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23206"/>
  <workbookPr date1904="1" showInkAnnotation="0" autoCompressPictures="0"/>
  <bookViews>
    <workbookView xWindow="840" yWindow="2840" windowWidth="28060" windowHeight="22580" tabRatio="500"/>
  </bookViews>
  <sheets>
    <sheet name="Summary " sheetId="4" r:id="rId1"/>
    <sheet name="Activity" sheetId="5" r:id="rId2"/>
    <sheet name="Cardiovascular" sheetId="6" r:id="rId3"/>
    <sheet name="Care Plan" sheetId="30" r:id="rId4"/>
    <sheet name="Education" sheetId="28" r:id="rId5"/>
    <sheet name="Gastrointestinal" sheetId="7" r:id="rId6"/>
    <sheet name="Genitourinary" sheetId="8" r:id="rId7"/>
    <sheet name="Integumentary (2)" sheetId="32" r:id="rId8"/>
    <sheet name="Invasive Lines" sheetId="10" r:id="rId9"/>
    <sheet name="Moderate Sedation" sheetId="11" r:id="rId10"/>
    <sheet name="Musculoskeletal" sheetId="12" r:id="rId11"/>
    <sheet name="Neurological" sheetId="13" r:id="rId12"/>
    <sheet name="Nursing Admission" sheetId="14" r:id="rId13"/>
    <sheet name="Pain Assessment (2)" sheetId="31" r:id="rId14"/>
    <sheet name="Psychosocial" sheetId="16" r:id="rId15"/>
    <sheet name="Pulmonary" sheetId="17" r:id="rId16"/>
    <sheet name="Respiratory Therapist" sheetId="18" r:id="rId17"/>
    <sheet name="Risk Assessment" sheetId="19" r:id="rId18"/>
    <sheet name="Safety" sheetId="20" r:id="rId19"/>
    <sheet name="TeleICU" sheetId="26" r:id="rId20"/>
    <sheet name="TubeDrain" sheetId="21" r:id="rId21"/>
    <sheet name="RASS" sheetId="22" r:id="rId22"/>
    <sheet name="Scores" sheetId="23" r:id="rId23"/>
    <sheet name="Events" sheetId="24" r:id="rId24"/>
    <sheet name="CHANGED" sheetId="27" r:id="rId25"/>
  </sheets>
  <definedNames>
    <definedName name="_xlnm._FilterDatabase" localSheetId="3" hidden="1">'Care Plan'!$AD$1:$AD$811</definedName>
  </definedNames>
  <calcPr calcId="14562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J324" i="31" l="1"/>
  <c r="O324" i="31"/>
  <c r="Q324" i="31"/>
  <c r="M324" i="31"/>
  <c r="J312" i="31"/>
  <c r="M312" i="31"/>
  <c r="O312" i="31"/>
  <c r="Q312" i="31"/>
  <c r="J255" i="31"/>
  <c r="Q255" i="31"/>
  <c r="O255" i="31"/>
  <c r="M255" i="31"/>
  <c r="J248" i="31"/>
  <c r="Q248" i="31"/>
  <c r="O248" i="31"/>
  <c r="M248" i="31"/>
  <c r="J191" i="31"/>
  <c r="Q191" i="31"/>
  <c r="O191" i="31"/>
  <c r="M191" i="31"/>
  <c r="L191" i="31"/>
  <c r="J183" i="31"/>
  <c r="Q183" i="31"/>
  <c r="O183" i="31"/>
  <c r="M183" i="31"/>
  <c r="L183" i="31"/>
  <c r="J266" i="18"/>
  <c r="Q266" i="18"/>
  <c r="O266" i="18"/>
  <c r="M266" i="18"/>
  <c r="L266" i="18"/>
  <c r="J265" i="18"/>
  <c r="Q265" i="18"/>
  <c r="O265" i="18"/>
  <c r="M265" i="18"/>
  <c r="L265" i="18"/>
  <c r="J246" i="18"/>
  <c r="Q246" i="18"/>
  <c r="O246" i="18"/>
  <c r="M246" i="18"/>
  <c r="L246" i="18"/>
  <c r="J245" i="18"/>
  <c r="Q245" i="18"/>
  <c r="O245" i="18"/>
  <c r="M245" i="18"/>
  <c r="L245" i="18"/>
  <c r="J226" i="18"/>
  <c r="Q226" i="18"/>
  <c r="O226" i="18"/>
  <c r="M226" i="18"/>
  <c r="L226" i="18"/>
  <c r="J225" i="18"/>
  <c r="Q225" i="18"/>
  <c r="O225" i="18"/>
  <c r="M225" i="18"/>
  <c r="L225" i="18"/>
  <c r="J206" i="18"/>
  <c r="Q206" i="18"/>
  <c r="O206" i="18"/>
  <c r="M206" i="18"/>
  <c r="L206" i="18"/>
  <c r="J205" i="18"/>
  <c r="Q205" i="18"/>
  <c r="O205" i="18"/>
  <c r="M205" i="18"/>
  <c r="L205" i="18"/>
  <c r="J186" i="18"/>
  <c r="Q186" i="18"/>
  <c r="O186" i="18"/>
  <c r="M186" i="18"/>
  <c r="L186" i="18"/>
  <c r="J185" i="18"/>
  <c r="Q185" i="18"/>
  <c r="O185" i="18"/>
  <c r="M185" i="18"/>
  <c r="L185" i="18"/>
  <c r="J49" i="18"/>
  <c r="Q49" i="18"/>
  <c r="O49" i="18"/>
  <c r="M49" i="18"/>
  <c r="L49" i="18"/>
  <c r="P34" i="4"/>
  <c r="P24" i="4"/>
  <c r="P36" i="4"/>
  <c r="J670" i="18"/>
  <c r="Q670" i="18"/>
  <c r="O670" i="18"/>
  <c r="M670" i="18"/>
  <c r="L670" i="18"/>
  <c r="J671" i="18"/>
  <c r="Q671" i="18"/>
  <c r="O671" i="18"/>
  <c r="M671" i="18"/>
  <c r="L671" i="18"/>
  <c r="J668" i="18"/>
  <c r="Q668" i="18"/>
  <c r="O668" i="18"/>
  <c r="M668" i="18"/>
  <c r="L668" i="18"/>
  <c r="J669" i="18"/>
  <c r="Q669" i="18"/>
  <c r="O669" i="18"/>
  <c r="M669" i="18"/>
  <c r="L669" i="18"/>
  <c r="J672" i="18"/>
  <c r="Q672" i="18"/>
  <c r="O672" i="18"/>
  <c r="M672" i="18"/>
  <c r="L672" i="18"/>
  <c r="J673" i="18"/>
  <c r="Q673" i="18"/>
  <c r="O673" i="18"/>
  <c r="M673" i="18"/>
  <c r="L673" i="18"/>
  <c r="J709" i="18"/>
  <c r="Q709" i="18"/>
  <c r="O709" i="18"/>
  <c r="M709" i="18"/>
  <c r="L709" i="18"/>
  <c r="J710" i="18"/>
  <c r="Q710" i="18"/>
  <c r="O710" i="18"/>
  <c r="M710" i="18"/>
  <c r="J711" i="18"/>
  <c r="Q711" i="18"/>
  <c r="O711" i="18"/>
  <c r="M711" i="18"/>
  <c r="J712" i="18"/>
  <c r="Q712" i="18"/>
  <c r="O712" i="18"/>
  <c r="M712" i="18"/>
  <c r="J708" i="18"/>
  <c r="Q708" i="18"/>
  <c r="O708" i="18"/>
  <c r="M708" i="18"/>
  <c r="L708" i="18"/>
  <c r="J477" i="8"/>
  <c r="Q477" i="8"/>
  <c r="O477" i="8"/>
  <c r="M477" i="8"/>
  <c r="L477" i="8"/>
  <c r="J476" i="8"/>
  <c r="Q476" i="8"/>
  <c r="O476" i="8"/>
  <c r="M476" i="8"/>
  <c r="L476" i="8"/>
  <c r="J475" i="8"/>
  <c r="Q475" i="8"/>
  <c r="O475" i="8"/>
  <c r="M475" i="8"/>
  <c r="L475" i="8"/>
  <c r="J171" i="8"/>
  <c r="Q171" i="8"/>
  <c r="O171" i="8"/>
  <c r="M171" i="8"/>
  <c r="L171" i="8"/>
  <c r="J172" i="8"/>
  <c r="Q172" i="8"/>
  <c r="O172" i="8"/>
  <c r="M172" i="8"/>
  <c r="L172" i="8"/>
  <c r="J173" i="8"/>
  <c r="Q173" i="8"/>
  <c r="O173" i="8"/>
  <c r="M173" i="8"/>
  <c r="L173" i="8"/>
  <c r="J468" i="8"/>
  <c r="Q468" i="8"/>
  <c r="O468" i="8"/>
  <c r="M468" i="8"/>
  <c r="L468" i="8"/>
  <c r="J467" i="8"/>
  <c r="Q467" i="8"/>
  <c r="O467" i="8"/>
  <c r="M467" i="8"/>
  <c r="L467" i="8"/>
  <c r="J163" i="8"/>
  <c r="Q163" i="8"/>
  <c r="O163" i="8"/>
  <c r="M163" i="8"/>
  <c r="L163" i="8"/>
  <c r="J164" i="8"/>
  <c r="Q164" i="8"/>
  <c r="O164" i="8"/>
  <c r="M164" i="8"/>
  <c r="L164" i="8"/>
  <c r="J1020" i="6"/>
  <c r="Q1020" i="6"/>
  <c r="O1020" i="6"/>
  <c r="M1020" i="6"/>
  <c r="L1020" i="6"/>
  <c r="J1012" i="6"/>
  <c r="Q1012" i="6"/>
  <c r="O1012" i="6"/>
  <c r="M1012" i="6"/>
  <c r="L1012" i="6"/>
  <c r="J863" i="6"/>
  <c r="Q863" i="6"/>
  <c r="O863" i="6"/>
  <c r="M863" i="6"/>
  <c r="L863" i="6"/>
  <c r="J855" i="6"/>
  <c r="Q855" i="6"/>
  <c r="O855" i="6"/>
  <c r="M855" i="6"/>
  <c r="L855" i="6"/>
  <c r="J1197" i="21"/>
  <c r="Q1197" i="21"/>
  <c r="O1197" i="21"/>
  <c r="M1197" i="21"/>
  <c r="L1197" i="21"/>
  <c r="J1196" i="21"/>
  <c r="Q1196" i="21"/>
  <c r="O1196" i="21"/>
  <c r="M1196" i="21"/>
  <c r="L1196" i="21"/>
  <c r="J1048" i="21"/>
  <c r="Q1048" i="21"/>
  <c r="O1048" i="21"/>
  <c r="M1048" i="21"/>
  <c r="L1048" i="21"/>
  <c r="J1047" i="21"/>
  <c r="Q1047" i="21"/>
  <c r="O1047" i="21"/>
  <c r="M1047" i="21"/>
  <c r="L1047" i="21"/>
  <c r="J898" i="21"/>
  <c r="Q898" i="21"/>
  <c r="O898" i="21"/>
  <c r="M898" i="21"/>
  <c r="L898" i="21"/>
  <c r="J897" i="21"/>
  <c r="Q897" i="21"/>
  <c r="O897" i="21"/>
  <c r="M897" i="21"/>
  <c r="L897" i="21"/>
  <c r="J748" i="21"/>
  <c r="Q748" i="21"/>
  <c r="O748" i="21"/>
  <c r="M748" i="21"/>
  <c r="L748" i="21"/>
  <c r="J747" i="21"/>
  <c r="Q747" i="21"/>
  <c r="O747" i="21"/>
  <c r="M747" i="21"/>
  <c r="L747" i="21"/>
  <c r="J598" i="21"/>
  <c r="Q598" i="21"/>
  <c r="O598" i="21"/>
  <c r="M598" i="21"/>
  <c r="L598" i="21"/>
  <c r="J597" i="21"/>
  <c r="Q597" i="21"/>
  <c r="O597" i="21"/>
  <c r="M597" i="21"/>
  <c r="L597" i="21"/>
  <c r="J448" i="21"/>
  <c r="Q448" i="21"/>
  <c r="O448" i="21"/>
  <c r="M448" i="21"/>
  <c r="L448" i="21"/>
  <c r="J447" i="21"/>
  <c r="Q447" i="21"/>
  <c r="O447" i="21"/>
  <c r="M447" i="21"/>
  <c r="L447" i="21"/>
  <c r="J298" i="21"/>
  <c r="Q298" i="21"/>
  <c r="O298" i="21"/>
  <c r="M298" i="21"/>
  <c r="L298" i="21"/>
  <c r="J297" i="21"/>
  <c r="Q297" i="21"/>
  <c r="O297" i="21"/>
  <c r="M297" i="21"/>
  <c r="L297" i="21"/>
  <c r="J146" i="21"/>
  <c r="Q146" i="21"/>
  <c r="O146" i="21"/>
  <c r="M146" i="21"/>
  <c r="L146" i="21"/>
  <c r="J147" i="21"/>
  <c r="Q147" i="21"/>
  <c r="O147" i="21"/>
  <c r="M147" i="21"/>
  <c r="L147" i="21"/>
  <c r="J2317" i="31"/>
  <c r="Q2317" i="31"/>
  <c r="O2317" i="31"/>
  <c r="M2317" i="31"/>
  <c r="L2317" i="31"/>
  <c r="J2387" i="31"/>
  <c r="Q2387" i="31"/>
  <c r="O2387" i="31"/>
  <c r="M2387" i="31"/>
  <c r="L2387" i="31"/>
  <c r="J350" i="31"/>
  <c r="Q350" i="31"/>
  <c r="O350" i="31"/>
  <c r="M350" i="31"/>
  <c r="L350" i="31"/>
  <c r="J278" i="31"/>
  <c r="Q278" i="31"/>
  <c r="O278" i="31"/>
  <c r="M278" i="31"/>
  <c r="L278" i="31"/>
  <c r="L238" i="31"/>
  <c r="J238" i="31"/>
  <c r="J213" i="31"/>
  <c r="Q213" i="31"/>
  <c r="O213" i="31"/>
  <c r="M213" i="31"/>
  <c r="L213" i="31"/>
  <c r="J155" i="27"/>
  <c r="Q155" i="27"/>
  <c r="O155" i="27"/>
  <c r="M155" i="27"/>
  <c r="L155" i="27"/>
  <c r="J154" i="27"/>
  <c r="Q154" i="27"/>
  <c r="O154" i="27"/>
  <c r="M154" i="27"/>
  <c r="J153" i="27"/>
  <c r="Q153" i="27"/>
  <c r="O153" i="27"/>
  <c r="M153" i="27"/>
  <c r="J152" i="27"/>
  <c r="Q152" i="27"/>
  <c r="O152" i="27"/>
  <c r="M152" i="27"/>
  <c r="J151" i="27"/>
  <c r="Q151" i="27"/>
  <c r="O151" i="27"/>
  <c r="M151" i="27"/>
  <c r="J150" i="27"/>
  <c r="Q150" i="27"/>
  <c r="O150" i="27"/>
  <c r="M150" i="27"/>
  <c r="L809" i="17"/>
  <c r="L810" i="17"/>
  <c r="L811" i="17"/>
  <c r="L812" i="17"/>
  <c r="L808" i="17"/>
  <c r="J810" i="17"/>
  <c r="Q810" i="17"/>
  <c r="O810" i="17"/>
  <c r="M810" i="17"/>
  <c r="J811" i="17"/>
  <c r="Q811" i="17"/>
  <c r="O811" i="17"/>
  <c r="M811" i="17"/>
  <c r="J43" i="17"/>
  <c r="J42" i="17"/>
  <c r="J163" i="18"/>
  <c r="J164" i="18"/>
  <c r="J165" i="18"/>
  <c r="J166" i="18"/>
  <c r="J970" i="17"/>
  <c r="J149" i="27"/>
  <c r="Q149" i="27"/>
  <c r="O149" i="27"/>
  <c r="M149" i="27"/>
  <c r="L149" i="27"/>
  <c r="J148" i="27"/>
  <c r="Q148" i="27"/>
  <c r="O148" i="27"/>
  <c r="M148" i="27"/>
  <c r="L148" i="27"/>
  <c r="J147" i="27"/>
  <c r="Q147" i="27"/>
  <c r="O147" i="27"/>
  <c r="M147" i="27"/>
  <c r="L147" i="27"/>
  <c r="J146" i="27"/>
  <c r="Q146" i="27"/>
  <c r="O146" i="27"/>
  <c r="M146" i="27"/>
  <c r="L146" i="27"/>
  <c r="J145" i="27"/>
  <c r="Q145" i="27"/>
  <c r="O145" i="27"/>
  <c r="M145" i="27"/>
  <c r="L145" i="27"/>
  <c r="J144" i="27"/>
  <c r="Q144" i="27"/>
  <c r="O144" i="27"/>
  <c r="M144" i="27"/>
  <c r="L144" i="27"/>
  <c r="J143" i="27"/>
  <c r="L143" i="27"/>
  <c r="M143" i="27"/>
  <c r="O143" i="27"/>
  <c r="Q143" i="27"/>
  <c r="J142" i="27"/>
  <c r="L142" i="27"/>
  <c r="M142" i="27"/>
  <c r="O142" i="27"/>
  <c r="Q142" i="27"/>
  <c r="J138" i="27"/>
  <c r="L138" i="27"/>
  <c r="M138" i="27"/>
  <c r="O138" i="27"/>
  <c r="Q138" i="27"/>
  <c r="J139" i="27"/>
  <c r="L139" i="27"/>
  <c r="M139" i="27"/>
  <c r="O139" i="27"/>
  <c r="Q139" i="27"/>
  <c r="J140" i="27"/>
  <c r="L140" i="27"/>
  <c r="M140" i="27"/>
  <c r="O140" i="27"/>
  <c r="Q140" i="27"/>
  <c r="J141" i="27"/>
  <c r="L141" i="27"/>
  <c r="M141" i="27"/>
  <c r="O141" i="27"/>
  <c r="Q141" i="27"/>
  <c r="J113" i="27"/>
  <c r="L113" i="27"/>
  <c r="M113" i="27"/>
  <c r="O113" i="27"/>
  <c r="Q113" i="27"/>
  <c r="J114" i="27"/>
  <c r="L114" i="27"/>
  <c r="M114" i="27"/>
  <c r="O114" i="27"/>
  <c r="Q114" i="27"/>
  <c r="J115" i="27"/>
  <c r="L115" i="27"/>
  <c r="M115" i="27"/>
  <c r="O115" i="27"/>
  <c r="Q115" i="27"/>
  <c r="J116" i="27"/>
  <c r="L116" i="27"/>
  <c r="M116" i="27"/>
  <c r="O116" i="27"/>
  <c r="Q116" i="27"/>
  <c r="J117" i="27"/>
  <c r="L117" i="27"/>
  <c r="M117" i="27"/>
  <c r="O117" i="27"/>
  <c r="Q117" i="27"/>
  <c r="J118" i="27"/>
  <c r="L118" i="27"/>
  <c r="M118" i="27"/>
  <c r="O118" i="27"/>
  <c r="Q118" i="27"/>
  <c r="J119" i="27"/>
  <c r="L119" i="27"/>
  <c r="M119" i="27"/>
  <c r="O119" i="27"/>
  <c r="Q119" i="27"/>
  <c r="J120" i="27"/>
  <c r="L120" i="27"/>
  <c r="M120" i="27"/>
  <c r="O120" i="27"/>
  <c r="Q120" i="27"/>
  <c r="J121" i="27"/>
  <c r="L121" i="27"/>
  <c r="M121" i="27"/>
  <c r="O121" i="27"/>
  <c r="Q121" i="27"/>
  <c r="J122" i="27"/>
  <c r="L122" i="27"/>
  <c r="M122" i="27"/>
  <c r="O122" i="27"/>
  <c r="Q122" i="27"/>
  <c r="J123" i="27"/>
  <c r="L123" i="27"/>
  <c r="M123" i="27"/>
  <c r="O123" i="27"/>
  <c r="Q123" i="27"/>
  <c r="J124" i="27"/>
  <c r="L124" i="27"/>
  <c r="M124" i="27"/>
  <c r="O124" i="27"/>
  <c r="Q124" i="27"/>
  <c r="J125" i="27"/>
  <c r="L125" i="27"/>
  <c r="M125" i="27"/>
  <c r="O125" i="27"/>
  <c r="Q125" i="27"/>
  <c r="J126" i="27"/>
  <c r="L126" i="27"/>
  <c r="M126" i="27"/>
  <c r="O126" i="27"/>
  <c r="Q126" i="27"/>
  <c r="J127" i="27"/>
  <c r="L127" i="27"/>
  <c r="M127" i="27"/>
  <c r="O127" i="27"/>
  <c r="Q127" i="27"/>
  <c r="J128" i="27"/>
  <c r="L128" i="27"/>
  <c r="M128" i="27"/>
  <c r="O128" i="27"/>
  <c r="Q128" i="27"/>
  <c r="J129" i="27"/>
  <c r="L129" i="27"/>
  <c r="M129" i="27"/>
  <c r="O129" i="27"/>
  <c r="Q129" i="27"/>
  <c r="J130" i="27"/>
  <c r="L130" i="27"/>
  <c r="M130" i="27"/>
  <c r="O130" i="27"/>
  <c r="Q130" i="27"/>
  <c r="J131" i="27"/>
  <c r="L131" i="27"/>
  <c r="M131" i="27"/>
  <c r="O131" i="27"/>
  <c r="Q131" i="27"/>
  <c r="J132" i="27"/>
  <c r="L132" i="27"/>
  <c r="M132" i="27"/>
  <c r="O132" i="27"/>
  <c r="Q132" i="27"/>
  <c r="J133" i="27"/>
  <c r="L133" i="27"/>
  <c r="M133" i="27"/>
  <c r="O133" i="27"/>
  <c r="Q133" i="27"/>
  <c r="J134" i="27"/>
  <c r="L134" i="27"/>
  <c r="M134" i="27"/>
  <c r="O134" i="27"/>
  <c r="Q134" i="27"/>
  <c r="J135" i="27"/>
  <c r="L135" i="27"/>
  <c r="M135" i="27"/>
  <c r="O135" i="27"/>
  <c r="Q135" i="27"/>
  <c r="J136" i="27"/>
  <c r="L136" i="27"/>
  <c r="M136" i="27"/>
  <c r="O136" i="27"/>
  <c r="Q136" i="27"/>
  <c r="J137" i="27"/>
  <c r="L137" i="27"/>
  <c r="M137" i="27"/>
  <c r="O137" i="27"/>
  <c r="Q137" i="27"/>
  <c r="J112" i="27"/>
  <c r="Q112" i="27"/>
  <c r="O112" i="27"/>
  <c r="M112" i="27"/>
  <c r="L112" i="27"/>
  <c r="J111" i="27"/>
  <c r="Q111" i="27"/>
  <c r="O111" i="27"/>
  <c r="M111" i="27"/>
  <c r="L111" i="27"/>
  <c r="J110" i="27"/>
  <c r="Q110" i="27"/>
  <c r="O110" i="27"/>
  <c r="M110" i="27"/>
  <c r="L110" i="27"/>
  <c r="J109" i="27"/>
  <c r="Q109" i="27"/>
  <c r="O109" i="27"/>
  <c r="M109" i="27"/>
  <c r="L109" i="27"/>
  <c r="J108" i="27"/>
  <c r="Q108" i="27"/>
  <c r="O108" i="27"/>
  <c r="M108" i="27"/>
  <c r="L108" i="27"/>
  <c r="J89" i="27"/>
  <c r="L89" i="27"/>
  <c r="M89" i="27"/>
  <c r="O89" i="27"/>
  <c r="Q89" i="27"/>
  <c r="J90" i="27"/>
  <c r="L90" i="27"/>
  <c r="M90" i="27"/>
  <c r="O90" i="27"/>
  <c r="Q90" i="27"/>
  <c r="J91" i="27"/>
  <c r="L91" i="27"/>
  <c r="M91" i="27"/>
  <c r="O91" i="27"/>
  <c r="Q91" i="27"/>
  <c r="J92" i="27"/>
  <c r="L92" i="27"/>
  <c r="M92" i="27"/>
  <c r="O92" i="27"/>
  <c r="Q92" i="27"/>
  <c r="J93" i="27"/>
  <c r="L93" i="27"/>
  <c r="M93" i="27"/>
  <c r="O93" i="27"/>
  <c r="Q93" i="27"/>
  <c r="J94" i="27"/>
  <c r="L94" i="27"/>
  <c r="M94" i="27"/>
  <c r="O94" i="27"/>
  <c r="Q94" i="27"/>
  <c r="J95" i="27"/>
  <c r="L95" i="27"/>
  <c r="M95" i="27"/>
  <c r="O95" i="27"/>
  <c r="Q95" i="27"/>
  <c r="J96" i="27"/>
  <c r="L96" i="27"/>
  <c r="M96" i="27"/>
  <c r="O96" i="27"/>
  <c r="Q96" i="27"/>
  <c r="J97" i="27"/>
  <c r="L97" i="27"/>
  <c r="M97" i="27"/>
  <c r="O97" i="27"/>
  <c r="Q97" i="27"/>
  <c r="J98" i="27"/>
  <c r="L98" i="27"/>
  <c r="M98" i="27"/>
  <c r="O98" i="27"/>
  <c r="Q98" i="27"/>
  <c r="J99" i="27"/>
  <c r="L99" i="27"/>
  <c r="M99" i="27"/>
  <c r="O99" i="27"/>
  <c r="Q99" i="27"/>
  <c r="J100" i="27"/>
  <c r="L100" i="27"/>
  <c r="M100" i="27"/>
  <c r="O100" i="27"/>
  <c r="Q100" i="27"/>
  <c r="J101" i="27"/>
  <c r="L101" i="27"/>
  <c r="M101" i="27"/>
  <c r="O101" i="27"/>
  <c r="Q101" i="27"/>
  <c r="J102" i="27"/>
  <c r="L102" i="27"/>
  <c r="M102" i="27"/>
  <c r="O102" i="27"/>
  <c r="Q102" i="27"/>
  <c r="J103" i="27"/>
  <c r="L103" i="27"/>
  <c r="M103" i="27"/>
  <c r="O103" i="27"/>
  <c r="Q103" i="27"/>
  <c r="J104" i="27"/>
  <c r="L104" i="27"/>
  <c r="M104" i="27"/>
  <c r="O104" i="27"/>
  <c r="Q104" i="27"/>
  <c r="J105" i="27"/>
  <c r="L105" i="27"/>
  <c r="M105" i="27"/>
  <c r="O105" i="27"/>
  <c r="Q105" i="27"/>
  <c r="J106" i="27"/>
  <c r="L106" i="27"/>
  <c r="M106" i="27"/>
  <c r="O106" i="27"/>
  <c r="Q106" i="27"/>
  <c r="J107" i="27"/>
  <c r="L107" i="27"/>
  <c r="M107" i="27"/>
  <c r="O107" i="27"/>
  <c r="Q107" i="27"/>
  <c r="J262" i="7"/>
  <c r="Q262" i="7"/>
  <c r="O262" i="7"/>
  <c r="M262" i="7"/>
  <c r="L262" i="7"/>
  <c r="J88" i="27"/>
  <c r="Q88" i="27"/>
  <c r="O88" i="27"/>
  <c r="M88" i="27"/>
  <c r="L88" i="27"/>
  <c r="J87" i="27"/>
  <c r="Q87" i="27"/>
  <c r="O87" i="27"/>
  <c r="M87" i="27"/>
  <c r="L87" i="27"/>
  <c r="J86" i="27"/>
  <c r="Q86" i="27"/>
  <c r="O86" i="27"/>
  <c r="M86" i="27"/>
  <c r="L86" i="27"/>
  <c r="J85" i="27"/>
  <c r="Q85" i="27"/>
  <c r="O85" i="27"/>
  <c r="M85" i="27"/>
  <c r="L85" i="27"/>
  <c r="J84" i="27"/>
  <c r="Q84" i="27"/>
  <c r="O84" i="27"/>
  <c r="M84" i="27"/>
  <c r="L84" i="27"/>
  <c r="J83" i="27"/>
  <c r="Q83" i="27"/>
  <c r="O83" i="27"/>
  <c r="M83" i="27"/>
  <c r="L83" i="27"/>
  <c r="J82" i="27"/>
  <c r="Q82" i="27"/>
  <c r="O82" i="27"/>
  <c r="M82" i="27"/>
  <c r="L82" i="27"/>
  <c r="J81" i="27"/>
  <c r="Q81" i="27"/>
  <c r="O81" i="27"/>
  <c r="M81" i="27"/>
  <c r="L81" i="27"/>
  <c r="J80" i="27"/>
  <c r="Q80" i="27"/>
  <c r="O80" i="27"/>
  <c r="M80" i="27"/>
  <c r="L80" i="27"/>
  <c r="J79" i="27"/>
  <c r="Q79" i="27"/>
  <c r="O79" i="27"/>
  <c r="M79" i="27"/>
  <c r="L79" i="27"/>
  <c r="J78" i="27"/>
  <c r="Q78" i="27"/>
  <c r="O78" i="27"/>
  <c r="M78" i="27"/>
  <c r="L78" i="27"/>
  <c r="J77" i="27"/>
  <c r="Q77" i="27"/>
  <c r="O77" i="27"/>
  <c r="M77" i="27"/>
  <c r="L77" i="27"/>
  <c r="J76" i="27"/>
  <c r="Q76" i="27"/>
  <c r="O76" i="27"/>
  <c r="M76" i="27"/>
  <c r="L76" i="27"/>
  <c r="J75" i="27"/>
  <c r="Q75" i="27"/>
  <c r="O75" i="27"/>
  <c r="M75" i="27"/>
  <c r="L75" i="27"/>
  <c r="J74" i="27"/>
  <c r="Q74" i="27"/>
  <c r="O74" i="27"/>
  <c r="M74" i="27"/>
  <c r="L74" i="27"/>
  <c r="J73" i="27"/>
  <c r="Q73" i="27"/>
  <c r="O73" i="27"/>
  <c r="M73" i="27"/>
  <c r="L73" i="27"/>
  <c r="J72" i="27"/>
  <c r="Q72" i="27"/>
  <c r="O72" i="27"/>
  <c r="M72" i="27"/>
  <c r="L72" i="27"/>
  <c r="J71" i="27"/>
  <c r="Q71" i="27"/>
  <c r="O71" i="27"/>
  <c r="M71" i="27"/>
  <c r="L71" i="27"/>
  <c r="J70" i="27"/>
  <c r="Q70" i="27"/>
  <c r="O70" i="27"/>
  <c r="M70" i="27"/>
  <c r="L70" i="27"/>
  <c r="J69" i="27"/>
  <c r="Q69" i="27"/>
  <c r="O69" i="27"/>
  <c r="M69" i="27"/>
  <c r="L69" i="27"/>
  <c r="J68" i="27"/>
  <c r="Q68" i="27"/>
  <c r="O68" i="27"/>
  <c r="M68" i="27"/>
  <c r="L68" i="27"/>
  <c r="J67" i="27"/>
  <c r="Q67" i="27"/>
  <c r="O67" i="27"/>
  <c r="M67" i="27"/>
  <c r="L67" i="27"/>
  <c r="J66" i="27"/>
  <c r="Q66" i="27"/>
  <c r="O66" i="27"/>
  <c r="M66" i="27"/>
  <c r="L66" i="27"/>
  <c r="J65" i="27"/>
  <c r="Q65" i="27"/>
  <c r="O65" i="27"/>
  <c r="M65" i="27"/>
  <c r="L65" i="27"/>
  <c r="J64" i="27"/>
  <c r="Q64" i="27"/>
  <c r="O64" i="27"/>
  <c r="M64" i="27"/>
  <c r="L64" i="27"/>
  <c r="J63" i="27"/>
  <c r="Q63" i="27"/>
  <c r="O63" i="27"/>
  <c r="M63" i="27"/>
  <c r="L63" i="27"/>
  <c r="J62" i="27"/>
  <c r="Q62" i="27"/>
  <c r="O62" i="27"/>
  <c r="M62" i="27"/>
  <c r="L62" i="27"/>
  <c r="J61" i="27"/>
  <c r="Q61" i="27"/>
  <c r="O61" i="27"/>
  <c r="M61" i="27"/>
  <c r="L61" i="27"/>
  <c r="J60" i="27"/>
  <c r="Q60" i="27"/>
  <c r="O60" i="27"/>
  <c r="M60" i="27"/>
  <c r="L60" i="27"/>
  <c r="J59" i="27"/>
  <c r="Q59" i="27"/>
  <c r="O59" i="27"/>
  <c r="M59" i="27"/>
  <c r="L59" i="27"/>
  <c r="J58" i="27"/>
  <c r="Q58" i="27"/>
  <c r="O58" i="27"/>
  <c r="M58" i="27"/>
  <c r="L58" i="27"/>
  <c r="J57" i="27"/>
  <c r="Q57" i="27"/>
  <c r="O57" i="27"/>
  <c r="M57" i="27"/>
  <c r="L57" i="27"/>
  <c r="J56" i="27"/>
  <c r="Q56" i="27"/>
  <c r="O56" i="27"/>
  <c r="M56" i="27"/>
  <c r="L56" i="27"/>
  <c r="J55" i="27"/>
  <c r="Q55" i="27"/>
  <c r="O55" i="27"/>
  <c r="M55" i="27"/>
  <c r="L55" i="27"/>
  <c r="J54" i="27"/>
  <c r="Q54" i="27"/>
  <c r="O54" i="27"/>
  <c r="M54" i="27"/>
  <c r="L54" i="27"/>
  <c r="J53" i="27"/>
  <c r="Q53" i="27"/>
  <c r="O53" i="27"/>
  <c r="M53" i="27"/>
  <c r="L53" i="27"/>
  <c r="J52" i="27"/>
  <c r="Q52" i="27"/>
  <c r="O52" i="27"/>
  <c r="M52" i="27"/>
  <c r="L52" i="27"/>
  <c r="J51" i="27"/>
  <c r="Q51" i="27"/>
  <c r="O51" i="27"/>
  <c r="M51" i="27"/>
  <c r="L51" i="27"/>
  <c r="J50" i="27"/>
  <c r="Q50" i="27"/>
  <c r="O50" i="27"/>
  <c r="M50" i="27"/>
  <c r="L50" i="27"/>
  <c r="J49" i="27"/>
  <c r="Q49" i="27"/>
  <c r="O49" i="27"/>
  <c r="M49" i="27"/>
  <c r="L49" i="27"/>
  <c r="J48" i="27"/>
  <c r="Q48" i="27"/>
  <c r="O48" i="27"/>
  <c r="M48" i="27"/>
  <c r="L48" i="27"/>
  <c r="J47" i="27"/>
  <c r="Q47" i="27"/>
  <c r="O47" i="27"/>
  <c r="M47" i="27"/>
  <c r="L47" i="27"/>
  <c r="J46" i="27"/>
  <c r="Q46" i="27"/>
  <c r="O46" i="27"/>
  <c r="M46" i="27"/>
  <c r="L46" i="27"/>
  <c r="J45" i="27"/>
  <c r="Q45" i="27"/>
  <c r="O45" i="27"/>
  <c r="M45" i="27"/>
  <c r="L45" i="27"/>
  <c r="J44" i="27"/>
  <c r="Q44" i="27"/>
  <c r="O44" i="27"/>
  <c r="M44" i="27"/>
  <c r="L44" i="27"/>
  <c r="J43" i="27"/>
  <c r="Q43" i="27"/>
  <c r="O43" i="27"/>
  <c r="M43" i="27"/>
  <c r="L43" i="27"/>
  <c r="J42" i="27"/>
  <c r="Q42" i="27"/>
  <c r="O42" i="27"/>
  <c r="M42" i="27"/>
  <c r="L42" i="27"/>
  <c r="J41" i="27"/>
  <c r="Q41" i="27"/>
  <c r="O41" i="27"/>
  <c r="M41" i="27"/>
  <c r="L41" i="27"/>
  <c r="J40" i="27"/>
  <c r="Q40" i="27"/>
  <c r="O40" i="27"/>
  <c r="M40" i="27"/>
  <c r="L40" i="27"/>
  <c r="J39" i="27"/>
  <c r="Q39" i="27"/>
  <c r="O39" i="27"/>
  <c r="M39" i="27"/>
  <c r="L39" i="27"/>
  <c r="J38" i="27"/>
  <c r="Q38" i="27"/>
  <c r="O38" i="27"/>
  <c r="M38" i="27"/>
  <c r="L38" i="27"/>
  <c r="J37" i="27"/>
  <c r="Q37" i="27"/>
  <c r="O37" i="27"/>
  <c r="M37" i="27"/>
  <c r="L37" i="27"/>
  <c r="J36" i="27"/>
  <c r="Q36" i="27"/>
  <c r="O36" i="27"/>
  <c r="M36" i="27"/>
  <c r="L36" i="27"/>
  <c r="J35" i="27"/>
  <c r="Q35" i="27"/>
  <c r="O35" i="27"/>
  <c r="M35" i="27"/>
  <c r="L35" i="27"/>
  <c r="J34" i="27"/>
  <c r="Q34" i="27"/>
  <c r="O34" i="27"/>
  <c r="M34" i="27"/>
  <c r="L34" i="27"/>
  <c r="Q33" i="27"/>
  <c r="L33" i="27"/>
  <c r="J32" i="27"/>
  <c r="Q32" i="27"/>
  <c r="O32" i="27"/>
  <c r="M32" i="27"/>
  <c r="L32" i="27"/>
  <c r="J31" i="27"/>
  <c r="Q31" i="27"/>
  <c r="O31" i="27"/>
  <c r="M31" i="27"/>
  <c r="L31" i="27"/>
  <c r="J30" i="27"/>
  <c r="Q30" i="27"/>
  <c r="O30" i="27"/>
  <c r="M30" i="27"/>
  <c r="L30" i="27"/>
  <c r="J29" i="27"/>
  <c r="Q29" i="27"/>
  <c r="O29" i="27"/>
  <c r="M29" i="27"/>
  <c r="L29" i="27"/>
  <c r="J28" i="27"/>
  <c r="Q28" i="27"/>
  <c r="O28" i="27"/>
  <c r="M28" i="27"/>
  <c r="L28" i="27"/>
  <c r="J27" i="27"/>
  <c r="Q27" i="27"/>
  <c r="O27" i="27"/>
  <c r="M27" i="27"/>
  <c r="L27" i="27"/>
  <c r="J26" i="27"/>
  <c r="Q26" i="27"/>
  <c r="O26" i="27"/>
  <c r="M26" i="27"/>
  <c r="L26" i="27"/>
  <c r="J1283" i="32"/>
  <c r="Q1283" i="32"/>
  <c r="O1283" i="32"/>
  <c r="M1283" i="32"/>
  <c r="L1283" i="32"/>
  <c r="J1060" i="32"/>
  <c r="Q1060" i="32"/>
  <c r="O1060" i="32"/>
  <c r="M1060" i="32"/>
  <c r="L1060" i="32"/>
  <c r="J837" i="32"/>
  <c r="Q837" i="32"/>
  <c r="O837" i="32"/>
  <c r="M837" i="32"/>
  <c r="L837" i="32"/>
  <c r="J614" i="32"/>
  <c r="Q614" i="32"/>
  <c r="O614" i="32"/>
  <c r="M614" i="32"/>
  <c r="L614" i="32"/>
  <c r="J391" i="32"/>
  <c r="Q391" i="32"/>
  <c r="O391" i="32"/>
  <c r="M391" i="32"/>
  <c r="L391" i="32"/>
  <c r="J167" i="32"/>
  <c r="Q167" i="32"/>
  <c r="O167" i="32"/>
  <c r="M167" i="32"/>
  <c r="L167" i="32"/>
  <c r="J1247" i="32"/>
  <c r="Q1247" i="32"/>
  <c r="O1247" i="32"/>
  <c r="M1247" i="32"/>
  <c r="L1247" i="32"/>
  <c r="J1024" i="32"/>
  <c r="Q1024" i="32"/>
  <c r="O1024" i="32"/>
  <c r="M1024" i="32"/>
  <c r="L1024" i="32"/>
  <c r="J801" i="32"/>
  <c r="Q801" i="32"/>
  <c r="O801" i="32"/>
  <c r="M801" i="32"/>
  <c r="L801" i="32"/>
  <c r="J577" i="32"/>
  <c r="Q577" i="32"/>
  <c r="O577" i="32"/>
  <c r="M577" i="32"/>
  <c r="L577" i="32"/>
  <c r="J354" i="32"/>
  <c r="Q354" i="32"/>
  <c r="O354" i="32"/>
  <c r="M354" i="32"/>
  <c r="L354" i="32"/>
  <c r="J130" i="32"/>
  <c r="Q130" i="32"/>
  <c r="O130" i="32"/>
  <c r="M130" i="32"/>
  <c r="L130" i="32"/>
  <c r="J1342" i="32"/>
  <c r="Q1342" i="32"/>
  <c r="O1342" i="32"/>
  <c r="M1342" i="32"/>
  <c r="L1342" i="32"/>
  <c r="J1119" i="32"/>
  <c r="Q1119" i="32"/>
  <c r="O1119" i="32"/>
  <c r="M1119" i="32"/>
  <c r="L1119" i="32"/>
  <c r="J896" i="32"/>
  <c r="Q896" i="32"/>
  <c r="O896" i="32"/>
  <c r="M896" i="32"/>
  <c r="L896" i="32"/>
  <c r="J673" i="32"/>
  <c r="Q673" i="32"/>
  <c r="O673" i="32"/>
  <c r="M673" i="32"/>
  <c r="L673" i="32"/>
  <c r="J450" i="32"/>
  <c r="Q450" i="32"/>
  <c r="O450" i="32"/>
  <c r="M450" i="32"/>
  <c r="L450" i="32"/>
  <c r="J226" i="32"/>
  <c r="Q226" i="32"/>
  <c r="O226" i="32"/>
  <c r="M226" i="32"/>
  <c r="L226" i="32"/>
  <c r="J1195" i="21"/>
  <c r="Q1195" i="21"/>
  <c r="O1195" i="21"/>
  <c r="M1195" i="21"/>
  <c r="L1195" i="21"/>
  <c r="J1046" i="21"/>
  <c r="Q1046" i="21"/>
  <c r="O1046" i="21"/>
  <c r="M1046" i="21"/>
  <c r="L1046" i="21"/>
  <c r="J896" i="21"/>
  <c r="Q896" i="21"/>
  <c r="O896" i="21"/>
  <c r="M896" i="21"/>
  <c r="L896" i="21"/>
  <c r="J746" i="21"/>
  <c r="Q746" i="21"/>
  <c r="O746" i="21"/>
  <c r="M746" i="21"/>
  <c r="L746" i="21"/>
  <c r="J596" i="21"/>
  <c r="Q596" i="21"/>
  <c r="O596" i="21"/>
  <c r="M596" i="21"/>
  <c r="L596" i="21"/>
  <c r="J446" i="21"/>
  <c r="Q446" i="21"/>
  <c r="O446" i="21"/>
  <c r="M446" i="21"/>
  <c r="L446" i="21"/>
  <c r="J296" i="21"/>
  <c r="Q296" i="21"/>
  <c r="O296" i="21"/>
  <c r="M296" i="21"/>
  <c r="L296" i="21"/>
  <c r="J483" i="8"/>
  <c r="Q483" i="8"/>
  <c r="O483" i="8"/>
  <c r="M483" i="8"/>
  <c r="L483" i="8"/>
  <c r="J482" i="8"/>
  <c r="Q482" i="8"/>
  <c r="O482" i="8"/>
  <c r="M482" i="8"/>
  <c r="L482" i="8"/>
  <c r="J481" i="8"/>
  <c r="Q481" i="8"/>
  <c r="O481" i="8"/>
  <c r="M481" i="8"/>
  <c r="L481" i="8"/>
  <c r="J168" i="5"/>
  <c r="Q168" i="5"/>
  <c r="O168" i="5"/>
  <c r="M168" i="5"/>
  <c r="L168" i="5"/>
  <c r="J166" i="5"/>
  <c r="Q166" i="5"/>
  <c r="O166" i="5"/>
  <c r="M166" i="5"/>
  <c r="L166" i="5"/>
  <c r="O24" i="4"/>
  <c r="O34" i="4"/>
  <c r="O36" i="4"/>
  <c r="J727" i="18"/>
  <c r="J728" i="18"/>
  <c r="J729" i="18"/>
  <c r="J730" i="18"/>
  <c r="J731" i="18"/>
  <c r="J732" i="18"/>
  <c r="J733" i="18"/>
  <c r="J734" i="18"/>
  <c r="J735" i="18"/>
  <c r="J736" i="18"/>
  <c r="J738" i="18"/>
  <c r="J739" i="18"/>
  <c r="J740" i="18"/>
  <c r="J741" i="18"/>
  <c r="J742" i="18"/>
  <c r="J743" i="18"/>
  <c r="J744" i="18"/>
  <c r="J745" i="18"/>
  <c r="J746" i="18"/>
  <c r="J748" i="18"/>
  <c r="J737" i="18"/>
  <c r="J747" i="18"/>
  <c r="J749" i="18"/>
  <c r="J750" i="18"/>
  <c r="J751" i="18"/>
  <c r="J752" i="18"/>
  <c r="J726" i="18"/>
  <c r="Q752" i="18"/>
  <c r="O752" i="18"/>
  <c r="M752" i="18"/>
  <c r="L752" i="18"/>
  <c r="Q751" i="18"/>
  <c r="O751" i="18"/>
  <c r="M751" i="18"/>
  <c r="L751" i="18"/>
  <c r="Q750" i="18"/>
  <c r="O750" i="18"/>
  <c r="M750" i="18"/>
  <c r="L750" i="18"/>
  <c r="Q749" i="18"/>
  <c r="O749" i="18"/>
  <c r="M749" i="18"/>
  <c r="L749" i="18"/>
  <c r="Q747" i="18"/>
  <c r="O747" i="18"/>
  <c r="M747" i="18"/>
  <c r="L747" i="18"/>
  <c r="Q737" i="18"/>
  <c r="O737" i="18"/>
  <c r="M737" i="18"/>
  <c r="Q748" i="18"/>
  <c r="O748" i="18"/>
  <c r="M748" i="18"/>
  <c r="L748" i="18"/>
  <c r="Q746" i="18"/>
  <c r="O746" i="18"/>
  <c r="M746" i="18"/>
  <c r="L746" i="18"/>
  <c r="Q745" i="18"/>
  <c r="O745" i="18"/>
  <c r="M745" i="18"/>
  <c r="L745" i="18"/>
  <c r="Q744" i="18"/>
  <c r="O744" i="18"/>
  <c r="M744" i="18"/>
  <c r="L744" i="18"/>
  <c r="Q743" i="18"/>
  <c r="O743" i="18"/>
  <c r="M743" i="18"/>
  <c r="L743" i="18"/>
  <c r="Q742" i="18"/>
  <c r="O742" i="18"/>
  <c r="M742" i="18"/>
  <c r="L742" i="18"/>
  <c r="Q741" i="18"/>
  <c r="O741" i="18"/>
  <c r="M741" i="18"/>
  <c r="L741" i="18"/>
  <c r="Q740" i="18"/>
  <c r="O740" i="18"/>
  <c r="M740" i="18"/>
  <c r="L740" i="18"/>
  <c r="Q739" i="18"/>
  <c r="O739" i="18"/>
  <c r="M739" i="18"/>
  <c r="L739" i="18"/>
  <c r="Q738" i="18"/>
  <c r="O738" i="18"/>
  <c r="M738" i="18"/>
  <c r="L738" i="18"/>
  <c r="Q736" i="18"/>
  <c r="O736" i="18"/>
  <c r="M736" i="18"/>
  <c r="L736" i="18"/>
  <c r="Q735" i="18"/>
  <c r="O735" i="18"/>
  <c r="M735" i="18"/>
  <c r="L735" i="18"/>
  <c r="Q734" i="18"/>
  <c r="O734" i="18"/>
  <c r="M734" i="18"/>
  <c r="L734" i="18"/>
  <c r="Q733" i="18"/>
  <c r="O733" i="18"/>
  <c r="M733" i="18"/>
  <c r="L733" i="18"/>
  <c r="Q732" i="18"/>
  <c r="O732" i="18"/>
  <c r="M732" i="18"/>
  <c r="L732" i="18"/>
  <c r="Q731" i="18"/>
  <c r="O731" i="18"/>
  <c r="M731" i="18"/>
  <c r="L731" i="18"/>
  <c r="Q730" i="18"/>
  <c r="O730" i="18"/>
  <c r="M730" i="18"/>
  <c r="L730" i="18"/>
  <c r="Q729" i="18"/>
  <c r="O729" i="18"/>
  <c r="M729" i="18"/>
  <c r="L729" i="18"/>
  <c r="Q728" i="18"/>
  <c r="O728" i="18"/>
  <c r="M728" i="18"/>
  <c r="L728" i="18"/>
  <c r="Q727" i="18"/>
  <c r="O727" i="18"/>
  <c r="M727" i="18"/>
  <c r="L727" i="18"/>
  <c r="Q726" i="18"/>
  <c r="O726" i="18"/>
  <c r="M726" i="18"/>
  <c r="L726" i="18"/>
  <c r="J1308" i="10"/>
  <c r="Q1308" i="10"/>
  <c r="O1308" i="10"/>
  <c r="M1308" i="10"/>
  <c r="L1308" i="10"/>
  <c r="J1229" i="10"/>
  <c r="Q1229" i="10"/>
  <c r="O1229" i="10"/>
  <c r="M1229" i="10"/>
  <c r="L1229" i="10"/>
  <c r="J1150" i="10"/>
  <c r="Q1150" i="10"/>
  <c r="O1150" i="10"/>
  <c r="M1150" i="10"/>
  <c r="L1150" i="10"/>
  <c r="J1071" i="10"/>
  <c r="Q1071" i="10"/>
  <c r="O1071" i="10"/>
  <c r="M1071" i="10"/>
  <c r="L1071" i="10"/>
  <c r="J991" i="10"/>
  <c r="Q991" i="10"/>
  <c r="O991" i="10"/>
  <c r="M991" i="10"/>
  <c r="L991" i="10"/>
  <c r="J356" i="20"/>
  <c r="Q356" i="20"/>
  <c r="O356" i="20"/>
  <c r="M356" i="20"/>
  <c r="L356" i="20"/>
  <c r="J355" i="20"/>
  <c r="Q355" i="20"/>
  <c r="O355" i="20"/>
  <c r="M355" i="20"/>
  <c r="L355" i="20"/>
  <c r="J122" i="14"/>
  <c r="Q122" i="14"/>
  <c r="O122" i="14"/>
  <c r="M122" i="14"/>
  <c r="L122" i="14"/>
  <c r="J95" i="14"/>
  <c r="Q95" i="14"/>
  <c r="O95" i="14"/>
  <c r="M95" i="14"/>
  <c r="L95" i="14"/>
  <c r="J530" i="14"/>
  <c r="M530" i="14"/>
  <c r="O530" i="14"/>
  <c r="Q530" i="14"/>
  <c r="L530" i="14"/>
  <c r="J528" i="14"/>
  <c r="Q528" i="14"/>
  <c r="O528" i="14"/>
  <c r="M528" i="14"/>
  <c r="L528" i="14"/>
  <c r="J1459" i="10"/>
  <c r="Q1459" i="10"/>
  <c r="O1459" i="10"/>
  <c r="M1459" i="10"/>
  <c r="L1459" i="10"/>
  <c r="J1458" i="10"/>
  <c r="Q1458" i="10"/>
  <c r="O1458" i="10"/>
  <c r="M1458" i="10"/>
  <c r="L1458" i="10"/>
  <c r="J97" i="18"/>
  <c r="Q97" i="18"/>
  <c r="O97" i="18"/>
  <c r="M97" i="18"/>
  <c r="L97" i="18"/>
  <c r="J208" i="24"/>
  <c r="Q208" i="24"/>
  <c r="O208" i="24"/>
  <c r="M208" i="24"/>
  <c r="L208" i="24"/>
  <c r="J210" i="24"/>
  <c r="Q210" i="24"/>
  <c r="O210" i="24"/>
  <c r="M210" i="24"/>
  <c r="L210" i="24"/>
  <c r="J28" i="32"/>
  <c r="Q28" i="32"/>
  <c r="O28" i="32"/>
  <c r="M28" i="32"/>
  <c r="L28" i="32"/>
  <c r="J82" i="7"/>
  <c r="Q82" i="7"/>
  <c r="O82" i="7"/>
  <c r="M82" i="7"/>
  <c r="L82" i="7"/>
  <c r="J529" i="14"/>
  <c r="Q529" i="14"/>
  <c r="O529" i="14"/>
  <c r="M529" i="14"/>
  <c r="L529" i="14"/>
  <c r="J527" i="14"/>
  <c r="Q527" i="14"/>
  <c r="O527" i="14"/>
  <c r="M527" i="14"/>
  <c r="L527" i="14"/>
  <c r="J526" i="14"/>
  <c r="Q526" i="14"/>
  <c r="O526" i="14"/>
  <c r="M526" i="14"/>
  <c r="L526" i="14"/>
  <c r="J525" i="14"/>
  <c r="Q525" i="14"/>
  <c r="O525" i="14"/>
  <c r="M525" i="14"/>
  <c r="L525" i="14"/>
  <c r="J524" i="14"/>
  <c r="Q524" i="14"/>
  <c r="O524" i="14"/>
  <c r="M524" i="14"/>
  <c r="L524" i="14"/>
  <c r="J523" i="14"/>
  <c r="Q523" i="14"/>
  <c r="O523" i="14"/>
  <c r="M523" i="14"/>
  <c r="L523" i="14"/>
  <c r="J522" i="14"/>
  <c r="Q522" i="14"/>
  <c r="O522" i="14"/>
  <c r="M522" i="14"/>
  <c r="L522" i="14"/>
  <c r="J521" i="14"/>
  <c r="Q521" i="14"/>
  <c r="O521" i="14"/>
  <c r="M521" i="14"/>
  <c r="L521" i="14"/>
  <c r="J520" i="14"/>
  <c r="Q520" i="14"/>
  <c r="O520" i="14"/>
  <c r="M520" i="14"/>
  <c r="L520" i="14"/>
  <c r="J519" i="14"/>
  <c r="Q519" i="14"/>
  <c r="O519" i="14"/>
  <c r="M519" i="14"/>
  <c r="L519" i="14"/>
  <c r="J518" i="14"/>
  <c r="Q518" i="14"/>
  <c r="O518" i="14"/>
  <c r="M518" i="14"/>
  <c r="L518" i="14"/>
  <c r="J517" i="14"/>
  <c r="Q517" i="14"/>
  <c r="O517" i="14"/>
  <c r="M517" i="14"/>
  <c r="L517" i="14"/>
  <c r="J516" i="14"/>
  <c r="Q516" i="14"/>
  <c r="O516" i="14"/>
  <c r="M516" i="14"/>
  <c r="L516" i="14"/>
  <c r="J515" i="14"/>
  <c r="Q515" i="14"/>
  <c r="O515" i="14"/>
  <c r="M515" i="14"/>
  <c r="L515" i="14"/>
  <c r="J501" i="14"/>
  <c r="L501" i="14"/>
  <c r="M501" i="14"/>
  <c r="O501" i="14"/>
  <c r="Q501" i="14"/>
  <c r="J502" i="14"/>
  <c r="L502" i="14"/>
  <c r="M502" i="14"/>
  <c r="O502" i="14"/>
  <c r="Q502" i="14"/>
  <c r="J503" i="14"/>
  <c r="L503" i="14"/>
  <c r="M503" i="14"/>
  <c r="O503" i="14"/>
  <c r="Q503" i="14"/>
  <c r="J504" i="14"/>
  <c r="L504" i="14"/>
  <c r="M504" i="14"/>
  <c r="O504" i="14"/>
  <c r="Q504" i="14"/>
  <c r="J505" i="14"/>
  <c r="L505" i="14"/>
  <c r="M505" i="14"/>
  <c r="O505" i="14"/>
  <c r="Q505" i="14"/>
  <c r="J506" i="14"/>
  <c r="L506" i="14"/>
  <c r="M506" i="14"/>
  <c r="O506" i="14"/>
  <c r="Q506" i="14"/>
  <c r="J507" i="14"/>
  <c r="L507" i="14"/>
  <c r="M507" i="14"/>
  <c r="O507" i="14"/>
  <c r="Q507" i="14"/>
  <c r="J508" i="14"/>
  <c r="L508" i="14"/>
  <c r="M508" i="14"/>
  <c r="O508" i="14"/>
  <c r="Q508" i="14"/>
  <c r="J509" i="14"/>
  <c r="L509" i="14"/>
  <c r="M509" i="14"/>
  <c r="O509" i="14"/>
  <c r="Q509" i="14"/>
  <c r="J510" i="14"/>
  <c r="L510" i="14"/>
  <c r="M510" i="14"/>
  <c r="O510" i="14"/>
  <c r="Q510" i="14"/>
  <c r="J511" i="14"/>
  <c r="L511" i="14"/>
  <c r="M511" i="14"/>
  <c r="O511" i="14"/>
  <c r="Q511" i="14"/>
  <c r="J512" i="14"/>
  <c r="L512" i="14"/>
  <c r="M512" i="14"/>
  <c r="O512" i="14"/>
  <c r="Q512" i="14"/>
  <c r="J513" i="14"/>
  <c r="L513" i="14"/>
  <c r="M513" i="14"/>
  <c r="O513" i="14"/>
  <c r="Q513" i="14"/>
  <c r="J514" i="14"/>
  <c r="L514" i="14"/>
  <c r="M514" i="14"/>
  <c r="O514" i="14"/>
  <c r="Q514" i="14"/>
  <c r="J494" i="23"/>
  <c r="M494" i="23"/>
  <c r="O494" i="23"/>
  <c r="Q494" i="23"/>
  <c r="J495" i="23"/>
  <c r="M495" i="23"/>
  <c r="O495" i="23"/>
  <c r="Q495" i="23"/>
  <c r="J496" i="23"/>
  <c r="M496" i="23"/>
  <c r="O496" i="23"/>
  <c r="Q496" i="23"/>
  <c r="J497" i="23"/>
  <c r="M497" i="23"/>
  <c r="O497" i="23"/>
  <c r="Q497" i="23"/>
  <c r="J498" i="23"/>
  <c r="M498" i="23"/>
  <c r="O498" i="23"/>
  <c r="Q498" i="23"/>
  <c r="J499" i="23"/>
  <c r="M499" i="23"/>
  <c r="O499" i="23"/>
  <c r="Q499" i="23"/>
  <c r="J500" i="23"/>
  <c r="M500" i="23"/>
  <c r="O500" i="23"/>
  <c r="Q500" i="23"/>
  <c r="J501" i="23"/>
  <c r="M501" i="23"/>
  <c r="O501" i="23"/>
  <c r="Q501" i="23"/>
  <c r="J502" i="23"/>
  <c r="M502" i="23"/>
  <c r="O502" i="23"/>
  <c r="Q502" i="23"/>
  <c r="J503" i="23"/>
  <c r="M503" i="23"/>
  <c r="O503" i="23"/>
  <c r="Q503" i="23"/>
  <c r="J504" i="23"/>
  <c r="M504" i="23"/>
  <c r="O504" i="23"/>
  <c r="Q504" i="23"/>
  <c r="J505" i="23"/>
  <c r="M505" i="23"/>
  <c r="O505" i="23"/>
  <c r="Q505" i="23"/>
  <c r="J506" i="23"/>
  <c r="M506" i="23"/>
  <c r="O506" i="23"/>
  <c r="Q506" i="23"/>
  <c r="J507" i="23"/>
  <c r="M507" i="23"/>
  <c r="O507" i="23"/>
  <c r="Q507" i="23"/>
  <c r="J508" i="23"/>
  <c r="M508" i="23"/>
  <c r="O508" i="23"/>
  <c r="Q508" i="23"/>
  <c r="J509" i="23"/>
  <c r="M509" i="23"/>
  <c r="O509" i="23"/>
  <c r="Q509" i="23"/>
  <c r="J510" i="23"/>
  <c r="M510" i="23"/>
  <c r="O510" i="23"/>
  <c r="Q510" i="23"/>
  <c r="J511" i="23"/>
  <c r="M511" i="23"/>
  <c r="O511" i="23"/>
  <c r="Q511" i="23"/>
  <c r="J512" i="23"/>
  <c r="M512" i="23"/>
  <c r="O512" i="23"/>
  <c r="Q512" i="23"/>
  <c r="J513" i="23"/>
  <c r="M513" i="23"/>
  <c r="O513" i="23"/>
  <c r="Q513" i="23"/>
  <c r="J514" i="23"/>
  <c r="M514" i="23"/>
  <c r="O514" i="23"/>
  <c r="Q514" i="23"/>
  <c r="J515" i="23"/>
  <c r="M515" i="23"/>
  <c r="O515" i="23"/>
  <c r="Q515" i="23"/>
  <c r="J516" i="23"/>
  <c r="M516" i="23"/>
  <c r="O516" i="23"/>
  <c r="Q516" i="23"/>
  <c r="J517" i="23"/>
  <c r="M517" i="23"/>
  <c r="O517" i="23"/>
  <c r="Q517" i="23"/>
  <c r="J518" i="23"/>
  <c r="M518" i="23"/>
  <c r="O518" i="23"/>
  <c r="Q518" i="23"/>
  <c r="J519" i="23"/>
  <c r="M519" i="23"/>
  <c r="O519" i="23"/>
  <c r="Q519" i="23"/>
  <c r="J520" i="23"/>
  <c r="M520" i="23"/>
  <c r="O520" i="23"/>
  <c r="Q520" i="23"/>
  <c r="J521" i="23"/>
  <c r="M521" i="23"/>
  <c r="O521" i="23"/>
  <c r="Q521" i="23"/>
  <c r="J522" i="23"/>
  <c r="M522" i="23"/>
  <c r="O522" i="23"/>
  <c r="Q522" i="23"/>
  <c r="J764" i="24"/>
  <c r="Q764" i="24"/>
  <c r="O764" i="24"/>
  <c r="M764" i="24"/>
  <c r="L764" i="24"/>
  <c r="J58" i="11"/>
  <c r="Q58" i="11"/>
  <c r="O58" i="11"/>
  <c r="M58" i="11"/>
  <c r="L58" i="11"/>
  <c r="J53" i="11"/>
  <c r="Q53" i="11"/>
  <c r="O53" i="11"/>
  <c r="M53" i="11"/>
  <c r="L53" i="11"/>
  <c r="J20" i="11"/>
  <c r="Q20" i="11"/>
  <c r="O20" i="11"/>
  <c r="M20" i="11"/>
  <c r="L20" i="11"/>
  <c r="J19" i="11"/>
  <c r="Q19" i="11"/>
  <c r="O19" i="11"/>
  <c r="M19" i="11"/>
  <c r="L19" i="11"/>
  <c r="J38" i="11"/>
  <c r="Q38" i="11"/>
  <c r="O38" i="11"/>
  <c r="M38" i="11"/>
  <c r="L38" i="11"/>
  <c r="J46" i="11"/>
  <c r="Q46" i="11"/>
  <c r="O46" i="11"/>
  <c r="M46" i="11"/>
  <c r="L46" i="11"/>
  <c r="J56" i="11"/>
  <c r="L56" i="11"/>
  <c r="M56" i="11"/>
  <c r="O56" i="11"/>
  <c r="Q56" i="11"/>
  <c r="J57" i="11"/>
  <c r="L57" i="11"/>
  <c r="M57" i="11"/>
  <c r="O57" i="11"/>
  <c r="Q57" i="11"/>
  <c r="J448" i="23"/>
  <c r="Q448" i="23"/>
  <c r="J449" i="23"/>
  <c r="Q449" i="23"/>
  <c r="J450" i="23"/>
  <c r="Q450" i="23"/>
  <c r="J451" i="23"/>
  <c r="Q451" i="23"/>
  <c r="J452" i="23"/>
  <c r="Q452" i="23"/>
  <c r="J453" i="23"/>
  <c r="Q453" i="23"/>
  <c r="J454" i="23"/>
  <c r="Q454" i="23"/>
  <c r="J455" i="23"/>
  <c r="Q455" i="23"/>
  <c r="J456" i="23"/>
  <c r="Q456" i="23"/>
  <c r="J457" i="23"/>
  <c r="Q457" i="23"/>
  <c r="J458" i="23"/>
  <c r="Q458" i="23"/>
  <c r="J459" i="23"/>
  <c r="Q459" i="23"/>
  <c r="J460" i="23"/>
  <c r="Q460" i="23"/>
  <c r="J461" i="23"/>
  <c r="Q461" i="23"/>
  <c r="J462" i="23"/>
  <c r="Q462" i="23"/>
  <c r="J463" i="23"/>
  <c r="Q463" i="23"/>
  <c r="J464" i="23"/>
  <c r="Q464" i="23"/>
  <c r="J465" i="23"/>
  <c r="Q465" i="23"/>
  <c r="J466" i="23"/>
  <c r="Q466" i="23"/>
  <c r="J467" i="23"/>
  <c r="Q467" i="23"/>
  <c r="J468" i="23"/>
  <c r="Q468" i="23"/>
  <c r="J469" i="23"/>
  <c r="Q469" i="23"/>
  <c r="J470" i="23"/>
  <c r="Q470" i="23"/>
  <c r="J471" i="23"/>
  <c r="Q471" i="23"/>
  <c r="J472" i="23"/>
  <c r="Q472" i="23"/>
  <c r="J473" i="23"/>
  <c r="Q473" i="23"/>
  <c r="J474" i="23"/>
  <c r="Q474" i="23"/>
  <c r="J475" i="23"/>
  <c r="Q475" i="23"/>
  <c r="J476" i="23"/>
  <c r="Q476" i="23"/>
  <c r="J477" i="23"/>
  <c r="Q477" i="23"/>
  <c r="J478" i="23"/>
  <c r="Q478" i="23"/>
  <c r="J479" i="23"/>
  <c r="Q479" i="23"/>
  <c r="J480" i="23"/>
  <c r="Q480" i="23"/>
  <c r="J481" i="23"/>
  <c r="Q481" i="23"/>
  <c r="J482" i="23"/>
  <c r="Q482" i="23"/>
  <c r="J483" i="23"/>
  <c r="Q483" i="23"/>
  <c r="J484" i="23"/>
  <c r="Q484" i="23"/>
  <c r="J485" i="23"/>
  <c r="Q485" i="23"/>
  <c r="J486" i="23"/>
  <c r="Q486" i="23"/>
  <c r="J487" i="23"/>
  <c r="Q487" i="23"/>
  <c r="J488" i="23"/>
  <c r="Q488" i="23"/>
  <c r="J489" i="23"/>
  <c r="Q489" i="23"/>
  <c r="J490" i="23"/>
  <c r="Q490" i="23"/>
  <c r="J491" i="23"/>
  <c r="Q491" i="23"/>
  <c r="J492" i="23"/>
  <c r="Q492" i="23"/>
  <c r="J493" i="23"/>
  <c r="Q493" i="23"/>
  <c r="M448" i="23"/>
  <c r="O448" i="23"/>
  <c r="M449" i="23"/>
  <c r="O449" i="23"/>
  <c r="M450" i="23"/>
  <c r="O450" i="23"/>
  <c r="M451" i="23"/>
  <c r="O451" i="23"/>
  <c r="M452" i="23"/>
  <c r="O452" i="23"/>
  <c r="M453" i="23"/>
  <c r="O453" i="23"/>
  <c r="M454" i="23"/>
  <c r="O454" i="23"/>
  <c r="M455" i="23"/>
  <c r="O455" i="23"/>
  <c r="M456" i="23"/>
  <c r="O456" i="23"/>
  <c r="M457" i="23"/>
  <c r="O457" i="23"/>
  <c r="M458" i="23"/>
  <c r="O458" i="23"/>
  <c r="M459" i="23"/>
  <c r="O459" i="23"/>
  <c r="M460" i="23"/>
  <c r="O460" i="23"/>
  <c r="M461" i="23"/>
  <c r="O461" i="23"/>
  <c r="M462" i="23"/>
  <c r="O462" i="23"/>
  <c r="M463" i="23"/>
  <c r="O463" i="23"/>
  <c r="M464" i="23"/>
  <c r="O464" i="23"/>
  <c r="M465" i="23"/>
  <c r="O465" i="23"/>
  <c r="M466" i="23"/>
  <c r="O466" i="23"/>
  <c r="M467" i="23"/>
  <c r="O467" i="23"/>
  <c r="M468" i="23"/>
  <c r="O468" i="23"/>
  <c r="M469" i="23"/>
  <c r="O469" i="23"/>
  <c r="M470" i="23"/>
  <c r="O470" i="23"/>
  <c r="M471" i="23"/>
  <c r="O471" i="23"/>
  <c r="M472" i="23"/>
  <c r="O472" i="23"/>
  <c r="M473" i="23"/>
  <c r="O473" i="23"/>
  <c r="M474" i="23"/>
  <c r="O474" i="23"/>
  <c r="M475" i="23"/>
  <c r="O475" i="23"/>
  <c r="M476" i="23"/>
  <c r="O476" i="23"/>
  <c r="M477" i="23"/>
  <c r="O477" i="23"/>
  <c r="M478" i="23"/>
  <c r="O478" i="23"/>
  <c r="M479" i="23"/>
  <c r="O479" i="23"/>
  <c r="M480" i="23"/>
  <c r="O480" i="23"/>
  <c r="M481" i="23"/>
  <c r="O481" i="23"/>
  <c r="M482" i="23"/>
  <c r="O482" i="23"/>
  <c r="M483" i="23"/>
  <c r="O483" i="23"/>
  <c r="M484" i="23"/>
  <c r="O484" i="23"/>
  <c r="M485" i="23"/>
  <c r="O485" i="23"/>
  <c r="M486" i="23"/>
  <c r="O486" i="23"/>
  <c r="M487" i="23"/>
  <c r="O487" i="23"/>
  <c r="M488" i="23"/>
  <c r="O488" i="23"/>
  <c r="M489" i="23"/>
  <c r="O489" i="23"/>
  <c r="M490" i="23"/>
  <c r="O490" i="23"/>
  <c r="M491" i="23"/>
  <c r="O491" i="23"/>
  <c r="M492" i="23"/>
  <c r="O492" i="23"/>
  <c r="M493" i="23"/>
  <c r="O493" i="23"/>
  <c r="Q166" i="18"/>
  <c r="O166" i="18"/>
  <c r="M166" i="18"/>
  <c r="L166" i="18"/>
  <c r="Q165" i="18"/>
  <c r="O165" i="18"/>
  <c r="M165" i="18"/>
  <c r="L165" i="18"/>
  <c r="Q164" i="18"/>
  <c r="O164" i="18"/>
  <c r="M164" i="18"/>
  <c r="L164" i="18"/>
  <c r="Q163" i="18"/>
  <c r="O163" i="18"/>
  <c r="M163" i="18"/>
  <c r="L163" i="18"/>
  <c r="J801" i="17"/>
  <c r="Q801" i="17"/>
  <c r="O801" i="17"/>
  <c r="M801" i="17"/>
  <c r="J800" i="17"/>
  <c r="Q800" i="17"/>
  <c r="O800" i="17"/>
  <c r="M800" i="17"/>
  <c r="J799" i="17"/>
  <c r="Q799" i="17"/>
  <c r="O799" i="17"/>
  <c r="M799" i="17"/>
  <c r="J798" i="17"/>
  <c r="Q798" i="17"/>
  <c r="O798" i="17"/>
  <c r="M798" i="17"/>
  <c r="J797" i="17"/>
  <c r="Q797" i="17"/>
  <c r="O797" i="17"/>
  <c r="M797" i="17"/>
  <c r="J877" i="17"/>
  <c r="Q877" i="17"/>
  <c r="O877" i="17"/>
  <c r="M877" i="17"/>
  <c r="L877" i="17"/>
  <c r="J725" i="7"/>
  <c r="Q725" i="7"/>
  <c r="O725" i="7"/>
  <c r="M725" i="7"/>
  <c r="L725" i="7"/>
  <c r="J724" i="7"/>
  <c r="Q724" i="7"/>
  <c r="O724" i="7"/>
  <c r="M724" i="7"/>
  <c r="L724" i="7"/>
  <c r="J723" i="7"/>
  <c r="Q723" i="7"/>
  <c r="O723" i="7"/>
  <c r="M723" i="7"/>
  <c r="L723" i="7"/>
  <c r="J722" i="7"/>
  <c r="Q722" i="7"/>
  <c r="O722" i="7"/>
  <c r="M722" i="7"/>
  <c r="L722" i="7"/>
  <c r="J519" i="8"/>
  <c r="Q519" i="8"/>
  <c r="O519" i="8"/>
  <c r="M519" i="8"/>
  <c r="J215" i="8"/>
  <c r="Q215" i="8"/>
  <c r="O215" i="8"/>
  <c r="M215" i="8"/>
  <c r="J125" i="18"/>
  <c r="Q125" i="18"/>
  <c r="O125" i="18"/>
  <c r="M125" i="18"/>
  <c r="L125" i="18"/>
  <c r="J145" i="21"/>
  <c r="Q145" i="21"/>
  <c r="O145" i="21"/>
  <c r="M145" i="21"/>
  <c r="L145" i="21"/>
  <c r="J919" i="7"/>
  <c r="M919" i="7"/>
  <c r="O919" i="7"/>
  <c r="Q919" i="7"/>
  <c r="J920" i="7"/>
  <c r="M920" i="7"/>
  <c r="O920" i="7"/>
  <c r="Q920" i="7"/>
  <c r="J921" i="7"/>
  <c r="M921" i="7"/>
  <c r="O921" i="7"/>
  <c r="Q921" i="7"/>
  <c r="J922" i="7"/>
  <c r="M922" i="7"/>
  <c r="O922" i="7"/>
  <c r="Q922" i="7"/>
  <c r="J923" i="7"/>
  <c r="M923" i="7"/>
  <c r="O923" i="7"/>
  <c r="Q923" i="7"/>
  <c r="J924" i="7"/>
  <c r="M924" i="7"/>
  <c r="O924" i="7"/>
  <c r="Q924" i="7"/>
  <c r="J925" i="7"/>
  <c r="M925" i="7"/>
  <c r="O925" i="7"/>
  <c r="Q925" i="7"/>
  <c r="L925" i="7"/>
  <c r="L924" i="7"/>
  <c r="L923" i="7"/>
  <c r="L922" i="7"/>
  <c r="L921" i="7"/>
  <c r="L920" i="7"/>
  <c r="L919" i="7"/>
  <c r="J169" i="5"/>
  <c r="Q169" i="5"/>
  <c r="J170" i="5"/>
  <c r="Q170" i="5"/>
  <c r="J171" i="5"/>
  <c r="Q171" i="5"/>
  <c r="J172" i="5"/>
  <c r="Q172" i="5"/>
  <c r="J173" i="5"/>
  <c r="Q173" i="5"/>
  <c r="J174" i="5"/>
  <c r="Q174" i="5"/>
  <c r="J175" i="5"/>
  <c r="Q175" i="5"/>
  <c r="J176" i="5"/>
  <c r="Q176" i="5"/>
  <c r="J177" i="5"/>
  <c r="Q177" i="5"/>
  <c r="J178" i="5"/>
  <c r="Q178" i="5"/>
  <c r="J179" i="5"/>
  <c r="Q179" i="5"/>
  <c r="J180" i="5"/>
  <c r="Q180" i="5"/>
  <c r="J181" i="5"/>
  <c r="Q181" i="5"/>
  <c r="J182" i="5"/>
  <c r="Q182" i="5"/>
  <c r="J183" i="5"/>
  <c r="Q183" i="5"/>
  <c r="J184" i="5"/>
  <c r="Q184" i="5"/>
  <c r="J185" i="5"/>
  <c r="Q185" i="5"/>
  <c r="J186" i="5"/>
  <c r="Q186" i="5"/>
  <c r="J187" i="5"/>
  <c r="Q187" i="5"/>
  <c r="J188" i="5"/>
  <c r="Q188" i="5"/>
  <c r="J189" i="5"/>
  <c r="Q189" i="5"/>
  <c r="J190" i="5"/>
  <c r="Q190" i="5"/>
  <c r="J191" i="5"/>
  <c r="Q191" i="5"/>
  <c r="J192" i="5"/>
  <c r="Q192" i="5"/>
  <c r="J193" i="5"/>
  <c r="Q193" i="5"/>
  <c r="J194" i="5"/>
  <c r="Q194" i="5"/>
  <c r="J195" i="5"/>
  <c r="Q195" i="5"/>
  <c r="J196" i="5"/>
  <c r="Q196" i="5"/>
  <c r="J197" i="5"/>
  <c r="Q197" i="5"/>
  <c r="J198" i="5"/>
  <c r="Q198" i="5"/>
  <c r="J199" i="5"/>
  <c r="Q199" i="5"/>
  <c r="J200" i="5"/>
  <c r="Q200" i="5"/>
  <c r="J201" i="5"/>
  <c r="Q201" i="5"/>
  <c r="J202" i="5"/>
  <c r="Q202" i="5"/>
  <c r="J203" i="5"/>
  <c r="Q203" i="5"/>
  <c r="J204" i="5"/>
  <c r="Q204" i="5"/>
  <c r="J205" i="5"/>
  <c r="Q205" i="5"/>
  <c r="J206" i="5"/>
  <c r="Q206" i="5"/>
  <c r="J207" i="5"/>
  <c r="Q207" i="5"/>
  <c r="L169" i="5"/>
  <c r="M169" i="5"/>
  <c r="O169" i="5"/>
  <c r="L170" i="5"/>
  <c r="M170" i="5"/>
  <c r="O170" i="5"/>
  <c r="L171" i="5"/>
  <c r="M171" i="5"/>
  <c r="O171" i="5"/>
  <c r="L172" i="5"/>
  <c r="M172" i="5"/>
  <c r="O172" i="5"/>
  <c r="L173" i="5"/>
  <c r="M173" i="5"/>
  <c r="O173" i="5"/>
  <c r="L174" i="5"/>
  <c r="M174" i="5"/>
  <c r="O174" i="5"/>
  <c r="L175" i="5"/>
  <c r="M175" i="5"/>
  <c r="O175" i="5"/>
  <c r="L176" i="5"/>
  <c r="M176" i="5"/>
  <c r="O176" i="5"/>
  <c r="L177" i="5"/>
  <c r="M177" i="5"/>
  <c r="O177" i="5"/>
  <c r="L178" i="5"/>
  <c r="M178" i="5"/>
  <c r="O178" i="5"/>
  <c r="L179" i="5"/>
  <c r="M179" i="5"/>
  <c r="O179" i="5"/>
  <c r="L180" i="5"/>
  <c r="M180" i="5"/>
  <c r="O180" i="5"/>
  <c r="L181" i="5"/>
  <c r="M181" i="5"/>
  <c r="O181" i="5"/>
  <c r="L182" i="5"/>
  <c r="M182" i="5"/>
  <c r="O182" i="5"/>
  <c r="L183" i="5"/>
  <c r="M183" i="5"/>
  <c r="O183" i="5"/>
  <c r="L184" i="5"/>
  <c r="M184" i="5"/>
  <c r="O184" i="5"/>
  <c r="L185" i="5"/>
  <c r="M185" i="5"/>
  <c r="O185" i="5"/>
  <c r="L186" i="5"/>
  <c r="M186" i="5"/>
  <c r="O186" i="5"/>
  <c r="L187" i="5"/>
  <c r="M187" i="5"/>
  <c r="O187" i="5"/>
  <c r="L188" i="5"/>
  <c r="M188" i="5"/>
  <c r="O188" i="5"/>
  <c r="L189" i="5"/>
  <c r="M189" i="5"/>
  <c r="O189" i="5"/>
  <c r="L190" i="5"/>
  <c r="M190" i="5"/>
  <c r="O190" i="5"/>
  <c r="L191" i="5"/>
  <c r="M191" i="5"/>
  <c r="O191" i="5"/>
  <c r="L192" i="5"/>
  <c r="M192" i="5"/>
  <c r="O192" i="5"/>
  <c r="L193" i="5"/>
  <c r="M193" i="5"/>
  <c r="O193" i="5"/>
  <c r="L194" i="5"/>
  <c r="M194" i="5"/>
  <c r="O194" i="5"/>
  <c r="L195" i="5"/>
  <c r="M195" i="5"/>
  <c r="O195" i="5"/>
  <c r="L196" i="5"/>
  <c r="M196" i="5"/>
  <c r="O196" i="5"/>
  <c r="L197" i="5"/>
  <c r="M197" i="5"/>
  <c r="O197" i="5"/>
  <c r="L198" i="5"/>
  <c r="M198" i="5"/>
  <c r="O198" i="5"/>
  <c r="L199" i="5"/>
  <c r="M199" i="5"/>
  <c r="O199" i="5"/>
  <c r="L200" i="5"/>
  <c r="M200" i="5"/>
  <c r="O200" i="5"/>
  <c r="L201" i="5"/>
  <c r="M201" i="5"/>
  <c r="O201" i="5"/>
  <c r="L202" i="5"/>
  <c r="M202" i="5"/>
  <c r="O202" i="5"/>
  <c r="L203" i="5"/>
  <c r="M203" i="5"/>
  <c r="O203" i="5"/>
  <c r="L204" i="5"/>
  <c r="M204" i="5"/>
  <c r="O204" i="5"/>
  <c r="L205" i="5"/>
  <c r="M205" i="5"/>
  <c r="O205" i="5"/>
  <c r="L206" i="5"/>
  <c r="M206" i="5"/>
  <c r="O206" i="5"/>
  <c r="L207" i="5"/>
  <c r="M207" i="5"/>
  <c r="O207" i="5"/>
  <c r="J165" i="5"/>
  <c r="L165" i="5"/>
  <c r="M165" i="5"/>
  <c r="O165" i="5"/>
  <c r="Q165" i="5"/>
  <c r="J162" i="5"/>
  <c r="L162" i="5"/>
  <c r="M162" i="5"/>
  <c r="O162" i="5"/>
  <c r="Q162" i="5"/>
  <c r="J163" i="5"/>
  <c r="L163" i="5"/>
  <c r="M163" i="5"/>
  <c r="O163" i="5"/>
  <c r="Q163" i="5"/>
  <c r="J164" i="5"/>
  <c r="L164" i="5"/>
  <c r="M164" i="5"/>
  <c r="O164" i="5"/>
  <c r="Q164" i="5"/>
  <c r="J160" i="5"/>
  <c r="L160" i="5"/>
  <c r="M160" i="5"/>
  <c r="O160" i="5"/>
  <c r="Q160" i="5"/>
  <c r="J161" i="5"/>
  <c r="L161" i="5"/>
  <c r="M161" i="5"/>
  <c r="O161" i="5"/>
  <c r="Q161" i="5"/>
  <c r="J167" i="5"/>
  <c r="L167" i="5"/>
  <c r="M167" i="5"/>
  <c r="O167" i="5"/>
  <c r="Q167" i="5"/>
  <c r="J15" i="5"/>
  <c r="Q15" i="5"/>
  <c r="O15" i="5"/>
  <c r="M15" i="5"/>
  <c r="L15" i="5"/>
  <c r="J16" i="5"/>
  <c r="Q16" i="5"/>
  <c r="O16" i="5"/>
  <c r="M16" i="5"/>
  <c r="L16" i="5"/>
  <c r="J7" i="5"/>
  <c r="Q7" i="5"/>
  <c r="O7" i="5"/>
  <c r="M7" i="5"/>
  <c r="L7" i="5"/>
  <c r="J3" i="5"/>
  <c r="Q3" i="5"/>
  <c r="O3" i="5"/>
  <c r="M3" i="5"/>
  <c r="L3" i="5"/>
  <c r="J4" i="5"/>
  <c r="Q4" i="5"/>
  <c r="O4" i="5"/>
  <c r="M4" i="5"/>
  <c r="L4" i="5"/>
  <c r="J5" i="5"/>
  <c r="Q5" i="5"/>
  <c r="O5" i="5"/>
  <c r="M5" i="5"/>
  <c r="L5" i="5"/>
  <c r="J6" i="5"/>
  <c r="Q6" i="5"/>
  <c r="O6" i="5"/>
  <c r="M6" i="5"/>
  <c r="L6" i="5"/>
  <c r="J144" i="5"/>
  <c r="L144" i="5"/>
  <c r="M144" i="5"/>
  <c r="O144" i="5"/>
  <c r="Q144" i="5"/>
  <c r="J145" i="5"/>
  <c r="L145" i="5"/>
  <c r="M145" i="5"/>
  <c r="O145" i="5"/>
  <c r="Q145" i="5"/>
  <c r="J146" i="5"/>
  <c r="L146" i="5"/>
  <c r="M146" i="5"/>
  <c r="O146" i="5"/>
  <c r="Q146" i="5"/>
  <c r="J147" i="5"/>
  <c r="L147" i="5"/>
  <c r="M147" i="5"/>
  <c r="O147" i="5"/>
  <c r="Q147" i="5"/>
  <c r="J148" i="5"/>
  <c r="L148" i="5"/>
  <c r="M148" i="5"/>
  <c r="O148" i="5"/>
  <c r="Q148" i="5"/>
  <c r="J149" i="5"/>
  <c r="L149" i="5"/>
  <c r="M149" i="5"/>
  <c r="O149" i="5"/>
  <c r="Q149" i="5"/>
  <c r="J150" i="5"/>
  <c r="L150" i="5"/>
  <c r="M150" i="5"/>
  <c r="O150" i="5"/>
  <c r="Q150" i="5"/>
  <c r="J151" i="5"/>
  <c r="L151" i="5"/>
  <c r="M151" i="5"/>
  <c r="O151" i="5"/>
  <c r="Q151" i="5"/>
  <c r="J152" i="5"/>
  <c r="L152" i="5"/>
  <c r="M152" i="5"/>
  <c r="O152" i="5"/>
  <c r="Q152" i="5"/>
  <c r="J153" i="5"/>
  <c r="L153" i="5"/>
  <c r="M153" i="5"/>
  <c r="O153" i="5"/>
  <c r="Q153" i="5"/>
  <c r="J154" i="5"/>
  <c r="L154" i="5"/>
  <c r="M154" i="5"/>
  <c r="O154" i="5"/>
  <c r="Q154" i="5"/>
  <c r="J155" i="5"/>
  <c r="L155" i="5"/>
  <c r="M155" i="5"/>
  <c r="O155" i="5"/>
  <c r="Q155" i="5"/>
  <c r="J156" i="5"/>
  <c r="L156" i="5"/>
  <c r="M156" i="5"/>
  <c r="O156" i="5"/>
  <c r="Q156" i="5"/>
  <c r="J157" i="5"/>
  <c r="L157" i="5"/>
  <c r="M157" i="5"/>
  <c r="O157" i="5"/>
  <c r="Q157" i="5"/>
  <c r="J158" i="5"/>
  <c r="L158" i="5"/>
  <c r="M158" i="5"/>
  <c r="O158" i="5"/>
  <c r="Q158" i="5"/>
  <c r="J159" i="5"/>
  <c r="L159" i="5"/>
  <c r="M159" i="5"/>
  <c r="O159" i="5"/>
  <c r="Q159" i="5"/>
  <c r="J267" i="31"/>
  <c r="Q267" i="31"/>
  <c r="O267" i="31"/>
  <c r="M267" i="31"/>
  <c r="L267" i="31"/>
  <c r="J429" i="31"/>
  <c r="Q429" i="31"/>
  <c r="O429" i="31"/>
  <c r="M429" i="31"/>
  <c r="L429" i="31"/>
  <c r="J458" i="18"/>
  <c r="Q458" i="18"/>
  <c r="O458" i="18"/>
  <c r="M458" i="18"/>
  <c r="L458" i="18"/>
  <c r="J459" i="18"/>
  <c r="Q459" i="18"/>
  <c r="O459" i="18"/>
  <c r="M459" i="18"/>
  <c r="L459" i="18"/>
  <c r="J460" i="18"/>
  <c r="Q460" i="18"/>
  <c r="O460" i="18"/>
  <c r="M460" i="18"/>
  <c r="L460" i="18"/>
  <c r="J776" i="6"/>
  <c r="Q776" i="6"/>
  <c r="O776" i="6"/>
  <c r="M776" i="6"/>
  <c r="L776" i="6"/>
  <c r="J750" i="17"/>
  <c r="Q750" i="17"/>
  <c r="O750" i="17"/>
  <c r="M750" i="17"/>
  <c r="L750" i="17"/>
  <c r="J166" i="31"/>
  <c r="Q166" i="31"/>
  <c r="O166" i="31"/>
  <c r="M166" i="31"/>
  <c r="L166" i="31"/>
  <c r="J165" i="31"/>
  <c r="Q165" i="31"/>
  <c r="O165" i="31"/>
  <c r="M165" i="31"/>
  <c r="L165" i="31"/>
  <c r="J164" i="31"/>
  <c r="Q164" i="31"/>
  <c r="O164" i="31"/>
  <c r="M164" i="31"/>
  <c r="L164" i="31"/>
  <c r="J163" i="31"/>
  <c r="Q163" i="31"/>
  <c r="O163" i="31"/>
  <c r="M163" i="31"/>
  <c r="L163" i="31"/>
  <c r="J162" i="31"/>
  <c r="Q162" i="31"/>
  <c r="O162" i="31"/>
  <c r="M162" i="31"/>
  <c r="L162" i="31"/>
  <c r="J161" i="31"/>
  <c r="Q161" i="31"/>
  <c r="O161" i="31"/>
  <c r="M161" i="31"/>
  <c r="L161" i="31"/>
  <c r="J1765" i="10"/>
  <c r="Q1765" i="10"/>
  <c r="O1765" i="10"/>
  <c r="M1765" i="10"/>
  <c r="L1765" i="10"/>
  <c r="L80" i="16"/>
  <c r="L81" i="16"/>
  <c r="L82" i="16"/>
  <c r="L83" i="16"/>
  <c r="L84" i="16"/>
  <c r="L85" i="16"/>
  <c r="L86" i="16"/>
  <c r="L87" i="16"/>
  <c r="L88" i="16"/>
  <c r="L89" i="16"/>
  <c r="L90" i="16"/>
  <c r="L91" i="16"/>
  <c r="L92" i="16"/>
  <c r="L93" i="16"/>
  <c r="L94" i="16"/>
  <c r="L95" i="16"/>
  <c r="L96" i="16"/>
  <c r="L97" i="16"/>
  <c r="L98" i="16"/>
  <c r="L99" i="16"/>
  <c r="L100" i="16"/>
  <c r="L101" i="16"/>
  <c r="L102" i="16"/>
  <c r="L103" i="16"/>
  <c r="L104" i="16"/>
  <c r="L105" i="16"/>
  <c r="L106" i="16"/>
  <c r="L107" i="16"/>
  <c r="L108" i="16"/>
  <c r="L109" i="16"/>
  <c r="L110" i="16"/>
  <c r="L111" i="16"/>
  <c r="L112" i="16"/>
  <c r="L113" i="16"/>
  <c r="L114" i="16"/>
  <c r="L79" i="16"/>
  <c r="AA25" i="27"/>
  <c r="Y25" i="27"/>
  <c r="W25" i="27"/>
  <c r="U25" i="27"/>
  <c r="W24" i="27"/>
  <c r="Y24" i="27"/>
  <c r="AA24" i="27"/>
  <c r="J25" i="27"/>
  <c r="Q25" i="27"/>
  <c r="O25" i="27"/>
  <c r="M25" i="27"/>
  <c r="L25" i="27"/>
  <c r="U2" i="27"/>
  <c r="W2" i="27"/>
  <c r="Y2" i="27"/>
  <c r="AA2" i="27"/>
  <c r="U3" i="27"/>
  <c r="W3" i="27"/>
  <c r="Y3" i="27"/>
  <c r="AA3" i="27"/>
  <c r="U4" i="27"/>
  <c r="W4" i="27"/>
  <c r="Y4" i="27"/>
  <c r="AA4" i="27"/>
  <c r="U5" i="27"/>
  <c r="W5" i="27"/>
  <c r="Y5" i="27"/>
  <c r="AA5" i="27"/>
  <c r="U6" i="27"/>
  <c r="W6" i="27"/>
  <c r="Y6" i="27"/>
  <c r="AA6" i="27"/>
  <c r="U7" i="27"/>
  <c r="W7" i="27"/>
  <c r="Y7" i="27"/>
  <c r="AA7" i="27"/>
  <c r="U8" i="27"/>
  <c r="W8" i="27"/>
  <c r="Y8" i="27"/>
  <c r="AA8" i="27"/>
  <c r="U9" i="27"/>
  <c r="W9" i="27"/>
  <c r="Y9" i="27"/>
  <c r="AA9" i="27"/>
  <c r="U10" i="27"/>
  <c r="W10" i="27"/>
  <c r="Y10" i="27"/>
  <c r="AA10" i="27"/>
  <c r="U11" i="27"/>
  <c r="W11" i="27"/>
  <c r="Y11" i="27"/>
  <c r="AA11" i="27"/>
  <c r="U12" i="27"/>
  <c r="W12" i="27"/>
  <c r="Y12" i="27"/>
  <c r="AA12" i="27"/>
  <c r="U13" i="27"/>
  <c r="W13" i="27"/>
  <c r="Y13" i="27"/>
  <c r="AA13" i="27"/>
  <c r="U14" i="27"/>
  <c r="W14" i="27"/>
  <c r="Y14" i="27"/>
  <c r="AA14" i="27"/>
  <c r="U15" i="27"/>
  <c r="W15" i="27"/>
  <c r="Y15" i="27"/>
  <c r="AA15" i="27"/>
  <c r="U16" i="27"/>
  <c r="W16" i="27"/>
  <c r="Y16" i="27"/>
  <c r="AA16" i="27"/>
  <c r="U17" i="27"/>
  <c r="W17" i="27"/>
  <c r="Y17" i="27"/>
  <c r="AA17" i="27"/>
  <c r="U18" i="27"/>
  <c r="W18" i="27"/>
  <c r="Y18" i="27"/>
  <c r="AA18" i="27"/>
  <c r="U19" i="27"/>
  <c r="W19" i="27"/>
  <c r="Y19" i="27"/>
  <c r="AA19" i="27"/>
  <c r="U20" i="27"/>
  <c r="W20" i="27"/>
  <c r="Y20" i="27"/>
  <c r="AA20" i="27"/>
  <c r="U21" i="27"/>
  <c r="W21" i="27"/>
  <c r="Y21" i="27"/>
  <c r="AA21" i="27"/>
  <c r="U22" i="27"/>
  <c r="W22" i="27"/>
  <c r="Y22" i="27"/>
  <c r="AA22" i="27"/>
  <c r="U23" i="27"/>
  <c r="W23" i="27"/>
  <c r="Y23" i="27"/>
  <c r="AA23" i="27"/>
  <c r="U24" i="27"/>
  <c r="J24" i="27"/>
  <c r="Q24" i="27"/>
  <c r="O24" i="27"/>
  <c r="M24" i="27"/>
  <c r="L24" i="27"/>
  <c r="J23" i="27"/>
  <c r="Q23" i="27"/>
  <c r="O23" i="27"/>
  <c r="M23" i="27"/>
  <c r="J22" i="27"/>
  <c r="Q22" i="27"/>
  <c r="O22" i="27"/>
  <c r="M22" i="27"/>
  <c r="J21" i="27"/>
  <c r="Q21" i="27"/>
  <c r="O21" i="27"/>
  <c r="M21" i="27"/>
  <c r="J20" i="27"/>
  <c r="Q20" i="27"/>
  <c r="O20" i="27"/>
  <c r="M20" i="27"/>
  <c r="J19" i="27"/>
  <c r="Q19" i="27"/>
  <c r="O19" i="27"/>
  <c r="M19" i="27"/>
  <c r="J18" i="27"/>
  <c r="Q18" i="27"/>
  <c r="O18" i="27"/>
  <c r="M18" i="27"/>
  <c r="J17" i="27"/>
  <c r="Q17" i="27"/>
  <c r="O17" i="27"/>
  <c r="M17" i="27"/>
  <c r="J16" i="27"/>
  <c r="Q16" i="27"/>
  <c r="O16" i="27"/>
  <c r="M16" i="27"/>
  <c r="J15" i="27"/>
  <c r="Q15" i="27"/>
  <c r="O15" i="27"/>
  <c r="M15" i="27"/>
  <c r="J14" i="27"/>
  <c r="Q14" i="27"/>
  <c r="O14" i="27"/>
  <c r="M14" i="27"/>
  <c r="J13" i="27"/>
  <c r="Q13" i="27"/>
  <c r="O13" i="27"/>
  <c r="M13" i="27"/>
  <c r="J12" i="27"/>
  <c r="Q12" i="27"/>
  <c r="O12" i="27"/>
  <c r="M12" i="27"/>
  <c r="J11" i="27"/>
  <c r="Q11" i="27"/>
  <c r="O11" i="27"/>
  <c r="M11" i="27"/>
  <c r="J10" i="27"/>
  <c r="Q10" i="27"/>
  <c r="O10" i="27"/>
  <c r="M10" i="27"/>
  <c r="J9" i="27"/>
  <c r="Q9" i="27"/>
  <c r="O9" i="27"/>
  <c r="M9" i="27"/>
  <c r="J8" i="27"/>
  <c r="Q8" i="27"/>
  <c r="O8" i="27"/>
  <c r="M8" i="27"/>
  <c r="J7" i="27"/>
  <c r="Q7" i="27"/>
  <c r="O7" i="27"/>
  <c r="M7" i="27"/>
  <c r="J6" i="27"/>
  <c r="Q6" i="27"/>
  <c r="O6" i="27"/>
  <c r="M6" i="27"/>
  <c r="J5" i="27"/>
  <c r="Q5" i="27"/>
  <c r="O5" i="27"/>
  <c r="M5" i="27"/>
  <c r="J4" i="27"/>
  <c r="Q4" i="27"/>
  <c r="O4" i="27"/>
  <c r="M4" i="27"/>
  <c r="J3" i="27"/>
  <c r="Q3" i="27"/>
  <c r="O3" i="27"/>
  <c r="M3" i="27"/>
  <c r="J406" i="18"/>
  <c r="J407" i="18"/>
  <c r="J408" i="18"/>
  <c r="J409" i="18"/>
  <c r="J410" i="18"/>
  <c r="J411" i="18"/>
  <c r="J412" i="18"/>
  <c r="J413" i="18"/>
  <c r="J414" i="18"/>
  <c r="J415" i="18"/>
  <c r="J416" i="18"/>
  <c r="J417" i="18"/>
  <c r="J418" i="18"/>
  <c r="J419" i="18"/>
  <c r="J420" i="18"/>
  <c r="J421" i="18"/>
  <c r="J422" i="18"/>
  <c r="J423" i="18"/>
  <c r="J424" i="18"/>
  <c r="J425" i="18"/>
  <c r="J426" i="18"/>
  <c r="J2" i="27"/>
  <c r="Q2" i="27"/>
  <c r="O2" i="27"/>
  <c r="M2" i="27"/>
  <c r="L2" i="27"/>
  <c r="N24" i="4"/>
  <c r="N34" i="4"/>
  <c r="N36" i="4"/>
  <c r="J2146" i="32"/>
  <c r="Q2146" i="32"/>
  <c r="O2146" i="32"/>
  <c r="M2146" i="32"/>
  <c r="L2146" i="32"/>
  <c r="J2143" i="32"/>
  <c r="Q2143" i="32"/>
  <c r="O2143" i="32"/>
  <c r="M2143" i="32"/>
  <c r="L2143" i="32"/>
  <c r="J1036" i="17"/>
  <c r="Q1036" i="17"/>
  <c r="O1036" i="17"/>
  <c r="M1036" i="17"/>
  <c r="L1036" i="17"/>
  <c r="J47" i="18"/>
  <c r="Q47" i="18"/>
  <c r="O47" i="18"/>
  <c r="M47" i="18"/>
  <c r="L47" i="18"/>
  <c r="J46" i="18"/>
  <c r="Q46" i="18"/>
  <c r="O46" i="18"/>
  <c r="M46" i="18"/>
  <c r="L46" i="18"/>
  <c r="J687" i="18"/>
  <c r="L687" i="18"/>
  <c r="M687" i="18"/>
  <c r="O687" i="18"/>
  <c r="Q687" i="18"/>
  <c r="J688" i="18"/>
  <c r="L688" i="18"/>
  <c r="M688" i="18"/>
  <c r="O688" i="18"/>
  <c r="Q688" i="18"/>
  <c r="J689" i="18"/>
  <c r="L689" i="18"/>
  <c r="M689" i="18"/>
  <c r="O689" i="18"/>
  <c r="Q689" i="18"/>
  <c r="J690" i="18"/>
  <c r="L690" i="18"/>
  <c r="M690" i="18"/>
  <c r="O690" i="18"/>
  <c r="Q690" i="18"/>
  <c r="J691" i="18"/>
  <c r="L691" i="18"/>
  <c r="M691" i="18"/>
  <c r="O691" i="18"/>
  <c r="Q691" i="18"/>
  <c r="J692" i="18"/>
  <c r="L692" i="18"/>
  <c r="M692" i="18"/>
  <c r="O692" i="18"/>
  <c r="Q692" i="18"/>
  <c r="J693" i="18"/>
  <c r="L693" i="18"/>
  <c r="M693" i="18"/>
  <c r="O693" i="18"/>
  <c r="Q693" i="18"/>
  <c r="J694" i="18"/>
  <c r="L694" i="18"/>
  <c r="M694" i="18"/>
  <c r="O694" i="18"/>
  <c r="Q694" i="18"/>
  <c r="J695" i="18"/>
  <c r="L695" i="18"/>
  <c r="M695" i="18"/>
  <c r="O695" i="18"/>
  <c r="Q695" i="18"/>
  <c r="J696" i="18"/>
  <c r="L696" i="18"/>
  <c r="M696" i="18"/>
  <c r="O696" i="18"/>
  <c r="Q696" i="18"/>
  <c r="J697" i="18"/>
  <c r="L697" i="18"/>
  <c r="M697" i="18"/>
  <c r="O697" i="18"/>
  <c r="Q697" i="18"/>
  <c r="J698" i="18"/>
  <c r="L698" i="18"/>
  <c r="M698" i="18"/>
  <c r="O698" i="18"/>
  <c r="Q698" i="18"/>
  <c r="J699" i="18"/>
  <c r="L699" i="18"/>
  <c r="M699" i="18"/>
  <c r="O699" i="18"/>
  <c r="Q699" i="18"/>
  <c r="J700" i="18"/>
  <c r="L700" i="18"/>
  <c r="M700" i="18"/>
  <c r="O700" i="18"/>
  <c r="Q700" i="18"/>
  <c r="J701" i="18"/>
  <c r="L701" i="18"/>
  <c r="M701" i="18"/>
  <c r="O701" i="18"/>
  <c r="Q701" i="18"/>
  <c r="J702" i="18"/>
  <c r="L702" i="18"/>
  <c r="M702" i="18"/>
  <c r="O702" i="18"/>
  <c r="Q702" i="18"/>
  <c r="J703" i="18"/>
  <c r="L703" i="18"/>
  <c r="M703" i="18"/>
  <c r="O703" i="18"/>
  <c r="Q703" i="18"/>
  <c r="J704" i="18"/>
  <c r="L704" i="18"/>
  <c r="M704" i="18"/>
  <c r="O704" i="18"/>
  <c r="Q704" i="18"/>
  <c r="J705" i="18"/>
  <c r="L705" i="18"/>
  <c r="M705" i="18"/>
  <c r="O705" i="18"/>
  <c r="Q705" i="18"/>
  <c r="J706" i="18"/>
  <c r="L706" i="18"/>
  <c r="M706" i="18"/>
  <c r="O706" i="18"/>
  <c r="Q706" i="18"/>
  <c r="J707" i="18"/>
  <c r="L707" i="18"/>
  <c r="M707" i="18"/>
  <c r="O707" i="18"/>
  <c r="Q707" i="18"/>
  <c r="J713" i="18"/>
  <c r="M713" i="18"/>
  <c r="O713" i="18"/>
  <c r="Q713" i="18"/>
  <c r="J714" i="18"/>
  <c r="L714" i="18"/>
  <c r="M714" i="18"/>
  <c r="O714" i="18"/>
  <c r="Q714" i="18"/>
  <c r="J715" i="18"/>
  <c r="L715" i="18"/>
  <c r="M715" i="18"/>
  <c r="O715" i="18"/>
  <c r="Q715" i="18"/>
  <c r="J716" i="18"/>
  <c r="L716" i="18"/>
  <c r="M716" i="18"/>
  <c r="O716" i="18"/>
  <c r="Q716" i="18"/>
  <c r="J717" i="18"/>
  <c r="L717" i="18"/>
  <c r="M717" i="18"/>
  <c r="O717" i="18"/>
  <c r="Q717" i="18"/>
  <c r="J718" i="18"/>
  <c r="L718" i="18"/>
  <c r="M718" i="18"/>
  <c r="O718" i="18"/>
  <c r="Q718" i="18"/>
  <c r="J719" i="18"/>
  <c r="L719" i="18"/>
  <c r="M719" i="18"/>
  <c r="O719" i="18"/>
  <c r="Q719" i="18"/>
  <c r="J720" i="18"/>
  <c r="L720" i="18"/>
  <c r="M720" i="18"/>
  <c r="O720" i="18"/>
  <c r="Q720" i="18"/>
  <c r="J721" i="18"/>
  <c r="L721" i="18"/>
  <c r="M721" i="18"/>
  <c r="O721" i="18"/>
  <c r="Q721" i="18"/>
  <c r="J722" i="18"/>
  <c r="L722" i="18"/>
  <c r="M722" i="18"/>
  <c r="O722" i="18"/>
  <c r="Q722" i="18"/>
  <c r="J723" i="18"/>
  <c r="L723" i="18"/>
  <c r="M723" i="18"/>
  <c r="O723" i="18"/>
  <c r="Q723" i="18"/>
  <c r="J724" i="18"/>
  <c r="L724" i="18"/>
  <c r="M724" i="18"/>
  <c r="O724" i="18"/>
  <c r="Q724" i="18"/>
  <c r="J725" i="18"/>
  <c r="L725" i="18"/>
  <c r="M725" i="18"/>
  <c r="O725" i="18"/>
  <c r="Q725" i="18"/>
  <c r="Q43" i="17"/>
  <c r="O43" i="17"/>
  <c r="M43" i="17"/>
  <c r="L43" i="17"/>
  <c r="J162" i="18"/>
  <c r="Q162" i="18"/>
  <c r="O162" i="18"/>
  <c r="M162" i="18"/>
  <c r="L162" i="18"/>
  <c r="J168" i="24"/>
  <c r="Q168" i="24"/>
  <c r="O168" i="24"/>
  <c r="M168" i="24"/>
  <c r="L168" i="24"/>
  <c r="J47" i="32"/>
  <c r="Q47" i="32"/>
  <c r="O47" i="32"/>
  <c r="M47" i="32"/>
  <c r="L47" i="32"/>
  <c r="J2100" i="32"/>
  <c r="Q2100" i="32"/>
  <c r="O2100" i="32"/>
  <c r="M2100" i="32"/>
  <c r="L2100" i="32"/>
  <c r="J498" i="14"/>
  <c r="Q498" i="14"/>
  <c r="O498" i="14"/>
  <c r="M498" i="14"/>
  <c r="L498" i="14"/>
  <c r="J499" i="14"/>
  <c r="Q499" i="14"/>
  <c r="O499" i="14"/>
  <c r="M499" i="14"/>
  <c r="L499" i="14"/>
  <c r="J497" i="14"/>
  <c r="Q497" i="14"/>
  <c r="O497" i="14"/>
  <c r="M497" i="14"/>
  <c r="L497" i="14"/>
  <c r="J415" i="14"/>
  <c r="Q415" i="14"/>
  <c r="O415" i="14"/>
  <c r="M415" i="14"/>
  <c r="L415" i="14"/>
  <c r="J427" i="23"/>
  <c r="M427" i="23"/>
  <c r="O427" i="23"/>
  <c r="Q427" i="23"/>
  <c r="J428" i="23"/>
  <c r="M428" i="23"/>
  <c r="O428" i="23"/>
  <c r="Q428" i="23"/>
  <c r="J429" i="23"/>
  <c r="M429" i="23"/>
  <c r="O429" i="23"/>
  <c r="Q429" i="23"/>
  <c r="J430" i="23"/>
  <c r="M430" i="23"/>
  <c r="O430" i="23"/>
  <c r="Q430" i="23"/>
  <c r="J431" i="23"/>
  <c r="M431" i="23"/>
  <c r="O431" i="23"/>
  <c r="Q431" i="23"/>
  <c r="J432" i="23"/>
  <c r="M432" i="23"/>
  <c r="O432" i="23"/>
  <c r="Q432" i="23"/>
  <c r="J433" i="23"/>
  <c r="M433" i="23"/>
  <c r="O433" i="23"/>
  <c r="Q433" i="23"/>
  <c r="J434" i="23"/>
  <c r="M434" i="23"/>
  <c r="O434" i="23"/>
  <c r="Q434" i="23"/>
  <c r="J435" i="23"/>
  <c r="M435" i="23"/>
  <c r="O435" i="23"/>
  <c r="Q435" i="23"/>
  <c r="J436" i="23"/>
  <c r="M436" i="23"/>
  <c r="O436" i="23"/>
  <c r="Q436" i="23"/>
  <c r="J437" i="23"/>
  <c r="M437" i="23"/>
  <c r="O437" i="23"/>
  <c r="Q437" i="23"/>
  <c r="J438" i="23"/>
  <c r="M438" i="23"/>
  <c r="O438" i="23"/>
  <c r="Q438" i="23"/>
  <c r="J439" i="23"/>
  <c r="M439" i="23"/>
  <c r="O439" i="23"/>
  <c r="Q439" i="23"/>
  <c r="J440" i="23"/>
  <c r="M440" i="23"/>
  <c r="O440" i="23"/>
  <c r="Q440" i="23"/>
  <c r="J441" i="23"/>
  <c r="M441" i="23"/>
  <c r="O441" i="23"/>
  <c r="Q441" i="23"/>
  <c r="J442" i="23"/>
  <c r="M442" i="23"/>
  <c r="O442" i="23"/>
  <c r="Q442" i="23"/>
  <c r="J443" i="23"/>
  <c r="M443" i="23"/>
  <c r="O443" i="23"/>
  <c r="Q443" i="23"/>
  <c r="J444" i="23"/>
  <c r="M444" i="23"/>
  <c r="O444" i="23"/>
  <c r="Q444" i="23"/>
  <c r="J445" i="23"/>
  <c r="M445" i="23"/>
  <c r="O445" i="23"/>
  <c r="Q445" i="23"/>
  <c r="J446" i="23"/>
  <c r="M446" i="23"/>
  <c r="O446" i="23"/>
  <c r="Q446" i="23"/>
  <c r="J447" i="23"/>
  <c r="M447" i="23"/>
  <c r="O447" i="23"/>
  <c r="Q447" i="23"/>
  <c r="J406" i="23"/>
  <c r="M406" i="23"/>
  <c r="O406" i="23"/>
  <c r="Q406" i="23"/>
  <c r="J407" i="23"/>
  <c r="M407" i="23"/>
  <c r="O407" i="23"/>
  <c r="Q407" i="23"/>
  <c r="J408" i="23"/>
  <c r="M408" i="23"/>
  <c r="O408" i="23"/>
  <c r="Q408" i="23"/>
  <c r="J409" i="23"/>
  <c r="M409" i="23"/>
  <c r="O409" i="23"/>
  <c r="Q409" i="23"/>
  <c r="J410" i="23"/>
  <c r="M410" i="23"/>
  <c r="O410" i="23"/>
  <c r="Q410" i="23"/>
  <c r="J411" i="23"/>
  <c r="M411" i="23"/>
  <c r="O411" i="23"/>
  <c r="Q411" i="23"/>
  <c r="J412" i="23"/>
  <c r="M412" i="23"/>
  <c r="O412" i="23"/>
  <c r="Q412" i="23"/>
  <c r="J413" i="23"/>
  <c r="M413" i="23"/>
  <c r="O413" i="23"/>
  <c r="Q413" i="23"/>
  <c r="J414" i="23"/>
  <c r="M414" i="23"/>
  <c r="O414" i="23"/>
  <c r="Q414" i="23"/>
  <c r="J415" i="23"/>
  <c r="M415" i="23"/>
  <c r="O415" i="23"/>
  <c r="Q415" i="23"/>
  <c r="J416" i="23"/>
  <c r="M416" i="23"/>
  <c r="O416" i="23"/>
  <c r="Q416" i="23"/>
  <c r="J417" i="23"/>
  <c r="M417" i="23"/>
  <c r="O417" i="23"/>
  <c r="Q417" i="23"/>
  <c r="J418" i="23"/>
  <c r="M418" i="23"/>
  <c r="O418" i="23"/>
  <c r="Q418" i="23"/>
  <c r="J419" i="23"/>
  <c r="M419" i="23"/>
  <c r="O419" i="23"/>
  <c r="Q419" i="23"/>
  <c r="J420" i="23"/>
  <c r="M420" i="23"/>
  <c r="O420" i="23"/>
  <c r="Q420" i="23"/>
  <c r="J421" i="23"/>
  <c r="M421" i="23"/>
  <c r="O421" i="23"/>
  <c r="Q421" i="23"/>
  <c r="J422" i="23"/>
  <c r="M422" i="23"/>
  <c r="O422" i="23"/>
  <c r="Q422" i="23"/>
  <c r="J423" i="23"/>
  <c r="M423" i="23"/>
  <c r="O423" i="23"/>
  <c r="Q423" i="23"/>
  <c r="J424" i="23"/>
  <c r="M424" i="23"/>
  <c r="O424" i="23"/>
  <c r="Q424" i="23"/>
  <c r="J425" i="23"/>
  <c r="M425" i="23"/>
  <c r="O425" i="23"/>
  <c r="Q425" i="23"/>
  <c r="J426" i="23"/>
  <c r="M426" i="23"/>
  <c r="O426" i="23"/>
  <c r="Q426" i="23"/>
  <c r="J401" i="23"/>
  <c r="M401" i="23"/>
  <c r="O401" i="23"/>
  <c r="Q401" i="23"/>
  <c r="J402" i="23"/>
  <c r="M402" i="23"/>
  <c r="O402" i="23"/>
  <c r="Q402" i="23"/>
  <c r="J403" i="23"/>
  <c r="M403" i="23"/>
  <c r="O403" i="23"/>
  <c r="Q403" i="23"/>
  <c r="J404" i="23"/>
  <c r="M404" i="23"/>
  <c r="O404" i="23"/>
  <c r="Q404" i="23"/>
  <c r="J405" i="23"/>
  <c r="M405" i="23"/>
  <c r="O405" i="23"/>
  <c r="Q405" i="23"/>
  <c r="J388" i="23"/>
  <c r="M388" i="23"/>
  <c r="O388" i="23"/>
  <c r="Q388" i="23"/>
  <c r="J389" i="23"/>
  <c r="M389" i="23"/>
  <c r="O389" i="23"/>
  <c r="Q389" i="23"/>
  <c r="J390" i="23"/>
  <c r="M390" i="23"/>
  <c r="O390" i="23"/>
  <c r="Q390" i="23"/>
  <c r="J391" i="23"/>
  <c r="M391" i="23"/>
  <c r="O391" i="23"/>
  <c r="Q391" i="23"/>
  <c r="J392" i="23"/>
  <c r="M392" i="23"/>
  <c r="O392" i="23"/>
  <c r="Q392" i="23"/>
  <c r="J393" i="23"/>
  <c r="M393" i="23"/>
  <c r="O393" i="23"/>
  <c r="Q393" i="23"/>
  <c r="J394" i="23"/>
  <c r="M394" i="23"/>
  <c r="O394" i="23"/>
  <c r="Q394" i="23"/>
  <c r="J395" i="23"/>
  <c r="M395" i="23"/>
  <c r="O395" i="23"/>
  <c r="Q395" i="23"/>
  <c r="J396" i="23"/>
  <c r="M396" i="23"/>
  <c r="O396" i="23"/>
  <c r="Q396" i="23"/>
  <c r="J397" i="23"/>
  <c r="M397" i="23"/>
  <c r="O397" i="23"/>
  <c r="Q397" i="23"/>
  <c r="J398" i="23"/>
  <c r="M398" i="23"/>
  <c r="O398" i="23"/>
  <c r="Q398" i="23"/>
  <c r="J399" i="23"/>
  <c r="M399" i="23"/>
  <c r="O399" i="23"/>
  <c r="Q399" i="23"/>
  <c r="J400" i="23"/>
  <c r="M400" i="23"/>
  <c r="O400" i="23"/>
  <c r="Q400" i="23"/>
  <c r="J368" i="23"/>
  <c r="M368" i="23"/>
  <c r="O368" i="23"/>
  <c r="Q368" i="23"/>
  <c r="J369" i="23"/>
  <c r="M369" i="23"/>
  <c r="O369" i="23"/>
  <c r="Q369" i="23"/>
  <c r="J370" i="23"/>
  <c r="M370" i="23"/>
  <c r="O370" i="23"/>
  <c r="Q370" i="23"/>
  <c r="J371" i="23"/>
  <c r="M371" i="23"/>
  <c r="O371" i="23"/>
  <c r="Q371" i="23"/>
  <c r="J372" i="23"/>
  <c r="M372" i="23"/>
  <c r="O372" i="23"/>
  <c r="Q372" i="23"/>
  <c r="J373" i="23"/>
  <c r="M373" i="23"/>
  <c r="O373" i="23"/>
  <c r="Q373" i="23"/>
  <c r="J374" i="23"/>
  <c r="M374" i="23"/>
  <c r="O374" i="23"/>
  <c r="Q374" i="23"/>
  <c r="J375" i="23"/>
  <c r="M375" i="23"/>
  <c r="O375" i="23"/>
  <c r="Q375" i="23"/>
  <c r="J376" i="23"/>
  <c r="M376" i="23"/>
  <c r="O376" i="23"/>
  <c r="Q376" i="23"/>
  <c r="J377" i="23"/>
  <c r="M377" i="23"/>
  <c r="O377" i="23"/>
  <c r="Q377" i="23"/>
  <c r="J378" i="23"/>
  <c r="M378" i="23"/>
  <c r="O378" i="23"/>
  <c r="Q378" i="23"/>
  <c r="J379" i="23"/>
  <c r="M379" i="23"/>
  <c r="O379" i="23"/>
  <c r="Q379" i="23"/>
  <c r="J380" i="23"/>
  <c r="M380" i="23"/>
  <c r="O380" i="23"/>
  <c r="Q380" i="23"/>
  <c r="J381" i="23"/>
  <c r="M381" i="23"/>
  <c r="O381" i="23"/>
  <c r="Q381" i="23"/>
  <c r="J382" i="23"/>
  <c r="M382" i="23"/>
  <c r="O382" i="23"/>
  <c r="Q382" i="23"/>
  <c r="J383" i="23"/>
  <c r="M383" i="23"/>
  <c r="O383" i="23"/>
  <c r="Q383" i="23"/>
  <c r="J384" i="23"/>
  <c r="M384" i="23"/>
  <c r="O384" i="23"/>
  <c r="Q384" i="23"/>
  <c r="J385" i="23"/>
  <c r="M385" i="23"/>
  <c r="O385" i="23"/>
  <c r="Q385" i="23"/>
  <c r="J386" i="23"/>
  <c r="M386" i="23"/>
  <c r="O386" i="23"/>
  <c r="Q386" i="23"/>
  <c r="J387" i="23"/>
  <c r="M387" i="23"/>
  <c r="O387" i="23"/>
  <c r="Q387" i="23"/>
  <c r="J335" i="23"/>
  <c r="Q335" i="23"/>
  <c r="O335" i="23"/>
  <c r="M335" i="23"/>
  <c r="J366" i="23"/>
  <c r="Q366" i="23"/>
  <c r="O366" i="23"/>
  <c r="M366" i="23"/>
  <c r="J337" i="23"/>
  <c r="M337" i="23"/>
  <c r="O337" i="23"/>
  <c r="Q337" i="23"/>
  <c r="J338" i="23"/>
  <c r="M338" i="23"/>
  <c r="O338" i="23"/>
  <c r="Q338" i="23"/>
  <c r="J339" i="23"/>
  <c r="M339" i="23"/>
  <c r="O339" i="23"/>
  <c r="Q339" i="23"/>
  <c r="J340" i="23"/>
  <c r="M340" i="23"/>
  <c r="O340" i="23"/>
  <c r="Q340" i="23"/>
  <c r="J341" i="23"/>
  <c r="M341" i="23"/>
  <c r="O341" i="23"/>
  <c r="Q341" i="23"/>
  <c r="J342" i="23"/>
  <c r="M342" i="23"/>
  <c r="O342" i="23"/>
  <c r="Q342" i="23"/>
  <c r="J343" i="23"/>
  <c r="M343" i="23"/>
  <c r="O343" i="23"/>
  <c r="Q343" i="23"/>
  <c r="J344" i="23"/>
  <c r="M344" i="23"/>
  <c r="O344" i="23"/>
  <c r="Q344" i="23"/>
  <c r="J345" i="23"/>
  <c r="M345" i="23"/>
  <c r="O345" i="23"/>
  <c r="Q345" i="23"/>
  <c r="J346" i="23"/>
  <c r="M346" i="23"/>
  <c r="O346" i="23"/>
  <c r="Q346" i="23"/>
  <c r="J347" i="23"/>
  <c r="M347" i="23"/>
  <c r="O347" i="23"/>
  <c r="Q347" i="23"/>
  <c r="J348" i="23"/>
  <c r="M348" i="23"/>
  <c r="O348" i="23"/>
  <c r="Q348" i="23"/>
  <c r="J349" i="23"/>
  <c r="M349" i="23"/>
  <c r="O349" i="23"/>
  <c r="Q349" i="23"/>
  <c r="J350" i="23"/>
  <c r="M350" i="23"/>
  <c r="O350" i="23"/>
  <c r="Q350" i="23"/>
  <c r="J351" i="23"/>
  <c r="M351" i="23"/>
  <c r="O351" i="23"/>
  <c r="Q351" i="23"/>
  <c r="J352" i="23"/>
  <c r="M352" i="23"/>
  <c r="O352" i="23"/>
  <c r="Q352" i="23"/>
  <c r="J353" i="23"/>
  <c r="M353" i="23"/>
  <c r="O353" i="23"/>
  <c r="Q353" i="23"/>
  <c r="J354" i="23"/>
  <c r="M354" i="23"/>
  <c r="O354" i="23"/>
  <c r="Q354" i="23"/>
  <c r="J355" i="23"/>
  <c r="M355" i="23"/>
  <c r="O355" i="23"/>
  <c r="Q355" i="23"/>
  <c r="J356" i="23"/>
  <c r="M356" i="23"/>
  <c r="O356" i="23"/>
  <c r="Q356" i="23"/>
  <c r="J357" i="23"/>
  <c r="M357" i="23"/>
  <c r="O357" i="23"/>
  <c r="Q357" i="23"/>
  <c r="J358" i="23"/>
  <c r="M358" i="23"/>
  <c r="O358" i="23"/>
  <c r="Q358" i="23"/>
  <c r="J359" i="23"/>
  <c r="M359" i="23"/>
  <c r="O359" i="23"/>
  <c r="Q359" i="23"/>
  <c r="J360" i="23"/>
  <c r="M360" i="23"/>
  <c r="O360" i="23"/>
  <c r="Q360" i="23"/>
  <c r="J361" i="23"/>
  <c r="M361" i="23"/>
  <c r="O361" i="23"/>
  <c r="Q361" i="23"/>
  <c r="J362" i="23"/>
  <c r="M362" i="23"/>
  <c r="O362" i="23"/>
  <c r="Q362" i="23"/>
  <c r="J363" i="23"/>
  <c r="M363" i="23"/>
  <c r="O363" i="23"/>
  <c r="Q363" i="23"/>
  <c r="J364" i="23"/>
  <c r="M364" i="23"/>
  <c r="O364" i="23"/>
  <c r="Q364" i="23"/>
  <c r="J365" i="23"/>
  <c r="M365" i="23"/>
  <c r="O365" i="23"/>
  <c r="Q365" i="23"/>
  <c r="J367" i="23"/>
  <c r="M367" i="23"/>
  <c r="O367" i="23"/>
  <c r="Q367" i="23"/>
  <c r="J305" i="23"/>
  <c r="M305" i="23"/>
  <c r="O305" i="23"/>
  <c r="Q305" i="23"/>
  <c r="J306" i="23"/>
  <c r="M306" i="23"/>
  <c r="O306" i="23"/>
  <c r="Q306" i="23"/>
  <c r="J307" i="23"/>
  <c r="M307" i="23"/>
  <c r="O307" i="23"/>
  <c r="Q307" i="23"/>
  <c r="J308" i="23"/>
  <c r="M308" i="23"/>
  <c r="O308" i="23"/>
  <c r="Q308" i="23"/>
  <c r="J309" i="23"/>
  <c r="M309" i="23"/>
  <c r="O309" i="23"/>
  <c r="Q309" i="23"/>
  <c r="J310" i="23"/>
  <c r="M310" i="23"/>
  <c r="O310" i="23"/>
  <c r="Q310" i="23"/>
  <c r="J311" i="23"/>
  <c r="M311" i="23"/>
  <c r="O311" i="23"/>
  <c r="Q311" i="23"/>
  <c r="J312" i="23"/>
  <c r="M312" i="23"/>
  <c r="O312" i="23"/>
  <c r="Q312" i="23"/>
  <c r="J313" i="23"/>
  <c r="M313" i="23"/>
  <c r="O313" i="23"/>
  <c r="Q313" i="23"/>
  <c r="J314" i="23"/>
  <c r="M314" i="23"/>
  <c r="O314" i="23"/>
  <c r="Q314" i="23"/>
  <c r="J315" i="23"/>
  <c r="M315" i="23"/>
  <c r="O315" i="23"/>
  <c r="Q315" i="23"/>
  <c r="J316" i="23"/>
  <c r="M316" i="23"/>
  <c r="O316" i="23"/>
  <c r="Q316" i="23"/>
  <c r="J317" i="23"/>
  <c r="M317" i="23"/>
  <c r="O317" i="23"/>
  <c r="Q317" i="23"/>
  <c r="J318" i="23"/>
  <c r="M318" i="23"/>
  <c r="O318" i="23"/>
  <c r="Q318" i="23"/>
  <c r="J319" i="23"/>
  <c r="M319" i="23"/>
  <c r="O319" i="23"/>
  <c r="Q319" i="23"/>
  <c r="J320" i="23"/>
  <c r="M320" i="23"/>
  <c r="O320" i="23"/>
  <c r="Q320" i="23"/>
  <c r="J321" i="23"/>
  <c r="M321" i="23"/>
  <c r="O321" i="23"/>
  <c r="Q321" i="23"/>
  <c r="J322" i="23"/>
  <c r="M322" i="23"/>
  <c r="O322" i="23"/>
  <c r="Q322" i="23"/>
  <c r="J323" i="23"/>
  <c r="M323" i="23"/>
  <c r="O323" i="23"/>
  <c r="Q323" i="23"/>
  <c r="J324" i="23"/>
  <c r="M324" i="23"/>
  <c r="O324" i="23"/>
  <c r="Q324" i="23"/>
  <c r="J325" i="23"/>
  <c r="M325" i="23"/>
  <c r="O325" i="23"/>
  <c r="Q325" i="23"/>
  <c r="J326" i="23"/>
  <c r="M326" i="23"/>
  <c r="O326" i="23"/>
  <c r="Q326" i="23"/>
  <c r="J327" i="23"/>
  <c r="M327" i="23"/>
  <c r="O327" i="23"/>
  <c r="Q327" i="23"/>
  <c r="J328" i="23"/>
  <c r="M328" i="23"/>
  <c r="O328" i="23"/>
  <c r="Q328" i="23"/>
  <c r="J329" i="23"/>
  <c r="M329" i="23"/>
  <c r="O329" i="23"/>
  <c r="Q329" i="23"/>
  <c r="J330" i="23"/>
  <c r="M330" i="23"/>
  <c r="O330" i="23"/>
  <c r="Q330" i="23"/>
  <c r="J331" i="23"/>
  <c r="M331" i="23"/>
  <c r="O331" i="23"/>
  <c r="Q331" i="23"/>
  <c r="J332" i="23"/>
  <c r="M332" i="23"/>
  <c r="O332" i="23"/>
  <c r="Q332" i="23"/>
  <c r="J333" i="23"/>
  <c r="M333" i="23"/>
  <c r="O333" i="23"/>
  <c r="Q333" i="23"/>
  <c r="J334" i="23"/>
  <c r="M334" i="23"/>
  <c r="O334" i="23"/>
  <c r="Q334" i="23"/>
  <c r="J336" i="23"/>
  <c r="M336" i="23"/>
  <c r="O336" i="23"/>
  <c r="Q336" i="23"/>
  <c r="J197" i="8"/>
  <c r="M197" i="8"/>
  <c r="O197" i="8"/>
  <c r="Q197" i="8"/>
  <c r="J198" i="8"/>
  <c r="M198" i="8"/>
  <c r="O198" i="8"/>
  <c r="Q198" i="8"/>
  <c r="J199" i="8"/>
  <c r="M199" i="8"/>
  <c r="O199" i="8"/>
  <c r="Q199" i="8"/>
  <c r="J200" i="8"/>
  <c r="M200" i="8"/>
  <c r="O200" i="8"/>
  <c r="Q200" i="8"/>
  <c r="J201" i="8"/>
  <c r="M201" i="8"/>
  <c r="O201" i="8"/>
  <c r="Q201" i="8"/>
  <c r="J202" i="8"/>
  <c r="M202" i="8"/>
  <c r="O202" i="8"/>
  <c r="Q202" i="8"/>
  <c r="J203" i="8"/>
  <c r="M203" i="8"/>
  <c r="O203" i="8"/>
  <c r="Q203" i="8"/>
  <c r="J204" i="8"/>
  <c r="M204" i="8"/>
  <c r="O204" i="8"/>
  <c r="Q204" i="8"/>
  <c r="J205" i="8"/>
  <c r="M205" i="8"/>
  <c r="O205" i="8"/>
  <c r="Q205" i="8"/>
  <c r="J206" i="8"/>
  <c r="M206" i="8"/>
  <c r="O206" i="8"/>
  <c r="Q206" i="8"/>
  <c r="J207" i="8"/>
  <c r="M207" i="8"/>
  <c r="O207" i="8"/>
  <c r="Q207" i="8"/>
  <c r="J208" i="8"/>
  <c r="M208" i="8"/>
  <c r="O208" i="8"/>
  <c r="Q208" i="8"/>
  <c r="J209" i="8"/>
  <c r="M209" i="8"/>
  <c r="O209" i="8"/>
  <c r="Q209" i="8"/>
  <c r="J210" i="8"/>
  <c r="M210" i="8"/>
  <c r="O210" i="8"/>
  <c r="Q210" i="8"/>
  <c r="J211" i="8"/>
  <c r="M211" i="8"/>
  <c r="O211" i="8"/>
  <c r="Q211" i="8"/>
  <c r="J212" i="8"/>
  <c r="M212" i="8"/>
  <c r="O212" i="8"/>
  <c r="Q212" i="8"/>
  <c r="J213" i="8"/>
  <c r="M213" i="8"/>
  <c r="O213" i="8"/>
  <c r="Q213" i="8"/>
  <c r="J214" i="8"/>
  <c r="M214" i="8"/>
  <c r="O214" i="8"/>
  <c r="Q214" i="8"/>
  <c r="J216" i="8"/>
  <c r="M216" i="8"/>
  <c r="O216" i="8"/>
  <c r="Q216" i="8"/>
  <c r="J217" i="8"/>
  <c r="M217" i="8"/>
  <c r="O217" i="8"/>
  <c r="Q217" i="8"/>
  <c r="J218" i="8"/>
  <c r="M218" i="8"/>
  <c r="O218" i="8"/>
  <c r="Q218" i="8"/>
  <c r="J219" i="8"/>
  <c r="M219" i="8"/>
  <c r="O219" i="8"/>
  <c r="Q219" i="8"/>
  <c r="J500" i="8"/>
  <c r="M500" i="8"/>
  <c r="O500" i="8"/>
  <c r="Q500" i="8"/>
  <c r="J501" i="8"/>
  <c r="M501" i="8"/>
  <c r="O501" i="8"/>
  <c r="Q501" i="8"/>
  <c r="J502" i="8"/>
  <c r="M502" i="8"/>
  <c r="O502" i="8"/>
  <c r="Q502" i="8"/>
  <c r="J503" i="8"/>
  <c r="M503" i="8"/>
  <c r="O503" i="8"/>
  <c r="Q503" i="8"/>
  <c r="J504" i="8"/>
  <c r="M504" i="8"/>
  <c r="O504" i="8"/>
  <c r="Q504" i="8"/>
  <c r="J505" i="8"/>
  <c r="M505" i="8"/>
  <c r="O505" i="8"/>
  <c r="Q505" i="8"/>
  <c r="J506" i="8"/>
  <c r="M506" i="8"/>
  <c r="O506" i="8"/>
  <c r="Q506" i="8"/>
  <c r="J507" i="8"/>
  <c r="M507" i="8"/>
  <c r="O507" i="8"/>
  <c r="Q507" i="8"/>
  <c r="J508" i="8"/>
  <c r="M508" i="8"/>
  <c r="O508" i="8"/>
  <c r="Q508" i="8"/>
  <c r="J509" i="8"/>
  <c r="M509" i="8"/>
  <c r="O509" i="8"/>
  <c r="Q509" i="8"/>
  <c r="J510" i="8"/>
  <c r="M510" i="8"/>
  <c r="O510" i="8"/>
  <c r="Q510" i="8"/>
  <c r="J511" i="8"/>
  <c r="M511" i="8"/>
  <c r="O511" i="8"/>
  <c r="Q511" i="8"/>
  <c r="J512" i="8"/>
  <c r="M512" i="8"/>
  <c r="O512" i="8"/>
  <c r="Q512" i="8"/>
  <c r="J513" i="8"/>
  <c r="M513" i="8"/>
  <c r="O513" i="8"/>
  <c r="Q513" i="8"/>
  <c r="J514" i="8"/>
  <c r="M514" i="8"/>
  <c r="O514" i="8"/>
  <c r="Q514" i="8"/>
  <c r="J515" i="8"/>
  <c r="M515" i="8"/>
  <c r="O515" i="8"/>
  <c r="Q515" i="8"/>
  <c r="J516" i="8"/>
  <c r="M516" i="8"/>
  <c r="O516" i="8"/>
  <c r="Q516" i="8"/>
  <c r="J517" i="8"/>
  <c r="M517" i="8"/>
  <c r="O517" i="8"/>
  <c r="Q517" i="8"/>
  <c r="J518" i="8"/>
  <c r="M518" i="8"/>
  <c r="O518" i="8"/>
  <c r="Q518" i="8"/>
  <c r="J520" i="8"/>
  <c r="M520" i="8"/>
  <c r="O520" i="8"/>
  <c r="Q520" i="8"/>
  <c r="J521" i="8"/>
  <c r="M521" i="8"/>
  <c r="O521" i="8"/>
  <c r="Q521" i="8"/>
  <c r="J499" i="8"/>
  <c r="O499" i="8"/>
  <c r="Q499" i="8"/>
  <c r="L499" i="8"/>
  <c r="M499" i="8"/>
  <c r="L520" i="8"/>
  <c r="J906" i="24"/>
  <c r="M906" i="24"/>
  <c r="O906" i="24"/>
  <c r="Q906" i="24"/>
  <c r="J907" i="24"/>
  <c r="M907" i="24"/>
  <c r="O907" i="24"/>
  <c r="Q907" i="24"/>
  <c r="J908" i="24"/>
  <c r="M908" i="24"/>
  <c r="O908" i="24"/>
  <c r="Q908" i="24"/>
  <c r="J909" i="24"/>
  <c r="M909" i="24"/>
  <c r="O909" i="24"/>
  <c r="Q909" i="24"/>
  <c r="J910" i="24"/>
  <c r="M910" i="24"/>
  <c r="O910" i="24"/>
  <c r="Q910" i="24"/>
  <c r="J911" i="24"/>
  <c r="M911" i="24"/>
  <c r="O911" i="24"/>
  <c r="Q911" i="24"/>
  <c r="J912" i="24"/>
  <c r="M912" i="24"/>
  <c r="O912" i="24"/>
  <c r="Q912" i="24"/>
  <c r="J913" i="24"/>
  <c r="M913" i="24"/>
  <c r="O913" i="24"/>
  <c r="Q913" i="24"/>
  <c r="L913" i="24"/>
  <c r="L912" i="24"/>
  <c r="L911" i="24"/>
  <c r="L910" i="24"/>
  <c r="L909" i="24"/>
  <c r="L908" i="24"/>
  <c r="L907" i="24"/>
  <c r="L906" i="24"/>
  <c r="H34" i="4"/>
  <c r="I34" i="4"/>
  <c r="J34" i="4"/>
  <c r="K34" i="4"/>
  <c r="L34" i="4"/>
  <c r="M34" i="4"/>
  <c r="J270" i="23"/>
  <c r="Q270" i="23"/>
  <c r="O270" i="23"/>
  <c r="M270" i="23"/>
  <c r="L270" i="23"/>
  <c r="J319" i="18"/>
  <c r="Q319" i="18"/>
  <c r="O319" i="18"/>
  <c r="M319" i="18"/>
  <c r="L319" i="18"/>
  <c r="J364" i="24"/>
  <c r="Q364" i="24"/>
  <c r="O364" i="24"/>
  <c r="M364" i="24"/>
  <c r="L364" i="24"/>
  <c r="J341" i="24"/>
  <c r="Q341" i="24"/>
  <c r="O341" i="24"/>
  <c r="M341" i="24"/>
  <c r="L341" i="24"/>
  <c r="J340" i="24"/>
  <c r="Q340" i="24"/>
  <c r="O340" i="24"/>
  <c r="M340" i="24"/>
  <c r="L340" i="24"/>
  <c r="J42" i="28"/>
  <c r="Q42" i="28"/>
  <c r="O42" i="28"/>
  <c r="M42" i="28"/>
  <c r="L42" i="28"/>
  <c r="J41" i="28"/>
  <c r="Q41" i="28"/>
  <c r="O41" i="28"/>
  <c r="M41" i="28"/>
  <c r="L41" i="28"/>
  <c r="J323" i="24"/>
  <c r="Q323" i="24"/>
  <c r="O323" i="24"/>
  <c r="M323" i="24"/>
  <c r="L323" i="24"/>
  <c r="J322" i="24"/>
  <c r="Q322" i="24"/>
  <c r="O322" i="24"/>
  <c r="M322" i="24"/>
  <c r="L322" i="24"/>
  <c r="J285" i="23"/>
  <c r="M285" i="23"/>
  <c r="O285" i="23"/>
  <c r="Q285" i="23"/>
  <c r="J286" i="23"/>
  <c r="M286" i="23"/>
  <c r="O286" i="23"/>
  <c r="Q286" i="23"/>
  <c r="J287" i="23"/>
  <c r="M287" i="23"/>
  <c r="O287" i="23"/>
  <c r="Q287" i="23"/>
  <c r="J288" i="23"/>
  <c r="M288" i="23"/>
  <c r="O288" i="23"/>
  <c r="Q288" i="23"/>
  <c r="J289" i="23"/>
  <c r="M289" i="23"/>
  <c r="O289" i="23"/>
  <c r="Q289" i="23"/>
  <c r="J290" i="23"/>
  <c r="M290" i="23"/>
  <c r="O290" i="23"/>
  <c r="Q290" i="23"/>
  <c r="J291" i="23"/>
  <c r="M291" i="23"/>
  <c r="O291" i="23"/>
  <c r="Q291" i="23"/>
  <c r="J292" i="23"/>
  <c r="M292" i="23"/>
  <c r="O292" i="23"/>
  <c r="Q292" i="23"/>
  <c r="J293" i="23"/>
  <c r="M293" i="23"/>
  <c r="O293" i="23"/>
  <c r="Q293" i="23"/>
  <c r="J294" i="23"/>
  <c r="M294" i="23"/>
  <c r="O294" i="23"/>
  <c r="Q294" i="23"/>
  <c r="J295" i="23"/>
  <c r="M295" i="23"/>
  <c r="O295" i="23"/>
  <c r="Q295" i="23"/>
  <c r="J296" i="23"/>
  <c r="M296" i="23"/>
  <c r="O296" i="23"/>
  <c r="Q296" i="23"/>
  <c r="J297" i="23"/>
  <c r="M297" i="23"/>
  <c r="O297" i="23"/>
  <c r="Q297" i="23"/>
  <c r="J298" i="23"/>
  <c r="M298" i="23"/>
  <c r="O298" i="23"/>
  <c r="Q298" i="23"/>
  <c r="J299" i="23"/>
  <c r="M299" i="23"/>
  <c r="O299" i="23"/>
  <c r="Q299" i="23"/>
  <c r="J300" i="23"/>
  <c r="M300" i="23"/>
  <c r="O300" i="23"/>
  <c r="Q300" i="23"/>
  <c r="J301" i="23"/>
  <c r="M301" i="23"/>
  <c r="O301" i="23"/>
  <c r="Q301" i="23"/>
  <c r="J302" i="23"/>
  <c r="M302" i="23"/>
  <c r="O302" i="23"/>
  <c r="Q302" i="23"/>
  <c r="J303" i="23"/>
  <c r="M303" i="23"/>
  <c r="O303" i="23"/>
  <c r="Q303" i="23"/>
  <c r="J304" i="23"/>
  <c r="M304" i="23"/>
  <c r="O304" i="23"/>
  <c r="Q304" i="23"/>
  <c r="L302" i="23"/>
  <c r="L303" i="23"/>
  <c r="L304" i="23"/>
  <c r="L301" i="23"/>
  <c r="J24" i="4"/>
  <c r="J36" i="4"/>
  <c r="K24" i="4"/>
  <c r="K36" i="4"/>
  <c r="L24" i="4"/>
  <c r="L36" i="4"/>
  <c r="M24" i="4"/>
  <c r="M36" i="4"/>
  <c r="J1200" i="21"/>
  <c r="Q1200" i="21"/>
  <c r="O1200" i="21"/>
  <c r="M1200" i="21"/>
  <c r="L1200" i="21"/>
  <c r="J1199" i="21"/>
  <c r="Q1199" i="21"/>
  <c r="O1199" i="21"/>
  <c r="M1199" i="21"/>
  <c r="L1199" i="21"/>
  <c r="J1051" i="21"/>
  <c r="Q1051" i="21"/>
  <c r="O1051" i="21"/>
  <c r="M1051" i="21"/>
  <c r="L1051" i="21"/>
  <c r="J1050" i="21"/>
  <c r="Q1050" i="21"/>
  <c r="O1050" i="21"/>
  <c r="M1050" i="21"/>
  <c r="L1050" i="21"/>
  <c r="J901" i="21"/>
  <c r="Q901" i="21"/>
  <c r="O901" i="21"/>
  <c r="M901" i="21"/>
  <c r="L901" i="21"/>
  <c r="J900" i="21"/>
  <c r="Q900" i="21"/>
  <c r="O900" i="21"/>
  <c r="M900" i="21"/>
  <c r="L900" i="21"/>
  <c r="J751" i="21"/>
  <c r="Q751" i="21"/>
  <c r="O751" i="21"/>
  <c r="M751" i="21"/>
  <c r="L751" i="21"/>
  <c r="J750" i="21"/>
  <c r="Q750" i="21"/>
  <c r="O750" i="21"/>
  <c r="M750" i="21"/>
  <c r="L750" i="21"/>
  <c r="J601" i="21"/>
  <c r="Q601" i="21"/>
  <c r="O601" i="21"/>
  <c r="M601" i="21"/>
  <c r="L601" i="21"/>
  <c r="J600" i="21"/>
  <c r="Q600" i="21"/>
  <c r="O600" i="21"/>
  <c r="M600" i="21"/>
  <c r="L600" i="21"/>
  <c r="J451" i="21"/>
  <c r="Q451" i="21"/>
  <c r="O451" i="21"/>
  <c r="M451" i="21"/>
  <c r="L451" i="21"/>
  <c r="J450" i="21"/>
  <c r="Q450" i="21"/>
  <c r="O450" i="21"/>
  <c r="M450" i="21"/>
  <c r="L450" i="21"/>
  <c r="J301" i="21"/>
  <c r="Q301" i="21"/>
  <c r="O301" i="21"/>
  <c r="M301" i="21"/>
  <c r="L301" i="21"/>
  <c r="J300" i="21"/>
  <c r="Q300" i="21"/>
  <c r="O300" i="21"/>
  <c r="M300" i="21"/>
  <c r="L300" i="21"/>
  <c r="J1069" i="21"/>
  <c r="Q1069" i="21"/>
  <c r="O1069" i="21"/>
  <c r="M1069" i="21"/>
  <c r="L1069" i="21"/>
  <c r="J1068" i="21"/>
  <c r="Q1068" i="21"/>
  <c r="O1068" i="21"/>
  <c r="M1068" i="21"/>
  <c r="L1068" i="21"/>
  <c r="J919" i="21"/>
  <c r="Q919" i="21"/>
  <c r="O919" i="21"/>
  <c r="M919" i="21"/>
  <c r="L919" i="21"/>
  <c r="J918" i="21"/>
  <c r="Q918" i="21"/>
  <c r="O918" i="21"/>
  <c r="M918" i="21"/>
  <c r="L918" i="21"/>
  <c r="J769" i="21"/>
  <c r="Q769" i="21"/>
  <c r="O769" i="21"/>
  <c r="M769" i="21"/>
  <c r="L769" i="21"/>
  <c r="J768" i="21"/>
  <c r="Q768" i="21"/>
  <c r="O768" i="21"/>
  <c r="M768" i="21"/>
  <c r="L768" i="21"/>
  <c r="J619" i="21"/>
  <c r="Q619" i="21"/>
  <c r="O619" i="21"/>
  <c r="M619" i="21"/>
  <c r="L619" i="21"/>
  <c r="J618" i="21"/>
  <c r="Q618" i="21"/>
  <c r="O618" i="21"/>
  <c r="M618" i="21"/>
  <c r="L618" i="21"/>
  <c r="J469" i="21"/>
  <c r="Q469" i="21"/>
  <c r="O469" i="21"/>
  <c r="M469" i="21"/>
  <c r="L469" i="21"/>
  <c r="J468" i="21"/>
  <c r="Q468" i="21"/>
  <c r="O468" i="21"/>
  <c r="M468" i="21"/>
  <c r="L468" i="21"/>
  <c r="J319" i="21"/>
  <c r="Q319" i="21"/>
  <c r="O319" i="21"/>
  <c r="M319" i="21"/>
  <c r="L319" i="21"/>
  <c r="J318" i="21"/>
  <c r="Q318" i="21"/>
  <c r="O318" i="21"/>
  <c r="M318" i="21"/>
  <c r="L318" i="21"/>
  <c r="J169" i="21"/>
  <c r="Q169" i="21"/>
  <c r="O169" i="21"/>
  <c r="M169" i="21"/>
  <c r="L169" i="21"/>
  <c r="J168" i="21"/>
  <c r="Q168" i="21"/>
  <c r="O168" i="21"/>
  <c r="M168" i="21"/>
  <c r="L168" i="21"/>
  <c r="J150" i="21"/>
  <c r="Q150" i="21"/>
  <c r="O150" i="21"/>
  <c r="M150" i="21"/>
  <c r="L150" i="21"/>
  <c r="J149" i="21"/>
  <c r="Q149" i="21"/>
  <c r="O149" i="21"/>
  <c r="M149" i="21"/>
  <c r="L149" i="21"/>
  <c r="J17" i="21"/>
  <c r="Q17" i="21"/>
  <c r="O17" i="21"/>
  <c r="M17" i="21"/>
  <c r="L17" i="21"/>
  <c r="J16" i="21"/>
  <c r="Q16" i="21"/>
  <c r="O16" i="21"/>
  <c r="M16" i="21"/>
  <c r="L16" i="21"/>
  <c r="J349" i="18"/>
  <c r="Q349" i="18"/>
  <c r="O349" i="18"/>
  <c r="M349" i="18"/>
  <c r="L349" i="18"/>
  <c r="Q406" i="18"/>
  <c r="O406" i="18"/>
  <c r="M406" i="18"/>
  <c r="Q426" i="18"/>
  <c r="O426" i="18"/>
  <c r="M426" i="18"/>
  <c r="Q425" i="18"/>
  <c r="O425" i="18"/>
  <c r="M425" i="18"/>
  <c r="Q424" i="18"/>
  <c r="O424" i="18"/>
  <c r="M424" i="18"/>
  <c r="Q423" i="18"/>
  <c r="O423" i="18"/>
  <c r="M423" i="18"/>
  <c r="Q422" i="18"/>
  <c r="O422" i="18"/>
  <c r="M422" i="18"/>
  <c r="Q421" i="18"/>
  <c r="O421" i="18"/>
  <c r="M421" i="18"/>
  <c r="Q420" i="18"/>
  <c r="O420" i="18"/>
  <c r="M420" i="18"/>
  <c r="Q419" i="18"/>
  <c r="O419" i="18"/>
  <c r="M419" i="18"/>
  <c r="Q418" i="18"/>
  <c r="O418" i="18"/>
  <c r="M418" i="18"/>
  <c r="Q417" i="18"/>
  <c r="O417" i="18"/>
  <c r="M417" i="18"/>
  <c r="Q416" i="18"/>
  <c r="O416" i="18"/>
  <c r="M416" i="18"/>
  <c r="Q415" i="18"/>
  <c r="O415" i="18"/>
  <c r="M415" i="18"/>
  <c r="Q414" i="18"/>
  <c r="O414" i="18"/>
  <c r="M414" i="18"/>
  <c r="Q413" i="18"/>
  <c r="O413" i="18"/>
  <c r="M413" i="18"/>
  <c r="Q412" i="18"/>
  <c r="O412" i="18"/>
  <c r="M412" i="18"/>
  <c r="Q411" i="18"/>
  <c r="O411" i="18"/>
  <c r="M411" i="18"/>
  <c r="Q410" i="18"/>
  <c r="O410" i="18"/>
  <c r="M410" i="18"/>
  <c r="Q409" i="18"/>
  <c r="O409" i="18"/>
  <c r="M409" i="18"/>
  <c r="Q408" i="18"/>
  <c r="O408" i="18"/>
  <c r="M408" i="18"/>
  <c r="Q407" i="18"/>
  <c r="O407" i="18"/>
  <c r="M407" i="18"/>
  <c r="J630" i="18"/>
  <c r="Q630" i="18"/>
  <c r="O630" i="18"/>
  <c r="M630" i="18"/>
  <c r="L630" i="18"/>
  <c r="J599" i="18"/>
  <c r="Q599" i="18"/>
  <c r="O599" i="18"/>
  <c r="M599" i="18"/>
  <c r="L599" i="18"/>
  <c r="J598" i="18"/>
  <c r="Q598" i="18"/>
  <c r="O598" i="18"/>
  <c r="M598" i="18"/>
  <c r="L598" i="18"/>
  <c r="J597" i="18"/>
  <c r="Q597" i="18"/>
  <c r="O597" i="18"/>
  <c r="M597" i="18"/>
  <c r="L597" i="18"/>
  <c r="J538" i="18"/>
  <c r="Q538" i="18"/>
  <c r="O538" i="18"/>
  <c r="M538" i="18"/>
  <c r="L538" i="18"/>
  <c r="J537" i="18"/>
  <c r="Q537" i="18"/>
  <c r="O537" i="18"/>
  <c r="M537" i="18"/>
  <c r="L537" i="18"/>
  <c r="J45" i="18"/>
  <c r="Q45" i="18"/>
  <c r="O45" i="18"/>
  <c r="M45" i="18"/>
  <c r="L45" i="18"/>
  <c r="J999" i="17"/>
  <c r="Q999" i="17"/>
  <c r="O999" i="17"/>
  <c r="M999" i="17"/>
  <c r="L999" i="17"/>
  <c r="J616" i="18"/>
  <c r="Q616" i="18"/>
  <c r="O616" i="18"/>
  <c r="M616" i="18"/>
  <c r="L616" i="18"/>
  <c r="J318" i="18"/>
  <c r="Q318" i="18"/>
  <c r="O318" i="18"/>
  <c r="M318" i="18"/>
  <c r="L318" i="18"/>
  <c r="J1053" i="17"/>
  <c r="Q1053" i="17"/>
  <c r="O1053" i="17"/>
  <c r="M1053" i="17"/>
  <c r="L1053" i="17"/>
  <c r="J630" i="17"/>
  <c r="Q630" i="17"/>
  <c r="O630" i="17"/>
  <c r="M630" i="17"/>
  <c r="L630" i="17"/>
  <c r="J550" i="17"/>
  <c r="Q550" i="17"/>
  <c r="O550" i="17"/>
  <c r="M550" i="17"/>
  <c r="L550" i="17"/>
  <c r="J470" i="17"/>
  <c r="Q470" i="17"/>
  <c r="O470" i="17"/>
  <c r="M470" i="17"/>
  <c r="L470" i="17"/>
  <c r="J390" i="17"/>
  <c r="Q390" i="17"/>
  <c r="O390" i="17"/>
  <c r="M390" i="17"/>
  <c r="L390" i="17"/>
  <c r="J310" i="17"/>
  <c r="Q310" i="17"/>
  <c r="O310" i="17"/>
  <c r="M310" i="17"/>
  <c r="L310" i="17"/>
  <c r="J230" i="17"/>
  <c r="Q230" i="17"/>
  <c r="O230" i="17"/>
  <c r="M230" i="17"/>
  <c r="L230" i="17"/>
  <c r="J149" i="17"/>
  <c r="Q149" i="17"/>
  <c r="O149" i="17"/>
  <c r="M149" i="17"/>
  <c r="L149" i="17"/>
  <c r="J1097" i="17"/>
  <c r="Q1097" i="17"/>
  <c r="O1097" i="17"/>
  <c r="M1097" i="17"/>
  <c r="L1097" i="17"/>
  <c r="J1096" i="17"/>
  <c r="Q1096" i="17"/>
  <c r="O1096" i="17"/>
  <c r="M1096" i="17"/>
  <c r="L1096" i="17"/>
  <c r="J674" i="17"/>
  <c r="Q674" i="17"/>
  <c r="O674" i="17"/>
  <c r="M674" i="17"/>
  <c r="L674" i="17"/>
  <c r="J673" i="17"/>
  <c r="Q673" i="17"/>
  <c r="O673" i="17"/>
  <c r="M673" i="17"/>
  <c r="L673" i="17"/>
  <c r="J594" i="17"/>
  <c r="Q594" i="17"/>
  <c r="O594" i="17"/>
  <c r="M594" i="17"/>
  <c r="L594" i="17"/>
  <c r="J593" i="17"/>
  <c r="Q593" i="17"/>
  <c r="O593" i="17"/>
  <c r="M593" i="17"/>
  <c r="L593" i="17"/>
  <c r="J514" i="17"/>
  <c r="Q514" i="17"/>
  <c r="O514" i="17"/>
  <c r="M514" i="17"/>
  <c r="L514" i="17"/>
  <c r="J513" i="17"/>
  <c r="Q513" i="17"/>
  <c r="O513" i="17"/>
  <c r="M513" i="17"/>
  <c r="L513" i="17"/>
  <c r="J434" i="17"/>
  <c r="Q434" i="17"/>
  <c r="O434" i="17"/>
  <c r="M434" i="17"/>
  <c r="L434" i="17"/>
  <c r="J433" i="17"/>
  <c r="Q433" i="17"/>
  <c r="O433" i="17"/>
  <c r="M433" i="17"/>
  <c r="L433" i="17"/>
  <c r="J354" i="17"/>
  <c r="Q354" i="17"/>
  <c r="O354" i="17"/>
  <c r="M354" i="17"/>
  <c r="L354" i="17"/>
  <c r="J353" i="17"/>
  <c r="Q353" i="17"/>
  <c r="O353" i="17"/>
  <c r="M353" i="17"/>
  <c r="L353" i="17"/>
  <c r="J274" i="17"/>
  <c r="Q274" i="17"/>
  <c r="O274" i="17"/>
  <c r="M274" i="17"/>
  <c r="L274" i="17"/>
  <c r="J273" i="17"/>
  <c r="Q273" i="17"/>
  <c r="O273" i="17"/>
  <c r="M273" i="17"/>
  <c r="L273" i="17"/>
  <c r="J192" i="17"/>
  <c r="Q192" i="17"/>
  <c r="O192" i="17"/>
  <c r="M192" i="17"/>
  <c r="L192" i="17"/>
  <c r="J191" i="17"/>
  <c r="Q191" i="17"/>
  <c r="O191" i="17"/>
  <c r="M191" i="17"/>
  <c r="L191" i="17"/>
  <c r="J965" i="17"/>
  <c r="Q965" i="17"/>
  <c r="O965" i="17"/>
  <c r="M965" i="17"/>
  <c r="L965" i="17"/>
  <c r="J966" i="17"/>
  <c r="Q966" i="17"/>
  <c r="O966" i="17"/>
  <c r="M966" i="17"/>
  <c r="L966" i="17"/>
  <c r="J964" i="17"/>
  <c r="Q964" i="17"/>
  <c r="O964" i="17"/>
  <c r="M964" i="17"/>
  <c r="L964" i="17"/>
  <c r="J963" i="17"/>
  <c r="Q963" i="17"/>
  <c r="O963" i="17"/>
  <c r="M963" i="17"/>
  <c r="L963" i="17"/>
  <c r="J962" i="17"/>
  <c r="Q962" i="17"/>
  <c r="O962" i="17"/>
  <c r="M962" i="17"/>
  <c r="L962" i="17"/>
  <c r="J775" i="17"/>
  <c r="Q775" i="17"/>
  <c r="O775" i="17"/>
  <c r="M775" i="17"/>
  <c r="L775" i="17"/>
  <c r="J19" i="16"/>
  <c r="Q19" i="16"/>
  <c r="O19" i="16"/>
  <c r="M19" i="16"/>
  <c r="L19" i="16"/>
  <c r="J2406" i="31"/>
  <c r="Q2406" i="31"/>
  <c r="O2406" i="31"/>
  <c r="M2406" i="31"/>
  <c r="L2406" i="31"/>
  <c r="J1595" i="10"/>
  <c r="Q1595" i="10"/>
  <c r="O1595" i="10"/>
  <c r="M1595" i="10"/>
  <c r="L1595" i="10"/>
  <c r="J1594" i="10"/>
  <c r="Q1594" i="10"/>
  <c r="O1594" i="10"/>
  <c r="M1594" i="10"/>
  <c r="L1594" i="10"/>
  <c r="J1593" i="10"/>
  <c r="Q1593" i="10"/>
  <c r="O1593" i="10"/>
  <c r="M1593" i="10"/>
  <c r="L1593" i="10"/>
  <c r="J1592" i="10"/>
  <c r="Q1592" i="10"/>
  <c r="O1592" i="10"/>
  <c r="M1592" i="10"/>
  <c r="L1592" i="10"/>
  <c r="J1591" i="10"/>
  <c r="Q1591" i="10"/>
  <c r="O1591" i="10"/>
  <c r="M1591" i="10"/>
  <c r="L1591" i="10"/>
  <c r="J1531" i="10"/>
  <c r="Q1531" i="10"/>
  <c r="O1531" i="10"/>
  <c r="M1531" i="10"/>
  <c r="L1531" i="10"/>
  <c r="J1530" i="10"/>
  <c r="Q1530" i="10"/>
  <c r="O1530" i="10"/>
  <c r="M1530" i="10"/>
  <c r="L1530" i="10"/>
  <c r="J1529" i="10"/>
  <c r="Q1529" i="10"/>
  <c r="O1529" i="10"/>
  <c r="M1529" i="10"/>
  <c r="L1529" i="10"/>
  <c r="J1528" i="10"/>
  <c r="Q1528" i="10"/>
  <c r="O1528" i="10"/>
  <c r="M1528" i="10"/>
  <c r="L1528" i="10"/>
  <c r="J1527" i="10"/>
  <c r="Q1527" i="10"/>
  <c r="O1527" i="10"/>
  <c r="M1527" i="10"/>
  <c r="L1527" i="10"/>
  <c r="J222" i="10"/>
  <c r="Q222" i="10"/>
  <c r="O222" i="10"/>
  <c r="M222" i="10"/>
  <c r="L222" i="10"/>
  <c r="J141" i="10"/>
  <c r="Q141" i="10"/>
  <c r="O141" i="10"/>
  <c r="M141" i="10"/>
  <c r="L141" i="10"/>
  <c r="J59" i="10"/>
  <c r="Q59" i="10"/>
  <c r="O59" i="10"/>
  <c r="M59" i="10"/>
  <c r="L59" i="10"/>
  <c r="J1573" i="10"/>
  <c r="Q1573" i="10"/>
  <c r="O1573" i="10"/>
  <c r="M1573" i="10"/>
  <c r="L1573" i="10"/>
  <c r="J1572" i="10"/>
  <c r="Q1572" i="10"/>
  <c r="O1572" i="10"/>
  <c r="M1572" i="10"/>
  <c r="L1572" i="10"/>
  <c r="J1512" i="10"/>
  <c r="Q1512" i="10"/>
  <c r="O1512" i="10"/>
  <c r="M1512" i="10"/>
  <c r="L1512" i="10"/>
  <c r="J1511" i="10"/>
  <c r="Q1511" i="10"/>
  <c r="O1511" i="10"/>
  <c r="M1511" i="10"/>
  <c r="L1511" i="10"/>
  <c r="J175" i="10"/>
  <c r="Q175" i="10"/>
  <c r="O175" i="10"/>
  <c r="M175" i="10"/>
  <c r="L175" i="10"/>
  <c r="J94" i="10"/>
  <c r="Q94" i="10"/>
  <c r="O94" i="10"/>
  <c r="M94" i="10"/>
  <c r="L94" i="10"/>
  <c r="J12" i="10"/>
  <c r="Q12" i="10"/>
  <c r="O12" i="10"/>
  <c r="M12" i="10"/>
  <c r="L12" i="10"/>
  <c r="J810" i="10"/>
  <c r="Q810" i="10"/>
  <c r="O810" i="10"/>
  <c r="M810" i="10"/>
  <c r="L810" i="10"/>
  <c r="J672" i="10"/>
  <c r="Q672" i="10"/>
  <c r="O672" i="10"/>
  <c r="M672" i="10"/>
  <c r="L672" i="10"/>
  <c r="J534" i="10"/>
  <c r="Q534" i="10"/>
  <c r="O534" i="10"/>
  <c r="M534" i="10"/>
  <c r="L534" i="10"/>
  <c r="J396" i="10"/>
  <c r="Q396" i="10"/>
  <c r="O396" i="10"/>
  <c r="M396" i="10"/>
  <c r="L396" i="10"/>
  <c r="J257" i="10"/>
  <c r="Q257" i="10"/>
  <c r="O257" i="10"/>
  <c r="M257" i="10"/>
  <c r="L257" i="10"/>
  <c r="J1260" i="10"/>
  <c r="Q1260" i="10"/>
  <c r="O1260" i="10"/>
  <c r="M1260" i="10"/>
  <c r="L1260" i="10"/>
  <c r="J1259" i="10"/>
  <c r="Q1259" i="10"/>
  <c r="O1259" i="10"/>
  <c r="M1259" i="10"/>
  <c r="L1259" i="10"/>
  <c r="J1181" i="10"/>
  <c r="Q1181" i="10"/>
  <c r="O1181" i="10"/>
  <c r="M1181" i="10"/>
  <c r="L1181" i="10"/>
  <c r="J1180" i="10"/>
  <c r="Q1180" i="10"/>
  <c r="O1180" i="10"/>
  <c r="M1180" i="10"/>
  <c r="L1180" i="10"/>
  <c r="J1102" i="10"/>
  <c r="Q1102" i="10"/>
  <c r="O1102" i="10"/>
  <c r="M1102" i="10"/>
  <c r="L1102" i="10"/>
  <c r="J1101" i="10"/>
  <c r="Q1101" i="10"/>
  <c r="O1101" i="10"/>
  <c r="M1101" i="10"/>
  <c r="L1101" i="10"/>
  <c r="J1023" i="10"/>
  <c r="Q1023" i="10"/>
  <c r="O1023" i="10"/>
  <c r="M1023" i="10"/>
  <c r="L1023" i="10"/>
  <c r="J1022" i="10"/>
  <c r="Q1022" i="10"/>
  <c r="O1022" i="10"/>
  <c r="M1022" i="10"/>
  <c r="L1022" i="10"/>
  <c r="J942" i="10"/>
  <c r="Q942" i="10"/>
  <c r="O942" i="10"/>
  <c r="M942" i="10"/>
  <c r="L942" i="10"/>
  <c r="J941" i="10"/>
  <c r="Q941" i="10"/>
  <c r="O941" i="10"/>
  <c r="M941" i="10"/>
  <c r="L941" i="10"/>
  <c r="J238" i="10"/>
  <c r="Q238" i="10"/>
  <c r="O238" i="10"/>
  <c r="M238" i="10"/>
  <c r="L238" i="10"/>
  <c r="J158" i="10"/>
  <c r="Q158" i="10"/>
  <c r="O158" i="10"/>
  <c r="M158" i="10"/>
  <c r="L158" i="10"/>
  <c r="J76" i="10"/>
  <c r="Q76" i="10"/>
  <c r="O76" i="10"/>
  <c r="M76" i="10"/>
  <c r="L76" i="10"/>
  <c r="J395" i="24"/>
  <c r="Q395" i="24"/>
  <c r="O395" i="24"/>
  <c r="M395" i="24"/>
  <c r="L395" i="24"/>
  <c r="J196" i="8"/>
  <c r="Q196" i="8"/>
  <c r="O196" i="8"/>
  <c r="M196" i="8"/>
  <c r="L196" i="8"/>
  <c r="J632" i="7"/>
  <c r="Q632" i="7"/>
  <c r="O632" i="7"/>
  <c r="M632" i="7"/>
  <c r="L632" i="7"/>
  <c r="J530" i="7"/>
  <c r="Q530" i="7"/>
  <c r="O530" i="7"/>
  <c r="M530" i="7"/>
  <c r="L530" i="7"/>
  <c r="J428" i="7"/>
  <c r="Q428" i="7"/>
  <c r="O428" i="7"/>
  <c r="M428" i="7"/>
  <c r="L428" i="7"/>
  <c r="J326" i="7"/>
  <c r="Q326" i="7"/>
  <c r="O326" i="7"/>
  <c r="M326" i="7"/>
  <c r="L326" i="7"/>
  <c r="J223" i="7"/>
  <c r="Q223" i="7"/>
  <c r="O223" i="7"/>
  <c r="M223" i="7"/>
  <c r="L223" i="7"/>
  <c r="J184" i="7"/>
  <c r="Q184" i="7"/>
  <c r="O184" i="7"/>
  <c r="M184" i="7"/>
  <c r="L184" i="7"/>
  <c r="J665" i="24"/>
  <c r="Q665" i="24"/>
  <c r="O665" i="24"/>
  <c r="M665" i="24"/>
  <c r="L665" i="24"/>
  <c r="J735" i="24"/>
  <c r="Q735" i="24"/>
  <c r="O735" i="24"/>
  <c r="M735" i="24"/>
  <c r="L735" i="24"/>
  <c r="J118" i="24"/>
  <c r="Q118" i="24"/>
  <c r="O118" i="24"/>
  <c r="M118" i="24"/>
  <c r="L118" i="24"/>
  <c r="J79" i="24"/>
  <c r="Q79" i="24"/>
  <c r="O79" i="24"/>
  <c r="M79" i="24"/>
  <c r="L79" i="24"/>
  <c r="J87" i="24"/>
  <c r="Q87" i="24"/>
  <c r="O87" i="24"/>
  <c r="M87" i="24"/>
  <c r="L87" i="24"/>
  <c r="J86" i="24"/>
  <c r="Q86" i="24"/>
  <c r="O86" i="24"/>
  <c r="M86" i="24"/>
  <c r="L86" i="24"/>
  <c r="J85" i="24"/>
  <c r="Q85" i="24"/>
  <c r="O85" i="24"/>
  <c r="M85" i="24"/>
  <c r="L85" i="24"/>
  <c r="J84" i="24"/>
  <c r="Q84" i="24"/>
  <c r="O84" i="24"/>
  <c r="M84" i="24"/>
  <c r="L84" i="24"/>
  <c r="J83" i="24"/>
  <c r="Q83" i="24"/>
  <c r="O83" i="24"/>
  <c r="M83" i="24"/>
  <c r="L83" i="24"/>
  <c r="J82" i="24"/>
  <c r="Q82" i="24"/>
  <c r="O82" i="24"/>
  <c r="M82" i="24"/>
  <c r="L82" i="24"/>
  <c r="J81" i="24"/>
  <c r="Q81" i="24"/>
  <c r="O81" i="24"/>
  <c r="M81" i="24"/>
  <c r="L81" i="24"/>
  <c r="J93" i="24"/>
  <c r="Q93" i="24"/>
  <c r="O93" i="24"/>
  <c r="M93" i="24"/>
  <c r="L93" i="24"/>
  <c r="J119" i="24"/>
  <c r="Q119" i="24"/>
  <c r="O119" i="24"/>
  <c r="M119" i="24"/>
  <c r="L119" i="24"/>
  <c r="J117" i="24"/>
  <c r="Q117" i="24"/>
  <c r="O117" i="24"/>
  <c r="M117" i="24"/>
  <c r="L117" i="24"/>
  <c r="J116" i="24"/>
  <c r="Q116" i="24"/>
  <c r="O116" i="24"/>
  <c r="M116" i="24"/>
  <c r="L116" i="24"/>
  <c r="J115" i="24"/>
  <c r="Q115" i="24"/>
  <c r="O115" i="24"/>
  <c r="M115" i="24"/>
  <c r="L115" i="24"/>
  <c r="J114" i="24"/>
  <c r="Q114" i="24"/>
  <c r="O114" i="24"/>
  <c r="M114" i="24"/>
  <c r="L114" i="24"/>
  <c r="J113" i="24"/>
  <c r="Q113" i="24"/>
  <c r="O113" i="24"/>
  <c r="M113" i="24"/>
  <c r="L113" i="24"/>
  <c r="J112" i="24"/>
  <c r="Q112" i="24"/>
  <c r="O112" i="24"/>
  <c r="M112" i="24"/>
  <c r="L112" i="24"/>
  <c r="J111" i="24"/>
  <c r="Q111" i="24"/>
  <c r="O111" i="24"/>
  <c r="M111" i="24"/>
  <c r="L111" i="24"/>
  <c r="J110" i="24"/>
  <c r="Q110" i="24"/>
  <c r="O110" i="24"/>
  <c r="M110" i="24"/>
  <c r="L110" i="24"/>
  <c r="J125" i="24"/>
  <c r="Q125" i="24"/>
  <c r="O125" i="24"/>
  <c r="M125" i="24"/>
  <c r="L125" i="24"/>
  <c r="J124" i="24"/>
  <c r="Q124" i="24"/>
  <c r="O124" i="24"/>
  <c r="M124" i="24"/>
  <c r="L124" i="24"/>
  <c r="J123" i="24"/>
  <c r="Q123" i="24"/>
  <c r="O123" i="24"/>
  <c r="M123" i="24"/>
  <c r="L123" i="24"/>
  <c r="J109" i="24"/>
  <c r="Q109" i="24"/>
  <c r="O109" i="24"/>
  <c r="M109" i="24"/>
  <c r="L109" i="24"/>
  <c r="J108" i="24"/>
  <c r="Q108" i="24"/>
  <c r="O108" i="24"/>
  <c r="M108" i="24"/>
  <c r="L108" i="24"/>
  <c r="J107" i="24"/>
  <c r="Q107" i="24"/>
  <c r="O107" i="24"/>
  <c r="M107" i="24"/>
  <c r="L107" i="24"/>
  <c r="J106" i="24"/>
  <c r="Q106" i="24"/>
  <c r="O106" i="24"/>
  <c r="M106" i="24"/>
  <c r="L106" i="24"/>
  <c r="J105" i="24"/>
  <c r="Q105" i="24"/>
  <c r="O105" i="24"/>
  <c r="M105" i="24"/>
  <c r="L105" i="24"/>
  <c r="J104" i="24"/>
  <c r="Q104" i="24"/>
  <c r="O104" i="24"/>
  <c r="M104" i="24"/>
  <c r="L104" i="24"/>
  <c r="J94" i="24"/>
  <c r="Q94" i="24"/>
  <c r="O94" i="24"/>
  <c r="M94" i="24"/>
  <c r="L94" i="24"/>
  <c r="J92" i="24"/>
  <c r="Q92" i="24"/>
  <c r="O92" i="24"/>
  <c r="M92" i="24"/>
  <c r="L92" i="24"/>
  <c r="J91" i="24"/>
  <c r="Q91" i="24"/>
  <c r="O91" i="24"/>
  <c r="M91" i="24"/>
  <c r="L91" i="24"/>
  <c r="J90" i="24"/>
  <c r="Q90" i="24"/>
  <c r="O90" i="24"/>
  <c r="M90" i="24"/>
  <c r="L90" i="24"/>
  <c r="J89" i="24"/>
  <c r="Q89" i="24"/>
  <c r="O89" i="24"/>
  <c r="M89" i="24"/>
  <c r="L89" i="24"/>
  <c r="J88" i="24"/>
  <c r="Q88" i="24"/>
  <c r="O88" i="24"/>
  <c r="M88" i="24"/>
  <c r="L88" i="24"/>
  <c r="J72" i="24"/>
  <c r="Q72" i="24"/>
  <c r="O72" i="24"/>
  <c r="M72" i="24"/>
  <c r="L72" i="24"/>
  <c r="J73" i="24"/>
  <c r="Q73" i="24"/>
  <c r="O73" i="24"/>
  <c r="M73" i="24"/>
  <c r="L73" i="24"/>
  <c r="J74" i="24"/>
  <c r="Q74" i="24"/>
  <c r="O74" i="24"/>
  <c r="M74" i="24"/>
  <c r="L74" i="24"/>
  <c r="J75" i="24"/>
  <c r="Q75" i="24"/>
  <c r="O75" i="24"/>
  <c r="M75" i="24"/>
  <c r="L75" i="24"/>
  <c r="J76" i="24"/>
  <c r="Q76" i="24"/>
  <c r="O76" i="24"/>
  <c r="M76" i="24"/>
  <c r="L76" i="24"/>
  <c r="J77" i="24"/>
  <c r="Q77" i="24"/>
  <c r="O77" i="24"/>
  <c r="M77" i="24"/>
  <c r="L77" i="24"/>
  <c r="J78" i="24"/>
  <c r="Q78" i="24"/>
  <c r="O78" i="24"/>
  <c r="M78" i="24"/>
  <c r="L78" i="24"/>
  <c r="J71" i="24"/>
  <c r="Q71" i="24"/>
  <c r="O71" i="24"/>
  <c r="M71" i="24"/>
  <c r="L71" i="24"/>
  <c r="J70" i="24"/>
  <c r="Q70" i="24"/>
  <c r="O70" i="24"/>
  <c r="M70" i="24"/>
  <c r="L70" i="24"/>
  <c r="J67" i="24"/>
  <c r="Q67" i="24"/>
  <c r="O67" i="24"/>
  <c r="M67" i="24"/>
  <c r="L67" i="24"/>
  <c r="J68" i="24"/>
  <c r="Q68" i="24"/>
  <c r="O68" i="24"/>
  <c r="M68" i="24"/>
  <c r="L68" i="24"/>
  <c r="J69" i="24"/>
  <c r="Q69" i="24"/>
  <c r="O69" i="24"/>
  <c r="M69" i="24"/>
  <c r="L69" i="24"/>
  <c r="J444" i="24"/>
  <c r="Q444" i="24"/>
  <c r="O444" i="24"/>
  <c r="M444" i="24"/>
  <c r="L444" i="24"/>
  <c r="J131" i="24"/>
  <c r="Q131" i="24"/>
  <c r="O131" i="24"/>
  <c r="M131" i="24"/>
  <c r="L131" i="24"/>
  <c r="J422" i="24"/>
  <c r="Q422" i="24"/>
  <c r="O422" i="24"/>
  <c r="M422" i="24"/>
  <c r="L422" i="24"/>
  <c r="J220" i="24"/>
  <c r="Q220" i="24"/>
  <c r="O220" i="24"/>
  <c r="M220" i="24"/>
  <c r="L220" i="24"/>
  <c r="J477" i="6"/>
  <c r="Q477" i="6"/>
  <c r="O477" i="6"/>
  <c r="M477" i="6"/>
  <c r="L477" i="6"/>
  <c r="J478" i="6"/>
  <c r="Q478" i="6"/>
  <c r="O478" i="6"/>
  <c r="M478" i="6"/>
  <c r="L478" i="6"/>
  <c r="J174" i="6"/>
  <c r="Q174" i="6"/>
  <c r="O174" i="6"/>
  <c r="M174" i="6"/>
  <c r="L174" i="6"/>
  <c r="J967" i="6"/>
  <c r="Q967" i="6"/>
  <c r="O967" i="6"/>
  <c r="M967" i="6"/>
  <c r="L967" i="6"/>
  <c r="J1123" i="6"/>
  <c r="Q1123" i="6"/>
  <c r="O1123" i="6"/>
  <c r="M1123" i="6"/>
  <c r="L1123" i="6"/>
  <c r="J905" i="24"/>
  <c r="Q905" i="24"/>
  <c r="O905" i="24"/>
  <c r="M905" i="24"/>
  <c r="L905" i="24"/>
  <c r="J4956" i="32"/>
  <c r="Q4956" i="32"/>
  <c r="O4956" i="32"/>
  <c r="M4956" i="32"/>
  <c r="L4956" i="32"/>
  <c r="J4651" i="32"/>
  <c r="Q4651" i="32"/>
  <c r="O4651" i="32"/>
  <c r="M4651" i="32"/>
  <c r="L4651" i="32"/>
  <c r="J4346" i="32"/>
  <c r="Q4346" i="32"/>
  <c r="O4346" i="32"/>
  <c r="M4346" i="32"/>
  <c r="L4346" i="32"/>
  <c r="J4041" i="32"/>
  <c r="Q4041" i="32"/>
  <c r="O4041" i="32"/>
  <c r="M4041" i="32"/>
  <c r="L4041" i="32"/>
  <c r="J3736" i="32"/>
  <c r="Q3736" i="32"/>
  <c r="O3736" i="32"/>
  <c r="M3736" i="32"/>
  <c r="L3736" i="32"/>
  <c r="J3431" i="32"/>
  <c r="Q3431" i="32"/>
  <c r="O3431" i="32"/>
  <c r="M3431" i="32"/>
  <c r="L3431" i="32"/>
  <c r="J3126" i="32"/>
  <c r="Q3126" i="32"/>
  <c r="O3126" i="32"/>
  <c r="M3126" i="32"/>
  <c r="L3126" i="32"/>
  <c r="J2821" i="32"/>
  <c r="Q2821" i="32"/>
  <c r="O2821" i="32"/>
  <c r="M2821" i="32"/>
  <c r="L2821" i="32"/>
  <c r="J2516" i="32"/>
  <c r="Q2516" i="32"/>
  <c r="O2516" i="32"/>
  <c r="M2516" i="32"/>
  <c r="L2516" i="32"/>
  <c r="J2210" i="32"/>
  <c r="Q2210" i="32"/>
  <c r="O2210" i="32"/>
  <c r="M2210" i="32"/>
  <c r="L2210" i="32"/>
  <c r="J4947" i="32"/>
  <c r="Q4947" i="32"/>
  <c r="O4947" i="32"/>
  <c r="M4947" i="32"/>
  <c r="L4947" i="32"/>
  <c r="J4642" i="32"/>
  <c r="Q4642" i="32"/>
  <c r="O4642" i="32"/>
  <c r="M4642" i="32"/>
  <c r="L4642" i="32"/>
  <c r="J4337" i="32"/>
  <c r="Q4337" i="32"/>
  <c r="O4337" i="32"/>
  <c r="M4337" i="32"/>
  <c r="L4337" i="32"/>
  <c r="J4032" i="32"/>
  <c r="Q4032" i="32"/>
  <c r="O4032" i="32"/>
  <c r="M4032" i="32"/>
  <c r="L4032" i="32"/>
  <c r="J3727" i="32"/>
  <c r="Q3727" i="32"/>
  <c r="O3727" i="32"/>
  <c r="M3727" i="32"/>
  <c r="L3727" i="32"/>
  <c r="J3422" i="32"/>
  <c r="Q3422" i="32"/>
  <c r="O3422" i="32"/>
  <c r="M3422" i="32"/>
  <c r="L3422" i="32"/>
  <c r="J3117" i="32"/>
  <c r="Q3117" i="32"/>
  <c r="O3117" i="32"/>
  <c r="M3117" i="32"/>
  <c r="L3117" i="32"/>
  <c r="J2812" i="32"/>
  <c r="Q2812" i="32"/>
  <c r="O2812" i="32"/>
  <c r="M2812" i="32"/>
  <c r="L2812" i="32"/>
  <c r="J2507" i="32"/>
  <c r="Q2507" i="32"/>
  <c r="O2507" i="32"/>
  <c r="M2507" i="32"/>
  <c r="L2507" i="32"/>
  <c r="J2201" i="32"/>
  <c r="Q2201" i="32"/>
  <c r="O2201" i="32"/>
  <c r="M2201" i="32"/>
  <c r="L2201" i="32"/>
  <c r="J4940" i="32"/>
  <c r="Q4940" i="32"/>
  <c r="O4940" i="32"/>
  <c r="M4940" i="32"/>
  <c r="L4940" i="32"/>
  <c r="J4635" i="32"/>
  <c r="Q4635" i="32"/>
  <c r="O4635" i="32"/>
  <c r="M4635" i="32"/>
  <c r="L4635" i="32"/>
  <c r="J4330" i="32"/>
  <c r="Q4330" i="32"/>
  <c r="O4330" i="32"/>
  <c r="M4330" i="32"/>
  <c r="L4330" i="32"/>
  <c r="J4025" i="32"/>
  <c r="Q4025" i="32"/>
  <c r="O4025" i="32"/>
  <c r="M4025" i="32"/>
  <c r="L4025" i="32"/>
  <c r="J3720" i="32"/>
  <c r="Q3720" i="32"/>
  <c r="O3720" i="32"/>
  <c r="M3720" i="32"/>
  <c r="L3720" i="32"/>
  <c r="J3415" i="32"/>
  <c r="Q3415" i="32"/>
  <c r="O3415" i="32"/>
  <c r="M3415" i="32"/>
  <c r="L3415" i="32"/>
  <c r="J3110" i="32"/>
  <c r="Q3110" i="32"/>
  <c r="O3110" i="32"/>
  <c r="M3110" i="32"/>
  <c r="L3110" i="32"/>
  <c r="J2805" i="32"/>
  <c r="Q2805" i="32"/>
  <c r="O2805" i="32"/>
  <c r="M2805" i="32"/>
  <c r="L2805" i="32"/>
  <c r="J2500" i="32"/>
  <c r="Q2500" i="32"/>
  <c r="O2500" i="32"/>
  <c r="M2500" i="32"/>
  <c r="L2500" i="32"/>
  <c r="J2194" i="32"/>
  <c r="Q2194" i="32"/>
  <c r="O2194" i="32"/>
  <c r="M2194" i="32"/>
  <c r="L2194" i="32"/>
  <c r="J1317" i="32"/>
  <c r="Q1317" i="32"/>
  <c r="O1317" i="32"/>
  <c r="M1317" i="32"/>
  <c r="L1317" i="32"/>
  <c r="J1316" i="32"/>
  <c r="Q1316" i="32"/>
  <c r="O1316" i="32"/>
  <c r="M1316" i="32"/>
  <c r="L1316" i="32"/>
  <c r="J1094" i="32"/>
  <c r="Q1094" i="32"/>
  <c r="O1094" i="32"/>
  <c r="M1094" i="32"/>
  <c r="L1094" i="32"/>
  <c r="J1093" i="32"/>
  <c r="Q1093" i="32"/>
  <c r="O1093" i="32"/>
  <c r="M1093" i="32"/>
  <c r="L1093" i="32"/>
  <c r="J871" i="32"/>
  <c r="Q871" i="32"/>
  <c r="O871" i="32"/>
  <c r="M871" i="32"/>
  <c r="L871" i="32"/>
  <c r="J870" i="32"/>
  <c r="Q870" i="32"/>
  <c r="O870" i="32"/>
  <c r="M870" i="32"/>
  <c r="L870" i="32"/>
  <c r="J648" i="32"/>
  <c r="Q648" i="32"/>
  <c r="O648" i="32"/>
  <c r="M648" i="32"/>
  <c r="L648" i="32"/>
  <c r="J647" i="32"/>
  <c r="Q647" i="32"/>
  <c r="O647" i="32"/>
  <c r="M647" i="32"/>
  <c r="L647" i="32"/>
  <c r="J425" i="32"/>
  <c r="Q425" i="32"/>
  <c r="O425" i="32"/>
  <c r="M425" i="32"/>
  <c r="L425" i="32"/>
  <c r="J424" i="32"/>
  <c r="Q424" i="32"/>
  <c r="O424" i="32"/>
  <c r="M424" i="32"/>
  <c r="L424" i="32"/>
  <c r="J200" i="32"/>
  <c r="Q200" i="32"/>
  <c r="O200" i="32"/>
  <c r="M200" i="32"/>
  <c r="L200" i="32"/>
  <c r="J199" i="32"/>
  <c r="Q199" i="32"/>
  <c r="O199" i="32"/>
  <c r="M199" i="32"/>
  <c r="L199" i="32"/>
  <c r="J2075" i="32"/>
  <c r="Q2075" i="32"/>
  <c r="O2075" i="32"/>
  <c r="M2075" i="32"/>
  <c r="L2075" i="32"/>
  <c r="J2074" i="32"/>
  <c r="Q2074" i="32"/>
  <c r="O2074" i="32"/>
  <c r="M2074" i="32"/>
  <c r="L2074" i="32"/>
  <c r="J2063" i="32"/>
  <c r="Q2063" i="32"/>
  <c r="O2063" i="32"/>
  <c r="M2063" i="32"/>
  <c r="L2063" i="32"/>
  <c r="J2062" i="32"/>
  <c r="Q2062" i="32"/>
  <c r="O2062" i="32"/>
  <c r="M2062" i="32"/>
  <c r="L2062" i="32"/>
  <c r="J1966" i="32"/>
  <c r="Q1966" i="32"/>
  <c r="O1966" i="32"/>
  <c r="M1966" i="32"/>
  <c r="L1966" i="32"/>
  <c r="J1965" i="32"/>
  <c r="Q1965" i="32"/>
  <c r="O1965" i="32"/>
  <c r="M1965" i="32"/>
  <c r="L1965" i="32"/>
  <c r="J1869" i="32"/>
  <c r="Q1869" i="32"/>
  <c r="O1869" i="32"/>
  <c r="M1869" i="32"/>
  <c r="L1869" i="32"/>
  <c r="J1868" i="32"/>
  <c r="Q1868" i="32"/>
  <c r="O1868" i="32"/>
  <c r="M1868" i="32"/>
  <c r="L1868" i="32"/>
  <c r="J1772" i="32"/>
  <c r="Q1772" i="32"/>
  <c r="O1772" i="32"/>
  <c r="M1772" i="32"/>
  <c r="L1772" i="32"/>
  <c r="J1771" i="32"/>
  <c r="Q1771" i="32"/>
  <c r="O1771" i="32"/>
  <c r="M1771" i="32"/>
  <c r="L1771" i="32"/>
  <c r="J1676" i="32"/>
  <c r="Q1676" i="32"/>
  <c r="O1676" i="32"/>
  <c r="M1676" i="32"/>
  <c r="L1676" i="32"/>
  <c r="J1675" i="32"/>
  <c r="Q1675" i="32"/>
  <c r="O1675" i="32"/>
  <c r="M1675" i="32"/>
  <c r="L1675" i="32"/>
  <c r="J1579" i="32"/>
  <c r="Q1579" i="32"/>
  <c r="O1579" i="32"/>
  <c r="M1579" i="32"/>
  <c r="L1579" i="32"/>
  <c r="J1578" i="32"/>
  <c r="Q1578" i="32"/>
  <c r="O1578" i="32"/>
  <c r="M1578" i="32"/>
  <c r="L1578" i="32"/>
  <c r="J1480" i="32"/>
  <c r="Q1480" i="32"/>
  <c r="O1480" i="32"/>
  <c r="M1480" i="32"/>
  <c r="L1480" i="32"/>
  <c r="J1479" i="32"/>
  <c r="Q1479" i="32"/>
  <c r="O1479" i="32"/>
  <c r="M1479" i="32"/>
  <c r="L1479" i="32"/>
  <c r="J5072" i="32"/>
  <c r="Q5072" i="32"/>
  <c r="O5072" i="32"/>
  <c r="M5072" i="32"/>
  <c r="L5072" i="32"/>
  <c r="J5071" i="32"/>
  <c r="Q5071" i="32"/>
  <c r="O5071" i="32"/>
  <c r="M5071" i="32"/>
  <c r="L5071" i="32"/>
  <c r="J4767" i="32"/>
  <c r="Q4767" i="32"/>
  <c r="O4767" i="32"/>
  <c r="M4767" i="32"/>
  <c r="L4767" i="32"/>
  <c r="J4766" i="32"/>
  <c r="Q4766" i="32"/>
  <c r="O4766" i="32"/>
  <c r="M4766" i="32"/>
  <c r="L4766" i="32"/>
  <c r="J4462" i="32"/>
  <c r="Q4462" i="32"/>
  <c r="O4462" i="32"/>
  <c r="M4462" i="32"/>
  <c r="L4462" i="32"/>
  <c r="J4461" i="32"/>
  <c r="Q4461" i="32"/>
  <c r="O4461" i="32"/>
  <c r="M4461" i="32"/>
  <c r="L4461" i="32"/>
  <c r="J4157" i="32"/>
  <c r="Q4157" i="32"/>
  <c r="O4157" i="32"/>
  <c r="M4157" i="32"/>
  <c r="L4157" i="32"/>
  <c r="J4156" i="32"/>
  <c r="Q4156" i="32"/>
  <c r="O4156" i="32"/>
  <c r="M4156" i="32"/>
  <c r="L4156" i="32"/>
  <c r="J3852" i="32"/>
  <c r="Q3852" i="32"/>
  <c r="O3852" i="32"/>
  <c r="M3852" i="32"/>
  <c r="L3852" i="32"/>
  <c r="J3851" i="32"/>
  <c r="Q3851" i="32"/>
  <c r="O3851" i="32"/>
  <c r="M3851" i="32"/>
  <c r="L3851" i="32"/>
  <c r="J3547" i="32"/>
  <c r="Q3547" i="32"/>
  <c r="O3547" i="32"/>
  <c r="M3547" i="32"/>
  <c r="L3547" i="32"/>
  <c r="J3546" i="32"/>
  <c r="Q3546" i="32"/>
  <c r="O3546" i="32"/>
  <c r="M3546" i="32"/>
  <c r="L3546" i="32"/>
  <c r="J3242" i="32"/>
  <c r="Q3242" i="32"/>
  <c r="O3242" i="32"/>
  <c r="M3242" i="32"/>
  <c r="L3242" i="32"/>
  <c r="J3241" i="32"/>
  <c r="Q3241" i="32"/>
  <c r="O3241" i="32"/>
  <c r="M3241" i="32"/>
  <c r="L3241" i="32"/>
  <c r="J2937" i="32"/>
  <c r="Q2937" i="32"/>
  <c r="O2937" i="32"/>
  <c r="M2937" i="32"/>
  <c r="L2937" i="32"/>
  <c r="J2936" i="32"/>
  <c r="Q2936" i="32"/>
  <c r="O2936" i="32"/>
  <c r="M2936" i="32"/>
  <c r="L2936" i="32"/>
  <c r="J2632" i="32"/>
  <c r="Q2632" i="32"/>
  <c r="O2632" i="32"/>
  <c r="M2632" i="32"/>
  <c r="L2632" i="32"/>
  <c r="J2631" i="32"/>
  <c r="Q2631" i="32"/>
  <c r="O2631" i="32"/>
  <c r="M2631" i="32"/>
  <c r="L2631" i="32"/>
  <c r="J2327" i="32"/>
  <c r="Q2327" i="32"/>
  <c r="O2327" i="32"/>
  <c r="M2327" i="32"/>
  <c r="L2327" i="32"/>
  <c r="J2326" i="32"/>
  <c r="Q2326" i="32"/>
  <c r="O2326" i="32"/>
  <c r="M2326" i="32"/>
  <c r="L2326" i="32"/>
  <c r="J1315" i="32"/>
  <c r="Q1315" i="32"/>
  <c r="O1315" i="32"/>
  <c r="M1315" i="32"/>
  <c r="L1315" i="32"/>
  <c r="J1314" i="32"/>
  <c r="Q1314" i="32"/>
  <c r="O1314" i="32"/>
  <c r="M1314" i="32"/>
  <c r="L1314" i="32"/>
  <c r="J1092" i="32"/>
  <c r="Q1092" i="32"/>
  <c r="O1092" i="32"/>
  <c r="M1092" i="32"/>
  <c r="L1092" i="32"/>
  <c r="J1091" i="32"/>
  <c r="Q1091" i="32"/>
  <c r="O1091" i="32"/>
  <c r="M1091" i="32"/>
  <c r="L1091" i="32"/>
  <c r="J869" i="32"/>
  <c r="Q869" i="32"/>
  <c r="O869" i="32"/>
  <c r="M869" i="32"/>
  <c r="L869" i="32"/>
  <c r="J868" i="32"/>
  <c r="Q868" i="32"/>
  <c r="O868" i="32"/>
  <c r="M868" i="32"/>
  <c r="L868" i="32"/>
  <c r="J646" i="32"/>
  <c r="Q646" i="32"/>
  <c r="O646" i="32"/>
  <c r="M646" i="32"/>
  <c r="L646" i="32"/>
  <c r="J645" i="32"/>
  <c r="Q645" i="32"/>
  <c r="O645" i="32"/>
  <c r="M645" i="32"/>
  <c r="L645" i="32"/>
  <c r="J423" i="32"/>
  <c r="Q423" i="32"/>
  <c r="O423" i="32"/>
  <c r="M423" i="32"/>
  <c r="L423" i="32"/>
  <c r="J422" i="32"/>
  <c r="Q422" i="32"/>
  <c r="O422" i="32"/>
  <c r="M422" i="32"/>
  <c r="L422" i="32"/>
  <c r="J198" i="32"/>
  <c r="Q198" i="32"/>
  <c r="O198" i="32"/>
  <c r="M198" i="32"/>
  <c r="L198" i="32"/>
  <c r="J197" i="32"/>
  <c r="Q197" i="32"/>
  <c r="O197" i="32"/>
  <c r="M197" i="32"/>
  <c r="L197" i="32"/>
  <c r="J203" i="20"/>
  <c r="Q203" i="20"/>
  <c r="O203" i="20"/>
  <c r="M203" i="20"/>
  <c r="L203" i="20"/>
  <c r="J933" i="10"/>
  <c r="Q933" i="10"/>
  <c r="O933" i="10"/>
  <c r="M933" i="10"/>
  <c r="L933" i="10"/>
  <c r="J795" i="10"/>
  <c r="Q795" i="10"/>
  <c r="O795" i="10"/>
  <c r="M795" i="10"/>
  <c r="L795" i="10"/>
  <c r="J657" i="10"/>
  <c r="Q657" i="10"/>
  <c r="O657" i="10"/>
  <c r="M657" i="10"/>
  <c r="L657" i="10"/>
  <c r="J519" i="10"/>
  <c r="Q519" i="10"/>
  <c r="O519" i="10"/>
  <c r="M519" i="10"/>
  <c r="L519" i="10"/>
  <c r="J381" i="10"/>
  <c r="Q381" i="10"/>
  <c r="O381" i="10"/>
  <c r="M381" i="10"/>
  <c r="L381" i="10"/>
  <c r="J2407" i="31"/>
  <c r="Q2407" i="31"/>
  <c r="O2407" i="31"/>
  <c r="M2407" i="31"/>
  <c r="L2407" i="31"/>
  <c r="J2336" i="31"/>
  <c r="Q2336" i="31"/>
  <c r="O2336" i="31"/>
  <c r="M2336" i="31"/>
  <c r="L2336" i="31"/>
  <c r="J2267" i="31"/>
  <c r="J2268" i="31"/>
  <c r="J2269" i="31"/>
  <c r="J2270" i="31"/>
  <c r="J2271" i="31"/>
  <c r="J2272" i="31"/>
  <c r="J2273" i="31"/>
  <c r="J2274" i="31"/>
  <c r="J2275" i="31"/>
  <c r="J2276" i="31"/>
  <c r="J2277" i="31"/>
  <c r="J2278" i="31"/>
  <c r="J2279" i="31"/>
  <c r="J2280" i="31"/>
  <c r="J2281" i="31"/>
  <c r="J2282" i="31"/>
  <c r="J2283" i="31"/>
  <c r="J2284" i="31"/>
  <c r="J2285" i="31"/>
  <c r="J2286" i="31"/>
  <c r="J2287" i="31"/>
  <c r="J2288" i="31"/>
  <c r="J2289" i="31"/>
  <c r="J2290" i="31"/>
  <c r="J2291" i="31"/>
  <c r="J2292" i="31"/>
  <c r="J2293" i="31"/>
  <c r="J2294" i="31"/>
  <c r="J2295" i="31"/>
  <c r="J2296" i="31"/>
  <c r="J2297" i="31"/>
  <c r="J2298" i="31"/>
  <c r="J2299" i="31"/>
  <c r="J2300" i="31"/>
  <c r="J2301" i="31"/>
  <c r="J2302" i="31"/>
  <c r="J2303" i="31"/>
  <c r="J2304" i="31"/>
  <c r="J2305" i="31"/>
  <c r="J2306" i="31"/>
  <c r="J2307" i="31"/>
  <c r="J2308" i="31"/>
  <c r="J2309" i="31"/>
  <c r="J2310" i="31"/>
  <c r="J2311" i="31"/>
  <c r="J2312" i="31"/>
  <c r="J2313" i="31"/>
  <c r="J2314" i="31"/>
  <c r="J2315" i="31"/>
  <c r="J2316" i="31"/>
  <c r="J2318" i="31"/>
  <c r="J2319" i="31"/>
  <c r="J2320" i="31"/>
  <c r="J2321" i="31"/>
  <c r="J2322" i="31"/>
  <c r="J2323" i="31"/>
  <c r="J2324" i="31"/>
  <c r="J2325" i="31"/>
  <c r="J2326" i="31"/>
  <c r="J2327" i="31"/>
  <c r="J2328" i="31"/>
  <c r="J2329" i="31"/>
  <c r="J2330" i="31"/>
  <c r="J2331" i="31"/>
  <c r="J2332" i="31"/>
  <c r="J2333" i="31"/>
  <c r="J2334" i="31"/>
  <c r="J2335" i="31"/>
  <c r="J2337" i="31"/>
  <c r="J2338" i="31"/>
  <c r="J2339" i="31"/>
  <c r="J2340" i="31"/>
  <c r="J2341" i="31"/>
  <c r="J2342" i="31"/>
  <c r="J2343" i="31"/>
  <c r="J2344" i="31"/>
  <c r="J2345" i="31"/>
  <c r="J2346" i="31"/>
  <c r="J2347" i="31"/>
  <c r="J2348" i="31"/>
  <c r="J2349" i="31"/>
  <c r="J2350" i="31"/>
  <c r="J2351" i="31"/>
  <c r="J2352" i="31"/>
  <c r="J2353" i="31"/>
  <c r="J2354" i="31"/>
  <c r="J2355" i="31"/>
  <c r="J2356" i="31"/>
  <c r="J2357" i="31"/>
  <c r="J2358" i="31"/>
  <c r="J2359" i="31"/>
  <c r="J2360" i="31"/>
  <c r="J2361" i="31"/>
  <c r="J2362" i="31"/>
  <c r="J2363" i="31"/>
  <c r="J2364" i="31"/>
  <c r="J2365" i="31"/>
  <c r="J2366" i="31"/>
  <c r="J2367" i="31"/>
  <c r="J2368" i="31"/>
  <c r="J2369" i="31"/>
  <c r="J2370" i="31"/>
  <c r="J2371" i="31"/>
  <c r="J2372" i="31"/>
  <c r="J2373" i="31"/>
  <c r="J2374" i="31"/>
  <c r="J2375" i="31"/>
  <c r="J2376" i="31"/>
  <c r="J2377" i="31"/>
  <c r="J2378" i="31"/>
  <c r="J2379" i="31"/>
  <c r="J2380" i="31"/>
  <c r="J2381" i="31"/>
  <c r="J2382" i="31"/>
  <c r="J2383" i="31"/>
  <c r="J2384" i="31"/>
  <c r="J2385" i="31"/>
  <c r="J2386" i="31"/>
  <c r="J2388" i="31"/>
  <c r="J2389" i="31"/>
  <c r="J2390" i="31"/>
  <c r="J2391" i="31"/>
  <c r="J2392" i="31"/>
  <c r="J2393" i="31"/>
  <c r="J2394" i="31"/>
  <c r="J2395" i="31"/>
  <c r="J2396" i="31"/>
  <c r="J2397" i="31"/>
  <c r="J2398" i="31"/>
  <c r="J2399" i="31"/>
  <c r="J2400" i="31"/>
  <c r="J2401" i="31"/>
  <c r="J2402" i="31"/>
  <c r="J2403" i="31"/>
  <c r="J2404" i="31"/>
  <c r="J2405" i="31"/>
  <c r="Q2405" i="31"/>
  <c r="O2405" i="31"/>
  <c r="M2405" i="31"/>
  <c r="L2405" i="31"/>
  <c r="Q2404" i="31"/>
  <c r="O2404" i="31"/>
  <c r="M2404" i="31"/>
  <c r="L2404" i="31"/>
  <c r="Q2403" i="31"/>
  <c r="O2403" i="31"/>
  <c r="M2403" i="31"/>
  <c r="L2403" i="31"/>
  <c r="Q2402" i="31"/>
  <c r="O2402" i="31"/>
  <c r="M2402" i="31"/>
  <c r="L2402" i="31"/>
  <c r="Q2401" i="31"/>
  <c r="O2401" i="31"/>
  <c r="M2401" i="31"/>
  <c r="L2401" i="31"/>
  <c r="Q2400" i="31"/>
  <c r="O2400" i="31"/>
  <c r="M2400" i="31"/>
  <c r="L2400" i="31"/>
  <c r="Q2399" i="31"/>
  <c r="O2399" i="31"/>
  <c r="M2399" i="31"/>
  <c r="L2399" i="31"/>
  <c r="Q2398" i="31"/>
  <c r="O2398" i="31"/>
  <c r="M2398" i="31"/>
  <c r="L2398" i="31"/>
  <c r="Q2397" i="31"/>
  <c r="O2397" i="31"/>
  <c r="M2397" i="31"/>
  <c r="L2397" i="31"/>
  <c r="Q2396" i="31"/>
  <c r="O2396" i="31"/>
  <c r="M2396" i="31"/>
  <c r="L2396" i="31"/>
  <c r="Q2395" i="31"/>
  <c r="O2395" i="31"/>
  <c r="M2395" i="31"/>
  <c r="L2395" i="31"/>
  <c r="Q2394" i="31"/>
  <c r="O2394" i="31"/>
  <c r="M2394" i="31"/>
  <c r="L2394" i="31"/>
  <c r="Q2393" i="31"/>
  <c r="O2393" i="31"/>
  <c r="M2393" i="31"/>
  <c r="L2393" i="31"/>
  <c r="Q2392" i="31"/>
  <c r="O2392" i="31"/>
  <c r="M2392" i="31"/>
  <c r="L2392" i="31"/>
  <c r="Q2391" i="31"/>
  <c r="O2391" i="31"/>
  <c r="M2391" i="31"/>
  <c r="L2391" i="31"/>
  <c r="Q2390" i="31"/>
  <c r="O2390" i="31"/>
  <c r="M2390" i="31"/>
  <c r="L2390" i="31"/>
  <c r="Q2389" i="31"/>
  <c r="O2389" i="31"/>
  <c r="M2389" i="31"/>
  <c r="L2389" i="31"/>
  <c r="Q2388" i="31"/>
  <c r="O2388" i="31"/>
  <c r="M2388" i="31"/>
  <c r="L2388" i="31"/>
  <c r="Q2386" i="31"/>
  <c r="O2386" i="31"/>
  <c r="M2386" i="31"/>
  <c r="L2386" i="31"/>
  <c r="Q2385" i="31"/>
  <c r="O2385" i="31"/>
  <c r="M2385" i="31"/>
  <c r="L2385" i="31"/>
  <c r="Q2384" i="31"/>
  <c r="O2384" i="31"/>
  <c r="M2384" i="31"/>
  <c r="L2384" i="31"/>
  <c r="Q2383" i="31"/>
  <c r="O2383" i="31"/>
  <c r="M2383" i="31"/>
  <c r="L2383" i="31"/>
  <c r="Q2382" i="31"/>
  <c r="O2382" i="31"/>
  <c r="M2382" i="31"/>
  <c r="L2382" i="31"/>
  <c r="Q2381" i="31"/>
  <c r="O2381" i="31"/>
  <c r="M2381" i="31"/>
  <c r="L2381" i="31"/>
  <c r="Q2380" i="31"/>
  <c r="O2380" i="31"/>
  <c r="M2380" i="31"/>
  <c r="L2380" i="31"/>
  <c r="Q2379" i="31"/>
  <c r="O2379" i="31"/>
  <c r="M2379" i="31"/>
  <c r="L2379" i="31"/>
  <c r="Q2378" i="31"/>
  <c r="O2378" i="31"/>
  <c r="M2378" i="31"/>
  <c r="L2378" i="31"/>
  <c r="Q2377" i="31"/>
  <c r="O2377" i="31"/>
  <c r="M2377" i="31"/>
  <c r="L2377" i="31"/>
  <c r="Q2376" i="31"/>
  <c r="O2376" i="31"/>
  <c r="M2376" i="31"/>
  <c r="L2376" i="31"/>
  <c r="Q2375" i="31"/>
  <c r="O2375" i="31"/>
  <c r="M2375" i="31"/>
  <c r="L2375" i="31"/>
  <c r="Q2374" i="31"/>
  <c r="O2374" i="31"/>
  <c r="M2374" i="31"/>
  <c r="L2374" i="31"/>
  <c r="Q2373" i="31"/>
  <c r="O2373" i="31"/>
  <c r="M2373" i="31"/>
  <c r="L2373" i="31"/>
  <c r="Q2372" i="31"/>
  <c r="O2372" i="31"/>
  <c r="M2372" i="31"/>
  <c r="L2372" i="31"/>
  <c r="Q2371" i="31"/>
  <c r="O2371" i="31"/>
  <c r="M2371" i="31"/>
  <c r="L2371" i="31"/>
  <c r="Q2370" i="31"/>
  <c r="O2370" i="31"/>
  <c r="M2370" i="31"/>
  <c r="L2370" i="31"/>
  <c r="Q2369" i="31"/>
  <c r="O2369" i="31"/>
  <c r="M2369" i="31"/>
  <c r="L2369" i="31"/>
  <c r="Q2368" i="31"/>
  <c r="O2368" i="31"/>
  <c r="M2368" i="31"/>
  <c r="L2368" i="31"/>
  <c r="Q2367" i="31"/>
  <c r="O2367" i="31"/>
  <c r="M2367" i="31"/>
  <c r="L2367" i="31"/>
  <c r="Q2366" i="31"/>
  <c r="O2366" i="31"/>
  <c r="M2366" i="31"/>
  <c r="L2366" i="31"/>
  <c r="Q2365" i="31"/>
  <c r="O2365" i="31"/>
  <c r="M2365" i="31"/>
  <c r="L2365" i="31"/>
  <c r="Q2364" i="31"/>
  <c r="O2364" i="31"/>
  <c r="M2364" i="31"/>
  <c r="L2364" i="31"/>
  <c r="Q2363" i="31"/>
  <c r="O2363" i="31"/>
  <c r="M2363" i="31"/>
  <c r="L2363" i="31"/>
  <c r="Q2362" i="31"/>
  <c r="O2362" i="31"/>
  <c r="M2362" i="31"/>
  <c r="L2362" i="31"/>
  <c r="Q2361" i="31"/>
  <c r="O2361" i="31"/>
  <c r="M2361" i="31"/>
  <c r="L2361" i="31"/>
  <c r="Q2360" i="31"/>
  <c r="O2360" i="31"/>
  <c r="M2360" i="31"/>
  <c r="L2360" i="31"/>
  <c r="Q2359" i="31"/>
  <c r="O2359" i="31"/>
  <c r="M2359" i="31"/>
  <c r="L2359" i="31"/>
  <c r="Q2358" i="31"/>
  <c r="O2358" i="31"/>
  <c r="M2358" i="31"/>
  <c r="L2358" i="31"/>
  <c r="Q2357" i="31"/>
  <c r="O2357" i="31"/>
  <c r="M2357" i="31"/>
  <c r="L2357" i="31"/>
  <c r="Q2356" i="31"/>
  <c r="O2356" i="31"/>
  <c r="M2356" i="31"/>
  <c r="L2356" i="31"/>
  <c r="Q2355" i="31"/>
  <c r="O2355" i="31"/>
  <c r="M2355" i="31"/>
  <c r="L2355" i="31"/>
  <c r="Q2354" i="31"/>
  <c r="O2354" i="31"/>
  <c r="M2354" i="31"/>
  <c r="L2354" i="31"/>
  <c r="Q2353" i="31"/>
  <c r="O2353" i="31"/>
  <c r="M2353" i="31"/>
  <c r="L2353" i="31"/>
  <c r="Q2352" i="31"/>
  <c r="O2352" i="31"/>
  <c r="M2352" i="31"/>
  <c r="L2352" i="31"/>
  <c r="Q2351" i="31"/>
  <c r="O2351" i="31"/>
  <c r="M2351" i="31"/>
  <c r="L2351" i="31"/>
  <c r="Q2350" i="31"/>
  <c r="O2350" i="31"/>
  <c r="M2350" i="31"/>
  <c r="L2350" i="31"/>
  <c r="Q2349" i="31"/>
  <c r="O2349" i="31"/>
  <c r="M2349" i="31"/>
  <c r="L2349" i="31"/>
  <c r="Q2348" i="31"/>
  <c r="O2348" i="31"/>
  <c r="M2348" i="31"/>
  <c r="L2348" i="31"/>
  <c r="Q2347" i="31"/>
  <c r="O2347" i="31"/>
  <c r="M2347" i="31"/>
  <c r="L2347" i="31"/>
  <c r="Q2346" i="31"/>
  <c r="O2346" i="31"/>
  <c r="M2346" i="31"/>
  <c r="L2346" i="31"/>
  <c r="Q2345" i="31"/>
  <c r="O2345" i="31"/>
  <c r="M2345" i="31"/>
  <c r="L2345" i="31"/>
  <c r="Q2344" i="31"/>
  <c r="O2344" i="31"/>
  <c r="M2344" i="31"/>
  <c r="L2344" i="31"/>
  <c r="Q2343" i="31"/>
  <c r="O2343" i="31"/>
  <c r="M2343" i="31"/>
  <c r="L2343" i="31"/>
  <c r="Q2342" i="31"/>
  <c r="O2342" i="31"/>
  <c r="M2342" i="31"/>
  <c r="L2342" i="31"/>
  <c r="Q2341" i="31"/>
  <c r="O2341" i="31"/>
  <c r="M2341" i="31"/>
  <c r="L2341" i="31"/>
  <c r="Q2340" i="31"/>
  <c r="O2340" i="31"/>
  <c r="M2340" i="31"/>
  <c r="L2340" i="31"/>
  <c r="Q2339" i="31"/>
  <c r="O2339" i="31"/>
  <c r="M2339" i="31"/>
  <c r="L2339" i="31"/>
  <c r="Q2338" i="31"/>
  <c r="O2338" i="31"/>
  <c r="M2338" i="31"/>
  <c r="L2338" i="31"/>
  <c r="Q2337" i="31"/>
  <c r="O2337" i="31"/>
  <c r="M2337" i="31"/>
  <c r="L2337" i="31"/>
  <c r="Q2335" i="31"/>
  <c r="O2335" i="31"/>
  <c r="M2335" i="31"/>
  <c r="L2335" i="31"/>
  <c r="Q2334" i="31"/>
  <c r="O2334" i="31"/>
  <c r="M2334" i="31"/>
  <c r="L2334" i="31"/>
  <c r="Q2333" i="31"/>
  <c r="O2333" i="31"/>
  <c r="M2333" i="31"/>
  <c r="L2333" i="31"/>
  <c r="Q2332" i="31"/>
  <c r="O2332" i="31"/>
  <c r="M2332" i="31"/>
  <c r="L2332" i="31"/>
  <c r="Q2331" i="31"/>
  <c r="O2331" i="31"/>
  <c r="M2331" i="31"/>
  <c r="L2331" i="31"/>
  <c r="Q2330" i="31"/>
  <c r="O2330" i="31"/>
  <c r="M2330" i="31"/>
  <c r="L2330" i="31"/>
  <c r="Q2329" i="31"/>
  <c r="O2329" i="31"/>
  <c r="M2329" i="31"/>
  <c r="L2329" i="31"/>
  <c r="Q2328" i="31"/>
  <c r="O2328" i="31"/>
  <c r="M2328" i="31"/>
  <c r="L2328" i="31"/>
  <c r="Q2327" i="31"/>
  <c r="O2327" i="31"/>
  <c r="M2327" i="31"/>
  <c r="L2327" i="31"/>
  <c r="Q2326" i="31"/>
  <c r="O2326" i="31"/>
  <c r="M2326" i="31"/>
  <c r="L2326" i="31"/>
  <c r="Q2325" i="31"/>
  <c r="O2325" i="31"/>
  <c r="M2325" i="31"/>
  <c r="L2325" i="31"/>
  <c r="Q2324" i="31"/>
  <c r="O2324" i="31"/>
  <c r="M2324" i="31"/>
  <c r="L2324" i="31"/>
  <c r="Q2323" i="31"/>
  <c r="O2323" i="31"/>
  <c r="M2323" i="31"/>
  <c r="L2323" i="31"/>
  <c r="Q2322" i="31"/>
  <c r="O2322" i="31"/>
  <c r="M2322" i="31"/>
  <c r="L2322" i="31"/>
  <c r="Q2321" i="31"/>
  <c r="O2321" i="31"/>
  <c r="M2321" i="31"/>
  <c r="L2321" i="31"/>
  <c r="Q2320" i="31"/>
  <c r="O2320" i="31"/>
  <c r="M2320" i="31"/>
  <c r="L2320" i="31"/>
  <c r="Q2319" i="31"/>
  <c r="O2319" i="31"/>
  <c r="M2319" i="31"/>
  <c r="L2319" i="31"/>
  <c r="Q2318" i="31"/>
  <c r="O2318" i="31"/>
  <c r="M2318" i="31"/>
  <c r="L2318" i="31"/>
  <c r="Q2316" i="31"/>
  <c r="O2316" i="31"/>
  <c r="M2316" i="31"/>
  <c r="L2316" i="31"/>
  <c r="Q2315" i="31"/>
  <c r="O2315" i="31"/>
  <c r="M2315" i="31"/>
  <c r="L2315" i="31"/>
  <c r="Q2314" i="31"/>
  <c r="O2314" i="31"/>
  <c r="M2314" i="31"/>
  <c r="L2314" i="31"/>
  <c r="Q2313" i="31"/>
  <c r="O2313" i="31"/>
  <c r="M2313" i="31"/>
  <c r="L2313" i="31"/>
  <c r="Q2312" i="31"/>
  <c r="O2312" i="31"/>
  <c r="M2312" i="31"/>
  <c r="L2312" i="31"/>
  <c r="Q2311" i="31"/>
  <c r="O2311" i="31"/>
  <c r="M2311" i="31"/>
  <c r="L2311" i="31"/>
  <c r="Q2310" i="31"/>
  <c r="O2310" i="31"/>
  <c r="M2310" i="31"/>
  <c r="L2310" i="31"/>
  <c r="Q2309" i="31"/>
  <c r="O2309" i="31"/>
  <c r="M2309" i="31"/>
  <c r="L2309" i="31"/>
  <c r="Q2308" i="31"/>
  <c r="O2308" i="31"/>
  <c r="M2308" i="31"/>
  <c r="L2308" i="31"/>
  <c r="Q2307" i="31"/>
  <c r="O2307" i="31"/>
  <c r="M2307" i="31"/>
  <c r="L2307" i="31"/>
  <c r="Q2306" i="31"/>
  <c r="O2306" i="31"/>
  <c r="M2306" i="31"/>
  <c r="L2306" i="31"/>
  <c r="Q2305" i="31"/>
  <c r="O2305" i="31"/>
  <c r="M2305" i="31"/>
  <c r="L2305" i="31"/>
  <c r="Q2304" i="31"/>
  <c r="O2304" i="31"/>
  <c r="M2304" i="31"/>
  <c r="L2304" i="31"/>
  <c r="Q2303" i="31"/>
  <c r="O2303" i="31"/>
  <c r="M2303" i="31"/>
  <c r="L2303" i="31"/>
  <c r="Q2302" i="31"/>
  <c r="O2302" i="31"/>
  <c r="M2302" i="31"/>
  <c r="L2302" i="31"/>
  <c r="Q2301" i="31"/>
  <c r="O2301" i="31"/>
  <c r="M2301" i="31"/>
  <c r="L2301" i="31"/>
  <c r="Q2300" i="31"/>
  <c r="O2300" i="31"/>
  <c r="M2300" i="31"/>
  <c r="L2300" i="31"/>
  <c r="Q2299" i="31"/>
  <c r="O2299" i="31"/>
  <c r="M2299" i="31"/>
  <c r="L2299" i="31"/>
  <c r="Q2298" i="31"/>
  <c r="O2298" i="31"/>
  <c r="M2298" i="31"/>
  <c r="L2298" i="31"/>
  <c r="Q2297" i="31"/>
  <c r="O2297" i="31"/>
  <c r="M2297" i="31"/>
  <c r="L2297" i="31"/>
  <c r="Q2296" i="31"/>
  <c r="O2296" i="31"/>
  <c r="M2296" i="31"/>
  <c r="L2296" i="31"/>
  <c r="Q2295" i="31"/>
  <c r="O2295" i="31"/>
  <c r="M2295" i="31"/>
  <c r="L2295" i="31"/>
  <c r="Q2294" i="31"/>
  <c r="O2294" i="31"/>
  <c r="M2294" i="31"/>
  <c r="L2294" i="31"/>
  <c r="Q2293" i="31"/>
  <c r="O2293" i="31"/>
  <c r="M2293" i="31"/>
  <c r="L2293" i="31"/>
  <c r="Q2292" i="31"/>
  <c r="O2292" i="31"/>
  <c r="M2292" i="31"/>
  <c r="L2292" i="31"/>
  <c r="Q2291" i="31"/>
  <c r="O2291" i="31"/>
  <c r="M2291" i="31"/>
  <c r="L2291" i="31"/>
  <c r="Q2290" i="31"/>
  <c r="O2290" i="31"/>
  <c r="M2290" i="31"/>
  <c r="L2290" i="31"/>
  <c r="Q2289" i="31"/>
  <c r="O2289" i="31"/>
  <c r="M2289" i="31"/>
  <c r="L2289" i="31"/>
  <c r="Q2288" i="31"/>
  <c r="O2288" i="31"/>
  <c r="M2288" i="31"/>
  <c r="L2288" i="31"/>
  <c r="Q2287" i="31"/>
  <c r="O2287" i="31"/>
  <c r="M2287" i="31"/>
  <c r="L2287" i="31"/>
  <c r="Q2286" i="31"/>
  <c r="O2286" i="31"/>
  <c r="M2286" i="31"/>
  <c r="L2286" i="31"/>
  <c r="Q2285" i="31"/>
  <c r="O2285" i="31"/>
  <c r="M2285" i="31"/>
  <c r="L2285" i="31"/>
  <c r="Q2284" i="31"/>
  <c r="O2284" i="31"/>
  <c r="M2284" i="31"/>
  <c r="L2284" i="31"/>
  <c r="Q2283" i="31"/>
  <c r="O2283" i="31"/>
  <c r="M2283" i="31"/>
  <c r="L2283" i="31"/>
  <c r="Q2282" i="31"/>
  <c r="O2282" i="31"/>
  <c r="M2282" i="31"/>
  <c r="L2282" i="31"/>
  <c r="Q2281" i="31"/>
  <c r="O2281" i="31"/>
  <c r="M2281" i="31"/>
  <c r="L2281" i="31"/>
  <c r="Q2280" i="31"/>
  <c r="O2280" i="31"/>
  <c r="M2280" i="31"/>
  <c r="L2280" i="31"/>
  <c r="Q2279" i="31"/>
  <c r="O2279" i="31"/>
  <c r="M2279" i="31"/>
  <c r="L2279" i="31"/>
  <c r="Q2278" i="31"/>
  <c r="O2278" i="31"/>
  <c r="M2278" i="31"/>
  <c r="L2278" i="31"/>
  <c r="Q2277" i="31"/>
  <c r="O2277" i="31"/>
  <c r="M2277" i="31"/>
  <c r="L2277" i="31"/>
  <c r="Q2276" i="31"/>
  <c r="O2276" i="31"/>
  <c r="M2276" i="31"/>
  <c r="L2276" i="31"/>
  <c r="Q2275" i="31"/>
  <c r="O2275" i="31"/>
  <c r="M2275" i="31"/>
  <c r="L2275" i="31"/>
  <c r="Q2274" i="31"/>
  <c r="O2274" i="31"/>
  <c r="M2274" i="31"/>
  <c r="L2274" i="31"/>
  <c r="Q2273" i="31"/>
  <c r="O2273" i="31"/>
  <c r="M2273" i="31"/>
  <c r="L2273" i="31"/>
  <c r="Q2272" i="31"/>
  <c r="O2272" i="31"/>
  <c r="M2272" i="31"/>
  <c r="L2272" i="31"/>
  <c r="Q2271" i="31"/>
  <c r="O2271" i="31"/>
  <c r="M2271" i="31"/>
  <c r="L2271" i="31"/>
  <c r="Q2270" i="31"/>
  <c r="O2270" i="31"/>
  <c r="M2270" i="31"/>
  <c r="L2270" i="31"/>
  <c r="Q2269" i="31"/>
  <c r="O2269" i="31"/>
  <c r="M2269" i="31"/>
  <c r="L2269" i="31"/>
  <c r="Q2268" i="31"/>
  <c r="O2268" i="31"/>
  <c r="M2268" i="31"/>
  <c r="L2268" i="31"/>
  <c r="Q2267" i="31"/>
  <c r="O2267" i="31"/>
  <c r="M2267" i="31"/>
  <c r="L2267" i="31"/>
  <c r="J169" i="31"/>
  <c r="Q169" i="31"/>
  <c r="O169" i="31"/>
  <c r="M169" i="31"/>
  <c r="L169" i="31"/>
  <c r="L239" i="31"/>
  <c r="J239" i="31"/>
  <c r="J904" i="24"/>
  <c r="Q904" i="24"/>
  <c r="O904" i="24"/>
  <c r="M904" i="24"/>
  <c r="L904" i="24"/>
  <c r="J903" i="24"/>
  <c r="Q903" i="24"/>
  <c r="O903" i="24"/>
  <c r="M903" i="24"/>
  <c r="L903" i="24"/>
  <c r="J902" i="24"/>
  <c r="Q902" i="24"/>
  <c r="O902" i="24"/>
  <c r="M902" i="24"/>
  <c r="L902" i="24"/>
  <c r="J901" i="24"/>
  <c r="Q901" i="24"/>
  <c r="O901" i="24"/>
  <c r="M901" i="24"/>
  <c r="L901" i="24"/>
  <c r="J900" i="24"/>
  <c r="Q900" i="24"/>
  <c r="O900" i="24"/>
  <c r="M900" i="24"/>
  <c r="L900" i="24"/>
  <c r="J899" i="24"/>
  <c r="Q899" i="24"/>
  <c r="O899" i="24"/>
  <c r="M899" i="24"/>
  <c r="L899" i="24"/>
  <c r="J1392" i="10"/>
  <c r="Q1392" i="10"/>
  <c r="O1392" i="10"/>
  <c r="M1392" i="10"/>
  <c r="L1392" i="10"/>
  <c r="J1456" i="10"/>
  <c r="Q1456" i="10"/>
  <c r="O1456" i="10"/>
  <c r="M1456" i="10"/>
  <c r="L1456" i="10"/>
  <c r="J369" i="31"/>
  <c r="Q369" i="31"/>
  <c r="O369" i="31"/>
  <c r="M369" i="31"/>
  <c r="L369" i="31"/>
  <c r="J297" i="31"/>
  <c r="Q297" i="31"/>
  <c r="O297" i="31"/>
  <c r="M297" i="31"/>
  <c r="L297" i="31"/>
  <c r="J233" i="31"/>
  <c r="Q233" i="31"/>
  <c r="O233" i="31"/>
  <c r="M233" i="31"/>
  <c r="L233" i="31"/>
  <c r="J409" i="8"/>
  <c r="Q409" i="8"/>
  <c r="O409" i="8"/>
  <c r="M409" i="8"/>
  <c r="L409" i="8"/>
  <c r="J330" i="8"/>
  <c r="Q330" i="8"/>
  <c r="O330" i="8"/>
  <c r="M330" i="8"/>
  <c r="L330" i="8"/>
  <c r="J1163" i="6"/>
  <c r="Q1163" i="6"/>
  <c r="O1163" i="6"/>
  <c r="M1163" i="6"/>
  <c r="L1163" i="6"/>
  <c r="J1162" i="6"/>
  <c r="Q1162" i="6"/>
  <c r="O1162" i="6"/>
  <c r="M1162" i="6"/>
  <c r="L1162" i="6"/>
  <c r="J329" i="8"/>
  <c r="Q329" i="8"/>
  <c r="O329" i="8"/>
  <c r="M329" i="8"/>
  <c r="L329" i="8"/>
  <c r="J365" i="6"/>
  <c r="Q365" i="6"/>
  <c r="O365" i="6"/>
  <c r="M365" i="6"/>
  <c r="L365" i="6"/>
  <c r="J332" i="6"/>
  <c r="Q332" i="6"/>
  <c r="O332" i="6"/>
  <c r="M332" i="6"/>
  <c r="L332" i="6"/>
  <c r="J299" i="6"/>
  <c r="Q299" i="6"/>
  <c r="O299" i="6"/>
  <c r="M299" i="6"/>
  <c r="L299" i="6"/>
  <c r="J265" i="6"/>
  <c r="Q265" i="6"/>
  <c r="O265" i="6"/>
  <c r="M265" i="6"/>
  <c r="L265" i="6"/>
  <c r="J809" i="17"/>
  <c r="Q809" i="17"/>
  <c r="O809" i="17"/>
  <c r="M809" i="17"/>
  <c r="J812" i="17"/>
  <c r="Q812" i="17"/>
  <c r="O812" i="17"/>
  <c r="M812" i="17"/>
  <c r="J785" i="17"/>
  <c r="J786" i="17"/>
  <c r="J787" i="17"/>
  <c r="J788" i="17"/>
  <c r="J789" i="17"/>
  <c r="J790" i="17"/>
  <c r="J791" i="17"/>
  <c r="J792" i="17"/>
  <c r="J793" i="17"/>
  <c r="J794" i="17"/>
  <c r="J795" i="17"/>
  <c r="J796" i="17"/>
  <c r="J802" i="17"/>
  <c r="J803" i="17"/>
  <c r="J804" i="17"/>
  <c r="J805" i="17"/>
  <c r="J806" i="17"/>
  <c r="J807" i="17"/>
  <c r="J808" i="17"/>
  <c r="J988" i="17"/>
  <c r="Q988" i="17"/>
  <c r="O988" i="17"/>
  <c r="M988" i="17"/>
  <c r="L988" i="17"/>
  <c r="J898" i="24"/>
  <c r="M898" i="24"/>
  <c r="O898" i="24"/>
  <c r="Q898" i="24"/>
  <c r="J534" i="13"/>
  <c r="Q534" i="13"/>
  <c r="O534" i="13"/>
  <c r="M534" i="13"/>
  <c r="L534" i="13"/>
  <c r="J533" i="13"/>
  <c r="Q533" i="13"/>
  <c r="O533" i="13"/>
  <c r="M533" i="13"/>
  <c r="L533" i="13"/>
  <c r="J604" i="8"/>
  <c r="Q604" i="8"/>
  <c r="O604" i="8"/>
  <c r="M604" i="8"/>
  <c r="L604" i="8"/>
  <c r="J603" i="8"/>
  <c r="Q603" i="8"/>
  <c r="O603" i="8"/>
  <c r="M603" i="8"/>
  <c r="L603" i="8"/>
  <c r="J85" i="7"/>
  <c r="Q85" i="7"/>
  <c r="O85" i="7"/>
  <c r="M85" i="7"/>
  <c r="L85" i="7"/>
  <c r="J84" i="7"/>
  <c r="Q84" i="7"/>
  <c r="O84" i="7"/>
  <c r="M84" i="7"/>
  <c r="L84" i="7"/>
  <c r="Q970" i="17"/>
  <c r="O970" i="17"/>
  <c r="M970" i="17"/>
  <c r="L970" i="17"/>
  <c r="Q42" i="17"/>
  <c r="O42" i="17"/>
  <c r="M42" i="17"/>
  <c r="L42" i="17"/>
  <c r="J1697" i="6"/>
  <c r="Q1697" i="6"/>
  <c r="O1697" i="6"/>
  <c r="M1697" i="6"/>
  <c r="L1697" i="6"/>
  <c r="J1696" i="6"/>
  <c r="Q1696" i="6"/>
  <c r="O1696" i="6"/>
  <c r="M1696" i="6"/>
  <c r="L1696" i="6"/>
  <c r="J148" i="13"/>
  <c r="Q148" i="13"/>
  <c r="O148" i="13"/>
  <c r="M148" i="13"/>
  <c r="L148" i="13"/>
  <c r="J147" i="13"/>
  <c r="Q147" i="13"/>
  <c r="O147" i="13"/>
  <c r="M147" i="13"/>
  <c r="L147" i="13"/>
  <c r="J69" i="7"/>
  <c r="Q69" i="7"/>
  <c r="O69" i="7"/>
  <c r="M69" i="7"/>
  <c r="L69" i="7"/>
  <c r="J328" i="31"/>
  <c r="Q328" i="31"/>
  <c r="O328" i="31"/>
  <c r="M328" i="31"/>
  <c r="L328" i="31"/>
  <c r="J258" i="31"/>
  <c r="Q258" i="31"/>
  <c r="O258" i="31"/>
  <c r="M258" i="31"/>
  <c r="L258" i="31"/>
  <c r="J259" i="31"/>
  <c r="Q259" i="31"/>
  <c r="O259" i="31"/>
  <c r="M259" i="31"/>
  <c r="L259" i="31"/>
  <c r="J194" i="31"/>
  <c r="Q194" i="31"/>
  <c r="O194" i="31"/>
  <c r="M194" i="31"/>
  <c r="L194" i="31"/>
  <c r="J104" i="5"/>
  <c r="Q104" i="5"/>
  <c r="O104" i="5"/>
  <c r="M104" i="5"/>
  <c r="L104" i="5"/>
  <c r="J105" i="5"/>
  <c r="Q105" i="5"/>
  <c r="O105" i="5"/>
  <c r="M105" i="5"/>
  <c r="L105" i="5"/>
  <c r="J103" i="5"/>
  <c r="Q103" i="5"/>
  <c r="O103" i="5"/>
  <c r="M103" i="5"/>
  <c r="L103" i="5"/>
  <c r="J118" i="5"/>
  <c r="M118" i="5"/>
  <c r="O118" i="5"/>
  <c r="Q118" i="5"/>
  <c r="J119" i="5"/>
  <c r="M119" i="5"/>
  <c r="O119" i="5"/>
  <c r="Q119" i="5"/>
  <c r="J120" i="5"/>
  <c r="M120" i="5"/>
  <c r="O120" i="5"/>
  <c r="Q120" i="5"/>
  <c r="J121" i="5"/>
  <c r="M121" i="5"/>
  <c r="O121" i="5"/>
  <c r="Q121" i="5"/>
  <c r="J122" i="5"/>
  <c r="M122" i="5"/>
  <c r="O122" i="5"/>
  <c r="Q122" i="5"/>
  <c r="J123" i="5"/>
  <c r="M123" i="5"/>
  <c r="O123" i="5"/>
  <c r="Q123" i="5"/>
  <c r="J124" i="5"/>
  <c r="M124" i="5"/>
  <c r="O124" i="5"/>
  <c r="Q124" i="5"/>
  <c r="J125" i="5"/>
  <c r="M125" i="5"/>
  <c r="O125" i="5"/>
  <c r="Q125" i="5"/>
  <c r="J126" i="5"/>
  <c r="M126" i="5"/>
  <c r="O126" i="5"/>
  <c r="Q126" i="5"/>
  <c r="J127" i="5"/>
  <c r="M127" i="5"/>
  <c r="O127" i="5"/>
  <c r="Q127" i="5"/>
  <c r="J128" i="5"/>
  <c r="M128" i="5"/>
  <c r="O128" i="5"/>
  <c r="Q128" i="5"/>
  <c r="J129" i="5"/>
  <c r="M129" i="5"/>
  <c r="O129" i="5"/>
  <c r="Q129" i="5"/>
  <c r="J130" i="5"/>
  <c r="M130" i="5"/>
  <c r="O130" i="5"/>
  <c r="Q130" i="5"/>
  <c r="J131" i="5"/>
  <c r="M131" i="5"/>
  <c r="O131" i="5"/>
  <c r="Q131" i="5"/>
  <c r="J132" i="5"/>
  <c r="M132" i="5"/>
  <c r="O132" i="5"/>
  <c r="Q132" i="5"/>
  <c r="J133" i="5"/>
  <c r="M133" i="5"/>
  <c r="O133" i="5"/>
  <c r="Q133" i="5"/>
  <c r="J134" i="5"/>
  <c r="M134" i="5"/>
  <c r="O134" i="5"/>
  <c r="Q134" i="5"/>
  <c r="J135" i="5"/>
  <c r="M135" i="5"/>
  <c r="O135" i="5"/>
  <c r="Q135" i="5"/>
  <c r="J136" i="5"/>
  <c r="M136" i="5"/>
  <c r="O136" i="5"/>
  <c r="Q136" i="5"/>
  <c r="J137" i="5"/>
  <c r="M137" i="5"/>
  <c r="O137" i="5"/>
  <c r="Q137" i="5"/>
  <c r="J138" i="5"/>
  <c r="M138" i="5"/>
  <c r="O138" i="5"/>
  <c r="Q138" i="5"/>
  <c r="J139" i="5"/>
  <c r="M139" i="5"/>
  <c r="O139" i="5"/>
  <c r="Q139" i="5"/>
  <c r="J140" i="5"/>
  <c r="M140" i="5"/>
  <c r="O140" i="5"/>
  <c r="Q140" i="5"/>
  <c r="J141" i="5"/>
  <c r="M141" i="5"/>
  <c r="O141" i="5"/>
  <c r="Q141" i="5"/>
  <c r="J142" i="5"/>
  <c r="M142" i="5"/>
  <c r="O142" i="5"/>
  <c r="Q142" i="5"/>
  <c r="J143" i="5"/>
  <c r="M143" i="5"/>
  <c r="O143" i="5"/>
  <c r="Q143" i="5"/>
  <c r="L141" i="5"/>
  <c r="L142" i="5"/>
  <c r="L143" i="5"/>
  <c r="L140" i="5"/>
  <c r="L139" i="5"/>
  <c r="L138" i="5"/>
  <c r="L137" i="5"/>
  <c r="L136" i="5"/>
  <c r="L135" i="5"/>
  <c r="L134" i="5"/>
  <c r="L133" i="5"/>
  <c r="L132" i="5"/>
  <c r="L131" i="5"/>
  <c r="L130" i="5"/>
  <c r="L129" i="5"/>
  <c r="L128" i="5"/>
  <c r="L127" i="5"/>
  <c r="L126" i="5"/>
  <c r="L125" i="5"/>
  <c r="L124" i="5"/>
  <c r="L123" i="5"/>
  <c r="L122" i="5"/>
  <c r="L121" i="5"/>
  <c r="L120" i="5"/>
  <c r="L119" i="5"/>
  <c r="L118" i="5"/>
  <c r="J1695" i="6"/>
  <c r="Q1695" i="6"/>
  <c r="O1695" i="6"/>
  <c r="M1695" i="6"/>
  <c r="L1695" i="6"/>
  <c r="J1694" i="6"/>
  <c r="Q1694" i="6"/>
  <c r="O1694" i="6"/>
  <c r="M1694" i="6"/>
  <c r="L1694" i="6"/>
  <c r="J1693" i="6"/>
  <c r="Q1693" i="6"/>
  <c r="O1693" i="6"/>
  <c r="M1693" i="6"/>
  <c r="L1693" i="6"/>
  <c r="J1692" i="6"/>
  <c r="Q1692" i="6"/>
  <c r="O1692" i="6"/>
  <c r="M1692" i="6"/>
  <c r="L1692" i="6"/>
  <c r="J1637" i="6"/>
  <c r="Q1637" i="6"/>
  <c r="O1637" i="6"/>
  <c r="M1637" i="6"/>
  <c r="L1637" i="6"/>
  <c r="J1636" i="6"/>
  <c r="Q1636" i="6"/>
  <c r="O1636" i="6"/>
  <c r="M1636" i="6"/>
  <c r="L1636" i="6"/>
  <c r="J1635" i="6"/>
  <c r="Q1635" i="6"/>
  <c r="O1635" i="6"/>
  <c r="M1635" i="6"/>
  <c r="L1635" i="6"/>
  <c r="J1634" i="6"/>
  <c r="Q1634" i="6"/>
  <c r="O1634" i="6"/>
  <c r="M1634" i="6"/>
  <c r="L1634" i="6"/>
  <c r="J1579" i="6"/>
  <c r="Q1579" i="6"/>
  <c r="O1579" i="6"/>
  <c r="M1579" i="6"/>
  <c r="L1579" i="6"/>
  <c r="J1578" i="6"/>
  <c r="Q1578" i="6"/>
  <c r="O1578" i="6"/>
  <c r="M1578" i="6"/>
  <c r="L1578" i="6"/>
  <c r="J1577" i="6"/>
  <c r="Q1577" i="6"/>
  <c r="O1577" i="6"/>
  <c r="M1577" i="6"/>
  <c r="L1577" i="6"/>
  <c r="J1576" i="6"/>
  <c r="Q1576" i="6"/>
  <c r="O1576" i="6"/>
  <c r="M1576" i="6"/>
  <c r="L1576" i="6"/>
  <c r="J1220" i="6"/>
  <c r="Q1220" i="6"/>
  <c r="O1220" i="6"/>
  <c r="M1220" i="6"/>
  <c r="L1220" i="6"/>
  <c r="J1221" i="6"/>
  <c r="Q1221" i="6"/>
  <c r="O1221" i="6"/>
  <c r="M1221" i="6"/>
  <c r="L1221" i="6"/>
  <c r="J1219" i="6"/>
  <c r="Q1219" i="6"/>
  <c r="O1219" i="6"/>
  <c r="M1219" i="6"/>
  <c r="L1219" i="6"/>
  <c r="J1218" i="6"/>
  <c r="Q1218" i="6"/>
  <c r="O1218" i="6"/>
  <c r="M1218" i="6"/>
  <c r="L1218" i="6"/>
  <c r="J1691" i="6"/>
  <c r="Q1691" i="6"/>
  <c r="O1691" i="6"/>
  <c r="M1691" i="6"/>
  <c r="L1691" i="6"/>
  <c r="J1690" i="6"/>
  <c r="Q1690" i="6"/>
  <c r="O1690" i="6"/>
  <c r="M1690" i="6"/>
  <c r="L1690" i="6"/>
  <c r="J1689" i="6"/>
  <c r="Q1689" i="6"/>
  <c r="O1689" i="6"/>
  <c r="M1689" i="6"/>
  <c r="L1689" i="6"/>
  <c r="J1688" i="6"/>
  <c r="Q1688" i="6"/>
  <c r="O1688" i="6"/>
  <c r="M1688" i="6"/>
  <c r="L1688" i="6"/>
  <c r="J1687" i="6"/>
  <c r="Q1687" i="6"/>
  <c r="O1687" i="6"/>
  <c r="M1687" i="6"/>
  <c r="L1687" i="6"/>
  <c r="J1686" i="6"/>
  <c r="Q1686" i="6"/>
  <c r="O1686" i="6"/>
  <c r="M1686" i="6"/>
  <c r="L1686" i="6"/>
  <c r="J1685" i="6"/>
  <c r="Q1685" i="6"/>
  <c r="O1685" i="6"/>
  <c r="M1685" i="6"/>
  <c r="L1685" i="6"/>
  <c r="J1684" i="6"/>
  <c r="Q1684" i="6"/>
  <c r="O1684" i="6"/>
  <c r="M1684" i="6"/>
  <c r="L1684" i="6"/>
  <c r="J1683" i="6"/>
  <c r="Q1683" i="6"/>
  <c r="O1683" i="6"/>
  <c r="M1683" i="6"/>
  <c r="L1683" i="6"/>
  <c r="J1682" i="6"/>
  <c r="Q1682" i="6"/>
  <c r="O1682" i="6"/>
  <c r="M1682" i="6"/>
  <c r="L1682" i="6"/>
  <c r="J1681" i="6"/>
  <c r="Q1681" i="6"/>
  <c r="O1681" i="6"/>
  <c r="M1681" i="6"/>
  <c r="L1681" i="6"/>
  <c r="J1680" i="6"/>
  <c r="Q1680" i="6"/>
  <c r="O1680" i="6"/>
  <c r="M1680" i="6"/>
  <c r="L1680" i="6"/>
  <c r="J1679" i="6"/>
  <c r="Q1679" i="6"/>
  <c r="O1679" i="6"/>
  <c r="M1679" i="6"/>
  <c r="L1679" i="6"/>
  <c r="J1678" i="6"/>
  <c r="Q1678" i="6"/>
  <c r="O1678" i="6"/>
  <c r="M1678" i="6"/>
  <c r="L1678" i="6"/>
  <c r="J1677" i="6"/>
  <c r="Q1677" i="6"/>
  <c r="O1677" i="6"/>
  <c r="M1677" i="6"/>
  <c r="L1677" i="6"/>
  <c r="J1676" i="6"/>
  <c r="Q1676" i="6"/>
  <c r="O1676" i="6"/>
  <c r="M1676" i="6"/>
  <c r="L1676" i="6"/>
  <c r="J1675" i="6"/>
  <c r="Q1675" i="6"/>
  <c r="O1675" i="6"/>
  <c r="M1675" i="6"/>
  <c r="L1675" i="6"/>
  <c r="J1674" i="6"/>
  <c r="Q1674" i="6"/>
  <c r="O1674" i="6"/>
  <c r="M1674" i="6"/>
  <c r="L1674" i="6"/>
  <c r="J1673" i="6"/>
  <c r="Q1673" i="6"/>
  <c r="O1673" i="6"/>
  <c r="M1673" i="6"/>
  <c r="L1673" i="6"/>
  <c r="J1672" i="6"/>
  <c r="Q1672" i="6"/>
  <c r="O1672" i="6"/>
  <c r="M1672" i="6"/>
  <c r="L1672" i="6"/>
  <c r="J1671" i="6"/>
  <c r="Q1671" i="6"/>
  <c r="O1671" i="6"/>
  <c r="M1671" i="6"/>
  <c r="L1671" i="6"/>
  <c r="J1670" i="6"/>
  <c r="Q1670" i="6"/>
  <c r="O1670" i="6"/>
  <c r="M1670" i="6"/>
  <c r="L1670" i="6"/>
  <c r="J1669" i="6"/>
  <c r="Q1669" i="6"/>
  <c r="O1669" i="6"/>
  <c r="M1669" i="6"/>
  <c r="L1669" i="6"/>
  <c r="J1668" i="6"/>
  <c r="Q1668" i="6"/>
  <c r="O1668" i="6"/>
  <c r="M1668" i="6"/>
  <c r="L1668" i="6"/>
  <c r="J1667" i="6"/>
  <c r="Q1667" i="6"/>
  <c r="O1667" i="6"/>
  <c r="M1667" i="6"/>
  <c r="L1667" i="6"/>
  <c r="J1666" i="6"/>
  <c r="Q1666" i="6"/>
  <c r="O1666" i="6"/>
  <c r="M1666" i="6"/>
  <c r="L1666" i="6"/>
  <c r="J1665" i="6"/>
  <c r="Q1665" i="6"/>
  <c r="O1665" i="6"/>
  <c r="M1665" i="6"/>
  <c r="L1665" i="6"/>
  <c r="J1664" i="6"/>
  <c r="Q1664" i="6"/>
  <c r="O1664" i="6"/>
  <c r="M1664" i="6"/>
  <c r="L1664" i="6"/>
  <c r="J1663" i="6"/>
  <c r="Q1663" i="6"/>
  <c r="O1663" i="6"/>
  <c r="M1663" i="6"/>
  <c r="L1663" i="6"/>
  <c r="J1662" i="6"/>
  <c r="Q1662" i="6"/>
  <c r="O1662" i="6"/>
  <c r="M1662" i="6"/>
  <c r="L1662" i="6"/>
  <c r="J1661" i="6"/>
  <c r="Q1661" i="6"/>
  <c r="O1661" i="6"/>
  <c r="M1661" i="6"/>
  <c r="L1661" i="6"/>
  <c r="J1660" i="6"/>
  <c r="Q1660" i="6"/>
  <c r="O1660" i="6"/>
  <c r="M1660" i="6"/>
  <c r="L1660" i="6"/>
  <c r="J1659" i="6"/>
  <c r="Q1659" i="6"/>
  <c r="O1659" i="6"/>
  <c r="M1659" i="6"/>
  <c r="L1659" i="6"/>
  <c r="J1658" i="6"/>
  <c r="Q1658" i="6"/>
  <c r="O1658" i="6"/>
  <c r="M1658" i="6"/>
  <c r="L1658" i="6"/>
  <c r="J1657" i="6"/>
  <c r="Q1657" i="6"/>
  <c r="O1657" i="6"/>
  <c r="M1657" i="6"/>
  <c r="L1657" i="6"/>
  <c r="J1656" i="6"/>
  <c r="Q1656" i="6"/>
  <c r="O1656" i="6"/>
  <c r="M1656" i="6"/>
  <c r="L1656" i="6"/>
  <c r="J1655" i="6"/>
  <c r="Q1655" i="6"/>
  <c r="O1655" i="6"/>
  <c r="M1655" i="6"/>
  <c r="L1655" i="6"/>
  <c r="J1654" i="6"/>
  <c r="Q1654" i="6"/>
  <c r="O1654" i="6"/>
  <c r="M1654" i="6"/>
  <c r="L1654" i="6"/>
  <c r="J1653" i="6"/>
  <c r="Q1653" i="6"/>
  <c r="O1653" i="6"/>
  <c r="M1653" i="6"/>
  <c r="L1653" i="6"/>
  <c r="J1652" i="6"/>
  <c r="Q1652" i="6"/>
  <c r="O1652" i="6"/>
  <c r="M1652" i="6"/>
  <c r="L1652" i="6"/>
  <c r="J1651" i="6"/>
  <c r="Q1651" i="6"/>
  <c r="O1651" i="6"/>
  <c r="M1651" i="6"/>
  <c r="L1651" i="6"/>
  <c r="J1650" i="6"/>
  <c r="Q1650" i="6"/>
  <c r="O1650" i="6"/>
  <c r="M1650" i="6"/>
  <c r="L1650" i="6"/>
  <c r="J1649" i="6"/>
  <c r="Q1649" i="6"/>
  <c r="O1649" i="6"/>
  <c r="M1649" i="6"/>
  <c r="L1649" i="6"/>
  <c r="J1648" i="6"/>
  <c r="Q1648" i="6"/>
  <c r="O1648" i="6"/>
  <c r="M1648" i="6"/>
  <c r="L1648" i="6"/>
  <c r="J1647" i="6"/>
  <c r="Q1647" i="6"/>
  <c r="O1647" i="6"/>
  <c r="M1647" i="6"/>
  <c r="L1647" i="6"/>
  <c r="J1646" i="6"/>
  <c r="Q1646" i="6"/>
  <c r="O1646" i="6"/>
  <c r="M1646" i="6"/>
  <c r="L1646" i="6"/>
  <c r="J1645" i="6"/>
  <c r="Q1645" i="6"/>
  <c r="O1645" i="6"/>
  <c r="M1645" i="6"/>
  <c r="L1645" i="6"/>
  <c r="J1644" i="6"/>
  <c r="Q1644" i="6"/>
  <c r="O1644" i="6"/>
  <c r="M1644" i="6"/>
  <c r="L1644" i="6"/>
  <c r="J1643" i="6"/>
  <c r="Q1643" i="6"/>
  <c r="O1643" i="6"/>
  <c r="M1643" i="6"/>
  <c r="L1643" i="6"/>
  <c r="J1642" i="6"/>
  <c r="Q1642" i="6"/>
  <c r="O1642" i="6"/>
  <c r="M1642" i="6"/>
  <c r="L1642" i="6"/>
  <c r="J1641" i="6"/>
  <c r="Q1641" i="6"/>
  <c r="O1641" i="6"/>
  <c r="M1641" i="6"/>
  <c r="L1641" i="6"/>
  <c r="J1640" i="6"/>
  <c r="Q1640" i="6"/>
  <c r="O1640" i="6"/>
  <c r="M1640" i="6"/>
  <c r="L1640" i="6"/>
  <c r="J1639" i="6"/>
  <c r="Q1639" i="6"/>
  <c r="O1639" i="6"/>
  <c r="M1639" i="6"/>
  <c r="L1639" i="6"/>
  <c r="J1638" i="6"/>
  <c r="Q1638" i="6"/>
  <c r="O1638" i="6"/>
  <c r="M1638" i="6"/>
  <c r="L1638" i="6"/>
  <c r="J1633" i="6"/>
  <c r="Q1633" i="6"/>
  <c r="O1633" i="6"/>
  <c r="M1633" i="6"/>
  <c r="L1633" i="6"/>
  <c r="J1632" i="6"/>
  <c r="Q1632" i="6"/>
  <c r="O1632" i="6"/>
  <c r="M1632" i="6"/>
  <c r="L1632" i="6"/>
  <c r="J1631" i="6"/>
  <c r="Q1631" i="6"/>
  <c r="O1631" i="6"/>
  <c r="M1631" i="6"/>
  <c r="L1631" i="6"/>
  <c r="J1630" i="6"/>
  <c r="Q1630" i="6"/>
  <c r="O1630" i="6"/>
  <c r="M1630" i="6"/>
  <c r="L1630" i="6"/>
  <c r="J1629" i="6"/>
  <c r="Q1629" i="6"/>
  <c r="O1629" i="6"/>
  <c r="M1629" i="6"/>
  <c r="L1629" i="6"/>
  <c r="J1628" i="6"/>
  <c r="Q1628" i="6"/>
  <c r="O1628" i="6"/>
  <c r="M1628" i="6"/>
  <c r="L1628" i="6"/>
  <c r="J1627" i="6"/>
  <c r="Q1627" i="6"/>
  <c r="O1627" i="6"/>
  <c r="M1627" i="6"/>
  <c r="L1627" i="6"/>
  <c r="J1626" i="6"/>
  <c r="Q1626" i="6"/>
  <c r="O1626" i="6"/>
  <c r="M1626" i="6"/>
  <c r="L1626" i="6"/>
  <c r="J1625" i="6"/>
  <c r="Q1625" i="6"/>
  <c r="O1625" i="6"/>
  <c r="M1625" i="6"/>
  <c r="L1625" i="6"/>
  <c r="J1624" i="6"/>
  <c r="Q1624" i="6"/>
  <c r="O1624" i="6"/>
  <c r="M1624" i="6"/>
  <c r="L1624" i="6"/>
  <c r="J1623" i="6"/>
  <c r="Q1623" i="6"/>
  <c r="O1623" i="6"/>
  <c r="M1623" i="6"/>
  <c r="L1623" i="6"/>
  <c r="J1622" i="6"/>
  <c r="Q1622" i="6"/>
  <c r="O1622" i="6"/>
  <c r="M1622" i="6"/>
  <c r="L1622" i="6"/>
  <c r="J1621" i="6"/>
  <c r="Q1621" i="6"/>
  <c r="O1621" i="6"/>
  <c r="M1621" i="6"/>
  <c r="L1621" i="6"/>
  <c r="J1620" i="6"/>
  <c r="Q1620" i="6"/>
  <c r="O1620" i="6"/>
  <c r="M1620" i="6"/>
  <c r="L1620" i="6"/>
  <c r="J1619" i="6"/>
  <c r="Q1619" i="6"/>
  <c r="O1619" i="6"/>
  <c r="M1619" i="6"/>
  <c r="L1619" i="6"/>
  <c r="J1618" i="6"/>
  <c r="Q1618" i="6"/>
  <c r="O1618" i="6"/>
  <c r="M1618" i="6"/>
  <c r="L1618" i="6"/>
  <c r="J1617" i="6"/>
  <c r="Q1617" i="6"/>
  <c r="O1617" i="6"/>
  <c r="M1617" i="6"/>
  <c r="L1617" i="6"/>
  <c r="J1616" i="6"/>
  <c r="Q1616" i="6"/>
  <c r="O1616" i="6"/>
  <c r="M1616" i="6"/>
  <c r="L1616" i="6"/>
  <c r="J1615" i="6"/>
  <c r="Q1615" i="6"/>
  <c r="O1615" i="6"/>
  <c r="M1615" i="6"/>
  <c r="L1615" i="6"/>
  <c r="J1614" i="6"/>
  <c r="Q1614" i="6"/>
  <c r="O1614" i="6"/>
  <c r="M1614" i="6"/>
  <c r="L1614" i="6"/>
  <c r="J1613" i="6"/>
  <c r="Q1613" i="6"/>
  <c r="O1613" i="6"/>
  <c r="M1613" i="6"/>
  <c r="L1613" i="6"/>
  <c r="J1612" i="6"/>
  <c r="Q1612" i="6"/>
  <c r="O1612" i="6"/>
  <c r="M1612" i="6"/>
  <c r="L1612" i="6"/>
  <c r="J1611" i="6"/>
  <c r="Q1611" i="6"/>
  <c r="O1611" i="6"/>
  <c r="M1611" i="6"/>
  <c r="L1611" i="6"/>
  <c r="J1610" i="6"/>
  <c r="Q1610" i="6"/>
  <c r="O1610" i="6"/>
  <c r="M1610" i="6"/>
  <c r="L1610" i="6"/>
  <c r="J1609" i="6"/>
  <c r="Q1609" i="6"/>
  <c r="O1609" i="6"/>
  <c r="M1609" i="6"/>
  <c r="L1609" i="6"/>
  <c r="J1608" i="6"/>
  <c r="Q1608" i="6"/>
  <c r="O1608" i="6"/>
  <c r="M1608" i="6"/>
  <c r="L1608" i="6"/>
  <c r="J1607" i="6"/>
  <c r="Q1607" i="6"/>
  <c r="O1607" i="6"/>
  <c r="M1607" i="6"/>
  <c r="L1607" i="6"/>
  <c r="J1606" i="6"/>
  <c r="Q1606" i="6"/>
  <c r="O1606" i="6"/>
  <c r="M1606" i="6"/>
  <c r="L1606" i="6"/>
  <c r="J1605" i="6"/>
  <c r="Q1605" i="6"/>
  <c r="O1605" i="6"/>
  <c r="M1605" i="6"/>
  <c r="L1605" i="6"/>
  <c r="J1604" i="6"/>
  <c r="Q1604" i="6"/>
  <c r="O1604" i="6"/>
  <c r="M1604" i="6"/>
  <c r="L1604" i="6"/>
  <c r="J1603" i="6"/>
  <c r="Q1603" i="6"/>
  <c r="O1603" i="6"/>
  <c r="M1603" i="6"/>
  <c r="L1603" i="6"/>
  <c r="J1602" i="6"/>
  <c r="Q1602" i="6"/>
  <c r="O1602" i="6"/>
  <c r="M1602" i="6"/>
  <c r="L1602" i="6"/>
  <c r="J1601" i="6"/>
  <c r="Q1601" i="6"/>
  <c r="O1601" i="6"/>
  <c r="M1601" i="6"/>
  <c r="L1601" i="6"/>
  <c r="J1600" i="6"/>
  <c r="Q1600" i="6"/>
  <c r="O1600" i="6"/>
  <c r="M1600" i="6"/>
  <c r="L1600" i="6"/>
  <c r="J1599" i="6"/>
  <c r="Q1599" i="6"/>
  <c r="O1599" i="6"/>
  <c r="M1599" i="6"/>
  <c r="L1599" i="6"/>
  <c r="J1598" i="6"/>
  <c r="Q1598" i="6"/>
  <c r="O1598" i="6"/>
  <c r="M1598" i="6"/>
  <c r="L1598" i="6"/>
  <c r="J1597" i="6"/>
  <c r="Q1597" i="6"/>
  <c r="O1597" i="6"/>
  <c r="M1597" i="6"/>
  <c r="L1597" i="6"/>
  <c r="J1596" i="6"/>
  <c r="Q1596" i="6"/>
  <c r="O1596" i="6"/>
  <c r="M1596" i="6"/>
  <c r="L1596" i="6"/>
  <c r="J1595" i="6"/>
  <c r="Q1595" i="6"/>
  <c r="O1595" i="6"/>
  <c r="M1595" i="6"/>
  <c r="L1595" i="6"/>
  <c r="J1594" i="6"/>
  <c r="Q1594" i="6"/>
  <c r="O1594" i="6"/>
  <c r="M1594" i="6"/>
  <c r="L1594" i="6"/>
  <c r="J1593" i="6"/>
  <c r="Q1593" i="6"/>
  <c r="O1593" i="6"/>
  <c r="M1593" i="6"/>
  <c r="L1593" i="6"/>
  <c r="J1592" i="6"/>
  <c r="Q1592" i="6"/>
  <c r="O1592" i="6"/>
  <c r="M1592" i="6"/>
  <c r="L1592" i="6"/>
  <c r="J1591" i="6"/>
  <c r="Q1591" i="6"/>
  <c r="O1591" i="6"/>
  <c r="M1591" i="6"/>
  <c r="L1591" i="6"/>
  <c r="J1590" i="6"/>
  <c r="Q1590" i="6"/>
  <c r="O1590" i="6"/>
  <c r="M1590" i="6"/>
  <c r="L1590" i="6"/>
  <c r="J1589" i="6"/>
  <c r="Q1589" i="6"/>
  <c r="O1589" i="6"/>
  <c r="M1589" i="6"/>
  <c r="L1589" i="6"/>
  <c r="J1588" i="6"/>
  <c r="Q1588" i="6"/>
  <c r="O1588" i="6"/>
  <c r="M1588" i="6"/>
  <c r="L1588" i="6"/>
  <c r="J1587" i="6"/>
  <c r="Q1587" i="6"/>
  <c r="O1587" i="6"/>
  <c r="M1587" i="6"/>
  <c r="L1587" i="6"/>
  <c r="J1586" i="6"/>
  <c r="Q1586" i="6"/>
  <c r="O1586" i="6"/>
  <c r="M1586" i="6"/>
  <c r="L1586" i="6"/>
  <c r="J1585" i="6"/>
  <c r="Q1585" i="6"/>
  <c r="O1585" i="6"/>
  <c r="M1585" i="6"/>
  <c r="L1585" i="6"/>
  <c r="J1584" i="6"/>
  <c r="Q1584" i="6"/>
  <c r="O1584" i="6"/>
  <c r="M1584" i="6"/>
  <c r="L1584" i="6"/>
  <c r="J1583" i="6"/>
  <c r="Q1583" i="6"/>
  <c r="O1583" i="6"/>
  <c r="M1583" i="6"/>
  <c r="L1583" i="6"/>
  <c r="J1582" i="6"/>
  <c r="Q1582" i="6"/>
  <c r="O1582" i="6"/>
  <c r="M1582" i="6"/>
  <c r="L1582" i="6"/>
  <c r="J1581" i="6"/>
  <c r="Q1581" i="6"/>
  <c r="O1581" i="6"/>
  <c r="M1581" i="6"/>
  <c r="L1581" i="6"/>
  <c r="J1580" i="6"/>
  <c r="Q1580" i="6"/>
  <c r="O1580" i="6"/>
  <c r="M1580" i="6"/>
  <c r="L1580" i="6"/>
  <c r="J1575" i="6"/>
  <c r="Q1575" i="6"/>
  <c r="O1575" i="6"/>
  <c r="M1575" i="6"/>
  <c r="L1575" i="6"/>
  <c r="J1574" i="6"/>
  <c r="Q1574" i="6"/>
  <c r="O1574" i="6"/>
  <c r="M1574" i="6"/>
  <c r="L1574" i="6"/>
  <c r="J1573" i="6"/>
  <c r="Q1573" i="6"/>
  <c r="O1573" i="6"/>
  <c r="M1573" i="6"/>
  <c r="L1573" i="6"/>
  <c r="J1572" i="6"/>
  <c r="Q1572" i="6"/>
  <c r="O1572" i="6"/>
  <c r="M1572" i="6"/>
  <c r="L1572" i="6"/>
  <c r="J1571" i="6"/>
  <c r="Q1571" i="6"/>
  <c r="O1571" i="6"/>
  <c r="M1571" i="6"/>
  <c r="L1571" i="6"/>
  <c r="J1570" i="6"/>
  <c r="Q1570" i="6"/>
  <c r="O1570" i="6"/>
  <c r="M1570" i="6"/>
  <c r="L1570" i="6"/>
  <c r="J1569" i="6"/>
  <c r="Q1569" i="6"/>
  <c r="O1569" i="6"/>
  <c r="M1569" i="6"/>
  <c r="L1569" i="6"/>
  <c r="J1568" i="6"/>
  <c r="Q1568" i="6"/>
  <c r="O1568" i="6"/>
  <c r="M1568" i="6"/>
  <c r="L1568" i="6"/>
  <c r="J1567" i="6"/>
  <c r="Q1567" i="6"/>
  <c r="O1567" i="6"/>
  <c r="M1567" i="6"/>
  <c r="L1567" i="6"/>
  <c r="J1566" i="6"/>
  <c r="Q1566" i="6"/>
  <c r="O1566" i="6"/>
  <c r="M1566" i="6"/>
  <c r="L1566" i="6"/>
  <c r="J1565" i="6"/>
  <c r="Q1565" i="6"/>
  <c r="O1565" i="6"/>
  <c r="M1565" i="6"/>
  <c r="L1565" i="6"/>
  <c r="J1564" i="6"/>
  <c r="Q1564" i="6"/>
  <c r="O1564" i="6"/>
  <c r="M1564" i="6"/>
  <c r="L1564" i="6"/>
  <c r="J1563" i="6"/>
  <c r="Q1563" i="6"/>
  <c r="O1563" i="6"/>
  <c r="M1563" i="6"/>
  <c r="L1563" i="6"/>
  <c r="J1562" i="6"/>
  <c r="Q1562" i="6"/>
  <c r="O1562" i="6"/>
  <c r="M1562" i="6"/>
  <c r="L1562" i="6"/>
  <c r="J1561" i="6"/>
  <c r="Q1561" i="6"/>
  <c r="O1561" i="6"/>
  <c r="M1561" i="6"/>
  <c r="L1561" i="6"/>
  <c r="J1560" i="6"/>
  <c r="Q1560" i="6"/>
  <c r="O1560" i="6"/>
  <c r="M1560" i="6"/>
  <c r="L1560" i="6"/>
  <c r="J1559" i="6"/>
  <c r="Q1559" i="6"/>
  <c r="O1559" i="6"/>
  <c r="M1559" i="6"/>
  <c r="L1559" i="6"/>
  <c r="J1558" i="6"/>
  <c r="Q1558" i="6"/>
  <c r="O1558" i="6"/>
  <c r="M1558" i="6"/>
  <c r="L1558" i="6"/>
  <c r="J1557" i="6"/>
  <c r="Q1557" i="6"/>
  <c r="O1557" i="6"/>
  <c r="M1557" i="6"/>
  <c r="L1557" i="6"/>
  <c r="J1556" i="6"/>
  <c r="Q1556" i="6"/>
  <c r="O1556" i="6"/>
  <c r="M1556" i="6"/>
  <c r="L1556" i="6"/>
  <c r="J1555" i="6"/>
  <c r="Q1555" i="6"/>
  <c r="O1555" i="6"/>
  <c r="M1555" i="6"/>
  <c r="L1555" i="6"/>
  <c r="J1554" i="6"/>
  <c r="Q1554" i="6"/>
  <c r="O1554" i="6"/>
  <c r="M1554" i="6"/>
  <c r="L1554" i="6"/>
  <c r="J1553" i="6"/>
  <c r="Q1553" i="6"/>
  <c r="O1553" i="6"/>
  <c r="M1553" i="6"/>
  <c r="L1553" i="6"/>
  <c r="J1552" i="6"/>
  <c r="Q1552" i="6"/>
  <c r="O1552" i="6"/>
  <c r="M1552" i="6"/>
  <c r="L1552" i="6"/>
  <c r="J1551" i="6"/>
  <c r="Q1551" i="6"/>
  <c r="O1551" i="6"/>
  <c r="M1551" i="6"/>
  <c r="L1551" i="6"/>
  <c r="J1550" i="6"/>
  <c r="Q1550" i="6"/>
  <c r="O1550" i="6"/>
  <c r="M1550" i="6"/>
  <c r="L1550" i="6"/>
  <c r="J1549" i="6"/>
  <c r="Q1549" i="6"/>
  <c r="O1549" i="6"/>
  <c r="M1549" i="6"/>
  <c r="L1549" i="6"/>
  <c r="J1548" i="6"/>
  <c r="Q1548" i="6"/>
  <c r="O1548" i="6"/>
  <c r="M1548" i="6"/>
  <c r="L1548" i="6"/>
  <c r="J1547" i="6"/>
  <c r="Q1547" i="6"/>
  <c r="O1547" i="6"/>
  <c r="M1547" i="6"/>
  <c r="L1547" i="6"/>
  <c r="J1546" i="6"/>
  <c r="Q1546" i="6"/>
  <c r="O1546" i="6"/>
  <c r="M1546" i="6"/>
  <c r="L1546" i="6"/>
  <c r="J1545" i="6"/>
  <c r="Q1545" i="6"/>
  <c r="O1545" i="6"/>
  <c r="M1545" i="6"/>
  <c r="L1545" i="6"/>
  <c r="J1544" i="6"/>
  <c r="Q1544" i="6"/>
  <c r="O1544" i="6"/>
  <c r="M1544" i="6"/>
  <c r="L1544" i="6"/>
  <c r="J1543" i="6"/>
  <c r="Q1543" i="6"/>
  <c r="O1543" i="6"/>
  <c r="M1543" i="6"/>
  <c r="L1543" i="6"/>
  <c r="J1542" i="6"/>
  <c r="Q1542" i="6"/>
  <c r="O1542" i="6"/>
  <c r="M1542" i="6"/>
  <c r="L1542" i="6"/>
  <c r="J1541" i="6"/>
  <c r="Q1541" i="6"/>
  <c r="O1541" i="6"/>
  <c r="M1541" i="6"/>
  <c r="L1541" i="6"/>
  <c r="J1540" i="6"/>
  <c r="Q1540" i="6"/>
  <c r="O1540" i="6"/>
  <c r="M1540" i="6"/>
  <c r="L1540" i="6"/>
  <c r="J1539" i="6"/>
  <c r="Q1539" i="6"/>
  <c r="O1539" i="6"/>
  <c r="M1539" i="6"/>
  <c r="L1539" i="6"/>
  <c r="J1538" i="6"/>
  <c r="Q1538" i="6"/>
  <c r="O1538" i="6"/>
  <c r="M1538" i="6"/>
  <c r="L1538" i="6"/>
  <c r="J1537" i="6"/>
  <c r="Q1537" i="6"/>
  <c r="O1537" i="6"/>
  <c r="M1537" i="6"/>
  <c r="L1537" i="6"/>
  <c r="J1536" i="6"/>
  <c r="Q1536" i="6"/>
  <c r="O1536" i="6"/>
  <c r="M1536" i="6"/>
  <c r="L1536" i="6"/>
  <c r="J1535" i="6"/>
  <c r="Q1535" i="6"/>
  <c r="O1535" i="6"/>
  <c r="M1535" i="6"/>
  <c r="L1535" i="6"/>
  <c r="J1534" i="6"/>
  <c r="Q1534" i="6"/>
  <c r="O1534" i="6"/>
  <c r="M1534" i="6"/>
  <c r="L1534" i="6"/>
  <c r="J1533" i="6"/>
  <c r="Q1533" i="6"/>
  <c r="O1533" i="6"/>
  <c r="M1533" i="6"/>
  <c r="L1533" i="6"/>
  <c r="J1532" i="6"/>
  <c r="Q1532" i="6"/>
  <c r="O1532" i="6"/>
  <c r="M1532" i="6"/>
  <c r="L1532" i="6"/>
  <c r="J1531" i="6"/>
  <c r="Q1531" i="6"/>
  <c r="O1531" i="6"/>
  <c r="M1531" i="6"/>
  <c r="L1531" i="6"/>
  <c r="J1530" i="6"/>
  <c r="Q1530" i="6"/>
  <c r="O1530" i="6"/>
  <c r="M1530" i="6"/>
  <c r="L1530" i="6"/>
  <c r="J1529" i="6"/>
  <c r="Q1529" i="6"/>
  <c r="O1529" i="6"/>
  <c r="M1529" i="6"/>
  <c r="L1529" i="6"/>
  <c r="J1528" i="6"/>
  <c r="Q1528" i="6"/>
  <c r="O1528" i="6"/>
  <c r="M1528" i="6"/>
  <c r="L1528" i="6"/>
  <c r="J1527" i="6"/>
  <c r="Q1527" i="6"/>
  <c r="O1527" i="6"/>
  <c r="M1527" i="6"/>
  <c r="L1527" i="6"/>
  <c r="J1526" i="6"/>
  <c r="Q1526" i="6"/>
  <c r="O1526" i="6"/>
  <c r="M1526" i="6"/>
  <c r="L1526" i="6"/>
  <c r="J1525" i="6"/>
  <c r="Q1525" i="6"/>
  <c r="O1525" i="6"/>
  <c r="M1525" i="6"/>
  <c r="L1525" i="6"/>
  <c r="J1524" i="6"/>
  <c r="Q1524" i="6"/>
  <c r="O1524" i="6"/>
  <c r="M1524" i="6"/>
  <c r="L1524" i="6"/>
  <c r="J1523" i="6"/>
  <c r="Q1523" i="6"/>
  <c r="O1523" i="6"/>
  <c r="M1523" i="6"/>
  <c r="L1523" i="6"/>
  <c r="J1522" i="6"/>
  <c r="Q1522" i="6"/>
  <c r="O1522" i="6"/>
  <c r="M1522" i="6"/>
  <c r="L1522" i="6"/>
  <c r="J1205" i="6"/>
  <c r="Q1205" i="6"/>
  <c r="O1205" i="6"/>
  <c r="M1205" i="6"/>
  <c r="L1205" i="6"/>
  <c r="J1161" i="6"/>
  <c r="Q1161" i="6"/>
  <c r="O1161" i="6"/>
  <c r="M1161" i="6"/>
  <c r="L1161" i="6"/>
  <c r="J1160" i="6"/>
  <c r="Q1160" i="6"/>
  <c r="O1160" i="6"/>
  <c r="M1160" i="6"/>
  <c r="L1160" i="6"/>
  <c r="J1159" i="6"/>
  <c r="Q1159" i="6"/>
  <c r="O1159" i="6"/>
  <c r="M1159" i="6"/>
  <c r="L1159" i="6"/>
  <c r="J676" i="24"/>
  <c r="Q676" i="24"/>
  <c r="O676" i="24"/>
  <c r="M676" i="24"/>
  <c r="L676" i="24"/>
  <c r="J677" i="24"/>
  <c r="Q677" i="24"/>
  <c r="O677" i="24"/>
  <c r="M677" i="24"/>
  <c r="L677" i="24"/>
  <c r="J678" i="24"/>
  <c r="Q678" i="24"/>
  <c r="O678" i="24"/>
  <c r="M678" i="24"/>
  <c r="L678" i="24"/>
  <c r="J679" i="24"/>
  <c r="Q679" i="24"/>
  <c r="O679" i="24"/>
  <c r="M679" i="24"/>
  <c r="L679" i="24"/>
  <c r="J680" i="24"/>
  <c r="Q680" i="24"/>
  <c r="O680" i="24"/>
  <c r="M680" i="24"/>
  <c r="L680" i="24"/>
  <c r="J675" i="24"/>
  <c r="Q675" i="24"/>
  <c r="O675" i="24"/>
  <c r="M675" i="24"/>
  <c r="L675" i="24"/>
  <c r="J406" i="8"/>
  <c r="Q406" i="8"/>
  <c r="O406" i="8"/>
  <c r="M406" i="8"/>
  <c r="L406" i="8"/>
  <c r="J343" i="8"/>
  <c r="Q343" i="8"/>
  <c r="O343" i="8"/>
  <c r="M343" i="8"/>
  <c r="L343" i="8"/>
  <c r="J344" i="8"/>
  <c r="Q344" i="8"/>
  <c r="O344" i="8"/>
  <c r="M344" i="8"/>
  <c r="L344" i="8"/>
  <c r="J1279" i="10"/>
  <c r="Q1279" i="10"/>
  <c r="O1279" i="10"/>
  <c r="M1279" i="10"/>
  <c r="L1279" i="10"/>
  <c r="J1278" i="10"/>
  <c r="Q1278" i="10"/>
  <c r="O1278" i="10"/>
  <c r="M1278" i="10"/>
  <c r="L1278" i="10"/>
  <c r="J1200" i="10"/>
  <c r="Q1200" i="10"/>
  <c r="O1200" i="10"/>
  <c r="M1200" i="10"/>
  <c r="L1200" i="10"/>
  <c r="J1199" i="10"/>
  <c r="Q1199" i="10"/>
  <c r="O1199" i="10"/>
  <c r="M1199" i="10"/>
  <c r="L1199" i="10"/>
  <c r="J1121" i="10"/>
  <c r="Q1121" i="10"/>
  <c r="O1121" i="10"/>
  <c r="M1121" i="10"/>
  <c r="L1121" i="10"/>
  <c r="J1120" i="10"/>
  <c r="Q1120" i="10"/>
  <c r="O1120" i="10"/>
  <c r="M1120" i="10"/>
  <c r="L1120" i="10"/>
  <c r="J1042" i="10"/>
  <c r="Q1042" i="10"/>
  <c r="O1042" i="10"/>
  <c r="M1042" i="10"/>
  <c r="L1042" i="10"/>
  <c r="J1041" i="10"/>
  <c r="Q1041" i="10"/>
  <c r="O1041" i="10"/>
  <c r="M1041" i="10"/>
  <c r="L1041" i="10"/>
  <c r="J963" i="10"/>
  <c r="Q963" i="10"/>
  <c r="O963" i="10"/>
  <c r="M963" i="10"/>
  <c r="L963" i="10"/>
  <c r="J962" i="10"/>
  <c r="Q962" i="10"/>
  <c r="O962" i="10"/>
  <c r="M962" i="10"/>
  <c r="L962" i="10"/>
  <c r="J80" i="16"/>
  <c r="M80" i="16"/>
  <c r="O80" i="16"/>
  <c r="Q80" i="16"/>
  <c r="J81" i="16"/>
  <c r="M81" i="16"/>
  <c r="O81" i="16"/>
  <c r="Q81" i="16"/>
  <c r="J82" i="16"/>
  <c r="M82" i="16"/>
  <c r="O82" i="16"/>
  <c r="Q82" i="16"/>
  <c r="J83" i="16"/>
  <c r="M83" i="16"/>
  <c r="O83" i="16"/>
  <c r="Q83" i="16"/>
  <c r="J84" i="16"/>
  <c r="M84" i="16"/>
  <c r="O84" i="16"/>
  <c r="Q84" i="16"/>
  <c r="J85" i="16"/>
  <c r="M85" i="16"/>
  <c r="O85" i="16"/>
  <c r="Q85" i="16"/>
  <c r="J86" i="16"/>
  <c r="M86" i="16"/>
  <c r="O86" i="16"/>
  <c r="Q86" i="16"/>
  <c r="J87" i="16"/>
  <c r="M87" i="16"/>
  <c r="O87" i="16"/>
  <c r="Q87" i="16"/>
  <c r="J88" i="16"/>
  <c r="M88" i="16"/>
  <c r="O88" i="16"/>
  <c r="Q88" i="16"/>
  <c r="J89" i="16"/>
  <c r="M89" i="16"/>
  <c r="O89" i="16"/>
  <c r="Q89" i="16"/>
  <c r="J90" i="16"/>
  <c r="M90" i="16"/>
  <c r="O90" i="16"/>
  <c r="Q90" i="16"/>
  <c r="J91" i="16"/>
  <c r="M91" i="16"/>
  <c r="O91" i="16"/>
  <c r="Q91" i="16"/>
  <c r="J92" i="16"/>
  <c r="M92" i="16"/>
  <c r="O92" i="16"/>
  <c r="Q92" i="16"/>
  <c r="J93" i="16"/>
  <c r="M93" i="16"/>
  <c r="O93" i="16"/>
  <c r="Q93" i="16"/>
  <c r="J94" i="16"/>
  <c r="M94" i="16"/>
  <c r="O94" i="16"/>
  <c r="Q94" i="16"/>
  <c r="J95" i="16"/>
  <c r="M95" i="16"/>
  <c r="O95" i="16"/>
  <c r="Q95" i="16"/>
  <c r="J96" i="16"/>
  <c r="M96" i="16"/>
  <c r="O96" i="16"/>
  <c r="Q96" i="16"/>
  <c r="J97" i="16"/>
  <c r="M97" i="16"/>
  <c r="O97" i="16"/>
  <c r="Q97" i="16"/>
  <c r="J98" i="16"/>
  <c r="M98" i="16"/>
  <c r="O98" i="16"/>
  <c r="Q98" i="16"/>
  <c r="J99" i="16"/>
  <c r="M99" i="16"/>
  <c r="O99" i="16"/>
  <c r="Q99" i="16"/>
  <c r="J100" i="16"/>
  <c r="M100" i="16"/>
  <c r="O100" i="16"/>
  <c r="Q100" i="16"/>
  <c r="J101" i="16"/>
  <c r="M101" i="16"/>
  <c r="O101" i="16"/>
  <c r="Q101" i="16"/>
  <c r="J102" i="16"/>
  <c r="M102" i="16"/>
  <c r="O102" i="16"/>
  <c r="Q102" i="16"/>
  <c r="J103" i="16"/>
  <c r="M103" i="16"/>
  <c r="O103" i="16"/>
  <c r="Q103" i="16"/>
  <c r="J104" i="16"/>
  <c r="M104" i="16"/>
  <c r="O104" i="16"/>
  <c r="Q104" i="16"/>
  <c r="J105" i="16"/>
  <c r="M105" i="16"/>
  <c r="O105" i="16"/>
  <c r="Q105" i="16"/>
  <c r="J106" i="16"/>
  <c r="M106" i="16"/>
  <c r="O106" i="16"/>
  <c r="Q106" i="16"/>
  <c r="J107" i="16"/>
  <c r="M107" i="16"/>
  <c r="O107" i="16"/>
  <c r="Q107" i="16"/>
  <c r="J108" i="16"/>
  <c r="M108" i="16"/>
  <c r="O108" i="16"/>
  <c r="Q108" i="16"/>
  <c r="J109" i="16"/>
  <c r="M109" i="16"/>
  <c r="O109" i="16"/>
  <c r="Q109" i="16"/>
  <c r="J110" i="16"/>
  <c r="M110" i="16"/>
  <c r="O110" i="16"/>
  <c r="Q110" i="16"/>
  <c r="J111" i="16"/>
  <c r="M111" i="16"/>
  <c r="O111" i="16"/>
  <c r="Q111" i="16"/>
  <c r="J112" i="16"/>
  <c r="M112" i="16"/>
  <c r="O112" i="16"/>
  <c r="Q112" i="16"/>
  <c r="J113" i="16"/>
  <c r="M113" i="16"/>
  <c r="O113" i="16"/>
  <c r="Q113" i="16"/>
  <c r="J114" i="16"/>
  <c r="M114" i="16"/>
  <c r="O114" i="16"/>
  <c r="Q114" i="16"/>
  <c r="J135" i="13"/>
  <c r="Q135" i="13"/>
  <c r="O135" i="13"/>
  <c r="M135" i="13"/>
  <c r="L135" i="13"/>
  <c r="J181" i="13"/>
  <c r="Q181" i="13"/>
  <c r="O181" i="13"/>
  <c r="M181" i="13"/>
  <c r="L181" i="13"/>
  <c r="J173" i="13"/>
  <c r="Q173" i="13"/>
  <c r="O173" i="13"/>
  <c r="M173" i="13"/>
  <c r="L173" i="13"/>
  <c r="J201" i="20"/>
  <c r="Q201" i="20"/>
  <c r="O201" i="20"/>
  <c r="M201" i="20"/>
  <c r="L201" i="20"/>
  <c r="J282" i="20"/>
  <c r="Q282" i="20"/>
  <c r="O282" i="20"/>
  <c r="M282" i="20"/>
  <c r="L282" i="20"/>
  <c r="J4" i="20"/>
  <c r="Q4" i="20"/>
  <c r="O4" i="20"/>
  <c r="M4" i="20"/>
  <c r="L4" i="20"/>
  <c r="J727" i="24"/>
  <c r="Q727" i="24"/>
  <c r="O727" i="24"/>
  <c r="M727" i="24"/>
  <c r="L727" i="24"/>
  <c r="J726" i="24"/>
  <c r="Q726" i="24"/>
  <c r="O726" i="24"/>
  <c r="M726" i="24"/>
  <c r="L726" i="24"/>
  <c r="J725" i="24"/>
  <c r="Q725" i="24"/>
  <c r="O725" i="24"/>
  <c r="M725" i="24"/>
  <c r="L725" i="24"/>
  <c r="J291" i="14"/>
  <c r="Q291" i="14"/>
  <c r="O291" i="14"/>
  <c r="M291" i="14"/>
  <c r="L291" i="14"/>
  <c r="J202" i="20"/>
  <c r="Q202" i="20"/>
  <c r="O202" i="20"/>
  <c r="M202" i="20"/>
  <c r="L202" i="20"/>
  <c r="J200" i="20"/>
  <c r="Q200" i="20"/>
  <c r="O200" i="20"/>
  <c r="M200" i="20"/>
  <c r="L200" i="20"/>
  <c r="J198" i="20"/>
  <c r="Q198" i="20"/>
  <c r="O198" i="20"/>
  <c r="M198" i="20"/>
  <c r="L198" i="20"/>
  <c r="J197" i="20"/>
  <c r="Q197" i="20"/>
  <c r="O197" i="20"/>
  <c r="M197" i="20"/>
  <c r="L197" i="20"/>
  <c r="J836" i="10"/>
  <c r="Q836" i="10"/>
  <c r="O836" i="10"/>
  <c r="M836" i="10"/>
  <c r="L836" i="10"/>
  <c r="J835" i="10"/>
  <c r="Q835" i="10"/>
  <c r="O835" i="10"/>
  <c r="M835" i="10"/>
  <c r="L835" i="10"/>
  <c r="J698" i="10"/>
  <c r="Q698" i="10"/>
  <c r="O698" i="10"/>
  <c r="M698" i="10"/>
  <c r="L698" i="10"/>
  <c r="J697" i="10"/>
  <c r="Q697" i="10"/>
  <c r="O697" i="10"/>
  <c r="M697" i="10"/>
  <c r="L697" i="10"/>
  <c r="J560" i="10"/>
  <c r="Q560" i="10"/>
  <c r="O560" i="10"/>
  <c r="M560" i="10"/>
  <c r="L560" i="10"/>
  <c r="J559" i="10"/>
  <c r="Q559" i="10"/>
  <c r="O559" i="10"/>
  <c r="M559" i="10"/>
  <c r="L559" i="10"/>
  <c r="J422" i="10"/>
  <c r="Q422" i="10"/>
  <c r="O422" i="10"/>
  <c r="M422" i="10"/>
  <c r="L422" i="10"/>
  <c r="J421" i="10"/>
  <c r="Q421" i="10"/>
  <c r="O421" i="10"/>
  <c r="M421" i="10"/>
  <c r="L421" i="10"/>
  <c r="J282" i="10"/>
  <c r="Q282" i="10"/>
  <c r="O282" i="10"/>
  <c r="M282" i="10"/>
  <c r="L282" i="10"/>
  <c r="J283" i="10"/>
  <c r="Q283" i="10"/>
  <c r="O283" i="10"/>
  <c r="M283" i="10"/>
  <c r="L283" i="10"/>
  <c r="J78" i="16"/>
  <c r="Q78" i="16"/>
  <c r="O78" i="16"/>
  <c r="M78" i="16"/>
  <c r="J5234" i="32"/>
  <c r="Q5234" i="32"/>
  <c r="O5234" i="32"/>
  <c r="M5234" i="32"/>
  <c r="L5234" i="32"/>
  <c r="J5233" i="32"/>
  <c r="Q5233" i="32"/>
  <c r="O5233" i="32"/>
  <c r="M5233" i="32"/>
  <c r="L5233" i="32"/>
  <c r="J5232" i="32"/>
  <c r="Q5232" i="32"/>
  <c r="O5232" i="32"/>
  <c r="M5232" i="32"/>
  <c r="L5232" i="32"/>
  <c r="J5231" i="32"/>
  <c r="Q5231" i="32"/>
  <c r="O5231" i="32"/>
  <c r="M5231" i="32"/>
  <c r="L5231" i="32"/>
  <c r="J5230" i="32"/>
  <c r="Q5230" i="32"/>
  <c r="O5230" i="32"/>
  <c r="M5230" i="32"/>
  <c r="L5230" i="32"/>
  <c r="J5229" i="32"/>
  <c r="Q5229" i="32"/>
  <c r="O5229" i="32"/>
  <c r="M5229" i="32"/>
  <c r="L5229" i="32"/>
  <c r="J5228" i="32"/>
  <c r="Q5228" i="32"/>
  <c r="O5228" i="32"/>
  <c r="M5228" i="32"/>
  <c r="L5228" i="32"/>
  <c r="J5227" i="32"/>
  <c r="Q5227" i="32"/>
  <c r="O5227" i="32"/>
  <c r="M5227" i="32"/>
  <c r="L5227" i="32"/>
  <c r="J5226" i="32"/>
  <c r="Q5226" i="32"/>
  <c r="O5226" i="32"/>
  <c r="M5226" i="32"/>
  <c r="L5226" i="32"/>
  <c r="J5225" i="32"/>
  <c r="Q5225" i="32"/>
  <c r="O5225" i="32"/>
  <c r="M5225" i="32"/>
  <c r="L5225" i="32"/>
  <c r="J5224" i="32"/>
  <c r="Q5224" i="32"/>
  <c r="O5224" i="32"/>
  <c r="M5224" i="32"/>
  <c r="L5224" i="32"/>
  <c r="J5223" i="32"/>
  <c r="Q5223" i="32"/>
  <c r="O5223" i="32"/>
  <c r="M5223" i="32"/>
  <c r="L5223" i="32"/>
  <c r="J5217" i="32"/>
  <c r="Q5217" i="32"/>
  <c r="O5217" i="32"/>
  <c r="M5217" i="32"/>
  <c r="L5217" i="32"/>
  <c r="J5222" i="32"/>
  <c r="Q5222" i="32"/>
  <c r="O5222" i="32"/>
  <c r="M5222" i="32"/>
  <c r="L5222" i="32"/>
  <c r="J5221" i="32"/>
  <c r="Q5221" i="32"/>
  <c r="O5221" i="32"/>
  <c r="M5221" i="32"/>
  <c r="L5221" i="32"/>
  <c r="J5220" i="32"/>
  <c r="Q5220" i="32"/>
  <c r="O5220" i="32"/>
  <c r="M5220" i="32"/>
  <c r="L5220" i="32"/>
  <c r="J5219" i="32"/>
  <c r="Q5219" i="32"/>
  <c r="O5219" i="32"/>
  <c r="M5219" i="32"/>
  <c r="L5219" i="32"/>
  <c r="J5218" i="32"/>
  <c r="Q5218" i="32"/>
  <c r="O5218" i="32"/>
  <c r="M5218" i="32"/>
  <c r="L5218" i="32"/>
  <c r="J5216" i="32"/>
  <c r="Q5216" i="32"/>
  <c r="O5216" i="32"/>
  <c r="M5216" i="32"/>
  <c r="L5216" i="32"/>
  <c r="J5215" i="32"/>
  <c r="Q5215" i="32"/>
  <c r="O5215" i="32"/>
  <c r="M5215" i="32"/>
  <c r="L5215" i="32"/>
  <c r="J5214" i="32"/>
  <c r="Q5214" i="32"/>
  <c r="O5214" i="32"/>
  <c r="M5214" i="32"/>
  <c r="L5214" i="32"/>
  <c r="J5213" i="32"/>
  <c r="Q5213" i="32"/>
  <c r="O5213" i="32"/>
  <c r="M5213" i="32"/>
  <c r="L5213" i="32"/>
  <c r="J5212" i="32"/>
  <c r="Q5212" i="32"/>
  <c r="O5212" i="32"/>
  <c r="M5212" i="32"/>
  <c r="L5212" i="32"/>
  <c r="J5211" i="32"/>
  <c r="Q5211" i="32"/>
  <c r="O5211" i="32"/>
  <c r="M5211" i="32"/>
  <c r="L5211" i="32"/>
  <c r="J5210" i="32"/>
  <c r="Q5210" i="32"/>
  <c r="O5210" i="32"/>
  <c r="M5210" i="32"/>
  <c r="L5210" i="32"/>
  <c r="J5209" i="32"/>
  <c r="Q5209" i="32"/>
  <c r="O5209" i="32"/>
  <c r="M5209" i="32"/>
  <c r="L5209" i="32"/>
  <c r="J5208" i="32"/>
  <c r="Q5208" i="32"/>
  <c r="O5208" i="32"/>
  <c r="M5208" i="32"/>
  <c r="L5208" i="32"/>
  <c r="J5207" i="32"/>
  <c r="Q5207" i="32"/>
  <c r="O5207" i="32"/>
  <c r="M5207" i="32"/>
  <c r="L5207" i="32"/>
  <c r="J5206" i="32"/>
  <c r="Q5206" i="32"/>
  <c r="O5206" i="32"/>
  <c r="M5206" i="32"/>
  <c r="L5206" i="32"/>
  <c r="J5205" i="32"/>
  <c r="Q5205" i="32"/>
  <c r="O5205" i="32"/>
  <c r="M5205" i="32"/>
  <c r="L5205" i="32"/>
  <c r="J5204" i="32"/>
  <c r="Q5204" i="32"/>
  <c r="O5204" i="32"/>
  <c r="M5204" i="32"/>
  <c r="L5204" i="32"/>
  <c r="J5203" i="32"/>
  <c r="Q5203" i="32"/>
  <c r="O5203" i="32"/>
  <c r="M5203" i="32"/>
  <c r="L5203" i="32"/>
  <c r="J5202" i="32"/>
  <c r="Q5202" i="32"/>
  <c r="O5202" i="32"/>
  <c r="M5202" i="32"/>
  <c r="L5202" i="32"/>
  <c r="J5201" i="32"/>
  <c r="Q5201" i="32"/>
  <c r="O5201" i="32"/>
  <c r="M5201" i="32"/>
  <c r="L5201" i="32"/>
  <c r="J5200" i="32"/>
  <c r="Q5200" i="32"/>
  <c r="O5200" i="32"/>
  <c r="M5200" i="32"/>
  <c r="L5200" i="32"/>
  <c r="J5199" i="32"/>
  <c r="Q5199" i="32"/>
  <c r="O5199" i="32"/>
  <c r="M5199" i="32"/>
  <c r="L5199" i="32"/>
  <c r="J5198" i="32"/>
  <c r="Q5198" i="32"/>
  <c r="O5198" i="32"/>
  <c r="M5198" i="32"/>
  <c r="L5198" i="32"/>
  <c r="J5197" i="32"/>
  <c r="Q5197" i="32"/>
  <c r="O5197" i="32"/>
  <c r="M5197" i="32"/>
  <c r="L5197" i="32"/>
  <c r="J5196" i="32"/>
  <c r="Q5196" i="32"/>
  <c r="O5196" i="32"/>
  <c r="M5196" i="32"/>
  <c r="L5196" i="32"/>
  <c r="J5195" i="32"/>
  <c r="Q5195" i="32"/>
  <c r="O5195" i="32"/>
  <c r="M5195" i="32"/>
  <c r="L5195" i="32"/>
  <c r="J5194" i="32"/>
  <c r="Q5194" i="32"/>
  <c r="O5194" i="32"/>
  <c r="M5194" i="32"/>
  <c r="L5194" i="32"/>
  <c r="J5193" i="32"/>
  <c r="Q5193" i="32"/>
  <c r="O5193" i="32"/>
  <c r="M5193" i="32"/>
  <c r="L5193" i="32"/>
  <c r="J5192" i="32"/>
  <c r="Q5192" i="32"/>
  <c r="O5192" i="32"/>
  <c r="M5192" i="32"/>
  <c r="L5192" i="32"/>
  <c r="J5191" i="32"/>
  <c r="Q5191" i="32"/>
  <c r="O5191" i="32"/>
  <c r="M5191" i="32"/>
  <c r="L5191" i="32"/>
  <c r="J5190" i="32"/>
  <c r="Q5190" i="32"/>
  <c r="O5190" i="32"/>
  <c r="M5190" i="32"/>
  <c r="L5190" i="32"/>
  <c r="J5189" i="32"/>
  <c r="Q5189" i="32"/>
  <c r="O5189" i="32"/>
  <c r="M5189" i="32"/>
  <c r="L5189" i="32"/>
  <c r="J5188" i="32"/>
  <c r="Q5188" i="32"/>
  <c r="O5188" i="32"/>
  <c r="M5188" i="32"/>
  <c r="L5188" i="32"/>
  <c r="J5187" i="32"/>
  <c r="Q5187" i="32"/>
  <c r="O5187" i="32"/>
  <c r="M5187" i="32"/>
  <c r="L5187" i="32"/>
  <c r="J5186" i="32"/>
  <c r="Q5186" i="32"/>
  <c r="O5186" i="32"/>
  <c r="M5186" i="32"/>
  <c r="L5186" i="32"/>
  <c r="J5185" i="32"/>
  <c r="Q5185" i="32"/>
  <c r="O5185" i="32"/>
  <c r="M5185" i="32"/>
  <c r="L5185" i="32"/>
  <c r="J5184" i="32"/>
  <c r="Q5184" i="32"/>
  <c r="O5184" i="32"/>
  <c r="M5184" i="32"/>
  <c r="L5184" i="32"/>
  <c r="J5183" i="32"/>
  <c r="Q5183" i="32"/>
  <c r="O5183" i="32"/>
  <c r="M5183" i="32"/>
  <c r="L5183" i="32"/>
  <c r="J5182" i="32"/>
  <c r="Q5182" i="32"/>
  <c r="O5182" i="32"/>
  <c r="M5182" i="32"/>
  <c r="L5182" i="32"/>
  <c r="J5181" i="32"/>
  <c r="Q5181" i="32"/>
  <c r="O5181" i="32"/>
  <c r="M5181" i="32"/>
  <c r="L5181" i="32"/>
  <c r="J5180" i="32"/>
  <c r="Q5180" i="32"/>
  <c r="O5180" i="32"/>
  <c r="M5180" i="32"/>
  <c r="L5180" i="32"/>
  <c r="J5179" i="32"/>
  <c r="Q5179" i="32"/>
  <c r="O5179" i="32"/>
  <c r="M5179" i="32"/>
  <c r="L5179" i="32"/>
  <c r="J5178" i="32"/>
  <c r="Q5178" i="32"/>
  <c r="O5178" i="32"/>
  <c r="M5178" i="32"/>
  <c r="L5178" i="32"/>
  <c r="J5177" i="32"/>
  <c r="Q5177" i="32"/>
  <c r="O5177" i="32"/>
  <c r="M5177" i="32"/>
  <c r="L5177" i="32"/>
  <c r="J5176" i="32"/>
  <c r="Q5176" i="32"/>
  <c r="O5176" i="32"/>
  <c r="M5176" i="32"/>
  <c r="L5176" i="32"/>
  <c r="J5175" i="32"/>
  <c r="Q5175" i="32"/>
  <c r="O5175" i="32"/>
  <c r="M5175" i="32"/>
  <c r="L5175" i="32"/>
  <c r="J5174" i="32"/>
  <c r="Q5174" i="32"/>
  <c r="O5174" i="32"/>
  <c r="M5174" i="32"/>
  <c r="L5174" i="32"/>
  <c r="J5173" i="32"/>
  <c r="Q5173" i="32"/>
  <c r="O5173" i="32"/>
  <c r="M5173" i="32"/>
  <c r="L5173" i="32"/>
  <c r="J5172" i="32"/>
  <c r="Q5172" i="32"/>
  <c r="O5172" i="32"/>
  <c r="M5172" i="32"/>
  <c r="L5172" i="32"/>
  <c r="J5171" i="32"/>
  <c r="Q5171" i="32"/>
  <c r="O5171" i="32"/>
  <c r="M5171" i="32"/>
  <c r="L5171" i="32"/>
  <c r="J5170" i="32"/>
  <c r="Q5170" i="32"/>
  <c r="O5170" i="32"/>
  <c r="M5170" i="32"/>
  <c r="L5170" i="32"/>
  <c r="J5169" i="32"/>
  <c r="Q5169" i="32"/>
  <c r="O5169" i="32"/>
  <c r="M5169" i="32"/>
  <c r="L5169" i="32"/>
  <c r="J5168" i="32"/>
  <c r="Q5168" i="32"/>
  <c r="O5168" i="32"/>
  <c r="M5168" i="32"/>
  <c r="L5168" i="32"/>
  <c r="J5167" i="32"/>
  <c r="Q5167" i="32"/>
  <c r="O5167" i="32"/>
  <c r="M5167" i="32"/>
  <c r="L5167" i="32"/>
  <c r="J5166" i="32"/>
  <c r="Q5166" i="32"/>
  <c r="O5166" i="32"/>
  <c r="M5166" i="32"/>
  <c r="L5166" i="32"/>
  <c r="J5165" i="32"/>
  <c r="Q5165" i="32"/>
  <c r="O5165" i="32"/>
  <c r="M5165" i="32"/>
  <c r="L5165" i="32"/>
  <c r="J5164" i="32"/>
  <c r="Q5164" i="32"/>
  <c r="O5164" i="32"/>
  <c r="M5164" i="32"/>
  <c r="L5164" i="32"/>
  <c r="J5163" i="32"/>
  <c r="Q5163" i="32"/>
  <c r="O5163" i="32"/>
  <c r="M5163" i="32"/>
  <c r="L5163" i="32"/>
  <c r="J5162" i="32"/>
  <c r="Q5162" i="32"/>
  <c r="O5162" i="32"/>
  <c r="M5162" i="32"/>
  <c r="L5162" i="32"/>
  <c r="J5161" i="32"/>
  <c r="Q5161" i="32"/>
  <c r="O5161" i="32"/>
  <c r="M5161" i="32"/>
  <c r="L5161" i="32"/>
  <c r="J5160" i="32"/>
  <c r="Q5160" i="32"/>
  <c r="O5160" i="32"/>
  <c r="M5160" i="32"/>
  <c r="L5160" i="32"/>
  <c r="J5159" i="32"/>
  <c r="Q5159" i="32"/>
  <c r="O5159" i="32"/>
  <c r="M5159" i="32"/>
  <c r="L5159" i="32"/>
  <c r="J5158" i="32"/>
  <c r="Q5158" i="32"/>
  <c r="O5158" i="32"/>
  <c r="M5158" i="32"/>
  <c r="L5158" i="32"/>
  <c r="J5157" i="32"/>
  <c r="Q5157" i="32"/>
  <c r="O5157" i="32"/>
  <c r="M5157" i="32"/>
  <c r="L5157" i="32"/>
  <c r="J5156" i="32"/>
  <c r="Q5156" i="32"/>
  <c r="O5156" i="32"/>
  <c r="M5156" i="32"/>
  <c r="L5156" i="32"/>
  <c r="J5155" i="32"/>
  <c r="Q5155" i="32"/>
  <c r="O5155" i="32"/>
  <c r="M5155" i="32"/>
  <c r="L5155" i="32"/>
  <c r="J5154" i="32"/>
  <c r="Q5154" i="32"/>
  <c r="O5154" i="32"/>
  <c r="M5154" i="32"/>
  <c r="L5154" i="32"/>
  <c r="J5153" i="32"/>
  <c r="Q5153" i="32"/>
  <c r="O5153" i="32"/>
  <c r="M5153" i="32"/>
  <c r="L5153" i="32"/>
  <c r="J5152" i="32"/>
  <c r="Q5152" i="32"/>
  <c r="O5152" i="32"/>
  <c r="M5152" i="32"/>
  <c r="L5152" i="32"/>
  <c r="J5151" i="32"/>
  <c r="Q5151" i="32"/>
  <c r="O5151" i="32"/>
  <c r="M5151" i="32"/>
  <c r="L5151" i="32"/>
  <c r="J5150" i="32"/>
  <c r="Q5150" i="32"/>
  <c r="O5150" i="32"/>
  <c r="M5150" i="32"/>
  <c r="L5150" i="32"/>
  <c r="J5149" i="32"/>
  <c r="Q5149" i="32"/>
  <c r="O5149" i="32"/>
  <c r="M5149" i="32"/>
  <c r="L5149" i="32"/>
  <c r="J5148" i="32"/>
  <c r="Q5148" i="32"/>
  <c r="O5148" i="32"/>
  <c r="M5148" i="32"/>
  <c r="L5148" i="32"/>
  <c r="J5147" i="32"/>
  <c r="Q5147" i="32"/>
  <c r="O5147" i="32"/>
  <c r="M5147" i="32"/>
  <c r="L5147" i="32"/>
  <c r="J5146" i="32"/>
  <c r="Q5146" i="32"/>
  <c r="O5146" i="32"/>
  <c r="M5146" i="32"/>
  <c r="L5146" i="32"/>
  <c r="J5145" i="32"/>
  <c r="Q5145" i="32"/>
  <c r="O5145" i="32"/>
  <c r="M5145" i="32"/>
  <c r="L5145" i="32"/>
  <c r="J5144" i="32"/>
  <c r="Q5144" i="32"/>
  <c r="O5144" i="32"/>
  <c r="M5144" i="32"/>
  <c r="L5144" i="32"/>
  <c r="J5143" i="32"/>
  <c r="Q5143" i="32"/>
  <c r="O5143" i="32"/>
  <c r="M5143" i="32"/>
  <c r="L5143" i="32"/>
  <c r="J5142" i="32"/>
  <c r="Q5142" i="32"/>
  <c r="O5142" i="32"/>
  <c r="M5142" i="32"/>
  <c r="L5142" i="32"/>
  <c r="J5141" i="32"/>
  <c r="Q5141" i="32"/>
  <c r="O5141" i="32"/>
  <c r="M5141" i="32"/>
  <c r="L5141" i="32"/>
  <c r="J5140" i="32"/>
  <c r="Q5140" i="32"/>
  <c r="O5140" i="32"/>
  <c r="M5140" i="32"/>
  <c r="L5140" i="32"/>
  <c r="J5139" i="32"/>
  <c r="Q5139" i="32"/>
  <c r="O5139" i="32"/>
  <c r="M5139" i="32"/>
  <c r="L5139" i="32"/>
  <c r="J5138" i="32"/>
  <c r="Q5138" i="32"/>
  <c r="O5138" i="32"/>
  <c r="M5138" i="32"/>
  <c r="L5138" i="32"/>
  <c r="J5137" i="32"/>
  <c r="Q5137" i="32"/>
  <c r="O5137" i="32"/>
  <c r="M5137" i="32"/>
  <c r="L5137" i="32"/>
  <c r="J5136" i="32"/>
  <c r="Q5136" i="32"/>
  <c r="O5136" i="32"/>
  <c r="M5136" i="32"/>
  <c r="L5136" i="32"/>
  <c r="J5135" i="32"/>
  <c r="Q5135" i="32"/>
  <c r="O5135" i="32"/>
  <c r="M5135" i="32"/>
  <c r="L5135" i="32"/>
  <c r="J5134" i="32"/>
  <c r="Q5134" i="32"/>
  <c r="O5134" i="32"/>
  <c r="M5134" i="32"/>
  <c r="L5134" i="32"/>
  <c r="J5133" i="32"/>
  <c r="Q5133" i="32"/>
  <c r="O5133" i="32"/>
  <c r="M5133" i="32"/>
  <c r="L5133" i="32"/>
  <c r="J5132" i="32"/>
  <c r="Q5132" i="32"/>
  <c r="O5132" i="32"/>
  <c r="M5132" i="32"/>
  <c r="L5132" i="32"/>
  <c r="J5131" i="32"/>
  <c r="Q5131" i="32"/>
  <c r="O5131" i="32"/>
  <c r="M5131" i="32"/>
  <c r="L5131" i="32"/>
  <c r="J5130" i="32"/>
  <c r="Q5130" i="32"/>
  <c r="O5130" i="32"/>
  <c r="M5130" i="32"/>
  <c r="L5130" i="32"/>
  <c r="J5129" i="32"/>
  <c r="Q5129" i="32"/>
  <c r="O5129" i="32"/>
  <c r="M5129" i="32"/>
  <c r="L5129" i="32"/>
  <c r="J5128" i="32"/>
  <c r="Q5128" i="32"/>
  <c r="O5128" i="32"/>
  <c r="M5128" i="32"/>
  <c r="L5128" i="32"/>
  <c r="J5127" i="32"/>
  <c r="Q5127" i="32"/>
  <c r="O5127" i="32"/>
  <c r="M5127" i="32"/>
  <c r="L5127" i="32"/>
  <c r="J5126" i="32"/>
  <c r="Q5126" i="32"/>
  <c r="O5126" i="32"/>
  <c r="M5126" i="32"/>
  <c r="L5126" i="32"/>
  <c r="J5125" i="32"/>
  <c r="Q5125" i="32"/>
  <c r="O5125" i="32"/>
  <c r="M5125" i="32"/>
  <c r="L5125" i="32"/>
  <c r="J5124" i="32"/>
  <c r="Q5124" i="32"/>
  <c r="O5124" i="32"/>
  <c r="M5124" i="32"/>
  <c r="L5124" i="32"/>
  <c r="J5123" i="32"/>
  <c r="Q5123" i="32"/>
  <c r="O5123" i="32"/>
  <c r="M5123" i="32"/>
  <c r="L5123" i="32"/>
  <c r="J5122" i="32"/>
  <c r="Q5122" i="32"/>
  <c r="O5122" i="32"/>
  <c r="M5122" i="32"/>
  <c r="L5122" i="32"/>
  <c r="J5121" i="32"/>
  <c r="Q5121" i="32"/>
  <c r="O5121" i="32"/>
  <c r="M5121" i="32"/>
  <c r="L5121" i="32"/>
  <c r="J5120" i="32"/>
  <c r="Q5120" i="32"/>
  <c r="O5120" i="32"/>
  <c r="M5120" i="32"/>
  <c r="L5120" i="32"/>
  <c r="J5119" i="32"/>
  <c r="Q5119" i="32"/>
  <c r="O5119" i="32"/>
  <c r="M5119" i="32"/>
  <c r="L5119" i="32"/>
  <c r="J5118" i="32"/>
  <c r="Q5118" i="32"/>
  <c r="O5118" i="32"/>
  <c r="M5118" i="32"/>
  <c r="L5118" i="32"/>
  <c r="J5117" i="32"/>
  <c r="Q5117" i="32"/>
  <c r="O5117" i="32"/>
  <c r="M5117" i="32"/>
  <c r="L5117" i="32"/>
  <c r="J5116" i="32"/>
  <c r="Q5116" i="32"/>
  <c r="O5116" i="32"/>
  <c r="M5116" i="32"/>
  <c r="L5116" i="32"/>
  <c r="J5115" i="32"/>
  <c r="Q5115" i="32"/>
  <c r="O5115" i="32"/>
  <c r="M5115" i="32"/>
  <c r="L5115" i="32"/>
  <c r="J5114" i="32"/>
  <c r="Q5114" i="32"/>
  <c r="O5114" i="32"/>
  <c r="M5114" i="32"/>
  <c r="L5114" i="32"/>
  <c r="J5113" i="32"/>
  <c r="Q5113" i="32"/>
  <c r="O5113" i="32"/>
  <c r="M5113" i="32"/>
  <c r="L5113" i="32"/>
  <c r="J5112" i="32"/>
  <c r="Q5112" i="32"/>
  <c r="O5112" i="32"/>
  <c r="M5112" i="32"/>
  <c r="L5112" i="32"/>
  <c r="J5111" i="32"/>
  <c r="Q5111" i="32"/>
  <c r="O5111" i="32"/>
  <c r="M5111" i="32"/>
  <c r="L5111" i="32"/>
  <c r="J5110" i="32"/>
  <c r="Q5110" i="32"/>
  <c r="O5110" i="32"/>
  <c r="M5110" i="32"/>
  <c r="L5110" i="32"/>
  <c r="J5109" i="32"/>
  <c r="Q5109" i="32"/>
  <c r="O5109" i="32"/>
  <c r="M5109" i="32"/>
  <c r="L5109" i="32"/>
  <c r="J5108" i="32"/>
  <c r="Q5108" i="32"/>
  <c r="O5108" i="32"/>
  <c r="M5108" i="32"/>
  <c r="L5108" i="32"/>
  <c r="J5107" i="32"/>
  <c r="Q5107" i="32"/>
  <c r="O5107" i="32"/>
  <c r="M5107" i="32"/>
  <c r="L5107" i="32"/>
  <c r="J5106" i="32"/>
  <c r="Q5106" i="32"/>
  <c r="O5106" i="32"/>
  <c r="M5106" i="32"/>
  <c r="L5106" i="32"/>
  <c r="J5105" i="32"/>
  <c r="Q5105" i="32"/>
  <c r="O5105" i="32"/>
  <c r="M5105" i="32"/>
  <c r="L5105" i="32"/>
  <c r="J5104" i="32"/>
  <c r="Q5104" i="32"/>
  <c r="O5104" i="32"/>
  <c r="M5104" i="32"/>
  <c r="L5104" i="32"/>
  <c r="J5103" i="32"/>
  <c r="Q5103" i="32"/>
  <c r="O5103" i="32"/>
  <c r="M5103" i="32"/>
  <c r="L5103" i="32"/>
  <c r="J5102" i="32"/>
  <c r="Q5102" i="32"/>
  <c r="O5102" i="32"/>
  <c r="M5102" i="32"/>
  <c r="L5102" i="32"/>
  <c r="J5101" i="32"/>
  <c r="Q5101" i="32"/>
  <c r="O5101" i="32"/>
  <c r="M5101" i="32"/>
  <c r="L5101" i="32"/>
  <c r="J5100" i="32"/>
  <c r="Q5100" i="32"/>
  <c r="O5100" i="32"/>
  <c r="M5100" i="32"/>
  <c r="L5100" i="32"/>
  <c r="J5099" i="32"/>
  <c r="Q5099" i="32"/>
  <c r="O5099" i="32"/>
  <c r="M5099" i="32"/>
  <c r="L5099" i="32"/>
  <c r="J5098" i="32"/>
  <c r="Q5098" i="32"/>
  <c r="O5098" i="32"/>
  <c r="M5098" i="32"/>
  <c r="L5098" i="32"/>
  <c r="J5097" i="32"/>
  <c r="Q5097" i="32"/>
  <c r="O5097" i="32"/>
  <c r="M5097" i="32"/>
  <c r="L5097" i="32"/>
  <c r="J5096" i="32"/>
  <c r="Q5096" i="32"/>
  <c r="O5096" i="32"/>
  <c r="M5096" i="32"/>
  <c r="L5096" i="32"/>
  <c r="J5095" i="32"/>
  <c r="Q5095" i="32"/>
  <c r="O5095" i="32"/>
  <c r="M5095" i="32"/>
  <c r="L5095" i="32"/>
  <c r="J5094" i="32"/>
  <c r="Q5094" i="32"/>
  <c r="O5094" i="32"/>
  <c r="M5094" i="32"/>
  <c r="L5094" i="32"/>
  <c r="J5093" i="32"/>
  <c r="Q5093" i="32"/>
  <c r="O5093" i="32"/>
  <c r="M5093" i="32"/>
  <c r="L5093" i="32"/>
  <c r="J5092" i="32"/>
  <c r="Q5092" i="32"/>
  <c r="O5092" i="32"/>
  <c r="M5092" i="32"/>
  <c r="L5092" i="32"/>
  <c r="J5091" i="32"/>
  <c r="Q5091" i="32"/>
  <c r="O5091" i="32"/>
  <c r="M5091" i="32"/>
  <c r="L5091" i="32"/>
  <c r="J5090" i="32"/>
  <c r="Q5090" i="32"/>
  <c r="O5090" i="32"/>
  <c r="M5090" i="32"/>
  <c r="L5090" i="32"/>
  <c r="J5089" i="32"/>
  <c r="Q5089" i="32"/>
  <c r="O5089" i="32"/>
  <c r="M5089" i="32"/>
  <c r="L5089" i="32"/>
  <c r="J5088" i="32"/>
  <c r="Q5088" i="32"/>
  <c r="O5088" i="32"/>
  <c r="M5088" i="32"/>
  <c r="L5088" i="32"/>
  <c r="J5087" i="32"/>
  <c r="Q5087" i="32"/>
  <c r="O5087" i="32"/>
  <c r="M5087" i="32"/>
  <c r="L5087" i="32"/>
  <c r="J5086" i="32"/>
  <c r="Q5086" i="32"/>
  <c r="O5086" i="32"/>
  <c r="M5086" i="32"/>
  <c r="L5086" i="32"/>
  <c r="J5085" i="32"/>
  <c r="Q5085" i="32"/>
  <c r="O5085" i="32"/>
  <c r="M5085" i="32"/>
  <c r="L5085" i="32"/>
  <c r="J5084" i="32"/>
  <c r="Q5084" i="32"/>
  <c r="O5084" i="32"/>
  <c r="M5084" i="32"/>
  <c r="L5084" i="32"/>
  <c r="J5083" i="32"/>
  <c r="Q5083" i="32"/>
  <c r="O5083" i="32"/>
  <c r="M5083" i="32"/>
  <c r="L5083" i="32"/>
  <c r="J5082" i="32"/>
  <c r="Q5082" i="32"/>
  <c r="O5082" i="32"/>
  <c r="M5082" i="32"/>
  <c r="L5082" i="32"/>
  <c r="J5081" i="32"/>
  <c r="Q5081" i="32"/>
  <c r="O5081" i="32"/>
  <c r="M5081" i="32"/>
  <c r="L5081" i="32"/>
  <c r="J5080" i="32"/>
  <c r="Q5080" i="32"/>
  <c r="O5080" i="32"/>
  <c r="M5080" i="32"/>
  <c r="L5080" i="32"/>
  <c r="J5079" i="32"/>
  <c r="Q5079" i="32"/>
  <c r="O5079" i="32"/>
  <c r="M5079" i="32"/>
  <c r="L5079" i="32"/>
  <c r="J5078" i="32"/>
  <c r="Q5078" i="32"/>
  <c r="O5078" i="32"/>
  <c r="M5078" i="32"/>
  <c r="L5078" i="32"/>
  <c r="J5077" i="32"/>
  <c r="Q5077" i="32"/>
  <c r="O5077" i="32"/>
  <c r="M5077" i="32"/>
  <c r="L5077" i="32"/>
  <c r="J5076" i="32"/>
  <c r="Q5076" i="32"/>
  <c r="O5076" i="32"/>
  <c r="M5076" i="32"/>
  <c r="L5076" i="32"/>
  <c r="J5075" i="32"/>
  <c r="Q5075" i="32"/>
  <c r="O5075" i="32"/>
  <c r="M5075" i="32"/>
  <c r="L5075" i="32"/>
  <c r="J5074" i="32"/>
  <c r="Q5074" i="32"/>
  <c r="O5074" i="32"/>
  <c r="M5074" i="32"/>
  <c r="L5074" i="32"/>
  <c r="J5073" i="32"/>
  <c r="Q5073" i="32"/>
  <c r="O5073" i="32"/>
  <c r="M5073" i="32"/>
  <c r="L5073" i="32"/>
  <c r="J5070" i="32"/>
  <c r="Q5070" i="32"/>
  <c r="O5070" i="32"/>
  <c r="M5070" i="32"/>
  <c r="L5070" i="32"/>
  <c r="J5069" i="32"/>
  <c r="Q5069" i="32"/>
  <c r="O5069" i="32"/>
  <c r="M5069" i="32"/>
  <c r="L5069" i="32"/>
  <c r="J5068" i="32"/>
  <c r="Q5068" i="32"/>
  <c r="O5068" i="32"/>
  <c r="M5068" i="32"/>
  <c r="L5068" i="32"/>
  <c r="J5067" i="32"/>
  <c r="Q5067" i="32"/>
  <c r="O5067" i="32"/>
  <c r="M5067" i="32"/>
  <c r="L5067" i="32"/>
  <c r="J5066" i="32"/>
  <c r="Q5066" i="32"/>
  <c r="O5066" i="32"/>
  <c r="M5066" i="32"/>
  <c r="L5066" i="32"/>
  <c r="J5065" i="32"/>
  <c r="Q5065" i="32"/>
  <c r="O5065" i="32"/>
  <c r="M5065" i="32"/>
  <c r="L5065" i="32"/>
  <c r="J5064" i="32"/>
  <c r="Q5064" i="32"/>
  <c r="O5064" i="32"/>
  <c r="M5064" i="32"/>
  <c r="L5064" i="32"/>
  <c r="J5063" i="32"/>
  <c r="Q5063" i="32"/>
  <c r="O5063" i="32"/>
  <c r="M5063" i="32"/>
  <c r="L5063" i="32"/>
  <c r="J5062" i="32"/>
  <c r="Q5062" i="32"/>
  <c r="O5062" i="32"/>
  <c r="M5062" i="32"/>
  <c r="L5062" i="32"/>
  <c r="J5061" i="32"/>
  <c r="Q5061" i="32"/>
  <c r="O5061" i="32"/>
  <c r="M5061" i="32"/>
  <c r="L5061" i="32"/>
  <c r="J5060" i="32"/>
  <c r="Q5060" i="32"/>
  <c r="O5060" i="32"/>
  <c r="M5060" i="32"/>
  <c r="L5060" i="32"/>
  <c r="J5059" i="32"/>
  <c r="Q5059" i="32"/>
  <c r="O5059" i="32"/>
  <c r="M5059" i="32"/>
  <c r="L5059" i="32"/>
  <c r="J5058" i="32"/>
  <c r="Q5058" i="32"/>
  <c r="O5058" i="32"/>
  <c r="M5058" i="32"/>
  <c r="L5058" i="32"/>
  <c r="J5057" i="32"/>
  <c r="Q5057" i="32"/>
  <c r="O5057" i="32"/>
  <c r="M5057" i="32"/>
  <c r="L5057" i="32"/>
  <c r="J5056" i="32"/>
  <c r="Q5056" i="32"/>
  <c r="O5056" i="32"/>
  <c r="M5056" i="32"/>
  <c r="L5056" i="32"/>
  <c r="J5055" i="32"/>
  <c r="Q5055" i="32"/>
  <c r="O5055" i="32"/>
  <c r="M5055" i="32"/>
  <c r="L5055" i="32"/>
  <c r="J5054" i="32"/>
  <c r="Q5054" i="32"/>
  <c r="O5054" i="32"/>
  <c r="M5054" i="32"/>
  <c r="L5054" i="32"/>
  <c r="J5053" i="32"/>
  <c r="Q5053" i="32"/>
  <c r="O5053" i="32"/>
  <c r="M5053" i="32"/>
  <c r="L5053" i="32"/>
  <c r="J5052" i="32"/>
  <c r="Q5052" i="32"/>
  <c r="O5052" i="32"/>
  <c r="M5052" i="32"/>
  <c r="L5052" i="32"/>
  <c r="J5051" i="32"/>
  <c r="Q5051" i="32"/>
  <c r="O5051" i="32"/>
  <c r="M5051" i="32"/>
  <c r="L5051" i="32"/>
  <c r="J5050" i="32"/>
  <c r="Q5050" i="32"/>
  <c r="O5050" i="32"/>
  <c r="M5050" i="32"/>
  <c r="L5050" i="32"/>
  <c r="J5049" i="32"/>
  <c r="Q5049" i="32"/>
  <c r="O5049" i="32"/>
  <c r="M5049" i="32"/>
  <c r="L5049" i="32"/>
  <c r="J5048" i="32"/>
  <c r="Q5048" i="32"/>
  <c r="O5048" i="32"/>
  <c r="M5048" i="32"/>
  <c r="L5048" i="32"/>
  <c r="J5047" i="32"/>
  <c r="Q5047" i="32"/>
  <c r="O5047" i="32"/>
  <c r="M5047" i="32"/>
  <c r="L5047" i="32"/>
  <c r="J5046" i="32"/>
  <c r="Q5046" i="32"/>
  <c r="O5046" i="32"/>
  <c r="M5046" i="32"/>
  <c r="L5046" i="32"/>
  <c r="J5045" i="32"/>
  <c r="Q5045" i="32"/>
  <c r="O5045" i="32"/>
  <c r="M5045" i="32"/>
  <c r="L5045" i="32"/>
  <c r="J5044" i="32"/>
  <c r="Q5044" i="32"/>
  <c r="O5044" i="32"/>
  <c r="M5044" i="32"/>
  <c r="L5044" i="32"/>
  <c r="J5043" i="32"/>
  <c r="Q5043" i="32"/>
  <c r="O5043" i="32"/>
  <c r="M5043" i="32"/>
  <c r="L5043" i="32"/>
  <c r="J5042" i="32"/>
  <c r="Q5042" i="32"/>
  <c r="O5042" i="32"/>
  <c r="M5042" i="32"/>
  <c r="L5042" i="32"/>
  <c r="J5041" i="32"/>
  <c r="Q5041" i="32"/>
  <c r="O5041" i="32"/>
  <c r="M5041" i="32"/>
  <c r="L5041" i="32"/>
  <c r="J5040" i="32"/>
  <c r="Q5040" i="32"/>
  <c r="O5040" i="32"/>
  <c r="M5040" i="32"/>
  <c r="L5040" i="32"/>
  <c r="J5039" i="32"/>
  <c r="Q5039" i="32"/>
  <c r="O5039" i="32"/>
  <c r="M5039" i="32"/>
  <c r="L5039" i="32"/>
  <c r="J5038" i="32"/>
  <c r="Q5038" i="32"/>
  <c r="O5038" i="32"/>
  <c r="M5038" i="32"/>
  <c r="L5038" i="32"/>
  <c r="J5037" i="32"/>
  <c r="Q5037" i="32"/>
  <c r="O5037" i="32"/>
  <c r="M5037" i="32"/>
  <c r="L5037" i="32"/>
  <c r="J5036" i="32"/>
  <c r="Q5036" i="32"/>
  <c r="O5036" i="32"/>
  <c r="M5036" i="32"/>
  <c r="L5036" i="32"/>
  <c r="J5035" i="32"/>
  <c r="Q5035" i="32"/>
  <c r="O5035" i="32"/>
  <c r="M5035" i="32"/>
  <c r="L5035" i="32"/>
  <c r="J5034" i="32"/>
  <c r="Q5034" i="32"/>
  <c r="O5034" i="32"/>
  <c r="M5034" i="32"/>
  <c r="L5034" i="32"/>
  <c r="J5033" i="32"/>
  <c r="Q5033" i="32"/>
  <c r="O5033" i="32"/>
  <c r="M5033" i="32"/>
  <c r="L5033" i="32"/>
  <c r="J5032" i="32"/>
  <c r="Q5032" i="32"/>
  <c r="O5032" i="32"/>
  <c r="M5032" i="32"/>
  <c r="L5032" i="32"/>
  <c r="J5031" i="32"/>
  <c r="Q5031" i="32"/>
  <c r="O5031" i="32"/>
  <c r="M5031" i="32"/>
  <c r="L5031" i="32"/>
  <c r="J5030" i="32"/>
  <c r="Q5030" i="32"/>
  <c r="O5030" i="32"/>
  <c r="M5030" i="32"/>
  <c r="L5030" i="32"/>
  <c r="J5029" i="32"/>
  <c r="Q5029" i="32"/>
  <c r="O5029" i="32"/>
  <c r="M5029" i="32"/>
  <c r="L5029" i="32"/>
  <c r="J5028" i="32"/>
  <c r="Q5028" i="32"/>
  <c r="O5028" i="32"/>
  <c r="M5028" i="32"/>
  <c r="L5028" i="32"/>
  <c r="J5027" i="32"/>
  <c r="Q5027" i="32"/>
  <c r="O5027" i="32"/>
  <c r="M5027" i="32"/>
  <c r="L5027" i="32"/>
  <c r="J5026" i="32"/>
  <c r="Q5026" i="32"/>
  <c r="O5026" i="32"/>
  <c r="M5026" i="32"/>
  <c r="L5026" i="32"/>
  <c r="J5025" i="32"/>
  <c r="Q5025" i="32"/>
  <c r="O5025" i="32"/>
  <c r="M5025" i="32"/>
  <c r="L5025" i="32"/>
  <c r="J5024" i="32"/>
  <c r="Q5024" i="32"/>
  <c r="O5024" i="32"/>
  <c r="M5024" i="32"/>
  <c r="L5024" i="32"/>
  <c r="J5023" i="32"/>
  <c r="Q5023" i="32"/>
  <c r="O5023" i="32"/>
  <c r="M5023" i="32"/>
  <c r="L5023" i="32"/>
  <c r="J5022" i="32"/>
  <c r="Q5022" i="32"/>
  <c r="O5022" i="32"/>
  <c r="M5022" i="32"/>
  <c r="L5022" i="32"/>
  <c r="J5021" i="32"/>
  <c r="Q5021" i="32"/>
  <c r="O5021" i="32"/>
  <c r="M5021" i="32"/>
  <c r="L5021" i="32"/>
  <c r="J5020" i="32"/>
  <c r="Q5020" i="32"/>
  <c r="O5020" i="32"/>
  <c r="M5020" i="32"/>
  <c r="L5020" i="32"/>
  <c r="J5019" i="32"/>
  <c r="Q5019" i="32"/>
  <c r="O5019" i="32"/>
  <c r="M5019" i="32"/>
  <c r="L5019" i="32"/>
  <c r="J5018" i="32"/>
  <c r="Q5018" i="32"/>
  <c r="O5018" i="32"/>
  <c r="M5018" i="32"/>
  <c r="L5018" i="32"/>
  <c r="J5017" i="32"/>
  <c r="Q5017" i="32"/>
  <c r="O5017" i="32"/>
  <c r="M5017" i="32"/>
  <c r="L5017" i="32"/>
  <c r="J5016" i="32"/>
  <c r="Q5016" i="32"/>
  <c r="O5016" i="32"/>
  <c r="M5016" i="32"/>
  <c r="L5016" i="32"/>
  <c r="J5015" i="32"/>
  <c r="Q5015" i="32"/>
  <c r="O5015" i="32"/>
  <c r="M5015" i="32"/>
  <c r="L5015" i="32"/>
  <c r="J5014" i="32"/>
  <c r="Q5014" i="32"/>
  <c r="O5014" i="32"/>
  <c r="M5014" i="32"/>
  <c r="L5014" i="32"/>
  <c r="J5013" i="32"/>
  <c r="Q5013" i="32"/>
  <c r="O5013" i="32"/>
  <c r="M5013" i="32"/>
  <c r="L5013" i="32"/>
  <c r="J5012" i="32"/>
  <c r="Q5012" i="32"/>
  <c r="O5012" i="32"/>
  <c r="M5012" i="32"/>
  <c r="L5012" i="32"/>
  <c r="J5011" i="32"/>
  <c r="Q5011" i="32"/>
  <c r="O5011" i="32"/>
  <c r="M5011" i="32"/>
  <c r="L5011" i="32"/>
  <c r="J5010" i="32"/>
  <c r="Q5010" i="32"/>
  <c r="O5010" i="32"/>
  <c r="M5010" i="32"/>
  <c r="L5010" i="32"/>
  <c r="J5009" i="32"/>
  <c r="Q5009" i="32"/>
  <c r="O5009" i="32"/>
  <c r="M5009" i="32"/>
  <c r="L5009" i="32"/>
  <c r="J5008" i="32"/>
  <c r="Q5008" i="32"/>
  <c r="O5008" i="32"/>
  <c r="M5008" i="32"/>
  <c r="L5008" i="32"/>
  <c r="J5007" i="32"/>
  <c r="Q5007" i="32"/>
  <c r="O5007" i="32"/>
  <c r="M5007" i="32"/>
  <c r="L5007" i="32"/>
  <c r="J5006" i="32"/>
  <c r="Q5006" i="32"/>
  <c r="O5006" i="32"/>
  <c r="M5006" i="32"/>
  <c r="L5006" i="32"/>
  <c r="J5005" i="32"/>
  <c r="Q5005" i="32"/>
  <c r="O5005" i="32"/>
  <c r="M5005" i="32"/>
  <c r="L5005" i="32"/>
  <c r="J5004" i="32"/>
  <c r="Q5004" i="32"/>
  <c r="O5004" i="32"/>
  <c r="M5004" i="32"/>
  <c r="L5004" i="32"/>
  <c r="J5003" i="32"/>
  <c r="Q5003" i="32"/>
  <c r="O5003" i="32"/>
  <c r="M5003" i="32"/>
  <c r="L5003" i="32"/>
  <c r="J5002" i="32"/>
  <c r="Q5002" i="32"/>
  <c r="O5002" i="32"/>
  <c r="M5002" i="32"/>
  <c r="L5002" i="32"/>
  <c r="J5001" i="32"/>
  <c r="Q5001" i="32"/>
  <c r="O5001" i="32"/>
  <c r="M5001" i="32"/>
  <c r="L5001" i="32"/>
  <c r="J5000" i="32"/>
  <c r="Q5000" i="32"/>
  <c r="O5000" i="32"/>
  <c r="M5000" i="32"/>
  <c r="L5000" i="32"/>
  <c r="J4999" i="32"/>
  <c r="Q4999" i="32"/>
  <c r="O4999" i="32"/>
  <c r="M4999" i="32"/>
  <c r="L4999" i="32"/>
  <c r="J4998" i="32"/>
  <c r="Q4998" i="32"/>
  <c r="O4998" i="32"/>
  <c r="M4998" i="32"/>
  <c r="L4998" i="32"/>
  <c r="J4997" i="32"/>
  <c r="Q4997" i="32"/>
  <c r="O4997" i="32"/>
  <c r="M4997" i="32"/>
  <c r="L4997" i="32"/>
  <c r="J4996" i="32"/>
  <c r="Q4996" i="32"/>
  <c r="O4996" i="32"/>
  <c r="M4996" i="32"/>
  <c r="L4996" i="32"/>
  <c r="J4995" i="32"/>
  <c r="Q4995" i="32"/>
  <c r="O4995" i="32"/>
  <c r="M4995" i="32"/>
  <c r="L4995" i="32"/>
  <c r="J4994" i="32"/>
  <c r="Q4994" i="32"/>
  <c r="O4994" i="32"/>
  <c r="M4994" i="32"/>
  <c r="L4994" i="32"/>
  <c r="J4993" i="32"/>
  <c r="Q4993" i="32"/>
  <c r="O4993" i="32"/>
  <c r="M4993" i="32"/>
  <c r="L4993" i="32"/>
  <c r="J4992" i="32"/>
  <c r="Q4992" i="32"/>
  <c r="O4992" i="32"/>
  <c r="M4992" i="32"/>
  <c r="L4992" i="32"/>
  <c r="J4991" i="32"/>
  <c r="Q4991" i="32"/>
  <c r="O4991" i="32"/>
  <c r="M4991" i="32"/>
  <c r="L4991" i="32"/>
  <c r="J4990" i="32"/>
  <c r="Q4990" i="32"/>
  <c r="O4990" i="32"/>
  <c r="M4990" i="32"/>
  <c r="L4990" i="32"/>
  <c r="J4989" i="32"/>
  <c r="Q4989" i="32"/>
  <c r="O4989" i="32"/>
  <c r="M4989" i="32"/>
  <c r="L4989" i="32"/>
  <c r="J4988" i="32"/>
  <c r="Q4988" i="32"/>
  <c r="O4988" i="32"/>
  <c r="M4988" i="32"/>
  <c r="L4988" i="32"/>
  <c r="J4987" i="32"/>
  <c r="Q4987" i="32"/>
  <c r="O4987" i="32"/>
  <c r="M4987" i="32"/>
  <c r="L4987" i="32"/>
  <c r="J4986" i="32"/>
  <c r="Q4986" i="32"/>
  <c r="O4986" i="32"/>
  <c r="M4986" i="32"/>
  <c r="L4986" i="32"/>
  <c r="J4985" i="32"/>
  <c r="Q4985" i="32"/>
  <c r="O4985" i="32"/>
  <c r="M4985" i="32"/>
  <c r="L4985" i="32"/>
  <c r="J4984" i="32"/>
  <c r="Q4984" i="32"/>
  <c r="O4984" i="32"/>
  <c r="M4984" i="32"/>
  <c r="L4984" i="32"/>
  <c r="J4983" i="32"/>
  <c r="Q4983" i="32"/>
  <c r="O4983" i="32"/>
  <c r="M4983" i="32"/>
  <c r="L4983" i="32"/>
  <c r="J4982" i="32"/>
  <c r="Q4982" i="32"/>
  <c r="O4982" i="32"/>
  <c r="M4982" i="32"/>
  <c r="L4982" i="32"/>
  <c r="J4981" i="32"/>
  <c r="Q4981" i="32"/>
  <c r="O4981" i="32"/>
  <c r="M4981" i="32"/>
  <c r="L4981" i="32"/>
  <c r="J4980" i="32"/>
  <c r="Q4980" i="32"/>
  <c r="O4980" i="32"/>
  <c r="M4980" i="32"/>
  <c r="L4980" i="32"/>
  <c r="J4979" i="32"/>
  <c r="Q4979" i="32"/>
  <c r="O4979" i="32"/>
  <c r="M4979" i="32"/>
  <c r="L4979" i="32"/>
  <c r="J4978" i="32"/>
  <c r="Q4978" i="32"/>
  <c r="O4978" i="32"/>
  <c r="M4978" i="32"/>
  <c r="L4978" i="32"/>
  <c r="J4977" i="32"/>
  <c r="Q4977" i="32"/>
  <c r="O4977" i="32"/>
  <c r="M4977" i="32"/>
  <c r="L4977" i="32"/>
  <c r="J4976" i="32"/>
  <c r="Q4976" i="32"/>
  <c r="O4976" i="32"/>
  <c r="M4976" i="32"/>
  <c r="L4976" i="32"/>
  <c r="J4975" i="32"/>
  <c r="Q4975" i="32"/>
  <c r="O4975" i="32"/>
  <c r="M4975" i="32"/>
  <c r="L4975" i="32"/>
  <c r="J4974" i="32"/>
  <c r="Q4974" i="32"/>
  <c r="O4974" i="32"/>
  <c r="M4974" i="32"/>
  <c r="L4974" i="32"/>
  <c r="J4973" i="32"/>
  <c r="Q4973" i="32"/>
  <c r="O4973" i="32"/>
  <c r="M4973" i="32"/>
  <c r="L4973" i="32"/>
  <c r="J4972" i="32"/>
  <c r="Q4972" i="32"/>
  <c r="O4972" i="32"/>
  <c r="M4972" i="32"/>
  <c r="L4972" i="32"/>
  <c r="J4971" i="32"/>
  <c r="Q4971" i="32"/>
  <c r="O4971" i="32"/>
  <c r="M4971" i="32"/>
  <c r="L4971" i="32"/>
  <c r="J4970" i="32"/>
  <c r="Q4970" i="32"/>
  <c r="O4970" i="32"/>
  <c r="M4970" i="32"/>
  <c r="L4970" i="32"/>
  <c r="J4969" i="32"/>
  <c r="Q4969" i="32"/>
  <c r="O4969" i="32"/>
  <c r="M4969" i="32"/>
  <c r="L4969" i="32"/>
  <c r="J4968" i="32"/>
  <c r="Q4968" i="32"/>
  <c r="O4968" i="32"/>
  <c r="M4968" i="32"/>
  <c r="L4968" i="32"/>
  <c r="J4967" i="32"/>
  <c r="Q4967" i="32"/>
  <c r="O4967" i="32"/>
  <c r="M4967" i="32"/>
  <c r="L4967" i="32"/>
  <c r="J4966" i="32"/>
  <c r="Q4966" i="32"/>
  <c r="O4966" i="32"/>
  <c r="M4966" i="32"/>
  <c r="L4966" i="32"/>
  <c r="J4965" i="32"/>
  <c r="Q4965" i="32"/>
  <c r="O4965" i="32"/>
  <c r="M4965" i="32"/>
  <c r="L4965" i="32"/>
  <c r="J4964" i="32"/>
  <c r="Q4964" i="32"/>
  <c r="O4964" i="32"/>
  <c r="M4964" i="32"/>
  <c r="L4964" i="32"/>
  <c r="J4963" i="32"/>
  <c r="Q4963" i="32"/>
  <c r="O4963" i="32"/>
  <c r="M4963" i="32"/>
  <c r="L4963" i="32"/>
  <c r="J4962" i="32"/>
  <c r="Q4962" i="32"/>
  <c r="O4962" i="32"/>
  <c r="M4962" i="32"/>
  <c r="L4962" i="32"/>
  <c r="J4961" i="32"/>
  <c r="Q4961" i="32"/>
  <c r="O4961" i="32"/>
  <c r="M4961" i="32"/>
  <c r="L4961" i="32"/>
  <c r="J4960" i="32"/>
  <c r="Q4960" i="32"/>
  <c r="O4960" i="32"/>
  <c r="M4960" i="32"/>
  <c r="L4960" i="32"/>
  <c r="J4959" i="32"/>
  <c r="Q4959" i="32"/>
  <c r="O4959" i="32"/>
  <c r="M4959" i="32"/>
  <c r="L4959" i="32"/>
  <c r="J4958" i="32"/>
  <c r="Q4958" i="32"/>
  <c r="O4958" i="32"/>
  <c r="M4958" i="32"/>
  <c r="L4958" i="32"/>
  <c r="J4957" i="32"/>
  <c r="Q4957" i="32"/>
  <c r="O4957" i="32"/>
  <c r="M4957" i="32"/>
  <c r="L4957" i="32"/>
  <c r="J4955" i="32"/>
  <c r="Q4955" i="32"/>
  <c r="O4955" i="32"/>
  <c r="M4955" i="32"/>
  <c r="L4955" i="32"/>
  <c r="J4954" i="32"/>
  <c r="Q4954" i="32"/>
  <c r="O4954" i="32"/>
  <c r="M4954" i="32"/>
  <c r="L4954" i="32"/>
  <c r="J4953" i="32"/>
  <c r="Q4953" i="32"/>
  <c r="O4953" i="32"/>
  <c r="M4953" i="32"/>
  <c r="L4953" i="32"/>
  <c r="J4952" i="32"/>
  <c r="Q4952" i="32"/>
  <c r="O4952" i="32"/>
  <c r="M4952" i="32"/>
  <c r="L4952" i="32"/>
  <c r="J4951" i="32"/>
  <c r="Q4951" i="32"/>
  <c r="O4951" i="32"/>
  <c r="M4951" i="32"/>
  <c r="L4951" i="32"/>
  <c r="J4950" i="32"/>
  <c r="Q4950" i="32"/>
  <c r="O4950" i="32"/>
  <c r="M4950" i="32"/>
  <c r="L4950" i="32"/>
  <c r="J4949" i="32"/>
  <c r="Q4949" i="32"/>
  <c r="O4949" i="32"/>
  <c r="M4949" i="32"/>
  <c r="L4949" i="32"/>
  <c r="J4948" i="32"/>
  <c r="Q4948" i="32"/>
  <c r="O4948" i="32"/>
  <c r="M4948" i="32"/>
  <c r="L4948" i="32"/>
  <c r="J4946" i="32"/>
  <c r="Q4946" i="32"/>
  <c r="O4946" i="32"/>
  <c r="M4946" i="32"/>
  <c r="L4946" i="32"/>
  <c r="J4945" i="32"/>
  <c r="Q4945" i="32"/>
  <c r="O4945" i="32"/>
  <c r="M4945" i="32"/>
  <c r="L4945" i="32"/>
  <c r="J4944" i="32"/>
  <c r="Q4944" i="32"/>
  <c r="O4944" i="32"/>
  <c r="M4944" i="32"/>
  <c r="L4944" i="32"/>
  <c r="J4943" i="32"/>
  <c r="Q4943" i="32"/>
  <c r="O4943" i="32"/>
  <c r="M4943" i="32"/>
  <c r="L4943" i="32"/>
  <c r="J4942" i="32"/>
  <c r="Q4942" i="32"/>
  <c r="O4942" i="32"/>
  <c r="M4942" i="32"/>
  <c r="L4942" i="32"/>
  <c r="J4941" i="32"/>
  <c r="Q4941" i="32"/>
  <c r="O4941" i="32"/>
  <c r="M4941" i="32"/>
  <c r="L4941" i="32"/>
  <c r="J4939" i="32"/>
  <c r="Q4939" i="32"/>
  <c r="O4939" i="32"/>
  <c r="M4939" i="32"/>
  <c r="L4939" i="32"/>
  <c r="J4938" i="32"/>
  <c r="Q4938" i="32"/>
  <c r="O4938" i="32"/>
  <c r="M4938" i="32"/>
  <c r="L4938" i="32"/>
  <c r="J4937" i="32"/>
  <c r="Q4937" i="32"/>
  <c r="O4937" i="32"/>
  <c r="M4937" i="32"/>
  <c r="L4937" i="32"/>
  <c r="J4936" i="32"/>
  <c r="Q4936" i="32"/>
  <c r="O4936" i="32"/>
  <c r="M4936" i="32"/>
  <c r="L4936" i="32"/>
  <c r="J4935" i="32"/>
  <c r="Q4935" i="32"/>
  <c r="O4935" i="32"/>
  <c r="M4935" i="32"/>
  <c r="L4935" i="32"/>
  <c r="J4934" i="32"/>
  <c r="Q4934" i="32"/>
  <c r="O4934" i="32"/>
  <c r="M4934" i="32"/>
  <c r="L4934" i="32"/>
  <c r="J4933" i="32"/>
  <c r="Q4933" i="32"/>
  <c r="O4933" i="32"/>
  <c r="M4933" i="32"/>
  <c r="L4933" i="32"/>
  <c r="J4932" i="32"/>
  <c r="Q4932" i="32"/>
  <c r="O4932" i="32"/>
  <c r="M4932" i="32"/>
  <c r="L4932" i="32"/>
  <c r="J4931" i="32"/>
  <c r="Q4931" i="32"/>
  <c r="O4931" i="32"/>
  <c r="M4931" i="32"/>
  <c r="L4931" i="32"/>
  <c r="J4930" i="32"/>
  <c r="Q4930" i="32"/>
  <c r="O4930" i="32"/>
  <c r="M4930" i="32"/>
  <c r="L4930" i="32"/>
  <c r="J4929" i="32"/>
  <c r="Q4929" i="32"/>
  <c r="O4929" i="32"/>
  <c r="M4929" i="32"/>
  <c r="L4929" i="32"/>
  <c r="J4928" i="32"/>
  <c r="Q4928" i="32"/>
  <c r="O4928" i="32"/>
  <c r="M4928" i="32"/>
  <c r="L4928" i="32"/>
  <c r="J4927" i="32"/>
  <c r="Q4927" i="32"/>
  <c r="O4927" i="32"/>
  <c r="M4927" i="32"/>
  <c r="L4927" i="32"/>
  <c r="J4926" i="32"/>
  <c r="Q4926" i="32"/>
  <c r="O4926" i="32"/>
  <c r="M4926" i="32"/>
  <c r="L4926" i="32"/>
  <c r="J4925" i="32"/>
  <c r="Q4925" i="32"/>
  <c r="O4925" i="32"/>
  <c r="M4925" i="32"/>
  <c r="L4925" i="32"/>
  <c r="J4924" i="32"/>
  <c r="Q4924" i="32"/>
  <c r="O4924" i="32"/>
  <c r="M4924" i="32"/>
  <c r="L4924" i="32"/>
  <c r="J4923" i="32"/>
  <c r="Q4923" i="32"/>
  <c r="O4923" i="32"/>
  <c r="M4923" i="32"/>
  <c r="L4923" i="32"/>
  <c r="J4922" i="32"/>
  <c r="Q4922" i="32"/>
  <c r="O4922" i="32"/>
  <c r="M4922" i="32"/>
  <c r="L4922" i="32"/>
  <c r="J4921" i="32"/>
  <c r="Q4921" i="32"/>
  <c r="O4921" i="32"/>
  <c r="M4921" i="32"/>
  <c r="L4921" i="32"/>
  <c r="J4920" i="32"/>
  <c r="Q4920" i="32"/>
  <c r="O4920" i="32"/>
  <c r="M4920" i="32"/>
  <c r="L4920" i="32"/>
  <c r="J4919" i="32"/>
  <c r="Q4919" i="32"/>
  <c r="O4919" i="32"/>
  <c r="M4919" i="32"/>
  <c r="L4919" i="32"/>
  <c r="J4918" i="32"/>
  <c r="Q4918" i="32"/>
  <c r="O4918" i="32"/>
  <c r="M4918" i="32"/>
  <c r="L4918" i="32"/>
  <c r="J4912" i="32"/>
  <c r="Q4912" i="32"/>
  <c r="O4912" i="32"/>
  <c r="M4912" i="32"/>
  <c r="L4912" i="32"/>
  <c r="J4917" i="32"/>
  <c r="Q4917" i="32"/>
  <c r="O4917" i="32"/>
  <c r="M4917" i="32"/>
  <c r="L4917" i="32"/>
  <c r="J4916" i="32"/>
  <c r="Q4916" i="32"/>
  <c r="O4916" i="32"/>
  <c r="M4916" i="32"/>
  <c r="L4916" i="32"/>
  <c r="J4915" i="32"/>
  <c r="Q4915" i="32"/>
  <c r="O4915" i="32"/>
  <c r="M4915" i="32"/>
  <c r="L4915" i="32"/>
  <c r="J4914" i="32"/>
  <c r="Q4914" i="32"/>
  <c r="O4914" i="32"/>
  <c r="M4914" i="32"/>
  <c r="L4914" i="32"/>
  <c r="J4913" i="32"/>
  <c r="Q4913" i="32"/>
  <c r="O4913" i="32"/>
  <c r="M4913" i="32"/>
  <c r="L4913" i="32"/>
  <c r="J4911" i="32"/>
  <c r="Q4911" i="32"/>
  <c r="O4911" i="32"/>
  <c r="M4911" i="32"/>
  <c r="L4911" i="32"/>
  <c r="J4910" i="32"/>
  <c r="Q4910" i="32"/>
  <c r="O4910" i="32"/>
  <c r="M4910" i="32"/>
  <c r="L4910" i="32"/>
  <c r="J4909" i="32"/>
  <c r="Q4909" i="32"/>
  <c r="O4909" i="32"/>
  <c r="M4909" i="32"/>
  <c r="L4909" i="32"/>
  <c r="J4908" i="32"/>
  <c r="Q4908" i="32"/>
  <c r="O4908" i="32"/>
  <c r="M4908" i="32"/>
  <c r="L4908" i="32"/>
  <c r="J4907" i="32"/>
  <c r="Q4907" i="32"/>
  <c r="O4907" i="32"/>
  <c r="M4907" i="32"/>
  <c r="L4907" i="32"/>
  <c r="J4906" i="32"/>
  <c r="Q4906" i="32"/>
  <c r="O4906" i="32"/>
  <c r="M4906" i="32"/>
  <c r="L4906" i="32"/>
  <c r="J4905" i="32"/>
  <c r="Q4905" i="32"/>
  <c r="O4905" i="32"/>
  <c r="M4905" i="32"/>
  <c r="L4905" i="32"/>
  <c r="J4904" i="32"/>
  <c r="Q4904" i="32"/>
  <c r="O4904" i="32"/>
  <c r="M4904" i="32"/>
  <c r="L4904" i="32"/>
  <c r="J4903" i="32"/>
  <c r="Q4903" i="32"/>
  <c r="O4903" i="32"/>
  <c r="M4903" i="32"/>
  <c r="L4903" i="32"/>
  <c r="J4902" i="32"/>
  <c r="Q4902" i="32"/>
  <c r="O4902" i="32"/>
  <c r="M4902" i="32"/>
  <c r="L4902" i="32"/>
  <c r="J4901" i="32"/>
  <c r="Q4901" i="32"/>
  <c r="O4901" i="32"/>
  <c r="M4901" i="32"/>
  <c r="L4901" i="32"/>
  <c r="J4900" i="32"/>
  <c r="Q4900" i="32"/>
  <c r="O4900" i="32"/>
  <c r="M4900" i="32"/>
  <c r="L4900" i="32"/>
  <c r="J4899" i="32"/>
  <c r="Q4899" i="32"/>
  <c r="O4899" i="32"/>
  <c r="M4899" i="32"/>
  <c r="L4899" i="32"/>
  <c r="J4898" i="32"/>
  <c r="Q4898" i="32"/>
  <c r="O4898" i="32"/>
  <c r="M4898" i="32"/>
  <c r="L4898" i="32"/>
  <c r="J4897" i="32"/>
  <c r="Q4897" i="32"/>
  <c r="O4897" i="32"/>
  <c r="M4897" i="32"/>
  <c r="L4897" i="32"/>
  <c r="J4896" i="32"/>
  <c r="Q4896" i="32"/>
  <c r="O4896" i="32"/>
  <c r="M4896" i="32"/>
  <c r="L4896" i="32"/>
  <c r="J4895" i="32"/>
  <c r="Q4895" i="32"/>
  <c r="O4895" i="32"/>
  <c r="M4895" i="32"/>
  <c r="L4895" i="32"/>
  <c r="J4894" i="32"/>
  <c r="Q4894" i="32"/>
  <c r="O4894" i="32"/>
  <c r="M4894" i="32"/>
  <c r="L4894" i="32"/>
  <c r="J4893" i="32"/>
  <c r="Q4893" i="32"/>
  <c r="O4893" i="32"/>
  <c r="M4893" i="32"/>
  <c r="L4893" i="32"/>
  <c r="J4892" i="32"/>
  <c r="Q4892" i="32"/>
  <c r="O4892" i="32"/>
  <c r="M4892" i="32"/>
  <c r="L4892" i="32"/>
  <c r="J4891" i="32"/>
  <c r="Q4891" i="32"/>
  <c r="O4891" i="32"/>
  <c r="M4891" i="32"/>
  <c r="L4891" i="32"/>
  <c r="J4890" i="32"/>
  <c r="Q4890" i="32"/>
  <c r="O4890" i="32"/>
  <c r="M4890" i="32"/>
  <c r="L4890" i="32"/>
  <c r="J4889" i="32"/>
  <c r="Q4889" i="32"/>
  <c r="O4889" i="32"/>
  <c r="M4889" i="32"/>
  <c r="L4889" i="32"/>
  <c r="J4888" i="32"/>
  <c r="Q4888" i="32"/>
  <c r="O4888" i="32"/>
  <c r="M4888" i="32"/>
  <c r="L4888" i="32"/>
  <c r="J4887" i="32"/>
  <c r="Q4887" i="32"/>
  <c r="O4887" i="32"/>
  <c r="M4887" i="32"/>
  <c r="L4887" i="32"/>
  <c r="J4886" i="32"/>
  <c r="Q4886" i="32"/>
  <c r="O4886" i="32"/>
  <c r="M4886" i="32"/>
  <c r="L4886" i="32"/>
  <c r="J4885" i="32"/>
  <c r="Q4885" i="32"/>
  <c r="O4885" i="32"/>
  <c r="M4885" i="32"/>
  <c r="L4885" i="32"/>
  <c r="J4884" i="32"/>
  <c r="Q4884" i="32"/>
  <c r="O4884" i="32"/>
  <c r="M4884" i="32"/>
  <c r="L4884" i="32"/>
  <c r="J4883" i="32"/>
  <c r="Q4883" i="32"/>
  <c r="O4883" i="32"/>
  <c r="M4883" i="32"/>
  <c r="L4883" i="32"/>
  <c r="J4882" i="32"/>
  <c r="Q4882" i="32"/>
  <c r="O4882" i="32"/>
  <c r="M4882" i="32"/>
  <c r="L4882" i="32"/>
  <c r="J4881" i="32"/>
  <c r="Q4881" i="32"/>
  <c r="O4881" i="32"/>
  <c r="M4881" i="32"/>
  <c r="L4881" i="32"/>
  <c r="J4880" i="32"/>
  <c r="Q4880" i="32"/>
  <c r="O4880" i="32"/>
  <c r="M4880" i="32"/>
  <c r="L4880" i="32"/>
  <c r="J4879" i="32"/>
  <c r="Q4879" i="32"/>
  <c r="O4879" i="32"/>
  <c r="M4879" i="32"/>
  <c r="L4879" i="32"/>
  <c r="J4878" i="32"/>
  <c r="Q4878" i="32"/>
  <c r="O4878" i="32"/>
  <c r="M4878" i="32"/>
  <c r="L4878" i="32"/>
  <c r="J4877" i="32"/>
  <c r="Q4877" i="32"/>
  <c r="O4877" i="32"/>
  <c r="M4877" i="32"/>
  <c r="L4877" i="32"/>
  <c r="J4876" i="32"/>
  <c r="Q4876" i="32"/>
  <c r="O4876" i="32"/>
  <c r="M4876" i="32"/>
  <c r="L4876" i="32"/>
  <c r="J4875" i="32"/>
  <c r="Q4875" i="32"/>
  <c r="O4875" i="32"/>
  <c r="M4875" i="32"/>
  <c r="L4875" i="32"/>
  <c r="J4874" i="32"/>
  <c r="Q4874" i="32"/>
  <c r="O4874" i="32"/>
  <c r="M4874" i="32"/>
  <c r="L4874" i="32"/>
  <c r="J4873" i="32"/>
  <c r="Q4873" i="32"/>
  <c r="O4873" i="32"/>
  <c r="M4873" i="32"/>
  <c r="L4873" i="32"/>
  <c r="J4872" i="32"/>
  <c r="Q4872" i="32"/>
  <c r="O4872" i="32"/>
  <c r="M4872" i="32"/>
  <c r="L4872" i="32"/>
  <c r="J4871" i="32"/>
  <c r="Q4871" i="32"/>
  <c r="O4871" i="32"/>
  <c r="M4871" i="32"/>
  <c r="L4871" i="32"/>
  <c r="J4870" i="32"/>
  <c r="Q4870" i="32"/>
  <c r="O4870" i="32"/>
  <c r="M4870" i="32"/>
  <c r="L4870" i="32"/>
  <c r="J4869" i="32"/>
  <c r="Q4869" i="32"/>
  <c r="O4869" i="32"/>
  <c r="M4869" i="32"/>
  <c r="L4869" i="32"/>
  <c r="J4868" i="32"/>
  <c r="Q4868" i="32"/>
  <c r="O4868" i="32"/>
  <c r="M4868" i="32"/>
  <c r="L4868" i="32"/>
  <c r="J4867" i="32"/>
  <c r="Q4867" i="32"/>
  <c r="O4867" i="32"/>
  <c r="M4867" i="32"/>
  <c r="L4867" i="32"/>
  <c r="J4866" i="32"/>
  <c r="Q4866" i="32"/>
  <c r="O4866" i="32"/>
  <c r="M4866" i="32"/>
  <c r="L4866" i="32"/>
  <c r="J4865" i="32"/>
  <c r="Q4865" i="32"/>
  <c r="O4865" i="32"/>
  <c r="M4865" i="32"/>
  <c r="L4865" i="32"/>
  <c r="J4864" i="32"/>
  <c r="Q4864" i="32"/>
  <c r="O4864" i="32"/>
  <c r="M4864" i="32"/>
  <c r="L4864" i="32"/>
  <c r="J4863" i="32"/>
  <c r="Q4863" i="32"/>
  <c r="O4863" i="32"/>
  <c r="M4863" i="32"/>
  <c r="L4863" i="32"/>
  <c r="J4862" i="32"/>
  <c r="Q4862" i="32"/>
  <c r="O4862" i="32"/>
  <c r="M4862" i="32"/>
  <c r="L4862" i="32"/>
  <c r="J4861" i="32"/>
  <c r="Q4861" i="32"/>
  <c r="O4861" i="32"/>
  <c r="M4861" i="32"/>
  <c r="L4861" i="32"/>
  <c r="J4860" i="32"/>
  <c r="Q4860" i="32"/>
  <c r="O4860" i="32"/>
  <c r="M4860" i="32"/>
  <c r="L4860" i="32"/>
  <c r="J4859" i="32"/>
  <c r="Q4859" i="32"/>
  <c r="O4859" i="32"/>
  <c r="M4859" i="32"/>
  <c r="L4859" i="32"/>
  <c r="J4858" i="32"/>
  <c r="Q4858" i="32"/>
  <c r="O4858" i="32"/>
  <c r="M4858" i="32"/>
  <c r="L4858" i="32"/>
  <c r="J4857" i="32"/>
  <c r="Q4857" i="32"/>
  <c r="O4857" i="32"/>
  <c r="M4857" i="32"/>
  <c r="L4857" i="32"/>
  <c r="J4856" i="32"/>
  <c r="Q4856" i="32"/>
  <c r="O4856" i="32"/>
  <c r="M4856" i="32"/>
  <c r="L4856" i="32"/>
  <c r="J4855" i="32"/>
  <c r="Q4855" i="32"/>
  <c r="O4855" i="32"/>
  <c r="M4855" i="32"/>
  <c r="L4855" i="32"/>
  <c r="J4854" i="32"/>
  <c r="Q4854" i="32"/>
  <c r="O4854" i="32"/>
  <c r="M4854" i="32"/>
  <c r="L4854" i="32"/>
  <c r="J4853" i="32"/>
  <c r="Q4853" i="32"/>
  <c r="O4853" i="32"/>
  <c r="M4853" i="32"/>
  <c r="L4853" i="32"/>
  <c r="J4852" i="32"/>
  <c r="Q4852" i="32"/>
  <c r="O4852" i="32"/>
  <c r="M4852" i="32"/>
  <c r="L4852" i="32"/>
  <c r="J4851" i="32"/>
  <c r="Q4851" i="32"/>
  <c r="O4851" i="32"/>
  <c r="M4851" i="32"/>
  <c r="L4851" i="32"/>
  <c r="J4850" i="32"/>
  <c r="Q4850" i="32"/>
  <c r="O4850" i="32"/>
  <c r="M4850" i="32"/>
  <c r="L4850" i="32"/>
  <c r="J4849" i="32"/>
  <c r="Q4849" i="32"/>
  <c r="O4849" i="32"/>
  <c r="M4849" i="32"/>
  <c r="L4849" i="32"/>
  <c r="J4848" i="32"/>
  <c r="Q4848" i="32"/>
  <c r="O4848" i="32"/>
  <c r="M4848" i="32"/>
  <c r="L4848" i="32"/>
  <c r="J4847" i="32"/>
  <c r="Q4847" i="32"/>
  <c r="O4847" i="32"/>
  <c r="M4847" i="32"/>
  <c r="L4847" i="32"/>
  <c r="J4846" i="32"/>
  <c r="Q4846" i="32"/>
  <c r="O4846" i="32"/>
  <c r="M4846" i="32"/>
  <c r="L4846" i="32"/>
  <c r="J4845" i="32"/>
  <c r="Q4845" i="32"/>
  <c r="O4845" i="32"/>
  <c r="M4845" i="32"/>
  <c r="L4845" i="32"/>
  <c r="J4844" i="32"/>
  <c r="Q4844" i="32"/>
  <c r="O4844" i="32"/>
  <c r="M4844" i="32"/>
  <c r="L4844" i="32"/>
  <c r="J4843" i="32"/>
  <c r="Q4843" i="32"/>
  <c r="O4843" i="32"/>
  <c r="M4843" i="32"/>
  <c r="L4843" i="32"/>
  <c r="J4842" i="32"/>
  <c r="Q4842" i="32"/>
  <c r="O4842" i="32"/>
  <c r="M4842" i="32"/>
  <c r="L4842" i="32"/>
  <c r="J4841" i="32"/>
  <c r="Q4841" i="32"/>
  <c r="O4841" i="32"/>
  <c r="M4841" i="32"/>
  <c r="L4841" i="32"/>
  <c r="J4840" i="32"/>
  <c r="Q4840" i="32"/>
  <c r="O4840" i="32"/>
  <c r="M4840" i="32"/>
  <c r="L4840" i="32"/>
  <c r="J4839" i="32"/>
  <c r="Q4839" i="32"/>
  <c r="O4839" i="32"/>
  <c r="M4839" i="32"/>
  <c r="L4839" i="32"/>
  <c r="J4838" i="32"/>
  <c r="Q4838" i="32"/>
  <c r="O4838" i="32"/>
  <c r="M4838" i="32"/>
  <c r="L4838" i="32"/>
  <c r="J4837" i="32"/>
  <c r="Q4837" i="32"/>
  <c r="O4837" i="32"/>
  <c r="M4837" i="32"/>
  <c r="L4837" i="32"/>
  <c r="J4836" i="32"/>
  <c r="Q4836" i="32"/>
  <c r="O4836" i="32"/>
  <c r="M4836" i="32"/>
  <c r="L4836" i="32"/>
  <c r="J4835" i="32"/>
  <c r="Q4835" i="32"/>
  <c r="O4835" i="32"/>
  <c r="M4835" i="32"/>
  <c r="L4835" i="32"/>
  <c r="J4834" i="32"/>
  <c r="Q4834" i="32"/>
  <c r="O4834" i="32"/>
  <c r="M4834" i="32"/>
  <c r="L4834" i="32"/>
  <c r="J4833" i="32"/>
  <c r="Q4833" i="32"/>
  <c r="O4833" i="32"/>
  <c r="M4833" i="32"/>
  <c r="L4833" i="32"/>
  <c r="J4832" i="32"/>
  <c r="Q4832" i="32"/>
  <c r="O4832" i="32"/>
  <c r="M4832" i="32"/>
  <c r="L4832" i="32"/>
  <c r="J4831" i="32"/>
  <c r="Q4831" i="32"/>
  <c r="O4831" i="32"/>
  <c r="M4831" i="32"/>
  <c r="L4831" i="32"/>
  <c r="J4830" i="32"/>
  <c r="Q4830" i="32"/>
  <c r="O4830" i="32"/>
  <c r="M4830" i="32"/>
  <c r="L4830" i="32"/>
  <c r="J4829" i="32"/>
  <c r="Q4829" i="32"/>
  <c r="O4829" i="32"/>
  <c r="M4829" i="32"/>
  <c r="L4829" i="32"/>
  <c r="J4828" i="32"/>
  <c r="Q4828" i="32"/>
  <c r="O4828" i="32"/>
  <c r="M4828" i="32"/>
  <c r="L4828" i="32"/>
  <c r="J4827" i="32"/>
  <c r="Q4827" i="32"/>
  <c r="O4827" i="32"/>
  <c r="M4827" i="32"/>
  <c r="L4827" i="32"/>
  <c r="J4826" i="32"/>
  <c r="Q4826" i="32"/>
  <c r="O4826" i="32"/>
  <c r="M4826" i="32"/>
  <c r="L4826" i="32"/>
  <c r="J4825" i="32"/>
  <c r="Q4825" i="32"/>
  <c r="O4825" i="32"/>
  <c r="M4825" i="32"/>
  <c r="L4825" i="32"/>
  <c r="J4824" i="32"/>
  <c r="Q4824" i="32"/>
  <c r="O4824" i="32"/>
  <c r="M4824" i="32"/>
  <c r="L4824" i="32"/>
  <c r="J4823" i="32"/>
  <c r="Q4823" i="32"/>
  <c r="O4823" i="32"/>
  <c r="M4823" i="32"/>
  <c r="L4823" i="32"/>
  <c r="J4822" i="32"/>
  <c r="Q4822" i="32"/>
  <c r="O4822" i="32"/>
  <c r="M4822" i="32"/>
  <c r="L4822" i="32"/>
  <c r="J4821" i="32"/>
  <c r="Q4821" i="32"/>
  <c r="O4821" i="32"/>
  <c r="M4821" i="32"/>
  <c r="L4821" i="32"/>
  <c r="J4820" i="32"/>
  <c r="Q4820" i="32"/>
  <c r="O4820" i="32"/>
  <c r="M4820" i="32"/>
  <c r="L4820" i="32"/>
  <c r="J4819" i="32"/>
  <c r="Q4819" i="32"/>
  <c r="O4819" i="32"/>
  <c r="M4819" i="32"/>
  <c r="L4819" i="32"/>
  <c r="J4818" i="32"/>
  <c r="Q4818" i="32"/>
  <c r="O4818" i="32"/>
  <c r="M4818" i="32"/>
  <c r="L4818" i="32"/>
  <c r="J4817" i="32"/>
  <c r="Q4817" i="32"/>
  <c r="O4817" i="32"/>
  <c r="M4817" i="32"/>
  <c r="L4817" i="32"/>
  <c r="J4816" i="32"/>
  <c r="Q4816" i="32"/>
  <c r="O4816" i="32"/>
  <c r="M4816" i="32"/>
  <c r="L4816" i="32"/>
  <c r="J4815" i="32"/>
  <c r="Q4815" i="32"/>
  <c r="O4815" i="32"/>
  <c r="M4815" i="32"/>
  <c r="L4815" i="32"/>
  <c r="J4814" i="32"/>
  <c r="Q4814" i="32"/>
  <c r="O4814" i="32"/>
  <c r="M4814" i="32"/>
  <c r="L4814" i="32"/>
  <c r="J4813" i="32"/>
  <c r="Q4813" i="32"/>
  <c r="O4813" i="32"/>
  <c r="M4813" i="32"/>
  <c r="L4813" i="32"/>
  <c r="J4812" i="32"/>
  <c r="Q4812" i="32"/>
  <c r="O4812" i="32"/>
  <c r="M4812" i="32"/>
  <c r="L4812" i="32"/>
  <c r="J4811" i="32"/>
  <c r="Q4811" i="32"/>
  <c r="O4811" i="32"/>
  <c r="M4811" i="32"/>
  <c r="L4811" i="32"/>
  <c r="J4810" i="32"/>
  <c r="Q4810" i="32"/>
  <c r="O4810" i="32"/>
  <c r="M4810" i="32"/>
  <c r="L4810" i="32"/>
  <c r="J4809" i="32"/>
  <c r="Q4809" i="32"/>
  <c r="O4809" i="32"/>
  <c r="M4809" i="32"/>
  <c r="L4809" i="32"/>
  <c r="J4808" i="32"/>
  <c r="Q4808" i="32"/>
  <c r="O4808" i="32"/>
  <c r="M4808" i="32"/>
  <c r="L4808" i="32"/>
  <c r="J4807" i="32"/>
  <c r="Q4807" i="32"/>
  <c r="O4807" i="32"/>
  <c r="M4807" i="32"/>
  <c r="L4807" i="32"/>
  <c r="J4806" i="32"/>
  <c r="Q4806" i="32"/>
  <c r="O4806" i="32"/>
  <c r="M4806" i="32"/>
  <c r="L4806" i="32"/>
  <c r="J4805" i="32"/>
  <c r="Q4805" i="32"/>
  <c r="O4805" i="32"/>
  <c r="M4805" i="32"/>
  <c r="L4805" i="32"/>
  <c r="J4804" i="32"/>
  <c r="Q4804" i="32"/>
  <c r="O4804" i="32"/>
  <c r="M4804" i="32"/>
  <c r="L4804" i="32"/>
  <c r="J4803" i="32"/>
  <c r="Q4803" i="32"/>
  <c r="O4803" i="32"/>
  <c r="M4803" i="32"/>
  <c r="L4803" i="32"/>
  <c r="J4802" i="32"/>
  <c r="Q4802" i="32"/>
  <c r="O4802" i="32"/>
  <c r="M4802" i="32"/>
  <c r="L4802" i="32"/>
  <c r="J4801" i="32"/>
  <c r="Q4801" i="32"/>
  <c r="O4801" i="32"/>
  <c r="M4801" i="32"/>
  <c r="L4801" i="32"/>
  <c r="J4800" i="32"/>
  <c r="Q4800" i="32"/>
  <c r="O4800" i="32"/>
  <c r="M4800" i="32"/>
  <c r="L4800" i="32"/>
  <c r="J4799" i="32"/>
  <c r="Q4799" i="32"/>
  <c r="O4799" i="32"/>
  <c r="M4799" i="32"/>
  <c r="L4799" i="32"/>
  <c r="J4798" i="32"/>
  <c r="Q4798" i="32"/>
  <c r="O4798" i="32"/>
  <c r="M4798" i="32"/>
  <c r="L4798" i="32"/>
  <c r="J4797" i="32"/>
  <c r="Q4797" i="32"/>
  <c r="O4797" i="32"/>
  <c r="M4797" i="32"/>
  <c r="L4797" i="32"/>
  <c r="J4796" i="32"/>
  <c r="Q4796" i="32"/>
  <c r="O4796" i="32"/>
  <c r="M4796" i="32"/>
  <c r="L4796" i="32"/>
  <c r="J4795" i="32"/>
  <c r="Q4795" i="32"/>
  <c r="O4795" i="32"/>
  <c r="M4795" i="32"/>
  <c r="L4795" i="32"/>
  <c r="J4794" i="32"/>
  <c r="Q4794" i="32"/>
  <c r="O4794" i="32"/>
  <c r="M4794" i="32"/>
  <c r="L4794" i="32"/>
  <c r="J4793" i="32"/>
  <c r="Q4793" i="32"/>
  <c r="O4793" i="32"/>
  <c r="M4793" i="32"/>
  <c r="L4793" i="32"/>
  <c r="J4792" i="32"/>
  <c r="Q4792" i="32"/>
  <c r="O4792" i="32"/>
  <c r="M4792" i="32"/>
  <c r="L4792" i="32"/>
  <c r="J4791" i="32"/>
  <c r="Q4791" i="32"/>
  <c r="O4791" i="32"/>
  <c r="M4791" i="32"/>
  <c r="L4791" i="32"/>
  <c r="J4790" i="32"/>
  <c r="Q4790" i="32"/>
  <c r="O4790" i="32"/>
  <c r="M4790" i="32"/>
  <c r="L4790" i="32"/>
  <c r="J4789" i="32"/>
  <c r="Q4789" i="32"/>
  <c r="O4789" i="32"/>
  <c r="M4789" i="32"/>
  <c r="L4789" i="32"/>
  <c r="J4788" i="32"/>
  <c r="Q4788" i="32"/>
  <c r="O4788" i="32"/>
  <c r="M4788" i="32"/>
  <c r="L4788" i="32"/>
  <c r="J4787" i="32"/>
  <c r="Q4787" i="32"/>
  <c r="O4787" i="32"/>
  <c r="M4787" i="32"/>
  <c r="L4787" i="32"/>
  <c r="J4786" i="32"/>
  <c r="Q4786" i="32"/>
  <c r="O4786" i="32"/>
  <c r="M4786" i="32"/>
  <c r="L4786" i="32"/>
  <c r="J4785" i="32"/>
  <c r="Q4785" i="32"/>
  <c r="O4785" i="32"/>
  <c r="M4785" i="32"/>
  <c r="L4785" i="32"/>
  <c r="J4784" i="32"/>
  <c r="Q4784" i="32"/>
  <c r="O4784" i="32"/>
  <c r="M4784" i="32"/>
  <c r="L4784" i="32"/>
  <c r="J4783" i="32"/>
  <c r="Q4783" i="32"/>
  <c r="O4783" i="32"/>
  <c r="M4783" i="32"/>
  <c r="L4783" i="32"/>
  <c r="J4782" i="32"/>
  <c r="Q4782" i="32"/>
  <c r="O4782" i="32"/>
  <c r="M4782" i="32"/>
  <c r="L4782" i="32"/>
  <c r="J4781" i="32"/>
  <c r="Q4781" i="32"/>
  <c r="O4781" i="32"/>
  <c r="M4781" i="32"/>
  <c r="L4781" i="32"/>
  <c r="J4780" i="32"/>
  <c r="Q4780" i="32"/>
  <c r="O4780" i="32"/>
  <c r="M4780" i="32"/>
  <c r="L4780" i="32"/>
  <c r="J4779" i="32"/>
  <c r="Q4779" i="32"/>
  <c r="O4779" i="32"/>
  <c r="M4779" i="32"/>
  <c r="L4779" i="32"/>
  <c r="J4778" i="32"/>
  <c r="Q4778" i="32"/>
  <c r="O4778" i="32"/>
  <c r="M4778" i="32"/>
  <c r="L4778" i="32"/>
  <c r="J4777" i="32"/>
  <c r="Q4777" i="32"/>
  <c r="O4777" i="32"/>
  <c r="M4777" i="32"/>
  <c r="L4777" i="32"/>
  <c r="J4776" i="32"/>
  <c r="Q4776" i="32"/>
  <c r="O4776" i="32"/>
  <c r="M4776" i="32"/>
  <c r="L4776" i="32"/>
  <c r="J4775" i="32"/>
  <c r="Q4775" i="32"/>
  <c r="O4775" i="32"/>
  <c r="M4775" i="32"/>
  <c r="L4775" i="32"/>
  <c r="J4774" i="32"/>
  <c r="Q4774" i="32"/>
  <c r="O4774" i="32"/>
  <c r="M4774" i="32"/>
  <c r="L4774" i="32"/>
  <c r="J4773" i="32"/>
  <c r="Q4773" i="32"/>
  <c r="O4773" i="32"/>
  <c r="M4773" i="32"/>
  <c r="L4773" i="32"/>
  <c r="J4772" i="32"/>
  <c r="Q4772" i="32"/>
  <c r="O4772" i="32"/>
  <c r="M4772" i="32"/>
  <c r="L4772" i="32"/>
  <c r="J4771" i="32"/>
  <c r="Q4771" i="32"/>
  <c r="O4771" i="32"/>
  <c r="M4771" i="32"/>
  <c r="L4771" i="32"/>
  <c r="J4770" i="32"/>
  <c r="Q4770" i="32"/>
  <c r="O4770" i="32"/>
  <c r="M4770" i="32"/>
  <c r="L4770" i="32"/>
  <c r="J4769" i="32"/>
  <c r="Q4769" i="32"/>
  <c r="O4769" i="32"/>
  <c r="M4769" i="32"/>
  <c r="L4769" i="32"/>
  <c r="J4768" i="32"/>
  <c r="Q4768" i="32"/>
  <c r="O4768" i="32"/>
  <c r="M4768" i="32"/>
  <c r="L4768" i="32"/>
  <c r="J4765" i="32"/>
  <c r="Q4765" i="32"/>
  <c r="O4765" i="32"/>
  <c r="M4765" i="32"/>
  <c r="L4765" i="32"/>
  <c r="J4764" i="32"/>
  <c r="Q4764" i="32"/>
  <c r="O4764" i="32"/>
  <c r="M4764" i="32"/>
  <c r="L4764" i="32"/>
  <c r="J4763" i="32"/>
  <c r="Q4763" i="32"/>
  <c r="O4763" i="32"/>
  <c r="M4763" i="32"/>
  <c r="L4763" i="32"/>
  <c r="J4762" i="32"/>
  <c r="Q4762" i="32"/>
  <c r="O4762" i="32"/>
  <c r="M4762" i="32"/>
  <c r="L4762" i="32"/>
  <c r="J4761" i="32"/>
  <c r="Q4761" i="32"/>
  <c r="O4761" i="32"/>
  <c r="M4761" i="32"/>
  <c r="L4761" i="32"/>
  <c r="J4760" i="32"/>
  <c r="Q4760" i="32"/>
  <c r="O4760" i="32"/>
  <c r="M4760" i="32"/>
  <c r="L4760" i="32"/>
  <c r="J4759" i="32"/>
  <c r="Q4759" i="32"/>
  <c r="O4759" i="32"/>
  <c r="M4759" i="32"/>
  <c r="L4759" i="32"/>
  <c r="J4758" i="32"/>
  <c r="Q4758" i="32"/>
  <c r="O4758" i="32"/>
  <c r="M4758" i="32"/>
  <c r="L4758" i="32"/>
  <c r="J4757" i="32"/>
  <c r="Q4757" i="32"/>
  <c r="O4757" i="32"/>
  <c r="M4757" i="32"/>
  <c r="L4757" i="32"/>
  <c r="J4756" i="32"/>
  <c r="Q4756" i="32"/>
  <c r="O4756" i="32"/>
  <c r="M4756" i="32"/>
  <c r="L4756" i="32"/>
  <c r="J4755" i="32"/>
  <c r="Q4755" i="32"/>
  <c r="O4755" i="32"/>
  <c r="M4755" i="32"/>
  <c r="L4755" i="32"/>
  <c r="J4754" i="32"/>
  <c r="Q4754" i="32"/>
  <c r="O4754" i="32"/>
  <c r="M4754" i="32"/>
  <c r="L4754" i="32"/>
  <c r="J4753" i="32"/>
  <c r="Q4753" i="32"/>
  <c r="O4753" i="32"/>
  <c r="M4753" i="32"/>
  <c r="L4753" i="32"/>
  <c r="J4752" i="32"/>
  <c r="Q4752" i="32"/>
  <c r="O4752" i="32"/>
  <c r="M4752" i="32"/>
  <c r="L4752" i="32"/>
  <c r="J4751" i="32"/>
  <c r="Q4751" i="32"/>
  <c r="O4751" i="32"/>
  <c r="M4751" i="32"/>
  <c r="L4751" i="32"/>
  <c r="J4750" i="32"/>
  <c r="Q4750" i="32"/>
  <c r="O4750" i="32"/>
  <c r="M4750" i="32"/>
  <c r="L4750" i="32"/>
  <c r="J4749" i="32"/>
  <c r="Q4749" i="32"/>
  <c r="O4749" i="32"/>
  <c r="M4749" i="32"/>
  <c r="L4749" i="32"/>
  <c r="J4748" i="32"/>
  <c r="Q4748" i="32"/>
  <c r="O4748" i="32"/>
  <c r="M4748" i="32"/>
  <c r="L4748" i="32"/>
  <c r="J4747" i="32"/>
  <c r="Q4747" i="32"/>
  <c r="O4747" i="32"/>
  <c r="M4747" i="32"/>
  <c r="L4747" i="32"/>
  <c r="J4746" i="32"/>
  <c r="Q4746" i="32"/>
  <c r="O4746" i="32"/>
  <c r="M4746" i="32"/>
  <c r="L4746" i="32"/>
  <c r="J4745" i="32"/>
  <c r="Q4745" i="32"/>
  <c r="O4745" i="32"/>
  <c r="M4745" i="32"/>
  <c r="L4745" i="32"/>
  <c r="J4744" i="32"/>
  <c r="Q4744" i="32"/>
  <c r="O4744" i="32"/>
  <c r="M4744" i="32"/>
  <c r="L4744" i="32"/>
  <c r="J4743" i="32"/>
  <c r="Q4743" i="32"/>
  <c r="O4743" i="32"/>
  <c r="M4743" i="32"/>
  <c r="L4743" i="32"/>
  <c r="J4742" i="32"/>
  <c r="Q4742" i="32"/>
  <c r="O4742" i="32"/>
  <c r="M4742" i="32"/>
  <c r="L4742" i="32"/>
  <c r="J4741" i="32"/>
  <c r="Q4741" i="32"/>
  <c r="O4741" i="32"/>
  <c r="M4741" i="32"/>
  <c r="L4741" i="32"/>
  <c r="J4740" i="32"/>
  <c r="Q4740" i="32"/>
  <c r="O4740" i="32"/>
  <c r="M4740" i="32"/>
  <c r="L4740" i="32"/>
  <c r="J4739" i="32"/>
  <c r="Q4739" i="32"/>
  <c r="O4739" i="32"/>
  <c r="M4739" i="32"/>
  <c r="L4739" i="32"/>
  <c r="J4738" i="32"/>
  <c r="Q4738" i="32"/>
  <c r="O4738" i="32"/>
  <c r="M4738" i="32"/>
  <c r="L4738" i="32"/>
  <c r="J4737" i="32"/>
  <c r="Q4737" i="32"/>
  <c r="O4737" i="32"/>
  <c r="M4737" i="32"/>
  <c r="L4737" i="32"/>
  <c r="J4736" i="32"/>
  <c r="Q4736" i="32"/>
  <c r="O4736" i="32"/>
  <c r="M4736" i="32"/>
  <c r="L4736" i="32"/>
  <c r="J4735" i="32"/>
  <c r="Q4735" i="32"/>
  <c r="O4735" i="32"/>
  <c r="M4735" i="32"/>
  <c r="L4735" i="32"/>
  <c r="J4734" i="32"/>
  <c r="Q4734" i="32"/>
  <c r="O4734" i="32"/>
  <c r="M4734" i="32"/>
  <c r="L4734" i="32"/>
  <c r="J4733" i="32"/>
  <c r="Q4733" i="32"/>
  <c r="O4733" i="32"/>
  <c r="M4733" i="32"/>
  <c r="L4733" i="32"/>
  <c r="J4732" i="32"/>
  <c r="Q4732" i="32"/>
  <c r="O4732" i="32"/>
  <c r="M4732" i="32"/>
  <c r="L4732" i="32"/>
  <c r="J4731" i="32"/>
  <c r="Q4731" i="32"/>
  <c r="O4731" i="32"/>
  <c r="M4731" i="32"/>
  <c r="L4731" i="32"/>
  <c r="J4730" i="32"/>
  <c r="Q4730" i="32"/>
  <c r="O4730" i="32"/>
  <c r="M4730" i="32"/>
  <c r="L4730" i="32"/>
  <c r="J4729" i="32"/>
  <c r="Q4729" i="32"/>
  <c r="O4729" i="32"/>
  <c r="M4729" i="32"/>
  <c r="L4729" i="32"/>
  <c r="J4728" i="32"/>
  <c r="Q4728" i="32"/>
  <c r="O4728" i="32"/>
  <c r="M4728" i="32"/>
  <c r="L4728" i="32"/>
  <c r="J4727" i="32"/>
  <c r="Q4727" i="32"/>
  <c r="O4727" i="32"/>
  <c r="M4727" i="32"/>
  <c r="L4727" i="32"/>
  <c r="J4726" i="32"/>
  <c r="Q4726" i="32"/>
  <c r="O4726" i="32"/>
  <c r="M4726" i="32"/>
  <c r="L4726" i="32"/>
  <c r="J4725" i="32"/>
  <c r="Q4725" i="32"/>
  <c r="O4725" i="32"/>
  <c r="M4725" i="32"/>
  <c r="L4725" i="32"/>
  <c r="J4724" i="32"/>
  <c r="Q4724" i="32"/>
  <c r="O4724" i="32"/>
  <c r="M4724" i="32"/>
  <c r="L4724" i="32"/>
  <c r="J4723" i="32"/>
  <c r="Q4723" i="32"/>
  <c r="O4723" i="32"/>
  <c r="M4723" i="32"/>
  <c r="L4723" i="32"/>
  <c r="J4722" i="32"/>
  <c r="Q4722" i="32"/>
  <c r="O4722" i="32"/>
  <c r="M4722" i="32"/>
  <c r="L4722" i="32"/>
  <c r="J4721" i="32"/>
  <c r="Q4721" i="32"/>
  <c r="O4721" i="32"/>
  <c r="M4721" i="32"/>
  <c r="L4721" i="32"/>
  <c r="J4720" i="32"/>
  <c r="Q4720" i="32"/>
  <c r="O4720" i="32"/>
  <c r="M4720" i="32"/>
  <c r="L4720" i="32"/>
  <c r="J4719" i="32"/>
  <c r="Q4719" i="32"/>
  <c r="O4719" i="32"/>
  <c r="M4719" i="32"/>
  <c r="L4719" i="32"/>
  <c r="J4718" i="32"/>
  <c r="Q4718" i="32"/>
  <c r="O4718" i="32"/>
  <c r="M4718" i="32"/>
  <c r="L4718" i="32"/>
  <c r="J4717" i="32"/>
  <c r="Q4717" i="32"/>
  <c r="O4717" i="32"/>
  <c r="M4717" i="32"/>
  <c r="L4717" i="32"/>
  <c r="J4716" i="32"/>
  <c r="Q4716" i="32"/>
  <c r="O4716" i="32"/>
  <c r="M4716" i="32"/>
  <c r="L4716" i="32"/>
  <c r="J4715" i="32"/>
  <c r="Q4715" i="32"/>
  <c r="O4715" i="32"/>
  <c r="M4715" i="32"/>
  <c r="L4715" i="32"/>
  <c r="J4714" i="32"/>
  <c r="Q4714" i="32"/>
  <c r="O4714" i="32"/>
  <c r="M4714" i="32"/>
  <c r="L4714" i="32"/>
  <c r="J4713" i="32"/>
  <c r="Q4713" i="32"/>
  <c r="O4713" i="32"/>
  <c r="M4713" i="32"/>
  <c r="L4713" i="32"/>
  <c r="J4712" i="32"/>
  <c r="Q4712" i="32"/>
  <c r="O4712" i="32"/>
  <c r="M4712" i="32"/>
  <c r="L4712" i="32"/>
  <c r="J4711" i="32"/>
  <c r="Q4711" i="32"/>
  <c r="O4711" i="32"/>
  <c r="M4711" i="32"/>
  <c r="L4711" i="32"/>
  <c r="J4710" i="32"/>
  <c r="Q4710" i="32"/>
  <c r="O4710" i="32"/>
  <c r="M4710" i="32"/>
  <c r="L4710" i="32"/>
  <c r="J4709" i="32"/>
  <c r="Q4709" i="32"/>
  <c r="O4709" i="32"/>
  <c r="M4709" i="32"/>
  <c r="L4709" i="32"/>
  <c r="J4708" i="32"/>
  <c r="Q4708" i="32"/>
  <c r="O4708" i="32"/>
  <c r="M4708" i="32"/>
  <c r="L4708" i="32"/>
  <c r="J4707" i="32"/>
  <c r="Q4707" i="32"/>
  <c r="O4707" i="32"/>
  <c r="M4707" i="32"/>
  <c r="L4707" i="32"/>
  <c r="J4706" i="32"/>
  <c r="Q4706" i="32"/>
  <c r="O4706" i="32"/>
  <c r="M4706" i="32"/>
  <c r="L4706" i="32"/>
  <c r="J4705" i="32"/>
  <c r="Q4705" i="32"/>
  <c r="O4705" i="32"/>
  <c r="M4705" i="32"/>
  <c r="L4705" i="32"/>
  <c r="J4704" i="32"/>
  <c r="Q4704" i="32"/>
  <c r="O4704" i="32"/>
  <c r="M4704" i="32"/>
  <c r="L4704" i="32"/>
  <c r="J4703" i="32"/>
  <c r="Q4703" i="32"/>
  <c r="O4703" i="32"/>
  <c r="M4703" i="32"/>
  <c r="L4703" i="32"/>
  <c r="J4702" i="32"/>
  <c r="Q4702" i="32"/>
  <c r="O4702" i="32"/>
  <c r="M4702" i="32"/>
  <c r="L4702" i="32"/>
  <c r="J4701" i="32"/>
  <c r="Q4701" i="32"/>
  <c r="O4701" i="32"/>
  <c r="M4701" i="32"/>
  <c r="L4701" i="32"/>
  <c r="J4700" i="32"/>
  <c r="Q4700" i="32"/>
  <c r="O4700" i="32"/>
  <c r="M4700" i="32"/>
  <c r="L4700" i="32"/>
  <c r="J4699" i="32"/>
  <c r="Q4699" i="32"/>
  <c r="O4699" i="32"/>
  <c r="M4699" i="32"/>
  <c r="L4699" i="32"/>
  <c r="J4698" i="32"/>
  <c r="Q4698" i="32"/>
  <c r="O4698" i="32"/>
  <c r="M4698" i="32"/>
  <c r="L4698" i="32"/>
  <c r="J4697" i="32"/>
  <c r="Q4697" i="32"/>
  <c r="O4697" i="32"/>
  <c r="M4697" i="32"/>
  <c r="L4697" i="32"/>
  <c r="J4696" i="32"/>
  <c r="Q4696" i="32"/>
  <c r="O4696" i="32"/>
  <c r="M4696" i="32"/>
  <c r="L4696" i="32"/>
  <c r="J4695" i="32"/>
  <c r="Q4695" i="32"/>
  <c r="O4695" i="32"/>
  <c r="M4695" i="32"/>
  <c r="L4695" i="32"/>
  <c r="J4694" i="32"/>
  <c r="Q4694" i="32"/>
  <c r="O4694" i="32"/>
  <c r="M4694" i="32"/>
  <c r="L4694" i="32"/>
  <c r="J4693" i="32"/>
  <c r="Q4693" i="32"/>
  <c r="O4693" i="32"/>
  <c r="M4693" i="32"/>
  <c r="L4693" i="32"/>
  <c r="J4692" i="32"/>
  <c r="Q4692" i="32"/>
  <c r="O4692" i="32"/>
  <c r="M4692" i="32"/>
  <c r="L4692" i="32"/>
  <c r="J4691" i="32"/>
  <c r="Q4691" i="32"/>
  <c r="O4691" i="32"/>
  <c r="M4691" i="32"/>
  <c r="L4691" i="32"/>
  <c r="J4690" i="32"/>
  <c r="Q4690" i="32"/>
  <c r="O4690" i="32"/>
  <c r="M4690" i="32"/>
  <c r="L4690" i="32"/>
  <c r="J4689" i="32"/>
  <c r="Q4689" i="32"/>
  <c r="O4689" i="32"/>
  <c r="M4689" i="32"/>
  <c r="L4689" i="32"/>
  <c r="J4688" i="32"/>
  <c r="Q4688" i="32"/>
  <c r="O4688" i="32"/>
  <c r="M4688" i="32"/>
  <c r="L4688" i="32"/>
  <c r="J4687" i="32"/>
  <c r="Q4687" i="32"/>
  <c r="O4687" i="32"/>
  <c r="M4687" i="32"/>
  <c r="L4687" i="32"/>
  <c r="J4686" i="32"/>
  <c r="Q4686" i="32"/>
  <c r="O4686" i="32"/>
  <c r="M4686" i="32"/>
  <c r="L4686" i="32"/>
  <c r="J4685" i="32"/>
  <c r="Q4685" i="32"/>
  <c r="O4685" i="32"/>
  <c r="M4685" i="32"/>
  <c r="L4685" i="32"/>
  <c r="J4684" i="32"/>
  <c r="Q4684" i="32"/>
  <c r="O4684" i="32"/>
  <c r="M4684" i="32"/>
  <c r="L4684" i="32"/>
  <c r="J4683" i="32"/>
  <c r="Q4683" i="32"/>
  <c r="O4683" i="32"/>
  <c r="M4683" i="32"/>
  <c r="L4683" i="32"/>
  <c r="J4682" i="32"/>
  <c r="Q4682" i="32"/>
  <c r="O4682" i="32"/>
  <c r="M4682" i="32"/>
  <c r="L4682" i="32"/>
  <c r="J4681" i="32"/>
  <c r="Q4681" i="32"/>
  <c r="O4681" i="32"/>
  <c r="M4681" i="32"/>
  <c r="L4681" i="32"/>
  <c r="J4680" i="32"/>
  <c r="Q4680" i="32"/>
  <c r="O4680" i="32"/>
  <c r="M4680" i="32"/>
  <c r="L4680" i="32"/>
  <c r="J4679" i="32"/>
  <c r="Q4679" i="32"/>
  <c r="O4679" i="32"/>
  <c r="M4679" i="32"/>
  <c r="L4679" i="32"/>
  <c r="J4678" i="32"/>
  <c r="Q4678" i="32"/>
  <c r="O4678" i="32"/>
  <c r="M4678" i="32"/>
  <c r="L4678" i="32"/>
  <c r="J4677" i="32"/>
  <c r="Q4677" i="32"/>
  <c r="O4677" i="32"/>
  <c r="M4677" i="32"/>
  <c r="L4677" i="32"/>
  <c r="J4676" i="32"/>
  <c r="Q4676" i="32"/>
  <c r="O4676" i="32"/>
  <c r="M4676" i="32"/>
  <c r="L4676" i="32"/>
  <c r="J4675" i="32"/>
  <c r="Q4675" i="32"/>
  <c r="O4675" i="32"/>
  <c r="M4675" i="32"/>
  <c r="L4675" i="32"/>
  <c r="J4674" i="32"/>
  <c r="Q4674" i="32"/>
  <c r="O4674" i="32"/>
  <c r="M4674" i="32"/>
  <c r="L4674" i="32"/>
  <c r="J4673" i="32"/>
  <c r="Q4673" i="32"/>
  <c r="O4673" i="32"/>
  <c r="M4673" i="32"/>
  <c r="L4673" i="32"/>
  <c r="J4672" i="32"/>
  <c r="Q4672" i="32"/>
  <c r="O4672" i="32"/>
  <c r="M4672" i="32"/>
  <c r="L4672" i="32"/>
  <c r="J4671" i="32"/>
  <c r="Q4671" i="32"/>
  <c r="O4671" i="32"/>
  <c r="M4671" i="32"/>
  <c r="L4671" i="32"/>
  <c r="J4670" i="32"/>
  <c r="Q4670" i="32"/>
  <c r="O4670" i="32"/>
  <c r="M4670" i="32"/>
  <c r="L4670" i="32"/>
  <c r="J4669" i="32"/>
  <c r="Q4669" i="32"/>
  <c r="O4669" i="32"/>
  <c r="M4669" i="32"/>
  <c r="L4669" i="32"/>
  <c r="J4668" i="32"/>
  <c r="Q4668" i="32"/>
  <c r="O4668" i="32"/>
  <c r="M4668" i="32"/>
  <c r="L4668" i="32"/>
  <c r="J4667" i="32"/>
  <c r="Q4667" i="32"/>
  <c r="O4667" i="32"/>
  <c r="M4667" i="32"/>
  <c r="L4667" i="32"/>
  <c r="J4666" i="32"/>
  <c r="Q4666" i="32"/>
  <c r="O4666" i="32"/>
  <c r="M4666" i="32"/>
  <c r="L4666" i="32"/>
  <c r="J4665" i="32"/>
  <c r="Q4665" i="32"/>
  <c r="O4665" i="32"/>
  <c r="M4665" i="32"/>
  <c r="L4665" i="32"/>
  <c r="J4664" i="32"/>
  <c r="Q4664" i="32"/>
  <c r="O4664" i="32"/>
  <c r="M4664" i="32"/>
  <c r="L4664" i="32"/>
  <c r="J4663" i="32"/>
  <c r="Q4663" i="32"/>
  <c r="O4663" i="32"/>
  <c r="M4663" i="32"/>
  <c r="L4663" i="32"/>
  <c r="J4662" i="32"/>
  <c r="Q4662" i="32"/>
  <c r="O4662" i="32"/>
  <c r="M4662" i="32"/>
  <c r="L4662" i="32"/>
  <c r="J4661" i="32"/>
  <c r="Q4661" i="32"/>
  <c r="O4661" i="32"/>
  <c r="M4661" i="32"/>
  <c r="L4661" i="32"/>
  <c r="J4660" i="32"/>
  <c r="Q4660" i="32"/>
  <c r="O4660" i="32"/>
  <c r="M4660" i="32"/>
  <c r="L4660" i="32"/>
  <c r="J4659" i="32"/>
  <c r="Q4659" i="32"/>
  <c r="O4659" i="32"/>
  <c r="M4659" i="32"/>
  <c r="L4659" i="32"/>
  <c r="J4658" i="32"/>
  <c r="Q4658" i="32"/>
  <c r="O4658" i="32"/>
  <c r="M4658" i="32"/>
  <c r="L4658" i="32"/>
  <c r="J4657" i="32"/>
  <c r="Q4657" i="32"/>
  <c r="O4657" i="32"/>
  <c r="M4657" i="32"/>
  <c r="L4657" i="32"/>
  <c r="J4656" i="32"/>
  <c r="Q4656" i="32"/>
  <c r="O4656" i="32"/>
  <c r="M4656" i="32"/>
  <c r="L4656" i="32"/>
  <c r="J4655" i="32"/>
  <c r="Q4655" i="32"/>
  <c r="O4655" i="32"/>
  <c r="M4655" i="32"/>
  <c r="L4655" i="32"/>
  <c r="J4654" i="32"/>
  <c r="Q4654" i="32"/>
  <c r="O4654" i="32"/>
  <c r="M4654" i="32"/>
  <c r="L4654" i="32"/>
  <c r="J4653" i="32"/>
  <c r="Q4653" i="32"/>
  <c r="O4653" i="32"/>
  <c r="M4653" i="32"/>
  <c r="L4653" i="32"/>
  <c r="J4652" i="32"/>
  <c r="Q4652" i="32"/>
  <c r="O4652" i="32"/>
  <c r="M4652" i="32"/>
  <c r="L4652" i="32"/>
  <c r="J4650" i="32"/>
  <c r="Q4650" i="32"/>
  <c r="O4650" i="32"/>
  <c r="M4650" i="32"/>
  <c r="L4650" i="32"/>
  <c r="J4649" i="32"/>
  <c r="Q4649" i="32"/>
  <c r="O4649" i="32"/>
  <c r="M4649" i="32"/>
  <c r="L4649" i="32"/>
  <c r="J4648" i="32"/>
  <c r="Q4648" i="32"/>
  <c r="O4648" i="32"/>
  <c r="M4648" i="32"/>
  <c r="L4648" i="32"/>
  <c r="J4647" i="32"/>
  <c r="Q4647" i="32"/>
  <c r="O4647" i="32"/>
  <c r="M4647" i="32"/>
  <c r="L4647" i="32"/>
  <c r="J4646" i="32"/>
  <c r="Q4646" i="32"/>
  <c r="O4646" i="32"/>
  <c r="M4646" i="32"/>
  <c r="L4646" i="32"/>
  <c r="J4645" i="32"/>
  <c r="Q4645" i="32"/>
  <c r="O4645" i="32"/>
  <c r="M4645" i="32"/>
  <c r="L4645" i="32"/>
  <c r="J4644" i="32"/>
  <c r="Q4644" i="32"/>
  <c r="O4644" i="32"/>
  <c r="M4644" i="32"/>
  <c r="L4644" i="32"/>
  <c r="J4643" i="32"/>
  <c r="Q4643" i="32"/>
  <c r="O4643" i="32"/>
  <c r="M4643" i="32"/>
  <c r="L4643" i="32"/>
  <c r="J4641" i="32"/>
  <c r="Q4641" i="32"/>
  <c r="O4641" i="32"/>
  <c r="M4641" i="32"/>
  <c r="L4641" i="32"/>
  <c r="J4640" i="32"/>
  <c r="Q4640" i="32"/>
  <c r="O4640" i="32"/>
  <c r="M4640" i="32"/>
  <c r="L4640" i="32"/>
  <c r="J4639" i="32"/>
  <c r="Q4639" i="32"/>
  <c r="O4639" i="32"/>
  <c r="M4639" i="32"/>
  <c r="L4639" i="32"/>
  <c r="J4638" i="32"/>
  <c r="Q4638" i="32"/>
  <c r="O4638" i="32"/>
  <c r="M4638" i="32"/>
  <c r="L4638" i="32"/>
  <c r="J4637" i="32"/>
  <c r="Q4637" i="32"/>
  <c r="O4637" i="32"/>
  <c r="M4637" i="32"/>
  <c r="L4637" i="32"/>
  <c r="J4636" i="32"/>
  <c r="Q4636" i="32"/>
  <c r="O4636" i="32"/>
  <c r="M4636" i="32"/>
  <c r="L4636" i="32"/>
  <c r="J4634" i="32"/>
  <c r="Q4634" i="32"/>
  <c r="O4634" i="32"/>
  <c r="M4634" i="32"/>
  <c r="L4634" i="32"/>
  <c r="J4633" i="32"/>
  <c r="Q4633" i="32"/>
  <c r="O4633" i="32"/>
  <c r="M4633" i="32"/>
  <c r="L4633" i="32"/>
  <c r="J4632" i="32"/>
  <c r="Q4632" i="32"/>
  <c r="O4632" i="32"/>
  <c r="M4632" i="32"/>
  <c r="L4632" i="32"/>
  <c r="J4631" i="32"/>
  <c r="Q4631" i="32"/>
  <c r="O4631" i="32"/>
  <c r="M4631" i="32"/>
  <c r="L4631" i="32"/>
  <c r="J4630" i="32"/>
  <c r="Q4630" i="32"/>
  <c r="O4630" i="32"/>
  <c r="M4630" i="32"/>
  <c r="L4630" i="32"/>
  <c r="J4629" i="32"/>
  <c r="Q4629" i="32"/>
  <c r="O4629" i="32"/>
  <c r="M4629" i="32"/>
  <c r="L4629" i="32"/>
  <c r="J4628" i="32"/>
  <c r="Q4628" i="32"/>
  <c r="O4628" i="32"/>
  <c r="M4628" i="32"/>
  <c r="L4628" i="32"/>
  <c r="J4627" i="32"/>
  <c r="Q4627" i="32"/>
  <c r="O4627" i="32"/>
  <c r="M4627" i="32"/>
  <c r="L4627" i="32"/>
  <c r="J4626" i="32"/>
  <c r="Q4626" i="32"/>
  <c r="O4626" i="32"/>
  <c r="M4626" i="32"/>
  <c r="L4626" i="32"/>
  <c r="J4625" i="32"/>
  <c r="Q4625" i="32"/>
  <c r="O4625" i="32"/>
  <c r="M4625" i="32"/>
  <c r="L4625" i="32"/>
  <c r="J4624" i="32"/>
  <c r="Q4624" i="32"/>
  <c r="O4624" i="32"/>
  <c r="M4624" i="32"/>
  <c r="L4624" i="32"/>
  <c r="J4623" i="32"/>
  <c r="Q4623" i="32"/>
  <c r="O4623" i="32"/>
  <c r="M4623" i="32"/>
  <c r="L4623" i="32"/>
  <c r="J4622" i="32"/>
  <c r="Q4622" i="32"/>
  <c r="O4622" i="32"/>
  <c r="M4622" i="32"/>
  <c r="L4622" i="32"/>
  <c r="J4621" i="32"/>
  <c r="Q4621" i="32"/>
  <c r="O4621" i="32"/>
  <c r="M4621" i="32"/>
  <c r="L4621" i="32"/>
  <c r="J4620" i="32"/>
  <c r="Q4620" i="32"/>
  <c r="O4620" i="32"/>
  <c r="M4620" i="32"/>
  <c r="L4620" i="32"/>
  <c r="J4619" i="32"/>
  <c r="Q4619" i="32"/>
  <c r="O4619" i="32"/>
  <c r="M4619" i="32"/>
  <c r="L4619" i="32"/>
  <c r="J4618" i="32"/>
  <c r="Q4618" i="32"/>
  <c r="O4618" i="32"/>
  <c r="M4618" i="32"/>
  <c r="L4618" i="32"/>
  <c r="J4617" i="32"/>
  <c r="Q4617" i="32"/>
  <c r="O4617" i="32"/>
  <c r="M4617" i="32"/>
  <c r="L4617" i="32"/>
  <c r="J4616" i="32"/>
  <c r="Q4616" i="32"/>
  <c r="O4616" i="32"/>
  <c r="M4616" i="32"/>
  <c r="L4616" i="32"/>
  <c r="J4615" i="32"/>
  <c r="Q4615" i="32"/>
  <c r="O4615" i="32"/>
  <c r="M4615" i="32"/>
  <c r="L4615" i="32"/>
  <c r="J4614" i="32"/>
  <c r="Q4614" i="32"/>
  <c r="O4614" i="32"/>
  <c r="M4614" i="32"/>
  <c r="L4614" i="32"/>
  <c r="J4613" i="32"/>
  <c r="Q4613" i="32"/>
  <c r="O4613" i="32"/>
  <c r="M4613" i="32"/>
  <c r="L4613" i="32"/>
  <c r="J4607" i="32"/>
  <c r="Q4607" i="32"/>
  <c r="O4607" i="32"/>
  <c r="M4607" i="32"/>
  <c r="L4607" i="32"/>
  <c r="J4612" i="32"/>
  <c r="Q4612" i="32"/>
  <c r="O4612" i="32"/>
  <c r="M4612" i="32"/>
  <c r="L4612" i="32"/>
  <c r="J4611" i="32"/>
  <c r="Q4611" i="32"/>
  <c r="O4611" i="32"/>
  <c r="M4611" i="32"/>
  <c r="L4611" i="32"/>
  <c r="J4610" i="32"/>
  <c r="Q4610" i="32"/>
  <c r="O4610" i="32"/>
  <c r="M4610" i="32"/>
  <c r="L4610" i="32"/>
  <c r="J4609" i="32"/>
  <c r="Q4609" i="32"/>
  <c r="O4609" i="32"/>
  <c r="M4609" i="32"/>
  <c r="L4609" i="32"/>
  <c r="J4608" i="32"/>
  <c r="Q4608" i="32"/>
  <c r="O4608" i="32"/>
  <c r="M4608" i="32"/>
  <c r="L4608" i="32"/>
  <c r="J4606" i="32"/>
  <c r="Q4606" i="32"/>
  <c r="O4606" i="32"/>
  <c r="M4606" i="32"/>
  <c r="L4606" i="32"/>
  <c r="J4605" i="32"/>
  <c r="Q4605" i="32"/>
  <c r="O4605" i="32"/>
  <c r="M4605" i="32"/>
  <c r="L4605" i="32"/>
  <c r="J4604" i="32"/>
  <c r="Q4604" i="32"/>
  <c r="O4604" i="32"/>
  <c r="M4604" i="32"/>
  <c r="L4604" i="32"/>
  <c r="J4603" i="32"/>
  <c r="Q4603" i="32"/>
  <c r="O4603" i="32"/>
  <c r="M4603" i="32"/>
  <c r="L4603" i="32"/>
  <c r="J4602" i="32"/>
  <c r="Q4602" i="32"/>
  <c r="O4602" i="32"/>
  <c r="M4602" i="32"/>
  <c r="L4602" i="32"/>
  <c r="J4601" i="32"/>
  <c r="Q4601" i="32"/>
  <c r="O4601" i="32"/>
  <c r="M4601" i="32"/>
  <c r="L4601" i="32"/>
  <c r="J4600" i="32"/>
  <c r="Q4600" i="32"/>
  <c r="O4600" i="32"/>
  <c r="M4600" i="32"/>
  <c r="L4600" i="32"/>
  <c r="J4599" i="32"/>
  <c r="Q4599" i="32"/>
  <c r="O4599" i="32"/>
  <c r="M4599" i="32"/>
  <c r="L4599" i="32"/>
  <c r="J4598" i="32"/>
  <c r="Q4598" i="32"/>
  <c r="O4598" i="32"/>
  <c r="M4598" i="32"/>
  <c r="L4598" i="32"/>
  <c r="J4597" i="32"/>
  <c r="Q4597" i="32"/>
  <c r="O4597" i="32"/>
  <c r="M4597" i="32"/>
  <c r="L4597" i="32"/>
  <c r="J4596" i="32"/>
  <c r="Q4596" i="32"/>
  <c r="O4596" i="32"/>
  <c r="M4596" i="32"/>
  <c r="L4596" i="32"/>
  <c r="J4595" i="32"/>
  <c r="Q4595" i="32"/>
  <c r="O4595" i="32"/>
  <c r="M4595" i="32"/>
  <c r="L4595" i="32"/>
  <c r="J4594" i="32"/>
  <c r="Q4594" i="32"/>
  <c r="O4594" i="32"/>
  <c r="M4594" i="32"/>
  <c r="L4594" i="32"/>
  <c r="J4593" i="32"/>
  <c r="Q4593" i="32"/>
  <c r="O4593" i="32"/>
  <c r="M4593" i="32"/>
  <c r="L4593" i="32"/>
  <c r="J4592" i="32"/>
  <c r="Q4592" i="32"/>
  <c r="O4592" i="32"/>
  <c r="M4592" i="32"/>
  <c r="L4592" i="32"/>
  <c r="J4591" i="32"/>
  <c r="Q4591" i="32"/>
  <c r="O4591" i="32"/>
  <c r="M4591" i="32"/>
  <c r="L4591" i="32"/>
  <c r="J4590" i="32"/>
  <c r="Q4590" i="32"/>
  <c r="O4590" i="32"/>
  <c r="M4590" i="32"/>
  <c r="L4590" i="32"/>
  <c r="J4589" i="32"/>
  <c r="Q4589" i="32"/>
  <c r="O4589" i="32"/>
  <c r="M4589" i="32"/>
  <c r="L4589" i="32"/>
  <c r="J4588" i="32"/>
  <c r="Q4588" i="32"/>
  <c r="O4588" i="32"/>
  <c r="M4588" i="32"/>
  <c r="L4588" i="32"/>
  <c r="J4587" i="32"/>
  <c r="Q4587" i="32"/>
  <c r="O4587" i="32"/>
  <c r="M4587" i="32"/>
  <c r="L4587" i="32"/>
  <c r="J4586" i="32"/>
  <c r="Q4586" i="32"/>
  <c r="O4586" i="32"/>
  <c r="M4586" i="32"/>
  <c r="L4586" i="32"/>
  <c r="J4585" i="32"/>
  <c r="Q4585" i="32"/>
  <c r="O4585" i="32"/>
  <c r="M4585" i="32"/>
  <c r="L4585" i="32"/>
  <c r="J4584" i="32"/>
  <c r="Q4584" i="32"/>
  <c r="O4584" i="32"/>
  <c r="M4584" i="32"/>
  <c r="L4584" i="32"/>
  <c r="J4583" i="32"/>
  <c r="Q4583" i="32"/>
  <c r="O4583" i="32"/>
  <c r="M4583" i="32"/>
  <c r="L4583" i="32"/>
  <c r="J4582" i="32"/>
  <c r="Q4582" i="32"/>
  <c r="O4582" i="32"/>
  <c r="M4582" i="32"/>
  <c r="L4582" i="32"/>
  <c r="J4581" i="32"/>
  <c r="Q4581" i="32"/>
  <c r="O4581" i="32"/>
  <c r="M4581" i="32"/>
  <c r="L4581" i="32"/>
  <c r="J4580" i="32"/>
  <c r="Q4580" i="32"/>
  <c r="O4580" i="32"/>
  <c r="M4580" i="32"/>
  <c r="L4580" i="32"/>
  <c r="J4579" i="32"/>
  <c r="Q4579" i="32"/>
  <c r="O4579" i="32"/>
  <c r="M4579" i="32"/>
  <c r="L4579" i="32"/>
  <c r="J4578" i="32"/>
  <c r="Q4578" i="32"/>
  <c r="O4578" i="32"/>
  <c r="M4578" i="32"/>
  <c r="L4578" i="32"/>
  <c r="J4577" i="32"/>
  <c r="Q4577" i="32"/>
  <c r="O4577" i="32"/>
  <c r="M4577" i="32"/>
  <c r="L4577" i="32"/>
  <c r="J4576" i="32"/>
  <c r="Q4576" i="32"/>
  <c r="O4576" i="32"/>
  <c r="M4576" i="32"/>
  <c r="L4576" i="32"/>
  <c r="J4575" i="32"/>
  <c r="Q4575" i="32"/>
  <c r="O4575" i="32"/>
  <c r="M4575" i="32"/>
  <c r="L4575" i="32"/>
  <c r="J4574" i="32"/>
  <c r="Q4574" i="32"/>
  <c r="O4574" i="32"/>
  <c r="M4574" i="32"/>
  <c r="L4574" i="32"/>
  <c r="J4573" i="32"/>
  <c r="Q4573" i="32"/>
  <c r="O4573" i="32"/>
  <c r="M4573" i="32"/>
  <c r="L4573" i="32"/>
  <c r="J4572" i="32"/>
  <c r="Q4572" i="32"/>
  <c r="O4572" i="32"/>
  <c r="M4572" i="32"/>
  <c r="L4572" i="32"/>
  <c r="J4571" i="32"/>
  <c r="Q4571" i="32"/>
  <c r="O4571" i="32"/>
  <c r="M4571" i="32"/>
  <c r="L4571" i="32"/>
  <c r="J4570" i="32"/>
  <c r="Q4570" i="32"/>
  <c r="O4570" i="32"/>
  <c r="M4570" i="32"/>
  <c r="L4570" i="32"/>
  <c r="J4569" i="32"/>
  <c r="Q4569" i="32"/>
  <c r="O4569" i="32"/>
  <c r="M4569" i="32"/>
  <c r="L4569" i="32"/>
  <c r="J4568" i="32"/>
  <c r="Q4568" i="32"/>
  <c r="O4568" i="32"/>
  <c r="M4568" i="32"/>
  <c r="L4568" i="32"/>
  <c r="J4567" i="32"/>
  <c r="Q4567" i="32"/>
  <c r="O4567" i="32"/>
  <c r="M4567" i="32"/>
  <c r="L4567" i="32"/>
  <c r="J4566" i="32"/>
  <c r="Q4566" i="32"/>
  <c r="O4566" i="32"/>
  <c r="M4566" i="32"/>
  <c r="L4566" i="32"/>
  <c r="J4565" i="32"/>
  <c r="Q4565" i="32"/>
  <c r="O4565" i="32"/>
  <c r="M4565" i="32"/>
  <c r="L4565" i="32"/>
  <c r="J4564" i="32"/>
  <c r="Q4564" i="32"/>
  <c r="O4564" i="32"/>
  <c r="M4564" i="32"/>
  <c r="L4564" i="32"/>
  <c r="J4563" i="32"/>
  <c r="Q4563" i="32"/>
  <c r="O4563" i="32"/>
  <c r="M4563" i="32"/>
  <c r="L4563" i="32"/>
  <c r="J4562" i="32"/>
  <c r="Q4562" i="32"/>
  <c r="O4562" i="32"/>
  <c r="M4562" i="32"/>
  <c r="L4562" i="32"/>
  <c r="J4561" i="32"/>
  <c r="Q4561" i="32"/>
  <c r="O4561" i="32"/>
  <c r="M4561" i="32"/>
  <c r="L4561" i="32"/>
  <c r="J4560" i="32"/>
  <c r="Q4560" i="32"/>
  <c r="O4560" i="32"/>
  <c r="M4560" i="32"/>
  <c r="L4560" i="32"/>
  <c r="J4559" i="32"/>
  <c r="Q4559" i="32"/>
  <c r="O4559" i="32"/>
  <c r="M4559" i="32"/>
  <c r="L4559" i="32"/>
  <c r="J4558" i="32"/>
  <c r="Q4558" i="32"/>
  <c r="O4558" i="32"/>
  <c r="M4558" i="32"/>
  <c r="L4558" i="32"/>
  <c r="J4557" i="32"/>
  <c r="Q4557" i="32"/>
  <c r="O4557" i="32"/>
  <c r="M4557" i="32"/>
  <c r="L4557" i="32"/>
  <c r="J4556" i="32"/>
  <c r="Q4556" i="32"/>
  <c r="O4556" i="32"/>
  <c r="M4556" i="32"/>
  <c r="L4556" i="32"/>
  <c r="J4555" i="32"/>
  <c r="Q4555" i="32"/>
  <c r="O4555" i="32"/>
  <c r="M4555" i="32"/>
  <c r="L4555" i="32"/>
  <c r="J4554" i="32"/>
  <c r="Q4554" i="32"/>
  <c r="O4554" i="32"/>
  <c r="M4554" i="32"/>
  <c r="L4554" i="32"/>
  <c r="J4553" i="32"/>
  <c r="Q4553" i="32"/>
  <c r="O4553" i="32"/>
  <c r="M4553" i="32"/>
  <c r="L4553" i="32"/>
  <c r="J4552" i="32"/>
  <c r="Q4552" i="32"/>
  <c r="O4552" i="32"/>
  <c r="M4552" i="32"/>
  <c r="L4552" i="32"/>
  <c r="J4551" i="32"/>
  <c r="Q4551" i="32"/>
  <c r="O4551" i="32"/>
  <c r="M4551" i="32"/>
  <c r="L4551" i="32"/>
  <c r="J4550" i="32"/>
  <c r="Q4550" i="32"/>
  <c r="O4550" i="32"/>
  <c r="M4550" i="32"/>
  <c r="L4550" i="32"/>
  <c r="J4549" i="32"/>
  <c r="Q4549" i="32"/>
  <c r="O4549" i="32"/>
  <c r="M4549" i="32"/>
  <c r="L4549" i="32"/>
  <c r="J4548" i="32"/>
  <c r="Q4548" i="32"/>
  <c r="O4548" i="32"/>
  <c r="M4548" i="32"/>
  <c r="L4548" i="32"/>
  <c r="J4547" i="32"/>
  <c r="Q4547" i="32"/>
  <c r="O4547" i="32"/>
  <c r="M4547" i="32"/>
  <c r="L4547" i="32"/>
  <c r="J4546" i="32"/>
  <c r="Q4546" i="32"/>
  <c r="O4546" i="32"/>
  <c r="M4546" i="32"/>
  <c r="L4546" i="32"/>
  <c r="J4545" i="32"/>
  <c r="Q4545" i="32"/>
  <c r="O4545" i="32"/>
  <c r="M4545" i="32"/>
  <c r="L4545" i="32"/>
  <c r="J4544" i="32"/>
  <c r="Q4544" i="32"/>
  <c r="O4544" i="32"/>
  <c r="M4544" i="32"/>
  <c r="L4544" i="32"/>
  <c r="J4543" i="32"/>
  <c r="Q4543" i="32"/>
  <c r="O4543" i="32"/>
  <c r="M4543" i="32"/>
  <c r="L4543" i="32"/>
  <c r="J4542" i="32"/>
  <c r="Q4542" i="32"/>
  <c r="O4542" i="32"/>
  <c r="M4542" i="32"/>
  <c r="L4542" i="32"/>
  <c r="J4541" i="32"/>
  <c r="Q4541" i="32"/>
  <c r="O4541" i="32"/>
  <c r="M4541" i="32"/>
  <c r="L4541" i="32"/>
  <c r="J4540" i="32"/>
  <c r="Q4540" i="32"/>
  <c r="O4540" i="32"/>
  <c r="M4540" i="32"/>
  <c r="L4540" i="32"/>
  <c r="J4539" i="32"/>
  <c r="Q4539" i="32"/>
  <c r="O4539" i="32"/>
  <c r="M4539" i="32"/>
  <c r="L4539" i="32"/>
  <c r="J4538" i="32"/>
  <c r="Q4538" i="32"/>
  <c r="O4538" i="32"/>
  <c r="M4538" i="32"/>
  <c r="L4538" i="32"/>
  <c r="J4537" i="32"/>
  <c r="Q4537" i="32"/>
  <c r="O4537" i="32"/>
  <c r="M4537" i="32"/>
  <c r="L4537" i="32"/>
  <c r="J4536" i="32"/>
  <c r="Q4536" i="32"/>
  <c r="O4536" i="32"/>
  <c r="M4536" i="32"/>
  <c r="L4536" i="32"/>
  <c r="J4535" i="32"/>
  <c r="Q4535" i="32"/>
  <c r="O4535" i="32"/>
  <c r="M4535" i="32"/>
  <c r="L4535" i="32"/>
  <c r="J4534" i="32"/>
  <c r="Q4534" i="32"/>
  <c r="O4534" i="32"/>
  <c r="M4534" i="32"/>
  <c r="L4534" i="32"/>
  <c r="J4533" i="32"/>
  <c r="Q4533" i="32"/>
  <c r="O4533" i="32"/>
  <c r="M4533" i="32"/>
  <c r="L4533" i="32"/>
  <c r="J4532" i="32"/>
  <c r="Q4532" i="32"/>
  <c r="O4532" i="32"/>
  <c r="M4532" i="32"/>
  <c r="L4532" i="32"/>
  <c r="J4531" i="32"/>
  <c r="Q4531" i="32"/>
  <c r="O4531" i="32"/>
  <c r="M4531" i="32"/>
  <c r="L4531" i="32"/>
  <c r="J4530" i="32"/>
  <c r="Q4530" i="32"/>
  <c r="O4530" i="32"/>
  <c r="M4530" i="32"/>
  <c r="L4530" i="32"/>
  <c r="J4529" i="32"/>
  <c r="Q4529" i="32"/>
  <c r="O4529" i="32"/>
  <c r="M4529" i="32"/>
  <c r="L4529" i="32"/>
  <c r="J4528" i="32"/>
  <c r="Q4528" i="32"/>
  <c r="O4528" i="32"/>
  <c r="M4528" i="32"/>
  <c r="L4528" i="32"/>
  <c r="J4527" i="32"/>
  <c r="Q4527" i="32"/>
  <c r="O4527" i="32"/>
  <c r="M4527" i="32"/>
  <c r="L4527" i="32"/>
  <c r="J4526" i="32"/>
  <c r="Q4526" i="32"/>
  <c r="O4526" i="32"/>
  <c r="M4526" i="32"/>
  <c r="L4526" i="32"/>
  <c r="J4525" i="32"/>
  <c r="Q4525" i="32"/>
  <c r="O4525" i="32"/>
  <c r="M4525" i="32"/>
  <c r="L4525" i="32"/>
  <c r="J4524" i="32"/>
  <c r="Q4524" i="32"/>
  <c r="O4524" i="32"/>
  <c r="M4524" i="32"/>
  <c r="L4524" i="32"/>
  <c r="J4523" i="32"/>
  <c r="Q4523" i="32"/>
  <c r="O4523" i="32"/>
  <c r="M4523" i="32"/>
  <c r="L4523" i="32"/>
  <c r="J4522" i="32"/>
  <c r="Q4522" i="32"/>
  <c r="O4522" i="32"/>
  <c r="M4522" i="32"/>
  <c r="L4522" i="32"/>
  <c r="J4521" i="32"/>
  <c r="Q4521" i="32"/>
  <c r="O4521" i="32"/>
  <c r="M4521" i="32"/>
  <c r="L4521" i="32"/>
  <c r="J4520" i="32"/>
  <c r="Q4520" i="32"/>
  <c r="O4520" i="32"/>
  <c r="M4520" i="32"/>
  <c r="L4520" i="32"/>
  <c r="J4519" i="32"/>
  <c r="Q4519" i="32"/>
  <c r="O4519" i="32"/>
  <c r="M4519" i="32"/>
  <c r="L4519" i="32"/>
  <c r="J4518" i="32"/>
  <c r="Q4518" i="32"/>
  <c r="O4518" i="32"/>
  <c r="M4518" i="32"/>
  <c r="L4518" i="32"/>
  <c r="J4517" i="32"/>
  <c r="Q4517" i="32"/>
  <c r="O4517" i="32"/>
  <c r="M4517" i="32"/>
  <c r="L4517" i="32"/>
  <c r="J4516" i="32"/>
  <c r="Q4516" i="32"/>
  <c r="O4516" i="32"/>
  <c r="M4516" i="32"/>
  <c r="L4516" i="32"/>
  <c r="J4515" i="32"/>
  <c r="Q4515" i="32"/>
  <c r="O4515" i="32"/>
  <c r="M4515" i="32"/>
  <c r="L4515" i="32"/>
  <c r="J4514" i="32"/>
  <c r="Q4514" i="32"/>
  <c r="O4514" i="32"/>
  <c r="M4514" i="32"/>
  <c r="L4514" i="32"/>
  <c r="J4513" i="32"/>
  <c r="Q4513" i="32"/>
  <c r="O4513" i="32"/>
  <c r="M4513" i="32"/>
  <c r="L4513" i="32"/>
  <c r="J4512" i="32"/>
  <c r="Q4512" i="32"/>
  <c r="O4512" i="32"/>
  <c r="M4512" i="32"/>
  <c r="L4512" i="32"/>
  <c r="J4511" i="32"/>
  <c r="Q4511" i="32"/>
  <c r="O4511" i="32"/>
  <c r="M4511" i="32"/>
  <c r="L4511" i="32"/>
  <c r="J4510" i="32"/>
  <c r="Q4510" i="32"/>
  <c r="O4510" i="32"/>
  <c r="M4510" i="32"/>
  <c r="L4510" i="32"/>
  <c r="J4509" i="32"/>
  <c r="Q4509" i="32"/>
  <c r="O4509" i="32"/>
  <c r="M4509" i="32"/>
  <c r="L4509" i="32"/>
  <c r="J4508" i="32"/>
  <c r="Q4508" i="32"/>
  <c r="O4508" i="32"/>
  <c r="M4508" i="32"/>
  <c r="L4508" i="32"/>
  <c r="J4507" i="32"/>
  <c r="Q4507" i="32"/>
  <c r="O4507" i="32"/>
  <c r="M4507" i="32"/>
  <c r="L4507" i="32"/>
  <c r="J4506" i="32"/>
  <c r="Q4506" i="32"/>
  <c r="O4506" i="32"/>
  <c r="M4506" i="32"/>
  <c r="L4506" i="32"/>
  <c r="J4505" i="32"/>
  <c r="Q4505" i="32"/>
  <c r="O4505" i="32"/>
  <c r="M4505" i="32"/>
  <c r="L4505" i="32"/>
  <c r="J4504" i="32"/>
  <c r="Q4504" i="32"/>
  <c r="O4504" i="32"/>
  <c r="M4504" i="32"/>
  <c r="L4504" i="32"/>
  <c r="J4503" i="32"/>
  <c r="Q4503" i="32"/>
  <c r="O4503" i="32"/>
  <c r="M4503" i="32"/>
  <c r="L4503" i="32"/>
  <c r="J4502" i="32"/>
  <c r="Q4502" i="32"/>
  <c r="O4502" i="32"/>
  <c r="M4502" i="32"/>
  <c r="L4502" i="32"/>
  <c r="J4501" i="32"/>
  <c r="Q4501" i="32"/>
  <c r="O4501" i="32"/>
  <c r="M4501" i="32"/>
  <c r="L4501" i="32"/>
  <c r="J4500" i="32"/>
  <c r="Q4500" i="32"/>
  <c r="O4500" i="32"/>
  <c r="M4500" i="32"/>
  <c r="L4500" i="32"/>
  <c r="J4499" i="32"/>
  <c r="Q4499" i="32"/>
  <c r="O4499" i="32"/>
  <c r="M4499" i="32"/>
  <c r="L4499" i="32"/>
  <c r="J4498" i="32"/>
  <c r="Q4498" i="32"/>
  <c r="O4498" i="32"/>
  <c r="M4498" i="32"/>
  <c r="L4498" i="32"/>
  <c r="J4497" i="32"/>
  <c r="Q4497" i="32"/>
  <c r="O4497" i="32"/>
  <c r="M4497" i="32"/>
  <c r="L4497" i="32"/>
  <c r="J4496" i="32"/>
  <c r="Q4496" i="32"/>
  <c r="O4496" i="32"/>
  <c r="M4496" i="32"/>
  <c r="L4496" i="32"/>
  <c r="J4495" i="32"/>
  <c r="Q4495" i="32"/>
  <c r="O4495" i="32"/>
  <c r="M4495" i="32"/>
  <c r="L4495" i="32"/>
  <c r="J4494" i="32"/>
  <c r="Q4494" i="32"/>
  <c r="O4494" i="32"/>
  <c r="M4494" i="32"/>
  <c r="L4494" i="32"/>
  <c r="J4493" i="32"/>
  <c r="Q4493" i="32"/>
  <c r="O4493" i="32"/>
  <c r="M4493" i="32"/>
  <c r="L4493" i="32"/>
  <c r="J4492" i="32"/>
  <c r="Q4492" i="32"/>
  <c r="O4492" i="32"/>
  <c r="M4492" i="32"/>
  <c r="L4492" i="32"/>
  <c r="J4491" i="32"/>
  <c r="Q4491" i="32"/>
  <c r="O4491" i="32"/>
  <c r="M4491" i="32"/>
  <c r="L4491" i="32"/>
  <c r="J4490" i="32"/>
  <c r="Q4490" i="32"/>
  <c r="O4490" i="32"/>
  <c r="M4490" i="32"/>
  <c r="L4490" i="32"/>
  <c r="J4489" i="32"/>
  <c r="Q4489" i="32"/>
  <c r="O4489" i="32"/>
  <c r="M4489" i="32"/>
  <c r="L4489" i="32"/>
  <c r="J4488" i="32"/>
  <c r="Q4488" i="32"/>
  <c r="O4488" i="32"/>
  <c r="M4488" i="32"/>
  <c r="L4488" i="32"/>
  <c r="J4487" i="32"/>
  <c r="Q4487" i="32"/>
  <c r="O4487" i="32"/>
  <c r="M4487" i="32"/>
  <c r="L4487" i="32"/>
  <c r="J4486" i="32"/>
  <c r="Q4486" i="32"/>
  <c r="O4486" i="32"/>
  <c r="M4486" i="32"/>
  <c r="L4486" i="32"/>
  <c r="J4485" i="32"/>
  <c r="Q4485" i="32"/>
  <c r="O4485" i="32"/>
  <c r="M4485" i="32"/>
  <c r="L4485" i="32"/>
  <c r="J4484" i="32"/>
  <c r="Q4484" i="32"/>
  <c r="O4484" i="32"/>
  <c r="M4484" i="32"/>
  <c r="L4484" i="32"/>
  <c r="J4483" i="32"/>
  <c r="Q4483" i="32"/>
  <c r="O4483" i="32"/>
  <c r="M4483" i="32"/>
  <c r="L4483" i="32"/>
  <c r="J4482" i="32"/>
  <c r="Q4482" i="32"/>
  <c r="O4482" i="32"/>
  <c r="M4482" i="32"/>
  <c r="L4482" i="32"/>
  <c r="J4481" i="32"/>
  <c r="Q4481" i="32"/>
  <c r="O4481" i="32"/>
  <c r="M4481" i="32"/>
  <c r="L4481" i="32"/>
  <c r="J4480" i="32"/>
  <c r="Q4480" i="32"/>
  <c r="O4480" i="32"/>
  <c r="M4480" i="32"/>
  <c r="L4480" i="32"/>
  <c r="J4479" i="32"/>
  <c r="Q4479" i="32"/>
  <c r="O4479" i="32"/>
  <c r="M4479" i="32"/>
  <c r="L4479" i="32"/>
  <c r="J4478" i="32"/>
  <c r="Q4478" i="32"/>
  <c r="O4478" i="32"/>
  <c r="M4478" i="32"/>
  <c r="L4478" i="32"/>
  <c r="J4477" i="32"/>
  <c r="Q4477" i="32"/>
  <c r="O4477" i="32"/>
  <c r="M4477" i="32"/>
  <c r="L4477" i="32"/>
  <c r="J4476" i="32"/>
  <c r="Q4476" i="32"/>
  <c r="O4476" i="32"/>
  <c r="M4476" i="32"/>
  <c r="L4476" i="32"/>
  <c r="J4475" i="32"/>
  <c r="Q4475" i="32"/>
  <c r="O4475" i="32"/>
  <c r="M4475" i="32"/>
  <c r="L4475" i="32"/>
  <c r="J4474" i="32"/>
  <c r="Q4474" i="32"/>
  <c r="O4474" i="32"/>
  <c r="M4474" i="32"/>
  <c r="L4474" i="32"/>
  <c r="J4473" i="32"/>
  <c r="Q4473" i="32"/>
  <c r="O4473" i="32"/>
  <c r="M4473" i="32"/>
  <c r="L4473" i="32"/>
  <c r="J4472" i="32"/>
  <c r="Q4472" i="32"/>
  <c r="O4472" i="32"/>
  <c r="M4472" i="32"/>
  <c r="L4472" i="32"/>
  <c r="J4471" i="32"/>
  <c r="Q4471" i="32"/>
  <c r="O4471" i="32"/>
  <c r="M4471" i="32"/>
  <c r="L4471" i="32"/>
  <c r="J4470" i="32"/>
  <c r="Q4470" i="32"/>
  <c r="O4470" i="32"/>
  <c r="M4470" i="32"/>
  <c r="L4470" i="32"/>
  <c r="J4469" i="32"/>
  <c r="Q4469" i="32"/>
  <c r="O4469" i="32"/>
  <c r="M4469" i="32"/>
  <c r="L4469" i="32"/>
  <c r="J4468" i="32"/>
  <c r="Q4468" i="32"/>
  <c r="O4468" i="32"/>
  <c r="M4468" i="32"/>
  <c r="L4468" i="32"/>
  <c r="J4467" i="32"/>
  <c r="Q4467" i="32"/>
  <c r="O4467" i="32"/>
  <c r="M4467" i="32"/>
  <c r="L4467" i="32"/>
  <c r="J4466" i="32"/>
  <c r="Q4466" i="32"/>
  <c r="O4466" i="32"/>
  <c r="M4466" i="32"/>
  <c r="L4466" i="32"/>
  <c r="J4465" i="32"/>
  <c r="Q4465" i="32"/>
  <c r="O4465" i="32"/>
  <c r="M4465" i="32"/>
  <c r="L4465" i="32"/>
  <c r="J4464" i="32"/>
  <c r="Q4464" i="32"/>
  <c r="O4464" i="32"/>
  <c r="M4464" i="32"/>
  <c r="L4464" i="32"/>
  <c r="J4463" i="32"/>
  <c r="Q4463" i="32"/>
  <c r="O4463" i="32"/>
  <c r="M4463" i="32"/>
  <c r="L4463" i="32"/>
  <c r="J4460" i="32"/>
  <c r="Q4460" i="32"/>
  <c r="O4460" i="32"/>
  <c r="M4460" i="32"/>
  <c r="L4460" i="32"/>
  <c r="J4459" i="32"/>
  <c r="Q4459" i="32"/>
  <c r="O4459" i="32"/>
  <c r="M4459" i="32"/>
  <c r="L4459" i="32"/>
  <c r="J4458" i="32"/>
  <c r="Q4458" i="32"/>
  <c r="O4458" i="32"/>
  <c r="M4458" i="32"/>
  <c r="L4458" i="32"/>
  <c r="J4457" i="32"/>
  <c r="Q4457" i="32"/>
  <c r="O4457" i="32"/>
  <c r="M4457" i="32"/>
  <c r="L4457" i="32"/>
  <c r="J4456" i="32"/>
  <c r="Q4456" i="32"/>
  <c r="O4456" i="32"/>
  <c r="M4456" i="32"/>
  <c r="L4456" i="32"/>
  <c r="J4455" i="32"/>
  <c r="Q4455" i="32"/>
  <c r="O4455" i="32"/>
  <c r="M4455" i="32"/>
  <c r="L4455" i="32"/>
  <c r="J4454" i="32"/>
  <c r="Q4454" i="32"/>
  <c r="O4454" i="32"/>
  <c r="M4454" i="32"/>
  <c r="L4454" i="32"/>
  <c r="J4453" i="32"/>
  <c r="Q4453" i="32"/>
  <c r="O4453" i="32"/>
  <c r="M4453" i="32"/>
  <c r="L4453" i="32"/>
  <c r="J4452" i="32"/>
  <c r="Q4452" i="32"/>
  <c r="O4452" i="32"/>
  <c r="M4452" i="32"/>
  <c r="L4452" i="32"/>
  <c r="J4451" i="32"/>
  <c r="Q4451" i="32"/>
  <c r="O4451" i="32"/>
  <c r="M4451" i="32"/>
  <c r="L4451" i="32"/>
  <c r="J4450" i="32"/>
  <c r="Q4450" i="32"/>
  <c r="O4450" i="32"/>
  <c r="M4450" i="32"/>
  <c r="L4450" i="32"/>
  <c r="J4449" i="32"/>
  <c r="Q4449" i="32"/>
  <c r="O4449" i="32"/>
  <c r="M4449" i="32"/>
  <c r="L4449" i="32"/>
  <c r="J4448" i="32"/>
  <c r="Q4448" i="32"/>
  <c r="O4448" i="32"/>
  <c r="M4448" i="32"/>
  <c r="L4448" i="32"/>
  <c r="J4447" i="32"/>
  <c r="Q4447" i="32"/>
  <c r="O4447" i="32"/>
  <c r="M4447" i="32"/>
  <c r="L4447" i="32"/>
  <c r="J4446" i="32"/>
  <c r="Q4446" i="32"/>
  <c r="O4446" i="32"/>
  <c r="M4446" i="32"/>
  <c r="L4446" i="32"/>
  <c r="J4445" i="32"/>
  <c r="Q4445" i="32"/>
  <c r="O4445" i="32"/>
  <c r="M4445" i="32"/>
  <c r="L4445" i="32"/>
  <c r="J4444" i="32"/>
  <c r="Q4444" i="32"/>
  <c r="O4444" i="32"/>
  <c r="M4444" i="32"/>
  <c r="L4444" i="32"/>
  <c r="J4443" i="32"/>
  <c r="Q4443" i="32"/>
  <c r="O4443" i="32"/>
  <c r="M4443" i="32"/>
  <c r="L4443" i="32"/>
  <c r="J4442" i="32"/>
  <c r="Q4442" i="32"/>
  <c r="O4442" i="32"/>
  <c r="M4442" i="32"/>
  <c r="L4442" i="32"/>
  <c r="J4441" i="32"/>
  <c r="Q4441" i="32"/>
  <c r="O4441" i="32"/>
  <c r="M4441" i="32"/>
  <c r="L4441" i="32"/>
  <c r="J4440" i="32"/>
  <c r="Q4440" i="32"/>
  <c r="O4440" i="32"/>
  <c r="M4440" i="32"/>
  <c r="L4440" i="32"/>
  <c r="J4439" i="32"/>
  <c r="Q4439" i="32"/>
  <c r="O4439" i="32"/>
  <c r="M4439" i="32"/>
  <c r="L4439" i="32"/>
  <c r="J4438" i="32"/>
  <c r="Q4438" i="32"/>
  <c r="O4438" i="32"/>
  <c r="M4438" i="32"/>
  <c r="L4438" i="32"/>
  <c r="J4437" i="32"/>
  <c r="Q4437" i="32"/>
  <c r="O4437" i="32"/>
  <c r="M4437" i="32"/>
  <c r="L4437" i="32"/>
  <c r="J4436" i="32"/>
  <c r="Q4436" i="32"/>
  <c r="O4436" i="32"/>
  <c r="M4436" i="32"/>
  <c r="L4436" i="32"/>
  <c r="J4435" i="32"/>
  <c r="Q4435" i="32"/>
  <c r="O4435" i="32"/>
  <c r="M4435" i="32"/>
  <c r="L4435" i="32"/>
  <c r="J4434" i="32"/>
  <c r="Q4434" i="32"/>
  <c r="O4434" i="32"/>
  <c r="M4434" i="32"/>
  <c r="L4434" i="32"/>
  <c r="J4433" i="32"/>
  <c r="Q4433" i="32"/>
  <c r="O4433" i="32"/>
  <c r="M4433" i="32"/>
  <c r="L4433" i="32"/>
  <c r="J4432" i="32"/>
  <c r="Q4432" i="32"/>
  <c r="O4432" i="32"/>
  <c r="M4432" i="32"/>
  <c r="L4432" i="32"/>
  <c r="J4431" i="32"/>
  <c r="Q4431" i="32"/>
  <c r="O4431" i="32"/>
  <c r="M4431" i="32"/>
  <c r="L4431" i="32"/>
  <c r="J4430" i="32"/>
  <c r="Q4430" i="32"/>
  <c r="O4430" i="32"/>
  <c r="M4430" i="32"/>
  <c r="L4430" i="32"/>
  <c r="J4429" i="32"/>
  <c r="Q4429" i="32"/>
  <c r="O4429" i="32"/>
  <c r="M4429" i="32"/>
  <c r="L4429" i="32"/>
  <c r="J4428" i="32"/>
  <c r="Q4428" i="32"/>
  <c r="O4428" i="32"/>
  <c r="M4428" i="32"/>
  <c r="L4428" i="32"/>
  <c r="J4427" i="32"/>
  <c r="Q4427" i="32"/>
  <c r="O4427" i="32"/>
  <c r="M4427" i="32"/>
  <c r="L4427" i="32"/>
  <c r="J4426" i="32"/>
  <c r="Q4426" i="32"/>
  <c r="O4426" i="32"/>
  <c r="M4426" i="32"/>
  <c r="L4426" i="32"/>
  <c r="J4425" i="32"/>
  <c r="Q4425" i="32"/>
  <c r="O4425" i="32"/>
  <c r="M4425" i="32"/>
  <c r="L4425" i="32"/>
  <c r="J4424" i="32"/>
  <c r="Q4424" i="32"/>
  <c r="O4424" i="32"/>
  <c r="M4424" i="32"/>
  <c r="L4424" i="32"/>
  <c r="J4423" i="32"/>
  <c r="Q4423" i="32"/>
  <c r="O4423" i="32"/>
  <c r="M4423" i="32"/>
  <c r="L4423" i="32"/>
  <c r="J4422" i="32"/>
  <c r="Q4422" i="32"/>
  <c r="O4422" i="32"/>
  <c r="M4422" i="32"/>
  <c r="L4422" i="32"/>
  <c r="J4421" i="32"/>
  <c r="Q4421" i="32"/>
  <c r="O4421" i="32"/>
  <c r="M4421" i="32"/>
  <c r="L4421" i="32"/>
  <c r="J4420" i="32"/>
  <c r="Q4420" i="32"/>
  <c r="O4420" i="32"/>
  <c r="M4420" i="32"/>
  <c r="L4420" i="32"/>
  <c r="J4419" i="32"/>
  <c r="Q4419" i="32"/>
  <c r="O4419" i="32"/>
  <c r="M4419" i="32"/>
  <c r="L4419" i="32"/>
  <c r="J4418" i="32"/>
  <c r="Q4418" i="32"/>
  <c r="O4418" i="32"/>
  <c r="M4418" i="32"/>
  <c r="L4418" i="32"/>
  <c r="J4417" i="32"/>
  <c r="Q4417" i="32"/>
  <c r="O4417" i="32"/>
  <c r="M4417" i="32"/>
  <c r="L4417" i="32"/>
  <c r="J4416" i="32"/>
  <c r="Q4416" i="32"/>
  <c r="O4416" i="32"/>
  <c r="M4416" i="32"/>
  <c r="L4416" i="32"/>
  <c r="J4415" i="32"/>
  <c r="Q4415" i="32"/>
  <c r="O4415" i="32"/>
  <c r="M4415" i="32"/>
  <c r="L4415" i="32"/>
  <c r="J4414" i="32"/>
  <c r="Q4414" i="32"/>
  <c r="O4414" i="32"/>
  <c r="M4414" i="32"/>
  <c r="L4414" i="32"/>
  <c r="J4413" i="32"/>
  <c r="Q4413" i="32"/>
  <c r="O4413" i="32"/>
  <c r="M4413" i="32"/>
  <c r="L4413" i="32"/>
  <c r="J4412" i="32"/>
  <c r="Q4412" i="32"/>
  <c r="O4412" i="32"/>
  <c r="M4412" i="32"/>
  <c r="L4412" i="32"/>
  <c r="J4411" i="32"/>
  <c r="Q4411" i="32"/>
  <c r="O4411" i="32"/>
  <c r="M4411" i="32"/>
  <c r="L4411" i="32"/>
  <c r="J4410" i="32"/>
  <c r="Q4410" i="32"/>
  <c r="O4410" i="32"/>
  <c r="M4410" i="32"/>
  <c r="L4410" i="32"/>
  <c r="J4409" i="32"/>
  <c r="Q4409" i="32"/>
  <c r="O4409" i="32"/>
  <c r="M4409" i="32"/>
  <c r="L4409" i="32"/>
  <c r="J4408" i="32"/>
  <c r="Q4408" i="32"/>
  <c r="O4408" i="32"/>
  <c r="M4408" i="32"/>
  <c r="L4408" i="32"/>
  <c r="J4407" i="32"/>
  <c r="Q4407" i="32"/>
  <c r="O4407" i="32"/>
  <c r="M4407" i="32"/>
  <c r="L4407" i="32"/>
  <c r="J4406" i="32"/>
  <c r="Q4406" i="32"/>
  <c r="O4406" i="32"/>
  <c r="M4406" i="32"/>
  <c r="L4406" i="32"/>
  <c r="J4405" i="32"/>
  <c r="Q4405" i="32"/>
  <c r="O4405" i="32"/>
  <c r="M4405" i="32"/>
  <c r="L4405" i="32"/>
  <c r="J4404" i="32"/>
  <c r="Q4404" i="32"/>
  <c r="O4404" i="32"/>
  <c r="M4404" i="32"/>
  <c r="L4404" i="32"/>
  <c r="J4403" i="32"/>
  <c r="Q4403" i="32"/>
  <c r="O4403" i="32"/>
  <c r="M4403" i="32"/>
  <c r="L4403" i="32"/>
  <c r="J4402" i="32"/>
  <c r="Q4402" i="32"/>
  <c r="O4402" i="32"/>
  <c r="M4402" i="32"/>
  <c r="L4402" i="32"/>
  <c r="J4401" i="32"/>
  <c r="Q4401" i="32"/>
  <c r="O4401" i="32"/>
  <c r="M4401" i="32"/>
  <c r="L4401" i="32"/>
  <c r="J4400" i="32"/>
  <c r="Q4400" i="32"/>
  <c r="O4400" i="32"/>
  <c r="M4400" i="32"/>
  <c r="L4400" i="32"/>
  <c r="J4399" i="32"/>
  <c r="Q4399" i="32"/>
  <c r="O4399" i="32"/>
  <c r="M4399" i="32"/>
  <c r="L4399" i="32"/>
  <c r="J4398" i="32"/>
  <c r="Q4398" i="32"/>
  <c r="O4398" i="32"/>
  <c r="M4398" i="32"/>
  <c r="L4398" i="32"/>
  <c r="J4397" i="32"/>
  <c r="Q4397" i="32"/>
  <c r="O4397" i="32"/>
  <c r="M4397" i="32"/>
  <c r="L4397" i="32"/>
  <c r="J4396" i="32"/>
  <c r="Q4396" i="32"/>
  <c r="O4396" i="32"/>
  <c r="M4396" i="32"/>
  <c r="L4396" i="32"/>
  <c r="J4395" i="32"/>
  <c r="Q4395" i="32"/>
  <c r="O4395" i="32"/>
  <c r="M4395" i="32"/>
  <c r="L4395" i="32"/>
  <c r="J4394" i="32"/>
  <c r="Q4394" i="32"/>
  <c r="O4394" i="32"/>
  <c r="M4394" i="32"/>
  <c r="L4394" i="32"/>
  <c r="J4393" i="32"/>
  <c r="Q4393" i="32"/>
  <c r="O4393" i="32"/>
  <c r="M4393" i="32"/>
  <c r="L4393" i="32"/>
  <c r="J4392" i="32"/>
  <c r="Q4392" i="32"/>
  <c r="O4392" i="32"/>
  <c r="M4392" i="32"/>
  <c r="L4392" i="32"/>
  <c r="J4391" i="32"/>
  <c r="Q4391" i="32"/>
  <c r="O4391" i="32"/>
  <c r="M4391" i="32"/>
  <c r="L4391" i="32"/>
  <c r="J4390" i="32"/>
  <c r="Q4390" i="32"/>
  <c r="O4390" i="32"/>
  <c r="M4390" i="32"/>
  <c r="L4390" i="32"/>
  <c r="J4389" i="32"/>
  <c r="Q4389" i="32"/>
  <c r="O4389" i="32"/>
  <c r="M4389" i="32"/>
  <c r="L4389" i="32"/>
  <c r="J4388" i="32"/>
  <c r="Q4388" i="32"/>
  <c r="O4388" i="32"/>
  <c r="M4388" i="32"/>
  <c r="L4388" i="32"/>
  <c r="J4387" i="32"/>
  <c r="Q4387" i="32"/>
  <c r="O4387" i="32"/>
  <c r="M4387" i="32"/>
  <c r="L4387" i="32"/>
  <c r="J4386" i="32"/>
  <c r="Q4386" i="32"/>
  <c r="O4386" i="32"/>
  <c r="M4386" i="32"/>
  <c r="L4386" i="32"/>
  <c r="J4385" i="32"/>
  <c r="Q4385" i="32"/>
  <c r="O4385" i="32"/>
  <c r="M4385" i="32"/>
  <c r="L4385" i="32"/>
  <c r="J4384" i="32"/>
  <c r="Q4384" i="32"/>
  <c r="O4384" i="32"/>
  <c r="M4384" i="32"/>
  <c r="L4384" i="32"/>
  <c r="J4383" i="32"/>
  <c r="Q4383" i="32"/>
  <c r="O4383" i="32"/>
  <c r="M4383" i="32"/>
  <c r="L4383" i="32"/>
  <c r="J4382" i="32"/>
  <c r="Q4382" i="32"/>
  <c r="O4382" i="32"/>
  <c r="M4382" i="32"/>
  <c r="L4382" i="32"/>
  <c r="J4381" i="32"/>
  <c r="Q4381" i="32"/>
  <c r="O4381" i="32"/>
  <c r="M4381" i="32"/>
  <c r="L4381" i="32"/>
  <c r="J4380" i="32"/>
  <c r="Q4380" i="32"/>
  <c r="O4380" i="32"/>
  <c r="M4380" i="32"/>
  <c r="L4380" i="32"/>
  <c r="J4379" i="32"/>
  <c r="Q4379" i="32"/>
  <c r="O4379" i="32"/>
  <c r="M4379" i="32"/>
  <c r="L4379" i="32"/>
  <c r="J4378" i="32"/>
  <c r="Q4378" i="32"/>
  <c r="O4378" i="32"/>
  <c r="M4378" i="32"/>
  <c r="L4378" i="32"/>
  <c r="J4377" i="32"/>
  <c r="Q4377" i="32"/>
  <c r="O4377" i="32"/>
  <c r="M4377" i="32"/>
  <c r="L4377" i="32"/>
  <c r="J4376" i="32"/>
  <c r="Q4376" i="32"/>
  <c r="O4376" i="32"/>
  <c r="M4376" i="32"/>
  <c r="L4376" i="32"/>
  <c r="J4375" i="32"/>
  <c r="Q4375" i="32"/>
  <c r="O4375" i="32"/>
  <c r="M4375" i="32"/>
  <c r="L4375" i="32"/>
  <c r="J4374" i="32"/>
  <c r="Q4374" i="32"/>
  <c r="O4374" i="32"/>
  <c r="M4374" i="32"/>
  <c r="L4374" i="32"/>
  <c r="J4373" i="32"/>
  <c r="Q4373" i="32"/>
  <c r="O4373" i="32"/>
  <c r="M4373" i="32"/>
  <c r="L4373" i="32"/>
  <c r="J4372" i="32"/>
  <c r="Q4372" i="32"/>
  <c r="O4372" i="32"/>
  <c r="M4372" i="32"/>
  <c r="L4372" i="32"/>
  <c r="J4371" i="32"/>
  <c r="Q4371" i="32"/>
  <c r="O4371" i="32"/>
  <c r="M4371" i="32"/>
  <c r="L4371" i="32"/>
  <c r="J4370" i="32"/>
  <c r="Q4370" i="32"/>
  <c r="O4370" i="32"/>
  <c r="M4370" i="32"/>
  <c r="L4370" i="32"/>
  <c r="J4369" i="32"/>
  <c r="Q4369" i="32"/>
  <c r="O4369" i="32"/>
  <c r="M4369" i="32"/>
  <c r="L4369" i="32"/>
  <c r="J4368" i="32"/>
  <c r="Q4368" i="32"/>
  <c r="O4368" i="32"/>
  <c r="M4368" i="32"/>
  <c r="L4368" i="32"/>
  <c r="J4367" i="32"/>
  <c r="Q4367" i="32"/>
  <c r="O4367" i="32"/>
  <c r="M4367" i="32"/>
  <c r="L4367" i="32"/>
  <c r="J4366" i="32"/>
  <c r="Q4366" i="32"/>
  <c r="O4366" i="32"/>
  <c r="M4366" i="32"/>
  <c r="L4366" i="32"/>
  <c r="J4365" i="32"/>
  <c r="Q4365" i="32"/>
  <c r="O4365" i="32"/>
  <c r="M4365" i="32"/>
  <c r="L4365" i="32"/>
  <c r="J4364" i="32"/>
  <c r="Q4364" i="32"/>
  <c r="O4364" i="32"/>
  <c r="M4364" i="32"/>
  <c r="L4364" i="32"/>
  <c r="J4363" i="32"/>
  <c r="Q4363" i="32"/>
  <c r="O4363" i="32"/>
  <c r="M4363" i="32"/>
  <c r="L4363" i="32"/>
  <c r="J4362" i="32"/>
  <c r="Q4362" i="32"/>
  <c r="O4362" i="32"/>
  <c r="M4362" i="32"/>
  <c r="L4362" i="32"/>
  <c r="J4361" i="32"/>
  <c r="Q4361" i="32"/>
  <c r="O4361" i="32"/>
  <c r="M4361" i="32"/>
  <c r="L4361" i="32"/>
  <c r="J4360" i="32"/>
  <c r="Q4360" i="32"/>
  <c r="O4360" i="32"/>
  <c r="M4360" i="32"/>
  <c r="L4360" i="32"/>
  <c r="J4359" i="32"/>
  <c r="Q4359" i="32"/>
  <c r="O4359" i="32"/>
  <c r="M4359" i="32"/>
  <c r="L4359" i="32"/>
  <c r="J4358" i="32"/>
  <c r="Q4358" i="32"/>
  <c r="O4358" i="32"/>
  <c r="M4358" i="32"/>
  <c r="L4358" i="32"/>
  <c r="J4357" i="32"/>
  <c r="Q4357" i="32"/>
  <c r="O4357" i="32"/>
  <c r="M4357" i="32"/>
  <c r="L4357" i="32"/>
  <c r="J4356" i="32"/>
  <c r="Q4356" i="32"/>
  <c r="O4356" i="32"/>
  <c r="M4356" i="32"/>
  <c r="L4356" i="32"/>
  <c r="J4355" i="32"/>
  <c r="Q4355" i="32"/>
  <c r="O4355" i="32"/>
  <c r="M4355" i="32"/>
  <c r="L4355" i="32"/>
  <c r="J4354" i="32"/>
  <c r="Q4354" i="32"/>
  <c r="O4354" i="32"/>
  <c r="M4354" i="32"/>
  <c r="L4354" i="32"/>
  <c r="J4353" i="32"/>
  <c r="Q4353" i="32"/>
  <c r="O4353" i="32"/>
  <c r="M4353" i="32"/>
  <c r="L4353" i="32"/>
  <c r="J4352" i="32"/>
  <c r="Q4352" i="32"/>
  <c r="O4352" i="32"/>
  <c r="M4352" i="32"/>
  <c r="L4352" i="32"/>
  <c r="J4351" i="32"/>
  <c r="Q4351" i="32"/>
  <c r="O4351" i="32"/>
  <c r="M4351" i="32"/>
  <c r="L4351" i="32"/>
  <c r="J4350" i="32"/>
  <c r="Q4350" i="32"/>
  <c r="O4350" i="32"/>
  <c r="M4350" i="32"/>
  <c r="L4350" i="32"/>
  <c r="J4349" i="32"/>
  <c r="Q4349" i="32"/>
  <c r="O4349" i="32"/>
  <c r="M4349" i="32"/>
  <c r="L4349" i="32"/>
  <c r="J4348" i="32"/>
  <c r="Q4348" i="32"/>
  <c r="O4348" i="32"/>
  <c r="M4348" i="32"/>
  <c r="L4348" i="32"/>
  <c r="J4347" i="32"/>
  <c r="Q4347" i="32"/>
  <c r="O4347" i="32"/>
  <c r="M4347" i="32"/>
  <c r="L4347" i="32"/>
  <c r="J4345" i="32"/>
  <c r="Q4345" i="32"/>
  <c r="O4345" i="32"/>
  <c r="M4345" i="32"/>
  <c r="L4345" i="32"/>
  <c r="J4344" i="32"/>
  <c r="Q4344" i="32"/>
  <c r="O4344" i="32"/>
  <c r="M4344" i="32"/>
  <c r="L4344" i="32"/>
  <c r="J4343" i="32"/>
  <c r="Q4343" i="32"/>
  <c r="O4343" i="32"/>
  <c r="M4343" i="32"/>
  <c r="L4343" i="32"/>
  <c r="J4342" i="32"/>
  <c r="Q4342" i="32"/>
  <c r="O4342" i="32"/>
  <c r="M4342" i="32"/>
  <c r="L4342" i="32"/>
  <c r="J4341" i="32"/>
  <c r="Q4341" i="32"/>
  <c r="O4341" i="32"/>
  <c r="M4341" i="32"/>
  <c r="L4341" i="32"/>
  <c r="J4340" i="32"/>
  <c r="Q4340" i="32"/>
  <c r="O4340" i="32"/>
  <c r="M4340" i="32"/>
  <c r="L4340" i="32"/>
  <c r="J4339" i="32"/>
  <c r="Q4339" i="32"/>
  <c r="O4339" i="32"/>
  <c r="M4339" i="32"/>
  <c r="L4339" i="32"/>
  <c r="J4338" i="32"/>
  <c r="Q4338" i="32"/>
  <c r="O4338" i="32"/>
  <c r="M4338" i="32"/>
  <c r="L4338" i="32"/>
  <c r="J4336" i="32"/>
  <c r="Q4336" i="32"/>
  <c r="O4336" i="32"/>
  <c r="M4336" i="32"/>
  <c r="L4336" i="32"/>
  <c r="J4335" i="32"/>
  <c r="Q4335" i="32"/>
  <c r="O4335" i="32"/>
  <c r="M4335" i="32"/>
  <c r="L4335" i="32"/>
  <c r="J4334" i="32"/>
  <c r="Q4334" i="32"/>
  <c r="O4334" i="32"/>
  <c r="M4334" i="32"/>
  <c r="L4334" i="32"/>
  <c r="J4333" i="32"/>
  <c r="Q4333" i="32"/>
  <c r="O4333" i="32"/>
  <c r="M4333" i="32"/>
  <c r="L4333" i="32"/>
  <c r="J4332" i="32"/>
  <c r="Q4332" i="32"/>
  <c r="O4332" i="32"/>
  <c r="M4332" i="32"/>
  <c r="L4332" i="32"/>
  <c r="J4331" i="32"/>
  <c r="Q4331" i="32"/>
  <c r="O4331" i="32"/>
  <c r="M4331" i="32"/>
  <c r="L4331" i="32"/>
  <c r="J4329" i="32"/>
  <c r="Q4329" i="32"/>
  <c r="O4329" i="32"/>
  <c r="M4329" i="32"/>
  <c r="L4329" i="32"/>
  <c r="J4328" i="32"/>
  <c r="Q4328" i="32"/>
  <c r="O4328" i="32"/>
  <c r="M4328" i="32"/>
  <c r="L4328" i="32"/>
  <c r="J4327" i="32"/>
  <c r="Q4327" i="32"/>
  <c r="O4327" i="32"/>
  <c r="M4327" i="32"/>
  <c r="L4327" i="32"/>
  <c r="J4326" i="32"/>
  <c r="Q4326" i="32"/>
  <c r="O4326" i="32"/>
  <c r="M4326" i="32"/>
  <c r="L4326" i="32"/>
  <c r="J4325" i="32"/>
  <c r="Q4325" i="32"/>
  <c r="O4325" i="32"/>
  <c r="M4325" i="32"/>
  <c r="L4325" i="32"/>
  <c r="J4324" i="32"/>
  <c r="Q4324" i="32"/>
  <c r="O4324" i="32"/>
  <c r="M4324" i="32"/>
  <c r="L4324" i="32"/>
  <c r="J4323" i="32"/>
  <c r="Q4323" i="32"/>
  <c r="O4323" i="32"/>
  <c r="M4323" i="32"/>
  <c r="L4323" i="32"/>
  <c r="J4322" i="32"/>
  <c r="Q4322" i="32"/>
  <c r="O4322" i="32"/>
  <c r="M4322" i="32"/>
  <c r="L4322" i="32"/>
  <c r="J4321" i="32"/>
  <c r="Q4321" i="32"/>
  <c r="O4321" i="32"/>
  <c r="M4321" i="32"/>
  <c r="L4321" i="32"/>
  <c r="J4320" i="32"/>
  <c r="Q4320" i="32"/>
  <c r="O4320" i="32"/>
  <c r="M4320" i="32"/>
  <c r="L4320" i="32"/>
  <c r="J4319" i="32"/>
  <c r="Q4319" i="32"/>
  <c r="O4319" i="32"/>
  <c r="M4319" i="32"/>
  <c r="L4319" i="32"/>
  <c r="J4318" i="32"/>
  <c r="Q4318" i="32"/>
  <c r="O4318" i="32"/>
  <c r="M4318" i="32"/>
  <c r="L4318" i="32"/>
  <c r="J4317" i="32"/>
  <c r="Q4317" i="32"/>
  <c r="O4317" i="32"/>
  <c r="M4317" i="32"/>
  <c r="L4317" i="32"/>
  <c r="J4316" i="32"/>
  <c r="Q4316" i="32"/>
  <c r="O4316" i="32"/>
  <c r="M4316" i="32"/>
  <c r="L4316" i="32"/>
  <c r="J4315" i="32"/>
  <c r="Q4315" i="32"/>
  <c r="O4315" i="32"/>
  <c r="M4315" i="32"/>
  <c r="L4315" i="32"/>
  <c r="J4314" i="32"/>
  <c r="Q4314" i="32"/>
  <c r="O4314" i="32"/>
  <c r="M4314" i="32"/>
  <c r="L4314" i="32"/>
  <c r="J4313" i="32"/>
  <c r="Q4313" i="32"/>
  <c r="O4313" i="32"/>
  <c r="M4313" i="32"/>
  <c r="L4313" i="32"/>
  <c r="J4312" i="32"/>
  <c r="Q4312" i="32"/>
  <c r="O4312" i="32"/>
  <c r="M4312" i="32"/>
  <c r="L4312" i="32"/>
  <c r="J4311" i="32"/>
  <c r="Q4311" i="32"/>
  <c r="O4311" i="32"/>
  <c r="M4311" i="32"/>
  <c r="L4311" i="32"/>
  <c r="J4310" i="32"/>
  <c r="Q4310" i="32"/>
  <c r="O4310" i="32"/>
  <c r="M4310" i="32"/>
  <c r="L4310" i="32"/>
  <c r="J4309" i="32"/>
  <c r="Q4309" i="32"/>
  <c r="O4309" i="32"/>
  <c r="M4309" i="32"/>
  <c r="L4309" i="32"/>
  <c r="J4308" i="32"/>
  <c r="Q4308" i="32"/>
  <c r="O4308" i="32"/>
  <c r="M4308" i="32"/>
  <c r="L4308" i="32"/>
  <c r="J4302" i="32"/>
  <c r="Q4302" i="32"/>
  <c r="O4302" i="32"/>
  <c r="M4302" i="32"/>
  <c r="L4302" i="32"/>
  <c r="J4307" i="32"/>
  <c r="Q4307" i="32"/>
  <c r="O4307" i="32"/>
  <c r="M4307" i="32"/>
  <c r="L4307" i="32"/>
  <c r="J4306" i="32"/>
  <c r="Q4306" i="32"/>
  <c r="O4306" i="32"/>
  <c r="M4306" i="32"/>
  <c r="L4306" i="32"/>
  <c r="J4305" i="32"/>
  <c r="Q4305" i="32"/>
  <c r="O4305" i="32"/>
  <c r="M4305" i="32"/>
  <c r="L4305" i="32"/>
  <c r="J4304" i="32"/>
  <c r="Q4304" i="32"/>
  <c r="O4304" i="32"/>
  <c r="M4304" i="32"/>
  <c r="L4304" i="32"/>
  <c r="J4303" i="32"/>
  <c r="Q4303" i="32"/>
  <c r="O4303" i="32"/>
  <c r="M4303" i="32"/>
  <c r="L4303" i="32"/>
  <c r="J4301" i="32"/>
  <c r="Q4301" i="32"/>
  <c r="O4301" i="32"/>
  <c r="M4301" i="32"/>
  <c r="L4301" i="32"/>
  <c r="J4300" i="32"/>
  <c r="Q4300" i="32"/>
  <c r="O4300" i="32"/>
  <c r="M4300" i="32"/>
  <c r="L4300" i="32"/>
  <c r="J4299" i="32"/>
  <c r="Q4299" i="32"/>
  <c r="O4299" i="32"/>
  <c r="M4299" i="32"/>
  <c r="L4299" i="32"/>
  <c r="J4298" i="32"/>
  <c r="Q4298" i="32"/>
  <c r="O4298" i="32"/>
  <c r="M4298" i="32"/>
  <c r="L4298" i="32"/>
  <c r="J4297" i="32"/>
  <c r="Q4297" i="32"/>
  <c r="O4297" i="32"/>
  <c r="M4297" i="32"/>
  <c r="L4297" i="32"/>
  <c r="J4296" i="32"/>
  <c r="Q4296" i="32"/>
  <c r="O4296" i="32"/>
  <c r="M4296" i="32"/>
  <c r="L4296" i="32"/>
  <c r="J4295" i="32"/>
  <c r="Q4295" i="32"/>
  <c r="O4295" i="32"/>
  <c r="M4295" i="32"/>
  <c r="L4295" i="32"/>
  <c r="J4294" i="32"/>
  <c r="Q4294" i="32"/>
  <c r="O4294" i="32"/>
  <c r="M4294" i="32"/>
  <c r="L4294" i="32"/>
  <c r="J4293" i="32"/>
  <c r="Q4293" i="32"/>
  <c r="O4293" i="32"/>
  <c r="M4293" i="32"/>
  <c r="L4293" i="32"/>
  <c r="J4292" i="32"/>
  <c r="Q4292" i="32"/>
  <c r="O4292" i="32"/>
  <c r="M4292" i="32"/>
  <c r="L4292" i="32"/>
  <c r="J4291" i="32"/>
  <c r="Q4291" i="32"/>
  <c r="O4291" i="32"/>
  <c r="M4291" i="32"/>
  <c r="L4291" i="32"/>
  <c r="J4290" i="32"/>
  <c r="Q4290" i="32"/>
  <c r="O4290" i="32"/>
  <c r="M4290" i="32"/>
  <c r="L4290" i="32"/>
  <c r="J4289" i="32"/>
  <c r="Q4289" i="32"/>
  <c r="O4289" i="32"/>
  <c r="M4289" i="32"/>
  <c r="L4289" i="32"/>
  <c r="J4288" i="32"/>
  <c r="Q4288" i="32"/>
  <c r="O4288" i="32"/>
  <c r="M4288" i="32"/>
  <c r="L4288" i="32"/>
  <c r="J4287" i="32"/>
  <c r="Q4287" i="32"/>
  <c r="O4287" i="32"/>
  <c r="M4287" i="32"/>
  <c r="L4287" i="32"/>
  <c r="J4286" i="32"/>
  <c r="Q4286" i="32"/>
  <c r="O4286" i="32"/>
  <c r="M4286" i="32"/>
  <c r="L4286" i="32"/>
  <c r="J4285" i="32"/>
  <c r="Q4285" i="32"/>
  <c r="O4285" i="32"/>
  <c r="M4285" i="32"/>
  <c r="L4285" i="32"/>
  <c r="J4284" i="32"/>
  <c r="Q4284" i="32"/>
  <c r="O4284" i="32"/>
  <c r="M4284" i="32"/>
  <c r="L4284" i="32"/>
  <c r="J4283" i="32"/>
  <c r="Q4283" i="32"/>
  <c r="O4283" i="32"/>
  <c r="M4283" i="32"/>
  <c r="L4283" i="32"/>
  <c r="J4282" i="32"/>
  <c r="Q4282" i="32"/>
  <c r="O4282" i="32"/>
  <c r="M4282" i="32"/>
  <c r="L4282" i="32"/>
  <c r="J4281" i="32"/>
  <c r="Q4281" i="32"/>
  <c r="O4281" i="32"/>
  <c r="M4281" i="32"/>
  <c r="L4281" i="32"/>
  <c r="J4280" i="32"/>
  <c r="Q4280" i="32"/>
  <c r="O4280" i="32"/>
  <c r="M4280" i="32"/>
  <c r="L4280" i="32"/>
  <c r="J4279" i="32"/>
  <c r="Q4279" i="32"/>
  <c r="O4279" i="32"/>
  <c r="M4279" i="32"/>
  <c r="L4279" i="32"/>
  <c r="J4278" i="32"/>
  <c r="Q4278" i="32"/>
  <c r="O4278" i="32"/>
  <c r="M4278" i="32"/>
  <c r="L4278" i="32"/>
  <c r="J4277" i="32"/>
  <c r="Q4277" i="32"/>
  <c r="O4277" i="32"/>
  <c r="M4277" i="32"/>
  <c r="L4277" i="32"/>
  <c r="J4276" i="32"/>
  <c r="Q4276" i="32"/>
  <c r="O4276" i="32"/>
  <c r="M4276" i="32"/>
  <c r="L4276" i="32"/>
  <c r="J4275" i="32"/>
  <c r="Q4275" i="32"/>
  <c r="O4275" i="32"/>
  <c r="M4275" i="32"/>
  <c r="L4275" i="32"/>
  <c r="J4274" i="32"/>
  <c r="Q4274" i="32"/>
  <c r="O4274" i="32"/>
  <c r="M4274" i="32"/>
  <c r="L4274" i="32"/>
  <c r="J4273" i="32"/>
  <c r="Q4273" i="32"/>
  <c r="O4273" i="32"/>
  <c r="M4273" i="32"/>
  <c r="L4273" i="32"/>
  <c r="J4272" i="32"/>
  <c r="Q4272" i="32"/>
  <c r="O4272" i="32"/>
  <c r="M4272" i="32"/>
  <c r="L4272" i="32"/>
  <c r="J4271" i="32"/>
  <c r="Q4271" i="32"/>
  <c r="O4271" i="32"/>
  <c r="M4271" i="32"/>
  <c r="L4271" i="32"/>
  <c r="J4270" i="32"/>
  <c r="Q4270" i="32"/>
  <c r="O4270" i="32"/>
  <c r="M4270" i="32"/>
  <c r="L4270" i="32"/>
  <c r="J4269" i="32"/>
  <c r="Q4269" i="32"/>
  <c r="O4269" i="32"/>
  <c r="M4269" i="32"/>
  <c r="L4269" i="32"/>
  <c r="J4268" i="32"/>
  <c r="Q4268" i="32"/>
  <c r="O4268" i="32"/>
  <c r="M4268" i="32"/>
  <c r="L4268" i="32"/>
  <c r="J4267" i="32"/>
  <c r="Q4267" i="32"/>
  <c r="O4267" i="32"/>
  <c r="M4267" i="32"/>
  <c r="L4267" i="32"/>
  <c r="J4266" i="32"/>
  <c r="Q4266" i="32"/>
  <c r="O4266" i="32"/>
  <c r="M4266" i="32"/>
  <c r="L4266" i="32"/>
  <c r="J4265" i="32"/>
  <c r="Q4265" i="32"/>
  <c r="O4265" i="32"/>
  <c r="M4265" i="32"/>
  <c r="L4265" i="32"/>
  <c r="J4264" i="32"/>
  <c r="Q4264" i="32"/>
  <c r="O4264" i="32"/>
  <c r="M4264" i="32"/>
  <c r="L4264" i="32"/>
  <c r="J4263" i="32"/>
  <c r="Q4263" i="32"/>
  <c r="O4263" i="32"/>
  <c r="M4263" i="32"/>
  <c r="L4263" i="32"/>
  <c r="J4262" i="32"/>
  <c r="Q4262" i="32"/>
  <c r="O4262" i="32"/>
  <c r="M4262" i="32"/>
  <c r="L4262" i="32"/>
  <c r="J4261" i="32"/>
  <c r="Q4261" i="32"/>
  <c r="O4261" i="32"/>
  <c r="M4261" i="32"/>
  <c r="L4261" i="32"/>
  <c r="J4260" i="32"/>
  <c r="Q4260" i="32"/>
  <c r="O4260" i="32"/>
  <c r="M4260" i="32"/>
  <c r="L4260" i="32"/>
  <c r="J4259" i="32"/>
  <c r="Q4259" i="32"/>
  <c r="O4259" i="32"/>
  <c r="M4259" i="32"/>
  <c r="L4259" i="32"/>
  <c r="J4258" i="32"/>
  <c r="Q4258" i="32"/>
  <c r="O4258" i="32"/>
  <c r="M4258" i="32"/>
  <c r="L4258" i="32"/>
  <c r="J4257" i="32"/>
  <c r="Q4257" i="32"/>
  <c r="O4257" i="32"/>
  <c r="M4257" i="32"/>
  <c r="L4257" i="32"/>
  <c r="J4256" i="32"/>
  <c r="Q4256" i="32"/>
  <c r="O4256" i="32"/>
  <c r="M4256" i="32"/>
  <c r="L4256" i="32"/>
  <c r="J4255" i="32"/>
  <c r="Q4255" i="32"/>
  <c r="O4255" i="32"/>
  <c r="M4255" i="32"/>
  <c r="L4255" i="32"/>
  <c r="J4254" i="32"/>
  <c r="Q4254" i="32"/>
  <c r="O4254" i="32"/>
  <c r="M4254" i="32"/>
  <c r="L4254" i="32"/>
  <c r="J4253" i="32"/>
  <c r="Q4253" i="32"/>
  <c r="O4253" i="32"/>
  <c r="M4253" i="32"/>
  <c r="L4253" i="32"/>
  <c r="J4252" i="32"/>
  <c r="Q4252" i="32"/>
  <c r="O4252" i="32"/>
  <c r="M4252" i="32"/>
  <c r="L4252" i="32"/>
  <c r="J4251" i="32"/>
  <c r="Q4251" i="32"/>
  <c r="O4251" i="32"/>
  <c r="M4251" i="32"/>
  <c r="L4251" i="32"/>
  <c r="J4250" i="32"/>
  <c r="Q4250" i="32"/>
  <c r="O4250" i="32"/>
  <c r="M4250" i="32"/>
  <c r="L4250" i="32"/>
  <c r="J4249" i="32"/>
  <c r="Q4249" i="32"/>
  <c r="O4249" i="32"/>
  <c r="M4249" i="32"/>
  <c r="L4249" i="32"/>
  <c r="J4248" i="32"/>
  <c r="Q4248" i="32"/>
  <c r="O4248" i="32"/>
  <c r="M4248" i="32"/>
  <c r="L4248" i="32"/>
  <c r="J4247" i="32"/>
  <c r="Q4247" i="32"/>
  <c r="O4247" i="32"/>
  <c r="M4247" i="32"/>
  <c r="L4247" i="32"/>
  <c r="J4246" i="32"/>
  <c r="Q4246" i="32"/>
  <c r="O4246" i="32"/>
  <c r="M4246" i="32"/>
  <c r="L4246" i="32"/>
  <c r="J4245" i="32"/>
  <c r="Q4245" i="32"/>
  <c r="O4245" i="32"/>
  <c r="M4245" i="32"/>
  <c r="L4245" i="32"/>
  <c r="J4244" i="32"/>
  <c r="Q4244" i="32"/>
  <c r="O4244" i="32"/>
  <c r="M4244" i="32"/>
  <c r="L4244" i="32"/>
  <c r="J4243" i="32"/>
  <c r="Q4243" i="32"/>
  <c r="O4243" i="32"/>
  <c r="M4243" i="32"/>
  <c r="L4243" i="32"/>
  <c r="J4242" i="32"/>
  <c r="Q4242" i="32"/>
  <c r="O4242" i="32"/>
  <c r="M4242" i="32"/>
  <c r="L4242" i="32"/>
  <c r="J4241" i="32"/>
  <c r="Q4241" i="32"/>
  <c r="O4241" i="32"/>
  <c r="M4241" i="32"/>
  <c r="L4241" i="32"/>
  <c r="J4240" i="32"/>
  <c r="Q4240" i="32"/>
  <c r="O4240" i="32"/>
  <c r="M4240" i="32"/>
  <c r="L4240" i="32"/>
  <c r="J4239" i="32"/>
  <c r="Q4239" i="32"/>
  <c r="O4239" i="32"/>
  <c r="M4239" i="32"/>
  <c r="L4239" i="32"/>
  <c r="J4238" i="32"/>
  <c r="Q4238" i="32"/>
  <c r="O4238" i="32"/>
  <c r="M4238" i="32"/>
  <c r="L4238" i="32"/>
  <c r="J4237" i="32"/>
  <c r="Q4237" i="32"/>
  <c r="O4237" i="32"/>
  <c r="M4237" i="32"/>
  <c r="L4237" i="32"/>
  <c r="J4236" i="32"/>
  <c r="Q4236" i="32"/>
  <c r="O4236" i="32"/>
  <c r="M4236" i="32"/>
  <c r="L4236" i="32"/>
  <c r="J4235" i="32"/>
  <c r="Q4235" i="32"/>
  <c r="O4235" i="32"/>
  <c r="M4235" i="32"/>
  <c r="L4235" i="32"/>
  <c r="J4234" i="32"/>
  <c r="Q4234" i="32"/>
  <c r="O4234" i="32"/>
  <c r="M4234" i="32"/>
  <c r="L4234" i="32"/>
  <c r="J4233" i="32"/>
  <c r="Q4233" i="32"/>
  <c r="O4233" i="32"/>
  <c r="M4233" i="32"/>
  <c r="L4233" i="32"/>
  <c r="J4232" i="32"/>
  <c r="Q4232" i="32"/>
  <c r="O4232" i="32"/>
  <c r="M4232" i="32"/>
  <c r="L4232" i="32"/>
  <c r="J4231" i="32"/>
  <c r="Q4231" i="32"/>
  <c r="O4231" i="32"/>
  <c r="M4231" i="32"/>
  <c r="L4231" i="32"/>
  <c r="J4230" i="32"/>
  <c r="Q4230" i="32"/>
  <c r="O4230" i="32"/>
  <c r="M4230" i="32"/>
  <c r="L4230" i="32"/>
  <c r="J4229" i="32"/>
  <c r="Q4229" i="32"/>
  <c r="O4229" i="32"/>
  <c r="M4229" i="32"/>
  <c r="L4229" i="32"/>
  <c r="J4228" i="32"/>
  <c r="Q4228" i="32"/>
  <c r="O4228" i="32"/>
  <c r="M4228" i="32"/>
  <c r="L4228" i="32"/>
  <c r="J4227" i="32"/>
  <c r="Q4227" i="32"/>
  <c r="O4227" i="32"/>
  <c r="M4227" i="32"/>
  <c r="L4227" i="32"/>
  <c r="J4226" i="32"/>
  <c r="Q4226" i="32"/>
  <c r="O4226" i="32"/>
  <c r="M4226" i="32"/>
  <c r="L4226" i="32"/>
  <c r="J4225" i="32"/>
  <c r="Q4225" i="32"/>
  <c r="O4225" i="32"/>
  <c r="M4225" i="32"/>
  <c r="L4225" i="32"/>
  <c r="J4224" i="32"/>
  <c r="Q4224" i="32"/>
  <c r="O4224" i="32"/>
  <c r="M4224" i="32"/>
  <c r="L4224" i="32"/>
  <c r="J4223" i="32"/>
  <c r="Q4223" i="32"/>
  <c r="O4223" i="32"/>
  <c r="M4223" i="32"/>
  <c r="L4223" i="32"/>
  <c r="J4222" i="32"/>
  <c r="Q4222" i="32"/>
  <c r="O4222" i="32"/>
  <c r="M4222" i="32"/>
  <c r="L4222" i="32"/>
  <c r="J4221" i="32"/>
  <c r="Q4221" i="32"/>
  <c r="O4221" i="32"/>
  <c r="M4221" i="32"/>
  <c r="L4221" i="32"/>
  <c r="J4220" i="32"/>
  <c r="Q4220" i="32"/>
  <c r="O4220" i="32"/>
  <c r="M4220" i="32"/>
  <c r="L4220" i="32"/>
  <c r="J4219" i="32"/>
  <c r="Q4219" i="32"/>
  <c r="O4219" i="32"/>
  <c r="M4219" i="32"/>
  <c r="L4219" i="32"/>
  <c r="J4218" i="32"/>
  <c r="Q4218" i="32"/>
  <c r="O4218" i="32"/>
  <c r="M4218" i="32"/>
  <c r="L4218" i="32"/>
  <c r="J4217" i="32"/>
  <c r="Q4217" i="32"/>
  <c r="O4217" i="32"/>
  <c r="M4217" i="32"/>
  <c r="L4217" i="32"/>
  <c r="J4216" i="32"/>
  <c r="Q4216" i="32"/>
  <c r="O4216" i="32"/>
  <c r="M4216" i="32"/>
  <c r="L4216" i="32"/>
  <c r="J4215" i="32"/>
  <c r="Q4215" i="32"/>
  <c r="O4215" i="32"/>
  <c r="M4215" i="32"/>
  <c r="L4215" i="32"/>
  <c r="J4214" i="32"/>
  <c r="Q4214" i="32"/>
  <c r="O4214" i="32"/>
  <c r="M4214" i="32"/>
  <c r="L4214" i="32"/>
  <c r="J4213" i="32"/>
  <c r="Q4213" i="32"/>
  <c r="O4213" i="32"/>
  <c r="M4213" i="32"/>
  <c r="L4213" i="32"/>
  <c r="J4212" i="32"/>
  <c r="Q4212" i="32"/>
  <c r="O4212" i="32"/>
  <c r="M4212" i="32"/>
  <c r="L4212" i="32"/>
  <c r="J4211" i="32"/>
  <c r="Q4211" i="32"/>
  <c r="O4211" i="32"/>
  <c r="M4211" i="32"/>
  <c r="L4211" i="32"/>
  <c r="J4210" i="32"/>
  <c r="Q4210" i="32"/>
  <c r="O4210" i="32"/>
  <c r="M4210" i="32"/>
  <c r="L4210" i="32"/>
  <c r="J4209" i="32"/>
  <c r="Q4209" i="32"/>
  <c r="O4209" i="32"/>
  <c r="M4209" i="32"/>
  <c r="L4209" i="32"/>
  <c r="J4208" i="32"/>
  <c r="Q4208" i="32"/>
  <c r="O4208" i="32"/>
  <c r="M4208" i="32"/>
  <c r="L4208" i="32"/>
  <c r="J4207" i="32"/>
  <c r="Q4207" i="32"/>
  <c r="O4207" i="32"/>
  <c r="M4207" i="32"/>
  <c r="L4207" i="32"/>
  <c r="J4206" i="32"/>
  <c r="Q4206" i="32"/>
  <c r="O4206" i="32"/>
  <c r="M4206" i="32"/>
  <c r="L4206" i="32"/>
  <c r="J4205" i="32"/>
  <c r="Q4205" i="32"/>
  <c r="O4205" i="32"/>
  <c r="M4205" i="32"/>
  <c r="L4205" i="32"/>
  <c r="J4204" i="32"/>
  <c r="Q4204" i="32"/>
  <c r="O4204" i="32"/>
  <c r="M4204" i="32"/>
  <c r="L4204" i="32"/>
  <c r="J4203" i="32"/>
  <c r="Q4203" i="32"/>
  <c r="O4203" i="32"/>
  <c r="M4203" i="32"/>
  <c r="L4203" i="32"/>
  <c r="J4202" i="32"/>
  <c r="Q4202" i="32"/>
  <c r="O4202" i="32"/>
  <c r="M4202" i="32"/>
  <c r="L4202" i="32"/>
  <c r="J4201" i="32"/>
  <c r="Q4201" i="32"/>
  <c r="O4201" i="32"/>
  <c r="M4201" i="32"/>
  <c r="L4201" i="32"/>
  <c r="J4200" i="32"/>
  <c r="Q4200" i="32"/>
  <c r="O4200" i="32"/>
  <c r="M4200" i="32"/>
  <c r="L4200" i="32"/>
  <c r="J4199" i="32"/>
  <c r="Q4199" i="32"/>
  <c r="O4199" i="32"/>
  <c r="M4199" i="32"/>
  <c r="L4199" i="32"/>
  <c r="J4198" i="32"/>
  <c r="Q4198" i="32"/>
  <c r="O4198" i="32"/>
  <c r="M4198" i="32"/>
  <c r="L4198" i="32"/>
  <c r="J4197" i="32"/>
  <c r="Q4197" i="32"/>
  <c r="O4197" i="32"/>
  <c r="M4197" i="32"/>
  <c r="L4197" i="32"/>
  <c r="J4196" i="32"/>
  <c r="Q4196" i="32"/>
  <c r="O4196" i="32"/>
  <c r="M4196" i="32"/>
  <c r="L4196" i="32"/>
  <c r="J4195" i="32"/>
  <c r="Q4195" i="32"/>
  <c r="O4195" i="32"/>
  <c r="M4195" i="32"/>
  <c r="L4195" i="32"/>
  <c r="J4194" i="32"/>
  <c r="Q4194" i="32"/>
  <c r="O4194" i="32"/>
  <c r="M4194" i="32"/>
  <c r="L4194" i="32"/>
  <c r="J4193" i="32"/>
  <c r="Q4193" i="32"/>
  <c r="O4193" i="32"/>
  <c r="M4193" i="32"/>
  <c r="L4193" i="32"/>
  <c r="J4192" i="32"/>
  <c r="Q4192" i="32"/>
  <c r="O4192" i="32"/>
  <c r="M4192" i="32"/>
  <c r="L4192" i="32"/>
  <c r="J4191" i="32"/>
  <c r="Q4191" i="32"/>
  <c r="O4191" i="32"/>
  <c r="M4191" i="32"/>
  <c r="L4191" i="32"/>
  <c r="J4190" i="32"/>
  <c r="Q4190" i="32"/>
  <c r="O4190" i="32"/>
  <c r="M4190" i="32"/>
  <c r="L4190" i="32"/>
  <c r="J4189" i="32"/>
  <c r="Q4189" i="32"/>
  <c r="O4189" i="32"/>
  <c r="M4189" i="32"/>
  <c r="L4189" i="32"/>
  <c r="J4188" i="32"/>
  <c r="Q4188" i="32"/>
  <c r="O4188" i="32"/>
  <c r="M4188" i="32"/>
  <c r="L4188" i="32"/>
  <c r="J4187" i="32"/>
  <c r="Q4187" i="32"/>
  <c r="O4187" i="32"/>
  <c r="M4187" i="32"/>
  <c r="L4187" i="32"/>
  <c r="J4186" i="32"/>
  <c r="Q4186" i="32"/>
  <c r="O4186" i="32"/>
  <c r="M4186" i="32"/>
  <c r="L4186" i="32"/>
  <c r="J4185" i="32"/>
  <c r="Q4185" i="32"/>
  <c r="O4185" i="32"/>
  <c r="M4185" i="32"/>
  <c r="L4185" i="32"/>
  <c r="J4184" i="32"/>
  <c r="Q4184" i="32"/>
  <c r="O4184" i="32"/>
  <c r="M4184" i="32"/>
  <c r="L4184" i="32"/>
  <c r="J4183" i="32"/>
  <c r="Q4183" i="32"/>
  <c r="O4183" i="32"/>
  <c r="M4183" i="32"/>
  <c r="L4183" i="32"/>
  <c r="J4182" i="32"/>
  <c r="Q4182" i="32"/>
  <c r="O4182" i="32"/>
  <c r="M4182" i="32"/>
  <c r="L4182" i="32"/>
  <c r="J4181" i="32"/>
  <c r="Q4181" i="32"/>
  <c r="O4181" i="32"/>
  <c r="M4181" i="32"/>
  <c r="L4181" i="32"/>
  <c r="J4180" i="32"/>
  <c r="Q4180" i="32"/>
  <c r="O4180" i="32"/>
  <c r="M4180" i="32"/>
  <c r="L4180" i="32"/>
  <c r="J4179" i="32"/>
  <c r="Q4179" i="32"/>
  <c r="O4179" i="32"/>
  <c r="M4179" i="32"/>
  <c r="L4179" i="32"/>
  <c r="J4178" i="32"/>
  <c r="Q4178" i="32"/>
  <c r="O4178" i="32"/>
  <c r="M4178" i="32"/>
  <c r="L4178" i="32"/>
  <c r="J4177" i="32"/>
  <c r="Q4177" i="32"/>
  <c r="O4177" i="32"/>
  <c r="M4177" i="32"/>
  <c r="L4177" i="32"/>
  <c r="J4176" i="32"/>
  <c r="Q4176" i="32"/>
  <c r="O4176" i="32"/>
  <c r="M4176" i="32"/>
  <c r="L4176" i="32"/>
  <c r="J4175" i="32"/>
  <c r="Q4175" i="32"/>
  <c r="O4175" i="32"/>
  <c r="M4175" i="32"/>
  <c r="L4175" i="32"/>
  <c r="J4174" i="32"/>
  <c r="Q4174" i="32"/>
  <c r="O4174" i="32"/>
  <c r="M4174" i="32"/>
  <c r="L4174" i="32"/>
  <c r="J4173" i="32"/>
  <c r="Q4173" i="32"/>
  <c r="O4173" i="32"/>
  <c r="M4173" i="32"/>
  <c r="L4173" i="32"/>
  <c r="J4172" i="32"/>
  <c r="Q4172" i="32"/>
  <c r="O4172" i="32"/>
  <c r="M4172" i="32"/>
  <c r="L4172" i="32"/>
  <c r="J4171" i="32"/>
  <c r="Q4171" i="32"/>
  <c r="O4171" i="32"/>
  <c r="M4171" i="32"/>
  <c r="L4171" i="32"/>
  <c r="J4170" i="32"/>
  <c r="Q4170" i="32"/>
  <c r="O4170" i="32"/>
  <c r="M4170" i="32"/>
  <c r="L4170" i="32"/>
  <c r="J4169" i="32"/>
  <c r="Q4169" i="32"/>
  <c r="O4169" i="32"/>
  <c r="M4169" i="32"/>
  <c r="L4169" i="32"/>
  <c r="J4168" i="32"/>
  <c r="Q4168" i="32"/>
  <c r="O4168" i="32"/>
  <c r="M4168" i="32"/>
  <c r="L4168" i="32"/>
  <c r="J4167" i="32"/>
  <c r="Q4167" i="32"/>
  <c r="O4167" i="32"/>
  <c r="M4167" i="32"/>
  <c r="L4167" i="32"/>
  <c r="J4166" i="32"/>
  <c r="Q4166" i="32"/>
  <c r="O4166" i="32"/>
  <c r="M4166" i="32"/>
  <c r="L4166" i="32"/>
  <c r="J4165" i="32"/>
  <c r="Q4165" i="32"/>
  <c r="O4165" i="32"/>
  <c r="M4165" i="32"/>
  <c r="L4165" i="32"/>
  <c r="J4164" i="32"/>
  <c r="Q4164" i="32"/>
  <c r="O4164" i="32"/>
  <c r="M4164" i="32"/>
  <c r="L4164" i="32"/>
  <c r="J4163" i="32"/>
  <c r="Q4163" i="32"/>
  <c r="O4163" i="32"/>
  <c r="M4163" i="32"/>
  <c r="L4163" i="32"/>
  <c r="J4162" i="32"/>
  <c r="Q4162" i="32"/>
  <c r="O4162" i="32"/>
  <c r="M4162" i="32"/>
  <c r="L4162" i="32"/>
  <c r="J4161" i="32"/>
  <c r="Q4161" i="32"/>
  <c r="O4161" i="32"/>
  <c r="M4161" i="32"/>
  <c r="L4161" i="32"/>
  <c r="J4160" i="32"/>
  <c r="Q4160" i="32"/>
  <c r="O4160" i="32"/>
  <c r="M4160" i="32"/>
  <c r="L4160" i="32"/>
  <c r="J4159" i="32"/>
  <c r="Q4159" i="32"/>
  <c r="O4159" i="32"/>
  <c r="M4159" i="32"/>
  <c r="L4159" i="32"/>
  <c r="J4158" i="32"/>
  <c r="Q4158" i="32"/>
  <c r="O4158" i="32"/>
  <c r="M4158" i="32"/>
  <c r="L4158" i="32"/>
  <c r="J4155" i="32"/>
  <c r="Q4155" i="32"/>
  <c r="O4155" i="32"/>
  <c r="M4155" i="32"/>
  <c r="L4155" i="32"/>
  <c r="J4154" i="32"/>
  <c r="Q4154" i="32"/>
  <c r="O4154" i="32"/>
  <c r="M4154" i="32"/>
  <c r="L4154" i="32"/>
  <c r="J4153" i="32"/>
  <c r="Q4153" i="32"/>
  <c r="O4153" i="32"/>
  <c r="M4153" i="32"/>
  <c r="L4153" i="32"/>
  <c r="J4152" i="32"/>
  <c r="Q4152" i="32"/>
  <c r="O4152" i="32"/>
  <c r="M4152" i="32"/>
  <c r="L4152" i="32"/>
  <c r="J4151" i="32"/>
  <c r="Q4151" i="32"/>
  <c r="O4151" i="32"/>
  <c r="M4151" i="32"/>
  <c r="L4151" i="32"/>
  <c r="J4150" i="32"/>
  <c r="Q4150" i="32"/>
  <c r="O4150" i="32"/>
  <c r="M4150" i="32"/>
  <c r="L4150" i="32"/>
  <c r="J4149" i="32"/>
  <c r="Q4149" i="32"/>
  <c r="O4149" i="32"/>
  <c r="M4149" i="32"/>
  <c r="L4149" i="32"/>
  <c r="J4148" i="32"/>
  <c r="Q4148" i="32"/>
  <c r="O4148" i="32"/>
  <c r="M4148" i="32"/>
  <c r="L4148" i="32"/>
  <c r="J4147" i="32"/>
  <c r="Q4147" i="32"/>
  <c r="O4147" i="32"/>
  <c r="M4147" i="32"/>
  <c r="L4147" i="32"/>
  <c r="J4146" i="32"/>
  <c r="Q4146" i="32"/>
  <c r="O4146" i="32"/>
  <c r="M4146" i="32"/>
  <c r="L4146" i="32"/>
  <c r="J4145" i="32"/>
  <c r="Q4145" i="32"/>
  <c r="O4145" i="32"/>
  <c r="M4145" i="32"/>
  <c r="L4145" i="32"/>
  <c r="J4144" i="32"/>
  <c r="Q4144" i="32"/>
  <c r="O4144" i="32"/>
  <c r="M4144" i="32"/>
  <c r="L4144" i="32"/>
  <c r="J4143" i="32"/>
  <c r="Q4143" i="32"/>
  <c r="O4143" i="32"/>
  <c r="M4143" i="32"/>
  <c r="L4143" i="32"/>
  <c r="J4142" i="32"/>
  <c r="Q4142" i="32"/>
  <c r="O4142" i="32"/>
  <c r="M4142" i="32"/>
  <c r="L4142" i="32"/>
  <c r="J4141" i="32"/>
  <c r="Q4141" i="32"/>
  <c r="O4141" i="32"/>
  <c r="M4141" i="32"/>
  <c r="L4141" i="32"/>
  <c r="J4140" i="32"/>
  <c r="Q4140" i="32"/>
  <c r="O4140" i="32"/>
  <c r="M4140" i="32"/>
  <c r="L4140" i="32"/>
  <c r="J4139" i="32"/>
  <c r="Q4139" i="32"/>
  <c r="O4139" i="32"/>
  <c r="M4139" i="32"/>
  <c r="L4139" i="32"/>
  <c r="J4138" i="32"/>
  <c r="Q4138" i="32"/>
  <c r="O4138" i="32"/>
  <c r="M4138" i="32"/>
  <c r="L4138" i="32"/>
  <c r="J4137" i="32"/>
  <c r="Q4137" i="32"/>
  <c r="O4137" i="32"/>
  <c r="M4137" i="32"/>
  <c r="L4137" i="32"/>
  <c r="J4136" i="32"/>
  <c r="Q4136" i="32"/>
  <c r="O4136" i="32"/>
  <c r="M4136" i="32"/>
  <c r="L4136" i="32"/>
  <c r="J4135" i="32"/>
  <c r="Q4135" i="32"/>
  <c r="O4135" i="32"/>
  <c r="M4135" i="32"/>
  <c r="L4135" i="32"/>
  <c r="J4134" i="32"/>
  <c r="Q4134" i="32"/>
  <c r="O4134" i="32"/>
  <c r="M4134" i="32"/>
  <c r="L4134" i="32"/>
  <c r="J4133" i="32"/>
  <c r="Q4133" i="32"/>
  <c r="O4133" i="32"/>
  <c r="M4133" i="32"/>
  <c r="L4133" i="32"/>
  <c r="J4132" i="32"/>
  <c r="Q4132" i="32"/>
  <c r="O4132" i="32"/>
  <c r="M4132" i="32"/>
  <c r="L4132" i="32"/>
  <c r="J4131" i="32"/>
  <c r="Q4131" i="32"/>
  <c r="O4131" i="32"/>
  <c r="M4131" i="32"/>
  <c r="L4131" i="32"/>
  <c r="J4130" i="32"/>
  <c r="Q4130" i="32"/>
  <c r="O4130" i="32"/>
  <c r="M4130" i="32"/>
  <c r="L4130" i="32"/>
  <c r="J4129" i="32"/>
  <c r="Q4129" i="32"/>
  <c r="O4129" i="32"/>
  <c r="M4129" i="32"/>
  <c r="L4129" i="32"/>
  <c r="J4128" i="32"/>
  <c r="Q4128" i="32"/>
  <c r="O4128" i="32"/>
  <c r="M4128" i="32"/>
  <c r="L4128" i="32"/>
  <c r="J4127" i="32"/>
  <c r="Q4127" i="32"/>
  <c r="O4127" i="32"/>
  <c r="M4127" i="32"/>
  <c r="L4127" i="32"/>
  <c r="J4126" i="32"/>
  <c r="Q4126" i="32"/>
  <c r="O4126" i="32"/>
  <c r="M4126" i="32"/>
  <c r="L4126" i="32"/>
  <c r="J4125" i="32"/>
  <c r="Q4125" i="32"/>
  <c r="O4125" i="32"/>
  <c r="M4125" i="32"/>
  <c r="L4125" i="32"/>
  <c r="J4124" i="32"/>
  <c r="Q4124" i="32"/>
  <c r="O4124" i="32"/>
  <c r="M4124" i="32"/>
  <c r="L4124" i="32"/>
  <c r="J4123" i="32"/>
  <c r="Q4123" i="32"/>
  <c r="O4123" i="32"/>
  <c r="M4123" i="32"/>
  <c r="L4123" i="32"/>
  <c r="J4122" i="32"/>
  <c r="Q4122" i="32"/>
  <c r="O4122" i="32"/>
  <c r="M4122" i="32"/>
  <c r="L4122" i="32"/>
  <c r="J4121" i="32"/>
  <c r="Q4121" i="32"/>
  <c r="O4121" i="32"/>
  <c r="M4121" i="32"/>
  <c r="L4121" i="32"/>
  <c r="J4120" i="32"/>
  <c r="Q4120" i="32"/>
  <c r="O4120" i="32"/>
  <c r="M4120" i="32"/>
  <c r="L4120" i="32"/>
  <c r="J4119" i="32"/>
  <c r="Q4119" i="32"/>
  <c r="O4119" i="32"/>
  <c r="M4119" i="32"/>
  <c r="L4119" i="32"/>
  <c r="J4118" i="32"/>
  <c r="Q4118" i="32"/>
  <c r="O4118" i="32"/>
  <c r="M4118" i="32"/>
  <c r="L4118" i="32"/>
  <c r="J4117" i="32"/>
  <c r="Q4117" i="32"/>
  <c r="O4117" i="32"/>
  <c r="M4117" i="32"/>
  <c r="L4117" i="32"/>
  <c r="J4116" i="32"/>
  <c r="Q4116" i="32"/>
  <c r="O4116" i="32"/>
  <c r="M4116" i="32"/>
  <c r="L4116" i="32"/>
  <c r="J4115" i="32"/>
  <c r="Q4115" i="32"/>
  <c r="O4115" i="32"/>
  <c r="M4115" i="32"/>
  <c r="L4115" i="32"/>
  <c r="J4114" i="32"/>
  <c r="Q4114" i="32"/>
  <c r="O4114" i="32"/>
  <c r="M4114" i="32"/>
  <c r="L4114" i="32"/>
  <c r="J4113" i="32"/>
  <c r="Q4113" i="32"/>
  <c r="O4113" i="32"/>
  <c r="M4113" i="32"/>
  <c r="L4113" i="32"/>
  <c r="J4112" i="32"/>
  <c r="Q4112" i="32"/>
  <c r="O4112" i="32"/>
  <c r="M4112" i="32"/>
  <c r="L4112" i="32"/>
  <c r="J4111" i="32"/>
  <c r="Q4111" i="32"/>
  <c r="O4111" i="32"/>
  <c r="M4111" i="32"/>
  <c r="L4111" i="32"/>
  <c r="J4110" i="32"/>
  <c r="Q4110" i="32"/>
  <c r="O4110" i="32"/>
  <c r="M4110" i="32"/>
  <c r="L4110" i="32"/>
  <c r="J4109" i="32"/>
  <c r="Q4109" i="32"/>
  <c r="O4109" i="32"/>
  <c r="M4109" i="32"/>
  <c r="L4109" i="32"/>
  <c r="J4108" i="32"/>
  <c r="Q4108" i="32"/>
  <c r="O4108" i="32"/>
  <c r="M4108" i="32"/>
  <c r="L4108" i="32"/>
  <c r="J4107" i="32"/>
  <c r="Q4107" i="32"/>
  <c r="O4107" i="32"/>
  <c r="M4107" i="32"/>
  <c r="L4107" i="32"/>
  <c r="J4106" i="32"/>
  <c r="Q4106" i="32"/>
  <c r="O4106" i="32"/>
  <c r="M4106" i="32"/>
  <c r="L4106" i="32"/>
  <c r="J4105" i="32"/>
  <c r="Q4105" i="32"/>
  <c r="O4105" i="32"/>
  <c r="M4105" i="32"/>
  <c r="L4105" i="32"/>
  <c r="J4104" i="32"/>
  <c r="Q4104" i="32"/>
  <c r="O4104" i="32"/>
  <c r="M4104" i="32"/>
  <c r="L4104" i="32"/>
  <c r="J4103" i="32"/>
  <c r="Q4103" i="32"/>
  <c r="O4103" i="32"/>
  <c r="M4103" i="32"/>
  <c r="L4103" i="32"/>
  <c r="J4102" i="32"/>
  <c r="Q4102" i="32"/>
  <c r="O4102" i="32"/>
  <c r="M4102" i="32"/>
  <c r="L4102" i="32"/>
  <c r="J4101" i="32"/>
  <c r="Q4101" i="32"/>
  <c r="O4101" i="32"/>
  <c r="M4101" i="32"/>
  <c r="L4101" i="32"/>
  <c r="J4100" i="32"/>
  <c r="Q4100" i="32"/>
  <c r="O4100" i="32"/>
  <c r="M4100" i="32"/>
  <c r="L4100" i="32"/>
  <c r="J4099" i="32"/>
  <c r="Q4099" i="32"/>
  <c r="O4099" i="32"/>
  <c r="M4099" i="32"/>
  <c r="L4099" i="32"/>
  <c r="J4098" i="32"/>
  <c r="Q4098" i="32"/>
  <c r="O4098" i="32"/>
  <c r="M4098" i="32"/>
  <c r="L4098" i="32"/>
  <c r="J4097" i="32"/>
  <c r="Q4097" i="32"/>
  <c r="O4097" i="32"/>
  <c r="M4097" i="32"/>
  <c r="L4097" i="32"/>
  <c r="J4096" i="32"/>
  <c r="Q4096" i="32"/>
  <c r="O4096" i="32"/>
  <c r="M4096" i="32"/>
  <c r="L4096" i="32"/>
  <c r="J4095" i="32"/>
  <c r="Q4095" i="32"/>
  <c r="O4095" i="32"/>
  <c r="M4095" i="32"/>
  <c r="L4095" i="32"/>
  <c r="J4094" i="32"/>
  <c r="Q4094" i="32"/>
  <c r="O4094" i="32"/>
  <c r="M4094" i="32"/>
  <c r="L4094" i="32"/>
  <c r="J4093" i="32"/>
  <c r="Q4093" i="32"/>
  <c r="O4093" i="32"/>
  <c r="M4093" i="32"/>
  <c r="L4093" i="32"/>
  <c r="J4092" i="32"/>
  <c r="Q4092" i="32"/>
  <c r="O4092" i="32"/>
  <c r="M4092" i="32"/>
  <c r="L4092" i="32"/>
  <c r="J4091" i="32"/>
  <c r="Q4091" i="32"/>
  <c r="O4091" i="32"/>
  <c r="M4091" i="32"/>
  <c r="L4091" i="32"/>
  <c r="J4090" i="32"/>
  <c r="Q4090" i="32"/>
  <c r="O4090" i="32"/>
  <c r="M4090" i="32"/>
  <c r="L4090" i="32"/>
  <c r="J4089" i="32"/>
  <c r="Q4089" i="32"/>
  <c r="O4089" i="32"/>
  <c r="M4089" i="32"/>
  <c r="L4089" i="32"/>
  <c r="J4088" i="32"/>
  <c r="Q4088" i="32"/>
  <c r="O4088" i="32"/>
  <c r="M4088" i="32"/>
  <c r="L4088" i="32"/>
  <c r="J4087" i="32"/>
  <c r="Q4087" i="32"/>
  <c r="O4087" i="32"/>
  <c r="M4087" i="32"/>
  <c r="L4087" i="32"/>
  <c r="J4086" i="32"/>
  <c r="Q4086" i="32"/>
  <c r="O4086" i="32"/>
  <c r="M4086" i="32"/>
  <c r="L4086" i="32"/>
  <c r="J4085" i="32"/>
  <c r="Q4085" i="32"/>
  <c r="O4085" i="32"/>
  <c r="M4085" i="32"/>
  <c r="L4085" i="32"/>
  <c r="J4084" i="32"/>
  <c r="Q4084" i="32"/>
  <c r="O4084" i="32"/>
  <c r="M4084" i="32"/>
  <c r="L4084" i="32"/>
  <c r="J4083" i="32"/>
  <c r="Q4083" i="32"/>
  <c r="O4083" i="32"/>
  <c r="M4083" i="32"/>
  <c r="L4083" i="32"/>
  <c r="J4082" i="32"/>
  <c r="Q4082" i="32"/>
  <c r="O4082" i="32"/>
  <c r="M4082" i="32"/>
  <c r="L4082" i="32"/>
  <c r="J4081" i="32"/>
  <c r="Q4081" i="32"/>
  <c r="O4081" i="32"/>
  <c r="M4081" i="32"/>
  <c r="L4081" i="32"/>
  <c r="J4080" i="32"/>
  <c r="Q4080" i="32"/>
  <c r="O4080" i="32"/>
  <c r="M4080" i="32"/>
  <c r="L4080" i="32"/>
  <c r="J4079" i="32"/>
  <c r="Q4079" i="32"/>
  <c r="O4079" i="32"/>
  <c r="M4079" i="32"/>
  <c r="L4079" i="32"/>
  <c r="J4078" i="32"/>
  <c r="Q4078" i="32"/>
  <c r="O4078" i="32"/>
  <c r="M4078" i="32"/>
  <c r="L4078" i="32"/>
  <c r="J4077" i="32"/>
  <c r="Q4077" i="32"/>
  <c r="O4077" i="32"/>
  <c r="M4077" i="32"/>
  <c r="L4077" i="32"/>
  <c r="J4076" i="32"/>
  <c r="Q4076" i="32"/>
  <c r="O4076" i="32"/>
  <c r="M4076" i="32"/>
  <c r="L4076" i="32"/>
  <c r="J4075" i="32"/>
  <c r="Q4075" i="32"/>
  <c r="O4075" i="32"/>
  <c r="M4075" i="32"/>
  <c r="L4075" i="32"/>
  <c r="J4074" i="32"/>
  <c r="Q4074" i="32"/>
  <c r="O4074" i="32"/>
  <c r="M4074" i="32"/>
  <c r="L4074" i="32"/>
  <c r="J4073" i="32"/>
  <c r="Q4073" i="32"/>
  <c r="O4073" i="32"/>
  <c r="M4073" i="32"/>
  <c r="L4073" i="32"/>
  <c r="J4072" i="32"/>
  <c r="Q4072" i="32"/>
  <c r="O4072" i="32"/>
  <c r="M4072" i="32"/>
  <c r="L4072" i="32"/>
  <c r="J4071" i="32"/>
  <c r="Q4071" i="32"/>
  <c r="O4071" i="32"/>
  <c r="M4071" i="32"/>
  <c r="L4071" i="32"/>
  <c r="J4070" i="32"/>
  <c r="Q4070" i="32"/>
  <c r="O4070" i="32"/>
  <c r="M4070" i="32"/>
  <c r="L4070" i="32"/>
  <c r="J4069" i="32"/>
  <c r="Q4069" i="32"/>
  <c r="O4069" i="32"/>
  <c r="M4069" i="32"/>
  <c r="L4069" i="32"/>
  <c r="J4068" i="32"/>
  <c r="Q4068" i="32"/>
  <c r="O4068" i="32"/>
  <c r="M4068" i="32"/>
  <c r="L4068" i="32"/>
  <c r="J4067" i="32"/>
  <c r="Q4067" i="32"/>
  <c r="O4067" i="32"/>
  <c r="M4067" i="32"/>
  <c r="L4067" i="32"/>
  <c r="J4066" i="32"/>
  <c r="Q4066" i="32"/>
  <c r="O4066" i="32"/>
  <c r="M4066" i="32"/>
  <c r="L4066" i="32"/>
  <c r="J4065" i="32"/>
  <c r="Q4065" i="32"/>
  <c r="O4065" i="32"/>
  <c r="M4065" i="32"/>
  <c r="L4065" i="32"/>
  <c r="J4064" i="32"/>
  <c r="Q4064" i="32"/>
  <c r="O4064" i="32"/>
  <c r="M4064" i="32"/>
  <c r="L4064" i="32"/>
  <c r="J4063" i="32"/>
  <c r="Q4063" i="32"/>
  <c r="O4063" i="32"/>
  <c r="M4063" i="32"/>
  <c r="L4063" i="32"/>
  <c r="J4062" i="32"/>
  <c r="Q4062" i="32"/>
  <c r="O4062" i="32"/>
  <c r="M4062" i="32"/>
  <c r="L4062" i="32"/>
  <c r="J4061" i="32"/>
  <c r="Q4061" i="32"/>
  <c r="O4061" i="32"/>
  <c r="M4061" i="32"/>
  <c r="L4061" i="32"/>
  <c r="J4060" i="32"/>
  <c r="Q4060" i="32"/>
  <c r="O4060" i="32"/>
  <c r="M4060" i="32"/>
  <c r="L4060" i="32"/>
  <c r="J4059" i="32"/>
  <c r="Q4059" i="32"/>
  <c r="O4059" i="32"/>
  <c r="M4059" i="32"/>
  <c r="L4059" i="32"/>
  <c r="J4058" i="32"/>
  <c r="Q4058" i="32"/>
  <c r="O4058" i="32"/>
  <c r="M4058" i="32"/>
  <c r="L4058" i="32"/>
  <c r="J4057" i="32"/>
  <c r="Q4057" i="32"/>
  <c r="O4057" i="32"/>
  <c r="M4057" i="32"/>
  <c r="L4057" i="32"/>
  <c r="J4056" i="32"/>
  <c r="Q4056" i="32"/>
  <c r="O4056" i="32"/>
  <c r="M4056" i="32"/>
  <c r="L4056" i="32"/>
  <c r="J4055" i="32"/>
  <c r="Q4055" i="32"/>
  <c r="O4055" i="32"/>
  <c r="M4055" i="32"/>
  <c r="L4055" i="32"/>
  <c r="J4054" i="32"/>
  <c r="Q4054" i="32"/>
  <c r="O4054" i="32"/>
  <c r="M4054" i="32"/>
  <c r="L4054" i="32"/>
  <c r="J4053" i="32"/>
  <c r="Q4053" i="32"/>
  <c r="O4053" i="32"/>
  <c r="M4053" i="32"/>
  <c r="L4053" i="32"/>
  <c r="J4052" i="32"/>
  <c r="Q4052" i="32"/>
  <c r="O4052" i="32"/>
  <c r="M4052" i="32"/>
  <c r="L4052" i="32"/>
  <c r="J4051" i="32"/>
  <c r="Q4051" i="32"/>
  <c r="O4051" i="32"/>
  <c r="M4051" i="32"/>
  <c r="L4051" i="32"/>
  <c r="J4050" i="32"/>
  <c r="Q4050" i="32"/>
  <c r="O4050" i="32"/>
  <c r="M4050" i="32"/>
  <c r="L4050" i="32"/>
  <c r="J4049" i="32"/>
  <c r="Q4049" i="32"/>
  <c r="O4049" i="32"/>
  <c r="M4049" i="32"/>
  <c r="L4049" i="32"/>
  <c r="J4048" i="32"/>
  <c r="Q4048" i="32"/>
  <c r="O4048" i="32"/>
  <c r="M4048" i="32"/>
  <c r="L4048" i="32"/>
  <c r="J4047" i="32"/>
  <c r="Q4047" i="32"/>
  <c r="O4047" i="32"/>
  <c r="M4047" i="32"/>
  <c r="L4047" i="32"/>
  <c r="J4046" i="32"/>
  <c r="Q4046" i="32"/>
  <c r="O4046" i="32"/>
  <c r="M4046" i="32"/>
  <c r="L4046" i="32"/>
  <c r="J4045" i="32"/>
  <c r="Q4045" i="32"/>
  <c r="O4045" i="32"/>
  <c r="M4045" i="32"/>
  <c r="L4045" i="32"/>
  <c r="J4044" i="32"/>
  <c r="Q4044" i="32"/>
  <c r="O4044" i="32"/>
  <c r="M4044" i="32"/>
  <c r="L4044" i="32"/>
  <c r="J4043" i="32"/>
  <c r="Q4043" i="32"/>
  <c r="O4043" i="32"/>
  <c r="M4043" i="32"/>
  <c r="L4043" i="32"/>
  <c r="J4042" i="32"/>
  <c r="Q4042" i="32"/>
  <c r="O4042" i="32"/>
  <c r="M4042" i="32"/>
  <c r="L4042" i="32"/>
  <c r="J4040" i="32"/>
  <c r="Q4040" i="32"/>
  <c r="O4040" i="32"/>
  <c r="M4040" i="32"/>
  <c r="L4040" i="32"/>
  <c r="J4039" i="32"/>
  <c r="Q4039" i="32"/>
  <c r="O4039" i="32"/>
  <c r="M4039" i="32"/>
  <c r="L4039" i="32"/>
  <c r="J4038" i="32"/>
  <c r="Q4038" i="32"/>
  <c r="O4038" i="32"/>
  <c r="M4038" i="32"/>
  <c r="L4038" i="32"/>
  <c r="J4037" i="32"/>
  <c r="Q4037" i="32"/>
  <c r="O4037" i="32"/>
  <c r="M4037" i="32"/>
  <c r="L4037" i="32"/>
  <c r="J4036" i="32"/>
  <c r="Q4036" i="32"/>
  <c r="O4036" i="32"/>
  <c r="M4036" i="32"/>
  <c r="L4036" i="32"/>
  <c r="J4035" i="32"/>
  <c r="Q4035" i="32"/>
  <c r="O4035" i="32"/>
  <c r="M4035" i="32"/>
  <c r="L4035" i="32"/>
  <c r="J4034" i="32"/>
  <c r="Q4034" i="32"/>
  <c r="O4034" i="32"/>
  <c r="M4034" i="32"/>
  <c r="L4034" i="32"/>
  <c r="J4033" i="32"/>
  <c r="Q4033" i="32"/>
  <c r="O4033" i="32"/>
  <c r="M4033" i="32"/>
  <c r="L4033" i="32"/>
  <c r="J4031" i="32"/>
  <c r="Q4031" i="32"/>
  <c r="O4031" i="32"/>
  <c r="M4031" i="32"/>
  <c r="L4031" i="32"/>
  <c r="J4030" i="32"/>
  <c r="Q4030" i="32"/>
  <c r="O4030" i="32"/>
  <c r="M4030" i="32"/>
  <c r="L4030" i="32"/>
  <c r="J4029" i="32"/>
  <c r="Q4029" i="32"/>
  <c r="O4029" i="32"/>
  <c r="M4029" i="32"/>
  <c r="L4029" i="32"/>
  <c r="J4028" i="32"/>
  <c r="Q4028" i="32"/>
  <c r="O4028" i="32"/>
  <c r="M4028" i="32"/>
  <c r="L4028" i="32"/>
  <c r="J4027" i="32"/>
  <c r="Q4027" i="32"/>
  <c r="O4027" i="32"/>
  <c r="M4027" i="32"/>
  <c r="L4027" i="32"/>
  <c r="J4026" i="32"/>
  <c r="Q4026" i="32"/>
  <c r="O4026" i="32"/>
  <c r="M4026" i="32"/>
  <c r="L4026" i="32"/>
  <c r="J4024" i="32"/>
  <c r="Q4024" i="32"/>
  <c r="O4024" i="32"/>
  <c r="M4024" i="32"/>
  <c r="L4024" i="32"/>
  <c r="J4023" i="32"/>
  <c r="Q4023" i="32"/>
  <c r="O4023" i="32"/>
  <c r="M4023" i="32"/>
  <c r="L4023" i="32"/>
  <c r="J4022" i="32"/>
  <c r="Q4022" i="32"/>
  <c r="O4022" i="32"/>
  <c r="M4022" i="32"/>
  <c r="L4022" i="32"/>
  <c r="J4021" i="32"/>
  <c r="Q4021" i="32"/>
  <c r="O4021" i="32"/>
  <c r="M4021" i="32"/>
  <c r="L4021" i="32"/>
  <c r="J4020" i="32"/>
  <c r="Q4020" i="32"/>
  <c r="O4020" i="32"/>
  <c r="M4020" i="32"/>
  <c r="L4020" i="32"/>
  <c r="J4019" i="32"/>
  <c r="Q4019" i="32"/>
  <c r="O4019" i="32"/>
  <c r="M4019" i="32"/>
  <c r="L4019" i="32"/>
  <c r="J4018" i="32"/>
  <c r="Q4018" i="32"/>
  <c r="O4018" i="32"/>
  <c r="M4018" i="32"/>
  <c r="L4018" i="32"/>
  <c r="J4017" i="32"/>
  <c r="Q4017" i="32"/>
  <c r="O4017" i="32"/>
  <c r="M4017" i="32"/>
  <c r="L4017" i="32"/>
  <c r="J4016" i="32"/>
  <c r="Q4016" i="32"/>
  <c r="O4016" i="32"/>
  <c r="M4016" i="32"/>
  <c r="L4016" i="32"/>
  <c r="J4015" i="32"/>
  <c r="Q4015" i="32"/>
  <c r="O4015" i="32"/>
  <c r="M4015" i="32"/>
  <c r="L4015" i="32"/>
  <c r="J4014" i="32"/>
  <c r="Q4014" i="32"/>
  <c r="O4014" i="32"/>
  <c r="M4014" i="32"/>
  <c r="L4014" i="32"/>
  <c r="J4013" i="32"/>
  <c r="Q4013" i="32"/>
  <c r="O4013" i="32"/>
  <c r="M4013" i="32"/>
  <c r="L4013" i="32"/>
  <c r="J4012" i="32"/>
  <c r="Q4012" i="32"/>
  <c r="O4012" i="32"/>
  <c r="M4012" i="32"/>
  <c r="L4012" i="32"/>
  <c r="J4011" i="32"/>
  <c r="Q4011" i="32"/>
  <c r="O4011" i="32"/>
  <c r="M4011" i="32"/>
  <c r="L4011" i="32"/>
  <c r="J4010" i="32"/>
  <c r="Q4010" i="32"/>
  <c r="O4010" i="32"/>
  <c r="M4010" i="32"/>
  <c r="L4010" i="32"/>
  <c r="J4009" i="32"/>
  <c r="Q4009" i="32"/>
  <c r="O4009" i="32"/>
  <c r="M4009" i="32"/>
  <c r="L4009" i="32"/>
  <c r="J4008" i="32"/>
  <c r="Q4008" i="32"/>
  <c r="O4008" i="32"/>
  <c r="M4008" i="32"/>
  <c r="L4008" i="32"/>
  <c r="J4007" i="32"/>
  <c r="Q4007" i="32"/>
  <c r="O4007" i="32"/>
  <c r="M4007" i="32"/>
  <c r="L4007" i="32"/>
  <c r="J4006" i="32"/>
  <c r="Q4006" i="32"/>
  <c r="O4006" i="32"/>
  <c r="M4006" i="32"/>
  <c r="L4006" i="32"/>
  <c r="J4005" i="32"/>
  <c r="Q4005" i="32"/>
  <c r="O4005" i="32"/>
  <c r="M4005" i="32"/>
  <c r="L4005" i="32"/>
  <c r="J4004" i="32"/>
  <c r="Q4004" i="32"/>
  <c r="O4004" i="32"/>
  <c r="M4004" i="32"/>
  <c r="L4004" i="32"/>
  <c r="J4003" i="32"/>
  <c r="Q4003" i="32"/>
  <c r="O4003" i="32"/>
  <c r="M4003" i="32"/>
  <c r="L4003" i="32"/>
  <c r="J3997" i="32"/>
  <c r="Q3997" i="32"/>
  <c r="O3997" i="32"/>
  <c r="M3997" i="32"/>
  <c r="L3997" i="32"/>
  <c r="J4002" i="32"/>
  <c r="Q4002" i="32"/>
  <c r="O4002" i="32"/>
  <c r="M4002" i="32"/>
  <c r="L4002" i="32"/>
  <c r="J4001" i="32"/>
  <c r="Q4001" i="32"/>
  <c r="O4001" i="32"/>
  <c r="M4001" i="32"/>
  <c r="L4001" i="32"/>
  <c r="J4000" i="32"/>
  <c r="Q4000" i="32"/>
  <c r="O4000" i="32"/>
  <c r="M4000" i="32"/>
  <c r="L4000" i="32"/>
  <c r="J3999" i="32"/>
  <c r="Q3999" i="32"/>
  <c r="O3999" i="32"/>
  <c r="M3999" i="32"/>
  <c r="L3999" i="32"/>
  <c r="J3998" i="32"/>
  <c r="Q3998" i="32"/>
  <c r="O3998" i="32"/>
  <c r="M3998" i="32"/>
  <c r="L3998" i="32"/>
  <c r="J3996" i="32"/>
  <c r="Q3996" i="32"/>
  <c r="O3996" i="32"/>
  <c r="M3996" i="32"/>
  <c r="L3996" i="32"/>
  <c r="J3995" i="32"/>
  <c r="Q3995" i="32"/>
  <c r="O3995" i="32"/>
  <c r="M3995" i="32"/>
  <c r="L3995" i="32"/>
  <c r="J3994" i="32"/>
  <c r="Q3994" i="32"/>
  <c r="O3994" i="32"/>
  <c r="M3994" i="32"/>
  <c r="L3994" i="32"/>
  <c r="J3993" i="32"/>
  <c r="Q3993" i="32"/>
  <c r="O3993" i="32"/>
  <c r="M3993" i="32"/>
  <c r="L3993" i="32"/>
  <c r="J3992" i="32"/>
  <c r="Q3992" i="32"/>
  <c r="O3992" i="32"/>
  <c r="M3992" i="32"/>
  <c r="L3992" i="32"/>
  <c r="J3991" i="32"/>
  <c r="Q3991" i="32"/>
  <c r="O3991" i="32"/>
  <c r="M3991" i="32"/>
  <c r="L3991" i="32"/>
  <c r="J3990" i="32"/>
  <c r="Q3990" i="32"/>
  <c r="O3990" i="32"/>
  <c r="M3990" i="32"/>
  <c r="L3990" i="32"/>
  <c r="J3989" i="32"/>
  <c r="Q3989" i="32"/>
  <c r="O3989" i="32"/>
  <c r="M3989" i="32"/>
  <c r="L3989" i="32"/>
  <c r="J3988" i="32"/>
  <c r="Q3988" i="32"/>
  <c r="O3988" i="32"/>
  <c r="M3988" i="32"/>
  <c r="L3988" i="32"/>
  <c r="J3987" i="32"/>
  <c r="Q3987" i="32"/>
  <c r="O3987" i="32"/>
  <c r="M3987" i="32"/>
  <c r="L3987" i="32"/>
  <c r="J3986" i="32"/>
  <c r="Q3986" i="32"/>
  <c r="O3986" i="32"/>
  <c r="M3986" i="32"/>
  <c r="L3986" i="32"/>
  <c r="J3985" i="32"/>
  <c r="Q3985" i="32"/>
  <c r="O3985" i="32"/>
  <c r="M3985" i="32"/>
  <c r="L3985" i="32"/>
  <c r="J3984" i="32"/>
  <c r="Q3984" i="32"/>
  <c r="O3984" i="32"/>
  <c r="M3984" i="32"/>
  <c r="L3984" i="32"/>
  <c r="J3983" i="32"/>
  <c r="Q3983" i="32"/>
  <c r="O3983" i="32"/>
  <c r="M3983" i="32"/>
  <c r="L3983" i="32"/>
  <c r="J3982" i="32"/>
  <c r="Q3982" i="32"/>
  <c r="O3982" i="32"/>
  <c r="M3982" i="32"/>
  <c r="L3982" i="32"/>
  <c r="J3981" i="32"/>
  <c r="Q3981" i="32"/>
  <c r="O3981" i="32"/>
  <c r="M3981" i="32"/>
  <c r="L3981" i="32"/>
  <c r="J3980" i="32"/>
  <c r="Q3980" i="32"/>
  <c r="O3980" i="32"/>
  <c r="M3980" i="32"/>
  <c r="L3980" i="32"/>
  <c r="J3979" i="32"/>
  <c r="Q3979" i="32"/>
  <c r="O3979" i="32"/>
  <c r="M3979" i="32"/>
  <c r="L3979" i="32"/>
  <c r="J3978" i="32"/>
  <c r="Q3978" i="32"/>
  <c r="O3978" i="32"/>
  <c r="M3978" i="32"/>
  <c r="L3978" i="32"/>
  <c r="J3977" i="32"/>
  <c r="Q3977" i="32"/>
  <c r="O3977" i="32"/>
  <c r="M3977" i="32"/>
  <c r="L3977" i="32"/>
  <c r="J3976" i="32"/>
  <c r="Q3976" i="32"/>
  <c r="O3976" i="32"/>
  <c r="M3976" i="32"/>
  <c r="L3976" i="32"/>
  <c r="J3975" i="32"/>
  <c r="Q3975" i="32"/>
  <c r="O3975" i="32"/>
  <c r="M3975" i="32"/>
  <c r="L3975" i="32"/>
  <c r="J3974" i="32"/>
  <c r="Q3974" i="32"/>
  <c r="O3974" i="32"/>
  <c r="M3974" i="32"/>
  <c r="L3974" i="32"/>
  <c r="J3973" i="32"/>
  <c r="Q3973" i="32"/>
  <c r="O3973" i="32"/>
  <c r="M3973" i="32"/>
  <c r="L3973" i="32"/>
  <c r="J3972" i="32"/>
  <c r="Q3972" i="32"/>
  <c r="O3972" i="32"/>
  <c r="M3972" i="32"/>
  <c r="L3972" i="32"/>
  <c r="J3971" i="32"/>
  <c r="Q3971" i="32"/>
  <c r="O3971" i="32"/>
  <c r="M3971" i="32"/>
  <c r="L3971" i="32"/>
  <c r="J3970" i="32"/>
  <c r="Q3970" i="32"/>
  <c r="O3970" i="32"/>
  <c r="M3970" i="32"/>
  <c r="L3970" i="32"/>
  <c r="J3969" i="32"/>
  <c r="Q3969" i="32"/>
  <c r="O3969" i="32"/>
  <c r="M3969" i="32"/>
  <c r="L3969" i="32"/>
  <c r="J3968" i="32"/>
  <c r="Q3968" i="32"/>
  <c r="O3968" i="32"/>
  <c r="M3968" i="32"/>
  <c r="L3968" i="32"/>
  <c r="J3967" i="32"/>
  <c r="Q3967" i="32"/>
  <c r="O3967" i="32"/>
  <c r="M3967" i="32"/>
  <c r="L3967" i="32"/>
  <c r="J3966" i="32"/>
  <c r="Q3966" i="32"/>
  <c r="O3966" i="32"/>
  <c r="M3966" i="32"/>
  <c r="L3966" i="32"/>
  <c r="J3965" i="32"/>
  <c r="Q3965" i="32"/>
  <c r="O3965" i="32"/>
  <c r="M3965" i="32"/>
  <c r="L3965" i="32"/>
  <c r="J3964" i="32"/>
  <c r="Q3964" i="32"/>
  <c r="O3964" i="32"/>
  <c r="M3964" i="32"/>
  <c r="L3964" i="32"/>
  <c r="J3963" i="32"/>
  <c r="Q3963" i="32"/>
  <c r="O3963" i="32"/>
  <c r="M3963" i="32"/>
  <c r="L3963" i="32"/>
  <c r="J3962" i="32"/>
  <c r="Q3962" i="32"/>
  <c r="O3962" i="32"/>
  <c r="M3962" i="32"/>
  <c r="L3962" i="32"/>
  <c r="J3961" i="32"/>
  <c r="Q3961" i="32"/>
  <c r="O3961" i="32"/>
  <c r="M3961" i="32"/>
  <c r="L3961" i="32"/>
  <c r="J3960" i="32"/>
  <c r="Q3960" i="32"/>
  <c r="O3960" i="32"/>
  <c r="M3960" i="32"/>
  <c r="L3960" i="32"/>
  <c r="J3959" i="32"/>
  <c r="Q3959" i="32"/>
  <c r="O3959" i="32"/>
  <c r="M3959" i="32"/>
  <c r="L3959" i="32"/>
  <c r="J3958" i="32"/>
  <c r="Q3958" i="32"/>
  <c r="O3958" i="32"/>
  <c r="M3958" i="32"/>
  <c r="L3958" i="32"/>
  <c r="J3957" i="32"/>
  <c r="Q3957" i="32"/>
  <c r="O3957" i="32"/>
  <c r="M3957" i="32"/>
  <c r="L3957" i="32"/>
  <c r="J3956" i="32"/>
  <c r="Q3956" i="32"/>
  <c r="O3956" i="32"/>
  <c r="M3956" i="32"/>
  <c r="L3956" i="32"/>
  <c r="J3955" i="32"/>
  <c r="Q3955" i="32"/>
  <c r="O3955" i="32"/>
  <c r="M3955" i="32"/>
  <c r="L3955" i="32"/>
  <c r="J3954" i="32"/>
  <c r="Q3954" i="32"/>
  <c r="O3954" i="32"/>
  <c r="M3954" i="32"/>
  <c r="L3954" i="32"/>
  <c r="J3953" i="32"/>
  <c r="Q3953" i="32"/>
  <c r="O3953" i="32"/>
  <c r="M3953" i="32"/>
  <c r="L3953" i="32"/>
  <c r="J3952" i="32"/>
  <c r="Q3952" i="32"/>
  <c r="O3952" i="32"/>
  <c r="M3952" i="32"/>
  <c r="L3952" i="32"/>
  <c r="J3951" i="32"/>
  <c r="Q3951" i="32"/>
  <c r="O3951" i="32"/>
  <c r="M3951" i="32"/>
  <c r="L3951" i="32"/>
  <c r="J3950" i="32"/>
  <c r="Q3950" i="32"/>
  <c r="O3950" i="32"/>
  <c r="M3950" i="32"/>
  <c r="L3950" i="32"/>
  <c r="J3949" i="32"/>
  <c r="Q3949" i="32"/>
  <c r="O3949" i="32"/>
  <c r="M3949" i="32"/>
  <c r="L3949" i="32"/>
  <c r="J3948" i="32"/>
  <c r="Q3948" i="32"/>
  <c r="O3948" i="32"/>
  <c r="M3948" i="32"/>
  <c r="L3948" i="32"/>
  <c r="J3947" i="32"/>
  <c r="Q3947" i="32"/>
  <c r="O3947" i="32"/>
  <c r="M3947" i="32"/>
  <c r="L3947" i="32"/>
  <c r="J3946" i="32"/>
  <c r="Q3946" i="32"/>
  <c r="O3946" i="32"/>
  <c r="M3946" i="32"/>
  <c r="L3946" i="32"/>
  <c r="J3945" i="32"/>
  <c r="Q3945" i="32"/>
  <c r="O3945" i="32"/>
  <c r="M3945" i="32"/>
  <c r="L3945" i="32"/>
  <c r="J3944" i="32"/>
  <c r="Q3944" i="32"/>
  <c r="O3944" i="32"/>
  <c r="M3944" i="32"/>
  <c r="L3944" i="32"/>
  <c r="J3943" i="32"/>
  <c r="Q3943" i="32"/>
  <c r="O3943" i="32"/>
  <c r="M3943" i="32"/>
  <c r="L3943" i="32"/>
  <c r="J3942" i="32"/>
  <c r="Q3942" i="32"/>
  <c r="O3942" i="32"/>
  <c r="M3942" i="32"/>
  <c r="L3942" i="32"/>
  <c r="J3941" i="32"/>
  <c r="Q3941" i="32"/>
  <c r="O3941" i="32"/>
  <c r="M3941" i="32"/>
  <c r="L3941" i="32"/>
  <c r="J3940" i="32"/>
  <c r="Q3940" i="32"/>
  <c r="O3940" i="32"/>
  <c r="M3940" i="32"/>
  <c r="L3940" i="32"/>
  <c r="J3939" i="32"/>
  <c r="Q3939" i="32"/>
  <c r="O3939" i="32"/>
  <c r="M3939" i="32"/>
  <c r="L3939" i="32"/>
  <c r="J3938" i="32"/>
  <c r="Q3938" i="32"/>
  <c r="O3938" i="32"/>
  <c r="M3938" i="32"/>
  <c r="L3938" i="32"/>
  <c r="J3937" i="32"/>
  <c r="Q3937" i="32"/>
  <c r="O3937" i="32"/>
  <c r="M3937" i="32"/>
  <c r="L3937" i="32"/>
  <c r="J3936" i="32"/>
  <c r="Q3936" i="32"/>
  <c r="O3936" i="32"/>
  <c r="M3936" i="32"/>
  <c r="L3936" i="32"/>
  <c r="J3935" i="32"/>
  <c r="Q3935" i="32"/>
  <c r="O3935" i="32"/>
  <c r="M3935" i="32"/>
  <c r="L3935" i="32"/>
  <c r="J3934" i="32"/>
  <c r="Q3934" i="32"/>
  <c r="O3934" i="32"/>
  <c r="M3934" i="32"/>
  <c r="L3934" i="32"/>
  <c r="J3933" i="32"/>
  <c r="Q3933" i="32"/>
  <c r="O3933" i="32"/>
  <c r="M3933" i="32"/>
  <c r="L3933" i="32"/>
  <c r="J3932" i="32"/>
  <c r="Q3932" i="32"/>
  <c r="O3932" i="32"/>
  <c r="M3932" i="32"/>
  <c r="L3932" i="32"/>
  <c r="J3931" i="32"/>
  <c r="Q3931" i="32"/>
  <c r="O3931" i="32"/>
  <c r="M3931" i="32"/>
  <c r="L3931" i="32"/>
  <c r="J3930" i="32"/>
  <c r="Q3930" i="32"/>
  <c r="O3930" i="32"/>
  <c r="M3930" i="32"/>
  <c r="L3930" i="32"/>
  <c r="J3929" i="32"/>
  <c r="Q3929" i="32"/>
  <c r="O3929" i="32"/>
  <c r="M3929" i="32"/>
  <c r="L3929" i="32"/>
  <c r="J3928" i="32"/>
  <c r="Q3928" i="32"/>
  <c r="O3928" i="32"/>
  <c r="M3928" i="32"/>
  <c r="L3928" i="32"/>
  <c r="J3927" i="32"/>
  <c r="Q3927" i="32"/>
  <c r="O3927" i="32"/>
  <c r="M3927" i="32"/>
  <c r="L3927" i="32"/>
  <c r="J3926" i="32"/>
  <c r="Q3926" i="32"/>
  <c r="O3926" i="32"/>
  <c r="M3926" i="32"/>
  <c r="L3926" i="32"/>
  <c r="J3925" i="32"/>
  <c r="Q3925" i="32"/>
  <c r="O3925" i="32"/>
  <c r="M3925" i="32"/>
  <c r="L3925" i="32"/>
  <c r="J3924" i="32"/>
  <c r="Q3924" i="32"/>
  <c r="O3924" i="32"/>
  <c r="M3924" i="32"/>
  <c r="L3924" i="32"/>
  <c r="J3923" i="32"/>
  <c r="Q3923" i="32"/>
  <c r="O3923" i="32"/>
  <c r="M3923" i="32"/>
  <c r="L3923" i="32"/>
  <c r="J3922" i="32"/>
  <c r="Q3922" i="32"/>
  <c r="O3922" i="32"/>
  <c r="M3922" i="32"/>
  <c r="L3922" i="32"/>
  <c r="J3921" i="32"/>
  <c r="Q3921" i="32"/>
  <c r="O3921" i="32"/>
  <c r="M3921" i="32"/>
  <c r="L3921" i="32"/>
  <c r="J3920" i="32"/>
  <c r="Q3920" i="32"/>
  <c r="O3920" i="32"/>
  <c r="M3920" i="32"/>
  <c r="L3920" i="32"/>
  <c r="J3919" i="32"/>
  <c r="Q3919" i="32"/>
  <c r="O3919" i="32"/>
  <c r="M3919" i="32"/>
  <c r="L3919" i="32"/>
  <c r="J3918" i="32"/>
  <c r="Q3918" i="32"/>
  <c r="O3918" i="32"/>
  <c r="M3918" i="32"/>
  <c r="L3918" i="32"/>
  <c r="J3917" i="32"/>
  <c r="Q3917" i="32"/>
  <c r="O3917" i="32"/>
  <c r="M3917" i="32"/>
  <c r="L3917" i="32"/>
  <c r="J3916" i="32"/>
  <c r="Q3916" i="32"/>
  <c r="O3916" i="32"/>
  <c r="M3916" i="32"/>
  <c r="L3916" i="32"/>
  <c r="J3915" i="32"/>
  <c r="Q3915" i="32"/>
  <c r="O3915" i="32"/>
  <c r="M3915" i="32"/>
  <c r="L3915" i="32"/>
  <c r="J3914" i="32"/>
  <c r="Q3914" i="32"/>
  <c r="O3914" i="32"/>
  <c r="M3914" i="32"/>
  <c r="L3914" i="32"/>
  <c r="J3913" i="32"/>
  <c r="Q3913" i="32"/>
  <c r="O3913" i="32"/>
  <c r="M3913" i="32"/>
  <c r="L3913" i="32"/>
  <c r="J3912" i="32"/>
  <c r="Q3912" i="32"/>
  <c r="O3912" i="32"/>
  <c r="M3912" i="32"/>
  <c r="L3912" i="32"/>
  <c r="J3911" i="32"/>
  <c r="Q3911" i="32"/>
  <c r="O3911" i="32"/>
  <c r="M3911" i="32"/>
  <c r="L3911" i="32"/>
  <c r="J3910" i="32"/>
  <c r="Q3910" i="32"/>
  <c r="O3910" i="32"/>
  <c r="M3910" i="32"/>
  <c r="L3910" i="32"/>
  <c r="J3909" i="32"/>
  <c r="Q3909" i="32"/>
  <c r="O3909" i="32"/>
  <c r="M3909" i="32"/>
  <c r="L3909" i="32"/>
  <c r="J3908" i="32"/>
  <c r="Q3908" i="32"/>
  <c r="O3908" i="32"/>
  <c r="M3908" i="32"/>
  <c r="L3908" i="32"/>
  <c r="J3907" i="32"/>
  <c r="Q3907" i="32"/>
  <c r="O3907" i="32"/>
  <c r="M3907" i="32"/>
  <c r="L3907" i="32"/>
  <c r="J3906" i="32"/>
  <c r="Q3906" i="32"/>
  <c r="O3906" i="32"/>
  <c r="M3906" i="32"/>
  <c r="L3906" i="32"/>
  <c r="J3905" i="32"/>
  <c r="Q3905" i="32"/>
  <c r="O3905" i="32"/>
  <c r="M3905" i="32"/>
  <c r="L3905" i="32"/>
  <c r="J3904" i="32"/>
  <c r="Q3904" i="32"/>
  <c r="O3904" i="32"/>
  <c r="M3904" i="32"/>
  <c r="L3904" i="32"/>
  <c r="J3903" i="32"/>
  <c r="Q3903" i="32"/>
  <c r="O3903" i="32"/>
  <c r="M3903" i="32"/>
  <c r="L3903" i="32"/>
  <c r="J3902" i="32"/>
  <c r="Q3902" i="32"/>
  <c r="O3902" i="32"/>
  <c r="M3902" i="32"/>
  <c r="L3902" i="32"/>
  <c r="J3901" i="32"/>
  <c r="Q3901" i="32"/>
  <c r="O3901" i="32"/>
  <c r="M3901" i="32"/>
  <c r="L3901" i="32"/>
  <c r="J3900" i="32"/>
  <c r="Q3900" i="32"/>
  <c r="O3900" i="32"/>
  <c r="M3900" i="32"/>
  <c r="L3900" i="32"/>
  <c r="J3899" i="32"/>
  <c r="Q3899" i="32"/>
  <c r="O3899" i="32"/>
  <c r="M3899" i="32"/>
  <c r="L3899" i="32"/>
  <c r="J3898" i="32"/>
  <c r="Q3898" i="32"/>
  <c r="O3898" i="32"/>
  <c r="M3898" i="32"/>
  <c r="L3898" i="32"/>
  <c r="J3897" i="32"/>
  <c r="Q3897" i="32"/>
  <c r="O3897" i="32"/>
  <c r="M3897" i="32"/>
  <c r="L3897" i="32"/>
  <c r="J3896" i="32"/>
  <c r="Q3896" i="32"/>
  <c r="O3896" i="32"/>
  <c r="M3896" i="32"/>
  <c r="L3896" i="32"/>
  <c r="J3895" i="32"/>
  <c r="Q3895" i="32"/>
  <c r="O3895" i="32"/>
  <c r="M3895" i="32"/>
  <c r="L3895" i="32"/>
  <c r="J3894" i="32"/>
  <c r="Q3894" i="32"/>
  <c r="O3894" i="32"/>
  <c r="M3894" i="32"/>
  <c r="L3894" i="32"/>
  <c r="J3893" i="32"/>
  <c r="Q3893" i="32"/>
  <c r="O3893" i="32"/>
  <c r="M3893" i="32"/>
  <c r="L3893" i="32"/>
  <c r="J3892" i="32"/>
  <c r="Q3892" i="32"/>
  <c r="O3892" i="32"/>
  <c r="M3892" i="32"/>
  <c r="L3892" i="32"/>
  <c r="J3891" i="32"/>
  <c r="Q3891" i="32"/>
  <c r="O3891" i="32"/>
  <c r="M3891" i="32"/>
  <c r="L3891" i="32"/>
  <c r="J3890" i="32"/>
  <c r="Q3890" i="32"/>
  <c r="O3890" i="32"/>
  <c r="M3890" i="32"/>
  <c r="L3890" i="32"/>
  <c r="J3889" i="32"/>
  <c r="Q3889" i="32"/>
  <c r="O3889" i="32"/>
  <c r="M3889" i="32"/>
  <c r="L3889" i="32"/>
  <c r="J3888" i="32"/>
  <c r="Q3888" i="32"/>
  <c r="O3888" i="32"/>
  <c r="M3888" i="32"/>
  <c r="L3888" i="32"/>
  <c r="J3887" i="32"/>
  <c r="Q3887" i="32"/>
  <c r="O3887" i="32"/>
  <c r="M3887" i="32"/>
  <c r="L3887" i="32"/>
  <c r="J3886" i="32"/>
  <c r="Q3886" i="32"/>
  <c r="O3886" i="32"/>
  <c r="M3886" i="32"/>
  <c r="L3886" i="32"/>
  <c r="J3885" i="32"/>
  <c r="Q3885" i="32"/>
  <c r="O3885" i="32"/>
  <c r="M3885" i="32"/>
  <c r="L3885" i="32"/>
  <c r="J3884" i="32"/>
  <c r="Q3884" i="32"/>
  <c r="O3884" i="32"/>
  <c r="M3884" i="32"/>
  <c r="L3884" i="32"/>
  <c r="J3883" i="32"/>
  <c r="Q3883" i="32"/>
  <c r="O3883" i="32"/>
  <c r="M3883" i="32"/>
  <c r="L3883" i="32"/>
  <c r="J3882" i="32"/>
  <c r="Q3882" i="32"/>
  <c r="O3882" i="32"/>
  <c r="M3882" i="32"/>
  <c r="L3882" i="32"/>
  <c r="J3881" i="32"/>
  <c r="Q3881" i="32"/>
  <c r="O3881" i="32"/>
  <c r="M3881" i="32"/>
  <c r="L3881" i="32"/>
  <c r="J3880" i="32"/>
  <c r="Q3880" i="32"/>
  <c r="O3880" i="32"/>
  <c r="M3880" i="32"/>
  <c r="L3880" i="32"/>
  <c r="J3879" i="32"/>
  <c r="Q3879" i="32"/>
  <c r="O3879" i="32"/>
  <c r="M3879" i="32"/>
  <c r="L3879" i="32"/>
  <c r="J3878" i="32"/>
  <c r="Q3878" i="32"/>
  <c r="O3878" i="32"/>
  <c r="M3878" i="32"/>
  <c r="L3878" i="32"/>
  <c r="J3877" i="32"/>
  <c r="Q3877" i="32"/>
  <c r="O3877" i="32"/>
  <c r="M3877" i="32"/>
  <c r="L3877" i="32"/>
  <c r="J3876" i="32"/>
  <c r="Q3876" i="32"/>
  <c r="O3876" i="32"/>
  <c r="M3876" i="32"/>
  <c r="L3876" i="32"/>
  <c r="J3875" i="32"/>
  <c r="Q3875" i="32"/>
  <c r="O3875" i="32"/>
  <c r="M3875" i="32"/>
  <c r="L3875" i="32"/>
  <c r="J3874" i="32"/>
  <c r="Q3874" i="32"/>
  <c r="O3874" i="32"/>
  <c r="M3874" i="32"/>
  <c r="L3874" i="32"/>
  <c r="J3873" i="32"/>
  <c r="Q3873" i="32"/>
  <c r="O3873" i="32"/>
  <c r="M3873" i="32"/>
  <c r="L3873" i="32"/>
  <c r="J3872" i="32"/>
  <c r="Q3872" i="32"/>
  <c r="O3872" i="32"/>
  <c r="M3872" i="32"/>
  <c r="L3872" i="32"/>
  <c r="J3871" i="32"/>
  <c r="Q3871" i="32"/>
  <c r="O3871" i="32"/>
  <c r="M3871" i="32"/>
  <c r="L3871" i="32"/>
  <c r="J3870" i="32"/>
  <c r="Q3870" i="32"/>
  <c r="O3870" i="32"/>
  <c r="M3870" i="32"/>
  <c r="L3870" i="32"/>
  <c r="J3869" i="32"/>
  <c r="Q3869" i="32"/>
  <c r="O3869" i="32"/>
  <c r="M3869" i="32"/>
  <c r="L3869" i="32"/>
  <c r="J3868" i="32"/>
  <c r="Q3868" i="32"/>
  <c r="O3868" i="32"/>
  <c r="M3868" i="32"/>
  <c r="L3868" i="32"/>
  <c r="J3867" i="32"/>
  <c r="Q3867" i="32"/>
  <c r="O3867" i="32"/>
  <c r="M3867" i="32"/>
  <c r="L3867" i="32"/>
  <c r="J3866" i="32"/>
  <c r="Q3866" i="32"/>
  <c r="O3866" i="32"/>
  <c r="M3866" i="32"/>
  <c r="L3866" i="32"/>
  <c r="J3865" i="32"/>
  <c r="Q3865" i="32"/>
  <c r="O3865" i="32"/>
  <c r="M3865" i="32"/>
  <c r="L3865" i="32"/>
  <c r="J3864" i="32"/>
  <c r="Q3864" i="32"/>
  <c r="O3864" i="32"/>
  <c r="M3864" i="32"/>
  <c r="L3864" i="32"/>
  <c r="J3863" i="32"/>
  <c r="Q3863" i="32"/>
  <c r="O3863" i="32"/>
  <c r="M3863" i="32"/>
  <c r="L3863" i="32"/>
  <c r="J3862" i="32"/>
  <c r="Q3862" i="32"/>
  <c r="O3862" i="32"/>
  <c r="M3862" i="32"/>
  <c r="L3862" i="32"/>
  <c r="J3861" i="32"/>
  <c r="Q3861" i="32"/>
  <c r="O3861" i="32"/>
  <c r="M3861" i="32"/>
  <c r="L3861" i="32"/>
  <c r="J3860" i="32"/>
  <c r="Q3860" i="32"/>
  <c r="O3860" i="32"/>
  <c r="M3860" i="32"/>
  <c r="L3860" i="32"/>
  <c r="J3859" i="32"/>
  <c r="Q3859" i="32"/>
  <c r="O3859" i="32"/>
  <c r="M3859" i="32"/>
  <c r="L3859" i="32"/>
  <c r="J3858" i="32"/>
  <c r="Q3858" i="32"/>
  <c r="O3858" i="32"/>
  <c r="M3858" i="32"/>
  <c r="L3858" i="32"/>
  <c r="J3857" i="32"/>
  <c r="Q3857" i="32"/>
  <c r="O3857" i="32"/>
  <c r="M3857" i="32"/>
  <c r="L3857" i="32"/>
  <c r="J3856" i="32"/>
  <c r="Q3856" i="32"/>
  <c r="O3856" i="32"/>
  <c r="M3856" i="32"/>
  <c r="L3856" i="32"/>
  <c r="J3855" i="32"/>
  <c r="Q3855" i="32"/>
  <c r="O3855" i="32"/>
  <c r="M3855" i="32"/>
  <c r="L3855" i="32"/>
  <c r="J3854" i="32"/>
  <c r="Q3854" i="32"/>
  <c r="O3854" i="32"/>
  <c r="M3854" i="32"/>
  <c r="L3854" i="32"/>
  <c r="J3853" i="32"/>
  <c r="Q3853" i="32"/>
  <c r="O3853" i="32"/>
  <c r="M3853" i="32"/>
  <c r="L3853" i="32"/>
  <c r="J3850" i="32"/>
  <c r="Q3850" i="32"/>
  <c r="O3850" i="32"/>
  <c r="M3850" i="32"/>
  <c r="L3850" i="32"/>
  <c r="J3849" i="32"/>
  <c r="Q3849" i="32"/>
  <c r="O3849" i="32"/>
  <c r="M3849" i="32"/>
  <c r="L3849" i="32"/>
  <c r="J3848" i="32"/>
  <c r="Q3848" i="32"/>
  <c r="O3848" i="32"/>
  <c r="M3848" i="32"/>
  <c r="L3848" i="32"/>
  <c r="J3847" i="32"/>
  <c r="Q3847" i="32"/>
  <c r="O3847" i="32"/>
  <c r="M3847" i="32"/>
  <c r="L3847" i="32"/>
  <c r="J3846" i="32"/>
  <c r="Q3846" i="32"/>
  <c r="O3846" i="32"/>
  <c r="M3846" i="32"/>
  <c r="L3846" i="32"/>
  <c r="J3845" i="32"/>
  <c r="Q3845" i="32"/>
  <c r="O3845" i="32"/>
  <c r="M3845" i="32"/>
  <c r="L3845" i="32"/>
  <c r="J3844" i="32"/>
  <c r="Q3844" i="32"/>
  <c r="O3844" i="32"/>
  <c r="M3844" i="32"/>
  <c r="L3844" i="32"/>
  <c r="J3843" i="32"/>
  <c r="Q3843" i="32"/>
  <c r="O3843" i="32"/>
  <c r="M3843" i="32"/>
  <c r="L3843" i="32"/>
  <c r="J3842" i="32"/>
  <c r="Q3842" i="32"/>
  <c r="O3842" i="32"/>
  <c r="M3842" i="32"/>
  <c r="L3842" i="32"/>
  <c r="J3841" i="32"/>
  <c r="Q3841" i="32"/>
  <c r="O3841" i="32"/>
  <c r="M3841" i="32"/>
  <c r="L3841" i="32"/>
  <c r="J3840" i="32"/>
  <c r="Q3840" i="32"/>
  <c r="O3840" i="32"/>
  <c r="M3840" i="32"/>
  <c r="L3840" i="32"/>
  <c r="J3839" i="32"/>
  <c r="Q3839" i="32"/>
  <c r="O3839" i="32"/>
  <c r="M3839" i="32"/>
  <c r="L3839" i="32"/>
  <c r="J3838" i="32"/>
  <c r="Q3838" i="32"/>
  <c r="O3838" i="32"/>
  <c r="M3838" i="32"/>
  <c r="L3838" i="32"/>
  <c r="J3837" i="32"/>
  <c r="Q3837" i="32"/>
  <c r="O3837" i="32"/>
  <c r="M3837" i="32"/>
  <c r="L3837" i="32"/>
  <c r="J3836" i="32"/>
  <c r="Q3836" i="32"/>
  <c r="O3836" i="32"/>
  <c r="M3836" i="32"/>
  <c r="L3836" i="32"/>
  <c r="J3835" i="32"/>
  <c r="Q3835" i="32"/>
  <c r="O3835" i="32"/>
  <c r="M3835" i="32"/>
  <c r="L3835" i="32"/>
  <c r="J3834" i="32"/>
  <c r="Q3834" i="32"/>
  <c r="O3834" i="32"/>
  <c r="M3834" i="32"/>
  <c r="L3834" i="32"/>
  <c r="J3833" i="32"/>
  <c r="Q3833" i="32"/>
  <c r="O3833" i="32"/>
  <c r="M3833" i="32"/>
  <c r="L3833" i="32"/>
  <c r="J3832" i="32"/>
  <c r="Q3832" i="32"/>
  <c r="O3832" i="32"/>
  <c r="M3832" i="32"/>
  <c r="L3832" i="32"/>
  <c r="J3831" i="32"/>
  <c r="Q3831" i="32"/>
  <c r="O3831" i="32"/>
  <c r="M3831" i="32"/>
  <c r="L3831" i="32"/>
  <c r="J3830" i="32"/>
  <c r="Q3830" i="32"/>
  <c r="O3830" i="32"/>
  <c r="M3830" i="32"/>
  <c r="L3830" i="32"/>
  <c r="J3829" i="32"/>
  <c r="Q3829" i="32"/>
  <c r="O3829" i="32"/>
  <c r="M3829" i="32"/>
  <c r="L3829" i="32"/>
  <c r="J3828" i="32"/>
  <c r="Q3828" i="32"/>
  <c r="O3828" i="32"/>
  <c r="M3828" i="32"/>
  <c r="L3828" i="32"/>
  <c r="J3827" i="32"/>
  <c r="Q3827" i="32"/>
  <c r="O3827" i="32"/>
  <c r="M3827" i="32"/>
  <c r="L3827" i="32"/>
  <c r="J3826" i="32"/>
  <c r="Q3826" i="32"/>
  <c r="O3826" i="32"/>
  <c r="M3826" i="32"/>
  <c r="L3826" i="32"/>
  <c r="J3825" i="32"/>
  <c r="Q3825" i="32"/>
  <c r="O3825" i="32"/>
  <c r="M3825" i="32"/>
  <c r="L3825" i="32"/>
  <c r="J3824" i="32"/>
  <c r="Q3824" i="32"/>
  <c r="O3824" i="32"/>
  <c r="M3824" i="32"/>
  <c r="L3824" i="32"/>
  <c r="J3823" i="32"/>
  <c r="Q3823" i="32"/>
  <c r="O3823" i="32"/>
  <c r="M3823" i="32"/>
  <c r="L3823" i="32"/>
  <c r="J3822" i="32"/>
  <c r="Q3822" i="32"/>
  <c r="O3822" i="32"/>
  <c r="M3822" i="32"/>
  <c r="L3822" i="32"/>
  <c r="J3821" i="32"/>
  <c r="Q3821" i="32"/>
  <c r="O3821" i="32"/>
  <c r="M3821" i="32"/>
  <c r="L3821" i="32"/>
  <c r="J3820" i="32"/>
  <c r="Q3820" i="32"/>
  <c r="O3820" i="32"/>
  <c r="M3820" i="32"/>
  <c r="L3820" i="32"/>
  <c r="J3819" i="32"/>
  <c r="Q3819" i="32"/>
  <c r="O3819" i="32"/>
  <c r="M3819" i="32"/>
  <c r="L3819" i="32"/>
  <c r="J3818" i="32"/>
  <c r="Q3818" i="32"/>
  <c r="O3818" i="32"/>
  <c r="M3818" i="32"/>
  <c r="L3818" i="32"/>
  <c r="J3817" i="32"/>
  <c r="Q3817" i="32"/>
  <c r="O3817" i="32"/>
  <c r="M3817" i="32"/>
  <c r="L3817" i="32"/>
  <c r="J3816" i="32"/>
  <c r="Q3816" i="32"/>
  <c r="O3816" i="32"/>
  <c r="M3816" i="32"/>
  <c r="L3816" i="32"/>
  <c r="J3815" i="32"/>
  <c r="Q3815" i="32"/>
  <c r="O3815" i="32"/>
  <c r="M3815" i="32"/>
  <c r="L3815" i="32"/>
  <c r="J3814" i="32"/>
  <c r="Q3814" i="32"/>
  <c r="O3814" i="32"/>
  <c r="M3814" i="32"/>
  <c r="L3814" i="32"/>
  <c r="J3813" i="32"/>
  <c r="Q3813" i="32"/>
  <c r="O3813" i="32"/>
  <c r="M3813" i="32"/>
  <c r="L3813" i="32"/>
  <c r="J3812" i="32"/>
  <c r="Q3812" i="32"/>
  <c r="O3812" i="32"/>
  <c r="M3812" i="32"/>
  <c r="L3812" i="32"/>
  <c r="J3811" i="32"/>
  <c r="Q3811" i="32"/>
  <c r="O3811" i="32"/>
  <c r="M3811" i="32"/>
  <c r="L3811" i="32"/>
  <c r="J3810" i="32"/>
  <c r="Q3810" i="32"/>
  <c r="O3810" i="32"/>
  <c r="M3810" i="32"/>
  <c r="L3810" i="32"/>
  <c r="J3809" i="32"/>
  <c r="Q3809" i="32"/>
  <c r="O3809" i="32"/>
  <c r="M3809" i="32"/>
  <c r="L3809" i="32"/>
  <c r="J3808" i="32"/>
  <c r="Q3808" i="32"/>
  <c r="O3808" i="32"/>
  <c r="M3808" i="32"/>
  <c r="L3808" i="32"/>
  <c r="J3807" i="32"/>
  <c r="Q3807" i="32"/>
  <c r="O3807" i="32"/>
  <c r="M3807" i="32"/>
  <c r="L3807" i="32"/>
  <c r="J3806" i="32"/>
  <c r="Q3806" i="32"/>
  <c r="O3806" i="32"/>
  <c r="M3806" i="32"/>
  <c r="L3806" i="32"/>
  <c r="J3805" i="32"/>
  <c r="Q3805" i="32"/>
  <c r="O3805" i="32"/>
  <c r="M3805" i="32"/>
  <c r="L3805" i="32"/>
  <c r="J3804" i="32"/>
  <c r="Q3804" i="32"/>
  <c r="O3804" i="32"/>
  <c r="M3804" i="32"/>
  <c r="L3804" i="32"/>
  <c r="J3803" i="32"/>
  <c r="Q3803" i="32"/>
  <c r="O3803" i="32"/>
  <c r="M3803" i="32"/>
  <c r="L3803" i="32"/>
  <c r="J3802" i="32"/>
  <c r="Q3802" i="32"/>
  <c r="O3802" i="32"/>
  <c r="M3802" i="32"/>
  <c r="L3802" i="32"/>
  <c r="J3801" i="32"/>
  <c r="Q3801" i="32"/>
  <c r="O3801" i="32"/>
  <c r="M3801" i="32"/>
  <c r="L3801" i="32"/>
  <c r="J3800" i="32"/>
  <c r="Q3800" i="32"/>
  <c r="O3800" i="32"/>
  <c r="M3800" i="32"/>
  <c r="L3800" i="32"/>
  <c r="J3799" i="32"/>
  <c r="Q3799" i="32"/>
  <c r="O3799" i="32"/>
  <c r="M3799" i="32"/>
  <c r="L3799" i="32"/>
  <c r="J3798" i="32"/>
  <c r="Q3798" i="32"/>
  <c r="O3798" i="32"/>
  <c r="M3798" i="32"/>
  <c r="L3798" i="32"/>
  <c r="J3797" i="32"/>
  <c r="Q3797" i="32"/>
  <c r="O3797" i="32"/>
  <c r="M3797" i="32"/>
  <c r="L3797" i="32"/>
  <c r="J3796" i="32"/>
  <c r="Q3796" i="32"/>
  <c r="O3796" i="32"/>
  <c r="M3796" i="32"/>
  <c r="L3796" i="32"/>
  <c r="J3795" i="32"/>
  <c r="Q3795" i="32"/>
  <c r="O3795" i="32"/>
  <c r="M3795" i="32"/>
  <c r="L3795" i="32"/>
  <c r="J3794" i="32"/>
  <c r="Q3794" i="32"/>
  <c r="O3794" i="32"/>
  <c r="M3794" i="32"/>
  <c r="L3794" i="32"/>
  <c r="J3793" i="32"/>
  <c r="Q3793" i="32"/>
  <c r="O3793" i="32"/>
  <c r="M3793" i="32"/>
  <c r="L3793" i="32"/>
  <c r="J3792" i="32"/>
  <c r="Q3792" i="32"/>
  <c r="O3792" i="32"/>
  <c r="M3792" i="32"/>
  <c r="L3792" i="32"/>
  <c r="J3791" i="32"/>
  <c r="Q3791" i="32"/>
  <c r="O3791" i="32"/>
  <c r="M3791" i="32"/>
  <c r="L3791" i="32"/>
  <c r="J3790" i="32"/>
  <c r="Q3790" i="32"/>
  <c r="O3790" i="32"/>
  <c r="M3790" i="32"/>
  <c r="L3790" i="32"/>
  <c r="J3789" i="32"/>
  <c r="Q3789" i="32"/>
  <c r="O3789" i="32"/>
  <c r="M3789" i="32"/>
  <c r="L3789" i="32"/>
  <c r="J3788" i="32"/>
  <c r="Q3788" i="32"/>
  <c r="O3788" i="32"/>
  <c r="M3788" i="32"/>
  <c r="L3788" i="32"/>
  <c r="J3787" i="32"/>
  <c r="Q3787" i="32"/>
  <c r="O3787" i="32"/>
  <c r="M3787" i="32"/>
  <c r="L3787" i="32"/>
  <c r="J3786" i="32"/>
  <c r="Q3786" i="32"/>
  <c r="O3786" i="32"/>
  <c r="M3786" i="32"/>
  <c r="L3786" i="32"/>
  <c r="J3785" i="32"/>
  <c r="Q3785" i="32"/>
  <c r="O3785" i="32"/>
  <c r="M3785" i="32"/>
  <c r="L3785" i="32"/>
  <c r="J3784" i="32"/>
  <c r="Q3784" i="32"/>
  <c r="O3784" i="32"/>
  <c r="M3784" i="32"/>
  <c r="L3784" i="32"/>
  <c r="J3783" i="32"/>
  <c r="Q3783" i="32"/>
  <c r="O3783" i="32"/>
  <c r="M3783" i="32"/>
  <c r="L3783" i="32"/>
  <c r="J3782" i="32"/>
  <c r="Q3782" i="32"/>
  <c r="O3782" i="32"/>
  <c r="M3782" i="32"/>
  <c r="L3782" i="32"/>
  <c r="J3781" i="32"/>
  <c r="Q3781" i="32"/>
  <c r="O3781" i="32"/>
  <c r="M3781" i="32"/>
  <c r="L3781" i="32"/>
  <c r="J3780" i="32"/>
  <c r="Q3780" i="32"/>
  <c r="O3780" i="32"/>
  <c r="M3780" i="32"/>
  <c r="L3780" i="32"/>
  <c r="J3779" i="32"/>
  <c r="Q3779" i="32"/>
  <c r="O3779" i="32"/>
  <c r="M3779" i="32"/>
  <c r="L3779" i="32"/>
  <c r="J3778" i="32"/>
  <c r="Q3778" i="32"/>
  <c r="O3778" i="32"/>
  <c r="M3778" i="32"/>
  <c r="L3778" i="32"/>
  <c r="J3777" i="32"/>
  <c r="Q3777" i="32"/>
  <c r="O3777" i="32"/>
  <c r="M3777" i="32"/>
  <c r="L3777" i="32"/>
  <c r="J3776" i="32"/>
  <c r="Q3776" i="32"/>
  <c r="O3776" i="32"/>
  <c r="M3776" i="32"/>
  <c r="L3776" i="32"/>
  <c r="J3775" i="32"/>
  <c r="Q3775" i="32"/>
  <c r="O3775" i="32"/>
  <c r="M3775" i="32"/>
  <c r="L3775" i="32"/>
  <c r="J3774" i="32"/>
  <c r="Q3774" i="32"/>
  <c r="O3774" i="32"/>
  <c r="M3774" i="32"/>
  <c r="L3774" i="32"/>
  <c r="J3773" i="32"/>
  <c r="Q3773" i="32"/>
  <c r="O3773" i="32"/>
  <c r="M3773" i="32"/>
  <c r="L3773" i="32"/>
  <c r="J3772" i="32"/>
  <c r="Q3772" i="32"/>
  <c r="O3772" i="32"/>
  <c r="M3772" i="32"/>
  <c r="L3772" i="32"/>
  <c r="J3771" i="32"/>
  <c r="Q3771" i="32"/>
  <c r="O3771" i="32"/>
  <c r="M3771" i="32"/>
  <c r="L3771" i="32"/>
  <c r="J3770" i="32"/>
  <c r="Q3770" i="32"/>
  <c r="O3770" i="32"/>
  <c r="M3770" i="32"/>
  <c r="L3770" i="32"/>
  <c r="J3769" i="32"/>
  <c r="Q3769" i="32"/>
  <c r="O3769" i="32"/>
  <c r="M3769" i="32"/>
  <c r="L3769" i="32"/>
  <c r="J3768" i="32"/>
  <c r="Q3768" i="32"/>
  <c r="O3768" i="32"/>
  <c r="M3768" i="32"/>
  <c r="L3768" i="32"/>
  <c r="J3767" i="32"/>
  <c r="Q3767" i="32"/>
  <c r="O3767" i="32"/>
  <c r="M3767" i="32"/>
  <c r="L3767" i="32"/>
  <c r="J3766" i="32"/>
  <c r="Q3766" i="32"/>
  <c r="O3766" i="32"/>
  <c r="M3766" i="32"/>
  <c r="L3766" i="32"/>
  <c r="J3765" i="32"/>
  <c r="Q3765" i="32"/>
  <c r="O3765" i="32"/>
  <c r="M3765" i="32"/>
  <c r="L3765" i="32"/>
  <c r="J3764" i="32"/>
  <c r="Q3764" i="32"/>
  <c r="O3764" i="32"/>
  <c r="M3764" i="32"/>
  <c r="L3764" i="32"/>
  <c r="J3763" i="32"/>
  <c r="Q3763" i="32"/>
  <c r="O3763" i="32"/>
  <c r="M3763" i="32"/>
  <c r="L3763" i="32"/>
  <c r="J3762" i="32"/>
  <c r="Q3762" i="32"/>
  <c r="O3762" i="32"/>
  <c r="M3762" i="32"/>
  <c r="L3762" i="32"/>
  <c r="J3761" i="32"/>
  <c r="Q3761" i="32"/>
  <c r="O3761" i="32"/>
  <c r="M3761" i="32"/>
  <c r="L3761" i="32"/>
  <c r="J3760" i="32"/>
  <c r="Q3760" i="32"/>
  <c r="O3760" i="32"/>
  <c r="M3760" i="32"/>
  <c r="L3760" i="32"/>
  <c r="J3759" i="32"/>
  <c r="Q3759" i="32"/>
  <c r="O3759" i="32"/>
  <c r="M3759" i="32"/>
  <c r="L3759" i="32"/>
  <c r="J3758" i="32"/>
  <c r="Q3758" i="32"/>
  <c r="O3758" i="32"/>
  <c r="M3758" i="32"/>
  <c r="L3758" i="32"/>
  <c r="J3757" i="32"/>
  <c r="Q3757" i="32"/>
  <c r="O3757" i="32"/>
  <c r="M3757" i="32"/>
  <c r="L3757" i="32"/>
  <c r="J3756" i="32"/>
  <c r="Q3756" i="32"/>
  <c r="O3756" i="32"/>
  <c r="M3756" i="32"/>
  <c r="L3756" i="32"/>
  <c r="J3755" i="32"/>
  <c r="Q3755" i="32"/>
  <c r="O3755" i="32"/>
  <c r="M3755" i="32"/>
  <c r="L3755" i="32"/>
  <c r="J3754" i="32"/>
  <c r="Q3754" i="32"/>
  <c r="O3754" i="32"/>
  <c r="M3754" i="32"/>
  <c r="L3754" i="32"/>
  <c r="J3753" i="32"/>
  <c r="Q3753" i="32"/>
  <c r="O3753" i="32"/>
  <c r="M3753" i="32"/>
  <c r="L3753" i="32"/>
  <c r="J3752" i="32"/>
  <c r="Q3752" i="32"/>
  <c r="O3752" i="32"/>
  <c r="M3752" i="32"/>
  <c r="L3752" i="32"/>
  <c r="J3751" i="32"/>
  <c r="Q3751" i="32"/>
  <c r="O3751" i="32"/>
  <c r="M3751" i="32"/>
  <c r="L3751" i="32"/>
  <c r="J3750" i="32"/>
  <c r="Q3750" i="32"/>
  <c r="O3750" i="32"/>
  <c r="M3750" i="32"/>
  <c r="L3750" i="32"/>
  <c r="J3749" i="32"/>
  <c r="Q3749" i="32"/>
  <c r="O3749" i="32"/>
  <c r="M3749" i="32"/>
  <c r="L3749" i="32"/>
  <c r="J3748" i="32"/>
  <c r="Q3748" i="32"/>
  <c r="O3748" i="32"/>
  <c r="M3748" i="32"/>
  <c r="L3748" i="32"/>
  <c r="J3747" i="32"/>
  <c r="Q3747" i="32"/>
  <c r="O3747" i="32"/>
  <c r="M3747" i="32"/>
  <c r="L3747" i="32"/>
  <c r="J3746" i="32"/>
  <c r="Q3746" i="32"/>
  <c r="O3746" i="32"/>
  <c r="M3746" i="32"/>
  <c r="L3746" i="32"/>
  <c r="J3745" i="32"/>
  <c r="Q3745" i="32"/>
  <c r="O3745" i="32"/>
  <c r="M3745" i="32"/>
  <c r="L3745" i="32"/>
  <c r="J3744" i="32"/>
  <c r="Q3744" i="32"/>
  <c r="O3744" i="32"/>
  <c r="M3744" i="32"/>
  <c r="L3744" i="32"/>
  <c r="J3743" i="32"/>
  <c r="Q3743" i="32"/>
  <c r="O3743" i="32"/>
  <c r="M3743" i="32"/>
  <c r="L3743" i="32"/>
  <c r="J3742" i="32"/>
  <c r="Q3742" i="32"/>
  <c r="O3742" i="32"/>
  <c r="M3742" i="32"/>
  <c r="L3742" i="32"/>
  <c r="J3741" i="32"/>
  <c r="Q3741" i="32"/>
  <c r="O3741" i="32"/>
  <c r="M3741" i="32"/>
  <c r="L3741" i="32"/>
  <c r="J3740" i="32"/>
  <c r="Q3740" i="32"/>
  <c r="O3740" i="32"/>
  <c r="M3740" i="32"/>
  <c r="L3740" i="32"/>
  <c r="J3739" i="32"/>
  <c r="Q3739" i="32"/>
  <c r="O3739" i="32"/>
  <c r="M3739" i="32"/>
  <c r="L3739" i="32"/>
  <c r="J3738" i="32"/>
  <c r="Q3738" i="32"/>
  <c r="O3738" i="32"/>
  <c r="M3738" i="32"/>
  <c r="L3738" i="32"/>
  <c r="J3737" i="32"/>
  <c r="Q3737" i="32"/>
  <c r="O3737" i="32"/>
  <c r="M3737" i="32"/>
  <c r="L3737" i="32"/>
  <c r="J3735" i="32"/>
  <c r="Q3735" i="32"/>
  <c r="O3735" i="32"/>
  <c r="M3735" i="32"/>
  <c r="L3735" i="32"/>
  <c r="J3734" i="32"/>
  <c r="Q3734" i="32"/>
  <c r="O3734" i="32"/>
  <c r="M3734" i="32"/>
  <c r="L3734" i="32"/>
  <c r="J3733" i="32"/>
  <c r="Q3733" i="32"/>
  <c r="O3733" i="32"/>
  <c r="M3733" i="32"/>
  <c r="L3733" i="32"/>
  <c r="J3732" i="32"/>
  <c r="Q3732" i="32"/>
  <c r="O3732" i="32"/>
  <c r="M3732" i="32"/>
  <c r="L3732" i="32"/>
  <c r="J3731" i="32"/>
  <c r="Q3731" i="32"/>
  <c r="O3731" i="32"/>
  <c r="M3731" i="32"/>
  <c r="L3731" i="32"/>
  <c r="J3730" i="32"/>
  <c r="Q3730" i="32"/>
  <c r="O3730" i="32"/>
  <c r="M3730" i="32"/>
  <c r="L3730" i="32"/>
  <c r="J3729" i="32"/>
  <c r="Q3729" i="32"/>
  <c r="O3729" i="32"/>
  <c r="M3729" i="32"/>
  <c r="L3729" i="32"/>
  <c r="J3728" i="32"/>
  <c r="Q3728" i="32"/>
  <c r="O3728" i="32"/>
  <c r="M3728" i="32"/>
  <c r="L3728" i="32"/>
  <c r="J3726" i="32"/>
  <c r="Q3726" i="32"/>
  <c r="O3726" i="32"/>
  <c r="M3726" i="32"/>
  <c r="L3726" i="32"/>
  <c r="J3725" i="32"/>
  <c r="Q3725" i="32"/>
  <c r="O3725" i="32"/>
  <c r="M3725" i="32"/>
  <c r="L3725" i="32"/>
  <c r="J3724" i="32"/>
  <c r="Q3724" i="32"/>
  <c r="O3724" i="32"/>
  <c r="M3724" i="32"/>
  <c r="L3724" i="32"/>
  <c r="J3723" i="32"/>
  <c r="Q3723" i="32"/>
  <c r="O3723" i="32"/>
  <c r="M3723" i="32"/>
  <c r="L3723" i="32"/>
  <c r="J3722" i="32"/>
  <c r="Q3722" i="32"/>
  <c r="O3722" i="32"/>
  <c r="M3722" i="32"/>
  <c r="L3722" i="32"/>
  <c r="J3721" i="32"/>
  <c r="Q3721" i="32"/>
  <c r="O3721" i="32"/>
  <c r="M3721" i="32"/>
  <c r="L3721" i="32"/>
  <c r="J3719" i="32"/>
  <c r="Q3719" i="32"/>
  <c r="O3719" i="32"/>
  <c r="M3719" i="32"/>
  <c r="L3719" i="32"/>
  <c r="J3718" i="32"/>
  <c r="Q3718" i="32"/>
  <c r="O3718" i="32"/>
  <c r="M3718" i="32"/>
  <c r="L3718" i="32"/>
  <c r="J3717" i="32"/>
  <c r="Q3717" i="32"/>
  <c r="O3717" i="32"/>
  <c r="M3717" i="32"/>
  <c r="L3717" i="32"/>
  <c r="J3716" i="32"/>
  <c r="Q3716" i="32"/>
  <c r="O3716" i="32"/>
  <c r="M3716" i="32"/>
  <c r="L3716" i="32"/>
  <c r="J3715" i="32"/>
  <c r="Q3715" i="32"/>
  <c r="O3715" i="32"/>
  <c r="M3715" i="32"/>
  <c r="L3715" i="32"/>
  <c r="J3714" i="32"/>
  <c r="Q3714" i="32"/>
  <c r="O3714" i="32"/>
  <c r="M3714" i="32"/>
  <c r="L3714" i="32"/>
  <c r="J3713" i="32"/>
  <c r="Q3713" i="32"/>
  <c r="O3713" i="32"/>
  <c r="M3713" i="32"/>
  <c r="L3713" i="32"/>
  <c r="J3712" i="32"/>
  <c r="Q3712" i="32"/>
  <c r="O3712" i="32"/>
  <c r="M3712" i="32"/>
  <c r="L3712" i="32"/>
  <c r="J3711" i="32"/>
  <c r="Q3711" i="32"/>
  <c r="O3711" i="32"/>
  <c r="M3711" i="32"/>
  <c r="L3711" i="32"/>
  <c r="J3710" i="32"/>
  <c r="Q3710" i="32"/>
  <c r="O3710" i="32"/>
  <c r="M3710" i="32"/>
  <c r="L3710" i="32"/>
  <c r="J3709" i="32"/>
  <c r="Q3709" i="32"/>
  <c r="O3709" i="32"/>
  <c r="M3709" i="32"/>
  <c r="L3709" i="32"/>
  <c r="J3708" i="32"/>
  <c r="Q3708" i="32"/>
  <c r="O3708" i="32"/>
  <c r="M3708" i="32"/>
  <c r="L3708" i="32"/>
  <c r="J3707" i="32"/>
  <c r="Q3707" i="32"/>
  <c r="O3707" i="32"/>
  <c r="M3707" i="32"/>
  <c r="L3707" i="32"/>
  <c r="J3706" i="32"/>
  <c r="Q3706" i="32"/>
  <c r="O3706" i="32"/>
  <c r="M3706" i="32"/>
  <c r="L3706" i="32"/>
  <c r="J3705" i="32"/>
  <c r="Q3705" i="32"/>
  <c r="O3705" i="32"/>
  <c r="M3705" i="32"/>
  <c r="L3705" i="32"/>
  <c r="J3704" i="32"/>
  <c r="Q3704" i="32"/>
  <c r="O3704" i="32"/>
  <c r="M3704" i="32"/>
  <c r="L3704" i="32"/>
  <c r="J3703" i="32"/>
  <c r="Q3703" i="32"/>
  <c r="O3703" i="32"/>
  <c r="M3703" i="32"/>
  <c r="L3703" i="32"/>
  <c r="J3702" i="32"/>
  <c r="Q3702" i="32"/>
  <c r="O3702" i="32"/>
  <c r="M3702" i="32"/>
  <c r="L3702" i="32"/>
  <c r="J3701" i="32"/>
  <c r="Q3701" i="32"/>
  <c r="O3701" i="32"/>
  <c r="M3701" i="32"/>
  <c r="L3701" i="32"/>
  <c r="J3700" i="32"/>
  <c r="Q3700" i="32"/>
  <c r="O3700" i="32"/>
  <c r="M3700" i="32"/>
  <c r="L3700" i="32"/>
  <c r="J3699" i="32"/>
  <c r="Q3699" i="32"/>
  <c r="O3699" i="32"/>
  <c r="M3699" i="32"/>
  <c r="L3699" i="32"/>
  <c r="J3698" i="32"/>
  <c r="Q3698" i="32"/>
  <c r="O3698" i="32"/>
  <c r="M3698" i="32"/>
  <c r="L3698" i="32"/>
  <c r="J3692" i="32"/>
  <c r="Q3692" i="32"/>
  <c r="O3692" i="32"/>
  <c r="M3692" i="32"/>
  <c r="L3692" i="32"/>
  <c r="J3697" i="32"/>
  <c r="Q3697" i="32"/>
  <c r="O3697" i="32"/>
  <c r="M3697" i="32"/>
  <c r="L3697" i="32"/>
  <c r="J3696" i="32"/>
  <c r="Q3696" i="32"/>
  <c r="O3696" i="32"/>
  <c r="M3696" i="32"/>
  <c r="L3696" i="32"/>
  <c r="J3695" i="32"/>
  <c r="Q3695" i="32"/>
  <c r="O3695" i="32"/>
  <c r="M3695" i="32"/>
  <c r="L3695" i="32"/>
  <c r="J3694" i="32"/>
  <c r="Q3694" i="32"/>
  <c r="O3694" i="32"/>
  <c r="M3694" i="32"/>
  <c r="L3694" i="32"/>
  <c r="J3693" i="32"/>
  <c r="Q3693" i="32"/>
  <c r="O3693" i="32"/>
  <c r="M3693" i="32"/>
  <c r="L3693" i="32"/>
  <c r="J3691" i="32"/>
  <c r="Q3691" i="32"/>
  <c r="O3691" i="32"/>
  <c r="M3691" i="32"/>
  <c r="L3691" i="32"/>
  <c r="J3690" i="32"/>
  <c r="Q3690" i="32"/>
  <c r="O3690" i="32"/>
  <c r="M3690" i="32"/>
  <c r="L3690" i="32"/>
  <c r="J3689" i="32"/>
  <c r="Q3689" i="32"/>
  <c r="O3689" i="32"/>
  <c r="M3689" i="32"/>
  <c r="L3689" i="32"/>
  <c r="J3688" i="32"/>
  <c r="Q3688" i="32"/>
  <c r="O3688" i="32"/>
  <c r="M3688" i="32"/>
  <c r="L3688" i="32"/>
  <c r="J3687" i="32"/>
  <c r="Q3687" i="32"/>
  <c r="O3687" i="32"/>
  <c r="M3687" i="32"/>
  <c r="L3687" i="32"/>
  <c r="J3686" i="32"/>
  <c r="Q3686" i="32"/>
  <c r="O3686" i="32"/>
  <c r="M3686" i="32"/>
  <c r="L3686" i="32"/>
  <c r="J3685" i="32"/>
  <c r="Q3685" i="32"/>
  <c r="O3685" i="32"/>
  <c r="M3685" i="32"/>
  <c r="L3685" i="32"/>
  <c r="J3684" i="32"/>
  <c r="Q3684" i="32"/>
  <c r="O3684" i="32"/>
  <c r="M3684" i="32"/>
  <c r="L3684" i="32"/>
  <c r="J3683" i="32"/>
  <c r="Q3683" i="32"/>
  <c r="O3683" i="32"/>
  <c r="M3683" i="32"/>
  <c r="L3683" i="32"/>
  <c r="J3682" i="32"/>
  <c r="Q3682" i="32"/>
  <c r="O3682" i="32"/>
  <c r="M3682" i="32"/>
  <c r="L3682" i="32"/>
  <c r="J3681" i="32"/>
  <c r="Q3681" i="32"/>
  <c r="O3681" i="32"/>
  <c r="M3681" i="32"/>
  <c r="L3681" i="32"/>
  <c r="J3680" i="32"/>
  <c r="Q3680" i="32"/>
  <c r="O3680" i="32"/>
  <c r="M3680" i="32"/>
  <c r="L3680" i="32"/>
  <c r="J3679" i="32"/>
  <c r="Q3679" i="32"/>
  <c r="O3679" i="32"/>
  <c r="M3679" i="32"/>
  <c r="L3679" i="32"/>
  <c r="J3678" i="32"/>
  <c r="Q3678" i="32"/>
  <c r="O3678" i="32"/>
  <c r="M3678" i="32"/>
  <c r="L3678" i="32"/>
  <c r="J3677" i="32"/>
  <c r="Q3677" i="32"/>
  <c r="O3677" i="32"/>
  <c r="M3677" i="32"/>
  <c r="L3677" i="32"/>
  <c r="J3676" i="32"/>
  <c r="Q3676" i="32"/>
  <c r="O3676" i="32"/>
  <c r="M3676" i="32"/>
  <c r="L3676" i="32"/>
  <c r="J3675" i="32"/>
  <c r="Q3675" i="32"/>
  <c r="O3675" i="32"/>
  <c r="M3675" i="32"/>
  <c r="L3675" i="32"/>
  <c r="J3674" i="32"/>
  <c r="Q3674" i="32"/>
  <c r="O3674" i="32"/>
  <c r="M3674" i="32"/>
  <c r="L3674" i="32"/>
  <c r="J3673" i="32"/>
  <c r="Q3673" i="32"/>
  <c r="O3673" i="32"/>
  <c r="M3673" i="32"/>
  <c r="L3673" i="32"/>
  <c r="J3672" i="32"/>
  <c r="Q3672" i="32"/>
  <c r="O3672" i="32"/>
  <c r="M3672" i="32"/>
  <c r="L3672" i="32"/>
  <c r="J3671" i="32"/>
  <c r="Q3671" i="32"/>
  <c r="O3671" i="32"/>
  <c r="M3671" i="32"/>
  <c r="L3671" i="32"/>
  <c r="J3670" i="32"/>
  <c r="Q3670" i="32"/>
  <c r="O3670" i="32"/>
  <c r="M3670" i="32"/>
  <c r="L3670" i="32"/>
  <c r="J3669" i="32"/>
  <c r="Q3669" i="32"/>
  <c r="O3669" i="32"/>
  <c r="M3669" i="32"/>
  <c r="L3669" i="32"/>
  <c r="J3668" i="32"/>
  <c r="Q3668" i="32"/>
  <c r="O3668" i="32"/>
  <c r="M3668" i="32"/>
  <c r="L3668" i="32"/>
  <c r="J3667" i="32"/>
  <c r="Q3667" i="32"/>
  <c r="O3667" i="32"/>
  <c r="M3667" i="32"/>
  <c r="L3667" i="32"/>
  <c r="J3666" i="32"/>
  <c r="Q3666" i="32"/>
  <c r="O3666" i="32"/>
  <c r="M3666" i="32"/>
  <c r="L3666" i="32"/>
  <c r="J3665" i="32"/>
  <c r="Q3665" i="32"/>
  <c r="O3665" i="32"/>
  <c r="M3665" i="32"/>
  <c r="L3665" i="32"/>
  <c r="J3664" i="32"/>
  <c r="Q3664" i="32"/>
  <c r="O3664" i="32"/>
  <c r="M3664" i="32"/>
  <c r="L3664" i="32"/>
  <c r="J3663" i="32"/>
  <c r="Q3663" i="32"/>
  <c r="O3663" i="32"/>
  <c r="M3663" i="32"/>
  <c r="L3663" i="32"/>
  <c r="J3662" i="32"/>
  <c r="Q3662" i="32"/>
  <c r="O3662" i="32"/>
  <c r="M3662" i="32"/>
  <c r="L3662" i="32"/>
  <c r="J3661" i="32"/>
  <c r="Q3661" i="32"/>
  <c r="O3661" i="32"/>
  <c r="M3661" i="32"/>
  <c r="L3661" i="32"/>
  <c r="J3660" i="32"/>
  <c r="Q3660" i="32"/>
  <c r="O3660" i="32"/>
  <c r="M3660" i="32"/>
  <c r="L3660" i="32"/>
  <c r="J3659" i="32"/>
  <c r="Q3659" i="32"/>
  <c r="O3659" i="32"/>
  <c r="M3659" i="32"/>
  <c r="L3659" i="32"/>
  <c r="J3658" i="32"/>
  <c r="Q3658" i="32"/>
  <c r="O3658" i="32"/>
  <c r="M3658" i="32"/>
  <c r="L3658" i="32"/>
  <c r="J3657" i="32"/>
  <c r="Q3657" i="32"/>
  <c r="O3657" i="32"/>
  <c r="M3657" i="32"/>
  <c r="L3657" i="32"/>
  <c r="J3656" i="32"/>
  <c r="Q3656" i="32"/>
  <c r="O3656" i="32"/>
  <c r="M3656" i="32"/>
  <c r="L3656" i="32"/>
  <c r="J3655" i="32"/>
  <c r="Q3655" i="32"/>
  <c r="O3655" i="32"/>
  <c r="M3655" i="32"/>
  <c r="L3655" i="32"/>
  <c r="J3654" i="32"/>
  <c r="Q3654" i="32"/>
  <c r="O3654" i="32"/>
  <c r="M3654" i="32"/>
  <c r="L3654" i="32"/>
  <c r="J3653" i="32"/>
  <c r="Q3653" i="32"/>
  <c r="O3653" i="32"/>
  <c r="M3653" i="32"/>
  <c r="L3653" i="32"/>
  <c r="J3652" i="32"/>
  <c r="Q3652" i="32"/>
  <c r="O3652" i="32"/>
  <c r="M3652" i="32"/>
  <c r="L3652" i="32"/>
  <c r="J3651" i="32"/>
  <c r="Q3651" i="32"/>
  <c r="O3651" i="32"/>
  <c r="M3651" i="32"/>
  <c r="L3651" i="32"/>
  <c r="J3650" i="32"/>
  <c r="Q3650" i="32"/>
  <c r="O3650" i="32"/>
  <c r="M3650" i="32"/>
  <c r="L3650" i="32"/>
  <c r="J3649" i="32"/>
  <c r="Q3649" i="32"/>
  <c r="O3649" i="32"/>
  <c r="M3649" i="32"/>
  <c r="L3649" i="32"/>
  <c r="J3648" i="32"/>
  <c r="Q3648" i="32"/>
  <c r="O3648" i="32"/>
  <c r="M3648" i="32"/>
  <c r="L3648" i="32"/>
  <c r="J3647" i="32"/>
  <c r="Q3647" i="32"/>
  <c r="O3647" i="32"/>
  <c r="M3647" i="32"/>
  <c r="L3647" i="32"/>
  <c r="J3646" i="32"/>
  <c r="Q3646" i="32"/>
  <c r="O3646" i="32"/>
  <c r="M3646" i="32"/>
  <c r="L3646" i="32"/>
  <c r="J3645" i="32"/>
  <c r="Q3645" i="32"/>
  <c r="O3645" i="32"/>
  <c r="M3645" i="32"/>
  <c r="L3645" i="32"/>
  <c r="J3644" i="32"/>
  <c r="Q3644" i="32"/>
  <c r="O3644" i="32"/>
  <c r="M3644" i="32"/>
  <c r="L3644" i="32"/>
  <c r="J3643" i="32"/>
  <c r="Q3643" i="32"/>
  <c r="O3643" i="32"/>
  <c r="M3643" i="32"/>
  <c r="L3643" i="32"/>
  <c r="J3642" i="32"/>
  <c r="Q3642" i="32"/>
  <c r="O3642" i="32"/>
  <c r="M3642" i="32"/>
  <c r="L3642" i="32"/>
  <c r="J3641" i="32"/>
  <c r="Q3641" i="32"/>
  <c r="O3641" i="32"/>
  <c r="M3641" i="32"/>
  <c r="L3641" i="32"/>
  <c r="J3640" i="32"/>
  <c r="Q3640" i="32"/>
  <c r="O3640" i="32"/>
  <c r="M3640" i="32"/>
  <c r="L3640" i="32"/>
  <c r="J3639" i="32"/>
  <c r="Q3639" i="32"/>
  <c r="O3639" i="32"/>
  <c r="M3639" i="32"/>
  <c r="L3639" i="32"/>
  <c r="J3638" i="32"/>
  <c r="Q3638" i="32"/>
  <c r="O3638" i="32"/>
  <c r="M3638" i="32"/>
  <c r="L3638" i="32"/>
  <c r="J3637" i="32"/>
  <c r="Q3637" i="32"/>
  <c r="O3637" i="32"/>
  <c r="M3637" i="32"/>
  <c r="L3637" i="32"/>
  <c r="J3636" i="32"/>
  <c r="Q3636" i="32"/>
  <c r="O3636" i="32"/>
  <c r="M3636" i="32"/>
  <c r="L3636" i="32"/>
  <c r="J3635" i="32"/>
  <c r="Q3635" i="32"/>
  <c r="O3635" i="32"/>
  <c r="M3635" i="32"/>
  <c r="L3635" i="32"/>
  <c r="J3634" i="32"/>
  <c r="Q3634" i="32"/>
  <c r="O3634" i="32"/>
  <c r="M3634" i="32"/>
  <c r="L3634" i="32"/>
  <c r="J3633" i="32"/>
  <c r="Q3633" i="32"/>
  <c r="O3633" i="32"/>
  <c r="M3633" i="32"/>
  <c r="L3633" i="32"/>
  <c r="J3632" i="32"/>
  <c r="Q3632" i="32"/>
  <c r="O3632" i="32"/>
  <c r="M3632" i="32"/>
  <c r="L3632" i="32"/>
  <c r="J3631" i="32"/>
  <c r="Q3631" i="32"/>
  <c r="O3631" i="32"/>
  <c r="M3631" i="32"/>
  <c r="L3631" i="32"/>
  <c r="J3630" i="32"/>
  <c r="Q3630" i="32"/>
  <c r="O3630" i="32"/>
  <c r="M3630" i="32"/>
  <c r="L3630" i="32"/>
  <c r="J3629" i="32"/>
  <c r="Q3629" i="32"/>
  <c r="O3629" i="32"/>
  <c r="M3629" i="32"/>
  <c r="L3629" i="32"/>
  <c r="J3628" i="32"/>
  <c r="Q3628" i="32"/>
  <c r="O3628" i="32"/>
  <c r="M3628" i="32"/>
  <c r="L3628" i="32"/>
  <c r="J3627" i="32"/>
  <c r="Q3627" i="32"/>
  <c r="O3627" i="32"/>
  <c r="M3627" i="32"/>
  <c r="L3627" i="32"/>
  <c r="J3626" i="32"/>
  <c r="Q3626" i="32"/>
  <c r="O3626" i="32"/>
  <c r="M3626" i="32"/>
  <c r="L3626" i="32"/>
  <c r="J3625" i="32"/>
  <c r="Q3625" i="32"/>
  <c r="O3625" i="32"/>
  <c r="M3625" i="32"/>
  <c r="L3625" i="32"/>
  <c r="J3624" i="32"/>
  <c r="Q3624" i="32"/>
  <c r="O3624" i="32"/>
  <c r="M3624" i="32"/>
  <c r="L3624" i="32"/>
  <c r="J3623" i="32"/>
  <c r="Q3623" i="32"/>
  <c r="O3623" i="32"/>
  <c r="M3623" i="32"/>
  <c r="L3623" i="32"/>
  <c r="J3622" i="32"/>
  <c r="Q3622" i="32"/>
  <c r="O3622" i="32"/>
  <c r="M3622" i="32"/>
  <c r="L3622" i="32"/>
  <c r="J3621" i="32"/>
  <c r="Q3621" i="32"/>
  <c r="O3621" i="32"/>
  <c r="M3621" i="32"/>
  <c r="L3621" i="32"/>
  <c r="J3620" i="32"/>
  <c r="Q3620" i="32"/>
  <c r="O3620" i="32"/>
  <c r="M3620" i="32"/>
  <c r="L3620" i="32"/>
  <c r="J3619" i="32"/>
  <c r="Q3619" i="32"/>
  <c r="O3619" i="32"/>
  <c r="M3619" i="32"/>
  <c r="L3619" i="32"/>
  <c r="J3618" i="32"/>
  <c r="Q3618" i="32"/>
  <c r="O3618" i="32"/>
  <c r="M3618" i="32"/>
  <c r="L3618" i="32"/>
  <c r="J3617" i="32"/>
  <c r="Q3617" i="32"/>
  <c r="O3617" i="32"/>
  <c r="M3617" i="32"/>
  <c r="L3617" i="32"/>
  <c r="J3616" i="32"/>
  <c r="Q3616" i="32"/>
  <c r="O3616" i="32"/>
  <c r="M3616" i="32"/>
  <c r="L3616" i="32"/>
  <c r="J3615" i="32"/>
  <c r="Q3615" i="32"/>
  <c r="O3615" i="32"/>
  <c r="M3615" i="32"/>
  <c r="L3615" i="32"/>
  <c r="J3614" i="32"/>
  <c r="Q3614" i="32"/>
  <c r="O3614" i="32"/>
  <c r="M3614" i="32"/>
  <c r="L3614" i="32"/>
  <c r="J3613" i="32"/>
  <c r="Q3613" i="32"/>
  <c r="O3613" i="32"/>
  <c r="M3613" i="32"/>
  <c r="L3613" i="32"/>
  <c r="J3612" i="32"/>
  <c r="Q3612" i="32"/>
  <c r="O3612" i="32"/>
  <c r="M3612" i="32"/>
  <c r="L3612" i="32"/>
  <c r="J3611" i="32"/>
  <c r="Q3611" i="32"/>
  <c r="O3611" i="32"/>
  <c r="M3611" i="32"/>
  <c r="L3611" i="32"/>
  <c r="J3610" i="32"/>
  <c r="Q3610" i="32"/>
  <c r="O3610" i="32"/>
  <c r="M3610" i="32"/>
  <c r="L3610" i="32"/>
  <c r="J3609" i="32"/>
  <c r="Q3609" i="32"/>
  <c r="O3609" i="32"/>
  <c r="M3609" i="32"/>
  <c r="L3609" i="32"/>
  <c r="J3608" i="32"/>
  <c r="Q3608" i="32"/>
  <c r="O3608" i="32"/>
  <c r="M3608" i="32"/>
  <c r="L3608" i="32"/>
  <c r="J3607" i="32"/>
  <c r="Q3607" i="32"/>
  <c r="O3607" i="32"/>
  <c r="M3607" i="32"/>
  <c r="L3607" i="32"/>
  <c r="J3606" i="32"/>
  <c r="Q3606" i="32"/>
  <c r="O3606" i="32"/>
  <c r="M3606" i="32"/>
  <c r="L3606" i="32"/>
  <c r="J3605" i="32"/>
  <c r="Q3605" i="32"/>
  <c r="O3605" i="32"/>
  <c r="M3605" i="32"/>
  <c r="L3605" i="32"/>
  <c r="J3604" i="32"/>
  <c r="Q3604" i="32"/>
  <c r="O3604" i="32"/>
  <c r="M3604" i="32"/>
  <c r="L3604" i="32"/>
  <c r="J3603" i="32"/>
  <c r="Q3603" i="32"/>
  <c r="O3603" i="32"/>
  <c r="M3603" i="32"/>
  <c r="L3603" i="32"/>
  <c r="J3602" i="32"/>
  <c r="Q3602" i="32"/>
  <c r="O3602" i="32"/>
  <c r="M3602" i="32"/>
  <c r="L3602" i="32"/>
  <c r="J3601" i="32"/>
  <c r="Q3601" i="32"/>
  <c r="O3601" i="32"/>
  <c r="M3601" i="32"/>
  <c r="L3601" i="32"/>
  <c r="J3600" i="32"/>
  <c r="Q3600" i="32"/>
  <c r="O3600" i="32"/>
  <c r="M3600" i="32"/>
  <c r="L3600" i="32"/>
  <c r="J3599" i="32"/>
  <c r="Q3599" i="32"/>
  <c r="O3599" i="32"/>
  <c r="M3599" i="32"/>
  <c r="L3599" i="32"/>
  <c r="J3598" i="32"/>
  <c r="Q3598" i="32"/>
  <c r="O3598" i="32"/>
  <c r="M3598" i="32"/>
  <c r="L3598" i="32"/>
  <c r="J3597" i="32"/>
  <c r="Q3597" i="32"/>
  <c r="O3597" i="32"/>
  <c r="M3597" i="32"/>
  <c r="L3597" i="32"/>
  <c r="J3596" i="32"/>
  <c r="Q3596" i="32"/>
  <c r="O3596" i="32"/>
  <c r="M3596" i="32"/>
  <c r="L3596" i="32"/>
  <c r="J3595" i="32"/>
  <c r="Q3595" i="32"/>
  <c r="O3595" i="32"/>
  <c r="M3595" i="32"/>
  <c r="L3595" i="32"/>
  <c r="J3594" i="32"/>
  <c r="Q3594" i="32"/>
  <c r="O3594" i="32"/>
  <c r="M3594" i="32"/>
  <c r="L3594" i="32"/>
  <c r="J3593" i="32"/>
  <c r="Q3593" i="32"/>
  <c r="O3593" i="32"/>
  <c r="M3593" i="32"/>
  <c r="L3593" i="32"/>
  <c r="J3592" i="32"/>
  <c r="Q3592" i="32"/>
  <c r="O3592" i="32"/>
  <c r="M3592" i="32"/>
  <c r="L3592" i="32"/>
  <c r="J3591" i="32"/>
  <c r="Q3591" i="32"/>
  <c r="O3591" i="32"/>
  <c r="M3591" i="32"/>
  <c r="L3591" i="32"/>
  <c r="J3590" i="32"/>
  <c r="Q3590" i="32"/>
  <c r="O3590" i="32"/>
  <c r="M3590" i="32"/>
  <c r="L3590" i="32"/>
  <c r="J3589" i="32"/>
  <c r="Q3589" i="32"/>
  <c r="O3589" i="32"/>
  <c r="M3589" i="32"/>
  <c r="L3589" i="32"/>
  <c r="J3588" i="32"/>
  <c r="Q3588" i="32"/>
  <c r="O3588" i="32"/>
  <c r="M3588" i="32"/>
  <c r="L3588" i="32"/>
  <c r="J3587" i="32"/>
  <c r="Q3587" i="32"/>
  <c r="O3587" i="32"/>
  <c r="M3587" i="32"/>
  <c r="L3587" i="32"/>
  <c r="J3586" i="32"/>
  <c r="Q3586" i="32"/>
  <c r="O3586" i="32"/>
  <c r="M3586" i="32"/>
  <c r="L3586" i="32"/>
  <c r="J3585" i="32"/>
  <c r="Q3585" i="32"/>
  <c r="O3585" i="32"/>
  <c r="M3585" i="32"/>
  <c r="L3585" i="32"/>
  <c r="J3584" i="32"/>
  <c r="Q3584" i="32"/>
  <c r="O3584" i="32"/>
  <c r="M3584" i="32"/>
  <c r="L3584" i="32"/>
  <c r="J3583" i="32"/>
  <c r="Q3583" i="32"/>
  <c r="O3583" i="32"/>
  <c r="M3583" i="32"/>
  <c r="L3583" i="32"/>
  <c r="J3582" i="32"/>
  <c r="Q3582" i="32"/>
  <c r="O3582" i="32"/>
  <c r="M3582" i="32"/>
  <c r="L3582" i="32"/>
  <c r="J3581" i="32"/>
  <c r="Q3581" i="32"/>
  <c r="O3581" i="32"/>
  <c r="M3581" i="32"/>
  <c r="L3581" i="32"/>
  <c r="J3580" i="32"/>
  <c r="Q3580" i="32"/>
  <c r="O3580" i="32"/>
  <c r="M3580" i="32"/>
  <c r="L3580" i="32"/>
  <c r="J3579" i="32"/>
  <c r="Q3579" i="32"/>
  <c r="O3579" i="32"/>
  <c r="M3579" i="32"/>
  <c r="L3579" i="32"/>
  <c r="J3578" i="32"/>
  <c r="Q3578" i="32"/>
  <c r="O3578" i="32"/>
  <c r="M3578" i="32"/>
  <c r="L3578" i="32"/>
  <c r="J3577" i="32"/>
  <c r="Q3577" i="32"/>
  <c r="O3577" i="32"/>
  <c r="M3577" i="32"/>
  <c r="L3577" i="32"/>
  <c r="J3576" i="32"/>
  <c r="Q3576" i="32"/>
  <c r="O3576" i="32"/>
  <c r="M3576" i="32"/>
  <c r="L3576" i="32"/>
  <c r="J3575" i="32"/>
  <c r="Q3575" i="32"/>
  <c r="O3575" i="32"/>
  <c r="M3575" i="32"/>
  <c r="L3575" i="32"/>
  <c r="J3574" i="32"/>
  <c r="Q3574" i="32"/>
  <c r="O3574" i="32"/>
  <c r="M3574" i="32"/>
  <c r="L3574" i="32"/>
  <c r="J3573" i="32"/>
  <c r="Q3573" i="32"/>
  <c r="O3573" i="32"/>
  <c r="M3573" i="32"/>
  <c r="L3573" i="32"/>
  <c r="J3572" i="32"/>
  <c r="Q3572" i="32"/>
  <c r="O3572" i="32"/>
  <c r="M3572" i="32"/>
  <c r="L3572" i="32"/>
  <c r="J3571" i="32"/>
  <c r="Q3571" i="32"/>
  <c r="O3571" i="32"/>
  <c r="M3571" i="32"/>
  <c r="L3571" i="32"/>
  <c r="J3570" i="32"/>
  <c r="Q3570" i="32"/>
  <c r="O3570" i="32"/>
  <c r="M3570" i="32"/>
  <c r="L3570" i="32"/>
  <c r="J3569" i="32"/>
  <c r="Q3569" i="32"/>
  <c r="O3569" i="32"/>
  <c r="M3569" i="32"/>
  <c r="L3569" i="32"/>
  <c r="J3568" i="32"/>
  <c r="Q3568" i="32"/>
  <c r="O3568" i="32"/>
  <c r="M3568" i="32"/>
  <c r="L3568" i="32"/>
  <c r="J3567" i="32"/>
  <c r="Q3567" i="32"/>
  <c r="O3567" i="32"/>
  <c r="M3567" i="32"/>
  <c r="L3567" i="32"/>
  <c r="J3566" i="32"/>
  <c r="Q3566" i="32"/>
  <c r="O3566" i="32"/>
  <c r="M3566" i="32"/>
  <c r="L3566" i="32"/>
  <c r="J3565" i="32"/>
  <c r="Q3565" i="32"/>
  <c r="O3565" i="32"/>
  <c r="M3565" i="32"/>
  <c r="L3565" i="32"/>
  <c r="J3564" i="32"/>
  <c r="Q3564" i="32"/>
  <c r="O3564" i="32"/>
  <c r="M3564" i="32"/>
  <c r="L3564" i="32"/>
  <c r="J3563" i="32"/>
  <c r="Q3563" i="32"/>
  <c r="O3563" i="32"/>
  <c r="M3563" i="32"/>
  <c r="L3563" i="32"/>
  <c r="J3562" i="32"/>
  <c r="Q3562" i="32"/>
  <c r="O3562" i="32"/>
  <c r="M3562" i="32"/>
  <c r="L3562" i="32"/>
  <c r="J3561" i="32"/>
  <c r="Q3561" i="32"/>
  <c r="O3561" i="32"/>
  <c r="M3561" i="32"/>
  <c r="L3561" i="32"/>
  <c r="J3560" i="32"/>
  <c r="Q3560" i="32"/>
  <c r="O3560" i="32"/>
  <c r="M3560" i="32"/>
  <c r="L3560" i="32"/>
  <c r="J3559" i="32"/>
  <c r="Q3559" i="32"/>
  <c r="O3559" i="32"/>
  <c r="M3559" i="32"/>
  <c r="L3559" i="32"/>
  <c r="J3558" i="32"/>
  <c r="Q3558" i="32"/>
  <c r="O3558" i="32"/>
  <c r="M3558" i="32"/>
  <c r="L3558" i="32"/>
  <c r="J3557" i="32"/>
  <c r="Q3557" i="32"/>
  <c r="O3557" i="32"/>
  <c r="M3557" i="32"/>
  <c r="L3557" i="32"/>
  <c r="J3556" i="32"/>
  <c r="Q3556" i="32"/>
  <c r="O3556" i="32"/>
  <c r="M3556" i="32"/>
  <c r="L3556" i="32"/>
  <c r="J3555" i="32"/>
  <c r="Q3555" i="32"/>
  <c r="O3555" i="32"/>
  <c r="M3555" i="32"/>
  <c r="L3555" i="32"/>
  <c r="J3554" i="32"/>
  <c r="Q3554" i="32"/>
  <c r="O3554" i="32"/>
  <c r="M3554" i="32"/>
  <c r="L3554" i="32"/>
  <c r="J3553" i="32"/>
  <c r="Q3553" i="32"/>
  <c r="O3553" i="32"/>
  <c r="M3553" i="32"/>
  <c r="L3553" i="32"/>
  <c r="J3552" i="32"/>
  <c r="Q3552" i="32"/>
  <c r="O3552" i="32"/>
  <c r="M3552" i="32"/>
  <c r="L3552" i="32"/>
  <c r="J3551" i="32"/>
  <c r="Q3551" i="32"/>
  <c r="O3551" i="32"/>
  <c r="M3551" i="32"/>
  <c r="L3551" i="32"/>
  <c r="J3550" i="32"/>
  <c r="Q3550" i="32"/>
  <c r="O3550" i="32"/>
  <c r="M3550" i="32"/>
  <c r="L3550" i="32"/>
  <c r="J3549" i="32"/>
  <c r="Q3549" i="32"/>
  <c r="O3549" i="32"/>
  <c r="M3549" i="32"/>
  <c r="L3549" i="32"/>
  <c r="J3548" i="32"/>
  <c r="Q3548" i="32"/>
  <c r="O3548" i="32"/>
  <c r="M3548" i="32"/>
  <c r="L3548" i="32"/>
  <c r="J3545" i="32"/>
  <c r="Q3545" i="32"/>
  <c r="O3545" i="32"/>
  <c r="M3545" i="32"/>
  <c r="L3545" i="32"/>
  <c r="J3544" i="32"/>
  <c r="Q3544" i="32"/>
  <c r="O3544" i="32"/>
  <c r="M3544" i="32"/>
  <c r="L3544" i="32"/>
  <c r="J3543" i="32"/>
  <c r="Q3543" i="32"/>
  <c r="O3543" i="32"/>
  <c r="M3543" i="32"/>
  <c r="L3543" i="32"/>
  <c r="J3542" i="32"/>
  <c r="Q3542" i="32"/>
  <c r="O3542" i="32"/>
  <c r="M3542" i="32"/>
  <c r="L3542" i="32"/>
  <c r="J3541" i="32"/>
  <c r="Q3541" i="32"/>
  <c r="O3541" i="32"/>
  <c r="M3541" i="32"/>
  <c r="L3541" i="32"/>
  <c r="J3540" i="32"/>
  <c r="Q3540" i="32"/>
  <c r="O3540" i="32"/>
  <c r="M3540" i="32"/>
  <c r="L3540" i="32"/>
  <c r="J3539" i="32"/>
  <c r="Q3539" i="32"/>
  <c r="O3539" i="32"/>
  <c r="M3539" i="32"/>
  <c r="L3539" i="32"/>
  <c r="J3538" i="32"/>
  <c r="Q3538" i="32"/>
  <c r="O3538" i="32"/>
  <c r="M3538" i="32"/>
  <c r="L3538" i="32"/>
  <c r="J3537" i="32"/>
  <c r="Q3537" i="32"/>
  <c r="O3537" i="32"/>
  <c r="M3537" i="32"/>
  <c r="L3537" i="32"/>
  <c r="J3536" i="32"/>
  <c r="Q3536" i="32"/>
  <c r="O3536" i="32"/>
  <c r="M3536" i="32"/>
  <c r="L3536" i="32"/>
  <c r="J3535" i="32"/>
  <c r="Q3535" i="32"/>
  <c r="O3535" i="32"/>
  <c r="M3535" i="32"/>
  <c r="L3535" i="32"/>
  <c r="J3534" i="32"/>
  <c r="Q3534" i="32"/>
  <c r="O3534" i="32"/>
  <c r="M3534" i="32"/>
  <c r="L3534" i="32"/>
  <c r="J3533" i="32"/>
  <c r="Q3533" i="32"/>
  <c r="O3533" i="32"/>
  <c r="M3533" i="32"/>
  <c r="L3533" i="32"/>
  <c r="J3532" i="32"/>
  <c r="Q3532" i="32"/>
  <c r="O3532" i="32"/>
  <c r="M3532" i="32"/>
  <c r="L3532" i="32"/>
  <c r="J3531" i="32"/>
  <c r="Q3531" i="32"/>
  <c r="O3531" i="32"/>
  <c r="M3531" i="32"/>
  <c r="L3531" i="32"/>
  <c r="J3530" i="32"/>
  <c r="Q3530" i="32"/>
  <c r="O3530" i="32"/>
  <c r="M3530" i="32"/>
  <c r="L3530" i="32"/>
  <c r="J3529" i="32"/>
  <c r="Q3529" i="32"/>
  <c r="O3529" i="32"/>
  <c r="M3529" i="32"/>
  <c r="L3529" i="32"/>
  <c r="J3528" i="32"/>
  <c r="Q3528" i="32"/>
  <c r="O3528" i="32"/>
  <c r="M3528" i="32"/>
  <c r="L3528" i="32"/>
  <c r="J3527" i="32"/>
  <c r="Q3527" i="32"/>
  <c r="O3527" i="32"/>
  <c r="M3527" i="32"/>
  <c r="L3527" i="32"/>
  <c r="J3526" i="32"/>
  <c r="Q3526" i="32"/>
  <c r="O3526" i="32"/>
  <c r="M3526" i="32"/>
  <c r="L3526" i="32"/>
  <c r="J3525" i="32"/>
  <c r="Q3525" i="32"/>
  <c r="O3525" i="32"/>
  <c r="M3525" i="32"/>
  <c r="L3525" i="32"/>
  <c r="J3524" i="32"/>
  <c r="Q3524" i="32"/>
  <c r="O3524" i="32"/>
  <c r="M3524" i="32"/>
  <c r="L3524" i="32"/>
  <c r="J3523" i="32"/>
  <c r="Q3523" i="32"/>
  <c r="O3523" i="32"/>
  <c r="M3523" i="32"/>
  <c r="L3523" i="32"/>
  <c r="J3522" i="32"/>
  <c r="Q3522" i="32"/>
  <c r="O3522" i="32"/>
  <c r="M3522" i="32"/>
  <c r="L3522" i="32"/>
  <c r="J3521" i="32"/>
  <c r="Q3521" i="32"/>
  <c r="O3521" i="32"/>
  <c r="M3521" i="32"/>
  <c r="L3521" i="32"/>
  <c r="J3520" i="32"/>
  <c r="Q3520" i="32"/>
  <c r="O3520" i="32"/>
  <c r="M3520" i="32"/>
  <c r="L3520" i="32"/>
  <c r="J3519" i="32"/>
  <c r="Q3519" i="32"/>
  <c r="O3519" i="32"/>
  <c r="M3519" i="32"/>
  <c r="L3519" i="32"/>
  <c r="J3518" i="32"/>
  <c r="Q3518" i="32"/>
  <c r="O3518" i="32"/>
  <c r="M3518" i="32"/>
  <c r="L3518" i="32"/>
  <c r="J3517" i="32"/>
  <c r="Q3517" i="32"/>
  <c r="O3517" i="32"/>
  <c r="M3517" i="32"/>
  <c r="L3517" i="32"/>
  <c r="J3516" i="32"/>
  <c r="Q3516" i="32"/>
  <c r="O3516" i="32"/>
  <c r="M3516" i="32"/>
  <c r="L3516" i="32"/>
  <c r="J3515" i="32"/>
  <c r="Q3515" i="32"/>
  <c r="O3515" i="32"/>
  <c r="M3515" i="32"/>
  <c r="L3515" i="32"/>
  <c r="J3514" i="32"/>
  <c r="Q3514" i="32"/>
  <c r="O3514" i="32"/>
  <c r="M3514" i="32"/>
  <c r="L3514" i="32"/>
  <c r="J3513" i="32"/>
  <c r="Q3513" i="32"/>
  <c r="O3513" i="32"/>
  <c r="M3513" i="32"/>
  <c r="L3513" i="32"/>
  <c r="J3512" i="32"/>
  <c r="Q3512" i="32"/>
  <c r="O3512" i="32"/>
  <c r="M3512" i="32"/>
  <c r="L3512" i="32"/>
  <c r="J3511" i="32"/>
  <c r="Q3511" i="32"/>
  <c r="O3511" i="32"/>
  <c r="M3511" i="32"/>
  <c r="L3511" i="32"/>
  <c r="J3510" i="32"/>
  <c r="Q3510" i="32"/>
  <c r="O3510" i="32"/>
  <c r="M3510" i="32"/>
  <c r="L3510" i="32"/>
  <c r="J3509" i="32"/>
  <c r="Q3509" i="32"/>
  <c r="O3509" i="32"/>
  <c r="M3509" i="32"/>
  <c r="L3509" i="32"/>
  <c r="J3508" i="32"/>
  <c r="Q3508" i="32"/>
  <c r="O3508" i="32"/>
  <c r="M3508" i="32"/>
  <c r="L3508" i="32"/>
  <c r="J3507" i="32"/>
  <c r="Q3507" i="32"/>
  <c r="O3507" i="32"/>
  <c r="M3507" i="32"/>
  <c r="L3507" i="32"/>
  <c r="J3506" i="32"/>
  <c r="Q3506" i="32"/>
  <c r="O3506" i="32"/>
  <c r="M3506" i="32"/>
  <c r="L3506" i="32"/>
  <c r="J3505" i="32"/>
  <c r="Q3505" i="32"/>
  <c r="O3505" i="32"/>
  <c r="M3505" i="32"/>
  <c r="L3505" i="32"/>
  <c r="J3504" i="32"/>
  <c r="Q3504" i="32"/>
  <c r="O3504" i="32"/>
  <c r="M3504" i="32"/>
  <c r="L3504" i="32"/>
  <c r="J3503" i="32"/>
  <c r="Q3503" i="32"/>
  <c r="O3503" i="32"/>
  <c r="M3503" i="32"/>
  <c r="L3503" i="32"/>
  <c r="J3502" i="32"/>
  <c r="Q3502" i="32"/>
  <c r="O3502" i="32"/>
  <c r="M3502" i="32"/>
  <c r="L3502" i="32"/>
  <c r="J3501" i="32"/>
  <c r="Q3501" i="32"/>
  <c r="O3501" i="32"/>
  <c r="M3501" i="32"/>
  <c r="L3501" i="32"/>
  <c r="J3500" i="32"/>
  <c r="Q3500" i="32"/>
  <c r="O3500" i="32"/>
  <c r="M3500" i="32"/>
  <c r="L3500" i="32"/>
  <c r="J3499" i="32"/>
  <c r="Q3499" i="32"/>
  <c r="O3499" i="32"/>
  <c r="M3499" i="32"/>
  <c r="L3499" i="32"/>
  <c r="J3498" i="32"/>
  <c r="Q3498" i="32"/>
  <c r="O3498" i="32"/>
  <c r="M3498" i="32"/>
  <c r="L3498" i="32"/>
  <c r="J3497" i="32"/>
  <c r="Q3497" i="32"/>
  <c r="O3497" i="32"/>
  <c r="M3497" i="32"/>
  <c r="L3497" i="32"/>
  <c r="J3496" i="32"/>
  <c r="Q3496" i="32"/>
  <c r="O3496" i="32"/>
  <c r="M3496" i="32"/>
  <c r="L3496" i="32"/>
  <c r="J3495" i="32"/>
  <c r="Q3495" i="32"/>
  <c r="O3495" i="32"/>
  <c r="M3495" i="32"/>
  <c r="L3495" i="32"/>
  <c r="J3494" i="32"/>
  <c r="Q3494" i="32"/>
  <c r="O3494" i="32"/>
  <c r="M3494" i="32"/>
  <c r="L3494" i="32"/>
  <c r="J3493" i="32"/>
  <c r="Q3493" i="32"/>
  <c r="O3493" i="32"/>
  <c r="M3493" i="32"/>
  <c r="L3493" i="32"/>
  <c r="J3492" i="32"/>
  <c r="Q3492" i="32"/>
  <c r="O3492" i="32"/>
  <c r="M3492" i="32"/>
  <c r="L3492" i="32"/>
  <c r="J3491" i="32"/>
  <c r="Q3491" i="32"/>
  <c r="O3491" i="32"/>
  <c r="M3491" i="32"/>
  <c r="L3491" i="32"/>
  <c r="J3490" i="32"/>
  <c r="Q3490" i="32"/>
  <c r="O3490" i="32"/>
  <c r="M3490" i="32"/>
  <c r="L3490" i="32"/>
  <c r="J3489" i="32"/>
  <c r="Q3489" i="32"/>
  <c r="O3489" i="32"/>
  <c r="M3489" i="32"/>
  <c r="L3489" i="32"/>
  <c r="J3488" i="32"/>
  <c r="Q3488" i="32"/>
  <c r="O3488" i="32"/>
  <c r="M3488" i="32"/>
  <c r="L3488" i="32"/>
  <c r="J3487" i="32"/>
  <c r="Q3487" i="32"/>
  <c r="O3487" i="32"/>
  <c r="M3487" i="32"/>
  <c r="L3487" i="32"/>
  <c r="J3486" i="32"/>
  <c r="Q3486" i="32"/>
  <c r="O3486" i="32"/>
  <c r="M3486" i="32"/>
  <c r="L3486" i="32"/>
  <c r="J3485" i="32"/>
  <c r="Q3485" i="32"/>
  <c r="O3485" i="32"/>
  <c r="M3485" i="32"/>
  <c r="L3485" i="32"/>
  <c r="J3484" i="32"/>
  <c r="Q3484" i="32"/>
  <c r="O3484" i="32"/>
  <c r="M3484" i="32"/>
  <c r="L3484" i="32"/>
  <c r="J3483" i="32"/>
  <c r="Q3483" i="32"/>
  <c r="O3483" i="32"/>
  <c r="M3483" i="32"/>
  <c r="L3483" i="32"/>
  <c r="J3482" i="32"/>
  <c r="Q3482" i="32"/>
  <c r="O3482" i="32"/>
  <c r="M3482" i="32"/>
  <c r="L3482" i="32"/>
  <c r="J3481" i="32"/>
  <c r="Q3481" i="32"/>
  <c r="O3481" i="32"/>
  <c r="M3481" i="32"/>
  <c r="L3481" i="32"/>
  <c r="J3480" i="32"/>
  <c r="Q3480" i="32"/>
  <c r="O3480" i="32"/>
  <c r="M3480" i="32"/>
  <c r="L3480" i="32"/>
  <c r="J3479" i="32"/>
  <c r="Q3479" i="32"/>
  <c r="O3479" i="32"/>
  <c r="M3479" i="32"/>
  <c r="L3479" i="32"/>
  <c r="J3478" i="32"/>
  <c r="Q3478" i="32"/>
  <c r="O3478" i="32"/>
  <c r="M3478" i="32"/>
  <c r="L3478" i="32"/>
  <c r="J3477" i="32"/>
  <c r="Q3477" i="32"/>
  <c r="O3477" i="32"/>
  <c r="M3477" i="32"/>
  <c r="L3477" i="32"/>
  <c r="J3476" i="32"/>
  <c r="Q3476" i="32"/>
  <c r="O3476" i="32"/>
  <c r="M3476" i="32"/>
  <c r="L3476" i="32"/>
  <c r="J3475" i="32"/>
  <c r="Q3475" i="32"/>
  <c r="O3475" i="32"/>
  <c r="M3475" i="32"/>
  <c r="L3475" i="32"/>
  <c r="J3474" i="32"/>
  <c r="Q3474" i="32"/>
  <c r="O3474" i="32"/>
  <c r="M3474" i="32"/>
  <c r="L3474" i="32"/>
  <c r="J3473" i="32"/>
  <c r="Q3473" i="32"/>
  <c r="O3473" i="32"/>
  <c r="M3473" i="32"/>
  <c r="L3473" i="32"/>
  <c r="J3472" i="32"/>
  <c r="Q3472" i="32"/>
  <c r="O3472" i="32"/>
  <c r="M3472" i="32"/>
  <c r="L3472" i="32"/>
  <c r="J3471" i="32"/>
  <c r="Q3471" i="32"/>
  <c r="O3471" i="32"/>
  <c r="M3471" i="32"/>
  <c r="L3471" i="32"/>
  <c r="J3470" i="32"/>
  <c r="Q3470" i="32"/>
  <c r="O3470" i="32"/>
  <c r="M3470" i="32"/>
  <c r="L3470" i="32"/>
  <c r="J3469" i="32"/>
  <c r="Q3469" i="32"/>
  <c r="O3469" i="32"/>
  <c r="M3469" i="32"/>
  <c r="L3469" i="32"/>
  <c r="J3468" i="32"/>
  <c r="Q3468" i="32"/>
  <c r="O3468" i="32"/>
  <c r="M3468" i="32"/>
  <c r="L3468" i="32"/>
  <c r="J3467" i="32"/>
  <c r="Q3467" i="32"/>
  <c r="O3467" i="32"/>
  <c r="M3467" i="32"/>
  <c r="L3467" i="32"/>
  <c r="J3466" i="32"/>
  <c r="Q3466" i="32"/>
  <c r="O3466" i="32"/>
  <c r="M3466" i="32"/>
  <c r="L3466" i="32"/>
  <c r="J3465" i="32"/>
  <c r="Q3465" i="32"/>
  <c r="O3465" i="32"/>
  <c r="M3465" i="32"/>
  <c r="L3465" i="32"/>
  <c r="J3464" i="32"/>
  <c r="Q3464" i="32"/>
  <c r="O3464" i="32"/>
  <c r="M3464" i="32"/>
  <c r="L3464" i="32"/>
  <c r="J3463" i="32"/>
  <c r="Q3463" i="32"/>
  <c r="O3463" i="32"/>
  <c r="M3463" i="32"/>
  <c r="L3463" i="32"/>
  <c r="J3462" i="32"/>
  <c r="Q3462" i="32"/>
  <c r="O3462" i="32"/>
  <c r="M3462" i="32"/>
  <c r="L3462" i="32"/>
  <c r="J3461" i="32"/>
  <c r="Q3461" i="32"/>
  <c r="O3461" i="32"/>
  <c r="M3461" i="32"/>
  <c r="L3461" i="32"/>
  <c r="J3460" i="32"/>
  <c r="Q3460" i="32"/>
  <c r="O3460" i="32"/>
  <c r="M3460" i="32"/>
  <c r="L3460" i="32"/>
  <c r="J3459" i="32"/>
  <c r="Q3459" i="32"/>
  <c r="O3459" i="32"/>
  <c r="M3459" i="32"/>
  <c r="L3459" i="32"/>
  <c r="J3458" i="32"/>
  <c r="Q3458" i="32"/>
  <c r="O3458" i="32"/>
  <c r="M3458" i="32"/>
  <c r="L3458" i="32"/>
  <c r="J3457" i="32"/>
  <c r="Q3457" i="32"/>
  <c r="O3457" i="32"/>
  <c r="M3457" i="32"/>
  <c r="L3457" i="32"/>
  <c r="J3456" i="32"/>
  <c r="Q3456" i="32"/>
  <c r="O3456" i="32"/>
  <c r="M3456" i="32"/>
  <c r="L3456" i="32"/>
  <c r="J3455" i="32"/>
  <c r="Q3455" i="32"/>
  <c r="O3455" i="32"/>
  <c r="M3455" i="32"/>
  <c r="L3455" i="32"/>
  <c r="J3454" i="32"/>
  <c r="Q3454" i="32"/>
  <c r="O3454" i="32"/>
  <c r="M3454" i="32"/>
  <c r="L3454" i="32"/>
  <c r="J3453" i="32"/>
  <c r="Q3453" i="32"/>
  <c r="O3453" i="32"/>
  <c r="M3453" i="32"/>
  <c r="L3453" i="32"/>
  <c r="J3452" i="32"/>
  <c r="Q3452" i="32"/>
  <c r="O3452" i="32"/>
  <c r="M3452" i="32"/>
  <c r="L3452" i="32"/>
  <c r="J3451" i="32"/>
  <c r="Q3451" i="32"/>
  <c r="O3451" i="32"/>
  <c r="M3451" i="32"/>
  <c r="L3451" i="32"/>
  <c r="J3450" i="32"/>
  <c r="Q3450" i="32"/>
  <c r="O3450" i="32"/>
  <c r="M3450" i="32"/>
  <c r="L3450" i="32"/>
  <c r="J3449" i="32"/>
  <c r="Q3449" i="32"/>
  <c r="O3449" i="32"/>
  <c r="M3449" i="32"/>
  <c r="L3449" i="32"/>
  <c r="J3448" i="32"/>
  <c r="Q3448" i="32"/>
  <c r="O3448" i="32"/>
  <c r="M3448" i="32"/>
  <c r="L3448" i="32"/>
  <c r="J3447" i="32"/>
  <c r="Q3447" i="32"/>
  <c r="O3447" i="32"/>
  <c r="M3447" i="32"/>
  <c r="L3447" i="32"/>
  <c r="J3446" i="32"/>
  <c r="Q3446" i="32"/>
  <c r="O3446" i="32"/>
  <c r="M3446" i="32"/>
  <c r="L3446" i="32"/>
  <c r="J3445" i="32"/>
  <c r="Q3445" i="32"/>
  <c r="O3445" i="32"/>
  <c r="M3445" i="32"/>
  <c r="L3445" i="32"/>
  <c r="J3444" i="32"/>
  <c r="Q3444" i="32"/>
  <c r="O3444" i="32"/>
  <c r="M3444" i="32"/>
  <c r="L3444" i="32"/>
  <c r="J3443" i="32"/>
  <c r="Q3443" i="32"/>
  <c r="O3443" i="32"/>
  <c r="M3443" i="32"/>
  <c r="L3443" i="32"/>
  <c r="J3442" i="32"/>
  <c r="Q3442" i="32"/>
  <c r="O3442" i="32"/>
  <c r="M3442" i="32"/>
  <c r="L3442" i="32"/>
  <c r="J3441" i="32"/>
  <c r="Q3441" i="32"/>
  <c r="O3441" i="32"/>
  <c r="M3441" i="32"/>
  <c r="L3441" i="32"/>
  <c r="J3440" i="32"/>
  <c r="Q3440" i="32"/>
  <c r="O3440" i="32"/>
  <c r="M3440" i="32"/>
  <c r="L3440" i="32"/>
  <c r="J3439" i="32"/>
  <c r="Q3439" i="32"/>
  <c r="O3439" i="32"/>
  <c r="M3439" i="32"/>
  <c r="L3439" i="32"/>
  <c r="J3438" i="32"/>
  <c r="Q3438" i="32"/>
  <c r="O3438" i="32"/>
  <c r="M3438" i="32"/>
  <c r="L3438" i="32"/>
  <c r="J3437" i="32"/>
  <c r="Q3437" i="32"/>
  <c r="O3437" i="32"/>
  <c r="M3437" i="32"/>
  <c r="L3437" i="32"/>
  <c r="J3436" i="32"/>
  <c r="Q3436" i="32"/>
  <c r="O3436" i="32"/>
  <c r="M3436" i="32"/>
  <c r="L3436" i="32"/>
  <c r="J3435" i="32"/>
  <c r="Q3435" i="32"/>
  <c r="O3435" i="32"/>
  <c r="M3435" i="32"/>
  <c r="L3435" i="32"/>
  <c r="J3434" i="32"/>
  <c r="Q3434" i="32"/>
  <c r="O3434" i="32"/>
  <c r="M3434" i="32"/>
  <c r="L3434" i="32"/>
  <c r="J3433" i="32"/>
  <c r="Q3433" i="32"/>
  <c r="O3433" i="32"/>
  <c r="M3433" i="32"/>
  <c r="L3433" i="32"/>
  <c r="J3432" i="32"/>
  <c r="Q3432" i="32"/>
  <c r="O3432" i="32"/>
  <c r="M3432" i="32"/>
  <c r="L3432" i="32"/>
  <c r="J3430" i="32"/>
  <c r="Q3430" i="32"/>
  <c r="O3430" i="32"/>
  <c r="M3430" i="32"/>
  <c r="L3430" i="32"/>
  <c r="J3429" i="32"/>
  <c r="Q3429" i="32"/>
  <c r="O3429" i="32"/>
  <c r="M3429" i="32"/>
  <c r="L3429" i="32"/>
  <c r="J3428" i="32"/>
  <c r="Q3428" i="32"/>
  <c r="O3428" i="32"/>
  <c r="M3428" i="32"/>
  <c r="L3428" i="32"/>
  <c r="J3427" i="32"/>
  <c r="Q3427" i="32"/>
  <c r="O3427" i="32"/>
  <c r="M3427" i="32"/>
  <c r="L3427" i="32"/>
  <c r="J3426" i="32"/>
  <c r="Q3426" i="32"/>
  <c r="O3426" i="32"/>
  <c r="M3426" i="32"/>
  <c r="L3426" i="32"/>
  <c r="J3425" i="32"/>
  <c r="Q3425" i="32"/>
  <c r="O3425" i="32"/>
  <c r="M3425" i="32"/>
  <c r="L3425" i="32"/>
  <c r="J3424" i="32"/>
  <c r="Q3424" i="32"/>
  <c r="O3424" i="32"/>
  <c r="M3424" i="32"/>
  <c r="L3424" i="32"/>
  <c r="J3423" i="32"/>
  <c r="Q3423" i="32"/>
  <c r="O3423" i="32"/>
  <c r="M3423" i="32"/>
  <c r="L3423" i="32"/>
  <c r="J3421" i="32"/>
  <c r="Q3421" i="32"/>
  <c r="O3421" i="32"/>
  <c r="M3421" i="32"/>
  <c r="L3421" i="32"/>
  <c r="J3420" i="32"/>
  <c r="Q3420" i="32"/>
  <c r="O3420" i="32"/>
  <c r="M3420" i="32"/>
  <c r="L3420" i="32"/>
  <c r="J3419" i="32"/>
  <c r="Q3419" i="32"/>
  <c r="O3419" i="32"/>
  <c r="M3419" i="32"/>
  <c r="L3419" i="32"/>
  <c r="J3418" i="32"/>
  <c r="Q3418" i="32"/>
  <c r="O3418" i="32"/>
  <c r="M3418" i="32"/>
  <c r="L3418" i="32"/>
  <c r="J3417" i="32"/>
  <c r="Q3417" i="32"/>
  <c r="O3417" i="32"/>
  <c r="M3417" i="32"/>
  <c r="L3417" i="32"/>
  <c r="J3416" i="32"/>
  <c r="Q3416" i="32"/>
  <c r="O3416" i="32"/>
  <c r="M3416" i="32"/>
  <c r="L3416" i="32"/>
  <c r="J3414" i="32"/>
  <c r="Q3414" i="32"/>
  <c r="O3414" i="32"/>
  <c r="M3414" i="32"/>
  <c r="L3414" i="32"/>
  <c r="J3413" i="32"/>
  <c r="Q3413" i="32"/>
  <c r="O3413" i="32"/>
  <c r="M3413" i="32"/>
  <c r="L3413" i="32"/>
  <c r="J3412" i="32"/>
  <c r="Q3412" i="32"/>
  <c r="O3412" i="32"/>
  <c r="M3412" i="32"/>
  <c r="L3412" i="32"/>
  <c r="J3411" i="32"/>
  <c r="Q3411" i="32"/>
  <c r="O3411" i="32"/>
  <c r="M3411" i="32"/>
  <c r="L3411" i="32"/>
  <c r="J3410" i="32"/>
  <c r="Q3410" i="32"/>
  <c r="O3410" i="32"/>
  <c r="M3410" i="32"/>
  <c r="L3410" i="32"/>
  <c r="J3409" i="32"/>
  <c r="Q3409" i="32"/>
  <c r="O3409" i="32"/>
  <c r="M3409" i="32"/>
  <c r="L3409" i="32"/>
  <c r="J3408" i="32"/>
  <c r="Q3408" i="32"/>
  <c r="O3408" i="32"/>
  <c r="M3408" i="32"/>
  <c r="L3408" i="32"/>
  <c r="J3407" i="32"/>
  <c r="Q3407" i="32"/>
  <c r="O3407" i="32"/>
  <c r="M3407" i="32"/>
  <c r="L3407" i="32"/>
  <c r="J3406" i="32"/>
  <c r="Q3406" i="32"/>
  <c r="O3406" i="32"/>
  <c r="M3406" i="32"/>
  <c r="L3406" i="32"/>
  <c r="J3405" i="32"/>
  <c r="Q3405" i="32"/>
  <c r="O3405" i="32"/>
  <c r="M3405" i="32"/>
  <c r="L3405" i="32"/>
  <c r="J3404" i="32"/>
  <c r="Q3404" i="32"/>
  <c r="O3404" i="32"/>
  <c r="M3404" i="32"/>
  <c r="L3404" i="32"/>
  <c r="J3403" i="32"/>
  <c r="Q3403" i="32"/>
  <c r="O3403" i="32"/>
  <c r="M3403" i="32"/>
  <c r="L3403" i="32"/>
  <c r="J3402" i="32"/>
  <c r="Q3402" i="32"/>
  <c r="O3402" i="32"/>
  <c r="M3402" i="32"/>
  <c r="L3402" i="32"/>
  <c r="J3401" i="32"/>
  <c r="Q3401" i="32"/>
  <c r="O3401" i="32"/>
  <c r="M3401" i="32"/>
  <c r="L3401" i="32"/>
  <c r="J3400" i="32"/>
  <c r="Q3400" i="32"/>
  <c r="O3400" i="32"/>
  <c r="M3400" i="32"/>
  <c r="L3400" i="32"/>
  <c r="J3399" i="32"/>
  <c r="Q3399" i="32"/>
  <c r="O3399" i="32"/>
  <c r="M3399" i="32"/>
  <c r="L3399" i="32"/>
  <c r="J3398" i="32"/>
  <c r="Q3398" i="32"/>
  <c r="O3398" i="32"/>
  <c r="M3398" i="32"/>
  <c r="L3398" i="32"/>
  <c r="J3397" i="32"/>
  <c r="Q3397" i="32"/>
  <c r="O3397" i="32"/>
  <c r="M3397" i="32"/>
  <c r="L3397" i="32"/>
  <c r="J3396" i="32"/>
  <c r="Q3396" i="32"/>
  <c r="O3396" i="32"/>
  <c r="M3396" i="32"/>
  <c r="L3396" i="32"/>
  <c r="J3395" i="32"/>
  <c r="Q3395" i="32"/>
  <c r="O3395" i="32"/>
  <c r="M3395" i="32"/>
  <c r="L3395" i="32"/>
  <c r="J3394" i="32"/>
  <c r="Q3394" i="32"/>
  <c r="O3394" i="32"/>
  <c r="M3394" i="32"/>
  <c r="L3394" i="32"/>
  <c r="J3393" i="32"/>
  <c r="Q3393" i="32"/>
  <c r="O3393" i="32"/>
  <c r="M3393" i="32"/>
  <c r="L3393" i="32"/>
  <c r="J3387" i="32"/>
  <c r="Q3387" i="32"/>
  <c r="O3387" i="32"/>
  <c r="M3387" i="32"/>
  <c r="L3387" i="32"/>
  <c r="J3392" i="32"/>
  <c r="Q3392" i="32"/>
  <c r="O3392" i="32"/>
  <c r="M3392" i="32"/>
  <c r="L3392" i="32"/>
  <c r="J3391" i="32"/>
  <c r="Q3391" i="32"/>
  <c r="O3391" i="32"/>
  <c r="M3391" i="32"/>
  <c r="L3391" i="32"/>
  <c r="J3390" i="32"/>
  <c r="Q3390" i="32"/>
  <c r="O3390" i="32"/>
  <c r="M3390" i="32"/>
  <c r="L3390" i="32"/>
  <c r="J3389" i="32"/>
  <c r="Q3389" i="32"/>
  <c r="O3389" i="32"/>
  <c r="M3389" i="32"/>
  <c r="L3389" i="32"/>
  <c r="J3388" i="32"/>
  <c r="Q3388" i="32"/>
  <c r="O3388" i="32"/>
  <c r="M3388" i="32"/>
  <c r="L3388" i="32"/>
  <c r="J3386" i="32"/>
  <c r="Q3386" i="32"/>
  <c r="O3386" i="32"/>
  <c r="M3386" i="32"/>
  <c r="L3386" i="32"/>
  <c r="J3385" i="32"/>
  <c r="Q3385" i="32"/>
  <c r="O3385" i="32"/>
  <c r="M3385" i="32"/>
  <c r="L3385" i="32"/>
  <c r="J3384" i="32"/>
  <c r="Q3384" i="32"/>
  <c r="O3384" i="32"/>
  <c r="M3384" i="32"/>
  <c r="L3384" i="32"/>
  <c r="J3383" i="32"/>
  <c r="Q3383" i="32"/>
  <c r="O3383" i="32"/>
  <c r="M3383" i="32"/>
  <c r="L3383" i="32"/>
  <c r="J3382" i="32"/>
  <c r="Q3382" i="32"/>
  <c r="O3382" i="32"/>
  <c r="M3382" i="32"/>
  <c r="L3382" i="32"/>
  <c r="J3381" i="32"/>
  <c r="Q3381" i="32"/>
  <c r="O3381" i="32"/>
  <c r="M3381" i="32"/>
  <c r="L3381" i="32"/>
  <c r="J3380" i="32"/>
  <c r="Q3380" i="32"/>
  <c r="O3380" i="32"/>
  <c r="M3380" i="32"/>
  <c r="L3380" i="32"/>
  <c r="J3379" i="32"/>
  <c r="Q3379" i="32"/>
  <c r="O3379" i="32"/>
  <c r="M3379" i="32"/>
  <c r="L3379" i="32"/>
  <c r="J3378" i="32"/>
  <c r="Q3378" i="32"/>
  <c r="O3378" i="32"/>
  <c r="M3378" i="32"/>
  <c r="L3378" i="32"/>
  <c r="J3377" i="32"/>
  <c r="Q3377" i="32"/>
  <c r="O3377" i="32"/>
  <c r="M3377" i="32"/>
  <c r="L3377" i="32"/>
  <c r="J3376" i="32"/>
  <c r="Q3376" i="32"/>
  <c r="O3376" i="32"/>
  <c r="M3376" i="32"/>
  <c r="L3376" i="32"/>
  <c r="J3375" i="32"/>
  <c r="Q3375" i="32"/>
  <c r="O3375" i="32"/>
  <c r="M3375" i="32"/>
  <c r="L3375" i="32"/>
  <c r="J3374" i="32"/>
  <c r="Q3374" i="32"/>
  <c r="O3374" i="32"/>
  <c r="M3374" i="32"/>
  <c r="L3374" i="32"/>
  <c r="J3373" i="32"/>
  <c r="Q3373" i="32"/>
  <c r="O3373" i="32"/>
  <c r="M3373" i="32"/>
  <c r="L3373" i="32"/>
  <c r="J3372" i="32"/>
  <c r="Q3372" i="32"/>
  <c r="O3372" i="32"/>
  <c r="M3372" i="32"/>
  <c r="L3372" i="32"/>
  <c r="J3371" i="32"/>
  <c r="Q3371" i="32"/>
  <c r="O3371" i="32"/>
  <c r="M3371" i="32"/>
  <c r="L3371" i="32"/>
  <c r="J3370" i="32"/>
  <c r="Q3370" i="32"/>
  <c r="O3370" i="32"/>
  <c r="M3370" i="32"/>
  <c r="L3370" i="32"/>
  <c r="J3369" i="32"/>
  <c r="Q3369" i="32"/>
  <c r="O3369" i="32"/>
  <c r="M3369" i="32"/>
  <c r="L3369" i="32"/>
  <c r="J3368" i="32"/>
  <c r="Q3368" i="32"/>
  <c r="O3368" i="32"/>
  <c r="M3368" i="32"/>
  <c r="L3368" i="32"/>
  <c r="J3367" i="32"/>
  <c r="Q3367" i="32"/>
  <c r="O3367" i="32"/>
  <c r="M3367" i="32"/>
  <c r="L3367" i="32"/>
  <c r="J3366" i="32"/>
  <c r="Q3366" i="32"/>
  <c r="O3366" i="32"/>
  <c r="M3366" i="32"/>
  <c r="L3366" i="32"/>
  <c r="J3365" i="32"/>
  <c r="Q3365" i="32"/>
  <c r="O3365" i="32"/>
  <c r="M3365" i="32"/>
  <c r="L3365" i="32"/>
  <c r="J3364" i="32"/>
  <c r="Q3364" i="32"/>
  <c r="O3364" i="32"/>
  <c r="M3364" i="32"/>
  <c r="L3364" i="32"/>
  <c r="J3363" i="32"/>
  <c r="Q3363" i="32"/>
  <c r="O3363" i="32"/>
  <c r="M3363" i="32"/>
  <c r="L3363" i="32"/>
  <c r="J3362" i="32"/>
  <c r="Q3362" i="32"/>
  <c r="O3362" i="32"/>
  <c r="M3362" i="32"/>
  <c r="L3362" i="32"/>
  <c r="J3361" i="32"/>
  <c r="Q3361" i="32"/>
  <c r="O3361" i="32"/>
  <c r="M3361" i="32"/>
  <c r="L3361" i="32"/>
  <c r="J3360" i="32"/>
  <c r="Q3360" i="32"/>
  <c r="O3360" i="32"/>
  <c r="M3360" i="32"/>
  <c r="L3360" i="32"/>
  <c r="J3359" i="32"/>
  <c r="Q3359" i="32"/>
  <c r="O3359" i="32"/>
  <c r="M3359" i="32"/>
  <c r="L3359" i="32"/>
  <c r="J3358" i="32"/>
  <c r="Q3358" i="32"/>
  <c r="O3358" i="32"/>
  <c r="M3358" i="32"/>
  <c r="L3358" i="32"/>
  <c r="J3357" i="32"/>
  <c r="Q3357" i="32"/>
  <c r="O3357" i="32"/>
  <c r="M3357" i="32"/>
  <c r="L3357" i="32"/>
  <c r="J3356" i="32"/>
  <c r="Q3356" i="32"/>
  <c r="O3356" i="32"/>
  <c r="M3356" i="32"/>
  <c r="L3356" i="32"/>
  <c r="J3355" i="32"/>
  <c r="Q3355" i="32"/>
  <c r="O3355" i="32"/>
  <c r="M3355" i="32"/>
  <c r="L3355" i="32"/>
  <c r="J3354" i="32"/>
  <c r="Q3354" i="32"/>
  <c r="O3354" i="32"/>
  <c r="M3354" i="32"/>
  <c r="L3354" i="32"/>
  <c r="J3353" i="32"/>
  <c r="Q3353" i="32"/>
  <c r="O3353" i="32"/>
  <c r="M3353" i="32"/>
  <c r="L3353" i="32"/>
  <c r="J3352" i="32"/>
  <c r="Q3352" i="32"/>
  <c r="O3352" i="32"/>
  <c r="M3352" i="32"/>
  <c r="L3352" i="32"/>
  <c r="J3351" i="32"/>
  <c r="Q3351" i="32"/>
  <c r="O3351" i="32"/>
  <c r="M3351" i="32"/>
  <c r="L3351" i="32"/>
  <c r="J3350" i="32"/>
  <c r="Q3350" i="32"/>
  <c r="O3350" i="32"/>
  <c r="M3350" i="32"/>
  <c r="L3350" i="32"/>
  <c r="J3349" i="32"/>
  <c r="Q3349" i="32"/>
  <c r="O3349" i="32"/>
  <c r="M3349" i="32"/>
  <c r="L3349" i="32"/>
  <c r="J3348" i="32"/>
  <c r="Q3348" i="32"/>
  <c r="O3348" i="32"/>
  <c r="M3348" i="32"/>
  <c r="L3348" i="32"/>
  <c r="J3347" i="32"/>
  <c r="Q3347" i="32"/>
  <c r="O3347" i="32"/>
  <c r="M3347" i="32"/>
  <c r="L3347" i="32"/>
  <c r="J3346" i="32"/>
  <c r="Q3346" i="32"/>
  <c r="O3346" i="32"/>
  <c r="M3346" i="32"/>
  <c r="L3346" i="32"/>
  <c r="J3345" i="32"/>
  <c r="Q3345" i="32"/>
  <c r="O3345" i="32"/>
  <c r="M3345" i="32"/>
  <c r="L3345" i="32"/>
  <c r="J3344" i="32"/>
  <c r="Q3344" i="32"/>
  <c r="O3344" i="32"/>
  <c r="M3344" i="32"/>
  <c r="L3344" i="32"/>
  <c r="J3343" i="32"/>
  <c r="Q3343" i="32"/>
  <c r="O3343" i="32"/>
  <c r="M3343" i="32"/>
  <c r="L3343" i="32"/>
  <c r="J3342" i="32"/>
  <c r="Q3342" i="32"/>
  <c r="O3342" i="32"/>
  <c r="M3342" i="32"/>
  <c r="L3342" i="32"/>
  <c r="J3341" i="32"/>
  <c r="Q3341" i="32"/>
  <c r="O3341" i="32"/>
  <c r="M3341" i="32"/>
  <c r="L3341" i="32"/>
  <c r="J3340" i="32"/>
  <c r="Q3340" i="32"/>
  <c r="O3340" i="32"/>
  <c r="M3340" i="32"/>
  <c r="L3340" i="32"/>
  <c r="J3339" i="32"/>
  <c r="Q3339" i="32"/>
  <c r="O3339" i="32"/>
  <c r="M3339" i="32"/>
  <c r="L3339" i="32"/>
  <c r="J3338" i="32"/>
  <c r="Q3338" i="32"/>
  <c r="O3338" i="32"/>
  <c r="M3338" i="32"/>
  <c r="L3338" i="32"/>
  <c r="J3337" i="32"/>
  <c r="Q3337" i="32"/>
  <c r="O3337" i="32"/>
  <c r="M3337" i="32"/>
  <c r="L3337" i="32"/>
  <c r="J3336" i="32"/>
  <c r="Q3336" i="32"/>
  <c r="O3336" i="32"/>
  <c r="M3336" i="32"/>
  <c r="L3336" i="32"/>
  <c r="J3335" i="32"/>
  <c r="Q3335" i="32"/>
  <c r="O3335" i="32"/>
  <c r="M3335" i="32"/>
  <c r="L3335" i="32"/>
  <c r="J3334" i="32"/>
  <c r="Q3334" i="32"/>
  <c r="O3334" i="32"/>
  <c r="M3334" i="32"/>
  <c r="L3334" i="32"/>
  <c r="J3333" i="32"/>
  <c r="Q3333" i="32"/>
  <c r="O3333" i="32"/>
  <c r="M3333" i="32"/>
  <c r="L3333" i="32"/>
  <c r="J3332" i="32"/>
  <c r="Q3332" i="32"/>
  <c r="O3332" i="32"/>
  <c r="M3332" i="32"/>
  <c r="L3332" i="32"/>
  <c r="J3331" i="32"/>
  <c r="Q3331" i="32"/>
  <c r="O3331" i="32"/>
  <c r="M3331" i="32"/>
  <c r="L3331" i="32"/>
  <c r="J3330" i="32"/>
  <c r="Q3330" i="32"/>
  <c r="O3330" i="32"/>
  <c r="M3330" i="32"/>
  <c r="L3330" i="32"/>
  <c r="J3329" i="32"/>
  <c r="Q3329" i="32"/>
  <c r="O3329" i="32"/>
  <c r="M3329" i="32"/>
  <c r="L3329" i="32"/>
  <c r="J3328" i="32"/>
  <c r="Q3328" i="32"/>
  <c r="O3328" i="32"/>
  <c r="M3328" i="32"/>
  <c r="L3328" i="32"/>
  <c r="J3327" i="32"/>
  <c r="Q3327" i="32"/>
  <c r="O3327" i="32"/>
  <c r="M3327" i="32"/>
  <c r="L3327" i="32"/>
  <c r="J3326" i="32"/>
  <c r="Q3326" i="32"/>
  <c r="O3326" i="32"/>
  <c r="M3326" i="32"/>
  <c r="L3326" i="32"/>
  <c r="J3325" i="32"/>
  <c r="Q3325" i="32"/>
  <c r="O3325" i="32"/>
  <c r="M3325" i="32"/>
  <c r="L3325" i="32"/>
  <c r="J3324" i="32"/>
  <c r="Q3324" i="32"/>
  <c r="O3324" i="32"/>
  <c r="M3324" i="32"/>
  <c r="L3324" i="32"/>
  <c r="J3323" i="32"/>
  <c r="Q3323" i="32"/>
  <c r="O3323" i="32"/>
  <c r="M3323" i="32"/>
  <c r="L3323" i="32"/>
  <c r="J3322" i="32"/>
  <c r="Q3322" i="32"/>
  <c r="O3322" i="32"/>
  <c r="M3322" i="32"/>
  <c r="L3322" i="32"/>
  <c r="J3321" i="32"/>
  <c r="Q3321" i="32"/>
  <c r="O3321" i="32"/>
  <c r="M3321" i="32"/>
  <c r="L3321" i="32"/>
  <c r="J3320" i="32"/>
  <c r="Q3320" i="32"/>
  <c r="O3320" i="32"/>
  <c r="M3320" i="32"/>
  <c r="L3320" i="32"/>
  <c r="J3319" i="32"/>
  <c r="Q3319" i="32"/>
  <c r="O3319" i="32"/>
  <c r="M3319" i="32"/>
  <c r="L3319" i="32"/>
  <c r="J3318" i="32"/>
  <c r="Q3318" i="32"/>
  <c r="O3318" i="32"/>
  <c r="M3318" i="32"/>
  <c r="L3318" i="32"/>
  <c r="J3317" i="32"/>
  <c r="Q3317" i="32"/>
  <c r="O3317" i="32"/>
  <c r="M3317" i="32"/>
  <c r="L3317" i="32"/>
  <c r="J3316" i="32"/>
  <c r="Q3316" i="32"/>
  <c r="O3316" i="32"/>
  <c r="M3316" i="32"/>
  <c r="L3316" i="32"/>
  <c r="J3315" i="32"/>
  <c r="Q3315" i="32"/>
  <c r="O3315" i="32"/>
  <c r="M3315" i="32"/>
  <c r="L3315" i="32"/>
  <c r="J3314" i="32"/>
  <c r="Q3314" i="32"/>
  <c r="O3314" i="32"/>
  <c r="M3314" i="32"/>
  <c r="L3314" i="32"/>
  <c r="J3313" i="32"/>
  <c r="Q3313" i="32"/>
  <c r="O3313" i="32"/>
  <c r="M3313" i="32"/>
  <c r="L3313" i="32"/>
  <c r="J3312" i="32"/>
  <c r="Q3312" i="32"/>
  <c r="O3312" i="32"/>
  <c r="M3312" i="32"/>
  <c r="L3312" i="32"/>
  <c r="J3311" i="32"/>
  <c r="Q3311" i="32"/>
  <c r="O3311" i="32"/>
  <c r="M3311" i="32"/>
  <c r="L3311" i="32"/>
  <c r="J3310" i="32"/>
  <c r="Q3310" i="32"/>
  <c r="O3310" i="32"/>
  <c r="M3310" i="32"/>
  <c r="L3310" i="32"/>
  <c r="J3309" i="32"/>
  <c r="Q3309" i="32"/>
  <c r="O3309" i="32"/>
  <c r="M3309" i="32"/>
  <c r="L3309" i="32"/>
  <c r="J3308" i="32"/>
  <c r="Q3308" i="32"/>
  <c r="O3308" i="32"/>
  <c r="M3308" i="32"/>
  <c r="L3308" i="32"/>
  <c r="J3307" i="32"/>
  <c r="Q3307" i="32"/>
  <c r="O3307" i="32"/>
  <c r="M3307" i="32"/>
  <c r="L3307" i="32"/>
  <c r="J3306" i="32"/>
  <c r="Q3306" i="32"/>
  <c r="O3306" i="32"/>
  <c r="M3306" i="32"/>
  <c r="L3306" i="32"/>
  <c r="J3305" i="32"/>
  <c r="Q3305" i="32"/>
  <c r="O3305" i="32"/>
  <c r="M3305" i="32"/>
  <c r="L3305" i="32"/>
  <c r="J3304" i="32"/>
  <c r="Q3304" i="32"/>
  <c r="O3304" i="32"/>
  <c r="M3304" i="32"/>
  <c r="L3304" i="32"/>
  <c r="J3303" i="32"/>
  <c r="Q3303" i="32"/>
  <c r="O3303" i="32"/>
  <c r="M3303" i="32"/>
  <c r="L3303" i="32"/>
  <c r="J3302" i="32"/>
  <c r="Q3302" i="32"/>
  <c r="O3302" i="32"/>
  <c r="M3302" i="32"/>
  <c r="L3302" i="32"/>
  <c r="J3301" i="32"/>
  <c r="Q3301" i="32"/>
  <c r="O3301" i="32"/>
  <c r="M3301" i="32"/>
  <c r="L3301" i="32"/>
  <c r="J3300" i="32"/>
  <c r="Q3300" i="32"/>
  <c r="O3300" i="32"/>
  <c r="M3300" i="32"/>
  <c r="L3300" i="32"/>
  <c r="J3299" i="32"/>
  <c r="Q3299" i="32"/>
  <c r="O3299" i="32"/>
  <c r="M3299" i="32"/>
  <c r="L3299" i="32"/>
  <c r="J3298" i="32"/>
  <c r="Q3298" i="32"/>
  <c r="O3298" i="32"/>
  <c r="M3298" i="32"/>
  <c r="L3298" i="32"/>
  <c r="J3297" i="32"/>
  <c r="Q3297" i="32"/>
  <c r="O3297" i="32"/>
  <c r="M3297" i="32"/>
  <c r="L3297" i="32"/>
  <c r="J3296" i="32"/>
  <c r="Q3296" i="32"/>
  <c r="O3296" i="32"/>
  <c r="M3296" i="32"/>
  <c r="L3296" i="32"/>
  <c r="J3295" i="32"/>
  <c r="Q3295" i="32"/>
  <c r="O3295" i="32"/>
  <c r="M3295" i="32"/>
  <c r="L3295" i="32"/>
  <c r="J3294" i="32"/>
  <c r="Q3294" i="32"/>
  <c r="O3294" i="32"/>
  <c r="M3294" i="32"/>
  <c r="L3294" i="32"/>
  <c r="J3293" i="32"/>
  <c r="Q3293" i="32"/>
  <c r="O3293" i="32"/>
  <c r="M3293" i="32"/>
  <c r="L3293" i="32"/>
  <c r="J3292" i="32"/>
  <c r="Q3292" i="32"/>
  <c r="O3292" i="32"/>
  <c r="M3292" i="32"/>
  <c r="L3292" i="32"/>
  <c r="J3291" i="32"/>
  <c r="Q3291" i="32"/>
  <c r="O3291" i="32"/>
  <c r="M3291" i="32"/>
  <c r="L3291" i="32"/>
  <c r="J3290" i="32"/>
  <c r="Q3290" i="32"/>
  <c r="O3290" i="32"/>
  <c r="M3290" i="32"/>
  <c r="L3290" i="32"/>
  <c r="J3289" i="32"/>
  <c r="Q3289" i="32"/>
  <c r="O3289" i="32"/>
  <c r="M3289" i="32"/>
  <c r="L3289" i="32"/>
  <c r="J3288" i="32"/>
  <c r="Q3288" i="32"/>
  <c r="O3288" i="32"/>
  <c r="M3288" i="32"/>
  <c r="L3288" i="32"/>
  <c r="J3287" i="32"/>
  <c r="Q3287" i="32"/>
  <c r="O3287" i="32"/>
  <c r="M3287" i="32"/>
  <c r="L3287" i="32"/>
  <c r="J3286" i="32"/>
  <c r="Q3286" i="32"/>
  <c r="O3286" i="32"/>
  <c r="M3286" i="32"/>
  <c r="L3286" i="32"/>
  <c r="J3285" i="32"/>
  <c r="Q3285" i="32"/>
  <c r="O3285" i="32"/>
  <c r="M3285" i="32"/>
  <c r="L3285" i="32"/>
  <c r="J3284" i="32"/>
  <c r="Q3284" i="32"/>
  <c r="O3284" i="32"/>
  <c r="M3284" i="32"/>
  <c r="L3284" i="32"/>
  <c r="J3283" i="32"/>
  <c r="Q3283" i="32"/>
  <c r="O3283" i="32"/>
  <c r="M3283" i="32"/>
  <c r="L3283" i="32"/>
  <c r="J3282" i="32"/>
  <c r="Q3282" i="32"/>
  <c r="O3282" i="32"/>
  <c r="M3282" i="32"/>
  <c r="L3282" i="32"/>
  <c r="J3281" i="32"/>
  <c r="Q3281" i="32"/>
  <c r="O3281" i="32"/>
  <c r="M3281" i="32"/>
  <c r="L3281" i="32"/>
  <c r="J3280" i="32"/>
  <c r="Q3280" i="32"/>
  <c r="O3280" i="32"/>
  <c r="M3280" i="32"/>
  <c r="L3280" i="32"/>
  <c r="J3279" i="32"/>
  <c r="Q3279" i="32"/>
  <c r="O3279" i="32"/>
  <c r="M3279" i="32"/>
  <c r="L3279" i="32"/>
  <c r="J3278" i="32"/>
  <c r="Q3278" i="32"/>
  <c r="O3278" i="32"/>
  <c r="M3278" i="32"/>
  <c r="L3278" i="32"/>
  <c r="J3277" i="32"/>
  <c r="Q3277" i="32"/>
  <c r="O3277" i="32"/>
  <c r="M3277" i="32"/>
  <c r="L3277" i="32"/>
  <c r="J3276" i="32"/>
  <c r="Q3276" i="32"/>
  <c r="O3276" i="32"/>
  <c r="M3276" i="32"/>
  <c r="L3276" i="32"/>
  <c r="J3275" i="32"/>
  <c r="Q3275" i="32"/>
  <c r="O3275" i="32"/>
  <c r="M3275" i="32"/>
  <c r="L3275" i="32"/>
  <c r="J3274" i="32"/>
  <c r="Q3274" i="32"/>
  <c r="O3274" i="32"/>
  <c r="M3274" i="32"/>
  <c r="L3274" i="32"/>
  <c r="J3273" i="32"/>
  <c r="Q3273" i="32"/>
  <c r="O3273" i="32"/>
  <c r="M3273" i="32"/>
  <c r="L3273" i="32"/>
  <c r="J3272" i="32"/>
  <c r="Q3272" i="32"/>
  <c r="O3272" i="32"/>
  <c r="M3272" i="32"/>
  <c r="L3272" i="32"/>
  <c r="J3271" i="32"/>
  <c r="Q3271" i="32"/>
  <c r="O3271" i="32"/>
  <c r="M3271" i="32"/>
  <c r="L3271" i="32"/>
  <c r="J3270" i="32"/>
  <c r="Q3270" i="32"/>
  <c r="O3270" i="32"/>
  <c r="M3270" i="32"/>
  <c r="L3270" i="32"/>
  <c r="J3269" i="32"/>
  <c r="Q3269" i="32"/>
  <c r="O3269" i="32"/>
  <c r="M3269" i="32"/>
  <c r="L3269" i="32"/>
  <c r="J3268" i="32"/>
  <c r="Q3268" i="32"/>
  <c r="O3268" i="32"/>
  <c r="M3268" i="32"/>
  <c r="L3268" i="32"/>
  <c r="J3267" i="32"/>
  <c r="Q3267" i="32"/>
  <c r="O3267" i="32"/>
  <c r="M3267" i="32"/>
  <c r="L3267" i="32"/>
  <c r="J3266" i="32"/>
  <c r="Q3266" i="32"/>
  <c r="O3266" i="32"/>
  <c r="M3266" i="32"/>
  <c r="L3266" i="32"/>
  <c r="J3265" i="32"/>
  <c r="Q3265" i="32"/>
  <c r="O3265" i="32"/>
  <c r="M3265" i="32"/>
  <c r="L3265" i="32"/>
  <c r="J3264" i="32"/>
  <c r="Q3264" i="32"/>
  <c r="O3264" i="32"/>
  <c r="M3264" i="32"/>
  <c r="L3264" i="32"/>
  <c r="J3263" i="32"/>
  <c r="Q3263" i="32"/>
  <c r="O3263" i="32"/>
  <c r="M3263" i="32"/>
  <c r="L3263" i="32"/>
  <c r="J3262" i="32"/>
  <c r="Q3262" i="32"/>
  <c r="O3262" i="32"/>
  <c r="M3262" i="32"/>
  <c r="L3262" i="32"/>
  <c r="J3261" i="32"/>
  <c r="Q3261" i="32"/>
  <c r="O3261" i="32"/>
  <c r="M3261" i="32"/>
  <c r="L3261" i="32"/>
  <c r="J3260" i="32"/>
  <c r="Q3260" i="32"/>
  <c r="O3260" i="32"/>
  <c r="M3260" i="32"/>
  <c r="L3260" i="32"/>
  <c r="J3259" i="32"/>
  <c r="Q3259" i="32"/>
  <c r="O3259" i="32"/>
  <c r="M3259" i="32"/>
  <c r="L3259" i="32"/>
  <c r="J3258" i="32"/>
  <c r="Q3258" i="32"/>
  <c r="O3258" i="32"/>
  <c r="M3258" i="32"/>
  <c r="L3258" i="32"/>
  <c r="J3257" i="32"/>
  <c r="Q3257" i="32"/>
  <c r="O3257" i="32"/>
  <c r="M3257" i="32"/>
  <c r="L3257" i="32"/>
  <c r="J3256" i="32"/>
  <c r="Q3256" i="32"/>
  <c r="O3256" i="32"/>
  <c r="M3256" i="32"/>
  <c r="L3256" i="32"/>
  <c r="J3255" i="32"/>
  <c r="Q3255" i="32"/>
  <c r="O3255" i="32"/>
  <c r="M3255" i="32"/>
  <c r="L3255" i="32"/>
  <c r="J3254" i="32"/>
  <c r="Q3254" i="32"/>
  <c r="O3254" i="32"/>
  <c r="M3254" i="32"/>
  <c r="L3254" i="32"/>
  <c r="J3253" i="32"/>
  <c r="Q3253" i="32"/>
  <c r="O3253" i="32"/>
  <c r="M3253" i="32"/>
  <c r="L3253" i="32"/>
  <c r="J3252" i="32"/>
  <c r="Q3252" i="32"/>
  <c r="O3252" i="32"/>
  <c r="M3252" i="32"/>
  <c r="L3252" i="32"/>
  <c r="J3251" i="32"/>
  <c r="Q3251" i="32"/>
  <c r="O3251" i="32"/>
  <c r="M3251" i="32"/>
  <c r="L3251" i="32"/>
  <c r="J3250" i="32"/>
  <c r="Q3250" i="32"/>
  <c r="O3250" i="32"/>
  <c r="M3250" i="32"/>
  <c r="L3250" i="32"/>
  <c r="J3249" i="32"/>
  <c r="Q3249" i="32"/>
  <c r="O3249" i="32"/>
  <c r="M3249" i="32"/>
  <c r="L3249" i="32"/>
  <c r="J3248" i="32"/>
  <c r="Q3248" i="32"/>
  <c r="O3248" i="32"/>
  <c r="M3248" i="32"/>
  <c r="L3248" i="32"/>
  <c r="J3247" i="32"/>
  <c r="Q3247" i="32"/>
  <c r="O3247" i="32"/>
  <c r="M3247" i="32"/>
  <c r="L3247" i="32"/>
  <c r="J3246" i="32"/>
  <c r="Q3246" i="32"/>
  <c r="O3246" i="32"/>
  <c r="M3246" i="32"/>
  <c r="L3246" i="32"/>
  <c r="J3245" i="32"/>
  <c r="Q3245" i="32"/>
  <c r="O3245" i="32"/>
  <c r="M3245" i="32"/>
  <c r="L3245" i="32"/>
  <c r="J3244" i="32"/>
  <c r="Q3244" i="32"/>
  <c r="O3244" i="32"/>
  <c r="M3244" i="32"/>
  <c r="L3244" i="32"/>
  <c r="J3243" i="32"/>
  <c r="Q3243" i="32"/>
  <c r="O3243" i="32"/>
  <c r="M3243" i="32"/>
  <c r="L3243" i="32"/>
  <c r="J3240" i="32"/>
  <c r="Q3240" i="32"/>
  <c r="O3240" i="32"/>
  <c r="M3240" i="32"/>
  <c r="L3240" i="32"/>
  <c r="J3239" i="32"/>
  <c r="Q3239" i="32"/>
  <c r="O3239" i="32"/>
  <c r="M3239" i="32"/>
  <c r="L3239" i="32"/>
  <c r="J3238" i="32"/>
  <c r="Q3238" i="32"/>
  <c r="O3238" i="32"/>
  <c r="M3238" i="32"/>
  <c r="L3238" i="32"/>
  <c r="J3237" i="32"/>
  <c r="Q3237" i="32"/>
  <c r="O3237" i="32"/>
  <c r="M3237" i="32"/>
  <c r="L3237" i="32"/>
  <c r="J3236" i="32"/>
  <c r="Q3236" i="32"/>
  <c r="O3236" i="32"/>
  <c r="M3236" i="32"/>
  <c r="L3236" i="32"/>
  <c r="J3235" i="32"/>
  <c r="Q3235" i="32"/>
  <c r="O3235" i="32"/>
  <c r="M3235" i="32"/>
  <c r="L3235" i="32"/>
  <c r="J3234" i="32"/>
  <c r="Q3234" i="32"/>
  <c r="O3234" i="32"/>
  <c r="M3234" i="32"/>
  <c r="L3234" i="32"/>
  <c r="J3233" i="32"/>
  <c r="Q3233" i="32"/>
  <c r="O3233" i="32"/>
  <c r="M3233" i="32"/>
  <c r="L3233" i="32"/>
  <c r="J3232" i="32"/>
  <c r="Q3232" i="32"/>
  <c r="O3232" i="32"/>
  <c r="M3232" i="32"/>
  <c r="L3232" i="32"/>
  <c r="J3231" i="32"/>
  <c r="Q3231" i="32"/>
  <c r="O3231" i="32"/>
  <c r="M3231" i="32"/>
  <c r="L3231" i="32"/>
  <c r="J3230" i="32"/>
  <c r="Q3230" i="32"/>
  <c r="O3230" i="32"/>
  <c r="M3230" i="32"/>
  <c r="L3230" i="32"/>
  <c r="J3229" i="32"/>
  <c r="Q3229" i="32"/>
  <c r="O3229" i="32"/>
  <c r="M3229" i="32"/>
  <c r="L3229" i="32"/>
  <c r="J3228" i="32"/>
  <c r="Q3228" i="32"/>
  <c r="O3228" i="32"/>
  <c r="M3228" i="32"/>
  <c r="L3228" i="32"/>
  <c r="J3227" i="32"/>
  <c r="Q3227" i="32"/>
  <c r="O3227" i="32"/>
  <c r="M3227" i="32"/>
  <c r="L3227" i="32"/>
  <c r="J3226" i="32"/>
  <c r="Q3226" i="32"/>
  <c r="O3226" i="32"/>
  <c r="M3226" i="32"/>
  <c r="L3226" i="32"/>
  <c r="J3225" i="32"/>
  <c r="Q3225" i="32"/>
  <c r="O3225" i="32"/>
  <c r="M3225" i="32"/>
  <c r="L3225" i="32"/>
  <c r="J3224" i="32"/>
  <c r="Q3224" i="32"/>
  <c r="O3224" i="32"/>
  <c r="M3224" i="32"/>
  <c r="L3224" i="32"/>
  <c r="J3223" i="32"/>
  <c r="Q3223" i="32"/>
  <c r="O3223" i="32"/>
  <c r="M3223" i="32"/>
  <c r="L3223" i="32"/>
  <c r="J3222" i="32"/>
  <c r="Q3222" i="32"/>
  <c r="O3222" i="32"/>
  <c r="M3222" i="32"/>
  <c r="L3222" i="32"/>
  <c r="J3221" i="32"/>
  <c r="Q3221" i="32"/>
  <c r="O3221" i="32"/>
  <c r="M3221" i="32"/>
  <c r="L3221" i="32"/>
  <c r="J3220" i="32"/>
  <c r="Q3220" i="32"/>
  <c r="O3220" i="32"/>
  <c r="M3220" i="32"/>
  <c r="L3220" i="32"/>
  <c r="J3219" i="32"/>
  <c r="Q3219" i="32"/>
  <c r="O3219" i="32"/>
  <c r="M3219" i="32"/>
  <c r="L3219" i="32"/>
  <c r="J3218" i="32"/>
  <c r="Q3218" i="32"/>
  <c r="O3218" i="32"/>
  <c r="M3218" i="32"/>
  <c r="L3218" i="32"/>
  <c r="J3217" i="32"/>
  <c r="Q3217" i="32"/>
  <c r="O3217" i="32"/>
  <c r="M3217" i="32"/>
  <c r="L3217" i="32"/>
  <c r="J3216" i="32"/>
  <c r="Q3216" i="32"/>
  <c r="O3216" i="32"/>
  <c r="M3216" i="32"/>
  <c r="L3216" i="32"/>
  <c r="J3215" i="32"/>
  <c r="Q3215" i="32"/>
  <c r="O3215" i="32"/>
  <c r="M3215" i="32"/>
  <c r="L3215" i="32"/>
  <c r="J3214" i="32"/>
  <c r="Q3214" i="32"/>
  <c r="O3214" i="32"/>
  <c r="M3214" i="32"/>
  <c r="L3214" i="32"/>
  <c r="J3213" i="32"/>
  <c r="Q3213" i="32"/>
  <c r="O3213" i="32"/>
  <c r="M3213" i="32"/>
  <c r="L3213" i="32"/>
  <c r="J3212" i="32"/>
  <c r="Q3212" i="32"/>
  <c r="O3212" i="32"/>
  <c r="M3212" i="32"/>
  <c r="L3212" i="32"/>
  <c r="J3211" i="32"/>
  <c r="Q3211" i="32"/>
  <c r="O3211" i="32"/>
  <c r="M3211" i="32"/>
  <c r="L3211" i="32"/>
  <c r="J3210" i="32"/>
  <c r="Q3210" i="32"/>
  <c r="O3210" i="32"/>
  <c r="M3210" i="32"/>
  <c r="L3210" i="32"/>
  <c r="J3209" i="32"/>
  <c r="Q3209" i="32"/>
  <c r="O3209" i="32"/>
  <c r="M3209" i="32"/>
  <c r="L3209" i="32"/>
  <c r="J3208" i="32"/>
  <c r="Q3208" i="32"/>
  <c r="O3208" i="32"/>
  <c r="M3208" i="32"/>
  <c r="L3208" i="32"/>
  <c r="J3207" i="32"/>
  <c r="Q3207" i="32"/>
  <c r="O3207" i="32"/>
  <c r="M3207" i="32"/>
  <c r="L3207" i="32"/>
  <c r="J3206" i="32"/>
  <c r="Q3206" i="32"/>
  <c r="O3206" i="32"/>
  <c r="M3206" i="32"/>
  <c r="L3206" i="32"/>
  <c r="J3205" i="32"/>
  <c r="Q3205" i="32"/>
  <c r="O3205" i="32"/>
  <c r="M3205" i="32"/>
  <c r="L3205" i="32"/>
  <c r="J3204" i="32"/>
  <c r="Q3204" i="32"/>
  <c r="O3204" i="32"/>
  <c r="M3204" i="32"/>
  <c r="L3204" i="32"/>
  <c r="J3203" i="32"/>
  <c r="Q3203" i="32"/>
  <c r="O3203" i="32"/>
  <c r="M3203" i="32"/>
  <c r="L3203" i="32"/>
  <c r="J3202" i="32"/>
  <c r="Q3202" i="32"/>
  <c r="O3202" i="32"/>
  <c r="M3202" i="32"/>
  <c r="L3202" i="32"/>
  <c r="J3201" i="32"/>
  <c r="Q3201" i="32"/>
  <c r="O3201" i="32"/>
  <c r="M3201" i="32"/>
  <c r="L3201" i="32"/>
  <c r="J3200" i="32"/>
  <c r="Q3200" i="32"/>
  <c r="O3200" i="32"/>
  <c r="M3200" i="32"/>
  <c r="L3200" i="32"/>
  <c r="J3199" i="32"/>
  <c r="Q3199" i="32"/>
  <c r="O3199" i="32"/>
  <c r="M3199" i="32"/>
  <c r="L3199" i="32"/>
  <c r="J3198" i="32"/>
  <c r="Q3198" i="32"/>
  <c r="O3198" i="32"/>
  <c r="M3198" i="32"/>
  <c r="L3198" i="32"/>
  <c r="J3197" i="32"/>
  <c r="Q3197" i="32"/>
  <c r="O3197" i="32"/>
  <c r="M3197" i="32"/>
  <c r="L3197" i="32"/>
  <c r="J3196" i="32"/>
  <c r="Q3196" i="32"/>
  <c r="O3196" i="32"/>
  <c r="M3196" i="32"/>
  <c r="L3196" i="32"/>
  <c r="J3195" i="32"/>
  <c r="Q3195" i="32"/>
  <c r="O3195" i="32"/>
  <c r="M3195" i="32"/>
  <c r="L3195" i="32"/>
  <c r="J3194" i="32"/>
  <c r="Q3194" i="32"/>
  <c r="O3194" i="32"/>
  <c r="M3194" i="32"/>
  <c r="L3194" i="32"/>
  <c r="J3193" i="32"/>
  <c r="Q3193" i="32"/>
  <c r="O3193" i="32"/>
  <c r="M3193" i="32"/>
  <c r="L3193" i="32"/>
  <c r="J3192" i="32"/>
  <c r="Q3192" i="32"/>
  <c r="O3192" i="32"/>
  <c r="M3192" i="32"/>
  <c r="L3192" i="32"/>
  <c r="J3191" i="32"/>
  <c r="Q3191" i="32"/>
  <c r="O3191" i="32"/>
  <c r="M3191" i="32"/>
  <c r="L3191" i="32"/>
  <c r="J3190" i="32"/>
  <c r="Q3190" i="32"/>
  <c r="O3190" i="32"/>
  <c r="M3190" i="32"/>
  <c r="L3190" i="32"/>
  <c r="J3189" i="32"/>
  <c r="Q3189" i="32"/>
  <c r="O3189" i="32"/>
  <c r="M3189" i="32"/>
  <c r="L3189" i="32"/>
  <c r="J3188" i="32"/>
  <c r="Q3188" i="32"/>
  <c r="O3188" i="32"/>
  <c r="M3188" i="32"/>
  <c r="L3188" i="32"/>
  <c r="J3187" i="32"/>
  <c r="Q3187" i="32"/>
  <c r="O3187" i="32"/>
  <c r="M3187" i="32"/>
  <c r="L3187" i="32"/>
  <c r="J3186" i="32"/>
  <c r="Q3186" i="32"/>
  <c r="O3186" i="32"/>
  <c r="M3186" i="32"/>
  <c r="L3186" i="32"/>
  <c r="J3185" i="32"/>
  <c r="Q3185" i="32"/>
  <c r="O3185" i="32"/>
  <c r="M3185" i="32"/>
  <c r="L3185" i="32"/>
  <c r="J3184" i="32"/>
  <c r="Q3184" i="32"/>
  <c r="O3184" i="32"/>
  <c r="M3184" i="32"/>
  <c r="L3184" i="32"/>
  <c r="J3183" i="32"/>
  <c r="Q3183" i="32"/>
  <c r="O3183" i="32"/>
  <c r="M3183" i="32"/>
  <c r="L3183" i="32"/>
  <c r="J3182" i="32"/>
  <c r="Q3182" i="32"/>
  <c r="O3182" i="32"/>
  <c r="M3182" i="32"/>
  <c r="L3182" i="32"/>
  <c r="J3181" i="32"/>
  <c r="Q3181" i="32"/>
  <c r="O3181" i="32"/>
  <c r="M3181" i="32"/>
  <c r="L3181" i="32"/>
  <c r="J3180" i="32"/>
  <c r="Q3180" i="32"/>
  <c r="O3180" i="32"/>
  <c r="M3180" i="32"/>
  <c r="L3180" i="32"/>
  <c r="J3179" i="32"/>
  <c r="Q3179" i="32"/>
  <c r="O3179" i="32"/>
  <c r="M3179" i="32"/>
  <c r="L3179" i="32"/>
  <c r="J3178" i="32"/>
  <c r="Q3178" i="32"/>
  <c r="O3178" i="32"/>
  <c r="M3178" i="32"/>
  <c r="L3178" i="32"/>
  <c r="J3177" i="32"/>
  <c r="Q3177" i="32"/>
  <c r="O3177" i="32"/>
  <c r="M3177" i="32"/>
  <c r="L3177" i="32"/>
  <c r="J3176" i="32"/>
  <c r="Q3176" i="32"/>
  <c r="O3176" i="32"/>
  <c r="M3176" i="32"/>
  <c r="L3176" i="32"/>
  <c r="J3175" i="32"/>
  <c r="Q3175" i="32"/>
  <c r="O3175" i="32"/>
  <c r="M3175" i="32"/>
  <c r="L3175" i="32"/>
  <c r="J3174" i="32"/>
  <c r="Q3174" i="32"/>
  <c r="O3174" i="32"/>
  <c r="M3174" i="32"/>
  <c r="L3174" i="32"/>
  <c r="J3173" i="32"/>
  <c r="Q3173" i="32"/>
  <c r="O3173" i="32"/>
  <c r="M3173" i="32"/>
  <c r="L3173" i="32"/>
  <c r="J3172" i="32"/>
  <c r="Q3172" i="32"/>
  <c r="O3172" i="32"/>
  <c r="M3172" i="32"/>
  <c r="L3172" i="32"/>
  <c r="J3171" i="32"/>
  <c r="Q3171" i="32"/>
  <c r="O3171" i="32"/>
  <c r="M3171" i="32"/>
  <c r="L3171" i="32"/>
  <c r="J3170" i="32"/>
  <c r="Q3170" i="32"/>
  <c r="O3170" i="32"/>
  <c r="M3170" i="32"/>
  <c r="L3170" i="32"/>
  <c r="J3169" i="32"/>
  <c r="Q3169" i="32"/>
  <c r="O3169" i="32"/>
  <c r="M3169" i="32"/>
  <c r="L3169" i="32"/>
  <c r="J3168" i="32"/>
  <c r="Q3168" i="32"/>
  <c r="O3168" i="32"/>
  <c r="M3168" i="32"/>
  <c r="L3168" i="32"/>
  <c r="J3167" i="32"/>
  <c r="Q3167" i="32"/>
  <c r="O3167" i="32"/>
  <c r="M3167" i="32"/>
  <c r="L3167" i="32"/>
  <c r="J3166" i="32"/>
  <c r="Q3166" i="32"/>
  <c r="O3166" i="32"/>
  <c r="M3166" i="32"/>
  <c r="L3166" i="32"/>
  <c r="J3165" i="32"/>
  <c r="Q3165" i="32"/>
  <c r="O3165" i="32"/>
  <c r="M3165" i="32"/>
  <c r="L3165" i="32"/>
  <c r="J3164" i="32"/>
  <c r="Q3164" i="32"/>
  <c r="O3164" i="32"/>
  <c r="M3164" i="32"/>
  <c r="L3164" i="32"/>
  <c r="J3163" i="32"/>
  <c r="Q3163" i="32"/>
  <c r="O3163" i="32"/>
  <c r="M3163" i="32"/>
  <c r="L3163" i="32"/>
  <c r="J3162" i="32"/>
  <c r="Q3162" i="32"/>
  <c r="O3162" i="32"/>
  <c r="M3162" i="32"/>
  <c r="L3162" i="32"/>
  <c r="J3161" i="32"/>
  <c r="Q3161" i="32"/>
  <c r="O3161" i="32"/>
  <c r="M3161" i="32"/>
  <c r="L3161" i="32"/>
  <c r="J3160" i="32"/>
  <c r="Q3160" i="32"/>
  <c r="O3160" i="32"/>
  <c r="M3160" i="32"/>
  <c r="L3160" i="32"/>
  <c r="J3159" i="32"/>
  <c r="Q3159" i="32"/>
  <c r="O3159" i="32"/>
  <c r="M3159" i="32"/>
  <c r="L3159" i="32"/>
  <c r="J3158" i="32"/>
  <c r="Q3158" i="32"/>
  <c r="O3158" i="32"/>
  <c r="M3158" i="32"/>
  <c r="L3158" i="32"/>
  <c r="J3157" i="32"/>
  <c r="Q3157" i="32"/>
  <c r="O3157" i="32"/>
  <c r="M3157" i="32"/>
  <c r="L3157" i="32"/>
  <c r="J3156" i="32"/>
  <c r="Q3156" i="32"/>
  <c r="O3156" i="32"/>
  <c r="M3156" i="32"/>
  <c r="L3156" i="32"/>
  <c r="J3155" i="32"/>
  <c r="Q3155" i="32"/>
  <c r="O3155" i="32"/>
  <c r="M3155" i="32"/>
  <c r="L3155" i="32"/>
  <c r="J3154" i="32"/>
  <c r="Q3154" i="32"/>
  <c r="O3154" i="32"/>
  <c r="M3154" i="32"/>
  <c r="L3154" i="32"/>
  <c r="J3153" i="32"/>
  <c r="Q3153" i="32"/>
  <c r="O3153" i="32"/>
  <c r="M3153" i="32"/>
  <c r="L3153" i="32"/>
  <c r="J3152" i="32"/>
  <c r="Q3152" i="32"/>
  <c r="O3152" i="32"/>
  <c r="M3152" i="32"/>
  <c r="L3152" i="32"/>
  <c r="J3151" i="32"/>
  <c r="Q3151" i="32"/>
  <c r="O3151" i="32"/>
  <c r="M3151" i="32"/>
  <c r="L3151" i="32"/>
  <c r="J3150" i="32"/>
  <c r="Q3150" i="32"/>
  <c r="O3150" i="32"/>
  <c r="M3150" i="32"/>
  <c r="L3150" i="32"/>
  <c r="J3149" i="32"/>
  <c r="Q3149" i="32"/>
  <c r="O3149" i="32"/>
  <c r="M3149" i="32"/>
  <c r="L3149" i="32"/>
  <c r="J3148" i="32"/>
  <c r="Q3148" i="32"/>
  <c r="O3148" i="32"/>
  <c r="M3148" i="32"/>
  <c r="L3148" i="32"/>
  <c r="J3147" i="32"/>
  <c r="Q3147" i="32"/>
  <c r="O3147" i="32"/>
  <c r="M3147" i="32"/>
  <c r="L3147" i="32"/>
  <c r="J3146" i="32"/>
  <c r="Q3146" i="32"/>
  <c r="O3146" i="32"/>
  <c r="M3146" i="32"/>
  <c r="L3146" i="32"/>
  <c r="J3145" i="32"/>
  <c r="Q3145" i="32"/>
  <c r="O3145" i="32"/>
  <c r="M3145" i="32"/>
  <c r="L3145" i="32"/>
  <c r="J3144" i="32"/>
  <c r="Q3144" i="32"/>
  <c r="O3144" i="32"/>
  <c r="M3144" i="32"/>
  <c r="L3144" i="32"/>
  <c r="J3143" i="32"/>
  <c r="Q3143" i="32"/>
  <c r="O3143" i="32"/>
  <c r="M3143" i="32"/>
  <c r="L3143" i="32"/>
  <c r="J3142" i="32"/>
  <c r="Q3142" i="32"/>
  <c r="O3142" i="32"/>
  <c r="M3142" i="32"/>
  <c r="L3142" i="32"/>
  <c r="J3141" i="32"/>
  <c r="Q3141" i="32"/>
  <c r="O3141" i="32"/>
  <c r="M3141" i="32"/>
  <c r="L3141" i="32"/>
  <c r="J3140" i="32"/>
  <c r="Q3140" i="32"/>
  <c r="O3140" i="32"/>
  <c r="M3140" i="32"/>
  <c r="L3140" i="32"/>
  <c r="J3139" i="32"/>
  <c r="Q3139" i="32"/>
  <c r="O3139" i="32"/>
  <c r="M3139" i="32"/>
  <c r="L3139" i="32"/>
  <c r="J3138" i="32"/>
  <c r="Q3138" i="32"/>
  <c r="O3138" i="32"/>
  <c r="M3138" i="32"/>
  <c r="L3138" i="32"/>
  <c r="J3137" i="32"/>
  <c r="Q3137" i="32"/>
  <c r="O3137" i="32"/>
  <c r="M3137" i="32"/>
  <c r="L3137" i="32"/>
  <c r="J3136" i="32"/>
  <c r="Q3136" i="32"/>
  <c r="O3136" i="32"/>
  <c r="M3136" i="32"/>
  <c r="L3136" i="32"/>
  <c r="J3135" i="32"/>
  <c r="Q3135" i="32"/>
  <c r="O3135" i="32"/>
  <c r="M3135" i="32"/>
  <c r="L3135" i="32"/>
  <c r="J3134" i="32"/>
  <c r="Q3134" i="32"/>
  <c r="O3134" i="32"/>
  <c r="M3134" i="32"/>
  <c r="L3134" i="32"/>
  <c r="J3133" i="32"/>
  <c r="Q3133" i="32"/>
  <c r="O3133" i="32"/>
  <c r="M3133" i="32"/>
  <c r="L3133" i="32"/>
  <c r="J3132" i="32"/>
  <c r="Q3132" i="32"/>
  <c r="O3132" i="32"/>
  <c r="M3132" i="32"/>
  <c r="L3132" i="32"/>
  <c r="J3131" i="32"/>
  <c r="Q3131" i="32"/>
  <c r="O3131" i="32"/>
  <c r="M3131" i="32"/>
  <c r="L3131" i="32"/>
  <c r="J3130" i="32"/>
  <c r="Q3130" i="32"/>
  <c r="O3130" i="32"/>
  <c r="M3130" i="32"/>
  <c r="L3130" i="32"/>
  <c r="J3129" i="32"/>
  <c r="Q3129" i="32"/>
  <c r="O3129" i="32"/>
  <c r="M3129" i="32"/>
  <c r="L3129" i="32"/>
  <c r="J3128" i="32"/>
  <c r="Q3128" i="32"/>
  <c r="O3128" i="32"/>
  <c r="M3128" i="32"/>
  <c r="L3128" i="32"/>
  <c r="J3127" i="32"/>
  <c r="Q3127" i="32"/>
  <c r="O3127" i="32"/>
  <c r="M3127" i="32"/>
  <c r="L3127" i="32"/>
  <c r="J3125" i="32"/>
  <c r="Q3125" i="32"/>
  <c r="O3125" i="32"/>
  <c r="M3125" i="32"/>
  <c r="L3125" i="32"/>
  <c r="J3124" i="32"/>
  <c r="Q3124" i="32"/>
  <c r="O3124" i="32"/>
  <c r="M3124" i="32"/>
  <c r="L3124" i="32"/>
  <c r="J3123" i="32"/>
  <c r="Q3123" i="32"/>
  <c r="O3123" i="32"/>
  <c r="M3123" i="32"/>
  <c r="L3123" i="32"/>
  <c r="J3122" i="32"/>
  <c r="Q3122" i="32"/>
  <c r="O3122" i="32"/>
  <c r="M3122" i="32"/>
  <c r="L3122" i="32"/>
  <c r="J3121" i="32"/>
  <c r="Q3121" i="32"/>
  <c r="O3121" i="32"/>
  <c r="M3121" i="32"/>
  <c r="L3121" i="32"/>
  <c r="J3120" i="32"/>
  <c r="Q3120" i="32"/>
  <c r="O3120" i="32"/>
  <c r="M3120" i="32"/>
  <c r="L3120" i="32"/>
  <c r="J3119" i="32"/>
  <c r="Q3119" i="32"/>
  <c r="O3119" i="32"/>
  <c r="M3119" i="32"/>
  <c r="L3119" i="32"/>
  <c r="J3118" i="32"/>
  <c r="Q3118" i="32"/>
  <c r="O3118" i="32"/>
  <c r="M3118" i="32"/>
  <c r="L3118" i="32"/>
  <c r="J3116" i="32"/>
  <c r="Q3116" i="32"/>
  <c r="O3116" i="32"/>
  <c r="M3116" i="32"/>
  <c r="L3116" i="32"/>
  <c r="J3115" i="32"/>
  <c r="Q3115" i="32"/>
  <c r="O3115" i="32"/>
  <c r="M3115" i="32"/>
  <c r="L3115" i="32"/>
  <c r="J3114" i="32"/>
  <c r="Q3114" i="32"/>
  <c r="O3114" i="32"/>
  <c r="M3114" i="32"/>
  <c r="L3114" i="32"/>
  <c r="J3113" i="32"/>
  <c r="Q3113" i="32"/>
  <c r="O3113" i="32"/>
  <c r="M3113" i="32"/>
  <c r="L3113" i="32"/>
  <c r="J3112" i="32"/>
  <c r="Q3112" i="32"/>
  <c r="O3112" i="32"/>
  <c r="M3112" i="32"/>
  <c r="L3112" i="32"/>
  <c r="J3111" i="32"/>
  <c r="Q3111" i="32"/>
  <c r="O3111" i="32"/>
  <c r="M3111" i="32"/>
  <c r="L3111" i="32"/>
  <c r="J3109" i="32"/>
  <c r="Q3109" i="32"/>
  <c r="O3109" i="32"/>
  <c r="M3109" i="32"/>
  <c r="L3109" i="32"/>
  <c r="J3108" i="32"/>
  <c r="Q3108" i="32"/>
  <c r="O3108" i="32"/>
  <c r="M3108" i="32"/>
  <c r="L3108" i="32"/>
  <c r="J3107" i="32"/>
  <c r="Q3107" i="32"/>
  <c r="O3107" i="32"/>
  <c r="M3107" i="32"/>
  <c r="L3107" i="32"/>
  <c r="J3106" i="32"/>
  <c r="Q3106" i="32"/>
  <c r="O3106" i="32"/>
  <c r="M3106" i="32"/>
  <c r="L3106" i="32"/>
  <c r="J3105" i="32"/>
  <c r="Q3105" i="32"/>
  <c r="O3105" i="32"/>
  <c r="M3105" i="32"/>
  <c r="L3105" i="32"/>
  <c r="J3104" i="32"/>
  <c r="Q3104" i="32"/>
  <c r="O3104" i="32"/>
  <c r="M3104" i="32"/>
  <c r="L3104" i="32"/>
  <c r="J3103" i="32"/>
  <c r="Q3103" i="32"/>
  <c r="O3103" i="32"/>
  <c r="M3103" i="32"/>
  <c r="L3103" i="32"/>
  <c r="J3102" i="32"/>
  <c r="Q3102" i="32"/>
  <c r="O3102" i="32"/>
  <c r="M3102" i="32"/>
  <c r="L3102" i="32"/>
  <c r="J3101" i="32"/>
  <c r="Q3101" i="32"/>
  <c r="O3101" i="32"/>
  <c r="M3101" i="32"/>
  <c r="L3101" i="32"/>
  <c r="J3100" i="32"/>
  <c r="Q3100" i="32"/>
  <c r="O3100" i="32"/>
  <c r="M3100" i="32"/>
  <c r="L3100" i="32"/>
  <c r="J3099" i="32"/>
  <c r="Q3099" i="32"/>
  <c r="O3099" i="32"/>
  <c r="M3099" i="32"/>
  <c r="L3099" i="32"/>
  <c r="J3098" i="32"/>
  <c r="Q3098" i="32"/>
  <c r="O3098" i="32"/>
  <c r="M3098" i="32"/>
  <c r="L3098" i="32"/>
  <c r="J3097" i="32"/>
  <c r="Q3097" i="32"/>
  <c r="O3097" i="32"/>
  <c r="M3097" i="32"/>
  <c r="L3097" i="32"/>
  <c r="J3096" i="32"/>
  <c r="Q3096" i="32"/>
  <c r="O3096" i="32"/>
  <c r="M3096" i="32"/>
  <c r="L3096" i="32"/>
  <c r="J3095" i="32"/>
  <c r="Q3095" i="32"/>
  <c r="O3095" i="32"/>
  <c r="M3095" i="32"/>
  <c r="L3095" i="32"/>
  <c r="J3094" i="32"/>
  <c r="Q3094" i="32"/>
  <c r="O3094" i="32"/>
  <c r="M3094" i="32"/>
  <c r="L3094" i="32"/>
  <c r="J3093" i="32"/>
  <c r="Q3093" i="32"/>
  <c r="O3093" i="32"/>
  <c r="M3093" i="32"/>
  <c r="L3093" i="32"/>
  <c r="J3092" i="32"/>
  <c r="Q3092" i="32"/>
  <c r="O3092" i="32"/>
  <c r="M3092" i="32"/>
  <c r="L3092" i="32"/>
  <c r="J3091" i="32"/>
  <c r="Q3091" i="32"/>
  <c r="O3091" i="32"/>
  <c r="M3091" i="32"/>
  <c r="L3091" i="32"/>
  <c r="J3090" i="32"/>
  <c r="Q3090" i="32"/>
  <c r="O3090" i="32"/>
  <c r="M3090" i="32"/>
  <c r="L3090" i="32"/>
  <c r="J3089" i="32"/>
  <c r="Q3089" i="32"/>
  <c r="O3089" i="32"/>
  <c r="M3089" i="32"/>
  <c r="L3089" i="32"/>
  <c r="J3088" i="32"/>
  <c r="Q3088" i="32"/>
  <c r="O3088" i="32"/>
  <c r="M3088" i="32"/>
  <c r="L3088" i="32"/>
  <c r="J3082" i="32"/>
  <c r="Q3082" i="32"/>
  <c r="O3082" i="32"/>
  <c r="M3082" i="32"/>
  <c r="L3082" i="32"/>
  <c r="J3087" i="32"/>
  <c r="Q3087" i="32"/>
  <c r="O3087" i="32"/>
  <c r="M3087" i="32"/>
  <c r="L3087" i="32"/>
  <c r="J3086" i="32"/>
  <c r="Q3086" i="32"/>
  <c r="O3086" i="32"/>
  <c r="M3086" i="32"/>
  <c r="L3086" i="32"/>
  <c r="J3085" i="32"/>
  <c r="Q3085" i="32"/>
  <c r="O3085" i="32"/>
  <c r="M3085" i="32"/>
  <c r="L3085" i="32"/>
  <c r="J3084" i="32"/>
  <c r="Q3084" i="32"/>
  <c r="O3084" i="32"/>
  <c r="M3084" i="32"/>
  <c r="L3084" i="32"/>
  <c r="J3083" i="32"/>
  <c r="Q3083" i="32"/>
  <c r="O3083" i="32"/>
  <c r="M3083" i="32"/>
  <c r="L3083" i="32"/>
  <c r="J3081" i="32"/>
  <c r="Q3081" i="32"/>
  <c r="O3081" i="32"/>
  <c r="M3081" i="32"/>
  <c r="L3081" i="32"/>
  <c r="J3080" i="32"/>
  <c r="Q3080" i="32"/>
  <c r="O3080" i="32"/>
  <c r="M3080" i="32"/>
  <c r="L3080" i="32"/>
  <c r="J3079" i="32"/>
  <c r="Q3079" i="32"/>
  <c r="O3079" i="32"/>
  <c r="M3079" i="32"/>
  <c r="L3079" i="32"/>
  <c r="J3078" i="32"/>
  <c r="Q3078" i="32"/>
  <c r="O3078" i="32"/>
  <c r="M3078" i="32"/>
  <c r="L3078" i="32"/>
  <c r="J3077" i="32"/>
  <c r="Q3077" i="32"/>
  <c r="O3077" i="32"/>
  <c r="M3077" i="32"/>
  <c r="L3077" i="32"/>
  <c r="J3076" i="32"/>
  <c r="Q3076" i="32"/>
  <c r="O3076" i="32"/>
  <c r="M3076" i="32"/>
  <c r="L3076" i="32"/>
  <c r="J3075" i="32"/>
  <c r="Q3075" i="32"/>
  <c r="O3075" i="32"/>
  <c r="M3075" i="32"/>
  <c r="L3075" i="32"/>
  <c r="J3074" i="32"/>
  <c r="Q3074" i="32"/>
  <c r="O3074" i="32"/>
  <c r="M3074" i="32"/>
  <c r="L3074" i="32"/>
  <c r="J3073" i="32"/>
  <c r="Q3073" i="32"/>
  <c r="O3073" i="32"/>
  <c r="M3073" i="32"/>
  <c r="L3073" i="32"/>
  <c r="J3072" i="32"/>
  <c r="Q3072" i="32"/>
  <c r="O3072" i="32"/>
  <c r="M3072" i="32"/>
  <c r="L3072" i="32"/>
  <c r="J3071" i="32"/>
  <c r="Q3071" i="32"/>
  <c r="O3071" i="32"/>
  <c r="M3071" i="32"/>
  <c r="L3071" i="32"/>
  <c r="J3070" i="32"/>
  <c r="Q3070" i="32"/>
  <c r="O3070" i="32"/>
  <c r="M3070" i="32"/>
  <c r="L3070" i="32"/>
  <c r="J3069" i="32"/>
  <c r="Q3069" i="32"/>
  <c r="O3069" i="32"/>
  <c r="M3069" i="32"/>
  <c r="L3069" i="32"/>
  <c r="J3068" i="32"/>
  <c r="Q3068" i="32"/>
  <c r="O3068" i="32"/>
  <c r="M3068" i="32"/>
  <c r="L3068" i="32"/>
  <c r="J3067" i="32"/>
  <c r="Q3067" i="32"/>
  <c r="O3067" i="32"/>
  <c r="M3067" i="32"/>
  <c r="L3067" i="32"/>
  <c r="J3066" i="32"/>
  <c r="Q3066" i="32"/>
  <c r="O3066" i="32"/>
  <c r="M3066" i="32"/>
  <c r="L3066" i="32"/>
  <c r="J3065" i="32"/>
  <c r="Q3065" i="32"/>
  <c r="O3065" i="32"/>
  <c r="M3065" i="32"/>
  <c r="L3065" i="32"/>
  <c r="J3064" i="32"/>
  <c r="Q3064" i="32"/>
  <c r="O3064" i="32"/>
  <c r="M3064" i="32"/>
  <c r="L3064" i="32"/>
  <c r="J3063" i="32"/>
  <c r="Q3063" i="32"/>
  <c r="O3063" i="32"/>
  <c r="M3063" i="32"/>
  <c r="L3063" i="32"/>
  <c r="J3062" i="32"/>
  <c r="Q3062" i="32"/>
  <c r="O3062" i="32"/>
  <c r="M3062" i="32"/>
  <c r="L3062" i="32"/>
  <c r="J3061" i="32"/>
  <c r="Q3061" i="32"/>
  <c r="O3061" i="32"/>
  <c r="M3061" i="32"/>
  <c r="L3061" i="32"/>
  <c r="J3060" i="32"/>
  <c r="Q3060" i="32"/>
  <c r="O3060" i="32"/>
  <c r="M3060" i="32"/>
  <c r="L3060" i="32"/>
  <c r="J3059" i="32"/>
  <c r="Q3059" i="32"/>
  <c r="O3059" i="32"/>
  <c r="M3059" i="32"/>
  <c r="L3059" i="32"/>
  <c r="J3058" i="32"/>
  <c r="Q3058" i="32"/>
  <c r="O3058" i="32"/>
  <c r="M3058" i="32"/>
  <c r="L3058" i="32"/>
  <c r="J3057" i="32"/>
  <c r="Q3057" i="32"/>
  <c r="O3057" i="32"/>
  <c r="M3057" i="32"/>
  <c r="L3057" i="32"/>
  <c r="J3056" i="32"/>
  <c r="Q3056" i="32"/>
  <c r="O3056" i="32"/>
  <c r="M3056" i="32"/>
  <c r="L3056" i="32"/>
  <c r="J3055" i="32"/>
  <c r="Q3055" i="32"/>
  <c r="O3055" i="32"/>
  <c r="M3055" i="32"/>
  <c r="L3055" i="32"/>
  <c r="J3054" i="32"/>
  <c r="Q3054" i="32"/>
  <c r="O3054" i="32"/>
  <c r="M3054" i="32"/>
  <c r="L3054" i="32"/>
  <c r="J3053" i="32"/>
  <c r="Q3053" i="32"/>
  <c r="O3053" i="32"/>
  <c r="M3053" i="32"/>
  <c r="L3053" i="32"/>
  <c r="J3052" i="32"/>
  <c r="Q3052" i="32"/>
  <c r="O3052" i="32"/>
  <c r="M3052" i="32"/>
  <c r="L3052" i="32"/>
  <c r="J3051" i="32"/>
  <c r="Q3051" i="32"/>
  <c r="O3051" i="32"/>
  <c r="M3051" i="32"/>
  <c r="L3051" i="32"/>
  <c r="J3050" i="32"/>
  <c r="Q3050" i="32"/>
  <c r="O3050" i="32"/>
  <c r="M3050" i="32"/>
  <c r="L3050" i="32"/>
  <c r="J3049" i="32"/>
  <c r="Q3049" i="32"/>
  <c r="O3049" i="32"/>
  <c r="M3049" i="32"/>
  <c r="L3049" i="32"/>
  <c r="J3048" i="32"/>
  <c r="Q3048" i="32"/>
  <c r="O3048" i="32"/>
  <c r="M3048" i="32"/>
  <c r="L3048" i="32"/>
  <c r="J3047" i="32"/>
  <c r="Q3047" i="32"/>
  <c r="O3047" i="32"/>
  <c r="M3047" i="32"/>
  <c r="L3047" i="32"/>
  <c r="J3046" i="32"/>
  <c r="Q3046" i="32"/>
  <c r="O3046" i="32"/>
  <c r="M3046" i="32"/>
  <c r="L3046" i="32"/>
  <c r="J3045" i="32"/>
  <c r="Q3045" i="32"/>
  <c r="O3045" i="32"/>
  <c r="M3045" i="32"/>
  <c r="L3045" i="32"/>
  <c r="J3044" i="32"/>
  <c r="Q3044" i="32"/>
  <c r="O3044" i="32"/>
  <c r="M3044" i="32"/>
  <c r="L3044" i="32"/>
  <c r="J3043" i="32"/>
  <c r="Q3043" i="32"/>
  <c r="O3043" i="32"/>
  <c r="M3043" i="32"/>
  <c r="L3043" i="32"/>
  <c r="J3042" i="32"/>
  <c r="Q3042" i="32"/>
  <c r="O3042" i="32"/>
  <c r="M3042" i="32"/>
  <c r="L3042" i="32"/>
  <c r="J3041" i="32"/>
  <c r="Q3041" i="32"/>
  <c r="O3041" i="32"/>
  <c r="M3041" i="32"/>
  <c r="L3041" i="32"/>
  <c r="J3040" i="32"/>
  <c r="Q3040" i="32"/>
  <c r="O3040" i="32"/>
  <c r="M3040" i="32"/>
  <c r="L3040" i="32"/>
  <c r="J3039" i="32"/>
  <c r="Q3039" i="32"/>
  <c r="O3039" i="32"/>
  <c r="M3039" i="32"/>
  <c r="L3039" i="32"/>
  <c r="J3038" i="32"/>
  <c r="Q3038" i="32"/>
  <c r="O3038" i="32"/>
  <c r="M3038" i="32"/>
  <c r="L3038" i="32"/>
  <c r="J3037" i="32"/>
  <c r="Q3037" i="32"/>
  <c r="O3037" i="32"/>
  <c r="M3037" i="32"/>
  <c r="L3037" i="32"/>
  <c r="J3036" i="32"/>
  <c r="Q3036" i="32"/>
  <c r="O3036" i="32"/>
  <c r="M3036" i="32"/>
  <c r="L3036" i="32"/>
  <c r="J3035" i="32"/>
  <c r="Q3035" i="32"/>
  <c r="O3035" i="32"/>
  <c r="M3035" i="32"/>
  <c r="L3035" i="32"/>
  <c r="J3034" i="32"/>
  <c r="Q3034" i="32"/>
  <c r="O3034" i="32"/>
  <c r="M3034" i="32"/>
  <c r="L3034" i="32"/>
  <c r="J3033" i="32"/>
  <c r="Q3033" i="32"/>
  <c r="O3033" i="32"/>
  <c r="M3033" i="32"/>
  <c r="L3033" i="32"/>
  <c r="J3032" i="32"/>
  <c r="Q3032" i="32"/>
  <c r="O3032" i="32"/>
  <c r="M3032" i="32"/>
  <c r="L3032" i="32"/>
  <c r="J3031" i="32"/>
  <c r="Q3031" i="32"/>
  <c r="O3031" i="32"/>
  <c r="M3031" i="32"/>
  <c r="L3031" i="32"/>
  <c r="J3030" i="32"/>
  <c r="Q3030" i="32"/>
  <c r="O3030" i="32"/>
  <c r="M3030" i="32"/>
  <c r="L3030" i="32"/>
  <c r="J3029" i="32"/>
  <c r="Q3029" i="32"/>
  <c r="O3029" i="32"/>
  <c r="M3029" i="32"/>
  <c r="L3029" i="32"/>
  <c r="J3028" i="32"/>
  <c r="Q3028" i="32"/>
  <c r="O3028" i="32"/>
  <c r="M3028" i="32"/>
  <c r="L3028" i="32"/>
  <c r="J3027" i="32"/>
  <c r="Q3027" i="32"/>
  <c r="O3027" i="32"/>
  <c r="M3027" i="32"/>
  <c r="L3027" i="32"/>
  <c r="J3026" i="32"/>
  <c r="Q3026" i="32"/>
  <c r="O3026" i="32"/>
  <c r="M3026" i="32"/>
  <c r="L3026" i="32"/>
  <c r="J3025" i="32"/>
  <c r="Q3025" i="32"/>
  <c r="O3025" i="32"/>
  <c r="M3025" i="32"/>
  <c r="L3025" i="32"/>
  <c r="J3024" i="32"/>
  <c r="Q3024" i="32"/>
  <c r="O3024" i="32"/>
  <c r="M3024" i="32"/>
  <c r="L3024" i="32"/>
  <c r="J3023" i="32"/>
  <c r="Q3023" i="32"/>
  <c r="O3023" i="32"/>
  <c r="M3023" i="32"/>
  <c r="L3023" i="32"/>
  <c r="J3022" i="32"/>
  <c r="Q3022" i="32"/>
  <c r="O3022" i="32"/>
  <c r="M3022" i="32"/>
  <c r="L3022" i="32"/>
  <c r="J3021" i="32"/>
  <c r="Q3021" i="32"/>
  <c r="O3021" i="32"/>
  <c r="M3021" i="32"/>
  <c r="L3021" i="32"/>
  <c r="J3020" i="32"/>
  <c r="Q3020" i="32"/>
  <c r="O3020" i="32"/>
  <c r="M3020" i="32"/>
  <c r="L3020" i="32"/>
  <c r="J3019" i="32"/>
  <c r="Q3019" i="32"/>
  <c r="O3019" i="32"/>
  <c r="M3019" i="32"/>
  <c r="L3019" i="32"/>
  <c r="J3018" i="32"/>
  <c r="Q3018" i="32"/>
  <c r="O3018" i="32"/>
  <c r="M3018" i="32"/>
  <c r="L3018" i="32"/>
  <c r="J3017" i="32"/>
  <c r="Q3017" i="32"/>
  <c r="O3017" i="32"/>
  <c r="M3017" i="32"/>
  <c r="L3017" i="32"/>
  <c r="J3016" i="32"/>
  <c r="Q3016" i="32"/>
  <c r="O3016" i="32"/>
  <c r="M3016" i="32"/>
  <c r="L3016" i="32"/>
  <c r="J3015" i="32"/>
  <c r="Q3015" i="32"/>
  <c r="O3015" i="32"/>
  <c r="M3015" i="32"/>
  <c r="L3015" i="32"/>
  <c r="J3014" i="32"/>
  <c r="Q3014" i="32"/>
  <c r="O3014" i="32"/>
  <c r="M3014" i="32"/>
  <c r="L3014" i="32"/>
  <c r="J3013" i="32"/>
  <c r="Q3013" i="32"/>
  <c r="O3013" i="32"/>
  <c r="M3013" i="32"/>
  <c r="L3013" i="32"/>
  <c r="J3012" i="32"/>
  <c r="Q3012" i="32"/>
  <c r="O3012" i="32"/>
  <c r="M3012" i="32"/>
  <c r="L3012" i="32"/>
  <c r="J3011" i="32"/>
  <c r="Q3011" i="32"/>
  <c r="O3011" i="32"/>
  <c r="M3011" i="32"/>
  <c r="L3011" i="32"/>
  <c r="J3010" i="32"/>
  <c r="Q3010" i="32"/>
  <c r="O3010" i="32"/>
  <c r="M3010" i="32"/>
  <c r="L3010" i="32"/>
  <c r="J3009" i="32"/>
  <c r="Q3009" i="32"/>
  <c r="O3009" i="32"/>
  <c r="M3009" i="32"/>
  <c r="L3009" i="32"/>
  <c r="J3008" i="32"/>
  <c r="Q3008" i="32"/>
  <c r="O3008" i="32"/>
  <c r="M3008" i="32"/>
  <c r="L3008" i="32"/>
  <c r="J3007" i="32"/>
  <c r="Q3007" i="32"/>
  <c r="O3007" i="32"/>
  <c r="M3007" i="32"/>
  <c r="L3007" i="32"/>
  <c r="J3006" i="32"/>
  <c r="Q3006" i="32"/>
  <c r="O3006" i="32"/>
  <c r="M3006" i="32"/>
  <c r="L3006" i="32"/>
  <c r="J3005" i="32"/>
  <c r="Q3005" i="32"/>
  <c r="O3005" i="32"/>
  <c r="M3005" i="32"/>
  <c r="L3005" i="32"/>
  <c r="J3004" i="32"/>
  <c r="Q3004" i="32"/>
  <c r="O3004" i="32"/>
  <c r="M3004" i="32"/>
  <c r="L3004" i="32"/>
  <c r="J3003" i="32"/>
  <c r="Q3003" i="32"/>
  <c r="O3003" i="32"/>
  <c r="M3003" i="32"/>
  <c r="L3003" i="32"/>
  <c r="J3002" i="32"/>
  <c r="Q3002" i="32"/>
  <c r="O3002" i="32"/>
  <c r="M3002" i="32"/>
  <c r="L3002" i="32"/>
  <c r="J3001" i="32"/>
  <c r="Q3001" i="32"/>
  <c r="O3001" i="32"/>
  <c r="M3001" i="32"/>
  <c r="L3001" i="32"/>
  <c r="J3000" i="32"/>
  <c r="Q3000" i="32"/>
  <c r="O3000" i="32"/>
  <c r="M3000" i="32"/>
  <c r="L3000" i="32"/>
  <c r="J2999" i="32"/>
  <c r="Q2999" i="32"/>
  <c r="O2999" i="32"/>
  <c r="M2999" i="32"/>
  <c r="L2999" i="32"/>
  <c r="J2998" i="32"/>
  <c r="Q2998" i="32"/>
  <c r="O2998" i="32"/>
  <c r="M2998" i="32"/>
  <c r="L2998" i="32"/>
  <c r="J2997" i="32"/>
  <c r="Q2997" i="32"/>
  <c r="O2997" i="32"/>
  <c r="M2997" i="32"/>
  <c r="L2997" i="32"/>
  <c r="J2996" i="32"/>
  <c r="Q2996" i="32"/>
  <c r="O2996" i="32"/>
  <c r="M2996" i="32"/>
  <c r="L2996" i="32"/>
  <c r="J2995" i="32"/>
  <c r="Q2995" i="32"/>
  <c r="O2995" i="32"/>
  <c r="M2995" i="32"/>
  <c r="L2995" i="32"/>
  <c r="J2994" i="32"/>
  <c r="Q2994" i="32"/>
  <c r="O2994" i="32"/>
  <c r="M2994" i="32"/>
  <c r="L2994" i="32"/>
  <c r="J2993" i="32"/>
  <c r="Q2993" i="32"/>
  <c r="O2993" i="32"/>
  <c r="M2993" i="32"/>
  <c r="L2993" i="32"/>
  <c r="J2992" i="32"/>
  <c r="Q2992" i="32"/>
  <c r="O2992" i="32"/>
  <c r="M2992" i="32"/>
  <c r="L2992" i="32"/>
  <c r="J2991" i="32"/>
  <c r="Q2991" i="32"/>
  <c r="O2991" i="32"/>
  <c r="M2991" i="32"/>
  <c r="L2991" i="32"/>
  <c r="J2990" i="32"/>
  <c r="Q2990" i="32"/>
  <c r="O2990" i="32"/>
  <c r="M2990" i="32"/>
  <c r="L2990" i="32"/>
  <c r="J2989" i="32"/>
  <c r="Q2989" i="32"/>
  <c r="O2989" i="32"/>
  <c r="M2989" i="32"/>
  <c r="L2989" i="32"/>
  <c r="J2988" i="32"/>
  <c r="Q2988" i="32"/>
  <c r="O2988" i="32"/>
  <c r="M2988" i="32"/>
  <c r="L2988" i="32"/>
  <c r="J2987" i="32"/>
  <c r="Q2987" i="32"/>
  <c r="O2987" i="32"/>
  <c r="M2987" i="32"/>
  <c r="L2987" i="32"/>
  <c r="J2986" i="32"/>
  <c r="Q2986" i="32"/>
  <c r="O2986" i="32"/>
  <c r="M2986" i="32"/>
  <c r="L2986" i="32"/>
  <c r="J2985" i="32"/>
  <c r="Q2985" i="32"/>
  <c r="O2985" i="32"/>
  <c r="M2985" i="32"/>
  <c r="L2985" i="32"/>
  <c r="J2984" i="32"/>
  <c r="Q2984" i="32"/>
  <c r="O2984" i="32"/>
  <c r="M2984" i="32"/>
  <c r="L2984" i="32"/>
  <c r="J2983" i="32"/>
  <c r="Q2983" i="32"/>
  <c r="O2983" i="32"/>
  <c r="M2983" i="32"/>
  <c r="L2983" i="32"/>
  <c r="J2982" i="32"/>
  <c r="Q2982" i="32"/>
  <c r="O2982" i="32"/>
  <c r="M2982" i="32"/>
  <c r="L2982" i="32"/>
  <c r="J2981" i="32"/>
  <c r="Q2981" i="32"/>
  <c r="O2981" i="32"/>
  <c r="M2981" i="32"/>
  <c r="L2981" i="32"/>
  <c r="J2980" i="32"/>
  <c r="Q2980" i="32"/>
  <c r="O2980" i="32"/>
  <c r="M2980" i="32"/>
  <c r="L2980" i="32"/>
  <c r="J2979" i="32"/>
  <c r="Q2979" i="32"/>
  <c r="O2979" i="32"/>
  <c r="M2979" i="32"/>
  <c r="L2979" i="32"/>
  <c r="J2978" i="32"/>
  <c r="Q2978" i="32"/>
  <c r="O2978" i="32"/>
  <c r="M2978" i="32"/>
  <c r="L2978" i="32"/>
  <c r="J2977" i="32"/>
  <c r="Q2977" i="32"/>
  <c r="O2977" i="32"/>
  <c r="M2977" i="32"/>
  <c r="L2977" i="32"/>
  <c r="J2976" i="32"/>
  <c r="Q2976" i="32"/>
  <c r="O2976" i="32"/>
  <c r="M2976" i="32"/>
  <c r="L2976" i="32"/>
  <c r="J2975" i="32"/>
  <c r="Q2975" i="32"/>
  <c r="O2975" i="32"/>
  <c r="M2975" i="32"/>
  <c r="L2975" i="32"/>
  <c r="J2974" i="32"/>
  <c r="Q2974" i="32"/>
  <c r="O2974" i="32"/>
  <c r="M2974" i="32"/>
  <c r="L2974" i="32"/>
  <c r="J2973" i="32"/>
  <c r="Q2973" i="32"/>
  <c r="O2973" i="32"/>
  <c r="M2973" i="32"/>
  <c r="L2973" i="32"/>
  <c r="J2972" i="32"/>
  <c r="Q2972" i="32"/>
  <c r="O2972" i="32"/>
  <c r="M2972" i="32"/>
  <c r="L2972" i="32"/>
  <c r="J2971" i="32"/>
  <c r="Q2971" i="32"/>
  <c r="O2971" i="32"/>
  <c r="M2971" i="32"/>
  <c r="L2971" i="32"/>
  <c r="J2970" i="32"/>
  <c r="Q2970" i="32"/>
  <c r="O2970" i="32"/>
  <c r="M2970" i="32"/>
  <c r="L2970" i="32"/>
  <c r="J2969" i="32"/>
  <c r="Q2969" i="32"/>
  <c r="O2969" i="32"/>
  <c r="M2969" i="32"/>
  <c r="L2969" i="32"/>
  <c r="J2968" i="32"/>
  <c r="Q2968" i="32"/>
  <c r="O2968" i="32"/>
  <c r="M2968" i="32"/>
  <c r="L2968" i="32"/>
  <c r="J2967" i="32"/>
  <c r="Q2967" i="32"/>
  <c r="O2967" i="32"/>
  <c r="M2967" i="32"/>
  <c r="L2967" i="32"/>
  <c r="J2966" i="32"/>
  <c r="Q2966" i="32"/>
  <c r="O2966" i="32"/>
  <c r="M2966" i="32"/>
  <c r="L2966" i="32"/>
  <c r="J2965" i="32"/>
  <c r="Q2965" i="32"/>
  <c r="O2965" i="32"/>
  <c r="M2965" i="32"/>
  <c r="L2965" i="32"/>
  <c r="J2964" i="32"/>
  <c r="Q2964" i="32"/>
  <c r="O2964" i="32"/>
  <c r="M2964" i="32"/>
  <c r="L2964" i="32"/>
  <c r="J2963" i="32"/>
  <c r="Q2963" i="32"/>
  <c r="O2963" i="32"/>
  <c r="M2963" i="32"/>
  <c r="L2963" i="32"/>
  <c r="J2962" i="32"/>
  <c r="Q2962" i="32"/>
  <c r="O2962" i="32"/>
  <c r="M2962" i="32"/>
  <c r="L2962" i="32"/>
  <c r="J2961" i="32"/>
  <c r="Q2961" i="32"/>
  <c r="O2961" i="32"/>
  <c r="M2961" i="32"/>
  <c r="L2961" i="32"/>
  <c r="J2960" i="32"/>
  <c r="Q2960" i="32"/>
  <c r="O2960" i="32"/>
  <c r="M2960" i="32"/>
  <c r="L2960" i="32"/>
  <c r="J2959" i="32"/>
  <c r="Q2959" i="32"/>
  <c r="O2959" i="32"/>
  <c r="M2959" i="32"/>
  <c r="L2959" i="32"/>
  <c r="J2958" i="32"/>
  <c r="Q2958" i="32"/>
  <c r="O2958" i="32"/>
  <c r="M2958" i="32"/>
  <c r="L2958" i="32"/>
  <c r="J2957" i="32"/>
  <c r="Q2957" i="32"/>
  <c r="O2957" i="32"/>
  <c r="M2957" i="32"/>
  <c r="L2957" i="32"/>
  <c r="J2956" i="32"/>
  <c r="Q2956" i="32"/>
  <c r="O2956" i="32"/>
  <c r="M2956" i="32"/>
  <c r="L2956" i="32"/>
  <c r="J2955" i="32"/>
  <c r="Q2955" i="32"/>
  <c r="O2955" i="32"/>
  <c r="M2955" i="32"/>
  <c r="L2955" i="32"/>
  <c r="J2954" i="32"/>
  <c r="Q2954" i="32"/>
  <c r="O2954" i="32"/>
  <c r="M2954" i="32"/>
  <c r="L2954" i="32"/>
  <c r="J2953" i="32"/>
  <c r="Q2953" i="32"/>
  <c r="O2953" i="32"/>
  <c r="M2953" i="32"/>
  <c r="L2953" i="32"/>
  <c r="J2952" i="32"/>
  <c r="Q2952" i="32"/>
  <c r="O2952" i="32"/>
  <c r="M2952" i="32"/>
  <c r="L2952" i="32"/>
  <c r="J2951" i="32"/>
  <c r="Q2951" i="32"/>
  <c r="O2951" i="32"/>
  <c r="M2951" i="32"/>
  <c r="L2951" i="32"/>
  <c r="J2950" i="32"/>
  <c r="Q2950" i="32"/>
  <c r="O2950" i="32"/>
  <c r="M2950" i="32"/>
  <c r="L2950" i="32"/>
  <c r="J2949" i="32"/>
  <c r="Q2949" i="32"/>
  <c r="O2949" i="32"/>
  <c r="M2949" i="32"/>
  <c r="L2949" i="32"/>
  <c r="J2948" i="32"/>
  <c r="Q2948" i="32"/>
  <c r="O2948" i="32"/>
  <c r="M2948" i="32"/>
  <c r="L2948" i="32"/>
  <c r="J2947" i="32"/>
  <c r="Q2947" i="32"/>
  <c r="O2947" i="32"/>
  <c r="M2947" i="32"/>
  <c r="L2947" i="32"/>
  <c r="J2946" i="32"/>
  <c r="Q2946" i="32"/>
  <c r="O2946" i="32"/>
  <c r="M2946" i="32"/>
  <c r="L2946" i="32"/>
  <c r="J2945" i="32"/>
  <c r="Q2945" i="32"/>
  <c r="O2945" i="32"/>
  <c r="M2945" i="32"/>
  <c r="L2945" i="32"/>
  <c r="J2944" i="32"/>
  <c r="Q2944" i="32"/>
  <c r="O2944" i="32"/>
  <c r="M2944" i="32"/>
  <c r="L2944" i="32"/>
  <c r="J2943" i="32"/>
  <c r="Q2943" i="32"/>
  <c r="O2943" i="32"/>
  <c r="M2943" i="32"/>
  <c r="L2943" i="32"/>
  <c r="J2942" i="32"/>
  <c r="Q2942" i="32"/>
  <c r="O2942" i="32"/>
  <c r="M2942" i="32"/>
  <c r="L2942" i="32"/>
  <c r="J2941" i="32"/>
  <c r="Q2941" i="32"/>
  <c r="O2941" i="32"/>
  <c r="M2941" i="32"/>
  <c r="L2941" i="32"/>
  <c r="J2940" i="32"/>
  <c r="Q2940" i="32"/>
  <c r="O2940" i="32"/>
  <c r="M2940" i="32"/>
  <c r="L2940" i="32"/>
  <c r="J2939" i="32"/>
  <c r="Q2939" i="32"/>
  <c r="O2939" i="32"/>
  <c r="M2939" i="32"/>
  <c r="L2939" i="32"/>
  <c r="J2938" i="32"/>
  <c r="Q2938" i="32"/>
  <c r="O2938" i="32"/>
  <c r="M2938" i="32"/>
  <c r="L2938" i="32"/>
  <c r="J2935" i="32"/>
  <c r="Q2935" i="32"/>
  <c r="O2935" i="32"/>
  <c r="M2935" i="32"/>
  <c r="L2935" i="32"/>
  <c r="J2934" i="32"/>
  <c r="Q2934" i="32"/>
  <c r="O2934" i="32"/>
  <c r="M2934" i="32"/>
  <c r="L2934" i="32"/>
  <c r="J2933" i="32"/>
  <c r="Q2933" i="32"/>
  <c r="O2933" i="32"/>
  <c r="M2933" i="32"/>
  <c r="L2933" i="32"/>
  <c r="J2932" i="32"/>
  <c r="Q2932" i="32"/>
  <c r="O2932" i="32"/>
  <c r="M2932" i="32"/>
  <c r="L2932" i="32"/>
  <c r="J2931" i="32"/>
  <c r="Q2931" i="32"/>
  <c r="O2931" i="32"/>
  <c r="M2931" i="32"/>
  <c r="L2931" i="32"/>
  <c r="J2930" i="32"/>
  <c r="Q2930" i="32"/>
  <c r="O2930" i="32"/>
  <c r="M2930" i="32"/>
  <c r="L2930" i="32"/>
  <c r="J2929" i="32"/>
  <c r="Q2929" i="32"/>
  <c r="O2929" i="32"/>
  <c r="M2929" i="32"/>
  <c r="L2929" i="32"/>
  <c r="J2928" i="32"/>
  <c r="Q2928" i="32"/>
  <c r="O2928" i="32"/>
  <c r="M2928" i="32"/>
  <c r="L2928" i="32"/>
  <c r="J2927" i="32"/>
  <c r="Q2927" i="32"/>
  <c r="O2927" i="32"/>
  <c r="M2927" i="32"/>
  <c r="L2927" i="32"/>
  <c r="J2926" i="32"/>
  <c r="Q2926" i="32"/>
  <c r="O2926" i="32"/>
  <c r="M2926" i="32"/>
  <c r="L2926" i="32"/>
  <c r="J2925" i="32"/>
  <c r="Q2925" i="32"/>
  <c r="O2925" i="32"/>
  <c r="M2925" i="32"/>
  <c r="L2925" i="32"/>
  <c r="J2924" i="32"/>
  <c r="Q2924" i="32"/>
  <c r="O2924" i="32"/>
  <c r="M2924" i="32"/>
  <c r="L2924" i="32"/>
  <c r="J2923" i="32"/>
  <c r="Q2923" i="32"/>
  <c r="O2923" i="32"/>
  <c r="M2923" i="32"/>
  <c r="L2923" i="32"/>
  <c r="J2922" i="32"/>
  <c r="Q2922" i="32"/>
  <c r="O2922" i="32"/>
  <c r="M2922" i="32"/>
  <c r="L2922" i="32"/>
  <c r="J2921" i="32"/>
  <c r="Q2921" i="32"/>
  <c r="O2921" i="32"/>
  <c r="M2921" i="32"/>
  <c r="L2921" i="32"/>
  <c r="J2920" i="32"/>
  <c r="Q2920" i="32"/>
  <c r="O2920" i="32"/>
  <c r="M2920" i="32"/>
  <c r="L2920" i="32"/>
  <c r="J2919" i="32"/>
  <c r="Q2919" i="32"/>
  <c r="O2919" i="32"/>
  <c r="M2919" i="32"/>
  <c r="L2919" i="32"/>
  <c r="J2918" i="32"/>
  <c r="Q2918" i="32"/>
  <c r="O2918" i="32"/>
  <c r="M2918" i="32"/>
  <c r="L2918" i="32"/>
  <c r="J2917" i="32"/>
  <c r="Q2917" i="32"/>
  <c r="O2917" i="32"/>
  <c r="M2917" i="32"/>
  <c r="L2917" i="32"/>
  <c r="J2916" i="32"/>
  <c r="Q2916" i="32"/>
  <c r="O2916" i="32"/>
  <c r="M2916" i="32"/>
  <c r="L2916" i="32"/>
  <c r="J2915" i="32"/>
  <c r="Q2915" i="32"/>
  <c r="O2915" i="32"/>
  <c r="M2915" i="32"/>
  <c r="L2915" i="32"/>
  <c r="J2914" i="32"/>
  <c r="Q2914" i="32"/>
  <c r="O2914" i="32"/>
  <c r="M2914" i="32"/>
  <c r="L2914" i="32"/>
  <c r="J2913" i="32"/>
  <c r="Q2913" i="32"/>
  <c r="O2913" i="32"/>
  <c r="M2913" i="32"/>
  <c r="L2913" i="32"/>
  <c r="J2912" i="32"/>
  <c r="Q2912" i="32"/>
  <c r="O2912" i="32"/>
  <c r="M2912" i="32"/>
  <c r="L2912" i="32"/>
  <c r="J2911" i="32"/>
  <c r="Q2911" i="32"/>
  <c r="O2911" i="32"/>
  <c r="M2911" i="32"/>
  <c r="L2911" i="32"/>
  <c r="J2910" i="32"/>
  <c r="Q2910" i="32"/>
  <c r="O2910" i="32"/>
  <c r="M2910" i="32"/>
  <c r="L2910" i="32"/>
  <c r="J2909" i="32"/>
  <c r="Q2909" i="32"/>
  <c r="O2909" i="32"/>
  <c r="M2909" i="32"/>
  <c r="L2909" i="32"/>
  <c r="J2908" i="32"/>
  <c r="Q2908" i="32"/>
  <c r="O2908" i="32"/>
  <c r="M2908" i="32"/>
  <c r="L2908" i="32"/>
  <c r="J2907" i="32"/>
  <c r="Q2907" i="32"/>
  <c r="O2907" i="32"/>
  <c r="M2907" i="32"/>
  <c r="L2907" i="32"/>
  <c r="J2906" i="32"/>
  <c r="Q2906" i="32"/>
  <c r="O2906" i="32"/>
  <c r="M2906" i="32"/>
  <c r="L2906" i="32"/>
  <c r="J2905" i="32"/>
  <c r="Q2905" i="32"/>
  <c r="O2905" i="32"/>
  <c r="M2905" i="32"/>
  <c r="L2905" i="32"/>
  <c r="J2904" i="32"/>
  <c r="Q2904" i="32"/>
  <c r="O2904" i="32"/>
  <c r="M2904" i="32"/>
  <c r="L2904" i="32"/>
  <c r="J2903" i="32"/>
  <c r="Q2903" i="32"/>
  <c r="O2903" i="32"/>
  <c r="M2903" i="32"/>
  <c r="L2903" i="32"/>
  <c r="J2902" i="32"/>
  <c r="Q2902" i="32"/>
  <c r="O2902" i="32"/>
  <c r="M2902" i="32"/>
  <c r="L2902" i="32"/>
  <c r="J2901" i="32"/>
  <c r="Q2901" i="32"/>
  <c r="O2901" i="32"/>
  <c r="M2901" i="32"/>
  <c r="L2901" i="32"/>
  <c r="J2900" i="32"/>
  <c r="Q2900" i="32"/>
  <c r="O2900" i="32"/>
  <c r="M2900" i="32"/>
  <c r="L2900" i="32"/>
  <c r="J2899" i="32"/>
  <c r="Q2899" i="32"/>
  <c r="O2899" i="32"/>
  <c r="M2899" i="32"/>
  <c r="L2899" i="32"/>
  <c r="J2898" i="32"/>
  <c r="Q2898" i="32"/>
  <c r="O2898" i="32"/>
  <c r="M2898" i="32"/>
  <c r="L2898" i="32"/>
  <c r="J2897" i="32"/>
  <c r="Q2897" i="32"/>
  <c r="O2897" i="32"/>
  <c r="M2897" i="32"/>
  <c r="L2897" i="32"/>
  <c r="J2896" i="32"/>
  <c r="Q2896" i="32"/>
  <c r="O2896" i="32"/>
  <c r="M2896" i="32"/>
  <c r="L2896" i="32"/>
  <c r="J2895" i="32"/>
  <c r="Q2895" i="32"/>
  <c r="O2895" i="32"/>
  <c r="M2895" i="32"/>
  <c r="L2895" i="32"/>
  <c r="J2894" i="32"/>
  <c r="Q2894" i="32"/>
  <c r="O2894" i="32"/>
  <c r="M2894" i="32"/>
  <c r="L2894" i="32"/>
  <c r="J2893" i="32"/>
  <c r="Q2893" i="32"/>
  <c r="O2893" i="32"/>
  <c r="M2893" i="32"/>
  <c r="L2893" i="32"/>
  <c r="J2892" i="32"/>
  <c r="Q2892" i="32"/>
  <c r="O2892" i="32"/>
  <c r="M2892" i="32"/>
  <c r="L2892" i="32"/>
  <c r="J2891" i="32"/>
  <c r="Q2891" i="32"/>
  <c r="O2891" i="32"/>
  <c r="M2891" i="32"/>
  <c r="L2891" i="32"/>
  <c r="J2890" i="32"/>
  <c r="Q2890" i="32"/>
  <c r="O2890" i="32"/>
  <c r="M2890" i="32"/>
  <c r="L2890" i="32"/>
  <c r="J2889" i="32"/>
  <c r="Q2889" i="32"/>
  <c r="O2889" i="32"/>
  <c r="M2889" i="32"/>
  <c r="L2889" i="32"/>
  <c r="J2888" i="32"/>
  <c r="Q2888" i="32"/>
  <c r="O2888" i="32"/>
  <c r="M2888" i="32"/>
  <c r="L2888" i="32"/>
  <c r="J2887" i="32"/>
  <c r="Q2887" i="32"/>
  <c r="O2887" i="32"/>
  <c r="M2887" i="32"/>
  <c r="L2887" i="32"/>
  <c r="J2886" i="32"/>
  <c r="Q2886" i="32"/>
  <c r="O2886" i="32"/>
  <c r="M2886" i="32"/>
  <c r="L2886" i="32"/>
  <c r="J2885" i="32"/>
  <c r="Q2885" i="32"/>
  <c r="O2885" i="32"/>
  <c r="M2885" i="32"/>
  <c r="L2885" i="32"/>
  <c r="J2884" i="32"/>
  <c r="Q2884" i="32"/>
  <c r="O2884" i="32"/>
  <c r="M2884" i="32"/>
  <c r="L2884" i="32"/>
  <c r="J2883" i="32"/>
  <c r="Q2883" i="32"/>
  <c r="O2883" i="32"/>
  <c r="M2883" i="32"/>
  <c r="L2883" i="32"/>
  <c r="J2882" i="32"/>
  <c r="Q2882" i="32"/>
  <c r="O2882" i="32"/>
  <c r="M2882" i="32"/>
  <c r="L2882" i="32"/>
  <c r="J2881" i="32"/>
  <c r="Q2881" i="32"/>
  <c r="O2881" i="32"/>
  <c r="M2881" i="32"/>
  <c r="L2881" i="32"/>
  <c r="J2880" i="32"/>
  <c r="Q2880" i="32"/>
  <c r="O2880" i="32"/>
  <c r="M2880" i="32"/>
  <c r="L2880" i="32"/>
  <c r="J2879" i="32"/>
  <c r="Q2879" i="32"/>
  <c r="O2879" i="32"/>
  <c r="M2879" i="32"/>
  <c r="L2879" i="32"/>
  <c r="J2878" i="32"/>
  <c r="Q2878" i="32"/>
  <c r="O2878" i="32"/>
  <c r="M2878" i="32"/>
  <c r="L2878" i="32"/>
  <c r="J2877" i="32"/>
  <c r="Q2877" i="32"/>
  <c r="O2877" i="32"/>
  <c r="M2877" i="32"/>
  <c r="L2877" i="32"/>
  <c r="J2876" i="32"/>
  <c r="Q2876" i="32"/>
  <c r="O2876" i="32"/>
  <c r="M2876" i="32"/>
  <c r="L2876" i="32"/>
  <c r="J2875" i="32"/>
  <c r="Q2875" i="32"/>
  <c r="O2875" i="32"/>
  <c r="M2875" i="32"/>
  <c r="L2875" i="32"/>
  <c r="J2874" i="32"/>
  <c r="Q2874" i="32"/>
  <c r="O2874" i="32"/>
  <c r="M2874" i="32"/>
  <c r="L2874" i="32"/>
  <c r="J2873" i="32"/>
  <c r="Q2873" i="32"/>
  <c r="O2873" i="32"/>
  <c r="M2873" i="32"/>
  <c r="L2873" i="32"/>
  <c r="J2872" i="32"/>
  <c r="Q2872" i="32"/>
  <c r="O2872" i="32"/>
  <c r="M2872" i="32"/>
  <c r="L2872" i="32"/>
  <c r="J2871" i="32"/>
  <c r="Q2871" i="32"/>
  <c r="O2871" i="32"/>
  <c r="M2871" i="32"/>
  <c r="L2871" i="32"/>
  <c r="J2870" i="32"/>
  <c r="Q2870" i="32"/>
  <c r="O2870" i="32"/>
  <c r="M2870" i="32"/>
  <c r="L2870" i="32"/>
  <c r="J2869" i="32"/>
  <c r="Q2869" i="32"/>
  <c r="O2869" i="32"/>
  <c r="M2869" i="32"/>
  <c r="L2869" i="32"/>
  <c r="J2868" i="32"/>
  <c r="Q2868" i="32"/>
  <c r="O2868" i="32"/>
  <c r="M2868" i="32"/>
  <c r="L2868" i="32"/>
  <c r="J2867" i="32"/>
  <c r="Q2867" i="32"/>
  <c r="O2867" i="32"/>
  <c r="M2867" i="32"/>
  <c r="L2867" i="32"/>
  <c r="J2866" i="32"/>
  <c r="Q2866" i="32"/>
  <c r="O2866" i="32"/>
  <c r="M2866" i="32"/>
  <c r="L2866" i="32"/>
  <c r="J2865" i="32"/>
  <c r="Q2865" i="32"/>
  <c r="O2865" i="32"/>
  <c r="M2865" i="32"/>
  <c r="L2865" i="32"/>
  <c r="J2864" i="32"/>
  <c r="Q2864" i="32"/>
  <c r="O2864" i="32"/>
  <c r="M2864" i="32"/>
  <c r="L2864" i="32"/>
  <c r="J2863" i="32"/>
  <c r="Q2863" i="32"/>
  <c r="O2863" i="32"/>
  <c r="M2863" i="32"/>
  <c r="L2863" i="32"/>
  <c r="J2862" i="32"/>
  <c r="Q2862" i="32"/>
  <c r="O2862" i="32"/>
  <c r="M2862" i="32"/>
  <c r="L2862" i="32"/>
  <c r="J2861" i="32"/>
  <c r="Q2861" i="32"/>
  <c r="O2861" i="32"/>
  <c r="M2861" i="32"/>
  <c r="L2861" i="32"/>
  <c r="J2860" i="32"/>
  <c r="Q2860" i="32"/>
  <c r="O2860" i="32"/>
  <c r="M2860" i="32"/>
  <c r="L2860" i="32"/>
  <c r="J2859" i="32"/>
  <c r="Q2859" i="32"/>
  <c r="O2859" i="32"/>
  <c r="M2859" i="32"/>
  <c r="L2859" i="32"/>
  <c r="J2858" i="32"/>
  <c r="Q2858" i="32"/>
  <c r="O2858" i="32"/>
  <c r="M2858" i="32"/>
  <c r="L2858" i="32"/>
  <c r="J2857" i="32"/>
  <c r="Q2857" i="32"/>
  <c r="O2857" i="32"/>
  <c r="M2857" i="32"/>
  <c r="L2857" i="32"/>
  <c r="J2856" i="32"/>
  <c r="Q2856" i="32"/>
  <c r="O2856" i="32"/>
  <c r="M2856" i="32"/>
  <c r="L2856" i="32"/>
  <c r="J2855" i="32"/>
  <c r="Q2855" i="32"/>
  <c r="O2855" i="32"/>
  <c r="M2855" i="32"/>
  <c r="L2855" i="32"/>
  <c r="J2854" i="32"/>
  <c r="Q2854" i="32"/>
  <c r="O2854" i="32"/>
  <c r="M2854" i="32"/>
  <c r="L2854" i="32"/>
  <c r="J2853" i="32"/>
  <c r="Q2853" i="32"/>
  <c r="O2853" i="32"/>
  <c r="M2853" i="32"/>
  <c r="L2853" i="32"/>
  <c r="J2852" i="32"/>
  <c r="Q2852" i="32"/>
  <c r="O2852" i="32"/>
  <c r="M2852" i="32"/>
  <c r="L2852" i="32"/>
  <c r="J2851" i="32"/>
  <c r="Q2851" i="32"/>
  <c r="O2851" i="32"/>
  <c r="M2851" i="32"/>
  <c r="L2851" i="32"/>
  <c r="J2850" i="32"/>
  <c r="Q2850" i="32"/>
  <c r="O2850" i="32"/>
  <c r="M2850" i="32"/>
  <c r="L2850" i="32"/>
  <c r="J2849" i="32"/>
  <c r="Q2849" i="32"/>
  <c r="O2849" i="32"/>
  <c r="M2849" i="32"/>
  <c r="L2849" i="32"/>
  <c r="J2848" i="32"/>
  <c r="Q2848" i="32"/>
  <c r="O2848" i="32"/>
  <c r="M2848" i="32"/>
  <c r="L2848" i="32"/>
  <c r="J2847" i="32"/>
  <c r="Q2847" i="32"/>
  <c r="O2847" i="32"/>
  <c r="M2847" i="32"/>
  <c r="L2847" i="32"/>
  <c r="J2846" i="32"/>
  <c r="Q2846" i="32"/>
  <c r="O2846" i="32"/>
  <c r="M2846" i="32"/>
  <c r="L2846" i="32"/>
  <c r="J2845" i="32"/>
  <c r="Q2845" i="32"/>
  <c r="O2845" i="32"/>
  <c r="M2845" i="32"/>
  <c r="L2845" i="32"/>
  <c r="J2844" i="32"/>
  <c r="Q2844" i="32"/>
  <c r="O2844" i="32"/>
  <c r="M2844" i="32"/>
  <c r="L2844" i="32"/>
  <c r="J2843" i="32"/>
  <c r="Q2843" i="32"/>
  <c r="O2843" i="32"/>
  <c r="M2843" i="32"/>
  <c r="L2843" i="32"/>
  <c r="J2842" i="32"/>
  <c r="Q2842" i="32"/>
  <c r="O2842" i="32"/>
  <c r="M2842" i="32"/>
  <c r="L2842" i="32"/>
  <c r="J2841" i="32"/>
  <c r="Q2841" i="32"/>
  <c r="O2841" i="32"/>
  <c r="M2841" i="32"/>
  <c r="L2841" i="32"/>
  <c r="J2840" i="32"/>
  <c r="Q2840" i="32"/>
  <c r="O2840" i="32"/>
  <c r="M2840" i="32"/>
  <c r="L2840" i="32"/>
  <c r="J2839" i="32"/>
  <c r="Q2839" i="32"/>
  <c r="O2839" i="32"/>
  <c r="M2839" i="32"/>
  <c r="L2839" i="32"/>
  <c r="J2838" i="32"/>
  <c r="Q2838" i="32"/>
  <c r="O2838" i="32"/>
  <c r="M2838" i="32"/>
  <c r="L2838" i="32"/>
  <c r="J2837" i="32"/>
  <c r="Q2837" i="32"/>
  <c r="O2837" i="32"/>
  <c r="M2837" i="32"/>
  <c r="L2837" i="32"/>
  <c r="J2836" i="32"/>
  <c r="Q2836" i="32"/>
  <c r="O2836" i="32"/>
  <c r="M2836" i="32"/>
  <c r="L2836" i="32"/>
  <c r="J2835" i="32"/>
  <c r="Q2835" i="32"/>
  <c r="O2835" i="32"/>
  <c r="M2835" i="32"/>
  <c r="L2835" i="32"/>
  <c r="J2834" i="32"/>
  <c r="Q2834" i="32"/>
  <c r="O2834" i="32"/>
  <c r="M2834" i="32"/>
  <c r="L2834" i="32"/>
  <c r="J2833" i="32"/>
  <c r="Q2833" i="32"/>
  <c r="O2833" i="32"/>
  <c r="M2833" i="32"/>
  <c r="L2833" i="32"/>
  <c r="J2832" i="32"/>
  <c r="Q2832" i="32"/>
  <c r="O2832" i="32"/>
  <c r="M2832" i="32"/>
  <c r="L2832" i="32"/>
  <c r="J2831" i="32"/>
  <c r="Q2831" i="32"/>
  <c r="O2831" i="32"/>
  <c r="M2831" i="32"/>
  <c r="L2831" i="32"/>
  <c r="J2830" i="32"/>
  <c r="Q2830" i="32"/>
  <c r="O2830" i="32"/>
  <c r="M2830" i="32"/>
  <c r="L2830" i="32"/>
  <c r="J2829" i="32"/>
  <c r="Q2829" i="32"/>
  <c r="O2829" i="32"/>
  <c r="M2829" i="32"/>
  <c r="L2829" i="32"/>
  <c r="J2828" i="32"/>
  <c r="Q2828" i="32"/>
  <c r="O2828" i="32"/>
  <c r="M2828" i="32"/>
  <c r="L2828" i="32"/>
  <c r="J2827" i="32"/>
  <c r="Q2827" i="32"/>
  <c r="O2827" i="32"/>
  <c r="M2827" i="32"/>
  <c r="L2827" i="32"/>
  <c r="J2826" i="32"/>
  <c r="Q2826" i="32"/>
  <c r="O2826" i="32"/>
  <c r="M2826" i="32"/>
  <c r="L2826" i="32"/>
  <c r="J2825" i="32"/>
  <c r="Q2825" i="32"/>
  <c r="O2825" i="32"/>
  <c r="M2825" i="32"/>
  <c r="L2825" i="32"/>
  <c r="J2824" i="32"/>
  <c r="Q2824" i="32"/>
  <c r="O2824" i="32"/>
  <c r="M2824" i="32"/>
  <c r="L2824" i="32"/>
  <c r="J2823" i="32"/>
  <c r="Q2823" i="32"/>
  <c r="O2823" i="32"/>
  <c r="M2823" i="32"/>
  <c r="L2823" i="32"/>
  <c r="J2822" i="32"/>
  <c r="Q2822" i="32"/>
  <c r="O2822" i="32"/>
  <c r="M2822" i="32"/>
  <c r="L2822" i="32"/>
  <c r="J2820" i="32"/>
  <c r="Q2820" i="32"/>
  <c r="O2820" i="32"/>
  <c r="M2820" i="32"/>
  <c r="L2820" i="32"/>
  <c r="J2819" i="32"/>
  <c r="Q2819" i="32"/>
  <c r="O2819" i="32"/>
  <c r="M2819" i="32"/>
  <c r="L2819" i="32"/>
  <c r="J2818" i="32"/>
  <c r="Q2818" i="32"/>
  <c r="O2818" i="32"/>
  <c r="M2818" i="32"/>
  <c r="L2818" i="32"/>
  <c r="J2817" i="32"/>
  <c r="Q2817" i="32"/>
  <c r="O2817" i="32"/>
  <c r="M2817" i="32"/>
  <c r="L2817" i="32"/>
  <c r="J2816" i="32"/>
  <c r="Q2816" i="32"/>
  <c r="O2816" i="32"/>
  <c r="M2816" i="32"/>
  <c r="L2816" i="32"/>
  <c r="J2815" i="32"/>
  <c r="Q2815" i="32"/>
  <c r="O2815" i="32"/>
  <c r="M2815" i="32"/>
  <c r="L2815" i="32"/>
  <c r="J2814" i="32"/>
  <c r="Q2814" i="32"/>
  <c r="O2814" i="32"/>
  <c r="M2814" i="32"/>
  <c r="L2814" i="32"/>
  <c r="J2813" i="32"/>
  <c r="Q2813" i="32"/>
  <c r="O2813" i="32"/>
  <c r="M2813" i="32"/>
  <c r="L2813" i="32"/>
  <c r="J2811" i="32"/>
  <c r="Q2811" i="32"/>
  <c r="O2811" i="32"/>
  <c r="M2811" i="32"/>
  <c r="L2811" i="32"/>
  <c r="J2810" i="32"/>
  <c r="Q2810" i="32"/>
  <c r="O2810" i="32"/>
  <c r="M2810" i="32"/>
  <c r="L2810" i="32"/>
  <c r="J2809" i="32"/>
  <c r="Q2809" i="32"/>
  <c r="O2809" i="32"/>
  <c r="M2809" i="32"/>
  <c r="L2809" i="32"/>
  <c r="J2808" i="32"/>
  <c r="Q2808" i="32"/>
  <c r="O2808" i="32"/>
  <c r="M2808" i="32"/>
  <c r="L2808" i="32"/>
  <c r="J2807" i="32"/>
  <c r="Q2807" i="32"/>
  <c r="O2807" i="32"/>
  <c r="M2807" i="32"/>
  <c r="L2807" i="32"/>
  <c r="J2806" i="32"/>
  <c r="Q2806" i="32"/>
  <c r="O2806" i="32"/>
  <c r="M2806" i="32"/>
  <c r="L2806" i="32"/>
  <c r="J2804" i="32"/>
  <c r="Q2804" i="32"/>
  <c r="O2804" i="32"/>
  <c r="M2804" i="32"/>
  <c r="L2804" i="32"/>
  <c r="J2803" i="32"/>
  <c r="Q2803" i="32"/>
  <c r="O2803" i="32"/>
  <c r="M2803" i="32"/>
  <c r="L2803" i="32"/>
  <c r="J2802" i="32"/>
  <c r="Q2802" i="32"/>
  <c r="O2802" i="32"/>
  <c r="M2802" i="32"/>
  <c r="L2802" i="32"/>
  <c r="J2801" i="32"/>
  <c r="Q2801" i="32"/>
  <c r="O2801" i="32"/>
  <c r="M2801" i="32"/>
  <c r="L2801" i="32"/>
  <c r="J2800" i="32"/>
  <c r="Q2800" i="32"/>
  <c r="O2800" i="32"/>
  <c r="M2800" i="32"/>
  <c r="L2800" i="32"/>
  <c r="J2799" i="32"/>
  <c r="Q2799" i="32"/>
  <c r="O2799" i="32"/>
  <c r="M2799" i="32"/>
  <c r="L2799" i="32"/>
  <c r="J2798" i="32"/>
  <c r="Q2798" i="32"/>
  <c r="O2798" i="32"/>
  <c r="M2798" i="32"/>
  <c r="L2798" i="32"/>
  <c r="J2797" i="32"/>
  <c r="Q2797" i="32"/>
  <c r="O2797" i="32"/>
  <c r="M2797" i="32"/>
  <c r="L2797" i="32"/>
  <c r="J2796" i="32"/>
  <c r="Q2796" i="32"/>
  <c r="O2796" i="32"/>
  <c r="M2796" i="32"/>
  <c r="L2796" i="32"/>
  <c r="J2795" i="32"/>
  <c r="Q2795" i="32"/>
  <c r="O2795" i="32"/>
  <c r="M2795" i="32"/>
  <c r="L2795" i="32"/>
  <c r="J2794" i="32"/>
  <c r="Q2794" i="32"/>
  <c r="O2794" i="32"/>
  <c r="M2794" i="32"/>
  <c r="L2794" i="32"/>
  <c r="J2793" i="32"/>
  <c r="Q2793" i="32"/>
  <c r="O2793" i="32"/>
  <c r="M2793" i="32"/>
  <c r="L2793" i="32"/>
  <c r="J2792" i="32"/>
  <c r="Q2792" i="32"/>
  <c r="O2792" i="32"/>
  <c r="M2792" i="32"/>
  <c r="L2792" i="32"/>
  <c r="J2791" i="32"/>
  <c r="Q2791" i="32"/>
  <c r="O2791" i="32"/>
  <c r="M2791" i="32"/>
  <c r="L2791" i="32"/>
  <c r="J2790" i="32"/>
  <c r="Q2790" i="32"/>
  <c r="O2790" i="32"/>
  <c r="M2790" i="32"/>
  <c r="L2790" i="32"/>
  <c r="J2789" i="32"/>
  <c r="Q2789" i="32"/>
  <c r="O2789" i="32"/>
  <c r="M2789" i="32"/>
  <c r="L2789" i="32"/>
  <c r="J2788" i="32"/>
  <c r="Q2788" i="32"/>
  <c r="O2788" i="32"/>
  <c r="M2788" i="32"/>
  <c r="L2788" i="32"/>
  <c r="J2787" i="32"/>
  <c r="Q2787" i="32"/>
  <c r="O2787" i="32"/>
  <c r="M2787" i="32"/>
  <c r="L2787" i="32"/>
  <c r="J2786" i="32"/>
  <c r="Q2786" i="32"/>
  <c r="O2786" i="32"/>
  <c r="M2786" i="32"/>
  <c r="L2786" i="32"/>
  <c r="J2785" i="32"/>
  <c r="Q2785" i="32"/>
  <c r="O2785" i="32"/>
  <c r="M2785" i="32"/>
  <c r="L2785" i="32"/>
  <c r="J2784" i="32"/>
  <c r="Q2784" i="32"/>
  <c r="O2784" i="32"/>
  <c r="M2784" i="32"/>
  <c r="L2784" i="32"/>
  <c r="J2783" i="32"/>
  <c r="Q2783" i="32"/>
  <c r="O2783" i="32"/>
  <c r="M2783" i="32"/>
  <c r="L2783" i="32"/>
  <c r="J2777" i="32"/>
  <c r="Q2777" i="32"/>
  <c r="O2777" i="32"/>
  <c r="M2777" i="32"/>
  <c r="L2777" i="32"/>
  <c r="J2782" i="32"/>
  <c r="Q2782" i="32"/>
  <c r="O2782" i="32"/>
  <c r="M2782" i="32"/>
  <c r="L2782" i="32"/>
  <c r="J2781" i="32"/>
  <c r="Q2781" i="32"/>
  <c r="O2781" i="32"/>
  <c r="M2781" i="32"/>
  <c r="L2781" i="32"/>
  <c r="J2780" i="32"/>
  <c r="Q2780" i="32"/>
  <c r="O2780" i="32"/>
  <c r="M2780" i="32"/>
  <c r="L2780" i="32"/>
  <c r="J2779" i="32"/>
  <c r="Q2779" i="32"/>
  <c r="O2779" i="32"/>
  <c r="M2779" i="32"/>
  <c r="L2779" i="32"/>
  <c r="J2778" i="32"/>
  <c r="Q2778" i="32"/>
  <c r="O2778" i="32"/>
  <c r="M2778" i="32"/>
  <c r="L2778" i="32"/>
  <c r="J2776" i="32"/>
  <c r="Q2776" i="32"/>
  <c r="O2776" i="32"/>
  <c r="M2776" i="32"/>
  <c r="L2776" i="32"/>
  <c r="J2775" i="32"/>
  <c r="Q2775" i="32"/>
  <c r="O2775" i="32"/>
  <c r="M2775" i="32"/>
  <c r="L2775" i="32"/>
  <c r="J2774" i="32"/>
  <c r="Q2774" i="32"/>
  <c r="O2774" i="32"/>
  <c r="M2774" i="32"/>
  <c r="L2774" i="32"/>
  <c r="J2773" i="32"/>
  <c r="Q2773" i="32"/>
  <c r="O2773" i="32"/>
  <c r="M2773" i="32"/>
  <c r="L2773" i="32"/>
  <c r="J2772" i="32"/>
  <c r="Q2772" i="32"/>
  <c r="O2772" i="32"/>
  <c r="M2772" i="32"/>
  <c r="L2772" i="32"/>
  <c r="J2771" i="32"/>
  <c r="Q2771" i="32"/>
  <c r="O2771" i="32"/>
  <c r="M2771" i="32"/>
  <c r="L2771" i="32"/>
  <c r="J2770" i="32"/>
  <c r="Q2770" i="32"/>
  <c r="O2770" i="32"/>
  <c r="M2770" i="32"/>
  <c r="L2770" i="32"/>
  <c r="J2769" i="32"/>
  <c r="Q2769" i="32"/>
  <c r="O2769" i="32"/>
  <c r="M2769" i="32"/>
  <c r="L2769" i="32"/>
  <c r="J2768" i="32"/>
  <c r="Q2768" i="32"/>
  <c r="O2768" i="32"/>
  <c r="M2768" i="32"/>
  <c r="L2768" i="32"/>
  <c r="J2767" i="32"/>
  <c r="Q2767" i="32"/>
  <c r="O2767" i="32"/>
  <c r="M2767" i="32"/>
  <c r="L2767" i="32"/>
  <c r="J2766" i="32"/>
  <c r="Q2766" i="32"/>
  <c r="O2766" i="32"/>
  <c r="M2766" i="32"/>
  <c r="L2766" i="32"/>
  <c r="J2765" i="32"/>
  <c r="Q2765" i="32"/>
  <c r="O2765" i="32"/>
  <c r="M2765" i="32"/>
  <c r="L2765" i="32"/>
  <c r="J2764" i="32"/>
  <c r="Q2764" i="32"/>
  <c r="O2764" i="32"/>
  <c r="M2764" i="32"/>
  <c r="L2764" i="32"/>
  <c r="J2763" i="32"/>
  <c r="Q2763" i="32"/>
  <c r="O2763" i="32"/>
  <c r="M2763" i="32"/>
  <c r="L2763" i="32"/>
  <c r="J2762" i="32"/>
  <c r="Q2762" i="32"/>
  <c r="O2762" i="32"/>
  <c r="M2762" i="32"/>
  <c r="L2762" i="32"/>
  <c r="J2761" i="32"/>
  <c r="Q2761" i="32"/>
  <c r="O2761" i="32"/>
  <c r="M2761" i="32"/>
  <c r="L2761" i="32"/>
  <c r="J2760" i="32"/>
  <c r="Q2760" i="32"/>
  <c r="O2760" i="32"/>
  <c r="M2760" i="32"/>
  <c r="L2760" i="32"/>
  <c r="J2759" i="32"/>
  <c r="Q2759" i="32"/>
  <c r="O2759" i="32"/>
  <c r="M2759" i="32"/>
  <c r="L2759" i="32"/>
  <c r="J2758" i="32"/>
  <c r="Q2758" i="32"/>
  <c r="O2758" i="32"/>
  <c r="M2758" i="32"/>
  <c r="L2758" i="32"/>
  <c r="J2757" i="32"/>
  <c r="Q2757" i="32"/>
  <c r="O2757" i="32"/>
  <c r="M2757" i="32"/>
  <c r="L2757" i="32"/>
  <c r="J2756" i="32"/>
  <c r="Q2756" i="32"/>
  <c r="O2756" i="32"/>
  <c r="M2756" i="32"/>
  <c r="L2756" i="32"/>
  <c r="J2755" i="32"/>
  <c r="Q2755" i="32"/>
  <c r="O2755" i="32"/>
  <c r="M2755" i="32"/>
  <c r="L2755" i="32"/>
  <c r="J2754" i="32"/>
  <c r="Q2754" i="32"/>
  <c r="O2754" i="32"/>
  <c r="M2754" i="32"/>
  <c r="L2754" i="32"/>
  <c r="J2753" i="32"/>
  <c r="Q2753" i="32"/>
  <c r="O2753" i="32"/>
  <c r="M2753" i="32"/>
  <c r="L2753" i="32"/>
  <c r="J2752" i="32"/>
  <c r="Q2752" i="32"/>
  <c r="O2752" i="32"/>
  <c r="M2752" i="32"/>
  <c r="L2752" i="32"/>
  <c r="J2751" i="32"/>
  <c r="Q2751" i="32"/>
  <c r="O2751" i="32"/>
  <c r="M2751" i="32"/>
  <c r="L2751" i="32"/>
  <c r="J2750" i="32"/>
  <c r="Q2750" i="32"/>
  <c r="O2750" i="32"/>
  <c r="M2750" i="32"/>
  <c r="L2750" i="32"/>
  <c r="J2749" i="32"/>
  <c r="Q2749" i="32"/>
  <c r="O2749" i="32"/>
  <c r="M2749" i="32"/>
  <c r="L2749" i="32"/>
  <c r="J2748" i="32"/>
  <c r="Q2748" i="32"/>
  <c r="O2748" i="32"/>
  <c r="M2748" i="32"/>
  <c r="L2748" i="32"/>
  <c r="J2747" i="32"/>
  <c r="Q2747" i="32"/>
  <c r="O2747" i="32"/>
  <c r="M2747" i="32"/>
  <c r="L2747" i="32"/>
  <c r="J2746" i="32"/>
  <c r="Q2746" i="32"/>
  <c r="O2746" i="32"/>
  <c r="M2746" i="32"/>
  <c r="L2746" i="32"/>
  <c r="J2745" i="32"/>
  <c r="Q2745" i="32"/>
  <c r="O2745" i="32"/>
  <c r="M2745" i="32"/>
  <c r="L2745" i="32"/>
  <c r="J2744" i="32"/>
  <c r="Q2744" i="32"/>
  <c r="O2744" i="32"/>
  <c r="M2744" i="32"/>
  <c r="L2744" i="32"/>
  <c r="J2743" i="32"/>
  <c r="Q2743" i="32"/>
  <c r="O2743" i="32"/>
  <c r="M2743" i="32"/>
  <c r="L2743" i="32"/>
  <c r="J2742" i="32"/>
  <c r="Q2742" i="32"/>
  <c r="O2742" i="32"/>
  <c r="M2742" i="32"/>
  <c r="L2742" i="32"/>
  <c r="J2741" i="32"/>
  <c r="Q2741" i="32"/>
  <c r="O2741" i="32"/>
  <c r="M2741" i="32"/>
  <c r="L2741" i="32"/>
  <c r="J2740" i="32"/>
  <c r="Q2740" i="32"/>
  <c r="O2740" i="32"/>
  <c r="M2740" i="32"/>
  <c r="L2740" i="32"/>
  <c r="J2739" i="32"/>
  <c r="Q2739" i="32"/>
  <c r="O2739" i="32"/>
  <c r="M2739" i="32"/>
  <c r="L2739" i="32"/>
  <c r="J2738" i="32"/>
  <c r="Q2738" i="32"/>
  <c r="O2738" i="32"/>
  <c r="M2738" i="32"/>
  <c r="L2738" i="32"/>
  <c r="J2737" i="32"/>
  <c r="Q2737" i="32"/>
  <c r="O2737" i="32"/>
  <c r="M2737" i="32"/>
  <c r="L2737" i="32"/>
  <c r="J2736" i="32"/>
  <c r="Q2736" i="32"/>
  <c r="O2736" i="32"/>
  <c r="M2736" i="32"/>
  <c r="L2736" i="32"/>
  <c r="J2735" i="32"/>
  <c r="Q2735" i="32"/>
  <c r="O2735" i="32"/>
  <c r="M2735" i="32"/>
  <c r="L2735" i="32"/>
  <c r="J2734" i="32"/>
  <c r="Q2734" i="32"/>
  <c r="O2734" i="32"/>
  <c r="M2734" i="32"/>
  <c r="L2734" i="32"/>
  <c r="J2733" i="32"/>
  <c r="Q2733" i="32"/>
  <c r="O2733" i="32"/>
  <c r="M2733" i="32"/>
  <c r="L2733" i="32"/>
  <c r="J2732" i="32"/>
  <c r="Q2732" i="32"/>
  <c r="O2732" i="32"/>
  <c r="M2732" i="32"/>
  <c r="L2732" i="32"/>
  <c r="J2731" i="32"/>
  <c r="Q2731" i="32"/>
  <c r="O2731" i="32"/>
  <c r="M2731" i="32"/>
  <c r="L2731" i="32"/>
  <c r="J2730" i="32"/>
  <c r="Q2730" i="32"/>
  <c r="O2730" i="32"/>
  <c r="M2730" i="32"/>
  <c r="L2730" i="32"/>
  <c r="J2729" i="32"/>
  <c r="Q2729" i="32"/>
  <c r="O2729" i="32"/>
  <c r="M2729" i="32"/>
  <c r="L2729" i="32"/>
  <c r="J2728" i="32"/>
  <c r="Q2728" i="32"/>
  <c r="O2728" i="32"/>
  <c r="M2728" i="32"/>
  <c r="L2728" i="32"/>
  <c r="J2727" i="32"/>
  <c r="Q2727" i="32"/>
  <c r="O2727" i="32"/>
  <c r="M2727" i="32"/>
  <c r="L2727" i="32"/>
  <c r="J2726" i="32"/>
  <c r="Q2726" i="32"/>
  <c r="O2726" i="32"/>
  <c r="M2726" i="32"/>
  <c r="L2726" i="32"/>
  <c r="J2725" i="32"/>
  <c r="Q2725" i="32"/>
  <c r="O2725" i="32"/>
  <c r="M2725" i="32"/>
  <c r="L2725" i="32"/>
  <c r="J2724" i="32"/>
  <c r="Q2724" i="32"/>
  <c r="O2724" i="32"/>
  <c r="M2724" i="32"/>
  <c r="L2724" i="32"/>
  <c r="J2723" i="32"/>
  <c r="Q2723" i="32"/>
  <c r="O2723" i="32"/>
  <c r="M2723" i="32"/>
  <c r="L2723" i="32"/>
  <c r="J2722" i="32"/>
  <c r="Q2722" i="32"/>
  <c r="O2722" i="32"/>
  <c r="M2722" i="32"/>
  <c r="L2722" i="32"/>
  <c r="J2721" i="32"/>
  <c r="Q2721" i="32"/>
  <c r="O2721" i="32"/>
  <c r="M2721" i="32"/>
  <c r="L2721" i="32"/>
  <c r="J2720" i="32"/>
  <c r="Q2720" i="32"/>
  <c r="O2720" i="32"/>
  <c r="M2720" i="32"/>
  <c r="L2720" i="32"/>
  <c r="J2719" i="32"/>
  <c r="Q2719" i="32"/>
  <c r="O2719" i="32"/>
  <c r="M2719" i="32"/>
  <c r="L2719" i="32"/>
  <c r="J2718" i="32"/>
  <c r="Q2718" i="32"/>
  <c r="O2718" i="32"/>
  <c r="M2718" i="32"/>
  <c r="L2718" i="32"/>
  <c r="J2717" i="32"/>
  <c r="Q2717" i="32"/>
  <c r="O2717" i="32"/>
  <c r="M2717" i="32"/>
  <c r="L2717" i="32"/>
  <c r="J2716" i="32"/>
  <c r="Q2716" i="32"/>
  <c r="O2716" i="32"/>
  <c r="M2716" i="32"/>
  <c r="L2716" i="32"/>
  <c r="J2715" i="32"/>
  <c r="Q2715" i="32"/>
  <c r="O2715" i="32"/>
  <c r="M2715" i="32"/>
  <c r="L2715" i="32"/>
  <c r="J2714" i="32"/>
  <c r="Q2714" i="32"/>
  <c r="O2714" i="32"/>
  <c r="M2714" i="32"/>
  <c r="L2714" i="32"/>
  <c r="J2713" i="32"/>
  <c r="Q2713" i="32"/>
  <c r="O2713" i="32"/>
  <c r="M2713" i="32"/>
  <c r="L2713" i="32"/>
  <c r="J2712" i="32"/>
  <c r="Q2712" i="32"/>
  <c r="O2712" i="32"/>
  <c r="M2712" i="32"/>
  <c r="L2712" i="32"/>
  <c r="J2711" i="32"/>
  <c r="Q2711" i="32"/>
  <c r="O2711" i="32"/>
  <c r="M2711" i="32"/>
  <c r="L2711" i="32"/>
  <c r="J2710" i="32"/>
  <c r="Q2710" i="32"/>
  <c r="O2710" i="32"/>
  <c r="M2710" i="32"/>
  <c r="L2710" i="32"/>
  <c r="J2709" i="32"/>
  <c r="Q2709" i="32"/>
  <c r="O2709" i="32"/>
  <c r="M2709" i="32"/>
  <c r="L2709" i="32"/>
  <c r="J2708" i="32"/>
  <c r="Q2708" i="32"/>
  <c r="O2708" i="32"/>
  <c r="M2708" i="32"/>
  <c r="L2708" i="32"/>
  <c r="J2707" i="32"/>
  <c r="Q2707" i="32"/>
  <c r="O2707" i="32"/>
  <c r="M2707" i="32"/>
  <c r="L2707" i="32"/>
  <c r="J2706" i="32"/>
  <c r="Q2706" i="32"/>
  <c r="O2706" i="32"/>
  <c r="M2706" i="32"/>
  <c r="L2706" i="32"/>
  <c r="J2705" i="32"/>
  <c r="Q2705" i="32"/>
  <c r="O2705" i="32"/>
  <c r="M2705" i="32"/>
  <c r="L2705" i="32"/>
  <c r="J2704" i="32"/>
  <c r="Q2704" i="32"/>
  <c r="O2704" i="32"/>
  <c r="M2704" i="32"/>
  <c r="L2704" i="32"/>
  <c r="J2703" i="32"/>
  <c r="Q2703" i="32"/>
  <c r="O2703" i="32"/>
  <c r="M2703" i="32"/>
  <c r="L2703" i="32"/>
  <c r="J2702" i="32"/>
  <c r="Q2702" i="32"/>
  <c r="O2702" i="32"/>
  <c r="M2702" i="32"/>
  <c r="L2702" i="32"/>
  <c r="J2701" i="32"/>
  <c r="Q2701" i="32"/>
  <c r="O2701" i="32"/>
  <c r="M2701" i="32"/>
  <c r="L2701" i="32"/>
  <c r="J2700" i="32"/>
  <c r="Q2700" i="32"/>
  <c r="O2700" i="32"/>
  <c r="M2700" i="32"/>
  <c r="L2700" i="32"/>
  <c r="J2699" i="32"/>
  <c r="Q2699" i="32"/>
  <c r="O2699" i="32"/>
  <c r="M2699" i="32"/>
  <c r="L2699" i="32"/>
  <c r="J2698" i="32"/>
  <c r="Q2698" i="32"/>
  <c r="O2698" i="32"/>
  <c r="M2698" i="32"/>
  <c r="L2698" i="32"/>
  <c r="J2697" i="32"/>
  <c r="Q2697" i="32"/>
  <c r="O2697" i="32"/>
  <c r="M2697" i="32"/>
  <c r="L2697" i="32"/>
  <c r="J2696" i="32"/>
  <c r="Q2696" i="32"/>
  <c r="O2696" i="32"/>
  <c r="M2696" i="32"/>
  <c r="L2696" i="32"/>
  <c r="J2695" i="32"/>
  <c r="Q2695" i="32"/>
  <c r="O2695" i="32"/>
  <c r="M2695" i="32"/>
  <c r="L2695" i="32"/>
  <c r="J2694" i="32"/>
  <c r="Q2694" i="32"/>
  <c r="O2694" i="32"/>
  <c r="M2694" i="32"/>
  <c r="L2694" i="32"/>
  <c r="J2693" i="32"/>
  <c r="Q2693" i="32"/>
  <c r="O2693" i="32"/>
  <c r="M2693" i="32"/>
  <c r="L2693" i="32"/>
  <c r="J2692" i="32"/>
  <c r="Q2692" i="32"/>
  <c r="O2692" i="32"/>
  <c r="M2692" i="32"/>
  <c r="L2692" i="32"/>
  <c r="J2691" i="32"/>
  <c r="Q2691" i="32"/>
  <c r="O2691" i="32"/>
  <c r="M2691" i="32"/>
  <c r="L2691" i="32"/>
  <c r="J2690" i="32"/>
  <c r="Q2690" i="32"/>
  <c r="O2690" i="32"/>
  <c r="M2690" i="32"/>
  <c r="L2690" i="32"/>
  <c r="J2689" i="32"/>
  <c r="Q2689" i="32"/>
  <c r="O2689" i="32"/>
  <c r="M2689" i="32"/>
  <c r="L2689" i="32"/>
  <c r="J2688" i="32"/>
  <c r="Q2688" i="32"/>
  <c r="O2688" i="32"/>
  <c r="M2688" i="32"/>
  <c r="L2688" i="32"/>
  <c r="J2687" i="32"/>
  <c r="Q2687" i="32"/>
  <c r="O2687" i="32"/>
  <c r="M2687" i="32"/>
  <c r="L2687" i="32"/>
  <c r="J2686" i="32"/>
  <c r="Q2686" i="32"/>
  <c r="O2686" i="32"/>
  <c r="M2686" i="32"/>
  <c r="L2686" i="32"/>
  <c r="J2685" i="32"/>
  <c r="Q2685" i="32"/>
  <c r="O2685" i="32"/>
  <c r="M2685" i="32"/>
  <c r="L2685" i="32"/>
  <c r="J2684" i="32"/>
  <c r="Q2684" i="32"/>
  <c r="O2684" i="32"/>
  <c r="M2684" i="32"/>
  <c r="L2684" i="32"/>
  <c r="J2683" i="32"/>
  <c r="Q2683" i="32"/>
  <c r="O2683" i="32"/>
  <c r="M2683" i="32"/>
  <c r="L2683" i="32"/>
  <c r="J2682" i="32"/>
  <c r="Q2682" i="32"/>
  <c r="O2682" i="32"/>
  <c r="M2682" i="32"/>
  <c r="L2682" i="32"/>
  <c r="J2681" i="32"/>
  <c r="Q2681" i="32"/>
  <c r="O2681" i="32"/>
  <c r="M2681" i="32"/>
  <c r="L2681" i="32"/>
  <c r="J2680" i="32"/>
  <c r="Q2680" i="32"/>
  <c r="O2680" i="32"/>
  <c r="M2680" i="32"/>
  <c r="L2680" i="32"/>
  <c r="J2679" i="32"/>
  <c r="Q2679" i="32"/>
  <c r="O2679" i="32"/>
  <c r="M2679" i="32"/>
  <c r="L2679" i="32"/>
  <c r="J2678" i="32"/>
  <c r="Q2678" i="32"/>
  <c r="O2678" i="32"/>
  <c r="M2678" i="32"/>
  <c r="L2678" i="32"/>
  <c r="J2677" i="32"/>
  <c r="Q2677" i="32"/>
  <c r="O2677" i="32"/>
  <c r="M2677" i="32"/>
  <c r="L2677" i="32"/>
  <c r="J2676" i="32"/>
  <c r="Q2676" i="32"/>
  <c r="O2676" i="32"/>
  <c r="M2676" i="32"/>
  <c r="L2676" i="32"/>
  <c r="J2675" i="32"/>
  <c r="Q2675" i="32"/>
  <c r="O2675" i="32"/>
  <c r="M2675" i="32"/>
  <c r="L2675" i="32"/>
  <c r="J2674" i="32"/>
  <c r="Q2674" i="32"/>
  <c r="O2674" i="32"/>
  <c r="M2674" i="32"/>
  <c r="L2674" i="32"/>
  <c r="J2673" i="32"/>
  <c r="Q2673" i="32"/>
  <c r="O2673" i="32"/>
  <c r="M2673" i="32"/>
  <c r="L2673" i="32"/>
  <c r="J2672" i="32"/>
  <c r="Q2672" i="32"/>
  <c r="O2672" i="32"/>
  <c r="M2672" i="32"/>
  <c r="L2672" i="32"/>
  <c r="J2671" i="32"/>
  <c r="Q2671" i="32"/>
  <c r="O2671" i="32"/>
  <c r="M2671" i="32"/>
  <c r="L2671" i="32"/>
  <c r="J2670" i="32"/>
  <c r="Q2670" i="32"/>
  <c r="O2670" i="32"/>
  <c r="M2670" i="32"/>
  <c r="L2670" i="32"/>
  <c r="J2669" i="32"/>
  <c r="Q2669" i="32"/>
  <c r="O2669" i="32"/>
  <c r="M2669" i="32"/>
  <c r="L2669" i="32"/>
  <c r="J2668" i="32"/>
  <c r="Q2668" i="32"/>
  <c r="O2668" i="32"/>
  <c r="M2668" i="32"/>
  <c r="L2668" i="32"/>
  <c r="J2667" i="32"/>
  <c r="Q2667" i="32"/>
  <c r="O2667" i="32"/>
  <c r="M2667" i="32"/>
  <c r="L2667" i="32"/>
  <c r="J2666" i="32"/>
  <c r="Q2666" i="32"/>
  <c r="O2666" i="32"/>
  <c r="M2666" i="32"/>
  <c r="L2666" i="32"/>
  <c r="J2665" i="32"/>
  <c r="Q2665" i="32"/>
  <c r="O2665" i="32"/>
  <c r="M2665" i="32"/>
  <c r="L2665" i="32"/>
  <c r="J2664" i="32"/>
  <c r="Q2664" i="32"/>
  <c r="O2664" i="32"/>
  <c r="M2664" i="32"/>
  <c r="L2664" i="32"/>
  <c r="J2663" i="32"/>
  <c r="Q2663" i="32"/>
  <c r="O2663" i="32"/>
  <c r="M2663" i="32"/>
  <c r="L2663" i="32"/>
  <c r="J2662" i="32"/>
  <c r="Q2662" i="32"/>
  <c r="O2662" i="32"/>
  <c r="M2662" i="32"/>
  <c r="L2662" i="32"/>
  <c r="J2661" i="32"/>
  <c r="Q2661" i="32"/>
  <c r="O2661" i="32"/>
  <c r="M2661" i="32"/>
  <c r="L2661" i="32"/>
  <c r="J2660" i="32"/>
  <c r="Q2660" i="32"/>
  <c r="O2660" i="32"/>
  <c r="M2660" i="32"/>
  <c r="L2660" i="32"/>
  <c r="J2659" i="32"/>
  <c r="Q2659" i="32"/>
  <c r="O2659" i="32"/>
  <c r="M2659" i="32"/>
  <c r="L2659" i="32"/>
  <c r="J2658" i="32"/>
  <c r="Q2658" i="32"/>
  <c r="O2658" i="32"/>
  <c r="M2658" i="32"/>
  <c r="L2658" i="32"/>
  <c r="J2657" i="32"/>
  <c r="Q2657" i="32"/>
  <c r="O2657" i="32"/>
  <c r="M2657" i="32"/>
  <c r="L2657" i="32"/>
  <c r="J2656" i="32"/>
  <c r="Q2656" i="32"/>
  <c r="O2656" i="32"/>
  <c r="M2656" i="32"/>
  <c r="L2656" i="32"/>
  <c r="J2655" i="32"/>
  <c r="Q2655" i="32"/>
  <c r="O2655" i="32"/>
  <c r="M2655" i="32"/>
  <c r="L2655" i="32"/>
  <c r="J2654" i="32"/>
  <c r="Q2654" i="32"/>
  <c r="O2654" i="32"/>
  <c r="M2654" i="32"/>
  <c r="L2654" i="32"/>
  <c r="J2653" i="32"/>
  <c r="Q2653" i="32"/>
  <c r="O2653" i="32"/>
  <c r="M2653" i="32"/>
  <c r="L2653" i="32"/>
  <c r="J2652" i="32"/>
  <c r="Q2652" i="32"/>
  <c r="O2652" i="32"/>
  <c r="M2652" i="32"/>
  <c r="L2652" i="32"/>
  <c r="J2651" i="32"/>
  <c r="Q2651" i="32"/>
  <c r="O2651" i="32"/>
  <c r="M2651" i="32"/>
  <c r="L2651" i="32"/>
  <c r="J2650" i="32"/>
  <c r="Q2650" i="32"/>
  <c r="O2650" i="32"/>
  <c r="M2650" i="32"/>
  <c r="L2650" i="32"/>
  <c r="J2649" i="32"/>
  <c r="Q2649" i="32"/>
  <c r="O2649" i="32"/>
  <c r="M2649" i="32"/>
  <c r="L2649" i="32"/>
  <c r="J2648" i="32"/>
  <c r="Q2648" i="32"/>
  <c r="O2648" i="32"/>
  <c r="M2648" i="32"/>
  <c r="L2648" i="32"/>
  <c r="J2647" i="32"/>
  <c r="Q2647" i="32"/>
  <c r="O2647" i="32"/>
  <c r="M2647" i="32"/>
  <c r="L2647" i="32"/>
  <c r="J2646" i="32"/>
  <c r="Q2646" i="32"/>
  <c r="O2646" i="32"/>
  <c r="M2646" i="32"/>
  <c r="L2646" i="32"/>
  <c r="J2645" i="32"/>
  <c r="Q2645" i="32"/>
  <c r="O2645" i="32"/>
  <c r="M2645" i="32"/>
  <c r="L2645" i="32"/>
  <c r="J2644" i="32"/>
  <c r="Q2644" i="32"/>
  <c r="O2644" i="32"/>
  <c r="M2644" i="32"/>
  <c r="L2644" i="32"/>
  <c r="J2643" i="32"/>
  <c r="Q2643" i="32"/>
  <c r="O2643" i="32"/>
  <c r="M2643" i="32"/>
  <c r="L2643" i="32"/>
  <c r="J2642" i="32"/>
  <c r="Q2642" i="32"/>
  <c r="O2642" i="32"/>
  <c r="M2642" i="32"/>
  <c r="L2642" i="32"/>
  <c r="J2641" i="32"/>
  <c r="Q2641" i="32"/>
  <c r="O2641" i="32"/>
  <c r="M2641" i="32"/>
  <c r="L2641" i="32"/>
  <c r="J2640" i="32"/>
  <c r="Q2640" i="32"/>
  <c r="O2640" i="32"/>
  <c r="M2640" i="32"/>
  <c r="L2640" i="32"/>
  <c r="J2639" i="32"/>
  <c r="Q2639" i="32"/>
  <c r="O2639" i="32"/>
  <c r="M2639" i="32"/>
  <c r="L2639" i="32"/>
  <c r="J2638" i="32"/>
  <c r="Q2638" i="32"/>
  <c r="O2638" i="32"/>
  <c r="M2638" i="32"/>
  <c r="L2638" i="32"/>
  <c r="J2637" i="32"/>
  <c r="Q2637" i="32"/>
  <c r="O2637" i="32"/>
  <c r="M2637" i="32"/>
  <c r="L2637" i="32"/>
  <c r="J2636" i="32"/>
  <c r="Q2636" i="32"/>
  <c r="O2636" i="32"/>
  <c r="M2636" i="32"/>
  <c r="L2636" i="32"/>
  <c r="J2635" i="32"/>
  <c r="Q2635" i="32"/>
  <c r="O2635" i="32"/>
  <c r="M2635" i="32"/>
  <c r="L2635" i="32"/>
  <c r="J2634" i="32"/>
  <c r="Q2634" i="32"/>
  <c r="O2634" i="32"/>
  <c r="M2634" i="32"/>
  <c r="L2634" i="32"/>
  <c r="J2633" i="32"/>
  <c r="Q2633" i="32"/>
  <c r="O2633" i="32"/>
  <c r="M2633" i="32"/>
  <c r="L2633" i="32"/>
  <c r="J2630" i="32"/>
  <c r="Q2630" i="32"/>
  <c r="O2630" i="32"/>
  <c r="M2630" i="32"/>
  <c r="L2630" i="32"/>
  <c r="J2629" i="32"/>
  <c r="Q2629" i="32"/>
  <c r="O2629" i="32"/>
  <c r="M2629" i="32"/>
  <c r="L2629" i="32"/>
  <c r="J2628" i="32"/>
  <c r="Q2628" i="32"/>
  <c r="O2628" i="32"/>
  <c r="M2628" i="32"/>
  <c r="L2628" i="32"/>
  <c r="J2627" i="32"/>
  <c r="Q2627" i="32"/>
  <c r="O2627" i="32"/>
  <c r="M2627" i="32"/>
  <c r="L2627" i="32"/>
  <c r="J2626" i="32"/>
  <c r="Q2626" i="32"/>
  <c r="O2626" i="32"/>
  <c r="M2626" i="32"/>
  <c r="L2626" i="32"/>
  <c r="J2625" i="32"/>
  <c r="Q2625" i="32"/>
  <c r="O2625" i="32"/>
  <c r="M2625" i="32"/>
  <c r="L2625" i="32"/>
  <c r="J2624" i="32"/>
  <c r="Q2624" i="32"/>
  <c r="O2624" i="32"/>
  <c r="M2624" i="32"/>
  <c r="L2624" i="32"/>
  <c r="J2623" i="32"/>
  <c r="Q2623" i="32"/>
  <c r="O2623" i="32"/>
  <c r="M2623" i="32"/>
  <c r="L2623" i="32"/>
  <c r="J2622" i="32"/>
  <c r="Q2622" i="32"/>
  <c r="O2622" i="32"/>
  <c r="M2622" i="32"/>
  <c r="L2622" i="32"/>
  <c r="J2621" i="32"/>
  <c r="Q2621" i="32"/>
  <c r="O2621" i="32"/>
  <c r="M2621" i="32"/>
  <c r="L2621" i="32"/>
  <c r="J2620" i="32"/>
  <c r="Q2620" i="32"/>
  <c r="O2620" i="32"/>
  <c r="M2620" i="32"/>
  <c r="L2620" i="32"/>
  <c r="J2619" i="32"/>
  <c r="Q2619" i="32"/>
  <c r="O2619" i="32"/>
  <c r="M2619" i="32"/>
  <c r="L2619" i="32"/>
  <c r="J2618" i="32"/>
  <c r="Q2618" i="32"/>
  <c r="O2618" i="32"/>
  <c r="M2618" i="32"/>
  <c r="L2618" i="32"/>
  <c r="J2617" i="32"/>
  <c r="Q2617" i="32"/>
  <c r="O2617" i="32"/>
  <c r="M2617" i="32"/>
  <c r="L2617" i="32"/>
  <c r="J2616" i="32"/>
  <c r="Q2616" i="32"/>
  <c r="O2616" i="32"/>
  <c r="M2616" i="32"/>
  <c r="L2616" i="32"/>
  <c r="J2615" i="32"/>
  <c r="Q2615" i="32"/>
  <c r="O2615" i="32"/>
  <c r="M2615" i="32"/>
  <c r="L2615" i="32"/>
  <c r="J2614" i="32"/>
  <c r="Q2614" i="32"/>
  <c r="O2614" i="32"/>
  <c r="M2614" i="32"/>
  <c r="L2614" i="32"/>
  <c r="J2613" i="32"/>
  <c r="Q2613" i="32"/>
  <c r="O2613" i="32"/>
  <c r="M2613" i="32"/>
  <c r="L2613" i="32"/>
  <c r="J2612" i="32"/>
  <c r="Q2612" i="32"/>
  <c r="O2612" i="32"/>
  <c r="M2612" i="32"/>
  <c r="L2612" i="32"/>
  <c r="J2611" i="32"/>
  <c r="Q2611" i="32"/>
  <c r="O2611" i="32"/>
  <c r="M2611" i="32"/>
  <c r="L2611" i="32"/>
  <c r="J2610" i="32"/>
  <c r="Q2610" i="32"/>
  <c r="O2610" i="32"/>
  <c r="M2610" i="32"/>
  <c r="L2610" i="32"/>
  <c r="J2609" i="32"/>
  <c r="Q2609" i="32"/>
  <c r="O2609" i="32"/>
  <c r="M2609" i="32"/>
  <c r="L2609" i="32"/>
  <c r="J2608" i="32"/>
  <c r="Q2608" i="32"/>
  <c r="O2608" i="32"/>
  <c r="M2608" i="32"/>
  <c r="L2608" i="32"/>
  <c r="J2607" i="32"/>
  <c r="Q2607" i="32"/>
  <c r="O2607" i="32"/>
  <c r="M2607" i="32"/>
  <c r="L2607" i="32"/>
  <c r="J2606" i="32"/>
  <c r="Q2606" i="32"/>
  <c r="O2606" i="32"/>
  <c r="M2606" i="32"/>
  <c r="L2606" i="32"/>
  <c r="J2605" i="32"/>
  <c r="Q2605" i="32"/>
  <c r="O2605" i="32"/>
  <c r="M2605" i="32"/>
  <c r="L2605" i="32"/>
  <c r="J2604" i="32"/>
  <c r="Q2604" i="32"/>
  <c r="O2604" i="32"/>
  <c r="M2604" i="32"/>
  <c r="L2604" i="32"/>
  <c r="J2603" i="32"/>
  <c r="Q2603" i="32"/>
  <c r="O2603" i="32"/>
  <c r="M2603" i="32"/>
  <c r="L2603" i="32"/>
  <c r="J2602" i="32"/>
  <c r="Q2602" i="32"/>
  <c r="O2602" i="32"/>
  <c r="M2602" i="32"/>
  <c r="L2602" i="32"/>
  <c r="J2601" i="32"/>
  <c r="Q2601" i="32"/>
  <c r="O2601" i="32"/>
  <c r="M2601" i="32"/>
  <c r="L2601" i="32"/>
  <c r="J2600" i="32"/>
  <c r="Q2600" i="32"/>
  <c r="O2600" i="32"/>
  <c r="M2600" i="32"/>
  <c r="L2600" i="32"/>
  <c r="J2599" i="32"/>
  <c r="Q2599" i="32"/>
  <c r="O2599" i="32"/>
  <c r="M2599" i="32"/>
  <c r="L2599" i="32"/>
  <c r="J2598" i="32"/>
  <c r="Q2598" i="32"/>
  <c r="O2598" i="32"/>
  <c r="M2598" i="32"/>
  <c r="L2598" i="32"/>
  <c r="J2597" i="32"/>
  <c r="Q2597" i="32"/>
  <c r="O2597" i="32"/>
  <c r="M2597" i="32"/>
  <c r="L2597" i="32"/>
  <c r="J2596" i="32"/>
  <c r="Q2596" i="32"/>
  <c r="O2596" i="32"/>
  <c r="M2596" i="32"/>
  <c r="L2596" i="32"/>
  <c r="J2595" i="32"/>
  <c r="Q2595" i="32"/>
  <c r="O2595" i="32"/>
  <c r="M2595" i="32"/>
  <c r="L2595" i="32"/>
  <c r="J2594" i="32"/>
  <c r="Q2594" i="32"/>
  <c r="O2594" i="32"/>
  <c r="M2594" i="32"/>
  <c r="L2594" i="32"/>
  <c r="J2593" i="32"/>
  <c r="Q2593" i="32"/>
  <c r="O2593" i="32"/>
  <c r="M2593" i="32"/>
  <c r="L2593" i="32"/>
  <c r="J2592" i="32"/>
  <c r="Q2592" i="32"/>
  <c r="O2592" i="32"/>
  <c r="M2592" i="32"/>
  <c r="L2592" i="32"/>
  <c r="J2591" i="32"/>
  <c r="Q2591" i="32"/>
  <c r="O2591" i="32"/>
  <c r="M2591" i="32"/>
  <c r="L2591" i="32"/>
  <c r="J2590" i="32"/>
  <c r="Q2590" i="32"/>
  <c r="O2590" i="32"/>
  <c r="M2590" i="32"/>
  <c r="L2590" i="32"/>
  <c r="J2589" i="32"/>
  <c r="Q2589" i="32"/>
  <c r="O2589" i="32"/>
  <c r="M2589" i="32"/>
  <c r="L2589" i="32"/>
  <c r="J2588" i="32"/>
  <c r="Q2588" i="32"/>
  <c r="O2588" i="32"/>
  <c r="M2588" i="32"/>
  <c r="L2588" i="32"/>
  <c r="J2587" i="32"/>
  <c r="Q2587" i="32"/>
  <c r="O2587" i="32"/>
  <c r="M2587" i="32"/>
  <c r="L2587" i="32"/>
  <c r="J2586" i="32"/>
  <c r="Q2586" i="32"/>
  <c r="O2586" i="32"/>
  <c r="M2586" i="32"/>
  <c r="L2586" i="32"/>
  <c r="J2585" i="32"/>
  <c r="Q2585" i="32"/>
  <c r="O2585" i="32"/>
  <c r="M2585" i="32"/>
  <c r="L2585" i="32"/>
  <c r="J2584" i="32"/>
  <c r="Q2584" i="32"/>
  <c r="O2584" i="32"/>
  <c r="M2584" i="32"/>
  <c r="L2584" i="32"/>
  <c r="J2583" i="32"/>
  <c r="Q2583" i="32"/>
  <c r="O2583" i="32"/>
  <c r="M2583" i="32"/>
  <c r="L2583" i="32"/>
  <c r="J2582" i="32"/>
  <c r="Q2582" i="32"/>
  <c r="O2582" i="32"/>
  <c r="M2582" i="32"/>
  <c r="L2582" i="32"/>
  <c r="J2581" i="32"/>
  <c r="Q2581" i="32"/>
  <c r="O2581" i="32"/>
  <c r="M2581" i="32"/>
  <c r="L2581" i="32"/>
  <c r="J2580" i="32"/>
  <c r="Q2580" i="32"/>
  <c r="O2580" i="32"/>
  <c r="M2580" i="32"/>
  <c r="L2580" i="32"/>
  <c r="J2579" i="32"/>
  <c r="Q2579" i="32"/>
  <c r="O2579" i="32"/>
  <c r="M2579" i="32"/>
  <c r="L2579" i="32"/>
  <c r="J2578" i="32"/>
  <c r="Q2578" i="32"/>
  <c r="O2578" i="32"/>
  <c r="M2578" i="32"/>
  <c r="L2578" i="32"/>
  <c r="J2577" i="32"/>
  <c r="Q2577" i="32"/>
  <c r="O2577" i="32"/>
  <c r="M2577" i="32"/>
  <c r="L2577" i="32"/>
  <c r="J2576" i="32"/>
  <c r="Q2576" i="32"/>
  <c r="O2576" i="32"/>
  <c r="M2576" i="32"/>
  <c r="L2576" i="32"/>
  <c r="J2575" i="32"/>
  <c r="Q2575" i="32"/>
  <c r="O2575" i="32"/>
  <c r="M2575" i="32"/>
  <c r="L2575" i="32"/>
  <c r="J2574" i="32"/>
  <c r="Q2574" i="32"/>
  <c r="O2574" i="32"/>
  <c r="M2574" i="32"/>
  <c r="L2574" i="32"/>
  <c r="J2573" i="32"/>
  <c r="Q2573" i="32"/>
  <c r="O2573" i="32"/>
  <c r="M2573" i="32"/>
  <c r="L2573" i="32"/>
  <c r="J2572" i="32"/>
  <c r="Q2572" i="32"/>
  <c r="O2572" i="32"/>
  <c r="M2572" i="32"/>
  <c r="L2572" i="32"/>
  <c r="J2571" i="32"/>
  <c r="Q2571" i="32"/>
  <c r="O2571" i="32"/>
  <c r="M2571" i="32"/>
  <c r="L2571" i="32"/>
  <c r="J2570" i="32"/>
  <c r="Q2570" i="32"/>
  <c r="O2570" i="32"/>
  <c r="M2570" i="32"/>
  <c r="L2570" i="32"/>
  <c r="J2569" i="32"/>
  <c r="Q2569" i="32"/>
  <c r="O2569" i="32"/>
  <c r="M2569" i="32"/>
  <c r="L2569" i="32"/>
  <c r="J2568" i="32"/>
  <c r="Q2568" i="32"/>
  <c r="O2568" i="32"/>
  <c r="M2568" i="32"/>
  <c r="L2568" i="32"/>
  <c r="J2567" i="32"/>
  <c r="Q2567" i="32"/>
  <c r="O2567" i="32"/>
  <c r="M2567" i="32"/>
  <c r="L2567" i="32"/>
  <c r="J2566" i="32"/>
  <c r="Q2566" i="32"/>
  <c r="O2566" i="32"/>
  <c r="M2566" i="32"/>
  <c r="L2566" i="32"/>
  <c r="J2565" i="32"/>
  <c r="Q2565" i="32"/>
  <c r="O2565" i="32"/>
  <c r="M2565" i="32"/>
  <c r="L2565" i="32"/>
  <c r="J2564" i="32"/>
  <c r="Q2564" i="32"/>
  <c r="O2564" i="32"/>
  <c r="M2564" i="32"/>
  <c r="L2564" i="32"/>
  <c r="J2563" i="32"/>
  <c r="Q2563" i="32"/>
  <c r="O2563" i="32"/>
  <c r="M2563" i="32"/>
  <c r="L2563" i="32"/>
  <c r="J2562" i="32"/>
  <c r="Q2562" i="32"/>
  <c r="O2562" i="32"/>
  <c r="M2562" i="32"/>
  <c r="L2562" i="32"/>
  <c r="J2561" i="32"/>
  <c r="Q2561" i="32"/>
  <c r="O2561" i="32"/>
  <c r="M2561" i="32"/>
  <c r="L2561" i="32"/>
  <c r="J2560" i="32"/>
  <c r="Q2560" i="32"/>
  <c r="O2560" i="32"/>
  <c r="M2560" i="32"/>
  <c r="L2560" i="32"/>
  <c r="J2559" i="32"/>
  <c r="Q2559" i="32"/>
  <c r="O2559" i="32"/>
  <c r="M2559" i="32"/>
  <c r="L2559" i="32"/>
  <c r="J2558" i="32"/>
  <c r="Q2558" i="32"/>
  <c r="O2558" i="32"/>
  <c r="M2558" i="32"/>
  <c r="L2558" i="32"/>
  <c r="J2557" i="32"/>
  <c r="Q2557" i="32"/>
  <c r="O2557" i="32"/>
  <c r="M2557" i="32"/>
  <c r="L2557" i="32"/>
  <c r="J2556" i="32"/>
  <c r="Q2556" i="32"/>
  <c r="O2556" i="32"/>
  <c r="M2556" i="32"/>
  <c r="L2556" i="32"/>
  <c r="J2555" i="32"/>
  <c r="Q2555" i="32"/>
  <c r="O2555" i="32"/>
  <c r="M2555" i="32"/>
  <c r="L2555" i="32"/>
  <c r="J2554" i="32"/>
  <c r="Q2554" i="32"/>
  <c r="O2554" i="32"/>
  <c r="M2554" i="32"/>
  <c r="L2554" i="32"/>
  <c r="J2553" i="32"/>
  <c r="Q2553" i="32"/>
  <c r="O2553" i="32"/>
  <c r="M2553" i="32"/>
  <c r="L2553" i="32"/>
  <c r="J2552" i="32"/>
  <c r="Q2552" i="32"/>
  <c r="O2552" i="32"/>
  <c r="M2552" i="32"/>
  <c r="L2552" i="32"/>
  <c r="J2551" i="32"/>
  <c r="Q2551" i="32"/>
  <c r="O2551" i="32"/>
  <c r="M2551" i="32"/>
  <c r="L2551" i="32"/>
  <c r="J2550" i="32"/>
  <c r="Q2550" i="32"/>
  <c r="O2550" i="32"/>
  <c r="M2550" i="32"/>
  <c r="L2550" i="32"/>
  <c r="J2549" i="32"/>
  <c r="Q2549" i="32"/>
  <c r="O2549" i="32"/>
  <c r="M2549" i="32"/>
  <c r="L2549" i="32"/>
  <c r="J2548" i="32"/>
  <c r="Q2548" i="32"/>
  <c r="O2548" i="32"/>
  <c r="M2548" i="32"/>
  <c r="L2548" i="32"/>
  <c r="J2547" i="32"/>
  <c r="Q2547" i="32"/>
  <c r="O2547" i="32"/>
  <c r="M2547" i="32"/>
  <c r="L2547" i="32"/>
  <c r="J2546" i="32"/>
  <c r="Q2546" i="32"/>
  <c r="O2546" i="32"/>
  <c r="M2546" i="32"/>
  <c r="L2546" i="32"/>
  <c r="J2545" i="32"/>
  <c r="Q2545" i="32"/>
  <c r="O2545" i="32"/>
  <c r="M2545" i="32"/>
  <c r="L2545" i="32"/>
  <c r="J2544" i="32"/>
  <c r="Q2544" i="32"/>
  <c r="O2544" i="32"/>
  <c r="M2544" i="32"/>
  <c r="L2544" i="32"/>
  <c r="J2543" i="32"/>
  <c r="Q2543" i="32"/>
  <c r="O2543" i="32"/>
  <c r="M2543" i="32"/>
  <c r="L2543" i="32"/>
  <c r="J2542" i="32"/>
  <c r="Q2542" i="32"/>
  <c r="O2542" i="32"/>
  <c r="M2542" i="32"/>
  <c r="L2542" i="32"/>
  <c r="J2541" i="32"/>
  <c r="Q2541" i="32"/>
  <c r="O2541" i="32"/>
  <c r="M2541" i="32"/>
  <c r="L2541" i="32"/>
  <c r="J2540" i="32"/>
  <c r="Q2540" i="32"/>
  <c r="O2540" i="32"/>
  <c r="M2540" i="32"/>
  <c r="L2540" i="32"/>
  <c r="J2539" i="32"/>
  <c r="Q2539" i="32"/>
  <c r="O2539" i="32"/>
  <c r="M2539" i="32"/>
  <c r="L2539" i="32"/>
  <c r="J2538" i="32"/>
  <c r="Q2538" i="32"/>
  <c r="O2538" i="32"/>
  <c r="M2538" i="32"/>
  <c r="L2538" i="32"/>
  <c r="J2537" i="32"/>
  <c r="Q2537" i="32"/>
  <c r="O2537" i="32"/>
  <c r="M2537" i="32"/>
  <c r="L2537" i="32"/>
  <c r="J2536" i="32"/>
  <c r="Q2536" i="32"/>
  <c r="O2536" i="32"/>
  <c r="M2536" i="32"/>
  <c r="L2536" i="32"/>
  <c r="J2535" i="32"/>
  <c r="Q2535" i="32"/>
  <c r="O2535" i="32"/>
  <c r="M2535" i="32"/>
  <c r="L2535" i="32"/>
  <c r="J2534" i="32"/>
  <c r="Q2534" i="32"/>
  <c r="O2534" i="32"/>
  <c r="M2534" i="32"/>
  <c r="L2534" i="32"/>
  <c r="J2533" i="32"/>
  <c r="Q2533" i="32"/>
  <c r="O2533" i="32"/>
  <c r="M2533" i="32"/>
  <c r="L2533" i="32"/>
  <c r="J2532" i="32"/>
  <c r="Q2532" i="32"/>
  <c r="O2532" i="32"/>
  <c r="M2532" i="32"/>
  <c r="L2532" i="32"/>
  <c r="J2531" i="32"/>
  <c r="Q2531" i="32"/>
  <c r="O2531" i="32"/>
  <c r="M2531" i="32"/>
  <c r="L2531" i="32"/>
  <c r="J2530" i="32"/>
  <c r="Q2530" i="32"/>
  <c r="O2530" i="32"/>
  <c r="M2530" i="32"/>
  <c r="L2530" i="32"/>
  <c r="J2529" i="32"/>
  <c r="Q2529" i="32"/>
  <c r="O2529" i="32"/>
  <c r="M2529" i="32"/>
  <c r="L2529" i="32"/>
  <c r="J2528" i="32"/>
  <c r="Q2528" i="32"/>
  <c r="O2528" i="32"/>
  <c r="M2528" i="32"/>
  <c r="L2528" i="32"/>
  <c r="J2527" i="32"/>
  <c r="Q2527" i="32"/>
  <c r="O2527" i="32"/>
  <c r="M2527" i="32"/>
  <c r="L2527" i="32"/>
  <c r="J2526" i="32"/>
  <c r="Q2526" i="32"/>
  <c r="O2526" i="32"/>
  <c r="M2526" i="32"/>
  <c r="L2526" i="32"/>
  <c r="J2525" i="32"/>
  <c r="Q2525" i="32"/>
  <c r="O2525" i="32"/>
  <c r="M2525" i="32"/>
  <c r="L2525" i="32"/>
  <c r="J2524" i="32"/>
  <c r="Q2524" i="32"/>
  <c r="O2524" i="32"/>
  <c r="M2524" i="32"/>
  <c r="L2524" i="32"/>
  <c r="J2523" i="32"/>
  <c r="Q2523" i="32"/>
  <c r="O2523" i="32"/>
  <c r="M2523" i="32"/>
  <c r="L2523" i="32"/>
  <c r="J2522" i="32"/>
  <c r="Q2522" i="32"/>
  <c r="O2522" i="32"/>
  <c r="M2522" i="32"/>
  <c r="L2522" i="32"/>
  <c r="J2521" i="32"/>
  <c r="Q2521" i="32"/>
  <c r="O2521" i="32"/>
  <c r="M2521" i="32"/>
  <c r="L2521" i="32"/>
  <c r="J2520" i="32"/>
  <c r="Q2520" i="32"/>
  <c r="O2520" i="32"/>
  <c r="M2520" i="32"/>
  <c r="L2520" i="32"/>
  <c r="J2519" i="32"/>
  <c r="Q2519" i="32"/>
  <c r="O2519" i="32"/>
  <c r="M2519" i="32"/>
  <c r="L2519" i="32"/>
  <c r="J2518" i="32"/>
  <c r="Q2518" i="32"/>
  <c r="O2518" i="32"/>
  <c r="M2518" i="32"/>
  <c r="L2518" i="32"/>
  <c r="J2517" i="32"/>
  <c r="Q2517" i="32"/>
  <c r="O2517" i="32"/>
  <c r="M2517" i="32"/>
  <c r="L2517" i="32"/>
  <c r="J2515" i="32"/>
  <c r="Q2515" i="32"/>
  <c r="O2515" i="32"/>
  <c r="M2515" i="32"/>
  <c r="L2515" i="32"/>
  <c r="J2514" i="32"/>
  <c r="Q2514" i="32"/>
  <c r="O2514" i="32"/>
  <c r="M2514" i="32"/>
  <c r="L2514" i="32"/>
  <c r="J2513" i="32"/>
  <c r="Q2513" i="32"/>
  <c r="O2513" i="32"/>
  <c r="M2513" i="32"/>
  <c r="L2513" i="32"/>
  <c r="J2512" i="32"/>
  <c r="Q2512" i="32"/>
  <c r="O2512" i="32"/>
  <c r="M2512" i="32"/>
  <c r="L2512" i="32"/>
  <c r="J2511" i="32"/>
  <c r="Q2511" i="32"/>
  <c r="O2511" i="32"/>
  <c r="M2511" i="32"/>
  <c r="L2511" i="32"/>
  <c r="J2510" i="32"/>
  <c r="Q2510" i="32"/>
  <c r="O2510" i="32"/>
  <c r="M2510" i="32"/>
  <c r="L2510" i="32"/>
  <c r="J2509" i="32"/>
  <c r="Q2509" i="32"/>
  <c r="O2509" i="32"/>
  <c r="M2509" i="32"/>
  <c r="L2509" i="32"/>
  <c r="J2508" i="32"/>
  <c r="Q2508" i="32"/>
  <c r="O2508" i="32"/>
  <c r="M2508" i="32"/>
  <c r="L2508" i="32"/>
  <c r="J2506" i="32"/>
  <c r="Q2506" i="32"/>
  <c r="O2506" i="32"/>
  <c r="M2506" i="32"/>
  <c r="L2506" i="32"/>
  <c r="J2505" i="32"/>
  <c r="Q2505" i="32"/>
  <c r="O2505" i="32"/>
  <c r="M2505" i="32"/>
  <c r="L2505" i="32"/>
  <c r="J2504" i="32"/>
  <c r="Q2504" i="32"/>
  <c r="O2504" i="32"/>
  <c r="M2504" i="32"/>
  <c r="L2504" i="32"/>
  <c r="J2503" i="32"/>
  <c r="Q2503" i="32"/>
  <c r="O2503" i="32"/>
  <c r="M2503" i="32"/>
  <c r="L2503" i="32"/>
  <c r="J2502" i="32"/>
  <c r="Q2502" i="32"/>
  <c r="O2502" i="32"/>
  <c r="M2502" i="32"/>
  <c r="L2502" i="32"/>
  <c r="J2501" i="32"/>
  <c r="Q2501" i="32"/>
  <c r="O2501" i="32"/>
  <c r="M2501" i="32"/>
  <c r="L2501" i="32"/>
  <c r="J2499" i="32"/>
  <c r="Q2499" i="32"/>
  <c r="O2499" i="32"/>
  <c r="M2499" i="32"/>
  <c r="L2499" i="32"/>
  <c r="J2498" i="32"/>
  <c r="Q2498" i="32"/>
  <c r="O2498" i="32"/>
  <c r="M2498" i="32"/>
  <c r="L2498" i="32"/>
  <c r="J2497" i="32"/>
  <c r="Q2497" i="32"/>
  <c r="O2497" i="32"/>
  <c r="M2497" i="32"/>
  <c r="L2497" i="32"/>
  <c r="J2496" i="32"/>
  <c r="Q2496" i="32"/>
  <c r="O2496" i="32"/>
  <c r="M2496" i="32"/>
  <c r="L2496" i="32"/>
  <c r="J2495" i="32"/>
  <c r="Q2495" i="32"/>
  <c r="O2495" i="32"/>
  <c r="M2495" i="32"/>
  <c r="L2495" i="32"/>
  <c r="J2494" i="32"/>
  <c r="Q2494" i="32"/>
  <c r="O2494" i="32"/>
  <c r="M2494" i="32"/>
  <c r="L2494" i="32"/>
  <c r="J2493" i="32"/>
  <c r="Q2493" i="32"/>
  <c r="O2493" i="32"/>
  <c r="M2493" i="32"/>
  <c r="L2493" i="32"/>
  <c r="J2492" i="32"/>
  <c r="Q2492" i="32"/>
  <c r="O2492" i="32"/>
  <c r="M2492" i="32"/>
  <c r="L2492" i="32"/>
  <c r="J2491" i="32"/>
  <c r="Q2491" i="32"/>
  <c r="O2491" i="32"/>
  <c r="M2491" i="32"/>
  <c r="L2491" i="32"/>
  <c r="J2490" i="32"/>
  <c r="Q2490" i="32"/>
  <c r="O2490" i="32"/>
  <c r="M2490" i="32"/>
  <c r="L2490" i="32"/>
  <c r="J2489" i="32"/>
  <c r="Q2489" i="32"/>
  <c r="O2489" i="32"/>
  <c r="M2489" i="32"/>
  <c r="L2489" i="32"/>
  <c r="J2488" i="32"/>
  <c r="Q2488" i="32"/>
  <c r="O2488" i="32"/>
  <c r="M2488" i="32"/>
  <c r="L2488" i="32"/>
  <c r="J2487" i="32"/>
  <c r="Q2487" i="32"/>
  <c r="O2487" i="32"/>
  <c r="M2487" i="32"/>
  <c r="L2487" i="32"/>
  <c r="J2486" i="32"/>
  <c r="Q2486" i="32"/>
  <c r="O2486" i="32"/>
  <c r="M2486" i="32"/>
  <c r="L2486" i="32"/>
  <c r="J2485" i="32"/>
  <c r="Q2485" i="32"/>
  <c r="O2485" i="32"/>
  <c r="M2485" i="32"/>
  <c r="L2485" i="32"/>
  <c r="J2484" i="32"/>
  <c r="Q2484" i="32"/>
  <c r="O2484" i="32"/>
  <c r="M2484" i="32"/>
  <c r="L2484" i="32"/>
  <c r="J2483" i="32"/>
  <c r="Q2483" i="32"/>
  <c r="O2483" i="32"/>
  <c r="M2483" i="32"/>
  <c r="L2483" i="32"/>
  <c r="J2482" i="32"/>
  <c r="Q2482" i="32"/>
  <c r="O2482" i="32"/>
  <c r="M2482" i="32"/>
  <c r="L2482" i="32"/>
  <c r="J2481" i="32"/>
  <c r="Q2481" i="32"/>
  <c r="O2481" i="32"/>
  <c r="M2481" i="32"/>
  <c r="L2481" i="32"/>
  <c r="J2480" i="32"/>
  <c r="Q2480" i="32"/>
  <c r="O2480" i="32"/>
  <c r="M2480" i="32"/>
  <c r="L2480" i="32"/>
  <c r="J2479" i="32"/>
  <c r="Q2479" i="32"/>
  <c r="O2479" i="32"/>
  <c r="M2479" i="32"/>
  <c r="L2479" i="32"/>
  <c r="J2478" i="32"/>
  <c r="Q2478" i="32"/>
  <c r="O2478" i="32"/>
  <c r="M2478" i="32"/>
  <c r="L2478" i="32"/>
  <c r="J2472" i="32"/>
  <c r="Q2472" i="32"/>
  <c r="O2472" i="32"/>
  <c r="M2472" i="32"/>
  <c r="L2472" i="32"/>
  <c r="J2477" i="32"/>
  <c r="Q2477" i="32"/>
  <c r="O2477" i="32"/>
  <c r="M2477" i="32"/>
  <c r="L2477" i="32"/>
  <c r="J2476" i="32"/>
  <c r="Q2476" i="32"/>
  <c r="O2476" i="32"/>
  <c r="M2476" i="32"/>
  <c r="L2476" i="32"/>
  <c r="J2475" i="32"/>
  <c r="Q2475" i="32"/>
  <c r="O2475" i="32"/>
  <c r="M2475" i="32"/>
  <c r="L2475" i="32"/>
  <c r="J2474" i="32"/>
  <c r="Q2474" i="32"/>
  <c r="O2474" i="32"/>
  <c r="M2474" i="32"/>
  <c r="L2474" i="32"/>
  <c r="J2473" i="32"/>
  <c r="Q2473" i="32"/>
  <c r="O2473" i="32"/>
  <c r="M2473" i="32"/>
  <c r="L2473" i="32"/>
  <c r="J2471" i="32"/>
  <c r="Q2471" i="32"/>
  <c r="O2471" i="32"/>
  <c r="M2471" i="32"/>
  <c r="L2471" i="32"/>
  <c r="J2470" i="32"/>
  <c r="Q2470" i="32"/>
  <c r="O2470" i="32"/>
  <c r="M2470" i="32"/>
  <c r="L2470" i="32"/>
  <c r="J2469" i="32"/>
  <c r="Q2469" i="32"/>
  <c r="O2469" i="32"/>
  <c r="M2469" i="32"/>
  <c r="L2469" i="32"/>
  <c r="J2468" i="32"/>
  <c r="Q2468" i="32"/>
  <c r="O2468" i="32"/>
  <c r="M2468" i="32"/>
  <c r="L2468" i="32"/>
  <c r="J2467" i="32"/>
  <c r="Q2467" i="32"/>
  <c r="O2467" i="32"/>
  <c r="M2467" i="32"/>
  <c r="L2467" i="32"/>
  <c r="J2466" i="32"/>
  <c r="Q2466" i="32"/>
  <c r="O2466" i="32"/>
  <c r="M2466" i="32"/>
  <c r="L2466" i="32"/>
  <c r="J2465" i="32"/>
  <c r="Q2465" i="32"/>
  <c r="O2465" i="32"/>
  <c r="M2465" i="32"/>
  <c r="L2465" i="32"/>
  <c r="J2464" i="32"/>
  <c r="Q2464" i="32"/>
  <c r="O2464" i="32"/>
  <c r="M2464" i="32"/>
  <c r="L2464" i="32"/>
  <c r="J2463" i="32"/>
  <c r="Q2463" i="32"/>
  <c r="O2463" i="32"/>
  <c r="M2463" i="32"/>
  <c r="L2463" i="32"/>
  <c r="J2462" i="32"/>
  <c r="Q2462" i="32"/>
  <c r="O2462" i="32"/>
  <c r="M2462" i="32"/>
  <c r="L2462" i="32"/>
  <c r="J2461" i="32"/>
  <c r="Q2461" i="32"/>
  <c r="O2461" i="32"/>
  <c r="M2461" i="32"/>
  <c r="L2461" i="32"/>
  <c r="J2460" i="32"/>
  <c r="Q2460" i="32"/>
  <c r="O2460" i="32"/>
  <c r="M2460" i="32"/>
  <c r="L2460" i="32"/>
  <c r="J2459" i="32"/>
  <c r="Q2459" i="32"/>
  <c r="O2459" i="32"/>
  <c r="M2459" i="32"/>
  <c r="L2459" i="32"/>
  <c r="J2458" i="32"/>
  <c r="Q2458" i="32"/>
  <c r="O2458" i="32"/>
  <c r="M2458" i="32"/>
  <c r="L2458" i="32"/>
  <c r="J2457" i="32"/>
  <c r="Q2457" i="32"/>
  <c r="O2457" i="32"/>
  <c r="M2457" i="32"/>
  <c r="L2457" i="32"/>
  <c r="J2456" i="32"/>
  <c r="Q2456" i="32"/>
  <c r="O2456" i="32"/>
  <c r="M2456" i="32"/>
  <c r="L2456" i="32"/>
  <c r="J2455" i="32"/>
  <c r="Q2455" i="32"/>
  <c r="O2455" i="32"/>
  <c r="M2455" i="32"/>
  <c r="L2455" i="32"/>
  <c r="J2454" i="32"/>
  <c r="Q2454" i="32"/>
  <c r="O2454" i="32"/>
  <c r="M2454" i="32"/>
  <c r="L2454" i="32"/>
  <c r="J2453" i="32"/>
  <c r="Q2453" i="32"/>
  <c r="O2453" i="32"/>
  <c r="M2453" i="32"/>
  <c r="L2453" i="32"/>
  <c r="J2452" i="32"/>
  <c r="Q2452" i="32"/>
  <c r="O2452" i="32"/>
  <c r="M2452" i="32"/>
  <c r="L2452" i="32"/>
  <c r="J2451" i="32"/>
  <c r="Q2451" i="32"/>
  <c r="O2451" i="32"/>
  <c r="M2451" i="32"/>
  <c r="L2451" i="32"/>
  <c r="J2450" i="32"/>
  <c r="Q2450" i="32"/>
  <c r="O2450" i="32"/>
  <c r="M2450" i="32"/>
  <c r="L2450" i="32"/>
  <c r="J2449" i="32"/>
  <c r="Q2449" i="32"/>
  <c r="O2449" i="32"/>
  <c r="M2449" i="32"/>
  <c r="L2449" i="32"/>
  <c r="J2448" i="32"/>
  <c r="Q2448" i="32"/>
  <c r="O2448" i="32"/>
  <c r="M2448" i="32"/>
  <c r="L2448" i="32"/>
  <c r="J2447" i="32"/>
  <c r="Q2447" i="32"/>
  <c r="O2447" i="32"/>
  <c r="M2447" i="32"/>
  <c r="L2447" i="32"/>
  <c r="J2446" i="32"/>
  <c r="Q2446" i="32"/>
  <c r="O2446" i="32"/>
  <c r="M2446" i="32"/>
  <c r="L2446" i="32"/>
  <c r="J2445" i="32"/>
  <c r="Q2445" i="32"/>
  <c r="O2445" i="32"/>
  <c r="M2445" i="32"/>
  <c r="L2445" i="32"/>
  <c r="J2444" i="32"/>
  <c r="Q2444" i="32"/>
  <c r="O2444" i="32"/>
  <c r="M2444" i="32"/>
  <c r="L2444" i="32"/>
  <c r="J2443" i="32"/>
  <c r="Q2443" i="32"/>
  <c r="O2443" i="32"/>
  <c r="M2443" i="32"/>
  <c r="L2443" i="32"/>
  <c r="J2442" i="32"/>
  <c r="Q2442" i="32"/>
  <c r="O2442" i="32"/>
  <c r="M2442" i="32"/>
  <c r="L2442" i="32"/>
  <c r="J2441" i="32"/>
  <c r="Q2441" i="32"/>
  <c r="O2441" i="32"/>
  <c r="M2441" i="32"/>
  <c r="L2441" i="32"/>
  <c r="J2440" i="32"/>
  <c r="Q2440" i="32"/>
  <c r="O2440" i="32"/>
  <c r="M2440" i="32"/>
  <c r="L2440" i="32"/>
  <c r="J2439" i="32"/>
  <c r="Q2439" i="32"/>
  <c r="O2439" i="32"/>
  <c r="M2439" i="32"/>
  <c r="L2439" i="32"/>
  <c r="J2438" i="32"/>
  <c r="Q2438" i="32"/>
  <c r="O2438" i="32"/>
  <c r="M2438" i="32"/>
  <c r="L2438" i="32"/>
  <c r="J2437" i="32"/>
  <c r="Q2437" i="32"/>
  <c r="O2437" i="32"/>
  <c r="M2437" i="32"/>
  <c r="L2437" i="32"/>
  <c r="J2436" i="32"/>
  <c r="Q2436" i="32"/>
  <c r="O2436" i="32"/>
  <c r="M2436" i="32"/>
  <c r="L2436" i="32"/>
  <c r="J2435" i="32"/>
  <c r="Q2435" i="32"/>
  <c r="O2435" i="32"/>
  <c r="M2435" i="32"/>
  <c r="L2435" i="32"/>
  <c r="J2434" i="32"/>
  <c r="Q2434" i="32"/>
  <c r="O2434" i="32"/>
  <c r="M2434" i="32"/>
  <c r="L2434" i="32"/>
  <c r="J2433" i="32"/>
  <c r="Q2433" i="32"/>
  <c r="O2433" i="32"/>
  <c r="M2433" i="32"/>
  <c r="L2433" i="32"/>
  <c r="J2432" i="32"/>
  <c r="Q2432" i="32"/>
  <c r="O2432" i="32"/>
  <c r="M2432" i="32"/>
  <c r="L2432" i="32"/>
  <c r="J2431" i="32"/>
  <c r="Q2431" i="32"/>
  <c r="O2431" i="32"/>
  <c r="M2431" i="32"/>
  <c r="L2431" i="32"/>
  <c r="J2430" i="32"/>
  <c r="Q2430" i="32"/>
  <c r="O2430" i="32"/>
  <c r="M2430" i="32"/>
  <c r="L2430" i="32"/>
  <c r="J2429" i="32"/>
  <c r="Q2429" i="32"/>
  <c r="O2429" i="32"/>
  <c r="M2429" i="32"/>
  <c r="L2429" i="32"/>
  <c r="J2428" i="32"/>
  <c r="Q2428" i="32"/>
  <c r="O2428" i="32"/>
  <c r="M2428" i="32"/>
  <c r="L2428" i="32"/>
  <c r="J2427" i="32"/>
  <c r="Q2427" i="32"/>
  <c r="O2427" i="32"/>
  <c r="M2427" i="32"/>
  <c r="L2427" i="32"/>
  <c r="J2426" i="32"/>
  <c r="Q2426" i="32"/>
  <c r="O2426" i="32"/>
  <c r="M2426" i="32"/>
  <c r="L2426" i="32"/>
  <c r="J2425" i="32"/>
  <c r="Q2425" i="32"/>
  <c r="O2425" i="32"/>
  <c r="M2425" i="32"/>
  <c r="L2425" i="32"/>
  <c r="J2424" i="32"/>
  <c r="Q2424" i="32"/>
  <c r="O2424" i="32"/>
  <c r="M2424" i="32"/>
  <c r="L2424" i="32"/>
  <c r="J2423" i="32"/>
  <c r="Q2423" i="32"/>
  <c r="O2423" i="32"/>
  <c r="M2423" i="32"/>
  <c r="L2423" i="32"/>
  <c r="J2422" i="32"/>
  <c r="Q2422" i="32"/>
  <c r="O2422" i="32"/>
  <c r="M2422" i="32"/>
  <c r="L2422" i="32"/>
  <c r="J2421" i="32"/>
  <c r="Q2421" i="32"/>
  <c r="O2421" i="32"/>
  <c r="M2421" i="32"/>
  <c r="L2421" i="32"/>
  <c r="J2420" i="32"/>
  <c r="Q2420" i="32"/>
  <c r="O2420" i="32"/>
  <c r="M2420" i="32"/>
  <c r="L2420" i="32"/>
  <c r="J2419" i="32"/>
  <c r="Q2419" i="32"/>
  <c r="O2419" i="32"/>
  <c r="M2419" i="32"/>
  <c r="L2419" i="32"/>
  <c r="J2418" i="32"/>
  <c r="Q2418" i="32"/>
  <c r="O2418" i="32"/>
  <c r="M2418" i="32"/>
  <c r="L2418" i="32"/>
  <c r="J2417" i="32"/>
  <c r="Q2417" i="32"/>
  <c r="O2417" i="32"/>
  <c r="M2417" i="32"/>
  <c r="L2417" i="32"/>
  <c r="J2416" i="32"/>
  <c r="Q2416" i="32"/>
  <c r="O2416" i="32"/>
  <c r="M2416" i="32"/>
  <c r="L2416" i="32"/>
  <c r="J2415" i="32"/>
  <c r="Q2415" i="32"/>
  <c r="O2415" i="32"/>
  <c r="M2415" i="32"/>
  <c r="L2415" i="32"/>
  <c r="J2414" i="32"/>
  <c r="Q2414" i="32"/>
  <c r="O2414" i="32"/>
  <c r="M2414" i="32"/>
  <c r="L2414" i="32"/>
  <c r="J2413" i="32"/>
  <c r="Q2413" i="32"/>
  <c r="O2413" i="32"/>
  <c r="M2413" i="32"/>
  <c r="L2413" i="32"/>
  <c r="J2412" i="32"/>
  <c r="Q2412" i="32"/>
  <c r="O2412" i="32"/>
  <c r="M2412" i="32"/>
  <c r="L2412" i="32"/>
  <c r="J2411" i="32"/>
  <c r="Q2411" i="32"/>
  <c r="O2411" i="32"/>
  <c r="M2411" i="32"/>
  <c r="L2411" i="32"/>
  <c r="J2410" i="32"/>
  <c r="Q2410" i="32"/>
  <c r="O2410" i="32"/>
  <c r="M2410" i="32"/>
  <c r="L2410" i="32"/>
  <c r="J2409" i="32"/>
  <c r="Q2409" i="32"/>
  <c r="O2409" i="32"/>
  <c r="M2409" i="32"/>
  <c r="L2409" i="32"/>
  <c r="J2408" i="32"/>
  <c r="Q2408" i="32"/>
  <c r="O2408" i="32"/>
  <c r="M2408" i="32"/>
  <c r="L2408" i="32"/>
  <c r="J2407" i="32"/>
  <c r="Q2407" i="32"/>
  <c r="O2407" i="32"/>
  <c r="M2407" i="32"/>
  <c r="L2407" i="32"/>
  <c r="J2406" i="32"/>
  <c r="Q2406" i="32"/>
  <c r="O2406" i="32"/>
  <c r="M2406" i="32"/>
  <c r="L2406" i="32"/>
  <c r="J2405" i="32"/>
  <c r="Q2405" i="32"/>
  <c r="O2405" i="32"/>
  <c r="M2405" i="32"/>
  <c r="L2405" i="32"/>
  <c r="J2404" i="32"/>
  <c r="Q2404" i="32"/>
  <c r="O2404" i="32"/>
  <c r="M2404" i="32"/>
  <c r="L2404" i="32"/>
  <c r="J2403" i="32"/>
  <c r="Q2403" i="32"/>
  <c r="O2403" i="32"/>
  <c r="M2403" i="32"/>
  <c r="L2403" i="32"/>
  <c r="J2402" i="32"/>
  <c r="Q2402" i="32"/>
  <c r="O2402" i="32"/>
  <c r="M2402" i="32"/>
  <c r="L2402" i="32"/>
  <c r="J2401" i="32"/>
  <c r="Q2401" i="32"/>
  <c r="O2401" i="32"/>
  <c r="M2401" i="32"/>
  <c r="L2401" i="32"/>
  <c r="J2400" i="32"/>
  <c r="Q2400" i="32"/>
  <c r="O2400" i="32"/>
  <c r="M2400" i="32"/>
  <c r="L2400" i="32"/>
  <c r="J2399" i="32"/>
  <c r="Q2399" i="32"/>
  <c r="O2399" i="32"/>
  <c r="M2399" i="32"/>
  <c r="L2399" i="32"/>
  <c r="J2398" i="32"/>
  <c r="Q2398" i="32"/>
  <c r="O2398" i="32"/>
  <c r="M2398" i="32"/>
  <c r="L2398" i="32"/>
  <c r="J2397" i="32"/>
  <c r="Q2397" i="32"/>
  <c r="O2397" i="32"/>
  <c r="M2397" i="32"/>
  <c r="L2397" i="32"/>
  <c r="J2396" i="32"/>
  <c r="Q2396" i="32"/>
  <c r="O2396" i="32"/>
  <c r="M2396" i="32"/>
  <c r="L2396" i="32"/>
  <c r="J2395" i="32"/>
  <c r="Q2395" i="32"/>
  <c r="O2395" i="32"/>
  <c r="M2395" i="32"/>
  <c r="L2395" i="32"/>
  <c r="J2394" i="32"/>
  <c r="Q2394" i="32"/>
  <c r="O2394" i="32"/>
  <c r="M2394" i="32"/>
  <c r="L2394" i="32"/>
  <c r="J2393" i="32"/>
  <c r="Q2393" i="32"/>
  <c r="O2393" i="32"/>
  <c r="M2393" i="32"/>
  <c r="L2393" i="32"/>
  <c r="J2392" i="32"/>
  <c r="Q2392" i="32"/>
  <c r="O2392" i="32"/>
  <c r="M2392" i="32"/>
  <c r="L2392" i="32"/>
  <c r="J2391" i="32"/>
  <c r="Q2391" i="32"/>
  <c r="O2391" i="32"/>
  <c r="M2391" i="32"/>
  <c r="L2391" i="32"/>
  <c r="J2390" i="32"/>
  <c r="Q2390" i="32"/>
  <c r="O2390" i="32"/>
  <c r="M2390" i="32"/>
  <c r="L2390" i="32"/>
  <c r="J2389" i="32"/>
  <c r="Q2389" i="32"/>
  <c r="O2389" i="32"/>
  <c r="M2389" i="32"/>
  <c r="L2389" i="32"/>
  <c r="J2388" i="32"/>
  <c r="Q2388" i="32"/>
  <c r="O2388" i="32"/>
  <c r="M2388" i="32"/>
  <c r="L2388" i="32"/>
  <c r="J2387" i="32"/>
  <c r="Q2387" i="32"/>
  <c r="O2387" i="32"/>
  <c r="M2387" i="32"/>
  <c r="L2387" i="32"/>
  <c r="J2386" i="32"/>
  <c r="Q2386" i="32"/>
  <c r="O2386" i="32"/>
  <c r="M2386" i="32"/>
  <c r="L2386" i="32"/>
  <c r="J2385" i="32"/>
  <c r="Q2385" i="32"/>
  <c r="O2385" i="32"/>
  <c r="M2385" i="32"/>
  <c r="L2385" i="32"/>
  <c r="J2384" i="32"/>
  <c r="Q2384" i="32"/>
  <c r="O2384" i="32"/>
  <c r="M2384" i="32"/>
  <c r="L2384" i="32"/>
  <c r="J2383" i="32"/>
  <c r="Q2383" i="32"/>
  <c r="O2383" i="32"/>
  <c r="M2383" i="32"/>
  <c r="L2383" i="32"/>
  <c r="J2382" i="32"/>
  <c r="Q2382" i="32"/>
  <c r="O2382" i="32"/>
  <c r="M2382" i="32"/>
  <c r="L2382" i="32"/>
  <c r="J2381" i="32"/>
  <c r="Q2381" i="32"/>
  <c r="O2381" i="32"/>
  <c r="M2381" i="32"/>
  <c r="L2381" i="32"/>
  <c r="J2380" i="32"/>
  <c r="Q2380" i="32"/>
  <c r="O2380" i="32"/>
  <c r="M2380" i="32"/>
  <c r="L2380" i="32"/>
  <c r="J2379" i="32"/>
  <c r="Q2379" i="32"/>
  <c r="O2379" i="32"/>
  <c r="M2379" i="32"/>
  <c r="L2379" i="32"/>
  <c r="J2378" i="32"/>
  <c r="Q2378" i="32"/>
  <c r="O2378" i="32"/>
  <c r="M2378" i="32"/>
  <c r="L2378" i="32"/>
  <c r="J2377" i="32"/>
  <c r="Q2377" i="32"/>
  <c r="O2377" i="32"/>
  <c r="M2377" i="32"/>
  <c r="L2377" i="32"/>
  <c r="J2376" i="32"/>
  <c r="Q2376" i="32"/>
  <c r="O2376" i="32"/>
  <c r="M2376" i="32"/>
  <c r="L2376" i="32"/>
  <c r="J2375" i="32"/>
  <c r="Q2375" i="32"/>
  <c r="O2375" i="32"/>
  <c r="M2375" i="32"/>
  <c r="L2375" i="32"/>
  <c r="J2374" i="32"/>
  <c r="Q2374" i="32"/>
  <c r="O2374" i="32"/>
  <c r="M2374" i="32"/>
  <c r="L2374" i="32"/>
  <c r="J2373" i="32"/>
  <c r="Q2373" i="32"/>
  <c r="O2373" i="32"/>
  <c r="M2373" i="32"/>
  <c r="L2373" i="32"/>
  <c r="J2372" i="32"/>
  <c r="Q2372" i="32"/>
  <c r="O2372" i="32"/>
  <c r="M2372" i="32"/>
  <c r="L2372" i="32"/>
  <c r="J2371" i="32"/>
  <c r="Q2371" i="32"/>
  <c r="O2371" i="32"/>
  <c r="M2371" i="32"/>
  <c r="L2371" i="32"/>
  <c r="J2370" i="32"/>
  <c r="Q2370" i="32"/>
  <c r="O2370" i="32"/>
  <c r="M2370" i="32"/>
  <c r="L2370" i="32"/>
  <c r="J2369" i="32"/>
  <c r="Q2369" i="32"/>
  <c r="O2369" i="32"/>
  <c r="M2369" i="32"/>
  <c r="L2369" i="32"/>
  <c r="J2368" i="32"/>
  <c r="Q2368" i="32"/>
  <c r="O2368" i="32"/>
  <c r="M2368" i="32"/>
  <c r="L2368" i="32"/>
  <c r="J2367" i="32"/>
  <c r="Q2367" i="32"/>
  <c r="O2367" i="32"/>
  <c r="M2367" i="32"/>
  <c r="L2367" i="32"/>
  <c r="J2366" i="32"/>
  <c r="Q2366" i="32"/>
  <c r="O2366" i="32"/>
  <c r="M2366" i="32"/>
  <c r="L2366" i="32"/>
  <c r="J2365" i="32"/>
  <c r="Q2365" i="32"/>
  <c r="O2365" i="32"/>
  <c r="M2365" i="32"/>
  <c r="L2365" i="32"/>
  <c r="J2364" i="32"/>
  <c r="Q2364" i="32"/>
  <c r="O2364" i="32"/>
  <c r="M2364" i="32"/>
  <c r="L2364" i="32"/>
  <c r="J2363" i="32"/>
  <c r="Q2363" i="32"/>
  <c r="O2363" i="32"/>
  <c r="M2363" i="32"/>
  <c r="L2363" i="32"/>
  <c r="J2362" i="32"/>
  <c r="Q2362" i="32"/>
  <c r="O2362" i="32"/>
  <c r="M2362" i="32"/>
  <c r="L2362" i="32"/>
  <c r="J2361" i="32"/>
  <c r="Q2361" i="32"/>
  <c r="O2361" i="32"/>
  <c r="M2361" i="32"/>
  <c r="L2361" i="32"/>
  <c r="J2360" i="32"/>
  <c r="Q2360" i="32"/>
  <c r="O2360" i="32"/>
  <c r="M2360" i="32"/>
  <c r="L2360" i="32"/>
  <c r="J2359" i="32"/>
  <c r="Q2359" i="32"/>
  <c r="O2359" i="32"/>
  <c r="M2359" i="32"/>
  <c r="L2359" i="32"/>
  <c r="J2358" i="32"/>
  <c r="Q2358" i="32"/>
  <c r="O2358" i="32"/>
  <c r="M2358" i="32"/>
  <c r="L2358" i="32"/>
  <c r="J2357" i="32"/>
  <c r="Q2357" i="32"/>
  <c r="O2357" i="32"/>
  <c r="M2357" i="32"/>
  <c r="L2357" i="32"/>
  <c r="J2356" i="32"/>
  <c r="Q2356" i="32"/>
  <c r="O2356" i="32"/>
  <c r="M2356" i="32"/>
  <c r="L2356" i="32"/>
  <c r="J2355" i="32"/>
  <c r="Q2355" i="32"/>
  <c r="O2355" i="32"/>
  <c r="M2355" i="32"/>
  <c r="L2355" i="32"/>
  <c r="J2354" i="32"/>
  <c r="Q2354" i="32"/>
  <c r="O2354" i="32"/>
  <c r="M2354" i="32"/>
  <c r="L2354" i="32"/>
  <c r="J2353" i="32"/>
  <c r="Q2353" i="32"/>
  <c r="O2353" i="32"/>
  <c r="M2353" i="32"/>
  <c r="L2353" i="32"/>
  <c r="J2352" i="32"/>
  <c r="Q2352" i="32"/>
  <c r="O2352" i="32"/>
  <c r="M2352" i="32"/>
  <c r="L2352" i="32"/>
  <c r="J2351" i="32"/>
  <c r="Q2351" i="32"/>
  <c r="O2351" i="32"/>
  <c r="M2351" i="32"/>
  <c r="L2351" i="32"/>
  <c r="J2350" i="32"/>
  <c r="Q2350" i="32"/>
  <c r="O2350" i="32"/>
  <c r="M2350" i="32"/>
  <c r="L2350" i="32"/>
  <c r="J2349" i="32"/>
  <c r="Q2349" i="32"/>
  <c r="O2349" i="32"/>
  <c r="M2349" i="32"/>
  <c r="L2349" i="32"/>
  <c r="J2348" i="32"/>
  <c r="Q2348" i="32"/>
  <c r="O2348" i="32"/>
  <c r="M2348" i="32"/>
  <c r="L2348" i="32"/>
  <c r="J2347" i="32"/>
  <c r="Q2347" i="32"/>
  <c r="O2347" i="32"/>
  <c r="M2347" i="32"/>
  <c r="L2347" i="32"/>
  <c r="J2346" i="32"/>
  <c r="Q2346" i="32"/>
  <c r="O2346" i="32"/>
  <c r="M2346" i="32"/>
  <c r="L2346" i="32"/>
  <c r="J2345" i="32"/>
  <c r="Q2345" i="32"/>
  <c r="O2345" i="32"/>
  <c r="M2345" i="32"/>
  <c r="L2345" i="32"/>
  <c r="J2344" i="32"/>
  <c r="Q2344" i="32"/>
  <c r="O2344" i="32"/>
  <c r="M2344" i="32"/>
  <c r="L2344" i="32"/>
  <c r="J2343" i="32"/>
  <c r="Q2343" i="32"/>
  <c r="O2343" i="32"/>
  <c r="M2343" i="32"/>
  <c r="L2343" i="32"/>
  <c r="J2342" i="32"/>
  <c r="Q2342" i="32"/>
  <c r="O2342" i="32"/>
  <c r="M2342" i="32"/>
  <c r="L2342" i="32"/>
  <c r="J2341" i="32"/>
  <c r="Q2341" i="32"/>
  <c r="O2341" i="32"/>
  <c r="M2341" i="32"/>
  <c r="L2341" i="32"/>
  <c r="J2340" i="32"/>
  <c r="Q2340" i="32"/>
  <c r="O2340" i="32"/>
  <c r="M2340" i="32"/>
  <c r="L2340" i="32"/>
  <c r="J2339" i="32"/>
  <c r="Q2339" i="32"/>
  <c r="O2339" i="32"/>
  <c r="M2339" i="32"/>
  <c r="L2339" i="32"/>
  <c r="J2338" i="32"/>
  <c r="Q2338" i="32"/>
  <c r="O2338" i="32"/>
  <c r="M2338" i="32"/>
  <c r="L2338" i="32"/>
  <c r="J2337" i="32"/>
  <c r="Q2337" i="32"/>
  <c r="O2337" i="32"/>
  <c r="M2337" i="32"/>
  <c r="L2337" i="32"/>
  <c r="J2336" i="32"/>
  <c r="Q2336" i="32"/>
  <c r="O2336" i="32"/>
  <c r="M2336" i="32"/>
  <c r="L2336" i="32"/>
  <c r="J2335" i="32"/>
  <c r="Q2335" i="32"/>
  <c r="O2335" i="32"/>
  <c r="M2335" i="32"/>
  <c r="L2335" i="32"/>
  <c r="J2334" i="32"/>
  <c r="Q2334" i="32"/>
  <c r="O2334" i="32"/>
  <c r="M2334" i="32"/>
  <c r="L2334" i="32"/>
  <c r="J2333" i="32"/>
  <c r="Q2333" i="32"/>
  <c r="O2333" i="32"/>
  <c r="M2333" i="32"/>
  <c r="L2333" i="32"/>
  <c r="J2332" i="32"/>
  <c r="Q2332" i="32"/>
  <c r="O2332" i="32"/>
  <c r="M2332" i="32"/>
  <c r="L2332" i="32"/>
  <c r="J2331" i="32"/>
  <c r="Q2331" i="32"/>
  <c r="O2331" i="32"/>
  <c r="M2331" i="32"/>
  <c r="L2331" i="32"/>
  <c r="J2330" i="32"/>
  <c r="Q2330" i="32"/>
  <c r="O2330" i="32"/>
  <c r="M2330" i="32"/>
  <c r="L2330" i="32"/>
  <c r="J2329" i="32"/>
  <c r="Q2329" i="32"/>
  <c r="O2329" i="32"/>
  <c r="M2329" i="32"/>
  <c r="L2329" i="32"/>
  <c r="J2328" i="32"/>
  <c r="Q2328" i="32"/>
  <c r="O2328" i="32"/>
  <c r="M2328" i="32"/>
  <c r="L2328" i="32"/>
  <c r="J2325" i="32"/>
  <c r="Q2325" i="32"/>
  <c r="O2325" i="32"/>
  <c r="M2325" i="32"/>
  <c r="L2325" i="32"/>
  <c r="J2324" i="32"/>
  <c r="Q2324" i="32"/>
  <c r="O2324" i="32"/>
  <c r="M2324" i="32"/>
  <c r="L2324" i="32"/>
  <c r="J2323" i="32"/>
  <c r="Q2323" i="32"/>
  <c r="O2323" i="32"/>
  <c r="M2323" i="32"/>
  <c r="L2323" i="32"/>
  <c r="J2322" i="32"/>
  <c r="Q2322" i="32"/>
  <c r="O2322" i="32"/>
  <c r="M2322" i="32"/>
  <c r="L2322" i="32"/>
  <c r="J2321" i="32"/>
  <c r="Q2321" i="32"/>
  <c r="O2321" i="32"/>
  <c r="M2321" i="32"/>
  <c r="L2321" i="32"/>
  <c r="J2320" i="32"/>
  <c r="Q2320" i="32"/>
  <c r="O2320" i="32"/>
  <c r="M2320" i="32"/>
  <c r="L2320" i="32"/>
  <c r="J2319" i="32"/>
  <c r="Q2319" i="32"/>
  <c r="O2319" i="32"/>
  <c r="M2319" i="32"/>
  <c r="L2319" i="32"/>
  <c r="J2318" i="32"/>
  <c r="Q2318" i="32"/>
  <c r="O2318" i="32"/>
  <c r="M2318" i="32"/>
  <c r="L2318" i="32"/>
  <c r="J2317" i="32"/>
  <c r="Q2317" i="32"/>
  <c r="O2317" i="32"/>
  <c r="M2317" i="32"/>
  <c r="L2317" i="32"/>
  <c r="J2316" i="32"/>
  <c r="Q2316" i="32"/>
  <c r="O2316" i="32"/>
  <c r="M2316" i="32"/>
  <c r="L2316" i="32"/>
  <c r="J2315" i="32"/>
  <c r="Q2315" i="32"/>
  <c r="O2315" i="32"/>
  <c r="M2315" i="32"/>
  <c r="L2315" i="32"/>
  <c r="J2314" i="32"/>
  <c r="Q2314" i="32"/>
  <c r="O2314" i="32"/>
  <c r="M2314" i="32"/>
  <c r="L2314" i="32"/>
  <c r="J2313" i="32"/>
  <c r="Q2313" i="32"/>
  <c r="O2313" i="32"/>
  <c r="M2313" i="32"/>
  <c r="L2313" i="32"/>
  <c r="J2312" i="32"/>
  <c r="Q2312" i="32"/>
  <c r="O2312" i="32"/>
  <c r="M2312" i="32"/>
  <c r="L2312" i="32"/>
  <c r="J2311" i="32"/>
  <c r="Q2311" i="32"/>
  <c r="O2311" i="32"/>
  <c r="M2311" i="32"/>
  <c r="L2311" i="32"/>
  <c r="J2310" i="32"/>
  <c r="Q2310" i="32"/>
  <c r="O2310" i="32"/>
  <c r="M2310" i="32"/>
  <c r="L2310" i="32"/>
  <c r="J2309" i="32"/>
  <c r="Q2309" i="32"/>
  <c r="O2309" i="32"/>
  <c r="M2309" i="32"/>
  <c r="L2309" i="32"/>
  <c r="J2308" i="32"/>
  <c r="Q2308" i="32"/>
  <c r="O2308" i="32"/>
  <c r="M2308" i="32"/>
  <c r="L2308" i="32"/>
  <c r="J2307" i="32"/>
  <c r="Q2307" i="32"/>
  <c r="O2307" i="32"/>
  <c r="M2307" i="32"/>
  <c r="L2307" i="32"/>
  <c r="J2306" i="32"/>
  <c r="Q2306" i="32"/>
  <c r="O2306" i="32"/>
  <c r="M2306" i="32"/>
  <c r="L2306" i="32"/>
  <c r="J2305" i="32"/>
  <c r="Q2305" i="32"/>
  <c r="O2305" i="32"/>
  <c r="M2305" i="32"/>
  <c r="L2305" i="32"/>
  <c r="J2304" i="32"/>
  <c r="Q2304" i="32"/>
  <c r="O2304" i="32"/>
  <c r="M2304" i="32"/>
  <c r="L2304" i="32"/>
  <c r="J2303" i="32"/>
  <c r="Q2303" i="32"/>
  <c r="O2303" i="32"/>
  <c r="M2303" i="32"/>
  <c r="L2303" i="32"/>
  <c r="J2302" i="32"/>
  <c r="Q2302" i="32"/>
  <c r="O2302" i="32"/>
  <c r="M2302" i="32"/>
  <c r="L2302" i="32"/>
  <c r="J2301" i="32"/>
  <c r="Q2301" i="32"/>
  <c r="O2301" i="32"/>
  <c r="M2301" i="32"/>
  <c r="L2301" i="32"/>
  <c r="J2300" i="32"/>
  <c r="Q2300" i="32"/>
  <c r="O2300" i="32"/>
  <c r="M2300" i="32"/>
  <c r="L2300" i="32"/>
  <c r="J2299" i="32"/>
  <c r="Q2299" i="32"/>
  <c r="O2299" i="32"/>
  <c r="M2299" i="32"/>
  <c r="L2299" i="32"/>
  <c r="J2298" i="32"/>
  <c r="Q2298" i="32"/>
  <c r="O2298" i="32"/>
  <c r="M2298" i="32"/>
  <c r="L2298" i="32"/>
  <c r="J2297" i="32"/>
  <c r="Q2297" i="32"/>
  <c r="O2297" i="32"/>
  <c r="M2297" i="32"/>
  <c r="L2297" i="32"/>
  <c r="J2296" i="32"/>
  <c r="Q2296" i="32"/>
  <c r="O2296" i="32"/>
  <c r="M2296" i="32"/>
  <c r="L2296" i="32"/>
  <c r="J2295" i="32"/>
  <c r="Q2295" i="32"/>
  <c r="O2295" i="32"/>
  <c r="M2295" i="32"/>
  <c r="L2295" i="32"/>
  <c r="J2294" i="32"/>
  <c r="Q2294" i="32"/>
  <c r="O2294" i="32"/>
  <c r="M2294" i="32"/>
  <c r="L2294" i="32"/>
  <c r="J2293" i="32"/>
  <c r="Q2293" i="32"/>
  <c r="O2293" i="32"/>
  <c r="M2293" i="32"/>
  <c r="L2293" i="32"/>
  <c r="J2292" i="32"/>
  <c r="Q2292" i="32"/>
  <c r="O2292" i="32"/>
  <c r="M2292" i="32"/>
  <c r="L2292" i="32"/>
  <c r="J2291" i="32"/>
  <c r="Q2291" i="32"/>
  <c r="O2291" i="32"/>
  <c r="M2291" i="32"/>
  <c r="L2291" i="32"/>
  <c r="J2290" i="32"/>
  <c r="Q2290" i="32"/>
  <c r="O2290" i="32"/>
  <c r="M2290" i="32"/>
  <c r="L2290" i="32"/>
  <c r="J2289" i="32"/>
  <c r="Q2289" i="32"/>
  <c r="O2289" i="32"/>
  <c r="M2289" i="32"/>
  <c r="L2289" i="32"/>
  <c r="J2288" i="32"/>
  <c r="Q2288" i="32"/>
  <c r="O2288" i="32"/>
  <c r="M2288" i="32"/>
  <c r="L2288" i="32"/>
  <c r="J2287" i="32"/>
  <c r="Q2287" i="32"/>
  <c r="O2287" i="32"/>
  <c r="M2287" i="32"/>
  <c r="L2287" i="32"/>
  <c r="J2286" i="32"/>
  <c r="Q2286" i="32"/>
  <c r="O2286" i="32"/>
  <c r="M2286" i="32"/>
  <c r="L2286" i="32"/>
  <c r="J2285" i="32"/>
  <c r="Q2285" i="32"/>
  <c r="O2285" i="32"/>
  <c r="M2285" i="32"/>
  <c r="L2285" i="32"/>
  <c r="J2284" i="32"/>
  <c r="Q2284" i="32"/>
  <c r="O2284" i="32"/>
  <c r="M2284" i="32"/>
  <c r="L2284" i="32"/>
  <c r="J2283" i="32"/>
  <c r="Q2283" i="32"/>
  <c r="O2283" i="32"/>
  <c r="M2283" i="32"/>
  <c r="L2283" i="32"/>
  <c r="J2282" i="32"/>
  <c r="Q2282" i="32"/>
  <c r="O2282" i="32"/>
  <c r="M2282" i="32"/>
  <c r="L2282" i="32"/>
  <c r="J2281" i="32"/>
  <c r="Q2281" i="32"/>
  <c r="O2281" i="32"/>
  <c r="M2281" i="32"/>
  <c r="L2281" i="32"/>
  <c r="J2280" i="32"/>
  <c r="Q2280" i="32"/>
  <c r="O2280" i="32"/>
  <c r="M2280" i="32"/>
  <c r="L2280" i="32"/>
  <c r="J2279" i="32"/>
  <c r="Q2279" i="32"/>
  <c r="O2279" i="32"/>
  <c r="M2279" i="32"/>
  <c r="L2279" i="32"/>
  <c r="J2278" i="32"/>
  <c r="Q2278" i="32"/>
  <c r="O2278" i="32"/>
  <c r="M2278" i="32"/>
  <c r="L2278" i="32"/>
  <c r="J2277" i="32"/>
  <c r="Q2277" i="32"/>
  <c r="O2277" i="32"/>
  <c r="M2277" i="32"/>
  <c r="L2277" i="32"/>
  <c r="J2276" i="32"/>
  <c r="Q2276" i="32"/>
  <c r="O2276" i="32"/>
  <c r="M2276" i="32"/>
  <c r="L2276" i="32"/>
  <c r="J2275" i="32"/>
  <c r="Q2275" i="32"/>
  <c r="O2275" i="32"/>
  <c r="M2275" i="32"/>
  <c r="L2275" i="32"/>
  <c r="J2274" i="32"/>
  <c r="Q2274" i="32"/>
  <c r="O2274" i="32"/>
  <c r="M2274" i="32"/>
  <c r="L2274" i="32"/>
  <c r="J2273" i="32"/>
  <c r="Q2273" i="32"/>
  <c r="O2273" i="32"/>
  <c r="M2273" i="32"/>
  <c r="L2273" i="32"/>
  <c r="J2272" i="32"/>
  <c r="Q2272" i="32"/>
  <c r="O2272" i="32"/>
  <c r="M2272" i="32"/>
  <c r="L2272" i="32"/>
  <c r="J2271" i="32"/>
  <c r="Q2271" i="32"/>
  <c r="O2271" i="32"/>
  <c r="M2271" i="32"/>
  <c r="L2271" i="32"/>
  <c r="J2270" i="32"/>
  <c r="Q2270" i="32"/>
  <c r="O2270" i="32"/>
  <c r="M2270" i="32"/>
  <c r="L2270" i="32"/>
  <c r="J2269" i="32"/>
  <c r="Q2269" i="32"/>
  <c r="O2269" i="32"/>
  <c r="M2269" i="32"/>
  <c r="L2269" i="32"/>
  <c r="J2268" i="32"/>
  <c r="Q2268" i="32"/>
  <c r="O2268" i="32"/>
  <c r="M2268" i="32"/>
  <c r="L2268" i="32"/>
  <c r="J2267" i="32"/>
  <c r="Q2267" i="32"/>
  <c r="O2267" i="32"/>
  <c r="M2267" i="32"/>
  <c r="L2267" i="32"/>
  <c r="J2266" i="32"/>
  <c r="Q2266" i="32"/>
  <c r="O2266" i="32"/>
  <c r="M2266" i="32"/>
  <c r="L2266" i="32"/>
  <c r="J2265" i="32"/>
  <c r="Q2265" i="32"/>
  <c r="O2265" i="32"/>
  <c r="M2265" i="32"/>
  <c r="L2265" i="32"/>
  <c r="J2264" i="32"/>
  <c r="Q2264" i="32"/>
  <c r="O2264" i="32"/>
  <c r="M2264" i="32"/>
  <c r="L2264" i="32"/>
  <c r="J2263" i="32"/>
  <c r="Q2263" i="32"/>
  <c r="O2263" i="32"/>
  <c r="M2263" i="32"/>
  <c r="L2263" i="32"/>
  <c r="J2262" i="32"/>
  <c r="Q2262" i="32"/>
  <c r="O2262" i="32"/>
  <c r="M2262" i="32"/>
  <c r="L2262" i="32"/>
  <c r="J2261" i="32"/>
  <c r="Q2261" i="32"/>
  <c r="O2261" i="32"/>
  <c r="M2261" i="32"/>
  <c r="L2261" i="32"/>
  <c r="J2260" i="32"/>
  <c r="Q2260" i="32"/>
  <c r="O2260" i="32"/>
  <c r="M2260" i="32"/>
  <c r="L2260" i="32"/>
  <c r="J2259" i="32"/>
  <c r="Q2259" i="32"/>
  <c r="O2259" i="32"/>
  <c r="M2259" i="32"/>
  <c r="L2259" i="32"/>
  <c r="J2258" i="32"/>
  <c r="Q2258" i="32"/>
  <c r="O2258" i="32"/>
  <c r="M2258" i="32"/>
  <c r="L2258" i="32"/>
  <c r="J2257" i="32"/>
  <c r="Q2257" i="32"/>
  <c r="O2257" i="32"/>
  <c r="M2257" i="32"/>
  <c r="L2257" i="32"/>
  <c r="J2256" i="32"/>
  <c r="Q2256" i="32"/>
  <c r="O2256" i="32"/>
  <c r="M2256" i="32"/>
  <c r="L2256" i="32"/>
  <c r="J2255" i="32"/>
  <c r="Q2255" i="32"/>
  <c r="O2255" i="32"/>
  <c r="M2255" i="32"/>
  <c r="L2255" i="32"/>
  <c r="J2254" i="32"/>
  <c r="Q2254" i="32"/>
  <c r="O2254" i="32"/>
  <c r="M2254" i="32"/>
  <c r="L2254" i="32"/>
  <c r="J2253" i="32"/>
  <c r="Q2253" i="32"/>
  <c r="O2253" i="32"/>
  <c r="M2253" i="32"/>
  <c r="L2253" i="32"/>
  <c r="J2252" i="32"/>
  <c r="Q2252" i="32"/>
  <c r="O2252" i="32"/>
  <c r="M2252" i="32"/>
  <c r="L2252" i="32"/>
  <c r="J2251" i="32"/>
  <c r="Q2251" i="32"/>
  <c r="O2251" i="32"/>
  <c r="M2251" i="32"/>
  <c r="L2251" i="32"/>
  <c r="J2250" i="32"/>
  <c r="Q2250" i="32"/>
  <c r="O2250" i="32"/>
  <c r="M2250" i="32"/>
  <c r="L2250" i="32"/>
  <c r="J2249" i="32"/>
  <c r="Q2249" i="32"/>
  <c r="O2249" i="32"/>
  <c r="M2249" i="32"/>
  <c r="L2249" i="32"/>
  <c r="J2248" i="32"/>
  <c r="Q2248" i="32"/>
  <c r="O2248" i="32"/>
  <c r="M2248" i="32"/>
  <c r="L2248" i="32"/>
  <c r="J2247" i="32"/>
  <c r="Q2247" i="32"/>
  <c r="O2247" i="32"/>
  <c r="M2247" i="32"/>
  <c r="L2247" i="32"/>
  <c r="J2246" i="32"/>
  <c r="Q2246" i="32"/>
  <c r="O2246" i="32"/>
  <c r="M2246" i="32"/>
  <c r="L2246" i="32"/>
  <c r="J2245" i="32"/>
  <c r="Q2245" i="32"/>
  <c r="O2245" i="32"/>
  <c r="M2245" i="32"/>
  <c r="L2245" i="32"/>
  <c r="J2244" i="32"/>
  <c r="Q2244" i="32"/>
  <c r="O2244" i="32"/>
  <c r="M2244" i="32"/>
  <c r="L2244" i="32"/>
  <c r="J2243" i="32"/>
  <c r="Q2243" i="32"/>
  <c r="O2243" i="32"/>
  <c r="M2243" i="32"/>
  <c r="L2243" i="32"/>
  <c r="J2242" i="32"/>
  <c r="Q2242" i="32"/>
  <c r="O2242" i="32"/>
  <c r="M2242" i="32"/>
  <c r="L2242" i="32"/>
  <c r="J2241" i="32"/>
  <c r="Q2241" i="32"/>
  <c r="O2241" i="32"/>
  <c r="M2241" i="32"/>
  <c r="L2241" i="32"/>
  <c r="J2240" i="32"/>
  <c r="Q2240" i="32"/>
  <c r="O2240" i="32"/>
  <c r="M2240" i="32"/>
  <c r="L2240" i="32"/>
  <c r="J2239" i="32"/>
  <c r="Q2239" i="32"/>
  <c r="O2239" i="32"/>
  <c r="M2239" i="32"/>
  <c r="L2239" i="32"/>
  <c r="J2238" i="32"/>
  <c r="Q2238" i="32"/>
  <c r="O2238" i="32"/>
  <c r="M2238" i="32"/>
  <c r="L2238" i="32"/>
  <c r="J2237" i="32"/>
  <c r="Q2237" i="32"/>
  <c r="O2237" i="32"/>
  <c r="M2237" i="32"/>
  <c r="L2237" i="32"/>
  <c r="J2236" i="32"/>
  <c r="Q2236" i="32"/>
  <c r="O2236" i="32"/>
  <c r="M2236" i="32"/>
  <c r="L2236" i="32"/>
  <c r="J2235" i="32"/>
  <c r="Q2235" i="32"/>
  <c r="O2235" i="32"/>
  <c r="M2235" i="32"/>
  <c r="L2235" i="32"/>
  <c r="J2234" i="32"/>
  <c r="Q2234" i="32"/>
  <c r="O2234" i="32"/>
  <c r="M2234" i="32"/>
  <c r="L2234" i="32"/>
  <c r="J2233" i="32"/>
  <c r="Q2233" i="32"/>
  <c r="O2233" i="32"/>
  <c r="M2233" i="32"/>
  <c r="L2233" i="32"/>
  <c r="J2232" i="32"/>
  <c r="Q2232" i="32"/>
  <c r="O2232" i="32"/>
  <c r="M2232" i="32"/>
  <c r="L2232" i="32"/>
  <c r="J2231" i="32"/>
  <c r="Q2231" i="32"/>
  <c r="O2231" i="32"/>
  <c r="M2231" i="32"/>
  <c r="L2231" i="32"/>
  <c r="J2230" i="32"/>
  <c r="Q2230" i="32"/>
  <c r="O2230" i="32"/>
  <c r="M2230" i="32"/>
  <c r="L2230" i="32"/>
  <c r="J2229" i="32"/>
  <c r="Q2229" i="32"/>
  <c r="O2229" i="32"/>
  <c r="M2229" i="32"/>
  <c r="L2229" i="32"/>
  <c r="J2228" i="32"/>
  <c r="Q2228" i="32"/>
  <c r="O2228" i="32"/>
  <c r="M2228" i="32"/>
  <c r="L2228" i="32"/>
  <c r="J2227" i="32"/>
  <c r="Q2227" i="32"/>
  <c r="O2227" i="32"/>
  <c r="M2227" i="32"/>
  <c r="L2227" i="32"/>
  <c r="J2226" i="32"/>
  <c r="Q2226" i="32"/>
  <c r="O2226" i="32"/>
  <c r="M2226" i="32"/>
  <c r="L2226" i="32"/>
  <c r="J2225" i="32"/>
  <c r="Q2225" i="32"/>
  <c r="O2225" i="32"/>
  <c r="M2225" i="32"/>
  <c r="L2225" i="32"/>
  <c r="J2224" i="32"/>
  <c r="Q2224" i="32"/>
  <c r="O2224" i="32"/>
  <c r="M2224" i="32"/>
  <c r="L2224" i="32"/>
  <c r="J2223" i="32"/>
  <c r="Q2223" i="32"/>
  <c r="O2223" i="32"/>
  <c r="M2223" i="32"/>
  <c r="L2223" i="32"/>
  <c r="J2222" i="32"/>
  <c r="Q2222" i="32"/>
  <c r="O2222" i="32"/>
  <c r="M2222" i="32"/>
  <c r="L2222" i="32"/>
  <c r="J2221" i="32"/>
  <c r="Q2221" i="32"/>
  <c r="O2221" i="32"/>
  <c r="M2221" i="32"/>
  <c r="L2221" i="32"/>
  <c r="J2220" i="32"/>
  <c r="Q2220" i="32"/>
  <c r="O2220" i="32"/>
  <c r="M2220" i="32"/>
  <c r="L2220" i="32"/>
  <c r="J2219" i="32"/>
  <c r="Q2219" i="32"/>
  <c r="O2219" i="32"/>
  <c r="M2219" i="32"/>
  <c r="L2219" i="32"/>
  <c r="J2218" i="32"/>
  <c r="Q2218" i="32"/>
  <c r="O2218" i="32"/>
  <c r="M2218" i="32"/>
  <c r="L2218" i="32"/>
  <c r="J2217" i="32"/>
  <c r="Q2217" i="32"/>
  <c r="O2217" i="32"/>
  <c r="M2217" i="32"/>
  <c r="L2217" i="32"/>
  <c r="J2216" i="32"/>
  <c r="Q2216" i="32"/>
  <c r="O2216" i="32"/>
  <c r="M2216" i="32"/>
  <c r="L2216" i="32"/>
  <c r="J2215" i="32"/>
  <c r="Q2215" i="32"/>
  <c r="O2215" i="32"/>
  <c r="M2215" i="32"/>
  <c r="L2215" i="32"/>
  <c r="J2214" i="32"/>
  <c r="Q2214" i="32"/>
  <c r="O2214" i="32"/>
  <c r="M2214" i="32"/>
  <c r="L2214" i="32"/>
  <c r="J2213" i="32"/>
  <c r="Q2213" i="32"/>
  <c r="O2213" i="32"/>
  <c r="M2213" i="32"/>
  <c r="L2213" i="32"/>
  <c r="J2212" i="32"/>
  <c r="Q2212" i="32"/>
  <c r="O2212" i="32"/>
  <c r="M2212" i="32"/>
  <c r="L2212" i="32"/>
  <c r="J2211" i="32"/>
  <c r="Q2211" i="32"/>
  <c r="O2211" i="32"/>
  <c r="M2211" i="32"/>
  <c r="L2211" i="32"/>
  <c r="J2209" i="32"/>
  <c r="Q2209" i="32"/>
  <c r="O2209" i="32"/>
  <c r="M2209" i="32"/>
  <c r="L2209" i="32"/>
  <c r="J2208" i="32"/>
  <c r="Q2208" i="32"/>
  <c r="O2208" i="32"/>
  <c r="M2208" i="32"/>
  <c r="L2208" i="32"/>
  <c r="J2207" i="32"/>
  <c r="Q2207" i="32"/>
  <c r="O2207" i="32"/>
  <c r="M2207" i="32"/>
  <c r="L2207" i="32"/>
  <c r="J2206" i="32"/>
  <c r="Q2206" i="32"/>
  <c r="O2206" i="32"/>
  <c r="M2206" i="32"/>
  <c r="L2206" i="32"/>
  <c r="J2205" i="32"/>
  <c r="Q2205" i="32"/>
  <c r="O2205" i="32"/>
  <c r="M2205" i="32"/>
  <c r="L2205" i="32"/>
  <c r="J2204" i="32"/>
  <c r="Q2204" i="32"/>
  <c r="O2204" i="32"/>
  <c r="M2204" i="32"/>
  <c r="L2204" i="32"/>
  <c r="J2203" i="32"/>
  <c r="Q2203" i="32"/>
  <c r="O2203" i="32"/>
  <c r="M2203" i="32"/>
  <c r="L2203" i="32"/>
  <c r="J2202" i="32"/>
  <c r="Q2202" i="32"/>
  <c r="O2202" i="32"/>
  <c r="M2202" i="32"/>
  <c r="L2202" i="32"/>
  <c r="J2200" i="32"/>
  <c r="Q2200" i="32"/>
  <c r="O2200" i="32"/>
  <c r="M2200" i="32"/>
  <c r="L2200" i="32"/>
  <c r="J2199" i="32"/>
  <c r="Q2199" i="32"/>
  <c r="O2199" i="32"/>
  <c r="M2199" i="32"/>
  <c r="L2199" i="32"/>
  <c r="J2198" i="32"/>
  <c r="Q2198" i="32"/>
  <c r="O2198" i="32"/>
  <c r="M2198" i="32"/>
  <c r="L2198" i="32"/>
  <c r="J2197" i="32"/>
  <c r="Q2197" i="32"/>
  <c r="O2197" i="32"/>
  <c r="M2197" i="32"/>
  <c r="L2197" i="32"/>
  <c r="J2196" i="32"/>
  <c r="Q2196" i="32"/>
  <c r="O2196" i="32"/>
  <c r="M2196" i="32"/>
  <c r="L2196" i="32"/>
  <c r="J2195" i="32"/>
  <c r="Q2195" i="32"/>
  <c r="O2195" i="32"/>
  <c r="M2195" i="32"/>
  <c r="L2195" i="32"/>
  <c r="J2193" i="32"/>
  <c r="Q2193" i="32"/>
  <c r="O2193" i="32"/>
  <c r="M2193" i="32"/>
  <c r="L2193" i="32"/>
  <c r="J2192" i="32"/>
  <c r="Q2192" i="32"/>
  <c r="O2192" i="32"/>
  <c r="M2192" i="32"/>
  <c r="L2192" i="32"/>
  <c r="J2191" i="32"/>
  <c r="Q2191" i="32"/>
  <c r="O2191" i="32"/>
  <c r="M2191" i="32"/>
  <c r="L2191" i="32"/>
  <c r="J2190" i="32"/>
  <c r="Q2190" i="32"/>
  <c r="O2190" i="32"/>
  <c r="M2190" i="32"/>
  <c r="L2190" i="32"/>
  <c r="J2189" i="32"/>
  <c r="Q2189" i="32"/>
  <c r="O2189" i="32"/>
  <c r="M2189" i="32"/>
  <c r="L2189" i="32"/>
  <c r="J2188" i="32"/>
  <c r="Q2188" i="32"/>
  <c r="O2188" i="32"/>
  <c r="M2188" i="32"/>
  <c r="L2188" i="32"/>
  <c r="J2187" i="32"/>
  <c r="Q2187" i="32"/>
  <c r="O2187" i="32"/>
  <c r="M2187" i="32"/>
  <c r="L2187" i="32"/>
  <c r="J2186" i="32"/>
  <c r="Q2186" i="32"/>
  <c r="O2186" i="32"/>
  <c r="M2186" i="32"/>
  <c r="L2186" i="32"/>
  <c r="J2185" i="32"/>
  <c r="Q2185" i="32"/>
  <c r="O2185" i="32"/>
  <c r="M2185" i="32"/>
  <c r="L2185" i="32"/>
  <c r="J2184" i="32"/>
  <c r="Q2184" i="32"/>
  <c r="O2184" i="32"/>
  <c r="M2184" i="32"/>
  <c r="L2184" i="32"/>
  <c r="J2183" i="32"/>
  <c r="Q2183" i="32"/>
  <c r="O2183" i="32"/>
  <c r="M2183" i="32"/>
  <c r="L2183" i="32"/>
  <c r="J2182" i="32"/>
  <c r="Q2182" i="32"/>
  <c r="O2182" i="32"/>
  <c r="M2182" i="32"/>
  <c r="L2182" i="32"/>
  <c r="J2181" i="32"/>
  <c r="Q2181" i="32"/>
  <c r="O2181" i="32"/>
  <c r="M2181" i="32"/>
  <c r="L2181" i="32"/>
  <c r="J2180" i="32"/>
  <c r="Q2180" i="32"/>
  <c r="O2180" i="32"/>
  <c r="M2180" i="32"/>
  <c r="L2180" i="32"/>
  <c r="J2179" i="32"/>
  <c r="Q2179" i="32"/>
  <c r="O2179" i="32"/>
  <c r="M2179" i="32"/>
  <c r="L2179" i="32"/>
  <c r="J2178" i="32"/>
  <c r="Q2178" i="32"/>
  <c r="O2178" i="32"/>
  <c r="M2178" i="32"/>
  <c r="L2178" i="32"/>
  <c r="J2177" i="32"/>
  <c r="Q2177" i="32"/>
  <c r="O2177" i="32"/>
  <c r="M2177" i="32"/>
  <c r="L2177" i="32"/>
  <c r="J2176" i="32"/>
  <c r="Q2176" i="32"/>
  <c r="O2176" i="32"/>
  <c r="M2176" i="32"/>
  <c r="L2176" i="32"/>
  <c r="J2175" i="32"/>
  <c r="Q2175" i="32"/>
  <c r="O2175" i="32"/>
  <c r="M2175" i="32"/>
  <c r="L2175" i="32"/>
  <c r="J2174" i="32"/>
  <c r="Q2174" i="32"/>
  <c r="O2174" i="32"/>
  <c r="M2174" i="32"/>
  <c r="L2174" i="32"/>
  <c r="J2173" i="32"/>
  <c r="Q2173" i="32"/>
  <c r="O2173" i="32"/>
  <c r="M2173" i="32"/>
  <c r="L2173" i="32"/>
  <c r="J2172" i="32"/>
  <c r="Q2172" i="32"/>
  <c r="O2172" i="32"/>
  <c r="M2172" i="32"/>
  <c r="L2172" i="32"/>
  <c r="J2171" i="32"/>
  <c r="Q2171" i="32"/>
  <c r="O2171" i="32"/>
  <c r="M2171" i="32"/>
  <c r="L2171" i="32"/>
  <c r="J2170" i="32"/>
  <c r="Q2170" i="32"/>
  <c r="O2170" i="32"/>
  <c r="M2170" i="32"/>
  <c r="L2170" i="32"/>
  <c r="J2169" i="32"/>
  <c r="Q2169" i="32"/>
  <c r="O2169" i="32"/>
  <c r="M2169" i="32"/>
  <c r="L2169" i="32"/>
  <c r="J2168" i="32"/>
  <c r="Q2168" i="32"/>
  <c r="O2168" i="32"/>
  <c r="M2168" i="32"/>
  <c r="L2168" i="32"/>
  <c r="J2167" i="32"/>
  <c r="Q2167" i="32"/>
  <c r="O2167" i="32"/>
  <c r="M2167" i="32"/>
  <c r="L2167" i="32"/>
  <c r="J2166" i="32"/>
  <c r="Q2166" i="32"/>
  <c r="O2166" i="32"/>
  <c r="M2166" i="32"/>
  <c r="L2166" i="32"/>
  <c r="J2165" i="32"/>
  <c r="Q2165" i="32"/>
  <c r="O2165" i="32"/>
  <c r="M2165" i="32"/>
  <c r="L2165" i="32"/>
  <c r="J2164" i="32"/>
  <c r="Q2164" i="32"/>
  <c r="O2164" i="32"/>
  <c r="M2164" i="32"/>
  <c r="L2164" i="32"/>
  <c r="J2163" i="32"/>
  <c r="Q2163" i="32"/>
  <c r="O2163" i="32"/>
  <c r="M2163" i="32"/>
  <c r="L2163" i="32"/>
  <c r="J2162" i="32"/>
  <c r="Q2162" i="32"/>
  <c r="O2162" i="32"/>
  <c r="M2162" i="32"/>
  <c r="L2162" i="32"/>
  <c r="J2161" i="32"/>
  <c r="Q2161" i="32"/>
  <c r="O2161" i="32"/>
  <c r="M2161" i="32"/>
  <c r="L2161" i="32"/>
  <c r="J2160" i="32"/>
  <c r="Q2160" i="32"/>
  <c r="O2160" i="32"/>
  <c r="M2160" i="32"/>
  <c r="L2160" i="32"/>
  <c r="J2159" i="32"/>
  <c r="Q2159" i="32"/>
  <c r="O2159" i="32"/>
  <c r="M2159" i="32"/>
  <c r="L2159" i="32"/>
  <c r="J2158" i="32"/>
  <c r="Q2158" i="32"/>
  <c r="O2158" i="32"/>
  <c r="M2158" i="32"/>
  <c r="L2158" i="32"/>
  <c r="J2157" i="32"/>
  <c r="Q2157" i="32"/>
  <c r="O2157" i="32"/>
  <c r="M2157" i="32"/>
  <c r="L2157" i="32"/>
  <c r="J2156" i="32"/>
  <c r="Q2156" i="32"/>
  <c r="O2156" i="32"/>
  <c r="M2156" i="32"/>
  <c r="L2156" i="32"/>
  <c r="J2155" i="32"/>
  <c r="Q2155" i="32"/>
  <c r="O2155" i="32"/>
  <c r="M2155" i="32"/>
  <c r="L2155" i="32"/>
  <c r="J2154" i="32"/>
  <c r="Q2154" i="32"/>
  <c r="O2154" i="32"/>
  <c r="M2154" i="32"/>
  <c r="L2154" i="32"/>
  <c r="J2153" i="32"/>
  <c r="Q2153" i="32"/>
  <c r="O2153" i="32"/>
  <c r="M2153" i="32"/>
  <c r="L2153" i="32"/>
  <c r="J2152" i="32"/>
  <c r="Q2152" i="32"/>
  <c r="O2152" i="32"/>
  <c r="M2152" i="32"/>
  <c r="L2152" i="32"/>
  <c r="J2151" i="32"/>
  <c r="Q2151" i="32"/>
  <c r="O2151" i="32"/>
  <c r="M2151" i="32"/>
  <c r="L2151" i="32"/>
  <c r="J2150" i="32"/>
  <c r="Q2150" i="32"/>
  <c r="O2150" i="32"/>
  <c r="M2150" i="32"/>
  <c r="L2150" i="32"/>
  <c r="J2149" i="32"/>
  <c r="Q2149" i="32"/>
  <c r="O2149" i="32"/>
  <c r="M2149" i="32"/>
  <c r="L2149" i="32"/>
  <c r="J2148" i="32"/>
  <c r="Q2148" i="32"/>
  <c r="O2148" i="32"/>
  <c r="M2148" i="32"/>
  <c r="L2148" i="32"/>
  <c r="J2147" i="32"/>
  <c r="Q2147" i="32"/>
  <c r="O2147" i="32"/>
  <c r="M2147" i="32"/>
  <c r="L2147" i="32"/>
  <c r="J2145" i="32"/>
  <c r="Q2145" i="32"/>
  <c r="O2145" i="32"/>
  <c r="M2145" i="32"/>
  <c r="L2145" i="32"/>
  <c r="J2144" i="32"/>
  <c r="Q2144" i="32"/>
  <c r="O2144" i="32"/>
  <c r="M2144" i="32"/>
  <c r="L2144" i="32"/>
  <c r="J2142" i="32"/>
  <c r="Q2142" i="32"/>
  <c r="O2142" i="32"/>
  <c r="M2142" i="32"/>
  <c r="L2142" i="32"/>
  <c r="J2141" i="32"/>
  <c r="Q2141" i="32"/>
  <c r="O2141" i="32"/>
  <c r="M2141" i="32"/>
  <c r="L2141" i="32"/>
  <c r="J2140" i="32"/>
  <c r="Q2140" i="32"/>
  <c r="O2140" i="32"/>
  <c r="M2140" i="32"/>
  <c r="L2140" i="32"/>
  <c r="J2139" i="32"/>
  <c r="Q2139" i="32"/>
  <c r="O2139" i="32"/>
  <c r="M2139" i="32"/>
  <c r="L2139" i="32"/>
  <c r="J2138" i="32"/>
  <c r="Q2138" i="32"/>
  <c r="O2138" i="32"/>
  <c r="M2138" i="32"/>
  <c r="L2138" i="32"/>
  <c r="J2137" i="32"/>
  <c r="Q2137" i="32"/>
  <c r="O2137" i="32"/>
  <c r="M2137" i="32"/>
  <c r="L2137" i="32"/>
  <c r="J2136" i="32"/>
  <c r="Q2136" i="32"/>
  <c r="O2136" i="32"/>
  <c r="M2136" i="32"/>
  <c r="L2136" i="32"/>
  <c r="J2135" i="32"/>
  <c r="Q2135" i="32"/>
  <c r="O2135" i="32"/>
  <c r="M2135" i="32"/>
  <c r="L2135" i="32"/>
  <c r="J2134" i="32"/>
  <c r="Q2134" i="32"/>
  <c r="O2134" i="32"/>
  <c r="M2134" i="32"/>
  <c r="L2134" i="32"/>
  <c r="J2133" i="32"/>
  <c r="Q2133" i="32"/>
  <c r="O2133" i="32"/>
  <c r="M2133" i="32"/>
  <c r="L2133" i="32"/>
  <c r="J2132" i="32"/>
  <c r="Q2132" i="32"/>
  <c r="O2132" i="32"/>
  <c r="M2132" i="32"/>
  <c r="L2132" i="32"/>
  <c r="J2131" i="32"/>
  <c r="Q2131" i="32"/>
  <c r="O2131" i="32"/>
  <c r="M2131" i="32"/>
  <c r="L2131" i="32"/>
  <c r="J2130" i="32"/>
  <c r="Q2130" i="32"/>
  <c r="O2130" i="32"/>
  <c r="M2130" i="32"/>
  <c r="L2130" i="32"/>
  <c r="J2129" i="32"/>
  <c r="Q2129" i="32"/>
  <c r="O2129" i="32"/>
  <c r="M2129" i="32"/>
  <c r="L2129" i="32"/>
  <c r="J2128" i="32"/>
  <c r="Q2128" i="32"/>
  <c r="O2128" i="32"/>
  <c r="M2128" i="32"/>
  <c r="L2128" i="32"/>
  <c r="J2127" i="32"/>
  <c r="Q2127" i="32"/>
  <c r="O2127" i="32"/>
  <c r="M2127" i="32"/>
  <c r="L2127" i="32"/>
  <c r="J2126" i="32"/>
  <c r="Q2126" i="32"/>
  <c r="O2126" i="32"/>
  <c r="M2126" i="32"/>
  <c r="L2126" i="32"/>
  <c r="J2125" i="32"/>
  <c r="Q2125" i="32"/>
  <c r="O2125" i="32"/>
  <c r="M2125" i="32"/>
  <c r="L2125" i="32"/>
  <c r="J2124" i="32"/>
  <c r="Q2124" i="32"/>
  <c r="O2124" i="32"/>
  <c r="M2124" i="32"/>
  <c r="L2124" i="32"/>
  <c r="J2123" i="32"/>
  <c r="Q2123" i="32"/>
  <c r="O2123" i="32"/>
  <c r="M2123" i="32"/>
  <c r="L2123" i="32"/>
  <c r="J2122" i="32"/>
  <c r="Q2122" i="32"/>
  <c r="O2122" i="32"/>
  <c r="M2122" i="32"/>
  <c r="L2122" i="32"/>
  <c r="J2121" i="32"/>
  <c r="Q2121" i="32"/>
  <c r="O2121" i="32"/>
  <c r="M2121" i="32"/>
  <c r="L2121" i="32"/>
  <c r="J2120" i="32"/>
  <c r="Q2120" i="32"/>
  <c r="O2120" i="32"/>
  <c r="M2120" i="32"/>
  <c r="L2120" i="32"/>
  <c r="J2119" i="32"/>
  <c r="Q2119" i="32"/>
  <c r="O2119" i="32"/>
  <c r="M2119" i="32"/>
  <c r="L2119" i="32"/>
  <c r="J2118" i="32"/>
  <c r="Q2118" i="32"/>
  <c r="O2118" i="32"/>
  <c r="M2118" i="32"/>
  <c r="L2118" i="32"/>
  <c r="J2117" i="32"/>
  <c r="Q2117" i="32"/>
  <c r="O2117" i="32"/>
  <c r="M2117" i="32"/>
  <c r="L2117" i="32"/>
  <c r="J2116" i="32"/>
  <c r="Q2116" i="32"/>
  <c r="O2116" i="32"/>
  <c r="M2116" i="32"/>
  <c r="L2116" i="32"/>
  <c r="J2115" i="32"/>
  <c r="Q2115" i="32"/>
  <c r="O2115" i="32"/>
  <c r="M2115" i="32"/>
  <c r="L2115" i="32"/>
  <c r="J2114" i="32"/>
  <c r="Q2114" i="32"/>
  <c r="O2114" i="32"/>
  <c r="M2114" i="32"/>
  <c r="L2114" i="32"/>
  <c r="J2113" i="32"/>
  <c r="Q2113" i="32"/>
  <c r="O2113" i="32"/>
  <c r="M2113" i="32"/>
  <c r="L2113" i="32"/>
  <c r="J2112" i="32"/>
  <c r="Q2112" i="32"/>
  <c r="O2112" i="32"/>
  <c r="M2112" i="32"/>
  <c r="L2112" i="32"/>
  <c r="J2111" i="32"/>
  <c r="Q2111" i="32"/>
  <c r="O2111" i="32"/>
  <c r="M2111" i="32"/>
  <c r="L2111" i="32"/>
  <c r="J2110" i="32"/>
  <c r="Q2110" i="32"/>
  <c r="O2110" i="32"/>
  <c r="M2110" i="32"/>
  <c r="L2110" i="32"/>
  <c r="J2109" i="32"/>
  <c r="Q2109" i="32"/>
  <c r="O2109" i="32"/>
  <c r="M2109" i="32"/>
  <c r="L2109" i="32"/>
  <c r="J2108" i="32"/>
  <c r="Q2108" i="32"/>
  <c r="O2108" i="32"/>
  <c r="M2108" i="32"/>
  <c r="L2108" i="32"/>
  <c r="J2107" i="32"/>
  <c r="Q2107" i="32"/>
  <c r="O2107" i="32"/>
  <c r="M2107" i="32"/>
  <c r="L2107" i="32"/>
  <c r="J2106" i="32"/>
  <c r="Q2106" i="32"/>
  <c r="O2106" i="32"/>
  <c r="M2106" i="32"/>
  <c r="L2106" i="32"/>
  <c r="J2105" i="32"/>
  <c r="Q2105" i="32"/>
  <c r="O2105" i="32"/>
  <c r="M2105" i="32"/>
  <c r="L2105" i="32"/>
  <c r="J2104" i="32"/>
  <c r="Q2104" i="32"/>
  <c r="O2104" i="32"/>
  <c r="M2104" i="32"/>
  <c r="L2104" i="32"/>
  <c r="J2103" i="32"/>
  <c r="Q2103" i="32"/>
  <c r="O2103" i="32"/>
  <c r="M2103" i="32"/>
  <c r="L2103" i="32"/>
  <c r="J2102" i="32"/>
  <c r="Q2102" i="32"/>
  <c r="O2102" i="32"/>
  <c r="M2102" i="32"/>
  <c r="L2102" i="32"/>
  <c r="J2101" i="32"/>
  <c r="Q2101" i="32"/>
  <c r="O2101" i="32"/>
  <c r="M2101" i="32"/>
  <c r="L2101" i="32"/>
  <c r="J2099" i="32"/>
  <c r="Q2099" i="32"/>
  <c r="O2099" i="32"/>
  <c r="M2099" i="32"/>
  <c r="L2099" i="32"/>
  <c r="J2098" i="32"/>
  <c r="Q2098" i="32"/>
  <c r="O2098" i="32"/>
  <c r="M2098" i="32"/>
  <c r="L2098" i="32"/>
  <c r="J2097" i="32"/>
  <c r="Q2097" i="32"/>
  <c r="O2097" i="32"/>
  <c r="M2097" i="32"/>
  <c r="L2097" i="32"/>
  <c r="J2096" i="32"/>
  <c r="Q2096" i="32"/>
  <c r="O2096" i="32"/>
  <c r="M2096" i="32"/>
  <c r="L2096" i="32"/>
  <c r="J2095" i="32"/>
  <c r="Q2095" i="32"/>
  <c r="O2095" i="32"/>
  <c r="M2095" i="32"/>
  <c r="L2095" i="32"/>
  <c r="J2094" i="32"/>
  <c r="Q2094" i="32"/>
  <c r="O2094" i="32"/>
  <c r="M2094" i="32"/>
  <c r="L2094" i="32"/>
  <c r="J2093" i="32"/>
  <c r="Q2093" i="32"/>
  <c r="O2093" i="32"/>
  <c r="M2093" i="32"/>
  <c r="L2093" i="32"/>
  <c r="J2092" i="32"/>
  <c r="Q2092" i="32"/>
  <c r="O2092" i="32"/>
  <c r="M2092" i="32"/>
  <c r="L2092" i="32"/>
  <c r="J2091" i="32"/>
  <c r="Q2091" i="32"/>
  <c r="O2091" i="32"/>
  <c r="M2091" i="32"/>
  <c r="L2091" i="32"/>
  <c r="J2090" i="32"/>
  <c r="Q2090" i="32"/>
  <c r="O2090" i="32"/>
  <c r="M2090" i="32"/>
  <c r="L2090" i="32"/>
  <c r="J2089" i="32"/>
  <c r="Q2089" i="32"/>
  <c r="O2089" i="32"/>
  <c r="M2089" i="32"/>
  <c r="L2089" i="32"/>
  <c r="J2088" i="32"/>
  <c r="Q2088" i="32"/>
  <c r="O2088" i="32"/>
  <c r="M2088" i="32"/>
  <c r="L2088" i="32"/>
  <c r="J2087" i="32"/>
  <c r="Q2087" i="32"/>
  <c r="O2087" i="32"/>
  <c r="M2087" i="32"/>
  <c r="L2087" i="32"/>
  <c r="J2086" i="32"/>
  <c r="Q2086" i="32"/>
  <c r="O2086" i="32"/>
  <c r="M2086" i="32"/>
  <c r="L2086" i="32"/>
  <c r="J2085" i="32"/>
  <c r="Q2085" i="32"/>
  <c r="O2085" i="32"/>
  <c r="M2085" i="32"/>
  <c r="L2085" i="32"/>
  <c r="J2084" i="32"/>
  <c r="Q2084" i="32"/>
  <c r="O2084" i="32"/>
  <c r="M2084" i="32"/>
  <c r="L2084" i="32"/>
  <c r="J2083" i="32"/>
  <c r="Q2083" i="32"/>
  <c r="O2083" i="32"/>
  <c r="M2083" i="32"/>
  <c r="L2083" i="32"/>
  <c r="J2082" i="32"/>
  <c r="Q2082" i="32"/>
  <c r="O2082" i="32"/>
  <c r="M2082" i="32"/>
  <c r="L2082" i="32"/>
  <c r="J2081" i="32"/>
  <c r="Q2081" i="32"/>
  <c r="O2081" i="32"/>
  <c r="M2081" i="32"/>
  <c r="L2081" i="32"/>
  <c r="J2080" i="32"/>
  <c r="Q2080" i="32"/>
  <c r="O2080" i="32"/>
  <c r="M2080" i="32"/>
  <c r="L2080" i="32"/>
  <c r="J2079" i="32"/>
  <c r="Q2079" i="32"/>
  <c r="O2079" i="32"/>
  <c r="M2079" i="32"/>
  <c r="L2079" i="32"/>
  <c r="J2078" i="32"/>
  <c r="Q2078" i="32"/>
  <c r="O2078" i="32"/>
  <c r="M2078" i="32"/>
  <c r="L2078" i="32"/>
  <c r="J2077" i="32"/>
  <c r="Q2077" i="32"/>
  <c r="O2077" i="32"/>
  <c r="M2077" i="32"/>
  <c r="L2077" i="32"/>
  <c r="J2076" i="32"/>
  <c r="Q2076" i="32"/>
  <c r="O2076" i="32"/>
  <c r="M2076" i="32"/>
  <c r="L2076" i="32"/>
  <c r="J2073" i="32"/>
  <c r="Q2073" i="32"/>
  <c r="O2073" i="32"/>
  <c r="M2073" i="32"/>
  <c r="L2073" i="32"/>
  <c r="J2072" i="32"/>
  <c r="Q2072" i="32"/>
  <c r="O2072" i="32"/>
  <c r="M2072" i="32"/>
  <c r="L2072" i="32"/>
  <c r="J2071" i="32"/>
  <c r="Q2071" i="32"/>
  <c r="O2071" i="32"/>
  <c r="M2071" i="32"/>
  <c r="L2071" i="32"/>
  <c r="J2070" i="32"/>
  <c r="Q2070" i="32"/>
  <c r="O2070" i="32"/>
  <c r="M2070" i="32"/>
  <c r="L2070" i="32"/>
  <c r="J2069" i="32"/>
  <c r="Q2069" i="32"/>
  <c r="O2069" i="32"/>
  <c r="M2069" i="32"/>
  <c r="L2069" i="32"/>
  <c r="J2068" i="32"/>
  <c r="Q2068" i="32"/>
  <c r="O2068" i="32"/>
  <c r="M2068" i="32"/>
  <c r="L2068" i="32"/>
  <c r="J2067" i="32"/>
  <c r="Q2067" i="32"/>
  <c r="O2067" i="32"/>
  <c r="M2067" i="32"/>
  <c r="L2067" i="32"/>
  <c r="J2066" i="32"/>
  <c r="Q2066" i="32"/>
  <c r="O2066" i="32"/>
  <c r="M2066" i="32"/>
  <c r="L2066" i="32"/>
  <c r="J2065" i="32"/>
  <c r="Q2065" i="32"/>
  <c r="O2065" i="32"/>
  <c r="M2065" i="32"/>
  <c r="L2065" i="32"/>
  <c r="J2064" i="32"/>
  <c r="Q2064" i="32"/>
  <c r="O2064" i="32"/>
  <c r="M2064" i="32"/>
  <c r="L2064" i="32"/>
  <c r="J2061" i="32"/>
  <c r="Q2061" i="32"/>
  <c r="O2061" i="32"/>
  <c r="M2061" i="32"/>
  <c r="L2061" i="32"/>
  <c r="J2060" i="32"/>
  <c r="Q2060" i="32"/>
  <c r="O2060" i="32"/>
  <c r="M2060" i="32"/>
  <c r="L2060" i="32"/>
  <c r="J2059" i="32"/>
  <c r="Q2059" i="32"/>
  <c r="O2059" i="32"/>
  <c r="M2059" i="32"/>
  <c r="L2059" i="32"/>
  <c r="J2058" i="32"/>
  <c r="Q2058" i="32"/>
  <c r="O2058" i="32"/>
  <c r="M2058" i="32"/>
  <c r="L2058" i="32"/>
  <c r="J2057" i="32"/>
  <c r="Q2057" i="32"/>
  <c r="O2057" i="32"/>
  <c r="M2057" i="32"/>
  <c r="L2057" i="32"/>
  <c r="J2056" i="32"/>
  <c r="Q2056" i="32"/>
  <c r="O2056" i="32"/>
  <c r="M2056" i="32"/>
  <c r="L2056" i="32"/>
  <c r="J2055" i="32"/>
  <c r="Q2055" i="32"/>
  <c r="O2055" i="32"/>
  <c r="M2055" i="32"/>
  <c r="L2055" i="32"/>
  <c r="J2054" i="32"/>
  <c r="Q2054" i="32"/>
  <c r="O2054" i="32"/>
  <c r="M2054" i="32"/>
  <c r="L2054" i="32"/>
  <c r="J2053" i="32"/>
  <c r="Q2053" i="32"/>
  <c r="O2053" i="32"/>
  <c r="M2053" i="32"/>
  <c r="L2053" i="32"/>
  <c r="J2052" i="32"/>
  <c r="Q2052" i="32"/>
  <c r="O2052" i="32"/>
  <c r="M2052" i="32"/>
  <c r="L2052" i="32"/>
  <c r="J2051" i="32"/>
  <c r="Q2051" i="32"/>
  <c r="O2051" i="32"/>
  <c r="M2051" i="32"/>
  <c r="L2051" i="32"/>
  <c r="J2050" i="32"/>
  <c r="Q2050" i="32"/>
  <c r="O2050" i="32"/>
  <c r="M2050" i="32"/>
  <c r="L2050" i="32"/>
  <c r="J2049" i="32"/>
  <c r="Q2049" i="32"/>
  <c r="O2049" i="32"/>
  <c r="M2049" i="32"/>
  <c r="L2049" i="32"/>
  <c r="J2048" i="32"/>
  <c r="Q2048" i="32"/>
  <c r="O2048" i="32"/>
  <c r="M2048" i="32"/>
  <c r="L2048" i="32"/>
  <c r="J2047" i="32"/>
  <c r="Q2047" i="32"/>
  <c r="O2047" i="32"/>
  <c r="M2047" i="32"/>
  <c r="L2047" i="32"/>
  <c r="J2046" i="32"/>
  <c r="Q2046" i="32"/>
  <c r="O2046" i="32"/>
  <c r="M2046" i="32"/>
  <c r="L2046" i="32"/>
  <c r="J2045" i="32"/>
  <c r="Q2045" i="32"/>
  <c r="O2045" i="32"/>
  <c r="M2045" i="32"/>
  <c r="L2045" i="32"/>
  <c r="J2044" i="32"/>
  <c r="Q2044" i="32"/>
  <c r="O2044" i="32"/>
  <c r="M2044" i="32"/>
  <c r="L2044" i="32"/>
  <c r="J2043" i="32"/>
  <c r="Q2043" i="32"/>
  <c r="O2043" i="32"/>
  <c r="M2043" i="32"/>
  <c r="L2043" i="32"/>
  <c r="J2042" i="32"/>
  <c r="Q2042" i="32"/>
  <c r="O2042" i="32"/>
  <c r="M2042" i="32"/>
  <c r="L2042" i="32"/>
  <c r="J2041" i="32"/>
  <c r="Q2041" i="32"/>
  <c r="O2041" i="32"/>
  <c r="M2041" i="32"/>
  <c r="L2041" i="32"/>
  <c r="J2040" i="32"/>
  <c r="Q2040" i="32"/>
  <c r="O2040" i="32"/>
  <c r="M2040" i="32"/>
  <c r="L2040" i="32"/>
  <c r="J2039" i="32"/>
  <c r="Q2039" i="32"/>
  <c r="O2039" i="32"/>
  <c r="M2039" i="32"/>
  <c r="L2039" i="32"/>
  <c r="J2038" i="32"/>
  <c r="Q2038" i="32"/>
  <c r="O2038" i="32"/>
  <c r="M2038" i="32"/>
  <c r="L2038" i="32"/>
  <c r="J2037" i="32"/>
  <c r="Q2037" i="32"/>
  <c r="O2037" i="32"/>
  <c r="M2037" i="32"/>
  <c r="L2037" i="32"/>
  <c r="J2036" i="32"/>
  <c r="Q2036" i="32"/>
  <c r="O2036" i="32"/>
  <c r="M2036" i="32"/>
  <c r="L2036" i="32"/>
  <c r="J2035" i="32"/>
  <c r="Q2035" i="32"/>
  <c r="O2035" i="32"/>
  <c r="M2035" i="32"/>
  <c r="L2035" i="32"/>
  <c r="J2034" i="32"/>
  <c r="Q2034" i="32"/>
  <c r="O2034" i="32"/>
  <c r="M2034" i="32"/>
  <c r="L2034" i="32"/>
  <c r="J2033" i="32"/>
  <c r="Q2033" i="32"/>
  <c r="O2033" i="32"/>
  <c r="M2033" i="32"/>
  <c r="L2033" i="32"/>
  <c r="J2032" i="32"/>
  <c r="Q2032" i="32"/>
  <c r="O2032" i="32"/>
  <c r="M2032" i="32"/>
  <c r="L2032" i="32"/>
  <c r="J2031" i="32"/>
  <c r="Q2031" i="32"/>
  <c r="O2031" i="32"/>
  <c r="M2031" i="32"/>
  <c r="L2031" i="32"/>
  <c r="J2030" i="32"/>
  <c r="Q2030" i="32"/>
  <c r="O2030" i="32"/>
  <c r="M2030" i="32"/>
  <c r="L2030" i="32"/>
  <c r="J2029" i="32"/>
  <c r="Q2029" i="32"/>
  <c r="O2029" i="32"/>
  <c r="M2029" i="32"/>
  <c r="L2029" i="32"/>
  <c r="J2028" i="32"/>
  <c r="Q2028" i="32"/>
  <c r="O2028" i="32"/>
  <c r="M2028" i="32"/>
  <c r="L2028" i="32"/>
  <c r="J2027" i="32"/>
  <c r="Q2027" i="32"/>
  <c r="O2027" i="32"/>
  <c r="M2027" i="32"/>
  <c r="L2027" i="32"/>
  <c r="J2026" i="32"/>
  <c r="Q2026" i="32"/>
  <c r="O2026" i="32"/>
  <c r="M2026" i="32"/>
  <c r="L2026" i="32"/>
  <c r="J2025" i="32"/>
  <c r="Q2025" i="32"/>
  <c r="O2025" i="32"/>
  <c r="M2025" i="32"/>
  <c r="L2025" i="32"/>
  <c r="J2024" i="32"/>
  <c r="Q2024" i="32"/>
  <c r="O2024" i="32"/>
  <c r="M2024" i="32"/>
  <c r="L2024" i="32"/>
  <c r="J2023" i="32"/>
  <c r="Q2023" i="32"/>
  <c r="O2023" i="32"/>
  <c r="M2023" i="32"/>
  <c r="L2023" i="32"/>
  <c r="J2022" i="32"/>
  <c r="Q2022" i="32"/>
  <c r="O2022" i="32"/>
  <c r="M2022" i="32"/>
  <c r="L2022" i="32"/>
  <c r="J2021" i="32"/>
  <c r="Q2021" i="32"/>
  <c r="O2021" i="32"/>
  <c r="M2021" i="32"/>
  <c r="L2021" i="32"/>
  <c r="J2020" i="32"/>
  <c r="Q2020" i="32"/>
  <c r="O2020" i="32"/>
  <c r="M2020" i="32"/>
  <c r="L2020" i="32"/>
  <c r="J2019" i="32"/>
  <c r="Q2019" i="32"/>
  <c r="O2019" i="32"/>
  <c r="M2019" i="32"/>
  <c r="L2019" i="32"/>
  <c r="J2018" i="32"/>
  <c r="Q2018" i="32"/>
  <c r="O2018" i="32"/>
  <c r="M2018" i="32"/>
  <c r="L2018" i="32"/>
  <c r="J2017" i="32"/>
  <c r="Q2017" i="32"/>
  <c r="O2017" i="32"/>
  <c r="M2017" i="32"/>
  <c r="L2017" i="32"/>
  <c r="J2016" i="32"/>
  <c r="Q2016" i="32"/>
  <c r="O2016" i="32"/>
  <c r="M2016" i="32"/>
  <c r="L2016" i="32"/>
  <c r="J2015" i="32"/>
  <c r="Q2015" i="32"/>
  <c r="O2015" i="32"/>
  <c r="M2015" i="32"/>
  <c r="L2015" i="32"/>
  <c r="J2014" i="32"/>
  <c r="Q2014" i="32"/>
  <c r="O2014" i="32"/>
  <c r="M2014" i="32"/>
  <c r="L2014" i="32"/>
  <c r="J2013" i="32"/>
  <c r="Q2013" i="32"/>
  <c r="O2013" i="32"/>
  <c r="M2013" i="32"/>
  <c r="L2013" i="32"/>
  <c r="J2012" i="32"/>
  <c r="Q2012" i="32"/>
  <c r="O2012" i="32"/>
  <c r="M2012" i="32"/>
  <c r="L2012" i="32"/>
  <c r="J2011" i="32"/>
  <c r="Q2011" i="32"/>
  <c r="O2011" i="32"/>
  <c r="M2011" i="32"/>
  <c r="L2011" i="32"/>
  <c r="J2010" i="32"/>
  <c r="Q2010" i="32"/>
  <c r="O2010" i="32"/>
  <c r="M2010" i="32"/>
  <c r="L2010" i="32"/>
  <c r="J2009" i="32"/>
  <c r="Q2009" i="32"/>
  <c r="O2009" i="32"/>
  <c r="M2009" i="32"/>
  <c r="L2009" i="32"/>
  <c r="J2008" i="32"/>
  <c r="Q2008" i="32"/>
  <c r="O2008" i="32"/>
  <c r="M2008" i="32"/>
  <c r="L2008" i="32"/>
  <c r="J2007" i="32"/>
  <c r="Q2007" i="32"/>
  <c r="O2007" i="32"/>
  <c r="M2007" i="32"/>
  <c r="L2007" i="32"/>
  <c r="J2006" i="32"/>
  <c r="Q2006" i="32"/>
  <c r="O2006" i="32"/>
  <c r="M2006" i="32"/>
  <c r="L2006" i="32"/>
  <c r="J2005" i="32"/>
  <c r="Q2005" i="32"/>
  <c r="O2005" i="32"/>
  <c r="M2005" i="32"/>
  <c r="L2005" i="32"/>
  <c r="J2004" i="32"/>
  <c r="Q2004" i="32"/>
  <c r="O2004" i="32"/>
  <c r="M2004" i="32"/>
  <c r="L2004" i="32"/>
  <c r="J2003" i="32"/>
  <c r="Q2003" i="32"/>
  <c r="O2003" i="32"/>
  <c r="M2003" i="32"/>
  <c r="L2003" i="32"/>
  <c r="J2002" i="32"/>
  <c r="Q2002" i="32"/>
  <c r="O2002" i="32"/>
  <c r="M2002" i="32"/>
  <c r="L2002" i="32"/>
  <c r="J2001" i="32"/>
  <c r="Q2001" i="32"/>
  <c r="O2001" i="32"/>
  <c r="M2001" i="32"/>
  <c r="L2001" i="32"/>
  <c r="J2000" i="32"/>
  <c r="Q2000" i="32"/>
  <c r="O2000" i="32"/>
  <c r="M2000" i="32"/>
  <c r="L2000" i="32"/>
  <c r="J1999" i="32"/>
  <c r="Q1999" i="32"/>
  <c r="O1999" i="32"/>
  <c r="M1999" i="32"/>
  <c r="L1999" i="32"/>
  <c r="J1998" i="32"/>
  <c r="Q1998" i="32"/>
  <c r="O1998" i="32"/>
  <c r="M1998" i="32"/>
  <c r="L1998" i="32"/>
  <c r="J1997" i="32"/>
  <c r="Q1997" i="32"/>
  <c r="O1997" i="32"/>
  <c r="M1997" i="32"/>
  <c r="L1997" i="32"/>
  <c r="J1996" i="32"/>
  <c r="Q1996" i="32"/>
  <c r="O1996" i="32"/>
  <c r="M1996" i="32"/>
  <c r="L1996" i="32"/>
  <c r="J1995" i="32"/>
  <c r="Q1995" i="32"/>
  <c r="O1995" i="32"/>
  <c r="M1995" i="32"/>
  <c r="L1995" i="32"/>
  <c r="J1994" i="32"/>
  <c r="Q1994" i="32"/>
  <c r="O1994" i="32"/>
  <c r="M1994" i="32"/>
  <c r="L1994" i="32"/>
  <c r="J1993" i="32"/>
  <c r="Q1993" i="32"/>
  <c r="O1993" i="32"/>
  <c r="M1993" i="32"/>
  <c r="L1993" i="32"/>
  <c r="J1992" i="32"/>
  <c r="Q1992" i="32"/>
  <c r="O1992" i="32"/>
  <c r="M1992" i="32"/>
  <c r="L1992" i="32"/>
  <c r="J1991" i="32"/>
  <c r="Q1991" i="32"/>
  <c r="O1991" i="32"/>
  <c r="M1991" i="32"/>
  <c r="L1991" i="32"/>
  <c r="J1990" i="32"/>
  <c r="Q1990" i="32"/>
  <c r="O1990" i="32"/>
  <c r="M1990" i="32"/>
  <c r="L1990" i="32"/>
  <c r="J1989" i="32"/>
  <c r="Q1989" i="32"/>
  <c r="O1989" i="32"/>
  <c r="M1989" i="32"/>
  <c r="L1989" i="32"/>
  <c r="J1988" i="32"/>
  <c r="Q1988" i="32"/>
  <c r="O1988" i="32"/>
  <c r="M1988" i="32"/>
  <c r="L1988" i="32"/>
  <c r="J1987" i="32"/>
  <c r="Q1987" i="32"/>
  <c r="O1987" i="32"/>
  <c r="M1987" i="32"/>
  <c r="L1987" i="32"/>
  <c r="J1986" i="32"/>
  <c r="Q1986" i="32"/>
  <c r="O1986" i="32"/>
  <c r="M1986" i="32"/>
  <c r="L1986" i="32"/>
  <c r="J1985" i="32"/>
  <c r="Q1985" i="32"/>
  <c r="O1985" i="32"/>
  <c r="M1985" i="32"/>
  <c r="L1985" i="32"/>
  <c r="J1984" i="32"/>
  <c r="Q1984" i="32"/>
  <c r="O1984" i="32"/>
  <c r="M1984" i="32"/>
  <c r="L1984" i="32"/>
  <c r="J1983" i="32"/>
  <c r="Q1983" i="32"/>
  <c r="O1983" i="32"/>
  <c r="M1983" i="32"/>
  <c r="L1983" i="32"/>
  <c r="J1982" i="32"/>
  <c r="Q1982" i="32"/>
  <c r="O1982" i="32"/>
  <c r="M1982" i="32"/>
  <c r="L1982" i="32"/>
  <c r="J1981" i="32"/>
  <c r="Q1981" i="32"/>
  <c r="O1981" i="32"/>
  <c r="M1981" i="32"/>
  <c r="L1981" i="32"/>
  <c r="J1980" i="32"/>
  <c r="Q1980" i="32"/>
  <c r="O1980" i="32"/>
  <c r="M1980" i="32"/>
  <c r="L1980" i="32"/>
  <c r="J1979" i="32"/>
  <c r="Q1979" i="32"/>
  <c r="O1979" i="32"/>
  <c r="M1979" i="32"/>
  <c r="L1979" i="32"/>
  <c r="J1978" i="32"/>
  <c r="Q1978" i="32"/>
  <c r="O1978" i="32"/>
  <c r="M1978" i="32"/>
  <c r="L1978" i="32"/>
  <c r="J1977" i="32"/>
  <c r="Q1977" i="32"/>
  <c r="O1977" i="32"/>
  <c r="M1977" i="32"/>
  <c r="L1977" i="32"/>
  <c r="J1976" i="32"/>
  <c r="Q1976" i="32"/>
  <c r="O1976" i="32"/>
  <c r="M1976" i="32"/>
  <c r="L1976" i="32"/>
  <c r="J1975" i="32"/>
  <c r="Q1975" i="32"/>
  <c r="O1975" i="32"/>
  <c r="M1975" i="32"/>
  <c r="L1975" i="32"/>
  <c r="J1974" i="32"/>
  <c r="Q1974" i="32"/>
  <c r="O1974" i="32"/>
  <c r="M1974" i="32"/>
  <c r="L1974" i="32"/>
  <c r="J1973" i="32"/>
  <c r="Q1973" i="32"/>
  <c r="O1973" i="32"/>
  <c r="M1973" i="32"/>
  <c r="L1973" i="32"/>
  <c r="J1972" i="32"/>
  <c r="Q1972" i="32"/>
  <c r="O1972" i="32"/>
  <c r="M1972" i="32"/>
  <c r="L1972" i="32"/>
  <c r="J1971" i="32"/>
  <c r="Q1971" i="32"/>
  <c r="O1971" i="32"/>
  <c r="M1971" i="32"/>
  <c r="L1971" i="32"/>
  <c r="J1970" i="32"/>
  <c r="Q1970" i="32"/>
  <c r="O1970" i="32"/>
  <c r="M1970" i="32"/>
  <c r="L1970" i="32"/>
  <c r="J1969" i="32"/>
  <c r="Q1969" i="32"/>
  <c r="O1969" i="32"/>
  <c r="M1969" i="32"/>
  <c r="L1969" i="32"/>
  <c r="J1968" i="32"/>
  <c r="Q1968" i="32"/>
  <c r="O1968" i="32"/>
  <c r="M1968" i="32"/>
  <c r="L1968" i="32"/>
  <c r="J1967" i="32"/>
  <c r="Q1967" i="32"/>
  <c r="O1967" i="32"/>
  <c r="M1967" i="32"/>
  <c r="L1967" i="32"/>
  <c r="J1964" i="32"/>
  <c r="Q1964" i="32"/>
  <c r="O1964" i="32"/>
  <c r="M1964" i="32"/>
  <c r="L1964" i="32"/>
  <c r="J1963" i="32"/>
  <c r="Q1963" i="32"/>
  <c r="O1963" i="32"/>
  <c r="M1963" i="32"/>
  <c r="L1963" i="32"/>
  <c r="J1962" i="32"/>
  <c r="Q1962" i="32"/>
  <c r="O1962" i="32"/>
  <c r="M1962" i="32"/>
  <c r="L1962" i="32"/>
  <c r="J1961" i="32"/>
  <c r="Q1961" i="32"/>
  <c r="O1961" i="32"/>
  <c r="M1961" i="32"/>
  <c r="L1961" i="32"/>
  <c r="J1960" i="32"/>
  <c r="Q1960" i="32"/>
  <c r="O1960" i="32"/>
  <c r="M1960" i="32"/>
  <c r="L1960" i="32"/>
  <c r="J1959" i="32"/>
  <c r="Q1959" i="32"/>
  <c r="O1959" i="32"/>
  <c r="M1959" i="32"/>
  <c r="L1959" i="32"/>
  <c r="J1958" i="32"/>
  <c r="Q1958" i="32"/>
  <c r="O1958" i="32"/>
  <c r="M1958" i="32"/>
  <c r="L1958" i="32"/>
  <c r="J1957" i="32"/>
  <c r="Q1957" i="32"/>
  <c r="O1957" i="32"/>
  <c r="M1957" i="32"/>
  <c r="L1957" i="32"/>
  <c r="J1956" i="32"/>
  <c r="Q1956" i="32"/>
  <c r="O1956" i="32"/>
  <c r="M1956" i="32"/>
  <c r="L1956" i="32"/>
  <c r="J1955" i="32"/>
  <c r="Q1955" i="32"/>
  <c r="O1955" i="32"/>
  <c r="M1955" i="32"/>
  <c r="L1955" i="32"/>
  <c r="J1954" i="32"/>
  <c r="Q1954" i="32"/>
  <c r="O1954" i="32"/>
  <c r="M1954" i="32"/>
  <c r="L1954" i="32"/>
  <c r="J1953" i="32"/>
  <c r="Q1953" i="32"/>
  <c r="O1953" i="32"/>
  <c r="M1953" i="32"/>
  <c r="L1953" i="32"/>
  <c r="J1952" i="32"/>
  <c r="Q1952" i="32"/>
  <c r="O1952" i="32"/>
  <c r="M1952" i="32"/>
  <c r="L1952" i="32"/>
  <c r="J1951" i="32"/>
  <c r="Q1951" i="32"/>
  <c r="O1951" i="32"/>
  <c r="M1951" i="32"/>
  <c r="L1951" i="32"/>
  <c r="J1950" i="32"/>
  <c r="Q1950" i="32"/>
  <c r="O1950" i="32"/>
  <c r="M1950" i="32"/>
  <c r="L1950" i="32"/>
  <c r="J1949" i="32"/>
  <c r="Q1949" i="32"/>
  <c r="O1949" i="32"/>
  <c r="M1949" i="32"/>
  <c r="L1949" i="32"/>
  <c r="J1948" i="32"/>
  <c r="Q1948" i="32"/>
  <c r="O1948" i="32"/>
  <c r="M1948" i="32"/>
  <c r="L1948" i="32"/>
  <c r="J1947" i="32"/>
  <c r="Q1947" i="32"/>
  <c r="O1947" i="32"/>
  <c r="M1947" i="32"/>
  <c r="L1947" i="32"/>
  <c r="J1946" i="32"/>
  <c r="Q1946" i="32"/>
  <c r="O1946" i="32"/>
  <c r="M1946" i="32"/>
  <c r="L1946" i="32"/>
  <c r="J1945" i="32"/>
  <c r="Q1945" i="32"/>
  <c r="O1945" i="32"/>
  <c r="M1945" i="32"/>
  <c r="L1945" i="32"/>
  <c r="J1944" i="32"/>
  <c r="Q1944" i="32"/>
  <c r="O1944" i="32"/>
  <c r="M1944" i="32"/>
  <c r="L1944" i="32"/>
  <c r="J1943" i="32"/>
  <c r="Q1943" i="32"/>
  <c r="O1943" i="32"/>
  <c r="M1943" i="32"/>
  <c r="L1943" i="32"/>
  <c r="J1942" i="32"/>
  <c r="Q1942" i="32"/>
  <c r="O1942" i="32"/>
  <c r="M1942" i="32"/>
  <c r="L1942" i="32"/>
  <c r="J1941" i="32"/>
  <c r="Q1941" i="32"/>
  <c r="O1941" i="32"/>
  <c r="M1941" i="32"/>
  <c r="L1941" i="32"/>
  <c r="J1940" i="32"/>
  <c r="Q1940" i="32"/>
  <c r="O1940" i="32"/>
  <c r="M1940" i="32"/>
  <c r="L1940" i="32"/>
  <c r="J1939" i="32"/>
  <c r="Q1939" i="32"/>
  <c r="O1939" i="32"/>
  <c r="M1939" i="32"/>
  <c r="L1939" i="32"/>
  <c r="J1938" i="32"/>
  <c r="Q1938" i="32"/>
  <c r="O1938" i="32"/>
  <c r="M1938" i="32"/>
  <c r="L1938" i="32"/>
  <c r="J1937" i="32"/>
  <c r="Q1937" i="32"/>
  <c r="O1937" i="32"/>
  <c r="M1937" i="32"/>
  <c r="L1937" i="32"/>
  <c r="J1936" i="32"/>
  <c r="Q1936" i="32"/>
  <c r="O1936" i="32"/>
  <c r="M1936" i="32"/>
  <c r="L1936" i="32"/>
  <c r="J1935" i="32"/>
  <c r="Q1935" i="32"/>
  <c r="O1935" i="32"/>
  <c r="M1935" i="32"/>
  <c r="L1935" i="32"/>
  <c r="J1934" i="32"/>
  <c r="Q1934" i="32"/>
  <c r="O1934" i="32"/>
  <c r="M1934" i="32"/>
  <c r="L1934" i="32"/>
  <c r="J1933" i="32"/>
  <c r="Q1933" i="32"/>
  <c r="O1933" i="32"/>
  <c r="M1933" i="32"/>
  <c r="L1933" i="32"/>
  <c r="J1932" i="32"/>
  <c r="Q1932" i="32"/>
  <c r="O1932" i="32"/>
  <c r="M1932" i="32"/>
  <c r="L1932" i="32"/>
  <c r="J1931" i="32"/>
  <c r="Q1931" i="32"/>
  <c r="O1931" i="32"/>
  <c r="M1931" i="32"/>
  <c r="L1931" i="32"/>
  <c r="J1930" i="32"/>
  <c r="Q1930" i="32"/>
  <c r="O1930" i="32"/>
  <c r="M1930" i="32"/>
  <c r="L1930" i="32"/>
  <c r="J1929" i="32"/>
  <c r="Q1929" i="32"/>
  <c r="O1929" i="32"/>
  <c r="M1929" i="32"/>
  <c r="L1929" i="32"/>
  <c r="J1928" i="32"/>
  <c r="Q1928" i="32"/>
  <c r="O1928" i="32"/>
  <c r="M1928" i="32"/>
  <c r="L1928" i="32"/>
  <c r="J1927" i="32"/>
  <c r="Q1927" i="32"/>
  <c r="O1927" i="32"/>
  <c r="M1927" i="32"/>
  <c r="L1927" i="32"/>
  <c r="J1926" i="32"/>
  <c r="Q1926" i="32"/>
  <c r="O1926" i="32"/>
  <c r="M1926" i="32"/>
  <c r="L1926" i="32"/>
  <c r="J1925" i="32"/>
  <c r="Q1925" i="32"/>
  <c r="O1925" i="32"/>
  <c r="M1925" i="32"/>
  <c r="L1925" i="32"/>
  <c r="J1924" i="32"/>
  <c r="Q1924" i="32"/>
  <c r="O1924" i="32"/>
  <c r="M1924" i="32"/>
  <c r="L1924" i="32"/>
  <c r="J1923" i="32"/>
  <c r="Q1923" i="32"/>
  <c r="O1923" i="32"/>
  <c r="M1923" i="32"/>
  <c r="L1923" i="32"/>
  <c r="J1922" i="32"/>
  <c r="Q1922" i="32"/>
  <c r="O1922" i="32"/>
  <c r="M1922" i="32"/>
  <c r="L1922" i="32"/>
  <c r="J1921" i="32"/>
  <c r="Q1921" i="32"/>
  <c r="O1921" i="32"/>
  <c r="M1921" i="32"/>
  <c r="L1921" i="32"/>
  <c r="J1920" i="32"/>
  <c r="Q1920" i="32"/>
  <c r="O1920" i="32"/>
  <c r="M1920" i="32"/>
  <c r="L1920" i="32"/>
  <c r="J1919" i="32"/>
  <c r="Q1919" i="32"/>
  <c r="O1919" i="32"/>
  <c r="M1919" i="32"/>
  <c r="L1919" i="32"/>
  <c r="J1918" i="32"/>
  <c r="Q1918" i="32"/>
  <c r="O1918" i="32"/>
  <c r="M1918" i="32"/>
  <c r="L1918" i="32"/>
  <c r="J1917" i="32"/>
  <c r="Q1917" i="32"/>
  <c r="O1917" i="32"/>
  <c r="M1917" i="32"/>
  <c r="L1917" i="32"/>
  <c r="J1916" i="32"/>
  <c r="Q1916" i="32"/>
  <c r="O1916" i="32"/>
  <c r="M1916" i="32"/>
  <c r="L1916" i="32"/>
  <c r="J1915" i="32"/>
  <c r="Q1915" i="32"/>
  <c r="O1915" i="32"/>
  <c r="M1915" i="32"/>
  <c r="L1915" i="32"/>
  <c r="J1914" i="32"/>
  <c r="Q1914" i="32"/>
  <c r="O1914" i="32"/>
  <c r="M1914" i="32"/>
  <c r="L1914" i="32"/>
  <c r="J1913" i="32"/>
  <c r="Q1913" i="32"/>
  <c r="O1913" i="32"/>
  <c r="M1913" i="32"/>
  <c r="L1913" i="32"/>
  <c r="J1912" i="32"/>
  <c r="Q1912" i="32"/>
  <c r="O1912" i="32"/>
  <c r="M1912" i="32"/>
  <c r="L1912" i="32"/>
  <c r="J1911" i="32"/>
  <c r="Q1911" i="32"/>
  <c r="O1911" i="32"/>
  <c r="M1911" i="32"/>
  <c r="L1911" i="32"/>
  <c r="J1910" i="32"/>
  <c r="Q1910" i="32"/>
  <c r="O1910" i="32"/>
  <c r="M1910" i="32"/>
  <c r="L1910" i="32"/>
  <c r="J1909" i="32"/>
  <c r="Q1909" i="32"/>
  <c r="O1909" i="32"/>
  <c r="M1909" i="32"/>
  <c r="L1909" i="32"/>
  <c r="J1908" i="32"/>
  <c r="Q1908" i="32"/>
  <c r="O1908" i="32"/>
  <c r="M1908" i="32"/>
  <c r="L1908" i="32"/>
  <c r="J1907" i="32"/>
  <c r="Q1907" i="32"/>
  <c r="O1907" i="32"/>
  <c r="M1907" i="32"/>
  <c r="L1907" i="32"/>
  <c r="J1906" i="32"/>
  <c r="Q1906" i="32"/>
  <c r="O1906" i="32"/>
  <c r="M1906" i="32"/>
  <c r="L1906" i="32"/>
  <c r="J1905" i="32"/>
  <c r="Q1905" i="32"/>
  <c r="O1905" i="32"/>
  <c r="M1905" i="32"/>
  <c r="L1905" i="32"/>
  <c r="J1904" i="32"/>
  <c r="Q1904" i="32"/>
  <c r="O1904" i="32"/>
  <c r="M1904" i="32"/>
  <c r="L1904" i="32"/>
  <c r="J1903" i="32"/>
  <c r="Q1903" i="32"/>
  <c r="O1903" i="32"/>
  <c r="M1903" i="32"/>
  <c r="L1903" i="32"/>
  <c r="J1902" i="32"/>
  <c r="Q1902" i="32"/>
  <c r="O1902" i="32"/>
  <c r="M1902" i="32"/>
  <c r="L1902" i="32"/>
  <c r="J1901" i="32"/>
  <c r="Q1901" i="32"/>
  <c r="O1901" i="32"/>
  <c r="M1901" i="32"/>
  <c r="L1901" i="32"/>
  <c r="J1900" i="32"/>
  <c r="Q1900" i="32"/>
  <c r="O1900" i="32"/>
  <c r="M1900" i="32"/>
  <c r="L1900" i="32"/>
  <c r="J1899" i="32"/>
  <c r="Q1899" i="32"/>
  <c r="O1899" i="32"/>
  <c r="M1899" i="32"/>
  <c r="L1899" i="32"/>
  <c r="J1898" i="32"/>
  <c r="Q1898" i="32"/>
  <c r="O1898" i="32"/>
  <c r="M1898" i="32"/>
  <c r="L1898" i="32"/>
  <c r="J1897" i="32"/>
  <c r="Q1897" i="32"/>
  <c r="O1897" i="32"/>
  <c r="M1897" i="32"/>
  <c r="L1897" i="32"/>
  <c r="J1896" i="32"/>
  <c r="Q1896" i="32"/>
  <c r="O1896" i="32"/>
  <c r="M1896" i="32"/>
  <c r="L1896" i="32"/>
  <c r="J1895" i="32"/>
  <c r="Q1895" i="32"/>
  <c r="O1895" i="32"/>
  <c r="M1895" i="32"/>
  <c r="L1895" i="32"/>
  <c r="J1894" i="32"/>
  <c r="Q1894" i="32"/>
  <c r="O1894" i="32"/>
  <c r="M1894" i="32"/>
  <c r="L1894" i="32"/>
  <c r="J1893" i="32"/>
  <c r="Q1893" i="32"/>
  <c r="O1893" i="32"/>
  <c r="M1893" i="32"/>
  <c r="L1893" i="32"/>
  <c r="J1892" i="32"/>
  <c r="Q1892" i="32"/>
  <c r="O1892" i="32"/>
  <c r="M1892" i="32"/>
  <c r="L1892" i="32"/>
  <c r="J1891" i="32"/>
  <c r="Q1891" i="32"/>
  <c r="O1891" i="32"/>
  <c r="M1891" i="32"/>
  <c r="L1891" i="32"/>
  <c r="J1890" i="32"/>
  <c r="Q1890" i="32"/>
  <c r="O1890" i="32"/>
  <c r="M1890" i="32"/>
  <c r="L1890" i="32"/>
  <c r="J1889" i="32"/>
  <c r="Q1889" i="32"/>
  <c r="O1889" i="32"/>
  <c r="M1889" i="32"/>
  <c r="L1889" i="32"/>
  <c r="J1888" i="32"/>
  <c r="Q1888" i="32"/>
  <c r="O1888" i="32"/>
  <c r="M1888" i="32"/>
  <c r="L1888" i="32"/>
  <c r="J1887" i="32"/>
  <c r="Q1887" i="32"/>
  <c r="O1887" i="32"/>
  <c r="M1887" i="32"/>
  <c r="L1887" i="32"/>
  <c r="J1886" i="32"/>
  <c r="Q1886" i="32"/>
  <c r="O1886" i="32"/>
  <c r="M1886" i="32"/>
  <c r="L1886" i="32"/>
  <c r="J1885" i="32"/>
  <c r="Q1885" i="32"/>
  <c r="O1885" i="32"/>
  <c r="M1885" i="32"/>
  <c r="L1885" i="32"/>
  <c r="J1884" i="32"/>
  <c r="Q1884" i="32"/>
  <c r="O1884" i="32"/>
  <c r="M1884" i="32"/>
  <c r="L1884" i="32"/>
  <c r="J1883" i="32"/>
  <c r="Q1883" i="32"/>
  <c r="O1883" i="32"/>
  <c r="M1883" i="32"/>
  <c r="L1883" i="32"/>
  <c r="J1882" i="32"/>
  <c r="Q1882" i="32"/>
  <c r="O1882" i="32"/>
  <c r="M1882" i="32"/>
  <c r="L1882" i="32"/>
  <c r="J1881" i="32"/>
  <c r="Q1881" i="32"/>
  <c r="O1881" i="32"/>
  <c r="M1881" i="32"/>
  <c r="L1881" i="32"/>
  <c r="J1880" i="32"/>
  <c r="Q1880" i="32"/>
  <c r="O1880" i="32"/>
  <c r="M1880" i="32"/>
  <c r="L1880" i="32"/>
  <c r="J1879" i="32"/>
  <c r="Q1879" i="32"/>
  <c r="O1879" i="32"/>
  <c r="M1879" i="32"/>
  <c r="L1879" i="32"/>
  <c r="J1878" i="32"/>
  <c r="Q1878" i="32"/>
  <c r="O1878" i="32"/>
  <c r="M1878" i="32"/>
  <c r="L1878" i="32"/>
  <c r="J1877" i="32"/>
  <c r="Q1877" i="32"/>
  <c r="O1877" i="32"/>
  <c r="M1877" i="32"/>
  <c r="L1877" i="32"/>
  <c r="J1876" i="32"/>
  <c r="Q1876" i="32"/>
  <c r="O1876" i="32"/>
  <c r="M1876" i="32"/>
  <c r="L1876" i="32"/>
  <c r="J1875" i="32"/>
  <c r="Q1875" i="32"/>
  <c r="O1875" i="32"/>
  <c r="M1875" i="32"/>
  <c r="L1875" i="32"/>
  <c r="J1874" i="32"/>
  <c r="Q1874" i="32"/>
  <c r="O1874" i="32"/>
  <c r="M1874" i="32"/>
  <c r="L1874" i="32"/>
  <c r="J1873" i="32"/>
  <c r="Q1873" i="32"/>
  <c r="O1873" i="32"/>
  <c r="M1873" i="32"/>
  <c r="L1873" i="32"/>
  <c r="J1872" i="32"/>
  <c r="Q1872" i="32"/>
  <c r="O1872" i="32"/>
  <c r="M1872" i="32"/>
  <c r="L1872" i="32"/>
  <c r="J1871" i="32"/>
  <c r="Q1871" i="32"/>
  <c r="O1871" i="32"/>
  <c r="M1871" i="32"/>
  <c r="L1871" i="32"/>
  <c r="J1870" i="32"/>
  <c r="Q1870" i="32"/>
  <c r="O1870" i="32"/>
  <c r="M1870" i="32"/>
  <c r="L1870" i="32"/>
  <c r="J1867" i="32"/>
  <c r="Q1867" i="32"/>
  <c r="O1867" i="32"/>
  <c r="M1867" i="32"/>
  <c r="L1867" i="32"/>
  <c r="J1866" i="32"/>
  <c r="Q1866" i="32"/>
  <c r="O1866" i="32"/>
  <c r="M1866" i="32"/>
  <c r="L1866" i="32"/>
  <c r="J1865" i="32"/>
  <c r="Q1865" i="32"/>
  <c r="O1865" i="32"/>
  <c r="M1865" i="32"/>
  <c r="L1865" i="32"/>
  <c r="J1864" i="32"/>
  <c r="Q1864" i="32"/>
  <c r="O1864" i="32"/>
  <c r="M1864" i="32"/>
  <c r="L1864" i="32"/>
  <c r="J1863" i="32"/>
  <c r="Q1863" i="32"/>
  <c r="O1863" i="32"/>
  <c r="M1863" i="32"/>
  <c r="L1863" i="32"/>
  <c r="J1862" i="32"/>
  <c r="Q1862" i="32"/>
  <c r="O1862" i="32"/>
  <c r="M1862" i="32"/>
  <c r="L1862" i="32"/>
  <c r="J1861" i="32"/>
  <c r="Q1861" i="32"/>
  <c r="O1861" i="32"/>
  <c r="M1861" i="32"/>
  <c r="L1861" i="32"/>
  <c r="J1860" i="32"/>
  <c r="Q1860" i="32"/>
  <c r="O1860" i="32"/>
  <c r="M1860" i="32"/>
  <c r="L1860" i="32"/>
  <c r="J1859" i="32"/>
  <c r="Q1859" i="32"/>
  <c r="O1859" i="32"/>
  <c r="M1859" i="32"/>
  <c r="L1859" i="32"/>
  <c r="J1858" i="32"/>
  <c r="Q1858" i="32"/>
  <c r="O1858" i="32"/>
  <c r="M1858" i="32"/>
  <c r="L1858" i="32"/>
  <c r="J1857" i="32"/>
  <c r="Q1857" i="32"/>
  <c r="O1857" i="32"/>
  <c r="M1857" i="32"/>
  <c r="L1857" i="32"/>
  <c r="J1856" i="32"/>
  <c r="Q1856" i="32"/>
  <c r="O1856" i="32"/>
  <c r="M1856" i="32"/>
  <c r="L1856" i="32"/>
  <c r="J1855" i="32"/>
  <c r="Q1855" i="32"/>
  <c r="O1855" i="32"/>
  <c r="M1855" i="32"/>
  <c r="L1855" i="32"/>
  <c r="J1854" i="32"/>
  <c r="Q1854" i="32"/>
  <c r="O1854" i="32"/>
  <c r="M1854" i="32"/>
  <c r="L1854" i="32"/>
  <c r="J1853" i="32"/>
  <c r="Q1853" i="32"/>
  <c r="O1853" i="32"/>
  <c r="M1853" i="32"/>
  <c r="L1853" i="32"/>
  <c r="J1852" i="32"/>
  <c r="Q1852" i="32"/>
  <c r="O1852" i="32"/>
  <c r="M1852" i="32"/>
  <c r="L1852" i="32"/>
  <c r="J1851" i="32"/>
  <c r="Q1851" i="32"/>
  <c r="O1851" i="32"/>
  <c r="M1851" i="32"/>
  <c r="L1851" i="32"/>
  <c r="J1850" i="32"/>
  <c r="Q1850" i="32"/>
  <c r="O1850" i="32"/>
  <c r="M1850" i="32"/>
  <c r="L1850" i="32"/>
  <c r="J1849" i="32"/>
  <c r="Q1849" i="32"/>
  <c r="O1849" i="32"/>
  <c r="M1849" i="32"/>
  <c r="L1849" i="32"/>
  <c r="J1848" i="32"/>
  <c r="Q1848" i="32"/>
  <c r="O1848" i="32"/>
  <c r="M1848" i="32"/>
  <c r="L1848" i="32"/>
  <c r="J1847" i="32"/>
  <c r="Q1847" i="32"/>
  <c r="O1847" i="32"/>
  <c r="M1847" i="32"/>
  <c r="L1847" i="32"/>
  <c r="J1846" i="32"/>
  <c r="Q1846" i="32"/>
  <c r="O1846" i="32"/>
  <c r="M1846" i="32"/>
  <c r="L1846" i="32"/>
  <c r="J1845" i="32"/>
  <c r="Q1845" i="32"/>
  <c r="O1845" i="32"/>
  <c r="M1845" i="32"/>
  <c r="L1845" i="32"/>
  <c r="J1844" i="32"/>
  <c r="Q1844" i="32"/>
  <c r="O1844" i="32"/>
  <c r="M1844" i="32"/>
  <c r="L1844" i="32"/>
  <c r="J1843" i="32"/>
  <c r="Q1843" i="32"/>
  <c r="O1843" i="32"/>
  <c r="M1843" i="32"/>
  <c r="L1843" i="32"/>
  <c r="J1842" i="32"/>
  <c r="Q1842" i="32"/>
  <c r="O1842" i="32"/>
  <c r="M1842" i="32"/>
  <c r="L1842" i="32"/>
  <c r="J1841" i="32"/>
  <c r="Q1841" i="32"/>
  <c r="O1841" i="32"/>
  <c r="M1841" i="32"/>
  <c r="L1841" i="32"/>
  <c r="J1840" i="32"/>
  <c r="Q1840" i="32"/>
  <c r="O1840" i="32"/>
  <c r="M1840" i="32"/>
  <c r="L1840" i="32"/>
  <c r="J1839" i="32"/>
  <c r="Q1839" i="32"/>
  <c r="O1839" i="32"/>
  <c r="M1839" i="32"/>
  <c r="L1839" i="32"/>
  <c r="J1838" i="32"/>
  <c r="Q1838" i="32"/>
  <c r="O1838" i="32"/>
  <c r="M1838" i="32"/>
  <c r="L1838" i="32"/>
  <c r="J1837" i="32"/>
  <c r="Q1837" i="32"/>
  <c r="O1837" i="32"/>
  <c r="M1837" i="32"/>
  <c r="L1837" i="32"/>
  <c r="J1836" i="32"/>
  <c r="Q1836" i="32"/>
  <c r="O1836" i="32"/>
  <c r="M1836" i="32"/>
  <c r="L1836" i="32"/>
  <c r="J1835" i="32"/>
  <c r="Q1835" i="32"/>
  <c r="O1835" i="32"/>
  <c r="M1835" i="32"/>
  <c r="L1835" i="32"/>
  <c r="J1834" i="32"/>
  <c r="Q1834" i="32"/>
  <c r="O1834" i="32"/>
  <c r="M1834" i="32"/>
  <c r="L1834" i="32"/>
  <c r="J1833" i="32"/>
  <c r="Q1833" i="32"/>
  <c r="O1833" i="32"/>
  <c r="M1833" i="32"/>
  <c r="L1833" i="32"/>
  <c r="J1832" i="32"/>
  <c r="Q1832" i="32"/>
  <c r="O1832" i="32"/>
  <c r="M1832" i="32"/>
  <c r="L1832" i="32"/>
  <c r="J1831" i="32"/>
  <c r="Q1831" i="32"/>
  <c r="O1831" i="32"/>
  <c r="M1831" i="32"/>
  <c r="L1831" i="32"/>
  <c r="J1830" i="32"/>
  <c r="Q1830" i="32"/>
  <c r="O1830" i="32"/>
  <c r="M1830" i="32"/>
  <c r="L1830" i="32"/>
  <c r="J1829" i="32"/>
  <c r="Q1829" i="32"/>
  <c r="O1829" i="32"/>
  <c r="M1829" i="32"/>
  <c r="L1829" i="32"/>
  <c r="J1828" i="32"/>
  <c r="Q1828" i="32"/>
  <c r="O1828" i="32"/>
  <c r="M1828" i="32"/>
  <c r="L1828" i="32"/>
  <c r="J1827" i="32"/>
  <c r="Q1827" i="32"/>
  <c r="O1827" i="32"/>
  <c r="M1827" i="32"/>
  <c r="L1827" i="32"/>
  <c r="J1826" i="32"/>
  <c r="Q1826" i="32"/>
  <c r="O1826" i="32"/>
  <c r="M1826" i="32"/>
  <c r="L1826" i="32"/>
  <c r="J1825" i="32"/>
  <c r="Q1825" i="32"/>
  <c r="O1825" i="32"/>
  <c r="M1825" i="32"/>
  <c r="L1825" i="32"/>
  <c r="J1824" i="32"/>
  <c r="Q1824" i="32"/>
  <c r="O1824" i="32"/>
  <c r="M1824" i="32"/>
  <c r="L1824" i="32"/>
  <c r="J1823" i="32"/>
  <c r="Q1823" i="32"/>
  <c r="O1823" i="32"/>
  <c r="M1823" i="32"/>
  <c r="L1823" i="32"/>
  <c r="J1822" i="32"/>
  <c r="Q1822" i="32"/>
  <c r="O1822" i="32"/>
  <c r="M1822" i="32"/>
  <c r="L1822" i="32"/>
  <c r="J1821" i="32"/>
  <c r="Q1821" i="32"/>
  <c r="O1821" i="32"/>
  <c r="M1821" i="32"/>
  <c r="L1821" i="32"/>
  <c r="J1820" i="32"/>
  <c r="Q1820" i="32"/>
  <c r="O1820" i="32"/>
  <c r="M1820" i="32"/>
  <c r="L1820" i="32"/>
  <c r="J1819" i="32"/>
  <c r="Q1819" i="32"/>
  <c r="O1819" i="32"/>
  <c r="M1819" i="32"/>
  <c r="L1819" i="32"/>
  <c r="J1818" i="32"/>
  <c r="Q1818" i="32"/>
  <c r="O1818" i="32"/>
  <c r="M1818" i="32"/>
  <c r="L1818" i="32"/>
  <c r="J1817" i="32"/>
  <c r="Q1817" i="32"/>
  <c r="O1817" i="32"/>
  <c r="M1817" i="32"/>
  <c r="L1817" i="32"/>
  <c r="J1816" i="32"/>
  <c r="Q1816" i="32"/>
  <c r="O1816" i="32"/>
  <c r="M1816" i="32"/>
  <c r="L1816" i="32"/>
  <c r="J1815" i="32"/>
  <c r="Q1815" i="32"/>
  <c r="O1815" i="32"/>
  <c r="M1815" i="32"/>
  <c r="L1815" i="32"/>
  <c r="J1814" i="32"/>
  <c r="Q1814" i="32"/>
  <c r="O1814" i="32"/>
  <c r="M1814" i="32"/>
  <c r="L1814" i="32"/>
  <c r="J1813" i="32"/>
  <c r="Q1813" i="32"/>
  <c r="O1813" i="32"/>
  <c r="M1813" i="32"/>
  <c r="L1813" i="32"/>
  <c r="J1812" i="32"/>
  <c r="Q1812" i="32"/>
  <c r="O1812" i="32"/>
  <c r="M1812" i="32"/>
  <c r="L1812" i="32"/>
  <c r="J1811" i="32"/>
  <c r="Q1811" i="32"/>
  <c r="O1811" i="32"/>
  <c r="M1811" i="32"/>
  <c r="L1811" i="32"/>
  <c r="J1810" i="32"/>
  <c r="Q1810" i="32"/>
  <c r="O1810" i="32"/>
  <c r="M1810" i="32"/>
  <c r="L1810" i="32"/>
  <c r="J1809" i="32"/>
  <c r="Q1809" i="32"/>
  <c r="O1809" i="32"/>
  <c r="M1809" i="32"/>
  <c r="L1809" i="32"/>
  <c r="J1808" i="32"/>
  <c r="Q1808" i="32"/>
  <c r="O1808" i="32"/>
  <c r="M1808" i="32"/>
  <c r="L1808" i="32"/>
  <c r="J1807" i="32"/>
  <c r="Q1807" i="32"/>
  <c r="O1807" i="32"/>
  <c r="M1807" i="32"/>
  <c r="L1807" i="32"/>
  <c r="J1806" i="32"/>
  <c r="Q1806" i="32"/>
  <c r="O1806" i="32"/>
  <c r="M1806" i="32"/>
  <c r="L1806" i="32"/>
  <c r="J1805" i="32"/>
  <c r="Q1805" i="32"/>
  <c r="O1805" i="32"/>
  <c r="M1805" i="32"/>
  <c r="L1805" i="32"/>
  <c r="J1804" i="32"/>
  <c r="Q1804" i="32"/>
  <c r="O1804" i="32"/>
  <c r="M1804" i="32"/>
  <c r="L1804" i="32"/>
  <c r="J1803" i="32"/>
  <c r="Q1803" i="32"/>
  <c r="O1803" i="32"/>
  <c r="M1803" i="32"/>
  <c r="L1803" i="32"/>
  <c r="J1802" i="32"/>
  <c r="Q1802" i="32"/>
  <c r="O1802" i="32"/>
  <c r="M1802" i="32"/>
  <c r="L1802" i="32"/>
  <c r="J1801" i="32"/>
  <c r="Q1801" i="32"/>
  <c r="O1801" i="32"/>
  <c r="M1801" i="32"/>
  <c r="L1801" i="32"/>
  <c r="J1800" i="32"/>
  <c r="Q1800" i="32"/>
  <c r="O1800" i="32"/>
  <c r="M1800" i="32"/>
  <c r="L1800" i="32"/>
  <c r="J1799" i="32"/>
  <c r="Q1799" i="32"/>
  <c r="O1799" i="32"/>
  <c r="M1799" i="32"/>
  <c r="L1799" i="32"/>
  <c r="J1798" i="32"/>
  <c r="Q1798" i="32"/>
  <c r="O1798" i="32"/>
  <c r="M1798" i="32"/>
  <c r="L1798" i="32"/>
  <c r="J1797" i="32"/>
  <c r="Q1797" i="32"/>
  <c r="O1797" i="32"/>
  <c r="M1797" i="32"/>
  <c r="L1797" i="32"/>
  <c r="J1796" i="32"/>
  <c r="Q1796" i="32"/>
  <c r="O1796" i="32"/>
  <c r="M1796" i="32"/>
  <c r="L1796" i="32"/>
  <c r="J1795" i="32"/>
  <c r="Q1795" i="32"/>
  <c r="O1795" i="32"/>
  <c r="M1795" i="32"/>
  <c r="L1795" i="32"/>
  <c r="J1794" i="32"/>
  <c r="Q1794" i="32"/>
  <c r="O1794" i="32"/>
  <c r="M1794" i="32"/>
  <c r="L1794" i="32"/>
  <c r="J1793" i="32"/>
  <c r="Q1793" i="32"/>
  <c r="O1793" i="32"/>
  <c r="M1793" i="32"/>
  <c r="L1793" i="32"/>
  <c r="J1792" i="32"/>
  <c r="Q1792" i="32"/>
  <c r="O1792" i="32"/>
  <c r="M1792" i="32"/>
  <c r="L1792" i="32"/>
  <c r="J1791" i="32"/>
  <c r="Q1791" i="32"/>
  <c r="O1791" i="32"/>
  <c r="M1791" i="32"/>
  <c r="L1791" i="32"/>
  <c r="J1790" i="32"/>
  <c r="Q1790" i="32"/>
  <c r="O1790" i="32"/>
  <c r="M1790" i="32"/>
  <c r="L1790" i="32"/>
  <c r="J1789" i="32"/>
  <c r="Q1789" i="32"/>
  <c r="O1789" i="32"/>
  <c r="M1789" i="32"/>
  <c r="L1789" i="32"/>
  <c r="J1788" i="32"/>
  <c r="Q1788" i="32"/>
  <c r="O1788" i="32"/>
  <c r="M1788" i="32"/>
  <c r="L1788" i="32"/>
  <c r="J1787" i="32"/>
  <c r="Q1787" i="32"/>
  <c r="O1787" i="32"/>
  <c r="M1787" i="32"/>
  <c r="L1787" i="32"/>
  <c r="J1786" i="32"/>
  <c r="Q1786" i="32"/>
  <c r="O1786" i="32"/>
  <c r="M1786" i="32"/>
  <c r="L1786" i="32"/>
  <c r="J1785" i="32"/>
  <c r="Q1785" i="32"/>
  <c r="O1785" i="32"/>
  <c r="M1785" i="32"/>
  <c r="L1785" i="32"/>
  <c r="J1784" i="32"/>
  <c r="Q1784" i="32"/>
  <c r="O1784" i="32"/>
  <c r="M1784" i="32"/>
  <c r="L1784" i="32"/>
  <c r="J1783" i="32"/>
  <c r="Q1783" i="32"/>
  <c r="O1783" i="32"/>
  <c r="M1783" i="32"/>
  <c r="L1783" i="32"/>
  <c r="J1782" i="32"/>
  <c r="Q1782" i="32"/>
  <c r="O1782" i="32"/>
  <c r="M1782" i="32"/>
  <c r="L1782" i="32"/>
  <c r="J1781" i="32"/>
  <c r="Q1781" i="32"/>
  <c r="O1781" i="32"/>
  <c r="M1781" i="32"/>
  <c r="L1781" i="32"/>
  <c r="J1780" i="32"/>
  <c r="Q1780" i="32"/>
  <c r="O1780" i="32"/>
  <c r="M1780" i="32"/>
  <c r="L1780" i="32"/>
  <c r="J1779" i="32"/>
  <c r="Q1779" i="32"/>
  <c r="O1779" i="32"/>
  <c r="M1779" i="32"/>
  <c r="L1779" i="32"/>
  <c r="J1778" i="32"/>
  <c r="Q1778" i="32"/>
  <c r="O1778" i="32"/>
  <c r="M1778" i="32"/>
  <c r="L1778" i="32"/>
  <c r="J1777" i="32"/>
  <c r="Q1777" i="32"/>
  <c r="O1777" i="32"/>
  <c r="M1777" i="32"/>
  <c r="L1777" i="32"/>
  <c r="J1776" i="32"/>
  <c r="Q1776" i="32"/>
  <c r="O1776" i="32"/>
  <c r="M1776" i="32"/>
  <c r="L1776" i="32"/>
  <c r="J1775" i="32"/>
  <c r="Q1775" i="32"/>
  <c r="O1775" i="32"/>
  <c r="M1775" i="32"/>
  <c r="L1775" i="32"/>
  <c r="J1774" i="32"/>
  <c r="Q1774" i="32"/>
  <c r="O1774" i="32"/>
  <c r="M1774" i="32"/>
  <c r="L1774" i="32"/>
  <c r="J1773" i="32"/>
  <c r="Q1773" i="32"/>
  <c r="O1773" i="32"/>
  <c r="M1773" i="32"/>
  <c r="L1773" i="32"/>
  <c r="J1770" i="32"/>
  <c r="Q1770" i="32"/>
  <c r="O1770" i="32"/>
  <c r="M1770" i="32"/>
  <c r="L1770" i="32"/>
  <c r="J1769" i="32"/>
  <c r="Q1769" i="32"/>
  <c r="O1769" i="32"/>
  <c r="M1769" i="32"/>
  <c r="L1769" i="32"/>
  <c r="J1768" i="32"/>
  <c r="Q1768" i="32"/>
  <c r="O1768" i="32"/>
  <c r="M1768" i="32"/>
  <c r="L1768" i="32"/>
  <c r="J1767" i="32"/>
  <c r="Q1767" i="32"/>
  <c r="O1767" i="32"/>
  <c r="M1767" i="32"/>
  <c r="L1767" i="32"/>
  <c r="J1766" i="32"/>
  <c r="Q1766" i="32"/>
  <c r="O1766" i="32"/>
  <c r="M1766" i="32"/>
  <c r="L1766" i="32"/>
  <c r="J1765" i="32"/>
  <c r="Q1765" i="32"/>
  <c r="O1765" i="32"/>
  <c r="M1765" i="32"/>
  <c r="L1765" i="32"/>
  <c r="J1764" i="32"/>
  <c r="Q1764" i="32"/>
  <c r="O1764" i="32"/>
  <c r="M1764" i="32"/>
  <c r="L1764" i="32"/>
  <c r="J1763" i="32"/>
  <c r="Q1763" i="32"/>
  <c r="O1763" i="32"/>
  <c r="M1763" i="32"/>
  <c r="L1763" i="32"/>
  <c r="J1762" i="32"/>
  <c r="Q1762" i="32"/>
  <c r="O1762" i="32"/>
  <c r="M1762" i="32"/>
  <c r="L1762" i="32"/>
  <c r="J1761" i="32"/>
  <c r="Q1761" i="32"/>
  <c r="O1761" i="32"/>
  <c r="M1761" i="32"/>
  <c r="L1761" i="32"/>
  <c r="J1760" i="32"/>
  <c r="Q1760" i="32"/>
  <c r="O1760" i="32"/>
  <c r="M1760" i="32"/>
  <c r="L1760" i="32"/>
  <c r="J1759" i="32"/>
  <c r="Q1759" i="32"/>
  <c r="O1759" i="32"/>
  <c r="M1759" i="32"/>
  <c r="L1759" i="32"/>
  <c r="J1758" i="32"/>
  <c r="Q1758" i="32"/>
  <c r="O1758" i="32"/>
  <c r="M1758" i="32"/>
  <c r="L1758" i="32"/>
  <c r="J1757" i="32"/>
  <c r="Q1757" i="32"/>
  <c r="O1757" i="32"/>
  <c r="M1757" i="32"/>
  <c r="L1757" i="32"/>
  <c r="J1756" i="32"/>
  <c r="Q1756" i="32"/>
  <c r="O1756" i="32"/>
  <c r="M1756" i="32"/>
  <c r="L1756" i="32"/>
  <c r="J1755" i="32"/>
  <c r="Q1755" i="32"/>
  <c r="O1755" i="32"/>
  <c r="M1755" i="32"/>
  <c r="L1755" i="32"/>
  <c r="J1754" i="32"/>
  <c r="Q1754" i="32"/>
  <c r="O1754" i="32"/>
  <c r="M1754" i="32"/>
  <c r="L1754" i="32"/>
  <c r="J1753" i="32"/>
  <c r="Q1753" i="32"/>
  <c r="O1753" i="32"/>
  <c r="M1753" i="32"/>
  <c r="L1753" i="32"/>
  <c r="J1752" i="32"/>
  <c r="Q1752" i="32"/>
  <c r="O1752" i="32"/>
  <c r="M1752" i="32"/>
  <c r="L1752" i="32"/>
  <c r="J1751" i="32"/>
  <c r="Q1751" i="32"/>
  <c r="O1751" i="32"/>
  <c r="M1751" i="32"/>
  <c r="L1751" i="32"/>
  <c r="J1750" i="32"/>
  <c r="Q1750" i="32"/>
  <c r="O1750" i="32"/>
  <c r="M1750" i="32"/>
  <c r="L1750" i="32"/>
  <c r="J1749" i="32"/>
  <c r="Q1749" i="32"/>
  <c r="O1749" i="32"/>
  <c r="M1749" i="32"/>
  <c r="L1749" i="32"/>
  <c r="J1748" i="32"/>
  <c r="Q1748" i="32"/>
  <c r="O1748" i="32"/>
  <c r="M1748" i="32"/>
  <c r="L1748" i="32"/>
  <c r="J1747" i="32"/>
  <c r="Q1747" i="32"/>
  <c r="O1747" i="32"/>
  <c r="M1747" i="32"/>
  <c r="L1747" i="32"/>
  <c r="J1746" i="32"/>
  <c r="Q1746" i="32"/>
  <c r="O1746" i="32"/>
  <c r="M1746" i="32"/>
  <c r="L1746" i="32"/>
  <c r="J1745" i="32"/>
  <c r="Q1745" i="32"/>
  <c r="O1745" i="32"/>
  <c r="M1745" i="32"/>
  <c r="L1745" i="32"/>
  <c r="J1744" i="32"/>
  <c r="Q1744" i="32"/>
  <c r="O1744" i="32"/>
  <c r="M1744" i="32"/>
  <c r="L1744" i="32"/>
  <c r="J1743" i="32"/>
  <c r="Q1743" i="32"/>
  <c r="O1743" i="32"/>
  <c r="M1743" i="32"/>
  <c r="L1743" i="32"/>
  <c r="J1742" i="32"/>
  <c r="Q1742" i="32"/>
  <c r="O1742" i="32"/>
  <c r="M1742" i="32"/>
  <c r="L1742" i="32"/>
  <c r="J1741" i="32"/>
  <c r="Q1741" i="32"/>
  <c r="O1741" i="32"/>
  <c r="M1741" i="32"/>
  <c r="L1741" i="32"/>
  <c r="J1740" i="32"/>
  <c r="Q1740" i="32"/>
  <c r="O1740" i="32"/>
  <c r="M1740" i="32"/>
  <c r="L1740" i="32"/>
  <c r="J1739" i="32"/>
  <c r="Q1739" i="32"/>
  <c r="O1739" i="32"/>
  <c r="M1739" i="32"/>
  <c r="L1739" i="32"/>
  <c r="J1738" i="32"/>
  <c r="Q1738" i="32"/>
  <c r="O1738" i="32"/>
  <c r="M1738" i="32"/>
  <c r="L1738" i="32"/>
  <c r="J1737" i="32"/>
  <c r="Q1737" i="32"/>
  <c r="O1737" i="32"/>
  <c r="M1737" i="32"/>
  <c r="L1737" i="32"/>
  <c r="J1736" i="32"/>
  <c r="Q1736" i="32"/>
  <c r="O1736" i="32"/>
  <c r="M1736" i="32"/>
  <c r="L1736" i="32"/>
  <c r="J1735" i="32"/>
  <c r="Q1735" i="32"/>
  <c r="O1735" i="32"/>
  <c r="M1735" i="32"/>
  <c r="L1735" i="32"/>
  <c r="J1734" i="32"/>
  <c r="Q1734" i="32"/>
  <c r="O1734" i="32"/>
  <c r="M1734" i="32"/>
  <c r="L1734" i="32"/>
  <c r="J1733" i="32"/>
  <c r="Q1733" i="32"/>
  <c r="O1733" i="32"/>
  <c r="M1733" i="32"/>
  <c r="L1733" i="32"/>
  <c r="J1732" i="32"/>
  <c r="Q1732" i="32"/>
  <c r="O1732" i="32"/>
  <c r="M1732" i="32"/>
  <c r="L1732" i="32"/>
  <c r="J1731" i="32"/>
  <c r="Q1731" i="32"/>
  <c r="O1731" i="32"/>
  <c r="M1731" i="32"/>
  <c r="L1731" i="32"/>
  <c r="J1730" i="32"/>
  <c r="Q1730" i="32"/>
  <c r="O1730" i="32"/>
  <c r="M1730" i="32"/>
  <c r="L1730" i="32"/>
  <c r="J1729" i="32"/>
  <c r="Q1729" i="32"/>
  <c r="O1729" i="32"/>
  <c r="M1729" i="32"/>
  <c r="L1729" i="32"/>
  <c r="J1728" i="32"/>
  <c r="Q1728" i="32"/>
  <c r="O1728" i="32"/>
  <c r="M1728" i="32"/>
  <c r="L1728" i="32"/>
  <c r="J1727" i="32"/>
  <c r="Q1727" i="32"/>
  <c r="O1727" i="32"/>
  <c r="M1727" i="32"/>
  <c r="L1727" i="32"/>
  <c r="J1726" i="32"/>
  <c r="Q1726" i="32"/>
  <c r="O1726" i="32"/>
  <c r="M1726" i="32"/>
  <c r="L1726" i="32"/>
  <c r="J1725" i="32"/>
  <c r="Q1725" i="32"/>
  <c r="O1725" i="32"/>
  <c r="M1725" i="32"/>
  <c r="L1725" i="32"/>
  <c r="J1724" i="32"/>
  <c r="Q1724" i="32"/>
  <c r="O1724" i="32"/>
  <c r="M1724" i="32"/>
  <c r="L1724" i="32"/>
  <c r="J1723" i="32"/>
  <c r="Q1723" i="32"/>
  <c r="O1723" i="32"/>
  <c r="M1723" i="32"/>
  <c r="L1723" i="32"/>
  <c r="J1722" i="32"/>
  <c r="Q1722" i="32"/>
  <c r="O1722" i="32"/>
  <c r="M1722" i="32"/>
  <c r="L1722" i="32"/>
  <c r="J1721" i="32"/>
  <c r="Q1721" i="32"/>
  <c r="O1721" i="32"/>
  <c r="M1721" i="32"/>
  <c r="L1721" i="32"/>
  <c r="J1720" i="32"/>
  <c r="Q1720" i="32"/>
  <c r="O1720" i="32"/>
  <c r="M1720" i="32"/>
  <c r="L1720" i="32"/>
  <c r="J1719" i="32"/>
  <c r="Q1719" i="32"/>
  <c r="O1719" i="32"/>
  <c r="M1719" i="32"/>
  <c r="L1719" i="32"/>
  <c r="J1718" i="32"/>
  <c r="Q1718" i="32"/>
  <c r="O1718" i="32"/>
  <c r="M1718" i="32"/>
  <c r="L1718" i="32"/>
  <c r="J1717" i="32"/>
  <c r="Q1717" i="32"/>
  <c r="O1717" i="32"/>
  <c r="M1717" i="32"/>
  <c r="L1717" i="32"/>
  <c r="J1716" i="32"/>
  <c r="Q1716" i="32"/>
  <c r="O1716" i="32"/>
  <c r="M1716" i="32"/>
  <c r="L1716" i="32"/>
  <c r="J1715" i="32"/>
  <c r="Q1715" i="32"/>
  <c r="O1715" i="32"/>
  <c r="M1715" i="32"/>
  <c r="L1715" i="32"/>
  <c r="J1714" i="32"/>
  <c r="Q1714" i="32"/>
  <c r="O1714" i="32"/>
  <c r="M1714" i="32"/>
  <c r="L1714" i="32"/>
  <c r="J1713" i="32"/>
  <c r="Q1713" i="32"/>
  <c r="O1713" i="32"/>
  <c r="M1713" i="32"/>
  <c r="L1713" i="32"/>
  <c r="J1712" i="32"/>
  <c r="Q1712" i="32"/>
  <c r="O1712" i="32"/>
  <c r="M1712" i="32"/>
  <c r="L1712" i="32"/>
  <c r="J1711" i="32"/>
  <c r="Q1711" i="32"/>
  <c r="O1711" i="32"/>
  <c r="M1711" i="32"/>
  <c r="L1711" i="32"/>
  <c r="J1710" i="32"/>
  <c r="Q1710" i="32"/>
  <c r="O1710" i="32"/>
  <c r="M1710" i="32"/>
  <c r="L1710" i="32"/>
  <c r="J1709" i="32"/>
  <c r="Q1709" i="32"/>
  <c r="O1709" i="32"/>
  <c r="M1709" i="32"/>
  <c r="L1709" i="32"/>
  <c r="J1708" i="32"/>
  <c r="Q1708" i="32"/>
  <c r="O1708" i="32"/>
  <c r="M1708" i="32"/>
  <c r="L1708" i="32"/>
  <c r="J1707" i="32"/>
  <c r="Q1707" i="32"/>
  <c r="O1707" i="32"/>
  <c r="M1707" i="32"/>
  <c r="L1707" i="32"/>
  <c r="J1706" i="32"/>
  <c r="Q1706" i="32"/>
  <c r="O1706" i="32"/>
  <c r="M1706" i="32"/>
  <c r="L1706" i="32"/>
  <c r="J1705" i="32"/>
  <c r="Q1705" i="32"/>
  <c r="O1705" i="32"/>
  <c r="M1705" i="32"/>
  <c r="L1705" i="32"/>
  <c r="J1704" i="32"/>
  <c r="Q1704" i="32"/>
  <c r="O1704" i="32"/>
  <c r="M1704" i="32"/>
  <c r="L1704" i="32"/>
  <c r="J1703" i="32"/>
  <c r="Q1703" i="32"/>
  <c r="O1703" i="32"/>
  <c r="M1703" i="32"/>
  <c r="L1703" i="32"/>
  <c r="J1702" i="32"/>
  <c r="Q1702" i="32"/>
  <c r="O1702" i="32"/>
  <c r="M1702" i="32"/>
  <c r="L1702" i="32"/>
  <c r="J1701" i="32"/>
  <c r="Q1701" i="32"/>
  <c r="O1701" i="32"/>
  <c r="M1701" i="32"/>
  <c r="L1701" i="32"/>
  <c r="J1700" i="32"/>
  <c r="Q1700" i="32"/>
  <c r="O1700" i="32"/>
  <c r="M1700" i="32"/>
  <c r="L1700" i="32"/>
  <c r="J1699" i="32"/>
  <c r="Q1699" i="32"/>
  <c r="O1699" i="32"/>
  <c r="M1699" i="32"/>
  <c r="L1699" i="32"/>
  <c r="J1698" i="32"/>
  <c r="Q1698" i="32"/>
  <c r="O1698" i="32"/>
  <c r="M1698" i="32"/>
  <c r="L1698" i="32"/>
  <c r="J1697" i="32"/>
  <c r="Q1697" i="32"/>
  <c r="O1697" i="32"/>
  <c r="M1697" i="32"/>
  <c r="L1697" i="32"/>
  <c r="J1696" i="32"/>
  <c r="Q1696" i="32"/>
  <c r="O1696" i="32"/>
  <c r="M1696" i="32"/>
  <c r="L1696" i="32"/>
  <c r="J1695" i="32"/>
  <c r="Q1695" i="32"/>
  <c r="O1695" i="32"/>
  <c r="M1695" i="32"/>
  <c r="L1695" i="32"/>
  <c r="J1694" i="32"/>
  <c r="Q1694" i="32"/>
  <c r="O1694" i="32"/>
  <c r="M1694" i="32"/>
  <c r="L1694" i="32"/>
  <c r="J1693" i="32"/>
  <c r="Q1693" i="32"/>
  <c r="O1693" i="32"/>
  <c r="M1693" i="32"/>
  <c r="L1693" i="32"/>
  <c r="J1692" i="32"/>
  <c r="Q1692" i="32"/>
  <c r="O1692" i="32"/>
  <c r="M1692" i="32"/>
  <c r="L1692" i="32"/>
  <c r="J1691" i="32"/>
  <c r="Q1691" i="32"/>
  <c r="O1691" i="32"/>
  <c r="M1691" i="32"/>
  <c r="L1691" i="32"/>
  <c r="J1690" i="32"/>
  <c r="Q1690" i="32"/>
  <c r="O1690" i="32"/>
  <c r="M1690" i="32"/>
  <c r="L1690" i="32"/>
  <c r="J1689" i="32"/>
  <c r="Q1689" i="32"/>
  <c r="O1689" i="32"/>
  <c r="M1689" i="32"/>
  <c r="L1689" i="32"/>
  <c r="J1688" i="32"/>
  <c r="Q1688" i="32"/>
  <c r="O1688" i="32"/>
  <c r="M1688" i="32"/>
  <c r="L1688" i="32"/>
  <c r="J1687" i="32"/>
  <c r="Q1687" i="32"/>
  <c r="O1687" i="32"/>
  <c r="M1687" i="32"/>
  <c r="L1687" i="32"/>
  <c r="J1686" i="32"/>
  <c r="Q1686" i="32"/>
  <c r="O1686" i="32"/>
  <c r="M1686" i="32"/>
  <c r="L1686" i="32"/>
  <c r="J1685" i="32"/>
  <c r="Q1685" i="32"/>
  <c r="O1685" i="32"/>
  <c r="M1685" i="32"/>
  <c r="L1685" i="32"/>
  <c r="J1684" i="32"/>
  <c r="Q1684" i="32"/>
  <c r="O1684" i="32"/>
  <c r="M1684" i="32"/>
  <c r="L1684" i="32"/>
  <c r="J1683" i="32"/>
  <c r="Q1683" i="32"/>
  <c r="O1683" i="32"/>
  <c r="M1683" i="32"/>
  <c r="L1683" i="32"/>
  <c r="J1682" i="32"/>
  <c r="Q1682" i="32"/>
  <c r="O1682" i="32"/>
  <c r="M1682" i="32"/>
  <c r="L1682" i="32"/>
  <c r="J1681" i="32"/>
  <c r="Q1681" i="32"/>
  <c r="O1681" i="32"/>
  <c r="M1681" i="32"/>
  <c r="L1681" i="32"/>
  <c r="J1680" i="32"/>
  <c r="Q1680" i="32"/>
  <c r="O1680" i="32"/>
  <c r="M1680" i="32"/>
  <c r="L1680" i="32"/>
  <c r="J1679" i="32"/>
  <c r="Q1679" i="32"/>
  <c r="O1679" i="32"/>
  <c r="M1679" i="32"/>
  <c r="L1679" i="32"/>
  <c r="J1678" i="32"/>
  <c r="Q1678" i="32"/>
  <c r="O1678" i="32"/>
  <c r="M1678" i="32"/>
  <c r="L1678" i="32"/>
  <c r="J1677" i="32"/>
  <c r="Q1677" i="32"/>
  <c r="O1677" i="32"/>
  <c r="M1677" i="32"/>
  <c r="L1677" i="32"/>
  <c r="J1674" i="32"/>
  <c r="Q1674" i="32"/>
  <c r="O1674" i="32"/>
  <c r="M1674" i="32"/>
  <c r="L1674" i="32"/>
  <c r="J1673" i="32"/>
  <c r="Q1673" i="32"/>
  <c r="O1673" i="32"/>
  <c r="M1673" i="32"/>
  <c r="L1673" i="32"/>
  <c r="J1672" i="32"/>
  <c r="Q1672" i="32"/>
  <c r="O1672" i="32"/>
  <c r="M1672" i="32"/>
  <c r="L1672" i="32"/>
  <c r="J1671" i="32"/>
  <c r="Q1671" i="32"/>
  <c r="O1671" i="32"/>
  <c r="M1671" i="32"/>
  <c r="L1671" i="32"/>
  <c r="J1670" i="32"/>
  <c r="Q1670" i="32"/>
  <c r="O1670" i="32"/>
  <c r="M1670" i="32"/>
  <c r="L1670" i="32"/>
  <c r="J1669" i="32"/>
  <c r="Q1669" i="32"/>
  <c r="O1669" i="32"/>
  <c r="M1669" i="32"/>
  <c r="L1669" i="32"/>
  <c r="J1668" i="32"/>
  <c r="Q1668" i="32"/>
  <c r="O1668" i="32"/>
  <c r="M1668" i="32"/>
  <c r="L1668" i="32"/>
  <c r="J1667" i="32"/>
  <c r="Q1667" i="32"/>
  <c r="O1667" i="32"/>
  <c r="M1667" i="32"/>
  <c r="L1667" i="32"/>
  <c r="J1666" i="32"/>
  <c r="Q1666" i="32"/>
  <c r="O1666" i="32"/>
  <c r="M1666" i="32"/>
  <c r="L1666" i="32"/>
  <c r="J1665" i="32"/>
  <c r="Q1665" i="32"/>
  <c r="O1665" i="32"/>
  <c r="M1665" i="32"/>
  <c r="L1665" i="32"/>
  <c r="J1664" i="32"/>
  <c r="Q1664" i="32"/>
  <c r="O1664" i="32"/>
  <c r="M1664" i="32"/>
  <c r="L1664" i="32"/>
  <c r="J1663" i="32"/>
  <c r="Q1663" i="32"/>
  <c r="O1663" i="32"/>
  <c r="M1663" i="32"/>
  <c r="L1663" i="32"/>
  <c r="J1662" i="32"/>
  <c r="Q1662" i="32"/>
  <c r="O1662" i="32"/>
  <c r="M1662" i="32"/>
  <c r="L1662" i="32"/>
  <c r="J1661" i="32"/>
  <c r="Q1661" i="32"/>
  <c r="O1661" i="32"/>
  <c r="M1661" i="32"/>
  <c r="L1661" i="32"/>
  <c r="J1660" i="32"/>
  <c r="Q1660" i="32"/>
  <c r="O1660" i="32"/>
  <c r="M1660" i="32"/>
  <c r="L1660" i="32"/>
  <c r="J1659" i="32"/>
  <c r="Q1659" i="32"/>
  <c r="O1659" i="32"/>
  <c r="M1659" i="32"/>
  <c r="L1659" i="32"/>
  <c r="J1658" i="32"/>
  <c r="Q1658" i="32"/>
  <c r="O1658" i="32"/>
  <c r="M1658" i="32"/>
  <c r="L1658" i="32"/>
  <c r="J1657" i="32"/>
  <c r="Q1657" i="32"/>
  <c r="O1657" i="32"/>
  <c r="M1657" i="32"/>
  <c r="L1657" i="32"/>
  <c r="J1656" i="32"/>
  <c r="Q1656" i="32"/>
  <c r="O1656" i="32"/>
  <c r="M1656" i="32"/>
  <c r="L1656" i="32"/>
  <c r="J1655" i="32"/>
  <c r="Q1655" i="32"/>
  <c r="O1655" i="32"/>
  <c r="M1655" i="32"/>
  <c r="L1655" i="32"/>
  <c r="J1654" i="32"/>
  <c r="Q1654" i="32"/>
  <c r="O1654" i="32"/>
  <c r="M1654" i="32"/>
  <c r="L1654" i="32"/>
  <c r="J1653" i="32"/>
  <c r="Q1653" i="32"/>
  <c r="O1653" i="32"/>
  <c r="M1653" i="32"/>
  <c r="L1653" i="32"/>
  <c r="J1652" i="32"/>
  <c r="Q1652" i="32"/>
  <c r="O1652" i="32"/>
  <c r="M1652" i="32"/>
  <c r="L1652" i="32"/>
  <c r="J1651" i="32"/>
  <c r="Q1651" i="32"/>
  <c r="O1651" i="32"/>
  <c r="M1651" i="32"/>
  <c r="L1651" i="32"/>
  <c r="J1650" i="32"/>
  <c r="Q1650" i="32"/>
  <c r="O1650" i="32"/>
  <c r="M1650" i="32"/>
  <c r="L1650" i="32"/>
  <c r="J1649" i="32"/>
  <c r="Q1649" i="32"/>
  <c r="O1649" i="32"/>
  <c r="M1649" i="32"/>
  <c r="L1649" i="32"/>
  <c r="J1648" i="32"/>
  <c r="Q1648" i="32"/>
  <c r="O1648" i="32"/>
  <c r="M1648" i="32"/>
  <c r="L1648" i="32"/>
  <c r="J1647" i="32"/>
  <c r="Q1647" i="32"/>
  <c r="O1647" i="32"/>
  <c r="M1647" i="32"/>
  <c r="L1647" i="32"/>
  <c r="J1646" i="32"/>
  <c r="Q1646" i="32"/>
  <c r="O1646" i="32"/>
  <c r="M1646" i="32"/>
  <c r="L1646" i="32"/>
  <c r="J1645" i="32"/>
  <c r="Q1645" i="32"/>
  <c r="O1645" i="32"/>
  <c r="M1645" i="32"/>
  <c r="L1645" i="32"/>
  <c r="J1644" i="32"/>
  <c r="Q1644" i="32"/>
  <c r="O1644" i="32"/>
  <c r="M1644" i="32"/>
  <c r="L1644" i="32"/>
  <c r="J1643" i="32"/>
  <c r="Q1643" i="32"/>
  <c r="O1643" i="32"/>
  <c r="M1643" i="32"/>
  <c r="L1643" i="32"/>
  <c r="J1642" i="32"/>
  <c r="Q1642" i="32"/>
  <c r="O1642" i="32"/>
  <c r="M1642" i="32"/>
  <c r="L1642" i="32"/>
  <c r="J1641" i="32"/>
  <c r="Q1641" i="32"/>
  <c r="O1641" i="32"/>
  <c r="M1641" i="32"/>
  <c r="L1641" i="32"/>
  <c r="J1640" i="32"/>
  <c r="Q1640" i="32"/>
  <c r="O1640" i="32"/>
  <c r="M1640" i="32"/>
  <c r="L1640" i="32"/>
  <c r="J1639" i="32"/>
  <c r="Q1639" i="32"/>
  <c r="O1639" i="32"/>
  <c r="M1639" i="32"/>
  <c r="L1639" i="32"/>
  <c r="J1638" i="32"/>
  <c r="Q1638" i="32"/>
  <c r="O1638" i="32"/>
  <c r="M1638" i="32"/>
  <c r="L1638" i="32"/>
  <c r="J1637" i="32"/>
  <c r="Q1637" i="32"/>
  <c r="O1637" i="32"/>
  <c r="M1637" i="32"/>
  <c r="L1637" i="32"/>
  <c r="J1636" i="32"/>
  <c r="Q1636" i="32"/>
  <c r="O1636" i="32"/>
  <c r="M1636" i="32"/>
  <c r="L1636" i="32"/>
  <c r="J1635" i="32"/>
  <c r="Q1635" i="32"/>
  <c r="O1635" i="32"/>
  <c r="M1635" i="32"/>
  <c r="L1635" i="32"/>
  <c r="J1634" i="32"/>
  <c r="Q1634" i="32"/>
  <c r="O1634" i="32"/>
  <c r="M1634" i="32"/>
  <c r="L1634" i="32"/>
  <c r="J1633" i="32"/>
  <c r="Q1633" i="32"/>
  <c r="O1633" i="32"/>
  <c r="M1633" i="32"/>
  <c r="L1633" i="32"/>
  <c r="J1632" i="32"/>
  <c r="Q1632" i="32"/>
  <c r="O1632" i="32"/>
  <c r="M1632" i="32"/>
  <c r="L1632" i="32"/>
  <c r="J1631" i="32"/>
  <c r="Q1631" i="32"/>
  <c r="O1631" i="32"/>
  <c r="M1631" i="32"/>
  <c r="L1631" i="32"/>
  <c r="J1630" i="32"/>
  <c r="Q1630" i="32"/>
  <c r="O1630" i="32"/>
  <c r="M1630" i="32"/>
  <c r="L1630" i="32"/>
  <c r="J1629" i="32"/>
  <c r="Q1629" i="32"/>
  <c r="O1629" i="32"/>
  <c r="M1629" i="32"/>
  <c r="L1629" i="32"/>
  <c r="J1628" i="32"/>
  <c r="Q1628" i="32"/>
  <c r="O1628" i="32"/>
  <c r="M1628" i="32"/>
  <c r="L1628" i="32"/>
  <c r="J1627" i="32"/>
  <c r="Q1627" i="32"/>
  <c r="O1627" i="32"/>
  <c r="M1627" i="32"/>
  <c r="L1627" i="32"/>
  <c r="J1626" i="32"/>
  <c r="Q1626" i="32"/>
  <c r="O1626" i="32"/>
  <c r="M1626" i="32"/>
  <c r="L1626" i="32"/>
  <c r="J1625" i="32"/>
  <c r="Q1625" i="32"/>
  <c r="O1625" i="32"/>
  <c r="M1625" i="32"/>
  <c r="L1625" i="32"/>
  <c r="J1624" i="32"/>
  <c r="Q1624" i="32"/>
  <c r="O1624" i="32"/>
  <c r="M1624" i="32"/>
  <c r="L1624" i="32"/>
  <c r="J1623" i="32"/>
  <c r="Q1623" i="32"/>
  <c r="O1623" i="32"/>
  <c r="M1623" i="32"/>
  <c r="L1623" i="32"/>
  <c r="J1622" i="32"/>
  <c r="Q1622" i="32"/>
  <c r="O1622" i="32"/>
  <c r="M1622" i="32"/>
  <c r="L1622" i="32"/>
  <c r="J1621" i="32"/>
  <c r="Q1621" i="32"/>
  <c r="O1621" i="32"/>
  <c r="M1621" i="32"/>
  <c r="L1621" i="32"/>
  <c r="J1620" i="32"/>
  <c r="Q1620" i="32"/>
  <c r="O1620" i="32"/>
  <c r="M1620" i="32"/>
  <c r="L1620" i="32"/>
  <c r="J1619" i="32"/>
  <c r="Q1619" i="32"/>
  <c r="O1619" i="32"/>
  <c r="M1619" i="32"/>
  <c r="L1619" i="32"/>
  <c r="J1618" i="32"/>
  <c r="Q1618" i="32"/>
  <c r="O1618" i="32"/>
  <c r="M1618" i="32"/>
  <c r="L1618" i="32"/>
  <c r="J1617" i="32"/>
  <c r="Q1617" i="32"/>
  <c r="O1617" i="32"/>
  <c r="M1617" i="32"/>
  <c r="L1617" i="32"/>
  <c r="J1616" i="32"/>
  <c r="Q1616" i="32"/>
  <c r="O1616" i="32"/>
  <c r="M1616" i="32"/>
  <c r="L1616" i="32"/>
  <c r="J1615" i="32"/>
  <c r="Q1615" i="32"/>
  <c r="O1615" i="32"/>
  <c r="M1615" i="32"/>
  <c r="L1615" i="32"/>
  <c r="J1614" i="32"/>
  <c r="Q1614" i="32"/>
  <c r="O1614" i="32"/>
  <c r="M1614" i="32"/>
  <c r="L1614" i="32"/>
  <c r="J1613" i="32"/>
  <c r="Q1613" i="32"/>
  <c r="O1613" i="32"/>
  <c r="M1613" i="32"/>
  <c r="L1613" i="32"/>
  <c r="J1612" i="32"/>
  <c r="Q1612" i="32"/>
  <c r="O1612" i="32"/>
  <c r="M1612" i="32"/>
  <c r="L1612" i="32"/>
  <c r="J1611" i="32"/>
  <c r="Q1611" i="32"/>
  <c r="O1611" i="32"/>
  <c r="M1611" i="32"/>
  <c r="L1611" i="32"/>
  <c r="J1610" i="32"/>
  <c r="Q1610" i="32"/>
  <c r="O1610" i="32"/>
  <c r="M1610" i="32"/>
  <c r="L1610" i="32"/>
  <c r="J1609" i="32"/>
  <c r="Q1609" i="32"/>
  <c r="O1609" i="32"/>
  <c r="M1609" i="32"/>
  <c r="L1609" i="32"/>
  <c r="J1608" i="32"/>
  <c r="Q1608" i="32"/>
  <c r="O1608" i="32"/>
  <c r="M1608" i="32"/>
  <c r="L1608" i="32"/>
  <c r="J1607" i="32"/>
  <c r="Q1607" i="32"/>
  <c r="O1607" i="32"/>
  <c r="M1607" i="32"/>
  <c r="L1607" i="32"/>
  <c r="J1606" i="32"/>
  <c r="Q1606" i="32"/>
  <c r="O1606" i="32"/>
  <c r="M1606" i="32"/>
  <c r="L1606" i="32"/>
  <c r="J1605" i="32"/>
  <c r="Q1605" i="32"/>
  <c r="O1605" i="32"/>
  <c r="M1605" i="32"/>
  <c r="L1605" i="32"/>
  <c r="J1604" i="32"/>
  <c r="Q1604" i="32"/>
  <c r="O1604" i="32"/>
  <c r="M1604" i="32"/>
  <c r="L1604" i="32"/>
  <c r="J1603" i="32"/>
  <c r="Q1603" i="32"/>
  <c r="O1603" i="32"/>
  <c r="M1603" i="32"/>
  <c r="L1603" i="32"/>
  <c r="J1602" i="32"/>
  <c r="Q1602" i="32"/>
  <c r="O1602" i="32"/>
  <c r="M1602" i="32"/>
  <c r="L1602" i="32"/>
  <c r="J1601" i="32"/>
  <c r="Q1601" i="32"/>
  <c r="O1601" i="32"/>
  <c r="M1601" i="32"/>
  <c r="L1601" i="32"/>
  <c r="J1600" i="32"/>
  <c r="Q1600" i="32"/>
  <c r="O1600" i="32"/>
  <c r="M1600" i="32"/>
  <c r="L1600" i="32"/>
  <c r="J1599" i="32"/>
  <c r="Q1599" i="32"/>
  <c r="O1599" i="32"/>
  <c r="M1599" i="32"/>
  <c r="L1599" i="32"/>
  <c r="J1598" i="32"/>
  <c r="Q1598" i="32"/>
  <c r="O1598" i="32"/>
  <c r="M1598" i="32"/>
  <c r="L1598" i="32"/>
  <c r="J1597" i="32"/>
  <c r="Q1597" i="32"/>
  <c r="O1597" i="32"/>
  <c r="M1597" i="32"/>
  <c r="L1597" i="32"/>
  <c r="J1596" i="32"/>
  <c r="Q1596" i="32"/>
  <c r="O1596" i="32"/>
  <c r="M1596" i="32"/>
  <c r="L1596" i="32"/>
  <c r="J1595" i="32"/>
  <c r="Q1595" i="32"/>
  <c r="O1595" i="32"/>
  <c r="M1595" i="32"/>
  <c r="L1595" i="32"/>
  <c r="J1594" i="32"/>
  <c r="Q1594" i="32"/>
  <c r="O1594" i="32"/>
  <c r="M1594" i="32"/>
  <c r="L1594" i="32"/>
  <c r="J1593" i="32"/>
  <c r="Q1593" i="32"/>
  <c r="O1593" i="32"/>
  <c r="M1593" i="32"/>
  <c r="L1593" i="32"/>
  <c r="J1592" i="32"/>
  <c r="Q1592" i="32"/>
  <c r="O1592" i="32"/>
  <c r="M1592" i="32"/>
  <c r="L1592" i="32"/>
  <c r="J1591" i="32"/>
  <c r="Q1591" i="32"/>
  <c r="O1591" i="32"/>
  <c r="M1591" i="32"/>
  <c r="L1591" i="32"/>
  <c r="J1590" i="32"/>
  <c r="Q1590" i="32"/>
  <c r="O1590" i="32"/>
  <c r="M1590" i="32"/>
  <c r="L1590" i="32"/>
  <c r="J1589" i="32"/>
  <c r="Q1589" i="32"/>
  <c r="O1589" i="32"/>
  <c r="M1589" i="32"/>
  <c r="L1589" i="32"/>
  <c r="J1588" i="32"/>
  <c r="Q1588" i="32"/>
  <c r="O1588" i="32"/>
  <c r="M1588" i="32"/>
  <c r="L1588" i="32"/>
  <c r="J1587" i="32"/>
  <c r="Q1587" i="32"/>
  <c r="O1587" i="32"/>
  <c r="M1587" i="32"/>
  <c r="L1587" i="32"/>
  <c r="J1586" i="32"/>
  <c r="Q1586" i="32"/>
  <c r="O1586" i="32"/>
  <c r="M1586" i="32"/>
  <c r="L1586" i="32"/>
  <c r="J1585" i="32"/>
  <c r="Q1585" i="32"/>
  <c r="O1585" i="32"/>
  <c r="M1585" i="32"/>
  <c r="L1585" i="32"/>
  <c r="J1584" i="32"/>
  <c r="Q1584" i="32"/>
  <c r="O1584" i="32"/>
  <c r="M1584" i="32"/>
  <c r="L1584" i="32"/>
  <c r="J1583" i="32"/>
  <c r="Q1583" i="32"/>
  <c r="O1583" i="32"/>
  <c r="M1583" i="32"/>
  <c r="L1583" i="32"/>
  <c r="J1582" i="32"/>
  <c r="Q1582" i="32"/>
  <c r="O1582" i="32"/>
  <c r="M1582" i="32"/>
  <c r="L1582" i="32"/>
  <c r="J1581" i="32"/>
  <c r="Q1581" i="32"/>
  <c r="O1581" i="32"/>
  <c r="M1581" i="32"/>
  <c r="L1581" i="32"/>
  <c r="J1580" i="32"/>
  <c r="Q1580" i="32"/>
  <c r="O1580" i="32"/>
  <c r="M1580" i="32"/>
  <c r="L1580" i="32"/>
  <c r="J1577" i="32"/>
  <c r="Q1577" i="32"/>
  <c r="O1577" i="32"/>
  <c r="M1577" i="32"/>
  <c r="L1577" i="32"/>
  <c r="J1576" i="32"/>
  <c r="Q1576" i="32"/>
  <c r="O1576" i="32"/>
  <c r="M1576" i="32"/>
  <c r="L1576" i="32"/>
  <c r="J1575" i="32"/>
  <c r="Q1575" i="32"/>
  <c r="O1575" i="32"/>
  <c r="M1575" i="32"/>
  <c r="L1575" i="32"/>
  <c r="J1574" i="32"/>
  <c r="Q1574" i="32"/>
  <c r="O1574" i="32"/>
  <c r="M1574" i="32"/>
  <c r="L1574" i="32"/>
  <c r="J1573" i="32"/>
  <c r="Q1573" i="32"/>
  <c r="O1573" i="32"/>
  <c r="M1573" i="32"/>
  <c r="L1573" i="32"/>
  <c r="J1572" i="32"/>
  <c r="Q1572" i="32"/>
  <c r="O1572" i="32"/>
  <c r="M1572" i="32"/>
  <c r="L1572" i="32"/>
  <c r="J1571" i="32"/>
  <c r="Q1571" i="32"/>
  <c r="O1571" i="32"/>
  <c r="M1571" i="32"/>
  <c r="L1571" i="32"/>
  <c r="J1570" i="32"/>
  <c r="Q1570" i="32"/>
  <c r="O1570" i="32"/>
  <c r="M1570" i="32"/>
  <c r="L1570" i="32"/>
  <c r="J1569" i="32"/>
  <c r="Q1569" i="32"/>
  <c r="O1569" i="32"/>
  <c r="M1569" i="32"/>
  <c r="L1569" i="32"/>
  <c r="J1568" i="32"/>
  <c r="Q1568" i="32"/>
  <c r="O1568" i="32"/>
  <c r="M1568" i="32"/>
  <c r="L1568" i="32"/>
  <c r="J1567" i="32"/>
  <c r="Q1567" i="32"/>
  <c r="O1567" i="32"/>
  <c r="M1567" i="32"/>
  <c r="L1567" i="32"/>
  <c r="J1566" i="32"/>
  <c r="Q1566" i="32"/>
  <c r="O1566" i="32"/>
  <c r="M1566" i="32"/>
  <c r="L1566" i="32"/>
  <c r="J1565" i="32"/>
  <c r="Q1565" i="32"/>
  <c r="O1565" i="32"/>
  <c r="M1565" i="32"/>
  <c r="L1565" i="32"/>
  <c r="J1564" i="32"/>
  <c r="Q1564" i="32"/>
  <c r="O1564" i="32"/>
  <c r="M1564" i="32"/>
  <c r="L1564" i="32"/>
  <c r="J1563" i="32"/>
  <c r="Q1563" i="32"/>
  <c r="O1563" i="32"/>
  <c r="M1563" i="32"/>
  <c r="L1563" i="32"/>
  <c r="J1562" i="32"/>
  <c r="Q1562" i="32"/>
  <c r="O1562" i="32"/>
  <c r="M1562" i="32"/>
  <c r="L1562" i="32"/>
  <c r="J1561" i="32"/>
  <c r="Q1561" i="32"/>
  <c r="O1561" i="32"/>
  <c r="M1561" i="32"/>
  <c r="L1561" i="32"/>
  <c r="J1560" i="32"/>
  <c r="Q1560" i="32"/>
  <c r="O1560" i="32"/>
  <c r="M1560" i="32"/>
  <c r="L1560" i="32"/>
  <c r="J1559" i="32"/>
  <c r="Q1559" i="32"/>
  <c r="O1559" i="32"/>
  <c r="M1559" i="32"/>
  <c r="L1559" i="32"/>
  <c r="J1558" i="32"/>
  <c r="Q1558" i="32"/>
  <c r="O1558" i="32"/>
  <c r="M1558" i="32"/>
  <c r="L1558" i="32"/>
  <c r="J1557" i="32"/>
  <c r="Q1557" i="32"/>
  <c r="O1557" i="32"/>
  <c r="M1557" i="32"/>
  <c r="L1557" i="32"/>
  <c r="J1556" i="32"/>
  <c r="Q1556" i="32"/>
  <c r="O1556" i="32"/>
  <c r="M1556" i="32"/>
  <c r="L1556" i="32"/>
  <c r="J1555" i="32"/>
  <c r="Q1555" i="32"/>
  <c r="O1555" i="32"/>
  <c r="M1555" i="32"/>
  <c r="L1555" i="32"/>
  <c r="J1554" i="32"/>
  <c r="Q1554" i="32"/>
  <c r="O1554" i="32"/>
  <c r="M1554" i="32"/>
  <c r="L1554" i="32"/>
  <c r="J1553" i="32"/>
  <c r="Q1553" i="32"/>
  <c r="O1553" i="32"/>
  <c r="M1553" i="32"/>
  <c r="L1553" i="32"/>
  <c r="J1552" i="32"/>
  <c r="Q1552" i="32"/>
  <c r="O1552" i="32"/>
  <c r="M1552" i="32"/>
  <c r="L1552" i="32"/>
  <c r="J1551" i="32"/>
  <c r="Q1551" i="32"/>
  <c r="O1551" i="32"/>
  <c r="M1551" i="32"/>
  <c r="L1551" i="32"/>
  <c r="J1550" i="32"/>
  <c r="Q1550" i="32"/>
  <c r="O1550" i="32"/>
  <c r="M1550" i="32"/>
  <c r="L1550" i="32"/>
  <c r="J1549" i="32"/>
  <c r="Q1549" i="32"/>
  <c r="O1549" i="32"/>
  <c r="M1549" i="32"/>
  <c r="L1549" i="32"/>
  <c r="J1548" i="32"/>
  <c r="Q1548" i="32"/>
  <c r="O1548" i="32"/>
  <c r="M1548" i="32"/>
  <c r="L1548" i="32"/>
  <c r="J1547" i="32"/>
  <c r="Q1547" i="32"/>
  <c r="O1547" i="32"/>
  <c r="M1547" i="32"/>
  <c r="L1547" i="32"/>
  <c r="J1546" i="32"/>
  <c r="Q1546" i="32"/>
  <c r="O1546" i="32"/>
  <c r="M1546" i="32"/>
  <c r="L1546" i="32"/>
  <c r="J1545" i="32"/>
  <c r="Q1545" i="32"/>
  <c r="O1545" i="32"/>
  <c r="M1545" i="32"/>
  <c r="L1545" i="32"/>
  <c r="J1544" i="32"/>
  <c r="Q1544" i="32"/>
  <c r="O1544" i="32"/>
  <c r="M1544" i="32"/>
  <c r="L1544" i="32"/>
  <c r="J1543" i="32"/>
  <c r="Q1543" i="32"/>
  <c r="O1543" i="32"/>
  <c r="M1543" i="32"/>
  <c r="L1543" i="32"/>
  <c r="J1542" i="32"/>
  <c r="Q1542" i="32"/>
  <c r="O1542" i="32"/>
  <c r="M1542" i="32"/>
  <c r="L1542" i="32"/>
  <c r="J1541" i="32"/>
  <c r="Q1541" i="32"/>
  <c r="O1541" i="32"/>
  <c r="M1541" i="32"/>
  <c r="L1541" i="32"/>
  <c r="J1540" i="32"/>
  <c r="Q1540" i="32"/>
  <c r="O1540" i="32"/>
  <c r="M1540" i="32"/>
  <c r="L1540" i="32"/>
  <c r="J1539" i="32"/>
  <c r="Q1539" i="32"/>
  <c r="O1539" i="32"/>
  <c r="M1539" i="32"/>
  <c r="L1539" i="32"/>
  <c r="J1538" i="32"/>
  <c r="Q1538" i="32"/>
  <c r="O1538" i="32"/>
  <c r="M1538" i="32"/>
  <c r="L1538" i="32"/>
  <c r="J1537" i="32"/>
  <c r="Q1537" i="32"/>
  <c r="O1537" i="32"/>
  <c r="M1537" i="32"/>
  <c r="L1537" i="32"/>
  <c r="J1536" i="32"/>
  <c r="Q1536" i="32"/>
  <c r="O1536" i="32"/>
  <c r="M1536" i="32"/>
  <c r="L1536" i="32"/>
  <c r="J1535" i="32"/>
  <c r="Q1535" i="32"/>
  <c r="O1535" i="32"/>
  <c r="M1535" i="32"/>
  <c r="L1535" i="32"/>
  <c r="J1534" i="32"/>
  <c r="Q1534" i="32"/>
  <c r="O1534" i="32"/>
  <c r="M1534" i="32"/>
  <c r="L1534" i="32"/>
  <c r="J1533" i="32"/>
  <c r="Q1533" i="32"/>
  <c r="O1533" i="32"/>
  <c r="M1533" i="32"/>
  <c r="L1533" i="32"/>
  <c r="J1532" i="32"/>
  <c r="Q1532" i="32"/>
  <c r="O1532" i="32"/>
  <c r="M1532" i="32"/>
  <c r="L1532" i="32"/>
  <c r="J1531" i="32"/>
  <c r="Q1531" i="32"/>
  <c r="O1531" i="32"/>
  <c r="M1531" i="32"/>
  <c r="L1531" i="32"/>
  <c r="J1530" i="32"/>
  <c r="Q1530" i="32"/>
  <c r="O1530" i="32"/>
  <c r="M1530" i="32"/>
  <c r="L1530" i="32"/>
  <c r="J1529" i="32"/>
  <c r="Q1529" i="32"/>
  <c r="O1529" i="32"/>
  <c r="M1529" i="32"/>
  <c r="L1529" i="32"/>
  <c r="J1528" i="32"/>
  <c r="Q1528" i="32"/>
  <c r="O1528" i="32"/>
  <c r="M1528" i="32"/>
  <c r="L1528" i="32"/>
  <c r="J1527" i="32"/>
  <c r="Q1527" i="32"/>
  <c r="O1527" i="32"/>
  <c r="M1527" i="32"/>
  <c r="L1527" i="32"/>
  <c r="J1526" i="32"/>
  <c r="Q1526" i="32"/>
  <c r="O1526" i="32"/>
  <c r="M1526" i="32"/>
  <c r="L1526" i="32"/>
  <c r="J1525" i="32"/>
  <c r="Q1525" i="32"/>
  <c r="O1525" i="32"/>
  <c r="M1525" i="32"/>
  <c r="L1525" i="32"/>
  <c r="J1524" i="32"/>
  <c r="Q1524" i="32"/>
  <c r="O1524" i="32"/>
  <c r="M1524" i="32"/>
  <c r="L1524" i="32"/>
  <c r="J1523" i="32"/>
  <c r="Q1523" i="32"/>
  <c r="O1523" i="32"/>
  <c r="M1523" i="32"/>
  <c r="L1523" i="32"/>
  <c r="J1522" i="32"/>
  <c r="Q1522" i="32"/>
  <c r="O1522" i="32"/>
  <c r="M1522" i="32"/>
  <c r="L1522" i="32"/>
  <c r="J1521" i="32"/>
  <c r="Q1521" i="32"/>
  <c r="O1521" i="32"/>
  <c r="M1521" i="32"/>
  <c r="L1521" i="32"/>
  <c r="J1520" i="32"/>
  <c r="Q1520" i="32"/>
  <c r="O1520" i="32"/>
  <c r="M1520" i="32"/>
  <c r="L1520" i="32"/>
  <c r="J1519" i="32"/>
  <c r="Q1519" i="32"/>
  <c r="O1519" i="32"/>
  <c r="M1519" i="32"/>
  <c r="L1519" i="32"/>
  <c r="J1518" i="32"/>
  <c r="Q1518" i="32"/>
  <c r="O1518" i="32"/>
  <c r="M1518" i="32"/>
  <c r="L1518" i="32"/>
  <c r="J1517" i="32"/>
  <c r="Q1517" i="32"/>
  <c r="O1517" i="32"/>
  <c r="M1517" i="32"/>
  <c r="L1517" i="32"/>
  <c r="J1516" i="32"/>
  <c r="Q1516" i="32"/>
  <c r="O1516" i="32"/>
  <c r="M1516" i="32"/>
  <c r="L1516" i="32"/>
  <c r="J1515" i="32"/>
  <c r="Q1515" i="32"/>
  <c r="O1515" i="32"/>
  <c r="M1515" i="32"/>
  <c r="L1515" i="32"/>
  <c r="J1514" i="32"/>
  <c r="Q1514" i="32"/>
  <c r="O1514" i="32"/>
  <c r="M1514" i="32"/>
  <c r="L1514" i="32"/>
  <c r="J1513" i="32"/>
  <c r="Q1513" i="32"/>
  <c r="O1513" i="32"/>
  <c r="M1513" i="32"/>
  <c r="L1513" i="32"/>
  <c r="J1512" i="32"/>
  <c r="Q1512" i="32"/>
  <c r="O1512" i="32"/>
  <c r="M1512" i="32"/>
  <c r="L1512" i="32"/>
  <c r="J1511" i="32"/>
  <c r="Q1511" i="32"/>
  <c r="O1511" i="32"/>
  <c r="M1511" i="32"/>
  <c r="L1511" i="32"/>
  <c r="J1510" i="32"/>
  <c r="Q1510" i="32"/>
  <c r="O1510" i="32"/>
  <c r="M1510" i="32"/>
  <c r="L1510" i="32"/>
  <c r="J1509" i="32"/>
  <c r="Q1509" i="32"/>
  <c r="O1509" i="32"/>
  <c r="M1509" i="32"/>
  <c r="L1509" i="32"/>
  <c r="J1508" i="32"/>
  <c r="Q1508" i="32"/>
  <c r="O1508" i="32"/>
  <c r="M1508" i="32"/>
  <c r="L1508" i="32"/>
  <c r="J1507" i="32"/>
  <c r="Q1507" i="32"/>
  <c r="O1507" i="32"/>
  <c r="M1507" i="32"/>
  <c r="L1507" i="32"/>
  <c r="J1506" i="32"/>
  <c r="Q1506" i="32"/>
  <c r="O1506" i="32"/>
  <c r="M1506" i="32"/>
  <c r="L1506" i="32"/>
  <c r="J1505" i="32"/>
  <c r="Q1505" i="32"/>
  <c r="O1505" i="32"/>
  <c r="M1505" i="32"/>
  <c r="L1505" i="32"/>
  <c r="J1504" i="32"/>
  <c r="Q1504" i="32"/>
  <c r="O1504" i="32"/>
  <c r="M1504" i="32"/>
  <c r="L1504" i="32"/>
  <c r="J1503" i="32"/>
  <c r="Q1503" i="32"/>
  <c r="O1503" i="32"/>
  <c r="M1503" i="32"/>
  <c r="L1503" i="32"/>
  <c r="J1502" i="32"/>
  <c r="Q1502" i="32"/>
  <c r="O1502" i="32"/>
  <c r="M1502" i="32"/>
  <c r="L1502" i="32"/>
  <c r="J1501" i="32"/>
  <c r="Q1501" i="32"/>
  <c r="O1501" i="32"/>
  <c r="M1501" i="32"/>
  <c r="L1501" i="32"/>
  <c r="J1500" i="32"/>
  <c r="Q1500" i="32"/>
  <c r="O1500" i="32"/>
  <c r="M1500" i="32"/>
  <c r="L1500" i="32"/>
  <c r="J1499" i="32"/>
  <c r="Q1499" i="32"/>
  <c r="O1499" i="32"/>
  <c r="M1499" i="32"/>
  <c r="L1499" i="32"/>
  <c r="J1498" i="32"/>
  <c r="Q1498" i="32"/>
  <c r="O1498" i="32"/>
  <c r="M1498" i="32"/>
  <c r="L1498" i="32"/>
  <c r="J1497" i="32"/>
  <c r="Q1497" i="32"/>
  <c r="O1497" i="32"/>
  <c r="M1497" i="32"/>
  <c r="L1497" i="32"/>
  <c r="J1496" i="32"/>
  <c r="Q1496" i="32"/>
  <c r="O1496" i="32"/>
  <c r="M1496" i="32"/>
  <c r="L1496" i="32"/>
  <c r="J1495" i="32"/>
  <c r="Q1495" i="32"/>
  <c r="O1495" i="32"/>
  <c r="M1495" i="32"/>
  <c r="L1495" i="32"/>
  <c r="J1494" i="32"/>
  <c r="Q1494" i="32"/>
  <c r="O1494" i="32"/>
  <c r="M1494" i="32"/>
  <c r="L1494" i="32"/>
  <c r="J1493" i="32"/>
  <c r="Q1493" i="32"/>
  <c r="O1493" i="32"/>
  <c r="M1493" i="32"/>
  <c r="L1493" i="32"/>
  <c r="J1492" i="32"/>
  <c r="Q1492" i="32"/>
  <c r="O1492" i="32"/>
  <c r="M1492" i="32"/>
  <c r="L1492" i="32"/>
  <c r="J1491" i="32"/>
  <c r="Q1491" i="32"/>
  <c r="O1491" i="32"/>
  <c r="M1491" i="32"/>
  <c r="L1491" i="32"/>
  <c r="J1490" i="32"/>
  <c r="Q1490" i="32"/>
  <c r="O1490" i="32"/>
  <c r="M1490" i="32"/>
  <c r="L1490" i="32"/>
  <c r="J1489" i="32"/>
  <c r="Q1489" i="32"/>
  <c r="O1489" i="32"/>
  <c r="M1489" i="32"/>
  <c r="L1489" i="32"/>
  <c r="J1488" i="32"/>
  <c r="Q1488" i="32"/>
  <c r="O1488" i="32"/>
  <c r="M1488" i="32"/>
  <c r="L1488" i="32"/>
  <c r="J1487" i="32"/>
  <c r="Q1487" i="32"/>
  <c r="O1487" i="32"/>
  <c r="M1487" i="32"/>
  <c r="L1487" i="32"/>
  <c r="J1486" i="32"/>
  <c r="Q1486" i="32"/>
  <c r="O1486" i="32"/>
  <c r="M1486" i="32"/>
  <c r="L1486" i="32"/>
  <c r="J1485" i="32"/>
  <c r="Q1485" i="32"/>
  <c r="O1485" i="32"/>
  <c r="M1485" i="32"/>
  <c r="L1485" i="32"/>
  <c r="J1484" i="32"/>
  <c r="Q1484" i="32"/>
  <c r="O1484" i="32"/>
  <c r="M1484" i="32"/>
  <c r="L1484" i="32"/>
  <c r="J1483" i="32"/>
  <c r="Q1483" i="32"/>
  <c r="O1483" i="32"/>
  <c r="M1483" i="32"/>
  <c r="L1483" i="32"/>
  <c r="J1482" i="32"/>
  <c r="Q1482" i="32"/>
  <c r="O1482" i="32"/>
  <c r="M1482" i="32"/>
  <c r="L1482" i="32"/>
  <c r="J1481" i="32"/>
  <c r="Q1481" i="32"/>
  <c r="O1481" i="32"/>
  <c r="M1481" i="32"/>
  <c r="L1481" i="32"/>
  <c r="J1478" i="32"/>
  <c r="Q1478" i="32"/>
  <c r="O1478" i="32"/>
  <c r="M1478" i="32"/>
  <c r="L1478" i="32"/>
  <c r="J1477" i="32"/>
  <c r="Q1477" i="32"/>
  <c r="O1477" i="32"/>
  <c r="M1477" i="32"/>
  <c r="L1477" i="32"/>
  <c r="J1476" i="32"/>
  <c r="Q1476" i="32"/>
  <c r="O1476" i="32"/>
  <c r="M1476" i="32"/>
  <c r="L1476" i="32"/>
  <c r="J1475" i="32"/>
  <c r="Q1475" i="32"/>
  <c r="O1475" i="32"/>
  <c r="M1475" i="32"/>
  <c r="L1475" i="32"/>
  <c r="J1474" i="32"/>
  <c r="Q1474" i="32"/>
  <c r="O1474" i="32"/>
  <c r="M1474" i="32"/>
  <c r="L1474" i="32"/>
  <c r="J1473" i="32"/>
  <c r="Q1473" i="32"/>
  <c r="O1473" i="32"/>
  <c r="M1473" i="32"/>
  <c r="L1473" i="32"/>
  <c r="J1472" i="32"/>
  <c r="Q1472" i="32"/>
  <c r="O1472" i="32"/>
  <c r="M1472" i="32"/>
  <c r="L1472" i="32"/>
  <c r="J1471" i="32"/>
  <c r="Q1471" i="32"/>
  <c r="O1471" i="32"/>
  <c r="M1471" i="32"/>
  <c r="L1471" i="32"/>
  <c r="J1470" i="32"/>
  <c r="Q1470" i="32"/>
  <c r="O1470" i="32"/>
  <c r="M1470" i="32"/>
  <c r="L1470" i="32"/>
  <c r="J1469" i="32"/>
  <c r="Q1469" i="32"/>
  <c r="O1469" i="32"/>
  <c r="M1469" i="32"/>
  <c r="L1469" i="32"/>
  <c r="J1468" i="32"/>
  <c r="Q1468" i="32"/>
  <c r="O1468" i="32"/>
  <c r="M1468" i="32"/>
  <c r="L1468" i="32"/>
  <c r="J1467" i="32"/>
  <c r="Q1467" i="32"/>
  <c r="O1467" i="32"/>
  <c r="M1467" i="32"/>
  <c r="L1467" i="32"/>
  <c r="J1466" i="32"/>
  <c r="Q1466" i="32"/>
  <c r="O1466" i="32"/>
  <c r="M1466" i="32"/>
  <c r="L1466" i="32"/>
  <c r="J1465" i="32"/>
  <c r="Q1465" i="32"/>
  <c r="O1465" i="32"/>
  <c r="M1465" i="32"/>
  <c r="L1465" i="32"/>
  <c r="J1464" i="32"/>
  <c r="Q1464" i="32"/>
  <c r="O1464" i="32"/>
  <c r="M1464" i="32"/>
  <c r="L1464" i="32"/>
  <c r="J1463" i="32"/>
  <c r="Q1463" i="32"/>
  <c r="O1463" i="32"/>
  <c r="M1463" i="32"/>
  <c r="L1463" i="32"/>
  <c r="J1462" i="32"/>
  <c r="Q1462" i="32"/>
  <c r="O1462" i="32"/>
  <c r="M1462" i="32"/>
  <c r="L1462" i="32"/>
  <c r="J1461" i="32"/>
  <c r="Q1461" i="32"/>
  <c r="O1461" i="32"/>
  <c r="M1461" i="32"/>
  <c r="L1461" i="32"/>
  <c r="J1460" i="32"/>
  <c r="Q1460" i="32"/>
  <c r="O1460" i="32"/>
  <c r="M1460" i="32"/>
  <c r="L1460" i="32"/>
  <c r="J1459" i="32"/>
  <c r="Q1459" i="32"/>
  <c r="O1459" i="32"/>
  <c r="M1459" i="32"/>
  <c r="L1459" i="32"/>
  <c r="J1458" i="32"/>
  <c r="Q1458" i="32"/>
  <c r="O1458" i="32"/>
  <c r="M1458" i="32"/>
  <c r="L1458" i="32"/>
  <c r="J1457" i="32"/>
  <c r="Q1457" i="32"/>
  <c r="O1457" i="32"/>
  <c r="M1457" i="32"/>
  <c r="L1457" i="32"/>
  <c r="J1456" i="32"/>
  <c r="Q1456" i="32"/>
  <c r="O1456" i="32"/>
  <c r="M1456" i="32"/>
  <c r="L1456" i="32"/>
  <c r="J1455" i="32"/>
  <c r="Q1455" i="32"/>
  <c r="O1455" i="32"/>
  <c r="M1455" i="32"/>
  <c r="L1455" i="32"/>
  <c r="J1454" i="32"/>
  <c r="Q1454" i="32"/>
  <c r="O1454" i="32"/>
  <c r="M1454" i="32"/>
  <c r="L1454" i="32"/>
  <c r="J1453" i="32"/>
  <c r="Q1453" i="32"/>
  <c r="O1453" i="32"/>
  <c r="M1453" i="32"/>
  <c r="L1453" i="32"/>
  <c r="J1452" i="32"/>
  <c r="Q1452" i="32"/>
  <c r="O1452" i="32"/>
  <c r="M1452" i="32"/>
  <c r="L1452" i="32"/>
  <c r="J1451" i="32"/>
  <c r="Q1451" i="32"/>
  <c r="O1451" i="32"/>
  <c r="M1451" i="32"/>
  <c r="L1451" i="32"/>
  <c r="J1450" i="32"/>
  <c r="Q1450" i="32"/>
  <c r="O1450" i="32"/>
  <c r="M1450" i="32"/>
  <c r="L1450" i="32"/>
  <c r="J1449" i="32"/>
  <c r="Q1449" i="32"/>
  <c r="O1449" i="32"/>
  <c r="M1449" i="32"/>
  <c r="L1449" i="32"/>
  <c r="J1448" i="32"/>
  <c r="Q1448" i="32"/>
  <c r="O1448" i="32"/>
  <c r="M1448" i="32"/>
  <c r="L1448" i="32"/>
  <c r="J1447" i="32"/>
  <c r="Q1447" i="32"/>
  <c r="O1447" i="32"/>
  <c r="M1447" i="32"/>
  <c r="L1447" i="32"/>
  <c r="J1446" i="32"/>
  <c r="Q1446" i="32"/>
  <c r="O1446" i="32"/>
  <c r="M1446" i="32"/>
  <c r="L1446" i="32"/>
  <c r="J1445" i="32"/>
  <c r="Q1445" i="32"/>
  <c r="O1445" i="32"/>
  <c r="M1445" i="32"/>
  <c r="L1445" i="32"/>
  <c r="J1444" i="32"/>
  <c r="Q1444" i="32"/>
  <c r="O1444" i="32"/>
  <c r="M1444" i="32"/>
  <c r="L1444" i="32"/>
  <c r="J1443" i="32"/>
  <c r="Q1443" i="32"/>
  <c r="O1443" i="32"/>
  <c r="M1443" i="32"/>
  <c r="L1443" i="32"/>
  <c r="J1442" i="32"/>
  <c r="Q1442" i="32"/>
  <c r="O1442" i="32"/>
  <c r="M1442" i="32"/>
  <c r="L1442" i="32"/>
  <c r="J1441" i="32"/>
  <c r="Q1441" i="32"/>
  <c r="O1441" i="32"/>
  <c r="M1441" i="32"/>
  <c r="L1441" i="32"/>
  <c r="J1440" i="32"/>
  <c r="Q1440" i="32"/>
  <c r="O1440" i="32"/>
  <c r="M1440" i="32"/>
  <c r="L1440" i="32"/>
  <c r="J1439" i="32"/>
  <c r="Q1439" i="32"/>
  <c r="O1439" i="32"/>
  <c r="M1439" i="32"/>
  <c r="L1439" i="32"/>
  <c r="J1438" i="32"/>
  <c r="Q1438" i="32"/>
  <c r="O1438" i="32"/>
  <c r="M1438" i="32"/>
  <c r="L1438" i="32"/>
  <c r="J1437" i="32"/>
  <c r="Q1437" i="32"/>
  <c r="O1437" i="32"/>
  <c r="M1437" i="32"/>
  <c r="L1437" i="32"/>
  <c r="J1436" i="32"/>
  <c r="Q1436" i="32"/>
  <c r="O1436" i="32"/>
  <c r="M1436" i="32"/>
  <c r="L1436" i="32"/>
  <c r="J1435" i="32"/>
  <c r="Q1435" i="32"/>
  <c r="O1435" i="32"/>
  <c r="M1435" i="32"/>
  <c r="L1435" i="32"/>
  <c r="J1434" i="32"/>
  <c r="Q1434" i="32"/>
  <c r="O1434" i="32"/>
  <c r="M1434" i="32"/>
  <c r="L1434" i="32"/>
  <c r="J1433" i="32"/>
  <c r="Q1433" i="32"/>
  <c r="O1433" i="32"/>
  <c r="M1433" i="32"/>
  <c r="L1433" i="32"/>
  <c r="J1432" i="32"/>
  <c r="Q1432" i="32"/>
  <c r="O1432" i="32"/>
  <c r="M1432" i="32"/>
  <c r="L1432" i="32"/>
  <c r="J1431" i="32"/>
  <c r="Q1431" i="32"/>
  <c r="O1431" i="32"/>
  <c r="M1431" i="32"/>
  <c r="L1431" i="32"/>
  <c r="J1430" i="32"/>
  <c r="Q1430" i="32"/>
  <c r="O1430" i="32"/>
  <c r="M1430" i="32"/>
  <c r="L1430" i="32"/>
  <c r="J1429" i="32"/>
  <c r="Q1429" i="32"/>
  <c r="O1429" i="32"/>
  <c r="M1429" i="32"/>
  <c r="L1429" i="32"/>
  <c r="J1428" i="32"/>
  <c r="Q1428" i="32"/>
  <c r="O1428" i="32"/>
  <c r="M1428" i="32"/>
  <c r="L1428" i="32"/>
  <c r="J1427" i="32"/>
  <c r="Q1427" i="32"/>
  <c r="O1427" i="32"/>
  <c r="M1427" i="32"/>
  <c r="L1427" i="32"/>
  <c r="J1426" i="32"/>
  <c r="Q1426" i="32"/>
  <c r="O1426" i="32"/>
  <c r="M1426" i="32"/>
  <c r="L1426" i="32"/>
  <c r="J1425" i="32"/>
  <c r="Q1425" i="32"/>
  <c r="O1425" i="32"/>
  <c r="M1425" i="32"/>
  <c r="L1425" i="32"/>
  <c r="J1424" i="32"/>
  <c r="Q1424" i="32"/>
  <c r="O1424" i="32"/>
  <c r="M1424" i="32"/>
  <c r="L1424" i="32"/>
  <c r="J1423" i="32"/>
  <c r="Q1423" i="32"/>
  <c r="O1423" i="32"/>
  <c r="M1423" i="32"/>
  <c r="L1423" i="32"/>
  <c r="J1422" i="32"/>
  <c r="Q1422" i="32"/>
  <c r="O1422" i="32"/>
  <c r="M1422" i="32"/>
  <c r="L1422" i="32"/>
  <c r="J1421" i="32"/>
  <c r="Q1421" i="32"/>
  <c r="O1421" i="32"/>
  <c r="M1421" i="32"/>
  <c r="L1421" i="32"/>
  <c r="J1420" i="32"/>
  <c r="Q1420" i="32"/>
  <c r="O1420" i="32"/>
  <c r="M1420" i="32"/>
  <c r="L1420" i="32"/>
  <c r="J1419" i="32"/>
  <c r="Q1419" i="32"/>
  <c r="O1419" i="32"/>
  <c r="M1419" i="32"/>
  <c r="L1419" i="32"/>
  <c r="J1418" i="32"/>
  <c r="Q1418" i="32"/>
  <c r="O1418" i="32"/>
  <c r="M1418" i="32"/>
  <c r="L1418" i="32"/>
  <c r="J1417" i="32"/>
  <c r="Q1417" i="32"/>
  <c r="O1417" i="32"/>
  <c r="M1417" i="32"/>
  <c r="L1417" i="32"/>
  <c r="J1416" i="32"/>
  <c r="Q1416" i="32"/>
  <c r="O1416" i="32"/>
  <c r="M1416" i="32"/>
  <c r="L1416" i="32"/>
  <c r="J1415" i="32"/>
  <c r="Q1415" i="32"/>
  <c r="O1415" i="32"/>
  <c r="M1415" i="32"/>
  <c r="L1415" i="32"/>
  <c r="J1414" i="32"/>
  <c r="Q1414" i="32"/>
  <c r="O1414" i="32"/>
  <c r="M1414" i="32"/>
  <c r="L1414" i="32"/>
  <c r="J1413" i="32"/>
  <c r="Q1413" i="32"/>
  <c r="O1413" i="32"/>
  <c r="M1413" i="32"/>
  <c r="L1413" i="32"/>
  <c r="J1412" i="32"/>
  <c r="Q1412" i="32"/>
  <c r="O1412" i="32"/>
  <c r="M1412" i="32"/>
  <c r="L1412" i="32"/>
  <c r="J1411" i="32"/>
  <c r="Q1411" i="32"/>
  <c r="O1411" i="32"/>
  <c r="M1411" i="32"/>
  <c r="L1411" i="32"/>
  <c r="J1410" i="32"/>
  <c r="Q1410" i="32"/>
  <c r="O1410" i="32"/>
  <c r="M1410" i="32"/>
  <c r="L1410" i="32"/>
  <c r="J1409" i="32"/>
  <c r="Q1409" i="32"/>
  <c r="O1409" i="32"/>
  <c r="M1409" i="32"/>
  <c r="L1409" i="32"/>
  <c r="J1408" i="32"/>
  <c r="Q1408" i="32"/>
  <c r="O1408" i="32"/>
  <c r="M1408" i="32"/>
  <c r="L1408" i="32"/>
  <c r="J1407" i="32"/>
  <c r="Q1407" i="32"/>
  <c r="O1407" i="32"/>
  <c r="M1407" i="32"/>
  <c r="L1407" i="32"/>
  <c r="J1406" i="32"/>
  <c r="Q1406" i="32"/>
  <c r="O1406" i="32"/>
  <c r="M1406" i="32"/>
  <c r="L1406" i="32"/>
  <c r="J1405" i="32"/>
  <c r="Q1405" i="32"/>
  <c r="O1405" i="32"/>
  <c r="M1405" i="32"/>
  <c r="L1405" i="32"/>
  <c r="J1404" i="32"/>
  <c r="Q1404" i="32"/>
  <c r="O1404" i="32"/>
  <c r="M1404" i="32"/>
  <c r="L1404" i="32"/>
  <c r="J1403" i="32"/>
  <c r="Q1403" i="32"/>
  <c r="O1403" i="32"/>
  <c r="M1403" i="32"/>
  <c r="L1403" i="32"/>
  <c r="J1402" i="32"/>
  <c r="Q1402" i="32"/>
  <c r="O1402" i="32"/>
  <c r="M1402" i="32"/>
  <c r="L1402" i="32"/>
  <c r="J1401" i="32"/>
  <c r="Q1401" i="32"/>
  <c r="O1401" i="32"/>
  <c r="M1401" i="32"/>
  <c r="L1401" i="32"/>
  <c r="J1400" i="32"/>
  <c r="Q1400" i="32"/>
  <c r="O1400" i="32"/>
  <c r="M1400" i="32"/>
  <c r="L1400" i="32"/>
  <c r="J1399" i="32"/>
  <c r="Q1399" i="32"/>
  <c r="O1399" i="32"/>
  <c r="M1399" i="32"/>
  <c r="L1399" i="32"/>
  <c r="J1398" i="32"/>
  <c r="Q1398" i="32"/>
  <c r="O1398" i="32"/>
  <c r="M1398" i="32"/>
  <c r="L1398" i="32"/>
  <c r="J1397" i="32"/>
  <c r="Q1397" i="32"/>
  <c r="O1397" i="32"/>
  <c r="M1397" i="32"/>
  <c r="L1397" i="32"/>
  <c r="J1396" i="32"/>
  <c r="Q1396" i="32"/>
  <c r="O1396" i="32"/>
  <c r="M1396" i="32"/>
  <c r="L1396" i="32"/>
  <c r="J1395" i="32"/>
  <c r="Q1395" i="32"/>
  <c r="O1395" i="32"/>
  <c r="M1395" i="32"/>
  <c r="L1395" i="32"/>
  <c r="J1394" i="32"/>
  <c r="Q1394" i="32"/>
  <c r="O1394" i="32"/>
  <c r="M1394" i="32"/>
  <c r="L1394" i="32"/>
  <c r="J1393" i="32"/>
  <c r="Q1393" i="32"/>
  <c r="O1393" i="32"/>
  <c r="M1393" i="32"/>
  <c r="L1393" i="32"/>
  <c r="J1392" i="32"/>
  <c r="Q1392" i="32"/>
  <c r="O1392" i="32"/>
  <c r="M1392" i="32"/>
  <c r="L1392" i="32"/>
  <c r="J1391" i="32"/>
  <c r="Q1391" i="32"/>
  <c r="O1391" i="32"/>
  <c r="M1391" i="32"/>
  <c r="L1391" i="32"/>
  <c r="J1390" i="32"/>
  <c r="Q1390" i="32"/>
  <c r="O1390" i="32"/>
  <c r="M1390" i="32"/>
  <c r="L1390" i="32"/>
  <c r="J1389" i="32"/>
  <c r="Q1389" i="32"/>
  <c r="O1389" i="32"/>
  <c r="M1389" i="32"/>
  <c r="L1389" i="32"/>
  <c r="J1388" i="32"/>
  <c r="Q1388" i="32"/>
  <c r="O1388" i="32"/>
  <c r="M1388" i="32"/>
  <c r="L1388" i="32"/>
  <c r="J1387" i="32"/>
  <c r="Q1387" i="32"/>
  <c r="O1387" i="32"/>
  <c r="M1387" i="32"/>
  <c r="L1387" i="32"/>
  <c r="J1386" i="32"/>
  <c r="Q1386" i="32"/>
  <c r="O1386" i="32"/>
  <c r="M1386" i="32"/>
  <c r="L1386" i="32"/>
  <c r="J1385" i="32"/>
  <c r="Q1385" i="32"/>
  <c r="O1385" i="32"/>
  <c r="M1385" i="32"/>
  <c r="L1385" i="32"/>
  <c r="J1384" i="32"/>
  <c r="Q1384" i="32"/>
  <c r="O1384" i="32"/>
  <c r="M1384" i="32"/>
  <c r="L1384" i="32"/>
  <c r="J1383" i="32"/>
  <c r="Q1383" i="32"/>
  <c r="O1383" i="32"/>
  <c r="M1383" i="32"/>
  <c r="L1383" i="32"/>
  <c r="J1382" i="32"/>
  <c r="Q1382" i="32"/>
  <c r="O1382" i="32"/>
  <c r="M1382" i="32"/>
  <c r="L1382" i="32"/>
  <c r="J1381" i="32"/>
  <c r="Q1381" i="32"/>
  <c r="O1381" i="32"/>
  <c r="M1381" i="32"/>
  <c r="L1381" i="32"/>
  <c r="J1380" i="32"/>
  <c r="Q1380" i="32"/>
  <c r="O1380" i="32"/>
  <c r="M1380" i="32"/>
  <c r="L1380" i="32"/>
  <c r="J1379" i="32"/>
  <c r="Q1379" i="32"/>
  <c r="O1379" i="32"/>
  <c r="M1379" i="32"/>
  <c r="L1379" i="32"/>
  <c r="J1378" i="32"/>
  <c r="Q1378" i="32"/>
  <c r="O1378" i="32"/>
  <c r="M1378" i="32"/>
  <c r="L1378" i="32"/>
  <c r="J1377" i="32"/>
  <c r="Q1377" i="32"/>
  <c r="O1377" i="32"/>
  <c r="M1377" i="32"/>
  <c r="L1377" i="32"/>
  <c r="J1376" i="32"/>
  <c r="Q1376" i="32"/>
  <c r="O1376" i="32"/>
  <c r="M1376" i="32"/>
  <c r="L1376" i="32"/>
  <c r="J1375" i="32"/>
  <c r="Q1375" i="32"/>
  <c r="O1375" i="32"/>
  <c r="M1375" i="32"/>
  <c r="L1375" i="32"/>
  <c r="J1374" i="32"/>
  <c r="Q1374" i="32"/>
  <c r="O1374" i="32"/>
  <c r="M1374" i="32"/>
  <c r="L1374" i="32"/>
  <c r="J1373" i="32"/>
  <c r="Q1373" i="32"/>
  <c r="O1373" i="32"/>
  <c r="M1373" i="32"/>
  <c r="L1373" i="32"/>
  <c r="J1372" i="32"/>
  <c r="Q1372" i="32"/>
  <c r="O1372" i="32"/>
  <c r="M1372" i="32"/>
  <c r="L1372" i="32"/>
  <c r="J1371" i="32"/>
  <c r="Q1371" i="32"/>
  <c r="O1371" i="32"/>
  <c r="M1371" i="32"/>
  <c r="L1371" i="32"/>
  <c r="J1370" i="32"/>
  <c r="Q1370" i="32"/>
  <c r="O1370" i="32"/>
  <c r="M1370" i="32"/>
  <c r="L1370" i="32"/>
  <c r="J1369" i="32"/>
  <c r="Q1369" i="32"/>
  <c r="O1369" i="32"/>
  <c r="M1369" i="32"/>
  <c r="L1369" i="32"/>
  <c r="J1368" i="32"/>
  <c r="Q1368" i="32"/>
  <c r="O1368" i="32"/>
  <c r="M1368" i="32"/>
  <c r="L1368" i="32"/>
  <c r="J1367" i="32"/>
  <c r="Q1367" i="32"/>
  <c r="O1367" i="32"/>
  <c r="M1367" i="32"/>
  <c r="L1367" i="32"/>
  <c r="J1366" i="32"/>
  <c r="Q1366" i="32"/>
  <c r="O1366" i="32"/>
  <c r="M1366" i="32"/>
  <c r="L1366" i="32"/>
  <c r="J1365" i="32"/>
  <c r="Q1365" i="32"/>
  <c r="O1365" i="32"/>
  <c r="M1365" i="32"/>
  <c r="L1365" i="32"/>
  <c r="J1364" i="32"/>
  <c r="Q1364" i="32"/>
  <c r="O1364" i="32"/>
  <c r="M1364" i="32"/>
  <c r="L1364" i="32"/>
  <c r="J1363" i="32"/>
  <c r="Q1363" i="32"/>
  <c r="O1363" i="32"/>
  <c r="M1363" i="32"/>
  <c r="L1363" i="32"/>
  <c r="J1362" i="32"/>
  <c r="Q1362" i="32"/>
  <c r="O1362" i="32"/>
  <c r="M1362" i="32"/>
  <c r="L1362" i="32"/>
  <c r="J1361" i="32"/>
  <c r="Q1361" i="32"/>
  <c r="O1361" i="32"/>
  <c r="M1361" i="32"/>
  <c r="L1361" i="32"/>
  <c r="J1360" i="32"/>
  <c r="Q1360" i="32"/>
  <c r="O1360" i="32"/>
  <c r="M1360" i="32"/>
  <c r="L1360" i="32"/>
  <c r="J1359" i="32"/>
  <c r="Q1359" i="32"/>
  <c r="O1359" i="32"/>
  <c r="M1359" i="32"/>
  <c r="L1359" i="32"/>
  <c r="J1358" i="32"/>
  <c r="Q1358" i="32"/>
  <c r="O1358" i="32"/>
  <c r="M1358" i="32"/>
  <c r="L1358" i="32"/>
  <c r="J1357" i="32"/>
  <c r="Q1357" i="32"/>
  <c r="O1357" i="32"/>
  <c r="M1357" i="32"/>
  <c r="L1357" i="32"/>
  <c r="J1356" i="32"/>
  <c r="Q1356" i="32"/>
  <c r="O1356" i="32"/>
  <c r="M1356" i="32"/>
  <c r="L1356" i="32"/>
  <c r="J1355" i="32"/>
  <c r="Q1355" i="32"/>
  <c r="O1355" i="32"/>
  <c r="M1355" i="32"/>
  <c r="L1355" i="32"/>
  <c r="J1354" i="32"/>
  <c r="Q1354" i="32"/>
  <c r="O1354" i="32"/>
  <c r="M1354" i="32"/>
  <c r="L1354" i="32"/>
  <c r="J1353" i="32"/>
  <c r="Q1353" i="32"/>
  <c r="O1353" i="32"/>
  <c r="M1353" i="32"/>
  <c r="L1353" i="32"/>
  <c r="J1352" i="32"/>
  <c r="Q1352" i="32"/>
  <c r="O1352" i="32"/>
  <c r="M1352" i="32"/>
  <c r="L1352" i="32"/>
  <c r="J1351" i="32"/>
  <c r="Q1351" i="32"/>
  <c r="O1351" i="32"/>
  <c r="M1351" i="32"/>
  <c r="L1351" i="32"/>
  <c r="J1350" i="32"/>
  <c r="Q1350" i="32"/>
  <c r="O1350" i="32"/>
  <c r="M1350" i="32"/>
  <c r="L1350" i="32"/>
  <c r="J1349" i="32"/>
  <c r="Q1349" i="32"/>
  <c r="O1349" i="32"/>
  <c r="M1349" i="32"/>
  <c r="L1349" i="32"/>
  <c r="J1348" i="32"/>
  <c r="Q1348" i="32"/>
  <c r="O1348" i="32"/>
  <c r="M1348" i="32"/>
  <c r="L1348" i="32"/>
  <c r="J1347" i="32"/>
  <c r="Q1347" i="32"/>
  <c r="O1347" i="32"/>
  <c r="M1347" i="32"/>
  <c r="L1347" i="32"/>
  <c r="J1346" i="32"/>
  <c r="Q1346" i="32"/>
  <c r="O1346" i="32"/>
  <c r="M1346" i="32"/>
  <c r="L1346" i="32"/>
  <c r="J1345" i="32"/>
  <c r="Q1345" i="32"/>
  <c r="O1345" i="32"/>
  <c r="M1345" i="32"/>
  <c r="L1345" i="32"/>
  <c r="J1344" i="32"/>
  <c r="Q1344" i="32"/>
  <c r="O1344" i="32"/>
  <c r="M1344" i="32"/>
  <c r="L1344" i="32"/>
  <c r="J1343" i="32"/>
  <c r="Q1343" i="32"/>
  <c r="O1343" i="32"/>
  <c r="M1343" i="32"/>
  <c r="L1343" i="32"/>
  <c r="J1341" i="32"/>
  <c r="Q1341" i="32"/>
  <c r="O1341" i="32"/>
  <c r="M1341" i="32"/>
  <c r="L1341" i="32"/>
  <c r="J1340" i="32"/>
  <c r="Q1340" i="32"/>
  <c r="O1340" i="32"/>
  <c r="M1340" i="32"/>
  <c r="L1340" i="32"/>
  <c r="J1339" i="32"/>
  <c r="Q1339" i="32"/>
  <c r="O1339" i="32"/>
  <c r="M1339" i="32"/>
  <c r="L1339" i="32"/>
  <c r="J1338" i="32"/>
  <c r="Q1338" i="32"/>
  <c r="O1338" i="32"/>
  <c r="M1338" i="32"/>
  <c r="L1338" i="32"/>
  <c r="J1337" i="32"/>
  <c r="Q1337" i="32"/>
  <c r="O1337" i="32"/>
  <c r="M1337" i="32"/>
  <c r="L1337" i="32"/>
  <c r="J1336" i="32"/>
  <c r="Q1336" i="32"/>
  <c r="O1336" i="32"/>
  <c r="M1336" i="32"/>
  <c r="L1336" i="32"/>
  <c r="J1335" i="32"/>
  <c r="Q1335" i="32"/>
  <c r="O1335" i="32"/>
  <c r="M1335" i="32"/>
  <c r="L1335" i="32"/>
  <c r="J1334" i="32"/>
  <c r="Q1334" i="32"/>
  <c r="O1334" i="32"/>
  <c r="M1334" i="32"/>
  <c r="L1334" i="32"/>
  <c r="J1333" i="32"/>
  <c r="Q1333" i="32"/>
  <c r="O1333" i="32"/>
  <c r="M1333" i="32"/>
  <c r="L1333" i="32"/>
  <c r="J1332" i="32"/>
  <c r="Q1332" i="32"/>
  <c r="O1332" i="32"/>
  <c r="M1332" i="32"/>
  <c r="L1332" i="32"/>
  <c r="J1331" i="32"/>
  <c r="Q1331" i="32"/>
  <c r="O1331" i="32"/>
  <c r="M1331" i="32"/>
  <c r="L1331" i="32"/>
  <c r="J1330" i="32"/>
  <c r="Q1330" i="32"/>
  <c r="O1330" i="32"/>
  <c r="M1330" i="32"/>
  <c r="L1330" i="32"/>
  <c r="J1329" i="32"/>
  <c r="Q1329" i="32"/>
  <c r="O1329" i="32"/>
  <c r="M1329" i="32"/>
  <c r="L1329" i="32"/>
  <c r="J1328" i="32"/>
  <c r="Q1328" i="32"/>
  <c r="O1328" i="32"/>
  <c r="M1328" i="32"/>
  <c r="L1328" i="32"/>
  <c r="J1327" i="32"/>
  <c r="Q1327" i="32"/>
  <c r="O1327" i="32"/>
  <c r="M1327" i="32"/>
  <c r="L1327" i="32"/>
  <c r="J1326" i="32"/>
  <c r="Q1326" i="32"/>
  <c r="O1326" i="32"/>
  <c r="M1326" i="32"/>
  <c r="L1326" i="32"/>
  <c r="J1325" i="32"/>
  <c r="Q1325" i="32"/>
  <c r="O1325" i="32"/>
  <c r="M1325" i="32"/>
  <c r="L1325" i="32"/>
  <c r="J1324" i="32"/>
  <c r="Q1324" i="32"/>
  <c r="O1324" i="32"/>
  <c r="M1324" i="32"/>
  <c r="L1324" i="32"/>
  <c r="J1323" i="32"/>
  <c r="Q1323" i="32"/>
  <c r="O1323" i="32"/>
  <c r="M1323" i="32"/>
  <c r="L1323" i="32"/>
  <c r="J1322" i="32"/>
  <c r="Q1322" i="32"/>
  <c r="O1322" i="32"/>
  <c r="M1322" i="32"/>
  <c r="L1322" i="32"/>
  <c r="J1321" i="32"/>
  <c r="Q1321" i="32"/>
  <c r="O1321" i="32"/>
  <c r="M1321" i="32"/>
  <c r="L1321" i="32"/>
  <c r="J1320" i="32"/>
  <c r="Q1320" i="32"/>
  <c r="O1320" i="32"/>
  <c r="M1320" i="32"/>
  <c r="L1320" i="32"/>
  <c r="J1319" i="32"/>
  <c r="Q1319" i="32"/>
  <c r="O1319" i="32"/>
  <c r="M1319" i="32"/>
  <c r="L1319" i="32"/>
  <c r="J1318" i="32"/>
  <c r="Q1318" i="32"/>
  <c r="O1318" i="32"/>
  <c r="M1318" i="32"/>
  <c r="L1318" i="32"/>
  <c r="J1313" i="32"/>
  <c r="Q1313" i="32"/>
  <c r="O1313" i="32"/>
  <c r="M1313" i="32"/>
  <c r="L1313" i="32"/>
  <c r="J1312" i="32"/>
  <c r="Q1312" i="32"/>
  <c r="O1312" i="32"/>
  <c r="M1312" i="32"/>
  <c r="L1312" i="32"/>
  <c r="J1311" i="32"/>
  <c r="Q1311" i="32"/>
  <c r="O1311" i="32"/>
  <c r="M1311" i="32"/>
  <c r="L1311" i="32"/>
  <c r="J1310" i="32"/>
  <c r="Q1310" i="32"/>
  <c r="O1310" i="32"/>
  <c r="M1310" i="32"/>
  <c r="L1310" i="32"/>
  <c r="J1309" i="32"/>
  <c r="Q1309" i="32"/>
  <c r="O1309" i="32"/>
  <c r="M1309" i="32"/>
  <c r="L1309" i="32"/>
  <c r="J1308" i="32"/>
  <c r="Q1308" i="32"/>
  <c r="O1308" i="32"/>
  <c r="M1308" i="32"/>
  <c r="L1308" i="32"/>
  <c r="J1307" i="32"/>
  <c r="Q1307" i="32"/>
  <c r="O1307" i="32"/>
  <c r="M1307" i="32"/>
  <c r="L1307" i="32"/>
  <c r="J1306" i="32"/>
  <c r="Q1306" i="32"/>
  <c r="O1306" i="32"/>
  <c r="M1306" i="32"/>
  <c r="L1306" i="32"/>
  <c r="J1305" i="32"/>
  <c r="Q1305" i="32"/>
  <c r="O1305" i="32"/>
  <c r="M1305" i="32"/>
  <c r="L1305" i="32"/>
  <c r="J1304" i="32"/>
  <c r="Q1304" i="32"/>
  <c r="O1304" i="32"/>
  <c r="M1304" i="32"/>
  <c r="L1304" i="32"/>
  <c r="J1303" i="32"/>
  <c r="Q1303" i="32"/>
  <c r="O1303" i="32"/>
  <c r="M1303" i="32"/>
  <c r="L1303" i="32"/>
  <c r="J1302" i="32"/>
  <c r="Q1302" i="32"/>
  <c r="O1302" i="32"/>
  <c r="M1302" i="32"/>
  <c r="L1302" i="32"/>
  <c r="J1301" i="32"/>
  <c r="Q1301" i="32"/>
  <c r="O1301" i="32"/>
  <c r="M1301" i="32"/>
  <c r="L1301" i="32"/>
  <c r="J1300" i="32"/>
  <c r="Q1300" i="32"/>
  <c r="O1300" i="32"/>
  <c r="M1300" i="32"/>
  <c r="L1300" i="32"/>
  <c r="J1299" i="32"/>
  <c r="Q1299" i="32"/>
  <c r="O1299" i="32"/>
  <c r="M1299" i="32"/>
  <c r="L1299" i="32"/>
  <c r="J1298" i="32"/>
  <c r="Q1298" i="32"/>
  <c r="O1298" i="32"/>
  <c r="M1298" i="32"/>
  <c r="L1298" i="32"/>
  <c r="J1297" i="32"/>
  <c r="Q1297" i="32"/>
  <c r="O1297" i="32"/>
  <c r="M1297" i="32"/>
  <c r="L1297" i="32"/>
  <c r="J1296" i="32"/>
  <c r="Q1296" i="32"/>
  <c r="O1296" i="32"/>
  <c r="M1296" i="32"/>
  <c r="L1296" i="32"/>
  <c r="J1295" i="32"/>
  <c r="Q1295" i="32"/>
  <c r="O1295" i="32"/>
  <c r="M1295" i="32"/>
  <c r="L1295" i="32"/>
  <c r="J1294" i="32"/>
  <c r="Q1294" i="32"/>
  <c r="O1294" i="32"/>
  <c r="M1294" i="32"/>
  <c r="L1294" i="32"/>
  <c r="J1293" i="32"/>
  <c r="Q1293" i="32"/>
  <c r="O1293" i="32"/>
  <c r="M1293" i="32"/>
  <c r="L1293" i="32"/>
  <c r="J1292" i="32"/>
  <c r="Q1292" i="32"/>
  <c r="O1292" i="32"/>
  <c r="M1292" i="32"/>
  <c r="L1292" i="32"/>
  <c r="J1291" i="32"/>
  <c r="Q1291" i="32"/>
  <c r="O1291" i="32"/>
  <c r="M1291" i="32"/>
  <c r="L1291" i="32"/>
  <c r="J1290" i="32"/>
  <c r="Q1290" i="32"/>
  <c r="O1290" i="32"/>
  <c r="M1290" i="32"/>
  <c r="L1290" i="32"/>
  <c r="J1289" i="32"/>
  <c r="Q1289" i="32"/>
  <c r="O1289" i="32"/>
  <c r="M1289" i="32"/>
  <c r="L1289" i="32"/>
  <c r="J1288" i="32"/>
  <c r="Q1288" i="32"/>
  <c r="O1288" i="32"/>
  <c r="M1288" i="32"/>
  <c r="L1288" i="32"/>
  <c r="J1287" i="32"/>
  <c r="Q1287" i="32"/>
  <c r="O1287" i="32"/>
  <c r="M1287" i="32"/>
  <c r="L1287" i="32"/>
  <c r="J1286" i="32"/>
  <c r="Q1286" i="32"/>
  <c r="O1286" i="32"/>
  <c r="M1286" i="32"/>
  <c r="L1286" i="32"/>
  <c r="J1285" i="32"/>
  <c r="Q1285" i="32"/>
  <c r="O1285" i="32"/>
  <c r="M1285" i="32"/>
  <c r="L1285" i="32"/>
  <c r="J1284" i="32"/>
  <c r="Q1284" i="32"/>
  <c r="O1284" i="32"/>
  <c r="M1284" i="32"/>
  <c r="L1284" i="32"/>
  <c r="J1282" i="32"/>
  <c r="Q1282" i="32"/>
  <c r="O1282" i="32"/>
  <c r="M1282" i="32"/>
  <c r="L1282" i="32"/>
  <c r="J1280" i="32"/>
  <c r="Q1280" i="32"/>
  <c r="O1280" i="32"/>
  <c r="M1280" i="32"/>
  <c r="L1280" i="32"/>
  <c r="J1279" i="32"/>
  <c r="Q1279" i="32"/>
  <c r="O1279" i="32"/>
  <c r="M1279" i="32"/>
  <c r="L1279" i="32"/>
  <c r="J1278" i="32"/>
  <c r="Q1278" i="32"/>
  <c r="O1278" i="32"/>
  <c r="M1278" i="32"/>
  <c r="L1278" i="32"/>
  <c r="J1277" i="32"/>
  <c r="Q1277" i="32"/>
  <c r="O1277" i="32"/>
  <c r="M1277" i="32"/>
  <c r="L1277" i="32"/>
  <c r="J1276" i="32"/>
  <c r="Q1276" i="32"/>
  <c r="O1276" i="32"/>
  <c r="M1276" i="32"/>
  <c r="L1276" i="32"/>
  <c r="J1275" i="32"/>
  <c r="Q1275" i="32"/>
  <c r="O1275" i="32"/>
  <c r="M1275" i="32"/>
  <c r="L1275" i="32"/>
  <c r="J1274" i="32"/>
  <c r="Q1274" i="32"/>
  <c r="O1274" i="32"/>
  <c r="M1274" i="32"/>
  <c r="L1274" i="32"/>
  <c r="J1281" i="32"/>
  <c r="Q1281" i="32"/>
  <c r="O1281" i="32"/>
  <c r="M1281" i="32"/>
  <c r="L1281" i="32"/>
  <c r="J1273" i="32"/>
  <c r="Q1273" i="32"/>
  <c r="O1273" i="32"/>
  <c r="M1273" i="32"/>
  <c r="L1273" i="32"/>
  <c r="J1272" i="32"/>
  <c r="Q1272" i="32"/>
  <c r="O1272" i="32"/>
  <c r="M1272" i="32"/>
  <c r="L1272" i="32"/>
  <c r="J1271" i="32"/>
  <c r="Q1271" i="32"/>
  <c r="O1271" i="32"/>
  <c r="M1271" i="32"/>
  <c r="L1271" i="32"/>
  <c r="J1270" i="32"/>
  <c r="Q1270" i="32"/>
  <c r="O1270" i="32"/>
  <c r="M1270" i="32"/>
  <c r="L1270" i="32"/>
  <c r="J1269" i="32"/>
  <c r="Q1269" i="32"/>
  <c r="O1269" i="32"/>
  <c r="M1269" i="32"/>
  <c r="L1269" i="32"/>
  <c r="J1268" i="32"/>
  <c r="Q1268" i="32"/>
  <c r="O1268" i="32"/>
  <c r="M1268" i="32"/>
  <c r="L1268" i="32"/>
  <c r="J1267" i="32"/>
  <c r="Q1267" i="32"/>
  <c r="O1267" i="32"/>
  <c r="M1267" i="32"/>
  <c r="L1267" i="32"/>
  <c r="J1266" i="32"/>
  <c r="Q1266" i="32"/>
  <c r="O1266" i="32"/>
  <c r="M1266" i="32"/>
  <c r="L1266" i="32"/>
  <c r="J1265" i="32"/>
  <c r="Q1265" i="32"/>
  <c r="O1265" i="32"/>
  <c r="M1265" i="32"/>
  <c r="L1265" i="32"/>
  <c r="J1264" i="32"/>
  <c r="Q1264" i="32"/>
  <c r="O1264" i="32"/>
  <c r="M1264" i="32"/>
  <c r="L1264" i="32"/>
  <c r="J1263" i="32"/>
  <c r="Q1263" i="32"/>
  <c r="O1263" i="32"/>
  <c r="M1263" i="32"/>
  <c r="L1263" i="32"/>
  <c r="J1262" i="32"/>
  <c r="Q1262" i="32"/>
  <c r="O1262" i="32"/>
  <c r="M1262" i="32"/>
  <c r="L1262" i="32"/>
  <c r="J1261" i="32"/>
  <c r="Q1261" i="32"/>
  <c r="O1261" i="32"/>
  <c r="M1261" i="32"/>
  <c r="L1261" i="32"/>
  <c r="J1260" i="32"/>
  <c r="Q1260" i="32"/>
  <c r="O1260" i="32"/>
  <c r="M1260" i="32"/>
  <c r="L1260" i="32"/>
  <c r="J1259" i="32"/>
  <c r="Q1259" i="32"/>
  <c r="O1259" i="32"/>
  <c r="M1259" i="32"/>
  <c r="L1259" i="32"/>
  <c r="J1258" i="32"/>
  <c r="Q1258" i="32"/>
  <c r="O1258" i="32"/>
  <c r="M1258" i="32"/>
  <c r="L1258" i="32"/>
  <c r="J1257" i="32"/>
  <c r="Q1257" i="32"/>
  <c r="O1257" i="32"/>
  <c r="M1257" i="32"/>
  <c r="L1257" i="32"/>
  <c r="J1256" i="32"/>
  <c r="Q1256" i="32"/>
  <c r="O1256" i="32"/>
  <c r="M1256" i="32"/>
  <c r="L1256" i="32"/>
  <c r="J1255" i="32"/>
  <c r="Q1255" i="32"/>
  <c r="O1255" i="32"/>
  <c r="M1255" i="32"/>
  <c r="L1255" i="32"/>
  <c r="J1254" i="32"/>
  <c r="Q1254" i="32"/>
  <c r="O1254" i="32"/>
  <c r="M1254" i="32"/>
  <c r="L1254" i="32"/>
  <c r="J1253" i="32"/>
  <c r="Q1253" i="32"/>
  <c r="O1253" i="32"/>
  <c r="M1253" i="32"/>
  <c r="L1253" i="32"/>
  <c r="J1252" i="32"/>
  <c r="Q1252" i="32"/>
  <c r="O1252" i="32"/>
  <c r="M1252" i="32"/>
  <c r="L1252" i="32"/>
  <c r="J1251" i="32"/>
  <c r="Q1251" i="32"/>
  <c r="O1251" i="32"/>
  <c r="M1251" i="32"/>
  <c r="L1251" i="32"/>
  <c r="J1250" i="32"/>
  <c r="Q1250" i="32"/>
  <c r="O1250" i="32"/>
  <c r="M1250" i="32"/>
  <c r="L1250" i="32"/>
  <c r="J1249" i="32"/>
  <c r="Q1249" i="32"/>
  <c r="O1249" i="32"/>
  <c r="M1249" i="32"/>
  <c r="L1249" i="32"/>
  <c r="J1248" i="32"/>
  <c r="Q1248" i="32"/>
  <c r="O1248" i="32"/>
  <c r="M1248" i="32"/>
  <c r="L1248" i="32"/>
  <c r="J1246" i="32"/>
  <c r="Q1246" i="32"/>
  <c r="O1246" i="32"/>
  <c r="M1246" i="32"/>
  <c r="L1246" i="32"/>
  <c r="J1245" i="32"/>
  <c r="Q1245" i="32"/>
  <c r="O1245" i="32"/>
  <c r="M1245" i="32"/>
  <c r="L1245" i="32"/>
  <c r="J1244" i="32"/>
  <c r="Q1244" i="32"/>
  <c r="O1244" i="32"/>
  <c r="M1244" i="32"/>
  <c r="L1244" i="32"/>
  <c r="J1243" i="32"/>
  <c r="Q1243" i="32"/>
  <c r="O1243" i="32"/>
  <c r="M1243" i="32"/>
  <c r="L1243" i="32"/>
  <c r="J1242" i="32"/>
  <c r="Q1242" i="32"/>
  <c r="O1242" i="32"/>
  <c r="M1242" i="32"/>
  <c r="L1242" i="32"/>
  <c r="J1241" i="32"/>
  <c r="Q1241" i="32"/>
  <c r="O1241" i="32"/>
  <c r="M1241" i="32"/>
  <c r="L1241" i="32"/>
  <c r="J1240" i="32"/>
  <c r="Q1240" i="32"/>
  <c r="O1240" i="32"/>
  <c r="M1240" i="32"/>
  <c r="L1240" i="32"/>
  <c r="J1239" i="32"/>
  <c r="Q1239" i="32"/>
  <c r="O1239" i="32"/>
  <c r="M1239" i="32"/>
  <c r="L1239" i="32"/>
  <c r="J1238" i="32"/>
  <c r="Q1238" i="32"/>
  <c r="O1238" i="32"/>
  <c r="M1238" i="32"/>
  <c r="L1238" i="32"/>
  <c r="J1237" i="32"/>
  <c r="Q1237" i="32"/>
  <c r="O1237" i="32"/>
  <c r="M1237" i="32"/>
  <c r="L1237" i="32"/>
  <c r="J1236" i="32"/>
  <c r="Q1236" i="32"/>
  <c r="O1236" i="32"/>
  <c r="M1236" i="32"/>
  <c r="L1236" i="32"/>
  <c r="J1235" i="32"/>
  <c r="Q1235" i="32"/>
  <c r="O1235" i="32"/>
  <c r="M1235" i="32"/>
  <c r="L1235" i="32"/>
  <c r="J1234" i="32"/>
  <c r="Q1234" i="32"/>
  <c r="O1234" i="32"/>
  <c r="M1234" i="32"/>
  <c r="L1234" i="32"/>
  <c r="J1233" i="32"/>
  <c r="Q1233" i="32"/>
  <c r="O1233" i="32"/>
  <c r="M1233" i="32"/>
  <c r="L1233" i="32"/>
  <c r="J1232" i="32"/>
  <c r="Q1232" i="32"/>
  <c r="O1232" i="32"/>
  <c r="M1232" i="32"/>
  <c r="L1232" i="32"/>
  <c r="J1231" i="32"/>
  <c r="Q1231" i="32"/>
  <c r="O1231" i="32"/>
  <c r="M1231" i="32"/>
  <c r="L1231" i="32"/>
  <c r="J1230" i="32"/>
  <c r="Q1230" i="32"/>
  <c r="O1230" i="32"/>
  <c r="M1230" i="32"/>
  <c r="L1230" i="32"/>
  <c r="J1229" i="32"/>
  <c r="Q1229" i="32"/>
  <c r="O1229" i="32"/>
  <c r="M1229" i="32"/>
  <c r="L1229" i="32"/>
  <c r="J1228" i="32"/>
  <c r="Q1228" i="32"/>
  <c r="O1228" i="32"/>
  <c r="M1228" i="32"/>
  <c r="L1228" i="32"/>
  <c r="J1227" i="32"/>
  <c r="Q1227" i="32"/>
  <c r="O1227" i="32"/>
  <c r="M1227" i="32"/>
  <c r="L1227" i="32"/>
  <c r="J1226" i="32"/>
  <c r="Q1226" i="32"/>
  <c r="O1226" i="32"/>
  <c r="M1226" i="32"/>
  <c r="L1226" i="32"/>
  <c r="J1225" i="32"/>
  <c r="Q1225" i="32"/>
  <c r="O1225" i="32"/>
  <c r="M1225" i="32"/>
  <c r="L1225" i="32"/>
  <c r="J1224" i="32"/>
  <c r="Q1224" i="32"/>
  <c r="O1224" i="32"/>
  <c r="M1224" i="32"/>
  <c r="L1224" i="32"/>
  <c r="J1223" i="32"/>
  <c r="Q1223" i="32"/>
  <c r="O1223" i="32"/>
  <c r="M1223" i="32"/>
  <c r="L1223" i="32"/>
  <c r="J1222" i="32"/>
  <c r="Q1222" i="32"/>
  <c r="O1222" i="32"/>
  <c r="M1222" i="32"/>
  <c r="L1222" i="32"/>
  <c r="J1221" i="32"/>
  <c r="Q1221" i="32"/>
  <c r="O1221" i="32"/>
  <c r="M1221" i="32"/>
  <c r="L1221" i="32"/>
  <c r="J1220" i="32"/>
  <c r="Q1220" i="32"/>
  <c r="O1220" i="32"/>
  <c r="M1220" i="32"/>
  <c r="L1220" i="32"/>
  <c r="J1219" i="32"/>
  <c r="Q1219" i="32"/>
  <c r="O1219" i="32"/>
  <c r="M1219" i="32"/>
  <c r="L1219" i="32"/>
  <c r="J1218" i="32"/>
  <c r="Q1218" i="32"/>
  <c r="O1218" i="32"/>
  <c r="M1218" i="32"/>
  <c r="L1218" i="32"/>
  <c r="J1217" i="32"/>
  <c r="Q1217" i="32"/>
  <c r="O1217" i="32"/>
  <c r="M1217" i="32"/>
  <c r="L1217" i="32"/>
  <c r="J1216" i="32"/>
  <c r="Q1216" i="32"/>
  <c r="O1216" i="32"/>
  <c r="M1216" i="32"/>
  <c r="L1216" i="32"/>
  <c r="J1215" i="32"/>
  <c r="Q1215" i="32"/>
  <c r="O1215" i="32"/>
  <c r="M1215" i="32"/>
  <c r="L1215" i="32"/>
  <c r="J1214" i="32"/>
  <c r="Q1214" i="32"/>
  <c r="O1214" i="32"/>
  <c r="M1214" i="32"/>
  <c r="L1214" i="32"/>
  <c r="J1213" i="32"/>
  <c r="Q1213" i="32"/>
  <c r="O1213" i="32"/>
  <c r="M1213" i="32"/>
  <c r="L1213" i="32"/>
  <c r="J1212" i="32"/>
  <c r="Q1212" i="32"/>
  <c r="O1212" i="32"/>
  <c r="M1212" i="32"/>
  <c r="L1212" i="32"/>
  <c r="J1211" i="32"/>
  <c r="Q1211" i="32"/>
  <c r="O1211" i="32"/>
  <c r="M1211" i="32"/>
  <c r="L1211" i="32"/>
  <c r="J1210" i="32"/>
  <c r="Q1210" i="32"/>
  <c r="O1210" i="32"/>
  <c r="M1210" i="32"/>
  <c r="L1210" i="32"/>
  <c r="J1209" i="32"/>
  <c r="Q1209" i="32"/>
  <c r="O1209" i="32"/>
  <c r="M1209" i="32"/>
  <c r="L1209" i="32"/>
  <c r="J1208" i="32"/>
  <c r="Q1208" i="32"/>
  <c r="O1208" i="32"/>
  <c r="M1208" i="32"/>
  <c r="L1208" i="32"/>
  <c r="J1207" i="32"/>
  <c r="Q1207" i="32"/>
  <c r="O1207" i="32"/>
  <c r="M1207" i="32"/>
  <c r="L1207" i="32"/>
  <c r="J1206" i="32"/>
  <c r="Q1206" i="32"/>
  <c r="O1206" i="32"/>
  <c r="M1206" i="32"/>
  <c r="L1206" i="32"/>
  <c r="J1205" i="32"/>
  <c r="Q1205" i="32"/>
  <c r="O1205" i="32"/>
  <c r="M1205" i="32"/>
  <c r="L1205" i="32"/>
  <c r="J1204" i="32"/>
  <c r="Q1204" i="32"/>
  <c r="O1204" i="32"/>
  <c r="M1204" i="32"/>
  <c r="L1204" i="32"/>
  <c r="J1203" i="32"/>
  <c r="Q1203" i="32"/>
  <c r="O1203" i="32"/>
  <c r="M1203" i="32"/>
  <c r="L1203" i="32"/>
  <c r="J1202" i="32"/>
  <c r="Q1202" i="32"/>
  <c r="O1202" i="32"/>
  <c r="M1202" i="32"/>
  <c r="L1202" i="32"/>
  <c r="J1201" i="32"/>
  <c r="Q1201" i="32"/>
  <c r="O1201" i="32"/>
  <c r="M1201" i="32"/>
  <c r="L1201" i="32"/>
  <c r="J1200" i="32"/>
  <c r="Q1200" i="32"/>
  <c r="O1200" i="32"/>
  <c r="M1200" i="32"/>
  <c r="L1200" i="32"/>
  <c r="J1199" i="32"/>
  <c r="Q1199" i="32"/>
  <c r="O1199" i="32"/>
  <c r="M1199" i="32"/>
  <c r="L1199" i="32"/>
  <c r="J1198" i="32"/>
  <c r="Q1198" i="32"/>
  <c r="O1198" i="32"/>
  <c r="M1198" i="32"/>
  <c r="L1198" i="32"/>
  <c r="J1197" i="32"/>
  <c r="Q1197" i="32"/>
  <c r="O1197" i="32"/>
  <c r="M1197" i="32"/>
  <c r="L1197" i="32"/>
  <c r="J1196" i="32"/>
  <c r="Q1196" i="32"/>
  <c r="O1196" i="32"/>
  <c r="M1196" i="32"/>
  <c r="L1196" i="32"/>
  <c r="J1195" i="32"/>
  <c r="Q1195" i="32"/>
  <c r="O1195" i="32"/>
  <c r="M1195" i="32"/>
  <c r="L1195" i="32"/>
  <c r="J1194" i="32"/>
  <c r="Q1194" i="32"/>
  <c r="O1194" i="32"/>
  <c r="M1194" i="32"/>
  <c r="L1194" i="32"/>
  <c r="J1193" i="32"/>
  <c r="Q1193" i="32"/>
  <c r="O1193" i="32"/>
  <c r="M1193" i="32"/>
  <c r="L1193" i="32"/>
  <c r="J1192" i="32"/>
  <c r="Q1192" i="32"/>
  <c r="O1192" i="32"/>
  <c r="M1192" i="32"/>
  <c r="L1192" i="32"/>
  <c r="J1191" i="32"/>
  <c r="Q1191" i="32"/>
  <c r="O1191" i="32"/>
  <c r="M1191" i="32"/>
  <c r="L1191" i="32"/>
  <c r="J1190" i="32"/>
  <c r="Q1190" i="32"/>
  <c r="O1190" i="32"/>
  <c r="M1190" i="32"/>
  <c r="L1190" i="32"/>
  <c r="J1189" i="32"/>
  <c r="Q1189" i="32"/>
  <c r="O1189" i="32"/>
  <c r="M1189" i="32"/>
  <c r="L1189" i="32"/>
  <c r="J1188" i="32"/>
  <c r="Q1188" i="32"/>
  <c r="O1188" i="32"/>
  <c r="M1188" i="32"/>
  <c r="L1188" i="32"/>
  <c r="J1187" i="32"/>
  <c r="Q1187" i="32"/>
  <c r="O1187" i="32"/>
  <c r="M1187" i="32"/>
  <c r="L1187" i="32"/>
  <c r="J1186" i="32"/>
  <c r="Q1186" i="32"/>
  <c r="O1186" i="32"/>
  <c r="M1186" i="32"/>
  <c r="L1186" i="32"/>
  <c r="J1185" i="32"/>
  <c r="Q1185" i="32"/>
  <c r="O1185" i="32"/>
  <c r="M1185" i="32"/>
  <c r="L1185" i="32"/>
  <c r="J1184" i="32"/>
  <c r="Q1184" i="32"/>
  <c r="O1184" i="32"/>
  <c r="M1184" i="32"/>
  <c r="L1184" i="32"/>
  <c r="J1183" i="32"/>
  <c r="Q1183" i="32"/>
  <c r="O1183" i="32"/>
  <c r="M1183" i="32"/>
  <c r="L1183" i="32"/>
  <c r="J1182" i="32"/>
  <c r="Q1182" i="32"/>
  <c r="O1182" i="32"/>
  <c r="M1182" i="32"/>
  <c r="L1182" i="32"/>
  <c r="J1181" i="32"/>
  <c r="Q1181" i="32"/>
  <c r="O1181" i="32"/>
  <c r="M1181" i="32"/>
  <c r="L1181" i="32"/>
  <c r="J1180" i="32"/>
  <c r="Q1180" i="32"/>
  <c r="O1180" i="32"/>
  <c r="M1180" i="32"/>
  <c r="L1180" i="32"/>
  <c r="J1179" i="32"/>
  <c r="Q1179" i="32"/>
  <c r="O1179" i="32"/>
  <c r="M1179" i="32"/>
  <c r="L1179" i="32"/>
  <c r="J1178" i="32"/>
  <c r="Q1178" i="32"/>
  <c r="O1178" i="32"/>
  <c r="M1178" i="32"/>
  <c r="L1178" i="32"/>
  <c r="J1177" i="32"/>
  <c r="Q1177" i="32"/>
  <c r="O1177" i="32"/>
  <c r="M1177" i="32"/>
  <c r="L1177" i="32"/>
  <c r="J1176" i="32"/>
  <c r="Q1176" i="32"/>
  <c r="O1176" i="32"/>
  <c r="M1176" i="32"/>
  <c r="L1176" i="32"/>
  <c r="J1175" i="32"/>
  <c r="Q1175" i="32"/>
  <c r="O1175" i="32"/>
  <c r="M1175" i="32"/>
  <c r="L1175" i="32"/>
  <c r="J1174" i="32"/>
  <c r="Q1174" i="32"/>
  <c r="O1174" i="32"/>
  <c r="M1174" i="32"/>
  <c r="L1174" i="32"/>
  <c r="J1173" i="32"/>
  <c r="Q1173" i="32"/>
  <c r="O1173" i="32"/>
  <c r="M1173" i="32"/>
  <c r="L1173" i="32"/>
  <c r="J1172" i="32"/>
  <c r="Q1172" i="32"/>
  <c r="O1172" i="32"/>
  <c r="M1172" i="32"/>
  <c r="L1172" i="32"/>
  <c r="J1171" i="32"/>
  <c r="Q1171" i="32"/>
  <c r="O1171" i="32"/>
  <c r="M1171" i="32"/>
  <c r="L1171" i="32"/>
  <c r="J1170" i="32"/>
  <c r="Q1170" i="32"/>
  <c r="O1170" i="32"/>
  <c r="M1170" i="32"/>
  <c r="L1170" i="32"/>
  <c r="J1169" i="32"/>
  <c r="Q1169" i="32"/>
  <c r="O1169" i="32"/>
  <c r="M1169" i="32"/>
  <c r="L1169" i="32"/>
  <c r="J1168" i="32"/>
  <c r="Q1168" i="32"/>
  <c r="O1168" i="32"/>
  <c r="M1168" i="32"/>
  <c r="L1168" i="32"/>
  <c r="J1167" i="32"/>
  <c r="Q1167" i="32"/>
  <c r="O1167" i="32"/>
  <c r="M1167" i="32"/>
  <c r="L1167" i="32"/>
  <c r="J1166" i="32"/>
  <c r="Q1166" i="32"/>
  <c r="O1166" i="32"/>
  <c r="M1166" i="32"/>
  <c r="L1166" i="32"/>
  <c r="J1165" i="32"/>
  <c r="Q1165" i="32"/>
  <c r="O1165" i="32"/>
  <c r="M1165" i="32"/>
  <c r="L1165" i="32"/>
  <c r="J1164" i="32"/>
  <c r="Q1164" i="32"/>
  <c r="O1164" i="32"/>
  <c r="M1164" i="32"/>
  <c r="L1164" i="32"/>
  <c r="J1163" i="32"/>
  <c r="Q1163" i="32"/>
  <c r="O1163" i="32"/>
  <c r="M1163" i="32"/>
  <c r="L1163" i="32"/>
  <c r="J1162" i="32"/>
  <c r="Q1162" i="32"/>
  <c r="O1162" i="32"/>
  <c r="M1162" i="32"/>
  <c r="L1162" i="32"/>
  <c r="J1161" i="32"/>
  <c r="Q1161" i="32"/>
  <c r="O1161" i="32"/>
  <c r="M1161" i="32"/>
  <c r="L1161" i="32"/>
  <c r="J1160" i="32"/>
  <c r="Q1160" i="32"/>
  <c r="O1160" i="32"/>
  <c r="M1160" i="32"/>
  <c r="L1160" i="32"/>
  <c r="J1159" i="32"/>
  <c r="Q1159" i="32"/>
  <c r="O1159" i="32"/>
  <c r="M1159" i="32"/>
  <c r="L1159" i="32"/>
  <c r="J1158" i="32"/>
  <c r="Q1158" i="32"/>
  <c r="O1158" i="32"/>
  <c r="M1158" i="32"/>
  <c r="L1158" i="32"/>
  <c r="J1157" i="32"/>
  <c r="Q1157" i="32"/>
  <c r="O1157" i="32"/>
  <c r="M1157" i="32"/>
  <c r="L1157" i="32"/>
  <c r="J1156" i="32"/>
  <c r="Q1156" i="32"/>
  <c r="O1156" i="32"/>
  <c r="M1156" i="32"/>
  <c r="L1156" i="32"/>
  <c r="J1155" i="32"/>
  <c r="Q1155" i="32"/>
  <c r="O1155" i="32"/>
  <c r="M1155" i="32"/>
  <c r="L1155" i="32"/>
  <c r="J1154" i="32"/>
  <c r="Q1154" i="32"/>
  <c r="O1154" i="32"/>
  <c r="M1154" i="32"/>
  <c r="L1154" i="32"/>
  <c r="J1153" i="32"/>
  <c r="Q1153" i="32"/>
  <c r="O1153" i="32"/>
  <c r="M1153" i="32"/>
  <c r="L1153" i="32"/>
  <c r="J1152" i="32"/>
  <c r="Q1152" i="32"/>
  <c r="O1152" i="32"/>
  <c r="M1152" i="32"/>
  <c r="L1152" i="32"/>
  <c r="J1151" i="32"/>
  <c r="Q1151" i="32"/>
  <c r="O1151" i="32"/>
  <c r="M1151" i="32"/>
  <c r="L1151" i="32"/>
  <c r="J1150" i="32"/>
  <c r="Q1150" i="32"/>
  <c r="O1150" i="32"/>
  <c r="M1150" i="32"/>
  <c r="L1150" i="32"/>
  <c r="J1149" i="32"/>
  <c r="Q1149" i="32"/>
  <c r="O1149" i="32"/>
  <c r="M1149" i="32"/>
  <c r="L1149" i="32"/>
  <c r="J1148" i="32"/>
  <c r="Q1148" i="32"/>
  <c r="O1148" i="32"/>
  <c r="M1148" i="32"/>
  <c r="L1148" i="32"/>
  <c r="J1147" i="32"/>
  <c r="Q1147" i="32"/>
  <c r="O1147" i="32"/>
  <c r="M1147" i="32"/>
  <c r="L1147" i="32"/>
  <c r="J1146" i="32"/>
  <c r="Q1146" i="32"/>
  <c r="O1146" i="32"/>
  <c r="M1146" i="32"/>
  <c r="L1146" i="32"/>
  <c r="J1145" i="32"/>
  <c r="Q1145" i="32"/>
  <c r="O1145" i="32"/>
  <c r="M1145" i="32"/>
  <c r="L1145" i="32"/>
  <c r="J1144" i="32"/>
  <c r="Q1144" i="32"/>
  <c r="O1144" i="32"/>
  <c r="M1144" i="32"/>
  <c r="L1144" i="32"/>
  <c r="J1143" i="32"/>
  <c r="Q1143" i="32"/>
  <c r="O1143" i="32"/>
  <c r="M1143" i="32"/>
  <c r="L1143" i="32"/>
  <c r="J1142" i="32"/>
  <c r="Q1142" i="32"/>
  <c r="O1142" i="32"/>
  <c r="M1142" i="32"/>
  <c r="L1142" i="32"/>
  <c r="J1141" i="32"/>
  <c r="Q1141" i="32"/>
  <c r="O1141" i="32"/>
  <c r="M1141" i="32"/>
  <c r="L1141" i="32"/>
  <c r="J1140" i="32"/>
  <c r="Q1140" i="32"/>
  <c r="O1140" i="32"/>
  <c r="M1140" i="32"/>
  <c r="L1140" i="32"/>
  <c r="J1139" i="32"/>
  <c r="Q1139" i="32"/>
  <c r="O1139" i="32"/>
  <c r="M1139" i="32"/>
  <c r="L1139" i="32"/>
  <c r="J1138" i="32"/>
  <c r="Q1138" i="32"/>
  <c r="O1138" i="32"/>
  <c r="M1138" i="32"/>
  <c r="L1138" i="32"/>
  <c r="J1137" i="32"/>
  <c r="Q1137" i="32"/>
  <c r="O1137" i="32"/>
  <c r="M1137" i="32"/>
  <c r="L1137" i="32"/>
  <c r="J1136" i="32"/>
  <c r="Q1136" i="32"/>
  <c r="O1136" i="32"/>
  <c r="M1136" i="32"/>
  <c r="L1136" i="32"/>
  <c r="J1135" i="32"/>
  <c r="Q1135" i="32"/>
  <c r="O1135" i="32"/>
  <c r="M1135" i="32"/>
  <c r="L1135" i="32"/>
  <c r="J1134" i="32"/>
  <c r="Q1134" i="32"/>
  <c r="O1134" i="32"/>
  <c r="M1134" i="32"/>
  <c r="L1134" i="32"/>
  <c r="J1133" i="32"/>
  <c r="Q1133" i="32"/>
  <c r="O1133" i="32"/>
  <c r="M1133" i="32"/>
  <c r="L1133" i="32"/>
  <c r="J1132" i="32"/>
  <c r="Q1132" i="32"/>
  <c r="O1132" i="32"/>
  <c r="M1132" i="32"/>
  <c r="L1132" i="32"/>
  <c r="J1131" i="32"/>
  <c r="Q1131" i="32"/>
  <c r="O1131" i="32"/>
  <c r="M1131" i="32"/>
  <c r="L1131" i="32"/>
  <c r="J1130" i="32"/>
  <c r="Q1130" i="32"/>
  <c r="O1130" i="32"/>
  <c r="M1130" i="32"/>
  <c r="L1130" i="32"/>
  <c r="J1129" i="32"/>
  <c r="Q1129" i="32"/>
  <c r="O1129" i="32"/>
  <c r="M1129" i="32"/>
  <c r="L1129" i="32"/>
  <c r="J1128" i="32"/>
  <c r="Q1128" i="32"/>
  <c r="O1128" i="32"/>
  <c r="M1128" i="32"/>
  <c r="L1128" i="32"/>
  <c r="J1127" i="32"/>
  <c r="Q1127" i="32"/>
  <c r="O1127" i="32"/>
  <c r="M1127" i="32"/>
  <c r="L1127" i="32"/>
  <c r="J1126" i="32"/>
  <c r="Q1126" i="32"/>
  <c r="O1126" i="32"/>
  <c r="M1126" i="32"/>
  <c r="L1126" i="32"/>
  <c r="J1125" i="32"/>
  <c r="Q1125" i="32"/>
  <c r="O1125" i="32"/>
  <c r="M1125" i="32"/>
  <c r="L1125" i="32"/>
  <c r="J1124" i="32"/>
  <c r="Q1124" i="32"/>
  <c r="O1124" i="32"/>
  <c r="M1124" i="32"/>
  <c r="L1124" i="32"/>
  <c r="J1123" i="32"/>
  <c r="Q1123" i="32"/>
  <c r="O1123" i="32"/>
  <c r="M1123" i="32"/>
  <c r="L1123" i="32"/>
  <c r="J1122" i="32"/>
  <c r="Q1122" i="32"/>
  <c r="O1122" i="32"/>
  <c r="M1122" i="32"/>
  <c r="L1122" i="32"/>
  <c r="J1121" i="32"/>
  <c r="Q1121" i="32"/>
  <c r="O1121" i="32"/>
  <c r="M1121" i="32"/>
  <c r="L1121" i="32"/>
  <c r="J1120" i="32"/>
  <c r="Q1120" i="32"/>
  <c r="O1120" i="32"/>
  <c r="M1120" i="32"/>
  <c r="L1120" i="32"/>
  <c r="J1118" i="32"/>
  <c r="Q1118" i="32"/>
  <c r="O1118" i="32"/>
  <c r="M1118" i="32"/>
  <c r="L1118" i="32"/>
  <c r="J1117" i="32"/>
  <c r="Q1117" i="32"/>
  <c r="O1117" i="32"/>
  <c r="M1117" i="32"/>
  <c r="L1117" i="32"/>
  <c r="J1116" i="32"/>
  <c r="Q1116" i="32"/>
  <c r="O1116" i="32"/>
  <c r="M1116" i="32"/>
  <c r="L1116" i="32"/>
  <c r="J1115" i="32"/>
  <c r="Q1115" i="32"/>
  <c r="O1115" i="32"/>
  <c r="M1115" i="32"/>
  <c r="L1115" i="32"/>
  <c r="J1114" i="32"/>
  <c r="Q1114" i="32"/>
  <c r="O1114" i="32"/>
  <c r="M1114" i="32"/>
  <c r="L1114" i="32"/>
  <c r="J1113" i="32"/>
  <c r="Q1113" i="32"/>
  <c r="O1113" i="32"/>
  <c r="M1113" i="32"/>
  <c r="L1113" i="32"/>
  <c r="J1112" i="32"/>
  <c r="Q1112" i="32"/>
  <c r="O1112" i="32"/>
  <c r="M1112" i="32"/>
  <c r="L1112" i="32"/>
  <c r="J1111" i="32"/>
  <c r="Q1111" i="32"/>
  <c r="O1111" i="32"/>
  <c r="M1111" i="32"/>
  <c r="L1111" i="32"/>
  <c r="J1110" i="32"/>
  <c r="Q1110" i="32"/>
  <c r="O1110" i="32"/>
  <c r="M1110" i="32"/>
  <c r="L1110" i="32"/>
  <c r="J1109" i="32"/>
  <c r="Q1109" i="32"/>
  <c r="O1109" i="32"/>
  <c r="M1109" i="32"/>
  <c r="L1109" i="32"/>
  <c r="J1108" i="32"/>
  <c r="Q1108" i="32"/>
  <c r="O1108" i="32"/>
  <c r="M1108" i="32"/>
  <c r="L1108" i="32"/>
  <c r="J1107" i="32"/>
  <c r="Q1107" i="32"/>
  <c r="O1107" i="32"/>
  <c r="M1107" i="32"/>
  <c r="L1107" i="32"/>
  <c r="J1106" i="32"/>
  <c r="Q1106" i="32"/>
  <c r="O1106" i="32"/>
  <c r="M1106" i="32"/>
  <c r="L1106" i="32"/>
  <c r="J1105" i="32"/>
  <c r="Q1105" i="32"/>
  <c r="O1105" i="32"/>
  <c r="M1105" i="32"/>
  <c r="L1105" i="32"/>
  <c r="J1104" i="32"/>
  <c r="Q1104" i="32"/>
  <c r="O1104" i="32"/>
  <c r="M1104" i="32"/>
  <c r="L1104" i="32"/>
  <c r="J1103" i="32"/>
  <c r="Q1103" i="32"/>
  <c r="O1103" i="32"/>
  <c r="M1103" i="32"/>
  <c r="L1103" i="32"/>
  <c r="J1102" i="32"/>
  <c r="Q1102" i="32"/>
  <c r="O1102" i="32"/>
  <c r="M1102" i="32"/>
  <c r="L1102" i="32"/>
  <c r="J1101" i="32"/>
  <c r="Q1101" i="32"/>
  <c r="O1101" i="32"/>
  <c r="M1101" i="32"/>
  <c r="L1101" i="32"/>
  <c r="J1100" i="32"/>
  <c r="Q1100" i="32"/>
  <c r="O1100" i="32"/>
  <c r="M1100" i="32"/>
  <c r="L1100" i="32"/>
  <c r="J1099" i="32"/>
  <c r="Q1099" i="32"/>
  <c r="O1099" i="32"/>
  <c r="M1099" i="32"/>
  <c r="L1099" i="32"/>
  <c r="J1098" i="32"/>
  <c r="Q1098" i="32"/>
  <c r="O1098" i="32"/>
  <c r="M1098" i="32"/>
  <c r="L1098" i="32"/>
  <c r="J1097" i="32"/>
  <c r="Q1097" i="32"/>
  <c r="O1097" i="32"/>
  <c r="M1097" i="32"/>
  <c r="L1097" i="32"/>
  <c r="J1096" i="32"/>
  <c r="Q1096" i="32"/>
  <c r="O1096" i="32"/>
  <c r="M1096" i="32"/>
  <c r="L1096" i="32"/>
  <c r="J1095" i="32"/>
  <c r="Q1095" i="32"/>
  <c r="O1095" i="32"/>
  <c r="M1095" i="32"/>
  <c r="L1095" i="32"/>
  <c r="J1090" i="32"/>
  <c r="Q1090" i="32"/>
  <c r="O1090" i="32"/>
  <c r="M1090" i="32"/>
  <c r="L1090" i="32"/>
  <c r="J1089" i="32"/>
  <c r="Q1089" i="32"/>
  <c r="O1089" i="32"/>
  <c r="M1089" i="32"/>
  <c r="L1089" i="32"/>
  <c r="J1088" i="32"/>
  <c r="Q1088" i="32"/>
  <c r="O1088" i="32"/>
  <c r="M1088" i="32"/>
  <c r="L1088" i="32"/>
  <c r="J1087" i="32"/>
  <c r="Q1087" i="32"/>
  <c r="O1087" i="32"/>
  <c r="M1087" i="32"/>
  <c r="L1087" i="32"/>
  <c r="J1086" i="32"/>
  <c r="Q1086" i="32"/>
  <c r="O1086" i="32"/>
  <c r="M1086" i="32"/>
  <c r="L1086" i="32"/>
  <c r="J1085" i="32"/>
  <c r="Q1085" i="32"/>
  <c r="O1085" i="32"/>
  <c r="M1085" i="32"/>
  <c r="L1085" i="32"/>
  <c r="J1084" i="32"/>
  <c r="Q1084" i="32"/>
  <c r="O1084" i="32"/>
  <c r="M1084" i="32"/>
  <c r="L1084" i="32"/>
  <c r="J1083" i="32"/>
  <c r="Q1083" i="32"/>
  <c r="O1083" i="32"/>
  <c r="M1083" i="32"/>
  <c r="L1083" i="32"/>
  <c r="J1082" i="32"/>
  <c r="Q1082" i="32"/>
  <c r="O1082" i="32"/>
  <c r="M1082" i="32"/>
  <c r="L1082" i="32"/>
  <c r="J1081" i="32"/>
  <c r="Q1081" i="32"/>
  <c r="O1081" i="32"/>
  <c r="M1081" i="32"/>
  <c r="L1081" i="32"/>
  <c r="J1080" i="32"/>
  <c r="Q1080" i="32"/>
  <c r="O1080" i="32"/>
  <c r="M1080" i="32"/>
  <c r="L1080" i="32"/>
  <c r="J1079" i="32"/>
  <c r="Q1079" i="32"/>
  <c r="O1079" i="32"/>
  <c r="M1079" i="32"/>
  <c r="L1079" i="32"/>
  <c r="J1078" i="32"/>
  <c r="Q1078" i="32"/>
  <c r="O1078" i="32"/>
  <c r="M1078" i="32"/>
  <c r="L1078" i="32"/>
  <c r="J1077" i="32"/>
  <c r="Q1077" i="32"/>
  <c r="O1077" i="32"/>
  <c r="M1077" i="32"/>
  <c r="L1077" i="32"/>
  <c r="J1076" i="32"/>
  <c r="Q1076" i="32"/>
  <c r="O1076" i="32"/>
  <c r="M1076" i="32"/>
  <c r="L1076" i="32"/>
  <c r="J1075" i="32"/>
  <c r="Q1075" i="32"/>
  <c r="O1075" i="32"/>
  <c r="M1075" i="32"/>
  <c r="L1075" i="32"/>
  <c r="J1074" i="32"/>
  <c r="Q1074" i="32"/>
  <c r="O1074" i="32"/>
  <c r="M1074" i="32"/>
  <c r="L1074" i="32"/>
  <c r="J1073" i="32"/>
  <c r="Q1073" i="32"/>
  <c r="O1073" i="32"/>
  <c r="M1073" i="32"/>
  <c r="L1073" i="32"/>
  <c r="J1072" i="32"/>
  <c r="Q1072" i="32"/>
  <c r="O1072" i="32"/>
  <c r="M1072" i="32"/>
  <c r="L1072" i="32"/>
  <c r="J1071" i="32"/>
  <c r="Q1071" i="32"/>
  <c r="O1071" i="32"/>
  <c r="M1071" i="32"/>
  <c r="L1071" i="32"/>
  <c r="J1070" i="32"/>
  <c r="Q1070" i="32"/>
  <c r="O1070" i="32"/>
  <c r="M1070" i="32"/>
  <c r="L1070" i="32"/>
  <c r="J1069" i="32"/>
  <c r="Q1069" i="32"/>
  <c r="O1069" i="32"/>
  <c r="M1069" i="32"/>
  <c r="L1069" i="32"/>
  <c r="J1068" i="32"/>
  <c r="Q1068" i="32"/>
  <c r="O1068" i="32"/>
  <c r="M1068" i="32"/>
  <c r="L1068" i="32"/>
  <c r="J1067" i="32"/>
  <c r="Q1067" i="32"/>
  <c r="O1067" i="32"/>
  <c r="M1067" i="32"/>
  <c r="L1067" i="32"/>
  <c r="J1066" i="32"/>
  <c r="Q1066" i="32"/>
  <c r="O1066" i="32"/>
  <c r="M1066" i="32"/>
  <c r="L1066" i="32"/>
  <c r="J1065" i="32"/>
  <c r="Q1065" i="32"/>
  <c r="O1065" i="32"/>
  <c r="M1065" i="32"/>
  <c r="L1065" i="32"/>
  <c r="J1064" i="32"/>
  <c r="Q1064" i="32"/>
  <c r="O1064" i="32"/>
  <c r="M1064" i="32"/>
  <c r="L1064" i="32"/>
  <c r="J1063" i="32"/>
  <c r="Q1063" i="32"/>
  <c r="O1063" i="32"/>
  <c r="M1063" i="32"/>
  <c r="L1063" i="32"/>
  <c r="J1062" i="32"/>
  <c r="Q1062" i="32"/>
  <c r="O1062" i="32"/>
  <c r="M1062" i="32"/>
  <c r="L1062" i="32"/>
  <c r="J1061" i="32"/>
  <c r="Q1061" i="32"/>
  <c r="O1061" i="32"/>
  <c r="M1061" i="32"/>
  <c r="L1061" i="32"/>
  <c r="J1059" i="32"/>
  <c r="Q1059" i="32"/>
  <c r="O1059" i="32"/>
  <c r="M1059" i="32"/>
  <c r="L1059" i="32"/>
  <c r="J1058" i="32"/>
  <c r="Q1058" i="32"/>
  <c r="O1058" i="32"/>
  <c r="M1058" i="32"/>
  <c r="L1058" i="32"/>
  <c r="J1057" i="32"/>
  <c r="Q1057" i="32"/>
  <c r="O1057" i="32"/>
  <c r="M1057" i="32"/>
  <c r="L1057" i="32"/>
  <c r="J1056" i="32"/>
  <c r="Q1056" i="32"/>
  <c r="O1056" i="32"/>
  <c r="M1056" i="32"/>
  <c r="L1056" i="32"/>
  <c r="J1055" i="32"/>
  <c r="Q1055" i="32"/>
  <c r="O1055" i="32"/>
  <c r="M1055" i="32"/>
  <c r="L1055" i="32"/>
  <c r="J1054" i="32"/>
  <c r="Q1054" i="32"/>
  <c r="O1054" i="32"/>
  <c r="M1054" i="32"/>
  <c r="L1054" i="32"/>
  <c r="J1053" i="32"/>
  <c r="Q1053" i="32"/>
  <c r="O1053" i="32"/>
  <c r="M1053" i="32"/>
  <c r="L1053" i="32"/>
  <c r="J1052" i="32"/>
  <c r="Q1052" i="32"/>
  <c r="O1052" i="32"/>
  <c r="M1052" i="32"/>
  <c r="L1052" i="32"/>
  <c r="J1051" i="32"/>
  <c r="Q1051" i="32"/>
  <c r="O1051" i="32"/>
  <c r="M1051" i="32"/>
  <c r="L1051" i="32"/>
  <c r="J1050" i="32"/>
  <c r="Q1050" i="32"/>
  <c r="O1050" i="32"/>
  <c r="M1050" i="32"/>
  <c r="L1050" i="32"/>
  <c r="J1049" i="32"/>
  <c r="Q1049" i="32"/>
  <c r="O1049" i="32"/>
  <c r="M1049" i="32"/>
  <c r="L1049" i="32"/>
  <c r="J1048" i="32"/>
  <c r="Q1048" i="32"/>
  <c r="O1048" i="32"/>
  <c r="M1048" i="32"/>
  <c r="L1048" i="32"/>
  <c r="J1047" i="32"/>
  <c r="Q1047" i="32"/>
  <c r="O1047" i="32"/>
  <c r="M1047" i="32"/>
  <c r="L1047" i="32"/>
  <c r="J1046" i="32"/>
  <c r="Q1046" i="32"/>
  <c r="O1046" i="32"/>
  <c r="M1046" i="32"/>
  <c r="L1046" i="32"/>
  <c r="J1045" i="32"/>
  <c r="Q1045" i="32"/>
  <c r="O1045" i="32"/>
  <c r="M1045" i="32"/>
  <c r="L1045" i="32"/>
  <c r="J1044" i="32"/>
  <c r="Q1044" i="32"/>
  <c r="O1044" i="32"/>
  <c r="M1044" i="32"/>
  <c r="L1044" i="32"/>
  <c r="J1043" i="32"/>
  <c r="Q1043" i="32"/>
  <c r="O1043" i="32"/>
  <c r="M1043" i="32"/>
  <c r="L1043" i="32"/>
  <c r="J1042" i="32"/>
  <c r="Q1042" i="32"/>
  <c r="O1042" i="32"/>
  <c r="M1042" i="32"/>
  <c r="L1042" i="32"/>
  <c r="J1041" i="32"/>
  <c r="Q1041" i="32"/>
  <c r="O1041" i="32"/>
  <c r="M1041" i="32"/>
  <c r="L1041" i="32"/>
  <c r="J1040" i="32"/>
  <c r="Q1040" i="32"/>
  <c r="O1040" i="32"/>
  <c r="M1040" i="32"/>
  <c r="L1040" i="32"/>
  <c r="J1039" i="32"/>
  <c r="Q1039" i="32"/>
  <c r="O1039" i="32"/>
  <c r="M1039" i="32"/>
  <c r="L1039" i="32"/>
  <c r="J1038" i="32"/>
  <c r="Q1038" i="32"/>
  <c r="O1038" i="32"/>
  <c r="M1038" i="32"/>
  <c r="L1038" i="32"/>
  <c r="J1037" i="32"/>
  <c r="Q1037" i="32"/>
  <c r="O1037" i="32"/>
  <c r="M1037" i="32"/>
  <c r="L1037" i="32"/>
  <c r="J1036" i="32"/>
  <c r="Q1036" i="32"/>
  <c r="O1036" i="32"/>
  <c r="M1036" i="32"/>
  <c r="L1036" i="32"/>
  <c r="J1035" i="32"/>
  <c r="Q1035" i="32"/>
  <c r="O1035" i="32"/>
  <c r="M1035" i="32"/>
  <c r="L1035" i="32"/>
  <c r="J1034" i="32"/>
  <c r="Q1034" i="32"/>
  <c r="O1034" i="32"/>
  <c r="M1034" i="32"/>
  <c r="L1034" i="32"/>
  <c r="J1033" i="32"/>
  <c r="Q1033" i="32"/>
  <c r="O1033" i="32"/>
  <c r="M1033" i="32"/>
  <c r="L1033" i="32"/>
  <c r="J1032" i="32"/>
  <c r="Q1032" i="32"/>
  <c r="O1032" i="32"/>
  <c r="M1032" i="32"/>
  <c r="L1032" i="32"/>
  <c r="J1031" i="32"/>
  <c r="Q1031" i="32"/>
  <c r="O1031" i="32"/>
  <c r="M1031" i="32"/>
  <c r="L1031" i="32"/>
  <c r="J1030" i="32"/>
  <c r="Q1030" i="32"/>
  <c r="O1030" i="32"/>
  <c r="M1030" i="32"/>
  <c r="L1030" i="32"/>
  <c r="J1029" i="32"/>
  <c r="Q1029" i="32"/>
  <c r="O1029" i="32"/>
  <c r="M1029" i="32"/>
  <c r="L1029" i="32"/>
  <c r="J1028" i="32"/>
  <c r="Q1028" i="32"/>
  <c r="O1028" i="32"/>
  <c r="M1028" i="32"/>
  <c r="L1028" i="32"/>
  <c r="J1027" i="32"/>
  <c r="Q1027" i="32"/>
  <c r="O1027" i="32"/>
  <c r="M1027" i="32"/>
  <c r="L1027" i="32"/>
  <c r="J1026" i="32"/>
  <c r="Q1026" i="32"/>
  <c r="O1026" i="32"/>
  <c r="M1026" i="32"/>
  <c r="L1026" i="32"/>
  <c r="J1025" i="32"/>
  <c r="Q1025" i="32"/>
  <c r="O1025" i="32"/>
  <c r="M1025" i="32"/>
  <c r="L1025" i="32"/>
  <c r="J1023" i="32"/>
  <c r="Q1023" i="32"/>
  <c r="O1023" i="32"/>
  <c r="M1023" i="32"/>
  <c r="L1023" i="32"/>
  <c r="J1022" i="32"/>
  <c r="Q1022" i="32"/>
  <c r="O1022" i="32"/>
  <c r="M1022" i="32"/>
  <c r="L1022" i="32"/>
  <c r="J1021" i="32"/>
  <c r="Q1021" i="32"/>
  <c r="O1021" i="32"/>
  <c r="M1021" i="32"/>
  <c r="L1021" i="32"/>
  <c r="J1020" i="32"/>
  <c r="Q1020" i="32"/>
  <c r="O1020" i="32"/>
  <c r="M1020" i="32"/>
  <c r="L1020" i="32"/>
  <c r="J1019" i="32"/>
  <c r="Q1019" i="32"/>
  <c r="O1019" i="32"/>
  <c r="M1019" i="32"/>
  <c r="L1019" i="32"/>
  <c r="J1018" i="32"/>
  <c r="Q1018" i="32"/>
  <c r="O1018" i="32"/>
  <c r="M1018" i="32"/>
  <c r="L1018" i="32"/>
  <c r="J1017" i="32"/>
  <c r="Q1017" i="32"/>
  <c r="O1017" i="32"/>
  <c r="M1017" i="32"/>
  <c r="L1017" i="32"/>
  <c r="J1016" i="32"/>
  <c r="Q1016" i="32"/>
  <c r="O1016" i="32"/>
  <c r="M1016" i="32"/>
  <c r="L1016" i="32"/>
  <c r="J1015" i="32"/>
  <c r="Q1015" i="32"/>
  <c r="O1015" i="32"/>
  <c r="M1015" i="32"/>
  <c r="L1015" i="32"/>
  <c r="J1014" i="32"/>
  <c r="Q1014" i="32"/>
  <c r="O1014" i="32"/>
  <c r="M1014" i="32"/>
  <c r="L1014" i="32"/>
  <c r="J1013" i="32"/>
  <c r="Q1013" i="32"/>
  <c r="O1013" i="32"/>
  <c r="M1013" i="32"/>
  <c r="L1013" i="32"/>
  <c r="J1012" i="32"/>
  <c r="Q1012" i="32"/>
  <c r="O1012" i="32"/>
  <c r="M1012" i="32"/>
  <c r="L1012" i="32"/>
  <c r="J1011" i="32"/>
  <c r="Q1011" i="32"/>
  <c r="O1011" i="32"/>
  <c r="M1011" i="32"/>
  <c r="L1011" i="32"/>
  <c r="J1010" i="32"/>
  <c r="Q1010" i="32"/>
  <c r="O1010" i="32"/>
  <c r="M1010" i="32"/>
  <c r="L1010" i="32"/>
  <c r="J1009" i="32"/>
  <c r="Q1009" i="32"/>
  <c r="O1009" i="32"/>
  <c r="M1009" i="32"/>
  <c r="L1009" i="32"/>
  <c r="J1008" i="32"/>
  <c r="Q1008" i="32"/>
  <c r="O1008" i="32"/>
  <c r="M1008" i="32"/>
  <c r="L1008" i="32"/>
  <c r="J1007" i="32"/>
  <c r="Q1007" i="32"/>
  <c r="O1007" i="32"/>
  <c r="M1007" i="32"/>
  <c r="L1007" i="32"/>
  <c r="J1006" i="32"/>
  <c r="Q1006" i="32"/>
  <c r="O1006" i="32"/>
  <c r="M1006" i="32"/>
  <c r="L1006" i="32"/>
  <c r="J1005" i="32"/>
  <c r="Q1005" i="32"/>
  <c r="O1005" i="32"/>
  <c r="M1005" i="32"/>
  <c r="L1005" i="32"/>
  <c r="J1004" i="32"/>
  <c r="Q1004" i="32"/>
  <c r="O1004" i="32"/>
  <c r="M1004" i="32"/>
  <c r="L1004" i="32"/>
  <c r="J1003" i="32"/>
  <c r="Q1003" i="32"/>
  <c r="O1003" i="32"/>
  <c r="M1003" i="32"/>
  <c r="L1003" i="32"/>
  <c r="J1002" i="32"/>
  <c r="Q1002" i="32"/>
  <c r="O1002" i="32"/>
  <c r="M1002" i="32"/>
  <c r="L1002" i="32"/>
  <c r="J1001" i="32"/>
  <c r="Q1001" i="32"/>
  <c r="O1001" i="32"/>
  <c r="M1001" i="32"/>
  <c r="L1001" i="32"/>
  <c r="J1000" i="32"/>
  <c r="Q1000" i="32"/>
  <c r="O1000" i="32"/>
  <c r="M1000" i="32"/>
  <c r="L1000" i="32"/>
  <c r="J999" i="32"/>
  <c r="Q999" i="32"/>
  <c r="O999" i="32"/>
  <c r="M999" i="32"/>
  <c r="L999" i="32"/>
  <c r="J998" i="32"/>
  <c r="Q998" i="32"/>
  <c r="O998" i="32"/>
  <c r="M998" i="32"/>
  <c r="L998" i="32"/>
  <c r="J997" i="32"/>
  <c r="Q997" i="32"/>
  <c r="O997" i="32"/>
  <c r="M997" i="32"/>
  <c r="L997" i="32"/>
  <c r="J996" i="32"/>
  <c r="Q996" i="32"/>
  <c r="O996" i="32"/>
  <c r="M996" i="32"/>
  <c r="L996" i="32"/>
  <c r="J995" i="32"/>
  <c r="Q995" i="32"/>
  <c r="O995" i="32"/>
  <c r="M995" i="32"/>
  <c r="L995" i="32"/>
  <c r="J994" i="32"/>
  <c r="Q994" i="32"/>
  <c r="O994" i="32"/>
  <c r="M994" i="32"/>
  <c r="L994" i="32"/>
  <c r="J993" i="32"/>
  <c r="Q993" i="32"/>
  <c r="O993" i="32"/>
  <c r="M993" i="32"/>
  <c r="L993" i="32"/>
  <c r="J992" i="32"/>
  <c r="Q992" i="32"/>
  <c r="O992" i="32"/>
  <c r="M992" i="32"/>
  <c r="L992" i="32"/>
  <c r="J991" i="32"/>
  <c r="Q991" i="32"/>
  <c r="O991" i="32"/>
  <c r="M991" i="32"/>
  <c r="L991" i="32"/>
  <c r="J990" i="32"/>
  <c r="Q990" i="32"/>
  <c r="O990" i="32"/>
  <c r="M990" i="32"/>
  <c r="L990" i="32"/>
  <c r="J989" i="32"/>
  <c r="Q989" i="32"/>
  <c r="O989" i="32"/>
  <c r="M989" i="32"/>
  <c r="L989" i="32"/>
  <c r="J988" i="32"/>
  <c r="Q988" i="32"/>
  <c r="O988" i="32"/>
  <c r="M988" i="32"/>
  <c r="L988" i="32"/>
  <c r="J987" i="32"/>
  <c r="Q987" i="32"/>
  <c r="O987" i="32"/>
  <c r="M987" i="32"/>
  <c r="L987" i="32"/>
  <c r="J986" i="32"/>
  <c r="Q986" i="32"/>
  <c r="O986" i="32"/>
  <c r="M986" i="32"/>
  <c r="L986" i="32"/>
  <c r="J985" i="32"/>
  <c r="Q985" i="32"/>
  <c r="O985" i="32"/>
  <c r="M985" i="32"/>
  <c r="L985" i="32"/>
  <c r="J984" i="32"/>
  <c r="Q984" i="32"/>
  <c r="O984" i="32"/>
  <c r="M984" i="32"/>
  <c r="L984" i="32"/>
  <c r="J983" i="32"/>
  <c r="Q983" i="32"/>
  <c r="O983" i="32"/>
  <c r="M983" i="32"/>
  <c r="L983" i="32"/>
  <c r="J982" i="32"/>
  <c r="Q982" i="32"/>
  <c r="O982" i="32"/>
  <c r="M982" i="32"/>
  <c r="L982" i="32"/>
  <c r="J981" i="32"/>
  <c r="Q981" i="32"/>
  <c r="O981" i="32"/>
  <c r="M981" i="32"/>
  <c r="L981" i="32"/>
  <c r="J980" i="32"/>
  <c r="Q980" i="32"/>
  <c r="O980" i="32"/>
  <c r="M980" i="32"/>
  <c r="L980" i="32"/>
  <c r="J979" i="32"/>
  <c r="Q979" i="32"/>
  <c r="O979" i="32"/>
  <c r="M979" i="32"/>
  <c r="L979" i="32"/>
  <c r="J978" i="32"/>
  <c r="Q978" i="32"/>
  <c r="O978" i="32"/>
  <c r="M978" i="32"/>
  <c r="L978" i="32"/>
  <c r="J977" i="32"/>
  <c r="Q977" i="32"/>
  <c r="O977" i="32"/>
  <c r="M977" i="32"/>
  <c r="L977" i="32"/>
  <c r="J976" i="32"/>
  <c r="Q976" i="32"/>
  <c r="O976" i="32"/>
  <c r="M976" i="32"/>
  <c r="L976" i="32"/>
  <c r="J975" i="32"/>
  <c r="Q975" i="32"/>
  <c r="O975" i="32"/>
  <c r="M975" i="32"/>
  <c r="L975" i="32"/>
  <c r="J974" i="32"/>
  <c r="Q974" i="32"/>
  <c r="O974" i="32"/>
  <c r="M974" i="32"/>
  <c r="L974" i="32"/>
  <c r="J973" i="32"/>
  <c r="Q973" i="32"/>
  <c r="O973" i="32"/>
  <c r="M973" i="32"/>
  <c r="L973" i="32"/>
  <c r="J972" i="32"/>
  <c r="Q972" i="32"/>
  <c r="O972" i="32"/>
  <c r="M972" i="32"/>
  <c r="L972" i="32"/>
  <c r="J971" i="32"/>
  <c r="Q971" i="32"/>
  <c r="O971" i="32"/>
  <c r="M971" i="32"/>
  <c r="L971" i="32"/>
  <c r="J970" i="32"/>
  <c r="Q970" i="32"/>
  <c r="O970" i="32"/>
  <c r="M970" i="32"/>
  <c r="L970" i="32"/>
  <c r="J969" i="32"/>
  <c r="Q969" i="32"/>
  <c r="O969" i="32"/>
  <c r="M969" i="32"/>
  <c r="L969" i="32"/>
  <c r="J968" i="32"/>
  <c r="Q968" i="32"/>
  <c r="O968" i="32"/>
  <c r="M968" i="32"/>
  <c r="L968" i="32"/>
  <c r="J967" i="32"/>
  <c r="Q967" i="32"/>
  <c r="O967" i="32"/>
  <c r="M967" i="32"/>
  <c r="L967" i="32"/>
  <c r="J966" i="32"/>
  <c r="Q966" i="32"/>
  <c r="O966" i="32"/>
  <c r="M966" i="32"/>
  <c r="L966" i="32"/>
  <c r="J965" i="32"/>
  <c r="Q965" i="32"/>
  <c r="O965" i="32"/>
  <c r="M965" i="32"/>
  <c r="L965" i="32"/>
  <c r="J964" i="32"/>
  <c r="Q964" i="32"/>
  <c r="O964" i="32"/>
  <c r="M964" i="32"/>
  <c r="L964" i="32"/>
  <c r="J963" i="32"/>
  <c r="Q963" i="32"/>
  <c r="O963" i="32"/>
  <c r="M963" i="32"/>
  <c r="L963" i="32"/>
  <c r="J962" i="32"/>
  <c r="Q962" i="32"/>
  <c r="O962" i="32"/>
  <c r="M962" i="32"/>
  <c r="L962" i="32"/>
  <c r="J961" i="32"/>
  <c r="Q961" i="32"/>
  <c r="O961" i="32"/>
  <c r="M961" i="32"/>
  <c r="L961" i="32"/>
  <c r="J960" i="32"/>
  <c r="Q960" i="32"/>
  <c r="O960" i="32"/>
  <c r="M960" i="32"/>
  <c r="L960" i="32"/>
  <c r="J959" i="32"/>
  <c r="Q959" i="32"/>
  <c r="O959" i="32"/>
  <c r="M959" i="32"/>
  <c r="L959" i="32"/>
  <c r="J958" i="32"/>
  <c r="Q958" i="32"/>
  <c r="O958" i="32"/>
  <c r="M958" i="32"/>
  <c r="L958" i="32"/>
  <c r="J957" i="32"/>
  <c r="Q957" i="32"/>
  <c r="O957" i="32"/>
  <c r="M957" i="32"/>
  <c r="L957" i="32"/>
  <c r="J956" i="32"/>
  <c r="Q956" i="32"/>
  <c r="O956" i="32"/>
  <c r="M956" i="32"/>
  <c r="L956" i="32"/>
  <c r="J955" i="32"/>
  <c r="Q955" i="32"/>
  <c r="O955" i="32"/>
  <c r="M955" i="32"/>
  <c r="L955" i="32"/>
  <c r="J954" i="32"/>
  <c r="Q954" i="32"/>
  <c r="O954" i="32"/>
  <c r="M954" i="32"/>
  <c r="L954" i="32"/>
  <c r="J953" i="32"/>
  <c r="Q953" i="32"/>
  <c r="O953" i="32"/>
  <c r="M953" i="32"/>
  <c r="L953" i="32"/>
  <c r="J952" i="32"/>
  <c r="Q952" i="32"/>
  <c r="O952" i="32"/>
  <c r="M952" i="32"/>
  <c r="L952" i="32"/>
  <c r="J951" i="32"/>
  <c r="Q951" i="32"/>
  <c r="O951" i="32"/>
  <c r="M951" i="32"/>
  <c r="L951" i="32"/>
  <c r="J950" i="32"/>
  <c r="Q950" i="32"/>
  <c r="O950" i="32"/>
  <c r="M950" i="32"/>
  <c r="L950" i="32"/>
  <c r="J949" i="32"/>
  <c r="Q949" i="32"/>
  <c r="O949" i="32"/>
  <c r="M949" i="32"/>
  <c r="L949" i="32"/>
  <c r="J948" i="32"/>
  <c r="Q948" i="32"/>
  <c r="O948" i="32"/>
  <c r="M948" i="32"/>
  <c r="L948" i="32"/>
  <c r="J947" i="32"/>
  <c r="Q947" i="32"/>
  <c r="O947" i="32"/>
  <c r="M947" i="32"/>
  <c r="L947" i="32"/>
  <c r="J946" i="32"/>
  <c r="Q946" i="32"/>
  <c r="O946" i="32"/>
  <c r="M946" i="32"/>
  <c r="L946" i="32"/>
  <c r="J945" i="32"/>
  <c r="Q945" i="32"/>
  <c r="O945" i="32"/>
  <c r="M945" i="32"/>
  <c r="L945" i="32"/>
  <c r="J944" i="32"/>
  <c r="Q944" i="32"/>
  <c r="O944" i="32"/>
  <c r="M944" i="32"/>
  <c r="L944" i="32"/>
  <c r="J943" i="32"/>
  <c r="Q943" i="32"/>
  <c r="O943" i="32"/>
  <c r="M943" i="32"/>
  <c r="L943" i="32"/>
  <c r="J942" i="32"/>
  <c r="Q942" i="32"/>
  <c r="O942" i="32"/>
  <c r="M942" i="32"/>
  <c r="L942" i="32"/>
  <c r="J941" i="32"/>
  <c r="Q941" i="32"/>
  <c r="O941" i="32"/>
  <c r="M941" i="32"/>
  <c r="L941" i="32"/>
  <c r="J940" i="32"/>
  <c r="Q940" i="32"/>
  <c r="O940" i="32"/>
  <c r="M940" i="32"/>
  <c r="L940" i="32"/>
  <c r="J939" i="32"/>
  <c r="Q939" i="32"/>
  <c r="O939" i="32"/>
  <c r="M939" i="32"/>
  <c r="L939" i="32"/>
  <c r="J938" i="32"/>
  <c r="Q938" i="32"/>
  <c r="O938" i="32"/>
  <c r="M938" i="32"/>
  <c r="L938" i="32"/>
  <c r="J937" i="32"/>
  <c r="Q937" i="32"/>
  <c r="O937" i="32"/>
  <c r="M937" i="32"/>
  <c r="L937" i="32"/>
  <c r="J936" i="32"/>
  <c r="Q936" i="32"/>
  <c r="O936" i="32"/>
  <c r="M936" i="32"/>
  <c r="L936" i="32"/>
  <c r="J935" i="32"/>
  <c r="Q935" i="32"/>
  <c r="O935" i="32"/>
  <c r="M935" i="32"/>
  <c r="L935" i="32"/>
  <c r="J934" i="32"/>
  <c r="Q934" i="32"/>
  <c r="O934" i="32"/>
  <c r="M934" i="32"/>
  <c r="L934" i="32"/>
  <c r="J933" i="32"/>
  <c r="Q933" i="32"/>
  <c r="O933" i="32"/>
  <c r="M933" i="32"/>
  <c r="L933" i="32"/>
  <c r="J932" i="32"/>
  <c r="Q932" i="32"/>
  <c r="O932" i="32"/>
  <c r="M932" i="32"/>
  <c r="L932" i="32"/>
  <c r="J931" i="32"/>
  <c r="Q931" i="32"/>
  <c r="O931" i="32"/>
  <c r="M931" i="32"/>
  <c r="L931" i="32"/>
  <c r="J930" i="32"/>
  <c r="Q930" i="32"/>
  <c r="O930" i="32"/>
  <c r="M930" i="32"/>
  <c r="L930" i="32"/>
  <c r="J929" i="32"/>
  <c r="Q929" i="32"/>
  <c r="O929" i="32"/>
  <c r="M929" i="32"/>
  <c r="L929" i="32"/>
  <c r="J928" i="32"/>
  <c r="Q928" i="32"/>
  <c r="O928" i="32"/>
  <c r="M928" i="32"/>
  <c r="L928" i="32"/>
  <c r="J927" i="32"/>
  <c r="Q927" i="32"/>
  <c r="O927" i="32"/>
  <c r="M927" i="32"/>
  <c r="L927" i="32"/>
  <c r="J926" i="32"/>
  <c r="Q926" i="32"/>
  <c r="O926" i="32"/>
  <c r="M926" i="32"/>
  <c r="L926" i="32"/>
  <c r="J925" i="32"/>
  <c r="Q925" i="32"/>
  <c r="O925" i="32"/>
  <c r="M925" i="32"/>
  <c r="L925" i="32"/>
  <c r="J924" i="32"/>
  <c r="Q924" i="32"/>
  <c r="O924" i="32"/>
  <c r="M924" i="32"/>
  <c r="L924" i="32"/>
  <c r="J923" i="32"/>
  <c r="Q923" i="32"/>
  <c r="O923" i="32"/>
  <c r="M923" i="32"/>
  <c r="L923" i="32"/>
  <c r="J922" i="32"/>
  <c r="Q922" i="32"/>
  <c r="O922" i="32"/>
  <c r="M922" i="32"/>
  <c r="L922" i="32"/>
  <c r="J921" i="32"/>
  <c r="Q921" i="32"/>
  <c r="O921" i="32"/>
  <c r="M921" i="32"/>
  <c r="L921" i="32"/>
  <c r="J920" i="32"/>
  <c r="Q920" i="32"/>
  <c r="O920" i="32"/>
  <c r="M920" i="32"/>
  <c r="L920" i="32"/>
  <c r="J919" i="32"/>
  <c r="Q919" i="32"/>
  <c r="O919" i="32"/>
  <c r="M919" i="32"/>
  <c r="L919" i="32"/>
  <c r="J918" i="32"/>
  <c r="Q918" i="32"/>
  <c r="O918" i="32"/>
  <c r="M918" i="32"/>
  <c r="L918" i="32"/>
  <c r="J917" i="32"/>
  <c r="Q917" i="32"/>
  <c r="O917" i="32"/>
  <c r="M917" i="32"/>
  <c r="L917" i="32"/>
  <c r="J916" i="32"/>
  <c r="Q916" i="32"/>
  <c r="O916" i="32"/>
  <c r="M916" i="32"/>
  <c r="L916" i="32"/>
  <c r="J915" i="32"/>
  <c r="Q915" i="32"/>
  <c r="O915" i="32"/>
  <c r="M915" i="32"/>
  <c r="L915" i="32"/>
  <c r="J914" i="32"/>
  <c r="Q914" i="32"/>
  <c r="O914" i="32"/>
  <c r="M914" i="32"/>
  <c r="L914" i="32"/>
  <c r="J913" i="32"/>
  <c r="Q913" i="32"/>
  <c r="O913" i="32"/>
  <c r="M913" i="32"/>
  <c r="L913" i="32"/>
  <c r="J912" i="32"/>
  <c r="Q912" i="32"/>
  <c r="O912" i="32"/>
  <c r="M912" i="32"/>
  <c r="L912" i="32"/>
  <c r="J911" i="32"/>
  <c r="Q911" i="32"/>
  <c r="O911" i="32"/>
  <c r="M911" i="32"/>
  <c r="L911" i="32"/>
  <c r="J910" i="32"/>
  <c r="Q910" i="32"/>
  <c r="O910" i="32"/>
  <c r="M910" i="32"/>
  <c r="L910" i="32"/>
  <c r="J909" i="32"/>
  <c r="Q909" i="32"/>
  <c r="O909" i="32"/>
  <c r="M909" i="32"/>
  <c r="L909" i="32"/>
  <c r="J908" i="32"/>
  <c r="Q908" i="32"/>
  <c r="O908" i="32"/>
  <c r="M908" i="32"/>
  <c r="L908" i="32"/>
  <c r="J907" i="32"/>
  <c r="Q907" i="32"/>
  <c r="O907" i="32"/>
  <c r="M907" i="32"/>
  <c r="L907" i="32"/>
  <c r="J906" i="32"/>
  <c r="Q906" i="32"/>
  <c r="O906" i="32"/>
  <c r="M906" i="32"/>
  <c r="L906" i="32"/>
  <c r="J905" i="32"/>
  <c r="Q905" i="32"/>
  <c r="O905" i="32"/>
  <c r="M905" i="32"/>
  <c r="L905" i="32"/>
  <c r="J904" i="32"/>
  <c r="Q904" i="32"/>
  <c r="O904" i="32"/>
  <c r="M904" i="32"/>
  <c r="L904" i="32"/>
  <c r="J903" i="32"/>
  <c r="Q903" i="32"/>
  <c r="O903" i="32"/>
  <c r="M903" i="32"/>
  <c r="L903" i="32"/>
  <c r="J902" i="32"/>
  <c r="Q902" i="32"/>
  <c r="O902" i="32"/>
  <c r="M902" i="32"/>
  <c r="L902" i="32"/>
  <c r="J901" i="32"/>
  <c r="Q901" i="32"/>
  <c r="O901" i="32"/>
  <c r="M901" i="32"/>
  <c r="L901" i="32"/>
  <c r="J900" i="32"/>
  <c r="Q900" i="32"/>
  <c r="O900" i="32"/>
  <c r="M900" i="32"/>
  <c r="L900" i="32"/>
  <c r="J899" i="32"/>
  <c r="Q899" i="32"/>
  <c r="O899" i="32"/>
  <c r="M899" i="32"/>
  <c r="L899" i="32"/>
  <c r="J898" i="32"/>
  <c r="Q898" i="32"/>
  <c r="O898" i="32"/>
  <c r="M898" i="32"/>
  <c r="L898" i="32"/>
  <c r="J897" i="32"/>
  <c r="Q897" i="32"/>
  <c r="O897" i="32"/>
  <c r="M897" i="32"/>
  <c r="L897" i="32"/>
  <c r="J895" i="32"/>
  <c r="Q895" i="32"/>
  <c r="O895" i="32"/>
  <c r="M895" i="32"/>
  <c r="L895" i="32"/>
  <c r="J894" i="32"/>
  <c r="Q894" i="32"/>
  <c r="O894" i="32"/>
  <c r="M894" i="32"/>
  <c r="L894" i="32"/>
  <c r="J893" i="32"/>
  <c r="Q893" i="32"/>
  <c r="O893" i="32"/>
  <c r="M893" i="32"/>
  <c r="L893" i="32"/>
  <c r="J892" i="32"/>
  <c r="Q892" i="32"/>
  <c r="O892" i="32"/>
  <c r="M892" i="32"/>
  <c r="L892" i="32"/>
  <c r="J891" i="32"/>
  <c r="Q891" i="32"/>
  <c r="O891" i="32"/>
  <c r="M891" i="32"/>
  <c r="L891" i="32"/>
  <c r="J890" i="32"/>
  <c r="Q890" i="32"/>
  <c r="O890" i="32"/>
  <c r="M890" i="32"/>
  <c r="L890" i="32"/>
  <c r="J889" i="32"/>
  <c r="Q889" i="32"/>
  <c r="O889" i="32"/>
  <c r="M889" i="32"/>
  <c r="L889" i="32"/>
  <c r="J888" i="32"/>
  <c r="Q888" i="32"/>
  <c r="O888" i="32"/>
  <c r="M888" i="32"/>
  <c r="L888" i="32"/>
  <c r="J887" i="32"/>
  <c r="Q887" i="32"/>
  <c r="O887" i="32"/>
  <c r="M887" i="32"/>
  <c r="L887" i="32"/>
  <c r="J886" i="32"/>
  <c r="Q886" i="32"/>
  <c r="O886" i="32"/>
  <c r="M886" i="32"/>
  <c r="L886" i="32"/>
  <c r="J885" i="32"/>
  <c r="Q885" i="32"/>
  <c r="O885" i="32"/>
  <c r="M885" i="32"/>
  <c r="L885" i="32"/>
  <c r="J884" i="32"/>
  <c r="Q884" i="32"/>
  <c r="O884" i="32"/>
  <c r="M884" i="32"/>
  <c r="L884" i="32"/>
  <c r="J883" i="32"/>
  <c r="Q883" i="32"/>
  <c r="O883" i="32"/>
  <c r="M883" i="32"/>
  <c r="L883" i="32"/>
  <c r="J882" i="32"/>
  <c r="Q882" i="32"/>
  <c r="O882" i="32"/>
  <c r="M882" i="32"/>
  <c r="L882" i="32"/>
  <c r="J881" i="32"/>
  <c r="Q881" i="32"/>
  <c r="O881" i="32"/>
  <c r="M881" i="32"/>
  <c r="L881" i="32"/>
  <c r="J880" i="32"/>
  <c r="Q880" i="32"/>
  <c r="O880" i="32"/>
  <c r="M880" i="32"/>
  <c r="L880" i="32"/>
  <c r="J879" i="32"/>
  <c r="Q879" i="32"/>
  <c r="O879" i="32"/>
  <c r="M879" i="32"/>
  <c r="L879" i="32"/>
  <c r="J878" i="32"/>
  <c r="Q878" i="32"/>
  <c r="O878" i="32"/>
  <c r="M878" i="32"/>
  <c r="L878" i="32"/>
  <c r="J877" i="32"/>
  <c r="Q877" i="32"/>
  <c r="O877" i="32"/>
  <c r="M877" i="32"/>
  <c r="L877" i="32"/>
  <c r="J876" i="32"/>
  <c r="Q876" i="32"/>
  <c r="O876" i="32"/>
  <c r="M876" i="32"/>
  <c r="L876" i="32"/>
  <c r="J875" i="32"/>
  <c r="Q875" i="32"/>
  <c r="O875" i="32"/>
  <c r="M875" i="32"/>
  <c r="L875" i="32"/>
  <c r="J874" i="32"/>
  <c r="Q874" i="32"/>
  <c r="O874" i="32"/>
  <c r="M874" i="32"/>
  <c r="L874" i="32"/>
  <c r="J873" i="32"/>
  <c r="Q873" i="32"/>
  <c r="O873" i="32"/>
  <c r="M873" i="32"/>
  <c r="L873" i="32"/>
  <c r="J872" i="32"/>
  <c r="Q872" i="32"/>
  <c r="O872" i="32"/>
  <c r="M872" i="32"/>
  <c r="L872" i="32"/>
  <c r="J867" i="32"/>
  <c r="Q867" i="32"/>
  <c r="O867" i="32"/>
  <c r="M867" i="32"/>
  <c r="L867" i="32"/>
  <c r="J866" i="32"/>
  <c r="Q866" i="32"/>
  <c r="O866" i="32"/>
  <c r="M866" i="32"/>
  <c r="L866" i="32"/>
  <c r="J865" i="32"/>
  <c r="Q865" i="32"/>
  <c r="O865" i="32"/>
  <c r="M865" i="32"/>
  <c r="L865" i="32"/>
  <c r="J864" i="32"/>
  <c r="Q864" i="32"/>
  <c r="O864" i="32"/>
  <c r="M864" i="32"/>
  <c r="L864" i="32"/>
  <c r="J863" i="32"/>
  <c r="Q863" i="32"/>
  <c r="O863" i="32"/>
  <c r="M863" i="32"/>
  <c r="L863" i="32"/>
  <c r="J862" i="32"/>
  <c r="Q862" i="32"/>
  <c r="O862" i="32"/>
  <c r="M862" i="32"/>
  <c r="L862" i="32"/>
  <c r="J861" i="32"/>
  <c r="Q861" i="32"/>
  <c r="O861" i="32"/>
  <c r="M861" i="32"/>
  <c r="L861" i="32"/>
  <c r="J860" i="32"/>
  <c r="Q860" i="32"/>
  <c r="O860" i="32"/>
  <c r="M860" i="32"/>
  <c r="L860" i="32"/>
  <c r="J859" i="32"/>
  <c r="Q859" i="32"/>
  <c r="O859" i="32"/>
  <c r="M859" i="32"/>
  <c r="L859" i="32"/>
  <c r="J858" i="32"/>
  <c r="Q858" i="32"/>
  <c r="O858" i="32"/>
  <c r="M858" i="32"/>
  <c r="L858" i="32"/>
  <c r="J857" i="32"/>
  <c r="Q857" i="32"/>
  <c r="O857" i="32"/>
  <c r="M857" i="32"/>
  <c r="L857" i="32"/>
  <c r="J856" i="32"/>
  <c r="Q856" i="32"/>
  <c r="O856" i="32"/>
  <c r="M856" i="32"/>
  <c r="L856" i="32"/>
  <c r="J855" i="32"/>
  <c r="Q855" i="32"/>
  <c r="O855" i="32"/>
  <c r="M855" i="32"/>
  <c r="L855" i="32"/>
  <c r="J854" i="32"/>
  <c r="Q854" i="32"/>
  <c r="O854" i="32"/>
  <c r="M854" i="32"/>
  <c r="L854" i="32"/>
  <c r="J853" i="32"/>
  <c r="Q853" i="32"/>
  <c r="O853" i="32"/>
  <c r="M853" i="32"/>
  <c r="L853" i="32"/>
  <c r="J852" i="32"/>
  <c r="Q852" i="32"/>
  <c r="O852" i="32"/>
  <c r="M852" i="32"/>
  <c r="L852" i="32"/>
  <c r="J851" i="32"/>
  <c r="Q851" i="32"/>
  <c r="O851" i="32"/>
  <c r="M851" i="32"/>
  <c r="L851" i="32"/>
  <c r="J850" i="32"/>
  <c r="Q850" i="32"/>
  <c r="O850" i="32"/>
  <c r="M850" i="32"/>
  <c r="L850" i="32"/>
  <c r="J849" i="32"/>
  <c r="Q849" i="32"/>
  <c r="O849" i="32"/>
  <c r="M849" i="32"/>
  <c r="L849" i="32"/>
  <c r="J848" i="32"/>
  <c r="Q848" i="32"/>
  <c r="O848" i="32"/>
  <c r="M848" i="32"/>
  <c r="L848" i="32"/>
  <c r="J847" i="32"/>
  <c r="Q847" i="32"/>
  <c r="O847" i="32"/>
  <c r="M847" i="32"/>
  <c r="L847" i="32"/>
  <c r="J846" i="32"/>
  <c r="Q846" i="32"/>
  <c r="O846" i="32"/>
  <c r="M846" i="32"/>
  <c r="L846" i="32"/>
  <c r="J845" i="32"/>
  <c r="Q845" i="32"/>
  <c r="O845" i="32"/>
  <c r="M845" i="32"/>
  <c r="L845" i="32"/>
  <c r="J844" i="32"/>
  <c r="Q844" i="32"/>
  <c r="O844" i="32"/>
  <c r="M844" i="32"/>
  <c r="L844" i="32"/>
  <c r="J843" i="32"/>
  <c r="Q843" i="32"/>
  <c r="O843" i="32"/>
  <c r="M843" i="32"/>
  <c r="L843" i="32"/>
  <c r="J842" i="32"/>
  <c r="Q842" i="32"/>
  <c r="O842" i="32"/>
  <c r="M842" i="32"/>
  <c r="L842" i="32"/>
  <c r="J841" i="32"/>
  <c r="Q841" i="32"/>
  <c r="O841" i="32"/>
  <c r="M841" i="32"/>
  <c r="L841" i="32"/>
  <c r="J840" i="32"/>
  <c r="Q840" i="32"/>
  <c r="O840" i="32"/>
  <c r="M840" i="32"/>
  <c r="L840" i="32"/>
  <c r="J839" i="32"/>
  <c r="Q839" i="32"/>
  <c r="O839" i="32"/>
  <c r="M839" i="32"/>
  <c r="L839" i="32"/>
  <c r="J838" i="32"/>
  <c r="Q838" i="32"/>
  <c r="O838" i="32"/>
  <c r="M838" i="32"/>
  <c r="L838" i="32"/>
  <c r="J836" i="32"/>
  <c r="Q836" i="32"/>
  <c r="O836" i="32"/>
  <c r="M836" i="32"/>
  <c r="L836" i="32"/>
  <c r="J835" i="32"/>
  <c r="Q835" i="32"/>
  <c r="O835" i="32"/>
  <c r="M835" i="32"/>
  <c r="L835" i="32"/>
  <c r="J834" i="32"/>
  <c r="Q834" i="32"/>
  <c r="O834" i="32"/>
  <c r="M834" i="32"/>
  <c r="L834" i="32"/>
  <c r="J833" i="32"/>
  <c r="Q833" i="32"/>
  <c r="O833" i="32"/>
  <c r="M833" i="32"/>
  <c r="L833" i="32"/>
  <c r="J832" i="32"/>
  <c r="Q832" i="32"/>
  <c r="O832" i="32"/>
  <c r="M832" i="32"/>
  <c r="L832" i="32"/>
  <c r="J831" i="32"/>
  <c r="Q831" i="32"/>
  <c r="O831" i="32"/>
  <c r="M831" i="32"/>
  <c r="L831" i="32"/>
  <c r="J830" i="32"/>
  <c r="Q830" i="32"/>
  <c r="O830" i="32"/>
  <c r="M830" i="32"/>
  <c r="L830" i="32"/>
  <c r="J829" i="32"/>
  <c r="Q829" i="32"/>
  <c r="O829" i="32"/>
  <c r="M829" i="32"/>
  <c r="L829" i="32"/>
  <c r="J828" i="32"/>
  <c r="Q828" i="32"/>
  <c r="O828" i="32"/>
  <c r="M828" i="32"/>
  <c r="L828" i="32"/>
  <c r="J827" i="32"/>
  <c r="Q827" i="32"/>
  <c r="O827" i="32"/>
  <c r="M827" i="32"/>
  <c r="L827" i="32"/>
  <c r="J826" i="32"/>
  <c r="Q826" i="32"/>
  <c r="O826" i="32"/>
  <c r="M826" i="32"/>
  <c r="L826" i="32"/>
  <c r="J825" i="32"/>
  <c r="Q825" i="32"/>
  <c r="O825" i="32"/>
  <c r="M825" i="32"/>
  <c r="L825" i="32"/>
  <c r="J824" i="32"/>
  <c r="Q824" i="32"/>
  <c r="O824" i="32"/>
  <c r="M824" i="32"/>
  <c r="L824" i="32"/>
  <c r="J823" i="32"/>
  <c r="Q823" i="32"/>
  <c r="O823" i="32"/>
  <c r="M823" i="32"/>
  <c r="L823" i="32"/>
  <c r="J822" i="32"/>
  <c r="Q822" i="32"/>
  <c r="O822" i="32"/>
  <c r="M822" i="32"/>
  <c r="L822" i="32"/>
  <c r="J821" i="32"/>
  <c r="Q821" i="32"/>
  <c r="O821" i="32"/>
  <c r="M821" i="32"/>
  <c r="L821" i="32"/>
  <c r="J820" i="32"/>
  <c r="Q820" i="32"/>
  <c r="O820" i="32"/>
  <c r="M820" i="32"/>
  <c r="L820" i="32"/>
  <c r="J819" i="32"/>
  <c r="Q819" i="32"/>
  <c r="O819" i="32"/>
  <c r="M819" i="32"/>
  <c r="L819" i="32"/>
  <c r="J818" i="32"/>
  <c r="Q818" i="32"/>
  <c r="O818" i="32"/>
  <c r="M818" i="32"/>
  <c r="L818" i="32"/>
  <c r="J817" i="32"/>
  <c r="Q817" i="32"/>
  <c r="O817" i="32"/>
  <c r="M817" i="32"/>
  <c r="L817" i="32"/>
  <c r="J816" i="32"/>
  <c r="Q816" i="32"/>
  <c r="O816" i="32"/>
  <c r="M816" i="32"/>
  <c r="L816" i="32"/>
  <c r="J815" i="32"/>
  <c r="Q815" i="32"/>
  <c r="O815" i="32"/>
  <c r="M815" i="32"/>
  <c r="L815" i="32"/>
  <c r="J814" i="32"/>
  <c r="Q814" i="32"/>
  <c r="O814" i="32"/>
  <c r="M814" i="32"/>
  <c r="L814" i="32"/>
  <c r="J813" i="32"/>
  <c r="Q813" i="32"/>
  <c r="O813" i="32"/>
  <c r="M813" i="32"/>
  <c r="L813" i="32"/>
  <c r="J812" i="32"/>
  <c r="Q812" i="32"/>
  <c r="O812" i="32"/>
  <c r="M812" i="32"/>
  <c r="L812" i="32"/>
  <c r="J811" i="32"/>
  <c r="Q811" i="32"/>
  <c r="O811" i="32"/>
  <c r="M811" i="32"/>
  <c r="L811" i="32"/>
  <c r="J810" i="32"/>
  <c r="Q810" i="32"/>
  <c r="O810" i="32"/>
  <c r="M810" i="32"/>
  <c r="L810" i="32"/>
  <c r="J809" i="32"/>
  <c r="Q809" i="32"/>
  <c r="O809" i="32"/>
  <c r="M809" i="32"/>
  <c r="L809" i="32"/>
  <c r="J808" i="32"/>
  <c r="Q808" i="32"/>
  <c r="O808" i="32"/>
  <c r="M808" i="32"/>
  <c r="L808" i="32"/>
  <c r="J807" i="32"/>
  <c r="Q807" i="32"/>
  <c r="O807" i="32"/>
  <c r="M807" i="32"/>
  <c r="L807" i="32"/>
  <c r="J806" i="32"/>
  <c r="Q806" i="32"/>
  <c r="O806" i="32"/>
  <c r="M806" i="32"/>
  <c r="L806" i="32"/>
  <c r="J805" i="32"/>
  <c r="Q805" i="32"/>
  <c r="O805" i="32"/>
  <c r="M805" i="32"/>
  <c r="L805" i="32"/>
  <c r="J804" i="32"/>
  <c r="Q804" i="32"/>
  <c r="O804" i="32"/>
  <c r="M804" i="32"/>
  <c r="L804" i="32"/>
  <c r="J803" i="32"/>
  <c r="Q803" i="32"/>
  <c r="O803" i="32"/>
  <c r="M803" i="32"/>
  <c r="L803" i="32"/>
  <c r="J802" i="32"/>
  <c r="Q802" i="32"/>
  <c r="O802" i="32"/>
  <c r="M802" i="32"/>
  <c r="L802" i="32"/>
  <c r="J800" i="32"/>
  <c r="Q800" i="32"/>
  <c r="O800" i="32"/>
  <c r="M800" i="32"/>
  <c r="L800" i="32"/>
  <c r="J799" i="32"/>
  <c r="Q799" i="32"/>
  <c r="O799" i="32"/>
  <c r="M799" i="32"/>
  <c r="L799" i="32"/>
  <c r="J798" i="32"/>
  <c r="Q798" i="32"/>
  <c r="O798" i="32"/>
  <c r="M798" i="32"/>
  <c r="L798" i="32"/>
  <c r="J797" i="32"/>
  <c r="Q797" i="32"/>
  <c r="O797" i="32"/>
  <c r="M797" i="32"/>
  <c r="L797" i="32"/>
  <c r="J796" i="32"/>
  <c r="Q796" i="32"/>
  <c r="O796" i="32"/>
  <c r="M796" i="32"/>
  <c r="L796" i="32"/>
  <c r="J795" i="32"/>
  <c r="Q795" i="32"/>
  <c r="O795" i="32"/>
  <c r="M795" i="32"/>
  <c r="L795" i="32"/>
  <c r="J794" i="32"/>
  <c r="Q794" i="32"/>
  <c r="O794" i="32"/>
  <c r="M794" i="32"/>
  <c r="L794" i="32"/>
  <c r="J793" i="32"/>
  <c r="Q793" i="32"/>
  <c r="O793" i="32"/>
  <c r="M793" i="32"/>
  <c r="L793" i="32"/>
  <c r="J792" i="32"/>
  <c r="Q792" i="32"/>
  <c r="O792" i="32"/>
  <c r="M792" i="32"/>
  <c r="L792" i="32"/>
  <c r="J791" i="32"/>
  <c r="Q791" i="32"/>
  <c r="O791" i="32"/>
  <c r="M791" i="32"/>
  <c r="L791" i="32"/>
  <c r="J790" i="32"/>
  <c r="Q790" i="32"/>
  <c r="O790" i="32"/>
  <c r="M790" i="32"/>
  <c r="L790" i="32"/>
  <c r="J789" i="32"/>
  <c r="Q789" i="32"/>
  <c r="O789" i="32"/>
  <c r="M789" i="32"/>
  <c r="L789" i="32"/>
  <c r="J788" i="32"/>
  <c r="Q788" i="32"/>
  <c r="O788" i="32"/>
  <c r="M788" i="32"/>
  <c r="L788" i="32"/>
  <c r="J787" i="32"/>
  <c r="Q787" i="32"/>
  <c r="O787" i="32"/>
  <c r="M787" i="32"/>
  <c r="L787" i="32"/>
  <c r="J786" i="32"/>
  <c r="Q786" i="32"/>
  <c r="O786" i="32"/>
  <c r="M786" i="32"/>
  <c r="L786" i="32"/>
  <c r="J785" i="32"/>
  <c r="Q785" i="32"/>
  <c r="O785" i="32"/>
  <c r="M785" i="32"/>
  <c r="L785" i="32"/>
  <c r="J784" i="32"/>
  <c r="Q784" i="32"/>
  <c r="O784" i="32"/>
  <c r="M784" i="32"/>
  <c r="L784" i="32"/>
  <c r="J783" i="32"/>
  <c r="Q783" i="32"/>
  <c r="O783" i="32"/>
  <c r="M783" i="32"/>
  <c r="L783" i="32"/>
  <c r="J782" i="32"/>
  <c r="Q782" i="32"/>
  <c r="O782" i="32"/>
  <c r="M782" i="32"/>
  <c r="L782" i="32"/>
  <c r="J781" i="32"/>
  <c r="Q781" i="32"/>
  <c r="O781" i="32"/>
  <c r="M781" i="32"/>
  <c r="L781" i="32"/>
  <c r="J780" i="32"/>
  <c r="Q780" i="32"/>
  <c r="O780" i="32"/>
  <c r="M780" i="32"/>
  <c r="L780" i="32"/>
  <c r="J779" i="32"/>
  <c r="Q779" i="32"/>
  <c r="O779" i="32"/>
  <c r="M779" i="32"/>
  <c r="L779" i="32"/>
  <c r="J778" i="32"/>
  <c r="Q778" i="32"/>
  <c r="O778" i="32"/>
  <c r="M778" i="32"/>
  <c r="L778" i="32"/>
  <c r="J777" i="32"/>
  <c r="Q777" i="32"/>
  <c r="O777" i="32"/>
  <c r="M777" i="32"/>
  <c r="L777" i="32"/>
  <c r="J776" i="32"/>
  <c r="Q776" i="32"/>
  <c r="O776" i="32"/>
  <c r="M776" i="32"/>
  <c r="L776" i="32"/>
  <c r="J775" i="32"/>
  <c r="Q775" i="32"/>
  <c r="O775" i="32"/>
  <c r="M775" i="32"/>
  <c r="L775" i="32"/>
  <c r="J774" i="32"/>
  <c r="Q774" i="32"/>
  <c r="O774" i="32"/>
  <c r="M774" i="32"/>
  <c r="L774" i="32"/>
  <c r="J773" i="32"/>
  <c r="Q773" i="32"/>
  <c r="O773" i="32"/>
  <c r="M773" i="32"/>
  <c r="L773" i="32"/>
  <c r="J772" i="32"/>
  <c r="Q772" i="32"/>
  <c r="O772" i="32"/>
  <c r="M772" i="32"/>
  <c r="L772" i="32"/>
  <c r="J771" i="32"/>
  <c r="Q771" i="32"/>
  <c r="O771" i="32"/>
  <c r="M771" i="32"/>
  <c r="L771" i="32"/>
  <c r="J770" i="32"/>
  <c r="Q770" i="32"/>
  <c r="O770" i="32"/>
  <c r="M770" i="32"/>
  <c r="L770" i="32"/>
  <c r="J769" i="32"/>
  <c r="Q769" i="32"/>
  <c r="O769" i="32"/>
  <c r="M769" i="32"/>
  <c r="L769" i="32"/>
  <c r="J768" i="32"/>
  <c r="Q768" i="32"/>
  <c r="O768" i="32"/>
  <c r="M768" i="32"/>
  <c r="L768" i="32"/>
  <c r="J767" i="32"/>
  <c r="Q767" i="32"/>
  <c r="O767" i="32"/>
  <c r="M767" i="32"/>
  <c r="L767" i="32"/>
  <c r="J766" i="32"/>
  <c r="Q766" i="32"/>
  <c r="O766" i="32"/>
  <c r="M766" i="32"/>
  <c r="L766" i="32"/>
  <c r="J765" i="32"/>
  <c r="Q765" i="32"/>
  <c r="O765" i="32"/>
  <c r="M765" i="32"/>
  <c r="L765" i="32"/>
  <c r="J764" i="32"/>
  <c r="Q764" i="32"/>
  <c r="O764" i="32"/>
  <c r="M764" i="32"/>
  <c r="L764" i="32"/>
  <c r="J763" i="32"/>
  <c r="Q763" i="32"/>
  <c r="O763" i="32"/>
  <c r="M763" i="32"/>
  <c r="L763" i="32"/>
  <c r="J762" i="32"/>
  <c r="Q762" i="32"/>
  <c r="O762" i="32"/>
  <c r="M762" i="32"/>
  <c r="L762" i="32"/>
  <c r="J761" i="32"/>
  <c r="Q761" i="32"/>
  <c r="O761" i="32"/>
  <c r="M761" i="32"/>
  <c r="L761" i="32"/>
  <c r="J760" i="32"/>
  <c r="Q760" i="32"/>
  <c r="O760" i="32"/>
  <c r="M760" i="32"/>
  <c r="L760" i="32"/>
  <c r="J759" i="32"/>
  <c r="Q759" i="32"/>
  <c r="O759" i="32"/>
  <c r="M759" i="32"/>
  <c r="L759" i="32"/>
  <c r="J758" i="32"/>
  <c r="Q758" i="32"/>
  <c r="O758" i="32"/>
  <c r="M758" i="32"/>
  <c r="L758" i="32"/>
  <c r="J757" i="32"/>
  <c r="Q757" i="32"/>
  <c r="O757" i="32"/>
  <c r="M757" i="32"/>
  <c r="L757" i="32"/>
  <c r="J756" i="32"/>
  <c r="Q756" i="32"/>
  <c r="O756" i="32"/>
  <c r="M756" i="32"/>
  <c r="L756" i="32"/>
  <c r="J755" i="32"/>
  <c r="Q755" i="32"/>
  <c r="O755" i="32"/>
  <c r="M755" i="32"/>
  <c r="L755" i="32"/>
  <c r="J754" i="32"/>
  <c r="Q754" i="32"/>
  <c r="O754" i="32"/>
  <c r="M754" i="32"/>
  <c r="L754" i="32"/>
  <c r="J753" i="32"/>
  <c r="Q753" i="32"/>
  <c r="O753" i="32"/>
  <c r="M753" i="32"/>
  <c r="L753" i="32"/>
  <c r="J752" i="32"/>
  <c r="Q752" i="32"/>
  <c r="O752" i="32"/>
  <c r="M752" i="32"/>
  <c r="L752" i="32"/>
  <c r="J751" i="32"/>
  <c r="Q751" i="32"/>
  <c r="O751" i="32"/>
  <c r="M751" i="32"/>
  <c r="L751" i="32"/>
  <c r="J750" i="32"/>
  <c r="Q750" i="32"/>
  <c r="O750" i="32"/>
  <c r="M750" i="32"/>
  <c r="L750" i="32"/>
  <c r="J749" i="32"/>
  <c r="Q749" i="32"/>
  <c r="O749" i="32"/>
  <c r="M749" i="32"/>
  <c r="L749" i="32"/>
  <c r="J748" i="32"/>
  <c r="Q748" i="32"/>
  <c r="O748" i="32"/>
  <c r="M748" i="32"/>
  <c r="L748" i="32"/>
  <c r="J747" i="32"/>
  <c r="Q747" i="32"/>
  <c r="O747" i="32"/>
  <c r="M747" i="32"/>
  <c r="L747" i="32"/>
  <c r="J746" i="32"/>
  <c r="Q746" i="32"/>
  <c r="O746" i="32"/>
  <c r="M746" i="32"/>
  <c r="L746" i="32"/>
  <c r="J745" i="32"/>
  <c r="Q745" i="32"/>
  <c r="O745" i="32"/>
  <c r="M745" i="32"/>
  <c r="L745" i="32"/>
  <c r="J744" i="32"/>
  <c r="Q744" i="32"/>
  <c r="O744" i="32"/>
  <c r="M744" i="32"/>
  <c r="L744" i="32"/>
  <c r="J743" i="32"/>
  <c r="Q743" i="32"/>
  <c r="O743" i="32"/>
  <c r="M743" i="32"/>
  <c r="L743" i="32"/>
  <c r="J742" i="32"/>
  <c r="Q742" i="32"/>
  <c r="O742" i="32"/>
  <c r="M742" i="32"/>
  <c r="L742" i="32"/>
  <c r="J741" i="32"/>
  <c r="Q741" i="32"/>
  <c r="O741" i="32"/>
  <c r="M741" i="32"/>
  <c r="L741" i="32"/>
  <c r="J740" i="32"/>
  <c r="Q740" i="32"/>
  <c r="O740" i="32"/>
  <c r="M740" i="32"/>
  <c r="L740" i="32"/>
  <c r="J739" i="32"/>
  <c r="Q739" i="32"/>
  <c r="O739" i="32"/>
  <c r="M739" i="32"/>
  <c r="L739" i="32"/>
  <c r="J738" i="32"/>
  <c r="Q738" i="32"/>
  <c r="O738" i="32"/>
  <c r="M738" i="32"/>
  <c r="L738" i="32"/>
  <c r="J737" i="32"/>
  <c r="Q737" i="32"/>
  <c r="O737" i="32"/>
  <c r="M737" i="32"/>
  <c r="L737" i="32"/>
  <c r="J736" i="32"/>
  <c r="Q736" i="32"/>
  <c r="O736" i="32"/>
  <c r="M736" i="32"/>
  <c r="L736" i="32"/>
  <c r="J735" i="32"/>
  <c r="Q735" i="32"/>
  <c r="O735" i="32"/>
  <c r="M735" i="32"/>
  <c r="L735" i="32"/>
  <c r="J734" i="32"/>
  <c r="Q734" i="32"/>
  <c r="O734" i="32"/>
  <c r="M734" i="32"/>
  <c r="L734" i="32"/>
  <c r="J733" i="32"/>
  <c r="Q733" i="32"/>
  <c r="O733" i="32"/>
  <c r="M733" i="32"/>
  <c r="L733" i="32"/>
  <c r="J732" i="32"/>
  <c r="Q732" i="32"/>
  <c r="O732" i="32"/>
  <c r="M732" i="32"/>
  <c r="L732" i="32"/>
  <c r="J731" i="32"/>
  <c r="Q731" i="32"/>
  <c r="O731" i="32"/>
  <c r="M731" i="32"/>
  <c r="L731" i="32"/>
  <c r="J730" i="32"/>
  <c r="Q730" i="32"/>
  <c r="O730" i="32"/>
  <c r="M730" i="32"/>
  <c r="L730" i="32"/>
  <c r="J729" i="32"/>
  <c r="Q729" i="32"/>
  <c r="O729" i="32"/>
  <c r="M729" i="32"/>
  <c r="L729" i="32"/>
  <c r="J728" i="32"/>
  <c r="Q728" i="32"/>
  <c r="O728" i="32"/>
  <c r="M728" i="32"/>
  <c r="L728" i="32"/>
  <c r="J727" i="32"/>
  <c r="Q727" i="32"/>
  <c r="O727" i="32"/>
  <c r="M727" i="32"/>
  <c r="L727" i="32"/>
  <c r="J726" i="32"/>
  <c r="Q726" i="32"/>
  <c r="O726" i="32"/>
  <c r="M726" i="32"/>
  <c r="L726" i="32"/>
  <c r="J725" i="32"/>
  <c r="Q725" i="32"/>
  <c r="O725" i="32"/>
  <c r="M725" i="32"/>
  <c r="L725" i="32"/>
  <c r="J724" i="32"/>
  <c r="Q724" i="32"/>
  <c r="O724" i="32"/>
  <c r="M724" i="32"/>
  <c r="L724" i="32"/>
  <c r="J723" i="32"/>
  <c r="Q723" i="32"/>
  <c r="O723" i="32"/>
  <c r="M723" i="32"/>
  <c r="L723" i="32"/>
  <c r="J722" i="32"/>
  <c r="Q722" i="32"/>
  <c r="O722" i="32"/>
  <c r="M722" i="32"/>
  <c r="L722" i="32"/>
  <c r="J721" i="32"/>
  <c r="Q721" i="32"/>
  <c r="O721" i="32"/>
  <c r="M721" i="32"/>
  <c r="L721" i="32"/>
  <c r="J720" i="32"/>
  <c r="Q720" i="32"/>
  <c r="O720" i="32"/>
  <c r="M720" i="32"/>
  <c r="L720" i="32"/>
  <c r="J719" i="32"/>
  <c r="Q719" i="32"/>
  <c r="O719" i="32"/>
  <c r="M719" i="32"/>
  <c r="L719" i="32"/>
  <c r="J718" i="32"/>
  <c r="Q718" i="32"/>
  <c r="O718" i="32"/>
  <c r="M718" i="32"/>
  <c r="L718" i="32"/>
  <c r="J717" i="32"/>
  <c r="Q717" i="32"/>
  <c r="O717" i="32"/>
  <c r="M717" i="32"/>
  <c r="L717" i="32"/>
  <c r="J716" i="32"/>
  <c r="Q716" i="32"/>
  <c r="O716" i="32"/>
  <c r="M716" i="32"/>
  <c r="L716" i="32"/>
  <c r="J715" i="32"/>
  <c r="Q715" i="32"/>
  <c r="O715" i="32"/>
  <c r="M715" i="32"/>
  <c r="L715" i="32"/>
  <c r="J714" i="32"/>
  <c r="Q714" i="32"/>
  <c r="O714" i="32"/>
  <c r="M714" i="32"/>
  <c r="L714" i="32"/>
  <c r="J713" i="32"/>
  <c r="Q713" i="32"/>
  <c r="O713" i="32"/>
  <c r="M713" i="32"/>
  <c r="L713" i="32"/>
  <c r="J712" i="32"/>
  <c r="Q712" i="32"/>
  <c r="O712" i="32"/>
  <c r="M712" i="32"/>
  <c r="L712" i="32"/>
  <c r="J711" i="32"/>
  <c r="Q711" i="32"/>
  <c r="O711" i="32"/>
  <c r="M711" i="32"/>
  <c r="L711" i="32"/>
  <c r="J710" i="32"/>
  <c r="Q710" i="32"/>
  <c r="O710" i="32"/>
  <c r="M710" i="32"/>
  <c r="L710" i="32"/>
  <c r="J709" i="32"/>
  <c r="Q709" i="32"/>
  <c r="O709" i="32"/>
  <c r="M709" i="32"/>
  <c r="L709" i="32"/>
  <c r="J708" i="32"/>
  <c r="Q708" i="32"/>
  <c r="O708" i="32"/>
  <c r="M708" i="32"/>
  <c r="L708" i="32"/>
  <c r="J707" i="32"/>
  <c r="Q707" i="32"/>
  <c r="O707" i="32"/>
  <c r="M707" i="32"/>
  <c r="L707" i="32"/>
  <c r="J706" i="32"/>
  <c r="Q706" i="32"/>
  <c r="O706" i="32"/>
  <c r="M706" i="32"/>
  <c r="L706" i="32"/>
  <c r="J705" i="32"/>
  <c r="Q705" i="32"/>
  <c r="O705" i="32"/>
  <c r="M705" i="32"/>
  <c r="L705" i="32"/>
  <c r="J704" i="32"/>
  <c r="Q704" i="32"/>
  <c r="O704" i="32"/>
  <c r="M704" i="32"/>
  <c r="L704" i="32"/>
  <c r="J703" i="32"/>
  <c r="Q703" i="32"/>
  <c r="O703" i="32"/>
  <c r="M703" i="32"/>
  <c r="L703" i="32"/>
  <c r="J702" i="32"/>
  <c r="Q702" i="32"/>
  <c r="O702" i="32"/>
  <c r="M702" i="32"/>
  <c r="L702" i="32"/>
  <c r="J701" i="32"/>
  <c r="Q701" i="32"/>
  <c r="O701" i="32"/>
  <c r="M701" i="32"/>
  <c r="L701" i="32"/>
  <c r="J700" i="32"/>
  <c r="Q700" i="32"/>
  <c r="O700" i="32"/>
  <c r="M700" i="32"/>
  <c r="L700" i="32"/>
  <c r="J699" i="32"/>
  <c r="Q699" i="32"/>
  <c r="O699" i="32"/>
  <c r="M699" i="32"/>
  <c r="L699" i="32"/>
  <c r="J698" i="32"/>
  <c r="Q698" i="32"/>
  <c r="O698" i="32"/>
  <c r="M698" i="32"/>
  <c r="L698" i="32"/>
  <c r="J697" i="32"/>
  <c r="Q697" i="32"/>
  <c r="O697" i="32"/>
  <c r="M697" i="32"/>
  <c r="L697" i="32"/>
  <c r="J696" i="32"/>
  <c r="Q696" i="32"/>
  <c r="O696" i="32"/>
  <c r="M696" i="32"/>
  <c r="L696" i="32"/>
  <c r="J695" i="32"/>
  <c r="Q695" i="32"/>
  <c r="O695" i="32"/>
  <c r="M695" i="32"/>
  <c r="L695" i="32"/>
  <c r="J694" i="32"/>
  <c r="Q694" i="32"/>
  <c r="O694" i="32"/>
  <c r="M694" i="32"/>
  <c r="L694" i="32"/>
  <c r="J693" i="32"/>
  <c r="Q693" i="32"/>
  <c r="O693" i="32"/>
  <c r="M693" i="32"/>
  <c r="L693" i="32"/>
  <c r="J692" i="32"/>
  <c r="Q692" i="32"/>
  <c r="O692" i="32"/>
  <c r="M692" i="32"/>
  <c r="L692" i="32"/>
  <c r="J691" i="32"/>
  <c r="Q691" i="32"/>
  <c r="O691" i="32"/>
  <c r="M691" i="32"/>
  <c r="L691" i="32"/>
  <c r="J690" i="32"/>
  <c r="Q690" i="32"/>
  <c r="O690" i="32"/>
  <c r="M690" i="32"/>
  <c r="L690" i="32"/>
  <c r="J689" i="32"/>
  <c r="Q689" i="32"/>
  <c r="O689" i="32"/>
  <c r="M689" i="32"/>
  <c r="L689" i="32"/>
  <c r="J688" i="32"/>
  <c r="Q688" i="32"/>
  <c r="O688" i="32"/>
  <c r="M688" i="32"/>
  <c r="L688" i="32"/>
  <c r="J687" i="32"/>
  <c r="Q687" i="32"/>
  <c r="O687" i="32"/>
  <c r="M687" i="32"/>
  <c r="L687" i="32"/>
  <c r="J686" i="32"/>
  <c r="Q686" i="32"/>
  <c r="O686" i="32"/>
  <c r="M686" i="32"/>
  <c r="L686" i="32"/>
  <c r="J685" i="32"/>
  <c r="Q685" i="32"/>
  <c r="O685" i="32"/>
  <c r="M685" i="32"/>
  <c r="L685" i="32"/>
  <c r="J684" i="32"/>
  <c r="Q684" i="32"/>
  <c r="O684" i="32"/>
  <c r="M684" i="32"/>
  <c r="L684" i="32"/>
  <c r="J683" i="32"/>
  <c r="Q683" i="32"/>
  <c r="O683" i="32"/>
  <c r="M683" i="32"/>
  <c r="L683" i="32"/>
  <c r="J682" i="32"/>
  <c r="Q682" i="32"/>
  <c r="O682" i="32"/>
  <c r="M682" i="32"/>
  <c r="L682" i="32"/>
  <c r="J681" i="32"/>
  <c r="Q681" i="32"/>
  <c r="O681" i="32"/>
  <c r="M681" i="32"/>
  <c r="L681" i="32"/>
  <c r="J680" i="32"/>
  <c r="Q680" i="32"/>
  <c r="O680" i="32"/>
  <c r="M680" i="32"/>
  <c r="L680" i="32"/>
  <c r="J679" i="32"/>
  <c r="Q679" i="32"/>
  <c r="O679" i="32"/>
  <c r="M679" i="32"/>
  <c r="L679" i="32"/>
  <c r="J678" i="32"/>
  <c r="Q678" i="32"/>
  <c r="O678" i="32"/>
  <c r="M678" i="32"/>
  <c r="L678" i="32"/>
  <c r="J677" i="32"/>
  <c r="Q677" i="32"/>
  <c r="O677" i="32"/>
  <c r="M677" i="32"/>
  <c r="L677" i="32"/>
  <c r="J676" i="32"/>
  <c r="Q676" i="32"/>
  <c r="O676" i="32"/>
  <c r="M676" i="32"/>
  <c r="L676" i="32"/>
  <c r="J675" i="32"/>
  <c r="Q675" i="32"/>
  <c r="O675" i="32"/>
  <c r="M675" i="32"/>
  <c r="L675" i="32"/>
  <c r="J674" i="32"/>
  <c r="Q674" i="32"/>
  <c r="O674" i="32"/>
  <c r="M674" i="32"/>
  <c r="L674" i="32"/>
  <c r="J672" i="32"/>
  <c r="Q672" i="32"/>
  <c r="O672" i="32"/>
  <c r="M672" i="32"/>
  <c r="L672" i="32"/>
  <c r="J671" i="32"/>
  <c r="Q671" i="32"/>
  <c r="O671" i="32"/>
  <c r="M671" i="32"/>
  <c r="L671" i="32"/>
  <c r="J670" i="32"/>
  <c r="Q670" i="32"/>
  <c r="O670" i="32"/>
  <c r="M670" i="32"/>
  <c r="L670" i="32"/>
  <c r="J669" i="32"/>
  <c r="Q669" i="32"/>
  <c r="O669" i="32"/>
  <c r="M669" i="32"/>
  <c r="L669" i="32"/>
  <c r="J668" i="32"/>
  <c r="Q668" i="32"/>
  <c r="O668" i="32"/>
  <c r="M668" i="32"/>
  <c r="L668" i="32"/>
  <c r="J667" i="32"/>
  <c r="Q667" i="32"/>
  <c r="O667" i="32"/>
  <c r="M667" i="32"/>
  <c r="L667" i="32"/>
  <c r="J666" i="32"/>
  <c r="Q666" i="32"/>
  <c r="O666" i="32"/>
  <c r="M666" i="32"/>
  <c r="L666" i="32"/>
  <c r="J665" i="32"/>
  <c r="Q665" i="32"/>
  <c r="O665" i="32"/>
  <c r="M665" i="32"/>
  <c r="L665" i="32"/>
  <c r="J664" i="32"/>
  <c r="Q664" i="32"/>
  <c r="O664" i="32"/>
  <c r="M664" i="32"/>
  <c r="L664" i="32"/>
  <c r="J663" i="32"/>
  <c r="Q663" i="32"/>
  <c r="O663" i="32"/>
  <c r="M663" i="32"/>
  <c r="L663" i="32"/>
  <c r="J662" i="32"/>
  <c r="Q662" i="32"/>
  <c r="O662" i="32"/>
  <c r="M662" i="32"/>
  <c r="L662" i="32"/>
  <c r="J661" i="32"/>
  <c r="Q661" i="32"/>
  <c r="O661" i="32"/>
  <c r="M661" i="32"/>
  <c r="L661" i="32"/>
  <c r="J660" i="32"/>
  <c r="Q660" i="32"/>
  <c r="O660" i="32"/>
  <c r="M660" i="32"/>
  <c r="L660" i="32"/>
  <c r="J659" i="32"/>
  <c r="Q659" i="32"/>
  <c r="O659" i="32"/>
  <c r="M659" i="32"/>
  <c r="L659" i="32"/>
  <c r="J658" i="32"/>
  <c r="Q658" i="32"/>
  <c r="O658" i="32"/>
  <c r="M658" i="32"/>
  <c r="L658" i="32"/>
  <c r="J657" i="32"/>
  <c r="Q657" i="32"/>
  <c r="O657" i="32"/>
  <c r="M657" i="32"/>
  <c r="L657" i="32"/>
  <c r="J656" i="32"/>
  <c r="Q656" i="32"/>
  <c r="O656" i="32"/>
  <c r="M656" i="32"/>
  <c r="L656" i="32"/>
  <c r="J655" i="32"/>
  <c r="Q655" i="32"/>
  <c r="O655" i="32"/>
  <c r="M655" i="32"/>
  <c r="L655" i="32"/>
  <c r="J654" i="32"/>
  <c r="Q654" i="32"/>
  <c r="O654" i="32"/>
  <c r="M654" i="32"/>
  <c r="L654" i="32"/>
  <c r="J653" i="32"/>
  <c r="Q653" i="32"/>
  <c r="O653" i="32"/>
  <c r="M653" i="32"/>
  <c r="L653" i="32"/>
  <c r="J652" i="32"/>
  <c r="Q652" i="32"/>
  <c r="O652" i="32"/>
  <c r="M652" i="32"/>
  <c r="L652" i="32"/>
  <c r="J651" i="32"/>
  <c r="Q651" i="32"/>
  <c r="O651" i="32"/>
  <c r="M651" i="32"/>
  <c r="L651" i="32"/>
  <c r="J650" i="32"/>
  <c r="Q650" i="32"/>
  <c r="O650" i="32"/>
  <c r="M650" i="32"/>
  <c r="L650" i="32"/>
  <c r="J649" i="32"/>
  <c r="Q649" i="32"/>
  <c r="O649" i="32"/>
  <c r="M649" i="32"/>
  <c r="L649" i="32"/>
  <c r="J644" i="32"/>
  <c r="Q644" i="32"/>
  <c r="O644" i="32"/>
  <c r="M644" i="32"/>
  <c r="L644" i="32"/>
  <c r="J643" i="32"/>
  <c r="Q643" i="32"/>
  <c r="O643" i="32"/>
  <c r="M643" i="32"/>
  <c r="L643" i="32"/>
  <c r="J642" i="32"/>
  <c r="Q642" i="32"/>
  <c r="O642" i="32"/>
  <c r="M642" i="32"/>
  <c r="L642" i="32"/>
  <c r="J641" i="32"/>
  <c r="Q641" i="32"/>
  <c r="O641" i="32"/>
  <c r="M641" i="32"/>
  <c r="L641" i="32"/>
  <c r="J640" i="32"/>
  <c r="Q640" i="32"/>
  <c r="O640" i="32"/>
  <c r="M640" i="32"/>
  <c r="L640" i="32"/>
  <c r="J639" i="32"/>
  <c r="Q639" i="32"/>
  <c r="O639" i="32"/>
  <c r="M639" i="32"/>
  <c r="L639" i="32"/>
  <c r="J638" i="32"/>
  <c r="Q638" i="32"/>
  <c r="O638" i="32"/>
  <c r="M638" i="32"/>
  <c r="L638" i="32"/>
  <c r="J637" i="32"/>
  <c r="Q637" i="32"/>
  <c r="O637" i="32"/>
  <c r="M637" i="32"/>
  <c r="L637" i="32"/>
  <c r="J636" i="32"/>
  <c r="Q636" i="32"/>
  <c r="O636" i="32"/>
  <c r="M636" i="32"/>
  <c r="L636" i="32"/>
  <c r="J635" i="32"/>
  <c r="Q635" i="32"/>
  <c r="O635" i="32"/>
  <c r="M635" i="32"/>
  <c r="L635" i="32"/>
  <c r="J634" i="32"/>
  <c r="Q634" i="32"/>
  <c r="O634" i="32"/>
  <c r="M634" i="32"/>
  <c r="L634" i="32"/>
  <c r="J633" i="32"/>
  <c r="Q633" i="32"/>
  <c r="O633" i="32"/>
  <c r="M633" i="32"/>
  <c r="L633" i="32"/>
  <c r="J632" i="32"/>
  <c r="Q632" i="32"/>
  <c r="O632" i="32"/>
  <c r="M632" i="32"/>
  <c r="L632" i="32"/>
  <c r="J631" i="32"/>
  <c r="Q631" i="32"/>
  <c r="O631" i="32"/>
  <c r="M631" i="32"/>
  <c r="L631" i="32"/>
  <c r="J630" i="32"/>
  <c r="Q630" i="32"/>
  <c r="O630" i="32"/>
  <c r="M630" i="32"/>
  <c r="L630" i="32"/>
  <c r="J629" i="32"/>
  <c r="Q629" i="32"/>
  <c r="O629" i="32"/>
  <c r="M629" i="32"/>
  <c r="L629" i="32"/>
  <c r="J628" i="32"/>
  <c r="Q628" i="32"/>
  <c r="O628" i="32"/>
  <c r="M628" i="32"/>
  <c r="L628" i="32"/>
  <c r="J627" i="32"/>
  <c r="Q627" i="32"/>
  <c r="O627" i="32"/>
  <c r="M627" i="32"/>
  <c r="L627" i="32"/>
  <c r="J626" i="32"/>
  <c r="Q626" i="32"/>
  <c r="O626" i="32"/>
  <c r="M626" i="32"/>
  <c r="L626" i="32"/>
  <c r="J625" i="32"/>
  <c r="Q625" i="32"/>
  <c r="O625" i="32"/>
  <c r="M625" i="32"/>
  <c r="L625" i="32"/>
  <c r="J624" i="32"/>
  <c r="Q624" i="32"/>
  <c r="O624" i="32"/>
  <c r="M624" i="32"/>
  <c r="L624" i="32"/>
  <c r="J623" i="32"/>
  <c r="Q623" i="32"/>
  <c r="O623" i="32"/>
  <c r="M623" i="32"/>
  <c r="L623" i="32"/>
  <c r="J622" i="32"/>
  <c r="Q622" i="32"/>
  <c r="O622" i="32"/>
  <c r="M622" i="32"/>
  <c r="L622" i="32"/>
  <c r="J621" i="32"/>
  <c r="Q621" i="32"/>
  <c r="O621" i="32"/>
  <c r="M621" i="32"/>
  <c r="L621" i="32"/>
  <c r="J620" i="32"/>
  <c r="Q620" i="32"/>
  <c r="O620" i="32"/>
  <c r="M620" i="32"/>
  <c r="L620" i="32"/>
  <c r="J619" i="32"/>
  <c r="Q619" i="32"/>
  <c r="O619" i="32"/>
  <c r="M619" i="32"/>
  <c r="L619" i="32"/>
  <c r="J618" i="32"/>
  <c r="Q618" i="32"/>
  <c r="O618" i="32"/>
  <c r="M618" i="32"/>
  <c r="L618" i="32"/>
  <c r="J617" i="32"/>
  <c r="Q617" i="32"/>
  <c r="O617" i="32"/>
  <c r="M617" i="32"/>
  <c r="L617" i="32"/>
  <c r="J616" i="32"/>
  <c r="Q616" i="32"/>
  <c r="O616" i="32"/>
  <c r="M616" i="32"/>
  <c r="L616" i="32"/>
  <c r="J615" i="32"/>
  <c r="Q615" i="32"/>
  <c r="O615" i="32"/>
  <c r="M615" i="32"/>
  <c r="L615" i="32"/>
  <c r="J613" i="32"/>
  <c r="Q613" i="32"/>
  <c r="O613" i="32"/>
  <c r="M613" i="32"/>
  <c r="L613" i="32"/>
  <c r="J612" i="32"/>
  <c r="Q612" i="32"/>
  <c r="O612" i="32"/>
  <c r="M612" i="32"/>
  <c r="L612" i="32"/>
  <c r="J611" i="32"/>
  <c r="Q611" i="32"/>
  <c r="O611" i="32"/>
  <c r="M611" i="32"/>
  <c r="L611" i="32"/>
  <c r="J610" i="32"/>
  <c r="Q610" i="32"/>
  <c r="O610" i="32"/>
  <c r="M610" i="32"/>
  <c r="L610" i="32"/>
  <c r="J609" i="32"/>
  <c r="Q609" i="32"/>
  <c r="O609" i="32"/>
  <c r="M609" i="32"/>
  <c r="L609" i="32"/>
  <c r="J608" i="32"/>
  <c r="Q608" i="32"/>
  <c r="O608" i="32"/>
  <c r="M608" i="32"/>
  <c r="L608" i="32"/>
  <c r="J607" i="32"/>
  <c r="Q607" i="32"/>
  <c r="O607" i="32"/>
  <c r="M607" i="32"/>
  <c r="L607" i="32"/>
  <c r="J606" i="32"/>
  <c r="Q606" i="32"/>
  <c r="O606" i="32"/>
  <c r="M606" i="32"/>
  <c r="L606" i="32"/>
  <c r="J605" i="32"/>
  <c r="Q605" i="32"/>
  <c r="O605" i="32"/>
  <c r="M605" i="32"/>
  <c r="L605" i="32"/>
  <c r="J604" i="32"/>
  <c r="Q604" i="32"/>
  <c r="O604" i="32"/>
  <c r="M604" i="32"/>
  <c r="L604" i="32"/>
  <c r="J603" i="32"/>
  <c r="Q603" i="32"/>
  <c r="O603" i="32"/>
  <c r="M603" i="32"/>
  <c r="L603" i="32"/>
  <c r="J602" i="32"/>
  <c r="Q602" i="32"/>
  <c r="O602" i="32"/>
  <c r="M602" i="32"/>
  <c r="L602" i="32"/>
  <c r="J601" i="32"/>
  <c r="Q601" i="32"/>
  <c r="O601" i="32"/>
  <c r="M601" i="32"/>
  <c r="L601" i="32"/>
  <c r="J600" i="32"/>
  <c r="Q600" i="32"/>
  <c r="O600" i="32"/>
  <c r="M600" i="32"/>
  <c r="L600" i="32"/>
  <c r="J599" i="32"/>
  <c r="Q599" i="32"/>
  <c r="O599" i="32"/>
  <c r="M599" i="32"/>
  <c r="L599" i="32"/>
  <c r="J598" i="32"/>
  <c r="Q598" i="32"/>
  <c r="O598" i="32"/>
  <c r="M598" i="32"/>
  <c r="L598" i="32"/>
  <c r="J597" i="32"/>
  <c r="Q597" i="32"/>
  <c r="O597" i="32"/>
  <c r="M597" i="32"/>
  <c r="L597" i="32"/>
  <c r="J596" i="32"/>
  <c r="Q596" i="32"/>
  <c r="O596" i="32"/>
  <c r="M596" i="32"/>
  <c r="L596" i="32"/>
  <c r="J595" i="32"/>
  <c r="Q595" i="32"/>
  <c r="O595" i="32"/>
  <c r="M595" i="32"/>
  <c r="L595" i="32"/>
  <c r="J594" i="32"/>
  <c r="Q594" i="32"/>
  <c r="O594" i="32"/>
  <c r="M594" i="32"/>
  <c r="L594" i="32"/>
  <c r="J593" i="32"/>
  <c r="Q593" i="32"/>
  <c r="O593" i="32"/>
  <c r="M593" i="32"/>
  <c r="L593" i="32"/>
  <c r="J592" i="32"/>
  <c r="Q592" i="32"/>
  <c r="O592" i="32"/>
  <c r="M592" i="32"/>
  <c r="L592" i="32"/>
  <c r="J591" i="32"/>
  <c r="Q591" i="32"/>
  <c r="O591" i="32"/>
  <c r="M591" i="32"/>
  <c r="L591" i="32"/>
  <c r="J590" i="32"/>
  <c r="Q590" i="32"/>
  <c r="O590" i="32"/>
  <c r="M590" i="32"/>
  <c r="L590" i="32"/>
  <c r="J589" i="32"/>
  <c r="Q589" i="32"/>
  <c r="O589" i="32"/>
  <c r="M589" i="32"/>
  <c r="L589" i="32"/>
  <c r="J588" i="32"/>
  <c r="Q588" i="32"/>
  <c r="O588" i="32"/>
  <c r="M588" i="32"/>
  <c r="L588" i="32"/>
  <c r="J587" i="32"/>
  <c r="Q587" i="32"/>
  <c r="O587" i="32"/>
  <c r="M587" i="32"/>
  <c r="L587" i="32"/>
  <c r="J586" i="32"/>
  <c r="Q586" i="32"/>
  <c r="O586" i="32"/>
  <c r="M586" i="32"/>
  <c r="L586" i="32"/>
  <c r="J585" i="32"/>
  <c r="Q585" i="32"/>
  <c r="O585" i="32"/>
  <c r="M585" i="32"/>
  <c r="L585" i="32"/>
  <c r="J584" i="32"/>
  <c r="Q584" i="32"/>
  <c r="O584" i="32"/>
  <c r="M584" i="32"/>
  <c r="L584" i="32"/>
  <c r="J583" i="32"/>
  <c r="Q583" i="32"/>
  <c r="O583" i="32"/>
  <c r="M583" i="32"/>
  <c r="L583" i="32"/>
  <c r="J582" i="32"/>
  <c r="Q582" i="32"/>
  <c r="O582" i="32"/>
  <c r="M582" i="32"/>
  <c r="L582" i="32"/>
  <c r="J581" i="32"/>
  <c r="Q581" i="32"/>
  <c r="O581" i="32"/>
  <c r="M581" i="32"/>
  <c r="L581" i="32"/>
  <c r="J580" i="32"/>
  <c r="Q580" i="32"/>
  <c r="O580" i="32"/>
  <c r="M580" i="32"/>
  <c r="L580" i="32"/>
  <c r="J579" i="32"/>
  <c r="Q579" i="32"/>
  <c r="O579" i="32"/>
  <c r="M579" i="32"/>
  <c r="L579" i="32"/>
  <c r="J576" i="32"/>
  <c r="Q576" i="32"/>
  <c r="O576" i="32"/>
  <c r="M576" i="32"/>
  <c r="L576" i="32"/>
  <c r="J578" i="32"/>
  <c r="Q578" i="32"/>
  <c r="O578" i="32"/>
  <c r="M578" i="32"/>
  <c r="L578" i="32"/>
  <c r="J575" i="32"/>
  <c r="Q575" i="32"/>
  <c r="O575" i="32"/>
  <c r="M575" i="32"/>
  <c r="L575" i="32"/>
  <c r="J574" i="32"/>
  <c r="Q574" i="32"/>
  <c r="O574" i="32"/>
  <c r="M574" i="32"/>
  <c r="L574" i="32"/>
  <c r="J573" i="32"/>
  <c r="Q573" i="32"/>
  <c r="O573" i="32"/>
  <c r="M573" i="32"/>
  <c r="L573" i="32"/>
  <c r="J572" i="32"/>
  <c r="Q572" i="32"/>
  <c r="O572" i="32"/>
  <c r="M572" i="32"/>
  <c r="L572" i="32"/>
  <c r="J571" i="32"/>
  <c r="Q571" i="32"/>
  <c r="O571" i="32"/>
  <c r="M571" i="32"/>
  <c r="L571" i="32"/>
  <c r="J570" i="32"/>
  <c r="Q570" i="32"/>
  <c r="O570" i="32"/>
  <c r="M570" i="32"/>
  <c r="L570" i="32"/>
  <c r="J569" i="32"/>
  <c r="Q569" i="32"/>
  <c r="O569" i="32"/>
  <c r="M569" i="32"/>
  <c r="L569" i="32"/>
  <c r="J568" i="32"/>
  <c r="Q568" i="32"/>
  <c r="O568" i="32"/>
  <c r="M568" i="32"/>
  <c r="L568" i="32"/>
  <c r="J567" i="32"/>
  <c r="Q567" i="32"/>
  <c r="O567" i="32"/>
  <c r="M567" i="32"/>
  <c r="L567" i="32"/>
  <c r="J566" i="32"/>
  <c r="Q566" i="32"/>
  <c r="O566" i="32"/>
  <c r="M566" i="32"/>
  <c r="L566" i="32"/>
  <c r="J565" i="32"/>
  <c r="Q565" i="32"/>
  <c r="O565" i="32"/>
  <c r="M565" i="32"/>
  <c r="L565" i="32"/>
  <c r="J564" i="32"/>
  <c r="Q564" i="32"/>
  <c r="O564" i="32"/>
  <c r="M564" i="32"/>
  <c r="L564" i="32"/>
  <c r="J563" i="32"/>
  <c r="Q563" i="32"/>
  <c r="O563" i="32"/>
  <c r="M563" i="32"/>
  <c r="L563" i="32"/>
  <c r="J562" i="32"/>
  <c r="Q562" i="32"/>
  <c r="O562" i="32"/>
  <c r="M562" i="32"/>
  <c r="L562" i="32"/>
  <c r="J561" i="32"/>
  <c r="Q561" i="32"/>
  <c r="O561" i="32"/>
  <c r="M561" i="32"/>
  <c r="L561" i="32"/>
  <c r="J560" i="32"/>
  <c r="Q560" i="32"/>
  <c r="O560" i="32"/>
  <c r="M560" i="32"/>
  <c r="L560" i="32"/>
  <c r="J559" i="32"/>
  <c r="Q559" i="32"/>
  <c r="O559" i="32"/>
  <c r="M559" i="32"/>
  <c r="L559" i="32"/>
  <c r="J558" i="32"/>
  <c r="Q558" i="32"/>
  <c r="O558" i="32"/>
  <c r="M558" i="32"/>
  <c r="L558" i="32"/>
  <c r="J557" i="32"/>
  <c r="Q557" i="32"/>
  <c r="O557" i="32"/>
  <c r="M557" i="32"/>
  <c r="L557" i="32"/>
  <c r="J556" i="32"/>
  <c r="Q556" i="32"/>
  <c r="O556" i="32"/>
  <c r="M556" i="32"/>
  <c r="L556" i="32"/>
  <c r="J555" i="32"/>
  <c r="Q555" i="32"/>
  <c r="O555" i="32"/>
  <c r="M555" i="32"/>
  <c r="L555" i="32"/>
  <c r="J554" i="32"/>
  <c r="Q554" i="32"/>
  <c r="O554" i="32"/>
  <c r="M554" i="32"/>
  <c r="L554" i="32"/>
  <c r="J553" i="32"/>
  <c r="Q553" i="32"/>
  <c r="O553" i="32"/>
  <c r="M553" i="32"/>
  <c r="L553" i="32"/>
  <c r="J552" i="32"/>
  <c r="Q552" i="32"/>
  <c r="O552" i="32"/>
  <c r="M552" i="32"/>
  <c r="L552" i="32"/>
  <c r="J551" i="32"/>
  <c r="Q551" i="32"/>
  <c r="O551" i="32"/>
  <c r="M551" i="32"/>
  <c r="L551" i="32"/>
  <c r="J550" i="32"/>
  <c r="Q550" i="32"/>
  <c r="O550" i="32"/>
  <c r="M550" i="32"/>
  <c r="L550" i="32"/>
  <c r="J549" i="32"/>
  <c r="Q549" i="32"/>
  <c r="O549" i="32"/>
  <c r="M549" i="32"/>
  <c r="L549" i="32"/>
  <c r="J548" i="32"/>
  <c r="Q548" i="32"/>
  <c r="O548" i="32"/>
  <c r="M548" i="32"/>
  <c r="L548" i="32"/>
  <c r="J547" i="32"/>
  <c r="Q547" i="32"/>
  <c r="O547" i="32"/>
  <c r="M547" i="32"/>
  <c r="L547" i="32"/>
  <c r="J546" i="32"/>
  <c r="Q546" i="32"/>
  <c r="O546" i="32"/>
  <c r="M546" i="32"/>
  <c r="L546" i="32"/>
  <c r="J545" i="32"/>
  <c r="Q545" i="32"/>
  <c r="O545" i="32"/>
  <c r="M545" i="32"/>
  <c r="L545" i="32"/>
  <c r="J544" i="32"/>
  <c r="Q544" i="32"/>
  <c r="O544" i="32"/>
  <c r="M544" i="32"/>
  <c r="L544" i="32"/>
  <c r="J543" i="32"/>
  <c r="Q543" i="32"/>
  <c r="O543" i="32"/>
  <c r="M543" i="32"/>
  <c r="L543" i="32"/>
  <c r="J542" i="32"/>
  <c r="Q542" i="32"/>
  <c r="O542" i="32"/>
  <c r="M542" i="32"/>
  <c r="L542" i="32"/>
  <c r="J541" i="32"/>
  <c r="Q541" i="32"/>
  <c r="O541" i="32"/>
  <c r="M541" i="32"/>
  <c r="L541" i="32"/>
  <c r="J540" i="32"/>
  <c r="Q540" i="32"/>
  <c r="O540" i="32"/>
  <c r="M540" i="32"/>
  <c r="L540" i="32"/>
  <c r="J539" i="32"/>
  <c r="Q539" i="32"/>
  <c r="O539" i="32"/>
  <c r="M539" i="32"/>
  <c r="L539" i="32"/>
  <c r="J538" i="32"/>
  <c r="Q538" i="32"/>
  <c r="O538" i="32"/>
  <c r="M538" i="32"/>
  <c r="L538" i="32"/>
  <c r="J537" i="32"/>
  <c r="Q537" i="32"/>
  <c r="O537" i="32"/>
  <c r="M537" i="32"/>
  <c r="L537" i="32"/>
  <c r="J536" i="32"/>
  <c r="Q536" i="32"/>
  <c r="O536" i="32"/>
  <c r="M536" i="32"/>
  <c r="L536" i="32"/>
  <c r="J535" i="32"/>
  <c r="Q535" i="32"/>
  <c r="O535" i="32"/>
  <c r="M535" i="32"/>
  <c r="L535" i="32"/>
  <c r="J534" i="32"/>
  <c r="Q534" i="32"/>
  <c r="O534" i="32"/>
  <c r="M534" i="32"/>
  <c r="L534" i="32"/>
  <c r="J533" i="32"/>
  <c r="Q533" i="32"/>
  <c r="O533" i="32"/>
  <c r="M533" i="32"/>
  <c r="L533" i="32"/>
  <c r="J532" i="32"/>
  <c r="Q532" i="32"/>
  <c r="O532" i="32"/>
  <c r="M532" i="32"/>
  <c r="L532" i="32"/>
  <c r="J531" i="32"/>
  <c r="Q531" i="32"/>
  <c r="O531" i="32"/>
  <c r="M531" i="32"/>
  <c r="L531" i="32"/>
  <c r="J530" i="32"/>
  <c r="Q530" i="32"/>
  <c r="O530" i="32"/>
  <c r="M530" i="32"/>
  <c r="L530" i="32"/>
  <c r="J529" i="32"/>
  <c r="Q529" i="32"/>
  <c r="O529" i="32"/>
  <c r="M529" i="32"/>
  <c r="L529" i="32"/>
  <c r="J528" i="32"/>
  <c r="Q528" i="32"/>
  <c r="O528" i="32"/>
  <c r="M528" i="32"/>
  <c r="L528" i="32"/>
  <c r="J527" i="32"/>
  <c r="Q527" i="32"/>
  <c r="O527" i="32"/>
  <c r="M527" i="32"/>
  <c r="L527" i="32"/>
  <c r="J526" i="32"/>
  <c r="Q526" i="32"/>
  <c r="O526" i="32"/>
  <c r="M526" i="32"/>
  <c r="L526" i="32"/>
  <c r="J525" i="32"/>
  <c r="Q525" i="32"/>
  <c r="O525" i="32"/>
  <c r="M525" i="32"/>
  <c r="L525" i="32"/>
  <c r="J524" i="32"/>
  <c r="Q524" i="32"/>
  <c r="O524" i="32"/>
  <c r="M524" i="32"/>
  <c r="L524" i="32"/>
  <c r="J523" i="32"/>
  <c r="Q523" i="32"/>
  <c r="O523" i="32"/>
  <c r="M523" i="32"/>
  <c r="L523" i="32"/>
  <c r="J522" i="32"/>
  <c r="Q522" i="32"/>
  <c r="O522" i="32"/>
  <c r="M522" i="32"/>
  <c r="L522" i="32"/>
  <c r="J521" i="32"/>
  <c r="Q521" i="32"/>
  <c r="O521" i="32"/>
  <c r="M521" i="32"/>
  <c r="L521" i="32"/>
  <c r="J520" i="32"/>
  <c r="Q520" i="32"/>
  <c r="O520" i="32"/>
  <c r="M520" i="32"/>
  <c r="L520" i="32"/>
  <c r="J519" i="32"/>
  <c r="Q519" i="32"/>
  <c r="O519" i="32"/>
  <c r="M519" i="32"/>
  <c r="L519" i="32"/>
  <c r="J518" i="32"/>
  <c r="Q518" i="32"/>
  <c r="O518" i="32"/>
  <c r="M518" i="32"/>
  <c r="L518" i="32"/>
  <c r="J517" i="32"/>
  <c r="Q517" i="32"/>
  <c r="O517" i="32"/>
  <c r="M517" i="32"/>
  <c r="L517" i="32"/>
  <c r="J516" i="32"/>
  <c r="Q516" i="32"/>
  <c r="O516" i="32"/>
  <c r="M516" i="32"/>
  <c r="L516" i="32"/>
  <c r="J515" i="32"/>
  <c r="Q515" i="32"/>
  <c r="O515" i="32"/>
  <c r="M515" i="32"/>
  <c r="L515" i="32"/>
  <c r="J514" i="32"/>
  <c r="Q514" i="32"/>
  <c r="O514" i="32"/>
  <c r="M514" i="32"/>
  <c r="L514" i="32"/>
  <c r="J513" i="32"/>
  <c r="Q513" i="32"/>
  <c r="O513" i="32"/>
  <c r="M513" i="32"/>
  <c r="L513" i="32"/>
  <c r="J512" i="32"/>
  <c r="Q512" i="32"/>
  <c r="O512" i="32"/>
  <c r="M512" i="32"/>
  <c r="L512" i="32"/>
  <c r="J511" i="32"/>
  <c r="Q511" i="32"/>
  <c r="O511" i="32"/>
  <c r="M511" i="32"/>
  <c r="L511" i="32"/>
  <c r="J510" i="32"/>
  <c r="Q510" i="32"/>
  <c r="O510" i="32"/>
  <c r="M510" i="32"/>
  <c r="L510" i="32"/>
  <c r="J509" i="32"/>
  <c r="Q509" i="32"/>
  <c r="O509" i="32"/>
  <c r="M509" i="32"/>
  <c r="L509" i="32"/>
  <c r="J508" i="32"/>
  <c r="Q508" i="32"/>
  <c r="O508" i="32"/>
  <c r="M508" i="32"/>
  <c r="L508" i="32"/>
  <c r="J507" i="32"/>
  <c r="Q507" i="32"/>
  <c r="O507" i="32"/>
  <c r="M507" i="32"/>
  <c r="L507" i="32"/>
  <c r="J506" i="32"/>
  <c r="Q506" i="32"/>
  <c r="O506" i="32"/>
  <c r="M506" i="32"/>
  <c r="L506" i="32"/>
  <c r="J505" i="32"/>
  <c r="Q505" i="32"/>
  <c r="O505" i="32"/>
  <c r="M505" i="32"/>
  <c r="L505" i="32"/>
  <c r="J504" i="32"/>
  <c r="Q504" i="32"/>
  <c r="O504" i="32"/>
  <c r="M504" i="32"/>
  <c r="L504" i="32"/>
  <c r="J503" i="32"/>
  <c r="Q503" i="32"/>
  <c r="O503" i="32"/>
  <c r="M503" i="32"/>
  <c r="L503" i="32"/>
  <c r="J502" i="32"/>
  <c r="Q502" i="32"/>
  <c r="O502" i="32"/>
  <c r="M502" i="32"/>
  <c r="L502" i="32"/>
  <c r="J501" i="32"/>
  <c r="Q501" i="32"/>
  <c r="O501" i="32"/>
  <c r="M501" i="32"/>
  <c r="L501" i="32"/>
  <c r="J500" i="32"/>
  <c r="Q500" i="32"/>
  <c r="O500" i="32"/>
  <c r="M500" i="32"/>
  <c r="L500" i="32"/>
  <c r="J499" i="32"/>
  <c r="Q499" i="32"/>
  <c r="O499" i="32"/>
  <c r="M499" i="32"/>
  <c r="L499" i="32"/>
  <c r="J498" i="32"/>
  <c r="Q498" i="32"/>
  <c r="O498" i="32"/>
  <c r="M498" i="32"/>
  <c r="L498" i="32"/>
  <c r="J497" i="32"/>
  <c r="Q497" i="32"/>
  <c r="O497" i="32"/>
  <c r="M497" i="32"/>
  <c r="L497" i="32"/>
  <c r="J496" i="32"/>
  <c r="Q496" i="32"/>
  <c r="O496" i="32"/>
  <c r="M496" i="32"/>
  <c r="L496" i="32"/>
  <c r="J495" i="32"/>
  <c r="Q495" i="32"/>
  <c r="O495" i="32"/>
  <c r="M495" i="32"/>
  <c r="L495" i="32"/>
  <c r="J494" i="32"/>
  <c r="Q494" i="32"/>
  <c r="O494" i="32"/>
  <c r="M494" i="32"/>
  <c r="L494" i="32"/>
  <c r="J493" i="32"/>
  <c r="Q493" i="32"/>
  <c r="O493" i="32"/>
  <c r="M493" i="32"/>
  <c r="L493" i="32"/>
  <c r="J492" i="32"/>
  <c r="Q492" i="32"/>
  <c r="O492" i="32"/>
  <c r="M492" i="32"/>
  <c r="L492" i="32"/>
  <c r="J491" i="32"/>
  <c r="Q491" i="32"/>
  <c r="O491" i="32"/>
  <c r="M491" i="32"/>
  <c r="L491" i="32"/>
  <c r="J490" i="32"/>
  <c r="Q490" i="32"/>
  <c r="O490" i="32"/>
  <c r="M490" i="32"/>
  <c r="L490" i="32"/>
  <c r="J489" i="32"/>
  <c r="Q489" i="32"/>
  <c r="O489" i="32"/>
  <c r="M489" i="32"/>
  <c r="L489" i="32"/>
  <c r="J488" i="32"/>
  <c r="Q488" i="32"/>
  <c r="O488" i="32"/>
  <c r="M488" i="32"/>
  <c r="L488" i="32"/>
  <c r="J487" i="32"/>
  <c r="Q487" i="32"/>
  <c r="O487" i="32"/>
  <c r="M487" i="32"/>
  <c r="L487" i="32"/>
  <c r="J486" i="32"/>
  <c r="Q486" i="32"/>
  <c r="O486" i="32"/>
  <c r="M486" i="32"/>
  <c r="L486" i="32"/>
  <c r="J485" i="32"/>
  <c r="Q485" i="32"/>
  <c r="O485" i="32"/>
  <c r="M485" i="32"/>
  <c r="L485" i="32"/>
  <c r="J484" i="32"/>
  <c r="Q484" i="32"/>
  <c r="O484" i="32"/>
  <c r="M484" i="32"/>
  <c r="L484" i="32"/>
  <c r="J483" i="32"/>
  <c r="Q483" i="32"/>
  <c r="O483" i="32"/>
  <c r="M483" i="32"/>
  <c r="L483" i="32"/>
  <c r="J482" i="32"/>
  <c r="Q482" i="32"/>
  <c r="O482" i="32"/>
  <c r="M482" i="32"/>
  <c r="L482" i="32"/>
  <c r="J481" i="32"/>
  <c r="Q481" i="32"/>
  <c r="O481" i="32"/>
  <c r="M481" i="32"/>
  <c r="L481" i="32"/>
  <c r="J480" i="32"/>
  <c r="Q480" i="32"/>
  <c r="O480" i="32"/>
  <c r="M480" i="32"/>
  <c r="L480" i="32"/>
  <c r="J479" i="32"/>
  <c r="Q479" i="32"/>
  <c r="O479" i="32"/>
  <c r="M479" i="32"/>
  <c r="L479" i="32"/>
  <c r="J478" i="32"/>
  <c r="Q478" i="32"/>
  <c r="O478" i="32"/>
  <c r="M478" i="32"/>
  <c r="L478" i="32"/>
  <c r="J477" i="32"/>
  <c r="Q477" i="32"/>
  <c r="O477" i="32"/>
  <c r="M477" i="32"/>
  <c r="L477" i="32"/>
  <c r="J476" i="32"/>
  <c r="Q476" i="32"/>
  <c r="O476" i="32"/>
  <c r="M476" i="32"/>
  <c r="L476" i="32"/>
  <c r="J475" i="32"/>
  <c r="Q475" i="32"/>
  <c r="O475" i="32"/>
  <c r="M475" i="32"/>
  <c r="L475" i="32"/>
  <c r="J474" i="32"/>
  <c r="Q474" i="32"/>
  <c r="O474" i="32"/>
  <c r="M474" i="32"/>
  <c r="L474" i="32"/>
  <c r="J473" i="32"/>
  <c r="Q473" i="32"/>
  <c r="O473" i="32"/>
  <c r="M473" i="32"/>
  <c r="L473" i="32"/>
  <c r="J472" i="32"/>
  <c r="Q472" i="32"/>
  <c r="O472" i="32"/>
  <c r="M472" i="32"/>
  <c r="L472" i="32"/>
  <c r="J471" i="32"/>
  <c r="Q471" i="32"/>
  <c r="O471" i="32"/>
  <c r="M471" i="32"/>
  <c r="L471" i="32"/>
  <c r="J470" i="32"/>
  <c r="Q470" i="32"/>
  <c r="O470" i="32"/>
  <c r="M470" i="32"/>
  <c r="L470" i="32"/>
  <c r="J469" i="32"/>
  <c r="Q469" i="32"/>
  <c r="O469" i="32"/>
  <c r="M469" i="32"/>
  <c r="L469" i="32"/>
  <c r="J468" i="32"/>
  <c r="Q468" i="32"/>
  <c r="O468" i="32"/>
  <c r="M468" i="32"/>
  <c r="L468" i="32"/>
  <c r="J467" i="32"/>
  <c r="Q467" i="32"/>
  <c r="O467" i="32"/>
  <c r="M467" i="32"/>
  <c r="L467" i="32"/>
  <c r="J466" i="32"/>
  <c r="Q466" i="32"/>
  <c r="O466" i="32"/>
  <c r="M466" i="32"/>
  <c r="L466" i="32"/>
  <c r="J465" i="32"/>
  <c r="Q465" i="32"/>
  <c r="O465" i="32"/>
  <c r="M465" i="32"/>
  <c r="L465" i="32"/>
  <c r="J464" i="32"/>
  <c r="Q464" i="32"/>
  <c r="O464" i="32"/>
  <c r="M464" i="32"/>
  <c r="L464" i="32"/>
  <c r="J463" i="32"/>
  <c r="Q463" i="32"/>
  <c r="O463" i="32"/>
  <c r="M463" i="32"/>
  <c r="L463" i="32"/>
  <c r="J462" i="32"/>
  <c r="Q462" i="32"/>
  <c r="O462" i="32"/>
  <c r="M462" i="32"/>
  <c r="L462" i="32"/>
  <c r="J461" i="32"/>
  <c r="Q461" i="32"/>
  <c r="O461" i="32"/>
  <c r="M461" i="32"/>
  <c r="L461" i="32"/>
  <c r="J460" i="32"/>
  <c r="Q460" i="32"/>
  <c r="O460" i="32"/>
  <c r="M460" i="32"/>
  <c r="L460" i="32"/>
  <c r="J459" i="32"/>
  <c r="Q459" i="32"/>
  <c r="O459" i="32"/>
  <c r="M459" i="32"/>
  <c r="L459" i="32"/>
  <c r="J458" i="32"/>
  <c r="Q458" i="32"/>
  <c r="O458" i="32"/>
  <c r="M458" i="32"/>
  <c r="L458" i="32"/>
  <c r="J457" i="32"/>
  <c r="Q457" i="32"/>
  <c r="O457" i="32"/>
  <c r="M457" i="32"/>
  <c r="L457" i="32"/>
  <c r="J456" i="32"/>
  <c r="Q456" i="32"/>
  <c r="O456" i="32"/>
  <c r="M456" i="32"/>
  <c r="L456" i="32"/>
  <c r="J455" i="32"/>
  <c r="Q455" i="32"/>
  <c r="O455" i="32"/>
  <c r="M455" i="32"/>
  <c r="L455" i="32"/>
  <c r="J454" i="32"/>
  <c r="Q454" i="32"/>
  <c r="O454" i="32"/>
  <c r="M454" i="32"/>
  <c r="L454" i="32"/>
  <c r="J453" i="32"/>
  <c r="Q453" i="32"/>
  <c r="O453" i="32"/>
  <c r="M453" i="32"/>
  <c r="L453" i="32"/>
  <c r="J452" i="32"/>
  <c r="Q452" i="32"/>
  <c r="O452" i="32"/>
  <c r="M452" i="32"/>
  <c r="L452" i="32"/>
  <c r="J451" i="32"/>
  <c r="Q451" i="32"/>
  <c r="O451" i="32"/>
  <c r="M451" i="32"/>
  <c r="L451" i="32"/>
  <c r="J449" i="32"/>
  <c r="Q449" i="32"/>
  <c r="O449" i="32"/>
  <c r="M449" i="32"/>
  <c r="L449" i="32"/>
  <c r="J448" i="32"/>
  <c r="Q448" i="32"/>
  <c r="O448" i="32"/>
  <c r="M448" i="32"/>
  <c r="L448" i="32"/>
  <c r="J447" i="32"/>
  <c r="Q447" i="32"/>
  <c r="O447" i="32"/>
  <c r="M447" i="32"/>
  <c r="L447" i="32"/>
  <c r="J446" i="32"/>
  <c r="Q446" i="32"/>
  <c r="O446" i="32"/>
  <c r="M446" i="32"/>
  <c r="L446" i="32"/>
  <c r="J445" i="32"/>
  <c r="Q445" i="32"/>
  <c r="O445" i="32"/>
  <c r="M445" i="32"/>
  <c r="L445" i="32"/>
  <c r="J444" i="32"/>
  <c r="Q444" i="32"/>
  <c r="O444" i="32"/>
  <c r="M444" i="32"/>
  <c r="L444" i="32"/>
  <c r="J443" i="32"/>
  <c r="Q443" i="32"/>
  <c r="O443" i="32"/>
  <c r="M443" i="32"/>
  <c r="L443" i="32"/>
  <c r="J442" i="32"/>
  <c r="Q442" i="32"/>
  <c r="O442" i="32"/>
  <c r="M442" i="32"/>
  <c r="L442" i="32"/>
  <c r="J441" i="32"/>
  <c r="Q441" i="32"/>
  <c r="O441" i="32"/>
  <c r="M441" i="32"/>
  <c r="L441" i="32"/>
  <c r="J440" i="32"/>
  <c r="Q440" i="32"/>
  <c r="O440" i="32"/>
  <c r="M440" i="32"/>
  <c r="L440" i="32"/>
  <c r="J439" i="32"/>
  <c r="Q439" i="32"/>
  <c r="O439" i="32"/>
  <c r="M439" i="32"/>
  <c r="L439" i="32"/>
  <c r="J438" i="32"/>
  <c r="Q438" i="32"/>
  <c r="O438" i="32"/>
  <c r="M438" i="32"/>
  <c r="L438" i="32"/>
  <c r="J437" i="32"/>
  <c r="Q437" i="32"/>
  <c r="O437" i="32"/>
  <c r="M437" i="32"/>
  <c r="L437" i="32"/>
  <c r="J436" i="32"/>
  <c r="Q436" i="32"/>
  <c r="O436" i="32"/>
  <c r="M436" i="32"/>
  <c r="L436" i="32"/>
  <c r="J435" i="32"/>
  <c r="Q435" i="32"/>
  <c r="O435" i="32"/>
  <c r="M435" i="32"/>
  <c r="L435" i="32"/>
  <c r="J434" i="32"/>
  <c r="Q434" i="32"/>
  <c r="O434" i="32"/>
  <c r="M434" i="32"/>
  <c r="L434" i="32"/>
  <c r="J433" i="32"/>
  <c r="Q433" i="32"/>
  <c r="O433" i="32"/>
  <c r="M433" i="32"/>
  <c r="L433" i="32"/>
  <c r="J432" i="32"/>
  <c r="Q432" i="32"/>
  <c r="O432" i="32"/>
  <c r="M432" i="32"/>
  <c r="L432" i="32"/>
  <c r="J431" i="32"/>
  <c r="Q431" i="32"/>
  <c r="O431" i="32"/>
  <c r="M431" i="32"/>
  <c r="L431" i="32"/>
  <c r="J430" i="32"/>
  <c r="Q430" i="32"/>
  <c r="O430" i="32"/>
  <c r="M430" i="32"/>
  <c r="L430" i="32"/>
  <c r="J429" i="32"/>
  <c r="Q429" i="32"/>
  <c r="O429" i="32"/>
  <c r="M429" i="32"/>
  <c r="L429" i="32"/>
  <c r="J428" i="32"/>
  <c r="Q428" i="32"/>
  <c r="O428" i="32"/>
  <c r="M428" i="32"/>
  <c r="L428" i="32"/>
  <c r="J427" i="32"/>
  <c r="Q427" i="32"/>
  <c r="O427" i="32"/>
  <c r="M427" i="32"/>
  <c r="L427" i="32"/>
  <c r="J426" i="32"/>
  <c r="Q426" i="32"/>
  <c r="O426" i="32"/>
  <c r="M426" i="32"/>
  <c r="L426" i="32"/>
  <c r="J421" i="32"/>
  <c r="Q421" i="32"/>
  <c r="O421" i="32"/>
  <c r="M421" i="32"/>
  <c r="L421" i="32"/>
  <c r="J420" i="32"/>
  <c r="Q420" i="32"/>
  <c r="O420" i="32"/>
  <c r="M420" i="32"/>
  <c r="L420" i="32"/>
  <c r="J419" i="32"/>
  <c r="Q419" i="32"/>
  <c r="O419" i="32"/>
  <c r="M419" i="32"/>
  <c r="L419" i="32"/>
  <c r="J418" i="32"/>
  <c r="Q418" i="32"/>
  <c r="O418" i="32"/>
  <c r="M418" i="32"/>
  <c r="L418" i="32"/>
  <c r="J417" i="32"/>
  <c r="Q417" i="32"/>
  <c r="O417" i="32"/>
  <c r="M417" i="32"/>
  <c r="L417" i="32"/>
  <c r="J416" i="32"/>
  <c r="Q416" i="32"/>
  <c r="O416" i="32"/>
  <c r="M416" i="32"/>
  <c r="L416" i="32"/>
  <c r="J415" i="32"/>
  <c r="Q415" i="32"/>
  <c r="O415" i="32"/>
  <c r="M415" i="32"/>
  <c r="L415" i="32"/>
  <c r="J414" i="32"/>
  <c r="Q414" i="32"/>
  <c r="O414" i="32"/>
  <c r="M414" i="32"/>
  <c r="L414" i="32"/>
  <c r="J413" i="32"/>
  <c r="Q413" i="32"/>
  <c r="O413" i="32"/>
  <c r="M413" i="32"/>
  <c r="L413" i="32"/>
  <c r="J412" i="32"/>
  <c r="Q412" i="32"/>
  <c r="O412" i="32"/>
  <c r="M412" i="32"/>
  <c r="L412" i="32"/>
  <c r="J411" i="32"/>
  <c r="Q411" i="32"/>
  <c r="O411" i="32"/>
  <c r="M411" i="32"/>
  <c r="L411" i="32"/>
  <c r="J410" i="32"/>
  <c r="Q410" i="32"/>
  <c r="O410" i="32"/>
  <c r="M410" i="32"/>
  <c r="L410" i="32"/>
  <c r="J409" i="32"/>
  <c r="Q409" i="32"/>
  <c r="O409" i="32"/>
  <c r="M409" i="32"/>
  <c r="L409" i="32"/>
  <c r="J408" i="32"/>
  <c r="Q408" i="32"/>
  <c r="O408" i="32"/>
  <c r="M408" i="32"/>
  <c r="L408" i="32"/>
  <c r="J407" i="32"/>
  <c r="Q407" i="32"/>
  <c r="O407" i="32"/>
  <c r="M407" i="32"/>
  <c r="L407" i="32"/>
  <c r="J406" i="32"/>
  <c r="Q406" i="32"/>
  <c r="O406" i="32"/>
  <c r="M406" i="32"/>
  <c r="L406" i="32"/>
  <c r="J405" i="32"/>
  <c r="Q405" i="32"/>
  <c r="O405" i="32"/>
  <c r="M405" i="32"/>
  <c r="L405" i="32"/>
  <c r="J404" i="32"/>
  <c r="Q404" i="32"/>
  <c r="O404" i="32"/>
  <c r="M404" i="32"/>
  <c r="L404" i="32"/>
  <c r="J403" i="32"/>
  <c r="Q403" i="32"/>
  <c r="O403" i="32"/>
  <c r="M403" i="32"/>
  <c r="L403" i="32"/>
  <c r="J402" i="32"/>
  <c r="Q402" i="32"/>
  <c r="O402" i="32"/>
  <c r="M402" i="32"/>
  <c r="L402" i="32"/>
  <c r="J401" i="32"/>
  <c r="Q401" i="32"/>
  <c r="O401" i="32"/>
  <c r="M401" i="32"/>
  <c r="L401" i="32"/>
  <c r="J400" i="32"/>
  <c r="Q400" i="32"/>
  <c r="O400" i="32"/>
  <c r="M400" i="32"/>
  <c r="L400" i="32"/>
  <c r="J399" i="32"/>
  <c r="Q399" i="32"/>
  <c r="O399" i="32"/>
  <c r="M399" i="32"/>
  <c r="L399" i="32"/>
  <c r="J398" i="32"/>
  <c r="Q398" i="32"/>
  <c r="O398" i="32"/>
  <c r="M398" i="32"/>
  <c r="L398" i="32"/>
  <c r="J397" i="32"/>
  <c r="Q397" i="32"/>
  <c r="O397" i="32"/>
  <c r="M397" i="32"/>
  <c r="L397" i="32"/>
  <c r="J396" i="32"/>
  <c r="Q396" i="32"/>
  <c r="O396" i="32"/>
  <c r="M396" i="32"/>
  <c r="L396" i="32"/>
  <c r="J395" i="32"/>
  <c r="Q395" i="32"/>
  <c r="O395" i="32"/>
  <c r="M395" i="32"/>
  <c r="L395" i="32"/>
  <c r="J394" i="32"/>
  <c r="Q394" i="32"/>
  <c r="O394" i="32"/>
  <c r="M394" i="32"/>
  <c r="L394" i="32"/>
  <c r="J393" i="32"/>
  <c r="Q393" i="32"/>
  <c r="O393" i="32"/>
  <c r="M393" i="32"/>
  <c r="L393" i="32"/>
  <c r="J392" i="32"/>
  <c r="Q392" i="32"/>
  <c r="O392" i="32"/>
  <c r="M392" i="32"/>
  <c r="L392" i="32"/>
  <c r="J390" i="32"/>
  <c r="Q390" i="32"/>
  <c r="O390" i="32"/>
  <c r="M390" i="32"/>
  <c r="L390" i="32"/>
  <c r="J389" i="32"/>
  <c r="Q389" i="32"/>
  <c r="O389" i="32"/>
  <c r="M389" i="32"/>
  <c r="L389" i="32"/>
  <c r="J388" i="32"/>
  <c r="Q388" i="32"/>
  <c r="O388" i="32"/>
  <c r="M388" i="32"/>
  <c r="L388" i="32"/>
  <c r="J387" i="32"/>
  <c r="Q387" i="32"/>
  <c r="O387" i="32"/>
  <c r="M387" i="32"/>
  <c r="L387" i="32"/>
  <c r="J386" i="32"/>
  <c r="Q386" i="32"/>
  <c r="O386" i="32"/>
  <c r="M386" i="32"/>
  <c r="L386" i="32"/>
  <c r="J385" i="32"/>
  <c r="Q385" i="32"/>
  <c r="O385" i="32"/>
  <c r="M385" i="32"/>
  <c r="L385" i="32"/>
  <c r="J384" i="32"/>
  <c r="Q384" i="32"/>
  <c r="O384" i="32"/>
  <c r="M384" i="32"/>
  <c r="L384" i="32"/>
  <c r="J383" i="32"/>
  <c r="Q383" i="32"/>
  <c r="O383" i="32"/>
  <c r="M383" i="32"/>
  <c r="L383" i="32"/>
  <c r="J382" i="32"/>
  <c r="Q382" i="32"/>
  <c r="O382" i="32"/>
  <c r="M382" i="32"/>
  <c r="L382" i="32"/>
  <c r="J381" i="32"/>
  <c r="Q381" i="32"/>
  <c r="O381" i="32"/>
  <c r="M381" i="32"/>
  <c r="L381" i="32"/>
  <c r="J380" i="32"/>
  <c r="Q380" i="32"/>
  <c r="O380" i="32"/>
  <c r="M380" i="32"/>
  <c r="L380" i="32"/>
  <c r="J379" i="32"/>
  <c r="Q379" i="32"/>
  <c r="O379" i="32"/>
  <c r="M379" i="32"/>
  <c r="L379" i="32"/>
  <c r="J378" i="32"/>
  <c r="Q378" i="32"/>
  <c r="O378" i="32"/>
  <c r="M378" i="32"/>
  <c r="L378" i="32"/>
  <c r="J377" i="32"/>
  <c r="Q377" i="32"/>
  <c r="O377" i="32"/>
  <c r="M377" i="32"/>
  <c r="L377" i="32"/>
  <c r="J376" i="32"/>
  <c r="Q376" i="32"/>
  <c r="O376" i="32"/>
  <c r="M376" i="32"/>
  <c r="L376" i="32"/>
  <c r="J375" i="32"/>
  <c r="Q375" i="32"/>
  <c r="O375" i="32"/>
  <c r="M375" i="32"/>
  <c r="L375" i="32"/>
  <c r="J374" i="32"/>
  <c r="Q374" i="32"/>
  <c r="O374" i="32"/>
  <c r="M374" i="32"/>
  <c r="L374" i="32"/>
  <c r="J373" i="32"/>
  <c r="Q373" i="32"/>
  <c r="O373" i="32"/>
  <c r="M373" i="32"/>
  <c r="L373" i="32"/>
  <c r="J372" i="32"/>
  <c r="Q372" i="32"/>
  <c r="O372" i="32"/>
  <c r="M372" i="32"/>
  <c r="L372" i="32"/>
  <c r="J371" i="32"/>
  <c r="Q371" i="32"/>
  <c r="O371" i="32"/>
  <c r="M371" i="32"/>
  <c r="L371" i="32"/>
  <c r="J370" i="32"/>
  <c r="Q370" i="32"/>
  <c r="O370" i="32"/>
  <c r="M370" i="32"/>
  <c r="L370" i="32"/>
  <c r="J369" i="32"/>
  <c r="Q369" i="32"/>
  <c r="O369" i="32"/>
  <c r="M369" i="32"/>
  <c r="L369" i="32"/>
  <c r="J368" i="32"/>
  <c r="Q368" i="32"/>
  <c r="O368" i="32"/>
  <c r="M368" i="32"/>
  <c r="L368" i="32"/>
  <c r="J367" i="32"/>
  <c r="Q367" i="32"/>
  <c r="O367" i="32"/>
  <c r="M367" i="32"/>
  <c r="L367" i="32"/>
  <c r="J366" i="32"/>
  <c r="Q366" i="32"/>
  <c r="O366" i="32"/>
  <c r="M366" i="32"/>
  <c r="L366" i="32"/>
  <c r="J365" i="32"/>
  <c r="Q365" i="32"/>
  <c r="O365" i="32"/>
  <c r="M365" i="32"/>
  <c r="L365" i="32"/>
  <c r="J364" i="32"/>
  <c r="Q364" i="32"/>
  <c r="O364" i="32"/>
  <c r="M364" i="32"/>
  <c r="L364" i="32"/>
  <c r="J363" i="32"/>
  <c r="Q363" i="32"/>
  <c r="O363" i="32"/>
  <c r="M363" i="32"/>
  <c r="L363" i="32"/>
  <c r="J362" i="32"/>
  <c r="Q362" i="32"/>
  <c r="O362" i="32"/>
  <c r="M362" i="32"/>
  <c r="L362" i="32"/>
  <c r="J361" i="32"/>
  <c r="Q361" i="32"/>
  <c r="O361" i="32"/>
  <c r="M361" i="32"/>
  <c r="L361" i="32"/>
  <c r="J360" i="32"/>
  <c r="Q360" i="32"/>
  <c r="O360" i="32"/>
  <c r="M360" i="32"/>
  <c r="L360" i="32"/>
  <c r="J359" i="32"/>
  <c r="Q359" i="32"/>
  <c r="O359" i="32"/>
  <c r="M359" i="32"/>
  <c r="L359" i="32"/>
  <c r="J358" i="32"/>
  <c r="Q358" i="32"/>
  <c r="O358" i="32"/>
  <c r="M358" i="32"/>
  <c r="L358" i="32"/>
  <c r="J357" i="32"/>
  <c r="Q357" i="32"/>
  <c r="O357" i="32"/>
  <c r="M357" i="32"/>
  <c r="L357" i="32"/>
  <c r="J356" i="32"/>
  <c r="Q356" i="32"/>
  <c r="O356" i="32"/>
  <c r="M356" i="32"/>
  <c r="L356" i="32"/>
  <c r="J353" i="32"/>
  <c r="Q353" i="32"/>
  <c r="O353" i="32"/>
  <c r="M353" i="32"/>
  <c r="L353" i="32"/>
  <c r="J355" i="32"/>
  <c r="Q355" i="32"/>
  <c r="O355" i="32"/>
  <c r="M355" i="32"/>
  <c r="L355" i="32"/>
  <c r="J352" i="32"/>
  <c r="Q352" i="32"/>
  <c r="O352" i="32"/>
  <c r="M352" i="32"/>
  <c r="L352" i="32"/>
  <c r="J351" i="32"/>
  <c r="Q351" i="32"/>
  <c r="O351" i="32"/>
  <c r="M351" i="32"/>
  <c r="L351" i="32"/>
  <c r="J350" i="32"/>
  <c r="Q350" i="32"/>
  <c r="O350" i="32"/>
  <c r="M350" i="32"/>
  <c r="L350" i="32"/>
  <c r="J349" i="32"/>
  <c r="Q349" i="32"/>
  <c r="O349" i="32"/>
  <c r="M349" i="32"/>
  <c r="L349" i="32"/>
  <c r="J348" i="32"/>
  <c r="Q348" i="32"/>
  <c r="O348" i="32"/>
  <c r="M348" i="32"/>
  <c r="L348" i="32"/>
  <c r="J347" i="32"/>
  <c r="Q347" i="32"/>
  <c r="O347" i="32"/>
  <c r="M347" i="32"/>
  <c r="L347" i="32"/>
  <c r="J346" i="32"/>
  <c r="Q346" i="32"/>
  <c r="O346" i="32"/>
  <c r="M346" i="32"/>
  <c r="L346" i="32"/>
  <c r="J345" i="32"/>
  <c r="Q345" i="32"/>
  <c r="O345" i="32"/>
  <c r="M345" i="32"/>
  <c r="L345" i="32"/>
  <c r="J344" i="32"/>
  <c r="Q344" i="32"/>
  <c r="O344" i="32"/>
  <c r="M344" i="32"/>
  <c r="L344" i="32"/>
  <c r="J343" i="32"/>
  <c r="Q343" i="32"/>
  <c r="O343" i="32"/>
  <c r="M343" i="32"/>
  <c r="L343" i="32"/>
  <c r="J342" i="32"/>
  <c r="Q342" i="32"/>
  <c r="O342" i="32"/>
  <c r="M342" i="32"/>
  <c r="L342" i="32"/>
  <c r="J341" i="32"/>
  <c r="Q341" i="32"/>
  <c r="O341" i="32"/>
  <c r="M341" i="32"/>
  <c r="L341" i="32"/>
  <c r="J340" i="32"/>
  <c r="Q340" i="32"/>
  <c r="O340" i="32"/>
  <c r="M340" i="32"/>
  <c r="L340" i="32"/>
  <c r="J339" i="32"/>
  <c r="Q339" i="32"/>
  <c r="O339" i="32"/>
  <c r="M339" i="32"/>
  <c r="L339" i="32"/>
  <c r="J338" i="32"/>
  <c r="Q338" i="32"/>
  <c r="O338" i="32"/>
  <c r="M338" i="32"/>
  <c r="L338" i="32"/>
  <c r="J337" i="32"/>
  <c r="Q337" i="32"/>
  <c r="O337" i="32"/>
  <c r="M337" i="32"/>
  <c r="L337" i="32"/>
  <c r="J336" i="32"/>
  <c r="Q336" i="32"/>
  <c r="O336" i="32"/>
  <c r="M336" i="32"/>
  <c r="L336" i="32"/>
  <c r="J335" i="32"/>
  <c r="Q335" i="32"/>
  <c r="O335" i="32"/>
  <c r="M335" i="32"/>
  <c r="L335" i="32"/>
  <c r="J334" i="32"/>
  <c r="Q334" i="32"/>
  <c r="O334" i="32"/>
  <c r="M334" i="32"/>
  <c r="L334" i="32"/>
  <c r="J333" i="32"/>
  <c r="Q333" i="32"/>
  <c r="O333" i="32"/>
  <c r="M333" i="32"/>
  <c r="L333" i="32"/>
  <c r="J332" i="32"/>
  <c r="Q332" i="32"/>
  <c r="O332" i="32"/>
  <c r="M332" i="32"/>
  <c r="L332" i="32"/>
  <c r="J331" i="32"/>
  <c r="Q331" i="32"/>
  <c r="O331" i="32"/>
  <c r="M331" i="32"/>
  <c r="L331" i="32"/>
  <c r="J330" i="32"/>
  <c r="Q330" i="32"/>
  <c r="O330" i="32"/>
  <c r="M330" i="32"/>
  <c r="L330" i="32"/>
  <c r="J329" i="32"/>
  <c r="Q329" i="32"/>
  <c r="O329" i="32"/>
  <c r="M329" i="32"/>
  <c r="L329" i="32"/>
  <c r="J328" i="32"/>
  <c r="Q328" i="32"/>
  <c r="O328" i="32"/>
  <c r="M328" i="32"/>
  <c r="L328" i="32"/>
  <c r="J327" i="32"/>
  <c r="Q327" i="32"/>
  <c r="O327" i="32"/>
  <c r="M327" i="32"/>
  <c r="L327" i="32"/>
  <c r="J326" i="32"/>
  <c r="Q326" i="32"/>
  <c r="O326" i="32"/>
  <c r="M326" i="32"/>
  <c r="L326" i="32"/>
  <c r="J325" i="32"/>
  <c r="Q325" i="32"/>
  <c r="O325" i="32"/>
  <c r="M325" i="32"/>
  <c r="L325" i="32"/>
  <c r="J324" i="32"/>
  <c r="Q324" i="32"/>
  <c r="O324" i="32"/>
  <c r="M324" i="32"/>
  <c r="L324" i="32"/>
  <c r="J323" i="32"/>
  <c r="Q323" i="32"/>
  <c r="O323" i="32"/>
  <c r="M323" i="32"/>
  <c r="L323" i="32"/>
  <c r="J322" i="32"/>
  <c r="Q322" i="32"/>
  <c r="O322" i="32"/>
  <c r="M322" i="32"/>
  <c r="L322" i="32"/>
  <c r="J321" i="32"/>
  <c r="Q321" i="32"/>
  <c r="O321" i="32"/>
  <c r="M321" i="32"/>
  <c r="L321" i="32"/>
  <c r="J320" i="32"/>
  <c r="Q320" i="32"/>
  <c r="O320" i="32"/>
  <c r="M320" i="32"/>
  <c r="L320" i="32"/>
  <c r="J319" i="32"/>
  <c r="Q319" i="32"/>
  <c r="O319" i="32"/>
  <c r="M319" i="32"/>
  <c r="L319" i="32"/>
  <c r="J318" i="32"/>
  <c r="Q318" i="32"/>
  <c r="O318" i="32"/>
  <c r="M318" i="32"/>
  <c r="L318" i="32"/>
  <c r="J317" i="32"/>
  <c r="Q317" i="32"/>
  <c r="O317" i="32"/>
  <c r="M317" i="32"/>
  <c r="L317" i="32"/>
  <c r="J316" i="32"/>
  <c r="Q316" i="32"/>
  <c r="O316" i="32"/>
  <c r="M316" i="32"/>
  <c r="L316" i="32"/>
  <c r="J315" i="32"/>
  <c r="Q315" i="32"/>
  <c r="O315" i="32"/>
  <c r="M315" i="32"/>
  <c r="L315" i="32"/>
  <c r="J314" i="32"/>
  <c r="Q314" i="32"/>
  <c r="O314" i="32"/>
  <c r="M314" i="32"/>
  <c r="L314" i="32"/>
  <c r="J313" i="32"/>
  <c r="Q313" i="32"/>
  <c r="O313" i="32"/>
  <c r="M313" i="32"/>
  <c r="L313" i="32"/>
  <c r="J312" i="32"/>
  <c r="Q312" i="32"/>
  <c r="O312" i="32"/>
  <c r="M312" i="32"/>
  <c r="L312" i="32"/>
  <c r="J311" i="32"/>
  <c r="Q311" i="32"/>
  <c r="O311" i="32"/>
  <c r="M311" i="32"/>
  <c r="L311" i="32"/>
  <c r="J310" i="32"/>
  <c r="Q310" i="32"/>
  <c r="O310" i="32"/>
  <c r="M310" i="32"/>
  <c r="L310" i="32"/>
  <c r="J309" i="32"/>
  <c r="Q309" i="32"/>
  <c r="O309" i="32"/>
  <c r="M309" i="32"/>
  <c r="L309" i="32"/>
  <c r="J308" i="32"/>
  <c r="Q308" i="32"/>
  <c r="O308" i="32"/>
  <c r="M308" i="32"/>
  <c r="L308" i="32"/>
  <c r="J307" i="32"/>
  <c r="Q307" i="32"/>
  <c r="O307" i="32"/>
  <c r="M307" i="32"/>
  <c r="L307" i="32"/>
  <c r="J306" i="32"/>
  <c r="Q306" i="32"/>
  <c r="O306" i="32"/>
  <c r="M306" i="32"/>
  <c r="L306" i="32"/>
  <c r="J305" i="32"/>
  <c r="Q305" i="32"/>
  <c r="O305" i="32"/>
  <c r="M305" i="32"/>
  <c r="L305" i="32"/>
  <c r="J304" i="32"/>
  <c r="Q304" i="32"/>
  <c r="O304" i="32"/>
  <c r="M304" i="32"/>
  <c r="L304" i="32"/>
  <c r="J303" i="32"/>
  <c r="Q303" i="32"/>
  <c r="O303" i="32"/>
  <c r="M303" i="32"/>
  <c r="L303" i="32"/>
  <c r="J302" i="32"/>
  <c r="Q302" i="32"/>
  <c r="O302" i="32"/>
  <c r="M302" i="32"/>
  <c r="L302" i="32"/>
  <c r="J301" i="32"/>
  <c r="Q301" i="32"/>
  <c r="O301" i="32"/>
  <c r="M301" i="32"/>
  <c r="L301" i="32"/>
  <c r="J300" i="32"/>
  <c r="Q300" i="32"/>
  <c r="O300" i="32"/>
  <c r="M300" i="32"/>
  <c r="L300" i="32"/>
  <c r="J299" i="32"/>
  <c r="Q299" i="32"/>
  <c r="O299" i="32"/>
  <c r="M299" i="32"/>
  <c r="L299" i="32"/>
  <c r="J298" i="32"/>
  <c r="Q298" i="32"/>
  <c r="O298" i="32"/>
  <c r="M298" i="32"/>
  <c r="L298" i="32"/>
  <c r="J297" i="32"/>
  <c r="Q297" i="32"/>
  <c r="O297" i="32"/>
  <c r="M297" i="32"/>
  <c r="L297" i="32"/>
  <c r="J296" i="32"/>
  <c r="Q296" i="32"/>
  <c r="O296" i="32"/>
  <c r="M296" i="32"/>
  <c r="L296" i="32"/>
  <c r="J295" i="32"/>
  <c r="Q295" i="32"/>
  <c r="O295" i="32"/>
  <c r="M295" i="32"/>
  <c r="L295" i="32"/>
  <c r="J294" i="32"/>
  <c r="Q294" i="32"/>
  <c r="O294" i="32"/>
  <c r="M294" i="32"/>
  <c r="L294" i="32"/>
  <c r="J293" i="32"/>
  <c r="Q293" i="32"/>
  <c r="O293" i="32"/>
  <c r="M293" i="32"/>
  <c r="L293" i="32"/>
  <c r="J292" i="32"/>
  <c r="Q292" i="32"/>
  <c r="O292" i="32"/>
  <c r="M292" i="32"/>
  <c r="L292" i="32"/>
  <c r="J291" i="32"/>
  <c r="Q291" i="32"/>
  <c r="O291" i="32"/>
  <c r="M291" i="32"/>
  <c r="L291" i="32"/>
  <c r="J290" i="32"/>
  <c r="Q290" i="32"/>
  <c r="O290" i="32"/>
  <c r="M290" i="32"/>
  <c r="L290" i="32"/>
  <c r="J289" i="32"/>
  <c r="Q289" i="32"/>
  <c r="O289" i="32"/>
  <c r="M289" i="32"/>
  <c r="L289" i="32"/>
  <c r="J288" i="32"/>
  <c r="Q288" i="32"/>
  <c r="O288" i="32"/>
  <c r="M288" i="32"/>
  <c r="L288" i="32"/>
  <c r="J287" i="32"/>
  <c r="Q287" i="32"/>
  <c r="O287" i="32"/>
  <c r="M287" i="32"/>
  <c r="L287" i="32"/>
  <c r="J286" i="32"/>
  <c r="Q286" i="32"/>
  <c r="O286" i="32"/>
  <c r="M286" i="32"/>
  <c r="L286" i="32"/>
  <c r="J285" i="32"/>
  <c r="Q285" i="32"/>
  <c r="O285" i="32"/>
  <c r="M285" i="32"/>
  <c r="L285" i="32"/>
  <c r="J284" i="32"/>
  <c r="Q284" i="32"/>
  <c r="O284" i="32"/>
  <c r="M284" i="32"/>
  <c r="L284" i="32"/>
  <c r="J283" i="32"/>
  <c r="Q283" i="32"/>
  <c r="O283" i="32"/>
  <c r="M283" i="32"/>
  <c r="L283" i="32"/>
  <c r="J282" i="32"/>
  <c r="Q282" i="32"/>
  <c r="O282" i="32"/>
  <c r="M282" i="32"/>
  <c r="L282" i="32"/>
  <c r="J281" i="32"/>
  <c r="Q281" i="32"/>
  <c r="O281" i="32"/>
  <c r="M281" i="32"/>
  <c r="L281" i="32"/>
  <c r="J280" i="32"/>
  <c r="Q280" i="32"/>
  <c r="O280" i="32"/>
  <c r="M280" i="32"/>
  <c r="L280" i="32"/>
  <c r="J279" i="32"/>
  <c r="Q279" i="32"/>
  <c r="O279" i="32"/>
  <c r="M279" i="32"/>
  <c r="L279" i="32"/>
  <c r="J278" i="32"/>
  <c r="Q278" i="32"/>
  <c r="O278" i="32"/>
  <c r="M278" i="32"/>
  <c r="L278" i="32"/>
  <c r="J277" i="32"/>
  <c r="Q277" i="32"/>
  <c r="O277" i="32"/>
  <c r="M277" i="32"/>
  <c r="L277" i="32"/>
  <c r="J276" i="32"/>
  <c r="Q276" i="32"/>
  <c r="O276" i="32"/>
  <c r="M276" i="32"/>
  <c r="L276" i="32"/>
  <c r="J275" i="32"/>
  <c r="Q275" i="32"/>
  <c r="O275" i="32"/>
  <c r="M275" i="32"/>
  <c r="L275" i="32"/>
  <c r="J274" i="32"/>
  <c r="Q274" i="32"/>
  <c r="O274" i="32"/>
  <c r="M274" i="32"/>
  <c r="L274" i="32"/>
  <c r="J273" i="32"/>
  <c r="Q273" i="32"/>
  <c r="O273" i="32"/>
  <c r="M273" i="32"/>
  <c r="L273" i="32"/>
  <c r="J272" i="32"/>
  <c r="Q272" i="32"/>
  <c r="O272" i="32"/>
  <c r="M272" i="32"/>
  <c r="L272" i="32"/>
  <c r="J271" i="32"/>
  <c r="Q271" i="32"/>
  <c r="O271" i="32"/>
  <c r="M271" i="32"/>
  <c r="L271" i="32"/>
  <c r="J270" i="32"/>
  <c r="Q270" i="32"/>
  <c r="O270" i="32"/>
  <c r="M270" i="32"/>
  <c r="L270" i="32"/>
  <c r="J269" i="32"/>
  <c r="Q269" i="32"/>
  <c r="O269" i="32"/>
  <c r="M269" i="32"/>
  <c r="L269" i="32"/>
  <c r="J268" i="32"/>
  <c r="Q268" i="32"/>
  <c r="O268" i="32"/>
  <c r="M268" i="32"/>
  <c r="L268" i="32"/>
  <c r="J267" i="32"/>
  <c r="Q267" i="32"/>
  <c r="O267" i="32"/>
  <c r="M267" i="32"/>
  <c r="L267" i="32"/>
  <c r="J266" i="32"/>
  <c r="Q266" i="32"/>
  <c r="O266" i="32"/>
  <c r="M266" i="32"/>
  <c r="L266" i="32"/>
  <c r="J265" i="32"/>
  <c r="Q265" i="32"/>
  <c r="O265" i="32"/>
  <c r="M265" i="32"/>
  <c r="L265" i="32"/>
  <c r="J264" i="32"/>
  <c r="Q264" i="32"/>
  <c r="O264" i="32"/>
  <c r="M264" i="32"/>
  <c r="L264" i="32"/>
  <c r="J263" i="32"/>
  <c r="Q263" i="32"/>
  <c r="O263" i="32"/>
  <c r="M263" i="32"/>
  <c r="L263" i="32"/>
  <c r="J262" i="32"/>
  <c r="Q262" i="32"/>
  <c r="O262" i="32"/>
  <c r="M262" i="32"/>
  <c r="L262" i="32"/>
  <c r="J261" i="32"/>
  <c r="Q261" i="32"/>
  <c r="O261" i="32"/>
  <c r="M261" i="32"/>
  <c r="L261" i="32"/>
  <c r="J260" i="32"/>
  <c r="Q260" i="32"/>
  <c r="O260" i="32"/>
  <c r="M260" i="32"/>
  <c r="L260" i="32"/>
  <c r="J259" i="32"/>
  <c r="Q259" i="32"/>
  <c r="O259" i="32"/>
  <c r="M259" i="32"/>
  <c r="L259" i="32"/>
  <c r="J258" i="32"/>
  <c r="Q258" i="32"/>
  <c r="O258" i="32"/>
  <c r="M258" i="32"/>
  <c r="L258" i="32"/>
  <c r="J257" i="32"/>
  <c r="Q257" i="32"/>
  <c r="O257" i="32"/>
  <c r="M257" i="32"/>
  <c r="L257" i="32"/>
  <c r="J256" i="32"/>
  <c r="Q256" i="32"/>
  <c r="O256" i="32"/>
  <c r="M256" i="32"/>
  <c r="L256" i="32"/>
  <c r="J255" i="32"/>
  <c r="Q255" i="32"/>
  <c r="O255" i="32"/>
  <c r="M255" i="32"/>
  <c r="L255" i="32"/>
  <c r="J254" i="32"/>
  <c r="Q254" i="32"/>
  <c r="O254" i="32"/>
  <c r="M254" i="32"/>
  <c r="L254" i="32"/>
  <c r="J253" i="32"/>
  <c r="Q253" i="32"/>
  <c r="O253" i="32"/>
  <c r="M253" i="32"/>
  <c r="L253" i="32"/>
  <c r="J252" i="32"/>
  <c r="Q252" i="32"/>
  <c r="O252" i="32"/>
  <c r="M252" i="32"/>
  <c r="L252" i="32"/>
  <c r="J251" i="32"/>
  <c r="Q251" i="32"/>
  <c r="O251" i="32"/>
  <c r="M251" i="32"/>
  <c r="L251" i="32"/>
  <c r="J250" i="32"/>
  <c r="Q250" i="32"/>
  <c r="O250" i="32"/>
  <c r="M250" i="32"/>
  <c r="L250" i="32"/>
  <c r="J249" i="32"/>
  <c r="Q249" i="32"/>
  <c r="O249" i="32"/>
  <c r="M249" i="32"/>
  <c r="L249" i="32"/>
  <c r="J248" i="32"/>
  <c r="Q248" i="32"/>
  <c r="O248" i="32"/>
  <c r="M248" i="32"/>
  <c r="L248" i="32"/>
  <c r="J247" i="32"/>
  <c r="Q247" i="32"/>
  <c r="O247" i="32"/>
  <c r="M247" i="32"/>
  <c r="L247" i="32"/>
  <c r="J246" i="32"/>
  <c r="Q246" i="32"/>
  <c r="O246" i="32"/>
  <c r="M246" i="32"/>
  <c r="L246" i="32"/>
  <c r="J245" i="32"/>
  <c r="Q245" i="32"/>
  <c r="O245" i="32"/>
  <c r="M245" i="32"/>
  <c r="L245" i="32"/>
  <c r="J244" i="32"/>
  <c r="Q244" i="32"/>
  <c r="O244" i="32"/>
  <c r="M244" i="32"/>
  <c r="L244" i="32"/>
  <c r="J243" i="32"/>
  <c r="Q243" i="32"/>
  <c r="O243" i="32"/>
  <c r="M243" i="32"/>
  <c r="L243" i="32"/>
  <c r="J242" i="32"/>
  <c r="Q242" i="32"/>
  <c r="O242" i="32"/>
  <c r="M242" i="32"/>
  <c r="L242" i="32"/>
  <c r="J241" i="32"/>
  <c r="Q241" i="32"/>
  <c r="O241" i="32"/>
  <c r="M241" i="32"/>
  <c r="L241" i="32"/>
  <c r="J240" i="32"/>
  <c r="Q240" i="32"/>
  <c r="O240" i="32"/>
  <c r="M240" i="32"/>
  <c r="L240" i="32"/>
  <c r="J239" i="32"/>
  <c r="Q239" i="32"/>
  <c r="O239" i="32"/>
  <c r="M239" i="32"/>
  <c r="L239" i="32"/>
  <c r="J238" i="32"/>
  <c r="Q238" i="32"/>
  <c r="O238" i="32"/>
  <c r="M238" i="32"/>
  <c r="L238" i="32"/>
  <c r="J237" i="32"/>
  <c r="Q237" i="32"/>
  <c r="O237" i="32"/>
  <c r="M237" i="32"/>
  <c r="L237" i="32"/>
  <c r="J236" i="32"/>
  <c r="Q236" i="32"/>
  <c r="O236" i="32"/>
  <c r="M236" i="32"/>
  <c r="L236" i="32"/>
  <c r="J235" i="32"/>
  <c r="Q235" i="32"/>
  <c r="O235" i="32"/>
  <c r="M235" i="32"/>
  <c r="L235" i="32"/>
  <c r="J234" i="32"/>
  <c r="Q234" i="32"/>
  <c r="O234" i="32"/>
  <c r="M234" i="32"/>
  <c r="L234" i="32"/>
  <c r="J233" i="32"/>
  <c r="Q233" i="32"/>
  <c r="O233" i="32"/>
  <c r="M233" i="32"/>
  <c r="L233" i="32"/>
  <c r="J232" i="32"/>
  <c r="Q232" i="32"/>
  <c r="O232" i="32"/>
  <c r="M232" i="32"/>
  <c r="L232" i="32"/>
  <c r="J231" i="32"/>
  <c r="Q231" i="32"/>
  <c r="O231" i="32"/>
  <c r="M231" i="32"/>
  <c r="L231" i="32"/>
  <c r="J230" i="32"/>
  <c r="Q230" i="32"/>
  <c r="O230" i="32"/>
  <c r="M230" i="32"/>
  <c r="L230" i="32"/>
  <c r="J229" i="32"/>
  <c r="Q229" i="32"/>
  <c r="O229" i="32"/>
  <c r="M229" i="32"/>
  <c r="L229" i="32"/>
  <c r="J228" i="32"/>
  <c r="Q228" i="32"/>
  <c r="O228" i="32"/>
  <c r="M228" i="32"/>
  <c r="L228" i="32"/>
  <c r="J227" i="32"/>
  <c r="Q227" i="32"/>
  <c r="O227" i="32"/>
  <c r="M227" i="32"/>
  <c r="L227" i="32"/>
  <c r="J225" i="32"/>
  <c r="Q225" i="32"/>
  <c r="O225" i="32"/>
  <c r="M225" i="32"/>
  <c r="L225" i="32"/>
  <c r="J224" i="32"/>
  <c r="Q224" i="32"/>
  <c r="O224" i="32"/>
  <c r="M224" i="32"/>
  <c r="L224" i="32"/>
  <c r="J223" i="32"/>
  <c r="Q223" i="32"/>
  <c r="O223" i="32"/>
  <c r="M223" i="32"/>
  <c r="L223" i="32"/>
  <c r="J222" i="32"/>
  <c r="Q222" i="32"/>
  <c r="O222" i="32"/>
  <c r="M222" i="32"/>
  <c r="L222" i="32"/>
  <c r="J221" i="32"/>
  <c r="Q221" i="32"/>
  <c r="O221" i="32"/>
  <c r="M221" i="32"/>
  <c r="L221" i="32"/>
  <c r="J220" i="32"/>
  <c r="Q220" i="32"/>
  <c r="O220" i="32"/>
  <c r="M220" i="32"/>
  <c r="L220" i="32"/>
  <c r="J219" i="32"/>
  <c r="Q219" i="32"/>
  <c r="O219" i="32"/>
  <c r="M219" i="32"/>
  <c r="L219" i="32"/>
  <c r="J218" i="32"/>
  <c r="Q218" i="32"/>
  <c r="O218" i="32"/>
  <c r="M218" i="32"/>
  <c r="L218" i="32"/>
  <c r="J217" i="32"/>
  <c r="Q217" i="32"/>
  <c r="O217" i="32"/>
  <c r="M217" i="32"/>
  <c r="L217" i="32"/>
  <c r="J216" i="32"/>
  <c r="Q216" i="32"/>
  <c r="O216" i="32"/>
  <c r="M216" i="32"/>
  <c r="L216" i="32"/>
  <c r="J215" i="32"/>
  <c r="Q215" i="32"/>
  <c r="O215" i="32"/>
  <c r="M215" i="32"/>
  <c r="L215" i="32"/>
  <c r="J214" i="32"/>
  <c r="Q214" i="32"/>
  <c r="O214" i="32"/>
  <c r="M214" i="32"/>
  <c r="L214" i="32"/>
  <c r="J213" i="32"/>
  <c r="Q213" i="32"/>
  <c r="O213" i="32"/>
  <c r="M213" i="32"/>
  <c r="L213" i="32"/>
  <c r="J212" i="32"/>
  <c r="Q212" i="32"/>
  <c r="O212" i="32"/>
  <c r="M212" i="32"/>
  <c r="L212" i="32"/>
  <c r="J211" i="32"/>
  <c r="Q211" i="32"/>
  <c r="O211" i="32"/>
  <c r="M211" i="32"/>
  <c r="L211" i="32"/>
  <c r="J210" i="32"/>
  <c r="Q210" i="32"/>
  <c r="O210" i="32"/>
  <c r="M210" i="32"/>
  <c r="L210" i="32"/>
  <c r="J209" i="32"/>
  <c r="Q209" i="32"/>
  <c r="O209" i="32"/>
  <c r="M209" i="32"/>
  <c r="L209" i="32"/>
  <c r="J208" i="32"/>
  <c r="Q208" i="32"/>
  <c r="O208" i="32"/>
  <c r="M208" i="32"/>
  <c r="L208" i="32"/>
  <c r="J207" i="32"/>
  <c r="Q207" i="32"/>
  <c r="O207" i="32"/>
  <c r="M207" i="32"/>
  <c r="L207" i="32"/>
  <c r="J206" i="32"/>
  <c r="Q206" i="32"/>
  <c r="O206" i="32"/>
  <c r="M206" i="32"/>
  <c r="L206" i="32"/>
  <c r="J205" i="32"/>
  <c r="Q205" i="32"/>
  <c r="O205" i="32"/>
  <c r="M205" i="32"/>
  <c r="L205" i="32"/>
  <c r="J204" i="32"/>
  <c r="Q204" i="32"/>
  <c r="O204" i="32"/>
  <c r="M204" i="32"/>
  <c r="L204" i="32"/>
  <c r="J203" i="32"/>
  <c r="Q203" i="32"/>
  <c r="O203" i="32"/>
  <c r="M203" i="32"/>
  <c r="L203" i="32"/>
  <c r="J202" i="32"/>
  <c r="Q202" i="32"/>
  <c r="O202" i="32"/>
  <c r="M202" i="32"/>
  <c r="L202" i="32"/>
  <c r="J201" i="32"/>
  <c r="Q201" i="32"/>
  <c r="O201" i="32"/>
  <c r="M201" i="32"/>
  <c r="L201" i="32"/>
  <c r="J196" i="32"/>
  <c r="Q196" i="32"/>
  <c r="O196" i="32"/>
  <c r="M196" i="32"/>
  <c r="L196" i="32"/>
  <c r="J195" i="32"/>
  <c r="Q195" i="32"/>
  <c r="O195" i="32"/>
  <c r="M195" i="32"/>
  <c r="L195" i="32"/>
  <c r="J194" i="32"/>
  <c r="Q194" i="32"/>
  <c r="O194" i="32"/>
  <c r="M194" i="32"/>
  <c r="L194" i="32"/>
  <c r="J193" i="32"/>
  <c r="Q193" i="32"/>
  <c r="O193" i="32"/>
  <c r="M193" i="32"/>
  <c r="L193" i="32"/>
  <c r="J192" i="32"/>
  <c r="Q192" i="32"/>
  <c r="O192" i="32"/>
  <c r="M192" i="32"/>
  <c r="L192" i="32"/>
  <c r="J191" i="32"/>
  <c r="Q191" i="32"/>
  <c r="O191" i="32"/>
  <c r="M191" i="32"/>
  <c r="L191" i="32"/>
  <c r="J190" i="32"/>
  <c r="Q190" i="32"/>
  <c r="O190" i="32"/>
  <c r="M190" i="32"/>
  <c r="L190" i="32"/>
  <c r="J189" i="32"/>
  <c r="Q189" i="32"/>
  <c r="O189" i="32"/>
  <c r="M189" i="32"/>
  <c r="L189" i="32"/>
  <c r="J188" i="32"/>
  <c r="Q188" i="32"/>
  <c r="O188" i="32"/>
  <c r="M188" i="32"/>
  <c r="L188" i="32"/>
  <c r="J187" i="32"/>
  <c r="Q187" i="32"/>
  <c r="O187" i="32"/>
  <c r="M187" i="32"/>
  <c r="L187" i="32"/>
  <c r="J186" i="32"/>
  <c r="Q186" i="32"/>
  <c r="O186" i="32"/>
  <c r="M186" i="32"/>
  <c r="L186" i="32"/>
  <c r="J185" i="32"/>
  <c r="Q185" i="32"/>
  <c r="O185" i="32"/>
  <c r="M185" i="32"/>
  <c r="L185" i="32"/>
  <c r="J184" i="32"/>
  <c r="Q184" i="32"/>
  <c r="O184" i="32"/>
  <c r="M184" i="32"/>
  <c r="L184" i="32"/>
  <c r="J183" i="32"/>
  <c r="Q183" i="32"/>
  <c r="O183" i="32"/>
  <c r="M183" i="32"/>
  <c r="L183" i="32"/>
  <c r="J182" i="32"/>
  <c r="Q182" i="32"/>
  <c r="O182" i="32"/>
  <c r="M182" i="32"/>
  <c r="L182" i="32"/>
  <c r="J181" i="32"/>
  <c r="Q181" i="32"/>
  <c r="O181" i="32"/>
  <c r="M181" i="32"/>
  <c r="L181" i="32"/>
  <c r="J180" i="32"/>
  <c r="Q180" i="32"/>
  <c r="O180" i="32"/>
  <c r="M180" i="32"/>
  <c r="L180" i="32"/>
  <c r="J179" i="32"/>
  <c r="Q179" i="32"/>
  <c r="O179" i="32"/>
  <c r="M179" i="32"/>
  <c r="L179" i="32"/>
  <c r="J178" i="32"/>
  <c r="Q178" i="32"/>
  <c r="O178" i="32"/>
  <c r="M178" i="32"/>
  <c r="L178" i="32"/>
  <c r="J177" i="32"/>
  <c r="Q177" i="32"/>
  <c r="O177" i="32"/>
  <c r="M177" i="32"/>
  <c r="L177" i="32"/>
  <c r="J176" i="32"/>
  <c r="Q176" i="32"/>
  <c r="O176" i="32"/>
  <c r="M176" i="32"/>
  <c r="L176" i="32"/>
  <c r="J175" i="32"/>
  <c r="Q175" i="32"/>
  <c r="O175" i="32"/>
  <c r="M175" i="32"/>
  <c r="L175" i="32"/>
  <c r="J174" i="32"/>
  <c r="Q174" i="32"/>
  <c r="O174" i="32"/>
  <c r="M174" i="32"/>
  <c r="L174" i="32"/>
  <c r="J173" i="32"/>
  <c r="Q173" i="32"/>
  <c r="O173" i="32"/>
  <c r="M173" i="32"/>
  <c r="L173" i="32"/>
  <c r="J172" i="32"/>
  <c r="Q172" i="32"/>
  <c r="O172" i="32"/>
  <c r="M172" i="32"/>
  <c r="L172" i="32"/>
  <c r="J171" i="32"/>
  <c r="Q171" i="32"/>
  <c r="O171" i="32"/>
  <c r="M171" i="32"/>
  <c r="L171" i="32"/>
  <c r="J170" i="32"/>
  <c r="Q170" i="32"/>
  <c r="O170" i="32"/>
  <c r="M170" i="32"/>
  <c r="L170" i="32"/>
  <c r="J169" i="32"/>
  <c r="Q169" i="32"/>
  <c r="O169" i="32"/>
  <c r="M169" i="32"/>
  <c r="L169" i="32"/>
  <c r="J168" i="32"/>
  <c r="Q168" i="32"/>
  <c r="O168" i="32"/>
  <c r="M168" i="32"/>
  <c r="L168" i="32"/>
  <c r="J166" i="32"/>
  <c r="Q166" i="32"/>
  <c r="O166" i="32"/>
  <c r="M166" i="32"/>
  <c r="L166" i="32"/>
  <c r="J165" i="32"/>
  <c r="Q165" i="32"/>
  <c r="O165" i="32"/>
  <c r="M165" i="32"/>
  <c r="L165" i="32"/>
  <c r="J164" i="32"/>
  <c r="Q164" i="32"/>
  <c r="O164" i="32"/>
  <c r="M164" i="32"/>
  <c r="L164" i="32"/>
  <c r="J163" i="32"/>
  <c r="Q163" i="32"/>
  <c r="O163" i="32"/>
  <c r="M163" i="32"/>
  <c r="L163" i="32"/>
  <c r="J162" i="32"/>
  <c r="Q162" i="32"/>
  <c r="O162" i="32"/>
  <c r="M162" i="32"/>
  <c r="L162" i="32"/>
  <c r="J161" i="32"/>
  <c r="Q161" i="32"/>
  <c r="O161" i="32"/>
  <c r="M161" i="32"/>
  <c r="L161" i="32"/>
  <c r="J160" i="32"/>
  <c r="Q160" i="32"/>
  <c r="O160" i="32"/>
  <c r="M160" i="32"/>
  <c r="L160" i="32"/>
  <c r="J159" i="32"/>
  <c r="Q159" i="32"/>
  <c r="O159" i="32"/>
  <c r="M159" i="32"/>
  <c r="L159" i="32"/>
  <c r="J158" i="32"/>
  <c r="Q158" i="32"/>
  <c r="O158" i="32"/>
  <c r="M158" i="32"/>
  <c r="L158" i="32"/>
  <c r="J157" i="32"/>
  <c r="Q157" i="32"/>
  <c r="O157" i="32"/>
  <c r="M157" i="32"/>
  <c r="L157" i="32"/>
  <c r="J156" i="32"/>
  <c r="Q156" i="32"/>
  <c r="O156" i="32"/>
  <c r="M156" i="32"/>
  <c r="L156" i="32"/>
  <c r="J155" i="32"/>
  <c r="Q155" i="32"/>
  <c r="O155" i="32"/>
  <c r="M155" i="32"/>
  <c r="L155" i="32"/>
  <c r="J154" i="32"/>
  <c r="Q154" i="32"/>
  <c r="O154" i="32"/>
  <c r="M154" i="32"/>
  <c r="L154" i="32"/>
  <c r="J153" i="32"/>
  <c r="Q153" i="32"/>
  <c r="O153" i="32"/>
  <c r="M153" i="32"/>
  <c r="L153" i="32"/>
  <c r="J152" i="32"/>
  <c r="Q152" i="32"/>
  <c r="O152" i="32"/>
  <c r="M152" i="32"/>
  <c r="L152" i="32"/>
  <c r="J151" i="32"/>
  <c r="Q151" i="32"/>
  <c r="O151" i="32"/>
  <c r="M151" i="32"/>
  <c r="L151" i="32"/>
  <c r="J150" i="32"/>
  <c r="Q150" i="32"/>
  <c r="O150" i="32"/>
  <c r="M150" i="32"/>
  <c r="L150" i="32"/>
  <c r="J149" i="32"/>
  <c r="Q149" i="32"/>
  <c r="O149" i="32"/>
  <c r="M149" i="32"/>
  <c r="L149" i="32"/>
  <c r="J148" i="32"/>
  <c r="Q148" i="32"/>
  <c r="O148" i="32"/>
  <c r="M148" i="32"/>
  <c r="L148" i="32"/>
  <c r="J147" i="32"/>
  <c r="Q147" i="32"/>
  <c r="O147" i="32"/>
  <c r="M147" i="32"/>
  <c r="L147" i="32"/>
  <c r="J146" i="32"/>
  <c r="Q146" i="32"/>
  <c r="O146" i="32"/>
  <c r="M146" i="32"/>
  <c r="L146" i="32"/>
  <c r="J145" i="32"/>
  <c r="Q145" i="32"/>
  <c r="O145" i="32"/>
  <c r="M145" i="32"/>
  <c r="L145" i="32"/>
  <c r="J144" i="32"/>
  <c r="Q144" i="32"/>
  <c r="O144" i="32"/>
  <c r="M144" i="32"/>
  <c r="L144" i="32"/>
  <c r="J143" i="32"/>
  <c r="Q143" i="32"/>
  <c r="O143" i="32"/>
  <c r="M143" i="32"/>
  <c r="L143" i="32"/>
  <c r="J142" i="32"/>
  <c r="Q142" i="32"/>
  <c r="O142" i="32"/>
  <c r="M142" i="32"/>
  <c r="L142" i="32"/>
  <c r="J141" i="32"/>
  <c r="Q141" i="32"/>
  <c r="O141" i="32"/>
  <c r="M141" i="32"/>
  <c r="L141" i="32"/>
  <c r="J140" i="32"/>
  <c r="Q140" i="32"/>
  <c r="O140" i="32"/>
  <c r="M140" i="32"/>
  <c r="L140" i="32"/>
  <c r="J139" i="32"/>
  <c r="Q139" i="32"/>
  <c r="O139" i="32"/>
  <c r="M139" i="32"/>
  <c r="L139" i="32"/>
  <c r="J138" i="32"/>
  <c r="Q138" i="32"/>
  <c r="O138" i="32"/>
  <c r="M138" i="32"/>
  <c r="L138" i="32"/>
  <c r="J137" i="32"/>
  <c r="Q137" i="32"/>
  <c r="O137" i="32"/>
  <c r="M137" i="32"/>
  <c r="L137" i="32"/>
  <c r="J136" i="32"/>
  <c r="Q136" i="32"/>
  <c r="O136" i="32"/>
  <c r="M136" i="32"/>
  <c r="L136" i="32"/>
  <c r="J135" i="32"/>
  <c r="Q135" i="32"/>
  <c r="O135" i="32"/>
  <c r="M135" i="32"/>
  <c r="L135" i="32"/>
  <c r="J134" i="32"/>
  <c r="Q134" i="32"/>
  <c r="O134" i="32"/>
  <c r="M134" i="32"/>
  <c r="L134" i="32"/>
  <c r="J133" i="32"/>
  <c r="Q133" i="32"/>
  <c r="O133" i="32"/>
  <c r="M133" i="32"/>
  <c r="L133" i="32"/>
  <c r="J131" i="32"/>
  <c r="Q131" i="32"/>
  <c r="O131" i="32"/>
  <c r="M131" i="32"/>
  <c r="L131" i="32"/>
  <c r="J132" i="32"/>
  <c r="Q132" i="32"/>
  <c r="O132" i="32"/>
  <c r="M132" i="32"/>
  <c r="L132" i="32"/>
  <c r="J129" i="32"/>
  <c r="Q129" i="32"/>
  <c r="O129" i="32"/>
  <c r="M129" i="32"/>
  <c r="L129" i="32"/>
  <c r="J128" i="32"/>
  <c r="Q128" i="32"/>
  <c r="O128" i="32"/>
  <c r="M128" i="32"/>
  <c r="L128" i="32"/>
  <c r="J127" i="32"/>
  <c r="Q127" i="32"/>
  <c r="O127" i="32"/>
  <c r="M127" i="32"/>
  <c r="L127" i="32"/>
  <c r="J126" i="32"/>
  <c r="Q126" i="32"/>
  <c r="O126" i="32"/>
  <c r="M126" i="32"/>
  <c r="L126" i="32"/>
  <c r="J125" i="32"/>
  <c r="Q125" i="32"/>
  <c r="O125" i="32"/>
  <c r="M125" i="32"/>
  <c r="L125" i="32"/>
  <c r="J124" i="32"/>
  <c r="Q124" i="32"/>
  <c r="O124" i="32"/>
  <c r="M124" i="32"/>
  <c r="L124" i="32"/>
  <c r="J123" i="32"/>
  <c r="Q123" i="32"/>
  <c r="O123" i="32"/>
  <c r="M123" i="32"/>
  <c r="L123" i="32"/>
  <c r="J122" i="32"/>
  <c r="Q122" i="32"/>
  <c r="O122" i="32"/>
  <c r="M122" i="32"/>
  <c r="L122" i="32"/>
  <c r="J121" i="32"/>
  <c r="Q121" i="32"/>
  <c r="O121" i="32"/>
  <c r="M121" i="32"/>
  <c r="L121" i="32"/>
  <c r="J120" i="32"/>
  <c r="Q120" i="32"/>
  <c r="O120" i="32"/>
  <c r="M120" i="32"/>
  <c r="L120" i="32"/>
  <c r="J119" i="32"/>
  <c r="Q119" i="32"/>
  <c r="O119" i="32"/>
  <c r="M119" i="32"/>
  <c r="L119" i="32"/>
  <c r="J118" i="32"/>
  <c r="Q118" i="32"/>
  <c r="O118" i="32"/>
  <c r="M118" i="32"/>
  <c r="L118" i="32"/>
  <c r="J117" i="32"/>
  <c r="Q117" i="32"/>
  <c r="O117" i="32"/>
  <c r="M117" i="32"/>
  <c r="L117" i="32"/>
  <c r="J116" i="32"/>
  <c r="Q116" i="32"/>
  <c r="O116" i="32"/>
  <c r="M116" i="32"/>
  <c r="L116" i="32"/>
  <c r="J115" i="32"/>
  <c r="Q115" i="32"/>
  <c r="O115" i="32"/>
  <c r="M115" i="32"/>
  <c r="L115" i="32"/>
  <c r="J114" i="32"/>
  <c r="Q114" i="32"/>
  <c r="O114" i="32"/>
  <c r="M114" i="32"/>
  <c r="L114" i="32"/>
  <c r="J113" i="32"/>
  <c r="Q113" i="32"/>
  <c r="O113" i="32"/>
  <c r="M113" i="32"/>
  <c r="L113" i="32"/>
  <c r="J112" i="32"/>
  <c r="Q112" i="32"/>
  <c r="O112" i="32"/>
  <c r="M112" i="32"/>
  <c r="L112" i="32"/>
  <c r="J111" i="32"/>
  <c r="Q111" i="32"/>
  <c r="O111" i="32"/>
  <c r="M111" i="32"/>
  <c r="L111" i="32"/>
  <c r="J110" i="32"/>
  <c r="Q110" i="32"/>
  <c r="O110" i="32"/>
  <c r="M110" i="32"/>
  <c r="L110" i="32"/>
  <c r="J109" i="32"/>
  <c r="Q109" i="32"/>
  <c r="O109" i="32"/>
  <c r="M109" i="32"/>
  <c r="L109" i="32"/>
  <c r="J108" i="32"/>
  <c r="Q108" i="32"/>
  <c r="O108" i="32"/>
  <c r="M108" i="32"/>
  <c r="L108" i="32"/>
  <c r="J107" i="32"/>
  <c r="Q107" i="32"/>
  <c r="O107" i="32"/>
  <c r="M107" i="32"/>
  <c r="L107" i="32"/>
  <c r="J106" i="32"/>
  <c r="Q106" i="32"/>
  <c r="O106" i="32"/>
  <c r="M106" i="32"/>
  <c r="L106" i="32"/>
  <c r="J105" i="32"/>
  <c r="Q105" i="32"/>
  <c r="O105" i="32"/>
  <c r="M105" i="32"/>
  <c r="L105" i="32"/>
  <c r="J104" i="32"/>
  <c r="Q104" i="32"/>
  <c r="O104" i="32"/>
  <c r="M104" i="32"/>
  <c r="L104" i="32"/>
  <c r="J103" i="32"/>
  <c r="Q103" i="32"/>
  <c r="O103" i="32"/>
  <c r="M103" i="32"/>
  <c r="L103" i="32"/>
  <c r="J102" i="32"/>
  <c r="Q102" i="32"/>
  <c r="O102" i="32"/>
  <c r="M102" i="32"/>
  <c r="L102" i="32"/>
  <c r="J101" i="32"/>
  <c r="Q101" i="32"/>
  <c r="O101" i="32"/>
  <c r="M101" i="32"/>
  <c r="L101" i="32"/>
  <c r="J100" i="32"/>
  <c r="Q100" i="32"/>
  <c r="O100" i="32"/>
  <c r="M100" i="32"/>
  <c r="L100" i="32"/>
  <c r="J99" i="32"/>
  <c r="Q99" i="32"/>
  <c r="O99" i="32"/>
  <c r="M99" i="32"/>
  <c r="L99" i="32"/>
  <c r="J98" i="32"/>
  <c r="Q98" i="32"/>
  <c r="O98" i="32"/>
  <c r="M98" i="32"/>
  <c r="L98" i="32"/>
  <c r="J97" i="32"/>
  <c r="Q97" i="32"/>
  <c r="O97" i="32"/>
  <c r="M97" i="32"/>
  <c r="L97" i="32"/>
  <c r="J96" i="32"/>
  <c r="Q96" i="32"/>
  <c r="O96" i="32"/>
  <c r="M96" i="32"/>
  <c r="L96" i="32"/>
  <c r="J95" i="32"/>
  <c r="Q95" i="32"/>
  <c r="O95" i="32"/>
  <c r="M95" i="32"/>
  <c r="L95" i="32"/>
  <c r="J94" i="32"/>
  <c r="Q94" i="32"/>
  <c r="O94" i="32"/>
  <c r="M94" i="32"/>
  <c r="L94" i="32"/>
  <c r="J93" i="32"/>
  <c r="Q93" i="32"/>
  <c r="O93" i="32"/>
  <c r="M93" i="32"/>
  <c r="L93" i="32"/>
  <c r="J92" i="32"/>
  <c r="Q92" i="32"/>
  <c r="O92" i="32"/>
  <c r="M92" i="32"/>
  <c r="L92" i="32"/>
  <c r="J91" i="32"/>
  <c r="Q91" i="32"/>
  <c r="O91" i="32"/>
  <c r="M91" i="32"/>
  <c r="L91" i="32"/>
  <c r="J90" i="32"/>
  <c r="Q90" i="32"/>
  <c r="O90" i="32"/>
  <c r="M90" i="32"/>
  <c r="L90" i="32"/>
  <c r="J89" i="32"/>
  <c r="Q89" i="32"/>
  <c r="O89" i="32"/>
  <c r="M89" i="32"/>
  <c r="L89" i="32"/>
  <c r="J88" i="32"/>
  <c r="Q88" i="32"/>
  <c r="O88" i="32"/>
  <c r="M88" i="32"/>
  <c r="L88" i="32"/>
  <c r="J87" i="32"/>
  <c r="Q87" i="32"/>
  <c r="O87" i="32"/>
  <c r="M87" i="32"/>
  <c r="L87" i="32"/>
  <c r="J86" i="32"/>
  <c r="Q86" i="32"/>
  <c r="O86" i="32"/>
  <c r="M86" i="32"/>
  <c r="L86" i="32"/>
  <c r="J85" i="32"/>
  <c r="Q85" i="32"/>
  <c r="O85" i="32"/>
  <c r="M85" i="32"/>
  <c r="L85" i="32"/>
  <c r="J84" i="32"/>
  <c r="Q84" i="32"/>
  <c r="O84" i="32"/>
  <c r="M84" i="32"/>
  <c r="L84" i="32"/>
  <c r="J83" i="32"/>
  <c r="Q83" i="32"/>
  <c r="O83" i="32"/>
  <c r="M83" i="32"/>
  <c r="L83" i="32"/>
  <c r="J82" i="32"/>
  <c r="Q82" i="32"/>
  <c r="O82" i="32"/>
  <c r="M82" i="32"/>
  <c r="L82" i="32"/>
  <c r="J81" i="32"/>
  <c r="Q81" i="32"/>
  <c r="O81" i="32"/>
  <c r="M81" i="32"/>
  <c r="L81" i="32"/>
  <c r="J80" i="32"/>
  <c r="Q80" i="32"/>
  <c r="O80" i="32"/>
  <c r="M80" i="32"/>
  <c r="L80" i="32"/>
  <c r="J79" i="32"/>
  <c r="Q79" i="32"/>
  <c r="O79" i="32"/>
  <c r="M79" i="32"/>
  <c r="L79" i="32"/>
  <c r="J78" i="32"/>
  <c r="Q78" i="32"/>
  <c r="O78" i="32"/>
  <c r="M78" i="32"/>
  <c r="L78" i="32"/>
  <c r="J77" i="32"/>
  <c r="Q77" i="32"/>
  <c r="O77" i="32"/>
  <c r="M77" i="32"/>
  <c r="L77" i="32"/>
  <c r="J76" i="32"/>
  <c r="Q76" i="32"/>
  <c r="O76" i="32"/>
  <c r="M76" i="32"/>
  <c r="L76" i="32"/>
  <c r="J75" i="32"/>
  <c r="Q75" i="32"/>
  <c r="O75" i="32"/>
  <c r="M75" i="32"/>
  <c r="L75" i="32"/>
  <c r="J74" i="32"/>
  <c r="Q74" i="32"/>
  <c r="O74" i="32"/>
  <c r="M74" i="32"/>
  <c r="L74" i="32"/>
  <c r="J73" i="32"/>
  <c r="Q73" i="32"/>
  <c r="O73" i="32"/>
  <c r="M73" i="32"/>
  <c r="L73" i="32"/>
  <c r="J72" i="32"/>
  <c r="Q72" i="32"/>
  <c r="O72" i="32"/>
  <c r="M72" i="32"/>
  <c r="L72" i="32"/>
  <c r="J71" i="32"/>
  <c r="Q71" i="32"/>
  <c r="O71" i="32"/>
  <c r="M71" i="32"/>
  <c r="L71" i="32"/>
  <c r="J70" i="32"/>
  <c r="Q70" i="32"/>
  <c r="O70" i="32"/>
  <c r="M70" i="32"/>
  <c r="L70" i="32"/>
  <c r="J69" i="32"/>
  <c r="Q69" i="32"/>
  <c r="O69" i="32"/>
  <c r="M69" i="32"/>
  <c r="L69" i="32"/>
  <c r="J68" i="32"/>
  <c r="Q68" i="32"/>
  <c r="O68" i="32"/>
  <c r="M68" i="32"/>
  <c r="L68" i="32"/>
  <c r="J67" i="32"/>
  <c r="Q67" i="32"/>
  <c r="O67" i="32"/>
  <c r="M67" i="32"/>
  <c r="L67" i="32"/>
  <c r="J66" i="32"/>
  <c r="Q66" i="32"/>
  <c r="O66" i="32"/>
  <c r="M66" i="32"/>
  <c r="L66" i="32"/>
  <c r="J65" i="32"/>
  <c r="Q65" i="32"/>
  <c r="O65" i="32"/>
  <c r="M65" i="32"/>
  <c r="L65" i="32"/>
  <c r="J64" i="32"/>
  <c r="Q64" i="32"/>
  <c r="O64" i="32"/>
  <c r="M64" i="32"/>
  <c r="L64" i="32"/>
  <c r="J63" i="32"/>
  <c r="Q63" i="32"/>
  <c r="O63" i="32"/>
  <c r="M63" i="32"/>
  <c r="L63" i="32"/>
  <c r="J62" i="32"/>
  <c r="Q62" i="32"/>
  <c r="O62" i="32"/>
  <c r="M62" i="32"/>
  <c r="L62" i="32"/>
  <c r="J61" i="32"/>
  <c r="Q61" i="32"/>
  <c r="O61" i="32"/>
  <c r="M61" i="32"/>
  <c r="L61" i="32"/>
  <c r="J60" i="32"/>
  <c r="Q60" i="32"/>
  <c r="O60" i="32"/>
  <c r="M60" i="32"/>
  <c r="L60" i="32"/>
  <c r="J59" i="32"/>
  <c r="Q59" i="32"/>
  <c r="O59" i="32"/>
  <c r="M59" i="32"/>
  <c r="L59" i="32"/>
  <c r="J58" i="32"/>
  <c r="Q58" i="32"/>
  <c r="O58" i="32"/>
  <c r="M58" i="32"/>
  <c r="L58" i="32"/>
  <c r="J57" i="32"/>
  <c r="Q57" i="32"/>
  <c r="O57" i="32"/>
  <c r="M57" i="32"/>
  <c r="L57" i="32"/>
  <c r="J56" i="32"/>
  <c r="Q56" i="32"/>
  <c r="O56" i="32"/>
  <c r="M56" i="32"/>
  <c r="L56" i="32"/>
  <c r="J55" i="32"/>
  <c r="Q55" i="32"/>
  <c r="O55" i="32"/>
  <c r="M55" i="32"/>
  <c r="L55" i="32"/>
  <c r="J54" i="32"/>
  <c r="Q54" i="32"/>
  <c r="O54" i="32"/>
  <c r="M54" i="32"/>
  <c r="L54" i="32"/>
  <c r="J53" i="32"/>
  <c r="Q53" i="32"/>
  <c r="O53" i="32"/>
  <c r="M53" i="32"/>
  <c r="L53" i="32"/>
  <c r="J52" i="32"/>
  <c r="Q52" i="32"/>
  <c r="O52" i="32"/>
  <c r="M52" i="32"/>
  <c r="L52" i="32"/>
  <c r="J51" i="32"/>
  <c r="Q51" i="32"/>
  <c r="O51" i="32"/>
  <c r="M51" i="32"/>
  <c r="L51" i="32"/>
  <c r="J50" i="32"/>
  <c r="Q50" i="32"/>
  <c r="O50" i="32"/>
  <c r="M50" i="32"/>
  <c r="L50" i="32"/>
  <c r="J49" i="32"/>
  <c r="Q49" i="32"/>
  <c r="O49" i="32"/>
  <c r="M49" i="32"/>
  <c r="L49" i="32"/>
  <c r="J48" i="32"/>
  <c r="Q48" i="32"/>
  <c r="O48" i="32"/>
  <c r="M48" i="32"/>
  <c r="L48" i="32"/>
  <c r="J46" i="32"/>
  <c r="Q46" i="32"/>
  <c r="O46" i="32"/>
  <c r="M46" i="32"/>
  <c r="L46" i="32"/>
  <c r="J45" i="32"/>
  <c r="Q45" i="32"/>
  <c r="O45" i="32"/>
  <c r="M45" i="32"/>
  <c r="L45" i="32"/>
  <c r="J44" i="32"/>
  <c r="Q44" i="32"/>
  <c r="O44" i="32"/>
  <c r="M44" i="32"/>
  <c r="L44" i="32"/>
  <c r="J43" i="32"/>
  <c r="Q43" i="32"/>
  <c r="O43" i="32"/>
  <c r="M43" i="32"/>
  <c r="L43" i="32"/>
  <c r="J42" i="32"/>
  <c r="Q42" i="32"/>
  <c r="O42" i="32"/>
  <c r="M42" i="32"/>
  <c r="L42" i="32"/>
  <c r="J41" i="32"/>
  <c r="Q41" i="32"/>
  <c r="O41" i="32"/>
  <c r="M41" i="32"/>
  <c r="L41" i="32"/>
  <c r="J40" i="32"/>
  <c r="Q40" i="32"/>
  <c r="O40" i="32"/>
  <c r="M40" i="32"/>
  <c r="L40" i="32"/>
  <c r="J39" i="32"/>
  <c r="Q39" i="32"/>
  <c r="O39" i="32"/>
  <c r="M39" i="32"/>
  <c r="L39" i="32"/>
  <c r="J38" i="32"/>
  <c r="Q38" i="32"/>
  <c r="O38" i="32"/>
  <c r="M38" i="32"/>
  <c r="L38" i="32"/>
  <c r="J37" i="32"/>
  <c r="Q37" i="32"/>
  <c r="O37" i="32"/>
  <c r="M37" i="32"/>
  <c r="L37" i="32"/>
  <c r="J36" i="32"/>
  <c r="Q36" i="32"/>
  <c r="O36" i="32"/>
  <c r="M36" i="32"/>
  <c r="L36" i="32"/>
  <c r="J35" i="32"/>
  <c r="Q35" i="32"/>
  <c r="O35" i="32"/>
  <c r="M35" i="32"/>
  <c r="L35" i="32"/>
  <c r="J34" i="32"/>
  <c r="Q34" i="32"/>
  <c r="O34" i="32"/>
  <c r="M34" i="32"/>
  <c r="L34" i="32"/>
  <c r="J33" i="32"/>
  <c r="Q33" i="32"/>
  <c r="O33" i="32"/>
  <c r="M33" i="32"/>
  <c r="L33" i="32"/>
  <c r="J32" i="32"/>
  <c r="Q32" i="32"/>
  <c r="O32" i="32"/>
  <c r="M32" i="32"/>
  <c r="L32" i="32"/>
  <c r="J31" i="32"/>
  <c r="Q31" i="32"/>
  <c r="O31" i="32"/>
  <c r="M31" i="32"/>
  <c r="L31" i="32"/>
  <c r="J30" i="32"/>
  <c r="Q30" i="32"/>
  <c r="O30" i="32"/>
  <c r="M30" i="32"/>
  <c r="L30" i="32"/>
  <c r="J29" i="32"/>
  <c r="Q29" i="32"/>
  <c r="O29" i="32"/>
  <c r="M29" i="32"/>
  <c r="L29" i="32"/>
  <c r="J27" i="32"/>
  <c r="Q27" i="32"/>
  <c r="O27" i="32"/>
  <c r="M27" i="32"/>
  <c r="L27" i="32"/>
  <c r="J26" i="32"/>
  <c r="Q26" i="32"/>
  <c r="O26" i="32"/>
  <c r="M26" i="32"/>
  <c r="L26" i="32"/>
  <c r="J25" i="32"/>
  <c r="Q25" i="32"/>
  <c r="O25" i="32"/>
  <c r="M25" i="32"/>
  <c r="L25" i="32"/>
  <c r="J24" i="32"/>
  <c r="Q24" i="32"/>
  <c r="O24" i="32"/>
  <c r="M24" i="32"/>
  <c r="L24" i="32"/>
  <c r="J23" i="32"/>
  <c r="Q23" i="32"/>
  <c r="O23" i="32"/>
  <c r="M23" i="32"/>
  <c r="L23" i="32"/>
  <c r="J22" i="32"/>
  <c r="Q22" i="32"/>
  <c r="O22" i="32"/>
  <c r="M22" i="32"/>
  <c r="L22" i="32"/>
  <c r="J21" i="32"/>
  <c r="Q21" i="32"/>
  <c r="O21" i="32"/>
  <c r="M21" i="32"/>
  <c r="L21" i="32"/>
  <c r="J20" i="32"/>
  <c r="Q20" i="32"/>
  <c r="O20" i="32"/>
  <c r="M20" i="32"/>
  <c r="L20" i="32"/>
  <c r="J19" i="32"/>
  <c r="Q19" i="32"/>
  <c r="O19" i="32"/>
  <c r="M19" i="32"/>
  <c r="L19" i="32"/>
  <c r="J18" i="32"/>
  <c r="Q18" i="32"/>
  <c r="O18" i="32"/>
  <c r="M18" i="32"/>
  <c r="L18" i="32"/>
  <c r="J17" i="32"/>
  <c r="Q17" i="32"/>
  <c r="O17" i="32"/>
  <c r="M17" i="32"/>
  <c r="L17" i="32"/>
  <c r="J16" i="32"/>
  <c r="Q16" i="32"/>
  <c r="O16" i="32"/>
  <c r="M16" i="32"/>
  <c r="L16" i="32"/>
  <c r="J15" i="32"/>
  <c r="Q15" i="32"/>
  <c r="O15" i="32"/>
  <c r="M15" i="32"/>
  <c r="L15" i="32"/>
  <c r="J14" i="32"/>
  <c r="Q14" i="32"/>
  <c r="O14" i="32"/>
  <c r="M14" i="32"/>
  <c r="L14" i="32"/>
  <c r="J13" i="32"/>
  <c r="Q13" i="32"/>
  <c r="O13" i="32"/>
  <c r="M13" i="32"/>
  <c r="L13" i="32"/>
  <c r="J12" i="32"/>
  <c r="Q12" i="32"/>
  <c r="O12" i="32"/>
  <c r="M12" i="32"/>
  <c r="L12" i="32"/>
  <c r="J11" i="32"/>
  <c r="Q11" i="32"/>
  <c r="O11" i="32"/>
  <c r="M11" i="32"/>
  <c r="L11" i="32"/>
  <c r="J10" i="32"/>
  <c r="Q10" i="32"/>
  <c r="O10" i="32"/>
  <c r="M10" i="32"/>
  <c r="L10" i="32"/>
  <c r="J9" i="32"/>
  <c r="Q9" i="32"/>
  <c r="O9" i="32"/>
  <c r="M9" i="32"/>
  <c r="L9" i="32"/>
  <c r="J8" i="32"/>
  <c r="Q8" i="32"/>
  <c r="O8" i="32"/>
  <c r="M8" i="32"/>
  <c r="L8" i="32"/>
  <c r="J7" i="32"/>
  <c r="Q7" i="32"/>
  <c r="O7" i="32"/>
  <c r="M7" i="32"/>
  <c r="L7" i="32"/>
  <c r="J6" i="32"/>
  <c r="Q6" i="32"/>
  <c r="O6" i="32"/>
  <c r="M6" i="32"/>
  <c r="L6" i="32"/>
  <c r="J5" i="32"/>
  <c r="Q5" i="32"/>
  <c r="O5" i="32"/>
  <c r="M5" i="32"/>
  <c r="L5" i="32"/>
  <c r="J4" i="32"/>
  <c r="Q4" i="32"/>
  <c r="O4" i="32"/>
  <c r="M4" i="32"/>
  <c r="L4" i="32"/>
  <c r="J3" i="32"/>
  <c r="Q3" i="32"/>
  <c r="O3" i="32"/>
  <c r="M3" i="32"/>
  <c r="L3" i="32"/>
  <c r="J2" i="32"/>
  <c r="Q2" i="32"/>
  <c r="O2" i="32"/>
  <c r="M2" i="32"/>
  <c r="L2" i="32"/>
  <c r="J2266" i="31"/>
  <c r="Q2266" i="31"/>
  <c r="O2266" i="31"/>
  <c r="M2266" i="31"/>
  <c r="L2266" i="31"/>
  <c r="J2265" i="31"/>
  <c r="Q2265" i="31"/>
  <c r="O2265" i="31"/>
  <c r="M2265" i="31"/>
  <c r="L2265" i="31"/>
  <c r="J2264" i="31"/>
  <c r="Q2264" i="31"/>
  <c r="O2264" i="31"/>
  <c r="M2264" i="31"/>
  <c r="L2264" i="31"/>
  <c r="J2263" i="31"/>
  <c r="Q2263" i="31"/>
  <c r="O2263" i="31"/>
  <c r="M2263" i="31"/>
  <c r="L2263" i="31"/>
  <c r="J2262" i="31"/>
  <c r="Q2262" i="31"/>
  <c r="O2262" i="31"/>
  <c r="M2262" i="31"/>
  <c r="L2262" i="31"/>
  <c r="J2261" i="31"/>
  <c r="Q2261" i="31"/>
  <c r="O2261" i="31"/>
  <c r="M2261" i="31"/>
  <c r="L2261" i="31"/>
  <c r="J2260" i="31"/>
  <c r="Q2260" i="31"/>
  <c r="O2260" i="31"/>
  <c r="M2260" i="31"/>
  <c r="L2260" i="31"/>
  <c r="J2259" i="31"/>
  <c r="Q2259" i="31"/>
  <c r="O2259" i="31"/>
  <c r="M2259" i="31"/>
  <c r="L2259" i="31"/>
  <c r="J2258" i="31"/>
  <c r="Q2258" i="31"/>
  <c r="O2258" i="31"/>
  <c r="M2258" i="31"/>
  <c r="L2258" i="31"/>
  <c r="J2257" i="31"/>
  <c r="Q2257" i="31"/>
  <c r="O2257" i="31"/>
  <c r="M2257" i="31"/>
  <c r="L2257" i="31"/>
  <c r="J2256" i="31"/>
  <c r="Q2256" i="31"/>
  <c r="O2256" i="31"/>
  <c r="M2256" i="31"/>
  <c r="L2256" i="31"/>
  <c r="J2255" i="31"/>
  <c r="Q2255" i="31"/>
  <c r="O2255" i="31"/>
  <c r="M2255" i="31"/>
  <c r="L2255" i="31"/>
  <c r="J2254" i="31"/>
  <c r="Q2254" i="31"/>
  <c r="O2254" i="31"/>
  <c r="M2254" i="31"/>
  <c r="L2254" i="31"/>
  <c r="J2253" i="31"/>
  <c r="Q2253" i="31"/>
  <c r="O2253" i="31"/>
  <c r="M2253" i="31"/>
  <c r="L2253" i="31"/>
  <c r="J2252" i="31"/>
  <c r="Q2252" i="31"/>
  <c r="O2252" i="31"/>
  <c r="M2252" i="31"/>
  <c r="L2252" i="31"/>
  <c r="J2251" i="31"/>
  <c r="Q2251" i="31"/>
  <c r="O2251" i="31"/>
  <c r="M2251" i="31"/>
  <c r="L2251" i="31"/>
  <c r="J2250" i="31"/>
  <c r="Q2250" i="31"/>
  <c r="O2250" i="31"/>
  <c r="M2250" i="31"/>
  <c r="L2250" i="31"/>
  <c r="J2249" i="31"/>
  <c r="Q2249" i="31"/>
  <c r="O2249" i="31"/>
  <c r="M2249" i="31"/>
  <c r="L2249" i="31"/>
  <c r="J2248" i="31"/>
  <c r="Q2248" i="31"/>
  <c r="O2248" i="31"/>
  <c r="M2248" i="31"/>
  <c r="L2248" i="31"/>
  <c r="J2247" i="31"/>
  <c r="Q2247" i="31"/>
  <c r="O2247" i="31"/>
  <c r="M2247" i="31"/>
  <c r="L2247" i="31"/>
  <c r="J2246" i="31"/>
  <c r="Q2246" i="31"/>
  <c r="O2246" i="31"/>
  <c r="M2246" i="31"/>
  <c r="L2246" i="31"/>
  <c r="J2245" i="31"/>
  <c r="Q2245" i="31"/>
  <c r="O2245" i="31"/>
  <c r="M2245" i="31"/>
  <c r="L2245" i="31"/>
  <c r="J2244" i="31"/>
  <c r="Q2244" i="31"/>
  <c r="O2244" i="31"/>
  <c r="M2244" i="31"/>
  <c r="L2244" i="31"/>
  <c r="J2243" i="31"/>
  <c r="Q2243" i="31"/>
  <c r="O2243" i="31"/>
  <c r="M2243" i="31"/>
  <c r="L2243" i="31"/>
  <c r="J2242" i="31"/>
  <c r="Q2242" i="31"/>
  <c r="O2242" i="31"/>
  <c r="M2242" i="31"/>
  <c r="L2242" i="31"/>
  <c r="J2241" i="31"/>
  <c r="Q2241" i="31"/>
  <c r="O2241" i="31"/>
  <c r="M2241" i="31"/>
  <c r="L2241" i="31"/>
  <c r="J2240" i="31"/>
  <c r="Q2240" i="31"/>
  <c r="O2240" i="31"/>
  <c r="M2240" i="31"/>
  <c r="L2240" i="31"/>
  <c r="J2239" i="31"/>
  <c r="Q2239" i="31"/>
  <c r="O2239" i="31"/>
  <c r="M2239" i="31"/>
  <c r="L2239" i="31"/>
  <c r="J2238" i="31"/>
  <c r="Q2238" i="31"/>
  <c r="O2238" i="31"/>
  <c r="M2238" i="31"/>
  <c r="L2238" i="31"/>
  <c r="J2237" i="31"/>
  <c r="Q2237" i="31"/>
  <c r="O2237" i="31"/>
  <c r="M2237" i="31"/>
  <c r="L2237" i="31"/>
  <c r="J2236" i="31"/>
  <c r="Q2236" i="31"/>
  <c r="O2236" i="31"/>
  <c r="M2236" i="31"/>
  <c r="L2236" i="31"/>
  <c r="J2235" i="31"/>
  <c r="Q2235" i="31"/>
  <c r="O2235" i="31"/>
  <c r="M2235" i="31"/>
  <c r="L2235" i="31"/>
  <c r="J2234" i="31"/>
  <c r="Q2234" i="31"/>
  <c r="O2234" i="31"/>
  <c r="M2234" i="31"/>
  <c r="L2234" i="31"/>
  <c r="J2233" i="31"/>
  <c r="Q2233" i="31"/>
  <c r="O2233" i="31"/>
  <c r="M2233" i="31"/>
  <c r="L2233" i="31"/>
  <c r="J2232" i="31"/>
  <c r="Q2232" i="31"/>
  <c r="O2232" i="31"/>
  <c r="M2232" i="31"/>
  <c r="L2232" i="31"/>
  <c r="J2231" i="31"/>
  <c r="Q2231" i="31"/>
  <c r="O2231" i="31"/>
  <c r="M2231" i="31"/>
  <c r="L2231" i="31"/>
  <c r="J2230" i="31"/>
  <c r="Q2230" i="31"/>
  <c r="O2230" i="31"/>
  <c r="M2230" i="31"/>
  <c r="L2230" i="31"/>
  <c r="J2229" i="31"/>
  <c r="Q2229" i="31"/>
  <c r="O2229" i="31"/>
  <c r="M2229" i="31"/>
  <c r="L2229" i="31"/>
  <c r="J2228" i="31"/>
  <c r="Q2228" i="31"/>
  <c r="O2228" i="31"/>
  <c r="M2228" i="31"/>
  <c r="L2228" i="31"/>
  <c r="J2227" i="31"/>
  <c r="Q2227" i="31"/>
  <c r="O2227" i="31"/>
  <c r="M2227" i="31"/>
  <c r="L2227" i="31"/>
  <c r="J2226" i="31"/>
  <c r="Q2226" i="31"/>
  <c r="O2226" i="31"/>
  <c r="M2226" i="31"/>
  <c r="L2226" i="31"/>
  <c r="J2225" i="31"/>
  <c r="Q2225" i="31"/>
  <c r="O2225" i="31"/>
  <c r="M2225" i="31"/>
  <c r="L2225" i="31"/>
  <c r="J2224" i="31"/>
  <c r="Q2224" i="31"/>
  <c r="O2224" i="31"/>
  <c r="M2224" i="31"/>
  <c r="L2224" i="31"/>
  <c r="J2223" i="31"/>
  <c r="Q2223" i="31"/>
  <c r="O2223" i="31"/>
  <c r="M2223" i="31"/>
  <c r="L2223" i="31"/>
  <c r="J2222" i="31"/>
  <c r="Q2222" i="31"/>
  <c r="O2222" i="31"/>
  <c r="M2222" i="31"/>
  <c r="L2222" i="31"/>
  <c r="J2221" i="31"/>
  <c r="Q2221" i="31"/>
  <c r="O2221" i="31"/>
  <c r="M2221" i="31"/>
  <c r="L2221" i="31"/>
  <c r="J2220" i="31"/>
  <c r="Q2220" i="31"/>
  <c r="O2220" i="31"/>
  <c r="M2220" i="31"/>
  <c r="L2220" i="31"/>
  <c r="J2219" i="31"/>
  <c r="Q2219" i="31"/>
  <c r="O2219" i="31"/>
  <c r="M2219" i="31"/>
  <c r="L2219" i="31"/>
  <c r="J2218" i="31"/>
  <c r="Q2218" i="31"/>
  <c r="O2218" i="31"/>
  <c r="M2218" i="31"/>
  <c r="L2218" i="31"/>
  <c r="J2217" i="31"/>
  <c r="Q2217" i="31"/>
  <c r="O2217" i="31"/>
  <c r="M2217" i="31"/>
  <c r="L2217" i="31"/>
  <c r="J2216" i="31"/>
  <c r="Q2216" i="31"/>
  <c r="O2216" i="31"/>
  <c r="M2216" i="31"/>
  <c r="L2216" i="31"/>
  <c r="J2215" i="31"/>
  <c r="Q2215" i="31"/>
  <c r="O2215" i="31"/>
  <c r="M2215" i="31"/>
  <c r="L2215" i="31"/>
  <c r="J2214" i="31"/>
  <c r="Q2214" i="31"/>
  <c r="O2214" i="31"/>
  <c r="M2214" i="31"/>
  <c r="L2214" i="31"/>
  <c r="J2213" i="31"/>
  <c r="Q2213" i="31"/>
  <c r="O2213" i="31"/>
  <c r="M2213" i="31"/>
  <c r="L2213" i="31"/>
  <c r="J2212" i="31"/>
  <c r="Q2212" i="31"/>
  <c r="O2212" i="31"/>
  <c r="M2212" i="31"/>
  <c r="L2212" i="31"/>
  <c r="J2211" i="31"/>
  <c r="Q2211" i="31"/>
  <c r="O2211" i="31"/>
  <c r="M2211" i="31"/>
  <c r="L2211" i="31"/>
  <c r="J2210" i="31"/>
  <c r="Q2210" i="31"/>
  <c r="O2210" i="31"/>
  <c r="M2210" i="31"/>
  <c r="L2210" i="31"/>
  <c r="J2209" i="31"/>
  <c r="Q2209" i="31"/>
  <c r="O2209" i="31"/>
  <c r="M2209" i="31"/>
  <c r="L2209" i="31"/>
  <c r="J2208" i="31"/>
  <c r="Q2208" i="31"/>
  <c r="O2208" i="31"/>
  <c r="M2208" i="31"/>
  <c r="L2208" i="31"/>
  <c r="J2207" i="31"/>
  <c r="Q2207" i="31"/>
  <c r="O2207" i="31"/>
  <c r="M2207" i="31"/>
  <c r="L2207" i="31"/>
  <c r="J2206" i="31"/>
  <c r="Q2206" i="31"/>
  <c r="O2206" i="31"/>
  <c r="M2206" i="31"/>
  <c r="L2206" i="31"/>
  <c r="J2205" i="31"/>
  <c r="Q2205" i="31"/>
  <c r="O2205" i="31"/>
  <c r="M2205" i="31"/>
  <c r="L2205" i="31"/>
  <c r="J2204" i="31"/>
  <c r="Q2204" i="31"/>
  <c r="O2204" i="31"/>
  <c r="M2204" i="31"/>
  <c r="L2204" i="31"/>
  <c r="J2203" i="31"/>
  <c r="Q2203" i="31"/>
  <c r="O2203" i="31"/>
  <c r="M2203" i="31"/>
  <c r="L2203" i="31"/>
  <c r="J2202" i="31"/>
  <c r="Q2202" i="31"/>
  <c r="O2202" i="31"/>
  <c r="M2202" i="31"/>
  <c r="L2202" i="31"/>
  <c r="J2201" i="31"/>
  <c r="Q2201" i="31"/>
  <c r="O2201" i="31"/>
  <c r="M2201" i="31"/>
  <c r="L2201" i="31"/>
  <c r="J2200" i="31"/>
  <c r="Q2200" i="31"/>
  <c r="O2200" i="31"/>
  <c r="M2200" i="31"/>
  <c r="L2200" i="31"/>
  <c r="J2199" i="31"/>
  <c r="Q2199" i="31"/>
  <c r="O2199" i="31"/>
  <c r="M2199" i="31"/>
  <c r="L2199" i="31"/>
  <c r="J2198" i="31"/>
  <c r="Q2198" i="31"/>
  <c r="O2198" i="31"/>
  <c r="M2198" i="31"/>
  <c r="L2198" i="31"/>
  <c r="J2197" i="31"/>
  <c r="Q2197" i="31"/>
  <c r="O2197" i="31"/>
  <c r="M2197" i="31"/>
  <c r="L2197" i="31"/>
  <c r="J2196" i="31"/>
  <c r="Q2196" i="31"/>
  <c r="O2196" i="31"/>
  <c r="M2196" i="31"/>
  <c r="L2196" i="31"/>
  <c r="J2195" i="31"/>
  <c r="Q2195" i="31"/>
  <c r="O2195" i="31"/>
  <c r="M2195" i="31"/>
  <c r="L2195" i="31"/>
  <c r="J2194" i="31"/>
  <c r="Q2194" i="31"/>
  <c r="O2194" i="31"/>
  <c r="M2194" i="31"/>
  <c r="L2194" i="31"/>
  <c r="J2193" i="31"/>
  <c r="Q2193" i="31"/>
  <c r="O2193" i="31"/>
  <c r="M2193" i="31"/>
  <c r="L2193" i="31"/>
  <c r="J2192" i="31"/>
  <c r="Q2192" i="31"/>
  <c r="O2192" i="31"/>
  <c r="M2192" i="31"/>
  <c r="L2192" i="31"/>
  <c r="J2191" i="31"/>
  <c r="Q2191" i="31"/>
  <c r="O2191" i="31"/>
  <c r="M2191" i="31"/>
  <c r="L2191" i="31"/>
  <c r="J2190" i="31"/>
  <c r="Q2190" i="31"/>
  <c r="O2190" i="31"/>
  <c r="M2190" i="31"/>
  <c r="L2190" i="31"/>
  <c r="J2189" i="31"/>
  <c r="Q2189" i="31"/>
  <c r="O2189" i="31"/>
  <c r="M2189" i="31"/>
  <c r="L2189" i="31"/>
  <c r="J2188" i="31"/>
  <c r="Q2188" i="31"/>
  <c r="O2188" i="31"/>
  <c r="M2188" i="31"/>
  <c r="L2188" i="31"/>
  <c r="J2187" i="31"/>
  <c r="Q2187" i="31"/>
  <c r="O2187" i="31"/>
  <c r="M2187" i="31"/>
  <c r="L2187" i="31"/>
  <c r="J2186" i="31"/>
  <c r="Q2186" i="31"/>
  <c r="O2186" i="31"/>
  <c r="M2186" i="31"/>
  <c r="L2186" i="31"/>
  <c r="J2185" i="31"/>
  <c r="Q2185" i="31"/>
  <c r="O2185" i="31"/>
  <c r="M2185" i="31"/>
  <c r="L2185" i="31"/>
  <c r="J2184" i="31"/>
  <c r="Q2184" i="31"/>
  <c r="O2184" i="31"/>
  <c r="M2184" i="31"/>
  <c r="L2184" i="31"/>
  <c r="J2183" i="31"/>
  <c r="Q2183" i="31"/>
  <c r="O2183" i="31"/>
  <c r="M2183" i="31"/>
  <c r="L2183" i="31"/>
  <c r="J2182" i="31"/>
  <c r="Q2182" i="31"/>
  <c r="O2182" i="31"/>
  <c r="M2182" i="31"/>
  <c r="L2182" i="31"/>
  <c r="J2181" i="31"/>
  <c r="Q2181" i="31"/>
  <c r="O2181" i="31"/>
  <c r="M2181" i="31"/>
  <c r="L2181" i="31"/>
  <c r="J2180" i="31"/>
  <c r="Q2180" i="31"/>
  <c r="O2180" i="31"/>
  <c r="M2180" i="31"/>
  <c r="L2180" i="31"/>
  <c r="J2179" i="31"/>
  <c r="Q2179" i="31"/>
  <c r="O2179" i="31"/>
  <c r="M2179" i="31"/>
  <c r="L2179" i="31"/>
  <c r="J2178" i="31"/>
  <c r="Q2178" i="31"/>
  <c r="O2178" i="31"/>
  <c r="M2178" i="31"/>
  <c r="L2178" i="31"/>
  <c r="J2177" i="31"/>
  <c r="Q2177" i="31"/>
  <c r="O2177" i="31"/>
  <c r="M2177" i="31"/>
  <c r="L2177" i="31"/>
  <c r="J2176" i="31"/>
  <c r="Q2176" i="31"/>
  <c r="O2176" i="31"/>
  <c r="M2176" i="31"/>
  <c r="L2176" i="31"/>
  <c r="J2175" i="31"/>
  <c r="Q2175" i="31"/>
  <c r="O2175" i="31"/>
  <c r="M2175" i="31"/>
  <c r="L2175" i="31"/>
  <c r="J2174" i="31"/>
  <c r="Q2174" i="31"/>
  <c r="O2174" i="31"/>
  <c r="M2174" i="31"/>
  <c r="L2174" i="31"/>
  <c r="J2173" i="31"/>
  <c r="Q2173" i="31"/>
  <c r="O2173" i="31"/>
  <c r="M2173" i="31"/>
  <c r="L2173" i="31"/>
  <c r="J2172" i="31"/>
  <c r="Q2172" i="31"/>
  <c r="O2172" i="31"/>
  <c r="M2172" i="31"/>
  <c r="L2172" i="31"/>
  <c r="J2171" i="31"/>
  <c r="Q2171" i="31"/>
  <c r="O2171" i="31"/>
  <c r="M2171" i="31"/>
  <c r="L2171" i="31"/>
  <c r="J2170" i="31"/>
  <c r="Q2170" i="31"/>
  <c r="O2170" i="31"/>
  <c r="M2170" i="31"/>
  <c r="L2170" i="31"/>
  <c r="J2169" i="31"/>
  <c r="Q2169" i="31"/>
  <c r="O2169" i="31"/>
  <c r="M2169" i="31"/>
  <c r="L2169" i="31"/>
  <c r="J2168" i="31"/>
  <c r="Q2168" i="31"/>
  <c r="O2168" i="31"/>
  <c r="M2168" i="31"/>
  <c r="L2168" i="31"/>
  <c r="J2167" i="31"/>
  <c r="Q2167" i="31"/>
  <c r="O2167" i="31"/>
  <c r="M2167" i="31"/>
  <c r="L2167" i="31"/>
  <c r="J2166" i="31"/>
  <c r="Q2166" i="31"/>
  <c r="O2166" i="31"/>
  <c r="M2166" i="31"/>
  <c r="L2166" i="31"/>
  <c r="J2165" i="31"/>
  <c r="Q2165" i="31"/>
  <c r="O2165" i="31"/>
  <c r="M2165" i="31"/>
  <c r="L2165" i="31"/>
  <c r="J2164" i="31"/>
  <c r="Q2164" i="31"/>
  <c r="O2164" i="31"/>
  <c r="M2164" i="31"/>
  <c r="L2164" i="31"/>
  <c r="J2163" i="31"/>
  <c r="Q2163" i="31"/>
  <c r="O2163" i="31"/>
  <c r="M2163" i="31"/>
  <c r="L2163" i="31"/>
  <c r="J2162" i="31"/>
  <c r="Q2162" i="31"/>
  <c r="O2162" i="31"/>
  <c r="M2162" i="31"/>
  <c r="L2162" i="31"/>
  <c r="J2161" i="31"/>
  <c r="Q2161" i="31"/>
  <c r="O2161" i="31"/>
  <c r="M2161" i="31"/>
  <c r="L2161" i="31"/>
  <c r="J2160" i="31"/>
  <c r="Q2160" i="31"/>
  <c r="O2160" i="31"/>
  <c r="M2160" i="31"/>
  <c r="L2160" i="31"/>
  <c r="J2159" i="31"/>
  <c r="Q2159" i="31"/>
  <c r="O2159" i="31"/>
  <c r="M2159" i="31"/>
  <c r="L2159" i="31"/>
  <c r="J2158" i="31"/>
  <c r="Q2158" i="31"/>
  <c r="O2158" i="31"/>
  <c r="M2158" i="31"/>
  <c r="L2158" i="31"/>
  <c r="J2157" i="31"/>
  <c r="Q2157" i="31"/>
  <c r="O2157" i="31"/>
  <c r="M2157" i="31"/>
  <c r="L2157" i="31"/>
  <c r="J2156" i="31"/>
  <c r="Q2156" i="31"/>
  <c r="O2156" i="31"/>
  <c r="M2156" i="31"/>
  <c r="L2156" i="31"/>
  <c r="J2155" i="31"/>
  <c r="Q2155" i="31"/>
  <c r="O2155" i="31"/>
  <c r="M2155" i="31"/>
  <c r="L2155" i="31"/>
  <c r="J2154" i="31"/>
  <c r="Q2154" i="31"/>
  <c r="O2154" i="31"/>
  <c r="M2154" i="31"/>
  <c r="L2154" i="31"/>
  <c r="J2153" i="31"/>
  <c r="Q2153" i="31"/>
  <c r="O2153" i="31"/>
  <c r="M2153" i="31"/>
  <c r="L2153" i="31"/>
  <c r="J2152" i="31"/>
  <c r="Q2152" i="31"/>
  <c r="O2152" i="31"/>
  <c r="M2152" i="31"/>
  <c r="L2152" i="31"/>
  <c r="J2151" i="31"/>
  <c r="Q2151" i="31"/>
  <c r="O2151" i="31"/>
  <c r="M2151" i="31"/>
  <c r="L2151" i="31"/>
  <c r="J2150" i="31"/>
  <c r="Q2150" i="31"/>
  <c r="O2150" i="31"/>
  <c r="M2150" i="31"/>
  <c r="L2150" i="31"/>
  <c r="J2149" i="31"/>
  <c r="Q2149" i="31"/>
  <c r="O2149" i="31"/>
  <c r="M2149" i="31"/>
  <c r="L2149" i="31"/>
  <c r="J2148" i="31"/>
  <c r="Q2148" i="31"/>
  <c r="O2148" i="31"/>
  <c r="M2148" i="31"/>
  <c r="L2148" i="31"/>
  <c r="J2147" i="31"/>
  <c r="Q2147" i="31"/>
  <c r="O2147" i="31"/>
  <c r="M2147" i="31"/>
  <c r="L2147" i="31"/>
  <c r="J2146" i="31"/>
  <c r="Q2146" i="31"/>
  <c r="O2146" i="31"/>
  <c r="M2146" i="31"/>
  <c r="L2146" i="31"/>
  <c r="J2145" i="31"/>
  <c r="Q2145" i="31"/>
  <c r="O2145" i="31"/>
  <c r="M2145" i="31"/>
  <c r="L2145" i="31"/>
  <c r="J2144" i="31"/>
  <c r="Q2144" i="31"/>
  <c r="O2144" i="31"/>
  <c r="M2144" i="31"/>
  <c r="L2144" i="31"/>
  <c r="J2143" i="31"/>
  <c r="Q2143" i="31"/>
  <c r="O2143" i="31"/>
  <c r="M2143" i="31"/>
  <c r="L2143" i="31"/>
  <c r="J2142" i="31"/>
  <c r="Q2142" i="31"/>
  <c r="O2142" i="31"/>
  <c r="M2142" i="31"/>
  <c r="L2142" i="31"/>
  <c r="J2141" i="31"/>
  <c r="Q2141" i="31"/>
  <c r="O2141" i="31"/>
  <c r="M2141" i="31"/>
  <c r="L2141" i="31"/>
  <c r="J2140" i="31"/>
  <c r="Q2140" i="31"/>
  <c r="O2140" i="31"/>
  <c r="M2140" i="31"/>
  <c r="L2140" i="31"/>
  <c r="J2139" i="31"/>
  <c r="Q2139" i="31"/>
  <c r="O2139" i="31"/>
  <c r="M2139" i="31"/>
  <c r="L2139" i="31"/>
  <c r="J2138" i="31"/>
  <c r="Q2138" i="31"/>
  <c r="O2138" i="31"/>
  <c r="M2138" i="31"/>
  <c r="L2138" i="31"/>
  <c r="J2137" i="31"/>
  <c r="Q2137" i="31"/>
  <c r="O2137" i="31"/>
  <c r="M2137" i="31"/>
  <c r="L2137" i="31"/>
  <c r="J2136" i="31"/>
  <c r="Q2136" i="31"/>
  <c r="O2136" i="31"/>
  <c r="M2136" i="31"/>
  <c r="L2136" i="31"/>
  <c r="J2135" i="31"/>
  <c r="Q2135" i="31"/>
  <c r="O2135" i="31"/>
  <c r="M2135" i="31"/>
  <c r="L2135" i="31"/>
  <c r="J2134" i="31"/>
  <c r="Q2134" i="31"/>
  <c r="O2134" i="31"/>
  <c r="M2134" i="31"/>
  <c r="L2134" i="31"/>
  <c r="J2133" i="31"/>
  <c r="Q2133" i="31"/>
  <c r="O2133" i="31"/>
  <c r="M2133" i="31"/>
  <c r="L2133" i="31"/>
  <c r="J2132" i="31"/>
  <c r="Q2132" i="31"/>
  <c r="O2132" i="31"/>
  <c r="M2132" i="31"/>
  <c r="L2132" i="31"/>
  <c r="J2131" i="31"/>
  <c r="Q2131" i="31"/>
  <c r="O2131" i="31"/>
  <c r="M2131" i="31"/>
  <c r="L2131" i="31"/>
  <c r="J2130" i="31"/>
  <c r="Q2130" i="31"/>
  <c r="O2130" i="31"/>
  <c r="M2130" i="31"/>
  <c r="L2130" i="31"/>
  <c r="J2129" i="31"/>
  <c r="Q2129" i="31"/>
  <c r="O2129" i="31"/>
  <c r="M2129" i="31"/>
  <c r="L2129" i="31"/>
  <c r="J2128" i="31"/>
  <c r="Q2128" i="31"/>
  <c r="O2128" i="31"/>
  <c r="M2128" i="31"/>
  <c r="L2128" i="31"/>
  <c r="J2127" i="31"/>
  <c r="Q2127" i="31"/>
  <c r="O2127" i="31"/>
  <c r="M2127" i="31"/>
  <c r="L2127" i="31"/>
  <c r="J2126" i="31"/>
  <c r="Q2126" i="31"/>
  <c r="O2126" i="31"/>
  <c r="M2126" i="31"/>
  <c r="L2126" i="31"/>
  <c r="J2125" i="31"/>
  <c r="Q2125" i="31"/>
  <c r="O2125" i="31"/>
  <c r="M2125" i="31"/>
  <c r="L2125" i="31"/>
  <c r="J2124" i="31"/>
  <c r="Q2124" i="31"/>
  <c r="O2124" i="31"/>
  <c r="M2124" i="31"/>
  <c r="L2124" i="31"/>
  <c r="J2123" i="31"/>
  <c r="Q2123" i="31"/>
  <c r="O2123" i="31"/>
  <c r="M2123" i="31"/>
  <c r="L2123" i="31"/>
  <c r="J2122" i="31"/>
  <c r="Q2122" i="31"/>
  <c r="O2122" i="31"/>
  <c r="M2122" i="31"/>
  <c r="L2122" i="31"/>
  <c r="J2121" i="31"/>
  <c r="Q2121" i="31"/>
  <c r="O2121" i="31"/>
  <c r="M2121" i="31"/>
  <c r="L2121" i="31"/>
  <c r="J2120" i="31"/>
  <c r="Q2120" i="31"/>
  <c r="O2120" i="31"/>
  <c r="M2120" i="31"/>
  <c r="L2120" i="31"/>
  <c r="J2119" i="31"/>
  <c r="Q2119" i="31"/>
  <c r="O2119" i="31"/>
  <c r="M2119" i="31"/>
  <c r="L2119" i="31"/>
  <c r="J2118" i="31"/>
  <c r="Q2118" i="31"/>
  <c r="O2118" i="31"/>
  <c r="M2118" i="31"/>
  <c r="L2118" i="31"/>
  <c r="J2117" i="31"/>
  <c r="Q2117" i="31"/>
  <c r="O2117" i="31"/>
  <c r="M2117" i="31"/>
  <c r="L2117" i="31"/>
  <c r="J2116" i="31"/>
  <c r="Q2116" i="31"/>
  <c r="O2116" i="31"/>
  <c r="M2116" i="31"/>
  <c r="L2116" i="31"/>
  <c r="J2115" i="31"/>
  <c r="Q2115" i="31"/>
  <c r="O2115" i="31"/>
  <c r="M2115" i="31"/>
  <c r="L2115" i="31"/>
  <c r="J2114" i="31"/>
  <c r="Q2114" i="31"/>
  <c r="O2114" i="31"/>
  <c r="M2114" i="31"/>
  <c r="L2114" i="31"/>
  <c r="J2113" i="31"/>
  <c r="Q2113" i="31"/>
  <c r="O2113" i="31"/>
  <c r="M2113" i="31"/>
  <c r="L2113" i="31"/>
  <c r="J2112" i="31"/>
  <c r="Q2112" i="31"/>
  <c r="O2112" i="31"/>
  <c r="M2112" i="31"/>
  <c r="L2112" i="31"/>
  <c r="J2111" i="31"/>
  <c r="Q2111" i="31"/>
  <c r="O2111" i="31"/>
  <c r="M2111" i="31"/>
  <c r="L2111" i="31"/>
  <c r="J2110" i="31"/>
  <c r="Q2110" i="31"/>
  <c r="O2110" i="31"/>
  <c r="M2110" i="31"/>
  <c r="L2110" i="31"/>
  <c r="J2109" i="31"/>
  <c r="Q2109" i="31"/>
  <c r="O2109" i="31"/>
  <c r="M2109" i="31"/>
  <c r="L2109" i="31"/>
  <c r="J2108" i="31"/>
  <c r="Q2108" i="31"/>
  <c r="O2108" i="31"/>
  <c r="M2108" i="31"/>
  <c r="L2108" i="31"/>
  <c r="J2107" i="31"/>
  <c r="Q2107" i="31"/>
  <c r="O2107" i="31"/>
  <c r="M2107" i="31"/>
  <c r="L2107" i="31"/>
  <c r="J2106" i="31"/>
  <c r="Q2106" i="31"/>
  <c r="O2106" i="31"/>
  <c r="M2106" i="31"/>
  <c r="L2106" i="31"/>
  <c r="J2105" i="31"/>
  <c r="Q2105" i="31"/>
  <c r="O2105" i="31"/>
  <c r="M2105" i="31"/>
  <c r="L2105" i="31"/>
  <c r="J2104" i="31"/>
  <c r="Q2104" i="31"/>
  <c r="O2104" i="31"/>
  <c r="M2104" i="31"/>
  <c r="L2104" i="31"/>
  <c r="J2103" i="31"/>
  <c r="Q2103" i="31"/>
  <c r="O2103" i="31"/>
  <c r="M2103" i="31"/>
  <c r="L2103" i="31"/>
  <c r="J2102" i="31"/>
  <c r="Q2102" i="31"/>
  <c r="O2102" i="31"/>
  <c r="M2102" i="31"/>
  <c r="L2102" i="31"/>
  <c r="J2101" i="31"/>
  <c r="Q2101" i="31"/>
  <c r="O2101" i="31"/>
  <c r="M2101" i="31"/>
  <c r="L2101" i="31"/>
  <c r="J2100" i="31"/>
  <c r="Q2100" i="31"/>
  <c r="O2100" i="31"/>
  <c r="M2100" i="31"/>
  <c r="L2100" i="31"/>
  <c r="J2099" i="31"/>
  <c r="Q2099" i="31"/>
  <c r="O2099" i="31"/>
  <c r="M2099" i="31"/>
  <c r="L2099" i="31"/>
  <c r="J2098" i="31"/>
  <c r="Q2098" i="31"/>
  <c r="O2098" i="31"/>
  <c r="M2098" i="31"/>
  <c r="L2098" i="31"/>
  <c r="J2097" i="31"/>
  <c r="Q2097" i="31"/>
  <c r="O2097" i="31"/>
  <c r="M2097" i="31"/>
  <c r="L2097" i="31"/>
  <c r="J2096" i="31"/>
  <c r="Q2096" i="31"/>
  <c r="O2096" i="31"/>
  <c r="M2096" i="31"/>
  <c r="L2096" i="31"/>
  <c r="J2095" i="31"/>
  <c r="Q2095" i="31"/>
  <c r="O2095" i="31"/>
  <c r="M2095" i="31"/>
  <c r="L2095" i="31"/>
  <c r="J2094" i="31"/>
  <c r="Q2094" i="31"/>
  <c r="O2094" i="31"/>
  <c r="M2094" i="31"/>
  <c r="L2094" i="31"/>
  <c r="J2093" i="31"/>
  <c r="Q2093" i="31"/>
  <c r="O2093" i="31"/>
  <c r="M2093" i="31"/>
  <c r="L2093" i="31"/>
  <c r="J2092" i="31"/>
  <c r="Q2092" i="31"/>
  <c r="O2092" i="31"/>
  <c r="M2092" i="31"/>
  <c r="L2092" i="31"/>
  <c r="J2091" i="31"/>
  <c r="Q2091" i="31"/>
  <c r="O2091" i="31"/>
  <c r="M2091" i="31"/>
  <c r="L2091" i="31"/>
  <c r="J2090" i="31"/>
  <c r="Q2090" i="31"/>
  <c r="O2090" i="31"/>
  <c r="M2090" i="31"/>
  <c r="L2090" i="31"/>
  <c r="J2089" i="31"/>
  <c r="Q2089" i="31"/>
  <c r="O2089" i="31"/>
  <c r="M2089" i="31"/>
  <c r="L2089" i="31"/>
  <c r="J2088" i="31"/>
  <c r="Q2088" i="31"/>
  <c r="O2088" i="31"/>
  <c r="M2088" i="31"/>
  <c r="L2088" i="31"/>
  <c r="J2087" i="31"/>
  <c r="Q2087" i="31"/>
  <c r="O2087" i="31"/>
  <c r="M2087" i="31"/>
  <c r="L2087" i="31"/>
  <c r="J2086" i="31"/>
  <c r="Q2086" i="31"/>
  <c r="O2086" i="31"/>
  <c r="M2086" i="31"/>
  <c r="L2086" i="31"/>
  <c r="J2085" i="31"/>
  <c r="Q2085" i="31"/>
  <c r="O2085" i="31"/>
  <c r="M2085" i="31"/>
  <c r="L2085" i="31"/>
  <c r="J2084" i="31"/>
  <c r="Q2084" i="31"/>
  <c r="O2084" i="31"/>
  <c r="M2084" i="31"/>
  <c r="L2084" i="31"/>
  <c r="J2083" i="31"/>
  <c r="Q2083" i="31"/>
  <c r="O2083" i="31"/>
  <c r="M2083" i="31"/>
  <c r="L2083" i="31"/>
  <c r="J2082" i="31"/>
  <c r="Q2082" i="31"/>
  <c r="O2082" i="31"/>
  <c r="M2082" i="31"/>
  <c r="L2082" i="31"/>
  <c r="J2081" i="31"/>
  <c r="Q2081" i="31"/>
  <c r="O2081" i="31"/>
  <c r="M2081" i="31"/>
  <c r="L2081" i="31"/>
  <c r="J2080" i="31"/>
  <c r="Q2080" i="31"/>
  <c r="O2080" i="31"/>
  <c r="M2080" i="31"/>
  <c r="L2080" i="31"/>
  <c r="J2079" i="31"/>
  <c r="Q2079" i="31"/>
  <c r="O2079" i="31"/>
  <c r="M2079" i="31"/>
  <c r="L2079" i="31"/>
  <c r="J2078" i="31"/>
  <c r="Q2078" i="31"/>
  <c r="O2078" i="31"/>
  <c r="M2078" i="31"/>
  <c r="L2078" i="31"/>
  <c r="J2077" i="31"/>
  <c r="Q2077" i="31"/>
  <c r="O2077" i="31"/>
  <c r="M2077" i="31"/>
  <c r="L2077" i="31"/>
  <c r="J2076" i="31"/>
  <c r="Q2076" i="31"/>
  <c r="O2076" i="31"/>
  <c r="M2076" i="31"/>
  <c r="L2076" i="31"/>
  <c r="J2075" i="31"/>
  <c r="Q2075" i="31"/>
  <c r="O2075" i="31"/>
  <c r="M2075" i="31"/>
  <c r="L2075" i="31"/>
  <c r="J2074" i="31"/>
  <c r="Q2074" i="31"/>
  <c r="O2074" i="31"/>
  <c r="M2074" i="31"/>
  <c r="L2074" i="31"/>
  <c r="J2073" i="31"/>
  <c r="Q2073" i="31"/>
  <c r="O2073" i="31"/>
  <c r="M2073" i="31"/>
  <c r="L2073" i="31"/>
  <c r="J2072" i="31"/>
  <c r="Q2072" i="31"/>
  <c r="O2072" i="31"/>
  <c r="M2072" i="31"/>
  <c r="L2072" i="31"/>
  <c r="J2071" i="31"/>
  <c r="Q2071" i="31"/>
  <c r="O2071" i="31"/>
  <c r="M2071" i="31"/>
  <c r="L2071" i="31"/>
  <c r="J2070" i="31"/>
  <c r="Q2070" i="31"/>
  <c r="O2070" i="31"/>
  <c r="M2070" i="31"/>
  <c r="L2070" i="31"/>
  <c r="J2069" i="31"/>
  <c r="Q2069" i="31"/>
  <c r="O2069" i="31"/>
  <c r="M2069" i="31"/>
  <c r="L2069" i="31"/>
  <c r="J2068" i="31"/>
  <c r="Q2068" i="31"/>
  <c r="O2068" i="31"/>
  <c r="M2068" i="31"/>
  <c r="L2068" i="31"/>
  <c r="J2067" i="31"/>
  <c r="Q2067" i="31"/>
  <c r="O2067" i="31"/>
  <c r="M2067" i="31"/>
  <c r="L2067" i="31"/>
  <c r="J2066" i="31"/>
  <c r="Q2066" i="31"/>
  <c r="O2066" i="31"/>
  <c r="M2066" i="31"/>
  <c r="L2066" i="31"/>
  <c r="J2065" i="31"/>
  <c r="Q2065" i="31"/>
  <c r="O2065" i="31"/>
  <c r="M2065" i="31"/>
  <c r="L2065" i="31"/>
  <c r="J2064" i="31"/>
  <c r="Q2064" i="31"/>
  <c r="O2064" i="31"/>
  <c r="M2064" i="31"/>
  <c r="L2064" i="31"/>
  <c r="J2063" i="31"/>
  <c r="Q2063" i="31"/>
  <c r="O2063" i="31"/>
  <c r="M2063" i="31"/>
  <c r="L2063" i="31"/>
  <c r="J2062" i="31"/>
  <c r="Q2062" i="31"/>
  <c r="O2062" i="31"/>
  <c r="M2062" i="31"/>
  <c r="L2062" i="31"/>
  <c r="J2061" i="31"/>
  <c r="Q2061" i="31"/>
  <c r="O2061" i="31"/>
  <c r="M2061" i="31"/>
  <c r="L2061" i="31"/>
  <c r="J2060" i="31"/>
  <c r="Q2060" i="31"/>
  <c r="O2060" i="31"/>
  <c r="M2060" i="31"/>
  <c r="L2060" i="31"/>
  <c r="J2059" i="31"/>
  <c r="Q2059" i="31"/>
  <c r="O2059" i="31"/>
  <c r="M2059" i="31"/>
  <c r="L2059" i="31"/>
  <c r="J2058" i="31"/>
  <c r="Q2058" i="31"/>
  <c r="O2058" i="31"/>
  <c r="M2058" i="31"/>
  <c r="L2058" i="31"/>
  <c r="J2057" i="31"/>
  <c r="Q2057" i="31"/>
  <c r="O2057" i="31"/>
  <c r="M2057" i="31"/>
  <c r="L2057" i="31"/>
  <c r="J2056" i="31"/>
  <c r="Q2056" i="31"/>
  <c r="O2056" i="31"/>
  <c r="M2056" i="31"/>
  <c r="L2056" i="31"/>
  <c r="J2055" i="31"/>
  <c r="Q2055" i="31"/>
  <c r="O2055" i="31"/>
  <c r="M2055" i="31"/>
  <c r="L2055" i="31"/>
  <c r="J2054" i="31"/>
  <c r="Q2054" i="31"/>
  <c r="O2054" i="31"/>
  <c r="M2054" i="31"/>
  <c r="L2054" i="31"/>
  <c r="J2053" i="31"/>
  <c r="Q2053" i="31"/>
  <c r="O2053" i="31"/>
  <c r="M2053" i="31"/>
  <c r="L2053" i="31"/>
  <c r="J2052" i="31"/>
  <c r="Q2052" i="31"/>
  <c r="O2052" i="31"/>
  <c r="M2052" i="31"/>
  <c r="L2052" i="31"/>
  <c r="J2051" i="31"/>
  <c r="Q2051" i="31"/>
  <c r="O2051" i="31"/>
  <c r="M2051" i="31"/>
  <c r="L2051" i="31"/>
  <c r="J2050" i="31"/>
  <c r="Q2050" i="31"/>
  <c r="O2050" i="31"/>
  <c r="M2050" i="31"/>
  <c r="L2050" i="31"/>
  <c r="J2049" i="31"/>
  <c r="Q2049" i="31"/>
  <c r="O2049" i="31"/>
  <c r="M2049" i="31"/>
  <c r="L2049" i="31"/>
  <c r="J2048" i="31"/>
  <c r="Q2048" i="31"/>
  <c r="O2048" i="31"/>
  <c r="M2048" i="31"/>
  <c r="L2048" i="31"/>
  <c r="J2047" i="31"/>
  <c r="Q2047" i="31"/>
  <c r="O2047" i="31"/>
  <c r="M2047" i="31"/>
  <c r="L2047" i="31"/>
  <c r="J2046" i="31"/>
  <c r="Q2046" i="31"/>
  <c r="O2046" i="31"/>
  <c r="M2046" i="31"/>
  <c r="L2046" i="31"/>
  <c r="J2045" i="31"/>
  <c r="Q2045" i="31"/>
  <c r="O2045" i="31"/>
  <c r="M2045" i="31"/>
  <c r="L2045" i="31"/>
  <c r="J2044" i="31"/>
  <c r="Q2044" i="31"/>
  <c r="O2044" i="31"/>
  <c r="M2044" i="31"/>
  <c r="L2044" i="31"/>
  <c r="J2043" i="31"/>
  <c r="Q2043" i="31"/>
  <c r="O2043" i="31"/>
  <c r="M2043" i="31"/>
  <c r="L2043" i="31"/>
  <c r="J2042" i="31"/>
  <c r="Q2042" i="31"/>
  <c r="O2042" i="31"/>
  <c r="M2042" i="31"/>
  <c r="L2042" i="31"/>
  <c r="J2041" i="31"/>
  <c r="Q2041" i="31"/>
  <c r="O2041" i="31"/>
  <c r="M2041" i="31"/>
  <c r="L2041" i="31"/>
  <c r="J2040" i="31"/>
  <c r="Q2040" i="31"/>
  <c r="O2040" i="31"/>
  <c r="M2040" i="31"/>
  <c r="L2040" i="31"/>
  <c r="J2039" i="31"/>
  <c r="Q2039" i="31"/>
  <c r="O2039" i="31"/>
  <c r="M2039" i="31"/>
  <c r="L2039" i="31"/>
  <c r="J2038" i="31"/>
  <c r="Q2038" i="31"/>
  <c r="O2038" i="31"/>
  <c r="M2038" i="31"/>
  <c r="L2038" i="31"/>
  <c r="J2037" i="31"/>
  <c r="Q2037" i="31"/>
  <c r="O2037" i="31"/>
  <c r="M2037" i="31"/>
  <c r="L2037" i="31"/>
  <c r="J2036" i="31"/>
  <c r="Q2036" i="31"/>
  <c r="O2036" i="31"/>
  <c r="M2036" i="31"/>
  <c r="L2036" i="31"/>
  <c r="J2035" i="31"/>
  <c r="Q2035" i="31"/>
  <c r="O2035" i="31"/>
  <c r="M2035" i="31"/>
  <c r="L2035" i="31"/>
  <c r="J2034" i="31"/>
  <c r="Q2034" i="31"/>
  <c r="O2034" i="31"/>
  <c r="M2034" i="31"/>
  <c r="L2034" i="31"/>
  <c r="J2033" i="31"/>
  <c r="Q2033" i="31"/>
  <c r="O2033" i="31"/>
  <c r="M2033" i="31"/>
  <c r="L2033" i="31"/>
  <c r="J2032" i="31"/>
  <c r="Q2032" i="31"/>
  <c r="O2032" i="31"/>
  <c r="M2032" i="31"/>
  <c r="L2032" i="31"/>
  <c r="J2031" i="31"/>
  <c r="Q2031" i="31"/>
  <c r="O2031" i="31"/>
  <c r="M2031" i="31"/>
  <c r="L2031" i="31"/>
  <c r="J2030" i="31"/>
  <c r="Q2030" i="31"/>
  <c r="O2030" i="31"/>
  <c r="M2030" i="31"/>
  <c r="L2030" i="31"/>
  <c r="J2029" i="31"/>
  <c r="Q2029" i="31"/>
  <c r="O2029" i="31"/>
  <c r="M2029" i="31"/>
  <c r="L2029" i="31"/>
  <c r="J2028" i="31"/>
  <c r="Q2028" i="31"/>
  <c r="O2028" i="31"/>
  <c r="M2028" i="31"/>
  <c r="L2028" i="31"/>
  <c r="J2027" i="31"/>
  <c r="Q2027" i="31"/>
  <c r="O2027" i="31"/>
  <c r="M2027" i="31"/>
  <c r="L2027" i="31"/>
  <c r="J2026" i="31"/>
  <c r="Q2026" i="31"/>
  <c r="O2026" i="31"/>
  <c r="M2026" i="31"/>
  <c r="L2026" i="31"/>
  <c r="J2025" i="31"/>
  <c r="Q2025" i="31"/>
  <c r="O2025" i="31"/>
  <c r="M2025" i="31"/>
  <c r="L2025" i="31"/>
  <c r="J2024" i="31"/>
  <c r="Q2024" i="31"/>
  <c r="O2024" i="31"/>
  <c r="M2024" i="31"/>
  <c r="L2024" i="31"/>
  <c r="J2023" i="31"/>
  <c r="Q2023" i="31"/>
  <c r="O2023" i="31"/>
  <c r="M2023" i="31"/>
  <c r="L2023" i="31"/>
  <c r="J2022" i="31"/>
  <c r="Q2022" i="31"/>
  <c r="O2022" i="31"/>
  <c r="M2022" i="31"/>
  <c r="L2022" i="31"/>
  <c r="J2021" i="31"/>
  <c r="Q2021" i="31"/>
  <c r="O2021" i="31"/>
  <c r="M2021" i="31"/>
  <c r="L2021" i="31"/>
  <c r="J2020" i="31"/>
  <c r="Q2020" i="31"/>
  <c r="O2020" i="31"/>
  <c r="M2020" i="31"/>
  <c r="L2020" i="31"/>
  <c r="J2019" i="31"/>
  <c r="Q2019" i="31"/>
  <c r="O2019" i="31"/>
  <c r="M2019" i="31"/>
  <c r="L2019" i="31"/>
  <c r="J2018" i="31"/>
  <c r="Q2018" i="31"/>
  <c r="O2018" i="31"/>
  <c r="M2018" i="31"/>
  <c r="L2018" i="31"/>
  <c r="J2017" i="31"/>
  <c r="Q2017" i="31"/>
  <c r="O2017" i="31"/>
  <c r="M2017" i="31"/>
  <c r="L2017" i="31"/>
  <c r="J2016" i="31"/>
  <c r="Q2016" i="31"/>
  <c r="O2016" i="31"/>
  <c r="M2016" i="31"/>
  <c r="L2016" i="31"/>
  <c r="J2015" i="31"/>
  <c r="Q2015" i="31"/>
  <c r="O2015" i="31"/>
  <c r="M2015" i="31"/>
  <c r="L2015" i="31"/>
  <c r="J2014" i="31"/>
  <c r="Q2014" i="31"/>
  <c r="O2014" i="31"/>
  <c r="M2014" i="31"/>
  <c r="L2014" i="31"/>
  <c r="J2013" i="31"/>
  <c r="Q2013" i="31"/>
  <c r="O2013" i="31"/>
  <c r="M2013" i="31"/>
  <c r="L2013" i="31"/>
  <c r="J2012" i="31"/>
  <c r="Q2012" i="31"/>
  <c r="O2012" i="31"/>
  <c r="M2012" i="31"/>
  <c r="L2012" i="31"/>
  <c r="J2011" i="31"/>
  <c r="Q2011" i="31"/>
  <c r="O2011" i="31"/>
  <c r="M2011" i="31"/>
  <c r="L2011" i="31"/>
  <c r="J2010" i="31"/>
  <c r="Q2010" i="31"/>
  <c r="O2010" i="31"/>
  <c r="M2010" i="31"/>
  <c r="L2010" i="31"/>
  <c r="J2009" i="31"/>
  <c r="Q2009" i="31"/>
  <c r="O2009" i="31"/>
  <c r="M2009" i="31"/>
  <c r="L2009" i="31"/>
  <c r="J2008" i="31"/>
  <c r="Q2008" i="31"/>
  <c r="O2008" i="31"/>
  <c r="M2008" i="31"/>
  <c r="L2008" i="31"/>
  <c r="J2007" i="31"/>
  <c r="Q2007" i="31"/>
  <c r="O2007" i="31"/>
  <c r="M2007" i="31"/>
  <c r="L2007" i="31"/>
  <c r="J2006" i="31"/>
  <c r="Q2006" i="31"/>
  <c r="O2006" i="31"/>
  <c r="M2006" i="31"/>
  <c r="L2006" i="31"/>
  <c r="J2005" i="31"/>
  <c r="Q2005" i="31"/>
  <c r="O2005" i="31"/>
  <c r="M2005" i="31"/>
  <c r="L2005" i="31"/>
  <c r="J2004" i="31"/>
  <c r="Q2004" i="31"/>
  <c r="O2004" i="31"/>
  <c r="M2004" i="31"/>
  <c r="L2004" i="31"/>
  <c r="J2003" i="31"/>
  <c r="Q2003" i="31"/>
  <c r="O2003" i="31"/>
  <c r="M2003" i="31"/>
  <c r="L2003" i="31"/>
  <c r="J2002" i="31"/>
  <c r="Q2002" i="31"/>
  <c r="O2002" i="31"/>
  <c r="M2002" i="31"/>
  <c r="L2002" i="31"/>
  <c r="J2001" i="31"/>
  <c r="Q2001" i="31"/>
  <c r="O2001" i="31"/>
  <c r="M2001" i="31"/>
  <c r="L2001" i="31"/>
  <c r="J2000" i="31"/>
  <c r="Q2000" i="31"/>
  <c r="O2000" i="31"/>
  <c r="M2000" i="31"/>
  <c r="L2000" i="31"/>
  <c r="J1999" i="31"/>
  <c r="Q1999" i="31"/>
  <c r="O1999" i="31"/>
  <c r="M1999" i="31"/>
  <c r="L1999" i="31"/>
  <c r="J1998" i="31"/>
  <c r="Q1998" i="31"/>
  <c r="O1998" i="31"/>
  <c r="M1998" i="31"/>
  <c r="L1998" i="31"/>
  <c r="J1997" i="31"/>
  <c r="Q1997" i="31"/>
  <c r="O1997" i="31"/>
  <c r="M1997" i="31"/>
  <c r="L1997" i="31"/>
  <c r="J1996" i="31"/>
  <c r="Q1996" i="31"/>
  <c r="O1996" i="31"/>
  <c r="M1996" i="31"/>
  <c r="L1996" i="31"/>
  <c r="J1995" i="31"/>
  <c r="Q1995" i="31"/>
  <c r="O1995" i="31"/>
  <c r="M1995" i="31"/>
  <c r="L1995" i="31"/>
  <c r="J1994" i="31"/>
  <c r="Q1994" i="31"/>
  <c r="O1994" i="31"/>
  <c r="M1994" i="31"/>
  <c r="L1994" i="31"/>
  <c r="J1993" i="31"/>
  <c r="Q1993" i="31"/>
  <c r="O1993" i="31"/>
  <c r="M1993" i="31"/>
  <c r="L1993" i="31"/>
  <c r="J1992" i="31"/>
  <c r="Q1992" i="31"/>
  <c r="O1992" i="31"/>
  <c r="M1992" i="31"/>
  <c r="L1992" i="31"/>
  <c r="J1991" i="31"/>
  <c r="Q1991" i="31"/>
  <c r="O1991" i="31"/>
  <c r="M1991" i="31"/>
  <c r="L1991" i="31"/>
  <c r="J1990" i="31"/>
  <c r="Q1990" i="31"/>
  <c r="O1990" i="31"/>
  <c r="M1990" i="31"/>
  <c r="L1990" i="31"/>
  <c r="J1989" i="31"/>
  <c r="Q1989" i="31"/>
  <c r="O1989" i="31"/>
  <c r="M1989" i="31"/>
  <c r="L1989" i="31"/>
  <c r="J1988" i="31"/>
  <c r="Q1988" i="31"/>
  <c r="O1988" i="31"/>
  <c r="M1988" i="31"/>
  <c r="L1988" i="31"/>
  <c r="J1987" i="31"/>
  <c r="Q1987" i="31"/>
  <c r="O1987" i="31"/>
  <c r="M1987" i="31"/>
  <c r="L1987" i="31"/>
  <c r="J1986" i="31"/>
  <c r="Q1986" i="31"/>
  <c r="O1986" i="31"/>
  <c r="M1986" i="31"/>
  <c r="L1986" i="31"/>
  <c r="J1985" i="31"/>
  <c r="Q1985" i="31"/>
  <c r="O1985" i="31"/>
  <c r="M1985" i="31"/>
  <c r="L1985" i="31"/>
  <c r="J1984" i="31"/>
  <c r="Q1984" i="31"/>
  <c r="O1984" i="31"/>
  <c r="M1984" i="31"/>
  <c r="L1984" i="31"/>
  <c r="J1983" i="31"/>
  <c r="Q1983" i="31"/>
  <c r="O1983" i="31"/>
  <c r="M1983" i="31"/>
  <c r="L1983" i="31"/>
  <c r="J1982" i="31"/>
  <c r="Q1982" i="31"/>
  <c r="O1982" i="31"/>
  <c r="M1982" i="31"/>
  <c r="L1982" i="31"/>
  <c r="J1981" i="31"/>
  <c r="Q1981" i="31"/>
  <c r="O1981" i="31"/>
  <c r="M1981" i="31"/>
  <c r="L1981" i="31"/>
  <c r="J1980" i="31"/>
  <c r="Q1980" i="31"/>
  <c r="O1980" i="31"/>
  <c r="M1980" i="31"/>
  <c r="L1980" i="31"/>
  <c r="J1979" i="31"/>
  <c r="Q1979" i="31"/>
  <c r="O1979" i="31"/>
  <c r="M1979" i="31"/>
  <c r="L1979" i="31"/>
  <c r="J1978" i="31"/>
  <c r="Q1978" i="31"/>
  <c r="O1978" i="31"/>
  <c r="M1978" i="31"/>
  <c r="L1978" i="31"/>
  <c r="J1977" i="31"/>
  <c r="Q1977" i="31"/>
  <c r="O1977" i="31"/>
  <c r="M1977" i="31"/>
  <c r="L1977" i="31"/>
  <c r="J1976" i="31"/>
  <c r="Q1976" i="31"/>
  <c r="O1976" i="31"/>
  <c r="M1976" i="31"/>
  <c r="L1976" i="31"/>
  <c r="J1975" i="31"/>
  <c r="Q1975" i="31"/>
  <c r="O1975" i="31"/>
  <c r="M1975" i="31"/>
  <c r="L1975" i="31"/>
  <c r="J1974" i="31"/>
  <c r="Q1974" i="31"/>
  <c r="O1974" i="31"/>
  <c r="M1974" i="31"/>
  <c r="L1974" i="31"/>
  <c r="J1973" i="31"/>
  <c r="Q1973" i="31"/>
  <c r="O1973" i="31"/>
  <c r="M1973" i="31"/>
  <c r="L1973" i="31"/>
  <c r="J1972" i="31"/>
  <c r="Q1972" i="31"/>
  <c r="O1972" i="31"/>
  <c r="M1972" i="31"/>
  <c r="L1972" i="31"/>
  <c r="J1971" i="31"/>
  <c r="Q1971" i="31"/>
  <c r="O1971" i="31"/>
  <c r="M1971" i="31"/>
  <c r="L1971" i="31"/>
  <c r="J1970" i="31"/>
  <c r="Q1970" i="31"/>
  <c r="O1970" i="31"/>
  <c r="M1970" i="31"/>
  <c r="L1970" i="31"/>
  <c r="J1969" i="31"/>
  <c r="Q1969" i="31"/>
  <c r="O1969" i="31"/>
  <c r="M1969" i="31"/>
  <c r="L1969" i="31"/>
  <c r="J1968" i="31"/>
  <c r="Q1968" i="31"/>
  <c r="O1968" i="31"/>
  <c r="M1968" i="31"/>
  <c r="L1968" i="31"/>
  <c r="J1967" i="31"/>
  <c r="Q1967" i="31"/>
  <c r="O1967" i="31"/>
  <c r="M1967" i="31"/>
  <c r="L1967" i="31"/>
  <c r="J1966" i="31"/>
  <c r="Q1966" i="31"/>
  <c r="O1966" i="31"/>
  <c r="M1966" i="31"/>
  <c r="L1966" i="31"/>
  <c r="J1965" i="31"/>
  <c r="Q1965" i="31"/>
  <c r="O1965" i="31"/>
  <c r="M1965" i="31"/>
  <c r="L1965" i="31"/>
  <c r="J1964" i="31"/>
  <c r="Q1964" i="31"/>
  <c r="O1964" i="31"/>
  <c r="M1964" i="31"/>
  <c r="L1964" i="31"/>
  <c r="J1963" i="31"/>
  <c r="Q1963" i="31"/>
  <c r="O1963" i="31"/>
  <c r="M1963" i="31"/>
  <c r="L1963" i="31"/>
  <c r="J1962" i="31"/>
  <c r="Q1962" i="31"/>
  <c r="O1962" i="31"/>
  <c r="M1962" i="31"/>
  <c r="L1962" i="31"/>
  <c r="J1961" i="31"/>
  <c r="Q1961" i="31"/>
  <c r="O1961" i="31"/>
  <c r="M1961" i="31"/>
  <c r="L1961" i="31"/>
  <c r="J1960" i="31"/>
  <c r="Q1960" i="31"/>
  <c r="O1960" i="31"/>
  <c r="M1960" i="31"/>
  <c r="L1960" i="31"/>
  <c r="J1959" i="31"/>
  <c r="Q1959" i="31"/>
  <c r="O1959" i="31"/>
  <c r="M1959" i="31"/>
  <c r="L1959" i="31"/>
  <c r="J1958" i="31"/>
  <c r="Q1958" i="31"/>
  <c r="O1958" i="31"/>
  <c r="M1958" i="31"/>
  <c r="L1958" i="31"/>
  <c r="J1957" i="31"/>
  <c r="Q1957" i="31"/>
  <c r="O1957" i="31"/>
  <c r="M1957" i="31"/>
  <c r="L1957" i="31"/>
  <c r="J1956" i="31"/>
  <c r="Q1956" i="31"/>
  <c r="O1956" i="31"/>
  <c r="M1956" i="31"/>
  <c r="L1956" i="31"/>
  <c r="J1955" i="31"/>
  <c r="Q1955" i="31"/>
  <c r="O1955" i="31"/>
  <c r="M1955" i="31"/>
  <c r="L1955" i="31"/>
  <c r="J1954" i="31"/>
  <c r="Q1954" i="31"/>
  <c r="O1954" i="31"/>
  <c r="M1954" i="31"/>
  <c r="L1954" i="31"/>
  <c r="J1953" i="31"/>
  <c r="Q1953" i="31"/>
  <c r="O1953" i="31"/>
  <c r="M1953" i="31"/>
  <c r="L1953" i="31"/>
  <c r="J1952" i="31"/>
  <c r="Q1952" i="31"/>
  <c r="O1952" i="31"/>
  <c r="M1952" i="31"/>
  <c r="L1952" i="31"/>
  <c r="J1951" i="31"/>
  <c r="Q1951" i="31"/>
  <c r="O1951" i="31"/>
  <c r="M1951" i="31"/>
  <c r="L1951" i="31"/>
  <c r="J1950" i="31"/>
  <c r="Q1950" i="31"/>
  <c r="O1950" i="31"/>
  <c r="M1950" i="31"/>
  <c r="L1950" i="31"/>
  <c r="J1949" i="31"/>
  <c r="Q1949" i="31"/>
  <c r="O1949" i="31"/>
  <c r="M1949" i="31"/>
  <c r="L1949" i="31"/>
  <c r="J1948" i="31"/>
  <c r="Q1948" i="31"/>
  <c r="O1948" i="31"/>
  <c r="M1948" i="31"/>
  <c r="L1948" i="31"/>
  <c r="J1947" i="31"/>
  <c r="Q1947" i="31"/>
  <c r="O1947" i="31"/>
  <c r="M1947" i="31"/>
  <c r="L1947" i="31"/>
  <c r="J1946" i="31"/>
  <c r="Q1946" i="31"/>
  <c r="O1946" i="31"/>
  <c r="M1946" i="31"/>
  <c r="L1946" i="31"/>
  <c r="J1945" i="31"/>
  <c r="Q1945" i="31"/>
  <c r="O1945" i="31"/>
  <c r="M1945" i="31"/>
  <c r="L1945" i="31"/>
  <c r="J1944" i="31"/>
  <c r="Q1944" i="31"/>
  <c r="O1944" i="31"/>
  <c r="M1944" i="31"/>
  <c r="L1944" i="31"/>
  <c r="J1943" i="31"/>
  <c r="Q1943" i="31"/>
  <c r="O1943" i="31"/>
  <c r="M1943" i="31"/>
  <c r="L1943" i="31"/>
  <c r="J1942" i="31"/>
  <c r="Q1942" i="31"/>
  <c r="O1942" i="31"/>
  <c r="M1942" i="31"/>
  <c r="L1942" i="31"/>
  <c r="J1941" i="31"/>
  <c r="Q1941" i="31"/>
  <c r="O1941" i="31"/>
  <c r="M1941" i="31"/>
  <c r="L1941" i="31"/>
  <c r="J1940" i="31"/>
  <c r="Q1940" i="31"/>
  <c r="O1940" i="31"/>
  <c r="M1940" i="31"/>
  <c r="L1940" i="31"/>
  <c r="J1939" i="31"/>
  <c r="Q1939" i="31"/>
  <c r="O1939" i="31"/>
  <c r="M1939" i="31"/>
  <c r="L1939" i="31"/>
  <c r="J1938" i="31"/>
  <c r="Q1938" i="31"/>
  <c r="O1938" i="31"/>
  <c r="M1938" i="31"/>
  <c r="L1938" i="31"/>
  <c r="J1937" i="31"/>
  <c r="Q1937" i="31"/>
  <c r="O1937" i="31"/>
  <c r="M1937" i="31"/>
  <c r="L1937" i="31"/>
  <c r="J1936" i="31"/>
  <c r="Q1936" i="31"/>
  <c r="O1936" i="31"/>
  <c r="M1936" i="31"/>
  <c r="L1936" i="31"/>
  <c r="J1935" i="31"/>
  <c r="Q1935" i="31"/>
  <c r="O1935" i="31"/>
  <c r="M1935" i="31"/>
  <c r="L1935" i="31"/>
  <c r="J1934" i="31"/>
  <c r="Q1934" i="31"/>
  <c r="O1934" i="31"/>
  <c r="M1934" i="31"/>
  <c r="L1934" i="31"/>
  <c r="J1933" i="31"/>
  <c r="Q1933" i="31"/>
  <c r="O1933" i="31"/>
  <c r="M1933" i="31"/>
  <c r="L1933" i="31"/>
  <c r="J1932" i="31"/>
  <c r="Q1932" i="31"/>
  <c r="O1932" i="31"/>
  <c r="M1932" i="31"/>
  <c r="L1932" i="31"/>
  <c r="J1931" i="31"/>
  <c r="Q1931" i="31"/>
  <c r="O1931" i="31"/>
  <c r="M1931" i="31"/>
  <c r="L1931" i="31"/>
  <c r="J1930" i="31"/>
  <c r="Q1930" i="31"/>
  <c r="O1930" i="31"/>
  <c r="M1930" i="31"/>
  <c r="L1930" i="31"/>
  <c r="J1929" i="31"/>
  <c r="Q1929" i="31"/>
  <c r="O1929" i="31"/>
  <c r="M1929" i="31"/>
  <c r="L1929" i="31"/>
  <c r="J1928" i="31"/>
  <c r="Q1928" i="31"/>
  <c r="O1928" i="31"/>
  <c r="M1928" i="31"/>
  <c r="L1928" i="31"/>
  <c r="J1927" i="31"/>
  <c r="Q1927" i="31"/>
  <c r="O1927" i="31"/>
  <c r="M1927" i="31"/>
  <c r="L1927" i="31"/>
  <c r="J1926" i="31"/>
  <c r="Q1926" i="31"/>
  <c r="O1926" i="31"/>
  <c r="M1926" i="31"/>
  <c r="L1926" i="31"/>
  <c r="J1925" i="31"/>
  <c r="Q1925" i="31"/>
  <c r="O1925" i="31"/>
  <c r="M1925" i="31"/>
  <c r="L1925" i="31"/>
  <c r="J1924" i="31"/>
  <c r="Q1924" i="31"/>
  <c r="O1924" i="31"/>
  <c r="M1924" i="31"/>
  <c r="L1924" i="31"/>
  <c r="J1923" i="31"/>
  <c r="Q1923" i="31"/>
  <c r="O1923" i="31"/>
  <c r="M1923" i="31"/>
  <c r="L1923" i="31"/>
  <c r="J1922" i="31"/>
  <c r="Q1922" i="31"/>
  <c r="O1922" i="31"/>
  <c r="M1922" i="31"/>
  <c r="L1922" i="31"/>
  <c r="J1921" i="31"/>
  <c r="Q1921" i="31"/>
  <c r="O1921" i="31"/>
  <c r="M1921" i="31"/>
  <c r="L1921" i="31"/>
  <c r="J1920" i="31"/>
  <c r="Q1920" i="31"/>
  <c r="O1920" i="31"/>
  <c r="M1920" i="31"/>
  <c r="L1920" i="31"/>
  <c r="J1919" i="31"/>
  <c r="Q1919" i="31"/>
  <c r="O1919" i="31"/>
  <c r="M1919" i="31"/>
  <c r="L1919" i="31"/>
  <c r="J1918" i="31"/>
  <c r="Q1918" i="31"/>
  <c r="O1918" i="31"/>
  <c r="M1918" i="31"/>
  <c r="L1918" i="31"/>
  <c r="J1917" i="31"/>
  <c r="Q1917" i="31"/>
  <c r="O1917" i="31"/>
  <c r="M1917" i="31"/>
  <c r="L1917" i="31"/>
  <c r="J1916" i="31"/>
  <c r="Q1916" i="31"/>
  <c r="O1916" i="31"/>
  <c r="M1916" i="31"/>
  <c r="L1916" i="31"/>
  <c r="J1915" i="31"/>
  <c r="Q1915" i="31"/>
  <c r="O1915" i="31"/>
  <c r="M1915" i="31"/>
  <c r="L1915" i="31"/>
  <c r="J1914" i="31"/>
  <c r="Q1914" i="31"/>
  <c r="O1914" i="31"/>
  <c r="M1914" i="31"/>
  <c r="L1914" i="31"/>
  <c r="J1913" i="31"/>
  <c r="Q1913" i="31"/>
  <c r="O1913" i="31"/>
  <c r="M1913" i="31"/>
  <c r="L1913" i="31"/>
  <c r="J1912" i="31"/>
  <c r="Q1912" i="31"/>
  <c r="O1912" i="31"/>
  <c r="M1912" i="31"/>
  <c r="L1912" i="31"/>
  <c r="J1911" i="31"/>
  <c r="Q1911" i="31"/>
  <c r="O1911" i="31"/>
  <c r="M1911" i="31"/>
  <c r="L1911" i="31"/>
  <c r="J1910" i="31"/>
  <c r="Q1910" i="31"/>
  <c r="O1910" i="31"/>
  <c r="M1910" i="31"/>
  <c r="L1910" i="31"/>
  <c r="J1909" i="31"/>
  <c r="Q1909" i="31"/>
  <c r="O1909" i="31"/>
  <c r="M1909" i="31"/>
  <c r="L1909" i="31"/>
  <c r="J1908" i="31"/>
  <c r="Q1908" i="31"/>
  <c r="O1908" i="31"/>
  <c r="M1908" i="31"/>
  <c r="L1908" i="31"/>
  <c r="J1907" i="31"/>
  <c r="Q1907" i="31"/>
  <c r="O1907" i="31"/>
  <c r="M1907" i="31"/>
  <c r="L1907" i="31"/>
  <c r="J1906" i="31"/>
  <c r="Q1906" i="31"/>
  <c r="O1906" i="31"/>
  <c r="M1906" i="31"/>
  <c r="L1906" i="31"/>
  <c r="J1905" i="31"/>
  <c r="Q1905" i="31"/>
  <c r="O1905" i="31"/>
  <c r="M1905" i="31"/>
  <c r="L1905" i="31"/>
  <c r="J1904" i="31"/>
  <c r="Q1904" i="31"/>
  <c r="O1904" i="31"/>
  <c r="M1904" i="31"/>
  <c r="L1904" i="31"/>
  <c r="J1903" i="31"/>
  <c r="Q1903" i="31"/>
  <c r="O1903" i="31"/>
  <c r="M1903" i="31"/>
  <c r="L1903" i="31"/>
  <c r="J1902" i="31"/>
  <c r="Q1902" i="31"/>
  <c r="O1902" i="31"/>
  <c r="M1902" i="31"/>
  <c r="L1902" i="31"/>
  <c r="J1901" i="31"/>
  <c r="Q1901" i="31"/>
  <c r="O1901" i="31"/>
  <c r="M1901" i="31"/>
  <c r="L1901" i="31"/>
  <c r="J1900" i="31"/>
  <c r="Q1900" i="31"/>
  <c r="O1900" i="31"/>
  <c r="M1900" i="31"/>
  <c r="L1900" i="31"/>
  <c r="J1899" i="31"/>
  <c r="Q1899" i="31"/>
  <c r="O1899" i="31"/>
  <c r="M1899" i="31"/>
  <c r="L1899" i="31"/>
  <c r="J1898" i="31"/>
  <c r="Q1898" i="31"/>
  <c r="O1898" i="31"/>
  <c r="M1898" i="31"/>
  <c r="L1898" i="31"/>
  <c r="J1897" i="31"/>
  <c r="Q1897" i="31"/>
  <c r="O1897" i="31"/>
  <c r="M1897" i="31"/>
  <c r="L1897" i="31"/>
  <c r="J1896" i="31"/>
  <c r="Q1896" i="31"/>
  <c r="O1896" i="31"/>
  <c r="M1896" i="31"/>
  <c r="L1896" i="31"/>
  <c r="J1895" i="31"/>
  <c r="Q1895" i="31"/>
  <c r="O1895" i="31"/>
  <c r="M1895" i="31"/>
  <c r="L1895" i="31"/>
  <c r="J1894" i="31"/>
  <c r="Q1894" i="31"/>
  <c r="O1894" i="31"/>
  <c r="M1894" i="31"/>
  <c r="L1894" i="31"/>
  <c r="J1893" i="31"/>
  <c r="Q1893" i="31"/>
  <c r="O1893" i="31"/>
  <c r="M1893" i="31"/>
  <c r="L1893" i="31"/>
  <c r="J1892" i="31"/>
  <c r="Q1892" i="31"/>
  <c r="O1892" i="31"/>
  <c r="M1892" i="31"/>
  <c r="L1892" i="31"/>
  <c r="J1891" i="31"/>
  <c r="Q1891" i="31"/>
  <c r="O1891" i="31"/>
  <c r="M1891" i="31"/>
  <c r="L1891" i="31"/>
  <c r="J1890" i="31"/>
  <c r="Q1890" i="31"/>
  <c r="O1890" i="31"/>
  <c r="M1890" i="31"/>
  <c r="L1890" i="31"/>
  <c r="J1889" i="31"/>
  <c r="Q1889" i="31"/>
  <c r="O1889" i="31"/>
  <c r="M1889" i="31"/>
  <c r="L1889" i="31"/>
  <c r="J1888" i="31"/>
  <c r="Q1888" i="31"/>
  <c r="O1888" i="31"/>
  <c r="M1888" i="31"/>
  <c r="L1888" i="31"/>
  <c r="J1887" i="31"/>
  <c r="Q1887" i="31"/>
  <c r="O1887" i="31"/>
  <c r="M1887" i="31"/>
  <c r="L1887" i="31"/>
  <c r="J1886" i="31"/>
  <c r="Q1886" i="31"/>
  <c r="O1886" i="31"/>
  <c r="M1886" i="31"/>
  <c r="L1886" i="31"/>
  <c r="J1885" i="31"/>
  <c r="Q1885" i="31"/>
  <c r="O1885" i="31"/>
  <c r="M1885" i="31"/>
  <c r="L1885" i="31"/>
  <c r="J1884" i="31"/>
  <c r="Q1884" i="31"/>
  <c r="O1884" i="31"/>
  <c r="M1884" i="31"/>
  <c r="L1884" i="31"/>
  <c r="J1883" i="31"/>
  <c r="Q1883" i="31"/>
  <c r="O1883" i="31"/>
  <c r="M1883" i="31"/>
  <c r="L1883" i="31"/>
  <c r="J1882" i="31"/>
  <c r="Q1882" i="31"/>
  <c r="O1882" i="31"/>
  <c r="M1882" i="31"/>
  <c r="L1882" i="31"/>
  <c r="J1881" i="31"/>
  <c r="Q1881" i="31"/>
  <c r="O1881" i="31"/>
  <c r="M1881" i="31"/>
  <c r="L1881" i="31"/>
  <c r="J1880" i="31"/>
  <c r="Q1880" i="31"/>
  <c r="O1880" i="31"/>
  <c r="M1880" i="31"/>
  <c r="L1880" i="31"/>
  <c r="J1879" i="31"/>
  <c r="Q1879" i="31"/>
  <c r="O1879" i="31"/>
  <c r="M1879" i="31"/>
  <c r="L1879" i="31"/>
  <c r="J1878" i="31"/>
  <c r="Q1878" i="31"/>
  <c r="O1878" i="31"/>
  <c r="M1878" i="31"/>
  <c r="L1878" i="31"/>
  <c r="J1877" i="31"/>
  <c r="Q1877" i="31"/>
  <c r="O1877" i="31"/>
  <c r="M1877" i="31"/>
  <c r="L1877" i="31"/>
  <c r="J1876" i="31"/>
  <c r="Q1876" i="31"/>
  <c r="O1876" i="31"/>
  <c r="M1876" i="31"/>
  <c r="L1876" i="31"/>
  <c r="J1875" i="31"/>
  <c r="Q1875" i="31"/>
  <c r="O1875" i="31"/>
  <c r="M1875" i="31"/>
  <c r="L1875" i="31"/>
  <c r="J1874" i="31"/>
  <c r="Q1874" i="31"/>
  <c r="O1874" i="31"/>
  <c r="M1874" i="31"/>
  <c r="L1874" i="31"/>
  <c r="J1873" i="31"/>
  <c r="Q1873" i="31"/>
  <c r="O1873" i="31"/>
  <c r="M1873" i="31"/>
  <c r="L1873" i="31"/>
  <c r="J1872" i="31"/>
  <c r="Q1872" i="31"/>
  <c r="O1872" i="31"/>
  <c r="M1872" i="31"/>
  <c r="L1872" i="31"/>
  <c r="J1871" i="31"/>
  <c r="Q1871" i="31"/>
  <c r="O1871" i="31"/>
  <c r="M1871" i="31"/>
  <c r="L1871" i="31"/>
  <c r="J1870" i="31"/>
  <c r="Q1870" i="31"/>
  <c r="O1870" i="31"/>
  <c r="M1870" i="31"/>
  <c r="L1870" i="31"/>
  <c r="J1869" i="31"/>
  <c r="Q1869" i="31"/>
  <c r="O1869" i="31"/>
  <c r="M1869" i="31"/>
  <c r="L1869" i="31"/>
  <c r="J1868" i="31"/>
  <c r="Q1868" i="31"/>
  <c r="O1868" i="31"/>
  <c r="M1868" i="31"/>
  <c r="L1868" i="31"/>
  <c r="J1867" i="31"/>
  <c r="Q1867" i="31"/>
  <c r="O1867" i="31"/>
  <c r="M1867" i="31"/>
  <c r="L1867" i="31"/>
  <c r="J1866" i="31"/>
  <c r="Q1866" i="31"/>
  <c r="O1866" i="31"/>
  <c r="M1866" i="31"/>
  <c r="L1866" i="31"/>
  <c r="J1865" i="31"/>
  <c r="Q1865" i="31"/>
  <c r="O1865" i="31"/>
  <c r="M1865" i="31"/>
  <c r="L1865" i="31"/>
  <c r="J1864" i="31"/>
  <c r="Q1864" i="31"/>
  <c r="O1864" i="31"/>
  <c r="M1864" i="31"/>
  <c r="L1864" i="31"/>
  <c r="J1863" i="31"/>
  <c r="Q1863" i="31"/>
  <c r="O1863" i="31"/>
  <c r="M1863" i="31"/>
  <c r="L1863" i="31"/>
  <c r="J1862" i="31"/>
  <c r="Q1862" i="31"/>
  <c r="O1862" i="31"/>
  <c r="M1862" i="31"/>
  <c r="L1862" i="31"/>
  <c r="J1861" i="31"/>
  <c r="Q1861" i="31"/>
  <c r="O1861" i="31"/>
  <c r="M1861" i="31"/>
  <c r="L1861" i="31"/>
  <c r="J1860" i="31"/>
  <c r="Q1860" i="31"/>
  <c r="O1860" i="31"/>
  <c r="M1860" i="31"/>
  <c r="L1860" i="31"/>
  <c r="J1859" i="31"/>
  <c r="Q1859" i="31"/>
  <c r="O1859" i="31"/>
  <c r="M1859" i="31"/>
  <c r="L1859" i="31"/>
  <c r="J1858" i="31"/>
  <c r="Q1858" i="31"/>
  <c r="O1858" i="31"/>
  <c r="M1858" i="31"/>
  <c r="L1858" i="31"/>
  <c r="J1857" i="31"/>
  <c r="Q1857" i="31"/>
  <c r="O1857" i="31"/>
  <c r="M1857" i="31"/>
  <c r="L1857" i="31"/>
  <c r="J1856" i="31"/>
  <c r="Q1856" i="31"/>
  <c r="O1856" i="31"/>
  <c r="M1856" i="31"/>
  <c r="L1856" i="31"/>
  <c r="J1855" i="31"/>
  <c r="Q1855" i="31"/>
  <c r="O1855" i="31"/>
  <c r="M1855" i="31"/>
  <c r="L1855" i="31"/>
  <c r="J1854" i="31"/>
  <c r="Q1854" i="31"/>
  <c r="O1854" i="31"/>
  <c r="M1854" i="31"/>
  <c r="L1854" i="31"/>
  <c r="J1853" i="31"/>
  <c r="Q1853" i="31"/>
  <c r="O1853" i="31"/>
  <c r="M1853" i="31"/>
  <c r="L1853" i="31"/>
  <c r="J1852" i="31"/>
  <c r="Q1852" i="31"/>
  <c r="O1852" i="31"/>
  <c r="M1852" i="31"/>
  <c r="L1852" i="31"/>
  <c r="J1851" i="31"/>
  <c r="Q1851" i="31"/>
  <c r="O1851" i="31"/>
  <c r="M1851" i="31"/>
  <c r="L1851" i="31"/>
  <c r="J1850" i="31"/>
  <c r="Q1850" i="31"/>
  <c r="O1850" i="31"/>
  <c r="M1850" i="31"/>
  <c r="L1850" i="31"/>
  <c r="J1849" i="31"/>
  <c r="Q1849" i="31"/>
  <c r="O1849" i="31"/>
  <c r="M1849" i="31"/>
  <c r="L1849" i="31"/>
  <c r="J1848" i="31"/>
  <c r="Q1848" i="31"/>
  <c r="O1848" i="31"/>
  <c r="M1848" i="31"/>
  <c r="L1848" i="31"/>
  <c r="J1847" i="31"/>
  <c r="Q1847" i="31"/>
  <c r="O1847" i="31"/>
  <c r="M1847" i="31"/>
  <c r="L1847" i="31"/>
  <c r="J1846" i="31"/>
  <c r="Q1846" i="31"/>
  <c r="O1846" i="31"/>
  <c r="M1846" i="31"/>
  <c r="L1846" i="31"/>
  <c r="J1845" i="31"/>
  <c r="Q1845" i="31"/>
  <c r="O1845" i="31"/>
  <c r="M1845" i="31"/>
  <c r="L1845" i="31"/>
  <c r="J1844" i="31"/>
  <c r="Q1844" i="31"/>
  <c r="O1844" i="31"/>
  <c r="M1844" i="31"/>
  <c r="L1844" i="31"/>
  <c r="J1843" i="31"/>
  <c r="Q1843" i="31"/>
  <c r="O1843" i="31"/>
  <c r="M1843" i="31"/>
  <c r="L1843" i="31"/>
  <c r="J1842" i="31"/>
  <c r="Q1842" i="31"/>
  <c r="O1842" i="31"/>
  <c r="M1842" i="31"/>
  <c r="L1842" i="31"/>
  <c r="J1841" i="31"/>
  <c r="Q1841" i="31"/>
  <c r="O1841" i="31"/>
  <c r="M1841" i="31"/>
  <c r="L1841" i="31"/>
  <c r="J1840" i="31"/>
  <c r="Q1840" i="31"/>
  <c r="O1840" i="31"/>
  <c r="M1840" i="31"/>
  <c r="L1840" i="31"/>
  <c r="J1839" i="31"/>
  <c r="Q1839" i="31"/>
  <c r="O1839" i="31"/>
  <c r="M1839" i="31"/>
  <c r="L1839" i="31"/>
  <c r="J1838" i="31"/>
  <c r="Q1838" i="31"/>
  <c r="O1838" i="31"/>
  <c r="M1838" i="31"/>
  <c r="L1838" i="31"/>
  <c r="J1837" i="31"/>
  <c r="Q1837" i="31"/>
  <c r="O1837" i="31"/>
  <c r="M1837" i="31"/>
  <c r="L1837" i="31"/>
  <c r="J1836" i="31"/>
  <c r="Q1836" i="31"/>
  <c r="O1836" i="31"/>
  <c r="M1836" i="31"/>
  <c r="L1836" i="31"/>
  <c r="J1835" i="31"/>
  <c r="Q1835" i="31"/>
  <c r="O1835" i="31"/>
  <c r="M1835" i="31"/>
  <c r="L1835" i="31"/>
  <c r="J1834" i="31"/>
  <c r="Q1834" i="31"/>
  <c r="O1834" i="31"/>
  <c r="M1834" i="31"/>
  <c r="L1834" i="31"/>
  <c r="J1833" i="31"/>
  <c r="Q1833" i="31"/>
  <c r="O1833" i="31"/>
  <c r="M1833" i="31"/>
  <c r="L1833" i="31"/>
  <c r="J1832" i="31"/>
  <c r="Q1832" i="31"/>
  <c r="O1832" i="31"/>
  <c r="M1832" i="31"/>
  <c r="L1832" i="31"/>
  <c r="J1831" i="31"/>
  <c r="Q1831" i="31"/>
  <c r="O1831" i="31"/>
  <c r="M1831" i="31"/>
  <c r="L1831" i="31"/>
  <c r="J1830" i="31"/>
  <c r="Q1830" i="31"/>
  <c r="O1830" i="31"/>
  <c r="M1830" i="31"/>
  <c r="L1830" i="31"/>
  <c r="J1829" i="31"/>
  <c r="Q1829" i="31"/>
  <c r="O1829" i="31"/>
  <c r="M1829" i="31"/>
  <c r="L1829" i="31"/>
  <c r="J1828" i="31"/>
  <c r="Q1828" i="31"/>
  <c r="O1828" i="31"/>
  <c r="M1828" i="31"/>
  <c r="L1828" i="31"/>
  <c r="J1827" i="31"/>
  <c r="Q1827" i="31"/>
  <c r="O1827" i="31"/>
  <c r="M1827" i="31"/>
  <c r="L1827" i="31"/>
  <c r="J1826" i="31"/>
  <c r="Q1826" i="31"/>
  <c r="O1826" i="31"/>
  <c r="M1826" i="31"/>
  <c r="L1826" i="31"/>
  <c r="J1825" i="31"/>
  <c r="Q1825" i="31"/>
  <c r="O1825" i="31"/>
  <c r="M1825" i="31"/>
  <c r="L1825" i="31"/>
  <c r="J1824" i="31"/>
  <c r="Q1824" i="31"/>
  <c r="O1824" i="31"/>
  <c r="M1824" i="31"/>
  <c r="L1824" i="31"/>
  <c r="J1823" i="31"/>
  <c r="Q1823" i="31"/>
  <c r="O1823" i="31"/>
  <c r="M1823" i="31"/>
  <c r="L1823" i="31"/>
  <c r="J1822" i="31"/>
  <c r="Q1822" i="31"/>
  <c r="O1822" i="31"/>
  <c r="M1822" i="31"/>
  <c r="L1822" i="31"/>
  <c r="J1821" i="31"/>
  <c r="Q1821" i="31"/>
  <c r="O1821" i="31"/>
  <c r="M1821" i="31"/>
  <c r="L1821" i="31"/>
  <c r="J1820" i="31"/>
  <c r="Q1820" i="31"/>
  <c r="O1820" i="31"/>
  <c r="M1820" i="31"/>
  <c r="L1820" i="31"/>
  <c r="J1819" i="31"/>
  <c r="Q1819" i="31"/>
  <c r="O1819" i="31"/>
  <c r="M1819" i="31"/>
  <c r="L1819" i="31"/>
  <c r="J1818" i="31"/>
  <c r="Q1818" i="31"/>
  <c r="O1818" i="31"/>
  <c r="M1818" i="31"/>
  <c r="L1818" i="31"/>
  <c r="J1817" i="31"/>
  <c r="Q1817" i="31"/>
  <c r="O1817" i="31"/>
  <c r="M1817" i="31"/>
  <c r="L1817" i="31"/>
  <c r="J1816" i="31"/>
  <c r="Q1816" i="31"/>
  <c r="O1816" i="31"/>
  <c r="M1816" i="31"/>
  <c r="L1816" i="31"/>
  <c r="J1815" i="31"/>
  <c r="Q1815" i="31"/>
  <c r="O1815" i="31"/>
  <c r="M1815" i="31"/>
  <c r="L1815" i="31"/>
  <c r="J1814" i="31"/>
  <c r="Q1814" i="31"/>
  <c r="O1814" i="31"/>
  <c r="M1814" i="31"/>
  <c r="L1814" i="31"/>
  <c r="J1813" i="31"/>
  <c r="Q1813" i="31"/>
  <c r="O1813" i="31"/>
  <c r="M1813" i="31"/>
  <c r="L1813" i="31"/>
  <c r="J1812" i="31"/>
  <c r="Q1812" i="31"/>
  <c r="O1812" i="31"/>
  <c r="M1812" i="31"/>
  <c r="L1812" i="31"/>
  <c r="J1811" i="31"/>
  <c r="Q1811" i="31"/>
  <c r="O1811" i="31"/>
  <c r="M1811" i="31"/>
  <c r="L1811" i="31"/>
  <c r="J1810" i="31"/>
  <c r="Q1810" i="31"/>
  <c r="O1810" i="31"/>
  <c r="M1810" i="31"/>
  <c r="L1810" i="31"/>
  <c r="J1809" i="31"/>
  <c r="Q1809" i="31"/>
  <c r="O1809" i="31"/>
  <c r="M1809" i="31"/>
  <c r="L1809" i="31"/>
  <c r="J1808" i="31"/>
  <c r="Q1808" i="31"/>
  <c r="O1808" i="31"/>
  <c r="M1808" i="31"/>
  <c r="L1808" i="31"/>
  <c r="J1807" i="31"/>
  <c r="Q1807" i="31"/>
  <c r="O1807" i="31"/>
  <c r="M1807" i="31"/>
  <c r="L1807" i="31"/>
  <c r="J1806" i="31"/>
  <c r="Q1806" i="31"/>
  <c r="O1806" i="31"/>
  <c r="M1806" i="31"/>
  <c r="L1806" i="31"/>
  <c r="J1805" i="31"/>
  <c r="Q1805" i="31"/>
  <c r="O1805" i="31"/>
  <c r="M1805" i="31"/>
  <c r="L1805" i="31"/>
  <c r="J1804" i="31"/>
  <c r="Q1804" i="31"/>
  <c r="O1804" i="31"/>
  <c r="M1804" i="31"/>
  <c r="L1804" i="31"/>
  <c r="J1803" i="31"/>
  <c r="Q1803" i="31"/>
  <c r="O1803" i="31"/>
  <c r="M1803" i="31"/>
  <c r="L1803" i="31"/>
  <c r="J1802" i="31"/>
  <c r="Q1802" i="31"/>
  <c r="O1802" i="31"/>
  <c r="M1802" i="31"/>
  <c r="L1802" i="31"/>
  <c r="J1801" i="31"/>
  <c r="Q1801" i="31"/>
  <c r="O1801" i="31"/>
  <c r="M1801" i="31"/>
  <c r="L1801" i="31"/>
  <c r="J1800" i="31"/>
  <c r="Q1800" i="31"/>
  <c r="O1800" i="31"/>
  <c r="M1800" i="31"/>
  <c r="L1800" i="31"/>
  <c r="J1799" i="31"/>
  <c r="Q1799" i="31"/>
  <c r="O1799" i="31"/>
  <c r="M1799" i="31"/>
  <c r="L1799" i="31"/>
  <c r="J1798" i="31"/>
  <c r="Q1798" i="31"/>
  <c r="O1798" i="31"/>
  <c r="M1798" i="31"/>
  <c r="L1798" i="31"/>
  <c r="J1797" i="31"/>
  <c r="Q1797" i="31"/>
  <c r="O1797" i="31"/>
  <c r="M1797" i="31"/>
  <c r="L1797" i="31"/>
  <c r="J1796" i="31"/>
  <c r="Q1796" i="31"/>
  <c r="O1796" i="31"/>
  <c r="M1796" i="31"/>
  <c r="L1796" i="31"/>
  <c r="J1795" i="31"/>
  <c r="Q1795" i="31"/>
  <c r="O1795" i="31"/>
  <c r="M1795" i="31"/>
  <c r="L1795" i="31"/>
  <c r="J1794" i="31"/>
  <c r="Q1794" i="31"/>
  <c r="O1794" i="31"/>
  <c r="M1794" i="31"/>
  <c r="L1794" i="31"/>
  <c r="J1793" i="31"/>
  <c r="Q1793" i="31"/>
  <c r="O1793" i="31"/>
  <c r="M1793" i="31"/>
  <c r="L1793" i="31"/>
  <c r="J1792" i="31"/>
  <c r="Q1792" i="31"/>
  <c r="O1792" i="31"/>
  <c r="M1792" i="31"/>
  <c r="L1792" i="31"/>
  <c r="J1791" i="31"/>
  <c r="Q1791" i="31"/>
  <c r="O1791" i="31"/>
  <c r="M1791" i="31"/>
  <c r="L1791" i="31"/>
  <c r="J1790" i="31"/>
  <c r="Q1790" i="31"/>
  <c r="O1790" i="31"/>
  <c r="M1790" i="31"/>
  <c r="L1790" i="31"/>
  <c r="J1789" i="31"/>
  <c r="Q1789" i="31"/>
  <c r="O1789" i="31"/>
  <c r="M1789" i="31"/>
  <c r="L1789" i="31"/>
  <c r="J1788" i="31"/>
  <c r="Q1788" i="31"/>
  <c r="O1788" i="31"/>
  <c r="M1788" i="31"/>
  <c r="L1788" i="31"/>
  <c r="J1787" i="31"/>
  <c r="Q1787" i="31"/>
  <c r="O1787" i="31"/>
  <c r="M1787" i="31"/>
  <c r="L1787" i="31"/>
  <c r="J1786" i="31"/>
  <c r="Q1786" i="31"/>
  <c r="O1786" i="31"/>
  <c r="M1786" i="31"/>
  <c r="L1786" i="31"/>
  <c r="J1785" i="31"/>
  <c r="Q1785" i="31"/>
  <c r="O1785" i="31"/>
  <c r="M1785" i="31"/>
  <c r="L1785" i="31"/>
  <c r="J1784" i="31"/>
  <c r="Q1784" i="31"/>
  <c r="O1784" i="31"/>
  <c r="M1784" i="31"/>
  <c r="L1784" i="31"/>
  <c r="J1783" i="31"/>
  <c r="Q1783" i="31"/>
  <c r="O1783" i="31"/>
  <c r="M1783" i="31"/>
  <c r="L1783" i="31"/>
  <c r="J1782" i="31"/>
  <c r="Q1782" i="31"/>
  <c r="O1782" i="31"/>
  <c r="M1782" i="31"/>
  <c r="L1782" i="31"/>
  <c r="J1781" i="31"/>
  <c r="Q1781" i="31"/>
  <c r="O1781" i="31"/>
  <c r="M1781" i="31"/>
  <c r="L1781" i="31"/>
  <c r="J1780" i="31"/>
  <c r="Q1780" i="31"/>
  <c r="O1780" i="31"/>
  <c r="M1780" i="31"/>
  <c r="L1780" i="31"/>
  <c r="J1779" i="31"/>
  <c r="Q1779" i="31"/>
  <c r="O1779" i="31"/>
  <c r="M1779" i="31"/>
  <c r="L1779" i="31"/>
  <c r="J1778" i="31"/>
  <c r="Q1778" i="31"/>
  <c r="O1778" i="31"/>
  <c r="M1778" i="31"/>
  <c r="L1778" i="31"/>
  <c r="J1777" i="31"/>
  <c r="Q1777" i="31"/>
  <c r="O1777" i="31"/>
  <c r="M1777" i="31"/>
  <c r="L1777" i="31"/>
  <c r="J1776" i="31"/>
  <c r="Q1776" i="31"/>
  <c r="O1776" i="31"/>
  <c r="M1776" i="31"/>
  <c r="L1776" i="31"/>
  <c r="J1775" i="31"/>
  <c r="Q1775" i="31"/>
  <c r="O1775" i="31"/>
  <c r="M1775" i="31"/>
  <c r="L1775" i="31"/>
  <c r="J1774" i="31"/>
  <c r="Q1774" i="31"/>
  <c r="O1774" i="31"/>
  <c r="M1774" i="31"/>
  <c r="L1774" i="31"/>
  <c r="J1773" i="31"/>
  <c r="Q1773" i="31"/>
  <c r="O1773" i="31"/>
  <c r="M1773" i="31"/>
  <c r="L1773" i="31"/>
  <c r="J1772" i="31"/>
  <c r="Q1772" i="31"/>
  <c r="O1772" i="31"/>
  <c r="M1772" i="31"/>
  <c r="L1772" i="31"/>
  <c r="J1771" i="31"/>
  <c r="Q1771" i="31"/>
  <c r="O1771" i="31"/>
  <c r="M1771" i="31"/>
  <c r="L1771" i="31"/>
  <c r="J1770" i="31"/>
  <c r="Q1770" i="31"/>
  <c r="O1770" i="31"/>
  <c r="M1770" i="31"/>
  <c r="L1770" i="31"/>
  <c r="J1769" i="31"/>
  <c r="Q1769" i="31"/>
  <c r="O1769" i="31"/>
  <c r="M1769" i="31"/>
  <c r="L1769" i="31"/>
  <c r="J1768" i="31"/>
  <c r="Q1768" i="31"/>
  <c r="O1768" i="31"/>
  <c r="M1768" i="31"/>
  <c r="L1768" i="31"/>
  <c r="J1767" i="31"/>
  <c r="Q1767" i="31"/>
  <c r="O1767" i="31"/>
  <c r="M1767" i="31"/>
  <c r="L1767" i="31"/>
  <c r="J1766" i="31"/>
  <c r="Q1766" i="31"/>
  <c r="O1766" i="31"/>
  <c r="M1766" i="31"/>
  <c r="L1766" i="31"/>
  <c r="J1765" i="31"/>
  <c r="Q1765" i="31"/>
  <c r="O1765" i="31"/>
  <c r="M1765" i="31"/>
  <c r="L1765" i="31"/>
  <c r="J1764" i="31"/>
  <c r="Q1764" i="31"/>
  <c r="O1764" i="31"/>
  <c r="M1764" i="31"/>
  <c r="L1764" i="31"/>
  <c r="J1763" i="31"/>
  <c r="Q1763" i="31"/>
  <c r="O1763" i="31"/>
  <c r="M1763" i="31"/>
  <c r="L1763" i="31"/>
  <c r="J1762" i="31"/>
  <c r="Q1762" i="31"/>
  <c r="O1762" i="31"/>
  <c r="M1762" i="31"/>
  <c r="L1762" i="31"/>
  <c r="J1761" i="31"/>
  <c r="Q1761" i="31"/>
  <c r="O1761" i="31"/>
  <c r="M1761" i="31"/>
  <c r="L1761" i="31"/>
  <c r="J1760" i="31"/>
  <c r="Q1760" i="31"/>
  <c r="O1760" i="31"/>
  <c r="M1760" i="31"/>
  <c r="L1760" i="31"/>
  <c r="J1759" i="31"/>
  <c r="Q1759" i="31"/>
  <c r="O1759" i="31"/>
  <c r="M1759" i="31"/>
  <c r="L1759" i="31"/>
  <c r="J1758" i="31"/>
  <c r="Q1758" i="31"/>
  <c r="O1758" i="31"/>
  <c r="M1758" i="31"/>
  <c r="L1758" i="31"/>
  <c r="J1757" i="31"/>
  <c r="Q1757" i="31"/>
  <c r="O1757" i="31"/>
  <c r="M1757" i="31"/>
  <c r="L1757" i="31"/>
  <c r="J1756" i="31"/>
  <c r="Q1756" i="31"/>
  <c r="O1756" i="31"/>
  <c r="M1756" i="31"/>
  <c r="L1756" i="31"/>
  <c r="J1755" i="31"/>
  <c r="Q1755" i="31"/>
  <c r="O1755" i="31"/>
  <c r="M1755" i="31"/>
  <c r="L1755" i="31"/>
  <c r="J1754" i="31"/>
  <c r="Q1754" i="31"/>
  <c r="O1754" i="31"/>
  <c r="M1754" i="31"/>
  <c r="L1754" i="31"/>
  <c r="J1753" i="31"/>
  <c r="Q1753" i="31"/>
  <c r="O1753" i="31"/>
  <c r="M1753" i="31"/>
  <c r="L1753" i="31"/>
  <c r="J1752" i="31"/>
  <c r="Q1752" i="31"/>
  <c r="O1752" i="31"/>
  <c r="M1752" i="31"/>
  <c r="L1752" i="31"/>
  <c r="J1751" i="31"/>
  <c r="Q1751" i="31"/>
  <c r="O1751" i="31"/>
  <c r="M1751" i="31"/>
  <c r="L1751" i="31"/>
  <c r="J1750" i="31"/>
  <c r="Q1750" i="31"/>
  <c r="O1750" i="31"/>
  <c r="M1750" i="31"/>
  <c r="L1750" i="31"/>
  <c r="J1749" i="31"/>
  <c r="Q1749" i="31"/>
  <c r="O1749" i="31"/>
  <c r="M1749" i="31"/>
  <c r="L1749" i="31"/>
  <c r="J1748" i="31"/>
  <c r="Q1748" i="31"/>
  <c r="O1748" i="31"/>
  <c r="M1748" i="31"/>
  <c r="L1748" i="31"/>
  <c r="J1747" i="31"/>
  <c r="Q1747" i="31"/>
  <c r="O1747" i="31"/>
  <c r="M1747" i="31"/>
  <c r="L1747" i="31"/>
  <c r="J1746" i="31"/>
  <c r="Q1746" i="31"/>
  <c r="O1746" i="31"/>
  <c r="M1746" i="31"/>
  <c r="L1746" i="31"/>
  <c r="J1745" i="31"/>
  <c r="Q1745" i="31"/>
  <c r="O1745" i="31"/>
  <c r="M1745" i="31"/>
  <c r="L1745" i="31"/>
  <c r="J1744" i="31"/>
  <c r="Q1744" i="31"/>
  <c r="O1744" i="31"/>
  <c r="M1744" i="31"/>
  <c r="L1744" i="31"/>
  <c r="J1743" i="31"/>
  <c r="Q1743" i="31"/>
  <c r="O1743" i="31"/>
  <c r="M1743" i="31"/>
  <c r="L1743" i="31"/>
  <c r="J1742" i="31"/>
  <c r="Q1742" i="31"/>
  <c r="O1742" i="31"/>
  <c r="M1742" i="31"/>
  <c r="L1742" i="31"/>
  <c r="J1741" i="31"/>
  <c r="Q1741" i="31"/>
  <c r="O1741" i="31"/>
  <c r="M1741" i="31"/>
  <c r="L1741" i="31"/>
  <c r="J1740" i="31"/>
  <c r="Q1740" i="31"/>
  <c r="O1740" i="31"/>
  <c r="M1740" i="31"/>
  <c r="L1740" i="31"/>
  <c r="J1739" i="31"/>
  <c r="Q1739" i="31"/>
  <c r="O1739" i="31"/>
  <c r="M1739" i="31"/>
  <c r="L1739" i="31"/>
  <c r="J1738" i="31"/>
  <c r="Q1738" i="31"/>
  <c r="O1738" i="31"/>
  <c r="M1738" i="31"/>
  <c r="L1738" i="31"/>
  <c r="J1737" i="31"/>
  <c r="Q1737" i="31"/>
  <c r="O1737" i="31"/>
  <c r="M1737" i="31"/>
  <c r="L1737" i="31"/>
  <c r="J1736" i="31"/>
  <c r="Q1736" i="31"/>
  <c r="O1736" i="31"/>
  <c r="M1736" i="31"/>
  <c r="L1736" i="31"/>
  <c r="J1735" i="31"/>
  <c r="Q1735" i="31"/>
  <c r="O1735" i="31"/>
  <c r="M1735" i="31"/>
  <c r="L1735" i="31"/>
  <c r="J1734" i="31"/>
  <c r="Q1734" i="31"/>
  <c r="O1734" i="31"/>
  <c r="M1734" i="31"/>
  <c r="L1734" i="31"/>
  <c r="J1733" i="31"/>
  <c r="Q1733" i="31"/>
  <c r="O1733" i="31"/>
  <c r="M1733" i="31"/>
  <c r="L1733" i="31"/>
  <c r="J1732" i="31"/>
  <c r="Q1732" i="31"/>
  <c r="O1732" i="31"/>
  <c r="M1732" i="31"/>
  <c r="L1732" i="31"/>
  <c r="J1731" i="31"/>
  <c r="Q1731" i="31"/>
  <c r="O1731" i="31"/>
  <c r="M1731" i="31"/>
  <c r="L1731" i="31"/>
  <c r="J1730" i="31"/>
  <c r="Q1730" i="31"/>
  <c r="O1730" i="31"/>
  <c r="M1730" i="31"/>
  <c r="L1730" i="31"/>
  <c r="J1729" i="31"/>
  <c r="Q1729" i="31"/>
  <c r="O1729" i="31"/>
  <c r="M1729" i="31"/>
  <c r="L1729" i="31"/>
  <c r="J1728" i="31"/>
  <c r="Q1728" i="31"/>
  <c r="O1728" i="31"/>
  <c r="M1728" i="31"/>
  <c r="L1728" i="31"/>
  <c r="J1727" i="31"/>
  <c r="Q1727" i="31"/>
  <c r="O1727" i="31"/>
  <c r="M1727" i="31"/>
  <c r="L1727" i="31"/>
  <c r="J1726" i="31"/>
  <c r="Q1726" i="31"/>
  <c r="O1726" i="31"/>
  <c r="M1726" i="31"/>
  <c r="L1726" i="31"/>
  <c r="J1725" i="31"/>
  <c r="Q1725" i="31"/>
  <c r="O1725" i="31"/>
  <c r="M1725" i="31"/>
  <c r="L1725" i="31"/>
  <c r="J1724" i="31"/>
  <c r="Q1724" i="31"/>
  <c r="O1724" i="31"/>
  <c r="M1724" i="31"/>
  <c r="L1724" i="31"/>
  <c r="J1723" i="31"/>
  <c r="Q1723" i="31"/>
  <c r="O1723" i="31"/>
  <c r="M1723" i="31"/>
  <c r="L1723" i="31"/>
  <c r="J1722" i="31"/>
  <c r="Q1722" i="31"/>
  <c r="O1722" i="31"/>
  <c r="M1722" i="31"/>
  <c r="L1722" i="31"/>
  <c r="J1721" i="31"/>
  <c r="Q1721" i="31"/>
  <c r="O1721" i="31"/>
  <c r="M1721" i="31"/>
  <c r="L1721" i="31"/>
  <c r="J1720" i="31"/>
  <c r="Q1720" i="31"/>
  <c r="O1720" i="31"/>
  <c r="M1720" i="31"/>
  <c r="L1720" i="31"/>
  <c r="J1719" i="31"/>
  <c r="Q1719" i="31"/>
  <c r="O1719" i="31"/>
  <c r="M1719" i="31"/>
  <c r="L1719" i="31"/>
  <c r="J1718" i="31"/>
  <c r="Q1718" i="31"/>
  <c r="O1718" i="31"/>
  <c r="M1718" i="31"/>
  <c r="L1718" i="31"/>
  <c r="J1717" i="31"/>
  <c r="Q1717" i="31"/>
  <c r="O1717" i="31"/>
  <c r="M1717" i="31"/>
  <c r="L1717" i="31"/>
  <c r="J1716" i="31"/>
  <c r="Q1716" i="31"/>
  <c r="O1716" i="31"/>
  <c r="M1716" i="31"/>
  <c r="L1716" i="31"/>
  <c r="J1715" i="31"/>
  <c r="Q1715" i="31"/>
  <c r="O1715" i="31"/>
  <c r="M1715" i="31"/>
  <c r="L1715" i="31"/>
  <c r="J1714" i="31"/>
  <c r="Q1714" i="31"/>
  <c r="O1714" i="31"/>
  <c r="M1714" i="31"/>
  <c r="L1714" i="31"/>
  <c r="J1713" i="31"/>
  <c r="Q1713" i="31"/>
  <c r="O1713" i="31"/>
  <c r="M1713" i="31"/>
  <c r="L1713" i="31"/>
  <c r="J1712" i="31"/>
  <c r="Q1712" i="31"/>
  <c r="O1712" i="31"/>
  <c r="M1712" i="31"/>
  <c r="L1712" i="31"/>
  <c r="J1711" i="31"/>
  <c r="Q1711" i="31"/>
  <c r="O1711" i="31"/>
  <c r="M1711" i="31"/>
  <c r="L1711" i="31"/>
  <c r="J1710" i="31"/>
  <c r="Q1710" i="31"/>
  <c r="O1710" i="31"/>
  <c r="M1710" i="31"/>
  <c r="L1710" i="31"/>
  <c r="J1709" i="31"/>
  <c r="Q1709" i="31"/>
  <c r="O1709" i="31"/>
  <c r="M1709" i="31"/>
  <c r="L1709" i="31"/>
  <c r="J1708" i="31"/>
  <c r="Q1708" i="31"/>
  <c r="O1708" i="31"/>
  <c r="M1708" i="31"/>
  <c r="L1708" i="31"/>
  <c r="J1707" i="31"/>
  <c r="Q1707" i="31"/>
  <c r="O1707" i="31"/>
  <c r="M1707" i="31"/>
  <c r="L1707" i="31"/>
  <c r="J1706" i="31"/>
  <c r="Q1706" i="31"/>
  <c r="O1706" i="31"/>
  <c r="M1706" i="31"/>
  <c r="L1706" i="31"/>
  <c r="J1705" i="31"/>
  <c r="Q1705" i="31"/>
  <c r="O1705" i="31"/>
  <c r="M1705" i="31"/>
  <c r="L1705" i="31"/>
  <c r="J1704" i="31"/>
  <c r="Q1704" i="31"/>
  <c r="O1704" i="31"/>
  <c r="M1704" i="31"/>
  <c r="L1704" i="31"/>
  <c r="J1703" i="31"/>
  <c r="Q1703" i="31"/>
  <c r="O1703" i="31"/>
  <c r="M1703" i="31"/>
  <c r="L1703" i="31"/>
  <c r="J1702" i="31"/>
  <c r="Q1702" i="31"/>
  <c r="O1702" i="31"/>
  <c r="M1702" i="31"/>
  <c r="L1702" i="31"/>
  <c r="J1701" i="31"/>
  <c r="Q1701" i="31"/>
  <c r="O1701" i="31"/>
  <c r="M1701" i="31"/>
  <c r="L1701" i="31"/>
  <c r="J1700" i="31"/>
  <c r="Q1700" i="31"/>
  <c r="O1700" i="31"/>
  <c r="M1700" i="31"/>
  <c r="L1700" i="31"/>
  <c r="J1699" i="31"/>
  <c r="Q1699" i="31"/>
  <c r="O1699" i="31"/>
  <c r="M1699" i="31"/>
  <c r="L1699" i="31"/>
  <c r="J1698" i="31"/>
  <c r="Q1698" i="31"/>
  <c r="O1698" i="31"/>
  <c r="M1698" i="31"/>
  <c r="L1698" i="31"/>
  <c r="J1697" i="31"/>
  <c r="Q1697" i="31"/>
  <c r="O1697" i="31"/>
  <c r="M1697" i="31"/>
  <c r="L1697" i="31"/>
  <c r="J1696" i="31"/>
  <c r="Q1696" i="31"/>
  <c r="O1696" i="31"/>
  <c r="M1696" i="31"/>
  <c r="L1696" i="31"/>
  <c r="J1695" i="31"/>
  <c r="Q1695" i="31"/>
  <c r="O1695" i="31"/>
  <c r="M1695" i="31"/>
  <c r="L1695" i="31"/>
  <c r="J1694" i="31"/>
  <c r="Q1694" i="31"/>
  <c r="O1694" i="31"/>
  <c r="M1694" i="31"/>
  <c r="L1694" i="31"/>
  <c r="J1693" i="31"/>
  <c r="Q1693" i="31"/>
  <c r="O1693" i="31"/>
  <c r="M1693" i="31"/>
  <c r="L1693" i="31"/>
  <c r="J1692" i="31"/>
  <c r="Q1692" i="31"/>
  <c r="O1692" i="31"/>
  <c r="M1692" i="31"/>
  <c r="L1692" i="31"/>
  <c r="J1691" i="31"/>
  <c r="Q1691" i="31"/>
  <c r="O1691" i="31"/>
  <c r="M1691" i="31"/>
  <c r="L1691" i="31"/>
  <c r="J1690" i="31"/>
  <c r="Q1690" i="31"/>
  <c r="O1690" i="31"/>
  <c r="M1690" i="31"/>
  <c r="L1690" i="31"/>
  <c r="J1689" i="31"/>
  <c r="Q1689" i="31"/>
  <c r="O1689" i="31"/>
  <c r="M1689" i="31"/>
  <c r="L1689" i="31"/>
  <c r="J1688" i="31"/>
  <c r="Q1688" i="31"/>
  <c r="O1688" i="31"/>
  <c r="M1688" i="31"/>
  <c r="L1688" i="31"/>
  <c r="J1687" i="31"/>
  <c r="Q1687" i="31"/>
  <c r="O1687" i="31"/>
  <c r="M1687" i="31"/>
  <c r="L1687" i="31"/>
  <c r="J1686" i="31"/>
  <c r="Q1686" i="31"/>
  <c r="O1686" i="31"/>
  <c r="M1686" i="31"/>
  <c r="L1686" i="31"/>
  <c r="J1685" i="31"/>
  <c r="Q1685" i="31"/>
  <c r="O1685" i="31"/>
  <c r="M1685" i="31"/>
  <c r="L1685" i="31"/>
  <c r="J1684" i="31"/>
  <c r="Q1684" i="31"/>
  <c r="O1684" i="31"/>
  <c r="M1684" i="31"/>
  <c r="L1684" i="31"/>
  <c r="J1683" i="31"/>
  <c r="Q1683" i="31"/>
  <c r="O1683" i="31"/>
  <c r="M1683" i="31"/>
  <c r="L1683" i="31"/>
  <c r="J1682" i="31"/>
  <c r="Q1682" i="31"/>
  <c r="O1682" i="31"/>
  <c r="M1682" i="31"/>
  <c r="L1682" i="31"/>
  <c r="J1681" i="31"/>
  <c r="Q1681" i="31"/>
  <c r="O1681" i="31"/>
  <c r="M1681" i="31"/>
  <c r="L1681" i="31"/>
  <c r="J1680" i="31"/>
  <c r="Q1680" i="31"/>
  <c r="O1680" i="31"/>
  <c r="M1680" i="31"/>
  <c r="L1680" i="31"/>
  <c r="J1679" i="31"/>
  <c r="Q1679" i="31"/>
  <c r="O1679" i="31"/>
  <c r="M1679" i="31"/>
  <c r="L1679" i="31"/>
  <c r="J1678" i="31"/>
  <c r="Q1678" i="31"/>
  <c r="O1678" i="31"/>
  <c r="M1678" i="31"/>
  <c r="L1678" i="31"/>
  <c r="J1677" i="31"/>
  <c r="Q1677" i="31"/>
  <c r="O1677" i="31"/>
  <c r="M1677" i="31"/>
  <c r="L1677" i="31"/>
  <c r="J1676" i="31"/>
  <c r="Q1676" i="31"/>
  <c r="O1676" i="31"/>
  <c r="M1676" i="31"/>
  <c r="L1676" i="31"/>
  <c r="J1675" i="31"/>
  <c r="Q1675" i="31"/>
  <c r="O1675" i="31"/>
  <c r="M1675" i="31"/>
  <c r="L1675" i="31"/>
  <c r="J1674" i="31"/>
  <c r="Q1674" i="31"/>
  <c r="O1674" i="31"/>
  <c r="M1674" i="31"/>
  <c r="L1674" i="31"/>
  <c r="J1673" i="31"/>
  <c r="Q1673" i="31"/>
  <c r="O1673" i="31"/>
  <c r="M1673" i="31"/>
  <c r="L1673" i="31"/>
  <c r="J1672" i="31"/>
  <c r="Q1672" i="31"/>
  <c r="O1672" i="31"/>
  <c r="M1672" i="31"/>
  <c r="L1672" i="31"/>
  <c r="J1671" i="31"/>
  <c r="Q1671" i="31"/>
  <c r="O1671" i="31"/>
  <c r="M1671" i="31"/>
  <c r="L1671" i="31"/>
  <c r="J1670" i="31"/>
  <c r="Q1670" i="31"/>
  <c r="O1670" i="31"/>
  <c r="M1670" i="31"/>
  <c r="L1670" i="31"/>
  <c r="J1669" i="31"/>
  <c r="Q1669" i="31"/>
  <c r="O1669" i="31"/>
  <c r="M1669" i="31"/>
  <c r="L1669" i="31"/>
  <c r="J1668" i="31"/>
  <c r="Q1668" i="31"/>
  <c r="O1668" i="31"/>
  <c r="M1668" i="31"/>
  <c r="L1668" i="31"/>
  <c r="J1667" i="31"/>
  <c r="Q1667" i="31"/>
  <c r="O1667" i="31"/>
  <c r="M1667" i="31"/>
  <c r="L1667" i="31"/>
  <c r="J1666" i="31"/>
  <c r="Q1666" i="31"/>
  <c r="O1666" i="31"/>
  <c r="M1666" i="31"/>
  <c r="L1666" i="31"/>
  <c r="J1665" i="31"/>
  <c r="Q1665" i="31"/>
  <c r="O1665" i="31"/>
  <c r="M1665" i="31"/>
  <c r="L1665" i="31"/>
  <c r="J1664" i="31"/>
  <c r="Q1664" i="31"/>
  <c r="O1664" i="31"/>
  <c r="M1664" i="31"/>
  <c r="L1664" i="31"/>
  <c r="J1663" i="31"/>
  <c r="Q1663" i="31"/>
  <c r="O1663" i="31"/>
  <c r="M1663" i="31"/>
  <c r="L1663" i="31"/>
  <c r="J1662" i="31"/>
  <c r="Q1662" i="31"/>
  <c r="O1662" i="31"/>
  <c r="M1662" i="31"/>
  <c r="L1662" i="31"/>
  <c r="J1661" i="31"/>
  <c r="Q1661" i="31"/>
  <c r="O1661" i="31"/>
  <c r="M1661" i="31"/>
  <c r="L1661" i="31"/>
  <c r="J1660" i="31"/>
  <c r="Q1660" i="31"/>
  <c r="O1660" i="31"/>
  <c r="M1660" i="31"/>
  <c r="L1660" i="31"/>
  <c r="J1659" i="31"/>
  <c r="Q1659" i="31"/>
  <c r="O1659" i="31"/>
  <c r="M1659" i="31"/>
  <c r="L1659" i="31"/>
  <c r="J1658" i="31"/>
  <c r="Q1658" i="31"/>
  <c r="O1658" i="31"/>
  <c r="M1658" i="31"/>
  <c r="L1658" i="31"/>
  <c r="J1657" i="31"/>
  <c r="Q1657" i="31"/>
  <c r="O1657" i="31"/>
  <c r="M1657" i="31"/>
  <c r="L1657" i="31"/>
  <c r="J1656" i="31"/>
  <c r="Q1656" i="31"/>
  <c r="O1656" i="31"/>
  <c r="M1656" i="31"/>
  <c r="L1656" i="31"/>
  <c r="J1655" i="31"/>
  <c r="Q1655" i="31"/>
  <c r="O1655" i="31"/>
  <c r="M1655" i="31"/>
  <c r="L1655" i="31"/>
  <c r="J1654" i="31"/>
  <c r="Q1654" i="31"/>
  <c r="O1654" i="31"/>
  <c r="M1654" i="31"/>
  <c r="L1654" i="31"/>
  <c r="J1653" i="31"/>
  <c r="Q1653" i="31"/>
  <c r="O1653" i="31"/>
  <c r="M1653" i="31"/>
  <c r="L1653" i="31"/>
  <c r="J1652" i="31"/>
  <c r="Q1652" i="31"/>
  <c r="O1652" i="31"/>
  <c r="M1652" i="31"/>
  <c r="L1652" i="31"/>
  <c r="J1651" i="31"/>
  <c r="Q1651" i="31"/>
  <c r="O1651" i="31"/>
  <c r="M1651" i="31"/>
  <c r="L1651" i="31"/>
  <c r="J1650" i="31"/>
  <c r="Q1650" i="31"/>
  <c r="O1650" i="31"/>
  <c r="M1650" i="31"/>
  <c r="L1650" i="31"/>
  <c r="J1649" i="31"/>
  <c r="Q1649" i="31"/>
  <c r="O1649" i="31"/>
  <c r="M1649" i="31"/>
  <c r="L1649" i="31"/>
  <c r="J1648" i="31"/>
  <c r="Q1648" i="31"/>
  <c r="O1648" i="31"/>
  <c r="M1648" i="31"/>
  <c r="L1648" i="31"/>
  <c r="J1647" i="31"/>
  <c r="Q1647" i="31"/>
  <c r="O1647" i="31"/>
  <c r="M1647" i="31"/>
  <c r="L1647" i="31"/>
  <c r="J1646" i="31"/>
  <c r="Q1646" i="31"/>
  <c r="O1646" i="31"/>
  <c r="M1646" i="31"/>
  <c r="L1646" i="31"/>
  <c r="J1645" i="31"/>
  <c r="Q1645" i="31"/>
  <c r="O1645" i="31"/>
  <c r="M1645" i="31"/>
  <c r="L1645" i="31"/>
  <c r="J1644" i="31"/>
  <c r="Q1644" i="31"/>
  <c r="O1644" i="31"/>
  <c r="M1644" i="31"/>
  <c r="L1644" i="31"/>
  <c r="J1643" i="31"/>
  <c r="Q1643" i="31"/>
  <c r="O1643" i="31"/>
  <c r="M1643" i="31"/>
  <c r="L1643" i="31"/>
  <c r="J1642" i="31"/>
  <c r="Q1642" i="31"/>
  <c r="O1642" i="31"/>
  <c r="M1642" i="31"/>
  <c r="L1642" i="31"/>
  <c r="J1641" i="31"/>
  <c r="Q1641" i="31"/>
  <c r="O1641" i="31"/>
  <c r="M1641" i="31"/>
  <c r="L1641" i="31"/>
  <c r="J1640" i="31"/>
  <c r="Q1640" i="31"/>
  <c r="O1640" i="31"/>
  <c r="M1640" i="31"/>
  <c r="L1640" i="31"/>
  <c r="J1639" i="31"/>
  <c r="Q1639" i="31"/>
  <c r="O1639" i="31"/>
  <c r="M1639" i="31"/>
  <c r="L1639" i="31"/>
  <c r="J1638" i="31"/>
  <c r="Q1638" i="31"/>
  <c r="O1638" i="31"/>
  <c r="M1638" i="31"/>
  <c r="L1638" i="31"/>
  <c r="J1637" i="31"/>
  <c r="Q1637" i="31"/>
  <c r="O1637" i="31"/>
  <c r="M1637" i="31"/>
  <c r="L1637" i="31"/>
  <c r="J1636" i="31"/>
  <c r="Q1636" i="31"/>
  <c r="O1636" i="31"/>
  <c r="M1636" i="31"/>
  <c r="L1636" i="31"/>
  <c r="J1635" i="31"/>
  <c r="Q1635" i="31"/>
  <c r="O1635" i="31"/>
  <c r="M1635" i="31"/>
  <c r="L1635" i="31"/>
  <c r="J1634" i="31"/>
  <c r="Q1634" i="31"/>
  <c r="O1634" i="31"/>
  <c r="M1634" i="31"/>
  <c r="L1634" i="31"/>
  <c r="J1633" i="31"/>
  <c r="Q1633" i="31"/>
  <c r="O1633" i="31"/>
  <c r="M1633" i="31"/>
  <c r="L1633" i="31"/>
  <c r="J1632" i="31"/>
  <c r="Q1632" i="31"/>
  <c r="O1632" i="31"/>
  <c r="M1632" i="31"/>
  <c r="L1632" i="31"/>
  <c r="J1631" i="31"/>
  <c r="Q1631" i="31"/>
  <c r="O1631" i="31"/>
  <c r="M1631" i="31"/>
  <c r="L1631" i="31"/>
  <c r="J1630" i="31"/>
  <c r="Q1630" i="31"/>
  <c r="O1630" i="31"/>
  <c r="M1630" i="31"/>
  <c r="L1630" i="31"/>
  <c r="J1629" i="31"/>
  <c r="Q1629" i="31"/>
  <c r="O1629" i="31"/>
  <c r="M1629" i="31"/>
  <c r="L1629" i="31"/>
  <c r="J1628" i="31"/>
  <c r="Q1628" i="31"/>
  <c r="O1628" i="31"/>
  <c r="M1628" i="31"/>
  <c r="L1628" i="31"/>
  <c r="J1627" i="31"/>
  <c r="Q1627" i="31"/>
  <c r="O1627" i="31"/>
  <c r="M1627" i="31"/>
  <c r="L1627" i="31"/>
  <c r="J1626" i="31"/>
  <c r="Q1626" i="31"/>
  <c r="O1626" i="31"/>
  <c r="M1626" i="31"/>
  <c r="L1626" i="31"/>
  <c r="J1625" i="31"/>
  <c r="Q1625" i="31"/>
  <c r="O1625" i="31"/>
  <c r="M1625" i="31"/>
  <c r="L1625" i="31"/>
  <c r="J1624" i="31"/>
  <c r="Q1624" i="31"/>
  <c r="O1624" i="31"/>
  <c r="M1624" i="31"/>
  <c r="L1624" i="31"/>
  <c r="J1623" i="31"/>
  <c r="Q1623" i="31"/>
  <c r="O1623" i="31"/>
  <c r="M1623" i="31"/>
  <c r="L1623" i="31"/>
  <c r="J1622" i="31"/>
  <c r="Q1622" i="31"/>
  <c r="O1622" i="31"/>
  <c r="M1622" i="31"/>
  <c r="L1622" i="31"/>
  <c r="J1621" i="31"/>
  <c r="Q1621" i="31"/>
  <c r="O1621" i="31"/>
  <c r="M1621" i="31"/>
  <c r="L1621" i="31"/>
  <c r="J1620" i="31"/>
  <c r="Q1620" i="31"/>
  <c r="O1620" i="31"/>
  <c r="M1620" i="31"/>
  <c r="L1620" i="31"/>
  <c r="J1619" i="31"/>
  <c r="Q1619" i="31"/>
  <c r="O1619" i="31"/>
  <c r="M1619" i="31"/>
  <c r="L1619" i="31"/>
  <c r="J1618" i="31"/>
  <c r="Q1618" i="31"/>
  <c r="O1618" i="31"/>
  <c r="M1618" i="31"/>
  <c r="L1618" i="31"/>
  <c r="J1617" i="31"/>
  <c r="Q1617" i="31"/>
  <c r="O1617" i="31"/>
  <c r="M1617" i="31"/>
  <c r="L1617" i="31"/>
  <c r="J1616" i="31"/>
  <c r="Q1616" i="31"/>
  <c r="O1616" i="31"/>
  <c r="M1616" i="31"/>
  <c r="L1616" i="31"/>
  <c r="J1615" i="31"/>
  <c r="Q1615" i="31"/>
  <c r="O1615" i="31"/>
  <c r="M1615" i="31"/>
  <c r="L1615" i="31"/>
  <c r="J1614" i="31"/>
  <c r="Q1614" i="31"/>
  <c r="O1614" i="31"/>
  <c r="M1614" i="31"/>
  <c r="L1614" i="31"/>
  <c r="J1613" i="31"/>
  <c r="Q1613" i="31"/>
  <c r="O1613" i="31"/>
  <c r="M1613" i="31"/>
  <c r="L1613" i="31"/>
  <c r="J1612" i="31"/>
  <c r="Q1612" i="31"/>
  <c r="O1612" i="31"/>
  <c r="M1612" i="31"/>
  <c r="L1612" i="31"/>
  <c r="J1611" i="31"/>
  <c r="Q1611" i="31"/>
  <c r="O1611" i="31"/>
  <c r="M1611" i="31"/>
  <c r="L1611" i="31"/>
  <c r="J1610" i="31"/>
  <c r="Q1610" i="31"/>
  <c r="O1610" i="31"/>
  <c r="M1610" i="31"/>
  <c r="L1610" i="31"/>
  <c r="J1609" i="31"/>
  <c r="Q1609" i="31"/>
  <c r="O1609" i="31"/>
  <c r="M1609" i="31"/>
  <c r="L1609" i="31"/>
  <c r="J1608" i="31"/>
  <c r="Q1608" i="31"/>
  <c r="O1608" i="31"/>
  <c r="M1608" i="31"/>
  <c r="L1608" i="31"/>
  <c r="J1607" i="31"/>
  <c r="Q1607" i="31"/>
  <c r="O1607" i="31"/>
  <c r="M1607" i="31"/>
  <c r="L1607" i="31"/>
  <c r="J1606" i="31"/>
  <c r="Q1606" i="31"/>
  <c r="O1606" i="31"/>
  <c r="M1606" i="31"/>
  <c r="L1606" i="31"/>
  <c r="J1605" i="31"/>
  <c r="Q1605" i="31"/>
  <c r="O1605" i="31"/>
  <c r="M1605" i="31"/>
  <c r="L1605" i="31"/>
  <c r="J1604" i="31"/>
  <c r="Q1604" i="31"/>
  <c r="O1604" i="31"/>
  <c r="M1604" i="31"/>
  <c r="L1604" i="31"/>
  <c r="J1603" i="31"/>
  <c r="Q1603" i="31"/>
  <c r="O1603" i="31"/>
  <c r="M1603" i="31"/>
  <c r="L1603" i="31"/>
  <c r="J1602" i="31"/>
  <c r="Q1602" i="31"/>
  <c r="O1602" i="31"/>
  <c r="M1602" i="31"/>
  <c r="L1602" i="31"/>
  <c r="J1601" i="31"/>
  <c r="Q1601" i="31"/>
  <c r="O1601" i="31"/>
  <c r="M1601" i="31"/>
  <c r="L1601" i="31"/>
  <c r="J1600" i="31"/>
  <c r="Q1600" i="31"/>
  <c r="O1600" i="31"/>
  <c r="M1600" i="31"/>
  <c r="L1600" i="31"/>
  <c r="J1599" i="31"/>
  <c r="Q1599" i="31"/>
  <c r="O1599" i="31"/>
  <c r="M1599" i="31"/>
  <c r="L1599" i="31"/>
  <c r="J1598" i="31"/>
  <c r="Q1598" i="31"/>
  <c r="O1598" i="31"/>
  <c r="M1598" i="31"/>
  <c r="L1598" i="31"/>
  <c r="J1597" i="31"/>
  <c r="Q1597" i="31"/>
  <c r="O1597" i="31"/>
  <c r="M1597" i="31"/>
  <c r="L1597" i="31"/>
  <c r="J1596" i="31"/>
  <c r="Q1596" i="31"/>
  <c r="O1596" i="31"/>
  <c r="M1596" i="31"/>
  <c r="L1596" i="31"/>
  <c r="J1595" i="31"/>
  <c r="Q1595" i="31"/>
  <c r="O1595" i="31"/>
  <c r="M1595" i="31"/>
  <c r="L1595" i="31"/>
  <c r="J1594" i="31"/>
  <c r="Q1594" i="31"/>
  <c r="O1594" i="31"/>
  <c r="M1594" i="31"/>
  <c r="L1594" i="31"/>
  <c r="J1593" i="31"/>
  <c r="Q1593" i="31"/>
  <c r="O1593" i="31"/>
  <c r="M1593" i="31"/>
  <c r="L1593" i="31"/>
  <c r="J1592" i="31"/>
  <c r="Q1592" i="31"/>
  <c r="O1592" i="31"/>
  <c r="M1592" i="31"/>
  <c r="L1592" i="31"/>
  <c r="J1591" i="31"/>
  <c r="Q1591" i="31"/>
  <c r="O1591" i="31"/>
  <c r="M1591" i="31"/>
  <c r="L1591" i="31"/>
  <c r="J1590" i="31"/>
  <c r="Q1590" i="31"/>
  <c r="O1590" i="31"/>
  <c r="M1590" i="31"/>
  <c r="L1590" i="31"/>
  <c r="J1589" i="31"/>
  <c r="Q1589" i="31"/>
  <c r="O1589" i="31"/>
  <c r="M1589" i="31"/>
  <c r="L1589" i="31"/>
  <c r="J1588" i="31"/>
  <c r="Q1588" i="31"/>
  <c r="O1588" i="31"/>
  <c r="M1588" i="31"/>
  <c r="L1588" i="31"/>
  <c r="J1587" i="31"/>
  <c r="Q1587" i="31"/>
  <c r="O1587" i="31"/>
  <c r="M1587" i="31"/>
  <c r="L1587" i="31"/>
  <c r="J1586" i="31"/>
  <c r="Q1586" i="31"/>
  <c r="O1586" i="31"/>
  <c r="M1586" i="31"/>
  <c r="L1586" i="31"/>
  <c r="J1585" i="31"/>
  <c r="Q1585" i="31"/>
  <c r="O1585" i="31"/>
  <c r="M1585" i="31"/>
  <c r="L1585" i="31"/>
  <c r="J1584" i="31"/>
  <c r="Q1584" i="31"/>
  <c r="O1584" i="31"/>
  <c r="M1584" i="31"/>
  <c r="L1584" i="31"/>
  <c r="J1583" i="31"/>
  <c r="Q1583" i="31"/>
  <c r="O1583" i="31"/>
  <c r="M1583" i="31"/>
  <c r="L1583" i="31"/>
  <c r="J1582" i="31"/>
  <c r="Q1582" i="31"/>
  <c r="O1582" i="31"/>
  <c r="M1582" i="31"/>
  <c r="L1582" i="31"/>
  <c r="J1581" i="31"/>
  <c r="Q1581" i="31"/>
  <c r="O1581" i="31"/>
  <c r="M1581" i="31"/>
  <c r="L1581" i="31"/>
  <c r="J1580" i="31"/>
  <c r="Q1580" i="31"/>
  <c r="O1580" i="31"/>
  <c r="M1580" i="31"/>
  <c r="L1580" i="31"/>
  <c r="J1579" i="31"/>
  <c r="Q1579" i="31"/>
  <c r="O1579" i="31"/>
  <c r="M1579" i="31"/>
  <c r="L1579" i="31"/>
  <c r="J1578" i="31"/>
  <c r="Q1578" i="31"/>
  <c r="O1578" i="31"/>
  <c r="M1578" i="31"/>
  <c r="L1578" i="31"/>
  <c r="J1577" i="31"/>
  <c r="Q1577" i="31"/>
  <c r="O1577" i="31"/>
  <c r="M1577" i="31"/>
  <c r="L1577" i="31"/>
  <c r="J1576" i="31"/>
  <c r="Q1576" i="31"/>
  <c r="O1576" i="31"/>
  <c r="M1576" i="31"/>
  <c r="L1576" i="31"/>
  <c r="J1575" i="31"/>
  <c r="Q1575" i="31"/>
  <c r="O1575" i="31"/>
  <c r="M1575" i="31"/>
  <c r="L1575" i="31"/>
  <c r="J1574" i="31"/>
  <c r="Q1574" i="31"/>
  <c r="O1574" i="31"/>
  <c r="M1574" i="31"/>
  <c r="L1574" i="31"/>
  <c r="J1573" i="31"/>
  <c r="Q1573" i="31"/>
  <c r="O1573" i="31"/>
  <c r="M1573" i="31"/>
  <c r="L1573" i="31"/>
  <c r="J1572" i="31"/>
  <c r="Q1572" i="31"/>
  <c r="O1572" i="31"/>
  <c r="M1572" i="31"/>
  <c r="L1572" i="31"/>
  <c r="J1571" i="31"/>
  <c r="Q1571" i="31"/>
  <c r="O1571" i="31"/>
  <c r="M1571" i="31"/>
  <c r="L1571" i="31"/>
  <c r="J1570" i="31"/>
  <c r="Q1570" i="31"/>
  <c r="O1570" i="31"/>
  <c r="M1570" i="31"/>
  <c r="L1570" i="31"/>
  <c r="J1569" i="31"/>
  <c r="Q1569" i="31"/>
  <c r="O1569" i="31"/>
  <c r="M1569" i="31"/>
  <c r="L1569" i="31"/>
  <c r="J1568" i="31"/>
  <c r="Q1568" i="31"/>
  <c r="O1568" i="31"/>
  <c r="M1568" i="31"/>
  <c r="L1568" i="31"/>
  <c r="J1567" i="31"/>
  <c r="Q1567" i="31"/>
  <c r="O1567" i="31"/>
  <c r="M1567" i="31"/>
  <c r="L1567" i="31"/>
  <c r="J1566" i="31"/>
  <c r="Q1566" i="31"/>
  <c r="O1566" i="31"/>
  <c r="M1566" i="31"/>
  <c r="L1566" i="31"/>
  <c r="J1565" i="31"/>
  <c r="Q1565" i="31"/>
  <c r="O1565" i="31"/>
  <c r="M1565" i="31"/>
  <c r="L1565" i="31"/>
  <c r="J1564" i="31"/>
  <c r="Q1564" i="31"/>
  <c r="O1564" i="31"/>
  <c r="M1564" i="31"/>
  <c r="L1564" i="31"/>
  <c r="J1563" i="31"/>
  <c r="Q1563" i="31"/>
  <c r="O1563" i="31"/>
  <c r="M1563" i="31"/>
  <c r="L1563" i="31"/>
  <c r="J1562" i="31"/>
  <c r="Q1562" i="31"/>
  <c r="O1562" i="31"/>
  <c r="M1562" i="31"/>
  <c r="L1562" i="31"/>
  <c r="J1561" i="31"/>
  <c r="Q1561" i="31"/>
  <c r="O1561" i="31"/>
  <c r="M1561" i="31"/>
  <c r="L1561" i="31"/>
  <c r="J1560" i="31"/>
  <c r="Q1560" i="31"/>
  <c r="O1560" i="31"/>
  <c r="M1560" i="31"/>
  <c r="L1560" i="31"/>
  <c r="J1559" i="31"/>
  <c r="Q1559" i="31"/>
  <c r="O1559" i="31"/>
  <c r="M1559" i="31"/>
  <c r="L1559" i="31"/>
  <c r="J1558" i="31"/>
  <c r="Q1558" i="31"/>
  <c r="O1558" i="31"/>
  <c r="M1558" i="31"/>
  <c r="L1558" i="31"/>
  <c r="J1557" i="31"/>
  <c r="Q1557" i="31"/>
  <c r="O1557" i="31"/>
  <c r="M1557" i="31"/>
  <c r="L1557" i="31"/>
  <c r="J1556" i="31"/>
  <c r="Q1556" i="31"/>
  <c r="O1556" i="31"/>
  <c r="M1556" i="31"/>
  <c r="L1556" i="31"/>
  <c r="J1555" i="31"/>
  <c r="Q1555" i="31"/>
  <c r="O1555" i="31"/>
  <c r="M1555" i="31"/>
  <c r="L1555" i="31"/>
  <c r="J1554" i="31"/>
  <c r="Q1554" i="31"/>
  <c r="O1554" i="31"/>
  <c r="M1554" i="31"/>
  <c r="L1554" i="31"/>
  <c r="J1553" i="31"/>
  <c r="Q1553" i="31"/>
  <c r="O1553" i="31"/>
  <c r="M1553" i="31"/>
  <c r="L1553" i="31"/>
  <c r="J1552" i="31"/>
  <c r="Q1552" i="31"/>
  <c r="O1552" i="31"/>
  <c r="M1552" i="31"/>
  <c r="L1552" i="31"/>
  <c r="J1551" i="31"/>
  <c r="Q1551" i="31"/>
  <c r="O1551" i="31"/>
  <c r="M1551" i="31"/>
  <c r="L1551" i="31"/>
  <c r="J1550" i="31"/>
  <c r="Q1550" i="31"/>
  <c r="O1550" i="31"/>
  <c r="M1550" i="31"/>
  <c r="L1550" i="31"/>
  <c r="J1549" i="31"/>
  <c r="Q1549" i="31"/>
  <c r="O1549" i="31"/>
  <c r="M1549" i="31"/>
  <c r="L1549" i="31"/>
  <c r="J1548" i="31"/>
  <c r="Q1548" i="31"/>
  <c r="O1548" i="31"/>
  <c r="M1548" i="31"/>
  <c r="L1548" i="31"/>
  <c r="J1547" i="31"/>
  <c r="Q1547" i="31"/>
  <c r="O1547" i="31"/>
  <c r="M1547" i="31"/>
  <c r="L1547" i="31"/>
  <c r="J1546" i="31"/>
  <c r="Q1546" i="31"/>
  <c r="O1546" i="31"/>
  <c r="M1546" i="31"/>
  <c r="L1546" i="31"/>
  <c r="J1545" i="31"/>
  <c r="Q1545" i="31"/>
  <c r="O1545" i="31"/>
  <c r="M1545" i="31"/>
  <c r="L1545" i="31"/>
  <c r="J1544" i="31"/>
  <c r="Q1544" i="31"/>
  <c r="O1544" i="31"/>
  <c r="M1544" i="31"/>
  <c r="L1544" i="31"/>
  <c r="J1543" i="31"/>
  <c r="Q1543" i="31"/>
  <c r="O1543" i="31"/>
  <c r="M1543" i="31"/>
  <c r="L1543" i="31"/>
  <c r="J1542" i="31"/>
  <c r="Q1542" i="31"/>
  <c r="O1542" i="31"/>
  <c r="M1542" i="31"/>
  <c r="L1542" i="31"/>
  <c r="J1541" i="31"/>
  <c r="Q1541" i="31"/>
  <c r="O1541" i="31"/>
  <c r="M1541" i="31"/>
  <c r="L1541" i="31"/>
  <c r="J1540" i="31"/>
  <c r="Q1540" i="31"/>
  <c r="O1540" i="31"/>
  <c r="M1540" i="31"/>
  <c r="L1540" i="31"/>
  <c r="J1539" i="31"/>
  <c r="Q1539" i="31"/>
  <c r="O1539" i="31"/>
  <c r="M1539" i="31"/>
  <c r="L1539" i="31"/>
  <c r="J1538" i="31"/>
  <c r="Q1538" i="31"/>
  <c r="O1538" i="31"/>
  <c r="M1538" i="31"/>
  <c r="L1538" i="31"/>
  <c r="J1537" i="31"/>
  <c r="Q1537" i="31"/>
  <c r="O1537" i="31"/>
  <c r="M1537" i="31"/>
  <c r="L1537" i="31"/>
  <c r="J1536" i="31"/>
  <c r="Q1536" i="31"/>
  <c r="O1536" i="31"/>
  <c r="M1536" i="31"/>
  <c r="L1536" i="31"/>
  <c r="J1535" i="31"/>
  <c r="Q1535" i="31"/>
  <c r="O1535" i="31"/>
  <c r="M1535" i="31"/>
  <c r="L1535" i="31"/>
  <c r="J1534" i="31"/>
  <c r="Q1534" i="31"/>
  <c r="O1534" i="31"/>
  <c r="M1534" i="31"/>
  <c r="L1534" i="31"/>
  <c r="J1533" i="31"/>
  <c r="Q1533" i="31"/>
  <c r="O1533" i="31"/>
  <c r="M1533" i="31"/>
  <c r="L1533" i="31"/>
  <c r="J1532" i="31"/>
  <c r="Q1532" i="31"/>
  <c r="O1532" i="31"/>
  <c r="M1532" i="31"/>
  <c r="L1532" i="31"/>
  <c r="J1531" i="31"/>
  <c r="Q1531" i="31"/>
  <c r="O1531" i="31"/>
  <c r="M1531" i="31"/>
  <c r="L1531" i="31"/>
  <c r="J1530" i="31"/>
  <c r="Q1530" i="31"/>
  <c r="O1530" i="31"/>
  <c r="M1530" i="31"/>
  <c r="L1530" i="31"/>
  <c r="J1529" i="31"/>
  <c r="Q1529" i="31"/>
  <c r="O1529" i="31"/>
  <c r="M1529" i="31"/>
  <c r="L1529" i="31"/>
  <c r="J1528" i="31"/>
  <c r="Q1528" i="31"/>
  <c r="O1528" i="31"/>
  <c r="M1528" i="31"/>
  <c r="L1528" i="31"/>
  <c r="J1527" i="31"/>
  <c r="Q1527" i="31"/>
  <c r="O1527" i="31"/>
  <c r="M1527" i="31"/>
  <c r="L1527" i="31"/>
  <c r="J1526" i="31"/>
  <c r="Q1526" i="31"/>
  <c r="O1526" i="31"/>
  <c r="M1526" i="31"/>
  <c r="L1526" i="31"/>
  <c r="J1525" i="31"/>
  <c r="Q1525" i="31"/>
  <c r="O1525" i="31"/>
  <c r="M1525" i="31"/>
  <c r="L1525" i="31"/>
  <c r="J1524" i="31"/>
  <c r="Q1524" i="31"/>
  <c r="O1524" i="31"/>
  <c r="M1524" i="31"/>
  <c r="L1524" i="31"/>
  <c r="J1523" i="31"/>
  <c r="Q1523" i="31"/>
  <c r="O1523" i="31"/>
  <c r="M1523" i="31"/>
  <c r="L1523" i="31"/>
  <c r="J1522" i="31"/>
  <c r="Q1522" i="31"/>
  <c r="O1522" i="31"/>
  <c r="M1522" i="31"/>
  <c r="L1522" i="31"/>
  <c r="J1521" i="31"/>
  <c r="Q1521" i="31"/>
  <c r="O1521" i="31"/>
  <c r="M1521" i="31"/>
  <c r="L1521" i="31"/>
  <c r="J1520" i="31"/>
  <c r="Q1520" i="31"/>
  <c r="O1520" i="31"/>
  <c r="M1520" i="31"/>
  <c r="L1520" i="31"/>
  <c r="J1519" i="31"/>
  <c r="Q1519" i="31"/>
  <c r="O1519" i="31"/>
  <c r="M1519" i="31"/>
  <c r="L1519" i="31"/>
  <c r="J1518" i="31"/>
  <c r="Q1518" i="31"/>
  <c r="O1518" i="31"/>
  <c r="M1518" i="31"/>
  <c r="L1518" i="31"/>
  <c r="J1517" i="31"/>
  <c r="Q1517" i="31"/>
  <c r="O1517" i="31"/>
  <c r="M1517" i="31"/>
  <c r="L1517" i="31"/>
  <c r="J1516" i="31"/>
  <c r="Q1516" i="31"/>
  <c r="O1516" i="31"/>
  <c r="M1516" i="31"/>
  <c r="L1516" i="31"/>
  <c r="J1515" i="31"/>
  <c r="Q1515" i="31"/>
  <c r="O1515" i="31"/>
  <c r="M1515" i="31"/>
  <c r="L1515" i="31"/>
  <c r="J1514" i="31"/>
  <c r="Q1514" i="31"/>
  <c r="O1514" i="31"/>
  <c r="M1514" i="31"/>
  <c r="L1514" i="31"/>
  <c r="J1513" i="31"/>
  <c r="Q1513" i="31"/>
  <c r="O1513" i="31"/>
  <c r="M1513" i="31"/>
  <c r="L1513" i="31"/>
  <c r="J1512" i="31"/>
  <c r="Q1512" i="31"/>
  <c r="O1512" i="31"/>
  <c r="M1512" i="31"/>
  <c r="L1512" i="31"/>
  <c r="J1511" i="31"/>
  <c r="Q1511" i="31"/>
  <c r="O1511" i="31"/>
  <c r="M1511" i="31"/>
  <c r="L1511" i="31"/>
  <c r="J1510" i="31"/>
  <c r="Q1510" i="31"/>
  <c r="O1510" i="31"/>
  <c r="M1510" i="31"/>
  <c r="L1510" i="31"/>
  <c r="J1509" i="31"/>
  <c r="Q1509" i="31"/>
  <c r="O1509" i="31"/>
  <c r="M1509" i="31"/>
  <c r="L1509" i="31"/>
  <c r="J1508" i="31"/>
  <c r="Q1508" i="31"/>
  <c r="O1508" i="31"/>
  <c r="M1508" i="31"/>
  <c r="L1508" i="31"/>
  <c r="J1507" i="31"/>
  <c r="Q1507" i="31"/>
  <c r="O1507" i="31"/>
  <c r="M1507" i="31"/>
  <c r="L1507" i="31"/>
  <c r="J1506" i="31"/>
  <c r="Q1506" i="31"/>
  <c r="O1506" i="31"/>
  <c r="M1506" i="31"/>
  <c r="L1506" i="31"/>
  <c r="J1505" i="31"/>
  <c r="Q1505" i="31"/>
  <c r="O1505" i="31"/>
  <c r="M1505" i="31"/>
  <c r="L1505" i="31"/>
  <c r="J1504" i="31"/>
  <c r="Q1504" i="31"/>
  <c r="O1504" i="31"/>
  <c r="M1504" i="31"/>
  <c r="L1504" i="31"/>
  <c r="J1503" i="31"/>
  <c r="Q1503" i="31"/>
  <c r="O1503" i="31"/>
  <c r="M1503" i="31"/>
  <c r="L1503" i="31"/>
  <c r="J1502" i="31"/>
  <c r="Q1502" i="31"/>
  <c r="O1502" i="31"/>
  <c r="M1502" i="31"/>
  <c r="L1502" i="31"/>
  <c r="J1501" i="31"/>
  <c r="Q1501" i="31"/>
  <c r="O1501" i="31"/>
  <c r="M1501" i="31"/>
  <c r="L1501" i="31"/>
  <c r="J1500" i="31"/>
  <c r="Q1500" i="31"/>
  <c r="O1500" i="31"/>
  <c r="M1500" i="31"/>
  <c r="L1500" i="31"/>
  <c r="J1499" i="31"/>
  <c r="Q1499" i="31"/>
  <c r="O1499" i="31"/>
  <c r="M1499" i="31"/>
  <c r="L1499" i="31"/>
  <c r="J1498" i="31"/>
  <c r="Q1498" i="31"/>
  <c r="O1498" i="31"/>
  <c r="M1498" i="31"/>
  <c r="L1498" i="31"/>
  <c r="J1497" i="31"/>
  <c r="Q1497" i="31"/>
  <c r="O1497" i="31"/>
  <c r="M1497" i="31"/>
  <c r="L1497" i="31"/>
  <c r="J1496" i="31"/>
  <c r="Q1496" i="31"/>
  <c r="O1496" i="31"/>
  <c r="M1496" i="31"/>
  <c r="L1496" i="31"/>
  <c r="J1495" i="31"/>
  <c r="Q1495" i="31"/>
  <c r="O1495" i="31"/>
  <c r="M1495" i="31"/>
  <c r="L1495" i="31"/>
  <c r="J1494" i="31"/>
  <c r="Q1494" i="31"/>
  <c r="O1494" i="31"/>
  <c r="M1494" i="31"/>
  <c r="L1494" i="31"/>
  <c r="J1493" i="31"/>
  <c r="Q1493" i="31"/>
  <c r="O1493" i="31"/>
  <c r="M1493" i="31"/>
  <c r="L1493" i="31"/>
  <c r="J1492" i="31"/>
  <c r="Q1492" i="31"/>
  <c r="O1492" i="31"/>
  <c r="M1492" i="31"/>
  <c r="L1492" i="31"/>
  <c r="J1491" i="31"/>
  <c r="Q1491" i="31"/>
  <c r="O1491" i="31"/>
  <c r="M1491" i="31"/>
  <c r="L1491" i="31"/>
  <c r="J1490" i="31"/>
  <c r="Q1490" i="31"/>
  <c r="O1490" i="31"/>
  <c r="M1490" i="31"/>
  <c r="L1490" i="31"/>
  <c r="J1489" i="31"/>
  <c r="Q1489" i="31"/>
  <c r="O1489" i="31"/>
  <c r="M1489" i="31"/>
  <c r="L1489" i="31"/>
  <c r="J1488" i="31"/>
  <c r="Q1488" i="31"/>
  <c r="O1488" i="31"/>
  <c r="M1488" i="31"/>
  <c r="L1488" i="31"/>
  <c r="J1487" i="31"/>
  <c r="Q1487" i="31"/>
  <c r="O1487" i="31"/>
  <c r="M1487" i="31"/>
  <c r="L1487" i="31"/>
  <c r="J1486" i="31"/>
  <c r="Q1486" i="31"/>
  <c r="O1486" i="31"/>
  <c r="M1486" i="31"/>
  <c r="L1486" i="31"/>
  <c r="J1485" i="31"/>
  <c r="Q1485" i="31"/>
  <c r="O1485" i="31"/>
  <c r="M1485" i="31"/>
  <c r="L1485" i="31"/>
  <c r="J1484" i="31"/>
  <c r="Q1484" i="31"/>
  <c r="O1484" i="31"/>
  <c r="M1484" i="31"/>
  <c r="L1484" i="31"/>
  <c r="J1483" i="31"/>
  <c r="Q1483" i="31"/>
  <c r="O1483" i="31"/>
  <c r="M1483" i="31"/>
  <c r="L1483" i="31"/>
  <c r="J1482" i="31"/>
  <c r="Q1482" i="31"/>
  <c r="O1482" i="31"/>
  <c r="M1482" i="31"/>
  <c r="L1482" i="31"/>
  <c r="J1481" i="31"/>
  <c r="Q1481" i="31"/>
  <c r="O1481" i="31"/>
  <c r="M1481" i="31"/>
  <c r="L1481" i="31"/>
  <c r="J1480" i="31"/>
  <c r="Q1480" i="31"/>
  <c r="O1480" i="31"/>
  <c r="M1480" i="31"/>
  <c r="L1480" i="31"/>
  <c r="J1479" i="31"/>
  <c r="Q1479" i="31"/>
  <c r="O1479" i="31"/>
  <c r="M1479" i="31"/>
  <c r="L1479" i="31"/>
  <c r="J1478" i="31"/>
  <c r="Q1478" i="31"/>
  <c r="O1478" i="31"/>
  <c r="M1478" i="31"/>
  <c r="L1478" i="31"/>
  <c r="J1477" i="31"/>
  <c r="Q1477" i="31"/>
  <c r="O1477" i="31"/>
  <c r="M1477" i="31"/>
  <c r="L1477" i="31"/>
  <c r="J1476" i="31"/>
  <c r="Q1476" i="31"/>
  <c r="O1476" i="31"/>
  <c r="M1476" i="31"/>
  <c r="L1476" i="31"/>
  <c r="J1475" i="31"/>
  <c r="Q1475" i="31"/>
  <c r="O1475" i="31"/>
  <c r="M1475" i="31"/>
  <c r="L1475" i="31"/>
  <c r="J1474" i="31"/>
  <c r="Q1474" i="31"/>
  <c r="O1474" i="31"/>
  <c r="M1474" i="31"/>
  <c r="L1474" i="31"/>
  <c r="J1473" i="31"/>
  <c r="Q1473" i="31"/>
  <c r="O1473" i="31"/>
  <c r="M1473" i="31"/>
  <c r="L1473" i="31"/>
  <c r="J1472" i="31"/>
  <c r="Q1472" i="31"/>
  <c r="O1472" i="31"/>
  <c r="M1472" i="31"/>
  <c r="L1472" i="31"/>
  <c r="J1471" i="31"/>
  <c r="Q1471" i="31"/>
  <c r="O1471" i="31"/>
  <c r="M1471" i="31"/>
  <c r="L1471" i="31"/>
  <c r="J1470" i="31"/>
  <c r="Q1470" i="31"/>
  <c r="O1470" i="31"/>
  <c r="M1470" i="31"/>
  <c r="L1470" i="31"/>
  <c r="J1469" i="31"/>
  <c r="Q1469" i="31"/>
  <c r="O1469" i="31"/>
  <c r="M1469" i="31"/>
  <c r="L1469" i="31"/>
  <c r="J1468" i="31"/>
  <c r="Q1468" i="31"/>
  <c r="O1468" i="31"/>
  <c r="M1468" i="31"/>
  <c r="L1468" i="31"/>
  <c r="J1467" i="31"/>
  <c r="Q1467" i="31"/>
  <c r="O1467" i="31"/>
  <c r="M1467" i="31"/>
  <c r="L1467" i="31"/>
  <c r="J1466" i="31"/>
  <c r="Q1466" i="31"/>
  <c r="O1466" i="31"/>
  <c r="M1466" i="31"/>
  <c r="L1466" i="31"/>
  <c r="J1465" i="31"/>
  <c r="Q1465" i="31"/>
  <c r="O1465" i="31"/>
  <c r="M1465" i="31"/>
  <c r="L1465" i="31"/>
  <c r="J1464" i="31"/>
  <c r="Q1464" i="31"/>
  <c r="O1464" i="31"/>
  <c r="M1464" i="31"/>
  <c r="L1464" i="31"/>
  <c r="J1463" i="31"/>
  <c r="Q1463" i="31"/>
  <c r="O1463" i="31"/>
  <c r="M1463" i="31"/>
  <c r="L1463" i="31"/>
  <c r="J1462" i="31"/>
  <c r="Q1462" i="31"/>
  <c r="O1462" i="31"/>
  <c r="M1462" i="31"/>
  <c r="L1462" i="31"/>
  <c r="J1461" i="31"/>
  <c r="Q1461" i="31"/>
  <c r="O1461" i="31"/>
  <c r="M1461" i="31"/>
  <c r="L1461" i="31"/>
  <c r="J1460" i="31"/>
  <c r="Q1460" i="31"/>
  <c r="O1460" i="31"/>
  <c r="M1460" i="31"/>
  <c r="L1460" i="31"/>
  <c r="J1459" i="31"/>
  <c r="Q1459" i="31"/>
  <c r="O1459" i="31"/>
  <c r="M1459" i="31"/>
  <c r="L1459" i="31"/>
  <c r="J1458" i="31"/>
  <c r="Q1458" i="31"/>
  <c r="O1458" i="31"/>
  <c r="M1458" i="31"/>
  <c r="L1458" i="31"/>
  <c r="J1457" i="31"/>
  <c r="Q1457" i="31"/>
  <c r="O1457" i="31"/>
  <c r="M1457" i="31"/>
  <c r="L1457" i="31"/>
  <c r="J1456" i="31"/>
  <c r="Q1456" i="31"/>
  <c r="O1456" i="31"/>
  <c r="M1456" i="31"/>
  <c r="L1456" i="31"/>
  <c r="J1455" i="31"/>
  <c r="Q1455" i="31"/>
  <c r="O1455" i="31"/>
  <c r="M1455" i="31"/>
  <c r="L1455" i="31"/>
  <c r="J1454" i="31"/>
  <c r="Q1454" i="31"/>
  <c r="O1454" i="31"/>
  <c r="M1454" i="31"/>
  <c r="L1454" i="31"/>
  <c r="J1453" i="31"/>
  <c r="Q1453" i="31"/>
  <c r="O1453" i="31"/>
  <c r="M1453" i="31"/>
  <c r="L1453" i="31"/>
  <c r="J1452" i="31"/>
  <c r="Q1452" i="31"/>
  <c r="O1452" i="31"/>
  <c r="M1452" i="31"/>
  <c r="L1452" i="31"/>
  <c r="J1451" i="31"/>
  <c r="Q1451" i="31"/>
  <c r="O1451" i="31"/>
  <c r="M1451" i="31"/>
  <c r="L1451" i="31"/>
  <c r="J1450" i="31"/>
  <c r="Q1450" i="31"/>
  <c r="O1450" i="31"/>
  <c r="M1450" i="31"/>
  <c r="L1450" i="31"/>
  <c r="J1449" i="31"/>
  <c r="Q1449" i="31"/>
  <c r="O1449" i="31"/>
  <c r="M1449" i="31"/>
  <c r="L1449" i="31"/>
  <c r="J1448" i="31"/>
  <c r="Q1448" i="31"/>
  <c r="O1448" i="31"/>
  <c r="M1448" i="31"/>
  <c r="L1448" i="31"/>
  <c r="J1447" i="31"/>
  <c r="Q1447" i="31"/>
  <c r="O1447" i="31"/>
  <c r="M1447" i="31"/>
  <c r="L1447" i="31"/>
  <c r="J1446" i="31"/>
  <c r="Q1446" i="31"/>
  <c r="O1446" i="31"/>
  <c r="M1446" i="31"/>
  <c r="L1446" i="31"/>
  <c r="J1445" i="31"/>
  <c r="Q1445" i="31"/>
  <c r="O1445" i="31"/>
  <c r="M1445" i="31"/>
  <c r="L1445" i="31"/>
  <c r="J1444" i="31"/>
  <c r="Q1444" i="31"/>
  <c r="O1444" i="31"/>
  <c r="M1444" i="31"/>
  <c r="L1444" i="31"/>
  <c r="J1443" i="31"/>
  <c r="Q1443" i="31"/>
  <c r="O1443" i="31"/>
  <c r="M1443" i="31"/>
  <c r="L1443" i="31"/>
  <c r="J1442" i="31"/>
  <c r="Q1442" i="31"/>
  <c r="O1442" i="31"/>
  <c r="M1442" i="31"/>
  <c r="L1442" i="31"/>
  <c r="J1441" i="31"/>
  <c r="Q1441" i="31"/>
  <c r="O1441" i="31"/>
  <c r="M1441" i="31"/>
  <c r="L1441" i="31"/>
  <c r="J1440" i="31"/>
  <c r="Q1440" i="31"/>
  <c r="O1440" i="31"/>
  <c r="M1440" i="31"/>
  <c r="L1440" i="31"/>
  <c r="J1439" i="31"/>
  <c r="Q1439" i="31"/>
  <c r="O1439" i="31"/>
  <c r="M1439" i="31"/>
  <c r="L1439" i="31"/>
  <c r="J1438" i="31"/>
  <c r="Q1438" i="31"/>
  <c r="O1438" i="31"/>
  <c r="M1438" i="31"/>
  <c r="L1438" i="31"/>
  <c r="J1437" i="31"/>
  <c r="Q1437" i="31"/>
  <c r="O1437" i="31"/>
  <c r="M1437" i="31"/>
  <c r="L1437" i="31"/>
  <c r="J1436" i="31"/>
  <c r="Q1436" i="31"/>
  <c r="O1436" i="31"/>
  <c r="M1436" i="31"/>
  <c r="L1436" i="31"/>
  <c r="J1435" i="31"/>
  <c r="Q1435" i="31"/>
  <c r="O1435" i="31"/>
  <c r="M1435" i="31"/>
  <c r="L1435" i="31"/>
  <c r="J1434" i="31"/>
  <c r="Q1434" i="31"/>
  <c r="O1434" i="31"/>
  <c r="M1434" i="31"/>
  <c r="L1434" i="31"/>
  <c r="J1433" i="31"/>
  <c r="Q1433" i="31"/>
  <c r="O1433" i="31"/>
  <c r="M1433" i="31"/>
  <c r="L1433" i="31"/>
  <c r="J1432" i="31"/>
  <c r="Q1432" i="31"/>
  <c r="O1432" i="31"/>
  <c r="M1432" i="31"/>
  <c r="L1432" i="31"/>
  <c r="J1431" i="31"/>
  <c r="Q1431" i="31"/>
  <c r="O1431" i="31"/>
  <c r="M1431" i="31"/>
  <c r="L1431" i="31"/>
  <c r="J1430" i="31"/>
  <c r="Q1430" i="31"/>
  <c r="O1430" i="31"/>
  <c r="M1430" i="31"/>
  <c r="L1430" i="31"/>
  <c r="J1429" i="31"/>
  <c r="Q1429" i="31"/>
  <c r="O1429" i="31"/>
  <c r="M1429" i="31"/>
  <c r="L1429" i="31"/>
  <c r="J1428" i="31"/>
  <c r="Q1428" i="31"/>
  <c r="O1428" i="31"/>
  <c r="M1428" i="31"/>
  <c r="L1428" i="31"/>
  <c r="J1427" i="31"/>
  <c r="Q1427" i="31"/>
  <c r="O1427" i="31"/>
  <c r="M1427" i="31"/>
  <c r="L1427" i="31"/>
  <c r="J1426" i="31"/>
  <c r="Q1426" i="31"/>
  <c r="O1426" i="31"/>
  <c r="M1426" i="31"/>
  <c r="L1426" i="31"/>
  <c r="J1425" i="31"/>
  <c r="Q1425" i="31"/>
  <c r="O1425" i="31"/>
  <c r="M1425" i="31"/>
  <c r="L1425" i="31"/>
  <c r="J1424" i="31"/>
  <c r="Q1424" i="31"/>
  <c r="O1424" i="31"/>
  <c r="M1424" i="31"/>
  <c r="L1424" i="31"/>
  <c r="J1423" i="31"/>
  <c r="Q1423" i="31"/>
  <c r="O1423" i="31"/>
  <c r="M1423" i="31"/>
  <c r="L1423" i="31"/>
  <c r="J1422" i="31"/>
  <c r="Q1422" i="31"/>
  <c r="O1422" i="31"/>
  <c r="M1422" i="31"/>
  <c r="L1422" i="31"/>
  <c r="J1421" i="31"/>
  <c r="Q1421" i="31"/>
  <c r="O1421" i="31"/>
  <c r="M1421" i="31"/>
  <c r="L1421" i="31"/>
  <c r="J1420" i="31"/>
  <c r="Q1420" i="31"/>
  <c r="O1420" i="31"/>
  <c r="M1420" i="31"/>
  <c r="L1420" i="31"/>
  <c r="J1419" i="31"/>
  <c r="Q1419" i="31"/>
  <c r="O1419" i="31"/>
  <c r="M1419" i="31"/>
  <c r="L1419" i="31"/>
  <c r="J1418" i="31"/>
  <c r="Q1418" i="31"/>
  <c r="O1418" i="31"/>
  <c r="M1418" i="31"/>
  <c r="L1418" i="31"/>
  <c r="J1417" i="31"/>
  <c r="Q1417" i="31"/>
  <c r="O1417" i="31"/>
  <c r="M1417" i="31"/>
  <c r="L1417" i="31"/>
  <c r="J1416" i="31"/>
  <c r="Q1416" i="31"/>
  <c r="O1416" i="31"/>
  <c r="M1416" i="31"/>
  <c r="L1416" i="31"/>
  <c r="J1415" i="31"/>
  <c r="Q1415" i="31"/>
  <c r="O1415" i="31"/>
  <c r="M1415" i="31"/>
  <c r="L1415" i="31"/>
  <c r="J1414" i="31"/>
  <c r="Q1414" i="31"/>
  <c r="O1414" i="31"/>
  <c r="M1414" i="31"/>
  <c r="L1414" i="31"/>
  <c r="J1413" i="31"/>
  <c r="Q1413" i="31"/>
  <c r="O1413" i="31"/>
  <c r="M1413" i="31"/>
  <c r="L1413" i="31"/>
  <c r="J1412" i="31"/>
  <c r="Q1412" i="31"/>
  <c r="O1412" i="31"/>
  <c r="M1412" i="31"/>
  <c r="L1412" i="31"/>
  <c r="J1411" i="31"/>
  <c r="Q1411" i="31"/>
  <c r="O1411" i="31"/>
  <c r="M1411" i="31"/>
  <c r="L1411" i="31"/>
  <c r="J1410" i="31"/>
  <c r="Q1410" i="31"/>
  <c r="O1410" i="31"/>
  <c r="M1410" i="31"/>
  <c r="L1410" i="31"/>
  <c r="J1409" i="31"/>
  <c r="Q1409" i="31"/>
  <c r="O1409" i="31"/>
  <c r="M1409" i="31"/>
  <c r="L1409" i="31"/>
  <c r="J1408" i="31"/>
  <c r="Q1408" i="31"/>
  <c r="O1408" i="31"/>
  <c r="M1408" i="31"/>
  <c r="L1408" i="31"/>
  <c r="J1407" i="31"/>
  <c r="Q1407" i="31"/>
  <c r="O1407" i="31"/>
  <c r="M1407" i="31"/>
  <c r="L1407" i="31"/>
  <c r="J1406" i="31"/>
  <c r="Q1406" i="31"/>
  <c r="O1406" i="31"/>
  <c r="M1406" i="31"/>
  <c r="L1406" i="31"/>
  <c r="J1405" i="31"/>
  <c r="Q1405" i="31"/>
  <c r="O1405" i="31"/>
  <c r="M1405" i="31"/>
  <c r="L1405" i="31"/>
  <c r="J1404" i="31"/>
  <c r="Q1404" i="31"/>
  <c r="O1404" i="31"/>
  <c r="M1404" i="31"/>
  <c r="L1404" i="31"/>
  <c r="J1403" i="31"/>
  <c r="Q1403" i="31"/>
  <c r="O1403" i="31"/>
  <c r="M1403" i="31"/>
  <c r="L1403" i="31"/>
  <c r="J1402" i="31"/>
  <c r="Q1402" i="31"/>
  <c r="O1402" i="31"/>
  <c r="M1402" i="31"/>
  <c r="L1402" i="31"/>
  <c r="J1401" i="31"/>
  <c r="Q1401" i="31"/>
  <c r="O1401" i="31"/>
  <c r="M1401" i="31"/>
  <c r="L1401" i="31"/>
  <c r="J1400" i="31"/>
  <c r="Q1400" i="31"/>
  <c r="O1400" i="31"/>
  <c r="M1400" i="31"/>
  <c r="L1400" i="31"/>
  <c r="J1399" i="31"/>
  <c r="Q1399" i="31"/>
  <c r="O1399" i="31"/>
  <c r="M1399" i="31"/>
  <c r="L1399" i="31"/>
  <c r="J1398" i="31"/>
  <c r="Q1398" i="31"/>
  <c r="O1398" i="31"/>
  <c r="M1398" i="31"/>
  <c r="L1398" i="31"/>
  <c r="J1397" i="31"/>
  <c r="Q1397" i="31"/>
  <c r="O1397" i="31"/>
  <c r="M1397" i="31"/>
  <c r="L1397" i="31"/>
  <c r="J1396" i="31"/>
  <c r="Q1396" i="31"/>
  <c r="O1396" i="31"/>
  <c r="M1396" i="31"/>
  <c r="L1396" i="31"/>
  <c r="J1395" i="31"/>
  <c r="Q1395" i="31"/>
  <c r="O1395" i="31"/>
  <c r="M1395" i="31"/>
  <c r="L1395" i="31"/>
  <c r="J1394" i="31"/>
  <c r="Q1394" i="31"/>
  <c r="O1394" i="31"/>
  <c r="M1394" i="31"/>
  <c r="L1394" i="31"/>
  <c r="J1393" i="31"/>
  <c r="Q1393" i="31"/>
  <c r="O1393" i="31"/>
  <c r="M1393" i="31"/>
  <c r="L1393" i="31"/>
  <c r="J1392" i="31"/>
  <c r="Q1392" i="31"/>
  <c r="O1392" i="31"/>
  <c r="M1392" i="31"/>
  <c r="L1392" i="31"/>
  <c r="J1391" i="31"/>
  <c r="Q1391" i="31"/>
  <c r="O1391" i="31"/>
  <c r="M1391" i="31"/>
  <c r="L1391" i="31"/>
  <c r="J1390" i="31"/>
  <c r="Q1390" i="31"/>
  <c r="O1390" i="31"/>
  <c r="M1390" i="31"/>
  <c r="L1390" i="31"/>
  <c r="J1389" i="31"/>
  <c r="Q1389" i="31"/>
  <c r="O1389" i="31"/>
  <c r="M1389" i="31"/>
  <c r="L1389" i="31"/>
  <c r="J1388" i="31"/>
  <c r="Q1388" i="31"/>
  <c r="O1388" i="31"/>
  <c r="M1388" i="31"/>
  <c r="L1388" i="31"/>
  <c r="J1387" i="31"/>
  <c r="Q1387" i="31"/>
  <c r="O1387" i="31"/>
  <c r="M1387" i="31"/>
  <c r="L1387" i="31"/>
  <c r="J1386" i="31"/>
  <c r="Q1386" i="31"/>
  <c r="O1386" i="31"/>
  <c r="M1386" i="31"/>
  <c r="L1386" i="31"/>
  <c r="J1385" i="31"/>
  <c r="Q1385" i="31"/>
  <c r="O1385" i="31"/>
  <c r="M1385" i="31"/>
  <c r="L1385" i="31"/>
  <c r="J1384" i="31"/>
  <c r="Q1384" i="31"/>
  <c r="O1384" i="31"/>
  <c r="M1384" i="31"/>
  <c r="L1384" i="31"/>
  <c r="J1383" i="31"/>
  <c r="Q1383" i="31"/>
  <c r="O1383" i="31"/>
  <c r="M1383" i="31"/>
  <c r="L1383" i="31"/>
  <c r="J1382" i="31"/>
  <c r="Q1382" i="31"/>
  <c r="O1382" i="31"/>
  <c r="M1382" i="31"/>
  <c r="L1382" i="31"/>
  <c r="J1381" i="31"/>
  <c r="Q1381" i="31"/>
  <c r="O1381" i="31"/>
  <c r="M1381" i="31"/>
  <c r="L1381" i="31"/>
  <c r="J1380" i="31"/>
  <c r="Q1380" i="31"/>
  <c r="O1380" i="31"/>
  <c r="M1380" i="31"/>
  <c r="L1380" i="31"/>
  <c r="J1379" i="31"/>
  <c r="Q1379" i="31"/>
  <c r="O1379" i="31"/>
  <c r="M1379" i="31"/>
  <c r="L1379" i="31"/>
  <c r="J1378" i="31"/>
  <c r="Q1378" i="31"/>
  <c r="O1378" i="31"/>
  <c r="M1378" i="31"/>
  <c r="L1378" i="31"/>
  <c r="J1377" i="31"/>
  <c r="Q1377" i="31"/>
  <c r="O1377" i="31"/>
  <c r="M1377" i="31"/>
  <c r="L1377" i="31"/>
  <c r="J1376" i="31"/>
  <c r="Q1376" i="31"/>
  <c r="O1376" i="31"/>
  <c r="M1376" i="31"/>
  <c r="L1376" i="31"/>
  <c r="J1375" i="31"/>
  <c r="Q1375" i="31"/>
  <c r="O1375" i="31"/>
  <c r="M1375" i="31"/>
  <c r="L1375" i="31"/>
  <c r="J1374" i="31"/>
  <c r="Q1374" i="31"/>
  <c r="O1374" i="31"/>
  <c r="M1374" i="31"/>
  <c r="L1374" i="31"/>
  <c r="J1373" i="31"/>
  <c r="Q1373" i="31"/>
  <c r="O1373" i="31"/>
  <c r="M1373" i="31"/>
  <c r="L1373" i="31"/>
  <c r="J1372" i="31"/>
  <c r="Q1372" i="31"/>
  <c r="O1372" i="31"/>
  <c r="M1372" i="31"/>
  <c r="L1372" i="31"/>
  <c r="J1371" i="31"/>
  <c r="Q1371" i="31"/>
  <c r="O1371" i="31"/>
  <c r="M1371" i="31"/>
  <c r="L1371" i="31"/>
  <c r="J1370" i="31"/>
  <c r="Q1370" i="31"/>
  <c r="O1370" i="31"/>
  <c r="M1370" i="31"/>
  <c r="L1370" i="31"/>
  <c r="J1369" i="31"/>
  <c r="Q1369" i="31"/>
  <c r="O1369" i="31"/>
  <c r="M1369" i="31"/>
  <c r="L1369" i="31"/>
  <c r="J1368" i="31"/>
  <c r="Q1368" i="31"/>
  <c r="O1368" i="31"/>
  <c r="M1368" i="31"/>
  <c r="L1368" i="31"/>
  <c r="J1367" i="31"/>
  <c r="Q1367" i="31"/>
  <c r="O1367" i="31"/>
  <c r="M1367" i="31"/>
  <c r="L1367" i="31"/>
  <c r="J1366" i="31"/>
  <c r="Q1366" i="31"/>
  <c r="O1366" i="31"/>
  <c r="M1366" i="31"/>
  <c r="L1366" i="31"/>
  <c r="J1365" i="31"/>
  <c r="Q1365" i="31"/>
  <c r="O1365" i="31"/>
  <c r="M1365" i="31"/>
  <c r="L1365" i="31"/>
  <c r="J1364" i="31"/>
  <c r="Q1364" i="31"/>
  <c r="O1364" i="31"/>
  <c r="M1364" i="31"/>
  <c r="L1364" i="31"/>
  <c r="J1363" i="31"/>
  <c r="Q1363" i="31"/>
  <c r="O1363" i="31"/>
  <c r="M1363" i="31"/>
  <c r="L1363" i="31"/>
  <c r="J1362" i="31"/>
  <c r="Q1362" i="31"/>
  <c r="O1362" i="31"/>
  <c r="M1362" i="31"/>
  <c r="L1362" i="31"/>
  <c r="J1361" i="31"/>
  <c r="Q1361" i="31"/>
  <c r="O1361" i="31"/>
  <c r="M1361" i="31"/>
  <c r="L1361" i="31"/>
  <c r="J1360" i="31"/>
  <c r="Q1360" i="31"/>
  <c r="O1360" i="31"/>
  <c r="M1360" i="31"/>
  <c r="L1360" i="31"/>
  <c r="J1359" i="31"/>
  <c r="Q1359" i="31"/>
  <c r="O1359" i="31"/>
  <c r="M1359" i="31"/>
  <c r="L1359" i="31"/>
  <c r="J1358" i="31"/>
  <c r="Q1358" i="31"/>
  <c r="O1358" i="31"/>
  <c r="M1358" i="31"/>
  <c r="L1358" i="31"/>
  <c r="J1357" i="31"/>
  <c r="Q1357" i="31"/>
  <c r="O1357" i="31"/>
  <c r="M1357" i="31"/>
  <c r="L1357" i="31"/>
  <c r="J1356" i="31"/>
  <c r="Q1356" i="31"/>
  <c r="O1356" i="31"/>
  <c r="M1356" i="31"/>
  <c r="L1356" i="31"/>
  <c r="J1355" i="31"/>
  <c r="Q1355" i="31"/>
  <c r="O1355" i="31"/>
  <c r="M1355" i="31"/>
  <c r="L1355" i="31"/>
  <c r="J1354" i="31"/>
  <c r="Q1354" i="31"/>
  <c r="O1354" i="31"/>
  <c r="M1354" i="31"/>
  <c r="L1354" i="31"/>
  <c r="J1353" i="31"/>
  <c r="Q1353" i="31"/>
  <c r="O1353" i="31"/>
  <c r="M1353" i="31"/>
  <c r="L1353" i="31"/>
  <c r="J1352" i="31"/>
  <c r="Q1352" i="31"/>
  <c r="O1352" i="31"/>
  <c r="M1352" i="31"/>
  <c r="L1352" i="31"/>
  <c r="J1351" i="31"/>
  <c r="Q1351" i="31"/>
  <c r="O1351" i="31"/>
  <c r="M1351" i="31"/>
  <c r="L1351" i="31"/>
  <c r="J1350" i="31"/>
  <c r="Q1350" i="31"/>
  <c r="O1350" i="31"/>
  <c r="M1350" i="31"/>
  <c r="L1350" i="31"/>
  <c r="J1349" i="31"/>
  <c r="Q1349" i="31"/>
  <c r="O1349" i="31"/>
  <c r="M1349" i="31"/>
  <c r="L1349" i="31"/>
  <c r="J1348" i="31"/>
  <c r="Q1348" i="31"/>
  <c r="O1348" i="31"/>
  <c r="M1348" i="31"/>
  <c r="L1348" i="31"/>
  <c r="J1347" i="31"/>
  <c r="Q1347" i="31"/>
  <c r="O1347" i="31"/>
  <c r="M1347" i="31"/>
  <c r="L1347" i="31"/>
  <c r="J1346" i="31"/>
  <c r="Q1346" i="31"/>
  <c r="O1346" i="31"/>
  <c r="M1346" i="31"/>
  <c r="L1346" i="31"/>
  <c r="J1345" i="31"/>
  <c r="Q1345" i="31"/>
  <c r="O1345" i="31"/>
  <c r="M1345" i="31"/>
  <c r="L1345" i="31"/>
  <c r="J1344" i="31"/>
  <c r="Q1344" i="31"/>
  <c r="O1344" i="31"/>
  <c r="M1344" i="31"/>
  <c r="L1344" i="31"/>
  <c r="J1343" i="31"/>
  <c r="Q1343" i="31"/>
  <c r="O1343" i="31"/>
  <c r="M1343" i="31"/>
  <c r="L1343" i="31"/>
  <c r="J1342" i="31"/>
  <c r="Q1342" i="31"/>
  <c r="O1342" i="31"/>
  <c r="M1342" i="31"/>
  <c r="L1342" i="31"/>
  <c r="J1341" i="31"/>
  <c r="Q1341" i="31"/>
  <c r="O1341" i="31"/>
  <c r="M1341" i="31"/>
  <c r="L1341" i="31"/>
  <c r="J1340" i="31"/>
  <c r="Q1340" i="31"/>
  <c r="O1340" i="31"/>
  <c r="M1340" i="31"/>
  <c r="L1340" i="31"/>
  <c r="J1339" i="31"/>
  <c r="Q1339" i="31"/>
  <c r="O1339" i="31"/>
  <c r="M1339" i="31"/>
  <c r="L1339" i="31"/>
  <c r="J1338" i="31"/>
  <c r="Q1338" i="31"/>
  <c r="O1338" i="31"/>
  <c r="M1338" i="31"/>
  <c r="L1338" i="31"/>
  <c r="J1337" i="31"/>
  <c r="Q1337" i="31"/>
  <c r="O1337" i="31"/>
  <c r="M1337" i="31"/>
  <c r="L1337" i="31"/>
  <c r="J1336" i="31"/>
  <c r="Q1336" i="31"/>
  <c r="O1336" i="31"/>
  <c r="M1336" i="31"/>
  <c r="L1336" i="31"/>
  <c r="J1335" i="31"/>
  <c r="Q1335" i="31"/>
  <c r="O1335" i="31"/>
  <c r="M1335" i="31"/>
  <c r="L1335" i="31"/>
  <c r="J1334" i="31"/>
  <c r="Q1334" i="31"/>
  <c r="O1334" i="31"/>
  <c r="M1334" i="31"/>
  <c r="L1334" i="31"/>
  <c r="J1333" i="31"/>
  <c r="Q1333" i="31"/>
  <c r="O1333" i="31"/>
  <c r="M1333" i="31"/>
  <c r="L1333" i="31"/>
  <c r="J1332" i="31"/>
  <c r="Q1332" i="31"/>
  <c r="O1332" i="31"/>
  <c r="M1332" i="31"/>
  <c r="L1332" i="31"/>
  <c r="J1331" i="31"/>
  <c r="Q1331" i="31"/>
  <c r="O1331" i="31"/>
  <c r="M1331" i="31"/>
  <c r="L1331" i="31"/>
  <c r="J1330" i="31"/>
  <c r="Q1330" i="31"/>
  <c r="O1330" i="31"/>
  <c r="M1330" i="31"/>
  <c r="L1330" i="31"/>
  <c r="J1329" i="31"/>
  <c r="Q1329" i="31"/>
  <c r="O1329" i="31"/>
  <c r="M1329" i="31"/>
  <c r="L1329" i="31"/>
  <c r="J1328" i="31"/>
  <c r="Q1328" i="31"/>
  <c r="O1328" i="31"/>
  <c r="M1328" i="31"/>
  <c r="L1328" i="31"/>
  <c r="J1327" i="31"/>
  <c r="Q1327" i="31"/>
  <c r="O1327" i="31"/>
  <c r="M1327" i="31"/>
  <c r="L1327" i="31"/>
  <c r="J1326" i="31"/>
  <c r="Q1326" i="31"/>
  <c r="O1326" i="31"/>
  <c r="M1326" i="31"/>
  <c r="L1326" i="31"/>
  <c r="J1325" i="31"/>
  <c r="Q1325" i="31"/>
  <c r="O1325" i="31"/>
  <c r="M1325" i="31"/>
  <c r="L1325" i="31"/>
  <c r="J1324" i="31"/>
  <c r="Q1324" i="31"/>
  <c r="O1324" i="31"/>
  <c r="M1324" i="31"/>
  <c r="L1324" i="31"/>
  <c r="J1323" i="31"/>
  <c r="Q1323" i="31"/>
  <c r="O1323" i="31"/>
  <c r="M1323" i="31"/>
  <c r="L1323" i="31"/>
  <c r="J1322" i="31"/>
  <c r="Q1322" i="31"/>
  <c r="O1322" i="31"/>
  <c r="M1322" i="31"/>
  <c r="L1322" i="31"/>
  <c r="J1321" i="31"/>
  <c r="Q1321" i="31"/>
  <c r="O1321" i="31"/>
  <c r="M1321" i="31"/>
  <c r="L1321" i="31"/>
  <c r="J1320" i="31"/>
  <c r="Q1320" i="31"/>
  <c r="O1320" i="31"/>
  <c r="M1320" i="31"/>
  <c r="L1320" i="31"/>
  <c r="J1319" i="31"/>
  <c r="Q1319" i="31"/>
  <c r="O1319" i="31"/>
  <c r="M1319" i="31"/>
  <c r="L1319" i="31"/>
  <c r="J1318" i="31"/>
  <c r="Q1318" i="31"/>
  <c r="O1318" i="31"/>
  <c r="M1318" i="31"/>
  <c r="L1318" i="31"/>
  <c r="J1317" i="31"/>
  <c r="Q1317" i="31"/>
  <c r="O1317" i="31"/>
  <c r="M1317" i="31"/>
  <c r="L1317" i="31"/>
  <c r="J1316" i="31"/>
  <c r="Q1316" i="31"/>
  <c r="O1316" i="31"/>
  <c r="M1316" i="31"/>
  <c r="L1316" i="31"/>
  <c r="J1315" i="31"/>
  <c r="Q1315" i="31"/>
  <c r="O1315" i="31"/>
  <c r="M1315" i="31"/>
  <c r="L1315" i="31"/>
  <c r="J1314" i="31"/>
  <c r="Q1314" i="31"/>
  <c r="O1314" i="31"/>
  <c r="M1314" i="31"/>
  <c r="L1314" i="31"/>
  <c r="J1313" i="31"/>
  <c r="Q1313" i="31"/>
  <c r="O1313" i="31"/>
  <c r="M1313" i="31"/>
  <c r="L1313" i="31"/>
  <c r="J1312" i="31"/>
  <c r="Q1312" i="31"/>
  <c r="O1312" i="31"/>
  <c r="M1312" i="31"/>
  <c r="L1312" i="31"/>
  <c r="J1311" i="31"/>
  <c r="Q1311" i="31"/>
  <c r="O1311" i="31"/>
  <c r="M1311" i="31"/>
  <c r="L1311" i="31"/>
  <c r="J1310" i="31"/>
  <c r="Q1310" i="31"/>
  <c r="O1310" i="31"/>
  <c r="M1310" i="31"/>
  <c r="L1310" i="31"/>
  <c r="J1309" i="31"/>
  <c r="Q1309" i="31"/>
  <c r="O1309" i="31"/>
  <c r="M1309" i="31"/>
  <c r="L1309" i="31"/>
  <c r="J1308" i="31"/>
  <c r="Q1308" i="31"/>
  <c r="O1308" i="31"/>
  <c r="M1308" i="31"/>
  <c r="L1308" i="31"/>
  <c r="J1307" i="31"/>
  <c r="Q1307" i="31"/>
  <c r="O1307" i="31"/>
  <c r="M1307" i="31"/>
  <c r="L1307" i="31"/>
  <c r="J1306" i="31"/>
  <c r="Q1306" i="31"/>
  <c r="O1306" i="31"/>
  <c r="M1306" i="31"/>
  <c r="L1306" i="31"/>
  <c r="J1305" i="31"/>
  <c r="Q1305" i="31"/>
  <c r="O1305" i="31"/>
  <c r="M1305" i="31"/>
  <c r="L1305" i="31"/>
  <c r="J1304" i="31"/>
  <c r="Q1304" i="31"/>
  <c r="O1304" i="31"/>
  <c r="M1304" i="31"/>
  <c r="L1304" i="31"/>
  <c r="J1303" i="31"/>
  <c r="Q1303" i="31"/>
  <c r="O1303" i="31"/>
  <c r="M1303" i="31"/>
  <c r="L1303" i="31"/>
  <c r="J1302" i="31"/>
  <c r="Q1302" i="31"/>
  <c r="O1302" i="31"/>
  <c r="M1302" i="31"/>
  <c r="L1302" i="31"/>
  <c r="J1301" i="31"/>
  <c r="Q1301" i="31"/>
  <c r="O1301" i="31"/>
  <c r="M1301" i="31"/>
  <c r="L1301" i="31"/>
  <c r="J1300" i="31"/>
  <c r="Q1300" i="31"/>
  <c r="O1300" i="31"/>
  <c r="M1300" i="31"/>
  <c r="L1300" i="31"/>
  <c r="J1299" i="31"/>
  <c r="Q1299" i="31"/>
  <c r="O1299" i="31"/>
  <c r="M1299" i="31"/>
  <c r="L1299" i="31"/>
  <c r="J1298" i="31"/>
  <c r="Q1298" i="31"/>
  <c r="O1298" i="31"/>
  <c r="M1298" i="31"/>
  <c r="L1298" i="31"/>
  <c r="J1297" i="31"/>
  <c r="Q1297" i="31"/>
  <c r="O1297" i="31"/>
  <c r="M1297" i="31"/>
  <c r="L1297" i="31"/>
  <c r="J1296" i="31"/>
  <c r="Q1296" i="31"/>
  <c r="O1296" i="31"/>
  <c r="M1296" i="31"/>
  <c r="L1296" i="31"/>
  <c r="J1295" i="31"/>
  <c r="Q1295" i="31"/>
  <c r="O1295" i="31"/>
  <c r="M1295" i="31"/>
  <c r="L1295" i="31"/>
  <c r="J1294" i="31"/>
  <c r="Q1294" i="31"/>
  <c r="O1294" i="31"/>
  <c r="M1294" i="31"/>
  <c r="L1294" i="31"/>
  <c r="J1293" i="31"/>
  <c r="Q1293" i="31"/>
  <c r="O1293" i="31"/>
  <c r="M1293" i="31"/>
  <c r="L1293" i="31"/>
  <c r="J1292" i="31"/>
  <c r="Q1292" i="31"/>
  <c r="O1292" i="31"/>
  <c r="M1292" i="31"/>
  <c r="L1292" i="31"/>
  <c r="J1291" i="31"/>
  <c r="Q1291" i="31"/>
  <c r="O1291" i="31"/>
  <c r="M1291" i="31"/>
  <c r="L1291" i="31"/>
  <c r="J1290" i="31"/>
  <c r="Q1290" i="31"/>
  <c r="O1290" i="31"/>
  <c r="M1290" i="31"/>
  <c r="L1290" i="31"/>
  <c r="J1289" i="31"/>
  <c r="Q1289" i="31"/>
  <c r="O1289" i="31"/>
  <c r="M1289" i="31"/>
  <c r="L1289" i="31"/>
  <c r="J1288" i="31"/>
  <c r="Q1288" i="31"/>
  <c r="O1288" i="31"/>
  <c r="M1288" i="31"/>
  <c r="L1288" i="31"/>
  <c r="J1287" i="31"/>
  <c r="Q1287" i="31"/>
  <c r="O1287" i="31"/>
  <c r="M1287" i="31"/>
  <c r="L1287" i="31"/>
  <c r="J1286" i="31"/>
  <c r="Q1286" i="31"/>
  <c r="O1286" i="31"/>
  <c r="M1286" i="31"/>
  <c r="L1286" i="31"/>
  <c r="J1285" i="31"/>
  <c r="Q1285" i="31"/>
  <c r="O1285" i="31"/>
  <c r="M1285" i="31"/>
  <c r="L1285" i="31"/>
  <c r="J1284" i="31"/>
  <c r="Q1284" i="31"/>
  <c r="O1284" i="31"/>
  <c r="M1284" i="31"/>
  <c r="L1284" i="31"/>
  <c r="J1283" i="31"/>
  <c r="Q1283" i="31"/>
  <c r="O1283" i="31"/>
  <c r="M1283" i="31"/>
  <c r="L1283" i="31"/>
  <c r="J1282" i="31"/>
  <c r="Q1282" i="31"/>
  <c r="O1282" i="31"/>
  <c r="M1282" i="31"/>
  <c r="L1282" i="31"/>
  <c r="J1281" i="31"/>
  <c r="Q1281" i="31"/>
  <c r="O1281" i="31"/>
  <c r="M1281" i="31"/>
  <c r="L1281" i="31"/>
  <c r="J1280" i="31"/>
  <c r="Q1280" i="31"/>
  <c r="O1280" i="31"/>
  <c r="M1280" i="31"/>
  <c r="L1280" i="31"/>
  <c r="J1279" i="31"/>
  <c r="Q1279" i="31"/>
  <c r="O1279" i="31"/>
  <c r="M1279" i="31"/>
  <c r="L1279" i="31"/>
  <c r="J1278" i="31"/>
  <c r="Q1278" i="31"/>
  <c r="O1278" i="31"/>
  <c r="M1278" i="31"/>
  <c r="L1278" i="31"/>
  <c r="J1277" i="31"/>
  <c r="Q1277" i="31"/>
  <c r="O1277" i="31"/>
  <c r="M1277" i="31"/>
  <c r="L1277" i="31"/>
  <c r="J1276" i="31"/>
  <c r="Q1276" i="31"/>
  <c r="O1276" i="31"/>
  <c r="M1276" i="31"/>
  <c r="L1276" i="31"/>
  <c r="J1275" i="31"/>
  <c r="Q1275" i="31"/>
  <c r="O1275" i="31"/>
  <c r="M1275" i="31"/>
  <c r="L1275" i="31"/>
  <c r="J1274" i="31"/>
  <c r="Q1274" i="31"/>
  <c r="O1274" i="31"/>
  <c r="M1274" i="31"/>
  <c r="L1274" i="31"/>
  <c r="J1273" i="31"/>
  <c r="Q1273" i="31"/>
  <c r="O1273" i="31"/>
  <c r="M1273" i="31"/>
  <c r="L1273" i="31"/>
  <c r="J1272" i="31"/>
  <c r="Q1272" i="31"/>
  <c r="O1272" i="31"/>
  <c r="M1272" i="31"/>
  <c r="L1272" i="31"/>
  <c r="J1271" i="31"/>
  <c r="Q1271" i="31"/>
  <c r="O1271" i="31"/>
  <c r="M1271" i="31"/>
  <c r="L1271" i="31"/>
  <c r="J1270" i="31"/>
  <c r="Q1270" i="31"/>
  <c r="O1270" i="31"/>
  <c r="M1270" i="31"/>
  <c r="L1270" i="31"/>
  <c r="J1269" i="31"/>
  <c r="Q1269" i="31"/>
  <c r="O1269" i="31"/>
  <c r="M1269" i="31"/>
  <c r="L1269" i="31"/>
  <c r="J1268" i="31"/>
  <c r="Q1268" i="31"/>
  <c r="O1268" i="31"/>
  <c r="M1268" i="31"/>
  <c r="L1268" i="31"/>
  <c r="J1267" i="31"/>
  <c r="Q1267" i="31"/>
  <c r="O1267" i="31"/>
  <c r="M1267" i="31"/>
  <c r="L1267" i="31"/>
  <c r="J1266" i="31"/>
  <c r="Q1266" i="31"/>
  <c r="O1266" i="31"/>
  <c r="M1266" i="31"/>
  <c r="L1266" i="31"/>
  <c r="J1265" i="31"/>
  <c r="Q1265" i="31"/>
  <c r="O1265" i="31"/>
  <c r="M1265" i="31"/>
  <c r="L1265" i="31"/>
  <c r="J1264" i="31"/>
  <c r="Q1264" i="31"/>
  <c r="O1264" i="31"/>
  <c r="M1264" i="31"/>
  <c r="L1264" i="31"/>
  <c r="J1263" i="31"/>
  <c r="Q1263" i="31"/>
  <c r="O1263" i="31"/>
  <c r="M1263" i="31"/>
  <c r="L1263" i="31"/>
  <c r="J1262" i="31"/>
  <c r="Q1262" i="31"/>
  <c r="O1262" i="31"/>
  <c r="M1262" i="31"/>
  <c r="L1262" i="31"/>
  <c r="J1261" i="31"/>
  <c r="Q1261" i="31"/>
  <c r="O1261" i="31"/>
  <c r="M1261" i="31"/>
  <c r="L1261" i="31"/>
  <c r="J1260" i="31"/>
  <c r="Q1260" i="31"/>
  <c r="O1260" i="31"/>
  <c r="M1260" i="31"/>
  <c r="L1260" i="31"/>
  <c r="J1259" i="31"/>
  <c r="Q1259" i="31"/>
  <c r="O1259" i="31"/>
  <c r="M1259" i="31"/>
  <c r="L1259" i="31"/>
  <c r="J1258" i="31"/>
  <c r="Q1258" i="31"/>
  <c r="O1258" i="31"/>
  <c r="M1258" i="31"/>
  <c r="L1258" i="31"/>
  <c r="J1257" i="31"/>
  <c r="Q1257" i="31"/>
  <c r="O1257" i="31"/>
  <c r="M1257" i="31"/>
  <c r="L1257" i="31"/>
  <c r="J1256" i="31"/>
  <c r="Q1256" i="31"/>
  <c r="O1256" i="31"/>
  <c r="M1256" i="31"/>
  <c r="L1256" i="31"/>
  <c r="J1255" i="31"/>
  <c r="Q1255" i="31"/>
  <c r="O1255" i="31"/>
  <c r="M1255" i="31"/>
  <c r="L1255" i="31"/>
  <c r="J1254" i="31"/>
  <c r="Q1254" i="31"/>
  <c r="O1254" i="31"/>
  <c r="M1254" i="31"/>
  <c r="L1254" i="31"/>
  <c r="J1253" i="31"/>
  <c r="Q1253" i="31"/>
  <c r="O1253" i="31"/>
  <c r="M1253" i="31"/>
  <c r="L1253" i="31"/>
  <c r="J1252" i="31"/>
  <c r="Q1252" i="31"/>
  <c r="O1252" i="31"/>
  <c r="M1252" i="31"/>
  <c r="L1252" i="31"/>
  <c r="J1251" i="31"/>
  <c r="Q1251" i="31"/>
  <c r="O1251" i="31"/>
  <c r="M1251" i="31"/>
  <c r="L1251" i="31"/>
  <c r="J1250" i="31"/>
  <c r="Q1250" i="31"/>
  <c r="O1250" i="31"/>
  <c r="M1250" i="31"/>
  <c r="L1250" i="31"/>
  <c r="J1249" i="31"/>
  <c r="Q1249" i="31"/>
  <c r="O1249" i="31"/>
  <c r="M1249" i="31"/>
  <c r="L1249" i="31"/>
  <c r="J1248" i="31"/>
  <c r="Q1248" i="31"/>
  <c r="O1248" i="31"/>
  <c r="M1248" i="31"/>
  <c r="L1248" i="31"/>
  <c r="J1247" i="31"/>
  <c r="Q1247" i="31"/>
  <c r="O1247" i="31"/>
  <c r="M1247" i="31"/>
  <c r="L1247" i="31"/>
  <c r="J1246" i="31"/>
  <c r="Q1246" i="31"/>
  <c r="O1246" i="31"/>
  <c r="M1246" i="31"/>
  <c r="L1246" i="31"/>
  <c r="J1245" i="31"/>
  <c r="Q1245" i="31"/>
  <c r="O1245" i="31"/>
  <c r="M1245" i="31"/>
  <c r="L1245" i="31"/>
  <c r="J1244" i="31"/>
  <c r="Q1244" i="31"/>
  <c r="O1244" i="31"/>
  <c r="M1244" i="31"/>
  <c r="L1244" i="31"/>
  <c r="J1243" i="31"/>
  <c r="Q1243" i="31"/>
  <c r="O1243" i="31"/>
  <c r="M1243" i="31"/>
  <c r="L1243" i="31"/>
  <c r="J1242" i="31"/>
  <c r="Q1242" i="31"/>
  <c r="O1242" i="31"/>
  <c r="M1242" i="31"/>
  <c r="L1242" i="31"/>
  <c r="J1241" i="31"/>
  <c r="Q1241" i="31"/>
  <c r="O1241" i="31"/>
  <c r="M1241" i="31"/>
  <c r="L1241" i="31"/>
  <c r="J1240" i="31"/>
  <c r="Q1240" i="31"/>
  <c r="O1240" i="31"/>
  <c r="M1240" i="31"/>
  <c r="L1240" i="31"/>
  <c r="J1239" i="31"/>
  <c r="Q1239" i="31"/>
  <c r="O1239" i="31"/>
  <c r="M1239" i="31"/>
  <c r="L1239" i="31"/>
  <c r="J1238" i="31"/>
  <c r="Q1238" i="31"/>
  <c r="O1238" i="31"/>
  <c r="M1238" i="31"/>
  <c r="L1238" i="31"/>
  <c r="J1237" i="31"/>
  <c r="Q1237" i="31"/>
  <c r="O1237" i="31"/>
  <c r="M1237" i="31"/>
  <c r="L1237" i="31"/>
  <c r="J1236" i="31"/>
  <c r="Q1236" i="31"/>
  <c r="O1236" i="31"/>
  <c r="M1236" i="31"/>
  <c r="L1236" i="31"/>
  <c r="J1235" i="31"/>
  <c r="Q1235" i="31"/>
  <c r="O1235" i="31"/>
  <c r="M1235" i="31"/>
  <c r="L1235" i="31"/>
  <c r="J1234" i="31"/>
  <c r="Q1234" i="31"/>
  <c r="O1234" i="31"/>
  <c r="M1234" i="31"/>
  <c r="L1234" i="31"/>
  <c r="J1233" i="31"/>
  <c r="Q1233" i="31"/>
  <c r="O1233" i="31"/>
  <c r="M1233" i="31"/>
  <c r="L1233" i="31"/>
  <c r="J1232" i="31"/>
  <c r="Q1232" i="31"/>
  <c r="O1232" i="31"/>
  <c r="M1232" i="31"/>
  <c r="L1232" i="31"/>
  <c r="J1231" i="31"/>
  <c r="Q1231" i="31"/>
  <c r="O1231" i="31"/>
  <c r="M1231" i="31"/>
  <c r="L1231" i="31"/>
  <c r="J1230" i="31"/>
  <c r="Q1230" i="31"/>
  <c r="O1230" i="31"/>
  <c r="M1230" i="31"/>
  <c r="L1230" i="31"/>
  <c r="J1229" i="31"/>
  <c r="Q1229" i="31"/>
  <c r="O1229" i="31"/>
  <c r="M1229" i="31"/>
  <c r="L1229" i="31"/>
  <c r="J1228" i="31"/>
  <c r="Q1228" i="31"/>
  <c r="O1228" i="31"/>
  <c r="M1228" i="31"/>
  <c r="L1228" i="31"/>
  <c r="J1227" i="31"/>
  <c r="Q1227" i="31"/>
  <c r="O1227" i="31"/>
  <c r="M1227" i="31"/>
  <c r="L1227" i="31"/>
  <c r="J1226" i="31"/>
  <c r="Q1226" i="31"/>
  <c r="O1226" i="31"/>
  <c r="M1226" i="31"/>
  <c r="L1226" i="31"/>
  <c r="J1225" i="31"/>
  <c r="Q1225" i="31"/>
  <c r="O1225" i="31"/>
  <c r="M1225" i="31"/>
  <c r="L1225" i="31"/>
  <c r="J1224" i="31"/>
  <c r="Q1224" i="31"/>
  <c r="O1224" i="31"/>
  <c r="M1224" i="31"/>
  <c r="L1224" i="31"/>
  <c r="J1223" i="31"/>
  <c r="Q1223" i="31"/>
  <c r="O1223" i="31"/>
  <c r="M1223" i="31"/>
  <c r="L1223" i="31"/>
  <c r="J1222" i="31"/>
  <c r="Q1222" i="31"/>
  <c r="O1222" i="31"/>
  <c r="M1222" i="31"/>
  <c r="L1222" i="31"/>
  <c r="J1221" i="31"/>
  <c r="Q1221" i="31"/>
  <c r="O1221" i="31"/>
  <c r="M1221" i="31"/>
  <c r="L1221" i="31"/>
  <c r="J1220" i="31"/>
  <c r="Q1220" i="31"/>
  <c r="O1220" i="31"/>
  <c r="M1220" i="31"/>
  <c r="L1220" i="31"/>
  <c r="J1219" i="31"/>
  <c r="Q1219" i="31"/>
  <c r="O1219" i="31"/>
  <c r="M1219" i="31"/>
  <c r="L1219" i="31"/>
  <c r="J1218" i="31"/>
  <c r="Q1218" i="31"/>
  <c r="O1218" i="31"/>
  <c r="M1218" i="31"/>
  <c r="L1218" i="31"/>
  <c r="J1217" i="31"/>
  <c r="Q1217" i="31"/>
  <c r="O1217" i="31"/>
  <c r="M1217" i="31"/>
  <c r="L1217" i="31"/>
  <c r="J1216" i="31"/>
  <c r="Q1216" i="31"/>
  <c r="O1216" i="31"/>
  <c r="M1216" i="31"/>
  <c r="L1216" i="31"/>
  <c r="J1215" i="31"/>
  <c r="Q1215" i="31"/>
  <c r="O1215" i="31"/>
  <c r="M1215" i="31"/>
  <c r="L1215" i="31"/>
  <c r="J1214" i="31"/>
  <c r="Q1214" i="31"/>
  <c r="O1214" i="31"/>
  <c r="M1214" i="31"/>
  <c r="L1214" i="31"/>
  <c r="J1213" i="31"/>
  <c r="Q1213" i="31"/>
  <c r="O1213" i="31"/>
  <c r="M1213" i="31"/>
  <c r="L1213" i="31"/>
  <c r="J1212" i="31"/>
  <c r="Q1212" i="31"/>
  <c r="O1212" i="31"/>
  <c r="M1212" i="31"/>
  <c r="L1212" i="31"/>
  <c r="J1211" i="31"/>
  <c r="Q1211" i="31"/>
  <c r="O1211" i="31"/>
  <c r="M1211" i="31"/>
  <c r="L1211" i="31"/>
  <c r="J1210" i="31"/>
  <c r="Q1210" i="31"/>
  <c r="O1210" i="31"/>
  <c r="M1210" i="31"/>
  <c r="L1210" i="31"/>
  <c r="J1209" i="31"/>
  <c r="Q1209" i="31"/>
  <c r="O1209" i="31"/>
  <c r="M1209" i="31"/>
  <c r="L1209" i="31"/>
  <c r="J1208" i="31"/>
  <c r="Q1208" i="31"/>
  <c r="O1208" i="31"/>
  <c r="M1208" i="31"/>
  <c r="L1208" i="31"/>
  <c r="J1207" i="31"/>
  <c r="Q1207" i="31"/>
  <c r="O1207" i="31"/>
  <c r="M1207" i="31"/>
  <c r="L1207" i="31"/>
  <c r="J1206" i="31"/>
  <c r="Q1206" i="31"/>
  <c r="O1206" i="31"/>
  <c r="M1206" i="31"/>
  <c r="L1206" i="31"/>
  <c r="J1205" i="31"/>
  <c r="Q1205" i="31"/>
  <c r="O1205" i="31"/>
  <c r="M1205" i="31"/>
  <c r="L1205" i="31"/>
  <c r="J1204" i="31"/>
  <c r="Q1204" i="31"/>
  <c r="O1204" i="31"/>
  <c r="M1204" i="31"/>
  <c r="L1204" i="31"/>
  <c r="J1203" i="31"/>
  <c r="Q1203" i="31"/>
  <c r="O1203" i="31"/>
  <c r="M1203" i="31"/>
  <c r="L1203" i="31"/>
  <c r="J1202" i="31"/>
  <c r="Q1202" i="31"/>
  <c r="O1202" i="31"/>
  <c r="M1202" i="31"/>
  <c r="L1202" i="31"/>
  <c r="J1201" i="31"/>
  <c r="Q1201" i="31"/>
  <c r="O1201" i="31"/>
  <c r="M1201" i="31"/>
  <c r="L1201" i="31"/>
  <c r="J1200" i="31"/>
  <c r="Q1200" i="31"/>
  <c r="O1200" i="31"/>
  <c r="M1200" i="31"/>
  <c r="L1200" i="31"/>
  <c r="J1199" i="31"/>
  <c r="Q1199" i="31"/>
  <c r="O1199" i="31"/>
  <c r="M1199" i="31"/>
  <c r="L1199" i="31"/>
  <c r="J1198" i="31"/>
  <c r="Q1198" i="31"/>
  <c r="O1198" i="31"/>
  <c r="M1198" i="31"/>
  <c r="L1198" i="31"/>
  <c r="J1197" i="31"/>
  <c r="Q1197" i="31"/>
  <c r="O1197" i="31"/>
  <c r="M1197" i="31"/>
  <c r="L1197" i="31"/>
  <c r="J1196" i="31"/>
  <c r="Q1196" i="31"/>
  <c r="O1196" i="31"/>
  <c r="M1196" i="31"/>
  <c r="L1196" i="31"/>
  <c r="J1195" i="31"/>
  <c r="Q1195" i="31"/>
  <c r="O1195" i="31"/>
  <c r="M1195" i="31"/>
  <c r="L1195" i="31"/>
  <c r="J1194" i="31"/>
  <c r="Q1194" i="31"/>
  <c r="O1194" i="31"/>
  <c r="M1194" i="31"/>
  <c r="L1194" i="31"/>
  <c r="J1193" i="31"/>
  <c r="Q1193" i="31"/>
  <c r="O1193" i="31"/>
  <c r="M1193" i="31"/>
  <c r="L1193" i="31"/>
  <c r="J1192" i="31"/>
  <c r="Q1192" i="31"/>
  <c r="O1192" i="31"/>
  <c r="M1192" i="31"/>
  <c r="L1192" i="31"/>
  <c r="J1191" i="31"/>
  <c r="Q1191" i="31"/>
  <c r="O1191" i="31"/>
  <c r="M1191" i="31"/>
  <c r="L1191" i="31"/>
  <c r="J1190" i="31"/>
  <c r="Q1190" i="31"/>
  <c r="O1190" i="31"/>
  <c r="M1190" i="31"/>
  <c r="L1190" i="31"/>
  <c r="J1189" i="31"/>
  <c r="Q1189" i="31"/>
  <c r="O1189" i="31"/>
  <c r="M1189" i="31"/>
  <c r="L1189" i="31"/>
  <c r="J1188" i="31"/>
  <c r="Q1188" i="31"/>
  <c r="O1188" i="31"/>
  <c r="M1188" i="31"/>
  <c r="L1188" i="31"/>
  <c r="J1187" i="31"/>
  <c r="Q1187" i="31"/>
  <c r="O1187" i="31"/>
  <c r="M1187" i="31"/>
  <c r="L1187" i="31"/>
  <c r="J1186" i="31"/>
  <c r="Q1186" i="31"/>
  <c r="O1186" i="31"/>
  <c r="M1186" i="31"/>
  <c r="L1186" i="31"/>
  <c r="J1185" i="31"/>
  <c r="Q1185" i="31"/>
  <c r="O1185" i="31"/>
  <c r="M1185" i="31"/>
  <c r="L1185" i="31"/>
  <c r="J1184" i="31"/>
  <c r="Q1184" i="31"/>
  <c r="O1184" i="31"/>
  <c r="M1184" i="31"/>
  <c r="L1184" i="31"/>
  <c r="J1183" i="31"/>
  <c r="Q1183" i="31"/>
  <c r="O1183" i="31"/>
  <c r="M1183" i="31"/>
  <c r="L1183" i="31"/>
  <c r="J1182" i="31"/>
  <c r="Q1182" i="31"/>
  <c r="O1182" i="31"/>
  <c r="M1182" i="31"/>
  <c r="L1182" i="31"/>
  <c r="J1181" i="31"/>
  <c r="Q1181" i="31"/>
  <c r="O1181" i="31"/>
  <c r="M1181" i="31"/>
  <c r="L1181" i="31"/>
  <c r="J1180" i="31"/>
  <c r="Q1180" i="31"/>
  <c r="O1180" i="31"/>
  <c r="M1180" i="31"/>
  <c r="L1180" i="31"/>
  <c r="J1179" i="31"/>
  <c r="Q1179" i="31"/>
  <c r="O1179" i="31"/>
  <c r="M1179" i="31"/>
  <c r="L1179" i="31"/>
  <c r="J1178" i="31"/>
  <c r="Q1178" i="31"/>
  <c r="O1178" i="31"/>
  <c r="M1178" i="31"/>
  <c r="L1178" i="31"/>
  <c r="J1177" i="31"/>
  <c r="Q1177" i="31"/>
  <c r="O1177" i="31"/>
  <c r="M1177" i="31"/>
  <c r="L1177" i="31"/>
  <c r="J1176" i="31"/>
  <c r="Q1176" i="31"/>
  <c r="O1176" i="31"/>
  <c r="M1176" i="31"/>
  <c r="L1176" i="31"/>
  <c r="J1175" i="31"/>
  <c r="Q1175" i="31"/>
  <c r="O1175" i="31"/>
  <c r="M1175" i="31"/>
  <c r="L1175" i="31"/>
  <c r="J1174" i="31"/>
  <c r="Q1174" i="31"/>
  <c r="O1174" i="31"/>
  <c r="M1174" i="31"/>
  <c r="L1174" i="31"/>
  <c r="J1173" i="31"/>
  <c r="Q1173" i="31"/>
  <c r="O1173" i="31"/>
  <c r="M1173" i="31"/>
  <c r="L1173" i="31"/>
  <c r="J1172" i="31"/>
  <c r="Q1172" i="31"/>
  <c r="O1172" i="31"/>
  <c r="M1172" i="31"/>
  <c r="L1172" i="31"/>
  <c r="J1171" i="31"/>
  <c r="Q1171" i="31"/>
  <c r="O1171" i="31"/>
  <c r="M1171" i="31"/>
  <c r="L1171" i="31"/>
  <c r="J1170" i="31"/>
  <c r="Q1170" i="31"/>
  <c r="O1170" i="31"/>
  <c r="M1170" i="31"/>
  <c r="L1170" i="31"/>
  <c r="J1169" i="31"/>
  <c r="Q1169" i="31"/>
  <c r="O1169" i="31"/>
  <c r="M1169" i="31"/>
  <c r="L1169" i="31"/>
  <c r="J1168" i="31"/>
  <c r="Q1168" i="31"/>
  <c r="O1168" i="31"/>
  <c r="M1168" i="31"/>
  <c r="L1168" i="31"/>
  <c r="J1167" i="31"/>
  <c r="Q1167" i="31"/>
  <c r="O1167" i="31"/>
  <c r="M1167" i="31"/>
  <c r="L1167" i="31"/>
  <c r="J1166" i="31"/>
  <c r="Q1166" i="31"/>
  <c r="O1166" i="31"/>
  <c r="M1166" i="31"/>
  <c r="L1166" i="31"/>
  <c r="J1165" i="31"/>
  <c r="Q1165" i="31"/>
  <c r="O1165" i="31"/>
  <c r="M1165" i="31"/>
  <c r="L1165" i="31"/>
  <c r="J1164" i="31"/>
  <c r="Q1164" i="31"/>
  <c r="O1164" i="31"/>
  <c r="M1164" i="31"/>
  <c r="L1164" i="31"/>
  <c r="J1163" i="31"/>
  <c r="Q1163" i="31"/>
  <c r="O1163" i="31"/>
  <c r="M1163" i="31"/>
  <c r="L1163" i="31"/>
  <c r="J1162" i="31"/>
  <c r="Q1162" i="31"/>
  <c r="O1162" i="31"/>
  <c r="M1162" i="31"/>
  <c r="L1162" i="31"/>
  <c r="J1161" i="31"/>
  <c r="Q1161" i="31"/>
  <c r="O1161" i="31"/>
  <c r="M1161" i="31"/>
  <c r="L1161" i="31"/>
  <c r="J1160" i="31"/>
  <c r="Q1160" i="31"/>
  <c r="O1160" i="31"/>
  <c r="M1160" i="31"/>
  <c r="L1160" i="31"/>
  <c r="J1159" i="31"/>
  <c r="Q1159" i="31"/>
  <c r="O1159" i="31"/>
  <c r="M1159" i="31"/>
  <c r="L1159" i="31"/>
  <c r="J1158" i="31"/>
  <c r="Q1158" i="31"/>
  <c r="O1158" i="31"/>
  <c r="M1158" i="31"/>
  <c r="L1158" i="31"/>
  <c r="J1157" i="31"/>
  <c r="Q1157" i="31"/>
  <c r="O1157" i="31"/>
  <c r="M1157" i="31"/>
  <c r="L1157" i="31"/>
  <c r="J1156" i="31"/>
  <c r="Q1156" i="31"/>
  <c r="O1156" i="31"/>
  <c r="M1156" i="31"/>
  <c r="L1156" i="31"/>
  <c r="J1155" i="31"/>
  <c r="Q1155" i="31"/>
  <c r="O1155" i="31"/>
  <c r="M1155" i="31"/>
  <c r="L1155" i="31"/>
  <c r="J1154" i="31"/>
  <c r="Q1154" i="31"/>
  <c r="O1154" i="31"/>
  <c r="M1154" i="31"/>
  <c r="L1154" i="31"/>
  <c r="J1153" i="31"/>
  <c r="Q1153" i="31"/>
  <c r="O1153" i="31"/>
  <c r="M1153" i="31"/>
  <c r="L1153" i="31"/>
  <c r="J1152" i="31"/>
  <c r="Q1152" i="31"/>
  <c r="O1152" i="31"/>
  <c r="M1152" i="31"/>
  <c r="L1152" i="31"/>
  <c r="J1151" i="31"/>
  <c r="Q1151" i="31"/>
  <c r="O1151" i="31"/>
  <c r="M1151" i="31"/>
  <c r="L1151" i="31"/>
  <c r="J1150" i="31"/>
  <c r="Q1150" i="31"/>
  <c r="O1150" i="31"/>
  <c r="M1150" i="31"/>
  <c r="L1150" i="31"/>
  <c r="J1149" i="31"/>
  <c r="Q1149" i="31"/>
  <c r="O1149" i="31"/>
  <c r="M1149" i="31"/>
  <c r="L1149" i="31"/>
  <c r="J1148" i="31"/>
  <c r="Q1148" i="31"/>
  <c r="O1148" i="31"/>
  <c r="M1148" i="31"/>
  <c r="L1148" i="31"/>
  <c r="J1147" i="31"/>
  <c r="Q1147" i="31"/>
  <c r="O1147" i="31"/>
  <c r="M1147" i="31"/>
  <c r="L1147" i="31"/>
  <c r="J1146" i="31"/>
  <c r="Q1146" i="31"/>
  <c r="O1146" i="31"/>
  <c r="M1146" i="31"/>
  <c r="L1146" i="31"/>
  <c r="J1145" i="31"/>
  <c r="Q1145" i="31"/>
  <c r="O1145" i="31"/>
  <c r="M1145" i="31"/>
  <c r="L1145" i="31"/>
  <c r="J1144" i="31"/>
  <c r="Q1144" i="31"/>
  <c r="O1144" i="31"/>
  <c r="M1144" i="31"/>
  <c r="L1144" i="31"/>
  <c r="J1143" i="31"/>
  <c r="Q1143" i="31"/>
  <c r="O1143" i="31"/>
  <c r="M1143" i="31"/>
  <c r="L1143" i="31"/>
  <c r="J1142" i="31"/>
  <c r="Q1142" i="31"/>
  <c r="O1142" i="31"/>
  <c r="M1142" i="31"/>
  <c r="L1142" i="31"/>
  <c r="J1141" i="31"/>
  <c r="Q1141" i="31"/>
  <c r="O1141" i="31"/>
  <c r="M1141" i="31"/>
  <c r="L1141" i="31"/>
  <c r="J1140" i="31"/>
  <c r="Q1140" i="31"/>
  <c r="O1140" i="31"/>
  <c r="M1140" i="31"/>
  <c r="L1140" i="31"/>
  <c r="J1139" i="31"/>
  <c r="Q1139" i="31"/>
  <c r="O1139" i="31"/>
  <c r="M1139" i="31"/>
  <c r="L1139" i="31"/>
  <c r="J1138" i="31"/>
  <c r="Q1138" i="31"/>
  <c r="O1138" i="31"/>
  <c r="M1138" i="31"/>
  <c r="L1138" i="31"/>
  <c r="J1137" i="31"/>
  <c r="Q1137" i="31"/>
  <c r="O1137" i="31"/>
  <c r="M1137" i="31"/>
  <c r="L1137" i="31"/>
  <c r="J1136" i="31"/>
  <c r="Q1136" i="31"/>
  <c r="O1136" i="31"/>
  <c r="M1136" i="31"/>
  <c r="L1136" i="31"/>
  <c r="J1135" i="31"/>
  <c r="Q1135" i="31"/>
  <c r="O1135" i="31"/>
  <c r="M1135" i="31"/>
  <c r="L1135" i="31"/>
  <c r="J1134" i="31"/>
  <c r="Q1134" i="31"/>
  <c r="O1134" i="31"/>
  <c r="M1134" i="31"/>
  <c r="L1134" i="31"/>
  <c r="J1133" i="31"/>
  <c r="Q1133" i="31"/>
  <c r="O1133" i="31"/>
  <c r="M1133" i="31"/>
  <c r="L1133" i="31"/>
  <c r="J1132" i="31"/>
  <c r="Q1132" i="31"/>
  <c r="O1132" i="31"/>
  <c r="M1132" i="31"/>
  <c r="L1132" i="31"/>
  <c r="J1131" i="31"/>
  <c r="Q1131" i="31"/>
  <c r="O1131" i="31"/>
  <c r="M1131" i="31"/>
  <c r="L1131" i="31"/>
  <c r="J1130" i="31"/>
  <c r="Q1130" i="31"/>
  <c r="O1130" i="31"/>
  <c r="M1130" i="31"/>
  <c r="L1130" i="31"/>
  <c r="J1129" i="31"/>
  <c r="Q1129" i="31"/>
  <c r="O1129" i="31"/>
  <c r="M1129" i="31"/>
  <c r="L1129" i="31"/>
  <c r="J1128" i="31"/>
  <c r="Q1128" i="31"/>
  <c r="O1128" i="31"/>
  <c r="M1128" i="31"/>
  <c r="L1128" i="31"/>
  <c r="J1127" i="31"/>
  <c r="Q1127" i="31"/>
  <c r="O1127" i="31"/>
  <c r="M1127" i="31"/>
  <c r="L1127" i="31"/>
  <c r="J1126" i="31"/>
  <c r="Q1126" i="31"/>
  <c r="O1126" i="31"/>
  <c r="M1126" i="31"/>
  <c r="L1126" i="31"/>
  <c r="J1125" i="31"/>
  <c r="Q1125" i="31"/>
  <c r="O1125" i="31"/>
  <c r="M1125" i="31"/>
  <c r="L1125" i="31"/>
  <c r="J1124" i="31"/>
  <c r="Q1124" i="31"/>
  <c r="O1124" i="31"/>
  <c r="M1124" i="31"/>
  <c r="L1124" i="31"/>
  <c r="J1123" i="31"/>
  <c r="Q1123" i="31"/>
  <c r="O1123" i="31"/>
  <c r="M1123" i="31"/>
  <c r="L1123" i="31"/>
  <c r="J1122" i="31"/>
  <c r="Q1122" i="31"/>
  <c r="O1122" i="31"/>
  <c r="M1122" i="31"/>
  <c r="L1122" i="31"/>
  <c r="J1121" i="31"/>
  <c r="Q1121" i="31"/>
  <c r="O1121" i="31"/>
  <c r="M1121" i="31"/>
  <c r="L1121" i="31"/>
  <c r="J1120" i="31"/>
  <c r="Q1120" i="31"/>
  <c r="O1120" i="31"/>
  <c r="M1120" i="31"/>
  <c r="L1120" i="31"/>
  <c r="J1119" i="31"/>
  <c r="Q1119" i="31"/>
  <c r="O1119" i="31"/>
  <c r="M1119" i="31"/>
  <c r="L1119" i="31"/>
  <c r="J1118" i="31"/>
  <c r="Q1118" i="31"/>
  <c r="O1118" i="31"/>
  <c r="M1118" i="31"/>
  <c r="L1118" i="31"/>
  <c r="J1117" i="31"/>
  <c r="Q1117" i="31"/>
  <c r="O1117" i="31"/>
  <c r="M1117" i="31"/>
  <c r="L1117" i="31"/>
  <c r="J1116" i="31"/>
  <c r="Q1116" i="31"/>
  <c r="O1116" i="31"/>
  <c r="M1116" i="31"/>
  <c r="L1116" i="31"/>
  <c r="J1115" i="31"/>
  <c r="Q1115" i="31"/>
  <c r="O1115" i="31"/>
  <c r="M1115" i="31"/>
  <c r="L1115" i="31"/>
  <c r="J1114" i="31"/>
  <c r="Q1114" i="31"/>
  <c r="O1114" i="31"/>
  <c r="M1114" i="31"/>
  <c r="L1114" i="31"/>
  <c r="J1113" i="31"/>
  <c r="Q1113" i="31"/>
  <c r="O1113" i="31"/>
  <c r="M1113" i="31"/>
  <c r="L1113" i="31"/>
  <c r="J1112" i="31"/>
  <c r="Q1112" i="31"/>
  <c r="O1112" i="31"/>
  <c r="M1112" i="31"/>
  <c r="L1112" i="31"/>
  <c r="J1111" i="31"/>
  <c r="Q1111" i="31"/>
  <c r="O1111" i="31"/>
  <c r="M1111" i="31"/>
  <c r="L1111" i="31"/>
  <c r="J1110" i="31"/>
  <c r="Q1110" i="31"/>
  <c r="O1110" i="31"/>
  <c r="M1110" i="31"/>
  <c r="L1110" i="31"/>
  <c r="J1109" i="31"/>
  <c r="Q1109" i="31"/>
  <c r="O1109" i="31"/>
  <c r="M1109" i="31"/>
  <c r="L1109" i="31"/>
  <c r="J1108" i="31"/>
  <c r="Q1108" i="31"/>
  <c r="O1108" i="31"/>
  <c r="M1108" i="31"/>
  <c r="L1108" i="31"/>
  <c r="J1107" i="31"/>
  <c r="Q1107" i="31"/>
  <c r="O1107" i="31"/>
  <c r="M1107" i="31"/>
  <c r="L1107" i="31"/>
  <c r="J1106" i="31"/>
  <c r="Q1106" i="31"/>
  <c r="O1106" i="31"/>
  <c r="M1106" i="31"/>
  <c r="L1106" i="31"/>
  <c r="J1105" i="31"/>
  <c r="Q1105" i="31"/>
  <c r="O1105" i="31"/>
  <c r="M1105" i="31"/>
  <c r="L1105" i="31"/>
  <c r="J1104" i="31"/>
  <c r="Q1104" i="31"/>
  <c r="O1104" i="31"/>
  <c r="M1104" i="31"/>
  <c r="L1104" i="31"/>
  <c r="J1103" i="31"/>
  <c r="Q1103" i="31"/>
  <c r="O1103" i="31"/>
  <c r="M1103" i="31"/>
  <c r="L1103" i="31"/>
  <c r="J1102" i="31"/>
  <c r="Q1102" i="31"/>
  <c r="O1102" i="31"/>
  <c r="M1102" i="31"/>
  <c r="L1102" i="31"/>
  <c r="J1101" i="31"/>
  <c r="Q1101" i="31"/>
  <c r="O1101" i="31"/>
  <c r="M1101" i="31"/>
  <c r="L1101" i="31"/>
  <c r="J1100" i="31"/>
  <c r="Q1100" i="31"/>
  <c r="O1100" i="31"/>
  <c r="M1100" i="31"/>
  <c r="L1100" i="31"/>
  <c r="J1099" i="31"/>
  <c r="Q1099" i="31"/>
  <c r="O1099" i="31"/>
  <c r="M1099" i="31"/>
  <c r="L1099" i="31"/>
  <c r="J1098" i="31"/>
  <c r="Q1098" i="31"/>
  <c r="O1098" i="31"/>
  <c r="M1098" i="31"/>
  <c r="L1098" i="31"/>
  <c r="J1097" i="31"/>
  <c r="Q1097" i="31"/>
  <c r="O1097" i="31"/>
  <c r="M1097" i="31"/>
  <c r="L1097" i="31"/>
  <c r="J1096" i="31"/>
  <c r="Q1096" i="31"/>
  <c r="O1096" i="31"/>
  <c r="M1096" i="31"/>
  <c r="L1096" i="31"/>
  <c r="J1095" i="31"/>
  <c r="Q1095" i="31"/>
  <c r="O1095" i="31"/>
  <c r="M1095" i="31"/>
  <c r="L1095" i="31"/>
  <c r="J1094" i="31"/>
  <c r="Q1094" i="31"/>
  <c r="O1094" i="31"/>
  <c r="M1094" i="31"/>
  <c r="L1094" i="31"/>
  <c r="J1093" i="31"/>
  <c r="Q1093" i="31"/>
  <c r="O1093" i="31"/>
  <c r="M1093" i="31"/>
  <c r="L1093" i="31"/>
  <c r="J1092" i="31"/>
  <c r="Q1092" i="31"/>
  <c r="O1092" i="31"/>
  <c r="M1092" i="31"/>
  <c r="L1092" i="31"/>
  <c r="J1091" i="31"/>
  <c r="Q1091" i="31"/>
  <c r="O1091" i="31"/>
  <c r="M1091" i="31"/>
  <c r="L1091" i="31"/>
  <c r="J1090" i="31"/>
  <c r="Q1090" i="31"/>
  <c r="O1090" i="31"/>
  <c r="M1090" i="31"/>
  <c r="L1090" i="31"/>
  <c r="J1089" i="31"/>
  <c r="Q1089" i="31"/>
  <c r="O1089" i="31"/>
  <c r="M1089" i="31"/>
  <c r="L1089" i="31"/>
  <c r="J1088" i="31"/>
  <c r="Q1088" i="31"/>
  <c r="O1088" i="31"/>
  <c r="M1088" i="31"/>
  <c r="L1088" i="31"/>
  <c r="J1087" i="31"/>
  <c r="Q1087" i="31"/>
  <c r="O1087" i="31"/>
  <c r="M1087" i="31"/>
  <c r="L1087" i="31"/>
  <c r="J1086" i="31"/>
  <c r="Q1086" i="31"/>
  <c r="O1086" i="31"/>
  <c r="M1086" i="31"/>
  <c r="L1086" i="31"/>
  <c r="J1085" i="31"/>
  <c r="Q1085" i="31"/>
  <c r="O1085" i="31"/>
  <c r="M1085" i="31"/>
  <c r="L1085" i="31"/>
  <c r="J1084" i="31"/>
  <c r="Q1084" i="31"/>
  <c r="O1084" i="31"/>
  <c r="M1084" i="31"/>
  <c r="L1084" i="31"/>
  <c r="J1083" i="31"/>
  <c r="Q1083" i="31"/>
  <c r="O1083" i="31"/>
  <c r="M1083" i="31"/>
  <c r="L1083" i="31"/>
  <c r="J1082" i="31"/>
  <c r="Q1082" i="31"/>
  <c r="O1082" i="31"/>
  <c r="M1082" i="31"/>
  <c r="L1082" i="31"/>
  <c r="J1081" i="31"/>
  <c r="Q1081" i="31"/>
  <c r="O1081" i="31"/>
  <c r="M1081" i="31"/>
  <c r="L1081" i="31"/>
  <c r="J1080" i="31"/>
  <c r="Q1080" i="31"/>
  <c r="O1080" i="31"/>
  <c r="M1080" i="31"/>
  <c r="L1080" i="31"/>
  <c r="J1079" i="31"/>
  <c r="Q1079" i="31"/>
  <c r="O1079" i="31"/>
  <c r="M1079" i="31"/>
  <c r="L1079" i="31"/>
  <c r="J1078" i="31"/>
  <c r="Q1078" i="31"/>
  <c r="O1078" i="31"/>
  <c r="M1078" i="31"/>
  <c r="L1078" i="31"/>
  <c r="J1077" i="31"/>
  <c r="Q1077" i="31"/>
  <c r="O1077" i="31"/>
  <c r="M1077" i="31"/>
  <c r="L1077" i="31"/>
  <c r="J1076" i="31"/>
  <c r="Q1076" i="31"/>
  <c r="O1076" i="31"/>
  <c r="M1076" i="31"/>
  <c r="L1076" i="31"/>
  <c r="J1075" i="31"/>
  <c r="Q1075" i="31"/>
  <c r="O1075" i="31"/>
  <c r="M1075" i="31"/>
  <c r="L1075" i="31"/>
  <c r="J1074" i="31"/>
  <c r="Q1074" i="31"/>
  <c r="O1074" i="31"/>
  <c r="M1074" i="31"/>
  <c r="L1074" i="31"/>
  <c r="J1073" i="31"/>
  <c r="Q1073" i="31"/>
  <c r="O1073" i="31"/>
  <c r="M1073" i="31"/>
  <c r="L1073" i="31"/>
  <c r="J1072" i="31"/>
  <c r="Q1072" i="31"/>
  <c r="O1072" i="31"/>
  <c r="M1072" i="31"/>
  <c r="L1072" i="31"/>
  <c r="J1071" i="31"/>
  <c r="Q1071" i="31"/>
  <c r="O1071" i="31"/>
  <c r="M1071" i="31"/>
  <c r="L1071" i="31"/>
  <c r="J1070" i="31"/>
  <c r="Q1070" i="31"/>
  <c r="O1070" i="31"/>
  <c r="M1070" i="31"/>
  <c r="L1070" i="31"/>
  <c r="J1069" i="31"/>
  <c r="Q1069" i="31"/>
  <c r="O1069" i="31"/>
  <c r="M1069" i="31"/>
  <c r="L1069" i="31"/>
  <c r="J1068" i="31"/>
  <c r="Q1068" i="31"/>
  <c r="O1068" i="31"/>
  <c r="M1068" i="31"/>
  <c r="L1068" i="31"/>
  <c r="J1067" i="31"/>
  <c r="Q1067" i="31"/>
  <c r="O1067" i="31"/>
  <c r="M1067" i="31"/>
  <c r="L1067" i="31"/>
  <c r="J1066" i="31"/>
  <c r="Q1066" i="31"/>
  <c r="O1066" i="31"/>
  <c r="M1066" i="31"/>
  <c r="L1066" i="31"/>
  <c r="J1065" i="31"/>
  <c r="Q1065" i="31"/>
  <c r="O1065" i="31"/>
  <c r="M1065" i="31"/>
  <c r="L1065" i="31"/>
  <c r="J1064" i="31"/>
  <c r="Q1064" i="31"/>
  <c r="O1064" i="31"/>
  <c r="M1064" i="31"/>
  <c r="L1064" i="31"/>
  <c r="J1063" i="31"/>
  <c r="Q1063" i="31"/>
  <c r="O1063" i="31"/>
  <c r="M1063" i="31"/>
  <c r="L1063" i="31"/>
  <c r="J1062" i="31"/>
  <c r="Q1062" i="31"/>
  <c r="O1062" i="31"/>
  <c r="M1062" i="31"/>
  <c r="L1062" i="31"/>
  <c r="J1061" i="31"/>
  <c r="Q1061" i="31"/>
  <c r="O1061" i="31"/>
  <c r="M1061" i="31"/>
  <c r="L1061" i="31"/>
  <c r="J1060" i="31"/>
  <c r="Q1060" i="31"/>
  <c r="O1060" i="31"/>
  <c r="M1060" i="31"/>
  <c r="L1060" i="31"/>
  <c r="J1059" i="31"/>
  <c r="Q1059" i="31"/>
  <c r="O1059" i="31"/>
  <c r="M1059" i="31"/>
  <c r="L1059" i="31"/>
  <c r="J1058" i="31"/>
  <c r="Q1058" i="31"/>
  <c r="O1058" i="31"/>
  <c r="M1058" i="31"/>
  <c r="L1058" i="31"/>
  <c r="J1057" i="31"/>
  <c r="Q1057" i="31"/>
  <c r="O1057" i="31"/>
  <c r="M1057" i="31"/>
  <c r="L1057" i="31"/>
  <c r="J1056" i="31"/>
  <c r="Q1056" i="31"/>
  <c r="O1056" i="31"/>
  <c r="M1056" i="31"/>
  <c r="L1056" i="31"/>
  <c r="J1055" i="31"/>
  <c r="Q1055" i="31"/>
  <c r="O1055" i="31"/>
  <c r="M1055" i="31"/>
  <c r="L1055" i="31"/>
  <c r="J1054" i="31"/>
  <c r="Q1054" i="31"/>
  <c r="O1054" i="31"/>
  <c r="M1054" i="31"/>
  <c r="L1054" i="31"/>
  <c r="J1053" i="31"/>
  <c r="Q1053" i="31"/>
  <c r="O1053" i="31"/>
  <c r="M1053" i="31"/>
  <c r="L1053" i="31"/>
  <c r="J1052" i="31"/>
  <c r="Q1052" i="31"/>
  <c r="O1052" i="31"/>
  <c r="M1052" i="31"/>
  <c r="L1052" i="31"/>
  <c r="J1051" i="31"/>
  <c r="Q1051" i="31"/>
  <c r="O1051" i="31"/>
  <c r="M1051" i="31"/>
  <c r="L1051" i="31"/>
  <c r="J1050" i="31"/>
  <c r="Q1050" i="31"/>
  <c r="O1050" i="31"/>
  <c r="M1050" i="31"/>
  <c r="L1050" i="31"/>
  <c r="J1049" i="31"/>
  <c r="Q1049" i="31"/>
  <c r="O1049" i="31"/>
  <c r="M1049" i="31"/>
  <c r="L1049" i="31"/>
  <c r="J1048" i="31"/>
  <c r="Q1048" i="31"/>
  <c r="O1048" i="31"/>
  <c r="M1048" i="31"/>
  <c r="L1048" i="31"/>
  <c r="J1047" i="31"/>
  <c r="Q1047" i="31"/>
  <c r="O1047" i="31"/>
  <c r="M1047" i="31"/>
  <c r="L1047" i="31"/>
  <c r="J1046" i="31"/>
  <c r="Q1046" i="31"/>
  <c r="O1046" i="31"/>
  <c r="M1046" i="31"/>
  <c r="L1046" i="31"/>
  <c r="J1045" i="31"/>
  <c r="Q1045" i="31"/>
  <c r="O1045" i="31"/>
  <c r="M1045" i="31"/>
  <c r="L1045" i="31"/>
  <c r="J1044" i="31"/>
  <c r="Q1044" i="31"/>
  <c r="O1044" i="31"/>
  <c r="M1044" i="31"/>
  <c r="L1044" i="31"/>
  <c r="J1043" i="31"/>
  <c r="Q1043" i="31"/>
  <c r="O1043" i="31"/>
  <c r="M1043" i="31"/>
  <c r="L1043" i="31"/>
  <c r="J1042" i="31"/>
  <c r="Q1042" i="31"/>
  <c r="O1042" i="31"/>
  <c r="M1042" i="31"/>
  <c r="L1042" i="31"/>
  <c r="J1041" i="31"/>
  <c r="Q1041" i="31"/>
  <c r="O1041" i="31"/>
  <c r="M1041" i="31"/>
  <c r="L1041" i="31"/>
  <c r="J1040" i="31"/>
  <c r="Q1040" i="31"/>
  <c r="O1040" i="31"/>
  <c r="M1040" i="31"/>
  <c r="L1040" i="31"/>
  <c r="J1039" i="31"/>
  <c r="Q1039" i="31"/>
  <c r="O1039" i="31"/>
  <c r="M1039" i="31"/>
  <c r="L1039" i="31"/>
  <c r="J1038" i="31"/>
  <c r="Q1038" i="31"/>
  <c r="O1038" i="31"/>
  <c r="M1038" i="31"/>
  <c r="L1038" i="31"/>
  <c r="J1037" i="31"/>
  <c r="Q1037" i="31"/>
  <c r="O1037" i="31"/>
  <c r="M1037" i="31"/>
  <c r="L1037" i="31"/>
  <c r="J1036" i="31"/>
  <c r="Q1036" i="31"/>
  <c r="O1036" i="31"/>
  <c r="M1036" i="31"/>
  <c r="L1036" i="31"/>
  <c r="J1035" i="31"/>
  <c r="Q1035" i="31"/>
  <c r="O1035" i="31"/>
  <c r="M1035" i="31"/>
  <c r="L1035" i="31"/>
  <c r="J1034" i="31"/>
  <c r="Q1034" i="31"/>
  <c r="O1034" i="31"/>
  <c r="M1034" i="31"/>
  <c r="L1034" i="31"/>
  <c r="J1033" i="31"/>
  <c r="Q1033" i="31"/>
  <c r="O1033" i="31"/>
  <c r="M1033" i="31"/>
  <c r="L1033" i="31"/>
  <c r="J1032" i="31"/>
  <c r="Q1032" i="31"/>
  <c r="O1032" i="31"/>
  <c r="M1032" i="31"/>
  <c r="L1032" i="31"/>
  <c r="J1031" i="31"/>
  <c r="Q1031" i="31"/>
  <c r="O1031" i="31"/>
  <c r="M1031" i="31"/>
  <c r="L1031" i="31"/>
  <c r="J1030" i="31"/>
  <c r="Q1030" i="31"/>
  <c r="O1030" i="31"/>
  <c r="M1030" i="31"/>
  <c r="L1030" i="31"/>
  <c r="J1029" i="31"/>
  <c r="Q1029" i="31"/>
  <c r="O1029" i="31"/>
  <c r="M1029" i="31"/>
  <c r="L1029" i="31"/>
  <c r="J1028" i="31"/>
  <c r="Q1028" i="31"/>
  <c r="O1028" i="31"/>
  <c r="M1028" i="31"/>
  <c r="L1028" i="31"/>
  <c r="J1027" i="31"/>
  <c r="Q1027" i="31"/>
  <c r="O1027" i="31"/>
  <c r="M1027" i="31"/>
  <c r="L1027" i="31"/>
  <c r="J1026" i="31"/>
  <c r="Q1026" i="31"/>
  <c r="O1026" i="31"/>
  <c r="M1026" i="31"/>
  <c r="L1026" i="31"/>
  <c r="J1025" i="31"/>
  <c r="Q1025" i="31"/>
  <c r="O1025" i="31"/>
  <c r="M1025" i="31"/>
  <c r="L1025" i="31"/>
  <c r="J1024" i="31"/>
  <c r="Q1024" i="31"/>
  <c r="O1024" i="31"/>
  <c r="M1024" i="31"/>
  <c r="L1024" i="31"/>
  <c r="J1023" i="31"/>
  <c r="Q1023" i="31"/>
  <c r="O1023" i="31"/>
  <c r="M1023" i="31"/>
  <c r="L1023" i="31"/>
  <c r="J1022" i="31"/>
  <c r="Q1022" i="31"/>
  <c r="O1022" i="31"/>
  <c r="M1022" i="31"/>
  <c r="L1022" i="31"/>
  <c r="J1021" i="31"/>
  <c r="Q1021" i="31"/>
  <c r="O1021" i="31"/>
  <c r="M1021" i="31"/>
  <c r="L1021" i="31"/>
  <c r="J1020" i="31"/>
  <c r="Q1020" i="31"/>
  <c r="O1020" i="31"/>
  <c r="M1020" i="31"/>
  <c r="L1020" i="31"/>
  <c r="J1019" i="31"/>
  <c r="Q1019" i="31"/>
  <c r="O1019" i="31"/>
  <c r="M1019" i="31"/>
  <c r="L1019" i="31"/>
  <c r="J1018" i="31"/>
  <c r="Q1018" i="31"/>
  <c r="O1018" i="31"/>
  <c r="M1018" i="31"/>
  <c r="L1018" i="31"/>
  <c r="J1017" i="31"/>
  <c r="Q1017" i="31"/>
  <c r="O1017" i="31"/>
  <c r="M1017" i="31"/>
  <c r="L1017" i="31"/>
  <c r="J1016" i="31"/>
  <c r="Q1016" i="31"/>
  <c r="O1016" i="31"/>
  <c r="M1016" i="31"/>
  <c r="L1016" i="31"/>
  <c r="J1015" i="31"/>
  <c r="Q1015" i="31"/>
  <c r="O1015" i="31"/>
  <c r="M1015" i="31"/>
  <c r="L1015" i="31"/>
  <c r="J1014" i="31"/>
  <c r="Q1014" i="31"/>
  <c r="O1014" i="31"/>
  <c r="M1014" i="31"/>
  <c r="L1014" i="31"/>
  <c r="J1013" i="31"/>
  <c r="Q1013" i="31"/>
  <c r="O1013" i="31"/>
  <c r="M1013" i="31"/>
  <c r="L1013" i="31"/>
  <c r="J1012" i="31"/>
  <c r="Q1012" i="31"/>
  <c r="O1012" i="31"/>
  <c r="M1012" i="31"/>
  <c r="L1012" i="31"/>
  <c r="J1011" i="31"/>
  <c r="Q1011" i="31"/>
  <c r="O1011" i="31"/>
  <c r="M1011" i="31"/>
  <c r="L1011" i="31"/>
  <c r="J1010" i="31"/>
  <c r="Q1010" i="31"/>
  <c r="O1010" i="31"/>
  <c r="M1010" i="31"/>
  <c r="L1010" i="31"/>
  <c r="J1009" i="31"/>
  <c r="Q1009" i="31"/>
  <c r="O1009" i="31"/>
  <c r="M1009" i="31"/>
  <c r="L1009" i="31"/>
  <c r="J1008" i="31"/>
  <c r="Q1008" i="31"/>
  <c r="O1008" i="31"/>
  <c r="M1008" i="31"/>
  <c r="L1008" i="31"/>
  <c r="J1007" i="31"/>
  <c r="Q1007" i="31"/>
  <c r="O1007" i="31"/>
  <c r="M1007" i="31"/>
  <c r="L1007" i="31"/>
  <c r="J1006" i="31"/>
  <c r="Q1006" i="31"/>
  <c r="O1006" i="31"/>
  <c r="M1006" i="31"/>
  <c r="L1006" i="31"/>
  <c r="J1005" i="31"/>
  <c r="Q1005" i="31"/>
  <c r="O1005" i="31"/>
  <c r="M1005" i="31"/>
  <c r="L1005" i="31"/>
  <c r="J1004" i="31"/>
  <c r="Q1004" i="31"/>
  <c r="O1004" i="31"/>
  <c r="M1004" i="31"/>
  <c r="L1004" i="31"/>
  <c r="J1003" i="31"/>
  <c r="Q1003" i="31"/>
  <c r="O1003" i="31"/>
  <c r="M1003" i="31"/>
  <c r="L1003" i="31"/>
  <c r="J1002" i="31"/>
  <c r="Q1002" i="31"/>
  <c r="O1002" i="31"/>
  <c r="M1002" i="31"/>
  <c r="L1002" i="31"/>
  <c r="J1001" i="31"/>
  <c r="Q1001" i="31"/>
  <c r="O1001" i="31"/>
  <c r="M1001" i="31"/>
  <c r="L1001" i="31"/>
  <c r="J1000" i="31"/>
  <c r="Q1000" i="31"/>
  <c r="O1000" i="31"/>
  <c r="M1000" i="31"/>
  <c r="L1000" i="31"/>
  <c r="J999" i="31"/>
  <c r="Q999" i="31"/>
  <c r="O999" i="31"/>
  <c r="M999" i="31"/>
  <c r="L999" i="31"/>
  <c r="J998" i="31"/>
  <c r="Q998" i="31"/>
  <c r="O998" i="31"/>
  <c r="M998" i="31"/>
  <c r="L998" i="31"/>
  <c r="J997" i="31"/>
  <c r="Q997" i="31"/>
  <c r="O997" i="31"/>
  <c r="M997" i="31"/>
  <c r="L997" i="31"/>
  <c r="J996" i="31"/>
  <c r="Q996" i="31"/>
  <c r="O996" i="31"/>
  <c r="M996" i="31"/>
  <c r="L996" i="31"/>
  <c r="J995" i="31"/>
  <c r="Q995" i="31"/>
  <c r="O995" i="31"/>
  <c r="M995" i="31"/>
  <c r="L995" i="31"/>
  <c r="J994" i="31"/>
  <c r="Q994" i="31"/>
  <c r="O994" i="31"/>
  <c r="M994" i="31"/>
  <c r="L994" i="31"/>
  <c r="J993" i="31"/>
  <c r="Q993" i="31"/>
  <c r="O993" i="31"/>
  <c r="M993" i="31"/>
  <c r="L993" i="31"/>
  <c r="J992" i="31"/>
  <c r="Q992" i="31"/>
  <c r="O992" i="31"/>
  <c r="M992" i="31"/>
  <c r="L992" i="31"/>
  <c r="J991" i="31"/>
  <c r="Q991" i="31"/>
  <c r="O991" i="31"/>
  <c r="M991" i="31"/>
  <c r="L991" i="31"/>
  <c r="J990" i="31"/>
  <c r="Q990" i="31"/>
  <c r="O990" i="31"/>
  <c r="M990" i="31"/>
  <c r="L990" i="31"/>
  <c r="J989" i="31"/>
  <c r="Q989" i="31"/>
  <c r="O989" i="31"/>
  <c r="M989" i="31"/>
  <c r="L989" i="31"/>
  <c r="J988" i="31"/>
  <c r="Q988" i="31"/>
  <c r="O988" i="31"/>
  <c r="M988" i="31"/>
  <c r="L988" i="31"/>
  <c r="J987" i="31"/>
  <c r="Q987" i="31"/>
  <c r="O987" i="31"/>
  <c r="M987" i="31"/>
  <c r="L987" i="31"/>
  <c r="J986" i="31"/>
  <c r="Q986" i="31"/>
  <c r="O986" i="31"/>
  <c r="M986" i="31"/>
  <c r="L986" i="31"/>
  <c r="J985" i="31"/>
  <c r="Q985" i="31"/>
  <c r="O985" i="31"/>
  <c r="M985" i="31"/>
  <c r="L985" i="31"/>
  <c r="J984" i="31"/>
  <c r="Q984" i="31"/>
  <c r="O984" i="31"/>
  <c r="M984" i="31"/>
  <c r="L984" i="31"/>
  <c r="J983" i="31"/>
  <c r="Q983" i="31"/>
  <c r="O983" i="31"/>
  <c r="M983" i="31"/>
  <c r="L983" i="31"/>
  <c r="J982" i="31"/>
  <c r="Q982" i="31"/>
  <c r="O982" i="31"/>
  <c r="M982" i="31"/>
  <c r="L982" i="31"/>
  <c r="J981" i="31"/>
  <c r="Q981" i="31"/>
  <c r="O981" i="31"/>
  <c r="M981" i="31"/>
  <c r="L981" i="31"/>
  <c r="J980" i="31"/>
  <c r="Q980" i="31"/>
  <c r="O980" i="31"/>
  <c r="M980" i="31"/>
  <c r="L980" i="31"/>
  <c r="J979" i="31"/>
  <c r="Q979" i="31"/>
  <c r="O979" i="31"/>
  <c r="M979" i="31"/>
  <c r="L979" i="31"/>
  <c r="J978" i="31"/>
  <c r="Q978" i="31"/>
  <c r="O978" i="31"/>
  <c r="M978" i="31"/>
  <c r="L978" i="31"/>
  <c r="J977" i="31"/>
  <c r="Q977" i="31"/>
  <c r="O977" i="31"/>
  <c r="M977" i="31"/>
  <c r="L977" i="31"/>
  <c r="J976" i="31"/>
  <c r="Q976" i="31"/>
  <c r="O976" i="31"/>
  <c r="M976" i="31"/>
  <c r="L976" i="31"/>
  <c r="J975" i="31"/>
  <c r="Q975" i="31"/>
  <c r="O975" i="31"/>
  <c r="M975" i="31"/>
  <c r="L975" i="31"/>
  <c r="J974" i="31"/>
  <c r="Q974" i="31"/>
  <c r="O974" i="31"/>
  <c r="M974" i="31"/>
  <c r="L974" i="31"/>
  <c r="J973" i="31"/>
  <c r="Q973" i="31"/>
  <c r="O973" i="31"/>
  <c r="M973" i="31"/>
  <c r="L973" i="31"/>
  <c r="J972" i="31"/>
  <c r="Q972" i="31"/>
  <c r="O972" i="31"/>
  <c r="M972" i="31"/>
  <c r="L972" i="31"/>
  <c r="J971" i="31"/>
  <c r="Q971" i="31"/>
  <c r="O971" i="31"/>
  <c r="M971" i="31"/>
  <c r="L971" i="31"/>
  <c r="J970" i="31"/>
  <c r="Q970" i="31"/>
  <c r="O970" i="31"/>
  <c r="M970" i="31"/>
  <c r="L970" i="31"/>
  <c r="J969" i="31"/>
  <c r="Q969" i="31"/>
  <c r="O969" i="31"/>
  <c r="M969" i="31"/>
  <c r="L969" i="31"/>
  <c r="J968" i="31"/>
  <c r="Q968" i="31"/>
  <c r="O968" i="31"/>
  <c r="M968" i="31"/>
  <c r="L968" i="31"/>
  <c r="J967" i="31"/>
  <c r="Q967" i="31"/>
  <c r="O967" i="31"/>
  <c r="M967" i="31"/>
  <c r="L967" i="31"/>
  <c r="J966" i="31"/>
  <c r="Q966" i="31"/>
  <c r="O966" i="31"/>
  <c r="M966" i="31"/>
  <c r="L966" i="31"/>
  <c r="J965" i="31"/>
  <c r="Q965" i="31"/>
  <c r="O965" i="31"/>
  <c r="M965" i="31"/>
  <c r="L965" i="31"/>
  <c r="J964" i="31"/>
  <c r="Q964" i="31"/>
  <c r="O964" i="31"/>
  <c r="M964" i="31"/>
  <c r="L964" i="31"/>
  <c r="J963" i="31"/>
  <c r="Q963" i="31"/>
  <c r="O963" i="31"/>
  <c r="M963" i="31"/>
  <c r="L963" i="31"/>
  <c r="J962" i="31"/>
  <c r="Q962" i="31"/>
  <c r="O962" i="31"/>
  <c r="M962" i="31"/>
  <c r="L962" i="31"/>
  <c r="J961" i="31"/>
  <c r="Q961" i="31"/>
  <c r="O961" i="31"/>
  <c r="M961" i="31"/>
  <c r="L961" i="31"/>
  <c r="J960" i="31"/>
  <c r="Q960" i="31"/>
  <c r="O960" i="31"/>
  <c r="M960" i="31"/>
  <c r="L960" i="31"/>
  <c r="J959" i="31"/>
  <c r="Q959" i="31"/>
  <c r="O959" i="31"/>
  <c r="M959" i="31"/>
  <c r="L959" i="31"/>
  <c r="J958" i="31"/>
  <c r="Q958" i="31"/>
  <c r="O958" i="31"/>
  <c r="M958" i="31"/>
  <c r="L958" i="31"/>
  <c r="J957" i="31"/>
  <c r="Q957" i="31"/>
  <c r="O957" i="31"/>
  <c r="M957" i="31"/>
  <c r="L957" i="31"/>
  <c r="J956" i="31"/>
  <c r="Q956" i="31"/>
  <c r="O956" i="31"/>
  <c r="M956" i="31"/>
  <c r="L956" i="31"/>
  <c r="J955" i="31"/>
  <c r="Q955" i="31"/>
  <c r="O955" i="31"/>
  <c r="M955" i="31"/>
  <c r="L955" i="31"/>
  <c r="J954" i="31"/>
  <c r="Q954" i="31"/>
  <c r="O954" i="31"/>
  <c r="M954" i="31"/>
  <c r="L954" i="31"/>
  <c r="J953" i="31"/>
  <c r="Q953" i="31"/>
  <c r="O953" i="31"/>
  <c r="M953" i="31"/>
  <c r="L953" i="31"/>
  <c r="J952" i="31"/>
  <c r="Q952" i="31"/>
  <c r="O952" i="31"/>
  <c r="M952" i="31"/>
  <c r="L952" i="31"/>
  <c r="J951" i="31"/>
  <c r="Q951" i="31"/>
  <c r="O951" i="31"/>
  <c r="M951" i="31"/>
  <c r="L951" i="31"/>
  <c r="J950" i="31"/>
  <c r="Q950" i="31"/>
  <c r="O950" i="31"/>
  <c r="M950" i="31"/>
  <c r="L950" i="31"/>
  <c r="J949" i="31"/>
  <c r="Q949" i="31"/>
  <c r="O949" i="31"/>
  <c r="M949" i="31"/>
  <c r="L949" i="31"/>
  <c r="J948" i="31"/>
  <c r="Q948" i="31"/>
  <c r="O948" i="31"/>
  <c r="M948" i="31"/>
  <c r="L948" i="31"/>
  <c r="J947" i="31"/>
  <c r="Q947" i="31"/>
  <c r="O947" i="31"/>
  <c r="M947" i="31"/>
  <c r="L947" i="31"/>
  <c r="J946" i="31"/>
  <c r="Q946" i="31"/>
  <c r="O946" i="31"/>
  <c r="M946" i="31"/>
  <c r="L946" i="31"/>
  <c r="J945" i="31"/>
  <c r="Q945" i="31"/>
  <c r="O945" i="31"/>
  <c r="M945" i="31"/>
  <c r="L945" i="31"/>
  <c r="J944" i="31"/>
  <c r="Q944" i="31"/>
  <c r="O944" i="31"/>
  <c r="M944" i="31"/>
  <c r="L944" i="31"/>
  <c r="J943" i="31"/>
  <c r="Q943" i="31"/>
  <c r="O943" i="31"/>
  <c r="M943" i="31"/>
  <c r="L943" i="31"/>
  <c r="J942" i="31"/>
  <c r="Q942" i="31"/>
  <c r="O942" i="31"/>
  <c r="M942" i="31"/>
  <c r="L942" i="31"/>
  <c r="J941" i="31"/>
  <c r="Q941" i="31"/>
  <c r="O941" i="31"/>
  <c r="M941" i="31"/>
  <c r="L941" i="31"/>
  <c r="J940" i="31"/>
  <c r="Q940" i="31"/>
  <c r="O940" i="31"/>
  <c r="M940" i="31"/>
  <c r="L940" i="31"/>
  <c r="J939" i="31"/>
  <c r="Q939" i="31"/>
  <c r="O939" i="31"/>
  <c r="M939" i="31"/>
  <c r="L939" i="31"/>
  <c r="J938" i="31"/>
  <c r="Q938" i="31"/>
  <c r="O938" i="31"/>
  <c r="M938" i="31"/>
  <c r="L938" i="31"/>
  <c r="J937" i="31"/>
  <c r="Q937" i="31"/>
  <c r="O937" i="31"/>
  <c r="M937" i="31"/>
  <c r="L937" i="31"/>
  <c r="J936" i="31"/>
  <c r="Q936" i="31"/>
  <c r="O936" i="31"/>
  <c r="M936" i="31"/>
  <c r="L936" i="31"/>
  <c r="J935" i="31"/>
  <c r="Q935" i="31"/>
  <c r="O935" i="31"/>
  <c r="M935" i="31"/>
  <c r="L935" i="31"/>
  <c r="J934" i="31"/>
  <c r="Q934" i="31"/>
  <c r="O934" i="31"/>
  <c r="M934" i="31"/>
  <c r="L934" i="31"/>
  <c r="J933" i="31"/>
  <c r="Q933" i="31"/>
  <c r="O933" i="31"/>
  <c r="M933" i="31"/>
  <c r="L933" i="31"/>
  <c r="J932" i="31"/>
  <c r="Q932" i="31"/>
  <c r="O932" i="31"/>
  <c r="M932" i="31"/>
  <c r="L932" i="31"/>
  <c r="J931" i="31"/>
  <c r="Q931" i="31"/>
  <c r="O931" i="31"/>
  <c r="M931" i="31"/>
  <c r="L931" i="31"/>
  <c r="J930" i="31"/>
  <c r="Q930" i="31"/>
  <c r="O930" i="31"/>
  <c r="M930" i="31"/>
  <c r="L930" i="31"/>
  <c r="J929" i="31"/>
  <c r="Q929" i="31"/>
  <c r="O929" i="31"/>
  <c r="M929" i="31"/>
  <c r="L929" i="31"/>
  <c r="J928" i="31"/>
  <c r="Q928" i="31"/>
  <c r="O928" i="31"/>
  <c r="M928" i="31"/>
  <c r="L928" i="31"/>
  <c r="J927" i="31"/>
  <c r="Q927" i="31"/>
  <c r="O927" i="31"/>
  <c r="M927" i="31"/>
  <c r="L927" i="31"/>
  <c r="J926" i="31"/>
  <c r="Q926" i="31"/>
  <c r="O926" i="31"/>
  <c r="M926" i="31"/>
  <c r="L926" i="31"/>
  <c r="J925" i="31"/>
  <c r="Q925" i="31"/>
  <c r="O925" i="31"/>
  <c r="M925" i="31"/>
  <c r="L925" i="31"/>
  <c r="J924" i="31"/>
  <c r="Q924" i="31"/>
  <c r="O924" i="31"/>
  <c r="M924" i="31"/>
  <c r="L924" i="31"/>
  <c r="J923" i="31"/>
  <c r="Q923" i="31"/>
  <c r="O923" i="31"/>
  <c r="M923" i="31"/>
  <c r="L923" i="31"/>
  <c r="J922" i="31"/>
  <c r="Q922" i="31"/>
  <c r="O922" i="31"/>
  <c r="M922" i="31"/>
  <c r="L922" i="31"/>
  <c r="J921" i="31"/>
  <c r="Q921" i="31"/>
  <c r="O921" i="31"/>
  <c r="M921" i="31"/>
  <c r="L921" i="31"/>
  <c r="J920" i="31"/>
  <c r="Q920" i="31"/>
  <c r="O920" i="31"/>
  <c r="M920" i="31"/>
  <c r="L920" i="31"/>
  <c r="J919" i="31"/>
  <c r="Q919" i="31"/>
  <c r="O919" i="31"/>
  <c r="M919" i="31"/>
  <c r="L919" i="31"/>
  <c r="J918" i="31"/>
  <c r="Q918" i="31"/>
  <c r="O918" i="31"/>
  <c r="M918" i="31"/>
  <c r="L918" i="31"/>
  <c r="J917" i="31"/>
  <c r="Q917" i="31"/>
  <c r="O917" i="31"/>
  <c r="M917" i="31"/>
  <c r="L917" i="31"/>
  <c r="J916" i="31"/>
  <c r="Q916" i="31"/>
  <c r="O916" i="31"/>
  <c r="M916" i="31"/>
  <c r="L916" i="31"/>
  <c r="J915" i="31"/>
  <c r="Q915" i="31"/>
  <c r="O915" i="31"/>
  <c r="M915" i="31"/>
  <c r="L915" i="31"/>
  <c r="J914" i="31"/>
  <c r="Q914" i="31"/>
  <c r="O914" i="31"/>
  <c r="M914" i="31"/>
  <c r="L914" i="31"/>
  <c r="J913" i="31"/>
  <c r="Q913" i="31"/>
  <c r="O913" i="31"/>
  <c r="M913" i="31"/>
  <c r="L913" i="31"/>
  <c r="J912" i="31"/>
  <c r="Q912" i="31"/>
  <c r="O912" i="31"/>
  <c r="M912" i="31"/>
  <c r="L912" i="31"/>
  <c r="J911" i="31"/>
  <c r="Q911" i="31"/>
  <c r="O911" i="31"/>
  <c r="M911" i="31"/>
  <c r="L911" i="31"/>
  <c r="J910" i="31"/>
  <c r="Q910" i="31"/>
  <c r="O910" i="31"/>
  <c r="M910" i="31"/>
  <c r="L910" i="31"/>
  <c r="J909" i="31"/>
  <c r="Q909" i="31"/>
  <c r="O909" i="31"/>
  <c r="M909" i="31"/>
  <c r="L909" i="31"/>
  <c r="J908" i="31"/>
  <c r="Q908" i="31"/>
  <c r="O908" i="31"/>
  <c r="M908" i="31"/>
  <c r="L908" i="31"/>
  <c r="J907" i="31"/>
  <c r="Q907" i="31"/>
  <c r="O907" i="31"/>
  <c r="M907" i="31"/>
  <c r="L907" i="31"/>
  <c r="J906" i="31"/>
  <c r="Q906" i="31"/>
  <c r="O906" i="31"/>
  <c r="M906" i="31"/>
  <c r="L906" i="31"/>
  <c r="J905" i="31"/>
  <c r="Q905" i="31"/>
  <c r="O905" i="31"/>
  <c r="M905" i="31"/>
  <c r="L905" i="31"/>
  <c r="J904" i="31"/>
  <c r="Q904" i="31"/>
  <c r="O904" i="31"/>
  <c r="M904" i="31"/>
  <c r="L904" i="31"/>
  <c r="J903" i="31"/>
  <c r="Q903" i="31"/>
  <c r="O903" i="31"/>
  <c r="M903" i="31"/>
  <c r="L903" i="31"/>
  <c r="J902" i="31"/>
  <c r="Q902" i="31"/>
  <c r="O902" i="31"/>
  <c r="M902" i="31"/>
  <c r="L902" i="31"/>
  <c r="J901" i="31"/>
  <c r="Q901" i="31"/>
  <c r="O901" i="31"/>
  <c r="M901" i="31"/>
  <c r="L901" i="31"/>
  <c r="J900" i="31"/>
  <c r="Q900" i="31"/>
  <c r="O900" i="31"/>
  <c r="M900" i="31"/>
  <c r="L900" i="31"/>
  <c r="J899" i="31"/>
  <c r="Q899" i="31"/>
  <c r="O899" i="31"/>
  <c r="M899" i="31"/>
  <c r="L899" i="31"/>
  <c r="J898" i="31"/>
  <c r="Q898" i="31"/>
  <c r="O898" i="31"/>
  <c r="M898" i="31"/>
  <c r="L898" i="31"/>
  <c r="J897" i="31"/>
  <c r="Q897" i="31"/>
  <c r="O897" i="31"/>
  <c r="M897" i="31"/>
  <c r="L897" i="31"/>
  <c r="J896" i="31"/>
  <c r="Q896" i="31"/>
  <c r="O896" i="31"/>
  <c r="M896" i="31"/>
  <c r="L896" i="31"/>
  <c r="J895" i="31"/>
  <c r="Q895" i="31"/>
  <c r="O895" i="31"/>
  <c r="M895" i="31"/>
  <c r="L895" i="31"/>
  <c r="J894" i="31"/>
  <c r="Q894" i="31"/>
  <c r="O894" i="31"/>
  <c r="M894" i="31"/>
  <c r="L894" i="31"/>
  <c r="J893" i="31"/>
  <c r="Q893" i="31"/>
  <c r="O893" i="31"/>
  <c r="M893" i="31"/>
  <c r="L893" i="31"/>
  <c r="J892" i="31"/>
  <c r="Q892" i="31"/>
  <c r="O892" i="31"/>
  <c r="M892" i="31"/>
  <c r="L892" i="31"/>
  <c r="J891" i="31"/>
  <c r="Q891" i="31"/>
  <c r="O891" i="31"/>
  <c r="M891" i="31"/>
  <c r="L891" i="31"/>
  <c r="J890" i="31"/>
  <c r="Q890" i="31"/>
  <c r="O890" i="31"/>
  <c r="M890" i="31"/>
  <c r="L890" i="31"/>
  <c r="J889" i="31"/>
  <c r="Q889" i="31"/>
  <c r="O889" i="31"/>
  <c r="M889" i="31"/>
  <c r="L889" i="31"/>
  <c r="J888" i="31"/>
  <c r="Q888" i="31"/>
  <c r="O888" i="31"/>
  <c r="M888" i="31"/>
  <c r="L888" i="31"/>
  <c r="J887" i="31"/>
  <c r="Q887" i="31"/>
  <c r="O887" i="31"/>
  <c r="M887" i="31"/>
  <c r="L887" i="31"/>
  <c r="J886" i="31"/>
  <c r="Q886" i="31"/>
  <c r="O886" i="31"/>
  <c r="M886" i="31"/>
  <c r="L886" i="31"/>
  <c r="J885" i="31"/>
  <c r="Q885" i="31"/>
  <c r="O885" i="31"/>
  <c r="M885" i="31"/>
  <c r="L885" i="31"/>
  <c r="J884" i="31"/>
  <c r="Q884" i="31"/>
  <c r="O884" i="31"/>
  <c r="M884" i="31"/>
  <c r="L884" i="31"/>
  <c r="J883" i="31"/>
  <c r="Q883" i="31"/>
  <c r="O883" i="31"/>
  <c r="M883" i="31"/>
  <c r="L883" i="31"/>
  <c r="J882" i="31"/>
  <c r="Q882" i="31"/>
  <c r="O882" i="31"/>
  <c r="M882" i="31"/>
  <c r="L882" i="31"/>
  <c r="J881" i="31"/>
  <c r="Q881" i="31"/>
  <c r="O881" i="31"/>
  <c r="M881" i="31"/>
  <c r="L881" i="31"/>
  <c r="J880" i="31"/>
  <c r="Q880" i="31"/>
  <c r="O880" i="31"/>
  <c r="M880" i="31"/>
  <c r="L880" i="31"/>
  <c r="J879" i="31"/>
  <c r="Q879" i="31"/>
  <c r="O879" i="31"/>
  <c r="M879" i="31"/>
  <c r="L879" i="31"/>
  <c r="J878" i="31"/>
  <c r="Q878" i="31"/>
  <c r="O878" i="31"/>
  <c r="M878" i="31"/>
  <c r="L878" i="31"/>
  <c r="J877" i="31"/>
  <c r="Q877" i="31"/>
  <c r="O877" i="31"/>
  <c r="M877" i="31"/>
  <c r="L877" i="31"/>
  <c r="J876" i="31"/>
  <c r="Q876" i="31"/>
  <c r="O876" i="31"/>
  <c r="M876" i="31"/>
  <c r="L876" i="31"/>
  <c r="J875" i="31"/>
  <c r="Q875" i="31"/>
  <c r="O875" i="31"/>
  <c r="M875" i="31"/>
  <c r="L875" i="31"/>
  <c r="J874" i="31"/>
  <c r="Q874" i="31"/>
  <c r="O874" i="31"/>
  <c r="M874" i="31"/>
  <c r="L874" i="31"/>
  <c r="J873" i="31"/>
  <c r="Q873" i="31"/>
  <c r="O873" i="31"/>
  <c r="M873" i="31"/>
  <c r="L873" i="31"/>
  <c r="J872" i="31"/>
  <c r="Q872" i="31"/>
  <c r="O872" i="31"/>
  <c r="M872" i="31"/>
  <c r="L872" i="31"/>
  <c r="J871" i="31"/>
  <c r="Q871" i="31"/>
  <c r="O871" i="31"/>
  <c r="M871" i="31"/>
  <c r="L871" i="31"/>
  <c r="J870" i="31"/>
  <c r="Q870" i="31"/>
  <c r="O870" i="31"/>
  <c r="M870" i="31"/>
  <c r="L870" i="31"/>
  <c r="J869" i="31"/>
  <c r="Q869" i="31"/>
  <c r="O869" i="31"/>
  <c r="M869" i="31"/>
  <c r="L869" i="31"/>
  <c r="J868" i="31"/>
  <c r="Q868" i="31"/>
  <c r="O868" i="31"/>
  <c r="M868" i="31"/>
  <c r="L868" i="31"/>
  <c r="J867" i="31"/>
  <c r="Q867" i="31"/>
  <c r="O867" i="31"/>
  <c r="M867" i="31"/>
  <c r="L867" i="31"/>
  <c r="J866" i="31"/>
  <c r="Q866" i="31"/>
  <c r="O866" i="31"/>
  <c r="M866" i="31"/>
  <c r="L866" i="31"/>
  <c r="J865" i="31"/>
  <c r="Q865" i="31"/>
  <c r="O865" i="31"/>
  <c r="M865" i="31"/>
  <c r="L865" i="31"/>
  <c r="J864" i="31"/>
  <c r="Q864" i="31"/>
  <c r="O864" i="31"/>
  <c r="M864" i="31"/>
  <c r="L864" i="31"/>
  <c r="J863" i="31"/>
  <c r="Q863" i="31"/>
  <c r="O863" i="31"/>
  <c r="M863" i="31"/>
  <c r="L863" i="31"/>
  <c r="J862" i="31"/>
  <c r="Q862" i="31"/>
  <c r="O862" i="31"/>
  <c r="M862" i="31"/>
  <c r="L862" i="31"/>
  <c r="J861" i="31"/>
  <c r="Q861" i="31"/>
  <c r="O861" i="31"/>
  <c r="M861" i="31"/>
  <c r="L861" i="31"/>
  <c r="J860" i="31"/>
  <c r="Q860" i="31"/>
  <c r="O860" i="31"/>
  <c r="M860" i="31"/>
  <c r="L860" i="31"/>
  <c r="J859" i="31"/>
  <c r="Q859" i="31"/>
  <c r="O859" i="31"/>
  <c r="M859" i="31"/>
  <c r="L859" i="31"/>
  <c r="J858" i="31"/>
  <c r="Q858" i="31"/>
  <c r="O858" i="31"/>
  <c r="M858" i="31"/>
  <c r="L858" i="31"/>
  <c r="J857" i="31"/>
  <c r="Q857" i="31"/>
  <c r="O857" i="31"/>
  <c r="M857" i="31"/>
  <c r="L857" i="31"/>
  <c r="J856" i="31"/>
  <c r="Q856" i="31"/>
  <c r="O856" i="31"/>
  <c r="M856" i="31"/>
  <c r="L856" i="31"/>
  <c r="J855" i="31"/>
  <c r="Q855" i="31"/>
  <c r="O855" i="31"/>
  <c r="M855" i="31"/>
  <c r="L855" i="31"/>
  <c r="J854" i="31"/>
  <c r="Q854" i="31"/>
  <c r="O854" i="31"/>
  <c r="M854" i="31"/>
  <c r="L854" i="31"/>
  <c r="J853" i="31"/>
  <c r="Q853" i="31"/>
  <c r="O853" i="31"/>
  <c r="M853" i="31"/>
  <c r="L853" i="31"/>
  <c r="J852" i="31"/>
  <c r="Q852" i="31"/>
  <c r="O852" i="31"/>
  <c r="M852" i="31"/>
  <c r="L852" i="31"/>
  <c r="J851" i="31"/>
  <c r="Q851" i="31"/>
  <c r="O851" i="31"/>
  <c r="M851" i="31"/>
  <c r="L851" i="31"/>
  <c r="J850" i="31"/>
  <c r="Q850" i="31"/>
  <c r="O850" i="31"/>
  <c r="M850" i="31"/>
  <c r="L850" i="31"/>
  <c r="J849" i="31"/>
  <c r="Q849" i="31"/>
  <c r="O849" i="31"/>
  <c r="M849" i="31"/>
  <c r="L849" i="31"/>
  <c r="J848" i="31"/>
  <c r="Q848" i="31"/>
  <c r="O848" i="31"/>
  <c r="M848" i="31"/>
  <c r="L848" i="31"/>
  <c r="J847" i="31"/>
  <c r="Q847" i="31"/>
  <c r="O847" i="31"/>
  <c r="M847" i="31"/>
  <c r="L847" i="31"/>
  <c r="J846" i="31"/>
  <c r="Q846" i="31"/>
  <c r="O846" i="31"/>
  <c r="M846" i="31"/>
  <c r="L846" i="31"/>
  <c r="J845" i="31"/>
  <c r="Q845" i="31"/>
  <c r="O845" i="31"/>
  <c r="M845" i="31"/>
  <c r="L845" i="31"/>
  <c r="J844" i="31"/>
  <c r="Q844" i="31"/>
  <c r="O844" i="31"/>
  <c r="M844" i="31"/>
  <c r="L844" i="31"/>
  <c r="J843" i="31"/>
  <c r="Q843" i="31"/>
  <c r="O843" i="31"/>
  <c r="M843" i="31"/>
  <c r="L843" i="31"/>
  <c r="J842" i="31"/>
  <c r="Q842" i="31"/>
  <c r="O842" i="31"/>
  <c r="M842" i="31"/>
  <c r="L842" i="31"/>
  <c r="J841" i="31"/>
  <c r="Q841" i="31"/>
  <c r="O841" i="31"/>
  <c r="M841" i="31"/>
  <c r="L841" i="31"/>
  <c r="J840" i="31"/>
  <c r="Q840" i="31"/>
  <c r="O840" i="31"/>
  <c r="M840" i="31"/>
  <c r="L840" i="31"/>
  <c r="J839" i="31"/>
  <c r="Q839" i="31"/>
  <c r="O839" i="31"/>
  <c r="M839" i="31"/>
  <c r="L839" i="31"/>
  <c r="J838" i="31"/>
  <c r="Q838" i="31"/>
  <c r="O838" i="31"/>
  <c r="M838" i="31"/>
  <c r="L838" i="31"/>
  <c r="J837" i="31"/>
  <c r="Q837" i="31"/>
  <c r="O837" i="31"/>
  <c r="M837" i="31"/>
  <c r="L837" i="31"/>
  <c r="J836" i="31"/>
  <c r="Q836" i="31"/>
  <c r="O836" i="31"/>
  <c r="M836" i="31"/>
  <c r="L836" i="31"/>
  <c r="J835" i="31"/>
  <c r="Q835" i="31"/>
  <c r="O835" i="31"/>
  <c r="M835" i="31"/>
  <c r="L835" i="31"/>
  <c r="J834" i="31"/>
  <c r="Q834" i="31"/>
  <c r="O834" i="31"/>
  <c r="M834" i="31"/>
  <c r="L834" i="31"/>
  <c r="J833" i="31"/>
  <c r="Q833" i="31"/>
  <c r="O833" i="31"/>
  <c r="M833" i="31"/>
  <c r="L833" i="31"/>
  <c r="J832" i="31"/>
  <c r="Q832" i="31"/>
  <c r="O832" i="31"/>
  <c r="M832" i="31"/>
  <c r="L832" i="31"/>
  <c r="J831" i="31"/>
  <c r="Q831" i="31"/>
  <c r="O831" i="31"/>
  <c r="M831" i="31"/>
  <c r="L831" i="31"/>
  <c r="J830" i="31"/>
  <c r="Q830" i="31"/>
  <c r="O830" i="31"/>
  <c r="M830" i="31"/>
  <c r="L830" i="31"/>
  <c r="J829" i="31"/>
  <c r="Q829" i="31"/>
  <c r="O829" i="31"/>
  <c r="M829" i="31"/>
  <c r="L829" i="31"/>
  <c r="J828" i="31"/>
  <c r="Q828" i="31"/>
  <c r="O828" i="31"/>
  <c r="M828" i="31"/>
  <c r="L828" i="31"/>
  <c r="J827" i="31"/>
  <c r="Q827" i="31"/>
  <c r="O827" i="31"/>
  <c r="M827" i="31"/>
  <c r="L827" i="31"/>
  <c r="J826" i="31"/>
  <c r="Q826" i="31"/>
  <c r="O826" i="31"/>
  <c r="M826" i="31"/>
  <c r="L826" i="31"/>
  <c r="J825" i="31"/>
  <c r="Q825" i="31"/>
  <c r="O825" i="31"/>
  <c r="M825" i="31"/>
  <c r="L825" i="31"/>
  <c r="J824" i="31"/>
  <c r="Q824" i="31"/>
  <c r="O824" i="31"/>
  <c r="M824" i="31"/>
  <c r="L824" i="31"/>
  <c r="J823" i="31"/>
  <c r="Q823" i="31"/>
  <c r="O823" i="31"/>
  <c r="M823" i="31"/>
  <c r="L823" i="31"/>
  <c r="J822" i="31"/>
  <c r="Q822" i="31"/>
  <c r="O822" i="31"/>
  <c r="M822" i="31"/>
  <c r="L822" i="31"/>
  <c r="J821" i="31"/>
  <c r="Q821" i="31"/>
  <c r="O821" i="31"/>
  <c r="M821" i="31"/>
  <c r="L821" i="31"/>
  <c r="J820" i="31"/>
  <c r="Q820" i="31"/>
  <c r="O820" i="31"/>
  <c r="M820" i="31"/>
  <c r="L820" i="31"/>
  <c r="J819" i="31"/>
  <c r="Q819" i="31"/>
  <c r="O819" i="31"/>
  <c r="M819" i="31"/>
  <c r="L819" i="31"/>
  <c r="J818" i="31"/>
  <c r="Q818" i="31"/>
  <c r="O818" i="31"/>
  <c r="M818" i="31"/>
  <c r="L818" i="31"/>
  <c r="J817" i="31"/>
  <c r="Q817" i="31"/>
  <c r="O817" i="31"/>
  <c r="M817" i="31"/>
  <c r="L817" i="31"/>
  <c r="J816" i="31"/>
  <c r="Q816" i="31"/>
  <c r="O816" i="31"/>
  <c r="M816" i="31"/>
  <c r="L816" i="31"/>
  <c r="J815" i="31"/>
  <c r="Q815" i="31"/>
  <c r="O815" i="31"/>
  <c r="M815" i="31"/>
  <c r="L815" i="31"/>
  <c r="J814" i="31"/>
  <c r="Q814" i="31"/>
  <c r="O814" i="31"/>
  <c r="M814" i="31"/>
  <c r="L814" i="31"/>
  <c r="J813" i="31"/>
  <c r="Q813" i="31"/>
  <c r="O813" i="31"/>
  <c r="M813" i="31"/>
  <c r="L813" i="31"/>
  <c r="J812" i="31"/>
  <c r="Q812" i="31"/>
  <c r="O812" i="31"/>
  <c r="M812" i="31"/>
  <c r="L812" i="31"/>
  <c r="J811" i="31"/>
  <c r="Q811" i="31"/>
  <c r="O811" i="31"/>
  <c r="M811" i="31"/>
  <c r="L811" i="31"/>
  <c r="J810" i="31"/>
  <c r="Q810" i="31"/>
  <c r="O810" i="31"/>
  <c r="M810" i="31"/>
  <c r="L810" i="31"/>
  <c r="J809" i="31"/>
  <c r="Q809" i="31"/>
  <c r="O809" i="31"/>
  <c r="M809" i="31"/>
  <c r="L809" i="31"/>
  <c r="J808" i="31"/>
  <c r="Q808" i="31"/>
  <c r="O808" i="31"/>
  <c r="M808" i="31"/>
  <c r="L808" i="31"/>
  <c r="J807" i="31"/>
  <c r="Q807" i="31"/>
  <c r="O807" i="31"/>
  <c r="M807" i="31"/>
  <c r="L807" i="31"/>
  <c r="J806" i="31"/>
  <c r="Q806" i="31"/>
  <c r="O806" i="31"/>
  <c r="M806" i="31"/>
  <c r="L806" i="31"/>
  <c r="J805" i="31"/>
  <c r="Q805" i="31"/>
  <c r="O805" i="31"/>
  <c r="M805" i="31"/>
  <c r="L805" i="31"/>
  <c r="J804" i="31"/>
  <c r="Q804" i="31"/>
  <c r="O804" i="31"/>
  <c r="M804" i="31"/>
  <c r="L804" i="31"/>
  <c r="J803" i="31"/>
  <c r="Q803" i="31"/>
  <c r="O803" i="31"/>
  <c r="M803" i="31"/>
  <c r="L803" i="31"/>
  <c r="J802" i="31"/>
  <c r="Q802" i="31"/>
  <c r="O802" i="31"/>
  <c r="M802" i="31"/>
  <c r="L802" i="31"/>
  <c r="J801" i="31"/>
  <c r="Q801" i="31"/>
  <c r="O801" i="31"/>
  <c r="M801" i="31"/>
  <c r="L801" i="31"/>
  <c r="J800" i="31"/>
  <c r="Q800" i="31"/>
  <c r="O800" i="31"/>
  <c r="M800" i="31"/>
  <c r="L800" i="31"/>
  <c r="J799" i="31"/>
  <c r="Q799" i="31"/>
  <c r="O799" i="31"/>
  <c r="M799" i="31"/>
  <c r="L799" i="31"/>
  <c r="J798" i="31"/>
  <c r="Q798" i="31"/>
  <c r="O798" i="31"/>
  <c r="M798" i="31"/>
  <c r="L798" i="31"/>
  <c r="J797" i="31"/>
  <c r="Q797" i="31"/>
  <c r="O797" i="31"/>
  <c r="M797" i="31"/>
  <c r="L797" i="31"/>
  <c r="J796" i="31"/>
  <c r="Q796" i="31"/>
  <c r="O796" i="31"/>
  <c r="M796" i="31"/>
  <c r="L796" i="31"/>
  <c r="J795" i="31"/>
  <c r="Q795" i="31"/>
  <c r="O795" i="31"/>
  <c r="M795" i="31"/>
  <c r="L795" i="31"/>
  <c r="J794" i="31"/>
  <c r="Q794" i="31"/>
  <c r="O794" i="31"/>
  <c r="M794" i="31"/>
  <c r="L794" i="31"/>
  <c r="J793" i="31"/>
  <c r="Q793" i="31"/>
  <c r="O793" i="31"/>
  <c r="M793" i="31"/>
  <c r="L793" i="31"/>
  <c r="J792" i="31"/>
  <c r="Q792" i="31"/>
  <c r="O792" i="31"/>
  <c r="M792" i="31"/>
  <c r="L792" i="31"/>
  <c r="J791" i="31"/>
  <c r="Q791" i="31"/>
  <c r="O791" i="31"/>
  <c r="M791" i="31"/>
  <c r="L791" i="31"/>
  <c r="J790" i="31"/>
  <c r="Q790" i="31"/>
  <c r="O790" i="31"/>
  <c r="M790" i="31"/>
  <c r="L790" i="31"/>
  <c r="J789" i="31"/>
  <c r="Q789" i="31"/>
  <c r="O789" i="31"/>
  <c r="M789" i="31"/>
  <c r="L789" i="31"/>
  <c r="J788" i="31"/>
  <c r="Q788" i="31"/>
  <c r="O788" i="31"/>
  <c r="M788" i="31"/>
  <c r="L788" i="31"/>
  <c r="J787" i="31"/>
  <c r="Q787" i="31"/>
  <c r="O787" i="31"/>
  <c r="M787" i="31"/>
  <c r="L787" i="31"/>
  <c r="J786" i="31"/>
  <c r="Q786" i="31"/>
  <c r="O786" i="31"/>
  <c r="M786" i="31"/>
  <c r="L786" i="31"/>
  <c r="J785" i="31"/>
  <c r="Q785" i="31"/>
  <c r="O785" i="31"/>
  <c r="M785" i="31"/>
  <c r="L785" i="31"/>
  <c r="J784" i="31"/>
  <c r="Q784" i="31"/>
  <c r="O784" i="31"/>
  <c r="M784" i="31"/>
  <c r="L784" i="31"/>
  <c r="J783" i="31"/>
  <c r="Q783" i="31"/>
  <c r="O783" i="31"/>
  <c r="M783" i="31"/>
  <c r="L783" i="31"/>
  <c r="J782" i="31"/>
  <c r="Q782" i="31"/>
  <c r="O782" i="31"/>
  <c r="M782" i="31"/>
  <c r="L782" i="31"/>
  <c r="J781" i="31"/>
  <c r="Q781" i="31"/>
  <c r="O781" i="31"/>
  <c r="M781" i="31"/>
  <c r="L781" i="31"/>
  <c r="J780" i="31"/>
  <c r="Q780" i="31"/>
  <c r="O780" i="31"/>
  <c r="M780" i="31"/>
  <c r="L780" i="31"/>
  <c r="J779" i="31"/>
  <c r="Q779" i="31"/>
  <c r="O779" i="31"/>
  <c r="M779" i="31"/>
  <c r="L779" i="31"/>
  <c r="J778" i="31"/>
  <c r="Q778" i="31"/>
  <c r="O778" i="31"/>
  <c r="M778" i="31"/>
  <c r="L778" i="31"/>
  <c r="J777" i="31"/>
  <c r="Q777" i="31"/>
  <c r="O777" i="31"/>
  <c r="M777" i="31"/>
  <c r="L777" i="31"/>
  <c r="J776" i="31"/>
  <c r="Q776" i="31"/>
  <c r="O776" i="31"/>
  <c r="M776" i="31"/>
  <c r="L776" i="31"/>
  <c r="J775" i="31"/>
  <c r="Q775" i="31"/>
  <c r="O775" i="31"/>
  <c r="M775" i="31"/>
  <c r="L775" i="31"/>
  <c r="J774" i="31"/>
  <c r="Q774" i="31"/>
  <c r="O774" i="31"/>
  <c r="M774" i="31"/>
  <c r="L774" i="31"/>
  <c r="J773" i="31"/>
  <c r="Q773" i="31"/>
  <c r="O773" i="31"/>
  <c r="M773" i="31"/>
  <c r="L773" i="31"/>
  <c r="J772" i="31"/>
  <c r="Q772" i="31"/>
  <c r="O772" i="31"/>
  <c r="M772" i="31"/>
  <c r="L772" i="31"/>
  <c r="J771" i="31"/>
  <c r="Q771" i="31"/>
  <c r="O771" i="31"/>
  <c r="M771" i="31"/>
  <c r="L771" i="31"/>
  <c r="J770" i="31"/>
  <c r="Q770" i="31"/>
  <c r="O770" i="31"/>
  <c r="M770" i="31"/>
  <c r="L770" i="31"/>
  <c r="J769" i="31"/>
  <c r="Q769" i="31"/>
  <c r="O769" i="31"/>
  <c r="M769" i="31"/>
  <c r="L769" i="31"/>
  <c r="J768" i="31"/>
  <c r="Q768" i="31"/>
  <c r="O768" i="31"/>
  <c r="M768" i="31"/>
  <c r="L768" i="31"/>
  <c r="J767" i="31"/>
  <c r="Q767" i="31"/>
  <c r="O767" i="31"/>
  <c r="M767" i="31"/>
  <c r="L767" i="31"/>
  <c r="J766" i="31"/>
  <c r="Q766" i="31"/>
  <c r="O766" i="31"/>
  <c r="M766" i="31"/>
  <c r="L766" i="31"/>
  <c r="J765" i="31"/>
  <c r="Q765" i="31"/>
  <c r="O765" i="31"/>
  <c r="M765" i="31"/>
  <c r="L765" i="31"/>
  <c r="J764" i="31"/>
  <c r="Q764" i="31"/>
  <c r="O764" i="31"/>
  <c r="M764" i="31"/>
  <c r="L764" i="31"/>
  <c r="J763" i="31"/>
  <c r="Q763" i="31"/>
  <c r="O763" i="31"/>
  <c r="M763" i="31"/>
  <c r="L763" i="31"/>
  <c r="J762" i="31"/>
  <c r="Q762" i="31"/>
  <c r="O762" i="31"/>
  <c r="M762" i="31"/>
  <c r="L762" i="31"/>
  <c r="J761" i="31"/>
  <c r="Q761" i="31"/>
  <c r="O761" i="31"/>
  <c r="M761" i="31"/>
  <c r="L761" i="31"/>
  <c r="J760" i="31"/>
  <c r="Q760" i="31"/>
  <c r="O760" i="31"/>
  <c r="M760" i="31"/>
  <c r="L760" i="31"/>
  <c r="J759" i="31"/>
  <c r="Q759" i="31"/>
  <c r="O759" i="31"/>
  <c r="M759" i="31"/>
  <c r="L759" i="31"/>
  <c r="J758" i="31"/>
  <c r="Q758" i="31"/>
  <c r="O758" i="31"/>
  <c r="M758" i="31"/>
  <c r="L758" i="31"/>
  <c r="J757" i="31"/>
  <c r="Q757" i="31"/>
  <c r="O757" i="31"/>
  <c r="M757" i="31"/>
  <c r="L757" i="31"/>
  <c r="J756" i="31"/>
  <c r="Q756" i="31"/>
  <c r="O756" i="31"/>
  <c r="M756" i="31"/>
  <c r="L756" i="31"/>
  <c r="J755" i="31"/>
  <c r="Q755" i="31"/>
  <c r="O755" i="31"/>
  <c r="M755" i="31"/>
  <c r="L755" i="31"/>
  <c r="J754" i="31"/>
  <c r="Q754" i="31"/>
  <c r="O754" i="31"/>
  <c r="M754" i="31"/>
  <c r="L754" i="31"/>
  <c r="J753" i="31"/>
  <c r="Q753" i="31"/>
  <c r="O753" i="31"/>
  <c r="M753" i="31"/>
  <c r="L753" i="31"/>
  <c r="J752" i="31"/>
  <c r="Q752" i="31"/>
  <c r="O752" i="31"/>
  <c r="M752" i="31"/>
  <c r="L752" i="31"/>
  <c r="J751" i="31"/>
  <c r="Q751" i="31"/>
  <c r="O751" i="31"/>
  <c r="M751" i="31"/>
  <c r="L751" i="31"/>
  <c r="J750" i="31"/>
  <c r="Q750" i="31"/>
  <c r="O750" i="31"/>
  <c r="M750" i="31"/>
  <c r="L750" i="31"/>
  <c r="J749" i="31"/>
  <c r="Q749" i="31"/>
  <c r="O749" i="31"/>
  <c r="M749" i="31"/>
  <c r="L749" i="31"/>
  <c r="J748" i="31"/>
  <c r="Q748" i="31"/>
  <c r="O748" i="31"/>
  <c r="M748" i="31"/>
  <c r="L748" i="31"/>
  <c r="J747" i="31"/>
  <c r="Q747" i="31"/>
  <c r="O747" i="31"/>
  <c r="M747" i="31"/>
  <c r="L747" i="31"/>
  <c r="J746" i="31"/>
  <c r="Q746" i="31"/>
  <c r="O746" i="31"/>
  <c r="M746" i="31"/>
  <c r="L746" i="31"/>
  <c r="J745" i="31"/>
  <c r="Q745" i="31"/>
  <c r="O745" i="31"/>
  <c r="M745" i="31"/>
  <c r="L745" i="31"/>
  <c r="J744" i="31"/>
  <c r="Q744" i="31"/>
  <c r="O744" i="31"/>
  <c r="M744" i="31"/>
  <c r="L744" i="31"/>
  <c r="J743" i="31"/>
  <c r="Q743" i="31"/>
  <c r="O743" i="31"/>
  <c r="M743" i="31"/>
  <c r="L743" i="31"/>
  <c r="J742" i="31"/>
  <c r="Q742" i="31"/>
  <c r="O742" i="31"/>
  <c r="M742" i="31"/>
  <c r="L742" i="31"/>
  <c r="J741" i="31"/>
  <c r="Q741" i="31"/>
  <c r="O741" i="31"/>
  <c r="M741" i="31"/>
  <c r="L741" i="31"/>
  <c r="J740" i="31"/>
  <c r="Q740" i="31"/>
  <c r="O740" i="31"/>
  <c r="M740" i="31"/>
  <c r="L740" i="31"/>
  <c r="J739" i="31"/>
  <c r="Q739" i="31"/>
  <c r="O739" i="31"/>
  <c r="M739" i="31"/>
  <c r="L739" i="31"/>
  <c r="J738" i="31"/>
  <c r="Q738" i="31"/>
  <c r="O738" i="31"/>
  <c r="M738" i="31"/>
  <c r="L738" i="31"/>
  <c r="J737" i="31"/>
  <c r="Q737" i="31"/>
  <c r="O737" i="31"/>
  <c r="M737" i="31"/>
  <c r="L737" i="31"/>
  <c r="J736" i="31"/>
  <c r="Q736" i="31"/>
  <c r="O736" i="31"/>
  <c r="M736" i="31"/>
  <c r="L736" i="31"/>
  <c r="J735" i="31"/>
  <c r="Q735" i="31"/>
  <c r="O735" i="31"/>
  <c r="M735" i="31"/>
  <c r="L735" i="31"/>
  <c r="J734" i="31"/>
  <c r="Q734" i="31"/>
  <c r="O734" i="31"/>
  <c r="M734" i="31"/>
  <c r="L734" i="31"/>
  <c r="J733" i="31"/>
  <c r="Q733" i="31"/>
  <c r="O733" i="31"/>
  <c r="M733" i="31"/>
  <c r="L733" i="31"/>
  <c r="J732" i="31"/>
  <c r="Q732" i="31"/>
  <c r="O732" i="31"/>
  <c r="M732" i="31"/>
  <c r="L732" i="31"/>
  <c r="J731" i="31"/>
  <c r="Q731" i="31"/>
  <c r="O731" i="31"/>
  <c r="M731" i="31"/>
  <c r="L731" i="31"/>
  <c r="J730" i="31"/>
  <c r="Q730" i="31"/>
  <c r="O730" i="31"/>
  <c r="M730" i="31"/>
  <c r="L730" i="31"/>
  <c r="J729" i="31"/>
  <c r="Q729" i="31"/>
  <c r="O729" i="31"/>
  <c r="M729" i="31"/>
  <c r="L729" i="31"/>
  <c r="J728" i="31"/>
  <c r="Q728" i="31"/>
  <c r="O728" i="31"/>
  <c r="M728" i="31"/>
  <c r="L728" i="31"/>
  <c r="J727" i="31"/>
  <c r="Q727" i="31"/>
  <c r="O727" i="31"/>
  <c r="M727" i="31"/>
  <c r="L727" i="31"/>
  <c r="J726" i="31"/>
  <c r="Q726" i="31"/>
  <c r="O726" i="31"/>
  <c r="M726" i="31"/>
  <c r="L726" i="31"/>
  <c r="J725" i="31"/>
  <c r="Q725" i="31"/>
  <c r="O725" i="31"/>
  <c r="M725" i="31"/>
  <c r="L725" i="31"/>
  <c r="J724" i="31"/>
  <c r="Q724" i="31"/>
  <c r="O724" i="31"/>
  <c r="M724" i="31"/>
  <c r="L724" i="31"/>
  <c r="J723" i="31"/>
  <c r="Q723" i="31"/>
  <c r="O723" i="31"/>
  <c r="M723" i="31"/>
  <c r="L723" i="31"/>
  <c r="J722" i="31"/>
  <c r="Q722" i="31"/>
  <c r="O722" i="31"/>
  <c r="M722" i="31"/>
  <c r="L722" i="31"/>
  <c r="J721" i="31"/>
  <c r="Q721" i="31"/>
  <c r="O721" i="31"/>
  <c r="M721" i="31"/>
  <c r="L721" i="31"/>
  <c r="J720" i="31"/>
  <c r="Q720" i="31"/>
  <c r="O720" i="31"/>
  <c r="M720" i="31"/>
  <c r="L720" i="31"/>
  <c r="J719" i="31"/>
  <c r="Q719" i="31"/>
  <c r="O719" i="31"/>
  <c r="M719" i="31"/>
  <c r="L719" i="31"/>
  <c r="J718" i="31"/>
  <c r="Q718" i="31"/>
  <c r="O718" i="31"/>
  <c r="M718" i="31"/>
  <c r="L718" i="31"/>
  <c r="J717" i="31"/>
  <c r="Q717" i="31"/>
  <c r="O717" i="31"/>
  <c r="M717" i="31"/>
  <c r="L717" i="31"/>
  <c r="J716" i="31"/>
  <c r="Q716" i="31"/>
  <c r="O716" i="31"/>
  <c r="M716" i="31"/>
  <c r="L716" i="31"/>
  <c r="J715" i="31"/>
  <c r="Q715" i="31"/>
  <c r="O715" i="31"/>
  <c r="M715" i="31"/>
  <c r="L715" i="31"/>
  <c r="J714" i="31"/>
  <c r="Q714" i="31"/>
  <c r="O714" i="31"/>
  <c r="M714" i="31"/>
  <c r="L714" i="31"/>
  <c r="J713" i="31"/>
  <c r="Q713" i="31"/>
  <c r="O713" i="31"/>
  <c r="M713" i="31"/>
  <c r="L713" i="31"/>
  <c r="J712" i="31"/>
  <c r="Q712" i="31"/>
  <c r="O712" i="31"/>
  <c r="M712" i="31"/>
  <c r="L712" i="31"/>
  <c r="J711" i="31"/>
  <c r="Q711" i="31"/>
  <c r="O711" i="31"/>
  <c r="M711" i="31"/>
  <c r="L711" i="31"/>
  <c r="J710" i="31"/>
  <c r="Q710" i="31"/>
  <c r="O710" i="31"/>
  <c r="M710" i="31"/>
  <c r="L710" i="31"/>
  <c r="J709" i="31"/>
  <c r="Q709" i="31"/>
  <c r="O709" i="31"/>
  <c r="M709" i="31"/>
  <c r="L709" i="31"/>
  <c r="J708" i="31"/>
  <c r="Q708" i="31"/>
  <c r="O708" i="31"/>
  <c r="M708" i="31"/>
  <c r="L708" i="31"/>
  <c r="J707" i="31"/>
  <c r="Q707" i="31"/>
  <c r="O707" i="31"/>
  <c r="M707" i="31"/>
  <c r="L707" i="31"/>
  <c r="J706" i="31"/>
  <c r="Q706" i="31"/>
  <c r="O706" i="31"/>
  <c r="M706" i="31"/>
  <c r="L706" i="31"/>
  <c r="J705" i="31"/>
  <c r="Q705" i="31"/>
  <c r="O705" i="31"/>
  <c r="M705" i="31"/>
  <c r="L705" i="31"/>
  <c r="J704" i="31"/>
  <c r="Q704" i="31"/>
  <c r="O704" i="31"/>
  <c r="M704" i="31"/>
  <c r="L704" i="31"/>
  <c r="J703" i="31"/>
  <c r="Q703" i="31"/>
  <c r="O703" i="31"/>
  <c r="M703" i="31"/>
  <c r="L703" i="31"/>
  <c r="J702" i="31"/>
  <c r="Q702" i="31"/>
  <c r="O702" i="31"/>
  <c r="M702" i="31"/>
  <c r="L702" i="31"/>
  <c r="J701" i="31"/>
  <c r="Q701" i="31"/>
  <c r="O701" i="31"/>
  <c r="M701" i="31"/>
  <c r="L701" i="31"/>
  <c r="J700" i="31"/>
  <c r="Q700" i="31"/>
  <c r="O700" i="31"/>
  <c r="M700" i="31"/>
  <c r="L700" i="31"/>
  <c r="J699" i="31"/>
  <c r="Q699" i="31"/>
  <c r="O699" i="31"/>
  <c r="M699" i="31"/>
  <c r="L699" i="31"/>
  <c r="J698" i="31"/>
  <c r="Q698" i="31"/>
  <c r="O698" i="31"/>
  <c r="M698" i="31"/>
  <c r="L698" i="31"/>
  <c r="J697" i="31"/>
  <c r="Q697" i="31"/>
  <c r="O697" i="31"/>
  <c r="M697" i="31"/>
  <c r="L697" i="31"/>
  <c r="J696" i="31"/>
  <c r="Q696" i="31"/>
  <c r="O696" i="31"/>
  <c r="M696" i="31"/>
  <c r="L696" i="31"/>
  <c r="J695" i="31"/>
  <c r="Q695" i="31"/>
  <c r="O695" i="31"/>
  <c r="M695" i="31"/>
  <c r="L695" i="31"/>
  <c r="J694" i="31"/>
  <c r="Q694" i="31"/>
  <c r="O694" i="31"/>
  <c r="M694" i="31"/>
  <c r="L694" i="31"/>
  <c r="J693" i="31"/>
  <c r="Q693" i="31"/>
  <c r="O693" i="31"/>
  <c r="M693" i="31"/>
  <c r="L693" i="31"/>
  <c r="J692" i="31"/>
  <c r="Q692" i="31"/>
  <c r="O692" i="31"/>
  <c r="M692" i="31"/>
  <c r="L692" i="31"/>
  <c r="J691" i="31"/>
  <c r="Q691" i="31"/>
  <c r="O691" i="31"/>
  <c r="M691" i="31"/>
  <c r="L691" i="31"/>
  <c r="J690" i="31"/>
  <c r="Q690" i="31"/>
  <c r="O690" i="31"/>
  <c r="M690" i="31"/>
  <c r="L690" i="31"/>
  <c r="J689" i="31"/>
  <c r="Q689" i="31"/>
  <c r="O689" i="31"/>
  <c r="M689" i="31"/>
  <c r="L689" i="31"/>
  <c r="J688" i="31"/>
  <c r="Q688" i="31"/>
  <c r="O688" i="31"/>
  <c r="M688" i="31"/>
  <c r="L688" i="31"/>
  <c r="J687" i="31"/>
  <c r="Q687" i="31"/>
  <c r="O687" i="31"/>
  <c r="M687" i="31"/>
  <c r="L687" i="31"/>
  <c r="J686" i="31"/>
  <c r="Q686" i="31"/>
  <c r="O686" i="31"/>
  <c r="M686" i="31"/>
  <c r="L686" i="31"/>
  <c r="J685" i="31"/>
  <c r="Q685" i="31"/>
  <c r="O685" i="31"/>
  <c r="M685" i="31"/>
  <c r="L685" i="31"/>
  <c r="J684" i="31"/>
  <c r="Q684" i="31"/>
  <c r="O684" i="31"/>
  <c r="M684" i="31"/>
  <c r="L684" i="31"/>
  <c r="J683" i="31"/>
  <c r="Q683" i="31"/>
  <c r="O683" i="31"/>
  <c r="M683" i="31"/>
  <c r="L683" i="31"/>
  <c r="J682" i="31"/>
  <c r="Q682" i="31"/>
  <c r="O682" i="31"/>
  <c r="M682" i="31"/>
  <c r="L682" i="31"/>
  <c r="J681" i="31"/>
  <c r="Q681" i="31"/>
  <c r="O681" i="31"/>
  <c r="M681" i="31"/>
  <c r="L681" i="31"/>
  <c r="J680" i="31"/>
  <c r="Q680" i="31"/>
  <c r="O680" i="31"/>
  <c r="M680" i="31"/>
  <c r="L680" i="31"/>
  <c r="J679" i="31"/>
  <c r="Q679" i="31"/>
  <c r="O679" i="31"/>
  <c r="M679" i="31"/>
  <c r="L679" i="31"/>
  <c r="J678" i="31"/>
  <c r="Q678" i="31"/>
  <c r="O678" i="31"/>
  <c r="M678" i="31"/>
  <c r="L678" i="31"/>
  <c r="J677" i="31"/>
  <c r="Q677" i="31"/>
  <c r="O677" i="31"/>
  <c r="M677" i="31"/>
  <c r="L677" i="31"/>
  <c r="J676" i="31"/>
  <c r="Q676" i="31"/>
  <c r="O676" i="31"/>
  <c r="M676" i="31"/>
  <c r="L676" i="31"/>
  <c r="J675" i="31"/>
  <c r="Q675" i="31"/>
  <c r="O675" i="31"/>
  <c r="M675" i="31"/>
  <c r="L675" i="31"/>
  <c r="J674" i="31"/>
  <c r="Q674" i="31"/>
  <c r="O674" i="31"/>
  <c r="M674" i="31"/>
  <c r="L674" i="31"/>
  <c r="J673" i="31"/>
  <c r="Q673" i="31"/>
  <c r="O673" i="31"/>
  <c r="M673" i="31"/>
  <c r="L673" i="31"/>
  <c r="J672" i="31"/>
  <c r="Q672" i="31"/>
  <c r="O672" i="31"/>
  <c r="M672" i="31"/>
  <c r="L672" i="31"/>
  <c r="J671" i="31"/>
  <c r="Q671" i="31"/>
  <c r="O671" i="31"/>
  <c r="M671" i="31"/>
  <c r="L671" i="31"/>
  <c r="J670" i="31"/>
  <c r="Q670" i="31"/>
  <c r="O670" i="31"/>
  <c r="M670" i="31"/>
  <c r="L670" i="31"/>
  <c r="J669" i="31"/>
  <c r="Q669" i="31"/>
  <c r="O669" i="31"/>
  <c r="M669" i="31"/>
  <c r="L669" i="31"/>
  <c r="J668" i="31"/>
  <c r="Q668" i="31"/>
  <c r="O668" i="31"/>
  <c r="M668" i="31"/>
  <c r="L668" i="31"/>
  <c r="J667" i="31"/>
  <c r="Q667" i="31"/>
  <c r="O667" i="31"/>
  <c r="M667" i="31"/>
  <c r="L667" i="31"/>
  <c r="J666" i="31"/>
  <c r="Q666" i="31"/>
  <c r="O666" i="31"/>
  <c r="M666" i="31"/>
  <c r="L666" i="31"/>
  <c r="J665" i="31"/>
  <c r="Q665" i="31"/>
  <c r="O665" i="31"/>
  <c r="M665" i="31"/>
  <c r="L665" i="31"/>
  <c r="J664" i="31"/>
  <c r="Q664" i="31"/>
  <c r="O664" i="31"/>
  <c r="M664" i="31"/>
  <c r="L664" i="31"/>
  <c r="J663" i="31"/>
  <c r="Q663" i="31"/>
  <c r="O663" i="31"/>
  <c r="M663" i="31"/>
  <c r="L663" i="31"/>
  <c r="J662" i="31"/>
  <c r="Q662" i="31"/>
  <c r="O662" i="31"/>
  <c r="M662" i="31"/>
  <c r="L662" i="31"/>
  <c r="J661" i="31"/>
  <c r="Q661" i="31"/>
  <c r="O661" i="31"/>
  <c r="M661" i="31"/>
  <c r="L661" i="31"/>
  <c r="J660" i="31"/>
  <c r="Q660" i="31"/>
  <c r="O660" i="31"/>
  <c r="M660" i="31"/>
  <c r="L660" i="31"/>
  <c r="J659" i="31"/>
  <c r="Q659" i="31"/>
  <c r="O659" i="31"/>
  <c r="M659" i="31"/>
  <c r="L659" i="31"/>
  <c r="J658" i="31"/>
  <c r="Q658" i="31"/>
  <c r="O658" i="31"/>
  <c r="M658" i="31"/>
  <c r="L658" i="31"/>
  <c r="J657" i="31"/>
  <c r="Q657" i="31"/>
  <c r="O657" i="31"/>
  <c r="M657" i="31"/>
  <c r="L657" i="31"/>
  <c r="J656" i="31"/>
  <c r="Q656" i="31"/>
  <c r="O656" i="31"/>
  <c r="M656" i="31"/>
  <c r="L656" i="31"/>
  <c r="J655" i="31"/>
  <c r="Q655" i="31"/>
  <c r="O655" i="31"/>
  <c r="M655" i="31"/>
  <c r="L655" i="31"/>
  <c r="J654" i="31"/>
  <c r="Q654" i="31"/>
  <c r="O654" i="31"/>
  <c r="M654" i="31"/>
  <c r="L654" i="31"/>
  <c r="J653" i="31"/>
  <c r="Q653" i="31"/>
  <c r="O653" i="31"/>
  <c r="M653" i="31"/>
  <c r="L653" i="31"/>
  <c r="J652" i="31"/>
  <c r="Q652" i="31"/>
  <c r="O652" i="31"/>
  <c r="M652" i="31"/>
  <c r="L652" i="31"/>
  <c r="J651" i="31"/>
  <c r="Q651" i="31"/>
  <c r="O651" i="31"/>
  <c r="M651" i="31"/>
  <c r="L651" i="31"/>
  <c r="J650" i="31"/>
  <c r="Q650" i="31"/>
  <c r="O650" i="31"/>
  <c r="M650" i="31"/>
  <c r="L650" i="31"/>
  <c r="J649" i="31"/>
  <c r="Q649" i="31"/>
  <c r="O649" i="31"/>
  <c r="M649" i="31"/>
  <c r="L649" i="31"/>
  <c r="J648" i="31"/>
  <c r="Q648" i="31"/>
  <c r="O648" i="31"/>
  <c r="M648" i="31"/>
  <c r="L648" i="31"/>
  <c r="J647" i="31"/>
  <c r="Q647" i="31"/>
  <c r="O647" i="31"/>
  <c r="M647" i="31"/>
  <c r="L647" i="31"/>
  <c r="J646" i="31"/>
  <c r="Q646" i="31"/>
  <c r="O646" i="31"/>
  <c r="M646" i="31"/>
  <c r="L646" i="31"/>
  <c r="J645" i="31"/>
  <c r="Q645" i="31"/>
  <c r="O645" i="31"/>
  <c r="M645" i="31"/>
  <c r="L645" i="31"/>
  <c r="J644" i="31"/>
  <c r="Q644" i="31"/>
  <c r="O644" i="31"/>
  <c r="M644" i="31"/>
  <c r="L644" i="31"/>
  <c r="J643" i="31"/>
  <c r="Q643" i="31"/>
  <c r="O643" i="31"/>
  <c r="M643" i="31"/>
  <c r="L643" i="31"/>
  <c r="J642" i="31"/>
  <c r="Q642" i="31"/>
  <c r="O642" i="31"/>
  <c r="M642" i="31"/>
  <c r="L642" i="31"/>
  <c r="J641" i="31"/>
  <c r="Q641" i="31"/>
  <c r="O641" i="31"/>
  <c r="M641" i="31"/>
  <c r="L641" i="31"/>
  <c r="J640" i="31"/>
  <c r="Q640" i="31"/>
  <c r="O640" i="31"/>
  <c r="M640" i="31"/>
  <c r="L640" i="31"/>
  <c r="J639" i="31"/>
  <c r="Q639" i="31"/>
  <c r="O639" i="31"/>
  <c r="M639" i="31"/>
  <c r="L639" i="31"/>
  <c r="J638" i="31"/>
  <c r="Q638" i="31"/>
  <c r="O638" i="31"/>
  <c r="M638" i="31"/>
  <c r="L638" i="31"/>
  <c r="J637" i="31"/>
  <c r="Q637" i="31"/>
  <c r="O637" i="31"/>
  <c r="M637" i="31"/>
  <c r="L637" i="31"/>
  <c r="J636" i="31"/>
  <c r="Q636" i="31"/>
  <c r="O636" i="31"/>
  <c r="M636" i="31"/>
  <c r="L636" i="31"/>
  <c r="J635" i="31"/>
  <c r="Q635" i="31"/>
  <c r="O635" i="31"/>
  <c r="M635" i="31"/>
  <c r="L635" i="31"/>
  <c r="J634" i="31"/>
  <c r="Q634" i="31"/>
  <c r="O634" i="31"/>
  <c r="M634" i="31"/>
  <c r="L634" i="31"/>
  <c r="J633" i="31"/>
  <c r="Q633" i="31"/>
  <c r="O633" i="31"/>
  <c r="M633" i="31"/>
  <c r="L633" i="31"/>
  <c r="J632" i="31"/>
  <c r="Q632" i="31"/>
  <c r="O632" i="31"/>
  <c r="M632" i="31"/>
  <c r="L632" i="31"/>
  <c r="J631" i="31"/>
  <c r="Q631" i="31"/>
  <c r="O631" i="31"/>
  <c r="M631" i="31"/>
  <c r="L631" i="31"/>
  <c r="J630" i="31"/>
  <c r="Q630" i="31"/>
  <c r="O630" i="31"/>
  <c r="M630" i="31"/>
  <c r="L630" i="31"/>
  <c r="J629" i="31"/>
  <c r="Q629" i="31"/>
  <c r="O629" i="31"/>
  <c r="M629" i="31"/>
  <c r="L629" i="31"/>
  <c r="J628" i="31"/>
  <c r="Q628" i="31"/>
  <c r="O628" i="31"/>
  <c r="M628" i="31"/>
  <c r="L628" i="31"/>
  <c r="J627" i="31"/>
  <c r="Q627" i="31"/>
  <c r="O627" i="31"/>
  <c r="M627" i="31"/>
  <c r="L627" i="31"/>
  <c r="J626" i="31"/>
  <c r="Q626" i="31"/>
  <c r="O626" i="31"/>
  <c r="M626" i="31"/>
  <c r="L626" i="31"/>
  <c r="J625" i="31"/>
  <c r="Q625" i="31"/>
  <c r="O625" i="31"/>
  <c r="M625" i="31"/>
  <c r="L625" i="31"/>
  <c r="J624" i="31"/>
  <c r="Q624" i="31"/>
  <c r="O624" i="31"/>
  <c r="M624" i="31"/>
  <c r="L624" i="31"/>
  <c r="J623" i="31"/>
  <c r="Q623" i="31"/>
  <c r="O623" i="31"/>
  <c r="M623" i="31"/>
  <c r="L623" i="31"/>
  <c r="J622" i="31"/>
  <c r="Q622" i="31"/>
  <c r="O622" i="31"/>
  <c r="M622" i="31"/>
  <c r="L622" i="31"/>
  <c r="J621" i="31"/>
  <c r="Q621" i="31"/>
  <c r="O621" i="31"/>
  <c r="M621" i="31"/>
  <c r="L621" i="31"/>
  <c r="J620" i="31"/>
  <c r="Q620" i="31"/>
  <c r="O620" i="31"/>
  <c r="M620" i="31"/>
  <c r="L620" i="31"/>
  <c r="J619" i="31"/>
  <c r="Q619" i="31"/>
  <c r="O619" i="31"/>
  <c r="M619" i="31"/>
  <c r="L619" i="31"/>
  <c r="J618" i="31"/>
  <c r="Q618" i="31"/>
  <c r="O618" i="31"/>
  <c r="M618" i="31"/>
  <c r="L618" i="31"/>
  <c r="J617" i="31"/>
  <c r="Q617" i="31"/>
  <c r="O617" i="31"/>
  <c r="M617" i="31"/>
  <c r="L617" i="31"/>
  <c r="J616" i="31"/>
  <c r="Q616" i="31"/>
  <c r="O616" i="31"/>
  <c r="M616" i="31"/>
  <c r="L616" i="31"/>
  <c r="J615" i="31"/>
  <c r="Q615" i="31"/>
  <c r="O615" i="31"/>
  <c r="M615" i="31"/>
  <c r="L615" i="31"/>
  <c r="J614" i="31"/>
  <c r="Q614" i="31"/>
  <c r="O614" i="31"/>
  <c r="M614" i="31"/>
  <c r="L614" i="31"/>
  <c r="J613" i="31"/>
  <c r="Q613" i="31"/>
  <c r="O613" i="31"/>
  <c r="M613" i="31"/>
  <c r="L613" i="31"/>
  <c r="J612" i="31"/>
  <c r="Q612" i="31"/>
  <c r="O612" i="31"/>
  <c r="M612" i="31"/>
  <c r="L612" i="31"/>
  <c r="J611" i="31"/>
  <c r="Q611" i="31"/>
  <c r="O611" i="31"/>
  <c r="M611" i="31"/>
  <c r="L611" i="31"/>
  <c r="J610" i="31"/>
  <c r="Q610" i="31"/>
  <c r="O610" i="31"/>
  <c r="M610" i="31"/>
  <c r="L610" i="31"/>
  <c r="J609" i="31"/>
  <c r="Q609" i="31"/>
  <c r="O609" i="31"/>
  <c r="M609" i="31"/>
  <c r="L609" i="31"/>
  <c r="J608" i="31"/>
  <c r="Q608" i="31"/>
  <c r="O608" i="31"/>
  <c r="M608" i="31"/>
  <c r="L608" i="31"/>
  <c r="J607" i="31"/>
  <c r="Q607" i="31"/>
  <c r="O607" i="31"/>
  <c r="M607" i="31"/>
  <c r="L607" i="31"/>
  <c r="J606" i="31"/>
  <c r="Q606" i="31"/>
  <c r="O606" i="31"/>
  <c r="M606" i="31"/>
  <c r="L606" i="31"/>
  <c r="J605" i="31"/>
  <c r="Q605" i="31"/>
  <c r="O605" i="31"/>
  <c r="M605" i="31"/>
  <c r="L605" i="31"/>
  <c r="J604" i="31"/>
  <c r="Q604" i="31"/>
  <c r="O604" i="31"/>
  <c r="M604" i="31"/>
  <c r="L604" i="31"/>
  <c r="J603" i="31"/>
  <c r="Q603" i="31"/>
  <c r="O603" i="31"/>
  <c r="M603" i="31"/>
  <c r="L603" i="31"/>
  <c r="J602" i="31"/>
  <c r="Q602" i="31"/>
  <c r="O602" i="31"/>
  <c r="M602" i="31"/>
  <c r="L602" i="31"/>
  <c r="J601" i="31"/>
  <c r="Q601" i="31"/>
  <c r="O601" i="31"/>
  <c r="M601" i="31"/>
  <c r="L601" i="31"/>
  <c r="J600" i="31"/>
  <c r="Q600" i="31"/>
  <c r="O600" i="31"/>
  <c r="M600" i="31"/>
  <c r="L600" i="31"/>
  <c r="J599" i="31"/>
  <c r="Q599" i="31"/>
  <c r="O599" i="31"/>
  <c r="M599" i="31"/>
  <c r="L599" i="31"/>
  <c r="J598" i="31"/>
  <c r="Q598" i="31"/>
  <c r="O598" i="31"/>
  <c r="M598" i="31"/>
  <c r="L598" i="31"/>
  <c r="J597" i="31"/>
  <c r="Q597" i="31"/>
  <c r="O597" i="31"/>
  <c r="M597" i="31"/>
  <c r="L597" i="31"/>
  <c r="J596" i="31"/>
  <c r="Q596" i="31"/>
  <c r="O596" i="31"/>
  <c r="M596" i="31"/>
  <c r="L596" i="31"/>
  <c r="J595" i="31"/>
  <c r="Q595" i="31"/>
  <c r="O595" i="31"/>
  <c r="M595" i="31"/>
  <c r="L595" i="31"/>
  <c r="J594" i="31"/>
  <c r="Q594" i="31"/>
  <c r="O594" i="31"/>
  <c r="M594" i="31"/>
  <c r="L594" i="31"/>
  <c r="J593" i="31"/>
  <c r="Q593" i="31"/>
  <c r="O593" i="31"/>
  <c r="M593" i="31"/>
  <c r="L593" i="31"/>
  <c r="J592" i="31"/>
  <c r="Q592" i="31"/>
  <c r="O592" i="31"/>
  <c r="M592" i="31"/>
  <c r="L592" i="31"/>
  <c r="J591" i="31"/>
  <c r="Q591" i="31"/>
  <c r="O591" i="31"/>
  <c r="M591" i="31"/>
  <c r="L591" i="31"/>
  <c r="J590" i="31"/>
  <c r="Q590" i="31"/>
  <c r="O590" i="31"/>
  <c r="M590" i="31"/>
  <c r="L590" i="31"/>
  <c r="J589" i="31"/>
  <c r="Q589" i="31"/>
  <c r="O589" i="31"/>
  <c r="M589" i="31"/>
  <c r="L589" i="31"/>
  <c r="J588" i="31"/>
  <c r="Q588" i="31"/>
  <c r="O588" i="31"/>
  <c r="M588" i="31"/>
  <c r="L588" i="31"/>
  <c r="J587" i="31"/>
  <c r="Q587" i="31"/>
  <c r="O587" i="31"/>
  <c r="M587" i="31"/>
  <c r="L587" i="31"/>
  <c r="J586" i="31"/>
  <c r="Q586" i="31"/>
  <c r="O586" i="31"/>
  <c r="M586" i="31"/>
  <c r="L586" i="31"/>
  <c r="J585" i="31"/>
  <c r="Q585" i="31"/>
  <c r="O585" i="31"/>
  <c r="M585" i="31"/>
  <c r="L585" i="31"/>
  <c r="J584" i="31"/>
  <c r="Q584" i="31"/>
  <c r="O584" i="31"/>
  <c r="M584" i="31"/>
  <c r="L584" i="31"/>
  <c r="J583" i="31"/>
  <c r="Q583" i="31"/>
  <c r="O583" i="31"/>
  <c r="M583" i="31"/>
  <c r="L583" i="31"/>
  <c r="J582" i="31"/>
  <c r="Q582" i="31"/>
  <c r="O582" i="31"/>
  <c r="M582" i="31"/>
  <c r="L582" i="31"/>
  <c r="J581" i="31"/>
  <c r="Q581" i="31"/>
  <c r="O581" i="31"/>
  <c r="M581" i="31"/>
  <c r="L581" i="31"/>
  <c r="J580" i="31"/>
  <c r="Q580" i="31"/>
  <c r="O580" i="31"/>
  <c r="M580" i="31"/>
  <c r="L580" i="31"/>
  <c r="J579" i="31"/>
  <c r="Q579" i="31"/>
  <c r="O579" i="31"/>
  <c r="M579" i="31"/>
  <c r="L579" i="31"/>
  <c r="J578" i="31"/>
  <c r="Q578" i="31"/>
  <c r="O578" i="31"/>
  <c r="M578" i="31"/>
  <c r="L578" i="31"/>
  <c r="J577" i="31"/>
  <c r="Q577" i="31"/>
  <c r="O577" i="31"/>
  <c r="M577" i="31"/>
  <c r="L577" i="31"/>
  <c r="J576" i="31"/>
  <c r="Q576" i="31"/>
  <c r="O576" i="31"/>
  <c r="M576" i="31"/>
  <c r="L576" i="31"/>
  <c r="J575" i="31"/>
  <c r="Q575" i="31"/>
  <c r="O575" i="31"/>
  <c r="M575" i="31"/>
  <c r="L575" i="31"/>
  <c r="J574" i="31"/>
  <c r="Q574" i="31"/>
  <c r="O574" i="31"/>
  <c r="M574" i="31"/>
  <c r="L574" i="31"/>
  <c r="J573" i="31"/>
  <c r="Q573" i="31"/>
  <c r="O573" i="31"/>
  <c r="M573" i="31"/>
  <c r="L573" i="31"/>
  <c r="J572" i="31"/>
  <c r="Q572" i="31"/>
  <c r="O572" i="31"/>
  <c r="M572" i="31"/>
  <c r="L572" i="31"/>
  <c r="J571" i="31"/>
  <c r="Q571" i="31"/>
  <c r="O571" i="31"/>
  <c r="M571" i="31"/>
  <c r="L571" i="31"/>
  <c r="J570" i="31"/>
  <c r="Q570" i="31"/>
  <c r="O570" i="31"/>
  <c r="M570" i="31"/>
  <c r="L570" i="31"/>
  <c r="J569" i="31"/>
  <c r="Q569" i="31"/>
  <c r="O569" i="31"/>
  <c r="M569" i="31"/>
  <c r="L569" i="31"/>
  <c r="J568" i="31"/>
  <c r="Q568" i="31"/>
  <c r="O568" i="31"/>
  <c r="M568" i="31"/>
  <c r="L568" i="31"/>
  <c r="J567" i="31"/>
  <c r="Q567" i="31"/>
  <c r="O567" i="31"/>
  <c r="M567" i="31"/>
  <c r="L567" i="31"/>
  <c r="J566" i="31"/>
  <c r="Q566" i="31"/>
  <c r="O566" i="31"/>
  <c r="M566" i="31"/>
  <c r="L566" i="31"/>
  <c r="J565" i="31"/>
  <c r="Q565" i="31"/>
  <c r="O565" i="31"/>
  <c r="M565" i="31"/>
  <c r="L565" i="31"/>
  <c r="J564" i="31"/>
  <c r="Q564" i="31"/>
  <c r="O564" i="31"/>
  <c r="M564" i="31"/>
  <c r="L564" i="31"/>
  <c r="J563" i="31"/>
  <c r="Q563" i="31"/>
  <c r="O563" i="31"/>
  <c r="M563" i="31"/>
  <c r="L563" i="31"/>
  <c r="J562" i="31"/>
  <c r="Q562" i="31"/>
  <c r="O562" i="31"/>
  <c r="M562" i="31"/>
  <c r="L562" i="31"/>
  <c r="J561" i="31"/>
  <c r="Q561" i="31"/>
  <c r="O561" i="31"/>
  <c r="M561" i="31"/>
  <c r="L561" i="31"/>
  <c r="J560" i="31"/>
  <c r="Q560" i="31"/>
  <c r="O560" i="31"/>
  <c r="M560" i="31"/>
  <c r="L560" i="31"/>
  <c r="J559" i="31"/>
  <c r="Q559" i="31"/>
  <c r="O559" i="31"/>
  <c r="M559" i="31"/>
  <c r="L559" i="31"/>
  <c r="J558" i="31"/>
  <c r="Q558" i="31"/>
  <c r="O558" i="31"/>
  <c r="M558" i="31"/>
  <c r="L558" i="31"/>
  <c r="J557" i="31"/>
  <c r="Q557" i="31"/>
  <c r="O557" i="31"/>
  <c r="M557" i="31"/>
  <c r="L557" i="31"/>
  <c r="J556" i="31"/>
  <c r="Q556" i="31"/>
  <c r="O556" i="31"/>
  <c r="M556" i="31"/>
  <c r="L556" i="31"/>
  <c r="J555" i="31"/>
  <c r="Q555" i="31"/>
  <c r="O555" i="31"/>
  <c r="M555" i="31"/>
  <c r="L555" i="31"/>
  <c r="J554" i="31"/>
  <c r="Q554" i="31"/>
  <c r="O554" i="31"/>
  <c r="M554" i="31"/>
  <c r="L554" i="31"/>
  <c r="J553" i="31"/>
  <c r="Q553" i="31"/>
  <c r="O553" i="31"/>
  <c r="M553" i="31"/>
  <c r="L553" i="31"/>
  <c r="J552" i="31"/>
  <c r="Q552" i="31"/>
  <c r="O552" i="31"/>
  <c r="M552" i="31"/>
  <c r="L552" i="31"/>
  <c r="J551" i="31"/>
  <c r="Q551" i="31"/>
  <c r="O551" i="31"/>
  <c r="M551" i="31"/>
  <c r="L551" i="31"/>
  <c r="J550" i="31"/>
  <c r="Q550" i="31"/>
  <c r="O550" i="31"/>
  <c r="M550" i="31"/>
  <c r="L550" i="31"/>
  <c r="J549" i="31"/>
  <c r="Q549" i="31"/>
  <c r="O549" i="31"/>
  <c r="M549" i="31"/>
  <c r="L549" i="31"/>
  <c r="J548" i="31"/>
  <c r="Q548" i="31"/>
  <c r="O548" i="31"/>
  <c r="M548" i="31"/>
  <c r="L548" i="31"/>
  <c r="J547" i="31"/>
  <c r="Q547" i="31"/>
  <c r="O547" i="31"/>
  <c r="M547" i="31"/>
  <c r="L547" i="31"/>
  <c r="J546" i="31"/>
  <c r="Q546" i="31"/>
  <c r="O546" i="31"/>
  <c r="M546" i="31"/>
  <c r="L546" i="31"/>
  <c r="J545" i="31"/>
  <c r="Q545" i="31"/>
  <c r="O545" i="31"/>
  <c r="M545" i="31"/>
  <c r="L545" i="31"/>
  <c r="J544" i="31"/>
  <c r="Q544" i="31"/>
  <c r="O544" i="31"/>
  <c r="M544" i="31"/>
  <c r="L544" i="31"/>
  <c r="J543" i="31"/>
  <c r="Q543" i="31"/>
  <c r="O543" i="31"/>
  <c r="M543" i="31"/>
  <c r="L543" i="31"/>
  <c r="J542" i="31"/>
  <c r="Q542" i="31"/>
  <c r="O542" i="31"/>
  <c r="M542" i="31"/>
  <c r="L542" i="31"/>
  <c r="J541" i="31"/>
  <c r="Q541" i="31"/>
  <c r="O541" i="31"/>
  <c r="M541" i="31"/>
  <c r="L541" i="31"/>
  <c r="J540" i="31"/>
  <c r="Q540" i="31"/>
  <c r="O540" i="31"/>
  <c r="M540" i="31"/>
  <c r="L540" i="31"/>
  <c r="J539" i="31"/>
  <c r="Q539" i="31"/>
  <c r="O539" i="31"/>
  <c r="M539" i="31"/>
  <c r="L539" i="31"/>
  <c r="J538" i="31"/>
  <c r="Q538" i="31"/>
  <c r="O538" i="31"/>
  <c r="M538" i="31"/>
  <c r="L538" i="31"/>
  <c r="J537" i="31"/>
  <c r="Q537" i="31"/>
  <c r="O537" i="31"/>
  <c r="M537" i="31"/>
  <c r="L537" i="31"/>
  <c r="J536" i="31"/>
  <c r="Q536" i="31"/>
  <c r="O536" i="31"/>
  <c r="M536" i="31"/>
  <c r="L536" i="31"/>
  <c r="J535" i="31"/>
  <c r="Q535" i="31"/>
  <c r="O535" i="31"/>
  <c r="M535" i="31"/>
  <c r="L535" i="31"/>
  <c r="J534" i="31"/>
  <c r="Q534" i="31"/>
  <c r="O534" i="31"/>
  <c r="M534" i="31"/>
  <c r="L534" i="31"/>
  <c r="J533" i="31"/>
  <c r="Q533" i="31"/>
  <c r="O533" i="31"/>
  <c r="M533" i="31"/>
  <c r="L533" i="31"/>
  <c r="J532" i="31"/>
  <c r="Q532" i="31"/>
  <c r="O532" i="31"/>
  <c r="M532" i="31"/>
  <c r="L532" i="31"/>
  <c r="J531" i="31"/>
  <c r="Q531" i="31"/>
  <c r="O531" i="31"/>
  <c r="M531" i="31"/>
  <c r="L531" i="31"/>
  <c r="J530" i="31"/>
  <c r="Q530" i="31"/>
  <c r="O530" i="31"/>
  <c r="M530" i="31"/>
  <c r="L530" i="31"/>
  <c r="J529" i="31"/>
  <c r="Q529" i="31"/>
  <c r="O529" i="31"/>
  <c r="M529" i="31"/>
  <c r="L529" i="31"/>
  <c r="J528" i="31"/>
  <c r="Q528" i="31"/>
  <c r="O528" i="31"/>
  <c r="M528" i="31"/>
  <c r="L528" i="31"/>
  <c r="J527" i="31"/>
  <c r="Q527" i="31"/>
  <c r="O527" i="31"/>
  <c r="M527" i="31"/>
  <c r="L527" i="31"/>
  <c r="J526" i="31"/>
  <c r="Q526" i="31"/>
  <c r="O526" i="31"/>
  <c r="M526" i="31"/>
  <c r="L526" i="31"/>
  <c r="J525" i="31"/>
  <c r="Q525" i="31"/>
  <c r="O525" i="31"/>
  <c r="M525" i="31"/>
  <c r="L525" i="31"/>
  <c r="J524" i="31"/>
  <c r="Q524" i="31"/>
  <c r="O524" i="31"/>
  <c r="M524" i="31"/>
  <c r="L524" i="31"/>
  <c r="J523" i="31"/>
  <c r="Q523" i="31"/>
  <c r="O523" i="31"/>
  <c r="M523" i="31"/>
  <c r="L523" i="31"/>
  <c r="J522" i="31"/>
  <c r="Q522" i="31"/>
  <c r="O522" i="31"/>
  <c r="M522" i="31"/>
  <c r="L522" i="31"/>
  <c r="J521" i="31"/>
  <c r="Q521" i="31"/>
  <c r="O521" i="31"/>
  <c r="M521" i="31"/>
  <c r="L521" i="31"/>
  <c r="J520" i="31"/>
  <c r="Q520" i="31"/>
  <c r="O520" i="31"/>
  <c r="M520" i="31"/>
  <c r="L520" i="31"/>
  <c r="J519" i="31"/>
  <c r="Q519" i="31"/>
  <c r="O519" i="31"/>
  <c r="M519" i="31"/>
  <c r="L519" i="31"/>
  <c r="J518" i="31"/>
  <c r="Q518" i="31"/>
  <c r="O518" i="31"/>
  <c r="M518" i="31"/>
  <c r="L518" i="31"/>
  <c r="J517" i="31"/>
  <c r="Q517" i="31"/>
  <c r="O517" i="31"/>
  <c r="M517" i="31"/>
  <c r="L517" i="31"/>
  <c r="J516" i="31"/>
  <c r="Q516" i="31"/>
  <c r="O516" i="31"/>
  <c r="M516" i="31"/>
  <c r="L516" i="31"/>
  <c r="J515" i="31"/>
  <c r="Q515" i="31"/>
  <c r="O515" i="31"/>
  <c r="M515" i="31"/>
  <c r="L515" i="31"/>
  <c r="J514" i="31"/>
  <c r="Q514" i="31"/>
  <c r="O514" i="31"/>
  <c r="M514" i="31"/>
  <c r="L514" i="31"/>
  <c r="J513" i="31"/>
  <c r="Q513" i="31"/>
  <c r="O513" i="31"/>
  <c r="M513" i="31"/>
  <c r="L513" i="31"/>
  <c r="J512" i="31"/>
  <c r="Q512" i="31"/>
  <c r="O512" i="31"/>
  <c r="M512" i="31"/>
  <c r="L512" i="31"/>
  <c r="J511" i="31"/>
  <c r="Q511" i="31"/>
  <c r="O511" i="31"/>
  <c r="M511" i="31"/>
  <c r="L511" i="31"/>
  <c r="J510" i="31"/>
  <c r="Q510" i="31"/>
  <c r="O510" i="31"/>
  <c r="M510" i="31"/>
  <c r="L510" i="31"/>
  <c r="J509" i="31"/>
  <c r="Q509" i="31"/>
  <c r="O509" i="31"/>
  <c r="M509" i="31"/>
  <c r="L509" i="31"/>
  <c r="J508" i="31"/>
  <c r="Q508" i="31"/>
  <c r="O508" i="31"/>
  <c r="M508" i="31"/>
  <c r="L508" i="31"/>
  <c r="J507" i="31"/>
  <c r="Q507" i="31"/>
  <c r="O507" i="31"/>
  <c r="M507" i="31"/>
  <c r="L507" i="31"/>
  <c r="J506" i="31"/>
  <c r="Q506" i="31"/>
  <c r="O506" i="31"/>
  <c r="M506" i="31"/>
  <c r="L506" i="31"/>
  <c r="J505" i="31"/>
  <c r="Q505" i="31"/>
  <c r="O505" i="31"/>
  <c r="M505" i="31"/>
  <c r="L505" i="31"/>
  <c r="J504" i="31"/>
  <c r="Q504" i="31"/>
  <c r="O504" i="31"/>
  <c r="M504" i="31"/>
  <c r="L504" i="31"/>
  <c r="J503" i="31"/>
  <c r="Q503" i="31"/>
  <c r="O503" i="31"/>
  <c r="M503" i="31"/>
  <c r="L503" i="31"/>
  <c r="J502" i="31"/>
  <c r="Q502" i="31"/>
  <c r="O502" i="31"/>
  <c r="M502" i="31"/>
  <c r="L502" i="31"/>
  <c r="J501" i="31"/>
  <c r="Q501" i="31"/>
  <c r="O501" i="31"/>
  <c r="M501" i="31"/>
  <c r="L501" i="31"/>
  <c r="J500" i="31"/>
  <c r="Q500" i="31"/>
  <c r="O500" i="31"/>
  <c r="M500" i="31"/>
  <c r="L500" i="31"/>
  <c r="J499" i="31"/>
  <c r="Q499" i="31"/>
  <c r="O499" i="31"/>
  <c r="M499" i="31"/>
  <c r="L499" i="31"/>
  <c r="J498" i="31"/>
  <c r="Q498" i="31"/>
  <c r="O498" i="31"/>
  <c r="M498" i="31"/>
  <c r="L498" i="31"/>
  <c r="J497" i="31"/>
  <c r="Q497" i="31"/>
  <c r="O497" i="31"/>
  <c r="M497" i="31"/>
  <c r="L497" i="31"/>
  <c r="J496" i="31"/>
  <c r="Q496" i="31"/>
  <c r="O496" i="31"/>
  <c r="M496" i="31"/>
  <c r="L496" i="31"/>
  <c r="J495" i="31"/>
  <c r="Q495" i="31"/>
  <c r="O495" i="31"/>
  <c r="M495" i="31"/>
  <c r="L495" i="31"/>
  <c r="J494" i="31"/>
  <c r="Q494" i="31"/>
  <c r="O494" i="31"/>
  <c r="M494" i="31"/>
  <c r="L494" i="31"/>
  <c r="J493" i="31"/>
  <c r="Q493" i="31"/>
  <c r="O493" i="31"/>
  <c r="M493" i="31"/>
  <c r="L493" i="31"/>
  <c r="J492" i="31"/>
  <c r="Q492" i="31"/>
  <c r="O492" i="31"/>
  <c r="M492" i="31"/>
  <c r="L492" i="31"/>
  <c r="J491" i="31"/>
  <c r="Q491" i="31"/>
  <c r="O491" i="31"/>
  <c r="M491" i="31"/>
  <c r="L491" i="31"/>
  <c r="J490" i="31"/>
  <c r="Q490" i="31"/>
  <c r="O490" i="31"/>
  <c r="M490" i="31"/>
  <c r="L490" i="31"/>
  <c r="J489" i="31"/>
  <c r="Q489" i="31"/>
  <c r="O489" i="31"/>
  <c r="M489" i="31"/>
  <c r="L489" i="31"/>
  <c r="J488" i="31"/>
  <c r="Q488" i="31"/>
  <c r="O488" i="31"/>
  <c r="M488" i="31"/>
  <c r="L488" i="31"/>
  <c r="J487" i="31"/>
  <c r="Q487" i="31"/>
  <c r="O487" i="31"/>
  <c r="M487" i="31"/>
  <c r="L487" i="31"/>
  <c r="J486" i="31"/>
  <c r="Q486" i="31"/>
  <c r="O486" i="31"/>
  <c r="M486" i="31"/>
  <c r="L486" i="31"/>
  <c r="J485" i="31"/>
  <c r="Q485" i="31"/>
  <c r="O485" i="31"/>
  <c r="M485" i="31"/>
  <c r="L485" i="31"/>
  <c r="J484" i="31"/>
  <c r="Q484" i="31"/>
  <c r="O484" i="31"/>
  <c r="M484" i="31"/>
  <c r="L484" i="31"/>
  <c r="J483" i="31"/>
  <c r="Q483" i="31"/>
  <c r="O483" i="31"/>
  <c r="M483" i="31"/>
  <c r="L483" i="31"/>
  <c r="J482" i="31"/>
  <c r="Q482" i="31"/>
  <c r="O482" i="31"/>
  <c r="M482" i="31"/>
  <c r="L482" i="31"/>
  <c r="J481" i="31"/>
  <c r="Q481" i="31"/>
  <c r="O481" i="31"/>
  <c r="M481" i="31"/>
  <c r="L481" i="31"/>
  <c r="J480" i="31"/>
  <c r="Q480" i="31"/>
  <c r="O480" i="31"/>
  <c r="M480" i="31"/>
  <c r="L480" i="31"/>
  <c r="J479" i="31"/>
  <c r="Q479" i="31"/>
  <c r="O479" i="31"/>
  <c r="M479" i="31"/>
  <c r="L479" i="31"/>
  <c r="J478" i="31"/>
  <c r="Q478" i="31"/>
  <c r="O478" i="31"/>
  <c r="M478" i="31"/>
  <c r="L478" i="31"/>
  <c r="J477" i="31"/>
  <c r="Q477" i="31"/>
  <c r="O477" i="31"/>
  <c r="M477" i="31"/>
  <c r="L477" i="31"/>
  <c r="J476" i="31"/>
  <c r="Q476" i="31"/>
  <c r="O476" i="31"/>
  <c r="M476" i="31"/>
  <c r="L476" i="31"/>
  <c r="J475" i="31"/>
  <c r="Q475" i="31"/>
  <c r="O475" i="31"/>
  <c r="M475" i="31"/>
  <c r="L475" i="31"/>
  <c r="J474" i="31"/>
  <c r="Q474" i="31"/>
  <c r="O474" i="31"/>
  <c r="M474" i="31"/>
  <c r="L474" i="31"/>
  <c r="J473" i="31"/>
  <c r="Q473" i="31"/>
  <c r="O473" i="31"/>
  <c r="M473" i="31"/>
  <c r="L473" i="31"/>
  <c r="J472" i="31"/>
  <c r="Q472" i="31"/>
  <c r="O472" i="31"/>
  <c r="M472" i="31"/>
  <c r="L472" i="31"/>
  <c r="J471" i="31"/>
  <c r="Q471" i="31"/>
  <c r="O471" i="31"/>
  <c r="M471" i="31"/>
  <c r="L471" i="31"/>
  <c r="J470" i="31"/>
  <c r="Q470" i="31"/>
  <c r="O470" i="31"/>
  <c r="M470" i="31"/>
  <c r="L470" i="31"/>
  <c r="J469" i="31"/>
  <c r="Q469" i="31"/>
  <c r="O469" i="31"/>
  <c r="M469" i="31"/>
  <c r="L469" i="31"/>
  <c r="J468" i="31"/>
  <c r="Q468" i="31"/>
  <c r="O468" i="31"/>
  <c r="M468" i="31"/>
  <c r="L468" i="31"/>
  <c r="J467" i="31"/>
  <c r="Q467" i="31"/>
  <c r="O467" i="31"/>
  <c r="M467" i="31"/>
  <c r="L467" i="31"/>
  <c r="J466" i="31"/>
  <c r="Q466" i="31"/>
  <c r="O466" i="31"/>
  <c r="M466" i="31"/>
  <c r="L466" i="31"/>
  <c r="J465" i="31"/>
  <c r="Q465" i="31"/>
  <c r="O465" i="31"/>
  <c r="M465" i="31"/>
  <c r="L465" i="31"/>
  <c r="J464" i="31"/>
  <c r="Q464" i="31"/>
  <c r="O464" i="31"/>
  <c r="M464" i="31"/>
  <c r="L464" i="31"/>
  <c r="J463" i="31"/>
  <c r="Q463" i="31"/>
  <c r="O463" i="31"/>
  <c r="M463" i="31"/>
  <c r="L463" i="31"/>
  <c r="J462" i="31"/>
  <c r="Q462" i="31"/>
  <c r="O462" i="31"/>
  <c r="M462" i="31"/>
  <c r="L462" i="31"/>
  <c r="J461" i="31"/>
  <c r="Q461" i="31"/>
  <c r="O461" i="31"/>
  <c r="M461" i="31"/>
  <c r="L461" i="31"/>
  <c r="J460" i="31"/>
  <c r="Q460" i="31"/>
  <c r="O460" i="31"/>
  <c r="M460" i="31"/>
  <c r="L460" i="31"/>
  <c r="J459" i="31"/>
  <c r="Q459" i="31"/>
  <c r="O459" i="31"/>
  <c r="M459" i="31"/>
  <c r="L459" i="31"/>
  <c r="J458" i="31"/>
  <c r="Q458" i="31"/>
  <c r="O458" i="31"/>
  <c r="M458" i="31"/>
  <c r="L458" i="31"/>
  <c r="J457" i="31"/>
  <c r="Q457" i="31"/>
  <c r="O457" i="31"/>
  <c r="M457" i="31"/>
  <c r="L457" i="31"/>
  <c r="J456" i="31"/>
  <c r="Q456" i="31"/>
  <c r="O456" i="31"/>
  <c r="M456" i="31"/>
  <c r="L456" i="31"/>
  <c r="J455" i="31"/>
  <c r="Q455" i="31"/>
  <c r="O455" i="31"/>
  <c r="M455" i="31"/>
  <c r="L455" i="31"/>
  <c r="J454" i="31"/>
  <c r="Q454" i="31"/>
  <c r="O454" i="31"/>
  <c r="M454" i="31"/>
  <c r="L454" i="31"/>
  <c r="J453" i="31"/>
  <c r="Q453" i="31"/>
  <c r="O453" i="31"/>
  <c r="M453" i="31"/>
  <c r="L453" i="31"/>
  <c r="J452" i="31"/>
  <c r="Q452" i="31"/>
  <c r="O452" i="31"/>
  <c r="M452" i="31"/>
  <c r="L452" i="31"/>
  <c r="J451" i="31"/>
  <c r="Q451" i="31"/>
  <c r="O451" i="31"/>
  <c r="M451" i="31"/>
  <c r="L451" i="31"/>
  <c r="J450" i="31"/>
  <c r="Q450" i="31"/>
  <c r="O450" i="31"/>
  <c r="M450" i="31"/>
  <c r="L450" i="31"/>
  <c r="J449" i="31"/>
  <c r="Q449" i="31"/>
  <c r="O449" i="31"/>
  <c r="M449" i="31"/>
  <c r="L449" i="31"/>
  <c r="J448" i="31"/>
  <c r="Q448" i="31"/>
  <c r="O448" i="31"/>
  <c r="M448" i="31"/>
  <c r="L448" i="31"/>
  <c r="J447" i="31"/>
  <c r="Q447" i="31"/>
  <c r="O447" i="31"/>
  <c r="M447" i="31"/>
  <c r="L447" i="31"/>
  <c r="J446" i="31"/>
  <c r="Q446" i="31"/>
  <c r="O446" i="31"/>
  <c r="M446" i="31"/>
  <c r="L446" i="31"/>
  <c r="J445" i="31"/>
  <c r="Q445" i="31"/>
  <c r="O445" i="31"/>
  <c r="M445" i="31"/>
  <c r="L445" i="31"/>
  <c r="J444" i="31"/>
  <c r="Q444" i="31"/>
  <c r="O444" i="31"/>
  <c r="M444" i="31"/>
  <c r="L444" i="31"/>
  <c r="J443" i="31"/>
  <c r="Q443" i="31"/>
  <c r="O443" i="31"/>
  <c r="M443" i="31"/>
  <c r="L443" i="31"/>
  <c r="J442" i="31"/>
  <c r="Q442" i="31"/>
  <c r="O442" i="31"/>
  <c r="M442" i="31"/>
  <c r="L442" i="31"/>
  <c r="J441" i="31"/>
  <c r="Q441" i="31"/>
  <c r="O441" i="31"/>
  <c r="M441" i="31"/>
  <c r="L441" i="31"/>
  <c r="J440" i="31"/>
  <c r="Q440" i="31"/>
  <c r="O440" i="31"/>
  <c r="M440" i="31"/>
  <c r="L440" i="31"/>
  <c r="J439" i="31"/>
  <c r="Q439" i="31"/>
  <c r="O439" i="31"/>
  <c r="M439" i="31"/>
  <c r="L439" i="31"/>
  <c r="J438" i="31"/>
  <c r="Q438" i="31"/>
  <c r="O438" i="31"/>
  <c r="M438" i="31"/>
  <c r="L438" i="31"/>
  <c r="J437" i="31"/>
  <c r="Q437" i="31"/>
  <c r="O437" i="31"/>
  <c r="M437" i="31"/>
  <c r="L437" i="31"/>
  <c r="J436" i="31"/>
  <c r="Q436" i="31"/>
  <c r="O436" i="31"/>
  <c r="M436" i="31"/>
  <c r="L436" i="31"/>
  <c r="J435" i="31"/>
  <c r="Q435" i="31"/>
  <c r="O435" i="31"/>
  <c r="M435" i="31"/>
  <c r="L435" i="31"/>
  <c r="J434" i="31"/>
  <c r="Q434" i="31"/>
  <c r="O434" i="31"/>
  <c r="M434" i="31"/>
  <c r="L434" i="31"/>
  <c r="J433" i="31"/>
  <c r="Q433" i="31"/>
  <c r="O433" i="31"/>
  <c r="M433" i="31"/>
  <c r="L433" i="31"/>
  <c r="J432" i="31"/>
  <c r="Q432" i="31"/>
  <c r="O432" i="31"/>
  <c r="M432" i="31"/>
  <c r="L432" i="31"/>
  <c r="J431" i="31"/>
  <c r="Q431" i="31"/>
  <c r="O431" i="31"/>
  <c r="M431" i="31"/>
  <c r="L431" i="31"/>
  <c r="J430" i="31"/>
  <c r="Q430" i="31"/>
  <c r="O430" i="31"/>
  <c r="M430" i="31"/>
  <c r="J428" i="31"/>
  <c r="Q428" i="31"/>
  <c r="O428" i="31"/>
  <c r="M428" i="31"/>
  <c r="L428" i="31"/>
  <c r="J427" i="31"/>
  <c r="Q427" i="31"/>
  <c r="O427" i="31"/>
  <c r="M427" i="31"/>
  <c r="L427" i="31"/>
  <c r="J426" i="31"/>
  <c r="Q426" i="31"/>
  <c r="O426" i="31"/>
  <c r="M426" i="31"/>
  <c r="L426" i="31"/>
  <c r="J425" i="31"/>
  <c r="Q425" i="31"/>
  <c r="O425" i="31"/>
  <c r="M425" i="31"/>
  <c r="L425" i="31"/>
  <c r="J424" i="31"/>
  <c r="Q424" i="31"/>
  <c r="O424" i="31"/>
  <c r="M424" i="31"/>
  <c r="L424" i="31"/>
  <c r="J423" i="31"/>
  <c r="Q423" i="31"/>
  <c r="O423" i="31"/>
  <c r="M423" i="31"/>
  <c r="L423" i="31"/>
  <c r="J422" i="31"/>
  <c r="Q422" i="31"/>
  <c r="O422" i="31"/>
  <c r="M422" i="31"/>
  <c r="L422" i="31"/>
  <c r="J421" i="31"/>
  <c r="Q421" i="31"/>
  <c r="O421" i="31"/>
  <c r="M421" i="31"/>
  <c r="L421" i="31"/>
  <c r="J420" i="31"/>
  <c r="Q420" i="31"/>
  <c r="O420" i="31"/>
  <c r="M420" i="31"/>
  <c r="L420" i="31"/>
  <c r="J419" i="31"/>
  <c r="Q419" i="31"/>
  <c r="O419" i="31"/>
  <c r="M419" i="31"/>
  <c r="L419" i="31"/>
  <c r="J418" i="31"/>
  <c r="Q418" i="31"/>
  <c r="O418" i="31"/>
  <c r="M418" i="31"/>
  <c r="L418" i="31"/>
  <c r="J417" i="31"/>
  <c r="Q417" i="31"/>
  <c r="O417" i="31"/>
  <c r="M417" i="31"/>
  <c r="L417" i="31"/>
  <c r="J416" i="31"/>
  <c r="Q416" i="31"/>
  <c r="O416" i="31"/>
  <c r="M416" i="31"/>
  <c r="L416" i="31"/>
  <c r="J415" i="31"/>
  <c r="Q415" i="31"/>
  <c r="O415" i="31"/>
  <c r="M415" i="31"/>
  <c r="L415" i="31"/>
  <c r="J414" i="31"/>
  <c r="Q414" i="31"/>
  <c r="O414" i="31"/>
  <c r="M414" i="31"/>
  <c r="L414" i="31"/>
  <c r="J413" i="31"/>
  <c r="Q413" i="31"/>
  <c r="O413" i="31"/>
  <c r="M413" i="31"/>
  <c r="L413" i="31"/>
  <c r="J412" i="31"/>
  <c r="Q412" i="31"/>
  <c r="O412" i="31"/>
  <c r="M412" i="31"/>
  <c r="L412" i="31"/>
  <c r="J411" i="31"/>
  <c r="Q411" i="31"/>
  <c r="O411" i="31"/>
  <c r="M411" i="31"/>
  <c r="L411" i="31"/>
  <c r="J410" i="31"/>
  <c r="Q410" i="31"/>
  <c r="O410" i="31"/>
  <c r="M410" i="31"/>
  <c r="L410" i="31"/>
  <c r="J409" i="31"/>
  <c r="Q409" i="31"/>
  <c r="O409" i="31"/>
  <c r="M409" i="31"/>
  <c r="L409" i="31"/>
  <c r="J408" i="31"/>
  <c r="Q408" i="31"/>
  <c r="O408" i="31"/>
  <c r="M408" i="31"/>
  <c r="L408" i="31"/>
  <c r="J407" i="31"/>
  <c r="Q407" i="31"/>
  <c r="O407" i="31"/>
  <c r="M407" i="31"/>
  <c r="L407" i="31"/>
  <c r="J406" i="31"/>
  <c r="Q406" i="31"/>
  <c r="O406" i="31"/>
  <c r="M406" i="31"/>
  <c r="L406" i="31"/>
  <c r="J405" i="31"/>
  <c r="Q405" i="31"/>
  <c r="O405" i="31"/>
  <c r="M405" i="31"/>
  <c r="L405" i="31"/>
  <c r="J404" i="31"/>
  <c r="Q404" i="31"/>
  <c r="O404" i="31"/>
  <c r="M404" i="31"/>
  <c r="L404" i="31"/>
  <c r="J403" i="31"/>
  <c r="Q403" i="31"/>
  <c r="O403" i="31"/>
  <c r="M403" i="31"/>
  <c r="L403" i="31"/>
  <c r="J402" i="31"/>
  <c r="Q402" i="31"/>
  <c r="O402" i="31"/>
  <c r="M402" i="31"/>
  <c r="L402" i="31"/>
  <c r="J401" i="31"/>
  <c r="Q401" i="31"/>
  <c r="O401" i="31"/>
  <c r="M401" i="31"/>
  <c r="L401" i="31"/>
  <c r="J400" i="31"/>
  <c r="Q400" i="31"/>
  <c r="O400" i="31"/>
  <c r="M400" i="31"/>
  <c r="L400" i="31"/>
  <c r="J399" i="31"/>
  <c r="Q399" i="31"/>
  <c r="O399" i="31"/>
  <c r="M399" i="31"/>
  <c r="L399" i="31"/>
  <c r="J398" i="31"/>
  <c r="Q398" i="31"/>
  <c r="O398" i="31"/>
  <c r="M398" i="31"/>
  <c r="L398" i="31"/>
  <c r="J397" i="31"/>
  <c r="Q397" i="31"/>
  <c r="O397" i="31"/>
  <c r="M397" i="31"/>
  <c r="L397" i="31"/>
  <c r="J396" i="31"/>
  <c r="Q396" i="31"/>
  <c r="O396" i="31"/>
  <c r="M396" i="31"/>
  <c r="L396" i="31"/>
  <c r="J395" i="31"/>
  <c r="Q395" i="31"/>
  <c r="O395" i="31"/>
  <c r="M395" i="31"/>
  <c r="L395" i="31"/>
  <c r="J394" i="31"/>
  <c r="Q394" i="31"/>
  <c r="O394" i="31"/>
  <c r="M394" i="31"/>
  <c r="L394" i="31"/>
  <c r="J393" i="31"/>
  <c r="Q393" i="31"/>
  <c r="O393" i="31"/>
  <c r="M393" i="31"/>
  <c r="L393" i="31"/>
  <c r="J392" i="31"/>
  <c r="Q392" i="31"/>
  <c r="O392" i="31"/>
  <c r="M392" i="31"/>
  <c r="L392" i="31"/>
  <c r="J391" i="31"/>
  <c r="Q391" i="31"/>
  <c r="O391" i="31"/>
  <c r="M391" i="31"/>
  <c r="L391" i="31"/>
  <c r="J390" i="31"/>
  <c r="Q390" i="31"/>
  <c r="O390" i="31"/>
  <c r="M390" i="31"/>
  <c r="L390" i="31"/>
  <c r="J389" i="31"/>
  <c r="Q389" i="31"/>
  <c r="O389" i="31"/>
  <c r="M389" i="31"/>
  <c r="L389" i="31"/>
  <c r="J388" i="31"/>
  <c r="Q388" i="31"/>
  <c r="O388" i="31"/>
  <c r="M388" i="31"/>
  <c r="L388" i="31"/>
  <c r="J387" i="31"/>
  <c r="Q387" i="31"/>
  <c r="O387" i="31"/>
  <c r="M387" i="31"/>
  <c r="L387" i="31"/>
  <c r="J386" i="31"/>
  <c r="Q386" i="31"/>
  <c r="O386" i="31"/>
  <c r="M386" i="31"/>
  <c r="L386" i="31"/>
  <c r="J385" i="31"/>
  <c r="Q385" i="31"/>
  <c r="O385" i="31"/>
  <c r="M385" i="31"/>
  <c r="L385" i="31"/>
  <c r="J384" i="31"/>
  <c r="Q384" i="31"/>
  <c r="O384" i="31"/>
  <c r="M384" i="31"/>
  <c r="L384" i="31"/>
  <c r="J383" i="31"/>
  <c r="Q383" i="31"/>
  <c r="O383" i="31"/>
  <c r="M383" i="31"/>
  <c r="L383" i="31"/>
  <c r="J382" i="31"/>
  <c r="Q382" i="31"/>
  <c r="O382" i="31"/>
  <c r="M382" i="31"/>
  <c r="L382" i="31"/>
  <c r="J381" i="31"/>
  <c r="Q381" i="31"/>
  <c r="O381" i="31"/>
  <c r="M381" i="31"/>
  <c r="L381" i="31"/>
  <c r="J380" i="31"/>
  <c r="Q380" i="31"/>
  <c r="O380" i="31"/>
  <c r="M380" i="31"/>
  <c r="L380" i="31"/>
  <c r="J379" i="31"/>
  <c r="Q379" i="31"/>
  <c r="O379" i="31"/>
  <c r="M379" i="31"/>
  <c r="L379" i="31"/>
  <c r="J378" i="31"/>
  <c r="Q378" i="31"/>
  <c r="O378" i="31"/>
  <c r="M378" i="31"/>
  <c r="L378" i="31"/>
  <c r="J377" i="31"/>
  <c r="Q377" i="31"/>
  <c r="O377" i="31"/>
  <c r="M377" i="31"/>
  <c r="L377" i="31"/>
  <c r="J376" i="31"/>
  <c r="Q376" i="31"/>
  <c r="O376" i="31"/>
  <c r="M376" i="31"/>
  <c r="L376" i="31"/>
  <c r="J375" i="31"/>
  <c r="Q375" i="31"/>
  <c r="O375" i="31"/>
  <c r="M375" i="31"/>
  <c r="L375" i="31"/>
  <c r="J374" i="31"/>
  <c r="Q374" i="31"/>
  <c r="O374" i="31"/>
  <c r="M374" i="31"/>
  <c r="L374" i="31"/>
  <c r="J373" i="31"/>
  <c r="Q373" i="31"/>
  <c r="O373" i="31"/>
  <c r="M373" i="31"/>
  <c r="L373" i="31"/>
  <c r="J372" i="31"/>
  <c r="Q372" i="31"/>
  <c r="O372" i="31"/>
  <c r="M372" i="31"/>
  <c r="L372" i="31"/>
  <c r="J371" i="31"/>
  <c r="Q371" i="31"/>
  <c r="O371" i="31"/>
  <c r="M371" i="31"/>
  <c r="L371" i="31"/>
  <c r="J370" i="31"/>
  <c r="Q370" i="31"/>
  <c r="O370" i="31"/>
  <c r="M370" i="31"/>
  <c r="L370" i="31"/>
  <c r="J368" i="31"/>
  <c r="Q368" i="31"/>
  <c r="O368" i="31"/>
  <c r="M368" i="31"/>
  <c r="L368" i="31"/>
  <c r="J367" i="31"/>
  <c r="Q367" i="31"/>
  <c r="O367" i="31"/>
  <c r="M367" i="31"/>
  <c r="L367" i="31"/>
  <c r="J366" i="31"/>
  <c r="Q366" i="31"/>
  <c r="O366" i="31"/>
  <c r="M366" i="31"/>
  <c r="L366" i="31"/>
  <c r="J365" i="31"/>
  <c r="Q365" i="31"/>
  <c r="O365" i="31"/>
  <c r="M365" i="31"/>
  <c r="L365" i="31"/>
  <c r="J364" i="31"/>
  <c r="Q364" i="31"/>
  <c r="O364" i="31"/>
  <c r="M364" i="31"/>
  <c r="L364" i="31"/>
  <c r="J363" i="31"/>
  <c r="Q363" i="31"/>
  <c r="O363" i="31"/>
  <c r="M363" i="31"/>
  <c r="L363" i="31"/>
  <c r="J362" i="31"/>
  <c r="Q362" i="31"/>
  <c r="O362" i="31"/>
  <c r="M362" i="31"/>
  <c r="L362" i="31"/>
  <c r="J361" i="31"/>
  <c r="Q361" i="31"/>
  <c r="O361" i="31"/>
  <c r="M361" i="31"/>
  <c r="L361" i="31"/>
  <c r="J360" i="31"/>
  <c r="Q360" i="31"/>
  <c r="O360" i="31"/>
  <c r="M360" i="31"/>
  <c r="L360" i="31"/>
  <c r="J359" i="31"/>
  <c r="Q359" i="31"/>
  <c r="O359" i="31"/>
  <c r="M359" i="31"/>
  <c r="L359" i="31"/>
  <c r="J358" i="31"/>
  <c r="Q358" i="31"/>
  <c r="O358" i="31"/>
  <c r="M358" i="31"/>
  <c r="L358" i="31"/>
  <c r="J357" i="31"/>
  <c r="Q357" i="31"/>
  <c r="O357" i="31"/>
  <c r="M357" i="31"/>
  <c r="L357" i="31"/>
  <c r="J356" i="31"/>
  <c r="Q356" i="31"/>
  <c r="O356" i="31"/>
  <c r="M356" i="31"/>
  <c r="L356" i="31"/>
  <c r="J355" i="31"/>
  <c r="Q355" i="31"/>
  <c r="O355" i="31"/>
  <c r="M355" i="31"/>
  <c r="L355" i="31"/>
  <c r="J354" i="31"/>
  <c r="Q354" i="31"/>
  <c r="O354" i="31"/>
  <c r="M354" i="31"/>
  <c r="L354" i="31"/>
  <c r="J353" i="31"/>
  <c r="Q353" i="31"/>
  <c r="O353" i="31"/>
  <c r="M353" i="31"/>
  <c r="L353" i="31"/>
  <c r="J352" i="31"/>
  <c r="Q352" i="31"/>
  <c r="O352" i="31"/>
  <c r="M352" i="31"/>
  <c r="L352" i="31"/>
  <c r="J351" i="31"/>
  <c r="Q351" i="31"/>
  <c r="O351" i="31"/>
  <c r="M351" i="31"/>
  <c r="L351" i="31"/>
  <c r="J349" i="31"/>
  <c r="Q349" i="31"/>
  <c r="O349" i="31"/>
  <c r="M349" i="31"/>
  <c r="L349" i="31"/>
  <c r="J348" i="31"/>
  <c r="Q348" i="31"/>
  <c r="O348" i="31"/>
  <c r="M348" i="31"/>
  <c r="L348" i="31"/>
  <c r="J347" i="31"/>
  <c r="Q347" i="31"/>
  <c r="O347" i="31"/>
  <c r="M347" i="31"/>
  <c r="L347" i="31"/>
  <c r="J346" i="31"/>
  <c r="Q346" i="31"/>
  <c r="O346" i="31"/>
  <c r="M346" i="31"/>
  <c r="L346" i="31"/>
  <c r="J345" i="31"/>
  <c r="Q345" i="31"/>
  <c r="O345" i="31"/>
  <c r="M345" i="31"/>
  <c r="L345" i="31"/>
  <c r="J344" i="31"/>
  <c r="Q344" i="31"/>
  <c r="O344" i="31"/>
  <c r="M344" i="31"/>
  <c r="L344" i="31"/>
  <c r="J343" i="31"/>
  <c r="Q343" i="31"/>
  <c r="O343" i="31"/>
  <c r="M343" i="31"/>
  <c r="L343" i="31"/>
  <c r="J342" i="31"/>
  <c r="Q342" i="31"/>
  <c r="O342" i="31"/>
  <c r="M342" i="31"/>
  <c r="L342" i="31"/>
  <c r="J341" i="31"/>
  <c r="Q341" i="31"/>
  <c r="O341" i="31"/>
  <c r="M341" i="31"/>
  <c r="L341" i="31"/>
  <c r="J340" i="31"/>
  <c r="Q340" i="31"/>
  <c r="O340" i="31"/>
  <c r="M340" i="31"/>
  <c r="L340" i="31"/>
  <c r="J339" i="31"/>
  <c r="Q339" i="31"/>
  <c r="O339" i="31"/>
  <c r="M339" i="31"/>
  <c r="L339" i="31"/>
  <c r="J338" i="31"/>
  <c r="Q338" i="31"/>
  <c r="O338" i="31"/>
  <c r="M338" i="31"/>
  <c r="L338" i="31"/>
  <c r="J337" i="31"/>
  <c r="Q337" i="31"/>
  <c r="O337" i="31"/>
  <c r="M337" i="31"/>
  <c r="L337" i="31"/>
  <c r="J336" i="31"/>
  <c r="Q336" i="31"/>
  <c r="O336" i="31"/>
  <c r="M336" i="31"/>
  <c r="L336" i="31"/>
  <c r="J335" i="31"/>
  <c r="Q335" i="31"/>
  <c r="O335" i="31"/>
  <c r="M335" i="31"/>
  <c r="L335" i="31"/>
  <c r="J334" i="31"/>
  <c r="Q334" i="31"/>
  <c r="O334" i="31"/>
  <c r="M334" i="31"/>
  <c r="L334" i="31"/>
  <c r="J333" i="31"/>
  <c r="Q333" i="31"/>
  <c r="O333" i="31"/>
  <c r="M333" i="31"/>
  <c r="L333" i="31"/>
  <c r="J332" i="31"/>
  <c r="Q332" i="31"/>
  <c r="O332" i="31"/>
  <c r="M332" i="31"/>
  <c r="L332" i="31"/>
  <c r="J331" i="31"/>
  <c r="Q331" i="31"/>
  <c r="O331" i="31"/>
  <c r="M331" i="31"/>
  <c r="L331" i="31"/>
  <c r="J330" i="31"/>
  <c r="Q330" i="31"/>
  <c r="O330" i="31"/>
  <c r="M330" i="31"/>
  <c r="L330" i="31"/>
  <c r="J329" i="31"/>
  <c r="Q329" i="31"/>
  <c r="O329" i="31"/>
  <c r="M329" i="31"/>
  <c r="L329" i="31"/>
  <c r="J327" i="31"/>
  <c r="Q327" i="31"/>
  <c r="O327" i="31"/>
  <c r="M327" i="31"/>
  <c r="L327" i="31"/>
  <c r="J326" i="31"/>
  <c r="Q326" i="31"/>
  <c r="O326" i="31"/>
  <c r="M326" i="31"/>
  <c r="L326" i="31"/>
  <c r="J325" i="31"/>
  <c r="Q325" i="31"/>
  <c r="O325" i="31"/>
  <c r="M325" i="31"/>
  <c r="L325" i="31"/>
  <c r="J323" i="31"/>
  <c r="Q323" i="31"/>
  <c r="O323" i="31"/>
  <c r="M323" i="31"/>
  <c r="L323" i="31"/>
  <c r="J322" i="31"/>
  <c r="Q322" i="31"/>
  <c r="O322" i="31"/>
  <c r="M322" i="31"/>
  <c r="L322" i="31"/>
  <c r="J321" i="31"/>
  <c r="Q321" i="31"/>
  <c r="O321" i="31"/>
  <c r="M321" i="31"/>
  <c r="L321" i="31"/>
  <c r="J320" i="31"/>
  <c r="Q320" i="31"/>
  <c r="O320" i="31"/>
  <c r="M320" i="31"/>
  <c r="L320" i="31"/>
  <c r="J319" i="31"/>
  <c r="Q319" i="31"/>
  <c r="O319" i="31"/>
  <c r="M319" i="31"/>
  <c r="L319" i="31"/>
  <c r="J318" i="31"/>
  <c r="Q318" i="31"/>
  <c r="O318" i="31"/>
  <c r="M318" i="31"/>
  <c r="L318" i="31"/>
  <c r="J317" i="31"/>
  <c r="Q317" i="31"/>
  <c r="O317" i="31"/>
  <c r="M317" i="31"/>
  <c r="L317" i="31"/>
  <c r="J316" i="31"/>
  <c r="Q316" i="31"/>
  <c r="O316" i="31"/>
  <c r="M316" i="31"/>
  <c r="L316" i="31"/>
  <c r="J315" i="31"/>
  <c r="Q315" i="31"/>
  <c r="O315" i="31"/>
  <c r="M315" i="31"/>
  <c r="L315" i="31"/>
  <c r="J314" i="31"/>
  <c r="Q314" i="31"/>
  <c r="O314" i="31"/>
  <c r="M314" i="31"/>
  <c r="L314" i="31"/>
  <c r="J313" i="31"/>
  <c r="Q313" i="31"/>
  <c r="O313" i="31"/>
  <c r="M313" i="31"/>
  <c r="L313" i="31"/>
  <c r="J311" i="31"/>
  <c r="Q311" i="31"/>
  <c r="O311" i="31"/>
  <c r="M311" i="31"/>
  <c r="L311" i="31"/>
  <c r="J310" i="31"/>
  <c r="Q310" i="31"/>
  <c r="O310" i="31"/>
  <c r="M310" i="31"/>
  <c r="L310" i="31"/>
  <c r="J309" i="31"/>
  <c r="Q309" i="31"/>
  <c r="O309" i="31"/>
  <c r="M309" i="31"/>
  <c r="L309" i="31"/>
  <c r="J308" i="31"/>
  <c r="Q308" i="31"/>
  <c r="O308" i="31"/>
  <c r="M308" i="31"/>
  <c r="L308" i="31"/>
  <c r="J307" i="31"/>
  <c r="Q307" i="31"/>
  <c r="O307" i="31"/>
  <c r="M307" i="31"/>
  <c r="L307" i="31"/>
  <c r="J306" i="31"/>
  <c r="Q306" i="31"/>
  <c r="O306" i="31"/>
  <c r="M306" i="31"/>
  <c r="L306" i="31"/>
  <c r="J305" i="31"/>
  <c r="Q305" i="31"/>
  <c r="O305" i="31"/>
  <c r="M305" i="31"/>
  <c r="L305" i="31"/>
  <c r="J304" i="31"/>
  <c r="Q304" i="31"/>
  <c r="O304" i="31"/>
  <c r="M304" i="31"/>
  <c r="L304" i="31"/>
  <c r="J303" i="31"/>
  <c r="Q303" i="31"/>
  <c r="O303" i="31"/>
  <c r="M303" i="31"/>
  <c r="L303" i="31"/>
  <c r="J302" i="31"/>
  <c r="Q302" i="31"/>
  <c r="O302" i="31"/>
  <c r="M302" i="31"/>
  <c r="L302" i="31"/>
  <c r="J301" i="31"/>
  <c r="Q301" i="31"/>
  <c r="O301" i="31"/>
  <c r="M301" i="31"/>
  <c r="L301" i="31"/>
  <c r="J300" i="31"/>
  <c r="Q300" i="31"/>
  <c r="O300" i="31"/>
  <c r="M300" i="31"/>
  <c r="L300" i="31"/>
  <c r="J299" i="31"/>
  <c r="Q299" i="31"/>
  <c r="O299" i="31"/>
  <c r="M299" i="31"/>
  <c r="L299" i="31"/>
  <c r="J298" i="31"/>
  <c r="Q298" i="31"/>
  <c r="O298" i="31"/>
  <c r="M298" i="31"/>
  <c r="L298" i="31"/>
  <c r="J296" i="31"/>
  <c r="Q296" i="31"/>
  <c r="O296" i="31"/>
  <c r="M296" i="31"/>
  <c r="L296" i="31"/>
  <c r="J295" i="31"/>
  <c r="Q295" i="31"/>
  <c r="O295" i="31"/>
  <c r="M295" i="31"/>
  <c r="L295" i="31"/>
  <c r="J294" i="31"/>
  <c r="Q294" i="31"/>
  <c r="O294" i="31"/>
  <c r="M294" i="31"/>
  <c r="L294" i="31"/>
  <c r="J293" i="31"/>
  <c r="Q293" i="31"/>
  <c r="O293" i="31"/>
  <c r="M293" i="31"/>
  <c r="L293" i="31"/>
  <c r="J292" i="31"/>
  <c r="Q292" i="31"/>
  <c r="O292" i="31"/>
  <c r="M292" i="31"/>
  <c r="L292" i="31"/>
  <c r="J291" i="31"/>
  <c r="Q291" i="31"/>
  <c r="O291" i="31"/>
  <c r="M291" i="31"/>
  <c r="L291" i="31"/>
  <c r="J290" i="31"/>
  <c r="Q290" i="31"/>
  <c r="O290" i="31"/>
  <c r="M290" i="31"/>
  <c r="L290" i="31"/>
  <c r="J289" i="31"/>
  <c r="Q289" i="31"/>
  <c r="O289" i="31"/>
  <c r="M289" i="31"/>
  <c r="L289" i="31"/>
  <c r="J288" i="31"/>
  <c r="Q288" i="31"/>
  <c r="O288" i="31"/>
  <c r="M288" i="31"/>
  <c r="L288" i="31"/>
  <c r="J287" i="31"/>
  <c r="Q287" i="31"/>
  <c r="O287" i="31"/>
  <c r="M287" i="31"/>
  <c r="L287" i="31"/>
  <c r="J286" i="31"/>
  <c r="Q286" i="31"/>
  <c r="O286" i="31"/>
  <c r="M286" i="31"/>
  <c r="L286" i="31"/>
  <c r="J285" i="31"/>
  <c r="Q285" i="31"/>
  <c r="O285" i="31"/>
  <c r="M285" i="31"/>
  <c r="L285" i="31"/>
  <c r="J284" i="31"/>
  <c r="Q284" i="31"/>
  <c r="O284" i="31"/>
  <c r="M284" i="31"/>
  <c r="L284" i="31"/>
  <c r="J283" i="31"/>
  <c r="Q283" i="31"/>
  <c r="O283" i="31"/>
  <c r="M283" i="31"/>
  <c r="L283" i="31"/>
  <c r="J282" i="31"/>
  <c r="Q282" i="31"/>
  <c r="O282" i="31"/>
  <c r="M282" i="31"/>
  <c r="L282" i="31"/>
  <c r="J281" i="31"/>
  <c r="Q281" i="31"/>
  <c r="O281" i="31"/>
  <c r="M281" i="31"/>
  <c r="L281" i="31"/>
  <c r="J280" i="31"/>
  <c r="Q280" i="31"/>
  <c r="O280" i="31"/>
  <c r="M280" i="31"/>
  <c r="L280" i="31"/>
  <c r="J279" i="31"/>
  <c r="Q279" i="31"/>
  <c r="O279" i="31"/>
  <c r="M279" i="31"/>
  <c r="L279" i="31"/>
  <c r="J277" i="31"/>
  <c r="Q277" i="31"/>
  <c r="O277" i="31"/>
  <c r="M277" i="31"/>
  <c r="L277" i="31"/>
  <c r="J276" i="31"/>
  <c r="Q276" i="31"/>
  <c r="O276" i="31"/>
  <c r="M276" i="31"/>
  <c r="L276" i="31"/>
  <c r="J275" i="31"/>
  <c r="Q275" i="31"/>
  <c r="O275" i="31"/>
  <c r="M275" i="31"/>
  <c r="L275" i="31"/>
  <c r="J274" i="31"/>
  <c r="Q274" i="31"/>
  <c r="O274" i="31"/>
  <c r="M274" i="31"/>
  <c r="L274" i="31"/>
  <c r="J273" i="31"/>
  <c r="Q273" i="31"/>
  <c r="O273" i="31"/>
  <c r="M273" i="31"/>
  <c r="L273" i="31"/>
  <c r="J272" i="31"/>
  <c r="Q272" i="31"/>
  <c r="O272" i="31"/>
  <c r="M272" i="31"/>
  <c r="L272" i="31"/>
  <c r="J271" i="31"/>
  <c r="Q271" i="31"/>
  <c r="O271" i="31"/>
  <c r="M271" i="31"/>
  <c r="L271" i="31"/>
  <c r="J270" i="31"/>
  <c r="Q270" i="31"/>
  <c r="O270" i="31"/>
  <c r="M270" i="31"/>
  <c r="L270" i="31"/>
  <c r="J269" i="31"/>
  <c r="Q269" i="31"/>
  <c r="O269" i="31"/>
  <c r="M269" i="31"/>
  <c r="L269" i="31"/>
  <c r="J268" i="31"/>
  <c r="Q268" i="31"/>
  <c r="O268" i="31"/>
  <c r="M268" i="31"/>
  <c r="L268" i="31"/>
  <c r="J266" i="31"/>
  <c r="Q266" i="31"/>
  <c r="O266" i="31"/>
  <c r="M266" i="31"/>
  <c r="L266" i="31"/>
  <c r="J265" i="31"/>
  <c r="Q265" i="31"/>
  <c r="O265" i="31"/>
  <c r="M265" i="31"/>
  <c r="L265" i="31"/>
  <c r="J264" i="31"/>
  <c r="Q264" i="31"/>
  <c r="O264" i="31"/>
  <c r="M264" i="31"/>
  <c r="L264" i="31"/>
  <c r="J263" i="31"/>
  <c r="Q263" i="31"/>
  <c r="O263" i="31"/>
  <c r="M263" i="31"/>
  <c r="L263" i="31"/>
  <c r="J262" i="31"/>
  <c r="Q262" i="31"/>
  <c r="O262" i="31"/>
  <c r="M262" i="31"/>
  <c r="L262" i="31"/>
  <c r="J261" i="31"/>
  <c r="Q261" i="31"/>
  <c r="O261" i="31"/>
  <c r="M261" i="31"/>
  <c r="L261" i="31"/>
  <c r="J260" i="31"/>
  <c r="Q260" i="31"/>
  <c r="O260" i="31"/>
  <c r="M260" i="31"/>
  <c r="L260" i="31"/>
  <c r="J257" i="31"/>
  <c r="Q257" i="31"/>
  <c r="O257" i="31"/>
  <c r="M257" i="31"/>
  <c r="L257" i="31"/>
  <c r="J256" i="31"/>
  <c r="Q256" i="31"/>
  <c r="O256" i="31"/>
  <c r="M256" i="31"/>
  <c r="L256" i="31"/>
  <c r="J254" i="31"/>
  <c r="Q254" i="31"/>
  <c r="O254" i="31"/>
  <c r="M254" i="31"/>
  <c r="L254" i="31"/>
  <c r="J253" i="31"/>
  <c r="Q253" i="31"/>
  <c r="O253" i="31"/>
  <c r="M253" i="31"/>
  <c r="L253" i="31"/>
  <c r="J252" i="31"/>
  <c r="Q252" i="31"/>
  <c r="O252" i="31"/>
  <c r="M252" i="31"/>
  <c r="L252" i="31"/>
  <c r="J251" i="31"/>
  <c r="Q251" i="31"/>
  <c r="O251" i="31"/>
  <c r="M251" i="31"/>
  <c r="L251" i="31"/>
  <c r="J250" i="31"/>
  <c r="Q250" i="31"/>
  <c r="O250" i="31"/>
  <c r="M250" i="31"/>
  <c r="L250" i="31"/>
  <c r="J249" i="31"/>
  <c r="Q249" i="31"/>
  <c r="O249" i="31"/>
  <c r="M249" i="31"/>
  <c r="L249" i="31"/>
  <c r="J247" i="31"/>
  <c r="Q247" i="31"/>
  <c r="O247" i="31"/>
  <c r="M247" i="31"/>
  <c r="L247" i="31"/>
  <c r="J246" i="31"/>
  <c r="Q246" i="31"/>
  <c r="O246" i="31"/>
  <c r="M246" i="31"/>
  <c r="L246" i="31"/>
  <c r="J245" i="31"/>
  <c r="Q245" i="31"/>
  <c r="O245" i="31"/>
  <c r="M245" i="31"/>
  <c r="L245" i="31"/>
  <c r="J244" i="31"/>
  <c r="Q244" i="31"/>
  <c r="O244" i="31"/>
  <c r="M244" i="31"/>
  <c r="L244" i="31"/>
  <c r="J243" i="31"/>
  <c r="Q243" i="31"/>
  <c r="O243" i="31"/>
  <c r="M243" i="31"/>
  <c r="L243" i="31"/>
  <c r="J242" i="31"/>
  <c r="Q242" i="31"/>
  <c r="O242" i="31"/>
  <c r="M242" i="31"/>
  <c r="L242" i="31"/>
  <c r="J241" i="31"/>
  <c r="Q241" i="31"/>
  <c r="O241" i="31"/>
  <c r="M241" i="31"/>
  <c r="L241" i="31"/>
  <c r="J240" i="31"/>
  <c r="Q240" i="31"/>
  <c r="O240" i="31"/>
  <c r="M240" i="31"/>
  <c r="L240" i="31"/>
  <c r="J237" i="31"/>
  <c r="Q237" i="31"/>
  <c r="O237" i="31"/>
  <c r="M237" i="31"/>
  <c r="L237" i="31"/>
  <c r="J236" i="31"/>
  <c r="Q236" i="31"/>
  <c r="O236" i="31"/>
  <c r="M236" i="31"/>
  <c r="L236" i="31"/>
  <c r="J235" i="31"/>
  <c r="Q235" i="31"/>
  <c r="O235" i="31"/>
  <c r="M235" i="31"/>
  <c r="L235" i="31"/>
  <c r="J234" i="31"/>
  <c r="Q234" i="31"/>
  <c r="O234" i="31"/>
  <c r="M234" i="31"/>
  <c r="L234" i="31"/>
  <c r="J232" i="31"/>
  <c r="Q232" i="31"/>
  <c r="O232" i="31"/>
  <c r="M232" i="31"/>
  <c r="L232" i="31"/>
  <c r="J231" i="31"/>
  <c r="Q231" i="31"/>
  <c r="O231" i="31"/>
  <c r="M231" i="31"/>
  <c r="L231" i="31"/>
  <c r="J230" i="31"/>
  <c r="Q230" i="31"/>
  <c r="O230" i="31"/>
  <c r="M230" i="31"/>
  <c r="L230" i="31"/>
  <c r="J229" i="31"/>
  <c r="Q229" i="31"/>
  <c r="O229" i="31"/>
  <c r="M229" i="31"/>
  <c r="L229" i="31"/>
  <c r="J228" i="31"/>
  <c r="Q228" i="31"/>
  <c r="O228" i="31"/>
  <c r="M228" i="31"/>
  <c r="L228" i="31"/>
  <c r="J227" i="31"/>
  <c r="Q227" i="31"/>
  <c r="O227" i="31"/>
  <c r="M227" i="31"/>
  <c r="L227" i="31"/>
  <c r="J226" i="31"/>
  <c r="Q226" i="31"/>
  <c r="O226" i="31"/>
  <c r="M226" i="31"/>
  <c r="L226" i="31"/>
  <c r="J225" i="31"/>
  <c r="Q225" i="31"/>
  <c r="O225" i="31"/>
  <c r="M225" i="31"/>
  <c r="L225" i="31"/>
  <c r="J224" i="31"/>
  <c r="Q224" i="31"/>
  <c r="O224" i="31"/>
  <c r="M224" i="31"/>
  <c r="L224" i="31"/>
  <c r="J223" i="31"/>
  <c r="Q223" i="31"/>
  <c r="O223" i="31"/>
  <c r="M223" i="31"/>
  <c r="L223" i="31"/>
  <c r="J222" i="31"/>
  <c r="Q222" i="31"/>
  <c r="O222" i="31"/>
  <c r="M222" i="31"/>
  <c r="L222" i="31"/>
  <c r="J221" i="31"/>
  <c r="Q221" i="31"/>
  <c r="O221" i="31"/>
  <c r="M221" i="31"/>
  <c r="L221" i="31"/>
  <c r="J220" i="31"/>
  <c r="Q220" i="31"/>
  <c r="O220" i="31"/>
  <c r="M220" i="31"/>
  <c r="L220" i="31"/>
  <c r="J219" i="31"/>
  <c r="Q219" i="31"/>
  <c r="O219" i="31"/>
  <c r="M219" i="31"/>
  <c r="L219" i="31"/>
  <c r="J218" i="31"/>
  <c r="Q218" i="31"/>
  <c r="O218" i="31"/>
  <c r="M218" i="31"/>
  <c r="L218" i="31"/>
  <c r="J217" i="31"/>
  <c r="Q217" i="31"/>
  <c r="O217" i="31"/>
  <c r="M217" i="31"/>
  <c r="L217" i="31"/>
  <c r="J216" i="31"/>
  <c r="Q216" i="31"/>
  <c r="O216" i="31"/>
  <c r="M216" i="31"/>
  <c r="L216" i="31"/>
  <c r="J215" i="31"/>
  <c r="Q215" i="31"/>
  <c r="O215" i="31"/>
  <c r="M215" i="31"/>
  <c r="L215" i="31"/>
  <c r="J214" i="31"/>
  <c r="Q214" i="31"/>
  <c r="O214" i="31"/>
  <c r="M214" i="31"/>
  <c r="L214" i="31"/>
  <c r="J212" i="31"/>
  <c r="Q212" i="31"/>
  <c r="O212" i="31"/>
  <c r="M212" i="31"/>
  <c r="L212" i="31"/>
  <c r="J211" i="31"/>
  <c r="Q211" i="31"/>
  <c r="O211" i="31"/>
  <c r="M211" i="31"/>
  <c r="L211" i="31"/>
  <c r="J210" i="31"/>
  <c r="Q210" i="31"/>
  <c r="O210" i="31"/>
  <c r="M210" i="31"/>
  <c r="L210" i="31"/>
  <c r="J209" i="31"/>
  <c r="Q209" i="31"/>
  <c r="O209" i="31"/>
  <c r="M209" i="31"/>
  <c r="L209" i="31"/>
  <c r="J208" i="31"/>
  <c r="Q208" i="31"/>
  <c r="O208" i="31"/>
  <c r="M208" i="31"/>
  <c r="L208" i="31"/>
  <c r="J207" i="31"/>
  <c r="Q207" i="31"/>
  <c r="O207" i="31"/>
  <c r="M207" i="31"/>
  <c r="L207" i="31"/>
  <c r="J206" i="31"/>
  <c r="Q206" i="31"/>
  <c r="O206" i="31"/>
  <c r="M206" i="31"/>
  <c r="L206" i="31"/>
  <c r="J205" i="31"/>
  <c r="Q205" i="31"/>
  <c r="O205" i="31"/>
  <c r="M205" i="31"/>
  <c r="L205" i="31"/>
  <c r="J204" i="31"/>
  <c r="Q204" i="31"/>
  <c r="O204" i="31"/>
  <c r="M204" i="31"/>
  <c r="L204" i="31"/>
  <c r="J203" i="31"/>
  <c r="Q203" i="31"/>
  <c r="O203" i="31"/>
  <c r="M203" i="31"/>
  <c r="L203" i="31"/>
  <c r="J202" i="31"/>
  <c r="Q202" i="31"/>
  <c r="O202" i="31"/>
  <c r="M202" i="31"/>
  <c r="L202" i="31"/>
  <c r="J201" i="31"/>
  <c r="Q201" i="31"/>
  <c r="O201" i="31"/>
  <c r="M201" i="31"/>
  <c r="L201" i="31"/>
  <c r="J200" i="31"/>
  <c r="Q200" i="31"/>
  <c r="O200" i="31"/>
  <c r="M200" i="31"/>
  <c r="L200" i="31"/>
  <c r="J199" i="31"/>
  <c r="Q199" i="31"/>
  <c r="O199" i="31"/>
  <c r="M199" i="31"/>
  <c r="L199" i="31"/>
  <c r="J198" i="31"/>
  <c r="Q198" i="31"/>
  <c r="O198" i="31"/>
  <c r="M198" i="31"/>
  <c r="L198" i="31"/>
  <c r="J197" i="31"/>
  <c r="Q197" i="31"/>
  <c r="O197" i="31"/>
  <c r="M197" i="31"/>
  <c r="L197" i="31"/>
  <c r="J196" i="31"/>
  <c r="Q196" i="31"/>
  <c r="O196" i="31"/>
  <c r="M196" i="31"/>
  <c r="L196" i="31"/>
  <c r="J195" i="31"/>
  <c r="Q195" i="31"/>
  <c r="O195" i="31"/>
  <c r="M195" i="31"/>
  <c r="L195" i="31"/>
  <c r="J193" i="31"/>
  <c r="Q193" i="31"/>
  <c r="O193" i="31"/>
  <c r="M193" i="31"/>
  <c r="L193" i="31"/>
  <c r="J192" i="31"/>
  <c r="Q192" i="31"/>
  <c r="O192" i="31"/>
  <c r="M192" i="31"/>
  <c r="L192" i="31"/>
  <c r="J190" i="31"/>
  <c r="Q190" i="31"/>
  <c r="O190" i="31"/>
  <c r="M190" i="31"/>
  <c r="L190" i="31"/>
  <c r="J189" i="31"/>
  <c r="Q189" i="31"/>
  <c r="O189" i="31"/>
  <c r="M189" i="31"/>
  <c r="L189" i="31"/>
  <c r="J188" i="31"/>
  <c r="Q188" i="31"/>
  <c r="O188" i="31"/>
  <c r="M188" i="31"/>
  <c r="L188" i="31"/>
  <c r="J187" i="31"/>
  <c r="Q187" i="31"/>
  <c r="O187" i="31"/>
  <c r="M187" i="31"/>
  <c r="L187" i="31"/>
  <c r="J186" i="31"/>
  <c r="Q186" i="31"/>
  <c r="O186" i="31"/>
  <c r="M186" i="31"/>
  <c r="L186" i="31"/>
  <c r="J185" i="31"/>
  <c r="Q185" i="31"/>
  <c r="O185" i="31"/>
  <c r="M185" i="31"/>
  <c r="L185" i="31"/>
  <c r="J184" i="31"/>
  <c r="Q184" i="31"/>
  <c r="O184" i="31"/>
  <c r="M184" i="31"/>
  <c r="L184" i="31"/>
  <c r="J182" i="31"/>
  <c r="Q182" i="31"/>
  <c r="O182" i="31"/>
  <c r="M182" i="31"/>
  <c r="L182" i="31"/>
  <c r="J181" i="31"/>
  <c r="Q181" i="31"/>
  <c r="O181" i="31"/>
  <c r="M181" i="31"/>
  <c r="L181" i="31"/>
  <c r="J180" i="31"/>
  <c r="Q180" i="31"/>
  <c r="O180" i="31"/>
  <c r="M180" i="31"/>
  <c r="L180" i="31"/>
  <c r="J179" i="31"/>
  <c r="Q179" i="31"/>
  <c r="O179" i="31"/>
  <c r="M179" i="31"/>
  <c r="L179" i="31"/>
  <c r="J178" i="31"/>
  <c r="Q178" i="31"/>
  <c r="O178" i="31"/>
  <c r="M178" i="31"/>
  <c r="L178" i="31"/>
  <c r="J177" i="31"/>
  <c r="Q177" i="31"/>
  <c r="O177" i="31"/>
  <c r="M177" i="31"/>
  <c r="L177" i="31"/>
  <c r="J176" i="31"/>
  <c r="Q176" i="31"/>
  <c r="O176" i="31"/>
  <c r="M176" i="31"/>
  <c r="L176" i="31"/>
  <c r="J175" i="31"/>
  <c r="Q175" i="31"/>
  <c r="O175" i="31"/>
  <c r="M175" i="31"/>
  <c r="L175" i="31"/>
  <c r="J174" i="31"/>
  <c r="Q174" i="31"/>
  <c r="O174" i="31"/>
  <c r="M174" i="31"/>
  <c r="L174" i="31"/>
  <c r="J173" i="31"/>
  <c r="Q173" i="31"/>
  <c r="O173" i="31"/>
  <c r="M173" i="31"/>
  <c r="L173" i="31"/>
  <c r="J172" i="31"/>
  <c r="Q172" i="31"/>
  <c r="O172" i="31"/>
  <c r="M172" i="31"/>
  <c r="L172" i="31"/>
  <c r="J171" i="31"/>
  <c r="Q171" i="31"/>
  <c r="O171" i="31"/>
  <c r="M171" i="31"/>
  <c r="L171" i="31"/>
  <c r="J170" i="31"/>
  <c r="Q170" i="31"/>
  <c r="O170" i="31"/>
  <c r="M170" i="31"/>
  <c r="L170" i="31"/>
  <c r="J168" i="31"/>
  <c r="Q168" i="31"/>
  <c r="O168" i="31"/>
  <c r="M168" i="31"/>
  <c r="L168" i="31"/>
  <c r="J167" i="31"/>
  <c r="Q167" i="31"/>
  <c r="O167" i="31"/>
  <c r="M167" i="31"/>
  <c r="L167" i="31"/>
  <c r="J160" i="31"/>
  <c r="Q160" i="31"/>
  <c r="O160" i="31"/>
  <c r="M160" i="31"/>
  <c r="L160" i="31"/>
  <c r="J159" i="31"/>
  <c r="Q159" i="31"/>
  <c r="O159" i="31"/>
  <c r="M159" i="31"/>
  <c r="L159" i="31"/>
  <c r="J158" i="31"/>
  <c r="Q158" i="31"/>
  <c r="O158" i="31"/>
  <c r="M158" i="31"/>
  <c r="L158" i="31"/>
  <c r="J157" i="31"/>
  <c r="Q157" i="31"/>
  <c r="O157" i="31"/>
  <c r="M157" i="31"/>
  <c r="L157" i="31"/>
  <c r="J156" i="31"/>
  <c r="Q156" i="31"/>
  <c r="O156" i="31"/>
  <c r="M156" i="31"/>
  <c r="L156" i="31"/>
  <c r="J155" i="31"/>
  <c r="Q155" i="31"/>
  <c r="O155" i="31"/>
  <c r="M155" i="31"/>
  <c r="L155" i="31"/>
  <c r="J154" i="31"/>
  <c r="Q154" i="31"/>
  <c r="O154" i="31"/>
  <c r="M154" i="31"/>
  <c r="L154" i="31"/>
  <c r="J153" i="31"/>
  <c r="Q153" i="31"/>
  <c r="O153" i="31"/>
  <c r="M153" i="31"/>
  <c r="L153" i="31"/>
  <c r="J152" i="31"/>
  <c r="Q152" i="31"/>
  <c r="O152" i="31"/>
  <c r="M152" i="31"/>
  <c r="L152" i="31"/>
  <c r="J151" i="31"/>
  <c r="Q151" i="31"/>
  <c r="O151" i="31"/>
  <c r="M151" i="31"/>
  <c r="L151" i="31"/>
  <c r="J150" i="31"/>
  <c r="Q150" i="31"/>
  <c r="O150" i="31"/>
  <c r="M150" i="31"/>
  <c r="L150" i="31"/>
  <c r="J149" i="31"/>
  <c r="Q149" i="31"/>
  <c r="O149" i="31"/>
  <c r="M149" i="31"/>
  <c r="L149" i="31"/>
  <c r="J148" i="31"/>
  <c r="Q148" i="31"/>
  <c r="O148" i="31"/>
  <c r="M148" i="31"/>
  <c r="L148" i="31"/>
  <c r="J147" i="31"/>
  <c r="Q147" i="31"/>
  <c r="O147" i="31"/>
  <c r="M147" i="31"/>
  <c r="L147" i="31"/>
  <c r="J146" i="31"/>
  <c r="Q146" i="31"/>
  <c r="O146" i="31"/>
  <c r="M146" i="31"/>
  <c r="L146" i="31"/>
  <c r="J145" i="31"/>
  <c r="Q145" i="31"/>
  <c r="O145" i="31"/>
  <c r="M145" i="31"/>
  <c r="L145" i="31"/>
  <c r="J144" i="31"/>
  <c r="Q144" i="31"/>
  <c r="O144" i="31"/>
  <c r="M144" i="31"/>
  <c r="L144" i="31"/>
  <c r="J143" i="31"/>
  <c r="Q143" i="31"/>
  <c r="O143" i="31"/>
  <c r="M143" i="31"/>
  <c r="L143" i="31"/>
  <c r="J142" i="31"/>
  <c r="Q142" i="31"/>
  <c r="O142" i="31"/>
  <c r="M142" i="31"/>
  <c r="L142" i="31"/>
  <c r="J141" i="31"/>
  <c r="Q141" i="31"/>
  <c r="O141" i="31"/>
  <c r="M141" i="31"/>
  <c r="L141" i="31"/>
  <c r="J140" i="31"/>
  <c r="Q140" i="31"/>
  <c r="O140" i="31"/>
  <c r="M140" i="31"/>
  <c r="L140" i="31"/>
  <c r="J139" i="31"/>
  <c r="Q139" i="31"/>
  <c r="O139" i="31"/>
  <c r="M139" i="31"/>
  <c r="L139" i="31"/>
  <c r="J138" i="31"/>
  <c r="Q138" i="31"/>
  <c r="O138" i="31"/>
  <c r="M138" i="31"/>
  <c r="L138" i="31"/>
  <c r="J137" i="31"/>
  <c r="Q137" i="31"/>
  <c r="O137" i="31"/>
  <c r="M137" i="31"/>
  <c r="L137" i="31"/>
  <c r="J136" i="31"/>
  <c r="Q136" i="31"/>
  <c r="O136" i="31"/>
  <c r="M136" i="31"/>
  <c r="L136" i="31"/>
  <c r="J135" i="31"/>
  <c r="Q135" i="31"/>
  <c r="O135" i="31"/>
  <c r="M135" i="31"/>
  <c r="L135" i="31"/>
  <c r="J134" i="31"/>
  <c r="Q134" i="31"/>
  <c r="O134" i="31"/>
  <c r="M134" i="31"/>
  <c r="L134" i="31"/>
  <c r="J133" i="31"/>
  <c r="Q133" i="31"/>
  <c r="O133" i="31"/>
  <c r="M133" i="31"/>
  <c r="L133" i="31"/>
  <c r="J132" i="31"/>
  <c r="Q132" i="31"/>
  <c r="O132" i="31"/>
  <c r="M132" i="31"/>
  <c r="L132" i="31"/>
  <c r="J131" i="31"/>
  <c r="Q131" i="31"/>
  <c r="O131" i="31"/>
  <c r="M131" i="31"/>
  <c r="L131" i="31"/>
  <c r="J130" i="31"/>
  <c r="Q130" i="31"/>
  <c r="O130" i="31"/>
  <c r="M130" i="31"/>
  <c r="L130" i="31"/>
  <c r="J129" i="31"/>
  <c r="Q129" i="31"/>
  <c r="O129" i="31"/>
  <c r="M129" i="31"/>
  <c r="L129" i="31"/>
  <c r="J128" i="31"/>
  <c r="Q128" i="31"/>
  <c r="O128" i="31"/>
  <c r="M128" i="31"/>
  <c r="L128" i="31"/>
  <c r="J127" i="31"/>
  <c r="Q127" i="31"/>
  <c r="O127" i="31"/>
  <c r="M127" i="31"/>
  <c r="L127" i="31"/>
  <c r="J126" i="31"/>
  <c r="Q126" i="31"/>
  <c r="O126" i="31"/>
  <c r="M126" i="31"/>
  <c r="L126" i="31"/>
  <c r="J125" i="31"/>
  <c r="Q125" i="31"/>
  <c r="O125" i="31"/>
  <c r="M125" i="31"/>
  <c r="L125" i="31"/>
  <c r="J124" i="31"/>
  <c r="Q124" i="31"/>
  <c r="O124" i="31"/>
  <c r="M124" i="31"/>
  <c r="L124" i="31"/>
  <c r="J123" i="31"/>
  <c r="Q123" i="31"/>
  <c r="O123" i="31"/>
  <c r="M123" i="31"/>
  <c r="L123" i="31"/>
  <c r="J122" i="31"/>
  <c r="Q122" i="31"/>
  <c r="O122" i="31"/>
  <c r="M122" i="31"/>
  <c r="L122" i="31"/>
  <c r="J121" i="31"/>
  <c r="Q121" i="31"/>
  <c r="O121" i="31"/>
  <c r="M121" i="31"/>
  <c r="L121" i="31"/>
  <c r="J120" i="31"/>
  <c r="Q120" i="31"/>
  <c r="O120" i="31"/>
  <c r="M120" i="31"/>
  <c r="L120" i="31"/>
  <c r="J119" i="31"/>
  <c r="Q119" i="31"/>
  <c r="O119" i="31"/>
  <c r="M119" i="31"/>
  <c r="L119" i="31"/>
  <c r="J118" i="31"/>
  <c r="Q118" i="31"/>
  <c r="O118" i="31"/>
  <c r="M118" i="31"/>
  <c r="L118" i="31"/>
  <c r="J117" i="31"/>
  <c r="Q117" i="31"/>
  <c r="O117" i="31"/>
  <c r="M117" i="31"/>
  <c r="L117" i="31"/>
  <c r="J116" i="31"/>
  <c r="Q116" i="31"/>
  <c r="O116" i="31"/>
  <c r="M116" i="31"/>
  <c r="L116" i="31"/>
  <c r="J115" i="31"/>
  <c r="Q115" i="31"/>
  <c r="O115" i="31"/>
  <c r="M115" i="31"/>
  <c r="L115" i="31"/>
  <c r="J114" i="31"/>
  <c r="Q114" i="31"/>
  <c r="O114" i="31"/>
  <c r="M114" i="31"/>
  <c r="L114" i="31"/>
  <c r="J113" i="31"/>
  <c r="Q113" i="31"/>
  <c r="O113" i="31"/>
  <c r="M113" i="31"/>
  <c r="L113" i="31"/>
  <c r="J112" i="31"/>
  <c r="Q112" i="31"/>
  <c r="O112" i="31"/>
  <c r="M112" i="31"/>
  <c r="L112" i="31"/>
  <c r="J111" i="31"/>
  <c r="Q111" i="31"/>
  <c r="O111" i="31"/>
  <c r="M111" i="31"/>
  <c r="L111" i="31"/>
  <c r="J110" i="31"/>
  <c r="Q110" i="31"/>
  <c r="O110" i="31"/>
  <c r="M110" i="31"/>
  <c r="L110" i="31"/>
  <c r="J109" i="31"/>
  <c r="Q109" i="31"/>
  <c r="O109" i="31"/>
  <c r="M109" i="31"/>
  <c r="L109" i="31"/>
  <c r="J108" i="31"/>
  <c r="Q108" i="31"/>
  <c r="O108" i="31"/>
  <c r="M108" i="31"/>
  <c r="L108" i="31"/>
  <c r="J107" i="31"/>
  <c r="Q107" i="31"/>
  <c r="O107" i="31"/>
  <c r="M107" i="31"/>
  <c r="L107" i="31"/>
  <c r="J106" i="31"/>
  <c r="Q106" i="31"/>
  <c r="O106" i="31"/>
  <c r="M106" i="31"/>
  <c r="L106" i="31"/>
  <c r="J105" i="31"/>
  <c r="Q105" i="31"/>
  <c r="O105" i="31"/>
  <c r="M105" i="31"/>
  <c r="L105" i="31"/>
  <c r="J104" i="31"/>
  <c r="Q104" i="31"/>
  <c r="O104" i="31"/>
  <c r="M104" i="31"/>
  <c r="L104" i="31"/>
  <c r="J103" i="31"/>
  <c r="Q103" i="31"/>
  <c r="O103" i="31"/>
  <c r="M103" i="31"/>
  <c r="L103" i="31"/>
  <c r="J102" i="31"/>
  <c r="Q102" i="31"/>
  <c r="O102" i="31"/>
  <c r="M102" i="31"/>
  <c r="L102" i="31"/>
  <c r="J101" i="31"/>
  <c r="Q101" i="31"/>
  <c r="O101" i="31"/>
  <c r="M101" i="31"/>
  <c r="L101" i="31"/>
  <c r="J100" i="31"/>
  <c r="Q100" i="31"/>
  <c r="O100" i="31"/>
  <c r="M100" i="31"/>
  <c r="L100" i="31"/>
  <c r="J99" i="31"/>
  <c r="Q99" i="31"/>
  <c r="O99" i="31"/>
  <c r="M99" i="31"/>
  <c r="L99" i="31"/>
  <c r="J98" i="31"/>
  <c r="Q98" i="31"/>
  <c r="O98" i="31"/>
  <c r="M98" i="31"/>
  <c r="L98" i="31"/>
  <c r="J97" i="31"/>
  <c r="Q97" i="31"/>
  <c r="O97" i="31"/>
  <c r="M97" i="31"/>
  <c r="L97" i="31"/>
  <c r="J96" i="31"/>
  <c r="Q96" i="31"/>
  <c r="O96" i="31"/>
  <c r="M96" i="31"/>
  <c r="L96" i="31"/>
  <c r="J95" i="31"/>
  <c r="Q95" i="31"/>
  <c r="O95" i="31"/>
  <c r="M95" i="31"/>
  <c r="L95" i="31"/>
  <c r="J94" i="31"/>
  <c r="Q94" i="31"/>
  <c r="O94" i="31"/>
  <c r="M94" i="31"/>
  <c r="L94" i="31"/>
  <c r="J93" i="31"/>
  <c r="Q93" i="31"/>
  <c r="O93" i="31"/>
  <c r="M93" i="31"/>
  <c r="L93" i="31"/>
  <c r="J92" i="31"/>
  <c r="Q92" i="31"/>
  <c r="O92" i="31"/>
  <c r="M92" i="31"/>
  <c r="L92" i="31"/>
  <c r="J91" i="31"/>
  <c r="Q91" i="31"/>
  <c r="O91" i="31"/>
  <c r="M91" i="31"/>
  <c r="L91" i="31"/>
  <c r="J90" i="31"/>
  <c r="Q90" i="31"/>
  <c r="O90" i="31"/>
  <c r="M90" i="31"/>
  <c r="L90" i="31"/>
  <c r="J89" i="31"/>
  <c r="Q89" i="31"/>
  <c r="O89" i="31"/>
  <c r="M89" i="31"/>
  <c r="L89" i="31"/>
  <c r="J88" i="31"/>
  <c r="Q88" i="31"/>
  <c r="O88" i="31"/>
  <c r="M88" i="31"/>
  <c r="L88" i="31"/>
  <c r="J87" i="31"/>
  <c r="Q87" i="31"/>
  <c r="O87" i="31"/>
  <c r="M87" i="31"/>
  <c r="L87" i="31"/>
  <c r="J86" i="31"/>
  <c r="Q86" i="31"/>
  <c r="O86" i="31"/>
  <c r="M86" i="31"/>
  <c r="L86" i="31"/>
  <c r="J85" i="31"/>
  <c r="Q85" i="31"/>
  <c r="O85" i="31"/>
  <c r="M85" i="31"/>
  <c r="L85" i="31"/>
  <c r="J84" i="31"/>
  <c r="Q84" i="31"/>
  <c r="O84" i="31"/>
  <c r="M84" i="31"/>
  <c r="L84" i="31"/>
  <c r="J83" i="31"/>
  <c r="Q83" i="31"/>
  <c r="O83" i="31"/>
  <c r="M83" i="31"/>
  <c r="L83" i="31"/>
  <c r="J82" i="31"/>
  <c r="Q82" i="31"/>
  <c r="O82" i="31"/>
  <c r="M82" i="31"/>
  <c r="L82" i="31"/>
  <c r="J81" i="31"/>
  <c r="Q81" i="31"/>
  <c r="O81" i="31"/>
  <c r="M81" i="31"/>
  <c r="L81" i="31"/>
  <c r="J80" i="31"/>
  <c r="Q80" i="31"/>
  <c r="O80" i="31"/>
  <c r="M80" i="31"/>
  <c r="L80" i="31"/>
  <c r="J79" i="31"/>
  <c r="Q79" i="31"/>
  <c r="O79" i="31"/>
  <c r="M79" i="31"/>
  <c r="L79" i="31"/>
  <c r="J78" i="31"/>
  <c r="Q78" i="31"/>
  <c r="O78" i="31"/>
  <c r="M78" i="31"/>
  <c r="L78" i="31"/>
  <c r="J77" i="31"/>
  <c r="Q77" i="31"/>
  <c r="O77" i="31"/>
  <c r="M77" i="31"/>
  <c r="L77" i="31"/>
  <c r="J76" i="31"/>
  <c r="Q76" i="31"/>
  <c r="O76" i="31"/>
  <c r="M76" i="31"/>
  <c r="L76" i="31"/>
  <c r="J75" i="31"/>
  <c r="Q75" i="31"/>
  <c r="O75" i="31"/>
  <c r="M75" i="31"/>
  <c r="L75" i="31"/>
  <c r="J74" i="31"/>
  <c r="Q74" i="31"/>
  <c r="O74" i="31"/>
  <c r="M74" i="31"/>
  <c r="L74" i="31"/>
  <c r="J73" i="31"/>
  <c r="Q73" i="31"/>
  <c r="O73" i="31"/>
  <c r="M73" i="31"/>
  <c r="L73" i="31"/>
  <c r="J72" i="31"/>
  <c r="Q72" i="31"/>
  <c r="O72" i="31"/>
  <c r="M72" i="31"/>
  <c r="L72" i="31"/>
  <c r="J71" i="31"/>
  <c r="Q71" i="31"/>
  <c r="O71" i="31"/>
  <c r="M71" i="31"/>
  <c r="L71" i="31"/>
  <c r="J70" i="31"/>
  <c r="Q70" i="31"/>
  <c r="O70" i="31"/>
  <c r="M70" i="31"/>
  <c r="L70" i="31"/>
  <c r="J69" i="31"/>
  <c r="Q69" i="31"/>
  <c r="O69" i="31"/>
  <c r="M69" i="31"/>
  <c r="L69" i="31"/>
  <c r="J68" i="31"/>
  <c r="Q68" i="31"/>
  <c r="O68" i="31"/>
  <c r="M68" i="31"/>
  <c r="L68" i="31"/>
  <c r="J67" i="31"/>
  <c r="Q67" i="31"/>
  <c r="O67" i="31"/>
  <c r="M67" i="31"/>
  <c r="L67" i="31"/>
  <c r="J66" i="31"/>
  <c r="Q66" i="31"/>
  <c r="O66" i="31"/>
  <c r="M66" i="31"/>
  <c r="L66" i="31"/>
  <c r="J65" i="31"/>
  <c r="Q65" i="31"/>
  <c r="O65" i="31"/>
  <c r="M65" i="31"/>
  <c r="L65" i="31"/>
  <c r="J64" i="31"/>
  <c r="Q64" i="31"/>
  <c r="O64" i="31"/>
  <c r="M64" i="31"/>
  <c r="L64" i="31"/>
  <c r="J63" i="31"/>
  <c r="Q63" i="31"/>
  <c r="O63" i="31"/>
  <c r="M63" i="31"/>
  <c r="L63" i="31"/>
  <c r="J62" i="31"/>
  <c r="Q62" i="31"/>
  <c r="O62" i="31"/>
  <c r="M62" i="31"/>
  <c r="L62" i="31"/>
  <c r="J61" i="31"/>
  <c r="Q61" i="31"/>
  <c r="O61" i="31"/>
  <c r="M61" i="31"/>
  <c r="L61" i="31"/>
  <c r="J60" i="31"/>
  <c r="Q60" i="31"/>
  <c r="O60" i="31"/>
  <c r="M60" i="31"/>
  <c r="L60" i="31"/>
  <c r="J59" i="31"/>
  <c r="Q59" i="31"/>
  <c r="O59" i="31"/>
  <c r="M59" i="31"/>
  <c r="L59" i="31"/>
  <c r="J58" i="31"/>
  <c r="Q58" i="31"/>
  <c r="O58" i="31"/>
  <c r="M58" i="31"/>
  <c r="L58" i="31"/>
  <c r="J57" i="31"/>
  <c r="Q57" i="31"/>
  <c r="O57" i="31"/>
  <c r="M57" i="31"/>
  <c r="L57" i="31"/>
  <c r="J56" i="31"/>
  <c r="Q56" i="31"/>
  <c r="O56" i="31"/>
  <c r="M56" i="31"/>
  <c r="L56" i="31"/>
  <c r="J55" i="31"/>
  <c r="Q55" i="31"/>
  <c r="O55" i="31"/>
  <c r="M55" i="31"/>
  <c r="L55" i="31"/>
  <c r="J54" i="31"/>
  <c r="Q54" i="31"/>
  <c r="O54" i="31"/>
  <c r="M54" i="31"/>
  <c r="L54" i="31"/>
  <c r="J53" i="31"/>
  <c r="Q53" i="31"/>
  <c r="O53" i="31"/>
  <c r="M53" i="31"/>
  <c r="L53" i="31"/>
  <c r="J52" i="31"/>
  <c r="Q52" i="31"/>
  <c r="O52" i="31"/>
  <c r="M52" i="31"/>
  <c r="L52" i="31"/>
  <c r="J51" i="31"/>
  <c r="Q51" i="31"/>
  <c r="O51" i="31"/>
  <c r="M51" i="31"/>
  <c r="L51" i="31"/>
  <c r="J50" i="31"/>
  <c r="Q50" i="31"/>
  <c r="O50" i="31"/>
  <c r="M50" i="31"/>
  <c r="L50" i="31"/>
  <c r="J49" i="31"/>
  <c r="Q49" i="31"/>
  <c r="O49" i="31"/>
  <c r="M49" i="31"/>
  <c r="L49" i="31"/>
  <c r="J48" i="31"/>
  <c r="Q48" i="31"/>
  <c r="O48" i="31"/>
  <c r="M48" i="31"/>
  <c r="L48" i="31"/>
  <c r="J47" i="31"/>
  <c r="Q47" i="31"/>
  <c r="O47" i="31"/>
  <c r="M47" i="31"/>
  <c r="L47" i="31"/>
  <c r="J46" i="31"/>
  <c r="Q46" i="31"/>
  <c r="O46" i="31"/>
  <c r="M46" i="31"/>
  <c r="L46" i="31"/>
  <c r="J45" i="31"/>
  <c r="Q45" i="31"/>
  <c r="O45" i="31"/>
  <c r="M45" i="31"/>
  <c r="L45" i="31"/>
  <c r="J44" i="31"/>
  <c r="Q44" i="31"/>
  <c r="O44" i="31"/>
  <c r="M44" i="31"/>
  <c r="L44" i="31"/>
  <c r="J43" i="31"/>
  <c r="Q43" i="31"/>
  <c r="O43" i="31"/>
  <c r="M43" i="31"/>
  <c r="L43" i="31"/>
  <c r="J42" i="31"/>
  <c r="Q42" i="31"/>
  <c r="O42" i="31"/>
  <c r="M42" i="31"/>
  <c r="L42" i="31"/>
  <c r="J41" i="31"/>
  <c r="Q41" i="31"/>
  <c r="O41" i="31"/>
  <c r="M41" i="31"/>
  <c r="L41" i="31"/>
  <c r="J40" i="31"/>
  <c r="Q40" i="31"/>
  <c r="O40" i="31"/>
  <c r="M40" i="31"/>
  <c r="L40" i="31"/>
  <c r="J39" i="31"/>
  <c r="Q39" i="31"/>
  <c r="O39" i="31"/>
  <c r="M39" i="31"/>
  <c r="L39" i="31"/>
  <c r="J38" i="31"/>
  <c r="Q38" i="31"/>
  <c r="O38" i="31"/>
  <c r="M38" i="31"/>
  <c r="L38" i="31"/>
  <c r="J37" i="31"/>
  <c r="Q37" i="31"/>
  <c r="O37" i="31"/>
  <c r="M37" i="31"/>
  <c r="L37" i="31"/>
  <c r="J36" i="31"/>
  <c r="Q36" i="31"/>
  <c r="O36" i="31"/>
  <c r="M36" i="31"/>
  <c r="L36" i="31"/>
  <c r="J35" i="31"/>
  <c r="Q35" i="31"/>
  <c r="O35" i="31"/>
  <c r="M35" i="31"/>
  <c r="L35" i="31"/>
  <c r="J34" i="31"/>
  <c r="Q34" i="31"/>
  <c r="O34" i="31"/>
  <c r="M34" i="31"/>
  <c r="L34" i="31"/>
  <c r="J33" i="31"/>
  <c r="Q33" i="31"/>
  <c r="O33" i="31"/>
  <c r="M33" i="31"/>
  <c r="L33" i="31"/>
  <c r="J32" i="31"/>
  <c r="Q32" i="31"/>
  <c r="O32" i="31"/>
  <c r="M32" i="31"/>
  <c r="L32" i="31"/>
  <c r="J31" i="31"/>
  <c r="Q31" i="31"/>
  <c r="O31" i="31"/>
  <c r="M31" i="31"/>
  <c r="L31" i="31"/>
  <c r="J30" i="31"/>
  <c r="Q30" i="31"/>
  <c r="O30" i="31"/>
  <c r="M30" i="31"/>
  <c r="L30" i="31"/>
  <c r="J29" i="31"/>
  <c r="Q29" i="31"/>
  <c r="O29" i="31"/>
  <c r="M29" i="31"/>
  <c r="L29" i="31"/>
  <c r="J28" i="31"/>
  <c r="Q28" i="31"/>
  <c r="O28" i="31"/>
  <c r="M28" i="31"/>
  <c r="L28" i="31"/>
  <c r="J27" i="31"/>
  <c r="Q27" i="31"/>
  <c r="O27" i="31"/>
  <c r="M27" i="31"/>
  <c r="L27" i="31"/>
  <c r="J26" i="31"/>
  <c r="Q26" i="31"/>
  <c r="O26" i="31"/>
  <c r="M26" i="31"/>
  <c r="L26" i="31"/>
  <c r="J25" i="31"/>
  <c r="Q25" i="31"/>
  <c r="O25" i="31"/>
  <c r="M25" i="31"/>
  <c r="L25" i="31"/>
  <c r="J24" i="31"/>
  <c r="Q24" i="31"/>
  <c r="O24" i="31"/>
  <c r="M24" i="31"/>
  <c r="L24" i="31"/>
  <c r="J23" i="31"/>
  <c r="Q23" i="31"/>
  <c r="O23" i="31"/>
  <c r="M23" i="31"/>
  <c r="L23" i="31"/>
  <c r="J22" i="31"/>
  <c r="Q22" i="31"/>
  <c r="O22" i="31"/>
  <c r="M22" i="31"/>
  <c r="L22" i="31"/>
  <c r="J21" i="31"/>
  <c r="Q21" i="31"/>
  <c r="O21" i="31"/>
  <c r="M21" i="31"/>
  <c r="L21" i="31"/>
  <c r="J20" i="31"/>
  <c r="Q20" i="31"/>
  <c r="O20" i="31"/>
  <c r="M20" i="31"/>
  <c r="L20" i="31"/>
  <c r="J19" i="31"/>
  <c r="Q19" i="31"/>
  <c r="O19" i="31"/>
  <c r="M19" i="31"/>
  <c r="L19" i="31"/>
  <c r="J18" i="31"/>
  <c r="Q18" i="31"/>
  <c r="O18" i="31"/>
  <c r="M18" i="31"/>
  <c r="L18" i="31"/>
  <c r="J17" i="31"/>
  <c r="Q17" i="31"/>
  <c r="O17" i="31"/>
  <c r="M17" i="31"/>
  <c r="L17" i="31"/>
  <c r="J16" i="31"/>
  <c r="Q16" i="31"/>
  <c r="O16" i="31"/>
  <c r="M16" i="31"/>
  <c r="L16" i="31"/>
  <c r="J15" i="31"/>
  <c r="Q15" i="31"/>
  <c r="O15" i="31"/>
  <c r="M15" i="31"/>
  <c r="L15" i="31"/>
  <c r="J14" i="31"/>
  <c r="Q14" i="31"/>
  <c r="O14" i="31"/>
  <c r="M14" i="31"/>
  <c r="L14" i="31"/>
  <c r="J13" i="31"/>
  <c r="Q13" i="31"/>
  <c r="O13" i="31"/>
  <c r="M13" i="31"/>
  <c r="L13" i="31"/>
  <c r="J12" i="31"/>
  <c r="Q12" i="31"/>
  <c r="O12" i="31"/>
  <c r="M12" i="31"/>
  <c r="L12" i="31"/>
  <c r="J11" i="31"/>
  <c r="Q11" i="31"/>
  <c r="O11" i="31"/>
  <c r="M11" i="31"/>
  <c r="L11" i="31"/>
  <c r="J10" i="31"/>
  <c r="Q10" i="31"/>
  <c r="O10" i="31"/>
  <c r="M10" i="31"/>
  <c r="L10" i="31"/>
  <c r="J9" i="31"/>
  <c r="Q9" i="31"/>
  <c r="O9" i="31"/>
  <c r="M9" i="31"/>
  <c r="L9" i="31"/>
  <c r="J8" i="31"/>
  <c r="Q8" i="31"/>
  <c r="O8" i="31"/>
  <c r="M8" i="31"/>
  <c r="L8" i="31"/>
  <c r="J7" i="31"/>
  <c r="Q7" i="31"/>
  <c r="O7" i="31"/>
  <c r="M7" i="31"/>
  <c r="L7" i="31"/>
  <c r="J6" i="31"/>
  <c r="Q6" i="31"/>
  <c r="O6" i="31"/>
  <c r="M6" i="31"/>
  <c r="L6" i="31"/>
  <c r="J5" i="31"/>
  <c r="Q5" i="31"/>
  <c r="O5" i="31"/>
  <c r="M5" i="31"/>
  <c r="L5" i="31"/>
  <c r="J4" i="31"/>
  <c r="Q4" i="31"/>
  <c r="O4" i="31"/>
  <c r="M4" i="31"/>
  <c r="L4" i="31"/>
  <c r="J3" i="31"/>
  <c r="Q3" i="31"/>
  <c r="O3" i="31"/>
  <c r="M3" i="31"/>
  <c r="L3" i="31"/>
  <c r="J2" i="31"/>
  <c r="Q2" i="31"/>
  <c r="O2" i="31"/>
  <c r="M2" i="31"/>
  <c r="L2" i="31"/>
  <c r="L898" i="24"/>
  <c r="J566" i="24"/>
  <c r="Q566" i="24"/>
  <c r="O566" i="24"/>
  <c r="M566" i="24"/>
  <c r="L566" i="24"/>
  <c r="J800" i="30"/>
  <c r="Q800" i="30"/>
  <c r="O800" i="30"/>
  <c r="M800" i="30"/>
  <c r="L800" i="30"/>
  <c r="J799" i="30"/>
  <c r="Q799" i="30"/>
  <c r="O799" i="30"/>
  <c r="M799" i="30"/>
  <c r="L799" i="30"/>
  <c r="J798" i="30"/>
  <c r="Q798" i="30"/>
  <c r="O798" i="30"/>
  <c r="M798" i="30"/>
  <c r="L798" i="30"/>
  <c r="J797" i="30"/>
  <c r="Q797" i="30"/>
  <c r="O797" i="30"/>
  <c r="M797" i="30"/>
  <c r="L797" i="30"/>
  <c r="J796" i="30"/>
  <c r="Q796" i="30"/>
  <c r="O796" i="30"/>
  <c r="M796" i="30"/>
  <c r="L796" i="30"/>
  <c r="J795" i="30"/>
  <c r="Q795" i="30"/>
  <c r="O795" i="30"/>
  <c r="M795" i="30"/>
  <c r="L795" i="30"/>
  <c r="J794" i="30"/>
  <c r="Q794" i="30"/>
  <c r="O794" i="30"/>
  <c r="M794" i="30"/>
  <c r="L794" i="30"/>
  <c r="J793" i="30"/>
  <c r="Q793" i="30"/>
  <c r="O793" i="30"/>
  <c r="M793" i="30"/>
  <c r="L793" i="30"/>
  <c r="J998" i="17"/>
  <c r="Q998" i="17"/>
  <c r="O998" i="17"/>
  <c r="M998" i="17"/>
  <c r="L998" i="17"/>
  <c r="J897" i="24"/>
  <c r="Q897" i="24"/>
  <c r="O897" i="24"/>
  <c r="M897" i="24"/>
  <c r="L897" i="24"/>
  <c r="J195" i="24"/>
  <c r="Q195" i="24"/>
  <c r="O195" i="24"/>
  <c r="M195" i="24"/>
  <c r="L195" i="24"/>
  <c r="J394" i="24"/>
  <c r="Q394" i="24"/>
  <c r="O394" i="24"/>
  <c r="M394" i="24"/>
  <c r="L394" i="24"/>
  <c r="J979" i="17"/>
  <c r="Q979" i="17"/>
  <c r="O979" i="17"/>
  <c r="M979" i="17"/>
  <c r="L979" i="17"/>
  <c r="J1037" i="17"/>
  <c r="Q1037" i="17"/>
  <c r="O1037" i="17"/>
  <c r="M1037" i="17"/>
  <c r="L1037" i="17"/>
  <c r="J1038" i="17"/>
  <c r="Q1038" i="17"/>
  <c r="O1038" i="17"/>
  <c r="M1038" i="17"/>
  <c r="L1038" i="17"/>
  <c r="J1757" i="10"/>
  <c r="Q1757" i="10"/>
  <c r="O1757" i="10"/>
  <c r="M1757" i="10"/>
  <c r="L1757" i="10"/>
  <c r="J1696" i="10"/>
  <c r="Q1696" i="10"/>
  <c r="O1696" i="10"/>
  <c r="M1696" i="10"/>
  <c r="L1696" i="10"/>
  <c r="J107" i="5"/>
  <c r="L107" i="5"/>
  <c r="M107" i="5"/>
  <c r="O107" i="5"/>
  <c r="Q107" i="5"/>
  <c r="J108" i="5"/>
  <c r="L108" i="5"/>
  <c r="Q108" i="5"/>
  <c r="J109" i="5"/>
  <c r="M109" i="5"/>
  <c r="L109" i="5"/>
  <c r="O109" i="5"/>
  <c r="Q109" i="5"/>
  <c r="J110" i="5"/>
  <c r="L110" i="5"/>
  <c r="Q110" i="5"/>
  <c r="J111" i="5"/>
  <c r="L111" i="5"/>
  <c r="M111" i="5"/>
  <c r="O111" i="5"/>
  <c r="Q111" i="5"/>
  <c r="J112" i="5"/>
  <c r="L112" i="5"/>
  <c r="Q112" i="5"/>
  <c r="J113" i="5"/>
  <c r="M113" i="5"/>
  <c r="L113" i="5"/>
  <c r="O113" i="5"/>
  <c r="Q113" i="5"/>
  <c r="J114" i="5"/>
  <c r="Q114" i="5"/>
  <c r="L114" i="5"/>
  <c r="J115" i="5"/>
  <c r="L115" i="5"/>
  <c r="M115" i="5"/>
  <c r="O115" i="5"/>
  <c r="Q115" i="5"/>
  <c r="J116" i="5"/>
  <c r="Q116" i="5"/>
  <c r="L116" i="5"/>
  <c r="J117" i="5"/>
  <c r="M117" i="5"/>
  <c r="L117" i="5"/>
  <c r="O117" i="5"/>
  <c r="Q117" i="5"/>
  <c r="J106" i="5"/>
  <c r="L106" i="5"/>
  <c r="J102" i="5"/>
  <c r="O102" i="5"/>
  <c r="L102" i="5"/>
  <c r="J101" i="5"/>
  <c r="Q101" i="5"/>
  <c r="O101" i="5"/>
  <c r="L101" i="5"/>
  <c r="J100" i="5"/>
  <c r="Q100" i="5"/>
  <c r="O100" i="5"/>
  <c r="M100" i="5"/>
  <c r="L100" i="5"/>
  <c r="J99" i="5"/>
  <c r="Q99" i="5"/>
  <c r="O99" i="5"/>
  <c r="L99" i="5"/>
  <c r="J98" i="5"/>
  <c r="L98" i="5"/>
  <c r="J97" i="5"/>
  <c r="O97" i="5"/>
  <c r="Q97" i="5"/>
  <c r="L97" i="5"/>
  <c r="J96" i="5"/>
  <c r="O96" i="5"/>
  <c r="Q96" i="5"/>
  <c r="M96" i="5"/>
  <c r="L96" i="5"/>
  <c r="J95" i="5"/>
  <c r="L95" i="5"/>
  <c r="J94" i="5"/>
  <c r="O94" i="5"/>
  <c r="L94" i="5"/>
  <c r="J93" i="5"/>
  <c r="Q93" i="5"/>
  <c r="O93" i="5"/>
  <c r="L93" i="5"/>
  <c r="J92" i="5"/>
  <c r="Q92" i="5"/>
  <c r="O92" i="5"/>
  <c r="M92" i="5"/>
  <c r="L92" i="5"/>
  <c r="J91" i="5"/>
  <c r="Q91" i="5"/>
  <c r="O91" i="5"/>
  <c r="L91" i="5"/>
  <c r="J90" i="5"/>
  <c r="L90" i="5"/>
  <c r="J89" i="5"/>
  <c r="O89" i="5"/>
  <c r="Q89" i="5"/>
  <c r="L89" i="5"/>
  <c r="J88" i="5"/>
  <c r="O88" i="5"/>
  <c r="Q88" i="5"/>
  <c r="M88" i="5"/>
  <c r="L88" i="5"/>
  <c r="J87" i="5"/>
  <c r="L87" i="5"/>
  <c r="J86" i="5"/>
  <c r="O86" i="5"/>
  <c r="L86" i="5"/>
  <c r="J85" i="5"/>
  <c r="Q85" i="5"/>
  <c r="O85" i="5"/>
  <c r="L85" i="5"/>
  <c r="J84" i="5"/>
  <c r="Q84" i="5"/>
  <c r="O84" i="5"/>
  <c r="M84" i="5"/>
  <c r="L84" i="5"/>
  <c r="J83" i="5"/>
  <c r="Q83" i="5"/>
  <c r="O83" i="5"/>
  <c r="L83" i="5"/>
  <c r="J82" i="5"/>
  <c r="L82" i="5"/>
  <c r="J81" i="5"/>
  <c r="O81" i="5"/>
  <c r="Q81" i="5"/>
  <c r="L81" i="5"/>
  <c r="J80" i="5"/>
  <c r="O80" i="5"/>
  <c r="Q80" i="5"/>
  <c r="M80" i="5"/>
  <c r="L80" i="5"/>
  <c r="J79" i="5"/>
  <c r="L79" i="5"/>
  <c r="J78" i="5"/>
  <c r="O78" i="5"/>
  <c r="L78" i="5"/>
  <c r="J77" i="5"/>
  <c r="Q77" i="5"/>
  <c r="O77" i="5"/>
  <c r="L77" i="5"/>
  <c r="J76" i="5"/>
  <c r="Q76" i="5"/>
  <c r="O76" i="5"/>
  <c r="M76" i="5"/>
  <c r="L76" i="5"/>
  <c r="J75" i="5"/>
  <c r="Q75" i="5"/>
  <c r="O75" i="5"/>
  <c r="L75" i="5"/>
  <c r="J74" i="5"/>
  <c r="L74" i="5"/>
  <c r="J73" i="5"/>
  <c r="O73" i="5"/>
  <c r="Q73" i="5"/>
  <c r="L73" i="5"/>
  <c r="J72" i="5"/>
  <c r="O72" i="5"/>
  <c r="Q72" i="5"/>
  <c r="M72" i="5"/>
  <c r="L72" i="5"/>
  <c r="J71" i="5"/>
  <c r="L71" i="5"/>
  <c r="J70" i="5"/>
  <c r="O70" i="5"/>
  <c r="L70" i="5"/>
  <c r="J69" i="5"/>
  <c r="O69" i="5"/>
  <c r="L69" i="5"/>
  <c r="J68" i="5"/>
  <c r="O68" i="5"/>
  <c r="L68" i="5"/>
  <c r="J67" i="5"/>
  <c r="O67" i="5"/>
  <c r="L67" i="5"/>
  <c r="J66" i="5"/>
  <c r="O66" i="5"/>
  <c r="L66" i="5"/>
  <c r="J65" i="5"/>
  <c r="O65" i="5"/>
  <c r="L65" i="5"/>
  <c r="J64" i="5"/>
  <c r="O64" i="5"/>
  <c r="L64" i="5"/>
  <c r="J63" i="5"/>
  <c r="O63" i="5"/>
  <c r="L63" i="5"/>
  <c r="J62" i="5"/>
  <c r="O62" i="5"/>
  <c r="L62" i="5"/>
  <c r="J61" i="5"/>
  <c r="O61" i="5"/>
  <c r="L61" i="5"/>
  <c r="J60" i="5"/>
  <c r="O60" i="5"/>
  <c r="L60" i="5"/>
  <c r="J59" i="5"/>
  <c r="O59" i="5"/>
  <c r="L59" i="5"/>
  <c r="J58" i="5"/>
  <c r="O58" i="5"/>
  <c r="L58" i="5"/>
  <c r="J57" i="5"/>
  <c r="O57" i="5"/>
  <c r="L57" i="5"/>
  <c r="J56" i="5"/>
  <c r="O56" i="5"/>
  <c r="L56" i="5"/>
  <c r="J55" i="5"/>
  <c r="O55" i="5"/>
  <c r="L55" i="5"/>
  <c r="J54" i="5"/>
  <c r="O54" i="5"/>
  <c r="L54" i="5"/>
  <c r="J53" i="5"/>
  <c r="O53" i="5"/>
  <c r="L53" i="5"/>
  <c r="J52" i="5"/>
  <c r="O52" i="5"/>
  <c r="L52" i="5"/>
  <c r="J51" i="5"/>
  <c r="O51" i="5"/>
  <c r="L51" i="5"/>
  <c r="J50" i="5"/>
  <c r="O50" i="5"/>
  <c r="L50" i="5"/>
  <c r="J49" i="5"/>
  <c r="O49" i="5"/>
  <c r="L49" i="5"/>
  <c r="J48" i="5"/>
  <c r="O48" i="5"/>
  <c r="L48" i="5"/>
  <c r="J47" i="5"/>
  <c r="O47" i="5"/>
  <c r="L47" i="5"/>
  <c r="J46" i="5"/>
  <c r="O46" i="5"/>
  <c r="L46" i="5"/>
  <c r="J45" i="5"/>
  <c r="O45" i="5"/>
  <c r="L45" i="5"/>
  <c r="J44" i="5"/>
  <c r="O44" i="5"/>
  <c r="L44" i="5"/>
  <c r="J43" i="5"/>
  <c r="O43" i="5"/>
  <c r="L43" i="5"/>
  <c r="J42" i="5"/>
  <c r="O42" i="5"/>
  <c r="L42" i="5"/>
  <c r="J41" i="5"/>
  <c r="Q41" i="5"/>
  <c r="O41" i="5"/>
  <c r="M41" i="5"/>
  <c r="L41" i="5"/>
  <c r="J40" i="5"/>
  <c r="Q40" i="5"/>
  <c r="O40" i="5"/>
  <c r="L40" i="5"/>
  <c r="J39" i="5"/>
  <c r="L39" i="5"/>
  <c r="J38" i="5"/>
  <c r="O38" i="5"/>
  <c r="Q38" i="5"/>
  <c r="L38" i="5"/>
  <c r="J37" i="5"/>
  <c r="O37" i="5"/>
  <c r="Q37" i="5"/>
  <c r="M37" i="5"/>
  <c r="L37" i="5"/>
  <c r="J36" i="5"/>
  <c r="L36" i="5"/>
  <c r="J35" i="5"/>
  <c r="O35" i="5"/>
  <c r="L35" i="5"/>
  <c r="J34" i="5"/>
  <c r="Q34" i="5"/>
  <c r="O34" i="5"/>
  <c r="L34" i="5"/>
  <c r="J33" i="5"/>
  <c r="Q33" i="5"/>
  <c r="O33" i="5"/>
  <c r="M33" i="5"/>
  <c r="L33" i="5"/>
  <c r="J32" i="5"/>
  <c r="Q32" i="5"/>
  <c r="O32" i="5"/>
  <c r="L32" i="5"/>
  <c r="J31" i="5"/>
  <c r="L31" i="5"/>
  <c r="J30" i="5"/>
  <c r="O30" i="5"/>
  <c r="Q30" i="5"/>
  <c r="L30" i="5"/>
  <c r="J29" i="5"/>
  <c r="O29" i="5"/>
  <c r="Q29" i="5"/>
  <c r="M29" i="5"/>
  <c r="L29" i="5"/>
  <c r="J28" i="5"/>
  <c r="L28" i="5"/>
  <c r="J27" i="5"/>
  <c r="O27" i="5"/>
  <c r="L27" i="5"/>
  <c r="J26" i="5"/>
  <c r="Q26" i="5"/>
  <c r="O26" i="5"/>
  <c r="L26" i="5"/>
  <c r="J25" i="5"/>
  <c r="Q25" i="5"/>
  <c r="O25" i="5"/>
  <c r="M25" i="5"/>
  <c r="L25" i="5"/>
  <c r="J24" i="5"/>
  <c r="Q24" i="5"/>
  <c r="O24" i="5"/>
  <c r="L24" i="5"/>
  <c r="J23" i="5"/>
  <c r="L23" i="5"/>
  <c r="J22" i="5"/>
  <c r="O22" i="5"/>
  <c r="Q22" i="5"/>
  <c r="L22" i="5"/>
  <c r="J21" i="5"/>
  <c r="O21" i="5"/>
  <c r="Q21" i="5"/>
  <c r="M21" i="5"/>
  <c r="L21" i="5"/>
  <c r="J20" i="5"/>
  <c r="L20" i="5"/>
  <c r="J19" i="5"/>
  <c r="O19" i="5"/>
  <c r="L19" i="5"/>
  <c r="J18" i="5"/>
  <c r="Q18" i="5"/>
  <c r="O18" i="5"/>
  <c r="L18" i="5"/>
  <c r="J17" i="5"/>
  <c r="Q17" i="5"/>
  <c r="O17" i="5"/>
  <c r="M17" i="5"/>
  <c r="L17" i="5"/>
  <c r="J14" i="5"/>
  <c r="Q14" i="5"/>
  <c r="O14" i="5"/>
  <c r="L14" i="5"/>
  <c r="J13" i="5"/>
  <c r="L13" i="5"/>
  <c r="J12" i="5"/>
  <c r="O12" i="5"/>
  <c r="Q12" i="5"/>
  <c r="L12" i="5"/>
  <c r="J11" i="5"/>
  <c r="O11" i="5"/>
  <c r="Q11" i="5"/>
  <c r="M11" i="5"/>
  <c r="L11" i="5"/>
  <c r="J10" i="5"/>
  <c r="O10" i="5"/>
  <c r="L10" i="5"/>
  <c r="J9" i="5"/>
  <c r="Q9" i="5"/>
  <c r="O9" i="5"/>
  <c r="M9" i="5"/>
  <c r="L9" i="5"/>
  <c r="J8" i="5"/>
  <c r="Q8" i="5"/>
  <c r="O8" i="5"/>
  <c r="L8" i="5"/>
  <c r="J2" i="5"/>
  <c r="O2" i="5"/>
  <c r="L2" i="5"/>
  <c r="M8" i="5"/>
  <c r="M12" i="5"/>
  <c r="M14" i="5"/>
  <c r="M18" i="5"/>
  <c r="M22" i="5"/>
  <c r="M24" i="5"/>
  <c r="M26" i="5"/>
  <c r="M30" i="5"/>
  <c r="M32" i="5"/>
  <c r="M34" i="5"/>
  <c r="M38" i="5"/>
  <c r="M40" i="5"/>
  <c r="Q43" i="5"/>
  <c r="M43" i="5"/>
  <c r="Q45" i="5"/>
  <c r="M45" i="5"/>
  <c r="Q47" i="5"/>
  <c r="M47" i="5"/>
  <c r="Q49" i="5"/>
  <c r="M49" i="5"/>
  <c r="Q51" i="5"/>
  <c r="M51" i="5"/>
  <c r="Q53" i="5"/>
  <c r="M53" i="5"/>
  <c r="Q55" i="5"/>
  <c r="M55" i="5"/>
  <c r="Q57" i="5"/>
  <c r="M57" i="5"/>
  <c r="Q59" i="5"/>
  <c r="M59" i="5"/>
  <c r="Q61" i="5"/>
  <c r="M61" i="5"/>
  <c r="Q63" i="5"/>
  <c r="M63" i="5"/>
  <c r="Q65" i="5"/>
  <c r="M65" i="5"/>
  <c r="Q67" i="5"/>
  <c r="M67" i="5"/>
  <c r="Q69" i="5"/>
  <c r="M69" i="5"/>
  <c r="M73" i="5"/>
  <c r="M75" i="5"/>
  <c r="M77" i="5"/>
  <c r="M81" i="5"/>
  <c r="M83" i="5"/>
  <c r="M85" i="5"/>
  <c r="M87" i="5"/>
  <c r="M89" i="5"/>
  <c r="M91" i="5"/>
  <c r="M93" i="5"/>
  <c r="M95" i="5"/>
  <c r="M97" i="5"/>
  <c r="M99" i="5"/>
  <c r="M101" i="5"/>
  <c r="M106" i="5"/>
  <c r="M23" i="5"/>
  <c r="Q23" i="5"/>
  <c r="O23" i="5"/>
  <c r="M39" i="5"/>
  <c r="Q39" i="5"/>
  <c r="O39" i="5"/>
  <c r="Q74" i="5"/>
  <c r="M74" i="5"/>
  <c r="O74" i="5"/>
  <c r="Q90" i="5"/>
  <c r="M90" i="5"/>
  <c r="O90" i="5"/>
  <c r="M13" i="5"/>
  <c r="Q13" i="5"/>
  <c r="O13" i="5"/>
  <c r="M31" i="5"/>
  <c r="Q31" i="5"/>
  <c r="O31" i="5"/>
  <c r="Q82" i="5"/>
  <c r="M82" i="5"/>
  <c r="O82" i="5"/>
  <c r="Q98" i="5"/>
  <c r="M98" i="5"/>
  <c r="O98" i="5"/>
  <c r="Q28" i="5"/>
  <c r="O28" i="5"/>
  <c r="M28" i="5"/>
  <c r="M79" i="5"/>
  <c r="Q79" i="5"/>
  <c r="O79" i="5"/>
  <c r="Q95" i="5"/>
  <c r="O95" i="5"/>
  <c r="Q20" i="5"/>
  <c r="O20" i="5"/>
  <c r="M20" i="5"/>
  <c r="Q36" i="5"/>
  <c r="O36" i="5"/>
  <c r="M36" i="5"/>
  <c r="M71" i="5"/>
  <c r="Q71" i="5"/>
  <c r="O71" i="5"/>
  <c r="Q87" i="5"/>
  <c r="O87" i="5"/>
  <c r="Q106" i="5"/>
  <c r="O106" i="5"/>
  <c r="O112" i="5"/>
  <c r="M112" i="5"/>
  <c r="M110" i="5"/>
  <c r="O110" i="5"/>
  <c r="Q2" i="5"/>
  <c r="M2" i="5"/>
  <c r="Q10" i="5"/>
  <c r="M10" i="5"/>
  <c r="Q19" i="5"/>
  <c r="M19" i="5"/>
  <c r="Q27" i="5"/>
  <c r="M27" i="5"/>
  <c r="Q35" i="5"/>
  <c r="M35" i="5"/>
  <c r="M42" i="5"/>
  <c r="Q42" i="5"/>
  <c r="M46" i="5"/>
  <c r="Q46" i="5"/>
  <c r="M50" i="5"/>
  <c r="Q50" i="5"/>
  <c r="M54" i="5"/>
  <c r="Q54" i="5"/>
  <c r="M58" i="5"/>
  <c r="Q58" i="5"/>
  <c r="M62" i="5"/>
  <c r="Q62" i="5"/>
  <c r="M66" i="5"/>
  <c r="Q66" i="5"/>
  <c r="M70" i="5"/>
  <c r="Q70" i="5"/>
  <c r="M78" i="5"/>
  <c r="Q78" i="5"/>
  <c r="M86" i="5"/>
  <c r="Q86" i="5"/>
  <c r="M94" i="5"/>
  <c r="Q94" i="5"/>
  <c r="M102" i="5"/>
  <c r="Q102" i="5"/>
  <c r="O108" i="5"/>
  <c r="M108" i="5"/>
  <c r="M44" i="5"/>
  <c r="Q44" i="5"/>
  <c r="M48" i="5"/>
  <c r="Q48" i="5"/>
  <c r="M52" i="5"/>
  <c r="Q52" i="5"/>
  <c r="M56" i="5"/>
  <c r="Q56" i="5"/>
  <c r="M60" i="5"/>
  <c r="Q60" i="5"/>
  <c r="M64" i="5"/>
  <c r="Q64" i="5"/>
  <c r="M68" i="5"/>
  <c r="Q68" i="5"/>
  <c r="O116" i="5"/>
  <c r="M116" i="5"/>
  <c r="M114" i="5"/>
  <c r="O114" i="5"/>
  <c r="J173" i="6"/>
  <c r="Q173" i="6"/>
  <c r="O173" i="6"/>
  <c r="M173" i="6"/>
  <c r="L173" i="6"/>
  <c r="J1133" i="6"/>
  <c r="Q1133" i="6"/>
  <c r="O1133" i="6"/>
  <c r="M1133" i="6"/>
  <c r="L1133" i="6"/>
  <c r="J975" i="6"/>
  <c r="Q975" i="6"/>
  <c r="O975" i="6"/>
  <c r="M975" i="6"/>
  <c r="L975" i="6"/>
  <c r="J172" i="6"/>
  <c r="Q172" i="6"/>
  <c r="O172" i="6"/>
  <c r="M172" i="6"/>
  <c r="L172" i="6"/>
  <c r="J605" i="6"/>
  <c r="Q605" i="6"/>
  <c r="O605" i="6"/>
  <c r="M605" i="6"/>
  <c r="L605" i="6"/>
  <c r="J1521" i="6"/>
  <c r="L1521" i="6"/>
  <c r="J1520" i="6"/>
  <c r="Q1520" i="6"/>
  <c r="O1520" i="6"/>
  <c r="L1520" i="6"/>
  <c r="J1519" i="6"/>
  <c r="Q1519" i="6"/>
  <c r="O1519" i="6"/>
  <c r="M1519" i="6"/>
  <c r="L1519" i="6"/>
  <c r="J1518" i="6"/>
  <c r="L1518" i="6"/>
  <c r="J1517" i="6"/>
  <c r="O1517" i="6"/>
  <c r="L1517" i="6"/>
  <c r="J1516" i="6"/>
  <c r="O1516" i="6"/>
  <c r="Q1516" i="6"/>
  <c r="L1516" i="6"/>
  <c r="J1515" i="6"/>
  <c r="O1515" i="6"/>
  <c r="Q1515" i="6"/>
  <c r="M1515" i="6"/>
  <c r="L1515" i="6"/>
  <c r="J1514" i="6"/>
  <c r="Q1514" i="6"/>
  <c r="O1514" i="6"/>
  <c r="L1514" i="6"/>
  <c r="J1513" i="6"/>
  <c r="L1513" i="6"/>
  <c r="J1512" i="6"/>
  <c r="Q1512" i="6"/>
  <c r="O1512" i="6"/>
  <c r="L1512" i="6"/>
  <c r="J1511" i="6"/>
  <c r="Q1511" i="6"/>
  <c r="O1511" i="6"/>
  <c r="M1511" i="6"/>
  <c r="L1511" i="6"/>
  <c r="J1510" i="6"/>
  <c r="L1510" i="6"/>
  <c r="J1509" i="6"/>
  <c r="O1509" i="6"/>
  <c r="L1509" i="6"/>
  <c r="J1508" i="6"/>
  <c r="O1508" i="6"/>
  <c r="Q1508" i="6"/>
  <c r="L1508" i="6"/>
  <c r="J1507" i="6"/>
  <c r="O1507" i="6"/>
  <c r="Q1507" i="6"/>
  <c r="M1507" i="6"/>
  <c r="L1507" i="6"/>
  <c r="J1506" i="6"/>
  <c r="Q1506" i="6"/>
  <c r="O1506" i="6"/>
  <c r="L1506" i="6"/>
  <c r="J1505" i="6"/>
  <c r="L1505" i="6"/>
  <c r="J1504" i="6"/>
  <c r="Q1504" i="6"/>
  <c r="O1504" i="6"/>
  <c r="L1504" i="6"/>
  <c r="J1503" i="6"/>
  <c r="Q1503" i="6"/>
  <c r="O1503" i="6"/>
  <c r="M1503" i="6"/>
  <c r="L1503" i="6"/>
  <c r="J1502" i="6"/>
  <c r="L1502" i="6"/>
  <c r="J1501" i="6"/>
  <c r="O1501" i="6"/>
  <c r="L1501" i="6"/>
  <c r="J1500" i="6"/>
  <c r="O1500" i="6"/>
  <c r="Q1500" i="6"/>
  <c r="L1500" i="6"/>
  <c r="J1499" i="6"/>
  <c r="O1499" i="6"/>
  <c r="Q1499" i="6"/>
  <c r="M1499" i="6"/>
  <c r="L1499" i="6"/>
  <c r="J1498" i="6"/>
  <c r="Q1498" i="6"/>
  <c r="O1498" i="6"/>
  <c r="L1498" i="6"/>
  <c r="J1497" i="6"/>
  <c r="L1497" i="6"/>
  <c r="J1496" i="6"/>
  <c r="Q1496" i="6"/>
  <c r="O1496" i="6"/>
  <c r="L1496" i="6"/>
  <c r="J1495" i="6"/>
  <c r="Q1495" i="6"/>
  <c r="O1495" i="6"/>
  <c r="M1495" i="6"/>
  <c r="L1495" i="6"/>
  <c r="J1494" i="6"/>
  <c r="L1494" i="6"/>
  <c r="J1493" i="6"/>
  <c r="O1493" i="6"/>
  <c r="L1493" i="6"/>
  <c r="J1492" i="6"/>
  <c r="O1492" i="6"/>
  <c r="Q1492" i="6"/>
  <c r="L1492" i="6"/>
  <c r="J1491" i="6"/>
  <c r="O1491" i="6"/>
  <c r="Q1491" i="6"/>
  <c r="M1491" i="6"/>
  <c r="L1491" i="6"/>
  <c r="J1490" i="6"/>
  <c r="Q1490" i="6"/>
  <c r="O1490" i="6"/>
  <c r="L1490" i="6"/>
  <c r="J1489" i="6"/>
  <c r="L1489" i="6"/>
  <c r="J1488" i="6"/>
  <c r="Q1488" i="6"/>
  <c r="O1488" i="6"/>
  <c r="L1488" i="6"/>
  <c r="J1487" i="6"/>
  <c r="Q1487" i="6"/>
  <c r="O1487" i="6"/>
  <c r="M1487" i="6"/>
  <c r="L1487" i="6"/>
  <c r="J1486" i="6"/>
  <c r="L1486" i="6"/>
  <c r="J1485" i="6"/>
  <c r="O1485" i="6"/>
  <c r="L1485" i="6"/>
  <c r="J1484" i="6"/>
  <c r="O1484" i="6"/>
  <c r="Q1484" i="6"/>
  <c r="L1484" i="6"/>
  <c r="J1483" i="6"/>
  <c r="O1483" i="6"/>
  <c r="Q1483" i="6"/>
  <c r="M1483" i="6"/>
  <c r="L1483" i="6"/>
  <c r="J1482" i="6"/>
  <c r="Q1482" i="6"/>
  <c r="O1482" i="6"/>
  <c r="L1482" i="6"/>
  <c r="J1481" i="6"/>
  <c r="L1481" i="6"/>
  <c r="J1480" i="6"/>
  <c r="Q1480" i="6"/>
  <c r="O1480" i="6"/>
  <c r="L1480" i="6"/>
  <c r="J1479" i="6"/>
  <c r="Q1479" i="6"/>
  <c r="O1479" i="6"/>
  <c r="M1479" i="6"/>
  <c r="L1479" i="6"/>
  <c r="J1478" i="6"/>
  <c r="L1478" i="6"/>
  <c r="J1477" i="6"/>
  <c r="O1477" i="6"/>
  <c r="L1477" i="6"/>
  <c r="J1476" i="6"/>
  <c r="O1476" i="6"/>
  <c r="Q1476" i="6"/>
  <c r="L1476" i="6"/>
  <c r="J1475" i="6"/>
  <c r="O1475" i="6"/>
  <c r="Q1475" i="6"/>
  <c r="M1475" i="6"/>
  <c r="L1475" i="6"/>
  <c r="J1474" i="6"/>
  <c r="Q1474" i="6"/>
  <c r="O1474" i="6"/>
  <c r="L1474" i="6"/>
  <c r="J1473" i="6"/>
  <c r="L1473" i="6"/>
  <c r="J1472" i="6"/>
  <c r="Q1472" i="6"/>
  <c r="O1472" i="6"/>
  <c r="L1472" i="6"/>
  <c r="J1471" i="6"/>
  <c r="Q1471" i="6"/>
  <c r="O1471" i="6"/>
  <c r="M1471" i="6"/>
  <c r="L1471" i="6"/>
  <c r="J1470" i="6"/>
  <c r="L1470" i="6"/>
  <c r="J1469" i="6"/>
  <c r="O1469" i="6"/>
  <c r="L1469" i="6"/>
  <c r="J1468" i="6"/>
  <c r="O1468" i="6"/>
  <c r="Q1468" i="6"/>
  <c r="L1468" i="6"/>
  <c r="J1467" i="6"/>
  <c r="O1467" i="6"/>
  <c r="Q1467" i="6"/>
  <c r="M1467" i="6"/>
  <c r="L1467" i="6"/>
  <c r="J1466" i="6"/>
  <c r="Q1466" i="6"/>
  <c r="O1466" i="6"/>
  <c r="L1466" i="6"/>
  <c r="J1465" i="6"/>
  <c r="L1465" i="6"/>
  <c r="J1464" i="6"/>
  <c r="Q1464" i="6"/>
  <c r="O1464" i="6"/>
  <c r="L1464" i="6"/>
  <c r="J1463" i="6"/>
  <c r="Q1463" i="6"/>
  <c r="O1463" i="6"/>
  <c r="M1463" i="6"/>
  <c r="L1463" i="6"/>
  <c r="J1462" i="6"/>
  <c r="O1462" i="6"/>
  <c r="L1462" i="6"/>
  <c r="J1461" i="6"/>
  <c r="Q1461" i="6"/>
  <c r="O1461" i="6"/>
  <c r="M1461" i="6"/>
  <c r="L1461" i="6"/>
  <c r="J1460" i="6"/>
  <c r="O1460" i="6"/>
  <c r="L1460" i="6"/>
  <c r="J1459" i="6"/>
  <c r="Q1459" i="6"/>
  <c r="O1459" i="6"/>
  <c r="M1459" i="6"/>
  <c r="L1459" i="6"/>
  <c r="J1458" i="6"/>
  <c r="O1458" i="6"/>
  <c r="L1458" i="6"/>
  <c r="J1457" i="6"/>
  <c r="Q1457" i="6"/>
  <c r="O1457" i="6"/>
  <c r="M1457" i="6"/>
  <c r="L1457" i="6"/>
  <c r="J1456" i="6"/>
  <c r="O1456" i="6"/>
  <c r="L1456" i="6"/>
  <c r="J1455" i="6"/>
  <c r="Q1455" i="6"/>
  <c r="O1455" i="6"/>
  <c r="M1455" i="6"/>
  <c r="L1455" i="6"/>
  <c r="J1454" i="6"/>
  <c r="O1454" i="6"/>
  <c r="L1454" i="6"/>
  <c r="J1453" i="6"/>
  <c r="Q1453" i="6"/>
  <c r="O1453" i="6"/>
  <c r="M1453" i="6"/>
  <c r="L1453" i="6"/>
  <c r="J1452" i="6"/>
  <c r="O1452" i="6"/>
  <c r="L1452" i="6"/>
  <c r="J1451" i="6"/>
  <c r="Q1451" i="6"/>
  <c r="O1451" i="6"/>
  <c r="M1451" i="6"/>
  <c r="L1451" i="6"/>
  <c r="J1450" i="6"/>
  <c r="O1450" i="6"/>
  <c r="L1450" i="6"/>
  <c r="J1449" i="6"/>
  <c r="Q1449" i="6"/>
  <c r="O1449" i="6"/>
  <c r="M1449" i="6"/>
  <c r="L1449" i="6"/>
  <c r="J1448" i="6"/>
  <c r="O1448" i="6"/>
  <c r="L1448" i="6"/>
  <c r="J1447" i="6"/>
  <c r="Q1447" i="6"/>
  <c r="O1447" i="6"/>
  <c r="M1447" i="6"/>
  <c r="L1447" i="6"/>
  <c r="J1446" i="6"/>
  <c r="O1446" i="6"/>
  <c r="L1446" i="6"/>
  <c r="J1445" i="6"/>
  <c r="Q1445" i="6"/>
  <c r="O1445" i="6"/>
  <c r="M1445" i="6"/>
  <c r="L1445" i="6"/>
  <c r="J1444" i="6"/>
  <c r="O1444" i="6"/>
  <c r="L1444" i="6"/>
  <c r="J1443" i="6"/>
  <c r="Q1443" i="6"/>
  <c r="O1443" i="6"/>
  <c r="M1443" i="6"/>
  <c r="L1443" i="6"/>
  <c r="J1442" i="6"/>
  <c r="O1442" i="6"/>
  <c r="L1442" i="6"/>
  <c r="J1441" i="6"/>
  <c r="Q1441" i="6"/>
  <c r="O1441" i="6"/>
  <c r="M1441" i="6"/>
  <c r="L1441" i="6"/>
  <c r="J1440" i="6"/>
  <c r="O1440" i="6"/>
  <c r="L1440" i="6"/>
  <c r="J1439" i="6"/>
  <c r="Q1439" i="6"/>
  <c r="O1439" i="6"/>
  <c r="M1439" i="6"/>
  <c r="L1439" i="6"/>
  <c r="J1438" i="6"/>
  <c r="O1438" i="6"/>
  <c r="L1438" i="6"/>
  <c r="J1437" i="6"/>
  <c r="Q1437" i="6"/>
  <c r="O1437" i="6"/>
  <c r="M1437" i="6"/>
  <c r="L1437" i="6"/>
  <c r="J1436" i="6"/>
  <c r="O1436" i="6"/>
  <c r="L1436" i="6"/>
  <c r="J1435" i="6"/>
  <c r="Q1435" i="6"/>
  <c r="O1435" i="6"/>
  <c r="M1435" i="6"/>
  <c r="L1435" i="6"/>
  <c r="J1434" i="6"/>
  <c r="O1434" i="6"/>
  <c r="L1434" i="6"/>
  <c r="J1433" i="6"/>
  <c r="Q1433" i="6"/>
  <c r="O1433" i="6"/>
  <c r="M1433" i="6"/>
  <c r="L1433" i="6"/>
  <c r="J1432" i="6"/>
  <c r="O1432" i="6"/>
  <c r="L1432" i="6"/>
  <c r="J1431" i="6"/>
  <c r="Q1431" i="6"/>
  <c r="O1431" i="6"/>
  <c r="M1431" i="6"/>
  <c r="L1431" i="6"/>
  <c r="J1430" i="6"/>
  <c r="O1430" i="6"/>
  <c r="L1430" i="6"/>
  <c r="J1429" i="6"/>
  <c r="Q1429" i="6"/>
  <c r="O1429" i="6"/>
  <c r="M1429" i="6"/>
  <c r="L1429" i="6"/>
  <c r="J1428" i="6"/>
  <c r="Q1428" i="6"/>
  <c r="O1428" i="6"/>
  <c r="L1428" i="6"/>
  <c r="J1427" i="6"/>
  <c r="L1427" i="6"/>
  <c r="J1426" i="6"/>
  <c r="O1426" i="6"/>
  <c r="Q1426" i="6"/>
  <c r="L1426" i="6"/>
  <c r="J1425" i="6"/>
  <c r="O1425" i="6"/>
  <c r="Q1425" i="6"/>
  <c r="M1425" i="6"/>
  <c r="L1425" i="6"/>
  <c r="J1424" i="6"/>
  <c r="L1424" i="6"/>
  <c r="J1423" i="6"/>
  <c r="O1423" i="6"/>
  <c r="L1423" i="6"/>
  <c r="J1422" i="6"/>
  <c r="Q1422" i="6"/>
  <c r="O1422" i="6"/>
  <c r="L1422" i="6"/>
  <c r="J1421" i="6"/>
  <c r="Q1421" i="6"/>
  <c r="O1421" i="6"/>
  <c r="M1421" i="6"/>
  <c r="L1421" i="6"/>
  <c r="J1420" i="6"/>
  <c r="Q1420" i="6"/>
  <c r="O1420" i="6"/>
  <c r="L1420" i="6"/>
  <c r="J1419" i="6"/>
  <c r="L1419" i="6"/>
  <c r="J1418" i="6"/>
  <c r="O1418" i="6"/>
  <c r="Q1418" i="6"/>
  <c r="L1418" i="6"/>
  <c r="J1417" i="6"/>
  <c r="O1417" i="6"/>
  <c r="Q1417" i="6"/>
  <c r="M1417" i="6"/>
  <c r="L1417" i="6"/>
  <c r="J1416" i="6"/>
  <c r="L1416" i="6"/>
  <c r="J1415" i="6"/>
  <c r="O1415" i="6"/>
  <c r="L1415" i="6"/>
  <c r="J1414" i="6"/>
  <c r="Q1414" i="6"/>
  <c r="O1414" i="6"/>
  <c r="L1414" i="6"/>
  <c r="J1413" i="6"/>
  <c r="Q1413" i="6"/>
  <c r="O1413" i="6"/>
  <c r="M1413" i="6"/>
  <c r="L1413" i="6"/>
  <c r="J1412" i="6"/>
  <c r="Q1412" i="6"/>
  <c r="O1412" i="6"/>
  <c r="L1412" i="6"/>
  <c r="J1411" i="6"/>
  <c r="L1411" i="6"/>
  <c r="J1410" i="6"/>
  <c r="O1410" i="6"/>
  <c r="Q1410" i="6"/>
  <c r="L1410" i="6"/>
  <c r="J1409" i="6"/>
  <c r="O1409" i="6"/>
  <c r="Q1409" i="6"/>
  <c r="M1409" i="6"/>
  <c r="L1409" i="6"/>
  <c r="J1408" i="6"/>
  <c r="L1408" i="6"/>
  <c r="J1407" i="6"/>
  <c r="O1407" i="6"/>
  <c r="L1407" i="6"/>
  <c r="J1406" i="6"/>
  <c r="Q1406" i="6"/>
  <c r="O1406" i="6"/>
  <c r="L1406" i="6"/>
  <c r="J1405" i="6"/>
  <c r="Q1405" i="6"/>
  <c r="O1405" i="6"/>
  <c r="M1405" i="6"/>
  <c r="L1405" i="6"/>
  <c r="J1404" i="6"/>
  <c r="Q1404" i="6"/>
  <c r="O1404" i="6"/>
  <c r="L1404" i="6"/>
  <c r="J1403" i="6"/>
  <c r="L1403" i="6"/>
  <c r="J1402" i="6"/>
  <c r="O1402" i="6"/>
  <c r="Q1402" i="6"/>
  <c r="L1402" i="6"/>
  <c r="J1401" i="6"/>
  <c r="O1401" i="6"/>
  <c r="Q1401" i="6"/>
  <c r="M1401" i="6"/>
  <c r="L1401" i="6"/>
  <c r="J1400" i="6"/>
  <c r="L1400" i="6"/>
  <c r="J1399" i="6"/>
  <c r="O1399" i="6"/>
  <c r="L1399" i="6"/>
  <c r="J1398" i="6"/>
  <c r="Q1398" i="6"/>
  <c r="O1398" i="6"/>
  <c r="L1398" i="6"/>
  <c r="J1397" i="6"/>
  <c r="Q1397" i="6"/>
  <c r="O1397" i="6"/>
  <c r="M1397" i="6"/>
  <c r="L1397" i="6"/>
  <c r="J1396" i="6"/>
  <c r="Q1396" i="6"/>
  <c r="O1396" i="6"/>
  <c r="L1396" i="6"/>
  <c r="J1395" i="6"/>
  <c r="L1395" i="6"/>
  <c r="J1394" i="6"/>
  <c r="O1394" i="6"/>
  <c r="Q1394" i="6"/>
  <c r="L1394" i="6"/>
  <c r="J1393" i="6"/>
  <c r="L1393" i="6"/>
  <c r="J1392" i="6"/>
  <c r="L1392" i="6"/>
  <c r="J1391" i="6"/>
  <c r="Q1391" i="6"/>
  <c r="O1391" i="6"/>
  <c r="M1391" i="6"/>
  <c r="L1391" i="6"/>
  <c r="J1390" i="6"/>
  <c r="Q1390" i="6"/>
  <c r="O1390" i="6"/>
  <c r="L1390" i="6"/>
  <c r="J1389" i="6"/>
  <c r="Q1389" i="6"/>
  <c r="O1389" i="6"/>
  <c r="M1389" i="6"/>
  <c r="L1389" i="6"/>
  <c r="J1388" i="6"/>
  <c r="L1388" i="6"/>
  <c r="J1387" i="6"/>
  <c r="O1387" i="6"/>
  <c r="L1387" i="6"/>
  <c r="J1386" i="6"/>
  <c r="O1386" i="6"/>
  <c r="Q1386" i="6"/>
  <c r="L1386" i="6"/>
  <c r="J1385" i="6"/>
  <c r="O1385" i="6"/>
  <c r="Q1385" i="6"/>
  <c r="M1385" i="6"/>
  <c r="L1385" i="6"/>
  <c r="J1384" i="6"/>
  <c r="Q1384" i="6"/>
  <c r="O1384" i="6"/>
  <c r="L1384" i="6"/>
  <c r="J1383" i="6"/>
  <c r="L1383" i="6"/>
  <c r="J1382" i="6"/>
  <c r="Q1382" i="6"/>
  <c r="O1382" i="6"/>
  <c r="L1382" i="6"/>
  <c r="J1381" i="6"/>
  <c r="Q1381" i="6"/>
  <c r="O1381" i="6"/>
  <c r="M1381" i="6"/>
  <c r="L1381" i="6"/>
  <c r="J1380" i="6"/>
  <c r="L1380" i="6"/>
  <c r="J1379" i="6"/>
  <c r="O1379" i="6"/>
  <c r="L1379" i="6"/>
  <c r="J1378" i="6"/>
  <c r="O1378" i="6"/>
  <c r="Q1378" i="6"/>
  <c r="L1378" i="6"/>
  <c r="J1377" i="6"/>
  <c r="O1377" i="6"/>
  <c r="Q1377" i="6"/>
  <c r="M1377" i="6"/>
  <c r="L1377" i="6"/>
  <c r="J1376" i="6"/>
  <c r="Q1376" i="6"/>
  <c r="O1376" i="6"/>
  <c r="L1376" i="6"/>
  <c r="J1375" i="6"/>
  <c r="L1375" i="6"/>
  <c r="J1374" i="6"/>
  <c r="Q1374" i="6"/>
  <c r="O1374" i="6"/>
  <c r="L1374" i="6"/>
  <c r="J1373" i="6"/>
  <c r="Q1373" i="6"/>
  <c r="O1373" i="6"/>
  <c r="M1373" i="6"/>
  <c r="L1373" i="6"/>
  <c r="J1372" i="6"/>
  <c r="L1372" i="6"/>
  <c r="J1371" i="6"/>
  <c r="O1371" i="6"/>
  <c r="L1371" i="6"/>
  <c r="J1370" i="6"/>
  <c r="O1370" i="6"/>
  <c r="Q1370" i="6"/>
  <c r="L1370" i="6"/>
  <c r="J1369" i="6"/>
  <c r="O1369" i="6"/>
  <c r="Q1369" i="6"/>
  <c r="M1369" i="6"/>
  <c r="L1369" i="6"/>
  <c r="J1368" i="6"/>
  <c r="Q1368" i="6"/>
  <c r="O1368" i="6"/>
  <c r="L1368" i="6"/>
  <c r="J1367" i="6"/>
  <c r="L1367" i="6"/>
  <c r="J1366" i="6"/>
  <c r="Q1366" i="6"/>
  <c r="O1366" i="6"/>
  <c r="L1366" i="6"/>
  <c r="J1365" i="6"/>
  <c r="Q1365" i="6"/>
  <c r="O1365" i="6"/>
  <c r="M1365" i="6"/>
  <c r="L1365" i="6"/>
  <c r="J1364" i="6"/>
  <c r="L1364" i="6"/>
  <c r="J1363" i="6"/>
  <c r="O1363" i="6"/>
  <c r="L1363" i="6"/>
  <c r="J1362" i="6"/>
  <c r="O1362" i="6"/>
  <c r="Q1362" i="6"/>
  <c r="L1362" i="6"/>
  <c r="J1361" i="6"/>
  <c r="O1361" i="6"/>
  <c r="Q1361" i="6"/>
  <c r="M1361" i="6"/>
  <c r="L1361" i="6"/>
  <c r="J1360" i="6"/>
  <c r="Q1360" i="6"/>
  <c r="O1360" i="6"/>
  <c r="L1360" i="6"/>
  <c r="J1359" i="6"/>
  <c r="L1359" i="6"/>
  <c r="J1358" i="6"/>
  <c r="Q1358" i="6"/>
  <c r="O1358" i="6"/>
  <c r="L1358" i="6"/>
  <c r="J1357" i="6"/>
  <c r="Q1357" i="6"/>
  <c r="O1357" i="6"/>
  <c r="M1357" i="6"/>
  <c r="L1357" i="6"/>
  <c r="J1356" i="6"/>
  <c r="L1356" i="6"/>
  <c r="J1355" i="6"/>
  <c r="O1355" i="6"/>
  <c r="L1355" i="6"/>
  <c r="J1354" i="6"/>
  <c r="O1354" i="6"/>
  <c r="Q1354" i="6"/>
  <c r="L1354" i="6"/>
  <c r="J1353" i="6"/>
  <c r="O1353" i="6"/>
  <c r="Q1353" i="6"/>
  <c r="M1353" i="6"/>
  <c r="L1353" i="6"/>
  <c r="J1352" i="6"/>
  <c r="Q1352" i="6"/>
  <c r="O1352" i="6"/>
  <c r="L1352" i="6"/>
  <c r="J1351" i="6"/>
  <c r="L1351" i="6"/>
  <c r="J1350" i="6"/>
  <c r="Q1350" i="6"/>
  <c r="O1350" i="6"/>
  <c r="L1350" i="6"/>
  <c r="J1349" i="6"/>
  <c r="Q1349" i="6"/>
  <c r="O1349" i="6"/>
  <c r="M1349" i="6"/>
  <c r="L1349" i="6"/>
  <c r="J1348" i="6"/>
  <c r="L1348" i="6"/>
  <c r="J1347" i="6"/>
  <c r="O1347" i="6"/>
  <c r="L1347" i="6"/>
  <c r="J1346" i="6"/>
  <c r="O1346" i="6"/>
  <c r="Q1346" i="6"/>
  <c r="L1346" i="6"/>
  <c r="J1345" i="6"/>
  <c r="O1345" i="6"/>
  <c r="Q1345" i="6"/>
  <c r="M1345" i="6"/>
  <c r="L1345" i="6"/>
  <c r="J1344" i="6"/>
  <c r="Q1344" i="6"/>
  <c r="O1344" i="6"/>
  <c r="L1344" i="6"/>
  <c r="J1343" i="6"/>
  <c r="L1343" i="6"/>
  <c r="J1342" i="6"/>
  <c r="Q1342" i="6"/>
  <c r="O1342" i="6"/>
  <c r="L1342" i="6"/>
  <c r="J1341" i="6"/>
  <c r="Q1341" i="6"/>
  <c r="O1341" i="6"/>
  <c r="M1341" i="6"/>
  <c r="L1341" i="6"/>
  <c r="J1340" i="6"/>
  <c r="L1340" i="6"/>
  <c r="J1339" i="6"/>
  <c r="O1339" i="6"/>
  <c r="L1339" i="6"/>
  <c r="J1338" i="6"/>
  <c r="O1338" i="6"/>
  <c r="Q1338" i="6"/>
  <c r="L1338" i="6"/>
  <c r="J1337" i="6"/>
  <c r="O1337" i="6"/>
  <c r="Q1337" i="6"/>
  <c r="M1337" i="6"/>
  <c r="L1337" i="6"/>
  <c r="J703" i="6"/>
  <c r="Q703" i="6"/>
  <c r="O703" i="6"/>
  <c r="L703" i="6"/>
  <c r="J1223" i="6"/>
  <c r="L1223" i="6"/>
  <c r="M1223" i="6"/>
  <c r="J1224" i="6"/>
  <c r="O1224" i="6"/>
  <c r="L1224" i="6"/>
  <c r="M1224" i="6"/>
  <c r="Q1224" i="6"/>
  <c r="J1225" i="6"/>
  <c r="O1225" i="6"/>
  <c r="L1225" i="6"/>
  <c r="Q1225" i="6"/>
  <c r="J1226" i="6"/>
  <c r="O1226" i="6"/>
  <c r="L1226" i="6"/>
  <c r="M1226" i="6"/>
  <c r="Q1226" i="6"/>
  <c r="J1227" i="6"/>
  <c r="L1227" i="6"/>
  <c r="M1227" i="6"/>
  <c r="J1228" i="6"/>
  <c r="O1228" i="6"/>
  <c r="L1228" i="6"/>
  <c r="M1228" i="6"/>
  <c r="Q1228" i="6"/>
  <c r="J1229" i="6"/>
  <c r="O1229" i="6"/>
  <c r="L1229" i="6"/>
  <c r="M1229" i="6"/>
  <c r="Q1229" i="6"/>
  <c r="J1230" i="6"/>
  <c r="O1230" i="6"/>
  <c r="L1230" i="6"/>
  <c r="M1230" i="6"/>
  <c r="Q1230" i="6"/>
  <c r="J1231" i="6"/>
  <c r="L1231" i="6"/>
  <c r="J1232" i="6"/>
  <c r="O1232" i="6"/>
  <c r="L1232" i="6"/>
  <c r="M1232" i="6"/>
  <c r="Q1232" i="6"/>
  <c r="J1233" i="6"/>
  <c r="O1233" i="6"/>
  <c r="L1233" i="6"/>
  <c r="Q1233" i="6"/>
  <c r="J1234" i="6"/>
  <c r="O1234" i="6"/>
  <c r="L1234" i="6"/>
  <c r="M1234" i="6"/>
  <c r="Q1234" i="6"/>
  <c r="J1235" i="6"/>
  <c r="L1235" i="6"/>
  <c r="J1236" i="6"/>
  <c r="O1236" i="6"/>
  <c r="L1236" i="6"/>
  <c r="M1236" i="6"/>
  <c r="Q1236" i="6"/>
  <c r="J1237" i="6"/>
  <c r="O1237" i="6"/>
  <c r="L1237" i="6"/>
  <c r="M1237" i="6"/>
  <c r="Q1237" i="6"/>
  <c r="J1238" i="6"/>
  <c r="O1238" i="6"/>
  <c r="L1238" i="6"/>
  <c r="M1238" i="6"/>
  <c r="Q1238" i="6"/>
  <c r="J1239" i="6"/>
  <c r="L1239" i="6"/>
  <c r="M1239" i="6"/>
  <c r="J1240" i="6"/>
  <c r="O1240" i="6"/>
  <c r="L1240" i="6"/>
  <c r="M1240" i="6"/>
  <c r="Q1240" i="6"/>
  <c r="J1241" i="6"/>
  <c r="O1241" i="6"/>
  <c r="L1241" i="6"/>
  <c r="Q1241" i="6"/>
  <c r="J1242" i="6"/>
  <c r="O1242" i="6"/>
  <c r="L1242" i="6"/>
  <c r="M1242" i="6"/>
  <c r="Q1242" i="6"/>
  <c r="J1243" i="6"/>
  <c r="L1243" i="6"/>
  <c r="M1243" i="6"/>
  <c r="J1244" i="6"/>
  <c r="O1244" i="6"/>
  <c r="L1244" i="6"/>
  <c r="M1244" i="6"/>
  <c r="Q1244" i="6"/>
  <c r="J1245" i="6"/>
  <c r="O1245" i="6"/>
  <c r="L1245" i="6"/>
  <c r="M1245" i="6"/>
  <c r="Q1245" i="6"/>
  <c r="J1246" i="6"/>
  <c r="O1246" i="6"/>
  <c r="L1246" i="6"/>
  <c r="M1246" i="6"/>
  <c r="Q1246" i="6"/>
  <c r="J1247" i="6"/>
  <c r="L1247" i="6"/>
  <c r="M1247" i="6"/>
  <c r="J1248" i="6"/>
  <c r="O1248" i="6"/>
  <c r="L1248" i="6"/>
  <c r="M1248" i="6"/>
  <c r="Q1248" i="6"/>
  <c r="J1249" i="6"/>
  <c r="O1249" i="6"/>
  <c r="L1249" i="6"/>
  <c r="Q1249" i="6"/>
  <c r="J1250" i="6"/>
  <c r="O1250" i="6"/>
  <c r="L1250" i="6"/>
  <c r="M1250" i="6"/>
  <c r="Q1250" i="6"/>
  <c r="J1251" i="6"/>
  <c r="L1251" i="6"/>
  <c r="M1251" i="6"/>
  <c r="J1252" i="6"/>
  <c r="O1252" i="6"/>
  <c r="L1252" i="6"/>
  <c r="M1252" i="6"/>
  <c r="Q1252" i="6"/>
  <c r="J1253" i="6"/>
  <c r="O1253" i="6"/>
  <c r="L1253" i="6"/>
  <c r="M1253" i="6"/>
  <c r="Q1253" i="6"/>
  <c r="J1254" i="6"/>
  <c r="O1254" i="6"/>
  <c r="L1254" i="6"/>
  <c r="M1254" i="6"/>
  <c r="Q1254" i="6"/>
  <c r="J1255" i="6"/>
  <c r="L1255" i="6"/>
  <c r="J1256" i="6"/>
  <c r="O1256" i="6"/>
  <c r="L1256" i="6"/>
  <c r="M1256" i="6"/>
  <c r="Q1256" i="6"/>
  <c r="J1257" i="6"/>
  <c r="O1257" i="6"/>
  <c r="L1257" i="6"/>
  <c r="Q1257" i="6"/>
  <c r="J1258" i="6"/>
  <c r="O1258" i="6"/>
  <c r="L1258" i="6"/>
  <c r="M1258" i="6"/>
  <c r="Q1258" i="6"/>
  <c r="J1259" i="6"/>
  <c r="L1259" i="6"/>
  <c r="J1260" i="6"/>
  <c r="O1260" i="6"/>
  <c r="L1260" i="6"/>
  <c r="M1260" i="6"/>
  <c r="Q1260" i="6"/>
  <c r="J1261" i="6"/>
  <c r="O1261" i="6"/>
  <c r="L1261" i="6"/>
  <c r="M1261" i="6"/>
  <c r="Q1261" i="6"/>
  <c r="J1262" i="6"/>
  <c r="O1262" i="6"/>
  <c r="L1262" i="6"/>
  <c r="M1262" i="6"/>
  <c r="Q1262" i="6"/>
  <c r="J1263" i="6"/>
  <c r="L1263" i="6"/>
  <c r="J1264" i="6"/>
  <c r="O1264" i="6"/>
  <c r="L1264" i="6"/>
  <c r="M1264" i="6"/>
  <c r="Q1264" i="6"/>
  <c r="J1265" i="6"/>
  <c r="O1265" i="6"/>
  <c r="L1265" i="6"/>
  <c r="Q1265" i="6"/>
  <c r="J1266" i="6"/>
  <c r="O1266" i="6"/>
  <c r="L1266" i="6"/>
  <c r="M1266" i="6"/>
  <c r="Q1266" i="6"/>
  <c r="J1267" i="6"/>
  <c r="L1267" i="6"/>
  <c r="J1268" i="6"/>
  <c r="O1268" i="6"/>
  <c r="L1268" i="6"/>
  <c r="M1268" i="6"/>
  <c r="Q1268" i="6"/>
  <c r="J1269" i="6"/>
  <c r="O1269" i="6"/>
  <c r="L1269" i="6"/>
  <c r="M1269" i="6"/>
  <c r="Q1269" i="6"/>
  <c r="J1270" i="6"/>
  <c r="O1270" i="6"/>
  <c r="L1270" i="6"/>
  <c r="M1270" i="6"/>
  <c r="Q1270" i="6"/>
  <c r="J1271" i="6"/>
  <c r="L1271" i="6"/>
  <c r="J1272" i="6"/>
  <c r="O1272" i="6"/>
  <c r="L1272" i="6"/>
  <c r="M1272" i="6"/>
  <c r="Q1272" i="6"/>
  <c r="J1273" i="6"/>
  <c r="O1273" i="6"/>
  <c r="L1273" i="6"/>
  <c r="Q1273" i="6"/>
  <c r="J1274" i="6"/>
  <c r="O1274" i="6"/>
  <c r="L1274" i="6"/>
  <c r="M1274" i="6"/>
  <c r="Q1274" i="6"/>
  <c r="J1275" i="6"/>
  <c r="L1275" i="6"/>
  <c r="J1276" i="6"/>
  <c r="O1276" i="6"/>
  <c r="L1276" i="6"/>
  <c r="M1276" i="6"/>
  <c r="Q1276" i="6"/>
  <c r="J1277" i="6"/>
  <c r="O1277" i="6"/>
  <c r="L1277" i="6"/>
  <c r="M1277" i="6"/>
  <c r="Q1277" i="6"/>
  <c r="J1278" i="6"/>
  <c r="O1278" i="6"/>
  <c r="L1278" i="6"/>
  <c r="M1278" i="6"/>
  <c r="Q1278" i="6"/>
  <c r="J1279" i="6"/>
  <c r="L1279" i="6"/>
  <c r="M1279" i="6"/>
  <c r="J1280" i="6"/>
  <c r="O1280" i="6"/>
  <c r="L1280" i="6"/>
  <c r="M1280" i="6"/>
  <c r="Q1280" i="6"/>
  <c r="J1281" i="6"/>
  <c r="O1281" i="6"/>
  <c r="L1281" i="6"/>
  <c r="Q1281" i="6"/>
  <c r="J1282" i="6"/>
  <c r="O1282" i="6"/>
  <c r="L1282" i="6"/>
  <c r="M1282" i="6"/>
  <c r="Q1282" i="6"/>
  <c r="J1283" i="6"/>
  <c r="L1283" i="6"/>
  <c r="M1283" i="6"/>
  <c r="J1284" i="6"/>
  <c r="O1284" i="6"/>
  <c r="L1284" i="6"/>
  <c r="M1284" i="6"/>
  <c r="Q1284" i="6"/>
  <c r="J1285" i="6"/>
  <c r="O1285" i="6"/>
  <c r="L1285" i="6"/>
  <c r="M1285" i="6"/>
  <c r="Q1285" i="6"/>
  <c r="J1286" i="6"/>
  <c r="O1286" i="6"/>
  <c r="L1286" i="6"/>
  <c r="M1286" i="6"/>
  <c r="Q1286" i="6"/>
  <c r="J1287" i="6"/>
  <c r="L1287" i="6"/>
  <c r="M1287" i="6"/>
  <c r="J1288" i="6"/>
  <c r="O1288" i="6"/>
  <c r="L1288" i="6"/>
  <c r="M1288" i="6"/>
  <c r="Q1288" i="6"/>
  <c r="J1289" i="6"/>
  <c r="O1289" i="6"/>
  <c r="L1289" i="6"/>
  <c r="Q1289" i="6"/>
  <c r="J1290" i="6"/>
  <c r="O1290" i="6"/>
  <c r="L1290" i="6"/>
  <c r="M1290" i="6"/>
  <c r="Q1290" i="6"/>
  <c r="J1291" i="6"/>
  <c r="L1291" i="6"/>
  <c r="M1291" i="6"/>
  <c r="J1292" i="6"/>
  <c r="O1292" i="6"/>
  <c r="L1292" i="6"/>
  <c r="M1292" i="6"/>
  <c r="Q1292" i="6"/>
  <c r="J1293" i="6"/>
  <c r="O1293" i="6"/>
  <c r="L1293" i="6"/>
  <c r="M1293" i="6"/>
  <c r="Q1293" i="6"/>
  <c r="J1294" i="6"/>
  <c r="O1294" i="6"/>
  <c r="L1294" i="6"/>
  <c r="M1294" i="6"/>
  <c r="Q1294" i="6"/>
  <c r="J1295" i="6"/>
  <c r="L1295" i="6"/>
  <c r="J1296" i="6"/>
  <c r="O1296" i="6"/>
  <c r="L1296" i="6"/>
  <c r="M1296" i="6"/>
  <c r="Q1296" i="6"/>
  <c r="J1297" i="6"/>
  <c r="O1297" i="6"/>
  <c r="L1297" i="6"/>
  <c r="Q1297" i="6"/>
  <c r="J1298" i="6"/>
  <c r="O1298" i="6"/>
  <c r="L1298" i="6"/>
  <c r="M1298" i="6"/>
  <c r="Q1298" i="6"/>
  <c r="J1299" i="6"/>
  <c r="L1299" i="6"/>
  <c r="J1300" i="6"/>
  <c r="O1300" i="6"/>
  <c r="L1300" i="6"/>
  <c r="M1300" i="6"/>
  <c r="Q1300" i="6"/>
  <c r="J1301" i="6"/>
  <c r="O1301" i="6"/>
  <c r="L1301" i="6"/>
  <c r="M1301" i="6"/>
  <c r="Q1301" i="6"/>
  <c r="J1302" i="6"/>
  <c r="O1302" i="6"/>
  <c r="L1302" i="6"/>
  <c r="M1302" i="6"/>
  <c r="Q1302" i="6"/>
  <c r="J1303" i="6"/>
  <c r="L1303" i="6"/>
  <c r="M1303" i="6"/>
  <c r="J1304" i="6"/>
  <c r="O1304" i="6"/>
  <c r="L1304" i="6"/>
  <c r="M1304" i="6"/>
  <c r="Q1304" i="6"/>
  <c r="J1305" i="6"/>
  <c r="O1305" i="6"/>
  <c r="L1305" i="6"/>
  <c r="Q1305" i="6"/>
  <c r="J1306" i="6"/>
  <c r="O1306" i="6"/>
  <c r="L1306" i="6"/>
  <c r="M1306" i="6"/>
  <c r="Q1306" i="6"/>
  <c r="J1307" i="6"/>
  <c r="L1307" i="6"/>
  <c r="M1307" i="6"/>
  <c r="J1308" i="6"/>
  <c r="O1308" i="6"/>
  <c r="L1308" i="6"/>
  <c r="M1308" i="6"/>
  <c r="Q1308" i="6"/>
  <c r="J1309" i="6"/>
  <c r="O1309" i="6"/>
  <c r="L1309" i="6"/>
  <c r="M1309" i="6"/>
  <c r="Q1309" i="6"/>
  <c r="J1310" i="6"/>
  <c r="L1310" i="6"/>
  <c r="M1310" i="6"/>
  <c r="O1310" i="6"/>
  <c r="Q1310" i="6"/>
  <c r="J1311" i="6"/>
  <c r="L1311" i="6"/>
  <c r="Q1311" i="6"/>
  <c r="J1312" i="6"/>
  <c r="M1312" i="6"/>
  <c r="L1312" i="6"/>
  <c r="O1312" i="6"/>
  <c r="Q1312" i="6"/>
  <c r="J1313" i="6"/>
  <c r="L1313" i="6"/>
  <c r="Q1313" i="6"/>
  <c r="J1314" i="6"/>
  <c r="L1314" i="6"/>
  <c r="M1314" i="6"/>
  <c r="O1314" i="6"/>
  <c r="Q1314" i="6"/>
  <c r="J1315" i="6"/>
  <c r="L1315" i="6"/>
  <c r="Q1315" i="6"/>
  <c r="J1316" i="6"/>
  <c r="M1316" i="6"/>
  <c r="L1316" i="6"/>
  <c r="O1316" i="6"/>
  <c r="Q1316" i="6"/>
  <c r="J1317" i="6"/>
  <c r="L1317" i="6"/>
  <c r="J1318" i="6"/>
  <c r="L1318" i="6"/>
  <c r="M1318" i="6"/>
  <c r="O1318" i="6"/>
  <c r="Q1318" i="6"/>
  <c r="J1319" i="6"/>
  <c r="L1319" i="6"/>
  <c r="J1320" i="6"/>
  <c r="M1320" i="6"/>
  <c r="L1320" i="6"/>
  <c r="O1320" i="6"/>
  <c r="Q1320" i="6"/>
  <c r="J1321" i="6"/>
  <c r="Q1321" i="6"/>
  <c r="L1321" i="6"/>
  <c r="J1322" i="6"/>
  <c r="L1322" i="6"/>
  <c r="M1322" i="6"/>
  <c r="O1322" i="6"/>
  <c r="Q1322" i="6"/>
  <c r="J1323" i="6"/>
  <c r="Q1323" i="6"/>
  <c r="L1323" i="6"/>
  <c r="J1324" i="6"/>
  <c r="M1324" i="6"/>
  <c r="L1324" i="6"/>
  <c r="O1324" i="6"/>
  <c r="Q1324" i="6"/>
  <c r="J1325" i="6"/>
  <c r="L1325" i="6"/>
  <c r="J1326" i="6"/>
  <c r="L1326" i="6"/>
  <c r="M1326" i="6"/>
  <c r="O1326" i="6"/>
  <c r="Q1326" i="6"/>
  <c r="J1327" i="6"/>
  <c r="L1327" i="6"/>
  <c r="J1328" i="6"/>
  <c r="M1328" i="6"/>
  <c r="L1328" i="6"/>
  <c r="O1328" i="6"/>
  <c r="Q1328" i="6"/>
  <c r="J1329" i="6"/>
  <c r="L1329" i="6"/>
  <c r="Q1329" i="6"/>
  <c r="J1330" i="6"/>
  <c r="L1330" i="6"/>
  <c r="M1330" i="6"/>
  <c r="O1330" i="6"/>
  <c r="Q1330" i="6"/>
  <c r="J1331" i="6"/>
  <c r="L1331" i="6"/>
  <c r="Q1331" i="6"/>
  <c r="J1332" i="6"/>
  <c r="M1332" i="6"/>
  <c r="L1332" i="6"/>
  <c r="O1332" i="6"/>
  <c r="Q1332" i="6"/>
  <c r="J1333" i="6"/>
  <c r="L1333" i="6"/>
  <c r="Q1333" i="6"/>
  <c r="J1334" i="6"/>
  <c r="L1334" i="6"/>
  <c r="M1334" i="6"/>
  <c r="O1334" i="6"/>
  <c r="Q1334" i="6"/>
  <c r="J1335" i="6"/>
  <c r="L1335" i="6"/>
  <c r="Q1335" i="6"/>
  <c r="J1336" i="6"/>
  <c r="M1336" i="6"/>
  <c r="L1336" i="6"/>
  <c r="O1336" i="6"/>
  <c r="Q1336" i="6"/>
  <c r="J458" i="6"/>
  <c r="Q458" i="6"/>
  <c r="O458" i="6"/>
  <c r="L458" i="6"/>
  <c r="J486" i="6"/>
  <c r="L486" i="6"/>
  <c r="J509" i="6"/>
  <c r="Q509" i="6"/>
  <c r="O509" i="6"/>
  <c r="L509" i="6"/>
  <c r="J1153" i="6"/>
  <c r="L1153" i="6"/>
  <c r="M1153" i="6"/>
  <c r="O1153" i="6"/>
  <c r="Q1153" i="6"/>
  <c r="J1154" i="6"/>
  <c r="L1154" i="6"/>
  <c r="J1155" i="6"/>
  <c r="M1155" i="6"/>
  <c r="L1155" i="6"/>
  <c r="O1155" i="6"/>
  <c r="Q1155" i="6"/>
  <c r="J1156" i="6"/>
  <c r="L1156" i="6"/>
  <c r="Q1156" i="6"/>
  <c r="J1157" i="6"/>
  <c r="L1157" i="6"/>
  <c r="M1157" i="6"/>
  <c r="O1157" i="6"/>
  <c r="Q1157" i="6"/>
  <c r="J1158" i="6"/>
  <c r="L1158" i="6"/>
  <c r="Q1158" i="6"/>
  <c r="J1164" i="6"/>
  <c r="M1164" i="6"/>
  <c r="L1164" i="6"/>
  <c r="O1164" i="6"/>
  <c r="Q1164" i="6"/>
  <c r="J839" i="6"/>
  <c r="L839" i="6"/>
  <c r="J824" i="6"/>
  <c r="O824" i="6"/>
  <c r="L824" i="6"/>
  <c r="Q824" i="6"/>
  <c r="J1151" i="6"/>
  <c r="Q1151" i="6"/>
  <c r="O1151" i="6"/>
  <c r="L1151" i="6"/>
  <c r="J1150" i="6"/>
  <c r="Q1150" i="6"/>
  <c r="O1150" i="6"/>
  <c r="M1150" i="6"/>
  <c r="L1150" i="6"/>
  <c r="J1149" i="6"/>
  <c r="L1149" i="6"/>
  <c r="J1222" i="6"/>
  <c r="O1222" i="6"/>
  <c r="L1222" i="6"/>
  <c r="J1217" i="6"/>
  <c r="O1217" i="6"/>
  <c r="Q1217" i="6"/>
  <c r="L1217" i="6"/>
  <c r="J1216" i="6"/>
  <c r="O1216" i="6"/>
  <c r="Q1216" i="6"/>
  <c r="M1216" i="6"/>
  <c r="L1216" i="6"/>
  <c r="J1215" i="6"/>
  <c r="Q1215" i="6"/>
  <c r="O1215" i="6"/>
  <c r="L1215" i="6"/>
  <c r="J1214" i="6"/>
  <c r="L1214" i="6"/>
  <c r="J1213" i="6"/>
  <c r="Q1213" i="6"/>
  <c r="O1213" i="6"/>
  <c r="L1213" i="6"/>
  <c r="J1212" i="6"/>
  <c r="Q1212" i="6"/>
  <c r="O1212" i="6"/>
  <c r="M1212" i="6"/>
  <c r="L1212" i="6"/>
  <c r="J1211" i="6"/>
  <c r="L1211" i="6"/>
  <c r="J1210" i="6"/>
  <c r="O1210" i="6"/>
  <c r="L1210" i="6"/>
  <c r="J1209" i="6"/>
  <c r="O1209" i="6"/>
  <c r="Q1209" i="6"/>
  <c r="L1209" i="6"/>
  <c r="J1208" i="6"/>
  <c r="O1208" i="6"/>
  <c r="Q1208" i="6"/>
  <c r="M1208" i="6"/>
  <c r="L1208" i="6"/>
  <c r="J1207" i="6"/>
  <c r="L1207" i="6"/>
  <c r="J1206" i="6"/>
  <c r="O1206" i="6"/>
  <c r="L1206" i="6"/>
  <c r="J1204" i="6"/>
  <c r="L1204" i="6"/>
  <c r="J1203" i="6"/>
  <c r="Q1203" i="6"/>
  <c r="O1203" i="6"/>
  <c r="M1203" i="6"/>
  <c r="L1203" i="6"/>
  <c r="J1202" i="6"/>
  <c r="L1202" i="6"/>
  <c r="J1201" i="6"/>
  <c r="O1201" i="6"/>
  <c r="L1201" i="6"/>
  <c r="J1200" i="6"/>
  <c r="L1200" i="6"/>
  <c r="J1199" i="6"/>
  <c r="O1199" i="6"/>
  <c r="Q1199" i="6"/>
  <c r="M1199" i="6"/>
  <c r="L1199" i="6"/>
  <c r="J1198" i="6"/>
  <c r="L1198" i="6"/>
  <c r="J1197" i="6"/>
  <c r="L1197" i="6"/>
  <c r="J1196" i="6"/>
  <c r="L1196" i="6"/>
  <c r="J1195" i="6"/>
  <c r="Q1195" i="6"/>
  <c r="O1195" i="6"/>
  <c r="M1195" i="6"/>
  <c r="L1195" i="6"/>
  <c r="J1194" i="6"/>
  <c r="L1194" i="6"/>
  <c r="J1193" i="6"/>
  <c r="L1193" i="6"/>
  <c r="J1192" i="6"/>
  <c r="L1192" i="6"/>
  <c r="J1191" i="6"/>
  <c r="O1191" i="6"/>
  <c r="Q1191" i="6"/>
  <c r="M1191" i="6"/>
  <c r="L1191" i="6"/>
  <c r="J1190" i="6"/>
  <c r="L1190" i="6"/>
  <c r="J1189" i="6"/>
  <c r="O1189" i="6"/>
  <c r="L1189" i="6"/>
  <c r="J1188" i="6"/>
  <c r="L1188" i="6"/>
  <c r="J1187" i="6"/>
  <c r="Q1187" i="6"/>
  <c r="O1187" i="6"/>
  <c r="M1187" i="6"/>
  <c r="L1187" i="6"/>
  <c r="J1186" i="6"/>
  <c r="L1186" i="6"/>
  <c r="J1185" i="6"/>
  <c r="O1185" i="6"/>
  <c r="L1185" i="6"/>
  <c r="J1184" i="6"/>
  <c r="L1184" i="6"/>
  <c r="J1183" i="6"/>
  <c r="O1183" i="6"/>
  <c r="Q1183" i="6"/>
  <c r="M1183" i="6"/>
  <c r="L1183" i="6"/>
  <c r="J1182" i="6"/>
  <c r="L1182" i="6"/>
  <c r="J1181" i="6"/>
  <c r="L1181" i="6"/>
  <c r="J1180" i="6"/>
  <c r="L1180" i="6"/>
  <c r="J1179" i="6"/>
  <c r="Q1179" i="6"/>
  <c r="O1179" i="6"/>
  <c r="M1179" i="6"/>
  <c r="L1179" i="6"/>
  <c r="J1178" i="6"/>
  <c r="L1178" i="6"/>
  <c r="J1177" i="6"/>
  <c r="L1177" i="6"/>
  <c r="J1176" i="6"/>
  <c r="L1176" i="6"/>
  <c r="J1175" i="6"/>
  <c r="O1175" i="6"/>
  <c r="Q1175" i="6"/>
  <c r="M1175" i="6"/>
  <c r="L1175" i="6"/>
  <c r="J1174" i="6"/>
  <c r="L1174" i="6"/>
  <c r="J1173" i="6"/>
  <c r="O1173" i="6"/>
  <c r="L1173" i="6"/>
  <c r="J1172" i="6"/>
  <c r="L1172" i="6"/>
  <c r="J1171" i="6"/>
  <c r="Q1171" i="6"/>
  <c r="O1171" i="6"/>
  <c r="M1171" i="6"/>
  <c r="L1171" i="6"/>
  <c r="J1170" i="6"/>
  <c r="L1170" i="6"/>
  <c r="J1169" i="6"/>
  <c r="O1169" i="6"/>
  <c r="L1169" i="6"/>
  <c r="J1168" i="6"/>
  <c r="L1168" i="6"/>
  <c r="J1167" i="6"/>
  <c r="O1167" i="6"/>
  <c r="Q1167" i="6"/>
  <c r="M1167" i="6"/>
  <c r="L1167" i="6"/>
  <c r="J1166" i="6"/>
  <c r="L1166" i="6"/>
  <c r="J1165" i="6"/>
  <c r="L1165" i="6"/>
  <c r="J1152" i="6"/>
  <c r="M1152" i="6"/>
  <c r="Q1152" i="6"/>
  <c r="L1152" i="6"/>
  <c r="J1148" i="6"/>
  <c r="O1148" i="6"/>
  <c r="Q1148" i="6"/>
  <c r="L1148" i="6"/>
  <c r="J1147" i="6"/>
  <c r="O1147" i="6"/>
  <c r="Q1147" i="6"/>
  <c r="M1147" i="6"/>
  <c r="L1147" i="6"/>
  <c r="J1146" i="6"/>
  <c r="Q1146" i="6"/>
  <c r="O1146" i="6"/>
  <c r="L1146" i="6"/>
  <c r="J1145" i="6"/>
  <c r="L1145" i="6"/>
  <c r="J1144" i="6"/>
  <c r="Q1144" i="6"/>
  <c r="O1144" i="6"/>
  <c r="L1144" i="6"/>
  <c r="J1143" i="6"/>
  <c r="Q1143" i="6"/>
  <c r="O1143" i="6"/>
  <c r="M1143" i="6"/>
  <c r="L1143" i="6"/>
  <c r="J1142" i="6"/>
  <c r="L1142" i="6"/>
  <c r="J1141" i="6"/>
  <c r="O1141" i="6"/>
  <c r="L1141" i="6"/>
  <c r="J1140" i="6"/>
  <c r="O1140" i="6"/>
  <c r="Q1140" i="6"/>
  <c r="L1140" i="6"/>
  <c r="J1139" i="6"/>
  <c r="O1139" i="6"/>
  <c r="Q1139" i="6"/>
  <c r="M1139" i="6"/>
  <c r="L1139" i="6"/>
  <c r="J1138" i="6"/>
  <c r="Q1138" i="6"/>
  <c r="O1138" i="6"/>
  <c r="L1138" i="6"/>
  <c r="J1137" i="6"/>
  <c r="L1137" i="6"/>
  <c r="J1136" i="6"/>
  <c r="Q1136" i="6"/>
  <c r="O1136" i="6"/>
  <c r="L1136" i="6"/>
  <c r="J1135" i="6"/>
  <c r="Q1135" i="6"/>
  <c r="O1135" i="6"/>
  <c r="M1135" i="6"/>
  <c r="L1135" i="6"/>
  <c r="J1134" i="6"/>
  <c r="L1134" i="6"/>
  <c r="J1132" i="6"/>
  <c r="O1132" i="6"/>
  <c r="L1132" i="6"/>
  <c r="J1131" i="6"/>
  <c r="O1131" i="6"/>
  <c r="Q1131" i="6"/>
  <c r="L1131" i="6"/>
  <c r="J1130" i="6"/>
  <c r="O1130" i="6"/>
  <c r="Q1130" i="6"/>
  <c r="M1130" i="6"/>
  <c r="L1130" i="6"/>
  <c r="J1129" i="6"/>
  <c r="Q1129" i="6"/>
  <c r="O1129" i="6"/>
  <c r="L1129" i="6"/>
  <c r="J1128" i="6"/>
  <c r="L1128" i="6"/>
  <c r="J1127" i="6"/>
  <c r="Q1127" i="6"/>
  <c r="O1127" i="6"/>
  <c r="L1127" i="6"/>
  <c r="J1126" i="6"/>
  <c r="Q1126" i="6"/>
  <c r="O1126" i="6"/>
  <c r="M1126" i="6"/>
  <c r="L1126" i="6"/>
  <c r="J1125" i="6"/>
  <c r="L1125" i="6"/>
  <c r="J1124" i="6"/>
  <c r="O1124" i="6"/>
  <c r="L1124" i="6"/>
  <c r="J1122" i="6"/>
  <c r="O1122" i="6"/>
  <c r="Q1122" i="6"/>
  <c r="L1122" i="6"/>
  <c r="J1121" i="6"/>
  <c r="O1121" i="6"/>
  <c r="Q1121" i="6"/>
  <c r="M1121" i="6"/>
  <c r="L1121" i="6"/>
  <c r="J1120" i="6"/>
  <c r="Q1120" i="6"/>
  <c r="O1120" i="6"/>
  <c r="L1120" i="6"/>
  <c r="J1119" i="6"/>
  <c r="L1119" i="6"/>
  <c r="J1118" i="6"/>
  <c r="Q1118" i="6"/>
  <c r="O1118" i="6"/>
  <c r="L1118" i="6"/>
  <c r="J1117" i="6"/>
  <c r="Q1117" i="6"/>
  <c r="O1117" i="6"/>
  <c r="M1117" i="6"/>
  <c r="L1117" i="6"/>
  <c r="J1116" i="6"/>
  <c r="L1116" i="6"/>
  <c r="J1115" i="6"/>
  <c r="O1115" i="6"/>
  <c r="L1115" i="6"/>
  <c r="J1114" i="6"/>
  <c r="O1114" i="6"/>
  <c r="Q1114" i="6"/>
  <c r="L1114" i="6"/>
  <c r="J1113" i="6"/>
  <c r="O1113" i="6"/>
  <c r="Q1113" i="6"/>
  <c r="M1113" i="6"/>
  <c r="L1113" i="6"/>
  <c r="J1112" i="6"/>
  <c r="Q1112" i="6"/>
  <c r="O1112" i="6"/>
  <c r="L1112" i="6"/>
  <c r="J1111" i="6"/>
  <c r="L1111" i="6"/>
  <c r="J1110" i="6"/>
  <c r="Q1110" i="6"/>
  <c r="O1110" i="6"/>
  <c r="L1110" i="6"/>
  <c r="J1109" i="6"/>
  <c r="Q1109" i="6"/>
  <c r="O1109" i="6"/>
  <c r="M1109" i="6"/>
  <c r="L1109" i="6"/>
  <c r="J1108" i="6"/>
  <c r="L1108" i="6"/>
  <c r="J1107" i="6"/>
  <c r="O1107" i="6"/>
  <c r="L1107" i="6"/>
  <c r="J1106" i="6"/>
  <c r="O1106" i="6"/>
  <c r="Q1106" i="6"/>
  <c r="L1106" i="6"/>
  <c r="J1105" i="6"/>
  <c r="O1105" i="6"/>
  <c r="Q1105" i="6"/>
  <c r="M1105" i="6"/>
  <c r="L1105" i="6"/>
  <c r="J1104" i="6"/>
  <c r="Q1104" i="6"/>
  <c r="O1104" i="6"/>
  <c r="L1104" i="6"/>
  <c r="J1103" i="6"/>
  <c r="L1103" i="6"/>
  <c r="J1102" i="6"/>
  <c r="Q1102" i="6"/>
  <c r="O1102" i="6"/>
  <c r="L1102" i="6"/>
  <c r="J1101" i="6"/>
  <c r="Q1101" i="6"/>
  <c r="O1101" i="6"/>
  <c r="M1101" i="6"/>
  <c r="L1101" i="6"/>
  <c r="J1100" i="6"/>
  <c r="L1100" i="6"/>
  <c r="J1099" i="6"/>
  <c r="O1099" i="6"/>
  <c r="L1099" i="6"/>
  <c r="J1098" i="6"/>
  <c r="O1098" i="6"/>
  <c r="Q1098" i="6"/>
  <c r="L1098" i="6"/>
  <c r="J1097" i="6"/>
  <c r="O1097" i="6"/>
  <c r="Q1097" i="6"/>
  <c r="M1097" i="6"/>
  <c r="L1097" i="6"/>
  <c r="J1096" i="6"/>
  <c r="Q1096" i="6"/>
  <c r="O1096" i="6"/>
  <c r="L1096" i="6"/>
  <c r="J1095" i="6"/>
  <c r="L1095" i="6"/>
  <c r="J1094" i="6"/>
  <c r="Q1094" i="6"/>
  <c r="O1094" i="6"/>
  <c r="L1094" i="6"/>
  <c r="J1093" i="6"/>
  <c r="Q1093" i="6"/>
  <c r="O1093" i="6"/>
  <c r="M1093" i="6"/>
  <c r="L1093" i="6"/>
  <c r="J1092" i="6"/>
  <c r="L1092" i="6"/>
  <c r="J1091" i="6"/>
  <c r="O1091" i="6"/>
  <c r="L1091" i="6"/>
  <c r="J1090" i="6"/>
  <c r="L1090" i="6"/>
  <c r="J1089" i="6"/>
  <c r="Q1089" i="6"/>
  <c r="O1089" i="6"/>
  <c r="M1089" i="6"/>
  <c r="L1089" i="6"/>
  <c r="J1088" i="6"/>
  <c r="L1088" i="6"/>
  <c r="J1087" i="6"/>
  <c r="O1087" i="6"/>
  <c r="L1087" i="6"/>
  <c r="J1086" i="6"/>
  <c r="L1086" i="6"/>
  <c r="J1085" i="6"/>
  <c r="O1085" i="6"/>
  <c r="Q1085" i="6"/>
  <c r="M1085" i="6"/>
  <c r="L1085" i="6"/>
  <c r="J1084" i="6"/>
  <c r="L1084" i="6"/>
  <c r="J1083" i="6"/>
  <c r="L1083" i="6"/>
  <c r="J1082" i="6"/>
  <c r="L1082" i="6"/>
  <c r="J1081" i="6"/>
  <c r="Q1081" i="6"/>
  <c r="O1081" i="6"/>
  <c r="M1081" i="6"/>
  <c r="L1081" i="6"/>
  <c r="J1080" i="6"/>
  <c r="L1080" i="6"/>
  <c r="J1079" i="6"/>
  <c r="L1079" i="6"/>
  <c r="J1078" i="6"/>
  <c r="L1078" i="6"/>
  <c r="J1077" i="6"/>
  <c r="O1077" i="6"/>
  <c r="Q1077" i="6"/>
  <c r="M1077" i="6"/>
  <c r="L1077" i="6"/>
  <c r="J1076" i="6"/>
  <c r="L1076" i="6"/>
  <c r="J1075" i="6"/>
  <c r="O1075" i="6"/>
  <c r="L1075" i="6"/>
  <c r="J1074" i="6"/>
  <c r="L1074" i="6"/>
  <c r="J1073" i="6"/>
  <c r="Q1073" i="6"/>
  <c r="O1073" i="6"/>
  <c r="M1073" i="6"/>
  <c r="L1073" i="6"/>
  <c r="J1072" i="6"/>
  <c r="L1072" i="6"/>
  <c r="J1071" i="6"/>
  <c r="O1071" i="6"/>
  <c r="L1071" i="6"/>
  <c r="J1070" i="6"/>
  <c r="L1070" i="6"/>
  <c r="J1069" i="6"/>
  <c r="O1069" i="6"/>
  <c r="Q1069" i="6"/>
  <c r="M1069" i="6"/>
  <c r="L1069" i="6"/>
  <c r="J1068" i="6"/>
  <c r="L1068" i="6"/>
  <c r="J1067" i="6"/>
  <c r="L1067" i="6"/>
  <c r="J1066" i="6"/>
  <c r="L1066" i="6"/>
  <c r="J1065" i="6"/>
  <c r="Q1065" i="6"/>
  <c r="O1065" i="6"/>
  <c r="M1065" i="6"/>
  <c r="L1065" i="6"/>
  <c r="J1064" i="6"/>
  <c r="L1064" i="6"/>
  <c r="J1063" i="6"/>
  <c r="L1063" i="6"/>
  <c r="J1062" i="6"/>
  <c r="L1062" i="6"/>
  <c r="J1061" i="6"/>
  <c r="O1061" i="6"/>
  <c r="Q1061" i="6"/>
  <c r="M1061" i="6"/>
  <c r="L1061" i="6"/>
  <c r="J1060" i="6"/>
  <c r="L1060" i="6"/>
  <c r="J1059" i="6"/>
  <c r="M1059" i="6"/>
  <c r="Q1059" i="6"/>
  <c r="O1059" i="6"/>
  <c r="L1059" i="6"/>
  <c r="J1058" i="6"/>
  <c r="L1058" i="6"/>
  <c r="J1057" i="6"/>
  <c r="Q1057" i="6"/>
  <c r="O1057" i="6"/>
  <c r="M1057" i="6"/>
  <c r="L1057" i="6"/>
  <c r="J1056" i="6"/>
  <c r="L1056" i="6"/>
  <c r="J1055" i="6"/>
  <c r="L1055" i="6"/>
  <c r="J1054" i="6"/>
  <c r="L1054" i="6"/>
  <c r="J1053" i="6"/>
  <c r="M1053" i="6"/>
  <c r="L1053" i="6"/>
  <c r="J1052" i="6"/>
  <c r="L1052" i="6"/>
  <c r="J1051" i="6"/>
  <c r="L1051" i="6"/>
  <c r="J1050" i="6"/>
  <c r="L1050" i="6"/>
  <c r="J1049" i="6"/>
  <c r="Q1049" i="6"/>
  <c r="O1049" i="6"/>
  <c r="M1049" i="6"/>
  <c r="L1049" i="6"/>
  <c r="J1048" i="6"/>
  <c r="L1048" i="6"/>
  <c r="J1047" i="6"/>
  <c r="Q1047" i="6"/>
  <c r="O1047" i="6"/>
  <c r="L1047" i="6"/>
  <c r="J1046" i="6"/>
  <c r="L1046" i="6"/>
  <c r="J1045" i="6"/>
  <c r="O1045" i="6"/>
  <c r="Q1045" i="6"/>
  <c r="M1045" i="6"/>
  <c r="L1045" i="6"/>
  <c r="J1044" i="6"/>
  <c r="L1044" i="6"/>
  <c r="J1043" i="6"/>
  <c r="O1043" i="6"/>
  <c r="Q1043" i="6"/>
  <c r="M1043" i="6"/>
  <c r="L1043" i="6"/>
  <c r="J1042" i="6"/>
  <c r="L1042" i="6"/>
  <c r="J1041" i="6"/>
  <c r="O1041" i="6"/>
  <c r="L1041" i="6"/>
  <c r="J1040" i="6"/>
  <c r="L1040" i="6"/>
  <c r="J1039" i="6"/>
  <c r="Q1039" i="6"/>
  <c r="O1039" i="6"/>
  <c r="M1039" i="6"/>
  <c r="L1039" i="6"/>
  <c r="J1038" i="6"/>
  <c r="L1038" i="6"/>
  <c r="J1037" i="6"/>
  <c r="O1037" i="6"/>
  <c r="L1037" i="6"/>
  <c r="J1036" i="6"/>
  <c r="L1036" i="6"/>
  <c r="J1035" i="6"/>
  <c r="O1035" i="6"/>
  <c r="Q1035" i="6"/>
  <c r="M1035" i="6"/>
  <c r="L1035" i="6"/>
  <c r="J1034" i="6"/>
  <c r="Q1034" i="6"/>
  <c r="L1034" i="6"/>
  <c r="J1033" i="6"/>
  <c r="L1033" i="6"/>
  <c r="J1032" i="6"/>
  <c r="L1032" i="6"/>
  <c r="J1031" i="6"/>
  <c r="Q1031" i="6"/>
  <c r="O1031" i="6"/>
  <c r="M1031" i="6"/>
  <c r="L1031" i="6"/>
  <c r="J1030" i="6"/>
  <c r="L1030" i="6"/>
  <c r="J1029" i="6"/>
  <c r="L1029" i="6"/>
  <c r="J1028" i="6"/>
  <c r="L1028" i="6"/>
  <c r="J1027" i="6"/>
  <c r="O1027" i="6"/>
  <c r="Q1027" i="6"/>
  <c r="M1027" i="6"/>
  <c r="L1027" i="6"/>
  <c r="J1026" i="6"/>
  <c r="L1026" i="6"/>
  <c r="J1025" i="6"/>
  <c r="O1025" i="6"/>
  <c r="L1025" i="6"/>
  <c r="J1024" i="6"/>
  <c r="L1024" i="6"/>
  <c r="J1023" i="6"/>
  <c r="Q1023" i="6"/>
  <c r="O1023" i="6"/>
  <c r="M1023" i="6"/>
  <c r="L1023" i="6"/>
  <c r="J1022" i="6"/>
  <c r="L1022" i="6"/>
  <c r="J1021" i="6"/>
  <c r="O1021" i="6"/>
  <c r="L1021" i="6"/>
  <c r="J1019" i="6"/>
  <c r="L1019" i="6"/>
  <c r="J1018" i="6"/>
  <c r="O1018" i="6"/>
  <c r="Q1018" i="6"/>
  <c r="M1018" i="6"/>
  <c r="L1018" i="6"/>
  <c r="J1017" i="6"/>
  <c r="Q1017" i="6"/>
  <c r="L1017" i="6"/>
  <c r="J1016" i="6"/>
  <c r="L1016" i="6"/>
  <c r="J1015" i="6"/>
  <c r="L1015" i="6"/>
  <c r="J1014" i="6"/>
  <c r="Q1014" i="6"/>
  <c r="O1014" i="6"/>
  <c r="M1014" i="6"/>
  <c r="L1014" i="6"/>
  <c r="J1013" i="6"/>
  <c r="L1013" i="6"/>
  <c r="J1011" i="6"/>
  <c r="L1011" i="6"/>
  <c r="J1010" i="6"/>
  <c r="L1010" i="6"/>
  <c r="J1009" i="6"/>
  <c r="O1009" i="6"/>
  <c r="Q1009" i="6"/>
  <c r="M1009" i="6"/>
  <c r="L1009" i="6"/>
  <c r="J1008" i="6"/>
  <c r="L1008" i="6"/>
  <c r="J1007" i="6"/>
  <c r="O1007" i="6"/>
  <c r="L1007" i="6"/>
  <c r="J1006" i="6"/>
  <c r="L1006" i="6"/>
  <c r="J1005" i="6"/>
  <c r="Q1005" i="6"/>
  <c r="O1005" i="6"/>
  <c r="M1005" i="6"/>
  <c r="L1005" i="6"/>
  <c r="J1004" i="6"/>
  <c r="L1004" i="6"/>
  <c r="J1003" i="6"/>
  <c r="O1003" i="6"/>
  <c r="L1003" i="6"/>
  <c r="J1002" i="6"/>
  <c r="L1002" i="6"/>
  <c r="J1001" i="6"/>
  <c r="O1001" i="6"/>
  <c r="Q1001" i="6"/>
  <c r="M1001" i="6"/>
  <c r="L1001" i="6"/>
  <c r="J1000" i="6"/>
  <c r="Q1000" i="6"/>
  <c r="L1000" i="6"/>
  <c r="J999" i="6"/>
  <c r="L999" i="6"/>
  <c r="J998" i="6"/>
  <c r="L998" i="6"/>
  <c r="J997" i="6"/>
  <c r="Q997" i="6"/>
  <c r="O997" i="6"/>
  <c r="M997" i="6"/>
  <c r="L997" i="6"/>
  <c r="J996" i="6"/>
  <c r="L996" i="6"/>
  <c r="J995" i="6"/>
  <c r="O995" i="6"/>
  <c r="L995" i="6"/>
  <c r="J994" i="6"/>
  <c r="O994" i="6"/>
  <c r="Q994" i="6"/>
  <c r="L994" i="6"/>
  <c r="J993" i="6"/>
  <c r="O993" i="6"/>
  <c r="Q993" i="6"/>
  <c r="M993" i="6"/>
  <c r="L993" i="6"/>
  <c r="J992" i="6"/>
  <c r="Q992" i="6"/>
  <c r="O992" i="6"/>
  <c r="L992" i="6"/>
  <c r="J991" i="6"/>
  <c r="L991" i="6"/>
  <c r="J990" i="6"/>
  <c r="Q990" i="6"/>
  <c r="O990" i="6"/>
  <c r="L990" i="6"/>
  <c r="J989" i="6"/>
  <c r="Q989" i="6"/>
  <c r="O989" i="6"/>
  <c r="M989" i="6"/>
  <c r="L989" i="6"/>
  <c r="J988" i="6"/>
  <c r="L988" i="6"/>
  <c r="J987" i="6"/>
  <c r="O987" i="6"/>
  <c r="L987" i="6"/>
  <c r="J986" i="6"/>
  <c r="O986" i="6"/>
  <c r="Q986" i="6"/>
  <c r="L986" i="6"/>
  <c r="J985" i="6"/>
  <c r="O985" i="6"/>
  <c r="Q985" i="6"/>
  <c r="M985" i="6"/>
  <c r="L985" i="6"/>
  <c r="J984" i="6"/>
  <c r="Q984" i="6"/>
  <c r="O984" i="6"/>
  <c r="L984" i="6"/>
  <c r="J983" i="6"/>
  <c r="L983" i="6"/>
  <c r="J982" i="6"/>
  <c r="Q982" i="6"/>
  <c r="O982" i="6"/>
  <c r="L982" i="6"/>
  <c r="J981" i="6"/>
  <c r="Q981" i="6"/>
  <c r="O981" i="6"/>
  <c r="M981" i="6"/>
  <c r="L981" i="6"/>
  <c r="J980" i="6"/>
  <c r="L980" i="6"/>
  <c r="J979" i="6"/>
  <c r="O979" i="6"/>
  <c r="L979" i="6"/>
  <c r="J978" i="6"/>
  <c r="O978" i="6"/>
  <c r="Q978" i="6"/>
  <c r="L978" i="6"/>
  <c r="J977" i="6"/>
  <c r="O977" i="6"/>
  <c r="Q977" i="6"/>
  <c r="M977" i="6"/>
  <c r="L977" i="6"/>
  <c r="J976" i="6"/>
  <c r="Q976" i="6"/>
  <c r="O976" i="6"/>
  <c r="L976" i="6"/>
  <c r="J974" i="6"/>
  <c r="L974" i="6"/>
  <c r="J973" i="6"/>
  <c r="Q973" i="6"/>
  <c r="O973" i="6"/>
  <c r="L973" i="6"/>
  <c r="J972" i="6"/>
  <c r="Q972" i="6"/>
  <c r="O972" i="6"/>
  <c r="M972" i="6"/>
  <c r="L972" i="6"/>
  <c r="J971" i="6"/>
  <c r="L971" i="6"/>
  <c r="J970" i="6"/>
  <c r="O970" i="6"/>
  <c r="L970" i="6"/>
  <c r="J969" i="6"/>
  <c r="O969" i="6"/>
  <c r="Q969" i="6"/>
  <c r="L969" i="6"/>
  <c r="J968" i="6"/>
  <c r="O968" i="6"/>
  <c r="Q968" i="6"/>
  <c r="M968" i="6"/>
  <c r="L968" i="6"/>
  <c r="J966" i="6"/>
  <c r="Q966" i="6"/>
  <c r="O966" i="6"/>
  <c r="L966" i="6"/>
  <c r="J965" i="6"/>
  <c r="L965" i="6"/>
  <c r="J964" i="6"/>
  <c r="Q964" i="6"/>
  <c r="O964" i="6"/>
  <c r="L964" i="6"/>
  <c r="J963" i="6"/>
  <c r="Q963" i="6"/>
  <c r="O963" i="6"/>
  <c r="M963" i="6"/>
  <c r="L963" i="6"/>
  <c r="J962" i="6"/>
  <c r="L962" i="6"/>
  <c r="J961" i="6"/>
  <c r="O961" i="6"/>
  <c r="L961" i="6"/>
  <c r="J960" i="6"/>
  <c r="O960" i="6"/>
  <c r="Q960" i="6"/>
  <c r="L960" i="6"/>
  <c r="J959" i="6"/>
  <c r="O959" i="6"/>
  <c r="Q959" i="6"/>
  <c r="M959" i="6"/>
  <c r="L959" i="6"/>
  <c r="J958" i="6"/>
  <c r="Q958" i="6"/>
  <c r="O958" i="6"/>
  <c r="L958" i="6"/>
  <c r="J957" i="6"/>
  <c r="L957" i="6"/>
  <c r="J956" i="6"/>
  <c r="Q956" i="6"/>
  <c r="O956" i="6"/>
  <c r="L956" i="6"/>
  <c r="J955" i="6"/>
  <c r="Q955" i="6"/>
  <c r="O955" i="6"/>
  <c r="M955" i="6"/>
  <c r="L955" i="6"/>
  <c r="J954" i="6"/>
  <c r="L954" i="6"/>
  <c r="J953" i="6"/>
  <c r="O953" i="6"/>
  <c r="L953" i="6"/>
  <c r="J952" i="6"/>
  <c r="O952" i="6"/>
  <c r="Q952" i="6"/>
  <c r="L952" i="6"/>
  <c r="J951" i="6"/>
  <c r="O951" i="6"/>
  <c r="Q951" i="6"/>
  <c r="M951" i="6"/>
  <c r="L951" i="6"/>
  <c r="J950" i="6"/>
  <c r="Q950" i="6"/>
  <c r="O950" i="6"/>
  <c r="L950" i="6"/>
  <c r="J949" i="6"/>
  <c r="L949" i="6"/>
  <c r="J948" i="6"/>
  <c r="Q948" i="6"/>
  <c r="O948" i="6"/>
  <c r="L948" i="6"/>
  <c r="J947" i="6"/>
  <c r="Q947" i="6"/>
  <c r="O947" i="6"/>
  <c r="M947" i="6"/>
  <c r="L947" i="6"/>
  <c r="J946" i="6"/>
  <c r="L946" i="6"/>
  <c r="J945" i="6"/>
  <c r="O945" i="6"/>
  <c r="L945" i="6"/>
  <c r="J944" i="6"/>
  <c r="O944" i="6"/>
  <c r="Q944" i="6"/>
  <c r="L944" i="6"/>
  <c r="J943" i="6"/>
  <c r="O943" i="6"/>
  <c r="Q943" i="6"/>
  <c r="M943" i="6"/>
  <c r="L943" i="6"/>
  <c r="J942" i="6"/>
  <c r="Q942" i="6"/>
  <c r="O942" i="6"/>
  <c r="L942" i="6"/>
  <c r="J941" i="6"/>
  <c r="L941" i="6"/>
  <c r="J940" i="6"/>
  <c r="Q940" i="6"/>
  <c r="O940" i="6"/>
  <c r="L940" i="6"/>
  <c r="J939" i="6"/>
  <c r="Q939" i="6"/>
  <c r="O939" i="6"/>
  <c r="M939" i="6"/>
  <c r="L939" i="6"/>
  <c r="J938" i="6"/>
  <c r="L938" i="6"/>
  <c r="J937" i="6"/>
  <c r="O937" i="6"/>
  <c r="L937" i="6"/>
  <c r="J936" i="6"/>
  <c r="O936" i="6"/>
  <c r="Q936" i="6"/>
  <c r="L936" i="6"/>
  <c r="J935" i="6"/>
  <c r="O935" i="6"/>
  <c r="Q935" i="6"/>
  <c r="M935" i="6"/>
  <c r="L935" i="6"/>
  <c r="J934" i="6"/>
  <c r="Q934" i="6"/>
  <c r="O934" i="6"/>
  <c r="L934" i="6"/>
  <c r="J933" i="6"/>
  <c r="L933" i="6"/>
  <c r="J932" i="6"/>
  <c r="Q932" i="6"/>
  <c r="O932" i="6"/>
  <c r="L932" i="6"/>
  <c r="J931" i="6"/>
  <c r="Q931" i="6"/>
  <c r="O931" i="6"/>
  <c r="M931" i="6"/>
  <c r="L931" i="6"/>
  <c r="J930" i="6"/>
  <c r="L930" i="6"/>
  <c r="J929" i="6"/>
  <c r="O929" i="6"/>
  <c r="L929" i="6"/>
  <c r="J928" i="6"/>
  <c r="O928" i="6"/>
  <c r="Q928" i="6"/>
  <c r="L928" i="6"/>
  <c r="J927" i="6"/>
  <c r="O927" i="6"/>
  <c r="Q927" i="6"/>
  <c r="M927" i="6"/>
  <c r="L927" i="6"/>
  <c r="J926" i="6"/>
  <c r="Q926" i="6"/>
  <c r="O926" i="6"/>
  <c r="L926" i="6"/>
  <c r="J925" i="6"/>
  <c r="L925" i="6"/>
  <c r="J924" i="6"/>
  <c r="Q924" i="6"/>
  <c r="O924" i="6"/>
  <c r="L924" i="6"/>
  <c r="J923" i="6"/>
  <c r="Q923" i="6"/>
  <c r="O923" i="6"/>
  <c r="M923" i="6"/>
  <c r="L923" i="6"/>
  <c r="J922" i="6"/>
  <c r="L922" i="6"/>
  <c r="J921" i="6"/>
  <c r="O921" i="6"/>
  <c r="L921" i="6"/>
  <c r="J920" i="6"/>
  <c r="O920" i="6"/>
  <c r="Q920" i="6"/>
  <c r="L920" i="6"/>
  <c r="J919" i="6"/>
  <c r="O919" i="6"/>
  <c r="Q919" i="6"/>
  <c r="M919" i="6"/>
  <c r="L919" i="6"/>
  <c r="J918" i="6"/>
  <c r="Q918" i="6"/>
  <c r="O918" i="6"/>
  <c r="L918" i="6"/>
  <c r="J917" i="6"/>
  <c r="L917" i="6"/>
  <c r="J916" i="6"/>
  <c r="L916" i="6"/>
  <c r="J915" i="6"/>
  <c r="O915" i="6"/>
  <c r="Q915" i="6"/>
  <c r="M915" i="6"/>
  <c r="L915" i="6"/>
  <c r="J914" i="6"/>
  <c r="L914" i="6"/>
  <c r="J913" i="6"/>
  <c r="O913" i="6"/>
  <c r="L913" i="6"/>
  <c r="J912" i="6"/>
  <c r="L912" i="6"/>
  <c r="J911" i="6"/>
  <c r="Q911" i="6"/>
  <c r="O911" i="6"/>
  <c r="M911" i="6"/>
  <c r="L911" i="6"/>
  <c r="J910" i="6"/>
  <c r="L910" i="6"/>
  <c r="J909" i="6"/>
  <c r="O909" i="6"/>
  <c r="L909" i="6"/>
  <c r="J908" i="6"/>
  <c r="L908" i="6"/>
  <c r="J907" i="6"/>
  <c r="O907" i="6"/>
  <c r="Q907" i="6"/>
  <c r="M907" i="6"/>
  <c r="L907" i="6"/>
  <c r="J906" i="6"/>
  <c r="L906" i="6"/>
  <c r="J905" i="6"/>
  <c r="L905" i="6"/>
  <c r="J904" i="6"/>
  <c r="L904" i="6"/>
  <c r="J903" i="6"/>
  <c r="Q903" i="6"/>
  <c r="O903" i="6"/>
  <c r="M903" i="6"/>
  <c r="L903" i="6"/>
  <c r="J902" i="6"/>
  <c r="L902" i="6"/>
  <c r="J901" i="6"/>
  <c r="L901" i="6"/>
  <c r="J900" i="6"/>
  <c r="L900" i="6"/>
  <c r="J899" i="6"/>
  <c r="O899" i="6"/>
  <c r="Q899" i="6"/>
  <c r="M899" i="6"/>
  <c r="L899" i="6"/>
  <c r="J898" i="6"/>
  <c r="L898" i="6"/>
  <c r="J897" i="6"/>
  <c r="O897" i="6"/>
  <c r="L897" i="6"/>
  <c r="J896" i="6"/>
  <c r="L896" i="6"/>
  <c r="J895" i="6"/>
  <c r="Q895" i="6"/>
  <c r="O895" i="6"/>
  <c r="M895" i="6"/>
  <c r="L895" i="6"/>
  <c r="J894" i="6"/>
  <c r="L894" i="6"/>
  <c r="J893" i="6"/>
  <c r="O893" i="6"/>
  <c r="L893" i="6"/>
  <c r="J892" i="6"/>
  <c r="L892" i="6"/>
  <c r="J891" i="6"/>
  <c r="O891" i="6"/>
  <c r="Q891" i="6"/>
  <c r="M891" i="6"/>
  <c r="L891" i="6"/>
  <c r="J890" i="6"/>
  <c r="L890" i="6"/>
  <c r="J889" i="6"/>
  <c r="L889" i="6"/>
  <c r="J888" i="6"/>
  <c r="L888" i="6"/>
  <c r="J887" i="6"/>
  <c r="Q887" i="6"/>
  <c r="O887" i="6"/>
  <c r="M887" i="6"/>
  <c r="L887" i="6"/>
  <c r="J886" i="6"/>
  <c r="L886" i="6"/>
  <c r="J885" i="6"/>
  <c r="L885" i="6"/>
  <c r="J884" i="6"/>
  <c r="L884" i="6"/>
  <c r="J883" i="6"/>
  <c r="O883" i="6"/>
  <c r="Q883" i="6"/>
  <c r="M883" i="6"/>
  <c r="L883" i="6"/>
  <c r="J882" i="6"/>
  <c r="L882" i="6"/>
  <c r="J881" i="6"/>
  <c r="O881" i="6"/>
  <c r="L881" i="6"/>
  <c r="J880" i="6"/>
  <c r="L880" i="6"/>
  <c r="J879" i="6"/>
  <c r="Q879" i="6"/>
  <c r="O879" i="6"/>
  <c r="M879" i="6"/>
  <c r="L879" i="6"/>
  <c r="J878" i="6"/>
  <c r="L878" i="6"/>
  <c r="J877" i="6"/>
  <c r="O877" i="6"/>
  <c r="L877" i="6"/>
  <c r="J876" i="6"/>
  <c r="L876" i="6"/>
  <c r="J875" i="6"/>
  <c r="O875" i="6"/>
  <c r="Q875" i="6"/>
  <c r="M875" i="6"/>
  <c r="L875" i="6"/>
  <c r="J874" i="6"/>
  <c r="L874" i="6"/>
  <c r="J873" i="6"/>
  <c r="L873" i="6"/>
  <c r="J872" i="6"/>
  <c r="L872" i="6"/>
  <c r="J871" i="6"/>
  <c r="Q871" i="6"/>
  <c r="O871" i="6"/>
  <c r="M871" i="6"/>
  <c r="L871" i="6"/>
  <c r="J870" i="6"/>
  <c r="L870" i="6"/>
  <c r="J869" i="6"/>
  <c r="L869" i="6"/>
  <c r="J868" i="6"/>
  <c r="L868" i="6"/>
  <c r="J867" i="6"/>
  <c r="O867" i="6"/>
  <c r="Q867" i="6"/>
  <c r="M867" i="6"/>
  <c r="L867" i="6"/>
  <c r="J866" i="6"/>
  <c r="L866" i="6"/>
  <c r="J865" i="6"/>
  <c r="O865" i="6"/>
  <c r="L865" i="6"/>
  <c r="J864" i="6"/>
  <c r="L864" i="6"/>
  <c r="J862" i="6"/>
  <c r="Q862" i="6"/>
  <c r="O862" i="6"/>
  <c r="M862" i="6"/>
  <c r="L862" i="6"/>
  <c r="J861" i="6"/>
  <c r="L861" i="6"/>
  <c r="J860" i="6"/>
  <c r="O860" i="6"/>
  <c r="L860" i="6"/>
  <c r="J859" i="6"/>
  <c r="L859" i="6"/>
  <c r="J858" i="6"/>
  <c r="O858" i="6"/>
  <c r="Q858" i="6"/>
  <c r="M858" i="6"/>
  <c r="L858" i="6"/>
  <c r="J857" i="6"/>
  <c r="L857" i="6"/>
  <c r="J856" i="6"/>
  <c r="L856" i="6"/>
  <c r="J854" i="6"/>
  <c r="L854" i="6"/>
  <c r="J853" i="6"/>
  <c r="Q853" i="6"/>
  <c r="O853" i="6"/>
  <c r="M853" i="6"/>
  <c r="L853" i="6"/>
  <c r="J852" i="6"/>
  <c r="L852" i="6"/>
  <c r="J851" i="6"/>
  <c r="L851" i="6"/>
  <c r="J850" i="6"/>
  <c r="L850" i="6"/>
  <c r="J849" i="6"/>
  <c r="O849" i="6"/>
  <c r="Q849" i="6"/>
  <c r="M849" i="6"/>
  <c r="L849" i="6"/>
  <c r="J848" i="6"/>
  <c r="L848" i="6"/>
  <c r="J847" i="6"/>
  <c r="O847" i="6"/>
  <c r="L847" i="6"/>
  <c r="J846" i="6"/>
  <c r="L846" i="6"/>
  <c r="J845" i="6"/>
  <c r="Q845" i="6"/>
  <c r="O845" i="6"/>
  <c r="M845" i="6"/>
  <c r="L845" i="6"/>
  <c r="J844" i="6"/>
  <c r="L844" i="6"/>
  <c r="J843" i="6"/>
  <c r="O843" i="6"/>
  <c r="L843" i="6"/>
  <c r="J842" i="6"/>
  <c r="L842" i="6"/>
  <c r="J841" i="6"/>
  <c r="O841" i="6"/>
  <c r="Q841" i="6"/>
  <c r="M841" i="6"/>
  <c r="L841" i="6"/>
  <c r="J840" i="6"/>
  <c r="L840" i="6"/>
  <c r="J838" i="6"/>
  <c r="L838" i="6"/>
  <c r="J837" i="6"/>
  <c r="L837" i="6"/>
  <c r="J836" i="6"/>
  <c r="Q836" i="6"/>
  <c r="O836" i="6"/>
  <c r="M836" i="6"/>
  <c r="L836" i="6"/>
  <c r="J835" i="6"/>
  <c r="L835" i="6"/>
  <c r="J834" i="6"/>
  <c r="L834" i="6"/>
  <c r="J833" i="6"/>
  <c r="L833" i="6"/>
  <c r="J832" i="6"/>
  <c r="O832" i="6"/>
  <c r="Q832" i="6"/>
  <c r="M832" i="6"/>
  <c r="L832" i="6"/>
  <c r="J831" i="6"/>
  <c r="L831" i="6"/>
  <c r="J830" i="6"/>
  <c r="O830" i="6"/>
  <c r="L830" i="6"/>
  <c r="J829" i="6"/>
  <c r="L829" i="6"/>
  <c r="J828" i="6"/>
  <c r="Q828" i="6"/>
  <c r="O828" i="6"/>
  <c r="M828" i="6"/>
  <c r="L828" i="6"/>
  <c r="J827" i="6"/>
  <c r="L827" i="6"/>
  <c r="J826" i="6"/>
  <c r="O826" i="6"/>
  <c r="L826" i="6"/>
  <c r="J825" i="6"/>
  <c r="L825" i="6"/>
  <c r="J823" i="6"/>
  <c r="O823" i="6"/>
  <c r="Q823" i="6"/>
  <c r="M823" i="6"/>
  <c r="L823" i="6"/>
  <c r="J822" i="6"/>
  <c r="L822" i="6"/>
  <c r="J821" i="6"/>
  <c r="L821" i="6"/>
  <c r="J820" i="6"/>
  <c r="L820" i="6"/>
  <c r="J819" i="6"/>
  <c r="Q819" i="6"/>
  <c r="O819" i="6"/>
  <c r="M819" i="6"/>
  <c r="L819" i="6"/>
  <c r="J818" i="6"/>
  <c r="L818" i="6"/>
  <c r="J817" i="6"/>
  <c r="L817" i="6"/>
  <c r="J816" i="6"/>
  <c r="L816" i="6"/>
  <c r="J815" i="6"/>
  <c r="O815" i="6"/>
  <c r="Q815" i="6"/>
  <c r="M815" i="6"/>
  <c r="L815" i="6"/>
  <c r="J814" i="6"/>
  <c r="L814" i="6"/>
  <c r="J813" i="6"/>
  <c r="O813" i="6"/>
  <c r="L813" i="6"/>
  <c r="J812" i="6"/>
  <c r="L812" i="6"/>
  <c r="J811" i="6"/>
  <c r="Q811" i="6"/>
  <c r="O811" i="6"/>
  <c r="M811" i="6"/>
  <c r="L811" i="6"/>
  <c r="J810" i="6"/>
  <c r="L810" i="6"/>
  <c r="J809" i="6"/>
  <c r="O809" i="6"/>
  <c r="L809" i="6"/>
  <c r="J808" i="6"/>
  <c r="L808" i="6"/>
  <c r="J807" i="6"/>
  <c r="O807" i="6"/>
  <c r="Q807" i="6"/>
  <c r="M807" i="6"/>
  <c r="L807" i="6"/>
  <c r="J806" i="6"/>
  <c r="L806" i="6"/>
  <c r="J805" i="6"/>
  <c r="L805" i="6"/>
  <c r="J804" i="6"/>
  <c r="L804" i="6"/>
  <c r="J803" i="6"/>
  <c r="Q803" i="6"/>
  <c r="O803" i="6"/>
  <c r="M803" i="6"/>
  <c r="L803" i="6"/>
  <c r="J802" i="6"/>
  <c r="L802" i="6"/>
  <c r="J801" i="6"/>
  <c r="L801" i="6"/>
  <c r="J800" i="6"/>
  <c r="L800" i="6"/>
  <c r="J799" i="6"/>
  <c r="O799" i="6"/>
  <c r="Q799" i="6"/>
  <c r="M799" i="6"/>
  <c r="L799" i="6"/>
  <c r="J798" i="6"/>
  <c r="L798" i="6"/>
  <c r="J797" i="6"/>
  <c r="O797" i="6"/>
  <c r="L797" i="6"/>
  <c r="J796" i="6"/>
  <c r="L796" i="6"/>
  <c r="J795" i="6"/>
  <c r="Q795" i="6"/>
  <c r="O795" i="6"/>
  <c r="M795" i="6"/>
  <c r="L795" i="6"/>
  <c r="J794" i="6"/>
  <c r="L794" i="6"/>
  <c r="J793" i="6"/>
  <c r="O793" i="6"/>
  <c r="L793" i="6"/>
  <c r="J792" i="6"/>
  <c r="L792" i="6"/>
  <c r="J791" i="6"/>
  <c r="O791" i="6"/>
  <c r="Q791" i="6"/>
  <c r="M791" i="6"/>
  <c r="L791" i="6"/>
  <c r="J790" i="6"/>
  <c r="L790" i="6"/>
  <c r="J789" i="6"/>
  <c r="L789" i="6"/>
  <c r="J788" i="6"/>
  <c r="L788" i="6"/>
  <c r="J787" i="6"/>
  <c r="Q787" i="6"/>
  <c r="O787" i="6"/>
  <c r="M787" i="6"/>
  <c r="L787" i="6"/>
  <c r="J786" i="6"/>
  <c r="L786" i="6"/>
  <c r="J785" i="6"/>
  <c r="L785" i="6"/>
  <c r="J784" i="6"/>
  <c r="L784" i="6"/>
  <c r="J783" i="6"/>
  <c r="O783" i="6"/>
  <c r="Q783" i="6"/>
  <c r="M783" i="6"/>
  <c r="L783" i="6"/>
  <c r="J782" i="6"/>
  <c r="L782" i="6"/>
  <c r="J781" i="6"/>
  <c r="O781" i="6"/>
  <c r="L781" i="6"/>
  <c r="J780" i="6"/>
  <c r="L780" i="6"/>
  <c r="J779" i="6"/>
  <c r="Q779" i="6"/>
  <c r="O779" i="6"/>
  <c r="M779" i="6"/>
  <c r="L779" i="6"/>
  <c r="J778" i="6"/>
  <c r="L778" i="6"/>
  <c r="J777" i="6"/>
  <c r="O777" i="6"/>
  <c r="L777" i="6"/>
  <c r="J775" i="6"/>
  <c r="O775" i="6"/>
  <c r="Q775" i="6"/>
  <c r="M775" i="6"/>
  <c r="L775" i="6"/>
  <c r="J774" i="6"/>
  <c r="L774" i="6"/>
  <c r="J773" i="6"/>
  <c r="L773" i="6"/>
  <c r="J772" i="6"/>
  <c r="L772" i="6"/>
  <c r="J771" i="6"/>
  <c r="Q771" i="6"/>
  <c r="O771" i="6"/>
  <c r="M771" i="6"/>
  <c r="L771" i="6"/>
  <c r="J770" i="6"/>
  <c r="M770" i="6"/>
  <c r="L770" i="6"/>
  <c r="J769" i="6"/>
  <c r="L769" i="6"/>
  <c r="J768" i="6"/>
  <c r="L768" i="6"/>
  <c r="J767" i="6"/>
  <c r="O767" i="6"/>
  <c r="Q767" i="6"/>
  <c r="M767" i="6"/>
  <c r="L767" i="6"/>
  <c r="J766" i="6"/>
  <c r="L766" i="6"/>
  <c r="J765" i="6"/>
  <c r="O765" i="6"/>
  <c r="L765" i="6"/>
  <c r="J764" i="6"/>
  <c r="L764" i="6"/>
  <c r="J763" i="6"/>
  <c r="Q763" i="6"/>
  <c r="O763" i="6"/>
  <c r="M763" i="6"/>
  <c r="L763" i="6"/>
  <c r="J762" i="6"/>
  <c r="L762" i="6"/>
  <c r="J761" i="6"/>
  <c r="O761" i="6"/>
  <c r="L761" i="6"/>
  <c r="J760" i="6"/>
  <c r="L760" i="6"/>
  <c r="J759" i="6"/>
  <c r="O759" i="6"/>
  <c r="Q759" i="6"/>
  <c r="M759" i="6"/>
  <c r="L759" i="6"/>
  <c r="J758" i="6"/>
  <c r="L758" i="6"/>
  <c r="J757" i="6"/>
  <c r="L757" i="6"/>
  <c r="J756" i="6"/>
  <c r="L756" i="6"/>
  <c r="J755" i="6"/>
  <c r="Q755" i="6"/>
  <c r="O755" i="6"/>
  <c r="M755" i="6"/>
  <c r="L755" i="6"/>
  <c r="J754" i="6"/>
  <c r="M754" i="6"/>
  <c r="L754" i="6"/>
  <c r="J753" i="6"/>
  <c r="L753" i="6"/>
  <c r="J752" i="6"/>
  <c r="L752" i="6"/>
  <c r="J751" i="6"/>
  <c r="O751" i="6"/>
  <c r="Q751" i="6"/>
  <c r="M751" i="6"/>
  <c r="L751" i="6"/>
  <c r="J750" i="6"/>
  <c r="L750" i="6"/>
  <c r="J749" i="6"/>
  <c r="O749" i="6"/>
  <c r="L749" i="6"/>
  <c r="J748" i="6"/>
  <c r="L748" i="6"/>
  <c r="J747" i="6"/>
  <c r="Q747" i="6"/>
  <c r="O747" i="6"/>
  <c r="M747" i="6"/>
  <c r="L747" i="6"/>
  <c r="J746" i="6"/>
  <c r="L746" i="6"/>
  <c r="J745" i="6"/>
  <c r="O745" i="6"/>
  <c r="L745" i="6"/>
  <c r="J744" i="6"/>
  <c r="L744" i="6"/>
  <c r="J743" i="6"/>
  <c r="O743" i="6"/>
  <c r="Q743" i="6"/>
  <c r="M743" i="6"/>
  <c r="L743" i="6"/>
  <c r="J742" i="6"/>
  <c r="L742" i="6"/>
  <c r="J741" i="6"/>
  <c r="L741" i="6"/>
  <c r="J740" i="6"/>
  <c r="L740" i="6"/>
  <c r="J739" i="6"/>
  <c r="Q739" i="6"/>
  <c r="O739" i="6"/>
  <c r="M739" i="6"/>
  <c r="L739" i="6"/>
  <c r="J738" i="6"/>
  <c r="M738" i="6"/>
  <c r="L738" i="6"/>
  <c r="J737" i="6"/>
  <c r="L737" i="6"/>
  <c r="J736" i="6"/>
  <c r="L736" i="6"/>
  <c r="J735" i="6"/>
  <c r="O735" i="6"/>
  <c r="Q735" i="6"/>
  <c r="M735" i="6"/>
  <c r="L735" i="6"/>
  <c r="J734" i="6"/>
  <c r="L734" i="6"/>
  <c r="J733" i="6"/>
  <c r="O733" i="6"/>
  <c r="L733" i="6"/>
  <c r="J732" i="6"/>
  <c r="L732" i="6"/>
  <c r="J731" i="6"/>
  <c r="Q731" i="6"/>
  <c r="O731" i="6"/>
  <c r="M731" i="6"/>
  <c r="L731" i="6"/>
  <c r="J730" i="6"/>
  <c r="L730" i="6"/>
  <c r="J729" i="6"/>
  <c r="O729" i="6"/>
  <c r="L729" i="6"/>
  <c r="J728" i="6"/>
  <c r="L728" i="6"/>
  <c r="J727" i="6"/>
  <c r="O727" i="6"/>
  <c r="Q727" i="6"/>
  <c r="M727" i="6"/>
  <c r="L727" i="6"/>
  <c r="J726" i="6"/>
  <c r="L726" i="6"/>
  <c r="J725" i="6"/>
  <c r="L725" i="6"/>
  <c r="J724" i="6"/>
  <c r="L724" i="6"/>
  <c r="J723" i="6"/>
  <c r="Q723" i="6"/>
  <c r="O723" i="6"/>
  <c r="M723" i="6"/>
  <c r="L723" i="6"/>
  <c r="J722" i="6"/>
  <c r="M722" i="6"/>
  <c r="L722" i="6"/>
  <c r="J721" i="6"/>
  <c r="L721" i="6"/>
  <c r="J720" i="6"/>
  <c r="L720" i="6"/>
  <c r="J719" i="6"/>
  <c r="O719" i="6"/>
  <c r="Q719" i="6"/>
  <c r="M719" i="6"/>
  <c r="L719" i="6"/>
  <c r="J718" i="6"/>
  <c r="L718" i="6"/>
  <c r="J717" i="6"/>
  <c r="O717" i="6"/>
  <c r="L717" i="6"/>
  <c r="J716" i="6"/>
  <c r="L716" i="6"/>
  <c r="J715" i="6"/>
  <c r="Q715" i="6"/>
  <c r="O715" i="6"/>
  <c r="M715" i="6"/>
  <c r="L715" i="6"/>
  <c r="J714" i="6"/>
  <c r="L714" i="6"/>
  <c r="J713" i="6"/>
  <c r="O713" i="6"/>
  <c r="L713" i="6"/>
  <c r="J712" i="6"/>
  <c r="L712" i="6"/>
  <c r="J711" i="6"/>
  <c r="O711" i="6"/>
  <c r="Q711" i="6"/>
  <c r="M711" i="6"/>
  <c r="L711" i="6"/>
  <c r="J710" i="6"/>
  <c r="L710" i="6"/>
  <c r="J709" i="6"/>
  <c r="L709" i="6"/>
  <c r="J708" i="6"/>
  <c r="L708" i="6"/>
  <c r="J707" i="6"/>
  <c r="Q707" i="6"/>
  <c r="O707" i="6"/>
  <c r="M707" i="6"/>
  <c r="L707" i="6"/>
  <c r="J706" i="6"/>
  <c r="M706" i="6"/>
  <c r="L706" i="6"/>
  <c r="J705" i="6"/>
  <c r="L705" i="6"/>
  <c r="J704" i="6"/>
  <c r="L704" i="6"/>
  <c r="J702" i="6"/>
  <c r="O702" i="6"/>
  <c r="Q702" i="6"/>
  <c r="M702" i="6"/>
  <c r="L702" i="6"/>
  <c r="J701" i="6"/>
  <c r="L701" i="6"/>
  <c r="J700" i="6"/>
  <c r="O700" i="6"/>
  <c r="L700" i="6"/>
  <c r="J699" i="6"/>
  <c r="L699" i="6"/>
  <c r="J698" i="6"/>
  <c r="Q698" i="6"/>
  <c r="O698" i="6"/>
  <c r="M698" i="6"/>
  <c r="L698" i="6"/>
  <c r="J697" i="6"/>
  <c r="L697" i="6"/>
  <c r="J696" i="6"/>
  <c r="O696" i="6"/>
  <c r="L696" i="6"/>
  <c r="J695" i="6"/>
  <c r="Q695" i="6"/>
  <c r="M695" i="6"/>
  <c r="L695" i="6"/>
  <c r="J694" i="6"/>
  <c r="Q694" i="6"/>
  <c r="O694" i="6"/>
  <c r="L694" i="6"/>
  <c r="J693" i="6"/>
  <c r="Q693" i="6"/>
  <c r="O693" i="6"/>
  <c r="M693" i="6"/>
  <c r="L693" i="6"/>
  <c r="J692" i="6"/>
  <c r="Q692" i="6"/>
  <c r="O692" i="6"/>
  <c r="L692" i="6"/>
  <c r="J691" i="6"/>
  <c r="L691" i="6"/>
  <c r="J690" i="6"/>
  <c r="O690" i="6"/>
  <c r="Q690" i="6"/>
  <c r="L690" i="6"/>
  <c r="J689" i="6"/>
  <c r="O689" i="6"/>
  <c r="Q689" i="6"/>
  <c r="M689" i="6"/>
  <c r="L689" i="6"/>
  <c r="J688" i="6"/>
  <c r="L688" i="6"/>
  <c r="J687" i="6"/>
  <c r="O687" i="6"/>
  <c r="L687" i="6"/>
  <c r="J686" i="6"/>
  <c r="Q686" i="6"/>
  <c r="O686" i="6"/>
  <c r="L686" i="6"/>
  <c r="J685" i="6"/>
  <c r="Q685" i="6"/>
  <c r="O685" i="6"/>
  <c r="M685" i="6"/>
  <c r="L685" i="6"/>
  <c r="J684" i="6"/>
  <c r="Q684" i="6"/>
  <c r="O684" i="6"/>
  <c r="L684" i="6"/>
  <c r="J683" i="6"/>
  <c r="L683" i="6"/>
  <c r="J682" i="6"/>
  <c r="O682" i="6"/>
  <c r="Q682" i="6"/>
  <c r="L682" i="6"/>
  <c r="J681" i="6"/>
  <c r="O681" i="6"/>
  <c r="Q681" i="6"/>
  <c r="M681" i="6"/>
  <c r="L681" i="6"/>
  <c r="J680" i="6"/>
  <c r="L680" i="6"/>
  <c r="J679" i="6"/>
  <c r="O679" i="6"/>
  <c r="L679" i="6"/>
  <c r="J678" i="6"/>
  <c r="Q678" i="6"/>
  <c r="O678" i="6"/>
  <c r="L678" i="6"/>
  <c r="J677" i="6"/>
  <c r="Q677" i="6"/>
  <c r="O677" i="6"/>
  <c r="M677" i="6"/>
  <c r="L677" i="6"/>
  <c r="J676" i="6"/>
  <c r="Q676" i="6"/>
  <c r="O676" i="6"/>
  <c r="L676" i="6"/>
  <c r="J675" i="6"/>
  <c r="L675" i="6"/>
  <c r="J674" i="6"/>
  <c r="O674" i="6"/>
  <c r="Q674" i="6"/>
  <c r="L674" i="6"/>
  <c r="J673" i="6"/>
  <c r="O673" i="6"/>
  <c r="Q673" i="6"/>
  <c r="M673" i="6"/>
  <c r="L673" i="6"/>
  <c r="J672" i="6"/>
  <c r="L672" i="6"/>
  <c r="J671" i="6"/>
  <c r="O671" i="6"/>
  <c r="L671" i="6"/>
  <c r="J670" i="6"/>
  <c r="Q670" i="6"/>
  <c r="O670" i="6"/>
  <c r="L670" i="6"/>
  <c r="J669" i="6"/>
  <c r="Q669" i="6"/>
  <c r="O669" i="6"/>
  <c r="M669" i="6"/>
  <c r="L669" i="6"/>
  <c r="J668" i="6"/>
  <c r="Q668" i="6"/>
  <c r="O668" i="6"/>
  <c r="L668" i="6"/>
  <c r="J667" i="6"/>
  <c r="L667" i="6"/>
  <c r="J666" i="6"/>
  <c r="O666" i="6"/>
  <c r="Q666" i="6"/>
  <c r="L666" i="6"/>
  <c r="J665" i="6"/>
  <c r="O665" i="6"/>
  <c r="Q665" i="6"/>
  <c r="M665" i="6"/>
  <c r="L665" i="6"/>
  <c r="J664" i="6"/>
  <c r="L664" i="6"/>
  <c r="J663" i="6"/>
  <c r="O663" i="6"/>
  <c r="L663" i="6"/>
  <c r="J662" i="6"/>
  <c r="Q662" i="6"/>
  <c r="O662" i="6"/>
  <c r="L662" i="6"/>
  <c r="J661" i="6"/>
  <c r="Q661" i="6"/>
  <c r="O661" i="6"/>
  <c r="M661" i="6"/>
  <c r="L661" i="6"/>
  <c r="J660" i="6"/>
  <c r="Q660" i="6"/>
  <c r="O660" i="6"/>
  <c r="L660" i="6"/>
  <c r="J659" i="6"/>
  <c r="L659" i="6"/>
  <c r="J658" i="6"/>
  <c r="O658" i="6"/>
  <c r="Q658" i="6"/>
  <c r="L658" i="6"/>
  <c r="J657" i="6"/>
  <c r="O657" i="6"/>
  <c r="Q657" i="6"/>
  <c r="M657" i="6"/>
  <c r="L657" i="6"/>
  <c r="J656" i="6"/>
  <c r="L656" i="6"/>
  <c r="J655" i="6"/>
  <c r="O655" i="6"/>
  <c r="L655" i="6"/>
  <c r="J654" i="6"/>
  <c r="Q654" i="6"/>
  <c r="O654" i="6"/>
  <c r="L654" i="6"/>
  <c r="J653" i="6"/>
  <c r="Q653" i="6"/>
  <c r="O653" i="6"/>
  <c r="M653" i="6"/>
  <c r="L653" i="6"/>
  <c r="J652" i="6"/>
  <c r="Q652" i="6"/>
  <c r="O652" i="6"/>
  <c r="L652" i="6"/>
  <c r="J651" i="6"/>
  <c r="L651" i="6"/>
  <c r="J650" i="6"/>
  <c r="O650" i="6"/>
  <c r="Q650" i="6"/>
  <c r="L650" i="6"/>
  <c r="J649" i="6"/>
  <c r="O649" i="6"/>
  <c r="Q649" i="6"/>
  <c r="M649" i="6"/>
  <c r="L649" i="6"/>
  <c r="J648" i="6"/>
  <c r="L648" i="6"/>
  <c r="J647" i="6"/>
  <c r="O647" i="6"/>
  <c r="L647" i="6"/>
  <c r="J646" i="6"/>
  <c r="Q646" i="6"/>
  <c r="O646" i="6"/>
  <c r="L646" i="6"/>
  <c r="J645" i="6"/>
  <c r="Q645" i="6"/>
  <c r="O645" i="6"/>
  <c r="M645" i="6"/>
  <c r="L645" i="6"/>
  <c r="J644" i="6"/>
  <c r="Q644" i="6"/>
  <c r="O644" i="6"/>
  <c r="L644" i="6"/>
  <c r="J643" i="6"/>
  <c r="L643" i="6"/>
  <c r="J642" i="6"/>
  <c r="O642" i="6"/>
  <c r="Q642" i="6"/>
  <c r="L642" i="6"/>
  <c r="J641" i="6"/>
  <c r="O641" i="6"/>
  <c r="Q641" i="6"/>
  <c r="M641" i="6"/>
  <c r="L641" i="6"/>
  <c r="J640" i="6"/>
  <c r="L640" i="6"/>
  <c r="J639" i="6"/>
  <c r="O639" i="6"/>
  <c r="L639" i="6"/>
  <c r="J638" i="6"/>
  <c r="Q638" i="6"/>
  <c r="O638" i="6"/>
  <c r="L638" i="6"/>
  <c r="J637" i="6"/>
  <c r="Q637" i="6"/>
  <c r="O637" i="6"/>
  <c r="M637" i="6"/>
  <c r="L637" i="6"/>
  <c r="J636" i="6"/>
  <c r="Q636" i="6"/>
  <c r="O636" i="6"/>
  <c r="L636" i="6"/>
  <c r="J635" i="6"/>
  <c r="L635" i="6"/>
  <c r="J634" i="6"/>
  <c r="O634" i="6"/>
  <c r="Q634" i="6"/>
  <c r="L634" i="6"/>
  <c r="J633" i="6"/>
  <c r="L633" i="6"/>
  <c r="J632" i="6"/>
  <c r="L632" i="6"/>
  <c r="J631" i="6"/>
  <c r="Q631" i="6"/>
  <c r="O631" i="6"/>
  <c r="L631" i="6"/>
  <c r="J630" i="6"/>
  <c r="Q630" i="6"/>
  <c r="O630" i="6"/>
  <c r="L630" i="6"/>
  <c r="J629" i="6"/>
  <c r="Q629" i="6"/>
  <c r="O629" i="6"/>
  <c r="M629" i="6"/>
  <c r="L629" i="6"/>
  <c r="J628" i="6"/>
  <c r="Q628" i="6"/>
  <c r="O628" i="6"/>
  <c r="L628" i="6"/>
  <c r="J627" i="6"/>
  <c r="L627" i="6"/>
  <c r="J626" i="6"/>
  <c r="L626" i="6"/>
  <c r="J625" i="6"/>
  <c r="O625" i="6"/>
  <c r="Q625" i="6"/>
  <c r="L625" i="6"/>
  <c r="J624" i="6"/>
  <c r="Q624" i="6"/>
  <c r="O624" i="6"/>
  <c r="L624" i="6"/>
  <c r="J623" i="6"/>
  <c r="M623" i="6"/>
  <c r="L623" i="6"/>
  <c r="J622" i="6"/>
  <c r="Q622" i="6"/>
  <c r="O622" i="6"/>
  <c r="L622" i="6"/>
  <c r="J621" i="6"/>
  <c r="Q621" i="6"/>
  <c r="O621" i="6"/>
  <c r="M621" i="6"/>
  <c r="L621" i="6"/>
  <c r="J620" i="6"/>
  <c r="O620" i="6"/>
  <c r="Q620" i="6"/>
  <c r="L620" i="6"/>
  <c r="J619" i="6"/>
  <c r="M619" i="6"/>
  <c r="Q619" i="6"/>
  <c r="L619" i="6"/>
  <c r="J618" i="6"/>
  <c r="O618" i="6"/>
  <c r="Q618" i="6"/>
  <c r="L618" i="6"/>
  <c r="J617" i="6"/>
  <c r="L617" i="6"/>
  <c r="J616" i="6"/>
  <c r="L616" i="6"/>
  <c r="J615" i="6"/>
  <c r="Q615" i="6"/>
  <c r="O615" i="6"/>
  <c r="M615" i="6"/>
  <c r="L615" i="6"/>
  <c r="J614" i="6"/>
  <c r="Q614" i="6"/>
  <c r="O614" i="6"/>
  <c r="L614" i="6"/>
  <c r="J613" i="6"/>
  <c r="Q613" i="6"/>
  <c r="O613" i="6"/>
  <c r="M613" i="6"/>
  <c r="L613" i="6"/>
  <c r="J612" i="6"/>
  <c r="L612" i="6"/>
  <c r="J611" i="6"/>
  <c r="O611" i="6"/>
  <c r="L611" i="6"/>
  <c r="J610" i="6"/>
  <c r="L610" i="6"/>
  <c r="J609" i="6"/>
  <c r="O609" i="6"/>
  <c r="Q609" i="6"/>
  <c r="M609" i="6"/>
  <c r="L609" i="6"/>
  <c r="J608" i="6"/>
  <c r="Q608" i="6"/>
  <c r="O608" i="6"/>
  <c r="L608" i="6"/>
  <c r="J607" i="6"/>
  <c r="M607" i="6"/>
  <c r="L607" i="6"/>
  <c r="J606" i="6"/>
  <c r="Q606" i="6"/>
  <c r="O606" i="6"/>
  <c r="L606" i="6"/>
  <c r="J604" i="6"/>
  <c r="Q604" i="6"/>
  <c r="O604" i="6"/>
  <c r="M604" i="6"/>
  <c r="L604" i="6"/>
  <c r="J603" i="6"/>
  <c r="Q603" i="6"/>
  <c r="O603" i="6"/>
  <c r="L603" i="6"/>
  <c r="J602" i="6"/>
  <c r="M602" i="6"/>
  <c r="Q602" i="6"/>
  <c r="O602" i="6"/>
  <c r="L602" i="6"/>
  <c r="J601" i="6"/>
  <c r="O601" i="6"/>
  <c r="Q601" i="6"/>
  <c r="L601" i="6"/>
  <c r="J600" i="6"/>
  <c r="L600" i="6"/>
  <c r="J599" i="6"/>
  <c r="L599" i="6"/>
  <c r="J598" i="6"/>
  <c r="Q598" i="6"/>
  <c r="O598" i="6"/>
  <c r="L598" i="6"/>
  <c r="J597" i="6"/>
  <c r="Q597" i="6"/>
  <c r="O597" i="6"/>
  <c r="L597" i="6"/>
  <c r="J596" i="6"/>
  <c r="Q596" i="6"/>
  <c r="O596" i="6"/>
  <c r="M596" i="6"/>
  <c r="L596" i="6"/>
  <c r="J595" i="6"/>
  <c r="Q595" i="6"/>
  <c r="O595" i="6"/>
  <c r="L595" i="6"/>
  <c r="J594" i="6"/>
  <c r="L594" i="6"/>
  <c r="J593" i="6"/>
  <c r="L593" i="6"/>
  <c r="J592" i="6"/>
  <c r="O592" i="6"/>
  <c r="Q592" i="6"/>
  <c r="L592" i="6"/>
  <c r="J591" i="6"/>
  <c r="Q591" i="6"/>
  <c r="O591" i="6"/>
  <c r="L591" i="6"/>
  <c r="J590" i="6"/>
  <c r="M590" i="6"/>
  <c r="L590" i="6"/>
  <c r="J589" i="6"/>
  <c r="Q589" i="6"/>
  <c r="O589" i="6"/>
  <c r="L589" i="6"/>
  <c r="J588" i="6"/>
  <c r="Q588" i="6"/>
  <c r="O588" i="6"/>
  <c r="M588" i="6"/>
  <c r="L588" i="6"/>
  <c r="J587" i="6"/>
  <c r="O587" i="6"/>
  <c r="Q587" i="6"/>
  <c r="L587" i="6"/>
  <c r="J586" i="6"/>
  <c r="O586" i="6"/>
  <c r="Q586" i="6"/>
  <c r="M586" i="6"/>
  <c r="L586" i="6"/>
  <c r="J585" i="6"/>
  <c r="L585" i="6"/>
  <c r="J584" i="6"/>
  <c r="O584" i="6"/>
  <c r="L584" i="6"/>
  <c r="J583" i="6"/>
  <c r="Q583" i="6"/>
  <c r="O583" i="6"/>
  <c r="L583" i="6"/>
  <c r="J582" i="6"/>
  <c r="Q582" i="6"/>
  <c r="O582" i="6"/>
  <c r="M582" i="6"/>
  <c r="L582" i="6"/>
  <c r="J581" i="6"/>
  <c r="Q581" i="6"/>
  <c r="O581" i="6"/>
  <c r="L581" i="6"/>
  <c r="J580" i="6"/>
  <c r="L580" i="6"/>
  <c r="J579" i="6"/>
  <c r="O579" i="6"/>
  <c r="Q579" i="6"/>
  <c r="L579" i="6"/>
  <c r="J578" i="6"/>
  <c r="O578" i="6"/>
  <c r="Q578" i="6"/>
  <c r="M578" i="6"/>
  <c r="L578" i="6"/>
  <c r="J577" i="6"/>
  <c r="L577" i="6"/>
  <c r="J576" i="6"/>
  <c r="O576" i="6"/>
  <c r="L576" i="6"/>
  <c r="J575" i="6"/>
  <c r="Q575" i="6"/>
  <c r="O575" i="6"/>
  <c r="L575" i="6"/>
  <c r="J574" i="6"/>
  <c r="Q574" i="6"/>
  <c r="O574" i="6"/>
  <c r="M574" i="6"/>
  <c r="L574" i="6"/>
  <c r="J573" i="6"/>
  <c r="Q573" i="6"/>
  <c r="O573" i="6"/>
  <c r="L573" i="6"/>
  <c r="J572" i="6"/>
  <c r="L572" i="6"/>
  <c r="J571" i="6"/>
  <c r="O571" i="6"/>
  <c r="Q571" i="6"/>
  <c r="L571" i="6"/>
  <c r="J570" i="6"/>
  <c r="O570" i="6"/>
  <c r="Q570" i="6"/>
  <c r="M570" i="6"/>
  <c r="L570" i="6"/>
  <c r="J569" i="6"/>
  <c r="L569" i="6"/>
  <c r="J568" i="6"/>
  <c r="O568" i="6"/>
  <c r="L568" i="6"/>
  <c r="J567" i="6"/>
  <c r="Q567" i="6"/>
  <c r="O567" i="6"/>
  <c r="L567" i="6"/>
  <c r="J566" i="6"/>
  <c r="Q566" i="6"/>
  <c r="O566" i="6"/>
  <c r="M566" i="6"/>
  <c r="L566" i="6"/>
  <c r="J565" i="6"/>
  <c r="Q565" i="6"/>
  <c r="O565" i="6"/>
  <c r="L565" i="6"/>
  <c r="J564" i="6"/>
  <c r="L564" i="6"/>
  <c r="J563" i="6"/>
  <c r="O563" i="6"/>
  <c r="Q563" i="6"/>
  <c r="L563" i="6"/>
  <c r="J562" i="6"/>
  <c r="O562" i="6"/>
  <c r="Q562" i="6"/>
  <c r="M562" i="6"/>
  <c r="L562" i="6"/>
  <c r="J561" i="6"/>
  <c r="L561" i="6"/>
  <c r="J560" i="6"/>
  <c r="O560" i="6"/>
  <c r="L560" i="6"/>
  <c r="J559" i="6"/>
  <c r="Q559" i="6"/>
  <c r="O559" i="6"/>
  <c r="L559" i="6"/>
  <c r="J558" i="6"/>
  <c r="Q558" i="6"/>
  <c r="O558" i="6"/>
  <c r="M558" i="6"/>
  <c r="L558" i="6"/>
  <c r="J557" i="6"/>
  <c r="Q557" i="6"/>
  <c r="O557" i="6"/>
  <c r="L557" i="6"/>
  <c r="J556" i="6"/>
  <c r="L556" i="6"/>
  <c r="J555" i="6"/>
  <c r="O555" i="6"/>
  <c r="Q555" i="6"/>
  <c r="L555" i="6"/>
  <c r="J554" i="6"/>
  <c r="O554" i="6"/>
  <c r="Q554" i="6"/>
  <c r="M554" i="6"/>
  <c r="L554" i="6"/>
  <c r="J553" i="6"/>
  <c r="L553" i="6"/>
  <c r="J552" i="6"/>
  <c r="O552" i="6"/>
  <c r="L552" i="6"/>
  <c r="J551" i="6"/>
  <c r="Q551" i="6"/>
  <c r="O551" i="6"/>
  <c r="L551" i="6"/>
  <c r="J550" i="6"/>
  <c r="Q550" i="6"/>
  <c r="O550" i="6"/>
  <c r="M550" i="6"/>
  <c r="L550" i="6"/>
  <c r="J549" i="6"/>
  <c r="Q549" i="6"/>
  <c r="O549" i="6"/>
  <c r="L549" i="6"/>
  <c r="J548" i="6"/>
  <c r="L548" i="6"/>
  <c r="J547" i="6"/>
  <c r="O547" i="6"/>
  <c r="Q547" i="6"/>
  <c r="L547" i="6"/>
  <c r="J546" i="6"/>
  <c r="O546" i="6"/>
  <c r="Q546" i="6"/>
  <c r="M546" i="6"/>
  <c r="L546" i="6"/>
  <c r="J545" i="6"/>
  <c r="L545" i="6"/>
  <c r="J544" i="6"/>
  <c r="O544" i="6"/>
  <c r="L544" i="6"/>
  <c r="J543" i="6"/>
  <c r="Q543" i="6"/>
  <c r="O543" i="6"/>
  <c r="L543" i="6"/>
  <c r="J542" i="6"/>
  <c r="Q542" i="6"/>
  <c r="O542" i="6"/>
  <c r="M542" i="6"/>
  <c r="L542" i="6"/>
  <c r="J541" i="6"/>
  <c r="Q541" i="6"/>
  <c r="O541" i="6"/>
  <c r="L541" i="6"/>
  <c r="J540" i="6"/>
  <c r="L540" i="6"/>
  <c r="J539" i="6"/>
  <c r="O539" i="6"/>
  <c r="Q539" i="6"/>
  <c r="L539" i="6"/>
  <c r="J538" i="6"/>
  <c r="O538" i="6"/>
  <c r="Q538" i="6"/>
  <c r="M538" i="6"/>
  <c r="L538" i="6"/>
  <c r="J537" i="6"/>
  <c r="L537" i="6"/>
  <c r="J536" i="6"/>
  <c r="O536" i="6"/>
  <c r="L536" i="6"/>
  <c r="J535" i="6"/>
  <c r="Q535" i="6"/>
  <c r="O535" i="6"/>
  <c r="L535" i="6"/>
  <c r="J534" i="6"/>
  <c r="Q534" i="6"/>
  <c r="O534" i="6"/>
  <c r="M534" i="6"/>
  <c r="L534" i="6"/>
  <c r="J533" i="6"/>
  <c r="Q533" i="6"/>
  <c r="O533" i="6"/>
  <c r="L533" i="6"/>
  <c r="J532" i="6"/>
  <c r="L532" i="6"/>
  <c r="J531" i="6"/>
  <c r="O531" i="6"/>
  <c r="Q531" i="6"/>
  <c r="L531" i="6"/>
  <c r="J530" i="6"/>
  <c r="O530" i="6"/>
  <c r="Q530" i="6"/>
  <c r="M530" i="6"/>
  <c r="L530" i="6"/>
  <c r="J529" i="6"/>
  <c r="L529" i="6"/>
  <c r="J528" i="6"/>
  <c r="O528" i="6"/>
  <c r="L528" i="6"/>
  <c r="J527" i="6"/>
  <c r="Q527" i="6"/>
  <c r="O527" i="6"/>
  <c r="L527" i="6"/>
  <c r="J526" i="6"/>
  <c r="Q526" i="6"/>
  <c r="O526" i="6"/>
  <c r="M526" i="6"/>
  <c r="L526" i="6"/>
  <c r="J525" i="6"/>
  <c r="Q525" i="6"/>
  <c r="O525" i="6"/>
  <c r="L525" i="6"/>
  <c r="J524" i="6"/>
  <c r="L524" i="6"/>
  <c r="J523" i="6"/>
  <c r="O523" i="6"/>
  <c r="Q523" i="6"/>
  <c r="L523" i="6"/>
  <c r="J522" i="6"/>
  <c r="O522" i="6"/>
  <c r="Q522" i="6"/>
  <c r="M522" i="6"/>
  <c r="L522" i="6"/>
  <c r="J521" i="6"/>
  <c r="L521" i="6"/>
  <c r="J520" i="6"/>
  <c r="O520" i="6"/>
  <c r="L520" i="6"/>
  <c r="J519" i="6"/>
  <c r="Q519" i="6"/>
  <c r="O519" i="6"/>
  <c r="L519" i="6"/>
  <c r="J518" i="6"/>
  <c r="Q518" i="6"/>
  <c r="O518" i="6"/>
  <c r="M518" i="6"/>
  <c r="L518" i="6"/>
  <c r="J517" i="6"/>
  <c r="Q517" i="6"/>
  <c r="O517" i="6"/>
  <c r="L517" i="6"/>
  <c r="J516" i="6"/>
  <c r="L516" i="6"/>
  <c r="J515" i="6"/>
  <c r="O515" i="6"/>
  <c r="Q515" i="6"/>
  <c r="L515" i="6"/>
  <c r="J514" i="6"/>
  <c r="O514" i="6"/>
  <c r="Q514" i="6"/>
  <c r="M514" i="6"/>
  <c r="L514" i="6"/>
  <c r="J513" i="6"/>
  <c r="L513" i="6"/>
  <c r="J512" i="6"/>
  <c r="O512" i="6"/>
  <c r="L512" i="6"/>
  <c r="J511" i="6"/>
  <c r="Q511" i="6"/>
  <c r="O511" i="6"/>
  <c r="L511" i="6"/>
  <c r="J510" i="6"/>
  <c r="Q510" i="6"/>
  <c r="O510" i="6"/>
  <c r="M510" i="6"/>
  <c r="L510" i="6"/>
  <c r="J508" i="6"/>
  <c r="Q508" i="6"/>
  <c r="O508" i="6"/>
  <c r="L508" i="6"/>
  <c r="J507" i="6"/>
  <c r="L507" i="6"/>
  <c r="J506" i="6"/>
  <c r="O506" i="6"/>
  <c r="Q506" i="6"/>
  <c r="L506" i="6"/>
  <c r="J505" i="6"/>
  <c r="O505" i="6"/>
  <c r="Q505" i="6"/>
  <c r="M505" i="6"/>
  <c r="L505" i="6"/>
  <c r="J504" i="6"/>
  <c r="L504" i="6"/>
  <c r="J503" i="6"/>
  <c r="O503" i="6"/>
  <c r="L503" i="6"/>
  <c r="J502" i="6"/>
  <c r="Q502" i="6"/>
  <c r="O502" i="6"/>
  <c r="L502" i="6"/>
  <c r="J501" i="6"/>
  <c r="Q501" i="6"/>
  <c r="O501" i="6"/>
  <c r="M501" i="6"/>
  <c r="L501" i="6"/>
  <c r="J500" i="6"/>
  <c r="Q500" i="6"/>
  <c r="O500" i="6"/>
  <c r="L500" i="6"/>
  <c r="J499" i="6"/>
  <c r="L499" i="6"/>
  <c r="J498" i="6"/>
  <c r="O498" i="6"/>
  <c r="Q498" i="6"/>
  <c r="L498" i="6"/>
  <c r="J497" i="6"/>
  <c r="O497" i="6"/>
  <c r="Q497" i="6"/>
  <c r="M497" i="6"/>
  <c r="L497" i="6"/>
  <c r="J496" i="6"/>
  <c r="L496" i="6"/>
  <c r="J495" i="6"/>
  <c r="O495" i="6"/>
  <c r="L495" i="6"/>
  <c r="J494" i="6"/>
  <c r="Q494" i="6"/>
  <c r="O494" i="6"/>
  <c r="L494" i="6"/>
  <c r="J493" i="6"/>
  <c r="Q493" i="6"/>
  <c r="O493" i="6"/>
  <c r="M493" i="6"/>
  <c r="L493" i="6"/>
  <c r="J492" i="6"/>
  <c r="Q492" i="6"/>
  <c r="O492" i="6"/>
  <c r="L492" i="6"/>
  <c r="J491" i="6"/>
  <c r="L491" i="6"/>
  <c r="J490" i="6"/>
  <c r="O490" i="6"/>
  <c r="Q490" i="6"/>
  <c r="L490" i="6"/>
  <c r="J489" i="6"/>
  <c r="O489" i="6"/>
  <c r="Q489" i="6"/>
  <c r="M489" i="6"/>
  <c r="L489" i="6"/>
  <c r="J488" i="6"/>
  <c r="L488" i="6"/>
  <c r="J487" i="6"/>
  <c r="O487" i="6"/>
  <c r="L487" i="6"/>
  <c r="J485" i="6"/>
  <c r="Q485" i="6"/>
  <c r="O485" i="6"/>
  <c r="L485" i="6"/>
  <c r="J484" i="6"/>
  <c r="Q484" i="6"/>
  <c r="O484" i="6"/>
  <c r="M484" i="6"/>
  <c r="L484" i="6"/>
  <c r="J483" i="6"/>
  <c r="Q483" i="6"/>
  <c r="O483" i="6"/>
  <c r="L483" i="6"/>
  <c r="J482" i="6"/>
  <c r="L482" i="6"/>
  <c r="J481" i="6"/>
  <c r="O481" i="6"/>
  <c r="Q481" i="6"/>
  <c r="L481" i="6"/>
  <c r="J480" i="6"/>
  <c r="O480" i="6"/>
  <c r="Q480" i="6"/>
  <c r="M480" i="6"/>
  <c r="L480" i="6"/>
  <c r="J479" i="6"/>
  <c r="L479" i="6"/>
  <c r="J476" i="6"/>
  <c r="O476" i="6"/>
  <c r="L476" i="6"/>
  <c r="J475" i="6"/>
  <c r="Q475" i="6"/>
  <c r="O475" i="6"/>
  <c r="L475" i="6"/>
  <c r="J474" i="6"/>
  <c r="Q474" i="6"/>
  <c r="O474" i="6"/>
  <c r="M474" i="6"/>
  <c r="L474" i="6"/>
  <c r="J473" i="6"/>
  <c r="Q473" i="6"/>
  <c r="O473" i="6"/>
  <c r="L473" i="6"/>
  <c r="J472" i="6"/>
  <c r="L472" i="6"/>
  <c r="J471" i="6"/>
  <c r="O471" i="6"/>
  <c r="Q471" i="6"/>
  <c r="L471" i="6"/>
  <c r="J470" i="6"/>
  <c r="O470" i="6"/>
  <c r="Q470" i="6"/>
  <c r="M470" i="6"/>
  <c r="L470" i="6"/>
  <c r="J469" i="6"/>
  <c r="L469" i="6"/>
  <c r="J468" i="6"/>
  <c r="O468" i="6"/>
  <c r="L468" i="6"/>
  <c r="J467" i="6"/>
  <c r="Q467" i="6"/>
  <c r="O467" i="6"/>
  <c r="L467" i="6"/>
  <c r="J466" i="6"/>
  <c r="Q466" i="6"/>
  <c r="O466" i="6"/>
  <c r="M466" i="6"/>
  <c r="L466" i="6"/>
  <c r="J465" i="6"/>
  <c r="Q465" i="6"/>
  <c r="O465" i="6"/>
  <c r="L465" i="6"/>
  <c r="J464" i="6"/>
  <c r="L464" i="6"/>
  <c r="J463" i="6"/>
  <c r="O463" i="6"/>
  <c r="Q463" i="6"/>
  <c r="L463" i="6"/>
  <c r="J462" i="6"/>
  <c r="O462" i="6"/>
  <c r="Q462" i="6"/>
  <c r="M462" i="6"/>
  <c r="L462" i="6"/>
  <c r="J461" i="6"/>
  <c r="L461" i="6"/>
  <c r="J460" i="6"/>
  <c r="O460" i="6"/>
  <c r="L460" i="6"/>
  <c r="J459" i="6"/>
  <c r="Q459" i="6"/>
  <c r="O459" i="6"/>
  <c r="L459" i="6"/>
  <c r="J457" i="6"/>
  <c r="Q457" i="6"/>
  <c r="O457" i="6"/>
  <c r="M457" i="6"/>
  <c r="L457" i="6"/>
  <c r="J456" i="6"/>
  <c r="Q456" i="6"/>
  <c r="O456" i="6"/>
  <c r="L456" i="6"/>
  <c r="J455" i="6"/>
  <c r="L455" i="6"/>
  <c r="J454" i="6"/>
  <c r="O454" i="6"/>
  <c r="Q454" i="6"/>
  <c r="L454" i="6"/>
  <c r="J453" i="6"/>
  <c r="O453" i="6"/>
  <c r="Q453" i="6"/>
  <c r="M453" i="6"/>
  <c r="L453" i="6"/>
  <c r="J452" i="6"/>
  <c r="L452" i="6"/>
  <c r="J451" i="6"/>
  <c r="O451" i="6"/>
  <c r="L451" i="6"/>
  <c r="J450" i="6"/>
  <c r="Q450" i="6"/>
  <c r="O450" i="6"/>
  <c r="L450" i="6"/>
  <c r="J449" i="6"/>
  <c r="Q449" i="6"/>
  <c r="O449" i="6"/>
  <c r="M449" i="6"/>
  <c r="L449" i="6"/>
  <c r="J448" i="6"/>
  <c r="Q448" i="6"/>
  <c r="O448" i="6"/>
  <c r="L448" i="6"/>
  <c r="J447" i="6"/>
  <c r="L447" i="6"/>
  <c r="J446" i="6"/>
  <c r="O446" i="6"/>
  <c r="Q446" i="6"/>
  <c r="L446" i="6"/>
  <c r="J445" i="6"/>
  <c r="O445" i="6"/>
  <c r="Q445" i="6"/>
  <c r="M445" i="6"/>
  <c r="L445" i="6"/>
  <c r="J444" i="6"/>
  <c r="L444" i="6"/>
  <c r="J443" i="6"/>
  <c r="O443" i="6"/>
  <c r="L443" i="6"/>
  <c r="J442" i="6"/>
  <c r="Q442" i="6"/>
  <c r="O442" i="6"/>
  <c r="L442" i="6"/>
  <c r="J441" i="6"/>
  <c r="Q441" i="6"/>
  <c r="O441" i="6"/>
  <c r="M441" i="6"/>
  <c r="L441" i="6"/>
  <c r="J440" i="6"/>
  <c r="Q440" i="6"/>
  <c r="O440" i="6"/>
  <c r="L440" i="6"/>
  <c r="J439" i="6"/>
  <c r="L439" i="6"/>
  <c r="J438" i="6"/>
  <c r="O438" i="6"/>
  <c r="Q438" i="6"/>
  <c r="L438" i="6"/>
  <c r="J437" i="6"/>
  <c r="O437" i="6"/>
  <c r="Q437" i="6"/>
  <c r="M437" i="6"/>
  <c r="L437" i="6"/>
  <c r="J436" i="6"/>
  <c r="L436" i="6"/>
  <c r="J435" i="6"/>
  <c r="O435" i="6"/>
  <c r="L435" i="6"/>
  <c r="J434" i="6"/>
  <c r="Q434" i="6"/>
  <c r="O434" i="6"/>
  <c r="L434" i="6"/>
  <c r="J433" i="6"/>
  <c r="Q433" i="6"/>
  <c r="O433" i="6"/>
  <c r="M433" i="6"/>
  <c r="L433" i="6"/>
  <c r="J432" i="6"/>
  <c r="Q432" i="6"/>
  <c r="O432" i="6"/>
  <c r="L432" i="6"/>
  <c r="J431" i="6"/>
  <c r="L431" i="6"/>
  <c r="J430" i="6"/>
  <c r="O430" i="6"/>
  <c r="Q430" i="6"/>
  <c r="L430" i="6"/>
  <c r="J429" i="6"/>
  <c r="O429" i="6"/>
  <c r="Q429" i="6"/>
  <c r="M429" i="6"/>
  <c r="L429" i="6"/>
  <c r="J428" i="6"/>
  <c r="L428" i="6"/>
  <c r="J427" i="6"/>
  <c r="O427" i="6"/>
  <c r="L427" i="6"/>
  <c r="J426" i="6"/>
  <c r="Q426" i="6"/>
  <c r="O426" i="6"/>
  <c r="L426" i="6"/>
  <c r="J425" i="6"/>
  <c r="Q425" i="6"/>
  <c r="O425" i="6"/>
  <c r="M425" i="6"/>
  <c r="L425" i="6"/>
  <c r="J424" i="6"/>
  <c r="Q424" i="6"/>
  <c r="O424" i="6"/>
  <c r="L424" i="6"/>
  <c r="J423" i="6"/>
  <c r="L423" i="6"/>
  <c r="J422" i="6"/>
  <c r="O422" i="6"/>
  <c r="Q422" i="6"/>
  <c r="L422" i="6"/>
  <c r="J421" i="6"/>
  <c r="O421" i="6"/>
  <c r="Q421" i="6"/>
  <c r="M421" i="6"/>
  <c r="L421" i="6"/>
  <c r="J420" i="6"/>
  <c r="L420" i="6"/>
  <c r="J419" i="6"/>
  <c r="O419" i="6"/>
  <c r="L419" i="6"/>
  <c r="J418" i="6"/>
  <c r="Q418" i="6"/>
  <c r="O418" i="6"/>
  <c r="L418" i="6"/>
  <c r="J417" i="6"/>
  <c r="Q417" i="6"/>
  <c r="O417" i="6"/>
  <c r="M417" i="6"/>
  <c r="L417" i="6"/>
  <c r="J416" i="6"/>
  <c r="Q416" i="6"/>
  <c r="O416" i="6"/>
  <c r="L416" i="6"/>
  <c r="J415" i="6"/>
  <c r="L415" i="6"/>
  <c r="J414" i="6"/>
  <c r="O414" i="6"/>
  <c r="Q414" i="6"/>
  <c r="L414" i="6"/>
  <c r="J413" i="6"/>
  <c r="O413" i="6"/>
  <c r="Q413" i="6"/>
  <c r="M413" i="6"/>
  <c r="L413" i="6"/>
  <c r="J412" i="6"/>
  <c r="L412" i="6"/>
  <c r="J411" i="6"/>
  <c r="O411" i="6"/>
  <c r="L411" i="6"/>
  <c r="J410" i="6"/>
  <c r="Q410" i="6"/>
  <c r="O410" i="6"/>
  <c r="L410" i="6"/>
  <c r="J409" i="6"/>
  <c r="Q409" i="6"/>
  <c r="O409" i="6"/>
  <c r="M409" i="6"/>
  <c r="L409" i="6"/>
  <c r="J408" i="6"/>
  <c r="Q408" i="6"/>
  <c r="O408" i="6"/>
  <c r="L408" i="6"/>
  <c r="J407" i="6"/>
  <c r="L407" i="6"/>
  <c r="J406" i="6"/>
  <c r="O406" i="6"/>
  <c r="Q406" i="6"/>
  <c r="L406" i="6"/>
  <c r="J405" i="6"/>
  <c r="O405" i="6"/>
  <c r="Q405" i="6"/>
  <c r="M405" i="6"/>
  <c r="L405" i="6"/>
  <c r="J404" i="6"/>
  <c r="L404" i="6"/>
  <c r="J403" i="6"/>
  <c r="O403" i="6"/>
  <c r="L403" i="6"/>
  <c r="J402" i="6"/>
  <c r="Q402" i="6"/>
  <c r="O402" i="6"/>
  <c r="L402" i="6"/>
  <c r="J401" i="6"/>
  <c r="Q401" i="6"/>
  <c r="O401" i="6"/>
  <c r="M401" i="6"/>
  <c r="L401" i="6"/>
  <c r="J400" i="6"/>
  <c r="Q400" i="6"/>
  <c r="O400" i="6"/>
  <c r="L400" i="6"/>
  <c r="J399" i="6"/>
  <c r="L399" i="6"/>
  <c r="J398" i="6"/>
  <c r="O398" i="6"/>
  <c r="Q398" i="6"/>
  <c r="L398" i="6"/>
  <c r="J397" i="6"/>
  <c r="O397" i="6"/>
  <c r="Q397" i="6"/>
  <c r="M397" i="6"/>
  <c r="L397" i="6"/>
  <c r="J396" i="6"/>
  <c r="L396" i="6"/>
  <c r="J395" i="6"/>
  <c r="O395" i="6"/>
  <c r="L395" i="6"/>
  <c r="J394" i="6"/>
  <c r="Q394" i="6"/>
  <c r="O394" i="6"/>
  <c r="L394" i="6"/>
  <c r="J393" i="6"/>
  <c r="Q393" i="6"/>
  <c r="O393" i="6"/>
  <c r="M393" i="6"/>
  <c r="L393" i="6"/>
  <c r="J392" i="6"/>
  <c r="Q392" i="6"/>
  <c r="O392" i="6"/>
  <c r="L392" i="6"/>
  <c r="J391" i="6"/>
  <c r="L391" i="6"/>
  <c r="J390" i="6"/>
  <c r="O390" i="6"/>
  <c r="Q390" i="6"/>
  <c r="L390" i="6"/>
  <c r="J389" i="6"/>
  <c r="O389" i="6"/>
  <c r="Q389" i="6"/>
  <c r="M389" i="6"/>
  <c r="L389" i="6"/>
  <c r="J388" i="6"/>
  <c r="L388" i="6"/>
  <c r="J387" i="6"/>
  <c r="O387" i="6"/>
  <c r="L387" i="6"/>
  <c r="J386" i="6"/>
  <c r="Q386" i="6"/>
  <c r="O386" i="6"/>
  <c r="L386" i="6"/>
  <c r="J385" i="6"/>
  <c r="Q385" i="6"/>
  <c r="O385" i="6"/>
  <c r="M385" i="6"/>
  <c r="L385" i="6"/>
  <c r="J384" i="6"/>
  <c r="Q384" i="6"/>
  <c r="O384" i="6"/>
  <c r="L384" i="6"/>
  <c r="J383" i="6"/>
  <c r="L383" i="6"/>
  <c r="J382" i="6"/>
  <c r="O382" i="6"/>
  <c r="Q382" i="6"/>
  <c r="L382" i="6"/>
  <c r="J381" i="6"/>
  <c r="O381" i="6"/>
  <c r="Q381" i="6"/>
  <c r="M381" i="6"/>
  <c r="L381" i="6"/>
  <c r="J380" i="6"/>
  <c r="L380" i="6"/>
  <c r="J379" i="6"/>
  <c r="O379" i="6"/>
  <c r="L379" i="6"/>
  <c r="J378" i="6"/>
  <c r="Q378" i="6"/>
  <c r="O378" i="6"/>
  <c r="L378" i="6"/>
  <c r="J377" i="6"/>
  <c r="Q377" i="6"/>
  <c r="O377" i="6"/>
  <c r="M377" i="6"/>
  <c r="L377" i="6"/>
  <c r="J376" i="6"/>
  <c r="Q376" i="6"/>
  <c r="O376" i="6"/>
  <c r="L376" i="6"/>
  <c r="J375" i="6"/>
  <c r="L375" i="6"/>
  <c r="J374" i="6"/>
  <c r="O374" i="6"/>
  <c r="Q374" i="6"/>
  <c r="L374" i="6"/>
  <c r="J373" i="6"/>
  <c r="O373" i="6"/>
  <c r="Q373" i="6"/>
  <c r="M373" i="6"/>
  <c r="L373" i="6"/>
  <c r="J372" i="6"/>
  <c r="L372" i="6"/>
  <c r="J371" i="6"/>
  <c r="O371" i="6"/>
  <c r="L371" i="6"/>
  <c r="J370" i="6"/>
  <c r="Q370" i="6"/>
  <c r="O370" i="6"/>
  <c r="L370" i="6"/>
  <c r="J369" i="6"/>
  <c r="Q369" i="6"/>
  <c r="O369" i="6"/>
  <c r="M369" i="6"/>
  <c r="L369" i="6"/>
  <c r="J368" i="6"/>
  <c r="Q368" i="6"/>
  <c r="O368" i="6"/>
  <c r="L368" i="6"/>
  <c r="J367" i="6"/>
  <c r="L367" i="6"/>
  <c r="J366" i="6"/>
  <c r="O366" i="6"/>
  <c r="Q366" i="6"/>
  <c r="L366" i="6"/>
  <c r="J364" i="6"/>
  <c r="O364" i="6"/>
  <c r="Q364" i="6"/>
  <c r="M364" i="6"/>
  <c r="L364" i="6"/>
  <c r="J363" i="6"/>
  <c r="L363" i="6"/>
  <c r="J362" i="6"/>
  <c r="O362" i="6"/>
  <c r="L362" i="6"/>
  <c r="J361" i="6"/>
  <c r="Q361" i="6"/>
  <c r="O361" i="6"/>
  <c r="L361" i="6"/>
  <c r="J360" i="6"/>
  <c r="Q360" i="6"/>
  <c r="O360" i="6"/>
  <c r="M360" i="6"/>
  <c r="L360" i="6"/>
  <c r="J359" i="6"/>
  <c r="Q359" i="6"/>
  <c r="O359" i="6"/>
  <c r="L359" i="6"/>
  <c r="J358" i="6"/>
  <c r="L358" i="6"/>
  <c r="J357" i="6"/>
  <c r="O357" i="6"/>
  <c r="Q357" i="6"/>
  <c r="L357" i="6"/>
  <c r="J356" i="6"/>
  <c r="O356" i="6"/>
  <c r="Q356" i="6"/>
  <c r="M356" i="6"/>
  <c r="L356" i="6"/>
  <c r="J355" i="6"/>
  <c r="L355" i="6"/>
  <c r="J354" i="6"/>
  <c r="O354" i="6"/>
  <c r="L354" i="6"/>
  <c r="J353" i="6"/>
  <c r="Q353" i="6"/>
  <c r="O353" i="6"/>
  <c r="L353" i="6"/>
  <c r="J352" i="6"/>
  <c r="Q352" i="6"/>
  <c r="O352" i="6"/>
  <c r="M352" i="6"/>
  <c r="L352" i="6"/>
  <c r="J351" i="6"/>
  <c r="Q351" i="6"/>
  <c r="O351" i="6"/>
  <c r="L351" i="6"/>
  <c r="J350" i="6"/>
  <c r="L350" i="6"/>
  <c r="J349" i="6"/>
  <c r="O349" i="6"/>
  <c r="Q349" i="6"/>
  <c r="L349" i="6"/>
  <c r="J348" i="6"/>
  <c r="O348" i="6"/>
  <c r="Q348" i="6"/>
  <c r="M348" i="6"/>
  <c r="L348" i="6"/>
  <c r="J347" i="6"/>
  <c r="L347" i="6"/>
  <c r="J346" i="6"/>
  <c r="O346" i="6"/>
  <c r="L346" i="6"/>
  <c r="J345" i="6"/>
  <c r="Q345" i="6"/>
  <c r="O345" i="6"/>
  <c r="L345" i="6"/>
  <c r="J344" i="6"/>
  <c r="Q344" i="6"/>
  <c r="O344" i="6"/>
  <c r="M344" i="6"/>
  <c r="L344" i="6"/>
  <c r="J343" i="6"/>
  <c r="Q343" i="6"/>
  <c r="O343" i="6"/>
  <c r="L343" i="6"/>
  <c r="J342" i="6"/>
  <c r="L342" i="6"/>
  <c r="J341" i="6"/>
  <c r="O341" i="6"/>
  <c r="Q341" i="6"/>
  <c r="L341" i="6"/>
  <c r="J340" i="6"/>
  <c r="O340" i="6"/>
  <c r="Q340" i="6"/>
  <c r="M340" i="6"/>
  <c r="L340" i="6"/>
  <c r="J339" i="6"/>
  <c r="L339" i="6"/>
  <c r="J338" i="6"/>
  <c r="O338" i="6"/>
  <c r="L338" i="6"/>
  <c r="J337" i="6"/>
  <c r="Q337" i="6"/>
  <c r="O337" i="6"/>
  <c r="L337" i="6"/>
  <c r="J336" i="6"/>
  <c r="Q336" i="6"/>
  <c r="O336" i="6"/>
  <c r="M336" i="6"/>
  <c r="L336" i="6"/>
  <c r="J335" i="6"/>
  <c r="Q335" i="6"/>
  <c r="O335" i="6"/>
  <c r="L335" i="6"/>
  <c r="J334" i="6"/>
  <c r="L334" i="6"/>
  <c r="J333" i="6"/>
  <c r="O333" i="6"/>
  <c r="Q333" i="6"/>
  <c r="L333" i="6"/>
  <c r="J331" i="6"/>
  <c r="O331" i="6"/>
  <c r="Q331" i="6"/>
  <c r="M331" i="6"/>
  <c r="L331" i="6"/>
  <c r="J330" i="6"/>
  <c r="L330" i="6"/>
  <c r="J329" i="6"/>
  <c r="O329" i="6"/>
  <c r="L329" i="6"/>
  <c r="J328" i="6"/>
  <c r="Q328" i="6"/>
  <c r="O328" i="6"/>
  <c r="L328" i="6"/>
  <c r="J327" i="6"/>
  <c r="Q327" i="6"/>
  <c r="O327" i="6"/>
  <c r="M327" i="6"/>
  <c r="L327" i="6"/>
  <c r="J326" i="6"/>
  <c r="Q326" i="6"/>
  <c r="O326" i="6"/>
  <c r="L326" i="6"/>
  <c r="J325" i="6"/>
  <c r="L325" i="6"/>
  <c r="J324" i="6"/>
  <c r="O324" i="6"/>
  <c r="Q324" i="6"/>
  <c r="L324" i="6"/>
  <c r="J323" i="6"/>
  <c r="O323" i="6"/>
  <c r="Q323" i="6"/>
  <c r="M323" i="6"/>
  <c r="L323" i="6"/>
  <c r="J322" i="6"/>
  <c r="L322" i="6"/>
  <c r="J321" i="6"/>
  <c r="O321" i="6"/>
  <c r="L321" i="6"/>
  <c r="J320" i="6"/>
  <c r="Q320" i="6"/>
  <c r="O320" i="6"/>
  <c r="L320" i="6"/>
  <c r="J319" i="6"/>
  <c r="Q319" i="6"/>
  <c r="O319" i="6"/>
  <c r="M319" i="6"/>
  <c r="L319" i="6"/>
  <c r="J318" i="6"/>
  <c r="Q318" i="6"/>
  <c r="O318" i="6"/>
  <c r="L318" i="6"/>
  <c r="J317" i="6"/>
  <c r="L317" i="6"/>
  <c r="J316" i="6"/>
  <c r="O316" i="6"/>
  <c r="Q316" i="6"/>
  <c r="L316" i="6"/>
  <c r="J315" i="6"/>
  <c r="O315" i="6"/>
  <c r="Q315" i="6"/>
  <c r="M315" i="6"/>
  <c r="L315" i="6"/>
  <c r="J314" i="6"/>
  <c r="L314" i="6"/>
  <c r="J313" i="6"/>
  <c r="O313" i="6"/>
  <c r="L313" i="6"/>
  <c r="J312" i="6"/>
  <c r="Q312" i="6"/>
  <c r="O312" i="6"/>
  <c r="L312" i="6"/>
  <c r="J311" i="6"/>
  <c r="Q311" i="6"/>
  <c r="O311" i="6"/>
  <c r="M311" i="6"/>
  <c r="L311" i="6"/>
  <c r="J310" i="6"/>
  <c r="Q310" i="6"/>
  <c r="O310" i="6"/>
  <c r="L310" i="6"/>
  <c r="J309" i="6"/>
  <c r="L309" i="6"/>
  <c r="J308" i="6"/>
  <c r="O308" i="6"/>
  <c r="Q308" i="6"/>
  <c r="L308" i="6"/>
  <c r="J307" i="6"/>
  <c r="O307" i="6"/>
  <c r="Q307" i="6"/>
  <c r="M307" i="6"/>
  <c r="L307" i="6"/>
  <c r="J306" i="6"/>
  <c r="L306" i="6"/>
  <c r="J305" i="6"/>
  <c r="O305" i="6"/>
  <c r="L305" i="6"/>
  <c r="J304" i="6"/>
  <c r="Q304" i="6"/>
  <c r="O304" i="6"/>
  <c r="L304" i="6"/>
  <c r="J303" i="6"/>
  <c r="Q303" i="6"/>
  <c r="O303" i="6"/>
  <c r="M303" i="6"/>
  <c r="L303" i="6"/>
  <c r="J302" i="6"/>
  <c r="Q302" i="6"/>
  <c r="O302" i="6"/>
  <c r="L302" i="6"/>
  <c r="J301" i="6"/>
  <c r="L301" i="6"/>
  <c r="J300" i="6"/>
  <c r="O300" i="6"/>
  <c r="Q300" i="6"/>
  <c r="L300" i="6"/>
  <c r="J298" i="6"/>
  <c r="O298" i="6"/>
  <c r="Q298" i="6"/>
  <c r="M298" i="6"/>
  <c r="L298" i="6"/>
  <c r="J297" i="6"/>
  <c r="L297" i="6"/>
  <c r="J296" i="6"/>
  <c r="O296" i="6"/>
  <c r="L296" i="6"/>
  <c r="J295" i="6"/>
  <c r="Q295" i="6"/>
  <c r="O295" i="6"/>
  <c r="L295" i="6"/>
  <c r="J294" i="6"/>
  <c r="Q294" i="6"/>
  <c r="O294" i="6"/>
  <c r="M294" i="6"/>
  <c r="L294" i="6"/>
  <c r="J293" i="6"/>
  <c r="Q293" i="6"/>
  <c r="O293" i="6"/>
  <c r="L293" i="6"/>
  <c r="J292" i="6"/>
  <c r="L292" i="6"/>
  <c r="J291" i="6"/>
  <c r="O291" i="6"/>
  <c r="Q291" i="6"/>
  <c r="L291" i="6"/>
  <c r="J290" i="6"/>
  <c r="O290" i="6"/>
  <c r="Q290" i="6"/>
  <c r="M290" i="6"/>
  <c r="L290" i="6"/>
  <c r="J289" i="6"/>
  <c r="L289" i="6"/>
  <c r="J288" i="6"/>
  <c r="O288" i="6"/>
  <c r="L288" i="6"/>
  <c r="J287" i="6"/>
  <c r="Q287" i="6"/>
  <c r="O287" i="6"/>
  <c r="L287" i="6"/>
  <c r="J286" i="6"/>
  <c r="Q286" i="6"/>
  <c r="O286" i="6"/>
  <c r="M286" i="6"/>
  <c r="L286" i="6"/>
  <c r="J285" i="6"/>
  <c r="Q285" i="6"/>
  <c r="O285" i="6"/>
  <c r="L285" i="6"/>
  <c r="J284" i="6"/>
  <c r="L284" i="6"/>
  <c r="J283" i="6"/>
  <c r="O283" i="6"/>
  <c r="Q283" i="6"/>
  <c r="L283" i="6"/>
  <c r="J282" i="6"/>
  <c r="O282" i="6"/>
  <c r="Q282" i="6"/>
  <c r="M282" i="6"/>
  <c r="L282" i="6"/>
  <c r="J281" i="6"/>
  <c r="L281" i="6"/>
  <c r="J280" i="6"/>
  <c r="O280" i="6"/>
  <c r="L280" i="6"/>
  <c r="J279" i="6"/>
  <c r="Q279" i="6"/>
  <c r="O279" i="6"/>
  <c r="L279" i="6"/>
  <c r="J278" i="6"/>
  <c r="Q278" i="6"/>
  <c r="O278" i="6"/>
  <c r="M278" i="6"/>
  <c r="L278" i="6"/>
  <c r="J277" i="6"/>
  <c r="Q277" i="6"/>
  <c r="O277" i="6"/>
  <c r="L277" i="6"/>
  <c r="J276" i="6"/>
  <c r="L276" i="6"/>
  <c r="J275" i="6"/>
  <c r="O275" i="6"/>
  <c r="Q275" i="6"/>
  <c r="L275" i="6"/>
  <c r="J274" i="6"/>
  <c r="O274" i="6"/>
  <c r="Q274" i="6"/>
  <c r="M274" i="6"/>
  <c r="L274" i="6"/>
  <c r="J273" i="6"/>
  <c r="L273" i="6"/>
  <c r="J272" i="6"/>
  <c r="O272" i="6"/>
  <c r="L272" i="6"/>
  <c r="J271" i="6"/>
  <c r="Q271" i="6"/>
  <c r="O271" i="6"/>
  <c r="L271" i="6"/>
  <c r="J270" i="6"/>
  <c r="Q270" i="6"/>
  <c r="O270" i="6"/>
  <c r="M270" i="6"/>
  <c r="L270" i="6"/>
  <c r="J269" i="6"/>
  <c r="Q269" i="6"/>
  <c r="O269" i="6"/>
  <c r="L269" i="6"/>
  <c r="J268" i="6"/>
  <c r="L268" i="6"/>
  <c r="J267" i="6"/>
  <c r="O267" i="6"/>
  <c r="Q267" i="6"/>
  <c r="L267" i="6"/>
  <c r="J266" i="6"/>
  <c r="O266" i="6"/>
  <c r="Q266" i="6"/>
  <c r="M266" i="6"/>
  <c r="L266" i="6"/>
  <c r="J264" i="6"/>
  <c r="L264" i="6"/>
  <c r="J263" i="6"/>
  <c r="O263" i="6"/>
  <c r="L263" i="6"/>
  <c r="J262" i="6"/>
  <c r="Q262" i="6"/>
  <c r="O262" i="6"/>
  <c r="L262" i="6"/>
  <c r="J261" i="6"/>
  <c r="Q261" i="6"/>
  <c r="O261" i="6"/>
  <c r="M261" i="6"/>
  <c r="L261" i="6"/>
  <c r="J260" i="6"/>
  <c r="Q260" i="6"/>
  <c r="O260" i="6"/>
  <c r="L260" i="6"/>
  <c r="J259" i="6"/>
  <c r="L259" i="6"/>
  <c r="J258" i="6"/>
  <c r="O258" i="6"/>
  <c r="Q258" i="6"/>
  <c r="L258" i="6"/>
  <c r="J257" i="6"/>
  <c r="O257" i="6"/>
  <c r="Q257" i="6"/>
  <c r="M257" i="6"/>
  <c r="L257" i="6"/>
  <c r="J256" i="6"/>
  <c r="L256" i="6"/>
  <c r="J255" i="6"/>
  <c r="O255" i="6"/>
  <c r="L255" i="6"/>
  <c r="J254" i="6"/>
  <c r="Q254" i="6"/>
  <c r="O254" i="6"/>
  <c r="L254" i="6"/>
  <c r="J253" i="6"/>
  <c r="Q253" i="6"/>
  <c r="O253" i="6"/>
  <c r="M253" i="6"/>
  <c r="L253" i="6"/>
  <c r="J252" i="6"/>
  <c r="Q252" i="6"/>
  <c r="O252" i="6"/>
  <c r="L252" i="6"/>
  <c r="J251" i="6"/>
  <c r="L251" i="6"/>
  <c r="J250" i="6"/>
  <c r="O250" i="6"/>
  <c r="Q250" i="6"/>
  <c r="L250" i="6"/>
  <c r="J249" i="6"/>
  <c r="O249" i="6"/>
  <c r="Q249" i="6"/>
  <c r="M249" i="6"/>
  <c r="L249" i="6"/>
  <c r="J248" i="6"/>
  <c r="L248" i="6"/>
  <c r="J247" i="6"/>
  <c r="O247" i="6"/>
  <c r="L247" i="6"/>
  <c r="J246" i="6"/>
  <c r="Q246" i="6"/>
  <c r="O246" i="6"/>
  <c r="L246" i="6"/>
  <c r="J245" i="6"/>
  <c r="Q245" i="6"/>
  <c r="O245" i="6"/>
  <c r="M245" i="6"/>
  <c r="L245" i="6"/>
  <c r="J244" i="6"/>
  <c r="Q244" i="6"/>
  <c r="O244" i="6"/>
  <c r="L244" i="6"/>
  <c r="J243" i="6"/>
  <c r="L243" i="6"/>
  <c r="J242" i="6"/>
  <c r="O242" i="6"/>
  <c r="Q242" i="6"/>
  <c r="L242" i="6"/>
  <c r="J241" i="6"/>
  <c r="O241" i="6"/>
  <c r="Q241" i="6"/>
  <c r="M241" i="6"/>
  <c r="L241" i="6"/>
  <c r="J240" i="6"/>
  <c r="L240" i="6"/>
  <c r="J239" i="6"/>
  <c r="O239" i="6"/>
  <c r="L239" i="6"/>
  <c r="J238" i="6"/>
  <c r="Q238" i="6"/>
  <c r="O238" i="6"/>
  <c r="L238" i="6"/>
  <c r="J237" i="6"/>
  <c r="Q237" i="6"/>
  <c r="O237" i="6"/>
  <c r="M237" i="6"/>
  <c r="L237" i="6"/>
  <c r="J236" i="6"/>
  <c r="Q236" i="6"/>
  <c r="O236" i="6"/>
  <c r="L236" i="6"/>
  <c r="J235" i="6"/>
  <c r="L235" i="6"/>
  <c r="J234" i="6"/>
  <c r="O234" i="6"/>
  <c r="Q234" i="6"/>
  <c r="L234" i="6"/>
  <c r="J233" i="6"/>
  <c r="O233" i="6"/>
  <c r="Q233" i="6"/>
  <c r="M233" i="6"/>
  <c r="L233" i="6"/>
  <c r="J232" i="6"/>
  <c r="L232" i="6"/>
  <c r="J231" i="6"/>
  <c r="O231" i="6"/>
  <c r="L231" i="6"/>
  <c r="J230" i="6"/>
  <c r="Q230" i="6"/>
  <c r="O230" i="6"/>
  <c r="L230" i="6"/>
  <c r="J229" i="6"/>
  <c r="Q229" i="6"/>
  <c r="O229" i="6"/>
  <c r="M229" i="6"/>
  <c r="L229" i="6"/>
  <c r="J228" i="6"/>
  <c r="Q228" i="6"/>
  <c r="O228" i="6"/>
  <c r="L228" i="6"/>
  <c r="J227" i="6"/>
  <c r="L227" i="6"/>
  <c r="J226" i="6"/>
  <c r="O226" i="6"/>
  <c r="Q226" i="6"/>
  <c r="L226" i="6"/>
  <c r="J225" i="6"/>
  <c r="O225" i="6"/>
  <c r="Q225" i="6"/>
  <c r="M225" i="6"/>
  <c r="L225" i="6"/>
  <c r="J224" i="6"/>
  <c r="L224" i="6"/>
  <c r="J223" i="6"/>
  <c r="O223" i="6"/>
  <c r="L223" i="6"/>
  <c r="J222" i="6"/>
  <c r="Q222" i="6"/>
  <c r="O222" i="6"/>
  <c r="L222" i="6"/>
  <c r="J221" i="6"/>
  <c r="Q221" i="6"/>
  <c r="O221" i="6"/>
  <c r="M221" i="6"/>
  <c r="L221" i="6"/>
  <c r="J220" i="6"/>
  <c r="Q220" i="6"/>
  <c r="O220" i="6"/>
  <c r="L220" i="6"/>
  <c r="J219" i="6"/>
  <c r="L219" i="6"/>
  <c r="J218" i="6"/>
  <c r="O218" i="6"/>
  <c r="Q218" i="6"/>
  <c r="L218" i="6"/>
  <c r="J217" i="6"/>
  <c r="O217" i="6"/>
  <c r="Q217" i="6"/>
  <c r="M217" i="6"/>
  <c r="L217" i="6"/>
  <c r="J216" i="6"/>
  <c r="L216" i="6"/>
  <c r="J215" i="6"/>
  <c r="O215" i="6"/>
  <c r="L215" i="6"/>
  <c r="J214" i="6"/>
  <c r="Q214" i="6"/>
  <c r="O214" i="6"/>
  <c r="L214" i="6"/>
  <c r="J213" i="6"/>
  <c r="Q213" i="6"/>
  <c r="O213" i="6"/>
  <c r="M213" i="6"/>
  <c r="L213" i="6"/>
  <c r="J212" i="6"/>
  <c r="Q212" i="6"/>
  <c r="O212" i="6"/>
  <c r="L212" i="6"/>
  <c r="J211" i="6"/>
  <c r="L211" i="6"/>
  <c r="J210" i="6"/>
  <c r="O210" i="6"/>
  <c r="Q210" i="6"/>
  <c r="L210" i="6"/>
  <c r="J209" i="6"/>
  <c r="O209" i="6"/>
  <c r="Q209" i="6"/>
  <c r="M209" i="6"/>
  <c r="L209" i="6"/>
  <c r="J208" i="6"/>
  <c r="L208" i="6"/>
  <c r="J207" i="6"/>
  <c r="O207" i="6"/>
  <c r="L207" i="6"/>
  <c r="J206" i="6"/>
  <c r="Q206" i="6"/>
  <c r="O206" i="6"/>
  <c r="L206" i="6"/>
  <c r="J205" i="6"/>
  <c r="Q205" i="6"/>
  <c r="O205" i="6"/>
  <c r="M205" i="6"/>
  <c r="L205" i="6"/>
  <c r="J204" i="6"/>
  <c r="Q204" i="6"/>
  <c r="O204" i="6"/>
  <c r="L204" i="6"/>
  <c r="J203" i="6"/>
  <c r="L203" i="6"/>
  <c r="J202" i="6"/>
  <c r="O202" i="6"/>
  <c r="Q202" i="6"/>
  <c r="L202" i="6"/>
  <c r="J201" i="6"/>
  <c r="O201" i="6"/>
  <c r="Q201" i="6"/>
  <c r="M201" i="6"/>
  <c r="L201" i="6"/>
  <c r="J200" i="6"/>
  <c r="L200" i="6"/>
  <c r="J199" i="6"/>
  <c r="O199" i="6"/>
  <c r="L199" i="6"/>
  <c r="J198" i="6"/>
  <c r="Q198" i="6"/>
  <c r="O198" i="6"/>
  <c r="L198" i="6"/>
  <c r="J197" i="6"/>
  <c r="Q197" i="6"/>
  <c r="O197" i="6"/>
  <c r="M197" i="6"/>
  <c r="L197" i="6"/>
  <c r="J196" i="6"/>
  <c r="O196" i="6"/>
  <c r="L196" i="6"/>
  <c r="J195" i="6"/>
  <c r="Q195" i="6"/>
  <c r="O195" i="6"/>
  <c r="M195" i="6"/>
  <c r="L195" i="6"/>
  <c r="J194" i="6"/>
  <c r="L194" i="6"/>
  <c r="J193" i="6"/>
  <c r="Q193" i="6"/>
  <c r="O193" i="6"/>
  <c r="M193" i="6"/>
  <c r="L193" i="6"/>
  <c r="J192" i="6"/>
  <c r="O192" i="6"/>
  <c r="L192" i="6"/>
  <c r="J191" i="6"/>
  <c r="Q191" i="6"/>
  <c r="O191" i="6"/>
  <c r="M191" i="6"/>
  <c r="L191" i="6"/>
  <c r="J190" i="6"/>
  <c r="L190" i="6"/>
  <c r="J189" i="6"/>
  <c r="Q189" i="6"/>
  <c r="O189" i="6"/>
  <c r="M189" i="6"/>
  <c r="L189" i="6"/>
  <c r="J188" i="6"/>
  <c r="O188" i="6"/>
  <c r="L188" i="6"/>
  <c r="J187" i="6"/>
  <c r="Q187" i="6"/>
  <c r="O187" i="6"/>
  <c r="M187" i="6"/>
  <c r="L187" i="6"/>
  <c r="J186" i="6"/>
  <c r="L186" i="6"/>
  <c r="J185" i="6"/>
  <c r="Q185" i="6"/>
  <c r="O185" i="6"/>
  <c r="M185" i="6"/>
  <c r="L185" i="6"/>
  <c r="J184" i="6"/>
  <c r="O184" i="6"/>
  <c r="L184" i="6"/>
  <c r="J183" i="6"/>
  <c r="Q183" i="6"/>
  <c r="O183" i="6"/>
  <c r="M183" i="6"/>
  <c r="L183" i="6"/>
  <c r="J182" i="6"/>
  <c r="L182" i="6"/>
  <c r="J181" i="6"/>
  <c r="Q181" i="6"/>
  <c r="O181" i="6"/>
  <c r="M181" i="6"/>
  <c r="L181" i="6"/>
  <c r="J180" i="6"/>
  <c r="O180" i="6"/>
  <c r="L180" i="6"/>
  <c r="J179" i="6"/>
  <c r="Q179" i="6"/>
  <c r="O179" i="6"/>
  <c r="M179" i="6"/>
  <c r="L179" i="6"/>
  <c r="J178" i="6"/>
  <c r="L178" i="6"/>
  <c r="J177" i="6"/>
  <c r="Q177" i="6"/>
  <c r="O177" i="6"/>
  <c r="M177" i="6"/>
  <c r="L177" i="6"/>
  <c r="J176" i="6"/>
  <c r="O176" i="6"/>
  <c r="L176" i="6"/>
  <c r="J175" i="6"/>
  <c r="Q175" i="6"/>
  <c r="O175" i="6"/>
  <c r="M175" i="6"/>
  <c r="L175" i="6"/>
  <c r="J171" i="6"/>
  <c r="L171" i="6"/>
  <c r="J170" i="6"/>
  <c r="Q170" i="6"/>
  <c r="O170" i="6"/>
  <c r="M170" i="6"/>
  <c r="L170" i="6"/>
  <c r="J169" i="6"/>
  <c r="O169" i="6"/>
  <c r="L169" i="6"/>
  <c r="J168" i="6"/>
  <c r="Q168" i="6"/>
  <c r="O168" i="6"/>
  <c r="M168" i="6"/>
  <c r="L168" i="6"/>
  <c r="J167" i="6"/>
  <c r="L167" i="6"/>
  <c r="J166" i="6"/>
  <c r="Q166" i="6"/>
  <c r="O166" i="6"/>
  <c r="M166" i="6"/>
  <c r="L166" i="6"/>
  <c r="J165" i="6"/>
  <c r="O165" i="6"/>
  <c r="L165" i="6"/>
  <c r="J164" i="6"/>
  <c r="Q164" i="6"/>
  <c r="O164" i="6"/>
  <c r="M164" i="6"/>
  <c r="L164" i="6"/>
  <c r="J163" i="6"/>
  <c r="L163" i="6"/>
  <c r="J162" i="6"/>
  <c r="Q162" i="6"/>
  <c r="O162" i="6"/>
  <c r="M162" i="6"/>
  <c r="L162" i="6"/>
  <c r="J161" i="6"/>
  <c r="O161" i="6"/>
  <c r="L161" i="6"/>
  <c r="J160" i="6"/>
  <c r="Q160" i="6"/>
  <c r="O160" i="6"/>
  <c r="M160" i="6"/>
  <c r="L160" i="6"/>
  <c r="J159" i="6"/>
  <c r="L159" i="6"/>
  <c r="J158" i="6"/>
  <c r="Q158" i="6"/>
  <c r="O158" i="6"/>
  <c r="M158" i="6"/>
  <c r="L158" i="6"/>
  <c r="J157" i="6"/>
  <c r="O157" i="6"/>
  <c r="L157" i="6"/>
  <c r="J156" i="6"/>
  <c r="Q156" i="6"/>
  <c r="O156" i="6"/>
  <c r="M156" i="6"/>
  <c r="L156" i="6"/>
  <c r="J155" i="6"/>
  <c r="L155" i="6"/>
  <c r="J154" i="6"/>
  <c r="Q154" i="6"/>
  <c r="O154" i="6"/>
  <c r="M154" i="6"/>
  <c r="L154" i="6"/>
  <c r="J153" i="6"/>
  <c r="O153" i="6"/>
  <c r="L153" i="6"/>
  <c r="J152" i="6"/>
  <c r="Q152" i="6"/>
  <c r="O152" i="6"/>
  <c r="M152" i="6"/>
  <c r="L152" i="6"/>
  <c r="J151" i="6"/>
  <c r="L151" i="6"/>
  <c r="J150" i="6"/>
  <c r="Q150" i="6"/>
  <c r="O150" i="6"/>
  <c r="M150" i="6"/>
  <c r="L150" i="6"/>
  <c r="J149" i="6"/>
  <c r="O149" i="6"/>
  <c r="L149" i="6"/>
  <c r="J148" i="6"/>
  <c r="Q148" i="6"/>
  <c r="O148" i="6"/>
  <c r="M148" i="6"/>
  <c r="L148" i="6"/>
  <c r="J147" i="6"/>
  <c r="L147" i="6"/>
  <c r="J146" i="6"/>
  <c r="Q146" i="6"/>
  <c r="O146" i="6"/>
  <c r="M146" i="6"/>
  <c r="L146" i="6"/>
  <c r="J145" i="6"/>
  <c r="O145" i="6"/>
  <c r="L145" i="6"/>
  <c r="J144" i="6"/>
  <c r="Q144" i="6"/>
  <c r="O144" i="6"/>
  <c r="M144" i="6"/>
  <c r="L144" i="6"/>
  <c r="J143" i="6"/>
  <c r="L143" i="6"/>
  <c r="J142" i="6"/>
  <c r="Q142" i="6"/>
  <c r="O142" i="6"/>
  <c r="M142" i="6"/>
  <c r="L142" i="6"/>
  <c r="J141" i="6"/>
  <c r="O141" i="6"/>
  <c r="L141" i="6"/>
  <c r="J140" i="6"/>
  <c r="Q140" i="6"/>
  <c r="O140" i="6"/>
  <c r="M140" i="6"/>
  <c r="L140" i="6"/>
  <c r="J139" i="6"/>
  <c r="O139" i="6"/>
  <c r="L139" i="6"/>
  <c r="J138" i="6"/>
  <c r="Q138" i="6"/>
  <c r="O138" i="6"/>
  <c r="M138" i="6"/>
  <c r="L138" i="6"/>
  <c r="J137" i="6"/>
  <c r="O137" i="6"/>
  <c r="L137" i="6"/>
  <c r="J136" i="6"/>
  <c r="Q136" i="6"/>
  <c r="O136" i="6"/>
  <c r="M136" i="6"/>
  <c r="L136" i="6"/>
  <c r="J135" i="6"/>
  <c r="O135" i="6"/>
  <c r="L135" i="6"/>
  <c r="J134" i="6"/>
  <c r="Q134" i="6"/>
  <c r="O134" i="6"/>
  <c r="M134" i="6"/>
  <c r="L134" i="6"/>
  <c r="J133" i="6"/>
  <c r="O133" i="6"/>
  <c r="L133" i="6"/>
  <c r="J132" i="6"/>
  <c r="Q132" i="6"/>
  <c r="O132" i="6"/>
  <c r="M132" i="6"/>
  <c r="L132" i="6"/>
  <c r="J131" i="6"/>
  <c r="O131" i="6"/>
  <c r="L131" i="6"/>
  <c r="J130" i="6"/>
  <c r="Q130" i="6"/>
  <c r="O130" i="6"/>
  <c r="M130" i="6"/>
  <c r="L130" i="6"/>
  <c r="J129" i="6"/>
  <c r="O129" i="6"/>
  <c r="L129" i="6"/>
  <c r="J128" i="6"/>
  <c r="Q128" i="6"/>
  <c r="O128" i="6"/>
  <c r="M128" i="6"/>
  <c r="L128" i="6"/>
  <c r="J127" i="6"/>
  <c r="O127" i="6"/>
  <c r="L127" i="6"/>
  <c r="J126" i="6"/>
  <c r="Q126" i="6"/>
  <c r="O126" i="6"/>
  <c r="M126" i="6"/>
  <c r="L126" i="6"/>
  <c r="J125" i="6"/>
  <c r="O125" i="6"/>
  <c r="L125" i="6"/>
  <c r="J124" i="6"/>
  <c r="Q124" i="6"/>
  <c r="O124" i="6"/>
  <c r="M124" i="6"/>
  <c r="L124" i="6"/>
  <c r="J123" i="6"/>
  <c r="O123" i="6"/>
  <c r="L123" i="6"/>
  <c r="J122" i="6"/>
  <c r="Q122" i="6"/>
  <c r="O122" i="6"/>
  <c r="M122" i="6"/>
  <c r="L122" i="6"/>
  <c r="J121" i="6"/>
  <c r="O121" i="6"/>
  <c r="L121" i="6"/>
  <c r="J120" i="6"/>
  <c r="Q120" i="6"/>
  <c r="O120" i="6"/>
  <c r="M120" i="6"/>
  <c r="L120" i="6"/>
  <c r="J119" i="6"/>
  <c r="O119" i="6"/>
  <c r="L119" i="6"/>
  <c r="J118" i="6"/>
  <c r="Q118" i="6"/>
  <c r="O118" i="6"/>
  <c r="M118" i="6"/>
  <c r="L118" i="6"/>
  <c r="J117" i="6"/>
  <c r="O117" i="6"/>
  <c r="L117" i="6"/>
  <c r="J116" i="6"/>
  <c r="Q116" i="6"/>
  <c r="O116" i="6"/>
  <c r="M116" i="6"/>
  <c r="L116" i="6"/>
  <c r="J115" i="6"/>
  <c r="O115" i="6"/>
  <c r="L115" i="6"/>
  <c r="J114" i="6"/>
  <c r="Q114" i="6"/>
  <c r="O114" i="6"/>
  <c r="M114" i="6"/>
  <c r="L114" i="6"/>
  <c r="J113" i="6"/>
  <c r="O113" i="6"/>
  <c r="L113" i="6"/>
  <c r="J112" i="6"/>
  <c r="Q112" i="6"/>
  <c r="O112" i="6"/>
  <c r="M112" i="6"/>
  <c r="L112" i="6"/>
  <c r="J111" i="6"/>
  <c r="O111" i="6"/>
  <c r="L111" i="6"/>
  <c r="J110" i="6"/>
  <c r="Q110" i="6"/>
  <c r="O110" i="6"/>
  <c r="M110" i="6"/>
  <c r="L110" i="6"/>
  <c r="J109" i="6"/>
  <c r="M109" i="6"/>
  <c r="Q109" i="6"/>
  <c r="O109" i="6"/>
  <c r="L109" i="6"/>
  <c r="J108" i="6"/>
  <c r="O108" i="6"/>
  <c r="Q108" i="6"/>
  <c r="M108" i="6"/>
  <c r="L108" i="6"/>
  <c r="J107" i="6"/>
  <c r="Q107" i="6"/>
  <c r="O107" i="6"/>
  <c r="L107" i="6"/>
  <c r="J106" i="6"/>
  <c r="M106" i="6"/>
  <c r="L106" i="6"/>
  <c r="J105" i="6"/>
  <c r="Q105" i="6"/>
  <c r="O105" i="6"/>
  <c r="L105" i="6"/>
  <c r="J104" i="6"/>
  <c r="Q104" i="6"/>
  <c r="O104" i="6"/>
  <c r="M104" i="6"/>
  <c r="L104" i="6"/>
  <c r="J103" i="6"/>
  <c r="Q103" i="6"/>
  <c r="O103" i="6"/>
  <c r="L103" i="6"/>
  <c r="J102" i="6"/>
  <c r="M102" i="6"/>
  <c r="Q102" i="6"/>
  <c r="O102" i="6"/>
  <c r="L102" i="6"/>
  <c r="J101" i="6"/>
  <c r="O101" i="6"/>
  <c r="Q101" i="6"/>
  <c r="L101" i="6"/>
  <c r="J100" i="6"/>
  <c r="M100" i="6"/>
  <c r="L100" i="6"/>
  <c r="J99" i="6"/>
  <c r="L99" i="6"/>
  <c r="J98" i="6"/>
  <c r="Q98" i="6"/>
  <c r="O98" i="6"/>
  <c r="L98" i="6"/>
  <c r="J97" i="6"/>
  <c r="Q97" i="6"/>
  <c r="O97" i="6"/>
  <c r="L97" i="6"/>
  <c r="J96" i="6"/>
  <c r="Q96" i="6"/>
  <c r="O96" i="6"/>
  <c r="M96" i="6"/>
  <c r="L96" i="6"/>
  <c r="J95" i="6"/>
  <c r="O95" i="6"/>
  <c r="L95" i="6"/>
  <c r="J94" i="6"/>
  <c r="O94" i="6"/>
  <c r="L94" i="6"/>
  <c r="J93" i="6"/>
  <c r="L93" i="6"/>
  <c r="J92" i="6"/>
  <c r="O92" i="6"/>
  <c r="Q92" i="6"/>
  <c r="L92" i="6"/>
  <c r="J91" i="6"/>
  <c r="Q91" i="6"/>
  <c r="O91" i="6"/>
  <c r="L91" i="6"/>
  <c r="J90" i="6"/>
  <c r="L90" i="6"/>
  <c r="J89" i="6"/>
  <c r="Q89" i="6"/>
  <c r="O89" i="6"/>
  <c r="L89" i="6"/>
  <c r="J88" i="6"/>
  <c r="Q88" i="6"/>
  <c r="O88" i="6"/>
  <c r="M88" i="6"/>
  <c r="L88" i="6"/>
  <c r="J87" i="6"/>
  <c r="O87" i="6"/>
  <c r="Q87" i="6"/>
  <c r="L87" i="6"/>
  <c r="J86" i="6"/>
  <c r="M86" i="6"/>
  <c r="Q86" i="6"/>
  <c r="L86" i="6"/>
  <c r="J85" i="6"/>
  <c r="O85" i="6"/>
  <c r="Q85" i="6"/>
  <c r="L85" i="6"/>
  <c r="J84" i="6"/>
  <c r="M84" i="6"/>
  <c r="L84" i="6"/>
  <c r="J83" i="6"/>
  <c r="L83" i="6"/>
  <c r="J82" i="6"/>
  <c r="Q82" i="6"/>
  <c r="O82" i="6"/>
  <c r="M82" i="6"/>
  <c r="L82" i="6"/>
  <c r="J81" i="6"/>
  <c r="Q81" i="6"/>
  <c r="O81" i="6"/>
  <c r="L81" i="6"/>
  <c r="J80" i="6"/>
  <c r="Q80" i="6"/>
  <c r="O80" i="6"/>
  <c r="M80" i="6"/>
  <c r="L80" i="6"/>
  <c r="J79" i="6"/>
  <c r="O79" i="6"/>
  <c r="L79" i="6"/>
  <c r="J78" i="6"/>
  <c r="O78" i="6"/>
  <c r="L78" i="6"/>
  <c r="J77" i="6"/>
  <c r="L77" i="6"/>
  <c r="J76" i="6"/>
  <c r="O76" i="6"/>
  <c r="Q76" i="6"/>
  <c r="M76" i="6"/>
  <c r="L76" i="6"/>
  <c r="J75" i="6"/>
  <c r="Q75" i="6"/>
  <c r="O75" i="6"/>
  <c r="L75" i="6"/>
  <c r="J74" i="6"/>
  <c r="M74" i="6"/>
  <c r="L74" i="6"/>
  <c r="J73" i="6"/>
  <c r="Q73" i="6"/>
  <c r="O73" i="6"/>
  <c r="L73" i="6"/>
  <c r="J72" i="6"/>
  <c r="Q72" i="6"/>
  <c r="O72" i="6"/>
  <c r="M72" i="6"/>
  <c r="L72" i="6"/>
  <c r="J71" i="6"/>
  <c r="Q71" i="6"/>
  <c r="O71" i="6"/>
  <c r="L71" i="6"/>
  <c r="J70" i="6"/>
  <c r="M70" i="6"/>
  <c r="Q70" i="6"/>
  <c r="O70" i="6"/>
  <c r="L70" i="6"/>
  <c r="J69" i="6"/>
  <c r="O69" i="6"/>
  <c r="Q69" i="6"/>
  <c r="L69" i="6"/>
  <c r="J68" i="6"/>
  <c r="M68" i="6"/>
  <c r="L68" i="6"/>
  <c r="J67" i="6"/>
  <c r="L67" i="6"/>
  <c r="J66" i="6"/>
  <c r="Q66" i="6"/>
  <c r="O66" i="6"/>
  <c r="L66" i="6"/>
  <c r="J65" i="6"/>
  <c r="Q65" i="6"/>
  <c r="O65" i="6"/>
  <c r="L65" i="6"/>
  <c r="J64" i="6"/>
  <c r="Q64" i="6"/>
  <c r="O64" i="6"/>
  <c r="M64" i="6"/>
  <c r="L64" i="6"/>
  <c r="J63" i="6"/>
  <c r="O63" i="6"/>
  <c r="L63" i="6"/>
  <c r="J62" i="6"/>
  <c r="O62" i="6"/>
  <c r="L62" i="6"/>
  <c r="J61" i="6"/>
  <c r="L61" i="6"/>
  <c r="J60" i="6"/>
  <c r="O60" i="6"/>
  <c r="Q60" i="6"/>
  <c r="L60" i="6"/>
  <c r="J59" i="6"/>
  <c r="Q59" i="6"/>
  <c r="O59" i="6"/>
  <c r="L59" i="6"/>
  <c r="J58" i="6"/>
  <c r="L58" i="6"/>
  <c r="J57" i="6"/>
  <c r="Q57" i="6"/>
  <c r="O57" i="6"/>
  <c r="L57" i="6"/>
  <c r="J56" i="6"/>
  <c r="Q56" i="6"/>
  <c r="O56" i="6"/>
  <c r="M56" i="6"/>
  <c r="L56" i="6"/>
  <c r="J55" i="6"/>
  <c r="O55" i="6"/>
  <c r="Q55" i="6"/>
  <c r="L55" i="6"/>
  <c r="J54" i="6"/>
  <c r="M54" i="6"/>
  <c r="Q54" i="6"/>
  <c r="L54" i="6"/>
  <c r="J53" i="6"/>
  <c r="O53" i="6"/>
  <c r="Q53" i="6"/>
  <c r="L53" i="6"/>
  <c r="J52" i="6"/>
  <c r="O52" i="6"/>
  <c r="Q52" i="6"/>
  <c r="M52" i="6"/>
  <c r="L52" i="6"/>
  <c r="J51" i="6"/>
  <c r="O51" i="6"/>
  <c r="L51" i="6"/>
  <c r="J50" i="6"/>
  <c r="L50" i="6"/>
  <c r="J49" i="6"/>
  <c r="Q49" i="6"/>
  <c r="O49" i="6"/>
  <c r="L49" i="6"/>
  <c r="J48" i="6"/>
  <c r="Q48" i="6"/>
  <c r="O48" i="6"/>
  <c r="M48" i="6"/>
  <c r="L48" i="6"/>
  <c r="J47" i="6"/>
  <c r="L47" i="6"/>
  <c r="J46" i="6"/>
  <c r="L46" i="6"/>
  <c r="J45" i="6"/>
  <c r="O45" i="6"/>
  <c r="Q45" i="6"/>
  <c r="L45" i="6"/>
  <c r="J44" i="6"/>
  <c r="O44" i="6"/>
  <c r="Q44" i="6"/>
  <c r="M44" i="6"/>
  <c r="L44" i="6"/>
  <c r="J43" i="6"/>
  <c r="O43" i="6"/>
  <c r="L43" i="6"/>
  <c r="J42" i="6"/>
  <c r="L42" i="6"/>
  <c r="J41" i="6"/>
  <c r="Q41" i="6"/>
  <c r="O41" i="6"/>
  <c r="L41" i="6"/>
  <c r="J40" i="6"/>
  <c r="Q40" i="6"/>
  <c r="O40" i="6"/>
  <c r="M40" i="6"/>
  <c r="L40" i="6"/>
  <c r="J39" i="6"/>
  <c r="L39" i="6"/>
  <c r="J38" i="6"/>
  <c r="O38" i="6"/>
  <c r="L38" i="6"/>
  <c r="J37" i="6"/>
  <c r="O37" i="6"/>
  <c r="Q37" i="6"/>
  <c r="L37" i="6"/>
  <c r="J36" i="6"/>
  <c r="O36" i="6"/>
  <c r="Q36" i="6"/>
  <c r="M36" i="6"/>
  <c r="L36" i="6"/>
  <c r="J35" i="6"/>
  <c r="O35" i="6"/>
  <c r="L35" i="6"/>
  <c r="J34" i="6"/>
  <c r="L34" i="6"/>
  <c r="J33" i="6"/>
  <c r="Q33" i="6"/>
  <c r="O33" i="6"/>
  <c r="L33" i="6"/>
  <c r="J32" i="6"/>
  <c r="Q32" i="6"/>
  <c r="O32" i="6"/>
  <c r="M32" i="6"/>
  <c r="L32" i="6"/>
  <c r="J31" i="6"/>
  <c r="L31" i="6"/>
  <c r="J30" i="6"/>
  <c r="L30" i="6"/>
  <c r="J29" i="6"/>
  <c r="O29" i="6"/>
  <c r="Q29" i="6"/>
  <c r="L29" i="6"/>
  <c r="J28" i="6"/>
  <c r="O28" i="6"/>
  <c r="Q28" i="6"/>
  <c r="M28" i="6"/>
  <c r="L28" i="6"/>
  <c r="J27" i="6"/>
  <c r="O27" i="6"/>
  <c r="L27" i="6"/>
  <c r="J26" i="6"/>
  <c r="L26" i="6"/>
  <c r="J25" i="6"/>
  <c r="Q25" i="6"/>
  <c r="O25" i="6"/>
  <c r="L25" i="6"/>
  <c r="J24" i="6"/>
  <c r="Q24" i="6"/>
  <c r="O24" i="6"/>
  <c r="M24" i="6"/>
  <c r="L24" i="6"/>
  <c r="J23" i="6"/>
  <c r="L23" i="6"/>
  <c r="J22" i="6"/>
  <c r="O22" i="6"/>
  <c r="L22" i="6"/>
  <c r="J21" i="6"/>
  <c r="O21" i="6"/>
  <c r="Q21" i="6"/>
  <c r="L21" i="6"/>
  <c r="J20" i="6"/>
  <c r="O20" i="6"/>
  <c r="Q20" i="6"/>
  <c r="M20" i="6"/>
  <c r="L20" i="6"/>
  <c r="J19" i="6"/>
  <c r="O19" i="6"/>
  <c r="L19" i="6"/>
  <c r="J18" i="6"/>
  <c r="L18" i="6"/>
  <c r="J17" i="6"/>
  <c r="Q17" i="6"/>
  <c r="O17" i="6"/>
  <c r="L17" i="6"/>
  <c r="J16" i="6"/>
  <c r="Q16" i="6"/>
  <c r="O16" i="6"/>
  <c r="M16" i="6"/>
  <c r="L16" i="6"/>
  <c r="J15" i="6"/>
  <c r="L15" i="6"/>
  <c r="J14" i="6"/>
  <c r="L14" i="6"/>
  <c r="J13" i="6"/>
  <c r="O13" i="6"/>
  <c r="Q13" i="6"/>
  <c r="L13" i="6"/>
  <c r="J12" i="6"/>
  <c r="O12" i="6"/>
  <c r="Q12" i="6"/>
  <c r="M12" i="6"/>
  <c r="L12" i="6"/>
  <c r="J11" i="6"/>
  <c r="O11" i="6"/>
  <c r="L11" i="6"/>
  <c r="J10" i="6"/>
  <c r="L10" i="6"/>
  <c r="J9" i="6"/>
  <c r="Q9" i="6"/>
  <c r="O9" i="6"/>
  <c r="L9" i="6"/>
  <c r="J8" i="6"/>
  <c r="Q8" i="6"/>
  <c r="O8" i="6"/>
  <c r="M8" i="6"/>
  <c r="L8" i="6"/>
  <c r="J7" i="6"/>
  <c r="L7" i="6"/>
  <c r="J6" i="6"/>
  <c r="O6" i="6"/>
  <c r="L6" i="6"/>
  <c r="J5" i="6"/>
  <c r="O5" i="6"/>
  <c r="Q5" i="6"/>
  <c r="L5" i="6"/>
  <c r="J4" i="6"/>
  <c r="O4" i="6"/>
  <c r="Q4" i="6"/>
  <c r="M4" i="6"/>
  <c r="L4" i="6"/>
  <c r="J3" i="6"/>
  <c r="O3" i="6"/>
  <c r="L3" i="6"/>
  <c r="J2" i="6"/>
  <c r="L2" i="6"/>
  <c r="M5" i="6"/>
  <c r="M9" i="6"/>
  <c r="M13" i="6"/>
  <c r="M17" i="6"/>
  <c r="M21" i="6"/>
  <c r="M25" i="6"/>
  <c r="M29" i="6"/>
  <c r="M33" i="6"/>
  <c r="M37" i="6"/>
  <c r="M41" i="6"/>
  <c r="M45" i="6"/>
  <c r="M49" i="6"/>
  <c r="M53" i="6"/>
  <c r="M55" i="6"/>
  <c r="M57" i="6"/>
  <c r="M65" i="6"/>
  <c r="M69" i="6"/>
  <c r="M71" i="6"/>
  <c r="M73" i="6"/>
  <c r="M75" i="6"/>
  <c r="M77" i="6"/>
  <c r="M81" i="6"/>
  <c r="M85" i="6"/>
  <c r="M87" i="6"/>
  <c r="M89" i="6"/>
  <c r="M91" i="6"/>
  <c r="M93" i="6"/>
  <c r="M97" i="6"/>
  <c r="M101" i="6"/>
  <c r="M103" i="6"/>
  <c r="M105" i="6"/>
  <c r="M107" i="6"/>
  <c r="Q111" i="6"/>
  <c r="M111" i="6"/>
  <c r="Q113" i="6"/>
  <c r="M113" i="6"/>
  <c r="Q115" i="6"/>
  <c r="M115" i="6"/>
  <c r="Q117" i="6"/>
  <c r="M117" i="6"/>
  <c r="Q119" i="6"/>
  <c r="M119" i="6"/>
  <c r="Q121" i="6"/>
  <c r="M121" i="6"/>
  <c r="Q123" i="6"/>
  <c r="M123" i="6"/>
  <c r="Q125" i="6"/>
  <c r="M125" i="6"/>
  <c r="Q127" i="6"/>
  <c r="M127" i="6"/>
  <c r="Q129" i="6"/>
  <c r="M129" i="6"/>
  <c r="Q131" i="6"/>
  <c r="M131" i="6"/>
  <c r="Q133" i="6"/>
  <c r="M133" i="6"/>
  <c r="Q135" i="6"/>
  <c r="M135" i="6"/>
  <c r="Q137" i="6"/>
  <c r="M137" i="6"/>
  <c r="Q139" i="6"/>
  <c r="M139" i="6"/>
  <c r="Q141" i="6"/>
  <c r="M141" i="6"/>
  <c r="Q145" i="6"/>
  <c r="M145" i="6"/>
  <c r="Q147" i="6"/>
  <c r="Q149" i="6"/>
  <c r="M149" i="6"/>
  <c r="Q153" i="6"/>
  <c r="M153" i="6"/>
  <c r="Q157" i="6"/>
  <c r="M157" i="6"/>
  <c r="Q161" i="6"/>
  <c r="M161" i="6"/>
  <c r="Q163" i="6"/>
  <c r="Q165" i="6"/>
  <c r="M165" i="6"/>
  <c r="Q169" i="6"/>
  <c r="M169" i="6"/>
  <c r="Q176" i="6"/>
  <c r="M176" i="6"/>
  <c r="Q180" i="6"/>
  <c r="M180" i="6"/>
  <c r="Q182" i="6"/>
  <c r="Q184" i="6"/>
  <c r="M184" i="6"/>
  <c r="Q188" i="6"/>
  <c r="M188" i="6"/>
  <c r="Q192" i="6"/>
  <c r="M192" i="6"/>
  <c r="Q196" i="6"/>
  <c r="M196" i="6"/>
  <c r="Q697" i="6"/>
  <c r="M697" i="6"/>
  <c r="Q699" i="6"/>
  <c r="M699" i="6"/>
  <c r="Q701" i="6"/>
  <c r="M701" i="6"/>
  <c r="Q704" i="6"/>
  <c r="M704" i="6"/>
  <c r="Q706" i="6"/>
  <c r="Q708" i="6"/>
  <c r="M708" i="6"/>
  <c r="Q710" i="6"/>
  <c r="M710" i="6"/>
  <c r="Q712" i="6"/>
  <c r="M712" i="6"/>
  <c r="Q714" i="6"/>
  <c r="M714" i="6"/>
  <c r="Q716" i="6"/>
  <c r="M716" i="6"/>
  <c r="Q718" i="6"/>
  <c r="M718" i="6"/>
  <c r="Q720" i="6"/>
  <c r="M720" i="6"/>
  <c r="Q722" i="6"/>
  <c r="Q724" i="6"/>
  <c r="M724" i="6"/>
  <c r="Q726" i="6"/>
  <c r="M726" i="6"/>
  <c r="Q728" i="6"/>
  <c r="M728" i="6"/>
  <c r="Q730" i="6"/>
  <c r="M730" i="6"/>
  <c r="Q732" i="6"/>
  <c r="M732" i="6"/>
  <c r="Q734" i="6"/>
  <c r="M734" i="6"/>
  <c r="Q736" i="6"/>
  <c r="M736" i="6"/>
  <c r="Q738" i="6"/>
  <c r="Q740" i="6"/>
  <c r="M740" i="6"/>
  <c r="Q742" i="6"/>
  <c r="M742" i="6"/>
  <c r="Q744" i="6"/>
  <c r="M744" i="6"/>
  <c r="Q746" i="6"/>
  <c r="M746" i="6"/>
  <c r="Q748" i="6"/>
  <c r="M748" i="6"/>
  <c r="Q750" i="6"/>
  <c r="M750" i="6"/>
  <c r="Q752" i="6"/>
  <c r="M752" i="6"/>
  <c r="Q754" i="6"/>
  <c r="Q756" i="6"/>
  <c r="M756" i="6"/>
  <c r="Q758" i="6"/>
  <c r="M758" i="6"/>
  <c r="Q760" i="6"/>
  <c r="M760" i="6"/>
  <c r="Q762" i="6"/>
  <c r="M762" i="6"/>
  <c r="Q764" i="6"/>
  <c r="M764" i="6"/>
  <c r="Q766" i="6"/>
  <c r="M766" i="6"/>
  <c r="Q768" i="6"/>
  <c r="M768" i="6"/>
  <c r="Q770" i="6"/>
  <c r="Q772" i="6"/>
  <c r="M772" i="6"/>
  <c r="Q774" i="6"/>
  <c r="M774" i="6"/>
  <c r="Q778" i="6"/>
  <c r="M778" i="6"/>
  <c r="Q780" i="6"/>
  <c r="M780" i="6"/>
  <c r="Q782" i="6"/>
  <c r="M782" i="6"/>
  <c r="Q784" i="6"/>
  <c r="M784" i="6"/>
  <c r="Q786" i="6"/>
  <c r="M786" i="6"/>
  <c r="Q788" i="6"/>
  <c r="M788" i="6"/>
  <c r="Q790" i="6"/>
  <c r="M790" i="6"/>
  <c r="Q792" i="6"/>
  <c r="M792" i="6"/>
  <c r="Q794" i="6"/>
  <c r="M794" i="6"/>
  <c r="Q796" i="6"/>
  <c r="M796" i="6"/>
  <c r="Q798" i="6"/>
  <c r="M798" i="6"/>
  <c r="Q800" i="6"/>
  <c r="M800" i="6"/>
  <c r="Q802" i="6"/>
  <c r="M802" i="6"/>
  <c r="Q804" i="6"/>
  <c r="M804" i="6"/>
  <c r="Q806" i="6"/>
  <c r="M806" i="6"/>
  <c r="Q808" i="6"/>
  <c r="M808" i="6"/>
  <c r="Q810" i="6"/>
  <c r="M810" i="6"/>
  <c r="Q812" i="6"/>
  <c r="M812" i="6"/>
  <c r="Q814" i="6"/>
  <c r="M814" i="6"/>
  <c r="Q816" i="6"/>
  <c r="M816" i="6"/>
  <c r="Q818" i="6"/>
  <c r="M818" i="6"/>
  <c r="Q820" i="6"/>
  <c r="M820" i="6"/>
  <c r="Q822" i="6"/>
  <c r="M822" i="6"/>
  <c r="Q825" i="6"/>
  <c r="M825" i="6"/>
  <c r="Q827" i="6"/>
  <c r="M827" i="6"/>
  <c r="Q829" i="6"/>
  <c r="M829" i="6"/>
  <c r="Q831" i="6"/>
  <c r="M831" i="6"/>
  <c r="Q833" i="6"/>
  <c r="M833" i="6"/>
  <c r="Q835" i="6"/>
  <c r="M835" i="6"/>
  <c r="Q837" i="6"/>
  <c r="M837" i="6"/>
  <c r="Q840" i="6"/>
  <c r="M840" i="6"/>
  <c r="Q842" i="6"/>
  <c r="M842" i="6"/>
  <c r="Q844" i="6"/>
  <c r="M844" i="6"/>
  <c r="Q846" i="6"/>
  <c r="M846" i="6"/>
  <c r="Q848" i="6"/>
  <c r="M848" i="6"/>
  <c r="Q850" i="6"/>
  <c r="M850" i="6"/>
  <c r="Q852" i="6"/>
  <c r="M852" i="6"/>
  <c r="Q854" i="6"/>
  <c r="M854" i="6"/>
  <c r="Q857" i="6"/>
  <c r="M857" i="6"/>
  <c r="Q859" i="6"/>
  <c r="M859" i="6"/>
  <c r="Q861" i="6"/>
  <c r="M861" i="6"/>
  <c r="Q864" i="6"/>
  <c r="M864" i="6"/>
  <c r="Q866" i="6"/>
  <c r="M866" i="6"/>
  <c r="Q868" i="6"/>
  <c r="M868" i="6"/>
  <c r="Q870" i="6"/>
  <c r="M870" i="6"/>
  <c r="Q872" i="6"/>
  <c r="M872" i="6"/>
  <c r="Q874" i="6"/>
  <c r="M874" i="6"/>
  <c r="Q876" i="6"/>
  <c r="M876" i="6"/>
  <c r="Q878" i="6"/>
  <c r="M878" i="6"/>
  <c r="Q880" i="6"/>
  <c r="M880" i="6"/>
  <c r="Q882" i="6"/>
  <c r="M882" i="6"/>
  <c r="Q884" i="6"/>
  <c r="M884" i="6"/>
  <c r="Q886" i="6"/>
  <c r="M886" i="6"/>
  <c r="Q888" i="6"/>
  <c r="M888" i="6"/>
  <c r="Q890" i="6"/>
  <c r="M890" i="6"/>
  <c r="Q892" i="6"/>
  <c r="M892" i="6"/>
  <c r="Q894" i="6"/>
  <c r="M894" i="6"/>
  <c r="Q896" i="6"/>
  <c r="M896" i="6"/>
  <c r="Q898" i="6"/>
  <c r="M898" i="6"/>
  <c r="Q900" i="6"/>
  <c r="M900" i="6"/>
  <c r="Q902" i="6"/>
  <c r="M902" i="6"/>
  <c r="Q904" i="6"/>
  <c r="M904" i="6"/>
  <c r="Q906" i="6"/>
  <c r="M906" i="6"/>
  <c r="Q908" i="6"/>
  <c r="M908" i="6"/>
  <c r="Q910" i="6"/>
  <c r="M910" i="6"/>
  <c r="Q912" i="6"/>
  <c r="M912" i="6"/>
  <c r="Q914" i="6"/>
  <c r="M914" i="6"/>
  <c r="Q916" i="6"/>
  <c r="M916" i="6"/>
  <c r="M198" i="6"/>
  <c r="M202" i="6"/>
  <c r="M204" i="6"/>
  <c r="M206" i="6"/>
  <c r="M208" i="6"/>
  <c r="M210" i="6"/>
  <c r="M212" i="6"/>
  <c r="M214" i="6"/>
  <c r="M216" i="6"/>
  <c r="M218" i="6"/>
  <c r="M220" i="6"/>
  <c r="M222" i="6"/>
  <c r="M224" i="6"/>
  <c r="M226" i="6"/>
  <c r="M228" i="6"/>
  <c r="M230" i="6"/>
  <c r="M232" i="6"/>
  <c r="M234" i="6"/>
  <c r="M236" i="6"/>
  <c r="M238" i="6"/>
  <c r="M240" i="6"/>
  <c r="M242" i="6"/>
  <c r="M244" i="6"/>
  <c r="M246" i="6"/>
  <c r="M248" i="6"/>
  <c r="M250" i="6"/>
  <c r="M252" i="6"/>
  <c r="M254" i="6"/>
  <c r="M256" i="6"/>
  <c r="M258" i="6"/>
  <c r="M260" i="6"/>
  <c r="M262" i="6"/>
  <c r="M264" i="6"/>
  <c r="M267" i="6"/>
  <c r="M269" i="6"/>
  <c r="M271" i="6"/>
  <c r="M273" i="6"/>
  <c r="M275" i="6"/>
  <c r="M277" i="6"/>
  <c r="M279" i="6"/>
  <c r="M281" i="6"/>
  <c r="M283" i="6"/>
  <c r="M285" i="6"/>
  <c r="M287" i="6"/>
  <c r="M289" i="6"/>
  <c r="M291" i="6"/>
  <c r="M293" i="6"/>
  <c r="M295" i="6"/>
  <c r="M297" i="6"/>
  <c r="M300" i="6"/>
  <c r="M302" i="6"/>
  <c r="M304" i="6"/>
  <c r="M306" i="6"/>
  <c r="M308" i="6"/>
  <c r="M310" i="6"/>
  <c r="M312" i="6"/>
  <c r="M314" i="6"/>
  <c r="M316" i="6"/>
  <c r="M318" i="6"/>
  <c r="M320" i="6"/>
  <c r="M322" i="6"/>
  <c r="M324" i="6"/>
  <c r="M326" i="6"/>
  <c r="M328" i="6"/>
  <c r="M330" i="6"/>
  <c r="M333" i="6"/>
  <c r="M335" i="6"/>
  <c r="M337" i="6"/>
  <c r="M339" i="6"/>
  <c r="M341" i="6"/>
  <c r="M343" i="6"/>
  <c r="M345" i="6"/>
  <c r="M347" i="6"/>
  <c r="M349" i="6"/>
  <c r="M351" i="6"/>
  <c r="M353" i="6"/>
  <c r="M355" i="6"/>
  <c r="M357" i="6"/>
  <c r="M359" i="6"/>
  <c r="M361" i="6"/>
  <c r="M363" i="6"/>
  <c r="M366" i="6"/>
  <c r="M368" i="6"/>
  <c r="M370" i="6"/>
  <c r="M372" i="6"/>
  <c r="M374" i="6"/>
  <c r="M376" i="6"/>
  <c r="M378" i="6"/>
  <c r="M380" i="6"/>
  <c r="M382" i="6"/>
  <c r="M384" i="6"/>
  <c r="M386" i="6"/>
  <c r="M388" i="6"/>
  <c r="M390" i="6"/>
  <c r="M392" i="6"/>
  <c r="M394" i="6"/>
  <c r="M396" i="6"/>
  <c r="M398" i="6"/>
  <c r="M400" i="6"/>
  <c r="M402" i="6"/>
  <c r="M404" i="6"/>
  <c r="M406" i="6"/>
  <c r="M408" i="6"/>
  <c r="M410" i="6"/>
  <c r="M412" i="6"/>
  <c r="M414" i="6"/>
  <c r="M416" i="6"/>
  <c r="M418" i="6"/>
  <c r="M420" i="6"/>
  <c r="M422" i="6"/>
  <c r="M424" i="6"/>
  <c r="M426" i="6"/>
  <c r="M428" i="6"/>
  <c r="M430" i="6"/>
  <c r="M432" i="6"/>
  <c r="M434" i="6"/>
  <c r="M436" i="6"/>
  <c r="M438" i="6"/>
  <c r="M440" i="6"/>
  <c r="M442" i="6"/>
  <c r="M444" i="6"/>
  <c r="M446" i="6"/>
  <c r="M448" i="6"/>
  <c r="M450" i="6"/>
  <c r="M452" i="6"/>
  <c r="M454" i="6"/>
  <c r="M456" i="6"/>
  <c r="M459" i="6"/>
  <c r="M461" i="6"/>
  <c r="M463" i="6"/>
  <c r="M465" i="6"/>
  <c r="M467" i="6"/>
  <c r="M469" i="6"/>
  <c r="M471" i="6"/>
  <c r="M473" i="6"/>
  <c r="M475" i="6"/>
  <c r="M479" i="6"/>
  <c r="M481" i="6"/>
  <c r="M483" i="6"/>
  <c r="M485" i="6"/>
  <c r="M488" i="6"/>
  <c r="M490" i="6"/>
  <c r="M492" i="6"/>
  <c r="M494" i="6"/>
  <c r="M496" i="6"/>
  <c r="M498" i="6"/>
  <c r="M500" i="6"/>
  <c r="M502" i="6"/>
  <c r="M504" i="6"/>
  <c r="M506" i="6"/>
  <c r="M508" i="6"/>
  <c r="M511" i="6"/>
  <c r="M513" i="6"/>
  <c r="M515" i="6"/>
  <c r="M517" i="6"/>
  <c r="M519" i="6"/>
  <c r="M521" i="6"/>
  <c r="M523" i="6"/>
  <c r="M525" i="6"/>
  <c r="M527" i="6"/>
  <c r="M529" i="6"/>
  <c r="M531" i="6"/>
  <c r="M533" i="6"/>
  <c r="M535" i="6"/>
  <c r="M537" i="6"/>
  <c r="M539" i="6"/>
  <c r="M541" i="6"/>
  <c r="M543" i="6"/>
  <c r="M545" i="6"/>
  <c r="M547" i="6"/>
  <c r="M549" i="6"/>
  <c r="M551" i="6"/>
  <c r="M553" i="6"/>
  <c r="M555" i="6"/>
  <c r="M557" i="6"/>
  <c r="M559" i="6"/>
  <c r="M561" i="6"/>
  <c r="M563" i="6"/>
  <c r="M565" i="6"/>
  <c r="M567" i="6"/>
  <c r="M569" i="6"/>
  <c r="M571" i="6"/>
  <c r="M573" i="6"/>
  <c r="M575" i="6"/>
  <c r="M577" i="6"/>
  <c r="M579" i="6"/>
  <c r="M581" i="6"/>
  <c r="M583" i="6"/>
  <c r="M585" i="6"/>
  <c r="M587" i="6"/>
  <c r="M589" i="6"/>
  <c r="M591" i="6"/>
  <c r="M593" i="6"/>
  <c r="M595" i="6"/>
  <c r="M597" i="6"/>
  <c r="M599" i="6"/>
  <c r="M601" i="6"/>
  <c r="M603" i="6"/>
  <c r="M606" i="6"/>
  <c r="M608" i="6"/>
  <c r="M610" i="6"/>
  <c r="M614" i="6"/>
  <c r="M616" i="6"/>
  <c r="M618" i="6"/>
  <c r="M620" i="6"/>
  <c r="M622" i="6"/>
  <c r="M624" i="6"/>
  <c r="M626" i="6"/>
  <c r="M628" i="6"/>
  <c r="M630" i="6"/>
  <c r="M632" i="6"/>
  <c r="M634" i="6"/>
  <c r="M636" i="6"/>
  <c r="M638" i="6"/>
  <c r="M640" i="6"/>
  <c r="M642" i="6"/>
  <c r="M644" i="6"/>
  <c r="M646" i="6"/>
  <c r="M648" i="6"/>
  <c r="M650" i="6"/>
  <c r="M652" i="6"/>
  <c r="M654" i="6"/>
  <c r="M656" i="6"/>
  <c r="M658" i="6"/>
  <c r="M660" i="6"/>
  <c r="M662" i="6"/>
  <c r="M664" i="6"/>
  <c r="M666" i="6"/>
  <c r="M668" i="6"/>
  <c r="M670" i="6"/>
  <c r="M672" i="6"/>
  <c r="M674" i="6"/>
  <c r="M676" i="6"/>
  <c r="M678" i="6"/>
  <c r="M680" i="6"/>
  <c r="M682" i="6"/>
  <c r="M684" i="6"/>
  <c r="M686" i="6"/>
  <c r="M688" i="6"/>
  <c r="M690" i="6"/>
  <c r="M692" i="6"/>
  <c r="M694" i="6"/>
  <c r="O695" i="6"/>
  <c r="O697" i="6"/>
  <c r="O699" i="6"/>
  <c r="O701" i="6"/>
  <c r="O704" i="6"/>
  <c r="O706" i="6"/>
  <c r="O708" i="6"/>
  <c r="O710" i="6"/>
  <c r="O712" i="6"/>
  <c r="O714" i="6"/>
  <c r="O716" i="6"/>
  <c r="O718" i="6"/>
  <c r="O720" i="6"/>
  <c r="O722" i="6"/>
  <c r="O724" i="6"/>
  <c r="O726" i="6"/>
  <c r="O728" i="6"/>
  <c r="O730" i="6"/>
  <c r="O732" i="6"/>
  <c r="O734" i="6"/>
  <c r="O736" i="6"/>
  <c r="O738" i="6"/>
  <c r="O740" i="6"/>
  <c r="O742" i="6"/>
  <c r="O744" i="6"/>
  <c r="O746" i="6"/>
  <c r="O748" i="6"/>
  <c r="O750" i="6"/>
  <c r="O752" i="6"/>
  <c r="O754" i="6"/>
  <c r="O756" i="6"/>
  <c r="O758" i="6"/>
  <c r="O760" i="6"/>
  <c r="O762" i="6"/>
  <c r="O764" i="6"/>
  <c r="O766" i="6"/>
  <c r="O768" i="6"/>
  <c r="O770" i="6"/>
  <c r="O772" i="6"/>
  <c r="O774" i="6"/>
  <c r="O778" i="6"/>
  <c r="O780" i="6"/>
  <c r="O782" i="6"/>
  <c r="O784" i="6"/>
  <c r="O786" i="6"/>
  <c r="O788" i="6"/>
  <c r="O790" i="6"/>
  <c r="O792" i="6"/>
  <c r="O794" i="6"/>
  <c r="O796" i="6"/>
  <c r="O798" i="6"/>
  <c r="O800" i="6"/>
  <c r="O802" i="6"/>
  <c r="O804" i="6"/>
  <c r="O806" i="6"/>
  <c r="O808" i="6"/>
  <c r="O810" i="6"/>
  <c r="O812" i="6"/>
  <c r="O814" i="6"/>
  <c r="O816" i="6"/>
  <c r="O818" i="6"/>
  <c r="O820" i="6"/>
  <c r="O822" i="6"/>
  <c r="O825" i="6"/>
  <c r="O827" i="6"/>
  <c r="O829" i="6"/>
  <c r="O831" i="6"/>
  <c r="O833" i="6"/>
  <c r="O835" i="6"/>
  <c r="O837" i="6"/>
  <c r="O840" i="6"/>
  <c r="O842" i="6"/>
  <c r="O844" i="6"/>
  <c r="O846" i="6"/>
  <c r="O848" i="6"/>
  <c r="O850" i="6"/>
  <c r="O852" i="6"/>
  <c r="O854" i="6"/>
  <c r="O857" i="6"/>
  <c r="O859" i="6"/>
  <c r="O861" i="6"/>
  <c r="O864" i="6"/>
  <c r="O866" i="6"/>
  <c r="O868" i="6"/>
  <c r="O870" i="6"/>
  <c r="O872" i="6"/>
  <c r="O874" i="6"/>
  <c r="O876" i="6"/>
  <c r="O878" i="6"/>
  <c r="O880" i="6"/>
  <c r="O882" i="6"/>
  <c r="O884" i="6"/>
  <c r="O886" i="6"/>
  <c r="O888" i="6"/>
  <c r="O890" i="6"/>
  <c r="O892" i="6"/>
  <c r="O894" i="6"/>
  <c r="O896" i="6"/>
  <c r="O898" i="6"/>
  <c r="O900" i="6"/>
  <c r="O902" i="6"/>
  <c r="O904" i="6"/>
  <c r="O906" i="6"/>
  <c r="O908" i="6"/>
  <c r="O910" i="6"/>
  <c r="O912" i="6"/>
  <c r="O914" i="6"/>
  <c r="O916" i="6"/>
  <c r="Q998" i="6"/>
  <c r="M998" i="6"/>
  <c r="M1000" i="6"/>
  <c r="Q1002" i="6"/>
  <c r="M1002" i="6"/>
  <c r="Q1004" i="6"/>
  <c r="M1004" i="6"/>
  <c r="Q1006" i="6"/>
  <c r="M1006" i="6"/>
  <c r="Q1008" i="6"/>
  <c r="M1008" i="6"/>
  <c r="Q1010" i="6"/>
  <c r="M1010" i="6"/>
  <c r="Q1013" i="6"/>
  <c r="M1013" i="6"/>
  <c r="Q1015" i="6"/>
  <c r="M1015" i="6"/>
  <c r="M1017" i="6"/>
  <c r="Q1019" i="6"/>
  <c r="M1019" i="6"/>
  <c r="Q1022" i="6"/>
  <c r="M1022" i="6"/>
  <c r="Q1024" i="6"/>
  <c r="M1024" i="6"/>
  <c r="Q1026" i="6"/>
  <c r="M1026" i="6"/>
  <c r="Q1028" i="6"/>
  <c r="M1028" i="6"/>
  <c r="Q1030" i="6"/>
  <c r="M1030" i="6"/>
  <c r="Q1032" i="6"/>
  <c r="M1032" i="6"/>
  <c r="M1034" i="6"/>
  <c r="Q1036" i="6"/>
  <c r="M1036" i="6"/>
  <c r="Q1038" i="6"/>
  <c r="M1038" i="6"/>
  <c r="Q1040" i="6"/>
  <c r="M1040" i="6"/>
  <c r="Q1042" i="6"/>
  <c r="M1042" i="6"/>
  <c r="Q1044" i="6"/>
  <c r="M1044" i="6"/>
  <c r="Q1046" i="6"/>
  <c r="M1046" i="6"/>
  <c r="Q1048" i="6"/>
  <c r="M1048" i="6"/>
  <c r="Q1050" i="6"/>
  <c r="M1050" i="6"/>
  <c r="Q1052" i="6"/>
  <c r="M1052" i="6"/>
  <c r="Q1054" i="6"/>
  <c r="M1054" i="6"/>
  <c r="Q1056" i="6"/>
  <c r="M1056" i="6"/>
  <c r="Q1058" i="6"/>
  <c r="M1058" i="6"/>
  <c r="Q1060" i="6"/>
  <c r="M1060" i="6"/>
  <c r="Q1062" i="6"/>
  <c r="M1062" i="6"/>
  <c r="Q1064" i="6"/>
  <c r="M1064" i="6"/>
  <c r="Q1066" i="6"/>
  <c r="M1066" i="6"/>
  <c r="Q1068" i="6"/>
  <c r="M1068" i="6"/>
  <c r="Q1070" i="6"/>
  <c r="M1070" i="6"/>
  <c r="Q1072" i="6"/>
  <c r="M1072" i="6"/>
  <c r="Q1074" i="6"/>
  <c r="M1074" i="6"/>
  <c r="Q1076" i="6"/>
  <c r="M1076" i="6"/>
  <c r="Q1078" i="6"/>
  <c r="M1078" i="6"/>
  <c r="Q1080" i="6"/>
  <c r="M1080" i="6"/>
  <c r="Q1082" i="6"/>
  <c r="M1082" i="6"/>
  <c r="Q1084" i="6"/>
  <c r="M1084" i="6"/>
  <c r="Q1086" i="6"/>
  <c r="M1086" i="6"/>
  <c r="Q1088" i="6"/>
  <c r="M1088" i="6"/>
  <c r="Q1090" i="6"/>
  <c r="M1090" i="6"/>
  <c r="M918" i="6"/>
  <c r="M920" i="6"/>
  <c r="M922" i="6"/>
  <c r="M924" i="6"/>
  <c r="M926" i="6"/>
  <c r="M928" i="6"/>
  <c r="M930" i="6"/>
  <c r="M932" i="6"/>
  <c r="M934" i="6"/>
  <c r="M936" i="6"/>
  <c r="M938" i="6"/>
  <c r="M940" i="6"/>
  <c r="M942" i="6"/>
  <c r="M944" i="6"/>
  <c r="M946" i="6"/>
  <c r="M948" i="6"/>
  <c r="M950" i="6"/>
  <c r="M952" i="6"/>
  <c r="M954" i="6"/>
  <c r="M956" i="6"/>
  <c r="M958" i="6"/>
  <c r="M960" i="6"/>
  <c r="M962" i="6"/>
  <c r="M964" i="6"/>
  <c r="M966" i="6"/>
  <c r="M969" i="6"/>
  <c r="M971" i="6"/>
  <c r="M973" i="6"/>
  <c r="M976" i="6"/>
  <c r="M978" i="6"/>
  <c r="M980" i="6"/>
  <c r="M982" i="6"/>
  <c r="M984" i="6"/>
  <c r="M986" i="6"/>
  <c r="M988" i="6"/>
  <c r="M990" i="6"/>
  <c r="M992" i="6"/>
  <c r="M994" i="6"/>
  <c r="M996" i="6"/>
  <c r="O998" i="6"/>
  <c r="O1000" i="6"/>
  <c r="O1002" i="6"/>
  <c r="O1004" i="6"/>
  <c r="O1006" i="6"/>
  <c r="O1008" i="6"/>
  <c r="O1010" i="6"/>
  <c r="O1013" i="6"/>
  <c r="O1015" i="6"/>
  <c r="O1017" i="6"/>
  <c r="O1019" i="6"/>
  <c r="O1022" i="6"/>
  <c r="O1024" i="6"/>
  <c r="O1026" i="6"/>
  <c r="O1028" i="6"/>
  <c r="O1030" i="6"/>
  <c r="O1032" i="6"/>
  <c r="O1034" i="6"/>
  <c r="O1036" i="6"/>
  <c r="O1038" i="6"/>
  <c r="O1040" i="6"/>
  <c r="O1042" i="6"/>
  <c r="O1044" i="6"/>
  <c r="O1046" i="6"/>
  <c r="O1048" i="6"/>
  <c r="O1050" i="6"/>
  <c r="O1052" i="6"/>
  <c r="O1054" i="6"/>
  <c r="O1056" i="6"/>
  <c r="O1058" i="6"/>
  <c r="O1060" i="6"/>
  <c r="O1062" i="6"/>
  <c r="O1064" i="6"/>
  <c r="O1066" i="6"/>
  <c r="O1068" i="6"/>
  <c r="O1070" i="6"/>
  <c r="O1072" i="6"/>
  <c r="O1074" i="6"/>
  <c r="O1076" i="6"/>
  <c r="O1078" i="6"/>
  <c r="O1080" i="6"/>
  <c r="O1082" i="6"/>
  <c r="O1084" i="6"/>
  <c r="O1086" i="6"/>
  <c r="O1088" i="6"/>
  <c r="O1090" i="6"/>
  <c r="Q1166" i="6"/>
  <c r="M1166" i="6"/>
  <c r="Q1168" i="6"/>
  <c r="M1168" i="6"/>
  <c r="Q1170" i="6"/>
  <c r="M1170" i="6"/>
  <c r="Q1172" i="6"/>
  <c r="M1172" i="6"/>
  <c r="Q1174" i="6"/>
  <c r="M1174" i="6"/>
  <c r="Q1176" i="6"/>
  <c r="M1176" i="6"/>
  <c r="Q1178" i="6"/>
  <c r="Q1180" i="6"/>
  <c r="M1180" i="6"/>
  <c r="Q1182" i="6"/>
  <c r="M1182" i="6"/>
  <c r="Q1184" i="6"/>
  <c r="M1184" i="6"/>
  <c r="Q1186" i="6"/>
  <c r="M1186" i="6"/>
  <c r="Q1188" i="6"/>
  <c r="M1188" i="6"/>
  <c r="Q1190" i="6"/>
  <c r="M1190" i="6"/>
  <c r="Q1192" i="6"/>
  <c r="M1192" i="6"/>
  <c r="Q1194" i="6"/>
  <c r="Q1196" i="6"/>
  <c r="M1196" i="6"/>
  <c r="Q1198" i="6"/>
  <c r="M1198" i="6"/>
  <c r="Q1200" i="6"/>
  <c r="M1200" i="6"/>
  <c r="Q1202" i="6"/>
  <c r="M1202" i="6"/>
  <c r="Q1204" i="6"/>
  <c r="M1204" i="6"/>
  <c r="Q1207" i="6"/>
  <c r="M1207" i="6"/>
  <c r="M1092" i="6"/>
  <c r="M1094" i="6"/>
  <c r="M1096" i="6"/>
  <c r="M1098" i="6"/>
  <c r="M1100" i="6"/>
  <c r="M1102" i="6"/>
  <c r="M1104" i="6"/>
  <c r="M1106" i="6"/>
  <c r="M1108" i="6"/>
  <c r="M1110" i="6"/>
  <c r="M1112" i="6"/>
  <c r="M1114" i="6"/>
  <c r="M1116" i="6"/>
  <c r="M1118" i="6"/>
  <c r="M1120" i="6"/>
  <c r="M1122" i="6"/>
  <c r="M1125" i="6"/>
  <c r="M1127" i="6"/>
  <c r="M1129" i="6"/>
  <c r="M1131" i="6"/>
  <c r="M1134" i="6"/>
  <c r="M1136" i="6"/>
  <c r="M1138" i="6"/>
  <c r="M1140" i="6"/>
  <c r="M1142" i="6"/>
  <c r="M1144" i="6"/>
  <c r="M1146" i="6"/>
  <c r="M1148" i="6"/>
  <c r="O1152" i="6"/>
  <c r="O1166" i="6"/>
  <c r="O1168" i="6"/>
  <c r="O1170" i="6"/>
  <c r="O1172" i="6"/>
  <c r="O1174" i="6"/>
  <c r="O1176" i="6"/>
  <c r="O1180" i="6"/>
  <c r="O1182" i="6"/>
  <c r="O1184" i="6"/>
  <c r="O1186" i="6"/>
  <c r="O1188" i="6"/>
  <c r="O1190" i="6"/>
  <c r="O1192" i="6"/>
  <c r="O1196" i="6"/>
  <c r="O1198" i="6"/>
  <c r="O1200" i="6"/>
  <c r="O1202" i="6"/>
  <c r="O1204" i="6"/>
  <c r="O1207" i="6"/>
  <c r="M703" i="6"/>
  <c r="M1338" i="6"/>
  <c r="M1340" i="6"/>
  <c r="M1342" i="6"/>
  <c r="M1344" i="6"/>
  <c r="M1346" i="6"/>
  <c r="M1348" i="6"/>
  <c r="M1350" i="6"/>
  <c r="M1352" i="6"/>
  <c r="M1354" i="6"/>
  <c r="M1356" i="6"/>
  <c r="M1358" i="6"/>
  <c r="M1360" i="6"/>
  <c r="M1362" i="6"/>
  <c r="M1364" i="6"/>
  <c r="M1366" i="6"/>
  <c r="M1368" i="6"/>
  <c r="M1370" i="6"/>
  <c r="M1372" i="6"/>
  <c r="M1374" i="6"/>
  <c r="M1376" i="6"/>
  <c r="M1378" i="6"/>
  <c r="M1380" i="6"/>
  <c r="M1382" i="6"/>
  <c r="M1384" i="6"/>
  <c r="M1386" i="6"/>
  <c r="M1388" i="6"/>
  <c r="M1390" i="6"/>
  <c r="M1392" i="6"/>
  <c r="M1394" i="6"/>
  <c r="M1396" i="6"/>
  <c r="M1398" i="6"/>
  <c r="M1402" i="6"/>
  <c r="M1404" i="6"/>
  <c r="M1406" i="6"/>
  <c r="M1408" i="6"/>
  <c r="M1410" i="6"/>
  <c r="M1412" i="6"/>
  <c r="M1414" i="6"/>
  <c r="M1418" i="6"/>
  <c r="M1420" i="6"/>
  <c r="M1422" i="6"/>
  <c r="M1424" i="6"/>
  <c r="M1426" i="6"/>
  <c r="M1428" i="6"/>
  <c r="M1209" i="6"/>
  <c r="M1211" i="6"/>
  <c r="M1213" i="6"/>
  <c r="M1215" i="6"/>
  <c r="M1217" i="6"/>
  <c r="M1149" i="6"/>
  <c r="M1151" i="6"/>
  <c r="M839" i="6"/>
  <c r="M509" i="6"/>
  <c r="M458" i="6"/>
  <c r="Q1430" i="6"/>
  <c r="M1430" i="6"/>
  <c r="Q1432" i="6"/>
  <c r="M1432" i="6"/>
  <c r="Q1434" i="6"/>
  <c r="M1434" i="6"/>
  <c r="Q1436" i="6"/>
  <c r="M1436" i="6"/>
  <c r="Q1438" i="6"/>
  <c r="M1438" i="6"/>
  <c r="Q1440" i="6"/>
  <c r="M1440" i="6"/>
  <c r="Q1442" i="6"/>
  <c r="M1442" i="6"/>
  <c r="Q1444" i="6"/>
  <c r="M1444" i="6"/>
  <c r="Q1446" i="6"/>
  <c r="M1446" i="6"/>
  <c r="Q1448" i="6"/>
  <c r="M1448" i="6"/>
  <c r="Q1450" i="6"/>
  <c r="M1450" i="6"/>
  <c r="Q1452" i="6"/>
  <c r="M1452" i="6"/>
  <c r="Q1454" i="6"/>
  <c r="M1454" i="6"/>
  <c r="Q1456" i="6"/>
  <c r="M1456" i="6"/>
  <c r="Q1458" i="6"/>
  <c r="M1458" i="6"/>
  <c r="Q1460" i="6"/>
  <c r="M1460" i="6"/>
  <c r="Q1462" i="6"/>
  <c r="M1462" i="6"/>
  <c r="M1464" i="6"/>
  <c r="M1466" i="6"/>
  <c r="M1468" i="6"/>
  <c r="M1470" i="6"/>
  <c r="M1472" i="6"/>
  <c r="M1474" i="6"/>
  <c r="M1476" i="6"/>
  <c r="M1478" i="6"/>
  <c r="M1480" i="6"/>
  <c r="M1482" i="6"/>
  <c r="M1484" i="6"/>
  <c r="M1486" i="6"/>
  <c r="M1488" i="6"/>
  <c r="M1490" i="6"/>
  <c r="M1492" i="6"/>
  <c r="M1494" i="6"/>
  <c r="M1496" i="6"/>
  <c r="M1498" i="6"/>
  <c r="M1500" i="6"/>
  <c r="M1502" i="6"/>
  <c r="M1504" i="6"/>
  <c r="M1506" i="6"/>
  <c r="M1508" i="6"/>
  <c r="M1510" i="6"/>
  <c r="M1512" i="6"/>
  <c r="M1514" i="6"/>
  <c r="M1516" i="6"/>
  <c r="M1518" i="6"/>
  <c r="M1520" i="6"/>
  <c r="M46" i="6"/>
  <c r="Q46" i="6"/>
  <c r="O46" i="6"/>
  <c r="Q58" i="6"/>
  <c r="O58" i="6"/>
  <c r="M58" i="6"/>
  <c r="O61" i="6"/>
  <c r="Q61" i="6"/>
  <c r="M61" i="6"/>
  <c r="Q67" i="6"/>
  <c r="O67" i="6"/>
  <c r="M67" i="6"/>
  <c r="Q83" i="6"/>
  <c r="M83" i="6"/>
  <c r="O83" i="6"/>
  <c r="Q200" i="6"/>
  <c r="O200" i="6"/>
  <c r="M200" i="6"/>
  <c r="M30" i="6"/>
  <c r="Q30" i="6"/>
  <c r="O30" i="6"/>
  <c r="Q39" i="6"/>
  <c r="M39" i="6"/>
  <c r="O39" i="6"/>
  <c r="Q7" i="6"/>
  <c r="M7" i="6"/>
  <c r="O7" i="6"/>
  <c r="M14" i="6"/>
  <c r="Q14" i="6"/>
  <c r="O14" i="6"/>
  <c r="Q23" i="6"/>
  <c r="M23" i="6"/>
  <c r="O23" i="6"/>
  <c r="Q10" i="6"/>
  <c r="M10" i="6"/>
  <c r="O10" i="6"/>
  <c r="Q26" i="6"/>
  <c r="M26" i="6"/>
  <c r="O26" i="6"/>
  <c r="Q42" i="6"/>
  <c r="M42" i="6"/>
  <c r="O42" i="6"/>
  <c r="Q90" i="6"/>
  <c r="O90" i="6"/>
  <c r="M90" i="6"/>
  <c r="O93" i="6"/>
  <c r="Q93" i="6"/>
  <c r="Q99" i="6"/>
  <c r="O99" i="6"/>
  <c r="M99" i="6"/>
  <c r="O143" i="6"/>
  <c r="M143" i="6"/>
  <c r="Q143" i="6"/>
  <c r="O151" i="6"/>
  <c r="M151" i="6"/>
  <c r="Q151" i="6"/>
  <c r="O159" i="6"/>
  <c r="M159" i="6"/>
  <c r="O167" i="6"/>
  <c r="M167" i="6"/>
  <c r="Q167" i="6"/>
  <c r="O178" i="6"/>
  <c r="M178" i="6"/>
  <c r="Q178" i="6"/>
  <c r="O186" i="6"/>
  <c r="M186" i="6"/>
  <c r="Q186" i="6"/>
  <c r="O194" i="6"/>
  <c r="M194" i="6"/>
  <c r="Q194" i="6"/>
  <c r="M211" i="6"/>
  <c r="Q211" i="6"/>
  <c r="O211" i="6"/>
  <c r="M227" i="6"/>
  <c r="Q227" i="6"/>
  <c r="O227" i="6"/>
  <c r="M243" i="6"/>
  <c r="Q243" i="6"/>
  <c r="O243" i="6"/>
  <c r="M259" i="6"/>
  <c r="Q259" i="6"/>
  <c r="O259" i="6"/>
  <c r="M276" i="6"/>
  <c r="Q276" i="6"/>
  <c r="O276" i="6"/>
  <c r="M292" i="6"/>
  <c r="Q292" i="6"/>
  <c r="O292" i="6"/>
  <c r="M309" i="6"/>
  <c r="Q309" i="6"/>
  <c r="O309" i="6"/>
  <c r="M325" i="6"/>
  <c r="Q325" i="6"/>
  <c r="O325" i="6"/>
  <c r="M342" i="6"/>
  <c r="Q342" i="6"/>
  <c r="O342" i="6"/>
  <c r="Q159" i="6"/>
  <c r="M358" i="6"/>
  <c r="Q358" i="6"/>
  <c r="O358" i="6"/>
  <c r="M375" i="6"/>
  <c r="Q375" i="6"/>
  <c r="O375" i="6"/>
  <c r="M391" i="6"/>
  <c r="Q391" i="6"/>
  <c r="O391" i="6"/>
  <c r="M407" i="6"/>
  <c r="Q407" i="6"/>
  <c r="O407" i="6"/>
  <c r="M423" i="6"/>
  <c r="Q423" i="6"/>
  <c r="O423" i="6"/>
  <c r="M439" i="6"/>
  <c r="Q439" i="6"/>
  <c r="O439" i="6"/>
  <c r="M455" i="6"/>
  <c r="Q455" i="6"/>
  <c r="O455" i="6"/>
  <c r="M472" i="6"/>
  <c r="Q472" i="6"/>
  <c r="O472" i="6"/>
  <c r="M491" i="6"/>
  <c r="Q491" i="6"/>
  <c r="O491" i="6"/>
  <c r="M507" i="6"/>
  <c r="Q507" i="6"/>
  <c r="O507" i="6"/>
  <c r="M524" i="6"/>
  <c r="Q524" i="6"/>
  <c r="O524" i="6"/>
  <c r="M540" i="6"/>
  <c r="Q540" i="6"/>
  <c r="O540" i="6"/>
  <c r="M556" i="6"/>
  <c r="Q556" i="6"/>
  <c r="O556" i="6"/>
  <c r="M572" i="6"/>
  <c r="Q572" i="6"/>
  <c r="O572" i="6"/>
  <c r="M594" i="6"/>
  <c r="Q594" i="6"/>
  <c r="O594" i="6"/>
  <c r="Q612" i="6"/>
  <c r="O612" i="6"/>
  <c r="M612" i="6"/>
  <c r="M627" i="6"/>
  <c r="Q627" i="6"/>
  <c r="O627" i="6"/>
  <c r="O1154" i="6"/>
  <c r="M1154" i="6"/>
  <c r="Q1154" i="6"/>
  <c r="O1255" i="6"/>
  <c r="Q1255" i="6"/>
  <c r="M1255" i="6"/>
  <c r="Q1343" i="6"/>
  <c r="M1343" i="6"/>
  <c r="O1343" i="6"/>
  <c r="Q1359" i="6"/>
  <c r="M1359" i="6"/>
  <c r="O1359" i="6"/>
  <c r="Q1375" i="6"/>
  <c r="M1375" i="6"/>
  <c r="O1375" i="6"/>
  <c r="Q1400" i="6"/>
  <c r="O1400" i="6"/>
  <c r="M1400" i="6"/>
  <c r="Q1416" i="6"/>
  <c r="O1416" i="6"/>
  <c r="M1416" i="6"/>
  <c r="Q1465" i="6"/>
  <c r="M1465" i="6"/>
  <c r="O1465" i="6"/>
  <c r="Q1481" i="6"/>
  <c r="M1481" i="6"/>
  <c r="O1481" i="6"/>
  <c r="Q1497" i="6"/>
  <c r="M1497" i="6"/>
  <c r="O1497" i="6"/>
  <c r="Q1513" i="6"/>
  <c r="M1513" i="6"/>
  <c r="O1513" i="6"/>
  <c r="Q2" i="6"/>
  <c r="M2" i="6"/>
  <c r="O2" i="6"/>
  <c r="Q18" i="6"/>
  <c r="M18" i="6"/>
  <c r="O18" i="6"/>
  <c r="Q34" i="6"/>
  <c r="M34" i="6"/>
  <c r="O34" i="6"/>
  <c r="Q50" i="6"/>
  <c r="M50" i="6"/>
  <c r="O50" i="6"/>
  <c r="Q79" i="6"/>
  <c r="M79" i="6"/>
  <c r="Q95" i="6"/>
  <c r="M95" i="6"/>
  <c r="Q106" i="6"/>
  <c r="O106" i="6"/>
  <c r="O147" i="6"/>
  <c r="M147" i="6"/>
  <c r="O155" i="6"/>
  <c r="M155" i="6"/>
  <c r="Q155" i="6"/>
  <c r="O163" i="6"/>
  <c r="M163" i="6"/>
  <c r="O171" i="6"/>
  <c r="M171" i="6"/>
  <c r="Q171" i="6"/>
  <c r="O182" i="6"/>
  <c r="M182" i="6"/>
  <c r="O190" i="6"/>
  <c r="M190" i="6"/>
  <c r="Q190" i="6"/>
  <c r="M203" i="6"/>
  <c r="Q203" i="6"/>
  <c r="O203" i="6"/>
  <c r="M219" i="6"/>
  <c r="Q219" i="6"/>
  <c r="O219" i="6"/>
  <c r="M235" i="6"/>
  <c r="Q235" i="6"/>
  <c r="O235" i="6"/>
  <c r="M251" i="6"/>
  <c r="Q251" i="6"/>
  <c r="O251" i="6"/>
  <c r="M268" i="6"/>
  <c r="Q268" i="6"/>
  <c r="O268" i="6"/>
  <c r="M284" i="6"/>
  <c r="Q284" i="6"/>
  <c r="O284" i="6"/>
  <c r="M301" i="6"/>
  <c r="Q301" i="6"/>
  <c r="O301" i="6"/>
  <c r="M317" i="6"/>
  <c r="Q317" i="6"/>
  <c r="O317" i="6"/>
  <c r="M334" i="6"/>
  <c r="Q334" i="6"/>
  <c r="O334" i="6"/>
  <c r="M350" i="6"/>
  <c r="Q350" i="6"/>
  <c r="O350" i="6"/>
  <c r="M367" i="6"/>
  <c r="Q367" i="6"/>
  <c r="O367" i="6"/>
  <c r="M383" i="6"/>
  <c r="Q383" i="6"/>
  <c r="O383" i="6"/>
  <c r="M399" i="6"/>
  <c r="Q399" i="6"/>
  <c r="O399" i="6"/>
  <c r="M415" i="6"/>
  <c r="Q415" i="6"/>
  <c r="O415" i="6"/>
  <c r="M431" i="6"/>
  <c r="Q431" i="6"/>
  <c r="O431" i="6"/>
  <c r="M447" i="6"/>
  <c r="Q447" i="6"/>
  <c r="O447" i="6"/>
  <c r="M464" i="6"/>
  <c r="Q464" i="6"/>
  <c r="O464" i="6"/>
  <c r="M6" i="6"/>
  <c r="Q6" i="6"/>
  <c r="Q15" i="6"/>
  <c r="M15" i="6"/>
  <c r="O15" i="6"/>
  <c r="M22" i="6"/>
  <c r="Q22" i="6"/>
  <c r="Q31" i="6"/>
  <c r="M31" i="6"/>
  <c r="O31" i="6"/>
  <c r="M38" i="6"/>
  <c r="Q38" i="6"/>
  <c r="Q47" i="6"/>
  <c r="M47" i="6"/>
  <c r="O47" i="6"/>
  <c r="Q63" i="6"/>
  <c r="M63" i="6"/>
  <c r="Q74" i="6"/>
  <c r="O74" i="6"/>
  <c r="M78" i="6"/>
  <c r="Q78" i="6"/>
  <c r="Q216" i="6"/>
  <c r="O216" i="6"/>
  <c r="Q232" i="6"/>
  <c r="O232" i="6"/>
  <c r="Q248" i="6"/>
  <c r="O248" i="6"/>
  <c r="Q264" i="6"/>
  <c r="O264" i="6"/>
  <c r="Q281" i="6"/>
  <c r="O281" i="6"/>
  <c r="Q297" i="6"/>
  <c r="O297" i="6"/>
  <c r="Q314" i="6"/>
  <c r="O314" i="6"/>
  <c r="Q330" i="6"/>
  <c r="O330" i="6"/>
  <c r="Q347" i="6"/>
  <c r="O347" i="6"/>
  <c r="Q363" i="6"/>
  <c r="O363" i="6"/>
  <c r="Q380" i="6"/>
  <c r="O380" i="6"/>
  <c r="Q396" i="6"/>
  <c r="O396" i="6"/>
  <c r="Q412" i="6"/>
  <c r="O412" i="6"/>
  <c r="Q428" i="6"/>
  <c r="O428" i="6"/>
  <c r="Q444" i="6"/>
  <c r="O444" i="6"/>
  <c r="Q461" i="6"/>
  <c r="O461" i="6"/>
  <c r="Q479" i="6"/>
  <c r="O479" i="6"/>
  <c r="Q496" i="6"/>
  <c r="O496" i="6"/>
  <c r="Q513" i="6"/>
  <c r="O513" i="6"/>
  <c r="Q529" i="6"/>
  <c r="O529" i="6"/>
  <c r="Q545" i="6"/>
  <c r="O545" i="6"/>
  <c r="Q561" i="6"/>
  <c r="O561" i="6"/>
  <c r="Q577" i="6"/>
  <c r="O577" i="6"/>
  <c r="O617" i="6"/>
  <c r="Q617" i="6"/>
  <c r="M617" i="6"/>
  <c r="Q640" i="6"/>
  <c r="O640" i="6"/>
  <c r="Q656" i="6"/>
  <c r="O656" i="6"/>
  <c r="Q672" i="6"/>
  <c r="O672" i="6"/>
  <c r="Q688" i="6"/>
  <c r="O688" i="6"/>
  <c r="M925" i="6"/>
  <c r="Q925" i="6"/>
  <c r="O925" i="6"/>
  <c r="M941" i="6"/>
  <c r="Q941" i="6"/>
  <c r="O941" i="6"/>
  <c r="M957" i="6"/>
  <c r="Q957" i="6"/>
  <c r="O957" i="6"/>
  <c r="M974" i="6"/>
  <c r="Q974" i="6"/>
  <c r="O974" i="6"/>
  <c r="M991" i="6"/>
  <c r="Q991" i="6"/>
  <c r="O991" i="6"/>
  <c r="Q999" i="6"/>
  <c r="M999" i="6"/>
  <c r="O999" i="6"/>
  <c r="Q1016" i="6"/>
  <c r="M1016" i="6"/>
  <c r="O1016" i="6"/>
  <c r="Q1033" i="6"/>
  <c r="M1033" i="6"/>
  <c r="O1033" i="6"/>
  <c r="Q1055" i="6"/>
  <c r="O1055" i="6"/>
  <c r="M1055" i="6"/>
  <c r="M1103" i="6"/>
  <c r="Q1103" i="6"/>
  <c r="O1103" i="6"/>
  <c r="M1119" i="6"/>
  <c r="Q1119" i="6"/>
  <c r="O1119" i="6"/>
  <c r="M1137" i="6"/>
  <c r="Q1137" i="6"/>
  <c r="O1137" i="6"/>
  <c r="M1178" i="6"/>
  <c r="O1178" i="6"/>
  <c r="M1194" i="6"/>
  <c r="O1194" i="6"/>
  <c r="Q1149" i="6"/>
  <c r="O1149" i="6"/>
  <c r="O1259" i="6"/>
  <c r="Q1259" i="6"/>
  <c r="M1259" i="6"/>
  <c r="M482" i="6"/>
  <c r="Q482" i="6"/>
  <c r="O482" i="6"/>
  <c r="M499" i="6"/>
  <c r="Q499" i="6"/>
  <c r="O499" i="6"/>
  <c r="M516" i="6"/>
  <c r="Q516" i="6"/>
  <c r="O516" i="6"/>
  <c r="M532" i="6"/>
  <c r="Q532" i="6"/>
  <c r="O532" i="6"/>
  <c r="M548" i="6"/>
  <c r="Q548" i="6"/>
  <c r="O548" i="6"/>
  <c r="M564" i="6"/>
  <c r="Q564" i="6"/>
  <c r="O564" i="6"/>
  <c r="M580" i="6"/>
  <c r="Q580" i="6"/>
  <c r="O580" i="6"/>
  <c r="O1271" i="6"/>
  <c r="Q1271" i="6"/>
  <c r="M1271" i="6"/>
  <c r="Q3" i="6"/>
  <c r="M3" i="6"/>
  <c r="Q11" i="6"/>
  <c r="M11" i="6"/>
  <c r="Q19" i="6"/>
  <c r="M19" i="6"/>
  <c r="Q27" i="6"/>
  <c r="M27" i="6"/>
  <c r="Q35" i="6"/>
  <c r="M35" i="6"/>
  <c r="Q43" i="6"/>
  <c r="M43" i="6"/>
  <c r="Q51" i="6"/>
  <c r="M51" i="6"/>
  <c r="M62" i="6"/>
  <c r="Q62" i="6"/>
  <c r="O68" i="6"/>
  <c r="Q68" i="6"/>
  <c r="O77" i="6"/>
  <c r="Q77" i="6"/>
  <c r="O84" i="6"/>
  <c r="Q84" i="6"/>
  <c r="M94" i="6"/>
  <c r="Q94" i="6"/>
  <c r="O100" i="6"/>
  <c r="Q100" i="6"/>
  <c r="Q208" i="6"/>
  <c r="O208" i="6"/>
  <c r="Q224" i="6"/>
  <c r="O224" i="6"/>
  <c r="Q240" i="6"/>
  <c r="O240" i="6"/>
  <c r="Q256" i="6"/>
  <c r="O256" i="6"/>
  <c r="Q273" i="6"/>
  <c r="O273" i="6"/>
  <c r="Q289" i="6"/>
  <c r="O289" i="6"/>
  <c r="Q306" i="6"/>
  <c r="O306" i="6"/>
  <c r="Q322" i="6"/>
  <c r="O322" i="6"/>
  <c r="Q339" i="6"/>
  <c r="O339" i="6"/>
  <c r="Q355" i="6"/>
  <c r="O355" i="6"/>
  <c r="Q372" i="6"/>
  <c r="O372" i="6"/>
  <c r="Q388" i="6"/>
  <c r="O388" i="6"/>
  <c r="Q404" i="6"/>
  <c r="O404" i="6"/>
  <c r="Q420" i="6"/>
  <c r="O420" i="6"/>
  <c r="Q436" i="6"/>
  <c r="O436" i="6"/>
  <c r="Q452" i="6"/>
  <c r="O452" i="6"/>
  <c r="Q469" i="6"/>
  <c r="O469" i="6"/>
  <c r="Q488" i="6"/>
  <c r="O488" i="6"/>
  <c r="Q504" i="6"/>
  <c r="O504" i="6"/>
  <c r="Q521" i="6"/>
  <c r="O521" i="6"/>
  <c r="Q537" i="6"/>
  <c r="O537" i="6"/>
  <c r="Q553" i="6"/>
  <c r="O553" i="6"/>
  <c r="Q569" i="6"/>
  <c r="O569" i="6"/>
  <c r="Q585" i="6"/>
  <c r="O585" i="6"/>
  <c r="O600" i="6"/>
  <c r="Q600" i="6"/>
  <c r="M600" i="6"/>
  <c r="O610" i="6"/>
  <c r="Q610" i="6"/>
  <c r="O633" i="6"/>
  <c r="Q633" i="6"/>
  <c r="M633" i="6"/>
  <c r="Q648" i="6"/>
  <c r="O648" i="6"/>
  <c r="Q664" i="6"/>
  <c r="O664" i="6"/>
  <c r="Q680" i="6"/>
  <c r="O680" i="6"/>
  <c r="M705" i="6"/>
  <c r="Q705" i="6"/>
  <c r="O705" i="6"/>
  <c r="M721" i="6"/>
  <c r="Q721" i="6"/>
  <c r="O721" i="6"/>
  <c r="M737" i="6"/>
  <c r="Q737" i="6"/>
  <c r="O737" i="6"/>
  <c r="M753" i="6"/>
  <c r="Q753" i="6"/>
  <c r="O753" i="6"/>
  <c r="M769" i="6"/>
  <c r="Q769" i="6"/>
  <c r="O769" i="6"/>
  <c r="M785" i="6"/>
  <c r="Q785" i="6"/>
  <c r="O785" i="6"/>
  <c r="M801" i="6"/>
  <c r="Q801" i="6"/>
  <c r="O801" i="6"/>
  <c r="O1275" i="6"/>
  <c r="Q1275" i="6"/>
  <c r="M1275" i="6"/>
  <c r="Q199" i="6"/>
  <c r="M199" i="6"/>
  <c r="Q207" i="6"/>
  <c r="M207" i="6"/>
  <c r="Q215" i="6"/>
  <c r="M215" i="6"/>
  <c r="Q223" i="6"/>
  <c r="M223" i="6"/>
  <c r="Q231" i="6"/>
  <c r="M231" i="6"/>
  <c r="Q239" i="6"/>
  <c r="M239" i="6"/>
  <c r="Q247" i="6"/>
  <c r="M247" i="6"/>
  <c r="Q255" i="6"/>
  <c r="M255" i="6"/>
  <c r="Q263" i="6"/>
  <c r="M263" i="6"/>
  <c r="Q272" i="6"/>
  <c r="M272" i="6"/>
  <c r="Q280" i="6"/>
  <c r="M280" i="6"/>
  <c r="Q288" i="6"/>
  <c r="M288" i="6"/>
  <c r="Q296" i="6"/>
  <c r="M296" i="6"/>
  <c r="Q305" i="6"/>
  <c r="M305" i="6"/>
  <c r="Q313" i="6"/>
  <c r="M313" i="6"/>
  <c r="Q321" i="6"/>
  <c r="M321" i="6"/>
  <c r="Q329" i="6"/>
  <c r="M329" i="6"/>
  <c r="Q338" i="6"/>
  <c r="M338" i="6"/>
  <c r="Q346" i="6"/>
  <c r="M346" i="6"/>
  <c r="Q354" i="6"/>
  <c r="M354" i="6"/>
  <c r="Q362" i="6"/>
  <c r="M362" i="6"/>
  <c r="Q371" i="6"/>
  <c r="M371" i="6"/>
  <c r="Q379" i="6"/>
  <c r="M379" i="6"/>
  <c r="Q387" i="6"/>
  <c r="M387" i="6"/>
  <c r="Q395" i="6"/>
  <c r="M395" i="6"/>
  <c r="Q403" i="6"/>
  <c r="M403" i="6"/>
  <c r="Q411" i="6"/>
  <c r="M411" i="6"/>
  <c r="Q419" i="6"/>
  <c r="M419" i="6"/>
  <c r="Q427" i="6"/>
  <c r="M427" i="6"/>
  <c r="Q435" i="6"/>
  <c r="M435" i="6"/>
  <c r="Q443" i="6"/>
  <c r="M443" i="6"/>
  <c r="Q451" i="6"/>
  <c r="M451" i="6"/>
  <c r="Q460" i="6"/>
  <c r="M460" i="6"/>
  <c r="Q468" i="6"/>
  <c r="M468" i="6"/>
  <c r="Q476" i="6"/>
  <c r="M476" i="6"/>
  <c r="Q487" i="6"/>
  <c r="M487" i="6"/>
  <c r="Q495" i="6"/>
  <c r="M495" i="6"/>
  <c r="Q503" i="6"/>
  <c r="M503" i="6"/>
  <c r="Q512" i="6"/>
  <c r="M512" i="6"/>
  <c r="Q520" i="6"/>
  <c r="M520" i="6"/>
  <c r="Q528" i="6"/>
  <c r="M528" i="6"/>
  <c r="Q536" i="6"/>
  <c r="M536" i="6"/>
  <c r="Q544" i="6"/>
  <c r="M544" i="6"/>
  <c r="Q552" i="6"/>
  <c r="M552" i="6"/>
  <c r="Q560" i="6"/>
  <c r="M560" i="6"/>
  <c r="Q568" i="6"/>
  <c r="M568" i="6"/>
  <c r="Q576" i="6"/>
  <c r="M576" i="6"/>
  <c r="Q584" i="6"/>
  <c r="M584" i="6"/>
  <c r="Q607" i="6"/>
  <c r="O607" i="6"/>
  <c r="M611" i="6"/>
  <c r="Q611" i="6"/>
  <c r="Q643" i="6"/>
  <c r="M643" i="6"/>
  <c r="O643" i="6"/>
  <c r="Q659" i="6"/>
  <c r="M659" i="6"/>
  <c r="O659" i="6"/>
  <c r="Q675" i="6"/>
  <c r="M675" i="6"/>
  <c r="O675" i="6"/>
  <c r="Q691" i="6"/>
  <c r="M691" i="6"/>
  <c r="O691" i="6"/>
  <c r="Q709" i="6"/>
  <c r="M709" i="6"/>
  <c r="O709" i="6"/>
  <c r="Q725" i="6"/>
  <c r="M725" i="6"/>
  <c r="O725" i="6"/>
  <c r="Q741" i="6"/>
  <c r="M741" i="6"/>
  <c r="O741" i="6"/>
  <c r="Q757" i="6"/>
  <c r="M757" i="6"/>
  <c r="O757" i="6"/>
  <c r="Q773" i="6"/>
  <c r="M773" i="6"/>
  <c r="O773" i="6"/>
  <c r="Q789" i="6"/>
  <c r="M789" i="6"/>
  <c r="O789" i="6"/>
  <c r="Q805" i="6"/>
  <c r="M805" i="6"/>
  <c r="O805" i="6"/>
  <c r="Q821" i="6"/>
  <c r="M821" i="6"/>
  <c r="O821" i="6"/>
  <c r="Q838" i="6"/>
  <c r="M838" i="6"/>
  <c r="O838" i="6"/>
  <c r="Q856" i="6"/>
  <c r="M856" i="6"/>
  <c r="O856" i="6"/>
  <c r="Q873" i="6"/>
  <c r="M873" i="6"/>
  <c r="O873" i="6"/>
  <c r="Q889" i="6"/>
  <c r="M889" i="6"/>
  <c r="O889" i="6"/>
  <c r="Q905" i="6"/>
  <c r="M905" i="6"/>
  <c r="O905" i="6"/>
  <c r="Q922" i="6"/>
  <c r="O922" i="6"/>
  <c r="Q938" i="6"/>
  <c r="O938" i="6"/>
  <c r="Q954" i="6"/>
  <c r="O954" i="6"/>
  <c r="Q971" i="6"/>
  <c r="O971" i="6"/>
  <c r="Q988" i="6"/>
  <c r="O988" i="6"/>
  <c r="M1011" i="6"/>
  <c r="Q1011" i="6"/>
  <c r="O1011" i="6"/>
  <c r="M1029" i="6"/>
  <c r="Q1029" i="6"/>
  <c r="O1029" i="6"/>
  <c r="M817" i="6"/>
  <c r="Q817" i="6"/>
  <c r="O817" i="6"/>
  <c r="M834" i="6"/>
  <c r="Q834" i="6"/>
  <c r="O834" i="6"/>
  <c r="M851" i="6"/>
  <c r="Q851" i="6"/>
  <c r="O851" i="6"/>
  <c r="M869" i="6"/>
  <c r="Q869" i="6"/>
  <c r="O869" i="6"/>
  <c r="M885" i="6"/>
  <c r="Q885" i="6"/>
  <c r="O885" i="6"/>
  <c r="M901" i="6"/>
  <c r="Q901" i="6"/>
  <c r="O901" i="6"/>
  <c r="M917" i="6"/>
  <c r="Q917" i="6"/>
  <c r="O917" i="6"/>
  <c r="M933" i="6"/>
  <c r="Q933" i="6"/>
  <c r="O933" i="6"/>
  <c r="M949" i="6"/>
  <c r="Q949" i="6"/>
  <c r="O949" i="6"/>
  <c r="M965" i="6"/>
  <c r="Q965" i="6"/>
  <c r="O965" i="6"/>
  <c r="M983" i="6"/>
  <c r="Q983" i="6"/>
  <c r="O983" i="6"/>
  <c r="Q1067" i="6"/>
  <c r="M1067" i="6"/>
  <c r="O1067" i="6"/>
  <c r="Q1083" i="6"/>
  <c r="M1083" i="6"/>
  <c r="O1083" i="6"/>
  <c r="M1095" i="6"/>
  <c r="Q1095" i="6"/>
  <c r="O1095" i="6"/>
  <c r="M1111" i="6"/>
  <c r="Q1111" i="6"/>
  <c r="O1111" i="6"/>
  <c r="M1128" i="6"/>
  <c r="Q1128" i="6"/>
  <c r="O1128" i="6"/>
  <c r="M1145" i="6"/>
  <c r="Q1145" i="6"/>
  <c r="O1145" i="6"/>
  <c r="M1177" i="6"/>
  <c r="Q1177" i="6"/>
  <c r="O1177" i="6"/>
  <c r="M1193" i="6"/>
  <c r="Q1193" i="6"/>
  <c r="O1193" i="6"/>
  <c r="Q1211" i="6"/>
  <c r="O1211" i="6"/>
  <c r="Q839" i="6"/>
  <c r="O839" i="6"/>
  <c r="O1307" i="6"/>
  <c r="Q1307" i="6"/>
  <c r="O1303" i="6"/>
  <c r="Q1303" i="6"/>
  <c r="O1291" i="6"/>
  <c r="Q1291" i="6"/>
  <c r="O1287" i="6"/>
  <c r="Q1287" i="6"/>
  <c r="O1243" i="6"/>
  <c r="Q1243" i="6"/>
  <c r="O1239" i="6"/>
  <c r="Q1239" i="6"/>
  <c r="O1227" i="6"/>
  <c r="Q1227" i="6"/>
  <c r="O1223" i="6"/>
  <c r="Q1223" i="6"/>
  <c r="Q1351" i="6"/>
  <c r="M1351" i="6"/>
  <c r="O1351" i="6"/>
  <c r="Q1367" i="6"/>
  <c r="M1367" i="6"/>
  <c r="O1367" i="6"/>
  <c r="Q1383" i="6"/>
  <c r="M1383" i="6"/>
  <c r="O1383" i="6"/>
  <c r="O1393" i="6"/>
  <c r="Q1393" i="6"/>
  <c r="M1393" i="6"/>
  <c r="Q1408" i="6"/>
  <c r="O1408" i="6"/>
  <c r="Q1424" i="6"/>
  <c r="O1424" i="6"/>
  <c r="Q1473" i="6"/>
  <c r="M1473" i="6"/>
  <c r="O1473" i="6"/>
  <c r="Q1489" i="6"/>
  <c r="M1489" i="6"/>
  <c r="O1489" i="6"/>
  <c r="Q1505" i="6"/>
  <c r="M1505" i="6"/>
  <c r="O1505" i="6"/>
  <c r="Q1521" i="6"/>
  <c r="M1521" i="6"/>
  <c r="O1521" i="6"/>
  <c r="M59" i="6"/>
  <c r="O54" i="6"/>
  <c r="M60" i="6"/>
  <c r="M66" i="6"/>
  <c r="O86" i="6"/>
  <c r="M92" i="6"/>
  <c r="M98" i="6"/>
  <c r="Q590" i="6"/>
  <c r="O590" i="6"/>
  <c r="O593" i="6"/>
  <c r="Q593" i="6"/>
  <c r="Q599" i="6"/>
  <c r="O599" i="6"/>
  <c r="Q616" i="6"/>
  <c r="O616" i="6"/>
  <c r="Q623" i="6"/>
  <c r="O623" i="6"/>
  <c r="O626" i="6"/>
  <c r="Q626" i="6"/>
  <c r="Q632" i="6"/>
  <c r="O632" i="6"/>
  <c r="Q635" i="6"/>
  <c r="M635" i="6"/>
  <c r="O635" i="6"/>
  <c r="Q651" i="6"/>
  <c r="M651" i="6"/>
  <c r="O651" i="6"/>
  <c r="Q667" i="6"/>
  <c r="M667" i="6"/>
  <c r="O667" i="6"/>
  <c r="Q683" i="6"/>
  <c r="M683" i="6"/>
  <c r="O683" i="6"/>
  <c r="Q930" i="6"/>
  <c r="O930" i="6"/>
  <c r="Q946" i="6"/>
  <c r="O946" i="6"/>
  <c r="Q962" i="6"/>
  <c r="O962" i="6"/>
  <c r="Q980" i="6"/>
  <c r="O980" i="6"/>
  <c r="Q996" i="6"/>
  <c r="O996" i="6"/>
  <c r="M1051" i="6"/>
  <c r="Q1051" i="6"/>
  <c r="O1051" i="6"/>
  <c r="M639" i="6"/>
  <c r="Q639" i="6"/>
  <c r="M647" i="6"/>
  <c r="Q647" i="6"/>
  <c r="M655" i="6"/>
  <c r="Q655" i="6"/>
  <c r="M663" i="6"/>
  <c r="Q663" i="6"/>
  <c r="M671" i="6"/>
  <c r="Q671" i="6"/>
  <c r="M679" i="6"/>
  <c r="Q679" i="6"/>
  <c r="M687" i="6"/>
  <c r="Q687" i="6"/>
  <c r="M696" i="6"/>
  <c r="Q696" i="6"/>
  <c r="Q700" i="6"/>
  <c r="M700" i="6"/>
  <c r="M729" i="6"/>
  <c r="Q729" i="6"/>
  <c r="Q733" i="6"/>
  <c r="M733" i="6"/>
  <c r="M761" i="6"/>
  <c r="Q761" i="6"/>
  <c r="Q765" i="6"/>
  <c r="M765" i="6"/>
  <c r="M793" i="6"/>
  <c r="Q793" i="6"/>
  <c r="Q797" i="6"/>
  <c r="M797" i="6"/>
  <c r="M826" i="6"/>
  <c r="Q826" i="6"/>
  <c r="Q830" i="6"/>
  <c r="M830" i="6"/>
  <c r="M860" i="6"/>
  <c r="Q860" i="6"/>
  <c r="Q865" i="6"/>
  <c r="M865" i="6"/>
  <c r="M893" i="6"/>
  <c r="Q893" i="6"/>
  <c r="Q897" i="6"/>
  <c r="M897" i="6"/>
  <c r="M1021" i="6"/>
  <c r="Q1021" i="6"/>
  <c r="Q1025" i="6"/>
  <c r="M1025" i="6"/>
  <c r="O1053" i="6"/>
  <c r="Q1053" i="6"/>
  <c r="M1063" i="6"/>
  <c r="Q1063" i="6"/>
  <c r="O1063" i="6"/>
  <c r="M1079" i="6"/>
  <c r="Q1079" i="6"/>
  <c r="O1079" i="6"/>
  <c r="Q1092" i="6"/>
  <c r="O1092" i="6"/>
  <c r="Q1108" i="6"/>
  <c r="O1108" i="6"/>
  <c r="Q1125" i="6"/>
  <c r="O1125" i="6"/>
  <c r="Q1142" i="6"/>
  <c r="O1142" i="6"/>
  <c r="M486" i="6"/>
  <c r="Q486" i="6"/>
  <c r="O486" i="6"/>
  <c r="O1327" i="6"/>
  <c r="M1327" i="6"/>
  <c r="M1325" i="6"/>
  <c r="O1325" i="6"/>
  <c r="O1319" i="6"/>
  <c r="M1319" i="6"/>
  <c r="M1317" i="6"/>
  <c r="O1317" i="6"/>
  <c r="O1299" i="6"/>
  <c r="Q1299" i="6"/>
  <c r="O1295" i="6"/>
  <c r="Q1295" i="6"/>
  <c r="O1267" i="6"/>
  <c r="Q1267" i="6"/>
  <c r="O1263" i="6"/>
  <c r="Q1263" i="6"/>
  <c r="O1235" i="6"/>
  <c r="Q1235" i="6"/>
  <c r="O1231" i="6"/>
  <c r="Q1231" i="6"/>
  <c r="Q1340" i="6"/>
  <c r="O1340" i="6"/>
  <c r="Q1356" i="6"/>
  <c r="O1356" i="6"/>
  <c r="Q1372" i="6"/>
  <c r="O1372" i="6"/>
  <c r="Q1388" i="6"/>
  <c r="O1388" i="6"/>
  <c r="M592" i="6"/>
  <c r="M598" i="6"/>
  <c r="O619" i="6"/>
  <c r="M625" i="6"/>
  <c r="M631" i="6"/>
  <c r="M713" i="6"/>
  <c r="Q713" i="6"/>
  <c r="Q717" i="6"/>
  <c r="M717" i="6"/>
  <c r="M745" i="6"/>
  <c r="Q745" i="6"/>
  <c r="Q749" i="6"/>
  <c r="M749" i="6"/>
  <c r="M777" i="6"/>
  <c r="Q777" i="6"/>
  <c r="Q781" i="6"/>
  <c r="M781" i="6"/>
  <c r="M809" i="6"/>
  <c r="Q809" i="6"/>
  <c r="Q813" i="6"/>
  <c r="M813" i="6"/>
  <c r="M843" i="6"/>
  <c r="Q843" i="6"/>
  <c r="Q847" i="6"/>
  <c r="M847" i="6"/>
  <c r="M877" i="6"/>
  <c r="Q877" i="6"/>
  <c r="Q881" i="6"/>
  <c r="M881" i="6"/>
  <c r="M909" i="6"/>
  <c r="Q909" i="6"/>
  <c r="Q913" i="6"/>
  <c r="M913" i="6"/>
  <c r="Q921" i="6"/>
  <c r="M921" i="6"/>
  <c r="Q929" i="6"/>
  <c r="M929" i="6"/>
  <c r="Q937" i="6"/>
  <c r="M937" i="6"/>
  <c r="Q945" i="6"/>
  <c r="M945" i="6"/>
  <c r="Q953" i="6"/>
  <c r="M953" i="6"/>
  <c r="Q961" i="6"/>
  <c r="M961" i="6"/>
  <c r="Q970" i="6"/>
  <c r="M970" i="6"/>
  <c r="Q979" i="6"/>
  <c r="M979" i="6"/>
  <c r="Q987" i="6"/>
  <c r="M987" i="6"/>
  <c r="Q995" i="6"/>
  <c r="M995" i="6"/>
  <c r="M1003" i="6"/>
  <c r="Q1003" i="6"/>
  <c r="Q1007" i="6"/>
  <c r="M1007" i="6"/>
  <c r="M1037" i="6"/>
  <c r="Q1037" i="6"/>
  <c r="Q1041" i="6"/>
  <c r="M1041" i="6"/>
  <c r="Q1100" i="6"/>
  <c r="O1100" i="6"/>
  <c r="Q1116" i="6"/>
  <c r="O1116" i="6"/>
  <c r="Q1134" i="6"/>
  <c r="O1134" i="6"/>
  <c r="Q1165" i="6"/>
  <c r="M1165" i="6"/>
  <c r="O1165" i="6"/>
  <c r="Q1181" i="6"/>
  <c r="M1181" i="6"/>
  <c r="O1181" i="6"/>
  <c r="Q1197" i="6"/>
  <c r="M1197" i="6"/>
  <c r="O1197" i="6"/>
  <c r="M1214" i="6"/>
  <c r="Q1214" i="6"/>
  <c r="O1214" i="6"/>
  <c r="O1335" i="6"/>
  <c r="M1335" i="6"/>
  <c r="M1333" i="6"/>
  <c r="O1333" i="6"/>
  <c r="Q1327" i="6"/>
  <c r="Q1325" i="6"/>
  <c r="Q1319" i="6"/>
  <c r="Q1317" i="6"/>
  <c r="O1311" i="6"/>
  <c r="M1311" i="6"/>
  <c r="M1299" i="6"/>
  <c r="M1295" i="6"/>
  <c r="O1283" i="6"/>
  <c r="Q1283" i="6"/>
  <c r="O1279" i="6"/>
  <c r="Q1279" i="6"/>
  <c r="M1267" i="6"/>
  <c r="M1263" i="6"/>
  <c r="O1251" i="6"/>
  <c r="Q1251" i="6"/>
  <c r="O1247" i="6"/>
  <c r="Q1247" i="6"/>
  <c r="M1235" i="6"/>
  <c r="M1231" i="6"/>
  <c r="Q1348" i="6"/>
  <c r="O1348" i="6"/>
  <c r="Q1364" i="6"/>
  <c r="O1364" i="6"/>
  <c r="Q1380" i="6"/>
  <c r="O1380" i="6"/>
  <c r="M1047" i="6"/>
  <c r="M1087" i="6"/>
  <c r="Q1087" i="6"/>
  <c r="Q1091" i="6"/>
  <c r="M1091" i="6"/>
  <c r="Q1099" i="6"/>
  <c r="M1099" i="6"/>
  <c r="Q1107" i="6"/>
  <c r="M1107" i="6"/>
  <c r="Q1115" i="6"/>
  <c r="M1115" i="6"/>
  <c r="Q1124" i="6"/>
  <c r="M1124" i="6"/>
  <c r="Q1132" i="6"/>
  <c r="M1132" i="6"/>
  <c r="Q1141" i="6"/>
  <c r="M1141" i="6"/>
  <c r="M1185" i="6"/>
  <c r="Q1185" i="6"/>
  <c r="Q1189" i="6"/>
  <c r="M1189" i="6"/>
  <c r="M824" i="6"/>
  <c r="O1158" i="6"/>
  <c r="M1158" i="6"/>
  <c r="M1156" i="6"/>
  <c r="O1156" i="6"/>
  <c r="O1331" i="6"/>
  <c r="M1331" i="6"/>
  <c r="M1329" i="6"/>
  <c r="O1329" i="6"/>
  <c r="O1315" i="6"/>
  <c r="M1315" i="6"/>
  <c r="M1313" i="6"/>
  <c r="O1313" i="6"/>
  <c r="M1305" i="6"/>
  <c r="M1297" i="6"/>
  <c r="M1289" i="6"/>
  <c r="M1281" i="6"/>
  <c r="M1273" i="6"/>
  <c r="M1265" i="6"/>
  <c r="M1257" i="6"/>
  <c r="M1249" i="6"/>
  <c r="M1241" i="6"/>
  <c r="M1233" i="6"/>
  <c r="M1225" i="6"/>
  <c r="M1339" i="6"/>
  <c r="Q1339" i="6"/>
  <c r="M1347" i="6"/>
  <c r="Q1347" i="6"/>
  <c r="M1355" i="6"/>
  <c r="Q1355" i="6"/>
  <c r="M1363" i="6"/>
  <c r="Q1363" i="6"/>
  <c r="M1371" i="6"/>
  <c r="Q1371" i="6"/>
  <c r="M1379" i="6"/>
  <c r="Q1379" i="6"/>
  <c r="M1387" i="6"/>
  <c r="Q1387" i="6"/>
  <c r="M1403" i="6"/>
  <c r="Q1403" i="6"/>
  <c r="O1403" i="6"/>
  <c r="M1419" i="6"/>
  <c r="Q1419" i="6"/>
  <c r="O1419" i="6"/>
  <c r="Q1478" i="6"/>
  <c r="O1478" i="6"/>
  <c r="Q1494" i="6"/>
  <c r="O1494" i="6"/>
  <c r="Q1510" i="6"/>
  <c r="O1510" i="6"/>
  <c r="M1071" i="6"/>
  <c r="Q1071" i="6"/>
  <c r="Q1075" i="6"/>
  <c r="M1075" i="6"/>
  <c r="M1169" i="6"/>
  <c r="Q1169" i="6"/>
  <c r="Q1173" i="6"/>
  <c r="M1173" i="6"/>
  <c r="M1201" i="6"/>
  <c r="Q1201" i="6"/>
  <c r="Q1206" i="6"/>
  <c r="M1206" i="6"/>
  <c r="Q1210" i="6"/>
  <c r="M1210" i="6"/>
  <c r="Q1222" i="6"/>
  <c r="M1222" i="6"/>
  <c r="O1323" i="6"/>
  <c r="M1323" i="6"/>
  <c r="M1321" i="6"/>
  <c r="O1321" i="6"/>
  <c r="Q1392" i="6"/>
  <c r="O1392" i="6"/>
  <c r="M1395" i="6"/>
  <c r="Q1395" i="6"/>
  <c r="O1395" i="6"/>
  <c r="M1411" i="6"/>
  <c r="Q1411" i="6"/>
  <c r="O1411" i="6"/>
  <c r="M1427" i="6"/>
  <c r="Q1427" i="6"/>
  <c r="O1427" i="6"/>
  <c r="Q1470" i="6"/>
  <c r="O1470" i="6"/>
  <c r="Q1486" i="6"/>
  <c r="O1486" i="6"/>
  <c r="Q1502" i="6"/>
  <c r="O1502" i="6"/>
  <c r="Q1518" i="6"/>
  <c r="O1518" i="6"/>
  <c r="Q1399" i="6"/>
  <c r="M1399" i="6"/>
  <c r="Q1407" i="6"/>
  <c r="M1407" i="6"/>
  <c r="Q1415" i="6"/>
  <c r="M1415" i="6"/>
  <c r="Q1423" i="6"/>
  <c r="M1423" i="6"/>
  <c r="M1469" i="6"/>
  <c r="Q1469" i="6"/>
  <c r="M1477" i="6"/>
  <c r="Q1477" i="6"/>
  <c r="M1485" i="6"/>
  <c r="Q1485" i="6"/>
  <c r="M1493" i="6"/>
  <c r="Q1493" i="6"/>
  <c r="M1501" i="6"/>
  <c r="Q1501" i="6"/>
  <c r="M1509" i="6"/>
  <c r="Q1509" i="6"/>
  <c r="M1517" i="6"/>
  <c r="Q1517" i="6"/>
  <c r="J792" i="30"/>
  <c r="Q792" i="30"/>
  <c r="O792" i="30"/>
  <c r="M792" i="30"/>
  <c r="L792" i="30"/>
  <c r="J791" i="30"/>
  <c r="Q791" i="30"/>
  <c r="O791" i="30"/>
  <c r="M791" i="30"/>
  <c r="L791" i="30"/>
  <c r="J790" i="30"/>
  <c r="Q790" i="30"/>
  <c r="O790" i="30"/>
  <c r="M790" i="30"/>
  <c r="L790" i="30"/>
  <c r="J789" i="30"/>
  <c r="Q789" i="30"/>
  <c r="O789" i="30"/>
  <c r="M789" i="30"/>
  <c r="L789" i="30"/>
  <c r="J788" i="30"/>
  <c r="Q788" i="30"/>
  <c r="O788" i="30"/>
  <c r="M788" i="30"/>
  <c r="L788" i="30"/>
  <c r="J787" i="30"/>
  <c r="Q787" i="30"/>
  <c r="O787" i="30"/>
  <c r="M787" i="30"/>
  <c r="L787" i="30"/>
  <c r="J786" i="30"/>
  <c r="Q786" i="30"/>
  <c r="O786" i="30"/>
  <c r="M786" i="30"/>
  <c r="L786" i="30"/>
  <c r="J785" i="30"/>
  <c r="Q785" i="30"/>
  <c r="O785" i="30"/>
  <c r="M785" i="30"/>
  <c r="L785" i="30"/>
  <c r="J784" i="30"/>
  <c r="Q784" i="30"/>
  <c r="O784" i="30"/>
  <c r="M784" i="30"/>
  <c r="L784" i="30"/>
  <c r="J783" i="30"/>
  <c r="Q783" i="30"/>
  <c r="O783" i="30"/>
  <c r="M783" i="30"/>
  <c r="L783" i="30"/>
  <c r="J782" i="30"/>
  <c r="Q782" i="30"/>
  <c r="O782" i="30"/>
  <c r="M782" i="30"/>
  <c r="L782" i="30"/>
  <c r="J781" i="30"/>
  <c r="Q781" i="30"/>
  <c r="O781" i="30"/>
  <c r="M781" i="30"/>
  <c r="L781" i="30"/>
  <c r="J780" i="30"/>
  <c r="Q780" i="30"/>
  <c r="O780" i="30"/>
  <c r="M780" i="30"/>
  <c r="L780" i="30"/>
  <c r="J779" i="30"/>
  <c r="Q779" i="30"/>
  <c r="O779" i="30"/>
  <c r="M779" i="30"/>
  <c r="L779" i="30"/>
  <c r="J778" i="30"/>
  <c r="Q778" i="30"/>
  <c r="O778" i="30"/>
  <c r="M778" i="30"/>
  <c r="L778" i="30"/>
  <c r="J777" i="30"/>
  <c r="Q777" i="30"/>
  <c r="O777" i="30"/>
  <c r="M777" i="30"/>
  <c r="L777" i="30"/>
  <c r="J776" i="30"/>
  <c r="Q776" i="30"/>
  <c r="O776" i="30"/>
  <c r="M776" i="30"/>
  <c r="L776" i="30"/>
  <c r="J775" i="30"/>
  <c r="Q775" i="30"/>
  <c r="O775" i="30"/>
  <c r="M775" i="30"/>
  <c r="L775" i="30"/>
  <c r="J774" i="30"/>
  <c r="Q774" i="30"/>
  <c r="O774" i="30"/>
  <c r="M774" i="30"/>
  <c r="L774" i="30"/>
  <c r="J773" i="30"/>
  <c r="Q773" i="30"/>
  <c r="O773" i="30"/>
  <c r="M773" i="30"/>
  <c r="L773" i="30"/>
  <c r="J772" i="30"/>
  <c r="Q772" i="30"/>
  <c r="O772" i="30"/>
  <c r="M772" i="30"/>
  <c r="L772" i="30"/>
  <c r="J771" i="30"/>
  <c r="Q771" i="30"/>
  <c r="O771" i="30"/>
  <c r="M771" i="30"/>
  <c r="L771" i="30"/>
  <c r="J770" i="30"/>
  <c r="Q770" i="30"/>
  <c r="O770" i="30"/>
  <c r="M770" i="30"/>
  <c r="L770" i="30"/>
  <c r="J769" i="30"/>
  <c r="Q769" i="30"/>
  <c r="O769" i="30"/>
  <c r="M769" i="30"/>
  <c r="L769" i="30"/>
  <c r="J768" i="30"/>
  <c r="Q768" i="30"/>
  <c r="O768" i="30"/>
  <c r="M768" i="30"/>
  <c r="L768" i="30"/>
  <c r="J767" i="30"/>
  <c r="Q767" i="30"/>
  <c r="O767" i="30"/>
  <c r="M767" i="30"/>
  <c r="L767" i="30"/>
  <c r="J766" i="30"/>
  <c r="Q766" i="30"/>
  <c r="O766" i="30"/>
  <c r="M766" i="30"/>
  <c r="L766" i="30"/>
  <c r="J765" i="30"/>
  <c r="Q765" i="30"/>
  <c r="O765" i="30"/>
  <c r="M765" i="30"/>
  <c r="L765" i="30"/>
  <c r="J764" i="30"/>
  <c r="Q764" i="30"/>
  <c r="O764" i="30"/>
  <c r="M764" i="30"/>
  <c r="L764" i="30"/>
  <c r="J763" i="30"/>
  <c r="Q763" i="30"/>
  <c r="O763" i="30"/>
  <c r="M763" i="30"/>
  <c r="L763" i="30"/>
  <c r="J762" i="30"/>
  <c r="Q762" i="30"/>
  <c r="O762" i="30"/>
  <c r="M762" i="30"/>
  <c r="L762" i="30"/>
  <c r="J761" i="30"/>
  <c r="Q761" i="30"/>
  <c r="O761" i="30"/>
  <c r="M761" i="30"/>
  <c r="L761" i="30"/>
  <c r="J760" i="30"/>
  <c r="Q760" i="30"/>
  <c r="O760" i="30"/>
  <c r="M760" i="30"/>
  <c r="L760" i="30"/>
  <c r="J759" i="30"/>
  <c r="Q759" i="30"/>
  <c r="O759" i="30"/>
  <c r="M759" i="30"/>
  <c r="L759" i="30"/>
  <c r="J758" i="30"/>
  <c r="Q758" i="30"/>
  <c r="O758" i="30"/>
  <c r="M758" i="30"/>
  <c r="L758" i="30"/>
  <c r="J757" i="30"/>
  <c r="Q757" i="30"/>
  <c r="O757" i="30"/>
  <c r="M757" i="30"/>
  <c r="L757" i="30"/>
  <c r="J756" i="30"/>
  <c r="Q756" i="30"/>
  <c r="O756" i="30"/>
  <c r="M756" i="30"/>
  <c r="L756" i="30"/>
  <c r="J755" i="30"/>
  <c r="Q755" i="30"/>
  <c r="O755" i="30"/>
  <c r="M755" i="30"/>
  <c r="L755" i="30"/>
  <c r="J754" i="30"/>
  <c r="Q754" i="30"/>
  <c r="O754" i="30"/>
  <c r="M754" i="30"/>
  <c r="L754" i="30"/>
  <c r="J753" i="30"/>
  <c r="Q753" i="30"/>
  <c r="O753" i="30"/>
  <c r="M753" i="30"/>
  <c r="L753" i="30"/>
  <c r="J752" i="30"/>
  <c r="Q752" i="30"/>
  <c r="O752" i="30"/>
  <c r="M752" i="30"/>
  <c r="L752" i="30"/>
  <c r="J751" i="30"/>
  <c r="Q751" i="30"/>
  <c r="O751" i="30"/>
  <c r="M751" i="30"/>
  <c r="L751" i="30"/>
  <c r="J750" i="30"/>
  <c r="Q750" i="30"/>
  <c r="O750" i="30"/>
  <c r="M750" i="30"/>
  <c r="L750" i="30"/>
  <c r="J749" i="30"/>
  <c r="Q749" i="30"/>
  <c r="O749" i="30"/>
  <c r="M749" i="30"/>
  <c r="L749" i="30"/>
  <c r="J748" i="30"/>
  <c r="Q748" i="30"/>
  <c r="O748" i="30"/>
  <c r="M748" i="30"/>
  <c r="L748" i="30"/>
  <c r="J747" i="30"/>
  <c r="Q747" i="30"/>
  <c r="O747" i="30"/>
  <c r="M747" i="30"/>
  <c r="L747" i="30"/>
  <c r="J746" i="30"/>
  <c r="Q746" i="30"/>
  <c r="O746" i="30"/>
  <c r="M746" i="30"/>
  <c r="L746" i="30"/>
  <c r="J745" i="30"/>
  <c r="Q745" i="30"/>
  <c r="O745" i="30"/>
  <c r="M745" i="30"/>
  <c r="L745" i="30"/>
  <c r="J744" i="30"/>
  <c r="Q744" i="30"/>
  <c r="O744" i="30"/>
  <c r="M744" i="30"/>
  <c r="L744" i="30"/>
  <c r="J743" i="30"/>
  <c r="Q743" i="30"/>
  <c r="O743" i="30"/>
  <c r="M743" i="30"/>
  <c r="L743" i="30"/>
  <c r="J742" i="30"/>
  <c r="Q742" i="30"/>
  <c r="O742" i="30"/>
  <c r="M742" i="30"/>
  <c r="L742" i="30"/>
  <c r="J741" i="30"/>
  <c r="Q741" i="30"/>
  <c r="O741" i="30"/>
  <c r="M741" i="30"/>
  <c r="L741" i="30"/>
  <c r="J740" i="30"/>
  <c r="Q740" i="30"/>
  <c r="O740" i="30"/>
  <c r="M740" i="30"/>
  <c r="L740" i="30"/>
  <c r="J739" i="30"/>
  <c r="Q739" i="30"/>
  <c r="O739" i="30"/>
  <c r="M739" i="30"/>
  <c r="L739" i="30"/>
  <c r="J738" i="30"/>
  <c r="Q738" i="30"/>
  <c r="O738" i="30"/>
  <c r="M738" i="30"/>
  <c r="L738" i="30"/>
  <c r="J737" i="30"/>
  <c r="Q737" i="30"/>
  <c r="O737" i="30"/>
  <c r="M737" i="30"/>
  <c r="L737" i="30"/>
  <c r="J736" i="30"/>
  <c r="Q736" i="30"/>
  <c r="O736" i="30"/>
  <c r="M736" i="30"/>
  <c r="L736" i="30"/>
  <c r="J735" i="30"/>
  <c r="Q735" i="30"/>
  <c r="O735" i="30"/>
  <c r="M735" i="30"/>
  <c r="L735" i="30"/>
  <c r="J734" i="30"/>
  <c r="Q734" i="30"/>
  <c r="O734" i="30"/>
  <c r="M734" i="30"/>
  <c r="L734" i="30"/>
  <c r="J733" i="30"/>
  <c r="Q733" i="30"/>
  <c r="O733" i="30"/>
  <c r="M733" i="30"/>
  <c r="L733" i="30"/>
  <c r="J732" i="30"/>
  <c r="Q732" i="30"/>
  <c r="O732" i="30"/>
  <c r="M732" i="30"/>
  <c r="L732" i="30"/>
  <c r="J731" i="30"/>
  <c r="Q731" i="30"/>
  <c r="O731" i="30"/>
  <c r="M731" i="30"/>
  <c r="L731" i="30"/>
  <c r="J730" i="30"/>
  <c r="Q730" i="30"/>
  <c r="O730" i="30"/>
  <c r="M730" i="30"/>
  <c r="L730" i="30"/>
  <c r="J729" i="30"/>
  <c r="Q729" i="30"/>
  <c r="O729" i="30"/>
  <c r="M729" i="30"/>
  <c r="L729" i="30"/>
  <c r="J728" i="30"/>
  <c r="Q728" i="30"/>
  <c r="O728" i="30"/>
  <c r="M728" i="30"/>
  <c r="L728" i="30"/>
  <c r="J727" i="30"/>
  <c r="Q727" i="30"/>
  <c r="O727" i="30"/>
  <c r="M727" i="30"/>
  <c r="L727" i="30"/>
  <c r="J726" i="30"/>
  <c r="Q726" i="30"/>
  <c r="O726" i="30"/>
  <c r="M726" i="30"/>
  <c r="L726" i="30"/>
  <c r="J725" i="30"/>
  <c r="Q725" i="30"/>
  <c r="O725" i="30"/>
  <c r="M725" i="30"/>
  <c r="L725" i="30"/>
  <c r="J724" i="30"/>
  <c r="Q724" i="30"/>
  <c r="O724" i="30"/>
  <c r="M724" i="30"/>
  <c r="L724" i="30"/>
  <c r="J723" i="30"/>
  <c r="Q723" i="30"/>
  <c r="O723" i="30"/>
  <c r="M723" i="30"/>
  <c r="L723" i="30"/>
  <c r="J722" i="30"/>
  <c r="Q722" i="30"/>
  <c r="O722" i="30"/>
  <c r="M722" i="30"/>
  <c r="L722" i="30"/>
  <c r="J721" i="30"/>
  <c r="Q721" i="30"/>
  <c r="O721" i="30"/>
  <c r="M721" i="30"/>
  <c r="L721" i="30"/>
  <c r="J720" i="30"/>
  <c r="Q720" i="30"/>
  <c r="O720" i="30"/>
  <c r="M720" i="30"/>
  <c r="L720" i="30"/>
  <c r="J719" i="30"/>
  <c r="Q719" i="30"/>
  <c r="O719" i="30"/>
  <c r="M719" i="30"/>
  <c r="L719" i="30"/>
  <c r="J718" i="30"/>
  <c r="Q718" i="30"/>
  <c r="O718" i="30"/>
  <c r="M718" i="30"/>
  <c r="L718" i="30"/>
  <c r="J717" i="30"/>
  <c r="Q717" i="30"/>
  <c r="O717" i="30"/>
  <c r="M717" i="30"/>
  <c r="L717" i="30"/>
  <c r="J716" i="30"/>
  <c r="Q716" i="30"/>
  <c r="O716" i="30"/>
  <c r="M716" i="30"/>
  <c r="L716" i="30"/>
  <c r="J715" i="30"/>
  <c r="Q715" i="30"/>
  <c r="O715" i="30"/>
  <c r="M715" i="30"/>
  <c r="L715" i="30"/>
  <c r="J714" i="30"/>
  <c r="Q714" i="30"/>
  <c r="O714" i="30"/>
  <c r="M714" i="30"/>
  <c r="L714" i="30"/>
  <c r="J713" i="30"/>
  <c r="Q713" i="30"/>
  <c r="O713" i="30"/>
  <c r="M713" i="30"/>
  <c r="L713" i="30"/>
  <c r="J712" i="30"/>
  <c r="Q712" i="30"/>
  <c r="O712" i="30"/>
  <c r="M712" i="30"/>
  <c r="L712" i="30"/>
  <c r="J711" i="30"/>
  <c r="Q711" i="30"/>
  <c r="O711" i="30"/>
  <c r="M711" i="30"/>
  <c r="L711" i="30"/>
  <c r="J710" i="30"/>
  <c r="Q710" i="30"/>
  <c r="O710" i="30"/>
  <c r="M710" i="30"/>
  <c r="L710" i="30"/>
  <c r="J709" i="30"/>
  <c r="Q709" i="30"/>
  <c r="O709" i="30"/>
  <c r="M709" i="30"/>
  <c r="L709" i="30"/>
  <c r="J708" i="30"/>
  <c r="Q708" i="30"/>
  <c r="O708" i="30"/>
  <c r="M708" i="30"/>
  <c r="L708" i="30"/>
  <c r="J707" i="30"/>
  <c r="Q707" i="30"/>
  <c r="O707" i="30"/>
  <c r="M707" i="30"/>
  <c r="L707" i="30"/>
  <c r="J706" i="30"/>
  <c r="Q706" i="30"/>
  <c r="O706" i="30"/>
  <c r="M706" i="30"/>
  <c r="L706" i="30"/>
  <c r="J705" i="30"/>
  <c r="Q705" i="30"/>
  <c r="O705" i="30"/>
  <c r="M705" i="30"/>
  <c r="L705" i="30"/>
  <c r="J704" i="30"/>
  <c r="Q704" i="30"/>
  <c r="O704" i="30"/>
  <c r="M704" i="30"/>
  <c r="L704" i="30"/>
  <c r="J703" i="30"/>
  <c r="Q703" i="30"/>
  <c r="O703" i="30"/>
  <c r="M703" i="30"/>
  <c r="L703" i="30"/>
  <c r="J702" i="30"/>
  <c r="Q702" i="30"/>
  <c r="O702" i="30"/>
  <c r="M702" i="30"/>
  <c r="L702" i="30"/>
  <c r="J701" i="30"/>
  <c r="Q701" i="30"/>
  <c r="O701" i="30"/>
  <c r="M701" i="30"/>
  <c r="L701" i="30"/>
  <c r="J700" i="30"/>
  <c r="Q700" i="30"/>
  <c r="O700" i="30"/>
  <c r="M700" i="30"/>
  <c r="L700" i="30"/>
  <c r="J699" i="30"/>
  <c r="Q699" i="30"/>
  <c r="O699" i="30"/>
  <c r="M699" i="30"/>
  <c r="L699" i="30"/>
  <c r="J698" i="30"/>
  <c r="Q698" i="30"/>
  <c r="O698" i="30"/>
  <c r="M698" i="30"/>
  <c r="L698" i="30"/>
  <c r="J697" i="30"/>
  <c r="Q697" i="30"/>
  <c r="O697" i="30"/>
  <c r="M697" i="30"/>
  <c r="L697" i="30"/>
  <c r="J696" i="30"/>
  <c r="Q696" i="30"/>
  <c r="O696" i="30"/>
  <c r="M696" i="30"/>
  <c r="L696" i="30"/>
  <c r="J695" i="30"/>
  <c r="Q695" i="30"/>
  <c r="O695" i="30"/>
  <c r="M695" i="30"/>
  <c r="L695" i="30"/>
  <c r="J694" i="30"/>
  <c r="Q694" i="30"/>
  <c r="O694" i="30"/>
  <c r="M694" i="30"/>
  <c r="L694" i="30"/>
  <c r="J693" i="30"/>
  <c r="Q693" i="30"/>
  <c r="O693" i="30"/>
  <c r="M693" i="30"/>
  <c r="L693" i="30"/>
  <c r="J692" i="30"/>
  <c r="Q692" i="30"/>
  <c r="O692" i="30"/>
  <c r="M692" i="30"/>
  <c r="L692" i="30"/>
  <c r="J691" i="30"/>
  <c r="Q691" i="30"/>
  <c r="O691" i="30"/>
  <c r="M691" i="30"/>
  <c r="L691" i="30"/>
  <c r="J690" i="30"/>
  <c r="Q690" i="30"/>
  <c r="O690" i="30"/>
  <c r="M690" i="30"/>
  <c r="L690" i="30"/>
  <c r="J689" i="30"/>
  <c r="Q689" i="30"/>
  <c r="O689" i="30"/>
  <c r="M689" i="30"/>
  <c r="L689" i="30"/>
  <c r="J688" i="30"/>
  <c r="Q688" i="30"/>
  <c r="O688" i="30"/>
  <c r="M688" i="30"/>
  <c r="L688" i="30"/>
  <c r="J687" i="30"/>
  <c r="Q687" i="30"/>
  <c r="O687" i="30"/>
  <c r="M687" i="30"/>
  <c r="L687" i="30"/>
  <c r="J686" i="30"/>
  <c r="Q686" i="30"/>
  <c r="O686" i="30"/>
  <c r="M686" i="30"/>
  <c r="L686" i="30"/>
  <c r="J685" i="30"/>
  <c r="Q685" i="30"/>
  <c r="O685" i="30"/>
  <c r="M685" i="30"/>
  <c r="L685" i="30"/>
  <c r="J684" i="30"/>
  <c r="Q684" i="30"/>
  <c r="O684" i="30"/>
  <c r="M684" i="30"/>
  <c r="L684" i="30"/>
  <c r="J683" i="30"/>
  <c r="Q683" i="30"/>
  <c r="O683" i="30"/>
  <c r="M683" i="30"/>
  <c r="L683" i="30"/>
  <c r="J682" i="30"/>
  <c r="Q682" i="30"/>
  <c r="O682" i="30"/>
  <c r="M682" i="30"/>
  <c r="L682" i="30"/>
  <c r="J681" i="30"/>
  <c r="Q681" i="30"/>
  <c r="O681" i="30"/>
  <c r="M681" i="30"/>
  <c r="L681" i="30"/>
  <c r="J680" i="30"/>
  <c r="Q680" i="30"/>
  <c r="O680" i="30"/>
  <c r="M680" i="30"/>
  <c r="L680" i="30"/>
  <c r="J679" i="30"/>
  <c r="Q679" i="30"/>
  <c r="O679" i="30"/>
  <c r="M679" i="30"/>
  <c r="L679" i="30"/>
  <c r="J678" i="30"/>
  <c r="Q678" i="30"/>
  <c r="O678" i="30"/>
  <c r="M678" i="30"/>
  <c r="L678" i="30"/>
  <c r="J677" i="30"/>
  <c r="Q677" i="30"/>
  <c r="O677" i="30"/>
  <c r="M677" i="30"/>
  <c r="L677" i="30"/>
  <c r="J676" i="30"/>
  <c r="Q676" i="30"/>
  <c r="O676" i="30"/>
  <c r="M676" i="30"/>
  <c r="L676" i="30"/>
  <c r="J675" i="30"/>
  <c r="Q675" i="30"/>
  <c r="O675" i="30"/>
  <c r="M675" i="30"/>
  <c r="L675" i="30"/>
  <c r="J674" i="30"/>
  <c r="Q674" i="30"/>
  <c r="O674" i="30"/>
  <c r="M674" i="30"/>
  <c r="L674" i="30"/>
  <c r="J673" i="30"/>
  <c r="Q673" i="30"/>
  <c r="O673" i="30"/>
  <c r="M673" i="30"/>
  <c r="L673" i="30"/>
  <c r="J672" i="30"/>
  <c r="Q672" i="30"/>
  <c r="O672" i="30"/>
  <c r="M672" i="30"/>
  <c r="L672" i="30"/>
  <c r="J671" i="30"/>
  <c r="Q671" i="30"/>
  <c r="O671" i="30"/>
  <c r="M671" i="30"/>
  <c r="L671" i="30"/>
  <c r="J670" i="30"/>
  <c r="Q670" i="30"/>
  <c r="O670" i="30"/>
  <c r="M670" i="30"/>
  <c r="L670" i="30"/>
  <c r="J669" i="30"/>
  <c r="Q669" i="30"/>
  <c r="O669" i="30"/>
  <c r="M669" i="30"/>
  <c r="L669" i="30"/>
  <c r="J668" i="30"/>
  <c r="Q668" i="30"/>
  <c r="O668" i="30"/>
  <c r="M668" i="30"/>
  <c r="L668" i="30"/>
  <c r="J667" i="30"/>
  <c r="Q667" i="30"/>
  <c r="O667" i="30"/>
  <c r="M667" i="30"/>
  <c r="L667" i="30"/>
  <c r="J666" i="30"/>
  <c r="Q666" i="30"/>
  <c r="O666" i="30"/>
  <c r="M666" i="30"/>
  <c r="L666" i="30"/>
  <c r="J665" i="30"/>
  <c r="Q665" i="30"/>
  <c r="O665" i="30"/>
  <c r="M665" i="30"/>
  <c r="L665" i="30"/>
  <c r="J664" i="30"/>
  <c r="Q664" i="30"/>
  <c r="O664" i="30"/>
  <c r="M664" i="30"/>
  <c r="L664" i="30"/>
  <c r="J663" i="30"/>
  <c r="Q663" i="30"/>
  <c r="O663" i="30"/>
  <c r="M663" i="30"/>
  <c r="L663" i="30"/>
  <c r="J662" i="30"/>
  <c r="Q662" i="30"/>
  <c r="O662" i="30"/>
  <c r="M662" i="30"/>
  <c r="L662" i="30"/>
  <c r="J661" i="30"/>
  <c r="Q661" i="30"/>
  <c r="O661" i="30"/>
  <c r="M661" i="30"/>
  <c r="L661" i="30"/>
  <c r="J660" i="30"/>
  <c r="Q660" i="30"/>
  <c r="O660" i="30"/>
  <c r="M660" i="30"/>
  <c r="L660" i="30"/>
  <c r="J659" i="30"/>
  <c r="Q659" i="30"/>
  <c r="O659" i="30"/>
  <c r="M659" i="30"/>
  <c r="L659" i="30"/>
  <c r="J658" i="30"/>
  <c r="Q658" i="30"/>
  <c r="O658" i="30"/>
  <c r="M658" i="30"/>
  <c r="L658" i="30"/>
  <c r="J657" i="30"/>
  <c r="Q657" i="30"/>
  <c r="O657" i="30"/>
  <c r="M657" i="30"/>
  <c r="L657" i="30"/>
  <c r="J656" i="30"/>
  <c r="Q656" i="30"/>
  <c r="O656" i="30"/>
  <c r="M656" i="30"/>
  <c r="L656" i="30"/>
  <c r="J655" i="30"/>
  <c r="Q655" i="30"/>
  <c r="O655" i="30"/>
  <c r="M655" i="30"/>
  <c r="L655" i="30"/>
  <c r="J654" i="30"/>
  <c r="Q654" i="30"/>
  <c r="O654" i="30"/>
  <c r="M654" i="30"/>
  <c r="L654" i="30"/>
  <c r="J653" i="30"/>
  <c r="Q653" i="30"/>
  <c r="O653" i="30"/>
  <c r="M653" i="30"/>
  <c r="L653" i="30"/>
  <c r="J652" i="30"/>
  <c r="Q652" i="30"/>
  <c r="O652" i="30"/>
  <c r="M652" i="30"/>
  <c r="L652" i="30"/>
  <c r="J651" i="30"/>
  <c r="Q651" i="30"/>
  <c r="O651" i="30"/>
  <c r="M651" i="30"/>
  <c r="L651" i="30"/>
  <c r="J650" i="30"/>
  <c r="Q650" i="30"/>
  <c r="O650" i="30"/>
  <c r="M650" i="30"/>
  <c r="L650" i="30"/>
  <c r="J649" i="30"/>
  <c r="Q649" i="30"/>
  <c r="O649" i="30"/>
  <c r="M649" i="30"/>
  <c r="L649" i="30"/>
  <c r="J648" i="30"/>
  <c r="Q648" i="30"/>
  <c r="O648" i="30"/>
  <c r="M648" i="30"/>
  <c r="L648" i="30"/>
  <c r="J647" i="30"/>
  <c r="Q647" i="30"/>
  <c r="O647" i="30"/>
  <c r="M647" i="30"/>
  <c r="L647" i="30"/>
  <c r="J646" i="30"/>
  <c r="Q646" i="30"/>
  <c r="O646" i="30"/>
  <c r="M646" i="30"/>
  <c r="L646" i="30"/>
  <c r="J645" i="30"/>
  <c r="Q645" i="30"/>
  <c r="O645" i="30"/>
  <c r="M645" i="30"/>
  <c r="L645" i="30"/>
  <c r="J644" i="30"/>
  <c r="Q644" i="30"/>
  <c r="O644" i="30"/>
  <c r="M644" i="30"/>
  <c r="L644" i="30"/>
  <c r="J643" i="30"/>
  <c r="Q643" i="30"/>
  <c r="O643" i="30"/>
  <c r="M643" i="30"/>
  <c r="L643" i="30"/>
  <c r="J642" i="30"/>
  <c r="Q642" i="30"/>
  <c r="O642" i="30"/>
  <c r="M642" i="30"/>
  <c r="L642" i="30"/>
  <c r="J641" i="30"/>
  <c r="Q641" i="30"/>
  <c r="O641" i="30"/>
  <c r="M641" i="30"/>
  <c r="L641" i="30"/>
  <c r="J640" i="30"/>
  <c r="Q640" i="30"/>
  <c r="O640" i="30"/>
  <c r="M640" i="30"/>
  <c r="L640" i="30"/>
  <c r="J639" i="30"/>
  <c r="Q639" i="30"/>
  <c r="O639" i="30"/>
  <c r="M639" i="30"/>
  <c r="L639" i="30"/>
  <c r="J638" i="30"/>
  <c r="Q638" i="30"/>
  <c r="O638" i="30"/>
  <c r="M638" i="30"/>
  <c r="L638" i="30"/>
  <c r="J637" i="30"/>
  <c r="Q637" i="30"/>
  <c r="O637" i="30"/>
  <c r="M637" i="30"/>
  <c r="L637" i="30"/>
  <c r="J636" i="30"/>
  <c r="Q636" i="30"/>
  <c r="O636" i="30"/>
  <c r="M636" i="30"/>
  <c r="L636" i="30"/>
  <c r="J635" i="30"/>
  <c r="Q635" i="30"/>
  <c r="O635" i="30"/>
  <c r="M635" i="30"/>
  <c r="L635" i="30"/>
  <c r="J634" i="30"/>
  <c r="Q634" i="30"/>
  <c r="O634" i="30"/>
  <c r="M634" i="30"/>
  <c r="L634" i="30"/>
  <c r="J633" i="30"/>
  <c r="Q633" i="30"/>
  <c r="O633" i="30"/>
  <c r="M633" i="30"/>
  <c r="L633" i="30"/>
  <c r="J632" i="30"/>
  <c r="Q632" i="30"/>
  <c r="O632" i="30"/>
  <c r="M632" i="30"/>
  <c r="L632" i="30"/>
  <c r="J631" i="30"/>
  <c r="Q631" i="30"/>
  <c r="O631" i="30"/>
  <c r="M631" i="30"/>
  <c r="L631" i="30"/>
  <c r="J630" i="30"/>
  <c r="Q630" i="30"/>
  <c r="O630" i="30"/>
  <c r="M630" i="30"/>
  <c r="L630" i="30"/>
  <c r="J629" i="30"/>
  <c r="Q629" i="30"/>
  <c r="O629" i="30"/>
  <c r="M629" i="30"/>
  <c r="L629" i="30"/>
  <c r="J628" i="30"/>
  <c r="Q628" i="30"/>
  <c r="O628" i="30"/>
  <c r="M628" i="30"/>
  <c r="L628" i="30"/>
  <c r="J627" i="30"/>
  <c r="Q627" i="30"/>
  <c r="O627" i="30"/>
  <c r="M627" i="30"/>
  <c r="L627" i="30"/>
  <c r="J626" i="30"/>
  <c r="Q626" i="30"/>
  <c r="O626" i="30"/>
  <c r="M626" i="30"/>
  <c r="L626" i="30"/>
  <c r="J625" i="30"/>
  <c r="Q625" i="30"/>
  <c r="O625" i="30"/>
  <c r="M625" i="30"/>
  <c r="L625" i="30"/>
  <c r="J624" i="30"/>
  <c r="Q624" i="30"/>
  <c r="O624" i="30"/>
  <c r="M624" i="30"/>
  <c r="L624" i="30"/>
  <c r="J623" i="30"/>
  <c r="Q623" i="30"/>
  <c r="O623" i="30"/>
  <c r="M623" i="30"/>
  <c r="L623" i="30"/>
  <c r="J622" i="30"/>
  <c r="Q622" i="30"/>
  <c r="O622" i="30"/>
  <c r="M622" i="30"/>
  <c r="L622" i="30"/>
  <c r="J621" i="30"/>
  <c r="Q621" i="30"/>
  <c r="O621" i="30"/>
  <c r="M621" i="30"/>
  <c r="L621" i="30"/>
  <c r="J620" i="30"/>
  <c r="Q620" i="30"/>
  <c r="O620" i="30"/>
  <c r="M620" i="30"/>
  <c r="L620" i="30"/>
  <c r="J619" i="30"/>
  <c r="Q619" i="30"/>
  <c r="O619" i="30"/>
  <c r="M619" i="30"/>
  <c r="L619" i="30"/>
  <c r="J618" i="30"/>
  <c r="Q618" i="30"/>
  <c r="O618" i="30"/>
  <c r="M618" i="30"/>
  <c r="L618" i="30"/>
  <c r="J617" i="30"/>
  <c r="Q617" i="30"/>
  <c r="O617" i="30"/>
  <c r="M617" i="30"/>
  <c r="L617" i="30"/>
  <c r="J616" i="30"/>
  <c r="Q616" i="30"/>
  <c r="O616" i="30"/>
  <c r="M616" i="30"/>
  <c r="L616" i="30"/>
  <c r="J615" i="30"/>
  <c r="Q615" i="30"/>
  <c r="O615" i="30"/>
  <c r="M615" i="30"/>
  <c r="L615" i="30"/>
  <c r="J614" i="30"/>
  <c r="Q614" i="30"/>
  <c r="O614" i="30"/>
  <c r="M614" i="30"/>
  <c r="L614" i="30"/>
  <c r="J613" i="30"/>
  <c r="Q613" i="30"/>
  <c r="O613" i="30"/>
  <c r="M613" i="30"/>
  <c r="L613" i="30"/>
  <c r="J612" i="30"/>
  <c r="Q612" i="30"/>
  <c r="O612" i="30"/>
  <c r="M612" i="30"/>
  <c r="L612" i="30"/>
  <c r="J611" i="30"/>
  <c r="Q611" i="30"/>
  <c r="O611" i="30"/>
  <c r="M611" i="30"/>
  <c r="L611" i="30"/>
  <c r="J610" i="30"/>
  <c r="Q610" i="30"/>
  <c r="O610" i="30"/>
  <c r="M610" i="30"/>
  <c r="L610" i="30"/>
  <c r="J609" i="30"/>
  <c r="Q609" i="30"/>
  <c r="O609" i="30"/>
  <c r="M609" i="30"/>
  <c r="L609" i="30"/>
  <c r="J608" i="30"/>
  <c r="Q608" i="30"/>
  <c r="O608" i="30"/>
  <c r="M608" i="30"/>
  <c r="L608" i="30"/>
  <c r="J607" i="30"/>
  <c r="Q607" i="30"/>
  <c r="O607" i="30"/>
  <c r="M607" i="30"/>
  <c r="L607" i="30"/>
  <c r="J606" i="30"/>
  <c r="Q606" i="30"/>
  <c r="O606" i="30"/>
  <c r="M606" i="30"/>
  <c r="L606" i="30"/>
  <c r="J605" i="30"/>
  <c r="Q605" i="30"/>
  <c r="O605" i="30"/>
  <c r="M605" i="30"/>
  <c r="L605" i="30"/>
  <c r="J604" i="30"/>
  <c r="Q604" i="30"/>
  <c r="O604" i="30"/>
  <c r="M604" i="30"/>
  <c r="L604" i="30"/>
  <c r="J603" i="30"/>
  <c r="Q603" i="30"/>
  <c r="O603" i="30"/>
  <c r="M603" i="30"/>
  <c r="L603" i="30"/>
  <c r="J602" i="30"/>
  <c r="Q602" i="30"/>
  <c r="O602" i="30"/>
  <c r="M602" i="30"/>
  <c r="L602" i="30"/>
  <c r="J601" i="30"/>
  <c r="Q601" i="30"/>
  <c r="O601" i="30"/>
  <c r="M601" i="30"/>
  <c r="L601" i="30"/>
  <c r="J600" i="30"/>
  <c r="Q600" i="30"/>
  <c r="O600" i="30"/>
  <c r="M600" i="30"/>
  <c r="L600" i="30"/>
  <c r="J599" i="30"/>
  <c r="Q599" i="30"/>
  <c r="O599" i="30"/>
  <c r="M599" i="30"/>
  <c r="L599" i="30"/>
  <c r="J598" i="30"/>
  <c r="Q598" i="30"/>
  <c r="O598" i="30"/>
  <c r="M598" i="30"/>
  <c r="L598" i="30"/>
  <c r="J597" i="30"/>
  <c r="Q597" i="30"/>
  <c r="O597" i="30"/>
  <c r="M597" i="30"/>
  <c r="L597" i="30"/>
  <c r="J596" i="30"/>
  <c r="Q596" i="30"/>
  <c r="O596" i="30"/>
  <c r="M596" i="30"/>
  <c r="L596" i="30"/>
  <c r="J595" i="30"/>
  <c r="Q595" i="30"/>
  <c r="O595" i="30"/>
  <c r="M595" i="30"/>
  <c r="L595" i="30"/>
  <c r="J594" i="30"/>
  <c r="Q594" i="30"/>
  <c r="O594" i="30"/>
  <c r="M594" i="30"/>
  <c r="L594" i="30"/>
  <c r="J593" i="30"/>
  <c r="Q593" i="30"/>
  <c r="O593" i="30"/>
  <c r="M593" i="30"/>
  <c r="L593" i="30"/>
  <c r="J592" i="30"/>
  <c r="Q592" i="30"/>
  <c r="O592" i="30"/>
  <c r="M592" i="30"/>
  <c r="L592" i="30"/>
  <c r="J591" i="30"/>
  <c r="Q591" i="30"/>
  <c r="O591" i="30"/>
  <c r="M591" i="30"/>
  <c r="L591" i="30"/>
  <c r="J590" i="30"/>
  <c r="Q590" i="30"/>
  <c r="O590" i="30"/>
  <c r="M590" i="30"/>
  <c r="L590" i="30"/>
  <c r="J589" i="30"/>
  <c r="Q589" i="30"/>
  <c r="O589" i="30"/>
  <c r="M589" i="30"/>
  <c r="L589" i="30"/>
  <c r="J588" i="30"/>
  <c r="Q588" i="30"/>
  <c r="O588" i="30"/>
  <c r="M588" i="30"/>
  <c r="L588" i="30"/>
  <c r="J587" i="30"/>
  <c r="Q587" i="30"/>
  <c r="O587" i="30"/>
  <c r="M587" i="30"/>
  <c r="L587" i="30"/>
  <c r="J586" i="30"/>
  <c r="Q586" i="30"/>
  <c r="O586" i="30"/>
  <c r="M586" i="30"/>
  <c r="L586" i="30"/>
  <c r="J585" i="30"/>
  <c r="Q585" i="30"/>
  <c r="O585" i="30"/>
  <c r="M585" i="30"/>
  <c r="L585" i="30"/>
  <c r="J584" i="30"/>
  <c r="Q584" i="30"/>
  <c r="O584" i="30"/>
  <c r="M584" i="30"/>
  <c r="L584" i="30"/>
  <c r="J583" i="30"/>
  <c r="Q583" i="30"/>
  <c r="O583" i="30"/>
  <c r="M583" i="30"/>
  <c r="L583" i="30"/>
  <c r="J582" i="30"/>
  <c r="Q582" i="30"/>
  <c r="O582" i="30"/>
  <c r="M582" i="30"/>
  <c r="L582" i="30"/>
  <c r="J581" i="30"/>
  <c r="Q581" i="30"/>
  <c r="O581" i="30"/>
  <c r="M581" i="30"/>
  <c r="L581" i="30"/>
  <c r="J580" i="30"/>
  <c r="Q580" i="30"/>
  <c r="O580" i="30"/>
  <c r="M580" i="30"/>
  <c r="L580" i="30"/>
  <c r="J579" i="30"/>
  <c r="Q579" i="30"/>
  <c r="O579" i="30"/>
  <c r="M579" i="30"/>
  <c r="L579" i="30"/>
  <c r="J578" i="30"/>
  <c r="Q578" i="30"/>
  <c r="O578" i="30"/>
  <c r="M578" i="30"/>
  <c r="L578" i="30"/>
  <c r="J577" i="30"/>
  <c r="Q577" i="30"/>
  <c r="O577" i="30"/>
  <c r="M577" i="30"/>
  <c r="L577" i="30"/>
  <c r="J576" i="30"/>
  <c r="Q576" i="30"/>
  <c r="O576" i="30"/>
  <c r="M576" i="30"/>
  <c r="L576" i="30"/>
  <c r="J575" i="30"/>
  <c r="Q575" i="30"/>
  <c r="O575" i="30"/>
  <c r="M575" i="30"/>
  <c r="L575" i="30"/>
  <c r="J574" i="30"/>
  <c r="Q574" i="30"/>
  <c r="O574" i="30"/>
  <c r="M574" i="30"/>
  <c r="L574" i="30"/>
  <c r="J573" i="30"/>
  <c r="Q573" i="30"/>
  <c r="O573" i="30"/>
  <c r="M573" i="30"/>
  <c r="L573" i="30"/>
  <c r="J572" i="30"/>
  <c r="Q572" i="30"/>
  <c r="O572" i="30"/>
  <c r="M572" i="30"/>
  <c r="L572" i="30"/>
  <c r="J571" i="30"/>
  <c r="Q571" i="30"/>
  <c r="O571" i="30"/>
  <c r="M571" i="30"/>
  <c r="L571" i="30"/>
  <c r="J570" i="30"/>
  <c r="Q570" i="30"/>
  <c r="O570" i="30"/>
  <c r="M570" i="30"/>
  <c r="L570" i="30"/>
  <c r="J569" i="30"/>
  <c r="Q569" i="30"/>
  <c r="O569" i="30"/>
  <c r="M569" i="30"/>
  <c r="L569" i="30"/>
  <c r="J568" i="30"/>
  <c r="Q568" i="30"/>
  <c r="O568" i="30"/>
  <c r="M568" i="30"/>
  <c r="L568" i="30"/>
  <c r="J567" i="30"/>
  <c r="Q567" i="30"/>
  <c r="O567" i="30"/>
  <c r="M567" i="30"/>
  <c r="L567" i="30"/>
  <c r="J566" i="30"/>
  <c r="Q566" i="30"/>
  <c r="O566" i="30"/>
  <c r="M566" i="30"/>
  <c r="L566" i="30"/>
  <c r="J565" i="30"/>
  <c r="Q565" i="30"/>
  <c r="O565" i="30"/>
  <c r="M565" i="30"/>
  <c r="L565" i="30"/>
  <c r="J564" i="30"/>
  <c r="Q564" i="30"/>
  <c r="O564" i="30"/>
  <c r="M564" i="30"/>
  <c r="L564" i="30"/>
  <c r="J563" i="30"/>
  <c r="Q563" i="30"/>
  <c r="O563" i="30"/>
  <c r="M563" i="30"/>
  <c r="L563" i="30"/>
  <c r="J562" i="30"/>
  <c r="Q562" i="30"/>
  <c r="O562" i="30"/>
  <c r="M562" i="30"/>
  <c r="L562" i="30"/>
  <c r="J561" i="30"/>
  <c r="Q561" i="30"/>
  <c r="O561" i="30"/>
  <c r="M561" i="30"/>
  <c r="L561" i="30"/>
  <c r="J560" i="30"/>
  <c r="Q560" i="30"/>
  <c r="O560" i="30"/>
  <c r="M560" i="30"/>
  <c r="L560" i="30"/>
  <c r="J559" i="30"/>
  <c r="Q559" i="30"/>
  <c r="O559" i="30"/>
  <c r="M559" i="30"/>
  <c r="L559" i="30"/>
  <c r="J558" i="30"/>
  <c r="Q558" i="30"/>
  <c r="O558" i="30"/>
  <c r="M558" i="30"/>
  <c r="L558" i="30"/>
  <c r="J557" i="30"/>
  <c r="Q557" i="30"/>
  <c r="O557" i="30"/>
  <c r="M557" i="30"/>
  <c r="L557" i="30"/>
  <c r="J556" i="30"/>
  <c r="Q556" i="30"/>
  <c r="O556" i="30"/>
  <c r="M556" i="30"/>
  <c r="L556" i="30"/>
  <c r="J555" i="30"/>
  <c r="Q555" i="30"/>
  <c r="O555" i="30"/>
  <c r="M555" i="30"/>
  <c r="L555" i="30"/>
  <c r="J554" i="30"/>
  <c r="Q554" i="30"/>
  <c r="O554" i="30"/>
  <c r="M554" i="30"/>
  <c r="L554" i="30"/>
  <c r="J553" i="30"/>
  <c r="Q553" i="30"/>
  <c r="O553" i="30"/>
  <c r="M553" i="30"/>
  <c r="L553" i="30"/>
  <c r="J552" i="30"/>
  <c r="Q552" i="30"/>
  <c r="O552" i="30"/>
  <c r="M552" i="30"/>
  <c r="L552" i="30"/>
  <c r="J551" i="30"/>
  <c r="Q551" i="30"/>
  <c r="O551" i="30"/>
  <c r="M551" i="30"/>
  <c r="L551" i="30"/>
  <c r="J550" i="30"/>
  <c r="Q550" i="30"/>
  <c r="O550" i="30"/>
  <c r="M550" i="30"/>
  <c r="L550" i="30"/>
  <c r="J549" i="30"/>
  <c r="Q549" i="30"/>
  <c r="O549" i="30"/>
  <c r="M549" i="30"/>
  <c r="L549" i="30"/>
  <c r="J548" i="30"/>
  <c r="Q548" i="30"/>
  <c r="O548" i="30"/>
  <c r="M548" i="30"/>
  <c r="L548" i="30"/>
  <c r="J547" i="30"/>
  <c r="Q547" i="30"/>
  <c r="O547" i="30"/>
  <c r="M547" i="30"/>
  <c r="L547" i="30"/>
  <c r="J546" i="30"/>
  <c r="Q546" i="30"/>
  <c r="O546" i="30"/>
  <c r="M546" i="30"/>
  <c r="L546" i="30"/>
  <c r="J545" i="30"/>
  <c r="Q545" i="30"/>
  <c r="O545" i="30"/>
  <c r="M545" i="30"/>
  <c r="L545" i="30"/>
  <c r="J544" i="30"/>
  <c r="Q544" i="30"/>
  <c r="O544" i="30"/>
  <c r="M544" i="30"/>
  <c r="L544" i="30"/>
  <c r="J543" i="30"/>
  <c r="Q543" i="30"/>
  <c r="O543" i="30"/>
  <c r="M543" i="30"/>
  <c r="L543" i="30"/>
  <c r="J542" i="30"/>
  <c r="Q542" i="30"/>
  <c r="O542" i="30"/>
  <c r="M542" i="30"/>
  <c r="L542" i="30"/>
  <c r="J541" i="30"/>
  <c r="Q541" i="30"/>
  <c r="O541" i="30"/>
  <c r="M541" i="30"/>
  <c r="L541" i="30"/>
  <c r="J540" i="30"/>
  <c r="Q540" i="30"/>
  <c r="O540" i="30"/>
  <c r="M540" i="30"/>
  <c r="L540" i="30"/>
  <c r="J539" i="30"/>
  <c r="Q539" i="30"/>
  <c r="O539" i="30"/>
  <c r="M539" i="30"/>
  <c r="L539" i="30"/>
  <c r="J538" i="30"/>
  <c r="Q538" i="30"/>
  <c r="O538" i="30"/>
  <c r="M538" i="30"/>
  <c r="L538" i="30"/>
  <c r="J537" i="30"/>
  <c r="Q537" i="30"/>
  <c r="O537" i="30"/>
  <c r="M537" i="30"/>
  <c r="L537" i="30"/>
  <c r="J536" i="30"/>
  <c r="Q536" i="30"/>
  <c r="O536" i="30"/>
  <c r="M536" i="30"/>
  <c r="L536" i="30"/>
  <c r="J535" i="30"/>
  <c r="Q535" i="30"/>
  <c r="O535" i="30"/>
  <c r="M535" i="30"/>
  <c r="L535" i="30"/>
  <c r="J534" i="30"/>
  <c r="Q534" i="30"/>
  <c r="O534" i="30"/>
  <c r="M534" i="30"/>
  <c r="L534" i="30"/>
  <c r="J533" i="30"/>
  <c r="Q533" i="30"/>
  <c r="O533" i="30"/>
  <c r="M533" i="30"/>
  <c r="L533" i="30"/>
  <c r="J532" i="30"/>
  <c r="Q532" i="30"/>
  <c r="O532" i="30"/>
  <c r="M532" i="30"/>
  <c r="L532" i="30"/>
  <c r="J531" i="30"/>
  <c r="Q531" i="30"/>
  <c r="O531" i="30"/>
  <c r="M531" i="30"/>
  <c r="L531" i="30"/>
  <c r="J530" i="30"/>
  <c r="Q530" i="30"/>
  <c r="O530" i="30"/>
  <c r="M530" i="30"/>
  <c r="L530" i="30"/>
  <c r="J529" i="30"/>
  <c r="Q529" i="30"/>
  <c r="O529" i="30"/>
  <c r="M529" i="30"/>
  <c r="L529" i="30"/>
  <c r="J528" i="30"/>
  <c r="Q528" i="30"/>
  <c r="O528" i="30"/>
  <c r="M528" i="30"/>
  <c r="L528" i="30"/>
  <c r="J527" i="30"/>
  <c r="Q527" i="30"/>
  <c r="O527" i="30"/>
  <c r="M527" i="30"/>
  <c r="L527" i="30"/>
  <c r="J526" i="30"/>
  <c r="Q526" i="30"/>
  <c r="O526" i="30"/>
  <c r="M526" i="30"/>
  <c r="L526" i="30"/>
  <c r="J525" i="30"/>
  <c r="Q525" i="30"/>
  <c r="O525" i="30"/>
  <c r="M525" i="30"/>
  <c r="L525" i="30"/>
  <c r="J524" i="30"/>
  <c r="Q524" i="30"/>
  <c r="O524" i="30"/>
  <c r="M524" i="30"/>
  <c r="L524" i="30"/>
  <c r="J523" i="30"/>
  <c r="Q523" i="30"/>
  <c r="O523" i="30"/>
  <c r="M523" i="30"/>
  <c r="L523" i="30"/>
  <c r="J522" i="30"/>
  <c r="Q522" i="30"/>
  <c r="O522" i="30"/>
  <c r="M522" i="30"/>
  <c r="L522" i="30"/>
  <c r="J521" i="30"/>
  <c r="Q521" i="30"/>
  <c r="O521" i="30"/>
  <c r="M521" i="30"/>
  <c r="L521" i="30"/>
  <c r="J520" i="30"/>
  <c r="Q520" i="30"/>
  <c r="O520" i="30"/>
  <c r="M520" i="30"/>
  <c r="L520" i="30"/>
  <c r="J519" i="30"/>
  <c r="Q519" i="30"/>
  <c r="O519" i="30"/>
  <c r="M519" i="30"/>
  <c r="L519" i="30"/>
  <c r="J518" i="30"/>
  <c r="Q518" i="30"/>
  <c r="O518" i="30"/>
  <c r="M518" i="30"/>
  <c r="L518" i="30"/>
  <c r="J517" i="30"/>
  <c r="Q517" i="30"/>
  <c r="O517" i="30"/>
  <c r="M517" i="30"/>
  <c r="L517" i="30"/>
  <c r="J516" i="30"/>
  <c r="Q516" i="30"/>
  <c r="O516" i="30"/>
  <c r="M516" i="30"/>
  <c r="L516" i="30"/>
  <c r="J515" i="30"/>
  <c r="Q515" i="30"/>
  <c r="O515" i="30"/>
  <c r="M515" i="30"/>
  <c r="L515" i="30"/>
  <c r="J514" i="30"/>
  <c r="Q514" i="30"/>
  <c r="O514" i="30"/>
  <c r="M514" i="30"/>
  <c r="L514" i="30"/>
  <c r="J513" i="30"/>
  <c r="Q513" i="30"/>
  <c r="O513" i="30"/>
  <c r="M513" i="30"/>
  <c r="L513" i="30"/>
  <c r="J512" i="30"/>
  <c r="Q512" i="30"/>
  <c r="O512" i="30"/>
  <c r="M512" i="30"/>
  <c r="L512" i="30"/>
  <c r="J511" i="30"/>
  <c r="Q511" i="30"/>
  <c r="O511" i="30"/>
  <c r="M511" i="30"/>
  <c r="L511" i="30"/>
  <c r="J510" i="30"/>
  <c r="Q510" i="30"/>
  <c r="O510" i="30"/>
  <c r="M510" i="30"/>
  <c r="L510" i="30"/>
  <c r="J509" i="30"/>
  <c r="Q509" i="30"/>
  <c r="O509" i="30"/>
  <c r="M509" i="30"/>
  <c r="L509" i="30"/>
  <c r="J508" i="30"/>
  <c r="Q508" i="30"/>
  <c r="O508" i="30"/>
  <c r="M508" i="30"/>
  <c r="L508" i="30"/>
  <c r="J507" i="30"/>
  <c r="Q507" i="30"/>
  <c r="O507" i="30"/>
  <c r="M507" i="30"/>
  <c r="L507" i="30"/>
  <c r="J506" i="30"/>
  <c r="Q506" i="30"/>
  <c r="O506" i="30"/>
  <c r="M506" i="30"/>
  <c r="L506" i="30"/>
  <c r="J505" i="30"/>
  <c r="Q505" i="30"/>
  <c r="O505" i="30"/>
  <c r="M505" i="30"/>
  <c r="L505" i="30"/>
  <c r="J504" i="30"/>
  <c r="Q504" i="30"/>
  <c r="O504" i="30"/>
  <c r="M504" i="30"/>
  <c r="L504" i="30"/>
  <c r="J503" i="30"/>
  <c r="Q503" i="30"/>
  <c r="O503" i="30"/>
  <c r="M503" i="30"/>
  <c r="L503" i="30"/>
  <c r="J502" i="30"/>
  <c r="Q502" i="30"/>
  <c r="O502" i="30"/>
  <c r="M502" i="30"/>
  <c r="L502" i="30"/>
  <c r="J501" i="30"/>
  <c r="Q501" i="30"/>
  <c r="O501" i="30"/>
  <c r="M501" i="30"/>
  <c r="L501" i="30"/>
  <c r="J500" i="30"/>
  <c r="Q500" i="30"/>
  <c r="O500" i="30"/>
  <c r="M500" i="30"/>
  <c r="L500" i="30"/>
  <c r="J499" i="30"/>
  <c r="Q499" i="30"/>
  <c r="O499" i="30"/>
  <c r="M499" i="30"/>
  <c r="L499" i="30"/>
  <c r="J498" i="30"/>
  <c r="Q498" i="30"/>
  <c r="O498" i="30"/>
  <c r="M498" i="30"/>
  <c r="L498" i="30"/>
  <c r="J497" i="30"/>
  <c r="Q497" i="30"/>
  <c r="O497" i="30"/>
  <c r="M497" i="30"/>
  <c r="L497" i="30"/>
  <c r="J496" i="30"/>
  <c r="Q496" i="30"/>
  <c r="O496" i="30"/>
  <c r="M496" i="30"/>
  <c r="L496" i="30"/>
  <c r="J495" i="30"/>
  <c r="Q495" i="30"/>
  <c r="O495" i="30"/>
  <c r="M495" i="30"/>
  <c r="L495" i="30"/>
  <c r="J494" i="30"/>
  <c r="Q494" i="30"/>
  <c r="O494" i="30"/>
  <c r="M494" i="30"/>
  <c r="L494" i="30"/>
  <c r="J493" i="30"/>
  <c r="Q493" i="30"/>
  <c r="O493" i="30"/>
  <c r="M493" i="30"/>
  <c r="L493" i="30"/>
  <c r="J492" i="30"/>
  <c r="Q492" i="30"/>
  <c r="O492" i="30"/>
  <c r="M492" i="30"/>
  <c r="L492" i="30"/>
  <c r="J491" i="30"/>
  <c r="Q491" i="30"/>
  <c r="O491" i="30"/>
  <c r="M491" i="30"/>
  <c r="L491" i="30"/>
  <c r="J490" i="30"/>
  <c r="Q490" i="30"/>
  <c r="O490" i="30"/>
  <c r="M490" i="30"/>
  <c r="L490" i="30"/>
  <c r="J489" i="30"/>
  <c r="Q489" i="30"/>
  <c r="O489" i="30"/>
  <c r="M489" i="30"/>
  <c r="L489" i="30"/>
  <c r="J488" i="30"/>
  <c r="Q488" i="30"/>
  <c r="O488" i="30"/>
  <c r="M488" i="30"/>
  <c r="L488" i="30"/>
  <c r="J487" i="30"/>
  <c r="Q487" i="30"/>
  <c r="O487" i="30"/>
  <c r="M487" i="30"/>
  <c r="L487" i="30"/>
  <c r="J486" i="30"/>
  <c r="Q486" i="30"/>
  <c r="O486" i="30"/>
  <c r="M486" i="30"/>
  <c r="L486" i="30"/>
  <c r="J485" i="30"/>
  <c r="Q485" i="30"/>
  <c r="O485" i="30"/>
  <c r="M485" i="30"/>
  <c r="L485" i="30"/>
  <c r="J484" i="30"/>
  <c r="Q484" i="30"/>
  <c r="O484" i="30"/>
  <c r="M484" i="30"/>
  <c r="L484" i="30"/>
  <c r="J483" i="30"/>
  <c r="Q483" i="30"/>
  <c r="O483" i="30"/>
  <c r="M483" i="30"/>
  <c r="L483" i="30"/>
  <c r="J482" i="30"/>
  <c r="Q482" i="30"/>
  <c r="O482" i="30"/>
  <c r="M482" i="30"/>
  <c r="L482" i="30"/>
  <c r="J481" i="30"/>
  <c r="Q481" i="30"/>
  <c r="O481" i="30"/>
  <c r="M481" i="30"/>
  <c r="L481" i="30"/>
  <c r="J480" i="30"/>
  <c r="Q480" i="30"/>
  <c r="O480" i="30"/>
  <c r="M480" i="30"/>
  <c r="L480" i="30"/>
  <c r="J479" i="30"/>
  <c r="Q479" i="30"/>
  <c r="O479" i="30"/>
  <c r="M479" i="30"/>
  <c r="L479" i="30"/>
  <c r="J478" i="30"/>
  <c r="Q478" i="30"/>
  <c r="O478" i="30"/>
  <c r="M478" i="30"/>
  <c r="L478" i="30"/>
  <c r="J477" i="30"/>
  <c r="Q477" i="30"/>
  <c r="O477" i="30"/>
  <c r="M477" i="30"/>
  <c r="L477" i="30"/>
  <c r="J476" i="30"/>
  <c r="Q476" i="30"/>
  <c r="O476" i="30"/>
  <c r="M476" i="30"/>
  <c r="L476" i="30"/>
  <c r="J475" i="30"/>
  <c r="Q475" i="30"/>
  <c r="O475" i="30"/>
  <c r="M475" i="30"/>
  <c r="L475" i="30"/>
  <c r="J474" i="30"/>
  <c r="Q474" i="30"/>
  <c r="O474" i="30"/>
  <c r="M474" i="30"/>
  <c r="L474" i="30"/>
  <c r="J473" i="30"/>
  <c r="Q473" i="30"/>
  <c r="O473" i="30"/>
  <c r="M473" i="30"/>
  <c r="L473" i="30"/>
  <c r="J472" i="30"/>
  <c r="Q472" i="30"/>
  <c r="O472" i="30"/>
  <c r="M472" i="30"/>
  <c r="L472" i="30"/>
  <c r="J471" i="30"/>
  <c r="Q471" i="30"/>
  <c r="O471" i="30"/>
  <c r="M471" i="30"/>
  <c r="L471" i="30"/>
  <c r="J470" i="30"/>
  <c r="Q470" i="30"/>
  <c r="O470" i="30"/>
  <c r="M470" i="30"/>
  <c r="L470" i="30"/>
  <c r="J469" i="30"/>
  <c r="Q469" i="30"/>
  <c r="O469" i="30"/>
  <c r="M469" i="30"/>
  <c r="L469" i="30"/>
  <c r="J468" i="30"/>
  <c r="Q468" i="30"/>
  <c r="O468" i="30"/>
  <c r="M468" i="30"/>
  <c r="L468" i="30"/>
  <c r="J467" i="30"/>
  <c r="Q467" i="30"/>
  <c r="O467" i="30"/>
  <c r="M467" i="30"/>
  <c r="L467" i="30"/>
  <c r="J466" i="30"/>
  <c r="Q466" i="30"/>
  <c r="O466" i="30"/>
  <c r="M466" i="30"/>
  <c r="L466" i="30"/>
  <c r="J465" i="30"/>
  <c r="Q465" i="30"/>
  <c r="O465" i="30"/>
  <c r="M465" i="30"/>
  <c r="L465" i="30"/>
  <c r="J464" i="30"/>
  <c r="Q464" i="30"/>
  <c r="O464" i="30"/>
  <c r="M464" i="30"/>
  <c r="L464" i="30"/>
  <c r="J463" i="30"/>
  <c r="Q463" i="30"/>
  <c r="O463" i="30"/>
  <c r="M463" i="30"/>
  <c r="L463" i="30"/>
  <c r="J462" i="30"/>
  <c r="Q462" i="30"/>
  <c r="O462" i="30"/>
  <c r="M462" i="30"/>
  <c r="L462" i="30"/>
  <c r="J461" i="30"/>
  <c r="Q461" i="30"/>
  <c r="O461" i="30"/>
  <c r="M461" i="30"/>
  <c r="L461" i="30"/>
  <c r="J460" i="30"/>
  <c r="Q460" i="30"/>
  <c r="O460" i="30"/>
  <c r="M460" i="30"/>
  <c r="L460" i="30"/>
  <c r="J459" i="30"/>
  <c r="Q459" i="30"/>
  <c r="O459" i="30"/>
  <c r="M459" i="30"/>
  <c r="L459" i="30"/>
  <c r="J458" i="30"/>
  <c r="Q458" i="30"/>
  <c r="O458" i="30"/>
  <c r="M458" i="30"/>
  <c r="L458" i="30"/>
  <c r="J457" i="30"/>
  <c r="Q457" i="30"/>
  <c r="O457" i="30"/>
  <c r="M457" i="30"/>
  <c r="L457" i="30"/>
  <c r="J456" i="30"/>
  <c r="Q456" i="30"/>
  <c r="O456" i="30"/>
  <c r="M456" i="30"/>
  <c r="L456" i="30"/>
  <c r="J455" i="30"/>
  <c r="Q455" i="30"/>
  <c r="O455" i="30"/>
  <c r="M455" i="30"/>
  <c r="L455" i="30"/>
  <c r="J454" i="30"/>
  <c r="Q454" i="30"/>
  <c r="O454" i="30"/>
  <c r="M454" i="30"/>
  <c r="L454" i="30"/>
  <c r="J453" i="30"/>
  <c r="Q453" i="30"/>
  <c r="O453" i="30"/>
  <c r="M453" i="30"/>
  <c r="L453" i="30"/>
  <c r="J452" i="30"/>
  <c r="Q452" i="30"/>
  <c r="O452" i="30"/>
  <c r="M452" i="30"/>
  <c r="L452" i="30"/>
  <c r="J451" i="30"/>
  <c r="Q451" i="30"/>
  <c r="O451" i="30"/>
  <c r="M451" i="30"/>
  <c r="L451" i="30"/>
  <c r="J450" i="30"/>
  <c r="Q450" i="30"/>
  <c r="O450" i="30"/>
  <c r="M450" i="30"/>
  <c r="L450" i="30"/>
  <c r="J449" i="30"/>
  <c r="Q449" i="30"/>
  <c r="O449" i="30"/>
  <c r="M449" i="30"/>
  <c r="L449" i="30"/>
  <c r="J448" i="30"/>
  <c r="Q448" i="30"/>
  <c r="O448" i="30"/>
  <c r="M448" i="30"/>
  <c r="L448" i="30"/>
  <c r="J447" i="30"/>
  <c r="Q447" i="30"/>
  <c r="O447" i="30"/>
  <c r="M447" i="30"/>
  <c r="L447" i="30"/>
  <c r="J446" i="30"/>
  <c r="Q446" i="30"/>
  <c r="O446" i="30"/>
  <c r="M446" i="30"/>
  <c r="L446" i="30"/>
  <c r="J445" i="30"/>
  <c r="Q445" i="30"/>
  <c r="O445" i="30"/>
  <c r="M445" i="30"/>
  <c r="L445" i="30"/>
  <c r="J444" i="30"/>
  <c r="Q444" i="30"/>
  <c r="O444" i="30"/>
  <c r="M444" i="30"/>
  <c r="L444" i="30"/>
  <c r="J443" i="30"/>
  <c r="Q443" i="30"/>
  <c r="O443" i="30"/>
  <c r="M443" i="30"/>
  <c r="L443" i="30"/>
  <c r="J442" i="30"/>
  <c r="Q442" i="30"/>
  <c r="O442" i="30"/>
  <c r="M442" i="30"/>
  <c r="L442" i="30"/>
  <c r="J441" i="30"/>
  <c r="Q441" i="30"/>
  <c r="O441" i="30"/>
  <c r="M441" i="30"/>
  <c r="L441" i="30"/>
  <c r="J440" i="30"/>
  <c r="Q440" i="30"/>
  <c r="O440" i="30"/>
  <c r="M440" i="30"/>
  <c r="L440" i="30"/>
  <c r="J439" i="30"/>
  <c r="Q439" i="30"/>
  <c r="O439" i="30"/>
  <c r="M439" i="30"/>
  <c r="L439" i="30"/>
  <c r="J438" i="30"/>
  <c r="Q438" i="30"/>
  <c r="O438" i="30"/>
  <c r="M438" i="30"/>
  <c r="L438" i="30"/>
  <c r="J437" i="30"/>
  <c r="Q437" i="30"/>
  <c r="O437" i="30"/>
  <c r="M437" i="30"/>
  <c r="L437" i="30"/>
  <c r="J436" i="30"/>
  <c r="Q436" i="30"/>
  <c r="O436" i="30"/>
  <c r="M436" i="30"/>
  <c r="L436" i="30"/>
  <c r="J435" i="30"/>
  <c r="Q435" i="30"/>
  <c r="O435" i="30"/>
  <c r="M435" i="30"/>
  <c r="L435" i="30"/>
  <c r="J434" i="30"/>
  <c r="Q434" i="30"/>
  <c r="O434" i="30"/>
  <c r="M434" i="30"/>
  <c r="L434" i="30"/>
  <c r="J433" i="30"/>
  <c r="Q433" i="30"/>
  <c r="O433" i="30"/>
  <c r="M433" i="30"/>
  <c r="L433" i="30"/>
  <c r="J432" i="30"/>
  <c r="Q432" i="30"/>
  <c r="O432" i="30"/>
  <c r="M432" i="30"/>
  <c r="L432" i="30"/>
  <c r="J431" i="30"/>
  <c r="Q431" i="30"/>
  <c r="O431" i="30"/>
  <c r="M431" i="30"/>
  <c r="L431" i="30"/>
  <c r="J430" i="30"/>
  <c r="Q430" i="30"/>
  <c r="O430" i="30"/>
  <c r="M430" i="30"/>
  <c r="L430" i="30"/>
  <c r="J429" i="30"/>
  <c r="Q429" i="30"/>
  <c r="O429" i="30"/>
  <c r="M429" i="30"/>
  <c r="L429" i="30"/>
  <c r="J428" i="30"/>
  <c r="Q428" i="30"/>
  <c r="O428" i="30"/>
  <c r="M428" i="30"/>
  <c r="L428" i="30"/>
  <c r="J427" i="30"/>
  <c r="Q427" i="30"/>
  <c r="O427" i="30"/>
  <c r="M427" i="30"/>
  <c r="L427" i="30"/>
  <c r="J426" i="30"/>
  <c r="Q426" i="30"/>
  <c r="O426" i="30"/>
  <c r="M426" i="30"/>
  <c r="L426" i="30"/>
  <c r="J425" i="30"/>
  <c r="Q425" i="30"/>
  <c r="O425" i="30"/>
  <c r="M425" i="30"/>
  <c r="L425" i="30"/>
  <c r="J424" i="30"/>
  <c r="Q424" i="30"/>
  <c r="O424" i="30"/>
  <c r="M424" i="30"/>
  <c r="L424" i="30"/>
  <c r="J423" i="30"/>
  <c r="Q423" i="30"/>
  <c r="O423" i="30"/>
  <c r="M423" i="30"/>
  <c r="L423" i="30"/>
  <c r="J422" i="30"/>
  <c r="Q422" i="30"/>
  <c r="O422" i="30"/>
  <c r="M422" i="30"/>
  <c r="L422" i="30"/>
  <c r="J421" i="30"/>
  <c r="Q421" i="30"/>
  <c r="O421" i="30"/>
  <c r="M421" i="30"/>
  <c r="L421" i="30"/>
  <c r="J420" i="30"/>
  <c r="Q420" i="30"/>
  <c r="O420" i="30"/>
  <c r="M420" i="30"/>
  <c r="L420" i="30"/>
  <c r="J419" i="30"/>
  <c r="Q419" i="30"/>
  <c r="O419" i="30"/>
  <c r="M419" i="30"/>
  <c r="L419" i="30"/>
  <c r="J418" i="30"/>
  <c r="Q418" i="30"/>
  <c r="O418" i="30"/>
  <c r="M418" i="30"/>
  <c r="L418" i="30"/>
  <c r="J417" i="30"/>
  <c r="Q417" i="30"/>
  <c r="O417" i="30"/>
  <c r="M417" i="30"/>
  <c r="L417" i="30"/>
  <c r="J416" i="30"/>
  <c r="Q416" i="30"/>
  <c r="O416" i="30"/>
  <c r="M416" i="30"/>
  <c r="L416" i="30"/>
  <c r="J415" i="30"/>
  <c r="Q415" i="30"/>
  <c r="O415" i="30"/>
  <c r="M415" i="30"/>
  <c r="L415" i="30"/>
  <c r="J414" i="30"/>
  <c r="Q414" i="30"/>
  <c r="O414" i="30"/>
  <c r="M414" i="30"/>
  <c r="L414" i="30"/>
  <c r="J413" i="30"/>
  <c r="Q413" i="30"/>
  <c r="O413" i="30"/>
  <c r="M413" i="30"/>
  <c r="L413" i="30"/>
  <c r="J412" i="30"/>
  <c r="Q412" i="30"/>
  <c r="O412" i="30"/>
  <c r="M412" i="30"/>
  <c r="L412" i="30"/>
  <c r="J411" i="30"/>
  <c r="Q411" i="30"/>
  <c r="O411" i="30"/>
  <c r="M411" i="30"/>
  <c r="L411" i="30"/>
  <c r="J410" i="30"/>
  <c r="Q410" i="30"/>
  <c r="O410" i="30"/>
  <c r="M410" i="30"/>
  <c r="L410" i="30"/>
  <c r="J409" i="30"/>
  <c r="Q409" i="30"/>
  <c r="O409" i="30"/>
  <c r="M409" i="30"/>
  <c r="L409" i="30"/>
  <c r="J408" i="30"/>
  <c r="Q408" i="30"/>
  <c r="O408" i="30"/>
  <c r="M408" i="30"/>
  <c r="L408" i="30"/>
  <c r="J407" i="30"/>
  <c r="Q407" i="30"/>
  <c r="O407" i="30"/>
  <c r="M407" i="30"/>
  <c r="L407" i="30"/>
  <c r="J406" i="30"/>
  <c r="Q406" i="30"/>
  <c r="O406" i="30"/>
  <c r="M406" i="30"/>
  <c r="L406" i="30"/>
  <c r="J405" i="30"/>
  <c r="Q405" i="30"/>
  <c r="O405" i="30"/>
  <c r="M405" i="30"/>
  <c r="L405" i="30"/>
  <c r="J404" i="30"/>
  <c r="Q404" i="30"/>
  <c r="O404" i="30"/>
  <c r="M404" i="30"/>
  <c r="L404" i="30"/>
  <c r="J403" i="30"/>
  <c r="Q403" i="30"/>
  <c r="O403" i="30"/>
  <c r="M403" i="30"/>
  <c r="L403" i="30"/>
  <c r="J402" i="30"/>
  <c r="Q402" i="30"/>
  <c r="O402" i="30"/>
  <c r="M402" i="30"/>
  <c r="L402" i="30"/>
  <c r="J401" i="30"/>
  <c r="Q401" i="30"/>
  <c r="O401" i="30"/>
  <c r="M401" i="30"/>
  <c r="L401" i="30"/>
  <c r="J400" i="30"/>
  <c r="Q400" i="30"/>
  <c r="O400" i="30"/>
  <c r="M400" i="30"/>
  <c r="L400" i="30"/>
  <c r="J399" i="30"/>
  <c r="Q399" i="30"/>
  <c r="O399" i="30"/>
  <c r="M399" i="30"/>
  <c r="L399" i="30"/>
  <c r="J398" i="30"/>
  <c r="Q398" i="30"/>
  <c r="O398" i="30"/>
  <c r="M398" i="30"/>
  <c r="L398" i="30"/>
  <c r="J397" i="30"/>
  <c r="Q397" i="30"/>
  <c r="O397" i="30"/>
  <c r="M397" i="30"/>
  <c r="L397" i="30"/>
  <c r="J396" i="30"/>
  <c r="Q396" i="30"/>
  <c r="O396" i="30"/>
  <c r="M396" i="30"/>
  <c r="L396" i="30"/>
  <c r="J395" i="30"/>
  <c r="Q395" i="30"/>
  <c r="O395" i="30"/>
  <c r="M395" i="30"/>
  <c r="L395" i="30"/>
  <c r="J394" i="30"/>
  <c r="Q394" i="30"/>
  <c r="O394" i="30"/>
  <c r="M394" i="30"/>
  <c r="L394" i="30"/>
  <c r="J393" i="30"/>
  <c r="Q393" i="30"/>
  <c r="O393" i="30"/>
  <c r="M393" i="30"/>
  <c r="L393" i="30"/>
  <c r="J392" i="30"/>
  <c r="Q392" i="30"/>
  <c r="O392" i="30"/>
  <c r="M392" i="30"/>
  <c r="L392" i="30"/>
  <c r="J391" i="30"/>
  <c r="Q391" i="30"/>
  <c r="O391" i="30"/>
  <c r="M391" i="30"/>
  <c r="L391" i="30"/>
  <c r="J390" i="30"/>
  <c r="Q390" i="30"/>
  <c r="O390" i="30"/>
  <c r="M390" i="30"/>
  <c r="L390" i="30"/>
  <c r="J389" i="30"/>
  <c r="Q389" i="30"/>
  <c r="O389" i="30"/>
  <c r="M389" i="30"/>
  <c r="L389" i="30"/>
  <c r="J388" i="30"/>
  <c r="Q388" i="30"/>
  <c r="O388" i="30"/>
  <c r="M388" i="30"/>
  <c r="L388" i="30"/>
  <c r="J387" i="30"/>
  <c r="Q387" i="30"/>
  <c r="O387" i="30"/>
  <c r="M387" i="30"/>
  <c r="L387" i="30"/>
  <c r="J386" i="30"/>
  <c r="Q386" i="30"/>
  <c r="O386" i="30"/>
  <c r="M386" i="30"/>
  <c r="L386" i="30"/>
  <c r="J385" i="30"/>
  <c r="Q385" i="30"/>
  <c r="O385" i="30"/>
  <c r="M385" i="30"/>
  <c r="L385" i="30"/>
  <c r="J384" i="30"/>
  <c r="Q384" i="30"/>
  <c r="O384" i="30"/>
  <c r="M384" i="30"/>
  <c r="L384" i="30"/>
  <c r="J383" i="30"/>
  <c r="Q383" i="30"/>
  <c r="O383" i="30"/>
  <c r="M383" i="30"/>
  <c r="L383" i="30"/>
  <c r="J382" i="30"/>
  <c r="Q382" i="30"/>
  <c r="O382" i="30"/>
  <c r="M382" i="30"/>
  <c r="L382" i="30"/>
  <c r="J381" i="30"/>
  <c r="Q381" i="30"/>
  <c r="O381" i="30"/>
  <c r="M381" i="30"/>
  <c r="L381" i="30"/>
  <c r="J380" i="30"/>
  <c r="Q380" i="30"/>
  <c r="O380" i="30"/>
  <c r="M380" i="30"/>
  <c r="L380" i="30"/>
  <c r="J379" i="30"/>
  <c r="Q379" i="30"/>
  <c r="O379" i="30"/>
  <c r="M379" i="30"/>
  <c r="L379" i="30"/>
  <c r="J378" i="30"/>
  <c r="Q378" i="30"/>
  <c r="O378" i="30"/>
  <c r="M378" i="30"/>
  <c r="L378" i="30"/>
  <c r="J377" i="30"/>
  <c r="Q377" i="30"/>
  <c r="O377" i="30"/>
  <c r="M377" i="30"/>
  <c r="L377" i="30"/>
  <c r="J376" i="30"/>
  <c r="Q376" i="30"/>
  <c r="O376" i="30"/>
  <c r="M376" i="30"/>
  <c r="L376" i="30"/>
  <c r="J375" i="30"/>
  <c r="Q375" i="30"/>
  <c r="O375" i="30"/>
  <c r="M375" i="30"/>
  <c r="L375" i="30"/>
  <c r="J374" i="30"/>
  <c r="Q374" i="30"/>
  <c r="O374" i="30"/>
  <c r="M374" i="30"/>
  <c r="L374" i="30"/>
  <c r="J373" i="30"/>
  <c r="Q373" i="30"/>
  <c r="O373" i="30"/>
  <c r="M373" i="30"/>
  <c r="L373" i="30"/>
  <c r="J372" i="30"/>
  <c r="Q372" i="30"/>
  <c r="O372" i="30"/>
  <c r="M372" i="30"/>
  <c r="L372" i="30"/>
  <c r="J371" i="30"/>
  <c r="Q371" i="30"/>
  <c r="O371" i="30"/>
  <c r="M371" i="30"/>
  <c r="L371" i="30"/>
  <c r="J370" i="30"/>
  <c r="Q370" i="30"/>
  <c r="O370" i="30"/>
  <c r="M370" i="30"/>
  <c r="L370" i="30"/>
  <c r="J369" i="30"/>
  <c r="Q369" i="30"/>
  <c r="O369" i="30"/>
  <c r="M369" i="30"/>
  <c r="L369" i="30"/>
  <c r="J368" i="30"/>
  <c r="Q368" i="30"/>
  <c r="O368" i="30"/>
  <c r="M368" i="30"/>
  <c r="L368" i="30"/>
  <c r="J367" i="30"/>
  <c r="Q367" i="30"/>
  <c r="O367" i="30"/>
  <c r="M367" i="30"/>
  <c r="L367" i="30"/>
  <c r="J366" i="30"/>
  <c r="Q366" i="30"/>
  <c r="O366" i="30"/>
  <c r="M366" i="30"/>
  <c r="L366" i="30"/>
  <c r="J365" i="30"/>
  <c r="Q365" i="30"/>
  <c r="O365" i="30"/>
  <c r="M365" i="30"/>
  <c r="L365" i="30"/>
  <c r="J364" i="30"/>
  <c r="Q364" i="30"/>
  <c r="O364" i="30"/>
  <c r="M364" i="30"/>
  <c r="L364" i="30"/>
  <c r="J363" i="30"/>
  <c r="Q363" i="30"/>
  <c r="O363" i="30"/>
  <c r="M363" i="30"/>
  <c r="L363" i="30"/>
  <c r="J362" i="30"/>
  <c r="Q362" i="30"/>
  <c r="O362" i="30"/>
  <c r="M362" i="30"/>
  <c r="L362" i="30"/>
  <c r="J361" i="30"/>
  <c r="Q361" i="30"/>
  <c r="O361" i="30"/>
  <c r="M361" i="30"/>
  <c r="L361" i="30"/>
  <c r="J360" i="30"/>
  <c r="Q360" i="30"/>
  <c r="O360" i="30"/>
  <c r="M360" i="30"/>
  <c r="L360" i="30"/>
  <c r="J359" i="30"/>
  <c r="Q359" i="30"/>
  <c r="O359" i="30"/>
  <c r="M359" i="30"/>
  <c r="L359" i="30"/>
  <c r="J358" i="30"/>
  <c r="Q358" i="30"/>
  <c r="O358" i="30"/>
  <c r="M358" i="30"/>
  <c r="L358" i="30"/>
  <c r="J357" i="30"/>
  <c r="Q357" i="30"/>
  <c r="O357" i="30"/>
  <c r="M357" i="30"/>
  <c r="L357" i="30"/>
  <c r="J356" i="30"/>
  <c r="Q356" i="30"/>
  <c r="O356" i="30"/>
  <c r="M356" i="30"/>
  <c r="L356" i="30"/>
  <c r="J355" i="30"/>
  <c r="Q355" i="30"/>
  <c r="O355" i="30"/>
  <c r="M355" i="30"/>
  <c r="L355" i="30"/>
  <c r="J354" i="30"/>
  <c r="Q354" i="30"/>
  <c r="O354" i="30"/>
  <c r="M354" i="30"/>
  <c r="L354" i="30"/>
  <c r="J353" i="30"/>
  <c r="Q353" i="30"/>
  <c r="O353" i="30"/>
  <c r="M353" i="30"/>
  <c r="L353" i="30"/>
  <c r="J352" i="30"/>
  <c r="Q352" i="30"/>
  <c r="O352" i="30"/>
  <c r="M352" i="30"/>
  <c r="L352" i="30"/>
  <c r="J351" i="30"/>
  <c r="Q351" i="30"/>
  <c r="O351" i="30"/>
  <c r="M351" i="30"/>
  <c r="L351" i="30"/>
  <c r="J350" i="30"/>
  <c r="Q350" i="30"/>
  <c r="O350" i="30"/>
  <c r="M350" i="30"/>
  <c r="L350" i="30"/>
  <c r="J349" i="30"/>
  <c r="Q349" i="30"/>
  <c r="O349" i="30"/>
  <c r="M349" i="30"/>
  <c r="L349" i="30"/>
  <c r="J348" i="30"/>
  <c r="Q348" i="30"/>
  <c r="O348" i="30"/>
  <c r="M348" i="30"/>
  <c r="L348" i="30"/>
  <c r="J347" i="30"/>
  <c r="Q347" i="30"/>
  <c r="O347" i="30"/>
  <c r="M347" i="30"/>
  <c r="L347" i="30"/>
  <c r="J346" i="30"/>
  <c r="Q346" i="30"/>
  <c r="O346" i="30"/>
  <c r="M346" i="30"/>
  <c r="L346" i="30"/>
  <c r="J345" i="30"/>
  <c r="Q345" i="30"/>
  <c r="O345" i="30"/>
  <c r="M345" i="30"/>
  <c r="L345" i="30"/>
  <c r="J344" i="30"/>
  <c r="Q344" i="30"/>
  <c r="O344" i="30"/>
  <c r="M344" i="30"/>
  <c r="L344" i="30"/>
  <c r="J343" i="30"/>
  <c r="Q343" i="30"/>
  <c r="O343" i="30"/>
  <c r="M343" i="30"/>
  <c r="L343" i="30"/>
  <c r="J342" i="30"/>
  <c r="Q342" i="30"/>
  <c r="O342" i="30"/>
  <c r="M342" i="30"/>
  <c r="L342" i="30"/>
  <c r="J341" i="30"/>
  <c r="Q341" i="30"/>
  <c r="O341" i="30"/>
  <c r="M341" i="30"/>
  <c r="L341" i="30"/>
  <c r="J340" i="30"/>
  <c r="Q340" i="30"/>
  <c r="O340" i="30"/>
  <c r="M340" i="30"/>
  <c r="L340" i="30"/>
  <c r="J339" i="30"/>
  <c r="Q339" i="30"/>
  <c r="O339" i="30"/>
  <c r="M339" i="30"/>
  <c r="L339" i="30"/>
  <c r="J338" i="30"/>
  <c r="Q338" i="30"/>
  <c r="O338" i="30"/>
  <c r="M338" i="30"/>
  <c r="L338" i="30"/>
  <c r="J337" i="30"/>
  <c r="Q337" i="30"/>
  <c r="O337" i="30"/>
  <c r="M337" i="30"/>
  <c r="L337" i="30"/>
  <c r="J336" i="30"/>
  <c r="Q336" i="30"/>
  <c r="O336" i="30"/>
  <c r="M336" i="30"/>
  <c r="L336" i="30"/>
  <c r="J335" i="30"/>
  <c r="Q335" i="30"/>
  <c r="O335" i="30"/>
  <c r="M335" i="30"/>
  <c r="L335" i="30"/>
  <c r="J334" i="30"/>
  <c r="Q334" i="30"/>
  <c r="O334" i="30"/>
  <c r="M334" i="30"/>
  <c r="L334" i="30"/>
  <c r="J333" i="30"/>
  <c r="Q333" i="30"/>
  <c r="O333" i="30"/>
  <c r="M333" i="30"/>
  <c r="L333" i="30"/>
  <c r="J332" i="30"/>
  <c r="Q332" i="30"/>
  <c r="O332" i="30"/>
  <c r="M332" i="30"/>
  <c r="L332" i="30"/>
  <c r="J331" i="30"/>
  <c r="Q331" i="30"/>
  <c r="O331" i="30"/>
  <c r="M331" i="30"/>
  <c r="L331" i="30"/>
  <c r="J330" i="30"/>
  <c r="Q330" i="30"/>
  <c r="O330" i="30"/>
  <c r="M330" i="30"/>
  <c r="L330" i="30"/>
  <c r="J329" i="30"/>
  <c r="Q329" i="30"/>
  <c r="O329" i="30"/>
  <c r="M329" i="30"/>
  <c r="L329" i="30"/>
  <c r="J328" i="30"/>
  <c r="Q328" i="30"/>
  <c r="O328" i="30"/>
  <c r="M328" i="30"/>
  <c r="L328" i="30"/>
  <c r="J327" i="30"/>
  <c r="Q327" i="30"/>
  <c r="O327" i="30"/>
  <c r="M327" i="30"/>
  <c r="L327" i="30"/>
  <c r="J326" i="30"/>
  <c r="Q326" i="30"/>
  <c r="O326" i="30"/>
  <c r="M326" i="30"/>
  <c r="L326" i="30"/>
  <c r="J325" i="30"/>
  <c r="Q325" i="30"/>
  <c r="O325" i="30"/>
  <c r="M325" i="30"/>
  <c r="L325" i="30"/>
  <c r="J324" i="30"/>
  <c r="Q324" i="30"/>
  <c r="O324" i="30"/>
  <c r="M324" i="30"/>
  <c r="L324" i="30"/>
  <c r="J323" i="30"/>
  <c r="Q323" i="30"/>
  <c r="O323" i="30"/>
  <c r="M323" i="30"/>
  <c r="L323" i="30"/>
  <c r="J322" i="30"/>
  <c r="Q322" i="30"/>
  <c r="O322" i="30"/>
  <c r="M322" i="30"/>
  <c r="L322" i="30"/>
  <c r="J321" i="30"/>
  <c r="Q321" i="30"/>
  <c r="O321" i="30"/>
  <c r="M321" i="30"/>
  <c r="L321" i="30"/>
  <c r="J320" i="30"/>
  <c r="Q320" i="30"/>
  <c r="O320" i="30"/>
  <c r="M320" i="30"/>
  <c r="L320" i="30"/>
  <c r="J319" i="30"/>
  <c r="Q319" i="30"/>
  <c r="O319" i="30"/>
  <c r="M319" i="30"/>
  <c r="L319" i="30"/>
  <c r="J318" i="30"/>
  <c r="Q318" i="30"/>
  <c r="O318" i="30"/>
  <c r="M318" i="30"/>
  <c r="L318" i="30"/>
  <c r="J317" i="30"/>
  <c r="Q317" i="30"/>
  <c r="O317" i="30"/>
  <c r="M317" i="30"/>
  <c r="L317" i="30"/>
  <c r="J316" i="30"/>
  <c r="Q316" i="30"/>
  <c r="O316" i="30"/>
  <c r="M316" i="30"/>
  <c r="L316" i="30"/>
  <c r="J315" i="30"/>
  <c r="Q315" i="30"/>
  <c r="O315" i="30"/>
  <c r="M315" i="30"/>
  <c r="L315" i="30"/>
  <c r="J314" i="30"/>
  <c r="Q314" i="30"/>
  <c r="O314" i="30"/>
  <c r="M314" i="30"/>
  <c r="L314" i="30"/>
  <c r="J313" i="30"/>
  <c r="Q313" i="30"/>
  <c r="O313" i="30"/>
  <c r="M313" i="30"/>
  <c r="L313" i="30"/>
  <c r="J312" i="30"/>
  <c r="Q312" i="30"/>
  <c r="O312" i="30"/>
  <c r="M312" i="30"/>
  <c r="L312" i="30"/>
  <c r="J311" i="30"/>
  <c r="Q311" i="30"/>
  <c r="O311" i="30"/>
  <c r="M311" i="30"/>
  <c r="L311" i="30"/>
  <c r="J310" i="30"/>
  <c r="Q310" i="30"/>
  <c r="O310" i="30"/>
  <c r="M310" i="30"/>
  <c r="L310" i="30"/>
  <c r="J309" i="30"/>
  <c r="Q309" i="30"/>
  <c r="O309" i="30"/>
  <c r="M309" i="30"/>
  <c r="L309" i="30"/>
  <c r="J308" i="30"/>
  <c r="Q308" i="30"/>
  <c r="O308" i="30"/>
  <c r="M308" i="30"/>
  <c r="L308" i="30"/>
  <c r="J307" i="30"/>
  <c r="Q307" i="30"/>
  <c r="O307" i="30"/>
  <c r="M307" i="30"/>
  <c r="L307" i="30"/>
  <c r="J306" i="30"/>
  <c r="Q306" i="30"/>
  <c r="O306" i="30"/>
  <c r="M306" i="30"/>
  <c r="L306" i="30"/>
  <c r="J305" i="30"/>
  <c r="Q305" i="30"/>
  <c r="O305" i="30"/>
  <c r="M305" i="30"/>
  <c r="L305" i="30"/>
  <c r="J304" i="30"/>
  <c r="Q304" i="30"/>
  <c r="O304" i="30"/>
  <c r="M304" i="30"/>
  <c r="L304" i="30"/>
  <c r="J303" i="30"/>
  <c r="Q303" i="30"/>
  <c r="O303" i="30"/>
  <c r="M303" i="30"/>
  <c r="L303" i="30"/>
  <c r="J302" i="30"/>
  <c r="Q302" i="30"/>
  <c r="O302" i="30"/>
  <c r="M302" i="30"/>
  <c r="L302" i="30"/>
  <c r="J301" i="30"/>
  <c r="Q301" i="30"/>
  <c r="O301" i="30"/>
  <c r="M301" i="30"/>
  <c r="L301" i="30"/>
  <c r="J300" i="30"/>
  <c r="Q300" i="30"/>
  <c r="O300" i="30"/>
  <c r="M300" i="30"/>
  <c r="L300" i="30"/>
  <c r="J299" i="30"/>
  <c r="Q299" i="30"/>
  <c r="O299" i="30"/>
  <c r="M299" i="30"/>
  <c r="L299" i="30"/>
  <c r="J298" i="30"/>
  <c r="Q298" i="30"/>
  <c r="O298" i="30"/>
  <c r="M298" i="30"/>
  <c r="L298" i="30"/>
  <c r="J297" i="30"/>
  <c r="Q297" i="30"/>
  <c r="O297" i="30"/>
  <c r="M297" i="30"/>
  <c r="L297" i="30"/>
  <c r="J296" i="30"/>
  <c r="Q296" i="30"/>
  <c r="O296" i="30"/>
  <c r="M296" i="30"/>
  <c r="L296" i="30"/>
  <c r="J295" i="30"/>
  <c r="Q295" i="30"/>
  <c r="O295" i="30"/>
  <c r="M295" i="30"/>
  <c r="L295" i="30"/>
  <c r="J294" i="30"/>
  <c r="Q294" i="30"/>
  <c r="O294" i="30"/>
  <c r="M294" i="30"/>
  <c r="L294" i="30"/>
  <c r="J293" i="30"/>
  <c r="Q293" i="30"/>
  <c r="O293" i="30"/>
  <c r="M293" i="30"/>
  <c r="L293" i="30"/>
  <c r="J292" i="30"/>
  <c r="Q292" i="30"/>
  <c r="O292" i="30"/>
  <c r="M292" i="30"/>
  <c r="L292" i="30"/>
  <c r="J291" i="30"/>
  <c r="Q291" i="30"/>
  <c r="O291" i="30"/>
  <c r="M291" i="30"/>
  <c r="L291" i="30"/>
  <c r="J290" i="30"/>
  <c r="Q290" i="30"/>
  <c r="O290" i="30"/>
  <c r="M290" i="30"/>
  <c r="L290" i="30"/>
  <c r="J289" i="30"/>
  <c r="Q289" i="30"/>
  <c r="O289" i="30"/>
  <c r="M289" i="30"/>
  <c r="L289" i="30"/>
  <c r="J288" i="30"/>
  <c r="Q288" i="30"/>
  <c r="O288" i="30"/>
  <c r="M288" i="30"/>
  <c r="L288" i="30"/>
  <c r="J287" i="30"/>
  <c r="Q287" i="30"/>
  <c r="O287" i="30"/>
  <c r="M287" i="30"/>
  <c r="L287" i="30"/>
  <c r="J286" i="30"/>
  <c r="Q286" i="30"/>
  <c r="O286" i="30"/>
  <c r="M286" i="30"/>
  <c r="L286" i="30"/>
  <c r="J285" i="30"/>
  <c r="Q285" i="30"/>
  <c r="O285" i="30"/>
  <c r="M285" i="30"/>
  <c r="L285" i="30"/>
  <c r="J284" i="30"/>
  <c r="Q284" i="30"/>
  <c r="O284" i="30"/>
  <c r="M284" i="30"/>
  <c r="L284" i="30"/>
  <c r="J283" i="30"/>
  <c r="Q283" i="30"/>
  <c r="O283" i="30"/>
  <c r="M283" i="30"/>
  <c r="L283" i="30"/>
  <c r="J282" i="30"/>
  <c r="Q282" i="30"/>
  <c r="O282" i="30"/>
  <c r="M282" i="30"/>
  <c r="L282" i="30"/>
  <c r="J281" i="30"/>
  <c r="Q281" i="30"/>
  <c r="O281" i="30"/>
  <c r="M281" i="30"/>
  <c r="L281" i="30"/>
  <c r="J280" i="30"/>
  <c r="Q280" i="30"/>
  <c r="O280" i="30"/>
  <c r="M280" i="30"/>
  <c r="L280" i="30"/>
  <c r="J279" i="30"/>
  <c r="Q279" i="30"/>
  <c r="O279" i="30"/>
  <c r="M279" i="30"/>
  <c r="L279" i="30"/>
  <c r="J278" i="30"/>
  <c r="Q278" i="30"/>
  <c r="O278" i="30"/>
  <c r="M278" i="30"/>
  <c r="L278" i="30"/>
  <c r="J277" i="30"/>
  <c r="Q277" i="30"/>
  <c r="O277" i="30"/>
  <c r="M277" i="30"/>
  <c r="L277" i="30"/>
  <c r="J276" i="30"/>
  <c r="Q276" i="30"/>
  <c r="O276" i="30"/>
  <c r="M276" i="30"/>
  <c r="L276" i="30"/>
  <c r="J275" i="30"/>
  <c r="Q275" i="30"/>
  <c r="O275" i="30"/>
  <c r="M275" i="30"/>
  <c r="L275" i="30"/>
  <c r="J274" i="30"/>
  <c r="Q274" i="30"/>
  <c r="O274" i="30"/>
  <c r="M274" i="30"/>
  <c r="L274" i="30"/>
  <c r="J273" i="30"/>
  <c r="Q273" i="30"/>
  <c r="O273" i="30"/>
  <c r="M273" i="30"/>
  <c r="L273" i="30"/>
  <c r="J272" i="30"/>
  <c r="Q272" i="30"/>
  <c r="O272" i="30"/>
  <c r="M272" i="30"/>
  <c r="L272" i="30"/>
  <c r="J271" i="30"/>
  <c r="Q271" i="30"/>
  <c r="O271" i="30"/>
  <c r="M271" i="30"/>
  <c r="L271" i="30"/>
  <c r="J270" i="30"/>
  <c r="Q270" i="30"/>
  <c r="O270" i="30"/>
  <c r="M270" i="30"/>
  <c r="L270" i="30"/>
  <c r="J269" i="30"/>
  <c r="Q269" i="30"/>
  <c r="O269" i="30"/>
  <c r="M269" i="30"/>
  <c r="L269" i="30"/>
  <c r="J268" i="30"/>
  <c r="Q268" i="30"/>
  <c r="O268" i="30"/>
  <c r="M268" i="30"/>
  <c r="L268" i="30"/>
  <c r="J267" i="30"/>
  <c r="Q267" i="30"/>
  <c r="O267" i="30"/>
  <c r="M267" i="30"/>
  <c r="L267" i="30"/>
  <c r="J266" i="30"/>
  <c r="Q266" i="30"/>
  <c r="O266" i="30"/>
  <c r="M266" i="30"/>
  <c r="L266" i="30"/>
  <c r="J265" i="30"/>
  <c r="Q265" i="30"/>
  <c r="O265" i="30"/>
  <c r="M265" i="30"/>
  <c r="L265" i="30"/>
  <c r="J264" i="30"/>
  <c r="Q264" i="30"/>
  <c r="O264" i="30"/>
  <c r="M264" i="30"/>
  <c r="L264" i="30"/>
  <c r="J263" i="30"/>
  <c r="Q263" i="30"/>
  <c r="O263" i="30"/>
  <c r="M263" i="30"/>
  <c r="L263" i="30"/>
  <c r="J262" i="30"/>
  <c r="Q262" i="30"/>
  <c r="O262" i="30"/>
  <c r="M262" i="30"/>
  <c r="L262" i="30"/>
  <c r="J261" i="30"/>
  <c r="Q261" i="30"/>
  <c r="O261" i="30"/>
  <c r="M261" i="30"/>
  <c r="L261" i="30"/>
  <c r="J260" i="30"/>
  <c r="Q260" i="30"/>
  <c r="O260" i="30"/>
  <c r="M260" i="30"/>
  <c r="L260" i="30"/>
  <c r="J259" i="30"/>
  <c r="Q259" i="30"/>
  <c r="O259" i="30"/>
  <c r="M259" i="30"/>
  <c r="L259" i="30"/>
  <c r="J258" i="30"/>
  <c r="Q258" i="30"/>
  <c r="O258" i="30"/>
  <c r="M258" i="30"/>
  <c r="L258" i="30"/>
  <c r="J257" i="30"/>
  <c r="Q257" i="30"/>
  <c r="O257" i="30"/>
  <c r="M257" i="30"/>
  <c r="L257" i="30"/>
  <c r="J256" i="30"/>
  <c r="Q256" i="30"/>
  <c r="O256" i="30"/>
  <c r="M256" i="30"/>
  <c r="L256" i="30"/>
  <c r="J255" i="30"/>
  <c r="Q255" i="30"/>
  <c r="O255" i="30"/>
  <c r="M255" i="30"/>
  <c r="L255" i="30"/>
  <c r="J254" i="30"/>
  <c r="Q254" i="30"/>
  <c r="O254" i="30"/>
  <c r="M254" i="30"/>
  <c r="L254" i="30"/>
  <c r="J253" i="30"/>
  <c r="Q253" i="30"/>
  <c r="O253" i="30"/>
  <c r="M253" i="30"/>
  <c r="L253" i="30"/>
  <c r="J252" i="30"/>
  <c r="Q252" i="30"/>
  <c r="O252" i="30"/>
  <c r="M252" i="30"/>
  <c r="L252" i="30"/>
  <c r="J251" i="30"/>
  <c r="Q251" i="30"/>
  <c r="O251" i="30"/>
  <c r="M251" i="30"/>
  <c r="L251" i="30"/>
  <c r="J250" i="30"/>
  <c r="Q250" i="30"/>
  <c r="O250" i="30"/>
  <c r="M250" i="30"/>
  <c r="L250" i="30"/>
  <c r="J249" i="30"/>
  <c r="Q249" i="30"/>
  <c r="O249" i="30"/>
  <c r="M249" i="30"/>
  <c r="L249" i="30"/>
  <c r="J248" i="30"/>
  <c r="Q248" i="30"/>
  <c r="O248" i="30"/>
  <c r="M248" i="30"/>
  <c r="L248" i="30"/>
  <c r="J247" i="30"/>
  <c r="Q247" i="30"/>
  <c r="O247" i="30"/>
  <c r="M247" i="30"/>
  <c r="L247" i="30"/>
  <c r="J246" i="30"/>
  <c r="Q246" i="30"/>
  <c r="O246" i="30"/>
  <c r="M246" i="30"/>
  <c r="L246" i="30"/>
  <c r="J245" i="30"/>
  <c r="Q245" i="30"/>
  <c r="O245" i="30"/>
  <c r="M245" i="30"/>
  <c r="L245" i="30"/>
  <c r="J244" i="30"/>
  <c r="Q244" i="30"/>
  <c r="O244" i="30"/>
  <c r="M244" i="30"/>
  <c r="L244" i="30"/>
  <c r="J243" i="30"/>
  <c r="Q243" i="30"/>
  <c r="O243" i="30"/>
  <c r="M243" i="30"/>
  <c r="L243" i="30"/>
  <c r="J242" i="30"/>
  <c r="Q242" i="30"/>
  <c r="O242" i="30"/>
  <c r="M242" i="30"/>
  <c r="L242" i="30"/>
  <c r="J241" i="30"/>
  <c r="Q241" i="30"/>
  <c r="O241" i="30"/>
  <c r="M241" i="30"/>
  <c r="L241" i="30"/>
  <c r="J240" i="30"/>
  <c r="Q240" i="30"/>
  <c r="O240" i="30"/>
  <c r="M240" i="30"/>
  <c r="L240" i="30"/>
  <c r="J239" i="30"/>
  <c r="Q239" i="30"/>
  <c r="O239" i="30"/>
  <c r="M239" i="30"/>
  <c r="L239" i="30"/>
  <c r="J238" i="30"/>
  <c r="Q238" i="30"/>
  <c r="O238" i="30"/>
  <c r="M238" i="30"/>
  <c r="L238" i="30"/>
  <c r="J237" i="30"/>
  <c r="Q237" i="30"/>
  <c r="O237" i="30"/>
  <c r="M237" i="30"/>
  <c r="L237" i="30"/>
  <c r="J236" i="30"/>
  <c r="Q236" i="30"/>
  <c r="O236" i="30"/>
  <c r="M236" i="30"/>
  <c r="L236" i="30"/>
  <c r="J235" i="30"/>
  <c r="Q235" i="30"/>
  <c r="O235" i="30"/>
  <c r="M235" i="30"/>
  <c r="L235" i="30"/>
  <c r="J234" i="30"/>
  <c r="Q234" i="30"/>
  <c r="O234" i="30"/>
  <c r="M234" i="30"/>
  <c r="L234" i="30"/>
  <c r="J233" i="30"/>
  <c r="Q233" i="30"/>
  <c r="O233" i="30"/>
  <c r="M233" i="30"/>
  <c r="L233" i="30"/>
  <c r="J232" i="30"/>
  <c r="Q232" i="30"/>
  <c r="O232" i="30"/>
  <c r="M232" i="30"/>
  <c r="L232" i="30"/>
  <c r="J231" i="30"/>
  <c r="Q231" i="30"/>
  <c r="O231" i="30"/>
  <c r="M231" i="30"/>
  <c r="L231" i="30"/>
  <c r="J230" i="30"/>
  <c r="Q230" i="30"/>
  <c r="O230" i="30"/>
  <c r="M230" i="30"/>
  <c r="L230" i="30"/>
  <c r="J229" i="30"/>
  <c r="Q229" i="30"/>
  <c r="O229" i="30"/>
  <c r="M229" i="30"/>
  <c r="L229" i="30"/>
  <c r="J228" i="30"/>
  <c r="Q228" i="30"/>
  <c r="O228" i="30"/>
  <c r="M228" i="30"/>
  <c r="L228" i="30"/>
  <c r="J227" i="30"/>
  <c r="Q227" i="30"/>
  <c r="O227" i="30"/>
  <c r="M227" i="30"/>
  <c r="L227" i="30"/>
  <c r="J226" i="30"/>
  <c r="Q226" i="30"/>
  <c r="O226" i="30"/>
  <c r="M226" i="30"/>
  <c r="L226" i="30"/>
  <c r="J225" i="30"/>
  <c r="Q225" i="30"/>
  <c r="O225" i="30"/>
  <c r="M225" i="30"/>
  <c r="L225" i="30"/>
  <c r="J224" i="30"/>
  <c r="Q224" i="30"/>
  <c r="O224" i="30"/>
  <c r="M224" i="30"/>
  <c r="L224" i="30"/>
  <c r="J223" i="30"/>
  <c r="Q223" i="30"/>
  <c r="O223" i="30"/>
  <c r="M223" i="30"/>
  <c r="L223" i="30"/>
  <c r="J222" i="30"/>
  <c r="Q222" i="30"/>
  <c r="O222" i="30"/>
  <c r="M222" i="30"/>
  <c r="L222" i="30"/>
  <c r="J221" i="30"/>
  <c r="Q221" i="30"/>
  <c r="O221" i="30"/>
  <c r="M221" i="30"/>
  <c r="L221" i="30"/>
  <c r="J220" i="30"/>
  <c r="Q220" i="30"/>
  <c r="O220" i="30"/>
  <c r="M220" i="30"/>
  <c r="L220" i="30"/>
  <c r="J219" i="30"/>
  <c r="Q219" i="30"/>
  <c r="O219" i="30"/>
  <c r="M219" i="30"/>
  <c r="L219" i="30"/>
  <c r="J218" i="30"/>
  <c r="Q218" i="30"/>
  <c r="O218" i="30"/>
  <c r="M218" i="30"/>
  <c r="L218" i="30"/>
  <c r="J217" i="30"/>
  <c r="Q217" i="30"/>
  <c r="O217" i="30"/>
  <c r="M217" i="30"/>
  <c r="L217" i="30"/>
  <c r="J216" i="30"/>
  <c r="Q216" i="30"/>
  <c r="O216" i="30"/>
  <c r="M216" i="30"/>
  <c r="L216" i="30"/>
  <c r="J215" i="30"/>
  <c r="Q215" i="30"/>
  <c r="O215" i="30"/>
  <c r="M215" i="30"/>
  <c r="L215" i="30"/>
  <c r="J214" i="30"/>
  <c r="Q214" i="30"/>
  <c r="O214" i="30"/>
  <c r="M214" i="30"/>
  <c r="L214" i="30"/>
  <c r="J213" i="30"/>
  <c r="Q213" i="30"/>
  <c r="O213" i="30"/>
  <c r="M213" i="30"/>
  <c r="L213" i="30"/>
  <c r="J212" i="30"/>
  <c r="Q212" i="30"/>
  <c r="O212" i="30"/>
  <c r="M212" i="30"/>
  <c r="L212" i="30"/>
  <c r="J211" i="30"/>
  <c r="Q211" i="30"/>
  <c r="O211" i="30"/>
  <c r="M211" i="30"/>
  <c r="L211" i="30"/>
  <c r="J210" i="30"/>
  <c r="Q210" i="30"/>
  <c r="O210" i="30"/>
  <c r="M210" i="30"/>
  <c r="L210" i="30"/>
  <c r="J209" i="30"/>
  <c r="Q209" i="30"/>
  <c r="O209" i="30"/>
  <c r="M209" i="30"/>
  <c r="L209" i="30"/>
  <c r="J208" i="30"/>
  <c r="Q208" i="30"/>
  <c r="O208" i="30"/>
  <c r="M208" i="30"/>
  <c r="L208" i="30"/>
  <c r="J207" i="30"/>
  <c r="Q207" i="30"/>
  <c r="O207" i="30"/>
  <c r="M207" i="30"/>
  <c r="L207" i="30"/>
  <c r="J206" i="30"/>
  <c r="Q206" i="30"/>
  <c r="O206" i="30"/>
  <c r="M206" i="30"/>
  <c r="L206" i="30"/>
  <c r="J205" i="30"/>
  <c r="Q205" i="30"/>
  <c r="O205" i="30"/>
  <c r="M205" i="30"/>
  <c r="L205" i="30"/>
  <c r="J204" i="30"/>
  <c r="Q204" i="30"/>
  <c r="O204" i="30"/>
  <c r="M204" i="30"/>
  <c r="L204" i="30"/>
  <c r="J203" i="30"/>
  <c r="Q203" i="30"/>
  <c r="O203" i="30"/>
  <c r="M203" i="30"/>
  <c r="L203" i="30"/>
  <c r="J202" i="30"/>
  <c r="Q202" i="30"/>
  <c r="O202" i="30"/>
  <c r="M202" i="30"/>
  <c r="L202" i="30"/>
  <c r="J201" i="30"/>
  <c r="Q201" i="30"/>
  <c r="O201" i="30"/>
  <c r="M201" i="30"/>
  <c r="L201" i="30"/>
  <c r="J200" i="30"/>
  <c r="Q200" i="30"/>
  <c r="O200" i="30"/>
  <c r="M200" i="30"/>
  <c r="L200" i="30"/>
  <c r="J199" i="30"/>
  <c r="Q199" i="30"/>
  <c r="O199" i="30"/>
  <c r="M199" i="30"/>
  <c r="L199" i="30"/>
  <c r="J198" i="30"/>
  <c r="Q198" i="30"/>
  <c r="O198" i="30"/>
  <c r="M198" i="30"/>
  <c r="L198" i="30"/>
  <c r="J197" i="30"/>
  <c r="Q197" i="30"/>
  <c r="O197" i="30"/>
  <c r="M197" i="30"/>
  <c r="L197" i="30"/>
  <c r="J196" i="30"/>
  <c r="Q196" i="30"/>
  <c r="O196" i="30"/>
  <c r="M196" i="30"/>
  <c r="L196" i="30"/>
  <c r="J195" i="30"/>
  <c r="Q195" i="30"/>
  <c r="O195" i="30"/>
  <c r="M195" i="30"/>
  <c r="L195" i="30"/>
  <c r="J194" i="30"/>
  <c r="Q194" i="30"/>
  <c r="O194" i="30"/>
  <c r="M194" i="30"/>
  <c r="L194" i="30"/>
  <c r="J193" i="30"/>
  <c r="Q193" i="30"/>
  <c r="O193" i="30"/>
  <c r="M193" i="30"/>
  <c r="L193" i="30"/>
  <c r="J192" i="30"/>
  <c r="Q192" i="30"/>
  <c r="O192" i="30"/>
  <c r="M192" i="30"/>
  <c r="L192" i="30"/>
  <c r="J191" i="30"/>
  <c r="Q191" i="30"/>
  <c r="O191" i="30"/>
  <c r="M191" i="30"/>
  <c r="L191" i="30"/>
  <c r="J190" i="30"/>
  <c r="Q190" i="30"/>
  <c r="O190" i="30"/>
  <c r="M190" i="30"/>
  <c r="L190" i="30"/>
  <c r="J189" i="30"/>
  <c r="Q189" i="30"/>
  <c r="O189" i="30"/>
  <c r="M189" i="30"/>
  <c r="L189" i="30"/>
  <c r="J188" i="30"/>
  <c r="Q188" i="30"/>
  <c r="O188" i="30"/>
  <c r="M188" i="30"/>
  <c r="L188" i="30"/>
  <c r="J187" i="30"/>
  <c r="Q187" i="30"/>
  <c r="O187" i="30"/>
  <c r="M187" i="30"/>
  <c r="L187" i="30"/>
  <c r="J186" i="30"/>
  <c r="Q186" i="30"/>
  <c r="O186" i="30"/>
  <c r="M186" i="30"/>
  <c r="L186" i="30"/>
  <c r="J185" i="30"/>
  <c r="Q185" i="30"/>
  <c r="O185" i="30"/>
  <c r="M185" i="30"/>
  <c r="L185" i="30"/>
  <c r="J184" i="30"/>
  <c r="Q184" i="30"/>
  <c r="O184" i="30"/>
  <c r="M184" i="30"/>
  <c r="L184" i="30"/>
  <c r="J183" i="30"/>
  <c r="Q183" i="30"/>
  <c r="O183" i="30"/>
  <c r="M183" i="30"/>
  <c r="L183" i="30"/>
  <c r="J182" i="30"/>
  <c r="Q182" i="30"/>
  <c r="O182" i="30"/>
  <c r="M182" i="30"/>
  <c r="L182" i="30"/>
  <c r="J181" i="30"/>
  <c r="Q181" i="30"/>
  <c r="O181" i="30"/>
  <c r="M181" i="30"/>
  <c r="L181" i="30"/>
  <c r="J180" i="30"/>
  <c r="Q180" i="30"/>
  <c r="O180" i="30"/>
  <c r="M180" i="30"/>
  <c r="L180" i="30"/>
  <c r="J179" i="30"/>
  <c r="Q179" i="30"/>
  <c r="O179" i="30"/>
  <c r="M179" i="30"/>
  <c r="L179" i="30"/>
  <c r="J178" i="30"/>
  <c r="Q178" i="30"/>
  <c r="O178" i="30"/>
  <c r="M178" i="30"/>
  <c r="L178" i="30"/>
  <c r="J177" i="30"/>
  <c r="Q177" i="30"/>
  <c r="O177" i="30"/>
  <c r="M177" i="30"/>
  <c r="L177" i="30"/>
  <c r="J176" i="30"/>
  <c r="Q176" i="30"/>
  <c r="O176" i="30"/>
  <c r="M176" i="30"/>
  <c r="L176" i="30"/>
  <c r="J175" i="30"/>
  <c r="Q175" i="30"/>
  <c r="O175" i="30"/>
  <c r="M175" i="30"/>
  <c r="L175" i="30"/>
  <c r="J174" i="30"/>
  <c r="Q174" i="30"/>
  <c r="O174" i="30"/>
  <c r="M174" i="30"/>
  <c r="L174" i="30"/>
  <c r="J173" i="30"/>
  <c r="Q173" i="30"/>
  <c r="O173" i="30"/>
  <c r="M173" i="30"/>
  <c r="L173" i="30"/>
  <c r="J172" i="30"/>
  <c r="Q172" i="30"/>
  <c r="O172" i="30"/>
  <c r="M172" i="30"/>
  <c r="L172" i="30"/>
  <c r="J171" i="30"/>
  <c r="Q171" i="30"/>
  <c r="O171" i="30"/>
  <c r="M171" i="30"/>
  <c r="L171" i="30"/>
  <c r="J170" i="30"/>
  <c r="Q170" i="30"/>
  <c r="O170" i="30"/>
  <c r="M170" i="30"/>
  <c r="L170" i="30"/>
  <c r="J169" i="30"/>
  <c r="Q169" i="30"/>
  <c r="O169" i="30"/>
  <c r="M169" i="30"/>
  <c r="L169" i="30"/>
  <c r="J168" i="30"/>
  <c r="Q168" i="30"/>
  <c r="O168" i="30"/>
  <c r="M168" i="30"/>
  <c r="L168" i="30"/>
  <c r="J167" i="30"/>
  <c r="Q167" i="30"/>
  <c r="O167" i="30"/>
  <c r="M167" i="30"/>
  <c r="L167" i="30"/>
  <c r="J166" i="30"/>
  <c r="Q166" i="30"/>
  <c r="O166" i="30"/>
  <c r="M166" i="30"/>
  <c r="L166" i="30"/>
  <c r="J165" i="30"/>
  <c r="Q165" i="30"/>
  <c r="O165" i="30"/>
  <c r="M165" i="30"/>
  <c r="L165" i="30"/>
  <c r="J164" i="30"/>
  <c r="Q164" i="30"/>
  <c r="O164" i="30"/>
  <c r="M164" i="30"/>
  <c r="L164" i="30"/>
  <c r="J163" i="30"/>
  <c r="Q163" i="30"/>
  <c r="O163" i="30"/>
  <c r="M163" i="30"/>
  <c r="L163" i="30"/>
  <c r="J162" i="30"/>
  <c r="Q162" i="30"/>
  <c r="O162" i="30"/>
  <c r="M162" i="30"/>
  <c r="L162" i="30"/>
  <c r="J161" i="30"/>
  <c r="Q161" i="30"/>
  <c r="O161" i="30"/>
  <c r="M161" i="30"/>
  <c r="L161" i="30"/>
  <c r="J160" i="30"/>
  <c r="Q160" i="30"/>
  <c r="O160" i="30"/>
  <c r="M160" i="30"/>
  <c r="L160" i="30"/>
  <c r="J159" i="30"/>
  <c r="Q159" i="30"/>
  <c r="O159" i="30"/>
  <c r="M159" i="30"/>
  <c r="L159" i="30"/>
  <c r="J158" i="30"/>
  <c r="Q158" i="30"/>
  <c r="O158" i="30"/>
  <c r="M158" i="30"/>
  <c r="L158" i="30"/>
  <c r="J157" i="30"/>
  <c r="Q157" i="30"/>
  <c r="O157" i="30"/>
  <c r="M157" i="30"/>
  <c r="L157" i="30"/>
  <c r="J156" i="30"/>
  <c r="Q156" i="30"/>
  <c r="O156" i="30"/>
  <c r="M156" i="30"/>
  <c r="L156" i="30"/>
  <c r="J155" i="30"/>
  <c r="Q155" i="30"/>
  <c r="O155" i="30"/>
  <c r="M155" i="30"/>
  <c r="L155" i="30"/>
  <c r="J154" i="30"/>
  <c r="Q154" i="30"/>
  <c r="O154" i="30"/>
  <c r="M154" i="30"/>
  <c r="L154" i="30"/>
  <c r="J153" i="30"/>
  <c r="Q153" i="30"/>
  <c r="O153" i="30"/>
  <c r="M153" i="30"/>
  <c r="L153" i="30"/>
  <c r="J152" i="30"/>
  <c r="Q152" i="30"/>
  <c r="O152" i="30"/>
  <c r="M152" i="30"/>
  <c r="L152" i="30"/>
  <c r="J151" i="30"/>
  <c r="Q151" i="30"/>
  <c r="O151" i="30"/>
  <c r="M151" i="30"/>
  <c r="L151" i="30"/>
  <c r="J150" i="30"/>
  <c r="Q150" i="30"/>
  <c r="O150" i="30"/>
  <c r="M150" i="30"/>
  <c r="L150" i="30"/>
  <c r="J149" i="30"/>
  <c r="Q149" i="30"/>
  <c r="O149" i="30"/>
  <c r="M149" i="30"/>
  <c r="L149" i="30"/>
  <c r="J148" i="30"/>
  <c r="Q148" i="30"/>
  <c r="O148" i="30"/>
  <c r="M148" i="30"/>
  <c r="L148" i="30"/>
  <c r="J147" i="30"/>
  <c r="Q147" i="30"/>
  <c r="O147" i="30"/>
  <c r="M147" i="30"/>
  <c r="L147" i="30"/>
  <c r="J146" i="30"/>
  <c r="Q146" i="30"/>
  <c r="O146" i="30"/>
  <c r="M146" i="30"/>
  <c r="L146" i="30"/>
  <c r="J145" i="30"/>
  <c r="Q145" i="30"/>
  <c r="O145" i="30"/>
  <c r="M145" i="30"/>
  <c r="L145" i="30"/>
  <c r="J144" i="30"/>
  <c r="Q144" i="30"/>
  <c r="O144" i="30"/>
  <c r="M144" i="30"/>
  <c r="L144" i="30"/>
  <c r="J143" i="30"/>
  <c r="Q143" i="30"/>
  <c r="O143" i="30"/>
  <c r="M143" i="30"/>
  <c r="L143" i="30"/>
  <c r="J142" i="30"/>
  <c r="Q142" i="30"/>
  <c r="O142" i="30"/>
  <c r="M142" i="30"/>
  <c r="L142" i="30"/>
  <c r="J141" i="30"/>
  <c r="Q141" i="30"/>
  <c r="O141" i="30"/>
  <c r="M141" i="30"/>
  <c r="L141" i="30"/>
  <c r="J140" i="30"/>
  <c r="Q140" i="30"/>
  <c r="O140" i="30"/>
  <c r="M140" i="30"/>
  <c r="L140" i="30"/>
  <c r="J139" i="30"/>
  <c r="Q139" i="30"/>
  <c r="O139" i="30"/>
  <c r="M139" i="30"/>
  <c r="L139" i="30"/>
  <c r="J138" i="30"/>
  <c r="Q138" i="30"/>
  <c r="O138" i="30"/>
  <c r="M138" i="30"/>
  <c r="L138" i="30"/>
  <c r="J137" i="30"/>
  <c r="Q137" i="30"/>
  <c r="O137" i="30"/>
  <c r="M137" i="30"/>
  <c r="L137" i="30"/>
  <c r="J136" i="30"/>
  <c r="Q136" i="30"/>
  <c r="O136" i="30"/>
  <c r="M136" i="30"/>
  <c r="L136" i="30"/>
  <c r="J135" i="30"/>
  <c r="Q135" i="30"/>
  <c r="O135" i="30"/>
  <c r="M135" i="30"/>
  <c r="L135" i="30"/>
  <c r="J134" i="30"/>
  <c r="Q134" i="30"/>
  <c r="O134" i="30"/>
  <c r="M134" i="30"/>
  <c r="L134" i="30"/>
  <c r="J133" i="30"/>
  <c r="Q133" i="30"/>
  <c r="O133" i="30"/>
  <c r="M133" i="30"/>
  <c r="L133" i="30"/>
  <c r="J132" i="30"/>
  <c r="Q132" i="30"/>
  <c r="O132" i="30"/>
  <c r="M132" i="30"/>
  <c r="L132" i="30"/>
  <c r="J131" i="30"/>
  <c r="Q131" i="30"/>
  <c r="O131" i="30"/>
  <c r="M131" i="30"/>
  <c r="L131" i="30"/>
  <c r="J130" i="30"/>
  <c r="Q130" i="30"/>
  <c r="O130" i="30"/>
  <c r="M130" i="30"/>
  <c r="L130" i="30"/>
  <c r="J129" i="30"/>
  <c r="Q129" i="30"/>
  <c r="O129" i="30"/>
  <c r="M129" i="30"/>
  <c r="L129" i="30"/>
  <c r="J128" i="30"/>
  <c r="Q128" i="30"/>
  <c r="O128" i="30"/>
  <c r="M128" i="30"/>
  <c r="L128" i="30"/>
  <c r="J127" i="30"/>
  <c r="Q127" i="30"/>
  <c r="O127" i="30"/>
  <c r="M127" i="30"/>
  <c r="L127" i="30"/>
  <c r="J126" i="30"/>
  <c r="Q126" i="30"/>
  <c r="O126" i="30"/>
  <c r="M126" i="30"/>
  <c r="L126" i="30"/>
  <c r="J125" i="30"/>
  <c r="Q125" i="30"/>
  <c r="O125" i="30"/>
  <c r="M125" i="30"/>
  <c r="L125" i="30"/>
  <c r="J124" i="30"/>
  <c r="Q124" i="30"/>
  <c r="O124" i="30"/>
  <c r="M124" i="30"/>
  <c r="L124" i="30"/>
  <c r="J123" i="30"/>
  <c r="Q123" i="30"/>
  <c r="O123" i="30"/>
  <c r="M123" i="30"/>
  <c r="L123" i="30"/>
  <c r="J122" i="30"/>
  <c r="Q122" i="30"/>
  <c r="O122" i="30"/>
  <c r="M122" i="30"/>
  <c r="L122" i="30"/>
  <c r="J121" i="30"/>
  <c r="Q121" i="30"/>
  <c r="O121" i="30"/>
  <c r="M121" i="30"/>
  <c r="L121" i="30"/>
  <c r="J120" i="30"/>
  <c r="Q120" i="30"/>
  <c r="O120" i="30"/>
  <c r="M120" i="30"/>
  <c r="L120" i="30"/>
  <c r="J119" i="30"/>
  <c r="Q119" i="30"/>
  <c r="O119" i="30"/>
  <c r="M119" i="30"/>
  <c r="L119" i="30"/>
  <c r="J118" i="30"/>
  <c r="Q118" i="30"/>
  <c r="O118" i="30"/>
  <c r="M118" i="30"/>
  <c r="L118" i="30"/>
  <c r="J117" i="30"/>
  <c r="Q117" i="30"/>
  <c r="O117" i="30"/>
  <c r="M117" i="30"/>
  <c r="L117" i="30"/>
  <c r="J116" i="30"/>
  <c r="Q116" i="30"/>
  <c r="O116" i="30"/>
  <c r="M116" i="30"/>
  <c r="L116" i="30"/>
  <c r="J115" i="30"/>
  <c r="Q115" i="30"/>
  <c r="O115" i="30"/>
  <c r="M115" i="30"/>
  <c r="L115" i="30"/>
  <c r="J114" i="30"/>
  <c r="Q114" i="30"/>
  <c r="O114" i="30"/>
  <c r="M114" i="30"/>
  <c r="L114" i="30"/>
  <c r="J113" i="30"/>
  <c r="Q113" i="30"/>
  <c r="O113" i="30"/>
  <c r="M113" i="30"/>
  <c r="L113" i="30"/>
  <c r="J112" i="30"/>
  <c r="Q112" i="30"/>
  <c r="O112" i="30"/>
  <c r="M112" i="30"/>
  <c r="L112" i="30"/>
  <c r="J111" i="30"/>
  <c r="Q111" i="30"/>
  <c r="O111" i="30"/>
  <c r="M111" i="30"/>
  <c r="L111" i="30"/>
  <c r="J110" i="30"/>
  <c r="Q110" i="30"/>
  <c r="O110" i="30"/>
  <c r="M110" i="30"/>
  <c r="L110" i="30"/>
  <c r="J109" i="30"/>
  <c r="Q109" i="30"/>
  <c r="O109" i="30"/>
  <c r="M109" i="30"/>
  <c r="L109" i="30"/>
  <c r="J108" i="30"/>
  <c r="Q108" i="30"/>
  <c r="O108" i="30"/>
  <c r="M108" i="30"/>
  <c r="L108" i="30"/>
  <c r="J107" i="30"/>
  <c r="Q107" i="30"/>
  <c r="O107" i="30"/>
  <c r="M107" i="30"/>
  <c r="L107" i="30"/>
  <c r="J106" i="30"/>
  <c r="Q106" i="30"/>
  <c r="O106" i="30"/>
  <c r="M106" i="30"/>
  <c r="L106" i="30"/>
  <c r="J105" i="30"/>
  <c r="Q105" i="30"/>
  <c r="O105" i="30"/>
  <c r="M105" i="30"/>
  <c r="L105" i="30"/>
  <c r="J104" i="30"/>
  <c r="Q104" i="30"/>
  <c r="O104" i="30"/>
  <c r="M104" i="30"/>
  <c r="L104" i="30"/>
  <c r="J103" i="30"/>
  <c r="Q103" i="30"/>
  <c r="O103" i="30"/>
  <c r="M103" i="30"/>
  <c r="L103" i="30"/>
  <c r="J102" i="30"/>
  <c r="Q102" i="30"/>
  <c r="O102" i="30"/>
  <c r="M102" i="30"/>
  <c r="L102" i="30"/>
  <c r="J101" i="30"/>
  <c r="Q101" i="30"/>
  <c r="O101" i="30"/>
  <c r="M101" i="30"/>
  <c r="L101" i="30"/>
  <c r="J100" i="30"/>
  <c r="Q100" i="30"/>
  <c r="O100" i="30"/>
  <c r="M100" i="30"/>
  <c r="L100" i="30"/>
  <c r="J99" i="30"/>
  <c r="Q99" i="30"/>
  <c r="O99" i="30"/>
  <c r="M99" i="30"/>
  <c r="L99" i="30"/>
  <c r="J98" i="30"/>
  <c r="Q98" i="30"/>
  <c r="O98" i="30"/>
  <c r="M98" i="30"/>
  <c r="L98" i="30"/>
  <c r="J97" i="30"/>
  <c r="Q97" i="30"/>
  <c r="O97" i="30"/>
  <c r="M97" i="30"/>
  <c r="L97" i="30"/>
  <c r="J96" i="30"/>
  <c r="Q96" i="30"/>
  <c r="O96" i="30"/>
  <c r="M96" i="30"/>
  <c r="L96" i="30"/>
  <c r="J95" i="30"/>
  <c r="Q95" i="30"/>
  <c r="O95" i="30"/>
  <c r="M95" i="30"/>
  <c r="L95" i="30"/>
  <c r="J94" i="30"/>
  <c r="Q94" i="30"/>
  <c r="O94" i="30"/>
  <c r="M94" i="30"/>
  <c r="L94" i="30"/>
  <c r="J93" i="30"/>
  <c r="Q93" i="30"/>
  <c r="O93" i="30"/>
  <c r="M93" i="30"/>
  <c r="L93" i="30"/>
  <c r="J92" i="30"/>
  <c r="Q92" i="30"/>
  <c r="O92" i="30"/>
  <c r="M92" i="30"/>
  <c r="L92" i="30"/>
  <c r="J91" i="30"/>
  <c r="Q91" i="30"/>
  <c r="O91" i="30"/>
  <c r="M91" i="30"/>
  <c r="L91" i="30"/>
  <c r="J90" i="30"/>
  <c r="Q90" i="30"/>
  <c r="O90" i="30"/>
  <c r="M90" i="30"/>
  <c r="L90" i="30"/>
  <c r="J89" i="30"/>
  <c r="Q89" i="30"/>
  <c r="O89" i="30"/>
  <c r="M89" i="30"/>
  <c r="L89" i="30"/>
  <c r="J88" i="30"/>
  <c r="Q88" i="30"/>
  <c r="O88" i="30"/>
  <c r="M88" i="30"/>
  <c r="L88" i="30"/>
  <c r="J87" i="30"/>
  <c r="Q87" i="30"/>
  <c r="O87" i="30"/>
  <c r="M87" i="30"/>
  <c r="L87" i="30"/>
  <c r="J86" i="30"/>
  <c r="Q86" i="30"/>
  <c r="O86" i="30"/>
  <c r="M86" i="30"/>
  <c r="L86" i="30"/>
  <c r="J85" i="30"/>
  <c r="Q85" i="30"/>
  <c r="O85" i="30"/>
  <c r="M85" i="30"/>
  <c r="L85" i="30"/>
  <c r="J84" i="30"/>
  <c r="Q84" i="30"/>
  <c r="O84" i="30"/>
  <c r="M84" i="30"/>
  <c r="L84" i="30"/>
  <c r="J83" i="30"/>
  <c r="Q83" i="30"/>
  <c r="O83" i="30"/>
  <c r="M83" i="30"/>
  <c r="L83" i="30"/>
  <c r="J82" i="30"/>
  <c r="Q82" i="30"/>
  <c r="O82" i="30"/>
  <c r="M82" i="30"/>
  <c r="L82" i="30"/>
  <c r="J81" i="30"/>
  <c r="Q81" i="30"/>
  <c r="O81" i="30"/>
  <c r="M81" i="30"/>
  <c r="L81" i="30"/>
  <c r="J80" i="30"/>
  <c r="Q80" i="30"/>
  <c r="O80" i="30"/>
  <c r="M80" i="30"/>
  <c r="L80" i="30"/>
  <c r="J79" i="30"/>
  <c r="Q79" i="30"/>
  <c r="O79" i="30"/>
  <c r="M79" i="30"/>
  <c r="L79" i="30"/>
  <c r="J78" i="30"/>
  <c r="Q78" i="30"/>
  <c r="O78" i="30"/>
  <c r="M78" i="30"/>
  <c r="L78" i="30"/>
  <c r="J77" i="30"/>
  <c r="Q77" i="30"/>
  <c r="O77" i="30"/>
  <c r="M77" i="30"/>
  <c r="L77" i="30"/>
  <c r="J76" i="30"/>
  <c r="Q76" i="30"/>
  <c r="O76" i="30"/>
  <c r="M76" i="30"/>
  <c r="L76" i="30"/>
  <c r="J75" i="30"/>
  <c r="Q75" i="30"/>
  <c r="O75" i="30"/>
  <c r="M75" i="30"/>
  <c r="L75" i="30"/>
  <c r="J74" i="30"/>
  <c r="Q74" i="30"/>
  <c r="O74" i="30"/>
  <c r="M74" i="30"/>
  <c r="L74" i="30"/>
  <c r="J73" i="30"/>
  <c r="Q73" i="30"/>
  <c r="O73" i="30"/>
  <c r="M73" i="30"/>
  <c r="L73" i="30"/>
  <c r="J72" i="30"/>
  <c r="Q72" i="30"/>
  <c r="O72" i="30"/>
  <c r="M72" i="30"/>
  <c r="L72" i="30"/>
  <c r="J71" i="30"/>
  <c r="Q71" i="30"/>
  <c r="O71" i="30"/>
  <c r="M71" i="30"/>
  <c r="L71" i="30"/>
  <c r="J70" i="30"/>
  <c r="Q70" i="30"/>
  <c r="O70" i="30"/>
  <c r="M70" i="30"/>
  <c r="L70" i="30"/>
  <c r="J69" i="30"/>
  <c r="Q69" i="30"/>
  <c r="O69" i="30"/>
  <c r="M69" i="30"/>
  <c r="L69" i="30"/>
  <c r="J68" i="30"/>
  <c r="Q68" i="30"/>
  <c r="O68" i="30"/>
  <c r="M68" i="30"/>
  <c r="L68" i="30"/>
  <c r="J67" i="30"/>
  <c r="Q67" i="30"/>
  <c r="O67" i="30"/>
  <c r="M67" i="30"/>
  <c r="L67" i="30"/>
  <c r="J66" i="30"/>
  <c r="Q66" i="30"/>
  <c r="O66" i="30"/>
  <c r="M66" i="30"/>
  <c r="L66" i="30"/>
  <c r="J65" i="30"/>
  <c r="Q65" i="30"/>
  <c r="O65" i="30"/>
  <c r="M65" i="30"/>
  <c r="L65" i="30"/>
  <c r="J64" i="30"/>
  <c r="Q64" i="30"/>
  <c r="O64" i="30"/>
  <c r="M64" i="30"/>
  <c r="L64" i="30"/>
  <c r="J63" i="30"/>
  <c r="Q63" i="30"/>
  <c r="O63" i="30"/>
  <c r="M63" i="30"/>
  <c r="L63" i="30"/>
  <c r="J62" i="30"/>
  <c r="Q62" i="30"/>
  <c r="O62" i="30"/>
  <c r="M62" i="30"/>
  <c r="L62" i="30"/>
  <c r="J61" i="30"/>
  <c r="Q61" i="30"/>
  <c r="O61" i="30"/>
  <c r="M61" i="30"/>
  <c r="L61" i="30"/>
  <c r="J60" i="30"/>
  <c r="Q60" i="30"/>
  <c r="O60" i="30"/>
  <c r="M60" i="30"/>
  <c r="L60" i="30"/>
  <c r="J59" i="30"/>
  <c r="Q59" i="30"/>
  <c r="O59" i="30"/>
  <c r="M59" i="30"/>
  <c r="L59" i="30"/>
  <c r="J58" i="30"/>
  <c r="Q58" i="30"/>
  <c r="O58" i="30"/>
  <c r="M58" i="30"/>
  <c r="L58" i="30"/>
  <c r="J57" i="30"/>
  <c r="Q57" i="30"/>
  <c r="O57" i="30"/>
  <c r="M57" i="30"/>
  <c r="L57" i="30"/>
  <c r="J56" i="30"/>
  <c r="Q56" i="30"/>
  <c r="O56" i="30"/>
  <c r="M56" i="30"/>
  <c r="L56" i="30"/>
  <c r="J55" i="30"/>
  <c r="Q55" i="30"/>
  <c r="O55" i="30"/>
  <c r="M55" i="30"/>
  <c r="L55" i="30"/>
  <c r="J54" i="30"/>
  <c r="Q54" i="30"/>
  <c r="O54" i="30"/>
  <c r="M54" i="30"/>
  <c r="L54" i="30"/>
  <c r="J53" i="30"/>
  <c r="Q53" i="30"/>
  <c r="O53" i="30"/>
  <c r="M53" i="30"/>
  <c r="L53" i="30"/>
  <c r="J52" i="30"/>
  <c r="Q52" i="30"/>
  <c r="O52" i="30"/>
  <c r="M52" i="30"/>
  <c r="L52" i="30"/>
  <c r="J51" i="30"/>
  <c r="Q51" i="30"/>
  <c r="O51" i="30"/>
  <c r="M51" i="30"/>
  <c r="L51" i="30"/>
  <c r="J50" i="30"/>
  <c r="Q50" i="30"/>
  <c r="O50" i="30"/>
  <c r="M50" i="30"/>
  <c r="L50" i="30"/>
  <c r="J49" i="30"/>
  <c r="Q49" i="30"/>
  <c r="O49" i="30"/>
  <c r="M49" i="30"/>
  <c r="L49" i="30"/>
  <c r="J48" i="30"/>
  <c r="Q48" i="30"/>
  <c r="O48" i="30"/>
  <c r="M48" i="30"/>
  <c r="L48" i="30"/>
  <c r="J47" i="30"/>
  <c r="Q47" i="30"/>
  <c r="O47" i="30"/>
  <c r="M47" i="30"/>
  <c r="L47" i="30"/>
  <c r="J46" i="30"/>
  <c r="Q46" i="30"/>
  <c r="O46" i="30"/>
  <c r="M46" i="30"/>
  <c r="L46" i="30"/>
  <c r="J45" i="30"/>
  <c r="Q45" i="30"/>
  <c r="O45" i="30"/>
  <c r="M45" i="30"/>
  <c r="L45" i="30"/>
  <c r="J44" i="30"/>
  <c r="Q44" i="30"/>
  <c r="O44" i="30"/>
  <c r="M44" i="30"/>
  <c r="L44" i="30"/>
  <c r="J43" i="30"/>
  <c r="Q43" i="30"/>
  <c r="O43" i="30"/>
  <c r="M43" i="30"/>
  <c r="L43" i="30"/>
  <c r="J42" i="30"/>
  <c r="Q42" i="30"/>
  <c r="O42" i="30"/>
  <c r="M42" i="30"/>
  <c r="L42" i="30"/>
  <c r="J41" i="30"/>
  <c r="Q41" i="30"/>
  <c r="O41" i="30"/>
  <c r="M41" i="30"/>
  <c r="L41" i="30"/>
  <c r="J40" i="30"/>
  <c r="Q40" i="30"/>
  <c r="O40" i="30"/>
  <c r="M40" i="30"/>
  <c r="L40" i="30"/>
  <c r="J39" i="30"/>
  <c r="Q39" i="30"/>
  <c r="O39" i="30"/>
  <c r="M39" i="30"/>
  <c r="L39" i="30"/>
  <c r="J38" i="30"/>
  <c r="Q38" i="30"/>
  <c r="O38" i="30"/>
  <c r="M38" i="30"/>
  <c r="L38" i="30"/>
  <c r="J37" i="30"/>
  <c r="Q37" i="30"/>
  <c r="O37" i="30"/>
  <c r="M37" i="30"/>
  <c r="L37" i="30"/>
  <c r="J36" i="30"/>
  <c r="Q36" i="30"/>
  <c r="O36" i="30"/>
  <c r="M36" i="30"/>
  <c r="L36" i="30"/>
  <c r="J35" i="30"/>
  <c r="Q35" i="30"/>
  <c r="O35" i="30"/>
  <c r="M35" i="30"/>
  <c r="L35" i="30"/>
  <c r="J34" i="30"/>
  <c r="Q34" i="30"/>
  <c r="O34" i="30"/>
  <c r="M34" i="30"/>
  <c r="L34" i="30"/>
  <c r="J33" i="30"/>
  <c r="Q33" i="30"/>
  <c r="O33" i="30"/>
  <c r="M33" i="30"/>
  <c r="L33" i="30"/>
  <c r="J32" i="30"/>
  <c r="Q32" i="30"/>
  <c r="O32" i="30"/>
  <c r="M32" i="30"/>
  <c r="L32" i="30"/>
  <c r="J31" i="30"/>
  <c r="Q31" i="30"/>
  <c r="O31" i="30"/>
  <c r="M31" i="30"/>
  <c r="L31" i="30"/>
  <c r="J30" i="30"/>
  <c r="Q30" i="30"/>
  <c r="O30" i="30"/>
  <c r="M30" i="30"/>
  <c r="L30" i="30"/>
  <c r="J29" i="30"/>
  <c r="Q29" i="30"/>
  <c r="O29" i="30"/>
  <c r="M29" i="30"/>
  <c r="L29" i="30"/>
  <c r="J28" i="30"/>
  <c r="Q28" i="30"/>
  <c r="O28" i="30"/>
  <c r="M28" i="30"/>
  <c r="L28" i="30"/>
  <c r="J27" i="30"/>
  <c r="Q27" i="30"/>
  <c r="O27" i="30"/>
  <c r="M27" i="30"/>
  <c r="L27" i="30"/>
  <c r="J26" i="30"/>
  <c r="Q26" i="30"/>
  <c r="O26" i="30"/>
  <c r="M26" i="30"/>
  <c r="L26" i="30"/>
  <c r="J25" i="30"/>
  <c r="Q25" i="30"/>
  <c r="O25" i="30"/>
  <c r="M25" i="30"/>
  <c r="L25" i="30"/>
  <c r="J24" i="30"/>
  <c r="Q24" i="30"/>
  <c r="O24" i="30"/>
  <c r="M24" i="30"/>
  <c r="L24" i="30"/>
  <c r="J23" i="30"/>
  <c r="Q23" i="30"/>
  <c r="O23" i="30"/>
  <c r="M23" i="30"/>
  <c r="L23" i="30"/>
  <c r="J22" i="30"/>
  <c r="Q22" i="30"/>
  <c r="O22" i="30"/>
  <c r="M22" i="30"/>
  <c r="L22" i="30"/>
  <c r="J21" i="30"/>
  <c r="Q21" i="30"/>
  <c r="O21" i="30"/>
  <c r="M21" i="30"/>
  <c r="L21" i="30"/>
  <c r="J20" i="30"/>
  <c r="Q20" i="30"/>
  <c r="O20" i="30"/>
  <c r="M20" i="30"/>
  <c r="L20" i="30"/>
  <c r="J19" i="30"/>
  <c r="Q19" i="30"/>
  <c r="O19" i="30"/>
  <c r="M19" i="30"/>
  <c r="L19" i="30"/>
  <c r="J18" i="30"/>
  <c r="Q18" i="30"/>
  <c r="O18" i="30"/>
  <c r="M18" i="30"/>
  <c r="L18" i="30"/>
  <c r="J17" i="30"/>
  <c r="Q17" i="30"/>
  <c r="O17" i="30"/>
  <c r="M17" i="30"/>
  <c r="L17" i="30"/>
  <c r="J16" i="30"/>
  <c r="Q16" i="30"/>
  <c r="O16" i="30"/>
  <c r="M16" i="30"/>
  <c r="L16" i="30"/>
  <c r="J15" i="30"/>
  <c r="Q15" i="30"/>
  <c r="O15" i="30"/>
  <c r="M15" i="30"/>
  <c r="L15" i="30"/>
  <c r="J14" i="30"/>
  <c r="Q14" i="30"/>
  <c r="O14" i="30"/>
  <c r="M14" i="30"/>
  <c r="L14" i="30"/>
  <c r="J13" i="30"/>
  <c r="Q13" i="30"/>
  <c r="O13" i="30"/>
  <c r="M13" i="30"/>
  <c r="L13" i="30"/>
  <c r="J12" i="30"/>
  <c r="Q12" i="30"/>
  <c r="O12" i="30"/>
  <c r="M12" i="30"/>
  <c r="L12" i="30"/>
  <c r="J11" i="30"/>
  <c r="Q11" i="30"/>
  <c r="O11" i="30"/>
  <c r="M11" i="30"/>
  <c r="L11" i="30"/>
  <c r="J10" i="30"/>
  <c r="Q10" i="30"/>
  <c r="O10" i="30"/>
  <c r="M10" i="30"/>
  <c r="L10" i="30"/>
  <c r="J9" i="30"/>
  <c r="Q9" i="30"/>
  <c r="O9" i="30"/>
  <c r="M9" i="30"/>
  <c r="L9" i="30"/>
  <c r="J8" i="30"/>
  <c r="Q8" i="30"/>
  <c r="O8" i="30"/>
  <c r="M8" i="30"/>
  <c r="L8" i="30"/>
  <c r="J7" i="30"/>
  <c r="Q7" i="30"/>
  <c r="O7" i="30"/>
  <c r="M7" i="30"/>
  <c r="L7" i="30"/>
  <c r="J6" i="30"/>
  <c r="Q6" i="30"/>
  <c r="O6" i="30"/>
  <c r="M6" i="30"/>
  <c r="L6" i="30"/>
  <c r="J5" i="30"/>
  <c r="Q5" i="30"/>
  <c r="O5" i="30"/>
  <c r="M5" i="30"/>
  <c r="L5" i="30"/>
  <c r="J4" i="30"/>
  <c r="Q4" i="30"/>
  <c r="O4" i="30"/>
  <c r="M4" i="30"/>
  <c r="L4" i="30"/>
  <c r="J3" i="30"/>
  <c r="Q3" i="30"/>
  <c r="O3" i="30"/>
  <c r="M3" i="30"/>
  <c r="L3" i="30"/>
  <c r="J2" i="30"/>
  <c r="Q2" i="30"/>
  <c r="O2" i="30"/>
  <c r="M2" i="30"/>
  <c r="L2" i="30"/>
  <c r="J40" i="28"/>
  <c r="Q40" i="28"/>
  <c r="O40" i="28"/>
  <c r="M40" i="28"/>
  <c r="L40" i="28"/>
  <c r="J63" i="28"/>
  <c r="Q63" i="28"/>
  <c r="O63" i="28"/>
  <c r="M63" i="28"/>
  <c r="L63" i="28"/>
  <c r="J3" i="28"/>
  <c r="O3" i="28"/>
  <c r="J4" i="28"/>
  <c r="O4" i="28"/>
  <c r="J5" i="28"/>
  <c r="O5" i="28"/>
  <c r="J6" i="28"/>
  <c r="O6" i="28"/>
  <c r="J7" i="28"/>
  <c r="O7" i="28"/>
  <c r="J8" i="28"/>
  <c r="O8" i="28"/>
  <c r="J9" i="28"/>
  <c r="O9" i="28"/>
  <c r="J10" i="28"/>
  <c r="O10" i="28"/>
  <c r="J11" i="28"/>
  <c r="O11" i="28"/>
  <c r="J12" i="28"/>
  <c r="O12" i="28"/>
  <c r="J13" i="28"/>
  <c r="O13" i="28"/>
  <c r="J14" i="28"/>
  <c r="O14" i="28"/>
  <c r="J15" i="28"/>
  <c r="O15" i="28"/>
  <c r="J16" i="28"/>
  <c r="O16" i="28"/>
  <c r="J17" i="28"/>
  <c r="O17" i="28"/>
  <c r="J18" i="28"/>
  <c r="O18" i="28"/>
  <c r="J19" i="28"/>
  <c r="O19" i="28"/>
  <c r="J20" i="28"/>
  <c r="O20" i="28"/>
  <c r="J21" i="28"/>
  <c r="O21" i="28"/>
  <c r="J22" i="28"/>
  <c r="O22" i="28"/>
  <c r="J23" i="28"/>
  <c r="O23" i="28"/>
  <c r="J24" i="28"/>
  <c r="O24" i="28"/>
  <c r="J25" i="28"/>
  <c r="O25" i="28"/>
  <c r="J26" i="28"/>
  <c r="O26" i="28"/>
  <c r="J27" i="28"/>
  <c r="O27" i="28"/>
  <c r="J28" i="28"/>
  <c r="O28" i="28"/>
  <c r="J29" i="28"/>
  <c r="O29" i="28"/>
  <c r="J30" i="28"/>
  <c r="O30" i="28"/>
  <c r="J31" i="28"/>
  <c r="O31" i="28"/>
  <c r="J32" i="28"/>
  <c r="O32" i="28"/>
  <c r="J33" i="28"/>
  <c r="O33" i="28"/>
  <c r="J34" i="28"/>
  <c r="O34" i="28"/>
  <c r="J35" i="28"/>
  <c r="O35" i="28"/>
  <c r="J36" i="28"/>
  <c r="O36" i="28"/>
  <c r="J37" i="28"/>
  <c r="O37" i="28"/>
  <c r="J38" i="28"/>
  <c r="O38" i="28"/>
  <c r="J39" i="28"/>
  <c r="O39" i="28"/>
  <c r="J43" i="28"/>
  <c r="O43" i="28"/>
  <c r="J44" i="28"/>
  <c r="O44" i="28"/>
  <c r="J45" i="28"/>
  <c r="O45" i="28"/>
  <c r="J46" i="28"/>
  <c r="O46" i="28"/>
  <c r="J47" i="28"/>
  <c r="O47" i="28"/>
  <c r="J48" i="28"/>
  <c r="O48" i="28"/>
  <c r="J49" i="28"/>
  <c r="O49" i="28"/>
  <c r="J50" i="28"/>
  <c r="O50" i="28"/>
  <c r="J51" i="28"/>
  <c r="O51" i="28"/>
  <c r="J52" i="28"/>
  <c r="O52" i="28"/>
  <c r="J53" i="28"/>
  <c r="O53" i="28"/>
  <c r="J54" i="28"/>
  <c r="O54" i="28"/>
  <c r="J55" i="28"/>
  <c r="O55" i="28"/>
  <c r="J56" i="28"/>
  <c r="O56" i="28"/>
  <c r="J57" i="28"/>
  <c r="O57" i="28"/>
  <c r="J58" i="28"/>
  <c r="O58" i="28"/>
  <c r="J59" i="28"/>
  <c r="O59" i="28"/>
  <c r="J60" i="28"/>
  <c r="O60" i="28"/>
  <c r="J61" i="28"/>
  <c r="O61" i="28"/>
  <c r="J62" i="28"/>
  <c r="O62" i="28"/>
  <c r="J64" i="28"/>
  <c r="O64" i="28"/>
  <c r="J65" i="28"/>
  <c r="O65" i="28"/>
  <c r="J66" i="28"/>
  <c r="O66" i="28"/>
  <c r="J67" i="28"/>
  <c r="O67" i="28"/>
  <c r="J68" i="28"/>
  <c r="O68" i="28"/>
  <c r="J69" i="28"/>
  <c r="O69" i="28"/>
  <c r="J70" i="28"/>
  <c r="O70" i="28"/>
  <c r="J71" i="28"/>
  <c r="O71" i="28"/>
  <c r="J72" i="28"/>
  <c r="O72" i="28"/>
  <c r="J73" i="28"/>
  <c r="O73" i="28"/>
  <c r="J74" i="28"/>
  <c r="O74" i="28"/>
  <c r="J75" i="28"/>
  <c r="O75" i="28"/>
  <c r="J76" i="28"/>
  <c r="O76" i="28"/>
  <c r="J77" i="28"/>
  <c r="O77" i="28"/>
  <c r="J78" i="28"/>
  <c r="O78" i="28"/>
  <c r="J79" i="28"/>
  <c r="O79" i="28"/>
  <c r="J80" i="28"/>
  <c r="O80" i="28"/>
  <c r="J81" i="28"/>
  <c r="O81" i="28"/>
  <c r="J2" i="28"/>
  <c r="O2" i="28"/>
  <c r="L3" i="28"/>
  <c r="L4" i="28"/>
  <c r="L5" i="28"/>
  <c r="L6" i="28"/>
  <c r="L7" i="28"/>
  <c r="L8" i="28"/>
  <c r="L9" i="28"/>
  <c r="L10" i="28"/>
  <c r="L11" i="28"/>
  <c r="L12" i="28"/>
  <c r="L13" i="28"/>
  <c r="L14" i="28"/>
  <c r="L15" i="28"/>
  <c r="L16" i="28"/>
  <c r="L17" i="28"/>
  <c r="L18" i="28"/>
  <c r="L19" i="28"/>
  <c r="L20" i="28"/>
  <c r="L21" i="28"/>
  <c r="L22" i="28"/>
  <c r="L23" i="28"/>
  <c r="L24" i="28"/>
  <c r="L25" i="28"/>
  <c r="L26" i="28"/>
  <c r="L27" i="28"/>
  <c r="L28" i="28"/>
  <c r="L29" i="28"/>
  <c r="L30" i="28"/>
  <c r="L31" i="28"/>
  <c r="L32" i="28"/>
  <c r="L33" i="28"/>
  <c r="L34" i="28"/>
  <c r="L35" i="28"/>
  <c r="L36" i="28"/>
  <c r="L37" i="28"/>
  <c r="L38" i="28"/>
  <c r="L39" i="28"/>
  <c r="L43" i="28"/>
  <c r="L44" i="28"/>
  <c r="L45" i="28"/>
  <c r="L46" i="28"/>
  <c r="L47" i="28"/>
  <c r="L48" i="28"/>
  <c r="L49" i="28"/>
  <c r="L50" i="28"/>
  <c r="L51" i="28"/>
  <c r="L52" i="28"/>
  <c r="L53" i="28"/>
  <c r="L54" i="28"/>
  <c r="L55" i="28"/>
  <c r="L56" i="28"/>
  <c r="L57" i="28"/>
  <c r="L58" i="28"/>
  <c r="L59" i="28"/>
  <c r="L60" i="28"/>
  <c r="L61" i="28"/>
  <c r="L62" i="28"/>
  <c r="L64" i="28"/>
  <c r="L65" i="28"/>
  <c r="L66" i="28"/>
  <c r="L67" i="28"/>
  <c r="L68" i="28"/>
  <c r="L69" i="28"/>
  <c r="L70" i="28"/>
  <c r="L71" i="28"/>
  <c r="L72" i="28"/>
  <c r="L73" i="28"/>
  <c r="L74" i="28"/>
  <c r="L75" i="28"/>
  <c r="L76" i="28"/>
  <c r="L77" i="28"/>
  <c r="L78" i="28"/>
  <c r="L79" i="28"/>
  <c r="L80" i="28"/>
  <c r="L81" i="28"/>
  <c r="L2" i="28"/>
  <c r="Q2" i="28"/>
  <c r="M2" i="28"/>
  <c r="M81" i="28"/>
  <c r="Q81" i="28"/>
  <c r="M80" i="28"/>
  <c r="Q80" i="28"/>
  <c r="M79" i="28"/>
  <c r="Q79" i="28"/>
  <c r="M78" i="28"/>
  <c r="Q78" i="28"/>
  <c r="M77" i="28"/>
  <c r="Q77" i="28"/>
  <c r="M76" i="28"/>
  <c r="Q76" i="28"/>
  <c r="M75" i="28"/>
  <c r="Q75" i="28"/>
  <c r="M74" i="28"/>
  <c r="Q74" i="28"/>
  <c r="M73" i="28"/>
  <c r="Q73" i="28"/>
  <c r="M72" i="28"/>
  <c r="Q72" i="28"/>
  <c r="M71" i="28"/>
  <c r="Q71" i="28"/>
  <c r="M70" i="28"/>
  <c r="Q70" i="28"/>
  <c r="M69" i="28"/>
  <c r="Q69" i="28"/>
  <c r="M68" i="28"/>
  <c r="Q68" i="28"/>
  <c r="M67" i="28"/>
  <c r="Q67" i="28"/>
  <c r="M66" i="28"/>
  <c r="Q66" i="28"/>
  <c r="M65" i="28"/>
  <c r="Q65" i="28"/>
  <c r="M64" i="28"/>
  <c r="Q64" i="28"/>
  <c r="M62" i="28"/>
  <c r="Q62" i="28"/>
  <c r="M61" i="28"/>
  <c r="Q61" i="28"/>
  <c r="M60" i="28"/>
  <c r="Q60" i="28"/>
  <c r="M59" i="28"/>
  <c r="Q59" i="28"/>
  <c r="M58" i="28"/>
  <c r="Q58" i="28"/>
  <c r="M57" i="28"/>
  <c r="Q57" i="28"/>
  <c r="M56" i="28"/>
  <c r="Q56" i="28"/>
  <c r="M55" i="28"/>
  <c r="Q55" i="28"/>
  <c r="M54" i="28"/>
  <c r="Q54" i="28"/>
  <c r="M53" i="28"/>
  <c r="Q53" i="28"/>
  <c r="M52" i="28"/>
  <c r="Q52" i="28"/>
  <c r="M51" i="28"/>
  <c r="Q51" i="28"/>
  <c r="M50" i="28"/>
  <c r="Q50" i="28"/>
  <c r="M49" i="28"/>
  <c r="Q49" i="28"/>
  <c r="M48" i="28"/>
  <c r="Q48" i="28"/>
  <c r="M47" i="28"/>
  <c r="Q47" i="28"/>
  <c r="M46" i="28"/>
  <c r="Q46" i="28"/>
  <c r="M45" i="28"/>
  <c r="Q45" i="28"/>
  <c r="M44" i="28"/>
  <c r="Q44" i="28"/>
  <c r="M43" i="28"/>
  <c r="Q43" i="28"/>
  <c r="M39" i="28"/>
  <c r="Q39" i="28"/>
  <c r="M38" i="28"/>
  <c r="Q38" i="28"/>
  <c r="M37" i="28"/>
  <c r="Q37" i="28"/>
  <c r="M36" i="28"/>
  <c r="Q36" i="28"/>
  <c r="M35" i="28"/>
  <c r="Q35" i="28"/>
  <c r="M34" i="28"/>
  <c r="Q34" i="28"/>
  <c r="M33" i="28"/>
  <c r="Q33" i="28"/>
  <c r="M32" i="28"/>
  <c r="Q32" i="28"/>
  <c r="M31" i="28"/>
  <c r="Q31" i="28"/>
  <c r="M30" i="28"/>
  <c r="Q30" i="28"/>
  <c r="M29" i="28"/>
  <c r="Q29" i="28"/>
  <c r="M28" i="28"/>
  <c r="Q28" i="28"/>
  <c r="M27" i="28"/>
  <c r="Q27" i="28"/>
  <c r="M26" i="28"/>
  <c r="Q26" i="28"/>
  <c r="M25" i="28"/>
  <c r="Q25" i="28"/>
  <c r="M24" i="28"/>
  <c r="Q24" i="28"/>
  <c r="M23" i="28"/>
  <c r="Q23" i="28"/>
  <c r="M22" i="28"/>
  <c r="Q22" i="28"/>
  <c r="M21" i="28"/>
  <c r="Q21" i="28"/>
  <c r="M20" i="28"/>
  <c r="Q20" i="28"/>
  <c r="M19" i="28"/>
  <c r="Q19" i="28"/>
  <c r="M18" i="28"/>
  <c r="Q18" i="28"/>
  <c r="M17" i="28"/>
  <c r="Q17" i="28"/>
  <c r="M16" i="28"/>
  <c r="Q16" i="28"/>
  <c r="M15" i="28"/>
  <c r="Q15" i="28"/>
  <c r="M14" i="28"/>
  <c r="Q14" i="28"/>
  <c r="M13" i="28"/>
  <c r="Q13" i="28"/>
  <c r="M12" i="28"/>
  <c r="Q12" i="28"/>
  <c r="M11" i="28"/>
  <c r="Q11" i="28"/>
  <c r="M10" i="28"/>
  <c r="Q10" i="28"/>
  <c r="M9" i="28"/>
  <c r="Q9" i="28"/>
  <c r="M8" i="28"/>
  <c r="Q8" i="28"/>
  <c r="M7" i="28"/>
  <c r="Q7" i="28"/>
  <c r="M6" i="28"/>
  <c r="Q6" i="28"/>
  <c r="M5" i="28"/>
  <c r="Q5" i="28"/>
  <c r="M4" i="28"/>
  <c r="Q4" i="28"/>
  <c r="M3" i="28"/>
  <c r="Q3" i="28"/>
  <c r="J861" i="24"/>
  <c r="Q861" i="24"/>
  <c r="O861" i="24"/>
  <c r="M861" i="24"/>
  <c r="L861" i="24"/>
  <c r="J882" i="24"/>
  <c r="Q882" i="24"/>
  <c r="O882" i="24"/>
  <c r="M882" i="24"/>
  <c r="L882" i="24"/>
  <c r="J881" i="24"/>
  <c r="Q881" i="24"/>
  <c r="O881" i="24"/>
  <c r="M881" i="24"/>
  <c r="L881" i="24"/>
  <c r="J880" i="24"/>
  <c r="Q880" i="24"/>
  <c r="O880" i="24"/>
  <c r="M880" i="24"/>
  <c r="L880" i="24"/>
  <c r="J219" i="24"/>
  <c r="Q219" i="24"/>
  <c r="O219" i="24"/>
  <c r="M219" i="24"/>
  <c r="L219" i="24"/>
  <c r="J218" i="24"/>
  <c r="Q218" i="24"/>
  <c r="O218" i="24"/>
  <c r="M218" i="24"/>
  <c r="L218" i="24"/>
  <c r="J893" i="24"/>
  <c r="L893" i="24"/>
  <c r="M893" i="24"/>
  <c r="O893" i="24"/>
  <c r="Q893" i="24"/>
  <c r="J894" i="24"/>
  <c r="L894" i="24"/>
  <c r="M894" i="24"/>
  <c r="O894" i="24"/>
  <c r="Q894" i="24"/>
  <c r="J895" i="24"/>
  <c r="L895" i="24"/>
  <c r="M895" i="24"/>
  <c r="O895" i="24"/>
  <c r="Q895" i="24"/>
  <c r="J896" i="24"/>
  <c r="L896" i="24"/>
  <c r="M896" i="24"/>
  <c r="O896" i="24"/>
  <c r="Q896" i="24"/>
  <c r="J891" i="24"/>
  <c r="Q891" i="24"/>
  <c r="O891" i="24"/>
  <c r="M891" i="24"/>
  <c r="L891" i="24"/>
  <c r="J102" i="24"/>
  <c r="Q102" i="24"/>
  <c r="O102" i="24"/>
  <c r="M102" i="24"/>
  <c r="L102" i="24"/>
  <c r="J638" i="24"/>
  <c r="Q638" i="24"/>
  <c r="O638" i="24"/>
  <c r="M638" i="24"/>
  <c r="L638" i="24"/>
  <c r="J442" i="24"/>
  <c r="Q442" i="24"/>
  <c r="O442" i="24"/>
  <c r="M442" i="24"/>
  <c r="L442" i="24"/>
  <c r="J441" i="24"/>
  <c r="Q441" i="24"/>
  <c r="O441" i="24"/>
  <c r="M441" i="24"/>
  <c r="L441" i="24"/>
  <c r="J443" i="24"/>
  <c r="Q443" i="24"/>
  <c r="O443" i="24"/>
  <c r="M443" i="24"/>
  <c r="L443" i="24"/>
  <c r="J16" i="24"/>
  <c r="Q16" i="24"/>
  <c r="O16" i="24"/>
  <c r="M16" i="24"/>
  <c r="L16" i="24"/>
  <c r="J703" i="24"/>
  <c r="Q703" i="24"/>
  <c r="O703" i="24"/>
  <c r="M703" i="24"/>
  <c r="L703" i="24"/>
  <c r="J448" i="24"/>
  <c r="L448" i="24"/>
  <c r="J192" i="24"/>
  <c r="O192" i="24"/>
  <c r="L192" i="24"/>
  <c r="M192" i="24"/>
  <c r="J193" i="24"/>
  <c r="M193" i="24"/>
  <c r="L193" i="24"/>
  <c r="O193" i="24"/>
  <c r="Q193" i="24"/>
  <c r="J194" i="24"/>
  <c r="O194" i="24"/>
  <c r="L194" i="24"/>
  <c r="M194" i="24"/>
  <c r="Q194" i="24"/>
  <c r="J196" i="24"/>
  <c r="L196" i="24"/>
  <c r="M196" i="24"/>
  <c r="O196" i="24"/>
  <c r="Q196" i="24"/>
  <c r="J160" i="24"/>
  <c r="M160" i="24"/>
  <c r="O160" i="24"/>
  <c r="L160" i="24"/>
  <c r="J161" i="24"/>
  <c r="O161" i="24"/>
  <c r="L161" i="24"/>
  <c r="M161" i="24"/>
  <c r="Q161" i="24"/>
  <c r="J162" i="24"/>
  <c r="O162" i="24"/>
  <c r="L162" i="24"/>
  <c r="M162" i="24"/>
  <c r="Q162" i="24"/>
  <c r="J163" i="24"/>
  <c r="L163" i="24"/>
  <c r="M163" i="24"/>
  <c r="O163" i="24"/>
  <c r="Q163" i="24"/>
  <c r="J164" i="24"/>
  <c r="O164" i="24"/>
  <c r="L164" i="24"/>
  <c r="M164" i="24"/>
  <c r="J165" i="24"/>
  <c r="L165" i="24"/>
  <c r="M165" i="24"/>
  <c r="O165" i="24"/>
  <c r="Q165" i="24"/>
  <c r="J166" i="24"/>
  <c r="L166" i="24"/>
  <c r="J167" i="24"/>
  <c r="L167" i="24"/>
  <c r="J850" i="24"/>
  <c r="L850" i="24"/>
  <c r="J421" i="24"/>
  <c r="O421" i="24"/>
  <c r="L421" i="24"/>
  <c r="J343" i="24"/>
  <c r="Q343" i="24"/>
  <c r="O343" i="24"/>
  <c r="M343" i="24"/>
  <c r="L343" i="24"/>
  <c r="J342" i="24"/>
  <c r="O342" i="24"/>
  <c r="L342" i="24"/>
  <c r="J329" i="24"/>
  <c r="M329" i="24"/>
  <c r="L329" i="24"/>
  <c r="J328" i="24"/>
  <c r="O328" i="24"/>
  <c r="L328" i="24"/>
  <c r="J327" i="24"/>
  <c r="L327" i="24"/>
  <c r="J326" i="24"/>
  <c r="O326" i="24"/>
  <c r="L326" i="24"/>
  <c r="J325" i="24"/>
  <c r="Q325" i="24"/>
  <c r="O325" i="24"/>
  <c r="M325" i="24"/>
  <c r="L325" i="24"/>
  <c r="J334" i="24"/>
  <c r="O334" i="24"/>
  <c r="L334" i="24"/>
  <c r="J333" i="24"/>
  <c r="Q333" i="24"/>
  <c r="O333" i="24"/>
  <c r="M333" i="24"/>
  <c r="L333" i="24"/>
  <c r="J332" i="24"/>
  <c r="O332" i="24"/>
  <c r="L332" i="24"/>
  <c r="J331" i="24"/>
  <c r="L331" i="24"/>
  <c r="J330" i="24"/>
  <c r="O330" i="24"/>
  <c r="L330" i="24"/>
  <c r="J339" i="24"/>
  <c r="O339" i="24"/>
  <c r="L339" i="24"/>
  <c r="J338" i="24"/>
  <c r="O338" i="24"/>
  <c r="L338" i="24"/>
  <c r="J337" i="24"/>
  <c r="L337" i="24"/>
  <c r="J336" i="24"/>
  <c r="O336" i="24"/>
  <c r="L336" i="24"/>
  <c r="J335" i="24"/>
  <c r="Q335" i="24"/>
  <c r="O335" i="24"/>
  <c r="M335" i="24"/>
  <c r="L335" i="24"/>
  <c r="J324" i="24"/>
  <c r="O324" i="24"/>
  <c r="L324" i="24"/>
  <c r="J321" i="24"/>
  <c r="L321" i="24"/>
  <c r="J320" i="24"/>
  <c r="O320" i="24"/>
  <c r="L320" i="24"/>
  <c r="J319" i="24"/>
  <c r="Q319" i="24"/>
  <c r="O319" i="24"/>
  <c r="M319" i="24"/>
  <c r="L319" i="24"/>
  <c r="J318" i="24"/>
  <c r="O318" i="24"/>
  <c r="L318" i="24"/>
  <c r="J317" i="24"/>
  <c r="Q317" i="24"/>
  <c r="O317" i="24"/>
  <c r="M317" i="24"/>
  <c r="L317" i="24"/>
  <c r="J316" i="24"/>
  <c r="O316" i="24"/>
  <c r="L316" i="24"/>
  <c r="J315" i="24"/>
  <c r="L315" i="24"/>
  <c r="J314" i="24"/>
  <c r="O314" i="24"/>
  <c r="L314" i="24"/>
  <c r="J313" i="24"/>
  <c r="O313" i="24"/>
  <c r="L313" i="24"/>
  <c r="J312" i="24"/>
  <c r="O312" i="24"/>
  <c r="L312" i="24"/>
  <c r="J311" i="24"/>
  <c r="L311" i="24"/>
  <c r="J310" i="24"/>
  <c r="O310" i="24"/>
  <c r="L310" i="24"/>
  <c r="J309" i="24"/>
  <c r="Q309" i="24"/>
  <c r="O309" i="24"/>
  <c r="M309" i="24"/>
  <c r="L309" i="24"/>
  <c r="J308" i="24"/>
  <c r="O308" i="24"/>
  <c r="L308" i="24"/>
  <c r="J307" i="24"/>
  <c r="M307" i="24"/>
  <c r="L307" i="24"/>
  <c r="J306" i="24"/>
  <c r="O306" i="24"/>
  <c r="L306" i="24"/>
  <c r="J305" i="24"/>
  <c r="L305" i="24"/>
  <c r="J304" i="24"/>
  <c r="O304" i="24"/>
  <c r="L304" i="24"/>
  <c r="J303" i="24"/>
  <c r="Q303" i="24"/>
  <c r="O303" i="24"/>
  <c r="M303" i="24"/>
  <c r="L303" i="24"/>
  <c r="J302" i="24"/>
  <c r="O302" i="24"/>
  <c r="L302" i="24"/>
  <c r="J301" i="24"/>
  <c r="Q301" i="24"/>
  <c r="O301" i="24"/>
  <c r="M301" i="24"/>
  <c r="L301" i="24"/>
  <c r="J300" i="24"/>
  <c r="O300" i="24"/>
  <c r="L300" i="24"/>
  <c r="J299" i="24"/>
  <c r="L299" i="24"/>
  <c r="J298" i="24"/>
  <c r="O298" i="24"/>
  <c r="L298" i="24"/>
  <c r="J297" i="24"/>
  <c r="O297" i="24"/>
  <c r="L297" i="24"/>
  <c r="J296" i="24"/>
  <c r="O296" i="24"/>
  <c r="L296" i="24"/>
  <c r="J295" i="24"/>
  <c r="L295" i="24"/>
  <c r="J294" i="24"/>
  <c r="O294" i="24"/>
  <c r="L294" i="24"/>
  <c r="J293" i="24"/>
  <c r="Q293" i="24"/>
  <c r="O293" i="24"/>
  <c r="M293" i="24"/>
  <c r="L293" i="24"/>
  <c r="J292" i="24"/>
  <c r="O292" i="24"/>
  <c r="L292" i="24"/>
  <c r="J291" i="24"/>
  <c r="M291" i="24"/>
  <c r="L291" i="24"/>
  <c r="J290" i="24"/>
  <c r="O290" i="24"/>
  <c r="L290" i="24"/>
  <c r="J289" i="24"/>
  <c r="L289" i="24"/>
  <c r="J288" i="24"/>
  <c r="O288" i="24"/>
  <c r="L288" i="24"/>
  <c r="J287" i="24"/>
  <c r="Q287" i="24"/>
  <c r="O287" i="24"/>
  <c r="M287" i="24"/>
  <c r="L287" i="24"/>
  <c r="J278" i="24"/>
  <c r="O278" i="24"/>
  <c r="L278" i="24"/>
  <c r="J277" i="24"/>
  <c r="Q277" i="24"/>
  <c r="O277" i="24"/>
  <c r="M277" i="24"/>
  <c r="L277" i="24"/>
  <c r="J276" i="24"/>
  <c r="O276" i="24"/>
  <c r="L276" i="24"/>
  <c r="J275" i="24"/>
  <c r="L275" i="24"/>
  <c r="J274" i="24"/>
  <c r="O274" i="24"/>
  <c r="L274" i="24"/>
  <c r="J273" i="24"/>
  <c r="O273" i="24"/>
  <c r="L273" i="24"/>
  <c r="J272" i="24"/>
  <c r="O272" i="24"/>
  <c r="L272" i="24"/>
  <c r="J271" i="24"/>
  <c r="L271" i="24"/>
  <c r="J270" i="24"/>
  <c r="O270" i="24"/>
  <c r="L270" i="24"/>
  <c r="J286" i="24"/>
  <c r="Q286" i="24"/>
  <c r="O286" i="24"/>
  <c r="M286" i="24"/>
  <c r="L286" i="24"/>
  <c r="J285" i="24"/>
  <c r="O285" i="24"/>
  <c r="L285" i="24"/>
  <c r="J284" i="24"/>
  <c r="M284" i="24"/>
  <c r="L284" i="24"/>
  <c r="J283" i="24"/>
  <c r="O283" i="24"/>
  <c r="L283" i="24"/>
  <c r="J282" i="24"/>
  <c r="L282" i="24"/>
  <c r="J281" i="24"/>
  <c r="O281" i="24"/>
  <c r="L281" i="24"/>
  <c r="J280" i="24"/>
  <c r="Q280" i="24"/>
  <c r="O280" i="24"/>
  <c r="M280" i="24"/>
  <c r="L280" i="24"/>
  <c r="J279" i="24"/>
  <c r="O279" i="24"/>
  <c r="L279" i="24"/>
  <c r="J892" i="24"/>
  <c r="Q892" i="24"/>
  <c r="O892" i="24"/>
  <c r="M892" i="24"/>
  <c r="L892" i="24"/>
  <c r="J890" i="24"/>
  <c r="O890" i="24"/>
  <c r="L890" i="24"/>
  <c r="J889" i="24"/>
  <c r="L889" i="24"/>
  <c r="J888" i="24"/>
  <c r="O888" i="24"/>
  <c r="L888" i="24"/>
  <c r="J887" i="24"/>
  <c r="O887" i="24"/>
  <c r="L887" i="24"/>
  <c r="J886" i="24"/>
  <c r="O886" i="24"/>
  <c r="L886" i="24"/>
  <c r="J885" i="24"/>
  <c r="L885" i="24"/>
  <c r="J884" i="24"/>
  <c r="Q884" i="24"/>
  <c r="O884" i="24"/>
  <c r="M884" i="24"/>
  <c r="L884" i="24"/>
  <c r="J883" i="24"/>
  <c r="Q883" i="24"/>
  <c r="L883" i="24"/>
  <c r="J879" i="24"/>
  <c r="L879" i="24"/>
  <c r="J878" i="24"/>
  <c r="Q878" i="24"/>
  <c r="L878" i="24"/>
  <c r="J877" i="24"/>
  <c r="Q877" i="24"/>
  <c r="L877" i="24"/>
  <c r="J876" i="24"/>
  <c r="Q876" i="24"/>
  <c r="O876" i="24"/>
  <c r="M876" i="24"/>
  <c r="L876" i="24"/>
  <c r="J875" i="24"/>
  <c r="Q875" i="24"/>
  <c r="O875" i="24"/>
  <c r="L875" i="24"/>
  <c r="J874" i="24"/>
  <c r="Q874" i="24"/>
  <c r="O874" i="24"/>
  <c r="M874" i="24"/>
  <c r="L874" i="24"/>
  <c r="J873" i="24"/>
  <c r="Q873" i="24"/>
  <c r="L873" i="24"/>
  <c r="J872" i="24"/>
  <c r="L872" i="24"/>
  <c r="J871" i="24"/>
  <c r="L871" i="24"/>
  <c r="J870" i="24"/>
  <c r="O870" i="24"/>
  <c r="Q870" i="24"/>
  <c r="M870" i="24"/>
  <c r="L870" i="24"/>
  <c r="J869" i="24"/>
  <c r="Q869" i="24"/>
  <c r="O869" i="24"/>
  <c r="L869" i="24"/>
  <c r="J868" i="24"/>
  <c r="M868" i="24"/>
  <c r="L868" i="24"/>
  <c r="J867" i="24"/>
  <c r="Q867" i="24"/>
  <c r="O867" i="24"/>
  <c r="L867" i="24"/>
  <c r="J866" i="24"/>
  <c r="Q866" i="24"/>
  <c r="O866" i="24"/>
  <c r="M866" i="24"/>
  <c r="L866" i="24"/>
  <c r="J865" i="24"/>
  <c r="Q865" i="24"/>
  <c r="O865" i="24"/>
  <c r="L865" i="24"/>
  <c r="J864" i="24"/>
  <c r="M864" i="24"/>
  <c r="Q864" i="24"/>
  <c r="O864" i="24"/>
  <c r="L864" i="24"/>
  <c r="J863" i="24"/>
  <c r="O863" i="24"/>
  <c r="Q863" i="24"/>
  <c r="L863" i="24"/>
  <c r="J862" i="24"/>
  <c r="L862" i="24"/>
  <c r="J860" i="24"/>
  <c r="L860" i="24"/>
  <c r="J859" i="24"/>
  <c r="O859" i="24"/>
  <c r="L859" i="24"/>
  <c r="J858" i="24"/>
  <c r="Q858" i="24"/>
  <c r="O858" i="24"/>
  <c r="L858" i="24"/>
  <c r="J857" i="24"/>
  <c r="Q857" i="24"/>
  <c r="O857" i="24"/>
  <c r="M857" i="24"/>
  <c r="L857" i="24"/>
  <c r="J856" i="24"/>
  <c r="O856" i="24"/>
  <c r="L856" i="24"/>
  <c r="J855" i="24"/>
  <c r="L855" i="24"/>
  <c r="J854" i="24"/>
  <c r="L854" i="24"/>
  <c r="J853" i="24"/>
  <c r="Q853" i="24"/>
  <c r="L853" i="24"/>
  <c r="J852" i="24"/>
  <c r="L852" i="24"/>
  <c r="J851" i="24"/>
  <c r="L851" i="24"/>
  <c r="J849" i="24"/>
  <c r="Q849" i="24"/>
  <c r="O849" i="24"/>
  <c r="L849" i="24"/>
  <c r="J848" i="24"/>
  <c r="Q848" i="24"/>
  <c r="O848" i="24"/>
  <c r="M848" i="24"/>
  <c r="L848" i="24"/>
  <c r="J847" i="24"/>
  <c r="L847" i="24"/>
  <c r="J846" i="24"/>
  <c r="Q846" i="24"/>
  <c r="L846" i="24"/>
  <c r="J845" i="24"/>
  <c r="O845" i="24"/>
  <c r="Q845" i="24"/>
  <c r="L845" i="24"/>
  <c r="J844" i="24"/>
  <c r="O844" i="24"/>
  <c r="Q844" i="24"/>
  <c r="M844" i="24"/>
  <c r="L844" i="24"/>
  <c r="J843" i="24"/>
  <c r="Q843" i="24"/>
  <c r="O843" i="24"/>
  <c r="L843" i="24"/>
  <c r="J842" i="24"/>
  <c r="Q842" i="24"/>
  <c r="O842" i="24"/>
  <c r="M842" i="24"/>
  <c r="L842" i="24"/>
  <c r="J841" i="24"/>
  <c r="Q841" i="24"/>
  <c r="O841" i="24"/>
  <c r="L841" i="24"/>
  <c r="J840" i="24"/>
  <c r="Q840" i="24"/>
  <c r="O840" i="24"/>
  <c r="M840" i="24"/>
  <c r="L840" i="24"/>
  <c r="J839" i="24"/>
  <c r="M839" i="24"/>
  <c r="Q839" i="24"/>
  <c r="O839" i="24"/>
  <c r="J838" i="24"/>
  <c r="M838" i="24"/>
  <c r="Q838" i="24"/>
  <c r="O838" i="24"/>
  <c r="L838" i="24"/>
  <c r="J837" i="24"/>
  <c r="O837" i="24"/>
  <c r="Q837" i="24"/>
  <c r="L837" i="24"/>
  <c r="J836" i="24"/>
  <c r="O836" i="24"/>
  <c r="Q836" i="24"/>
  <c r="M836" i="24"/>
  <c r="L836" i="24"/>
  <c r="J835" i="24"/>
  <c r="Q835" i="24"/>
  <c r="O835" i="24"/>
  <c r="L835" i="24"/>
  <c r="J834" i="24"/>
  <c r="M834" i="24"/>
  <c r="L834" i="24"/>
  <c r="J833" i="24"/>
  <c r="Q833" i="24"/>
  <c r="O833" i="24"/>
  <c r="L833" i="24"/>
  <c r="J832" i="24"/>
  <c r="Q832" i="24"/>
  <c r="O832" i="24"/>
  <c r="M832" i="24"/>
  <c r="L832" i="24"/>
  <c r="J831" i="24"/>
  <c r="Q831" i="24"/>
  <c r="O831" i="24"/>
  <c r="L831" i="24"/>
  <c r="J830" i="24"/>
  <c r="M830" i="24"/>
  <c r="Q830" i="24"/>
  <c r="O830" i="24"/>
  <c r="L830" i="24"/>
  <c r="J829" i="24"/>
  <c r="O829" i="24"/>
  <c r="Q829" i="24"/>
  <c r="L829" i="24"/>
  <c r="J828" i="24"/>
  <c r="M828" i="24"/>
  <c r="L828" i="24"/>
  <c r="J827" i="24"/>
  <c r="L827" i="24"/>
  <c r="J826" i="24"/>
  <c r="O826" i="24"/>
  <c r="L826" i="24"/>
  <c r="J825" i="24"/>
  <c r="Q825" i="24"/>
  <c r="O825" i="24"/>
  <c r="L825" i="24"/>
  <c r="J824" i="24"/>
  <c r="Q824" i="24"/>
  <c r="O824" i="24"/>
  <c r="M824" i="24"/>
  <c r="L824" i="24"/>
  <c r="J823" i="24"/>
  <c r="O823" i="24"/>
  <c r="L823" i="24"/>
  <c r="J822" i="24"/>
  <c r="O822" i="24"/>
  <c r="L822" i="24"/>
  <c r="J821" i="24"/>
  <c r="L821" i="24"/>
  <c r="J820" i="24"/>
  <c r="Q820" i="24"/>
  <c r="L820" i="24"/>
  <c r="J819" i="24"/>
  <c r="Q819" i="24"/>
  <c r="O819" i="24"/>
  <c r="L819" i="24"/>
  <c r="J818" i="24"/>
  <c r="Q818" i="24"/>
  <c r="O818" i="24"/>
  <c r="M818" i="24"/>
  <c r="L818" i="24"/>
  <c r="J817" i="24"/>
  <c r="Q817" i="24"/>
  <c r="O817" i="24"/>
  <c r="L817" i="24"/>
  <c r="J816" i="24"/>
  <c r="Q816" i="24"/>
  <c r="O816" i="24"/>
  <c r="M816" i="24"/>
  <c r="L816" i="24"/>
  <c r="J815" i="24"/>
  <c r="Q815" i="24"/>
  <c r="L815" i="24"/>
  <c r="J814" i="24"/>
  <c r="Q814" i="24"/>
  <c r="L814" i="24"/>
  <c r="J813" i="24"/>
  <c r="L813" i="24"/>
  <c r="J812" i="24"/>
  <c r="Q812" i="24"/>
  <c r="L812" i="24"/>
  <c r="J811" i="24"/>
  <c r="Q811" i="24"/>
  <c r="L811" i="24"/>
  <c r="J810" i="24"/>
  <c r="Q810" i="24"/>
  <c r="O810" i="24"/>
  <c r="M810" i="24"/>
  <c r="L810" i="24"/>
  <c r="J809" i="24"/>
  <c r="Q809" i="24"/>
  <c r="O809" i="24"/>
  <c r="L809" i="24"/>
  <c r="J808" i="24"/>
  <c r="Q808" i="24"/>
  <c r="O808" i="24"/>
  <c r="M808" i="24"/>
  <c r="L808" i="24"/>
  <c r="J807" i="24"/>
  <c r="L807" i="24"/>
  <c r="J806" i="24"/>
  <c r="L806" i="24"/>
  <c r="J805" i="24"/>
  <c r="O805" i="24"/>
  <c r="Q805" i="24"/>
  <c r="L805" i="24"/>
  <c r="J804" i="24"/>
  <c r="O804" i="24"/>
  <c r="Q804" i="24"/>
  <c r="M804" i="24"/>
  <c r="L804" i="24"/>
  <c r="J803" i="24"/>
  <c r="Q803" i="24"/>
  <c r="O803" i="24"/>
  <c r="L803" i="24"/>
  <c r="J802" i="24"/>
  <c r="M802" i="24"/>
  <c r="L802" i="24"/>
  <c r="J801" i="24"/>
  <c r="Q801" i="24"/>
  <c r="O801" i="24"/>
  <c r="L801" i="24"/>
  <c r="J800" i="24"/>
  <c r="Q800" i="24"/>
  <c r="O800" i="24"/>
  <c r="M800" i="24"/>
  <c r="L800" i="24"/>
  <c r="J799" i="24"/>
  <c r="Q799" i="24"/>
  <c r="O799" i="24"/>
  <c r="L799" i="24"/>
  <c r="J798" i="24"/>
  <c r="M798" i="24"/>
  <c r="Q798" i="24"/>
  <c r="O798" i="24"/>
  <c r="L798" i="24"/>
  <c r="J797" i="24"/>
  <c r="O797" i="24"/>
  <c r="Q797" i="24"/>
  <c r="L797" i="24"/>
  <c r="J796" i="24"/>
  <c r="L796" i="24"/>
  <c r="J795" i="24"/>
  <c r="L795" i="24"/>
  <c r="J794" i="24"/>
  <c r="O794" i="24"/>
  <c r="L794" i="24"/>
  <c r="J793" i="24"/>
  <c r="Q793" i="24"/>
  <c r="O793" i="24"/>
  <c r="L793" i="24"/>
  <c r="J792" i="24"/>
  <c r="Q792" i="24"/>
  <c r="O792" i="24"/>
  <c r="M792" i="24"/>
  <c r="L792" i="24"/>
  <c r="J791" i="24"/>
  <c r="O791" i="24"/>
  <c r="L791" i="24"/>
  <c r="J790" i="24"/>
  <c r="L790" i="24"/>
  <c r="J789" i="24"/>
  <c r="L789" i="24"/>
  <c r="J788" i="24"/>
  <c r="Q788" i="24"/>
  <c r="L788" i="24"/>
  <c r="J787" i="24"/>
  <c r="L787" i="24"/>
  <c r="J786" i="24"/>
  <c r="L786" i="24"/>
  <c r="J785" i="24"/>
  <c r="Q785" i="24"/>
  <c r="O785" i="24"/>
  <c r="L785" i="24"/>
  <c r="J784" i="24"/>
  <c r="Q784" i="24"/>
  <c r="O784" i="24"/>
  <c r="M784" i="24"/>
  <c r="L784" i="24"/>
  <c r="J783" i="24"/>
  <c r="L783" i="24"/>
  <c r="J782" i="24"/>
  <c r="Q782" i="24"/>
  <c r="L782" i="24"/>
  <c r="J781" i="24"/>
  <c r="O781" i="24"/>
  <c r="Q781" i="24"/>
  <c r="L781" i="24"/>
  <c r="J780" i="24"/>
  <c r="O780" i="24"/>
  <c r="Q780" i="24"/>
  <c r="M780" i="24"/>
  <c r="L780" i="24"/>
  <c r="J779" i="24"/>
  <c r="Q779" i="24"/>
  <c r="O779" i="24"/>
  <c r="L779" i="24"/>
  <c r="J778" i="24"/>
  <c r="Q778" i="24"/>
  <c r="O778" i="24"/>
  <c r="M778" i="24"/>
  <c r="L778" i="24"/>
  <c r="J777" i="24"/>
  <c r="Q777" i="24"/>
  <c r="O777" i="24"/>
  <c r="L777" i="24"/>
  <c r="J776" i="24"/>
  <c r="Q776" i="24"/>
  <c r="O776" i="24"/>
  <c r="M776" i="24"/>
  <c r="L776" i="24"/>
  <c r="J775" i="24"/>
  <c r="M775" i="24"/>
  <c r="Q775" i="24"/>
  <c r="O775" i="24"/>
  <c r="L775" i="24"/>
  <c r="J774" i="24"/>
  <c r="M774" i="24"/>
  <c r="Q774" i="24"/>
  <c r="O774" i="24"/>
  <c r="L774" i="24"/>
  <c r="J773" i="24"/>
  <c r="O773" i="24"/>
  <c r="Q773" i="24"/>
  <c r="L773" i="24"/>
  <c r="J772" i="24"/>
  <c r="O772" i="24"/>
  <c r="Q772" i="24"/>
  <c r="M772" i="24"/>
  <c r="L772" i="24"/>
  <c r="J771" i="24"/>
  <c r="Q771" i="24"/>
  <c r="O771" i="24"/>
  <c r="L771" i="24"/>
  <c r="J770" i="24"/>
  <c r="M770" i="24"/>
  <c r="L770" i="24"/>
  <c r="J769" i="24"/>
  <c r="Q769" i="24"/>
  <c r="O769" i="24"/>
  <c r="L769" i="24"/>
  <c r="J768" i="24"/>
  <c r="Q768" i="24"/>
  <c r="O768" i="24"/>
  <c r="M768" i="24"/>
  <c r="L768" i="24"/>
  <c r="J767" i="24"/>
  <c r="Q767" i="24"/>
  <c r="O767" i="24"/>
  <c r="L767" i="24"/>
  <c r="J766" i="24"/>
  <c r="M766" i="24"/>
  <c r="Q766" i="24"/>
  <c r="O766" i="24"/>
  <c r="L766" i="24"/>
  <c r="J765" i="24"/>
  <c r="O765" i="24"/>
  <c r="Q765" i="24"/>
  <c r="L765" i="24"/>
  <c r="J763" i="24"/>
  <c r="M763" i="24"/>
  <c r="L763" i="24"/>
  <c r="J762" i="24"/>
  <c r="L762" i="24"/>
  <c r="J761" i="24"/>
  <c r="O761" i="24"/>
  <c r="L761" i="24"/>
  <c r="J760" i="24"/>
  <c r="Q760" i="24"/>
  <c r="O760" i="24"/>
  <c r="L760" i="24"/>
  <c r="J759" i="24"/>
  <c r="Q759" i="24"/>
  <c r="O759" i="24"/>
  <c r="M759" i="24"/>
  <c r="L759" i="24"/>
  <c r="J758" i="24"/>
  <c r="O758" i="24"/>
  <c r="L758" i="24"/>
  <c r="J757" i="24"/>
  <c r="O757" i="24"/>
  <c r="L757" i="24"/>
  <c r="J756" i="24"/>
  <c r="L756" i="24"/>
  <c r="J755" i="24"/>
  <c r="Q755" i="24"/>
  <c r="L755" i="24"/>
  <c r="J754" i="24"/>
  <c r="Q754" i="24"/>
  <c r="O754" i="24"/>
  <c r="L754" i="24"/>
  <c r="J753" i="24"/>
  <c r="Q753" i="24"/>
  <c r="O753" i="24"/>
  <c r="M753" i="24"/>
  <c r="L753" i="24"/>
  <c r="J752" i="24"/>
  <c r="Q752" i="24"/>
  <c r="O752" i="24"/>
  <c r="L752" i="24"/>
  <c r="J751" i="24"/>
  <c r="Q751" i="24"/>
  <c r="O751" i="24"/>
  <c r="M751" i="24"/>
  <c r="L751" i="24"/>
  <c r="J750" i="24"/>
  <c r="Q750" i="24"/>
  <c r="L750" i="24"/>
  <c r="J749" i="24"/>
  <c r="Q749" i="24"/>
  <c r="L749" i="24"/>
  <c r="J748" i="24"/>
  <c r="L748" i="24"/>
  <c r="J747" i="24"/>
  <c r="L747" i="24"/>
  <c r="J746" i="24"/>
  <c r="L746" i="24"/>
  <c r="J745" i="24"/>
  <c r="Q745" i="24"/>
  <c r="O745" i="24"/>
  <c r="M745" i="24"/>
  <c r="L745" i="24"/>
  <c r="J744" i="24"/>
  <c r="Q744" i="24"/>
  <c r="O744" i="24"/>
  <c r="L744" i="24"/>
  <c r="J743" i="24"/>
  <c r="Q743" i="24"/>
  <c r="O743" i="24"/>
  <c r="M743" i="24"/>
  <c r="L743" i="24"/>
  <c r="J742" i="24"/>
  <c r="L742" i="24"/>
  <c r="J741" i="24"/>
  <c r="Q741" i="24"/>
  <c r="L741" i="24"/>
  <c r="J740" i="24"/>
  <c r="O740" i="24"/>
  <c r="L740" i="24"/>
  <c r="J739" i="24"/>
  <c r="O739" i="24"/>
  <c r="Q739" i="24"/>
  <c r="M739" i="24"/>
  <c r="L739" i="24"/>
  <c r="J738" i="24"/>
  <c r="Q738" i="24"/>
  <c r="O738" i="24"/>
  <c r="L738" i="24"/>
  <c r="J737" i="24"/>
  <c r="M737" i="24"/>
  <c r="L737" i="24"/>
  <c r="J736" i="24"/>
  <c r="Q736" i="24"/>
  <c r="O736" i="24"/>
  <c r="L736" i="24"/>
  <c r="J734" i="24"/>
  <c r="Q734" i="24"/>
  <c r="O734" i="24"/>
  <c r="M734" i="24"/>
  <c r="L734" i="24"/>
  <c r="J733" i="24"/>
  <c r="Q733" i="24"/>
  <c r="O733" i="24"/>
  <c r="L733" i="24"/>
  <c r="J732" i="24"/>
  <c r="M732" i="24"/>
  <c r="Q732" i="24"/>
  <c r="O732" i="24"/>
  <c r="L732" i="24"/>
  <c r="J731" i="24"/>
  <c r="O731" i="24"/>
  <c r="Q731" i="24"/>
  <c r="L731" i="24"/>
  <c r="J730" i="24"/>
  <c r="L730" i="24"/>
  <c r="J729" i="24"/>
  <c r="Q729" i="24"/>
  <c r="O729" i="24"/>
  <c r="L729" i="24"/>
  <c r="J728" i="24"/>
  <c r="Q728" i="24"/>
  <c r="O728" i="24"/>
  <c r="M728" i="24"/>
  <c r="L728" i="24"/>
  <c r="J724" i="24"/>
  <c r="Q724" i="24"/>
  <c r="O724" i="24"/>
  <c r="L724" i="24"/>
  <c r="J723" i="24"/>
  <c r="M723" i="24"/>
  <c r="Q723" i="24"/>
  <c r="O723" i="24"/>
  <c r="L723" i="24"/>
  <c r="J722" i="24"/>
  <c r="Q722" i="24"/>
  <c r="L722" i="24"/>
  <c r="J721" i="24"/>
  <c r="L721" i="24"/>
  <c r="J720" i="24"/>
  <c r="L720" i="24"/>
  <c r="J719" i="24"/>
  <c r="L719" i="24"/>
  <c r="J718" i="24"/>
  <c r="Q718" i="24"/>
  <c r="O718" i="24"/>
  <c r="L718" i="24"/>
  <c r="J717" i="24"/>
  <c r="Q717" i="24"/>
  <c r="O717" i="24"/>
  <c r="M717" i="24"/>
  <c r="L717" i="24"/>
  <c r="J716" i="24"/>
  <c r="L716" i="24"/>
  <c r="J715" i="24"/>
  <c r="L715" i="24"/>
  <c r="J714" i="24"/>
  <c r="L714" i="24"/>
  <c r="J713" i="24"/>
  <c r="Q713" i="24"/>
  <c r="L713" i="24"/>
  <c r="J712" i="24"/>
  <c r="Q712" i="24"/>
  <c r="L712" i="24"/>
  <c r="J711" i="24"/>
  <c r="Q711" i="24"/>
  <c r="O711" i="24"/>
  <c r="M711" i="24"/>
  <c r="L711" i="24"/>
  <c r="J710" i="24"/>
  <c r="Q710" i="24"/>
  <c r="O710" i="24"/>
  <c r="L710" i="24"/>
  <c r="J709" i="24"/>
  <c r="Q709" i="24"/>
  <c r="O709" i="24"/>
  <c r="M709" i="24"/>
  <c r="L709" i="24"/>
  <c r="J708" i="24"/>
  <c r="O708" i="24"/>
  <c r="L708" i="24"/>
  <c r="J707" i="24"/>
  <c r="L707" i="24"/>
  <c r="J706" i="24"/>
  <c r="L706" i="24"/>
  <c r="J705" i="24"/>
  <c r="O705" i="24"/>
  <c r="Q705" i="24"/>
  <c r="M705" i="24"/>
  <c r="L705" i="24"/>
  <c r="J704" i="24"/>
  <c r="Q704" i="24"/>
  <c r="O704" i="24"/>
  <c r="L704" i="24"/>
  <c r="J702" i="24"/>
  <c r="Q702" i="24"/>
  <c r="O702" i="24"/>
  <c r="M702" i="24"/>
  <c r="L702" i="24"/>
  <c r="J701" i="24"/>
  <c r="Q701" i="24"/>
  <c r="O701" i="24"/>
  <c r="L701" i="24"/>
  <c r="J700" i="24"/>
  <c r="Q700" i="24"/>
  <c r="O700" i="24"/>
  <c r="M700" i="24"/>
  <c r="L700" i="24"/>
  <c r="J699" i="24"/>
  <c r="Q699" i="24"/>
  <c r="O699" i="24"/>
  <c r="L699" i="24"/>
  <c r="J698" i="24"/>
  <c r="M698" i="24"/>
  <c r="Q698" i="24"/>
  <c r="O698" i="24"/>
  <c r="L698" i="24"/>
  <c r="J697" i="24"/>
  <c r="Q697" i="24"/>
  <c r="L697" i="24"/>
  <c r="J696" i="24"/>
  <c r="O696" i="24"/>
  <c r="Q696" i="24"/>
  <c r="M696" i="24"/>
  <c r="L696" i="24"/>
  <c r="J695" i="24"/>
  <c r="Q695" i="24"/>
  <c r="O695" i="24"/>
  <c r="L695" i="24"/>
  <c r="J694" i="24"/>
  <c r="L694" i="24"/>
  <c r="J693" i="24"/>
  <c r="Q693" i="24"/>
  <c r="O693" i="24"/>
  <c r="L693" i="24"/>
  <c r="J692" i="24"/>
  <c r="Q692" i="24"/>
  <c r="O692" i="24"/>
  <c r="M692" i="24"/>
  <c r="L692" i="24"/>
  <c r="J691" i="24"/>
  <c r="Q691" i="24"/>
  <c r="O691" i="24"/>
  <c r="L691" i="24"/>
  <c r="J690" i="24"/>
  <c r="M690" i="24"/>
  <c r="Q690" i="24"/>
  <c r="O690" i="24"/>
  <c r="L690" i="24"/>
  <c r="J689" i="24"/>
  <c r="Q689" i="24"/>
  <c r="L689" i="24"/>
  <c r="J688" i="24"/>
  <c r="L688" i="24"/>
  <c r="J687" i="24"/>
  <c r="L687" i="24"/>
  <c r="J686" i="24"/>
  <c r="O686" i="24"/>
  <c r="L686" i="24"/>
  <c r="J685" i="24"/>
  <c r="Q685" i="24"/>
  <c r="O685" i="24"/>
  <c r="L685" i="24"/>
  <c r="J684" i="24"/>
  <c r="Q684" i="24"/>
  <c r="O684" i="24"/>
  <c r="M684" i="24"/>
  <c r="L684" i="24"/>
  <c r="J683" i="24"/>
  <c r="L683" i="24"/>
  <c r="J682" i="24"/>
  <c r="L682" i="24"/>
  <c r="J681" i="24"/>
  <c r="L681" i="24"/>
  <c r="J674" i="24"/>
  <c r="L674" i="24"/>
  <c r="J673" i="24"/>
  <c r="L673" i="24"/>
  <c r="J672" i="24"/>
  <c r="Q672" i="24"/>
  <c r="O672" i="24"/>
  <c r="M672" i="24"/>
  <c r="L672" i="24"/>
  <c r="J671" i="24"/>
  <c r="Q671" i="24"/>
  <c r="O671" i="24"/>
  <c r="L671" i="24"/>
  <c r="J670" i="24"/>
  <c r="Q670" i="24"/>
  <c r="O670" i="24"/>
  <c r="M670" i="24"/>
  <c r="L670" i="24"/>
  <c r="J669" i="24"/>
  <c r="L669" i="24"/>
  <c r="J668" i="24"/>
  <c r="Q668" i="24"/>
  <c r="L668" i="24"/>
  <c r="J667" i="24"/>
  <c r="Q667" i="24"/>
  <c r="L667" i="24"/>
  <c r="J666" i="24"/>
  <c r="O666" i="24"/>
  <c r="Q666" i="24"/>
  <c r="M666" i="24"/>
  <c r="L666" i="24"/>
  <c r="J664" i="24"/>
  <c r="Q664" i="24"/>
  <c r="O664" i="24"/>
  <c r="L664" i="24"/>
  <c r="J663" i="24"/>
  <c r="Q663" i="24"/>
  <c r="O663" i="24"/>
  <c r="M663" i="24"/>
  <c r="L663" i="24"/>
  <c r="J662" i="24"/>
  <c r="Q662" i="24"/>
  <c r="O662" i="24"/>
  <c r="L662" i="24"/>
  <c r="J661" i="24"/>
  <c r="Q661" i="24"/>
  <c r="O661" i="24"/>
  <c r="M661" i="24"/>
  <c r="L661" i="24"/>
  <c r="J660" i="24"/>
  <c r="Q660" i="24"/>
  <c r="O660" i="24"/>
  <c r="L660" i="24"/>
  <c r="J659" i="24"/>
  <c r="M659" i="24"/>
  <c r="Q659" i="24"/>
  <c r="O659" i="24"/>
  <c r="L659" i="24"/>
  <c r="J658" i="24"/>
  <c r="Q658" i="24"/>
  <c r="L658" i="24"/>
  <c r="J657" i="24"/>
  <c r="O657" i="24"/>
  <c r="Q657" i="24"/>
  <c r="M657" i="24"/>
  <c r="L657" i="24"/>
  <c r="J656" i="24"/>
  <c r="Q656" i="24"/>
  <c r="O656" i="24"/>
  <c r="L656" i="24"/>
  <c r="J655" i="24"/>
  <c r="L655" i="24"/>
  <c r="J654" i="24"/>
  <c r="Q654" i="24"/>
  <c r="O654" i="24"/>
  <c r="L654" i="24"/>
  <c r="J653" i="24"/>
  <c r="Q653" i="24"/>
  <c r="O653" i="24"/>
  <c r="M653" i="24"/>
  <c r="L653" i="24"/>
  <c r="J652" i="24"/>
  <c r="Q652" i="24"/>
  <c r="O652" i="24"/>
  <c r="L652" i="24"/>
  <c r="J651" i="24"/>
  <c r="M651" i="24"/>
  <c r="Q651" i="24"/>
  <c r="O651" i="24"/>
  <c r="L651" i="24"/>
  <c r="J650" i="24"/>
  <c r="Q650" i="24"/>
  <c r="L650" i="24"/>
  <c r="J649" i="24"/>
  <c r="L649" i="24"/>
  <c r="J648" i="24"/>
  <c r="L648" i="24"/>
  <c r="J647" i="24"/>
  <c r="L647" i="24"/>
  <c r="J646" i="24"/>
  <c r="Q646" i="24"/>
  <c r="O646" i="24"/>
  <c r="L646" i="24"/>
  <c r="J645" i="24"/>
  <c r="Q645" i="24"/>
  <c r="O645" i="24"/>
  <c r="M645" i="24"/>
  <c r="L645" i="24"/>
  <c r="J644" i="24"/>
  <c r="L644" i="24"/>
  <c r="J643" i="24"/>
  <c r="L643" i="24"/>
  <c r="J642" i="24"/>
  <c r="L642" i="24"/>
  <c r="J641" i="24"/>
  <c r="Q641" i="24"/>
  <c r="L641" i="24"/>
  <c r="J640" i="24"/>
  <c r="O640" i="24"/>
  <c r="L640" i="24"/>
  <c r="J639" i="24"/>
  <c r="Q639" i="24"/>
  <c r="O639" i="24"/>
  <c r="M639" i="24"/>
  <c r="L639" i="24"/>
  <c r="J637" i="24"/>
  <c r="Q637" i="24"/>
  <c r="O637" i="24"/>
  <c r="L637" i="24"/>
  <c r="J636" i="24"/>
  <c r="Q636" i="24"/>
  <c r="O636" i="24"/>
  <c r="M636" i="24"/>
  <c r="L636" i="24"/>
  <c r="J635" i="24"/>
  <c r="O635" i="24"/>
  <c r="Q635" i="24"/>
  <c r="L635" i="24"/>
  <c r="J634" i="24"/>
  <c r="L634" i="24"/>
  <c r="J633" i="24"/>
  <c r="L633" i="24"/>
  <c r="J632" i="24"/>
  <c r="O632" i="24"/>
  <c r="Q632" i="24"/>
  <c r="M632" i="24"/>
  <c r="L632" i="24"/>
  <c r="J631" i="24"/>
  <c r="Q631" i="24"/>
  <c r="O631" i="24"/>
  <c r="L631" i="24"/>
  <c r="J630" i="24"/>
  <c r="Q630" i="24"/>
  <c r="O630" i="24"/>
  <c r="M630" i="24"/>
  <c r="L630" i="24"/>
  <c r="J629" i="24"/>
  <c r="Q629" i="24"/>
  <c r="O629" i="24"/>
  <c r="L629" i="24"/>
  <c r="J628" i="24"/>
  <c r="Q628" i="24"/>
  <c r="O628" i="24"/>
  <c r="M628" i="24"/>
  <c r="L628" i="24"/>
  <c r="J627" i="24"/>
  <c r="Q627" i="24"/>
  <c r="O627" i="24"/>
  <c r="L627" i="24"/>
  <c r="J626" i="24"/>
  <c r="M626" i="24"/>
  <c r="Q626" i="24"/>
  <c r="O626" i="24"/>
  <c r="L626" i="24"/>
  <c r="J625" i="24"/>
  <c r="Q625" i="24"/>
  <c r="L625" i="24"/>
  <c r="J624" i="24"/>
  <c r="O624" i="24"/>
  <c r="Q624" i="24"/>
  <c r="M624" i="24"/>
  <c r="L624" i="24"/>
  <c r="J623" i="24"/>
  <c r="Q623" i="24"/>
  <c r="O623" i="24"/>
  <c r="L623" i="24"/>
  <c r="J622" i="24"/>
  <c r="L622" i="24"/>
  <c r="J621" i="24"/>
  <c r="Q621" i="24"/>
  <c r="O621" i="24"/>
  <c r="L621" i="24"/>
  <c r="J620" i="24"/>
  <c r="Q620" i="24"/>
  <c r="O620" i="24"/>
  <c r="M620" i="24"/>
  <c r="L620" i="24"/>
  <c r="J619" i="24"/>
  <c r="Q619" i="24"/>
  <c r="O619" i="24"/>
  <c r="L619" i="24"/>
  <c r="J618" i="24"/>
  <c r="M618" i="24"/>
  <c r="Q618" i="24"/>
  <c r="O618" i="24"/>
  <c r="L618" i="24"/>
  <c r="J617" i="24"/>
  <c r="Q617" i="24"/>
  <c r="L617" i="24"/>
  <c r="J616" i="24"/>
  <c r="L616" i="24"/>
  <c r="J615" i="24"/>
  <c r="L615" i="24"/>
  <c r="J614" i="24"/>
  <c r="O614" i="24"/>
  <c r="L614" i="24"/>
  <c r="J613" i="24"/>
  <c r="Q613" i="24"/>
  <c r="O613" i="24"/>
  <c r="L613" i="24"/>
  <c r="J612" i="24"/>
  <c r="Q612" i="24"/>
  <c r="O612" i="24"/>
  <c r="M612" i="24"/>
  <c r="L612" i="24"/>
  <c r="J611" i="24"/>
  <c r="L611" i="24"/>
  <c r="J610" i="24"/>
  <c r="L610" i="24"/>
  <c r="J609" i="24"/>
  <c r="L609" i="24"/>
  <c r="J608" i="24"/>
  <c r="L608" i="24"/>
  <c r="J607" i="24"/>
  <c r="L607" i="24"/>
  <c r="J606" i="24"/>
  <c r="Q606" i="24"/>
  <c r="O606" i="24"/>
  <c r="M606" i="24"/>
  <c r="L606" i="24"/>
  <c r="J605" i="24"/>
  <c r="Q605" i="24"/>
  <c r="O605" i="24"/>
  <c r="L605" i="24"/>
  <c r="J604" i="24"/>
  <c r="Q604" i="24"/>
  <c r="O604" i="24"/>
  <c r="M604" i="24"/>
  <c r="L604" i="24"/>
  <c r="J603" i="24"/>
  <c r="L603" i="24"/>
  <c r="J602" i="24"/>
  <c r="Q602" i="24"/>
  <c r="L602" i="24"/>
  <c r="J601" i="24"/>
  <c r="Q601" i="24"/>
  <c r="L601" i="24"/>
  <c r="J600" i="24"/>
  <c r="O600" i="24"/>
  <c r="Q600" i="24"/>
  <c r="M600" i="24"/>
  <c r="L600" i="24"/>
  <c r="J599" i="24"/>
  <c r="Q599" i="24"/>
  <c r="O599" i="24"/>
  <c r="L599" i="24"/>
  <c r="J598" i="24"/>
  <c r="Q598" i="24"/>
  <c r="O598" i="24"/>
  <c r="M598" i="24"/>
  <c r="L598" i="24"/>
  <c r="J597" i="24"/>
  <c r="Q597" i="24"/>
  <c r="O597" i="24"/>
  <c r="L597" i="24"/>
  <c r="J596" i="24"/>
  <c r="Q596" i="24"/>
  <c r="O596" i="24"/>
  <c r="M596" i="24"/>
  <c r="L596" i="24"/>
  <c r="J595" i="24"/>
  <c r="Q595" i="24"/>
  <c r="O595" i="24"/>
  <c r="L595" i="24"/>
  <c r="J594" i="24"/>
  <c r="M594" i="24"/>
  <c r="Q594" i="24"/>
  <c r="O594" i="24"/>
  <c r="L594" i="24"/>
  <c r="J593" i="24"/>
  <c r="Q593" i="24"/>
  <c r="L593" i="24"/>
  <c r="J592" i="24"/>
  <c r="O592" i="24"/>
  <c r="Q592" i="24"/>
  <c r="M592" i="24"/>
  <c r="L592" i="24"/>
  <c r="J591" i="24"/>
  <c r="Q591" i="24"/>
  <c r="O591" i="24"/>
  <c r="L591" i="24"/>
  <c r="J590" i="24"/>
  <c r="L590" i="24"/>
  <c r="J589" i="24"/>
  <c r="Q589" i="24"/>
  <c r="O589" i="24"/>
  <c r="L589" i="24"/>
  <c r="J588" i="24"/>
  <c r="Q588" i="24"/>
  <c r="O588" i="24"/>
  <c r="M588" i="24"/>
  <c r="L588" i="24"/>
  <c r="J587" i="24"/>
  <c r="Q587" i="24"/>
  <c r="O587" i="24"/>
  <c r="L587" i="24"/>
  <c r="J586" i="24"/>
  <c r="M586" i="24"/>
  <c r="Q586" i="24"/>
  <c r="O586" i="24"/>
  <c r="L586" i="24"/>
  <c r="J585" i="24"/>
  <c r="Q585" i="24"/>
  <c r="L585" i="24"/>
  <c r="J584" i="24"/>
  <c r="L584" i="24"/>
  <c r="J583" i="24"/>
  <c r="L583" i="24"/>
  <c r="J582" i="24"/>
  <c r="L582" i="24"/>
  <c r="J581" i="24"/>
  <c r="Q581" i="24"/>
  <c r="O581" i="24"/>
  <c r="L581" i="24"/>
  <c r="J580" i="24"/>
  <c r="Q580" i="24"/>
  <c r="O580" i="24"/>
  <c r="M580" i="24"/>
  <c r="L580" i="24"/>
  <c r="J579" i="24"/>
  <c r="L579" i="24"/>
  <c r="J578" i="24"/>
  <c r="L578" i="24"/>
  <c r="J577" i="24"/>
  <c r="L577" i="24"/>
  <c r="J576" i="24"/>
  <c r="Q576" i="24"/>
  <c r="L576" i="24"/>
  <c r="J575" i="24"/>
  <c r="O575" i="24"/>
  <c r="L575" i="24"/>
  <c r="J574" i="24"/>
  <c r="Q574" i="24"/>
  <c r="O574" i="24"/>
  <c r="M574" i="24"/>
  <c r="L574" i="24"/>
  <c r="J573" i="24"/>
  <c r="Q573" i="24"/>
  <c r="O573" i="24"/>
  <c r="L573" i="24"/>
  <c r="J572" i="24"/>
  <c r="Q572" i="24"/>
  <c r="O572" i="24"/>
  <c r="M572" i="24"/>
  <c r="L572" i="24"/>
  <c r="J571" i="24"/>
  <c r="O571" i="24"/>
  <c r="Q571" i="24"/>
  <c r="L571" i="24"/>
  <c r="J570" i="24"/>
  <c r="L570" i="24"/>
  <c r="J569" i="24"/>
  <c r="L569" i="24"/>
  <c r="J568" i="24"/>
  <c r="O568" i="24"/>
  <c r="Q568" i="24"/>
  <c r="M568" i="24"/>
  <c r="L568" i="24"/>
  <c r="J567" i="24"/>
  <c r="Q567" i="24"/>
  <c r="O567" i="24"/>
  <c r="L567" i="24"/>
  <c r="J565" i="24"/>
  <c r="Q565" i="24"/>
  <c r="O565" i="24"/>
  <c r="M565" i="24"/>
  <c r="L565" i="24"/>
  <c r="J564" i="24"/>
  <c r="Q564" i="24"/>
  <c r="O564" i="24"/>
  <c r="L564" i="24"/>
  <c r="J563" i="24"/>
  <c r="Q563" i="24"/>
  <c r="O563" i="24"/>
  <c r="M563" i="24"/>
  <c r="L563" i="24"/>
  <c r="J562" i="24"/>
  <c r="Q562" i="24"/>
  <c r="O562" i="24"/>
  <c r="L562" i="24"/>
  <c r="J561" i="24"/>
  <c r="M561" i="24"/>
  <c r="Q561" i="24"/>
  <c r="O561" i="24"/>
  <c r="L561" i="24"/>
  <c r="J560" i="24"/>
  <c r="Q560" i="24"/>
  <c r="L560" i="24"/>
  <c r="J559" i="24"/>
  <c r="O559" i="24"/>
  <c r="Q559" i="24"/>
  <c r="M559" i="24"/>
  <c r="L559" i="24"/>
  <c r="J558" i="24"/>
  <c r="Q558" i="24"/>
  <c r="O558" i="24"/>
  <c r="L558" i="24"/>
  <c r="J557" i="24"/>
  <c r="L557" i="24"/>
  <c r="J556" i="24"/>
  <c r="Q556" i="24"/>
  <c r="O556" i="24"/>
  <c r="L556" i="24"/>
  <c r="J555" i="24"/>
  <c r="Q555" i="24"/>
  <c r="O555" i="24"/>
  <c r="M555" i="24"/>
  <c r="L555" i="24"/>
  <c r="J554" i="24"/>
  <c r="Q554" i="24"/>
  <c r="O554" i="24"/>
  <c r="L554" i="24"/>
  <c r="J553" i="24"/>
  <c r="M553" i="24"/>
  <c r="Q553" i="24"/>
  <c r="O553" i="24"/>
  <c r="L553" i="24"/>
  <c r="J552" i="24"/>
  <c r="Q552" i="24"/>
  <c r="L552" i="24"/>
  <c r="J551" i="24"/>
  <c r="L551" i="24"/>
  <c r="J550" i="24"/>
  <c r="L550" i="24"/>
  <c r="J549" i="24"/>
  <c r="O549" i="24"/>
  <c r="L549" i="24"/>
  <c r="J548" i="24"/>
  <c r="Q548" i="24"/>
  <c r="O548" i="24"/>
  <c r="L548" i="24"/>
  <c r="J547" i="24"/>
  <c r="Q547" i="24"/>
  <c r="O547" i="24"/>
  <c r="M547" i="24"/>
  <c r="L547" i="24"/>
  <c r="J546" i="24"/>
  <c r="M546" i="24"/>
  <c r="L546" i="24"/>
  <c r="J545" i="24"/>
  <c r="Q545" i="24"/>
  <c r="O545" i="24"/>
  <c r="M545" i="24"/>
  <c r="L545" i="24"/>
  <c r="J544" i="24"/>
  <c r="L544" i="24"/>
  <c r="J543" i="24"/>
  <c r="L543" i="24"/>
  <c r="J542" i="24"/>
  <c r="L542" i="24"/>
  <c r="J541" i="24"/>
  <c r="M541" i="24"/>
  <c r="Q541" i="24"/>
  <c r="O541" i="24"/>
  <c r="L541" i="24"/>
  <c r="J540" i="24"/>
  <c r="M540" i="24"/>
  <c r="L540" i="24"/>
  <c r="J539" i="24"/>
  <c r="Q539" i="24"/>
  <c r="O539" i="24"/>
  <c r="M539" i="24"/>
  <c r="L539" i="24"/>
  <c r="J538" i="24"/>
  <c r="L538" i="24"/>
  <c r="J537" i="24"/>
  <c r="L537" i="24"/>
  <c r="J536" i="24"/>
  <c r="L536" i="24"/>
  <c r="J535" i="24"/>
  <c r="O535" i="24"/>
  <c r="Q535" i="24"/>
  <c r="M535" i="24"/>
  <c r="L535" i="24"/>
  <c r="J534" i="24"/>
  <c r="L534" i="24"/>
  <c r="J533" i="24"/>
  <c r="Q533" i="24"/>
  <c r="L533" i="24"/>
  <c r="J532" i="24"/>
  <c r="M532" i="24"/>
  <c r="L532" i="24"/>
  <c r="J531" i="24"/>
  <c r="Q531" i="24"/>
  <c r="O531" i="24"/>
  <c r="M531" i="24"/>
  <c r="L531" i="24"/>
  <c r="J530" i="24"/>
  <c r="L530" i="24"/>
  <c r="J529" i="24"/>
  <c r="L529" i="24"/>
  <c r="J528" i="24"/>
  <c r="L528" i="24"/>
  <c r="J527" i="24"/>
  <c r="O527" i="24"/>
  <c r="Q527" i="24"/>
  <c r="M527" i="24"/>
  <c r="L527" i="24"/>
  <c r="J526" i="24"/>
  <c r="L526" i="24"/>
  <c r="J525" i="24"/>
  <c r="L525" i="24"/>
  <c r="J524" i="24"/>
  <c r="L524" i="24"/>
  <c r="J523" i="24"/>
  <c r="Q523" i="24"/>
  <c r="O523" i="24"/>
  <c r="M523" i="24"/>
  <c r="L523" i="24"/>
  <c r="J522" i="24"/>
  <c r="L522" i="24"/>
  <c r="J521" i="24"/>
  <c r="Q521" i="24"/>
  <c r="O521" i="24"/>
  <c r="M521" i="24"/>
  <c r="L521" i="24"/>
  <c r="J520" i="24"/>
  <c r="L520" i="24"/>
  <c r="J519" i="24"/>
  <c r="Q519" i="24"/>
  <c r="L519" i="24"/>
  <c r="J518" i="24"/>
  <c r="O518" i="24"/>
  <c r="L518" i="24"/>
  <c r="J517" i="24"/>
  <c r="M517" i="24"/>
  <c r="Q517" i="24"/>
  <c r="O517" i="24"/>
  <c r="L517" i="24"/>
  <c r="J516" i="24"/>
  <c r="M516" i="24"/>
  <c r="L516" i="24"/>
  <c r="J515" i="24"/>
  <c r="Q515" i="24"/>
  <c r="O515" i="24"/>
  <c r="M515" i="24"/>
  <c r="L515" i="24"/>
  <c r="J514" i="24"/>
  <c r="M514" i="24"/>
  <c r="L514" i="24"/>
  <c r="J513" i="24"/>
  <c r="Q513" i="24"/>
  <c r="O513" i="24"/>
  <c r="M513" i="24"/>
  <c r="L513" i="24"/>
  <c r="J512" i="24"/>
  <c r="L512" i="24"/>
  <c r="J511" i="24"/>
  <c r="L511" i="24"/>
  <c r="J510" i="24"/>
  <c r="L510" i="24"/>
  <c r="J509" i="24"/>
  <c r="M509" i="24"/>
  <c r="Q509" i="24"/>
  <c r="O509" i="24"/>
  <c r="L509" i="24"/>
  <c r="J508" i="24"/>
  <c r="M508" i="24"/>
  <c r="L508" i="24"/>
  <c r="J507" i="24"/>
  <c r="Q507" i="24"/>
  <c r="O507" i="24"/>
  <c r="M507" i="24"/>
  <c r="L507" i="24"/>
  <c r="J506" i="24"/>
  <c r="L506" i="24"/>
  <c r="J505" i="24"/>
  <c r="O505" i="24"/>
  <c r="L505" i="24"/>
  <c r="J504" i="24"/>
  <c r="L504" i="24"/>
  <c r="J503" i="24"/>
  <c r="O503" i="24"/>
  <c r="Q503" i="24"/>
  <c r="M503" i="24"/>
  <c r="L503" i="24"/>
  <c r="J502" i="24"/>
  <c r="L502" i="24"/>
  <c r="J501" i="24"/>
  <c r="Q501" i="24"/>
  <c r="L501" i="24"/>
  <c r="J500" i="24"/>
  <c r="M500" i="24"/>
  <c r="L500" i="24"/>
  <c r="J499" i="24"/>
  <c r="Q499" i="24"/>
  <c r="O499" i="24"/>
  <c r="M499" i="24"/>
  <c r="L499" i="24"/>
  <c r="J498" i="24"/>
  <c r="L498" i="24"/>
  <c r="J497" i="24"/>
  <c r="L497" i="24"/>
  <c r="J496" i="24"/>
  <c r="L496" i="24"/>
  <c r="J495" i="24"/>
  <c r="O495" i="24"/>
  <c r="Q495" i="24"/>
  <c r="M495" i="24"/>
  <c r="L495" i="24"/>
  <c r="J494" i="24"/>
  <c r="L494" i="24"/>
  <c r="J493" i="24"/>
  <c r="L493" i="24"/>
  <c r="J492" i="24"/>
  <c r="L492" i="24"/>
  <c r="J491" i="24"/>
  <c r="Q491" i="24"/>
  <c r="O491" i="24"/>
  <c r="M491" i="24"/>
  <c r="L491" i="24"/>
  <c r="J490" i="24"/>
  <c r="M490" i="24"/>
  <c r="L490" i="24"/>
  <c r="J489" i="24"/>
  <c r="Q489" i="24"/>
  <c r="O489" i="24"/>
  <c r="M489" i="24"/>
  <c r="L489" i="24"/>
  <c r="J488" i="24"/>
  <c r="L488" i="24"/>
  <c r="J487" i="24"/>
  <c r="L487" i="24"/>
  <c r="J486" i="24"/>
  <c r="L486" i="24"/>
  <c r="J485" i="24"/>
  <c r="M485" i="24"/>
  <c r="Q485" i="24"/>
  <c r="O485" i="24"/>
  <c r="L485" i="24"/>
  <c r="J484" i="24"/>
  <c r="M484" i="24"/>
  <c r="L484" i="24"/>
  <c r="J483" i="24"/>
  <c r="Q483" i="24"/>
  <c r="O483" i="24"/>
  <c r="M483" i="24"/>
  <c r="L483" i="24"/>
  <c r="J482" i="24"/>
  <c r="M482" i="24"/>
  <c r="L482" i="24"/>
  <c r="J481" i="24"/>
  <c r="Q481" i="24"/>
  <c r="O481" i="24"/>
  <c r="M481" i="24"/>
  <c r="L481" i="24"/>
  <c r="J480" i="24"/>
  <c r="L480" i="24"/>
  <c r="J479" i="24"/>
  <c r="L479" i="24"/>
  <c r="J478" i="24"/>
  <c r="L478" i="24"/>
  <c r="J477" i="24"/>
  <c r="M477" i="24"/>
  <c r="Q477" i="24"/>
  <c r="O477" i="24"/>
  <c r="L477" i="24"/>
  <c r="J476" i="24"/>
  <c r="M476" i="24"/>
  <c r="L476" i="24"/>
  <c r="J475" i="24"/>
  <c r="Q475" i="24"/>
  <c r="O475" i="24"/>
  <c r="M475" i="24"/>
  <c r="L475" i="24"/>
  <c r="J474" i="24"/>
  <c r="L474" i="24"/>
  <c r="J473" i="24"/>
  <c r="O473" i="24"/>
  <c r="L473" i="24"/>
  <c r="J472" i="24"/>
  <c r="L472" i="24"/>
  <c r="J471" i="24"/>
  <c r="O471" i="24"/>
  <c r="Q471" i="24"/>
  <c r="M471" i="24"/>
  <c r="L471" i="24"/>
  <c r="J470" i="24"/>
  <c r="L470" i="24"/>
  <c r="J469" i="24"/>
  <c r="L469" i="24"/>
  <c r="J468" i="24"/>
  <c r="L468" i="24"/>
  <c r="J467" i="24"/>
  <c r="Q467" i="24"/>
  <c r="O467" i="24"/>
  <c r="M467" i="24"/>
  <c r="L467" i="24"/>
  <c r="J466" i="24"/>
  <c r="L466" i="24"/>
  <c r="J465" i="24"/>
  <c r="L465" i="24"/>
  <c r="J464" i="24"/>
  <c r="L464" i="24"/>
  <c r="J463" i="24"/>
  <c r="O463" i="24"/>
  <c r="Q463" i="24"/>
  <c r="M463" i="24"/>
  <c r="L463" i="24"/>
  <c r="J462" i="24"/>
  <c r="L462" i="24"/>
  <c r="J461" i="24"/>
  <c r="L461" i="24"/>
  <c r="J460" i="24"/>
  <c r="L460" i="24"/>
  <c r="J459" i="24"/>
  <c r="Q459" i="24"/>
  <c r="O459" i="24"/>
  <c r="M459" i="24"/>
  <c r="L459" i="24"/>
  <c r="J458" i="24"/>
  <c r="L458" i="24"/>
  <c r="J457" i="24"/>
  <c r="Q457" i="24"/>
  <c r="O457" i="24"/>
  <c r="M457" i="24"/>
  <c r="L457" i="24"/>
  <c r="J456" i="24"/>
  <c r="L456" i="24"/>
  <c r="J455" i="24"/>
  <c r="L455" i="24"/>
  <c r="J454" i="24"/>
  <c r="O454" i="24"/>
  <c r="L454" i="24"/>
  <c r="J453" i="24"/>
  <c r="M453" i="24"/>
  <c r="Q453" i="24"/>
  <c r="O453" i="24"/>
  <c r="L453" i="24"/>
  <c r="J452" i="24"/>
  <c r="M452" i="24"/>
  <c r="L452" i="24"/>
  <c r="J451" i="24"/>
  <c r="Q451" i="24"/>
  <c r="O451" i="24"/>
  <c r="M451" i="24"/>
  <c r="L451" i="24"/>
  <c r="J450" i="24"/>
  <c r="L450" i="24"/>
  <c r="J449" i="24"/>
  <c r="Q449" i="24"/>
  <c r="O449" i="24"/>
  <c r="M449" i="24"/>
  <c r="L449" i="24"/>
  <c r="J447" i="24"/>
  <c r="L447" i="24"/>
  <c r="J446" i="24"/>
  <c r="L446" i="24"/>
  <c r="J445" i="24"/>
  <c r="L445" i="24"/>
  <c r="J440" i="24"/>
  <c r="M440" i="24"/>
  <c r="Q440" i="24"/>
  <c r="O440" i="24"/>
  <c r="L440" i="24"/>
  <c r="J439" i="24"/>
  <c r="M439" i="24"/>
  <c r="L439" i="24"/>
  <c r="J438" i="24"/>
  <c r="Q438" i="24"/>
  <c r="O438" i="24"/>
  <c r="M438" i="24"/>
  <c r="L438" i="24"/>
  <c r="J437" i="24"/>
  <c r="L437" i="24"/>
  <c r="J436" i="24"/>
  <c r="L436" i="24"/>
  <c r="J435" i="24"/>
  <c r="L435" i="24"/>
  <c r="J434" i="24"/>
  <c r="O434" i="24"/>
  <c r="Q434" i="24"/>
  <c r="M434" i="24"/>
  <c r="L434" i="24"/>
  <c r="J433" i="24"/>
  <c r="L433" i="24"/>
  <c r="J432" i="24"/>
  <c r="L432" i="24"/>
  <c r="J431" i="24"/>
  <c r="M431" i="24"/>
  <c r="L431" i="24"/>
  <c r="J430" i="24"/>
  <c r="Q430" i="24"/>
  <c r="O430" i="24"/>
  <c r="M430" i="24"/>
  <c r="L430" i="24"/>
  <c r="J429" i="24"/>
  <c r="L429" i="24"/>
  <c r="J428" i="24"/>
  <c r="L428" i="24"/>
  <c r="J427" i="24"/>
  <c r="L427" i="24"/>
  <c r="J426" i="24"/>
  <c r="O426" i="24"/>
  <c r="Q426" i="24"/>
  <c r="M426" i="24"/>
  <c r="L426" i="24"/>
  <c r="J425" i="24"/>
  <c r="L425" i="24"/>
  <c r="J424" i="24"/>
  <c r="L424" i="24"/>
  <c r="J423" i="24"/>
  <c r="L423" i="24"/>
  <c r="J420" i="24"/>
  <c r="Q420" i="24"/>
  <c r="O420" i="24"/>
  <c r="M420" i="24"/>
  <c r="L420" i="24"/>
  <c r="J419" i="24"/>
  <c r="L419" i="24"/>
  <c r="J418" i="24"/>
  <c r="Q418" i="24"/>
  <c r="O418" i="24"/>
  <c r="M418" i="24"/>
  <c r="L418" i="24"/>
  <c r="J417" i="24"/>
  <c r="L417" i="24"/>
  <c r="J416" i="24"/>
  <c r="Q416" i="24"/>
  <c r="L416" i="24"/>
  <c r="J415" i="24"/>
  <c r="O415" i="24"/>
  <c r="L415" i="24"/>
  <c r="J414" i="24"/>
  <c r="M414" i="24"/>
  <c r="Q414" i="24"/>
  <c r="O414" i="24"/>
  <c r="L414" i="24"/>
  <c r="J413" i="24"/>
  <c r="M413" i="24"/>
  <c r="L413" i="24"/>
  <c r="J412" i="24"/>
  <c r="Q412" i="24"/>
  <c r="O412" i="24"/>
  <c r="M412" i="24"/>
  <c r="L412" i="24"/>
  <c r="J411" i="24"/>
  <c r="M411" i="24"/>
  <c r="L411" i="24"/>
  <c r="J410" i="24"/>
  <c r="Q410" i="24"/>
  <c r="O410" i="24"/>
  <c r="M410" i="24"/>
  <c r="L410" i="24"/>
  <c r="J409" i="24"/>
  <c r="L409" i="24"/>
  <c r="J408" i="24"/>
  <c r="L408" i="24"/>
  <c r="J407" i="24"/>
  <c r="L407" i="24"/>
  <c r="J406" i="24"/>
  <c r="M406" i="24"/>
  <c r="Q406" i="24"/>
  <c r="O406" i="24"/>
  <c r="L406" i="24"/>
  <c r="J405" i="24"/>
  <c r="M405" i="24"/>
  <c r="L405" i="24"/>
  <c r="J404" i="24"/>
  <c r="Q404" i="24"/>
  <c r="O404" i="24"/>
  <c r="M404" i="24"/>
  <c r="L404" i="24"/>
  <c r="J403" i="24"/>
  <c r="L403" i="24"/>
  <c r="J402" i="24"/>
  <c r="L402" i="24"/>
  <c r="J401" i="24"/>
  <c r="L401" i="24"/>
  <c r="J400" i="24"/>
  <c r="O400" i="24"/>
  <c r="Q400" i="24"/>
  <c r="M400" i="24"/>
  <c r="L400" i="24"/>
  <c r="J399" i="24"/>
  <c r="L399" i="24"/>
  <c r="J398" i="24"/>
  <c r="Q398" i="24"/>
  <c r="L398" i="24"/>
  <c r="J397" i="24"/>
  <c r="M397" i="24"/>
  <c r="L397" i="24"/>
  <c r="J396" i="24"/>
  <c r="Q396" i="24"/>
  <c r="O396" i="24"/>
  <c r="M396" i="24"/>
  <c r="L396" i="24"/>
  <c r="J393" i="24"/>
  <c r="L393" i="24"/>
  <c r="J392" i="24"/>
  <c r="L392" i="24"/>
  <c r="J391" i="24"/>
  <c r="L391" i="24"/>
  <c r="J390" i="24"/>
  <c r="O390" i="24"/>
  <c r="Q390" i="24"/>
  <c r="M390" i="24"/>
  <c r="L390" i="24"/>
  <c r="J389" i="24"/>
  <c r="L389" i="24"/>
  <c r="J388" i="24"/>
  <c r="L388" i="24"/>
  <c r="J387" i="24"/>
  <c r="L387" i="24"/>
  <c r="J386" i="24"/>
  <c r="Q386" i="24"/>
  <c r="O386" i="24"/>
  <c r="M386" i="24"/>
  <c r="L386" i="24"/>
  <c r="J385" i="24"/>
  <c r="L385" i="24"/>
  <c r="J384" i="24"/>
  <c r="Q384" i="24"/>
  <c r="O384" i="24"/>
  <c r="M384" i="24"/>
  <c r="L384" i="24"/>
  <c r="J383" i="24"/>
  <c r="L383" i="24"/>
  <c r="J382" i="24"/>
  <c r="Q382" i="24"/>
  <c r="L382" i="24"/>
  <c r="J381" i="24"/>
  <c r="O381" i="24"/>
  <c r="L381" i="24"/>
  <c r="J380" i="24"/>
  <c r="M380" i="24"/>
  <c r="Q380" i="24"/>
  <c r="O380" i="24"/>
  <c r="L380" i="24"/>
  <c r="J379" i="24"/>
  <c r="M379" i="24"/>
  <c r="L379" i="24"/>
  <c r="J378" i="24"/>
  <c r="Q378" i="24"/>
  <c r="O378" i="24"/>
  <c r="M378" i="24"/>
  <c r="L378" i="24"/>
  <c r="J377" i="24"/>
  <c r="M377" i="24"/>
  <c r="L377" i="24"/>
  <c r="J376" i="24"/>
  <c r="Q376" i="24"/>
  <c r="O376" i="24"/>
  <c r="M376" i="24"/>
  <c r="L376" i="24"/>
  <c r="J375" i="24"/>
  <c r="L375" i="24"/>
  <c r="J374" i="24"/>
  <c r="L374" i="24"/>
  <c r="J373" i="24"/>
  <c r="L373" i="24"/>
  <c r="J372" i="24"/>
  <c r="M372" i="24"/>
  <c r="Q372" i="24"/>
  <c r="O372" i="24"/>
  <c r="L372" i="24"/>
  <c r="J371" i="24"/>
  <c r="M371" i="24"/>
  <c r="L371" i="24"/>
  <c r="J370" i="24"/>
  <c r="Q370" i="24"/>
  <c r="O370" i="24"/>
  <c r="M370" i="24"/>
  <c r="L370" i="24"/>
  <c r="J369" i="24"/>
  <c r="L369" i="24"/>
  <c r="J368" i="24"/>
  <c r="O368" i="24"/>
  <c r="L368" i="24"/>
  <c r="J367" i="24"/>
  <c r="L367" i="24"/>
  <c r="J366" i="24"/>
  <c r="O366" i="24"/>
  <c r="Q366" i="24"/>
  <c r="M366" i="24"/>
  <c r="L366" i="24"/>
  <c r="J365" i="24"/>
  <c r="L365" i="24"/>
  <c r="J363" i="24"/>
  <c r="Q363" i="24"/>
  <c r="L363" i="24"/>
  <c r="J362" i="24"/>
  <c r="M362" i="24"/>
  <c r="L362" i="24"/>
  <c r="J361" i="24"/>
  <c r="Q361" i="24"/>
  <c r="O361" i="24"/>
  <c r="M361" i="24"/>
  <c r="L361" i="24"/>
  <c r="J360" i="24"/>
  <c r="L360" i="24"/>
  <c r="J359" i="24"/>
  <c r="L359" i="24"/>
  <c r="J358" i="24"/>
  <c r="L358" i="24"/>
  <c r="J357" i="24"/>
  <c r="O357" i="24"/>
  <c r="Q357" i="24"/>
  <c r="M357" i="24"/>
  <c r="L357" i="24"/>
  <c r="J356" i="24"/>
  <c r="L356" i="24"/>
  <c r="J355" i="24"/>
  <c r="L355" i="24"/>
  <c r="J354" i="24"/>
  <c r="L354" i="24"/>
  <c r="J353" i="24"/>
  <c r="Q353" i="24"/>
  <c r="O353" i="24"/>
  <c r="M353" i="24"/>
  <c r="L353" i="24"/>
  <c r="J352" i="24"/>
  <c r="M352" i="24"/>
  <c r="L352" i="24"/>
  <c r="J351" i="24"/>
  <c r="Q351" i="24"/>
  <c r="O351" i="24"/>
  <c r="M351" i="24"/>
  <c r="L351" i="24"/>
  <c r="J350" i="24"/>
  <c r="L350" i="24"/>
  <c r="J349" i="24"/>
  <c r="L349" i="24"/>
  <c r="J348" i="24"/>
  <c r="L348" i="24"/>
  <c r="J347" i="24"/>
  <c r="M347" i="24"/>
  <c r="Q347" i="24"/>
  <c r="O347" i="24"/>
  <c r="L347" i="24"/>
  <c r="J346" i="24"/>
  <c r="M346" i="24"/>
  <c r="L346" i="24"/>
  <c r="J345" i="24"/>
  <c r="Q345" i="24"/>
  <c r="O345" i="24"/>
  <c r="M345" i="24"/>
  <c r="L345" i="24"/>
  <c r="J344" i="24"/>
  <c r="M344" i="24"/>
  <c r="L344" i="24"/>
  <c r="J269" i="24"/>
  <c r="Q269" i="24"/>
  <c r="O269" i="24"/>
  <c r="M269" i="24"/>
  <c r="L269" i="24"/>
  <c r="J268" i="24"/>
  <c r="L268" i="24"/>
  <c r="J267" i="24"/>
  <c r="L267" i="24"/>
  <c r="J266" i="24"/>
  <c r="L266" i="24"/>
  <c r="J265" i="24"/>
  <c r="M265" i="24"/>
  <c r="Q265" i="24"/>
  <c r="O265" i="24"/>
  <c r="L265" i="24"/>
  <c r="J264" i="24"/>
  <c r="M264" i="24"/>
  <c r="L264" i="24"/>
  <c r="J263" i="24"/>
  <c r="Q263" i="24"/>
  <c r="O263" i="24"/>
  <c r="M263" i="24"/>
  <c r="L263" i="24"/>
  <c r="J262" i="24"/>
  <c r="L262" i="24"/>
  <c r="J261" i="24"/>
  <c r="O261" i="24"/>
  <c r="L261" i="24"/>
  <c r="J260" i="24"/>
  <c r="L260" i="24"/>
  <c r="J259" i="24"/>
  <c r="O259" i="24"/>
  <c r="Q259" i="24"/>
  <c r="M259" i="24"/>
  <c r="L259" i="24"/>
  <c r="J258" i="24"/>
  <c r="L258" i="24"/>
  <c r="J257" i="24"/>
  <c r="L257" i="24"/>
  <c r="J256" i="24"/>
  <c r="L256" i="24"/>
  <c r="J255" i="24"/>
  <c r="Q255" i="24"/>
  <c r="O255" i="24"/>
  <c r="M255" i="24"/>
  <c r="L255" i="24"/>
  <c r="J254" i="24"/>
  <c r="L254" i="24"/>
  <c r="J253" i="24"/>
  <c r="L253" i="24"/>
  <c r="J252" i="24"/>
  <c r="L252" i="24"/>
  <c r="J251" i="24"/>
  <c r="O251" i="24"/>
  <c r="Q251" i="24"/>
  <c r="M251" i="24"/>
  <c r="L251" i="24"/>
  <c r="J250" i="24"/>
  <c r="L250" i="24"/>
  <c r="J249" i="24"/>
  <c r="L249" i="24"/>
  <c r="J248" i="24"/>
  <c r="L248" i="24"/>
  <c r="J247" i="24"/>
  <c r="Q247" i="24"/>
  <c r="O247" i="24"/>
  <c r="M247" i="24"/>
  <c r="L247" i="24"/>
  <c r="J246" i="24"/>
  <c r="L246" i="24"/>
  <c r="J245" i="24"/>
  <c r="Q245" i="24"/>
  <c r="O245" i="24"/>
  <c r="M245" i="24"/>
  <c r="L245" i="24"/>
  <c r="J244" i="24"/>
  <c r="L244" i="24"/>
  <c r="J243" i="24"/>
  <c r="L243" i="24"/>
  <c r="J242" i="24"/>
  <c r="O242" i="24"/>
  <c r="L242" i="24"/>
  <c r="J241" i="24"/>
  <c r="M241" i="24"/>
  <c r="Q241" i="24"/>
  <c r="O241" i="24"/>
  <c r="L241" i="24"/>
  <c r="J240" i="24"/>
  <c r="M240" i="24"/>
  <c r="L240" i="24"/>
  <c r="J239" i="24"/>
  <c r="Q239" i="24"/>
  <c r="O239" i="24"/>
  <c r="M239" i="24"/>
  <c r="L239" i="24"/>
  <c r="J238" i="24"/>
  <c r="L238" i="24"/>
  <c r="J237" i="24"/>
  <c r="Q237" i="24"/>
  <c r="O237" i="24"/>
  <c r="M237" i="24"/>
  <c r="L237" i="24"/>
  <c r="J236" i="24"/>
  <c r="L236" i="24"/>
  <c r="J235" i="24"/>
  <c r="L235" i="24"/>
  <c r="J234" i="24"/>
  <c r="L234" i="24"/>
  <c r="J233" i="24"/>
  <c r="M233" i="24"/>
  <c r="Q233" i="24"/>
  <c r="O233" i="24"/>
  <c r="L233" i="24"/>
  <c r="J232" i="24"/>
  <c r="M232" i="24"/>
  <c r="L232" i="24"/>
  <c r="J231" i="24"/>
  <c r="Q231" i="24"/>
  <c r="O231" i="24"/>
  <c r="M231" i="24"/>
  <c r="L231" i="24"/>
  <c r="J230" i="24"/>
  <c r="L230" i="24"/>
  <c r="J229" i="24"/>
  <c r="L229" i="24"/>
  <c r="J228" i="24"/>
  <c r="L228" i="24"/>
  <c r="J227" i="24"/>
  <c r="O227" i="24"/>
  <c r="Q227" i="24"/>
  <c r="M227" i="24"/>
  <c r="L227" i="24"/>
  <c r="J226" i="24"/>
  <c r="L226" i="24"/>
  <c r="J225" i="24"/>
  <c r="L225" i="24"/>
  <c r="J224" i="24"/>
  <c r="M224" i="24"/>
  <c r="L224" i="24"/>
  <c r="J223" i="24"/>
  <c r="Q223" i="24"/>
  <c r="O223" i="24"/>
  <c r="M223" i="24"/>
  <c r="L223" i="24"/>
  <c r="J222" i="24"/>
  <c r="L222" i="24"/>
  <c r="J221" i="24"/>
  <c r="L221" i="24"/>
  <c r="J217" i="24"/>
  <c r="L217" i="24"/>
  <c r="J216" i="24"/>
  <c r="O216" i="24"/>
  <c r="Q216" i="24"/>
  <c r="M216" i="24"/>
  <c r="L216" i="24"/>
  <c r="J215" i="24"/>
  <c r="L215" i="24"/>
  <c r="J214" i="24"/>
  <c r="L214" i="24"/>
  <c r="J213" i="24"/>
  <c r="L213" i="24"/>
  <c r="J212" i="24"/>
  <c r="Q212" i="24"/>
  <c r="O212" i="24"/>
  <c r="M212" i="24"/>
  <c r="L212" i="24"/>
  <c r="J211" i="24"/>
  <c r="L211" i="24"/>
  <c r="J209" i="24"/>
  <c r="Q209" i="24"/>
  <c r="L209" i="24"/>
  <c r="J207" i="24"/>
  <c r="O207" i="24"/>
  <c r="L207" i="24"/>
  <c r="J206" i="24"/>
  <c r="M206" i="24"/>
  <c r="Q206" i="24"/>
  <c r="O206" i="24"/>
  <c r="L206" i="24"/>
  <c r="J205" i="24"/>
  <c r="M205" i="24"/>
  <c r="L205" i="24"/>
  <c r="J204" i="24"/>
  <c r="Q204" i="24"/>
  <c r="O204" i="24"/>
  <c r="M204" i="24"/>
  <c r="L204" i="24"/>
  <c r="J203" i="24"/>
  <c r="M203" i="24"/>
  <c r="L203" i="24"/>
  <c r="J202" i="24"/>
  <c r="Q202" i="24"/>
  <c r="O202" i="24"/>
  <c r="M202" i="24"/>
  <c r="L202" i="24"/>
  <c r="J201" i="24"/>
  <c r="L201" i="24"/>
  <c r="J200" i="24"/>
  <c r="L200" i="24"/>
  <c r="J199" i="24"/>
  <c r="L199" i="24"/>
  <c r="J198" i="24"/>
  <c r="M198" i="24"/>
  <c r="Q198" i="24"/>
  <c r="O198" i="24"/>
  <c r="L198" i="24"/>
  <c r="J197" i="24"/>
  <c r="M197" i="24"/>
  <c r="L197" i="24"/>
  <c r="J191" i="24"/>
  <c r="Q191" i="24"/>
  <c r="O191" i="24"/>
  <c r="M191" i="24"/>
  <c r="L191" i="24"/>
  <c r="J190" i="24"/>
  <c r="Q190" i="24"/>
  <c r="O190" i="24"/>
  <c r="L190" i="24"/>
  <c r="J189" i="24"/>
  <c r="M189" i="24"/>
  <c r="Q189" i="24"/>
  <c r="O189" i="24"/>
  <c r="L189" i="24"/>
  <c r="J188" i="24"/>
  <c r="Q188" i="24"/>
  <c r="L188" i="24"/>
  <c r="J187" i="24"/>
  <c r="L187" i="24"/>
  <c r="J186" i="24"/>
  <c r="L186" i="24"/>
  <c r="J185" i="24"/>
  <c r="L185" i="24"/>
  <c r="J184" i="24"/>
  <c r="Q184" i="24"/>
  <c r="O184" i="24"/>
  <c r="L184" i="24"/>
  <c r="J183" i="24"/>
  <c r="Q183" i="24"/>
  <c r="O183" i="24"/>
  <c r="M183" i="24"/>
  <c r="L183" i="24"/>
  <c r="J182" i="24"/>
  <c r="L182" i="24"/>
  <c r="J181" i="24"/>
  <c r="L181" i="24"/>
  <c r="J180" i="24"/>
  <c r="L180" i="24"/>
  <c r="J179" i="24"/>
  <c r="Q179" i="24"/>
  <c r="L179" i="24"/>
  <c r="J178" i="24"/>
  <c r="Q178" i="24"/>
  <c r="O178" i="24"/>
  <c r="L178" i="24"/>
  <c r="J177" i="24"/>
  <c r="Q177" i="24"/>
  <c r="O177" i="24"/>
  <c r="M177" i="24"/>
  <c r="L177" i="24"/>
  <c r="J176" i="24"/>
  <c r="Q176" i="24"/>
  <c r="O176" i="24"/>
  <c r="L176" i="24"/>
  <c r="J175" i="24"/>
  <c r="Q175" i="24"/>
  <c r="O175" i="24"/>
  <c r="M175" i="24"/>
  <c r="L175" i="24"/>
  <c r="J174" i="24"/>
  <c r="Q174" i="24"/>
  <c r="L174" i="24"/>
  <c r="J173" i="24"/>
  <c r="L173" i="24"/>
  <c r="J172" i="24"/>
  <c r="L172" i="24"/>
  <c r="J171" i="24"/>
  <c r="O171" i="24"/>
  <c r="Q171" i="24"/>
  <c r="M171" i="24"/>
  <c r="L171" i="24"/>
  <c r="J170" i="24"/>
  <c r="Q170" i="24"/>
  <c r="O170" i="24"/>
  <c r="L170" i="24"/>
  <c r="J169" i="24"/>
  <c r="Q169" i="24"/>
  <c r="O169" i="24"/>
  <c r="M169" i="24"/>
  <c r="L169" i="24"/>
  <c r="J159" i="24"/>
  <c r="Q159" i="24"/>
  <c r="O159" i="24"/>
  <c r="L159" i="24"/>
  <c r="J158" i="24"/>
  <c r="Q158" i="24"/>
  <c r="O158" i="24"/>
  <c r="M158" i="24"/>
  <c r="L158" i="24"/>
  <c r="J157" i="24"/>
  <c r="Q157" i="24"/>
  <c r="O157" i="24"/>
  <c r="L157" i="24"/>
  <c r="J156" i="24"/>
  <c r="M156" i="24"/>
  <c r="Q156" i="24"/>
  <c r="O156" i="24"/>
  <c r="L156" i="24"/>
  <c r="J155" i="24"/>
  <c r="Q155" i="24"/>
  <c r="L155" i="24"/>
  <c r="J154" i="24"/>
  <c r="O154" i="24"/>
  <c r="Q154" i="24"/>
  <c r="M154" i="24"/>
  <c r="L154" i="24"/>
  <c r="J153" i="24"/>
  <c r="Q153" i="24"/>
  <c r="O153" i="24"/>
  <c r="L153" i="24"/>
  <c r="J152" i="24"/>
  <c r="L152" i="24"/>
  <c r="J151" i="24"/>
  <c r="Q151" i="24"/>
  <c r="O151" i="24"/>
  <c r="L151" i="24"/>
  <c r="J150" i="24"/>
  <c r="Q150" i="24"/>
  <c r="O150" i="24"/>
  <c r="M150" i="24"/>
  <c r="L150" i="24"/>
  <c r="J149" i="24"/>
  <c r="Q149" i="24"/>
  <c r="O149" i="24"/>
  <c r="L149" i="24"/>
  <c r="J148" i="24"/>
  <c r="M148" i="24"/>
  <c r="Q148" i="24"/>
  <c r="O148" i="24"/>
  <c r="L148" i="24"/>
  <c r="J147" i="24"/>
  <c r="Q147" i="24"/>
  <c r="L147" i="24"/>
  <c r="J146" i="24"/>
  <c r="L146" i="24"/>
  <c r="J145" i="24"/>
  <c r="L145" i="24"/>
  <c r="J144" i="24"/>
  <c r="O144" i="24"/>
  <c r="L144" i="24"/>
  <c r="J143" i="24"/>
  <c r="Q143" i="24"/>
  <c r="O143" i="24"/>
  <c r="L143" i="24"/>
  <c r="J142" i="24"/>
  <c r="Q142" i="24"/>
  <c r="O142" i="24"/>
  <c r="M142" i="24"/>
  <c r="L142" i="24"/>
  <c r="J141" i="24"/>
  <c r="L141" i="24"/>
  <c r="J140" i="24"/>
  <c r="L140" i="24"/>
  <c r="J139" i="24"/>
  <c r="L139" i="24"/>
  <c r="J138" i="24"/>
  <c r="L138" i="24"/>
  <c r="J137" i="24"/>
  <c r="L137" i="24"/>
  <c r="J136" i="24"/>
  <c r="Q136" i="24"/>
  <c r="O136" i="24"/>
  <c r="M136" i="24"/>
  <c r="L136" i="24"/>
  <c r="J135" i="24"/>
  <c r="Q135" i="24"/>
  <c r="O135" i="24"/>
  <c r="L135" i="24"/>
  <c r="J134" i="24"/>
  <c r="Q134" i="24"/>
  <c r="O134" i="24"/>
  <c r="M134" i="24"/>
  <c r="L134" i="24"/>
  <c r="J133" i="24"/>
  <c r="L133" i="24"/>
  <c r="J132" i="24"/>
  <c r="Q132" i="24"/>
  <c r="L132" i="24"/>
  <c r="J130" i="24"/>
  <c r="Q130" i="24"/>
  <c r="L130" i="24"/>
  <c r="J129" i="24"/>
  <c r="O129" i="24"/>
  <c r="Q129" i="24"/>
  <c r="M129" i="24"/>
  <c r="L129" i="24"/>
  <c r="J128" i="24"/>
  <c r="Q128" i="24"/>
  <c r="O128" i="24"/>
  <c r="L128" i="24"/>
  <c r="J127" i="24"/>
  <c r="Q127" i="24"/>
  <c r="O127" i="24"/>
  <c r="M127" i="24"/>
  <c r="L127" i="24"/>
  <c r="J126" i="24"/>
  <c r="Q126" i="24"/>
  <c r="O126" i="24"/>
  <c r="L126" i="24"/>
  <c r="J122" i="24"/>
  <c r="M122" i="24"/>
  <c r="Q122" i="24"/>
  <c r="O122" i="24"/>
  <c r="L122" i="24"/>
  <c r="J121" i="24"/>
  <c r="Q121" i="24"/>
  <c r="L121" i="24"/>
  <c r="J120" i="24"/>
  <c r="O120" i="24"/>
  <c r="Q120" i="24"/>
  <c r="M120" i="24"/>
  <c r="L120" i="24"/>
  <c r="J103" i="24"/>
  <c r="Q103" i="24"/>
  <c r="O103" i="24"/>
  <c r="L103" i="24"/>
  <c r="J101" i="24"/>
  <c r="L101" i="24"/>
  <c r="J100" i="24"/>
  <c r="Q100" i="24"/>
  <c r="O100" i="24"/>
  <c r="L100" i="24"/>
  <c r="J99" i="24"/>
  <c r="Q99" i="24"/>
  <c r="O99" i="24"/>
  <c r="M99" i="24"/>
  <c r="L99" i="24"/>
  <c r="J98" i="24"/>
  <c r="Q98" i="24"/>
  <c r="O98" i="24"/>
  <c r="L98" i="24"/>
  <c r="J97" i="24"/>
  <c r="M97" i="24"/>
  <c r="Q97" i="24"/>
  <c r="O97" i="24"/>
  <c r="L97" i="24"/>
  <c r="J96" i="24"/>
  <c r="Q96" i="24"/>
  <c r="L96" i="24"/>
  <c r="J95" i="24"/>
  <c r="L95" i="24"/>
  <c r="J80" i="24"/>
  <c r="L80" i="24"/>
  <c r="J66" i="24"/>
  <c r="L66" i="24"/>
  <c r="J65" i="24"/>
  <c r="Q65" i="24"/>
  <c r="O65" i="24"/>
  <c r="L65" i="24"/>
  <c r="J64" i="24"/>
  <c r="Q64" i="24"/>
  <c r="O64" i="24"/>
  <c r="M64" i="24"/>
  <c r="L64" i="24"/>
  <c r="J63" i="24"/>
  <c r="L63" i="24"/>
  <c r="J62" i="24"/>
  <c r="L62" i="24"/>
  <c r="J61" i="24"/>
  <c r="L61" i="24"/>
  <c r="J60" i="24"/>
  <c r="Q60" i="24"/>
  <c r="L60" i="24"/>
  <c r="J59" i="24"/>
  <c r="Q59" i="24"/>
  <c r="O59" i="24"/>
  <c r="L59" i="24"/>
  <c r="J58" i="24"/>
  <c r="Q58" i="24"/>
  <c r="O58" i="24"/>
  <c r="M58" i="24"/>
  <c r="L58" i="24"/>
  <c r="J57" i="24"/>
  <c r="Q57" i="24"/>
  <c r="O57" i="24"/>
  <c r="L57" i="24"/>
  <c r="J56" i="24"/>
  <c r="Q56" i="24"/>
  <c r="O56" i="24"/>
  <c r="M56" i="24"/>
  <c r="L56" i="24"/>
  <c r="J55" i="24"/>
  <c r="Q55" i="24"/>
  <c r="L55" i="24"/>
  <c r="J54" i="24"/>
  <c r="L54" i="24"/>
  <c r="J53" i="24"/>
  <c r="L53" i="24"/>
  <c r="J52" i="24"/>
  <c r="O52" i="24"/>
  <c r="Q52" i="24"/>
  <c r="M52" i="24"/>
  <c r="L52" i="24"/>
  <c r="J51" i="24"/>
  <c r="Q51" i="24"/>
  <c r="O51" i="24"/>
  <c r="L51" i="24"/>
  <c r="J50" i="24"/>
  <c r="Q50" i="24"/>
  <c r="O50" i="24"/>
  <c r="M50" i="24"/>
  <c r="L50" i="24"/>
  <c r="J49" i="24"/>
  <c r="Q49" i="24"/>
  <c r="O49" i="24"/>
  <c r="L49" i="24"/>
  <c r="J48" i="24"/>
  <c r="Q48" i="24"/>
  <c r="O48" i="24"/>
  <c r="M48" i="24"/>
  <c r="L48" i="24"/>
  <c r="J47" i="24"/>
  <c r="Q47" i="24"/>
  <c r="O47" i="24"/>
  <c r="L47" i="24"/>
  <c r="J46" i="24"/>
  <c r="M46" i="24"/>
  <c r="Q46" i="24"/>
  <c r="O46" i="24"/>
  <c r="L46" i="24"/>
  <c r="J45" i="24"/>
  <c r="Q45" i="24"/>
  <c r="L45" i="24"/>
  <c r="J44" i="24"/>
  <c r="O44" i="24"/>
  <c r="Q44" i="24"/>
  <c r="M44" i="24"/>
  <c r="L44" i="24"/>
  <c r="J43" i="24"/>
  <c r="Q43" i="24"/>
  <c r="O43" i="24"/>
  <c r="L43" i="24"/>
  <c r="J42" i="24"/>
  <c r="L42" i="24"/>
  <c r="J41" i="24"/>
  <c r="Q41" i="24"/>
  <c r="O41" i="24"/>
  <c r="L41" i="24"/>
  <c r="J40" i="24"/>
  <c r="Q40" i="24"/>
  <c r="O40" i="24"/>
  <c r="M40" i="24"/>
  <c r="L40" i="24"/>
  <c r="J39" i="24"/>
  <c r="Q39" i="24"/>
  <c r="O39" i="24"/>
  <c r="L39" i="24"/>
  <c r="J38" i="24"/>
  <c r="M38" i="24"/>
  <c r="Q38" i="24"/>
  <c r="O38" i="24"/>
  <c r="L38" i="24"/>
  <c r="J37" i="24"/>
  <c r="Q37" i="24"/>
  <c r="L37" i="24"/>
  <c r="J36" i="24"/>
  <c r="L36" i="24"/>
  <c r="J35" i="24"/>
  <c r="L35" i="24"/>
  <c r="J34" i="24"/>
  <c r="O34" i="24"/>
  <c r="L34" i="24"/>
  <c r="J33" i="24"/>
  <c r="Q33" i="24"/>
  <c r="O33" i="24"/>
  <c r="L33" i="24"/>
  <c r="J32" i="24"/>
  <c r="Q32" i="24"/>
  <c r="O32" i="24"/>
  <c r="M32" i="24"/>
  <c r="L32" i="24"/>
  <c r="J31" i="24"/>
  <c r="L31" i="24"/>
  <c r="J30" i="24"/>
  <c r="L30" i="24"/>
  <c r="J29" i="24"/>
  <c r="L29" i="24"/>
  <c r="J28" i="24"/>
  <c r="L28" i="24"/>
  <c r="J27" i="24"/>
  <c r="L27" i="24"/>
  <c r="J26" i="24"/>
  <c r="Q26" i="24"/>
  <c r="O26" i="24"/>
  <c r="M26" i="24"/>
  <c r="L26" i="24"/>
  <c r="J25" i="24"/>
  <c r="Q25" i="24"/>
  <c r="O25" i="24"/>
  <c r="L25" i="24"/>
  <c r="J24" i="24"/>
  <c r="Q24" i="24"/>
  <c r="O24" i="24"/>
  <c r="M24" i="24"/>
  <c r="L24" i="24"/>
  <c r="J23" i="24"/>
  <c r="L23" i="24"/>
  <c r="J22" i="24"/>
  <c r="Q22" i="24"/>
  <c r="L22" i="24"/>
  <c r="J21" i="24"/>
  <c r="Q21" i="24"/>
  <c r="L21" i="24"/>
  <c r="J20" i="24"/>
  <c r="O20" i="24"/>
  <c r="Q20" i="24"/>
  <c r="M20" i="24"/>
  <c r="L20" i="24"/>
  <c r="J19" i="24"/>
  <c r="Q19" i="24"/>
  <c r="O19" i="24"/>
  <c r="L19" i="24"/>
  <c r="J18" i="24"/>
  <c r="Q18" i="24"/>
  <c r="O18" i="24"/>
  <c r="M18" i="24"/>
  <c r="L18" i="24"/>
  <c r="J17" i="24"/>
  <c r="Q17" i="24"/>
  <c r="O17" i="24"/>
  <c r="L17" i="24"/>
  <c r="J15" i="24"/>
  <c r="Q15" i="24"/>
  <c r="O15" i="24"/>
  <c r="M15" i="24"/>
  <c r="L15" i="24"/>
  <c r="J14" i="24"/>
  <c r="Q14" i="24"/>
  <c r="O14" i="24"/>
  <c r="L14" i="24"/>
  <c r="J13" i="24"/>
  <c r="M13" i="24"/>
  <c r="Q13" i="24"/>
  <c r="O13" i="24"/>
  <c r="L13" i="24"/>
  <c r="J12" i="24"/>
  <c r="Q12" i="24"/>
  <c r="L12" i="24"/>
  <c r="J11" i="24"/>
  <c r="O11" i="24"/>
  <c r="Q11" i="24"/>
  <c r="M11" i="24"/>
  <c r="L11" i="24"/>
  <c r="J10" i="24"/>
  <c r="Q10" i="24"/>
  <c r="O10" i="24"/>
  <c r="L10" i="24"/>
  <c r="J9" i="24"/>
  <c r="L9" i="24"/>
  <c r="J8" i="24"/>
  <c r="Q8" i="24"/>
  <c r="O8" i="24"/>
  <c r="L8" i="24"/>
  <c r="J7" i="24"/>
  <c r="Q7" i="24"/>
  <c r="O7" i="24"/>
  <c r="M7" i="24"/>
  <c r="L7" i="24"/>
  <c r="J6" i="24"/>
  <c r="Q6" i="24"/>
  <c r="O6" i="24"/>
  <c r="L6" i="24"/>
  <c r="J5" i="24"/>
  <c r="M5" i="24"/>
  <c r="Q5" i="24"/>
  <c r="O5" i="24"/>
  <c r="L5" i="24"/>
  <c r="J4" i="24"/>
  <c r="Q4" i="24"/>
  <c r="L4" i="24"/>
  <c r="J3" i="24"/>
  <c r="L3" i="24"/>
  <c r="J2" i="24"/>
  <c r="L2" i="24"/>
  <c r="Q197" i="24"/>
  <c r="Q201" i="24"/>
  <c r="M201" i="24"/>
  <c r="Q203" i="24"/>
  <c r="Q205" i="24"/>
  <c r="Q207" i="24"/>
  <c r="M207" i="24"/>
  <c r="Q211" i="24"/>
  <c r="M211" i="24"/>
  <c r="Q215" i="24"/>
  <c r="M215" i="24"/>
  <c r="Q217" i="24"/>
  <c r="M217" i="24"/>
  <c r="Q222" i="24"/>
  <c r="M222" i="24"/>
  <c r="Q224" i="24"/>
  <c r="Q226" i="24"/>
  <c r="M226" i="24"/>
  <c r="Q228" i="24"/>
  <c r="M228" i="24"/>
  <c r="Q230" i="24"/>
  <c r="M230" i="24"/>
  <c r="Q232" i="24"/>
  <c r="Q234" i="24"/>
  <c r="Q236" i="24"/>
  <c r="M236" i="24"/>
  <c r="Q240" i="24"/>
  <c r="Q242" i="24"/>
  <c r="M242" i="24"/>
  <c r="Q244" i="24"/>
  <c r="M244" i="24"/>
  <c r="Q250" i="24"/>
  <c r="M250" i="24"/>
  <c r="Q252" i="24"/>
  <c r="M252" i="24"/>
  <c r="Q254" i="24"/>
  <c r="M254" i="24"/>
  <c r="Q258" i="24"/>
  <c r="M258" i="24"/>
  <c r="Q260" i="24"/>
  <c r="M260" i="24"/>
  <c r="Q262" i="24"/>
  <c r="M262" i="24"/>
  <c r="Q264" i="24"/>
  <c r="Q266" i="24"/>
  <c r="Q268" i="24"/>
  <c r="M268" i="24"/>
  <c r="Q346" i="24"/>
  <c r="Q350" i="24"/>
  <c r="M350" i="24"/>
  <c r="Q352" i="24"/>
  <c r="Q356" i="24"/>
  <c r="M356" i="24"/>
  <c r="Q358" i="24"/>
  <c r="M358" i="24"/>
  <c r="Q360" i="24"/>
  <c r="M360" i="24"/>
  <c r="Q362" i="24"/>
  <c r="Q365" i="24"/>
  <c r="M365" i="24"/>
  <c r="Q367" i="24"/>
  <c r="M367" i="24"/>
  <c r="Q369" i="24"/>
  <c r="M369" i="24"/>
  <c r="Q371" i="24"/>
  <c r="Q375" i="24"/>
  <c r="M375" i="24"/>
  <c r="Q377" i="24"/>
  <c r="Q379" i="24"/>
  <c r="Q383" i="24"/>
  <c r="M383" i="24"/>
  <c r="Q385" i="24"/>
  <c r="M385" i="24"/>
  <c r="Q389" i="24"/>
  <c r="M389" i="24"/>
  <c r="Q391" i="24"/>
  <c r="M391" i="24"/>
  <c r="Q393" i="24"/>
  <c r="M393" i="24"/>
  <c r="Q397" i="24"/>
  <c r="Q399" i="24"/>
  <c r="M399" i="24"/>
  <c r="Q401" i="24"/>
  <c r="M401" i="24"/>
  <c r="Q403" i="24"/>
  <c r="M403" i="24"/>
  <c r="Q405" i="24"/>
  <c r="Q409" i="24"/>
  <c r="M409" i="24"/>
  <c r="Q411" i="24"/>
  <c r="Q413" i="24"/>
  <c r="Q415" i="24"/>
  <c r="M415" i="24"/>
  <c r="Q417" i="24"/>
  <c r="M417" i="24"/>
  <c r="Q419" i="24"/>
  <c r="M419" i="24"/>
  <c r="Q425" i="24"/>
  <c r="M425" i="24"/>
  <c r="Q427" i="24"/>
  <c r="M427" i="24"/>
  <c r="Q429" i="24"/>
  <c r="M429" i="24"/>
  <c r="Q431" i="24"/>
  <c r="Q433" i="24"/>
  <c r="M433" i="24"/>
  <c r="Q435" i="24"/>
  <c r="M435" i="24"/>
  <c r="Q437" i="24"/>
  <c r="M437" i="24"/>
  <c r="Q439" i="24"/>
  <c r="Q445" i="24"/>
  <c r="Q447" i="24"/>
  <c r="M447" i="24"/>
  <c r="Q452" i="24"/>
  <c r="Q454" i="24"/>
  <c r="M454" i="24"/>
  <c r="Q456" i="24"/>
  <c r="M456" i="24"/>
  <c r="Q458" i="24"/>
  <c r="Q462" i="24"/>
  <c r="M462" i="24"/>
  <c r="Q464" i="24"/>
  <c r="M464" i="24"/>
  <c r="Q466" i="24"/>
  <c r="M466" i="24"/>
  <c r="Q468" i="24"/>
  <c r="Q470" i="24"/>
  <c r="M470" i="24"/>
  <c r="Q472" i="24"/>
  <c r="M472" i="24"/>
  <c r="Q474" i="24"/>
  <c r="M474" i="24"/>
  <c r="Q476" i="24"/>
  <c r="Q478" i="24"/>
  <c r="Q480" i="24"/>
  <c r="M480" i="24"/>
  <c r="Q484" i="24"/>
  <c r="Q488" i="24"/>
  <c r="M488" i="24"/>
  <c r="Q490" i="24"/>
  <c r="Q494" i="24"/>
  <c r="M494" i="24"/>
  <c r="Q496" i="24"/>
  <c r="M496" i="24"/>
  <c r="Q498" i="24"/>
  <c r="M498" i="24"/>
  <c r="Q500" i="24"/>
  <c r="Q502" i="24"/>
  <c r="M502" i="24"/>
  <c r="Q504" i="24"/>
  <c r="M504" i="24"/>
  <c r="Q506" i="24"/>
  <c r="M506" i="24"/>
  <c r="Q508" i="24"/>
  <c r="Q512" i="24"/>
  <c r="M512" i="24"/>
  <c r="Q514" i="24"/>
  <c r="Q516" i="24"/>
  <c r="Q520" i="24"/>
  <c r="M520" i="24"/>
  <c r="Q522" i="24"/>
  <c r="M522" i="24"/>
  <c r="Q526" i="24"/>
  <c r="M526" i="24"/>
  <c r="Q528" i="24"/>
  <c r="M528" i="24"/>
  <c r="Q530" i="24"/>
  <c r="M530" i="24"/>
  <c r="Q532" i="24"/>
  <c r="Q534" i="24"/>
  <c r="M534" i="24"/>
  <c r="Q536" i="24"/>
  <c r="M536" i="24"/>
  <c r="Q538" i="24"/>
  <c r="M538" i="24"/>
  <c r="Q540" i="24"/>
  <c r="Q544" i="24"/>
  <c r="M544" i="24"/>
  <c r="Q546" i="24"/>
  <c r="M6" i="24"/>
  <c r="M8" i="24"/>
  <c r="M10" i="24"/>
  <c r="M14" i="24"/>
  <c r="M17" i="24"/>
  <c r="M19" i="24"/>
  <c r="M25" i="24"/>
  <c r="M31" i="24"/>
  <c r="M33" i="24"/>
  <c r="M39" i="24"/>
  <c r="M41" i="24"/>
  <c r="M43" i="24"/>
  <c r="M47" i="24"/>
  <c r="M49" i="24"/>
  <c r="M51" i="24"/>
  <c r="M57" i="24"/>
  <c r="M59" i="24"/>
  <c r="M63" i="24"/>
  <c r="M65" i="24"/>
  <c r="M98" i="24"/>
  <c r="M100" i="24"/>
  <c r="M103" i="24"/>
  <c r="M126" i="24"/>
  <c r="M128" i="24"/>
  <c r="M135" i="24"/>
  <c r="M141" i="24"/>
  <c r="M143" i="24"/>
  <c r="M149" i="24"/>
  <c r="M151" i="24"/>
  <c r="M153" i="24"/>
  <c r="M157" i="24"/>
  <c r="M159" i="24"/>
  <c r="M170" i="24"/>
  <c r="M176" i="24"/>
  <c r="M178" i="24"/>
  <c r="M182" i="24"/>
  <c r="M184" i="24"/>
  <c r="M190" i="24"/>
  <c r="O197" i="24"/>
  <c r="O201" i="24"/>
  <c r="O203" i="24"/>
  <c r="O205" i="24"/>
  <c r="O211" i="24"/>
  <c r="O215" i="24"/>
  <c r="O217" i="24"/>
  <c r="O222" i="24"/>
  <c r="O224" i="24"/>
  <c r="O226" i="24"/>
  <c r="O228" i="24"/>
  <c r="O230" i="24"/>
  <c r="O232" i="24"/>
  <c r="O236" i="24"/>
  <c r="O240" i="24"/>
  <c r="O244" i="24"/>
  <c r="O250" i="24"/>
  <c r="O252" i="24"/>
  <c r="O254" i="24"/>
  <c r="O258" i="24"/>
  <c r="O260" i="24"/>
  <c r="O262" i="24"/>
  <c r="O264" i="24"/>
  <c r="O268" i="24"/>
  <c r="O344" i="24"/>
  <c r="O346" i="24"/>
  <c r="O350" i="24"/>
  <c r="O352" i="24"/>
  <c r="O354" i="24"/>
  <c r="O356" i="24"/>
  <c r="O358" i="24"/>
  <c r="O360" i="24"/>
  <c r="O362" i="24"/>
  <c r="O365" i="24"/>
  <c r="O367" i="24"/>
  <c r="O369" i="24"/>
  <c r="O371" i="24"/>
  <c r="O375" i="24"/>
  <c r="O377" i="24"/>
  <c r="O379" i="24"/>
  <c r="O383" i="24"/>
  <c r="O385" i="24"/>
  <c r="O387" i="24"/>
  <c r="O389" i="24"/>
  <c r="O391" i="24"/>
  <c r="O393" i="24"/>
  <c r="O397" i="24"/>
  <c r="O399" i="24"/>
  <c r="O401" i="24"/>
  <c r="O403" i="24"/>
  <c r="O405" i="24"/>
  <c r="O409" i="24"/>
  <c r="O411" i="24"/>
  <c r="O413" i="24"/>
  <c r="O417" i="24"/>
  <c r="O419" i="24"/>
  <c r="O423" i="24"/>
  <c r="O425" i="24"/>
  <c r="O427" i="24"/>
  <c r="O429" i="24"/>
  <c r="O431" i="24"/>
  <c r="O433" i="24"/>
  <c r="O435" i="24"/>
  <c r="O437" i="24"/>
  <c r="O439" i="24"/>
  <c r="O447" i="24"/>
  <c r="O452" i="24"/>
  <c r="O456" i="24"/>
  <c r="O462" i="24"/>
  <c r="O464" i="24"/>
  <c r="O466" i="24"/>
  <c r="O470" i="24"/>
  <c r="O472" i="24"/>
  <c r="O474" i="24"/>
  <c r="O476" i="24"/>
  <c r="O480" i="24"/>
  <c r="O482" i="24"/>
  <c r="O484" i="24"/>
  <c r="O488" i="24"/>
  <c r="O490" i="24"/>
  <c r="O492" i="24"/>
  <c r="O494" i="24"/>
  <c r="O496" i="24"/>
  <c r="O498" i="24"/>
  <c r="O500" i="24"/>
  <c r="O502" i="24"/>
  <c r="O504" i="24"/>
  <c r="O506" i="24"/>
  <c r="O508" i="24"/>
  <c r="O512" i="24"/>
  <c r="O514" i="24"/>
  <c r="O516" i="24"/>
  <c r="O520" i="24"/>
  <c r="O522" i="24"/>
  <c r="O524" i="24"/>
  <c r="O526" i="24"/>
  <c r="O528" i="24"/>
  <c r="O530" i="24"/>
  <c r="O532" i="24"/>
  <c r="O534" i="24"/>
  <c r="O536" i="24"/>
  <c r="O538" i="24"/>
  <c r="O540" i="24"/>
  <c r="O544" i="24"/>
  <c r="O546" i="24"/>
  <c r="M548" i="24"/>
  <c r="M554" i="24"/>
  <c r="M556" i="24"/>
  <c r="M558" i="24"/>
  <c r="M562" i="24"/>
  <c r="M564" i="24"/>
  <c r="M567" i="24"/>
  <c r="M571" i="24"/>
  <c r="M573" i="24"/>
  <c r="M581" i="24"/>
  <c r="M587" i="24"/>
  <c r="M589" i="24"/>
  <c r="M591" i="24"/>
  <c r="M595" i="24"/>
  <c r="M597" i="24"/>
  <c r="M599" i="24"/>
  <c r="M605" i="24"/>
  <c r="M611" i="24"/>
  <c r="M613" i="24"/>
  <c r="M619" i="24"/>
  <c r="M621" i="24"/>
  <c r="M623" i="24"/>
  <c r="M627" i="24"/>
  <c r="M629" i="24"/>
  <c r="M631" i="24"/>
  <c r="M635" i="24"/>
  <c r="M637" i="24"/>
  <c r="M646" i="24"/>
  <c r="M652" i="24"/>
  <c r="M654" i="24"/>
  <c r="M656" i="24"/>
  <c r="M660" i="24"/>
  <c r="M662" i="24"/>
  <c r="M664" i="24"/>
  <c r="M671" i="24"/>
  <c r="M683" i="24"/>
  <c r="M685" i="24"/>
  <c r="M691" i="24"/>
  <c r="M693" i="24"/>
  <c r="M695" i="24"/>
  <c r="M699" i="24"/>
  <c r="M701" i="24"/>
  <c r="M704" i="24"/>
  <c r="M708" i="24"/>
  <c r="M710" i="24"/>
  <c r="M712" i="24"/>
  <c r="M716" i="24"/>
  <c r="M718" i="24"/>
  <c r="M724" i="24"/>
  <c r="M729" i="24"/>
  <c r="M731" i="24"/>
  <c r="M733" i="24"/>
  <c r="M736" i="24"/>
  <c r="M738" i="24"/>
  <c r="M740" i="24"/>
  <c r="M744" i="24"/>
  <c r="M748" i="24"/>
  <c r="M752" i="24"/>
  <c r="M754" i="24"/>
  <c r="M756" i="24"/>
  <c r="M760" i="24"/>
  <c r="M762" i="24"/>
  <c r="M765" i="24"/>
  <c r="M767" i="24"/>
  <c r="M769" i="24"/>
  <c r="M771" i="24"/>
  <c r="M773" i="24"/>
  <c r="M777" i="24"/>
  <c r="M779" i="24"/>
  <c r="M781" i="24"/>
  <c r="M785" i="24"/>
  <c r="M787" i="24"/>
  <c r="M793" i="24"/>
  <c r="M797" i="24"/>
  <c r="M799" i="24"/>
  <c r="M801" i="24"/>
  <c r="M803" i="24"/>
  <c r="M805" i="24"/>
  <c r="M809" i="24"/>
  <c r="M817" i="24"/>
  <c r="M819" i="24"/>
  <c r="M821" i="24"/>
  <c r="M825" i="24"/>
  <c r="M827" i="24"/>
  <c r="M829" i="24"/>
  <c r="M831" i="24"/>
  <c r="M833" i="24"/>
  <c r="M835" i="24"/>
  <c r="M837" i="24"/>
  <c r="M841" i="24"/>
  <c r="M843" i="24"/>
  <c r="M845" i="24"/>
  <c r="M849" i="24"/>
  <c r="M852" i="24"/>
  <c r="M858" i="24"/>
  <c r="M860" i="24"/>
  <c r="M863" i="24"/>
  <c r="M865" i="24"/>
  <c r="M867" i="24"/>
  <c r="M869" i="24"/>
  <c r="M871" i="24"/>
  <c r="M875" i="24"/>
  <c r="M877" i="24"/>
  <c r="M879" i="24"/>
  <c r="Q886" i="24"/>
  <c r="M886" i="24"/>
  <c r="Q888" i="24"/>
  <c r="M888" i="24"/>
  <c r="Q890" i="24"/>
  <c r="M890" i="24"/>
  <c r="Q279" i="24"/>
  <c r="M279" i="24"/>
  <c r="Q281" i="24"/>
  <c r="M281" i="24"/>
  <c r="Q283" i="24"/>
  <c r="M283" i="24"/>
  <c r="Q285" i="24"/>
  <c r="M285" i="24"/>
  <c r="Q270" i="24"/>
  <c r="M270" i="24"/>
  <c r="Q272" i="24"/>
  <c r="M272" i="24"/>
  <c r="Q274" i="24"/>
  <c r="M274" i="24"/>
  <c r="Q276" i="24"/>
  <c r="M276" i="24"/>
  <c r="Q278" i="24"/>
  <c r="M278" i="24"/>
  <c r="Q288" i="24"/>
  <c r="M288" i="24"/>
  <c r="Q290" i="24"/>
  <c r="M290" i="24"/>
  <c r="Q292" i="24"/>
  <c r="M292" i="24"/>
  <c r="Q294" i="24"/>
  <c r="M294" i="24"/>
  <c r="Q296" i="24"/>
  <c r="M296" i="24"/>
  <c r="Q298" i="24"/>
  <c r="M298" i="24"/>
  <c r="Q300" i="24"/>
  <c r="M300" i="24"/>
  <c r="Q302" i="24"/>
  <c r="M302" i="24"/>
  <c r="Q304" i="24"/>
  <c r="M304" i="24"/>
  <c r="Q306" i="24"/>
  <c r="M306" i="24"/>
  <c r="Q308" i="24"/>
  <c r="M308" i="24"/>
  <c r="Q310" i="24"/>
  <c r="M310" i="24"/>
  <c r="Q312" i="24"/>
  <c r="M312" i="24"/>
  <c r="Q314" i="24"/>
  <c r="M314" i="24"/>
  <c r="Q316" i="24"/>
  <c r="M316" i="24"/>
  <c r="Q318" i="24"/>
  <c r="M318" i="24"/>
  <c r="Q320" i="24"/>
  <c r="M320" i="24"/>
  <c r="Q324" i="24"/>
  <c r="M324" i="24"/>
  <c r="Q336" i="24"/>
  <c r="M336" i="24"/>
  <c r="Q338" i="24"/>
  <c r="M338" i="24"/>
  <c r="Q330" i="24"/>
  <c r="M330" i="24"/>
  <c r="Q332" i="24"/>
  <c r="M332" i="24"/>
  <c r="Q334" i="24"/>
  <c r="M334" i="24"/>
  <c r="Q326" i="24"/>
  <c r="M326" i="24"/>
  <c r="Q328" i="24"/>
  <c r="M328" i="24"/>
  <c r="Q342" i="24"/>
  <c r="M342" i="24"/>
  <c r="Q421" i="24"/>
  <c r="M421" i="24"/>
  <c r="Q164" i="24"/>
  <c r="Q160" i="24"/>
  <c r="Q192" i="24"/>
  <c r="O53" i="24"/>
  <c r="M53" i="24"/>
  <c r="Q53" i="24"/>
  <c r="Q137" i="24"/>
  <c r="O137" i="24"/>
  <c r="M137" i="24"/>
  <c r="M213" i="24"/>
  <c r="Q213" i="24"/>
  <c r="O213" i="24"/>
  <c r="Q221" i="24"/>
  <c r="O221" i="24"/>
  <c r="M221" i="24"/>
  <c r="O348" i="24"/>
  <c r="M348" i="24"/>
  <c r="Q348" i="24"/>
  <c r="O446" i="24"/>
  <c r="Q446" i="24"/>
  <c r="M446" i="24"/>
  <c r="M450" i="24"/>
  <c r="Q450" i="24"/>
  <c r="O450" i="24"/>
  <c r="Q537" i="24"/>
  <c r="M537" i="24"/>
  <c r="O537" i="24"/>
  <c r="O603" i="24"/>
  <c r="M603" i="24"/>
  <c r="Q603" i="24"/>
  <c r="Q746" i="24"/>
  <c r="M746" i="24"/>
  <c r="O746" i="24"/>
  <c r="M806" i="24"/>
  <c r="O806" i="24"/>
  <c r="Q806" i="24"/>
  <c r="M855" i="24"/>
  <c r="Q855" i="24"/>
  <c r="O855" i="24"/>
  <c r="Q889" i="24"/>
  <c r="O889" i="24"/>
  <c r="M889" i="24"/>
  <c r="Q275" i="24"/>
  <c r="O275" i="24"/>
  <c r="M275" i="24"/>
  <c r="Q299" i="24"/>
  <c r="O299" i="24"/>
  <c r="M299" i="24"/>
  <c r="Q315" i="24"/>
  <c r="O315" i="24"/>
  <c r="M315" i="24"/>
  <c r="Q331" i="24"/>
  <c r="O331" i="24"/>
  <c r="M331" i="24"/>
  <c r="O133" i="24"/>
  <c r="M133" i="24"/>
  <c r="Q133" i="24"/>
  <c r="O243" i="24"/>
  <c r="M243" i="24"/>
  <c r="Q243" i="24"/>
  <c r="O246" i="24"/>
  <c r="M246" i="24"/>
  <c r="Q246" i="24"/>
  <c r="M256" i="24"/>
  <c r="O256" i="24"/>
  <c r="Q256" i="24"/>
  <c r="M432" i="24"/>
  <c r="O432" i="24"/>
  <c r="Q432" i="24"/>
  <c r="M493" i="24"/>
  <c r="Q493" i="24"/>
  <c r="O493" i="24"/>
  <c r="M510" i="24"/>
  <c r="O510" i="24"/>
  <c r="Q510" i="24"/>
  <c r="O633" i="24"/>
  <c r="M633" i="24"/>
  <c r="Q633" i="24"/>
  <c r="Q673" i="24"/>
  <c r="M673" i="24"/>
  <c r="O673" i="24"/>
  <c r="M742" i="24"/>
  <c r="O742" i="24"/>
  <c r="Q742" i="24"/>
  <c r="Q786" i="24"/>
  <c r="M786" i="24"/>
  <c r="O786" i="24"/>
  <c r="O796" i="24"/>
  <c r="Q796" i="24"/>
  <c r="M796" i="24"/>
  <c r="O813" i="24"/>
  <c r="Q813" i="24"/>
  <c r="M813" i="24"/>
  <c r="O23" i="24"/>
  <c r="M23" i="24"/>
  <c r="Q23" i="24"/>
  <c r="M225" i="24"/>
  <c r="O225" i="24"/>
  <c r="Q225" i="24"/>
  <c r="M355" i="24"/>
  <c r="Q355" i="24"/>
  <c r="O355" i="24"/>
  <c r="M373" i="24"/>
  <c r="O373" i="24"/>
  <c r="Q373" i="24"/>
  <c r="O455" i="24"/>
  <c r="M455" i="24"/>
  <c r="Q455" i="24"/>
  <c r="O458" i="24"/>
  <c r="M458" i="24"/>
  <c r="M468" i="24"/>
  <c r="O468" i="24"/>
  <c r="O569" i="24"/>
  <c r="M569" i="24"/>
  <c r="Q569" i="24"/>
  <c r="Q607" i="24"/>
  <c r="M607" i="24"/>
  <c r="O607" i="24"/>
  <c r="O706" i="24"/>
  <c r="M706" i="24"/>
  <c r="Q706" i="24"/>
  <c r="O871" i="24"/>
  <c r="Q871" i="24"/>
  <c r="M166" i="24"/>
  <c r="Q166" i="24"/>
  <c r="O166" i="24"/>
  <c r="Q27" i="24"/>
  <c r="O27" i="24"/>
  <c r="M27" i="24"/>
  <c r="O172" i="24"/>
  <c r="M172" i="24"/>
  <c r="Q172" i="24"/>
  <c r="O235" i="24"/>
  <c r="Q235" i="24"/>
  <c r="M235" i="24"/>
  <c r="M238" i="24"/>
  <c r="Q238" i="24"/>
  <c r="O238" i="24"/>
  <c r="Q402" i="24"/>
  <c r="M402" i="24"/>
  <c r="O402" i="24"/>
  <c r="M423" i="24"/>
  <c r="Q423" i="24"/>
  <c r="Q428" i="24"/>
  <c r="O428" i="24"/>
  <c r="M428" i="24"/>
  <c r="O486" i="24"/>
  <c r="M486" i="24"/>
  <c r="Q486" i="24"/>
  <c r="O669" i="24"/>
  <c r="M669" i="24"/>
  <c r="Q669" i="24"/>
  <c r="O783" i="24"/>
  <c r="M783" i="24"/>
  <c r="Q783" i="24"/>
  <c r="M448" i="24"/>
  <c r="Q448" i="24"/>
  <c r="O448" i="24"/>
  <c r="O3" i="24"/>
  <c r="Q3" i="24"/>
  <c r="M3" i="24"/>
  <c r="O28" i="24"/>
  <c r="M28" i="24"/>
  <c r="M30" i="24"/>
  <c r="Q30" i="24"/>
  <c r="O30" i="24"/>
  <c r="Q35" i="24"/>
  <c r="O35" i="24"/>
  <c r="M35" i="24"/>
  <c r="Q42" i="24"/>
  <c r="O42" i="24"/>
  <c r="M42" i="24"/>
  <c r="M54" i="24"/>
  <c r="O54" i="24"/>
  <c r="O61" i="24"/>
  <c r="M61" i="24"/>
  <c r="Q61" i="24"/>
  <c r="Q63" i="24"/>
  <c r="O63" i="24"/>
  <c r="Q66" i="24"/>
  <c r="M66" i="24"/>
  <c r="O95" i="24"/>
  <c r="Q95" i="24"/>
  <c r="M95" i="24"/>
  <c r="O138" i="24"/>
  <c r="M138" i="24"/>
  <c r="M140" i="24"/>
  <c r="Q140" i="24"/>
  <c r="O140" i="24"/>
  <c r="Q145" i="24"/>
  <c r="O145" i="24"/>
  <c r="M145" i="24"/>
  <c r="Q152" i="24"/>
  <c r="O152" i="24"/>
  <c r="M152" i="24"/>
  <c r="M173" i="24"/>
  <c r="O173" i="24"/>
  <c r="O180" i="24"/>
  <c r="M180" i="24"/>
  <c r="Q180" i="24"/>
  <c r="Q182" i="24"/>
  <c r="O182" i="24"/>
  <c r="Q185" i="24"/>
  <c r="M185" i="24"/>
  <c r="O187" i="24"/>
  <c r="Q187" i="24"/>
  <c r="M187" i="24"/>
  <c r="M199" i="24"/>
  <c r="O199" i="24"/>
  <c r="Q229" i="24"/>
  <c r="M229" i="24"/>
  <c r="M248" i="24"/>
  <c r="Q248" i="24"/>
  <c r="Q253" i="24"/>
  <c r="O253" i="24"/>
  <c r="M253" i="24"/>
  <c r="M257" i="24"/>
  <c r="O257" i="24"/>
  <c r="O267" i="24"/>
  <c r="Q267" i="24"/>
  <c r="M267" i="24"/>
  <c r="O349" i="24"/>
  <c r="M349" i="24"/>
  <c r="M388" i="24"/>
  <c r="Q388" i="24"/>
  <c r="O388" i="24"/>
  <c r="M407" i="24"/>
  <c r="O407" i="24"/>
  <c r="Q436" i="24"/>
  <c r="M436" i="24"/>
  <c r="M460" i="24"/>
  <c r="Q460" i="24"/>
  <c r="Q465" i="24"/>
  <c r="O465" i="24"/>
  <c r="M465" i="24"/>
  <c r="M469" i="24"/>
  <c r="O469" i="24"/>
  <c r="O479" i="24"/>
  <c r="Q479" i="24"/>
  <c r="M479" i="24"/>
  <c r="O487" i="24"/>
  <c r="M487" i="24"/>
  <c r="M525" i="24"/>
  <c r="Q525" i="24"/>
  <c r="O525" i="24"/>
  <c r="M542" i="24"/>
  <c r="O542" i="24"/>
  <c r="Q550" i="24"/>
  <c r="O550" i="24"/>
  <c r="M550" i="24"/>
  <c r="Q557" i="24"/>
  <c r="O557" i="24"/>
  <c r="M557" i="24"/>
  <c r="M570" i="24"/>
  <c r="O570" i="24"/>
  <c r="O577" i="24"/>
  <c r="M577" i="24"/>
  <c r="Q577" i="24"/>
  <c r="Q579" i="24"/>
  <c r="O579" i="24"/>
  <c r="Q582" i="24"/>
  <c r="M582" i="24"/>
  <c r="O584" i="24"/>
  <c r="Q584" i="24"/>
  <c r="M584" i="24"/>
  <c r="O608" i="24"/>
  <c r="M608" i="24"/>
  <c r="M610" i="24"/>
  <c r="Q610" i="24"/>
  <c r="O610" i="24"/>
  <c r="Q615" i="24"/>
  <c r="O615" i="24"/>
  <c r="M615" i="24"/>
  <c r="Q622" i="24"/>
  <c r="O622" i="24"/>
  <c r="M622" i="24"/>
  <c r="M634" i="24"/>
  <c r="O634" i="24"/>
  <c r="O642" i="24"/>
  <c r="M642" i="24"/>
  <c r="Q642" i="24"/>
  <c r="Q644" i="24"/>
  <c r="O644" i="24"/>
  <c r="Q647" i="24"/>
  <c r="M647" i="24"/>
  <c r="O649" i="24"/>
  <c r="Q649" i="24"/>
  <c r="M649" i="24"/>
  <c r="O674" i="24"/>
  <c r="M674" i="24"/>
  <c r="M682" i="24"/>
  <c r="Q682" i="24"/>
  <c r="O682" i="24"/>
  <c r="Q687" i="24"/>
  <c r="O687" i="24"/>
  <c r="M687" i="24"/>
  <c r="Q694" i="24"/>
  <c r="O694" i="24"/>
  <c r="M694" i="24"/>
  <c r="M707" i="24"/>
  <c r="O707" i="24"/>
  <c r="O714" i="24"/>
  <c r="M714" i="24"/>
  <c r="Q714" i="24"/>
  <c r="Q716" i="24"/>
  <c r="O716" i="24"/>
  <c r="Q719" i="24"/>
  <c r="M719" i="24"/>
  <c r="O721" i="24"/>
  <c r="Q721" i="24"/>
  <c r="M721" i="24"/>
  <c r="O747" i="24"/>
  <c r="M747" i="24"/>
  <c r="O789" i="24"/>
  <c r="Q789" i="24"/>
  <c r="M807" i="24"/>
  <c r="O807" i="24"/>
  <c r="O847" i="24"/>
  <c r="M847" i="24"/>
  <c r="Q847" i="24"/>
  <c r="Q851" i="24"/>
  <c r="M851" i="24"/>
  <c r="O862" i="24"/>
  <c r="Q862" i="24"/>
  <c r="M862" i="24"/>
  <c r="M872" i="24"/>
  <c r="O872" i="24"/>
  <c r="O879" i="24"/>
  <c r="Q879" i="24"/>
  <c r="Q282" i="24"/>
  <c r="M282" i="24"/>
  <c r="O282" i="24"/>
  <c r="Q289" i="24"/>
  <c r="M289" i="24"/>
  <c r="O289" i="24"/>
  <c r="Q305" i="24"/>
  <c r="M305" i="24"/>
  <c r="O305" i="24"/>
  <c r="Q321" i="24"/>
  <c r="M321" i="24"/>
  <c r="O321" i="24"/>
  <c r="Q327" i="24"/>
  <c r="M327" i="24"/>
  <c r="O327" i="24"/>
  <c r="M811" i="24"/>
  <c r="M789" i="24"/>
  <c r="M644" i="24"/>
  <c r="M579" i="24"/>
  <c r="O460" i="24"/>
  <c r="O248" i="24"/>
  <c r="M518" i="24"/>
  <c r="Q482" i="24"/>
  <c r="M381" i="24"/>
  <c r="Q344" i="24"/>
  <c r="Q2" i="24"/>
  <c r="O2" i="24"/>
  <c r="M2" i="24"/>
  <c r="Q9" i="24"/>
  <c r="O9" i="24"/>
  <c r="M9" i="24"/>
  <c r="M22" i="24"/>
  <c r="O22" i="24"/>
  <c r="O29" i="24"/>
  <c r="M29" i="24"/>
  <c r="Q29" i="24"/>
  <c r="Q31" i="24"/>
  <c r="O31" i="24"/>
  <c r="Q34" i="24"/>
  <c r="M34" i="24"/>
  <c r="O36" i="24"/>
  <c r="Q36" i="24"/>
  <c r="M36" i="24"/>
  <c r="O60" i="24"/>
  <c r="M60" i="24"/>
  <c r="M62" i="24"/>
  <c r="Q62" i="24"/>
  <c r="O62" i="24"/>
  <c r="Q80" i="24"/>
  <c r="O80" i="24"/>
  <c r="M80" i="24"/>
  <c r="Q101" i="24"/>
  <c r="O101" i="24"/>
  <c r="M101" i="24"/>
  <c r="M132" i="24"/>
  <c r="O132" i="24"/>
  <c r="O139" i="24"/>
  <c r="M139" i="24"/>
  <c r="Q139" i="24"/>
  <c r="Q141" i="24"/>
  <c r="O141" i="24"/>
  <c r="Q144" i="24"/>
  <c r="M144" i="24"/>
  <c r="O146" i="24"/>
  <c r="Q146" i="24"/>
  <c r="M146" i="24"/>
  <c r="O179" i="24"/>
  <c r="M179" i="24"/>
  <c r="M181" i="24"/>
  <c r="Q181" i="24"/>
  <c r="O181" i="24"/>
  <c r="Q186" i="24"/>
  <c r="O186" i="24"/>
  <c r="M186" i="24"/>
  <c r="O200" i="24"/>
  <c r="Q200" i="24"/>
  <c r="M200" i="24"/>
  <c r="O209" i="24"/>
  <c r="M209" i="24"/>
  <c r="M249" i="24"/>
  <c r="Q249" i="24"/>
  <c r="O249" i="24"/>
  <c r="M266" i="24"/>
  <c r="O266" i="24"/>
  <c r="Q368" i="24"/>
  <c r="M368" i="24"/>
  <c r="M387" i="24"/>
  <c r="Q387" i="24"/>
  <c r="Q392" i="24"/>
  <c r="O392" i="24"/>
  <c r="M392" i="24"/>
  <c r="M398" i="24"/>
  <c r="O398" i="24"/>
  <c r="O408" i="24"/>
  <c r="Q408" i="24"/>
  <c r="M408" i="24"/>
  <c r="O416" i="24"/>
  <c r="M416" i="24"/>
  <c r="M461" i="24"/>
  <c r="Q461" i="24"/>
  <c r="O461" i="24"/>
  <c r="M478" i="24"/>
  <c r="O478" i="24"/>
  <c r="Q505" i="24"/>
  <c r="M505" i="24"/>
  <c r="M524" i="24"/>
  <c r="Q524" i="24"/>
  <c r="Q529" i="24"/>
  <c r="O529" i="24"/>
  <c r="M529" i="24"/>
  <c r="M533" i="24"/>
  <c r="O533" i="24"/>
  <c r="O543" i="24"/>
  <c r="Q543" i="24"/>
  <c r="M543" i="24"/>
  <c r="Q549" i="24"/>
  <c r="M549" i="24"/>
  <c r="O551" i="24"/>
  <c r="Q551" i="24"/>
  <c r="M551" i="24"/>
  <c r="O576" i="24"/>
  <c r="M576" i="24"/>
  <c r="M578" i="24"/>
  <c r="Q578" i="24"/>
  <c r="O578" i="24"/>
  <c r="Q583" i="24"/>
  <c r="O583" i="24"/>
  <c r="M583" i="24"/>
  <c r="Q590" i="24"/>
  <c r="O590" i="24"/>
  <c r="M590" i="24"/>
  <c r="M602" i="24"/>
  <c r="O602" i="24"/>
  <c r="O609" i="24"/>
  <c r="M609" i="24"/>
  <c r="Q609" i="24"/>
  <c r="Q611" i="24"/>
  <c r="O611" i="24"/>
  <c r="Q614" i="24"/>
  <c r="M614" i="24"/>
  <c r="O616" i="24"/>
  <c r="Q616" i="24"/>
  <c r="M616" i="24"/>
  <c r="O641" i="24"/>
  <c r="M641" i="24"/>
  <c r="M643" i="24"/>
  <c r="Q643" i="24"/>
  <c r="O643" i="24"/>
  <c r="Q648" i="24"/>
  <c r="O648" i="24"/>
  <c r="M648" i="24"/>
  <c r="Q655" i="24"/>
  <c r="O655" i="24"/>
  <c r="M655" i="24"/>
  <c r="M668" i="24"/>
  <c r="O668" i="24"/>
  <c r="O681" i="24"/>
  <c r="M681" i="24"/>
  <c r="Q681" i="24"/>
  <c r="Q683" i="24"/>
  <c r="O683" i="24"/>
  <c r="Q686" i="24"/>
  <c r="M686" i="24"/>
  <c r="O688" i="24"/>
  <c r="Q688" i="24"/>
  <c r="M688" i="24"/>
  <c r="Q708" i="24"/>
  <c r="O712" i="24"/>
  <c r="O713" i="24"/>
  <c r="M713" i="24"/>
  <c r="M715" i="24"/>
  <c r="Q715" i="24"/>
  <c r="O715" i="24"/>
  <c r="Q720" i="24"/>
  <c r="O720" i="24"/>
  <c r="M720" i="24"/>
  <c r="Q730" i="24"/>
  <c r="O730" i="24"/>
  <c r="M730" i="24"/>
  <c r="Q740" i="24"/>
  <c r="M741" i="24"/>
  <c r="O741" i="24"/>
  <c r="O748" i="24"/>
  <c r="Q748" i="24"/>
  <c r="M790" i="24"/>
  <c r="Q790" i="24"/>
  <c r="O790" i="24"/>
  <c r="O820" i="24"/>
  <c r="M820" i="24"/>
  <c r="Q823" i="24"/>
  <c r="M823" i="24"/>
  <c r="Q826" i="24"/>
  <c r="M826" i="24"/>
  <c r="Q834" i="24"/>
  <c r="O834" i="24"/>
  <c r="M846" i="24"/>
  <c r="O846" i="24"/>
  <c r="Q852" i="24"/>
  <c r="O852" i="24"/>
  <c r="Q860" i="24"/>
  <c r="O860" i="24"/>
  <c r="O877" i="24"/>
  <c r="O878" i="24"/>
  <c r="M878" i="24"/>
  <c r="Q885" i="24"/>
  <c r="O885" i="24"/>
  <c r="M885" i="24"/>
  <c r="Q271" i="24"/>
  <c r="O271" i="24"/>
  <c r="M271" i="24"/>
  <c r="Q295" i="24"/>
  <c r="O295" i="24"/>
  <c r="M295" i="24"/>
  <c r="Q311" i="24"/>
  <c r="O311" i="24"/>
  <c r="M311" i="24"/>
  <c r="Q337" i="24"/>
  <c r="O337" i="24"/>
  <c r="M337" i="24"/>
  <c r="Q850" i="24"/>
  <c r="O850" i="24"/>
  <c r="M850" i="24"/>
  <c r="M167" i="24"/>
  <c r="O167" i="24"/>
  <c r="Q167" i="24"/>
  <c r="Q542" i="24"/>
  <c r="Q518" i="24"/>
  <c r="Q407" i="24"/>
  <c r="Q381" i="24"/>
  <c r="Q199" i="24"/>
  <c r="O21" i="24"/>
  <c r="M21" i="24"/>
  <c r="Q28" i="24"/>
  <c r="Q54" i="24"/>
  <c r="O55" i="24"/>
  <c r="M55" i="24"/>
  <c r="O66" i="24"/>
  <c r="O130" i="24"/>
  <c r="M130" i="24"/>
  <c r="Q138" i="24"/>
  <c r="Q173" i="24"/>
  <c r="O174" i="24"/>
  <c r="M174" i="24"/>
  <c r="O185" i="24"/>
  <c r="M214" i="24"/>
  <c r="Q214" i="24"/>
  <c r="O214" i="24"/>
  <c r="O229" i="24"/>
  <c r="M234" i="24"/>
  <c r="O234" i="24"/>
  <c r="Q257" i="24"/>
  <c r="Q261" i="24"/>
  <c r="M261" i="24"/>
  <c r="Q349" i="24"/>
  <c r="M354" i="24"/>
  <c r="Q354" i="24"/>
  <c r="Q359" i="24"/>
  <c r="O359" i="24"/>
  <c r="M359" i="24"/>
  <c r="M363" i="24"/>
  <c r="O363" i="24"/>
  <c r="O374" i="24"/>
  <c r="Q374" i="24"/>
  <c r="M374" i="24"/>
  <c r="O382" i="24"/>
  <c r="M382" i="24"/>
  <c r="M424" i="24"/>
  <c r="Q424" i="24"/>
  <c r="O424" i="24"/>
  <c r="O436" i="24"/>
  <c r="M445" i="24"/>
  <c r="O445" i="24"/>
  <c r="Q469" i="24"/>
  <c r="Q473" i="24"/>
  <c r="M473" i="24"/>
  <c r="Q487" i="24"/>
  <c r="M492" i="24"/>
  <c r="Q492" i="24"/>
  <c r="Q497" i="24"/>
  <c r="O497" i="24"/>
  <c r="M497" i="24"/>
  <c r="M501" i="24"/>
  <c r="O501" i="24"/>
  <c r="O511" i="24"/>
  <c r="Q511" i="24"/>
  <c r="M511" i="24"/>
  <c r="O519" i="24"/>
  <c r="M519" i="24"/>
  <c r="Q570" i="24"/>
  <c r="Q575" i="24"/>
  <c r="M575" i="24"/>
  <c r="O582" i="24"/>
  <c r="O601" i="24"/>
  <c r="M601" i="24"/>
  <c r="Q608" i="24"/>
  <c r="Q634" i="24"/>
  <c r="Q640" i="24"/>
  <c r="M640" i="24"/>
  <c r="O647" i="24"/>
  <c r="O667" i="24"/>
  <c r="M667" i="24"/>
  <c r="Q674" i="24"/>
  <c r="Q707" i="24"/>
  <c r="O719" i="24"/>
  <c r="Q747" i="24"/>
  <c r="O755" i="24"/>
  <c r="M755" i="24"/>
  <c r="Q758" i="24"/>
  <c r="M758" i="24"/>
  <c r="Q761" i="24"/>
  <c r="M761" i="24"/>
  <c r="Q770" i="24"/>
  <c r="O770" i="24"/>
  <c r="M782" i="24"/>
  <c r="O782" i="24"/>
  <c r="Q787" i="24"/>
  <c r="O787" i="24"/>
  <c r="Q795" i="24"/>
  <c r="O795" i="24"/>
  <c r="M795" i="24"/>
  <c r="Q807" i="24"/>
  <c r="O811" i="24"/>
  <c r="O812" i="24"/>
  <c r="M812" i="24"/>
  <c r="O851" i="24"/>
  <c r="O854" i="24"/>
  <c r="Q854" i="24"/>
  <c r="M854" i="24"/>
  <c r="Q872" i="24"/>
  <c r="M873" i="24"/>
  <c r="O873" i="24"/>
  <c r="O12" i="24"/>
  <c r="M12" i="24"/>
  <c r="O45" i="24"/>
  <c r="M45" i="24"/>
  <c r="O121" i="24"/>
  <c r="M121" i="24"/>
  <c r="O155" i="24"/>
  <c r="M155" i="24"/>
  <c r="O560" i="24"/>
  <c r="M560" i="24"/>
  <c r="O593" i="24"/>
  <c r="M593" i="24"/>
  <c r="O625" i="24"/>
  <c r="M625" i="24"/>
  <c r="O658" i="24"/>
  <c r="M658" i="24"/>
  <c r="O697" i="24"/>
  <c r="M697" i="24"/>
  <c r="O750" i="24"/>
  <c r="M750" i="24"/>
  <c r="M757" i="24"/>
  <c r="Q757" i="24"/>
  <c r="O763" i="24"/>
  <c r="Q763" i="24"/>
  <c r="O815" i="24"/>
  <c r="M815" i="24"/>
  <c r="M822" i="24"/>
  <c r="Q822" i="24"/>
  <c r="O828" i="24"/>
  <c r="Q828" i="24"/>
  <c r="Q887" i="24"/>
  <c r="M887" i="24"/>
  <c r="Q284" i="24"/>
  <c r="O284" i="24"/>
  <c r="Q273" i="24"/>
  <c r="M273" i="24"/>
  <c r="Q291" i="24"/>
  <c r="O291" i="24"/>
  <c r="Q297" i="24"/>
  <c r="M297" i="24"/>
  <c r="Q307" i="24"/>
  <c r="O307" i="24"/>
  <c r="Q313" i="24"/>
  <c r="M313" i="24"/>
  <c r="Q339" i="24"/>
  <c r="M339" i="24"/>
  <c r="Q329" i="24"/>
  <c r="O329" i="24"/>
  <c r="O4" i="24"/>
  <c r="M4" i="24"/>
  <c r="O37" i="24"/>
  <c r="M37" i="24"/>
  <c r="O96" i="24"/>
  <c r="M96" i="24"/>
  <c r="O147" i="24"/>
  <c r="M147" i="24"/>
  <c r="O188" i="24"/>
  <c r="M188" i="24"/>
  <c r="O552" i="24"/>
  <c r="M552" i="24"/>
  <c r="O585" i="24"/>
  <c r="M585" i="24"/>
  <c r="O617" i="24"/>
  <c r="M617" i="24"/>
  <c r="O650" i="24"/>
  <c r="M650" i="24"/>
  <c r="O689" i="24"/>
  <c r="M689" i="24"/>
  <c r="O722" i="24"/>
  <c r="M722" i="24"/>
  <c r="Q737" i="24"/>
  <c r="O737" i="24"/>
  <c r="M749" i="24"/>
  <c r="O749" i="24"/>
  <c r="O756" i="24"/>
  <c r="Q756" i="24"/>
  <c r="Q762" i="24"/>
  <c r="O762" i="24"/>
  <c r="O788" i="24"/>
  <c r="M788" i="24"/>
  <c r="Q791" i="24"/>
  <c r="M791" i="24"/>
  <c r="Q794" i="24"/>
  <c r="M794" i="24"/>
  <c r="Q802" i="24"/>
  <c r="O802" i="24"/>
  <c r="M814" i="24"/>
  <c r="O814" i="24"/>
  <c r="O821" i="24"/>
  <c r="Q821" i="24"/>
  <c r="Q827" i="24"/>
  <c r="O827" i="24"/>
  <c r="O853" i="24"/>
  <c r="M853" i="24"/>
  <c r="Q856" i="24"/>
  <c r="M856" i="24"/>
  <c r="Q859" i="24"/>
  <c r="M859" i="24"/>
  <c r="Q868" i="24"/>
  <c r="O868" i="24"/>
  <c r="M883" i="24"/>
  <c r="O883" i="24"/>
  <c r="J147" i="7"/>
  <c r="Q147" i="7"/>
  <c r="O147" i="7"/>
  <c r="M147" i="7"/>
  <c r="L147" i="7"/>
  <c r="J129" i="7"/>
  <c r="Q129" i="7"/>
  <c r="O129" i="7"/>
  <c r="M129" i="7"/>
  <c r="L129" i="7"/>
  <c r="J183" i="7"/>
  <c r="Q183" i="7"/>
  <c r="O183" i="7"/>
  <c r="M183" i="7"/>
  <c r="L183" i="7"/>
  <c r="J32" i="7"/>
  <c r="Q32" i="7"/>
  <c r="O32" i="7"/>
  <c r="M32" i="7"/>
  <c r="L32" i="7"/>
  <c r="J727" i="7"/>
  <c r="Q727" i="7"/>
  <c r="O727" i="7"/>
  <c r="M727" i="7"/>
  <c r="L727" i="7"/>
  <c r="J145" i="7"/>
  <c r="Q145" i="7"/>
  <c r="O145" i="7"/>
  <c r="M145" i="7"/>
  <c r="L145" i="7"/>
  <c r="J146" i="7"/>
  <c r="L146" i="7"/>
  <c r="J144" i="7"/>
  <c r="L144" i="7"/>
  <c r="J703" i="7"/>
  <c r="L703" i="7"/>
  <c r="J601" i="7"/>
  <c r="L601" i="7"/>
  <c r="J499" i="7"/>
  <c r="Q499" i="7"/>
  <c r="O499" i="7"/>
  <c r="L499" i="7"/>
  <c r="J397" i="7"/>
  <c r="Q397" i="7"/>
  <c r="O397" i="7"/>
  <c r="M397" i="7"/>
  <c r="L397" i="7"/>
  <c r="J294" i="7"/>
  <c r="Q294" i="7"/>
  <c r="O294" i="7"/>
  <c r="L294" i="7"/>
  <c r="J629" i="7"/>
  <c r="Q629" i="7"/>
  <c r="O629" i="7"/>
  <c r="M629" i="7"/>
  <c r="L629" i="7"/>
  <c r="J527" i="7"/>
  <c r="O527" i="7"/>
  <c r="Q527" i="7"/>
  <c r="L527" i="7"/>
  <c r="J425" i="7"/>
  <c r="Q425" i="7"/>
  <c r="L425" i="7"/>
  <c r="J323" i="7"/>
  <c r="O323" i="7"/>
  <c r="Q323" i="7"/>
  <c r="L323" i="7"/>
  <c r="J220" i="7"/>
  <c r="L220" i="7"/>
  <c r="J666" i="7"/>
  <c r="L666" i="7"/>
  <c r="J564" i="7"/>
  <c r="Q564" i="7"/>
  <c r="O564" i="7"/>
  <c r="M564" i="7"/>
  <c r="L564" i="7"/>
  <c r="J462" i="7"/>
  <c r="Q462" i="7"/>
  <c r="O462" i="7"/>
  <c r="L462" i="7"/>
  <c r="J360" i="7"/>
  <c r="Q360" i="7"/>
  <c r="O360" i="7"/>
  <c r="M360" i="7"/>
  <c r="L360" i="7"/>
  <c r="J257" i="7"/>
  <c r="L257" i="7"/>
  <c r="J100" i="7"/>
  <c r="L100" i="7"/>
  <c r="J94" i="7"/>
  <c r="L94" i="7"/>
  <c r="J717" i="7"/>
  <c r="O717" i="7"/>
  <c r="Q717" i="7"/>
  <c r="M717" i="7"/>
  <c r="L717" i="7"/>
  <c r="J615" i="7"/>
  <c r="Q615" i="7"/>
  <c r="O615" i="7"/>
  <c r="L615" i="7"/>
  <c r="J513" i="7"/>
  <c r="M513" i="7"/>
  <c r="L513" i="7"/>
  <c r="J411" i="7"/>
  <c r="Q411" i="7"/>
  <c r="O411" i="7"/>
  <c r="L411" i="7"/>
  <c r="J308" i="7"/>
  <c r="Q308" i="7"/>
  <c r="O308" i="7"/>
  <c r="M308" i="7"/>
  <c r="L308" i="7"/>
  <c r="J918" i="7"/>
  <c r="Q918" i="7"/>
  <c r="O918" i="7"/>
  <c r="L918" i="7"/>
  <c r="J917" i="7"/>
  <c r="M917" i="7"/>
  <c r="Q917" i="7"/>
  <c r="O917" i="7"/>
  <c r="L917" i="7"/>
  <c r="J916" i="7"/>
  <c r="O916" i="7"/>
  <c r="Q916" i="7"/>
  <c r="L916" i="7"/>
  <c r="J915" i="7"/>
  <c r="M915" i="7"/>
  <c r="L915" i="7"/>
  <c r="J914" i="7"/>
  <c r="L914" i="7"/>
  <c r="J913" i="7"/>
  <c r="O913" i="7"/>
  <c r="L913" i="7"/>
  <c r="J912" i="7"/>
  <c r="Q912" i="7"/>
  <c r="O912" i="7"/>
  <c r="L912" i="7"/>
  <c r="J911" i="7"/>
  <c r="Q911" i="7"/>
  <c r="O911" i="7"/>
  <c r="M911" i="7"/>
  <c r="L911" i="7"/>
  <c r="J910" i="7"/>
  <c r="Q910" i="7"/>
  <c r="O910" i="7"/>
  <c r="L910" i="7"/>
  <c r="J909" i="7"/>
  <c r="O909" i="7"/>
  <c r="L909" i="7"/>
  <c r="J908" i="7"/>
  <c r="L908" i="7"/>
  <c r="J907" i="7"/>
  <c r="Q907" i="7"/>
  <c r="L907" i="7"/>
  <c r="J906" i="7"/>
  <c r="Q906" i="7"/>
  <c r="O906" i="7"/>
  <c r="L906" i="7"/>
  <c r="J905" i="7"/>
  <c r="L905" i="7"/>
  <c r="J904" i="7"/>
  <c r="Q904" i="7"/>
  <c r="O904" i="7"/>
  <c r="L904" i="7"/>
  <c r="J903" i="7"/>
  <c r="Q903" i="7"/>
  <c r="O903" i="7"/>
  <c r="M903" i="7"/>
  <c r="L903" i="7"/>
  <c r="J902" i="7"/>
  <c r="O902" i="7"/>
  <c r="Q902" i="7"/>
  <c r="L902" i="7"/>
  <c r="J901" i="7"/>
  <c r="L901" i="7"/>
  <c r="J900" i="7"/>
  <c r="L900" i="7"/>
  <c r="J899" i="7"/>
  <c r="O899" i="7"/>
  <c r="Q899" i="7"/>
  <c r="M899" i="7"/>
  <c r="L899" i="7"/>
  <c r="J898" i="7"/>
  <c r="Q898" i="7"/>
  <c r="O898" i="7"/>
  <c r="L898" i="7"/>
  <c r="J897" i="7"/>
  <c r="Q897" i="7"/>
  <c r="O897" i="7"/>
  <c r="M897" i="7"/>
  <c r="L897" i="7"/>
  <c r="J896" i="7"/>
  <c r="Q896" i="7"/>
  <c r="O896" i="7"/>
  <c r="L896" i="7"/>
  <c r="J895" i="7"/>
  <c r="Q895" i="7"/>
  <c r="O895" i="7"/>
  <c r="M895" i="7"/>
  <c r="L895" i="7"/>
  <c r="J894" i="7"/>
  <c r="Q894" i="7"/>
  <c r="O894" i="7"/>
  <c r="L894" i="7"/>
  <c r="J893" i="7"/>
  <c r="M893" i="7"/>
  <c r="Q893" i="7"/>
  <c r="O893" i="7"/>
  <c r="L893" i="7"/>
  <c r="J892" i="7"/>
  <c r="O892" i="7"/>
  <c r="Q892" i="7"/>
  <c r="L892" i="7"/>
  <c r="J891" i="7"/>
  <c r="O891" i="7"/>
  <c r="Q891" i="7"/>
  <c r="M891" i="7"/>
  <c r="L891" i="7"/>
  <c r="J890" i="7"/>
  <c r="Q890" i="7"/>
  <c r="O890" i="7"/>
  <c r="L890" i="7"/>
  <c r="J889" i="7"/>
  <c r="L889" i="7"/>
  <c r="J888" i="7"/>
  <c r="Q888" i="7"/>
  <c r="O888" i="7"/>
  <c r="L888" i="7"/>
  <c r="J887" i="7"/>
  <c r="Q887" i="7"/>
  <c r="O887" i="7"/>
  <c r="M887" i="7"/>
  <c r="L887" i="7"/>
  <c r="J886" i="7"/>
  <c r="Q886" i="7"/>
  <c r="O886" i="7"/>
  <c r="L886" i="7"/>
  <c r="J885" i="7"/>
  <c r="M885" i="7"/>
  <c r="Q885" i="7"/>
  <c r="O885" i="7"/>
  <c r="L885" i="7"/>
  <c r="J884" i="7"/>
  <c r="O884" i="7"/>
  <c r="Q884" i="7"/>
  <c r="L884" i="7"/>
  <c r="J883" i="7"/>
  <c r="M883" i="7"/>
  <c r="L883" i="7"/>
  <c r="J882" i="7"/>
  <c r="L882" i="7"/>
  <c r="J881" i="7"/>
  <c r="L881" i="7"/>
  <c r="J880" i="7"/>
  <c r="Q880" i="7"/>
  <c r="O880" i="7"/>
  <c r="L880" i="7"/>
  <c r="J879" i="7"/>
  <c r="Q879" i="7"/>
  <c r="O879" i="7"/>
  <c r="M879" i="7"/>
  <c r="L879" i="7"/>
  <c r="J878" i="7"/>
  <c r="L878" i="7"/>
  <c r="J877" i="7"/>
  <c r="L877" i="7"/>
  <c r="J876" i="7"/>
  <c r="L876" i="7"/>
  <c r="J875" i="7"/>
  <c r="L875" i="7"/>
  <c r="J874" i="7"/>
  <c r="L874" i="7"/>
  <c r="J873" i="7"/>
  <c r="Q873" i="7"/>
  <c r="O873" i="7"/>
  <c r="M873" i="7"/>
  <c r="L873" i="7"/>
  <c r="J872" i="7"/>
  <c r="Q872" i="7"/>
  <c r="O872" i="7"/>
  <c r="L872" i="7"/>
  <c r="J871" i="7"/>
  <c r="Q871" i="7"/>
  <c r="O871" i="7"/>
  <c r="M871" i="7"/>
  <c r="L871" i="7"/>
  <c r="J870" i="7"/>
  <c r="L870" i="7"/>
  <c r="J869" i="7"/>
  <c r="Q869" i="7"/>
  <c r="L869" i="7"/>
  <c r="J868" i="7"/>
  <c r="O868" i="7"/>
  <c r="Q868" i="7"/>
  <c r="L868" i="7"/>
  <c r="J867" i="7"/>
  <c r="L867" i="7"/>
  <c r="J866" i="7"/>
  <c r="L866" i="7"/>
  <c r="J865" i="7"/>
  <c r="Q865" i="7"/>
  <c r="O865" i="7"/>
  <c r="M865" i="7"/>
  <c r="L865" i="7"/>
  <c r="J864" i="7"/>
  <c r="Q864" i="7"/>
  <c r="O864" i="7"/>
  <c r="L864" i="7"/>
  <c r="J863" i="7"/>
  <c r="Q863" i="7"/>
  <c r="O863" i="7"/>
  <c r="M863" i="7"/>
  <c r="L863" i="7"/>
  <c r="J862" i="7"/>
  <c r="L862" i="7"/>
  <c r="J861" i="7"/>
  <c r="L861" i="7"/>
  <c r="J860" i="7"/>
  <c r="L860" i="7"/>
  <c r="J859" i="7"/>
  <c r="O859" i="7"/>
  <c r="Q859" i="7"/>
  <c r="M859" i="7"/>
  <c r="L859" i="7"/>
  <c r="J858" i="7"/>
  <c r="Q858" i="7"/>
  <c r="O858" i="7"/>
  <c r="L858" i="7"/>
  <c r="J857" i="7"/>
  <c r="M857" i="7"/>
  <c r="L857" i="7"/>
  <c r="J856" i="7"/>
  <c r="Q856" i="7"/>
  <c r="O856" i="7"/>
  <c r="L856" i="7"/>
  <c r="J855" i="7"/>
  <c r="Q855" i="7"/>
  <c r="O855" i="7"/>
  <c r="M855" i="7"/>
  <c r="L855" i="7"/>
  <c r="J854" i="7"/>
  <c r="Q854" i="7"/>
  <c r="O854" i="7"/>
  <c r="L854" i="7"/>
  <c r="J853" i="7"/>
  <c r="M853" i="7"/>
  <c r="Q853" i="7"/>
  <c r="O853" i="7"/>
  <c r="L853" i="7"/>
  <c r="J852" i="7"/>
  <c r="O852" i="7"/>
  <c r="Q852" i="7"/>
  <c r="L852" i="7"/>
  <c r="J851" i="7"/>
  <c r="M851" i="7"/>
  <c r="L851" i="7"/>
  <c r="J850" i="7"/>
  <c r="L850" i="7"/>
  <c r="J849" i="7"/>
  <c r="O849" i="7"/>
  <c r="L849" i="7"/>
  <c r="J848" i="7"/>
  <c r="Q848" i="7"/>
  <c r="O848" i="7"/>
  <c r="L848" i="7"/>
  <c r="J847" i="7"/>
  <c r="Q847" i="7"/>
  <c r="O847" i="7"/>
  <c r="M847" i="7"/>
  <c r="L847" i="7"/>
  <c r="J846" i="7"/>
  <c r="Q846" i="7"/>
  <c r="O846" i="7"/>
  <c r="L846" i="7"/>
  <c r="J845" i="7"/>
  <c r="M845" i="7"/>
  <c r="Q845" i="7"/>
  <c r="O845" i="7"/>
  <c r="L845" i="7"/>
  <c r="J844" i="7"/>
  <c r="O844" i="7"/>
  <c r="Q844" i="7"/>
  <c r="L844" i="7"/>
  <c r="J843" i="7"/>
  <c r="O843" i="7"/>
  <c r="Q843" i="7"/>
  <c r="M843" i="7"/>
  <c r="L843" i="7"/>
  <c r="J842" i="7"/>
  <c r="Q842" i="7"/>
  <c r="O842" i="7"/>
  <c r="L842" i="7"/>
  <c r="J841" i="7"/>
  <c r="L841" i="7"/>
  <c r="J840" i="7"/>
  <c r="Q840" i="7"/>
  <c r="O840" i="7"/>
  <c r="L840" i="7"/>
  <c r="J839" i="7"/>
  <c r="Q839" i="7"/>
  <c r="O839" i="7"/>
  <c r="M839" i="7"/>
  <c r="L839" i="7"/>
  <c r="J838" i="7"/>
  <c r="Q838" i="7"/>
  <c r="O838" i="7"/>
  <c r="L838" i="7"/>
  <c r="J837" i="7"/>
  <c r="M837" i="7"/>
  <c r="Q837" i="7"/>
  <c r="O837" i="7"/>
  <c r="L837" i="7"/>
  <c r="J836" i="7"/>
  <c r="O836" i="7"/>
  <c r="Q836" i="7"/>
  <c r="L836" i="7"/>
  <c r="J835" i="7"/>
  <c r="L835" i="7"/>
  <c r="J834" i="7"/>
  <c r="L834" i="7"/>
  <c r="J833" i="7"/>
  <c r="O833" i="7"/>
  <c r="L833" i="7"/>
  <c r="J832" i="7"/>
  <c r="Q832" i="7"/>
  <c r="O832" i="7"/>
  <c r="L832" i="7"/>
  <c r="J831" i="7"/>
  <c r="Q831" i="7"/>
  <c r="O831" i="7"/>
  <c r="M831" i="7"/>
  <c r="L831" i="7"/>
  <c r="J830" i="7"/>
  <c r="L830" i="7"/>
  <c r="J829" i="7"/>
  <c r="L829" i="7"/>
  <c r="J828" i="7"/>
  <c r="L828" i="7"/>
  <c r="J827" i="7"/>
  <c r="L827" i="7"/>
  <c r="J826" i="7"/>
  <c r="L826" i="7"/>
  <c r="J825" i="7"/>
  <c r="Q825" i="7"/>
  <c r="O825" i="7"/>
  <c r="M825" i="7"/>
  <c r="L825" i="7"/>
  <c r="J824" i="7"/>
  <c r="Q824" i="7"/>
  <c r="O824" i="7"/>
  <c r="L824" i="7"/>
  <c r="J823" i="7"/>
  <c r="Q823" i="7"/>
  <c r="O823" i="7"/>
  <c r="M823" i="7"/>
  <c r="L823" i="7"/>
  <c r="J822" i="7"/>
  <c r="L822" i="7"/>
  <c r="J821" i="7"/>
  <c r="Q821" i="7"/>
  <c r="L821" i="7"/>
  <c r="J820" i="7"/>
  <c r="O820" i="7"/>
  <c r="Q820" i="7"/>
  <c r="L820" i="7"/>
  <c r="J819" i="7"/>
  <c r="O819" i="7"/>
  <c r="Q819" i="7"/>
  <c r="M819" i="7"/>
  <c r="L819" i="7"/>
  <c r="J818" i="7"/>
  <c r="Q818" i="7"/>
  <c r="O818" i="7"/>
  <c r="L818" i="7"/>
  <c r="J817" i="7"/>
  <c r="Q817" i="7"/>
  <c r="O817" i="7"/>
  <c r="M817" i="7"/>
  <c r="L817" i="7"/>
  <c r="J816" i="7"/>
  <c r="Q816" i="7"/>
  <c r="O816" i="7"/>
  <c r="L816" i="7"/>
  <c r="J815" i="7"/>
  <c r="Q815" i="7"/>
  <c r="O815" i="7"/>
  <c r="M815" i="7"/>
  <c r="L815" i="7"/>
  <c r="J814" i="7"/>
  <c r="Q814" i="7"/>
  <c r="O814" i="7"/>
  <c r="L814" i="7"/>
  <c r="J813" i="7"/>
  <c r="M813" i="7"/>
  <c r="Q813" i="7"/>
  <c r="O813" i="7"/>
  <c r="L813" i="7"/>
  <c r="J812" i="7"/>
  <c r="O812" i="7"/>
  <c r="Q812" i="7"/>
  <c r="L812" i="7"/>
  <c r="J811" i="7"/>
  <c r="O811" i="7"/>
  <c r="Q811" i="7"/>
  <c r="M811" i="7"/>
  <c r="L811" i="7"/>
  <c r="J810" i="7"/>
  <c r="Q810" i="7"/>
  <c r="O810" i="7"/>
  <c r="L810" i="7"/>
  <c r="J809" i="7"/>
  <c r="L809" i="7"/>
  <c r="J808" i="7"/>
  <c r="Q808" i="7"/>
  <c r="O808" i="7"/>
  <c r="L808" i="7"/>
  <c r="J807" i="7"/>
  <c r="Q807" i="7"/>
  <c r="O807" i="7"/>
  <c r="M807" i="7"/>
  <c r="L807" i="7"/>
  <c r="J806" i="7"/>
  <c r="Q806" i="7"/>
  <c r="O806" i="7"/>
  <c r="L806" i="7"/>
  <c r="J805" i="7"/>
  <c r="M805" i="7"/>
  <c r="Q805" i="7"/>
  <c r="O805" i="7"/>
  <c r="L805" i="7"/>
  <c r="J804" i="7"/>
  <c r="O804" i="7"/>
  <c r="Q804" i="7"/>
  <c r="L804" i="7"/>
  <c r="J803" i="7"/>
  <c r="L803" i="7"/>
  <c r="J802" i="7"/>
  <c r="L802" i="7"/>
  <c r="J801" i="7"/>
  <c r="L801" i="7"/>
  <c r="J800" i="7"/>
  <c r="Q800" i="7"/>
  <c r="O800" i="7"/>
  <c r="L800" i="7"/>
  <c r="J799" i="7"/>
  <c r="Q799" i="7"/>
  <c r="O799" i="7"/>
  <c r="M799" i="7"/>
  <c r="L799" i="7"/>
  <c r="J798" i="7"/>
  <c r="L798" i="7"/>
  <c r="J797" i="7"/>
  <c r="L797" i="7"/>
  <c r="J796" i="7"/>
  <c r="L796" i="7"/>
  <c r="J795" i="7"/>
  <c r="Q795" i="7"/>
  <c r="L795" i="7"/>
  <c r="J794" i="7"/>
  <c r="Q794" i="7"/>
  <c r="O794" i="7"/>
  <c r="L794" i="7"/>
  <c r="J793" i="7"/>
  <c r="Q793" i="7"/>
  <c r="O793" i="7"/>
  <c r="M793" i="7"/>
  <c r="L793" i="7"/>
  <c r="J792" i="7"/>
  <c r="Q792" i="7"/>
  <c r="O792" i="7"/>
  <c r="L792" i="7"/>
  <c r="J791" i="7"/>
  <c r="Q791" i="7"/>
  <c r="O791" i="7"/>
  <c r="M791" i="7"/>
  <c r="L791" i="7"/>
  <c r="J790" i="7"/>
  <c r="O790" i="7"/>
  <c r="Q790" i="7"/>
  <c r="L790" i="7"/>
  <c r="J789" i="7"/>
  <c r="L789" i="7"/>
  <c r="J788" i="7"/>
  <c r="L788" i="7"/>
  <c r="J787" i="7"/>
  <c r="O787" i="7"/>
  <c r="Q787" i="7"/>
  <c r="M787" i="7"/>
  <c r="L787" i="7"/>
  <c r="J786" i="7"/>
  <c r="Q786" i="7"/>
  <c r="O786" i="7"/>
  <c r="L786" i="7"/>
  <c r="J785" i="7"/>
  <c r="Q785" i="7"/>
  <c r="O785" i="7"/>
  <c r="M785" i="7"/>
  <c r="L785" i="7"/>
  <c r="J784" i="7"/>
  <c r="Q784" i="7"/>
  <c r="O784" i="7"/>
  <c r="L784" i="7"/>
  <c r="J783" i="7"/>
  <c r="Q783" i="7"/>
  <c r="O783" i="7"/>
  <c r="M783" i="7"/>
  <c r="L783" i="7"/>
  <c r="J782" i="7"/>
  <c r="Q782" i="7"/>
  <c r="O782" i="7"/>
  <c r="L782" i="7"/>
  <c r="J781" i="7"/>
  <c r="M781" i="7"/>
  <c r="Q781" i="7"/>
  <c r="O781" i="7"/>
  <c r="L781" i="7"/>
  <c r="J780" i="7"/>
  <c r="O780" i="7"/>
  <c r="Q780" i="7"/>
  <c r="L780" i="7"/>
  <c r="J779" i="7"/>
  <c r="O779" i="7"/>
  <c r="Q779" i="7"/>
  <c r="M779" i="7"/>
  <c r="L779" i="7"/>
  <c r="J778" i="7"/>
  <c r="Q778" i="7"/>
  <c r="O778" i="7"/>
  <c r="L778" i="7"/>
  <c r="J777" i="7"/>
  <c r="L777" i="7"/>
  <c r="J776" i="7"/>
  <c r="Q776" i="7"/>
  <c r="O776" i="7"/>
  <c r="L776" i="7"/>
  <c r="J775" i="7"/>
  <c r="Q775" i="7"/>
  <c r="O775" i="7"/>
  <c r="M775" i="7"/>
  <c r="L775" i="7"/>
  <c r="J774" i="7"/>
  <c r="Q774" i="7"/>
  <c r="O774" i="7"/>
  <c r="L774" i="7"/>
  <c r="J773" i="7"/>
  <c r="M773" i="7"/>
  <c r="Q773" i="7"/>
  <c r="O773" i="7"/>
  <c r="L773" i="7"/>
  <c r="J772" i="7"/>
  <c r="O772" i="7"/>
  <c r="Q772" i="7"/>
  <c r="L772" i="7"/>
  <c r="J771" i="7"/>
  <c r="L771" i="7"/>
  <c r="J770" i="7"/>
  <c r="L770" i="7"/>
  <c r="J769" i="7"/>
  <c r="L769" i="7"/>
  <c r="J768" i="7"/>
  <c r="Q768" i="7"/>
  <c r="O768" i="7"/>
  <c r="L768" i="7"/>
  <c r="J767" i="7"/>
  <c r="Q767" i="7"/>
  <c r="O767" i="7"/>
  <c r="M767" i="7"/>
  <c r="L767" i="7"/>
  <c r="J766" i="7"/>
  <c r="L766" i="7"/>
  <c r="J765" i="7"/>
  <c r="L765" i="7"/>
  <c r="J764" i="7"/>
  <c r="L764" i="7"/>
  <c r="J763" i="7"/>
  <c r="L763" i="7"/>
  <c r="J762" i="7"/>
  <c r="L762" i="7"/>
  <c r="J761" i="7"/>
  <c r="Q761" i="7"/>
  <c r="O761" i="7"/>
  <c r="M761" i="7"/>
  <c r="L761" i="7"/>
  <c r="J760" i="7"/>
  <c r="Q760" i="7"/>
  <c r="O760" i="7"/>
  <c r="L760" i="7"/>
  <c r="J759" i="7"/>
  <c r="Q759" i="7"/>
  <c r="O759" i="7"/>
  <c r="M759" i="7"/>
  <c r="L759" i="7"/>
  <c r="J758" i="7"/>
  <c r="L758" i="7"/>
  <c r="J757" i="7"/>
  <c r="Q757" i="7"/>
  <c r="L757" i="7"/>
  <c r="J756" i="7"/>
  <c r="O756" i="7"/>
  <c r="Q756" i="7"/>
  <c r="L756" i="7"/>
  <c r="J755" i="7"/>
  <c r="O755" i="7"/>
  <c r="Q755" i="7"/>
  <c r="M755" i="7"/>
  <c r="L755" i="7"/>
  <c r="J754" i="7"/>
  <c r="Q754" i="7"/>
  <c r="O754" i="7"/>
  <c r="L754" i="7"/>
  <c r="J753" i="7"/>
  <c r="Q753" i="7"/>
  <c r="O753" i="7"/>
  <c r="M753" i="7"/>
  <c r="L753" i="7"/>
  <c r="J752" i="7"/>
  <c r="Q752" i="7"/>
  <c r="O752" i="7"/>
  <c r="L752" i="7"/>
  <c r="J751" i="7"/>
  <c r="Q751" i="7"/>
  <c r="O751" i="7"/>
  <c r="M751" i="7"/>
  <c r="L751" i="7"/>
  <c r="J750" i="7"/>
  <c r="Q750" i="7"/>
  <c r="O750" i="7"/>
  <c r="L750" i="7"/>
  <c r="J749" i="7"/>
  <c r="M749" i="7"/>
  <c r="Q749" i="7"/>
  <c r="O749" i="7"/>
  <c r="L749" i="7"/>
  <c r="J748" i="7"/>
  <c r="O748" i="7"/>
  <c r="Q748" i="7"/>
  <c r="L748" i="7"/>
  <c r="J747" i="7"/>
  <c r="O747" i="7"/>
  <c r="Q747" i="7"/>
  <c r="M747" i="7"/>
  <c r="L747" i="7"/>
  <c r="J746" i="7"/>
  <c r="Q746" i="7"/>
  <c r="O746" i="7"/>
  <c r="L746" i="7"/>
  <c r="J745" i="7"/>
  <c r="L745" i="7"/>
  <c r="J744" i="7"/>
  <c r="Q744" i="7"/>
  <c r="O744" i="7"/>
  <c r="L744" i="7"/>
  <c r="J743" i="7"/>
  <c r="Q743" i="7"/>
  <c r="O743" i="7"/>
  <c r="M743" i="7"/>
  <c r="L743" i="7"/>
  <c r="J742" i="7"/>
  <c r="Q742" i="7"/>
  <c r="O742" i="7"/>
  <c r="L742" i="7"/>
  <c r="J741" i="7"/>
  <c r="M741" i="7"/>
  <c r="Q741" i="7"/>
  <c r="O741" i="7"/>
  <c r="L741" i="7"/>
  <c r="J740" i="7"/>
  <c r="O740" i="7"/>
  <c r="Q740" i="7"/>
  <c r="L740" i="7"/>
  <c r="J739" i="7"/>
  <c r="L739" i="7"/>
  <c r="J738" i="7"/>
  <c r="L738" i="7"/>
  <c r="J737" i="7"/>
  <c r="L737" i="7"/>
  <c r="J736" i="7"/>
  <c r="Q736" i="7"/>
  <c r="O736" i="7"/>
  <c r="L736" i="7"/>
  <c r="J735" i="7"/>
  <c r="Q735" i="7"/>
  <c r="O735" i="7"/>
  <c r="M735" i="7"/>
  <c r="L735" i="7"/>
  <c r="J734" i="7"/>
  <c r="L734" i="7"/>
  <c r="J733" i="7"/>
  <c r="L733" i="7"/>
  <c r="J732" i="7"/>
  <c r="L732" i="7"/>
  <c r="J731" i="7"/>
  <c r="L731" i="7"/>
  <c r="J730" i="7"/>
  <c r="Q730" i="7"/>
  <c r="O730" i="7"/>
  <c r="L730" i="7"/>
  <c r="J729" i="7"/>
  <c r="Q729" i="7"/>
  <c r="O729" i="7"/>
  <c r="M729" i="7"/>
  <c r="L729" i="7"/>
  <c r="J728" i="7"/>
  <c r="Q728" i="7"/>
  <c r="O728" i="7"/>
  <c r="L728" i="7"/>
  <c r="J726" i="7"/>
  <c r="Q726" i="7"/>
  <c r="O726" i="7"/>
  <c r="M726" i="7"/>
  <c r="L726" i="7"/>
  <c r="J721" i="7"/>
  <c r="O721" i="7"/>
  <c r="Q721" i="7"/>
  <c r="L721" i="7"/>
  <c r="J720" i="7"/>
  <c r="L720" i="7"/>
  <c r="J719" i="7"/>
  <c r="L719" i="7"/>
  <c r="J718" i="7"/>
  <c r="O718" i="7"/>
  <c r="Q718" i="7"/>
  <c r="M718" i="7"/>
  <c r="L718" i="7"/>
  <c r="J716" i="7"/>
  <c r="Q716" i="7"/>
  <c r="O716" i="7"/>
  <c r="L716" i="7"/>
  <c r="J715" i="7"/>
  <c r="Q715" i="7"/>
  <c r="O715" i="7"/>
  <c r="M715" i="7"/>
  <c r="L715" i="7"/>
  <c r="J714" i="7"/>
  <c r="Q714" i="7"/>
  <c r="O714" i="7"/>
  <c r="L714" i="7"/>
  <c r="J713" i="7"/>
  <c r="Q713" i="7"/>
  <c r="O713" i="7"/>
  <c r="M713" i="7"/>
  <c r="L713" i="7"/>
  <c r="J712" i="7"/>
  <c r="Q712" i="7"/>
  <c r="O712" i="7"/>
  <c r="L712" i="7"/>
  <c r="J711" i="7"/>
  <c r="M711" i="7"/>
  <c r="Q711" i="7"/>
  <c r="O711" i="7"/>
  <c r="L711" i="7"/>
  <c r="J710" i="7"/>
  <c r="O710" i="7"/>
  <c r="Q710" i="7"/>
  <c r="L710" i="7"/>
  <c r="J709" i="7"/>
  <c r="O709" i="7"/>
  <c r="Q709" i="7"/>
  <c r="M709" i="7"/>
  <c r="L709" i="7"/>
  <c r="J708" i="7"/>
  <c r="Q708" i="7"/>
  <c r="O708" i="7"/>
  <c r="L708" i="7"/>
  <c r="J707" i="7"/>
  <c r="L707" i="7"/>
  <c r="J706" i="7"/>
  <c r="Q706" i="7"/>
  <c r="O706" i="7"/>
  <c r="L706" i="7"/>
  <c r="J705" i="7"/>
  <c r="Q705" i="7"/>
  <c r="O705" i="7"/>
  <c r="M705" i="7"/>
  <c r="L705" i="7"/>
  <c r="J704" i="7"/>
  <c r="Q704" i="7"/>
  <c r="O704" i="7"/>
  <c r="L704" i="7"/>
  <c r="J702" i="7"/>
  <c r="M702" i="7"/>
  <c r="Q702" i="7"/>
  <c r="O702" i="7"/>
  <c r="L702" i="7"/>
  <c r="J701" i="7"/>
  <c r="O701" i="7"/>
  <c r="Q701" i="7"/>
  <c r="L701" i="7"/>
  <c r="J700" i="7"/>
  <c r="L700" i="7"/>
  <c r="J699" i="7"/>
  <c r="L699" i="7"/>
  <c r="J698" i="7"/>
  <c r="O698" i="7"/>
  <c r="L698" i="7"/>
  <c r="J697" i="7"/>
  <c r="Q697" i="7"/>
  <c r="O697" i="7"/>
  <c r="L697" i="7"/>
  <c r="J696" i="7"/>
  <c r="Q696" i="7"/>
  <c r="O696" i="7"/>
  <c r="M696" i="7"/>
  <c r="L696" i="7"/>
  <c r="J695" i="7"/>
  <c r="L695" i="7"/>
  <c r="J694" i="7"/>
  <c r="L694" i="7"/>
  <c r="J693" i="7"/>
  <c r="L693" i="7"/>
  <c r="J692" i="7"/>
  <c r="L692" i="7"/>
  <c r="J691" i="7"/>
  <c r="L691" i="7"/>
  <c r="J690" i="7"/>
  <c r="Q690" i="7"/>
  <c r="O690" i="7"/>
  <c r="M690" i="7"/>
  <c r="L690" i="7"/>
  <c r="J689" i="7"/>
  <c r="Q689" i="7"/>
  <c r="O689" i="7"/>
  <c r="L689" i="7"/>
  <c r="J688" i="7"/>
  <c r="Q688" i="7"/>
  <c r="O688" i="7"/>
  <c r="M688" i="7"/>
  <c r="L688" i="7"/>
  <c r="J687" i="7"/>
  <c r="L687" i="7"/>
  <c r="J686" i="7"/>
  <c r="Q686" i="7"/>
  <c r="L686" i="7"/>
  <c r="J685" i="7"/>
  <c r="O685" i="7"/>
  <c r="Q685" i="7"/>
  <c r="L685" i="7"/>
  <c r="J684" i="7"/>
  <c r="O684" i="7"/>
  <c r="Q684" i="7"/>
  <c r="M684" i="7"/>
  <c r="L684" i="7"/>
  <c r="J683" i="7"/>
  <c r="Q683" i="7"/>
  <c r="O683" i="7"/>
  <c r="L683" i="7"/>
  <c r="J682" i="7"/>
  <c r="Q682" i="7"/>
  <c r="O682" i="7"/>
  <c r="M682" i="7"/>
  <c r="L682" i="7"/>
  <c r="J681" i="7"/>
  <c r="Q681" i="7"/>
  <c r="O681" i="7"/>
  <c r="L681" i="7"/>
  <c r="J680" i="7"/>
  <c r="Q680" i="7"/>
  <c r="O680" i="7"/>
  <c r="M680" i="7"/>
  <c r="L680" i="7"/>
  <c r="J679" i="7"/>
  <c r="Q679" i="7"/>
  <c r="O679" i="7"/>
  <c r="L679" i="7"/>
  <c r="J678" i="7"/>
  <c r="M678" i="7"/>
  <c r="Q678" i="7"/>
  <c r="O678" i="7"/>
  <c r="L678" i="7"/>
  <c r="J677" i="7"/>
  <c r="O677" i="7"/>
  <c r="Q677" i="7"/>
  <c r="L677" i="7"/>
  <c r="J676" i="7"/>
  <c r="O676" i="7"/>
  <c r="Q676" i="7"/>
  <c r="M676" i="7"/>
  <c r="L676" i="7"/>
  <c r="J675" i="7"/>
  <c r="Q675" i="7"/>
  <c r="O675" i="7"/>
  <c r="L675" i="7"/>
  <c r="J674" i="7"/>
  <c r="L674" i="7"/>
  <c r="J673" i="7"/>
  <c r="Q673" i="7"/>
  <c r="O673" i="7"/>
  <c r="L673" i="7"/>
  <c r="J672" i="7"/>
  <c r="Q672" i="7"/>
  <c r="O672" i="7"/>
  <c r="M672" i="7"/>
  <c r="L672" i="7"/>
  <c r="J671" i="7"/>
  <c r="Q671" i="7"/>
  <c r="O671" i="7"/>
  <c r="L671" i="7"/>
  <c r="J670" i="7"/>
  <c r="M670" i="7"/>
  <c r="Q670" i="7"/>
  <c r="O670" i="7"/>
  <c r="L670" i="7"/>
  <c r="J669" i="7"/>
  <c r="O669" i="7"/>
  <c r="Q669" i="7"/>
  <c r="L669" i="7"/>
  <c r="J668" i="7"/>
  <c r="L668" i="7"/>
  <c r="J667" i="7"/>
  <c r="L667" i="7"/>
  <c r="J665" i="7"/>
  <c r="L665" i="7"/>
  <c r="J664" i="7"/>
  <c r="Q664" i="7"/>
  <c r="O664" i="7"/>
  <c r="L664" i="7"/>
  <c r="J663" i="7"/>
  <c r="Q663" i="7"/>
  <c r="O663" i="7"/>
  <c r="M663" i="7"/>
  <c r="L663" i="7"/>
  <c r="J662" i="7"/>
  <c r="L662" i="7"/>
  <c r="J661" i="7"/>
  <c r="L661" i="7"/>
  <c r="J660" i="7"/>
  <c r="L660" i="7"/>
  <c r="J659" i="7"/>
  <c r="Q659" i="7"/>
  <c r="L659" i="7"/>
  <c r="J658" i="7"/>
  <c r="Q658" i="7"/>
  <c r="O658" i="7"/>
  <c r="L658" i="7"/>
  <c r="J657" i="7"/>
  <c r="Q657" i="7"/>
  <c r="O657" i="7"/>
  <c r="M657" i="7"/>
  <c r="L657" i="7"/>
  <c r="J656" i="7"/>
  <c r="Q656" i="7"/>
  <c r="O656" i="7"/>
  <c r="L656" i="7"/>
  <c r="J655" i="7"/>
  <c r="Q655" i="7"/>
  <c r="O655" i="7"/>
  <c r="M655" i="7"/>
  <c r="L655" i="7"/>
  <c r="J654" i="7"/>
  <c r="O654" i="7"/>
  <c r="Q654" i="7"/>
  <c r="L654" i="7"/>
  <c r="J653" i="7"/>
  <c r="L653" i="7"/>
  <c r="J652" i="7"/>
  <c r="L652" i="7"/>
  <c r="J651" i="7"/>
  <c r="O651" i="7"/>
  <c r="Q651" i="7"/>
  <c r="M651" i="7"/>
  <c r="L651" i="7"/>
  <c r="J650" i="7"/>
  <c r="Q650" i="7"/>
  <c r="O650" i="7"/>
  <c r="L650" i="7"/>
  <c r="J649" i="7"/>
  <c r="Q649" i="7"/>
  <c r="O649" i="7"/>
  <c r="M649" i="7"/>
  <c r="L649" i="7"/>
  <c r="J648" i="7"/>
  <c r="Q648" i="7"/>
  <c r="O648" i="7"/>
  <c r="L648" i="7"/>
  <c r="J647" i="7"/>
  <c r="Q647" i="7"/>
  <c r="O647" i="7"/>
  <c r="M647" i="7"/>
  <c r="L647" i="7"/>
  <c r="J646" i="7"/>
  <c r="Q646" i="7"/>
  <c r="O646" i="7"/>
  <c r="L646" i="7"/>
  <c r="J645" i="7"/>
  <c r="M645" i="7"/>
  <c r="Q645" i="7"/>
  <c r="O645" i="7"/>
  <c r="L645" i="7"/>
  <c r="J644" i="7"/>
  <c r="O644" i="7"/>
  <c r="Q644" i="7"/>
  <c r="L644" i="7"/>
  <c r="J643" i="7"/>
  <c r="O643" i="7"/>
  <c r="Q643" i="7"/>
  <c r="M643" i="7"/>
  <c r="L643" i="7"/>
  <c r="J642" i="7"/>
  <c r="Q642" i="7"/>
  <c r="O642" i="7"/>
  <c r="L642" i="7"/>
  <c r="J641" i="7"/>
  <c r="L641" i="7"/>
  <c r="J640" i="7"/>
  <c r="Q640" i="7"/>
  <c r="O640" i="7"/>
  <c r="L640" i="7"/>
  <c r="J639" i="7"/>
  <c r="Q639" i="7"/>
  <c r="O639" i="7"/>
  <c r="M639" i="7"/>
  <c r="L639" i="7"/>
  <c r="J638" i="7"/>
  <c r="Q638" i="7"/>
  <c r="O638" i="7"/>
  <c r="L638" i="7"/>
  <c r="J637" i="7"/>
  <c r="M637" i="7"/>
  <c r="Q637" i="7"/>
  <c r="O637" i="7"/>
  <c r="L637" i="7"/>
  <c r="J636" i="7"/>
  <c r="O636" i="7"/>
  <c r="Q636" i="7"/>
  <c r="L636" i="7"/>
  <c r="J635" i="7"/>
  <c r="L635" i="7"/>
  <c r="J634" i="7"/>
  <c r="L634" i="7"/>
  <c r="J633" i="7"/>
  <c r="L633" i="7"/>
  <c r="J631" i="7"/>
  <c r="Q631" i="7"/>
  <c r="O631" i="7"/>
  <c r="L631" i="7"/>
  <c r="J630" i="7"/>
  <c r="Q630" i="7"/>
  <c r="O630" i="7"/>
  <c r="M630" i="7"/>
  <c r="L630" i="7"/>
  <c r="J628" i="7"/>
  <c r="L628" i="7"/>
  <c r="J627" i="7"/>
  <c r="L627" i="7"/>
  <c r="J626" i="7"/>
  <c r="L626" i="7"/>
  <c r="J625" i="7"/>
  <c r="L625" i="7"/>
  <c r="J624" i="7"/>
  <c r="L624" i="7"/>
  <c r="J623" i="7"/>
  <c r="Q623" i="7"/>
  <c r="O623" i="7"/>
  <c r="M623" i="7"/>
  <c r="L623" i="7"/>
  <c r="J622" i="7"/>
  <c r="Q622" i="7"/>
  <c r="O622" i="7"/>
  <c r="L622" i="7"/>
  <c r="J621" i="7"/>
  <c r="Q621" i="7"/>
  <c r="O621" i="7"/>
  <c r="M621" i="7"/>
  <c r="L621" i="7"/>
  <c r="J620" i="7"/>
  <c r="L620" i="7"/>
  <c r="J619" i="7"/>
  <c r="Q619" i="7"/>
  <c r="L619" i="7"/>
  <c r="J618" i="7"/>
  <c r="O618" i="7"/>
  <c r="Q618" i="7"/>
  <c r="L618" i="7"/>
  <c r="J617" i="7"/>
  <c r="O617" i="7"/>
  <c r="Q617" i="7"/>
  <c r="M617" i="7"/>
  <c r="L617" i="7"/>
  <c r="J616" i="7"/>
  <c r="Q616" i="7"/>
  <c r="O616" i="7"/>
  <c r="L616" i="7"/>
  <c r="J614" i="7"/>
  <c r="Q614" i="7"/>
  <c r="O614" i="7"/>
  <c r="M614" i="7"/>
  <c r="L614" i="7"/>
  <c r="J613" i="7"/>
  <c r="Q613" i="7"/>
  <c r="O613" i="7"/>
  <c r="L613" i="7"/>
  <c r="J612" i="7"/>
  <c r="Q612" i="7"/>
  <c r="O612" i="7"/>
  <c r="M612" i="7"/>
  <c r="L612" i="7"/>
  <c r="J611" i="7"/>
  <c r="Q611" i="7"/>
  <c r="O611" i="7"/>
  <c r="L611" i="7"/>
  <c r="J610" i="7"/>
  <c r="M610" i="7"/>
  <c r="Q610" i="7"/>
  <c r="O610" i="7"/>
  <c r="L610" i="7"/>
  <c r="J609" i="7"/>
  <c r="O609" i="7"/>
  <c r="Q609" i="7"/>
  <c r="L609" i="7"/>
  <c r="J608" i="7"/>
  <c r="O608" i="7"/>
  <c r="Q608" i="7"/>
  <c r="M608" i="7"/>
  <c r="L608" i="7"/>
  <c r="J607" i="7"/>
  <c r="Q607" i="7"/>
  <c r="O607" i="7"/>
  <c r="L607" i="7"/>
  <c r="J606" i="7"/>
  <c r="L606" i="7"/>
  <c r="J605" i="7"/>
  <c r="Q605" i="7"/>
  <c r="O605" i="7"/>
  <c r="L605" i="7"/>
  <c r="J604" i="7"/>
  <c r="Q604" i="7"/>
  <c r="O604" i="7"/>
  <c r="M604" i="7"/>
  <c r="L604" i="7"/>
  <c r="J603" i="7"/>
  <c r="Q603" i="7"/>
  <c r="O603" i="7"/>
  <c r="L603" i="7"/>
  <c r="J602" i="7"/>
  <c r="M602" i="7"/>
  <c r="Q602" i="7"/>
  <c r="O602" i="7"/>
  <c r="L602" i="7"/>
  <c r="J600" i="7"/>
  <c r="O600" i="7"/>
  <c r="Q600" i="7"/>
  <c r="L600" i="7"/>
  <c r="J599" i="7"/>
  <c r="L599" i="7"/>
  <c r="J598" i="7"/>
  <c r="L598" i="7"/>
  <c r="J597" i="7"/>
  <c r="L597" i="7"/>
  <c r="J596" i="7"/>
  <c r="Q596" i="7"/>
  <c r="O596" i="7"/>
  <c r="L596" i="7"/>
  <c r="J595" i="7"/>
  <c r="Q595" i="7"/>
  <c r="O595" i="7"/>
  <c r="M595" i="7"/>
  <c r="L595" i="7"/>
  <c r="J594" i="7"/>
  <c r="L594" i="7"/>
  <c r="J593" i="7"/>
  <c r="L593" i="7"/>
  <c r="J592" i="7"/>
  <c r="L592" i="7"/>
  <c r="J591" i="7"/>
  <c r="L591" i="7"/>
  <c r="J590" i="7"/>
  <c r="Q590" i="7"/>
  <c r="O590" i="7"/>
  <c r="L590" i="7"/>
  <c r="J589" i="7"/>
  <c r="Q589" i="7"/>
  <c r="O589" i="7"/>
  <c r="M589" i="7"/>
  <c r="L589" i="7"/>
  <c r="J588" i="7"/>
  <c r="Q588" i="7"/>
  <c r="O588" i="7"/>
  <c r="L588" i="7"/>
  <c r="J587" i="7"/>
  <c r="Q587" i="7"/>
  <c r="O587" i="7"/>
  <c r="M587" i="7"/>
  <c r="L587" i="7"/>
  <c r="J586" i="7"/>
  <c r="O586" i="7"/>
  <c r="Q586" i="7"/>
  <c r="L586" i="7"/>
  <c r="J585" i="7"/>
  <c r="L585" i="7"/>
  <c r="J584" i="7"/>
  <c r="L584" i="7"/>
  <c r="J583" i="7"/>
  <c r="O583" i="7"/>
  <c r="Q583" i="7"/>
  <c r="M583" i="7"/>
  <c r="L583" i="7"/>
  <c r="J582" i="7"/>
  <c r="Q582" i="7"/>
  <c r="O582" i="7"/>
  <c r="L582" i="7"/>
  <c r="J581" i="7"/>
  <c r="Q581" i="7"/>
  <c r="O581" i="7"/>
  <c r="M581" i="7"/>
  <c r="L581" i="7"/>
  <c r="J580" i="7"/>
  <c r="Q580" i="7"/>
  <c r="O580" i="7"/>
  <c r="L580" i="7"/>
  <c r="J579" i="7"/>
  <c r="Q579" i="7"/>
  <c r="O579" i="7"/>
  <c r="M579" i="7"/>
  <c r="L579" i="7"/>
  <c r="J578" i="7"/>
  <c r="Q578" i="7"/>
  <c r="O578" i="7"/>
  <c r="L578" i="7"/>
  <c r="J577" i="7"/>
  <c r="M577" i="7"/>
  <c r="Q577" i="7"/>
  <c r="O577" i="7"/>
  <c r="L577" i="7"/>
  <c r="J576" i="7"/>
  <c r="O576" i="7"/>
  <c r="Q576" i="7"/>
  <c r="L576" i="7"/>
  <c r="J575" i="7"/>
  <c r="O575" i="7"/>
  <c r="Q575" i="7"/>
  <c r="M575" i="7"/>
  <c r="L575" i="7"/>
  <c r="J574" i="7"/>
  <c r="Q574" i="7"/>
  <c r="O574" i="7"/>
  <c r="L574" i="7"/>
  <c r="J573" i="7"/>
  <c r="L573" i="7"/>
  <c r="J572" i="7"/>
  <c r="Q572" i="7"/>
  <c r="O572" i="7"/>
  <c r="L572" i="7"/>
  <c r="J571" i="7"/>
  <c r="Q571" i="7"/>
  <c r="O571" i="7"/>
  <c r="M571" i="7"/>
  <c r="L571" i="7"/>
  <c r="J570" i="7"/>
  <c r="Q570" i="7"/>
  <c r="O570" i="7"/>
  <c r="L570" i="7"/>
  <c r="J569" i="7"/>
  <c r="M569" i="7"/>
  <c r="Q569" i="7"/>
  <c r="O569" i="7"/>
  <c r="L569" i="7"/>
  <c r="J568" i="7"/>
  <c r="O568" i="7"/>
  <c r="Q568" i="7"/>
  <c r="L568" i="7"/>
  <c r="J567" i="7"/>
  <c r="L567" i="7"/>
  <c r="J566" i="7"/>
  <c r="L566" i="7"/>
  <c r="J565" i="7"/>
  <c r="O565" i="7"/>
  <c r="L565" i="7"/>
  <c r="J563" i="7"/>
  <c r="Q563" i="7"/>
  <c r="O563" i="7"/>
  <c r="L563" i="7"/>
  <c r="J562" i="7"/>
  <c r="Q562" i="7"/>
  <c r="O562" i="7"/>
  <c r="M562" i="7"/>
  <c r="L562" i="7"/>
  <c r="J561" i="7"/>
  <c r="L561" i="7"/>
  <c r="J560" i="7"/>
  <c r="L560" i="7"/>
  <c r="J559" i="7"/>
  <c r="L559" i="7"/>
  <c r="J558" i="7"/>
  <c r="L558" i="7"/>
  <c r="J557" i="7"/>
  <c r="L557" i="7"/>
  <c r="J556" i="7"/>
  <c r="Q556" i="7"/>
  <c r="O556" i="7"/>
  <c r="M556" i="7"/>
  <c r="L556" i="7"/>
  <c r="J555" i="7"/>
  <c r="Q555" i="7"/>
  <c r="O555" i="7"/>
  <c r="L555" i="7"/>
  <c r="J554" i="7"/>
  <c r="Q554" i="7"/>
  <c r="O554" i="7"/>
  <c r="M554" i="7"/>
  <c r="L554" i="7"/>
  <c r="J553" i="7"/>
  <c r="L553" i="7"/>
  <c r="J552" i="7"/>
  <c r="Q552" i="7"/>
  <c r="L552" i="7"/>
  <c r="J551" i="7"/>
  <c r="O551" i="7"/>
  <c r="Q551" i="7"/>
  <c r="L551" i="7"/>
  <c r="J550" i="7"/>
  <c r="O550" i="7"/>
  <c r="Q550" i="7"/>
  <c r="M550" i="7"/>
  <c r="L550" i="7"/>
  <c r="J549" i="7"/>
  <c r="Q549" i="7"/>
  <c r="O549" i="7"/>
  <c r="L549" i="7"/>
  <c r="J548" i="7"/>
  <c r="Q548" i="7"/>
  <c r="O548" i="7"/>
  <c r="M548" i="7"/>
  <c r="L548" i="7"/>
  <c r="J547" i="7"/>
  <c r="Q547" i="7"/>
  <c r="O547" i="7"/>
  <c r="L547" i="7"/>
  <c r="J546" i="7"/>
  <c r="Q546" i="7"/>
  <c r="O546" i="7"/>
  <c r="M546" i="7"/>
  <c r="L546" i="7"/>
  <c r="J545" i="7"/>
  <c r="Q545" i="7"/>
  <c r="O545" i="7"/>
  <c r="L545" i="7"/>
  <c r="J544" i="7"/>
  <c r="M544" i="7"/>
  <c r="Q544" i="7"/>
  <c r="O544" i="7"/>
  <c r="L544" i="7"/>
  <c r="J543" i="7"/>
  <c r="O543" i="7"/>
  <c r="Q543" i="7"/>
  <c r="L543" i="7"/>
  <c r="J542" i="7"/>
  <c r="O542" i="7"/>
  <c r="Q542" i="7"/>
  <c r="M542" i="7"/>
  <c r="L542" i="7"/>
  <c r="J541" i="7"/>
  <c r="Q541" i="7"/>
  <c r="O541" i="7"/>
  <c r="L541" i="7"/>
  <c r="J540" i="7"/>
  <c r="L540" i="7"/>
  <c r="J539" i="7"/>
  <c r="Q539" i="7"/>
  <c r="O539" i="7"/>
  <c r="L539" i="7"/>
  <c r="J538" i="7"/>
  <c r="Q538" i="7"/>
  <c r="O538" i="7"/>
  <c r="M538" i="7"/>
  <c r="L538" i="7"/>
  <c r="J537" i="7"/>
  <c r="Q537" i="7"/>
  <c r="O537" i="7"/>
  <c r="L537" i="7"/>
  <c r="J536" i="7"/>
  <c r="M536" i="7"/>
  <c r="Q536" i="7"/>
  <c r="O536" i="7"/>
  <c r="L536" i="7"/>
  <c r="J535" i="7"/>
  <c r="O535" i="7"/>
  <c r="Q535" i="7"/>
  <c r="L535" i="7"/>
  <c r="J534" i="7"/>
  <c r="L534" i="7"/>
  <c r="J533" i="7"/>
  <c r="L533" i="7"/>
  <c r="J532" i="7"/>
  <c r="L532" i="7"/>
  <c r="J531" i="7"/>
  <c r="Q531" i="7"/>
  <c r="O531" i="7"/>
  <c r="L531" i="7"/>
  <c r="J529" i="7"/>
  <c r="Q529" i="7"/>
  <c r="O529" i="7"/>
  <c r="M529" i="7"/>
  <c r="L529" i="7"/>
  <c r="J528" i="7"/>
  <c r="L528" i="7"/>
  <c r="J526" i="7"/>
  <c r="L526" i="7"/>
  <c r="J525" i="7"/>
  <c r="L525" i="7"/>
  <c r="J524" i="7"/>
  <c r="Q524" i="7"/>
  <c r="L524" i="7"/>
  <c r="J523" i="7"/>
  <c r="Q523" i="7"/>
  <c r="O523" i="7"/>
  <c r="L523" i="7"/>
  <c r="J522" i="7"/>
  <c r="Q522" i="7"/>
  <c r="O522" i="7"/>
  <c r="M522" i="7"/>
  <c r="L522" i="7"/>
  <c r="J521" i="7"/>
  <c r="Q521" i="7"/>
  <c r="O521" i="7"/>
  <c r="L521" i="7"/>
  <c r="J520" i="7"/>
  <c r="Q520" i="7"/>
  <c r="O520" i="7"/>
  <c r="M520" i="7"/>
  <c r="L520" i="7"/>
  <c r="J519" i="7"/>
  <c r="O519" i="7"/>
  <c r="Q519" i="7"/>
  <c r="L519" i="7"/>
  <c r="J518" i="7"/>
  <c r="L518" i="7"/>
  <c r="J517" i="7"/>
  <c r="L517" i="7"/>
  <c r="J516" i="7"/>
  <c r="O516" i="7"/>
  <c r="Q516" i="7"/>
  <c r="M516" i="7"/>
  <c r="L516" i="7"/>
  <c r="J515" i="7"/>
  <c r="Q515" i="7"/>
  <c r="O515" i="7"/>
  <c r="L515" i="7"/>
  <c r="J514" i="7"/>
  <c r="Q514" i="7"/>
  <c r="O514" i="7"/>
  <c r="M514" i="7"/>
  <c r="L514" i="7"/>
  <c r="J512" i="7"/>
  <c r="Q512" i="7"/>
  <c r="O512" i="7"/>
  <c r="L512" i="7"/>
  <c r="J511" i="7"/>
  <c r="Q511" i="7"/>
  <c r="O511" i="7"/>
  <c r="M511" i="7"/>
  <c r="L511" i="7"/>
  <c r="J510" i="7"/>
  <c r="Q510" i="7"/>
  <c r="O510" i="7"/>
  <c r="L510" i="7"/>
  <c r="J509" i="7"/>
  <c r="M509" i="7"/>
  <c r="Q509" i="7"/>
  <c r="O509" i="7"/>
  <c r="L509" i="7"/>
  <c r="J508" i="7"/>
  <c r="O508" i="7"/>
  <c r="Q508" i="7"/>
  <c r="L508" i="7"/>
  <c r="J507" i="7"/>
  <c r="O507" i="7"/>
  <c r="Q507" i="7"/>
  <c r="M507" i="7"/>
  <c r="L507" i="7"/>
  <c r="J506" i="7"/>
  <c r="Q506" i="7"/>
  <c r="O506" i="7"/>
  <c r="L506" i="7"/>
  <c r="J505" i="7"/>
  <c r="L505" i="7"/>
  <c r="J504" i="7"/>
  <c r="Q504" i="7"/>
  <c r="O504" i="7"/>
  <c r="L504" i="7"/>
  <c r="J503" i="7"/>
  <c r="Q503" i="7"/>
  <c r="O503" i="7"/>
  <c r="M503" i="7"/>
  <c r="L503" i="7"/>
  <c r="J502" i="7"/>
  <c r="Q502" i="7"/>
  <c r="O502" i="7"/>
  <c r="L502" i="7"/>
  <c r="J501" i="7"/>
  <c r="M501" i="7"/>
  <c r="Q501" i="7"/>
  <c r="O501" i="7"/>
  <c r="L501" i="7"/>
  <c r="J500" i="7"/>
  <c r="O500" i="7"/>
  <c r="Q500" i="7"/>
  <c r="L500" i="7"/>
  <c r="J498" i="7"/>
  <c r="L498" i="7"/>
  <c r="J497" i="7"/>
  <c r="L497" i="7"/>
  <c r="J496" i="7"/>
  <c r="L496" i="7"/>
  <c r="J495" i="7"/>
  <c r="Q495" i="7"/>
  <c r="O495" i="7"/>
  <c r="L495" i="7"/>
  <c r="J494" i="7"/>
  <c r="Q494" i="7"/>
  <c r="O494" i="7"/>
  <c r="M494" i="7"/>
  <c r="L494" i="7"/>
  <c r="J493" i="7"/>
  <c r="L493" i="7"/>
  <c r="J492" i="7"/>
  <c r="L492" i="7"/>
  <c r="J491" i="7"/>
  <c r="L491" i="7"/>
  <c r="J490" i="7"/>
  <c r="L490" i="7"/>
  <c r="J489" i="7"/>
  <c r="L489" i="7"/>
  <c r="J488" i="7"/>
  <c r="Q488" i="7"/>
  <c r="O488" i="7"/>
  <c r="M488" i="7"/>
  <c r="L488" i="7"/>
  <c r="J487" i="7"/>
  <c r="Q487" i="7"/>
  <c r="O487" i="7"/>
  <c r="L487" i="7"/>
  <c r="J486" i="7"/>
  <c r="Q486" i="7"/>
  <c r="O486" i="7"/>
  <c r="M486" i="7"/>
  <c r="L486" i="7"/>
  <c r="J485" i="7"/>
  <c r="L485" i="7"/>
  <c r="J484" i="7"/>
  <c r="Q484" i="7"/>
  <c r="L484" i="7"/>
  <c r="J483" i="7"/>
  <c r="O483" i="7"/>
  <c r="Q483" i="7"/>
  <c r="L483" i="7"/>
  <c r="J482" i="7"/>
  <c r="O482" i="7"/>
  <c r="Q482" i="7"/>
  <c r="M482" i="7"/>
  <c r="L482" i="7"/>
  <c r="J481" i="7"/>
  <c r="Q481" i="7"/>
  <c r="O481" i="7"/>
  <c r="L481" i="7"/>
  <c r="J480" i="7"/>
  <c r="Q480" i="7"/>
  <c r="O480" i="7"/>
  <c r="M480" i="7"/>
  <c r="L480" i="7"/>
  <c r="J479" i="7"/>
  <c r="Q479" i="7"/>
  <c r="O479" i="7"/>
  <c r="L479" i="7"/>
  <c r="J478" i="7"/>
  <c r="Q478" i="7"/>
  <c r="O478" i="7"/>
  <c r="M478" i="7"/>
  <c r="L478" i="7"/>
  <c r="J477" i="7"/>
  <c r="Q477" i="7"/>
  <c r="O477" i="7"/>
  <c r="L477" i="7"/>
  <c r="J476" i="7"/>
  <c r="M476" i="7"/>
  <c r="Q476" i="7"/>
  <c r="O476" i="7"/>
  <c r="L476" i="7"/>
  <c r="J475" i="7"/>
  <c r="O475" i="7"/>
  <c r="Q475" i="7"/>
  <c r="L475" i="7"/>
  <c r="J474" i="7"/>
  <c r="O474" i="7"/>
  <c r="Q474" i="7"/>
  <c r="M474" i="7"/>
  <c r="L474" i="7"/>
  <c r="J473" i="7"/>
  <c r="Q473" i="7"/>
  <c r="O473" i="7"/>
  <c r="L473" i="7"/>
  <c r="J472" i="7"/>
  <c r="L472" i="7"/>
  <c r="J471" i="7"/>
  <c r="Q471" i="7"/>
  <c r="O471" i="7"/>
  <c r="L471" i="7"/>
  <c r="J470" i="7"/>
  <c r="Q470" i="7"/>
  <c r="O470" i="7"/>
  <c r="M470" i="7"/>
  <c r="L470" i="7"/>
  <c r="J469" i="7"/>
  <c r="Q469" i="7"/>
  <c r="O469" i="7"/>
  <c r="L469" i="7"/>
  <c r="J468" i="7"/>
  <c r="M468" i="7"/>
  <c r="Q468" i="7"/>
  <c r="O468" i="7"/>
  <c r="L468" i="7"/>
  <c r="J467" i="7"/>
  <c r="O467" i="7"/>
  <c r="Q467" i="7"/>
  <c r="L467" i="7"/>
  <c r="J466" i="7"/>
  <c r="L466" i="7"/>
  <c r="J465" i="7"/>
  <c r="L465" i="7"/>
  <c r="J464" i="7"/>
  <c r="L464" i="7"/>
  <c r="J463" i="7"/>
  <c r="Q463" i="7"/>
  <c r="O463" i="7"/>
  <c r="L463" i="7"/>
  <c r="J461" i="7"/>
  <c r="Q461" i="7"/>
  <c r="O461" i="7"/>
  <c r="M461" i="7"/>
  <c r="L461" i="7"/>
  <c r="J460" i="7"/>
  <c r="L460" i="7"/>
  <c r="J459" i="7"/>
  <c r="L459" i="7"/>
  <c r="J458" i="7"/>
  <c r="L458" i="7"/>
  <c r="J457" i="7"/>
  <c r="L457" i="7"/>
  <c r="J456" i="7"/>
  <c r="Q456" i="7"/>
  <c r="O456" i="7"/>
  <c r="L456" i="7"/>
  <c r="J455" i="7"/>
  <c r="Q455" i="7"/>
  <c r="O455" i="7"/>
  <c r="M455" i="7"/>
  <c r="L455" i="7"/>
  <c r="J454" i="7"/>
  <c r="Q454" i="7"/>
  <c r="O454" i="7"/>
  <c r="L454" i="7"/>
  <c r="J453" i="7"/>
  <c r="Q453" i="7"/>
  <c r="O453" i="7"/>
  <c r="M453" i="7"/>
  <c r="L453" i="7"/>
  <c r="J452" i="7"/>
  <c r="O452" i="7"/>
  <c r="Q452" i="7"/>
  <c r="L452" i="7"/>
  <c r="J451" i="7"/>
  <c r="L451" i="7"/>
  <c r="J450" i="7"/>
  <c r="L450" i="7"/>
  <c r="J449" i="7"/>
  <c r="O449" i="7"/>
  <c r="Q449" i="7"/>
  <c r="M449" i="7"/>
  <c r="L449" i="7"/>
  <c r="J448" i="7"/>
  <c r="Q448" i="7"/>
  <c r="O448" i="7"/>
  <c r="L448" i="7"/>
  <c r="J447" i="7"/>
  <c r="Q447" i="7"/>
  <c r="O447" i="7"/>
  <c r="M447" i="7"/>
  <c r="L447" i="7"/>
  <c r="J446" i="7"/>
  <c r="Q446" i="7"/>
  <c r="O446" i="7"/>
  <c r="L446" i="7"/>
  <c r="J445" i="7"/>
  <c r="Q445" i="7"/>
  <c r="O445" i="7"/>
  <c r="M445" i="7"/>
  <c r="L445" i="7"/>
  <c r="J444" i="7"/>
  <c r="Q444" i="7"/>
  <c r="O444" i="7"/>
  <c r="L444" i="7"/>
  <c r="J443" i="7"/>
  <c r="M443" i="7"/>
  <c r="Q443" i="7"/>
  <c r="O443" i="7"/>
  <c r="L443" i="7"/>
  <c r="J442" i="7"/>
  <c r="O442" i="7"/>
  <c r="Q442" i="7"/>
  <c r="L442" i="7"/>
  <c r="J441" i="7"/>
  <c r="O441" i="7"/>
  <c r="Q441" i="7"/>
  <c r="M441" i="7"/>
  <c r="L441" i="7"/>
  <c r="J440" i="7"/>
  <c r="Q440" i="7"/>
  <c r="O440" i="7"/>
  <c r="L440" i="7"/>
  <c r="J439" i="7"/>
  <c r="L439" i="7"/>
  <c r="J438" i="7"/>
  <c r="Q438" i="7"/>
  <c r="O438" i="7"/>
  <c r="L438" i="7"/>
  <c r="J437" i="7"/>
  <c r="Q437" i="7"/>
  <c r="O437" i="7"/>
  <c r="M437" i="7"/>
  <c r="L437" i="7"/>
  <c r="J436" i="7"/>
  <c r="Q436" i="7"/>
  <c r="O436" i="7"/>
  <c r="L436" i="7"/>
  <c r="J435" i="7"/>
  <c r="M435" i="7"/>
  <c r="Q435" i="7"/>
  <c r="O435" i="7"/>
  <c r="L435" i="7"/>
  <c r="J434" i="7"/>
  <c r="O434" i="7"/>
  <c r="Q434" i="7"/>
  <c r="L434" i="7"/>
  <c r="J433" i="7"/>
  <c r="L433" i="7"/>
  <c r="J432" i="7"/>
  <c r="L432" i="7"/>
  <c r="J431" i="7"/>
  <c r="O431" i="7"/>
  <c r="L431" i="7"/>
  <c r="J430" i="7"/>
  <c r="Q430" i="7"/>
  <c r="O430" i="7"/>
  <c r="L430" i="7"/>
  <c r="J429" i="7"/>
  <c r="Q429" i="7"/>
  <c r="O429" i="7"/>
  <c r="M429" i="7"/>
  <c r="L429" i="7"/>
  <c r="J427" i="7"/>
  <c r="L427" i="7"/>
  <c r="J426" i="7"/>
  <c r="L426" i="7"/>
  <c r="J424" i="7"/>
  <c r="L424" i="7"/>
  <c r="J423" i="7"/>
  <c r="L423" i="7"/>
  <c r="J422" i="7"/>
  <c r="L422" i="7"/>
  <c r="J421" i="7"/>
  <c r="Q421" i="7"/>
  <c r="O421" i="7"/>
  <c r="M421" i="7"/>
  <c r="L421" i="7"/>
  <c r="J420" i="7"/>
  <c r="Q420" i="7"/>
  <c r="O420" i="7"/>
  <c r="L420" i="7"/>
  <c r="J419" i="7"/>
  <c r="Q419" i="7"/>
  <c r="O419" i="7"/>
  <c r="M419" i="7"/>
  <c r="L419" i="7"/>
  <c r="J418" i="7"/>
  <c r="L418" i="7"/>
  <c r="J417" i="7"/>
  <c r="Q417" i="7"/>
  <c r="L417" i="7"/>
  <c r="J416" i="7"/>
  <c r="O416" i="7"/>
  <c r="Q416" i="7"/>
  <c r="L416" i="7"/>
  <c r="J415" i="7"/>
  <c r="O415" i="7"/>
  <c r="Q415" i="7"/>
  <c r="M415" i="7"/>
  <c r="L415" i="7"/>
  <c r="J414" i="7"/>
  <c r="Q414" i="7"/>
  <c r="O414" i="7"/>
  <c r="L414" i="7"/>
  <c r="J413" i="7"/>
  <c r="Q413" i="7"/>
  <c r="O413" i="7"/>
  <c r="M413" i="7"/>
  <c r="L413" i="7"/>
  <c r="J412" i="7"/>
  <c r="Q412" i="7"/>
  <c r="O412" i="7"/>
  <c r="L412" i="7"/>
  <c r="J410" i="7"/>
  <c r="Q410" i="7"/>
  <c r="O410" i="7"/>
  <c r="M410" i="7"/>
  <c r="L410" i="7"/>
  <c r="J409" i="7"/>
  <c r="Q409" i="7"/>
  <c r="O409" i="7"/>
  <c r="L409" i="7"/>
  <c r="J408" i="7"/>
  <c r="M408" i="7"/>
  <c r="Q408" i="7"/>
  <c r="O408" i="7"/>
  <c r="L408" i="7"/>
  <c r="J407" i="7"/>
  <c r="O407" i="7"/>
  <c r="Q407" i="7"/>
  <c r="M407" i="7"/>
  <c r="L407" i="7"/>
  <c r="J406" i="7"/>
  <c r="Q406" i="7"/>
  <c r="O406" i="7"/>
  <c r="L406" i="7"/>
  <c r="J405" i="7"/>
  <c r="Q405" i="7"/>
  <c r="O405" i="7"/>
  <c r="M405" i="7"/>
  <c r="L405" i="7"/>
  <c r="J404" i="7"/>
  <c r="Q404" i="7"/>
  <c r="O404" i="7"/>
  <c r="L404" i="7"/>
  <c r="J403" i="7"/>
  <c r="Q403" i="7"/>
  <c r="O403" i="7"/>
  <c r="M403" i="7"/>
  <c r="L403" i="7"/>
  <c r="J402" i="7"/>
  <c r="Q402" i="7"/>
  <c r="O402" i="7"/>
  <c r="L402" i="7"/>
  <c r="J401" i="7"/>
  <c r="M401" i="7"/>
  <c r="Q401" i="7"/>
  <c r="O401" i="7"/>
  <c r="L401" i="7"/>
  <c r="J400" i="7"/>
  <c r="O400" i="7"/>
  <c r="Q400" i="7"/>
  <c r="L400" i="7"/>
  <c r="J399" i="7"/>
  <c r="O399" i="7"/>
  <c r="Q399" i="7"/>
  <c r="M399" i="7"/>
  <c r="L399" i="7"/>
  <c r="J398" i="7"/>
  <c r="Q398" i="7"/>
  <c r="O398" i="7"/>
  <c r="L398" i="7"/>
  <c r="J396" i="7"/>
  <c r="L396" i="7"/>
  <c r="J395" i="7"/>
  <c r="Q395" i="7"/>
  <c r="O395" i="7"/>
  <c r="L395" i="7"/>
  <c r="J394" i="7"/>
  <c r="Q394" i="7"/>
  <c r="O394" i="7"/>
  <c r="M394" i="7"/>
  <c r="L394" i="7"/>
  <c r="J393" i="7"/>
  <c r="Q393" i="7"/>
  <c r="O393" i="7"/>
  <c r="L393" i="7"/>
  <c r="J392" i="7"/>
  <c r="M392" i="7"/>
  <c r="Q392" i="7"/>
  <c r="O392" i="7"/>
  <c r="L392" i="7"/>
  <c r="J391" i="7"/>
  <c r="O391" i="7"/>
  <c r="Q391" i="7"/>
  <c r="L391" i="7"/>
  <c r="J390" i="7"/>
  <c r="L390" i="7"/>
  <c r="J389" i="7"/>
  <c r="L389" i="7"/>
  <c r="J388" i="7"/>
  <c r="L388" i="7"/>
  <c r="J387" i="7"/>
  <c r="Q387" i="7"/>
  <c r="O387" i="7"/>
  <c r="L387" i="7"/>
  <c r="J386" i="7"/>
  <c r="Q386" i="7"/>
  <c r="O386" i="7"/>
  <c r="M386" i="7"/>
  <c r="L386" i="7"/>
  <c r="J385" i="7"/>
  <c r="L385" i="7"/>
  <c r="J384" i="7"/>
  <c r="L384" i="7"/>
  <c r="J383" i="7"/>
  <c r="L383" i="7"/>
  <c r="J382" i="7"/>
  <c r="Q382" i="7"/>
  <c r="L382" i="7"/>
  <c r="J381" i="7"/>
  <c r="Q381" i="7"/>
  <c r="O381" i="7"/>
  <c r="L381" i="7"/>
  <c r="J380" i="7"/>
  <c r="Q380" i="7"/>
  <c r="O380" i="7"/>
  <c r="M380" i="7"/>
  <c r="L380" i="7"/>
  <c r="J379" i="7"/>
  <c r="Q379" i="7"/>
  <c r="O379" i="7"/>
  <c r="L379" i="7"/>
  <c r="J378" i="7"/>
  <c r="Q378" i="7"/>
  <c r="O378" i="7"/>
  <c r="M378" i="7"/>
  <c r="L378" i="7"/>
  <c r="J377" i="7"/>
  <c r="O377" i="7"/>
  <c r="Q377" i="7"/>
  <c r="L377" i="7"/>
  <c r="J376" i="7"/>
  <c r="Q376" i="7"/>
  <c r="L376" i="7"/>
  <c r="J375" i="7"/>
  <c r="L375" i="7"/>
  <c r="J374" i="7"/>
  <c r="O374" i="7"/>
  <c r="Q374" i="7"/>
  <c r="M374" i="7"/>
  <c r="L374" i="7"/>
  <c r="J373" i="7"/>
  <c r="Q373" i="7"/>
  <c r="O373" i="7"/>
  <c r="L373" i="7"/>
  <c r="J372" i="7"/>
  <c r="Q372" i="7"/>
  <c r="O372" i="7"/>
  <c r="M372" i="7"/>
  <c r="L372" i="7"/>
  <c r="J371" i="7"/>
  <c r="Q371" i="7"/>
  <c r="O371" i="7"/>
  <c r="L371" i="7"/>
  <c r="J370" i="7"/>
  <c r="Q370" i="7"/>
  <c r="O370" i="7"/>
  <c r="M370" i="7"/>
  <c r="L370" i="7"/>
  <c r="J369" i="7"/>
  <c r="Q369" i="7"/>
  <c r="O369" i="7"/>
  <c r="L369" i="7"/>
  <c r="J368" i="7"/>
  <c r="M368" i="7"/>
  <c r="Q368" i="7"/>
  <c r="O368" i="7"/>
  <c r="L368" i="7"/>
  <c r="J367" i="7"/>
  <c r="O367" i="7"/>
  <c r="Q367" i="7"/>
  <c r="L367" i="7"/>
  <c r="J366" i="7"/>
  <c r="O366" i="7"/>
  <c r="Q366" i="7"/>
  <c r="M366" i="7"/>
  <c r="L366" i="7"/>
  <c r="J365" i="7"/>
  <c r="Q365" i="7"/>
  <c r="O365" i="7"/>
  <c r="L365" i="7"/>
  <c r="J364" i="7"/>
  <c r="L364" i="7"/>
  <c r="J363" i="7"/>
  <c r="Q363" i="7"/>
  <c r="O363" i="7"/>
  <c r="L363" i="7"/>
  <c r="J362" i="7"/>
  <c r="Q362" i="7"/>
  <c r="O362" i="7"/>
  <c r="M362" i="7"/>
  <c r="L362" i="7"/>
  <c r="J361" i="7"/>
  <c r="Q361" i="7"/>
  <c r="O361" i="7"/>
  <c r="L361" i="7"/>
  <c r="J359" i="7"/>
  <c r="M359" i="7"/>
  <c r="Q359" i="7"/>
  <c r="O359" i="7"/>
  <c r="L359" i="7"/>
  <c r="J358" i="7"/>
  <c r="O358" i="7"/>
  <c r="Q358" i="7"/>
  <c r="L358" i="7"/>
  <c r="J357" i="7"/>
  <c r="L357" i="7"/>
  <c r="J356" i="7"/>
  <c r="L356" i="7"/>
  <c r="J355" i="7"/>
  <c r="O355" i="7"/>
  <c r="L355" i="7"/>
  <c r="J354" i="7"/>
  <c r="Q354" i="7"/>
  <c r="O354" i="7"/>
  <c r="L354" i="7"/>
  <c r="J353" i="7"/>
  <c r="Q353" i="7"/>
  <c r="O353" i="7"/>
  <c r="M353" i="7"/>
  <c r="L353" i="7"/>
  <c r="J352" i="7"/>
  <c r="L352" i="7"/>
  <c r="J351" i="7"/>
  <c r="L351" i="7"/>
  <c r="J350" i="7"/>
  <c r="L350" i="7"/>
  <c r="J349" i="7"/>
  <c r="L349" i="7"/>
  <c r="J348" i="7"/>
  <c r="L348" i="7"/>
  <c r="J347" i="7"/>
  <c r="Q347" i="7"/>
  <c r="O347" i="7"/>
  <c r="M347" i="7"/>
  <c r="L347" i="7"/>
  <c r="J346" i="7"/>
  <c r="Q346" i="7"/>
  <c r="O346" i="7"/>
  <c r="L346" i="7"/>
  <c r="J345" i="7"/>
  <c r="Q345" i="7"/>
  <c r="O345" i="7"/>
  <c r="M345" i="7"/>
  <c r="L345" i="7"/>
  <c r="J344" i="7"/>
  <c r="L344" i="7"/>
  <c r="J343" i="7"/>
  <c r="Q343" i="7"/>
  <c r="L343" i="7"/>
  <c r="J342" i="7"/>
  <c r="O342" i="7"/>
  <c r="Q342" i="7"/>
  <c r="L342" i="7"/>
  <c r="J341" i="7"/>
  <c r="O341" i="7"/>
  <c r="Q341" i="7"/>
  <c r="M341" i="7"/>
  <c r="L341" i="7"/>
  <c r="J340" i="7"/>
  <c r="Q340" i="7"/>
  <c r="L340" i="7"/>
  <c r="J339" i="7"/>
  <c r="Q339" i="7"/>
  <c r="O339" i="7"/>
  <c r="M339" i="7"/>
  <c r="L339" i="7"/>
  <c r="J338" i="7"/>
  <c r="Q338" i="7"/>
  <c r="O338" i="7"/>
  <c r="L338" i="7"/>
  <c r="J337" i="7"/>
  <c r="Q337" i="7"/>
  <c r="O337" i="7"/>
  <c r="M337" i="7"/>
  <c r="L337" i="7"/>
  <c r="J336" i="7"/>
  <c r="Q336" i="7"/>
  <c r="O336" i="7"/>
  <c r="L336" i="7"/>
  <c r="J335" i="7"/>
  <c r="M335" i="7"/>
  <c r="O335" i="7"/>
  <c r="L335" i="7"/>
  <c r="J334" i="7"/>
  <c r="O334" i="7"/>
  <c r="L334" i="7"/>
  <c r="J333" i="7"/>
  <c r="O333" i="7"/>
  <c r="Q333" i="7"/>
  <c r="M333" i="7"/>
  <c r="L333" i="7"/>
  <c r="J332" i="7"/>
  <c r="Q332" i="7"/>
  <c r="O332" i="7"/>
  <c r="L332" i="7"/>
  <c r="J331" i="7"/>
  <c r="M331" i="7"/>
  <c r="L331" i="7"/>
  <c r="J330" i="7"/>
  <c r="Q330" i="7"/>
  <c r="O330" i="7"/>
  <c r="L330" i="7"/>
  <c r="J329" i="7"/>
  <c r="Q329" i="7"/>
  <c r="O329" i="7"/>
  <c r="M329" i="7"/>
  <c r="L329" i="7"/>
  <c r="J328" i="7"/>
  <c r="Q328" i="7"/>
  <c r="O328" i="7"/>
  <c r="L328" i="7"/>
  <c r="J327" i="7"/>
  <c r="M327" i="7"/>
  <c r="Q327" i="7"/>
  <c r="O327" i="7"/>
  <c r="L327" i="7"/>
  <c r="J325" i="7"/>
  <c r="O325" i="7"/>
  <c r="Q325" i="7"/>
  <c r="L325" i="7"/>
  <c r="J324" i="7"/>
  <c r="M324" i="7"/>
  <c r="L324" i="7"/>
  <c r="J322" i="7"/>
  <c r="Q322" i="7"/>
  <c r="L322" i="7"/>
  <c r="J321" i="7"/>
  <c r="L321" i="7"/>
  <c r="J320" i="7"/>
  <c r="Q320" i="7"/>
  <c r="O320" i="7"/>
  <c r="L320" i="7"/>
  <c r="J319" i="7"/>
  <c r="Q319" i="7"/>
  <c r="O319" i="7"/>
  <c r="M319" i="7"/>
  <c r="L319" i="7"/>
  <c r="J318" i="7"/>
  <c r="Q318" i="7"/>
  <c r="O318" i="7"/>
  <c r="L318" i="7"/>
  <c r="J317" i="7"/>
  <c r="M317" i="7"/>
  <c r="O317" i="7"/>
  <c r="L317" i="7"/>
  <c r="J316" i="7"/>
  <c r="O316" i="7"/>
  <c r="L316" i="7"/>
  <c r="J315" i="7"/>
  <c r="L315" i="7"/>
  <c r="J314" i="7"/>
  <c r="L314" i="7"/>
  <c r="J313" i="7"/>
  <c r="O313" i="7"/>
  <c r="L313" i="7"/>
  <c r="J312" i="7"/>
  <c r="Q312" i="7"/>
  <c r="O312" i="7"/>
  <c r="L312" i="7"/>
  <c r="J311" i="7"/>
  <c r="Q311" i="7"/>
  <c r="O311" i="7"/>
  <c r="M311" i="7"/>
  <c r="L311" i="7"/>
  <c r="J310" i="7"/>
  <c r="L310" i="7"/>
  <c r="J309" i="7"/>
  <c r="L309" i="7"/>
  <c r="J307" i="7"/>
  <c r="L307" i="7"/>
  <c r="J306" i="7"/>
  <c r="Q306" i="7"/>
  <c r="L306" i="7"/>
  <c r="J305" i="7"/>
  <c r="O305" i="7"/>
  <c r="L305" i="7"/>
  <c r="J304" i="7"/>
  <c r="Q304" i="7"/>
  <c r="O304" i="7"/>
  <c r="M304" i="7"/>
  <c r="L304" i="7"/>
  <c r="J303" i="7"/>
  <c r="Q303" i="7"/>
  <c r="O303" i="7"/>
  <c r="L303" i="7"/>
  <c r="J302" i="7"/>
  <c r="Q302" i="7"/>
  <c r="O302" i="7"/>
  <c r="M302" i="7"/>
  <c r="L302" i="7"/>
  <c r="J301" i="7"/>
  <c r="O301" i="7"/>
  <c r="Q301" i="7"/>
  <c r="L301" i="7"/>
  <c r="J300" i="7"/>
  <c r="Q300" i="7"/>
  <c r="L300" i="7"/>
  <c r="J299" i="7"/>
  <c r="L299" i="7"/>
  <c r="J298" i="7"/>
  <c r="O298" i="7"/>
  <c r="Q298" i="7"/>
  <c r="M298" i="7"/>
  <c r="L298" i="7"/>
  <c r="J297" i="7"/>
  <c r="Q297" i="7"/>
  <c r="O297" i="7"/>
  <c r="L297" i="7"/>
  <c r="J296" i="7"/>
  <c r="Q296" i="7"/>
  <c r="M296" i="7"/>
  <c r="L296" i="7"/>
  <c r="J295" i="7"/>
  <c r="Q295" i="7"/>
  <c r="O295" i="7"/>
  <c r="L295" i="7"/>
  <c r="J293" i="7"/>
  <c r="Q293" i="7"/>
  <c r="O293" i="7"/>
  <c r="M293" i="7"/>
  <c r="L293" i="7"/>
  <c r="J292" i="7"/>
  <c r="Q292" i="7"/>
  <c r="O292" i="7"/>
  <c r="L292" i="7"/>
  <c r="J291" i="7"/>
  <c r="M291" i="7"/>
  <c r="Q291" i="7"/>
  <c r="O291" i="7"/>
  <c r="L291" i="7"/>
  <c r="J290" i="7"/>
  <c r="O290" i="7"/>
  <c r="Q290" i="7"/>
  <c r="L290" i="7"/>
  <c r="J289" i="7"/>
  <c r="O289" i="7"/>
  <c r="M289" i="7"/>
  <c r="L289" i="7"/>
  <c r="J288" i="7"/>
  <c r="Q288" i="7"/>
  <c r="L288" i="7"/>
  <c r="J287" i="7"/>
  <c r="L287" i="7"/>
  <c r="J286" i="7"/>
  <c r="Q286" i="7"/>
  <c r="O286" i="7"/>
  <c r="L286" i="7"/>
  <c r="J285" i="7"/>
  <c r="Q285" i="7"/>
  <c r="O285" i="7"/>
  <c r="M285" i="7"/>
  <c r="L285" i="7"/>
  <c r="J284" i="7"/>
  <c r="Q284" i="7"/>
  <c r="O284" i="7"/>
  <c r="L284" i="7"/>
  <c r="J283" i="7"/>
  <c r="M283" i="7"/>
  <c r="O283" i="7"/>
  <c r="L283" i="7"/>
  <c r="J282" i="7"/>
  <c r="O282" i="7"/>
  <c r="L282" i="7"/>
  <c r="J281" i="7"/>
  <c r="L281" i="7"/>
  <c r="J280" i="7"/>
  <c r="L280" i="7"/>
  <c r="J279" i="7"/>
  <c r="O279" i="7"/>
  <c r="L279" i="7"/>
  <c r="J278" i="7"/>
  <c r="Q278" i="7"/>
  <c r="O278" i="7"/>
  <c r="L278" i="7"/>
  <c r="J277" i="7"/>
  <c r="Q277" i="7"/>
  <c r="O277" i="7"/>
  <c r="M277" i="7"/>
  <c r="L277" i="7"/>
  <c r="J276" i="7"/>
  <c r="L276" i="7"/>
  <c r="J275" i="7"/>
  <c r="L275" i="7"/>
  <c r="J274" i="7"/>
  <c r="L274" i="7"/>
  <c r="J273" i="7"/>
  <c r="L273" i="7"/>
  <c r="J272" i="7"/>
  <c r="O272" i="7"/>
  <c r="L272" i="7"/>
  <c r="J271" i="7"/>
  <c r="Q271" i="7"/>
  <c r="O271" i="7"/>
  <c r="M271" i="7"/>
  <c r="L271" i="7"/>
  <c r="J270" i="7"/>
  <c r="Q270" i="7"/>
  <c r="O270" i="7"/>
  <c r="L270" i="7"/>
  <c r="J269" i="7"/>
  <c r="Q269" i="7"/>
  <c r="O269" i="7"/>
  <c r="M269" i="7"/>
  <c r="L269" i="7"/>
  <c r="J268" i="7"/>
  <c r="O268" i="7"/>
  <c r="Q268" i="7"/>
  <c r="L268" i="7"/>
  <c r="J267" i="7"/>
  <c r="Q267" i="7"/>
  <c r="L267" i="7"/>
  <c r="J266" i="7"/>
  <c r="L266" i="7"/>
  <c r="J265" i="7"/>
  <c r="O265" i="7"/>
  <c r="Q265" i="7"/>
  <c r="M265" i="7"/>
  <c r="L265" i="7"/>
  <c r="J264" i="7"/>
  <c r="Q264" i="7"/>
  <c r="O264" i="7"/>
  <c r="L264" i="7"/>
  <c r="J263" i="7"/>
  <c r="L263" i="7"/>
  <c r="J261" i="7"/>
  <c r="O261" i="7"/>
  <c r="Q261" i="7"/>
  <c r="L261" i="7"/>
  <c r="J260" i="7"/>
  <c r="O260" i="7"/>
  <c r="Q260" i="7"/>
  <c r="M260" i="7"/>
  <c r="L260" i="7"/>
  <c r="J259" i="7"/>
  <c r="Q259" i="7"/>
  <c r="O259" i="7"/>
  <c r="L259" i="7"/>
  <c r="J258" i="7"/>
  <c r="Q258" i="7"/>
  <c r="M258" i="7"/>
  <c r="L258" i="7"/>
  <c r="J256" i="7"/>
  <c r="Q256" i="7"/>
  <c r="O256" i="7"/>
  <c r="L256" i="7"/>
  <c r="J255" i="7"/>
  <c r="Q255" i="7"/>
  <c r="O255" i="7"/>
  <c r="M255" i="7"/>
  <c r="L255" i="7"/>
  <c r="J254" i="7"/>
  <c r="Q254" i="7"/>
  <c r="O254" i="7"/>
  <c r="L254" i="7"/>
  <c r="J253" i="7"/>
  <c r="M253" i="7"/>
  <c r="Q253" i="7"/>
  <c r="O253" i="7"/>
  <c r="L253" i="7"/>
  <c r="J252" i="7"/>
  <c r="O252" i="7"/>
  <c r="Q252" i="7"/>
  <c r="L252" i="7"/>
  <c r="J251" i="7"/>
  <c r="O251" i="7"/>
  <c r="M251" i="7"/>
  <c r="L251" i="7"/>
  <c r="J250" i="7"/>
  <c r="Q250" i="7"/>
  <c r="L250" i="7"/>
  <c r="J249" i="7"/>
  <c r="L249" i="7"/>
  <c r="J248" i="7"/>
  <c r="Q248" i="7"/>
  <c r="O248" i="7"/>
  <c r="L248" i="7"/>
  <c r="J247" i="7"/>
  <c r="Q247" i="7"/>
  <c r="O247" i="7"/>
  <c r="M247" i="7"/>
  <c r="L247" i="7"/>
  <c r="J246" i="7"/>
  <c r="Q246" i="7"/>
  <c r="O246" i="7"/>
  <c r="L246" i="7"/>
  <c r="J245" i="7"/>
  <c r="M245" i="7"/>
  <c r="O245" i="7"/>
  <c r="L245" i="7"/>
  <c r="J244" i="7"/>
  <c r="O244" i="7"/>
  <c r="L244" i="7"/>
  <c r="J243" i="7"/>
  <c r="L243" i="7"/>
  <c r="J242" i="7"/>
  <c r="L242" i="7"/>
  <c r="J241" i="7"/>
  <c r="L241" i="7"/>
  <c r="J240" i="7"/>
  <c r="Q240" i="7"/>
  <c r="O240" i="7"/>
  <c r="L240" i="7"/>
  <c r="J239" i="7"/>
  <c r="Q239" i="7"/>
  <c r="O239" i="7"/>
  <c r="M239" i="7"/>
  <c r="L239" i="7"/>
  <c r="J238" i="7"/>
  <c r="L238" i="7"/>
  <c r="J237" i="7"/>
  <c r="L237" i="7"/>
  <c r="J236" i="7"/>
  <c r="L236" i="7"/>
  <c r="J235" i="7"/>
  <c r="Q235" i="7"/>
  <c r="L235" i="7"/>
  <c r="J234" i="7"/>
  <c r="Q234" i="7"/>
  <c r="O234" i="7"/>
  <c r="L234" i="7"/>
  <c r="J233" i="7"/>
  <c r="Q233" i="7"/>
  <c r="O233" i="7"/>
  <c r="M233" i="7"/>
  <c r="L233" i="7"/>
  <c r="J232" i="7"/>
  <c r="Q232" i="7"/>
  <c r="O232" i="7"/>
  <c r="L232" i="7"/>
  <c r="J231" i="7"/>
  <c r="Q231" i="7"/>
  <c r="O231" i="7"/>
  <c r="M231" i="7"/>
  <c r="L231" i="7"/>
  <c r="J230" i="7"/>
  <c r="Q230" i="7"/>
  <c r="L230" i="7"/>
  <c r="J229" i="7"/>
  <c r="L229" i="7"/>
  <c r="J228" i="7"/>
  <c r="L228" i="7"/>
  <c r="J227" i="7"/>
  <c r="O227" i="7"/>
  <c r="Q227" i="7"/>
  <c r="M227" i="7"/>
  <c r="L227" i="7"/>
  <c r="J226" i="7"/>
  <c r="Q226" i="7"/>
  <c r="O226" i="7"/>
  <c r="L226" i="7"/>
  <c r="J225" i="7"/>
  <c r="Q225" i="7"/>
  <c r="M225" i="7"/>
  <c r="L225" i="7"/>
  <c r="J224" i="7"/>
  <c r="Q224" i="7"/>
  <c r="O224" i="7"/>
  <c r="L224" i="7"/>
  <c r="J222" i="7"/>
  <c r="Q222" i="7"/>
  <c r="O222" i="7"/>
  <c r="M222" i="7"/>
  <c r="L222" i="7"/>
  <c r="J221" i="7"/>
  <c r="Q221" i="7"/>
  <c r="O221" i="7"/>
  <c r="L221" i="7"/>
  <c r="J219" i="7"/>
  <c r="M219" i="7"/>
  <c r="Q219" i="7"/>
  <c r="O219" i="7"/>
  <c r="L219" i="7"/>
  <c r="J218" i="7"/>
  <c r="O218" i="7"/>
  <c r="Q218" i="7"/>
  <c r="L218" i="7"/>
  <c r="J217" i="7"/>
  <c r="O217" i="7"/>
  <c r="Q217" i="7"/>
  <c r="M217" i="7"/>
  <c r="L217" i="7"/>
  <c r="J216" i="7"/>
  <c r="Q216" i="7"/>
  <c r="O216" i="7"/>
  <c r="L216" i="7"/>
  <c r="J215" i="7"/>
  <c r="L215" i="7"/>
  <c r="J214" i="7"/>
  <c r="Q214" i="7"/>
  <c r="O214" i="7"/>
  <c r="L214" i="7"/>
  <c r="J213" i="7"/>
  <c r="Q213" i="7"/>
  <c r="O213" i="7"/>
  <c r="M213" i="7"/>
  <c r="L213" i="7"/>
  <c r="J212" i="7"/>
  <c r="Q212" i="7"/>
  <c r="O212" i="7"/>
  <c r="L212" i="7"/>
  <c r="J211" i="7"/>
  <c r="M211" i="7"/>
  <c r="O211" i="7"/>
  <c r="L211" i="7"/>
  <c r="J210" i="7"/>
  <c r="O210" i="7"/>
  <c r="L210" i="7"/>
  <c r="J209" i="7"/>
  <c r="L209" i="7"/>
  <c r="J208" i="7"/>
  <c r="L208" i="7"/>
  <c r="J207" i="7"/>
  <c r="O207" i="7"/>
  <c r="L207" i="7"/>
  <c r="J206" i="7"/>
  <c r="Q206" i="7"/>
  <c r="O206" i="7"/>
  <c r="L206" i="7"/>
  <c r="J205" i="7"/>
  <c r="Q205" i="7"/>
  <c r="O205" i="7"/>
  <c r="M205" i="7"/>
  <c r="L205" i="7"/>
  <c r="J204" i="7"/>
  <c r="L204" i="7"/>
  <c r="J203" i="7"/>
  <c r="L203" i="7"/>
  <c r="J202" i="7"/>
  <c r="L202" i="7"/>
  <c r="J201" i="7"/>
  <c r="L201" i="7"/>
  <c r="J200" i="7"/>
  <c r="O200" i="7"/>
  <c r="L200" i="7"/>
  <c r="J199" i="7"/>
  <c r="Q199" i="7"/>
  <c r="O199" i="7"/>
  <c r="M199" i="7"/>
  <c r="L199" i="7"/>
  <c r="J198" i="7"/>
  <c r="Q198" i="7"/>
  <c r="O198" i="7"/>
  <c r="L198" i="7"/>
  <c r="J197" i="7"/>
  <c r="Q197" i="7"/>
  <c r="O197" i="7"/>
  <c r="M197" i="7"/>
  <c r="L197" i="7"/>
  <c r="J196" i="7"/>
  <c r="Q196" i="7"/>
  <c r="L196" i="7"/>
  <c r="J195" i="7"/>
  <c r="Q195" i="7"/>
  <c r="L195" i="7"/>
  <c r="J194" i="7"/>
  <c r="O194" i="7"/>
  <c r="Q194" i="7"/>
  <c r="L194" i="7"/>
  <c r="J193" i="7"/>
  <c r="O193" i="7"/>
  <c r="Q193" i="7"/>
  <c r="M193" i="7"/>
  <c r="L193" i="7"/>
  <c r="J192" i="7"/>
  <c r="Q192" i="7"/>
  <c r="O192" i="7"/>
  <c r="L192" i="7"/>
  <c r="J191" i="7"/>
  <c r="Q191" i="7"/>
  <c r="O191" i="7"/>
  <c r="M191" i="7"/>
  <c r="L191" i="7"/>
  <c r="J190" i="7"/>
  <c r="Q190" i="7"/>
  <c r="O190" i="7"/>
  <c r="L190" i="7"/>
  <c r="J189" i="7"/>
  <c r="Q189" i="7"/>
  <c r="O189" i="7"/>
  <c r="M189" i="7"/>
  <c r="L189" i="7"/>
  <c r="J188" i="7"/>
  <c r="Q188" i="7"/>
  <c r="O188" i="7"/>
  <c r="L188" i="7"/>
  <c r="J187" i="7"/>
  <c r="M187" i="7"/>
  <c r="Q187" i="7"/>
  <c r="O187" i="7"/>
  <c r="L187" i="7"/>
  <c r="J186" i="7"/>
  <c r="O186" i="7"/>
  <c r="Q186" i="7"/>
  <c r="L186" i="7"/>
  <c r="J185" i="7"/>
  <c r="O185" i="7"/>
  <c r="Q185" i="7"/>
  <c r="M185" i="7"/>
  <c r="L185" i="7"/>
  <c r="J182" i="7"/>
  <c r="Q182" i="7"/>
  <c r="O182" i="7"/>
  <c r="L182" i="7"/>
  <c r="J181" i="7"/>
  <c r="L181" i="7"/>
  <c r="J180" i="7"/>
  <c r="Q180" i="7"/>
  <c r="O180" i="7"/>
  <c r="L180" i="7"/>
  <c r="J179" i="7"/>
  <c r="Q179" i="7"/>
  <c r="O179" i="7"/>
  <c r="M179" i="7"/>
  <c r="L179" i="7"/>
  <c r="J178" i="7"/>
  <c r="Q178" i="7"/>
  <c r="O178" i="7"/>
  <c r="L178" i="7"/>
  <c r="J177" i="7"/>
  <c r="M177" i="7"/>
  <c r="Q177" i="7"/>
  <c r="O177" i="7"/>
  <c r="L177" i="7"/>
  <c r="J176" i="7"/>
  <c r="O176" i="7"/>
  <c r="Q176" i="7"/>
  <c r="L176" i="7"/>
  <c r="J175" i="7"/>
  <c r="L175" i="7"/>
  <c r="J174" i="7"/>
  <c r="L174" i="7"/>
  <c r="J173" i="7"/>
  <c r="L173" i="7"/>
  <c r="J172" i="7"/>
  <c r="Q172" i="7"/>
  <c r="O172" i="7"/>
  <c r="L172" i="7"/>
  <c r="J171" i="7"/>
  <c r="Q171" i="7"/>
  <c r="O171" i="7"/>
  <c r="M171" i="7"/>
  <c r="L171" i="7"/>
  <c r="J170" i="7"/>
  <c r="L170" i="7"/>
  <c r="J169" i="7"/>
  <c r="L169" i="7"/>
  <c r="J168" i="7"/>
  <c r="L168" i="7"/>
  <c r="J167" i="7"/>
  <c r="Q167" i="7"/>
  <c r="L167" i="7"/>
  <c r="J166" i="7"/>
  <c r="Q166" i="7"/>
  <c r="O166" i="7"/>
  <c r="L166" i="7"/>
  <c r="J165" i="7"/>
  <c r="Q165" i="7"/>
  <c r="O165" i="7"/>
  <c r="M165" i="7"/>
  <c r="L165" i="7"/>
  <c r="J164" i="7"/>
  <c r="Q164" i="7"/>
  <c r="O164" i="7"/>
  <c r="L164" i="7"/>
  <c r="J163" i="7"/>
  <c r="Q163" i="7"/>
  <c r="O163" i="7"/>
  <c r="M163" i="7"/>
  <c r="L163" i="7"/>
  <c r="J162" i="7"/>
  <c r="O162" i="7"/>
  <c r="Q162" i="7"/>
  <c r="L162" i="7"/>
  <c r="J161" i="7"/>
  <c r="L161" i="7"/>
  <c r="J160" i="7"/>
  <c r="Q160" i="7"/>
  <c r="L160" i="7"/>
  <c r="J159" i="7"/>
  <c r="O159" i="7"/>
  <c r="Q159" i="7"/>
  <c r="M159" i="7"/>
  <c r="L159" i="7"/>
  <c r="J158" i="7"/>
  <c r="Q158" i="7"/>
  <c r="O158" i="7"/>
  <c r="L158" i="7"/>
  <c r="J157" i="7"/>
  <c r="Q157" i="7"/>
  <c r="O157" i="7"/>
  <c r="M157" i="7"/>
  <c r="L157" i="7"/>
  <c r="J156" i="7"/>
  <c r="Q156" i="7"/>
  <c r="O156" i="7"/>
  <c r="L156" i="7"/>
  <c r="J155" i="7"/>
  <c r="Q155" i="7"/>
  <c r="O155" i="7"/>
  <c r="M155" i="7"/>
  <c r="L155" i="7"/>
  <c r="J154" i="7"/>
  <c r="Q154" i="7"/>
  <c r="O154" i="7"/>
  <c r="L154" i="7"/>
  <c r="J153" i="7"/>
  <c r="M153" i="7"/>
  <c r="Q153" i="7"/>
  <c r="O153" i="7"/>
  <c r="L153" i="7"/>
  <c r="J152" i="7"/>
  <c r="Q152" i="7"/>
  <c r="L152" i="7"/>
  <c r="J151" i="7"/>
  <c r="O151" i="7"/>
  <c r="Q151" i="7"/>
  <c r="M151" i="7"/>
  <c r="L151" i="7"/>
  <c r="J150" i="7"/>
  <c r="Q150" i="7"/>
  <c r="O150" i="7"/>
  <c r="L150" i="7"/>
  <c r="J149" i="7"/>
  <c r="L149" i="7"/>
  <c r="J148" i="7"/>
  <c r="Q148" i="7"/>
  <c r="O148" i="7"/>
  <c r="L148" i="7"/>
  <c r="J143" i="7"/>
  <c r="Q143" i="7"/>
  <c r="O143" i="7"/>
  <c r="M143" i="7"/>
  <c r="L143" i="7"/>
  <c r="J142" i="7"/>
  <c r="Q142" i="7"/>
  <c r="O142" i="7"/>
  <c r="L142" i="7"/>
  <c r="J141" i="7"/>
  <c r="M141" i="7"/>
  <c r="Q141" i="7"/>
  <c r="O141" i="7"/>
  <c r="L141" i="7"/>
  <c r="J140" i="7"/>
  <c r="Q140" i="7"/>
  <c r="L140" i="7"/>
  <c r="J139" i="7"/>
  <c r="L139" i="7"/>
  <c r="J138" i="7"/>
  <c r="L138" i="7"/>
  <c r="J137" i="7"/>
  <c r="O137" i="7"/>
  <c r="L137" i="7"/>
  <c r="J136" i="7"/>
  <c r="Q136" i="7"/>
  <c r="O136" i="7"/>
  <c r="L136" i="7"/>
  <c r="J135" i="7"/>
  <c r="Q135" i="7"/>
  <c r="O135" i="7"/>
  <c r="M135" i="7"/>
  <c r="L135" i="7"/>
  <c r="J134" i="7"/>
  <c r="L134" i="7"/>
  <c r="J133" i="7"/>
  <c r="L133" i="7"/>
  <c r="J132" i="7"/>
  <c r="L132" i="7"/>
  <c r="J131" i="7"/>
  <c r="L131" i="7"/>
  <c r="J130" i="7"/>
  <c r="L130" i="7"/>
  <c r="J128" i="7"/>
  <c r="Q128" i="7"/>
  <c r="O128" i="7"/>
  <c r="M128" i="7"/>
  <c r="L128" i="7"/>
  <c r="J127" i="7"/>
  <c r="Q127" i="7"/>
  <c r="O127" i="7"/>
  <c r="L127" i="7"/>
  <c r="J126" i="7"/>
  <c r="Q126" i="7"/>
  <c r="O126" i="7"/>
  <c r="M126" i="7"/>
  <c r="L126" i="7"/>
  <c r="J125" i="7"/>
  <c r="L125" i="7"/>
  <c r="J124" i="7"/>
  <c r="Q124" i="7"/>
  <c r="L124" i="7"/>
  <c r="J123" i="7"/>
  <c r="Q123" i="7"/>
  <c r="L123" i="7"/>
  <c r="J122" i="7"/>
  <c r="O122" i="7"/>
  <c r="Q122" i="7"/>
  <c r="M122" i="7"/>
  <c r="L122" i="7"/>
  <c r="J121" i="7"/>
  <c r="Q121" i="7"/>
  <c r="O121" i="7"/>
  <c r="L121" i="7"/>
  <c r="J120" i="7"/>
  <c r="Q120" i="7"/>
  <c r="O120" i="7"/>
  <c r="M120" i="7"/>
  <c r="L120" i="7"/>
  <c r="J119" i="7"/>
  <c r="Q119" i="7"/>
  <c r="O119" i="7"/>
  <c r="L119" i="7"/>
  <c r="J118" i="7"/>
  <c r="Q118" i="7"/>
  <c r="O118" i="7"/>
  <c r="M118" i="7"/>
  <c r="L118" i="7"/>
  <c r="J117" i="7"/>
  <c r="Q117" i="7"/>
  <c r="O117" i="7"/>
  <c r="L117" i="7"/>
  <c r="J116" i="7"/>
  <c r="M116" i="7"/>
  <c r="Q116" i="7"/>
  <c r="O116" i="7"/>
  <c r="L116" i="7"/>
  <c r="J115" i="7"/>
  <c r="Q115" i="7"/>
  <c r="L115" i="7"/>
  <c r="J114" i="7"/>
  <c r="O114" i="7"/>
  <c r="Q114" i="7"/>
  <c r="M114" i="7"/>
  <c r="L114" i="7"/>
  <c r="J113" i="7"/>
  <c r="Q113" i="7"/>
  <c r="O113" i="7"/>
  <c r="L113" i="7"/>
  <c r="J112" i="7"/>
  <c r="L112" i="7"/>
  <c r="J111" i="7"/>
  <c r="Q111" i="7"/>
  <c r="O111" i="7"/>
  <c r="L111" i="7"/>
  <c r="J110" i="7"/>
  <c r="Q110" i="7"/>
  <c r="O110" i="7"/>
  <c r="M110" i="7"/>
  <c r="L110" i="7"/>
  <c r="J109" i="7"/>
  <c r="Q109" i="7"/>
  <c r="O109" i="7"/>
  <c r="L109" i="7"/>
  <c r="J108" i="7"/>
  <c r="M108" i="7"/>
  <c r="Q108" i="7"/>
  <c r="O108" i="7"/>
  <c r="L108" i="7"/>
  <c r="J107" i="7"/>
  <c r="Q107" i="7"/>
  <c r="L107" i="7"/>
  <c r="J106" i="7"/>
  <c r="L106" i="7"/>
  <c r="J105" i="7"/>
  <c r="L105" i="7"/>
  <c r="J104" i="7"/>
  <c r="L104" i="7"/>
  <c r="J103" i="7"/>
  <c r="Q103" i="7"/>
  <c r="O103" i="7"/>
  <c r="L103" i="7"/>
  <c r="J102" i="7"/>
  <c r="Q102" i="7"/>
  <c r="O102" i="7"/>
  <c r="M102" i="7"/>
  <c r="L102" i="7"/>
  <c r="J101" i="7"/>
  <c r="L101" i="7"/>
  <c r="J99" i="7"/>
  <c r="L99" i="7"/>
  <c r="J98" i="7"/>
  <c r="L98" i="7"/>
  <c r="J97" i="7"/>
  <c r="Q97" i="7"/>
  <c r="L97" i="7"/>
  <c r="J96" i="7"/>
  <c r="Q96" i="7"/>
  <c r="O96" i="7"/>
  <c r="L96" i="7"/>
  <c r="J95" i="7"/>
  <c r="Q95" i="7"/>
  <c r="O95" i="7"/>
  <c r="M95" i="7"/>
  <c r="L95" i="7"/>
  <c r="J93" i="7"/>
  <c r="Q93" i="7"/>
  <c r="O93" i="7"/>
  <c r="L93" i="7"/>
  <c r="J92" i="7"/>
  <c r="Q92" i="7"/>
  <c r="O92" i="7"/>
  <c r="M92" i="7"/>
  <c r="L92" i="7"/>
  <c r="J91" i="7"/>
  <c r="O91" i="7"/>
  <c r="Q91" i="7"/>
  <c r="L91" i="7"/>
  <c r="J90" i="7"/>
  <c r="L90" i="7"/>
  <c r="J89" i="7"/>
  <c r="Q89" i="7"/>
  <c r="L89" i="7"/>
  <c r="J88" i="7"/>
  <c r="O88" i="7"/>
  <c r="Q88" i="7"/>
  <c r="M88" i="7"/>
  <c r="L88" i="7"/>
  <c r="J87" i="7"/>
  <c r="Q87" i="7"/>
  <c r="O87" i="7"/>
  <c r="L87" i="7"/>
  <c r="J86" i="7"/>
  <c r="Q86" i="7"/>
  <c r="O86" i="7"/>
  <c r="M86" i="7"/>
  <c r="L86" i="7"/>
  <c r="J83" i="7"/>
  <c r="Q83" i="7"/>
  <c r="O83" i="7"/>
  <c r="L83" i="7"/>
  <c r="J81" i="7"/>
  <c r="Q81" i="7"/>
  <c r="O81" i="7"/>
  <c r="M81" i="7"/>
  <c r="L81" i="7"/>
  <c r="J80" i="7"/>
  <c r="Q80" i="7"/>
  <c r="O80" i="7"/>
  <c r="L80" i="7"/>
  <c r="J79" i="7"/>
  <c r="M79" i="7"/>
  <c r="Q79" i="7"/>
  <c r="O79" i="7"/>
  <c r="L79" i="7"/>
  <c r="J78" i="7"/>
  <c r="Q78" i="7"/>
  <c r="L78" i="7"/>
  <c r="J77" i="7"/>
  <c r="O77" i="7"/>
  <c r="Q77" i="7"/>
  <c r="M77" i="7"/>
  <c r="L77" i="7"/>
  <c r="J76" i="7"/>
  <c r="Q76" i="7"/>
  <c r="O76" i="7"/>
  <c r="L76" i="7"/>
  <c r="J75" i="7"/>
  <c r="L75" i="7"/>
  <c r="J74" i="7"/>
  <c r="Q74" i="7"/>
  <c r="O74" i="7"/>
  <c r="L74" i="7"/>
  <c r="J73" i="7"/>
  <c r="Q73" i="7"/>
  <c r="O73" i="7"/>
  <c r="M73" i="7"/>
  <c r="L73" i="7"/>
  <c r="J72" i="7"/>
  <c r="Q72" i="7"/>
  <c r="O72" i="7"/>
  <c r="L72" i="7"/>
  <c r="J71" i="7"/>
  <c r="M71" i="7"/>
  <c r="Q71" i="7"/>
  <c r="O71" i="7"/>
  <c r="L71" i="7"/>
  <c r="J70" i="7"/>
  <c r="Q70" i="7"/>
  <c r="L70" i="7"/>
  <c r="J68" i="7"/>
  <c r="L68" i="7"/>
  <c r="J67" i="7"/>
  <c r="L67" i="7"/>
  <c r="J66" i="7"/>
  <c r="O66" i="7"/>
  <c r="L66" i="7"/>
  <c r="J65" i="7"/>
  <c r="Q65" i="7"/>
  <c r="O65" i="7"/>
  <c r="L65" i="7"/>
  <c r="J64" i="7"/>
  <c r="Q64" i="7"/>
  <c r="O64" i="7"/>
  <c r="M64" i="7"/>
  <c r="L64" i="7"/>
  <c r="J63" i="7"/>
  <c r="L63" i="7"/>
  <c r="J62" i="7"/>
  <c r="L62" i="7"/>
  <c r="J61" i="7"/>
  <c r="L61" i="7"/>
  <c r="J60" i="7"/>
  <c r="L60" i="7"/>
  <c r="J59" i="7"/>
  <c r="Q59" i="7"/>
  <c r="O59" i="7"/>
  <c r="L59" i="7"/>
  <c r="J58" i="7"/>
  <c r="Q58" i="7"/>
  <c r="O58" i="7"/>
  <c r="M58" i="7"/>
  <c r="L58" i="7"/>
  <c r="J57" i="7"/>
  <c r="Q57" i="7"/>
  <c r="O57" i="7"/>
  <c r="L57" i="7"/>
  <c r="J56" i="7"/>
  <c r="Q56" i="7"/>
  <c r="O56" i="7"/>
  <c r="M56" i="7"/>
  <c r="L56" i="7"/>
  <c r="J55" i="7"/>
  <c r="Q55" i="7"/>
  <c r="L55" i="7"/>
  <c r="J54" i="7"/>
  <c r="Q54" i="7"/>
  <c r="L54" i="7"/>
  <c r="J53" i="7"/>
  <c r="Q53" i="7"/>
  <c r="L53" i="7"/>
  <c r="J52" i="7"/>
  <c r="O52" i="7"/>
  <c r="Q52" i="7"/>
  <c r="M52" i="7"/>
  <c r="L52" i="7"/>
  <c r="J51" i="7"/>
  <c r="Q51" i="7"/>
  <c r="O51" i="7"/>
  <c r="L51" i="7"/>
  <c r="J50" i="7"/>
  <c r="Q50" i="7"/>
  <c r="O50" i="7"/>
  <c r="M50" i="7"/>
  <c r="L50" i="7"/>
  <c r="J49" i="7"/>
  <c r="Q49" i="7"/>
  <c r="O49" i="7"/>
  <c r="L49" i="7"/>
  <c r="J48" i="7"/>
  <c r="Q48" i="7"/>
  <c r="O48" i="7"/>
  <c r="M48" i="7"/>
  <c r="L48" i="7"/>
  <c r="J47" i="7"/>
  <c r="Q47" i="7"/>
  <c r="O47" i="7"/>
  <c r="L47" i="7"/>
  <c r="J46" i="7"/>
  <c r="M46" i="7"/>
  <c r="Q46" i="7"/>
  <c r="O46" i="7"/>
  <c r="L46" i="7"/>
  <c r="J45" i="7"/>
  <c r="Q45" i="7"/>
  <c r="L45" i="7"/>
  <c r="J44" i="7"/>
  <c r="O44" i="7"/>
  <c r="Q44" i="7"/>
  <c r="M44" i="7"/>
  <c r="L44" i="7"/>
  <c r="J43" i="7"/>
  <c r="Q43" i="7"/>
  <c r="O43" i="7"/>
  <c r="L43" i="7"/>
  <c r="J42" i="7"/>
  <c r="L42" i="7"/>
  <c r="J41" i="7"/>
  <c r="Q41" i="7"/>
  <c r="O41" i="7"/>
  <c r="L41" i="7"/>
  <c r="J40" i="7"/>
  <c r="Q40" i="7"/>
  <c r="O40" i="7"/>
  <c r="M40" i="7"/>
  <c r="L40" i="7"/>
  <c r="J39" i="7"/>
  <c r="Q39" i="7"/>
  <c r="O39" i="7"/>
  <c r="L39" i="7"/>
  <c r="J38" i="7"/>
  <c r="M38" i="7"/>
  <c r="Q38" i="7"/>
  <c r="O38" i="7"/>
  <c r="L38" i="7"/>
  <c r="J37" i="7"/>
  <c r="Q37" i="7"/>
  <c r="L37" i="7"/>
  <c r="J36" i="7"/>
  <c r="L36" i="7"/>
  <c r="J35" i="7"/>
  <c r="L35" i="7"/>
  <c r="J34" i="7"/>
  <c r="L34" i="7"/>
  <c r="J33" i="7"/>
  <c r="Q33" i="7"/>
  <c r="O33" i="7"/>
  <c r="L33" i="7"/>
  <c r="J31" i="7"/>
  <c r="Q31" i="7"/>
  <c r="O31" i="7"/>
  <c r="M31" i="7"/>
  <c r="L31" i="7"/>
  <c r="J30" i="7"/>
  <c r="L30" i="7"/>
  <c r="J29" i="7"/>
  <c r="L29" i="7"/>
  <c r="J28" i="7"/>
  <c r="L28" i="7"/>
  <c r="J27" i="7"/>
  <c r="Q27" i="7"/>
  <c r="L27" i="7"/>
  <c r="J26" i="7"/>
  <c r="Q26" i="7"/>
  <c r="O26" i="7"/>
  <c r="L26" i="7"/>
  <c r="J25" i="7"/>
  <c r="Q25" i="7"/>
  <c r="O25" i="7"/>
  <c r="M25" i="7"/>
  <c r="L25" i="7"/>
  <c r="J24" i="7"/>
  <c r="Q24" i="7"/>
  <c r="O24" i="7"/>
  <c r="L24" i="7"/>
  <c r="J23" i="7"/>
  <c r="Q23" i="7"/>
  <c r="O23" i="7"/>
  <c r="M23" i="7"/>
  <c r="L23" i="7"/>
  <c r="J22" i="7"/>
  <c r="Q22" i="7"/>
  <c r="L22" i="7"/>
  <c r="J21" i="7"/>
  <c r="L21" i="7"/>
  <c r="J20" i="7"/>
  <c r="Q20" i="7"/>
  <c r="L20" i="7"/>
  <c r="J19" i="7"/>
  <c r="O19" i="7"/>
  <c r="Q19" i="7"/>
  <c r="M19" i="7"/>
  <c r="L19" i="7"/>
  <c r="J18" i="7"/>
  <c r="Q18" i="7"/>
  <c r="O18" i="7"/>
  <c r="L18" i="7"/>
  <c r="J17" i="7"/>
  <c r="Q17" i="7"/>
  <c r="O17" i="7"/>
  <c r="M17" i="7"/>
  <c r="L17" i="7"/>
  <c r="J16" i="7"/>
  <c r="Q16" i="7"/>
  <c r="O16" i="7"/>
  <c r="L16" i="7"/>
  <c r="J15" i="7"/>
  <c r="Q15" i="7"/>
  <c r="O15" i="7"/>
  <c r="M15" i="7"/>
  <c r="L15" i="7"/>
  <c r="J14" i="7"/>
  <c r="Q14" i="7"/>
  <c r="O14" i="7"/>
  <c r="L14" i="7"/>
  <c r="J13" i="7"/>
  <c r="M13" i="7"/>
  <c r="Q13" i="7"/>
  <c r="O13" i="7"/>
  <c r="L13" i="7"/>
  <c r="J12" i="7"/>
  <c r="Q12" i="7"/>
  <c r="L12" i="7"/>
  <c r="J11" i="7"/>
  <c r="O11" i="7"/>
  <c r="Q11" i="7"/>
  <c r="M11" i="7"/>
  <c r="L11" i="7"/>
  <c r="J10" i="7"/>
  <c r="Q10" i="7"/>
  <c r="O10" i="7"/>
  <c r="L10" i="7"/>
  <c r="J9" i="7"/>
  <c r="L9" i="7"/>
  <c r="J8" i="7"/>
  <c r="Q8" i="7"/>
  <c r="O8" i="7"/>
  <c r="L8" i="7"/>
  <c r="J7" i="7"/>
  <c r="Q7" i="7"/>
  <c r="O7" i="7"/>
  <c r="M7" i="7"/>
  <c r="L7" i="7"/>
  <c r="J6" i="7"/>
  <c r="Q6" i="7"/>
  <c r="O6" i="7"/>
  <c r="L6" i="7"/>
  <c r="J5" i="7"/>
  <c r="M5" i="7"/>
  <c r="Q5" i="7"/>
  <c r="O5" i="7"/>
  <c r="L5" i="7"/>
  <c r="J4" i="7"/>
  <c r="Q4" i="7"/>
  <c r="L4" i="7"/>
  <c r="J3" i="7"/>
  <c r="L3" i="7"/>
  <c r="J2" i="7"/>
  <c r="L2" i="7"/>
  <c r="M6" i="7"/>
  <c r="M8" i="7"/>
  <c r="M10" i="7"/>
  <c r="M14" i="7"/>
  <c r="M16" i="7"/>
  <c r="M24" i="7"/>
  <c r="M26" i="7"/>
  <c r="M33" i="7"/>
  <c r="M35" i="7"/>
  <c r="M39" i="7"/>
  <c r="M41" i="7"/>
  <c r="M43" i="7"/>
  <c r="M47" i="7"/>
  <c r="M49" i="7"/>
  <c r="M51" i="7"/>
  <c r="M57" i="7"/>
  <c r="M59" i="7"/>
  <c r="M65" i="7"/>
  <c r="M72" i="7"/>
  <c r="M74" i="7"/>
  <c r="M76" i="7"/>
  <c r="M80" i="7"/>
  <c r="M83" i="7"/>
  <c r="M87" i="7"/>
  <c r="M91" i="7"/>
  <c r="M93" i="7"/>
  <c r="M96" i="7"/>
  <c r="M103" i="7"/>
  <c r="M109" i="7"/>
  <c r="M111" i="7"/>
  <c r="M113" i="7"/>
  <c r="M117" i="7"/>
  <c r="M119" i="7"/>
  <c r="M121" i="7"/>
  <c r="M127" i="7"/>
  <c r="M136" i="7"/>
  <c r="M138" i="7"/>
  <c r="M142" i="7"/>
  <c r="M148" i="7"/>
  <c r="M150" i="7"/>
  <c r="M154" i="7"/>
  <c r="M156" i="7"/>
  <c r="M158" i="7"/>
  <c r="M162" i="7"/>
  <c r="M164" i="7"/>
  <c r="M166" i="7"/>
  <c r="M172" i="7"/>
  <c r="M174" i="7"/>
  <c r="M176" i="7"/>
  <c r="M178" i="7"/>
  <c r="M180" i="7"/>
  <c r="M182" i="7"/>
  <c r="M186" i="7"/>
  <c r="M188" i="7"/>
  <c r="M190" i="7"/>
  <c r="M192" i="7"/>
  <c r="M194" i="7"/>
  <c r="M198" i="7"/>
  <c r="M202" i="7"/>
  <c r="M206" i="7"/>
  <c r="M210" i="7"/>
  <c r="M212" i="7"/>
  <c r="M214" i="7"/>
  <c r="M216" i="7"/>
  <c r="M218" i="7"/>
  <c r="M221" i="7"/>
  <c r="M224" i="7"/>
  <c r="M226" i="7"/>
  <c r="M232" i="7"/>
  <c r="M234" i="7"/>
  <c r="M240" i="7"/>
  <c r="M242" i="7"/>
  <c r="M244" i="7"/>
  <c r="M246" i="7"/>
  <c r="M248" i="7"/>
  <c r="M250" i="7"/>
  <c r="M252" i="7"/>
  <c r="M254" i="7"/>
  <c r="M256" i="7"/>
  <c r="M259" i="7"/>
  <c r="M261" i="7"/>
  <c r="M264" i="7"/>
  <c r="M268" i="7"/>
  <c r="M270" i="7"/>
  <c r="M274" i="7"/>
  <c r="M276" i="7"/>
  <c r="M278" i="7"/>
  <c r="M282" i="7"/>
  <c r="M284" i="7"/>
  <c r="M286" i="7"/>
  <c r="M288" i="7"/>
  <c r="M290" i="7"/>
  <c r="M292" i="7"/>
  <c r="M295" i="7"/>
  <c r="M297" i="7"/>
  <c r="M299" i="7"/>
  <c r="M301" i="7"/>
  <c r="M303" i="7"/>
  <c r="M307" i="7"/>
  <c r="M310" i="7"/>
  <c r="M312" i="7"/>
  <c r="M316" i="7"/>
  <c r="M318" i="7"/>
  <c r="M320" i="7"/>
  <c r="M322" i="7"/>
  <c r="M325" i="7"/>
  <c r="M328" i="7"/>
  <c r="M330" i="7"/>
  <c r="M332" i="7"/>
  <c r="M334" i="7"/>
  <c r="M336" i="7"/>
  <c r="M338" i="7"/>
  <c r="M340" i="7"/>
  <c r="M342" i="7"/>
  <c r="M346" i="7"/>
  <c r="M348" i="7"/>
  <c r="M350" i="7"/>
  <c r="M352" i="7"/>
  <c r="M354" i="7"/>
  <c r="M356" i="7"/>
  <c r="M358" i="7"/>
  <c r="M361" i="7"/>
  <c r="M363" i="7"/>
  <c r="M365" i="7"/>
  <c r="M367" i="7"/>
  <c r="M369" i="7"/>
  <c r="M371" i="7"/>
  <c r="M373" i="7"/>
  <c r="M377" i="7"/>
  <c r="M379" i="7"/>
  <c r="M381" i="7"/>
  <c r="M383" i="7"/>
  <c r="M385" i="7"/>
  <c r="M387" i="7"/>
  <c r="M391" i="7"/>
  <c r="M393" i="7"/>
  <c r="M395" i="7"/>
  <c r="M398" i="7"/>
  <c r="M400" i="7"/>
  <c r="M402" i="7"/>
  <c r="M404" i="7"/>
  <c r="M406" i="7"/>
  <c r="M409" i="7"/>
  <c r="M412" i="7"/>
  <c r="M414" i="7"/>
  <c r="M416" i="7"/>
  <c r="M418" i="7"/>
  <c r="M420" i="7"/>
  <c r="M422" i="7"/>
  <c r="M424" i="7"/>
  <c r="M427" i="7"/>
  <c r="M430" i="7"/>
  <c r="M432" i="7"/>
  <c r="M434" i="7"/>
  <c r="M436" i="7"/>
  <c r="M438" i="7"/>
  <c r="M440" i="7"/>
  <c r="M442" i="7"/>
  <c r="M444" i="7"/>
  <c r="M446" i="7"/>
  <c r="M448" i="7"/>
  <c r="M452" i="7"/>
  <c r="M454" i="7"/>
  <c r="M456" i="7"/>
  <c r="M458" i="7"/>
  <c r="M460" i="7"/>
  <c r="M463" i="7"/>
  <c r="M465" i="7"/>
  <c r="M467" i="7"/>
  <c r="M469" i="7"/>
  <c r="M471" i="7"/>
  <c r="M473" i="7"/>
  <c r="M475" i="7"/>
  <c r="M477" i="7"/>
  <c r="M479" i="7"/>
  <c r="M481" i="7"/>
  <c r="M483" i="7"/>
  <c r="M487" i="7"/>
  <c r="M495" i="7"/>
  <c r="M497" i="7"/>
  <c r="M500" i="7"/>
  <c r="M502" i="7"/>
  <c r="M504" i="7"/>
  <c r="M506" i="7"/>
  <c r="M508" i="7"/>
  <c r="M510" i="7"/>
  <c r="M512" i="7"/>
  <c r="M515" i="7"/>
  <c r="M517" i="7"/>
  <c r="M519" i="7"/>
  <c r="M521" i="7"/>
  <c r="M523" i="7"/>
  <c r="M525" i="7"/>
  <c r="M528" i="7"/>
  <c r="M531" i="7"/>
  <c r="M533" i="7"/>
  <c r="M535" i="7"/>
  <c r="M537" i="7"/>
  <c r="M539" i="7"/>
  <c r="M541" i="7"/>
  <c r="M543" i="7"/>
  <c r="M545" i="7"/>
  <c r="M547" i="7"/>
  <c r="M549" i="7"/>
  <c r="M551" i="7"/>
  <c r="M553" i="7"/>
  <c r="M555" i="7"/>
  <c r="M557" i="7"/>
  <c r="M559" i="7"/>
  <c r="M561" i="7"/>
  <c r="M563" i="7"/>
  <c r="M566" i="7"/>
  <c r="M568" i="7"/>
  <c r="M570" i="7"/>
  <c r="M572" i="7"/>
  <c r="M574" i="7"/>
  <c r="M576" i="7"/>
  <c r="M578" i="7"/>
  <c r="M580" i="7"/>
  <c r="M582" i="7"/>
  <c r="M586" i="7"/>
  <c r="M588" i="7"/>
  <c r="M590" i="7"/>
  <c r="M592" i="7"/>
  <c r="M594" i="7"/>
  <c r="M596" i="7"/>
  <c r="M598" i="7"/>
  <c r="M600" i="7"/>
  <c r="M603" i="7"/>
  <c r="M605" i="7"/>
  <c r="M607" i="7"/>
  <c r="M609" i="7"/>
  <c r="M611" i="7"/>
  <c r="M613" i="7"/>
  <c r="M616" i="7"/>
  <c r="M618" i="7"/>
  <c r="M622" i="7"/>
  <c r="M624" i="7"/>
  <c r="M631" i="7"/>
  <c r="M634" i="7"/>
  <c r="M636" i="7"/>
  <c r="M638" i="7"/>
  <c r="M640" i="7"/>
  <c r="M642" i="7"/>
  <c r="M644" i="7"/>
  <c r="M646" i="7"/>
  <c r="M648" i="7"/>
  <c r="M650" i="7"/>
  <c r="M652" i="7"/>
  <c r="M654" i="7"/>
  <c r="M656" i="7"/>
  <c r="M658" i="7"/>
  <c r="M660" i="7"/>
  <c r="M662" i="7"/>
  <c r="M664" i="7"/>
  <c r="M667" i="7"/>
  <c r="M669" i="7"/>
  <c r="M671" i="7"/>
  <c r="M673" i="7"/>
  <c r="M675" i="7"/>
  <c r="M677" i="7"/>
  <c r="M679" i="7"/>
  <c r="M681" i="7"/>
  <c r="M683" i="7"/>
  <c r="M685" i="7"/>
  <c r="M687" i="7"/>
  <c r="M689" i="7"/>
  <c r="M691" i="7"/>
  <c r="M693" i="7"/>
  <c r="M695" i="7"/>
  <c r="M697" i="7"/>
  <c r="M699" i="7"/>
  <c r="M701" i="7"/>
  <c r="M704" i="7"/>
  <c r="M706" i="7"/>
  <c r="M708" i="7"/>
  <c r="M710" i="7"/>
  <c r="M712" i="7"/>
  <c r="M714" i="7"/>
  <c r="M716" i="7"/>
  <c r="M721" i="7"/>
  <c r="M728" i="7"/>
  <c r="M730" i="7"/>
  <c r="M732" i="7"/>
  <c r="M734" i="7"/>
  <c r="M736" i="7"/>
  <c r="M738" i="7"/>
  <c r="M740" i="7"/>
  <c r="M742" i="7"/>
  <c r="M744" i="7"/>
  <c r="M746" i="7"/>
  <c r="M748" i="7"/>
  <c r="M750" i="7"/>
  <c r="M752" i="7"/>
  <c r="M754" i="7"/>
  <c r="M756" i="7"/>
  <c r="M760" i="7"/>
  <c r="M768" i="7"/>
  <c r="M770" i="7"/>
  <c r="M772" i="7"/>
  <c r="M774" i="7"/>
  <c r="M776" i="7"/>
  <c r="M778" i="7"/>
  <c r="M780" i="7"/>
  <c r="M782" i="7"/>
  <c r="M784" i="7"/>
  <c r="M786" i="7"/>
  <c r="M788" i="7"/>
  <c r="M790" i="7"/>
  <c r="M792" i="7"/>
  <c r="M794" i="7"/>
  <c r="M796" i="7"/>
  <c r="M798" i="7"/>
  <c r="M800" i="7"/>
  <c r="M804" i="7"/>
  <c r="M806" i="7"/>
  <c r="M808" i="7"/>
  <c r="M810" i="7"/>
  <c r="M812" i="7"/>
  <c r="M814" i="7"/>
  <c r="M816" i="7"/>
  <c r="M818" i="7"/>
  <c r="M820" i="7"/>
  <c r="M822" i="7"/>
  <c r="M824" i="7"/>
  <c r="M826" i="7"/>
  <c r="M828" i="7"/>
  <c r="M830" i="7"/>
  <c r="M832" i="7"/>
  <c r="M834" i="7"/>
  <c r="M836" i="7"/>
  <c r="M838" i="7"/>
  <c r="M840" i="7"/>
  <c r="M842" i="7"/>
  <c r="M844" i="7"/>
  <c r="M846" i="7"/>
  <c r="M848" i="7"/>
  <c r="M850" i="7"/>
  <c r="M852" i="7"/>
  <c r="M854" i="7"/>
  <c r="M856" i="7"/>
  <c r="M858" i="7"/>
  <c r="M860" i="7"/>
  <c r="M862" i="7"/>
  <c r="M864" i="7"/>
  <c r="M866" i="7"/>
  <c r="M868" i="7"/>
  <c r="M872" i="7"/>
  <c r="M874" i="7"/>
  <c r="M876" i="7"/>
  <c r="M878" i="7"/>
  <c r="M880" i="7"/>
  <c r="M882" i="7"/>
  <c r="M884" i="7"/>
  <c r="M886" i="7"/>
  <c r="M888" i="7"/>
  <c r="M890" i="7"/>
  <c r="M892" i="7"/>
  <c r="M894" i="7"/>
  <c r="M896" i="7"/>
  <c r="M898" i="7"/>
  <c r="M902" i="7"/>
  <c r="M904" i="7"/>
  <c r="M906" i="7"/>
  <c r="M910" i="7"/>
  <c r="M912" i="7"/>
  <c r="M916" i="7"/>
  <c r="M918" i="7"/>
  <c r="M411" i="7"/>
  <c r="M615" i="7"/>
  <c r="M94" i="7"/>
  <c r="M257" i="7"/>
  <c r="M462" i="7"/>
  <c r="M666" i="7"/>
  <c r="M323" i="7"/>
  <c r="M527" i="7"/>
  <c r="M294" i="7"/>
  <c r="M499" i="7"/>
  <c r="M703" i="7"/>
  <c r="M146" i="7"/>
  <c r="Q130" i="7"/>
  <c r="M130" i="7"/>
  <c r="O130" i="7"/>
  <c r="Q173" i="7"/>
  <c r="M173" i="7"/>
  <c r="O173" i="7"/>
  <c r="O175" i="7"/>
  <c r="M175" i="7"/>
  <c r="Q175" i="7"/>
  <c r="Q215" i="7"/>
  <c r="M215" i="7"/>
  <c r="O215" i="7"/>
  <c r="Q241" i="7"/>
  <c r="M241" i="7"/>
  <c r="O241" i="7"/>
  <c r="O243" i="7"/>
  <c r="M243" i="7"/>
  <c r="Q243" i="7"/>
  <c r="Q769" i="7"/>
  <c r="M769" i="7"/>
  <c r="O769" i="7"/>
  <c r="O771" i="7"/>
  <c r="Q771" i="7"/>
  <c r="M771" i="7"/>
  <c r="O870" i="7"/>
  <c r="Q870" i="7"/>
  <c r="M870" i="7"/>
  <c r="M144" i="7"/>
  <c r="Q144" i="7"/>
  <c r="O144" i="7"/>
  <c r="O125" i="7"/>
  <c r="Q125" i="7"/>
  <c r="M125" i="7"/>
  <c r="M161" i="7"/>
  <c r="O161" i="7"/>
  <c r="Q161" i="7"/>
  <c r="O168" i="7"/>
  <c r="M168" i="7"/>
  <c r="Q168" i="7"/>
  <c r="O170" i="7"/>
  <c r="Q170" i="7"/>
  <c r="M170" i="7"/>
  <c r="O196" i="7"/>
  <c r="M196" i="7"/>
  <c r="Q200" i="7"/>
  <c r="M200" i="7"/>
  <c r="Q496" i="7"/>
  <c r="M496" i="7"/>
  <c r="O496" i="7"/>
  <c r="O498" i="7"/>
  <c r="Q498" i="7"/>
  <c r="M498" i="7"/>
  <c r="O584" i="7"/>
  <c r="Q584" i="7"/>
  <c r="M584" i="7"/>
  <c r="O620" i="7"/>
  <c r="Q620" i="7"/>
  <c r="M620" i="7"/>
  <c r="O731" i="7"/>
  <c r="M731" i="7"/>
  <c r="Q731" i="7"/>
  <c r="M733" i="7"/>
  <c r="Q733" i="7"/>
  <c r="O733" i="7"/>
  <c r="Q762" i="7"/>
  <c r="O762" i="7"/>
  <c r="M762" i="7"/>
  <c r="O764" i="7"/>
  <c r="Q764" i="7"/>
  <c r="M764" i="7"/>
  <c r="Q766" i="7"/>
  <c r="O766" i="7"/>
  <c r="M766" i="7"/>
  <c r="Q802" i="7"/>
  <c r="O802" i="7"/>
  <c r="Q809" i="7"/>
  <c r="O809" i="7"/>
  <c r="M809" i="7"/>
  <c r="M821" i="7"/>
  <c r="O821" i="7"/>
  <c r="M861" i="7"/>
  <c r="Q861" i="7"/>
  <c r="O861" i="7"/>
  <c r="O900" i="7"/>
  <c r="Q900" i="7"/>
  <c r="M900" i="7"/>
  <c r="Q905" i="7"/>
  <c r="O905" i="7"/>
  <c r="M905" i="7"/>
  <c r="O908" i="7"/>
  <c r="Q908" i="7"/>
  <c r="M908" i="7"/>
  <c r="Q914" i="7"/>
  <c r="O914" i="7"/>
  <c r="M914" i="7"/>
  <c r="O220" i="7"/>
  <c r="Q220" i="7"/>
  <c r="M220" i="7"/>
  <c r="M802" i="7"/>
  <c r="Q2" i="7"/>
  <c r="O2" i="7"/>
  <c r="M2" i="7"/>
  <c r="Q9" i="7"/>
  <c r="M9" i="7"/>
  <c r="O9" i="7"/>
  <c r="M90" i="7"/>
  <c r="O90" i="7"/>
  <c r="Q90" i="7"/>
  <c r="O98" i="7"/>
  <c r="M98" i="7"/>
  <c r="Q98" i="7"/>
  <c r="O101" i="7"/>
  <c r="Q101" i="7"/>
  <c r="M101" i="7"/>
  <c r="O273" i="7"/>
  <c r="M273" i="7"/>
  <c r="Q273" i="7"/>
  <c r="M275" i="7"/>
  <c r="O275" i="7"/>
  <c r="Q275" i="7"/>
  <c r="Q280" i="7"/>
  <c r="O280" i="7"/>
  <c r="M280" i="7"/>
  <c r="O457" i="7"/>
  <c r="M457" i="7"/>
  <c r="Q457" i="7"/>
  <c r="M459" i="7"/>
  <c r="Q459" i="7"/>
  <c r="O459" i="7"/>
  <c r="Q489" i="7"/>
  <c r="O489" i="7"/>
  <c r="M489" i="7"/>
  <c r="O491" i="7"/>
  <c r="Q491" i="7"/>
  <c r="M491" i="7"/>
  <c r="Q493" i="7"/>
  <c r="O493" i="7"/>
  <c r="M493" i="7"/>
  <c r="Q533" i="7"/>
  <c r="O533" i="7"/>
  <c r="Q540" i="7"/>
  <c r="O540" i="7"/>
  <c r="M540" i="7"/>
  <c r="M552" i="7"/>
  <c r="O552" i="7"/>
  <c r="O20" i="7"/>
  <c r="M20" i="7"/>
  <c r="O60" i="7"/>
  <c r="M60" i="7"/>
  <c r="Q60" i="7"/>
  <c r="M62" i="7"/>
  <c r="O62" i="7"/>
  <c r="Q62" i="7"/>
  <c r="Q67" i="7"/>
  <c r="O67" i="7"/>
  <c r="M67" i="7"/>
  <c r="Q75" i="7"/>
  <c r="M75" i="7"/>
  <c r="O75" i="7"/>
  <c r="O228" i="7"/>
  <c r="M228" i="7"/>
  <c r="Q228" i="7"/>
  <c r="M263" i="7"/>
  <c r="O263" i="7"/>
  <c r="Q263" i="7"/>
  <c r="Q34" i="7"/>
  <c r="M34" i="7"/>
  <c r="O34" i="7"/>
  <c r="O36" i="7"/>
  <c r="M36" i="7"/>
  <c r="Q36" i="7"/>
  <c r="O89" i="7"/>
  <c r="M89" i="7"/>
  <c r="O131" i="7"/>
  <c r="M131" i="7"/>
  <c r="Q131" i="7"/>
  <c r="M133" i="7"/>
  <c r="O133" i="7"/>
  <c r="Q133" i="7"/>
  <c r="Q138" i="7"/>
  <c r="O138" i="7"/>
  <c r="Q149" i="7"/>
  <c r="M149" i="7"/>
  <c r="O149" i="7"/>
  <c r="M229" i="7"/>
  <c r="O229" i="7"/>
  <c r="Q229" i="7"/>
  <c r="O236" i="7"/>
  <c r="Q236" i="7"/>
  <c r="M236" i="7"/>
  <c r="O238" i="7"/>
  <c r="Q238" i="7"/>
  <c r="M238" i="7"/>
  <c r="O299" i="7"/>
  <c r="Q299" i="7"/>
  <c r="O344" i="7"/>
  <c r="Q344" i="7"/>
  <c r="O450" i="7"/>
  <c r="Q450" i="7"/>
  <c r="M450" i="7"/>
  <c r="O485" i="7"/>
  <c r="Q485" i="7"/>
  <c r="M485" i="7"/>
  <c r="Q633" i="7"/>
  <c r="M633" i="7"/>
  <c r="O633" i="7"/>
  <c r="O635" i="7"/>
  <c r="Q635" i="7"/>
  <c r="M635" i="7"/>
  <c r="O719" i="7"/>
  <c r="Q719" i="7"/>
  <c r="M719" i="7"/>
  <c r="O758" i="7"/>
  <c r="Q758" i="7"/>
  <c r="M758" i="7"/>
  <c r="M344" i="7"/>
  <c r="M21" i="7"/>
  <c r="O21" i="7"/>
  <c r="Q21" i="7"/>
  <c r="O28" i="7"/>
  <c r="M28" i="7"/>
  <c r="Q28" i="7"/>
  <c r="O30" i="7"/>
  <c r="Q30" i="7"/>
  <c r="M30" i="7"/>
  <c r="O55" i="7"/>
  <c r="M55" i="7"/>
  <c r="Q104" i="7"/>
  <c r="M104" i="7"/>
  <c r="O104" i="7"/>
  <c r="O106" i="7"/>
  <c r="M106" i="7"/>
  <c r="Q106" i="7"/>
  <c r="O160" i="7"/>
  <c r="M160" i="7"/>
  <c r="O201" i="7"/>
  <c r="M201" i="7"/>
  <c r="Q201" i="7"/>
  <c r="M203" i="7"/>
  <c r="O203" i="7"/>
  <c r="Q203" i="7"/>
  <c r="Q208" i="7"/>
  <c r="O208" i="7"/>
  <c r="M208" i="7"/>
  <c r="O266" i="7"/>
  <c r="Q266" i="7"/>
  <c r="M266" i="7"/>
  <c r="O306" i="7"/>
  <c r="M306" i="7"/>
  <c r="M309" i="7"/>
  <c r="O309" i="7"/>
  <c r="Q309" i="7"/>
  <c r="Q314" i="7"/>
  <c r="O314" i="7"/>
  <c r="M314" i="7"/>
  <c r="O375" i="7"/>
  <c r="Q375" i="7"/>
  <c r="M375" i="7"/>
  <c r="Q389" i="7"/>
  <c r="O389" i="7"/>
  <c r="M389" i="7"/>
  <c r="Q396" i="7"/>
  <c r="O396" i="7"/>
  <c r="M396" i="7"/>
  <c r="M417" i="7"/>
  <c r="O417" i="7"/>
  <c r="O591" i="7"/>
  <c r="M591" i="7"/>
  <c r="Q591" i="7"/>
  <c r="M593" i="7"/>
  <c r="Q593" i="7"/>
  <c r="O593" i="7"/>
  <c r="Q624" i="7"/>
  <c r="O624" i="7"/>
  <c r="O626" i="7"/>
  <c r="Q626" i="7"/>
  <c r="M626" i="7"/>
  <c r="Q628" i="7"/>
  <c r="O628" i="7"/>
  <c r="M628" i="7"/>
  <c r="Q667" i="7"/>
  <c r="O667" i="7"/>
  <c r="Q674" i="7"/>
  <c r="O674" i="7"/>
  <c r="M674" i="7"/>
  <c r="M686" i="7"/>
  <c r="O686" i="7"/>
  <c r="O3" i="7"/>
  <c r="M3" i="7"/>
  <c r="Q3" i="7"/>
  <c r="O27" i="7"/>
  <c r="M27" i="7"/>
  <c r="M29" i="7"/>
  <c r="O29" i="7"/>
  <c r="Q29" i="7"/>
  <c r="Q35" i="7"/>
  <c r="O35" i="7"/>
  <c r="Q42" i="7"/>
  <c r="M42" i="7"/>
  <c r="O42" i="7"/>
  <c r="M54" i="7"/>
  <c r="O54" i="7"/>
  <c r="O61" i="7"/>
  <c r="M61" i="7"/>
  <c r="Q61" i="7"/>
  <c r="O63" i="7"/>
  <c r="Q63" i="7"/>
  <c r="M63" i="7"/>
  <c r="Q66" i="7"/>
  <c r="M66" i="7"/>
  <c r="O68" i="7"/>
  <c r="M68" i="7"/>
  <c r="Q68" i="7"/>
  <c r="O97" i="7"/>
  <c r="M97" i="7"/>
  <c r="M99" i="7"/>
  <c r="O99" i="7"/>
  <c r="Q99" i="7"/>
  <c r="Q105" i="7"/>
  <c r="O105" i="7"/>
  <c r="Q112" i="7"/>
  <c r="M112" i="7"/>
  <c r="O112" i="7"/>
  <c r="M124" i="7"/>
  <c r="O124" i="7"/>
  <c r="O132" i="7"/>
  <c r="M132" i="7"/>
  <c r="Q132" i="7"/>
  <c r="O134" i="7"/>
  <c r="Q134" i="7"/>
  <c r="M134" i="7"/>
  <c r="Q137" i="7"/>
  <c r="M137" i="7"/>
  <c r="O139" i="7"/>
  <c r="M139" i="7"/>
  <c r="Q139" i="7"/>
  <c r="O167" i="7"/>
  <c r="M167" i="7"/>
  <c r="M169" i="7"/>
  <c r="O169" i="7"/>
  <c r="Q169" i="7"/>
  <c r="Q174" i="7"/>
  <c r="O174" i="7"/>
  <c r="Q181" i="7"/>
  <c r="M181" i="7"/>
  <c r="O181" i="7"/>
  <c r="M195" i="7"/>
  <c r="O195" i="7"/>
  <c r="O202" i="7"/>
  <c r="Q202" i="7"/>
  <c r="O204" i="7"/>
  <c r="Q204" i="7"/>
  <c r="M204" i="7"/>
  <c r="Q207" i="7"/>
  <c r="M207" i="7"/>
  <c r="O209" i="7"/>
  <c r="M209" i="7"/>
  <c r="Q209" i="7"/>
  <c r="O235" i="7"/>
  <c r="M235" i="7"/>
  <c r="M237" i="7"/>
  <c r="O237" i="7"/>
  <c r="Q237" i="7"/>
  <c r="Q242" i="7"/>
  <c r="O242" i="7"/>
  <c r="Q272" i="7"/>
  <c r="M272" i="7"/>
  <c r="Q287" i="7"/>
  <c r="M287" i="7"/>
  <c r="O287" i="7"/>
  <c r="Q305" i="7"/>
  <c r="M305" i="7"/>
  <c r="Q321" i="7"/>
  <c r="M321" i="7"/>
  <c r="O321" i="7"/>
  <c r="Q331" i="7"/>
  <c r="O331" i="7"/>
  <c r="M343" i="7"/>
  <c r="O343" i="7"/>
  <c r="O382" i="7"/>
  <c r="M382" i="7"/>
  <c r="M384" i="7"/>
  <c r="Q384" i="7"/>
  <c r="O384" i="7"/>
  <c r="Q422" i="7"/>
  <c r="O422" i="7"/>
  <c r="O424" i="7"/>
  <c r="Q424" i="7"/>
  <c r="Q427" i="7"/>
  <c r="O427" i="7"/>
  <c r="Q431" i="7"/>
  <c r="M431" i="7"/>
  <c r="O433" i="7"/>
  <c r="Q433" i="7"/>
  <c r="M433" i="7"/>
  <c r="O517" i="7"/>
  <c r="Q517" i="7"/>
  <c r="O524" i="7"/>
  <c r="M524" i="7"/>
  <c r="M526" i="7"/>
  <c r="Q526" i="7"/>
  <c r="O526" i="7"/>
  <c r="Q557" i="7"/>
  <c r="O557" i="7"/>
  <c r="O559" i="7"/>
  <c r="Q559" i="7"/>
  <c r="Q561" i="7"/>
  <c r="O561" i="7"/>
  <c r="Q565" i="7"/>
  <c r="M565" i="7"/>
  <c r="O567" i="7"/>
  <c r="Q567" i="7"/>
  <c r="M567" i="7"/>
  <c r="O652" i="7"/>
  <c r="Q652" i="7"/>
  <c r="O659" i="7"/>
  <c r="M659" i="7"/>
  <c r="M661" i="7"/>
  <c r="Q661" i="7"/>
  <c r="O661" i="7"/>
  <c r="Q691" i="7"/>
  <c r="O691" i="7"/>
  <c r="O693" i="7"/>
  <c r="Q693" i="7"/>
  <c r="Q695" i="7"/>
  <c r="O695" i="7"/>
  <c r="Q698" i="7"/>
  <c r="M698" i="7"/>
  <c r="O700" i="7"/>
  <c r="Q700" i="7"/>
  <c r="M700" i="7"/>
  <c r="O788" i="7"/>
  <c r="Q788" i="7"/>
  <c r="O795" i="7"/>
  <c r="M795" i="7"/>
  <c r="M797" i="7"/>
  <c r="Q797" i="7"/>
  <c r="O797" i="7"/>
  <c r="Q826" i="7"/>
  <c r="O826" i="7"/>
  <c r="O828" i="7"/>
  <c r="Q828" i="7"/>
  <c r="Q830" i="7"/>
  <c r="O830" i="7"/>
  <c r="Q833" i="7"/>
  <c r="M833" i="7"/>
  <c r="O835" i="7"/>
  <c r="Q835" i="7"/>
  <c r="M835" i="7"/>
  <c r="Q866" i="7"/>
  <c r="O866" i="7"/>
  <c r="Q881" i="7"/>
  <c r="M881" i="7"/>
  <c r="O881" i="7"/>
  <c r="M100" i="7"/>
  <c r="Q100" i="7"/>
  <c r="O100" i="7"/>
  <c r="M105" i="7"/>
  <c r="M22" i="7"/>
  <c r="O22" i="7"/>
  <c r="O53" i="7"/>
  <c r="M53" i="7"/>
  <c r="O123" i="7"/>
  <c r="M123" i="7"/>
  <c r="O230" i="7"/>
  <c r="M230" i="7"/>
  <c r="Q249" i="7"/>
  <c r="M249" i="7"/>
  <c r="O249" i="7"/>
  <c r="M267" i="7"/>
  <c r="O267" i="7"/>
  <c r="O274" i="7"/>
  <c r="Q274" i="7"/>
  <c r="O276" i="7"/>
  <c r="Q276" i="7"/>
  <c r="Q279" i="7"/>
  <c r="M279" i="7"/>
  <c r="O281" i="7"/>
  <c r="M281" i="7"/>
  <c r="Q281" i="7"/>
  <c r="M300" i="7"/>
  <c r="O300" i="7"/>
  <c r="O307" i="7"/>
  <c r="Q307" i="7"/>
  <c r="O310" i="7"/>
  <c r="Q310" i="7"/>
  <c r="Q313" i="7"/>
  <c r="M313" i="7"/>
  <c r="O315" i="7"/>
  <c r="M315" i="7"/>
  <c r="Q315" i="7"/>
  <c r="Q348" i="7"/>
  <c r="O348" i="7"/>
  <c r="O350" i="7"/>
  <c r="Q350" i="7"/>
  <c r="Q352" i="7"/>
  <c r="O352" i="7"/>
  <c r="Q355" i="7"/>
  <c r="M355" i="7"/>
  <c r="O357" i="7"/>
  <c r="Q357" i="7"/>
  <c r="M357" i="7"/>
  <c r="O418" i="7"/>
  <c r="Q418" i="7"/>
  <c r="Q465" i="7"/>
  <c r="O465" i="7"/>
  <c r="Q472" i="7"/>
  <c r="O472" i="7"/>
  <c r="M472" i="7"/>
  <c r="M484" i="7"/>
  <c r="O484" i="7"/>
  <c r="O553" i="7"/>
  <c r="Q553" i="7"/>
  <c r="Q598" i="7"/>
  <c r="O598" i="7"/>
  <c r="Q606" i="7"/>
  <c r="O606" i="7"/>
  <c r="M606" i="7"/>
  <c r="M619" i="7"/>
  <c r="O619" i="7"/>
  <c r="O687" i="7"/>
  <c r="Q687" i="7"/>
  <c r="Q738" i="7"/>
  <c r="O738" i="7"/>
  <c r="Q745" i="7"/>
  <c r="O745" i="7"/>
  <c r="M745" i="7"/>
  <c r="M757" i="7"/>
  <c r="O757" i="7"/>
  <c r="O822" i="7"/>
  <c r="Q822" i="7"/>
  <c r="Q874" i="7"/>
  <c r="O874" i="7"/>
  <c r="Q878" i="7"/>
  <c r="O878" i="7"/>
  <c r="O883" i="7"/>
  <c r="Q883" i="7"/>
  <c r="M18" i="7"/>
  <c r="O4" i="7"/>
  <c r="M4" i="7"/>
  <c r="O37" i="7"/>
  <c r="M37" i="7"/>
  <c r="O70" i="7"/>
  <c r="M70" i="7"/>
  <c r="O107" i="7"/>
  <c r="M107" i="7"/>
  <c r="O140" i="7"/>
  <c r="M140" i="7"/>
  <c r="O349" i="7"/>
  <c r="M349" i="7"/>
  <c r="M351" i="7"/>
  <c r="Q351" i="7"/>
  <c r="O351" i="7"/>
  <c r="Q356" i="7"/>
  <c r="O356" i="7"/>
  <c r="Q364" i="7"/>
  <c r="O364" i="7"/>
  <c r="M364" i="7"/>
  <c r="M376" i="7"/>
  <c r="O376" i="7"/>
  <c r="O383" i="7"/>
  <c r="Q383" i="7"/>
  <c r="Q385" i="7"/>
  <c r="O385" i="7"/>
  <c r="Q388" i="7"/>
  <c r="M388" i="7"/>
  <c r="O390" i="7"/>
  <c r="Q390" i="7"/>
  <c r="M390" i="7"/>
  <c r="O423" i="7"/>
  <c r="M423" i="7"/>
  <c r="M426" i="7"/>
  <c r="Q426" i="7"/>
  <c r="O426" i="7"/>
  <c r="Q432" i="7"/>
  <c r="O432" i="7"/>
  <c r="Q439" i="7"/>
  <c r="O439" i="7"/>
  <c r="M439" i="7"/>
  <c r="M451" i="7"/>
  <c r="O451" i="7"/>
  <c r="O458" i="7"/>
  <c r="Q458" i="7"/>
  <c r="Q460" i="7"/>
  <c r="O460" i="7"/>
  <c r="Q464" i="7"/>
  <c r="M464" i="7"/>
  <c r="O466" i="7"/>
  <c r="Q466" i="7"/>
  <c r="M466" i="7"/>
  <c r="O490" i="7"/>
  <c r="M490" i="7"/>
  <c r="M492" i="7"/>
  <c r="Q492" i="7"/>
  <c r="O492" i="7"/>
  <c r="Q497" i="7"/>
  <c r="O497" i="7"/>
  <c r="Q505" i="7"/>
  <c r="O505" i="7"/>
  <c r="M505" i="7"/>
  <c r="M518" i="7"/>
  <c r="O518" i="7"/>
  <c r="O525" i="7"/>
  <c r="Q525" i="7"/>
  <c r="Q528" i="7"/>
  <c r="O528" i="7"/>
  <c r="Q532" i="7"/>
  <c r="M532" i="7"/>
  <c r="O534" i="7"/>
  <c r="Q534" i="7"/>
  <c r="M534" i="7"/>
  <c r="O558" i="7"/>
  <c r="M558" i="7"/>
  <c r="M560" i="7"/>
  <c r="Q560" i="7"/>
  <c r="O560" i="7"/>
  <c r="Q566" i="7"/>
  <c r="O566" i="7"/>
  <c r="Q573" i="7"/>
  <c r="O573" i="7"/>
  <c r="M573" i="7"/>
  <c r="M585" i="7"/>
  <c r="O585" i="7"/>
  <c r="O592" i="7"/>
  <c r="Q592" i="7"/>
  <c r="Q594" i="7"/>
  <c r="O594" i="7"/>
  <c r="Q597" i="7"/>
  <c r="M597" i="7"/>
  <c r="O599" i="7"/>
  <c r="Q599" i="7"/>
  <c r="M599" i="7"/>
  <c r="O625" i="7"/>
  <c r="M625" i="7"/>
  <c r="M627" i="7"/>
  <c r="Q627" i="7"/>
  <c r="O627" i="7"/>
  <c r="Q634" i="7"/>
  <c r="O634" i="7"/>
  <c r="Q641" i="7"/>
  <c r="O641" i="7"/>
  <c r="M641" i="7"/>
  <c r="M653" i="7"/>
  <c r="O653" i="7"/>
  <c r="O660" i="7"/>
  <c r="Q660" i="7"/>
  <c r="Q662" i="7"/>
  <c r="O662" i="7"/>
  <c r="Q665" i="7"/>
  <c r="M665" i="7"/>
  <c r="O668" i="7"/>
  <c r="Q668" i="7"/>
  <c r="M668" i="7"/>
  <c r="O692" i="7"/>
  <c r="M692" i="7"/>
  <c r="M694" i="7"/>
  <c r="Q694" i="7"/>
  <c r="O694" i="7"/>
  <c r="Q699" i="7"/>
  <c r="O699" i="7"/>
  <c r="Q707" i="7"/>
  <c r="O707" i="7"/>
  <c r="M707" i="7"/>
  <c r="M720" i="7"/>
  <c r="O720" i="7"/>
  <c r="O732" i="7"/>
  <c r="Q732" i="7"/>
  <c r="Q734" i="7"/>
  <c r="O734" i="7"/>
  <c r="Q737" i="7"/>
  <c r="M737" i="7"/>
  <c r="O739" i="7"/>
  <c r="Q739" i="7"/>
  <c r="M739" i="7"/>
  <c r="O763" i="7"/>
  <c r="M763" i="7"/>
  <c r="M765" i="7"/>
  <c r="Q765" i="7"/>
  <c r="O765" i="7"/>
  <c r="Q770" i="7"/>
  <c r="O770" i="7"/>
  <c r="Q777" i="7"/>
  <c r="O777" i="7"/>
  <c r="M777" i="7"/>
  <c r="M789" i="7"/>
  <c r="O789" i="7"/>
  <c r="O796" i="7"/>
  <c r="Q796" i="7"/>
  <c r="Q798" i="7"/>
  <c r="O798" i="7"/>
  <c r="Q801" i="7"/>
  <c r="M801" i="7"/>
  <c r="O803" i="7"/>
  <c r="Q803" i="7"/>
  <c r="M803" i="7"/>
  <c r="O827" i="7"/>
  <c r="M827" i="7"/>
  <c r="M829" i="7"/>
  <c r="Q829" i="7"/>
  <c r="O829" i="7"/>
  <c r="Q834" i="7"/>
  <c r="O834" i="7"/>
  <c r="Q841" i="7"/>
  <c r="O841" i="7"/>
  <c r="M841" i="7"/>
  <c r="Q850" i="7"/>
  <c r="O850" i="7"/>
  <c r="O867" i="7"/>
  <c r="Q867" i="7"/>
  <c r="M867" i="7"/>
  <c r="M877" i="7"/>
  <c r="Q877" i="7"/>
  <c r="Q889" i="7"/>
  <c r="O889" i="7"/>
  <c r="M889" i="7"/>
  <c r="O94" i="7"/>
  <c r="Q94" i="7"/>
  <c r="Q257" i="7"/>
  <c r="O257" i="7"/>
  <c r="O601" i="7"/>
  <c r="M601" i="7"/>
  <c r="Q601" i="7"/>
  <c r="O12" i="7"/>
  <c r="M12" i="7"/>
  <c r="O45" i="7"/>
  <c r="M45" i="7"/>
  <c r="O78" i="7"/>
  <c r="M78" i="7"/>
  <c r="O115" i="7"/>
  <c r="M115" i="7"/>
  <c r="O152" i="7"/>
  <c r="M152" i="7"/>
  <c r="Q210" i="7"/>
  <c r="Q211" i="7"/>
  <c r="O225" i="7"/>
  <c r="Q244" i="7"/>
  <c r="Q245" i="7"/>
  <c r="O250" i="7"/>
  <c r="Q251" i="7"/>
  <c r="O258" i="7"/>
  <c r="Q282" i="7"/>
  <c r="Q283" i="7"/>
  <c r="O288" i="7"/>
  <c r="Q289" i="7"/>
  <c r="O296" i="7"/>
  <c r="Q316" i="7"/>
  <c r="Q317" i="7"/>
  <c r="O322" i="7"/>
  <c r="O324" i="7"/>
  <c r="Q324" i="7"/>
  <c r="Q334" i="7"/>
  <c r="Q335" i="7"/>
  <c r="O340" i="7"/>
  <c r="Q349" i="7"/>
  <c r="O388" i="7"/>
  <c r="Q423" i="7"/>
  <c r="Q451" i="7"/>
  <c r="O464" i="7"/>
  <c r="Q490" i="7"/>
  <c r="Q518" i="7"/>
  <c r="O532" i="7"/>
  <c r="Q558" i="7"/>
  <c r="Q585" i="7"/>
  <c r="O597" i="7"/>
  <c r="Q625" i="7"/>
  <c r="Q653" i="7"/>
  <c r="O665" i="7"/>
  <c r="Q692" i="7"/>
  <c r="Q720" i="7"/>
  <c r="O737" i="7"/>
  <c r="Q763" i="7"/>
  <c r="Q789" i="7"/>
  <c r="O801" i="7"/>
  <c r="Q827" i="7"/>
  <c r="O860" i="7"/>
  <c r="Q860" i="7"/>
  <c r="Q862" i="7"/>
  <c r="O862" i="7"/>
  <c r="O875" i="7"/>
  <c r="M875" i="7"/>
  <c r="Q875" i="7"/>
  <c r="O877" i="7"/>
  <c r="M901" i="7"/>
  <c r="O901" i="7"/>
  <c r="Q901" i="7"/>
  <c r="Q666" i="7"/>
  <c r="O666" i="7"/>
  <c r="Q146" i="7"/>
  <c r="O146" i="7"/>
  <c r="Q849" i="7"/>
  <c r="M849" i="7"/>
  <c r="Q857" i="7"/>
  <c r="O857" i="7"/>
  <c r="M869" i="7"/>
  <c r="O869" i="7"/>
  <c r="O876" i="7"/>
  <c r="Q876" i="7"/>
  <c r="Q882" i="7"/>
  <c r="O882" i="7"/>
  <c r="O907" i="7"/>
  <c r="M907" i="7"/>
  <c r="Q913" i="7"/>
  <c r="M913" i="7"/>
  <c r="Q513" i="7"/>
  <c r="O513" i="7"/>
  <c r="M425" i="7"/>
  <c r="O425" i="7"/>
  <c r="O703" i="7"/>
  <c r="Q703" i="7"/>
  <c r="O851" i="7"/>
  <c r="Q851" i="7"/>
  <c r="M909" i="7"/>
  <c r="Q909" i="7"/>
  <c r="O915" i="7"/>
  <c r="Q915" i="7"/>
  <c r="J404" i="8"/>
  <c r="Q404" i="8"/>
  <c r="O404" i="8"/>
  <c r="M404" i="8"/>
  <c r="L404" i="8"/>
  <c r="J405" i="8"/>
  <c r="Q405" i="8"/>
  <c r="O405" i="8"/>
  <c r="M405" i="8"/>
  <c r="L405" i="8"/>
  <c r="J602" i="8"/>
  <c r="Q602" i="8"/>
  <c r="O602" i="8"/>
  <c r="M602" i="8"/>
  <c r="L602" i="8"/>
  <c r="J601" i="8"/>
  <c r="Q601" i="8"/>
  <c r="O601" i="8"/>
  <c r="M601" i="8"/>
  <c r="L601" i="8"/>
  <c r="J600" i="8"/>
  <c r="Q600" i="8"/>
  <c r="O600" i="8"/>
  <c r="M600" i="8"/>
  <c r="L600" i="8"/>
  <c r="J599" i="8"/>
  <c r="Q599" i="8"/>
  <c r="O599" i="8"/>
  <c r="M599" i="8"/>
  <c r="L599" i="8"/>
  <c r="J598" i="8"/>
  <c r="Q598" i="8"/>
  <c r="O598" i="8"/>
  <c r="M598" i="8"/>
  <c r="L598" i="8"/>
  <c r="J597" i="8"/>
  <c r="Q597" i="8"/>
  <c r="O597" i="8"/>
  <c r="M597" i="8"/>
  <c r="L597" i="8"/>
  <c r="J596" i="8"/>
  <c r="Q596" i="8"/>
  <c r="O596" i="8"/>
  <c r="M596" i="8"/>
  <c r="L596" i="8"/>
  <c r="J595" i="8"/>
  <c r="Q595" i="8"/>
  <c r="O595" i="8"/>
  <c r="M595" i="8"/>
  <c r="L595" i="8"/>
  <c r="J594" i="8"/>
  <c r="Q594" i="8"/>
  <c r="O594" i="8"/>
  <c r="M594" i="8"/>
  <c r="L594" i="8"/>
  <c r="J593" i="8"/>
  <c r="Q593" i="8"/>
  <c r="O593" i="8"/>
  <c r="M593" i="8"/>
  <c r="L593" i="8"/>
  <c r="J592" i="8"/>
  <c r="Q592" i="8"/>
  <c r="O592" i="8"/>
  <c r="M592" i="8"/>
  <c r="L592" i="8"/>
  <c r="J591" i="8"/>
  <c r="Q591" i="8"/>
  <c r="O591" i="8"/>
  <c r="M591" i="8"/>
  <c r="L591" i="8"/>
  <c r="J590" i="8"/>
  <c r="Q590" i="8"/>
  <c r="O590" i="8"/>
  <c r="M590" i="8"/>
  <c r="L590" i="8"/>
  <c r="J589" i="8"/>
  <c r="Q589" i="8"/>
  <c r="O589" i="8"/>
  <c r="M589" i="8"/>
  <c r="L589" i="8"/>
  <c r="J588" i="8"/>
  <c r="Q588" i="8"/>
  <c r="O588" i="8"/>
  <c r="M588" i="8"/>
  <c r="L588" i="8"/>
  <c r="J587" i="8"/>
  <c r="Q587" i="8"/>
  <c r="O587" i="8"/>
  <c r="M587" i="8"/>
  <c r="L587" i="8"/>
  <c r="J586" i="8"/>
  <c r="Q586" i="8"/>
  <c r="O586" i="8"/>
  <c r="M586" i="8"/>
  <c r="L586" i="8"/>
  <c r="J585" i="8"/>
  <c r="Q585" i="8"/>
  <c r="O585" i="8"/>
  <c r="M585" i="8"/>
  <c r="L585" i="8"/>
  <c r="J584" i="8"/>
  <c r="Q584" i="8"/>
  <c r="O584" i="8"/>
  <c r="M584" i="8"/>
  <c r="L584" i="8"/>
  <c r="J583" i="8"/>
  <c r="Q583" i="8"/>
  <c r="O583" i="8"/>
  <c r="M583" i="8"/>
  <c r="L583" i="8"/>
  <c r="J582" i="8"/>
  <c r="Q582" i="8"/>
  <c r="O582" i="8"/>
  <c r="M582" i="8"/>
  <c r="L582" i="8"/>
  <c r="J581" i="8"/>
  <c r="Q581" i="8"/>
  <c r="O581" i="8"/>
  <c r="M581" i="8"/>
  <c r="L581" i="8"/>
  <c r="J580" i="8"/>
  <c r="Q580" i="8"/>
  <c r="O580" i="8"/>
  <c r="M580" i="8"/>
  <c r="L580" i="8"/>
  <c r="J579" i="8"/>
  <c r="Q579" i="8"/>
  <c r="O579" i="8"/>
  <c r="M579" i="8"/>
  <c r="L579" i="8"/>
  <c r="J578" i="8"/>
  <c r="Q578" i="8"/>
  <c r="O578" i="8"/>
  <c r="M578" i="8"/>
  <c r="L578" i="8"/>
  <c r="J577" i="8"/>
  <c r="Q577" i="8"/>
  <c r="O577" i="8"/>
  <c r="M577" i="8"/>
  <c r="L577" i="8"/>
  <c r="J576" i="8"/>
  <c r="Q576" i="8"/>
  <c r="O576" i="8"/>
  <c r="M576" i="8"/>
  <c r="L576" i="8"/>
  <c r="J575" i="8"/>
  <c r="Q575" i="8"/>
  <c r="O575" i="8"/>
  <c r="M575" i="8"/>
  <c r="L575" i="8"/>
  <c r="J574" i="8"/>
  <c r="Q574" i="8"/>
  <c r="O574" i="8"/>
  <c r="M574" i="8"/>
  <c r="L574" i="8"/>
  <c r="J573" i="8"/>
  <c r="Q573" i="8"/>
  <c r="O573" i="8"/>
  <c r="M573" i="8"/>
  <c r="L573" i="8"/>
  <c r="J572" i="8"/>
  <c r="Q572" i="8"/>
  <c r="O572" i="8"/>
  <c r="M572" i="8"/>
  <c r="L572" i="8"/>
  <c r="J571" i="8"/>
  <c r="Q571" i="8"/>
  <c r="O571" i="8"/>
  <c r="M571" i="8"/>
  <c r="L571" i="8"/>
  <c r="J570" i="8"/>
  <c r="Q570" i="8"/>
  <c r="O570" i="8"/>
  <c r="M570" i="8"/>
  <c r="L570" i="8"/>
  <c r="J569" i="8"/>
  <c r="Q569" i="8"/>
  <c r="O569" i="8"/>
  <c r="M569" i="8"/>
  <c r="L569" i="8"/>
  <c r="J568" i="8"/>
  <c r="Q568" i="8"/>
  <c r="O568" i="8"/>
  <c r="M568" i="8"/>
  <c r="L568" i="8"/>
  <c r="J567" i="8"/>
  <c r="Q567" i="8"/>
  <c r="O567" i="8"/>
  <c r="M567" i="8"/>
  <c r="L567" i="8"/>
  <c r="J566" i="8"/>
  <c r="Q566" i="8"/>
  <c r="O566" i="8"/>
  <c r="M566" i="8"/>
  <c r="L566" i="8"/>
  <c r="J565" i="8"/>
  <c r="Q565" i="8"/>
  <c r="O565" i="8"/>
  <c r="M565" i="8"/>
  <c r="L565" i="8"/>
  <c r="J564" i="8"/>
  <c r="Q564" i="8"/>
  <c r="O564" i="8"/>
  <c r="M564" i="8"/>
  <c r="L564" i="8"/>
  <c r="J563" i="8"/>
  <c r="Q563" i="8"/>
  <c r="O563" i="8"/>
  <c r="M563" i="8"/>
  <c r="L563" i="8"/>
  <c r="J562" i="8"/>
  <c r="Q562" i="8"/>
  <c r="O562" i="8"/>
  <c r="M562" i="8"/>
  <c r="L562" i="8"/>
  <c r="J561" i="8"/>
  <c r="Q561" i="8"/>
  <c r="O561" i="8"/>
  <c r="M561" i="8"/>
  <c r="L561" i="8"/>
  <c r="J560" i="8"/>
  <c r="Q560" i="8"/>
  <c r="O560" i="8"/>
  <c r="M560" i="8"/>
  <c r="L560" i="8"/>
  <c r="J559" i="8"/>
  <c r="Q559" i="8"/>
  <c r="O559" i="8"/>
  <c r="M559" i="8"/>
  <c r="L559" i="8"/>
  <c r="J558" i="8"/>
  <c r="Q558" i="8"/>
  <c r="O558" i="8"/>
  <c r="M558" i="8"/>
  <c r="L558" i="8"/>
  <c r="J557" i="8"/>
  <c r="Q557" i="8"/>
  <c r="O557" i="8"/>
  <c r="M557" i="8"/>
  <c r="L557" i="8"/>
  <c r="J556" i="8"/>
  <c r="Q556" i="8"/>
  <c r="O556" i="8"/>
  <c r="M556" i="8"/>
  <c r="L556" i="8"/>
  <c r="J555" i="8"/>
  <c r="Q555" i="8"/>
  <c r="O555" i="8"/>
  <c r="M555" i="8"/>
  <c r="L555" i="8"/>
  <c r="J554" i="8"/>
  <c r="Q554" i="8"/>
  <c r="O554" i="8"/>
  <c r="M554" i="8"/>
  <c r="L554" i="8"/>
  <c r="J553" i="8"/>
  <c r="Q553" i="8"/>
  <c r="O553" i="8"/>
  <c r="M553" i="8"/>
  <c r="L553" i="8"/>
  <c r="J552" i="8"/>
  <c r="Q552" i="8"/>
  <c r="O552" i="8"/>
  <c r="M552" i="8"/>
  <c r="L552" i="8"/>
  <c r="J551" i="8"/>
  <c r="Q551" i="8"/>
  <c r="O551" i="8"/>
  <c r="M551" i="8"/>
  <c r="L551" i="8"/>
  <c r="J550" i="8"/>
  <c r="Q550" i="8"/>
  <c r="O550" i="8"/>
  <c r="M550" i="8"/>
  <c r="L550" i="8"/>
  <c r="J549" i="8"/>
  <c r="Q549" i="8"/>
  <c r="O549" i="8"/>
  <c r="M549" i="8"/>
  <c r="L549" i="8"/>
  <c r="J548" i="8"/>
  <c r="Q548" i="8"/>
  <c r="O548" i="8"/>
  <c r="M548" i="8"/>
  <c r="L548" i="8"/>
  <c r="J547" i="8"/>
  <c r="Q547" i="8"/>
  <c r="O547" i="8"/>
  <c r="M547" i="8"/>
  <c r="L547" i="8"/>
  <c r="J546" i="8"/>
  <c r="Q546" i="8"/>
  <c r="O546" i="8"/>
  <c r="M546" i="8"/>
  <c r="L546" i="8"/>
  <c r="J545" i="8"/>
  <c r="Q545" i="8"/>
  <c r="O545" i="8"/>
  <c r="M545" i="8"/>
  <c r="L545" i="8"/>
  <c r="J544" i="8"/>
  <c r="Q544" i="8"/>
  <c r="O544" i="8"/>
  <c r="M544" i="8"/>
  <c r="L544" i="8"/>
  <c r="J543" i="8"/>
  <c r="Q543" i="8"/>
  <c r="O543" i="8"/>
  <c r="M543" i="8"/>
  <c r="L543" i="8"/>
  <c r="J542" i="8"/>
  <c r="Q542" i="8"/>
  <c r="O542" i="8"/>
  <c r="M542" i="8"/>
  <c r="L542" i="8"/>
  <c r="J541" i="8"/>
  <c r="Q541" i="8"/>
  <c r="O541" i="8"/>
  <c r="M541" i="8"/>
  <c r="L541" i="8"/>
  <c r="J540" i="8"/>
  <c r="Q540" i="8"/>
  <c r="O540" i="8"/>
  <c r="M540" i="8"/>
  <c r="L540" i="8"/>
  <c r="J539" i="8"/>
  <c r="Q539" i="8"/>
  <c r="O539" i="8"/>
  <c r="M539" i="8"/>
  <c r="L539" i="8"/>
  <c r="J538" i="8"/>
  <c r="Q538" i="8"/>
  <c r="O538" i="8"/>
  <c r="M538" i="8"/>
  <c r="L538" i="8"/>
  <c r="J537" i="8"/>
  <c r="Q537" i="8"/>
  <c r="O537" i="8"/>
  <c r="M537" i="8"/>
  <c r="L537" i="8"/>
  <c r="J536" i="8"/>
  <c r="Q536" i="8"/>
  <c r="O536" i="8"/>
  <c r="M536" i="8"/>
  <c r="L536" i="8"/>
  <c r="J535" i="8"/>
  <c r="Q535" i="8"/>
  <c r="O535" i="8"/>
  <c r="M535" i="8"/>
  <c r="L535" i="8"/>
  <c r="J534" i="8"/>
  <c r="Q534" i="8"/>
  <c r="O534" i="8"/>
  <c r="M534" i="8"/>
  <c r="L534" i="8"/>
  <c r="J533" i="8"/>
  <c r="Q533" i="8"/>
  <c r="O533" i="8"/>
  <c r="M533" i="8"/>
  <c r="L533" i="8"/>
  <c r="J532" i="8"/>
  <c r="Q532" i="8"/>
  <c r="O532" i="8"/>
  <c r="M532" i="8"/>
  <c r="L532" i="8"/>
  <c r="J531" i="8"/>
  <c r="Q531" i="8"/>
  <c r="O531" i="8"/>
  <c r="M531" i="8"/>
  <c r="L531" i="8"/>
  <c r="J530" i="8"/>
  <c r="Q530" i="8"/>
  <c r="O530" i="8"/>
  <c r="M530" i="8"/>
  <c r="L530" i="8"/>
  <c r="J529" i="8"/>
  <c r="Q529" i="8"/>
  <c r="O529" i="8"/>
  <c r="M529" i="8"/>
  <c r="L529" i="8"/>
  <c r="J528" i="8"/>
  <c r="Q528" i="8"/>
  <c r="O528" i="8"/>
  <c r="M528" i="8"/>
  <c r="L528" i="8"/>
  <c r="J527" i="8"/>
  <c r="Q527" i="8"/>
  <c r="O527" i="8"/>
  <c r="M527" i="8"/>
  <c r="L527" i="8"/>
  <c r="J526" i="8"/>
  <c r="Q526" i="8"/>
  <c r="O526" i="8"/>
  <c r="M526" i="8"/>
  <c r="L526" i="8"/>
  <c r="J525" i="8"/>
  <c r="Q525" i="8"/>
  <c r="O525" i="8"/>
  <c r="M525" i="8"/>
  <c r="L525" i="8"/>
  <c r="J524" i="8"/>
  <c r="Q524" i="8"/>
  <c r="O524" i="8"/>
  <c r="M524" i="8"/>
  <c r="L524" i="8"/>
  <c r="J523" i="8"/>
  <c r="Q523" i="8"/>
  <c r="O523" i="8"/>
  <c r="M523" i="8"/>
  <c r="L523" i="8"/>
  <c r="J522" i="8"/>
  <c r="Q522" i="8"/>
  <c r="O522" i="8"/>
  <c r="M522" i="8"/>
  <c r="L522" i="8"/>
  <c r="L521" i="8"/>
  <c r="J159" i="8"/>
  <c r="Q159" i="8"/>
  <c r="O159" i="8"/>
  <c r="M159" i="8"/>
  <c r="L159" i="8"/>
  <c r="J158" i="8"/>
  <c r="Q158" i="8"/>
  <c r="O158" i="8"/>
  <c r="M158" i="8"/>
  <c r="L158" i="8"/>
  <c r="J157" i="8"/>
  <c r="Q157" i="8"/>
  <c r="O157" i="8"/>
  <c r="M157" i="8"/>
  <c r="L157" i="8"/>
  <c r="J156" i="8"/>
  <c r="Q156" i="8"/>
  <c r="O156" i="8"/>
  <c r="M156" i="8"/>
  <c r="L156" i="8"/>
  <c r="J155" i="8"/>
  <c r="Q155" i="8"/>
  <c r="O155" i="8"/>
  <c r="M155" i="8"/>
  <c r="L155" i="8"/>
  <c r="J154" i="8"/>
  <c r="Q154" i="8"/>
  <c r="O154" i="8"/>
  <c r="M154" i="8"/>
  <c r="L154" i="8"/>
  <c r="J153" i="8"/>
  <c r="Q153" i="8"/>
  <c r="O153" i="8"/>
  <c r="M153" i="8"/>
  <c r="L153" i="8"/>
  <c r="J57" i="8"/>
  <c r="Q57" i="8"/>
  <c r="O57" i="8"/>
  <c r="M57" i="8"/>
  <c r="L57" i="8"/>
  <c r="J58" i="8"/>
  <c r="Q58" i="8"/>
  <c r="O58" i="8"/>
  <c r="M58" i="8"/>
  <c r="L58" i="8"/>
  <c r="J59" i="8"/>
  <c r="Q59" i="8"/>
  <c r="O59" i="8"/>
  <c r="M59" i="8"/>
  <c r="L59" i="8"/>
  <c r="J54" i="8"/>
  <c r="Q54" i="8"/>
  <c r="O54" i="8"/>
  <c r="M54" i="8"/>
  <c r="L54" i="8"/>
  <c r="J55" i="8"/>
  <c r="Q55" i="8"/>
  <c r="O55" i="8"/>
  <c r="M55" i="8"/>
  <c r="L55" i="8"/>
  <c r="J56" i="8"/>
  <c r="Q56" i="8"/>
  <c r="O56" i="8"/>
  <c r="M56" i="8"/>
  <c r="L56" i="8"/>
  <c r="J53" i="8"/>
  <c r="Q53" i="8"/>
  <c r="O53" i="8"/>
  <c r="M53" i="8"/>
  <c r="L53" i="8"/>
  <c r="J52" i="8"/>
  <c r="Q52" i="8"/>
  <c r="O52" i="8"/>
  <c r="M52" i="8"/>
  <c r="L52" i="8"/>
  <c r="J11" i="8"/>
  <c r="Q11" i="8"/>
  <c r="O11" i="8"/>
  <c r="M11" i="8"/>
  <c r="L11" i="8"/>
  <c r="J12" i="8"/>
  <c r="Q12" i="8"/>
  <c r="O12" i="8"/>
  <c r="M12" i="8"/>
  <c r="L12" i="8"/>
  <c r="J264" i="8"/>
  <c r="Q264" i="8"/>
  <c r="O264" i="8"/>
  <c r="M264" i="8"/>
  <c r="L264" i="8"/>
  <c r="J265" i="8"/>
  <c r="Q265" i="8"/>
  <c r="O265" i="8"/>
  <c r="M265" i="8"/>
  <c r="L265" i="8"/>
  <c r="J253" i="8"/>
  <c r="Q253" i="8"/>
  <c r="O253" i="8"/>
  <c r="M253" i="8"/>
  <c r="L253" i="8"/>
  <c r="J254" i="8"/>
  <c r="Q254" i="8"/>
  <c r="O254" i="8"/>
  <c r="M254" i="8"/>
  <c r="L254" i="8"/>
  <c r="J246" i="8"/>
  <c r="Q246" i="8"/>
  <c r="O246" i="8"/>
  <c r="M246" i="8"/>
  <c r="L246" i="8"/>
  <c r="J247" i="8"/>
  <c r="Q247" i="8"/>
  <c r="O247" i="8"/>
  <c r="M247" i="8"/>
  <c r="L247" i="8"/>
  <c r="J248" i="8"/>
  <c r="Q248" i="8"/>
  <c r="O248" i="8"/>
  <c r="M248" i="8"/>
  <c r="L248" i="8"/>
  <c r="J249" i="8"/>
  <c r="Q249" i="8"/>
  <c r="O249" i="8"/>
  <c r="M249" i="8"/>
  <c r="L249" i="8"/>
  <c r="J250" i="8"/>
  <c r="Q250" i="8"/>
  <c r="O250" i="8"/>
  <c r="M250" i="8"/>
  <c r="L250" i="8"/>
  <c r="J251" i="8"/>
  <c r="Q251" i="8"/>
  <c r="O251" i="8"/>
  <c r="M251" i="8"/>
  <c r="L251" i="8"/>
  <c r="J252" i="8"/>
  <c r="Q252" i="8"/>
  <c r="O252" i="8"/>
  <c r="M252" i="8"/>
  <c r="L252" i="8"/>
  <c r="J245" i="8"/>
  <c r="Q245" i="8"/>
  <c r="O245" i="8"/>
  <c r="M245" i="8"/>
  <c r="L245" i="8"/>
  <c r="J243" i="8"/>
  <c r="Q243" i="8"/>
  <c r="O243" i="8"/>
  <c r="M243" i="8"/>
  <c r="L243" i="8"/>
  <c r="J244" i="8"/>
  <c r="Q244" i="8"/>
  <c r="O244" i="8"/>
  <c r="M244" i="8"/>
  <c r="L244" i="8"/>
  <c r="J498" i="8"/>
  <c r="Q498" i="8"/>
  <c r="O498" i="8"/>
  <c r="M498" i="8"/>
  <c r="L498" i="8"/>
  <c r="J497" i="8"/>
  <c r="Q497" i="8"/>
  <c r="O497" i="8"/>
  <c r="M497" i="8"/>
  <c r="L497" i="8"/>
  <c r="J496" i="8"/>
  <c r="Q496" i="8"/>
  <c r="O496" i="8"/>
  <c r="M496" i="8"/>
  <c r="L496" i="8"/>
  <c r="J495" i="8"/>
  <c r="Q495" i="8"/>
  <c r="O495" i="8"/>
  <c r="M495" i="8"/>
  <c r="L495" i="8"/>
  <c r="J494" i="8"/>
  <c r="Q494" i="8"/>
  <c r="O494" i="8"/>
  <c r="M494" i="8"/>
  <c r="L494" i="8"/>
  <c r="J493" i="8"/>
  <c r="Q493" i="8"/>
  <c r="O493" i="8"/>
  <c r="M493" i="8"/>
  <c r="L493" i="8"/>
  <c r="J492" i="8"/>
  <c r="Q492" i="8"/>
  <c r="O492" i="8"/>
  <c r="M492" i="8"/>
  <c r="L492" i="8"/>
  <c r="J491" i="8"/>
  <c r="Q491" i="8"/>
  <c r="O491" i="8"/>
  <c r="M491" i="8"/>
  <c r="L491" i="8"/>
  <c r="J490" i="8"/>
  <c r="Q490" i="8"/>
  <c r="O490" i="8"/>
  <c r="M490" i="8"/>
  <c r="L490" i="8"/>
  <c r="J489" i="8"/>
  <c r="Q489" i="8"/>
  <c r="O489" i="8"/>
  <c r="M489" i="8"/>
  <c r="L489" i="8"/>
  <c r="J488" i="8"/>
  <c r="Q488" i="8"/>
  <c r="O488" i="8"/>
  <c r="M488" i="8"/>
  <c r="L488" i="8"/>
  <c r="J487" i="8"/>
  <c r="Q487" i="8"/>
  <c r="O487" i="8"/>
  <c r="M487" i="8"/>
  <c r="L487" i="8"/>
  <c r="J486" i="8"/>
  <c r="Q486" i="8"/>
  <c r="O486" i="8"/>
  <c r="M486" i="8"/>
  <c r="L486" i="8"/>
  <c r="J485" i="8"/>
  <c r="Q485" i="8"/>
  <c r="O485" i="8"/>
  <c r="M485" i="8"/>
  <c r="L485" i="8"/>
  <c r="J484" i="8"/>
  <c r="Q484" i="8"/>
  <c r="O484" i="8"/>
  <c r="M484" i="8"/>
  <c r="L484" i="8"/>
  <c r="L217" i="8"/>
  <c r="J195" i="8"/>
  <c r="Q195" i="8"/>
  <c r="O195" i="8"/>
  <c r="M195" i="8"/>
  <c r="L195" i="8"/>
  <c r="J194" i="8"/>
  <c r="Q194" i="8"/>
  <c r="O194" i="8"/>
  <c r="M194" i="8"/>
  <c r="L194" i="8"/>
  <c r="J193" i="8"/>
  <c r="Q193" i="8"/>
  <c r="O193" i="8"/>
  <c r="M193" i="8"/>
  <c r="L193" i="8"/>
  <c r="J192" i="8"/>
  <c r="Q192" i="8"/>
  <c r="O192" i="8"/>
  <c r="M192" i="8"/>
  <c r="L192" i="8"/>
  <c r="J191" i="8"/>
  <c r="Q191" i="8"/>
  <c r="O191" i="8"/>
  <c r="M191" i="8"/>
  <c r="L191" i="8"/>
  <c r="J190" i="8"/>
  <c r="Q190" i="8"/>
  <c r="O190" i="8"/>
  <c r="M190" i="8"/>
  <c r="L190" i="8"/>
  <c r="J189" i="8"/>
  <c r="Q189" i="8"/>
  <c r="O189" i="8"/>
  <c r="M189" i="8"/>
  <c r="L189" i="8"/>
  <c r="J188" i="8"/>
  <c r="Q188" i="8"/>
  <c r="O188" i="8"/>
  <c r="M188" i="8"/>
  <c r="L188" i="8"/>
  <c r="J187" i="8"/>
  <c r="Q187" i="8"/>
  <c r="O187" i="8"/>
  <c r="M187" i="8"/>
  <c r="L187" i="8"/>
  <c r="J186" i="8"/>
  <c r="Q186" i="8"/>
  <c r="O186" i="8"/>
  <c r="M186" i="8"/>
  <c r="L186" i="8"/>
  <c r="J185" i="8"/>
  <c r="Q185" i="8"/>
  <c r="O185" i="8"/>
  <c r="M185" i="8"/>
  <c r="L185" i="8"/>
  <c r="J184" i="8"/>
  <c r="Q184" i="8"/>
  <c r="O184" i="8"/>
  <c r="M184" i="8"/>
  <c r="L184" i="8"/>
  <c r="J183" i="8"/>
  <c r="Q183" i="8"/>
  <c r="O183" i="8"/>
  <c r="M183" i="8"/>
  <c r="L183" i="8"/>
  <c r="J182" i="8"/>
  <c r="Q182" i="8"/>
  <c r="O182" i="8"/>
  <c r="M182" i="8"/>
  <c r="L182" i="8"/>
  <c r="J181" i="8"/>
  <c r="Q181" i="8"/>
  <c r="O181" i="8"/>
  <c r="M181" i="8"/>
  <c r="L181" i="8"/>
  <c r="J480" i="8"/>
  <c r="Q480" i="8"/>
  <c r="O480" i="8"/>
  <c r="M480" i="8"/>
  <c r="L480" i="8"/>
  <c r="J479" i="8"/>
  <c r="Q479" i="8"/>
  <c r="O479" i="8"/>
  <c r="M479" i="8"/>
  <c r="L479" i="8"/>
  <c r="J478" i="8"/>
  <c r="Q478" i="8"/>
  <c r="O478" i="8"/>
  <c r="M478" i="8"/>
  <c r="L478" i="8"/>
  <c r="J474" i="8"/>
  <c r="Q474" i="8"/>
  <c r="O474" i="8"/>
  <c r="M474" i="8"/>
  <c r="L474" i="8"/>
  <c r="J473" i="8"/>
  <c r="Q473" i="8"/>
  <c r="O473" i="8"/>
  <c r="M473" i="8"/>
  <c r="L473" i="8"/>
  <c r="J472" i="8"/>
  <c r="Q472" i="8"/>
  <c r="O472" i="8"/>
  <c r="M472" i="8"/>
  <c r="L472" i="8"/>
  <c r="J471" i="8"/>
  <c r="Q471" i="8"/>
  <c r="O471" i="8"/>
  <c r="M471" i="8"/>
  <c r="L471" i="8"/>
  <c r="J470" i="8"/>
  <c r="Q470" i="8"/>
  <c r="O470" i="8"/>
  <c r="M470" i="8"/>
  <c r="L470" i="8"/>
  <c r="J469" i="8"/>
  <c r="Q469" i="8"/>
  <c r="O469" i="8"/>
  <c r="M469" i="8"/>
  <c r="L469" i="8"/>
  <c r="J466" i="8"/>
  <c r="Q466" i="8"/>
  <c r="O466" i="8"/>
  <c r="M466" i="8"/>
  <c r="L466" i="8"/>
  <c r="J465" i="8"/>
  <c r="Q465" i="8"/>
  <c r="O465" i="8"/>
  <c r="M465" i="8"/>
  <c r="L465" i="8"/>
  <c r="J464" i="8"/>
  <c r="Q464" i="8"/>
  <c r="O464" i="8"/>
  <c r="M464" i="8"/>
  <c r="L464" i="8"/>
  <c r="J463" i="8"/>
  <c r="Q463" i="8"/>
  <c r="O463" i="8"/>
  <c r="M463" i="8"/>
  <c r="L463" i="8"/>
  <c r="J450" i="8"/>
  <c r="L450" i="8"/>
  <c r="J449" i="8"/>
  <c r="L449" i="8"/>
  <c r="J448" i="8"/>
  <c r="M448" i="8"/>
  <c r="L448" i="8"/>
  <c r="J447" i="8"/>
  <c r="Q447" i="8"/>
  <c r="O447" i="8"/>
  <c r="L447" i="8"/>
  <c r="J429" i="8"/>
  <c r="Q429" i="8"/>
  <c r="O429" i="8"/>
  <c r="M429" i="8"/>
  <c r="L429" i="8"/>
  <c r="J428" i="8"/>
  <c r="Q428" i="8"/>
  <c r="O428" i="8"/>
  <c r="L428" i="8"/>
  <c r="J427" i="8"/>
  <c r="M427" i="8"/>
  <c r="Q427" i="8"/>
  <c r="O427" i="8"/>
  <c r="L427" i="8"/>
  <c r="J426" i="8"/>
  <c r="O426" i="8"/>
  <c r="L426" i="8"/>
  <c r="J407" i="8"/>
  <c r="L407" i="8"/>
  <c r="J403" i="8"/>
  <c r="L403" i="8"/>
  <c r="L451" i="8"/>
  <c r="J451" i="8"/>
  <c r="M451" i="8"/>
  <c r="O451" i="8"/>
  <c r="L452" i="8"/>
  <c r="J452" i="8"/>
  <c r="M452" i="8"/>
  <c r="O452" i="8"/>
  <c r="Q452" i="8"/>
  <c r="L453" i="8"/>
  <c r="J453" i="8"/>
  <c r="M453" i="8"/>
  <c r="O453" i="8"/>
  <c r="L454" i="8"/>
  <c r="J454" i="8"/>
  <c r="Q454" i="8"/>
  <c r="M454" i="8"/>
  <c r="O454" i="8"/>
  <c r="L455" i="8"/>
  <c r="J455" i="8"/>
  <c r="M455" i="8"/>
  <c r="L456" i="8"/>
  <c r="J456" i="8"/>
  <c r="M456" i="8"/>
  <c r="L457" i="8"/>
  <c r="J457" i="8"/>
  <c r="L458" i="8"/>
  <c r="J458" i="8"/>
  <c r="Q458" i="8"/>
  <c r="L459" i="8"/>
  <c r="J459" i="8"/>
  <c r="M459" i="8"/>
  <c r="O459" i="8"/>
  <c r="L460" i="8"/>
  <c r="J460" i="8"/>
  <c r="M460" i="8"/>
  <c r="O460" i="8"/>
  <c r="Q460" i="8"/>
  <c r="L461" i="8"/>
  <c r="J461" i="8"/>
  <c r="M461" i="8"/>
  <c r="O461" i="8"/>
  <c r="L462" i="8"/>
  <c r="J462" i="8"/>
  <c r="Q462" i="8"/>
  <c r="M462" i="8"/>
  <c r="O462" i="8"/>
  <c r="J179" i="8"/>
  <c r="M179" i="8"/>
  <c r="Q179" i="8"/>
  <c r="O179" i="8"/>
  <c r="L179" i="8"/>
  <c r="J177" i="8"/>
  <c r="O177" i="8"/>
  <c r="Q177" i="8"/>
  <c r="L177" i="8"/>
  <c r="J178" i="8"/>
  <c r="Q178" i="8"/>
  <c r="L178" i="8"/>
  <c r="J176" i="8"/>
  <c r="L176" i="8"/>
  <c r="J26" i="8"/>
  <c r="M26" i="8"/>
  <c r="L26" i="8"/>
  <c r="J120" i="8"/>
  <c r="O120" i="8"/>
  <c r="L120" i="8"/>
  <c r="M120" i="8"/>
  <c r="Q120" i="8"/>
  <c r="J121" i="8"/>
  <c r="O121" i="8"/>
  <c r="L121" i="8"/>
  <c r="M121" i="8"/>
  <c r="Q121" i="8"/>
  <c r="J122" i="8"/>
  <c r="M122" i="8"/>
  <c r="O122" i="8"/>
  <c r="L122" i="8"/>
  <c r="Q122" i="8"/>
  <c r="J123" i="8"/>
  <c r="M123" i="8"/>
  <c r="L123" i="8"/>
  <c r="O123" i="8"/>
  <c r="Q123" i="8"/>
  <c r="J124" i="8"/>
  <c r="O124" i="8"/>
  <c r="L124" i="8"/>
  <c r="M124" i="8"/>
  <c r="Q124" i="8"/>
  <c r="J125" i="8"/>
  <c r="O125" i="8"/>
  <c r="L125" i="8"/>
  <c r="M125" i="8"/>
  <c r="Q125" i="8"/>
  <c r="J126" i="8"/>
  <c r="L126" i="8"/>
  <c r="J127" i="8"/>
  <c r="L127" i="8"/>
  <c r="J128" i="8"/>
  <c r="O128" i="8"/>
  <c r="L128" i="8"/>
  <c r="M128" i="8"/>
  <c r="Q128" i="8"/>
  <c r="J129" i="8"/>
  <c r="O129" i="8"/>
  <c r="L129" i="8"/>
  <c r="M129" i="8"/>
  <c r="Q129" i="8"/>
  <c r="J70" i="8"/>
  <c r="L70" i="8"/>
  <c r="Q70" i="8"/>
  <c r="J331" i="8"/>
  <c r="L331" i="8"/>
  <c r="Q331" i="8"/>
  <c r="J337" i="8"/>
  <c r="O337" i="8"/>
  <c r="L337" i="8"/>
  <c r="M337" i="8"/>
  <c r="Q337" i="8"/>
  <c r="J338" i="8"/>
  <c r="O338" i="8"/>
  <c r="L338" i="8"/>
  <c r="M338" i="8"/>
  <c r="Q338" i="8"/>
  <c r="J336" i="8"/>
  <c r="M336" i="8"/>
  <c r="L336" i="8"/>
  <c r="Q336" i="8"/>
  <c r="J432" i="8"/>
  <c r="M432" i="8"/>
  <c r="L432" i="8"/>
  <c r="O432" i="8"/>
  <c r="Q432" i="8"/>
  <c r="J433" i="8"/>
  <c r="O433" i="8"/>
  <c r="L433" i="8"/>
  <c r="M433" i="8"/>
  <c r="Q433" i="8"/>
  <c r="J434" i="8"/>
  <c r="O434" i="8"/>
  <c r="L434" i="8"/>
  <c r="M434" i="8"/>
  <c r="Q434" i="8"/>
  <c r="J435" i="8"/>
  <c r="M435" i="8"/>
  <c r="O435" i="8"/>
  <c r="L435" i="8"/>
  <c r="Q435" i="8"/>
  <c r="J436" i="8"/>
  <c r="M436" i="8"/>
  <c r="L436" i="8"/>
  <c r="O436" i="8"/>
  <c r="Q436" i="8"/>
  <c r="J437" i="8"/>
  <c r="O437" i="8"/>
  <c r="L437" i="8"/>
  <c r="M437" i="8"/>
  <c r="Q437" i="8"/>
  <c r="J438" i="8"/>
  <c r="O438" i="8"/>
  <c r="L438" i="8"/>
  <c r="M438" i="8"/>
  <c r="Q438" i="8"/>
  <c r="J439" i="8"/>
  <c r="O439" i="8"/>
  <c r="L439" i="8"/>
  <c r="J440" i="8"/>
  <c r="L440" i="8"/>
  <c r="J441" i="8"/>
  <c r="O441" i="8"/>
  <c r="L441" i="8"/>
  <c r="M441" i="8"/>
  <c r="Q441" i="8"/>
  <c r="J442" i="8"/>
  <c r="O442" i="8"/>
  <c r="L442" i="8"/>
  <c r="M442" i="8"/>
  <c r="Q442" i="8"/>
  <c r="J443" i="8"/>
  <c r="L443" i="8"/>
  <c r="J444" i="8"/>
  <c r="L444" i="8"/>
  <c r="J445" i="8"/>
  <c r="O445" i="8"/>
  <c r="L445" i="8"/>
  <c r="M445" i="8"/>
  <c r="Q445" i="8"/>
  <c r="J446" i="8"/>
  <c r="O446" i="8"/>
  <c r="L446" i="8"/>
  <c r="M446" i="8"/>
  <c r="Q446" i="8"/>
  <c r="J431" i="8"/>
  <c r="M431" i="8"/>
  <c r="L431" i="8"/>
  <c r="Q431" i="8"/>
  <c r="J412" i="8"/>
  <c r="M412" i="8"/>
  <c r="L412" i="8"/>
  <c r="O412" i="8"/>
  <c r="Q412" i="8"/>
  <c r="J413" i="8"/>
  <c r="O413" i="8"/>
  <c r="L413" i="8"/>
  <c r="M413" i="8"/>
  <c r="Q413" i="8"/>
  <c r="J414" i="8"/>
  <c r="O414" i="8"/>
  <c r="L414" i="8"/>
  <c r="M414" i="8"/>
  <c r="Q414" i="8"/>
  <c r="J415" i="8"/>
  <c r="M415" i="8"/>
  <c r="O415" i="8"/>
  <c r="L415" i="8"/>
  <c r="Q415" i="8"/>
  <c r="J416" i="8"/>
  <c r="M416" i="8"/>
  <c r="L416" i="8"/>
  <c r="O416" i="8"/>
  <c r="Q416" i="8"/>
  <c r="J417" i="8"/>
  <c r="O417" i="8"/>
  <c r="L417" i="8"/>
  <c r="M417" i="8"/>
  <c r="Q417" i="8"/>
  <c r="J418" i="8"/>
  <c r="O418" i="8"/>
  <c r="L418" i="8"/>
  <c r="M418" i="8"/>
  <c r="Q418" i="8"/>
  <c r="J419" i="8"/>
  <c r="L419" i="8"/>
  <c r="J420" i="8"/>
  <c r="L420" i="8"/>
  <c r="J421" i="8"/>
  <c r="O421" i="8"/>
  <c r="L421" i="8"/>
  <c r="M421" i="8"/>
  <c r="Q421" i="8"/>
  <c r="J422" i="8"/>
  <c r="O422" i="8"/>
  <c r="L422" i="8"/>
  <c r="M422" i="8"/>
  <c r="Q422" i="8"/>
  <c r="J423" i="8"/>
  <c r="L423" i="8"/>
  <c r="Q423" i="8"/>
  <c r="J424" i="8"/>
  <c r="L424" i="8"/>
  <c r="Q424" i="8"/>
  <c r="J425" i="8"/>
  <c r="O425" i="8"/>
  <c r="L425" i="8"/>
  <c r="M425" i="8"/>
  <c r="Q425" i="8"/>
  <c r="J430" i="8"/>
  <c r="O430" i="8"/>
  <c r="L430" i="8"/>
  <c r="M430" i="8"/>
  <c r="Q430" i="8"/>
  <c r="J411" i="8"/>
  <c r="M411" i="8"/>
  <c r="L411" i="8"/>
  <c r="Q411" i="8"/>
  <c r="J148" i="8"/>
  <c r="M148" i="8"/>
  <c r="L148" i="8"/>
  <c r="J151" i="8"/>
  <c r="Q151" i="8"/>
  <c r="O151" i="8"/>
  <c r="L151" i="8"/>
  <c r="J175" i="8"/>
  <c r="Q175" i="8"/>
  <c r="O175" i="8"/>
  <c r="M175" i="8"/>
  <c r="L175" i="8"/>
  <c r="J174" i="8"/>
  <c r="Q174" i="8"/>
  <c r="O174" i="8"/>
  <c r="L174" i="8"/>
  <c r="J410" i="8"/>
  <c r="M410" i="8"/>
  <c r="Q410" i="8"/>
  <c r="O410" i="8"/>
  <c r="L410" i="8"/>
  <c r="J408" i="8"/>
  <c r="O408" i="8"/>
  <c r="L408" i="8"/>
  <c r="J402" i="8"/>
  <c r="L402" i="8"/>
  <c r="J401" i="8"/>
  <c r="L401" i="8"/>
  <c r="J400" i="8"/>
  <c r="M400" i="8"/>
  <c r="L400" i="8"/>
  <c r="J399" i="8"/>
  <c r="Q399" i="8"/>
  <c r="O399" i="8"/>
  <c r="L399" i="8"/>
  <c r="J398" i="8"/>
  <c r="Q398" i="8"/>
  <c r="O398" i="8"/>
  <c r="M398" i="8"/>
  <c r="L398" i="8"/>
  <c r="J397" i="8"/>
  <c r="Q397" i="8"/>
  <c r="O397" i="8"/>
  <c r="L397" i="8"/>
  <c r="J396" i="8"/>
  <c r="M396" i="8"/>
  <c r="Q396" i="8"/>
  <c r="O396" i="8"/>
  <c r="L396" i="8"/>
  <c r="J395" i="8"/>
  <c r="O395" i="8"/>
  <c r="L395" i="8"/>
  <c r="J394" i="8"/>
  <c r="L394" i="8"/>
  <c r="J393" i="8"/>
  <c r="L393" i="8"/>
  <c r="J392" i="8"/>
  <c r="M392" i="8"/>
  <c r="L392" i="8"/>
  <c r="J391" i="8"/>
  <c r="Q391" i="8"/>
  <c r="O391" i="8"/>
  <c r="L391" i="8"/>
  <c r="J390" i="8"/>
  <c r="Q390" i="8"/>
  <c r="O390" i="8"/>
  <c r="M390" i="8"/>
  <c r="L390" i="8"/>
  <c r="J389" i="8"/>
  <c r="Q389" i="8"/>
  <c r="O389" i="8"/>
  <c r="L389" i="8"/>
  <c r="J388" i="8"/>
  <c r="M388" i="8"/>
  <c r="Q388" i="8"/>
  <c r="O388" i="8"/>
  <c r="L388" i="8"/>
  <c r="J387" i="8"/>
  <c r="O387" i="8"/>
  <c r="L387" i="8"/>
  <c r="J386" i="8"/>
  <c r="L386" i="8"/>
  <c r="J385" i="8"/>
  <c r="L385" i="8"/>
  <c r="J384" i="8"/>
  <c r="M384" i="8"/>
  <c r="L384" i="8"/>
  <c r="J383" i="8"/>
  <c r="Q383" i="8"/>
  <c r="O383" i="8"/>
  <c r="L383" i="8"/>
  <c r="J382" i="8"/>
  <c r="Q382" i="8"/>
  <c r="O382" i="8"/>
  <c r="M382" i="8"/>
  <c r="L382" i="8"/>
  <c r="J381" i="8"/>
  <c r="Q381" i="8"/>
  <c r="O381" i="8"/>
  <c r="L381" i="8"/>
  <c r="J380" i="8"/>
  <c r="M380" i="8"/>
  <c r="Q380" i="8"/>
  <c r="O380" i="8"/>
  <c r="L380" i="8"/>
  <c r="J379" i="8"/>
  <c r="O379" i="8"/>
  <c r="L379" i="8"/>
  <c r="J378" i="8"/>
  <c r="L378" i="8"/>
  <c r="J377" i="8"/>
  <c r="L377" i="8"/>
  <c r="J376" i="8"/>
  <c r="M376" i="8"/>
  <c r="L376" i="8"/>
  <c r="J375" i="8"/>
  <c r="Q375" i="8"/>
  <c r="O375" i="8"/>
  <c r="L375" i="8"/>
  <c r="J374" i="8"/>
  <c r="Q374" i="8"/>
  <c r="O374" i="8"/>
  <c r="M374" i="8"/>
  <c r="L374" i="8"/>
  <c r="J373" i="8"/>
  <c r="Q373" i="8"/>
  <c r="O373" i="8"/>
  <c r="L373" i="8"/>
  <c r="J372" i="8"/>
  <c r="M372" i="8"/>
  <c r="Q372" i="8"/>
  <c r="O372" i="8"/>
  <c r="L372" i="8"/>
  <c r="J371" i="8"/>
  <c r="O371" i="8"/>
  <c r="L371" i="8"/>
  <c r="J370" i="8"/>
  <c r="L370" i="8"/>
  <c r="J369" i="8"/>
  <c r="L369" i="8"/>
  <c r="J368" i="8"/>
  <c r="M368" i="8"/>
  <c r="L368" i="8"/>
  <c r="J367" i="8"/>
  <c r="Q367" i="8"/>
  <c r="O367" i="8"/>
  <c r="L367" i="8"/>
  <c r="J366" i="8"/>
  <c r="Q366" i="8"/>
  <c r="O366" i="8"/>
  <c r="M366" i="8"/>
  <c r="L366" i="8"/>
  <c r="J365" i="8"/>
  <c r="Q365" i="8"/>
  <c r="O365" i="8"/>
  <c r="L365" i="8"/>
  <c r="J364" i="8"/>
  <c r="M364" i="8"/>
  <c r="Q364" i="8"/>
  <c r="O364" i="8"/>
  <c r="L364" i="8"/>
  <c r="J363" i="8"/>
  <c r="O363" i="8"/>
  <c r="L363" i="8"/>
  <c r="J362" i="8"/>
  <c r="L362" i="8"/>
  <c r="J361" i="8"/>
  <c r="L361" i="8"/>
  <c r="J360" i="8"/>
  <c r="M360" i="8"/>
  <c r="L360" i="8"/>
  <c r="J359" i="8"/>
  <c r="Q359" i="8"/>
  <c r="O359" i="8"/>
  <c r="L359" i="8"/>
  <c r="J358" i="8"/>
  <c r="Q358" i="8"/>
  <c r="O358" i="8"/>
  <c r="M358" i="8"/>
  <c r="L358" i="8"/>
  <c r="J357" i="8"/>
  <c r="Q357" i="8"/>
  <c r="O357" i="8"/>
  <c r="L357" i="8"/>
  <c r="J356" i="8"/>
  <c r="M356" i="8"/>
  <c r="Q356" i="8"/>
  <c r="O356" i="8"/>
  <c r="L356" i="8"/>
  <c r="J355" i="8"/>
  <c r="O355" i="8"/>
  <c r="L355" i="8"/>
  <c r="J354" i="8"/>
  <c r="L354" i="8"/>
  <c r="J353" i="8"/>
  <c r="L353" i="8"/>
  <c r="J352" i="8"/>
  <c r="M352" i="8"/>
  <c r="L352" i="8"/>
  <c r="J351" i="8"/>
  <c r="Q351" i="8"/>
  <c r="O351" i="8"/>
  <c r="L351" i="8"/>
  <c r="J350" i="8"/>
  <c r="Q350" i="8"/>
  <c r="O350" i="8"/>
  <c r="M350" i="8"/>
  <c r="L350" i="8"/>
  <c r="J349" i="8"/>
  <c r="Q349" i="8"/>
  <c r="O349" i="8"/>
  <c r="L349" i="8"/>
  <c r="J348" i="8"/>
  <c r="M348" i="8"/>
  <c r="Q348" i="8"/>
  <c r="O348" i="8"/>
  <c r="L348" i="8"/>
  <c r="J347" i="8"/>
  <c r="O347" i="8"/>
  <c r="L347" i="8"/>
  <c r="J346" i="8"/>
  <c r="L346" i="8"/>
  <c r="J345" i="8"/>
  <c r="L345" i="8"/>
  <c r="J342" i="8"/>
  <c r="M342" i="8"/>
  <c r="L342" i="8"/>
  <c r="J341" i="8"/>
  <c r="Q341" i="8"/>
  <c r="O341" i="8"/>
  <c r="L341" i="8"/>
  <c r="J340" i="8"/>
  <c r="Q340" i="8"/>
  <c r="O340" i="8"/>
  <c r="M340" i="8"/>
  <c r="L340" i="8"/>
  <c r="J339" i="8"/>
  <c r="Q339" i="8"/>
  <c r="O339" i="8"/>
  <c r="L339" i="8"/>
  <c r="J335" i="8"/>
  <c r="M335" i="8"/>
  <c r="Q335" i="8"/>
  <c r="O335" i="8"/>
  <c r="L335" i="8"/>
  <c r="J334" i="8"/>
  <c r="O334" i="8"/>
  <c r="L334" i="8"/>
  <c r="J333" i="8"/>
  <c r="L333" i="8"/>
  <c r="J332" i="8"/>
  <c r="L332" i="8"/>
  <c r="J328" i="8"/>
  <c r="M328" i="8"/>
  <c r="L328" i="8"/>
  <c r="J327" i="8"/>
  <c r="Q327" i="8"/>
  <c r="O327" i="8"/>
  <c r="L327" i="8"/>
  <c r="J326" i="8"/>
  <c r="Q326" i="8"/>
  <c r="O326" i="8"/>
  <c r="M326" i="8"/>
  <c r="L326" i="8"/>
  <c r="J325" i="8"/>
  <c r="Q325" i="8"/>
  <c r="O325" i="8"/>
  <c r="L325" i="8"/>
  <c r="J324" i="8"/>
  <c r="M324" i="8"/>
  <c r="Q324" i="8"/>
  <c r="O324" i="8"/>
  <c r="L324" i="8"/>
  <c r="J323" i="8"/>
  <c r="O323" i="8"/>
  <c r="L323" i="8"/>
  <c r="J322" i="8"/>
  <c r="L322" i="8"/>
  <c r="J321" i="8"/>
  <c r="L321" i="8"/>
  <c r="J320" i="8"/>
  <c r="M320" i="8"/>
  <c r="L320" i="8"/>
  <c r="J319" i="8"/>
  <c r="Q319" i="8"/>
  <c r="O319" i="8"/>
  <c r="L319" i="8"/>
  <c r="J318" i="8"/>
  <c r="Q318" i="8"/>
  <c r="O318" i="8"/>
  <c r="M318" i="8"/>
  <c r="L318" i="8"/>
  <c r="J317" i="8"/>
  <c r="Q317" i="8"/>
  <c r="O317" i="8"/>
  <c r="L317" i="8"/>
  <c r="J316" i="8"/>
  <c r="M316" i="8"/>
  <c r="Q316" i="8"/>
  <c r="O316" i="8"/>
  <c r="L316" i="8"/>
  <c r="J315" i="8"/>
  <c r="O315" i="8"/>
  <c r="L315" i="8"/>
  <c r="J314" i="8"/>
  <c r="L314" i="8"/>
  <c r="J313" i="8"/>
  <c r="L313" i="8"/>
  <c r="J312" i="8"/>
  <c r="M312" i="8"/>
  <c r="L312" i="8"/>
  <c r="J311" i="8"/>
  <c r="Q311" i="8"/>
  <c r="O311" i="8"/>
  <c r="L311" i="8"/>
  <c r="J310" i="8"/>
  <c r="Q310" i="8"/>
  <c r="O310" i="8"/>
  <c r="M310" i="8"/>
  <c r="L310" i="8"/>
  <c r="J309" i="8"/>
  <c r="Q309" i="8"/>
  <c r="O309" i="8"/>
  <c r="L309" i="8"/>
  <c r="J308" i="8"/>
  <c r="M308" i="8"/>
  <c r="Q308" i="8"/>
  <c r="O308" i="8"/>
  <c r="L308" i="8"/>
  <c r="J307" i="8"/>
  <c r="O307" i="8"/>
  <c r="L307" i="8"/>
  <c r="J306" i="8"/>
  <c r="L306" i="8"/>
  <c r="J305" i="8"/>
  <c r="L305" i="8"/>
  <c r="J304" i="8"/>
  <c r="M304" i="8"/>
  <c r="L304" i="8"/>
  <c r="J303" i="8"/>
  <c r="Q303" i="8"/>
  <c r="O303" i="8"/>
  <c r="L303" i="8"/>
  <c r="J302" i="8"/>
  <c r="Q302" i="8"/>
  <c r="O302" i="8"/>
  <c r="M302" i="8"/>
  <c r="L302" i="8"/>
  <c r="J301" i="8"/>
  <c r="Q301" i="8"/>
  <c r="O301" i="8"/>
  <c r="L301" i="8"/>
  <c r="J300" i="8"/>
  <c r="M300" i="8"/>
  <c r="Q300" i="8"/>
  <c r="O300" i="8"/>
  <c r="L300" i="8"/>
  <c r="J299" i="8"/>
  <c r="O299" i="8"/>
  <c r="L299" i="8"/>
  <c r="J298" i="8"/>
  <c r="L298" i="8"/>
  <c r="J297" i="8"/>
  <c r="L297" i="8"/>
  <c r="J296" i="8"/>
  <c r="M296" i="8"/>
  <c r="L296" i="8"/>
  <c r="J295" i="8"/>
  <c r="Q295" i="8"/>
  <c r="O295" i="8"/>
  <c r="L295" i="8"/>
  <c r="J294" i="8"/>
  <c r="Q294" i="8"/>
  <c r="O294" i="8"/>
  <c r="M294" i="8"/>
  <c r="L294" i="8"/>
  <c r="J293" i="8"/>
  <c r="Q293" i="8"/>
  <c r="O293" i="8"/>
  <c r="L293" i="8"/>
  <c r="J292" i="8"/>
  <c r="M292" i="8"/>
  <c r="Q292" i="8"/>
  <c r="O292" i="8"/>
  <c r="L292" i="8"/>
  <c r="J291" i="8"/>
  <c r="O291" i="8"/>
  <c r="L291" i="8"/>
  <c r="J290" i="8"/>
  <c r="L290" i="8"/>
  <c r="J289" i="8"/>
  <c r="L289" i="8"/>
  <c r="J288" i="8"/>
  <c r="M288" i="8"/>
  <c r="L288" i="8"/>
  <c r="J287" i="8"/>
  <c r="Q287" i="8"/>
  <c r="O287" i="8"/>
  <c r="L287" i="8"/>
  <c r="J286" i="8"/>
  <c r="Q286" i="8"/>
  <c r="O286" i="8"/>
  <c r="M286" i="8"/>
  <c r="L286" i="8"/>
  <c r="J285" i="8"/>
  <c r="Q285" i="8"/>
  <c r="O285" i="8"/>
  <c r="L285" i="8"/>
  <c r="J284" i="8"/>
  <c r="M284" i="8"/>
  <c r="Q284" i="8"/>
  <c r="O284" i="8"/>
  <c r="L284" i="8"/>
  <c r="J283" i="8"/>
  <c r="O283" i="8"/>
  <c r="L283" i="8"/>
  <c r="J282" i="8"/>
  <c r="L282" i="8"/>
  <c r="J281" i="8"/>
  <c r="L281" i="8"/>
  <c r="J280" i="8"/>
  <c r="M280" i="8"/>
  <c r="L280" i="8"/>
  <c r="J279" i="8"/>
  <c r="Q279" i="8"/>
  <c r="O279" i="8"/>
  <c r="L279" i="8"/>
  <c r="J278" i="8"/>
  <c r="Q278" i="8"/>
  <c r="O278" i="8"/>
  <c r="M278" i="8"/>
  <c r="L278" i="8"/>
  <c r="J277" i="8"/>
  <c r="Q277" i="8"/>
  <c r="O277" i="8"/>
  <c r="L277" i="8"/>
  <c r="J276" i="8"/>
  <c r="M276" i="8"/>
  <c r="Q276" i="8"/>
  <c r="O276" i="8"/>
  <c r="L276" i="8"/>
  <c r="J275" i="8"/>
  <c r="O275" i="8"/>
  <c r="L275" i="8"/>
  <c r="J274" i="8"/>
  <c r="L274" i="8"/>
  <c r="J273" i="8"/>
  <c r="L273" i="8"/>
  <c r="J272" i="8"/>
  <c r="M272" i="8"/>
  <c r="L272" i="8"/>
  <c r="J271" i="8"/>
  <c r="Q271" i="8"/>
  <c r="O271" i="8"/>
  <c r="L271" i="8"/>
  <c r="J270" i="8"/>
  <c r="Q270" i="8"/>
  <c r="O270" i="8"/>
  <c r="M270" i="8"/>
  <c r="L270" i="8"/>
  <c r="J269" i="8"/>
  <c r="Q269" i="8"/>
  <c r="O269" i="8"/>
  <c r="L269" i="8"/>
  <c r="J268" i="8"/>
  <c r="M268" i="8"/>
  <c r="Q268" i="8"/>
  <c r="O268" i="8"/>
  <c r="L268" i="8"/>
  <c r="J267" i="8"/>
  <c r="O267" i="8"/>
  <c r="L267" i="8"/>
  <c r="J266" i="8"/>
  <c r="L266" i="8"/>
  <c r="J263" i="8"/>
  <c r="L263" i="8"/>
  <c r="J262" i="8"/>
  <c r="M262" i="8"/>
  <c r="L262" i="8"/>
  <c r="J261" i="8"/>
  <c r="Q261" i="8"/>
  <c r="O261" i="8"/>
  <c r="L261" i="8"/>
  <c r="J260" i="8"/>
  <c r="Q260" i="8"/>
  <c r="O260" i="8"/>
  <c r="M260" i="8"/>
  <c r="L260" i="8"/>
  <c r="J259" i="8"/>
  <c r="Q259" i="8"/>
  <c r="O259" i="8"/>
  <c r="L259" i="8"/>
  <c r="J258" i="8"/>
  <c r="M258" i="8"/>
  <c r="Q258" i="8"/>
  <c r="O258" i="8"/>
  <c r="L258" i="8"/>
  <c r="J257" i="8"/>
  <c r="O257" i="8"/>
  <c r="L257" i="8"/>
  <c r="J256" i="8"/>
  <c r="L256" i="8"/>
  <c r="J255" i="8"/>
  <c r="L255" i="8"/>
  <c r="J242" i="8"/>
  <c r="M242" i="8"/>
  <c r="L242" i="8"/>
  <c r="J241" i="8"/>
  <c r="Q241" i="8"/>
  <c r="O241" i="8"/>
  <c r="L241" i="8"/>
  <c r="J240" i="8"/>
  <c r="Q240" i="8"/>
  <c r="O240" i="8"/>
  <c r="M240" i="8"/>
  <c r="L240" i="8"/>
  <c r="J239" i="8"/>
  <c r="M239" i="8"/>
  <c r="Q239" i="8"/>
  <c r="O239" i="8"/>
  <c r="L239" i="8"/>
  <c r="J238" i="8"/>
  <c r="M238" i="8"/>
  <c r="Q238" i="8"/>
  <c r="O238" i="8"/>
  <c r="L238" i="8"/>
  <c r="J237" i="8"/>
  <c r="O237" i="8"/>
  <c r="L237" i="8"/>
  <c r="J236" i="8"/>
  <c r="L236" i="8"/>
  <c r="J235" i="8"/>
  <c r="L235" i="8"/>
  <c r="J234" i="8"/>
  <c r="M234" i="8"/>
  <c r="L234" i="8"/>
  <c r="J233" i="8"/>
  <c r="Q233" i="8"/>
  <c r="O233" i="8"/>
  <c r="L233" i="8"/>
  <c r="J232" i="8"/>
  <c r="Q232" i="8"/>
  <c r="O232" i="8"/>
  <c r="M232" i="8"/>
  <c r="L232" i="8"/>
  <c r="J231" i="8"/>
  <c r="M231" i="8"/>
  <c r="Q231" i="8"/>
  <c r="O231" i="8"/>
  <c r="L231" i="8"/>
  <c r="J230" i="8"/>
  <c r="M230" i="8"/>
  <c r="Q230" i="8"/>
  <c r="O230" i="8"/>
  <c r="L230" i="8"/>
  <c r="J229" i="8"/>
  <c r="O229" i="8"/>
  <c r="L229" i="8"/>
  <c r="J228" i="8"/>
  <c r="L228" i="8"/>
  <c r="J227" i="8"/>
  <c r="L227" i="8"/>
  <c r="J226" i="8"/>
  <c r="M226" i="8"/>
  <c r="L226" i="8"/>
  <c r="J225" i="8"/>
  <c r="Q225" i="8"/>
  <c r="O225" i="8"/>
  <c r="L225" i="8"/>
  <c r="J224" i="8"/>
  <c r="Q224" i="8"/>
  <c r="O224" i="8"/>
  <c r="M224" i="8"/>
  <c r="L224" i="8"/>
  <c r="J223" i="8"/>
  <c r="M223" i="8"/>
  <c r="Q223" i="8"/>
  <c r="O223" i="8"/>
  <c r="L223" i="8"/>
  <c r="J222" i="8"/>
  <c r="M222" i="8"/>
  <c r="Q222" i="8"/>
  <c r="O222" i="8"/>
  <c r="L222" i="8"/>
  <c r="J221" i="8"/>
  <c r="O221" i="8"/>
  <c r="L221" i="8"/>
  <c r="J220" i="8"/>
  <c r="L220" i="8"/>
  <c r="L219" i="8"/>
  <c r="L218" i="8"/>
  <c r="J180" i="8"/>
  <c r="Q180" i="8"/>
  <c r="O180" i="8"/>
  <c r="L180" i="8"/>
  <c r="J170" i="8"/>
  <c r="Q170" i="8"/>
  <c r="O170" i="8"/>
  <c r="M170" i="8"/>
  <c r="L170" i="8"/>
  <c r="J169" i="8"/>
  <c r="M169" i="8"/>
  <c r="Q169" i="8"/>
  <c r="O169" i="8"/>
  <c r="L169" i="8"/>
  <c r="J168" i="8"/>
  <c r="M168" i="8"/>
  <c r="Q168" i="8"/>
  <c r="O168" i="8"/>
  <c r="L168" i="8"/>
  <c r="J167" i="8"/>
  <c r="O167" i="8"/>
  <c r="L167" i="8"/>
  <c r="J166" i="8"/>
  <c r="L166" i="8"/>
  <c r="J165" i="8"/>
  <c r="L165" i="8"/>
  <c r="J162" i="8"/>
  <c r="M162" i="8"/>
  <c r="L162" i="8"/>
  <c r="J161" i="8"/>
  <c r="Q161" i="8"/>
  <c r="O161" i="8"/>
  <c r="L161" i="8"/>
  <c r="J160" i="8"/>
  <c r="Q160" i="8"/>
  <c r="O160" i="8"/>
  <c r="M160" i="8"/>
  <c r="L160" i="8"/>
  <c r="J152" i="8"/>
  <c r="M152" i="8"/>
  <c r="Q152" i="8"/>
  <c r="O152" i="8"/>
  <c r="L152" i="8"/>
  <c r="J150" i="8"/>
  <c r="M150" i="8"/>
  <c r="Q150" i="8"/>
  <c r="O150" i="8"/>
  <c r="L150" i="8"/>
  <c r="J149" i="8"/>
  <c r="O149" i="8"/>
  <c r="L149" i="8"/>
  <c r="J147" i="8"/>
  <c r="L147" i="8"/>
  <c r="J146" i="8"/>
  <c r="M146" i="8"/>
  <c r="L146" i="8"/>
  <c r="J145" i="8"/>
  <c r="Q145" i="8"/>
  <c r="O145" i="8"/>
  <c r="L145" i="8"/>
  <c r="J144" i="8"/>
  <c r="Q144" i="8"/>
  <c r="O144" i="8"/>
  <c r="M144" i="8"/>
  <c r="L144" i="8"/>
  <c r="J143" i="8"/>
  <c r="M143" i="8"/>
  <c r="Q143" i="8"/>
  <c r="O143" i="8"/>
  <c r="L143" i="8"/>
  <c r="J142" i="8"/>
  <c r="M142" i="8"/>
  <c r="Q142" i="8"/>
  <c r="O142" i="8"/>
  <c r="L142" i="8"/>
  <c r="J141" i="8"/>
  <c r="O141" i="8"/>
  <c r="L141" i="8"/>
  <c r="J140" i="8"/>
  <c r="L140" i="8"/>
  <c r="J139" i="8"/>
  <c r="L139" i="8"/>
  <c r="J138" i="8"/>
  <c r="M138" i="8"/>
  <c r="L138" i="8"/>
  <c r="J137" i="8"/>
  <c r="Q137" i="8"/>
  <c r="O137" i="8"/>
  <c r="L137" i="8"/>
  <c r="J136" i="8"/>
  <c r="Q136" i="8"/>
  <c r="O136" i="8"/>
  <c r="M136" i="8"/>
  <c r="L136" i="8"/>
  <c r="J135" i="8"/>
  <c r="M135" i="8"/>
  <c r="Q135" i="8"/>
  <c r="O135" i="8"/>
  <c r="L135" i="8"/>
  <c r="J134" i="8"/>
  <c r="M134" i="8"/>
  <c r="Q134" i="8"/>
  <c r="O134" i="8"/>
  <c r="L134" i="8"/>
  <c r="J133" i="8"/>
  <c r="O133" i="8"/>
  <c r="L133" i="8"/>
  <c r="J132" i="8"/>
  <c r="L132" i="8"/>
  <c r="J131" i="8"/>
  <c r="L131" i="8"/>
  <c r="J130" i="8"/>
  <c r="M130" i="8"/>
  <c r="L130" i="8"/>
  <c r="J119" i="8"/>
  <c r="Q119" i="8"/>
  <c r="O119" i="8"/>
  <c r="L119" i="8"/>
  <c r="J118" i="8"/>
  <c r="Q118" i="8"/>
  <c r="O118" i="8"/>
  <c r="M118" i="8"/>
  <c r="L118" i="8"/>
  <c r="J117" i="8"/>
  <c r="M117" i="8"/>
  <c r="Q117" i="8"/>
  <c r="O117" i="8"/>
  <c r="L117" i="8"/>
  <c r="J116" i="8"/>
  <c r="M116" i="8"/>
  <c r="Q116" i="8"/>
  <c r="O116" i="8"/>
  <c r="L116" i="8"/>
  <c r="J115" i="8"/>
  <c r="O115" i="8"/>
  <c r="L115" i="8"/>
  <c r="J114" i="8"/>
  <c r="M114" i="8"/>
  <c r="Q114" i="8"/>
  <c r="O114" i="8"/>
  <c r="L114" i="8"/>
  <c r="J113" i="8"/>
  <c r="L113" i="8"/>
  <c r="J112" i="8"/>
  <c r="M112" i="8"/>
  <c r="Q112" i="8"/>
  <c r="O112" i="8"/>
  <c r="L112" i="8"/>
  <c r="J111" i="8"/>
  <c r="L111" i="8"/>
  <c r="J110" i="8"/>
  <c r="M110" i="8"/>
  <c r="Q110" i="8"/>
  <c r="O110" i="8"/>
  <c r="L110" i="8"/>
  <c r="J109" i="8"/>
  <c r="O109" i="8"/>
  <c r="L109" i="8"/>
  <c r="J108" i="8"/>
  <c r="M108" i="8"/>
  <c r="Q108" i="8"/>
  <c r="O108" i="8"/>
  <c r="L108" i="8"/>
  <c r="J107" i="8"/>
  <c r="O107" i="8"/>
  <c r="L107" i="8"/>
  <c r="J106" i="8"/>
  <c r="M106" i="8"/>
  <c r="Q106" i="8"/>
  <c r="O106" i="8"/>
  <c r="L106" i="8"/>
  <c r="J105" i="8"/>
  <c r="L105" i="8"/>
  <c r="J104" i="8"/>
  <c r="M104" i="8"/>
  <c r="Q104" i="8"/>
  <c r="O104" i="8"/>
  <c r="L104" i="8"/>
  <c r="J103" i="8"/>
  <c r="Q103" i="8"/>
  <c r="O103" i="8"/>
  <c r="L103" i="8"/>
  <c r="J102" i="8"/>
  <c r="M102" i="8"/>
  <c r="Q102" i="8"/>
  <c r="O102" i="8"/>
  <c r="L102" i="8"/>
  <c r="J101" i="8"/>
  <c r="O101" i="8"/>
  <c r="L101" i="8"/>
  <c r="J100" i="8"/>
  <c r="M100" i="8"/>
  <c r="Q100" i="8"/>
  <c r="O100" i="8"/>
  <c r="L100" i="8"/>
  <c r="J99" i="8"/>
  <c r="O99" i="8"/>
  <c r="L99" i="8"/>
  <c r="J98" i="8"/>
  <c r="M98" i="8"/>
  <c r="Q98" i="8"/>
  <c r="O98" i="8"/>
  <c r="L98" i="8"/>
  <c r="J97" i="8"/>
  <c r="L97" i="8"/>
  <c r="J96" i="8"/>
  <c r="M96" i="8"/>
  <c r="Q96" i="8"/>
  <c r="O96" i="8"/>
  <c r="L96" i="8"/>
  <c r="J95" i="8"/>
  <c r="L95" i="8"/>
  <c r="J94" i="8"/>
  <c r="M94" i="8"/>
  <c r="Q94" i="8"/>
  <c r="O94" i="8"/>
  <c r="L94" i="8"/>
  <c r="J93" i="8"/>
  <c r="O93" i="8"/>
  <c r="L93" i="8"/>
  <c r="J92" i="8"/>
  <c r="M92" i="8"/>
  <c r="Q92" i="8"/>
  <c r="O92" i="8"/>
  <c r="L92" i="8"/>
  <c r="J91" i="8"/>
  <c r="O91" i="8"/>
  <c r="L91" i="8"/>
  <c r="J90" i="8"/>
  <c r="M90" i="8"/>
  <c r="Q90" i="8"/>
  <c r="O90" i="8"/>
  <c r="L90" i="8"/>
  <c r="J89" i="8"/>
  <c r="L89" i="8"/>
  <c r="J88" i="8"/>
  <c r="M88" i="8"/>
  <c r="Q88" i="8"/>
  <c r="O88" i="8"/>
  <c r="L88" i="8"/>
  <c r="J87" i="8"/>
  <c r="Q87" i="8"/>
  <c r="O87" i="8"/>
  <c r="L87" i="8"/>
  <c r="J86" i="8"/>
  <c r="M86" i="8"/>
  <c r="Q86" i="8"/>
  <c r="O86" i="8"/>
  <c r="L86" i="8"/>
  <c r="J85" i="8"/>
  <c r="O85" i="8"/>
  <c r="L85" i="8"/>
  <c r="J84" i="8"/>
  <c r="M84" i="8"/>
  <c r="Q84" i="8"/>
  <c r="O84" i="8"/>
  <c r="L84" i="8"/>
  <c r="J83" i="8"/>
  <c r="O83" i="8"/>
  <c r="L83" i="8"/>
  <c r="J82" i="8"/>
  <c r="M82" i="8"/>
  <c r="Q82" i="8"/>
  <c r="O82" i="8"/>
  <c r="L82" i="8"/>
  <c r="J81" i="8"/>
  <c r="L81" i="8"/>
  <c r="J80" i="8"/>
  <c r="M80" i="8"/>
  <c r="Q80" i="8"/>
  <c r="O80" i="8"/>
  <c r="L80" i="8"/>
  <c r="J79" i="8"/>
  <c r="L79" i="8"/>
  <c r="J78" i="8"/>
  <c r="M78" i="8"/>
  <c r="Q78" i="8"/>
  <c r="O78" i="8"/>
  <c r="L78" i="8"/>
  <c r="J77" i="8"/>
  <c r="O77" i="8"/>
  <c r="L77" i="8"/>
  <c r="J76" i="8"/>
  <c r="M76" i="8"/>
  <c r="Q76" i="8"/>
  <c r="O76" i="8"/>
  <c r="L76" i="8"/>
  <c r="J75" i="8"/>
  <c r="O75" i="8"/>
  <c r="L75" i="8"/>
  <c r="J74" i="8"/>
  <c r="M74" i="8"/>
  <c r="Q74" i="8"/>
  <c r="O74" i="8"/>
  <c r="L74" i="8"/>
  <c r="J73" i="8"/>
  <c r="L73" i="8"/>
  <c r="J72" i="8"/>
  <c r="M72" i="8"/>
  <c r="Q72" i="8"/>
  <c r="O72" i="8"/>
  <c r="L72" i="8"/>
  <c r="J71" i="8"/>
  <c r="Q71" i="8"/>
  <c r="O71" i="8"/>
  <c r="L71" i="8"/>
  <c r="J69" i="8"/>
  <c r="M69" i="8"/>
  <c r="Q69" i="8"/>
  <c r="O69" i="8"/>
  <c r="L69" i="8"/>
  <c r="J68" i="8"/>
  <c r="O68" i="8"/>
  <c r="L68" i="8"/>
  <c r="J67" i="8"/>
  <c r="M67" i="8"/>
  <c r="Q67" i="8"/>
  <c r="O67" i="8"/>
  <c r="L67" i="8"/>
  <c r="J66" i="8"/>
  <c r="O66" i="8"/>
  <c r="L66" i="8"/>
  <c r="J65" i="8"/>
  <c r="M65" i="8"/>
  <c r="Q65" i="8"/>
  <c r="O65" i="8"/>
  <c r="L65" i="8"/>
  <c r="J64" i="8"/>
  <c r="L64" i="8"/>
  <c r="J63" i="8"/>
  <c r="M63" i="8"/>
  <c r="Q63" i="8"/>
  <c r="O63" i="8"/>
  <c r="L63" i="8"/>
  <c r="J62" i="8"/>
  <c r="L62" i="8"/>
  <c r="J61" i="8"/>
  <c r="M61" i="8"/>
  <c r="Q61" i="8"/>
  <c r="O61" i="8"/>
  <c r="L61" i="8"/>
  <c r="J60" i="8"/>
  <c r="O60" i="8"/>
  <c r="L60" i="8"/>
  <c r="J51" i="8"/>
  <c r="M51" i="8"/>
  <c r="Q51" i="8"/>
  <c r="O51" i="8"/>
  <c r="L51" i="8"/>
  <c r="J50" i="8"/>
  <c r="O50" i="8"/>
  <c r="L50" i="8"/>
  <c r="J49" i="8"/>
  <c r="M49" i="8"/>
  <c r="Q49" i="8"/>
  <c r="O49" i="8"/>
  <c r="L49" i="8"/>
  <c r="J48" i="8"/>
  <c r="L48" i="8"/>
  <c r="J47" i="8"/>
  <c r="M47" i="8"/>
  <c r="Q47" i="8"/>
  <c r="O47" i="8"/>
  <c r="L47" i="8"/>
  <c r="J46" i="8"/>
  <c r="Q46" i="8"/>
  <c r="O46" i="8"/>
  <c r="L46" i="8"/>
  <c r="J45" i="8"/>
  <c r="M45" i="8"/>
  <c r="Q45" i="8"/>
  <c r="O45" i="8"/>
  <c r="L45" i="8"/>
  <c r="J44" i="8"/>
  <c r="O44" i="8"/>
  <c r="L44" i="8"/>
  <c r="J43" i="8"/>
  <c r="M43" i="8"/>
  <c r="Q43" i="8"/>
  <c r="O43" i="8"/>
  <c r="L43" i="8"/>
  <c r="J42" i="8"/>
  <c r="O42" i="8"/>
  <c r="L42" i="8"/>
  <c r="J41" i="8"/>
  <c r="M41" i="8"/>
  <c r="Q41" i="8"/>
  <c r="O41" i="8"/>
  <c r="L41" i="8"/>
  <c r="J40" i="8"/>
  <c r="L40" i="8"/>
  <c r="J39" i="8"/>
  <c r="M39" i="8"/>
  <c r="Q39" i="8"/>
  <c r="O39" i="8"/>
  <c r="L39" i="8"/>
  <c r="J38" i="8"/>
  <c r="L38" i="8"/>
  <c r="J37" i="8"/>
  <c r="M37" i="8"/>
  <c r="Q37" i="8"/>
  <c r="O37" i="8"/>
  <c r="L37" i="8"/>
  <c r="J36" i="8"/>
  <c r="O36" i="8"/>
  <c r="L36" i="8"/>
  <c r="J35" i="8"/>
  <c r="M35" i="8"/>
  <c r="Q35" i="8"/>
  <c r="O35" i="8"/>
  <c r="L35" i="8"/>
  <c r="J34" i="8"/>
  <c r="O34" i="8"/>
  <c r="L34" i="8"/>
  <c r="J33" i="8"/>
  <c r="M33" i="8"/>
  <c r="Q33" i="8"/>
  <c r="O33" i="8"/>
  <c r="L33" i="8"/>
  <c r="J32" i="8"/>
  <c r="L32" i="8"/>
  <c r="J31" i="8"/>
  <c r="M31" i="8"/>
  <c r="Q31" i="8"/>
  <c r="O31" i="8"/>
  <c r="L31" i="8"/>
  <c r="J30" i="8"/>
  <c r="Q30" i="8"/>
  <c r="O30" i="8"/>
  <c r="L30" i="8"/>
  <c r="J29" i="8"/>
  <c r="M29" i="8"/>
  <c r="Q29" i="8"/>
  <c r="O29" i="8"/>
  <c r="L29" i="8"/>
  <c r="J28" i="8"/>
  <c r="O28" i="8"/>
  <c r="L28" i="8"/>
  <c r="J27" i="8"/>
  <c r="M27" i="8"/>
  <c r="Q27" i="8"/>
  <c r="O27" i="8"/>
  <c r="L27" i="8"/>
  <c r="J25" i="8"/>
  <c r="O25" i="8"/>
  <c r="L25" i="8"/>
  <c r="J24" i="8"/>
  <c r="M24" i="8"/>
  <c r="Q24" i="8"/>
  <c r="O24" i="8"/>
  <c r="L24" i="8"/>
  <c r="J23" i="8"/>
  <c r="L23" i="8"/>
  <c r="J22" i="8"/>
  <c r="M22" i="8"/>
  <c r="Q22" i="8"/>
  <c r="O22" i="8"/>
  <c r="L22" i="8"/>
  <c r="J21" i="8"/>
  <c r="L21" i="8"/>
  <c r="J20" i="8"/>
  <c r="M20" i="8"/>
  <c r="Q20" i="8"/>
  <c r="O20" i="8"/>
  <c r="L20" i="8"/>
  <c r="J19" i="8"/>
  <c r="O19" i="8"/>
  <c r="L19" i="8"/>
  <c r="J18" i="8"/>
  <c r="M18" i="8"/>
  <c r="Q18" i="8"/>
  <c r="O18" i="8"/>
  <c r="L18" i="8"/>
  <c r="J17" i="8"/>
  <c r="O17" i="8"/>
  <c r="L17" i="8"/>
  <c r="J16" i="8"/>
  <c r="M16" i="8"/>
  <c r="Q16" i="8"/>
  <c r="O16" i="8"/>
  <c r="L16" i="8"/>
  <c r="J15" i="8"/>
  <c r="L15" i="8"/>
  <c r="J14" i="8"/>
  <c r="M14" i="8"/>
  <c r="Q14" i="8"/>
  <c r="O14" i="8"/>
  <c r="L14" i="8"/>
  <c r="J13" i="8"/>
  <c r="Q13" i="8"/>
  <c r="O13" i="8"/>
  <c r="L13" i="8"/>
  <c r="J10" i="8"/>
  <c r="M10" i="8"/>
  <c r="Q10" i="8"/>
  <c r="O10" i="8"/>
  <c r="L10" i="8"/>
  <c r="J9" i="8"/>
  <c r="O9" i="8"/>
  <c r="L9" i="8"/>
  <c r="J8" i="8"/>
  <c r="M8" i="8"/>
  <c r="Q8" i="8"/>
  <c r="O8" i="8"/>
  <c r="L8" i="8"/>
  <c r="J7" i="8"/>
  <c r="O7" i="8"/>
  <c r="L7" i="8"/>
  <c r="J6" i="8"/>
  <c r="M6" i="8"/>
  <c r="Q6" i="8"/>
  <c r="O6" i="8"/>
  <c r="L6" i="8"/>
  <c r="J5" i="8"/>
  <c r="L5" i="8"/>
  <c r="J4" i="8"/>
  <c r="M4" i="8"/>
  <c r="Q4" i="8"/>
  <c r="O4" i="8"/>
  <c r="L4" i="8"/>
  <c r="J3" i="8"/>
  <c r="L3" i="8"/>
  <c r="J2" i="8"/>
  <c r="M2" i="8"/>
  <c r="Q2" i="8"/>
  <c r="O2" i="8"/>
  <c r="L2" i="8"/>
  <c r="M3" i="8"/>
  <c r="Q7" i="8"/>
  <c r="M7" i="8"/>
  <c r="M13" i="8"/>
  <c r="Q17" i="8"/>
  <c r="M17" i="8"/>
  <c r="Q25" i="8"/>
  <c r="M25" i="8"/>
  <c r="M30" i="8"/>
  <c r="Q34" i="8"/>
  <c r="M34" i="8"/>
  <c r="Q42" i="8"/>
  <c r="M42" i="8"/>
  <c r="M46" i="8"/>
  <c r="Q50" i="8"/>
  <c r="M50" i="8"/>
  <c r="Q66" i="8"/>
  <c r="M66" i="8"/>
  <c r="M71" i="8"/>
  <c r="Q75" i="8"/>
  <c r="M75" i="8"/>
  <c r="M79" i="8"/>
  <c r="Q83" i="8"/>
  <c r="M83" i="8"/>
  <c r="M87" i="8"/>
  <c r="Q91" i="8"/>
  <c r="M91" i="8"/>
  <c r="Q99" i="8"/>
  <c r="M99" i="8"/>
  <c r="M103" i="8"/>
  <c r="Q107" i="8"/>
  <c r="M107" i="8"/>
  <c r="M111" i="8"/>
  <c r="Q115" i="8"/>
  <c r="M115" i="8"/>
  <c r="M119" i="8"/>
  <c r="M131" i="8"/>
  <c r="M133" i="8"/>
  <c r="M137" i="8"/>
  <c r="M141" i="8"/>
  <c r="M145" i="8"/>
  <c r="M161" i="8"/>
  <c r="M167" i="8"/>
  <c r="M180" i="8"/>
  <c r="M221" i="8"/>
  <c r="M225" i="8"/>
  <c r="M229" i="8"/>
  <c r="M233" i="8"/>
  <c r="M241" i="8"/>
  <c r="M257" i="8"/>
  <c r="M259" i="8"/>
  <c r="M261" i="8"/>
  <c r="M267" i="8"/>
  <c r="M269" i="8"/>
  <c r="M271" i="8"/>
  <c r="M273" i="8"/>
  <c r="M275" i="8"/>
  <c r="M277" i="8"/>
  <c r="M279" i="8"/>
  <c r="M281" i="8"/>
  <c r="M283" i="8"/>
  <c r="M285" i="8"/>
  <c r="M287" i="8"/>
  <c r="M291" i="8"/>
  <c r="M293" i="8"/>
  <c r="M295" i="8"/>
  <c r="M299" i="8"/>
  <c r="M301" i="8"/>
  <c r="M303" i="8"/>
  <c r="M305" i="8"/>
  <c r="M307" i="8"/>
  <c r="M309" i="8"/>
  <c r="M311" i="8"/>
  <c r="M313" i="8"/>
  <c r="M315" i="8"/>
  <c r="M317" i="8"/>
  <c r="M319" i="8"/>
  <c r="M323" i="8"/>
  <c r="M325" i="8"/>
  <c r="M327" i="8"/>
  <c r="M334" i="8"/>
  <c r="M339" i="8"/>
  <c r="M341" i="8"/>
  <c r="M345" i="8"/>
  <c r="M347" i="8"/>
  <c r="M349" i="8"/>
  <c r="M351" i="8"/>
  <c r="M353" i="8"/>
  <c r="M355" i="8"/>
  <c r="M357" i="8"/>
  <c r="M359" i="8"/>
  <c r="M363" i="8"/>
  <c r="M365" i="8"/>
  <c r="M367" i="8"/>
  <c r="M371" i="8"/>
  <c r="M373" i="8"/>
  <c r="M375" i="8"/>
  <c r="M377" i="8"/>
  <c r="M379" i="8"/>
  <c r="M381" i="8"/>
  <c r="M383" i="8"/>
  <c r="M385" i="8"/>
  <c r="M387" i="8"/>
  <c r="M389" i="8"/>
  <c r="M391" i="8"/>
  <c r="M395" i="8"/>
  <c r="M397" i="8"/>
  <c r="M399" i="8"/>
  <c r="M408" i="8"/>
  <c r="M174" i="8"/>
  <c r="M151" i="8"/>
  <c r="M176" i="8"/>
  <c r="M177" i="8"/>
  <c r="Q461" i="8"/>
  <c r="Q459" i="8"/>
  <c r="Q457" i="8"/>
  <c r="Q453" i="8"/>
  <c r="Q451" i="8"/>
  <c r="M403" i="8"/>
  <c r="M426" i="8"/>
  <c r="M428" i="8"/>
  <c r="M447" i="8"/>
  <c r="Q62" i="8"/>
  <c r="O62" i="8"/>
  <c r="M62" i="8"/>
  <c r="Q73" i="8"/>
  <c r="M73" i="8"/>
  <c r="O73" i="8"/>
  <c r="M419" i="8"/>
  <c r="Q419" i="8"/>
  <c r="O419" i="8"/>
  <c r="M444" i="8"/>
  <c r="O444" i="8"/>
  <c r="Q444" i="8"/>
  <c r="Q38" i="8"/>
  <c r="O38" i="8"/>
  <c r="Q48" i="8"/>
  <c r="M48" i="8"/>
  <c r="O48" i="8"/>
  <c r="Q111" i="8"/>
  <c r="O111" i="8"/>
  <c r="O140" i="8"/>
  <c r="M140" i="8"/>
  <c r="Q140" i="8"/>
  <c r="Q165" i="8"/>
  <c r="O165" i="8"/>
  <c r="M165" i="8"/>
  <c r="O228" i="8"/>
  <c r="M228" i="8"/>
  <c r="Q228" i="8"/>
  <c r="Q255" i="8"/>
  <c r="O255" i="8"/>
  <c r="M255" i="8"/>
  <c r="O274" i="8"/>
  <c r="M274" i="8"/>
  <c r="Q274" i="8"/>
  <c r="Q289" i="8"/>
  <c r="O289" i="8"/>
  <c r="M289" i="8"/>
  <c r="O306" i="8"/>
  <c r="M306" i="8"/>
  <c r="Q306" i="8"/>
  <c r="Q321" i="8"/>
  <c r="O321" i="8"/>
  <c r="M321" i="8"/>
  <c r="O346" i="8"/>
  <c r="M346" i="8"/>
  <c r="Q346" i="8"/>
  <c r="Q361" i="8"/>
  <c r="O361" i="8"/>
  <c r="M361" i="8"/>
  <c r="O378" i="8"/>
  <c r="M378" i="8"/>
  <c r="Q378" i="8"/>
  <c r="Q393" i="8"/>
  <c r="O393" i="8"/>
  <c r="M393" i="8"/>
  <c r="M126" i="8"/>
  <c r="Q126" i="8"/>
  <c r="O126" i="8"/>
  <c r="Q449" i="8"/>
  <c r="O449" i="8"/>
  <c r="M449" i="8"/>
  <c r="M38" i="8"/>
  <c r="Q21" i="8"/>
  <c r="O21" i="8"/>
  <c r="M21" i="8"/>
  <c r="Q32" i="8"/>
  <c r="M32" i="8"/>
  <c r="O32" i="8"/>
  <c r="Q95" i="8"/>
  <c r="O95" i="8"/>
  <c r="M95" i="8"/>
  <c r="Q105" i="8"/>
  <c r="M105" i="8"/>
  <c r="O105" i="8"/>
  <c r="Q131" i="8"/>
  <c r="O131" i="8"/>
  <c r="O236" i="8"/>
  <c r="M236" i="8"/>
  <c r="Q236" i="8"/>
  <c r="Q263" i="8"/>
  <c r="O263" i="8"/>
  <c r="M263" i="8"/>
  <c r="O282" i="8"/>
  <c r="M282" i="8"/>
  <c r="Q282" i="8"/>
  <c r="Q297" i="8"/>
  <c r="O297" i="8"/>
  <c r="M297" i="8"/>
  <c r="O314" i="8"/>
  <c r="M314" i="8"/>
  <c r="Q314" i="8"/>
  <c r="Q332" i="8"/>
  <c r="O332" i="8"/>
  <c r="M332" i="8"/>
  <c r="O354" i="8"/>
  <c r="M354" i="8"/>
  <c r="Q354" i="8"/>
  <c r="Q369" i="8"/>
  <c r="O369" i="8"/>
  <c r="M369" i="8"/>
  <c r="O386" i="8"/>
  <c r="M386" i="8"/>
  <c r="Q386" i="8"/>
  <c r="Q401" i="8"/>
  <c r="O401" i="8"/>
  <c r="M401" i="8"/>
  <c r="M420" i="8"/>
  <c r="O420" i="8"/>
  <c r="Q420" i="8"/>
  <c r="M443" i="8"/>
  <c r="O443" i="8"/>
  <c r="Q443" i="8"/>
  <c r="O407" i="8"/>
  <c r="M407" i="8"/>
  <c r="Q407" i="8"/>
  <c r="Q3" i="8"/>
  <c r="O3" i="8"/>
  <c r="Q15" i="8"/>
  <c r="M15" i="8"/>
  <c r="O15" i="8"/>
  <c r="Q79" i="8"/>
  <c r="O79" i="8"/>
  <c r="Q89" i="8"/>
  <c r="M89" i="8"/>
  <c r="O89" i="8"/>
  <c r="M127" i="8"/>
  <c r="O127" i="8"/>
  <c r="Q127" i="8"/>
  <c r="Q5" i="8"/>
  <c r="M5" i="8"/>
  <c r="O5" i="8"/>
  <c r="Q23" i="8"/>
  <c r="M23" i="8"/>
  <c r="O23" i="8"/>
  <c r="Q40" i="8"/>
  <c r="M40" i="8"/>
  <c r="O40" i="8"/>
  <c r="Q64" i="8"/>
  <c r="M64" i="8"/>
  <c r="O64" i="8"/>
  <c r="Q81" i="8"/>
  <c r="M81" i="8"/>
  <c r="O81" i="8"/>
  <c r="Q97" i="8"/>
  <c r="M97" i="8"/>
  <c r="O97" i="8"/>
  <c r="Q113" i="8"/>
  <c r="M113" i="8"/>
  <c r="O113" i="8"/>
  <c r="Q139" i="8"/>
  <c r="O139" i="8"/>
  <c r="M139" i="8"/>
  <c r="O166" i="8"/>
  <c r="M166" i="8"/>
  <c r="Q166" i="8"/>
  <c r="Q227" i="8"/>
  <c r="O227" i="8"/>
  <c r="M227" i="8"/>
  <c r="O256" i="8"/>
  <c r="M256" i="8"/>
  <c r="Q256" i="8"/>
  <c r="Q273" i="8"/>
  <c r="O273" i="8"/>
  <c r="O290" i="8"/>
  <c r="M290" i="8"/>
  <c r="Q290" i="8"/>
  <c r="Q305" i="8"/>
  <c r="O305" i="8"/>
  <c r="O322" i="8"/>
  <c r="M322" i="8"/>
  <c r="Q322" i="8"/>
  <c r="Q345" i="8"/>
  <c r="O345" i="8"/>
  <c r="O362" i="8"/>
  <c r="M362" i="8"/>
  <c r="Q362" i="8"/>
  <c r="Q377" i="8"/>
  <c r="O377" i="8"/>
  <c r="O394" i="8"/>
  <c r="M394" i="8"/>
  <c r="Q394" i="8"/>
  <c r="M423" i="8"/>
  <c r="O423" i="8"/>
  <c r="M439" i="8"/>
  <c r="Q439" i="8"/>
  <c r="M70" i="8"/>
  <c r="O70" i="8"/>
  <c r="O450" i="8"/>
  <c r="M450" i="8"/>
  <c r="Q450" i="8"/>
  <c r="O132" i="8"/>
  <c r="M132" i="8"/>
  <c r="Q132" i="8"/>
  <c r="Q147" i="8"/>
  <c r="O147" i="8"/>
  <c r="M147" i="8"/>
  <c r="O220" i="8"/>
  <c r="M220" i="8"/>
  <c r="Q220" i="8"/>
  <c r="Q235" i="8"/>
  <c r="O235" i="8"/>
  <c r="M235" i="8"/>
  <c r="O266" i="8"/>
  <c r="M266" i="8"/>
  <c r="Q266" i="8"/>
  <c r="Q281" i="8"/>
  <c r="O281" i="8"/>
  <c r="O298" i="8"/>
  <c r="M298" i="8"/>
  <c r="Q298" i="8"/>
  <c r="Q313" i="8"/>
  <c r="O313" i="8"/>
  <c r="O333" i="8"/>
  <c r="M333" i="8"/>
  <c r="Q333" i="8"/>
  <c r="Q353" i="8"/>
  <c r="O353" i="8"/>
  <c r="O370" i="8"/>
  <c r="M370" i="8"/>
  <c r="Q370" i="8"/>
  <c r="Q385" i="8"/>
  <c r="O385" i="8"/>
  <c r="O402" i="8"/>
  <c r="M402" i="8"/>
  <c r="Q402" i="8"/>
  <c r="M424" i="8"/>
  <c r="O424" i="8"/>
  <c r="M440" i="8"/>
  <c r="O440" i="8"/>
  <c r="Q440" i="8"/>
  <c r="M331" i="8"/>
  <c r="O331" i="8"/>
  <c r="Q176" i="8"/>
  <c r="O176" i="8"/>
  <c r="M458" i="8"/>
  <c r="O458" i="8"/>
  <c r="O455" i="8"/>
  <c r="Q455" i="8"/>
  <c r="Q403" i="8"/>
  <c r="O403" i="8"/>
  <c r="M237" i="8"/>
  <c r="M149" i="8"/>
  <c r="Q9" i="8"/>
  <c r="M9" i="8"/>
  <c r="Q19" i="8"/>
  <c r="M19" i="8"/>
  <c r="Q28" i="8"/>
  <c r="M28" i="8"/>
  <c r="Q36" i="8"/>
  <c r="M36" i="8"/>
  <c r="Q44" i="8"/>
  <c r="M44" i="8"/>
  <c r="Q60" i="8"/>
  <c r="M60" i="8"/>
  <c r="Q68" i="8"/>
  <c r="M68" i="8"/>
  <c r="Q77" i="8"/>
  <c r="M77" i="8"/>
  <c r="Q85" i="8"/>
  <c r="M85" i="8"/>
  <c r="Q93" i="8"/>
  <c r="M93" i="8"/>
  <c r="Q101" i="8"/>
  <c r="M101" i="8"/>
  <c r="Q109" i="8"/>
  <c r="M109" i="8"/>
  <c r="Q133" i="8"/>
  <c r="Q141" i="8"/>
  <c r="Q149" i="8"/>
  <c r="Q167" i="8"/>
  <c r="Q221" i="8"/>
  <c r="Q229" i="8"/>
  <c r="Q237" i="8"/>
  <c r="Q257" i="8"/>
  <c r="Q267" i="8"/>
  <c r="Q275" i="8"/>
  <c r="Q283" i="8"/>
  <c r="Q291" i="8"/>
  <c r="Q299" i="8"/>
  <c r="Q307" i="8"/>
  <c r="Q315" i="8"/>
  <c r="Q323" i="8"/>
  <c r="Q334" i="8"/>
  <c r="Q347" i="8"/>
  <c r="Q355" i="8"/>
  <c r="Q363" i="8"/>
  <c r="Q371" i="8"/>
  <c r="Q379" i="8"/>
  <c r="Q387" i="8"/>
  <c r="Q395" i="8"/>
  <c r="Q408" i="8"/>
  <c r="O411" i="8"/>
  <c r="O431" i="8"/>
  <c r="O336" i="8"/>
  <c r="Q26" i="8"/>
  <c r="O26" i="8"/>
  <c r="O456" i="8"/>
  <c r="Q456" i="8"/>
  <c r="Q426" i="8"/>
  <c r="Q130" i="8"/>
  <c r="O130" i="8"/>
  <c r="Q138" i="8"/>
  <c r="O138" i="8"/>
  <c r="Q146" i="8"/>
  <c r="O146" i="8"/>
  <c r="Q162" i="8"/>
  <c r="O162" i="8"/>
  <c r="Q226" i="8"/>
  <c r="O226" i="8"/>
  <c r="Q234" i="8"/>
  <c r="O234" i="8"/>
  <c r="Q242" i="8"/>
  <c r="O242" i="8"/>
  <c r="Q262" i="8"/>
  <c r="O262" i="8"/>
  <c r="Q272" i="8"/>
  <c r="O272" i="8"/>
  <c r="Q280" i="8"/>
  <c r="O280" i="8"/>
  <c r="Q288" i="8"/>
  <c r="O288" i="8"/>
  <c r="Q296" i="8"/>
  <c r="O296" i="8"/>
  <c r="Q304" i="8"/>
  <c r="O304" i="8"/>
  <c r="Q312" i="8"/>
  <c r="O312" i="8"/>
  <c r="Q320" i="8"/>
  <c r="O320" i="8"/>
  <c r="Q328" i="8"/>
  <c r="O328" i="8"/>
  <c r="Q342" i="8"/>
  <c r="O342" i="8"/>
  <c r="Q352" i="8"/>
  <c r="O352" i="8"/>
  <c r="Q360" i="8"/>
  <c r="O360" i="8"/>
  <c r="Q368" i="8"/>
  <c r="O368" i="8"/>
  <c r="Q376" i="8"/>
  <c r="O376" i="8"/>
  <c r="Q384" i="8"/>
  <c r="O384" i="8"/>
  <c r="Q392" i="8"/>
  <c r="O392" i="8"/>
  <c r="Q400" i="8"/>
  <c r="O400" i="8"/>
  <c r="Q148" i="8"/>
  <c r="O148" i="8"/>
  <c r="O178" i="8"/>
  <c r="M178" i="8"/>
  <c r="M457" i="8"/>
  <c r="O457" i="8"/>
  <c r="Q448" i="8"/>
  <c r="O448" i="8"/>
  <c r="J1658" i="10"/>
  <c r="L1658" i="10"/>
  <c r="M1658" i="10"/>
  <c r="O1658" i="10"/>
  <c r="Q1658" i="10"/>
  <c r="J1659" i="10"/>
  <c r="L1659" i="10"/>
  <c r="M1659" i="10"/>
  <c r="O1659" i="10"/>
  <c r="Q1659" i="10"/>
  <c r="J1660" i="10"/>
  <c r="L1660" i="10"/>
  <c r="M1660" i="10"/>
  <c r="O1660" i="10"/>
  <c r="Q1660" i="10"/>
  <c r="J1661" i="10"/>
  <c r="L1661" i="10"/>
  <c r="M1661" i="10"/>
  <c r="O1661" i="10"/>
  <c r="Q1661" i="10"/>
  <c r="J1662" i="10"/>
  <c r="L1662" i="10"/>
  <c r="M1662" i="10"/>
  <c r="O1662" i="10"/>
  <c r="Q1662" i="10"/>
  <c r="J1663" i="10"/>
  <c r="L1663" i="10"/>
  <c r="M1663" i="10"/>
  <c r="O1663" i="10"/>
  <c r="Q1663" i="10"/>
  <c r="J1664" i="10"/>
  <c r="L1664" i="10"/>
  <c r="M1664" i="10"/>
  <c r="O1664" i="10"/>
  <c r="Q1664" i="10"/>
  <c r="J1665" i="10"/>
  <c r="L1665" i="10"/>
  <c r="M1665" i="10"/>
  <c r="O1665" i="10"/>
  <c r="Q1665" i="10"/>
  <c r="J1666" i="10"/>
  <c r="L1666" i="10"/>
  <c r="M1666" i="10"/>
  <c r="O1666" i="10"/>
  <c r="Q1666" i="10"/>
  <c r="J1667" i="10"/>
  <c r="L1667" i="10"/>
  <c r="M1667" i="10"/>
  <c r="O1667" i="10"/>
  <c r="Q1667" i="10"/>
  <c r="J1668" i="10"/>
  <c r="L1668" i="10"/>
  <c r="M1668" i="10"/>
  <c r="O1668" i="10"/>
  <c r="Q1668" i="10"/>
  <c r="J1669" i="10"/>
  <c r="L1669" i="10"/>
  <c r="M1669" i="10"/>
  <c r="O1669" i="10"/>
  <c r="Q1669" i="10"/>
  <c r="J1670" i="10"/>
  <c r="L1670" i="10"/>
  <c r="M1670" i="10"/>
  <c r="O1670" i="10"/>
  <c r="Q1670" i="10"/>
  <c r="J1671" i="10"/>
  <c r="L1671" i="10"/>
  <c r="M1671" i="10"/>
  <c r="O1671" i="10"/>
  <c r="Q1671" i="10"/>
  <c r="J1672" i="10"/>
  <c r="L1672" i="10"/>
  <c r="M1672" i="10"/>
  <c r="O1672" i="10"/>
  <c r="Q1672" i="10"/>
  <c r="J1673" i="10"/>
  <c r="L1673" i="10"/>
  <c r="M1673" i="10"/>
  <c r="O1673" i="10"/>
  <c r="Q1673" i="10"/>
  <c r="J1674" i="10"/>
  <c r="L1674" i="10"/>
  <c r="M1674" i="10"/>
  <c r="O1674" i="10"/>
  <c r="Q1674" i="10"/>
  <c r="J1675" i="10"/>
  <c r="L1675" i="10"/>
  <c r="M1675" i="10"/>
  <c r="O1675" i="10"/>
  <c r="Q1675" i="10"/>
  <c r="J1676" i="10"/>
  <c r="L1676" i="10"/>
  <c r="M1676" i="10"/>
  <c r="O1676" i="10"/>
  <c r="Q1676" i="10"/>
  <c r="J1677" i="10"/>
  <c r="L1677" i="10"/>
  <c r="M1677" i="10"/>
  <c r="O1677" i="10"/>
  <c r="Q1677" i="10"/>
  <c r="J1678" i="10"/>
  <c r="L1678" i="10"/>
  <c r="M1678" i="10"/>
  <c r="O1678" i="10"/>
  <c r="Q1678" i="10"/>
  <c r="J1679" i="10"/>
  <c r="L1679" i="10"/>
  <c r="M1679" i="10"/>
  <c r="O1679" i="10"/>
  <c r="Q1679" i="10"/>
  <c r="J1680" i="10"/>
  <c r="L1680" i="10"/>
  <c r="M1680" i="10"/>
  <c r="O1680" i="10"/>
  <c r="Q1680" i="10"/>
  <c r="J1681" i="10"/>
  <c r="L1681" i="10"/>
  <c r="M1681" i="10"/>
  <c r="O1681" i="10"/>
  <c r="Q1681" i="10"/>
  <c r="J1682" i="10"/>
  <c r="L1682" i="10"/>
  <c r="M1682" i="10"/>
  <c r="O1682" i="10"/>
  <c r="Q1682" i="10"/>
  <c r="J1683" i="10"/>
  <c r="L1683" i="10"/>
  <c r="M1683" i="10"/>
  <c r="O1683" i="10"/>
  <c r="Q1683" i="10"/>
  <c r="J1684" i="10"/>
  <c r="L1684" i="10"/>
  <c r="M1684" i="10"/>
  <c r="O1684" i="10"/>
  <c r="Q1684" i="10"/>
  <c r="J1685" i="10"/>
  <c r="L1685" i="10"/>
  <c r="M1685" i="10"/>
  <c r="O1685" i="10"/>
  <c r="Q1685" i="10"/>
  <c r="J1686" i="10"/>
  <c r="L1686" i="10"/>
  <c r="M1686" i="10"/>
  <c r="O1686" i="10"/>
  <c r="Q1686" i="10"/>
  <c r="J1687" i="10"/>
  <c r="L1687" i="10"/>
  <c r="M1687" i="10"/>
  <c r="O1687" i="10"/>
  <c r="Q1687" i="10"/>
  <c r="J1688" i="10"/>
  <c r="L1688" i="10"/>
  <c r="M1688" i="10"/>
  <c r="O1688" i="10"/>
  <c r="Q1688" i="10"/>
  <c r="J1689" i="10"/>
  <c r="L1689" i="10"/>
  <c r="M1689" i="10"/>
  <c r="O1689" i="10"/>
  <c r="Q1689" i="10"/>
  <c r="J1690" i="10"/>
  <c r="L1690" i="10"/>
  <c r="M1690" i="10"/>
  <c r="O1690" i="10"/>
  <c r="Q1690" i="10"/>
  <c r="J1691" i="10"/>
  <c r="L1691" i="10"/>
  <c r="M1691" i="10"/>
  <c r="O1691" i="10"/>
  <c r="Q1691" i="10"/>
  <c r="J1692" i="10"/>
  <c r="L1692" i="10"/>
  <c r="M1692" i="10"/>
  <c r="O1692" i="10"/>
  <c r="Q1692" i="10"/>
  <c r="J1693" i="10"/>
  <c r="L1693" i="10"/>
  <c r="M1693" i="10"/>
  <c r="O1693" i="10"/>
  <c r="Q1693" i="10"/>
  <c r="J1694" i="10"/>
  <c r="L1694" i="10"/>
  <c r="M1694" i="10"/>
  <c r="O1694" i="10"/>
  <c r="Q1694" i="10"/>
  <c r="J1695" i="10"/>
  <c r="L1695" i="10"/>
  <c r="M1695" i="10"/>
  <c r="O1695" i="10"/>
  <c r="Q1695" i="10"/>
  <c r="J1697" i="10"/>
  <c r="L1697" i="10"/>
  <c r="M1697" i="10"/>
  <c r="O1697" i="10"/>
  <c r="Q1697" i="10"/>
  <c r="J1698" i="10"/>
  <c r="L1698" i="10"/>
  <c r="M1698" i="10"/>
  <c r="O1698" i="10"/>
  <c r="Q1698" i="10"/>
  <c r="J1699" i="10"/>
  <c r="L1699" i="10"/>
  <c r="M1699" i="10"/>
  <c r="O1699" i="10"/>
  <c r="Q1699" i="10"/>
  <c r="J1700" i="10"/>
  <c r="L1700" i="10"/>
  <c r="M1700" i="10"/>
  <c r="O1700" i="10"/>
  <c r="Q1700" i="10"/>
  <c r="J1701" i="10"/>
  <c r="L1701" i="10"/>
  <c r="M1701" i="10"/>
  <c r="O1701" i="10"/>
  <c r="Q1701" i="10"/>
  <c r="J1702" i="10"/>
  <c r="L1702" i="10"/>
  <c r="M1702" i="10"/>
  <c r="O1702" i="10"/>
  <c r="Q1702" i="10"/>
  <c r="J1703" i="10"/>
  <c r="L1703" i="10"/>
  <c r="M1703" i="10"/>
  <c r="O1703" i="10"/>
  <c r="Q1703" i="10"/>
  <c r="J1704" i="10"/>
  <c r="L1704" i="10"/>
  <c r="M1704" i="10"/>
  <c r="O1704" i="10"/>
  <c r="Q1704" i="10"/>
  <c r="J1705" i="10"/>
  <c r="L1705" i="10"/>
  <c r="M1705" i="10"/>
  <c r="O1705" i="10"/>
  <c r="Q1705" i="10"/>
  <c r="J1706" i="10"/>
  <c r="L1706" i="10"/>
  <c r="M1706" i="10"/>
  <c r="O1706" i="10"/>
  <c r="Q1706" i="10"/>
  <c r="J1707" i="10"/>
  <c r="L1707" i="10"/>
  <c r="M1707" i="10"/>
  <c r="O1707" i="10"/>
  <c r="Q1707" i="10"/>
  <c r="J1708" i="10"/>
  <c r="L1708" i="10"/>
  <c r="M1708" i="10"/>
  <c r="O1708" i="10"/>
  <c r="Q1708" i="10"/>
  <c r="J1709" i="10"/>
  <c r="L1709" i="10"/>
  <c r="M1709" i="10"/>
  <c r="O1709" i="10"/>
  <c r="Q1709" i="10"/>
  <c r="J1710" i="10"/>
  <c r="L1710" i="10"/>
  <c r="M1710" i="10"/>
  <c r="O1710" i="10"/>
  <c r="Q1710" i="10"/>
  <c r="J1711" i="10"/>
  <c r="L1711" i="10"/>
  <c r="M1711" i="10"/>
  <c r="O1711" i="10"/>
  <c r="Q1711" i="10"/>
  <c r="J1712" i="10"/>
  <c r="L1712" i="10"/>
  <c r="M1712" i="10"/>
  <c r="O1712" i="10"/>
  <c r="Q1712" i="10"/>
  <c r="J1713" i="10"/>
  <c r="L1713" i="10"/>
  <c r="M1713" i="10"/>
  <c r="O1713" i="10"/>
  <c r="Q1713" i="10"/>
  <c r="J1714" i="10"/>
  <c r="L1714" i="10"/>
  <c r="M1714" i="10"/>
  <c r="O1714" i="10"/>
  <c r="Q1714" i="10"/>
  <c r="J1715" i="10"/>
  <c r="L1715" i="10"/>
  <c r="M1715" i="10"/>
  <c r="O1715" i="10"/>
  <c r="Q1715" i="10"/>
  <c r="J1716" i="10"/>
  <c r="L1716" i="10"/>
  <c r="M1716" i="10"/>
  <c r="O1716" i="10"/>
  <c r="Q1716" i="10"/>
  <c r="J1717" i="10"/>
  <c r="L1717" i="10"/>
  <c r="M1717" i="10"/>
  <c r="O1717" i="10"/>
  <c r="Q1717" i="10"/>
  <c r="J1718" i="10"/>
  <c r="L1718" i="10"/>
  <c r="M1718" i="10"/>
  <c r="O1718" i="10"/>
  <c r="Q1718" i="10"/>
  <c r="J1719" i="10"/>
  <c r="L1719" i="10"/>
  <c r="M1719" i="10"/>
  <c r="O1719" i="10"/>
  <c r="Q1719" i="10"/>
  <c r="J1720" i="10"/>
  <c r="L1720" i="10"/>
  <c r="M1720" i="10"/>
  <c r="O1720" i="10"/>
  <c r="Q1720" i="10"/>
  <c r="J1721" i="10"/>
  <c r="L1721" i="10"/>
  <c r="M1721" i="10"/>
  <c r="O1721" i="10"/>
  <c r="Q1721" i="10"/>
  <c r="J1722" i="10"/>
  <c r="L1722" i="10"/>
  <c r="M1722" i="10"/>
  <c r="O1722" i="10"/>
  <c r="Q1722" i="10"/>
  <c r="J1723" i="10"/>
  <c r="L1723" i="10"/>
  <c r="M1723" i="10"/>
  <c r="O1723" i="10"/>
  <c r="Q1723" i="10"/>
  <c r="J1724" i="10"/>
  <c r="L1724" i="10"/>
  <c r="M1724" i="10"/>
  <c r="O1724" i="10"/>
  <c r="Q1724" i="10"/>
  <c r="J1725" i="10"/>
  <c r="L1725" i="10"/>
  <c r="M1725" i="10"/>
  <c r="O1725" i="10"/>
  <c r="Q1725" i="10"/>
  <c r="J1726" i="10"/>
  <c r="L1726" i="10"/>
  <c r="M1726" i="10"/>
  <c r="O1726" i="10"/>
  <c r="Q1726" i="10"/>
  <c r="J1727" i="10"/>
  <c r="L1727" i="10"/>
  <c r="M1727" i="10"/>
  <c r="O1727" i="10"/>
  <c r="Q1727" i="10"/>
  <c r="J1728" i="10"/>
  <c r="L1728" i="10"/>
  <c r="M1728" i="10"/>
  <c r="O1728" i="10"/>
  <c r="Q1728" i="10"/>
  <c r="J1729" i="10"/>
  <c r="L1729" i="10"/>
  <c r="M1729" i="10"/>
  <c r="O1729" i="10"/>
  <c r="Q1729" i="10"/>
  <c r="J1730" i="10"/>
  <c r="L1730" i="10"/>
  <c r="M1730" i="10"/>
  <c r="O1730" i="10"/>
  <c r="Q1730" i="10"/>
  <c r="J1731" i="10"/>
  <c r="L1731" i="10"/>
  <c r="M1731" i="10"/>
  <c r="O1731" i="10"/>
  <c r="Q1731" i="10"/>
  <c r="J1732" i="10"/>
  <c r="L1732" i="10"/>
  <c r="M1732" i="10"/>
  <c r="O1732" i="10"/>
  <c r="Q1732" i="10"/>
  <c r="J1733" i="10"/>
  <c r="L1733" i="10"/>
  <c r="M1733" i="10"/>
  <c r="O1733" i="10"/>
  <c r="Q1733" i="10"/>
  <c r="J1734" i="10"/>
  <c r="L1734" i="10"/>
  <c r="M1734" i="10"/>
  <c r="O1734" i="10"/>
  <c r="Q1734" i="10"/>
  <c r="J1735" i="10"/>
  <c r="L1735" i="10"/>
  <c r="M1735" i="10"/>
  <c r="O1735" i="10"/>
  <c r="Q1735" i="10"/>
  <c r="J1736" i="10"/>
  <c r="L1736" i="10"/>
  <c r="M1736" i="10"/>
  <c r="O1736" i="10"/>
  <c r="Q1736" i="10"/>
  <c r="J1737" i="10"/>
  <c r="L1737" i="10"/>
  <c r="M1737" i="10"/>
  <c r="O1737" i="10"/>
  <c r="Q1737" i="10"/>
  <c r="J1738" i="10"/>
  <c r="L1738" i="10"/>
  <c r="M1738" i="10"/>
  <c r="O1738" i="10"/>
  <c r="Q1738" i="10"/>
  <c r="J1739" i="10"/>
  <c r="L1739" i="10"/>
  <c r="M1739" i="10"/>
  <c r="O1739" i="10"/>
  <c r="Q1739" i="10"/>
  <c r="J1740" i="10"/>
  <c r="L1740" i="10"/>
  <c r="M1740" i="10"/>
  <c r="O1740" i="10"/>
  <c r="Q1740" i="10"/>
  <c r="J1741" i="10"/>
  <c r="L1741" i="10"/>
  <c r="M1741" i="10"/>
  <c r="O1741" i="10"/>
  <c r="Q1741" i="10"/>
  <c r="J1742" i="10"/>
  <c r="L1742" i="10"/>
  <c r="M1742" i="10"/>
  <c r="O1742" i="10"/>
  <c r="Q1742" i="10"/>
  <c r="J1743" i="10"/>
  <c r="L1743" i="10"/>
  <c r="M1743" i="10"/>
  <c r="O1743" i="10"/>
  <c r="Q1743" i="10"/>
  <c r="J1744" i="10"/>
  <c r="L1744" i="10"/>
  <c r="M1744" i="10"/>
  <c r="O1744" i="10"/>
  <c r="Q1744" i="10"/>
  <c r="J1745" i="10"/>
  <c r="L1745" i="10"/>
  <c r="M1745" i="10"/>
  <c r="O1745" i="10"/>
  <c r="Q1745" i="10"/>
  <c r="J1746" i="10"/>
  <c r="L1746" i="10"/>
  <c r="M1746" i="10"/>
  <c r="O1746" i="10"/>
  <c r="Q1746" i="10"/>
  <c r="J1747" i="10"/>
  <c r="L1747" i="10"/>
  <c r="M1747" i="10"/>
  <c r="O1747" i="10"/>
  <c r="Q1747" i="10"/>
  <c r="J1748" i="10"/>
  <c r="L1748" i="10"/>
  <c r="M1748" i="10"/>
  <c r="O1748" i="10"/>
  <c r="Q1748" i="10"/>
  <c r="J1749" i="10"/>
  <c r="L1749" i="10"/>
  <c r="M1749" i="10"/>
  <c r="O1749" i="10"/>
  <c r="Q1749" i="10"/>
  <c r="J1750" i="10"/>
  <c r="L1750" i="10"/>
  <c r="M1750" i="10"/>
  <c r="O1750" i="10"/>
  <c r="Q1750" i="10"/>
  <c r="J1751" i="10"/>
  <c r="L1751" i="10"/>
  <c r="M1751" i="10"/>
  <c r="O1751" i="10"/>
  <c r="Q1751" i="10"/>
  <c r="J1752" i="10"/>
  <c r="L1752" i="10"/>
  <c r="M1752" i="10"/>
  <c r="O1752" i="10"/>
  <c r="Q1752" i="10"/>
  <c r="J1753" i="10"/>
  <c r="L1753" i="10"/>
  <c r="M1753" i="10"/>
  <c r="O1753" i="10"/>
  <c r="Q1753" i="10"/>
  <c r="J1754" i="10"/>
  <c r="L1754" i="10"/>
  <c r="M1754" i="10"/>
  <c r="O1754" i="10"/>
  <c r="Q1754" i="10"/>
  <c r="J1755" i="10"/>
  <c r="L1755" i="10"/>
  <c r="M1755" i="10"/>
  <c r="O1755" i="10"/>
  <c r="Q1755" i="10"/>
  <c r="J1756" i="10"/>
  <c r="L1756" i="10"/>
  <c r="M1756" i="10"/>
  <c r="O1756" i="10"/>
  <c r="Q1756" i="10"/>
  <c r="J1758" i="10"/>
  <c r="L1758" i="10"/>
  <c r="M1758" i="10"/>
  <c r="O1758" i="10"/>
  <c r="Q1758" i="10"/>
  <c r="J1759" i="10"/>
  <c r="L1759" i="10"/>
  <c r="M1759" i="10"/>
  <c r="O1759" i="10"/>
  <c r="Q1759" i="10"/>
  <c r="J1760" i="10"/>
  <c r="L1760" i="10"/>
  <c r="M1760" i="10"/>
  <c r="O1760" i="10"/>
  <c r="Q1760" i="10"/>
  <c r="J1761" i="10"/>
  <c r="L1761" i="10"/>
  <c r="M1761" i="10"/>
  <c r="O1761" i="10"/>
  <c r="Q1761" i="10"/>
  <c r="J1762" i="10"/>
  <c r="L1762" i="10"/>
  <c r="M1762" i="10"/>
  <c r="O1762" i="10"/>
  <c r="Q1762" i="10"/>
  <c r="J1763" i="10"/>
  <c r="L1763" i="10"/>
  <c r="M1763" i="10"/>
  <c r="O1763" i="10"/>
  <c r="Q1763" i="10"/>
  <c r="J1764" i="10"/>
  <c r="L1764" i="10"/>
  <c r="M1764" i="10"/>
  <c r="O1764" i="10"/>
  <c r="Q1764" i="10"/>
  <c r="J1766" i="10"/>
  <c r="L1766" i="10"/>
  <c r="M1766" i="10"/>
  <c r="O1766" i="10"/>
  <c r="Q1766" i="10"/>
  <c r="J1767" i="10"/>
  <c r="L1767" i="10"/>
  <c r="M1767" i="10"/>
  <c r="O1767" i="10"/>
  <c r="Q1767" i="10"/>
  <c r="J1768" i="10"/>
  <c r="L1768" i="10"/>
  <c r="M1768" i="10"/>
  <c r="O1768" i="10"/>
  <c r="Q1768" i="10"/>
  <c r="J1769" i="10"/>
  <c r="L1769" i="10"/>
  <c r="M1769" i="10"/>
  <c r="O1769" i="10"/>
  <c r="Q1769" i="10"/>
  <c r="J1770" i="10"/>
  <c r="L1770" i="10"/>
  <c r="M1770" i="10"/>
  <c r="O1770" i="10"/>
  <c r="Q1770" i="10"/>
  <c r="J1771" i="10"/>
  <c r="L1771" i="10"/>
  <c r="M1771" i="10"/>
  <c r="O1771" i="10"/>
  <c r="Q1771" i="10"/>
  <c r="J1772" i="10"/>
  <c r="L1772" i="10"/>
  <c r="M1772" i="10"/>
  <c r="O1772" i="10"/>
  <c r="Q1772" i="10"/>
  <c r="J1773" i="10"/>
  <c r="L1773" i="10"/>
  <c r="M1773" i="10"/>
  <c r="O1773" i="10"/>
  <c r="Q1773" i="10"/>
  <c r="J1774" i="10"/>
  <c r="L1774" i="10"/>
  <c r="M1774" i="10"/>
  <c r="O1774" i="10"/>
  <c r="Q1774" i="10"/>
  <c r="J1775" i="10"/>
  <c r="L1775" i="10"/>
  <c r="M1775" i="10"/>
  <c r="O1775" i="10"/>
  <c r="Q1775" i="10"/>
  <c r="J1776" i="10"/>
  <c r="L1776" i="10"/>
  <c r="M1776" i="10"/>
  <c r="O1776" i="10"/>
  <c r="Q1776" i="10"/>
  <c r="J1777" i="10"/>
  <c r="L1777" i="10"/>
  <c r="M1777" i="10"/>
  <c r="O1777" i="10"/>
  <c r="Q1777" i="10"/>
  <c r="J865" i="10"/>
  <c r="Q865" i="10"/>
  <c r="O865" i="10"/>
  <c r="M865" i="10"/>
  <c r="L865" i="10"/>
  <c r="J727" i="10"/>
  <c r="Q727" i="10"/>
  <c r="O727" i="10"/>
  <c r="M727" i="10"/>
  <c r="L727" i="10"/>
  <c r="J589" i="10"/>
  <c r="Q589" i="10"/>
  <c r="O589" i="10"/>
  <c r="M589" i="10"/>
  <c r="L589" i="10"/>
  <c r="J451" i="10"/>
  <c r="Q451" i="10"/>
  <c r="O451" i="10"/>
  <c r="M451" i="10"/>
  <c r="L451" i="10"/>
  <c r="J312" i="10"/>
  <c r="Q312" i="10"/>
  <c r="O312" i="10"/>
  <c r="M312" i="10"/>
  <c r="L312" i="10"/>
  <c r="J819" i="10"/>
  <c r="Q819" i="10"/>
  <c r="O819" i="10"/>
  <c r="M819" i="10"/>
  <c r="L819" i="10"/>
  <c r="J818" i="10"/>
  <c r="Q818" i="10"/>
  <c r="O818" i="10"/>
  <c r="M818" i="10"/>
  <c r="L818" i="10"/>
  <c r="J681" i="10"/>
  <c r="Q681" i="10"/>
  <c r="O681" i="10"/>
  <c r="M681" i="10"/>
  <c r="L681" i="10"/>
  <c r="J680" i="10"/>
  <c r="Q680" i="10"/>
  <c r="O680" i="10"/>
  <c r="M680" i="10"/>
  <c r="L680" i="10"/>
  <c r="J543" i="10"/>
  <c r="Q543" i="10"/>
  <c r="O543" i="10"/>
  <c r="M543" i="10"/>
  <c r="L543" i="10"/>
  <c r="J542" i="10"/>
  <c r="Q542" i="10"/>
  <c r="O542" i="10"/>
  <c r="M542" i="10"/>
  <c r="L542" i="10"/>
  <c r="J405" i="10"/>
  <c r="Q405" i="10"/>
  <c r="O405" i="10"/>
  <c r="M405" i="10"/>
  <c r="L405" i="10"/>
  <c r="J404" i="10"/>
  <c r="Q404" i="10"/>
  <c r="O404" i="10"/>
  <c r="M404" i="10"/>
  <c r="L404" i="10"/>
  <c r="J265" i="10"/>
  <c r="Q265" i="10"/>
  <c r="O265" i="10"/>
  <c r="M265" i="10"/>
  <c r="L265" i="10"/>
  <c r="J264" i="10"/>
  <c r="Q264" i="10"/>
  <c r="O264" i="10"/>
  <c r="M264" i="10"/>
  <c r="L264" i="10"/>
  <c r="J16" i="10"/>
  <c r="Q16" i="10"/>
  <c r="O16" i="10"/>
  <c r="M16" i="10"/>
  <c r="L16" i="10"/>
  <c r="J920" i="10"/>
  <c r="Q920" i="10"/>
  <c r="O920" i="10"/>
  <c r="M920" i="10"/>
  <c r="L920" i="10"/>
  <c r="J782" i="10"/>
  <c r="Q782" i="10"/>
  <c r="O782" i="10"/>
  <c r="M782" i="10"/>
  <c r="L782" i="10"/>
  <c r="J644" i="10"/>
  <c r="Q644" i="10"/>
  <c r="O644" i="10"/>
  <c r="M644" i="10"/>
  <c r="L644" i="10"/>
  <c r="J506" i="10"/>
  <c r="Q506" i="10"/>
  <c r="O506" i="10"/>
  <c r="M506" i="10"/>
  <c r="L506" i="10"/>
  <c r="J367" i="10"/>
  <c r="Q367" i="10"/>
  <c r="O367" i="10"/>
  <c r="M367" i="10"/>
  <c r="L367" i="10"/>
  <c r="J1617" i="10"/>
  <c r="O1617" i="10"/>
  <c r="L1617" i="10"/>
  <c r="M1617" i="10"/>
  <c r="Q1617" i="10"/>
  <c r="J1618" i="10"/>
  <c r="O1618" i="10"/>
  <c r="L1618" i="10"/>
  <c r="M1618" i="10"/>
  <c r="Q1618" i="10"/>
  <c r="J1619" i="10"/>
  <c r="O1619" i="10"/>
  <c r="L1619" i="10"/>
  <c r="M1619" i="10"/>
  <c r="Q1619" i="10"/>
  <c r="J1620" i="10"/>
  <c r="L1620" i="10"/>
  <c r="Q1620" i="10"/>
  <c r="J1621" i="10"/>
  <c r="O1621" i="10"/>
  <c r="L1621" i="10"/>
  <c r="M1621" i="10"/>
  <c r="Q1621" i="10"/>
  <c r="J1622" i="10"/>
  <c r="L1622" i="10"/>
  <c r="M1622" i="10"/>
  <c r="O1622" i="10"/>
  <c r="Q1622" i="10"/>
  <c r="J1623" i="10"/>
  <c r="O1623" i="10"/>
  <c r="L1623" i="10"/>
  <c r="M1623" i="10"/>
  <c r="Q1623" i="10"/>
  <c r="J1624" i="10"/>
  <c r="L1624" i="10"/>
  <c r="J1625" i="10"/>
  <c r="M1625" i="10"/>
  <c r="O1625" i="10"/>
  <c r="L1625" i="10"/>
  <c r="Q1625" i="10"/>
  <c r="J1626" i="10"/>
  <c r="M1626" i="10"/>
  <c r="L1626" i="10"/>
  <c r="O1626" i="10"/>
  <c r="Q1626" i="10"/>
  <c r="J1627" i="10"/>
  <c r="O1627" i="10"/>
  <c r="L1627" i="10"/>
  <c r="M1627" i="10"/>
  <c r="Q1627" i="10"/>
  <c r="J1628" i="10"/>
  <c r="O1628" i="10"/>
  <c r="L1628" i="10"/>
  <c r="M1628" i="10"/>
  <c r="J1629" i="10"/>
  <c r="M1629" i="10"/>
  <c r="O1629" i="10"/>
  <c r="L1629" i="10"/>
  <c r="Q1629" i="10"/>
  <c r="J1630" i="10"/>
  <c r="L1630" i="10"/>
  <c r="Q1630" i="10"/>
  <c r="J1631" i="10"/>
  <c r="O1631" i="10"/>
  <c r="L1631" i="10"/>
  <c r="M1631" i="10"/>
  <c r="Q1631" i="10"/>
  <c r="J1632" i="10"/>
  <c r="O1632" i="10"/>
  <c r="L1632" i="10"/>
  <c r="M1632" i="10"/>
  <c r="Q1632" i="10"/>
  <c r="J1633" i="10"/>
  <c r="O1633" i="10"/>
  <c r="L1633" i="10"/>
  <c r="M1633" i="10"/>
  <c r="Q1633" i="10"/>
  <c r="J1634" i="10"/>
  <c r="O1634" i="10"/>
  <c r="L1634" i="10"/>
  <c r="M1634" i="10"/>
  <c r="Q1634" i="10"/>
  <c r="J1635" i="10"/>
  <c r="O1635" i="10"/>
  <c r="L1635" i="10"/>
  <c r="M1635" i="10"/>
  <c r="Q1635" i="10"/>
  <c r="J1636" i="10"/>
  <c r="L1636" i="10"/>
  <c r="J1637" i="10"/>
  <c r="L1637" i="10"/>
  <c r="J1638" i="10"/>
  <c r="L1638" i="10"/>
  <c r="M1638" i="10"/>
  <c r="O1638" i="10"/>
  <c r="Q1638" i="10"/>
  <c r="J1639" i="10"/>
  <c r="O1639" i="10"/>
  <c r="L1639" i="10"/>
  <c r="M1639" i="10"/>
  <c r="Q1639" i="10"/>
  <c r="J1640" i="10"/>
  <c r="L1640" i="10"/>
  <c r="J1641" i="10"/>
  <c r="L1641" i="10"/>
  <c r="J1642" i="10"/>
  <c r="L1642" i="10"/>
  <c r="O1642" i="10"/>
  <c r="J1643" i="10"/>
  <c r="O1643" i="10"/>
  <c r="L1643" i="10"/>
  <c r="M1643" i="10"/>
  <c r="Q1643" i="10"/>
  <c r="J1644" i="10"/>
  <c r="O1644" i="10"/>
  <c r="L1644" i="10"/>
  <c r="M1644" i="10"/>
  <c r="J1645" i="10"/>
  <c r="M1645" i="10"/>
  <c r="O1645" i="10"/>
  <c r="L1645" i="10"/>
  <c r="Q1645" i="10"/>
  <c r="J1646" i="10"/>
  <c r="L1646" i="10"/>
  <c r="Q1646" i="10"/>
  <c r="J1647" i="10"/>
  <c r="O1647" i="10"/>
  <c r="L1647" i="10"/>
  <c r="M1647" i="10"/>
  <c r="Q1647" i="10"/>
  <c r="J1648" i="10"/>
  <c r="O1648" i="10"/>
  <c r="L1648" i="10"/>
  <c r="M1648" i="10"/>
  <c r="Q1648" i="10"/>
  <c r="J1649" i="10"/>
  <c r="O1649" i="10"/>
  <c r="L1649" i="10"/>
  <c r="M1649" i="10"/>
  <c r="Q1649" i="10"/>
  <c r="J1650" i="10"/>
  <c r="O1650" i="10"/>
  <c r="L1650" i="10"/>
  <c r="M1650" i="10"/>
  <c r="Q1650" i="10"/>
  <c r="J1651" i="10"/>
  <c r="O1651" i="10"/>
  <c r="L1651" i="10"/>
  <c r="M1651" i="10"/>
  <c r="Q1651" i="10"/>
  <c r="J1652" i="10"/>
  <c r="L1652" i="10"/>
  <c r="J1653" i="10"/>
  <c r="L1653" i="10"/>
  <c r="Q1653" i="10"/>
  <c r="J1654" i="10"/>
  <c r="L1654" i="10"/>
  <c r="M1654" i="10"/>
  <c r="O1654" i="10"/>
  <c r="Q1654" i="10"/>
  <c r="J1655" i="10"/>
  <c r="O1655" i="10"/>
  <c r="L1655" i="10"/>
  <c r="M1655" i="10"/>
  <c r="Q1655" i="10"/>
  <c r="J1656" i="10"/>
  <c r="L1656" i="10"/>
  <c r="J1657" i="10"/>
  <c r="M1657" i="10"/>
  <c r="O1657" i="10"/>
  <c r="L1657" i="10"/>
  <c r="Q1657" i="10"/>
  <c r="J1496" i="10"/>
  <c r="L1496" i="10"/>
  <c r="J1431" i="10"/>
  <c r="Q1431" i="10"/>
  <c r="O1431" i="10"/>
  <c r="L1431" i="10"/>
  <c r="J1367" i="10"/>
  <c r="Q1367" i="10"/>
  <c r="O1367" i="10"/>
  <c r="M1367" i="10"/>
  <c r="L1367" i="10"/>
  <c r="J1320" i="10"/>
  <c r="Q1320" i="10"/>
  <c r="O1320" i="10"/>
  <c r="L1320" i="10"/>
  <c r="J1241" i="10"/>
  <c r="M1241" i="10"/>
  <c r="Q1241" i="10"/>
  <c r="O1241" i="10"/>
  <c r="L1241" i="10"/>
  <c r="J1162" i="10"/>
  <c r="O1162" i="10"/>
  <c r="Q1162" i="10"/>
  <c r="L1162" i="10"/>
  <c r="J1083" i="10"/>
  <c r="L1083" i="10"/>
  <c r="J1004" i="10"/>
  <c r="L1004" i="10"/>
  <c r="J899" i="10"/>
  <c r="O899" i="10"/>
  <c r="L899" i="10"/>
  <c r="J761" i="10"/>
  <c r="Q761" i="10"/>
  <c r="O761" i="10"/>
  <c r="L761" i="10"/>
  <c r="J623" i="10"/>
  <c r="Q623" i="10"/>
  <c r="O623" i="10"/>
  <c r="M623" i="10"/>
  <c r="L623" i="10"/>
  <c r="J485" i="10"/>
  <c r="L485" i="10"/>
  <c r="J346" i="10"/>
  <c r="L346" i="10"/>
  <c r="J229" i="10"/>
  <c r="L229" i="10"/>
  <c r="J148" i="10"/>
  <c r="Q148" i="10"/>
  <c r="L148" i="10"/>
  <c r="J66" i="10"/>
  <c r="L66" i="10"/>
  <c r="J1499" i="10"/>
  <c r="O1499" i="10"/>
  <c r="L1499" i="10"/>
  <c r="M1499" i="10"/>
  <c r="Q1499" i="10"/>
  <c r="J1500" i="10"/>
  <c r="O1500" i="10"/>
  <c r="L1500" i="10"/>
  <c r="M1500" i="10"/>
  <c r="Q1500" i="10"/>
  <c r="J1501" i="10"/>
  <c r="L1501" i="10"/>
  <c r="J1502" i="10"/>
  <c r="O1502" i="10"/>
  <c r="L1502" i="10"/>
  <c r="M1502" i="10"/>
  <c r="Q1502" i="10"/>
  <c r="J1503" i="10"/>
  <c r="L1503" i="10"/>
  <c r="M1503" i="10"/>
  <c r="O1503" i="10"/>
  <c r="Q1503" i="10"/>
  <c r="J1504" i="10"/>
  <c r="O1504" i="10"/>
  <c r="L1504" i="10"/>
  <c r="M1504" i="10"/>
  <c r="Q1504" i="10"/>
  <c r="J1505" i="10"/>
  <c r="L1505" i="10"/>
  <c r="J1506" i="10"/>
  <c r="M1506" i="10"/>
  <c r="O1506" i="10"/>
  <c r="L1506" i="10"/>
  <c r="Q1506" i="10"/>
  <c r="J1507" i="10"/>
  <c r="M1507" i="10"/>
  <c r="L1507" i="10"/>
  <c r="O1507" i="10"/>
  <c r="Q1507" i="10"/>
  <c r="J1508" i="10"/>
  <c r="O1508" i="10"/>
  <c r="L1508" i="10"/>
  <c r="M1508" i="10"/>
  <c r="Q1508" i="10"/>
  <c r="J1509" i="10"/>
  <c r="O1509" i="10"/>
  <c r="L1509" i="10"/>
  <c r="M1509" i="10"/>
  <c r="J1510" i="10"/>
  <c r="M1510" i="10"/>
  <c r="O1510" i="10"/>
  <c r="L1510" i="10"/>
  <c r="Q1510" i="10"/>
  <c r="J1513" i="10"/>
  <c r="L1513" i="10"/>
  <c r="Q1513" i="10"/>
  <c r="J1514" i="10"/>
  <c r="O1514" i="10"/>
  <c r="L1514" i="10"/>
  <c r="M1514" i="10"/>
  <c r="Q1514" i="10"/>
  <c r="J1515" i="10"/>
  <c r="O1515" i="10"/>
  <c r="L1515" i="10"/>
  <c r="M1515" i="10"/>
  <c r="Q1515" i="10"/>
  <c r="J1516" i="10"/>
  <c r="O1516" i="10"/>
  <c r="L1516" i="10"/>
  <c r="M1516" i="10"/>
  <c r="Q1516" i="10"/>
  <c r="J1517" i="10"/>
  <c r="O1517" i="10"/>
  <c r="L1517" i="10"/>
  <c r="M1517" i="10"/>
  <c r="Q1517" i="10"/>
  <c r="J1518" i="10"/>
  <c r="O1518" i="10"/>
  <c r="L1518" i="10"/>
  <c r="M1518" i="10"/>
  <c r="Q1518" i="10"/>
  <c r="J1519" i="10"/>
  <c r="L1519" i="10"/>
  <c r="J1520" i="10"/>
  <c r="L1520" i="10"/>
  <c r="J1521" i="10"/>
  <c r="L1521" i="10"/>
  <c r="M1521" i="10"/>
  <c r="O1521" i="10"/>
  <c r="Q1521" i="10"/>
  <c r="J1522" i="10"/>
  <c r="O1522" i="10"/>
  <c r="L1522" i="10"/>
  <c r="M1522" i="10"/>
  <c r="Q1522" i="10"/>
  <c r="J1523" i="10"/>
  <c r="L1523" i="10"/>
  <c r="J1524" i="10"/>
  <c r="O1524" i="10"/>
  <c r="L1524" i="10"/>
  <c r="J1525" i="10"/>
  <c r="L1525" i="10"/>
  <c r="O1525" i="10"/>
  <c r="J1526" i="10"/>
  <c r="O1526" i="10"/>
  <c r="L1526" i="10"/>
  <c r="M1526" i="10"/>
  <c r="Q1526" i="10"/>
  <c r="J1532" i="10"/>
  <c r="O1532" i="10"/>
  <c r="L1532" i="10"/>
  <c r="M1532" i="10"/>
  <c r="J1533" i="10"/>
  <c r="M1533" i="10"/>
  <c r="O1533" i="10"/>
  <c r="L1533" i="10"/>
  <c r="Q1533" i="10"/>
  <c r="J1534" i="10"/>
  <c r="L1534" i="10"/>
  <c r="J1535" i="10"/>
  <c r="O1535" i="10"/>
  <c r="L1535" i="10"/>
  <c r="M1535" i="10"/>
  <c r="Q1535" i="10"/>
  <c r="J1536" i="10"/>
  <c r="O1536" i="10"/>
  <c r="L1536" i="10"/>
  <c r="M1536" i="10"/>
  <c r="Q1536" i="10"/>
  <c r="J1537" i="10"/>
  <c r="O1537" i="10"/>
  <c r="L1537" i="10"/>
  <c r="M1537" i="10"/>
  <c r="Q1537" i="10"/>
  <c r="J1538" i="10"/>
  <c r="O1538" i="10"/>
  <c r="L1538" i="10"/>
  <c r="M1538" i="10"/>
  <c r="Q1538" i="10"/>
  <c r="J1539" i="10"/>
  <c r="O1539" i="10"/>
  <c r="L1539" i="10"/>
  <c r="M1539" i="10"/>
  <c r="Q1539" i="10"/>
  <c r="J1540" i="10"/>
  <c r="L1540" i="10"/>
  <c r="Q1540" i="10"/>
  <c r="J1541" i="10"/>
  <c r="L1541" i="10"/>
  <c r="Q1541" i="10"/>
  <c r="J1542" i="10"/>
  <c r="L1542" i="10"/>
  <c r="M1542" i="10"/>
  <c r="O1542" i="10"/>
  <c r="Q1542" i="10"/>
  <c r="J1543" i="10"/>
  <c r="O1543" i="10"/>
  <c r="L1543" i="10"/>
  <c r="M1543" i="10"/>
  <c r="Q1543" i="10"/>
  <c r="J1544" i="10"/>
  <c r="L1544" i="10"/>
  <c r="J1545" i="10"/>
  <c r="L1545" i="10"/>
  <c r="J1546" i="10"/>
  <c r="L1546" i="10"/>
  <c r="J1547" i="10"/>
  <c r="O1547" i="10"/>
  <c r="L1547" i="10"/>
  <c r="M1547" i="10"/>
  <c r="Q1547" i="10"/>
  <c r="J1548" i="10"/>
  <c r="O1548" i="10"/>
  <c r="L1548" i="10"/>
  <c r="M1548" i="10"/>
  <c r="J1549" i="10"/>
  <c r="M1549" i="10"/>
  <c r="O1549" i="10"/>
  <c r="L1549" i="10"/>
  <c r="Q1549" i="10"/>
  <c r="J1550" i="10"/>
  <c r="L1550" i="10"/>
  <c r="J1551" i="10"/>
  <c r="O1551" i="10"/>
  <c r="L1551" i="10"/>
  <c r="M1551" i="10"/>
  <c r="Q1551" i="10"/>
  <c r="J1552" i="10"/>
  <c r="O1552" i="10"/>
  <c r="L1552" i="10"/>
  <c r="M1552" i="10"/>
  <c r="Q1552" i="10"/>
  <c r="J1553" i="10"/>
  <c r="O1553" i="10"/>
  <c r="L1553" i="10"/>
  <c r="M1553" i="10"/>
  <c r="Q1553" i="10"/>
  <c r="J1554" i="10"/>
  <c r="O1554" i="10"/>
  <c r="L1554" i="10"/>
  <c r="M1554" i="10"/>
  <c r="Q1554" i="10"/>
  <c r="J1555" i="10"/>
  <c r="O1555" i="10"/>
  <c r="L1555" i="10"/>
  <c r="M1555" i="10"/>
  <c r="Q1555" i="10"/>
  <c r="J1556" i="10"/>
  <c r="L1556" i="10"/>
  <c r="Q1556" i="10"/>
  <c r="J1557" i="10"/>
  <c r="L1557" i="10"/>
  <c r="J1558" i="10"/>
  <c r="M1558" i="10"/>
  <c r="L1558" i="10"/>
  <c r="O1558" i="10"/>
  <c r="J1559" i="10"/>
  <c r="O1559" i="10"/>
  <c r="L1559" i="10"/>
  <c r="M1559" i="10"/>
  <c r="Q1559" i="10"/>
  <c r="J1560" i="10"/>
  <c r="O1560" i="10"/>
  <c r="L1560" i="10"/>
  <c r="M1560" i="10"/>
  <c r="J1561" i="10"/>
  <c r="M1561" i="10"/>
  <c r="O1561" i="10"/>
  <c r="L1561" i="10"/>
  <c r="Q1561" i="10"/>
  <c r="J1562" i="10"/>
  <c r="L1562" i="10"/>
  <c r="Q1562" i="10"/>
  <c r="J1563" i="10"/>
  <c r="O1563" i="10"/>
  <c r="L1563" i="10"/>
  <c r="M1563" i="10"/>
  <c r="Q1563" i="10"/>
  <c r="J1564" i="10"/>
  <c r="O1564" i="10"/>
  <c r="L1564" i="10"/>
  <c r="M1564" i="10"/>
  <c r="Q1564" i="10"/>
  <c r="J1565" i="10"/>
  <c r="O1565" i="10"/>
  <c r="L1565" i="10"/>
  <c r="M1565" i="10"/>
  <c r="Q1565" i="10"/>
  <c r="J1566" i="10"/>
  <c r="O1566" i="10"/>
  <c r="L1566" i="10"/>
  <c r="M1566" i="10"/>
  <c r="Q1566" i="10"/>
  <c r="J1567" i="10"/>
  <c r="O1567" i="10"/>
  <c r="L1567" i="10"/>
  <c r="M1567" i="10"/>
  <c r="Q1567" i="10"/>
  <c r="J1568" i="10"/>
  <c r="L1568" i="10"/>
  <c r="J1569" i="10"/>
  <c r="O1569" i="10"/>
  <c r="L1569" i="10"/>
  <c r="M1569" i="10"/>
  <c r="Q1569" i="10"/>
  <c r="J1570" i="10"/>
  <c r="L1570" i="10"/>
  <c r="M1570" i="10"/>
  <c r="O1570" i="10"/>
  <c r="Q1570" i="10"/>
  <c r="J1571" i="10"/>
  <c r="O1571" i="10"/>
  <c r="L1571" i="10"/>
  <c r="M1571" i="10"/>
  <c r="Q1571" i="10"/>
  <c r="J1574" i="10"/>
  <c r="L1574" i="10"/>
  <c r="J1575" i="10"/>
  <c r="M1575" i="10"/>
  <c r="O1575" i="10"/>
  <c r="L1575" i="10"/>
  <c r="Q1575" i="10"/>
  <c r="J1576" i="10"/>
  <c r="M1576" i="10"/>
  <c r="L1576" i="10"/>
  <c r="O1576" i="10"/>
  <c r="Q1576" i="10"/>
  <c r="J1577" i="10"/>
  <c r="O1577" i="10"/>
  <c r="L1577" i="10"/>
  <c r="M1577" i="10"/>
  <c r="Q1577" i="10"/>
  <c r="J1578" i="10"/>
  <c r="O1578" i="10"/>
  <c r="L1578" i="10"/>
  <c r="M1578" i="10"/>
  <c r="Q1578" i="10"/>
  <c r="J1579" i="10"/>
  <c r="L1579" i="10"/>
  <c r="J1580" i="10"/>
  <c r="L1580" i="10"/>
  <c r="J1581" i="10"/>
  <c r="O1581" i="10"/>
  <c r="L1581" i="10"/>
  <c r="M1581" i="10"/>
  <c r="Q1581" i="10"/>
  <c r="J1582" i="10"/>
  <c r="O1582" i="10"/>
  <c r="L1582" i="10"/>
  <c r="M1582" i="10"/>
  <c r="Q1582" i="10"/>
  <c r="J1583" i="10"/>
  <c r="O1583" i="10"/>
  <c r="L1583" i="10"/>
  <c r="J1584" i="10"/>
  <c r="L1584" i="10"/>
  <c r="J1585" i="10"/>
  <c r="O1585" i="10"/>
  <c r="L1585" i="10"/>
  <c r="M1585" i="10"/>
  <c r="Q1585" i="10"/>
  <c r="J1586" i="10"/>
  <c r="O1586" i="10"/>
  <c r="L1586" i="10"/>
  <c r="M1586" i="10"/>
  <c r="Q1586" i="10"/>
  <c r="J1587" i="10"/>
  <c r="L1587" i="10"/>
  <c r="J1588" i="10"/>
  <c r="M1588" i="10"/>
  <c r="L1588" i="10"/>
  <c r="O1588" i="10"/>
  <c r="J1589" i="10"/>
  <c r="O1589" i="10"/>
  <c r="L1589" i="10"/>
  <c r="M1589" i="10"/>
  <c r="Q1589" i="10"/>
  <c r="J1590" i="10"/>
  <c r="O1590" i="10"/>
  <c r="L1590" i="10"/>
  <c r="M1590" i="10"/>
  <c r="Q1590" i="10"/>
  <c r="J1596" i="10"/>
  <c r="M1596" i="10"/>
  <c r="O1596" i="10"/>
  <c r="L1596" i="10"/>
  <c r="Q1596" i="10"/>
  <c r="J1597" i="10"/>
  <c r="M1597" i="10"/>
  <c r="L1597" i="10"/>
  <c r="O1597" i="10"/>
  <c r="Q1597" i="10"/>
  <c r="J1598" i="10"/>
  <c r="O1598" i="10"/>
  <c r="L1598" i="10"/>
  <c r="M1598" i="10"/>
  <c r="Q1598" i="10"/>
  <c r="J1599" i="10"/>
  <c r="O1599" i="10"/>
  <c r="L1599" i="10"/>
  <c r="M1599" i="10"/>
  <c r="Q1599" i="10"/>
  <c r="J1600" i="10"/>
  <c r="L1600" i="10"/>
  <c r="J1601" i="10"/>
  <c r="L1601" i="10"/>
  <c r="J1602" i="10"/>
  <c r="O1602" i="10"/>
  <c r="L1602" i="10"/>
  <c r="M1602" i="10"/>
  <c r="Q1602" i="10"/>
  <c r="J1603" i="10"/>
  <c r="O1603" i="10"/>
  <c r="L1603" i="10"/>
  <c r="M1603" i="10"/>
  <c r="Q1603" i="10"/>
  <c r="J1604" i="10"/>
  <c r="L1604" i="10"/>
  <c r="J1605" i="10"/>
  <c r="L1605" i="10"/>
  <c r="J1606" i="10"/>
  <c r="O1606" i="10"/>
  <c r="L1606" i="10"/>
  <c r="M1606" i="10"/>
  <c r="Q1606" i="10"/>
  <c r="J1607" i="10"/>
  <c r="O1607" i="10"/>
  <c r="L1607" i="10"/>
  <c r="M1607" i="10"/>
  <c r="Q1607" i="10"/>
  <c r="J1608" i="10"/>
  <c r="L1608" i="10"/>
  <c r="J1609" i="10"/>
  <c r="M1609" i="10"/>
  <c r="L1609" i="10"/>
  <c r="O1609" i="10"/>
  <c r="J1610" i="10"/>
  <c r="O1610" i="10"/>
  <c r="L1610" i="10"/>
  <c r="M1610" i="10"/>
  <c r="Q1610" i="10"/>
  <c r="J1611" i="10"/>
  <c r="O1611" i="10"/>
  <c r="L1611" i="10"/>
  <c r="M1611" i="10"/>
  <c r="Q1611" i="10"/>
  <c r="J1612" i="10"/>
  <c r="M1612" i="10"/>
  <c r="O1612" i="10"/>
  <c r="L1612" i="10"/>
  <c r="Q1612" i="10"/>
  <c r="J1613" i="10"/>
  <c r="M1613" i="10"/>
  <c r="L1613" i="10"/>
  <c r="O1613" i="10"/>
  <c r="Q1613" i="10"/>
  <c r="J1614" i="10"/>
  <c r="O1614" i="10"/>
  <c r="L1614" i="10"/>
  <c r="M1614" i="10"/>
  <c r="Q1614" i="10"/>
  <c r="J1615" i="10"/>
  <c r="O1615" i="10"/>
  <c r="L1615" i="10"/>
  <c r="M1615" i="10"/>
  <c r="Q1615" i="10"/>
  <c r="J1616" i="10"/>
  <c r="O1616" i="10"/>
  <c r="L1616" i="10"/>
  <c r="J1455" i="10"/>
  <c r="M1455" i="10"/>
  <c r="L1455" i="10"/>
  <c r="J1454" i="10"/>
  <c r="Q1454" i="10"/>
  <c r="O1454" i="10"/>
  <c r="L1454" i="10"/>
  <c r="J1453" i="10"/>
  <c r="Q1453" i="10"/>
  <c r="O1453" i="10"/>
  <c r="M1453" i="10"/>
  <c r="L1453" i="10"/>
  <c r="J1452" i="10"/>
  <c r="Q1452" i="10"/>
  <c r="O1452" i="10"/>
  <c r="L1452" i="10"/>
  <c r="J1451" i="10"/>
  <c r="M1451" i="10"/>
  <c r="Q1451" i="10"/>
  <c r="O1451" i="10"/>
  <c r="L1451" i="10"/>
  <c r="J1387" i="10"/>
  <c r="O1387" i="10"/>
  <c r="L1387" i="10"/>
  <c r="J1388" i="10"/>
  <c r="L1388" i="10"/>
  <c r="J1389" i="10"/>
  <c r="O1389" i="10"/>
  <c r="L1389" i="10"/>
  <c r="M1389" i="10"/>
  <c r="Q1389" i="10"/>
  <c r="J1390" i="10"/>
  <c r="O1390" i="10"/>
  <c r="L1390" i="10"/>
  <c r="M1390" i="10"/>
  <c r="Q1390" i="10"/>
  <c r="J1391" i="10"/>
  <c r="L1391" i="10"/>
  <c r="J1450" i="10"/>
  <c r="L1450" i="10"/>
  <c r="J1449" i="10"/>
  <c r="Q1449" i="10"/>
  <c r="O1449" i="10"/>
  <c r="L1449" i="10"/>
  <c r="J1448" i="10"/>
  <c r="Q1448" i="10"/>
  <c r="O1448" i="10"/>
  <c r="M1448" i="10"/>
  <c r="L1448" i="10"/>
  <c r="J1447" i="10"/>
  <c r="Q1447" i="10"/>
  <c r="O1447" i="10"/>
  <c r="L1447" i="10"/>
  <c r="J1446" i="10"/>
  <c r="M1446" i="10"/>
  <c r="Q1446" i="10"/>
  <c r="O1446" i="10"/>
  <c r="L1446" i="10"/>
  <c r="J1386" i="10"/>
  <c r="L1386" i="10"/>
  <c r="J1385" i="10"/>
  <c r="Q1385" i="10"/>
  <c r="L1385" i="10"/>
  <c r="J1384" i="10"/>
  <c r="L1384" i="10"/>
  <c r="J1383" i="10"/>
  <c r="L1383" i="10"/>
  <c r="J1382" i="10"/>
  <c r="Q1382" i="10"/>
  <c r="O1382" i="10"/>
  <c r="L1382" i="10"/>
  <c r="J932" i="10"/>
  <c r="Q932" i="10"/>
  <c r="O932" i="10"/>
  <c r="M932" i="10"/>
  <c r="L932" i="10"/>
  <c r="J931" i="10"/>
  <c r="Q931" i="10"/>
  <c r="O931" i="10"/>
  <c r="L931" i="10"/>
  <c r="J930" i="10"/>
  <c r="M930" i="10"/>
  <c r="Q930" i="10"/>
  <c r="O930" i="10"/>
  <c r="L930" i="10"/>
  <c r="J929" i="10"/>
  <c r="L929" i="10"/>
  <c r="J928" i="10"/>
  <c r="Q928" i="10"/>
  <c r="L928" i="10"/>
  <c r="J794" i="10"/>
  <c r="L794" i="10"/>
  <c r="J793" i="10"/>
  <c r="L793" i="10"/>
  <c r="J792" i="10"/>
  <c r="Q792" i="10"/>
  <c r="O792" i="10"/>
  <c r="L792" i="10"/>
  <c r="J791" i="10"/>
  <c r="Q791" i="10"/>
  <c r="O791" i="10"/>
  <c r="M791" i="10"/>
  <c r="L791" i="10"/>
  <c r="J790" i="10"/>
  <c r="Q790" i="10"/>
  <c r="O790" i="10"/>
  <c r="L790" i="10"/>
  <c r="J656" i="10"/>
  <c r="M656" i="10"/>
  <c r="Q656" i="10"/>
  <c r="O656" i="10"/>
  <c r="L656" i="10"/>
  <c r="J655" i="10"/>
  <c r="L655" i="10"/>
  <c r="J654" i="10"/>
  <c r="Q654" i="10"/>
  <c r="L654" i="10"/>
  <c r="J653" i="10"/>
  <c r="L653" i="10"/>
  <c r="J652" i="10"/>
  <c r="L652" i="10"/>
  <c r="J518" i="10"/>
  <c r="Q518" i="10"/>
  <c r="O518" i="10"/>
  <c r="L518" i="10"/>
  <c r="J517" i="10"/>
  <c r="Q517" i="10"/>
  <c r="O517" i="10"/>
  <c r="M517" i="10"/>
  <c r="L517" i="10"/>
  <c r="J516" i="10"/>
  <c r="Q516" i="10"/>
  <c r="O516" i="10"/>
  <c r="L516" i="10"/>
  <c r="J515" i="10"/>
  <c r="M515" i="10"/>
  <c r="Q515" i="10"/>
  <c r="O515" i="10"/>
  <c r="L515" i="10"/>
  <c r="J514" i="10"/>
  <c r="L514" i="10"/>
  <c r="J376" i="10"/>
  <c r="L376" i="10"/>
  <c r="J377" i="10"/>
  <c r="L377" i="10"/>
  <c r="J378" i="10"/>
  <c r="L378" i="10"/>
  <c r="M378" i="10"/>
  <c r="O378" i="10"/>
  <c r="Q378" i="10"/>
  <c r="J379" i="10"/>
  <c r="M379" i="10"/>
  <c r="O379" i="10"/>
  <c r="L379" i="10"/>
  <c r="Q379" i="10"/>
  <c r="J380" i="10"/>
  <c r="L380" i="10"/>
  <c r="J154" i="10"/>
  <c r="L154" i="10"/>
  <c r="J72" i="10"/>
  <c r="L72" i="10"/>
  <c r="J1436" i="10"/>
  <c r="Q1436" i="10"/>
  <c r="O1436" i="10"/>
  <c r="L1436" i="10"/>
  <c r="J1371" i="10"/>
  <c r="Q1371" i="10"/>
  <c r="O1371" i="10"/>
  <c r="M1371" i="10"/>
  <c r="L1371" i="10"/>
  <c r="J898" i="10"/>
  <c r="Q898" i="10"/>
  <c r="O898" i="10"/>
  <c r="L898" i="10"/>
  <c r="J760" i="10"/>
  <c r="M760" i="10"/>
  <c r="Q760" i="10"/>
  <c r="O760" i="10"/>
  <c r="L760" i="10"/>
  <c r="J622" i="10"/>
  <c r="L622" i="10"/>
  <c r="J484" i="10"/>
  <c r="L484" i="10"/>
  <c r="J345" i="10"/>
  <c r="L345" i="10"/>
  <c r="J1445" i="10"/>
  <c r="L1445" i="10"/>
  <c r="J1380" i="10"/>
  <c r="Q1380" i="10"/>
  <c r="O1380" i="10"/>
  <c r="L1380" i="10"/>
  <c r="J897" i="10"/>
  <c r="Q897" i="10"/>
  <c r="O897" i="10"/>
  <c r="M897" i="10"/>
  <c r="L897" i="10"/>
  <c r="J759" i="10"/>
  <c r="Q759" i="10"/>
  <c r="O759" i="10"/>
  <c r="L759" i="10"/>
  <c r="J621" i="10"/>
  <c r="M621" i="10"/>
  <c r="Q621" i="10"/>
  <c r="O621" i="10"/>
  <c r="L621" i="10"/>
  <c r="J483" i="10"/>
  <c r="L483" i="10"/>
  <c r="J344" i="10"/>
  <c r="Q344" i="10"/>
  <c r="L344" i="10"/>
  <c r="J1444" i="10"/>
  <c r="L1444" i="10"/>
  <c r="J1443" i="10"/>
  <c r="L1443" i="10"/>
  <c r="J1442" i="10"/>
  <c r="Q1442" i="10"/>
  <c r="O1442" i="10"/>
  <c r="L1442" i="10"/>
  <c r="J1441" i="10"/>
  <c r="Q1441" i="10"/>
  <c r="O1441" i="10"/>
  <c r="M1441" i="10"/>
  <c r="L1441" i="10"/>
  <c r="J1440" i="10"/>
  <c r="Q1440" i="10"/>
  <c r="O1440" i="10"/>
  <c r="L1440" i="10"/>
  <c r="J1379" i="10"/>
  <c r="M1379" i="10"/>
  <c r="Q1379" i="10"/>
  <c r="O1379" i="10"/>
  <c r="L1379" i="10"/>
  <c r="J1377" i="10"/>
  <c r="L1377" i="10"/>
  <c r="J1376" i="10"/>
  <c r="L1376" i="10"/>
  <c r="J1378" i="10"/>
  <c r="L1378" i="10"/>
  <c r="J1375" i="10"/>
  <c r="L1375" i="10"/>
  <c r="J1439" i="10"/>
  <c r="Q1439" i="10"/>
  <c r="O1439" i="10"/>
  <c r="L1439" i="10"/>
  <c r="J1374" i="10"/>
  <c r="Q1374" i="10"/>
  <c r="O1374" i="10"/>
  <c r="M1374" i="10"/>
  <c r="L1374" i="10"/>
  <c r="J1438" i="10"/>
  <c r="Q1438" i="10"/>
  <c r="O1438" i="10"/>
  <c r="L1438" i="10"/>
  <c r="J1373" i="10"/>
  <c r="M1373" i="10"/>
  <c r="Q1373" i="10"/>
  <c r="O1373" i="10"/>
  <c r="L1373" i="10"/>
  <c r="J1430" i="10"/>
  <c r="L1430" i="10"/>
  <c r="J1365" i="10"/>
  <c r="Q1365" i="10"/>
  <c r="L1365" i="10"/>
  <c r="J1437" i="10"/>
  <c r="L1437" i="10"/>
  <c r="J1435" i="10"/>
  <c r="L1435" i="10"/>
  <c r="J1434" i="10"/>
  <c r="Q1434" i="10"/>
  <c r="O1434" i="10"/>
  <c r="L1434" i="10"/>
  <c r="J1433" i="10"/>
  <c r="Q1433" i="10"/>
  <c r="O1433" i="10"/>
  <c r="M1433" i="10"/>
  <c r="L1433" i="10"/>
  <c r="J1432" i="10"/>
  <c r="Q1432" i="10"/>
  <c r="O1432" i="10"/>
  <c r="L1432" i="10"/>
  <c r="J1429" i="10"/>
  <c r="M1429" i="10"/>
  <c r="Q1429" i="10"/>
  <c r="O1429" i="10"/>
  <c r="L1429" i="10"/>
  <c r="J1428" i="10"/>
  <c r="L1428" i="10"/>
  <c r="J1427" i="10"/>
  <c r="L1427" i="10"/>
  <c r="J1426" i="10"/>
  <c r="L1426" i="10"/>
  <c r="J1425" i="10"/>
  <c r="L1425" i="10"/>
  <c r="J1424" i="10"/>
  <c r="Q1424" i="10"/>
  <c r="O1424" i="10"/>
  <c r="L1424" i="10"/>
  <c r="J1423" i="10"/>
  <c r="Q1423" i="10"/>
  <c r="O1423" i="10"/>
  <c r="M1423" i="10"/>
  <c r="L1423" i="10"/>
  <c r="J1422" i="10"/>
  <c r="Q1422" i="10"/>
  <c r="O1422" i="10"/>
  <c r="L1422" i="10"/>
  <c r="J1421" i="10"/>
  <c r="M1421" i="10"/>
  <c r="Q1421" i="10"/>
  <c r="O1421" i="10"/>
  <c r="L1421" i="10"/>
  <c r="J1420" i="10"/>
  <c r="L1420" i="10"/>
  <c r="J1419" i="10"/>
  <c r="Q1419" i="10"/>
  <c r="L1419" i="10"/>
  <c r="J1418" i="10"/>
  <c r="L1418" i="10"/>
  <c r="J1417" i="10"/>
  <c r="L1417" i="10"/>
  <c r="J1416" i="10"/>
  <c r="Q1416" i="10"/>
  <c r="O1416" i="10"/>
  <c r="L1416" i="10"/>
  <c r="J1415" i="10"/>
  <c r="Q1415" i="10"/>
  <c r="O1415" i="10"/>
  <c r="M1415" i="10"/>
  <c r="L1415" i="10"/>
  <c r="J1414" i="10"/>
  <c r="Q1414" i="10"/>
  <c r="O1414" i="10"/>
  <c r="L1414" i="10"/>
  <c r="J1413" i="10"/>
  <c r="M1413" i="10"/>
  <c r="Q1413" i="10"/>
  <c r="O1413" i="10"/>
  <c r="L1413" i="10"/>
  <c r="J1412" i="10"/>
  <c r="L1412" i="10"/>
  <c r="J1411" i="10"/>
  <c r="L1411" i="10"/>
  <c r="J1410" i="10"/>
  <c r="L1410" i="10"/>
  <c r="J1409" i="10"/>
  <c r="L1409" i="10"/>
  <c r="J1408" i="10"/>
  <c r="Q1408" i="10"/>
  <c r="O1408" i="10"/>
  <c r="L1408" i="10"/>
  <c r="J1407" i="10"/>
  <c r="Q1407" i="10"/>
  <c r="O1407" i="10"/>
  <c r="M1407" i="10"/>
  <c r="L1407" i="10"/>
  <c r="J1406" i="10"/>
  <c r="Q1406" i="10"/>
  <c r="O1406" i="10"/>
  <c r="L1406" i="10"/>
  <c r="J1405" i="10"/>
  <c r="M1405" i="10"/>
  <c r="Q1405" i="10"/>
  <c r="O1405" i="10"/>
  <c r="L1405" i="10"/>
  <c r="J1404" i="10"/>
  <c r="L1404" i="10"/>
  <c r="J1403" i="10"/>
  <c r="Q1403" i="10"/>
  <c r="L1403" i="10"/>
  <c r="J1402" i="10"/>
  <c r="L1402" i="10"/>
  <c r="J1401" i="10"/>
  <c r="L1401" i="10"/>
  <c r="J1400" i="10"/>
  <c r="Q1400" i="10"/>
  <c r="O1400" i="10"/>
  <c r="L1400" i="10"/>
  <c r="J1399" i="10"/>
  <c r="Q1399" i="10"/>
  <c r="O1399" i="10"/>
  <c r="M1399" i="10"/>
  <c r="L1399" i="10"/>
  <c r="J1398" i="10"/>
  <c r="Q1398" i="10"/>
  <c r="O1398" i="10"/>
  <c r="L1398" i="10"/>
  <c r="J1397" i="10"/>
  <c r="M1397" i="10"/>
  <c r="Q1397" i="10"/>
  <c r="O1397" i="10"/>
  <c r="L1397" i="10"/>
  <c r="J1396" i="10"/>
  <c r="L1396" i="10"/>
  <c r="J1395" i="10"/>
  <c r="L1395" i="10"/>
  <c r="J1394" i="10"/>
  <c r="L1394" i="10"/>
  <c r="J1393" i="10"/>
  <c r="L1393" i="10"/>
  <c r="J1344" i="10"/>
  <c r="Q1344" i="10"/>
  <c r="O1344" i="10"/>
  <c r="L1344" i="10"/>
  <c r="J1372" i="10"/>
  <c r="Q1372" i="10"/>
  <c r="O1372" i="10"/>
  <c r="M1372" i="10"/>
  <c r="L1372" i="10"/>
  <c r="J769" i="10"/>
  <c r="Q769" i="10"/>
  <c r="O769" i="10"/>
  <c r="L769" i="10"/>
  <c r="J907" i="10"/>
  <c r="M907" i="10"/>
  <c r="Q907" i="10"/>
  <c r="O907" i="10"/>
  <c r="L907" i="10"/>
  <c r="J631" i="10"/>
  <c r="L631" i="10"/>
  <c r="J493" i="10"/>
  <c r="Q493" i="10"/>
  <c r="L493" i="10"/>
  <c r="J354" i="10"/>
  <c r="L354" i="10"/>
  <c r="J927" i="10"/>
  <c r="L927" i="10"/>
  <c r="J789" i="10"/>
  <c r="Q789" i="10"/>
  <c r="O789" i="10"/>
  <c r="L789" i="10"/>
  <c r="J651" i="10"/>
  <c r="Q651" i="10"/>
  <c r="O651" i="10"/>
  <c r="M651" i="10"/>
  <c r="L651" i="10"/>
  <c r="J513" i="10"/>
  <c r="Q513" i="10"/>
  <c r="O513" i="10"/>
  <c r="L513" i="10"/>
  <c r="J374" i="10"/>
  <c r="M374" i="10"/>
  <c r="Q374" i="10"/>
  <c r="O374" i="10"/>
  <c r="L374" i="10"/>
  <c r="J1325" i="10"/>
  <c r="L1325" i="10"/>
  <c r="J1246" i="10"/>
  <c r="L1246" i="10"/>
  <c r="J1167" i="10"/>
  <c r="L1167" i="10"/>
  <c r="J1088" i="10"/>
  <c r="L1088" i="10"/>
  <c r="J1008" i="10"/>
  <c r="Q1008" i="10"/>
  <c r="O1008" i="10"/>
  <c r="L1008" i="10"/>
  <c r="J1498" i="10"/>
  <c r="Q1498" i="10"/>
  <c r="O1498" i="10"/>
  <c r="M1498" i="10"/>
  <c r="L1498" i="10"/>
  <c r="J1497" i="10"/>
  <c r="Q1497" i="10"/>
  <c r="O1497" i="10"/>
  <c r="L1497" i="10"/>
  <c r="J1495" i="10"/>
  <c r="M1495" i="10"/>
  <c r="Q1495" i="10"/>
  <c r="O1495" i="10"/>
  <c r="L1495" i="10"/>
  <c r="J1494" i="10"/>
  <c r="L1494" i="10"/>
  <c r="J1493" i="10"/>
  <c r="Q1493" i="10"/>
  <c r="L1493" i="10"/>
  <c r="J1492" i="10"/>
  <c r="L1492" i="10"/>
  <c r="J1491" i="10"/>
  <c r="L1491" i="10"/>
  <c r="J1490" i="10"/>
  <c r="Q1490" i="10"/>
  <c r="O1490" i="10"/>
  <c r="L1490" i="10"/>
  <c r="J1489" i="10"/>
  <c r="Q1489" i="10"/>
  <c r="O1489" i="10"/>
  <c r="M1489" i="10"/>
  <c r="L1489" i="10"/>
  <c r="J1488" i="10"/>
  <c r="Q1488" i="10"/>
  <c r="O1488" i="10"/>
  <c r="L1488" i="10"/>
  <c r="J1487" i="10"/>
  <c r="M1487" i="10"/>
  <c r="Q1487" i="10"/>
  <c r="O1487" i="10"/>
  <c r="L1487" i="10"/>
  <c r="J1486" i="10"/>
  <c r="L1486" i="10"/>
  <c r="J1485" i="10"/>
  <c r="L1485" i="10"/>
  <c r="J1484" i="10"/>
  <c r="L1484" i="10"/>
  <c r="J1483" i="10"/>
  <c r="L1483" i="10"/>
  <c r="J1482" i="10"/>
  <c r="Q1482" i="10"/>
  <c r="O1482" i="10"/>
  <c r="L1482" i="10"/>
  <c r="J1481" i="10"/>
  <c r="Q1481" i="10"/>
  <c r="O1481" i="10"/>
  <c r="M1481" i="10"/>
  <c r="L1481" i="10"/>
  <c r="J1480" i="10"/>
  <c r="Q1480" i="10"/>
  <c r="O1480" i="10"/>
  <c r="L1480" i="10"/>
  <c r="J1479" i="10"/>
  <c r="M1479" i="10"/>
  <c r="Q1479" i="10"/>
  <c r="O1479" i="10"/>
  <c r="L1479" i="10"/>
  <c r="J1478" i="10"/>
  <c r="L1478" i="10"/>
  <c r="J1477" i="10"/>
  <c r="Q1477" i="10"/>
  <c r="L1477" i="10"/>
  <c r="J1476" i="10"/>
  <c r="L1476" i="10"/>
  <c r="J1475" i="10"/>
  <c r="L1475" i="10"/>
  <c r="J1474" i="10"/>
  <c r="Q1474" i="10"/>
  <c r="O1474" i="10"/>
  <c r="L1474" i="10"/>
  <c r="J1473" i="10"/>
  <c r="Q1473" i="10"/>
  <c r="O1473" i="10"/>
  <c r="M1473" i="10"/>
  <c r="L1473" i="10"/>
  <c r="J1472" i="10"/>
  <c r="Q1472" i="10"/>
  <c r="O1472" i="10"/>
  <c r="L1472" i="10"/>
  <c r="J1471" i="10"/>
  <c r="M1471" i="10"/>
  <c r="Q1471" i="10"/>
  <c r="O1471" i="10"/>
  <c r="L1471" i="10"/>
  <c r="J1470" i="10"/>
  <c r="L1470" i="10"/>
  <c r="J1469" i="10"/>
  <c r="L1469" i="10"/>
  <c r="J1468" i="10"/>
  <c r="L1468" i="10"/>
  <c r="J1467" i="10"/>
  <c r="L1467" i="10"/>
  <c r="J1466" i="10"/>
  <c r="Q1466" i="10"/>
  <c r="O1466" i="10"/>
  <c r="L1466" i="10"/>
  <c r="J1465" i="10"/>
  <c r="Q1465" i="10"/>
  <c r="O1465" i="10"/>
  <c r="M1465" i="10"/>
  <c r="L1465" i="10"/>
  <c r="J1464" i="10"/>
  <c r="Q1464" i="10"/>
  <c r="O1464" i="10"/>
  <c r="L1464" i="10"/>
  <c r="J1463" i="10"/>
  <c r="M1463" i="10"/>
  <c r="Q1463" i="10"/>
  <c r="O1463" i="10"/>
  <c r="L1463" i="10"/>
  <c r="J1462" i="10"/>
  <c r="L1462" i="10"/>
  <c r="J1461" i="10"/>
  <c r="Q1461" i="10"/>
  <c r="L1461" i="10"/>
  <c r="J1460" i="10"/>
  <c r="L1460" i="10"/>
  <c r="J1457" i="10"/>
  <c r="L1457" i="10"/>
  <c r="J1381" i="10"/>
  <c r="Q1381" i="10"/>
  <c r="O1381" i="10"/>
  <c r="L1381" i="10"/>
  <c r="J1370" i="10"/>
  <c r="Q1370" i="10"/>
  <c r="O1370" i="10"/>
  <c r="M1370" i="10"/>
  <c r="L1370" i="10"/>
  <c r="J1369" i="10"/>
  <c r="Q1369" i="10"/>
  <c r="O1369" i="10"/>
  <c r="L1369" i="10"/>
  <c r="J1368" i="10"/>
  <c r="M1368" i="10"/>
  <c r="Q1368" i="10"/>
  <c r="O1368" i="10"/>
  <c r="L1368" i="10"/>
  <c r="J1366" i="10"/>
  <c r="L1366" i="10"/>
  <c r="J1364" i="10"/>
  <c r="L1364" i="10"/>
  <c r="J1363" i="10"/>
  <c r="L1363" i="10"/>
  <c r="J1362" i="10"/>
  <c r="L1362" i="10"/>
  <c r="J1361" i="10"/>
  <c r="Q1361" i="10"/>
  <c r="O1361" i="10"/>
  <c r="L1361" i="10"/>
  <c r="J1360" i="10"/>
  <c r="Q1360" i="10"/>
  <c r="O1360" i="10"/>
  <c r="M1360" i="10"/>
  <c r="L1360" i="10"/>
  <c r="J1359" i="10"/>
  <c r="Q1359" i="10"/>
  <c r="O1359" i="10"/>
  <c r="L1359" i="10"/>
  <c r="J1358" i="10"/>
  <c r="M1358" i="10"/>
  <c r="Q1358" i="10"/>
  <c r="O1358" i="10"/>
  <c r="L1358" i="10"/>
  <c r="J1357" i="10"/>
  <c r="L1357" i="10"/>
  <c r="J1356" i="10"/>
  <c r="Q1356" i="10"/>
  <c r="L1356" i="10"/>
  <c r="J1355" i="10"/>
  <c r="L1355" i="10"/>
  <c r="J1354" i="10"/>
  <c r="L1354" i="10"/>
  <c r="J1353" i="10"/>
  <c r="Q1353" i="10"/>
  <c r="O1353" i="10"/>
  <c r="L1353" i="10"/>
  <c r="J1352" i="10"/>
  <c r="Q1352" i="10"/>
  <c r="O1352" i="10"/>
  <c r="M1352" i="10"/>
  <c r="L1352" i="10"/>
  <c r="J1351" i="10"/>
  <c r="Q1351" i="10"/>
  <c r="O1351" i="10"/>
  <c r="L1351" i="10"/>
  <c r="J1350" i="10"/>
  <c r="M1350" i="10"/>
  <c r="Q1350" i="10"/>
  <c r="O1350" i="10"/>
  <c r="L1350" i="10"/>
  <c r="J1349" i="10"/>
  <c r="L1349" i="10"/>
  <c r="J1348" i="10"/>
  <c r="L1348" i="10"/>
  <c r="J1347" i="10"/>
  <c r="L1347" i="10"/>
  <c r="J1346" i="10"/>
  <c r="L1346" i="10"/>
  <c r="J1345" i="10"/>
  <c r="Q1345" i="10"/>
  <c r="O1345" i="10"/>
  <c r="L1345" i="10"/>
  <c r="J1343" i="10"/>
  <c r="Q1343" i="10"/>
  <c r="O1343" i="10"/>
  <c r="M1343" i="10"/>
  <c r="L1343" i="10"/>
  <c r="J1342" i="10"/>
  <c r="Q1342" i="10"/>
  <c r="O1342" i="10"/>
  <c r="L1342" i="10"/>
  <c r="J1341" i="10"/>
  <c r="M1341" i="10"/>
  <c r="Q1341" i="10"/>
  <c r="O1341" i="10"/>
  <c r="L1341" i="10"/>
  <c r="J1340" i="10"/>
  <c r="L1340" i="10"/>
  <c r="J1339" i="10"/>
  <c r="Q1339" i="10"/>
  <c r="L1339" i="10"/>
  <c r="J1338" i="10"/>
  <c r="L1338" i="10"/>
  <c r="J1337" i="10"/>
  <c r="L1337" i="10"/>
  <c r="J1336" i="10"/>
  <c r="Q1336" i="10"/>
  <c r="O1336" i="10"/>
  <c r="L1336" i="10"/>
  <c r="J1335" i="10"/>
  <c r="Q1335" i="10"/>
  <c r="O1335" i="10"/>
  <c r="M1335" i="10"/>
  <c r="L1335" i="10"/>
  <c r="J1334" i="10"/>
  <c r="Q1334" i="10"/>
  <c r="O1334" i="10"/>
  <c r="L1334" i="10"/>
  <c r="J1333" i="10"/>
  <c r="M1333" i="10"/>
  <c r="Q1333" i="10"/>
  <c r="O1333" i="10"/>
  <c r="L1333" i="10"/>
  <c r="J1332" i="10"/>
  <c r="L1332" i="10"/>
  <c r="J1331" i="10"/>
  <c r="L1331" i="10"/>
  <c r="J1330" i="10"/>
  <c r="L1330" i="10"/>
  <c r="J1329" i="10"/>
  <c r="L1329" i="10"/>
  <c r="J1328" i="10"/>
  <c r="Q1328" i="10"/>
  <c r="O1328" i="10"/>
  <c r="L1328" i="10"/>
  <c r="J1327" i="10"/>
  <c r="Q1327" i="10"/>
  <c r="O1327" i="10"/>
  <c r="M1327" i="10"/>
  <c r="L1327" i="10"/>
  <c r="J1326" i="10"/>
  <c r="Q1326" i="10"/>
  <c r="O1326" i="10"/>
  <c r="L1326" i="10"/>
  <c r="J1324" i="10"/>
  <c r="M1324" i="10"/>
  <c r="Q1324" i="10"/>
  <c r="O1324" i="10"/>
  <c r="L1324" i="10"/>
  <c r="J1323" i="10"/>
  <c r="L1323" i="10"/>
  <c r="J1322" i="10"/>
  <c r="Q1322" i="10"/>
  <c r="L1322" i="10"/>
  <c r="J1321" i="10"/>
  <c r="L1321" i="10"/>
  <c r="J1319" i="10"/>
  <c r="L1319" i="10"/>
  <c r="J1318" i="10"/>
  <c r="Q1318" i="10"/>
  <c r="O1318" i="10"/>
  <c r="L1318" i="10"/>
  <c r="J1317" i="10"/>
  <c r="Q1317" i="10"/>
  <c r="O1317" i="10"/>
  <c r="M1317" i="10"/>
  <c r="L1317" i="10"/>
  <c r="J1316" i="10"/>
  <c r="Q1316" i="10"/>
  <c r="O1316" i="10"/>
  <c r="L1316" i="10"/>
  <c r="J1315" i="10"/>
  <c r="M1315" i="10"/>
  <c r="Q1315" i="10"/>
  <c r="O1315" i="10"/>
  <c r="L1315" i="10"/>
  <c r="J1314" i="10"/>
  <c r="L1314" i="10"/>
  <c r="J1313" i="10"/>
  <c r="L1313" i="10"/>
  <c r="J1312" i="10"/>
  <c r="L1312" i="10"/>
  <c r="J1311" i="10"/>
  <c r="L1311" i="10"/>
  <c r="J1310" i="10"/>
  <c r="Q1310" i="10"/>
  <c r="O1310" i="10"/>
  <c r="L1310" i="10"/>
  <c r="J1309" i="10"/>
  <c r="Q1309" i="10"/>
  <c r="O1309" i="10"/>
  <c r="M1309" i="10"/>
  <c r="L1309" i="10"/>
  <c r="J1307" i="10"/>
  <c r="Q1307" i="10"/>
  <c r="O1307" i="10"/>
  <c r="L1307" i="10"/>
  <c r="J1306" i="10"/>
  <c r="M1306" i="10"/>
  <c r="Q1306" i="10"/>
  <c r="O1306" i="10"/>
  <c r="L1306" i="10"/>
  <c r="J1305" i="10"/>
  <c r="L1305" i="10"/>
  <c r="J1304" i="10"/>
  <c r="Q1304" i="10"/>
  <c r="L1304" i="10"/>
  <c r="J1303" i="10"/>
  <c r="L1303" i="10"/>
  <c r="J1302" i="10"/>
  <c r="L1302" i="10"/>
  <c r="J1301" i="10"/>
  <c r="Q1301" i="10"/>
  <c r="O1301" i="10"/>
  <c r="L1301" i="10"/>
  <c r="J1300" i="10"/>
  <c r="Q1300" i="10"/>
  <c r="O1300" i="10"/>
  <c r="M1300" i="10"/>
  <c r="L1300" i="10"/>
  <c r="J1299" i="10"/>
  <c r="Q1299" i="10"/>
  <c r="O1299" i="10"/>
  <c r="L1299" i="10"/>
  <c r="J1298" i="10"/>
  <c r="M1298" i="10"/>
  <c r="Q1298" i="10"/>
  <c r="O1298" i="10"/>
  <c r="L1298" i="10"/>
  <c r="J1297" i="10"/>
  <c r="L1297" i="10"/>
  <c r="J1296" i="10"/>
  <c r="L1296" i="10"/>
  <c r="J1295" i="10"/>
  <c r="L1295" i="10"/>
  <c r="J1294" i="10"/>
  <c r="L1294" i="10"/>
  <c r="J1293" i="10"/>
  <c r="Q1293" i="10"/>
  <c r="O1293" i="10"/>
  <c r="L1293" i="10"/>
  <c r="J1292" i="10"/>
  <c r="Q1292" i="10"/>
  <c r="O1292" i="10"/>
  <c r="M1292" i="10"/>
  <c r="L1292" i="10"/>
  <c r="J1291" i="10"/>
  <c r="Q1291" i="10"/>
  <c r="O1291" i="10"/>
  <c r="L1291" i="10"/>
  <c r="J1290" i="10"/>
  <c r="M1290" i="10"/>
  <c r="Q1290" i="10"/>
  <c r="O1290" i="10"/>
  <c r="L1290" i="10"/>
  <c r="J1289" i="10"/>
  <c r="L1289" i="10"/>
  <c r="J1288" i="10"/>
  <c r="Q1288" i="10"/>
  <c r="L1288" i="10"/>
  <c r="J1287" i="10"/>
  <c r="L1287" i="10"/>
  <c r="J1286" i="10"/>
  <c r="L1286" i="10"/>
  <c r="J1285" i="10"/>
  <c r="Q1285" i="10"/>
  <c r="O1285" i="10"/>
  <c r="L1285" i="10"/>
  <c r="J1284" i="10"/>
  <c r="Q1284" i="10"/>
  <c r="O1284" i="10"/>
  <c r="M1284" i="10"/>
  <c r="L1284" i="10"/>
  <c r="J1283" i="10"/>
  <c r="Q1283" i="10"/>
  <c r="O1283" i="10"/>
  <c r="L1283" i="10"/>
  <c r="J1282" i="10"/>
  <c r="M1282" i="10"/>
  <c r="Q1282" i="10"/>
  <c r="O1282" i="10"/>
  <c r="L1282" i="10"/>
  <c r="J1281" i="10"/>
  <c r="L1281" i="10"/>
  <c r="J1280" i="10"/>
  <c r="L1280" i="10"/>
  <c r="J1277" i="10"/>
  <c r="L1277" i="10"/>
  <c r="J1276" i="10"/>
  <c r="L1276" i="10"/>
  <c r="J1275" i="10"/>
  <c r="Q1275" i="10"/>
  <c r="O1275" i="10"/>
  <c r="L1275" i="10"/>
  <c r="J1274" i="10"/>
  <c r="Q1274" i="10"/>
  <c r="O1274" i="10"/>
  <c r="M1274" i="10"/>
  <c r="L1274" i="10"/>
  <c r="J1273" i="10"/>
  <c r="Q1273" i="10"/>
  <c r="O1273" i="10"/>
  <c r="L1273" i="10"/>
  <c r="J1272" i="10"/>
  <c r="M1272" i="10"/>
  <c r="Q1272" i="10"/>
  <c r="O1272" i="10"/>
  <c r="L1272" i="10"/>
  <c r="J1271" i="10"/>
  <c r="L1271" i="10"/>
  <c r="J1270" i="10"/>
  <c r="Q1270" i="10"/>
  <c r="L1270" i="10"/>
  <c r="J1269" i="10"/>
  <c r="L1269" i="10"/>
  <c r="J1268" i="10"/>
  <c r="L1268" i="10"/>
  <c r="J1267" i="10"/>
  <c r="Q1267" i="10"/>
  <c r="O1267" i="10"/>
  <c r="L1267" i="10"/>
  <c r="J1266" i="10"/>
  <c r="Q1266" i="10"/>
  <c r="O1266" i="10"/>
  <c r="M1266" i="10"/>
  <c r="L1266" i="10"/>
  <c r="J1265" i="10"/>
  <c r="Q1265" i="10"/>
  <c r="O1265" i="10"/>
  <c r="L1265" i="10"/>
  <c r="J1264" i="10"/>
  <c r="M1264" i="10"/>
  <c r="Q1264" i="10"/>
  <c r="O1264" i="10"/>
  <c r="L1264" i="10"/>
  <c r="J1263" i="10"/>
  <c r="L1263" i="10"/>
  <c r="J1262" i="10"/>
  <c r="L1262" i="10"/>
  <c r="J1261" i="10"/>
  <c r="L1261" i="10"/>
  <c r="J1258" i="10"/>
  <c r="L1258" i="10"/>
  <c r="J1257" i="10"/>
  <c r="Q1257" i="10"/>
  <c r="O1257" i="10"/>
  <c r="L1257" i="10"/>
  <c r="J1256" i="10"/>
  <c r="Q1256" i="10"/>
  <c r="O1256" i="10"/>
  <c r="M1256" i="10"/>
  <c r="L1256" i="10"/>
  <c r="J1255" i="10"/>
  <c r="Q1255" i="10"/>
  <c r="O1255" i="10"/>
  <c r="L1255" i="10"/>
  <c r="J1254" i="10"/>
  <c r="M1254" i="10"/>
  <c r="Q1254" i="10"/>
  <c r="O1254" i="10"/>
  <c r="L1254" i="10"/>
  <c r="J1253" i="10"/>
  <c r="L1253" i="10"/>
  <c r="J1252" i="10"/>
  <c r="Q1252" i="10"/>
  <c r="L1252" i="10"/>
  <c r="J1251" i="10"/>
  <c r="L1251" i="10"/>
  <c r="J1250" i="10"/>
  <c r="L1250" i="10"/>
  <c r="J1249" i="10"/>
  <c r="Q1249" i="10"/>
  <c r="O1249" i="10"/>
  <c r="L1249" i="10"/>
  <c r="J1248" i="10"/>
  <c r="Q1248" i="10"/>
  <c r="O1248" i="10"/>
  <c r="M1248" i="10"/>
  <c r="L1248" i="10"/>
  <c r="J1247" i="10"/>
  <c r="Q1247" i="10"/>
  <c r="O1247" i="10"/>
  <c r="L1247" i="10"/>
  <c r="J1245" i="10"/>
  <c r="M1245" i="10"/>
  <c r="Q1245" i="10"/>
  <c r="O1245" i="10"/>
  <c r="L1245" i="10"/>
  <c r="J1244" i="10"/>
  <c r="L1244" i="10"/>
  <c r="J1243" i="10"/>
  <c r="L1243" i="10"/>
  <c r="J1242" i="10"/>
  <c r="L1242" i="10"/>
  <c r="J1240" i="10"/>
  <c r="L1240" i="10"/>
  <c r="J1239" i="10"/>
  <c r="Q1239" i="10"/>
  <c r="O1239" i="10"/>
  <c r="L1239" i="10"/>
  <c r="J1238" i="10"/>
  <c r="Q1238" i="10"/>
  <c r="O1238" i="10"/>
  <c r="M1238" i="10"/>
  <c r="L1238" i="10"/>
  <c r="J1237" i="10"/>
  <c r="Q1237" i="10"/>
  <c r="O1237" i="10"/>
  <c r="L1237" i="10"/>
  <c r="J1236" i="10"/>
  <c r="M1236" i="10"/>
  <c r="Q1236" i="10"/>
  <c r="O1236" i="10"/>
  <c r="L1236" i="10"/>
  <c r="J1235" i="10"/>
  <c r="L1235" i="10"/>
  <c r="J1234" i="10"/>
  <c r="Q1234" i="10"/>
  <c r="L1234" i="10"/>
  <c r="J1233" i="10"/>
  <c r="L1233" i="10"/>
  <c r="J1232" i="10"/>
  <c r="L1232" i="10"/>
  <c r="J1231" i="10"/>
  <c r="Q1231" i="10"/>
  <c r="O1231" i="10"/>
  <c r="L1231" i="10"/>
  <c r="J1230" i="10"/>
  <c r="Q1230" i="10"/>
  <c r="O1230" i="10"/>
  <c r="M1230" i="10"/>
  <c r="L1230" i="10"/>
  <c r="J1228" i="10"/>
  <c r="Q1228" i="10"/>
  <c r="O1228" i="10"/>
  <c r="L1228" i="10"/>
  <c r="J1227" i="10"/>
  <c r="M1227" i="10"/>
  <c r="Q1227" i="10"/>
  <c r="O1227" i="10"/>
  <c r="L1227" i="10"/>
  <c r="J1226" i="10"/>
  <c r="L1226" i="10"/>
  <c r="J1225" i="10"/>
  <c r="L1225" i="10"/>
  <c r="J1224" i="10"/>
  <c r="L1224" i="10"/>
  <c r="J1223" i="10"/>
  <c r="L1223" i="10"/>
  <c r="J1222" i="10"/>
  <c r="Q1222" i="10"/>
  <c r="O1222" i="10"/>
  <c r="L1222" i="10"/>
  <c r="J1221" i="10"/>
  <c r="Q1221" i="10"/>
  <c r="O1221" i="10"/>
  <c r="M1221" i="10"/>
  <c r="L1221" i="10"/>
  <c r="J1220" i="10"/>
  <c r="Q1220" i="10"/>
  <c r="O1220" i="10"/>
  <c r="L1220" i="10"/>
  <c r="J1219" i="10"/>
  <c r="M1219" i="10"/>
  <c r="Q1219" i="10"/>
  <c r="O1219" i="10"/>
  <c r="L1219" i="10"/>
  <c r="J1218" i="10"/>
  <c r="L1218" i="10"/>
  <c r="J1217" i="10"/>
  <c r="Q1217" i="10"/>
  <c r="L1217" i="10"/>
  <c r="J1216" i="10"/>
  <c r="L1216" i="10"/>
  <c r="J1215" i="10"/>
  <c r="L1215" i="10"/>
  <c r="J1214" i="10"/>
  <c r="Q1214" i="10"/>
  <c r="O1214" i="10"/>
  <c r="L1214" i="10"/>
  <c r="J1213" i="10"/>
  <c r="Q1213" i="10"/>
  <c r="O1213" i="10"/>
  <c r="M1213" i="10"/>
  <c r="L1213" i="10"/>
  <c r="J1212" i="10"/>
  <c r="Q1212" i="10"/>
  <c r="O1212" i="10"/>
  <c r="L1212" i="10"/>
  <c r="J1211" i="10"/>
  <c r="M1211" i="10"/>
  <c r="Q1211" i="10"/>
  <c r="O1211" i="10"/>
  <c r="L1211" i="10"/>
  <c r="J1210" i="10"/>
  <c r="L1210" i="10"/>
  <c r="J1209" i="10"/>
  <c r="L1209" i="10"/>
  <c r="J1208" i="10"/>
  <c r="L1208" i="10"/>
  <c r="J1207" i="10"/>
  <c r="L1207" i="10"/>
  <c r="J1206" i="10"/>
  <c r="Q1206" i="10"/>
  <c r="O1206" i="10"/>
  <c r="L1206" i="10"/>
  <c r="J1205" i="10"/>
  <c r="Q1205" i="10"/>
  <c r="O1205" i="10"/>
  <c r="M1205" i="10"/>
  <c r="L1205" i="10"/>
  <c r="J1204" i="10"/>
  <c r="Q1204" i="10"/>
  <c r="O1204" i="10"/>
  <c r="L1204" i="10"/>
  <c r="J1203" i="10"/>
  <c r="M1203" i="10"/>
  <c r="Q1203" i="10"/>
  <c r="O1203" i="10"/>
  <c r="L1203" i="10"/>
  <c r="J1202" i="10"/>
  <c r="L1202" i="10"/>
  <c r="J1201" i="10"/>
  <c r="Q1201" i="10"/>
  <c r="L1201" i="10"/>
  <c r="J1198" i="10"/>
  <c r="L1198" i="10"/>
  <c r="J1197" i="10"/>
  <c r="L1197" i="10"/>
  <c r="J1196" i="10"/>
  <c r="Q1196" i="10"/>
  <c r="O1196" i="10"/>
  <c r="L1196" i="10"/>
  <c r="J1195" i="10"/>
  <c r="Q1195" i="10"/>
  <c r="O1195" i="10"/>
  <c r="M1195" i="10"/>
  <c r="L1195" i="10"/>
  <c r="J1194" i="10"/>
  <c r="Q1194" i="10"/>
  <c r="O1194" i="10"/>
  <c r="L1194" i="10"/>
  <c r="J1193" i="10"/>
  <c r="M1193" i="10"/>
  <c r="Q1193" i="10"/>
  <c r="O1193" i="10"/>
  <c r="L1193" i="10"/>
  <c r="J1192" i="10"/>
  <c r="L1192" i="10"/>
  <c r="J1191" i="10"/>
  <c r="L1191" i="10"/>
  <c r="J1190" i="10"/>
  <c r="L1190" i="10"/>
  <c r="J1189" i="10"/>
  <c r="L1189" i="10"/>
  <c r="J1188" i="10"/>
  <c r="Q1188" i="10"/>
  <c r="O1188" i="10"/>
  <c r="L1188" i="10"/>
  <c r="J1187" i="10"/>
  <c r="Q1187" i="10"/>
  <c r="O1187" i="10"/>
  <c r="M1187" i="10"/>
  <c r="L1187" i="10"/>
  <c r="J1186" i="10"/>
  <c r="Q1186" i="10"/>
  <c r="O1186" i="10"/>
  <c r="L1186" i="10"/>
  <c r="J1185" i="10"/>
  <c r="M1185" i="10"/>
  <c r="Q1185" i="10"/>
  <c r="O1185" i="10"/>
  <c r="L1185" i="10"/>
  <c r="J1184" i="10"/>
  <c r="L1184" i="10"/>
  <c r="J1183" i="10"/>
  <c r="Q1183" i="10"/>
  <c r="L1183" i="10"/>
  <c r="J1182" i="10"/>
  <c r="L1182" i="10"/>
  <c r="J1179" i="10"/>
  <c r="L1179" i="10"/>
  <c r="J1178" i="10"/>
  <c r="Q1178" i="10"/>
  <c r="O1178" i="10"/>
  <c r="L1178" i="10"/>
  <c r="J1177" i="10"/>
  <c r="Q1177" i="10"/>
  <c r="O1177" i="10"/>
  <c r="M1177" i="10"/>
  <c r="L1177" i="10"/>
  <c r="J1176" i="10"/>
  <c r="Q1176" i="10"/>
  <c r="O1176" i="10"/>
  <c r="L1176" i="10"/>
  <c r="J1175" i="10"/>
  <c r="M1175" i="10"/>
  <c r="Q1175" i="10"/>
  <c r="O1175" i="10"/>
  <c r="L1175" i="10"/>
  <c r="J1174" i="10"/>
  <c r="L1174" i="10"/>
  <c r="J1173" i="10"/>
  <c r="L1173" i="10"/>
  <c r="J1172" i="10"/>
  <c r="L1172" i="10"/>
  <c r="J1171" i="10"/>
  <c r="L1171" i="10"/>
  <c r="J1170" i="10"/>
  <c r="Q1170" i="10"/>
  <c r="O1170" i="10"/>
  <c r="L1170" i="10"/>
  <c r="J1169" i="10"/>
  <c r="Q1169" i="10"/>
  <c r="O1169" i="10"/>
  <c r="M1169" i="10"/>
  <c r="L1169" i="10"/>
  <c r="J1168" i="10"/>
  <c r="Q1168" i="10"/>
  <c r="O1168" i="10"/>
  <c r="L1168" i="10"/>
  <c r="J1166" i="10"/>
  <c r="M1166" i="10"/>
  <c r="Q1166" i="10"/>
  <c r="O1166" i="10"/>
  <c r="L1166" i="10"/>
  <c r="J1165" i="10"/>
  <c r="L1165" i="10"/>
  <c r="J1164" i="10"/>
  <c r="Q1164" i="10"/>
  <c r="L1164" i="10"/>
  <c r="J1163" i="10"/>
  <c r="L1163" i="10"/>
  <c r="J1161" i="10"/>
  <c r="L1161" i="10"/>
  <c r="J1160" i="10"/>
  <c r="Q1160" i="10"/>
  <c r="O1160" i="10"/>
  <c r="L1160" i="10"/>
  <c r="J1159" i="10"/>
  <c r="Q1159" i="10"/>
  <c r="O1159" i="10"/>
  <c r="M1159" i="10"/>
  <c r="L1159" i="10"/>
  <c r="J1158" i="10"/>
  <c r="Q1158" i="10"/>
  <c r="O1158" i="10"/>
  <c r="L1158" i="10"/>
  <c r="J1157" i="10"/>
  <c r="M1157" i="10"/>
  <c r="Q1157" i="10"/>
  <c r="O1157" i="10"/>
  <c r="L1157" i="10"/>
  <c r="J1156" i="10"/>
  <c r="L1156" i="10"/>
  <c r="J1155" i="10"/>
  <c r="L1155" i="10"/>
  <c r="J1154" i="10"/>
  <c r="L1154" i="10"/>
  <c r="J1153" i="10"/>
  <c r="L1153" i="10"/>
  <c r="J1152" i="10"/>
  <c r="Q1152" i="10"/>
  <c r="O1152" i="10"/>
  <c r="L1152" i="10"/>
  <c r="J1151" i="10"/>
  <c r="Q1151" i="10"/>
  <c r="O1151" i="10"/>
  <c r="M1151" i="10"/>
  <c r="L1151" i="10"/>
  <c r="J1149" i="10"/>
  <c r="Q1149" i="10"/>
  <c r="O1149" i="10"/>
  <c r="L1149" i="10"/>
  <c r="J1148" i="10"/>
  <c r="M1148" i="10"/>
  <c r="Q1148" i="10"/>
  <c r="O1148" i="10"/>
  <c r="L1148" i="10"/>
  <c r="J1147" i="10"/>
  <c r="L1147" i="10"/>
  <c r="J1146" i="10"/>
  <c r="Q1146" i="10"/>
  <c r="L1146" i="10"/>
  <c r="J1145" i="10"/>
  <c r="L1145" i="10"/>
  <c r="J1144" i="10"/>
  <c r="L1144" i="10"/>
  <c r="J1143" i="10"/>
  <c r="Q1143" i="10"/>
  <c r="O1143" i="10"/>
  <c r="L1143" i="10"/>
  <c r="J1142" i="10"/>
  <c r="Q1142" i="10"/>
  <c r="O1142" i="10"/>
  <c r="M1142" i="10"/>
  <c r="L1142" i="10"/>
  <c r="J1141" i="10"/>
  <c r="Q1141" i="10"/>
  <c r="O1141" i="10"/>
  <c r="L1141" i="10"/>
  <c r="J1140" i="10"/>
  <c r="M1140" i="10"/>
  <c r="Q1140" i="10"/>
  <c r="O1140" i="10"/>
  <c r="L1140" i="10"/>
  <c r="J1139" i="10"/>
  <c r="L1139" i="10"/>
  <c r="J1138" i="10"/>
  <c r="L1138" i="10"/>
  <c r="J1137" i="10"/>
  <c r="L1137" i="10"/>
  <c r="J1136" i="10"/>
  <c r="L1136" i="10"/>
  <c r="J1135" i="10"/>
  <c r="Q1135" i="10"/>
  <c r="O1135" i="10"/>
  <c r="L1135" i="10"/>
  <c r="J1134" i="10"/>
  <c r="Q1134" i="10"/>
  <c r="O1134" i="10"/>
  <c r="M1134" i="10"/>
  <c r="L1134" i="10"/>
  <c r="J1133" i="10"/>
  <c r="Q1133" i="10"/>
  <c r="O1133" i="10"/>
  <c r="L1133" i="10"/>
  <c r="J1132" i="10"/>
  <c r="M1132" i="10"/>
  <c r="Q1132" i="10"/>
  <c r="O1132" i="10"/>
  <c r="L1132" i="10"/>
  <c r="J1131" i="10"/>
  <c r="L1131" i="10"/>
  <c r="J1130" i="10"/>
  <c r="Q1130" i="10"/>
  <c r="L1130" i="10"/>
  <c r="J1129" i="10"/>
  <c r="L1129" i="10"/>
  <c r="J1128" i="10"/>
  <c r="L1128" i="10"/>
  <c r="J1127" i="10"/>
  <c r="Q1127" i="10"/>
  <c r="O1127" i="10"/>
  <c r="L1127" i="10"/>
  <c r="J1126" i="10"/>
  <c r="Q1126" i="10"/>
  <c r="O1126" i="10"/>
  <c r="M1126" i="10"/>
  <c r="L1126" i="10"/>
  <c r="J1125" i="10"/>
  <c r="Q1125" i="10"/>
  <c r="O1125" i="10"/>
  <c r="L1125" i="10"/>
  <c r="J1124" i="10"/>
  <c r="M1124" i="10"/>
  <c r="Q1124" i="10"/>
  <c r="O1124" i="10"/>
  <c r="L1124" i="10"/>
  <c r="J1123" i="10"/>
  <c r="L1123" i="10"/>
  <c r="J1122" i="10"/>
  <c r="L1122" i="10"/>
  <c r="J1119" i="10"/>
  <c r="L1119" i="10"/>
  <c r="J1118" i="10"/>
  <c r="L1118" i="10"/>
  <c r="J1117" i="10"/>
  <c r="Q1117" i="10"/>
  <c r="O1117" i="10"/>
  <c r="L1117" i="10"/>
  <c r="J1116" i="10"/>
  <c r="Q1116" i="10"/>
  <c r="O1116" i="10"/>
  <c r="M1116" i="10"/>
  <c r="L1116" i="10"/>
  <c r="J1115" i="10"/>
  <c r="Q1115" i="10"/>
  <c r="O1115" i="10"/>
  <c r="L1115" i="10"/>
  <c r="J1114" i="10"/>
  <c r="M1114" i="10"/>
  <c r="Q1114" i="10"/>
  <c r="O1114" i="10"/>
  <c r="L1114" i="10"/>
  <c r="J1113" i="10"/>
  <c r="L1113" i="10"/>
  <c r="J1112" i="10"/>
  <c r="Q1112" i="10"/>
  <c r="L1112" i="10"/>
  <c r="J1111" i="10"/>
  <c r="L1111" i="10"/>
  <c r="J1110" i="10"/>
  <c r="L1110" i="10"/>
  <c r="J1109" i="10"/>
  <c r="Q1109" i="10"/>
  <c r="O1109" i="10"/>
  <c r="L1109" i="10"/>
  <c r="J1108" i="10"/>
  <c r="Q1108" i="10"/>
  <c r="O1108" i="10"/>
  <c r="M1108" i="10"/>
  <c r="L1108" i="10"/>
  <c r="J1107" i="10"/>
  <c r="Q1107" i="10"/>
  <c r="O1107" i="10"/>
  <c r="L1107" i="10"/>
  <c r="J1106" i="10"/>
  <c r="M1106" i="10"/>
  <c r="Q1106" i="10"/>
  <c r="O1106" i="10"/>
  <c r="L1106" i="10"/>
  <c r="J1105" i="10"/>
  <c r="L1105" i="10"/>
  <c r="J1104" i="10"/>
  <c r="L1104" i="10"/>
  <c r="J1103" i="10"/>
  <c r="L1103" i="10"/>
  <c r="J1100" i="10"/>
  <c r="L1100" i="10"/>
  <c r="J1099" i="10"/>
  <c r="Q1099" i="10"/>
  <c r="O1099" i="10"/>
  <c r="L1099" i="10"/>
  <c r="J1098" i="10"/>
  <c r="Q1098" i="10"/>
  <c r="O1098" i="10"/>
  <c r="M1098" i="10"/>
  <c r="L1098" i="10"/>
  <c r="J1097" i="10"/>
  <c r="Q1097" i="10"/>
  <c r="O1097" i="10"/>
  <c r="L1097" i="10"/>
  <c r="J1096" i="10"/>
  <c r="M1096" i="10"/>
  <c r="Q1096" i="10"/>
  <c r="O1096" i="10"/>
  <c r="L1096" i="10"/>
  <c r="J1095" i="10"/>
  <c r="L1095" i="10"/>
  <c r="J1094" i="10"/>
  <c r="Q1094" i="10"/>
  <c r="L1094" i="10"/>
  <c r="J1093" i="10"/>
  <c r="L1093" i="10"/>
  <c r="J1092" i="10"/>
  <c r="L1092" i="10"/>
  <c r="J1091" i="10"/>
  <c r="Q1091" i="10"/>
  <c r="O1091" i="10"/>
  <c r="L1091" i="10"/>
  <c r="J1090" i="10"/>
  <c r="Q1090" i="10"/>
  <c r="O1090" i="10"/>
  <c r="M1090" i="10"/>
  <c r="L1090" i="10"/>
  <c r="J1089" i="10"/>
  <c r="Q1089" i="10"/>
  <c r="O1089" i="10"/>
  <c r="L1089" i="10"/>
  <c r="J1087" i="10"/>
  <c r="M1087" i="10"/>
  <c r="Q1087" i="10"/>
  <c r="O1087" i="10"/>
  <c r="L1087" i="10"/>
  <c r="J1086" i="10"/>
  <c r="L1086" i="10"/>
  <c r="J1085" i="10"/>
  <c r="L1085" i="10"/>
  <c r="J1084" i="10"/>
  <c r="L1084" i="10"/>
  <c r="J1082" i="10"/>
  <c r="L1082" i="10"/>
  <c r="J1081" i="10"/>
  <c r="Q1081" i="10"/>
  <c r="O1081" i="10"/>
  <c r="L1081" i="10"/>
  <c r="J1080" i="10"/>
  <c r="Q1080" i="10"/>
  <c r="O1080" i="10"/>
  <c r="M1080" i="10"/>
  <c r="L1080" i="10"/>
  <c r="J1079" i="10"/>
  <c r="Q1079" i="10"/>
  <c r="O1079" i="10"/>
  <c r="L1079" i="10"/>
  <c r="J1078" i="10"/>
  <c r="M1078" i="10"/>
  <c r="Q1078" i="10"/>
  <c r="O1078" i="10"/>
  <c r="L1078" i="10"/>
  <c r="J1077" i="10"/>
  <c r="L1077" i="10"/>
  <c r="J1076" i="10"/>
  <c r="Q1076" i="10"/>
  <c r="L1076" i="10"/>
  <c r="J1075" i="10"/>
  <c r="L1075" i="10"/>
  <c r="J1074" i="10"/>
  <c r="L1074" i="10"/>
  <c r="J1073" i="10"/>
  <c r="Q1073" i="10"/>
  <c r="O1073" i="10"/>
  <c r="L1073" i="10"/>
  <c r="J1072" i="10"/>
  <c r="Q1072" i="10"/>
  <c r="O1072" i="10"/>
  <c r="M1072" i="10"/>
  <c r="L1072" i="10"/>
  <c r="J1070" i="10"/>
  <c r="Q1070" i="10"/>
  <c r="O1070" i="10"/>
  <c r="L1070" i="10"/>
  <c r="J1069" i="10"/>
  <c r="M1069" i="10"/>
  <c r="Q1069" i="10"/>
  <c r="O1069" i="10"/>
  <c r="L1069" i="10"/>
  <c r="J1068" i="10"/>
  <c r="L1068" i="10"/>
  <c r="J1067" i="10"/>
  <c r="L1067" i="10"/>
  <c r="J1066" i="10"/>
  <c r="L1066" i="10"/>
  <c r="J1065" i="10"/>
  <c r="L1065" i="10"/>
  <c r="J1064" i="10"/>
  <c r="Q1064" i="10"/>
  <c r="O1064" i="10"/>
  <c r="L1064" i="10"/>
  <c r="J1063" i="10"/>
  <c r="Q1063" i="10"/>
  <c r="O1063" i="10"/>
  <c r="M1063" i="10"/>
  <c r="L1063" i="10"/>
  <c r="J1062" i="10"/>
  <c r="Q1062" i="10"/>
  <c r="O1062" i="10"/>
  <c r="L1062" i="10"/>
  <c r="J1061" i="10"/>
  <c r="M1061" i="10"/>
  <c r="Q1061" i="10"/>
  <c r="O1061" i="10"/>
  <c r="L1061" i="10"/>
  <c r="J1060" i="10"/>
  <c r="L1060" i="10"/>
  <c r="J1059" i="10"/>
  <c r="Q1059" i="10"/>
  <c r="L1059" i="10"/>
  <c r="J1058" i="10"/>
  <c r="L1058" i="10"/>
  <c r="J1057" i="10"/>
  <c r="L1057" i="10"/>
  <c r="J1056" i="10"/>
  <c r="Q1056" i="10"/>
  <c r="O1056" i="10"/>
  <c r="L1056" i="10"/>
  <c r="J1055" i="10"/>
  <c r="Q1055" i="10"/>
  <c r="O1055" i="10"/>
  <c r="M1055" i="10"/>
  <c r="L1055" i="10"/>
  <c r="J1054" i="10"/>
  <c r="Q1054" i="10"/>
  <c r="O1054" i="10"/>
  <c r="L1054" i="10"/>
  <c r="J1053" i="10"/>
  <c r="M1053" i="10"/>
  <c r="Q1053" i="10"/>
  <c r="O1053" i="10"/>
  <c r="L1053" i="10"/>
  <c r="J1052" i="10"/>
  <c r="L1052" i="10"/>
  <c r="J1051" i="10"/>
  <c r="L1051" i="10"/>
  <c r="J1050" i="10"/>
  <c r="L1050" i="10"/>
  <c r="J1049" i="10"/>
  <c r="L1049" i="10"/>
  <c r="J1048" i="10"/>
  <c r="Q1048" i="10"/>
  <c r="O1048" i="10"/>
  <c r="L1048" i="10"/>
  <c r="J1047" i="10"/>
  <c r="Q1047" i="10"/>
  <c r="O1047" i="10"/>
  <c r="M1047" i="10"/>
  <c r="L1047" i="10"/>
  <c r="J1046" i="10"/>
  <c r="Q1046" i="10"/>
  <c r="O1046" i="10"/>
  <c r="L1046" i="10"/>
  <c r="J1045" i="10"/>
  <c r="M1045" i="10"/>
  <c r="Q1045" i="10"/>
  <c r="O1045" i="10"/>
  <c r="L1045" i="10"/>
  <c r="J1044" i="10"/>
  <c r="L1044" i="10"/>
  <c r="J1043" i="10"/>
  <c r="Q1043" i="10"/>
  <c r="L1043" i="10"/>
  <c r="J1040" i="10"/>
  <c r="L1040" i="10"/>
  <c r="J1039" i="10"/>
  <c r="L1039" i="10"/>
  <c r="J1038" i="10"/>
  <c r="Q1038" i="10"/>
  <c r="O1038" i="10"/>
  <c r="L1038" i="10"/>
  <c r="J1037" i="10"/>
  <c r="Q1037" i="10"/>
  <c r="O1037" i="10"/>
  <c r="M1037" i="10"/>
  <c r="L1037" i="10"/>
  <c r="J1036" i="10"/>
  <c r="Q1036" i="10"/>
  <c r="O1036" i="10"/>
  <c r="L1036" i="10"/>
  <c r="J1035" i="10"/>
  <c r="M1035" i="10"/>
  <c r="Q1035" i="10"/>
  <c r="O1035" i="10"/>
  <c r="L1035" i="10"/>
  <c r="J1034" i="10"/>
  <c r="L1034" i="10"/>
  <c r="J1033" i="10"/>
  <c r="L1033" i="10"/>
  <c r="J1032" i="10"/>
  <c r="L1032" i="10"/>
  <c r="J1031" i="10"/>
  <c r="L1031" i="10"/>
  <c r="J1030" i="10"/>
  <c r="Q1030" i="10"/>
  <c r="O1030" i="10"/>
  <c r="L1030" i="10"/>
  <c r="J1029" i="10"/>
  <c r="Q1029" i="10"/>
  <c r="O1029" i="10"/>
  <c r="M1029" i="10"/>
  <c r="L1029" i="10"/>
  <c r="J1028" i="10"/>
  <c r="Q1028" i="10"/>
  <c r="O1028" i="10"/>
  <c r="L1028" i="10"/>
  <c r="J1027" i="10"/>
  <c r="M1027" i="10"/>
  <c r="Q1027" i="10"/>
  <c r="O1027" i="10"/>
  <c r="L1027" i="10"/>
  <c r="J1026" i="10"/>
  <c r="L1026" i="10"/>
  <c r="J1025" i="10"/>
  <c r="Q1025" i="10"/>
  <c r="L1025" i="10"/>
  <c r="J1024" i="10"/>
  <c r="L1024" i="10"/>
  <c r="J1021" i="10"/>
  <c r="L1021" i="10"/>
  <c r="J1020" i="10"/>
  <c r="Q1020" i="10"/>
  <c r="O1020" i="10"/>
  <c r="L1020" i="10"/>
  <c r="J1019" i="10"/>
  <c r="Q1019" i="10"/>
  <c r="O1019" i="10"/>
  <c r="M1019" i="10"/>
  <c r="L1019" i="10"/>
  <c r="J1018" i="10"/>
  <c r="Q1018" i="10"/>
  <c r="O1018" i="10"/>
  <c r="L1018" i="10"/>
  <c r="J1017" i="10"/>
  <c r="M1017" i="10"/>
  <c r="Q1017" i="10"/>
  <c r="O1017" i="10"/>
  <c r="L1017" i="10"/>
  <c r="J1016" i="10"/>
  <c r="L1016" i="10"/>
  <c r="J1015" i="10"/>
  <c r="L1015" i="10"/>
  <c r="J1014" i="10"/>
  <c r="L1014" i="10"/>
  <c r="J1013" i="10"/>
  <c r="L1013" i="10"/>
  <c r="J1012" i="10"/>
  <c r="Q1012" i="10"/>
  <c r="O1012" i="10"/>
  <c r="L1012" i="10"/>
  <c r="J1011" i="10"/>
  <c r="Q1011" i="10"/>
  <c r="O1011" i="10"/>
  <c r="M1011" i="10"/>
  <c r="L1011" i="10"/>
  <c r="J1010" i="10"/>
  <c r="Q1010" i="10"/>
  <c r="O1010" i="10"/>
  <c r="L1010" i="10"/>
  <c r="J1009" i="10"/>
  <c r="M1009" i="10"/>
  <c r="Q1009" i="10"/>
  <c r="O1009" i="10"/>
  <c r="L1009" i="10"/>
  <c r="J1007" i="10"/>
  <c r="L1007" i="10"/>
  <c r="J1006" i="10"/>
  <c r="Q1006" i="10"/>
  <c r="L1006" i="10"/>
  <c r="J1005" i="10"/>
  <c r="L1005" i="10"/>
  <c r="J1003" i="10"/>
  <c r="L1003" i="10"/>
  <c r="J1002" i="10"/>
  <c r="Q1002" i="10"/>
  <c r="O1002" i="10"/>
  <c r="L1002" i="10"/>
  <c r="J1001" i="10"/>
  <c r="Q1001" i="10"/>
  <c r="O1001" i="10"/>
  <c r="M1001" i="10"/>
  <c r="L1001" i="10"/>
  <c r="J1000" i="10"/>
  <c r="Q1000" i="10"/>
  <c r="O1000" i="10"/>
  <c r="L1000" i="10"/>
  <c r="J999" i="10"/>
  <c r="M999" i="10"/>
  <c r="Q999" i="10"/>
  <c r="O999" i="10"/>
  <c r="L999" i="10"/>
  <c r="J998" i="10"/>
  <c r="L998" i="10"/>
  <c r="J997" i="10"/>
  <c r="L997" i="10"/>
  <c r="J996" i="10"/>
  <c r="L996" i="10"/>
  <c r="J995" i="10"/>
  <c r="L995" i="10"/>
  <c r="J994" i="10"/>
  <c r="Q994" i="10"/>
  <c r="O994" i="10"/>
  <c r="L994" i="10"/>
  <c r="J993" i="10"/>
  <c r="Q993" i="10"/>
  <c r="O993" i="10"/>
  <c r="M993" i="10"/>
  <c r="L993" i="10"/>
  <c r="J992" i="10"/>
  <c r="Q992" i="10"/>
  <c r="O992" i="10"/>
  <c r="L992" i="10"/>
  <c r="J990" i="10"/>
  <c r="M990" i="10"/>
  <c r="Q990" i="10"/>
  <c r="O990" i="10"/>
  <c r="L990" i="10"/>
  <c r="J989" i="10"/>
  <c r="L989" i="10"/>
  <c r="J988" i="10"/>
  <c r="Q988" i="10"/>
  <c r="L988" i="10"/>
  <c r="J987" i="10"/>
  <c r="L987" i="10"/>
  <c r="J986" i="10"/>
  <c r="L986" i="10"/>
  <c r="J985" i="10"/>
  <c r="Q985" i="10"/>
  <c r="O985" i="10"/>
  <c r="L985" i="10"/>
  <c r="J984" i="10"/>
  <c r="Q984" i="10"/>
  <c r="O984" i="10"/>
  <c r="M984" i="10"/>
  <c r="L984" i="10"/>
  <c r="J983" i="10"/>
  <c r="Q983" i="10"/>
  <c r="O983" i="10"/>
  <c r="L983" i="10"/>
  <c r="J982" i="10"/>
  <c r="M982" i="10"/>
  <c r="Q982" i="10"/>
  <c r="O982" i="10"/>
  <c r="L982" i="10"/>
  <c r="J981" i="10"/>
  <c r="L981" i="10"/>
  <c r="J980" i="10"/>
  <c r="L980" i="10"/>
  <c r="J979" i="10"/>
  <c r="L979" i="10"/>
  <c r="J978" i="10"/>
  <c r="L978" i="10"/>
  <c r="J977" i="10"/>
  <c r="Q977" i="10"/>
  <c r="O977" i="10"/>
  <c r="L977" i="10"/>
  <c r="J976" i="10"/>
  <c r="Q976" i="10"/>
  <c r="O976" i="10"/>
  <c r="M976" i="10"/>
  <c r="L976" i="10"/>
  <c r="J975" i="10"/>
  <c r="Q975" i="10"/>
  <c r="O975" i="10"/>
  <c r="L975" i="10"/>
  <c r="J974" i="10"/>
  <c r="M974" i="10"/>
  <c r="Q974" i="10"/>
  <c r="O974" i="10"/>
  <c r="L974" i="10"/>
  <c r="J973" i="10"/>
  <c r="L973" i="10"/>
  <c r="J972" i="10"/>
  <c r="Q972" i="10"/>
  <c r="L972" i="10"/>
  <c r="J971" i="10"/>
  <c r="L971" i="10"/>
  <c r="J970" i="10"/>
  <c r="L970" i="10"/>
  <c r="J969" i="10"/>
  <c r="Q969" i="10"/>
  <c r="O969" i="10"/>
  <c r="L969" i="10"/>
  <c r="J968" i="10"/>
  <c r="Q968" i="10"/>
  <c r="O968" i="10"/>
  <c r="M968" i="10"/>
  <c r="L968" i="10"/>
  <c r="J967" i="10"/>
  <c r="Q967" i="10"/>
  <c r="O967" i="10"/>
  <c r="L967" i="10"/>
  <c r="J966" i="10"/>
  <c r="M966" i="10"/>
  <c r="Q966" i="10"/>
  <c r="O966" i="10"/>
  <c r="L966" i="10"/>
  <c r="J965" i="10"/>
  <c r="L965" i="10"/>
  <c r="J964" i="10"/>
  <c r="L964" i="10"/>
  <c r="J961" i="10"/>
  <c r="L961" i="10"/>
  <c r="J960" i="10"/>
  <c r="L960" i="10"/>
  <c r="J959" i="10"/>
  <c r="Q959" i="10"/>
  <c r="O959" i="10"/>
  <c r="L959" i="10"/>
  <c r="J958" i="10"/>
  <c r="Q958" i="10"/>
  <c r="O958" i="10"/>
  <c r="M958" i="10"/>
  <c r="L958" i="10"/>
  <c r="J957" i="10"/>
  <c r="Q957" i="10"/>
  <c r="O957" i="10"/>
  <c r="L957" i="10"/>
  <c r="J956" i="10"/>
  <c r="M956" i="10"/>
  <c r="Q956" i="10"/>
  <c r="O956" i="10"/>
  <c r="L956" i="10"/>
  <c r="J955" i="10"/>
  <c r="L955" i="10"/>
  <c r="J954" i="10"/>
  <c r="Q954" i="10"/>
  <c r="L954" i="10"/>
  <c r="J953" i="10"/>
  <c r="L953" i="10"/>
  <c r="J952" i="10"/>
  <c r="L952" i="10"/>
  <c r="J951" i="10"/>
  <c r="Q951" i="10"/>
  <c r="O951" i="10"/>
  <c r="L951" i="10"/>
  <c r="J950" i="10"/>
  <c r="Q950" i="10"/>
  <c r="O950" i="10"/>
  <c r="M950" i="10"/>
  <c r="L950" i="10"/>
  <c r="J949" i="10"/>
  <c r="Q949" i="10"/>
  <c r="O949" i="10"/>
  <c r="L949" i="10"/>
  <c r="J948" i="10"/>
  <c r="M948" i="10"/>
  <c r="Q948" i="10"/>
  <c r="O948" i="10"/>
  <c r="L948" i="10"/>
  <c r="J947" i="10"/>
  <c r="L947" i="10"/>
  <c r="J946" i="10"/>
  <c r="L946" i="10"/>
  <c r="J945" i="10"/>
  <c r="L945" i="10"/>
  <c r="J944" i="10"/>
  <c r="L944" i="10"/>
  <c r="J943" i="10"/>
  <c r="Q943" i="10"/>
  <c r="O943" i="10"/>
  <c r="L943" i="10"/>
  <c r="J940" i="10"/>
  <c r="Q940" i="10"/>
  <c r="O940" i="10"/>
  <c r="M940" i="10"/>
  <c r="L940" i="10"/>
  <c r="J939" i="10"/>
  <c r="Q939" i="10"/>
  <c r="O939" i="10"/>
  <c r="L939" i="10"/>
  <c r="J938" i="10"/>
  <c r="M938" i="10"/>
  <c r="Q938" i="10"/>
  <c r="O938" i="10"/>
  <c r="L938" i="10"/>
  <c r="J937" i="10"/>
  <c r="L937" i="10"/>
  <c r="J936" i="10"/>
  <c r="Q936" i="10"/>
  <c r="L936" i="10"/>
  <c r="J935" i="10"/>
  <c r="L935" i="10"/>
  <c r="J934" i="10"/>
  <c r="L934" i="10"/>
  <c r="J926" i="10"/>
  <c r="Q926" i="10"/>
  <c r="O926" i="10"/>
  <c r="L926" i="10"/>
  <c r="J925" i="10"/>
  <c r="Q925" i="10"/>
  <c r="O925" i="10"/>
  <c r="M925" i="10"/>
  <c r="L925" i="10"/>
  <c r="J924" i="10"/>
  <c r="Q924" i="10"/>
  <c r="O924" i="10"/>
  <c r="L924" i="10"/>
  <c r="J923" i="10"/>
  <c r="M923" i="10"/>
  <c r="Q923" i="10"/>
  <c r="O923" i="10"/>
  <c r="L923" i="10"/>
  <c r="J922" i="10"/>
  <c r="L922" i="10"/>
  <c r="J921" i="10"/>
  <c r="L921" i="10"/>
  <c r="J919" i="10"/>
  <c r="L919" i="10"/>
  <c r="J918" i="10"/>
  <c r="L918" i="10"/>
  <c r="J917" i="10"/>
  <c r="Q917" i="10"/>
  <c r="O917" i="10"/>
  <c r="L917" i="10"/>
  <c r="J916" i="10"/>
  <c r="Q916" i="10"/>
  <c r="O916" i="10"/>
  <c r="M916" i="10"/>
  <c r="L916" i="10"/>
  <c r="J915" i="10"/>
  <c r="Q915" i="10"/>
  <c r="O915" i="10"/>
  <c r="L915" i="10"/>
  <c r="J914" i="10"/>
  <c r="M914" i="10"/>
  <c r="Q914" i="10"/>
  <c r="O914" i="10"/>
  <c r="L914" i="10"/>
  <c r="J913" i="10"/>
  <c r="L913" i="10"/>
  <c r="J912" i="10"/>
  <c r="Q912" i="10"/>
  <c r="L912" i="10"/>
  <c r="J911" i="10"/>
  <c r="L911" i="10"/>
  <c r="J910" i="10"/>
  <c r="L910" i="10"/>
  <c r="J909" i="10"/>
  <c r="Q909" i="10"/>
  <c r="O909" i="10"/>
  <c r="L909" i="10"/>
  <c r="J908" i="10"/>
  <c r="Q908" i="10"/>
  <c r="O908" i="10"/>
  <c r="M908" i="10"/>
  <c r="L908" i="10"/>
  <c r="J906" i="10"/>
  <c r="Q906" i="10"/>
  <c r="O906" i="10"/>
  <c r="L906" i="10"/>
  <c r="J905" i="10"/>
  <c r="M905" i="10"/>
  <c r="Q905" i="10"/>
  <c r="O905" i="10"/>
  <c r="L905" i="10"/>
  <c r="J904" i="10"/>
  <c r="L904" i="10"/>
  <c r="J903" i="10"/>
  <c r="L903" i="10"/>
  <c r="J902" i="10"/>
  <c r="L902" i="10"/>
  <c r="J901" i="10"/>
  <c r="L901" i="10"/>
  <c r="J900" i="10"/>
  <c r="Q900" i="10"/>
  <c r="O900" i="10"/>
  <c r="L900" i="10"/>
  <c r="J896" i="10"/>
  <c r="Q896" i="10"/>
  <c r="O896" i="10"/>
  <c r="M896" i="10"/>
  <c r="L896" i="10"/>
  <c r="J895" i="10"/>
  <c r="Q895" i="10"/>
  <c r="O895" i="10"/>
  <c r="L895" i="10"/>
  <c r="J894" i="10"/>
  <c r="M894" i="10"/>
  <c r="Q894" i="10"/>
  <c r="O894" i="10"/>
  <c r="L894" i="10"/>
  <c r="J893" i="10"/>
  <c r="L893" i="10"/>
  <c r="J892" i="10"/>
  <c r="Q892" i="10"/>
  <c r="L892" i="10"/>
  <c r="J891" i="10"/>
  <c r="L891" i="10"/>
  <c r="J890" i="10"/>
  <c r="L890" i="10"/>
  <c r="J889" i="10"/>
  <c r="Q889" i="10"/>
  <c r="O889" i="10"/>
  <c r="L889" i="10"/>
  <c r="J888" i="10"/>
  <c r="Q888" i="10"/>
  <c r="O888" i="10"/>
  <c r="M888" i="10"/>
  <c r="L888" i="10"/>
  <c r="J887" i="10"/>
  <c r="Q887" i="10"/>
  <c r="O887" i="10"/>
  <c r="L887" i="10"/>
  <c r="J886" i="10"/>
  <c r="M886" i="10"/>
  <c r="Q886" i="10"/>
  <c r="O886" i="10"/>
  <c r="L886" i="10"/>
  <c r="J885" i="10"/>
  <c r="L885" i="10"/>
  <c r="J884" i="10"/>
  <c r="L884" i="10"/>
  <c r="J883" i="10"/>
  <c r="L883" i="10"/>
  <c r="J882" i="10"/>
  <c r="L882" i="10"/>
  <c r="J881" i="10"/>
  <c r="Q881" i="10"/>
  <c r="O881" i="10"/>
  <c r="L881" i="10"/>
  <c r="J880" i="10"/>
  <c r="Q880" i="10"/>
  <c r="O880" i="10"/>
  <c r="M880" i="10"/>
  <c r="L880" i="10"/>
  <c r="J879" i="10"/>
  <c r="Q879" i="10"/>
  <c r="O879" i="10"/>
  <c r="L879" i="10"/>
  <c r="J878" i="10"/>
  <c r="M878" i="10"/>
  <c r="Q878" i="10"/>
  <c r="O878" i="10"/>
  <c r="L878" i="10"/>
  <c r="J877" i="10"/>
  <c r="L877" i="10"/>
  <c r="J876" i="10"/>
  <c r="Q876" i="10"/>
  <c r="L876" i="10"/>
  <c r="J875" i="10"/>
  <c r="L875" i="10"/>
  <c r="J874" i="10"/>
  <c r="L874" i="10"/>
  <c r="J873" i="10"/>
  <c r="Q873" i="10"/>
  <c r="O873" i="10"/>
  <c r="L873" i="10"/>
  <c r="J872" i="10"/>
  <c r="Q872" i="10"/>
  <c r="O872" i="10"/>
  <c r="M872" i="10"/>
  <c r="L872" i="10"/>
  <c r="J871" i="10"/>
  <c r="Q871" i="10"/>
  <c r="O871" i="10"/>
  <c r="L871" i="10"/>
  <c r="J870" i="10"/>
  <c r="M870" i="10"/>
  <c r="Q870" i="10"/>
  <c r="O870" i="10"/>
  <c r="L870" i="10"/>
  <c r="J869" i="10"/>
  <c r="L869" i="10"/>
  <c r="J868" i="10"/>
  <c r="L868" i="10"/>
  <c r="J867" i="10"/>
  <c r="L867" i="10"/>
  <c r="J866" i="10"/>
  <c r="L866" i="10"/>
  <c r="J864" i="10"/>
  <c r="Q864" i="10"/>
  <c r="O864" i="10"/>
  <c r="L864" i="10"/>
  <c r="J863" i="10"/>
  <c r="Q863" i="10"/>
  <c r="O863" i="10"/>
  <c r="M863" i="10"/>
  <c r="L863" i="10"/>
  <c r="J862" i="10"/>
  <c r="Q862" i="10"/>
  <c r="O862" i="10"/>
  <c r="L862" i="10"/>
  <c r="J861" i="10"/>
  <c r="M861" i="10"/>
  <c r="Q861" i="10"/>
  <c r="O861" i="10"/>
  <c r="L861" i="10"/>
  <c r="J860" i="10"/>
  <c r="L860" i="10"/>
  <c r="J859" i="10"/>
  <c r="Q859" i="10"/>
  <c r="L859" i="10"/>
  <c r="J858" i="10"/>
  <c r="L858" i="10"/>
  <c r="J857" i="10"/>
  <c r="L857" i="10"/>
  <c r="J856" i="10"/>
  <c r="Q856" i="10"/>
  <c r="O856" i="10"/>
  <c r="L856" i="10"/>
  <c r="J855" i="10"/>
  <c r="Q855" i="10"/>
  <c r="O855" i="10"/>
  <c r="M855" i="10"/>
  <c r="L855" i="10"/>
  <c r="J854" i="10"/>
  <c r="Q854" i="10"/>
  <c r="O854" i="10"/>
  <c r="L854" i="10"/>
  <c r="J853" i="10"/>
  <c r="M853" i="10"/>
  <c r="Q853" i="10"/>
  <c r="O853" i="10"/>
  <c r="L853" i="10"/>
  <c r="J852" i="10"/>
  <c r="L852" i="10"/>
  <c r="J851" i="10"/>
  <c r="L851" i="10"/>
  <c r="J850" i="10"/>
  <c r="L850" i="10"/>
  <c r="J849" i="10"/>
  <c r="L849" i="10"/>
  <c r="J848" i="10"/>
  <c r="Q848" i="10"/>
  <c r="O848" i="10"/>
  <c r="L848" i="10"/>
  <c r="J847" i="10"/>
  <c r="Q847" i="10"/>
  <c r="O847" i="10"/>
  <c r="M847" i="10"/>
  <c r="L847" i="10"/>
  <c r="J846" i="10"/>
  <c r="Q846" i="10"/>
  <c r="O846" i="10"/>
  <c r="L846" i="10"/>
  <c r="J845" i="10"/>
  <c r="M845" i="10"/>
  <c r="Q845" i="10"/>
  <c r="O845" i="10"/>
  <c r="L845" i="10"/>
  <c r="J844" i="10"/>
  <c r="L844" i="10"/>
  <c r="J843" i="10"/>
  <c r="Q843" i="10"/>
  <c r="L843" i="10"/>
  <c r="J842" i="10"/>
  <c r="L842" i="10"/>
  <c r="J841" i="10"/>
  <c r="L841" i="10"/>
  <c r="J840" i="10"/>
  <c r="Q840" i="10"/>
  <c r="O840" i="10"/>
  <c r="L840" i="10"/>
  <c r="J839" i="10"/>
  <c r="Q839" i="10"/>
  <c r="O839" i="10"/>
  <c r="M839" i="10"/>
  <c r="L839" i="10"/>
  <c r="J838" i="10"/>
  <c r="Q838" i="10"/>
  <c r="O838" i="10"/>
  <c r="L838" i="10"/>
  <c r="J837" i="10"/>
  <c r="M837" i="10"/>
  <c r="Q837" i="10"/>
  <c r="O837" i="10"/>
  <c r="L837" i="10"/>
  <c r="J834" i="10"/>
  <c r="L834" i="10"/>
  <c r="J833" i="10"/>
  <c r="L833" i="10"/>
  <c r="J832" i="10"/>
  <c r="L832" i="10"/>
  <c r="J831" i="10"/>
  <c r="L831" i="10"/>
  <c r="J830" i="10"/>
  <c r="Q830" i="10"/>
  <c r="O830" i="10"/>
  <c r="L830" i="10"/>
  <c r="J829" i="10"/>
  <c r="Q829" i="10"/>
  <c r="O829" i="10"/>
  <c r="M829" i="10"/>
  <c r="L829" i="10"/>
  <c r="J828" i="10"/>
  <c r="Q828" i="10"/>
  <c r="O828" i="10"/>
  <c r="L828" i="10"/>
  <c r="J827" i="10"/>
  <c r="M827" i="10"/>
  <c r="Q827" i="10"/>
  <c r="O827" i="10"/>
  <c r="L827" i="10"/>
  <c r="J826" i="10"/>
  <c r="L826" i="10"/>
  <c r="J825" i="10"/>
  <c r="Q825" i="10"/>
  <c r="L825" i="10"/>
  <c r="J824" i="10"/>
  <c r="L824" i="10"/>
  <c r="J823" i="10"/>
  <c r="L823" i="10"/>
  <c r="J822" i="10"/>
  <c r="Q822" i="10"/>
  <c r="O822" i="10"/>
  <c r="L822" i="10"/>
  <c r="J821" i="10"/>
  <c r="Q821" i="10"/>
  <c r="O821" i="10"/>
  <c r="M821" i="10"/>
  <c r="L821" i="10"/>
  <c r="J820" i="10"/>
  <c r="Q820" i="10"/>
  <c r="O820" i="10"/>
  <c r="L820" i="10"/>
  <c r="J817" i="10"/>
  <c r="M817" i="10"/>
  <c r="Q817" i="10"/>
  <c r="O817" i="10"/>
  <c r="L817" i="10"/>
  <c r="J816" i="10"/>
  <c r="L816" i="10"/>
  <c r="J815" i="10"/>
  <c r="L815" i="10"/>
  <c r="J814" i="10"/>
  <c r="L814" i="10"/>
  <c r="J813" i="10"/>
  <c r="L813" i="10"/>
  <c r="J812" i="10"/>
  <c r="Q812" i="10"/>
  <c r="O812" i="10"/>
  <c r="L812" i="10"/>
  <c r="J811" i="10"/>
  <c r="Q811" i="10"/>
  <c r="O811" i="10"/>
  <c r="M811" i="10"/>
  <c r="L811" i="10"/>
  <c r="J809" i="10"/>
  <c r="Q809" i="10"/>
  <c r="O809" i="10"/>
  <c r="L809" i="10"/>
  <c r="J808" i="10"/>
  <c r="M808" i="10"/>
  <c r="Q808" i="10"/>
  <c r="O808" i="10"/>
  <c r="L808" i="10"/>
  <c r="J807" i="10"/>
  <c r="L807" i="10"/>
  <c r="J806" i="10"/>
  <c r="Q806" i="10"/>
  <c r="L806" i="10"/>
  <c r="J805" i="10"/>
  <c r="L805" i="10"/>
  <c r="J804" i="10"/>
  <c r="L804" i="10"/>
  <c r="J803" i="10"/>
  <c r="Q803" i="10"/>
  <c r="O803" i="10"/>
  <c r="L803" i="10"/>
  <c r="J802" i="10"/>
  <c r="Q802" i="10"/>
  <c r="O802" i="10"/>
  <c r="M802" i="10"/>
  <c r="L802" i="10"/>
  <c r="J801" i="10"/>
  <c r="Q801" i="10"/>
  <c r="O801" i="10"/>
  <c r="L801" i="10"/>
  <c r="J800" i="10"/>
  <c r="M800" i="10"/>
  <c r="Q800" i="10"/>
  <c r="O800" i="10"/>
  <c r="L800" i="10"/>
  <c r="J799" i="10"/>
  <c r="L799" i="10"/>
  <c r="J798" i="10"/>
  <c r="L798" i="10"/>
  <c r="J797" i="10"/>
  <c r="L797" i="10"/>
  <c r="J796" i="10"/>
  <c r="L796" i="10"/>
  <c r="J788" i="10"/>
  <c r="Q788" i="10"/>
  <c r="O788" i="10"/>
  <c r="L788" i="10"/>
  <c r="J787" i="10"/>
  <c r="Q787" i="10"/>
  <c r="O787" i="10"/>
  <c r="M787" i="10"/>
  <c r="L787" i="10"/>
  <c r="J786" i="10"/>
  <c r="Q786" i="10"/>
  <c r="O786" i="10"/>
  <c r="L786" i="10"/>
  <c r="J785" i="10"/>
  <c r="M785" i="10"/>
  <c r="Q785" i="10"/>
  <c r="O785" i="10"/>
  <c r="L785" i="10"/>
  <c r="J784" i="10"/>
  <c r="L784" i="10"/>
  <c r="J783" i="10"/>
  <c r="Q783" i="10"/>
  <c r="L783" i="10"/>
  <c r="J781" i="10"/>
  <c r="L781" i="10"/>
  <c r="J780" i="10"/>
  <c r="L780" i="10"/>
  <c r="J779" i="10"/>
  <c r="Q779" i="10"/>
  <c r="O779" i="10"/>
  <c r="L779" i="10"/>
  <c r="J778" i="10"/>
  <c r="Q778" i="10"/>
  <c r="O778" i="10"/>
  <c r="M778" i="10"/>
  <c r="L778" i="10"/>
  <c r="J777" i="10"/>
  <c r="Q777" i="10"/>
  <c r="O777" i="10"/>
  <c r="L777" i="10"/>
  <c r="J776" i="10"/>
  <c r="M776" i="10"/>
  <c r="Q776" i="10"/>
  <c r="O776" i="10"/>
  <c r="L776" i="10"/>
  <c r="J775" i="10"/>
  <c r="L775" i="10"/>
  <c r="J774" i="10"/>
  <c r="L774" i="10"/>
  <c r="J773" i="10"/>
  <c r="L773" i="10"/>
  <c r="J772" i="10"/>
  <c r="L772" i="10"/>
  <c r="J771" i="10"/>
  <c r="Q771" i="10"/>
  <c r="O771" i="10"/>
  <c r="L771" i="10"/>
  <c r="J770" i="10"/>
  <c r="Q770" i="10"/>
  <c r="O770" i="10"/>
  <c r="M770" i="10"/>
  <c r="L770" i="10"/>
  <c r="J768" i="10"/>
  <c r="Q768" i="10"/>
  <c r="O768" i="10"/>
  <c r="L768" i="10"/>
  <c r="J767" i="10"/>
  <c r="M767" i="10"/>
  <c r="Q767" i="10"/>
  <c r="O767" i="10"/>
  <c r="L767" i="10"/>
  <c r="J766" i="10"/>
  <c r="L766" i="10"/>
  <c r="J765" i="10"/>
  <c r="Q765" i="10"/>
  <c r="L765" i="10"/>
  <c r="J764" i="10"/>
  <c r="L764" i="10"/>
  <c r="J763" i="10"/>
  <c r="L763" i="10"/>
  <c r="J762" i="10"/>
  <c r="Q762" i="10"/>
  <c r="O762" i="10"/>
  <c r="L762" i="10"/>
  <c r="J758" i="10"/>
  <c r="Q758" i="10"/>
  <c r="O758" i="10"/>
  <c r="M758" i="10"/>
  <c r="L758" i="10"/>
  <c r="J757" i="10"/>
  <c r="Q757" i="10"/>
  <c r="O757" i="10"/>
  <c r="L757" i="10"/>
  <c r="J756" i="10"/>
  <c r="M756" i="10"/>
  <c r="Q756" i="10"/>
  <c r="O756" i="10"/>
  <c r="L756" i="10"/>
  <c r="J755" i="10"/>
  <c r="L755" i="10"/>
  <c r="J754" i="10"/>
  <c r="L754" i="10"/>
  <c r="J753" i="10"/>
  <c r="L753" i="10"/>
  <c r="J752" i="10"/>
  <c r="L752" i="10"/>
  <c r="J751" i="10"/>
  <c r="Q751" i="10"/>
  <c r="O751" i="10"/>
  <c r="L751" i="10"/>
  <c r="J750" i="10"/>
  <c r="Q750" i="10"/>
  <c r="O750" i="10"/>
  <c r="M750" i="10"/>
  <c r="L750" i="10"/>
  <c r="J749" i="10"/>
  <c r="Q749" i="10"/>
  <c r="O749" i="10"/>
  <c r="L749" i="10"/>
  <c r="J748" i="10"/>
  <c r="M748" i="10"/>
  <c r="Q748" i="10"/>
  <c r="O748" i="10"/>
  <c r="L748" i="10"/>
  <c r="J747" i="10"/>
  <c r="L747" i="10"/>
  <c r="J746" i="10"/>
  <c r="Q746" i="10"/>
  <c r="L746" i="10"/>
  <c r="J745" i="10"/>
  <c r="L745" i="10"/>
  <c r="J744" i="10"/>
  <c r="L744" i="10"/>
  <c r="J743" i="10"/>
  <c r="Q743" i="10"/>
  <c r="O743" i="10"/>
  <c r="L743" i="10"/>
  <c r="J742" i="10"/>
  <c r="Q742" i="10"/>
  <c r="O742" i="10"/>
  <c r="M742" i="10"/>
  <c r="L742" i="10"/>
  <c r="J741" i="10"/>
  <c r="Q741" i="10"/>
  <c r="O741" i="10"/>
  <c r="L741" i="10"/>
  <c r="J740" i="10"/>
  <c r="M740" i="10"/>
  <c r="Q740" i="10"/>
  <c r="O740" i="10"/>
  <c r="L740" i="10"/>
  <c r="J739" i="10"/>
  <c r="L739" i="10"/>
  <c r="J738" i="10"/>
  <c r="L738" i="10"/>
  <c r="J737" i="10"/>
  <c r="L737" i="10"/>
  <c r="J736" i="10"/>
  <c r="L736" i="10"/>
  <c r="J735" i="10"/>
  <c r="Q735" i="10"/>
  <c r="O735" i="10"/>
  <c r="L735" i="10"/>
  <c r="J734" i="10"/>
  <c r="Q734" i="10"/>
  <c r="O734" i="10"/>
  <c r="M734" i="10"/>
  <c r="L734" i="10"/>
  <c r="J733" i="10"/>
  <c r="Q733" i="10"/>
  <c r="O733" i="10"/>
  <c r="L733" i="10"/>
  <c r="J732" i="10"/>
  <c r="M732" i="10"/>
  <c r="Q732" i="10"/>
  <c r="O732" i="10"/>
  <c r="L732" i="10"/>
  <c r="J731" i="10"/>
  <c r="L731" i="10"/>
  <c r="J730" i="10"/>
  <c r="Q730" i="10"/>
  <c r="L730" i="10"/>
  <c r="J729" i="10"/>
  <c r="L729" i="10"/>
  <c r="J728" i="10"/>
  <c r="L728" i="10"/>
  <c r="J726" i="10"/>
  <c r="Q726" i="10"/>
  <c r="O726" i="10"/>
  <c r="L726" i="10"/>
  <c r="J725" i="10"/>
  <c r="Q725" i="10"/>
  <c r="O725" i="10"/>
  <c r="M725" i="10"/>
  <c r="L725" i="10"/>
  <c r="J724" i="10"/>
  <c r="Q724" i="10"/>
  <c r="O724" i="10"/>
  <c r="L724" i="10"/>
  <c r="J723" i="10"/>
  <c r="M723" i="10"/>
  <c r="Q723" i="10"/>
  <c r="O723" i="10"/>
  <c r="L723" i="10"/>
  <c r="J722" i="10"/>
  <c r="L722" i="10"/>
  <c r="J721" i="10"/>
  <c r="L721" i="10"/>
  <c r="J720" i="10"/>
  <c r="L720" i="10"/>
  <c r="J719" i="10"/>
  <c r="L719" i="10"/>
  <c r="J718" i="10"/>
  <c r="Q718" i="10"/>
  <c r="O718" i="10"/>
  <c r="L718" i="10"/>
  <c r="J717" i="10"/>
  <c r="Q717" i="10"/>
  <c r="O717" i="10"/>
  <c r="M717" i="10"/>
  <c r="L717" i="10"/>
  <c r="J716" i="10"/>
  <c r="Q716" i="10"/>
  <c r="O716" i="10"/>
  <c r="L716" i="10"/>
  <c r="J715" i="10"/>
  <c r="M715" i="10"/>
  <c r="Q715" i="10"/>
  <c r="O715" i="10"/>
  <c r="L715" i="10"/>
  <c r="J714" i="10"/>
  <c r="L714" i="10"/>
  <c r="J713" i="10"/>
  <c r="Q713" i="10"/>
  <c r="L713" i="10"/>
  <c r="J712" i="10"/>
  <c r="L712" i="10"/>
  <c r="J711" i="10"/>
  <c r="L711" i="10"/>
  <c r="J710" i="10"/>
  <c r="Q710" i="10"/>
  <c r="O710" i="10"/>
  <c r="L710" i="10"/>
  <c r="J709" i="10"/>
  <c r="Q709" i="10"/>
  <c r="O709" i="10"/>
  <c r="M709" i="10"/>
  <c r="L709" i="10"/>
  <c r="J708" i="10"/>
  <c r="Q708" i="10"/>
  <c r="O708" i="10"/>
  <c r="L708" i="10"/>
  <c r="J707" i="10"/>
  <c r="M707" i="10"/>
  <c r="Q707" i="10"/>
  <c r="O707" i="10"/>
  <c r="L707" i="10"/>
  <c r="J706" i="10"/>
  <c r="L706" i="10"/>
  <c r="J705" i="10"/>
  <c r="L705" i="10"/>
  <c r="J704" i="10"/>
  <c r="L704" i="10"/>
  <c r="J703" i="10"/>
  <c r="L703" i="10"/>
  <c r="J702" i="10"/>
  <c r="Q702" i="10"/>
  <c r="O702" i="10"/>
  <c r="L702" i="10"/>
  <c r="J701" i="10"/>
  <c r="Q701" i="10"/>
  <c r="O701" i="10"/>
  <c r="M701" i="10"/>
  <c r="L701" i="10"/>
  <c r="J700" i="10"/>
  <c r="Q700" i="10"/>
  <c r="O700" i="10"/>
  <c r="L700" i="10"/>
  <c r="J699" i="10"/>
  <c r="M699" i="10"/>
  <c r="Q699" i="10"/>
  <c r="O699" i="10"/>
  <c r="L699" i="10"/>
  <c r="J696" i="10"/>
  <c r="L696" i="10"/>
  <c r="J695" i="10"/>
  <c r="Q695" i="10"/>
  <c r="L695" i="10"/>
  <c r="J694" i="10"/>
  <c r="L694" i="10"/>
  <c r="J693" i="10"/>
  <c r="L693" i="10"/>
  <c r="J692" i="10"/>
  <c r="Q692" i="10"/>
  <c r="O692" i="10"/>
  <c r="L692" i="10"/>
  <c r="J691" i="10"/>
  <c r="Q691" i="10"/>
  <c r="O691" i="10"/>
  <c r="M691" i="10"/>
  <c r="L691" i="10"/>
  <c r="J690" i="10"/>
  <c r="Q690" i="10"/>
  <c r="O690" i="10"/>
  <c r="L690" i="10"/>
  <c r="J689" i="10"/>
  <c r="M689" i="10"/>
  <c r="Q689" i="10"/>
  <c r="O689" i="10"/>
  <c r="L689" i="10"/>
  <c r="J688" i="10"/>
  <c r="L688" i="10"/>
  <c r="J687" i="10"/>
  <c r="L687" i="10"/>
  <c r="J686" i="10"/>
  <c r="L686" i="10"/>
  <c r="J685" i="10"/>
  <c r="L685" i="10"/>
  <c r="J684" i="10"/>
  <c r="Q684" i="10"/>
  <c r="O684" i="10"/>
  <c r="L684" i="10"/>
  <c r="J683" i="10"/>
  <c r="Q683" i="10"/>
  <c r="O683" i="10"/>
  <c r="M683" i="10"/>
  <c r="L683" i="10"/>
  <c r="J682" i="10"/>
  <c r="Q682" i="10"/>
  <c r="O682" i="10"/>
  <c r="L682" i="10"/>
  <c r="J679" i="10"/>
  <c r="M679" i="10"/>
  <c r="Q679" i="10"/>
  <c r="O679" i="10"/>
  <c r="L679" i="10"/>
  <c r="J678" i="10"/>
  <c r="L678" i="10"/>
  <c r="J677" i="10"/>
  <c r="Q677" i="10"/>
  <c r="L677" i="10"/>
  <c r="J676" i="10"/>
  <c r="L676" i="10"/>
  <c r="J675" i="10"/>
  <c r="L675" i="10"/>
  <c r="J674" i="10"/>
  <c r="Q674" i="10"/>
  <c r="O674" i="10"/>
  <c r="L674" i="10"/>
  <c r="J673" i="10"/>
  <c r="Q673" i="10"/>
  <c r="O673" i="10"/>
  <c r="M673" i="10"/>
  <c r="L673" i="10"/>
  <c r="J671" i="10"/>
  <c r="Q671" i="10"/>
  <c r="O671" i="10"/>
  <c r="L671" i="10"/>
  <c r="J670" i="10"/>
  <c r="M670" i="10"/>
  <c r="Q670" i="10"/>
  <c r="O670" i="10"/>
  <c r="L670" i="10"/>
  <c r="J669" i="10"/>
  <c r="L669" i="10"/>
  <c r="J668" i="10"/>
  <c r="L668" i="10"/>
  <c r="J667" i="10"/>
  <c r="L667" i="10"/>
  <c r="J666" i="10"/>
  <c r="L666" i="10"/>
  <c r="J665" i="10"/>
  <c r="Q665" i="10"/>
  <c r="O665" i="10"/>
  <c r="L665" i="10"/>
  <c r="J664" i="10"/>
  <c r="Q664" i="10"/>
  <c r="O664" i="10"/>
  <c r="M664" i="10"/>
  <c r="L664" i="10"/>
  <c r="J663" i="10"/>
  <c r="Q663" i="10"/>
  <c r="O663" i="10"/>
  <c r="L663" i="10"/>
  <c r="J662" i="10"/>
  <c r="M662" i="10"/>
  <c r="Q662" i="10"/>
  <c r="O662" i="10"/>
  <c r="L662" i="10"/>
  <c r="J661" i="10"/>
  <c r="L661" i="10"/>
  <c r="J660" i="10"/>
  <c r="L660" i="10"/>
  <c r="J659" i="10"/>
  <c r="L659" i="10"/>
  <c r="J658" i="10"/>
  <c r="L658" i="10"/>
  <c r="J650" i="10"/>
  <c r="Q650" i="10"/>
  <c r="O650" i="10"/>
  <c r="L650" i="10"/>
  <c r="J649" i="10"/>
  <c r="Q649" i="10"/>
  <c r="O649" i="10"/>
  <c r="M649" i="10"/>
  <c r="L649" i="10"/>
  <c r="J648" i="10"/>
  <c r="Q648" i="10"/>
  <c r="O648" i="10"/>
  <c r="L648" i="10"/>
  <c r="J647" i="10"/>
  <c r="M647" i="10"/>
  <c r="Q647" i="10"/>
  <c r="O647" i="10"/>
  <c r="L647" i="10"/>
  <c r="J646" i="10"/>
  <c r="L646" i="10"/>
  <c r="J645" i="10"/>
  <c r="Q645" i="10"/>
  <c r="L645" i="10"/>
  <c r="J643" i="10"/>
  <c r="L643" i="10"/>
  <c r="J642" i="10"/>
  <c r="L642" i="10"/>
  <c r="J641" i="10"/>
  <c r="Q641" i="10"/>
  <c r="O641" i="10"/>
  <c r="L641" i="10"/>
  <c r="J640" i="10"/>
  <c r="Q640" i="10"/>
  <c r="O640" i="10"/>
  <c r="M640" i="10"/>
  <c r="L640" i="10"/>
  <c r="J639" i="10"/>
  <c r="Q639" i="10"/>
  <c r="O639" i="10"/>
  <c r="L639" i="10"/>
  <c r="J638" i="10"/>
  <c r="M638" i="10"/>
  <c r="Q638" i="10"/>
  <c r="O638" i="10"/>
  <c r="L638" i="10"/>
  <c r="J637" i="10"/>
  <c r="L637" i="10"/>
  <c r="J636" i="10"/>
  <c r="L636" i="10"/>
  <c r="J635" i="10"/>
  <c r="L635" i="10"/>
  <c r="J634" i="10"/>
  <c r="L634" i="10"/>
  <c r="J633" i="10"/>
  <c r="Q633" i="10"/>
  <c r="O633" i="10"/>
  <c r="L633" i="10"/>
  <c r="J632" i="10"/>
  <c r="Q632" i="10"/>
  <c r="O632" i="10"/>
  <c r="M632" i="10"/>
  <c r="L632" i="10"/>
  <c r="J630" i="10"/>
  <c r="Q630" i="10"/>
  <c r="O630" i="10"/>
  <c r="L630" i="10"/>
  <c r="J629" i="10"/>
  <c r="M629" i="10"/>
  <c r="Q629" i="10"/>
  <c r="O629" i="10"/>
  <c r="L629" i="10"/>
  <c r="J628" i="10"/>
  <c r="L628" i="10"/>
  <c r="J627" i="10"/>
  <c r="Q627" i="10"/>
  <c r="L627" i="10"/>
  <c r="J626" i="10"/>
  <c r="L626" i="10"/>
  <c r="J625" i="10"/>
  <c r="L625" i="10"/>
  <c r="J624" i="10"/>
  <c r="Q624" i="10"/>
  <c r="O624" i="10"/>
  <c r="L624" i="10"/>
  <c r="J620" i="10"/>
  <c r="Q620" i="10"/>
  <c r="O620" i="10"/>
  <c r="M620" i="10"/>
  <c r="L620" i="10"/>
  <c r="J619" i="10"/>
  <c r="Q619" i="10"/>
  <c r="O619" i="10"/>
  <c r="L619" i="10"/>
  <c r="J618" i="10"/>
  <c r="M618" i="10"/>
  <c r="Q618" i="10"/>
  <c r="O618" i="10"/>
  <c r="L618" i="10"/>
  <c r="J617" i="10"/>
  <c r="L617" i="10"/>
  <c r="J616" i="10"/>
  <c r="L616" i="10"/>
  <c r="J615" i="10"/>
  <c r="L615" i="10"/>
  <c r="J614" i="10"/>
  <c r="L614" i="10"/>
  <c r="J613" i="10"/>
  <c r="Q613" i="10"/>
  <c r="O613" i="10"/>
  <c r="L613" i="10"/>
  <c r="J612" i="10"/>
  <c r="Q612" i="10"/>
  <c r="O612" i="10"/>
  <c r="M612" i="10"/>
  <c r="L612" i="10"/>
  <c r="J611" i="10"/>
  <c r="Q611" i="10"/>
  <c r="O611" i="10"/>
  <c r="L611" i="10"/>
  <c r="J610" i="10"/>
  <c r="M610" i="10"/>
  <c r="Q610" i="10"/>
  <c r="O610" i="10"/>
  <c r="L610" i="10"/>
  <c r="J609" i="10"/>
  <c r="L609" i="10"/>
  <c r="J608" i="10"/>
  <c r="Q608" i="10"/>
  <c r="L608" i="10"/>
  <c r="J607" i="10"/>
  <c r="L607" i="10"/>
  <c r="J606" i="10"/>
  <c r="L606" i="10"/>
  <c r="J605" i="10"/>
  <c r="Q605" i="10"/>
  <c r="O605" i="10"/>
  <c r="L605" i="10"/>
  <c r="J604" i="10"/>
  <c r="Q604" i="10"/>
  <c r="O604" i="10"/>
  <c r="M604" i="10"/>
  <c r="L604" i="10"/>
  <c r="J603" i="10"/>
  <c r="Q603" i="10"/>
  <c r="O603" i="10"/>
  <c r="L603" i="10"/>
  <c r="J602" i="10"/>
  <c r="M602" i="10"/>
  <c r="Q602" i="10"/>
  <c r="O602" i="10"/>
  <c r="L602" i="10"/>
  <c r="J601" i="10"/>
  <c r="L601" i="10"/>
  <c r="J600" i="10"/>
  <c r="L600" i="10"/>
  <c r="J599" i="10"/>
  <c r="L599" i="10"/>
  <c r="J598" i="10"/>
  <c r="L598" i="10"/>
  <c r="J597" i="10"/>
  <c r="Q597" i="10"/>
  <c r="O597" i="10"/>
  <c r="L597" i="10"/>
  <c r="J596" i="10"/>
  <c r="Q596" i="10"/>
  <c r="O596" i="10"/>
  <c r="M596" i="10"/>
  <c r="L596" i="10"/>
  <c r="J595" i="10"/>
  <c r="Q595" i="10"/>
  <c r="O595" i="10"/>
  <c r="L595" i="10"/>
  <c r="J594" i="10"/>
  <c r="M594" i="10"/>
  <c r="Q594" i="10"/>
  <c r="O594" i="10"/>
  <c r="L594" i="10"/>
  <c r="J593" i="10"/>
  <c r="L593" i="10"/>
  <c r="J592" i="10"/>
  <c r="Q592" i="10"/>
  <c r="L592" i="10"/>
  <c r="J591" i="10"/>
  <c r="L591" i="10"/>
  <c r="J590" i="10"/>
  <c r="L590" i="10"/>
  <c r="J588" i="10"/>
  <c r="Q588" i="10"/>
  <c r="O588" i="10"/>
  <c r="L588" i="10"/>
  <c r="J587" i="10"/>
  <c r="Q587" i="10"/>
  <c r="O587" i="10"/>
  <c r="M587" i="10"/>
  <c r="L587" i="10"/>
  <c r="J586" i="10"/>
  <c r="Q586" i="10"/>
  <c r="O586" i="10"/>
  <c r="L586" i="10"/>
  <c r="J585" i="10"/>
  <c r="M585" i="10"/>
  <c r="Q585" i="10"/>
  <c r="O585" i="10"/>
  <c r="L585" i="10"/>
  <c r="J584" i="10"/>
  <c r="L584" i="10"/>
  <c r="J583" i="10"/>
  <c r="L583" i="10"/>
  <c r="J582" i="10"/>
  <c r="L582" i="10"/>
  <c r="J581" i="10"/>
  <c r="L581" i="10"/>
  <c r="J580" i="10"/>
  <c r="Q580" i="10"/>
  <c r="O580" i="10"/>
  <c r="L580" i="10"/>
  <c r="J579" i="10"/>
  <c r="Q579" i="10"/>
  <c r="O579" i="10"/>
  <c r="M579" i="10"/>
  <c r="L579" i="10"/>
  <c r="J578" i="10"/>
  <c r="Q578" i="10"/>
  <c r="O578" i="10"/>
  <c r="L578" i="10"/>
  <c r="J577" i="10"/>
  <c r="M577" i="10"/>
  <c r="Q577" i="10"/>
  <c r="O577" i="10"/>
  <c r="L577" i="10"/>
  <c r="J576" i="10"/>
  <c r="L576" i="10"/>
  <c r="J575" i="10"/>
  <c r="Q575" i="10"/>
  <c r="L575" i="10"/>
  <c r="J574" i="10"/>
  <c r="L574" i="10"/>
  <c r="J573" i="10"/>
  <c r="L573" i="10"/>
  <c r="J572" i="10"/>
  <c r="Q572" i="10"/>
  <c r="O572" i="10"/>
  <c r="L572" i="10"/>
  <c r="J571" i="10"/>
  <c r="Q571" i="10"/>
  <c r="O571" i="10"/>
  <c r="M571" i="10"/>
  <c r="L571" i="10"/>
  <c r="J570" i="10"/>
  <c r="Q570" i="10"/>
  <c r="O570" i="10"/>
  <c r="L570" i="10"/>
  <c r="J569" i="10"/>
  <c r="M569" i="10"/>
  <c r="Q569" i="10"/>
  <c r="O569" i="10"/>
  <c r="L569" i="10"/>
  <c r="J568" i="10"/>
  <c r="L568" i="10"/>
  <c r="J567" i="10"/>
  <c r="L567" i="10"/>
  <c r="J566" i="10"/>
  <c r="L566" i="10"/>
  <c r="J565" i="10"/>
  <c r="L565" i="10"/>
  <c r="J564" i="10"/>
  <c r="Q564" i="10"/>
  <c r="O564" i="10"/>
  <c r="L564" i="10"/>
  <c r="J563" i="10"/>
  <c r="Q563" i="10"/>
  <c r="O563" i="10"/>
  <c r="M563" i="10"/>
  <c r="L563" i="10"/>
  <c r="J562" i="10"/>
  <c r="Q562" i="10"/>
  <c r="O562" i="10"/>
  <c r="L562" i="10"/>
  <c r="J561" i="10"/>
  <c r="M561" i="10"/>
  <c r="Q561" i="10"/>
  <c r="O561" i="10"/>
  <c r="L561" i="10"/>
  <c r="J558" i="10"/>
  <c r="L558" i="10"/>
  <c r="J557" i="10"/>
  <c r="Q557" i="10"/>
  <c r="L557" i="10"/>
  <c r="J556" i="10"/>
  <c r="L556" i="10"/>
  <c r="J555" i="10"/>
  <c r="L555" i="10"/>
  <c r="J554" i="10"/>
  <c r="Q554" i="10"/>
  <c r="O554" i="10"/>
  <c r="L554" i="10"/>
  <c r="J553" i="10"/>
  <c r="Q553" i="10"/>
  <c r="O553" i="10"/>
  <c r="M553" i="10"/>
  <c r="L553" i="10"/>
  <c r="J552" i="10"/>
  <c r="Q552" i="10"/>
  <c r="O552" i="10"/>
  <c r="L552" i="10"/>
  <c r="J551" i="10"/>
  <c r="M551" i="10"/>
  <c r="Q551" i="10"/>
  <c r="O551" i="10"/>
  <c r="L551" i="10"/>
  <c r="J550" i="10"/>
  <c r="L550" i="10"/>
  <c r="J549" i="10"/>
  <c r="L549" i="10"/>
  <c r="J548" i="10"/>
  <c r="L548" i="10"/>
  <c r="J547" i="10"/>
  <c r="L547" i="10"/>
  <c r="J546" i="10"/>
  <c r="Q546" i="10"/>
  <c r="O546" i="10"/>
  <c r="L546" i="10"/>
  <c r="J545" i="10"/>
  <c r="Q545" i="10"/>
  <c r="O545" i="10"/>
  <c r="M545" i="10"/>
  <c r="L545" i="10"/>
  <c r="J544" i="10"/>
  <c r="Q544" i="10"/>
  <c r="O544" i="10"/>
  <c r="L544" i="10"/>
  <c r="J541" i="10"/>
  <c r="M541" i="10"/>
  <c r="Q541" i="10"/>
  <c r="O541" i="10"/>
  <c r="L541" i="10"/>
  <c r="J540" i="10"/>
  <c r="L540" i="10"/>
  <c r="J539" i="10"/>
  <c r="Q539" i="10"/>
  <c r="L539" i="10"/>
  <c r="J538" i="10"/>
  <c r="L538" i="10"/>
  <c r="J537" i="10"/>
  <c r="L537" i="10"/>
  <c r="J536" i="10"/>
  <c r="Q536" i="10"/>
  <c r="O536" i="10"/>
  <c r="L536" i="10"/>
  <c r="J535" i="10"/>
  <c r="Q535" i="10"/>
  <c r="O535" i="10"/>
  <c r="M535" i="10"/>
  <c r="L535" i="10"/>
  <c r="J533" i="10"/>
  <c r="Q533" i="10"/>
  <c r="O533" i="10"/>
  <c r="L533" i="10"/>
  <c r="J532" i="10"/>
  <c r="M532" i="10"/>
  <c r="Q532" i="10"/>
  <c r="O532" i="10"/>
  <c r="L532" i="10"/>
  <c r="J531" i="10"/>
  <c r="L531" i="10"/>
  <c r="J530" i="10"/>
  <c r="L530" i="10"/>
  <c r="J529" i="10"/>
  <c r="L529" i="10"/>
  <c r="J528" i="10"/>
  <c r="L528" i="10"/>
  <c r="J527" i="10"/>
  <c r="Q527" i="10"/>
  <c r="O527" i="10"/>
  <c r="L527" i="10"/>
  <c r="J526" i="10"/>
  <c r="Q526" i="10"/>
  <c r="O526" i="10"/>
  <c r="M526" i="10"/>
  <c r="L526" i="10"/>
  <c r="J525" i="10"/>
  <c r="Q525" i="10"/>
  <c r="O525" i="10"/>
  <c r="L525" i="10"/>
  <c r="J524" i="10"/>
  <c r="M524" i="10"/>
  <c r="Q524" i="10"/>
  <c r="O524" i="10"/>
  <c r="L524" i="10"/>
  <c r="J523" i="10"/>
  <c r="L523" i="10"/>
  <c r="J522" i="10"/>
  <c r="Q522" i="10"/>
  <c r="L522" i="10"/>
  <c r="J521" i="10"/>
  <c r="L521" i="10"/>
  <c r="J520" i="10"/>
  <c r="L520" i="10"/>
  <c r="J512" i="10"/>
  <c r="Q512" i="10"/>
  <c r="O512" i="10"/>
  <c r="L512" i="10"/>
  <c r="J511" i="10"/>
  <c r="Q511" i="10"/>
  <c r="O511" i="10"/>
  <c r="M511" i="10"/>
  <c r="L511" i="10"/>
  <c r="J510" i="10"/>
  <c r="Q510" i="10"/>
  <c r="O510" i="10"/>
  <c r="L510" i="10"/>
  <c r="J509" i="10"/>
  <c r="M509" i="10"/>
  <c r="Q509" i="10"/>
  <c r="O509" i="10"/>
  <c r="L509" i="10"/>
  <c r="J508" i="10"/>
  <c r="L508" i="10"/>
  <c r="J507" i="10"/>
  <c r="L507" i="10"/>
  <c r="J505" i="10"/>
  <c r="L505" i="10"/>
  <c r="J504" i="10"/>
  <c r="L504" i="10"/>
  <c r="J503" i="10"/>
  <c r="Q503" i="10"/>
  <c r="O503" i="10"/>
  <c r="L503" i="10"/>
  <c r="J502" i="10"/>
  <c r="Q502" i="10"/>
  <c r="O502" i="10"/>
  <c r="M502" i="10"/>
  <c r="L502" i="10"/>
  <c r="J501" i="10"/>
  <c r="Q501" i="10"/>
  <c r="O501" i="10"/>
  <c r="L501" i="10"/>
  <c r="J500" i="10"/>
  <c r="M500" i="10"/>
  <c r="Q500" i="10"/>
  <c r="O500" i="10"/>
  <c r="L500" i="10"/>
  <c r="J499" i="10"/>
  <c r="L499" i="10"/>
  <c r="J498" i="10"/>
  <c r="Q498" i="10"/>
  <c r="L498" i="10"/>
  <c r="J497" i="10"/>
  <c r="L497" i="10"/>
  <c r="J496" i="10"/>
  <c r="L496" i="10"/>
  <c r="J495" i="10"/>
  <c r="Q495" i="10"/>
  <c r="O495" i="10"/>
  <c r="L495" i="10"/>
  <c r="J494" i="10"/>
  <c r="Q494" i="10"/>
  <c r="O494" i="10"/>
  <c r="M494" i="10"/>
  <c r="L494" i="10"/>
  <c r="J492" i="10"/>
  <c r="Q492" i="10"/>
  <c r="O492" i="10"/>
  <c r="L492" i="10"/>
  <c r="J491" i="10"/>
  <c r="M491" i="10"/>
  <c r="Q491" i="10"/>
  <c r="O491" i="10"/>
  <c r="L491" i="10"/>
  <c r="J490" i="10"/>
  <c r="L490" i="10"/>
  <c r="J489" i="10"/>
  <c r="L489" i="10"/>
  <c r="J488" i="10"/>
  <c r="L488" i="10"/>
  <c r="J487" i="10"/>
  <c r="L487" i="10"/>
  <c r="J486" i="10"/>
  <c r="Q486" i="10"/>
  <c r="O486" i="10"/>
  <c r="L486" i="10"/>
  <c r="J482" i="10"/>
  <c r="Q482" i="10"/>
  <c r="O482" i="10"/>
  <c r="M482" i="10"/>
  <c r="L482" i="10"/>
  <c r="J481" i="10"/>
  <c r="Q481" i="10"/>
  <c r="O481" i="10"/>
  <c r="L481" i="10"/>
  <c r="J480" i="10"/>
  <c r="M480" i="10"/>
  <c r="Q480" i="10"/>
  <c r="O480" i="10"/>
  <c r="L480" i="10"/>
  <c r="J479" i="10"/>
  <c r="L479" i="10"/>
  <c r="J478" i="10"/>
  <c r="Q478" i="10"/>
  <c r="L478" i="10"/>
  <c r="J477" i="10"/>
  <c r="L477" i="10"/>
  <c r="J476" i="10"/>
  <c r="L476" i="10"/>
  <c r="J475" i="10"/>
  <c r="Q475" i="10"/>
  <c r="O475" i="10"/>
  <c r="L475" i="10"/>
  <c r="J474" i="10"/>
  <c r="Q474" i="10"/>
  <c r="O474" i="10"/>
  <c r="M474" i="10"/>
  <c r="L474" i="10"/>
  <c r="J473" i="10"/>
  <c r="Q473" i="10"/>
  <c r="O473" i="10"/>
  <c r="L473" i="10"/>
  <c r="J472" i="10"/>
  <c r="M472" i="10"/>
  <c r="Q472" i="10"/>
  <c r="O472" i="10"/>
  <c r="L472" i="10"/>
  <c r="J471" i="10"/>
  <c r="L471" i="10"/>
  <c r="J470" i="10"/>
  <c r="L470" i="10"/>
  <c r="J469" i="10"/>
  <c r="L469" i="10"/>
  <c r="J468" i="10"/>
  <c r="L468" i="10"/>
  <c r="J467" i="10"/>
  <c r="Q467" i="10"/>
  <c r="O467" i="10"/>
  <c r="L467" i="10"/>
  <c r="J466" i="10"/>
  <c r="Q466" i="10"/>
  <c r="O466" i="10"/>
  <c r="M466" i="10"/>
  <c r="L466" i="10"/>
  <c r="J465" i="10"/>
  <c r="Q465" i="10"/>
  <c r="O465" i="10"/>
  <c r="L465" i="10"/>
  <c r="J464" i="10"/>
  <c r="M464" i="10"/>
  <c r="Q464" i="10"/>
  <c r="O464" i="10"/>
  <c r="L464" i="10"/>
  <c r="J463" i="10"/>
  <c r="L463" i="10"/>
  <c r="J462" i="10"/>
  <c r="Q462" i="10"/>
  <c r="L462" i="10"/>
  <c r="J461" i="10"/>
  <c r="L461" i="10"/>
  <c r="J460" i="10"/>
  <c r="L460" i="10"/>
  <c r="J459" i="10"/>
  <c r="Q459" i="10"/>
  <c r="O459" i="10"/>
  <c r="L459" i="10"/>
  <c r="J458" i="10"/>
  <c r="Q458" i="10"/>
  <c r="O458" i="10"/>
  <c r="M458" i="10"/>
  <c r="L458" i="10"/>
  <c r="J457" i="10"/>
  <c r="Q457" i="10"/>
  <c r="O457" i="10"/>
  <c r="L457" i="10"/>
  <c r="J456" i="10"/>
  <c r="M456" i="10"/>
  <c r="Q456" i="10"/>
  <c r="O456" i="10"/>
  <c r="L456" i="10"/>
  <c r="J455" i="10"/>
  <c r="L455" i="10"/>
  <c r="J454" i="10"/>
  <c r="L454" i="10"/>
  <c r="J453" i="10"/>
  <c r="L453" i="10"/>
  <c r="J452" i="10"/>
  <c r="L452" i="10"/>
  <c r="J450" i="10"/>
  <c r="Q450" i="10"/>
  <c r="O450" i="10"/>
  <c r="L450" i="10"/>
  <c r="J449" i="10"/>
  <c r="Q449" i="10"/>
  <c r="O449" i="10"/>
  <c r="M449" i="10"/>
  <c r="L449" i="10"/>
  <c r="J448" i="10"/>
  <c r="Q448" i="10"/>
  <c r="O448" i="10"/>
  <c r="L448" i="10"/>
  <c r="J447" i="10"/>
  <c r="M447" i="10"/>
  <c r="Q447" i="10"/>
  <c r="O447" i="10"/>
  <c r="L447" i="10"/>
  <c r="J446" i="10"/>
  <c r="L446" i="10"/>
  <c r="J445" i="10"/>
  <c r="Q445" i="10"/>
  <c r="L445" i="10"/>
  <c r="J444" i="10"/>
  <c r="L444" i="10"/>
  <c r="J443" i="10"/>
  <c r="L443" i="10"/>
  <c r="J442" i="10"/>
  <c r="Q442" i="10"/>
  <c r="O442" i="10"/>
  <c r="L442" i="10"/>
  <c r="J441" i="10"/>
  <c r="Q441" i="10"/>
  <c r="O441" i="10"/>
  <c r="M441" i="10"/>
  <c r="L441" i="10"/>
  <c r="J440" i="10"/>
  <c r="Q440" i="10"/>
  <c r="O440" i="10"/>
  <c r="L440" i="10"/>
  <c r="J439" i="10"/>
  <c r="M439" i="10"/>
  <c r="Q439" i="10"/>
  <c r="O439" i="10"/>
  <c r="L439" i="10"/>
  <c r="J438" i="10"/>
  <c r="L438" i="10"/>
  <c r="J437" i="10"/>
  <c r="L437" i="10"/>
  <c r="J436" i="10"/>
  <c r="L436" i="10"/>
  <c r="J435" i="10"/>
  <c r="L435" i="10"/>
  <c r="J434" i="10"/>
  <c r="Q434" i="10"/>
  <c r="O434" i="10"/>
  <c r="L434" i="10"/>
  <c r="J433" i="10"/>
  <c r="Q433" i="10"/>
  <c r="O433" i="10"/>
  <c r="M433" i="10"/>
  <c r="L433" i="10"/>
  <c r="J432" i="10"/>
  <c r="Q432" i="10"/>
  <c r="O432" i="10"/>
  <c r="L432" i="10"/>
  <c r="J431" i="10"/>
  <c r="M431" i="10"/>
  <c r="Q431" i="10"/>
  <c r="O431" i="10"/>
  <c r="L431" i="10"/>
  <c r="J430" i="10"/>
  <c r="L430" i="10"/>
  <c r="J429" i="10"/>
  <c r="Q429" i="10"/>
  <c r="L429" i="10"/>
  <c r="J428" i="10"/>
  <c r="L428" i="10"/>
  <c r="J427" i="10"/>
  <c r="L427" i="10"/>
  <c r="J426" i="10"/>
  <c r="Q426" i="10"/>
  <c r="O426" i="10"/>
  <c r="L426" i="10"/>
  <c r="J425" i="10"/>
  <c r="Q425" i="10"/>
  <c r="O425" i="10"/>
  <c r="M425" i="10"/>
  <c r="L425" i="10"/>
  <c r="J424" i="10"/>
  <c r="Q424" i="10"/>
  <c r="O424" i="10"/>
  <c r="L424" i="10"/>
  <c r="J423" i="10"/>
  <c r="M423" i="10"/>
  <c r="Q423" i="10"/>
  <c r="O423" i="10"/>
  <c r="L423" i="10"/>
  <c r="J420" i="10"/>
  <c r="L420" i="10"/>
  <c r="J419" i="10"/>
  <c r="L419" i="10"/>
  <c r="J418" i="10"/>
  <c r="L418" i="10"/>
  <c r="J417" i="10"/>
  <c r="L417" i="10"/>
  <c r="J416" i="10"/>
  <c r="Q416" i="10"/>
  <c r="O416" i="10"/>
  <c r="L416" i="10"/>
  <c r="J415" i="10"/>
  <c r="Q415" i="10"/>
  <c r="O415" i="10"/>
  <c r="M415" i="10"/>
  <c r="L415" i="10"/>
  <c r="J414" i="10"/>
  <c r="Q414" i="10"/>
  <c r="O414" i="10"/>
  <c r="L414" i="10"/>
  <c r="J413" i="10"/>
  <c r="M413" i="10"/>
  <c r="Q413" i="10"/>
  <c r="O413" i="10"/>
  <c r="L413" i="10"/>
  <c r="J412" i="10"/>
  <c r="L412" i="10"/>
  <c r="J411" i="10"/>
  <c r="Q411" i="10"/>
  <c r="L411" i="10"/>
  <c r="J410" i="10"/>
  <c r="L410" i="10"/>
  <c r="J409" i="10"/>
  <c r="L409" i="10"/>
  <c r="J408" i="10"/>
  <c r="Q408" i="10"/>
  <c r="O408" i="10"/>
  <c r="L408" i="10"/>
  <c r="J407" i="10"/>
  <c r="Q407" i="10"/>
  <c r="O407" i="10"/>
  <c r="M407" i="10"/>
  <c r="L407" i="10"/>
  <c r="J406" i="10"/>
  <c r="Q406" i="10"/>
  <c r="O406" i="10"/>
  <c r="L406" i="10"/>
  <c r="J403" i="10"/>
  <c r="M403" i="10"/>
  <c r="Q403" i="10"/>
  <c r="O403" i="10"/>
  <c r="L403" i="10"/>
  <c r="J402" i="10"/>
  <c r="L402" i="10"/>
  <c r="J401" i="10"/>
  <c r="L401" i="10"/>
  <c r="J400" i="10"/>
  <c r="L400" i="10"/>
  <c r="J399" i="10"/>
  <c r="L399" i="10"/>
  <c r="J398" i="10"/>
  <c r="Q398" i="10"/>
  <c r="O398" i="10"/>
  <c r="L398" i="10"/>
  <c r="J397" i="10"/>
  <c r="Q397" i="10"/>
  <c r="O397" i="10"/>
  <c r="M397" i="10"/>
  <c r="L397" i="10"/>
  <c r="J395" i="10"/>
  <c r="Q395" i="10"/>
  <c r="O395" i="10"/>
  <c r="L395" i="10"/>
  <c r="J394" i="10"/>
  <c r="M394" i="10"/>
  <c r="Q394" i="10"/>
  <c r="O394" i="10"/>
  <c r="L394" i="10"/>
  <c r="J393" i="10"/>
  <c r="L393" i="10"/>
  <c r="J392" i="10"/>
  <c r="Q392" i="10"/>
  <c r="L392" i="10"/>
  <c r="J391" i="10"/>
  <c r="L391" i="10"/>
  <c r="J390" i="10"/>
  <c r="L390" i="10"/>
  <c r="J389" i="10"/>
  <c r="Q389" i="10"/>
  <c r="O389" i="10"/>
  <c r="L389" i="10"/>
  <c r="J388" i="10"/>
  <c r="Q388" i="10"/>
  <c r="O388" i="10"/>
  <c r="M388" i="10"/>
  <c r="L388" i="10"/>
  <c r="J387" i="10"/>
  <c r="Q387" i="10"/>
  <c r="O387" i="10"/>
  <c r="L387" i="10"/>
  <c r="J386" i="10"/>
  <c r="M386" i="10"/>
  <c r="Q386" i="10"/>
  <c r="O386" i="10"/>
  <c r="L386" i="10"/>
  <c r="J385" i="10"/>
  <c r="L385" i="10"/>
  <c r="J384" i="10"/>
  <c r="L384" i="10"/>
  <c r="J383" i="10"/>
  <c r="L383" i="10"/>
  <c r="J382" i="10"/>
  <c r="L382" i="10"/>
  <c r="J375" i="10"/>
  <c r="Q375" i="10"/>
  <c r="O375" i="10"/>
  <c r="L375" i="10"/>
  <c r="J373" i="10"/>
  <c r="Q373" i="10"/>
  <c r="O373" i="10"/>
  <c r="M373" i="10"/>
  <c r="L373" i="10"/>
  <c r="J372" i="10"/>
  <c r="Q372" i="10"/>
  <c r="O372" i="10"/>
  <c r="L372" i="10"/>
  <c r="J371" i="10"/>
  <c r="M371" i="10"/>
  <c r="Q371" i="10"/>
  <c r="O371" i="10"/>
  <c r="L371" i="10"/>
  <c r="J370" i="10"/>
  <c r="L370" i="10"/>
  <c r="J369" i="10"/>
  <c r="Q369" i="10"/>
  <c r="L369" i="10"/>
  <c r="J368" i="10"/>
  <c r="L368" i="10"/>
  <c r="J366" i="10"/>
  <c r="L366" i="10"/>
  <c r="J365" i="10"/>
  <c r="Q365" i="10"/>
  <c r="O365" i="10"/>
  <c r="L365" i="10"/>
  <c r="J364" i="10"/>
  <c r="Q364" i="10"/>
  <c r="O364" i="10"/>
  <c r="M364" i="10"/>
  <c r="L364" i="10"/>
  <c r="J363" i="10"/>
  <c r="Q363" i="10"/>
  <c r="O363" i="10"/>
  <c r="L363" i="10"/>
  <c r="J362" i="10"/>
  <c r="M362" i="10"/>
  <c r="Q362" i="10"/>
  <c r="O362" i="10"/>
  <c r="L362" i="10"/>
  <c r="J361" i="10"/>
  <c r="L361" i="10"/>
  <c r="J360" i="10"/>
  <c r="L360" i="10"/>
  <c r="J359" i="10"/>
  <c r="L359" i="10"/>
  <c r="J358" i="10"/>
  <c r="L358" i="10"/>
  <c r="J357" i="10"/>
  <c r="Q357" i="10"/>
  <c r="O357" i="10"/>
  <c r="L357" i="10"/>
  <c r="J356" i="10"/>
  <c r="Q356" i="10"/>
  <c r="O356" i="10"/>
  <c r="M356" i="10"/>
  <c r="L356" i="10"/>
  <c r="J355" i="10"/>
  <c r="Q355" i="10"/>
  <c r="O355" i="10"/>
  <c r="L355" i="10"/>
  <c r="J353" i="10"/>
  <c r="M353" i="10"/>
  <c r="Q353" i="10"/>
  <c r="O353" i="10"/>
  <c r="L353" i="10"/>
  <c r="J352" i="10"/>
  <c r="L352" i="10"/>
  <c r="J351" i="10"/>
  <c r="Q351" i="10"/>
  <c r="L351" i="10"/>
  <c r="J350" i="10"/>
  <c r="L350" i="10"/>
  <c r="J349" i="10"/>
  <c r="L349" i="10"/>
  <c r="J348" i="10"/>
  <c r="Q348" i="10"/>
  <c r="O348" i="10"/>
  <c r="L348" i="10"/>
  <c r="J347" i="10"/>
  <c r="Q347" i="10"/>
  <c r="O347" i="10"/>
  <c r="M347" i="10"/>
  <c r="L347" i="10"/>
  <c r="J343" i="10"/>
  <c r="Q343" i="10"/>
  <c r="O343" i="10"/>
  <c r="L343" i="10"/>
  <c r="J342" i="10"/>
  <c r="M342" i="10"/>
  <c r="Q342" i="10"/>
  <c r="O342" i="10"/>
  <c r="L342" i="10"/>
  <c r="J341" i="10"/>
  <c r="L341" i="10"/>
  <c r="J340" i="10"/>
  <c r="L340" i="10"/>
  <c r="J339" i="10"/>
  <c r="L339" i="10"/>
  <c r="J338" i="10"/>
  <c r="L338" i="10"/>
  <c r="J337" i="10"/>
  <c r="Q337" i="10"/>
  <c r="O337" i="10"/>
  <c r="L337" i="10"/>
  <c r="J336" i="10"/>
  <c r="Q336" i="10"/>
  <c r="O336" i="10"/>
  <c r="M336" i="10"/>
  <c r="L336" i="10"/>
  <c r="J335" i="10"/>
  <c r="Q335" i="10"/>
  <c r="O335" i="10"/>
  <c r="L335" i="10"/>
  <c r="J334" i="10"/>
  <c r="M334" i="10"/>
  <c r="Q334" i="10"/>
  <c r="O334" i="10"/>
  <c r="L334" i="10"/>
  <c r="J333" i="10"/>
  <c r="L333" i="10"/>
  <c r="J332" i="10"/>
  <c r="Q332" i="10"/>
  <c r="L332" i="10"/>
  <c r="J331" i="10"/>
  <c r="L331" i="10"/>
  <c r="J330" i="10"/>
  <c r="L330" i="10"/>
  <c r="J329" i="10"/>
  <c r="Q329" i="10"/>
  <c r="O329" i="10"/>
  <c r="L329" i="10"/>
  <c r="J328" i="10"/>
  <c r="Q328" i="10"/>
  <c r="O328" i="10"/>
  <c r="M328" i="10"/>
  <c r="L328" i="10"/>
  <c r="J327" i="10"/>
  <c r="Q327" i="10"/>
  <c r="O327" i="10"/>
  <c r="L327" i="10"/>
  <c r="J326" i="10"/>
  <c r="M326" i="10"/>
  <c r="Q326" i="10"/>
  <c r="O326" i="10"/>
  <c r="L326" i="10"/>
  <c r="J325" i="10"/>
  <c r="L325" i="10"/>
  <c r="J324" i="10"/>
  <c r="L324" i="10"/>
  <c r="J323" i="10"/>
  <c r="L323" i="10"/>
  <c r="J322" i="10"/>
  <c r="L322" i="10"/>
  <c r="J321" i="10"/>
  <c r="Q321" i="10"/>
  <c r="O321" i="10"/>
  <c r="L321" i="10"/>
  <c r="J320" i="10"/>
  <c r="Q320" i="10"/>
  <c r="O320" i="10"/>
  <c r="M320" i="10"/>
  <c r="L320" i="10"/>
  <c r="J319" i="10"/>
  <c r="Q319" i="10"/>
  <c r="O319" i="10"/>
  <c r="L319" i="10"/>
  <c r="J318" i="10"/>
  <c r="M318" i="10"/>
  <c r="Q318" i="10"/>
  <c r="O318" i="10"/>
  <c r="L318" i="10"/>
  <c r="J317" i="10"/>
  <c r="L317" i="10"/>
  <c r="J316" i="10"/>
  <c r="Q316" i="10"/>
  <c r="L316" i="10"/>
  <c r="J315" i="10"/>
  <c r="L315" i="10"/>
  <c r="J314" i="10"/>
  <c r="L314" i="10"/>
  <c r="J313" i="10"/>
  <c r="Q313" i="10"/>
  <c r="O313" i="10"/>
  <c r="L313" i="10"/>
  <c r="J311" i="10"/>
  <c r="Q311" i="10"/>
  <c r="O311" i="10"/>
  <c r="M311" i="10"/>
  <c r="L311" i="10"/>
  <c r="J310" i="10"/>
  <c r="Q310" i="10"/>
  <c r="O310" i="10"/>
  <c r="L310" i="10"/>
  <c r="J309" i="10"/>
  <c r="M309" i="10"/>
  <c r="Q309" i="10"/>
  <c r="O309" i="10"/>
  <c r="L309" i="10"/>
  <c r="J308" i="10"/>
  <c r="L308" i="10"/>
  <c r="J307" i="10"/>
  <c r="L307" i="10"/>
  <c r="J306" i="10"/>
  <c r="L306" i="10"/>
  <c r="J305" i="10"/>
  <c r="L305" i="10"/>
  <c r="J304" i="10"/>
  <c r="Q304" i="10"/>
  <c r="O304" i="10"/>
  <c r="L304" i="10"/>
  <c r="J303" i="10"/>
  <c r="Q303" i="10"/>
  <c r="O303" i="10"/>
  <c r="M303" i="10"/>
  <c r="L303" i="10"/>
  <c r="J302" i="10"/>
  <c r="Q302" i="10"/>
  <c r="O302" i="10"/>
  <c r="L302" i="10"/>
  <c r="J301" i="10"/>
  <c r="M301" i="10"/>
  <c r="Q301" i="10"/>
  <c r="O301" i="10"/>
  <c r="L301" i="10"/>
  <c r="J300" i="10"/>
  <c r="L300" i="10"/>
  <c r="J299" i="10"/>
  <c r="Q299" i="10"/>
  <c r="L299" i="10"/>
  <c r="J298" i="10"/>
  <c r="L298" i="10"/>
  <c r="J297" i="10"/>
  <c r="L297" i="10"/>
  <c r="J296" i="10"/>
  <c r="Q296" i="10"/>
  <c r="O296" i="10"/>
  <c r="L296" i="10"/>
  <c r="J295" i="10"/>
  <c r="Q295" i="10"/>
  <c r="O295" i="10"/>
  <c r="M295" i="10"/>
  <c r="L295" i="10"/>
  <c r="J294" i="10"/>
  <c r="Q294" i="10"/>
  <c r="O294" i="10"/>
  <c r="L294" i="10"/>
  <c r="J293" i="10"/>
  <c r="M293" i="10"/>
  <c r="Q293" i="10"/>
  <c r="O293" i="10"/>
  <c r="L293" i="10"/>
  <c r="J292" i="10"/>
  <c r="L292" i="10"/>
  <c r="J291" i="10"/>
  <c r="L291" i="10"/>
  <c r="J290" i="10"/>
  <c r="L290" i="10"/>
  <c r="J289" i="10"/>
  <c r="L289" i="10"/>
  <c r="J288" i="10"/>
  <c r="Q288" i="10"/>
  <c r="O288" i="10"/>
  <c r="L288" i="10"/>
  <c r="J287" i="10"/>
  <c r="Q287" i="10"/>
  <c r="O287" i="10"/>
  <c r="M287" i="10"/>
  <c r="L287" i="10"/>
  <c r="J286" i="10"/>
  <c r="Q286" i="10"/>
  <c r="O286" i="10"/>
  <c r="L286" i="10"/>
  <c r="J285" i="10"/>
  <c r="M285" i="10"/>
  <c r="Q285" i="10"/>
  <c r="O285" i="10"/>
  <c r="L285" i="10"/>
  <c r="J284" i="10"/>
  <c r="L284" i="10"/>
  <c r="J281" i="10"/>
  <c r="Q281" i="10"/>
  <c r="L281" i="10"/>
  <c r="J280" i="10"/>
  <c r="L280" i="10"/>
  <c r="J279" i="10"/>
  <c r="L279" i="10"/>
  <c r="J278" i="10"/>
  <c r="Q278" i="10"/>
  <c r="O278" i="10"/>
  <c r="L278" i="10"/>
  <c r="J277" i="10"/>
  <c r="Q277" i="10"/>
  <c r="O277" i="10"/>
  <c r="M277" i="10"/>
  <c r="L277" i="10"/>
  <c r="J276" i="10"/>
  <c r="Q276" i="10"/>
  <c r="O276" i="10"/>
  <c r="L276" i="10"/>
  <c r="J275" i="10"/>
  <c r="M275" i="10"/>
  <c r="Q275" i="10"/>
  <c r="O275" i="10"/>
  <c r="L275" i="10"/>
  <c r="J274" i="10"/>
  <c r="L274" i="10"/>
  <c r="J273" i="10"/>
  <c r="L273" i="10"/>
  <c r="J272" i="10"/>
  <c r="L272" i="10"/>
  <c r="J271" i="10"/>
  <c r="L271" i="10"/>
  <c r="J270" i="10"/>
  <c r="Q270" i="10"/>
  <c r="O270" i="10"/>
  <c r="L270" i="10"/>
  <c r="J269" i="10"/>
  <c r="Q269" i="10"/>
  <c r="O269" i="10"/>
  <c r="M269" i="10"/>
  <c r="L269" i="10"/>
  <c r="J268" i="10"/>
  <c r="Q268" i="10"/>
  <c r="O268" i="10"/>
  <c r="L268" i="10"/>
  <c r="J267" i="10"/>
  <c r="M267" i="10"/>
  <c r="Q267" i="10"/>
  <c r="O267" i="10"/>
  <c r="L267" i="10"/>
  <c r="J266" i="10"/>
  <c r="L266" i="10"/>
  <c r="J263" i="10"/>
  <c r="Q263" i="10"/>
  <c r="L263" i="10"/>
  <c r="J262" i="10"/>
  <c r="L262" i="10"/>
  <c r="J261" i="10"/>
  <c r="L261" i="10"/>
  <c r="J260" i="10"/>
  <c r="Q260" i="10"/>
  <c r="O260" i="10"/>
  <c r="L260" i="10"/>
  <c r="J259" i="10"/>
  <c r="Q259" i="10"/>
  <c r="O259" i="10"/>
  <c r="M259" i="10"/>
  <c r="L259" i="10"/>
  <c r="J258" i="10"/>
  <c r="Q258" i="10"/>
  <c r="O258" i="10"/>
  <c r="L258" i="10"/>
  <c r="J256" i="10"/>
  <c r="M256" i="10"/>
  <c r="Q256" i="10"/>
  <c r="O256" i="10"/>
  <c r="L256" i="10"/>
  <c r="J255" i="10"/>
  <c r="L255" i="10"/>
  <c r="J254" i="10"/>
  <c r="L254" i="10"/>
  <c r="J253" i="10"/>
  <c r="L253" i="10"/>
  <c r="J252" i="10"/>
  <c r="L252" i="10"/>
  <c r="J251" i="10"/>
  <c r="Q251" i="10"/>
  <c r="O251" i="10"/>
  <c r="L251" i="10"/>
  <c r="J250" i="10"/>
  <c r="Q250" i="10"/>
  <c r="O250" i="10"/>
  <c r="M250" i="10"/>
  <c r="L250" i="10"/>
  <c r="J249" i="10"/>
  <c r="Q249" i="10"/>
  <c r="O249" i="10"/>
  <c r="L249" i="10"/>
  <c r="J248" i="10"/>
  <c r="M248" i="10"/>
  <c r="Q248" i="10"/>
  <c r="O248" i="10"/>
  <c r="L248" i="10"/>
  <c r="J247" i="10"/>
  <c r="L247" i="10"/>
  <c r="J246" i="10"/>
  <c r="Q246" i="10"/>
  <c r="L246" i="10"/>
  <c r="J245" i="10"/>
  <c r="L245" i="10"/>
  <c r="J244" i="10"/>
  <c r="L244" i="10"/>
  <c r="J243" i="10"/>
  <c r="Q243" i="10"/>
  <c r="O243" i="10"/>
  <c r="L243" i="10"/>
  <c r="J242" i="10"/>
  <c r="Q242" i="10"/>
  <c r="O242" i="10"/>
  <c r="M242" i="10"/>
  <c r="L242" i="10"/>
  <c r="J241" i="10"/>
  <c r="Q241" i="10"/>
  <c r="O241" i="10"/>
  <c r="L241" i="10"/>
  <c r="J240" i="10"/>
  <c r="M240" i="10"/>
  <c r="Q240" i="10"/>
  <c r="O240" i="10"/>
  <c r="L240" i="10"/>
  <c r="J239" i="10"/>
  <c r="L239" i="10"/>
  <c r="J237" i="10"/>
  <c r="L237" i="10"/>
  <c r="J236" i="10"/>
  <c r="L236" i="10"/>
  <c r="J235" i="10"/>
  <c r="L235" i="10"/>
  <c r="J234" i="10"/>
  <c r="Q234" i="10"/>
  <c r="O234" i="10"/>
  <c r="L234" i="10"/>
  <c r="J233" i="10"/>
  <c r="Q233" i="10"/>
  <c r="O233" i="10"/>
  <c r="M233" i="10"/>
  <c r="L233" i="10"/>
  <c r="J232" i="10"/>
  <c r="Q232" i="10"/>
  <c r="O232" i="10"/>
  <c r="L232" i="10"/>
  <c r="J231" i="10"/>
  <c r="M231" i="10"/>
  <c r="Q231" i="10"/>
  <c r="O231" i="10"/>
  <c r="L231" i="10"/>
  <c r="J230" i="10"/>
  <c r="L230" i="10"/>
  <c r="J228" i="10"/>
  <c r="Q228" i="10"/>
  <c r="L228" i="10"/>
  <c r="J227" i="10"/>
  <c r="L227" i="10"/>
  <c r="J226" i="10"/>
  <c r="L226" i="10"/>
  <c r="J225" i="10"/>
  <c r="Q225" i="10"/>
  <c r="O225" i="10"/>
  <c r="L225" i="10"/>
  <c r="J224" i="10"/>
  <c r="Q224" i="10"/>
  <c r="O224" i="10"/>
  <c r="M224" i="10"/>
  <c r="L224" i="10"/>
  <c r="J223" i="10"/>
  <c r="Q223" i="10"/>
  <c r="O223" i="10"/>
  <c r="L223" i="10"/>
  <c r="J221" i="10"/>
  <c r="M221" i="10"/>
  <c r="Q221" i="10"/>
  <c r="O221" i="10"/>
  <c r="L221" i="10"/>
  <c r="J220" i="10"/>
  <c r="L220" i="10"/>
  <c r="J219" i="10"/>
  <c r="L219" i="10"/>
  <c r="J218" i="10"/>
  <c r="L218" i="10"/>
  <c r="J217" i="10"/>
  <c r="L217" i="10"/>
  <c r="J216" i="10"/>
  <c r="Q216" i="10"/>
  <c r="O216" i="10"/>
  <c r="L216" i="10"/>
  <c r="J215" i="10"/>
  <c r="Q215" i="10"/>
  <c r="O215" i="10"/>
  <c r="M215" i="10"/>
  <c r="L215" i="10"/>
  <c r="J214" i="10"/>
  <c r="Q214" i="10"/>
  <c r="O214" i="10"/>
  <c r="L214" i="10"/>
  <c r="J213" i="10"/>
  <c r="M213" i="10"/>
  <c r="Q213" i="10"/>
  <c r="O213" i="10"/>
  <c r="L213" i="10"/>
  <c r="J212" i="10"/>
  <c r="L212" i="10"/>
  <c r="J211" i="10"/>
  <c r="Q211" i="10"/>
  <c r="L211" i="10"/>
  <c r="J210" i="10"/>
  <c r="L210" i="10"/>
  <c r="J209" i="10"/>
  <c r="L209" i="10"/>
  <c r="J208" i="10"/>
  <c r="Q208" i="10"/>
  <c r="O208" i="10"/>
  <c r="L208" i="10"/>
  <c r="J207" i="10"/>
  <c r="Q207" i="10"/>
  <c r="O207" i="10"/>
  <c r="M207" i="10"/>
  <c r="L207" i="10"/>
  <c r="J206" i="10"/>
  <c r="Q206" i="10"/>
  <c r="O206" i="10"/>
  <c r="L206" i="10"/>
  <c r="J205" i="10"/>
  <c r="M205" i="10"/>
  <c r="Q205" i="10"/>
  <c r="O205" i="10"/>
  <c r="L205" i="10"/>
  <c r="J204" i="10"/>
  <c r="L204" i="10"/>
  <c r="J203" i="10"/>
  <c r="L203" i="10"/>
  <c r="J202" i="10"/>
  <c r="L202" i="10"/>
  <c r="J201" i="10"/>
  <c r="L201" i="10"/>
  <c r="J200" i="10"/>
  <c r="Q200" i="10"/>
  <c r="O200" i="10"/>
  <c r="L200" i="10"/>
  <c r="J199" i="10"/>
  <c r="Q199" i="10"/>
  <c r="O199" i="10"/>
  <c r="M199" i="10"/>
  <c r="L199" i="10"/>
  <c r="J198" i="10"/>
  <c r="Q198" i="10"/>
  <c r="O198" i="10"/>
  <c r="L198" i="10"/>
  <c r="J197" i="10"/>
  <c r="M197" i="10"/>
  <c r="Q197" i="10"/>
  <c r="O197" i="10"/>
  <c r="L197" i="10"/>
  <c r="J196" i="10"/>
  <c r="L196" i="10"/>
  <c r="J195" i="10"/>
  <c r="Q195" i="10"/>
  <c r="L195" i="10"/>
  <c r="J194" i="10"/>
  <c r="L194" i="10"/>
  <c r="J193" i="10"/>
  <c r="L193" i="10"/>
  <c r="J192" i="10"/>
  <c r="Q192" i="10"/>
  <c r="O192" i="10"/>
  <c r="L192" i="10"/>
  <c r="J191" i="10"/>
  <c r="Q191" i="10"/>
  <c r="O191" i="10"/>
  <c r="M191" i="10"/>
  <c r="L191" i="10"/>
  <c r="J190" i="10"/>
  <c r="Q190" i="10"/>
  <c r="O190" i="10"/>
  <c r="L190" i="10"/>
  <c r="J189" i="10"/>
  <c r="M189" i="10"/>
  <c r="Q189" i="10"/>
  <c r="O189" i="10"/>
  <c r="L189" i="10"/>
  <c r="J188" i="10"/>
  <c r="L188" i="10"/>
  <c r="J187" i="10"/>
  <c r="L187" i="10"/>
  <c r="J186" i="10"/>
  <c r="L186" i="10"/>
  <c r="J185" i="10"/>
  <c r="L185" i="10"/>
  <c r="J184" i="10"/>
  <c r="Q184" i="10"/>
  <c r="O184" i="10"/>
  <c r="L184" i="10"/>
  <c r="J183" i="10"/>
  <c r="Q183" i="10"/>
  <c r="O183" i="10"/>
  <c r="M183" i="10"/>
  <c r="L183" i="10"/>
  <c r="J182" i="10"/>
  <c r="Q182" i="10"/>
  <c r="O182" i="10"/>
  <c r="L182" i="10"/>
  <c r="J181" i="10"/>
  <c r="M181" i="10"/>
  <c r="Q181" i="10"/>
  <c r="O181" i="10"/>
  <c r="L181" i="10"/>
  <c r="J180" i="10"/>
  <c r="L180" i="10"/>
  <c r="J179" i="10"/>
  <c r="Q179" i="10"/>
  <c r="L179" i="10"/>
  <c r="J178" i="10"/>
  <c r="L178" i="10"/>
  <c r="J177" i="10"/>
  <c r="L177" i="10"/>
  <c r="J176" i="10"/>
  <c r="Q176" i="10"/>
  <c r="O176" i="10"/>
  <c r="L176" i="10"/>
  <c r="J174" i="10"/>
  <c r="Q174" i="10"/>
  <c r="O174" i="10"/>
  <c r="M174" i="10"/>
  <c r="L174" i="10"/>
  <c r="J173" i="10"/>
  <c r="Q173" i="10"/>
  <c r="O173" i="10"/>
  <c r="L173" i="10"/>
  <c r="J172" i="10"/>
  <c r="M172" i="10"/>
  <c r="Q172" i="10"/>
  <c r="O172" i="10"/>
  <c r="L172" i="10"/>
  <c r="J171" i="10"/>
  <c r="L171" i="10"/>
  <c r="J170" i="10"/>
  <c r="L170" i="10"/>
  <c r="J169" i="10"/>
  <c r="L169" i="10"/>
  <c r="J168" i="10"/>
  <c r="L168" i="10"/>
  <c r="J167" i="10"/>
  <c r="Q167" i="10"/>
  <c r="O167" i="10"/>
  <c r="L167" i="10"/>
  <c r="J166" i="10"/>
  <c r="Q166" i="10"/>
  <c r="O166" i="10"/>
  <c r="M166" i="10"/>
  <c r="L166" i="10"/>
  <c r="J165" i="10"/>
  <c r="Q165" i="10"/>
  <c r="O165" i="10"/>
  <c r="L165" i="10"/>
  <c r="J164" i="10"/>
  <c r="M164" i="10"/>
  <c r="Q164" i="10"/>
  <c r="O164" i="10"/>
  <c r="L164" i="10"/>
  <c r="J163" i="10"/>
  <c r="L163" i="10"/>
  <c r="J162" i="10"/>
  <c r="Q162" i="10"/>
  <c r="L162" i="10"/>
  <c r="J161" i="10"/>
  <c r="L161" i="10"/>
  <c r="J160" i="10"/>
  <c r="L160" i="10"/>
  <c r="J159" i="10"/>
  <c r="Q159" i="10"/>
  <c r="O159" i="10"/>
  <c r="L159" i="10"/>
  <c r="J157" i="10"/>
  <c r="Q157" i="10"/>
  <c r="O157" i="10"/>
  <c r="M157" i="10"/>
  <c r="L157" i="10"/>
  <c r="J156" i="10"/>
  <c r="Q156" i="10"/>
  <c r="O156" i="10"/>
  <c r="L156" i="10"/>
  <c r="J155" i="10"/>
  <c r="M155" i="10"/>
  <c r="Q155" i="10"/>
  <c r="O155" i="10"/>
  <c r="L155" i="10"/>
  <c r="J153" i="10"/>
  <c r="L153" i="10"/>
  <c r="J152" i="10"/>
  <c r="L152" i="10"/>
  <c r="J151" i="10"/>
  <c r="L151" i="10"/>
  <c r="J150" i="10"/>
  <c r="L150" i="10"/>
  <c r="J149" i="10"/>
  <c r="Q149" i="10"/>
  <c r="O149" i="10"/>
  <c r="L149" i="10"/>
  <c r="J147" i="10"/>
  <c r="Q147" i="10"/>
  <c r="O147" i="10"/>
  <c r="M147" i="10"/>
  <c r="L147" i="10"/>
  <c r="J146" i="10"/>
  <c r="Q146" i="10"/>
  <c r="O146" i="10"/>
  <c r="L146" i="10"/>
  <c r="J145" i="10"/>
  <c r="M145" i="10"/>
  <c r="Q145" i="10"/>
  <c r="O145" i="10"/>
  <c r="L145" i="10"/>
  <c r="J144" i="10"/>
  <c r="L144" i="10"/>
  <c r="J143" i="10"/>
  <c r="Q143" i="10"/>
  <c r="L143" i="10"/>
  <c r="J142" i="10"/>
  <c r="L142" i="10"/>
  <c r="J140" i="10"/>
  <c r="L140" i="10"/>
  <c r="J139" i="10"/>
  <c r="Q139" i="10"/>
  <c r="O139" i="10"/>
  <c r="L139" i="10"/>
  <c r="J138" i="10"/>
  <c r="Q138" i="10"/>
  <c r="O138" i="10"/>
  <c r="M138" i="10"/>
  <c r="L138" i="10"/>
  <c r="J137" i="10"/>
  <c r="Q137" i="10"/>
  <c r="O137" i="10"/>
  <c r="L137" i="10"/>
  <c r="J136" i="10"/>
  <c r="M136" i="10"/>
  <c r="Q136" i="10"/>
  <c r="O136" i="10"/>
  <c r="L136" i="10"/>
  <c r="J135" i="10"/>
  <c r="L135" i="10"/>
  <c r="J134" i="10"/>
  <c r="L134" i="10"/>
  <c r="J133" i="10"/>
  <c r="L133" i="10"/>
  <c r="J132" i="10"/>
  <c r="L132" i="10"/>
  <c r="J131" i="10"/>
  <c r="Q131" i="10"/>
  <c r="O131" i="10"/>
  <c r="L131" i="10"/>
  <c r="J130" i="10"/>
  <c r="Q130" i="10"/>
  <c r="O130" i="10"/>
  <c r="M130" i="10"/>
  <c r="L130" i="10"/>
  <c r="J129" i="10"/>
  <c r="Q129" i="10"/>
  <c r="O129" i="10"/>
  <c r="L129" i="10"/>
  <c r="J128" i="10"/>
  <c r="M128" i="10"/>
  <c r="Q128" i="10"/>
  <c r="O128" i="10"/>
  <c r="L128" i="10"/>
  <c r="J127" i="10"/>
  <c r="L127" i="10"/>
  <c r="J126" i="10"/>
  <c r="Q126" i="10"/>
  <c r="L126" i="10"/>
  <c r="J125" i="10"/>
  <c r="L125" i="10"/>
  <c r="J124" i="10"/>
  <c r="L124" i="10"/>
  <c r="J123" i="10"/>
  <c r="Q123" i="10"/>
  <c r="O123" i="10"/>
  <c r="L123" i="10"/>
  <c r="J122" i="10"/>
  <c r="Q122" i="10"/>
  <c r="O122" i="10"/>
  <c r="M122" i="10"/>
  <c r="L122" i="10"/>
  <c r="J121" i="10"/>
  <c r="Q121" i="10"/>
  <c r="O121" i="10"/>
  <c r="L121" i="10"/>
  <c r="J120" i="10"/>
  <c r="M120" i="10"/>
  <c r="Q120" i="10"/>
  <c r="O120" i="10"/>
  <c r="L120" i="10"/>
  <c r="J119" i="10"/>
  <c r="L119" i="10"/>
  <c r="J118" i="10"/>
  <c r="L118" i="10"/>
  <c r="J117" i="10"/>
  <c r="L117" i="10"/>
  <c r="J116" i="10"/>
  <c r="L116" i="10"/>
  <c r="J115" i="10"/>
  <c r="Q115" i="10"/>
  <c r="O115" i="10"/>
  <c r="L115" i="10"/>
  <c r="J114" i="10"/>
  <c r="Q114" i="10"/>
  <c r="O114" i="10"/>
  <c r="M114" i="10"/>
  <c r="L114" i="10"/>
  <c r="J113" i="10"/>
  <c r="Q113" i="10"/>
  <c r="O113" i="10"/>
  <c r="L113" i="10"/>
  <c r="J112" i="10"/>
  <c r="M112" i="10"/>
  <c r="Q112" i="10"/>
  <c r="O112" i="10"/>
  <c r="L112" i="10"/>
  <c r="J111" i="10"/>
  <c r="L111" i="10"/>
  <c r="J110" i="10"/>
  <c r="Q110" i="10"/>
  <c r="L110" i="10"/>
  <c r="J109" i="10"/>
  <c r="L109" i="10"/>
  <c r="J108" i="10"/>
  <c r="L108" i="10"/>
  <c r="J107" i="10"/>
  <c r="Q107" i="10"/>
  <c r="O107" i="10"/>
  <c r="L107" i="10"/>
  <c r="J106" i="10"/>
  <c r="Q106" i="10"/>
  <c r="O106" i="10"/>
  <c r="M106" i="10"/>
  <c r="L106" i="10"/>
  <c r="J105" i="10"/>
  <c r="Q105" i="10"/>
  <c r="O105" i="10"/>
  <c r="L105" i="10"/>
  <c r="J104" i="10"/>
  <c r="M104" i="10"/>
  <c r="Q104" i="10"/>
  <c r="O104" i="10"/>
  <c r="L104" i="10"/>
  <c r="J103" i="10"/>
  <c r="L103" i="10"/>
  <c r="J102" i="10"/>
  <c r="L102" i="10"/>
  <c r="J101" i="10"/>
  <c r="L101" i="10"/>
  <c r="J100" i="10"/>
  <c r="L100" i="10"/>
  <c r="J99" i="10"/>
  <c r="Q99" i="10"/>
  <c r="O99" i="10"/>
  <c r="L99" i="10"/>
  <c r="J98" i="10"/>
  <c r="Q98" i="10"/>
  <c r="O98" i="10"/>
  <c r="M98" i="10"/>
  <c r="L98" i="10"/>
  <c r="J97" i="10"/>
  <c r="Q97" i="10"/>
  <c r="O97" i="10"/>
  <c r="L97" i="10"/>
  <c r="J96" i="10"/>
  <c r="M96" i="10"/>
  <c r="Q96" i="10"/>
  <c r="O96" i="10"/>
  <c r="L96" i="10"/>
  <c r="J95" i="10"/>
  <c r="L95" i="10"/>
  <c r="J93" i="10"/>
  <c r="Q93" i="10"/>
  <c r="L93" i="10"/>
  <c r="J92" i="10"/>
  <c r="L92" i="10"/>
  <c r="J91" i="10"/>
  <c r="L91" i="10"/>
  <c r="J90" i="10"/>
  <c r="Q90" i="10"/>
  <c r="O90" i="10"/>
  <c r="L90" i="10"/>
  <c r="J89" i="10"/>
  <c r="Q89" i="10"/>
  <c r="O89" i="10"/>
  <c r="M89" i="10"/>
  <c r="L89" i="10"/>
  <c r="J88" i="10"/>
  <c r="Q88" i="10"/>
  <c r="O88" i="10"/>
  <c r="L88" i="10"/>
  <c r="J87" i="10"/>
  <c r="M87" i="10"/>
  <c r="Q87" i="10"/>
  <c r="O87" i="10"/>
  <c r="L87" i="10"/>
  <c r="J86" i="10"/>
  <c r="L86" i="10"/>
  <c r="J85" i="10"/>
  <c r="L85" i="10"/>
  <c r="J84" i="10"/>
  <c r="L84" i="10"/>
  <c r="J83" i="10"/>
  <c r="L83" i="10"/>
  <c r="J82" i="10"/>
  <c r="Q82" i="10"/>
  <c r="O82" i="10"/>
  <c r="L82" i="10"/>
  <c r="J81" i="10"/>
  <c r="Q81" i="10"/>
  <c r="O81" i="10"/>
  <c r="M81" i="10"/>
  <c r="L81" i="10"/>
  <c r="J80" i="10"/>
  <c r="Q80" i="10"/>
  <c r="O80" i="10"/>
  <c r="L80" i="10"/>
  <c r="J79" i="10"/>
  <c r="M79" i="10"/>
  <c r="Q79" i="10"/>
  <c r="O79" i="10"/>
  <c r="L79" i="10"/>
  <c r="J78" i="10"/>
  <c r="L78" i="10"/>
  <c r="J77" i="10"/>
  <c r="Q77" i="10"/>
  <c r="L77" i="10"/>
  <c r="J75" i="10"/>
  <c r="L75" i="10"/>
  <c r="J74" i="10"/>
  <c r="L74" i="10"/>
  <c r="J73" i="10"/>
  <c r="Q73" i="10"/>
  <c r="O73" i="10"/>
  <c r="L73" i="10"/>
  <c r="J71" i="10"/>
  <c r="Q71" i="10"/>
  <c r="O71" i="10"/>
  <c r="M71" i="10"/>
  <c r="L71" i="10"/>
  <c r="J70" i="10"/>
  <c r="Q70" i="10"/>
  <c r="O70" i="10"/>
  <c r="L70" i="10"/>
  <c r="J69" i="10"/>
  <c r="M69" i="10"/>
  <c r="Q69" i="10"/>
  <c r="O69" i="10"/>
  <c r="L69" i="10"/>
  <c r="J68" i="10"/>
  <c r="L68" i="10"/>
  <c r="J67" i="10"/>
  <c r="L67" i="10"/>
  <c r="J65" i="10"/>
  <c r="L65" i="10"/>
  <c r="J64" i="10"/>
  <c r="L64" i="10"/>
  <c r="J63" i="10"/>
  <c r="Q63" i="10"/>
  <c r="O63" i="10"/>
  <c r="L63" i="10"/>
  <c r="J62" i="10"/>
  <c r="Q62" i="10"/>
  <c r="O62" i="10"/>
  <c r="M62" i="10"/>
  <c r="L62" i="10"/>
  <c r="J61" i="10"/>
  <c r="Q61" i="10"/>
  <c r="O61" i="10"/>
  <c r="L61" i="10"/>
  <c r="J60" i="10"/>
  <c r="M60" i="10"/>
  <c r="Q60" i="10"/>
  <c r="O60" i="10"/>
  <c r="L60" i="10"/>
  <c r="J58" i="10"/>
  <c r="L58" i="10"/>
  <c r="J57" i="10"/>
  <c r="Q57" i="10"/>
  <c r="L57" i="10"/>
  <c r="J56" i="10"/>
  <c r="L56" i="10"/>
  <c r="J55" i="10"/>
  <c r="L55" i="10"/>
  <c r="J54" i="10"/>
  <c r="Q54" i="10"/>
  <c r="O54" i="10"/>
  <c r="L54" i="10"/>
  <c r="J53" i="10"/>
  <c r="Q53" i="10"/>
  <c r="O53" i="10"/>
  <c r="M53" i="10"/>
  <c r="L53" i="10"/>
  <c r="J52" i="10"/>
  <c r="Q52" i="10"/>
  <c r="O52" i="10"/>
  <c r="L52" i="10"/>
  <c r="J51" i="10"/>
  <c r="M51" i="10"/>
  <c r="Q51" i="10"/>
  <c r="O51" i="10"/>
  <c r="L51" i="10"/>
  <c r="J50" i="10"/>
  <c r="L50" i="10"/>
  <c r="J49" i="10"/>
  <c r="L49" i="10"/>
  <c r="J48" i="10"/>
  <c r="L48" i="10"/>
  <c r="J47" i="10"/>
  <c r="L47" i="10"/>
  <c r="J46" i="10"/>
  <c r="Q46" i="10"/>
  <c r="O46" i="10"/>
  <c r="L46" i="10"/>
  <c r="J45" i="10"/>
  <c r="Q45" i="10"/>
  <c r="O45" i="10"/>
  <c r="M45" i="10"/>
  <c r="L45" i="10"/>
  <c r="J44" i="10"/>
  <c r="Q44" i="10"/>
  <c r="O44" i="10"/>
  <c r="L44" i="10"/>
  <c r="J43" i="10"/>
  <c r="M43" i="10"/>
  <c r="Q43" i="10"/>
  <c r="O43" i="10"/>
  <c r="L43" i="10"/>
  <c r="J42" i="10"/>
  <c r="L42" i="10"/>
  <c r="J41" i="10"/>
  <c r="Q41" i="10"/>
  <c r="L41" i="10"/>
  <c r="J40" i="10"/>
  <c r="L40" i="10"/>
  <c r="J39" i="10"/>
  <c r="L39" i="10"/>
  <c r="J38" i="10"/>
  <c r="Q38" i="10"/>
  <c r="O38" i="10"/>
  <c r="L38" i="10"/>
  <c r="J37" i="10"/>
  <c r="Q37" i="10"/>
  <c r="O37" i="10"/>
  <c r="M37" i="10"/>
  <c r="L37" i="10"/>
  <c r="J36" i="10"/>
  <c r="Q36" i="10"/>
  <c r="O36" i="10"/>
  <c r="L36" i="10"/>
  <c r="J35" i="10"/>
  <c r="M35" i="10"/>
  <c r="Q35" i="10"/>
  <c r="O35" i="10"/>
  <c r="L35" i="10"/>
  <c r="J34" i="10"/>
  <c r="L34" i="10"/>
  <c r="J33" i="10"/>
  <c r="L33" i="10"/>
  <c r="J32" i="10"/>
  <c r="L32" i="10"/>
  <c r="J31" i="10"/>
  <c r="L31" i="10"/>
  <c r="J30" i="10"/>
  <c r="Q30" i="10"/>
  <c r="O30" i="10"/>
  <c r="L30" i="10"/>
  <c r="J29" i="10"/>
  <c r="Q29" i="10"/>
  <c r="O29" i="10"/>
  <c r="M29" i="10"/>
  <c r="L29" i="10"/>
  <c r="J28" i="10"/>
  <c r="Q28" i="10"/>
  <c r="O28" i="10"/>
  <c r="L28" i="10"/>
  <c r="J27" i="10"/>
  <c r="M27" i="10"/>
  <c r="Q27" i="10"/>
  <c r="O27" i="10"/>
  <c r="L27" i="10"/>
  <c r="J26" i="10"/>
  <c r="L26" i="10"/>
  <c r="J25" i="10"/>
  <c r="Q25" i="10"/>
  <c r="L25" i="10"/>
  <c r="J24" i="10"/>
  <c r="L24" i="10"/>
  <c r="J23" i="10"/>
  <c r="L23" i="10"/>
  <c r="J22" i="10"/>
  <c r="Q22" i="10"/>
  <c r="O22" i="10"/>
  <c r="L22" i="10"/>
  <c r="J21" i="10"/>
  <c r="Q21" i="10"/>
  <c r="O21" i="10"/>
  <c r="M21" i="10"/>
  <c r="L21" i="10"/>
  <c r="J20" i="10"/>
  <c r="Q20" i="10"/>
  <c r="O20" i="10"/>
  <c r="L20" i="10"/>
  <c r="J19" i="10"/>
  <c r="M19" i="10"/>
  <c r="Q19" i="10"/>
  <c r="O19" i="10"/>
  <c r="L19" i="10"/>
  <c r="J18" i="10"/>
  <c r="L18" i="10"/>
  <c r="J17" i="10"/>
  <c r="L17" i="10"/>
  <c r="J15" i="10"/>
  <c r="L15" i="10"/>
  <c r="J14" i="10"/>
  <c r="Q14" i="10"/>
  <c r="O14" i="10"/>
  <c r="L14" i="10"/>
  <c r="J13" i="10"/>
  <c r="Q13" i="10"/>
  <c r="O13" i="10"/>
  <c r="M13" i="10"/>
  <c r="L13" i="10"/>
  <c r="J11" i="10"/>
  <c r="Q11" i="10"/>
  <c r="O11" i="10"/>
  <c r="L11" i="10"/>
  <c r="J10" i="10"/>
  <c r="M10" i="10"/>
  <c r="Q10" i="10"/>
  <c r="O10" i="10"/>
  <c r="L10" i="10"/>
  <c r="J9" i="10"/>
  <c r="L9" i="10"/>
  <c r="J8" i="10"/>
  <c r="Q8" i="10"/>
  <c r="L8" i="10"/>
  <c r="J7" i="10"/>
  <c r="L7" i="10"/>
  <c r="J6" i="10"/>
  <c r="L6" i="10"/>
  <c r="J5" i="10"/>
  <c r="Q5" i="10"/>
  <c r="O5" i="10"/>
  <c r="L5" i="10"/>
  <c r="J4" i="10"/>
  <c r="Q4" i="10"/>
  <c r="O4" i="10"/>
  <c r="M4" i="10"/>
  <c r="L4" i="10"/>
  <c r="J3" i="10"/>
  <c r="Q3" i="10"/>
  <c r="O3" i="10"/>
  <c r="L3" i="10"/>
  <c r="J2" i="10"/>
  <c r="M2" i="10"/>
  <c r="Q2" i="10"/>
  <c r="O2" i="10"/>
  <c r="L2" i="10"/>
  <c r="M3" i="10"/>
  <c r="M5" i="10"/>
  <c r="M11" i="10"/>
  <c r="M14" i="10"/>
  <c r="M20" i="10"/>
  <c r="M22" i="10"/>
  <c r="M28" i="10"/>
  <c r="M30" i="10"/>
  <c r="M36" i="10"/>
  <c r="M38" i="10"/>
  <c r="M44" i="10"/>
  <c r="M46" i="10"/>
  <c r="M52" i="10"/>
  <c r="M54" i="10"/>
  <c r="M61" i="10"/>
  <c r="M63" i="10"/>
  <c r="M70" i="10"/>
  <c r="M73" i="10"/>
  <c r="M80" i="10"/>
  <c r="M82" i="10"/>
  <c r="M88" i="10"/>
  <c r="M90" i="10"/>
  <c r="M97" i="10"/>
  <c r="M99" i="10"/>
  <c r="M105" i="10"/>
  <c r="M107" i="10"/>
  <c r="M113" i="10"/>
  <c r="M115" i="10"/>
  <c r="M121" i="10"/>
  <c r="M123" i="10"/>
  <c r="M129" i="10"/>
  <c r="M131" i="10"/>
  <c r="M137" i="10"/>
  <c r="M139" i="10"/>
  <c r="M146" i="10"/>
  <c r="M149" i="10"/>
  <c r="M156" i="10"/>
  <c r="M159" i="10"/>
  <c r="M165" i="10"/>
  <c r="M167" i="10"/>
  <c r="M173" i="10"/>
  <c r="M176" i="10"/>
  <c r="M182" i="10"/>
  <c r="M184" i="10"/>
  <c r="M190" i="10"/>
  <c r="M192" i="10"/>
  <c r="M198" i="10"/>
  <c r="M200" i="10"/>
  <c r="M206" i="10"/>
  <c r="M208" i="10"/>
  <c r="M214" i="10"/>
  <c r="M216" i="10"/>
  <c r="M223" i="10"/>
  <c r="M225" i="10"/>
  <c r="M232" i="10"/>
  <c r="M234" i="10"/>
  <c r="M241" i="10"/>
  <c r="M243" i="10"/>
  <c r="M249" i="10"/>
  <c r="M251" i="10"/>
  <c r="M258" i="10"/>
  <c r="M260" i="10"/>
  <c r="M268" i="10"/>
  <c r="M270" i="10"/>
  <c r="M276" i="10"/>
  <c r="M278" i="10"/>
  <c r="M286" i="10"/>
  <c r="M288" i="10"/>
  <c r="M294" i="10"/>
  <c r="M296" i="10"/>
  <c r="M302" i="10"/>
  <c r="M304" i="10"/>
  <c r="M310" i="10"/>
  <c r="M313" i="10"/>
  <c r="M319" i="10"/>
  <c r="M321" i="10"/>
  <c r="M327" i="10"/>
  <c r="M329" i="10"/>
  <c r="M335" i="10"/>
  <c r="M337" i="10"/>
  <c r="M343" i="10"/>
  <c r="M348" i="10"/>
  <c r="M355" i="10"/>
  <c r="M357" i="10"/>
  <c r="M363" i="10"/>
  <c r="M365" i="10"/>
  <c r="M372" i="10"/>
  <c r="M375" i="10"/>
  <c r="M387" i="10"/>
  <c r="M389" i="10"/>
  <c r="M395" i="10"/>
  <c r="M398" i="10"/>
  <c r="M406" i="10"/>
  <c r="M408" i="10"/>
  <c r="M414" i="10"/>
  <c r="M416" i="10"/>
  <c r="M424" i="10"/>
  <c r="M426" i="10"/>
  <c r="M432" i="10"/>
  <c r="M434" i="10"/>
  <c r="M440" i="10"/>
  <c r="M442" i="10"/>
  <c r="M448" i="10"/>
  <c r="M450" i="10"/>
  <c r="M457" i="10"/>
  <c r="M459" i="10"/>
  <c r="M465" i="10"/>
  <c r="M467" i="10"/>
  <c r="M473" i="10"/>
  <c r="M475" i="10"/>
  <c r="M481" i="10"/>
  <c r="M486" i="10"/>
  <c r="M492" i="10"/>
  <c r="M495" i="10"/>
  <c r="M501" i="10"/>
  <c r="M503" i="10"/>
  <c r="M510" i="10"/>
  <c r="M512" i="10"/>
  <c r="M525" i="10"/>
  <c r="M527" i="10"/>
  <c r="M533" i="10"/>
  <c r="M536" i="10"/>
  <c r="M544" i="10"/>
  <c r="M546" i="10"/>
  <c r="M552" i="10"/>
  <c r="M554" i="10"/>
  <c r="M562" i="10"/>
  <c r="M564" i="10"/>
  <c r="M570" i="10"/>
  <c r="M572" i="10"/>
  <c r="M578" i="10"/>
  <c r="M580" i="10"/>
  <c r="M586" i="10"/>
  <c r="M588" i="10"/>
  <c r="M595" i="10"/>
  <c r="M597" i="10"/>
  <c r="M603" i="10"/>
  <c r="M605" i="10"/>
  <c r="M611" i="10"/>
  <c r="M613" i="10"/>
  <c r="M619" i="10"/>
  <c r="M624" i="10"/>
  <c r="M630" i="10"/>
  <c r="M633" i="10"/>
  <c r="M639" i="10"/>
  <c r="M641" i="10"/>
  <c r="M648" i="10"/>
  <c r="M650" i="10"/>
  <c r="M663" i="10"/>
  <c r="M665" i="10"/>
  <c r="M671" i="10"/>
  <c r="M674" i="10"/>
  <c r="M682" i="10"/>
  <c r="M684" i="10"/>
  <c r="M690" i="10"/>
  <c r="M692" i="10"/>
  <c r="M700" i="10"/>
  <c r="M702" i="10"/>
  <c r="M708" i="10"/>
  <c r="M710" i="10"/>
  <c r="M716" i="10"/>
  <c r="M718" i="10"/>
  <c r="M724" i="10"/>
  <c r="M726" i="10"/>
  <c r="M733" i="10"/>
  <c r="M735" i="10"/>
  <c r="M741" i="10"/>
  <c r="M743" i="10"/>
  <c r="M749" i="10"/>
  <c r="M751" i="10"/>
  <c r="M757" i="10"/>
  <c r="M762" i="10"/>
  <c r="M768" i="10"/>
  <c r="M771" i="10"/>
  <c r="M777" i="10"/>
  <c r="M779" i="10"/>
  <c r="M786" i="10"/>
  <c r="M788" i="10"/>
  <c r="M801" i="10"/>
  <c r="M803" i="10"/>
  <c r="M809" i="10"/>
  <c r="M812" i="10"/>
  <c r="M820" i="10"/>
  <c r="M822" i="10"/>
  <c r="M828" i="10"/>
  <c r="M830" i="10"/>
  <c r="M838" i="10"/>
  <c r="M840" i="10"/>
  <c r="M846" i="10"/>
  <c r="M848" i="10"/>
  <c r="M854" i="10"/>
  <c r="M856" i="10"/>
  <c r="M862" i="10"/>
  <c r="M864" i="10"/>
  <c r="M871" i="10"/>
  <c r="M873" i="10"/>
  <c r="M879" i="10"/>
  <c r="M881" i="10"/>
  <c r="M887" i="10"/>
  <c r="M889" i="10"/>
  <c r="M895" i="10"/>
  <c r="M900" i="10"/>
  <c r="M906" i="10"/>
  <c r="M909" i="10"/>
  <c r="M915" i="10"/>
  <c r="M917" i="10"/>
  <c r="M924" i="10"/>
  <c r="M926" i="10"/>
  <c r="M939" i="10"/>
  <c r="M943" i="10"/>
  <c r="M949" i="10"/>
  <c r="M951" i="10"/>
  <c r="M957" i="10"/>
  <c r="M959" i="10"/>
  <c r="M967" i="10"/>
  <c r="M969" i="10"/>
  <c r="M975" i="10"/>
  <c r="M977" i="10"/>
  <c r="M983" i="10"/>
  <c r="M985" i="10"/>
  <c r="M992" i="10"/>
  <c r="M994" i="10"/>
  <c r="M1000" i="10"/>
  <c r="M1002" i="10"/>
  <c r="M1010" i="10"/>
  <c r="M1012" i="10"/>
  <c r="M1018" i="10"/>
  <c r="M1020" i="10"/>
  <c r="M1028" i="10"/>
  <c r="M1030" i="10"/>
  <c r="M1036" i="10"/>
  <c r="M1038" i="10"/>
  <c r="M1046" i="10"/>
  <c r="M1048" i="10"/>
  <c r="M1054" i="10"/>
  <c r="M1056" i="10"/>
  <c r="M1062" i="10"/>
  <c r="M1064" i="10"/>
  <c r="M1070" i="10"/>
  <c r="M1073" i="10"/>
  <c r="M1079" i="10"/>
  <c r="M1081" i="10"/>
  <c r="M1089" i="10"/>
  <c r="M1091" i="10"/>
  <c r="M1097" i="10"/>
  <c r="M1099" i="10"/>
  <c r="M1107" i="10"/>
  <c r="M1109" i="10"/>
  <c r="M1115" i="10"/>
  <c r="M1117" i="10"/>
  <c r="M1125" i="10"/>
  <c r="M1127" i="10"/>
  <c r="M1133" i="10"/>
  <c r="M1135" i="10"/>
  <c r="M1141" i="10"/>
  <c r="M1143" i="10"/>
  <c r="M1149" i="10"/>
  <c r="M1152" i="10"/>
  <c r="M1158" i="10"/>
  <c r="M1160" i="10"/>
  <c r="M1168" i="10"/>
  <c r="M1170" i="10"/>
  <c r="M1176" i="10"/>
  <c r="M1178" i="10"/>
  <c r="M1186" i="10"/>
  <c r="M1188" i="10"/>
  <c r="M1194" i="10"/>
  <c r="M1196" i="10"/>
  <c r="M1204" i="10"/>
  <c r="M1206" i="10"/>
  <c r="M1212" i="10"/>
  <c r="M1214" i="10"/>
  <c r="M1220" i="10"/>
  <c r="M1222" i="10"/>
  <c r="M1228" i="10"/>
  <c r="M1231" i="10"/>
  <c r="M1237" i="10"/>
  <c r="M1239" i="10"/>
  <c r="M1247" i="10"/>
  <c r="M1249" i="10"/>
  <c r="M1255" i="10"/>
  <c r="M1257" i="10"/>
  <c r="M1265" i="10"/>
  <c r="M1267" i="10"/>
  <c r="M1273" i="10"/>
  <c r="M1275" i="10"/>
  <c r="M1283" i="10"/>
  <c r="M1285" i="10"/>
  <c r="M1291" i="10"/>
  <c r="M1293" i="10"/>
  <c r="M1299" i="10"/>
  <c r="M1301" i="10"/>
  <c r="M1307" i="10"/>
  <c r="M1310" i="10"/>
  <c r="M1316" i="10"/>
  <c r="M1318" i="10"/>
  <c r="M1326" i="10"/>
  <c r="M1328" i="10"/>
  <c r="M1334" i="10"/>
  <c r="M1336" i="10"/>
  <c r="M1342" i="10"/>
  <c r="M1345" i="10"/>
  <c r="M1351" i="10"/>
  <c r="M1353" i="10"/>
  <c r="M1359" i="10"/>
  <c r="M1361" i="10"/>
  <c r="M1369" i="10"/>
  <c r="M1381" i="10"/>
  <c r="M1464" i="10"/>
  <c r="M1466" i="10"/>
  <c r="M1472" i="10"/>
  <c r="M1474" i="10"/>
  <c r="M1480" i="10"/>
  <c r="M1482" i="10"/>
  <c r="M1488" i="10"/>
  <c r="M1490" i="10"/>
  <c r="M1497" i="10"/>
  <c r="M1008" i="10"/>
  <c r="M513" i="10"/>
  <c r="M789" i="10"/>
  <c r="M769" i="10"/>
  <c r="M1344" i="10"/>
  <c r="M1398" i="10"/>
  <c r="M1400" i="10"/>
  <c r="M1406" i="10"/>
  <c r="M1408" i="10"/>
  <c r="M1414" i="10"/>
  <c r="M1416" i="10"/>
  <c r="M1422" i="10"/>
  <c r="M1424" i="10"/>
  <c r="M1432" i="10"/>
  <c r="M1434" i="10"/>
  <c r="M1438" i="10"/>
  <c r="M1439" i="10"/>
  <c r="M1440" i="10"/>
  <c r="M1442" i="10"/>
  <c r="M759" i="10"/>
  <c r="M1380" i="10"/>
  <c r="M898" i="10"/>
  <c r="M1436" i="10"/>
  <c r="M516" i="10"/>
  <c r="M518" i="10"/>
  <c r="M790" i="10"/>
  <c r="M792" i="10"/>
  <c r="M931" i="10"/>
  <c r="M1382" i="10"/>
  <c r="M1447" i="10"/>
  <c r="M1449" i="10"/>
  <c r="M1452" i="10"/>
  <c r="M1454" i="10"/>
  <c r="M229" i="10"/>
  <c r="M761" i="10"/>
  <c r="M1004" i="10"/>
  <c r="M1162" i="10"/>
  <c r="M1320" i="10"/>
  <c r="M1431" i="10"/>
  <c r="O95" i="10"/>
  <c r="M95" i="10"/>
  <c r="Q95" i="10"/>
  <c r="Q108" i="10"/>
  <c r="O108" i="10"/>
  <c r="M108" i="10"/>
  <c r="Q244" i="10"/>
  <c r="O244" i="10"/>
  <c r="M244" i="10"/>
  <c r="O300" i="10"/>
  <c r="M300" i="10"/>
  <c r="Q300" i="10"/>
  <c r="Q314" i="10"/>
  <c r="O314" i="10"/>
  <c r="M314" i="10"/>
  <c r="O360" i="10"/>
  <c r="M360" i="10"/>
  <c r="Q360" i="10"/>
  <c r="O437" i="10"/>
  <c r="M437" i="10"/>
  <c r="Q437" i="10"/>
  <c r="O593" i="10"/>
  <c r="M593" i="10"/>
  <c r="Q593" i="10"/>
  <c r="Q606" i="10"/>
  <c r="O606" i="10"/>
  <c r="M606" i="10"/>
  <c r="O696" i="10"/>
  <c r="M696" i="10"/>
  <c r="Q696" i="10"/>
  <c r="Q711" i="10"/>
  <c r="O711" i="10"/>
  <c r="M711" i="10"/>
  <c r="Q797" i="10"/>
  <c r="M797" i="10"/>
  <c r="O797" i="10"/>
  <c r="O833" i="10"/>
  <c r="M833" i="10"/>
  <c r="Q833" i="10"/>
  <c r="Q857" i="10"/>
  <c r="O857" i="10"/>
  <c r="M857" i="10"/>
  <c r="Q867" i="10"/>
  <c r="M867" i="10"/>
  <c r="O867" i="10"/>
  <c r="O903" i="10"/>
  <c r="M903" i="10"/>
  <c r="Q903" i="10"/>
  <c r="O913" i="10"/>
  <c r="M913" i="10"/>
  <c r="Q913" i="10"/>
  <c r="Q934" i="10"/>
  <c r="O934" i="10"/>
  <c r="M934" i="10"/>
  <c r="Q945" i="10"/>
  <c r="M945" i="10"/>
  <c r="O945" i="10"/>
  <c r="O989" i="10"/>
  <c r="M989" i="10"/>
  <c r="Q989" i="10"/>
  <c r="Q1003" i="10"/>
  <c r="O1003" i="10"/>
  <c r="M1003" i="10"/>
  <c r="Q1014" i="10"/>
  <c r="M1014" i="10"/>
  <c r="O1014" i="10"/>
  <c r="O1051" i="10"/>
  <c r="M1051" i="10"/>
  <c r="Q1051" i="10"/>
  <c r="O1060" i="10"/>
  <c r="M1060" i="10"/>
  <c r="Q1060" i="10"/>
  <c r="Q1074" i="10"/>
  <c r="O1074" i="10"/>
  <c r="M1074" i="10"/>
  <c r="Q1084" i="10"/>
  <c r="M1084" i="10"/>
  <c r="O1084" i="10"/>
  <c r="O1122" i="10"/>
  <c r="M1122" i="10"/>
  <c r="Q1122" i="10"/>
  <c r="O1131" i="10"/>
  <c r="M1131" i="10"/>
  <c r="Q1131" i="10"/>
  <c r="Q1144" i="10"/>
  <c r="O1144" i="10"/>
  <c r="M1144" i="10"/>
  <c r="Q1154" i="10"/>
  <c r="M1154" i="10"/>
  <c r="O1154" i="10"/>
  <c r="O1191" i="10"/>
  <c r="M1191" i="10"/>
  <c r="Q1191" i="10"/>
  <c r="O1202" i="10"/>
  <c r="M1202" i="10"/>
  <c r="Q1202" i="10"/>
  <c r="Q1215" i="10"/>
  <c r="O1215" i="10"/>
  <c r="M1215" i="10"/>
  <c r="Q1224" i="10"/>
  <c r="M1224" i="10"/>
  <c r="O1224" i="10"/>
  <c r="O1262" i="10"/>
  <c r="M1262" i="10"/>
  <c r="Q1262" i="10"/>
  <c r="O1271" i="10"/>
  <c r="M1271" i="10"/>
  <c r="Q1271" i="10"/>
  <c r="Q1286" i="10"/>
  <c r="O1286" i="10"/>
  <c r="M1286" i="10"/>
  <c r="Q1295" i="10"/>
  <c r="M1295" i="10"/>
  <c r="O1295" i="10"/>
  <c r="O1331" i="10"/>
  <c r="M1331" i="10"/>
  <c r="Q1331" i="10"/>
  <c r="O1340" i="10"/>
  <c r="M1340" i="10"/>
  <c r="Q1340" i="10"/>
  <c r="Q1354" i="10"/>
  <c r="O1354" i="10"/>
  <c r="M1354" i="10"/>
  <c r="Q1363" i="10"/>
  <c r="M1363" i="10"/>
  <c r="O1363" i="10"/>
  <c r="O1485" i="10"/>
  <c r="M1485" i="10"/>
  <c r="Q1485" i="10"/>
  <c r="O1494" i="10"/>
  <c r="M1494" i="10"/>
  <c r="Q1494" i="10"/>
  <c r="Q927" i="10"/>
  <c r="O927" i="10"/>
  <c r="M927" i="10"/>
  <c r="Q1394" i="10"/>
  <c r="M1394" i="10"/>
  <c r="O1394" i="10"/>
  <c r="O1427" i="10"/>
  <c r="M1427" i="10"/>
  <c r="Q1427" i="10"/>
  <c r="O1430" i="10"/>
  <c r="M1430" i="10"/>
  <c r="Q1430" i="10"/>
  <c r="Q1443" i="10"/>
  <c r="O1443" i="10"/>
  <c r="M1443" i="10"/>
  <c r="Q345" i="10"/>
  <c r="M345" i="10"/>
  <c r="O345" i="10"/>
  <c r="M1388" i="10"/>
  <c r="O1388" i="10"/>
  <c r="Q1388" i="10"/>
  <c r="M1545" i="10"/>
  <c r="O1545" i="10"/>
  <c r="Q1545" i="10"/>
  <c r="Q66" i="10"/>
  <c r="O66" i="10"/>
  <c r="M66" i="10"/>
  <c r="O1652" i="10"/>
  <c r="M1652" i="10"/>
  <c r="Q1652" i="10"/>
  <c r="O17" i="10"/>
  <c r="M17" i="10"/>
  <c r="Q17" i="10"/>
  <c r="O85" i="10"/>
  <c r="M85" i="10"/>
  <c r="Q85" i="10"/>
  <c r="O152" i="10"/>
  <c r="M152" i="10"/>
  <c r="Q152" i="10"/>
  <c r="O370" i="10"/>
  <c r="M370" i="10"/>
  <c r="Q370" i="10"/>
  <c r="Q390" i="10"/>
  <c r="O390" i="10"/>
  <c r="M390" i="10"/>
  <c r="O523" i="10"/>
  <c r="M523" i="10"/>
  <c r="Q523" i="10"/>
  <c r="Q720" i="10"/>
  <c r="M720" i="10"/>
  <c r="O720" i="10"/>
  <c r="O766" i="10"/>
  <c r="M766" i="10"/>
  <c r="Q766" i="10"/>
  <c r="Q780" i="10"/>
  <c r="O780" i="10"/>
  <c r="M780" i="10"/>
  <c r="O26" i="10"/>
  <c r="M26" i="10"/>
  <c r="Q26" i="10"/>
  <c r="Q39" i="10"/>
  <c r="O39" i="10"/>
  <c r="M39" i="10"/>
  <c r="O163" i="10"/>
  <c r="M163" i="10"/>
  <c r="Q163" i="10"/>
  <c r="Q177" i="10"/>
  <c r="O177" i="10"/>
  <c r="M177" i="10"/>
  <c r="O219" i="10"/>
  <c r="M219" i="10"/>
  <c r="Q219" i="10"/>
  <c r="O230" i="10"/>
  <c r="M230" i="10"/>
  <c r="Q230" i="10"/>
  <c r="O291" i="10"/>
  <c r="M291" i="10"/>
  <c r="Q291" i="10"/>
  <c r="O446" i="10"/>
  <c r="M446" i="10"/>
  <c r="Q446" i="10"/>
  <c r="Q460" i="10"/>
  <c r="O460" i="10"/>
  <c r="M460" i="10"/>
  <c r="O507" i="10"/>
  <c r="M507" i="10"/>
  <c r="Q507" i="10"/>
  <c r="Q537" i="10"/>
  <c r="O537" i="10"/>
  <c r="M537" i="10"/>
  <c r="O583" i="10"/>
  <c r="M583" i="10"/>
  <c r="Q583" i="10"/>
  <c r="O660" i="10"/>
  <c r="M660" i="10"/>
  <c r="Q660" i="10"/>
  <c r="O687" i="10"/>
  <c r="M687" i="10"/>
  <c r="Q687" i="10"/>
  <c r="O754" i="10"/>
  <c r="M754" i="10"/>
  <c r="Q754" i="10"/>
  <c r="O844" i="10"/>
  <c r="M844" i="10"/>
  <c r="Q844" i="10"/>
  <c r="O980" i="10"/>
  <c r="M980" i="10"/>
  <c r="Q980" i="10"/>
  <c r="O9" i="10"/>
  <c r="M9" i="10"/>
  <c r="Q9" i="10"/>
  <c r="Q23" i="10"/>
  <c r="O23" i="10"/>
  <c r="M23" i="10"/>
  <c r="O67" i="10"/>
  <c r="M67" i="10"/>
  <c r="Q67" i="10"/>
  <c r="O78" i="10"/>
  <c r="M78" i="10"/>
  <c r="Q78" i="10"/>
  <c r="Q91" i="10"/>
  <c r="O91" i="10"/>
  <c r="M91" i="10"/>
  <c r="O134" i="10"/>
  <c r="M134" i="10"/>
  <c r="Q134" i="10"/>
  <c r="O144" i="10"/>
  <c r="M144" i="10"/>
  <c r="Q144" i="10"/>
  <c r="Q160" i="10"/>
  <c r="O160" i="10"/>
  <c r="M160" i="10"/>
  <c r="O203" i="10"/>
  <c r="M203" i="10"/>
  <c r="Q203" i="10"/>
  <c r="O212" i="10"/>
  <c r="M212" i="10"/>
  <c r="Q212" i="10"/>
  <c r="Q226" i="10"/>
  <c r="O226" i="10"/>
  <c r="M226" i="10"/>
  <c r="O273" i="10"/>
  <c r="M273" i="10"/>
  <c r="Q273" i="10"/>
  <c r="O284" i="10"/>
  <c r="M284" i="10"/>
  <c r="Q284" i="10"/>
  <c r="Q297" i="10"/>
  <c r="O297" i="10"/>
  <c r="M297" i="10"/>
  <c r="O340" i="10"/>
  <c r="M340" i="10"/>
  <c r="Q340" i="10"/>
  <c r="O352" i="10"/>
  <c r="M352" i="10"/>
  <c r="Q352" i="10"/>
  <c r="Q366" i="10"/>
  <c r="O366" i="10"/>
  <c r="M366" i="10"/>
  <c r="O419" i="10"/>
  <c r="M419" i="10"/>
  <c r="Q419" i="10"/>
  <c r="O430" i="10"/>
  <c r="M430" i="10"/>
  <c r="Q430" i="10"/>
  <c r="Q443" i="10"/>
  <c r="O443" i="10"/>
  <c r="M443" i="10"/>
  <c r="O489" i="10"/>
  <c r="M489" i="10"/>
  <c r="Q489" i="10"/>
  <c r="O499" i="10"/>
  <c r="M499" i="10"/>
  <c r="Q499" i="10"/>
  <c r="Q520" i="10"/>
  <c r="O520" i="10"/>
  <c r="M520" i="10"/>
  <c r="O567" i="10"/>
  <c r="M567" i="10"/>
  <c r="Q567" i="10"/>
  <c r="O576" i="10"/>
  <c r="M576" i="10"/>
  <c r="Q576" i="10"/>
  <c r="Q590" i="10"/>
  <c r="O590" i="10"/>
  <c r="M590" i="10"/>
  <c r="O636" i="10"/>
  <c r="M636" i="10"/>
  <c r="Q636" i="10"/>
  <c r="O646" i="10"/>
  <c r="M646" i="10"/>
  <c r="Q646" i="10"/>
  <c r="O668" i="10"/>
  <c r="M668" i="10"/>
  <c r="Q668" i="10"/>
  <c r="O678" i="10"/>
  <c r="M678" i="10"/>
  <c r="Q678" i="10"/>
  <c r="Q693" i="10"/>
  <c r="O693" i="10"/>
  <c r="M693" i="10"/>
  <c r="Q704" i="10"/>
  <c r="M704" i="10"/>
  <c r="O704" i="10"/>
  <c r="O738" i="10"/>
  <c r="M738" i="10"/>
  <c r="Q738" i="10"/>
  <c r="O747" i="10"/>
  <c r="M747" i="10"/>
  <c r="Q747" i="10"/>
  <c r="Q763" i="10"/>
  <c r="O763" i="10"/>
  <c r="M763" i="10"/>
  <c r="Q773" i="10"/>
  <c r="M773" i="10"/>
  <c r="O773" i="10"/>
  <c r="O815" i="10"/>
  <c r="M815" i="10"/>
  <c r="Q815" i="10"/>
  <c r="O826" i="10"/>
  <c r="M826" i="10"/>
  <c r="Q826" i="10"/>
  <c r="Q841" i="10"/>
  <c r="O841" i="10"/>
  <c r="M841" i="10"/>
  <c r="Q850" i="10"/>
  <c r="M850" i="10"/>
  <c r="O850" i="10"/>
  <c r="O884" i="10"/>
  <c r="M884" i="10"/>
  <c r="Q884" i="10"/>
  <c r="O893" i="10"/>
  <c r="M893" i="10"/>
  <c r="Q893" i="10"/>
  <c r="Q910" i="10"/>
  <c r="O910" i="10"/>
  <c r="M910" i="10"/>
  <c r="Q919" i="10"/>
  <c r="M919" i="10"/>
  <c r="O919" i="10"/>
  <c r="O964" i="10"/>
  <c r="M964" i="10"/>
  <c r="Q964" i="10"/>
  <c r="O973" i="10"/>
  <c r="M973" i="10"/>
  <c r="Q973" i="10"/>
  <c r="Q986" i="10"/>
  <c r="O986" i="10"/>
  <c r="M986" i="10"/>
  <c r="Q996" i="10"/>
  <c r="M996" i="10"/>
  <c r="O996" i="10"/>
  <c r="O1033" i="10"/>
  <c r="M1033" i="10"/>
  <c r="Q1033" i="10"/>
  <c r="O1044" i="10"/>
  <c r="M1044" i="10"/>
  <c r="Q1044" i="10"/>
  <c r="Q1057" i="10"/>
  <c r="O1057" i="10"/>
  <c r="M1057" i="10"/>
  <c r="Q1066" i="10"/>
  <c r="M1066" i="10"/>
  <c r="O1066" i="10"/>
  <c r="O1104" i="10"/>
  <c r="M1104" i="10"/>
  <c r="Q1104" i="10"/>
  <c r="O1113" i="10"/>
  <c r="M1113" i="10"/>
  <c r="Q1113" i="10"/>
  <c r="Q1128" i="10"/>
  <c r="O1128" i="10"/>
  <c r="M1128" i="10"/>
  <c r="Q1137" i="10"/>
  <c r="M1137" i="10"/>
  <c r="O1137" i="10"/>
  <c r="O1173" i="10"/>
  <c r="M1173" i="10"/>
  <c r="Q1173" i="10"/>
  <c r="O1184" i="10"/>
  <c r="M1184" i="10"/>
  <c r="Q1184" i="10"/>
  <c r="Q1197" i="10"/>
  <c r="O1197" i="10"/>
  <c r="M1197" i="10"/>
  <c r="Q1208" i="10"/>
  <c r="M1208" i="10"/>
  <c r="O1208" i="10"/>
  <c r="O1243" i="10"/>
  <c r="M1243" i="10"/>
  <c r="Q1243" i="10"/>
  <c r="O1253" i="10"/>
  <c r="M1253" i="10"/>
  <c r="Q1253" i="10"/>
  <c r="Q1268" i="10"/>
  <c r="O1268" i="10"/>
  <c r="M1268" i="10"/>
  <c r="Q1277" i="10"/>
  <c r="M1277" i="10"/>
  <c r="O1277" i="10"/>
  <c r="O1313" i="10"/>
  <c r="M1313" i="10"/>
  <c r="Q1313" i="10"/>
  <c r="O1323" i="10"/>
  <c r="M1323" i="10"/>
  <c r="Q1323" i="10"/>
  <c r="Q1337" i="10"/>
  <c r="O1337" i="10"/>
  <c r="M1337" i="10"/>
  <c r="Q1347" i="10"/>
  <c r="M1347" i="10"/>
  <c r="O1347" i="10"/>
  <c r="O1469" i="10"/>
  <c r="M1469" i="10"/>
  <c r="Q1469" i="10"/>
  <c r="O1478" i="10"/>
  <c r="M1478" i="10"/>
  <c r="Q1478" i="10"/>
  <c r="Q1491" i="10"/>
  <c r="O1491" i="10"/>
  <c r="M1491" i="10"/>
  <c r="Q1167" i="10"/>
  <c r="M1167" i="10"/>
  <c r="O1167" i="10"/>
  <c r="O1411" i="10"/>
  <c r="M1411" i="10"/>
  <c r="Q1411" i="10"/>
  <c r="O1420" i="10"/>
  <c r="M1420" i="10"/>
  <c r="Q1420" i="10"/>
  <c r="Q1435" i="10"/>
  <c r="O1435" i="10"/>
  <c r="M1435" i="10"/>
  <c r="Q1378" i="10"/>
  <c r="M1378" i="10"/>
  <c r="O1378" i="10"/>
  <c r="Q652" i="10"/>
  <c r="O652" i="10"/>
  <c r="M652" i="10"/>
  <c r="Q794" i="10"/>
  <c r="M794" i="10"/>
  <c r="O794" i="10"/>
  <c r="Q1383" i="10"/>
  <c r="O1383" i="10"/>
  <c r="M1383" i="10"/>
  <c r="M1391" i="10"/>
  <c r="O1391" i="10"/>
  <c r="Q1391" i="10"/>
  <c r="M1604" i="10"/>
  <c r="Q1604" i="10"/>
  <c r="O1604" i="10"/>
  <c r="M1587" i="10"/>
  <c r="O1587" i="10"/>
  <c r="Q1587" i="10"/>
  <c r="O1501" i="10"/>
  <c r="M1501" i="10"/>
  <c r="Q1501" i="10"/>
  <c r="Q6" i="10"/>
  <c r="O6" i="10"/>
  <c r="M6" i="10"/>
  <c r="O49" i="10"/>
  <c r="M49" i="10"/>
  <c r="Q49" i="10"/>
  <c r="O58" i="10"/>
  <c r="M58" i="10"/>
  <c r="Q58" i="10"/>
  <c r="Q74" i="10"/>
  <c r="O74" i="10"/>
  <c r="M74" i="10"/>
  <c r="O118" i="10"/>
  <c r="M118" i="10"/>
  <c r="Q118" i="10"/>
  <c r="O127" i="10"/>
  <c r="M127" i="10"/>
  <c r="Q127" i="10"/>
  <c r="Q140" i="10"/>
  <c r="O140" i="10"/>
  <c r="M140" i="10"/>
  <c r="O187" i="10"/>
  <c r="M187" i="10"/>
  <c r="Q187" i="10"/>
  <c r="O196" i="10"/>
  <c r="M196" i="10"/>
  <c r="Q196" i="10"/>
  <c r="Q209" i="10"/>
  <c r="O209" i="10"/>
  <c r="M209" i="10"/>
  <c r="O254" i="10"/>
  <c r="M254" i="10"/>
  <c r="Q254" i="10"/>
  <c r="O266" i="10"/>
  <c r="M266" i="10"/>
  <c r="Q266" i="10"/>
  <c r="Q279" i="10"/>
  <c r="O279" i="10"/>
  <c r="M279" i="10"/>
  <c r="O324" i="10"/>
  <c r="M324" i="10"/>
  <c r="Q324" i="10"/>
  <c r="O333" i="10"/>
  <c r="M333" i="10"/>
  <c r="Q333" i="10"/>
  <c r="Q349" i="10"/>
  <c r="O349" i="10"/>
  <c r="M349" i="10"/>
  <c r="O401" i="10"/>
  <c r="M401" i="10"/>
  <c r="Q401" i="10"/>
  <c r="O412" i="10"/>
  <c r="M412" i="10"/>
  <c r="Q412" i="10"/>
  <c r="Q427" i="10"/>
  <c r="O427" i="10"/>
  <c r="M427" i="10"/>
  <c r="O470" i="10"/>
  <c r="M470" i="10"/>
  <c r="Q470" i="10"/>
  <c r="O479" i="10"/>
  <c r="M479" i="10"/>
  <c r="Q479" i="10"/>
  <c r="Q496" i="10"/>
  <c r="O496" i="10"/>
  <c r="M496" i="10"/>
  <c r="O549" i="10"/>
  <c r="M549" i="10"/>
  <c r="Q549" i="10"/>
  <c r="O558" i="10"/>
  <c r="M558" i="10"/>
  <c r="Q558" i="10"/>
  <c r="Q573" i="10"/>
  <c r="O573" i="10"/>
  <c r="M573" i="10"/>
  <c r="O616" i="10"/>
  <c r="M616" i="10"/>
  <c r="Q616" i="10"/>
  <c r="O628" i="10"/>
  <c r="M628" i="10"/>
  <c r="Q628" i="10"/>
  <c r="Q642" i="10"/>
  <c r="O642" i="10"/>
  <c r="M642" i="10"/>
  <c r="M1600" i="10"/>
  <c r="Q1600" i="10"/>
  <c r="O1600" i="10"/>
  <c r="M1580" i="10"/>
  <c r="Q1580" i="10"/>
  <c r="O1580" i="10"/>
  <c r="M1557" i="10"/>
  <c r="O1557" i="10"/>
  <c r="Q1557" i="10"/>
  <c r="M1546" i="10"/>
  <c r="O1546" i="10"/>
  <c r="Q1546" i="10"/>
  <c r="O33" i="10"/>
  <c r="M33" i="10"/>
  <c r="Q33" i="10"/>
  <c r="O42" i="10"/>
  <c r="M42" i="10"/>
  <c r="Q42" i="10"/>
  <c r="Q55" i="10"/>
  <c r="O55" i="10"/>
  <c r="M55" i="10"/>
  <c r="O102" i="10"/>
  <c r="M102" i="10"/>
  <c r="Q102" i="10"/>
  <c r="O111" i="10"/>
  <c r="M111" i="10"/>
  <c r="Q111" i="10"/>
  <c r="Q124" i="10"/>
  <c r="O124" i="10"/>
  <c r="M124" i="10"/>
  <c r="O170" i="10"/>
  <c r="M170" i="10"/>
  <c r="Q170" i="10"/>
  <c r="O180" i="10"/>
  <c r="M180" i="10"/>
  <c r="Q180" i="10"/>
  <c r="Q193" i="10"/>
  <c r="O193" i="10"/>
  <c r="M193" i="10"/>
  <c r="O237" i="10"/>
  <c r="M237" i="10"/>
  <c r="Q237" i="10"/>
  <c r="O247" i="10"/>
  <c r="M247" i="10"/>
  <c r="Q247" i="10"/>
  <c r="Q261" i="10"/>
  <c r="O261" i="10"/>
  <c r="M261" i="10"/>
  <c r="O307" i="10"/>
  <c r="M307" i="10"/>
  <c r="Q307" i="10"/>
  <c r="O317" i="10"/>
  <c r="M317" i="10"/>
  <c r="Q317" i="10"/>
  <c r="Q330" i="10"/>
  <c r="O330" i="10"/>
  <c r="M330" i="10"/>
  <c r="O384" i="10"/>
  <c r="M384" i="10"/>
  <c r="Q384" i="10"/>
  <c r="O393" i="10"/>
  <c r="M393" i="10"/>
  <c r="Q393" i="10"/>
  <c r="Q409" i="10"/>
  <c r="O409" i="10"/>
  <c r="M409" i="10"/>
  <c r="O454" i="10"/>
  <c r="M454" i="10"/>
  <c r="Q454" i="10"/>
  <c r="O463" i="10"/>
  <c r="M463" i="10"/>
  <c r="Q463" i="10"/>
  <c r="Q476" i="10"/>
  <c r="O476" i="10"/>
  <c r="M476" i="10"/>
  <c r="O530" i="10"/>
  <c r="M530" i="10"/>
  <c r="Q530" i="10"/>
  <c r="O540" i="10"/>
  <c r="M540" i="10"/>
  <c r="Q540" i="10"/>
  <c r="Q555" i="10"/>
  <c r="O555" i="10"/>
  <c r="M555" i="10"/>
  <c r="O600" i="10"/>
  <c r="M600" i="10"/>
  <c r="Q600" i="10"/>
  <c r="O609" i="10"/>
  <c r="M609" i="10"/>
  <c r="Q609" i="10"/>
  <c r="Q625" i="10"/>
  <c r="O625" i="10"/>
  <c r="M625" i="10"/>
  <c r="M1605" i="10"/>
  <c r="O1605" i="10"/>
  <c r="Q1605" i="10"/>
  <c r="M1641" i="10"/>
  <c r="Q1641" i="10"/>
  <c r="O1641" i="10"/>
  <c r="O8" i="10"/>
  <c r="M8" i="10"/>
  <c r="O18" i="10"/>
  <c r="M18" i="10"/>
  <c r="Q18" i="10"/>
  <c r="O25" i="10"/>
  <c r="M25" i="10"/>
  <c r="O34" i="10"/>
  <c r="M34" i="10"/>
  <c r="Q34" i="10"/>
  <c r="O41" i="10"/>
  <c r="M41" i="10"/>
  <c r="O50" i="10"/>
  <c r="M50" i="10"/>
  <c r="Q50" i="10"/>
  <c r="O57" i="10"/>
  <c r="M57" i="10"/>
  <c r="O68" i="10"/>
  <c r="M68" i="10"/>
  <c r="Q68" i="10"/>
  <c r="O77" i="10"/>
  <c r="M77" i="10"/>
  <c r="O86" i="10"/>
  <c r="M86" i="10"/>
  <c r="Q86" i="10"/>
  <c r="O93" i="10"/>
  <c r="M93" i="10"/>
  <c r="O103" i="10"/>
  <c r="M103" i="10"/>
  <c r="Q103" i="10"/>
  <c r="O110" i="10"/>
  <c r="M110" i="10"/>
  <c r="O119" i="10"/>
  <c r="M119" i="10"/>
  <c r="Q119" i="10"/>
  <c r="O126" i="10"/>
  <c r="M126" i="10"/>
  <c r="O135" i="10"/>
  <c r="M135" i="10"/>
  <c r="Q135" i="10"/>
  <c r="O143" i="10"/>
  <c r="M143" i="10"/>
  <c r="O153" i="10"/>
  <c r="M153" i="10"/>
  <c r="Q153" i="10"/>
  <c r="O162" i="10"/>
  <c r="M162" i="10"/>
  <c r="O171" i="10"/>
  <c r="M171" i="10"/>
  <c r="Q171" i="10"/>
  <c r="O179" i="10"/>
  <c r="M179" i="10"/>
  <c r="O188" i="10"/>
  <c r="M188" i="10"/>
  <c r="Q188" i="10"/>
  <c r="O195" i="10"/>
  <c r="M195" i="10"/>
  <c r="O204" i="10"/>
  <c r="M204" i="10"/>
  <c r="Q204" i="10"/>
  <c r="O211" i="10"/>
  <c r="M211" i="10"/>
  <c r="O220" i="10"/>
  <c r="M220" i="10"/>
  <c r="Q220" i="10"/>
  <c r="O228" i="10"/>
  <c r="M228" i="10"/>
  <c r="O239" i="10"/>
  <c r="M239" i="10"/>
  <c r="Q239" i="10"/>
  <c r="O246" i="10"/>
  <c r="M246" i="10"/>
  <c r="O255" i="10"/>
  <c r="M255" i="10"/>
  <c r="Q255" i="10"/>
  <c r="O263" i="10"/>
  <c r="M263" i="10"/>
  <c r="O274" i="10"/>
  <c r="M274" i="10"/>
  <c r="Q274" i="10"/>
  <c r="O281" i="10"/>
  <c r="M281" i="10"/>
  <c r="O292" i="10"/>
  <c r="M292" i="10"/>
  <c r="Q292" i="10"/>
  <c r="O299" i="10"/>
  <c r="M299" i="10"/>
  <c r="O308" i="10"/>
  <c r="M308" i="10"/>
  <c r="Q308" i="10"/>
  <c r="O316" i="10"/>
  <c r="M316" i="10"/>
  <c r="O325" i="10"/>
  <c r="M325" i="10"/>
  <c r="Q325" i="10"/>
  <c r="O332" i="10"/>
  <c r="M332" i="10"/>
  <c r="O341" i="10"/>
  <c r="M341" i="10"/>
  <c r="Q341" i="10"/>
  <c r="O351" i="10"/>
  <c r="M351" i="10"/>
  <c r="O361" i="10"/>
  <c r="M361" i="10"/>
  <c r="Q361" i="10"/>
  <c r="O369" i="10"/>
  <c r="M369" i="10"/>
  <c r="O385" i="10"/>
  <c r="M385" i="10"/>
  <c r="Q385" i="10"/>
  <c r="O392" i="10"/>
  <c r="M392" i="10"/>
  <c r="O402" i="10"/>
  <c r="M402" i="10"/>
  <c r="Q402" i="10"/>
  <c r="O411" i="10"/>
  <c r="M411" i="10"/>
  <c r="O420" i="10"/>
  <c r="M420" i="10"/>
  <c r="Q420" i="10"/>
  <c r="O429" i="10"/>
  <c r="M429" i="10"/>
  <c r="O438" i="10"/>
  <c r="M438" i="10"/>
  <c r="Q438" i="10"/>
  <c r="O445" i="10"/>
  <c r="M445" i="10"/>
  <c r="O455" i="10"/>
  <c r="M455" i="10"/>
  <c r="Q455" i="10"/>
  <c r="O462" i="10"/>
  <c r="M462" i="10"/>
  <c r="O471" i="10"/>
  <c r="M471" i="10"/>
  <c r="Q471" i="10"/>
  <c r="O478" i="10"/>
  <c r="M478" i="10"/>
  <c r="O490" i="10"/>
  <c r="M490" i="10"/>
  <c r="Q490" i="10"/>
  <c r="O498" i="10"/>
  <c r="M498" i="10"/>
  <c r="O508" i="10"/>
  <c r="M508" i="10"/>
  <c r="Q508" i="10"/>
  <c r="O522" i="10"/>
  <c r="M522" i="10"/>
  <c r="O531" i="10"/>
  <c r="M531" i="10"/>
  <c r="Q531" i="10"/>
  <c r="O539" i="10"/>
  <c r="M539" i="10"/>
  <c r="O550" i="10"/>
  <c r="M550" i="10"/>
  <c r="Q550" i="10"/>
  <c r="O557" i="10"/>
  <c r="M557" i="10"/>
  <c r="O568" i="10"/>
  <c r="M568" i="10"/>
  <c r="Q568" i="10"/>
  <c r="O575" i="10"/>
  <c r="M575" i="10"/>
  <c r="O584" i="10"/>
  <c r="M584" i="10"/>
  <c r="Q584" i="10"/>
  <c r="O592" i="10"/>
  <c r="M592" i="10"/>
  <c r="O601" i="10"/>
  <c r="M601" i="10"/>
  <c r="Q601" i="10"/>
  <c r="O608" i="10"/>
  <c r="M608" i="10"/>
  <c r="O617" i="10"/>
  <c r="M617" i="10"/>
  <c r="Q617" i="10"/>
  <c r="O627" i="10"/>
  <c r="M627" i="10"/>
  <c r="O637" i="10"/>
  <c r="M637" i="10"/>
  <c r="Q637" i="10"/>
  <c r="O645" i="10"/>
  <c r="M645" i="10"/>
  <c r="O661" i="10"/>
  <c r="M661" i="10"/>
  <c r="Q661" i="10"/>
  <c r="Q675" i="10"/>
  <c r="O675" i="10"/>
  <c r="M675" i="10"/>
  <c r="Q686" i="10"/>
  <c r="M686" i="10"/>
  <c r="O686" i="10"/>
  <c r="O721" i="10"/>
  <c r="M721" i="10"/>
  <c r="Q721" i="10"/>
  <c r="O731" i="10"/>
  <c r="M731" i="10"/>
  <c r="Q731" i="10"/>
  <c r="Q744" i="10"/>
  <c r="O744" i="10"/>
  <c r="M744" i="10"/>
  <c r="Q753" i="10"/>
  <c r="M753" i="10"/>
  <c r="O753" i="10"/>
  <c r="O798" i="10"/>
  <c r="M798" i="10"/>
  <c r="Q798" i="10"/>
  <c r="O807" i="10"/>
  <c r="M807" i="10"/>
  <c r="Q807" i="10"/>
  <c r="Q823" i="10"/>
  <c r="O823" i="10"/>
  <c r="M823" i="10"/>
  <c r="Q832" i="10"/>
  <c r="M832" i="10"/>
  <c r="O832" i="10"/>
  <c r="O868" i="10"/>
  <c r="M868" i="10"/>
  <c r="Q868" i="10"/>
  <c r="O877" i="10"/>
  <c r="M877" i="10"/>
  <c r="Q877" i="10"/>
  <c r="Q890" i="10"/>
  <c r="O890" i="10"/>
  <c r="M890" i="10"/>
  <c r="Q902" i="10"/>
  <c r="M902" i="10"/>
  <c r="O902" i="10"/>
  <c r="O946" i="10"/>
  <c r="M946" i="10"/>
  <c r="Q946" i="10"/>
  <c r="O955" i="10"/>
  <c r="M955" i="10"/>
  <c r="Q955" i="10"/>
  <c r="Q970" i="10"/>
  <c r="O970" i="10"/>
  <c r="M970" i="10"/>
  <c r="Q979" i="10"/>
  <c r="M979" i="10"/>
  <c r="O979" i="10"/>
  <c r="O1015" i="10"/>
  <c r="M1015" i="10"/>
  <c r="Q1015" i="10"/>
  <c r="O1026" i="10"/>
  <c r="M1026" i="10"/>
  <c r="Q1026" i="10"/>
  <c r="Q1039" i="10"/>
  <c r="O1039" i="10"/>
  <c r="M1039" i="10"/>
  <c r="Q1050" i="10"/>
  <c r="M1050" i="10"/>
  <c r="O1050" i="10"/>
  <c r="O1085" i="10"/>
  <c r="M1085" i="10"/>
  <c r="Q1085" i="10"/>
  <c r="O1095" i="10"/>
  <c r="M1095" i="10"/>
  <c r="Q1095" i="10"/>
  <c r="Q1110" i="10"/>
  <c r="O1110" i="10"/>
  <c r="M1110" i="10"/>
  <c r="Q1119" i="10"/>
  <c r="M1119" i="10"/>
  <c r="O1119" i="10"/>
  <c r="O1155" i="10"/>
  <c r="M1155" i="10"/>
  <c r="Q1155" i="10"/>
  <c r="O1165" i="10"/>
  <c r="M1165" i="10"/>
  <c r="Q1165" i="10"/>
  <c r="Q1179" i="10"/>
  <c r="O1179" i="10"/>
  <c r="M1179" i="10"/>
  <c r="Q1190" i="10"/>
  <c r="M1190" i="10"/>
  <c r="O1190" i="10"/>
  <c r="O1225" i="10"/>
  <c r="M1225" i="10"/>
  <c r="Q1225" i="10"/>
  <c r="O1235" i="10"/>
  <c r="M1235" i="10"/>
  <c r="Q1235" i="10"/>
  <c r="Q1250" i="10"/>
  <c r="O1250" i="10"/>
  <c r="M1250" i="10"/>
  <c r="Q1261" i="10"/>
  <c r="M1261" i="10"/>
  <c r="O1261" i="10"/>
  <c r="O1296" i="10"/>
  <c r="M1296" i="10"/>
  <c r="Q1296" i="10"/>
  <c r="O1305" i="10"/>
  <c r="M1305" i="10"/>
  <c r="Q1305" i="10"/>
  <c r="Q1319" i="10"/>
  <c r="O1319" i="10"/>
  <c r="M1319" i="10"/>
  <c r="Q1330" i="10"/>
  <c r="M1330" i="10"/>
  <c r="O1330" i="10"/>
  <c r="O1364" i="10"/>
  <c r="M1364" i="10"/>
  <c r="Q1364" i="10"/>
  <c r="O1462" i="10"/>
  <c r="M1462" i="10"/>
  <c r="Q1462" i="10"/>
  <c r="Q1475" i="10"/>
  <c r="O1475" i="10"/>
  <c r="M1475" i="10"/>
  <c r="Q1484" i="10"/>
  <c r="M1484" i="10"/>
  <c r="O1484" i="10"/>
  <c r="O1395" i="10"/>
  <c r="M1395" i="10"/>
  <c r="Q1395" i="10"/>
  <c r="O1404" i="10"/>
  <c r="M1404" i="10"/>
  <c r="Q1404" i="10"/>
  <c r="Q1417" i="10"/>
  <c r="O1417" i="10"/>
  <c r="M1417" i="10"/>
  <c r="Q1426" i="10"/>
  <c r="M1426" i="10"/>
  <c r="O1426" i="10"/>
  <c r="O484" i="10"/>
  <c r="M484" i="10"/>
  <c r="Q484" i="10"/>
  <c r="O377" i="10"/>
  <c r="Q377" i="10"/>
  <c r="M377" i="10"/>
  <c r="O514" i="10"/>
  <c r="M514" i="10"/>
  <c r="Q514" i="10"/>
  <c r="O654" i="10"/>
  <c r="M654" i="10"/>
  <c r="O929" i="10"/>
  <c r="M929" i="10"/>
  <c r="Q929" i="10"/>
  <c r="O1385" i="10"/>
  <c r="M1385" i="10"/>
  <c r="M1616" i="10"/>
  <c r="Q1616" i="10"/>
  <c r="M1608" i="10"/>
  <c r="O1608" i="10"/>
  <c r="Q1608" i="10"/>
  <c r="M1583" i="10"/>
  <c r="Q1583" i="10"/>
  <c r="O1568" i="10"/>
  <c r="M1568" i="10"/>
  <c r="Q1568" i="10"/>
  <c r="O1637" i="10"/>
  <c r="Q1637" i="10"/>
  <c r="M1637" i="10"/>
  <c r="Q15" i="10"/>
  <c r="O15" i="10"/>
  <c r="M15" i="10"/>
  <c r="Q31" i="10"/>
  <c r="O31" i="10"/>
  <c r="M31" i="10"/>
  <c r="Q47" i="10"/>
  <c r="O47" i="10"/>
  <c r="M47" i="10"/>
  <c r="Q64" i="10"/>
  <c r="O64" i="10"/>
  <c r="M64" i="10"/>
  <c r="Q83" i="10"/>
  <c r="O83" i="10"/>
  <c r="M83" i="10"/>
  <c r="Q100" i="10"/>
  <c r="O100" i="10"/>
  <c r="M100" i="10"/>
  <c r="Q116" i="10"/>
  <c r="O116" i="10"/>
  <c r="M116" i="10"/>
  <c r="Q132" i="10"/>
  <c r="O132" i="10"/>
  <c r="M132" i="10"/>
  <c r="Q150" i="10"/>
  <c r="O150" i="10"/>
  <c r="M150" i="10"/>
  <c r="Q168" i="10"/>
  <c r="O168" i="10"/>
  <c r="M168" i="10"/>
  <c r="Q185" i="10"/>
  <c r="O185" i="10"/>
  <c r="M185" i="10"/>
  <c r="Q201" i="10"/>
  <c r="O201" i="10"/>
  <c r="M201" i="10"/>
  <c r="Q217" i="10"/>
  <c r="O217" i="10"/>
  <c r="M217" i="10"/>
  <c r="Q235" i="10"/>
  <c r="O235" i="10"/>
  <c r="M235" i="10"/>
  <c r="Q252" i="10"/>
  <c r="O252" i="10"/>
  <c r="M252" i="10"/>
  <c r="Q271" i="10"/>
  <c r="O271" i="10"/>
  <c r="M271" i="10"/>
  <c r="Q289" i="10"/>
  <c r="O289" i="10"/>
  <c r="M289" i="10"/>
  <c r="Q305" i="10"/>
  <c r="O305" i="10"/>
  <c r="M305" i="10"/>
  <c r="Q322" i="10"/>
  <c r="O322" i="10"/>
  <c r="M322" i="10"/>
  <c r="Q338" i="10"/>
  <c r="O338" i="10"/>
  <c r="M338" i="10"/>
  <c r="Q358" i="10"/>
  <c r="O358" i="10"/>
  <c r="M358" i="10"/>
  <c r="Q382" i="10"/>
  <c r="O382" i="10"/>
  <c r="M382" i="10"/>
  <c r="Q399" i="10"/>
  <c r="O399" i="10"/>
  <c r="M399" i="10"/>
  <c r="Q417" i="10"/>
  <c r="O417" i="10"/>
  <c r="M417" i="10"/>
  <c r="Q435" i="10"/>
  <c r="O435" i="10"/>
  <c r="M435" i="10"/>
  <c r="Q452" i="10"/>
  <c r="O452" i="10"/>
  <c r="M452" i="10"/>
  <c r="Q468" i="10"/>
  <c r="O468" i="10"/>
  <c r="M468" i="10"/>
  <c r="Q487" i="10"/>
  <c r="O487" i="10"/>
  <c r="M487" i="10"/>
  <c r="Q504" i="10"/>
  <c r="O504" i="10"/>
  <c r="M504" i="10"/>
  <c r="Q528" i="10"/>
  <c r="O528" i="10"/>
  <c r="M528" i="10"/>
  <c r="Q547" i="10"/>
  <c r="O547" i="10"/>
  <c r="M547" i="10"/>
  <c r="Q565" i="10"/>
  <c r="O565" i="10"/>
  <c r="M565" i="10"/>
  <c r="Q581" i="10"/>
  <c r="O581" i="10"/>
  <c r="M581" i="10"/>
  <c r="Q598" i="10"/>
  <c r="O598" i="10"/>
  <c r="M598" i="10"/>
  <c r="Q614" i="10"/>
  <c r="O614" i="10"/>
  <c r="M614" i="10"/>
  <c r="Q634" i="10"/>
  <c r="O634" i="10"/>
  <c r="M634" i="10"/>
  <c r="Q658" i="10"/>
  <c r="O658" i="10"/>
  <c r="M658" i="10"/>
  <c r="Q667" i="10"/>
  <c r="M667" i="10"/>
  <c r="O667" i="10"/>
  <c r="O705" i="10"/>
  <c r="M705" i="10"/>
  <c r="Q705" i="10"/>
  <c r="O714" i="10"/>
  <c r="M714" i="10"/>
  <c r="Q714" i="10"/>
  <c r="Q728" i="10"/>
  <c r="O728" i="10"/>
  <c r="M728" i="10"/>
  <c r="Q737" i="10"/>
  <c r="M737" i="10"/>
  <c r="O737" i="10"/>
  <c r="O774" i="10"/>
  <c r="M774" i="10"/>
  <c r="Q774" i="10"/>
  <c r="O784" i="10"/>
  <c r="M784" i="10"/>
  <c r="Q784" i="10"/>
  <c r="Q804" i="10"/>
  <c r="O804" i="10"/>
  <c r="M804" i="10"/>
  <c r="Q814" i="10"/>
  <c r="M814" i="10"/>
  <c r="O814" i="10"/>
  <c r="O851" i="10"/>
  <c r="M851" i="10"/>
  <c r="Q851" i="10"/>
  <c r="O860" i="10"/>
  <c r="M860" i="10"/>
  <c r="Q860" i="10"/>
  <c r="Q874" i="10"/>
  <c r="O874" i="10"/>
  <c r="M874" i="10"/>
  <c r="Q883" i="10"/>
  <c r="M883" i="10"/>
  <c r="O883" i="10"/>
  <c r="O921" i="10"/>
  <c r="M921" i="10"/>
  <c r="Q921" i="10"/>
  <c r="O937" i="10"/>
  <c r="M937" i="10"/>
  <c r="Q937" i="10"/>
  <c r="Q952" i="10"/>
  <c r="O952" i="10"/>
  <c r="M952" i="10"/>
  <c r="Q961" i="10"/>
  <c r="M961" i="10"/>
  <c r="O961" i="10"/>
  <c r="O997" i="10"/>
  <c r="M997" i="10"/>
  <c r="Q997" i="10"/>
  <c r="O1007" i="10"/>
  <c r="M1007" i="10"/>
  <c r="Q1007" i="10"/>
  <c r="Q1021" i="10"/>
  <c r="O1021" i="10"/>
  <c r="M1021" i="10"/>
  <c r="Q1032" i="10"/>
  <c r="M1032" i="10"/>
  <c r="O1032" i="10"/>
  <c r="O1067" i="10"/>
  <c r="M1067" i="10"/>
  <c r="Q1067" i="10"/>
  <c r="O1077" i="10"/>
  <c r="M1077" i="10"/>
  <c r="Q1077" i="10"/>
  <c r="Q1092" i="10"/>
  <c r="O1092" i="10"/>
  <c r="M1092" i="10"/>
  <c r="Q1103" i="10"/>
  <c r="M1103" i="10"/>
  <c r="O1103" i="10"/>
  <c r="O1138" i="10"/>
  <c r="M1138" i="10"/>
  <c r="Q1138" i="10"/>
  <c r="O1147" i="10"/>
  <c r="M1147" i="10"/>
  <c r="Q1147" i="10"/>
  <c r="Q1161" i="10"/>
  <c r="O1161" i="10"/>
  <c r="M1161" i="10"/>
  <c r="Q1172" i="10"/>
  <c r="M1172" i="10"/>
  <c r="O1172" i="10"/>
  <c r="O1209" i="10"/>
  <c r="M1209" i="10"/>
  <c r="Q1209" i="10"/>
  <c r="O1218" i="10"/>
  <c r="M1218" i="10"/>
  <c r="Q1218" i="10"/>
  <c r="Q1232" i="10"/>
  <c r="O1232" i="10"/>
  <c r="M1232" i="10"/>
  <c r="Q1242" i="10"/>
  <c r="M1242" i="10"/>
  <c r="O1242" i="10"/>
  <c r="O1280" i="10"/>
  <c r="M1280" i="10"/>
  <c r="Q1280" i="10"/>
  <c r="O1289" i="10"/>
  <c r="M1289" i="10"/>
  <c r="Q1289" i="10"/>
  <c r="Q1302" i="10"/>
  <c r="O1302" i="10"/>
  <c r="M1302" i="10"/>
  <c r="Q1312" i="10"/>
  <c r="M1312" i="10"/>
  <c r="O1312" i="10"/>
  <c r="O1348" i="10"/>
  <c r="M1348" i="10"/>
  <c r="Q1348" i="10"/>
  <c r="O1357" i="10"/>
  <c r="M1357" i="10"/>
  <c r="Q1357" i="10"/>
  <c r="Q1457" i="10"/>
  <c r="O1457" i="10"/>
  <c r="M1457" i="10"/>
  <c r="Q1468" i="10"/>
  <c r="M1468" i="10"/>
  <c r="O1468" i="10"/>
  <c r="O1246" i="10"/>
  <c r="M1246" i="10"/>
  <c r="Q1246" i="10"/>
  <c r="O631" i="10"/>
  <c r="M631" i="10"/>
  <c r="Q631" i="10"/>
  <c r="Q1401" i="10"/>
  <c r="O1401" i="10"/>
  <c r="M1401" i="10"/>
  <c r="Q1410" i="10"/>
  <c r="M1410" i="10"/>
  <c r="O1410" i="10"/>
  <c r="O1376" i="10"/>
  <c r="M1376" i="10"/>
  <c r="Q1376" i="10"/>
  <c r="O483" i="10"/>
  <c r="M483" i="10"/>
  <c r="Q483" i="10"/>
  <c r="Q72" i="10"/>
  <c r="O72" i="10"/>
  <c r="M72" i="10"/>
  <c r="M380" i="10"/>
  <c r="O380" i="10"/>
  <c r="Q380" i="10"/>
  <c r="M1387" i="10"/>
  <c r="Q1387" i="10"/>
  <c r="Q1455" i="10"/>
  <c r="O1455" i="10"/>
  <c r="M1601" i="10"/>
  <c r="Q1601" i="10"/>
  <c r="O1601" i="10"/>
  <c r="M1584" i="10"/>
  <c r="O1584" i="10"/>
  <c r="Q1584" i="10"/>
  <c r="M1579" i="10"/>
  <c r="Q1579" i="10"/>
  <c r="O1579" i="10"/>
  <c r="M1550" i="10"/>
  <c r="O1550" i="10"/>
  <c r="Q1550" i="10"/>
  <c r="M1534" i="10"/>
  <c r="O1534" i="10"/>
  <c r="Q1534" i="10"/>
  <c r="O1523" i="10"/>
  <c r="M1523" i="10"/>
  <c r="Q1523" i="10"/>
  <c r="O1520" i="10"/>
  <c r="Q1520" i="10"/>
  <c r="M1520" i="10"/>
  <c r="Q7" i="10"/>
  <c r="M7" i="10"/>
  <c r="O7" i="10"/>
  <c r="Q24" i="10"/>
  <c r="M24" i="10"/>
  <c r="O24" i="10"/>
  <c r="Q32" i="10"/>
  <c r="M32" i="10"/>
  <c r="O32" i="10"/>
  <c r="Q40" i="10"/>
  <c r="M40" i="10"/>
  <c r="O40" i="10"/>
  <c r="Q48" i="10"/>
  <c r="M48" i="10"/>
  <c r="O48" i="10"/>
  <c r="Q56" i="10"/>
  <c r="M56" i="10"/>
  <c r="O56" i="10"/>
  <c r="Q65" i="10"/>
  <c r="M65" i="10"/>
  <c r="O65" i="10"/>
  <c r="Q75" i="10"/>
  <c r="M75" i="10"/>
  <c r="O75" i="10"/>
  <c r="Q84" i="10"/>
  <c r="M84" i="10"/>
  <c r="O84" i="10"/>
  <c r="Q92" i="10"/>
  <c r="M92" i="10"/>
  <c r="O92" i="10"/>
  <c r="Q101" i="10"/>
  <c r="M101" i="10"/>
  <c r="O101" i="10"/>
  <c r="Q109" i="10"/>
  <c r="M109" i="10"/>
  <c r="O109" i="10"/>
  <c r="Q117" i="10"/>
  <c r="M117" i="10"/>
  <c r="O117" i="10"/>
  <c r="Q125" i="10"/>
  <c r="M125" i="10"/>
  <c r="O125" i="10"/>
  <c r="Q133" i="10"/>
  <c r="M133" i="10"/>
  <c r="O133" i="10"/>
  <c r="Q142" i="10"/>
  <c r="M142" i="10"/>
  <c r="O142" i="10"/>
  <c r="Q151" i="10"/>
  <c r="M151" i="10"/>
  <c r="O151" i="10"/>
  <c r="Q161" i="10"/>
  <c r="M161" i="10"/>
  <c r="O161" i="10"/>
  <c r="Q169" i="10"/>
  <c r="M169" i="10"/>
  <c r="O169" i="10"/>
  <c r="Q178" i="10"/>
  <c r="M178" i="10"/>
  <c r="O178" i="10"/>
  <c r="Q186" i="10"/>
  <c r="M186" i="10"/>
  <c r="O186" i="10"/>
  <c r="Q194" i="10"/>
  <c r="M194" i="10"/>
  <c r="O194" i="10"/>
  <c r="Q202" i="10"/>
  <c r="M202" i="10"/>
  <c r="O202" i="10"/>
  <c r="Q210" i="10"/>
  <c r="M210" i="10"/>
  <c r="O210" i="10"/>
  <c r="Q218" i="10"/>
  <c r="M218" i="10"/>
  <c r="O218" i="10"/>
  <c r="Q227" i="10"/>
  <c r="M227" i="10"/>
  <c r="O227" i="10"/>
  <c r="Q236" i="10"/>
  <c r="M236" i="10"/>
  <c r="O236" i="10"/>
  <c r="Q245" i="10"/>
  <c r="M245" i="10"/>
  <c r="O245" i="10"/>
  <c r="Q253" i="10"/>
  <c r="M253" i="10"/>
  <c r="O253" i="10"/>
  <c r="Q262" i="10"/>
  <c r="M262" i="10"/>
  <c r="O262" i="10"/>
  <c r="Q272" i="10"/>
  <c r="M272" i="10"/>
  <c r="O272" i="10"/>
  <c r="Q280" i="10"/>
  <c r="M280" i="10"/>
  <c r="O280" i="10"/>
  <c r="Q290" i="10"/>
  <c r="M290" i="10"/>
  <c r="O290" i="10"/>
  <c r="Q298" i="10"/>
  <c r="M298" i="10"/>
  <c r="O298" i="10"/>
  <c r="Q306" i="10"/>
  <c r="M306" i="10"/>
  <c r="O306" i="10"/>
  <c r="Q315" i="10"/>
  <c r="M315" i="10"/>
  <c r="O315" i="10"/>
  <c r="Q323" i="10"/>
  <c r="M323" i="10"/>
  <c r="O323" i="10"/>
  <c r="Q331" i="10"/>
  <c r="M331" i="10"/>
  <c r="O331" i="10"/>
  <c r="Q339" i="10"/>
  <c r="M339" i="10"/>
  <c r="O339" i="10"/>
  <c r="Q350" i="10"/>
  <c r="M350" i="10"/>
  <c r="O350" i="10"/>
  <c r="Q359" i="10"/>
  <c r="M359" i="10"/>
  <c r="O359" i="10"/>
  <c r="Q368" i="10"/>
  <c r="M368" i="10"/>
  <c r="O368" i="10"/>
  <c r="Q383" i="10"/>
  <c r="M383" i="10"/>
  <c r="O383" i="10"/>
  <c r="Q391" i="10"/>
  <c r="M391" i="10"/>
  <c r="O391" i="10"/>
  <c r="Q400" i="10"/>
  <c r="M400" i="10"/>
  <c r="O400" i="10"/>
  <c r="Q410" i="10"/>
  <c r="M410" i="10"/>
  <c r="O410" i="10"/>
  <c r="Q418" i="10"/>
  <c r="M418" i="10"/>
  <c r="O418" i="10"/>
  <c r="Q428" i="10"/>
  <c r="M428" i="10"/>
  <c r="O428" i="10"/>
  <c r="Q436" i="10"/>
  <c r="M436" i="10"/>
  <c r="O436" i="10"/>
  <c r="Q444" i="10"/>
  <c r="M444" i="10"/>
  <c r="O444" i="10"/>
  <c r="Q453" i="10"/>
  <c r="M453" i="10"/>
  <c r="O453" i="10"/>
  <c r="Q461" i="10"/>
  <c r="M461" i="10"/>
  <c r="O461" i="10"/>
  <c r="Q469" i="10"/>
  <c r="M469" i="10"/>
  <c r="O469" i="10"/>
  <c r="Q477" i="10"/>
  <c r="M477" i="10"/>
  <c r="O477" i="10"/>
  <c r="Q488" i="10"/>
  <c r="M488" i="10"/>
  <c r="O488" i="10"/>
  <c r="Q497" i="10"/>
  <c r="M497" i="10"/>
  <c r="O497" i="10"/>
  <c r="Q505" i="10"/>
  <c r="M505" i="10"/>
  <c r="O505" i="10"/>
  <c r="Q521" i="10"/>
  <c r="M521" i="10"/>
  <c r="O521" i="10"/>
  <c r="Q529" i="10"/>
  <c r="M529" i="10"/>
  <c r="O529" i="10"/>
  <c r="Q538" i="10"/>
  <c r="M538" i="10"/>
  <c r="O538" i="10"/>
  <c r="Q548" i="10"/>
  <c r="M548" i="10"/>
  <c r="O548" i="10"/>
  <c r="Q556" i="10"/>
  <c r="M556" i="10"/>
  <c r="O556" i="10"/>
  <c r="Q566" i="10"/>
  <c r="M566" i="10"/>
  <c r="O566" i="10"/>
  <c r="Q574" i="10"/>
  <c r="M574" i="10"/>
  <c r="O574" i="10"/>
  <c r="Q582" i="10"/>
  <c r="M582" i="10"/>
  <c r="O582" i="10"/>
  <c r="Q591" i="10"/>
  <c r="M591" i="10"/>
  <c r="O591" i="10"/>
  <c r="Q599" i="10"/>
  <c r="M599" i="10"/>
  <c r="O599" i="10"/>
  <c r="Q607" i="10"/>
  <c r="M607" i="10"/>
  <c r="O607" i="10"/>
  <c r="Q615" i="10"/>
  <c r="M615" i="10"/>
  <c r="O615" i="10"/>
  <c r="Q626" i="10"/>
  <c r="M626" i="10"/>
  <c r="O626" i="10"/>
  <c r="Q635" i="10"/>
  <c r="M635" i="10"/>
  <c r="O635" i="10"/>
  <c r="Q643" i="10"/>
  <c r="M643" i="10"/>
  <c r="O643" i="10"/>
  <c r="Q659" i="10"/>
  <c r="M659" i="10"/>
  <c r="O659" i="10"/>
  <c r="O669" i="10"/>
  <c r="M669" i="10"/>
  <c r="Q669" i="10"/>
  <c r="O677" i="10"/>
  <c r="M677" i="10"/>
  <c r="O688" i="10"/>
  <c r="M688" i="10"/>
  <c r="Q688" i="10"/>
  <c r="O695" i="10"/>
  <c r="M695" i="10"/>
  <c r="O706" i="10"/>
  <c r="M706" i="10"/>
  <c r="Q706" i="10"/>
  <c r="O713" i="10"/>
  <c r="M713" i="10"/>
  <c r="O722" i="10"/>
  <c r="M722" i="10"/>
  <c r="Q722" i="10"/>
  <c r="O730" i="10"/>
  <c r="M730" i="10"/>
  <c r="O739" i="10"/>
  <c r="M739" i="10"/>
  <c r="Q739" i="10"/>
  <c r="O746" i="10"/>
  <c r="M746" i="10"/>
  <c r="O755" i="10"/>
  <c r="M755" i="10"/>
  <c r="Q755" i="10"/>
  <c r="O765" i="10"/>
  <c r="M765" i="10"/>
  <c r="O775" i="10"/>
  <c r="M775" i="10"/>
  <c r="Q775" i="10"/>
  <c r="O783" i="10"/>
  <c r="M783" i="10"/>
  <c r="O799" i="10"/>
  <c r="M799" i="10"/>
  <c r="Q799" i="10"/>
  <c r="O806" i="10"/>
  <c r="M806" i="10"/>
  <c r="O816" i="10"/>
  <c r="M816" i="10"/>
  <c r="Q816" i="10"/>
  <c r="O825" i="10"/>
  <c r="M825" i="10"/>
  <c r="O834" i="10"/>
  <c r="M834" i="10"/>
  <c r="Q834" i="10"/>
  <c r="O843" i="10"/>
  <c r="M843" i="10"/>
  <c r="O852" i="10"/>
  <c r="M852" i="10"/>
  <c r="Q852" i="10"/>
  <c r="O859" i="10"/>
  <c r="M859" i="10"/>
  <c r="O869" i="10"/>
  <c r="M869" i="10"/>
  <c r="Q869" i="10"/>
  <c r="O876" i="10"/>
  <c r="M876" i="10"/>
  <c r="O885" i="10"/>
  <c r="M885" i="10"/>
  <c r="Q885" i="10"/>
  <c r="O892" i="10"/>
  <c r="M892" i="10"/>
  <c r="O904" i="10"/>
  <c r="M904" i="10"/>
  <c r="Q904" i="10"/>
  <c r="O912" i="10"/>
  <c r="M912" i="10"/>
  <c r="O922" i="10"/>
  <c r="M922" i="10"/>
  <c r="Q922" i="10"/>
  <c r="O936" i="10"/>
  <c r="M936" i="10"/>
  <c r="O947" i="10"/>
  <c r="M947" i="10"/>
  <c r="Q947" i="10"/>
  <c r="O954" i="10"/>
  <c r="M954" i="10"/>
  <c r="O965" i="10"/>
  <c r="M965" i="10"/>
  <c r="Q965" i="10"/>
  <c r="O972" i="10"/>
  <c r="M972" i="10"/>
  <c r="O981" i="10"/>
  <c r="M981" i="10"/>
  <c r="Q981" i="10"/>
  <c r="O988" i="10"/>
  <c r="M988" i="10"/>
  <c r="O998" i="10"/>
  <c r="M998" i="10"/>
  <c r="Q998" i="10"/>
  <c r="O1006" i="10"/>
  <c r="M1006" i="10"/>
  <c r="O1016" i="10"/>
  <c r="M1016" i="10"/>
  <c r="Q1016" i="10"/>
  <c r="O1025" i="10"/>
  <c r="M1025" i="10"/>
  <c r="O1034" i="10"/>
  <c r="M1034" i="10"/>
  <c r="Q1034" i="10"/>
  <c r="O1043" i="10"/>
  <c r="M1043" i="10"/>
  <c r="O1052" i="10"/>
  <c r="M1052" i="10"/>
  <c r="Q1052" i="10"/>
  <c r="O1059" i="10"/>
  <c r="M1059" i="10"/>
  <c r="O1068" i="10"/>
  <c r="M1068" i="10"/>
  <c r="Q1068" i="10"/>
  <c r="O1076" i="10"/>
  <c r="M1076" i="10"/>
  <c r="O1086" i="10"/>
  <c r="M1086" i="10"/>
  <c r="Q1086" i="10"/>
  <c r="O1094" i="10"/>
  <c r="M1094" i="10"/>
  <c r="O1105" i="10"/>
  <c r="M1105" i="10"/>
  <c r="Q1105" i="10"/>
  <c r="O1112" i="10"/>
  <c r="M1112" i="10"/>
  <c r="O1123" i="10"/>
  <c r="M1123" i="10"/>
  <c r="Q1123" i="10"/>
  <c r="O1130" i="10"/>
  <c r="M1130" i="10"/>
  <c r="O1139" i="10"/>
  <c r="M1139" i="10"/>
  <c r="Q1139" i="10"/>
  <c r="O1146" i="10"/>
  <c r="M1146" i="10"/>
  <c r="O1156" i="10"/>
  <c r="M1156" i="10"/>
  <c r="Q1156" i="10"/>
  <c r="O1164" i="10"/>
  <c r="M1164" i="10"/>
  <c r="O1174" i="10"/>
  <c r="M1174" i="10"/>
  <c r="Q1174" i="10"/>
  <c r="O1183" i="10"/>
  <c r="M1183" i="10"/>
  <c r="O1192" i="10"/>
  <c r="M1192" i="10"/>
  <c r="Q1192" i="10"/>
  <c r="O1201" i="10"/>
  <c r="M1201" i="10"/>
  <c r="O1210" i="10"/>
  <c r="M1210" i="10"/>
  <c r="Q1210" i="10"/>
  <c r="O1217" i="10"/>
  <c r="M1217" i="10"/>
  <c r="O1226" i="10"/>
  <c r="M1226" i="10"/>
  <c r="Q1226" i="10"/>
  <c r="O1234" i="10"/>
  <c r="M1234" i="10"/>
  <c r="O1244" i="10"/>
  <c r="M1244" i="10"/>
  <c r="Q1244" i="10"/>
  <c r="O1252" i="10"/>
  <c r="M1252" i="10"/>
  <c r="O1263" i="10"/>
  <c r="M1263" i="10"/>
  <c r="Q1263" i="10"/>
  <c r="O1270" i="10"/>
  <c r="M1270" i="10"/>
  <c r="O1281" i="10"/>
  <c r="M1281" i="10"/>
  <c r="Q1281" i="10"/>
  <c r="O1288" i="10"/>
  <c r="M1288" i="10"/>
  <c r="O1297" i="10"/>
  <c r="M1297" i="10"/>
  <c r="Q1297" i="10"/>
  <c r="O1304" i="10"/>
  <c r="M1304" i="10"/>
  <c r="O1314" i="10"/>
  <c r="M1314" i="10"/>
  <c r="Q1314" i="10"/>
  <c r="O1322" i="10"/>
  <c r="M1322" i="10"/>
  <c r="O1332" i="10"/>
  <c r="M1332" i="10"/>
  <c r="Q1332" i="10"/>
  <c r="O1339" i="10"/>
  <c r="M1339" i="10"/>
  <c r="O1349" i="10"/>
  <c r="M1349" i="10"/>
  <c r="Q1349" i="10"/>
  <c r="O1356" i="10"/>
  <c r="M1356" i="10"/>
  <c r="O1366" i="10"/>
  <c r="M1366" i="10"/>
  <c r="Q1366" i="10"/>
  <c r="O1461" i="10"/>
  <c r="M1461" i="10"/>
  <c r="O1470" i="10"/>
  <c r="M1470" i="10"/>
  <c r="Q1470" i="10"/>
  <c r="O1477" i="10"/>
  <c r="M1477" i="10"/>
  <c r="O1486" i="10"/>
  <c r="M1486" i="10"/>
  <c r="Q1486" i="10"/>
  <c r="O1493" i="10"/>
  <c r="M1493" i="10"/>
  <c r="O1325" i="10"/>
  <c r="M1325" i="10"/>
  <c r="Q1325" i="10"/>
  <c r="O493" i="10"/>
  <c r="M493" i="10"/>
  <c r="O1396" i="10"/>
  <c r="M1396" i="10"/>
  <c r="Q1396" i="10"/>
  <c r="O1403" i="10"/>
  <c r="M1403" i="10"/>
  <c r="O1412" i="10"/>
  <c r="M1412" i="10"/>
  <c r="Q1412" i="10"/>
  <c r="O1419" i="10"/>
  <c r="M1419" i="10"/>
  <c r="O1428" i="10"/>
  <c r="M1428" i="10"/>
  <c r="Q1428" i="10"/>
  <c r="O1365" i="10"/>
  <c r="M1365" i="10"/>
  <c r="O1377" i="10"/>
  <c r="M1377" i="10"/>
  <c r="Q1377" i="10"/>
  <c r="O344" i="10"/>
  <c r="M344" i="10"/>
  <c r="O622" i="10"/>
  <c r="M622" i="10"/>
  <c r="Q622" i="10"/>
  <c r="Q653" i="10"/>
  <c r="M653" i="10"/>
  <c r="O653" i="10"/>
  <c r="Q793" i="10"/>
  <c r="O793" i="10"/>
  <c r="M793" i="10"/>
  <c r="Q1384" i="10"/>
  <c r="M1384" i="10"/>
  <c r="O1384" i="10"/>
  <c r="Q1450" i="10"/>
  <c r="O1450" i="10"/>
  <c r="M1450" i="10"/>
  <c r="M1562" i="10"/>
  <c r="O1562" i="10"/>
  <c r="O1540" i="10"/>
  <c r="M1540" i="10"/>
  <c r="M1524" i="10"/>
  <c r="Q1524" i="10"/>
  <c r="O1653" i="10"/>
  <c r="M1653" i="10"/>
  <c r="M1642" i="10"/>
  <c r="Q1642" i="10"/>
  <c r="O1636" i="10"/>
  <c r="M1636" i="10"/>
  <c r="Q1636" i="10"/>
  <c r="O1624" i="10"/>
  <c r="M1624" i="10"/>
  <c r="Q1624" i="10"/>
  <c r="Q666" i="10"/>
  <c r="O666" i="10"/>
  <c r="M666" i="10"/>
  <c r="Q676" i="10"/>
  <c r="M676" i="10"/>
  <c r="O676" i="10"/>
  <c r="Q685" i="10"/>
  <c r="O685" i="10"/>
  <c r="M685" i="10"/>
  <c r="Q694" i="10"/>
  <c r="M694" i="10"/>
  <c r="O694" i="10"/>
  <c r="Q703" i="10"/>
  <c r="O703" i="10"/>
  <c r="M703" i="10"/>
  <c r="Q712" i="10"/>
  <c r="M712" i="10"/>
  <c r="O712" i="10"/>
  <c r="Q719" i="10"/>
  <c r="O719" i="10"/>
  <c r="M719" i="10"/>
  <c r="Q729" i="10"/>
  <c r="M729" i="10"/>
  <c r="O729" i="10"/>
  <c r="Q736" i="10"/>
  <c r="O736" i="10"/>
  <c r="M736" i="10"/>
  <c r="Q745" i="10"/>
  <c r="M745" i="10"/>
  <c r="O745" i="10"/>
  <c r="Q752" i="10"/>
  <c r="O752" i="10"/>
  <c r="M752" i="10"/>
  <c r="Q764" i="10"/>
  <c r="M764" i="10"/>
  <c r="O764" i="10"/>
  <c r="Q772" i="10"/>
  <c r="O772" i="10"/>
  <c r="M772" i="10"/>
  <c r="Q781" i="10"/>
  <c r="M781" i="10"/>
  <c r="O781" i="10"/>
  <c r="Q796" i="10"/>
  <c r="O796" i="10"/>
  <c r="M796" i="10"/>
  <c r="Q805" i="10"/>
  <c r="M805" i="10"/>
  <c r="O805" i="10"/>
  <c r="Q813" i="10"/>
  <c r="O813" i="10"/>
  <c r="M813" i="10"/>
  <c r="Q824" i="10"/>
  <c r="M824" i="10"/>
  <c r="O824" i="10"/>
  <c r="Q831" i="10"/>
  <c r="O831" i="10"/>
  <c r="M831" i="10"/>
  <c r="Q842" i="10"/>
  <c r="M842" i="10"/>
  <c r="O842" i="10"/>
  <c r="Q849" i="10"/>
  <c r="O849" i="10"/>
  <c r="M849" i="10"/>
  <c r="Q858" i="10"/>
  <c r="M858" i="10"/>
  <c r="O858" i="10"/>
  <c r="Q866" i="10"/>
  <c r="O866" i="10"/>
  <c r="M866" i="10"/>
  <c r="Q875" i="10"/>
  <c r="M875" i="10"/>
  <c r="O875" i="10"/>
  <c r="Q882" i="10"/>
  <c r="O882" i="10"/>
  <c r="M882" i="10"/>
  <c r="Q891" i="10"/>
  <c r="M891" i="10"/>
  <c r="O891" i="10"/>
  <c r="Q901" i="10"/>
  <c r="O901" i="10"/>
  <c r="M901" i="10"/>
  <c r="Q911" i="10"/>
  <c r="M911" i="10"/>
  <c r="O911" i="10"/>
  <c r="Q918" i="10"/>
  <c r="O918" i="10"/>
  <c r="M918" i="10"/>
  <c r="Q935" i="10"/>
  <c r="M935" i="10"/>
  <c r="O935" i="10"/>
  <c r="Q944" i="10"/>
  <c r="O944" i="10"/>
  <c r="M944" i="10"/>
  <c r="Q953" i="10"/>
  <c r="M953" i="10"/>
  <c r="O953" i="10"/>
  <c r="Q960" i="10"/>
  <c r="O960" i="10"/>
  <c r="M960" i="10"/>
  <c r="Q971" i="10"/>
  <c r="M971" i="10"/>
  <c r="O971" i="10"/>
  <c r="Q978" i="10"/>
  <c r="O978" i="10"/>
  <c r="M978" i="10"/>
  <c r="Q987" i="10"/>
  <c r="M987" i="10"/>
  <c r="O987" i="10"/>
  <c r="Q995" i="10"/>
  <c r="O995" i="10"/>
  <c r="M995" i="10"/>
  <c r="Q1005" i="10"/>
  <c r="M1005" i="10"/>
  <c r="O1005" i="10"/>
  <c r="Q1013" i="10"/>
  <c r="O1013" i="10"/>
  <c r="M1013" i="10"/>
  <c r="Q1024" i="10"/>
  <c r="M1024" i="10"/>
  <c r="O1024" i="10"/>
  <c r="Q1031" i="10"/>
  <c r="O1031" i="10"/>
  <c r="M1031" i="10"/>
  <c r="Q1040" i="10"/>
  <c r="M1040" i="10"/>
  <c r="O1040" i="10"/>
  <c r="Q1049" i="10"/>
  <c r="O1049" i="10"/>
  <c r="M1049" i="10"/>
  <c r="Q1058" i="10"/>
  <c r="M1058" i="10"/>
  <c r="O1058" i="10"/>
  <c r="Q1065" i="10"/>
  <c r="O1065" i="10"/>
  <c r="M1065" i="10"/>
  <c r="Q1075" i="10"/>
  <c r="M1075" i="10"/>
  <c r="O1075" i="10"/>
  <c r="Q1082" i="10"/>
  <c r="O1082" i="10"/>
  <c r="M1082" i="10"/>
  <c r="Q1093" i="10"/>
  <c r="M1093" i="10"/>
  <c r="O1093" i="10"/>
  <c r="Q1100" i="10"/>
  <c r="O1100" i="10"/>
  <c r="M1100" i="10"/>
  <c r="Q1111" i="10"/>
  <c r="M1111" i="10"/>
  <c r="O1111" i="10"/>
  <c r="Q1118" i="10"/>
  <c r="O1118" i="10"/>
  <c r="M1118" i="10"/>
  <c r="Q1129" i="10"/>
  <c r="M1129" i="10"/>
  <c r="O1129" i="10"/>
  <c r="Q1136" i="10"/>
  <c r="O1136" i="10"/>
  <c r="M1136" i="10"/>
  <c r="Q1145" i="10"/>
  <c r="M1145" i="10"/>
  <c r="O1145" i="10"/>
  <c r="Q1153" i="10"/>
  <c r="O1153" i="10"/>
  <c r="M1153" i="10"/>
  <c r="Q1163" i="10"/>
  <c r="M1163" i="10"/>
  <c r="O1163" i="10"/>
  <c r="Q1171" i="10"/>
  <c r="O1171" i="10"/>
  <c r="M1171" i="10"/>
  <c r="Q1182" i="10"/>
  <c r="M1182" i="10"/>
  <c r="O1182" i="10"/>
  <c r="Q1189" i="10"/>
  <c r="O1189" i="10"/>
  <c r="M1189" i="10"/>
  <c r="Q1198" i="10"/>
  <c r="M1198" i="10"/>
  <c r="O1198" i="10"/>
  <c r="Q1207" i="10"/>
  <c r="O1207" i="10"/>
  <c r="M1207" i="10"/>
  <c r="Q1216" i="10"/>
  <c r="M1216" i="10"/>
  <c r="O1216" i="10"/>
  <c r="Q1223" i="10"/>
  <c r="O1223" i="10"/>
  <c r="M1223" i="10"/>
  <c r="Q1233" i="10"/>
  <c r="M1233" i="10"/>
  <c r="O1233" i="10"/>
  <c r="Q1240" i="10"/>
  <c r="O1240" i="10"/>
  <c r="M1240" i="10"/>
  <c r="Q1251" i="10"/>
  <c r="M1251" i="10"/>
  <c r="O1251" i="10"/>
  <c r="Q1258" i="10"/>
  <c r="O1258" i="10"/>
  <c r="M1258" i="10"/>
  <c r="Q1269" i="10"/>
  <c r="M1269" i="10"/>
  <c r="O1269" i="10"/>
  <c r="Q1276" i="10"/>
  <c r="O1276" i="10"/>
  <c r="M1276" i="10"/>
  <c r="Q1287" i="10"/>
  <c r="M1287" i="10"/>
  <c r="O1287" i="10"/>
  <c r="Q1294" i="10"/>
  <c r="O1294" i="10"/>
  <c r="M1294" i="10"/>
  <c r="Q1303" i="10"/>
  <c r="M1303" i="10"/>
  <c r="O1303" i="10"/>
  <c r="Q1311" i="10"/>
  <c r="O1311" i="10"/>
  <c r="M1311" i="10"/>
  <c r="Q1321" i="10"/>
  <c r="M1321" i="10"/>
  <c r="O1321" i="10"/>
  <c r="Q1329" i="10"/>
  <c r="O1329" i="10"/>
  <c r="M1329" i="10"/>
  <c r="Q1338" i="10"/>
  <c r="M1338" i="10"/>
  <c r="O1338" i="10"/>
  <c r="Q1346" i="10"/>
  <c r="O1346" i="10"/>
  <c r="M1346" i="10"/>
  <c r="Q1355" i="10"/>
  <c r="M1355" i="10"/>
  <c r="O1355" i="10"/>
  <c r="Q1362" i="10"/>
  <c r="O1362" i="10"/>
  <c r="M1362" i="10"/>
  <c r="Q1460" i="10"/>
  <c r="M1460" i="10"/>
  <c r="O1460" i="10"/>
  <c r="Q1467" i="10"/>
  <c r="O1467" i="10"/>
  <c r="M1467" i="10"/>
  <c r="Q1476" i="10"/>
  <c r="M1476" i="10"/>
  <c r="O1476" i="10"/>
  <c r="Q1483" i="10"/>
  <c r="O1483" i="10"/>
  <c r="M1483" i="10"/>
  <c r="Q1492" i="10"/>
  <c r="M1492" i="10"/>
  <c r="O1492" i="10"/>
  <c r="Q1088" i="10"/>
  <c r="O1088" i="10"/>
  <c r="M1088" i="10"/>
  <c r="Q354" i="10"/>
  <c r="M354" i="10"/>
  <c r="O354" i="10"/>
  <c r="Q1393" i="10"/>
  <c r="O1393" i="10"/>
  <c r="M1393" i="10"/>
  <c r="Q1402" i="10"/>
  <c r="M1402" i="10"/>
  <c r="O1402" i="10"/>
  <c r="Q1409" i="10"/>
  <c r="O1409" i="10"/>
  <c r="M1409" i="10"/>
  <c r="Q1418" i="10"/>
  <c r="M1418" i="10"/>
  <c r="O1418" i="10"/>
  <c r="Q1425" i="10"/>
  <c r="O1425" i="10"/>
  <c r="M1425" i="10"/>
  <c r="Q1437" i="10"/>
  <c r="M1437" i="10"/>
  <c r="O1437" i="10"/>
  <c r="Q1375" i="10"/>
  <c r="O1375" i="10"/>
  <c r="M1375" i="10"/>
  <c r="Q1444" i="10"/>
  <c r="M1444" i="10"/>
  <c r="O1444" i="10"/>
  <c r="Q1445" i="10"/>
  <c r="O1445" i="10"/>
  <c r="M1445" i="10"/>
  <c r="Q154" i="10"/>
  <c r="M154" i="10"/>
  <c r="O154" i="10"/>
  <c r="M376" i="10"/>
  <c r="O376" i="10"/>
  <c r="Q376" i="10"/>
  <c r="O655" i="10"/>
  <c r="M655" i="10"/>
  <c r="Q655" i="10"/>
  <c r="O928" i="10"/>
  <c r="M928" i="10"/>
  <c r="O1386" i="10"/>
  <c r="M1386" i="10"/>
  <c r="Q1386" i="10"/>
  <c r="Q1609" i="10"/>
  <c r="Q1588" i="10"/>
  <c r="O1574" i="10"/>
  <c r="M1574" i="10"/>
  <c r="Q1574" i="10"/>
  <c r="Q1558" i="10"/>
  <c r="O1541" i="10"/>
  <c r="M1541" i="10"/>
  <c r="M1525" i="10"/>
  <c r="Q1525" i="10"/>
  <c r="O1519" i="10"/>
  <c r="M1519" i="10"/>
  <c r="Q1519" i="10"/>
  <c r="O1505" i="10"/>
  <c r="M1505" i="10"/>
  <c r="Q1505" i="10"/>
  <c r="O148" i="10"/>
  <c r="M148" i="10"/>
  <c r="M346" i="10"/>
  <c r="Q346" i="10"/>
  <c r="O346" i="10"/>
  <c r="Q1004" i="10"/>
  <c r="O1004" i="10"/>
  <c r="Q1496" i="10"/>
  <c r="O1496" i="10"/>
  <c r="M1496" i="10"/>
  <c r="M1646" i="10"/>
  <c r="O1646" i="10"/>
  <c r="O1640" i="10"/>
  <c r="M1640" i="10"/>
  <c r="Q1640" i="10"/>
  <c r="O1620" i="10"/>
  <c r="M1620" i="10"/>
  <c r="O1556" i="10"/>
  <c r="M1556" i="10"/>
  <c r="O1544" i="10"/>
  <c r="M1544" i="10"/>
  <c r="Q1544" i="10"/>
  <c r="M1513" i="10"/>
  <c r="O1513" i="10"/>
  <c r="O229" i="10"/>
  <c r="Q229" i="10"/>
  <c r="Q485" i="10"/>
  <c r="M485" i="10"/>
  <c r="O485" i="10"/>
  <c r="Q899" i="10"/>
  <c r="M899" i="10"/>
  <c r="O1083" i="10"/>
  <c r="Q1083" i="10"/>
  <c r="M1083" i="10"/>
  <c r="O1656" i="10"/>
  <c r="M1656" i="10"/>
  <c r="Q1656" i="10"/>
  <c r="M1630" i="10"/>
  <c r="O1630" i="10"/>
  <c r="Q1560" i="10"/>
  <c r="Q1548" i="10"/>
  <c r="Q1532" i="10"/>
  <c r="Q1509" i="10"/>
  <c r="Q1644" i="10"/>
  <c r="Q1628" i="10"/>
  <c r="J51" i="11"/>
  <c r="O51" i="11"/>
  <c r="Q51" i="11"/>
  <c r="L51" i="11"/>
  <c r="J65" i="11"/>
  <c r="L65" i="11"/>
  <c r="J66" i="11"/>
  <c r="L66" i="11"/>
  <c r="J67" i="11"/>
  <c r="L67" i="11"/>
  <c r="M67" i="11"/>
  <c r="O67" i="11"/>
  <c r="Q67" i="11"/>
  <c r="J68" i="11"/>
  <c r="M68" i="11"/>
  <c r="O68" i="11"/>
  <c r="L68" i="11"/>
  <c r="Q68" i="11"/>
  <c r="J69" i="11"/>
  <c r="L69" i="11"/>
  <c r="J70" i="11"/>
  <c r="L70" i="11"/>
  <c r="J55" i="11"/>
  <c r="Q55" i="11"/>
  <c r="O55" i="11"/>
  <c r="M55" i="11"/>
  <c r="L55" i="11"/>
  <c r="J54" i="11"/>
  <c r="Q54" i="11"/>
  <c r="O54" i="11"/>
  <c r="L54" i="11"/>
  <c r="J64" i="11"/>
  <c r="M64" i="11"/>
  <c r="Q64" i="11"/>
  <c r="O64" i="11"/>
  <c r="L64" i="11"/>
  <c r="J63" i="11"/>
  <c r="L63" i="11"/>
  <c r="J62" i="11"/>
  <c r="Q62" i="11"/>
  <c r="L62" i="11"/>
  <c r="J61" i="11"/>
  <c r="L61" i="11"/>
  <c r="J60" i="11"/>
  <c r="L60" i="11"/>
  <c r="J59" i="11"/>
  <c r="Q59" i="11"/>
  <c r="O59" i="11"/>
  <c r="L59" i="11"/>
  <c r="J52" i="11"/>
  <c r="Q52" i="11"/>
  <c r="O52" i="11"/>
  <c r="M52" i="11"/>
  <c r="L52" i="11"/>
  <c r="J50" i="11"/>
  <c r="Q50" i="11"/>
  <c r="O50" i="11"/>
  <c r="L50" i="11"/>
  <c r="J49" i="11"/>
  <c r="M49" i="11"/>
  <c r="Q49" i="11"/>
  <c r="O49" i="11"/>
  <c r="L49" i="11"/>
  <c r="J48" i="11"/>
  <c r="L48" i="11"/>
  <c r="J47" i="11"/>
  <c r="Q47" i="11"/>
  <c r="L47" i="11"/>
  <c r="J45" i="11"/>
  <c r="L45" i="11"/>
  <c r="J44" i="11"/>
  <c r="L44" i="11"/>
  <c r="J43" i="11"/>
  <c r="Q43" i="11"/>
  <c r="O43" i="11"/>
  <c r="L43" i="11"/>
  <c r="J42" i="11"/>
  <c r="Q42" i="11"/>
  <c r="O42" i="11"/>
  <c r="M42" i="11"/>
  <c r="L42" i="11"/>
  <c r="J41" i="11"/>
  <c r="Q41" i="11"/>
  <c r="O41" i="11"/>
  <c r="L41" i="11"/>
  <c r="J40" i="11"/>
  <c r="M40" i="11"/>
  <c r="Q40" i="11"/>
  <c r="O40" i="11"/>
  <c r="L40" i="11"/>
  <c r="J39" i="11"/>
  <c r="L39" i="11"/>
  <c r="J37" i="11"/>
  <c r="Q37" i="11"/>
  <c r="L37" i="11"/>
  <c r="J36" i="11"/>
  <c r="L36" i="11"/>
  <c r="J35" i="11"/>
  <c r="L35" i="11"/>
  <c r="J34" i="11"/>
  <c r="Q34" i="11"/>
  <c r="O34" i="11"/>
  <c r="L34" i="11"/>
  <c r="J33" i="11"/>
  <c r="Q33" i="11"/>
  <c r="O33" i="11"/>
  <c r="M33" i="11"/>
  <c r="L33" i="11"/>
  <c r="J32" i="11"/>
  <c r="Q32" i="11"/>
  <c r="O32" i="11"/>
  <c r="L32" i="11"/>
  <c r="J31" i="11"/>
  <c r="M31" i="11"/>
  <c r="Q31" i="11"/>
  <c r="O31" i="11"/>
  <c r="L31" i="11"/>
  <c r="J30" i="11"/>
  <c r="L30" i="11"/>
  <c r="J29" i="11"/>
  <c r="Q29" i="11"/>
  <c r="L29" i="11"/>
  <c r="J28" i="11"/>
  <c r="L28" i="11"/>
  <c r="J27" i="11"/>
  <c r="L27" i="11"/>
  <c r="J26" i="11"/>
  <c r="Q26" i="11"/>
  <c r="O26" i="11"/>
  <c r="L26" i="11"/>
  <c r="J25" i="11"/>
  <c r="Q25" i="11"/>
  <c r="O25" i="11"/>
  <c r="M25" i="11"/>
  <c r="L25" i="11"/>
  <c r="J24" i="11"/>
  <c r="Q24" i="11"/>
  <c r="O24" i="11"/>
  <c r="L24" i="11"/>
  <c r="J23" i="11"/>
  <c r="M23" i="11"/>
  <c r="Q23" i="11"/>
  <c r="O23" i="11"/>
  <c r="L23" i="11"/>
  <c r="J22" i="11"/>
  <c r="L22" i="11"/>
  <c r="J21" i="11"/>
  <c r="Q21" i="11"/>
  <c r="L21" i="11"/>
  <c r="J18" i="11"/>
  <c r="L18" i="11"/>
  <c r="J17" i="11"/>
  <c r="L17" i="11"/>
  <c r="J16" i="11"/>
  <c r="Q16" i="11"/>
  <c r="O16" i="11"/>
  <c r="L16" i="11"/>
  <c r="J15" i="11"/>
  <c r="Q15" i="11"/>
  <c r="O15" i="11"/>
  <c r="M15" i="11"/>
  <c r="L15" i="11"/>
  <c r="J14" i="11"/>
  <c r="Q14" i="11"/>
  <c r="O14" i="11"/>
  <c r="L14" i="11"/>
  <c r="J13" i="11"/>
  <c r="M13" i="11"/>
  <c r="Q13" i="11"/>
  <c r="O13" i="11"/>
  <c r="L13" i="11"/>
  <c r="J12" i="11"/>
  <c r="L12" i="11"/>
  <c r="J11" i="11"/>
  <c r="Q11" i="11"/>
  <c r="L11" i="11"/>
  <c r="J10" i="11"/>
  <c r="L10" i="11"/>
  <c r="J9" i="11"/>
  <c r="L9" i="11"/>
  <c r="J8" i="11"/>
  <c r="Q8" i="11"/>
  <c r="O8" i="11"/>
  <c r="L8" i="11"/>
  <c r="J7" i="11"/>
  <c r="Q7" i="11"/>
  <c r="O7" i="11"/>
  <c r="M7" i="11"/>
  <c r="L7" i="11"/>
  <c r="J6" i="11"/>
  <c r="Q6" i="11"/>
  <c r="O6" i="11"/>
  <c r="L6" i="11"/>
  <c r="J5" i="11"/>
  <c r="M5" i="11"/>
  <c r="Q5" i="11"/>
  <c r="O5" i="11"/>
  <c r="L5" i="11"/>
  <c r="J4" i="11"/>
  <c r="L4" i="11"/>
  <c r="J3" i="11"/>
  <c r="Q3" i="11"/>
  <c r="L3" i="11"/>
  <c r="J2" i="11"/>
  <c r="L2" i="11"/>
  <c r="M2" i="11"/>
  <c r="M6" i="11"/>
  <c r="M8" i="11"/>
  <c r="M10" i="11"/>
  <c r="M14" i="11"/>
  <c r="M16" i="11"/>
  <c r="M18" i="11"/>
  <c r="M24" i="11"/>
  <c r="M26" i="11"/>
  <c r="M32" i="11"/>
  <c r="M34" i="11"/>
  <c r="M36" i="11"/>
  <c r="M41" i="11"/>
  <c r="M43" i="11"/>
  <c r="M45" i="11"/>
  <c r="M50" i="11"/>
  <c r="M59" i="11"/>
  <c r="M61" i="11"/>
  <c r="M54" i="11"/>
  <c r="M51" i="11"/>
  <c r="Q9" i="11"/>
  <c r="O9" i="11"/>
  <c r="M9" i="11"/>
  <c r="Q27" i="11"/>
  <c r="O27" i="11"/>
  <c r="M27" i="11"/>
  <c r="Q44" i="11"/>
  <c r="O44" i="11"/>
  <c r="M44" i="11"/>
  <c r="O70" i="11"/>
  <c r="M70" i="11"/>
  <c r="Q70" i="11"/>
  <c r="O4" i="11"/>
  <c r="M4" i="11"/>
  <c r="Q4" i="11"/>
  <c r="O11" i="11"/>
  <c r="M11" i="11"/>
  <c r="O22" i="11"/>
  <c r="M22" i="11"/>
  <c r="Q22" i="11"/>
  <c r="O29" i="11"/>
  <c r="M29" i="11"/>
  <c r="O39" i="11"/>
  <c r="M39" i="11"/>
  <c r="Q39" i="11"/>
  <c r="O47" i="11"/>
  <c r="M47" i="11"/>
  <c r="O63" i="11"/>
  <c r="M63" i="11"/>
  <c r="Q63" i="11"/>
  <c r="O66" i="11"/>
  <c r="M66" i="11"/>
  <c r="Q66" i="11"/>
  <c r="Q17" i="11"/>
  <c r="O17" i="11"/>
  <c r="M17" i="11"/>
  <c r="Q35" i="11"/>
  <c r="O35" i="11"/>
  <c r="M35" i="11"/>
  <c r="Q60" i="11"/>
  <c r="O60" i="11"/>
  <c r="M60" i="11"/>
  <c r="M69" i="11"/>
  <c r="O69" i="11"/>
  <c r="Q69" i="11"/>
  <c r="O3" i="11"/>
  <c r="M3" i="11"/>
  <c r="O12" i="11"/>
  <c r="M12" i="11"/>
  <c r="Q12" i="11"/>
  <c r="O21" i="11"/>
  <c r="M21" i="11"/>
  <c r="O30" i="11"/>
  <c r="M30" i="11"/>
  <c r="Q30" i="11"/>
  <c r="O37" i="11"/>
  <c r="M37" i="11"/>
  <c r="O48" i="11"/>
  <c r="M48" i="11"/>
  <c r="Q48" i="11"/>
  <c r="O62" i="11"/>
  <c r="M62" i="11"/>
  <c r="M65" i="11"/>
  <c r="O65" i="11"/>
  <c r="Q65" i="11"/>
  <c r="Q2" i="11"/>
  <c r="O2" i="11"/>
  <c r="Q10" i="11"/>
  <c r="O10" i="11"/>
  <c r="Q18" i="11"/>
  <c r="O18" i="11"/>
  <c r="Q28" i="11"/>
  <c r="O28" i="11"/>
  <c r="Q36" i="11"/>
  <c r="O36" i="11"/>
  <c r="Q45" i="11"/>
  <c r="O45" i="11"/>
  <c r="Q61" i="11"/>
  <c r="O61" i="11"/>
  <c r="M28" i="11"/>
  <c r="J372" i="12"/>
  <c r="Q372" i="12"/>
  <c r="J373" i="12"/>
  <c r="O373" i="12"/>
  <c r="J374" i="12"/>
  <c r="J375" i="12"/>
  <c r="O375" i="12"/>
  <c r="J376" i="12"/>
  <c r="M376" i="12"/>
  <c r="J377" i="12"/>
  <c r="J378" i="12"/>
  <c r="J379" i="12"/>
  <c r="M379" i="12"/>
  <c r="O379" i="12"/>
  <c r="J380" i="12"/>
  <c r="Q380" i="12"/>
  <c r="J381" i="12"/>
  <c r="O381" i="12"/>
  <c r="J382" i="12"/>
  <c r="J383" i="12"/>
  <c r="J384" i="12"/>
  <c r="M384" i="12"/>
  <c r="J385" i="12"/>
  <c r="Q385" i="12"/>
  <c r="O385" i="12"/>
  <c r="J386" i="12"/>
  <c r="J387" i="12"/>
  <c r="M387" i="12"/>
  <c r="O387" i="12"/>
  <c r="J388" i="12"/>
  <c r="J389" i="12"/>
  <c r="O389" i="12"/>
  <c r="J390" i="12"/>
  <c r="J391" i="12"/>
  <c r="J392" i="12"/>
  <c r="M392" i="12"/>
  <c r="J393" i="12"/>
  <c r="Q393" i="12"/>
  <c r="O393" i="12"/>
  <c r="J394" i="12"/>
  <c r="J395" i="12"/>
  <c r="M395" i="12"/>
  <c r="O395" i="12"/>
  <c r="J396" i="12"/>
  <c r="Q396" i="12"/>
  <c r="J397" i="12"/>
  <c r="O397" i="12"/>
  <c r="M372" i="12"/>
  <c r="O372" i="12"/>
  <c r="M373" i="12"/>
  <c r="Q373" i="12"/>
  <c r="M375" i="12"/>
  <c r="Q375" i="12"/>
  <c r="O376" i="12"/>
  <c r="Q376" i="12"/>
  <c r="M378" i="12"/>
  <c r="O378" i="12"/>
  <c r="Q378" i="12"/>
  <c r="Q379" i="12"/>
  <c r="M380" i="12"/>
  <c r="O380" i="12"/>
  <c r="M381" i="12"/>
  <c r="Q381" i="12"/>
  <c r="M383" i="12"/>
  <c r="O384" i="12"/>
  <c r="Q384" i="12"/>
  <c r="M385" i="12"/>
  <c r="M386" i="12"/>
  <c r="O386" i="12"/>
  <c r="Q386" i="12"/>
  <c r="Q387" i="12"/>
  <c r="M389" i="12"/>
  <c r="Q389" i="12"/>
  <c r="O392" i="12"/>
  <c r="Q392" i="12"/>
  <c r="M393" i="12"/>
  <c r="M394" i="12"/>
  <c r="O394" i="12"/>
  <c r="Q394" i="12"/>
  <c r="Q395" i="12"/>
  <c r="M396" i="12"/>
  <c r="O396" i="12"/>
  <c r="M397" i="12"/>
  <c r="Q397" i="12"/>
  <c r="L397" i="12"/>
  <c r="L396" i="12"/>
  <c r="L395" i="12"/>
  <c r="L394" i="12"/>
  <c r="L393" i="12"/>
  <c r="L392" i="12"/>
  <c r="L391" i="12"/>
  <c r="L390" i="12"/>
  <c r="L389" i="12"/>
  <c r="L388" i="12"/>
  <c r="L387" i="12"/>
  <c r="L386" i="12"/>
  <c r="L385" i="12"/>
  <c r="L384" i="12"/>
  <c r="L383" i="12"/>
  <c r="L382" i="12"/>
  <c r="L381" i="12"/>
  <c r="L380" i="12"/>
  <c r="L379" i="12"/>
  <c r="L378" i="12"/>
  <c r="L377" i="12"/>
  <c r="L376" i="12"/>
  <c r="L375" i="12"/>
  <c r="L374" i="12"/>
  <c r="L373" i="12"/>
  <c r="L372" i="12"/>
  <c r="J371" i="12"/>
  <c r="M371" i="12"/>
  <c r="Q371" i="12"/>
  <c r="O371" i="12"/>
  <c r="L371" i="12"/>
  <c r="J370" i="12"/>
  <c r="O370" i="12"/>
  <c r="Q370" i="12"/>
  <c r="L370" i="12"/>
  <c r="J369" i="12"/>
  <c r="L369" i="12"/>
  <c r="J368" i="12"/>
  <c r="L368" i="12"/>
  <c r="J367" i="12"/>
  <c r="M367" i="12"/>
  <c r="L367" i="12"/>
  <c r="J366" i="12"/>
  <c r="Q366" i="12"/>
  <c r="O366" i="12"/>
  <c r="L366" i="12"/>
  <c r="J365" i="12"/>
  <c r="Q365" i="12"/>
  <c r="O365" i="12"/>
  <c r="M365" i="12"/>
  <c r="L365" i="12"/>
  <c r="J364" i="12"/>
  <c r="Q364" i="12"/>
  <c r="O364" i="12"/>
  <c r="L364" i="12"/>
  <c r="J363" i="12"/>
  <c r="M363" i="12"/>
  <c r="Q363" i="12"/>
  <c r="O363" i="12"/>
  <c r="L363" i="12"/>
  <c r="J362" i="12"/>
  <c r="O362" i="12"/>
  <c r="Q362" i="12"/>
  <c r="L362" i="12"/>
  <c r="J361" i="12"/>
  <c r="L361" i="12"/>
  <c r="J360" i="12"/>
  <c r="L360" i="12"/>
  <c r="J359" i="12"/>
  <c r="M359" i="12"/>
  <c r="L359" i="12"/>
  <c r="J358" i="12"/>
  <c r="Q358" i="12"/>
  <c r="O358" i="12"/>
  <c r="L358" i="12"/>
  <c r="J357" i="12"/>
  <c r="Q357" i="12"/>
  <c r="O357" i="12"/>
  <c r="M357" i="12"/>
  <c r="L357" i="12"/>
  <c r="J356" i="12"/>
  <c r="Q356" i="12"/>
  <c r="O356" i="12"/>
  <c r="L356" i="12"/>
  <c r="J355" i="12"/>
  <c r="M355" i="12"/>
  <c r="Q355" i="12"/>
  <c r="O355" i="12"/>
  <c r="L355" i="12"/>
  <c r="J354" i="12"/>
  <c r="O354" i="12"/>
  <c r="Q354" i="12"/>
  <c r="L354" i="12"/>
  <c r="J353" i="12"/>
  <c r="L353" i="12"/>
  <c r="J352" i="12"/>
  <c r="L352" i="12"/>
  <c r="J351" i="12"/>
  <c r="M351" i="12"/>
  <c r="L351" i="12"/>
  <c r="J350" i="12"/>
  <c r="Q350" i="12"/>
  <c r="O350" i="12"/>
  <c r="L350" i="12"/>
  <c r="J349" i="12"/>
  <c r="Q349" i="12"/>
  <c r="O349" i="12"/>
  <c r="M349" i="12"/>
  <c r="L349" i="12"/>
  <c r="J348" i="12"/>
  <c r="Q348" i="12"/>
  <c r="O348" i="12"/>
  <c r="L348" i="12"/>
  <c r="J347" i="12"/>
  <c r="M347" i="12"/>
  <c r="Q347" i="12"/>
  <c r="O347" i="12"/>
  <c r="L347" i="12"/>
  <c r="J346" i="12"/>
  <c r="O346" i="12"/>
  <c r="Q346" i="12"/>
  <c r="L346" i="12"/>
  <c r="J345" i="12"/>
  <c r="L345" i="12"/>
  <c r="J344" i="12"/>
  <c r="L344" i="12"/>
  <c r="J343" i="12"/>
  <c r="M343" i="12"/>
  <c r="L343" i="12"/>
  <c r="J342" i="12"/>
  <c r="Q342" i="12"/>
  <c r="O342" i="12"/>
  <c r="L342" i="12"/>
  <c r="J341" i="12"/>
  <c r="Q341" i="12"/>
  <c r="O341" i="12"/>
  <c r="M341" i="12"/>
  <c r="L341" i="12"/>
  <c r="J340" i="12"/>
  <c r="Q340" i="12"/>
  <c r="O340" i="12"/>
  <c r="L340" i="12"/>
  <c r="J339" i="12"/>
  <c r="M339" i="12"/>
  <c r="Q339" i="12"/>
  <c r="O339" i="12"/>
  <c r="L339" i="12"/>
  <c r="J338" i="12"/>
  <c r="O338" i="12"/>
  <c r="Q338" i="12"/>
  <c r="L338" i="12"/>
  <c r="J337" i="12"/>
  <c r="L337" i="12"/>
  <c r="J336" i="12"/>
  <c r="L336" i="12"/>
  <c r="J335" i="12"/>
  <c r="M335" i="12"/>
  <c r="L335" i="12"/>
  <c r="J334" i="12"/>
  <c r="Q334" i="12"/>
  <c r="O334" i="12"/>
  <c r="L334" i="12"/>
  <c r="J333" i="12"/>
  <c r="Q333" i="12"/>
  <c r="O333" i="12"/>
  <c r="M333" i="12"/>
  <c r="L333" i="12"/>
  <c r="J332" i="12"/>
  <c r="Q332" i="12"/>
  <c r="O332" i="12"/>
  <c r="L332" i="12"/>
  <c r="J331" i="12"/>
  <c r="M331" i="12"/>
  <c r="Q331" i="12"/>
  <c r="O331" i="12"/>
  <c r="L331" i="12"/>
  <c r="J330" i="12"/>
  <c r="O330" i="12"/>
  <c r="Q330" i="12"/>
  <c r="L330" i="12"/>
  <c r="J329" i="12"/>
  <c r="L329" i="12"/>
  <c r="J328" i="12"/>
  <c r="L328" i="12"/>
  <c r="J327" i="12"/>
  <c r="M327" i="12"/>
  <c r="L327" i="12"/>
  <c r="J326" i="12"/>
  <c r="Q326" i="12"/>
  <c r="O326" i="12"/>
  <c r="L326" i="12"/>
  <c r="J325" i="12"/>
  <c r="Q325" i="12"/>
  <c r="O325" i="12"/>
  <c r="M325" i="12"/>
  <c r="L325" i="12"/>
  <c r="J324" i="12"/>
  <c r="Q324" i="12"/>
  <c r="O324" i="12"/>
  <c r="L324" i="12"/>
  <c r="J323" i="12"/>
  <c r="M323" i="12"/>
  <c r="Q323" i="12"/>
  <c r="O323" i="12"/>
  <c r="L323" i="12"/>
  <c r="J322" i="12"/>
  <c r="O322" i="12"/>
  <c r="Q322" i="12"/>
  <c r="L322" i="12"/>
  <c r="J321" i="12"/>
  <c r="L321" i="12"/>
  <c r="J320" i="12"/>
  <c r="L320" i="12"/>
  <c r="J319" i="12"/>
  <c r="M319" i="12"/>
  <c r="L319" i="12"/>
  <c r="J318" i="12"/>
  <c r="Q318" i="12"/>
  <c r="O318" i="12"/>
  <c r="L318" i="12"/>
  <c r="J317" i="12"/>
  <c r="Q317" i="12"/>
  <c r="O317" i="12"/>
  <c r="M317" i="12"/>
  <c r="L317" i="12"/>
  <c r="J316" i="12"/>
  <c r="Q316" i="12"/>
  <c r="O316" i="12"/>
  <c r="L316" i="12"/>
  <c r="J315" i="12"/>
  <c r="M315" i="12"/>
  <c r="Q315" i="12"/>
  <c r="O315" i="12"/>
  <c r="L315" i="12"/>
  <c r="J314" i="12"/>
  <c r="O314" i="12"/>
  <c r="Q314" i="12"/>
  <c r="L314" i="12"/>
  <c r="J313" i="12"/>
  <c r="L313" i="12"/>
  <c r="J312" i="12"/>
  <c r="L312" i="12"/>
  <c r="J311" i="12"/>
  <c r="M311" i="12"/>
  <c r="L311" i="12"/>
  <c r="J310" i="12"/>
  <c r="Q310" i="12"/>
  <c r="O310" i="12"/>
  <c r="L310" i="12"/>
  <c r="J309" i="12"/>
  <c r="Q309" i="12"/>
  <c r="O309" i="12"/>
  <c r="M309" i="12"/>
  <c r="L309" i="12"/>
  <c r="J308" i="12"/>
  <c r="Q308" i="12"/>
  <c r="O308" i="12"/>
  <c r="L308" i="12"/>
  <c r="J307" i="12"/>
  <c r="M307" i="12"/>
  <c r="Q307" i="12"/>
  <c r="O307" i="12"/>
  <c r="L307" i="12"/>
  <c r="J306" i="12"/>
  <c r="O306" i="12"/>
  <c r="Q306" i="12"/>
  <c r="L306" i="12"/>
  <c r="J305" i="12"/>
  <c r="L305" i="12"/>
  <c r="J304" i="12"/>
  <c r="L304" i="12"/>
  <c r="J303" i="12"/>
  <c r="M303" i="12"/>
  <c r="L303" i="12"/>
  <c r="J302" i="12"/>
  <c r="Q302" i="12"/>
  <c r="O302" i="12"/>
  <c r="L302" i="12"/>
  <c r="J301" i="12"/>
  <c r="Q301" i="12"/>
  <c r="O301" i="12"/>
  <c r="M301" i="12"/>
  <c r="L301" i="12"/>
  <c r="J300" i="12"/>
  <c r="Q300" i="12"/>
  <c r="O300" i="12"/>
  <c r="L300" i="12"/>
  <c r="J299" i="12"/>
  <c r="M299" i="12"/>
  <c r="Q299" i="12"/>
  <c r="O299" i="12"/>
  <c r="L299" i="12"/>
  <c r="J298" i="12"/>
  <c r="O298" i="12"/>
  <c r="Q298" i="12"/>
  <c r="L298" i="12"/>
  <c r="J297" i="12"/>
  <c r="L297" i="12"/>
  <c r="J296" i="12"/>
  <c r="L296" i="12"/>
  <c r="J295" i="12"/>
  <c r="M295" i="12"/>
  <c r="L295" i="12"/>
  <c r="J294" i="12"/>
  <c r="Q294" i="12"/>
  <c r="O294" i="12"/>
  <c r="L294" i="12"/>
  <c r="J293" i="12"/>
  <c r="Q293" i="12"/>
  <c r="O293" i="12"/>
  <c r="M293" i="12"/>
  <c r="L293" i="12"/>
  <c r="J292" i="12"/>
  <c r="Q292" i="12"/>
  <c r="O292" i="12"/>
  <c r="L292" i="12"/>
  <c r="J291" i="12"/>
  <c r="M291" i="12"/>
  <c r="Q291" i="12"/>
  <c r="O291" i="12"/>
  <c r="L291" i="12"/>
  <c r="J290" i="12"/>
  <c r="O290" i="12"/>
  <c r="Q290" i="12"/>
  <c r="L290" i="12"/>
  <c r="J289" i="12"/>
  <c r="L289" i="12"/>
  <c r="J288" i="12"/>
  <c r="L288" i="12"/>
  <c r="J287" i="12"/>
  <c r="M287" i="12"/>
  <c r="L287" i="12"/>
  <c r="J286" i="12"/>
  <c r="Q286" i="12"/>
  <c r="O286" i="12"/>
  <c r="L286" i="12"/>
  <c r="J285" i="12"/>
  <c r="Q285" i="12"/>
  <c r="O285" i="12"/>
  <c r="M285" i="12"/>
  <c r="L285" i="12"/>
  <c r="J284" i="12"/>
  <c r="Q284" i="12"/>
  <c r="O284" i="12"/>
  <c r="L284" i="12"/>
  <c r="J283" i="12"/>
  <c r="M283" i="12"/>
  <c r="Q283" i="12"/>
  <c r="O283" i="12"/>
  <c r="L283" i="12"/>
  <c r="J282" i="12"/>
  <c r="O282" i="12"/>
  <c r="Q282" i="12"/>
  <c r="L282" i="12"/>
  <c r="J281" i="12"/>
  <c r="L281" i="12"/>
  <c r="J280" i="12"/>
  <c r="L280" i="12"/>
  <c r="J279" i="12"/>
  <c r="M279" i="12"/>
  <c r="L279" i="12"/>
  <c r="J278" i="12"/>
  <c r="Q278" i="12"/>
  <c r="O278" i="12"/>
  <c r="L278" i="12"/>
  <c r="J277" i="12"/>
  <c r="Q277" i="12"/>
  <c r="O277" i="12"/>
  <c r="M277" i="12"/>
  <c r="L277" i="12"/>
  <c r="J276" i="12"/>
  <c r="Q276" i="12"/>
  <c r="O276" i="12"/>
  <c r="L276" i="12"/>
  <c r="J275" i="12"/>
  <c r="M275" i="12"/>
  <c r="Q275" i="12"/>
  <c r="O275" i="12"/>
  <c r="L275" i="12"/>
  <c r="J274" i="12"/>
  <c r="O274" i="12"/>
  <c r="Q274" i="12"/>
  <c r="L274" i="12"/>
  <c r="J273" i="12"/>
  <c r="L273" i="12"/>
  <c r="J272" i="12"/>
  <c r="L272" i="12"/>
  <c r="J271" i="12"/>
  <c r="M271" i="12"/>
  <c r="L271" i="12"/>
  <c r="J270" i="12"/>
  <c r="Q270" i="12"/>
  <c r="O270" i="12"/>
  <c r="L270" i="12"/>
  <c r="J269" i="12"/>
  <c r="Q269" i="12"/>
  <c r="O269" i="12"/>
  <c r="M269" i="12"/>
  <c r="L269" i="12"/>
  <c r="J268" i="12"/>
  <c r="Q268" i="12"/>
  <c r="O268" i="12"/>
  <c r="L268" i="12"/>
  <c r="J267" i="12"/>
  <c r="M267" i="12"/>
  <c r="Q267" i="12"/>
  <c r="O267" i="12"/>
  <c r="L267" i="12"/>
  <c r="J266" i="12"/>
  <c r="O266" i="12"/>
  <c r="Q266" i="12"/>
  <c r="L266" i="12"/>
  <c r="J265" i="12"/>
  <c r="L265" i="12"/>
  <c r="J264" i="12"/>
  <c r="L264" i="12"/>
  <c r="J263" i="12"/>
  <c r="M263" i="12"/>
  <c r="L263" i="12"/>
  <c r="J262" i="12"/>
  <c r="Q262" i="12"/>
  <c r="O262" i="12"/>
  <c r="L262" i="12"/>
  <c r="J261" i="12"/>
  <c r="Q261" i="12"/>
  <c r="O261" i="12"/>
  <c r="M261" i="12"/>
  <c r="L261" i="12"/>
  <c r="J260" i="12"/>
  <c r="Q260" i="12"/>
  <c r="O260" i="12"/>
  <c r="L260" i="12"/>
  <c r="J259" i="12"/>
  <c r="M259" i="12"/>
  <c r="Q259" i="12"/>
  <c r="O259" i="12"/>
  <c r="L259" i="12"/>
  <c r="J258" i="12"/>
  <c r="O258" i="12"/>
  <c r="Q258" i="12"/>
  <c r="L258" i="12"/>
  <c r="J257" i="12"/>
  <c r="L257" i="12"/>
  <c r="J256" i="12"/>
  <c r="L256" i="12"/>
  <c r="J255" i="12"/>
  <c r="M255" i="12"/>
  <c r="L255" i="12"/>
  <c r="J254" i="12"/>
  <c r="Q254" i="12"/>
  <c r="O254" i="12"/>
  <c r="L254" i="12"/>
  <c r="J253" i="12"/>
  <c r="Q253" i="12"/>
  <c r="O253" i="12"/>
  <c r="M253" i="12"/>
  <c r="L253" i="12"/>
  <c r="J252" i="12"/>
  <c r="Q252" i="12"/>
  <c r="O252" i="12"/>
  <c r="L252" i="12"/>
  <c r="J251" i="12"/>
  <c r="M251" i="12"/>
  <c r="Q251" i="12"/>
  <c r="O251" i="12"/>
  <c r="L251" i="12"/>
  <c r="J250" i="12"/>
  <c r="O250" i="12"/>
  <c r="Q250" i="12"/>
  <c r="L250" i="12"/>
  <c r="J249" i="12"/>
  <c r="L249" i="12"/>
  <c r="J248" i="12"/>
  <c r="L248" i="12"/>
  <c r="J247" i="12"/>
  <c r="M247" i="12"/>
  <c r="L247" i="12"/>
  <c r="J246" i="12"/>
  <c r="Q246" i="12"/>
  <c r="O246" i="12"/>
  <c r="L246" i="12"/>
  <c r="J245" i="12"/>
  <c r="Q245" i="12"/>
  <c r="O245" i="12"/>
  <c r="M245" i="12"/>
  <c r="L245" i="12"/>
  <c r="J244" i="12"/>
  <c r="Q244" i="12"/>
  <c r="O244" i="12"/>
  <c r="L244" i="12"/>
  <c r="J243" i="12"/>
  <c r="M243" i="12"/>
  <c r="Q243" i="12"/>
  <c r="O243" i="12"/>
  <c r="L243" i="12"/>
  <c r="J242" i="12"/>
  <c r="O242" i="12"/>
  <c r="Q242" i="12"/>
  <c r="L242" i="12"/>
  <c r="J241" i="12"/>
  <c r="L241" i="12"/>
  <c r="J240" i="12"/>
  <c r="L240" i="12"/>
  <c r="J239" i="12"/>
  <c r="M239" i="12"/>
  <c r="L239" i="12"/>
  <c r="J238" i="12"/>
  <c r="Q238" i="12"/>
  <c r="O238" i="12"/>
  <c r="L238" i="12"/>
  <c r="J237" i="12"/>
  <c r="Q237" i="12"/>
  <c r="O237" i="12"/>
  <c r="M237" i="12"/>
  <c r="L237" i="12"/>
  <c r="J236" i="12"/>
  <c r="Q236" i="12"/>
  <c r="O236" i="12"/>
  <c r="L236" i="12"/>
  <c r="J235" i="12"/>
  <c r="M235" i="12"/>
  <c r="Q235" i="12"/>
  <c r="O235" i="12"/>
  <c r="L235" i="12"/>
  <c r="J234" i="12"/>
  <c r="O234" i="12"/>
  <c r="Q234" i="12"/>
  <c r="L234" i="12"/>
  <c r="J233" i="12"/>
  <c r="L233" i="12"/>
  <c r="J232" i="12"/>
  <c r="L232" i="12"/>
  <c r="J231" i="12"/>
  <c r="M231" i="12"/>
  <c r="L231" i="12"/>
  <c r="J230" i="12"/>
  <c r="Q230" i="12"/>
  <c r="O230" i="12"/>
  <c r="L230" i="12"/>
  <c r="J229" i="12"/>
  <c r="Q229" i="12"/>
  <c r="O229" i="12"/>
  <c r="M229" i="12"/>
  <c r="L229" i="12"/>
  <c r="J228" i="12"/>
  <c r="Q228" i="12"/>
  <c r="O228" i="12"/>
  <c r="L228" i="12"/>
  <c r="J227" i="12"/>
  <c r="M227" i="12"/>
  <c r="Q227" i="12"/>
  <c r="O227" i="12"/>
  <c r="L227" i="12"/>
  <c r="J226" i="12"/>
  <c r="O226" i="12"/>
  <c r="Q226" i="12"/>
  <c r="L226" i="12"/>
  <c r="J225" i="12"/>
  <c r="L225" i="12"/>
  <c r="J224" i="12"/>
  <c r="L224" i="12"/>
  <c r="J223" i="12"/>
  <c r="M223" i="12"/>
  <c r="L223" i="12"/>
  <c r="J222" i="12"/>
  <c r="Q222" i="12"/>
  <c r="O222" i="12"/>
  <c r="L222" i="12"/>
  <c r="J221" i="12"/>
  <c r="Q221" i="12"/>
  <c r="O221" i="12"/>
  <c r="M221" i="12"/>
  <c r="L221" i="12"/>
  <c r="J220" i="12"/>
  <c r="Q220" i="12"/>
  <c r="O220" i="12"/>
  <c r="L220" i="12"/>
  <c r="J219" i="12"/>
  <c r="M219" i="12"/>
  <c r="Q219" i="12"/>
  <c r="O219" i="12"/>
  <c r="L219" i="12"/>
  <c r="J218" i="12"/>
  <c r="O218" i="12"/>
  <c r="Q218" i="12"/>
  <c r="L218" i="12"/>
  <c r="J217" i="12"/>
  <c r="L217" i="12"/>
  <c r="J216" i="12"/>
  <c r="L216" i="12"/>
  <c r="J215" i="12"/>
  <c r="M215" i="12"/>
  <c r="L215" i="12"/>
  <c r="J214" i="12"/>
  <c r="Q214" i="12"/>
  <c r="O214" i="12"/>
  <c r="L214" i="12"/>
  <c r="J213" i="12"/>
  <c r="Q213" i="12"/>
  <c r="O213" i="12"/>
  <c r="M213" i="12"/>
  <c r="L213" i="12"/>
  <c r="J212" i="12"/>
  <c r="Q212" i="12"/>
  <c r="O212" i="12"/>
  <c r="L212" i="12"/>
  <c r="J211" i="12"/>
  <c r="M211" i="12"/>
  <c r="Q211" i="12"/>
  <c r="O211" i="12"/>
  <c r="L211" i="12"/>
  <c r="J210" i="12"/>
  <c r="O210" i="12"/>
  <c r="Q210" i="12"/>
  <c r="L210" i="12"/>
  <c r="J209" i="12"/>
  <c r="L209" i="12"/>
  <c r="J208" i="12"/>
  <c r="L208" i="12"/>
  <c r="J207" i="12"/>
  <c r="M207" i="12"/>
  <c r="L207" i="12"/>
  <c r="J206" i="12"/>
  <c r="Q206" i="12"/>
  <c r="O206" i="12"/>
  <c r="L206" i="12"/>
  <c r="J205" i="12"/>
  <c r="Q205" i="12"/>
  <c r="O205" i="12"/>
  <c r="M205" i="12"/>
  <c r="L205" i="12"/>
  <c r="J204" i="12"/>
  <c r="Q204" i="12"/>
  <c r="O204" i="12"/>
  <c r="L204" i="12"/>
  <c r="J203" i="12"/>
  <c r="M203" i="12"/>
  <c r="Q203" i="12"/>
  <c r="O203" i="12"/>
  <c r="L203" i="12"/>
  <c r="J202" i="12"/>
  <c r="O202" i="12"/>
  <c r="Q202" i="12"/>
  <c r="L202" i="12"/>
  <c r="J201" i="12"/>
  <c r="L201" i="12"/>
  <c r="J200" i="12"/>
  <c r="L200" i="12"/>
  <c r="J199" i="12"/>
  <c r="M199" i="12"/>
  <c r="L199" i="12"/>
  <c r="J198" i="12"/>
  <c r="Q198" i="12"/>
  <c r="O198" i="12"/>
  <c r="L198" i="12"/>
  <c r="J197" i="12"/>
  <c r="Q197" i="12"/>
  <c r="O197" i="12"/>
  <c r="M197" i="12"/>
  <c r="L197" i="12"/>
  <c r="J196" i="12"/>
  <c r="Q196" i="12"/>
  <c r="O196" i="12"/>
  <c r="L196" i="12"/>
  <c r="J195" i="12"/>
  <c r="M195" i="12"/>
  <c r="Q195" i="12"/>
  <c r="O195" i="12"/>
  <c r="L195" i="12"/>
  <c r="J194" i="12"/>
  <c r="O194" i="12"/>
  <c r="Q194" i="12"/>
  <c r="L194" i="12"/>
  <c r="J193" i="12"/>
  <c r="L193" i="12"/>
  <c r="J192" i="12"/>
  <c r="L192" i="12"/>
  <c r="J191" i="12"/>
  <c r="M191" i="12"/>
  <c r="L191" i="12"/>
  <c r="J190" i="12"/>
  <c r="Q190" i="12"/>
  <c r="O190" i="12"/>
  <c r="L190" i="12"/>
  <c r="J189" i="12"/>
  <c r="Q189" i="12"/>
  <c r="O189" i="12"/>
  <c r="M189" i="12"/>
  <c r="L189" i="12"/>
  <c r="J188" i="12"/>
  <c r="Q188" i="12"/>
  <c r="O188" i="12"/>
  <c r="L188" i="12"/>
  <c r="J187" i="12"/>
  <c r="M187" i="12"/>
  <c r="Q187" i="12"/>
  <c r="O187" i="12"/>
  <c r="L187" i="12"/>
  <c r="J186" i="12"/>
  <c r="O186" i="12"/>
  <c r="Q186" i="12"/>
  <c r="L186" i="12"/>
  <c r="J185" i="12"/>
  <c r="L185" i="12"/>
  <c r="J184" i="12"/>
  <c r="L184" i="12"/>
  <c r="J183" i="12"/>
  <c r="M183" i="12"/>
  <c r="L183" i="12"/>
  <c r="J182" i="12"/>
  <c r="Q182" i="12"/>
  <c r="O182" i="12"/>
  <c r="L182" i="12"/>
  <c r="J181" i="12"/>
  <c r="Q181" i="12"/>
  <c r="O181" i="12"/>
  <c r="M181" i="12"/>
  <c r="L181" i="12"/>
  <c r="J180" i="12"/>
  <c r="Q180" i="12"/>
  <c r="O180" i="12"/>
  <c r="L180" i="12"/>
  <c r="J179" i="12"/>
  <c r="M179" i="12"/>
  <c r="Q179" i="12"/>
  <c r="O179" i="12"/>
  <c r="L179" i="12"/>
  <c r="J178" i="12"/>
  <c r="O178" i="12"/>
  <c r="Q178" i="12"/>
  <c r="L178" i="12"/>
  <c r="J177" i="12"/>
  <c r="L177" i="12"/>
  <c r="J176" i="12"/>
  <c r="L176" i="12"/>
  <c r="J175" i="12"/>
  <c r="M175" i="12"/>
  <c r="L175" i="12"/>
  <c r="J174" i="12"/>
  <c r="Q174" i="12"/>
  <c r="O174" i="12"/>
  <c r="L174" i="12"/>
  <c r="J173" i="12"/>
  <c r="Q173" i="12"/>
  <c r="O173" i="12"/>
  <c r="M173" i="12"/>
  <c r="L173" i="12"/>
  <c r="J172" i="12"/>
  <c r="Q172" i="12"/>
  <c r="O172" i="12"/>
  <c r="L172" i="12"/>
  <c r="J171" i="12"/>
  <c r="M171" i="12"/>
  <c r="Q171" i="12"/>
  <c r="O171" i="12"/>
  <c r="L171" i="12"/>
  <c r="J170" i="12"/>
  <c r="O170" i="12"/>
  <c r="Q170" i="12"/>
  <c r="L170" i="12"/>
  <c r="J169" i="12"/>
  <c r="L169" i="12"/>
  <c r="J168" i="12"/>
  <c r="L168" i="12"/>
  <c r="J167" i="12"/>
  <c r="M167" i="12"/>
  <c r="L167" i="12"/>
  <c r="J166" i="12"/>
  <c r="Q166" i="12"/>
  <c r="O166" i="12"/>
  <c r="L166" i="12"/>
  <c r="J165" i="12"/>
  <c r="Q165" i="12"/>
  <c r="O165" i="12"/>
  <c r="M165" i="12"/>
  <c r="L165" i="12"/>
  <c r="J164" i="12"/>
  <c r="Q164" i="12"/>
  <c r="O164" i="12"/>
  <c r="L164" i="12"/>
  <c r="J163" i="12"/>
  <c r="M163" i="12"/>
  <c r="Q163" i="12"/>
  <c r="O163" i="12"/>
  <c r="L163" i="12"/>
  <c r="J162" i="12"/>
  <c r="O162" i="12"/>
  <c r="Q162" i="12"/>
  <c r="L162" i="12"/>
  <c r="J161" i="12"/>
  <c r="L161" i="12"/>
  <c r="J160" i="12"/>
  <c r="L160" i="12"/>
  <c r="J159" i="12"/>
  <c r="M159" i="12"/>
  <c r="L159" i="12"/>
  <c r="J158" i="12"/>
  <c r="Q158" i="12"/>
  <c r="O158" i="12"/>
  <c r="L158" i="12"/>
  <c r="J157" i="12"/>
  <c r="Q157" i="12"/>
  <c r="O157" i="12"/>
  <c r="M157" i="12"/>
  <c r="L157" i="12"/>
  <c r="J156" i="12"/>
  <c r="Q156" i="12"/>
  <c r="O156" i="12"/>
  <c r="L156" i="12"/>
  <c r="J155" i="12"/>
  <c r="M155" i="12"/>
  <c r="Q155" i="12"/>
  <c r="O155" i="12"/>
  <c r="L155" i="12"/>
  <c r="J154" i="12"/>
  <c r="O154" i="12"/>
  <c r="Q154" i="12"/>
  <c r="L154" i="12"/>
  <c r="J153" i="12"/>
  <c r="L153" i="12"/>
  <c r="J152" i="12"/>
  <c r="L152" i="12"/>
  <c r="J151" i="12"/>
  <c r="M151" i="12"/>
  <c r="L151" i="12"/>
  <c r="J150" i="12"/>
  <c r="Q150" i="12"/>
  <c r="O150" i="12"/>
  <c r="L150" i="12"/>
  <c r="J149" i="12"/>
  <c r="Q149" i="12"/>
  <c r="O149" i="12"/>
  <c r="M149" i="12"/>
  <c r="L149" i="12"/>
  <c r="J148" i="12"/>
  <c r="Q148" i="12"/>
  <c r="O148" i="12"/>
  <c r="L148" i="12"/>
  <c r="J147" i="12"/>
  <c r="M147" i="12"/>
  <c r="Q147" i="12"/>
  <c r="O147" i="12"/>
  <c r="L147" i="12"/>
  <c r="J146" i="12"/>
  <c r="O146" i="12"/>
  <c r="Q146" i="12"/>
  <c r="L146" i="12"/>
  <c r="J145" i="12"/>
  <c r="L145" i="12"/>
  <c r="J144" i="12"/>
  <c r="L144" i="12"/>
  <c r="J143" i="12"/>
  <c r="M143" i="12"/>
  <c r="L143" i="12"/>
  <c r="J142" i="12"/>
  <c r="Q142" i="12"/>
  <c r="O142" i="12"/>
  <c r="L142" i="12"/>
  <c r="J141" i="12"/>
  <c r="Q141" i="12"/>
  <c r="O141" i="12"/>
  <c r="M141" i="12"/>
  <c r="L141" i="12"/>
  <c r="J140" i="12"/>
  <c r="Q140" i="12"/>
  <c r="O140" i="12"/>
  <c r="L140" i="12"/>
  <c r="J139" i="12"/>
  <c r="M139" i="12"/>
  <c r="Q139" i="12"/>
  <c r="O139" i="12"/>
  <c r="L139" i="12"/>
  <c r="J138" i="12"/>
  <c r="O138" i="12"/>
  <c r="Q138" i="12"/>
  <c r="L138" i="12"/>
  <c r="J137" i="12"/>
  <c r="L137" i="12"/>
  <c r="J136" i="12"/>
  <c r="L136" i="12"/>
  <c r="J135" i="12"/>
  <c r="M135" i="12"/>
  <c r="L135" i="12"/>
  <c r="J134" i="12"/>
  <c r="Q134" i="12"/>
  <c r="O134" i="12"/>
  <c r="L134" i="12"/>
  <c r="J133" i="12"/>
  <c r="Q133" i="12"/>
  <c r="O133" i="12"/>
  <c r="M133" i="12"/>
  <c r="L133" i="12"/>
  <c r="J132" i="12"/>
  <c r="Q132" i="12"/>
  <c r="O132" i="12"/>
  <c r="L132" i="12"/>
  <c r="J131" i="12"/>
  <c r="M131" i="12"/>
  <c r="Q131" i="12"/>
  <c r="O131" i="12"/>
  <c r="L131" i="12"/>
  <c r="J130" i="12"/>
  <c r="O130" i="12"/>
  <c r="Q130" i="12"/>
  <c r="L130" i="12"/>
  <c r="J129" i="12"/>
  <c r="L129" i="12"/>
  <c r="J128" i="12"/>
  <c r="L128" i="12"/>
  <c r="J127" i="12"/>
  <c r="M127" i="12"/>
  <c r="L127" i="12"/>
  <c r="J126" i="12"/>
  <c r="Q126" i="12"/>
  <c r="O126" i="12"/>
  <c r="L126" i="12"/>
  <c r="J125" i="12"/>
  <c r="Q125" i="12"/>
  <c r="O125" i="12"/>
  <c r="M125" i="12"/>
  <c r="L125" i="12"/>
  <c r="J124" i="12"/>
  <c r="Q124" i="12"/>
  <c r="O124" i="12"/>
  <c r="L124" i="12"/>
  <c r="J123" i="12"/>
  <c r="M123" i="12"/>
  <c r="Q123" i="12"/>
  <c r="O123" i="12"/>
  <c r="L123" i="12"/>
  <c r="J122" i="12"/>
  <c r="O122" i="12"/>
  <c r="Q122" i="12"/>
  <c r="L122" i="12"/>
  <c r="J121" i="12"/>
  <c r="L121" i="12"/>
  <c r="J120" i="12"/>
  <c r="L120" i="12"/>
  <c r="J119" i="12"/>
  <c r="M119" i="12"/>
  <c r="L119" i="12"/>
  <c r="J118" i="12"/>
  <c r="Q118" i="12"/>
  <c r="O118" i="12"/>
  <c r="L118" i="12"/>
  <c r="J117" i="12"/>
  <c r="Q117" i="12"/>
  <c r="O117" i="12"/>
  <c r="M117" i="12"/>
  <c r="L117" i="12"/>
  <c r="J116" i="12"/>
  <c r="Q116" i="12"/>
  <c r="O116" i="12"/>
  <c r="L116" i="12"/>
  <c r="J115" i="12"/>
  <c r="M115" i="12"/>
  <c r="Q115" i="12"/>
  <c r="O115" i="12"/>
  <c r="L115" i="12"/>
  <c r="J114" i="12"/>
  <c r="O114" i="12"/>
  <c r="Q114" i="12"/>
  <c r="L114" i="12"/>
  <c r="J113" i="12"/>
  <c r="L113" i="12"/>
  <c r="J112" i="12"/>
  <c r="L112" i="12"/>
  <c r="J111" i="12"/>
  <c r="M111" i="12"/>
  <c r="L111" i="12"/>
  <c r="J110" i="12"/>
  <c r="Q110" i="12"/>
  <c r="O110" i="12"/>
  <c r="L110" i="12"/>
  <c r="J109" i="12"/>
  <c r="Q109" i="12"/>
  <c r="O109" i="12"/>
  <c r="M109" i="12"/>
  <c r="L109" i="12"/>
  <c r="J108" i="12"/>
  <c r="Q108" i="12"/>
  <c r="O108" i="12"/>
  <c r="L108" i="12"/>
  <c r="J107" i="12"/>
  <c r="M107" i="12"/>
  <c r="Q107" i="12"/>
  <c r="O107" i="12"/>
  <c r="L107" i="12"/>
  <c r="J106" i="12"/>
  <c r="O106" i="12"/>
  <c r="Q106" i="12"/>
  <c r="L106" i="12"/>
  <c r="J105" i="12"/>
  <c r="L105" i="12"/>
  <c r="J104" i="12"/>
  <c r="L104" i="12"/>
  <c r="J103" i="12"/>
  <c r="M103" i="12"/>
  <c r="L103" i="12"/>
  <c r="J102" i="12"/>
  <c r="Q102" i="12"/>
  <c r="O102" i="12"/>
  <c r="L102" i="12"/>
  <c r="J101" i="12"/>
  <c r="Q101" i="12"/>
  <c r="O101" i="12"/>
  <c r="M101" i="12"/>
  <c r="L101" i="12"/>
  <c r="J100" i="12"/>
  <c r="Q100" i="12"/>
  <c r="O100" i="12"/>
  <c r="L100" i="12"/>
  <c r="J99" i="12"/>
  <c r="M99" i="12"/>
  <c r="Q99" i="12"/>
  <c r="O99" i="12"/>
  <c r="L99" i="12"/>
  <c r="J98" i="12"/>
  <c r="O98" i="12"/>
  <c r="Q98" i="12"/>
  <c r="L98" i="12"/>
  <c r="J97" i="12"/>
  <c r="L97" i="12"/>
  <c r="J96" i="12"/>
  <c r="L96" i="12"/>
  <c r="J95" i="12"/>
  <c r="M95" i="12"/>
  <c r="L95" i="12"/>
  <c r="J94" i="12"/>
  <c r="Q94" i="12"/>
  <c r="O94" i="12"/>
  <c r="L94" i="12"/>
  <c r="J93" i="12"/>
  <c r="Q93" i="12"/>
  <c r="O93" i="12"/>
  <c r="M93" i="12"/>
  <c r="L93" i="12"/>
  <c r="J92" i="12"/>
  <c r="Q92" i="12"/>
  <c r="O92" i="12"/>
  <c r="L92" i="12"/>
  <c r="J91" i="12"/>
  <c r="M91" i="12"/>
  <c r="Q91" i="12"/>
  <c r="O91" i="12"/>
  <c r="L91" i="12"/>
  <c r="J90" i="12"/>
  <c r="O90" i="12"/>
  <c r="Q90" i="12"/>
  <c r="L90" i="12"/>
  <c r="J89" i="12"/>
  <c r="L89" i="12"/>
  <c r="J88" i="12"/>
  <c r="L88" i="12"/>
  <c r="J87" i="12"/>
  <c r="M87" i="12"/>
  <c r="L87" i="12"/>
  <c r="J86" i="12"/>
  <c r="Q86" i="12"/>
  <c r="O86" i="12"/>
  <c r="L86" i="12"/>
  <c r="J85" i="12"/>
  <c r="Q85" i="12"/>
  <c r="O85" i="12"/>
  <c r="M85" i="12"/>
  <c r="L85" i="12"/>
  <c r="J84" i="12"/>
  <c r="Q84" i="12"/>
  <c r="O84" i="12"/>
  <c r="L84" i="12"/>
  <c r="J83" i="12"/>
  <c r="M83" i="12"/>
  <c r="Q83" i="12"/>
  <c r="O83" i="12"/>
  <c r="L83" i="12"/>
  <c r="J82" i="12"/>
  <c r="O82" i="12"/>
  <c r="Q82" i="12"/>
  <c r="L82" i="12"/>
  <c r="J81" i="12"/>
  <c r="L81" i="12"/>
  <c r="J80" i="12"/>
  <c r="L80" i="12"/>
  <c r="J79" i="12"/>
  <c r="M79" i="12"/>
  <c r="L79" i="12"/>
  <c r="J78" i="12"/>
  <c r="Q78" i="12"/>
  <c r="O78" i="12"/>
  <c r="L78" i="12"/>
  <c r="J77" i="12"/>
  <c r="Q77" i="12"/>
  <c r="O77" i="12"/>
  <c r="M77" i="12"/>
  <c r="L77" i="12"/>
  <c r="J76" i="12"/>
  <c r="Q76" i="12"/>
  <c r="O76" i="12"/>
  <c r="L76" i="12"/>
  <c r="J75" i="12"/>
  <c r="M75" i="12"/>
  <c r="Q75" i="12"/>
  <c r="O75" i="12"/>
  <c r="L75" i="12"/>
  <c r="J74" i="12"/>
  <c r="O74" i="12"/>
  <c r="Q74" i="12"/>
  <c r="L74" i="12"/>
  <c r="J73" i="12"/>
  <c r="L73" i="12"/>
  <c r="J72" i="12"/>
  <c r="L72" i="12"/>
  <c r="J71" i="12"/>
  <c r="M71" i="12"/>
  <c r="L71" i="12"/>
  <c r="J70" i="12"/>
  <c r="Q70" i="12"/>
  <c r="O70" i="12"/>
  <c r="L70" i="12"/>
  <c r="J69" i="12"/>
  <c r="Q69" i="12"/>
  <c r="O69" i="12"/>
  <c r="M69" i="12"/>
  <c r="L69" i="12"/>
  <c r="J68" i="12"/>
  <c r="Q68" i="12"/>
  <c r="O68" i="12"/>
  <c r="L68" i="12"/>
  <c r="J67" i="12"/>
  <c r="M67" i="12"/>
  <c r="Q67" i="12"/>
  <c r="O67" i="12"/>
  <c r="L67" i="12"/>
  <c r="J66" i="12"/>
  <c r="O66" i="12"/>
  <c r="Q66" i="12"/>
  <c r="L66" i="12"/>
  <c r="J65" i="12"/>
  <c r="L65" i="12"/>
  <c r="J64" i="12"/>
  <c r="L64" i="12"/>
  <c r="J63" i="12"/>
  <c r="M63" i="12"/>
  <c r="L63" i="12"/>
  <c r="J62" i="12"/>
  <c r="Q62" i="12"/>
  <c r="O62" i="12"/>
  <c r="L62" i="12"/>
  <c r="J61" i="12"/>
  <c r="Q61" i="12"/>
  <c r="O61" i="12"/>
  <c r="M61" i="12"/>
  <c r="L61" i="12"/>
  <c r="J60" i="12"/>
  <c r="Q60" i="12"/>
  <c r="O60" i="12"/>
  <c r="L60" i="12"/>
  <c r="J59" i="12"/>
  <c r="M59" i="12"/>
  <c r="Q59" i="12"/>
  <c r="O59" i="12"/>
  <c r="L59" i="12"/>
  <c r="J58" i="12"/>
  <c r="O58" i="12"/>
  <c r="Q58" i="12"/>
  <c r="L58" i="12"/>
  <c r="J57" i="12"/>
  <c r="L57" i="12"/>
  <c r="J56" i="12"/>
  <c r="L56" i="12"/>
  <c r="J55" i="12"/>
  <c r="M55" i="12"/>
  <c r="L55" i="12"/>
  <c r="J54" i="12"/>
  <c r="Q54" i="12"/>
  <c r="O54" i="12"/>
  <c r="L54" i="12"/>
  <c r="J53" i="12"/>
  <c r="Q53" i="12"/>
  <c r="O53" i="12"/>
  <c r="M53" i="12"/>
  <c r="L53" i="12"/>
  <c r="J52" i="12"/>
  <c r="Q52" i="12"/>
  <c r="O52" i="12"/>
  <c r="L52" i="12"/>
  <c r="J51" i="12"/>
  <c r="M51" i="12"/>
  <c r="Q51" i="12"/>
  <c r="O51" i="12"/>
  <c r="L51" i="12"/>
  <c r="J50" i="12"/>
  <c r="O50" i="12"/>
  <c r="Q50" i="12"/>
  <c r="L50" i="12"/>
  <c r="J49" i="12"/>
  <c r="L49" i="12"/>
  <c r="J48" i="12"/>
  <c r="L48" i="12"/>
  <c r="J47" i="12"/>
  <c r="M47" i="12"/>
  <c r="L47" i="12"/>
  <c r="J46" i="12"/>
  <c r="Q46" i="12"/>
  <c r="O46" i="12"/>
  <c r="L46" i="12"/>
  <c r="J45" i="12"/>
  <c r="Q45" i="12"/>
  <c r="O45" i="12"/>
  <c r="M45" i="12"/>
  <c r="L45" i="12"/>
  <c r="J44" i="12"/>
  <c r="Q44" i="12"/>
  <c r="O44" i="12"/>
  <c r="L44" i="12"/>
  <c r="J43" i="12"/>
  <c r="M43" i="12"/>
  <c r="Q43" i="12"/>
  <c r="O43" i="12"/>
  <c r="L43" i="12"/>
  <c r="J42" i="12"/>
  <c r="O42" i="12"/>
  <c r="Q42" i="12"/>
  <c r="L42" i="12"/>
  <c r="J41" i="12"/>
  <c r="L41" i="12"/>
  <c r="J40" i="12"/>
  <c r="L40" i="12"/>
  <c r="J39" i="12"/>
  <c r="M39" i="12"/>
  <c r="L39" i="12"/>
  <c r="J38" i="12"/>
  <c r="Q38" i="12"/>
  <c r="O38" i="12"/>
  <c r="L38" i="12"/>
  <c r="J37" i="12"/>
  <c r="Q37" i="12"/>
  <c r="O37" i="12"/>
  <c r="M37" i="12"/>
  <c r="L37" i="12"/>
  <c r="J36" i="12"/>
  <c r="Q36" i="12"/>
  <c r="O36" i="12"/>
  <c r="L36" i="12"/>
  <c r="J35" i="12"/>
  <c r="M35" i="12"/>
  <c r="Q35" i="12"/>
  <c r="O35" i="12"/>
  <c r="L35" i="12"/>
  <c r="J34" i="12"/>
  <c r="O34" i="12"/>
  <c r="Q34" i="12"/>
  <c r="L34" i="12"/>
  <c r="J33" i="12"/>
  <c r="L33" i="12"/>
  <c r="J32" i="12"/>
  <c r="L32" i="12"/>
  <c r="J31" i="12"/>
  <c r="M31" i="12"/>
  <c r="L31" i="12"/>
  <c r="J30" i="12"/>
  <c r="Q30" i="12"/>
  <c r="O30" i="12"/>
  <c r="L30" i="12"/>
  <c r="J29" i="12"/>
  <c r="Q29" i="12"/>
  <c r="O29" i="12"/>
  <c r="M29" i="12"/>
  <c r="L29" i="12"/>
  <c r="J28" i="12"/>
  <c r="Q28" i="12"/>
  <c r="O28" i="12"/>
  <c r="L28" i="12"/>
  <c r="J27" i="12"/>
  <c r="M27" i="12"/>
  <c r="Q27" i="12"/>
  <c r="O27" i="12"/>
  <c r="L27" i="12"/>
  <c r="J26" i="12"/>
  <c r="O26" i="12"/>
  <c r="Q26" i="12"/>
  <c r="L26" i="12"/>
  <c r="J25" i="12"/>
  <c r="L25" i="12"/>
  <c r="J24" i="12"/>
  <c r="L24" i="12"/>
  <c r="J23" i="12"/>
  <c r="M23" i="12"/>
  <c r="L23" i="12"/>
  <c r="J22" i="12"/>
  <c r="Q22" i="12"/>
  <c r="O22" i="12"/>
  <c r="L22" i="12"/>
  <c r="J21" i="12"/>
  <c r="Q21" i="12"/>
  <c r="O21" i="12"/>
  <c r="M21" i="12"/>
  <c r="L21" i="12"/>
  <c r="J20" i="12"/>
  <c r="Q20" i="12"/>
  <c r="O20" i="12"/>
  <c r="L20" i="12"/>
  <c r="J19" i="12"/>
  <c r="M19" i="12"/>
  <c r="Q19" i="12"/>
  <c r="O19" i="12"/>
  <c r="L19" i="12"/>
  <c r="J18" i="12"/>
  <c r="O18" i="12"/>
  <c r="Q18" i="12"/>
  <c r="L18" i="12"/>
  <c r="J17" i="12"/>
  <c r="L17" i="12"/>
  <c r="J16" i="12"/>
  <c r="L16" i="12"/>
  <c r="J15" i="12"/>
  <c r="M15" i="12"/>
  <c r="L15" i="12"/>
  <c r="J14" i="12"/>
  <c r="Q14" i="12"/>
  <c r="O14" i="12"/>
  <c r="L14" i="12"/>
  <c r="J13" i="12"/>
  <c r="Q13" i="12"/>
  <c r="O13" i="12"/>
  <c r="M13" i="12"/>
  <c r="L13" i="12"/>
  <c r="J12" i="12"/>
  <c r="Q12" i="12"/>
  <c r="O12" i="12"/>
  <c r="L12" i="12"/>
  <c r="J11" i="12"/>
  <c r="M11" i="12"/>
  <c r="Q11" i="12"/>
  <c r="O11" i="12"/>
  <c r="L11" i="12"/>
  <c r="J10" i="12"/>
  <c r="O10" i="12"/>
  <c r="Q10" i="12"/>
  <c r="L10" i="12"/>
  <c r="J9" i="12"/>
  <c r="L9" i="12"/>
  <c r="J8" i="12"/>
  <c r="L8" i="12"/>
  <c r="J7" i="12"/>
  <c r="M7" i="12"/>
  <c r="L7" i="12"/>
  <c r="J6" i="12"/>
  <c r="Q6" i="12"/>
  <c r="O6" i="12"/>
  <c r="L6" i="12"/>
  <c r="J5" i="12"/>
  <c r="Q5" i="12"/>
  <c r="O5" i="12"/>
  <c r="M5" i="12"/>
  <c r="L5" i="12"/>
  <c r="J4" i="12"/>
  <c r="Q4" i="12"/>
  <c r="O4" i="12"/>
  <c r="L4" i="12"/>
  <c r="J3" i="12"/>
  <c r="M3" i="12"/>
  <c r="Q3" i="12"/>
  <c r="O3" i="12"/>
  <c r="L3" i="12"/>
  <c r="J2" i="12"/>
  <c r="O2" i="12"/>
  <c r="Q2" i="12"/>
  <c r="L2" i="12"/>
  <c r="M2" i="12"/>
  <c r="M4" i="12"/>
  <c r="M6" i="12"/>
  <c r="M10" i="12"/>
  <c r="M12" i="12"/>
  <c r="M14" i="12"/>
  <c r="M18" i="12"/>
  <c r="M20" i="12"/>
  <c r="M22" i="12"/>
  <c r="M26" i="12"/>
  <c r="M28" i="12"/>
  <c r="M30" i="12"/>
  <c r="M34" i="12"/>
  <c r="M36" i="12"/>
  <c r="M38" i="12"/>
  <c r="M42" i="12"/>
  <c r="M44" i="12"/>
  <c r="M46" i="12"/>
  <c r="M50" i="12"/>
  <c r="M52" i="12"/>
  <c r="M54" i="12"/>
  <c r="M58" i="12"/>
  <c r="M60" i="12"/>
  <c r="M62" i="12"/>
  <c r="M66" i="12"/>
  <c r="M68" i="12"/>
  <c r="M70" i="12"/>
  <c r="M74" i="12"/>
  <c r="M76" i="12"/>
  <c r="M78" i="12"/>
  <c r="M82" i="12"/>
  <c r="M84" i="12"/>
  <c r="M86" i="12"/>
  <c r="M90" i="12"/>
  <c r="M92" i="12"/>
  <c r="M94" i="12"/>
  <c r="M98" i="12"/>
  <c r="M100" i="12"/>
  <c r="M102" i="12"/>
  <c r="M106" i="12"/>
  <c r="M108" i="12"/>
  <c r="M110" i="12"/>
  <c r="M114" i="12"/>
  <c r="M116" i="12"/>
  <c r="M118" i="12"/>
  <c r="M122" i="12"/>
  <c r="M124" i="12"/>
  <c r="M126" i="12"/>
  <c r="M130" i="12"/>
  <c r="M132" i="12"/>
  <c r="M134" i="12"/>
  <c r="M138" i="12"/>
  <c r="M140" i="12"/>
  <c r="M142" i="12"/>
  <c r="M146" i="12"/>
  <c r="M148" i="12"/>
  <c r="M150" i="12"/>
  <c r="M154" i="12"/>
  <c r="M156" i="12"/>
  <c r="M158" i="12"/>
  <c r="M162" i="12"/>
  <c r="M164" i="12"/>
  <c r="M166" i="12"/>
  <c r="M170" i="12"/>
  <c r="M172" i="12"/>
  <c r="M174" i="12"/>
  <c r="M178" i="12"/>
  <c r="M180" i="12"/>
  <c r="M182" i="12"/>
  <c r="M186" i="12"/>
  <c r="M188" i="12"/>
  <c r="M190" i="12"/>
  <c r="M194" i="12"/>
  <c r="M196" i="12"/>
  <c r="M198" i="12"/>
  <c r="M202" i="12"/>
  <c r="M204" i="12"/>
  <c r="M206" i="12"/>
  <c r="M210" i="12"/>
  <c r="M212" i="12"/>
  <c r="M214" i="12"/>
  <c r="M218" i="12"/>
  <c r="M220" i="12"/>
  <c r="M222" i="12"/>
  <c r="M226" i="12"/>
  <c r="M228" i="12"/>
  <c r="M230" i="12"/>
  <c r="M234" i="12"/>
  <c r="M236" i="12"/>
  <c r="M238" i="12"/>
  <c r="M242" i="12"/>
  <c r="M244" i="12"/>
  <c r="M246" i="12"/>
  <c r="M250" i="12"/>
  <c r="M252" i="12"/>
  <c r="M254" i="12"/>
  <c r="M258" i="12"/>
  <c r="M260" i="12"/>
  <c r="M262" i="12"/>
  <c r="M266" i="12"/>
  <c r="M268" i="12"/>
  <c r="M270" i="12"/>
  <c r="M274" i="12"/>
  <c r="M276" i="12"/>
  <c r="M278" i="12"/>
  <c r="M282" i="12"/>
  <c r="M284" i="12"/>
  <c r="M286" i="12"/>
  <c r="M290" i="12"/>
  <c r="M292" i="12"/>
  <c r="M294" i="12"/>
  <c r="M298" i="12"/>
  <c r="M300" i="12"/>
  <c r="M302" i="12"/>
  <c r="M306" i="12"/>
  <c r="M308" i="12"/>
  <c r="M310" i="12"/>
  <c r="M314" i="12"/>
  <c r="M316" i="12"/>
  <c r="M318" i="12"/>
  <c r="M322" i="12"/>
  <c r="M324" i="12"/>
  <c r="M326" i="12"/>
  <c r="M330" i="12"/>
  <c r="M332" i="12"/>
  <c r="M334" i="12"/>
  <c r="M338" i="12"/>
  <c r="M340" i="12"/>
  <c r="M342" i="12"/>
  <c r="M346" i="12"/>
  <c r="M348" i="12"/>
  <c r="M350" i="12"/>
  <c r="M354" i="12"/>
  <c r="M356" i="12"/>
  <c r="M358" i="12"/>
  <c r="M362" i="12"/>
  <c r="M364" i="12"/>
  <c r="M366" i="12"/>
  <c r="M370" i="12"/>
  <c r="Q16" i="12"/>
  <c r="O16" i="12"/>
  <c r="M16" i="12"/>
  <c r="Q48" i="12"/>
  <c r="O48" i="12"/>
  <c r="M48" i="12"/>
  <c r="Q80" i="12"/>
  <c r="O80" i="12"/>
  <c r="M80" i="12"/>
  <c r="Q176" i="12"/>
  <c r="O176" i="12"/>
  <c r="M176" i="12"/>
  <c r="O225" i="12"/>
  <c r="M225" i="12"/>
  <c r="Q225" i="12"/>
  <c r="O257" i="12"/>
  <c r="M257" i="12"/>
  <c r="Q257" i="12"/>
  <c r="O289" i="12"/>
  <c r="M289" i="12"/>
  <c r="Q289" i="12"/>
  <c r="O321" i="12"/>
  <c r="M321" i="12"/>
  <c r="Q321" i="12"/>
  <c r="O353" i="12"/>
  <c r="M353" i="12"/>
  <c r="Q353" i="12"/>
  <c r="O65" i="12"/>
  <c r="M65" i="12"/>
  <c r="Q65" i="12"/>
  <c r="O129" i="12"/>
  <c r="M129" i="12"/>
  <c r="Q129" i="12"/>
  <c r="O161" i="12"/>
  <c r="M161" i="12"/>
  <c r="Q161" i="12"/>
  <c r="Q240" i="12"/>
  <c r="O240" i="12"/>
  <c r="M240" i="12"/>
  <c r="Q304" i="12"/>
  <c r="O304" i="12"/>
  <c r="M304" i="12"/>
  <c r="O33" i="12"/>
  <c r="M33" i="12"/>
  <c r="Q33" i="12"/>
  <c r="O97" i="12"/>
  <c r="M97" i="12"/>
  <c r="Q97" i="12"/>
  <c r="Q112" i="12"/>
  <c r="O112" i="12"/>
  <c r="M112" i="12"/>
  <c r="Q144" i="12"/>
  <c r="O144" i="12"/>
  <c r="M144" i="12"/>
  <c r="O193" i="12"/>
  <c r="M193" i="12"/>
  <c r="Q193" i="12"/>
  <c r="Q208" i="12"/>
  <c r="O208" i="12"/>
  <c r="M208" i="12"/>
  <c r="Q272" i="12"/>
  <c r="O272" i="12"/>
  <c r="M272" i="12"/>
  <c r="Q336" i="12"/>
  <c r="O336" i="12"/>
  <c r="M336" i="12"/>
  <c r="Q368" i="12"/>
  <c r="O368" i="12"/>
  <c r="M368" i="12"/>
  <c r="Q8" i="12"/>
  <c r="O8" i="12"/>
  <c r="M8" i="12"/>
  <c r="O25" i="12"/>
  <c r="M25" i="12"/>
  <c r="Q25" i="12"/>
  <c r="Q40" i="12"/>
  <c r="O40" i="12"/>
  <c r="M40" i="12"/>
  <c r="O57" i="12"/>
  <c r="M57" i="12"/>
  <c r="Q57" i="12"/>
  <c r="Q72" i="12"/>
  <c r="O72" i="12"/>
  <c r="M72" i="12"/>
  <c r="O89" i="12"/>
  <c r="M89" i="12"/>
  <c r="Q89" i="12"/>
  <c r="Q104" i="12"/>
  <c r="O104" i="12"/>
  <c r="M104" i="12"/>
  <c r="O121" i="12"/>
  <c r="M121" i="12"/>
  <c r="Q121" i="12"/>
  <c r="Q136" i="12"/>
  <c r="O136" i="12"/>
  <c r="M136" i="12"/>
  <c r="O153" i="12"/>
  <c r="M153" i="12"/>
  <c r="Q153" i="12"/>
  <c r="Q168" i="12"/>
  <c r="O168" i="12"/>
  <c r="M168" i="12"/>
  <c r="O185" i="12"/>
  <c r="M185" i="12"/>
  <c r="Q185" i="12"/>
  <c r="Q200" i="12"/>
  <c r="O200" i="12"/>
  <c r="M200" i="12"/>
  <c r="O217" i="12"/>
  <c r="M217" i="12"/>
  <c r="Q217" i="12"/>
  <c r="Q232" i="12"/>
  <c r="O232" i="12"/>
  <c r="M232" i="12"/>
  <c r="O249" i="12"/>
  <c r="M249" i="12"/>
  <c r="Q249" i="12"/>
  <c r="Q264" i="12"/>
  <c r="O264" i="12"/>
  <c r="M264" i="12"/>
  <c r="O281" i="12"/>
  <c r="M281" i="12"/>
  <c r="Q281" i="12"/>
  <c r="Q296" i="12"/>
  <c r="O296" i="12"/>
  <c r="M296" i="12"/>
  <c r="O313" i="12"/>
  <c r="M313" i="12"/>
  <c r="Q313" i="12"/>
  <c r="Q328" i="12"/>
  <c r="O328" i="12"/>
  <c r="M328" i="12"/>
  <c r="O345" i="12"/>
  <c r="M345" i="12"/>
  <c r="Q345" i="12"/>
  <c r="Q360" i="12"/>
  <c r="O360" i="12"/>
  <c r="M360" i="12"/>
  <c r="Q377" i="12"/>
  <c r="M377" i="12"/>
  <c r="O377" i="12"/>
  <c r="O391" i="12"/>
  <c r="M391" i="12"/>
  <c r="Q391" i="12"/>
  <c r="Q388" i="12"/>
  <c r="M388" i="12"/>
  <c r="O388" i="12"/>
  <c r="O382" i="12"/>
  <c r="Q382" i="12"/>
  <c r="M382" i="12"/>
  <c r="O17" i="12"/>
  <c r="M17" i="12"/>
  <c r="Q17" i="12"/>
  <c r="Q32" i="12"/>
  <c r="O32" i="12"/>
  <c r="M32" i="12"/>
  <c r="O49" i="12"/>
  <c r="M49" i="12"/>
  <c r="Q49" i="12"/>
  <c r="Q64" i="12"/>
  <c r="O64" i="12"/>
  <c r="M64" i="12"/>
  <c r="O81" i="12"/>
  <c r="M81" i="12"/>
  <c r="Q81" i="12"/>
  <c r="Q96" i="12"/>
  <c r="O96" i="12"/>
  <c r="M96" i="12"/>
  <c r="O113" i="12"/>
  <c r="M113" i="12"/>
  <c r="Q113" i="12"/>
  <c r="Q128" i="12"/>
  <c r="O128" i="12"/>
  <c r="M128" i="12"/>
  <c r="O145" i="12"/>
  <c r="M145" i="12"/>
  <c r="Q145" i="12"/>
  <c r="Q160" i="12"/>
  <c r="O160" i="12"/>
  <c r="M160" i="12"/>
  <c r="O177" i="12"/>
  <c r="M177" i="12"/>
  <c r="Q177" i="12"/>
  <c r="Q192" i="12"/>
  <c r="O192" i="12"/>
  <c r="M192" i="12"/>
  <c r="O209" i="12"/>
  <c r="M209" i="12"/>
  <c r="Q209" i="12"/>
  <c r="Q224" i="12"/>
  <c r="O224" i="12"/>
  <c r="M224" i="12"/>
  <c r="O241" i="12"/>
  <c r="M241" i="12"/>
  <c r="Q241" i="12"/>
  <c r="Q256" i="12"/>
  <c r="O256" i="12"/>
  <c r="M256" i="12"/>
  <c r="O273" i="12"/>
  <c r="M273" i="12"/>
  <c r="Q273" i="12"/>
  <c r="Q288" i="12"/>
  <c r="O288" i="12"/>
  <c r="M288" i="12"/>
  <c r="O305" i="12"/>
  <c r="M305" i="12"/>
  <c r="Q305" i="12"/>
  <c r="Q320" i="12"/>
  <c r="O320" i="12"/>
  <c r="M320" i="12"/>
  <c r="O337" i="12"/>
  <c r="M337" i="12"/>
  <c r="Q337" i="12"/>
  <c r="Q352" i="12"/>
  <c r="O352" i="12"/>
  <c r="M352" i="12"/>
  <c r="O369" i="12"/>
  <c r="M369" i="12"/>
  <c r="Q369" i="12"/>
  <c r="O9" i="12"/>
  <c r="M9" i="12"/>
  <c r="Q9" i="12"/>
  <c r="Q24" i="12"/>
  <c r="O24" i="12"/>
  <c r="M24" i="12"/>
  <c r="O41" i="12"/>
  <c r="M41" i="12"/>
  <c r="Q41" i="12"/>
  <c r="Q56" i="12"/>
  <c r="O56" i="12"/>
  <c r="M56" i="12"/>
  <c r="O73" i="12"/>
  <c r="M73" i="12"/>
  <c r="Q73" i="12"/>
  <c r="Q88" i="12"/>
  <c r="O88" i="12"/>
  <c r="M88" i="12"/>
  <c r="O105" i="12"/>
  <c r="M105" i="12"/>
  <c r="Q105" i="12"/>
  <c r="Q120" i="12"/>
  <c r="O120" i="12"/>
  <c r="M120" i="12"/>
  <c r="O137" i="12"/>
  <c r="M137" i="12"/>
  <c r="Q137" i="12"/>
  <c r="Q152" i="12"/>
  <c r="O152" i="12"/>
  <c r="M152" i="12"/>
  <c r="O169" i="12"/>
  <c r="M169" i="12"/>
  <c r="Q169" i="12"/>
  <c r="Q184" i="12"/>
  <c r="O184" i="12"/>
  <c r="M184" i="12"/>
  <c r="O201" i="12"/>
  <c r="M201" i="12"/>
  <c r="Q201" i="12"/>
  <c r="Q216" i="12"/>
  <c r="O216" i="12"/>
  <c r="M216" i="12"/>
  <c r="O233" i="12"/>
  <c r="M233" i="12"/>
  <c r="Q233" i="12"/>
  <c r="Q248" i="12"/>
  <c r="O248" i="12"/>
  <c r="M248" i="12"/>
  <c r="O265" i="12"/>
  <c r="M265" i="12"/>
  <c r="Q265" i="12"/>
  <c r="Q280" i="12"/>
  <c r="O280" i="12"/>
  <c r="M280" i="12"/>
  <c r="O297" i="12"/>
  <c r="M297" i="12"/>
  <c r="Q297" i="12"/>
  <c r="Q312" i="12"/>
  <c r="O312" i="12"/>
  <c r="M312" i="12"/>
  <c r="O329" i="12"/>
  <c r="M329" i="12"/>
  <c r="Q329" i="12"/>
  <c r="Q344" i="12"/>
  <c r="O344" i="12"/>
  <c r="M344" i="12"/>
  <c r="O361" i="12"/>
  <c r="M361" i="12"/>
  <c r="Q361" i="12"/>
  <c r="O383" i="12"/>
  <c r="Q383" i="12"/>
  <c r="O374" i="12"/>
  <c r="Q374" i="12"/>
  <c r="M374" i="12"/>
  <c r="O390" i="12"/>
  <c r="Q390" i="12"/>
  <c r="Q7" i="12"/>
  <c r="O7" i="12"/>
  <c r="Q15" i="12"/>
  <c r="O15" i="12"/>
  <c r="Q23" i="12"/>
  <c r="O23" i="12"/>
  <c r="Q31" i="12"/>
  <c r="O31" i="12"/>
  <c r="Q39" i="12"/>
  <c r="O39" i="12"/>
  <c r="Q47" i="12"/>
  <c r="O47" i="12"/>
  <c r="Q55" i="12"/>
  <c r="O55" i="12"/>
  <c r="Q63" i="12"/>
  <c r="O63" i="12"/>
  <c r="Q71" i="12"/>
  <c r="O71" i="12"/>
  <c r="Q79" i="12"/>
  <c r="O79" i="12"/>
  <c r="Q87" i="12"/>
  <c r="O87" i="12"/>
  <c r="Q95" i="12"/>
  <c r="O95" i="12"/>
  <c r="Q103" i="12"/>
  <c r="O103" i="12"/>
  <c r="Q111" i="12"/>
  <c r="O111" i="12"/>
  <c r="Q119" i="12"/>
  <c r="O119" i="12"/>
  <c r="Q127" i="12"/>
  <c r="O127" i="12"/>
  <c r="Q135" i="12"/>
  <c r="O135" i="12"/>
  <c r="Q143" i="12"/>
  <c r="O143" i="12"/>
  <c r="Q151" i="12"/>
  <c r="O151" i="12"/>
  <c r="Q159" i="12"/>
  <c r="O159" i="12"/>
  <c r="Q167" i="12"/>
  <c r="O167" i="12"/>
  <c r="Q175" i="12"/>
  <c r="O175" i="12"/>
  <c r="Q183" i="12"/>
  <c r="O183" i="12"/>
  <c r="Q191" i="12"/>
  <c r="O191" i="12"/>
  <c r="Q199" i="12"/>
  <c r="O199" i="12"/>
  <c r="Q207" i="12"/>
  <c r="O207" i="12"/>
  <c r="Q215" i="12"/>
  <c r="O215" i="12"/>
  <c r="Q223" i="12"/>
  <c r="O223" i="12"/>
  <c r="Q231" i="12"/>
  <c r="O231" i="12"/>
  <c r="Q239" i="12"/>
  <c r="O239" i="12"/>
  <c r="Q247" i="12"/>
  <c r="O247" i="12"/>
  <c r="Q255" i="12"/>
  <c r="O255" i="12"/>
  <c r="Q263" i="12"/>
  <c r="O263" i="12"/>
  <c r="Q271" i="12"/>
  <c r="O271" i="12"/>
  <c r="Q279" i="12"/>
  <c r="O279" i="12"/>
  <c r="Q287" i="12"/>
  <c r="O287" i="12"/>
  <c r="Q295" i="12"/>
  <c r="O295" i="12"/>
  <c r="Q303" i="12"/>
  <c r="O303" i="12"/>
  <c r="Q311" i="12"/>
  <c r="O311" i="12"/>
  <c r="Q319" i="12"/>
  <c r="O319" i="12"/>
  <c r="Q327" i="12"/>
  <c r="O327" i="12"/>
  <c r="Q335" i="12"/>
  <c r="O335" i="12"/>
  <c r="Q343" i="12"/>
  <c r="O343" i="12"/>
  <c r="Q351" i="12"/>
  <c r="O351" i="12"/>
  <c r="Q359" i="12"/>
  <c r="O359" i="12"/>
  <c r="Q367" i="12"/>
  <c r="O367" i="12"/>
  <c r="M390" i="12"/>
  <c r="J103" i="13"/>
  <c r="Q103" i="13"/>
  <c r="O103" i="13"/>
  <c r="M103" i="13"/>
  <c r="L103" i="13"/>
  <c r="J104" i="13"/>
  <c r="Q104" i="13"/>
  <c r="O104" i="13"/>
  <c r="M104" i="13"/>
  <c r="L104" i="13"/>
  <c r="J101" i="13"/>
  <c r="Q101" i="13"/>
  <c r="O101" i="13"/>
  <c r="M101" i="13"/>
  <c r="L101" i="13"/>
  <c r="J102" i="13"/>
  <c r="Q102" i="13"/>
  <c r="O102" i="13"/>
  <c r="M102" i="13"/>
  <c r="L102" i="13"/>
  <c r="J105" i="13"/>
  <c r="Q105" i="13"/>
  <c r="O105" i="13"/>
  <c r="M105" i="13"/>
  <c r="L105" i="13"/>
  <c r="J106" i="13"/>
  <c r="Q106" i="13"/>
  <c r="O106" i="13"/>
  <c r="M106" i="13"/>
  <c r="L106" i="13"/>
  <c r="J107" i="13"/>
  <c r="Q107" i="13"/>
  <c r="O107" i="13"/>
  <c r="M107" i="13"/>
  <c r="L107" i="13"/>
  <c r="J108" i="13"/>
  <c r="Q108" i="13"/>
  <c r="O108" i="13"/>
  <c r="M108" i="13"/>
  <c r="L108" i="13"/>
  <c r="J109" i="13"/>
  <c r="Q109" i="13"/>
  <c r="O109" i="13"/>
  <c r="M109" i="13"/>
  <c r="L109" i="13"/>
  <c r="J110" i="13"/>
  <c r="Q110" i="13"/>
  <c r="O110" i="13"/>
  <c r="M110" i="13"/>
  <c r="L110" i="13"/>
  <c r="J111" i="13"/>
  <c r="Q111" i="13"/>
  <c r="O111" i="13"/>
  <c r="M111" i="13"/>
  <c r="L111" i="13"/>
  <c r="J112" i="13"/>
  <c r="Q112" i="13"/>
  <c r="O112" i="13"/>
  <c r="M112" i="13"/>
  <c r="L112" i="13"/>
  <c r="J100" i="13"/>
  <c r="Q100" i="13"/>
  <c r="O100" i="13"/>
  <c r="M100" i="13"/>
  <c r="L100" i="13"/>
  <c r="J99" i="13"/>
  <c r="Q99" i="13"/>
  <c r="O99" i="13"/>
  <c r="M99" i="13"/>
  <c r="L99" i="13"/>
  <c r="J45" i="13"/>
  <c r="Q45" i="13"/>
  <c r="O45" i="13"/>
  <c r="M45" i="13"/>
  <c r="L45" i="13"/>
  <c r="J44" i="13"/>
  <c r="Q44" i="13"/>
  <c r="O44" i="13"/>
  <c r="M44" i="13"/>
  <c r="L44" i="13"/>
  <c r="J34" i="13"/>
  <c r="Q34" i="13"/>
  <c r="O34" i="13"/>
  <c r="M34" i="13"/>
  <c r="L34" i="13"/>
  <c r="J33" i="13"/>
  <c r="Q33" i="13"/>
  <c r="O33" i="13"/>
  <c r="M33" i="13"/>
  <c r="L33" i="13"/>
  <c r="J23" i="13"/>
  <c r="Q23" i="13"/>
  <c r="O23" i="13"/>
  <c r="M23" i="13"/>
  <c r="L23" i="13"/>
  <c r="J22" i="13"/>
  <c r="Q22" i="13"/>
  <c r="O22" i="13"/>
  <c r="M22" i="13"/>
  <c r="L22" i="13"/>
  <c r="J11" i="13"/>
  <c r="Q11" i="13"/>
  <c r="O11" i="13"/>
  <c r="M11" i="13"/>
  <c r="L11" i="13"/>
  <c r="J10" i="13"/>
  <c r="Q10" i="13"/>
  <c r="O10" i="13"/>
  <c r="M10" i="13"/>
  <c r="L10" i="13"/>
  <c r="J531" i="13"/>
  <c r="M531" i="13"/>
  <c r="L531" i="13"/>
  <c r="J532" i="13"/>
  <c r="Q532" i="13"/>
  <c r="O532" i="13"/>
  <c r="L532" i="13"/>
  <c r="J218" i="13"/>
  <c r="Q218" i="13"/>
  <c r="O218" i="13"/>
  <c r="M218" i="13"/>
  <c r="L218" i="13"/>
  <c r="J217" i="13"/>
  <c r="Q217" i="13"/>
  <c r="O217" i="13"/>
  <c r="L217" i="13"/>
  <c r="J216" i="13"/>
  <c r="M216" i="13"/>
  <c r="Q216" i="13"/>
  <c r="O216" i="13"/>
  <c r="L216" i="13"/>
  <c r="J215" i="13"/>
  <c r="Q215" i="13"/>
  <c r="L215" i="13"/>
  <c r="J214" i="13"/>
  <c r="Q214" i="13"/>
  <c r="L214" i="13"/>
  <c r="J213" i="13"/>
  <c r="L213" i="13"/>
  <c r="J212" i="13"/>
  <c r="M212" i="13"/>
  <c r="L212" i="13"/>
  <c r="J211" i="13"/>
  <c r="Q211" i="13"/>
  <c r="O211" i="13"/>
  <c r="L211" i="13"/>
  <c r="J210" i="13"/>
  <c r="Q210" i="13"/>
  <c r="O210" i="13"/>
  <c r="M210" i="13"/>
  <c r="L210" i="13"/>
  <c r="J209" i="13"/>
  <c r="Q209" i="13"/>
  <c r="O209" i="13"/>
  <c r="L209" i="13"/>
  <c r="J208" i="13"/>
  <c r="M208" i="13"/>
  <c r="Q208" i="13"/>
  <c r="O208" i="13"/>
  <c r="L208" i="13"/>
  <c r="J207" i="13"/>
  <c r="Q207" i="13"/>
  <c r="L207" i="13"/>
  <c r="J435" i="13"/>
  <c r="M435" i="13"/>
  <c r="Q435" i="13"/>
  <c r="O435" i="13"/>
  <c r="L435" i="13"/>
  <c r="J315" i="13"/>
  <c r="Q315" i="13"/>
  <c r="L315" i="13"/>
  <c r="J444" i="13"/>
  <c r="Q444" i="13"/>
  <c r="L444" i="13"/>
  <c r="J329" i="13"/>
  <c r="L329" i="13"/>
  <c r="J379" i="13"/>
  <c r="M379" i="13"/>
  <c r="L379" i="13"/>
  <c r="J259" i="13"/>
  <c r="Q259" i="13"/>
  <c r="O259" i="13"/>
  <c r="L259" i="13"/>
  <c r="J373" i="13"/>
  <c r="Q373" i="13"/>
  <c r="O373" i="13"/>
  <c r="M373" i="13"/>
  <c r="L373" i="13"/>
  <c r="J253" i="13"/>
  <c r="Q253" i="13"/>
  <c r="O253" i="13"/>
  <c r="L253" i="13"/>
  <c r="J456" i="13"/>
  <c r="M456" i="13"/>
  <c r="Q456" i="13"/>
  <c r="O456" i="13"/>
  <c r="L456" i="13"/>
  <c r="J336" i="13"/>
  <c r="Q336" i="13"/>
  <c r="L336" i="13"/>
  <c r="J580" i="13"/>
  <c r="Q580" i="13"/>
  <c r="L580" i="13"/>
  <c r="J579" i="13"/>
  <c r="L579" i="13"/>
  <c r="J578" i="13"/>
  <c r="M578" i="13"/>
  <c r="L578" i="13"/>
  <c r="J577" i="13"/>
  <c r="Q577" i="13"/>
  <c r="O577" i="13"/>
  <c r="L577" i="13"/>
  <c r="J576" i="13"/>
  <c r="Q576" i="13"/>
  <c r="O576" i="13"/>
  <c r="M576" i="13"/>
  <c r="L576" i="13"/>
  <c r="J575" i="13"/>
  <c r="Q575" i="13"/>
  <c r="O575" i="13"/>
  <c r="L575" i="13"/>
  <c r="J574" i="13"/>
  <c r="M574" i="13"/>
  <c r="Q574" i="13"/>
  <c r="O574" i="13"/>
  <c r="L574" i="13"/>
  <c r="J573" i="13"/>
  <c r="Q573" i="13"/>
  <c r="L573" i="13"/>
  <c r="J572" i="13"/>
  <c r="Q572" i="13"/>
  <c r="L572" i="13"/>
  <c r="J571" i="13"/>
  <c r="L571" i="13"/>
  <c r="J570" i="13"/>
  <c r="M570" i="13"/>
  <c r="L570" i="13"/>
  <c r="J569" i="13"/>
  <c r="Q569" i="13"/>
  <c r="O569" i="13"/>
  <c r="L569" i="13"/>
  <c r="J568" i="13"/>
  <c r="Q568" i="13"/>
  <c r="O568" i="13"/>
  <c r="M568" i="13"/>
  <c r="L568" i="13"/>
  <c r="J567" i="13"/>
  <c r="Q567" i="13"/>
  <c r="O567" i="13"/>
  <c r="L567" i="13"/>
  <c r="J566" i="13"/>
  <c r="M566" i="13"/>
  <c r="Q566" i="13"/>
  <c r="O566" i="13"/>
  <c r="L566" i="13"/>
  <c r="J565" i="13"/>
  <c r="Q565" i="13"/>
  <c r="L565" i="13"/>
  <c r="J564" i="13"/>
  <c r="Q564" i="13"/>
  <c r="L564" i="13"/>
  <c r="J563" i="13"/>
  <c r="L563" i="13"/>
  <c r="J562" i="13"/>
  <c r="M562" i="13"/>
  <c r="L562" i="13"/>
  <c r="J561" i="13"/>
  <c r="Q561" i="13"/>
  <c r="O561" i="13"/>
  <c r="L561" i="13"/>
  <c r="J560" i="13"/>
  <c r="Q560" i="13"/>
  <c r="O560" i="13"/>
  <c r="M560" i="13"/>
  <c r="L560" i="13"/>
  <c r="J559" i="13"/>
  <c r="Q559" i="13"/>
  <c r="O559" i="13"/>
  <c r="L559" i="13"/>
  <c r="J558" i="13"/>
  <c r="M558" i="13"/>
  <c r="Q558" i="13"/>
  <c r="O558" i="13"/>
  <c r="L558" i="13"/>
  <c r="J557" i="13"/>
  <c r="Q557" i="13"/>
  <c r="L557" i="13"/>
  <c r="J556" i="13"/>
  <c r="Q556" i="13"/>
  <c r="L556" i="13"/>
  <c r="J555" i="13"/>
  <c r="L555" i="13"/>
  <c r="J554" i="13"/>
  <c r="M554" i="13"/>
  <c r="L554" i="13"/>
  <c r="J553" i="13"/>
  <c r="Q553" i="13"/>
  <c r="O553" i="13"/>
  <c r="L553" i="13"/>
  <c r="J552" i="13"/>
  <c r="Q552" i="13"/>
  <c r="O552" i="13"/>
  <c r="M552" i="13"/>
  <c r="L552" i="13"/>
  <c r="J551" i="13"/>
  <c r="Q551" i="13"/>
  <c r="O551" i="13"/>
  <c r="L551" i="13"/>
  <c r="J550" i="13"/>
  <c r="M550" i="13"/>
  <c r="Q550" i="13"/>
  <c r="O550" i="13"/>
  <c r="L550" i="13"/>
  <c r="J549" i="13"/>
  <c r="Q549" i="13"/>
  <c r="L549" i="13"/>
  <c r="J548" i="13"/>
  <c r="Q548" i="13"/>
  <c r="L548" i="13"/>
  <c r="J547" i="13"/>
  <c r="L547" i="13"/>
  <c r="J546" i="13"/>
  <c r="M546" i="13"/>
  <c r="L546" i="13"/>
  <c r="J545" i="13"/>
  <c r="Q545" i="13"/>
  <c r="O545" i="13"/>
  <c r="L545" i="13"/>
  <c r="J544" i="13"/>
  <c r="Q544" i="13"/>
  <c r="O544" i="13"/>
  <c r="M544" i="13"/>
  <c r="L544" i="13"/>
  <c r="J543" i="13"/>
  <c r="Q543" i="13"/>
  <c r="O543" i="13"/>
  <c r="L543" i="13"/>
  <c r="J542" i="13"/>
  <c r="M542" i="13"/>
  <c r="Q542" i="13"/>
  <c r="O542" i="13"/>
  <c r="L542" i="13"/>
  <c r="J541" i="13"/>
  <c r="Q541" i="13"/>
  <c r="L541" i="13"/>
  <c r="J540" i="13"/>
  <c r="Q540" i="13"/>
  <c r="L540" i="13"/>
  <c r="J539" i="13"/>
  <c r="L539" i="13"/>
  <c r="J538" i="13"/>
  <c r="M538" i="13"/>
  <c r="L538" i="13"/>
  <c r="J537" i="13"/>
  <c r="Q537" i="13"/>
  <c r="O537" i="13"/>
  <c r="L537" i="13"/>
  <c r="J536" i="13"/>
  <c r="Q536" i="13"/>
  <c r="O536" i="13"/>
  <c r="M536" i="13"/>
  <c r="L536" i="13"/>
  <c r="J535" i="13"/>
  <c r="Q535" i="13"/>
  <c r="O535" i="13"/>
  <c r="L535" i="13"/>
  <c r="J530" i="13"/>
  <c r="M530" i="13"/>
  <c r="Q530" i="13"/>
  <c r="O530" i="13"/>
  <c r="L530" i="13"/>
  <c r="J529" i="13"/>
  <c r="Q529" i="13"/>
  <c r="L529" i="13"/>
  <c r="J528" i="13"/>
  <c r="Q528" i="13"/>
  <c r="L528" i="13"/>
  <c r="J527" i="13"/>
  <c r="L527" i="13"/>
  <c r="J526" i="13"/>
  <c r="M526" i="13"/>
  <c r="L526" i="13"/>
  <c r="J525" i="13"/>
  <c r="Q525" i="13"/>
  <c r="O525" i="13"/>
  <c r="L525" i="13"/>
  <c r="J524" i="13"/>
  <c r="Q524" i="13"/>
  <c r="O524" i="13"/>
  <c r="M524" i="13"/>
  <c r="L524" i="13"/>
  <c r="J523" i="13"/>
  <c r="Q523" i="13"/>
  <c r="O523" i="13"/>
  <c r="L523" i="13"/>
  <c r="J522" i="13"/>
  <c r="M522" i="13"/>
  <c r="Q522" i="13"/>
  <c r="O522" i="13"/>
  <c r="L522" i="13"/>
  <c r="J521" i="13"/>
  <c r="Q521" i="13"/>
  <c r="L521" i="13"/>
  <c r="J520" i="13"/>
  <c r="Q520" i="13"/>
  <c r="L520" i="13"/>
  <c r="J519" i="13"/>
  <c r="L519" i="13"/>
  <c r="J518" i="13"/>
  <c r="M518" i="13"/>
  <c r="L518" i="13"/>
  <c r="J517" i="13"/>
  <c r="Q517" i="13"/>
  <c r="O517" i="13"/>
  <c r="L517" i="13"/>
  <c r="J516" i="13"/>
  <c r="Q516" i="13"/>
  <c r="O516" i="13"/>
  <c r="M516" i="13"/>
  <c r="L516" i="13"/>
  <c r="J515" i="13"/>
  <c r="Q515" i="13"/>
  <c r="O515" i="13"/>
  <c r="L515" i="13"/>
  <c r="J514" i="13"/>
  <c r="M514" i="13"/>
  <c r="Q514" i="13"/>
  <c r="O514" i="13"/>
  <c r="L514" i="13"/>
  <c r="J513" i="13"/>
  <c r="Q513" i="13"/>
  <c r="L513" i="13"/>
  <c r="J512" i="13"/>
  <c r="Q512" i="13"/>
  <c r="L512" i="13"/>
  <c r="J511" i="13"/>
  <c r="L511" i="13"/>
  <c r="J510" i="13"/>
  <c r="M510" i="13"/>
  <c r="L510" i="13"/>
  <c r="J509" i="13"/>
  <c r="Q509" i="13"/>
  <c r="O509" i="13"/>
  <c r="L509" i="13"/>
  <c r="J508" i="13"/>
  <c r="Q508" i="13"/>
  <c r="O508" i="13"/>
  <c r="M508" i="13"/>
  <c r="L508" i="13"/>
  <c r="J507" i="13"/>
  <c r="Q507" i="13"/>
  <c r="O507" i="13"/>
  <c r="L507" i="13"/>
  <c r="J506" i="13"/>
  <c r="M506" i="13"/>
  <c r="Q506" i="13"/>
  <c r="O506" i="13"/>
  <c r="L506" i="13"/>
  <c r="J505" i="13"/>
  <c r="Q505" i="13"/>
  <c r="L505" i="13"/>
  <c r="J504" i="13"/>
  <c r="Q504" i="13"/>
  <c r="L504" i="13"/>
  <c r="J503" i="13"/>
  <c r="L503" i="13"/>
  <c r="J502" i="13"/>
  <c r="M502" i="13"/>
  <c r="L502" i="13"/>
  <c r="J501" i="13"/>
  <c r="Q501" i="13"/>
  <c r="O501" i="13"/>
  <c r="L501" i="13"/>
  <c r="J500" i="13"/>
  <c r="Q500" i="13"/>
  <c r="O500" i="13"/>
  <c r="M500" i="13"/>
  <c r="L500" i="13"/>
  <c r="J499" i="13"/>
  <c r="Q499" i="13"/>
  <c r="O499" i="13"/>
  <c r="L499" i="13"/>
  <c r="J498" i="13"/>
  <c r="M498" i="13"/>
  <c r="Q498" i="13"/>
  <c r="O498" i="13"/>
  <c r="L498" i="13"/>
  <c r="J497" i="13"/>
  <c r="Q497" i="13"/>
  <c r="L497" i="13"/>
  <c r="J496" i="13"/>
  <c r="Q496" i="13"/>
  <c r="L496" i="13"/>
  <c r="J495" i="13"/>
  <c r="L495" i="13"/>
  <c r="J494" i="13"/>
  <c r="M494" i="13"/>
  <c r="L494" i="13"/>
  <c r="J493" i="13"/>
  <c r="Q493" i="13"/>
  <c r="O493" i="13"/>
  <c r="L493" i="13"/>
  <c r="J492" i="13"/>
  <c r="Q492" i="13"/>
  <c r="O492" i="13"/>
  <c r="M492" i="13"/>
  <c r="L492" i="13"/>
  <c r="J491" i="13"/>
  <c r="Q491" i="13"/>
  <c r="O491" i="13"/>
  <c r="L491" i="13"/>
  <c r="J490" i="13"/>
  <c r="M490" i="13"/>
  <c r="Q490" i="13"/>
  <c r="O490" i="13"/>
  <c r="L490" i="13"/>
  <c r="J489" i="13"/>
  <c r="Q489" i="13"/>
  <c r="L489" i="13"/>
  <c r="J488" i="13"/>
  <c r="Q488" i="13"/>
  <c r="L488" i="13"/>
  <c r="J487" i="13"/>
  <c r="L487" i="13"/>
  <c r="J486" i="13"/>
  <c r="M486" i="13"/>
  <c r="L486" i="13"/>
  <c r="J485" i="13"/>
  <c r="Q485" i="13"/>
  <c r="O485" i="13"/>
  <c r="L485" i="13"/>
  <c r="J484" i="13"/>
  <c r="Q484" i="13"/>
  <c r="O484" i="13"/>
  <c r="M484" i="13"/>
  <c r="L484" i="13"/>
  <c r="J480" i="13"/>
  <c r="Q480" i="13"/>
  <c r="O480" i="13"/>
  <c r="L480" i="13"/>
  <c r="J483" i="13"/>
  <c r="M483" i="13"/>
  <c r="Q483" i="13"/>
  <c r="O483" i="13"/>
  <c r="L483" i="13"/>
  <c r="J482" i="13"/>
  <c r="Q482" i="13"/>
  <c r="L482" i="13"/>
  <c r="J481" i="13"/>
  <c r="Q481" i="13"/>
  <c r="L481" i="13"/>
  <c r="J479" i="13"/>
  <c r="L479" i="13"/>
  <c r="J478" i="13"/>
  <c r="M478" i="13"/>
  <c r="L478" i="13"/>
  <c r="J477" i="13"/>
  <c r="Q477" i="13"/>
  <c r="O477" i="13"/>
  <c r="L477" i="13"/>
  <c r="J476" i="13"/>
  <c r="Q476" i="13"/>
  <c r="O476" i="13"/>
  <c r="M476" i="13"/>
  <c r="L476" i="13"/>
  <c r="J475" i="13"/>
  <c r="Q475" i="13"/>
  <c r="O475" i="13"/>
  <c r="L475" i="13"/>
  <c r="J474" i="13"/>
  <c r="M474" i="13"/>
  <c r="Q474" i="13"/>
  <c r="O474" i="13"/>
  <c r="L474" i="13"/>
  <c r="J473" i="13"/>
  <c r="Q473" i="13"/>
  <c r="L473" i="13"/>
  <c r="J472" i="13"/>
  <c r="Q472" i="13"/>
  <c r="L472" i="13"/>
  <c r="J471" i="13"/>
  <c r="L471" i="13"/>
  <c r="J470" i="13"/>
  <c r="M470" i="13"/>
  <c r="L470" i="13"/>
  <c r="J469" i="13"/>
  <c r="Q469" i="13"/>
  <c r="O469" i="13"/>
  <c r="L469" i="13"/>
  <c r="J468" i="13"/>
  <c r="Q468" i="13"/>
  <c r="O468" i="13"/>
  <c r="M468" i="13"/>
  <c r="L468" i="13"/>
  <c r="J467" i="13"/>
  <c r="Q467" i="13"/>
  <c r="O467" i="13"/>
  <c r="L467" i="13"/>
  <c r="J466" i="13"/>
  <c r="M466" i="13"/>
  <c r="Q466" i="13"/>
  <c r="O466" i="13"/>
  <c r="L466" i="13"/>
  <c r="J465" i="13"/>
  <c r="Q465" i="13"/>
  <c r="L465" i="13"/>
  <c r="J464" i="13"/>
  <c r="Q464" i="13"/>
  <c r="L464" i="13"/>
  <c r="J463" i="13"/>
  <c r="L463" i="13"/>
  <c r="J462" i="13"/>
  <c r="M462" i="13"/>
  <c r="L462" i="13"/>
  <c r="J461" i="13"/>
  <c r="Q461" i="13"/>
  <c r="O461" i="13"/>
  <c r="L461" i="13"/>
  <c r="J460" i="13"/>
  <c r="Q460" i="13"/>
  <c r="O460" i="13"/>
  <c r="M460" i="13"/>
  <c r="L460" i="13"/>
  <c r="J459" i="13"/>
  <c r="Q459" i="13"/>
  <c r="O459" i="13"/>
  <c r="L459" i="13"/>
  <c r="J458" i="13"/>
  <c r="M458" i="13"/>
  <c r="Q458" i="13"/>
  <c r="O458" i="13"/>
  <c r="L458" i="13"/>
  <c r="J457" i="13"/>
  <c r="Q457" i="13"/>
  <c r="L457" i="13"/>
  <c r="J455" i="13"/>
  <c r="Q455" i="13"/>
  <c r="L455" i="13"/>
  <c r="J454" i="13"/>
  <c r="L454" i="13"/>
  <c r="J453" i="13"/>
  <c r="M453" i="13"/>
  <c r="L453" i="13"/>
  <c r="J452" i="13"/>
  <c r="Q452" i="13"/>
  <c r="O452" i="13"/>
  <c r="L452" i="13"/>
  <c r="J451" i="13"/>
  <c r="Q451" i="13"/>
  <c r="O451" i="13"/>
  <c r="M451" i="13"/>
  <c r="L451" i="13"/>
  <c r="J450" i="13"/>
  <c r="Q450" i="13"/>
  <c r="O450" i="13"/>
  <c r="L450" i="13"/>
  <c r="J449" i="13"/>
  <c r="M449" i="13"/>
  <c r="Q449" i="13"/>
  <c r="O449" i="13"/>
  <c r="L449" i="13"/>
  <c r="J448" i="13"/>
  <c r="Q448" i="13"/>
  <c r="L448" i="13"/>
  <c r="J447" i="13"/>
  <c r="Q447" i="13"/>
  <c r="L447" i="13"/>
  <c r="J446" i="13"/>
  <c r="L446" i="13"/>
  <c r="J445" i="13"/>
  <c r="M445" i="13"/>
  <c r="L445" i="13"/>
  <c r="J443" i="13"/>
  <c r="Q443" i="13"/>
  <c r="O443" i="13"/>
  <c r="L443" i="13"/>
  <c r="J442" i="13"/>
  <c r="Q442" i="13"/>
  <c r="O442" i="13"/>
  <c r="M442" i="13"/>
  <c r="L442" i="13"/>
  <c r="J441" i="13"/>
  <c r="Q441" i="13"/>
  <c r="O441" i="13"/>
  <c r="L441" i="13"/>
  <c r="J440" i="13"/>
  <c r="M440" i="13"/>
  <c r="Q440" i="13"/>
  <c r="O440" i="13"/>
  <c r="L440" i="13"/>
  <c r="J439" i="13"/>
  <c r="Q439" i="13"/>
  <c r="L439" i="13"/>
  <c r="J438" i="13"/>
  <c r="Q438" i="13"/>
  <c r="L438" i="13"/>
  <c r="J437" i="13"/>
  <c r="L437" i="13"/>
  <c r="J436" i="13"/>
  <c r="M436" i="13"/>
  <c r="L436" i="13"/>
  <c r="J434" i="13"/>
  <c r="Q434" i="13"/>
  <c r="O434" i="13"/>
  <c r="L434" i="13"/>
  <c r="J433" i="13"/>
  <c r="Q433" i="13"/>
  <c r="O433" i="13"/>
  <c r="M433" i="13"/>
  <c r="L433" i="13"/>
  <c r="J432" i="13"/>
  <c r="Q432" i="13"/>
  <c r="O432" i="13"/>
  <c r="L432" i="13"/>
  <c r="J431" i="13"/>
  <c r="M431" i="13"/>
  <c r="Q431" i="13"/>
  <c r="O431" i="13"/>
  <c r="L431" i="13"/>
  <c r="J430" i="13"/>
  <c r="Q430" i="13"/>
  <c r="L430" i="13"/>
  <c r="J429" i="13"/>
  <c r="Q429" i="13"/>
  <c r="L429" i="13"/>
  <c r="J428" i="13"/>
  <c r="L428" i="13"/>
  <c r="J427" i="13"/>
  <c r="M427" i="13"/>
  <c r="L427" i="13"/>
  <c r="J426" i="13"/>
  <c r="Q426" i="13"/>
  <c r="O426" i="13"/>
  <c r="L426" i="13"/>
  <c r="J425" i="13"/>
  <c r="Q425" i="13"/>
  <c r="O425" i="13"/>
  <c r="M425" i="13"/>
  <c r="L425" i="13"/>
  <c r="J424" i="13"/>
  <c r="Q424" i="13"/>
  <c r="O424" i="13"/>
  <c r="L424" i="13"/>
  <c r="J423" i="13"/>
  <c r="M423" i="13"/>
  <c r="Q423" i="13"/>
  <c r="O423" i="13"/>
  <c r="L423" i="13"/>
  <c r="J422" i="13"/>
  <c r="Q422" i="13"/>
  <c r="L422" i="13"/>
  <c r="J421" i="13"/>
  <c r="Q421" i="13"/>
  <c r="L421" i="13"/>
  <c r="J420" i="13"/>
  <c r="L420" i="13"/>
  <c r="J419" i="13"/>
  <c r="M419" i="13"/>
  <c r="L419" i="13"/>
  <c r="J418" i="13"/>
  <c r="Q418" i="13"/>
  <c r="O418" i="13"/>
  <c r="L418" i="13"/>
  <c r="J417" i="13"/>
  <c r="Q417" i="13"/>
  <c r="O417" i="13"/>
  <c r="M417" i="13"/>
  <c r="L417" i="13"/>
  <c r="J416" i="13"/>
  <c r="Q416" i="13"/>
  <c r="O416" i="13"/>
  <c r="L416" i="13"/>
  <c r="J415" i="13"/>
  <c r="M415" i="13"/>
  <c r="Q415" i="13"/>
  <c r="O415" i="13"/>
  <c r="L415" i="13"/>
  <c r="J414" i="13"/>
  <c r="Q414" i="13"/>
  <c r="L414" i="13"/>
  <c r="J413" i="13"/>
  <c r="Q413" i="13"/>
  <c r="L413" i="13"/>
  <c r="J412" i="13"/>
  <c r="L412" i="13"/>
  <c r="J411" i="13"/>
  <c r="M411" i="13"/>
  <c r="L411" i="13"/>
  <c r="J410" i="13"/>
  <c r="Q410" i="13"/>
  <c r="O410" i="13"/>
  <c r="L410" i="13"/>
  <c r="J409" i="13"/>
  <c r="Q409" i="13"/>
  <c r="O409" i="13"/>
  <c r="M409" i="13"/>
  <c r="L409" i="13"/>
  <c r="J408" i="13"/>
  <c r="Q408" i="13"/>
  <c r="O408" i="13"/>
  <c r="L408" i="13"/>
  <c r="J407" i="13"/>
  <c r="M407" i="13"/>
  <c r="Q407" i="13"/>
  <c r="O407" i="13"/>
  <c r="L407" i="13"/>
  <c r="J406" i="13"/>
  <c r="Q406" i="13"/>
  <c r="L406" i="13"/>
  <c r="J405" i="13"/>
  <c r="Q405" i="13"/>
  <c r="L405" i="13"/>
  <c r="J404" i="13"/>
  <c r="L404" i="13"/>
  <c r="J403" i="13"/>
  <c r="M403" i="13"/>
  <c r="L403" i="13"/>
  <c r="J402" i="13"/>
  <c r="Q402" i="13"/>
  <c r="O402" i="13"/>
  <c r="L402" i="13"/>
  <c r="J401" i="13"/>
  <c r="Q401" i="13"/>
  <c r="O401" i="13"/>
  <c r="M401" i="13"/>
  <c r="L401" i="13"/>
  <c r="J400" i="13"/>
  <c r="Q400" i="13"/>
  <c r="O400" i="13"/>
  <c r="L400" i="13"/>
  <c r="J399" i="13"/>
  <c r="M399" i="13"/>
  <c r="Q399" i="13"/>
  <c r="O399" i="13"/>
  <c r="L399" i="13"/>
  <c r="J398" i="13"/>
  <c r="Q398" i="13"/>
  <c r="L398" i="13"/>
  <c r="J397" i="13"/>
  <c r="Q397" i="13"/>
  <c r="L397" i="13"/>
  <c r="J396" i="13"/>
  <c r="L396" i="13"/>
  <c r="J395" i="13"/>
  <c r="M395" i="13"/>
  <c r="L395" i="13"/>
  <c r="J394" i="13"/>
  <c r="Q394" i="13"/>
  <c r="O394" i="13"/>
  <c r="L394" i="13"/>
  <c r="J393" i="13"/>
  <c r="Q393" i="13"/>
  <c r="O393" i="13"/>
  <c r="M393" i="13"/>
  <c r="L393" i="13"/>
  <c r="J392" i="13"/>
  <c r="Q392" i="13"/>
  <c r="O392" i="13"/>
  <c r="L392" i="13"/>
  <c r="J391" i="13"/>
  <c r="M391" i="13"/>
  <c r="Q391" i="13"/>
  <c r="O391" i="13"/>
  <c r="L391" i="13"/>
  <c r="J390" i="13"/>
  <c r="Q390" i="13"/>
  <c r="L390" i="13"/>
  <c r="J389" i="13"/>
  <c r="Q389" i="13"/>
  <c r="L389" i="13"/>
  <c r="J388" i="13"/>
  <c r="L388" i="13"/>
  <c r="J387" i="13"/>
  <c r="M387" i="13"/>
  <c r="L387" i="13"/>
  <c r="J386" i="13"/>
  <c r="Q386" i="13"/>
  <c r="O386" i="13"/>
  <c r="L386" i="13"/>
  <c r="J385" i="13"/>
  <c r="Q385" i="13"/>
  <c r="O385" i="13"/>
  <c r="M385" i="13"/>
  <c r="L385" i="13"/>
  <c r="J384" i="13"/>
  <c r="Q384" i="13"/>
  <c r="O384" i="13"/>
  <c r="L384" i="13"/>
  <c r="J383" i="13"/>
  <c r="M383" i="13"/>
  <c r="Q383" i="13"/>
  <c r="O383" i="13"/>
  <c r="L383" i="13"/>
  <c r="J382" i="13"/>
  <c r="Q382" i="13"/>
  <c r="L382" i="13"/>
  <c r="J381" i="13"/>
  <c r="Q381" i="13"/>
  <c r="L381" i="13"/>
  <c r="J380" i="13"/>
  <c r="L380" i="13"/>
  <c r="J378" i="13"/>
  <c r="M378" i="13"/>
  <c r="L378" i="13"/>
  <c r="J377" i="13"/>
  <c r="Q377" i="13"/>
  <c r="O377" i="13"/>
  <c r="L377" i="13"/>
  <c r="J376" i="13"/>
  <c r="Q376" i="13"/>
  <c r="O376" i="13"/>
  <c r="M376" i="13"/>
  <c r="L376" i="13"/>
  <c r="J375" i="13"/>
  <c r="Q375" i="13"/>
  <c r="O375" i="13"/>
  <c r="L375" i="13"/>
  <c r="J374" i="13"/>
  <c r="M374" i="13"/>
  <c r="Q374" i="13"/>
  <c r="O374" i="13"/>
  <c r="L374" i="13"/>
  <c r="J372" i="13"/>
  <c r="Q372" i="13"/>
  <c r="L372" i="13"/>
  <c r="J371" i="13"/>
  <c r="Q371" i="13"/>
  <c r="L371" i="13"/>
  <c r="J370" i="13"/>
  <c r="L370" i="13"/>
  <c r="J369" i="13"/>
  <c r="M369" i="13"/>
  <c r="L369" i="13"/>
  <c r="J368" i="13"/>
  <c r="Q368" i="13"/>
  <c r="O368" i="13"/>
  <c r="L368" i="13"/>
  <c r="J367" i="13"/>
  <c r="Q367" i="13"/>
  <c r="O367" i="13"/>
  <c r="M367" i="13"/>
  <c r="L367" i="13"/>
  <c r="J366" i="13"/>
  <c r="Q366" i="13"/>
  <c r="O366" i="13"/>
  <c r="L366" i="13"/>
  <c r="J365" i="13"/>
  <c r="M365" i="13"/>
  <c r="Q365" i="13"/>
  <c r="O365" i="13"/>
  <c r="L365" i="13"/>
  <c r="J364" i="13"/>
  <c r="Q364" i="13"/>
  <c r="L364" i="13"/>
  <c r="J363" i="13"/>
  <c r="Q363" i="13"/>
  <c r="L363" i="13"/>
  <c r="J362" i="13"/>
  <c r="L362" i="13"/>
  <c r="J361" i="13"/>
  <c r="M361" i="13"/>
  <c r="L361" i="13"/>
  <c r="J360" i="13"/>
  <c r="Q360" i="13"/>
  <c r="O360" i="13"/>
  <c r="L360" i="13"/>
  <c r="J359" i="13"/>
  <c r="Q359" i="13"/>
  <c r="O359" i="13"/>
  <c r="M359" i="13"/>
  <c r="L359" i="13"/>
  <c r="J358" i="13"/>
  <c r="Q358" i="13"/>
  <c r="O358" i="13"/>
  <c r="L358" i="13"/>
  <c r="J357" i="13"/>
  <c r="M357" i="13"/>
  <c r="Q357" i="13"/>
  <c r="O357" i="13"/>
  <c r="L357" i="13"/>
  <c r="J356" i="13"/>
  <c r="Q356" i="13"/>
  <c r="L356" i="13"/>
  <c r="J355" i="13"/>
  <c r="Q355" i="13"/>
  <c r="L355" i="13"/>
  <c r="J354" i="13"/>
  <c r="L354" i="13"/>
  <c r="J353" i="13"/>
  <c r="M353" i="13"/>
  <c r="L353" i="13"/>
  <c r="J352" i="13"/>
  <c r="Q352" i="13"/>
  <c r="O352" i="13"/>
  <c r="L352" i="13"/>
  <c r="J351" i="13"/>
  <c r="Q351" i="13"/>
  <c r="O351" i="13"/>
  <c r="M351" i="13"/>
  <c r="L351" i="13"/>
  <c r="J350" i="13"/>
  <c r="Q350" i="13"/>
  <c r="O350" i="13"/>
  <c r="L350" i="13"/>
  <c r="J349" i="13"/>
  <c r="M349" i="13"/>
  <c r="Q349" i="13"/>
  <c r="O349" i="13"/>
  <c r="L349" i="13"/>
  <c r="J348" i="13"/>
  <c r="Q348" i="13"/>
  <c r="L348" i="13"/>
  <c r="J347" i="13"/>
  <c r="Q347" i="13"/>
  <c r="L347" i="13"/>
  <c r="J346" i="13"/>
  <c r="L346" i="13"/>
  <c r="J345" i="13"/>
  <c r="M345" i="13"/>
  <c r="L345" i="13"/>
  <c r="J344" i="13"/>
  <c r="Q344" i="13"/>
  <c r="O344" i="13"/>
  <c r="L344" i="13"/>
  <c r="J343" i="13"/>
  <c r="Q343" i="13"/>
  <c r="O343" i="13"/>
  <c r="M343" i="13"/>
  <c r="L343" i="13"/>
  <c r="J342" i="13"/>
  <c r="Q342" i="13"/>
  <c r="O342" i="13"/>
  <c r="L342" i="13"/>
  <c r="J341" i="13"/>
  <c r="M341" i="13"/>
  <c r="Q341" i="13"/>
  <c r="O341" i="13"/>
  <c r="L341" i="13"/>
  <c r="J340" i="13"/>
  <c r="Q340" i="13"/>
  <c r="L340" i="13"/>
  <c r="J339" i="13"/>
  <c r="Q339" i="13"/>
  <c r="L339" i="13"/>
  <c r="J338" i="13"/>
  <c r="L338" i="13"/>
  <c r="J337" i="13"/>
  <c r="M337" i="13"/>
  <c r="L337" i="13"/>
  <c r="J335" i="13"/>
  <c r="Q335" i="13"/>
  <c r="O335" i="13"/>
  <c r="L335" i="13"/>
  <c r="J334" i="13"/>
  <c r="Q334" i="13"/>
  <c r="O334" i="13"/>
  <c r="M334" i="13"/>
  <c r="L334" i="13"/>
  <c r="J333" i="13"/>
  <c r="Q333" i="13"/>
  <c r="O333" i="13"/>
  <c r="L333" i="13"/>
  <c r="J332" i="13"/>
  <c r="M332" i="13"/>
  <c r="Q332" i="13"/>
  <c r="O332" i="13"/>
  <c r="L332" i="13"/>
  <c r="J331" i="13"/>
  <c r="Q331" i="13"/>
  <c r="L331" i="13"/>
  <c r="J330" i="13"/>
  <c r="Q330" i="13"/>
  <c r="L330" i="13"/>
  <c r="J328" i="13"/>
  <c r="L328" i="13"/>
  <c r="J327" i="13"/>
  <c r="M327" i="13"/>
  <c r="L327" i="13"/>
  <c r="J326" i="13"/>
  <c r="Q326" i="13"/>
  <c r="O326" i="13"/>
  <c r="L326" i="13"/>
  <c r="J325" i="13"/>
  <c r="Q325" i="13"/>
  <c r="O325" i="13"/>
  <c r="M325" i="13"/>
  <c r="L325" i="13"/>
  <c r="J324" i="13"/>
  <c r="Q324" i="13"/>
  <c r="O324" i="13"/>
  <c r="L324" i="13"/>
  <c r="J323" i="13"/>
  <c r="M323" i="13"/>
  <c r="Q323" i="13"/>
  <c r="O323" i="13"/>
  <c r="L323" i="13"/>
  <c r="J322" i="13"/>
  <c r="Q322" i="13"/>
  <c r="L322" i="13"/>
  <c r="J321" i="13"/>
  <c r="Q321" i="13"/>
  <c r="L321" i="13"/>
  <c r="J320" i="13"/>
  <c r="L320" i="13"/>
  <c r="J319" i="13"/>
  <c r="M319" i="13"/>
  <c r="L319" i="13"/>
  <c r="J318" i="13"/>
  <c r="Q318" i="13"/>
  <c r="O318" i="13"/>
  <c r="L318" i="13"/>
  <c r="J317" i="13"/>
  <c r="Q317" i="13"/>
  <c r="O317" i="13"/>
  <c r="M317" i="13"/>
  <c r="L317" i="13"/>
  <c r="J316" i="13"/>
  <c r="Q316" i="13"/>
  <c r="O316" i="13"/>
  <c r="L316" i="13"/>
  <c r="J314" i="13"/>
  <c r="M314" i="13"/>
  <c r="Q314" i="13"/>
  <c r="O314" i="13"/>
  <c r="L314" i="13"/>
  <c r="J313" i="13"/>
  <c r="Q313" i="13"/>
  <c r="L313" i="13"/>
  <c r="J312" i="13"/>
  <c r="Q312" i="13"/>
  <c r="L312" i="13"/>
  <c r="J311" i="13"/>
  <c r="L311" i="13"/>
  <c r="J310" i="13"/>
  <c r="M310" i="13"/>
  <c r="L310" i="13"/>
  <c r="J309" i="13"/>
  <c r="Q309" i="13"/>
  <c r="O309" i="13"/>
  <c r="L309" i="13"/>
  <c r="J308" i="13"/>
  <c r="Q308" i="13"/>
  <c r="O308" i="13"/>
  <c r="M308" i="13"/>
  <c r="L308" i="13"/>
  <c r="J307" i="13"/>
  <c r="Q307" i="13"/>
  <c r="O307" i="13"/>
  <c r="L307" i="13"/>
  <c r="J306" i="13"/>
  <c r="M306" i="13"/>
  <c r="Q306" i="13"/>
  <c r="O306" i="13"/>
  <c r="L306" i="13"/>
  <c r="J305" i="13"/>
  <c r="Q305" i="13"/>
  <c r="L305" i="13"/>
  <c r="J304" i="13"/>
  <c r="Q304" i="13"/>
  <c r="L304" i="13"/>
  <c r="J303" i="13"/>
  <c r="L303" i="13"/>
  <c r="J302" i="13"/>
  <c r="M302" i="13"/>
  <c r="L302" i="13"/>
  <c r="J301" i="13"/>
  <c r="Q301" i="13"/>
  <c r="O301" i="13"/>
  <c r="L301" i="13"/>
  <c r="J300" i="13"/>
  <c r="Q300" i="13"/>
  <c r="O300" i="13"/>
  <c r="M300" i="13"/>
  <c r="L300" i="13"/>
  <c r="J299" i="13"/>
  <c r="Q299" i="13"/>
  <c r="O299" i="13"/>
  <c r="L299" i="13"/>
  <c r="J298" i="13"/>
  <c r="M298" i="13"/>
  <c r="Q298" i="13"/>
  <c r="O298" i="13"/>
  <c r="L298" i="13"/>
  <c r="J297" i="13"/>
  <c r="Q297" i="13"/>
  <c r="L297" i="13"/>
  <c r="J296" i="13"/>
  <c r="Q296" i="13"/>
  <c r="L296" i="13"/>
  <c r="J295" i="13"/>
  <c r="L295" i="13"/>
  <c r="J294" i="13"/>
  <c r="M294" i="13"/>
  <c r="L294" i="13"/>
  <c r="J293" i="13"/>
  <c r="Q293" i="13"/>
  <c r="O293" i="13"/>
  <c r="L293" i="13"/>
  <c r="J292" i="13"/>
  <c r="Q292" i="13"/>
  <c r="O292" i="13"/>
  <c r="M292" i="13"/>
  <c r="L292" i="13"/>
  <c r="J291" i="13"/>
  <c r="Q291" i="13"/>
  <c r="O291" i="13"/>
  <c r="L291" i="13"/>
  <c r="J290" i="13"/>
  <c r="M290" i="13"/>
  <c r="Q290" i="13"/>
  <c r="O290" i="13"/>
  <c r="L290" i="13"/>
  <c r="J289" i="13"/>
  <c r="Q289" i="13"/>
  <c r="L289" i="13"/>
  <c r="J288" i="13"/>
  <c r="Q288" i="13"/>
  <c r="L288" i="13"/>
  <c r="J287" i="13"/>
  <c r="L287" i="13"/>
  <c r="J286" i="13"/>
  <c r="M286" i="13"/>
  <c r="L286" i="13"/>
  <c r="J285" i="13"/>
  <c r="Q285" i="13"/>
  <c r="O285" i="13"/>
  <c r="L285" i="13"/>
  <c r="J284" i="13"/>
  <c r="Q284" i="13"/>
  <c r="O284" i="13"/>
  <c r="M284" i="13"/>
  <c r="L284" i="13"/>
  <c r="J283" i="13"/>
  <c r="Q283" i="13"/>
  <c r="O283" i="13"/>
  <c r="L283" i="13"/>
  <c r="J282" i="13"/>
  <c r="M282" i="13"/>
  <c r="Q282" i="13"/>
  <c r="O282" i="13"/>
  <c r="L282" i="13"/>
  <c r="J281" i="13"/>
  <c r="Q281" i="13"/>
  <c r="L281" i="13"/>
  <c r="J280" i="13"/>
  <c r="Q280" i="13"/>
  <c r="L280" i="13"/>
  <c r="J279" i="13"/>
  <c r="L279" i="13"/>
  <c r="J278" i="13"/>
  <c r="M278" i="13"/>
  <c r="L278" i="13"/>
  <c r="J277" i="13"/>
  <c r="Q277" i="13"/>
  <c r="O277" i="13"/>
  <c r="L277" i="13"/>
  <c r="J276" i="13"/>
  <c r="Q276" i="13"/>
  <c r="O276" i="13"/>
  <c r="M276" i="13"/>
  <c r="L276" i="13"/>
  <c r="J275" i="13"/>
  <c r="Q275" i="13"/>
  <c r="O275" i="13"/>
  <c r="L275" i="13"/>
  <c r="J274" i="13"/>
  <c r="M274" i="13"/>
  <c r="Q274" i="13"/>
  <c r="O274" i="13"/>
  <c r="L274" i="13"/>
  <c r="J273" i="13"/>
  <c r="Q273" i="13"/>
  <c r="L273" i="13"/>
  <c r="J272" i="13"/>
  <c r="Q272" i="13"/>
  <c r="L272" i="13"/>
  <c r="J271" i="13"/>
  <c r="L271" i="13"/>
  <c r="J270" i="13"/>
  <c r="M270" i="13"/>
  <c r="L270" i="13"/>
  <c r="J269" i="13"/>
  <c r="Q269" i="13"/>
  <c r="O269" i="13"/>
  <c r="L269" i="13"/>
  <c r="J268" i="13"/>
  <c r="Q268" i="13"/>
  <c r="O268" i="13"/>
  <c r="M268" i="13"/>
  <c r="L268" i="13"/>
  <c r="J267" i="13"/>
  <c r="Q267" i="13"/>
  <c r="O267" i="13"/>
  <c r="L267" i="13"/>
  <c r="J266" i="13"/>
  <c r="M266" i="13"/>
  <c r="Q266" i="13"/>
  <c r="O266" i="13"/>
  <c r="L266" i="13"/>
  <c r="J265" i="13"/>
  <c r="Q265" i="13"/>
  <c r="L265" i="13"/>
  <c r="J264" i="13"/>
  <c r="Q264" i="13"/>
  <c r="L264" i="13"/>
  <c r="J263" i="13"/>
  <c r="L263" i="13"/>
  <c r="J262" i="13"/>
  <c r="M262" i="13"/>
  <c r="L262" i="13"/>
  <c r="J261" i="13"/>
  <c r="Q261" i="13"/>
  <c r="O261" i="13"/>
  <c r="L261" i="13"/>
  <c r="J260" i="13"/>
  <c r="Q260" i="13"/>
  <c r="O260" i="13"/>
  <c r="M260" i="13"/>
  <c r="L260" i="13"/>
  <c r="J258" i="13"/>
  <c r="Q258" i="13"/>
  <c r="O258" i="13"/>
  <c r="L258" i="13"/>
  <c r="J257" i="13"/>
  <c r="M257" i="13"/>
  <c r="Q257" i="13"/>
  <c r="O257" i="13"/>
  <c r="L257" i="13"/>
  <c r="J256" i="13"/>
  <c r="Q256" i="13"/>
  <c r="L256" i="13"/>
  <c r="J255" i="13"/>
  <c r="Q255" i="13"/>
  <c r="L255" i="13"/>
  <c r="J254" i="13"/>
  <c r="L254" i="13"/>
  <c r="J252" i="13"/>
  <c r="M252" i="13"/>
  <c r="L252" i="13"/>
  <c r="J251" i="13"/>
  <c r="Q251" i="13"/>
  <c r="O251" i="13"/>
  <c r="L251" i="13"/>
  <c r="J250" i="13"/>
  <c r="Q250" i="13"/>
  <c r="O250" i="13"/>
  <c r="M250" i="13"/>
  <c r="L250" i="13"/>
  <c r="J249" i="13"/>
  <c r="Q249" i="13"/>
  <c r="O249" i="13"/>
  <c r="L249" i="13"/>
  <c r="J248" i="13"/>
  <c r="M248" i="13"/>
  <c r="Q248" i="13"/>
  <c r="O248" i="13"/>
  <c r="L248" i="13"/>
  <c r="J247" i="13"/>
  <c r="Q247" i="13"/>
  <c r="L247" i="13"/>
  <c r="J246" i="13"/>
  <c r="Q246" i="13"/>
  <c r="L246" i="13"/>
  <c r="J245" i="13"/>
  <c r="L245" i="13"/>
  <c r="J244" i="13"/>
  <c r="M244" i="13"/>
  <c r="L244" i="13"/>
  <c r="J243" i="13"/>
  <c r="Q243" i="13"/>
  <c r="O243" i="13"/>
  <c r="L243" i="13"/>
  <c r="J242" i="13"/>
  <c r="Q242" i="13"/>
  <c r="O242" i="13"/>
  <c r="M242" i="13"/>
  <c r="L242" i="13"/>
  <c r="J241" i="13"/>
  <c r="Q241" i="13"/>
  <c r="O241" i="13"/>
  <c r="L241" i="13"/>
  <c r="J240" i="13"/>
  <c r="M240" i="13"/>
  <c r="Q240" i="13"/>
  <c r="O240" i="13"/>
  <c r="L240" i="13"/>
  <c r="J239" i="13"/>
  <c r="Q239" i="13"/>
  <c r="L239" i="13"/>
  <c r="J238" i="13"/>
  <c r="Q238" i="13"/>
  <c r="L238" i="13"/>
  <c r="J237" i="13"/>
  <c r="L237" i="13"/>
  <c r="J236" i="13"/>
  <c r="M236" i="13"/>
  <c r="L236" i="13"/>
  <c r="J235" i="13"/>
  <c r="Q235" i="13"/>
  <c r="O235" i="13"/>
  <c r="L235" i="13"/>
  <c r="J234" i="13"/>
  <c r="Q234" i="13"/>
  <c r="O234" i="13"/>
  <c r="M234" i="13"/>
  <c r="L234" i="13"/>
  <c r="J233" i="13"/>
  <c r="Q233" i="13"/>
  <c r="O233" i="13"/>
  <c r="L233" i="13"/>
  <c r="J232" i="13"/>
  <c r="M232" i="13"/>
  <c r="Q232" i="13"/>
  <c r="O232" i="13"/>
  <c r="L232" i="13"/>
  <c r="J231" i="13"/>
  <c r="Q231" i="13"/>
  <c r="L231" i="13"/>
  <c r="J230" i="13"/>
  <c r="Q230" i="13"/>
  <c r="L230" i="13"/>
  <c r="J229" i="13"/>
  <c r="L229" i="13"/>
  <c r="J228" i="13"/>
  <c r="M228" i="13"/>
  <c r="L228" i="13"/>
  <c r="J227" i="13"/>
  <c r="Q227" i="13"/>
  <c r="O227" i="13"/>
  <c r="L227" i="13"/>
  <c r="J226" i="13"/>
  <c r="Q226" i="13"/>
  <c r="O226" i="13"/>
  <c r="M226" i="13"/>
  <c r="L226" i="13"/>
  <c r="J225" i="13"/>
  <c r="Q225" i="13"/>
  <c r="O225" i="13"/>
  <c r="L225" i="13"/>
  <c r="J224" i="13"/>
  <c r="M224" i="13"/>
  <c r="Q224" i="13"/>
  <c r="O224" i="13"/>
  <c r="L224" i="13"/>
  <c r="J223" i="13"/>
  <c r="Q223" i="13"/>
  <c r="L223" i="13"/>
  <c r="J222" i="13"/>
  <c r="Q222" i="13"/>
  <c r="L222" i="13"/>
  <c r="J221" i="13"/>
  <c r="L221" i="13"/>
  <c r="J220" i="13"/>
  <c r="M220" i="13"/>
  <c r="L220" i="13"/>
  <c r="J219" i="13"/>
  <c r="Q219" i="13"/>
  <c r="O219" i="13"/>
  <c r="L219" i="13"/>
  <c r="J206" i="13"/>
  <c r="Q206" i="13"/>
  <c r="O206" i="13"/>
  <c r="M206" i="13"/>
  <c r="L206" i="13"/>
  <c r="J205" i="13"/>
  <c r="Q205" i="13"/>
  <c r="O205" i="13"/>
  <c r="L205" i="13"/>
  <c r="J204" i="13"/>
  <c r="M204" i="13"/>
  <c r="Q204" i="13"/>
  <c r="O204" i="13"/>
  <c r="L204" i="13"/>
  <c r="J203" i="13"/>
  <c r="Q203" i="13"/>
  <c r="L203" i="13"/>
  <c r="J202" i="13"/>
  <c r="Q202" i="13"/>
  <c r="L202" i="13"/>
  <c r="J201" i="13"/>
  <c r="L201" i="13"/>
  <c r="J200" i="13"/>
  <c r="M200" i="13"/>
  <c r="L200" i="13"/>
  <c r="J199" i="13"/>
  <c r="Q199" i="13"/>
  <c r="O199" i="13"/>
  <c r="L199" i="13"/>
  <c r="J198" i="13"/>
  <c r="Q198" i="13"/>
  <c r="O198" i="13"/>
  <c r="M198" i="13"/>
  <c r="L198" i="13"/>
  <c r="J197" i="13"/>
  <c r="Q197" i="13"/>
  <c r="O197" i="13"/>
  <c r="L197" i="13"/>
  <c r="J196" i="13"/>
  <c r="M196" i="13"/>
  <c r="Q196" i="13"/>
  <c r="O196" i="13"/>
  <c r="L196" i="13"/>
  <c r="J195" i="13"/>
  <c r="Q195" i="13"/>
  <c r="L195" i="13"/>
  <c r="J194" i="13"/>
  <c r="Q194" i="13"/>
  <c r="L194" i="13"/>
  <c r="J193" i="13"/>
  <c r="L193" i="13"/>
  <c r="J192" i="13"/>
  <c r="M192" i="13"/>
  <c r="L192" i="13"/>
  <c r="J191" i="13"/>
  <c r="Q191" i="13"/>
  <c r="O191" i="13"/>
  <c r="L191" i="13"/>
  <c r="J190" i="13"/>
  <c r="Q190" i="13"/>
  <c r="O190" i="13"/>
  <c r="M190" i="13"/>
  <c r="L190" i="13"/>
  <c r="J189" i="13"/>
  <c r="Q189" i="13"/>
  <c r="O189" i="13"/>
  <c r="L189" i="13"/>
  <c r="J188" i="13"/>
  <c r="M188" i="13"/>
  <c r="Q188" i="13"/>
  <c r="O188" i="13"/>
  <c r="L188" i="13"/>
  <c r="J187" i="13"/>
  <c r="Q187" i="13"/>
  <c r="L187" i="13"/>
  <c r="J186" i="13"/>
  <c r="Q186" i="13"/>
  <c r="L186" i="13"/>
  <c r="J185" i="13"/>
  <c r="L185" i="13"/>
  <c r="J184" i="13"/>
  <c r="M184" i="13"/>
  <c r="L184" i="13"/>
  <c r="J183" i="13"/>
  <c r="Q183" i="13"/>
  <c r="O183" i="13"/>
  <c r="L183" i="13"/>
  <c r="J182" i="13"/>
  <c r="Q182" i="13"/>
  <c r="O182" i="13"/>
  <c r="M182" i="13"/>
  <c r="L182" i="13"/>
  <c r="J180" i="13"/>
  <c r="Q180" i="13"/>
  <c r="O180" i="13"/>
  <c r="L180" i="13"/>
  <c r="J179" i="13"/>
  <c r="M179" i="13"/>
  <c r="Q179" i="13"/>
  <c r="O179" i="13"/>
  <c r="L179" i="13"/>
  <c r="J178" i="13"/>
  <c r="Q178" i="13"/>
  <c r="L178" i="13"/>
  <c r="J177" i="13"/>
  <c r="Q177" i="13"/>
  <c r="L177" i="13"/>
  <c r="J176" i="13"/>
  <c r="L176" i="13"/>
  <c r="J175" i="13"/>
  <c r="M175" i="13"/>
  <c r="L175" i="13"/>
  <c r="J174" i="13"/>
  <c r="Q174" i="13"/>
  <c r="O174" i="13"/>
  <c r="L174" i="13"/>
  <c r="J172" i="13"/>
  <c r="Q172" i="13"/>
  <c r="O172" i="13"/>
  <c r="M172" i="13"/>
  <c r="L172" i="13"/>
  <c r="J171" i="13"/>
  <c r="Q171" i="13"/>
  <c r="O171" i="13"/>
  <c r="L171" i="13"/>
  <c r="J170" i="13"/>
  <c r="M170" i="13"/>
  <c r="Q170" i="13"/>
  <c r="O170" i="13"/>
  <c r="L170" i="13"/>
  <c r="J169" i="13"/>
  <c r="Q169" i="13"/>
  <c r="L169" i="13"/>
  <c r="J168" i="13"/>
  <c r="Q168" i="13"/>
  <c r="L168" i="13"/>
  <c r="J167" i="13"/>
  <c r="L167" i="13"/>
  <c r="J166" i="13"/>
  <c r="M166" i="13"/>
  <c r="L166" i="13"/>
  <c r="J165" i="13"/>
  <c r="Q165" i="13"/>
  <c r="O165" i="13"/>
  <c r="L165" i="13"/>
  <c r="J164" i="13"/>
  <c r="Q164" i="13"/>
  <c r="O164" i="13"/>
  <c r="M164" i="13"/>
  <c r="L164" i="13"/>
  <c r="J163" i="13"/>
  <c r="Q163" i="13"/>
  <c r="O163" i="13"/>
  <c r="L163" i="13"/>
  <c r="J162" i="13"/>
  <c r="M162" i="13"/>
  <c r="Q162" i="13"/>
  <c r="O162" i="13"/>
  <c r="L162" i="13"/>
  <c r="J161" i="13"/>
  <c r="Q161" i="13"/>
  <c r="L161" i="13"/>
  <c r="J160" i="13"/>
  <c r="Q160" i="13"/>
  <c r="L160" i="13"/>
  <c r="J159" i="13"/>
  <c r="L159" i="13"/>
  <c r="J158" i="13"/>
  <c r="M158" i="13"/>
  <c r="L158" i="13"/>
  <c r="J157" i="13"/>
  <c r="Q157" i="13"/>
  <c r="O157" i="13"/>
  <c r="L157" i="13"/>
  <c r="J156" i="13"/>
  <c r="Q156" i="13"/>
  <c r="O156" i="13"/>
  <c r="M156" i="13"/>
  <c r="L156" i="13"/>
  <c r="J155" i="13"/>
  <c r="Q155" i="13"/>
  <c r="O155" i="13"/>
  <c r="L155" i="13"/>
  <c r="J154" i="13"/>
  <c r="M154" i="13"/>
  <c r="Q154" i="13"/>
  <c r="O154" i="13"/>
  <c r="L154" i="13"/>
  <c r="J153" i="13"/>
  <c r="Q153" i="13"/>
  <c r="L153" i="13"/>
  <c r="J152" i="13"/>
  <c r="Q152" i="13"/>
  <c r="L152" i="13"/>
  <c r="J151" i="13"/>
  <c r="L151" i="13"/>
  <c r="J150" i="13"/>
  <c r="M150" i="13"/>
  <c r="L150" i="13"/>
  <c r="J149" i="13"/>
  <c r="Q149" i="13"/>
  <c r="O149" i="13"/>
  <c r="L149" i="13"/>
  <c r="J146" i="13"/>
  <c r="Q146" i="13"/>
  <c r="O146" i="13"/>
  <c r="M146" i="13"/>
  <c r="L146" i="13"/>
  <c r="J145" i="13"/>
  <c r="Q145" i="13"/>
  <c r="O145" i="13"/>
  <c r="L145" i="13"/>
  <c r="J144" i="13"/>
  <c r="M144" i="13"/>
  <c r="Q144" i="13"/>
  <c r="O144" i="13"/>
  <c r="L144" i="13"/>
  <c r="J143" i="13"/>
  <c r="Q143" i="13"/>
  <c r="L143" i="13"/>
  <c r="J142" i="13"/>
  <c r="Q142" i="13"/>
  <c r="L142" i="13"/>
  <c r="J141" i="13"/>
  <c r="L141" i="13"/>
  <c r="J140" i="13"/>
  <c r="M140" i="13"/>
  <c r="L140" i="13"/>
  <c r="J139" i="13"/>
  <c r="Q139" i="13"/>
  <c r="O139" i="13"/>
  <c r="L139" i="13"/>
  <c r="J138" i="13"/>
  <c r="Q138" i="13"/>
  <c r="O138" i="13"/>
  <c r="M138" i="13"/>
  <c r="L138" i="13"/>
  <c r="J137" i="13"/>
  <c r="Q137" i="13"/>
  <c r="O137" i="13"/>
  <c r="L137" i="13"/>
  <c r="J136" i="13"/>
  <c r="M136" i="13"/>
  <c r="Q136" i="13"/>
  <c r="O136" i="13"/>
  <c r="L136" i="13"/>
  <c r="J134" i="13"/>
  <c r="Q134" i="13"/>
  <c r="L134" i="13"/>
  <c r="J133" i="13"/>
  <c r="Q133" i="13"/>
  <c r="L133" i="13"/>
  <c r="J132" i="13"/>
  <c r="L132" i="13"/>
  <c r="J131" i="13"/>
  <c r="M131" i="13"/>
  <c r="L131" i="13"/>
  <c r="J130" i="13"/>
  <c r="Q130" i="13"/>
  <c r="O130" i="13"/>
  <c r="L130" i="13"/>
  <c r="J129" i="13"/>
  <c r="Q129" i="13"/>
  <c r="O129" i="13"/>
  <c r="M129" i="13"/>
  <c r="L129" i="13"/>
  <c r="J128" i="13"/>
  <c r="Q128" i="13"/>
  <c r="O128" i="13"/>
  <c r="L128" i="13"/>
  <c r="J127" i="13"/>
  <c r="M127" i="13"/>
  <c r="Q127" i="13"/>
  <c r="O127" i="13"/>
  <c r="L127" i="13"/>
  <c r="J126" i="13"/>
  <c r="Q126" i="13"/>
  <c r="L126" i="13"/>
  <c r="J125" i="13"/>
  <c r="Q125" i="13"/>
  <c r="L125" i="13"/>
  <c r="J124" i="13"/>
  <c r="L124" i="13"/>
  <c r="J123" i="13"/>
  <c r="M123" i="13"/>
  <c r="L123" i="13"/>
  <c r="J122" i="13"/>
  <c r="Q122" i="13"/>
  <c r="O122" i="13"/>
  <c r="L122" i="13"/>
  <c r="J121" i="13"/>
  <c r="Q121" i="13"/>
  <c r="O121" i="13"/>
  <c r="M121" i="13"/>
  <c r="L121" i="13"/>
  <c r="J120" i="13"/>
  <c r="Q120" i="13"/>
  <c r="O120" i="13"/>
  <c r="L120" i="13"/>
  <c r="J119" i="13"/>
  <c r="M119" i="13"/>
  <c r="Q119" i="13"/>
  <c r="O119" i="13"/>
  <c r="L119" i="13"/>
  <c r="J118" i="13"/>
  <c r="Q118" i="13"/>
  <c r="L118" i="13"/>
  <c r="J117" i="13"/>
  <c r="Q117" i="13"/>
  <c r="L117" i="13"/>
  <c r="J116" i="13"/>
  <c r="L116" i="13"/>
  <c r="J115" i="13"/>
  <c r="M115" i="13"/>
  <c r="L115" i="13"/>
  <c r="J114" i="13"/>
  <c r="Q114" i="13"/>
  <c r="O114" i="13"/>
  <c r="L114" i="13"/>
  <c r="J113" i="13"/>
  <c r="Q113" i="13"/>
  <c r="O113" i="13"/>
  <c r="M113" i="13"/>
  <c r="L113" i="13"/>
  <c r="J98" i="13"/>
  <c r="Q98" i="13"/>
  <c r="O98" i="13"/>
  <c r="L98" i="13"/>
  <c r="J97" i="13"/>
  <c r="M97" i="13"/>
  <c r="Q97" i="13"/>
  <c r="O97" i="13"/>
  <c r="L97" i="13"/>
  <c r="J96" i="13"/>
  <c r="Q96" i="13"/>
  <c r="L96" i="13"/>
  <c r="J95" i="13"/>
  <c r="Q95" i="13"/>
  <c r="L95" i="13"/>
  <c r="J94" i="13"/>
  <c r="L94" i="13"/>
  <c r="J93" i="13"/>
  <c r="M93" i="13"/>
  <c r="L93" i="13"/>
  <c r="J92" i="13"/>
  <c r="Q92" i="13"/>
  <c r="O92" i="13"/>
  <c r="L92" i="13"/>
  <c r="J91" i="13"/>
  <c r="Q91" i="13"/>
  <c r="O91" i="13"/>
  <c r="M91" i="13"/>
  <c r="L91" i="13"/>
  <c r="J90" i="13"/>
  <c r="Q90" i="13"/>
  <c r="O90" i="13"/>
  <c r="L90" i="13"/>
  <c r="J89" i="13"/>
  <c r="M89" i="13"/>
  <c r="Q89" i="13"/>
  <c r="O89" i="13"/>
  <c r="L89" i="13"/>
  <c r="J88" i="13"/>
  <c r="Q88" i="13"/>
  <c r="L88" i="13"/>
  <c r="J87" i="13"/>
  <c r="Q87" i="13"/>
  <c r="L87" i="13"/>
  <c r="J86" i="13"/>
  <c r="L86" i="13"/>
  <c r="J85" i="13"/>
  <c r="M85" i="13"/>
  <c r="L85" i="13"/>
  <c r="J84" i="13"/>
  <c r="Q84" i="13"/>
  <c r="O84" i="13"/>
  <c r="L84" i="13"/>
  <c r="J83" i="13"/>
  <c r="Q83" i="13"/>
  <c r="O83" i="13"/>
  <c r="M83" i="13"/>
  <c r="L83" i="13"/>
  <c r="J82" i="13"/>
  <c r="Q82" i="13"/>
  <c r="O82" i="13"/>
  <c r="L82" i="13"/>
  <c r="J81" i="13"/>
  <c r="M81" i="13"/>
  <c r="Q81" i="13"/>
  <c r="O81" i="13"/>
  <c r="L81" i="13"/>
  <c r="J80" i="13"/>
  <c r="Q80" i="13"/>
  <c r="L80" i="13"/>
  <c r="J79" i="13"/>
  <c r="Q79" i="13"/>
  <c r="L79" i="13"/>
  <c r="J78" i="13"/>
  <c r="L78" i="13"/>
  <c r="J77" i="13"/>
  <c r="M77" i="13"/>
  <c r="L77" i="13"/>
  <c r="J76" i="13"/>
  <c r="Q76" i="13"/>
  <c r="O76" i="13"/>
  <c r="L76" i="13"/>
  <c r="J75" i="13"/>
  <c r="Q75" i="13"/>
  <c r="O75" i="13"/>
  <c r="M75" i="13"/>
  <c r="L75" i="13"/>
  <c r="J74" i="13"/>
  <c r="Q74" i="13"/>
  <c r="O74" i="13"/>
  <c r="L74" i="13"/>
  <c r="J73" i="13"/>
  <c r="M73" i="13"/>
  <c r="Q73" i="13"/>
  <c r="O73" i="13"/>
  <c r="L73" i="13"/>
  <c r="J72" i="13"/>
  <c r="Q72" i="13"/>
  <c r="L72" i="13"/>
  <c r="J71" i="13"/>
  <c r="Q71" i="13"/>
  <c r="L71" i="13"/>
  <c r="J70" i="13"/>
  <c r="L70" i="13"/>
  <c r="J69" i="13"/>
  <c r="M69" i="13"/>
  <c r="L69" i="13"/>
  <c r="J68" i="13"/>
  <c r="Q68" i="13"/>
  <c r="O68" i="13"/>
  <c r="L68" i="13"/>
  <c r="J67" i="13"/>
  <c r="Q67" i="13"/>
  <c r="O67" i="13"/>
  <c r="M67" i="13"/>
  <c r="L67" i="13"/>
  <c r="J66" i="13"/>
  <c r="Q66" i="13"/>
  <c r="O66" i="13"/>
  <c r="L66" i="13"/>
  <c r="J65" i="13"/>
  <c r="M65" i="13"/>
  <c r="Q65" i="13"/>
  <c r="O65" i="13"/>
  <c r="L65" i="13"/>
  <c r="J64" i="13"/>
  <c r="Q64" i="13"/>
  <c r="L64" i="13"/>
  <c r="J63" i="13"/>
  <c r="Q63" i="13"/>
  <c r="L63" i="13"/>
  <c r="J62" i="13"/>
  <c r="L62" i="13"/>
  <c r="J61" i="13"/>
  <c r="M61" i="13"/>
  <c r="L61" i="13"/>
  <c r="J60" i="13"/>
  <c r="Q60" i="13"/>
  <c r="O60" i="13"/>
  <c r="L60" i="13"/>
  <c r="J58" i="13"/>
  <c r="Q58" i="13"/>
  <c r="O58" i="13"/>
  <c r="M58" i="13"/>
  <c r="L58" i="13"/>
  <c r="J57" i="13"/>
  <c r="Q57" i="13"/>
  <c r="O57" i="13"/>
  <c r="L57" i="13"/>
  <c r="J56" i="13"/>
  <c r="M56" i="13"/>
  <c r="Q56" i="13"/>
  <c r="O56" i="13"/>
  <c r="L56" i="13"/>
  <c r="J55" i="13"/>
  <c r="Q55" i="13"/>
  <c r="L55" i="13"/>
  <c r="J54" i="13"/>
  <c r="Q54" i="13"/>
  <c r="L54" i="13"/>
  <c r="J53" i="13"/>
  <c r="L53" i="13"/>
  <c r="J52" i="13"/>
  <c r="M52" i="13"/>
  <c r="L52" i="13"/>
  <c r="J59" i="13"/>
  <c r="Q59" i="13"/>
  <c r="O59" i="13"/>
  <c r="L59" i="13"/>
  <c r="J51" i="13"/>
  <c r="Q51" i="13"/>
  <c r="O51" i="13"/>
  <c r="M51" i="13"/>
  <c r="L51" i="13"/>
  <c r="J50" i="13"/>
  <c r="Q50" i="13"/>
  <c r="O50" i="13"/>
  <c r="L50" i="13"/>
  <c r="J49" i="13"/>
  <c r="M49" i="13"/>
  <c r="Q49" i="13"/>
  <c r="O49" i="13"/>
  <c r="L49" i="13"/>
  <c r="J48" i="13"/>
  <c r="Q48" i="13"/>
  <c r="L48" i="13"/>
  <c r="J47" i="13"/>
  <c r="Q47" i="13"/>
  <c r="L47" i="13"/>
  <c r="J46" i="13"/>
  <c r="L46" i="13"/>
  <c r="J43" i="13"/>
  <c r="M43" i="13"/>
  <c r="L43" i="13"/>
  <c r="J42" i="13"/>
  <c r="Q42" i="13"/>
  <c r="O42" i="13"/>
  <c r="L42" i="13"/>
  <c r="J41" i="13"/>
  <c r="Q41" i="13"/>
  <c r="O41" i="13"/>
  <c r="M41" i="13"/>
  <c r="L41" i="13"/>
  <c r="J40" i="13"/>
  <c r="Q40" i="13"/>
  <c r="O40" i="13"/>
  <c r="L40" i="13"/>
  <c r="J39" i="13"/>
  <c r="M39" i="13"/>
  <c r="Q39" i="13"/>
  <c r="O39" i="13"/>
  <c r="L39" i="13"/>
  <c r="J38" i="13"/>
  <c r="Q38" i="13"/>
  <c r="L38" i="13"/>
  <c r="J37" i="13"/>
  <c r="Q37" i="13"/>
  <c r="L37" i="13"/>
  <c r="J36" i="13"/>
  <c r="L36" i="13"/>
  <c r="J35" i="13"/>
  <c r="M35" i="13"/>
  <c r="L35" i="13"/>
  <c r="J32" i="13"/>
  <c r="Q32" i="13"/>
  <c r="O32" i="13"/>
  <c r="L32" i="13"/>
  <c r="J31" i="13"/>
  <c r="Q31" i="13"/>
  <c r="O31" i="13"/>
  <c r="M31" i="13"/>
  <c r="L31" i="13"/>
  <c r="J30" i="13"/>
  <c r="Q30" i="13"/>
  <c r="O30" i="13"/>
  <c r="L30" i="13"/>
  <c r="J29" i="13"/>
  <c r="M29" i="13"/>
  <c r="Q29" i="13"/>
  <c r="O29" i="13"/>
  <c r="L29" i="13"/>
  <c r="J28" i="13"/>
  <c r="Q28" i="13"/>
  <c r="L28" i="13"/>
  <c r="J27" i="13"/>
  <c r="Q27" i="13"/>
  <c r="L27" i="13"/>
  <c r="J26" i="13"/>
  <c r="L26" i="13"/>
  <c r="J25" i="13"/>
  <c r="M25" i="13"/>
  <c r="L25" i="13"/>
  <c r="J24" i="13"/>
  <c r="Q24" i="13"/>
  <c r="O24" i="13"/>
  <c r="L24" i="13"/>
  <c r="J21" i="13"/>
  <c r="Q21" i="13"/>
  <c r="O21" i="13"/>
  <c r="M21" i="13"/>
  <c r="L21" i="13"/>
  <c r="J20" i="13"/>
  <c r="Q20" i="13"/>
  <c r="O20" i="13"/>
  <c r="L20" i="13"/>
  <c r="J19" i="13"/>
  <c r="M19" i="13"/>
  <c r="Q19" i="13"/>
  <c r="O19" i="13"/>
  <c r="L19" i="13"/>
  <c r="J18" i="13"/>
  <c r="Q18" i="13"/>
  <c r="L18" i="13"/>
  <c r="J17" i="13"/>
  <c r="Q17" i="13"/>
  <c r="L17" i="13"/>
  <c r="J16" i="13"/>
  <c r="L16" i="13"/>
  <c r="J15" i="13"/>
  <c r="M15" i="13"/>
  <c r="L15" i="13"/>
  <c r="J14" i="13"/>
  <c r="Q14" i="13"/>
  <c r="O14" i="13"/>
  <c r="L14" i="13"/>
  <c r="J13" i="13"/>
  <c r="Q13" i="13"/>
  <c r="O13" i="13"/>
  <c r="M13" i="13"/>
  <c r="L13" i="13"/>
  <c r="J12" i="13"/>
  <c r="Q12" i="13"/>
  <c r="O12" i="13"/>
  <c r="L12" i="13"/>
  <c r="J9" i="13"/>
  <c r="M9" i="13"/>
  <c r="Q9" i="13"/>
  <c r="O9" i="13"/>
  <c r="L9" i="13"/>
  <c r="J8" i="13"/>
  <c r="Q8" i="13"/>
  <c r="L8" i="13"/>
  <c r="J7" i="13"/>
  <c r="Q7" i="13"/>
  <c r="L7" i="13"/>
  <c r="J6" i="13"/>
  <c r="L6" i="13"/>
  <c r="J5" i="13"/>
  <c r="M5" i="13"/>
  <c r="L5" i="13"/>
  <c r="J4" i="13"/>
  <c r="Q4" i="13"/>
  <c r="O4" i="13"/>
  <c r="L4" i="13"/>
  <c r="J3" i="13"/>
  <c r="Q3" i="13"/>
  <c r="O3" i="13"/>
  <c r="M3" i="13"/>
  <c r="L3" i="13"/>
  <c r="J2" i="13"/>
  <c r="Q2" i="13"/>
  <c r="O2" i="13"/>
  <c r="L2" i="13"/>
  <c r="M2" i="13"/>
  <c r="M4" i="13"/>
  <c r="M6" i="13"/>
  <c r="M12" i="13"/>
  <c r="M14" i="13"/>
  <c r="M16" i="13"/>
  <c r="M20" i="13"/>
  <c r="M24" i="13"/>
  <c r="M26" i="13"/>
  <c r="M30" i="13"/>
  <c r="M32" i="13"/>
  <c r="M36" i="13"/>
  <c r="M40" i="13"/>
  <c r="M42" i="13"/>
  <c r="M46" i="13"/>
  <c r="M50" i="13"/>
  <c r="M59" i="13"/>
  <c r="M53" i="13"/>
  <c r="M57" i="13"/>
  <c r="M60" i="13"/>
  <c r="M62" i="13"/>
  <c r="M66" i="13"/>
  <c r="M68" i="13"/>
  <c r="M70" i="13"/>
  <c r="M74" i="13"/>
  <c r="M76" i="13"/>
  <c r="M78" i="13"/>
  <c r="M82" i="13"/>
  <c r="M84" i="13"/>
  <c r="M86" i="13"/>
  <c r="M90" i="13"/>
  <c r="M92" i="13"/>
  <c r="M94" i="13"/>
  <c r="M98" i="13"/>
  <c r="M114" i="13"/>
  <c r="M116" i="13"/>
  <c r="M120" i="13"/>
  <c r="M122" i="13"/>
  <c r="M124" i="13"/>
  <c r="M128" i="13"/>
  <c r="M130" i="13"/>
  <c r="M132" i="13"/>
  <c r="M137" i="13"/>
  <c r="M139" i="13"/>
  <c r="M141" i="13"/>
  <c r="M145" i="13"/>
  <c r="M149" i="13"/>
  <c r="M151" i="13"/>
  <c r="M155" i="13"/>
  <c r="M157" i="13"/>
  <c r="M159" i="13"/>
  <c r="M163" i="13"/>
  <c r="M165" i="13"/>
  <c r="M167" i="13"/>
  <c r="M171" i="13"/>
  <c r="M174" i="13"/>
  <c r="M176" i="13"/>
  <c r="M180" i="13"/>
  <c r="M183" i="13"/>
  <c r="M185" i="13"/>
  <c r="M189" i="13"/>
  <c r="M191" i="13"/>
  <c r="M193" i="13"/>
  <c r="M197" i="13"/>
  <c r="M199" i="13"/>
  <c r="M201" i="13"/>
  <c r="M205" i="13"/>
  <c r="M219" i="13"/>
  <c r="M221" i="13"/>
  <c r="M225" i="13"/>
  <c r="M227" i="13"/>
  <c r="M229" i="13"/>
  <c r="M233" i="13"/>
  <c r="M235" i="13"/>
  <c r="M237" i="13"/>
  <c r="M241" i="13"/>
  <c r="M243" i="13"/>
  <c r="M245" i="13"/>
  <c r="M249" i="13"/>
  <c r="M251" i="13"/>
  <c r="M254" i="13"/>
  <c r="M258" i="13"/>
  <c r="M261" i="13"/>
  <c r="M263" i="13"/>
  <c r="M267" i="13"/>
  <c r="M269" i="13"/>
  <c r="M271" i="13"/>
  <c r="M275" i="13"/>
  <c r="M277" i="13"/>
  <c r="M279" i="13"/>
  <c r="M283" i="13"/>
  <c r="M285" i="13"/>
  <c r="M287" i="13"/>
  <c r="M291" i="13"/>
  <c r="M293" i="13"/>
  <c r="M295" i="13"/>
  <c r="M299" i="13"/>
  <c r="M301" i="13"/>
  <c r="M303" i="13"/>
  <c r="M307" i="13"/>
  <c r="M309" i="13"/>
  <c r="M311" i="13"/>
  <c r="M316" i="13"/>
  <c r="M318" i="13"/>
  <c r="M320" i="13"/>
  <c r="M324" i="13"/>
  <c r="M326" i="13"/>
  <c r="M328" i="13"/>
  <c r="M333" i="13"/>
  <c r="M335" i="13"/>
  <c r="M338" i="13"/>
  <c r="M342" i="13"/>
  <c r="M344" i="13"/>
  <c r="M346" i="13"/>
  <c r="M350" i="13"/>
  <c r="M352" i="13"/>
  <c r="M354" i="13"/>
  <c r="M358" i="13"/>
  <c r="M360" i="13"/>
  <c r="M362" i="13"/>
  <c r="M366" i="13"/>
  <c r="M368" i="13"/>
  <c r="M370" i="13"/>
  <c r="M375" i="13"/>
  <c r="M377" i="13"/>
  <c r="M380" i="13"/>
  <c r="M384" i="13"/>
  <c r="M386" i="13"/>
  <c r="M388" i="13"/>
  <c r="M392" i="13"/>
  <c r="M394" i="13"/>
  <c r="M396" i="13"/>
  <c r="M400" i="13"/>
  <c r="M402" i="13"/>
  <c r="M404" i="13"/>
  <c r="M408" i="13"/>
  <c r="M410" i="13"/>
  <c r="M412" i="13"/>
  <c r="M416" i="13"/>
  <c r="M418" i="13"/>
  <c r="M420" i="13"/>
  <c r="M424" i="13"/>
  <c r="M426" i="13"/>
  <c r="M428" i="13"/>
  <c r="M432" i="13"/>
  <c r="M434" i="13"/>
  <c r="M437" i="13"/>
  <c r="M441" i="13"/>
  <c r="M443" i="13"/>
  <c r="M446" i="13"/>
  <c r="M450" i="13"/>
  <c r="M452" i="13"/>
  <c r="M454" i="13"/>
  <c r="M459" i="13"/>
  <c r="M461" i="13"/>
  <c r="M463" i="13"/>
  <c r="M467" i="13"/>
  <c r="M469" i="13"/>
  <c r="M471" i="13"/>
  <c r="M475" i="13"/>
  <c r="M477" i="13"/>
  <c r="M479" i="13"/>
  <c r="M480" i="13"/>
  <c r="M485" i="13"/>
  <c r="M487" i="13"/>
  <c r="M491" i="13"/>
  <c r="M493" i="13"/>
  <c r="M495" i="13"/>
  <c r="M499" i="13"/>
  <c r="M501" i="13"/>
  <c r="M503" i="13"/>
  <c r="M507" i="13"/>
  <c r="M509" i="13"/>
  <c r="M511" i="13"/>
  <c r="M515" i="13"/>
  <c r="M517" i="13"/>
  <c r="M519" i="13"/>
  <c r="M523" i="13"/>
  <c r="M525" i="13"/>
  <c r="M527" i="13"/>
  <c r="M535" i="13"/>
  <c r="M537" i="13"/>
  <c r="M539" i="13"/>
  <c r="M543" i="13"/>
  <c r="M545" i="13"/>
  <c r="M547" i="13"/>
  <c r="M551" i="13"/>
  <c r="M553" i="13"/>
  <c r="M555" i="13"/>
  <c r="M559" i="13"/>
  <c r="M561" i="13"/>
  <c r="M563" i="13"/>
  <c r="M567" i="13"/>
  <c r="M569" i="13"/>
  <c r="M571" i="13"/>
  <c r="M575" i="13"/>
  <c r="M577" i="13"/>
  <c r="M579" i="13"/>
  <c r="M253" i="13"/>
  <c r="M259" i="13"/>
  <c r="M329" i="13"/>
  <c r="M209" i="13"/>
  <c r="M211" i="13"/>
  <c r="M213" i="13"/>
  <c r="M217" i="13"/>
  <c r="M532" i="13"/>
  <c r="Q5" i="13"/>
  <c r="O5" i="13"/>
  <c r="O8" i="13"/>
  <c r="M8" i="13"/>
  <c r="Q15" i="13"/>
  <c r="O15" i="13"/>
  <c r="O18" i="13"/>
  <c r="M18" i="13"/>
  <c r="Q25" i="13"/>
  <c r="O25" i="13"/>
  <c r="O28" i="13"/>
  <c r="M28" i="13"/>
  <c r="Q35" i="13"/>
  <c r="O35" i="13"/>
  <c r="O38" i="13"/>
  <c r="M38" i="13"/>
  <c r="Q43" i="13"/>
  <c r="O43" i="13"/>
  <c r="O48" i="13"/>
  <c r="M48" i="13"/>
  <c r="Q52" i="13"/>
  <c r="O52" i="13"/>
  <c r="O55" i="13"/>
  <c r="M55" i="13"/>
  <c r="Q61" i="13"/>
  <c r="O61" i="13"/>
  <c r="O64" i="13"/>
  <c r="M64" i="13"/>
  <c r="Q69" i="13"/>
  <c r="O69" i="13"/>
  <c r="O72" i="13"/>
  <c r="M72" i="13"/>
  <c r="Q77" i="13"/>
  <c r="O77" i="13"/>
  <c r="O80" i="13"/>
  <c r="M80" i="13"/>
  <c r="Q85" i="13"/>
  <c r="O85" i="13"/>
  <c r="O88" i="13"/>
  <c r="M88" i="13"/>
  <c r="Q93" i="13"/>
  <c r="O93" i="13"/>
  <c r="O96" i="13"/>
  <c r="M96" i="13"/>
  <c r="Q115" i="13"/>
  <c r="O115" i="13"/>
  <c r="O118" i="13"/>
  <c r="M118" i="13"/>
  <c r="Q123" i="13"/>
  <c r="O123" i="13"/>
  <c r="O126" i="13"/>
  <c r="M126" i="13"/>
  <c r="Q131" i="13"/>
  <c r="O131" i="13"/>
  <c r="O134" i="13"/>
  <c r="M134" i="13"/>
  <c r="Q140" i="13"/>
  <c r="O140" i="13"/>
  <c r="O143" i="13"/>
  <c r="M143" i="13"/>
  <c r="Q150" i="13"/>
  <c r="O150" i="13"/>
  <c r="O153" i="13"/>
  <c r="M153" i="13"/>
  <c r="Q158" i="13"/>
  <c r="O158" i="13"/>
  <c r="O161" i="13"/>
  <c r="M161" i="13"/>
  <c r="Q166" i="13"/>
  <c r="O166" i="13"/>
  <c r="O169" i="13"/>
  <c r="M169" i="13"/>
  <c r="Q175" i="13"/>
  <c r="O175" i="13"/>
  <c r="O178" i="13"/>
  <c r="M178" i="13"/>
  <c r="Q184" i="13"/>
  <c r="O184" i="13"/>
  <c r="O187" i="13"/>
  <c r="M187" i="13"/>
  <c r="Q192" i="13"/>
  <c r="O192" i="13"/>
  <c r="O195" i="13"/>
  <c r="M195" i="13"/>
  <c r="Q200" i="13"/>
  <c r="O200" i="13"/>
  <c r="O203" i="13"/>
  <c r="M203" i="13"/>
  <c r="Q220" i="13"/>
  <c r="O220" i="13"/>
  <c r="O223" i="13"/>
  <c r="M223" i="13"/>
  <c r="Q228" i="13"/>
  <c r="O228" i="13"/>
  <c r="O231" i="13"/>
  <c r="M231" i="13"/>
  <c r="Q236" i="13"/>
  <c r="O236" i="13"/>
  <c r="O239" i="13"/>
  <c r="M239" i="13"/>
  <c r="Q244" i="13"/>
  <c r="O244" i="13"/>
  <c r="O247" i="13"/>
  <c r="M247" i="13"/>
  <c r="Q252" i="13"/>
  <c r="O252" i="13"/>
  <c r="O256" i="13"/>
  <c r="M256" i="13"/>
  <c r="Q262" i="13"/>
  <c r="O262" i="13"/>
  <c r="O265" i="13"/>
  <c r="M265" i="13"/>
  <c r="Q270" i="13"/>
  <c r="O270" i="13"/>
  <c r="O273" i="13"/>
  <c r="M273" i="13"/>
  <c r="Q278" i="13"/>
  <c r="O278" i="13"/>
  <c r="O281" i="13"/>
  <c r="M281" i="13"/>
  <c r="Q286" i="13"/>
  <c r="O286" i="13"/>
  <c r="O289" i="13"/>
  <c r="M289" i="13"/>
  <c r="Q294" i="13"/>
  <c r="O294" i="13"/>
  <c r="O297" i="13"/>
  <c r="M297" i="13"/>
  <c r="Q302" i="13"/>
  <c r="O302" i="13"/>
  <c r="O305" i="13"/>
  <c r="M305" i="13"/>
  <c r="Q310" i="13"/>
  <c r="O310" i="13"/>
  <c r="O313" i="13"/>
  <c r="M313" i="13"/>
  <c r="Q319" i="13"/>
  <c r="O319" i="13"/>
  <c r="O322" i="13"/>
  <c r="M322" i="13"/>
  <c r="Q327" i="13"/>
  <c r="O327" i="13"/>
  <c r="O331" i="13"/>
  <c r="M331" i="13"/>
  <c r="Q337" i="13"/>
  <c r="O337" i="13"/>
  <c r="O340" i="13"/>
  <c r="M340" i="13"/>
  <c r="Q345" i="13"/>
  <c r="O345" i="13"/>
  <c r="O348" i="13"/>
  <c r="M348" i="13"/>
  <c r="Q353" i="13"/>
  <c r="O353" i="13"/>
  <c r="O356" i="13"/>
  <c r="M356" i="13"/>
  <c r="Q361" i="13"/>
  <c r="O361" i="13"/>
  <c r="O364" i="13"/>
  <c r="M364" i="13"/>
  <c r="Q369" i="13"/>
  <c r="O369" i="13"/>
  <c r="O372" i="13"/>
  <c r="M372" i="13"/>
  <c r="Q378" i="13"/>
  <c r="O378" i="13"/>
  <c r="O382" i="13"/>
  <c r="M382" i="13"/>
  <c r="Q387" i="13"/>
  <c r="O387" i="13"/>
  <c r="O390" i="13"/>
  <c r="M390" i="13"/>
  <c r="Q395" i="13"/>
  <c r="O395" i="13"/>
  <c r="O398" i="13"/>
  <c r="M398" i="13"/>
  <c r="Q403" i="13"/>
  <c r="O403" i="13"/>
  <c r="O406" i="13"/>
  <c r="M406" i="13"/>
  <c r="Q411" i="13"/>
  <c r="O411" i="13"/>
  <c r="O414" i="13"/>
  <c r="M414" i="13"/>
  <c r="Q419" i="13"/>
  <c r="O419" i="13"/>
  <c r="O422" i="13"/>
  <c r="M422" i="13"/>
  <c r="Q427" i="13"/>
  <c r="O427" i="13"/>
  <c r="O430" i="13"/>
  <c r="M430" i="13"/>
  <c r="Q436" i="13"/>
  <c r="O436" i="13"/>
  <c r="O439" i="13"/>
  <c r="M439" i="13"/>
  <c r="Q445" i="13"/>
  <c r="O445" i="13"/>
  <c r="O448" i="13"/>
  <c r="M448" i="13"/>
  <c r="Q453" i="13"/>
  <c r="O453" i="13"/>
  <c r="O457" i="13"/>
  <c r="M457" i="13"/>
  <c r="Q462" i="13"/>
  <c r="O462" i="13"/>
  <c r="O465" i="13"/>
  <c r="M465" i="13"/>
  <c r="Q470" i="13"/>
  <c r="O470" i="13"/>
  <c r="O473" i="13"/>
  <c r="M473" i="13"/>
  <c r="Q478" i="13"/>
  <c r="O478" i="13"/>
  <c r="O482" i="13"/>
  <c r="M482" i="13"/>
  <c r="Q486" i="13"/>
  <c r="O486" i="13"/>
  <c r="O489" i="13"/>
  <c r="M489" i="13"/>
  <c r="Q494" i="13"/>
  <c r="O494" i="13"/>
  <c r="O497" i="13"/>
  <c r="M497" i="13"/>
  <c r="Q502" i="13"/>
  <c r="O502" i="13"/>
  <c r="O505" i="13"/>
  <c r="M505" i="13"/>
  <c r="Q510" i="13"/>
  <c r="O510" i="13"/>
  <c r="O513" i="13"/>
  <c r="M513" i="13"/>
  <c r="Q518" i="13"/>
  <c r="O518" i="13"/>
  <c r="O521" i="13"/>
  <c r="M521" i="13"/>
  <c r="Q526" i="13"/>
  <c r="O526" i="13"/>
  <c r="O529" i="13"/>
  <c r="M529" i="13"/>
  <c r="Q538" i="13"/>
  <c r="O538" i="13"/>
  <c r="O541" i="13"/>
  <c r="M541" i="13"/>
  <c r="Q546" i="13"/>
  <c r="O546" i="13"/>
  <c r="O549" i="13"/>
  <c r="M549" i="13"/>
  <c r="Q554" i="13"/>
  <c r="O554" i="13"/>
  <c r="O557" i="13"/>
  <c r="M557" i="13"/>
  <c r="Q562" i="13"/>
  <c r="O562" i="13"/>
  <c r="O565" i="13"/>
  <c r="M565" i="13"/>
  <c r="Q570" i="13"/>
  <c r="O570" i="13"/>
  <c r="O573" i="13"/>
  <c r="M573" i="13"/>
  <c r="Q578" i="13"/>
  <c r="O578" i="13"/>
  <c r="O336" i="13"/>
  <c r="M336" i="13"/>
  <c r="Q379" i="13"/>
  <c r="O379" i="13"/>
  <c r="O315" i="13"/>
  <c r="M315" i="13"/>
  <c r="O207" i="13"/>
  <c r="M207" i="13"/>
  <c r="Q212" i="13"/>
  <c r="O212" i="13"/>
  <c r="O215" i="13"/>
  <c r="M215" i="13"/>
  <c r="Q531" i="13"/>
  <c r="O531" i="13"/>
  <c r="O7" i="13"/>
  <c r="M7" i="13"/>
  <c r="O17" i="13"/>
  <c r="M17" i="13"/>
  <c r="O27" i="13"/>
  <c r="M27" i="13"/>
  <c r="O37" i="13"/>
  <c r="M37" i="13"/>
  <c r="O47" i="13"/>
  <c r="M47" i="13"/>
  <c r="O54" i="13"/>
  <c r="M54" i="13"/>
  <c r="O63" i="13"/>
  <c r="M63" i="13"/>
  <c r="O71" i="13"/>
  <c r="M71" i="13"/>
  <c r="O79" i="13"/>
  <c r="M79" i="13"/>
  <c r="O87" i="13"/>
  <c r="M87" i="13"/>
  <c r="O95" i="13"/>
  <c r="M95" i="13"/>
  <c r="O117" i="13"/>
  <c r="M117" i="13"/>
  <c r="O125" i="13"/>
  <c r="M125" i="13"/>
  <c r="O133" i="13"/>
  <c r="M133" i="13"/>
  <c r="O142" i="13"/>
  <c r="M142" i="13"/>
  <c r="O152" i="13"/>
  <c r="M152" i="13"/>
  <c r="O160" i="13"/>
  <c r="M160" i="13"/>
  <c r="O168" i="13"/>
  <c r="M168" i="13"/>
  <c r="O177" i="13"/>
  <c r="M177" i="13"/>
  <c r="O186" i="13"/>
  <c r="M186" i="13"/>
  <c r="O194" i="13"/>
  <c r="M194" i="13"/>
  <c r="O202" i="13"/>
  <c r="M202" i="13"/>
  <c r="O222" i="13"/>
  <c r="M222" i="13"/>
  <c r="O230" i="13"/>
  <c r="M230" i="13"/>
  <c r="O238" i="13"/>
  <c r="M238" i="13"/>
  <c r="O246" i="13"/>
  <c r="M246" i="13"/>
  <c r="O255" i="13"/>
  <c r="M255" i="13"/>
  <c r="O264" i="13"/>
  <c r="M264" i="13"/>
  <c r="O272" i="13"/>
  <c r="M272" i="13"/>
  <c r="O280" i="13"/>
  <c r="M280" i="13"/>
  <c r="O288" i="13"/>
  <c r="M288" i="13"/>
  <c r="O296" i="13"/>
  <c r="M296" i="13"/>
  <c r="O304" i="13"/>
  <c r="M304" i="13"/>
  <c r="O312" i="13"/>
  <c r="M312" i="13"/>
  <c r="O321" i="13"/>
  <c r="M321" i="13"/>
  <c r="O330" i="13"/>
  <c r="M330" i="13"/>
  <c r="O339" i="13"/>
  <c r="M339" i="13"/>
  <c r="O347" i="13"/>
  <c r="M347" i="13"/>
  <c r="O355" i="13"/>
  <c r="M355" i="13"/>
  <c r="O363" i="13"/>
  <c r="M363" i="13"/>
  <c r="O371" i="13"/>
  <c r="M371" i="13"/>
  <c r="O381" i="13"/>
  <c r="M381" i="13"/>
  <c r="O389" i="13"/>
  <c r="M389" i="13"/>
  <c r="O397" i="13"/>
  <c r="M397" i="13"/>
  <c r="O405" i="13"/>
  <c r="M405" i="13"/>
  <c r="O413" i="13"/>
  <c r="M413" i="13"/>
  <c r="O421" i="13"/>
  <c r="M421" i="13"/>
  <c r="O429" i="13"/>
  <c r="M429" i="13"/>
  <c r="O438" i="13"/>
  <c r="M438" i="13"/>
  <c r="O447" i="13"/>
  <c r="M447" i="13"/>
  <c r="O455" i="13"/>
  <c r="M455" i="13"/>
  <c r="O464" i="13"/>
  <c r="M464" i="13"/>
  <c r="O472" i="13"/>
  <c r="M472" i="13"/>
  <c r="O481" i="13"/>
  <c r="M481" i="13"/>
  <c r="O488" i="13"/>
  <c r="M488" i="13"/>
  <c r="O496" i="13"/>
  <c r="M496" i="13"/>
  <c r="O504" i="13"/>
  <c r="M504" i="13"/>
  <c r="O512" i="13"/>
  <c r="M512" i="13"/>
  <c r="O520" i="13"/>
  <c r="M520" i="13"/>
  <c r="O528" i="13"/>
  <c r="M528" i="13"/>
  <c r="O540" i="13"/>
  <c r="M540" i="13"/>
  <c r="O548" i="13"/>
  <c r="M548" i="13"/>
  <c r="O556" i="13"/>
  <c r="M556" i="13"/>
  <c r="O564" i="13"/>
  <c r="M564" i="13"/>
  <c r="O572" i="13"/>
  <c r="M572" i="13"/>
  <c r="O580" i="13"/>
  <c r="M580" i="13"/>
  <c r="O444" i="13"/>
  <c r="M444" i="13"/>
  <c r="O214" i="13"/>
  <c r="M214" i="13"/>
  <c r="Q6" i="13"/>
  <c r="O6" i="13"/>
  <c r="Q16" i="13"/>
  <c r="O16" i="13"/>
  <c r="Q26" i="13"/>
  <c r="O26" i="13"/>
  <c r="Q36" i="13"/>
  <c r="O36" i="13"/>
  <c r="Q46" i="13"/>
  <c r="O46" i="13"/>
  <c r="Q53" i="13"/>
  <c r="O53" i="13"/>
  <c r="Q62" i="13"/>
  <c r="O62" i="13"/>
  <c r="Q70" i="13"/>
  <c r="O70" i="13"/>
  <c r="Q78" i="13"/>
  <c r="O78" i="13"/>
  <c r="Q86" i="13"/>
  <c r="O86" i="13"/>
  <c r="Q94" i="13"/>
  <c r="O94" i="13"/>
  <c r="Q116" i="13"/>
  <c r="O116" i="13"/>
  <c r="Q124" i="13"/>
  <c r="O124" i="13"/>
  <c r="Q132" i="13"/>
  <c r="O132" i="13"/>
  <c r="Q141" i="13"/>
  <c r="O141" i="13"/>
  <c r="Q151" i="13"/>
  <c r="O151" i="13"/>
  <c r="Q159" i="13"/>
  <c r="O159" i="13"/>
  <c r="Q167" i="13"/>
  <c r="O167" i="13"/>
  <c r="Q176" i="13"/>
  <c r="O176" i="13"/>
  <c r="Q185" i="13"/>
  <c r="O185" i="13"/>
  <c r="Q193" i="13"/>
  <c r="O193" i="13"/>
  <c r="Q201" i="13"/>
  <c r="O201" i="13"/>
  <c r="Q221" i="13"/>
  <c r="O221" i="13"/>
  <c r="Q229" i="13"/>
  <c r="O229" i="13"/>
  <c r="Q237" i="13"/>
  <c r="O237" i="13"/>
  <c r="Q245" i="13"/>
  <c r="O245" i="13"/>
  <c r="Q254" i="13"/>
  <c r="O254" i="13"/>
  <c r="Q263" i="13"/>
  <c r="O263" i="13"/>
  <c r="Q271" i="13"/>
  <c r="O271" i="13"/>
  <c r="Q279" i="13"/>
  <c r="O279" i="13"/>
  <c r="Q287" i="13"/>
  <c r="O287" i="13"/>
  <c r="Q295" i="13"/>
  <c r="O295" i="13"/>
  <c r="Q303" i="13"/>
  <c r="O303" i="13"/>
  <c r="Q311" i="13"/>
  <c r="O311" i="13"/>
  <c r="Q320" i="13"/>
  <c r="O320" i="13"/>
  <c r="Q328" i="13"/>
  <c r="O328" i="13"/>
  <c r="Q338" i="13"/>
  <c r="O338" i="13"/>
  <c r="Q346" i="13"/>
  <c r="O346" i="13"/>
  <c r="Q354" i="13"/>
  <c r="O354" i="13"/>
  <c r="Q362" i="13"/>
  <c r="O362" i="13"/>
  <c r="Q370" i="13"/>
  <c r="O370" i="13"/>
  <c r="Q380" i="13"/>
  <c r="O380" i="13"/>
  <c r="Q388" i="13"/>
  <c r="O388" i="13"/>
  <c r="Q396" i="13"/>
  <c r="O396" i="13"/>
  <c r="Q404" i="13"/>
  <c r="O404" i="13"/>
  <c r="Q412" i="13"/>
  <c r="O412" i="13"/>
  <c r="Q420" i="13"/>
  <c r="O420" i="13"/>
  <c r="Q428" i="13"/>
  <c r="O428" i="13"/>
  <c r="Q437" i="13"/>
  <c r="O437" i="13"/>
  <c r="Q446" i="13"/>
  <c r="O446" i="13"/>
  <c r="Q454" i="13"/>
  <c r="O454" i="13"/>
  <c r="Q463" i="13"/>
  <c r="O463" i="13"/>
  <c r="Q471" i="13"/>
  <c r="O471" i="13"/>
  <c r="Q479" i="13"/>
  <c r="O479" i="13"/>
  <c r="Q487" i="13"/>
  <c r="O487" i="13"/>
  <c r="Q495" i="13"/>
  <c r="O495" i="13"/>
  <c r="Q503" i="13"/>
  <c r="O503" i="13"/>
  <c r="Q511" i="13"/>
  <c r="O511" i="13"/>
  <c r="Q519" i="13"/>
  <c r="O519" i="13"/>
  <c r="Q527" i="13"/>
  <c r="O527" i="13"/>
  <c r="Q539" i="13"/>
  <c r="O539" i="13"/>
  <c r="Q547" i="13"/>
  <c r="O547" i="13"/>
  <c r="Q555" i="13"/>
  <c r="O555" i="13"/>
  <c r="Q563" i="13"/>
  <c r="O563" i="13"/>
  <c r="Q571" i="13"/>
  <c r="O571" i="13"/>
  <c r="Q579" i="13"/>
  <c r="O579" i="13"/>
  <c r="Q329" i="13"/>
  <c r="O329" i="13"/>
  <c r="Q213" i="13"/>
  <c r="O213" i="13"/>
  <c r="J217" i="14"/>
  <c r="Q217" i="14"/>
  <c r="O217" i="14"/>
  <c r="M217" i="14"/>
  <c r="L217" i="14"/>
  <c r="J216" i="14"/>
  <c r="Q216" i="14"/>
  <c r="O216" i="14"/>
  <c r="M216" i="14"/>
  <c r="L216" i="14"/>
  <c r="J493" i="14"/>
  <c r="L493" i="14"/>
  <c r="J494" i="14"/>
  <c r="O494" i="14"/>
  <c r="L494" i="14"/>
  <c r="M494" i="14"/>
  <c r="Q494" i="14"/>
  <c r="J495" i="14"/>
  <c r="O495" i="14"/>
  <c r="L495" i="14"/>
  <c r="M495" i="14"/>
  <c r="J496" i="14"/>
  <c r="M496" i="14"/>
  <c r="O496" i="14"/>
  <c r="L496" i="14"/>
  <c r="Q496" i="14"/>
  <c r="J492" i="14"/>
  <c r="L492" i="14"/>
  <c r="J491" i="14"/>
  <c r="Q491" i="14"/>
  <c r="O491" i="14"/>
  <c r="L491" i="14"/>
  <c r="J490" i="14"/>
  <c r="Q490" i="14"/>
  <c r="O490" i="14"/>
  <c r="M490" i="14"/>
  <c r="L490" i="14"/>
  <c r="J489" i="14"/>
  <c r="L489" i="14"/>
  <c r="J488" i="14"/>
  <c r="L488" i="14"/>
  <c r="J487" i="14"/>
  <c r="L487" i="14"/>
  <c r="J486" i="14"/>
  <c r="Q486" i="14"/>
  <c r="L486" i="14"/>
  <c r="J485" i="14"/>
  <c r="Q485" i="14"/>
  <c r="O485" i="14"/>
  <c r="L485" i="14"/>
  <c r="J484" i="14"/>
  <c r="O484" i="14"/>
  <c r="L484" i="14"/>
  <c r="M484" i="14"/>
  <c r="Q484" i="14"/>
  <c r="J483" i="14"/>
  <c r="Q483" i="14"/>
  <c r="O483" i="14"/>
  <c r="L483" i="14"/>
  <c r="J482" i="14"/>
  <c r="Q482" i="14"/>
  <c r="O482" i="14"/>
  <c r="M482" i="14"/>
  <c r="L482" i="14"/>
  <c r="J481" i="14"/>
  <c r="L481" i="14"/>
  <c r="J480" i="14"/>
  <c r="L480" i="14"/>
  <c r="J479" i="14"/>
  <c r="L479" i="14"/>
  <c r="J478" i="14"/>
  <c r="Q478" i="14"/>
  <c r="L478" i="14"/>
  <c r="J477" i="14"/>
  <c r="Q477" i="14"/>
  <c r="O477" i="14"/>
  <c r="L477" i="14"/>
  <c r="J476" i="14"/>
  <c r="Q476" i="14"/>
  <c r="O476" i="14"/>
  <c r="M476" i="14"/>
  <c r="L476" i="14"/>
  <c r="J475" i="14"/>
  <c r="Q475" i="14"/>
  <c r="O475" i="14"/>
  <c r="L475" i="14"/>
  <c r="J474" i="14"/>
  <c r="Q474" i="14"/>
  <c r="O474" i="14"/>
  <c r="M474" i="14"/>
  <c r="L474" i="14"/>
  <c r="J473" i="14"/>
  <c r="Q473" i="14"/>
  <c r="L473" i="14"/>
  <c r="J462" i="14"/>
  <c r="L462" i="14"/>
  <c r="J463" i="14"/>
  <c r="O463" i="14"/>
  <c r="L463" i="14"/>
  <c r="J464" i="14"/>
  <c r="L464" i="14"/>
  <c r="J465" i="14"/>
  <c r="O465" i="14"/>
  <c r="L465" i="14"/>
  <c r="M465" i="14"/>
  <c r="Q465" i="14"/>
  <c r="J466" i="14"/>
  <c r="O466" i="14"/>
  <c r="L466" i="14"/>
  <c r="M466" i="14"/>
  <c r="J467" i="14"/>
  <c r="M467" i="14"/>
  <c r="O467" i="14"/>
  <c r="L467" i="14"/>
  <c r="Q467" i="14"/>
  <c r="J468" i="14"/>
  <c r="L468" i="14"/>
  <c r="J469" i="14"/>
  <c r="O469" i="14"/>
  <c r="L469" i="14"/>
  <c r="M469" i="14"/>
  <c r="Q469" i="14"/>
  <c r="J470" i="14"/>
  <c r="O470" i="14"/>
  <c r="L470" i="14"/>
  <c r="M470" i="14"/>
  <c r="Q470" i="14"/>
  <c r="J471" i="14"/>
  <c r="O471" i="14"/>
  <c r="L471" i="14"/>
  <c r="M471" i="14"/>
  <c r="Q471" i="14"/>
  <c r="J472" i="14"/>
  <c r="O472" i="14"/>
  <c r="L472" i="14"/>
  <c r="M472" i="14"/>
  <c r="Q472" i="14"/>
  <c r="J444" i="14"/>
  <c r="O444" i="14"/>
  <c r="L444" i="14"/>
  <c r="M444" i="14"/>
  <c r="Q444" i="14"/>
  <c r="J445" i="14"/>
  <c r="L445" i="14"/>
  <c r="Q445" i="14"/>
  <c r="J446" i="14"/>
  <c r="L446" i="14"/>
  <c r="Q446" i="14"/>
  <c r="J447" i="14"/>
  <c r="L447" i="14"/>
  <c r="M447" i="14"/>
  <c r="O447" i="14"/>
  <c r="Q447" i="14"/>
  <c r="J448" i="14"/>
  <c r="O448" i="14"/>
  <c r="L448" i="14"/>
  <c r="M448" i="14"/>
  <c r="Q448" i="14"/>
  <c r="J449" i="14"/>
  <c r="L449" i="14"/>
  <c r="J450" i="14"/>
  <c r="L450" i="14"/>
  <c r="Q450" i="14"/>
  <c r="J451" i="14"/>
  <c r="L451" i="14"/>
  <c r="J452" i="14"/>
  <c r="O452" i="14"/>
  <c r="L452" i="14"/>
  <c r="M452" i="14"/>
  <c r="Q452" i="14"/>
  <c r="J453" i="14"/>
  <c r="O453" i="14"/>
  <c r="L453" i="14"/>
  <c r="M453" i="14"/>
  <c r="J454" i="14"/>
  <c r="M454" i="14"/>
  <c r="O454" i="14"/>
  <c r="L454" i="14"/>
  <c r="Q454" i="14"/>
  <c r="J455" i="14"/>
  <c r="L455" i="14"/>
  <c r="J456" i="14"/>
  <c r="O456" i="14"/>
  <c r="L456" i="14"/>
  <c r="M456" i="14"/>
  <c r="Q456" i="14"/>
  <c r="J457" i="14"/>
  <c r="O457" i="14"/>
  <c r="L457" i="14"/>
  <c r="M457" i="14"/>
  <c r="Q457" i="14"/>
  <c r="J458" i="14"/>
  <c r="O458" i="14"/>
  <c r="L458" i="14"/>
  <c r="M458" i="14"/>
  <c r="Q458" i="14"/>
  <c r="J459" i="14"/>
  <c r="O459" i="14"/>
  <c r="L459" i="14"/>
  <c r="M459" i="14"/>
  <c r="Q459" i="14"/>
  <c r="J460" i="14"/>
  <c r="O460" i="14"/>
  <c r="L460" i="14"/>
  <c r="M460" i="14"/>
  <c r="Q460" i="14"/>
  <c r="J461" i="14"/>
  <c r="L461" i="14"/>
  <c r="Q461" i="14"/>
  <c r="J443" i="14"/>
  <c r="L443" i="14"/>
  <c r="J442" i="14"/>
  <c r="Q442" i="14"/>
  <c r="L442" i="14"/>
  <c r="J441" i="14"/>
  <c r="Q441" i="14"/>
  <c r="O441" i="14"/>
  <c r="L441" i="14"/>
  <c r="J425" i="14"/>
  <c r="M425" i="14"/>
  <c r="O425" i="14"/>
  <c r="Q425" i="14"/>
  <c r="J426" i="14"/>
  <c r="M426" i="14"/>
  <c r="O426" i="14"/>
  <c r="Q426" i="14"/>
  <c r="J427" i="14"/>
  <c r="J428" i="14"/>
  <c r="J429" i="14"/>
  <c r="M429" i="14"/>
  <c r="O429" i="14"/>
  <c r="Q429" i="14"/>
  <c r="J430" i="14"/>
  <c r="M430" i="14"/>
  <c r="O430" i="14"/>
  <c r="Q430" i="14"/>
  <c r="J431" i="14"/>
  <c r="J432" i="14"/>
  <c r="O432" i="14"/>
  <c r="J433" i="14"/>
  <c r="M433" i="14"/>
  <c r="O433" i="14"/>
  <c r="Q433" i="14"/>
  <c r="J434" i="14"/>
  <c r="M434" i="14"/>
  <c r="O434" i="14"/>
  <c r="Q434" i="14"/>
  <c r="J435" i="14"/>
  <c r="J436" i="14"/>
  <c r="O436" i="14"/>
  <c r="J437" i="14"/>
  <c r="M437" i="14"/>
  <c r="O437" i="14"/>
  <c r="Q437" i="14"/>
  <c r="J438" i="14"/>
  <c r="M438" i="14"/>
  <c r="O438" i="14"/>
  <c r="Q438" i="14"/>
  <c r="J439" i="14"/>
  <c r="J440" i="14"/>
  <c r="L440" i="14"/>
  <c r="L439" i="14"/>
  <c r="L438" i="14"/>
  <c r="L437" i="14"/>
  <c r="L436" i="14"/>
  <c r="L435" i="14"/>
  <c r="L434" i="14"/>
  <c r="L433" i="14"/>
  <c r="L432" i="14"/>
  <c r="L431" i="14"/>
  <c r="L430" i="14"/>
  <c r="L429" i="14"/>
  <c r="L428" i="14"/>
  <c r="L427" i="14"/>
  <c r="L426" i="14"/>
  <c r="L425" i="14"/>
  <c r="J423" i="14"/>
  <c r="Q423" i="14"/>
  <c r="O423" i="14"/>
  <c r="M423" i="14"/>
  <c r="L423" i="14"/>
  <c r="J412" i="14"/>
  <c r="Q412" i="14"/>
  <c r="O412" i="14"/>
  <c r="L412" i="14"/>
  <c r="J413" i="14"/>
  <c r="Q413" i="14"/>
  <c r="O413" i="14"/>
  <c r="M413" i="14"/>
  <c r="L413" i="14"/>
  <c r="J414" i="14"/>
  <c r="Q414" i="14"/>
  <c r="L414" i="14"/>
  <c r="J411" i="14"/>
  <c r="Q411" i="14"/>
  <c r="L411" i="14"/>
  <c r="J424" i="14"/>
  <c r="L424" i="14"/>
  <c r="J422" i="14"/>
  <c r="O422" i="14"/>
  <c r="Q422" i="14"/>
  <c r="M422" i="14"/>
  <c r="L422" i="14"/>
  <c r="J421" i="14"/>
  <c r="Q421" i="14"/>
  <c r="O421" i="14"/>
  <c r="L421" i="14"/>
  <c r="J420" i="14"/>
  <c r="Q420" i="14"/>
  <c r="O420" i="14"/>
  <c r="M420" i="14"/>
  <c r="L420" i="14"/>
  <c r="J419" i="14"/>
  <c r="Q419" i="14"/>
  <c r="O419" i="14"/>
  <c r="L419" i="14"/>
  <c r="J418" i="14"/>
  <c r="Q418" i="14"/>
  <c r="O418" i="14"/>
  <c r="M418" i="14"/>
  <c r="L418" i="14"/>
  <c r="J417" i="14"/>
  <c r="Q417" i="14"/>
  <c r="O417" i="14"/>
  <c r="L417" i="14"/>
  <c r="J416" i="14"/>
  <c r="M416" i="14"/>
  <c r="Q416" i="14"/>
  <c r="O416" i="14"/>
  <c r="L416" i="14"/>
  <c r="J500" i="14"/>
  <c r="O500" i="14"/>
  <c r="Q500" i="14"/>
  <c r="L500" i="14"/>
  <c r="J410" i="14"/>
  <c r="O410" i="14"/>
  <c r="Q410" i="14"/>
  <c r="M410" i="14"/>
  <c r="L410" i="14"/>
  <c r="J409" i="14"/>
  <c r="Q409" i="14"/>
  <c r="O409" i="14"/>
  <c r="L409" i="14"/>
  <c r="J408" i="14"/>
  <c r="L408" i="14"/>
  <c r="J407" i="14"/>
  <c r="Q407" i="14"/>
  <c r="O407" i="14"/>
  <c r="L407" i="14"/>
  <c r="J406" i="14"/>
  <c r="Q406" i="14"/>
  <c r="O406" i="14"/>
  <c r="M406" i="14"/>
  <c r="L406" i="14"/>
  <c r="J405" i="14"/>
  <c r="Q405" i="14"/>
  <c r="O405" i="14"/>
  <c r="L405" i="14"/>
  <c r="J404" i="14"/>
  <c r="M404" i="14"/>
  <c r="Q404" i="14"/>
  <c r="O404" i="14"/>
  <c r="L404" i="14"/>
  <c r="J403" i="14"/>
  <c r="O403" i="14"/>
  <c r="Q403" i="14"/>
  <c r="L403" i="14"/>
  <c r="J402" i="14"/>
  <c r="L402" i="14"/>
  <c r="J401" i="14"/>
  <c r="L401" i="14"/>
  <c r="J400" i="14"/>
  <c r="O400" i="14"/>
  <c r="L400" i="14"/>
  <c r="J399" i="14"/>
  <c r="Q399" i="14"/>
  <c r="O399" i="14"/>
  <c r="L399" i="14"/>
  <c r="J398" i="14"/>
  <c r="Q398" i="14"/>
  <c r="O398" i="14"/>
  <c r="M398" i="14"/>
  <c r="L398" i="14"/>
  <c r="J397" i="14"/>
  <c r="L397" i="14"/>
  <c r="J396" i="14"/>
  <c r="L396" i="14"/>
  <c r="J395" i="14"/>
  <c r="L395" i="14"/>
  <c r="J394" i="14"/>
  <c r="Q394" i="14"/>
  <c r="L394" i="14"/>
  <c r="J393" i="14"/>
  <c r="L393" i="14"/>
  <c r="J392" i="14"/>
  <c r="Q392" i="14"/>
  <c r="O392" i="14"/>
  <c r="M392" i="14"/>
  <c r="L392" i="14"/>
  <c r="J391" i="14"/>
  <c r="Q391" i="14"/>
  <c r="O391" i="14"/>
  <c r="L391" i="14"/>
  <c r="J390" i="14"/>
  <c r="Q390" i="14"/>
  <c r="O390" i="14"/>
  <c r="M390" i="14"/>
  <c r="L390" i="14"/>
  <c r="J389" i="14"/>
  <c r="L389" i="14"/>
  <c r="J388" i="14"/>
  <c r="Q388" i="14"/>
  <c r="L388" i="14"/>
  <c r="J387" i="14"/>
  <c r="O387" i="14"/>
  <c r="Q387" i="14"/>
  <c r="L387" i="14"/>
  <c r="J386" i="14"/>
  <c r="O386" i="14"/>
  <c r="Q386" i="14"/>
  <c r="M386" i="14"/>
  <c r="L386" i="14"/>
  <c r="J385" i="14"/>
  <c r="Q385" i="14"/>
  <c r="O385" i="14"/>
  <c r="L385" i="14"/>
  <c r="J384" i="14"/>
  <c r="Q384" i="14"/>
  <c r="O384" i="14"/>
  <c r="M384" i="14"/>
  <c r="L384" i="14"/>
  <c r="J383" i="14"/>
  <c r="Q383" i="14"/>
  <c r="O383" i="14"/>
  <c r="L383" i="14"/>
  <c r="J382" i="14"/>
  <c r="Q382" i="14"/>
  <c r="O382" i="14"/>
  <c r="M382" i="14"/>
  <c r="L382" i="14"/>
  <c r="J381" i="14"/>
  <c r="Q381" i="14"/>
  <c r="O381" i="14"/>
  <c r="L381" i="14"/>
  <c r="J380" i="14"/>
  <c r="M380" i="14"/>
  <c r="Q380" i="14"/>
  <c r="O380" i="14"/>
  <c r="L380" i="14"/>
  <c r="J379" i="14"/>
  <c r="O379" i="14"/>
  <c r="Q379" i="14"/>
  <c r="L379" i="14"/>
  <c r="J378" i="14"/>
  <c r="O378" i="14"/>
  <c r="Q378" i="14"/>
  <c r="M378" i="14"/>
  <c r="L378" i="14"/>
  <c r="J377" i="14"/>
  <c r="Q377" i="14"/>
  <c r="O377" i="14"/>
  <c r="L377" i="14"/>
  <c r="J376" i="14"/>
  <c r="L376" i="14"/>
  <c r="J375" i="14"/>
  <c r="Q375" i="14"/>
  <c r="O375" i="14"/>
  <c r="L375" i="14"/>
  <c r="J374" i="14"/>
  <c r="Q374" i="14"/>
  <c r="O374" i="14"/>
  <c r="M374" i="14"/>
  <c r="L374" i="14"/>
  <c r="J373" i="14"/>
  <c r="Q373" i="14"/>
  <c r="O373" i="14"/>
  <c r="L373" i="14"/>
  <c r="J372" i="14"/>
  <c r="M372" i="14"/>
  <c r="Q372" i="14"/>
  <c r="O372" i="14"/>
  <c r="L372" i="14"/>
  <c r="J371" i="14"/>
  <c r="O371" i="14"/>
  <c r="Q371" i="14"/>
  <c r="L371" i="14"/>
  <c r="J370" i="14"/>
  <c r="L370" i="14"/>
  <c r="J369" i="14"/>
  <c r="L369" i="14"/>
  <c r="J368" i="14"/>
  <c r="O368" i="14"/>
  <c r="L368" i="14"/>
  <c r="J367" i="14"/>
  <c r="Q367" i="14"/>
  <c r="O367" i="14"/>
  <c r="L367" i="14"/>
  <c r="J366" i="14"/>
  <c r="Q366" i="14"/>
  <c r="O366" i="14"/>
  <c r="M366" i="14"/>
  <c r="L366" i="14"/>
  <c r="J365" i="14"/>
  <c r="L365" i="14"/>
  <c r="J364" i="14"/>
  <c r="L364" i="14"/>
  <c r="J363" i="14"/>
  <c r="L363" i="14"/>
  <c r="J362" i="14"/>
  <c r="Q362" i="14"/>
  <c r="L362" i="14"/>
  <c r="J361" i="14"/>
  <c r="Q361" i="14"/>
  <c r="O361" i="14"/>
  <c r="L361" i="14"/>
  <c r="J360" i="14"/>
  <c r="Q360" i="14"/>
  <c r="O360" i="14"/>
  <c r="M360" i="14"/>
  <c r="L360" i="14"/>
  <c r="J359" i="14"/>
  <c r="Q359" i="14"/>
  <c r="O359" i="14"/>
  <c r="L359" i="14"/>
  <c r="J358" i="14"/>
  <c r="Q358" i="14"/>
  <c r="O358" i="14"/>
  <c r="M358" i="14"/>
  <c r="L358" i="14"/>
  <c r="J357" i="14"/>
  <c r="Q357" i="14"/>
  <c r="L357" i="14"/>
  <c r="J356" i="14"/>
  <c r="Q356" i="14"/>
  <c r="L356" i="14"/>
  <c r="J355" i="14"/>
  <c r="L355" i="14"/>
  <c r="J354" i="14"/>
  <c r="O354" i="14"/>
  <c r="Q354" i="14"/>
  <c r="M354" i="14"/>
  <c r="L354" i="14"/>
  <c r="J353" i="14"/>
  <c r="Q353" i="14"/>
  <c r="O353" i="14"/>
  <c r="L353" i="14"/>
  <c r="J352" i="14"/>
  <c r="Q352" i="14"/>
  <c r="O352" i="14"/>
  <c r="M352" i="14"/>
  <c r="L352" i="14"/>
  <c r="J351" i="14"/>
  <c r="Q351" i="14"/>
  <c r="O351" i="14"/>
  <c r="L351" i="14"/>
  <c r="J350" i="14"/>
  <c r="Q350" i="14"/>
  <c r="O350" i="14"/>
  <c r="M350" i="14"/>
  <c r="L350" i="14"/>
  <c r="J349" i="14"/>
  <c r="Q349" i="14"/>
  <c r="O349" i="14"/>
  <c r="L349" i="14"/>
  <c r="J348" i="14"/>
  <c r="M348" i="14"/>
  <c r="Q348" i="14"/>
  <c r="O348" i="14"/>
  <c r="L348" i="14"/>
  <c r="J347" i="14"/>
  <c r="O347" i="14"/>
  <c r="Q347" i="14"/>
  <c r="L347" i="14"/>
  <c r="J346" i="14"/>
  <c r="O346" i="14"/>
  <c r="Q346" i="14"/>
  <c r="M346" i="14"/>
  <c r="L346" i="14"/>
  <c r="J345" i="14"/>
  <c r="Q345" i="14"/>
  <c r="O345" i="14"/>
  <c r="L345" i="14"/>
  <c r="J344" i="14"/>
  <c r="L344" i="14"/>
  <c r="J343" i="14"/>
  <c r="Q343" i="14"/>
  <c r="O343" i="14"/>
  <c r="L343" i="14"/>
  <c r="J342" i="14"/>
  <c r="Q342" i="14"/>
  <c r="O342" i="14"/>
  <c r="M342" i="14"/>
  <c r="L342" i="14"/>
  <c r="J341" i="14"/>
  <c r="Q341" i="14"/>
  <c r="O341" i="14"/>
  <c r="L341" i="14"/>
  <c r="J340" i="14"/>
  <c r="M340" i="14"/>
  <c r="Q340" i="14"/>
  <c r="O340" i="14"/>
  <c r="L340" i="14"/>
  <c r="J339" i="14"/>
  <c r="O339" i="14"/>
  <c r="Q339" i="14"/>
  <c r="L339" i="14"/>
  <c r="J338" i="14"/>
  <c r="L338" i="14"/>
  <c r="J337" i="14"/>
  <c r="L337" i="14"/>
  <c r="J336" i="14"/>
  <c r="L336" i="14"/>
  <c r="J335" i="14"/>
  <c r="Q335" i="14"/>
  <c r="O335" i="14"/>
  <c r="L335" i="14"/>
  <c r="J334" i="14"/>
  <c r="Q334" i="14"/>
  <c r="O334" i="14"/>
  <c r="M334" i="14"/>
  <c r="L334" i="14"/>
  <c r="J333" i="14"/>
  <c r="L333" i="14"/>
  <c r="J332" i="14"/>
  <c r="L332" i="14"/>
  <c r="J331" i="14"/>
  <c r="L331" i="14"/>
  <c r="J330" i="14"/>
  <c r="Q330" i="14"/>
  <c r="L330" i="14"/>
  <c r="J329" i="14"/>
  <c r="L329" i="14"/>
  <c r="J328" i="14"/>
  <c r="Q328" i="14"/>
  <c r="O328" i="14"/>
  <c r="M328" i="14"/>
  <c r="L328" i="14"/>
  <c r="J327" i="14"/>
  <c r="Q327" i="14"/>
  <c r="O327" i="14"/>
  <c r="L327" i="14"/>
  <c r="J326" i="14"/>
  <c r="Q326" i="14"/>
  <c r="O326" i="14"/>
  <c r="M326" i="14"/>
  <c r="L326" i="14"/>
  <c r="J325" i="14"/>
  <c r="L325" i="14"/>
  <c r="J324" i="14"/>
  <c r="Q324" i="14"/>
  <c r="L324" i="14"/>
  <c r="J323" i="14"/>
  <c r="O323" i="14"/>
  <c r="Q323" i="14"/>
  <c r="L323" i="14"/>
  <c r="J322" i="14"/>
  <c r="O322" i="14"/>
  <c r="Q322" i="14"/>
  <c r="M322" i="14"/>
  <c r="L322" i="14"/>
  <c r="J321" i="14"/>
  <c r="Q321" i="14"/>
  <c r="O321" i="14"/>
  <c r="L321" i="14"/>
  <c r="J320" i="14"/>
  <c r="Q320" i="14"/>
  <c r="O320" i="14"/>
  <c r="M320" i="14"/>
  <c r="L320" i="14"/>
  <c r="J319" i="14"/>
  <c r="Q319" i="14"/>
  <c r="O319" i="14"/>
  <c r="L319" i="14"/>
  <c r="J318" i="14"/>
  <c r="Q318" i="14"/>
  <c r="O318" i="14"/>
  <c r="M318" i="14"/>
  <c r="L318" i="14"/>
  <c r="J317" i="14"/>
  <c r="Q317" i="14"/>
  <c r="O317" i="14"/>
  <c r="L317" i="14"/>
  <c r="J316" i="14"/>
  <c r="M316" i="14"/>
  <c r="Q316" i="14"/>
  <c r="O316" i="14"/>
  <c r="L316" i="14"/>
  <c r="J315" i="14"/>
  <c r="O315" i="14"/>
  <c r="Q315" i="14"/>
  <c r="L315" i="14"/>
  <c r="J314" i="14"/>
  <c r="O314" i="14"/>
  <c r="Q314" i="14"/>
  <c r="M314" i="14"/>
  <c r="L314" i="14"/>
  <c r="J313" i="14"/>
  <c r="Q313" i="14"/>
  <c r="O313" i="14"/>
  <c r="L313" i="14"/>
  <c r="J312" i="14"/>
  <c r="L312" i="14"/>
  <c r="J311" i="14"/>
  <c r="Q311" i="14"/>
  <c r="O311" i="14"/>
  <c r="L311" i="14"/>
  <c r="J310" i="14"/>
  <c r="Q310" i="14"/>
  <c r="O310" i="14"/>
  <c r="M310" i="14"/>
  <c r="L310" i="14"/>
  <c r="J309" i="14"/>
  <c r="Q309" i="14"/>
  <c r="O309" i="14"/>
  <c r="L309" i="14"/>
  <c r="J308" i="14"/>
  <c r="M308" i="14"/>
  <c r="Q308" i="14"/>
  <c r="O308" i="14"/>
  <c r="L308" i="14"/>
  <c r="J307" i="14"/>
  <c r="O307" i="14"/>
  <c r="Q307" i="14"/>
  <c r="L307" i="14"/>
  <c r="J306" i="14"/>
  <c r="L306" i="14"/>
  <c r="J305" i="14"/>
  <c r="L305" i="14"/>
  <c r="J304" i="14"/>
  <c r="O304" i="14"/>
  <c r="L304" i="14"/>
  <c r="J303" i="14"/>
  <c r="Q303" i="14"/>
  <c r="O303" i="14"/>
  <c r="L303" i="14"/>
  <c r="J302" i="14"/>
  <c r="Q302" i="14"/>
  <c r="O302" i="14"/>
  <c r="M302" i="14"/>
  <c r="L302" i="14"/>
  <c r="J301" i="14"/>
  <c r="L301" i="14"/>
  <c r="J300" i="14"/>
  <c r="L300" i="14"/>
  <c r="J299" i="14"/>
  <c r="L299" i="14"/>
  <c r="J298" i="14"/>
  <c r="Q298" i="14"/>
  <c r="L298" i="14"/>
  <c r="J297" i="14"/>
  <c r="Q297" i="14"/>
  <c r="O297" i="14"/>
  <c r="L297" i="14"/>
  <c r="J296" i="14"/>
  <c r="Q296" i="14"/>
  <c r="O296" i="14"/>
  <c r="M296" i="14"/>
  <c r="L296" i="14"/>
  <c r="J295" i="14"/>
  <c r="Q295" i="14"/>
  <c r="O295" i="14"/>
  <c r="L295" i="14"/>
  <c r="J294" i="14"/>
  <c r="Q294" i="14"/>
  <c r="O294" i="14"/>
  <c r="M294" i="14"/>
  <c r="L294" i="14"/>
  <c r="J293" i="14"/>
  <c r="Q293" i="14"/>
  <c r="L293" i="14"/>
  <c r="J292" i="14"/>
  <c r="Q292" i="14"/>
  <c r="L292" i="14"/>
  <c r="J290" i="14"/>
  <c r="L290" i="14"/>
  <c r="J289" i="14"/>
  <c r="O289" i="14"/>
  <c r="Q289" i="14"/>
  <c r="M289" i="14"/>
  <c r="L289" i="14"/>
  <c r="J288" i="14"/>
  <c r="Q288" i="14"/>
  <c r="O288" i="14"/>
  <c r="L288" i="14"/>
  <c r="J287" i="14"/>
  <c r="Q287" i="14"/>
  <c r="O287" i="14"/>
  <c r="M287" i="14"/>
  <c r="L287" i="14"/>
  <c r="J286" i="14"/>
  <c r="Q286" i="14"/>
  <c r="O286" i="14"/>
  <c r="L286" i="14"/>
  <c r="J285" i="14"/>
  <c r="Q285" i="14"/>
  <c r="O285" i="14"/>
  <c r="M285" i="14"/>
  <c r="L285" i="14"/>
  <c r="J284" i="14"/>
  <c r="Q284" i="14"/>
  <c r="O284" i="14"/>
  <c r="L284" i="14"/>
  <c r="J283" i="14"/>
  <c r="M283" i="14"/>
  <c r="Q283" i="14"/>
  <c r="O283" i="14"/>
  <c r="L283" i="14"/>
  <c r="J282" i="14"/>
  <c r="O282" i="14"/>
  <c r="Q282" i="14"/>
  <c r="L282" i="14"/>
  <c r="J281" i="14"/>
  <c r="O281" i="14"/>
  <c r="Q281" i="14"/>
  <c r="M281" i="14"/>
  <c r="L281" i="14"/>
  <c r="J280" i="14"/>
  <c r="Q280" i="14"/>
  <c r="O280" i="14"/>
  <c r="L280" i="14"/>
  <c r="J279" i="14"/>
  <c r="L279" i="14"/>
  <c r="J278" i="14"/>
  <c r="Q278" i="14"/>
  <c r="O278" i="14"/>
  <c r="L278" i="14"/>
  <c r="J277" i="14"/>
  <c r="Q277" i="14"/>
  <c r="O277" i="14"/>
  <c r="M277" i="14"/>
  <c r="L277" i="14"/>
  <c r="J276" i="14"/>
  <c r="Q276" i="14"/>
  <c r="O276" i="14"/>
  <c r="L276" i="14"/>
  <c r="J275" i="14"/>
  <c r="M275" i="14"/>
  <c r="Q275" i="14"/>
  <c r="O275" i="14"/>
  <c r="L275" i="14"/>
  <c r="J274" i="14"/>
  <c r="O274" i="14"/>
  <c r="Q274" i="14"/>
  <c r="L274" i="14"/>
  <c r="J273" i="14"/>
  <c r="L273" i="14"/>
  <c r="J272" i="14"/>
  <c r="L272" i="14"/>
  <c r="J271" i="14"/>
  <c r="L271" i="14"/>
  <c r="J270" i="14"/>
  <c r="Q270" i="14"/>
  <c r="O270" i="14"/>
  <c r="L270" i="14"/>
  <c r="J269" i="14"/>
  <c r="Q269" i="14"/>
  <c r="O269" i="14"/>
  <c r="M269" i="14"/>
  <c r="L269" i="14"/>
  <c r="J268" i="14"/>
  <c r="L268" i="14"/>
  <c r="J267" i="14"/>
  <c r="L267" i="14"/>
  <c r="J266" i="14"/>
  <c r="L266" i="14"/>
  <c r="J265" i="14"/>
  <c r="Q265" i="14"/>
  <c r="L265" i="14"/>
  <c r="J264" i="14"/>
  <c r="L264" i="14"/>
  <c r="J263" i="14"/>
  <c r="Q263" i="14"/>
  <c r="O263" i="14"/>
  <c r="M263" i="14"/>
  <c r="L263" i="14"/>
  <c r="J262" i="14"/>
  <c r="Q262" i="14"/>
  <c r="O262" i="14"/>
  <c r="L262" i="14"/>
  <c r="J261" i="14"/>
  <c r="Q261" i="14"/>
  <c r="O261" i="14"/>
  <c r="M261" i="14"/>
  <c r="L261" i="14"/>
  <c r="J260" i="14"/>
  <c r="L260" i="14"/>
  <c r="J259" i="14"/>
  <c r="Q259" i="14"/>
  <c r="L259" i="14"/>
  <c r="J258" i="14"/>
  <c r="O258" i="14"/>
  <c r="Q258" i="14"/>
  <c r="L258" i="14"/>
  <c r="J257" i="14"/>
  <c r="O257" i="14"/>
  <c r="Q257" i="14"/>
  <c r="M257" i="14"/>
  <c r="L257" i="14"/>
  <c r="J256" i="14"/>
  <c r="Q256" i="14"/>
  <c r="O256" i="14"/>
  <c r="L256" i="14"/>
  <c r="J255" i="14"/>
  <c r="Q255" i="14"/>
  <c r="O255" i="14"/>
  <c r="M255" i="14"/>
  <c r="L255" i="14"/>
  <c r="J254" i="14"/>
  <c r="Q254" i="14"/>
  <c r="O254" i="14"/>
  <c r="L254" i="14"/>
  <c r="J253" i="14"/>
  <c r="Q253" i="14"/>
  <c r="O253" i="14"/>
  <c r="M253" i="14"/>
  <c r="L253" i="14"/>
  <c r="J252" i="14"/>
  <c r="Q252" i="14"/>
  <c r="O252" i="14"/>
  <c r="L252" i="14"/>
  <c r="J251" i="14"/>
  <c r="M251" i="14"/>
  <c r="Q251" i="14"/>
  <c r="O251" i="14"/>
  <c r="L251" i="14"/>
  <c r="J250" i="14"/>
  <c r="O250" i="14"/>
  <c r="Q250" i="14"/>
  <c r="L250" i="14"/>
  <c r="J249" i="14"/>
  <c r="O249" i="14"/>
  <c r="Q249" i="14"/>
  <c r="M249" i="14"/>
  <c r="L249" i="14"/>
  <c r="J248" i="14"/>
  <c r="Q248" i="14"/>
  <c r="O248" i="14"/>
  <c r="L248" i="14"/>
  <c r="J247" i="14"/>
  <c r="L247" i="14"/>
  <c r="J246" i="14"/>
  <c r="Q246" i="14"/>
  <c r="O246" i="14"/>
  <c r="L246" i="14"/>
  <c r="J245" i="14"/>
  <c r="Q245" i="14"/>
  <c r="O245" i="14"/>
  <c r="M245" i="14"/>
  <c r="L245" i="14"/>
  <c r="J244" i="14"/>
  <c r="Q244" i="14"/>
  <c r="O244" i="14"/>
  <c r="L244" i="14"/>
  <c r="J243" i="14"/>
  <c r="M243" i="14"/>
  <c r="Q243" i="14"/>
  <c r="O243" i="14"/>
  <c r="L243" i="14"/>
  <c r="J242" i="14"/>
  <c r="O242" i="14"/>
  <c r="Q242" i="14"/>
  <c r="L242" i="14"/>
  <c r="J241" i="14"/>
  <c r="L241" i="14"/>
  <c r="J240" i="14"/>
  <c r="L240" i="14"/>
  <c r="J239" i="14"/>
  <c r="O239" i="14"/>
  <c r="L239" i="14"/>
  <c r="J238" i="14"/>
  <c r="Q238" i="14"/>
  <c r="O238" i="14"/>
  <c r="L238" i="14"/>
  <c r="J237" i="14"/>
  <c r="Q237" i="14"/>
  <c r="O237" i="14"/>
  <c r="M237" i="14"/>
  <c r="L237" i="14"/>
  <c r="J236" i="14"/>
  <c r="L236" i="14"/>
  <c r="J235" i="14"/>
  <c r="L235" i="14"/>
  <c r="J234" i="14"/>
  <c r="L234" i="14"/>
  <c r="J233" i="14"/>
  <c r="Q233" i="14"/>
  <c r="L233" i="14"/>
  <c r="J232" i="14"/>
  <c r="Q232" i="14"/>
  <c r="O232" i="14"/>
  <c r="L232" i="14"/>
  <c r="J231" i="14"/>
  <c r="Q231" i="14"/>
  <c r="O231" i="14"/>
  <c r="M231" i="14"/>
  <c r="L231" i="14"/>
  <c r="J230" i="14"/>
  <c r="Q230" i="14"/>
  <c r="O230" i="14"/>
  <c r="L230" i="14"/>
  <c r="J229" i="14"/>
  <c r="Q229" i="14"/>
  <c r="O229" i="14"/>
  <c r="M229" i="14"/>
  <c r="L229" i="14"/>
  <c r="J228" i="14"/>
  <c r="Q228" i="14"/>
  <c r="L228" i="14"/>
  <c r="J227" i="14"/>
  <c r="Q227" i="14"/>
  <c r="L227" i="14"/>
  <c r="J226" i="14"/>
  <c r="L226" i="14"/>
  <c r="J225" i="14"/>
  <c r="O225" i="14"/>
  <c r="Q225" i="14"/>
  <c r="M225" i="14"/>
  <c r="L225" i="14"/>
  <c r="J224" i="14"/>
  <c r="Q224" i="14"/>
  <c r="O224" i="14"/>
  <c r="L224" i="14"/>
  <c r="J223" i="14"/>
  <c r="Q223" i="14"/>
  <c r="O223" i="14"/>
  <c r="M223" i="14"/>
  <c r="L223" i="14"/>
  <c r="J222" i="14"/>
  <c r="Q222" i="14"/>
  <c r="O222" i="14"/>
  <c r="L222" i="14"/>
  <c r="J221" i="14"/>
  <c r="Q221" i="14"/>
  <c r="O221" i="14"/>
  <c r="M221" i="14"/>
  <c r="L221" i="14"/>
  <c r="J220" i="14"/>
  <c r="Q220" i="14"/>
  <c r="O220" i="14"/>
  <c r="L220" i="14"/>
  <c r="J219" i="14"/>
  <c r="M219" i="14"/>
  <c r="Q219" i="14"/>
  <c r="O219" i="14"/>
  <c r="L219" i="14"/>
  <c r="J218" i="14"/>
  <c r="O218" i="14"/>
  <c r="Q218" i="14"/>
  <c r="L218" i="14"/>
  <c r="J215" i="14"/>
  <c r="O215" i="14"/>
  <c r="Q215" i="14"/>
  <c r="M215" i="14"/>
  <c r="L215" i="14"/>
  <c r="J214" i="14"/>
  <c r="Q214" i="14"/>
  <c r="O214" i="14"/>
  <c r="L214" i="14"/>
  <c r="J213" i="14"/>
  <c r="L213" i="14"/>
  <c r="J212" i="14"/>
  <c r="Q212" i="14"/>
  <c r="O212" i="14"/>
  <c r="L212" i="14"/>
  <c r="J211" i="14"/>
  <c r="Q211" i="14"/>
  <c r="O211" i="14"/>
  <c r="M211" i="14"/>
  <c r="L211" i="14"/>
  <c r="J210" i="14"/>
  <c r="Q210" i="14"/>
  <c r="O210" i="14"/>
  <c r="L210" i="14"/>
  <c r="J209" i="14"/>
  <c r="M209" i="14"/>
  <c r="Q209" i="14"/>
  <c r="O209" i="14"/>
  <c r="L209" i="14"/>
  <c r="J208" i="14"/>
  <c r="O208" i="14"/>
  <c r="Q208" i="14"/>
  <c r="L208" i="14"/>
  <c r="J207" i="14"/>
  <c r="L207" i="14"/>
  <c r="J206" i="14"/>
  <c r="L206" i="14"/>
  <c r="J205" i="14"/>
  <c r="L205" i="14"/>
  <c r="J204" i="14"/>
  <c r="Q204" i="14"/>
  <c r="O204" i="14"/>
  <c r="L204" i="14"/>
  <c r="J203" i="14"/>
  <c r="Q203" i="14"/>
  <c r="O203" i="14"/>
  <c r="M203" i="14"/>
  <c r="L203" i="14"/>
  <c r="J202" i="14"/>
  <c r="L202" i="14"/>
  <c r="J201" i="14"/>
  <c r="L201" i="14"/>
  <c r="J200" i="14"/>
  <c r="L200" i="14"/>
  <c r="J199" i="14"/>
  <c r="Q199" i="14"/>
  <c r="L199" i="14"/>
  <c r="J198" i="14"/>
  <c r="L198" i="14"/>
  <c r="J197" i="14"/>
  <c r="Q197" i="14"/>
  <c r="O197" i="14"/>
  <c r="M197" i="14"/>
  <c r="L197" i="14"/>
  <c r="J196" i="14"/>
  <c r="Q196" i="14"/>
  <c r="O196" i="14"/>
  <c r="L196" i="14"/>
  <c r="J195" i="14"/>
  <c r="Q195" i="14"/>
  <c r="O195" i="14"/>
  <c r="M195" i="14"/>
  <c r="L195" i="14"/>
  <c r="J194" i="14"/>
  <c r="L194" i="14"/>
  <c r="J193" i="14"/>
  <c r="Q193" i="14"/>
  <c r="L193" i="14"/>
  <c r="J192" i="14"/>
  <c r="O192" i="14"/>
  <c r="Q192" i="14"/>
  <c r="L192" i="14"/>
  <c r="J191" i="14"/>
  <c r="O191" i="14"/>
  <c r="Q191" i="14"/>
  <c r="M191" i="14"/>
  <c r="L191" i="14"/>
  <c r="J190" i="14"/>
  <c r="Q190" i="14"/>
  <c r="O190" i="14"/>
  <c r="L190" i="14"/>
  <c r="J189" i="14"/>
  <c r="Q189" i="14"/>
  <c r="O189" i="14"/>
  <c r="M189" i="14"/>
  <c r="L189" i="14"/>
  <c r="J188" i="14"/>
  <c r="Q188" i="14"/>
  <c r="O188" i="14"/>
  <c r="L188" i="14"/>
  <c r="J187" i="14"/>
  <c r="Q187" i="14"/>
  <c r="O187" i="14"/>
  <c r="M187" i="14"/>
  <c r="L187" i="14"/>
  <c r="J186" i="14"/>
  <c r="Q186" i="14"/>
  <c r="O186" i="14"/>
  <c r="L186" i="14"/>
  <c r="J185" i="14"/>
  <c r="M185" i="14"/>
  <c r="Q185" i="14"/>
  <c r="O185" i="14"/>
  <c r="L185" i="14"/>
  <c r="J184" i="14"/>
  <c r="O184" i="14"/>
  <c r="Q184" i="14"/>
  <c r="L184" i="14"/>
  <c r="J183" i="14"/>
  <c r="O183" i="14"/>
  <c r="Q183" i="14"/>
  <c r="M183" i="14"/>
  <c r="L183" i="14"/>
  <c r="J182" i="14"/>
  <c r="Q182" i="14"/>
  <c r="O182" i="14"/>
  <c r="L182" i="14"/>
  <c r="J181" i="14"/>
  <c r="L181" i="14"/>
  <c r="J180" i="14"/>
  <c r="Q180" i="14"/>
  <c r="O180" i="14"/>
  <c r="L180" i="14"/>
  <c r="J179" i="14"/>
  <c r="Q179" i="14"/>
  <c r="O179" i="14"/>
  <c r="M179" i="14"/>
  <c r="L179" i="14"/>
  <c r="J178" i="14"/>
  <c r="Q178" i="14"/>
  <c r="O178" i="14"/>
  <c r="L178" i="14"/>
  <c r="J177" i="14"/>
  <c r="M177" i="14"/>
  <c r="Q177" i="14"/>
  <c r="O177" i="14"/>
  <c r="L177" i="14"/>
  <c r="J176" i="14"/>
  <c r="O176" i="14"/>
  <c r="Q176" i="14"/>
  <c r="L176" i="14"/>
  <c r="J175" i="14"/>
  <c r="L175" i="14"/>
  <c r="J174" i="14"/>
  <c r="L174" i="14"/>
  <c r="J173" i="14"/>
  <c r="O173" i="14"/>
  <c r="L173" i="14"/>
  <c r="J172" i="14"/>
  <c r="Q172" i="14"/>
  <c r="O172" i="14"/>
  <c r="L172" i="14"/>
  <c r="J171" i="14"/>
  <c r="Q171" i="14"/>
  <c r="O171" i="14"/>
  <c r="M171" i="14"/>
  <c r="L171" i="14"/>
  <c r="J170" i="14"/>
  <c r="L170" i="14"/>
  <c r="J169" i="14"/>
  <c r="L169" i="14"/>
  <c r="J168" i="14"/>
  <c r="L168" i="14"/>
  <c r="J167" i="14"/>
  <c r="Q167" i="14"/>
  <c r="L167" i="14"/>
  <c r="J166" i="14"/>
  <c r="Q166" i="14"/>
  <c r="O166" i="14"/>
  <c r="L166" i="14"/>
  <c r="J165" i="14"/>
  <c r="Q165" i="14"/>
  <c r="O165" i="14"/>
  <c r="M165" i="14"/>
  <c r="L165" i="14"/>
  <c r="J164" i="14"/>
  <c r="Q164" i="14"/>
  <c r="O164" i="14"/>
  <c r="L164" i="14"/>
  <c r="J163" i="14"/>
  <c r="Q163" i="14"/>
  <c r="O163" i="14"/>
  <c r="M163" i="14"/>
  <c r="L163" i="14"/>
  <c r="J162" i="14"/>
  <c r="Q162" i="14"/>
  <c r="L162" i="14"/>
  <c r="J161" i="14"/>
  <c r="Q161" i="14"/>
  <c r="L161" i="14"/>
  <c r="J160" i="14"/>
  <c r="L160" i="14"/>
  <c r="J159" i="14"/>
  <c r="O159" i="14"/>
  <c r="Q159" i="14"/>
  <c r="M159" i="14"/>
  <c r="L159" i="14"/>
  <c r="J158" i="14"/>
  <c r="Q158" i="14"/>
  <c r="O158" i="14"/>
  <c r="L158" i="14"/>
  <c r="J157" i="14"/>
  <c r="Q157" i="14"/>
  <c r="O157" i="14"/>
  <c r="M157" i="14"/>
  <c r="L157" i="14"/>
  <c r="J156" i="14"/>
  <c r="Q156" i="14"/>
  <c r="O156" i="14"/>
  <c r="L156" i="14"/>
  <c r="J155" i="14"/>
  <c r="Q155" i="14"/>
  <c r="O155" i="14"/>
  <c r="M155" i="14"/>
  <c r="L155" i="14"/>
  <c r="J154" i="14"/>
  <c r="Q154" i="14"/>
  <c r="O154" i="14"/>
  <c r="L154" i="14"/>
  <c r="J153" i="14"/>
  <c r="M153" i="14"/>
  <c r="Q153" i="14"/>
  <c r="O153" i="14"/>
  <c r="L153" i="14"/>
  <c r="J152" i="14"/>
  <c r="O152" i="14"/>
  <c r="Q152" i="14"/>
  <c r="L152" i="14"/>
  <c r="J151" i="14"/>
  <c r="O151" i="14"/>
  <c r="Q151" i="14"/>
  <c r="M151" i="14"/>
  <c r="L151" i="14"/>
  <c r="J150" i="14"/>
  <c r="Q150" i="14"/>
  <c r="O150" i="14"/>
  <c r="L150" i="14"/>
  <c r="J149" i="14"/>
  <c r="L149" i="14"/>
  <c r="J148" i="14"/>
  <c r="Q148" i="14"/>
  <c r="O148" i="14"/>
  <c r="L148" i="14"/>
  <c r="J147" i="14"/>
  <c r="Q147" i="14"/>
  <c r="O147" i="14"/>
  <c r="M147" i="14"/>
  <c r="L147" i="14"/>
  <c r="J146" i="14"/>
  <c r="Q146" i="14"/>
  <c r="O146" i="14"/>
  <c r="L146" i="14"/>
  <c r="J145" i="14"/>
  <c r="M145" i="14"/>
  <c r="Q145" i="14"/>
  <c r="O145" i="14"/>
  <c r="L145" i="14"/>
  <c r="J144" i="14"/>
  <c r="O144" i="14"/>
  <c r="Q144" i="14"/>
  <c r="L144" i="14"/>
  <c r="J143" i="14"/>
  <c r="L143" i="14"/>
  <c r="J142" i="14"/>
  <c r="L142" i="14"/>
  <c r="J141" i="14"/>
  <c r="L141" i="14"/>
  <c r="J140" i="14"/>
  <c r="Q140" i="14"/>
  <c r="O140" i="14"/>
  <c r="L140" i="14"/>
  <c r="J139" i="14"/>
  <c r="Q139" i="14"/>
  <c r="O139" i="14"/>
  <c r="M139" i="14"/>
  <c r="L139" i="14"/>
  <c r="J138" i="14"/>
  <c r="L138" i="14"/>
  <c r="J137" i="14"/>
  <c r="L137" i="14"/>
  <c r="J136" i="14"/>
  <c r="L136" i="14"/>
  <c r="J135" i="14"/>
  <c r="Q135" i="14"/>
  <c r="L135" i="14"/>
  <c r="J134" i="14"/>
  <c r="L134" i="14"/>
  <c r="J133" i="14"/>
  <c r="Q133" i="14"/>
  <c r="O133" i="14"/>
  <c r="M133" i="14"/>
  <c r="L133" i="14"/>
  <c r="J132" i="14"/>
  <c r="Q132" i="14"/>
  <c r="O132" i="14"/>
  <c r="L132" i="14"/>
  <c r="J131" i="14"/>
  <c r="Q131" i="14"/>
  <c r="O131" i="14"/>
  <c r="M131" i="14"/>
  <c r="L131" i="14"/>
  <c r="J130" i="14"/>
  <c r="L130" i="14"/>
  <c r="J129" i="14"/>
  <c r="Q129" i="14"/>
  <c r="L129" i="14"/>
  <c r="J128" i="14"/>
  <c r="O128" i="14"/>
  <c r="Q128" i="14"/>
  <c r="L128" i="14"/>
  <c r="J127" i="14"/>
  <c r="O127" i="14"/>
  <c r="Q127" i="14"/>
  <c r="M127" i="14"/>
  <c r="L127" i="14"/>
  <c r="J126" i="14"/>
  <c r="Q126" i="14"/>
  <c r="O126" i="14"/>
  <c r="L126" i="14"/>
  <c r="J125" i="14"/>
  <c r="Q125" i="14"/>
  <c r="O125" i="14"/>
  <c r="M125" i="14"/>
  <c r="L125" i="14"/>
  <c r="J124" i="14"/>
  <c r="Q124" i="14"/>
  <c r="O124" i="14"/>
  <c r="L124" i="14"/>
  <c r="J123" i="14"/>
  <c r="Q123" i="14"/>
  <c r="O123" i="14"/>
  <c r="M123" i="14"/>
  <c r="L123" i="14"/>
  <c r="J121" i="14"/>
  <c r="Q121" i="14"/>
  <c r="O121" i="14"/>
  <c r="L121" i="14"/>
  <c r="J120" i="14"/>
  <c r="M120" i="14"/>
  <c r="Q120" i="14"/>
  <c r="O120" i="14"/>
  <c r="L120" i="14"/>
  <c r="J119" i="14"/>
  <c r="O119" i="14"/>
  <c r="Q119" i="14"/>
  <c r="L119" i="14"/>
  <c r="J118" i="14"/>
  <c r="O118" i="14"/>
  <c r="Q118" i="14"/>
  <c r="M118" i="14"/>
  <c r="L118" i="14"/>
  <c r="J117" i="14"/>
  <c r="Q117" i="14"/>
  <c r="O117" i="14"/>
  <c r="L117" i="14"/>
  <c r="J116" i="14"/>
  <c r="L116" i="14"/>
  <c r="J115" i="14"/>
  <c r="Q115" i="14"/>
  <c r="O115" i="14"/>
  <c r="L115" i="14"/>
  <c r="J114" i="14"/>
  <c r="Q114" i="14"/>
  <c r="O114" i="14"/>
  <c r="M114" i="14"/>
  <c r="L114" i="14"/>
  <c r="J113" i="14"/>
  <c r="Q113" i="14"/>
  <c r="O113" i="14"/>
  <c r="L113" i="14"/>
  <c r="J112" i="14"/>
  <c r="M112" i="14"/>
  <c r="Q112" i="14"/>
  <c r="O112" i="14"/>
  <c r="L112" i="14"/>
  <c r="J111" i="14"/>
  <c r="O111" i="14"/>
  <c r="Q111" i="14"/>
  <c r="L111" i="14"/>
  <c r="J110" i="14"/>
  <c r="L110" i="14"/>
  <c r="J109" i="14"/>
  <c r="L109" i="14"/>
  <c r="J108" i="14"/>
  <c r="O108" i="14"/>
  <c r="L108" i="14"/>
  <c r="J107" i="14"/>
  <c r="Q107" i="14"/>
  <c r="O107" i="14"/>
  <c r="L107" i="14"/>
  <c r="J106" i="14"/>
  <c r="Q106" i="14"/>
  <c r="O106" i="14"/>
  <c r="M106" i="14"/>
  <c r="L106" i="14"/>
  <c r="J105" i="14"/>
  <c r="L105" i="14"/>
  <c r="J104" i="14"/>
  <c r="L104" i="14"/>
  <c r="J103" i="14"/>
  <c r="L103" i="14"/>
  <c r="J102" i="14"/>
  <c r="Q102" i="14"/>
  <c r="L102" i="14"/>
  <c r="J101" i="14"/>
  <c r="Q101" i="14"/>
  <c r="O101" i="14"/>
  <c r="L101" i="14"/>
  <c r="J100" i="14"/>
  <c r="Q100" i="14"/>
  <c r="O100" i="14"/>
  <c r="M100" i="14"/>
  <c r="L100" i="14"/>
  <c r="J99" i="14"/>
  <c r="Q99" i="14"/>
  <c r="O99" i="14"/>
  <c r="L99" i="14"/>
  <c r="J98" i="14"/>
  <c r="Q98" i="14"/>
  <c r="O98" i="14"/>
  <c r="M98" i="14"/>
  <c r="L98" i="14"/>
  <c r="J97" i="14"/>
  <c r="Q97" i="14"/>
  <c r="L97" i="14"/>
  <c r="J96" i="14"/>
  <c r="Q96" i="14"/>
  <c r="L96" i="14"/>
  <c r="J94" i="14"/>
  <c r="L94" i="14"/>
  <c r="J93" i="14"/>
  <c r="O93" i="14"/>
  <c r="Q93" i="14"/>
  <c r="M93" i="14"/>
  <c r="L93" i="14"/>
  <c r="J92" i="14"/>
  <c r="Q92" i="14"/>
  <c r="O92" i="14"/>
  <c r="L92" i="14"/>
  <c r="J91" i="14"/>
  <c r="Q91" i="14"/>
  <c r="O91" i="14"/>
  <c r="M91" i="14"/>
  <c r="L91" i="14"/>
  <c r="J90" i="14"/>
  <c r="Q90" i="14"/>
  <c r="O90" i="14"/>
  <c r="L90" i="14"/>
  <c r="J89" i="14"/>
  <c r="Q89" i="14"/>
  <c r="O89" i="14"/>
  <c r="M89" i="14"/>
  <c r="L89" i="14"/>
  <c r="J88" i="14"/>
  <c r="M88" i="14"/>
  <c r="Q88" i="14"/>
  <c r="O88" i="14"/>
  <c r="L88" i="14"/>
  <c r="J87" i="14"/>
  <c r="M87" i="14"/>
  <c r="Q87" i="14"/>
  <c r="O87" i="14"/>
  <c r="L87" i="14"/>
  <c r="J86" i="14"/>
  <c r="O86" i="14"/>
  <c r="Q86" i="14"/>
  <c r="L86" i="14"/>
  <c r="J85" i="14"/>
  <c r="O85" i="14"/>
  <c r="Q85" i="14"/>
  <c r="M85" i="14"/>
  <c r="L85" i="14"/>
  <c r="J84" i="14"/>
  <c r="Q84" i="14"/>
  <c r="O84" i="14"/>
  <c r="L84" i="14"/>
  <c r="J83" i="14"/>
  <c r="L83" i="14"/>
  <c r="J82" i="14"/>
  <c r="Q82" i="14"/>
  <c r="O82" i="14"/>
  <c r="L82" i="14"/>
  <c r="J81" i="14"/>
  <c r="Q81" i="14"/>
  <c r="O81" i="14"/>
  <c r="M81" i="14"/>
  <c r="L81" i="14"/>
  <c r="J80" i="14"/>
  <c r="Q80" i="14"/>
  <c r="O80" i="14"/>
  <c r="L80" i="14"/>
  <c r="J79" i="14"/>
  <c r="M79" i="14"/>
  <c r="Q79" i="14"/>
  <c r="O79" i="14"/>
  <c r="L79" i="14"/>
  <c r="J78" i="14"/>
  <c r="O78" i="14"/>
  <c r="Q78" i="14"/>
  <c r="L78" i="14"/>
  <c r="J77" i="14"/>
  <c r="L77" i="14"/>
  <c r="J76" i="14"/>
  <c r="L76" i="14"/>
  <c r="J75" i="14"/>
  <c r="L75" i="14"/>
  <c r="J74" i="14"/>
  <c r="Q74" i="14"/>
  <c r="O74" i="14"/>
  <c r="L74" i="14"/>
  <c r="J73" i="14"/>
  <c r="Q73" i="14"/>
  <c r="O73" i="14"/>
  <c r="M73" i="14"/>
  <c r="L73" i="14"/>
  <c r="J72" i="14"/>
  <c r="L72" i="14"/>
  <c r="J71" i="14"/>
  <c r="L71" i="14"/>
  <c r="J70" i="14"/>
  <c r="L70" i="14"/>
  <c r="J69" i="14"/>
  <c r="Q69" i="14"/>
  <c r="L69" i="14"/>
  <c r="J68" i="14"/>
  <c r="L68" i="14"/>
  <c r="J67" i="14"/>
  <c r="Q67" i="14"/>
  <c r="O67" i="14"/>
  <c r="M67" i="14"/>
  <c r="L67" i="14"/>
  <c r="J66" i="14"/>
  <c r="Q66" i="14"/>
  <c r="O66" i="14"/>
  <c r="L66" i="14"/>
  <c r="J65" i="14"/>
  <c r="Q65" i="14"/>
  <c r="O65" i="14"/>
  <c r="M65" i="14"/>
  <c r="L65" i="14"/>
  <c r="J64" i="14"/>
  <c r="L64" i="14"/>
  <c r="J63" i="14"/>
  <c r="Q63" i="14"/>
  <c r="L63" i="14"/>
  <c r="J62" i="14"/>
  <c r="O62" i="14"/>
  <c r="Q62" i="14"/>
  <c r="L62" i="14"/>
  <c r="J61" i="14"/>
  <c r="O61" i="14"/>
  <c r="Q61" i="14"/>
  <c r="M61" i="14"/>
  <c r="L61" i="14"/>
  <c r="J60" i="14"/>
  <c r="Q60" i="14"/>
  <c r="O60" i="14"/>
  <c r="L60" i="14"/>
  <c r="J59" i="14"/>
  <c r="Q59" i="14"/>
  <c r="O59" i="14"/>
  <c r="M59" i="14"/>
  <c r="L59" i="14"/>
  <c r="J58" i="14"/>
  <c r="Q58" i="14"/>
  <c r="O58" i="14"/>
  <c r="L58" i="14"/>
  <c r="J57" i="14"/>
  <c r="Q57" i="14"/>
  <c r="O57" i="14"/>
  <c r="M57" i="14"/>
  <c r="L57" i="14"/>
  <c r="J56" i="14"/>
  <c r="M56" i="14"/>
  <c r="Q56" i="14"/>
  <c r="O56" i="14"/>
  <c r="L56" i="14"/>
  <c r="J55" i="14"/>
  <c r="M55" i="14"/>
  <c r="Q55" i="14"/>
  <c r="O55" i="14"/>
  <c r="L55" i="14"/>
  <c r="J54" i="14"/>
  <c r="O54" i="14"/>
  <c r="Q54" i="14"/>
  <c r="L54" i="14"/>
  <c r="J53" i="14"/>
  <c r="O53" i="14"/>
  <c r="Q53" i="14"/>
  <c r="M53" i="14"/>
  <c r="L53" i="14"/>
  <c r="J52" i="14"/>
  <c r="Q52" i="14"/>
  <c r="O52" i="14"/>
  <c r="L52" i="14"/>
  <c r="J51" i="14"/>
  <c r="L51" i="14"/>
  <c r="J50" i="14"/>
  <c r="Q50" i="14"/>
  <c r="O50" i="14"/>
  <c r="L50" i="14"/>
  <c r="J49" i="14"/>
  <c r="Q49" i="14"/>
  <c r="O49" i="14"/>
  <c r="M49" i="14"/>
  <c r="L49" i="14"/>
  <c r="J48" i="14"/>
  <c r="Q48" i="14"/>
  <c r="O48" i="14"/>
  <c r="L48" i="14"/>
  <c r="J47" i="14"/>
  <c r="M47" i="14"/>
  <c r="Q47" i="14"/>
  <c r="O47" i="14"/>
  <c r="L47" i="14"/>
  <c r="J46" i="14"/>
  <c r="O46" i="14"/>
  <c r="Q46" i="14"/>
  <c r="L46" i="14"/>
  <c r="J45" i="14"/>
  <c r="L45" i="14"/>
  <c r="J44" i="14"/>
  <c r="L44" i="14"/>
  <c r="J43" i="14"/>
  <c r="O43" i="14"/>
  <c r="L43" i="14"/>
  <c r="J42" i="14"/>
  <c r="Q42" i="14"/>
  <c r="O42" i="14"/>
  <c r="L42" i="14"/>
  <c r="J41" i="14"/>
  <c r="Q41" i="14"/>
  <c r="O41" i="14"/>
  <c r="M41" i="14"/>
  <c r="L41" i="14"/>
  <c r="J40" i="14"/>
  <c r="L40" i="14"/>
  <c r="J39" i="14"/>
  <c r="L39" i="14"/>
  <c r="J38" i="14"/>
  <c r="L38" i="14"/>
  <c r="J37" i="14"/>
  <c r="Q37" i="14"/>
  <c r="L37" i="14"/>
  <c r="J36" i="14"/>
  <c r="Q36" i="14"/>
  <c r="O36" i="14"/>
  <c r="L36" i="14"/>
  <c r="J35" i="14"/>
  <c r="Q35" i="14"/>
  <c r="O35" i="14"/>
  <c r="M35" i="14"/>
  <c r="L35" i="14"/>
  <c r="J34" i="14"/>
  <c r="Q34" i="14"/>
  <c r="O34" i="14"/>
  <c r="L34" i="14"/>
  <c r="J33" i="14"/>
  <c r="Q33" i="14"/>
  <c r="O33" i="14"/>
  <c r="M33" i="14"/>
  <c r="L33" i="14"/>
  <c r="J32" i="14"/>
  <c r="Q32" i="14"/>
  <c r="L32" i="14"/>
  <c r="J31" i="14"/>
  <c r="Q31" i="14"/>
  <c r="L31" i="14"/>
  <c r="J30" i="14"/>
  <c r="L30" i="14"/>
  <c r="J29" i="14"/>
  <c r="O29" i="14"/>
  <c r="Q29" i="14"/>
  <c r="M29" i="14"/>
  <c r="L29" i="14"/>
  <c r="J28" i="14"/>
  <c r="Q28" i="14"/>
  <c r="O28" i="14"/>
  <c r="L28" i="14"/>
  <c r="J27" i="14"/>
  <c r="Q27" i="14"/>
  <c r="O27" i="14"/>
  <c r="M27" i="14"/>
  <c r="L27" i="14"/>
  <c r="J26" i="14"/>
  <c r="Q26" i="14"/>
  <c r="O26" i="14"/>
  <c r="L26" i="14"/>
  <c r="J25" i="14"/>
  <c r="Q25" i="14"/>
  <c r="O25" i="14"/>
  <c r="M25" i="14"/>
  <c r="L25" i="14"/>
  <c r="J24" i="14"/>
  <c r="M24" i="14"/>
  <c r="Q24" i="14"/>
  <c r="O24" i="14"/>
  <c r="L24" i="14"/>
  <c r="J23" i="14"/>
  <c r="M23" i="14"/>
  <c r="Q23" i="14"/>
  <c r="O23" i="14"/>
  <c r="L23" i="14"/>
  <c r="J22" i="14"/>
  <c r="O22" i="14"/>
  <c r="Q22" i="14"/>
  <c r="L22" i="14"/>
  <c r="J21" i="14"/>
  <c r="O21" i="14"/>
  <c r="Q21" i="14"/>
  <c r="M21" i="14"/>
  <c r="L21" i="14"/>
  <c r="J20" i="14"/>
  <c r="Q20" i="14"/>
  <c r="O20" i="14"/>
  <c r="L20" i="14"/>
  <c r="J19" i="14"/>
  <c r="L19" i="14"/>
  <c r="J18" i="14"/>
  <c r="Q18" i="14"/>
  <c r="O18" i="14"/>
  <c r="L18" i="14"/>
  <c r="J17" i="14"/>
  <c r="Q17" i="14"/>
  <c r="O17" i="14"/>
  <c r="M17" i="14"/>
  <c r="L17" i="14"/>
  <c r="J16" i="14"/>
  <c r="Q16" i="14"/>
  <c r="O16" i="14"/>
  <c r="L16" i="14"/>
  <c r="J15" i="14"/>
  <c r="M15" i="14"/>
  <c r="Q15" i="14"/>
  <c r="O15" i="14"/>
  <c r="L15" i="14"/>
  <c r="J14" i="14"/>
  <c r="O14" i="14"/>
  <c r="Q14" i="14"/>
  <c r="L14" i="14"/>
  <c r="J13" i="14"/>
  <c r="L13" i="14"/>
  <c r="J12" i="14"/>
  <c r="L12" i="14"/>
  <c r="J11" i="14"/>
  <c r="O11" i="14"/>
  <c r="L11" i="14"/>
  <c r="J10" i="14"/>
  <c r="Q10" i="14"/>
  <c r="O10" i="14"/>
  <c r="L10" i="14"/>
  <c r="J9" i="14"/>
  <c r="Q9" i="14"/>
  <c r="O9" i="14"/>
  <c r="M9" i="14"/>
  <c r="L9" i="14"/>
  <c r="J8" i="14"/>
  <c r="L8" i="14"/>
  <c r="J7" i="14"/>
  <c r="L7" i="14"/>
  <c r="J6" i="14"/>
  <c r="L6" i="14"/>
  <c r="J5" i="14"/>
  <c r="Q5" i="14"/>
  <c r="L5" i="14"/>
  <c r="J4" i="14"/>
  <c r="L4" i="14"/>
  <c r="J3" i="14"/>
  <c r="Q3" i="14"/>
  <c r="O3" i="14"/>
  <c r="M3" i="14"/>
  <c r="L3" i="14"/>
  <c r="J2" i="14"/>
  <c r="Q2" i="14"/>
  <c r="O2" i="14"/>
  <c r="L2" i="14"/>
  <c r="M2" i="14"/>
  <c r="M4" i="14"/>
  <c r="M10" i="14"/>
  <c r="M12" i="14"/>
  <c r="M14" i="14"/>
  <c r="M16" i="14"/>
  <c r="M18" i="14"/>
  <c r="M20" i="14"/>
  <c r="M22" i="14"/>
  <c r="M26" i="14"/>
  <c r="M28" i="14"/>
  <c r="M34" i="14"/>
  <c r="M36" i="14"/>
  <c r="M38" i="14"/>
  <c r="M42" i="14"/>
  <c r="M44" i="14"/>
  <c r="M46" i="14"/>
  <c r="M48" i="14"/>
  <c r="M50" i="14"/>
  <c r="M52" i="14"/>
  <c r="M54" i="14"/>
  <c r="M58" i="14"/>
  <c r="M60" i="14"/>
  <c r="M62" i="14"/>
  <c r="M66" i="14"/>
  <c r="M74" i="14"/>
  <c r="M76" i="14"/>
  <c r="M78" i="14"/>
  <c r="M80" i="14"/>
  <c r="M82" i="14"/>
  <c r="M84" i="14"/>
  <c r="M86" i="14"/>
  <c r="M90" i="14"/>
  <c r="M92" i="14"/>
  <c r="M99" i="14"/>
  <c r="M101" i="14"/>
  <c r="M103" i="14"/>
  <c r="M107" i="14"/>
  <c r="M111" i="14"/>
  <c r="M113" i="14"/>
  <c r="M115" i="14"/>
  <c r="M117" i="14"/>
  <c r="M119" i="14"/>
  <c r="M121" i="14"/>
  <c r="M124" i="14"/>
  <c r="M126" i="14"/>
  <c r="M128" i="14"/>
  <c r="M132" i="14"/>
  <c r="M140" i="14"/>
  <c r="M142" i="14"/>
  <c r="M144" i="14"/>
  <c r="M146" i="14"/>
  <c r="M148" i="14"/>
  <c r="M150" i="14"/>
  <c r="M152" i="14"/>
  <c r="M154" i="14"/>
  <c r="M156" i="14"/>
  <c r="M158" i="14"/>
  <c r="M164" i="14"/>
  <c r="M166" i="14"/>
  <c r="M168" i="14"/>
  <c r="M172" i="14"/>
  <c r="M176" i="14"/>
  <c r="M178" i="14"/>
  <c r="M180" i="14"/>
  <c r="M182" i="14"/>
  <c r="M184" i="14"/>
  <c r="M186" i="14"/>
  <c r="M188" i="14"/>
  <c r="M190" i="14"/>
  <c r="M192" i="14"/>
  <c r="M196" i="14"/>
  <c r="M204" i="14"/>
  <c r="M206" i="14"/>
  <c r="M208" i="14"/>
  <c r="M210" i="14"/>
  <c r="M212" i="14"/>
  <c r="M214" i="14"/>
  <c r="M218" i="14"/>
  <c r="M220" i="14"/>
  <c r="M222" i="14"/>
  <c r="M224" i="14"/>
  <c r="M230" i="14"/>
  <c r="M232" i="14"/>
  <c r="M234" i="14"/>
  <c r="M238" i="14"/>
  <c r="M242" i="14"/>
  <c r="M244" i="14"/>
  <c r="M246" i="14"/>
  <c r="M248" i="14"/>
  <c r="M250" i="14"/>
  <c r="M252" i="14"/>
  <c r="M254" i="14"/>
  <c r="M256" i="14"/>
  <c r="M258" i="14"/>
  <c r="M262" i="14"/>
  <c r="M270" i="14"/>
  <c r="M272" i="14"/>
  <c r="M274" i="14"/>
  <c r="M276" i="14"/>
  <c r="M278" i="14"/>
  <c r="M280" i="14"/>
  <c r="M282" i="14"/>
  <c r="M284" i="14"/>
  <c r="M286" i="14"/>
  <c r="M288" i="14"/>
  <c r="M295" i="14"/>
  <c r="M297" i="14"/>
  <c r="M299" i="14"/>
  <c r="M303" i="14"/>
  <c r="M307" i="14"/>
  <c r="M309" i="14"/>
  <c r="M311" i="14"/>
  <c r="M313" i="14"/>
  <c r="M315" i="14"/>
  <c r="M317" i="14"/>
  <c r="M319" i="14"/>
  <c r="M321" i="14"/>
  <c r="M323" i="14"/>
  <c r="M327" i="14"/>
  <c r="M335" i="14"/>
  <c r="M337" i="14"/>
  <c r="M339" i="14"/>
  <c r="M341" i="14"/>
  <c r="M343" i="14"/>
  <c r="M345" i="14"/>
  <c r="M347" i="14"/>
  <c r="M349" i="14"/>
  <c r="M351" i="14"/>
  <c r="M353" i="14"/>
  <c r="M359" i="14"/>
  <c r="M361" i="14"/>
  <c r="M363" i="14"/>
  <c r="M367" i="14"/>
  <c r="M371" i="14"/>
  <c r="M373" i="14"/>
  <c r="M375" i="14"/>
  <c r="M377" i="14"/>
  <c r="M379" i="14"/>
  <c r="M381" i="14"/>
  <c r="M383" i="14"/>
  <c r="M385" i="14"/>
  <c r="M387" i="14"/>
  <c r="M391" i="14"/>
  <c r="M399" i="14"/>
  <c r="M401" i="14"/>
  <c r="M403" i="14"/>
  <c r="M405" i="14"/>
  <c r="M407" i="14"/>
  <c r="M409" i="14"/>
  <c r="M500" i="14"/>
  <c r="M417" i="14"/>
  <c r="M419" i="14"/>
  <c r="M421" i="14"/>
  <c r="M412" i="14"/>
  <c r="M441" i="14"/>
  <c r="M443" i="14"/>
  <c r="M475" i="14"/>
  <c r="M477" i="14"/>
  <c r="M479" i="14"/>
  <c r="M483" i="14"/>
  <c r="M485" i="14"/>
  <c r="M491" i="14"/>
  <c r="Q134" i="14"/>
  <c r="O134" i="14"/>
  <c r="M134" i="14"/>
  <c r="O207" i="14"/>
  <c r="Q207" i="14"/>
  <c r="M207" i="14"/>
  <c r="Q198" i="14"/>
  <c r="O198" i="14"/>
  <c r="M198" i="14"/>
  <c r="O200" i="14"/>
  <c r="Q200" i="14"/>
  <c r="M200" i="14"/>
  <c r="Q202" i="14"/>
  <c r="M202" i="14"/>
  <c r="O202" i="14"/>
  <c r="Q271" i="14"/>
  <c r="M271" i="14"/>
  <c r="O271" i="14"/>
  <c r="O273" i="14"/>
  <c r="Q273" i="14"/>
  <c r="M273" i="14"/>
  <c r="Q205" i="14"/>
  <c r="M205" i="14"/>
  <c r="O205" i="14"/>
  <c r="Q393" i="14"/>
  <c r="O393" i="14"/>
  <c r="M393" i="14"/>
  <c r="Q75" i="14"/>
  <c r="M75" i="14"/>
  <c r="O75" i="14"/>
  <c r="O77" i="14"/>
  <c r="Q77" i="14"/>
  <c r="M77" i="14"/>
  <c r="Q264" i="14"/>
  <c r="O264" i="14"/>
  <c r="M264" i="14"/>
  <c r="O266" i="14"/>
  <c r="Q266" i="14"/>
  <c r="M266" i="14"/>
  <c r="Q268" i="14"/>
  <c r="M268" i="14"/>
  <c r="O268" i="14"/>
  <c r="Q336" i="14"/>
  <c r="M336" i="14"/>
  <c r="O336" i="14"/>
  <c r="O338" i="14"/>
  <c r="Q338" i="14"/>
  <c r="M338" i="14"/>
  <c r="M451" i="14"/>
  <c r="O451" i="14"/>
  <c r="Q451" i="14"/>
  <c r="M464" i="14"/>
  <c r="O464" i="14"/>
  <c r="Q464" i="14"/>
  <c r="O136" i="14"/>
  <c r="Q136" i="14"/>
  <c r="M136" i="14"/>
  <c r="Q138" i="14"/>
  <c r="M138" i="14"/>
  <c r="O138" i="14"/>
  <c r="M493" i="14"/>
  <c r="O493" i="14"/>
  <c r="Q493" i="14"/>
  <c r="O64" i="14"/>
  <c r="M64" i="14"/>
  <c r="Q64" i="14"/>
  <c r="O70" i="14"/>
  <c r="Q70" i="14"/>
  <c r="M70" i="14"/>
  <c r="Q72" i="14"/>
  <c r="M72" i="14"/>
  <c r="O72" i="14"/>
  <c r="Q141" i="14"/>
  <c r="M141" i="14"/>
  <c r="O141" i="14"/>
  <c r="O143" i="14"/>
  <c r="Q143" i="14"/>
  <c r="M143" i="14"/>
  <c r="Q329" i="14"/>
  <c r="O329" i="14"/>
  <c r="M329" i="14"/>
  <c r="O331" i="14"/>
  <c r="Q331" i="14"/>
  <c r="M331" i="14"/>
  <c r="Q333" i="14"/>
  <c r="M333" i="14"/>
  <c r="O333" i="14"/>
  <c r="M440" i="14"/>
  <c r="Q440" i="14"/>
  <c r="O440" i="14"/>
  <c r="O30" i="14"/>
  <c r="Q30" i="14"/>
  <c r="O130" i="14"/>
  <c r="M130" i="14"/>
  <c r="Q130" i="14"/>
  <c r="O194" i="14"/>
  <c r="M194" i="14"/>
  <c r="Q194" i="14"/>
  <c r="O260" i="14"/>
  <c r="M260" i="14"/>
  <c r="Q260" i="14"/>
  <c r="O325" i="14"/>
  <c r="M325" i="14"/>
  <c r="Q325" i="14"/>
  <c r="O389" i="14"/>
  <c r="M389" i="14"/>
  <c r="Q389" i="14"/>
  <c r="O395" i="14"/>
  <c r="Q395" i="14"/>
  <c r="M395" i="14"/>
  <c r="Q397" i="14"/>
  <c r="M397" i="14"/>
  <c r="O397" i="14"/>
  <c r="Q400" i="14"/>
  <c r="M400" i="14"/>
  <c r="O402" i="14"/>
  <c r="Q402" i="14"/>
  <c r="M402" i="14"/>
  <c r="M455" i="14"/>
  <c r="O455" i="14"/>
  <c r="Q455" i="14"/>
  <c r="Q492" i="14"/>
  <c r="M492" i="14"/>
  <c r="O492" i="14"/>
  <c r="M30" i="14"/>
  <c r="O37" i="14"/>
  <c r="M37" i="14"/>
  <c r="M39" i="14"/>
  <c r="Q39" i="14"/>
  <c r="O39" i="14"/>
  <c r="Q44" i="14"/>
  <c r="O44" i="14"/>
  <c r="Q51" i="14"/>
  <c r="O51" i="14"/>
  <c r="M51" i="14"/>
  <c r="M63" i="14"/>
  <c r="O63" i="14"/>
  <c r="O94" i="14"/>
  <c r="Q94" i="14"/>
  <c r="M94" i="14"/>
  <c r="O160" i="14"/>
  <c r="Q160" i="14"/>
  <c r="M160" i="14"/>
  <c r="O226" i="14"/>
  <c r="Q226" i="14"/>
  <c r="M226" i="14"/>
  <c r="O290" i="14"/>
  <c r="Q290" i="14"/>
  <c r="M290" i="14"/>
  <c r="O355" i="14"/>
  <c r="Q355" i="14"/>
  <c r="M355" i="14"/>
  <c r="M428" i="14"/>
  <c r="Q428" i="14"/>
  <c r="O428" i="14"/>
  <c r="O446" i="14"/>
  <c r="M446" i="14"/>
  <c r="M468" i="14"/>
  <c r="O468" i="14"/>
  <c r="Q468" i="14"/>
  <c r="O487" i="14"/>
  <c r="Q487" i="14"/>
  <c r="M487" i="14"/>
  <c r="Q489" i="14"/>
  <c r="M489" i="14"/>
  <c r="O489" i="14"/>
  <c r="Q4" i="14"/>
  <c r="O4" i="14"/>
  <c r="O6" i="14"/>
  <c r="Q6" i="14"/>
  <c r="M6" i="14"/>
  <c r="Q8" i="14"/>
  <c r="M8" i="14"/>
  <c r="O8" i="14"/>
  <c r="Q11" i="14"/>
  <c r="M11" i="14"/>
  <c r="O13" i="14"/>
  <c r="Q13" i="14"/>
  <c r="M13" i="14"/>
  <c r="Q68" i="14"/>
  <c r="O68" i="14"/>
  <c r="M68" i="14"/>
  <c r="O102" i="14"/>
  <c r="M102" i="14"/>
  <c r="M104" i="14"/>
  <c r="Q104" i="14"/>
  <c r="O104" i="14"/>
  <c r="Q109" i="14"/>
  <c r="O109" i="14"/>
  <c r="M109" i="14"/>
  <c r="Q116" i="14"/>
  <c r="O116" i="14"/>
  <c r="M116" i="14"/>
  <c r="M129" i="14"/>
  <c r="O129" i="14"/>
  <c r="O167" i="14"/>
  <c r="M167" i="14"/>
  <c r="M169" i="14"/>
  <c r="Q169" i="14"/>
  <c r="O169" i="14"/>
  <c r="Q174" i="14"/>
  <c r="O174" i="14"/>
  <c r="M174" i="14"/>
  <c r="Q181" i="14"/>
  <c r="O181" i="14"/>
  <c r="M181" i="14"/>
  <c r="M193" i="14"/>
  <c r="O193" i="14"/>
  <c r="O233" i="14"/>
  <c r="M233" i="14"/>
  <c r="M235" i="14"/>
  <c r="Q235" i="14"/>
  <c r="O235" i="14"/>
  <c r="Q240" i="14"/>
  <c r="O240" i="14"/>
  <c r="M240" i="14"/>
  <c r="Q247" i="14"/>
  <c r="O247" i="14"/>
  <c r="M247" i="14"/>
  <c r="M259" i="14"/>
  <c r="O259" i="14"/>
  <c r="O298" i="14"/>
  <c r="M298" i="14"/>
  <c r="M300" i="14"/>
  <c r="Q300" i="14"/>
  <c r="O300" i="14"/>
  <c r="Q305" i="14"/>
  <c r="O305" i="14"/>
  <c r="M305" i="14"/>
  <c r="Q312" i="14"/>
  <c r="O312" i="14"/>
  <c r="M312" i="14"/>
  <c r="M324" i="14"/>
  <c r="O324" i="14"/>
  <c r="O362" i="14"/>
  <c r="M362" i="14"/>
  <c r="M364" i="14"/>
  <c r="Q364" i="14"/>
  <c r="O364" i="14"/>
  <c r="Q369" i="14"/>
  <c r="O369" i="14"/>
  <c r="M369" i="14"/>
  <c r="Q376" i="14"/>
  <c r="O376" i="14"/>
  <c r="M376" i="14"/>
  <c r="M388" i="14"/>
  <c r="O388" i="14"/>
  <c r="O424" i="14"/>
  <c r="Q424" i="14"/>
  <c r="M424" i="14"/>
  <c r="M431" i="14"/>
  <c r="O431" i="14"/>
  <c r="Q431" i="14"/>
  <c r="M427" i="14"/>
  <c r="O427" i="14"/>
  <c r="Q427" i="14"/>
  <c r="O442" i="14"/>
  <c r="M442" i="14"/>
  <c r="M450" i="14"/>
  <c r="O450" i="14"/>
  <c r="M463" i="14"/>
  <c r="Q463" i="14"/>
  <c r="O478" i="14"/>
  <c r="M478" i="14"/>
  <c r="M480" i="14"/>
  <c r="Q480" i="14"/>
  <c r="O480" i="14"/>
  <c r="O32" i="14"/>
  <c r="M32" i="14"/>
  <c r="O97" i="14"/>
  <c r="M97" i="14"/>
  <c r="O162" i="14"/>
  <c r="M162" i="14"/>
  <c r="O228" i="14"/>
  <c r="M228" i="14"/>
  <c r="O293" i="14"/>
  <c r="M293" i="14"/>
  <c r="O357" i="14"/>
  <c r="M357" i="14"/>
  <c r="O414" i="14"/>
  <c r="M414" i="14"/>
  <c r="M439" i="14"/>
  <c r="O439" i="14"/>
  <c r="Q439" i="14"/>
  <c r="M436" i="14"/>
  <c r="Q436" i="14"/>
  <c r="O461" i="14"/>
  <c r="M461" i="14"/>
  <c r="O449" i="14"/>
  <c r="M449" i="14"/>
  <c r="Q449" i="14"/>
  <c r="O473" i="14"/>
  <c r="M473" i="14"/>
  <c r="O486" i="14"/>
  <c r="M486" i="14"/>
  <c r="M488" i="14"/>
  <c r="Q488" i="14"/>
  <c r="O488" i="14"/>
  <c r="O5" i="14"/>
  <c r="M5" i="14"/>
  <c r="M7" i="14"/>
  <c r="Q7" i="14"/>
  <c r="O7" i="14"/>
  <c r="Q12" i="14"/>
  <c r="O12" i="14"/>
  <c r="Q19" i="14"/>
  <c r="O19" i="14"/>
  <c r="M19" i="14"/>
  <c r="M31" i="14"/>
  <c r="O31" i="14"/>
  <c r="O38" i="14"/>
  <c r="Q38" i="14"/>
  <c r="Q40" i="14"/>
  <c r="M40" i="14"/>
  <c r="O40" i="14"/>
  <c r="Q43" i="14"/>
  <c r="M43" i="14"/>
  <c r="O45" i="14"/>
  <c r="Q45" i="14"/>
  <c r="M45" i="14"/>
  <c r="O69" i="14"/>
  <c r="M69" i="14"/>
  <c r="M71" i="14"/>
  <c r="Q71" i="14"/>
  <c r="O71" i="14"/>
  <c r="Q76" i="14"/>
  <c r="O76" i="14"/>
  <c r="Q83" i="14"/>
  <c r="O83" i="14"/>
  <c r="M83" i="14"/>
  <c r="M96" i="14"/>
  <c r="O96" i="14"/>
  <c r="O103" i="14"/>
  <c r="Q103" i="14"/>
  <c r="Q105" i="14"/>
  <c r="M105" i="14"/>
  <c r="O105" i="14"/>
  <c r="Q108" i="14"/>
  <c r="M108" i="14"/>
  <c r="O110" i="14"/>
  <c r="Q110" i="14"/>
  <c r="M110" i="14"/>
  <c r="O135" i="14"/>
  <c r="M135" i="14"/>
  <c r="M137" i="14"/>
  <c r="Q137" i="14"/>
  <c r="O137" i="14"/>
  <c r="Q142" i="14"/>
  <c r="O142" i="14"/>
  <c r="Q149" i="14"/>
  <c r="O149" i="14"/>
  <c r="M149" i="14"/>
  <c r="M161" i="14"/>
  <c r="O161" i="14"/>
  <c r="O168" i="14"/>
  <c r="Q168" i="14"/>
  <c r="Q170" i="14"/>
  <c r="M170" i="14"/>
  <c r="O170" i="14"/>
  <c r="Q173" i="14"/>
  <c r="M173" i="14"/>
  <c r="O175" i="14"/>
  <c r="Q175" i="14"/>
  <c r="M175" i="14"/>
  <c r="O199" i="14"/>
  <c r="M199" i="14"/>
  <c r="M201" i="14"/>
  <c r="Q201" i="14"/>
  <c r="O201" i="14"/>
  <c r="Q206" i="14"/>
  <c r="O206" i="14"/>
  <c r="Q213" i="14"/>
  <c r="O213" i="14"/>
  <c r="M213" i="14"/>
  <c r="M227" i="14"/>
  <c r="O227" i="14"/>
  <c r="O234" i="14"/>
  <c r="Q234" i="14"/>
  <c r="Q236" i="14"/>
  <c r="M236" i="14"/>
  <c r="O236" i="14"/>
  <c r="Q239" i="14"/>
  <c r="M239" i="14"/>
  <c r="O241" i="14"/>
  <c r="Q241" i="14"/>
  <c r="M241" i="14"/>
  <c r="O265" i="14"/>
  <c r="M265" i="14"/>
  <c r="M267" i="14"/>
  <c r="Q267" i="14"/>
  <c r="O267" i="14"/>
  <c r="Q272" i="14"/>
  <c r="O272" i="14"/>
  <c r="Q279" i="14"/>
  <c r="O279" i="14"/>
  <c r="M279" i="14"/>
  <c r="M292" i="14"/>
  <c r="O292" i="14"/>
  <c r="O299" i="14"/>
  <c r="Q299" i="14"/>
  <c r="Q301" i="14"/>
  <c r="M301" i="14"/>
  <c r="O301" i="14"/>
  <c r="Q304" i="14"/>
  <c r="M304" i="14"/>
  <c r="O306" i="14"/>
  <c r="Q306" i="14"/>
  <c r="M306" i="14"/>
  <c r="O330" i="14"/>
  <c r="M330" i="14"/>
  <c r="M332" i="14"/>
  <c r="Q332" i="14"/>
  <c r="O332" i="14"/>
  <c r="Q337" i="14"/>
  <c r="O337" i="14"/>
  <c r="Q344" i="14"/>
  <c r="O344" i="14"/>
  <c r="M344" i="14"/>
  <c r="M356" i="14"/>
  <c r="O356" i="14"/>
  <c r="O363" i="14"/>
  <c r="Q363" i="14"/>
  <c r="Q365" i="14"/>
  <c r="M365" i="14"/>
  <c r="O365" i="14"/>
  <c r="Q368" i="14"/>
  <c r="M368" i="14"/>
  <c r="O370" i="14"/>
  <c r="Q370" i="14"/>
  <c r="M370" i="14"/>
  <c r="O394" i="14"/>
  <c r="M394" i="14"/>
  <c r="M396" i="14"/>
  <c r="Q396" i="14"/>
  <c r="O396" i="14"/>
  <c r="Q401" i="14"/>
  <c r="O401" i="14"/>
  <c r="Q408" i="14"/>
  <c r="O408" i="14"/>
  <c r="M408" i="14"/>
  <c r="M411" i="14"/>
  <c r="O411" i="14"/>
  <c r="M435" i="14"/>
  <c r="O435" i="14"/>
  <c r="Q435" i="14"/>
  <c r="M432" i="14"/>
  <c r="Q432" i="14"/>
  <c r="O443" i="14"/>
  <c r="Q443" i="14"/>
  <c r="O445" i="14"/>
  <c r="M445" i="14"/>
  <c r="O462" i="14"/>
  <c r="M462" i="14"/>
  <c r="Q462" i="14"/>
  <c r="O479" i="14"/>
  <c r="Q479" i="14"/>
  <c r="Q481" i="14"/>
  <c r="M481" i="14"/>
  <c r="O481" i="14"/>
  <c r="Q453" i="14"/>
  <c r="Q466" i="14"/>
  <c r="Q495" i="14"/>
  <c r="J60" i="16"/>
  <c r="M60" i="16"/>
  <c r="O60" i="16"/>
  <c r="Q60" i="16"/>
  <c r="J61" i="16"/>
  <c r="M61" i="16"/>
  <c r="O61" i="16"/>
  <c r="Q61" i="16"/>
  <c r="J62" i="16"/>
  <c r="M62" i="16"/>
  <c r="O62" i="16"/>
  <c r="Q62" i="16"/>
  <c r="J63" i="16"/>
  <c r="M63" i="16"/>
  <c r="O63" i="16"/>
  <c r="Q63" i="16"/>
  <c r="J64" i="16"/>
  <c r="M64" i="16"/>
  <c r="O64" i="16"/>
  <c r="Q64" i="16"/>
  <c r="J65" i="16"/>
  <c r="M65" i="16"/>
  <c r="O65" i="16"/>
  <c r="Q65" i="16"/>
  <c r="J66" i="16"/>
  <c r="M66" i="16"/>
  <c r="O66" i="16"/>
  <c r="Q66" i="16"/>
  <c r="J67" i="16"/>
  <c r="M67" i="16"/>
  <c r="O67" i="16"/>
  <c r="Q67" i="16"/>
  <c r="J68" i="16"/>
  <c r="M68" i="16"/>
  <c r="O68" i="16"/>
  <c r="Q68" i="16"/>
  <c r="J69" i="16"/>
  <c r="M69" i="16"/>
  <c r="O69" i="16"/>
  <c r="Q69" i="16"/>
  <c r="J70" i="16"/>
  <c r="M70" i="16"/>
  <c r="O70" i="16"/>
  <c r="Q70" i="16"/>
  <c r="J71" i="16"/>
  <c r="M71" i="16"/>
  <c r="O71" i="16"/>
  <c r="Q71" i="16"/>
  <c r="J72" i="16"/>
  <c r="M72" i="16"/>
  <c r="O72" i="16"/>
  <c r="Q72" i="16"/>
  <c r="J73" i="16"/>
  <c r="M73" i="16"/>
  <c r="O73" i="16"/>
  <c r="Q73" i="16"/>
  <c r="J74" i="16"/>
  <c r="M74" i="16"/>
  <c r="O74" i="16"/>
  <c r="Q74" i="16"/>
  <c r="J75" i="16"/>
  <c r="M75" i="16"/>
  <c r="O75" i="16"/>
  <c r="Q75" i="16"/>
  <c r="J76" i="16"/>
  <c r="M76" i="16"/>
  <c r="O76" i="16"/>
  <c r="Q76" i="16"/>
  <c r="J77" i="16"/>
  <c r="M77" i="16"/>
  <c r="O77" i="16"/>
  <c r="Q77" i="16"/>
  <c r="J79" i="16"/>
  <c r="M79" i="16"/>
  <c r="O79" i="16"/>
  <c r="Q79" i="16"/>
  <c r="J59" i="16"/>
  <c r="M59" i="16"/>
  <c r="O59" i="16"/>
  <c r="Q59" i="16"/>
  <c r="J58" i="16"/>
  <c r="Q58" i="16"/>
  <c r="O58" i="16"/>
  <c r="M58" i="16"/>
  <c r="L58" i="16"/>
  <c r="J57" i="16"/>
  <c r="L57" i="16"/>
  <c r="J56" i="16"/>
  <c r="L56" i="16"/>
  <c r="J55" i="16"/>
  <c r="L55" i="16"/>
  <c r="J54" i="16"/>
  <c r="O54" i="16"/>
  <c r="Q54" i="16"/>
  <c r="L54" i="16"/>
  <c r="J53" i="16"/>
  <c r="L53" i="16"/>
  <c r="J52" i="16"/>
  <c r="M52" i="16"/>
  <c r="Q52" i="16"/>
  <c r="O52" i="16"/>
  <c r="L52" i="16"/>
  <c r="J51" i="16"/>
  <c r="Q51" i="16"/>
  <c r="L51" i="16"/>
  <c r="J50" i="16"/>
  <c r="Q50" i="16"/>
  <c r="O50" i="16"/>
  <c r="M50" i="16"/>
  <c r="L50" i="16"/>
  <c r="J49" i="16"/>
  <c r="L49" i="16"/>
  <c r="J48" i="16"/>
  <c r="L48" i="16"/>
  <c r="J47" i="16"/>
  <c r="L47" i="16"/>
  <c r="J46" i="16"/>
  <c r="O46" i="16"/>
  <c r="Q46" i="16"/>
  <c r="L46" i="16"/>
  <c r="J45" i="16"/>
  <c r="L45" i="16"/>
  <c r="J44" i="16"/>
  <c r="M44" i="16"/>
  <c r="Q44" i="16"/>
  <c r="O44" i="16"/>
  <c r="L44" i="16"/>
  <c r="J43" i="16"/>
  <c r="Q43" i="16"/>
  <c r="L43" i="16"/>
  <c r="J42" i="16"/>
  <c r="Q42" i="16"/>
  <c r="O42" i="16"/>
  <c r="M42" i="16"/>
  <c r="L42" i="16"/>
  <c r="J41" i="16"/>
  <c r="L41" i="16"/>
  <c r="J40" i="16"/>
  <c r="L40" i="16"/>
  <c r="J39" i="16"/>
  <c r="L39" i="16"/>
  <c r="J38" i="16"/>
  <c r="O38" i="16"/>
  <c r="Q38" i="16"/>
  <c r="L38" i="16"/>
  <c r="J37" i="16"/>
  <c r="L37" i="16"/>
  <c r="J36" i="16"/>
  <c r="M36" i="16"/>
  <c r="Q36" i="16"/>
  <c r="O36" i="16"/>
  <c r="L36" i="16"/>
  <c r="J35" i="16"/>
  <c r="Q35" i="16"/>
  <c r="L35" i="16"/>
  <c r="J34" i="16"/>
  <c r="Q34" i="16"/>
  <c r="O34" i="16"/>
  <c r="M34" i="16"/>
  <c r="L34" i="16"/>
  <c r="J33" i="16"/>
  <c r="L33" i="16"/>
  <c r="J32" i="16"/>
  <c r="L32" i="16"/>
  <c r="J31" i="16"/>
  <c r="L31" i="16"/>
  <c r="J30" i="16"/>
  <c r="O30" i="16"/>
  <c r="Q30" i="16"/>
  <c r="L30" i="16"/>
  <c r="J29" i="16"/>
  <c r="L29" i="16"/>
  <c r="J28" i="16"/>
  <c r="M28" i="16"/>
  <c r="Q28" i="16"/>
  <c r="O28" i="16"/>
  <c r="L28" i="16"/>
  <c r="J27" i="16"/>
  <c r="Q27" i="16"/>
  <c r="L27" i="16"/>
  <c r="J26" i="16"/>
  <c r="Q26" i="16"/>
  <c r="O26" i="16"/>
  <c r="M26" i="16"/>
  <c r="L26" i="16"/>
  <c r="J25" i="16"/>
  <c r="L25" i="16"/>
  <c r="J24" i="16"/>
  <c r="L24" i="16"/>
  <c r="J23" i="16"/>
  <c r="L23" i="16"/>
  <c r="J22" i="16"/>
  <c r="O22" i="16"/>
  <c r="Q22" i="16"/>
  <c r="L22" i="16"/>
  <c r="J21" i="16"/>
  <c r="L21" i="16"/>
  <c r="J20" i="16"/>
  <c r="M20" i="16"/>
  <c r="Q20" i="16"/>
  <c r="O20" i="16"/>
  <c r="L20" i="16"/>
  <c r="J18" i="16"/>
  <c r="Q18" i="16"/>
  <c r="L18" i="16"/>
  <c r="J17" i="16"/>
  <c r="Q17" i="16"/>
  <c r="O17" i="16"/>
  <c r="M17" i="16"/>
  <c r="L17" i="16"/>
  <c r="J16" i="16"/>
  <c r="L16" i="16"/>
  <c r="J15" i="16"/>
  <c r="L15" i="16"/>
  <c r="J14" i="16"/>
  <c r="L14" i="16"/>
  <c r="J13" i="16"/>
  <c r="O13" i="16"/>
  <c r="Q13" i="16"/>
  <c r="L13" i="16"/>
  <c r="J12" i="16"/>
  <c r="L12" i="16"/>
  <c r="J11" i="16"/>
  <c r="M11" i="16"/>
  <c r="Q11" i="16"/>
  <c r="O11" i="16"/>
  <c r="L11" i="16"/>
  <c r="J10" i="16"/>
  <c r="Q10" i="16"/>
  <c r="L10" i="16"/>
  <c r="J9" i="16"/>
  <c r="Q9" i="16"/>
  <c r="O9" i="16"/>
  <c r="M9" i="16"/>
  <c r="L9" i="16"/>
  <c r="J8" i="16"/>
  <c r="L8" i="16"/>
  <c r="J7" i="16"/>
  <c r="L7" i="16"/>
  <c r="J6" i="16"/>
  <c r="L6" i="16"/>
  <c r="J5" i="16"/>
  <c r="O5" i="16"/>
  <c r="Q5" i="16"/>
  <c r="L5" i="16"/>
  <c r="J4" i="16"/>
  <c r="L4" i="16"/>
  <c r="J3" i="16"/>
  <c r="M3" i="16"/>
  <c r="Q3" i="16"/>
  <c r="O3" i="16"/>
  <c r="L3" i="16"/>
  <c r="J2" i="16"/>
  <c r="Q2" i="16"/>
  <c r="L2" i="16"/>
  <c r="M4" i="16"/>
  <c r="Q6" i="16"/>
  <c r="M6" i="16"/>
  <c r="Q8" i="16"/>
  <c r="M8" i="16"/>
  <c r="Q14" i="16"/>
  <c r="M14" i="16"/>
  <c r="Q16" i="16"/>
  <c r="M16" i="16"/>
  <c r="M21" i="16"/>
  <c r="Q23" i="16"/>
  <c r="M23" i="16"/>
  <c r="Q25" i="16"/>
  <c r="M25" i="16"/>
  <c r="Q31" i="16"/>
  <c r="M31" i="16"/>
  <c r="Q33" i="16"/>
  <c r="M33" i="16"/>
  <c r="M37" i="16"/>
  <c r="Q39" i="16"/>
  <c r="M39" i="16"/>
  <c r="Q41" i="16"/>
  <c r="M41" i="16"/>
  <c r="Q47" i="16"/>
  <c r="M47" i="16"/>
  <c r="Q49" i="16"/>
  <c r="M49" i="16"/>
  <c r="M53" i="16"/>
  <c r="Q55" i="16"/>
  <c r="M55" i="16"/>
  <c r="Q57" i="16"/>
  <c r="M57" i="16"/>
  <c r="O6" i="16"/>
  <c r="O8" i="16"/>
  <c r="O14" i="16"/>
  <c r="O16" i="16"/>
  <c r="O23" i="16"/>
  <c r="O25" i="16"/>
  <c r="O31" i="16"/>
  <c r="O33" i="16"/>
  <c r="O39" i="16"/>
  <c r="O41" i="16"/>
  <c r="O47" i="16"/>
  <c r="O49" i="16"/>
  <c r="O55" i="16"/>
  <c r="O57" i="16"/>
  <c r="O12" i="16"/>
  <c r="Q12" i="16"/>
  <c r="O29" i="16"/>
  <c r="Q29" i="16"/>
  <c r="O45" i="16"/>
  <c r="Q45" i="16"/>
  <c r="M45" i="16"/>
  <c r="M12" i="16"/>
  <c r="Q7" i="16"/>
  <c r="O7" i="16"/>
  <c r="M7" i="16"/>
  <c r="Q24" i="16"/>
  <c r="O24" i="16"/>
  <c r="M24" i="16"/>
  <c r="Q40" i="16"/>
  <c r="O40" i="16"/>
  <c r="M40" i="16"/>
  <c r="Q56" i="16"/>
  <c r="O56" i="16"/>
  <c r="M56" i="16"/>
  <c r="O4" i="16"/>
  <c r="Q4" i="16"/>
  <c r="O21" i="16"/>
  <c r="Q21" i="16"/>
  <c r="O37" i="16"/>
  <c r="Q37" i="16"/>
  <c r="O53" i="16"/>
  <c r="Q53" i="16"/>
  <c r="M29" i="16"/>
  <c r="Q15" i="16"/>
  <c r="O15" i="16"/>
  <c r="M15" i="16"/>
  <c r="Q32" i="16"/>
  <c r="O32" i="16"/>
  <c r="M32" i="16"/>
  <c r="Q48" i="16"/>
  <c r="O48" i="16"/>
  <c r="M48" i="16"/>
  <c r="M51" i="16"/>
  <c r="M43" i="16"/>
  <c r="M35" i="16"/>
  <c r="M27" i="16"/>
  <c r="M18" i="16"/>
  <c r="M10" i="16"/>
  <c r="M2" i="16"/>
  <c r="M5" i="16"/>
  <c r="M13" i="16"/>
  <c r="M22" i="16"/>
  <c r="M30" i="16"/>
  <c r="M38" i="16"/>
  <c r="M46" i="16"/>
  <c r="M54" i="16"/>
  <c r="O51" i="16"/>
  <c r="O43" i="16"/>
  <c r="O35" i="16"/>
  <c r="O27" i="16"/>
  <c r="O18" i="16"/>
  <c r="O10" i="16"/>
  <c r="O2" i="16"/>
  <c r="J1007" i="17"/>
  <c r="Q1007" i="17"/>
  <c r="O1007" i="17"/>
  <c r="M1007" i="17"/>
  <c r="L1007" i="17"/>
  <c r="M785" i="17"/>
  <c r="O785" i="17"/>
  <c r="Q785" i="17"/>
  <c r="M786" i="17"/>
  <c r="O786" i="17"/>
  <c r="Q786" i="17"/>
  <c r="M787" i="17"/>
  <c r="O787" i="17"/>
  <c r="Q787" i="17"/>
  <c r="M788" i="17"/>
  <c r="O788" i="17"/>
  <c r="Q788" i="17"/>
  <c r="M789" i="17"/>
  <c r="O789" i="17"/>
  <c r="Q789" i="17"/>
  <c r="M790" i="17"/>
  <c r="O790" i="17"/>
  <c r="Q790" i="17"/>
  <c r="M791" i="17"/>
  <c r="O791" i="17"/>
  <c r="Q791" i="17"/>
  <c r="M792" i="17"/>
  <c r="O792" i="17"/>
  <c r="Q792" i="17"/>
  <c r="M793" i="17"/>
  <c r="O793" i="17"/>
  <c r="Q793" i="17"/>
  <c r="M794" i="17"/>
  <c r="O794" i="17"/>
  <c r="Q794" i="17"/>
  <c r="M795" i="17"/>
  <c r="O795" i="17"/>
  <c r="Q795" i="17"/>
  <c r="M796" i="17"/>
  <c r="O796" i="17"/>
  <c r="Q796" i="17"/>
  <c r="M802" i="17"/>
  <c r="O802" i="17"/>
  <c r="Q802" i="17"/>
  <c r="M803" i="17"/>
  <c r="O803" i="17"/>
  <c r="Q803" i="17"/>
  <c r="M804" i="17"/>
  <c r="O804" i="17"/>
  <c r="Q804" i="17"/>
  <c r="M805" i="17"/>
  <c r="O805" i="17"/>
  <c r="Q805" i="17"/>
  <c r="M806" i="17"/>
  <c r="O806" i="17"/>
  <c r="Q806" i="17"/>
  <c r="M807" i="17"/>
  <c r="O807" i="17"/>
  <c r="Q807" i="17"/>
  <c r="M808" i="17"/>
  <c r="O808" i="17"/>
  <c r="Q808" i="17"/>
  <c r="J997" i="17"/>
  <c r="Q997" i="17"/>
  <c r="O997" i="17"/>
  <c r="M997" i="17"/>
  <c r="L997" i="17"/>
  <c r="J996" i="17"/>
  <c r="Q996" i="17"/>
  <c r="O996" i="17"/>
  <c r="M996" i="17"/>
  <c r="L996" i="17"/>
  <c r="J702" i="17"/>
  <c r="Q702" i="17"/>
  <c r="O702" i="17"/>
  <c r="M702" i="17"/>
  <c r="L702" i="17"/>
  <c r="J138" i="17"/>
  <c r="Q138" i="17"/>
  <c r="O138" i="17"/>
  <c r="M138" i="17"/>
  <c r="L138" i="17"/>
  <c r="J137" i="17"/>
  <c r="Q137" i="17"/>
  <c r="O137" i="17"/>
  <c r="M137" i="17"/>
  <c r="L137" i="17"/>
  <c r="J136" i="17"/>
  <c r="Q136" i="17"/>
  <c r="O136" i="17"/>
  <c r="M136" i="17"/>
  <c r="L136" i="17"/>
  <c r="J119" i="17"/>
  <c r="Q119" i="17"/>
  <c r="O119" i="17"/>
  <c r="M119" i="17"/>
  <c r="L119" i="17"/>
  <c r="J100" i="17"/>
  <c r="Q100" i="17"/>
  <c r="O100" i="17"/>
  <c r="M100" i="17"/>
  <c r="L100" i="17"/>
  <c r="J81" i="17"/>
  <c r="Q81" i="17"/>
  <c r="O81" i="17"/>
  <c r="M81" i="17"/>
  <c r="L81" i="17"/>
  <c r="J61" i="17"/>
  <c r="Q61" i="17"/>
  <c r="O61" i="17"/>
  <c r="M61" i="17"/>
  <c r="L61" i="17"/>
  <c r="J987" i="17"/>
  <c r="Q987" i="17"/>
  <c r="O987" i="17"/>
  <c r="M987" i="17"/>
  <c r="L987" i="17"/>
  <c r="J744" i="17"/>
  <c r="Q744" i="17"/>
  <c r="O744" i="17"/>
  <c r="M744" i="17"/>
  <c r="L744" i="17"/>
  <c r="L1029" i="17"/>
  <c r="J1029" i="17"/>
  <c r="L1030" i="17"/>
  <c r="J1030" i="17"/>
  <c r="L1031" i="17"/>
  <c r="J1031" i="17"/>
  <c r="L1032" i="17"/>
  <c r="J1032" i="17"/>
  <c r="O1032" i="17"/>
  <c r="M1032" i="17"/>
  <c r="L1033" i="17"/>
  <c r="J1033" i="17"/>
  <c r="L1034" i="17"/>
  <c r="J1034" i="17"/>
  <c r="Q1034" i="17"/>
  <c r="M1034" i="17"/>
  <c r="O1034" i="17"/>
  <c r="L1035" i="17"/>
  <c r="J1035" i="17"/>
  <c r="L1039" i="17"/>
  <c r="J1039" i="17"/>
  <c r="M1039" i="17"/>
  <c r="O1039" i="17"/>
  <c r="Q1039" i="17"/>
  <c r="J752" i="17"/>
  <c r="L752" i="17"/>
  <c r="M752" i="17"/>
  <c r="O752" i="17"/>
  <c r="Q752" i="17"/>
  <c r="J753" i="17"/>
  <c r="M753" i="17"/>
  <c r="O753" i="17"/>
  <c r="L753" i="17"/>
  <c r="J1121" i="17"/>
  <c r="M1121" i="17"/>
  <c r="Q1121" i="17"/>
  <c r="O1121" i="17"/>
  <c r="L1121" i="17"/>
  <c r="J1120" i="17"/>
  <c r="O1120" i="17"/>
  <c r="L1120" i="17"/>
  <c r="J698" i="17"/>
  <c r="M698" i="17"/>
  <c r="Q698" i="17"/>
  <c r="O698" i="17"/>
  <c r="L698" i="17"/>
  <c r="J697" i="17"/>
  <c r="O697" i="17"/>
  <c r="L697" i="17"/>
  <c r="J618" i="17"/>
  <c r="M618" i="17"/>
  <c r="Q618" i="17"/>
  <c r="O618" i="17"/>
  <c r="L618" i="17"/>
  <c r="J617" i="17"/>
  <c r="O617" i="17"/>
  <c r="L617" i="17"/>
  <c r="J538" i="17"/>
  <c r="M538" i="17"/>
  <c r="Q538" i="17"/>
  <c r="O538" i="17"/>
  <c r="L538" i="17"/>
  <c r="J537" i="17"/>
  <c r="O537" i="17"/>
  <c r="L537" i="17"/>
  <c r="J458" i="17"/>
  <c r="M458" i="17"/>
  <c r="Q458" i="17"/>
  <c r="O458" i="17"/>
  <c r="L458" i="17"/>
  <c r="J457" i="17"/>
  <c r="O457" i="17"/>
  <c r="L457" i="17"/>
  <c r="J378" i="17"/>
  <c r="M378" i="17"/>
  <c r="Q378" i="17"/>
  <c r="O378" i="17"/>
  <c r="L378" i="17"/>
  <c r="J377" i="17"/>
  <c r="O377" i="17"/>
  <c r="L377" i="17"/>
  <c r="J298" i="17"/>
  <c r="M298" i="17"/>
  <c r="Q298" i="17"/>
  <c r="O298" i="17"/>
  <c r="L298" i="17"/>
  <c r="J297" i="17"/>
  <c r="O297" i="17"/>
  <c r="L297" i="17"/>
  <c r="J217" i="17"/>
  <c r="O217" i="17"/>
  <c r="L217" i="17"/>
  <c r="M217" i="17"/>
  <c r="Q217" i="17"/>
  <c r="J218" i="17"/>
  <c r="M218" i="17"/>
  <c r="O218" i="17"/>
  <c r="L218" i="17"/>
  <c r="Q218" i="17"/>
  <c r="J748" i="17"/>
  <c r="L748" i="17"/>
  <c r="J749" i="17"/>
  <c r="L749" i="17"/>
  <c r="J747" i="17"/>
  <c r="O747" i="17"/>
  <c r="Q747" i="17"/>
  <c r="L747" i="17"/>
  <c r="J746" i="17"/>
  <c r="L746" i="17"/>
  <c r="J745" i="17"/>
  <c r="M745" i="17"/>
  <c r="Q745" i="17"/>
  <c r="O745" i="17"/>
  <c r="L745" i="17"/>
  <c r="J1119" i="17"/>
  <c r="L1119" i="17"/>
  <c r="J1118" i="17"/>
  <c r="Q1118" i="17"/>
  <c r="O1118" i="17"/>
  <c r="M1118" i="17"/>
  <c r="L1118" i="17"/>
  <c r="J1117" i="17"/>
  <c r="L1117" i="17"/>
  <c r="J1116" i="17"/>
  <c r="L1116" i="17"/>
  <c r="J1115" i="17"/>
  <c r="L1115" i="17"/>
  <c r="J1114" i="17"/>
  <c r="O1114" i="17"/>
  <c r="Q1114" i="17"/>
  <c r="L1114" i="17"/>
  <c r="J1113" i="17"/>
  <c r="L1113" i="17"/>
  <c r="J1112" i="17"/>
  <c r="M1112" i="17"/>
  <c r="Q1112" i="17"/>
  <c r="O1112" i="17"/>
  <c r="L1112" i="17"/>
  <c r="J1111" i="17"/>
  <c r="L1111" i="17"/>
  <c r="J1110" i="17"/>
  <c r="Q1110" i="17"/>
  <c r="O1110" i="17"/>
  <c r="M1110" i="17"/>
  <c r="L1110" i="17"/>
  <c r="J1109" i="17"/>
  <c r="L1109" i="17"/>
  <c r="J1108" i="17"/>
  <c r="L1108" i="17"/>
  <c r="J1107" i="17"/>
  <c r="L1107" i="17"/>
  <c r="J1106" i="17"/>
  <c r="O1106" i="17"/>
  <c r="Q1106" i="17"/>
  <c r="L1106" i="17"/>
  <c r="J1105" i="17"/>
  <c r="L1105" i="17"/>
  <c r="J1104" i="17"/>
  <c r="M1104" i="17"/>
  <c r="Q1104" i="17"/>
  <c r="O1104" i="17"/>
  <c r="L1104" i="17"/>
  <c r="J1103" i="17"/>
  <c r="L1103" i="17"/>
  <c r="J1102" i="17"/>
  <c r="Q1102" i="17"/>
  <c r="O1102" i="17"/>
  <c r="M1102" i="17"/>
  <c r="L1102" i="17"/>
  <c r="J1101" i="17"/>
  <c r="L1101" i="17"/>
  <c r="J1100" i="17"/>
  <c r="L1100" i="17"/>
  <c r="J1099" i="17"/>
  <c r="L1099" i="17"/>
  <c r="J1098" i="17"/>
  <c r="O1098" i="17"/>
  <c r="Q1098" i="17"/>
  <c r="L1098" i="17"/>
  <c r="J1095" i="17"/>
  <c r="L1095" i="17"/>
  <c r="J1094" i="17"/>
  <c r="M1094" i="17"/>
  <c r="Q1094" i="17"/>
  <c r="O1094" i="17"/>
  <c r="L1094" i="17"/>
  <c r="J1093" i="17"/>
  <c r="L1093" i="17"/>
  <c r="J1092" i="17"/>
  <c r="Q1092" i="17"/>
  <c r="O1092" i="17"/>
  <c r="M1092" i="17"/>
  <c r="L1092" i="17"/>
  <c r="J1091" i="17"/>
  <c r="L1091" i="17"/>
  <c r="J1090" i="17"/>
  <c r="L1090" i="17"/>
  <c r="J1089" i="17"/>
  <c r="L1089" i="17"/>
  <c r="J1088" i="17"/>
  <c r="O1088" i="17"/>
  <c r="Q1088" i="17"/>
  <c r="L1088" i="17"/>
  <c r="J1087" i="17"/>
  <c r="L1087" i="17"/>
  <c r="J1086" i="17"/>
  <c r="M1086" i="17"/>
  <c r="Q1086" i="17"/>
  <c r="O1086" i="17"/>
  <c r="L1086" i="17"/>
  <c r="J1085" i="17"/>
  <c r="L1085" i="17"/>
  <c r="J1084" i="17"/>
  <c r="Q1084" i="17"/>
  <c r="O1084" i="17"/>
  <c r="M1084" i="17"/>
  <c r="L1084" i="17"/>
  <c r="J1083" i="17"/>
  <c r="L1083" i="17"/>
  <c r="J1082" i="17"/>
  <c r="L1082" i="17"/>
  <c r="J1081" i="17"/>
  <c r="L1081" i="17"/>
  <c r="J1080" i="17"/>
  <c r="O1080" i="17"/>
  <c r="Q1080" i="17"/>
  <c r="L1080" i="17"/>
  <c r="J1079" i="17"/>
  <c r="L1079" i="17"/>
  <c r="J1078" i="17"/>
  <c r="M1078" i="17"/>
  <c r="Q1078" i="17"/>
  <c r="O1078" i="17"/>
  <c r="L1078" i="17"/>
  <c r="J1077" i="17"/>
  <c r="L1077" i="17"/>
  <c r="J1076" i="17"/>
  <c r="Q1076" i="17"/>
  <c r="O1076" i="17"/>
  <c r="M1076" i="17"/>
  <c r="L1076" i="17"/>
  <c r="J1075" i="17"/>
  <c r="L1075" i="17"/>
  <c r="J1074" i="17"/>
  <c r="L1074" i="17"/>
  <c r="J1073" i="17"/>
  <c r="L1073" i="17"/>
  <c r="J1072" i="17"/>
  <c r="O1072" i="17"/>
  <c r="Q1072" i="17"/>
  <c r="L1072" i="17"/>
  <c r="J1071" i="17"/>
  <c r="L1071" i="17"/>
  <c r="J1070" i="17"/>
  <c r="M1070" i="17"/>
  <c r="Q1070" i="17"/>
  <c r="O1070" i="17"/>
  <c r="L1070" i="17"/>
  <c r="J1069" i="17"/>
  <c r="L1069" i="17"/>
  <c r="J1068" i="17"/>
  <c r="Q1068" i="17"/>
  <c r="O1068" i="17"/>
  <c r="M1068" i="17"/>
  <c r="L1068" i="17"/>
  <c r="J1067" i="17"/>
  <c r="L1067" i="17"/>
  <c r="J1066" i="17"/>
  <c r="L1066" i="17"/>
  <c r="J1065" i="17"/>
  <c r="L1065" i="17"/>
  <c r="J1064" i="17"/>
  <c r="O1064" i="17"/>
  <c r="Q1064" i="17"/>
  <c r="L1064" i="17"/>
  <c r="J1063" i="17"/>
  <c r="L1063" i="17"/>
  <c r="J1062" i="17"/>
  <c r="M1062" i="17"/>
  <c r="Q1062" i="17"/>
  <c r="O1062" i="17"/>
  <c r="L1062" i="17"/>
  <c r="J1061" i="17"/>
  <c r="L1061" i="17"/>
  <c r="J1060" i="17"/>
  <c r="Q1060" i="17"/>
  <c r="O1060" i="17"/>
  <c r="M1060" i="17"/>
  <c r="L1060" i="17"/>
  <c r="J1059" i="17"/>
  <c r="L1059" i="17"/>
  <c r="J1058" i="17"/>
  <c r="L1058" i="17"/>
  <c r="J1057" i="17"/>
  <c r="L1057" i="17"/>
  <c r="J1056" i="17"/>
  <c r="O1056" i="17"/>
  <c r="Q1056" i="17"/>
  <c r="L1056" i="17"/>
  <c r="J1055" i="17"/>
  <c r="L1055" i="17"/>
  <c r="J1054" i="17"/>
  <c r="M1054" i="17"/>
  <c r="Q1054" i="17"/>
  <c r="O1054" i="17"/>
  <c r="L1054" i="17"/>
  <c r="J1052" i="17"/>
  <c r="L1052" i="17"/>
  <c r="J1051" i="17"/>
  <c r="Q1051" i="17"/>
  <c r="O1051" i="17"/>
  <c r="M1051" i="17"/>
  <c r="L1051" i="17"/>
  <c r="J1050" i="17"/>
  <c r="L1050" i="17"/>
  <c r="J1049" i="17"/>
  <c r="L1049" i="17"/>
  <c r="J1048" i="17"/>
  <c r="L1048" i="17"/>
  <c r="J1047" i="17"/>
  <c r="O1047" i="17"/>
  <c r="Q1047" i="17"/>
  <c r="L1047" i="17"/>
  <c r="J1046" i="17"/>
  <c r="L1046" i="17"/>
  <c r="J1045" i="17"/>
  <c r="M1045" i="17"/>
  <c r="Q1045" i="17"/>
  <c r="O1045" i="17"/>
  <c r="L1045" i="17"/>
  <c r="J1044" i="17"/>
  <c r="L1044" i="17"/>
  <c r="J1043" i="17"/>
  <c r="Q1043" i="17"/>
  <c r="O1043" i="17"/>
  <c r="M1043" i="17"/>
  <c r="L1043" i="17"/>
  <c r="J1042" i="17"/>
  <c r="L1042" i="17"/>
  <c r="J978" i="17"/>
  <c r="L978" i="17"/>
  <c r="J646" i="17"/>
  <c r="L646" i="17"/>
  <c r="J645" i="17"/>
  <c r="O645" i="17"/>
  <c r="Q645" i="17"/>
  <c r="L645" i="17"/>
  <c r="J566" i="17"/>
  <c r="L566" i="17"/>
  <c r="J565" i="17"/>
  <c r="M565" i="17"/>
  <c r="Q565" i="17"/>
  <c r="O565" i="17"/>
  <c r="L565" i="17"/>
  <c r="J486" i="17"/>
  <c r="L486" i="17"/>
  <c r="J485" i="17"/>
  <c r="Q485" i="17"/>
  <c r="O485" i="17"/>
  <c r="M485" i="17"/>
  <c r="L485" i="17"/>
  <c r="J406" i="17"/>
  <c r="L406" i="17"/>
  <c r="J405" i="17"/>
  <c r="L405" i="17"/>
  <c r="J326" i="17"/>
  <c r="L326" i="17"/>
  <c r="J325" i="17"/>
  <c r="O325" i="17"/>
  <c r="Q325" i="17"/>
  <c r="L325" i="17"/>
  <c r="J246" i="17"/>
  <c r="L246" i="17"/>
  <c r="J245" i="17"/>
  <c r="M245" i="17"/>
  <c r="Q245" i="17"/>
  <c r="O245" i="17"/>
  <c r="L245" i="17"/>
  <c r="J165" i="17"/>
  <c r="L165" i="17"/>
  <c r="J164" i="17"/>
  <c r="Q164" i="17"/>
  <c r="O164" i="17"/>
  <c r="M164" i="17"/>
  <c r="L164" i="17"/>
  <c r="J696" i="17"/>
  <c r="L696" i="17"/>
  <c r="J616" i="17"/>
  <c r="L616" i="17"/>
  <c r="J536" i="17"/>
  <c r="L536" i="17"/>
  <c r="J456" i="17"/>
  <c r="O456" i="17"/>
  <c r="Q456" i="17"/>
  <c r="L456" i="17"/>
  <c r="J376" i="17"/>
  <c r="L376" i="17"/>
  <c r="J296" i="17"/>
  <c r="M296" i="17"/>
  <c r="Q296" i="17"/>
  <c r="O296" i="17"/>
  <c r="L296" i="17"/>
  <c r="J215" i="17"/>
  <c r="L215" i="17"/>
  <c r="J1041" i="17"/>
  <c r="Q1041" i="17"/>
  <c r="O1041" i="17"/>
  <c r="M1041" i="17"/>
  <c r="L1041" i="17"/>
  <c r="J1040" i="17"/>
  <c r="L1040" i="17"/>
  <c r="J1028" i="17"/>
  <c r="L1028" i="17"/>
  <c r="J1027" i="17"/>
  <c r="L1027" i="17"/>
  <c r="J1026" i="17"/>
  <c r="O1026" i="17"/>
  <c r="Q1026" i="17"/>
  <c r="L1026" i="17"/>
  <c r="J1025" i="17"/>
  <c r="L1025" i="17"/>
  <c r="J1024" i="17"/>
  <c r="M1024" i="17"/>
  <c r="Q1024" i="17"/>
  <c r="O1024" i="17"/>
  <c r="L1024" i="17"/>
  <c r="J1023" i="17"/>
  <c r="L1023" i="17"/>
  <c r="J1022" i="17"/>
  <c r="Q1022" i="17"/>
  <c r="O1022" i="17"/>
  <c r="M1022" i="17"/>
  <c r="L1022" i="17"/>
  <c r="J1021" i="17"/>
  <c r="L1021" i="17"/>
  <c r="J1020" i="17"/>
  <c r="L1020" i="17"/>
  <c r="J1019" i="17"/>
  <c r="L1019" i="17"/>
  <c r="J1018" i="17"/>
  <c r="O1018" i="17"/>
  <c r="Q1018" i="17"/>
  <c r="L1018" i="17"/>
  <c r="J1017" i="17"/>
  <c r="L1017" i="17"/>
  <c r="J1016" i="17"/>
  <c r="M1016" i="17"/>
  <c r="Q1016" i="17"/>
  <c r="O1016" i="17"/>
  <c r="L1016" i="17"/>
  <c r="J1015" i="17"/>
  <c r="L1015" i="17"/>
  <c r="J1014" i="17"/>
  <c r="Q1014" i="17"/>
  <c r="O1014" i="17"/>
  <c r="M1014" i="17"/>
  <c r="L1014" i="17"/>
  <c r="J1013" i="17"/>
  <c r="L1013" i="17"/>
  <c r="J1012" i="17"/>
  <c r="L1012" i="17"/>
  <c r="J1011" i="17"/>
  <c r="L1011" i="17"/>
  <c r="J1010" i="17"/>
  <c r="O1010" i="17"/>
  <c r="Q1010" i="17"/>
  <c r="L1010" i="17"/>
  <c r="J1009" i="17"/>
  <c r="L1009" i="17"/>
  <c r="J1008" i="17"/>
  <c r="M1008" i="17"/>
  <c r="Q1008" i="17"/>
  <c r="O1008" i="17"/>
  <c r="L1008" i="17"/>
  <c r="J1006" i="17"/>
  <c r="L1006" i="17"/>
  <c r="J1005" i="17"/>
  <c r="Q1005" i="17"/>
  <c r="O1005" i="17"/>
  <c r="M1005" i="17"/>
  <c r="L1005" i="17"/>
  <c r="J1004" i="17"/>
  <c r="L1004" i="17"/>
  <c r="J1003" i="17"/>
  <c r="L1003" i="17"/>
  <c r="J1002" i="17"/>
  <c r="L1002" i="17"/>
  <c r="J1001" i="17"/>
  <c r="O1001" i="17"/>
  <c r="Q1001" i="17"/>
  <c r="L1001" i="17"/>
  <c r="J1000" i="17"/>
  <c r="L1000" i="17"/>
  <c r="J995" i="17"/>
  <c r="L995" i="17"/>
  <c r="J994" i="17"/>
  <c r="Q994" i="17"/>
  <c r="O994" i="17"/>
  <c r="M994" i="17"/>
  <c r="L994" i="17"/>
  <c r="J993" i="17"/>
  <c r="L993" i="17"/>
  <c r="J992" i="17"/>
  <c r="L992" i="17"/>
  <c r="J991" i="17"/>
  <c r="L991" i="17"/>
  <c r="J990" i="17"/>
  <c r="O990" i="17"/>
  <c r="Q990" i="17"/>
  <c r="J989" i="17"/>
  <c r="L989" i="17"/>
  <c r="J986" i="17"/>
  <c r="M986" i="17"/>
  <c r="Q986" i="17"/>
  <c r="O986" i="17"/>
  <c r="L986" i="17"/>
  <c r="J985" i="17"/>
  <c r="L985" i="17"/>
  <c r="J984" i="17"/>
  <c r="Q984" i="17"/>
  <c r="O984" i="17"/>
  <c r="M984" i="17"/>
  <c r="L984" i="17"/>
  <c r="J983" i="17"/>
  <c r="L983" i="17"/>
  <c r="J982" i="17"/>
  <c r="L982" i="17"/>
  <c r="J981" i="17"/>
  <c r="L981" i="17"/>
  <c r="J980" i="17"/>
  <c r="O980" i="17"/>
  <c r="Q980" i="17"/>
  <c r="L980" i="17"/>
  <c r="J977" i="17"/>
  <c r="L977" i="17"/>
  <c r="J976" i="17"/>
  <c r="M976" i="17"/>
  <c r="Q976" i="17"/>
  <c r="O976" i="17"/>
  <c r="L976" i="17"/>
  <c r="J975" i="17"/>
  <c r="L975" i="17"/>
  <c r="J974" i="17"/>
  <c r="Q974" i="17"/>
  <c r="O974" i="17"/>
  <c r="M974" i="17"/>
  <c r="L974" i="17"/>
  <c r="J973" i="17"/>
  <c r="L973" i="17"/>
  <c r="J972" i="17"/>
  <c r="L972" i="17"/>
  <c r="J971" i="17"/>
  <c r="L971" i="17"/>
  <c r="J969" i="17"/>
  <c r="L969" i="17"/>
  <c r="J968" i="17"/>
  <c r="M968" i="17"/>
  <c r="Q968" i="17"/>
  <c r="O968" i="17"/>
  <c r="L968" i="17"/>
  <c r="J967" i="17"/>
  <c r="L967" i="17"/>
  <c r="J961" i="17"/>
  <c r="Q961" i="17"/>
  <c r="O961" i="17"/>
  <c r="M961" i="17"/>
  <c r="L961" i="17"/>
  <c r="J960" i="17"/>
  <c r="L960" i="17"/>
  <c r="J959" i="17"/>
  <c r="L959" i="17"/>
  <c r="J958" i="17"/>
  <c r="L958" i="17"/>
  <c r="J957" i="17"/>
  <c r="O957" i="17"/>
  <c r="Q957" i="17"/>
  <c r="L957" i="17"/>
  <c r="J956" i="17"/>
  <c r="L956" i="17"/>
  <c r="J955" i="17"/>
  <c r="M955" i="17"/>
  <c r="Q955" i="17"/>
  <c r="O955" i="17"/>
  <c r="L955" i="17"/>
  <c r="J954" i="17"/>
  <c r="L954" i="17"/>
  <c r="J953" i="17"/>
  <c r="Q953" i="17"/>
  <c r="O953" i="17"/>
  <c r="M953" i="17"/>
  <c r="L953" i="17"/>
  <c r="J952" i="17"/>
  <c r="L952" i="17"/>
  <c r="J951" i="17"/>
  <c r="L951" i="17"/>
  <c r="J950" i="17"/>
  <c r="L950" i="17"/>
  <c r="J949" i="17"/>
  <c r="O949" i="17"/>
  <c r="Q949" i="17"/>
  <c r="L949" i="17"/>
  <c r="J948" i="17"/>
  <c r="L948" i="17"/>
  <c r="J947" i="17"/>
  <c r="M947" i="17"/>
  <c r="Q947" i="17"/>
  <c r="O947" i="17"/>
  <c r="L947" i="17"/>
  <c r="J946" i="17"/>
  <c r="L946" i="17"/>
  <c r="J945" i="17"/>
  <c r="Q945" i="17"/>
  <c r="O945" i="17"/>
  <c r="M945" i="17"/>
  <c r="L945" i="17"/>
  <c r="J944" i="17"/>
  <c r="L944" i="17"/>
  <c r="J943" i="17"/>
  <c r="L943" i="17"/>
  <c r="J942" i="17"/>
  <c r="L942" i="17"/>
  <c r="J941" i="17"/>
  <c r="O941" i="17"/>
  <c r="Q941" i="17"/>
  <c r="L941" i="17"/>
  <c r="J940" i="17"/>
  <c r="L940" i="17"/>
  <c r="J939" i="17"/>
  <c r="M939" i="17"/>
  <c r="Q939" i="17"/>
  <c r="O939" i="17"/>
  <c r="L939" i="17"/>
  <c r="J938" i="17"/>
  <c r="L938" i="17"/>
  <c r="J937" i="17"/>
  <c r="Q937" i="17"/>
  <c r="O937" i="17"/>
  <c r="M937" i="17"/>
  <c r="L937" i="17"/>
  <c r="J936" i="17"/>
  <c r="L936" i="17"/>
  <c r="J935" i="17"/>
  <c r="L935" i="17"/>
  <c r="J934" i="17"/>
  <c r="L934" i="17"/>
  <c r="J933" i="17"/>
  <c r="O933" i="17"/>
  <c r="Q933" i="17"/>
  <c r="L933" i="17"/>
  <c r="J932" i="17"/>
  <c r="L932" i="17"/>
  <c r="J931" i="17"/>
  <c r="M931" i="17"/>
  <c r="Q931" i="17"/>
  <c r="O931" i="17"/>
  <c r="L931" i="17"/>
  <c r="J930" i="17"/>
  <c r="L930" i="17"/>
  <c r="J929" i="17"/>
  <c r="Q929" i="17"/>
  <c r="O929" i="17"/>
  <c r="M929" i="17"/>
  <c r="L929" i="17"/>
  <c r="J928" i="17"/>
  <c r="L928" i="17"/>
  <c r="J927" i="17"/>
  <c r="L927" i="17"/>
  <c r="J926" i="17"/>
  <c r="L926" i="17"/>
  <c r="J925" i="17"/>
  <c r="O925" i="17"/>
  <c r="Q925" i="17"/>
  <c r="L925" i="17"/>
  <c r="J924" i="17"/>
  <c r="L924" i="17"/>
  <c r="J923" i="17"/>
  <c r="M923" i="17"/>
  <c r="Q923" i="17"/>
  <c r="O923" i="17"/>
  <c r="L923" i="17"/>
  <c r="J922" i="17"/>
  <c r="L922" i="17"/>
  <c r="J921" i="17"/>
  <c r="Q921" i="17"/>
  <c r="O921" i="17"/>
  <c r="M921" i="17"/>
  <c r="L921" i="17"/>
  <c r="J920" i="17"/>
  <c r="L920" i="17"/>
  <c r="J919" i="17"/>
  <c r="L919" i="17"/>
  <c r="J918" i="17"/>
  <c r="L918" i="17"/>
  <c r="J917" i="17"/>
  <c r="O917" i="17"/>
  <c r="Q917" i="17"/>
  <c r="L917" i="17"/>
  <c r="J916" i="17"/>
  <c r="L916" i="17"/>
  <c r="J915" i="17"/>
  <c r="M915" i="17"/>
  <c r="Q915" i="17"/>
  <c r="O915" i="17"/>
  <c r="L915" i="17"/>
  <c r="J914" i="17"/>
  <c r="L914" i="17"/>
  <c r="J913" i="17"/>
  <c r="Q913" i="17"/>
  <c r="O913" i="17"/>
  <c r="M913" i="17"/>
  <c r="L913" i="17"/>
  <c r="J912" i="17"/>
  <c r="L912" i="17"/>
  <c r="J911" i="17"/>
  <c r="L911" i="17"/>
  <c r="J910" i="17"/>
  <c r="L910" i="17"/>
  <c r="J909" i="17"/>
  <c r="O909" i="17"/>
  <c r="Q909" i="17"/>
  <c r="L909" i="17"/>
  <c r="J908" i="17"/>
  <c r="L908" i="17"/>
  <c r="J907" i="17"/>
  <c r="M907" i="17"/>
  <c r="Q907" i="17"/>
  <c r="O907" i="17"/>
  <c r="L907" i="17"/>
  <c r="J906" i="17"/>
  <c r="L906" i="17"/>
  <c r="J905" i="17"/>
  <c r="Q905" i="17"/>
  <c r="O905" i="17"/>
  <c r="M905" i="17"/>
  <c r="L905" i="17"/>
  <c r="J904" i="17"/>
  <c r="L904" i="17"/>
  <c r="J903" i="17"/>
  <c r="L903" i="17"/>
  <c r="J902" i="17"/>
  <c r="L902" i="17"/>
  <c r="J901" i="17"/>
  <c r="O901" i="17"/>
  <c r="Q901" i="17"/>
  <c r="L901" i="17"/>
  <c r="J900" i="17"/>
  <c r="L900" i="17"/>
  <c r="J899" i="17"/>
  <c r="M899" i="17"/>
  <c r="Q899" i="17"/>
  <c r="O899" i="17"/>
  <c r="L899" i="17"/>
  <c r="J898" i="17"/>
  <c r="L898" i="17"/>
  <c r="J897" i="17"/>
  <c r="Q897" i="17"/>
  <c r="O897" i="17"/>
  <c r="M897" i="17"/>
  <c r="L897" i="17"/>
  <c r="J896" i="17"/>
  <c r="L896" i="17"/>
  <c r="J895" i="17"/>
  <c r="L895" i="17"/>
  <c r="J894" i="17"/>
  <c r="L894" i="17"/>
  <c r="J893" i="17"/>
  <c r="O893" i="17"/>
  <c r="Q893" i="17"/>
  <c r="L893" i="17"/>
  <c r="J892" i="17"/>
  <c r="L892" i="17"/>
  <c r="J891" i="17"/>
  <c r="M891" i="17"/>
  <c r="Q891" i="17"/>
  <c r="O891" i="17"/>
  <c r="L891" i="17"/>
  <c r="J890" i="17"/>
  <c r="L890" i="17"/>
  <c r="J889" i="17"/>
  <c r="Q889" i="17"/>
  <c r="O889" i="17"/>
  <c r="M889" i="17"/>
  <c r="L889" i="17"/>
  <c r="J888" i="17"/>
  <c r="L888" i="17"/>
  <c r="J887" i="17"/>
  <c r="L887" i="17"/>
  <c r="J886" i="17"/>
  <c r="L886" i="17"/>
  <c r="J885" i="17"/>
  <c r="O885" i="17"/>
  <c r="Q885" i="17"/>
  <c r="L885" i="17"/>
  <c r="J884" i="17"/>
  <c r="L884" i="17"/>
  <c r="J883" i="17"/>
  <c r="M883" i="17"/>
  <c r="Q883" i="17"/>
  <c r="O883" i="17"/>
  <c r="L883" i="17"/>
  <c r="J882" i="17"/>
  <c r="L882" i="17"/>
  <c r="J881" i="17"/>
  <c r="Q881" i="17"/>
  <c r="O881" i="17"/>
  <c r="M881" i="17"/>
  <c r="L881" i="17"/>
  <c r="J880" i="17"/>
  <c r="L880" i="17"/>
  <c r="J879" i="17"/>
  <c r="L879" i="17"/>
  <c r="J878" i="17"/>
  <c r="L878" i="17"/>
  <c r="J876" i="17"/>
  <c r="O876" i="17"/>
  <c r="Q876" i="17"/>
  <c r="L876" i="17"/>
  <c r="J875" i="17"/>
  <c r="L875" i="17"/>
  <c r="J874" i="17"/>
  <c r="M874" i="17"/>
  <c r="Q874" i="17"/>
  <c r="O874" i="17"/>
  <c r="L874" i="17"/>
  <c r="J873" i="17"/>
  <c r="L873" i="17"/>
  <c r="J872" i="17"/>
  <c r="Q872" i="17"/>
  <c r="O872" i="17"/>
  <c r="M872" i="17"/>
  <c r="L872" i="17"/>
  <c r="J871" i="17"/>
  <c r="L871" i="17"/>
  <c r="J870" i="17"/>
  <c r="L870" i="17"/>
  <c r="J869" i="17"/>
  <c r="L869" i="17"/>
  <c r="J868" i="17"/>
  <c r="O868" i="17"/>
  <c r="Q868" i="17"/>
  <c r="L868" i="17"/>
  <c r="J867" i="17"/>
  <c r="L867" i="17"/>
  <c r="J866" i="17"/>
  <c r="M866" i="17"/>
  <c r="Q866" i="17"/>
  <c r="O866" i="17"/>
  <c r="L866" i="17"/>
  <c r="J865" i="17"/>
  <c r="L865" i="17"/>
  <c r="J864" i="17"/>
  <c r="Q864" i="17"/>
  <c r="O864" i="17"/>
  <c r="M864" i="17"/>
  <c r="L864" i="17"/>
  <c r="J863" i="17"/>
  <c r="L863" i="17"/>
  <c r="J862" i="17"/>
  <c r="L862" i="17"/>
  <c r="J861" i="17"/>
  <c r="L861" i="17"/>
  <c r="J860" i="17"/>
  <c r="O860" i="17"/>
  <c r="Q860" i="17"/>
  <c r="L860" i="17"/>
  <c r="J859" i="17"/>
  <c r="L859" i="17"/>
  <c r="J858" i="17"/>
  <c r="M858" i="17"/>
  <c r="Q858" i="17"/>
  <c r="O858" i="17"/>
  <c r="L858" i="17"/>
  <c r="J857" i="17"/>
  <c r="L857" i="17"/>
  <c r="J856" i="17"/>
  <c r="Q856" i="17"/>
  <c r="O856" i="17"/>
  <c r="M856" i="17"/>
  <c r="L856" i="17"/>
  <c r="J855" i="17"/>
  <c r="L855" i="17"/>
  <c r="J854" i="17"/>
  <c r="L854" i="17"/>
  <c r="J853" i="17"/>
  <c r="L853" i="17"/>
  <c r="J852" i="17"/>
  <c r="O852" i="17"/>
  <c r="Q852" i="17"/>
  <c r="L852" i="17"/>
  <c r="J851" i="17"/>
  <c r="L851" i="17"/>
  <c r="J850" i="17"/>
  <c r="M850" i="17"/>
  <c r="Q850" i="17"/>
  <c r="O850" i="17"/>
  <c r="L850" i="17"/>
  <c r="J849" i="17"/>
  <c r="L849" i="17"/>
  <c r="J848" i="17"/>
  <c r="Q848" i="17"/>
  <c r="O848" i="17"/>
  <c r="M848" i="17"/>
  <c r="L848" i="17"/>
  <c r="J847" i="17"/>
  <c r="L847" i="17"/>
  <c r="J846" i="17"/>
  <c r="L846" i="17"/>
  <c r="J845" i="17"/>
  <c r="L845" i="17"/>
  <c r="J844" i="17"/>
  <c r="O844" i="17"/>
  <c r="Q844" i="17"/>
  <c r="L844" i="17"/>
  <c r="J843" i="17"/>
  <c r="L843" i="17"/>
  <c r="J842" i="17"/>
  <c r="M842" i="17"/>
  <c r="Q842" i="17"/>
  <c r="O842" i="17"/>
  <c r="L842" i="17"/>
  <c r="J841" i="17"/>
  <c r="L841" i="17"/>
  <c r="J840" i="17"/>
  <c r="Q840" i="17"/>
  <c r="O840" i="17"/>
  <c r="M840" i="17"/>
  <c r="L840" i="17"/>
  <c r="J839" i="17"/>
  <c r="L839" i="17"/>
  <c r="J838" i="17"/>
  <c r="L838" i="17"/>
  <c r="J837" i="17"/>
  <c r="L837" i="17"/>
  <c r="J836" i="17"/>
  <c r="O836" i="17"/>
  <c r="Q836" i="17"/>
  <c r="L836" i="17"/>
  <c r="J835" i="17"/>
  <c r="L835" i="17"/>
  <c r="J834" i="17"/>
  <c r="M834" i="17"/>
  <c r="Q834" i="17"/>
  <c r="O834" i="17"/>
  <c r="L834" i="17"/>
  <c r="J833" i="17"/>
  <c r="L833" i="17"/>
  <c r="J832" i="17"/>
  <c r="Q832" i="17"/>
  <c r="O832" i="17"/>
  <c r="M832" i="17"/>
  <c r="L832" i="17"/>
  <c r="J831" i="17"/>
  <c r="L831" i="17"/>
  <c r="J830" i="17"/>
  <c r="L830" i="17"/>
  <c r="J829" i="17"/>
  <c r="L829" i="17"/>
  <c r="J828" i="17"/>
  <c r="O828" i="17"/>
  <c r="Q828" i="17"/>
  <c r="L828" i="17"/>
  <c r="J827" i="17"/>
  <c r="L827" i="17"/>
  <c r="J826" i="17"/>
  <c r="M826" i="17"/>
  <c r="Q826" i="17"/>
  <c r="O826" i="17"/>
  <c r="L826" i="17"/>
  <c r="J825" i="17"/>
  <c r="L825" i="17"/>
  <c r="J824" i="17"/>
  <c r="Q824" i="17"/>
  <c r="O824" i="17"/>
  <c r="M824" i="17"/>
  <c r="L824" i="17"/>
  <c r="J823" i="17"/>
  <c r="L823" i="17"/>
  <c r="J822" i="17"/>
  <c r="L822" i="17"/>
  <c r="J821" i="17"/>
  <c r="L821" i="17"/>
  <c r="J820" i="17"/>
  <c r="O820" i="17"/>
  <c r="Q820" i="17"/>
  <c r="L820" i="17"/>
  <c r="J819" i="17"/>
  <c r="L819" i="17"/>
  <c r="J818" i="17"/>
  <c r="M818" i="17"/>
  <c r="Q818" i="17"/>
  <c r="O818" i="17"/>
  <c r="L818" i="17"/>
  <c r="J817" i="17"/>
  <c r="L817" i="17"/>
  <c r="J816" i="17"/>
  <c r="Q816" i="17"/>
  <c r="O816" i="17"/>
  <c r="M816" i="17"/>
  <c r="L816" i="17"/>
  <c r="J815" i="17"/>
  <c r="L815" i="17"/>
  <c r="J814" i="17"/>
  <c r="L814" i="17"/>
  <c r="J813" i="17"/>
  <c r="L813" i="17"/>
  <c r="J784" i="17"/>
  <c r="O784" i="17"/>
  <c r="Q784" i="17"/>
  <c r="L784" i="17"/>
  <c r="J783" i="17"/>
  <c r="L783" i="17"/>
  <c r="J782" i="17"/>
  <c r="M782" i="17"/>
  <c r="Q782" i="17"/>
  <c r="O782" i="17"/>
  <c r="L782" i="17"/>
  <c r="J781" i="17"/>
  <c r="L781" i="17"/>
  <c r="J780" i="17"/>
  <c r="Q780" i="17"/>
  <c r="O780" i="17"/>
  <c r="M780" i="17"/>
  <c r="L780" i="17"/>
  <c r="J779" i="17"/>
  <c r="L779" i="17"/>
  <c r="J778" i="17"/>
  <c r="L778" i="17"/>
  <c r="J777" i="17"/>
  <c r="L777" i="17"/>
  <c r="J776" i="17"/>
  <c r="O776" i="17"/>
  <c r="Q776" i="17"/>
  <c r="L776" i="17"/>
  <c r="J774" i="17"/>
  <c r="L774" i="17"/>
  <c r="J773" i="17"/>
  <c r="M773" i="17"/>
  <c r="Q773" i="17"/>
  <c r="O773" i="17"/>
  <c r="L773" i="17"/>
  <c r="J772" i="17"/>
  <c r="L772" i="17"/>
  <c r="J771" i="17"/>
  <c r="Q771" i="17"/>
  <c r="O771" i="17"/>
  <c r="M771" i="17"/>
  <c r="L771" i="17"/>
  <c r="J770" i="17"/>
  <c r="L770" i="17"/>
  <c r="J769" i="17"/>
  <c r="L769" i="17"/>
  <c r="J768" i="17"/>
  <c r="L768" i="17"/>
  <c r="J767" i="17"/>
  <c r="O767" i="17"/>
  <c r="Q767" i="17"/>
  <c r="L767" i="17"/>
  <c r="J766" i="17"/>
  <c r="L766" i="17"/>
  <c r="J765" i="17"/>
  <c r="M765" i="17"/>
  <c r="Q765" i="17"/>
  <c r="O765" i="17"/>
  <c r="L765" i="17"/>
  <c r="J764" i="17"/>
  <c r="L764" i="17"/>
  <c r="J763" i="17"/>
  <c r="Q763" i="17"/>
  <c r="O763" i="17"/>
  <c r="M763" i="17"/>
  <c r="L763" i="17"/>
  <c r="J762" i="17"/>
  <c r="L762" i="17"/>
  <c r="J761" i="17"/>
  <c r="L761" i="17"/>
  <c r="J760" i="17"/>
  <c r="L760" i="17"/>
  <c r="J759" i="17"/>
  <c r="O759" i="17"/>
  <c r="Q759" i="17"/>
  <c r="L759" i="17"/>
  <c r="J758" i="17"/>
  <c r="L758" i="17"/>
  <c r="J757" i="17"/>
  <c r="M757" i="17"/>
  <c r="Q757" i="17"/>
  <c r="O757" i="17"/>
  <c r="L757" i="17"/>
  <c r="J756" i="17"/>
  <c r="L756" i="17"/>
  <c r="J755" i="17"/>
  <c r="Q755" i="17"/>
  <c r="O755" i="17"/>
  <c r="M755" i="17"/>
  <c r="L755" i="17"/>
  <c r="J754" i="17"/>
  <c r="L754" i="17"/>
  <c r="J751" i="17"/>
  <c r="L751" i="17"/>
  <c r="J743" i="17"/>
  <c r="L743" i="17"/>
  <c r="J742" i="17"/>
  <c r="O742" i="17"/>
  <c r="Q742" i="17"/>
  <c r="L742" i="17"/>
  <c r="J741" i="17"/>
  <c r="L741" i="17"/>
  <c r="J740" i="17"/>
  <c r="M740" i="17"/>
  <c r="Q740" i="17"/>
  <c r="O740" i="17"/>
  <c r="L740" i="17"/>
  <c r="J739" i="17"/>
  <c r="L739" i="17"/>
  <c r="J738" i="17"/>
  <c r="Q738" i="17"/>
  <c r="O738" i="17"/>
  <c r="M738" i="17"/>
  <c r="L738" i="17"/>
  <c r="J737" i="17"/>
  <c r="L737" i="17"/>
  <c r="J736" i="17"/>
  <c r="L736" i="17"/>
  <c r="J735" i="17"/>
  <c r="L735" i="17"/>
  <c r="J734" i="17"/>
  <c r="O734" i="17"/>
  <c r="Q734" i="17"/>
  <c r="L734" i="17"/>
  <c r="J733" i="17"/>
  <c r="L733" i="17"/>
  <c r="J732" i="17"/>
  <c r="M732" i="17"/>
  <c r="Q732" i="17"/>
  <c r="O732" i="17"/>
  <c r="L732" i="17"/>
  <c r="J731" i="17"/>
  <c r="L731" i="17"/>
  <c r="J730" i="17"/>
  <c r="Q730" i="17"/>
  <c r="O730" i="17"/>
  <c r="M730" i="17"/>
  <c r="L730" i="17"/>
  <c r="J729" i="17"/>
  <c r="L729" i="17"/>
  <c r="J728" i="17"/>
  <c r="L728" i="17"/>
  <c r="J727" i="17"/>
  <c r="L727" i="17"/>
  <c r="J726" i="17"/>
  <c r="O726" i="17"/>
  <c r="Q726" i="17"/>
  <c r="L726" i="17"/>
  <c r="J725" i="17"/>
  <c r="L725" i="17"/>
  <c r="J724" i="17"/>
  <c r="M724" i="17"/>
  <c r="Q724" i="17"/>
  <c r="O724" i="17"/>
  <c r="L724" i="17"/>
  <c r="J723" i="17"/>
  <c r="L723" i="17"/>
  <c r="J722" i="17"/>
  <c r="Q722" i="17"/>
  <c r="O722" i="17"/>
  <c r="M722" i="17"/>
  <c r="L722" i="17"/>
  <c r="J721" i="17"/>
  <c r="L721" i="17"/>
  <c r="J720" i="17"/>
  <c r="L720" i="17"/>
  <c r="J719" i="17"/>
  <c r="L719" i="17"/>
  <c r="J718" i="17"/>
  <c r="O718" i="17"/>
  <c r="Q718" i="17"/>
  <c r="L718" i="17"/>
  <c r="J717" i="17"/>
  <c r="L717" i="17"/>
  <c r="J716" i="17"/>
  <c r="M716" i="17"/>
  <c r="Q716" i="17"/>
  <c r="O716" i="17"/>
  <c r="L716" i="17"/>
  <c r="J715" i="17"/>
  <c r="L715" i="17"/>
  <c r="J714" i="17"/>
  <c r="Q714" i="17"/>
  <c r="O714" i="17"/>
  <c r="M714" i="17"/>
  <c r="L714" i="17"/>
  <c r="J713" i="17"/>
  <c r="L713" i="17"/>
  <c r="J712" i="17"/>
  <c r="L712" i="17"/>
  <c r="J711" i="17"/>
  <c r="L711" i="17"/>
  <c r="J710" i="17"/>
  <c r="O710" i="17"/>
  <c r="Q710" i="17"/>
  <c r="L710" i="17"/>
  <c r="J709" i="17"/>
  <c r="L709" i="17"/>
  <c r="J708" i="17"/>
  <c r="M708" i="17"/>
  <c r="Q708" i="17"/>
  <c r="O708" i="17"/>
  <c r="L708" i="17"/>
  <c r="J707" i="17"/>
  <c r="L707" i="17"/>
  <c r="J706" i="17"/>
  <c r="Q706" i="17"/>
  <c r="O706" i="17"/>
  <c r="M706" i="17"/>
  <c r="L706" i="17"/>
  <c r="J705" i="17"/>
  <c r="L705" i="17"/>
  <c r="J704" i="17"/>
  <c r="L704" i="17"/>
  <c r="J703" i="17"/>
  <c r="L703" i="17"/>
  <c r="J701" i="17"/>
  <c r="O701" i="17"/>
  <c r="Q701" i="17"/>
  <c r="L701" i="17"/>
  <c r="J700" i="17"/>
  <c r="L700" i="17"/>
  <c r="J699" i="17"/>
  <c r="M699" i="17"/>
  <c r="Q699" i="17"/>
  <c r="O699" i="17"/>
  <c r="L699" i="17"/>
  <c r="J695" i="17"/>
  <c r="M695" i="17"/>
  <c r="L695" i="17"/>
  <c r="J694" i="17"/>
  <c r="O694" i="17"/>
  <c r="L694" i="17"/>
  <c r="J693" i="17"/>
  <c r="Q693" i="17"/>
  <c r="O693" i="17"/>
  <c r="M693" i="17"/>
  <c r="L693" i="17"/>
  <c r="J692" i="17"/>
  <c r="O692" i="17"/>
  <c r="L692" i="17"/>
  <c r="J691" i="17"/>
  <c r="Q691" i="17"/>
  <c r="O691" i="17"/>
  <c r="M691" i="17"/>
  <c r="L691" i="17"/>
  <c r="J690" i="17"/>
  <c r="O690" i="17"/>
  <c r="L690" i="17"/>
  <c r="J689" i="17"/>
  <c r="Q689" i="17"/>
  <c r="O689" i="17"/>
  <c r="M689" i="17"/>
  <c r="L689" i="17"/>
  <c r="J688" i="17"/>
  <c r="O688" i="17"/>
  <c r="L688" i="17"/>
  <c r="J687" i="17"/>
  <c r="Q687" i="17"/>
  <c r="O687" i="17"/>
  <c r="M687" i="17"/>
  <c r="L687" i="17"/>
  <c r="J686" i="17"/>
  <c r="O686" i="17"/>
  <c r="L686" i="17"/>
  <c r="J685" i="17"/>
  <c r="Q685" i="17"/>
  <c r="O685" i="17"/>
  <c r="M685" i="17"/>
  <c r="L685" i="17"/>
  <c r="J684" i="17"/>
  <c r="O684" i="17"/>
  <c r="L684" i="17"/>
  <c r="J683" i="17"/>
  <c r="Q683" i="17"/>
  <c r="O683" i="17"/>
  <c r="M683" i="17"/>
  <c r="L683" i="17"/>
  <c r="J682" i="17"/>
  <c r="O682" i="17"/>
  <c r="L682" i="17"/>
  <c r="J681" i="17"/>
  <c r="Q681" i="17"/>
  <c r="O681" i="17"/>
  <c r="M681" i="17"/>
  <c r="L681" i="17"/>
  <c r="J680" i="17"/>
  <c r="O680" i="17"/>
  <c r="L680" i="17"/>
  <c r="J679" i="17"/>
  <c r="Q679" i="17"/>
  <c r="O679" i="17"/>
  <c r="M679" i="17"/>
  <c r="L679" i="17"/>
  <c r="J678" i="17"/>
  <c r="O678" i="17"/>
  <c r="L678" i="17"/>
  <c r="J677" i="17"/>
  <c r="Q677" i="17"/>
  <c r="O677" i="17"/>
  <c r="M677" i="17"/>
  <c r="L677" i="17"/>
  <c r="J676" i="17"/>
  <c r="O676" i="17"/>
  <c r="L676" i="17"/>
  <c r="J675" i="17"/>
  <c r="Q675" i="17"/>
  <c r="O675" i="17"/>
  <c r="M675" i="17"/>
  <c r="L675" i="17"/>
  <c r="J672" i="17"/>
  <c r="O672" i="17"/>
  <c r="L672" i="17"/>
  <c r="J671" i="17"/>
  <c r="Q671" i="17"/>
  <c r="O671" i="17"/>
  <c r="M671" i="17"/>
  <c r="L671" i="17"/>
  <c r="J670" i="17"/>
  <c r="O670" i="17"/>
  <c r="L670" i="17"/>
  <c r="J669" i="17"/>
  <c r="Q669" i="17"/>
  <c r="O669" i="17"/>
  <c r="M669" i="17"/>
  <c r="L669" i="17"/>
  <c r="J668" i="17"/>
  <c r="O668" i="17"/>
  <c r="L668" i="17"/>
  <c r="J667" i="17"/>
  <c r="Q667" i="17"/>
  <c r="O667" i="17"/>
  <c r="M667" i="17"/>
  <c r="L667" i="17"/>
  <c r="J666" i="17"/>
  <c r="O666" i="17"/>
  <c r="L666" i="17"/>
  <c r="J665" i="17"/>
  <c r="Q665" i="17"/>
  <c r="O665" i="17"/>
  <c r="M665" i="17"/>
  <c r="L665" i="17"/>
  <c r="J664" i="17"/>
  <c r="O664" i="17"/>
  <c r="L664" i="17"/>
  <c r="J663" i="17"/>
  <c r="Q663" i="17"/>
  <c r="O663" i="17"/>
  <c r="M663" i="17"/>
  <c r="L663" i="17"/>
  <c r="J662" i="17"/>
  <c r="O662" i="17"/>
  <c r="L662" i="17"/>
  <c r="J661" i="17"/>
  <c r="Q661" i="17"/>
  <c r="O661" i="17"/>
  <c r="M661" i="17"/>
  <c r="L661" i="17"/>
  <c r="J660" i="17"/>
  <c r="O660" i="17"/>
  <c r="L660" i="17"/>
  <c r="J659" i="17"/>
  <c r="Q659" i="17"/>
  <c r="O659" i="17"/>
  <c r="M659" i="17"/>
  <c r="L659" i="17"/>
  <c r="J658" i="17"/>
  <c r="O658" i="17"/>
  <c r="L658" i="17"/>
  <c r="J657" i="17"/>
  <c r="Q657" i="17"/>
  <c r="O657" i="17"/>
  <c r="M657" i="17"/>
  <c r="L657" i="17"/>
  <c r="J656" i="17"/>
  <c r="O656" i="17"/>
  <c r="L656" i="17"/>
  <c r="J655" i="17"/>
  <c r="Q655" i="17"/>
  <c r="O655" i="17"/>
  <c r="M655" i="17"/>
  <c r="L655" i="17"/>
  <c r="J654" i="17"/>
  <c r="O654" i="17"/>
  <c r="L654" i="17"/>
  <c r="J653" i="17"/>
  <c r="Q653" i="17"/>
  <c r="O653" i="17"/>
  <c r="M653" i="17"/>
  <c r="L653" i="17"/>
  <c r="J652" i="17"/>
  <c r="O652" i="17"/>
  <c r="L652" i="17"/>
  <c r="J651" i="17"/>
  <c r="Q651" i="17"/>
  <c r="O651" i="17"/>
  <c r="M651" i="17"/>
  <c r="L651" i="17"/>
  <c r="J650" i="17"/>
  <c r="O650" i="17"/>
  <c r="L650" i="17"/>
  <c r="J649" i="17"/>
  <c r="Q649" i="17"/>
  <c r="O649" i="17"/>
  <c r="M649" i="17"/>
  <c r="L649" i="17"/>
  <c r="J648" i="17"/>
  <c r="O648" i="17"/>
  <c r="L648" i="17"/>
  <c r="J647" i="17"/>
  <c r="Q647" i="17"/>
  <c r="O647" i="17"/>
  <c r="M647" i="17"/>
  <c r="L647" i="17"/>
  <c r="J644" i="17"/>
  <c r="O644" i="17"/>
  <c r="L644" i="17"/>
  <c r="J643" i="17"/>
  <c r="Q643" i="17"/>
  <c r="O643" i="17"/>
  <c r="M643" i="17"/>
  <c r="L643" i="17"/>
  <c r="J642" i="17"/>
  <c r="O642" i="17"/>
  <c r="L642" i="17"/>
  <c r="J641" i="17"/>
  <c r="Q641" i="17"/>
  <c r="O641" i="17"/>
  <c r="M641" i="17"/>
  <c r="L641" i="17"/>
  <c r="J640" i="17"/>
  <c r="O640" i="17"/>
  <c r="L640" i="17"/>
  <c r="J639" i="17"/>
  <c r="Q639" i="17"/>
  <c r="O639" i="17"/>
  <c r="M639" i="17"/>
  <c r="L639" i="17"/>
  <c r="J638" i="17"/>
  <c r="O638" i="17"/>
  <c r="L638" i="17"/>
  <c r="J637" i="17"/>
  <c r="Q637" i="17"/>
  <c r="O637" i="17"/>
  <c r="M637" i="17"/>
  <c r="L637" i="17"/>
  <c r="J636" i="17"/>
  <c r="O636" i="17"/>
  <c r="L636" i="17"/>
  <c r="J635" i="17"/>
  <c r="Q635" i="17"/>
  <c r="O635" i="17"/>
  <c r="M635" i="17"/>
  <c r="L635" i="17"/>
  <c r="J634" i="17"/>
  <c r="O634" i="17"/>
  <c r="L634" i="17"/>
  <c r="J633" i="17"/>
  <c r="Q633" i="17"/>
  <c r="O633" i="17"/>
  <c r="M633" i="17"/>
  <c r="L633" i="17"/>
  <c r="J632" i="17"/>
  <c r="O632" i="17"/>
  <c r="L632" i="17"/>
  <c r="J631" i="17"/>
  <c r="Q631" i="17"/>
  <c r="O631" i="17"/>
  <c r="M631" i="17"/>
  <c r="L631" i="17"/>
  <c r="J629" i="17"/>
  <c r="O629" i="17"/>
  <c r="L629" i="17"/>
  <c r="J628" i="17"/>
  <c r="Q628" i="17"/>
  <c r="O628" i="17"/>
  <c r="M628" i="17"/>
  <c r="L628" i="17"/>
  <c r="J627" i="17"/>
  <c r="O627" i="17"/>
  <c r="L627" i="17"/>
  <c r="J626" i="17"/>
  <c r="Q626" i="17"/>
  <c r="O626" i="17"/>
  <c r="M626" i="17"/>
  <c r="L626" i="17"/>
  <c r="J625" i="17"/>
  <c r="O625" i="17"/>
  <c r="L625" i="17"/>
  <c r="J624" i="17"/>
  <c r="Q624" i="17"/>
  <c r="O624" i="17"/>
  <c r="M624" i="17"/>
  <c r="L624" i="17"/>
  <c r="J623" i="17"/>
  <c r="O623" i="17"/>
  <c r="L623" i="17"/>
  <c r="J622" i="17"/>
  <c r="Q622" i="17"/>
  <c r="O622" i="17"/>
  <c r="M622" i="17"/>
  <c r="L622" i="17"/>
  <c r="J621" i="17"/>
  <c r="O621" i="17"/>
  <c r="L621" i="17"/>
  <c r="J620" i="17"/>
  <c r="Q620" i="17"/>
  <c r="O620" i="17"/>
  <c r="M620" i="17"/>
  <c r="L620" i="17"/>
  <c r="J619" i="17"/>
  <c r="O619" i="17"/>
  <c r="L619" i="17"/>
  <c r="J615" i="17"/>
  <c r="Q615" i="17"/>
  <c r="O615" i="17"/>
  <c r="M615" i="17"/>
  <c r="L615" i="17"/>
  <c r="J614" i="17"/>
  <c r="O614" i="17"/>
  <c r="L614" i="17"/>
  <c r="J613" i="17"/>
  <c r="Q613" i="17"/>
  <c r="O613" i="17"/>
  <c r="M613" i="17"/>
  <c r="L613" i="17"/>
  <c r="J612" i="17"/>
  <c r="O612" i="17"/>
  <c r="L612" i="17"/>
  <c r="J611" i="17"/>
  <c r="Q611" i="17"/>
  <c r="O611" i="17"/>
  <c r="M611" i="17"/>
  <c r="L611" i="17"/>
  <c r="J610" i="17"/>
  <c r="O610" i="17"/>
  <c r="L610" i="17"/>
  <c r="J609" i="17"/>
  <c r="Q609" i="17"/>
  <c r="O609" i="17"/>
  <c r="M609" i="17"/>
  <c r="L609" i="17"/>
  <c r="J608" i="17"/>
  <c r="O608" i="17"/>
  <c r="L608" i="17"/>
  <c r="J607" i="17"/>
  <c r="Q607" i="17"/>
  <c r="O607" i="17"/>
  <c r="M607" i="17"/>
  <c r="L607" i="17"/>
  <c r="J606" i="17"/>
  <c r="O606" i="17"/>
  <c r="L606" i="17"/>
  <c r="J605" i="17"/>
  <c r="Q605" i="17"/>
  <c r="O605" i="17"/>
  <c r="M605" i="17"/>
  <c r="L605" i="17"/>
  <c r="J604" i="17"/>
  <c r="O604" i="17"/>
  <c r="L604" i="17"/>
  <c r="J603" i="17"/>
  <c r="Q603" i="17"/>
  <c r="O603" i="17"/>
  <c r="M603" i="17"/>
  <c r="L603" i="17"/>
  <c r="J602" i="17"/>
  <c r="O602" i="17"/>
  <c r="L602" i="17"/>
  <c r="J601" i="17"/>
  <c r="Q601" i="17"/>
  <c r="O601" i="17"/>
  <c r="M601" i="17"/>
  <c r="L601" i="17"/>
  <c r="J600" i="17"/>
  <c r="O600" i="17"/>
  <c r="L600" i="17"/>
  <c r="J599" i="17"/>
  <c r="Q599" i="17"/>
  <c r="O599" i="17"/>
  <c r="M599" i="17"/>
  <c r="L599" i="17"/>
  <c r="J598" i="17"/>
  <c r="O598" i="17"/>
  <c r="L598" i="17"/>
  <c r="J597" i="17"/>
  <c r="Q597" i="17"/>
  <c r="O597" i="17"/>
  <c r="M597" i="17"/>
  <c r="L597" i="17"/>
  <c r="J596" i="17"/>
  <c r="O596" i="17"/>
  <c r="L596" i="17"/>
  <c r="J595" i="17"/>
  <c r="Q595" i="17"/>
  <c r="O595" i="17"/>
  <c r="M595" i="17"/>
  <c r="L595" i="17"/>
  <c r="J592" i="17"/>
  <c r="O592" i="17"/>
  <c r="L592" i="17"/>
  <c r="J591" i="17"/>
  <c r="Q591" i="17"/>
  <c r="O591" i="17"/>
  <c r="M591" i="17"/>
  <c r="L591" i="17"/>
  <c r="J590" i="17"/>
  <c r="O590" i="17"/>
  <c r="L590" i="17"/>
  <c r="J589" i="17"/>
  <c r="Q589" i="17"/>
  <c r="O589" i="17"/>
  <c r="M589" i="17"/>
  <c r="L589" i="17"/>
  <c r="J588" i="17"/>
  <c r="O588" i="17"/>
  <c r="L588" i="17"/>
  <c r="J587" i="17"/>
  <c r="Q587" i="17"/>
  <c r="O587" i="17"/>
  <c r="M587" i="17"/>
  <c r="L587" i="17"/>
  <c r="J586" i="17"/>
  <c r="O586" i="17"/>
  <c r="L586" i="17"/>
  <c r="J585" i="17"/>
  <c r="Q585" i="17"/>
  <c r="O585" i="17"/>
  <c r="M585" i="17"/>
  <c r="L585" i="17"/>
  <c r="J584" i="17"/>
  <c r="O584" i="17"/>
  <c r="L584" i="17"/>
  <c r="J583" i="17"/>
  <c r="Q583" i="17"/>
  <c r="O583" i="17"/>
  <c r="M583" i="17"/>
  <c r="L583" i="17"/>
  <c r="J582" i="17"/>
  <c r="O582" i="17"/>
  <c r="L582" i="17"/>
  <c r="J581" i="17"/>
  <c r="Q581" i="17"/>
  <c r="O581" i="17"/>
  <c r="M581" i="17"/>
  <c r="L581" i="17"/>
  <c r="J580" i="17"/>
  <c r="O580" i="17"/>
  <c r="L580" i="17"/>
  <c r="J579" i="17"/>
  <c r="Q579" i="17"/>
  <c r="O579" i="17"/>
  <c r="M579" i="17"/>
  <c r="L579" i="17"/>
  <c r="J578" i="17"/>
  <c r="O578" i="17"/>
  <c r="L578" i="17"/>
  <c r="J577" i="17"/>
  <c r="Q577" i="17"/>
  <c r="O577" i="17"/>
  <c r="M577" i="17"/>
  <c r="L577" i="17"/>
  <c r="J576" i="17"/>
  <c r="O576" i="17"/>
  <c r="L576" i="17"/>
  <c r="J575" i="17"/>
  <c r="Q575" i="17"/>
  <c r="O575" i="17"/>
  <c r="M575" i="17"/>
  <c r="L575" i="17"/>
  <c r="J574" i="17"/>
  <c r="O574" i="17"/>
  <c r="L574" i="17"/>
  <c r="J573" i="17"/>
  <c r="Q573" i="17"/>
  <c r="O573" i="17"/>
  <c r="M573" i="17"/>
  <c r="L573" i="17"/>
  <c r="J572" i="17"/>
  <c r="O572" i="17"/>
  <c r="L572" i="17"/>
  <c r="J571" i="17"/>
  <c r="Q571" i="17"/>
  <c r="O571" i="17"/>
  <c r="M571" i="17"/>
  <c r="L571" i="17"/>
  <c r="J570" i="17"/>
  <c r="O570" i="17"/>
  <c r="L570" i="17"/>
  <c r="J569" i="17"/>
  <c r="Q569" i="17"/>
  <c r="O569" i="17"/>
  <c r="M569" i="17"/>
  <c r="L569" i="17"/>
  <c r="J568" i="17"/>
  <c r="O568" i="17"/>
  <c r="L568" i="17"/>
  <c r="J567" i="17"/>
  <c r="Q567" i="17"/>
  <c r="O567" i="17"/>
  <c r="M567" i="17"/>
  <c r="L567" i="17"/>
  <c r="J564" i="17"/>
  <c r="O564" i="17"/>
  <c r="L564" i="17"/>
  <c r="J563" i="17"/>
  <c r="Q563" i="17"/>
  <c r="O563" i="17"/>
  <c r="M563" i="17"/>
  <c r="L563" i="17"/>
  <c r="J562" i="17"/>
  <c r="O562" i="17"/>
  <c r="L562" i="17"/>
  <c r="J561" i="17"/>
  <c r="Q561" i="17"/>
  <c r="O561" i="17"/>
  <c r="M561" i="17"/>
  <c r="L561" i="17"/>
  <c r="J560" i="17"/>
  <c r="O560" i="17"/>
  <c r="L560" i="17"/>
  <c r="J559" i="17"/>
  <c r="Q559" i="17"/>
  <c r="O559" i="17"/>
  <c r="M559" i="17"/>
  <c r="L559" i="17"/>
  <c r="J558" i="17"/>
  <c r="O558" i="17"/>
  <c r="L558" i="17"/>
  <c r="J557" i="17"/>
  <c r="Q557" i="17"/>
  <c r="O557" i="17"/>
  <c r="M557" i="17"/>
  <c r="L557" i="17"/>
  <c r="J556" i="17"/>
  <c r="O556" i="17"/>
  <c r="L556" i="17"/>
  <c r="J555" i="17"/>
  <c r="Q555" i="17"/>
  <c r="O555" i="17"/>
  <c r="M555" i="17"/>
  <c r="L555" i="17"/>
  <c r="J554" i="17"/>
  <c r="O554" i="17"/>
  <c r="L554" i="17"/>
  <c r="J553" i="17"/>
  <c r="Q553" i="17"/>
  <c r="O553" i="17"/>
  <c r="M553" i="17"/>
  <c r="L553" i="17"/>
  <c r="J552" i="17"/>
  <c r="O552" i="17"/>
  <c r="L552" i="17"/>
  <c r="J551" i="17"/>
  <c r="Q551" i="17"/>
  <c r="O551" i="17"/>
  <c r="M551" i="17"/>
  <c r="L551" i="17"/>
  <c r="J549" i="17"/>
  <c r="O549" i="17"/>
  <c r="L549" i="17"/>
  <c r="J548" i="17"/>
  <c r="Q548" i="17"/>
  <c r="O548" i="17"/>
  <c r="M548" i="17"/>
  <c r="L548" i="17"/>
  <c r="J547" i="17"/>
  <c r="O547" i="17"/>
  <c r="L547" i="17"/>
  <c r="J546" i="17"/>
  <c r="Q546" i="17"/>
  <c r="O546" i="17"/>
  <c r="M546" i="17"/>
  <c r="L546" i="17"/>
  <c r="J545" i="17"/>
  <c r="O545" i="17"/>
  <c r="L545" i="17"/>
  <c r="J544" i="17"/>
  <c r="Q544" i="17"/>
  <c r="O544" i="17"/>
  <c r="M544" i="17"/>
  <c r="L544" i="17"/>
  <c r="J543" i="17"/>
  <c r="O543" i="17"/>
  <c r="L543" i="17"/>
  <c r="J542" i="17"/>
  <c r="Q542" i="17"/>
  <c r="O542" i="17"/>
  <c r="M542" i="17"/>
  <c r="L542" i="17"/>
  <c r="J541" i="17"/>
  <c r="O541" i="17"/>
  <c r="L541" i="17"/>
  <c r="J540" i="17"/>
  <c r="Q540" i="17"/>
  <c r="O540" i="17"/>
  <c r="M540" i="17"/>
  <c r="L540" i="17"/>
  <c r="J539" i="17"/>
  <c r="O539" i="17"/>
  <c r="L539" i="17"/>
  <c r="J535" i="17"/>
  <c r="Q535" i="17"/>
  <c r="O535" i="17"/>
  <c r="M535" i="17"/>
  <c r="L535" i="17"/>
  <c r="J534" i="17"/>
  <c r="O534" i="17"/>
  <c r="L534" i="17"/>
  <c r="J533" i="17"/>
  <c r="Q533" i="17"/>
  <c r="O533" i="17"/>
  <c r="M533" i="17"/>
  <c r="L533" i="17"/>
  <c r="J532" i="17"/>
  <c r="O532" i="17"/>
  <c r="L532" i="17"/>
  <c r="J531" i="17"/>
  <c r="Q531" i="17"/>
  <c r="O531" i="17"/>
  <c r="M531" i="17"/>
  <c r="L531" i="17"/>
  <c r="J530" i="17"/>
  <c r="O530" i="17"/>
  <c r="L530" i="17"/>
  <c r="J529" i="17"/>
  <c r="Q529" i="17"/>
  <c r="O529" i="17"/>
  <c r="M529" i="17"/>
  <c r="L529" i="17"/>
  <c r="J528" i="17"/>
  <c r="O528" i="17"/>
  <c r="L528" i="17"/>
  <c r="J527" i="17"/>
  <c r="Q527" i="17"/>
  <c r="O527" i="17"/>
  <c r="M527" i="17"/>
  <c r="L527" i="17"/>
  <c r="J526" i="17"/>
  <c r="O526" i="17"/>
  <c r="L526" i="17"/>
  <c r="J525" i="17"/>
  <c r="Q525" i="17"/>
  <c r="O525" i="17"/>
  <c r="M525" i="17"/>
  <c r="L525" i="17"/>
  <c r="J524" i="17"/>
  <c r="O524" i="17"/>
  <c r="L524" i="17"/>
  <c r="J523" i="17"/>
  <c r="Q523" i="17"/>
  <c r="O523" i="17"/>
  <c r="M523" i="17"/>
  <c r="L523" i="17"/>
  <c r="J522" i="17"/>
  <c r="O522" i="17"/>
  <c r="L522" i="17"/>
  <c r="J521" i="17"/>
  <c r="Q521" i="17"/>
  <c r="O521" i="17"/>
  <c r="M521" i="17"/>
  <c r="L521" i="17"/>
  <c r="J520" i="17"/>
  <c r="O520" i="17"/>
  <c r="L520" i="17"/>
  <c r="J519" i="17"/>
  <c r="Q519" i="17"/>
  <c r="O519" i="17"/>
  <c r="M519" i="17"/>
  <c r="L519" i="17"/>
  <c r="J518" i="17"/>
  <c r="O518" i="17"/>
  <c r="L518" i="17"/>
  <c r="J517" i="17"/>
  <c r="Q517" i="17"/>
  <c r="O517" i="17"/>
  <c r="M517" i="17"/>
  <c r="L517" i="17"/>
  <c r="J516" i="17"/>
  <c r="O516" i="17"/>
  <c r="L516" i="17"/>
  <c r="J515" i="17"/>
  <c r="Q515" i="17"/>
  <c r="O515" i="17"/>
  <c r="M515" i="17"/>
  <c r="L515" i="17"/>
  <c r="J512" i="17"/>
  <c r="O512" i="17"/>
  <c r="L512" i="17"/>
  <c r="J511" i="17"/>
  <c r="Q511" i="17"/>
  <c r="O511" i="17"/>
  <c r="M511" i="17"/>
  <c r="L511" i="17"/>
  <c r="J510" i="17"/>
  <c r="O510" i="17"/>
  <c r="L510" i="17"/>
  <c r="J509" i="17"/>
  <c r="Q509" i="17"/>
  <c r="O509" i="17"/>
  <c r="M509" i="17"/>
  <c r="L509" i="17"/>
  <c r="J508" i="17"/>
  <c r="O508" i="17"/>
  <c r="L508" i="17"/>
  <c r="J507" i="17"/>
  <c r="Q507" i="17"/>
  <c r="O507" i="17"/>
  <c r="M507" i="17"/>
  <c r="L507" i="17"/>
  <c r="J506" i="17"/>
  <c r="O506" i="17"/>
  <c r="L506" i="17"/>
  <c r="J505" i="17"/>
  <c r="Q505" i="17"/>
  <c r="O505" i="17"/>
  <c r="M505" i="17"/>
  <c r="L505" i="17"/>
  <c r="J504" i="17"/>
  <c r="O504" i="17"/>
  <c r="L504" i="17"/>
  <c r="J503" i="17"/>
  <c r="Q503" i="17"/>
  <c r="O503" i="17"/>
  <c r="M503" i="17"/>
  <c r="L503" i="17"/>
  <c r="J502" i="17"/>
  <c r="O502" i="17"/>
  <c r="L502" i="17"/>
  <c r="J501" i="17"/>
  <c r="Q501" i="17"/>
  <c r="O501" i="17"/>
  <c r="M501" i="17"/>
  <c r="L501" i="17"/>
  <c r="J500" i="17"/>
  <c r="O500" i="17"/>
  <c r="L500" i="17"/>
  <c r="J499" i="17"/>
  <c r="Q499" i="17"/>
  <c r="O499" i="17"/>
  <c r="M499" i="17"/>
  <c r="L499" i="17"/>
  <c r="J498" i="17"/>
  <c r="O498" i="17"/>
  <c r="L498" i="17"/>
  <c r="J497" i="17"/>
  <c r="Q497" i="17"/>
  <c r="O497" i="17"/>
  <c r="M497" i="17"/>
  <c r="L497" i="17"/>
  <c r="J496" i="17"/>
  <c r="O496" i="17"/>
  <c r="L496" i="17"/>
  <c r="J495" i="17"/>
  <c r="Q495" i="17"/>
  <c r="O495" i="17"/>
  <c r="M495" i="17"/>
  <c r="L495" i="17"/>
  <c r="J494" i="17"/>
  <c r="O494" i="17"/>
  <c r="L494" i="17"/>
  <c r="J493" i="17"/>
  <c r="Q493" i="17"/>
  <c r="O493" i="17"/>
  <c r="M493" i="17"/>
  <c r="L493" i="17"/>
  <c r="J492" i="17"/>
  <c r="O492" i="17"/>
  <c r="L492" i="17"/>
  <c r="J491" i="17"/>
  <c r="Q491" i="17"/>
  <c r="O491" i="17"/>
  <c r="M491" i="17"/>
  <c r="L491" i="17"/>
  <c r="J490" i="17"/>
  <c r="O490" i="17"/>
  <c r="L490" i="17"/>
  <c r="J489" i="17"/>
  <c r="Q489" i="17"/>
  <c r="O489" i="17"/>
  <c r="M489" i="17"/>
  <c r="L489" i="17"/>
  <c r="J488" i="17"/>
  <c r="O488" i="17"/>
  <c r="L488" i="17"/>
  <c r="J487" i="17"/>
  <c r="Q487" i="17"/>
  <c r="O487" i="17"/>
  <c r="M487" i="17"/>
  <c r="L487" i="17"/>
  <c r="J484" i="17"/>
  <c r="O484" i="17"/>
  <c r="L484" i="17"/>
  <c r="J483" i="17"/>
  <c r="Q483" i="17"/>
  <c r="O483" i="17"/>
  <c r="M483" i="17"/>
  <c r="L483" i="17"/>
  <c r="J482" i="17"/>
  <c r="O482" i="17"/>
  <c r="L482" i="17"/>
  <c r="J481" i="17"/>
  <c r="Q481" i="17"/>
  <c r="O481" i="17"/>
  <c r="M481" i="17"/>
  <c r="L481" i="17"/>
  <c r="J480" i="17"/>
  <c r="O480" i="17"/>
  <c r="L480" i="17"/>
  <c r="J479" i="17"/>
  <c r="Q479" i="17"/>
  <c r="O479" i="17"/>
  <c r="M479" i="17"/>
  <c r="L479" i="17"/>
  <c r="J478" i="17"/>
  <c r="O478" i="17"/>
  <c r="L478" i="17"/>
  <c r="J477" i="17"/>
  <c r="Q477" i="17"/>
  <c r="O477" i="17"/>
  <c r="M477" i="17"/>
  <c r="L477" i="17"/>
  <c r="J476" i="17"/>
  <c r="O476" i="17"/>
  <c r="L476" i="17"/>
  <c r="J475" i="17"/>
  <c r="Q475" i="17"/>
  <c r="O475" i="17"/>
  <c r="M475" i="17"/>
  <c r="L475" i="17"/>
  <c r="J474" i="17"/>
  <c r="O474" i="17"/>
  <c r="L474" i="17"/>
  <c r="J473" i="17"/>
  <c r="Q473" i="17"/>
  <c r="O473" i="17"/>
  <c r="M473" i="17"/>
  <c r="L473" i="17"/>
  <c r="J472" i="17"/>
  <c r="O472" i="17"/>
  <c r="L472" i="17"/>
  <c r="J471" i="17"/>
  <c r="Q471" i="17"/>
  <c r="O471" i="17"/>
  <c r="M471" i="17"/>
  <c r="L471" i="17"/>
  <c r="J469" i="17"/>
  <c r="O469" i="17"/>
  <c r="L469" i="17"/>
  <c r="J468" i="17"/>
  <c r="Q468" i="17"/>
  <c r="O468" i="17"/>
  <c r="M468" i="17"/>
  <c r="L468" i="17"/>
  <c r="J467" i="17"/>
  <c r="O467" i="17"/>
  <c r="L467" i="17"/>
  <c r="J466" i="17"/>
  <c r="Q466" i="17"/>
  <c r="O466" i="17"/>
  <c r="M466" i="17"/>
  <c r="L466" i="17"/>
  <c r="J465" i="17"/>
  <c r="O465" i="17"/>
  <c r="L465" i="17"/>
  <c r="J464" i="17"/>
  <c r="Q464" i="17"/>
  <c r="O464" i="17"/>
  <c r="M464" i="17"/>
  <c r="L464" i="17"/>
  <c r="J463" i="17"/>
  <c r="O463" i="17"/>
  <c r="L463" i="17"/>
  <c r="J462" i="17"/>
  <c r="Q462" i="17"/>
  <c r="O462" i="17"/>
  <c r="M462" i="17"/>
  <c r="L462" i="17"/>
  <c r="J461" i="17"/>
  <c r="O461" i="17"/>
  <c r="L461" i="17"/>
  <c r="J460" i="17"/>
  <c r="Q460" i="17"/>
  <c r="O460" i="17"/>
  <c r="M460" i="17"/>
  <c r="L460" i="17"/>
  <c r="J459" i="17"/>
  <c r="O459" i="17"/>
  <c r="L459" i="17"/>
  <c r="J455" i="17"/>
  <c r="Q455" i="17"/>
  <c r="O455" i="17"/>
  <c r="M455" i="17"/>
  <c r="L455" i="17"/>
  <c r="J454" i="17"/>
  <c r="O454" i="17"/>
  <c r="L454" i="17"/>
  <c r="J453" i="17"/>
  <c r="Q453" i="17"/>
  <c r="O453" i="17"/>
  <c r="M453" i="17"/>
  <c r="L453" i="17"/>
  <c r="J452" i="17"/>
  <c r="O452" i="17"/>
  <c r="L452" i="17"/>
  <c r="J451" i="17"/>
  <c r="Q451" i="17"/>
  <c r="O451" i="17"/>
  <c r="M451" i="17"/>
  <c r="L451" i="17"/>
  <c r="J450" i="17"/>
  <c r="O450" i="17"/>
  <c r="L450" i="17"/>
  <c r="J449" i="17"/>
  <c r="Q449" i="17"/>
  <c r="O449" i="17"/>
  <c r="M449" i="17"/>
  <c r="L449" i="17"/>
  <c r="J448" i="17"/>
  <c r="O448" i="17"/>
  <c r="L448" i="17"/>
  <c r="J447" i="17"/>
  <c r="Q447" i="17"/>
  <c r="O447" i="17"/>
  <c r="M447" i="17"/>
  <c r="L447" i="17"/>
  <c r="J446" i="17"/>
  <c r="O446" i="17"/>
  <c r="L446" i="17"/>
  <c r="J445" i="17"/>
  <c r="Q445" i="17"/>
  <c r="O445" i="17"/>
  <c r="M445" i="17"/>
  <c r="L445" i="17"/>
  <c r="J444" i="17"/>
  <c r="O444" i="17"/>
  <c r="L444" i="17"/>
  <c r="J443" i="17"/>
  <c r="Q443" i="17"/>
  <c r="O443" i="17"/>
  <c r="M443" i="17"/>
  <c r="L443" i="17"/>
  <c r="J442" i="17"/>
  <c r="O442" i="17"/>
  <c r="L442" i="17"/>
  <c r="J441" i="17"/>
  <c r="Q441" i="17"/>
  <c r="O441" i="17"/>
  <c r="M441" i="17"/>
  <c r="L441" i="17"/>
  <c r="J440" i="17"/>
  <c r="O440" i="17"/>
  <c r="L440" i="17"/>
  <c r="J439" i="17"/>
  <c r="Q439" i="17"/>
  <c r="O439" i="17"/>
  <c r="M439" i="17"/>
  <c r="L439" i="17"/>
  <c r="J438" i="17"/>
  <c r="O438" i="17"/>
  <c r="L438" i="17"/>
  <c r="J437" i="17"/>
  <c r="Q437" i="17"/>
  <c r="O437" i="17"/>
  <c r="M437" i="17"/>
  <c r="L437" i="17"/>
  <c r="J436" i="17"/>
  <c r="O436" i="17"/>
  <c r="L436" i="17"/>
  <c r="J435" i="17"/>
  <c r="Q435" i="17"/>
  <c r="O435" i="17"/>
  <c r="M435" i="17"/>
  <c r="L435" i="17"/>
  <c r="J432" i="17"/>
  <c r="O432" i="17"/>
  <c r="L432" i="17"/>
  <c r="J431" i="17"/>
  <c r="Q431" i="17"/>
  <c r="O431" i="17"/>
  <c r="M431" i="17"/>
  <c r="L431" i="17"/>
  <c r="J430" i="17"/>
  <c r="O430" i="17"/>
  <c r="L430" i="17"/>
  <c r="J429" i="17"/>
  <c r="Q429" i="17"/>
  <c r="O429" i="17"/>
  <c r="M429" i="17"/>
  <c r="L429" i="17"/>
  <c r="J428" i="17"/>
  <c r="O428" i="17"/>
  <c r="L428" i="17"/>
  <c r="J427" i="17"/>
  <c r="Q427" i="17"/>
  <c r="O427" i="17"/>
  <c r="M427" i="17"/>
  <c r="L427" i="17"/>
  <c r="J426" i="17"/>
  <c r="O426" i="17"/>
  <c r="L426" i="17"/>
  <c r="J425" i="17"/>
  <c r="Q425" i="17"/>
  <c r="O425" i="17"/>
  <c r="M425" i="17"/>
  <c r="L425" i="17"/>
  <c r="J424" i="17"/>
  <c r="O424" i="17"/>
  <c r="L424" i="17"/>
  <c r="J423" i="17"/>
  <c r="Q423" i="17"/>
  <c r="O423" i="17"/>
  <c r="M423" i="17"/>
  <c r="L423" i="17"/>
  <c r="J422" i="17"/>
  <c r="O422" i="17"/>
  <c r="L422" i="17"/>
  <c r="J421" i="17"/>
  <c r="Q421" i="17"/>
  <c r="O421" i="17"/>
  <c r="M421" i="17"/>
  <c r="L421" i="17"/>
  <c r="J420" i="17"/>
  <c r="O420" i="17"/>
  <c r="L420" i="17"/>
  <c r="J419" i="17"/>
  <c r="Q419" i="17"/>
  <c r="O419" i="17"/>
  <c r="M419" i="17"/>
  <c r="L419" i="17"/>
  <c r="J418" i="17"/>
  <c r="O418" i="17"/>
  <c r="L418" i="17"/>
  <c r="J417" i="17"/>
  <c r="Q417" i="17"/>
  <c r="O417" i="17"/>
  <c r="M417" i="17"/>
  <c r="L417" i="17"/>
  <c r="J416" i="17"/>
  <c r="O416" i="17"/>
  <c r="L416" i="17"/>
  <c r="J415" i="17"/>
  <c r="Q415" i="17"/>
  <c r="O415" i="17"/>
  <c r="M415" i="17"/>
  <c r="L415" i="17"/>
  <c r="J414" i="17"/>
  <c r="O414" i="17"/>
  <c r="L414" i="17"/>
  <c r="J413" i="17"/>
  <c r="Q413" i="17"/>
  <c r="O413" i="17"/>
  <c r="M413" i="17"/>
  <c r="L413" i="17"/>
  <c r="J412" i="17"/>
  <c r="O412" i="17"/>
  <c r="L412" i="17"/>
  <c r="J411" i="17"/>
  <c r="Q411" i="17"/>
  <c r="O411" i="17"/>
  <c r="M411" i="17"/>
  <c r="L411" i="17"/>
  <c r="J410" i="17"/>
  <c r="O410" i="17"/>
  <c r="L410" i="17"/>
  <c r="J409" i="17"/>
  <c r="Q409" i="17"/>
  <c r="O409" i="17"/>
  <c r="M409" i="17"/>
  <c r="L409" i="17"/>
  <c r="J408" i="17"/>
  <c r="O408" i="17"/>
  <c r="L408" i="17"/>
  <c r="J407" i="17"/>
  <c r="Q407" i="17"/>
  <c r="O407" i="17"/>
  <c r="M407" i="17"/>
  <c r="L407" i="17"/>
  <c r="J404" i="17"/>
  <c r="O404" i="17"/>
  <c r="L404" i="17"/>
  <c r="J403" i="17"/>
  <c r="Q403" i="17"/>
  <c r="O403" i="17"/>
  <c r="M403" i="17"/>
  <c r="L403" i="17"/>
  <c r="J402" i="17"/>
  <c r="O402" i="17"/>
  <c r="L402" i="17"/>
  <c r="J401" i="17"/>
  <c r="Q401" i="17"/>
  <c r="O401" i="17"/>
  <c r="M401" i="17"/>
  <c r="L401" i="17"/>
  <c r="J400" i="17"/>
  <c r="O400" i="17"/>
  <c r="L400" i="17"/>
  <c r="J399" i="17"/>
  <c r="Q399" i="17"/>
  <c r="O399" i="17"/>
  <c r="M399" i="17"/>
  <c r="L399" i="17"/>
  <c r="J398" i="17"/>
  <c r="O398" i="17"/>
  <c r="L398" i="17"/>
  <c r="J397" i="17"/>
  <c r="Q397" i="17"/>
  <c r="O397" i="17"/>
  <c r="M397" i="17"/>
  <c r="L397" i="17"/>
  <c r="J396" i="17"/>
  <c r="O396" i="17"/>
  <c r="L396" i="17"/>
  <c r="J395" i="17"/>
  <c r="Q395" i="17"/>
  <c r="O395" i="17"/>
  <c r="M395" i="17"/>
  <c r="L395" i="17"/>
  <c r="J394" i="17"/>
  <c r="O394" i="17"/>
  <c r="L394" i="17"/>
  <c r="J393" i="17"/>
  <c r="Q393" i="17"/>
  <c r="O393" i="17"/>
  <c r="M393" i="17"/>
  <c r="L393" i="17"/>
  <c r="J392" i="17"/>
  <c r="O392" i="17"/>
  <c r="L392" i="17"/>
  <c r="J391" i="17"/>
  <c r="Q391" i="17"/>
  <c r="O391" i="17"/>
  <c r="M391" i="17"/>
  <c r="L391" i="17"/>
  <c r="J389" i="17"/>
  <c r="O389" i="17"/>
  <c r="L389" i="17"/>
  <c r="J388" i="17"/>
  <c r="Q388" i="17"/>
  <c r="O388" i="17"/>
  <c r="M388" i="17"/>
  <c r="L388" i="17"/>
  <c r="J387" i="17"/>
  <c r="O387" i="17"/>
  <c r="L387" i="17"/>
  <c r="J386" i="17"/>
  <c r="Q386" i="17"/>
  <c r="O386" i="17"/>
  <c r="M386" i="17"/>
  <c r="L386" i="17"/>
  <c r="J385" i="17"/>
  <c r="O385" i="17"/>
  <c r="L385" i="17"/>
  <c r="J384" i="17"/>
  <c r="Q384" i="17"/>
  <c r="O384" i="17"/>
  <c r="M384" i="17"/>
  <c r="L384" i="17"/>
  <c r="J383" i="17"/>
  <c r="O383" i="17"/>
  <c r="L383" i="17"/>
  <c r="J382" i="17"/>
  <c r="Q382" i="17"/>
  <c r="O382" i="17"/>
  <c r="M382" i="17"/>
  <c r="L382" i="17"/>
  <c r="J381" i="17"/>
  <c r="O381" i="17"/>
  <c r="L381" i="17"/>
  <c r="J380" i="17"/>
  <c r="Q380" i="17"/>
  <c r="O380" i="17"/>
  <c r="M380" i="17"/>
  <c r="L380" i="17"/>
  <c r="J379" i="17"/>
  <c r="O379" i="17"/>
  <c r="L379" i="17"/>
  <c r="J375" i="17"/>
  <c r="Q375" i="17"/>
  <c r="O375" i="17"/>
  <c r="M375" i="17"/>
  <c r="L375" i="17"/>
  <c r="J374" i="17"/>
  <c r="O374" i="17"/>
  <c r="L374" i="17"/>
  <c r="J373" i="17"/>
  <c r="Q373" i="17"/>
  <c r="O373" i="17"/>
  <c r="M373" i="17"/>
  <c r="L373" i="17"/>
  <c r="J372" i="17"/>
  <c r="O372" i="17"/>
  <c r="L372" i="17"/>
  <c r="J371" i="17"/>
  <c r="Q371" i="17"/>
  <c r="O371" i="17"/>
  <c r="M371" i="17"/>
  <c r="L371" i="17"/>
  <c r="J370" i="17"/>
  <c r="O370" i="17"/>
  <c r="L370" i="17"/>
  <c r="J369" i="17"/>
  <c r="Q369" i="17"/>
  <c r="O369" i="17"/>
  <c r="M369" i="17"/>
  <c r="L369" i="17"/>
  <c r="J368" i="17"/>
  <c r="O368" i="17"/>
  <c r="L368" i="17"/>
  <c r="J367" i="17"/>
  <c r="Q367" i="17"/>
  <c r="O367" i="17"/>
  <c r="M367" i="17"/>
  <c r="L367" i="17"/>
  <c r="J366" i="17"/>
  <c r="O366" i="17"/>
  <c r="L366" i="17"/>
  <c r="J365" i="17"/>
  <c r="Q365" i="17"/>
  <c r="O365" i="17"/>
  <c r="M365" i="17"/>
  <c r="L365" i="17"/>
  <c r="J364" i="17"/>
  <c r="O364" i="17"/>
  <c r="L364" i="17"/>
  <c r="J363" i="17"/>
  <c r="Q363" i="17"/>
  <c r="O363" i="17"/>
  <c r="M363" i="17"/>
  <c r="L363" i="17"/>
  <c r="J362" i="17"/>
  <c r="O362" i="17"/>
  <c r="L362" i="17"/>
  <c r="J361" i="17"/>
  <c r="Q361" i="17"/>
  <c r="O361" i="17"/>
  <c r="M361" i="17"/>
  <c r="L361" i="17"/>
  <c r="J360" i="17"/>
  <c r="O360" i="17"/>
  <c r="L360" i="17"/>
  <c r="J359" i="17"/>
  <c r="Q359" i="17"/>
  <c r="O359" i="17"/>
  <c r="M359" i="17"/>
  <c r="L359" i="17"/>
  <c r="J358" i="17"/>
  <c r="O358" i="17"/>
  <c r="L358" i="17"/>
  <c r="J357" i="17"/>
  <c r="Q357" i="17"/>
  <c r="O357" i="17"/>
  <c r="M357" i="17"/>
  <c r="L357" i="17"/>
  <c r="J356" i="17"/>
  <c r="O356" i="17"/>
  <c r="L356" i="17"/>
  <c r="J355" i="17"/>
  <c r="Q355" i="17"/>
  <c r="O355" i="17"/>
  <c r="M355" i="17"/>
  <c r="L355" i="17"/>
  <c r="J352" i="17"/>
  <c r="O352" i="17"/>
  <c r="L352" i="17"/>
  <c r="J351" i="17"/>
  <c r="Q351" i="17"/>
  <c r="O351" i="17"/>
  <c r="M351" i="17"/>
  <c r="L351" i="17"/>
  <c r="J350" i="17"/>
  <c r="O350" i="17"/>
  <c r="L350" i="17"/>
  <c r="J349" i="17"/>
  <c r="Q349" i="17"/>
  <c r="O349" i="17"/>
  <c r="M349" i="17"/>
  <c r="L349" i="17"/>
  <c r="J348" i="17"/>
  <c r="O348" i="17"/>
  <c r="L348" i="17"/>
  <c r="J347" i="17"/>
  <c r="Q347" i="17"/>
  <c r="O347" i="17"/>
  <c r="M347" i="17"/>
  <c r="L347" i="17"/>
  <c r="J346" i="17"/>
  <c r="O346" i="17"/>
  <c r="L346" i="17"/>
  <c r="J345" i="17"/>
  <c r="Q345" i="17"/>
  <c r="O345" i="17"/>
  <c r="M345" i="17"/>
  <c r="L345" i="17"/>
  <c r="J344" i="17"/>
  <c r="O344" i="17"/>
  <c r="L344" i="17"/>
  <c r="J343" i="17"/>
  <c r="Q343" i="17"/>
  <c r="O343" i="17"/>
  <c r="M343" i="17"/>
  <c r="L343" i="17"/>
  <c r="J342" i="17"/>
  <c r="O342" i="17"/>
  <c r="L342" i="17"/>
  <c r="J341" i="17"/>
  <c r="Q341" i="17"/>
  <c r="O341" i="17"/>
  <c r="M341" i="17"/>
  <c r="L341" i="17"/>
  <c r="J340" i="17"/>
  <c r="O340" i="17"/>
  <c r="L340" i="17"/>
  <c r="J339" i="17"/>
  <c r="Q339" i="17"/>
  <c r="O339" i="17"/>
  <c r="M339" i="17"/>
  <c r="L339" i="17"/>
  <c r="J338" i="17"/>
  <c r="O338" i="17"/>
  <c r="L338" i="17"/>
  <c r="J337" i="17"/>
  <c r="Q337" i="17"/>
  <c r="O337" i="17"/>
  <c r="M337" i="17"/>
  <c r="L337" i="17"/>
  <c r="J336" i="17"/>
  <c r="O336" i="17"/>
  <c r="L336" i="17"/>
  <c r="J335" i="17"/>
  <c r="Q335" i="17"/>
  <c r="O335" i="17"/>
  <c r="M335" i="17"/>
  <c r="L335" i="17"/>
  <c r="J334" i="17"/>
  <c r="O334" i="17"/>
  <c r="L334" i="17"/>
  <c r="J333" i="17"/>
  <c r="Q333" i="17"/>
  <c r="O333" i="17"/>
  <c r="M333" i="17"/>
  <c r="L333" i="17"/>
  <c r="J332" i="17"/>
  <c r="M332" i="17"/>
  <c r="O332" i="17"/>
  <c r="L332" i="17"/>
  <c r="J331" i="17"/>
  <c r="Q331" i="17"/>
  <c r="O331" i="17"/>
  <c r="M331" i="17"/>
  <c r="L331" i="17"/>
  <c r="J330" i="17"/>
  <c r="O330" i="17"/>
  <c r="L330" i="17"/>
  <c r="J329" i="17"/>
  <c r="Q329" i="17"/>
  <c r="O329" i="17"/>
  <c r="M329" i="17"/>
  <c r="L329" i="17"/>
  <c r="J328" i="17"/>
  <c r="M328" i="17"/>
  <c r="O328" i="17"/>
  <c r="L328" i="17"/>
  <c r="J327" i="17"/>
  <c r="Q327" i="17"/>
  <c r="O327" i="17"/>
  <c r="M327" i="17"/>
  <c r="L327" i="17"/>
  <c r="J324" i="17"/>
  <c r="O324" i="17"/>
  <c r="L324" i="17"/>
  <c r="J323" i="17"/>
  <c r="Q323" i="17"/>
  <c r="O323" i="17"/>
  <c r="M323" i="17"/>
  <c r="L323" i="17"/>
  <c r="J322" i="17"/>
  <c r="M322" i="17"/>
  <c r="O322" i="17"/>
  <c r="L322" i="17"/>
  <c r="J321" i="17"/>
  <c r="Q321" i="17"/>
  <c r="O321" i="17"/>
  <c r="M321" i="17"/>
  <c r="L321" i="17"/>
  <c r="J320" i="17"/>
  <c r="O320" i="17"/>
  <c r="L320" i="17"/>
  <c r="J319" i="17"/>
  <c r="Q319" i="17"/>
  <c r="O319" i="17"/>
  <c r="M319" i="17"/>
  <c r="L319" i="17"/>
  <c r="J318" i="17"/>
  <c r="M318" i="17"/>
  <c r="O318" i="17"/>
  <c r="L318" i="17"/>
  <c r="J317" i="17"/>
  <c r="Q317" i="17"/>
  <c r="O317" i="17"/>
  <c r="M317" i="17"/>
  <c r="L317" i="17"/>
  <c r="J316" i="17"/>
  <c r="O316" i="17"/>
  <c r="L316" i="17"/>
  <c r="J315" i="17"/>
  <c r="Q315" i="17"/>
  <c r="O315" i="17"/>
  <c r="M315" i="17"/>
  <c r="L315" i="17"/>
  <c r="J314" i="17"/>
  <c r="M314" i="17"/>
  <c r="O314" i="17"/>
  <c r="L314" i="17"/>
  <c r="J313" i="17"/>
  <c r="Q313" i="17"/>
  <c r="O313" i="17"/>
  <c r="M313" i="17"/>
  <c r="L313" i="17"/>
  <c r="J312" i="17"/>
  <c r="O312" i="17"/>
  <c r="L312" i="17"/>
  <c r="J311" i="17"/>
  <c r="Q311" i="17"/>
  <c r="O311" i="17"/>
  <c r="M311" i="17"/>
  <c r="L311" i="17"/>
  <c r="J309" i="17"/>
  <c r="M309" i="17"/>
  <c r="O309" i="17"/>
  <c r="L309" i="17"/>
  <c r="J308" i="17"/>
  <c r="Q308" i="17"/>
  <c r="O308" i="17"/>
  <c r="M308" i="17"/>
  <c r="L308" i="17"/>
  <c r="J307" i="17"/>
  <c r="O307" i="17"/>
  <c r="L307" i="17"/>
  <c r="J306" i="17"/>
  <c r="Q306" i="17"/>
  <c r="O306" i="17"/>
  <c r="M306" i="17"/>
  <c r="L306" i="17"/>
  <c r="J305" i="17"/>
  <c r="M305" i="17"/>
  <c r="O305" i="17"/>
  <c r="L305" i="17"/>
  <c r="J304" i="17"/>
  <c r="Q304" i="17"/>
  <c r="O304" i="17"/>
  <c r="M304" i="17"/>
  <c r="L304" i="17"/>
  <c r="J303" i="17"/>
  <c r="O303" i="17"/>
  <c r="L303" i="17"/>
  <c r="J302" i="17"/>
  <c r="Q302" i="17"/>
  <c r="O302" i="17"/>
  <c r="M302" i="17"/>
  <c r="L302" i="17"/>
  <c r="J301" i="17"/>
  <c r="M301" i="17"/>
  <c r="O301" i="17"/>
  <c r="L301" i="17"/>
  <c r="J300" i="17"/>
  <c r="Q300" i="17"/>
  <c r="O300" i="17"/>
  <c r="M300" i="17"/>
  <c r="L300" i="17"/>
  <c r="J299" i="17"/>
  <c r="O299" i="17"/>
  <c r="L299" i="17"/>
  <c r="J295" i="17"/>
  <c r="Q295" i="17"/>
  <c r="O295" i="17"/>
  <c r="M295" i="17"/>
  <c r="L295" i="17"/>
  <c r="J294" i="17"/>
  <c r="M294" i="17"/>
  <c r="O294" i="17"/>
  <c r="L294" i="17"/>
  <c r="J293" i="17"/>
  <c r="Q293" i="17"/>
  <c r="O293" i="17"/>
  <c r="M293" i="17"/>
  <c r="L293" i="17"/>
  <c r="J292" i="17"/>
  <c r="O292" i="17"/>
  <c r="L292" i="17"/>
  <c r="J291" i="17"/>
  <c r="Q291" i="17"/>
  <c r="O291" i="17"/>
  <c r="M291" i="17"/>
  <c r="L291" i="17"/>
  <c r="J290" i="17"/>
  <c r="M290" i="17"/>
  <c r="O290" i="17"/>
  <c r="L290" i="17"/>
  <c r="J289" i="17"/>
  <c r="Q289" i="17"/>
  <c r="O289" i="17"/>
  <c r="M289" i="17"/>
  <c r="L289" i="17"/>
  <c r="J288" i="17"/>
  <c r="O288" i="17"/>
  <c r="L288" i="17"/>
  <c r="J287" i="17"/>
  <c r="Q287" i="17"/>
  <c r="O287" i="17"/>
  <c r="M287" i="17"/>
  <c r="L287" i="17"/>
  <c r="J286" i="17"/>
  <c r="M286" i="17"/>
  <c r="O286" i="17"/>
  <c r="L286" i="17"/>
  <c r="J285" i="17"/>
  <c r="Q285" i="17"/>
  <c r="O285" i="17"/>
  <c r="M285" i="17"/>
  <c r="L285" i="17"/>
  <c r="J284" i="17"/>
  <c r="O284" i="17"/>
  <c r="L284" i="17"/>
  <c r="J283" i="17"/>
  <c r="Q283" i="17"/>
  <c r="O283" i="17"/>
  <c r="M283" i="17"/>
  <c r="L283" i="17"/>
  <c r="J282" i="17"/>
  <c r="M282" i="17"/>
  <c r="O282" i="17"/>
  <c r="L282" i="17"/>
  <c r="J281" i="17"/>
  <c r="Q281" i="17"/>
  <c r="O281" i="17"/>
  <c r="M281" i="17"/>
  <c r="L281" i="17"/>
  <c r="J280" i="17"/>
  <c r="O280" i="17"/>
  <c r="L280" i="17"/>
  <c r="J279" i="17"/>
  <c r="Q279" i="17"/>
  <c r="O279" i="17"/>
  <c r="M279" i="17"/>
  <c r="L279" i="17"/>
  <c r="J278" i="17"/>
  <c r="M278" i="17"/>
  <c r="O278" i="17"/>
  <c r="L278" i="17"/>
  <c r="J277" i="17"/>
  <c r="Q277" i="17"/>
  <c r="O277" i="17"/>
  <c r="M277" i="17"/>
  <c r="L277" i="17"/>
  <c r="J276" i="17"/>
  <c r="O276" i="17"/>
  <c r="L276" i="17"/>
  <c r="J275" i="17"/>
  <c r="Q275" i="17"/>
  <c r="O275" i="17"/>
  <c r="M275" i="17"/>
  <c r="L275" i="17"/>
  <c r="J272" i="17"/>
  <c r="M272" i="17"/>
  <c r="O272" i="17"/>
  <c r="L272" i="17"/>
  <c r="J271" i="17"/>
  <c r="Q271" i="17"/>
  <c r="O271" i="17"/>
  <c r="M271" i="17"/>
  <c r="L271" i="17"/>
  <c r="J270" i="17"/>
  <c r="O270" i="17"/>
  <c r="L270" i="17"/>
  <c r="J269" i="17"/>
  <c r="Q269" i="17"/>
  <c r="O269" i="17"/>
  <c r="M269" i="17"/>
  <c r="L269" i="17"/>
  <c r="J268" i="17"/>
  <c r="M268" i="17"/>
  <c r="O268" i="17"/>
  <c r="L268" i="17"/>
  <c r="J267" i="17"/>
  <c r="Q267" i="17"/>
  <c r="O267" i="17"/>
  <c r="M267" i="17"/>
  <c r="L267" i="17"/>
  <c r="J266" i="17"/>
  <c r="O266" i="17"/>
  <c r="L266" i="17"/>
  <c r="J265" i="17"/>
  <c r="Q265" i="17"/>
  <c r="O265" i="17"/>
  <c r="M265" i="17"/>
  <c r="L265" i="17"/>
  <c r="J264" i="17"/>
  <c r="M264" i="17"/>
  <c r="O264" i="17"/>
  <c r="L264" i="17"/>
  <c r="J263" i="17"/>
  <c r="Q263" i="17"/>
  <c r="O263" i="17"/>
  <c r="M263" i="17"/>
  <c r="L263" i="17"/>
  <c r="J262" i="17"/>
  <c r="O262" i="17"/>
  <c r="L262" i="17"/>
  <c r="J261" i="17"/>
  <c r="Q261" i="17"/>
  <c r="O261" i="17"/>
  <c r="M261" i="17"/>
  <c r="L261" i="17"/>
  <c r="J260" i="17"/>
  <c r="M260" i="17"/>
  <c r="O260" i="17"/>
  <c r="L260" i="17"/>
  <c r="J259" i="17"/>
  <c r="Q259" i="17"/>
  <c r="O259" i="17"/>
  <c r="M259" i="17"/>
  <c r="L259" i="17"/>
  <c r="J258" i="17"/>
  <c r="O258" i="17"/>
  <c r="L258" i="17"/>
  <c r="J257" i="17"/>
  <c r="Q257" i="17"/>
  <c r="O257" i="17"/>
  <c r="M257" i="17"/>
  <c r="L257" i="17"/>
  <c r="J256" i="17"/>
  <c r="M256" i="17"/>
  <c r="O256" i="17"/>
  <c r="L256" i="17"/>
  <c r="J255" i="17"/>
  <c r="Q255" i="17"/>
  <c r="O255" i="17"/>
  <c r="M255" i="17"/>
  <c r="L255" i="17"/>
  <c r="J254" i="17"/>
  <c r="O254" i="17"/>
  <c r="L254" i="17"/>
  <c r="J253" i="17"/>
  <c r="Q253" i="17"/>
  <c r="O253" i="17"/>
  <c r="M253" i="17"/>
  <c r="L253" i="17"/>
  <c r="J252" i="17"/>
  <c r="M252" i="17"/>
  <c r="O252" i="17"/>
  <c r="L252" i="17"/>
  <c r="J251" i="17"/>
  <c r="Q251" i="17"/>
  <c r="O251" i="17"/>
  <c r="M251" i="17"/>
  <c r="L251" i="17"/>
  <c r="J250" i="17"/>
  <c r="O250" i="17"/>
  <c r="L250" i="17"/>
  <c r="J249" i="17"/>
  <c r="Q249" i="17"/>
  <c r="O249" i="17"/>
  <c r="M249" i="17"/>
  <c r="L249" i="17"/>
  <c r="J248" i="17"/>
  <c r="M248" i="17"/>
  <c r="O248" i="17"/>
  <c r="L248" i="17"/>
  <c r="J247" i="17"/>
  <c r="Q247" i="17"/>
  <c r="O247" i="17"/>
  <c r="M247" i="17"/>
  <c r="L247" i="17"/>
  <c r="J244" i="17"/>
  <c r="O244" i="17"/>
  <c r="L244" i="17"/>
  <c r="J243" i="17"/>
  <c r="Q243" i="17"/>
  <c r="O243" i="17"/>
  <c r="M243" i="17"/>
  <c r="L243" i="17"/>
  <c r="J242" i="17"/>
  <c r="M242" i="17"/>
  <c r="O242" i="17"/>
  <c r="L242" i="17"/>
  <c r="J241" i="17"/>
  <c r="Q241" i="17"/>
  <c r="O241" i="17"/>
  <c r="M241" i="17"/>
  <c r="L241" i="17"/>
  <c r="J240" i="17"/>
  <c r="O240" i="17"/>
  <c r="L240" i="17"/>
  <c r="J239" i="17"/>
  <c r="Q239" i="17"/>
  <c r="O239" i="17"/>
  <c r="M239" i="17"/>
  <c r="L239" i="17"/>
  <c r="J238" i="17"/>
  <c r="M238" i="17"/>
  <c r="O238" i="17"/>
  <c r="L238" i="17"/>
  <c r="J237" i="17"/>
  <c r="Q237" i="17"/>
  <c r="O237" i="17"/>
  <c r="M237" i="17"/>
  <c r="L237" i="17"/>
  <c r="J236" i="17"/>
  <c r="O236" i="17"/>
  <c r="L236" i="17"/>
  <c r="J235" i="17"/>
  <c r="Q235" i="17"/>
  <c r="O235" i="17"/>
  <c r="M235" i="17"/>
  <c r="L235" i="17"/>
  <c r="J234" i="17"/>
  <c r="M234" i="17"/>
  <c r="O234" i="17"/>
  <c r="L234" i="17"/>
  <c r="J233" i="17"/>
  <c r="Q233" i="17"/>
  <c r="O233" i="17"/>
  <c r="M233" i="17"/>
  <c r="L233" i="17"/>
  <c r="J232" i="17"/>
  <c r="O232" i="17"/>
  <c r="L232" i="17"/>
  <c r="J231" i="17"/>
  <c r="Q231" i="17"/>
  <c r="O231" i="17"/>
  <c r="M231" i="17"/>
  <c r="L231" i="17"/>
  <c r="J229" i="17"/>
  <c r="M229" i="17"/>
  <c r="O229" i="17"/>
  <c r="L229" i="17"/>
  <c r="J228" i="17"/>
  <c r="Q228" i="17"/>
  <c r="O228" i="17"/>
  <c r="M228" i="17"/>
  <c r="L228" i="17"/>
  <c r="J227" i="17"/>
  <c r="O227" i="17"/>
  <c r="L227" i="17"/>
  <c r="J226" i="17"/>
  <c r="Q226" i="17"/>
  <c r="O226" i="17"/>
  <c r="M226" i="17"/>
  <c r="L226" i="17"/>
  <c r="J225" i="17"/>
  <c r="M225" i="17"/>
  <c r="O225" i="17"/>
  <c r="L225" i="17"/>
  <c r="J224" i="17"/>
  <c r="Q224" i="17"/>
  <c r="O224" i="17"/>
  <c r="M224" i="17"/>
  <c r="L224" i="17"/>
  <c r="J223" i="17"/>
  <c r="O223" i="17"/>
  <c r="L223" i="17"/>
  <c r="J222" i="17"/>
  <c r="Q222" i="17"/>
  <c r="O222" i="17"/>
  <c r="M222" i="17"/>
  <c r="L222" i="17"/>
  <c r="J221" i="17"/>
  <c r="M221" i="17"/>
  <c r="O221" i="17"/>
  <c r="L221" i="17"/>
  <c r="J220" i="17"/>
  <c r="Q220" i="17"/>
  <c r="O220" i="17"/>
  <c r="M220" i="17"/>
  <c r="L220" i="17"/>
  <c r="J219" i="17"/>
  <c r="O219" i="17"/>
  <c r="L219" i="17"/>
  <c r="J216" i="17"/>
  <c r="Q216" i="17"/>
  <c r="O216" i="17"/>
  <c r="M216" i="17"/>
  <c r="L216" i="17"/>
  <c r="J214" i="17"/>
  <c r="M214" i="17"/>
  <c r="O214" i="17"/>
  <c r="L214" i="17"/>
  <c r="J213" i="17"/>
  <c r="Q213" i="17"/>
  <c r="O213" i="17"/>
  <c r="M213" i="17"/>
  <c r="L213" i="17"/>
  <c r="J212" i="17"/>
  <c r="O212" i="17"/>
  <c r="L212" i="17"/>
  <c r="J211" i="17"/>
  <c r="Q211" i="17"/>
  <c r="O211" i="17"/>
  <c r="M211" i="17"/>
  <c r="L211" i="17"/>
  <c r="J210" i="17"/>
  <c r="M210" i="17"/>
  <c r="O210" i="17"/>
  <c r="L210" i="17"/>
  <c r="J209" i="17"/>
  <c r="Q209" i="17"/>
  <c r="O209" i="17"/>
  <c r="M209" i="17"/>
  <c r="L209" i="17"/>
  <c r="J208" i="17"/>
  <c r="O208" i="17"/>
  <c r="L208" i="17"/>
  <c r="J207" i="17"/>
  <c r="Q207" i="17"/>
  <c r="O207" i="17"/>
  <c r="M207" i="17"/>
  <c r="L207" i="17"/>
  <c r="J206" i="17"/>
  <c r="M206" i="17"/>
  <c r="O206" i="17"/>
  <c r="L206" i="17"/>
  <c r="J205" i="17"/>
  <c r="Q205" i="17"/>
  <c r="O205" i="17"/>
  <c r="M205" i="17"/>
  <c r="L205" i="17"/>
  <c r="J204" i="17"/>
  <c r="O204" i="17"/>
  <c r="L204" i="17"/>
  <c r="J203" i="17"/>
  <c r="Q203" i="17"/>
  <c r="O203" i="17"/>
  <c r="M203" i="17"/>
  <c r="L203" i="17"/>
  <c r="J202" i="17"/>
  <c r="M202" i="17"/>
  <c r="O202" i="17"/>
  <c r="L202" i="17"/>
  <c r="J201" i="17"/>
  <c r="Q201" i="17"/>
  <c r="O201" i="17"/>
  <c r="M201" i="17"/>
  <c r="L201" i="17"/>
  <c r="J200" i="17"/>
  <c r="O200" i="17"/>
  <c r="L200" i="17"/>
  <c r="J199" i="17"/>
  <c r="Q199" i="17"/>
  <c r="O199" i="17"/>
  <c r="M199" i="17"/>
  <c r="L199" i="17"/>
  <c r="J198" i="17"/>
  <c r="M198" i="17"/>
  <c r="O198" i="17"/>
  <c r="L198" i="17"/>
  <c r="J197" i="17"/>
  <c r="Q197" i="17"/>
  <c r="O197" i="17"/>
  <c r="M197" i="17"/>
  <c r="L197" i="17"/>
  <c r="J196" i="17"/>
  <c r="O196" i="17"/>
  <c r="L196" i="17"/>
  <c r="J195" i="17"/>
  <c r="Q195" i="17"/>
  <c r="O195" i="17"/>
  <c r="M195" i="17"/>
  <c r="L195" i="17"/>
  <c r="J194" i="17"/>
  <c r="M194" i="17"/>
  <c r="O194" i="17"/>
  <c r="L194" i="17"/>
  <c r="J193" i="17"/>
  <c r="Q193" i="17"/>
  <c r="O193" i="17"/>
  <c r="M193" i="17"/>
  <c r="L193" i="17"/>
  <c r="J190" i="17"/>
  <c r="O190" i="17"/>
  <c r="L190" i="17"/>
  <c r="J189" i="17"/>
  <c r="Q189" i="17"/>
  <c r="O189" i="17"/>
  <c r="M189" i="17"/>
  <c r="L189" i="17"/>
  <c r="J188" i="17"/>
  <c r="M188" i="17"/>
  <c r="O188" i="17"/>
  <c r="L188" i="17"/>
  <c r="J187" i="17"/>
  <c r="Q187" i="17"/>
  <c r="O187" i="17"/>
  <c r="M187" i="17"/>
  <c r="L187" i="17"/>
  <c r="J186" i="17"/>
  <c r="O186" i="17"/>
  <c r="L186" i="17"/>
  <c r="J185" i="17"/>
  <c r="Q185" i="17"/>
  <c r="O185" i="17"/>
  <c r="M185" i="17"/>
  <c r="L185" i="17"/>
  <c r="J184" i="17"/>
  <c r="M184" i="17"/>
  <c r="O184" i="17"/>
  <c r="L184" i="17"/>
  <c r="J183" i="17"/>
  <c r="Q183" i="17"/>
  <c r="O183" i="17"/>
  <c r="M183" i="17"/>
  <c r="L183" i="17"/>
  <c r="J182" i="17"/>
  <c r="O182" i="17"/>
  <c r="L182" i="17"/>
  <c r="J181" i="17"/>
  <c r="Q181" i="17"/>
  <c r="O181" i="17"/>
  <c r="M181" i="17"/>
  <c r="L181" i="17"/>
  <c r="J180" i="17"/>
  <c r="M180" i="17"/>
  <c r="O180" i="17"/>
  <c r="L180" i="17"/>
  <c r="J179" i="17"/>
  <c r="Q179" i="17"/>
  <c r="O179" i="17"/>
  <c r="M179" i="17"/>
  <c r="L179" i="17"/>
  <c r="J178" i="17"/>
  <c r="O178" i="17"/>
  <c r="L178" i="17"/>
  <c r="J177" i="17"/>
  <c r="Q177" i="17"/>
  <c r="O177" i="17"/>
  <c r="M177" i="17"/>
  <c r="L177" i="17"/>
  <c r="J176" i="17"/>
  <c r="M176" i="17"/>
  <c r="O176" i="17"/>
  <c r="L176" i="17"/>
  <c r="J175" i="17"/>
  <c r="Q175" i="17"/>
  <c r="O175" i="17"/>
  <c r="M175" i="17"/>
  <c r="L175" i="17"/>
  <c r="J174" i="17"/>
  <c r="O174" i="17"/>
  <c r="L174" i="17"/>
  <c r="J173" i="17"/>
  <c r="Q173" i="17"/>
  <c r="O173" i="17"/>
  <c r="M173" i="17"/>
  <c r="L173" i="17"/>
  <c r="J172" i="17"/>
  <c r="M172" i="17"/>
  <c r="O172" i="17"/>
  <c r="L172" i="17"/>
  <c r="J171" i="17"/>
  <c r="Q171" i="17"/>
  <c r="O171" i="17"/>
  <c r="M171" i="17"/>
  <c r="L171" i="17"/>
  <c r="J170" i="17"/>
  <c r="O170" i="17"/>
  <c r="L170" i="17"/>
  <c r="J169" i="17"/>
  <c r="Q169" i="17"/>
  <c r="O169" i="17"/>
  <c r="M169" i="17"/>
  <c r="L169" i="17"/>
  <c r="J168" i="17"/>
  <c r="M168" i="17"/>
  <c r="O168" i="17"/>
  <c r="L168" i="17"/>
  <c r="J167" i="17"/>
  <c r="Q167" i="17"/>
  <c r="O167" i="17"/>
  <c r="M167" i="17"/>
  <c r="L167" i="17"/>
  <c r="J166" i="17"/>
  <c r="O166" i="17"/>
  <c r="L166" i="17"/>
  <c r="J163" i="17"/>
  <c r="Q163" i="17"/>
  <c r="O163" i="17"/>
  <c r="M163" i="17"/>
  <c r="L163" i="17"/>
  <c r="J162" i="17"/>
  <c r="M162" i="17"/>
  <c r="O162" i="17"/>
  <c r="L162" i="17"/>
  <c r="J161" i="17"/>
  <c r="Q161" i="17"/>
  <c r="O161" i="17"/>
  <c r="M161" i="17"/>
  <c r="L161" i="17"/>
  <c r="J160" i="17"/>
  <c r="O160" i="17"/>
  <c r="L160" i="17"/>
  <c r="J159" i="17"/>
  <c r="Q159" i="17"/>
  <c r="O159" i="17"/>
  <c r="M159" i="17"/>
  <c r="L159" i="17"/>
  <c r="J158" i="17"/>
  <c r="M158" i="17"/>
  <c r="O158" i="17"/>
  <c r="L158" i="17"/>
  <c r="J157" i="17"/>
  <c r="Q157" i="17"/>
  <c r="O157" i="17"/>
  <c r="M157" i="17"/>
  <c r="L157" i="17"/>
  <c r="J156" i="17"/>
  <c r="O156" i="17"/>
  <c r="L156" i="17"/>
  <c r="J155" i="17"/>
  <c r="Q155" i="17"/>
  <c r="O155" i="17"/>
  <c r="M155" i="17"/>
  <c r="L155" i="17"/>
  <c r="J154" i="17"/>
  <c r="M154" i="17"/>
  <c r="O154" i="17"/>
  <c r="L154" i="17"/>
  <c r="J153" i="17"/>
  <c r="Q153" i="17"/>
  <c r="O153" i="17"/>
  <c r="M153" i="17"/>
  <c r="L153" i="17"/>
  <c r="J152" i="17"/>
  <c r="O152" i="17"/>
  <c r="L152" i="17"/>
  <c r="J151" i="17"/>
  <c r="Q151" i="17"/>
  <c r="O151" i="17"/>
  <c r="M151" i="17"/>
  <c r="L151" i="17"/>
  <c r="J150" i="17"/>
  <c r="M150" i="17"/>
  <c r="O150" i="17"/>
  <c r="L150" i="17"/>
  <c r="J148" i="17"/>
  <c r="Q148" i="17"/>
  <c r="O148" i="17"/>
  <c r="M148" i="17"/>
  <c r="L148" i="17"/>
  <c r="J147" i="17"/>
  <c r="O147" i="17"/>
  <c r="L147" i="17"/>
  <c r="J146" i="17"/>
  <c r="Q146" i="17"/>
  <c r="O146" i="17"/>
  <c r="M146" i="17"/>
  <c r="L146" i="17"/>
  <c r="J145" i="17"/>
  <c r="M145" i="17"/>
  <c r="O145" i="17"/>
  <c r="L145" i="17"/>
  <c r="J144" i="17"/>
  <c r="Q144" i="17"/>
  <c r="O144" i="17"/>
  <c r="M144" i="17"/>
  <c r="L144" i="17"/>
  <c r="J143" i="17"/>
  <c r="O143" i="17"/>
  <c r="L143" i="17"/>
  <c r="J142" i="17"/>
  <c r="Q142" i="17"/>
  <c r="O142" i="17"/>
  <c r="M142" i="17"/>
  <c r="L142" i="17"/>
  <c r="J141" i="17"/>
  <c r="M141" i="17"/>
  <c r="O141" i="17"/>
  <c r="L141" i="17"/>
  <c r="J140" i="17"/>
  <c r="Q140" i="17"/>
  <c r="O140" i="17"/>
  <c r="M140" i="17"/>
  <c r="L140" i="17"/>
  <c r="J139" i="17"/>
  <c r="O139" i="17"/>
  <c r="L139" i="17"/>
  <c r="J135" i="17"/>
  <c r="Q135" i="17"/>
  <c r="O135" i="17"/>
  <c r="M135" i="17"/>
  <c r="L135" i="17"/>
  <c r="J134" i="17"/>
  <c r="M134" i="17"/>
  <c r="O134" i="17"/>
  <c r="L134" i="17"/>
  <c r="J133" i="17"/>
  <c r="Q133" i="17"/>
  <c r="O133" i="17"/>
  <c r="M133" i="17"/>
  <c r="L133" i="17"/>
  <c r="J132" i="17"/>
  <c r="O132" i="17"/>
  <c r="L132" i="17"/>
  <c r="J131" i="17"/>
  <c r="Q131" i="17"/>
  <c r="O131" i="17"/>
  <c r="M131" i="17"/>
  <c r="L131" i="17"/>
  <c r="J130" i="17"/>
  <c r="M130" i="17"/>
  <c r="O130" i="17"/>
  <c r="L130" i="17"/>
  <c r="J129" i="17"/>
  <c r="Q129" i="17"/>
  <c r="O129" i="17"/>
  <c r="M129" i="17"/>
  <c r="L129" i="17"/>
  <c r="J128" i="17"/>
  <c r="O128" i="17"/>
  <c r="L128" i="17"/>
  <c r="J127" i="17"/>
  <c r="Q127" i="17"/>
  <c r="O127" i="17"/>
  <c r="M127" i="17"/>
  <c r="L127" i="17"/>
  <c r="J126" i="17"/>
  <c r="M126" i="17"/>
  <c r="O126" i="17"/>
  <c r="L126" i="17"/>
  <c r="J125" i="17"/>
  <c r="Q125" i="17"/>
  <c r="O125" i="17"/>
  <c r="M125" i="17"/>
  <c r="L125" i="17"/>
  <c r="J124" i="17"/>
  <c r="O124" i="17"/>
  <c r="L124" i="17"/>
  <c r="J123" i="17"/>
  <c r="Q123" i="17"/>
  <c r="O123" i="17"/>
  <c r="M123" i="17"/>
  <c r="L123" i="17"/>
  <c r="J122" i="17"/>
  <c r="M122" i="17"/>
  <c r="O122" i="17"/>
  <c r="L122" i="17"/>
  <c r="J121" i="17"/>
  <c r="Q121" i="17"/>
  <c r="O121" i="17"/>
  <c r="M121" i="17"/>
  <c r="L121" i="17"/>
  <c r="J120" i="17"/>
  <c r="O120" i="17"/>
  <c r="L120" i="17"/>
  <c r="J118" i="17"/>
  <c r="Q118" i="17"/>
  <c r="O118" i="17"/>
  <c r="M118" i="17"/>
  <c r="L118" i="17"/>
  <c r="J117" i="17"/>
  <c r="O117" i="17"/>
  <c r="L117" i="17"/>
  <c r="J116" i="17"/>
  <c r="Q116" i="17"/>
  <c r="O116" i="17"/>
  <c r="M116" i="17"/>
  <c r="L116" i="17"/>
  <c r="J115" i="17"/>
  <c r="M115" i="17"/>
  <c r="O115" i="17"/>
  <c r="L115" i="17"/>
  <c r="J114" i="17"/>
  <c r="Q114" i="17"/>
  <c r="O114" i="17"/>
  <c r="M114" i="17"/>
  <c r="L114" i="17"/>
  <c r="J113" i="17"/>
  <c r="O113" i="17"/>
  <c r="L113" i="17"/>
  <c r="J112" i="17"/>
  <c r="Q112" i="17"/>
  <c r="O112" i="17"/>
  <c r="M112" i="17"/>
  <c r="L112" i="17"/>
  <c r="J111" i="17"/>
  <c r="M111" i="17"/>
  <c r="O111" i="17"/>
  <c r="L111" i="17"/>
  <c r="J110" i="17"/>
  <c r="Q110" i="17"/>
  <c r="O110" i="17"/>
  <c r="M110" i="17"/>
  <c r="L110" i="17"/>
  <c r="J109" i="17"/>
  <c r="O109" i="17"/>
  <c r="L109" i="17"/>
  <c r="J108" i="17"/>
  <c r="Q108" i="17"/>
  <c r="O108" i="17"/>
  <c r="M108" i="17"/>
  <c r="L108" i="17"/>
  <c r="J107" i="17"/>
  <c r="M107" i="17"/>
  <c r="O107" i="17"/>
  <c r="L107" i="17"/>
  <c r="J106" i="17"/>
  <c r="Q106" i="17"/>
  <c r="O106" i="17"/>
  <c r="M106" i="17"/>
  <c r="L106" i="17"/>
  <c r="J105" i="17"/>
  <c r="O105" i="17"/>
  <c r="L105" i="17"/>
  <c r="J104" i="17"/>
  <c r="Q104" i="17"/>
  <c r="O104" i="17"/>
  <c r="M104" i="17"/>
  <c r="L104" i="17"/>
  <c r="J103" i="17"/>
  <c r="M103" i="17"/>
  <c r="O103" i="17"/>
  <c r="L103" i="17"/>
  <c r="J102" i="17"/>
  <c r="Q102" i="17"/>
  <c r="O102" i="17"/>
  <c r="M102" i="17"/>
  <c r="L102" i="17"/>
  <c r="J101" i="17"/>
  <c r="O101" i="17"/>
  <c r="L101" i="17"/>
  <c r="J99" i="17"/>
  <c r="Q99" i="17"/>
  <c r="O99" i="17"/>
  <c r="M99" i="17"/>
  <c r="L99" i="17"/>
  <c r="J98" i="17"/>
  <c r="M98" i="17"/>
  <c r="O98" i="17"/>
  <c r="L98" i="17"/>
  <c r="J97" i="17"/>
  <c r="Q97" i="17"/>
  <c r="O97" i="17"/>
  <c r="M97" i="17"/>
  <c r="L97" i="17"/>
  <c r="J96" i="17"/>
  <c r="O96" i="17"/>
  <c r="L96" i="17"/>
  <c r="J95" i="17"/>
  <c r="Q95" i="17"/>
  <c r="O95" i="17"/>
  <c r="M95" i="17"/>
  <c r="L95" i="17"/>
  <c r="J94" i="17"/>
  <c r="M94" i="17"/>
  <c r="O94" i="17"/>
  <c r="L94" i="17"/>
  <c r="J93" i="17"/>
  <c r="Q93" i="17"/>
  <c r="O93" i="17"/>
  <c r="M93" i="17"/>
  <c r="L93" i="17"/>
  <c r="J92" i="17"/>
  <c r="O92" i="17"/>
  <c r="L92" i="17"/>
  <c r="J91" i="17"/>
  <c r="Q91" i="17"/>
  <c r="O91" i="17"/>
  <c r="M91" i="17"/>
  <c r="L91" i="17"/>
  <c r="J90" i="17"/>
  <c r="M90" i="17"/>
  <c r="O90" i="17"/>
  <c r="L90" i="17"/>
  <c r="J89" i="17"/>
  <c r="Q89" i="17"/>
  <c r="O89" i="17"/>
  <c r="M89" i="17"/>
  <c r="L89" i="17"/>
  <c r="J88" i="17"/>
  <c r="O88" i="17"/>
  <c r="L88" i="17"/>
  <c r="J87" i="17"/>
  <c r="Q87" i="17"/>
  <c r="O87" i="17"/>
  <c r="M87" i="17"/>
  <c r="L87" i="17"/>
  <c r="J86" i="17"/>
  <c r="M86" i="17"/>
  <c r="O86" i="17"/>
  <c r="L86" i="17"/>
  <c r="J85" i="17"/>
  <c r="Q85" i="17"/>
  <c r="O85" i="17"/>
  <c r="M85" i="17"/>
  <c r="L85" i="17"/>
  <c r="J84" i="17"/>
  <c r="O84" i="17"/>
  <c r="L84" i="17"/>
  <c r="J83" i="17"/>
  <c r="Q83" i="17"/>
  <c r="O83" i="17"/>
  <c r="M83" i="17"/>
  <c r="L83" i="17"/>
  <c r="J82" i="17"/>
  <c r="M82" i="17"/>
  <c r="O82" i="17"/>
  <c r="L82" i="17"/>
  <c r="J80" i="17"/>
  <c r="Q80" i="17"/>
  <c r="O80" i="17"/>
  <c r="M80" i="17"/>
  <c r="L80" i="17"/>
  <c r="J79" i="17"/>
  <c r="O79" i="17"/>
  <c r="L79" i="17"/>
  <c r="J78" i="17"/>
  <c r="Q78" i="17"/>
  <c r="O78" i="17"/>
  <c r="M78" i="17"/>
  <c r="L78" i="17"/>
  <c r="J77" i="17"/>
  <c r="M77" i="17"/>
  <c r="O77" i="17"/>
  <c r="L77" i="17"/>
  <c r="J76" i="17"/>
  <c r="Q76" i="17"/>
  <c r="O76" i="17"/>
  <c r="M76" i="17"/>
  <c r="L76" i="17"/>
  <c r="J75" i="17"/>
  <c r="O75" i="17"/>
  <c r="L75" i="17"/>
  <c r="J74" i="17"/>
  <c r="Q74" i="17"/>
  <c r="O74" i="17"/>
  <c r="M74" i="17"/>
  <c r="L74" i="17"/>
  <c r="J73" i="17"/>
  <c r="M73" i="17"/>
  <c r="O73" i="17"/>
  <c r="L73" i="17"/>
  <c r="J72" i="17"/>
  <c r="Q72" i="17"/>
  <c r="O72" i="17"/>
  <c r="M72" i="17"/>
  <c r="L72" i="17"/>
  <c r="J71" i="17"/>
  <c r="O71" i="17"/>
  <c r="L71" i="17"/>
  <c r="J70" i="17"/>
  <c r="Q70" i="17"/>
  <c r="O70" i="17"/>
  <c r="M70" i="17"/>
  <c r="L70" i="17"/>
  <c r="J69" i="17"/>
  <c r="M69" i="17"/>
  <c r="O69" i="17"/>
  <c r="L69" i="17"/>
  <c r="J68" i="17"/>
  <c r="Q68" i="17"/>
  <c r="O68" i="17"/>
  <c r="M68" i="17"/>
  <c r="L68" i="17"/>
  <c r="J67" i="17"/>
  <c r="O67" i="17"/>
  <c r="L67" i="17"/>
  <c r="J66" i="17"/>
  <c r="Q66" i="17"/>
  <c r="O66" i="17"/>
  <c r="M66" i="17"/>
  <c r="L66" i="17"/>
  <c r="J65" i="17"/>
  <c r="M65" i="17"/>
  <c r="O65" i="17"/>
  <c r="L65" i="17"/>
  <c r="J64" i="17"/>
  <c r="Q64" i="17"/>
  <c r="O64" i="17"/>
  <c r="M64" i="17"/>
  <c r="L64" i="17"/>
  <c r="J63" i="17"/>
  <c r="O63" i="17"/>
  <c r="L63" i="17"/>
  <c r="J62" i="17"/>
  <c r="Q62" i="17"/>
  <c r="O62" i="17"/>
  <c r="M62" i="17"/>
  <c r="L62" i="17"/>
  <c r="J60" i="17"/>
  <c r="M60" i="17"/>
  <c r="O60" i="17"/>
  <c r="L60" i="17"/>
  <c r="J59" i="17"/>
  <c r="Q59" i="17"/>
  <c r="O59" i="17"/>
  <c r="M59" i="17"/>
  <c r="L59" i="17"/>
  <c r="J58" i="17"/>
  <c r="O58" i="17"/>
  <c r="L58" i="17"/>
  <c r="J57" i="17"/>
  <c r="Q57" i="17"/>
  <c r="O57" i="17"/>
  <c r="M57" i="17"/>
  <c r="L57" i="17"/>
  <c r="J56" i="17"/>
  <c r="M56" i="17"/>
  <c r="O56" i="17"/>
  <c r="L56" i="17"/>
  <c r="J55" i="17"/>
  <c r="Q55" i="17"/>
  <c r="O55" i="17"/>
  <c r="M55" i="17"/>
  <c r="L55" i="17"/>
  <c r="J54" i="17"/>
  <c r="O54" i="17"/>
  <c r="L54" i="17"/>
  <c r="J53" i="17"/>
  <c r="Q53" i="17"/>
  <c r="O53" i="17"/>
  <c r="M53" i="17"/>
  <c r="L53" i="17"/>
  <c r="J52" i="17"/>
  <c r="M52" i="17"/>
  <c r="O52" i="17"/>
  <c r="L52" i="17"/>
  <c r="J51" i="17"/>
  <c r="Q51" i="17"/>
  <c r="O51" i="17"/>
  <c r="M51" i="17"/>
  <c r="L51" i="17"/>
  <c r="J50" i="17"/>
  <c r="O50" i="17"/>
  <c r="L50" i="17"/>
  <c r="J49" i="17"/>
  <c r="Q49" i="17"/>
  <c r="O49" i="17"/>
  <c r="M49" i="17"/>
  <c r="L49" i="17"/>
  <c r="J48" i="17"/>
  <c r="M48" i="17"/>
  <c r="O48" i="17"/>
  <c r="L48" i="17"/>
  <c r="J47" i="17"/>
  <c r="Q47" i="17"/>
  <c r="O47" i="17"/>
  <c r="M47" i="17"/>
  <c r="L47" i="17"/>
  <c r="J46" i="17"/>
  <c r="O46" i="17"/>
  <c r="L46" i="17"/>
  <c r="J45" i="17"/>
  <c r="Q45" i="17"/>
  <c r="O45" i="17"/>
  <c r="M45" i="17"/>
  <c r="L45" i="17"/>
  <c r="J44" i="17"/>
  <c r="M44" i="17"/>
  <c r="O44" i="17"/>
  <c r="L44" i="17"/>
  <c r="J41" i="17"/>
  <c r="Q41" i="17"/>
  <c r="O41" i="17"/>
  <c r="M41" i="17"/>
  <c r="L41" i="17"/>
  <c r="J40" i="17"/>
  <c r="O40" i="17"/>
  <c r="L40" i="17"/>
  <c r="J39" i="17"/>
  <c r="Q39" i="17"/>
  <c r="O39" i="17"/>
  <c r="M39" i="17"/>
  <c r="L39" i="17"/>
  <c r="J38" i="17"/>
  <c r="M38" i="17"/>
  <c r="O38" i="17"/>
  <c r="L38" i="17"/>
  <c r="J37" i="17"/>
  <c r="Q37" i="17"/>
  <c r="O37" i="17"/>
  <c r="M37" i="17"/>
  <c r="L37" i="17"/>
  <c r="J36" i="17"/>
  <c r="O36" i="17"/>
  <c r="L36" i="17"/>
  <c r="J35" i="17"/>
  <c r="Q35" i="17"/>
  <c r="O35" i="17"/>
  <c r="M35" i="17"/>
  <c r="L35" i="17"/>
  <c r="J34" i="17"/>
  <c r="M34" i="17"/>
  <c r="O34" i="17"/>
  <c r="L34" i="17"/>
  <c r="J33" i="17"/>
  <c r="Q33" i="17"/>
  <c r="O33" i="17"/>
  <c r="M33" i="17"/>
  <c r="L33" i="17"/>
  <c r="J32" i="17"/>
  <c r="O32" i="17"/>
  <c r="L32" i="17"/>
  <c r="J31" i="17"/>
  <c r="Q31" i="17"/>
  <c r="O31" i="17"/>
  <c r="M31" i="17"/>
  <c r="L31" i="17"/>
  <c r="J30" i="17"/>
  <c r="M30" i="17"/>
  <c r="O30" i="17"/>
  <c r="L30" i="17"/>
  <c r="J29" i="17"/>
  <c r="Q29" i="17"/>
  <c r="O29" i="17"/>
  <c r="M29" i="17"/>
  <c r="L29" i="17"/>
  <c r="J28" i="17"/>
  <c r="O28" i="17"/>
  <c r="L28" i="17"/>
  <c r="J27" i="17"/>
  <c r="Q27" i="17"/>
  <c r="O27" i="17"/>
  <c r="M27" i="17"/>
  <c r="L27" i="17"/>
  <c r="J26" i="17"/>
  <c r="M26" i="17"/>
  <c r="O26" i="17"/>
  <c r="L26" i="17"/>
  <c r="J25" i="17"/>
  <c r="Q25" i="17"/>
  <c r="O25" i="17"/>
  <c r="M25" i="17"/>
  <c r="L25" i="17"/>
  <c r="J24" i="17"/>
  <c r="O24" i="17"/>
  <c r="L24" i="17"/>
  <c r="J23" i="17"/>
  <c r="Q23" i="17"/>
  <c r="O23" i="17"/>
  <c r="M23" i="17"/>
  <c r="L23" i="17"/>
  <c r="J22" i="17"/>
  <c r="M22" i="17"/>
  <c r="O22" i="17"/>
  <c r="L22" i="17"/>
  <c r="J21" i="17"/>
  <c r="Q21" i="17"/>
  <c r="O21" i="17"/>
  <c r="M21" i="17"/>
  <c r="L21" i="17"/>
  <c r="J20" i="17"/>
  <c r="O20" i="17"/>
  <c r="L20" i="17"/>
  <c r="J19" i="17"/>
  <c r="Q19" i="17"/>
  <c r="O19" i="17"/>
  <c r="M19" i="17"/>
  <c r="L19" i="17"/>
  <c r="J18" i="17"/>
  <c r="M18" i="17"/>
  <c r="O18" i="17"/>
  <c r="L18" i="17"/>
  <c r="J17" i="17"/>
  <c r="Q17" i="17"/>
  <c r="O17" i="17"/>
  <c r="M17" i="17"/>
  <c r="L17" i="17"/>
  <c r="J16" i="17"/>
  <c r="O16" i="17"/>
  <c r="L16" i="17"/>
  <c r="J15" i="17"/>
  <c r="Q15" i="17"/>
  <c r="O15" i="17"/>
  <c r="M15" i="17"/>
  <c r="L15" i="17"/>
  <c r="J14" i="17"/>
  <c r="M14" i="17"/>
  <c r="O14" i="17"/>
  <c r="L14" i="17"/>
  <c r="J13" i="17"/>
  <c r="Q13" i="17"/>
  <c r="O13" i="17"/>
  <c r="M13" i="17"/>
  <c r="L13" i="17"/>
  <c r="J12" i="17"/>
  <c r="O12" i="17"/>
  <c r="L12" i="17"/>
  <c r="J11" i="17"/>
  <c r="Q11" i="17"/>
  <c r="O11" i="17"/>
  <c r="M11" i="17"/>
  <c r="L11" i="17"/>
  <c r="J10" i="17"/>
  <c r="M10" i="17"/>
  <c r="O10" i="17"/>
  <c r="L10" i="17"/>
  <c r="J9" i="17"/>
  <c r="Q9" i="17"/>
  <c r="O9" i="17"/>
  <c r="M9" i="17"/>
  <c r="L9" i="17"/>
  <c r="J8" i="17"/>
  <c r="O8" i="17"/>
  <c r="L8" i="17"/>
  <c r="J7" i="17"/>
  <c r="Q7" i="17"/>
  <c r="O7" i="17"/>
  <c r="M7" i="17"/>
  <c r="L7" i="17"/>
  <c r="J6" i="17"/>
  <c r="M6" i="17"/>
  <c r="O6" i="17"/>
  <c r="L6" i="17"/>
  <c r="J5" i="17"/>
  <c r="Q5" i="17"/>
  <c r="O5" i="17"/>
  <c r="M5" i="17"/>
  <c r="L5" i="17"/>
  <c r="J4" i="17"/>
  <c r="O4" i="17"/>
  <c r="L4" i="17"/>
  <c r="J3" i="17"/>
  <c r="Q3" i="17"/>
  <c r="O3" i="17"/>
  <c r="M3" i="17"/>
  <c r="L3" i="17"/>
  <c r="J2" i="17"/>
  <c r="M2" i="17"/>
  <c r="O2" i="17"/>
  <c r="L2" i="17"/>
  <c r="Q695" i="17"/>
  <c r="O695" i="17"/>
  <c r="Q703" i="17"/>
  <c r="M703" i="17"/>
  <c r="O703" i="17"/>
  <c r="Q707" i="17"/>
  <c r="M707" i="17"/>
  <c r="O707" i="17"/>
  <c r="Q711" i="17"/>
  <c r="M711" i="17"/>
  <c r="O711" i="17"/>
  <c r="Q715" i="17"/>
  <c r="M715" i="17"/>
  <c r="O715" i="17"/>
  <c r="Q719" i="17"/>
  <c r="M719" i="17"/>
  <c r="O719" i="17"/>
  <c r="Q723" i="17"/>
  <c r="M723" i="17"/>
  <c r="O723" i="17"/>
  <c r="Q727" i="17"/>
  <c r="M727" i="17"/>
  <c r="O727" i="17"/>
  <c r="Q731" i="17"/>
  <c r="M731" i="17"/>
  <c r="O731" i="17"/>
  <c r="Q735" i="17"/>
  <c r="M735" i="17"/>
  <c r="O735" i="17"/>
  <c r="Q739" i="17"/>
  <c r="M739" i="17"/>
  <c r="O739" i="17"/>
  <c r="Q743" i="17"/>
  <c r="M743" i="17"/>
  <c r="O743" i="17"/>
  <c r="Q756" i="17"/>
  <c r="M756" i="17"/>
  <c r="O756" i="17"/>
  <c r="Q760" i="17"/>
  <c r="M760" i="17"/>
  <c r="O760" i="17"/>
  <c r="Q764" i="17"/>
  <c r="M764" i="17"/>
  <c r="O764" i="17"/>
  <c r="Q768" i="17"/>
  <c r="M768" i="17"/>
  <c r="O768" i="17"/>
  <c r="Q772" i="17"/>
  <c r="M772" i="17"/>
  <c r="O772" i="17"/>
  <c r="Q777" i="17"/>
  <c r="M777" i="17"/>
  <c r="O777" i="17"/>
  <c r="Q781" i="17"/>
  <c r="M781" i="17"/>
  <c r="O781" i="17"/>
  <c r="Q813" i="17"/>
  <c r="M813" i="17"/>
  <c r="O813" i="17"/>
  <c r="Q817" i="17"/>
  <c r="M817" i="17"/>
  <c r="O817" i="17"/>
  <c r="Q821" i="17"/>
  <c r="M821" i="17"/>
  <c r="O821" i="17"/>
  <c r="Q825" i="17"/>
  <c r="M825" i="17"/>
  <c r="O825" i="17"/>
  <c r="Q829" i="17"/>
  <c r="M829" i="17"/>
  <c r="O829" i="17"/>
  <c r="Q833" i="17"/>
  <c r="M833" i="17"/>
  <c r="O833" i="17"/>
  <c r="Q837" i="17"/>
  <c r="M837" i="17"/>
  <c r="O837" i="17"/>
  <c r="Q841" i="17"/>
  <c r="M841" i="17"/>
  <c r="O841" i="17"/>
  <c r="Q845" i="17"/>
  <c r="M845" i="17"/>
  <c r="O845" i="17"/>
  <c r="Q849" i="17"/>
  <c r="M849" i="17"/>
  <c r="O849" i="17"/>
  <c r="Q853" i="17"/>
  <c r="M853" i="17"/>
  <c r="O853" i="17"/>
  <c r="Q857" i="17"/>
  <c r="M857" i="17"/>
  <c r="O857" i="17"/>
  <c r="Q861" i="17"/>
  <c r="M861" i="17"/>
  <c r="O861" i="17"/>
  <c r="Q865" i="17"/>
  <c r="M865" i="17"/>
  <c r="O865" i="17"/>
  <c r="Q869" i="17"/>
  <c r="M869" i="17"/>
  <c r="O869" i="17"/>
  <c r="Q873" i="17"/>
  <c r="M873" i="17"/>
  <c r="O873" i="17"/>
  <c r="Q878" i="17"/>
  <c r="M878" i="17"/>
  <c r="O878" i="17"/>
  <c r="Q882" i="17"/>
  <c r="M882" i="17"/>
  <c r="O882" i="17"/>
  <c r="Q886" i="17"/>
  <c r="M886" i="17"/>
  <c r="O886" i="17"/>
  <c r="Q890" i="17"/>
  <c r="M890" i="17"/>
  <c r="O890" i="17"/>
  <c r="Q894" i="17"/>
  <c r="M894" i="17"/>
  <c r="O894" i="17"/>
  <c r="Q898" i="17"/>
  <c r="M898" i="17"/>
  <c r="O898" i="17"/>
  <c r="Q902" i="17"/>
  <c r="M902" i="17"/>
  <c r="O902" i="17"/>
  <c r="Q906" i="17"/>
  <c r="M906" i="17"/>
  <c r="O906" i="17"/>
  <c r="Q910" i="17"/>
  <c r="M910" i="17"/>
  <c r="O910" i="17"/>
  <c r="Q914" i="17"/>
  <c r="M914" i="17"/>
  <c r="O914" i="17"/>
  <c r="Q918" i="17"/>
  <c r="M918" i="17"/>
  <c r="O918" i="17"/>
  <c r="Q922" i="17"/>
  <c r="M922" i="17"/>
  <c r="O922" i="17"/>
  <c r="Q926" i="17"/>
  <c r="M926" i="17"/>
  <c r="O926" i="17"/>
  <c r="Q930" i="17"/>
  <c r="M930" i="17"/>
  <c r="O930" i="17"/>
  <c r="Q934" i="17"/>
  <c r="M934" i="17"/>
  <c r="O934" i="17"/>
  <c r="Q938" i="17"/>
  <c r="M938" i="17"/>
  <c r="O938" i="17"/>
  <c r="Q942" i="17"/>
  <c r="M942" i="17"/>
  <c r="O942" i="17"/>
  <c r="Q946" i="17"/>
  <c r="M946" i="17"/>
  <c r="O946" i="17"/>
  <c r="Q950" i="17"/>
  <c r="M950" i="17"/>
  <c r="O950" i="17"/>
  <c r="Q954" i="17"/>
  <c r="M954" i="17"/>
  <c r="O954" i="17"/>
  <c r="Q958" i="17"/>
  <c r="M958" i="17"/>
  <c r="O958" i="17"/>
  <c r="Q967" i="17"/>
  <c r="M967" i="17"/>
  <c r="O967" i="17"/>
  <c r="Q971" i="17"/>
  <c r="M971" i="17"/>
  <c r="O971" i="17"/>
  <c r="Q975" i="17"/>
  <c r="M975" i="17"/>
  <c r="O975" i="17"/>
  <c r="Q981" i="17"/>
  <c r="M981" i="17"/>
  <c r="O981" i="17"/>
  <c r="Q2" i="17"/>
  <c r="Q4" i="17"/>
  <c r="M4" i="17"/>
  <c r="Q6" i="17"/>
  <c r="Q8" i="17"/>
  <c r="M8" i="17"/>
  <c r="Q10" i="17"/>
  <c r="Q12" i="17"/>
  <c r="M12" i="17"/>
  <c r="Q14" i="17"/>
  <c r="Q16" i="17"/>
  <c r="M16" i="17"/>
  <c r="Q18" i="17"/>
  <c r="Q20" i="17"/>
  <c r="M20" i="17"/>
  <c r="Q22" i="17"/>
  <c r="Q24" i="17"/>
  <c r="M24" i="17"/>
  <c r="Q26" i="17"/>
  <c r="Q28" i="17"/>
  <c r="M28" i="17"/>
  <c r="Q30" i="17"/>
  <c r="Q32" i="17"/>
  <c r="M32" i="17"/>
  <c r="Q34" i="17"/>
  <c r="Q36" i="17"/>
  <c r="M36" i="17"/>
  <c r="Q38" i="17"/>
  <c r="Q40" i="17"/>
  <c r="M40" i="17"/>
  <c r="Q44" i="17"/>
  <c r="Q46" i="17"/>
  <c r="M46" i="17"/>
  <c r="Q48" i="17"/>
  <c r="Q50" i="17"/>
  <c r="M50" i="17"/>
  <c r="Q52" i="17"/>
  <c r="Q54" i="17"/>
  <c r="M54" i="17"/>
  <c r="Q56" i="17"/>
  <c r="Q58" i="17"/>
  <c r="M58" i="17"/>
  <c r="Q60" i="17"/>
  <c r="Q63" i="17"/>
  <c r="M63" i="17"/>
  <c r="Q65" i="17"/>
  <c r="Q67" i="17"/>
  <c r="M67" i="17"/>
  <c r="Q69" i="17"/>
  <c r="Q71" i="17"/>
  <c r="M71" i="17"/>
  <c r="Q73" i="17"/>
  <c r="Q75" i="17"/>
  <c r="M75" i="17"/>
  <c r="Q77" i="17"/>
  <c r="Q79" i="17"/>
  <c r="M79" i="17"/>
  <c r="Q82" i="17"/>
  <c r="Q84" i="17"/>
  <c r="M84" i="17"/>
  <c r="Q86" i="17"/>
  <c r="Q88" i="17"/>
  <c r="M88" i="17"/>
  <c r="Q90" i="17"/>
  <c r="Q92" i="17"/>
  <c r="M92" i="17"/>
  <c r="Q94" i="17"/>
  <c r="Q96" i="17"/>
  <c r="M96" i="17"/>
  <c r="Q98" i="17"/>
  <c r="Q101" i="17"/>
  <c r="M101" i="17"/>
  <c r="Q103" i="17"/>
  <c r="Q105" i="17"/>
  <c r="M105" i="17"/>
  <c r="Q107" i="17"/>
  <c r="Q109" i="17"/>
  <c r="M109" i="17"/>
  <c r="Q111" i="17"/>
  <c r="Q113" i="17"/>
  <c r="M113" i="17"/>
  <c r="Q115" i="17"/>
  <c r="Q117" i="17"/>
  <c r="M117" i="17"/>
  <c r="Q120" i="17"/>
  <c r="M120" i="17"/>
  <c r="Q122" i="17"/>
  <c r="Q124" i="17"/>
  <c r="M124" i="17"/>
  <c r="Q126" i="17"/>
  <c r="Q128" i="17"/>
  <c r="M128" i="17"/>
  <c r="Q130" i="17"/>
  <c r="Q132" i="17"/>
  <c r="M132" i="17"/>
  <c r="Q134" i="17"/>
  <c r="Q139" i="17"/>
  <c r="M139" i="17"/>
  <c r="Q141" i="17"/>
  <c r="Q143" i="17"/>
  <c r="M143" i="17"/>
  <c r="Q145" i="17"/>
  <c r="Q147" i="17"/>
  <c r="M147" i="17"/>
  <c r="Q150" i="17"/>
  <c r="Q152" i="17"/>
  <c r="M152" i="17"/>
  <c r="Q154" i="17"/>
  <c r="Q156" i="17"/>
  <c r="M156" i="17"/>
  <c r="Q158" i="17"/>
  <c r="Q160" i="17"/>
  <c r="M160" i="17"/>
  <c r="Q162" i="17"/>
  <c r="Q166" i="17"/>
  <c r="M166" i="17"/>
  <c r="Q168" i="17"/>
  <c r="Q170" i="17"/>
  <c r="M170" i="17"/>
  <c r="Q172" i="17"/>
  <c r="Q174" i="17"/>
  <c r="M174" i="17"/>
  <c r="Q176" i="17"/>
  <c r="Q178" i="17"/>
  <c r="M178" i="17"/>
  <c r="Q180" i="17"/>
  <c r="Q182" i="17"/>
  <c r="M182" i="17"/>
  <c r="Q184" i="17"/>
  <c r="Q186" i="17"/>
  <c r="M186" i="17"/>
  <c r="Q188" i="17"/>
  <c r="Q190" i="17"/>
  <c r="M190" i="17"/>
  <c r="Q194" i="17"/>
  <c r="Q196" i="17"/>
  <c r="M196" i="17"/>
  <c r="Q198" i="17"/>
  <c r="Q200" i="17"/>
  <c r="M200" i="17"/>
  <c r="Q202" i="17"/>
  <c r="Q204" i="17"/>
  <c r="M204" i="17"/>
  <c r="Q206" i="17"/>
  <c r="Q208" i="17"/>
  <c r="M208" i="17"/>
  <c r="Q210" i="17"/>
  <c r="Q212" i="17"/>
  <c r="M212" i="17"/>
  <c r="Q214" i="17"/>
  <c r="Q219" i="17"/>
  <c r="M219" i="17"/>
  <c r="Q221" i="17"/>
  <c r="Q223" i="17"/>
  <c r="M223" i="17"/>
  <c r="Q225" i="17"/>
  <c r="Q227" i="17"/>
  <c r="M227" i="17"/>
  <c r="Q229" i="17"/>
  <c r="Q232" i="17"/>
  <c r="M232" i="17"/>
  <c r="Q234" i="17"/>
  <c r="Q236" i="17"/>
  <c r="M236" i="17"/>
  <c r="Q238" i="17"/>
  <c r="Q240" i="17"/>
  <c r="M240" i="17"/>
  <c r="Q242" i="17"/>
  <c r="Q244" i="17"/>
  <c r="M244" i="17"/>
  <c r="Q248" i="17"/>
  <c r="Q250" i="17"/>
  <c r="M250" i="17"/>
  <c r="Q252" i="17"/>
  <c r="Q254" i="17"/>
  <c r="M254" i="17"/>
  <c r="Q256" i="17"/>
  <c r="Q258" i="17"/>
  <c r="M258" i="17"/>
  <c r="Q260" i="17"/>
  <c r="Q262" i="17"/>
  <c r="M262" i="17"/>
  <c r="Q264" i="17"/>
  <c r="Q266" i="17"/>
  <c r="M266" i="17"/>
  <c r="Q268" i="17"/>
  <c r="Q270" i="17"/>
  <c r="M270" i="17"/>
  <c r="Q272" i="17"/>
  <c r="Q276" i="17"/>
  <c r="M276" i="17"/>
  <c r="Q278" i="17"/>
  <c r="Q280" i="17"/>
  <c r="M280" i="17"/>
  <c r="Q282" i="17"/>
  <c r="Q284" i="17"/>
  <c r="M284" i="17"/>
  <c r="Q286" i="17"/>
  <c r="Q288" i="17"/>
  <c r="M288" i="17"/>
  <c r="Q290" i="17"/>
  <c r="Q292" i="17"/>
  <c r="M292" i="17"/>
  <c r="Q294" i="17"/>
  <c r="Q299" i="17"/>
  <c r="M299" i="17"/>
  <c r="Q301" i="17"/>
  <c r="Q303" i="17"/>
  <c r="M303" i="17"/>
  <c r="Q305" i="17"/>
  <c r="Q307" i="17"/>
  <c r="M307" i="17"/>
  <c r="Q309" i="17"/>
  <c r="Q312" i="17"/>
  <c r="M312" i="17"/>
  <c r="Q314" i="17"/>
  <c r="Q316" i="17"/>
  <c r="M316" i="17"/>
  <c r="Q318" i="17"/>
  <c r="Q320" i="17"/>
  <c r="M320" i="17"/>
  <c r="Q322" i="17"/>
  <c r="Q324" i="17"/>
  <c r="M324" i="17"/>
  <c r="Q328" i="17"/>
  <c r="Q330" i="17"/>
  <c r="M330" i="17"/>
  <c r="Q332" i="17"/>
  <c r="Q334" i="17"/>
  <c r="M334" i="17"/>
  <c r="Q336" i="17"/>
  <c r="M336" i="17"/>
  <c r="Q338" i="17"/>
  <c r="M338" i="17"/>
  <c r="Q340" i="17"/>
  <c r="M340" i="17"/>
  <c r="Q342" i="17"/>
  <c r="M342" i="17"/>
  <c r="Q344" i="17"/>
  <c r="M344" i="17"/>
  <c r="Q346" i="17"/>
  <c r="M346" i="17"/>
  <c r="Q348" i="17"/>
  <c r="M348" i="17"/>
  <c r="Q350" i="17"/>
  <c r="M350" i="17"/>
  <c r="Q352" i="17"/>
  <c r="M352" i="17"/>
  <c r="Q356" i="17"/>
  <c r="M356" i="17"/>
  <c r="Q358" i="17"/>
  <c r="M358" i="17"/>
  <c r="Q360" i="17"/>
  <c r="M360" i="17"/>
  <c r="Q362" i="17"/>
  <c r="M362" i="17"/>
  <c r="Q364" i="17"/>
  <c r="M364" i="17"/>
  <c r="Q366" i="17"/>
  <c r="M366" i="17"/>
  <c r="Q368" i="17"/>
  <c r="M368" i="17"/>
  <c r="Q370" i="17"/>
  <c r="M370" i="17"/>
  <c r="Q372" i="17"/>
  <c r="M372" i="17"/>
  <c r="Q374" i="17"/>
  <c r="M374" i="17"/>
  <c r="Q379" i="17"/>
  <c r="M379" i="17"/>
  <c r="Q381" i="17"/>
  <c r="M381" i="17"/>
  <c r="Q383" i="17"/>
  <c r="M383" i="17"/>
  <c r="Q385" i="17"/>
  <c r="M385" i="17"/>
  <c r="Q387" i="17"/>
  <c r="M387" i="17"/>
  <c r="Q389" i="17"/>
  <c r="M389" i="17"/>
  <c r="Q392" i="17"/>
  <c r="M392" i="17"/>
  <c r="Q394" i="17"/>
  <c r="M394" i="17"/>
  <c r="Q396" i="17"/>
  <c r="M396" i="17"/>
  <c r="Q398" i="17"/>
  <c r="M398" i="17"/>
  <c r="Q400" i="17"/>
  <c r="M400" i="17"/>
  <c r="Q402" i="17"/>
  <c r="M402" i="17"/>
  <c r="Q404" i="17"/>
  <c r="M404" i="17"/>
  <c r="Q408" i="17"/>
  <c r="M408" i="17"/>
  <c r="Q410" i="17"/>
  <c r="M410" i="17"/>
  <c r="Q412" i="17"/>
  <c r="M412" i="17"/>
  <c r="Q414" i="17"/>
  <c r="M414" i="17"/>
  <c r="Q416" i="17"/>
  <c r="M416" i="17"/>
  <c r="Q418" i="17"/>
  <c r="M418" i="17"/>
  <c r="Q420" i="17"/>
  <c r="M420" i="17"/>
  <c r="Q422" i="17"/>
  <c r="M422" i="17"/>
  <c r="Q424" i="17"/>
  <c r="M424" i="17"/>
  <c r="Q426" i="17"/>
  <c r="M426" i="17"/>
  <c r="Q428" i="17"/>
  <c r="M428" i="17"/>
  <c r="Q430" i="17"/>
  <c r="M430" i="17"/>
  <c r="Q432" i="17"/>
  <c r="M432" i="17"/>
  <c r="Q436" i="17"/>
  <c r="M436" i="17"/>
  <c r="Q438" i="17"/>
  <c r="M438" i="17"/>
  <c r="Q440" i="17"/>
  <c r="M440" i="17"/>
  <c r="Q442" i="17"/>
  <c r="M442" i="17"/>
  <c r="Q444" i="17"/>
  <c r="M444" i="17"/>
  <c r="Q446" i="17"/>
  <c r="M446" i="17"/>
  <c r="Q448" i="17"/>
  <c r="M448" i="17"/>
  <c r="Q450" i="17"/>
  <c r="M450" i="17"/>
  <c r="Q452" i="17"/>
  <c r="M452" i="17"/>
  <c r="Q454" i="17"/>
  <c r="M454" i="17"/>
  <c r="Q459" i="17"/>
  <c r="M459" i="17"/>
  <c r="Q461" i="17"/>
  <c r="M461" i="17"/>
  <c r="Q463" i="17"/>
  <c r="M463" i="17"/>
  <c r="Q465" i="17"/>
  <c r="M465" i="17"/>
  <c r="Q467" i="17"/>
  <c r="M467" i="17"/>
  <c r="Q469" i="17"/>
  <c r="M469" i="17"/>
  <c r="Q472" i="17"/>
  <c r="M472" i="17"/>
  <c r="Q474" i="17"/>
  <c r="M474" i="17"/>
  <c r="Q476" i="17"/>
  <c r="M476" i="17"/>
  <c r="Q478" i="17"/>
  <c r="M478" i="17"/>
  <c r="Q480" i="17"/>
  <c r="M480" i="17"/>
  <c r="Q482" i="17"/>
  <c r="M482" i="17"/>
  <c r="Q484" i="17"/>
  <c r="M484" i="17"/>
  <c r="Q488" i="17"/>
  <c r="M488" i="17"/>
  <c r="Q490" i="17"/>
  <c r="M490" i="17"/>
  <c r="Q492" i="17"/>
  <c r="M492" i="17"/>
  <c r="Q494" i="17"/>
  <c r="M494" i="17"/>
  <c r="Q496" i="17"/>
  <c r="M496" i="17"/>
  <c r="Q498" i="17"/>
  <c r="M498" i="17"/>
  <c r="Q500" i="17"/>
  <c r="M500" i="17"/>
  <c r="Q502" i="17"/>
  <c r="M502" i="17"/>
  <c r="Q504" i="17"/>
  <c r="M504" i="17"/>
  <c r="Q506" i="17"/>
  <c r="M506" i="17"/>
  <c r="Q508" i="17"/>
  <c r="M508" i="17"/>
  <c r="Q510" i="17"/>
  <c r="M510" i="17"/>
  <c r="Q512" i="17"/>
  <c r="M512" i="17"/>
  <c r="Q516" i="17"/>
  <c r="M516" i="17"/>
  <c r="Q518" i="17"/>
  <c r="M518" i="17"/>
  <c r="Q520" i="17"/>
  <c r="M520" i="17"/>
  <c r="Q522" i="17"/>
  <c r="M522" i="17"/>
  <c r="Q524" i="17"/>
  <c r="M524" i="17"/>
  <c r="Q526" i="17"/>
  <c r="M526" i="17"/>
  <c r="Q528" i="17"/>
  <c r="M528" i="17"/>
  <c r="Q530" i="17"/>
  <c r="M530" i="17"/>
  <c r="Q532" i="17"/>
  <c r="M532" i="17"/>
  <c r="Q534" i="17"/>
  <c r="M534" i="17"/>
  <c r="Q539" i="17"/>
  <c r="M539" i="17"/>
  <c r="Q541" i="17"/>
  <c r="M541" i="17"/>
  <c r="Q543" i="17"/>
  <c r="M543" i="17"/>
  <c r="Q545" i="17"/>
  <c r="M545" i="17"/>
  <c r="Q547" i="17"/>
  <c r="M547" i="17"/>
  <c r="Q549" i="17"/>
  <c r="M549" i="17"/>
  <c r="Q552" i="17"/>
  <c r="M552" i="17"/>
  <c r="Q554" i="17"/>
  <c r="M554" i="17"/>
  <c r="Q556" i="17"/>
  <c r="M556" i="17"/>
  <c r="Q558" i="17"/>
  <c r="M558" i="17"/>
  <c r="Q560" i="17"/>
  <c r="M560" i="17"/>
  <c r="Q562" i="17"/>
  <c r="M562" i="17"/>
  <c r="Q564" i="17"/>
  <c r="M564" i="17"/>
  <c r="Q568" i="17"/>
  <c r="M568" i="17"/>
  <c r="Q570" i="17"/>
  <c r="M570" i="17"/>
  <c r="Q572" i="17"/>
  <c r="M572" i="17"/>
  <c r="Q574" i="17"/>
  <c r="M574" i="17"/>
  <c r="Q576" i="17"/>
  <c r="M576" i="17"/>
  <c r="Q578" i="17"/>
  <c r="M578" i="17"/>
  <c r="Q580" i="17"/>
  <c r="M580" i="17"/>
  <c r="Q582" i="17"/>
  <c r="M582" i="17"/>
  <c r="Q584" i="17"/>
  <c r="M584" i="17"/>
  <c r="Q586" i="17"/>
  <c r="M586" i="17"/>
  <c r="Q588" i="17"/>
  <c r="M588" i="17"/>
  <c r="Q590" i="17"/>
  <c r="M590" i="17"/>
  <c r="Q592" i="17"/>
  <c r="M592" i="17"/>
  <c r="Q596" i="17"/>
  <c r="M596" i="17"/>
  <c r="Q598" i="17"/>
  <c r="M598" i="17"/>
  <c r="Q600" i="17"/>
  <c r="M600" i="17"/>
  <c r="Q602" i="17"/>
  <c r="M602" i="17"/>
  <c r="Q604" i="17"/>
  <c r="M604" i="17"/>
  <c r="Q606" i="17"/>
  <c r="M606" i="17"/>
  <c r="Q608" i="17"/>
  <c r="M608" i="17"/>
  <c r="Q610" i="17"/>
  <c r="M610" i="17"/>
  <c r="Q612" i="17"/>
  <c r="M612" i="17"/>
  <c r="Q614" i="17"/>
  <c r="M614" i="17"/>
  <c r="Q619" i="17"/>
  <c r="M619" i="17"/>
  <c r="Q621" i="17"/>
  <c r="M621" i="17"/>
  <c r="Q623" i="17"/>
  <c r="M623" i="17"/>
  <c r="Q625" i="17"/>
  <c r="M625" i="17"/>
  <c r="Q627" i="17"/>
  <c r="M627" i="17"/>
  <c r="Q629" i="17"/>
  <c r="M629" i="17"/>
  <c r="Q632" i="17"/>
  <c r="M632" i="17"/>
  <c r="Q634" i="17"/>
  <c r="M634" i="17"/>
  <c r="Q636" i="17"/>
  <c r="M636" i="17"/>
  <c r="Q638" i="17"/>
  <c r="M638" i="17"/>
  <c r="Q640" i="17"/>
  <c r="M640" i="17"/>
  <c r="Q642" i="17"/>
  <c r="M642" i="17"/>
  <c r="Q644" i="17"/>
  <c r="M644" i="17"/>
  <c r="Q648" i="17"/>
  <c r="M648" i="17"/>
  <c r="Q650" i="17"/>
  <c r="M650" i="17"/>
  <c r="Q652" i="17"/>
  <c r="M652" i="17"/>
  <c r="Q654" i="17"/>
  <c r="M654" i="17"/>
  <c r="Q656" i="17"/>
  <c r="M656" i="17"/>
  <c r="Q658" i="17"/>
  <c r="M658" i="17"/>
  <c r="Q660" i="17"/>
  <c r="M660" i="17"/>
  <c r="Q662" i="17"/>
  <c r="M662" i="17"/>
  <c r="Q664" i="17"/>
  <c r="M664" i="17"/>
  <c r="Q666" i="17"/>
  <c r="M666" i="17"/>
  <c r="Q668" i="17"/>
  <c r="M668" i="17"/>
  <c r="Q670" i="17"/>
  <c r="M670" i="17"/>
  <c r="Q672" i="17"/>
  <c r="M672" i="17"/>
  <c r="Q676" i="17"/>
  <c r="M676" i="17"/>
  <c r="Q678" i="17"/>
  <c r="M678" i="17"/>
  <c r="Q680" i="17"/>
  <c r="M680" i="17"/>
  <c r="Q682" i="17"/>
  <c r="M682" i="17"/>
  <c r="Q684" i="17"/>
  <c r="M684" i="17"/>
  <c r="Q686" i="17"/>
  <c r="M686" i="17"/>
  <c r="Q688" i="17"/>
  <c r="M688" i="17"/>
  <c r="Q690" i="17"/>
  <c r="M690" i="17"/>
  <c r="Q692" i="17"/>
  <c r="M692" i="17"/>
  <c r="Q694" i="17"/>
  <c r="M694" i="17"/>
  <c r="O700" i="17"/>
  <c r="Q705" i="17"/>
  <c r="M705" i="17"/>
  <c r="O705" i="17"/>
  <c r="Q709" i="17"/>
  <c r="Q713" i="17"/>
  <c r="M713" i="17"/>
  <c r="O713" i="17"/>
  <c r="O717" i="17"/>
  <c r="Q721" i="17"/>
  <c r="M721" i="17"/>
  <c r="O721" i="17"/>
  <c r="Q725" i="17"/>
  <c r="Q729" i="17"/>
  <c r="M729" i="17"/>
  <c r="O729" i="17"/>
  <c r="O733" i="17"/>
  <c r="Q737" i="17"/>
  <c r="M737" i="17"/>
  <c r="O737" i="17"/>
  <c r="Q741" i="17"/>
  <c r="Q754" i="17"/>
  <c r="M754" i="17"/>
  <c r="O754" i="17"/>
  <c r="O758" i="17"/>
  <c r="Q762" i="17"/>
  <c r="M762" i="17"/>
  <c r="O762" i="17"/>
  <c r="Q766" i="17"/>
  <c r="Q770" i="17"/>
  <c r="M770" i="17"/>
  <c r="O770" i="17"/>
  <c r="O774" i="17"/>
  <c r="Q779" i="17"/>
  <c r="M779" i="17"/>
  <c r="O779" i="17"/>
  <c r="Q783" i="17"/>
  <c r="Q815" i="17"/>
  <c r="M815" i="17"/>
  <c r="O815" i="17"/>
  <c r="O819" i="17"/>
  <c r="Q823" i="17"/>
  <c r="M823" i="17"/>
  <c r="O823" i="17"/>
  <c r="Q827" i="17"/>
  <c r="Q831" i="17"/>
  <c r="M831" i="17"/>
  <c r="O831" i="17"/>
  <c r="O835" i="17"/>
  <c r="Q839" i="17"/>
  <c r="M839" i="17"/>
  <c r="O839" i="17"/>
  <c r="Q843" i="17"/>
  <c r="Q847" i="17"/>
  <c r="M847" i="17"/>
  <c r="O847" i="17"/>
  <c r="O851" i="17"/>
  <c r="Q855" i="17"/>
  <c r="M855" i="17"/>
  <c r="O855" i="17"/>
  <c r="Q859" i="17"/>
  <c r="Q863" i="17"/>
  <c r="M863" i="17"/>
  <c r="O863" i="17"/>
  <c r="O867" i="17"/>
  <c r="Q871" i="17"/>
  <c r="M871" i="17"/>
  <c r="O871" i="17"/>
  <c r="Q875" i="17"/>
  <c r="Q880" i="17"/>
  <c r="M880" i="17"/>
  <c r="O880" i="17"/>
  <c r="O884" i="17"/>
  <c r="Q888" i="17"/>
  <c r="M888" i="17"/>
  <c r="O888" i="17"/>
  <c r="Q892" i="17"/>
  <c r="Q896" i="17"/>
  <c r="M896" i="17"/>
  <c r="O896" i="17"/>
  <c r="O900" i="17"/>
  <c r="Q904" i="17"/>
  <c r="M904" i="17"/>
  <c r="O904" i="17"/>
  <c r="Q908" i="17"/>
  <c r="Q912" i="17"/>
  <c r="M912" i="17"/>
  <c r="O912" i="17"/>
  <c r="O916" i="17"/>
  <c r="Q920" i="17"/>
  <c r="M920" i="17"/>
  <c r="O920" i="17"/>
  <c r="Q924" i="17"/>
  <c r="Q928" i="17"/>
  <c r="M928" i="17"/>
  <c r="O928" i="17"/>
  <c r="O932" i="17"/>
  <c r="Q936" i="17"/>
  <c r="M936" i="17"/>
  <c r="O936" i="17"/>
  <c r="Q940" i="17"/>
  <c r="Q944" i="17"/>
  <c r="M944" i="17"/>
  <c r="O944" i="17"/>
  <c r="O948" i="17"/>
  <c r="Q952" i="17"/>
  <c r="M952" i="17"/>
  <c r="O952" i="17"/>
  <c r="Q956" i="17"/>
  <c r="Q960" i="17"/>
  <c r="M960" i="17"/>
  <c r="O960" i="17"/>
  <c r="O969" i="17"/>
  <c r="Q973" i="17"/>
  <c r="M973" i="17"/>
  <c r="O973" i="17"/>
  <c r="Q977" i="17"/>
  <c r="Q983" i="17"/>
  <c r="M983" i="17"/>
  <c r="O983" i="17"/>
  <c r="Q985" i="17"/>
  <c r="M985" i="17"/>
  <c r="Q989" i="17"/>
  <c r="Q991" i="17"/>
  <c r="M991" i="17"/>
  <c r="Q993" i="17"/>
  <c r="M993" i="17"/>
  <c r="Q995" i="17"/>
  <c r="M995" i="17"/>
  <c r="Q1000" i="17"/>
  <c r="Q1002" i="17"/>
  <c r="M1002" i="17"/>
  <c r="Q1004" i="17"/>
  <c r="M1004" i="17"/>
  <c r="Q1006" i="17"/>
  <c r="M1006" i="17"/>
  <c r="Q1009" i="17"/>
  <c r="Q1011" i="17"/>
  <c r="M1011" i="17"/>
  <c r="Q1013" i="17"/>
  <c r="M1013" i="17"/>
  <c r="Q1015" i="17"/>
  <c r="M1015" i="17"/>
  <c r="Q1017" i="17"/>
  <c r="Q1019" i="17"/>
  <c r="M1019" i="17"/>
  <c r="Q1021" i="17"/>
  <c r="M1021" i="17"/>
  <c r="Q1023" i="17"/>
  <c r="M1023" i="17"/>
  <c r="Q1025" i="17"/>
  <c r="Q1027" i="17"/>
  <c r="M1027" i="17"/>
  <c r="Q1040" i="17"/>
  <c r="M1040" i="17"/>
  <c r="Q215" i="17"/>
  <c r="M215" i="17"/>
  <c r="Q376" i="17"/>
  <c r="Q536" i="17"/>
  <c r="M536" i="17"/>
  <c r="Q696" i="17"/>
  <c r="M696" i="17"/>
  <c r="Q165" i="17"/>
  <c r="M165" i="17"/>
  <c r="Q246" i="17"/>
  <c r="Q326" i="17"/>
  <c r="M326" i="17"/>
  <c r="Q406" i="17"/>
  <c r="M406" i="17"/>
  <c r="Q486" i="17"/>
  <c r="M486" i="17"/>
  <c r="Q566" i="17"/>
  <c r="Q646" i="17"/>
  <c r="M646" i="17"/>
  <c r="Q1042" i="17"/>
  <c r="M1042" i="17"/>
  <c r="Q1044" i="17"/>
  <c r="M1044" i="17"/>
  <c r="Q1046" i="17"/>
  <c r="Q1048" i="17"/>
  <c r="M1048" i="17"/>
  <c r="Q1050" i="17"/>
  <c r="M1050" i="17"/>
  <c r="Q1052" i="17"/>
  <c r="M1052" i="17"/>
  <c r="Q1055" i="17"/>
  <c r="Q1057" i="17"/>
  <c r="M1057" i="17"/>
  <c r="Q1059" i="17"/>
  <c r="M1059" i="17"/>
  <c r="Q1061" i="17"/>
  <c r="M1061" i="17"/>
  <c r="Q1063" i="17"/>
  <c r="Q1065" i="17"/>
  <c r="M1065" i="17"/>
  <c r="Q1067" i="17"/>
  <c r="M1067" i="17"/>
  <c r="Q1069" i="17"/>
  <c r="M1069" i="17"/>
  <c r="Q1071" i="17"/>
  <c r="Q1073" i="17"/>
  <c r="M1073" i="17"/>
  <c r="Q1075" i="17"/>
  <c r="M1075" i="17"/>
  <c r="Q1077" i="17"/>
  <c r="M1077" i="17"/>
  <c r="Q1079" i="17"/>
  <c r="Q1081" i="17"/>
  <c r="M1081" i="17"/>
  <c r="Q1083" i="17"/>
  <c r="M1083" i="17"/>
  <c r="Q1085" i="17"/>
  <c r="M1085" i="17"/>
  <c r="Q1087" i="17"/>
  <c r="Q1089" i="17"/>
  <c r="M1089" i="17"/>
  <c r="Q1091" i="17"/>
  <c r="M1091" i="17"/>
  <c r="Q1093" i="17"/>
  <c r="M1093" i="17"/>
  <c r="Q1095" i="17"/>
  <c r="Q1099" i="17"/>
  <c r="M1099" i="17"/>
  <c r="Q1101" i="17"/>
  <c r="M1101" i="17"/>
  <c r="Q1103" i="17"/>
  <c r="M1103" i="17"/>
  <c r="Q1105" i="17"/>
  <c r="Q1107" i="17"/>
  <c r="M1107" i="17"/>
  <c r="Q1109" i="17"/>
  <c r="M1109" i="17"/>
  <c r="Q1111" i="17"/>
  <c r="M1111" i="17"/>
  <c r="Q1113" i="17"/>
  <c r="Q1115" i="17"/>
  <c r="M1115" i="17"/>
  <c r="Q1117" i="17"/>
  <c r="M1117" i="17"/>
  <c r="Q1119" i="17"/>
  <c r="M1119" i="17"/>
  <c r="Q746" i="17"/>
  <c r="Q749" i="17"/>
  <c r="M749" i="17"/>
  <c r="M1035" i="17"/>
  <c r="Q1035" i="17"/>
  <c r="M1031" i="17"/>
  <c r="Q1031" i="17"/>
  <c r="M1029" i="17"/>
  <c r="Q1029" i="17"/>
  <c r="O985" i="17"/>
  <c r="O991" i="17"/>
  <c r="O993" i="17"/>
  <c r="O995" i="17"/>
  <c r="O1002" i="17"/>
  <c r="O1004" i="17"/>
  <c r="O1006" i="17"/>
  <c r="O1011" i="17"/>
  <c r="O1013" i="17"/>
  <c r="O1015" i="17"/>
  <c r="O1019" i="17"/>
  <c r="O1021" i="17"/>
  <c r="O1023" i="17"/>
  <c r="O1027" i="17"/>
  <c r="O1040" i="17"/>
  <c r="O215" i="17"/>
  <c r="O536" i="17"/>
  <c r="O696" i="17"/>
  <c r="O165" i="17"/>
  <c r="O326" i="17"/>
  <c r="O406" i="17"/>
  <c r="O486" i="17"/>
  <c r="O646" i="17"/>
  <c r="O1042" i="17"/>
  <c r="O1044" i="17"/>
  <c r="O1048" i="17"/>
  <c r="O1050" i="17"/>
  <c r="O1052" i="17"/>
  <c r="O1057" i="17"/>
  <c r="O1059" i="17"/>
  <c r="O1061" i="17"/>
  <c r="O1065" i="17"/>
  <c r="O1067" i="17"/>
  <c r="O1069" i="17"/>
  <c r="O1073" i="17"/>
  <c r="O1075" i="17"/>
  <c r="O1077" i="17"/>
  <c r="O1081" i="17"/>
  <c r="O1083" i="17"/>
  <c r="O1085" i="17"/>
  <c r="O1089" i="17"/>
  <c r="O1091" i="17"/>
  <c r="O1093" i="17"/>
  <c r="O1099" i="17"/>
  <c r="O1101" i="17"/>
  <c r="O1103" i="17"/>
  <c r="O1107" i="17"/>
  <c r="O1109" i="17"/>
  <c r="O1111" i="17"/>
  <c r="O1115" i="17"/>
  <c r="O1117" i="17"/>
  <c r="O1119" i="17"/>
  <c r="O749" i="17"/>
  <c r="Q297" i="17"/>
  <c r="M297" i="17"/>
  <c r="Q377" i="17"/>
  <c r="M377" i="17"/>
  <c r="Q457" i="17"/>
  <c r="M457" i="17"/>
  <c r="Q537" i="17"/>
  <c r="M537" i="17"/>
  <c r="Q617" i="17"/>
  <c r="M617" i="17"/>
  <c r="Q697" i="17"/>
  <c r="M697" i="17"/>
  <c r="Q1120" i="17"/>
  <c r="M1120" i="17"/>
  <c r="Q753" i="17"/>
  <c r="O1035" i="17"/>
  <c r="O1031" i="17"/>
  <c r="O1029" i="17"/>
  <c r="Q704" i="17"/>
  <c r="O704" i="17"/>
  <c r="M704" i="17"/>
  <c r="Q919" i="17"/>
  <c r="O919" i="17"/>
  <c r="M919" i="17"/>
  <c r="Q951" i="17"/>
  <c r="O951" i="17"/>
  <c r="M951" i="17"/>
  <c r="Q1012" i="17"/>
  <c r="O1012" i="17"/>
  <c r="M1012" i="17"/>
  <c r="Q700" i="17"/>
  <c r="M700" i="17"/>
  <c r="Q717" i="17"/>
  <c r="M717" i="17"/>
  <c r="Q733" i="17"/>
  <c r="M733" i="17"/>
  <c r="Q758" i="17"/>
  <c r="M758" i="17"/>
  <c r="Q774" i="17"/>
  <c r="M774" i="17"/>
  <c r="Q819" i="17"/>
  <c r="M819" i="17"/>
  <c r="Q835" i="17"/>
  <c r="M835" i="17"/>
  <c r="Q851" i="17"/>
  <c r="M851" i="17"/>
  <c r="Q867" i="17"/>
  <c r="M867" i="17"/>
  <c r="Q884" i="17"/>
  <c r="M884" i="17"/>
  <c r="Q900" i="17"/>
  <c r="M900" i="17"/>
  <c r="Q916" i="17"/>
  <c r="M916" i="17"/>
  <c r="Q932" i="17"/>
  <c r="M932" i="17"/>
  <c r="Q948" i="17"/>
  <c r="M948" i="17"/>
  <c r="Q969" i="17"/>
  <c r="M969" i="17"/>
  <c r="M989" i="17"/>
  <c r="O989" i="17"/>
  <c r="M1009" i="17"/>
  <c r="O1009" i="17"/>
  <c r="M1025" i="17"/>
  <c r="O1025" i="17"/>
  <c r="M246" i="17"/>
  <c r="O246" i="17"/>
  <c r="M1046" i="17"/>
  <c r="O1046" i="17"/>
  <c r="M1063" i="17"/>
  <c r="O1063" i="17"/>
  <c r="M1079" i="17"/>
  <c r="O1079" i="17"/>
  <c r="M1095" i="17"/>
  <c r="O1095" i="17"/>
  <c r="M1113" i="17"/>
  <c r="O1113" i="17"/>
  <c r="Q736" i="17"/>
  <c r="O736" i="17"/>
  <c r="M736" i="17"/>
  <c r="Q761" i="17"/>
  <c r="O761" i="17"/>
  <c r="M761" i="17"/>
  <c r="Q822" i="17"/>
  <c r="O822" i="17"/>
  <c r="M822" i="17"/>
  <c r="Q854" i="17"/>
  <c r="O854" i="17"/>
  <c r="M854" i="17"/>
  <c r="Q870" i="17"/>
  <c r="O870" i="17"/>
  <c r="M870" i="17"/>
  <c r="Q887" i="17"/>
  <c r="O887" i="17"/>
  <c r="M887" i="17"/>
  <c r="Q972" i="17"/>
  <c r="O972" i="17"/>
  <c r="M972" i="17"/>
  <c r="Q992" i="17"/>
  <c r="O992" i="17"/>
  <c r="M992" i="17"/>
  <c r="Q1028" i="17"/>
  <c r="O1028" i="17"/>
  <c r="M1028" i="17"/>
  <c r="Q405" i="17"/>
  <c r="O405" i="17"/>
  <c r="M405" i="17"/>
  <c r="Q1066" i="17"/>
  <c r="O1066" i="17"/>
  <c r="M1066" i="17"/>
  <c r="Q1100" i="17"/>
  <c r="O1100" i="17"/>
  <c r="M1100" i="17"/>
  <c r="Q712" i="17"/>
  <c r="O712" i="17"/>
  <c r="M712" i="17"/>
  <c r="Q728" i="17"/>
  <c r="O728" i="17"/>
  <c r="M728" i="17"/>
  <c r="Q751" i="17"/>
  <c r="O751" i="17"/>
  <c r="M751" i="17"/>
  <c r="Q769" i="17"/>
  <c r="O769" i="17"/>
  <c r="M769" i="17"/>
  <c r="Q814" i="17"/>
  <c r="O814" i="17"/>
  <c r="M814" i="17"/>
  <c r="Q830" i="17"/>
  <c r="O830" i="17"/>
  <c r="M830" i="17"/>
  <c r="Q846" i="17"/>
  <c r="O846" i="17"/>
  <c r="M846" i="17"/>
  <c r="Q862" i="17"/>
  <c r="O862" i="17"/>
  <c r="M862" i="17"/>
  <c r="Q879" i="17"/>
  <c r="O879" i="17"/>
  <c r="M879" i="17"/>
  <c r="Q895" i="17"/>
  <c r="O895" i="17"/>
  <c r="M895" i="17"/>
  <c r="Q911" i="17"/>
  <c r="O911" i="17"/>
  <c r="M911" i="17"/>
  <c r="Q927" i="17"/>
  <c r="O927" i="17"/>
  <c r="M927" i="17"/>
  <c r="Q943" i="17"/>
  <c r="O943" i="17"/>
  <c r="M943" i="17"/>
  <c r="Q959" i="17"/>
  <c r="O959" i="17"/>
  <c r="M959" i="17"/>
  <c r="Q982" i="17"/>
  <c r="O982" i="17"/>
  <c r="M982" i="17"/>
  <c r="Q1003" i="17"/>
  <c r="O1003" i="17"/>
  <c r="M1003" i="17"/>
  <c r="Q1020" i="17"/>
  <c r="O1020" i="17"/>
  <c r="M1020" i="17"/>
  <c r="Q616" i="17"/>
  <c r="O616" i="17"/>
  <c r="M616" i="17"/>
  <c r="Q978" i="17"/>
  <c r="O978" i="17"/>
  <c r="M978" i="17"/>
  <c r="Q1058" i="17"/>
  <c r="O1058" i="17"/>
  <c r="M1058" i="17"/>
  <c r="Q1074" i="17"/>
  <c r="O1074" i="17"/>
  <c r="M1074" i="17"/>
  <c r="Q1090" i="17"/>
  <c r="O1090" i="17"/>
  <c r="M1090" i="17"/>
  <c r="Q1108" i="17"/>
  <c r="O1108" i="17"/>
  <c r="M1108" i="17"/>
  <c r="Q748" i="17"/>
  <c r="O748" i="17"/>
  <c r="M748" i="17"/>
  <c r="M1030" i="17"/>
  <c r="O1030" i="17"/>
  <c r="Q1030" i="17"/>
  <c r="Q720" i="17"/>
  <c r="O720" i="17"/>
  <c r="M720" i="17"/>
  <c r="Q778" i="17"/>
  <c r="O778" i="17"/>
  <c r="M778" i="17"/>
  <c r="Q838" i="17"/>
  <c r="O838" i="17"/>
  <c r="M838" i="17"/>
  <c r="Q903" i="17"/>
  <c r="O903" i="17"/>
  <c r="M903" i="17"/>
  <c r="Q935" i="17"/>
  <c r="O935" i="17"/>
  <c r="M935" i="17"/>
  <c r="Q1049" i="17"/>
  <c r="O1049" i="17"/>
  <c r="M1049" i="17"/>
  <c r="Q1082" i="17"/>
  <c r="O1082" i="17"/>
  <c r="M1082" i="17"/>
  <c r="Q1116" i="17"/>
  <c r="O1116" i="17"/>
  <c r="M1116" i="17"/>
  <c r="M709" i="17"/>
  <c r="O709" i="17"/>
  <c r="M725" i="17"/>
  <c r="O725" i="17"/>
  <c r="M741" i="17"/>
  <c r="O741" i="17"/>
  <c r="M766" i="17"/>
  <c r="O766" i="17"/>
  <c r="M783" i="17"/>
  <c r="O783" i="17"/>
  <c r="M827" i="17"/>
  <c r="O827" i="17"/>
  <c r="M843" i="17"/>
  <c r="O843" i="17"/>
  <c r="M859" i="17"/>
  <c r="O859" i="17"/>
  <c r="M875" i="17"/>
  <c r="O875" i="17"/>
  <c r="M892" i="17"/>
  <c r="O892" i="17"/>
  <c r="M908" i="17"/>
  <c r="O908" i="17"/>
  <c r="M924" i="17"/>
  <c r="O924" i="17"/>
  <c r="M940" i="17"/>
  <c r="O940" i="17"/>
  <c r="M956" i="17"/>
  <c r="O956" i="17"/>
  <c r="M977" i="17"/>
  <c r="O977" i="17"/>
  <c r="M1000" i="17"/>
  <c r="O1000" i="17"/>
  <c r="M1017" i="17"/>
  <c r="O1017" i="17"/>
  <c r="M376" i="17"/>
  <c r="O376" i="17"/>
  <c r="M566" i="17"/>
  <c r="O566" i="17"/>
  <c r="M1055" i="17"/>
  <c r="O1055" i="17"/>
  <c r="M1071" i="17"/>
  <c r="O1071" i="17"/>
  <c r="M1087" i="17"/>
  <c r="O1087" i="17"/>
  <c r="M1105" i="17"/>
  <c r="O1105" i="17"/>
  <c r="M746" i="17"/>
  <c r="O746" i="17"/>
  <c r="M1033" i="17"/>
  <c r="Q1033" i="17"/>
  <c r="O1033" i="17"/>
  <c r="M701" i="17"/>
  <c r="M710" i="17"/>
  <c r="M718" i="17"/>
  <c r="M726" i="17"/>
  <c r="M734" i="17"/>
  <c r="M742" i="17"/>
  <c r="M759" i="17"/>
  <c r="M767" i="17"/>
  <c r="M776" i="17"/>
  <c r="M784" i="17"/>
  <c r="M820" i="17"/>
  <c r="M828" i="17"/>
  <c r="M836" i="17"/>
  <c r="M844" i="17"/>
  <c r="M852" i="17"/>
  <c r="M860" i="17"/>
  <c r="M868" i="17"/>
  <c r="M876" i="17"/>
  <c r="M885" i="17"/>
  <c r="M893" i="17"/>
  <c r="M901" i="17"/>
  <c r="M909" i="17"/>
  <c r="M917" i="17"/>
  <c r="M925" i="17"/>
  <c r="M933" i="17"/>
  <c r="M941" i="17"/>
  <c r="M949" i="17"/>
  <c r="M957" i="17"/>
  <c r="M980" i="17"/>
  <c r="M990" i="17"/>
  <c r="M1001" i="17"/>
  <c r="M1010" i="17"/>
  <c r="M1018" i="17"/>
  <c r="M1026" i="17"/>
  <c r="M456" i="17"/>
  <c r="M325" i="17"/>
  <c r="M645" i="17"/>
  <c r="M1047" i="17"/>
  <c r="M1056" i="17"/>
  <c r="M1064" i="17"/>
  <c r="M1072" i="17"/>
  <c r="M1080" i="17"/>
  <c r="M1088" i="17"/>
  <c r="M1098" i="17"/>
  <c r="M1106" i="17"/>
  <c r="M1114" i="17"/>
  <c r="M747" i="17"/>
  <c r="Q1032" i="17"/>
  <c r="J17" i="22"/>
  <c r="M17" i="22"/>
  <c r="Q17" i="22"/>
  <c r="O17" i="22"/>
  <c r="L17" i="22"/>
  <c r="J16" i="22"/>
  <c r="M16" i="22"/>
  <c r="O16" i="22"/>
  <c r="L16" i="22"/>
  <c r="J15" i="22"/>
  <c r="M15" i="22"/>
  <c r="Q15" i="22"/>
  <c r="O15" i="22"/>
  <c r="L15" i="22"/>
  <c r="J14" i="22"/>
  <c r="Q14" i="22"/>
  <c r="O14" i="22"/>
  <c r="L14" i="22"/>
  <c r="J13" i="22"/>
  <c r="M13" i="22"/>
  <c r="Q13" i="22"/>
  <c r="O13" i="22"/>
  <c r="L13" i="22"/>
  <c r="J12" i="22"/>
  <c r="M12" i="22"/>
  <c r="O12" i="22"/>
  <c r="L12" i="22"/>
  <c r="J11" i="22"/>
  <c r="M11" i="22"/>
  <c r="Q11" i="22"/>
  <c r="O11" i="22"/>
  <c r="L11" i="22"/>
  <c r="J10" i="22"/>
  <c r="Q10" i="22"/>
  <c r="O10" i="22"/>
  <c r="L10" i="22"/>
  <c r="J9" i="22"/>
  <c r="M9" i="22"/>
  <c r="Q9" i="22"/>
  <c r="O9" i="22"/>
  <c r="L9" i="22"/>
  <c r="J8" i="22"/>
  <c r="M8" i="22"/>
  <c r="O8" i="22"/>
  <c r="L8" i="22"/>
  <c r="J7" i="22"/>
  <c r="M7" i="22"/>
  <c r="Q7" i="22"/>
  <c r="O7" i="22"/>
  <c r="L7" i="22"/>
  <c r="J6" i="22"/>
  <c r="Q6" i="22"/>
  <c r="O6" i="22"/>
  <c r="L6" i="22"/>
  <c r="J5" i="22"/>
  <c r="M5" i="22"/>
  <c r="Q5" i="22"/>
  <c r="O5" i="22"/>
  <c r="L5" i="22"/>
  <c r="J4" i="22"/>
  <c r="M4" i="22"/>
  <c r="O4" i="22"/>
  <c r="L4" i="22"/>
  <c r="J3" i="22"/>
  <c r="M3" i="22"/>
  <c r="Q3" i="22"/>
  <c r="O3" i="22"/>
  <c r="L3" i="22"/>
  <c r="J2" i="22"/>
  <c r="Q2" i="22"/>
  <c r="O2" i="22"/>
  <c r="L2" i="22"/>
  <c r="M2" i="22"/>
  <c r="Q4" i="22"/>
  <c r="M6" i="22"/>
  <c r="Q8" i="22"/>
  <c r="M10" i="22"/>
  <c r="Q12" i="22"/>
  <c r="M14" i="22"/>
  <c r="Q16" i="22"/>
  <c r="J332" i="18"/>
  <c r="Q332" i="18"/>
  <c r="O332" i="18"/>
  <c r="M332" i="18"/>
  <c r="L332" i="18"/>
  <c r="J12" i="18"/>
  <c r="Q12" i="18"/>
  <c r="O12" i="18"/>
  <c r="M12" i="18"/>
  <c r="L12" i="18"/>
  <c r="J13" i="18"/>
  <c r="Q13" i="18"/>
  <c r="O13" i="18"/>
  <c r="M13" i="18"/>
  <c r="L13" i="18"/>
  <c r="J160" i="18"/>
  <c r="Q160" i="18"/>
  <c r="O160" i="18"/>
  <c r="M160" i="18"/>
  <c r="L160" i="18"/>
  <c r="J161" i="18"/>
  <c r="Q161" i="18"/>
  <c r="O161" i="18"/>
  <c r="M161" i="18"/>
  <c r="L161" i="18"/>
  <c r="J124" i="18"/>
  <c r="Q124" i="18"/>
  <c r="O124" i="18"/>
  <c r="M124" i="18"/>
  <c r="L124" i="18"/>
  <c r="J44" i="18"/>
  <c r="Q44" i="18"/>
  <c r="O44" i="18"/>
  <c r="M44" i="18"/>
  <c r="L44" i="18"/>
  <c r="J39" i="18"/>
  <c r="Q39" i="18"/>
  <c r="O39" i="18"/>
  <c r="M39" i="18"/>
  <c r="L39" i="18"/>
  <c r="J40" i="18"/>
  <c r="Q40" i="18"/>
  <c r="O40" i="18"/>
  <c r="M40" i="18"/>
  <c r="L40" i="18"/>
  <c r="J41" i="18"/>
  <c r="Q41" i="18"/>
  <c r="O41" i="18"/>
  <c r="M41" i="18"/>
  <c r="L41" i="18"/>
  <c r="J42" i="18"/>
  <c r="Q42" i="18"/>
  <c r="O42" i="18"/>
  <c r="M42" i="18"/>
  <c r="L42" i="18"/>
  <c r="J43" i="18"/>
  <c r="Q43" i="18"/>
  <c r="O43" i="18"/>
  <c r="M43" i="18"/>
  <c r="L43" i="18"/>
  <c r="J541" i="18"/>
  <c r="Q541" i="18"/>
  <c r="O541" i="18"/>
  <c r="M541" i="18"/>
  <c r="L541" i="18"/>
  <c r="J536" i="18"/>
  <c r="Q536" i="18"/>
  <c r="O536" i="18"/>
  <c r="M536" i="18"/>
  <c r="L536" i="18"/>
  <c r="J38" i="18"/>
  <c r="Q38" i="18"/>
  <c r="O38" i="18"/>
  <c r="M38" i="18"/>
  <c r="L38" i="18"/>
  <c r="J612" i="18"/>
  <c r="Q612" i="18"/>
  <c r="O612" i="18"/>
  <c r="M612" i="18"/>
  <c r="L612" i="18"/>
  <c r="J151" i="18"/>
  <c r="Q151" i="18"/>
  <c r="O151" i="18"/>
  <c r="M151" i="18"/>
  <c r="L151" i="18"/>
  <c r="J150" i="18"/>
  <c r="Q150" i="18"/>
  <c r="O150" i="18"/>
  <c r="M150" i="18"/>
  <c r="L150" i="18"/>
  <c r="J147" i="18"/>
  <c r="Q147" i="18"/>
  <c r="O147" i="18"/>
  <c r="M147" i="18"/>
  <c r="L147" i="18"/>
  <c r="J146" i="18"/>
  <c r="Q146" i="18"/>
  <c r="O146" i="18"/>
  <c r="M146" i="18"/>
  <c r="L146" i="18"/>
  <c r="J145" i="18"/>
  <c r="Q145" i="18"/>
  <c r="O145" i="18"/>
  <c r="M145" i="18"/>
  <c r="L145" i="18"/>
  <c r="J152" i="18"/>
  <c r="Q152" i="18"/>
  <c r="O152" i="18"/>
  <c r="M152" i="18"/>
  <c r="L152" i="18"/>
  <c r="J149" i="18"/>
  <c r="Q149" i="18"/>
  <c r="O149" i="18"/>
  <c r="M149" i="18"/>
  <c r="L149" i="18"/>
  <c r="J148" i="18"/>
  <c r="Q148" i="18"/>
  <c r="O148" i="18"/>
  <c r="M148" i="18"/>
  <c r="L148" i="18"/>
  <c r="J142" i="18"/>
  <c r="Q142" i="18"/>
  <c r="O142" i="18"/>
  <c r="M142" i="18"/>
  <c r="L142" i="18"/>
  <c r="J143" i="18"/>
  <c r="Q143" i="18"/>
  <c r="O143" i="18"/>
  <c r="M143" i="18"/>
  <c r="L143" i="18"/>
  <c r="J141" i="18"/>
  <c r="Q141" i="18"/>
  <c r="O141" i="18"/>
  <c r="M141" i="18"/>
  <c r="L141" i="18"/>
  <c r="J140" i="18"/>
  <c r="Q140" i="18"/>
  <c r="O140" i="18"/>
  <c r="M140" i="18"/>
  <c r="L140" i="18"/>
  <c r="J158" i="18"/>
  <c r="Q158" i="18"/>
  <c r="O158" i="18"/>
  <c r="M158" i="18"/>
  <c r="L158" i="18"/>
  <c r="J159" i="18"/>
  <c r="Q159" i="18"/>
  <c r="O159" i="18"/>
  <c r="M159" i="18"/>
  <c r="L159" i="18"/>
  <c r="J157" i="18"/>
  <c r="Q157" i="18"/>
  <c r="O157" i="18"/>
  <c r="M157" i="18"/>
  <c r="L157" i="18"/>
  <c r="J126" i="18"/>
  <c r="Q126" i="18"/>
  <c r="M126" i="18"/>
  <c r="O126" i="18"/>
  <c r="L126" i="18"/>
  <c r="J132" i="18"/>
  <c r="O132" i="18"/>
  <c r="Q132" i="18"/>
  <c r="L132" i="18"/>
  <c r="J131" i="18"/>
  <c r="L131" i="18"/>
  <c r="J686" i="18"/>
  <c r="O686" i="18"/>
  <c r="Q686" i="18"/>
  <c r="L686" i="18"/>
  <c r="J685" i="18"/>
  <c r="O685" i="18"/>
  <c r="L685" i="18"/>
  <c r="J684" i="18"/>
  <c r="O684" i="18"/>
  <c r="Q684" i="18"/>
  <c r="L684" i="18"/>
  <c r="J683" i="18"/>
  <c r="L683" i="18"/>
  <c r="J682" i="18"/>
  <c r="O682" i="18"/>
  <c r="Q682" i="18"/>
  <c r="L682" i="18"/>
  <c r="J681" i="18"/>
  <c r="O681" i="18"/>
  <c r="L681" i="18"/>
  <c r="J680" i="18"/>
  <c r="O680" i="18"/>
  <c r="Q680" i="18"/>
  <c r="L680" i="18"/>
  <c r="J679" i="18"/>
  <c r="L679" i="18"/>
  <c r="J678" i="18"/>
  <c r="O678" i="18"/>
  <c r="Q678" i="18"/>
  <c r="L678" i="18"/>
  <c r="J677" i="18"/>
  <c r="O677" i="18"/>
  <c r="L677" i="18"/>
  <c r="J676" i="18"/>
  <c r="O676" i="18"/>
  <c r="Q676" i="18"/>
  <c r="L676" i="18"/>
  <c r="J675" i="18"/>
  <c r="L675" i="18"/>
  <c r="J674" i="18"/>
  <c r="O674" i="18"/>
  <c r="Q674" i="18"/>
  <c r="L674" i="18"/>
  <c r="J667" i="18"/>
  <c r="O667" i="18"/>
  <c r="L667" i="18"/>
  <c r="J666" i="18"/>
  <c r="O666" i="18"/>
  <c r="Q666" i="18"/>
  <c r="L666" i="18"/>
  <c r="J665" i="18"/>
  <c r="L665" i="18"/>
  <c r="J664" i="18"/>
  <c r="O664" i="18"/>
  <c r="Q664" i="18"/>
  <c r="L664" i="18"/>
  <c r="J663" i="18"/>
  <c r="O663" i="18"/>
  <c r="L663" i="18"/>
  <c r="J662" i="18"/>
  <c r="O662" i="18"/>
  <c r="Q662" i="18"/>
  <c r="L662" i="18"/>
  <c r="J661" i="18"/>
  <c r="L661" i="18"/>
  <c r="J660" i="18"/>
  <c r="O660" i="18"/>
  <c r="Q660" i="18"/>
  <c r="L660" i="18"/>
  <c r="J659" i="18"/>
  <c r="O659" i="18"/>
  <c r="L659" i="18"/>
  <c r="J658" i="18"/>
  <c r="O658" i="18"/>
  <c r="Q658" i="18"/>
  <c r="L658" i="18"/>
  <c r="J657" i="18"/>
  <c r="L657" i="18"/>
  <c r="J656" i="18"/>
  <c r="O656" i="18"/>
  <c r="Q656" i="18"/>
  <c r="L656" i="18"/>
  <c r="J655" i="18"/>
  <c r="O655" i="18"/>
  <c r="L655" i="18"/>
  <c r="J654" i="18"/>
  <c r="O654" i="18"/>
  <c r="Q654" i="18"/>
  <c r="L654" i="18"/>
  <c r="J653" i="18"/>
  <c r="L653" i="18"/>
  <c r="J652" i="18"/>
  <c r="O652" i="18"/>
  <c r="Q652" i="18"/>
  <c r="L652" i="18"/>
  <c r="J651" i="18"/>
  <c r="O651" i="18"/>
  <c r="L651" i="18"/>
  <c r="J650" i="18"/>
  <c r="O650" i="18"/>
  <c r="Q650" i="18"/>
  <c r="L650" i="18"/>
  <c r="J649" i="18"/>
  <c r="L649" i="18"/>
  <c r="J648" i="18"/>
  <c r="O648" i="18"/>
  <c r="Q648" i="18"/>
  <c r="L648" i="18"/>
  <c r="J647" i="18"/>
  <c r="O647" i="18"/>
  <c r="L647" i="18"/>
  <c r="J646" i="18"/>
  <c r="O646" i="18"/>
  <c r="Q646" i="18"/>
  <c r="L646" i="18"/>
  <c r="J645" i="18"/>
  <c r="L645" i="18"/>
  <c r="J644" i="18"/>
  <c r="O644" i="18"/>
  <c r="Q644" i="18"/>
  <c r="L644" i="18"/>
  <c r="J643" i="18"/>
  <c r="O643" i="18"/>
  <c r="L643" i="18"/>
  <c r="J642" i="18"/>
  <c r="O642" i="18"/>
  <c r="Q642" i="18"/>
  <c r="L642" i="18"/>
  <c r="J641" i="18"/>
  <c r="L641" i="18"/>
  <c r="J640" i="18"/>
  <c r="O640" i="18"/>
  <c r="Q640" i="18"/>
  <c r="L640" i="18"/>
  <c r="J639" i="18"/>
  <c r="O639" i="18"/>
  <c r="L639" i="18"/>
  <c r="J638" i="18"/>
  <c r="O638" i="18"/>
  <c r="Q638" i="18"/>
  <c r="L638" i="18"/>
  <c r="J637" i="18"/>
  <c r="L637" i="18"/>
  <c r="J636" i="18"/>
  <c r="O636" i="18"/>
  <c r="Q636" i="18"/>
  <c r="L636" i="18"/>
  <c r="J635" i="18"/>
  <c r="O635" i="18"/>
  <c r="L635" i="18"/>
  <c r="J634" i="18"/>
  <c r="O634" i="18"/>
  <c r="Q634" i="18"/>
  <c r="L634" i="18"/>
  <c r="J633" i="18"/>
  <c r="L633" i="18"/>
  <c r="J631" i="18"/>
  <c r="O631" i="18"/>
  <c r="Q631" i="18"/>
  <c r="L631" i="18"/>
  <c r="J629" i="18"/>
  <c r="O629" i="18"/>
  <c r="L629" i="18"/>
  <c r="J628" i="18"/>
  <c r="O628" i="18"/>
  <c r="Q628" i="18"/>
  <c r="L628" i="18"/>
  <c r="J627" i="18"/>
  <c r="L627" i="18"/>
  <c r="J626" i="18"/>
  <c r="O626" i="18"/>
  <c r="Q626" i="18"/>
  <c r="L626" i="18"/>
  <c r="J625" i="18"/>
  <c r="O625" i="18"/>
  <c r="L625" i="18"/>
  <c r="J624" i="18"/>
  <c r="O624" i="18"/>
  <c r="Q624" i="18"/>
  <c r="L624" i="18"/>
  <c r="J623" i="18"/>
  <c r="L623" i="18"/>
  <c r="J622" i="18"/>
  <c r="O622" i="18"/>
  <c r="Q622" i="18"/>
  <c r="L622" i="18"/>
  <c r="J621" i="18"/>
  <c r="O621" i="18"/>
  <c r="L621" i="18"/>
  <c r="J620" i="18"/>
  <c r="O620" i="18"/>
  <c r="Q620" i="18"/>
  <c r="L620" i="18"/>
  <c r="J619" i="18"/>
  <c r="L619" i="18"/>
  <c r="J618" i="18"/>
  <c r="O618" i="18"/>
  <c r="Q618" i="18"/>
  <c r="L618" i="18"/>
  <c r="J617" i="18"/>
  <c r="O617" i="18"/>
  <c r="L617" i="18"/>
  <c r="J615" i="18"/>
  <c r="O615" i="18"/>
  <c r="Q615" i="18"/>
  <c r="L615" i="18"/>
  <c r="J614" i="18"/>
  <c r="L614" i="18"/>
  <c r="J613" i="18"/>
  <c r="O613" i="18"/>
  <c r="Q613" i="18"/>
  <c r="L613" i="18"/>
  <c r="J611" i="18"/>
  <c r="O611" i="18"/>
  <c r="Q611" i="18"/>
  <c r="L611" i="18"/>
  <c r="J610" i="18"/>
  <c r="L610" i="18"/>
  <c r="J609" i="18"/>
  <c r="O609" i="18"/>
  <c r="Q609" i="18"/>
  <c r="L609" i="18"/>
  <c r="J608" i="18"/>
  <c r="O608" i="18"/>
  <c r="L608" i="18"/>
  <c r="J607" i="18"/>
  <c r="O607" i="18"/>
  <c r="Q607" i="18"/>
  <c r="L607" i="18"/>
  <c r="J606" i="18"/>
  <c r="L606" i="18"/>
  <c r="J605" i="18"/>
  <c r="O605" i="18"/>
  <c r="Q605" i="18"/>
  <c r="L605" i="18"/>
  <c r="J604" i="18"/>
  <c r="O604" i="18"/>
  <c r="L604" i="18"/>
  <c r="J603" i="18"/>
  <c r="O603" i="18"/>
  <c r="Q603" i="18"/>
  <c r="L603" i="18"/>
  <c r="J602" i="18"/>
  <c r="L602" i="18"/>
  <c r="J601" i="18"/>
  <c r="O601" i="18"/>
  <c r="Q601" i="18"/>
  <c r="L601" i="18"/>
  <c r="J600" i="18"/>
  <c r="O600" i="18"/>
  <c r="L600" i="18"/>
  <c r="J596" i="18"/>
  <c r="O596" i="18"/>
  <c r="Q596" i="18"/>
  <c r="L596" i="18"/>
  <c r="J595" i="18"/>
  <c r="L595" i="18"/>
  <c r="J594" i="18"/>
  <c r="O594" i="18"/>
  <c r="Q594" i="18"/>
  <c r="L594" i="18"/>
  <c r="J593" i="18"/>
  <c r="O593" i="18"/>
  <c r="L593" i="18"/>
  <c r="J592" i="18"/>
  <c r="O592" i="18"/>
  <c r="Q592" i="18"/>
  <c r="L592" i="18"/>
  <c r="J591" i="18"/>
  <c r="L591" i="18"/>
  <c r="J590" i="18"/>
  <c r="O590" i="18"/>
  <c r="Q590" i="18"/>
  <c r="L590" i="18"/>
  <c r="J589" i="18"/>
  <c r="O589" i="18"/>
  <c r="L589" i="18"/>
  <c r="J588" i="18"/>
  <c r="O588" i="18"/>
  <c r="Q588" i="18"/>
  <c r="L588" i="18"/>
  <c r="J587" i="18"/>
  <c r="L587" i="18"/>
  <c r="J586" i="18"/>
  <c r="O586" i="18"/>
  <c r="Q586" i="18"/>
  <c r="L586" i="18"/>
  <c r="J585" i="18"/>
  <c r="O585" i="18"/>
  <c r="L585" i="18"/>
  <c r="J584" i="18"/>
  <c r="O584" i="18"/>
  <c r="Q584" i="18"/>
  <c r="L584" i="18"/>
  <c r="J583" i="18"/>
  <c r="L583" i="18"/>
  <c r="J582" i="18"/>
  <c r="O582" i="18"/>
  <c r="Q582" i="18"/>
  <c r="L582" i="18"/>
  <c r="J581" i="18"/>
  <c r="O581" i="18"/>
  <c r="L581" i="18"/>
  <c r="J580" i="18"/>
  <c r="O580" i="18"/>
  <c r="Q580" i="18"/>
  <c r="L580" i="18"/>
  <c r="J579" i="18"/>
  <c r="L579" i="18"/>
  <c r="J578" i="18"/>
  <c r="O578" i="18"/>
  <c r="Q578" i="18"/>
  <c r="L578" i="18"/>
  <c r="J577" i="18"/>
  <c r="O577" i="18"/>
  <c r="L577" i="18"/>
  <c r="J576" i="18"/>
  <c r="O576" i="18"/>
  <c r="Q576" i="18"/>
  <c r="L576" i="18"/>
  <c r="J575" i="18"/>
  <c r="L575" i="18"/>
  <c r="J574" i="18"/>
  <c r="O574" i="18"/>
  <c r="Q574" i="18"/>
  <c r="L574" i="18"/>
  <c r="J573" i="18"/>
  <c r="O573" i="18"/>
  <c r="L573" i="18"/>
  <c r="J572" i="18"/>
  <c r="O572" i="18"/>
  <c r="Q572" i="18"/>
  <c r="L572" i="18"/>
  <c r="J571" i="18"/>
  <c r="L571" i="18"/>
  <c r="J570" i="18"/>
  <c r="O570" i="18"/>
  <c r="Q570" i="18"/>
  <c r="L570" i="18"/>
  <c r="J569" i="18"/>
  <c r="O569" i="18"/>
  <c r="L569" i="18"/>
  <c r="J568" i="18"/>
  <c r="O568" i="18"/>
  <c r="Q568" i="18"/>
  <c r="L568" i="18"/>
  <c r="J567" i="18"/>
  <c r="L567" i="18"/>
  <c r="J566" i="18"/>
  <c r="O566" i="18"/>
  <c r="Q566" i="18"/>
  <c r="L566" i="18"/>
  <c r="J565" i="18"/>
  <c r="O565" i="18"/>
  <c r="L565" i="18"/>
  <c r="J564" i="18"/>
  <c r="O564" i="18"/>
  <c r="Q564" i="18"/>
  <c r="L564" i="18"/>
  <c r="J563" i="18"/>
  <c r="L563" i="18"/>
  <c r="J562" i="18"/>
  <c r="O562" i="18"/>
  <c r="Q562" i="18"/>
  <c r="L562" i="18"/>
  <c r="J561" i="18"/>
  <c r="O561" i="18"/>
  <c r="L561" i="18"/>
  <c r="J560" i="18"/>
  <c r="O560" i="18"/>
  <c r="Q560" i="18"/>
  <c r="L560" i="18"/>
  <c r="J559" i="18"/>
  <c r="L559" i="18"/>
  <c r="J558" i="18"/>
  <c r="O558" i="18"/>
  <c r="Q558" i="18"/>
  <c r="L558" i="18"/>
  <c r="J557" i="18"/>
  <c r="O557" i="18"/>
  <c r="L557" i="18"/>
  <c r="J556" i="18"/>
  <c r="O556" i="18"/>
  <c r="Q556" i="18"/>
  <c r="L556" i="18"/>
  <c r="J555" i="18"/>
  <c r="L555" i="18"/>
  <c r="J554" i="18"/>
  <c r="O554" i="18"/>
  <c r="Q554" i="18"/>
  <c r="L554" i="18"/>
  <c r="J553" i="18"/>
  <c r="O553" i="18"/>
  <c r="L553" i="18"/>
  <c r="J552" i="18"/>
  <c r="O552" i="18"/>
  <c r="Q552" i="18"/>
  <c r="L552" i="18"/>
  <c r="J551" i="18"/>
  <c r="L551" i="18"/>
  <c r="J550" i="18"/>
  <c r="O550" i="18"/>
  <c r="Q550" i="18"/>
  <c r="L550" i="18"/>
  <c r="J549" i="18"/>
  <c r="O549" i="18"/>
  <c r="L549" i="18"/>
  <c r="J548" i="18"/>
  <c r="O548" i="18"/>
  <c r="Q548" i="18"/>
  <c r="L548" i="18"/>
  <c r="J547" i="18"/>
  <c r="L547" i="18"/>
  <c r="J546" i="18"/>
  <c r="O546" i="18"/>
  <c r="Q546" i="18"/>
  <c r="L546" i="18"/>
  <c r="J545" i="18"/>
  <c r="O545" i="18"/>
  <c r="L545" i="18"/>
  <c r="J544" i="18"/>
  <c r="O544" i="18"/>
  <c r="Q544" i="18"/>
  <c r="L544" i="18"/>
  <c r="J543" i="18"/>
  <c r="L543" i="18"/>
  <c r="J542" i="18"/>
  <c r="O542" i="18"/>
  <c r="Q542" i="18"/>
  <c r="L542" i="18"/>
  <c r="J540" i="18"/>
  <c r="O540" i="18"/>
  <c r="L540" i="18"/>
  <c r="J539" i="18"/>
  <c r="O539" i="18"/>
  <c r="Q539" i="18"/>
  <c r="L539" i="18"/>
  <c r="J535" i="18"/>
  <c r="L535" i="18"/>
  <c r="J534" i="18"/>
  <c r="O534" i="18"/>
  <c r="Q534" i="18"/>
  <c r="L534" i="18"/>
  <c r="J533" i="18"/>
  <c r="O533" i="18"/>
  <c r="L533" i="18"/>
  <c r="J532" i="18"/>
  <c r="O532" i="18"/>
  <c r="Q532" i="18"/>
  <c r="L532" i="18"/>
  <c r="J531" i="18"/>
  <c r="L531" i="18"/>
  <c r="J530" i="18"/>
  <c r="O530" i="18"/>
  <c r="Q530" i="18"/>
  <c r="L530" i="18"/>
  <c r="J529" i="18"/>
  <c r="O529" i="18"/>
  <c r="L529" i="18"/>
  <c r="J528" i="18"/>
  <c r="O528" i="18"/>
  <c r="Q528" i="18"/>
  <c r="L528" i="18"/>
  <c r="J527" i="18"/>
  <c r="L527" i="18"/>
  <c r="J526" i="18"/>
  <c r="O526" i="18"/>
  <c r="Q526" i="18"/>
  <c r="L526" i="18"/>
  <c r="J525" i="18"/>
  <c r="O525" i="18"/>
  <c r="L525" i="18"/>
  <c r="J524" i="18"/>
  <c r="O524" i="18"/>
  <c r="Q524" i="18"/>
  <c r="L524" i="18"/>
  <c r="J523" i="18"/>
  <c r="L523" i="18"/>
  <c r="J522" i="18"/>
  <c r="O522" i="18"/>
  <c r="Q522" i="18"/>
  <c r="L522" i="18"/>
  <c r="J521" i="18"/>
  <c r="O521" i="18"/>
  <c r="L521" i="18"/>
  <c r="J520" i="18"/>
  <c r="O520" i="18"/>
  <c r="Q520" i="18"/>
  <c r="L520" i="18"/>
  <c r="J519" i="18"/>
  <c r="L519" i="18"/>
  <c r="J518" i="18"/>
  <c r="O518" i="18"/>
  <c r="Q518" i="18"/>
  <c r="L518" i="18"/>
  <c r="J517" i="18"/>
  <c r="O517" i="18"/>
  <c r="L517" i="18"/>
  <c r="J516" i="18"/>
  <c r="O516" i="18"/>
  <c r="Q516" i="18"/>
  <c r="L516" i="18"/>
  <c r="J515" i="18"/>
  <c r="L515" i="18"/>
  <c r="J514" i="18"/>
  <c r="O514" i="18"/>
  <c r="Q514" i="18"/>
  <c r="L514" i="18"/>
  <c r="J513" i="18"/>
  <c r="O513" i="18"/>
  <c r="L513" i="18"/>
  <c r="J512" i="18"/>
  <c r="O512" i="18"/>
  <c r="Q512" i="18"/>
  <c r="L512" i="18"/>
  <c r="J511" i="18"/>
  <c r="L511" i="18"/>
  <c r="J510" i="18"/>
  <c r="O510" i="18"/>
  <c r="Q510" i="18"/>
  <c r="L510" i="18"/>
  <c r="J509" i="18"/>
  <c r="O509" i="18"/>
  <c r="L509" i="18"/>
  <c r="J508" i="18"/>
  <c r="O508" i="18"/>
  <c r="Q508" i="18"/>
  <c r="L508" i="18"/>
  <c r="J507" i="18"/>
  <c r="L507" i="18"/>
  <c r="J506" i="18"/>
  <c r="O506" i="18"/>
  <c r="Q506" i="18"/>
  <c r="L506" i="18"/>
  <c r="J505" i="18"/>
  <c r="O505" i="18"/>
  <c r="L505" i="18"/>
  <c r="J504" i="18"/>
  <c r="O504" i="18"/>
  <c r="Q504" i="18"/>
  <c r="L504" i="18"/>
  <c r="J503" i="18"/>
  <c r="L503" i="18"/>
  <c r="J502" i="18"/>
  <c r="O502" i="18"/>
  <c r="Q502" i="18"/>
  <c r="L502" i="18"/>
  <c r="J501" i="18"/>
  <c r="O501" i="18"/>
  <c r="L501" i="18"/>
  <c r="J500" i="18"/>
  <c r="O500" i="18"/>
  <c r="Q500" i="18"/>
  <c r="L500" i="18"/>
  <c r="J499" i="18"/>
  <c r="L499" i="18"/>
  <c r="J498" i="18"/>
  <c r="O498" i="18"/>
  <c r="Q498" i="18"/>
  <c r="L498" i="18"/>
  <c r="J497" i="18"/>
  <c r="O497" i="18"/>
  <c r="L497" i="18"/>
  <c r="J496" i="18"/>
  <c r="O496" i="18"/>
  <c r="Q496" i="18"/>
  <c r="L496" i="18"/>
  <c r="J495" i="18"/>
  <c r="L495" i="18"/>
  <c r="J494" i="18"/>
  <c r="O494" i="18"/>
  <c r="Q494" i="18"/>
  <c r="L494" i="18"/>
  <c r="J493" i="18"/>
  <c r="O493" i="18"/>
  <c r="L493" i="18"/>
  <c r="J492" i="18"/>
  <c r="O492" i="18"/>
  <c r="Q492" i="18"/>
  <c r="L492" i="18"/>
  <c r="J491" i="18"/>
  <c r="L491" i="18"/>
  <c r="J490" i="18"/>
  <c r="O490" i="18"/>
  <c r="Q490" i="18"/>
  <c r="L490" i="18"/>
  <c r="J489" i="18"/>
  <c r="O489" i="18"/>
  <c r="L489" i="18"/>
  <c r="J488" i="18"/>
  <c r="O488" i="18"/>
  <c r="Q488" i="18"/>
  <c r="L488" i="18"/>
  <c r="J487" i="18"/>
  <c r="L487" i="18"/>
  <c r="J486" i="18"/>
  <c r="O486" i="18"/>
  <c r="Q486" i="18"/>
  <c r="L486" i="18"/>
  <c r="J485" i="18"/>
  <c r="O485" i="18"/>
  <c r="L485" i="18"/>
  <c r="J484" i="18"/>
  <c r="O484" i="18"/>
  <c r="Q484" i="18"/>
  <c r="L484" i="18"/>
  <c r="J483" i="18"/>
  <c r="L483" i="18"/>
  <c r="J482" i="18"/>
  <c r="O482" i="18"/>
  <c r="Q482" i="18"/>
  <c r="L482" i="18"/>
  <c r="J481" i="18"/>
  <c r="O481" i="18"/>
  <c r="L481" i="18"/>
  <c r="J480" i="18"/>
  <c r="O480" i="18"/>
  <c r="Q480" i="18"/>
  <c r="L480" i="18"/>
  <c r="J479" i="18"/>
  <c r="L479" i="18"/>
  <c r="J478" i="18"/>
  <c r="O478" i="18"/>
  <c r="Q478" i="18"/>
  <c r="L478" i="18"/>
  <c r="J477" i="18"/>
  <c r="L477" i="18"/>
  <c r="J476" i="18"/>
  <c r="O476" i="18"/>
  <c r="Q476" i="18"/>
  <c r="L476" i="18"/>
  <c r="J475" i="18"/>
  <c r="L475" i="18"/>
  <c r="J474" i="18"/>
  <c r="O474" i="18"/>
  <c r="Q474" i="18"/>
  <c r="L474" i="18"/>
  <c r="J473" i="18"/>
  <c r="M473" i="18"/>
  <c r="L473" i="18"/>
  <c r="J472" i="18"/>
  <c r="O472" i="18"/>
  <c r="Q472" i="18"/>
  <c r="L472" i="18"/>
  <c r="J471" i="18"/>
  <c r="L471" i="18"/>
  <c r="J470" i="18"/>
  <c r="O470" i="18"/>
  <c r="Q470" i="18"/>
  <c r="L470" i="18"/>
  <c r="J469" i="18"/>
  <c r="L469" i="18"/>
  <c r="J468" i="18"/>
  <c r="O468" i="18"/>
  <c r="Q468" i="18"/>
  <c r="L468" i="18"/>
  <c r="J467" i="18"/>
  <c r="L467" i="18"/>
  <c r="J466" i="18"/>
  <c r="O466" i="18"/>
  <c r="Q466" i="18"/>
  <c r="L466" i="18"/>
  <c r="J465" i="18"/>
  <c r="M465" i="18"/>
  <c r="L465" i="18"/>
  <c r="J464" i="18"/>
  <c r="O464" i="18"/>
  <c r="Q464" i="18"/>
  <c r="L464" i="18"/>
  <c r="J463" i="18"/>
  <c r="L463" i="18"/>
  <c r="J462" i="18"/>
  <c r="O462" i="18"/>
  <c r="Q462" i="18"/>
  <c r="L462" i="18"/>
  <c r="J461" i="18"/>
  <c r="L461" i="18"/>
  <c r="J457" i="18"/>
  <c r="O457" i="18"/>
  <c r="Q457" i="18"/>
  <c r="L457" i="18"/>
  <c r="J456" i="18"/>
  <c r="L456" i="18"/>
  <c r="J455" i="18"/>
  <c r="O455" i="18"/>
  <c r="Q455" i="18"/>
  <c r="L455" i="18"/>
  <c r="J454" i="18"/>
  <c r="M454" i="18"/>
  <c r="L454" i="18"/>
  <c r="J453" i="18"/>
  <c r="O453" i="18"/>
  <c r="Q453" i="18"/>
  <c r="L453" i="18"/>
  <c r="J452" i="18"/>
  <c r="L452" i="18"/>
  <c r="J451" i="18"/>
  <c r="O451" i="18"/>
  <c r="Q451" i="18"/>
  <c r="L451" i="18"/>
  <c r="J450" i="18"/>
  <c r="L450" i="18"/>
  <c r="J449" i="18"/>
  <c r="O449" i="18"/>
  <c r="Q449" i="18"/>
  <c r="L449" i="18"/>
  <c r="J448" i="18"/>
  <c r="L448" i="18"/>
  <c r="J447" i="18"/>
  <c r="O447" i="18"/>
  <c r="Q447" i="18"/>
  <c r="L447" i="18"/>
  <c r="J446" i="18"/>
  <c r="M446" i="18"/>
  <c r="L446" i="18"/>
  <c r="J445" i="18"/>
  <c r="O445" i="18"/>
  <c r="Q445" i="18"/>
  <c r="L445" i="18"/>
  <c r="J444" i="18"/>
  <c r="L444" i="18"/>
  <c r="J443" i="18"/>
  <c r="O443" i="18"/>
  <c r="Q443" i="18"/>
  <c r="L443" i="18"/>
  <c r="J442" i="18"/>
  <c r="L442" i="18"/>
  <c r="J441" i="18"/>
  <c r="O441" i="18"/>
  <c r="Q441" i="18"/>
  <c r="L441" i="18"/>
  <c r="J440" i="18"/>
  <c r="L440" i="18"/>
  <c r="J439" i="18"/>
  <c r="O439" i="18"/>
  <c r="Q439" i="18"/>
  <c r="L439" i="18"/>
  <c r="J438" i="18"/>
  <c r="M438" i="18"/>
  <c r="L438" i="18"/>
  <c r="J437" i="18"/>
  <c r="O437" i="18"/>
  <c r="Q437" i="18"/>
  <c r="L437" i="18"/>
  <c r="J436" i="18"/>
  <c r="L436" i="18"/>
  <c r="J435" i="18"/>
  <c r="O435" i="18"/>
  <c r="Q435" i="18"/>
  <c r="L435" i="18"/>
  <c r="J434" i="18"/>
  <c r="L434" i="18"/>
  <c r="J433" i="18"/>
  <c r="O433" i="18"/>
  <c r="Q433" i="18"/>
  <c r="L433" i="18"/>
  <c r="J432" i="18"/>
  <c r="L432" i="18"/>
  <c r="J431" i="18"/>
  <c r="O431" i="18"/>
  <c r="Q431" i="18"/>
  <c r="L431" i="18"/>
  <c r="J430" i="18"/>
  <c r="M430" i="18"/>
  <c r="L430" i="18"/>
  <c r="J429" i="18"/>
  <c r="O429" i="18"/>
  <c r="Q429" i="18"/>
  <c r="L429" i="18"/>
  <c r="J428" i="18"/>
  <c r="L428" i="18"/>
  <c r="J427" i="18"/>
  <c r="O427" i="18"/>
  <c r="Q427" i="18"/>
  <c r="L427" i="18"/>
  <c r="J405" i="18"/>
  <c r="L405" i="18"/>
  <c r="J404" i="18"/>
  <c r="O404" i="18"/>
  <c r="Q404" i="18"/>
  <c r="L404" i="18"/>
  <c r="J403" i="18"/>
  <c r="L403" i="18"/>
  <c r="J402" i="18"/>
  <c r="O402" i="18"/>
  <c r="Q402" i="18"/>
  <c r="L402" i="18"/>
  <c r="J401" i="18"/>
  <c r="M401" i="18"/>
  <c r="L401" i="18"/>
  <c r="J400" i="18"/>
  <c r="O400" i="18"/>
  <c r="Q400" i="18"/>
  <c r="L400" i="18"/>
  <c r="J399" i="18"/>
  <c r="L399" i="18"/>
  <c r="J398" i="18"/>
  <c r="O398" i="18"/>
  <c r="Q398" i="18"/>
  <c r="L398" i="18"/>
  <c r="J397" i="18"/>
  <c r="L397" i="18"/>
  <c r="J396" i="18"/>
  <c r="O396" i="18"/>
  <c r="Q396" i="18"/>
  <c r="L396" i="18"/>
  <c r="J395" i="18"/>
  <c r="L395" i="18"/>
  <c r="J394" i="18"/>
  <c r="O394" i="18"/>
  <c r="Q394" i="18"/>
  <c r="L394" i="18"/>
  <c r="J393" i="18"/>
  <c r="M393" i="18"/>
  <c r="L393" i="18"/>
  <c r="J392" i="18"/>
  <c r="O392" i="18"/>
  <c r="Q392" i="18"/>
  <c r="L392" i="18"/>
  <c r="J391" i="18"/>
  <c r="L391" i="18"/>
  <c r="J390" i="18"/>
  <c r="O390" i="18"/>
  <c r="Q390" i="18"/>
  <c r="L390" i="18"/>
  <c r="J389" i="18"/>
  <c r="L389" i="18"/>
  <c r="J388" i="18"/>
  <c r="O388" i="18"/>
  <c r="Q388" i="18"/>
  <c r="L388" i="18"/>
  <c r="J387" i="18"/>
  <c r="L387" i="18"/>
  <c r="J386" i="18"/>
  <c r="O386" i="18"/>
  <c r="Q386" i="18"/>
  <c r="L386" i="18"/>
  <c r="J385" i="18"/>
  <c r="M385" i="18"/>
  <c r="L385" i="18"/>
  <c r="J384" i="18"/>
  <c r="O384" i="18"/>
  <c r="Q384" i="18"/>
  <c r="L384" i="18"/>
  <c r="J383" i="18"/>
  <c r="L383" i="18"/>
  <c r="J382" i="18"/>
  <c r="O382" i="18"/>
  <c r="Q382" i="18"/>
  <c r="L382" i="18"/>
  <c r="J381" i="18"/>
  <c r="L381" i="18"/>
  <c r="J380" i="18"/>
  <c r="O380" i="18"/>
  <c r="Q380" i="18"/>
  <c r="L380" i="18"/>
  <c r="J379" i="18"/>
  <c r="L379" i="18"/>
  <c r="J378" i="18"/>
  <c r="O378" i="18"/>
  <c r="Q378" i="18"/>
  <c r="L378" i="18"/>
  <c r="J377" i="18"/>
  <c r="M377" i="18"/>
  <c r="L377" i="18"/>
  <c r="J376" i="18"/>
  <c r="O376" i="18"/>
  <c r="Q376" i="18"/>
  <c r="L376" i="18"/>
  <c r="J375" i="18"/>
  <c r="L375" i="18"/>
  <c r="J374" i="18"/>
  <c r="O374" i="18"/>
  <c r="Q374" i="18"/>
  <c r="L374" i="18"/>
  <c r="J373" i="18"/>
  <c r="L373" i="18"/>
  <c r="J372" i="18"/>
  <c r="O372" i="18"/>
  <c r="Q372" i="18"/>
  <c r="L372" i="18"/>
  <c r="J371" i="18"/>
  <c r="L371" i="18"/>
  <c r="J370" i="18"/>
  <c r="O370" i="18"/>
  <c r="Q370" i="18"/>
  <c r="L370" i="18"/>
  <c r="J369" i="18"/>
  <c r="M369" i="18"/>
  <c r="L369" i="18"/>
  <c r="J368" i="18"/>
  <c r="O368" i="18"/>
  <c r="Q368" i="18"/>
  <c r="L368" i="18"/>
  <c r="J367" i="18"/>
  <c r="L367" i="18"/>
  <c r="J366" i="18"/>
  <c r="O366" i="18"/>
  <c r="Q366" i="18"/>
  <c r="L366" i="18"/>
  <c r="J365" i="18"/>
  <c r="L365" i="18"/>
  <c r="J364" i="18"/>
  <c r="O364" i="18"/>
  <c r="Q364" i="18"/>
  <c r="L364" i="18"/>
  <c r="J363" i="18"/>
  <c r="L363" i="18"/>
  <c r="J362" i="18"/>
  <c r="O362" i="18"/>
  <c r="Q362" i="18"/>
  <c r="L362" i="18"/>
  <c r="J361" i="18"/>
  <c r="M361" i="18"/>
  <c r="L361" i="18"/>
  <c r="J360" i="18"/>
  <c r="O360" i="18"/>
  <c r="Q360" i="18"/>
  <c r="L360" i="18"/>
  <c r="J359" i="18"/>
  <c r="L359" i="18"/>
  <c r="J358" i="18"/>
  <c r="O358" i="18"/>
  <c r="Q358" i="18"/>
  <c r="L358" i="18"/>
  <c r="J357" i="18"/>
  <c r="L357" i="18"/>
  <c r="J356" i="18"/>
  <c r="O356" i="18"/>
  <c r="Q356" i="18"/>
  <c r="L356" i="18"/>
  <c r="J355" i="18"/>
  <c r="L355" i="18"/>
  <c r="J354" i="18"/>
  <c r="O354" i="18"/>
  <c r="Q354" i="18"/>
  <c r="L354" i="18"/>
  <c r="J353" i="18"/>
  <c r="M353" i="18"/>
  <c r="L353" i="18"/>
  <c r="J352" i="18"/>
  <c r="O352" i="18"/>
  <c r="Q352" i="18"/>
  <c r="L352" i="18"/>
  <c r="J351" i="18"/>
  <c r="L351" i="18"/>
  <c r="J350" i="18"/>
  <c r="O350" i="18"/>
  <c r="Q350" i="18"/>
  <c r="L350" i="18"/>
  <c r="J348" i="18"/>
  <c r="L348" i="18"/>
  <c r="J347" i="18"/>
  <c r="O347" i="18"/>
  <c r="Q347" i="18"/>
  <c r="L347" i="18"/>
  <c r="J346" i="18"/>
  <c r="L346" i="18"/>
  <c r="J345" i="18"/>
  <c r="O345" i="18"/>
  <c r="Q345" i="18"/>
  <c r="L345" i="18"/>
  <c r="J344" i="18"/>
  <c r="M344" i="18"/>
  <c r="L344" i="18"/>
  <c r="J343" i="18"/>
  <c r="O343" i="18"/>
  <c r="Q343" i="18"/>
  <c r="L343" i="18"/>
  <c r="J342" i="18"/>
  <c r="L342" i="18"/>
  <c r="J341" i="18"/>
  <c r="O341" i="18"/>
  <c r="Q341" i="18"/>
  <c r="L341" i="18"/>
  <c r="J340" i="18"/>
  <c r="L340" i="18"/>
  <c r="J339" i="18"/>
  <c r="O339" i="18"/>
  <c r="Q339" i="18"/>
  <c r="L339" i="18"/>
  <c r="J338" i="18"/>
  <c r="L338" i="18"/>
  <c r="J337" i="18"/>
  <c r="O337" i="18"/>
  <c r="Q337" i="18"/>
  <c r="L337" i="18"/>
  <c r="J336" i="18"/>
  <c r="M336" i="18"/>
  <c r="L336" i="18"/>
  <c r="J335" i="18"/>
  <c r="O335" i="18"/>
  <c r="Q335" i="18"/>
  <c r="L335" i="18"/>
  <c r="J334" i="18"/>
  <c r="L334" i="18"/>
  <c r="J333" i="18"/>
  <c r="O333" i="18"/>
  <c r="Q333" i="18"/>
  <c r="L333" i="18"/>
  <c r="J331" i="18"/>
  <c r="L331" i="18"/>
  <c r="J330" i="18"/>
  <c r="O330" i="18"/>
  <c r="Q330" i="18"/>
  <c r="L330" i="18"/>
  <c r="J329" i="18"/>
  <c r="L329" i="18"/>
  <c r="J328" i="18"/>
  <c r="O328" i="18"/>
  <c r="Q328" i="18"/>
  <c r="L328" i="18"/>
  <c r="J327" i="18"/>
  <c r="M327" i="18"/>
  <c r="L327" i="18"/>
  <c r="J326" i="18"/>
  <c r="O326" i="18"/>
  <c r="Q326" i="18"/>
  <c r="L326" i="18"/>
  <c r="J325" i="18"/>
  <c r="L325" i="18"/>
  <c r="J324" i="18"/>
  <c r="O324" i="18"/>
  <c r="Q324" i="18"/>
  <c r="L324" i="18"/>
  <c r="J323" i="18"/>
  <c r="L323" i="18"/>
  <c r="J322" i="18"/>
  <c r="O322" i="18"/>
  <c r="Q322" i="18"/>
  <c r="L322" i="18"/>
  <c r="J321" i="18"/>
  <c r="L321" i="18"/>
  <c r="J320" i="18"/>
  <c r="O320" i="18"/>
  <c r="Q320" i="18"/>
  <c r="L320" i="18"/>
  <c r="J317" i="18"/>
  <c r="M317" i="18"/>
  <c r="L317" i="18"/>
  <c r="J316" i="18"/>
  <c r="O316" i="18"/>
  <c r="Q316" i="18"/>
  <c r="L316" i="18"/>
  <c r="J315" i="18"/>
  <c r="L315" i="18"/>
  <c r="J314" i="18"/>
  <c r="O314" i="18"/>
  <c r="Q314" i="18"/>
  <c r="L314" i="18"/>
  <c r="J313" i="18"/>
  <c r="L313" i="18"/>
  <c r="J312" i="18"/>
  <c r="O312" i="18"/>
  <c r="Q312" i="18"/>
  <c r="L312" i="18"/>
  <c r="J311" i="18"/>
  <c r="L311" i="18"/>
  <c r="J310" i="18"/>
  <c r="O310" i="18"/>
  <c r="Q310" i="18"/>
  <c r="L310" i="18"/>
  <c r="J309" i="18"/>
  <c r="M309" i="18"/>
  <c r="L309" i="18"/>
  <c r="J308" i="18"/>
  <c r="O308" i="18"/>
  <c r="Q308" i="18"/>
  <c r="L308" i="18"/>
  <c r="J307" i="18"/>
  <c r="L307" i="18"/>
  <c r="J306" i="18"/>
  <c r="O306" i="18"/>
  <c r="Q306" i="18"/>
  <c r="L306" i="18"/>
  <c r="J305" i="18"/>
  <c r="L305" i="18"/>
  <c r="J304" i="18"/>
  <c r="O304" i="18"/>
  <c r="Q304" i="18"/>
  <c r="L304" i="18"/>
  <c r="J303" i="18"/>
  <c r="L303" i="18"/>
  <c r="J302" i="18"/>
  <c r="O302" i="18"/>
  <c r="Q302" i="18"/>
  <c r="L302" i="18"/>
  <c r="J301" i="18"/>
  <c r="M301" i="18"/>
  <c r="L301" i="18"/>
  <c r="J300" i="18"/>
  <c r="O300" i="18"/>
  <c r="Q300" i="18"/>
  <c r="L300" i="18"/>
  <c r="J299" i="18"/>
  <c r="L299" i="18"/>
  <c r="J298" i="18"/>
  <c r="O298" i="18"/>
  <c r="Q298" i="18"/>
  <c r="L298" i="18"/>
  <c r="J297" i="18"/>
  <c r="L297" i="18"/>
  <c r="J296" i="18"/>
  <c r="O296" i="18"/>
  <c r="Q296" i="18"/>
  <c r="L296" i="18"/>
  <c r="J295" i="18"/>
  <c r="L295" i="18"/>
  <c r="J294" i="18"/>
  <c r="O294" i="18"/>
  <c r="Q294" i="18"/>
  <c r="L294" i="18"/>
  <c r="J293" i="18"/>
  <c r="M293" i="18"/>
  <c r="L293" i="18"/>
  <c r="J292" i="18"/>
  <c r="O292" i="18"/>
  <c r="Q292" i="18"/>
  <c r="L292" i="18"/>
  <c r="J291" i="18"/>
  <c r="L291" i="18"/>
  <c r="J290" i="18"/>
  <c r="O290" i="18"/>
  <c r="Q290" i="18"/>
  <c r="L290" i="18"/>
  <c r="J289" i="18"/>
  <c r="L289" i="18"/>
  <c r="J288" i="18"/>
  <c r="O288" i="18"/>
  <c r="Q288" i="18"/>
  <c r="L288" i="18"/>
  <c r="J287" i="18"/>
  <c r="L287" i="18"/>
  <c r="J286" i="18"/>
  <c r="O286" i="18"/>
  <c r="Q286" i="18"/>
  <c r="L286" i="18"/>
  <c r="J285" i="18"/>
  <c r="M285" i="18"/>
  <c r="L285" i="18"/>
  <c r="J284" i="18"/>
  <c r="O284" i="18"/>
  <c r="Q284" i="18"/>
  <c r="L284" i="18"/>
  <c r="J283" i="18"/>
  <c r="L283" i="18"/>
  <c r="J282" i="18"/>
  <c r="O282" i="18"/>
  <c r="Q282" i="18"/>
  <c r="L282" i="18"/>
  <c r="J281" i="18"/>
  <c r="L281" i="18"/>
  <c r="J280" i="18"/>
  <c r="O280" i="18"/>
  <c r="Q280" i="18"/>
  <c r="L280" i="18"/>
  <c r="J279" i="18"/>
  <c r="L279" i="18"/>
  <c r="J278" i="18"/>
  <c r="O278" i="18"/>
  <c r="Q278" i="18"/>
  <c r="L278" i="18"/>
  <c r="J277" i="18"/>
  <c r="M277" i="18"/>
  <c r="L277" i="18"/>
  <c r="J276" i="18"/>
  <c r="O276" i="18"/>
  <c r="Q276" i="18"/>
  <c r="L276" i="18"/>
  <c r="J275" i="18"/>
  <c r="L275" i="18"/>
  <c r="J274" i="18"/>
  <c r="O274" i="18"/>
  <c r="Q274" i="18"/>
  <c r="L274" i="18"/>
  <c r="J273" i="18"/>
  <c r="L273" i="18"/>
  <c r="J272" i="18"/>
  <c r="O272" i="18"/>
  <c r="Q272" i="18"/>
  <c r="L272" i="18"/>
  <c r="J271" i="18"/>
  <c r="L271" i="18"/>
  <c r="J270" i="18"/>
  <c r="O270" i="18"/>
  <c r="Q270" i="18"/>
  <c r="L270" i="18"/>
  <c r="J269" i="18"/>
  <c r="M269" i="18"/>
  <c r="L269" i="18"/>
  <c r="J268" i="18"/>
  <c r="O268" i="18"/>
  <c r="Q268" i="18"/>
  <c r="L268" i="18"/>
  <c r="J267" i="18"/>
  <c r="L267" i="18"/>
  <c r="J264" i="18"/>
  <c r="O264" i="18"/>
  <c r="Q264" i="18"/>
  <c r="L264" i="18"/>
  <c r="J263" i="18"/>
  <c r="L263" i="18"/>
  <c r="J262" i="18"/>
  <c r="O262" i="18"/>
  <c r="Q262" i="18"/>
  <c r="L262" i="18"/>
  <c r="J261" i="18"/>
  <c r="L261" i="18"/>
  <c r="J260" i="18"/>
  <c r="O260" i="18"/>
  <c r="Q260" i="18"/>
  <c r="L260" i="18"/>
  <c r="J259" i="18"/>
  <c r="M259" i="18"/>
  <c r="L259" i="18"/>
  <c r="J258" i="18"/>
  <c r="O258" i="18"/>
  <c r="Q258" i="18"/>
  <c r="L258" i="18"/>
  <c r="J257" i="18"/>
  <c r="L257" i="18"/>
  <c r="J256" i="18"/>
  <c r="O256" i="18"/>
  <c r="Q256" i="18"/>
  <c r="L256" i="18"/>
  <c r="J255" i="18"/>
  <c r="L255" i="18"/>
  <c r="J254" i="18"/>
  <c r="O254" i="18"/>
  <c r="Q254" i="18"/>
  <c r="L254" i="18"/>
  <c r="J253" i="18"/>
  <c r="L253" i="18"/>
  <c r="J252" i="18"/>
  <c r="O252" i="18"/>
  <c r="Q252" i="18"/>
  <c r="L252" i="18"/>
  <c r="J251" i="18"/>
  <c r="M251" i="18"/>
  <c r="L251" i="18"/>
  <c r="J250" i="18"/>
  <c r="O250" i="18"/>
  <c r="Q250" i="18"/>
  <c r="L250" i="18"/>
  <c r="J249" i="18"/>
  <c r="L249" i="18"/>
  <c r="J248" i="18"/>
  <c r="O248" i="18"/>
  <c r="Q248" i="18"/>
  <c r="L248" i="18"/>
  <c r="J247" i="18"/>
  <c r="L247" i="18"/>
  <c r="J244" i="18"/>
  <c r="O244" i="18"/>
  <c r="Q244" i="18"/>
  <c r="L244" i="18"/>
  <c r="J243" i="18"/>
  <c r="L243" i="18"/>
  <c r="J242" i="18"/>
  <c r="O242" i="18"/>
  <c r="Q242" i="18"/>
  <c r="L242" i="18"/>
  <c r="J241" i="18"/>
  <c r="M241" i="18"/>
  <c r="L241" i="18"/>
  <c r="J240" i="18"/>
  <c r="O240" i="18"/>
  <c r="Q240" i="18"/>
  <c r="L240" i="18"/>
  <c r="J239" i="18"/>
  <c r="L239" i="18"/>
  <c r="J238" i="18"/>
  <c r="O238" i="18"/>
  <c r="Q238" i="18"/>
  <c r="L238" i="18"/>
  <c r="J237" i="18"/>
  <c r="L237" i="18"/>
  <c r="J236" i="18"/>
  <c r="O236" i="18"/>
  <c r="Q236" i="18"/>
  <c r="L236" i="18"/>
  <c r="J235" i="18"/>
  <c r="L235" i="18"/>
  <c r="J234" i="18"/>
  <c r="O234" i="18"/>
  <c r="Q234" i="18"/>
  <c r="L234" i="18"/>
  <c r="J233" i="18"/>
  <c r="M233" i="18"/>
  <c r="L233" i="18"/>
  <c r="J232" i="18"/>
  <c r="O232" i="18"/>
  <c r="Q232" i="18"/>
  <c r="L232" i="18"/>
  <c r="J231" i="18"/>
  <c r="L231" i="18"/>
  <c r="J230" i="18"/>
  <c r="O230" i="18"/>
  <c r="Q230" i="18"/>
  <c r="L230" i="18"/>
  <c r="J229" i="18"/>
  <c r="L229" i="18"/>
  <c r="J228" i="18"/>
  <c r="O228" i="18"/>
  <c r="Q228" i="18"/>
  <c r="L228" i="18"/>
  <c r="J227" i="18"/>
  <c r="L227" i="18"/>
  <c r="J224" i="18"/>
  <c r="O224" i="18"/>
  <c r="Q224" i="18"/>
  <c r="L224" i="18"/>
  <c r="J223" i="18"/>
  <c r="M223" i="18"/>
  <c r="L223" i="18"/>
  <c r="J222" i="18"/>
  <c r="O222" i="18"/>
  <c r="Q222" i="18"/>
  <c r="L222" i="18"/>
  <c r="J221" i="18"/>
  <c r="L221" i="18"/>
  <c r="J220" i="18"/>
  <c r="O220" i="18"/>
  <c r="Q220" i="18"/>
  <c r="L220" i="18"/>
  <c r="J219" i="18"/>
  <c r="L219" i="18"/>
  <c r="J218" i="18"/>
  <c r="O218" i="18"/>
  <c r="Q218" i="18"/>
  <c r="L218" i="18"/>
  <c r="J217" i="18"/>
  <c r="L217" i="18"/>
  <c r="J216" i="18"/>
  <c r="O216" i="18"/>
  <c r="Q216" i="18"/>
  <c r="L216" i="18"/>
  <c r="J215" i="18"/>
  <c r="M215" i="18"/>
  <c r="L215" i="18"/>
  <c r="J214" i="18"/>
  <c r="O214" i="18"/>
  <c r="Q214" i="18"/>
  <c r="L214" i="18"/>
  <c r="J213" i="18"/>
  <c r="L213" i="18"/>
  <c r="J212" i="18"/>
  <c r="O212" i="18"/>
  <c r="Q212" i="18"/>
  <c r="L212" i="18"/>
  <c r="J211" i="18"/>
  <c r="L211" i="18"/>
  <c r="J210" i="18"/>
  <c r="O210" i="18"/>
  <c r="Q210" i="18"/>
  <c r="L210" i="18"/>
  <c r="J209" i="18"/>
  <c r="L209" i="18"/>
  <c r="J208" i="18"/>
  <c r="O208" i="18"/>
  <c r="Q208" i="18"/>
  <c r="L208" i="18"/>
  <c r="J207" i="18"/>
  <c r="M207" i="18"/>
  <c r="L207" i="18"/>
  <c r="J204" i="18"/>
  <c r="O204" i="18"/>
  <c r="Q204" i="18"/>
  <c r="L204" i="18"/>
  <c r="J203" i="18"/>
  <c r="L203" i="18"/>
  <c r="J202" i="18"/>
  <c r="O202" i="18"/>
  <c r="Q202" i="18"/>
  <c r="L202" i="18"/>
  <c r="J201" i="18"/>
  <c r="L201" i="18"/>
  <c r="J200" i="18"/>
  <c r="O200" i="18"/>
  <c r="Q200" i="18"/>
  <c r="L200" i="18"/>
  <c r="J199" i="18"/>
  <c r="L199" i="18"/>
  <c r="J198" i="18"/>
  <c r="O198" i="18"/>
  <c r="Q198" i="18"/>
  <c r="L198" i="18"/>
  <c r="J197" i="18"/>
  <c r="M197" i="18"/>
  <c r="L197" i="18"/>
  <c r="J196" i="18"/>
  <c r="O196" i="18"/>
  <c r="Q196" i="18"/>
  <c r="L196" i="18"/>
  <c r="J195" i="18"/>
  <c r="L195" i="18"/>
  <c r="J194" i="18"/>
  <c r="O194" i="18"/>
  <c r="Q194" i="18"/>
  <c r="L194" i="18"/>
  <c r="J193" i="18"/>
  <c r="L193" i="18"/>
  <c r="J192" i="18"/>
  <c r="O192" i="18"/>
  <c r="Q192" i="18"/>
  <c r="L192" i="18"/>
  <c r="J191" i="18"/>
  <c r="L191" i="18"/>
  <c r="J190" i="18"/>
  <c r="O190" i="18"/>
  <c r="Q190" i="18"/>
  <c r="L190" i="18"/>
  <c r="J189" i="18"/>
  <c r="M189" i="18"/>
  <c r="L189" i="18"/>
  <c r="J188" i="18"/>
  <c r="O188" i="18"/>
  <c r="Q188" i="18"/>
  <c r="L188" i="18"/>
  <c r="J187" i="18"/>
  <c r="L187" i="18"/>
  <c r="J184" i="18"/>
  <c r="O184" i="18"/>
  <c r="Q184" i="18"/>
  <c r="L184" i="18"/>
  <c r="J183" i="18"/>
  <c r="O183" i="18"/>
  <c r="L183" i="18"/>
  <c r="J182" i="18"/>
  <c r="M182" i="18"/>
  <c r="Q182" i="18"/>
  <c r="O182" i="18"/>
  <c r="L182" i="18"/>
  <c r="J181" i="18"/>
  <c r="Q181" i="18"/>
  <c r="L181" i="18"/>
  <c r="J180" i="18"/>
  <c r="Q180" i="18"/>
  <c r="O180" i="18"/>
  <c r="M180" i="18"/>
  <c r="L180" i="18"/>
  <c r="J179" i="18"/>
  <c r="O179" i="18"/>
  <c r="L179" i="18"/>
  <c r="J178" i="18"/>
  <c r="Q178" i="18"/>
  <c r="O178" i="18"/>
  <c r="M178" i="18"/>
  <c r="L178" i="18"/>
  <c r="J177" i="18"/>
  <c r="L177" i="18"/>
  <c r="J176" i="18"/>
  <c r="L176" i="18"/>
  <c r="J175" i="18"/>
  <c r="O175" i="18"/>
  <c r="L175" i="18"/>
  <c r="J174" i="18"/>
  <c r="L174" i="18"/>
  <c r="J173" i="18"/>
  <c r="O173" i="18"/>
  <c r="L173" i="18"/>
  <c r="J172" i="18"/>
  <c r="L172" i="18"/>
  <c r="J171" i="18"/>
  <c r="L171" i="18"/>
  <c r="J170" i="18"/>
  <c r="O170" i="18"/>
  <c r="Q170" i="18"/>
  <c r="L170" i="18"/>
  <c r="J169" i="18"/>
  <c r="O169" i="18"/>
  <c r="L169" i="18"/>
  <c r="J168" i="18"/>
  <c r="M168" i="18"/>
  <c r="Q168" i="18"/>
  <c r="O168" i="18"/>
  <c r="L168" i="18"/>
  <c r="J167" i="18"/>
  <c r="M167" i="18"/>
  <c r="O167" i="18"/>
  <c r="L167" i="18"/>
  <c r="J632" i="18"/>
  <c r="M632" i="18"/>
  <c r="Q632" i="18"/>
  <c r="O632" i="18"/>
  <c r="L632" i="18"/>
  <c r="J156" i="18"/>
  <c r="Q156" i="18"/>
  <c r="L156" i="18"/>
  <c r="J155" i="18"/>
  <c r="Q155" i="18"/>
  <c r="O155" i="18"/>
  <c r="M155" i="18"/>
  <c r="L155" i="18"/>
  <c r="J154" i="18"/>
  <c r="L154" i="18"/>
  <c r="J153" i="18"/>
  <c r="M153" i="18"/>
  <c r="L153" i="18"/>
  <c r="J144" i="18"/>
  <c r="L144" i="18"/>
  <c r="J139" i="18"/>
  <c r="Q139" i="18"/>
  <c r="L139" i="18"/>
  <c r="J138" i="18"/>
  <c r="L138" i="18"/>
  <c r="J137" i="18"/>
  <c r="L137" i="18"/>
  <c r="J136" i="18"/>
  <c r="O136" i="18"/>
  <c r="L136" i="18"/>
  <c r="J135" i="18"/>
  <c r="M135" i="18"/>
  <c r="Q135" i="18"/>
  <c r="O135" i="18"/>
  <c r="L135" i="18"/>
  <c r="J134" i="18"/>
  <c r="M134" i="18"/>
  <c r="O134" i="18"/>
  <c r="L134" i="18"/>
  <c r="J133" i="18"/>
  <c r="M133" i="18"/>
  <c r="Q133" i="18"/>
  <c r="O133" i="18"/>
  <c r="L133" i="18"/>
  <c r="J130" i="18"/>
  <c r="Q130" i="18"/>
  <c r="L130" i="18"/>
  <c r="J129" i="18"/>
  <c r="M129" i="18"/>
  <c r="Q129" i="18"/>
  <c r="O129" i="18"/>
  <c r="L129" i="18"/>
  <c r="J128" i="18"/>
  <c r="L128" i="18"/>
  <c r="J127" i="18"/>
  <c r="Q127" i="18"/>
  <c r="O127" i="18"/>
  <c r="M127" i="18"/>
  <c r="L127" i="18"/>
  <c r="J123" i="18"/>
  <c r="M123" i="18"/>
  <c r="O123" i="18"/>
  <c r="L123" i="18"/>
  <c r="J122" i="18"/>
  <c r="Q122" i="18"/>
  <c r="O122" i="18"/>
  <c r="M122" i="18"/>
  <c r="L122" i="18"/>
  <c r="J121" i="18"/>
  <c r="L121" i="18"/>
  <c r="J120" i="18"/>
  <c r="L120" i="18"/>
  <c r="J119" i="18"/>
  <c r="L119" i="18"/>
  <c r="J118" i="18"/>
  <c r="Q118" i="18"/>
  <c r="L118" i="18"/>
  <c r="J117" i="18"/>
  <c r="L117" i="18"/>
  <c r="J116" i="18"/>
  <c r="Q116" i="18"/>
  <c r="L116" i="18"/>
  <c r="J115" i="18"/>
  <c r="O115" i="18"/>
  <c r="L115" i="18"/>
  <c r="J114" i="18"/>
  <c r="M114" i="18"/>
  <c r="Q114" i="18"/>
  <c r="O114" i="18"/>
  <c r="L114" i="18"/>
  <c r="J113" i="18"/>
  <c r="M113" i="18"/>
  <c r="O113" i="18"/>
  <c r="L113" i="18"/>
  <c r="J112" i="18"/>
  <c r="M112" i="18"/>
  <c r="Q112" i="18"/>
  <c r="O112" i="18"/>
  <c r="L112" i="18"/>
  <c r="J111" i="18"/>
  <c r="L111" i="18"/>
  <c r="J110" i="18"/>
  <c r="Q110" i="18"/>
  <c r="O110" i="18"/>
  <c r="M110" i="18"/>
  <c r="L110" i="18"/>
  <c r="J109" i="18"/>
  <c r="O109" i="18"/>
  <c r="L109" i="18"/>
  <c r="J108" i="18"/>
  <c r="Q108" i="18"/>
  <c r="O108" i="18"/>
  <c r="M108" i="18"/>
  <c r="L108" i="18"/>
  <c r="J107" i="18"/>
  <c r="M107" i="18"/>
  <c r="O107" i="18"/>
  <c r="L107" i="18"/>
  <c r="J106" i="18"/>
  <c r="Q106" i="18"/>
  <c r="O106" i="18"/>
  <c r="M106" i="18"/>
  <c r="L106" i="18"/>
  <c r="J105" i="18"/>
  <c r="L105" i="18"/>
  <c r="J104" i="18"/>
  <c r="M104" i="18"/>
  <c r="L104" i="18"/>
  <c r="J103" i="18"/>
  <c r="L103" i="18"/>
  <c r="J102" i="18"/>
  <c r="L102" i="18"/>
  <c r="J101" i="18"/>
  <c r="O101" i="18"/>
  <c r="L101" i="18"/>
  <c r="J100" i="18"/>
  <c r="M100" i="18"/>
  <c r="Q100" i="18"/>
  <c r="O100" i="18"/>
  <c r="L100" i="18"/>
  <c r="J99" i="18"/>
  <c r="Q99" i="18"/>
  <c r="O99" i="18"/>
  <c r="L99" i="18"/>
  <c r="J98" i="18"/>
  <c r="M98" i="18"/>
  <c r="Q98" i="18"/>
  <c r="O98" i="18"/>
  <c r="L98" i="18"/>
  <c r="J96" i="18"/>
  <c r="O96" i="18"/>
  <c r="L96" i="18"/>
  <c r="J95" i="18"/>
  <c r="Q95" i="18"/>
  <c r="O95" i="18"/>
  <c r="M95" i="18"/>
  <c r="L95" i="18"/>
  <c r="J94" i="18"/>
  <c r="L94" i="18"/>
  <c r="J93" i="18"/>
  <c r="M93" i="18"/>
  <c r="L93" i="18"/>
  <c r="J92" i="18"/>
  <c r="O92" i="18"/>
  <c r="L92" i="18"/>
  <c r="J91" i="18"/>
  <c r="M91" i="18"/>
  <c r="L91" i="18"/>
  <c r="J90" i="18"/>
  <c r="L90" i="18"/>
  <c r="J89" i="18"/>
  <c r="Q89" i="18"/>
  <c r="L89" i="18"/>
  <c r="J88" i="18"/>
  <c r="L88" i="18"/>
  <c r="J87" i="18"/>
  <c r="Q87" i="18"/>
  <c r="L87" i="18"/>
  <c r="J86" i="18"/>
  <c r="O86" i="18"/>
  <c r="L86" i="18"/>
  <c r="J85" i="18"/>
  <c r="M85" i="18"/>
  <c r="Q85" i="18"/>
  <c r="O85" i="18"/>
  <c r="L85" i="18"/>
  <c r="J84" i="18"/>
  <c r="Q84" i="18"/>
  <c r="L84" i="18"/>
  <c r="J83" i="18"/>
  <c r="M83" i="18"/>
  <c r="Q83" i="18"/>
  <c r="O83" i="18"/>
  <c r="L83" i="18"/>
  <c r="J82" i="18"/>
  <c r="M82" i="18"/>
  <c r="O82" i="18"/>
  <c r="L82" i="18"/>
  <c r="J81" i="18"/>
  <c r="M81" i="18"/>
  <c r="Q81" i="18"/>
  <c r="O81" i="18"/>
  <c r="L81" i="18"/>
  <c r="J80" i="18"/>
  <c r="Q80" i="18"/>
  <c r="L80" i="18"/>
  <c r="J79" i="18"/>
  <c r="M79" i="18"/>
  <c r="Q79" i="18"/>
  <c r="O79" i="18"/>
  <c r="L79" i="18"/>
  <c r="J78" i="18"/>
  <c r="L78" i="18"/>
  <c r="J77" i="18"/>
  <c r="Q77" i="18"/>
  <c r="O77" i="18"/>
  <c r="M77" i="18"/>
  <c r="L77" i="18"/>
  <c r="J76" i="18"/>
  <c r="L76" i="18"/>
  <c r="J75" i="18"/>
  <c r="M75" i="18"/>
  <c r="L75" i="18"/>
  <c r="J74" i="18"/>
  <c r="O74" i="18"/>
  <c r="L74" i="18"/>
  <c r="J73" i="18"/>
  <c r="L73" i="18"/>
  <c r="J72" i="18"/>
  <c r="O72" i="18"/>
  <c r="L72" i="18"/>
  <c r="J71" i="18"/>
  <c r="M71" i="18"/>
  <c r="L71" i="18"/>
  <c r="J70" i="18"/>
  <c r="L70" i="18"/>
  <c r="J69" i="18"/>
  <c r="Q69" i="18"/>
  <c r="L69" i="18"/>
  <c r="J68" i="18"/>
  <c r="O68" i="18"/>
  <c r="L68" i="18"/>
  <c r="J67" i="18"/>
  <c r="M67" i="18"/>
  <c r="Q67" i="18"/>
  <c r="O67" i="18"/>
  <c r="L67" i="18"/>
  <c r="J66" i="18"/>
  <c r="M66" i="18"/>
  <c r="L66" i="18"/>
  <c r="J65" i="18"/>
  <c r="M65" i="18"/>
  <c r="Q65" i="18"/>
  <c r="O65" i="18"/>
  <c r="L65" i="18"/>
  <c r="J64" i="18"/>
  <c r="L64" i="18"/>
  <c r="J63" i="18"/>
  <c r="Q63" i="18"/>
  <c r="O63" i="18"/>
  <c r="M63" i="18"/>
  <c r="L63" i="18"/>
  <c r="J62" i="18"/>
  <c r="O62" i="18"/>
  <c r="L62" i="18"/>
  <c r="J61" i="18"/>
  <c r="Q61" i="18"/>
  <c r="O61" i="18"/>
  <c r="M61" i="18"/>
  <c r="L61" i="18"/>
  <c r="J60" i="18"/>
  <c r="M60" i="18"/>
  <c r="O60" i="18"/>
  <c r="L60" i="18"/>
  <c r="J59" i="18"/>
  <c r="Q59" i="18"/>
  <c r="O59" i="18"/>
  <c r="M59" i="18"/>
  <c r="L59" i="18"/>
  <c r="J58" i="18"/>
  <c r="L58" i="18"/>
  <c r="J57" i="18"/>
  <c r="L57" i="18"/>
  <c r="J56" i="18"/>
  <c r="O56" i="18"/>
  <c r="L56" i="18"/>
  <c r="J55" i="18"/>
  <c r="M55" i="18"/>
  <c r="L55" i="18"/>
  <c r="J54" i="18"/>
  <c r="L54" i="18"/>
  <c r="J53" i="18"/>
  <c r="Q53" i="18"/>
  <c r="L53" i="18"/>
  <c r="J52" i="18"/>
  <c r="O52" i="18"/>
  <c r="L52" i="18"/>
  <c r="J51" i="18"/>
  <c r="M51" i="18"/>
  <c r="Q51" i="18"/>
  <c r="O51" i="18"/>
  <c r="L51" i="18"/>
  <c r="J50" i="18"/>
  <c r="L50" i="18"/>
  <c r="J48" i="18"/>
  <c r="Q48" i="18"/>
  <c r="O48" i="18"/>
  <c r="M48" i="18"/>
  <c r="L48" i="18"/>
  <c r="J37" i="18"/>
  <c r="M37" i="18"/>
  <c r="O37" i="18"/>
  <c r="L37" i="18"/>
  <c r="J36" i="18"/>
  <c r="Q36" i="18"/>
  <c r="O36" i="18"/>
  <c r="M36" i="18"/>
  <c r="L36" i="18"/>
  <c r="J35" i="18"/>
  <c r="L35" i="18"/>
  <c r="J34" i="18"/>
  <c r="M34" i="18"/>
  <c r="L34" i="18"/>
  <c r="J33" i="18"/>
  <c r="O33" i="18"/>
  <c r="L33" i="18"/>
  <c r="J32" i="18"/>
  <c r="M32" i="18"/>
  <c r="L32" i="18"/>
  <c r="J31" i="18"/>
  <c r="L31" i="18"/>
  <c r="J30" i="18"/>
  <c r="L30" i="18"/>
  <c r="J29" i="18"/>
  <c r="L29" i="18"/>
  <c r="J28" i="18"/>
  <c r="Q28" i="18"/>
  <c r="L28" i="18"/>
  <c r="J27" i="18"/>
  <c r="O27" i="18"/>
  <c r="L27" i="18"/>
  <c r="J26" i="18"/>
  <c r="M26" i="18"/>
  <c r="Q26" i="18"/>
  <c r="O26" i="18"/>
  <c r="L26" i="18"/>
  <c r="J25" i="18"/>
  <c r="O25" i="18"/>
  <c r="L25" i="18"/>
  <c r="J24" i="18"/>
  <c r="Q24" i="18"/>
  <c r="O24" i="18"/>
  <c r="M24" i="18"/>
  <c r="L24" i="18"/>
  <c r="J23" i="18"/>
  <c r="O23" i="18"/>
  <c r="L23" i="18"/>
  <c r="J22" i="18"/>
  <c r="Q22" i="18"/>
  <c r="O22" i="18"/>
  <c r="M22" i="18"/>
  <c r="L22" i="18"/>
  <c r="J21" i="18"/>
  <c r="M21" i="18"/>
  <c r="O21" i="18"/>
  <c r="L21" i="18"/>
  <c r="J20" i="18"/>
  <c r="Q20" i="18"/>
  <c r="O20" i="18"/>
  <c r="M20" i="18"/>
  <c r="L20" i="18"/>
  <c r="J19" i="18"/>
  <c r="L19" i="18"/>
  <c r="J18" i="18"/>
  <c r="M18" i="18"/>
  <c r="L18" i="18"/>
  <c r="J17" i="18"/>
  <c r="O17" i="18"/>
  <c r="L17" i="18"/>
  <c r="J16" i="18"/>
  <c r="M16" i="18"/>
  <c r="L16" i="18"/>
  <c r="J15" i="18"/>
  <c r="O15" i="18"/>
  <c r="L15" i="18"/>
  <c r="J14" i="18"/>
  <c r="M14" i="18"/>
  <c r="L14" i="18"/>
  <c r="J11" i="18"/>
  <c r="O11" i="18"/>
  <c r="L11" i="18"/>
  <c r="J10" i="18"/>
  <c r="M10" i="18"/>
  <c r="L10" i="18"/>
  <c r="J9" i="18"/>
  <c r="L9" i="18"/>
  <c r="J8" i="18"/>
  <c r="Q8" i="18"/>
  <c r="L8" i="18"/>
  <c r="J7" i="18"/>
  <c r="O7" i="18"/>
  <c r="L7" i="18"/>
  <c r="J6" i="18"/>
  <c r="M6" i="18"/>
  <c r="Q6" i="18"/>
  <c r="O6" i="18"/>
  <c r="L6" i="18"/>
  <c r="J5" i="18"/>
  <c r="M5" i="18"/>
  <c r="O5" i="18"/>
  <c r="L5" i="18"/>
  <c r="J4" i="18"/>
  <c r="M4" i="18"/>
  <c r="Q4" i="18"/>
  <c r="O4" i="18"/>
  <c r="L4" i="18"/>
  <c r="J3" i="18"/>
  <c r="Q3" i="18"/>
  <c r="L3" i="18"/>
  <c r="J2" i="18"/>
  <c r="M2" i="18"/>
  <c r="Q2" i="18"/>
  <c r="O2" i="18"/>
  <c r="L2" i="18"/>
  <c r="Q7" i="18"/>
  <c r="M7" i="18"/>
  <c r="Q9" i="18"/>
  <c r="M9" i="18"/>
  <c r="Q19" i="18"/>
  <c r="M19" i="18"/>
  <c r="M27" i="18"/>
  <c r="Q31" i="18"/>
  <c r="M31" i="18"/>
  <c r="Q35" i="18"/>
  <c r="M35" i="18"/>
  <c r="M52" i="18"/>
  <c r="Q54" i="18"/>
  <c r="M54" i="18"/>
  <c r="Q58" i="18"/>
  <c r="M58" i="18"/>
  <c r="M68" i="18"/>
  <c r="Q70" i="18"/>
  <c r="M70" i="18"/>
  <c r="Q76" i="18"/>
  <c r="M76" i="18"/>
  <c r="M86" i="18"/>
  <c r="Q90" i="18"/>
  <c r="M90" i="18"/>
  <c r="Q94" i="18"/>
  <c r="M94" i="18"/>
  <c r="Q101" i="18"/>
  <c r="M101" i="18"/>
  <c r="Q103" i="18"/>
  <c r="M103" i="18"/>
  <c r="Q105" i="18"/>
  <c r="M105" i="18"/>
  <c r="Q115" i="18"/>
  <c r="M115" i="18"/>
  <c r="Q119" i="18"/>
  <c r="M119" i="18"/>
  <c r="Q121" i="18"/>
  <c r="M121" i="18"/>
  <c r="Q136" i="18"/>
  <c r="M136" i="18"/>
  <c r="Q144" i="18"/>
  <c r="M144" i="18"/>
  <c r="Q154" i="18"/>
  <c r="M154" i="18"/>
  <c r="Q171" i="18"/>
  <c r="M171" i="18"/>
  <c r="Q177" i="18"/>
  <c r="M177" i="18"/>
  <c r="M183" i="18"/>
  <c r="O9" i="18"/>
  <c r="O19" i="18"/>
  <c r="O31" i="18"/>
  <c r="O35" i="18"/>
  <c r="O54" i="18"/>
  <c r="O58" i="18"/>
  <c r="O64" i="18"/>
  <c r="O70" i="18"/>
  <c r="O76" i="18"/>
  <c r="O78" i="18"/>
  <c r="O90" i="18"/>
  <c r="O94" i="18"/>
  <c r="O103" i="18"/>
  <c r="O105" i="18"/>
  <c r="O111" i="18"/>
  <c r="O119" i="18"/>
  <c r="O121" i="18"/>
  <c r="O128" i="18"/>
  <c r="O144" i="18"/>
  <c r="O154" i="18"/>
  <c r="O156" i="18"/>
  <c r="O171" i="18"/>
  <c r="O177" i="18"/>
  <c r="O181" i="18"/>
  <c r="M3" i="18"/>
  <c r="Q5" i="18"/>
  <c r="Q11" i="18"/>
  <c r="M11" i="18"/>
  <c r="Q15" i="18"/>
  <c r="M15" i="18"/>
  <c r="Q17" i="18"/>
  <c r="M17" i="18"/>
  <c r="Q21" i="18"/>
  <c r="Q23" i="18"/>
  <c r="M23" i="18"/>
  <c r="Q29" i="18"/>
  <c r="Q33" i="18"/>
  <c r="M33" i="18"/>
  <c r="Q37" i="18"/>
  <c r="Q56" i="18"/>
  <c r="M56" i="18"/>
  <c r="Q60" i="18"/>
  <c r="Q62" i="18"/>
  <c r="M62" i="18"/>
  <c r="Q66" i="18"/>
  <c r="Q72" i="18"/>
  <c r="M72" i="18"/>
  <c r="Q74" i="18"/>
  <c r="M74" i="18"/>
  <c r="Q82" i="18"/>
  <c r="Q88" i="18"/>
  <c r="Q92" i="18"/>
  <c r="M92" i="18"/>
  <c r="M99" i="18"/>
  <c r="Q107" i="18"/>
  <c r="Q109" i="18"/>
  <c r="M109" i="18"/>
  <c r="Q113" i="18"/>
  <c r="Q123" i="18"/>
  <c r="M130" i="18"/>
  <c r="Q134" i="18"/>
  <c r="M138" i="18"/>
  <c r="Q167" i="18"/>
  <c r="Q173" i="18"/>
  <c r="M173" i="18"/>
  <c r="Q175" i="18"/>
  <c r="M175" i="18"/>
  <c r="Q179" i="18"/>
  <c r="M179" i="18"/>
  <c r="Q187" i="18"/>
  <c r="Q191" i="18"/>
  <c r="Q195" i="18"/>
  <c r="Q199" i="18"/>
  <c r="Q203" i="18"/>
  <c r="Q209" i="18"/>
  <c r="Q213" i="18"/>
  <c r="Q217" i="18"/>
  <c r="Q221" i="18"/>
  <c r="Q227" i="18"/>
  <c r="Q231" i="18"/>
  <c r="Q235" i="18"/>
  <c r="Q239" i="18"/>
  <c r="Q243" i="18"/>
  <c r="Q249" i="18"/>
  <c r="Q253" i="18"/>
  <c r="Q257" i="18"/>
  <c r="Q261" i="18"/>
  <c r="Q267" i="18"/>
  <c r="Q271" i="18"/>
  <c r="Q275" i="18"/>
  <c r="Q279" i="18"/>
  <c r="Q283" i="18"/>
  <c r="Q287" i="18"/>
  <c r="Q291" i="18"/>
  <c r="Q295" i="18"/>
  <c r="Q299" i="18"/>
  <c r="Q303" i="18"/>
  <c r="Q307" i="18"/>
  <c r="Q311" i="18"/>
  <c r="Q315" i="18"/>
  <c r="Q321" i="18"/>
  <c r="Q325" i="18"/>
  <c r="Q329" i="18"/>
  <c r="Q334" i="18"/>
  <c r="Q338" i="18"/>
  <c r="Q342" i="18"/>
  <c r="Q346" i="18"/>
  <c r="Q351" i="18"/>
  <c r="Q355" i="18"/>
  <c r="Q359" i="18"/>
  <c r="Q363" i="18"/>
  <c r="Q367" i="18"/>
  <c r="Q371" i="18"/>
  <c r="Q375" i="18"/>
  <c r="Q379" i="18"/>
  <c r="Q383" i="18"/>
  <c r="Q387" i="18"/>
  <c r="Q391" i="18"/>
  <c r="Q395" i="18"/>
  <c r="Q399" i="18"/>
  <c r="Q403" i="18"/>
  <c r="Q428" i="18"/>
  <c r="Q432" i="18"/>
  <c r="Q436" i="18"/>
  <c r="Q440" i="18"/>
  <c r="Q444" i="18"/>
  <c r="Q448" i="18"/>
  <c r="Q452" i="18"/>
  <c r="Q456" i="18"/>
  <c r="Q463" i="18"/>
  <c r="Q467" i="18"/>
  <c r="Q471" i="18"/>
  <c r="Q475" i="18"/>
  <c r="Q479" i="18"/>
  <c r="M481" i="18"/>
  <c r="Q483" i="18"/>
  <c r="Q487" i="18"/>
  <c r="M489" i="18"/>
  <c r="Q491" i="18"/>
  <c r="Q493" i="18"/>
  <c r="Q495" i="18"/>
  <c r="M497" i="18"/>
  <c r="Q499" i="18"/>
  <c r="Q503" i="18"/>
  <c r="M505" i="18"/>
  <c r="Q507" i="18"/>
  <c r="Q509" i="18"/>
  <c r="Q511" i="18"/>
  <c r="M513" i="18"/>
  <c r="Q515" i="18"/>
  <c r="Q519" i="18"/>
  <c r="M521" i="18"/>
  <c r="Q523" i="18"/>
  <c r="Q525" i="18"/>
  <c r="Q527" i="18"/>
  <c r="M529" i="18"/>
  <c r="Q531" i="18"/>
  <c r="Q535" i="18"/>
  <c r="M540" i="18"/>
  <c r="Q543" i="18"/>
  <c r="Q545" i="18"/>
  <c r="Q547" i="18"/>
  <c r="M549" i="18"/>
  <c r="Q551" i="18"/>
  <c r="Q555" i="18"/>
  <c r="M557" i="18"/>
  <c r="Q559" i="18"/>
  <c r="Q561" i="18"/>
  <c r="Q563" i="18"/>
  <c r="M565" i="18"/>
  <c r="Q567" i="18"/>
  <c r="Q571" i="18"/>
  <c r="M573" i="18"/>
  <c r="Q575" i="18"/>
  <c r="Q577" i="18"/>
  <c r="Q579" i="18"/>
  <c r="M581" i="18"/>
  <c r="Q583" i="18"/>
  <c r="Q587" i="18"/>
  <c r="M589" i="18"/>
  <c r="Q591" i="18"/>
  <c r="Q593" i="18"/>
  <c r="Q595" i="18"/>
  <c r="M600" i="18"/>
  <c r="Q602" i="18"/>
  <c r="Q606" i="18"/>
  <c r="M608" i="18"/>
  <c r="Q610" i="18"/>
  <c r="Q614" i="18"/>
  <c r="M617" i="18"/>
  <c r="Q619" i="18"/>
  <c r="Q623" i="18"/>
  <c r="M625" i="18"/>
  <c r="Q627" i="18"/>
  <c r="Q629" i="18"/>
  <c r="Q633" i="18"/>
  <c r="M635" i="18"/>
  <c r="Q637" i="18"/>
  <c r="Q641" i="18"/>
  <c r="M643" i="18"/>
  <c r="Q645" i="18"/>
  <c r="Q647" i="18"/>
  <c r="Q649" i="18"/>
  <c r="M651" i="18"/>
  <c r="Q653" i="18"/>
  <c r="Q657" i="18"/>
  <c r="M659" i="18"/>
  <c r="Q661" i="18"/>
  <c r="Q663" i="18"/>
  <c r="Q665" i="18"/>
  <c r="M667" i="18"/>
  <c r="Q675" i="18"/>
  <c r="Q679" i="18"/>
  <c r="M681" i="18"/>
  <c r="Q683" i="18"/>
  <c r="Q685" i="18"/>
  <c r="Q131" i="18"/>
  <c r="O30" i="18"/>
  <c r="M30" i="18"/>
  <c r="Q57" i="18"/>
  <c r="O57" i="18"/>
  <c r="Q120" i="18"/>
  <c r="O120" i="18"/>
  <c r="Q174" i="18"/>
  <c r="O174" i="18"/>
  <c r="M174" i="18"/>
  <c r="O281" i="18"/>
  <c r="Q281" i="18"/>
  <c r="O323" i="18"/>
  <c r="Q323" i="18"/>
  <c r="O357" i="18"/>
  <c r="Q357" i="18"/>
  <c r="O365" i="18"/>
  <c r="Q365" i="18"/>
  <c r="O373" i="18"/>
  <c r="Q373" i="18"/>
  <c r="O381" i="18"/>
  <c r="Q381" i="18"/>
  <c r="O434" i="18"/>
  <c r="Q434" i="18"/>
  <c r="O442" i="18"/>
  <c r="Q442" i="18"/>
  <c r="O450" i="18"/>
  <c r="Q450" i="18"/>
  <c r="O461" i="18"/>
  <c r="Q461" i="18"/>
  <c r="M677" i="18"/>
  <c r="Q667" i="18"/>
  <c r="M655" i="18"/>
  <c r="Q651" i="18"/>
  <c r="M639" i="18"/>
  <c r="Q635" i="18"/>
  <c r="M621" i="18"/>
  <c r="Q617" i="18"/>
  <c r="M604" i="18"/>
  <c r="Q600" i="18"/>
  <c r="M585" i="18"/>
  <c r="Q581" i="18"/>
  <c r="M569" i="18"/>
  <c r="Q565" i="18"/>
  <c r="M553" i="18"/>
  <c r="Q549" i="18"/>
  <c r="M533" i="18"/>
  <c r="Q529" i="18"/>
  <c r="M517" i="18"/>
  <c r="Q513" i="18"/>
  <c r="M501" i="18"/>
  <c r="Q497" i="18"/>
  <c r="M485" i="18"/>
  <c r="Q481" i="18"/>
  <c r="M84" i="18"/>
  <c r="Q183" i="18"/>
  <c r="Q68" i="18"/>
  <c r="Q27" i="18"/>
  <c r="O3" i="18"/>
  <c r="Q14" i="18"/>
  <c r="O14" i="18"/>
  <c r="Q18" i="18"/>
  <c r="O18" i="18"/>
  <c r="O29" i="18"/>
  <c r="M29" i="18"/>
  <c r="Q32" i="18"/>
  <c r="O32" i="18"/>
  <c r="O53" i="18"/>
  <c r="M53" i="18"/>
  <c r="Q64" i="18"/>
  <c r="M64" i="18"/>
  <c r="O69" i="18"/>
  <c r="M69" i="18"/>
  <c r="O80" i="18"/>
  <c r="O87" i="18"/>
  <c r="M87" i="18"/>
  <c r="Q104" i="18"/>
  <c r="O104" i="18"/>
  <c r="Q128" i="18"/>
  <c r="M128" i="18"/>
  <c r="O139" i="18"/>
  <c r="M139" i="18"/>
  <c r="Q176" i="18"/>
  <c r="O176" i="18"/>
  <c r="M176" i="18"/>
  <c r="O187" i="18"/>
  <c r="M187" i="18"/>
  <c r="O195" i="18"/>
  <c r="M195" i="18"/>
  <c r="O203" i="18"/>
  <c r="M203" i="18"/>
  <c r="O213" i="18"/>
  <c r="M213" i="18"/>
  <c r="O221" i="18"/>
  <c r="M221" i="18"/>
  <c r="O231" i="18"/>
  <c r="M231" i="18"/>
  <c r="O239" i="18"/>
  <c r="M239" i="18"/>
  <c r="O249" i="18"/>
  <c r="M249" i="18"/>
  <c r="O257" i="18"/>
  <c r="M257" i="18"/>
  <c r="O267" i="18"/>
  <c r="M267" i="18"/>
  <c r="O275" i="18"/>
  <c r="M275" i="18"/>
  <c r="O283" i="18"/>
  <c r="M283" i="18"/>
  <c r="O291" i="18"/>
  <c r="M291" i="18"/>
  <c r="O299" i="18"/>
  <c r="M299" i="18"/>
  <c r="O307" i="18"/>
  <c r="M307" i="18"/>
  <c r="O315" i="18"/>
  <c r="M315" i="18"/>
  <c r="O325" i="18"/>
  <c r="M325" i="18"/>
  <c r="O334" i="18"/>
  <c r="M334" i="18"/>
  <c r="O342" i="18"/>
  <c r="M342" i="18"/>
  <c r="O351" i="18"/>
  <c r="M351" i="18"/>
  <c r="O359" i="18"/>
  <c r="M359" i="18"/>
  <c r="O367" i="18"/>
  <c r="M367" i="18"/>
  <c r="O375" i="18"/>
  <c r="M375" i="18"/>
  <c r="O383" i="18"/>
  <c r="M383" i="18"/>
  <c r="O391" i="18"/>
  <c r="M391" i="18"/>
  <c r="O399" i="18"/>
  <c r="M399" i="18"/>
  <c r="O428" i="18"/>
  <c r="M428" i="18"/>
  <c r="O436" i="18"/>
  <c r="M436" i="18"/>
  <c r="O444" i="18"/>
  <c r="M444" i="18"/>
  <c r="O452" i="18"/>
  <c r="M452" i="18"/>
  <c r="O463" i="18"/>
  <c r="M463" i="18"/>
  <c r="O471" i="18"/>
  <c r="M471" i="18"/>
  <c r="O479" i="18"/>
  <c r="M479" i="18"/>
  <c r="O487" i="18"/>
  <c r="M487" i="18"/>
  <c r="O495" i="18"/>
  <c r="M495" i="18"/>
  <c r="O503" i="18"/>
  <c r="M503" i="18"/>
  <c r="O511" i="18"/>
  <c r="M511" i="18"/>
  <c r="O519" i="18"/>
  <c r="M519" i="18"/>
  <c r="O527" i="18"/>
  <c r="M527" i="18"/>
  <c r="O535" i="18"/>
  <c r="M535" i="18"/>
  <c r="O547" i="18"/>
  <c r="M547" i="18"/>
  <c r="O555" i="18"/>
  <c r="M555" i="18"/>
  <c r="O563" i="18"/>
  <c r="M563" i="18"/>
  <c r="O571" i="18"/>
  <c r="M571" i="18"/>
  <c r="O579" i="18"/>
  <c r="M579" i="18"/>
  <c r="O587" i="18"/>
  <c r="M587" i="18"/>
  <c r="O595" i="18"/>
  <c r="M595" i="18"/>
  <c r="O606" i="18"/>
  <c r="M606" i="18"/>
  <c r="O614" i="18"/>
  <c r="M614" i="18"/>
  <c r="O623" i="18"/>
  <c r="M623" i="18"/>
  <c r="O633" i="18"/>
  <c r="M633" i="18"/>
  <c r="O641" i="18"/>
  <c r="M641" i="18"/>
  <c r="O649" i="18"/>
  <c r="M649" i="18"/>
  <c r="O657" i="18"/>
  <c r="M657" i="18"/>
  <c r="O665" i="18"/>
  <c r="M665" i="18"/>
  <c r="O679" i="18"/>
  <c r="M679" i="18"/>
  <c r="O131" i="18"/>
  <c r="M131" i="18"/>
  <c r="Q50" i="18"/>
  <c r="M50" i="18"/>
  <c r="Q96" i="18"/>
  <c r="M96" i="18"/>
  <c r="O117" i="18"/>
  <c r="Q117" i="18"/>
  <c r="O193" i="18"/>
  <c r="Q193" i="18"/>
  <c r="O201" i="18"/>
  <c r="Q201" i="18"/>
  <c r="O211" i="18"/>
  <c r="Q211" i="18"/>
  <c r="O219" i="18"/>
  <c r="Q219" i="18"/>
  <c r="O229" i="18"/>
  <c r="Q229" i="18"/>
  <c r="O237" i="18"/>
  <c r="Q237" i="18"/>
  <c r="O247" i="18"/>
  <c r="Q247" i="18"/>
  <c r="O255" i="18"/>
  <c r="Q255" i="18"/>
  <c r="O263" i="18"/>
  <c r="Q263" i="18"/>
  <c r="O273" i="18"/>
  <c r="Q273" i="18"/>
  <c r="O289" i="18"/>
  <c r="Q289" i="18"/>
  <c r="O297" i="18"/>
  <c r="Q297" i="18"/>
  <c r="O389" i="18"/>
  <c r="Q389" i="18"/>
  <c r="O397" i="18"/>
  <c r="Q397" i="18"/>
  <c r="O405" i="18"/>
  <c r="Q405" i="18"/>
  <c r="O477" i="18"/>
  <c r="Q477" i="18"/>
  <c r="Q677" i="18"/>
  <c r="Q655" i="18"/>
  <c r="Q639" i="18"/>
  <c r="Q621" i="18"/>
  <c r="Q604" i="18"/>
  <c r="Q585" i="18"/>
  <c r="Q569" i="18"/>
  <c r="Q553" i="18"/>
  <c r="Q533" i="18"/>
  <c r="Q517" i="18"/>
  <c r="Q501" i="18"/>
  <c r="Q485" i="18"/>
  <c r="M117" i="18"/>
  <c r="O50" i="18"/>
  <c r="M169" i="18"/>
  <c r="O8" i="18"/>
  <c r="M8" i="18"/>
  <c r="Q25" i="18"/>
  <c r="M25" i="18"/>
  <c r="Q55" i="18"/>
  <c r="O55" i="18"/>
  <c r="Q71" i="18"/>
  <c r="O71" i="18"/>
  <c r="Q75" i="18"/>
  <c r="O75" i="18"/>
  <c r="O89" i="18"/>
  <c r="M89" i="18"/>
  <c r="Q111" i="18"/>
  <c r="M111" i="18"/>
  <c r="O116" i="18"/>
  <c r="M116" i="18"/>
  <c r="O138" i="18"/>
  <c r="Q138" i="18"/>
  <c r="Q153" i="18"/>
  <c r="O153" i="18"/>
  <c r="O189" i="18"/>
  <c r="Q189" i="18"/>
  <c r="O197" i="18"/>
  <c r="Q197" i="18"/>
  <c r="O207" i="18"/>
  <c r="Q207" i="18"/>
  <c r="O215" i="18"/>
  <c r="Q215" i="18"/>
  <c r="O223" i="18"/>
  <c r="Q223" i="18"/>
  <c r="O233" i="18"/>
  <c r="Q233" i="18"/>
  <c r="O241" i="18"/>
  <c r="Q241" i="18"/>
  <c r="O251" i="18"/>
  <c r="Q251" i="18"/>
  <c r="O259" i="18"/>
  <c r="Q259" i="18"/>
  <c r="O269" i="18"/>
  <c r="Q269" i="18"/>
  <c r="O277" i="18"/>
  <c r="Q277" i="18"/>
  <c r="O285" i="18"/>
  <c r="Q285" i="18"/>
  <c r="O293" i="18"/>
  <c r="Q293" i="18"/>
  <c r="O301" i="18"/>
  <c r="Q301" i="18"/>
  <c r="O309" i="18"/>
  <c r="Q309" i="18"/>
  <c r="O317" i="18"/>
  <c r="Q317" i="18"/>
  <c r="O327" i="18"/>
  <c r="Q327" i="18"/>
  <c r="O336" i="18"/>
  <c r="Q336" i="18"/>
  <c r="O344" i="18"/>
  <c r="Q344" i="18"/>
  <c r="O353" i="18"/>
  <c r="Q353" i="18"/>
  <c r="O361" i="18"/>
  <c r="Q361" i="18"/>
  <c r="O369" i="18"/>
  <c r="Q369" i="18"/>
  <c r="O377" i="18"/>
  <c r="Q377" i="18"/>
  <c r="O385" i="18"/>
  <c r="Q385" i="18"/>
  <c r="O393" i="18"/>
  <c r="Q393" i="18"/>
  <c r="O401" i="18"/>
  <c r="Q401" i="18"/>
  <c r="O430" i="18"/>
  <c r="Q430" i="18"/>
  <c r="O438" i="18"/>
  <c r="Q438" i="18"/>
  <c r="O446" i="18"/>
  <c r="Q446" i="18"/>
  <c r="O454" i="18"/>
  <c r="Q454" i="18"/>
  <c r="O465" i="18"/>
  <c r="Q465" i="18"/>
  <c r="O473" i="18"/>
  <c r="Q473" i="18"/>
  <c r="Q73" i="18"/>
  <c r="O73" i="18"/>
  <c r="O102" i="18"/>
  <c r="M102" i="18"/>
  <c r="O137" i="18"/>
  <c r="M137" i="18"/>
  <c r="O305" i="18"/>
  <c r="Q305" i="18"/>
  <c r="O313" i="18"/>
  <c r="Q313" i="18"/>
  <c r="O331" i="18"/>
  <c r="Q331" i="18"/>
  <c r="O340" i="18"/>
  <c r="Q340" i="18"/>
  <c r="O348" i="18"/>
  <c r="Q348" i="18"/>
  <c r="O469" i="18"/>
  <c r="Q469" i="18"/>
  <c r="M685" i="18"/>
  <c r="Q681" i="18"/>
  <c r="M663" i="18"/>
  <c r="Q659" i="18"/>
  <c r="M647" i="18"/>
  <c r="Q643" i="18"/>
  <c r="M629" i="18"/>
  <c r="Q625" i="18"/>
  <c r="Q608" i="18"/>
  <c r="M593" i="18"/>
  <c r="Q589" i="18"/>
  <c r="M577" i="18"/>
  <c r="Q573" i="18"/>
  <c r="M561" i="18"/>
  <c r="Q557" i="18"/>
  <c r="M545" i="18"/>
  <c r="Q540" i="18"/>
  <c r="M525" i="18"/>
  <c r="Q521" i="18"/>
  <c r="M509" i="18"/>
  <c r="Q505" i="18"/>
  <c r="M493" i="18"/>
  <c r="Q489" i="18"/>
  <c r="M477" i="18"/>
  <c r="M469" i="18"/>
  <c r="M461" i="18"/>
  <c r="M450" i="18"/>
  <c r="M442" i="18"/>
  <c r="M434" i="18"/>
  <c r="M405" i="18"/>
  <c r="M397" i="18"/>
  <c r="M389" i="18"/>
  <c r="M381" i="18"/>
  <c r="M373" i="18"/>
  <c r="M365" i="18"/>
  <c r="M357" i="18"/>
  <c r="M348" i="18"/>
  <c r="M340" i="18"/>
  <c r="M331" i="18"/>
  <c r="M323" i="18"/>
  <c r="M313" i="18"/>
  <c r="M305" i="18"/>
  <c r="M297" i="18"/>
  <c r="M289" i="18"/>
  <c r="M281" i="18"/>
  <c r="M273" i="18"/>
  <c r="M263" i="18"/>
  <c r="M255" i="18"/>
  <c r="M247" i="18"/>
  <c r="M237" i="18"/>
  <c r="M229" i="18"/>
  <c r="M219" i="18"/>
  <c r="M211" i="18"/>
  <c r="M201" i="18"/>
  <c r="M193" i="18"/>
  <c r="M80" i="18"/>
  <c r="Q169" i="18"/>
  <c r="Q86" i="18"/>
  <c r="Q52" i="18"/>
  <c r="Q10" i="18"/>
  <c r="O10" i="18"/>
  <c r="Q16" i="18"/>
  <c r="O16" i="18"/>
  <c r="O28" i="18"/>
  <c r="M28" i="18"/>
  <c r="Q30" i="18"/>
  <c r="Q34" i="18"/>
  <c r="O34" i="18"/>
  <c r="M57" i="18"/>
  <c r="O66" i="18"/>
  <c r="M73" i="18"/>
  <c r="Q78" i="18"/>
  <c r="M78" i="18"/>
  <c r="O84" i="18"/>
  <c r="O88" i="18"/>
  <c r="M88" i="18"/>
  <c r="Q91" i="18"/>
  <c r="O91" i="18"/>
  <c r="Q93" i="18"/>
  <c r="O93" i="18"/>
  <c r="Q102" i="18"/>
  <c r="O118" i="18"/>
  <c r="M118" i="18"/>
  <c r="M120" i="18"/>
  <c r="O130" i="18"/>
  <c r="Q137" i="18"/>
  <c r="Q172" i="18"/>
  <c r="O172" i="18"/>
  <c r="M172" i="18"/>
  <c r="O191" i="18"/>
  <c r="M191" i="18"/>
  <c r="O199" i="18"/>
  <c r="M199" i="18"/>
  <c r="O209" i="18"/>
  <c r="M209" i="18"/>
  <c r="O217" i="18"/>
  <c r="M217" i="18"/>
  <c r="O227" i="18"/>
  <c r="M227" i="18"/>
  <c r="O235" i="18"/>
  <c r="M235" i="18"/>
  <c r="O243" i="18"/>
  <c r="M243" i="18"/>
  <c r="O253" i="18"/>
  <c r="M253" i="18"/>
  <c r="O261" i="18"/>
  <c r="M261" i="18"/>
  <c r="O271" i="18"/>
  <c r="M271" i="18"/>
  <c r="O279" i="18"/>
  <c r="M279" i="18"/>
  <c r="O287" i="18"/>
  <c r="M287" i="18"/>
  <c r="O295" i="18"/>
  <c r="M295" i="18"/>
  <c r="O303" i="18"/>
  <c r="M303" i="18"/>
  <c r="O311" i="18"/>
  <c r="M311" i="18"/>
  <c r="O321" i="18"/>
  <c r="M321" i="18"/>
  <c r="O329" i="18"/>
  <c r="M329" i="18"/>
  <c r="O338" i="18"/>
  <c r="M338" i="18"/>
  <c r="O346" i="18"/>
  <c r="M346" i="18"/>
  <c r="O355" i="18"/>
  <c r="M355" i="18"/>
  <c r="O363" i="18"/>
  <c r="M363" i="18"/>
  <c r="O371" i="18"/>
  <c r="M371" i="18"/>
  <c r="O379" i="18"/>
  <c r="M379" i="18"/>
  <c r="O387" i="18"/>
  <c r="M387" i="18"/>
  <c r="O395" i="18"/>
  <c r="M395" i="18"/>
  <c r="O403" i="18"/>
  <c r="M403" i="18"/>
  <c r="O432" i="18"/>
  <c r="M432" i="18"/>
  <c r="O440" i="18"/>
  <c r="M440" i="18"/>
  <c r="O448" i="18"/>
  <c r="M448" i="18"/>
  <c r="O456" i="18"/>
  <c r="M456" i="18"/>
  <c r="O467" i="18"/>
  <c r="M467" i="18"/>
  <c r="O475" i="18"/>
  <c r="M475" i="18"/>
  <c r="O483" i="18"/>
  <c r="M483" i="18"/>
  <c r="O491" i="18"/>
  <c r="M491" i="18"/>
  <c r="O499" i="18"/>
  <c r="M499" i="18"/>
  <c r="O507" i="18"/>
  <c r="M507" i="18"/>
  <c r="O515" i="18"/>
  <c r="M515" i="18"/>
  <c r="O523" i="18"/>
  <c r="M523" i="18"/>
  <c r="O531" i="18"/>
  <c r="M531" i="18"/>
  <c r="O543" i="18"/>
  <c r="M543" i="18"/>
  <c r="O551" i="18"/>
  <c r="M551" i="18"/>
  <c r="O559" i="18"/>
  <c r="M559" i="18"/>
  <c r="O567" i="18"/>
  <c r="M567" i="18"/>
  <c r="O575" i="18"/>
  <c r="M575" i="18"/>
  <c r="O583" i="18"/>
  <c r="M583" i="18"/>
  <c r="O591" i="18"/>
  <c r="M591" i="18"/>
  <c r="O602" i="18"/>
  <c r="M602" i="18"/>
  <c r="O610" i="18"/>
  <c r="M610" i="18"/>
  <c r="O619" i="18"/>
  <c r="M619" i="18"/>
  <c r="O627" i="18"/>
  <c r="M627" i="18"/>
  <c r="O637" i="18"/>
  <c r="M637" i="18"/>
  <c r="O645" i="18"/>
  <c r="M645" i="18"/>
  <c r="O653" i="18"/>
  <c r="M653" i="18"/>
  <c r="O661" i="18"/>
  <c r="M661" i="18"/>
  <c r="O675" i="18"/>
  <c r="M675" i="18"/>
  <c r="O683" i="18"/>
  <c r="M683" i="18"/>
  <c r="M181" i="18"/>
  <c r="M156" i="18"/>
  <c r="M170" i="18"/>
  <c r="M184" i="18"/>
  <c r="M188" i="18"/>
  <c r="M190" i="18"/>
  <c r="M192" i="18"/>
  <c r="M194" i="18"/>
  <c r="M196" i="18"/>
  <c r="M198" i="18"/>
  <c r="M200" i="18"/>
  <c r="M202" i="18"/>
  <c r="M204" i="18"/>
  <c r="M208" i="18"/>
  <c r="M210" i="18"/>
  <c r="M212" i="18"/>
  <c r="M214" i="18"/>
  <c r="M216" i="18"/>
  <c r="M218" i="18"/>
  <c r="M220" i="18"/>
  <c r="M222" i="18"/>
  <c r="M224" i="18"/>
  <c r="M228" i="18"/>
  <c r="M230" i="18"/>
  <c r="M232" i="18"/>
  <c r="M234" i="18"/>
  <c r="M236" i="18"/>
  <c r="M238" i="18"/>
  <c r="M240" i="18"/>
  <c r="M242" i="18"/>
  <c r="M244" i="18"/>
  <c r="M248" i="18"/>
  <c r="M250" i="18"/>
  <c r="M252" i="18"/>
  <c r="M254" i="18"/>
  <c r="M256" i="18"/>
  <c r="M258" i="18"/>
  <c r="M260" i="18"/>
  <c r="M262" i="18"/>
  <c r="M264" i="18"/>
  <c r="M268" i="18"/>
  <c r="M270" i="18"/>
  <c r="M272" i="18"/>
  <c r="M274" i="18"/>
  <c r="M276" i="18"/>
  <c r="M278" i="18"/>
  <c r="M280" i="18"/>
  <c r="M282" i="18"/>
  <c r="M284" i="18"/>
  <c r="M286" i="18"/>
  <c r="M288" i="18"/>
  <c r="M290" i="18"/>
  <c r="M292" i="18"/>
  <c r="M294" i="18"/>
  <c r="M296" i="18"/>
  <c r="M298" i="18"/>
  <c r="M300" i="18"/>
  <c r="M302" i="18"/>
  <c r="M304" i="18"/>
  <c r="M306" i="18"/>
  <c r="M308" i="18"/>
  <c r="M310" i="18"/>
  <c r="M312" i="18"/>
  <c r="M314" i="18"/>
  <c r="M316" i="18"/>
  <c r="M320" i="18"/>
  <c r="M322" i="18"/>
  <c r="M324" i="18"/>
  <c r="M326" i="18"/>
  <c r="M328" i="18"/>
  <c r="M330" i="18"/>
  <c r="M333" i="18"/>
  <c r="M335" i="18"/>
  <c r="M337" i="18"/>
  <c r="M339" i="18"/>
  <c r="M341" i="18"/>
  <c r="M343" i="18"/>
  <c r="M345" i="18"/>
  <c r="M347" i="18"/>
  <c r="M350" i="18"/>
  <c r="M352" i="18"/>
  <c r="M354" i="18"/>
  <c r="M356" i="18"/>
  <c r="M358" i="18"/>
  <c r="M360" i="18"/>
  <c r="M362" i="18"/>
  <c r="M364" i="18"/>
  <c r="M366" i="18"/>
  <c r="M368" i="18"/>
  <c r="M370" i="18"/>
  <c r="M372" i="18"/>
  <c r="M374" i="18"/>
  <c r="M376" i="18"/>
  <c r="M378" i="18"/>
  <c r="M380" i="18"/>
  <c r="M382" i="18"/>
  <c r="M384" i="18"/>
  <c r="M386" i="18"/>
  <c r="M388" i="18"/>
  <c r="M390" i="18"/>
  <c r="M392" i="18"/>
  <c r="M394" i="18"/>
  <c r="M396" i="18"/>
  <c r="M398" i="18"/>
  <c r="M400" i="18"/>
  <c r="M402" i="18"/>
  <c r="M404" i="18"/>
  <c r="M427" i="18"/>
  <c r="M429" i="18"/>
  <c r="M431" i="18"/>
  <c r="M433" i="18"/>
  <c r="M435" i="18"/>
  <c r="M437" i="18"/>
  <c r="M439" i="18"/>
  <c r="M441" i="18"/>
  <c r="M443" i="18"/>
  <c r="M445" i="18"/>
  <c r="M447" i="18"/>
  <c r="M449" i="18"/>
  <c r="M451" i="18"/>
  <c r="M453" i="18"/>
  <c r="M455" i="18"/>
  <c r="M457" i="18"/>
  <c r="M462" i="18"/>
  <c r="M464" i="18"/>
  <c r="M466" i="18"/>
  <c r="M468" i="18"/>
  <c r="M470" i="18"/>
  <c r="M472" i="18"/>
  <c r="M474" i="18"/>
  <c r="M476" i="18"/>
  <c r="M478" i="18"/>
  <c r="M480" i="18"/>
  <c r="M482" i="18"/>
  <c r="M484" i="18"/>
  <c r="M486" i="18"/>
  <c r="M488" i="18"/>
  <c r="M490" i="18"/>
  <c r="M492" i="18"/>
  <c r="M494" i="18"/>
  <c r="M496" i="18"/>
  <c r="M498" i="18"/>
  <c r="M500" i="18"/>
  <c r="M502" i="18"/>
  <c r="M504" i="18"/>
  <c r="M506" i="18"/>
  <c r="M508" i="18"/>
  <c r="M510" i="18"/>
  <c r="M512" i="18"/>
  <c r="M514" i="18"/>
  <c r="M516" i="18"/>
  <c r="M518" i="18"/>
  <c r="M520" i="18"/>
  <c r="M522" i="18"/>
  <c r="M524" i="18"/>
  <c r="M526" i="18"/>
  <c r="M528" i="18"/>
  <c r="M530" i="18"/>
  <c r="M532" i="18"/>
  <c r="M534" i="18"/>
  <c r="M539" i="18"/>
  <c r="M542" i="18"/>
  <c r="M544" i="18"/>
  <c r="M546" i="18"/>
  <c r="M548" i="18"/>
  <c r="M550" i="18"/>
  <c r="M552" i="18"/>
  <c r="M554" i="18"/>
  <c r="M556" i="18"/>
  <c r="M558" i="18"/>
  <c r="M560" i="18"/>
  <c r="M562" i="18"/>
  <c r="M564" i="18"/>
  <c r="M566" i="18"/>
  <c r="M568" i="18"/>
  <c r="M570" i="18"/>
  <c r="M572" i="18"/>
  <c r="M574" i="18"/>
  <c r="M576" i="18"/>
  <c r="M578" i="18"/>
  <c r="M580" i="18"/>
  <c r="M582" i="18"/>
  <c r="M584" i="18"/>
  <c r="M586" i="18"/>
  <c r="M588" i="18"/>
  <c r="M590" i="18"/>
  <c r="M592" i="18"/>
  <c r="M594" i="18"/>
  <c r="M596" i="18"/>
  <c r="M601" i="18"/>
  <c r="M603" i="18"/>
  <c r="M605" i="18"/>
  <c r="M607" i="18"/>
  <c r="M609" i="18"/>
  <c r="M611" i="18"/>
  <c r="M613" i="18"/>
  <c r="M615" i="18"/>
  <c r="M618" i="18"/>
  <c r="M620" i="18"/>
  <c r="M622" i="18"/>
  <c r="M624" i="18"/>
  <c r="M626" i="18"/>
  <c r="M628" i="18"/>
  <c r="M631" i="18"/>
  <c r="M634" i="18"/>
  <c r="M636" i="18"/>
  <c r="M638" i="18"/>
  <c r="M640" i="18"/>
  <c r="M642" i="18"/>
  <c r="M644" i="18"/>
  <c r="M646" i="18"/>
  <c r="M648" i="18"/>
  <c r="M650" i="18"/>
  <c r="M652" i="18"/>
  <c r="M654" i="18"/>
  <c r="M656" i="18"/>
  <c r="M658" i="18"/>
  <c r="M660" i="18"/>
  <c r="M662" i="18"/>
  <c r="M664" i="18"/>
  <c r="M666" i="18"/>
  <c r="M674" i="18"/>
  <c r="M676" i="18"/>
  <c r="M678" i="18"/>
  <c r="M680" i="18"/>
  <c r="M682" i="18"/>
  <c r="M684" i="18"/>
  <c r="M686" i="18"/>
  <c r="M132" i="18"/>
  <c r="J13" i="19"/>
  <c r="O13" i="19"/>
  <c r="L13" i="19"/>
  <c r="J12" i="19"/>
  <c r="Q12" i="19"/>
  <c r="O12" i="19"/>
  <c r="M12" i="19"/>
  <c r="L12" i="19"/>
  <c r="J11" i="19"/>
  <c r="O11" i="19"/>
  <c r="L11" i="19"/>
  <c r="J10" i="19"/>
  <c r="Q10" i="19"/>
  <c r="L10" i="19"/>
  <c r="J9" i="19"/>
  <c r="L9" i="19"/>
  <c r="J8" i="19"/>
  <c r="O8" i="19"/>
  <c r="M8" i="19"/>
  <c r="L8" i="19"/>
  <c r="J7" i="19"/>
  <c r="O7" i="19"/>
  <c r="L7" i="19"/>
  <c r="J6" i="19"/>
  <c r="O6" i="19"/>
  <c r="L6" i="19"/>
  <c r="J5" i="19"/>
  <c r="Q5" i="19"/>
  <c r="L5" i="19"/>
  <c r="J4" i="19"/>
  <c r="O4" i="19"/>
  <c r="M4" i="19"/>
  <c r="L4" i="19"/>
  <c r="J3" i="19"/>
  <c r="O3" i="19"/>
  <c r="L3" i="19"/>
  <c r="J2" i="19"/>
  <c r="O2" i="19"/>
  <c r="L2" i="19"/>
  <c r="Q9" i="19"/>
  <c r="M9" i="19"/>
  <c r="Q13" i="19"/>
  <c r="M13" i="19"/>
  <c r="O9" i="19"/>
  <c r="M3" i="19"/>
  <c r="Q7" i="19"/>
  <c r="Q11" i="19"/>
  <c r="M11" i="19"/>
  <c r="Q4" i="19"/>
  <c r="Q8" i="19"/>
  <c r="M2" i="19"/>
  <c r="M6" i="19"/>
  <c r="M10" i="19"/>
  <c r="O5" i="19"/>
  <c r="M5" i="19"/>
  <c r="M7" i="19"/>
  <c r="Q3" i="19"/>
  <c r="Q2" i="19"/>
  <c r="Q6" i="19"/>
  <c r="O10" i="19"/>
  <c r="J358" i="20"/>
  <c r="L358" i="20"/>
  <c r="M358" i="20"/>
  <c r="O358" i="20"/>
  <c r="Q358" i="20"/>
  <c r="J359" i="20"/>
  <c r="L359" i="20"/>
  <c r="M359" i="20"/>
  <c r="O359" i="20"/>
  <c r="Q359" i="20"/>
  <c r="J360" i="20"/>
  <c r="L360" i="20"/>
  <c r="M360" i="20"/>
  <c r="O360" i="20"/>
  <c r="Q360" i="20"/>
  <c r="J361" i="20"/>
  <c r="L361" i="20"/>
  <c r="M361" i="20"/>
  <c r="O361" i="20"/>
  <c r="Q361" i="20"/>
  <c r="J362" i="20"/>
  <c r="L362" i="20"/>
  <c r="M362" i="20"/>
  <c r="O362" i="20"/>
  <c r="Q362" i="20"/>
  <c r="J363" i="20"/>
  <c r="L363" i="20"/>
  <c r="M363" i="20"/>
  <c r="O363" i="20"/>
  <c r="Q363" i="20"/>
  <c r="J364" i="20"/>
  <c r="L364" i="20"/>
  <c r="M364" i="20"/>
  <c r="O364" i="20"/>
  <c r="Q364" i="20"/>
  <c r="J365" i="20"/>
  <c r="L365" i="20"/>
  <c r="M365" i="20"/>
  <c r="O365" i="20"/>
  <c r="Q365" i="20"/>
  <c r="J366" i="20"/>
  <c r="L366" i="20"/>
  <c r="M366" i="20"/>
  <c r="O366" i="20"/>
  <c r="Q366" i="20"/>
  <c r="J367" i="20"/>
  <c r="L367" i="20"/>
  <c r="M367" i="20"/>
  <c r="O367" i="20"/>
  <c r="Q367" i="20"/>
  <c r="J368" i="20"/>
  <c r="L368" i="20"/>
  <c r="M368" i="20"/>
  <c r="O368" i="20"/>
  <c r="Q368" i="20"/>
  <c r="J369" i="20"/>
  <c r="L369" i="20"/>
  <c r="M369" i="20"/>
  <c r="O369" i="20"/>
  <c r="Q369" i="20"/>
  <c r="J370" i="20"/>
  <c r="L370" i="20"/>
  <c r="M370" i="20"/>
  <c r="O370" i="20"/>
  <c r="Q370" i="20"/>
  <c r="J371" i="20"/>
  <c r="L371" i="20"/>
  <c r="M371" i="20"/>
  <c r="O371" i="20"/>
  <c r="Q371" i="20"/>
  <c r="J372" i="20"/>
  <c r="L372" i="20"/>
  <c r="M372" i="20"/>
  <c r="O372" i="20"/>
  <c r="Q372" i="20"/>
  <c r="J373" i="20"/>
  <c r="L373" i="20"/>
  <c r="M373" i="20"/>
  <c r="O373" i="20"/>
  <c r="Q373" i="20"/>
  <c r="J374" i="20"/>
  <c r="L374" i="20"/>
  <c r="M374" i="20"/>
  <c r="O374" i="20"/>
  <c r="Q374" i="20"/>
  <c r="J375" i="20"/>
  <c r="L375" i="20"/>
  <c r="M375" i="20"/>
  <c r="O375" i="20"/>
  <c r="Q375" i="20"/>
  <c r="J376" i="20"/>
  <c r="L376" i="20"/>
  <c r="M376" i="20"/>
  <c r="O376" i="20"/>
  <c r="Q376" i="20"/>
  <c r="J377" i="20"/>
  <c r="L377" i="20"/>
  <c r="M377" i="20"/>
  <c r="O377" i="20"/>
  <c r="Q377" i="20"/>
  <c r="J378" i="20"/>
  <c r="L378" i="20"/>
  <c r="M378" i="20"/>
  <c r="O378" i="20"/>
  <c r="Q378" i="20"/>
  <c r="J379" i="20"/>
  <c r="L379" i="20"/>
  <c r="M379" i="20"/>
  <c r="O379" i="20"/>
  <c r="Q379" i="20"/>
  <c r="J380" i="20"/>
  <c r="L380" i="20"/>
  <c r="M380" i="20"/>
  <c r="O380" i="20"/>
  <c r="Q380" i="20"/>
  <c r="J381" i="20"/>
  <c r="L381" i="20"/>
  <c r="M381" i="20"/>
  <c r="O381" i="20"/>
  <c r="Q381" i="20"/>
  <c r="J382" i="20"/>
  <c r="L382" i="20"/>
  <c r="M382" i="20"/>
  <c r="O382" i="20"/>
  <c r="Q382" i="20"/>
  <c r="J383" i="20"/>
  <c r="L383" i="20"/>
  <c r="M383" i="20"/>
  <c r="O383" i="20"/>
  <c r="Q383" i="20"/>
  <c r="J384" i="20"/>
  <c r="L384" i="20"/>
  <c r="M384" i="20"/>
  <c r="O384" i="20"/>
  <c r="Q384" i="20"/>
  <c r="J385" i="20"/>
  <c r="L385" i="20"/>
  <c r="M385" i="20"/>
  <c r="O385" i="20"/>
  <c r="Q385" i="20"/>
  <c r="J386" i="20"/>
  <c r="L386" i="20"/>
  <c r="M386" i="20"/>
  <c r="O386" i="20"/>
  <c r="Q386" i="20"/>
  <c r="J387" i="20"/>
  <c r="L387" i="20"/>
  <c r="M387" i="20"/>
  <c r="O387" i="20"/>
  <c r="Q387" i="20"/>
  <c r="J388" i="20"/>
  <c r="L388" i="20"/>
  <c r="M388" i="20"/>
  <c r="O388" i="20"/>
  <c r="Q388" i="20"/>
  <c r="J389" i="20"/>
  <c r="L389" i="20"/>
  <c r="M389" i="20"/>
  <c r="O389" i="20"/>
  <c r="Q389" i="20"/>
  <c r="J390" i="20"/>
  <c r="L390" i="20"/>
  <c r="M390" i="20"/>
  <c r="O390" i="20"/>
  <c r="Q390" i="20"/>
  <c r="J391" i="20"/>
  <c r="L391" i="20"/>
  <c r="M391" i="20"/>
  <c r="O391" i="20"/>
  <c r="Q391" i="20"/>
  <c r="J392" i="20"/>
  <c r="L392" i="20"/>
  <c r="M392" i="20"/>
  <c r="O392" i="20"/>
  <c r="Q392" i="20"/>
  <c r="J393" i="20"/>
  <c r="L393" i="20"/>
  <c r="M393" i="20"/>
  <c r="O393" i="20"/>
  <c r="Q393" i="20"/>
  <c r="J394" i="20"/>
  <c r="L394" i="20"/>
  <c r="M394" i="20"/>
  <c r="O394" i="20"/>
  <c r="Q394" i="20"/>
  <c r="J395" i="20"/>
  <c r="L395" i="20"/>
  <c r="M395" i="20"/>
  <c r="O395" i="20"/>
  <c r="Q395" i="20"/>
  <c r="J396" i="20"/>
  <c r="L396" i="20"/>
  <c r="M396" i="20"/>
  <c r="O396" i="20"/>
  <c r="Q396" i="20"/>
  <c r="J397" i="20"/>
  <c r="L397" i="20"/>
  <c r="M397" i="20"/>
  <c r="O397" i="20"/>
  <c r="Q397" i="20"/>
  <c r="J398" i="20"/>
  <c r="L398" i="20"/>
  <c r="M398" i="20"/>
  <c r="O398" i="20"/>
  <c r="Q398" i="20"/>
  <c r="J399" i="20"/>
  <c r="L399" i="20"/>
  <c r="M399" i="20"/>
  <c r="O399" i="20"/>
  <c r="Q399" i="20"/>
  <c r="J400" i="20"/>
  <c r="L400" i="20"/>
  <c r="M400" i="20"/>
  <c r="O400" i="20"/>
  <c r="Q400" i="20"/>
  <c r="J401" i="20"/>
  <c r="L401" i="20"/>
  <c r="M401" i="20"/>
  <c r="O401" i="20"/>
  <c r="Q401" i="20"/>
  <c r="J402" i="20"/>
  <c r="L402" i="20"/>
  <c r="M402" i="20"/>
  <c r="O402" i="20"/>
  <c r="Q402" i="20"/>
  <c r="J403" i="20"/>
  <c r="L403" i="20"/>
  <c r="M403" i="20"/>
  <c r="O403" i="20"/>
  <c r="Q403" i="20"/>
  <c r="J404" i="20"/>
  <c r="L404" i="20"/>
  <c r="M404" i="20"/>
  <c r="O404" i="20"/>
  <c r="Q404" i="20"/>
  <c r="J405" i="20"/>
  <c r="L405" i="20"/>
  <c r="M405" i="20"/>
  <c r="O405" i="20"/>
  <c r="Q405" i="20"/>
  <c r="J406" i="20"/>
  <c r="L406" i="20"/>
  <c r="M406" i="20"/>
  <c r="O406" i="20"/>
  <c r="Q406" i="20"/>
  <c r="J407" i="20"/>
  <c r="L407" i="20"/>
  <c r="M407" i="20"/>
  <c r="O407" i="20"/>
  <c r="Q407" i="20"/>
  <c r="J408" i="20"/>
  <c r="L408" i="20"/>
  <c r="M408" i="20"/>
  <c r="O408" i="20"/>
  <c r="Q408" i="20"/>
  <c r="J409" i="20"/>
  <c r="L409" i="20"/>
  <c r="M409" i="20"/>
  <c r="O409" i="20"/>
  <c r="Q409" i="20"/>
  <c r="J410" i="20"/>
  <c r="L410" i="20"/>
  <c r="M410" i="20"/>
  <c r="O410" i="20"/>
  <c r="Q410" i="20"/>
  <c r="J223" i="20"/>
  <c r="Q223" i="20"/>
  <c r="O223" i="20"/>
  <c r="M223" i="20"/>
  <c r="L223" i="20"/>
  <c r="J221" i="20"/>
  <c r="Q221" i="20"/>
  <c r="O221" i="20"/>
  <c r="M221" i="20"/>
  <c r="L221" i="20"/>
  <c r="J222" i="20"/>
  <c r="Q222" i="20"/>
  <c r="O222" i="20"/>
  <c r="M222" i="20"/>
  <c r="L222" i="20"/>
  <c r="J220" i="20"/>
  <c r="Q220" i="20"/>
  <c r="O220" i="20"/>
  <c r="M220" i="20"/>
  <c r="L220" i="20"/>
  <c r="J219" i="20"/>
  <c r="Q219" i="20"/>
  <c r="O219" i="20"/>
  <c r="M219" i="20"/>
  <c r="L219" i="20"/>
  <c r="J311" i="20"/>
  <c r="L311" i="20"/>
  <c r="M311" i="20"/>
  <c r="O311" i="20"/>
  <c r="Q311" i="20"/>
  <c r="J312" i="20"/>
  <c r="L312" i="20"/>
  <c r="M312" i="20"/>
  <c r="O312" i="20"/>
  <c r="Q312" i="20"/>
  <c r="J313" i="20"/>
  <c r="L313" i="20"/>
  <c r="M313" i="20"/>
  <c r="O313" i="20"/>
  <c r="Q313" i="20"/>
  <c r="J314" i="20"/>
  <c r="L314" i="20"/>
  <c r="M314" i="20"/>
  <c r="O314" i="20"/>
  <c r="Q314" i="20"/>
  <c r="J315" i="20"/>
  <c r="L315" i="20"/>
  <c r="M315" i="20"/>
  <c r="O315" i="20"/>
  <c r="Q315" i="20"/>
  <c r="J316" i="20"/>
  <c r="L316" i="20"/>
  <c r="M316" i="20"/>
  <c r="O316" i="20"/>
  <c r="Q316" i="20"/>
  <c r="J317" i="20"/>
  <c r="L317" i="20"/>
  <c r="M317" i="20"/>
  <c r="O317" i="20"/>
  <c r="Q317" i="20"/>
  <c r="J318" i="20"/>
  <c r="L318" i="20"/>
  <c r="M318" i="20"/>
  <c r="O318" i="20"/>
  <c r="Q318" i="20"/>
  <c r="J319" i="20"/>
  <c r="L319" i="20"/>
  <c r="M319" i="20"/>
  <c r="O319" i="20"/>
  <c r="Q319" i="20"/>
  <c r="J320" i="20"/>
  <c r="L320" i="20"/>
  <c r="M320" i="20"/>
  <c r="O320" i="20"/>
  <c r="Q320" i="20"/>
  <c r="J321" i="20"/>
  <c r="L321" i="20"/>
  <c r="M321" i="20"/>
  <c r="O321" i="20"/>
  <c r="Q321" i="20"/>
  <c r="J322" i="20"/>
  <c r="L322" i="20"/>
  <c r="M322" i="20"/>
  <c r="O322" i="20"/>
  <c r="Q322" i="20"/>
  <c r="J323" i="20"/>
  <c r="L323" i="20"/>
  <c r="M323" i="20"/>
  <c r="O323" i="20"/>
  <c r="Q323" i="20"/>
  <c r="J324" i="20"/>
  <c r="L324" i="20"/>
  <c r="M324" i="20"/>
  <c r="O324" i="20"/>
  <c r="Q324" i="20"/>
  <c r="J325" i="20"/>
  <c r="L325" i="20"/>
  <c r="M325" i="20"/>
  <c r="O325" i="20"/>
  <c r="Q325" i="20"/>
  <c r="J326" i="20"/>
  <c r="L326" i="20"/>
  <c r="M326" i="20"/>
  <c r="O326" i="20"/>
  <c r="Q326" i="20"/>
  <c r="J327" i="20"/>
  <c r="L327" i="20"/>
  <c r="M327" i="20"/>
  <c r="O327" i="20"/>
  <c r="Q327" i="20"/>
  <c r="J328" i="20"/>
  <c r="L328" i="20"/>
  <c r="M328" i="20"/>
  <c r="O328" i="20"/>
  <c r="Q328" i="20"/>
  <c r="J329" i="20"/>
  <c r="L329" i="20"/>
  <c r="M329" i="20"/>
  <c r="O329" i="20"/>
  <c r="Q329" i="20"/>
  <c r="J330" i="20"/>
  <c r="L330" i="20"/>
  <c r="M330" i="20"/>
  <c r="O330" i="20"/>
  <c r="Q330" i="20"/>
  <c r="J331" i="20"/>
  <c r="L331" i="20"/>
  <c r="M331" i="20"/>
  <c r="O331" i="20"/>
  <c r="Q331" i="20"/>
  <c r="J332" i="20"/>
  <c r="L332" i="20"/>
  <c r="M332" i="20"/>
  <c r="O332" i="20"/>
  <c r="Q332" i="20"/>
  <c r="J333" i="20"/>
  <c r="L333" i="20"/>
  <c r="M333" i="20"/>
  <c r="O333" i="20"/>
  <c r="Q333" i="20"/>
  <c r="J334" i="20"/>
  <c r="L334" i="20"/>
  <c r="M334" i="20"/>
  <c r="O334" i="20"/>
  <c r="Q334" i="20"/>
  <c r="J335" i="20"/>
  <c r="L335" i="20"/>
  <c r="M335" i="20"/>
  <c r="O335" i="20"/>
  <c r="Q335" i="20"/>
  <c r="J336" i="20"/>
  <c r="L336" i="20"/>
  <c r="M336" i="20"/>
  <c r="O336" i="20"/>
  <c r="Q336" i="20"/>
  <c r="J337" i="20"/>
  <c r="L337" i="20"/>
  <c r="M337" i="20"/>
  <c r="O337" i="20"/>
  <c r="Q337" i="20"/>
  <c r="J338" i="20"/>
  <c r="L338" i="20"/>
  <c r="M338" i="20"/>
  <c r="O338" i="20"/>
  <c r="Q338" i="20"/>
  <c r="J339" i="20"/>
  <c r="L339" i="20"/>
  <c r="M339" i="20"/>
  <c r="O339" i="20"/>
  <c r="Q339" i="20"/>
  <c r="J340" i="20"/>
  <c r="L340" i="20"/>
  <c r="M340" i="20"/>
  <c r="O340" i="20"/>
  <c r="Q340" i="20"/>
  <c r="J341" i="20"/>
  <c r="L341" i="20"/>
  <c r="M341" i="20"/>
  <c r="O341" i="20"/>
  <c r="Q341" i="20"/>
  <c r="J342" i="20"/>
  <c r="L342" i="20"/>
  <c r="M342" i="20"/>
  <c r="O342" i="20"/>
  <c r="Q342" i="20"/>
  <c r="J343" i="20"/>
  <c r="L343" i="20"/>
  <c r="M343" i="20"/>
  <c r="O343" i="20"/>
  <c r="Q343" i="20"/>
  <c r="J344" i="20"/>
  <c r="L344" i="20"/>
  <c r="M344" i="20"/>
  <c r="O344" i="20"/>
  <c r="Q344" i="20"/>
  <c r="J345" i="20"/>
  <c r="L345" i="20"/>
  <c r="M345" i="20"/>
  <c r="O345" i="20"/>
  <c r="Q345" i="20"/>
  <c r="J346" i="20"/>
  <c r="L346" i="20"/>
  <c r="M346" i="20"/>
  <c r="O346" i="20"/>
  <c r="Q346" i="20"/>
  <c r="J347" i="20"/>
  <c r="L347" i="20"/>
  <c r="M347" i="20"/>
  <c r="O347" i="20"/>
  <c r="Q347" i="20"/>
  <c r="J348" i="20"/>
  <c r="L348" i="20"/>
  <c r="M348" i="20"/>
  <c r="O348" i="20"/>
  <c r="Q348" i="20"/>
  <c r="J349" i="20"/>
  <c r="L349" i="20"/>
  <c r="M349" i="20"/>
  <c r="O349" i="20"/>
  <c r="Q349" i="20"/>
  <c r="J350" i="20"/>
  <c r="L350" i="20"/>
  <c r="M350" i="20"/>
  <c r="O350" i="20"/>
  <c r="Q350" i="20"/>
  <c r="J351" i="20"/>
  <c r="L351" i="20"/>
  <c r="M351" i="20"/>
  <c r="O351" i="20"/>
  <c r="Q351" i="20"/>
  <c r="J352" i="20"/>
  <c r="L352" i="20"/>
  <c r="M352" i="20"/>
  <c r="O352" i="20"/>
  <c r="Q352" i="20"/>
  <c r="J353" i="20"/>
  <c r="L353" i="20"/>
  <c r="M353" i="20"/>
  <c r="O353" i="20"/>
  <c r="Q353" i="20"/>
  <c r="J354" i="20"/>
  <c r="L354" i="20"/>
  <c r="M354" i="20"/>
  <c r="O354" i="20"/>
  <c r="Q354" i="20"/>
  <c r="J357" i="20"/>
  <c r="L357" i="20"/>
  <c r="M357" i="20"/>
  <c r="O357" i="20"/>
  <c r="Q357" i="20"/>
  <c r="J81" i="20"/>
  <c r="Q81" i="20"/>
  <c r="O81" i="20"/>
  <c r="M81" i="20"/>
  <c r="L81" i="20"/>
  <c r="J227" i="20"/>
  <c r="Q227" i="20"/>
  <c r="O227" i="20"/>
  <c r="M227" i="20"/>
  <c r="L227" i="20"/>
  <c r="J63" i="20"/>
  <c r="Q63" i="20"/>
  <c r="O63" i="20"/>
  <c r="M63" i="20"/>
  <c r="L63" i="20"/>
  <c r="J62" i="20"/>
  <c r="Q62" i="20"/>
  <c r="O62" i="20"/>
  <c r="M62" i="20"/>
  <c r="L62" i="20"/>
  <c r="J65" i="20"/>
  <c r="Q65" i="20"/>
  <c r="O65" i="20"/>
  <c r="M65" i="20"/>
  <c r="L65" i="20"/>
  <c r="J64" i="20"/>
  <c r="Q64" i="20"/>
  <c r="O64" i="20"/>
  <c r="M64" i="20"/>
  <c r="L64" i="20"/>
  <c r="J196" i="20"/>
  <c r="Q196" i="20"/>
  <c r="O196" i="20"/>
  <c r="M196" i="20"/>
  <c r="L196" i="20"/>
  <c r="J195" i="20"/>
  <c r="Q195" i="20"/>
  <c r="O195" i="20"/>
  <c r="M195" i="20"/>
  <c r="L195" i="20"/>
  <c r="J137" i="20"/>
  <c r="M137" i="20"/>
  <c r="L137" i="20"/>
  <c r="J170" i="20"/>
  <c r="Q170" i="20"/>
  <c r="M170" i="20"/>
  <c r="L170" i="20"/>
  <c r="J281" i="20"/>
  <c r="L281" i="20"/>
  <c r="J286" i="20"/>
  <c r="O286" i="20"/>
  <c r="L286" i="20"/>
  <c r="J224" i="20"/>
  <c r="L224" i="20"/>
  <c r="J218" i="20"/>
  <c r="O218" i="20"/>
  <c r="M218" i="20"/>
  <c r="L218" i="20"/>
  <c r="J310" i="20"/>
  <c r="M310" i="20"/>
  <c r="L310" i="20"/>
  <c r="J309" i="20"/>
  <c r="M309" i="20"/>
  <c r="L309" i="20"/>
  <c r="J308" i="20"/>
  <c r="O308" i="20"/>
  <c r="L308" i="20"/>
  <c r="J307" i="20"/>
  <c r="M307" i="20"/>
  <c r="Q307" i="20"/>
  <c r="L307" i="20"/>
  <c r="J306" i="20"/>
  <c r="L306" i="20"/>
  <c r="J305" i="20"/>
  <c r="Q305" i="20"/>
  <c r="O305" i="20"/>
  <c r="M305" i="20"/>
  <c r="L305" i="20"/>
  <c r="J304" i="20"/>
  <c r="M304" i="20"/>
  <c r="L304" i="20"/>
  <c r="J303" i="20"/>
  <c r="Q303" i="20"/>
  <c r="L303" i="20"/>
  <c r="J302" i="20"/>
  <c r="O302" i="20"/>
  <c r="L302" i="20"/>
  <c r="J301" i="20"/>
  <c r="Q301" i="20"/>
  <c r="O301" i="20"/>
  <c r="L301" i="20"/>
  <c r="J300" i="20"/>
  <c r="O300" i="20"/>
  <c r="L300" i="20"/>
  <c r="J299" i="20"/>
  <c r="Q299" i="20"/>
  <c r="M299" i="20"/>
  <c r="L299" i="20"/>
  <c r="J298" i="20"/>
  <c r="L298" i="20"/>
  <c r="J297" i="20"/>
  <c r="O297" i="20"/>
  <c r="L297" i="20"/>
  <c r="J296" i="20"/>
  <c r="L296" i="20"/>
  <c r="J295" i="20"/>
  <c r="O295" i="20"/>
  <c r="M295" i="20"/>
  <c r="L295" i="20"/>
  <c r="J294" i="20"/>
  <c r="M294" i="20"/>
  <c r="L294" i="20"/>
  <c r="J293" i="20"/>
  <c r="M293" i="20"/>
  <c r="L293" i="20"/>
  <c r="J292" i="20"/>
  <c r="M292" i="20"/>
  <c r="L292" i="20"/>
  <c r="J291" i="20"/>
  <c r="Q291" i="20"/>
  <c r="O291" i="20"/>
  <c r="M291" i="20"/>
  <c r="L291" i="20"/>
  <c r="J290" i="20"/>
  <c r="O290" i="20"/>
  <c r="L290" i="20"/>
  <c r="J289" i="20"/>
  <c r="Q289" i="20"/>
  <c r="O289" i="20"/>
  <c r="M289" i="20"/>
  <c r="L289" i="20"/>
  <c r="J288" i="20"/>
  <c r="M288" i="20"/>
  <c r="L288" i="20"/>
  <c r="J287" i="20"/>
  <c r="Q287" i="20"/>
  <c r="O287" i="20"/>
  <c r="M287" i="20"/>
  <c r="L287" i="20"/>
  <c r="J285" i="20"/>
  <c r="O285" i="20"/>
  <c r="L285" i="20"/>
  <c r="J284" i="20"/>
  <c r="Q284" i="20"/>
  <c r="L284" i="20"/>
  <c r="J283" i="20"/>
  <c r="L283" i="20"/>
  <c r="J280" i="20"/>
  <c r="O280" i="20"/>
  <c r="M280" i="20"/>
  <c r="L280" i="20"/>
  <c r="J279" i="20"/>
  <c r="O279" i="20"/>
  <c r="L279" i="20"/>
  <c r="J278" i="20"/>
  <c r="O278" i="20"/>
  <c r="L278" i="20"/>
  <c r="J277" i="20"/>
  <c r="M277" i="20"/>
  <c r="L277" i="20"/>
  <c r="J276" i="20"/>
  <c r="M276" i="20"/>
  <c r="O276" i="20"/>
  <c r="L276" i="20"/>
  <c r="J275" i="20"/>
  <c r="Q275" i="20"/>
  <c r="L275" i="20"/>
  <c r="J274" i="20"/>
  <c r="M274" i="20"/>
  <c r="Q274" i="20"/>
  <c r="O274" i="20"/>
  <c r="L274" i="20"/>
  <c r="J273" i="20"/>
  <c r="L273" i="20"/>
  <c r="J272" i="20"/>
  <c r="Q272" i="20"/>
  <c r="O272" i="20"/>
  <c r="M272" i="20"/>
  <c r="L272" i="20"/>
  <c r="J271" i="20"/>
  <c r="M271" i="20"/>
  <c r="L271" i="20"/>
  <c r="J270" i="20"/>
  <c r="Q270" i="20"/>
  <c r="M270" i="20"/>
  <c r="L270" i="20"/>
  <c r="J269" i="20"/>
  <c r="O269" i="20"/>
  <c r="L269" i="20"/>
  <c r="J268" i="20"/>
  <c r="Q268" i="20"/>
  <c r="O268" i="20"/>
  <c r="L268" i="20"/>
  <c r="J267" i="20"/>
  <c r="L267" i="20"/>
  <c r="J266" i="20"/>
  <c r="O266" i="20"/>
  <c r="Q266" i="20"/>
  <c r="M266" i="20"/>
  <c r="L266" i="20"/>
  <c r="J265" i="20"/>
  <c r="L265" i="20"/>
  <c r="J264" i="20"/>
  <c r="O264" i="20"/>
  <c r="Q264" i="20"/>
  <c r="L264" i="20"/>
  <c r="J263" i="20"/>
  <c r="M263" i="20"/>
  <c r="L263" i="20"/>
  <c r="J262" i="20"/>
  <c r="M262" i="20"/>
  <c r="Q262" i="20"/>
  <c r="O262" i="20"/>
  <c r="L262" i="20"/>
  <c r="J261" i="20"/>
  <c r="O261" i="20"/>
  <c r="L261" i="20"/>
  <c r="J260" i="20"/>
  <c r="M260" i="20"/>
  <c r="O260" i="20"/>
  <c r="L260" i="20"/>
  <c r="J259" i="20"/>
  <c r="M259" i="20"/>
  <c r="L259" i="20"/>
  <c r="J258" i="20"/>
  <c r="Q258" i="20"/>
  <c r="O258" i="20"/>
  <c r="M258" i="20"/>
  <c r="L258" i="20"/>
  <c r="J257" i="20"/>
  <c r="Q257" i="20"/>
  <c r="O257" i="20"/>
  <c r="L257" i="20"/>
  <c r="J256" i="20"/>
  <c r="Q256" i="20"/>
  <c r="O256" i="20"/>
  <c r="M256" i="20"/>
  <c r="L256" i="20"/>
  <c r="J255" i="20"/>
  <c r="O255" i="20"/>
  <c r="L255" i="20"/>
  <c r="J254" i="20"/>
  <c r="Q254" i="20"/>
  <c r="O254" i="20"/>
  <c r="M254" i="20"/>
  <c r="L254" i="20"/>
  <c r="J253" i="20"/>
  <c r="M253" i="20"/>
  <c r="L253" i="20"/>
  <c r="J252" i="20"/>
  <c r="Q252" i="20"/>
  <c r="O252" i="20"/>
  <c r="M252" i="20"/>
  <c r="L252" i="20"/>
  <c r="J251" i="20"/>
  <c r="O251" i="20"/>
  <c r="L251" i="20"/>
  <c r="J250" i="20"/>
  <c r="Q250" i="20"/>
  <c r="M250" i="20"/>
  <c r="L250" i="20"/>
  <c r="J249" i="20"/>
  <c r="O249" i="20"/>
  <c r="L249" i="20"/>
  <c r="J248" i="20"/>
  <c r="Q248" i="20"/>
  <c r="O248" i="20"/>
  <c r="L248" i="20"/>
  <c r="J247" i="20"/>
  <c r="L247" i="20"/>
  <c r="J246" i="20"/>
  <c r="O246" i="20"/>
  <c r="Q246" i="20"/>
  <c r="M246" i="20"/>
  <c r="L246" i="20"/>
  <c r="J245" i="20"/>
  <c r="M245" i="20"/>
  <c r="L245" i="20"/>
  <c r="J244" i="20"/>
  <c r="M244" i="20"/>
  <c r="Q244" i="20"/>
  <c r="L244" i="20"/>
  <c r="J243" i="20"/>
  <c r="Q243" i="20"/>
  <c r="O243" i="20"/>
  <c r="L243" i="20"/>
  <c r="J242" i="20"/>
  <c r="M242" i="20"/>
  <c r="L242" i="20"/>
  <c r="J241" i="20"/>
  <c r="O241" i="20"/>
  <c r="L241" i="20"/>
  <c r="J240" i="20"/>
  <c r="Q240" i="20"/>
  <c r="O240" i="20"/>
  <c r="M240" i="20"/>
  <c r="L240" i="20"/>
  <c r="J239" i="20"/>
  <c r="O239" i="20"/>
  <c r="L239" i="20"/>
  <c r="J238" i="20"/>
  <c r="Q238" i="20"/>
  <c r="O238" i="20"/>
  <c r="M238" i="20"/>
  <c r="L238" i="20"/>
  <c r="J237" i="20"/>
  <c r="M237" i="20"/>
  <c r="L237" i="20"/>
  <c r="J236" i="20"/>
  <c r="Q236" i="20"/>
  <c r="O236" i="20"/>
  <c r="L236" i="20"/>
  <c r="J235" i="20"/>
  <c r="L235" i="20"/>
  <c r="J234" i="20"/>
  <c r="O234" i="20"/>
  <c r="Q234" i="20"/>
  <c r="M234" i="20"/>
  <c r="L234" i="20"/>
  <c r="J233" i="20"/>
  <c r="L233" i="20"/>
  <c r="J232" i="20"/>
  <c r="O232" i="20"/>
  <c r="Q232" i="20"/>
  <c r="L232" i="20"/>
  <c r="J231" i="20"/>
  <c r="M231" i="20"/>
  <c r="L231" i="20"/>
  <c r="J230" i="20"/>
  <c r="M230" i="20"/>
  <c r="Q230" i="20"/>
  <c r="O230" i="20"/>
  <c r="L230" i="20"/>
  <c r="J229" i="20"/>
  <c r="O229" i="20"/>
  <c r="L229" i="20"/>
  <c r="J228" i="20"/>
  <c r="M228" i="20"/>
  <c r="O228" i="20"/>
  <c r="L228" i="20"/>
  <c r="J226" i="20"/>
  <c r="M226" i="20"/>
  <c r="Q226" i="20"/>
  <c r="L226" i="20"/>
  <c r="J225" i="20"/>
  <c r="L225" i="20"/>
  <c r="J217" i="20"/>
  <c r="Q217" i="20"/>
  <c r="O217" i="20"/>
  <c r="M217" i="20"/>
  <c r="L217" i="20"/>
  <c r="J216" i="20"/>
  <c r="O216" i="20"/>
  <c r="L216" i="20"/>
  <c r="J215" i="20"/>
  <c r="Q215" i="20"/>
  <c r="O215" i="20"/>
  <c r="M215" i="20"/>
  <c r="L215" i="20"/>
  <c r="J214" i="20"/>
  <c r="M214" i="20"/>
  <c r="L214" i="20"/>
  <c r="J213" i="20"/>
  <c r="Q213" i="20"/>
  <c r="M213" i="20"/>
  <c r="L213" i="20"/>
  <c r="J212" i="20"/>
  <c r="O212" i="20"/>
  <c r="L212" i="20"/>
  <c r="J211" i="20"/>
  <c r="Q211" i="20"/>
  <c r="O211" i="20"/>
  <c r="L211" i="20"/>
  <c r="J210" i="20"/>
  <c r="O210" i="20"/>
  <c r="L210" i="20"/>
  <c r="J209" i="20"/>
  <c r="Q209" i="20"/>
  <c r="L209" i="20"/>
  <c r="J208" i="20"/>
  <c r="L208" i="20"/>
  <c r="J207" i="20"/>
  <c r="O207" i="20"/>
  <c r="M207" i="20"/>
  <c r="L207" i="20"/>
  <c r="J206" i="20"/>
  <c r="M206" i="20"/>
  <c r="L206" i="20"/>
  <c r="J205" i="20"/>
  <c r="M205" i="20"/>
  <c r="L205" i="20"/>
  <c r="J204" i="20"/>
  <c r="O204" i="20"/>
  <c r="L204" i="20"/>
  <c r="J199" i="20"/>
  <c r="Q199" i="20"/>
  <c r="O199" i="20"/>
  <c r="M199" i="20"/>
  <c r="L199" i="20"/>
  <c r="J194" i="20"/>
  <c r="Q194" i="20"/>
  <c r="O194" i="20"/>
  <c r="L194" i="20"/>
  <c r="J193" i="20"/>
  <c r="Q193" i="20"/>
  <c r="O193" i="20"/>
  <c r="M193" i="20"/>
  <c r="L193" i="20"/>
  <c r="J192" i="20"/>
  <c r="M192" i="20"/>
  <c r="L192" i="20"/>
  <c r="J191" i="20"/>
  <c r="Q191" i="20"/>
  <c r="O191" i="20"/>
  <c r="L191" i="20"/>
  <c r="J190" i="20"/>
  <c r="O190" i="20"/>
  <c r="L190" i="20"/>
  <c r="J189" i="20"/>
  <c r="Q189" i="20"/>
  <c r="L189" i="20"/>
  <c r="J188" i="20"/>
  <c r="L188" i="20"/>
  <c r="J187" i="20"/>
  <c r="O187" i="20"/>
  <c r="M187" i="20"/>
  <c r="L187" i="20"/>
  <c r="J186" i="20"/>
  <c r="L186" i="20"/>
  <c r="J185" i="20"/>
  <c r="O185" i="20"/>
  <c r="L185" i="20"/>
  <c r="J184" i="20"/>
  <c r="M184" i="20"/>
  <c r="L184" i="20"/>
  <c r="J183" i="20"/>
  <c r="M183" i="20"/>
  <c r="O183" i="20"/>
  <c r="L183" i="20"/>
  <c r="J182" i="20"/>
  <c r="M182" i="20"/>
  <c r="L182" i="20"/>
  <c r="J181" i="20"/>
  <c r="Q181" i="20"/>
  <c r="O181" i="20"/>
  <c r="M181" i="20"/>
  <c r="L181" i="20"/>
  <c r="J180" i="20"/>
  <c r="O180" i="20"/>
  <c r="L180" i="20"/>
  <c r="J179" i="20"/>
  <c r="Q179" i="20"/>
  <c r="O179" i="20"/>
  <c r="M179" i="20"/>
  <c r="L179" i="20"/>
  <c r="J178" i="20"/>
  <c r="M178" i="20"/>
  <c r="L178" i="20"/>
  <c r="J177" i="20"/>
  <c r="Q177" i="20"/>
  <c r="O177" i="20"/>
  <c r="M177" i="20"/>
  <c r="L177" i="20"/>
  <c r="J176" i="20"/>
  <c r="L176" i="20"/>
  <c r="J175" i="20"/>
  <c r="O175" i="20"/>
  <c r="Q175" i="20"/>
  <c r="L175" i="20"/>
  <c r="J174" i="20"/>
  <c r="L174" i="20"/>
  <c r="J173" i="20"/>
  <c r="O173" i="20"/>
  <c r="Q173" i="20"/>
  <c r="M173" i="20"/>
  <c r="L173" i="20"/>
  <c r="J172" i="20"/>
  <c r="M172" i="20"/>
  <c r="L172" i="20"/>
  <c r="J171" i="20"/>
  <c r="M171" i="20"/>
  <c r="Q171" i="20"/>
  <c r="L171" i="20"/>
  <c r="J169" i="20"/>
  <c r="L169" i="20"/>
  <c r="J168" i="20"/>
  <c r="Q168" i="20"/>
  <c r="O168" i="20"/>
  <c r="M168" i="20"/>
  <c r="L168" i="20"/>
  <c r="J167" i="20"/>
  <c r="O167" i="20"/>
  <c r="L167" i="20"/>
  <c r="J166" i="20"/>
  <c r="Q166" i="20"/>
  <c r="O166" i="20"/>
  <c r="M166" i="20"/>
  <c r="L166" i="20"/>
  <c r="J165" i="20"/>
  <c r="M165" i="20"/>
  <c r="L165" i="20"/>
  <c r="J164" i="20"/>
  <c r="Q164" i="20"/>
  <c r="M164" i="20"/>
  <c r="L164" i="20"/>
  <c r="J163" i="20"/>
  <c r="L163" i="20"/>
  <c r="J162" i="20"/>
  <c r="O162" i="20"/>
  <c r="L162" i="20"/>
  <c r="J161" i="20"/>
  <c r="L161" i="20"/>
  <c r="J160" i="20"/>
  <c r="O160" i="20"/>
  <c r="M160" i="20"/>
  <c r="L160" i="20"/>
  <c r="J159" i="20"/>
  <c r="M159" i="20"/>
  <c r="L159" i="20"/>
  <c r="J158" i="20"/>
  <c r="M158" i="20"/>
  <c r="L158" i="20"/>
  <c r="J157" i="20"/>
  <c r="O157" i="20"/>
  <c r="L157" i="20"/>
  <c r="J156" i="20"/>
  <c r="M156" i="20"/>
  <c r="Q156" i="20"/>
  <c r="O156" i="20"/>
  <c r="L156" i="20"/>
  <c r="J155" i="20"/>
  <c r="L155" i="20"/>
  <c r="J154" i="20"/>
  <c r="Q154" i="20"/>
  <c r="O154" i="20"/>
  <c r="M154" i="20"/>
  <c r="L154" i="20"/>
  <c r="J153" i="20"/>
  <c r="Q153" i="20"/>
  <c r="L153" i="20"/>
  <c r="J152" i="20"/>
  <c r="Q152" i="20"/>
  <c r="O152" i="20"/>
  <c r="M152" i="20"/>
  <c r="L152" i="20"/>
  <c r="J151" i="20"/>
  <c r="O151" i="20"/>
  <c r="L151" i="20"/>
  <c r="J150" i="20"/>
  <c r="Q150" i="20"/>
  <c r="O150" i="20"/>
  <c r="M150" i="20"/>
  <c r="L150" i="20"/>
  <c r="J149" i="20"/>
  <c r="M149" i="20"/>
  <c r="L149" i="20"/>
  <c r="J148" i="20"/>
  <c r="Q148" i="20"/>
  <c r="L148" i="20"/>
  <c r="J147" i="20"/>
  <c r="O147" i="20"/>
  <c r="L147" i="20"/>
  <c r="J146" i="20"/>
  <c r="Q146" i="20"/>
  <c r="O146" i="20"/>
  <c r="M146" i="20"/>
  <c r="L146" i="20"/>
  <c r="J145" i="20"/>
  <c r="L145" i="20"/>
  <c r="J144" i="20"/>
  <c r="O144" i="20"/>
  <c r="Q144" i="20"/>
  <c r="L144" i="20"/>
  <c r="J143" i="20"/>
  <c r="O143" i="20"/>
  <c r="L143" i="20"/>
  <c r="J142" i="20"/>
  <c r="O142" i="20"/>
  <c r="Q142" i="20"/>
  <c r="M142" i="20"/>
  <c r="L142" i="20"/>
  <c r="J141" i="20"/>
  <c r="M141" i="20"/>
  <c r="L141" i="20"/>
  <c r="J140" i="20"/>
  <c r="M140" i="20"/>
  <c r="Q140" i="20"/>
  <c r="L140" i="20"/>
  <c r="J139" i="20"/>
  <c r="Q139" i="20"/>
  <c r="O139" i="20"/>
  <c r="L139" i="20"/>
  <c r="J138" i="20"/>
  <c r="M138" i="20"/>
  <c r="L138" i="20"/>
  <c r="J136" i="20"/>
  <c r="O136" i="20"/>
  <c r="L136" i="20"/>
  <c r="J135" i="20"/>
  <c r="Q135" i="20"/>
  <c r="O135" i="20"/>
  <c r="M135" i="20"/>
  <c r="L135" i="20"/>
  <c r="J134" i="20"/>
  <c r="O134" i="20"/>
  <c r="L134" i="20"/>
  <c r="J133" i="20"/>
  <c r="Q133" i="20"/>
  <c r="O133" i="20"/>
  <c r="M133" i="20"/>
  <c r="L133" i="20"/>
  <c r="J132" i="20"/>
  <c r="Q132" i="20"/>
  <c r="O132" i="20"/>
  <c r="L132" i="20"/>
  <c r="J131" i="20"/>
  <c r="Q131" i="20"/>
  <c r="O131" i="20"/>
  <c r="M131" i="20"/>
  <c r="L131" i="20"/>
  <c r="J130" i="20"/>
  <c r="O130" i="20"/>
  <c r="L130" i="20"/>
  <c r="J129" i="20"/>
  <c r="Q129" i="20"/>
  <c r="O129" i="20"/>
  <c r="M129" i="20"/>
  <c r="L129" i="20"/>
  <c r="J128" i="20"/>
  <c r="M128" i="20"/>
  <c r="L128" i="20"/>
  <c r="J127" i="20"/>
  <c r="Q127" i="20"/>
  <c r="O127" i="20"/>
  <c r="L127" i="20"/>
  <c r="J126" i="20"/>
  <c r="O126" i="20"/>
  <c r="L126" i="20"/>
  <c r="J125" i="20"/>
  <c r="Q125" i="20"/>
  <c r="L125" i="20"/>
  <c r="J124" i="20"/>
  <c r="L124" i="20"/>
  <c r="J123" i="20"/>
  <c r="O123" i="20"/>
  <c r="M123" i="20"/>
  <c r="L123" i="20"/>
  <c r="J122" i="20"/>
  <c r="O122" i="20"/>
  <c r="L122" i="20"/>
  <c r="J121" i="20"/>
  <c r="O121" i="20"/>
  <c r="L121" i="20"/>
  <c r="J120" i="20"/>
  <c r="L120" i="20"/>
  <c r="J119" i="20"/>
  <c r="O119" i="20"/>
  <c r="M119" i="20"/>
  <c r="L119" i="20"/>
  <c r="J118" i="20"/>
  <c r="M118" i="20"/>
  <c r="L118" i="20"/>
  <c r="J117" i="20"/>
  <c r="M117" i="20"/>
  <c r="L117" i="20"/>
  <c r="J116" i="20"/>
  <c r="O116" i="20"/>
  <c r="L116" i="20"/>
  <c r="J115" i="20"/>
  <c r="M115" i="20"/>
  <c r="Q115" i="20"/>
  <c r="O115" i="20"/>
  <c r="L115" i="20"/>
  <c r="J114" i="20"/>
  <c r="L114" i="20"/>
  <c r="J113" i="20"/>
  <c r="Q113" i="20"/>
  <c r="O113" i="20"/>
  <c r="M113" i="20"/>
  <c r="L113" i="20"/>
  <c r="J112" i="20"/>
  <c r="M112" i="20"/>
  <c r="L112" i="20"/>
  <c r="J111" i="20"/>
  <c r="Q111" i="20"/>
  <c r="L111" i="20"/>
  <c r="J110" i="20"/>
  <c r="O110" i="20"/>
  <c r="L110" i="20"/>
  <c r="J109" i="20"/>
  <c r="Q109" i="20"/>
  <c r="O109" i="20"/>
  <c r="L109" i="20"/>
  <c r="J108" i="20"/>
  <c r="L108" i="20"/>
  <c r="J107" i="20"/>
  <c r="O107" i="20"/>
  <c r="Q107" i="20"/>
  <c r="M107" i="20"/>
  <c r="L107" i="20"/>
  <c r="J106" i="20"/>
  <c r="O106" i="20"/>
  <c r="L106" i="20"/>
  <c r="J105" i="20"/>
  <c r="O105" i="20"/>
  <c r="Q105" i="20"/>
  <c r="L105" i="20"/>
  <c r="J104" i="20"/>
  <c r="L104" i="20"/>
  <c r="J103" i="20"/>
  <c r="O103" i="20"/>
  <c r="Q103" i="20"/>
  <c r="M103" i="20"/>
  <c r="L103" i="20"/>
  <c r="J102" i="20"/>
  <c r="M102" i="20"/>
  <c r="L102" i="20"/>
  <c r="J101" i="20"/>
  <c r="M101" i="20"/>
  <c r="Q101" i="20"/>
  <c r="L101" i="20"/>
  <c r="J100" i="20"/>
  <c r="O100" i="20"/>
  <c r="L100" i="20"/>
  <c r="J99" i="20"/>
  <c r="M99" i="20"/>
  <c r="O99" i="20"/>
  <c r="L99" i="20"/>
  <c r="J98" i="20"/>
  <c r="Q98" i="20"/>
  <c r="L98" i="20"/>
  <c r="J97" i="20"/>
  <c r="M97" i="20"/>
  <c r="Q97" i="20"/>
  <c r="O97" i="20"/>
  <c r="L97" i="20"/>
  <c r="J96" i="20"/>
  <c r="L96" i="20"/>
  <c r="J95" i="20"/>
  <c r="Q95" i="20"/>
  <c r="O95" i="20"/>
  <c r="M95" i="20"/>
  <c r="L95" i="20"/>
  <c r="J94" i="20"/>
  <c r="O94" i="20"/>
  <c r="L94" i="20"/>
  <c r="J93" i="20"/>
  <c r="Q93" i="20"/>
  <c r="O93" i="20"/>
  <c r="M93" i="20"/>
  <c r="L93" i="20"/>
  <c r="J92" i="20"/>
  <c r="M92" i="20"/>
  <c r="L92" i="20"/>
  <c r="J91" i="20"/>
  <c r="Q91" i="20"/>
  <c r="M91" i="20"/>
  <c r="L91" i="20"/>
  <c r="J90" i="20"/>
  <c r="L90" i="20"/>
  <c r="J89" i="20"/>
  <c r="O89" i="20"/>
  <c r="L89" i="20"/>
  <c r="J88" i="20"/>
  <c r="M88" i="20"/>
  <c r="L88" i="20"/>
  <c r="J87" i="20"/>
  <c r="M87" i="20"/>
  <c r="O87" i="20"/>
  <c r="L87" i="20"/>
  <c r="J86" i="20"/>
  <c r="Q86" i="20"/>
  <c r="L86" i="20"/>
  <c r="J85" i="20"/>
  <c r="M85" i="20"/>
  <c r="Q85" i="20"/>
  <c r="L85" i="20"/>
  <c r="J84" i="20"/>
  <c r="L84" i="20"/>
  <c r="J83" i="20"/>
  <c r="Q83" i="20"/>
  <c r="O83" i="20"/>
  <c r="M83" i="20"/>
  <c r="L83" i="20"/>
  <c r="J82" i="20"/>
  <c r="M82" i="20"/>
  <c r="L82" i="20"/>
  <c r="J80" i="20"/>
  <c r="Q80" i="20"/>
  <c r="M80" i="20"/>
  <c r="L80" i="20"/>
  <c r="J79" i="20"/>
  <c r="O79" i="20"/>
  <c r="L79" i="20"/>
  <c r="J78" i="20"/>
  <c r="Q78" i="20"/>
  <c r="O78" i="20"/>
  <c r="L78" i="20"/>
  <c r="J77" i="20"/>
  <c r="L77" i="20"/>
  <c r="J76" i="20"/>
  <c r="O76" i="20"/>
  <c r="Q76" i="20"/>
  <c r="M76" i="20"/>
  <c r="L76" i="20"/>
  <c r="J75" i="20"/>
  <c r="M75" i="20"/>
  <c r="L75" i="20"/>
  <c r="J74" i="20"/>
  <c r="M74" i="20"/>
  <c r="Q74" i="20"/>
  <c r="L74" i="20"/>
  <c r="J73" i="20"/>
  <c r="Q73" i="20"/>
  <c r="O73" i="20"/>
  <c r="L73" i="20"/>
  <c r="J72" i="20"/>
  <c r="M72" i="20"/>
  <c r="L72" i="20"/>
  <c r="J71" i="20"/>
  <c r="O71" i="20"/>
  <c r="L71" i="20"/>
  <c r="J70" i="20"/>
  <c r="M70" i="20"/>
  <c r="Q70" i="20"/>
  <c r="O70" i="20"/>
  <c r="L70" i="20"/>
  <c r="J69" i="20"/>
  <c r="Q69" i="20"/>
  <c r="O69" i="20"/>
  <c r="L69" i="20"/>
  <c r="J68" i="20"/>
  <c r="M68" i="20"/>
  <c r="O68" i="20"/>
  <c r="L68" i="20"/>
  <c r="J67" i="20"/>
  <c r="O67" i="20"/>
  <c r="L67" i="20"/>
  <c r="J66" i="20"/>
  <c r="Q66" i="20"/>
  <c r="O66" i="20"/>
  <c r="M66" i="20"/>
  <c r="L66" i="20"/>
  <c r="J61" i="20"/>
  <c r="M61" i="20"/>
  <c r="L61" i="20"/>
  <c r="J60" i="20"/>
  <c r="Q60" i="20"/>
  <c r="O60" i="20"/>
  <c r="M60" i="20"/>
  <c r="L60" i="20"/>
  <c r="J59" i="20"/>
  <c r="L59" i="20"/>
  <c r="J58" i="20"/>
  <c r="O58" i="20"/>
  <c r="Q58" i="20"/>
  <c r="L58" i="20"/>
  <c r="J57" i="20"/>
  <c r="O57" i="20"/>
  <c r="L57" i="20"/>
  <c r="J56" i="20"/>
  <c r="O56" i="20"/>
  <c r="Q56" i="20"/>
  <c r="M56" i="20"/>
  <c r="L56" i="20"/>
  <c r="J55" i="20"/>
  <c r="M55" i="20"/>
  <c r="L55" i="20"/>
  <c r="J54" i="20"/>
  <c r="M54" i="20"/>
  <c r="Q54" i="20"/>
  <c r="L54" i="20"/>
  <c r="J53" i="20"/>
  <c r="Q53" i="20"/>
  <c r="O53" i="20"/>
  <c r="L53" i="20"/>
  <c r="J52" i="20"/>
  <c r="M52" i="20"/>
  <c r="L52" i="20"/>
  <c r="J51" i="20"/>
  <c r="M51" i="20"/>
  <c r="L51" i="20"/>
  <c r="J50" i="20"/>
  <c r="Q50" i="20"/>
  <c r="O50" i="20"/>
  <c r="M50" i="20"/>
  <c r="L50" i="20"/>
  <c r="J49" i="20"/>
  <c r="M49" i="20"/>
  <c r="L49" i="20"/>
  <c r="J48" i="20"/>
  <c r="Q48" i="20"/>
  <c r="O48" i="20"/>
  <c r="L48" i="20"/>
  <c r="J47" i="20"/>
  <c r="O47" i="20"/>
  <c r="L47" i="20"/>
  <c r="J46" i="20"/>
  <c r="Q46" i="20"/>
  <c r="L46" i="20"/>
  <c r="J45" i="20"/>
  <c r="L45" i="20"/>
  <c r="J44" i="20"/>
  <c r="O44" i="20"/>
  <c r="M44" i="20"/>
  <c r="L44" i="20"/>
  <c r="J43" i="20"/>
  <c r="M43" i="20"/>
  <c r="L43" i="20"/>
  <c r="J42" i="20"/>
  <c r="O42" i="20"/>
  <c r="L42" i="20"/>
  <c r="J41" i="20"/>
  <c r="M41" i="20"/>
  <c r="L41" i="20"/>
  <c r="J40" i="20"/>
  <c r="M40" i="20"/>
  <c r="O40" i="20"/>
  <c r="L40" i="20"/>
  <c r="J39" i="20"/>
  <c r="O39" i="20"/>
  <c r="L39" i="20"/>
  <c r="J38" i="20"/>
  <c r="Q38" i="20"/>
  <c r="O38" i="20"/>
  <c r="M38" i="20"/>
  <c r="L38" i="20"/>
  <c r="J37" i="20"/>
  <c r="O37" i="20"/>
  <c r="L37" i="20"/>
  <c r="J36" i="20"/>
  <c r="Q36" i="20"/>
  <c r="O36" i="20"/>
  <c r="M36" i="20"/>
  <c r="L36" i="20"/>
  <c r="J35" i="20"/>
  <c r="M35" i="20"/>
  <c r="L35" i="20"/>
  <c r="J34" i="20"/>
  <c r="Q34" i="20"/>
  <c r="O34" i="20"/>
  <c r="M34" i="20"/>
  <c r="L34" i="20"/>
  <c r="J33" i="20"/>
  <c r="L33" i="20"/>
  <c r="J32" i="20"/>
  <c r="O32" i="20"/>
  <c r="Q32" i="20"/>
  <c r="L32" i="20"/>
  <c r="J31" i="20"/>
  <c r="L31" i="20"/>
  <c r="J30" i="20"/>
  <c r="O30" i="20"/>
  <c r="Q30" i="20"/>
  <c r="M30" i="20"/>
  <c r="L30" i="20"/>
  <c r="J29" i="20"/>
  <c r="M29" i="20"/>
  <c r="L29" i="20"/>
  <c r="J28" i="20"/>
  <c r="M28" i="20"/>
  <c r="Q28" i="20"/>
  <c r="L28" i="20"/>
  <c r="J27" i="20"/>
  <c r="O27" i="20"/>
  <c r="L27" i="20"/>
  <c r="J26" i="20"/>
  <c r="M26" i="20"/>
  <c r="L26" i="20"/>
  <c r="J25" i="20"/>
  <c r="M25" i="20"/>
  <c r="L25" i="20"/>
  <c r="J24" i="20"/>
  <c r="Q24" i="20"/>
  <c r="O24" i="20"/>
  <c r="M24" i="20"/>
  <c r="L24" i="20"/>
  <c r="J23" i="20"/>
  <c r="Q23" i="20"/>
  <c r="O23" i="20"/>
  <c r="L23" i="20"/>
  <c r="J22" i="20"/>
  <c r="Q22" i="20"/>
  <c r="O22" i="20"/>
  <c r="M22" i="20"/>
  <c r="L22" i="20"/>
  <c r="J21" i="20"/>
  <c r="M21" i="20"/>
  <c r="L21" i="20"/>
  <c r="J20" i="20"/>
  <c r="Q20" i="20"/>
  <c r="O20" i="20"/>
  <c r="L20" i="20"/>
  <c r="J19" i="20"/>
  <c r="L19" i="20"/>
  <c r="J18" i="20"/>
  <c r="O18" i="20"/>
  <c r="Q18" i="20"/>
  <c r="M18" i="20"/>
  <c r="L18" i="20"/>
  <c r="J17" i="20"/>
  <c r="O17" i="20"/>
  <c r="L17" i="20"/>
  <c r="J16" i="20"/>
  <c r="O16" i="20"/>
  <c r="Q16" i="20"/>
  <c r="L16" i="20"/>
  <c r="J15" i="20"/>
  <c r="M15" i="20"/>
  <c r="L15" i="20"/>
  <c r="J14" i="20"/>
  <c r="M14" i="20"/>
  <c r="Q14" i="20"/>
  <c r="O14" i="20"/>
  <c r="L14" i="20"/>
  <c r="J13" i="20"/>
  <c r="Q13" i="20"/>
  <c r="O13" i="20"/>
  <c r="L13" i="20"/>
  <c r="J12" i="20"/>
  <c r="M12" i="20"/>
  <c r="O12" i="20"/>
  <c r="L12" i="20"/>
  <c r="J11" i="20"/>
  <c r="M11" i="20"/>
  <c r="L11" i="20"/>
  <c r="J10" i="20"/>
  <c r="M10" i="20"/>
  <c r="Q10" i="20"/>
  <c r="L10" i="20"/>
  <c r="J9" i="20"/>
  <c r="Q9" i="20"/>
  <c r="O9" i="20"/>
  <c r="L9" i="20"/>
  <c r="J8" i="20"/>
  <c r="M8" i="20"/>
  <c r="L8" i="20"/>
  <c r="J7" i="20"/>
  <c r="O7" i="20"/>
  <c r="L7" i="20"/>
  <c r="J6" i="20"/>
  <c r="Q6" i="20"/>
  <c r="O6" i="20"/>
  <c r="M6" i="20"/>
  <c r="L6" i="20"/>
  <c r="J5" i="20"/>
  <c r="O5" i="20"/>
  <c r="L5" i="20"/>
  <c r="J3" i="20"/>
  <c r="Q3" i="20"/>
  <c r="O3" i="20"/>
  <c r="M3" i="20"/>
  <c r="L3" i="20"/>
  <c r="J2" i="20"/>
  <c r="M2" i="20"/>
  <c r="L2" i="20"/>
  <c r="Q2" i="20"/>
  <c r="Q15" i="20"/>
  <c r="Q19" i="20"/>
  <c r="M19" i="20"/>
  <c r="Q21" i="20"/>
  <c r="Q25" i="20"/>
  <c r="Q29" i="20"/>
  <c r="Q33" i="20"/>
  <c r="M33" i="20"/>
  <c r="Q35" i="20"/>
  <c r="Q39" i="20"/>
  <c r="Q41" i="20"/>
  <c r="Q45" i="20"/>
  <c r="M45" i="20"/>
  <c r="Q49" i="20"/>
  <c r="Q51" i="20"/>
  <c r="Q55" i="20"/>
  <c r="Q59" i="20"/>
  <c r="M59" i="20"/>
  <c r="Q61" i="20"/>
  <c r="Q67" i="20"/>
  <c r="Q75" i="20"/>
  <c r="Q77" i="20"/>
  <c r="M77" i="20"/>
  <c r="Q84" i="20"/>
  <c r="M84" i="20"/>
  <c r="Q90" i="20"/>
  <c r="M90" i="20"/>
  <c r="Q96" i="20"/>
  <c r="M96" i="20"/>
  <c r="Q102" i="20"/>
  <c r="Q108" i="20"/>
  <c r="M108" i="20"/>
  <c r="Q114" i="20"/>
  <c r="M114" i="20"/>
  <c r="Q118" i="20"/>
  <c r="Q124" i="20"/>
  <c r="M124" i="20"/>
  <c r="Q128" i="20"/>
  <c r="Q141" i="20"/>
  <c r="Q145" i="20"/>
  <c r="M145" i="20"/>
  <c r="Q155" i="20"/>
  <c r="M155" i="20"/>
  <c r="Q159" i="20"/>
  <c r="Q163" i="20"/>
  <c r="M163" i="20"/>
  <c r="Q169" i="20"/>
  <c r="M169" i="20"/>
  <c r="Q172" i="20"/>
  <c r="Q176" i="20"/>
  <c r="M176" i="20"/>
  <c r="Q178" i="20"/>
  <c r="Q182" i="20"/>
  <c r="Q188" i="20"/>
  <c r="M188" i="20"/>
  <c r="Q192" i="20"/>
  <c r="Q206" i="20"/>
  <c r="Q208" i="20"/>
  <c r="M208" i="20"/>
  <c r="Q225" i="20"/>
  <c r="M225" i="20"/>
  <c r="Q231" i="20"/>
  <c r="Q235" i="20"/>
  <c r="M235" i="20"/>
  <c r="Q237" i="20"/>
  <c r="Q245" i="20"/>
  <c r="Q247" i="20"/>
  <c r="M247" i="20"/>
  <c r="Q253" i="20"/>
  <c r="Q259" i="20"/>
  <c r="Q263" i="20"/>
  <c r="Q267" i="20"/>
  <c r="M267" i="20"/>
  <c r="Q273" i="20"/>
  <c r="M273" i="20"/>
  <c r="Q277" i="20"/>
  <c r="Q283" i="20"/>
  <c r="M283" i="20"/>
  <c r="Q288" i="20"/>
  <c r="Q292" i="20"/>
  <c r="Q294" i="20"/>
  <c r="Q298" i="20"/>
  <c r="M298" i="20"/>
  <c r="Q306" i="20"/>
  <c r="M306" i="20"/>
  <c r="Q310" i="20"/>
  <c r="Q281" i="20"/>
  <c r="M281" i="20"/>
  <c r="O2" i="20"/>
  <c r="O15" i="20"/>
  <c r="O19" i="20"/>
  <c r="O21" i="20"/>
  <c r="O29" i="20"/>
  <c r="O33" i="20"/>
  <c r="O35" i="20"/>
  <c r="O45" i="20"/>
  <c r="O49" i="20"/>
  <c r="O55" i="20"/>
  <c r="O59" i="20"/>
  <c r="O61" i="20"/>
  <c r="O75" i="20"/>
  <c r="O77" i="20"/>
  <c r="O82" i="20"/>
  <c r="O84" i="20"/>
  <c r="O90" i="20"/>
  <c r="O92" i="20"/>
  <c r="O96" i="20"/>
  <c r="O102" i="20"/>
  <c r="O108" i="20"/>
  <c r="O112" i="20"/>
  <c r="O114" i="20"/>
  <c r="O118" i="20"/>
  <c r="O124" i="20"/>
  <c r="O128" i="20"/>
  <c r="O141" i="20"/>
  <c r="O145" i="20"/>
  <c r="O149" i="20"/>
  <c r="O155" i="20"/>
  <c r="O159" i="20"/>
  <c r="O163" i="20"/>
  <c r="O165" i="20"/>
  <c r="O169" i="20"/>
  <c r="O172" i="20"/>
  <c r="O176" i="20"/>
  <c r="O178" i="20"/>
  <c r="O188" i="20"/>
  <c r="O192" i="20"/>
  <c r="O206" i="20"/>
  <c r="O208" i="20"/>
  <c r="O214" i="20"/>
  <c r="O225" i="20"/>
  <c r="O231" i="20"/>
  <c r="O235" i="20"/>
  <c r="O237" i="20"/>
  <c r="O245" i="20"/>
  <c r="O247" i="20"/>
  <c r="O253" i="20"/>
  <c r="O263" i="20"/>
  <c r="O267" i="20"/>
  <c r="O271" i="20"/>
  <c r="O273" i="20"/>
  <c r="O283" i="20"/>
  <c r="O288" i="20"/>
  <c r="O294" i="20"/>
  <c r="O298" i="20"/>
  <c r="O304" i="20"/>
  <c r="O306" i="20"/>
  <c r="O310" i="20"/>
  <c r="O281" i="20"/>
  <c r="O137" i="20"/>
  <c r="Q5" i="20"/>
  <c r="M5" i="20"/>
  <c r="M9" i="20"/>
  <c r="Q11" i="20"/>
  <c r="M13" i="20"/>
  <c r="Q17" i="20"/>
  <c r="M17" i="20"/>
  <c r="M23" i="20"/>
  <c r="Q27" i="20"/>
  <c r="M27" i="20"/>
  <c r="M31" i="20"/>
  <c r="Q37" i="20"/>
  <c r="M37" i="20"/>
  <c r="Q47" i="20"/>
  <c r="M47" i="20"/>
  <c r="M53" i="20"/>
  <c r="Q57" i="20"/>
  <c r="M57" i="20"/>
  <c r="M69" i="20"/>
  <c r="M73" i="20"/>
  <c r="Q79" i="20"/>
  <c r="M79" i="20"/>
  <c r="Q94" i="20"/>
  <c r="M98" i="20"/>
  <c r="Q100" i="20"/>
  <c r="M100" i="20"/>
  <c r="M104" i="20"/>
  <c r="Q106" i="20"/>
  <c r="M106" i="20"/>
  <c r="Q110" i="20"/>
  <c r="M110" i="20"/>
  <c r="M120" i="20"/>
  <c r="M122" i="20"/>
  <c r="Q126" i="20"/>
  <c r="M126" i="20"/>
  <c r="Q130" i="20"/>
  <c r="M130" i="20"/>
  <c r="M132" i="20"/>
  <c r="Q134" i="20"/>
  <c r="M134" i="20"/>
  <c r="M139" i="20"/>
  <c r="Q143" i="20"/>
  <c r="M143" i="20"/>
  <c r="Q147" i="20"/>
  <c r="M147" i="20"/>
  <c r="M151" i="20"/>
  <c r="M161" i="20"/>
  <c r="M174" i="20"/>
  <c r="Q180" i="20"/>
  <c r="M180" i="20"/>
  <c r="M186" i="20"/>
  <c r="Q190" i="20"/>
  <c r="M190" i="20"/>
  <c r="M194" i="20"/>
  <c r="Q210" i="20"/>
  <c r="M210" i="20"/>
  <c r="Q212" i="20"/>
  <c r="M212" i="20"/>
  <c r="Q229" i="20"/>
  <c r="M229" i="20"/>
  <c r="M233" i="20"/>
  <c r="Q239" i="20"/>
  <c r="M239" i="20"/>
  <c r="M243" i="20"/>
  <c r="Q249" i="20"/>
  <c r="M249" i="20"/>
  <c r="Q251" i="20"/>
  <c r="M251" i="20"/>
  <c r="Q255" i="20"/>
  <c r="M255" i="20"/>
  <c r="M257" i="20"/>
  <c r="Q261" i="20"/>
  <c r="M261" i="20"/>
  <c r="M265" i="20"/>
  <c r="Q269" i="20"/>
  <c r="M269" i="20"/>
  <c r="Q279" i="20"/>
  <c r="Q285" i="20"/>
  <c r="M285" i="20"/>
  <c r="Q290" i="20"/>
  <c r="M290" i="20"/>
  <c r="Q300" i="20"/>
  <c r="M300" i="20"/>
  <c r="Q302" i="20"/>
  <c r="M302" i="20"/>
  <c r="M308" i="20"/>
  <c r="O120" i="20"/>
  <c r="Q120" i="20"/>
  <c r="O296" i="20"/>
  <c r="Q296" i="20"/>
  <c r="Q308" i="20"/>
  <c r="M275" i="20"/>
  <c r="M216" i="20"/>
  <c r="M157" i="20"/>
  <c r="Q151" i="20"/>
  <c r="M116" i="20"/>
  <c r="M86" i="20"/>
  <c r="M71" i="20"/>
  <c r="Q137" i="20"/>
  <c r="M241" i="20"/>
  <c r="Q214" i="20"/>
  <c r="M204" i="20"/>
  <c r="Q149" i="20"/>
  <c r="M136" i="20"/>
  <c r="Q112" i="20"/>
  <c r="Q82" i="20"/>
  <c r="M67" i="20"/>
  <c r="M39" i="20"/>
  <c r="M7" i="20"/>
  <c r="O10" i="20"/>
  <c r="O11" i="20"/>
  <c r="Q12" i="20"/>
  <c r="M16" i="20"/>
  <c r="M20" i="20"/>
  <c r="O28" i="20"/>
  <c r="M32" i="20"/>
  <c r="Q40" i="20"/>
  <c r="Q44" i="20"/>
  <c r="M48" i="20"/>
  <c r="O54" i="20"/>
  <c r="M58" i="20"/>
  <c r="Q68" i="20"/>
  <c r="O74" i="20"/>
  <c r="M78" i="20"/>
  <c r="O80" i="20"/>
  <c r="O85" i="20"/>
  <c r="O86" i="20"/>
  <c r="Q87" i="20"/>
  <c r="O91" i="20"/>
  <c r="O98" i="20"/>
  <c r="Q99" i="20"/>
  <c r="O104" i="20"/>
  <c r="Q104" i="20"/>
  <c r="Q119" i="20"/>
  <c r="Q123" i="20"/>
  <c r="M127" i="20"/>
  <c r="O140" i="20"/>
  <c r="M144" i="20"/>
  <c r="O153" i="20"/>
  <c r="Q160" i="20"/>
  <c r="O164" i="20"/>
  <c r="O171" i="20"/>
  <c r="M175" i="20"/>
  <c r="Q183" i="20"/>
  <c r="Q187" i="20"/>
  <c r="M191" i="20"/>
  <c r="Q207" i="20"/>
  <c r="M211" i="20"/>
  <c r="O213" i="20"/>
  <c r="O226" i="20"/>
  <c r="Q228" i="20"/>
  <c r="M232" i="20"/>
  <c r="O233" i="20"/>
  <c r="Q233" i="20"/>
  <c r="M236" i="20"/>
  <c r="O244" i="20"/>
  <c r="M248" i="20"/>
  <c r="O250" i="20"/>
  <c r="Q260" i="20"/>
  <c r="M264" i="20"/>
  <c r="O265" i="20"/>
  <c r="Q265" i="20"/>
  <c r="M268" i="20"/>
  <c r="O270" i="20"/>
  <c r="O275" i="20"/>
  <c r="Q276" i="20"/>
  <c r="Q280" i="20"/>
  <c r="Q295" i="20"/>
  <c r="O299" i="20"/>
  <c r="Q218" i="20"/>
  <c r="O170" i="20"/>
  <c r="M296" i="20"/>
  <c r="Q216" i="20"/>
  <c r="M167" i="20"/>
  <c r="Q157" i="20"/>
  <c r="Q116" i="20"/>
  <c r="Q71" i="20"/>
  <c r="O277" i="20"/>
  <c r="O184" i="20"/>
  <c r="O88" i="20"/>
  <c r="O41" i="20"/>
  <c r="Q241" i="20"/>
  <c r="Q204" i="20"/>
  <c r="Q184" i="20"/>
  <c r="Q136" i="20"/>
  <c r="Q88" i="20"/>
  <c r="Q7" i="20"/>
  <c r="O8" i="20"/>
  <c r="O26" i="20"/>
  <c r="M42" i="20"/>
  <c r="O43" i="20"/>
  <c r="Q43" i="20"/>
  <c r="M46" i="20"/>
  <c r="O52" i="20"/>
  <c r="O72" i="20"/>
  <c r="M89" i="20"/>
  <c r="M111" i="20"/>
  <c r="O117" i="20"/>
  <c r="M121" i="20"/>
  <c r="M125" i="20"/>
  <c r="O138" i="20"/>
  <c r="M148" i="20"/>
  <c r="O158" i="20"/>
  <c r="M162" i="20"/>
  <c r="M185" i="20"/>
  <c r="O186" i="20"/>
  <c r="Q186" i="20"/>
  <c r="M189" i="20"/>
  <c r="O205" i="20"/>
  <c r="M209" i="20"/>
  <c r="O242" i="20"/>
  <c r="M278" i="20"/>
  <c r="M284" i="20"/>
  <c r="O293" i="20"/>
  <c r="M297" i="20"/>
  <c r="M303" i="20"/>
  <c r="O309" i="20"/>
  <c r="M286" i="20"/>
  <c r="O161" i="20"/>
  <c r="Q161" i="20"/>
  <c r="O224" i="20"/>
  <c r="Q224" i="20"/>
  <c r="M224" i="20"/>
  <c r="M279" i="20"/>
  <c r="Q167" i="20"/>
  <c r="M153" i="20"/>
  <c r="Q122" i="20"/>
  <c r="M94" i="20"/>
  <c r="O292" i="20"/>
  <c r="O259" i="20"/>
  <c r="O182" i="20"/>
  <c r="O51" i="20"/>
  <c r="O25" i="20"/>
  <c r="Q304" i="20"/>
  <c r="Q271" i="20"/>
  <c r="Q165" i="20"/>
  <c r="Q92" i="20"/>
  <c r="Q8" i="20"/>
  <c r="Q26" i="20"/>
  <c r="O31" i="20"/>
  <c r="Q31" i="20"/>
  <c r="Q42" i="20"/>
  <c r="O46" i="20"/>
  <c r="Q52" i="20"/>
  <c r="Q72" i="20"/>
  <c r="Q89" i="20"/>
  <c r="O101" i="20"/>
  <c r="M105" i="20"/>
  <c r="M109" i="20"/>
  <c r="O111" i="20"/>
  <c r="Q117" i="20"/>
  <c r="Q121" i="20"/>
  <c r="O125" i="20"/>
  <c r="Q138" i="20"/>
  <c r="O148" i="20"/>
  <c r="Q158" i="20"/>
  <c r="Q162" i="20"/>
  <c r="O174" i="20"/>
  <c r="Q174" i="20"/>
  <c r="Q185" i="20"/>
  <c r="O189" i="20"/>
  <c r="Q205" i="20"/>
  <c r="O209" i="20"/>
  <c r="Q242" i="20"/>
  <c r="Q278" i="20"/>
  <c r="O284" i="20"/>
  <c r="Q293" i="20"/>
  <c r="Q297" i="20"/>
  <c r="M301" i="20"/>
  <c r="O303" i="20"/>
  <c r="O307" i="20"/>
  <c r="Q309" i="20"/>
  <c r="Q286" i="20"/>
  <c r="J170" i="23"/>
  <c r="Q170" i="23"/>
  <c r="O170" i="23"/>
  <c r="M170" i="23"/>
  <c r="L170" i="23"/>
  <c r="J171" i="23"/>
  <c r="Q171" i="23"/>
  <c r="O171" i="23"/>
  <c r="M171" i="23"/>
  <c r="L171" i="23"/>
  <c r="J169" i="23"/>
  <c r="Q169" i="23"/>
  <c r="O169" i="23"/>
  <c r="M169" i="23"/>
  <c r="L169" i="23"/>
  <c r="J230" i="23"/>
  <c r="Q230" i="23"/>
  <c r="O230" i="23"/>
  <c r="M230" i="23"/>
  <c r="L230" i="23"/>
  <c r="J229" i="23"/>
  <c r="Q229" i="23"/>
  <c r="O229" i="23"/>
  <c r="M229" i="23"/>
  <c r="L229" i="23"/>
  <c r="J228" i="23"/>
  <c r="Q228" i="23"/>
  <c r="O228" i="23"/>
  <c r="M228" i="23"/>
  <c r="L228" i="23"/>
  <c r="J227" i="23"/>
  <c r="Q227" i="23"/>
  <c r="O227" i="23"/>
  <c r="M227" i="23"/>
  <c r="L227" i="23"/>
  <c r="J226" i="23"/>
  <c r="Q226" i="23"/>
  <c r="O226" i="23"/>
  <c r="M226" i="23"/>
  <c r="L226" i="23"/>
  <c r="J225" i="23"/>
  <c r="Q225" i="23"/>
  <c r="O225" i="23"/>
  <c r="M225" i="23"/>
  <c r="L225" i="23"/>
  <c r="J236" i="23"/>
  <c r="Q236" i="23"/>
  <c r="O236" i="23"/>
  <c r="M236" i="23"/>
  <c r="L236" i="23"/>
  <c r="J235" i="23"/>
  <c r="Q235" i="23"/>
  <c r="O235" i="23"/>
  <c r="M235" i="23"/>
  <c r="L235" i="23"/>
  <c r="J234" i="23"/>
  <c r="Q234" i="23"/>
  <c r="O234" i="23"/>
  <c r="M234" i="23"/>
  <c r="L234" i="23"/>
  <c r="J233" i="23"/>
  <c r="Q233" i="23"/>
  <c r="O233" i="23"/>
  <c r="M233" i="23"/>
  <c r="L233" i="23"/>
  <c r="J232" i="23"/>
  <c r="Q232" i="23"/>
  <c r="O232" i="23"/>
  <c r="M232" i="23"/>
  <c r="L232" i="23"/>
  <c r="J231" i="23"/>
  <c r="Q231" i="23"/>
  <c r="O231" i="23"/>
  <c r="M231" i="23"/>
  <c r="L231" i="23"/>
  <c r="J224" i="23"/>
  <c r="Q224" i="23"/>
  <c r="O224" i="23"/>
  <c r="M224" i="23"/>
  <c r="L224" i="23"/>
  <c r="J223" i="23"/>
  <c r="Q223" i="23"/>
  <c r="O223" i="23"/>
  <c r="M223" i="23"/>
  <c r="L223" i="23"/>
  <c r="J222" i="23"/>
  <c r="Q222" i="23"/>
  <c r="O222" i="23"/>
  <c r="M222" i="23"/>
  <c r="L222" i="23"/>
  <c r="J221" i="23"/>
  <c r="Q221" i="23"/>
  <c r="O221" i="23"/>
  <c r="M221" i="23"/>
  <c r="L221" i="23"/>
  <c r="J220" i="23"/>
  <c r="Q220" i="23"/>
  <c r="O220" i="23"/>
  <c r="M220" i="23"/>
  <c r="L220" i="23"/>
  <c r="J219" i="23"/>
  <c r="Q219" i="23"/>
  <c r="O219" i="23"/>
  <c r="M219" i="23"/>
  <c r="L219" i="23"/>
  <c r="J242" i="23"/>
  <c r="Q242" i="23"/>
  <c r="O242" i="23"/>
  <c r="M242" i="23"/>
  <c r="L242" i="23"/>
  <c r="J241" i="23"/>
  <c r="Q241" i="23"/>
  <c r="O241" i="23"/>
  <c r="M241" i="23"/>
  <c r="L241" i="23"/>
  <c r="J240" i="23"/>
  <c r="Q240" i="23"/>
  <c r="O240" i="23"/>
  <c r="M240" i="23"/>
  <c r="L240" i="23"/>
  <c r="J239" i="23"/>
  <c r="Q239" i="23"/>
  <c r="O239" i="23"/>
  <c r="M239" i="23"/>
  <c r="L239" i="23"/>
  <c r="J238" i="23"/>
  <c r="Q238" i="23"/>
  <c r="O238" i="23"/>
  <c r="M238" i="23"/>
  <c r="L238" i="23"/>
  <c r="J237" i="23"/>
  <c r="Q237" i="23"/>
  <c r="O237" i="23"/>
  <c r="M237" i="23"/>
  <c r="L237" i="23"/>
  <c r="J273" i="23"/>
  <c r="Q273" i="23"/>
  <c r="J275" i="23"/>
  <c r="O275" i="23"/>
  <c r="J277" i="23"/>
  <c r="M277" i="23"/>
  <c r="Q277" i="23"/>
  <c r="J279" i="23"/>
  <c r="M279" i="23"/>
  <c r="J281" i="23"/>
  <c r="J283" i="23"/>
  <c r="M283" i="23"/>
  <c r="Q283" i="23"/>
  <c r="J272" i="23"/>
  <c r="O273" i="23"/>
  <c r="J274" i="23"/>
  <c r="O274" i="23"/>
  <c r="J276" i="23"/>
  <c r="M276" i="23"/>
  <c r="O277" i="23"/>
  <c r="J278" i="23"/>
  <c r="O279" i="23"/>
  <c r="J280" i="23"/>
  <c r="O280" i="23"/>
  <c r="J282" i="23"/>
  <c r="O282" i="23"/>
  <c r="O283" i="23"/>
  <c r="J284" i="23"/>
  <c r="J271" i="23"/>
  <c r="M271" i="23"/>
  <c r="O271" i="23"/>
  <c r="L271" i="23"/>
  <c r="J269" i="23"/>
  <c r="Q269" i="23"/>
  <c r="L269" i="23"/>
  <c r="J268" i="23"/>
  <c r="Q268" i="23"/>
  <c r="O268" i="23"/>
  <c r="M268" i="23"/>
  <c r="L268" i="23"/>
  <c r="J267" i="23"/>
  <c r="O267" i="23"/>
  <c r="L267" i="23"/>
  <c r="J266" i="23"/>
  <c r="Q266" i="23"/>
  <c r="O266" i="23"/>
  <c r="M266" i="23"/>
  <c r="L266" i="23"/>
  <c r="J265" i="23"/>
  <c r="L265" i="23"/>
  <c r="J264" i="23"/>
  <c r="O264" i="23"/>
  <c r="Q264" i="23"/>
  <c r="L264" i="23"/>
  <c r="J263" i="23"/>
  <c r="O263" i="23"/>
  <c r="L263" i="23"/>
  <c r="J262" i="23"/>
  <c r="O262" i="23"/>
  <c r="Q262" i="23"/>
  <c r="M262" i="23"/>
  <c r="L262" i="23"/>
  <c r="J261" i="23"/>
  <c r="L261" i="23"/>
  <c r="J260" i="23"/>
  <c r="M260" i="23"/>
  <c r="Q260" i="23"/>
  <c r="L260" i="23"/>
  <c r="J259" i="23"/>
  <c r="Q259" i="23"/>
  <c r="L259" i="23"/>
  <c r="J258" i="23"/>
  <c r="Q258" i="23"/>
  <c r="O258" i="23"/>
  <c r="M258" i="23"/>
  <c r="L258" i="23"/>
  <c r="J257" i="23"/>
  <c r="O257" i="23"/>
  <c r="L257" i="23"/>
  <c r="J256" i="23"/>
  <c r="Q256" i="23"/>
  <c r="M256" i="23"/>
  <c r="L256" i="23"/>
  <c r="J149" i="23"/>
  <c r="O149" i="23"/>
  <c r="L149" i="23"/>
  <c r="J148" i="23"/>
  <c r="Q148" i="23"/>
  <c r="O148" i="23"/>
  <c r="L148" i="23"/>
  <c r="J147" i="23"/>
  <c r="L147" i="23"/>
  <c r="J146" i="23"/>
  <c r="O146" i="23"/>
  <c r="Q146" i="23"/>
  <c r="M146" i="23"/>
  <c r="L146" i="23"/>
  <c r="J144" i="23"/>
  <c r="O144" i="23"/>
  <c r="L144" i="23"/>
  <c r="J143" i="23"/>
  <c r="O143" i="23"/>
  <c r="Q143" i="23"/>
  <c r="L143" i="23"/>
  <c r="J142" i="23"/>
  <c r="L142" i="23"/>
  <c r="J255" i="23"/>
  <c r="O255" i="23"/>
  <c r="Q255" i="23"/>
  <c r="M255" i="23"/>
  <c r="L255" i="23"/>
  <c r="J254" i="23"/>
  <c r="O254" i="23"/>
  <c r="L254" i="23"/>
  <c r="J253" i="23"/>
  <c r="O253" i="23"/>
  <c r="Q253" i="23"/>
  <c r="L253" i="23"/>
  <c r="J252" i="23"/>
  <c r="L252" i="23"/>
  <c r="J251" i="23"/>
  <c r="M251" i="23"/>
  <c r="Q251" i="23"/>
  <c r="O251" i="23"/>
  <c r="L251" i="23"/>
  <c r="J250" i="23"/>
  <c r="Q250" i="23"/>
  <c r="O250" i="23"/>
  <c r="L250" i="23"/>
  <c r="J249" i="23"/>
  <c r="M249" i="23"/>
  <c r="O249" i="23"/>
  <c r="L249" i="23"/>
  <c r="J248" i="23"/>
  <c r="Q248" i="23"/>
  <c r="L248" i="23"/>
  <c r="J247" i="23"/>
  <c r="Q247" i="23"/>
  <c r="O247" i="23"/>
  <c r="M247" i="23"/>
  <c r="L247" i="23"/>
  <c r="J246" i="23"/>
  <c r="O246" i="23"/>
  <c r="L246" i="23"/>
  <c r="J245" i="23"/>
  <c r="Q245" i="23"/>
  <c r="O245" i="23"/>
  <c r="M245" i="23"/>
  <c r="L245" i="23"/>
  <c r="J244" i="23"/>
  <c r="O244" i="23"/>
  <c r="L244" i="23"/>
  <c r="J243" i="23"/>
  <c r="Q243" i="23"/>
  <c r="M243" i="23"/>
  <c r="L243" i="23"/>
  <c r="J218" i="23"/>
  <c r="L218" i="23"/>
  <c r="J217" i="23"/>
  <c r="O217" i="23"/>
  <c r="L217" i="23"/>
  <c r="J216" i="23"/>
  <c r="L216" i="23"/>
  <c r="J215" i="23"/>
  <c r="O215" i="23"/>
  <c r="M215" i="23"/>
  <c r="L215" i="23"/>
  <c r="J214" i="23"/>
  <c r="O214" i="23"/>
  <c r="L214" i="23"/>
  <c r="J213" i="23"/>
  <c r="M213" i="23"/>
  <c r="L213" i="23"/>
  <c r="J212" i="23"/>
  <c r="O212" i="23"/>
  <c r="L212" i="23"/>
  <c r="J211" i="23"/>
  <c r="M211" i="23"/>
  <c r="Q211" i="23"/>
  <c r="O211" i="23"/>
  <c r="L211" i="23"/>
  <c r="J210" i="23"/>
  <c r="Q210" i="23"/>
  <c r="L210" i="23"/>
  <c r="J209" i="23"/>
  <c r="Q209" i="23"/>
  <c r="O209" i="23"/>
  <c r="M209" i="23"/>
  <c r="L209" i="23"/>
  <c r="J208" i="23"/>
  <c r="Q208" i="23"/>
  <c r="L208" i="23"/>
  <c r="J207" i="23"/>
  <c r="Q207" i="23"/>
  <c r="O207" i="23"/>
  <c r="M207" i="23"/>
  <c r="L207" i="23"/>
  <c r="J206" i="23"/>
  <c r="O206" i="23"/>
  <c r="L206" i="23"/>
  <c r="J205" i="23"/>
  <c r="Q205" i="23"/>
  <c r="L205" i="23"/>
  <c r="J204" i="23"/>
  <c r="L204" i="23"/>
  <c r="J203" i="23"/>
  <c r="O203" i="23"/>
  <c r="M203" i="23"/>
  <c r="L203" i="23"/>
  <c r="J202" i="23"/>
  <c r="O202" i="23"/>
  <c r="L202" i="23"/>
  <c r="J201" i="23"/>
  <c r="O201" i="23"/>
  <c r="L201" i="23"/>
  <c r="J200" i="23"/>
  <c r="O200" i="23"/>
  <c r="L200" i="23"/>
  <c r="J199" i="23"/>
  <c r="Q199" i="23"/>
  <c r="O199" i="23"/>
  <c r="M199" i="23"/>
  <c r="L199" i="23"/>
  <c r="J198" i="23"/>
  <c r="O198" i="23"/>
  <c r="L198" i="23"/>
  <c r="J197" i="23"/>
  <c r="Q197" i="23"/>
  <c r="M197" i="23"/>
  <c r="L197" i="23"/>
  <c r="J196" i="23"/>
  <c r="L196" i="23"/>
  <c r="J195" i="23"/>
  <c r="O195" i="23"/>
  <c r="L195" i="23"/>
  <c r="J194" i="23"/>
  <c r="O194" i="23"/>
  <c r="L194" i="23"/>
  <c r="J193" i="23"/>
  <c r="O193" i="23"/>
  <c r="M193" i="23"/>
  <c r="L193" i="23"/>
  <c r="J192" i="23"/>
  <c r="L192" i="23"/>
  <c r="J191" i="23"/>
  <c r="O191" i="23"/>
  <c r="L191" i="23"/>
  <c r="J190" i="23"/>
  <c r="Q190" i="23"/>
  <c r="L190" i="23"/>
  <c r="J189" i="23"/>
  <c r="M189" i="23"/>
  <c r="O189" i="23"/>
  <c r="L189" i="23"/>
  <c r="J188" i="23"/>
  <c r="Q188" i="23"/>
  <c r="L188" i="23"/>
  <c r="J187" i="23"/>
  <c r="Q187" i="23"/>
  <c r="O187" i="23"/>
  <c r="M187" i="23"/>
  <c r="L187" i="23"/>
  <c r="J186" i="23"/>
  <c r="O186" i="23"/>
  <c r="L186" i="23"/>
  <c r="J185" i="23"/>
  <c r="Q185" i="23"/>
  <c r="O185" i="23"/>
  <c r="M185" i="23"/>
  <c r="L185" i="23"/>
  <c r="J184" i="23"/>
  <c r="O184" i="23"/>
  <c r="L184" i="23"/>
  <c r="J183" i="23"/>
  <c r="Q183" i="23"/>
  <c r="O183" i="23"/>
  <c r="M183" i="23"/>
  <c r="L183" i="23"/>
  <c r="J182" i="23"/>
  <c r="O182" i="23"/>
  <c r="L182" i="23"/>
  <c r="J181" i="23"/>
  <c r="Q181" i="23"/>
  <c r="M181" i="23"/>
  <c r="L181" i="23"/>
  <c r="J180" i="23"/>
  <c r="L180" i="23"/>
  <c r="J179" i="23"/>
  <c r="O179" i="23"/>
  <c r="L179" i="23"/>
  <c r="J178" i="23"/>
  <c r="O178" i="23"/>
  <c r="L178" i="23"/>
  <c r="J177" i="23"/>
  <c r="O177" i="23"/>
  <c r="M177" i="23"/>
  <c r="L177" i="23"/>
  <c r="J176" i="23"/>
  <c r="M176" i="23"/>
  <c r="L176" i="23"/>
  <c r="J175" i="23"/>
  <c r="M175" i="23"/>
  <c r="L175" i="23"/>
  <c r="J174" i="23"/>
  <c r="Q174" i="23"/>
  <c r="L174" i="23"/>
  <c r="J173" i="23"/>
  <c r="M173" i="23"/>
  <c r="Q173" i="23"/>
  <c r="O173" i="23"/>
  <c r="L173" i="23"/>
  <c r="J172" i="23"/>
  <c r="O172" i="23"/>
  <c r="L172" i="23"/>
  <c r="J168" i="23"/>
  <c r="M168" i="23"/>
  <c r="O168" i="23"/>
  <c r="L168" i="23"/>
  <c r="J167" i="23"/>
  <c r="Q167" i="23"/>
  <c r="L167" i="23"/>
  <c r="J166" i="23"/>
  <c r="Q166" i="23"/>
  <c r="O166" i="23"/>
  <c r="M166" i="23"/>
  <c r="L166" i="23"/>
  <c r="J165" i="23"/>
  <c r="O165" i="23"/>
  <c r="L165" i="23"/>
  <c r="J164" i="23"/>
  <c r="Q164" i="23"/>
  <c r="O164" i="23"/>
  <c r="M164" i="23"/>
  <c r="L164" i="23"/>
  <c r="J163" i="23"/>
  <c r="L163" i="23"/>
  <c r="J162" i="23"/>
  <c r="O162" i="23"/>
  <c r="Q162" i="23"/>
  <c r="L162" i="23"/>
  <c r="J161" i="23"/>
  <c r="L161" i="23"/>
  <c r="J160" i="23"/>
  <c r="O160" i="23"/>
  <c r="Q160" i="23"/>
  <c r="M160" i="23"/>
  <c r="L160" i="23"/>
  <c r="J159" i="23"/>
  <c r="L159" i="23"/>
  <c r="J158" i="23"/>
  <c r="M158" i="23"/>
  <c r="Q158" i="23"/>
  <c r="L158" i="23"/>
  <c r="J157" i="23"/>
  <c r="O157" i="23"/>
  <c r="L157" i="23"/>
  <c r="J156" i="23"/>
  <c r="M156" i="23"/>
  <c r="L156" i="23"/>
  <c r="J155" i="23"/>
  <c r="Q155" i="23"/>
  <c r="L155" i="23"/>
  <c r="J154" i="23"/>
  <c r="M154" i="23"/>
  <c r="Q154" i="23"/>
  <c r="O154" i="23"/>
  <c r="L154" i="23"/>
  <c r="J153" i="23"/>
  <c r="Q153" i="23"/>
  <c r="L153" i="23"/>
  <c r="J152" i="23"/>
  <c r="Q152" i="23"/>
  <c r="O152" i="23"/>
  <c r="M152" i="23"/>
  <c r="L152" i="23"/>
  <c r="J151" i="23"/>
  <c r="O151" i="23"/>
  <c r="L151" i="23"/>
  <c r="J150" i="23"/>
  <c r="Q150" i="23"/>
  <c r="O150" i="23"/>
  <c r="M150" i="23"/>
  <c r="L150" i="23"/>
  <c r="J145" i="23"/>
  <c r="Q145" i="23"/>
  <c r="L145" i="23"/>
  <c r="J141" i="23"/>
  <c r="Q141" i="23"/>
  <c r="O141" i="23"/>
  <c r="M141" i="23"/>
  <c r="L141" i="23"/>
  <c r="J140" i="23"/>
  <c r="O140" i="23"/>
  <c r="L140" i="23"/>
  <c r="J139" i="23"/>
  <c r="Q139" i="23"/>
  <c r="L139" i="23"/>
  <c r="J138" i="23"/>
  <c r="O138" i="23"/>
  <c r="L138" i="23"/>
  <c r="J137" i="23"/>
  <c r="Q137" i="23"/>
  <c r="O137" i="23"/>
  <c r="L137" i="23"/>
  <c r="J136" i="23"/>
  <c r="L136" i="23"/>
  <c r="J135" i="23"/>
  <c r="O135" i="23"/>
  <c r="Q135" i="23"/>
  <c r="M135" i="23"/>
  <c r="L135" i="23"/>
  <c r="J134" i="23"/>
  <c r="L134" i="23"/>
  <c r="J133" i="23"/>
  <c r="M133" i="23"/>
  <c r="Q133" i="23"/>
  <c r="L133" i="23"/>
  <c r="J132" i="23"/>
  <c r="Q132" i="23"/>
  <c r="O132" i="23"/>
  <c r="L132" i="23"/>
  <c r="J131" i="23"/>
  <c r="M131" i="23"/>
  <c r="O131" i="23"/>
  <c r="L131" i="23"/>
  <c r="J130" i="23"/>
  <c r="M130" i="23"/>
  <c r="L130" i="23"/>
  <c r="J129" i="23"/>
  <c r="M129" i="23"/>
  <c r="Q129" i="23"/>
  <c r="O129" i="23"/>
  <c r="L129" i="23"/>
  <c r="J128" i="23"/>
  <c r="Q128" i="23"/>
  <c r="O128" i="23"/>
  <c r="L128" i="23"/>
  <c r="J127" i="23"/>
  <c r="M127" i="23"/>
  <c r="L127" i="23"/>
  <c r="J126" i="23"/>
  <c r="Q126" i="23"/>
  <c r="L126" i="23"/>
  <c r="J125" i="23"/>
  <c r="Q125" i="23"/>
  <c r="O125" i="23"/>
  <c r="M125" i="23"/>
  <c r="L125" i="23"/>
  <c r="J124" i="23"/>
  <c r="O124" i="23"/>
  <c r="L124" i="23"/>
  <c r="J123" i="23"/>
  <c r="Q123" i="23"/>
  <c r="O123" i="23"/>
  <c r="M123" i="23"/>
  <c r="L123" i="23"/>
  <c r="J122" i="23"/>
  <c r="O122" i="23"/>
  <c r="L122" i="23"/>
  <c r="J121" i="23"/>
  <c r="Q121" i="23"/>
  <c r="O121" i="23"/>
  <c r="M121" i="23"/>
  <c r="L121" i="23"/>
  <c r="J120" i="23"/>
  <c r="O120" i="23"/>
  <c r="L120" i="23"/>
  <c r="J119" i="23"/>
  <c r="Q119" i="23"/>
  <c r="L119" i="23"/>
  <c r="J118" i="23"/>
  <c r="O118" i="23"/>
  <c r="L118" i="23"/>
  <c r="J117" i="23"/>
  <c r="Q117" i="23"/>
  <c r="O117" i="23"/>
  <c r="L117" i="23"/>
  <c r="J116" i="23"/>
  <c r="L116" i="23"/>
  <c r="J115" i="23"/>
  <c r="O115" i="23"/>
  <c r="Q115" i="23"/>
  <c r="M115" i="23"/>
  <c r="L115" i="23"/>
  <c r="J114" i="23"/>
  <c r="L114" i="23"/>
  <c r="J113" i="23"/>
  <c r="O113" i="23"/>
  <c r="Q113" i="23"/>
  <c r="L113" i="23"/>
  <c r="J112" i="23"/>
  <c r="L112" i="23"/>
  <c r="J111" i="23"/>
  <c r="M111" i="23"/>
  <c r="Q111" i="23"/>
  <c r="O111" i="23"/>
  <c r="L111" i="23"/>
  <c r="J110" i="23"/>
  <c r="O110" i="23"/>
  <c r="L110" i="23"/>
  <c r="J109" i="23"/>
  <c r="M109" i="23"/>
  <c r="L109" i="23"/>
  <c r="J108" i="23"/>
  <c r="Q108" i="23"/>
  <c r="L108" i="23"/>
  <c r="J107" i="23"/>
  <c r="Q107" i="23"/>
  <c r="O107" i="23"/>
  <c r="M107" i="23"/>
  <c r="L107" i="23"/>
  <c r="J106" i="23"/>
  <c r="O106" i="23"/>
  <c r="L106" i="23"/>
  <c r="J105" i="23"/>
  <c r="Q105" i="23"/>
  <c r="O105" i="23"/>
  <c r="M105" i="23"/>
  <c r="L105" i="23"/>
  <c r="J104" i="23"/>
  <c r="L104" i="23"/>
  <c r="J103" i="23"/>
  <c r="O103" i="23"/>
  <c r="Q103" i="23"/>
  <c r="L103" i="23"/>
  <c r="J102" i="23"/>
  <c r="L102" i="23"/>
  <c r="J101" i="23"/>
  <c r="M101" i="23"/>
  <c r="Q101" i="23"/>
  <c r="O101" i="23"/>
  <c r="L101" i="23"/>
  <c r="J100" i="23"/>
  <c r="Q100" i="23"/>
  <c r="O100" i="23"/>
  <c r="L100" i="23"/>
  <c r="J99" i="23"/>
  <c r="M99" i="23"/>
  <c r="L99" i="23"/>
  <c r="J98" i="23"/>
  <c r="Q98" i="23"/>
  <c r="L98" i="23"/>
  <c r="J97" i="23"/>
  <c r="Q97" i="23"/>
  <c r="O97" i="23"/>
  <c r="M97" i="23"/>
  <c r="L97" i="23"/>
  <c r="J96" i="23"/>
  <c r="O96" i="23"/>
  <c r="L96" i="23"/>
  <c r="J95" i="23"/>
  <c r="Q95" i="23"/>
  <c r="O95" i="23"/>
  <c r="M95" i="23"/>
  <c r="L95" i="23"/>
  <c r="J94" i="23"/>
  <c r="O94" i="23"/>
  <c r="L94" i="23"/>
  <c r="J93" i="23"/>
  <c r="Q93" i="23"/>
  <c r="L93" i="23"/>
  <c r="J92" i="23"/>
  <c r="O92" i="23"/>
  <c r="L92" i="23"/>
  <c r="J91" i="23"/>
  <c r="Q91" i="23"/>
  <c r="O91" i="23"/>
  <c r="L91" i="23"/>
  <c r="J90" i="23"/>
  <c r="L90" i="23"/>
  <c r="J89" i="23"/>
  <c r="O89" i="23"/>
  <c r="Q89" i="23"/>
  <c r="M89" i="23"/>
  <c r="L89" i="23"/>
  <c r="J88" i="23"/>
  <c r="O88" i="23"/>
  <c r="L88" i="23"/>
  <c r="J87" i="23"/>
  <c r="O87" i="23"/>
  <c r="Q87" i="23"/>
  <c r="M87" i="23"/>
  <c r="L87" i="23"/>
  <c r="J86" i="23"/>
  <c r="L86" i="23"/>
  <c r="J85" i="23"/>
  <c r="O85" i="23"/>
  <c r="Q85" i="23"/>
  <c r="M85" i="23"/>
  <c r="L85" i="23"/>
  <c r="J84" i="23"/>
  <c r="L84" i="23"/>
  <c r="J83" i="23"/>
  <c r="M83" i="23"/>
  <c r="Q83" i="23"/>
  <c r="O83" i="23"/>
  <c r="L83" i="23"/>
  <c r="J82" i="23"/>
  <c r="O82" i="23"/>
  <c r="L82" i="23"/>
  <c r="J81" i="23"/>
  <c r="M81" i="23"/>
  <c r="O81" i="23"/>
  <c r="L81" i="23"/>
  <c r="J80" i="23"/>
  <c r="Q80" i="23"/>
  <c r="L80" i="23"/>
  <c r="J79" i="23"/>
  <c r="M79" i="23"/>
  <c r="Q79" i="23"/>
  <c r="O79" i="23"/>
  <c r="L79" i="23"/>
  <c r="J78" i="23"/>
  <c r="Q78" i="23"/>
  <c r="L78" i="23"/>
  <c r="J77" i="23"/>
  <c r="Q77" i="23"/>
  <c r="O77" i="23"/>
  <c r="M77" i="23"/>
  <c r="L77" i="23"/>
  <c r="J76" i="23"/>
  <c r="O76" i="23"/>
  <c r="L76" i="23"/>
  <c r="J75" i="23"/>
  <c r="Q75" i="23"/>
  <c r="O75" i="23"/>
  <c r="M75" i="23"/>
  <c r="L75" i="23"/>
  <c r="J74" i="23"/>
  <c r="O74" i="23"/>
  <c r="L74" i="23"/>
  <c r="J73" i="23"/>
  <c r="Q73" i="23"/>
  <c r="M73" i="23"/>
  <c r="L73" i="23"/>
  <c r="J72" i="23"/>
  <c r="O72" i="23"/>
  <c r="L72" i="23"/>
  <c r="J71" i="23"/>
  <c r="Q71" i="23"/>
  <c r="O71" i="23"/>
  <c r="L71" i="23"/>
  <c r="J70" i="23"/>
  <c r="L70" i="23"/>
  <c r="J69" i="23"/>
  <c r="O69" i="23"/>
  <c r="Q69" i="23"/>
  <c r="M69" i="23"/>
  <c r="L69" i="23"/>
  <c r="J68" i="23"/>
  <c r="O68" i="23"/>
  <c r="L68" i="23"/>
  <c r="J67" i="23"/>
  <c r="O67" i="23"/>
  <c r="Q67" i="23"/>
  <c r="L67" i="23"/>
  <c r="J66" i="23"/>
  <c r="L66" i="23"/>
  <c r="J65" i="23"/>
  <c r="O65" i="23"/>
  <c r="Q65" i="23"/>
  <c r="M65" i="23"/>
  <c r="L65" i="23"/>
  <c r="J64" i="23"/>
  <c r="L64" i="23"/>
  <c r="J63" i="23"/>
  <c r="M63" i="23"/>
  <c r="Q63" i="23"/>
  <c r="L63" i="23"/>
  <c r="J62" i="23"/>
  <c r="Q62" i="23"/>
  <c r="L62" i="23"/>
  <c r="J61" i="23"/>
  <c r="Q61" i="23"/>
  <c r="O61" i="23"/>
  <c r="M61" i="23"/>
  <c r="L61" i="23"/>
  <c r="J60" i="23"/>
  <c r="O60" i="23"/>
  <c r="L60" i="23"/>
  <c r="J59" i="23"/>
  <c r="Q59" i="23"/>
  <c r="O59" i="23"/>
  <c r="M59" i="23"/>
  <c r="L59" i="23"/>
  <c r="J58" i="23"/>
  <c r="O58" i="23"/>
  <c r="L58" i="23"/>
  <c r="J57" i="23"/>
  <c r="Q57" i="23"/>
  <c r="M57" i="23"/>
  <c r="L57" i="23"/>
  <c r="J56" i="23"/>
  <c r="O56" i="23"/>
  <c r="L56" i="23"/>
  <c r="J55" i="23"/>
  <c r="Q55" i="23"/>
  <c r="O55" i="23"/>
  <c r="L55" i="23"/>
  <c r="J54" i="23"/>
  <c r="O54" i="23"/>
  <c r="L54" i="23"/>
  <c r="J53" i="23"/>
  <c r="Q53" i="23"/>
  <c r="L53" i="23"/>
  <c r="J52" i="23"/>
  <c r="L52" i="23"/>
  <c r="J51" i="23"/>
  <c r="O51" i="23"/>
  <c r="M51" i="23"/>
  <c r="L51" i="23"/>
  <c r="J50" i="23"/>
  <c r="Q50" i="23"/>
  <c r="L50" i="23"/>
  <c r="J49" i="23"/>
  <c r="M49" i="23"/>
  <c r="L49" i="23"/>
  <c r="J48" i="23"/>
  <c r="Q48" i="23"/>
  <c r="L48" i="23"/>
  <c r="J47" i="23"/>
  <c r="M47" i="23"/>
  <c r="Q47" i="23"/>
  <c r="O47" i="23"/>
  <c r="L47" i="23"/>
  <c r="J46" i="23"/>
  <c r="Q46" i="23"/>
  <c r="L46" i="23"/>
  <c r="J45" i="23"/>
  <c r="Q45" i="23"/>
  <c r="O45" i="23"/>
  <c r="M45" i="23"/>
  <c r="L45" i="23"/>
  <c r="J44" i="23"/>
  <c r="O44" i="23"/>
  <c r="L44" i="23"/>
  <c r="J43" i="23"/>
  <c r="Q43" i="23"/>
  <c r="O43" i="23"/>
  <c r="M43" i="23"/>
  <c r="L43" i="23"/>
  <c r="J42" i="23"/>
  <c r="O42" i="23"/>
  <c r="L42" i="23"/>
  <c r="J41" i="23"/>
  <c r="Q41" i="23"/>
  <c r="L41" i="23"/>
  <c r="J40" i="23"/>
  <c r="O40" i="23"/>
  <c r="L40" i="23"/>
  <c r="J39" i="23"/>
  <c r="Q39" i="23"/>
  <c r="O39" i="23"/>
  <c r="M39" i="23"/>
  <c r="L39" i="23"/>
  <c r="J38" i="23"/>
  <c r="L38" i="23"/>
  <c r="J37" i="23"/>
  <c r="O37" i="23"/>
  <c r="Q37" i="23"/>
  <c r="L37" i="23"/>
  <c r="J36" i="23"/>
  <c r="L36" i="23"/>
  <c r="J35" i="23"/>
  <c r="M35" i="23"/>
  <c r="Q35" i="23"/>
  <c r="O35" i="23"/>
  <c r="L35" i="23"/>
  <c r="J34" i="23"/>
  <c r="O34" i="23"/>
  <c r="L34" i="23"/>
  <c r="J33" i="23"/>
  <c r="M33" i="23"/>
  <c r="O33" i="23"/>
  <c r="L33" i="23"/>
  <c r="J32" i="23"/>
  <c r="Q32" i="23"/>
  <c r="L32" i="23"/>
  <c r="J31" i="23"/>
  <c r="Q31" i="23"/>
  <c r="O31" i="23"/>
  <c r="M31" i="23"/>
  <c r="L31" i="23"/>
  <c r="J30" i="23"/>
  <c r="O30" i="23"/>
  <c r="L30" i="23"/>
  <c r="J29" i="23"/>
  <c r="Q29" i="23"/>
  <c r="O29" i="23"/>
  <c r="M29" i="23"/>
  <c r="L29" i="23"/>
  <c r="J28" i="23"/>
  <c r="O28" i="23"/>
  <c r="L28" i="23"/>
  <c r="J27" i="23"/>
  <c r="Q27" i="23"/>
  <c r="M27" i="23"/>
  <c r="L27" i="23"/>
  <c r="J26" i="23"/>
  <c r="L26" i="23"/>
  <c r="J25" i="23"/>
  <c r="O25" i="23"/>
  <c r="L25" i="23"/>
  <c r="J24" i="23"/>
  <c r="O24" i="23"/>
  <c r="L24" i="23"/>
  <c r="J23" i="23"/>
  <c r="O23" i="23"/>
  <c r="M23" i="23"/>
  <c r="L23" i="23"/>
  <c r="J22" i="23"/>
  <c r="O22" i="23"/>
  <c r="L22" i="23"/>
  <c r="J21" i="23"/>
  <c r="M21" i="23"/>
  <c r="L21" i="23"/>
  <c r="J20" i="23"/>
  <c r="Q20" i="23"/>
  <c r="L20" i="23"/>
  <c r="J19" i="23"/>
  <c r="M19" i="23"/>
  <c r="Q19" i="23"/>
  <c r="O19" i="23"/>
  <c r="L19" i="23"/>
  <c r="J18" i="23"/>
  <c r="Q18" i="23"/>
  <c r="L18" i="23"/>
  <c r="J17" i="23"/>
  <c r="Q17" i="23"/>
  <c r="O17" i="23"/>
  <c r="M17" i="23"/>
  <c r="L17" i="23"/>
  <c r="J16" i="23"/>
  <c r="M16" i="23"/>
  <c r="L16" i="23"/>
  <c r="J15" i="23"/>
  <c r="Q15" i="23"/>
  <c r="O15" i="23"/>
  <c r="M15" i="23"/>
  <c r="L15" i="23"/>
  <c r="J14" i="23"/>
  <c r="O14" i="23"/>
  <c r="L14" i="23"/>
  <c r="J13" i="23"/>
  <c r="Q13" i="23"/>
  <c r="L13" i="23"/>
  <c r="J12" i="23"/>
  <c r="L12" i="23"/>
  <c r="J11" i="23"/>
  <c r="O11" i="23"/>
  <c r="M11" i="23"/>
  <c r="L11" i="23"/>
  <c r="J10" i="23"/>
  <c r="M10" i="23"/>
  <c r="L10" i="23"/>
  <c r="J9" i="23"/>
  <c r="O9" i="23"/>
  <c r="L9" i="23"/>
  <c r="J8" i="23"/>
  <c r="M8" i="23"/>
  <c r="L8" i="23"/>
  <c r="J7" i="23"/>
  <c r="M7" i="23"/>
  <c r="O7" i="23"/>
  <c r="L7" i="23"/>
  <c r="J6" i="23"/>
  <c r="Q6" i="23"/>
  <c r="L6" i="23"/>
  <c r="J5" i="23"/>
  <c r="M5" i="23"/>
  <c r="Q5" i="23"/>
  <c r="O5" i="23"/>
  <c r="L5" i="23"/>
  <c r="J4" i="23"/>
  <c r="Q4" i="23"/>
  <c r="L4" i="23"/>
  <c r="J3" i="23"/>
  <c r="Q3" i="23"/>
  <c r="O3" i="23"/>
  <c r="M3" i="23"/>
  <c r="L3" i="23"/>
  <c r="J2" i="23"/>
  <c r="Q2" i="23"/>
  <c r="L2" i="23"/>
  <c r="M4" i="23"/>
  <c r="Q8" i="23"/>
  <c r="Q12" i="23"/>
  <c r="M12" i="23"/>
  <c r="Q14" i="23"/>
  <c r="M18" i="23"/>
  <c r="M22" i="23"/>
  <c r="Q26" i="23"/>
  <c r="M26" i="23"/>
  <c r="Q30" i="23"/>
  <c r="M30" i="23"/>
  <c r="Q36" i="23"/>
  <c r="M36" i="23"/>
  <c r="Q38" i="23"/>
  <c r="M38" i="23"/>
  <c r="Q42" i="23"/>
  <c r="M46" i="23"/>
  <c r="M50" i="23"/>
  <c r="Q52" i="23"/>
  <c r="M52" i="23"/>
  <c r="M62" i="23"/>
  <c r="Q64" i="23"/>
  <c r="M64" i="23"/>
  <c r="Q70" i="23"/>
  <c r="M70" i="23"/>
  <c r="Q74" i="23"/>
  <c r="M78" i="23"/>
  <c r="Q84" i="23"/>
  <c r="M84" i="23"/>
  <c r="Q90" i="23"/>
  <c r="M90" i="23"/>
  <c r="Q96" i="23"/>
  <c r="M96" i="23"/>
  <c r="Q102" i="23"/>
  <c r="M102" i="23"/>
  <c r="Q104" i="23"/>
  <c r="M104" i="23"/>
  <c r="Q106" i="23"/>
  <c r="M106" i="23"/>
  <c r="M108" i="23"/>
  <c r="Q112" i="23"/>
  <c r="M112" i="23"/>
  <c r="Q116" i="23"/>
  <c r="M116" i="23"/>
  <c r="Q122" i="23"/>
  <c r="M122" i="23"/>
  <c r="Q134" i="23"/>
  <c r="M134" i="23"/>
  <c r="Q136" i="23"/>
  <c r="M136" i="23"/>
  <c r="Q140" i="23"/>
  <c r="M153" i="23"/>
  <c r="Q159" i="23"/>
  <c r="M159" i="23"/>
  <c r="Q163" i="23"/>
  <c r="M163" i="23"/>
  <c r="Q165" i="23"/>
  <c r="M165" i="23"/>
  <c r="Q176" i="23"/>
  <c r="Q180" i="23"/>
  <c r="M180" i="23"/>
  <c r="Q184" i="23"/>
  <c r="M184" i="23"/>
  <c r="M188" i="23"/>
  <c r="Q196" i="23"/>
  <c r="M196" i="23"/>
  <c r="Q200" i="23"/>
  <c r="M200" i="23"/>
  <c r="Q204" i="23"/>
  <c r="M204" i="23"/>
  <c r="Q206" i="23"/>
  <c r="M210" i="23"/>
  <c r="M214" i="23"/>
  <c r="Q218" i="23"/>
  <c r="M218" i="23"/>
  <c r="Q246" i="23"/>
  <c r="M246" i="23"/>
  <c r="Q252" i="23"/>
  <c r="M252" i="23"/>
  <c r="Q147" i="23"/>
  <c r="M147" i="23"/>
  <c r="M259" i="23"/>
  <c r="Q261" i="23"/>
  <c r="M261" i="23"/>
  <c r="Q265" i="23"/>
  <c r="M265" i="23"/>
  <c r="Q267" i="23"/>
  <c r="M267" i="23"/>
  <c r="M282" i="23"/>
  <c r="Q282" i="23"/>
  <c r="Q276" i="23"/>
  <c r="M272" i="23"/>
  <c r="Q272" i="23"/>
  <c r="O4" i="23"/>
  <c r="O12" i="23"/>
  <c r="O18" i="23"/>
  <c r="O26" i="23"/>
  <c r="O36" i="23"/>
  <c r="O38" i="23"/>
  <c r="O46" i="23"/>
  <c r="O52" i="23"/>
  <c r="O62" i="23"/>
  <c r="O64" i="23"/>
  <c r="O70" i="23"/>
  <c r="O78" i="23"/>
  <c r="O84" i="23"/>
  <c r="O90" i="23"/>
  <c r="O102" i="23"/>
  <c r="O104" i="23"/>
  <c r="O112" i="23"/>
  <c r="O116" i="23"/>
  <c r="O134" i="23"/>
  <c r="O136" i="23"/>
  <c r="O153" i="23"/>
  <c r="O159" i="23"/>
  <c r="O163" i="23"/>
  <c r="O176" i="23"/>
  <c r="O180" i="23"/>
  <c r="O188" i="23"/>
  <c r="O196" i="23"/>
  <c r="O204" i="23"/>
  <c r="O210" i="23"/>
  <c r="O218" i="23"/>
  <c r="O252" i="23"/>
  <c r="O147" i="23"/>
  <c r="O259" i="23"/>
  <c r="O261" i="23"/>
  <c r="O265" i="23"/>
  <c r="O276" i="23"/>
  <c r="O272" i="23"/>
  <c r="M2" i="23"/>
  <c r="M6" i="23"/>
  <c r="Q16" i="23"/>
  <c r="M24" i="23"/>
  <c r="Q28" i="23"/>
  <c r="M28" i="23"/>
  <c r="Q34" i="23"/>
  <c r="M34" i="23"/>
  <c r="Q40" i="23"/>
  <c r="M40" i="23"/>
  <c r="M44" i="23"/>
  <c r="Q54" i="23"/>
  <c r="M54" i="23"/>
  <c r="Q56" i="23"/>
  <c r="M56" i="23"/>
  <c r="M66" i="23"/>
  <c r="Q68" i="23"/>
  <c r="M68" i="23"/>
  <c r="Q72" i="23"/>
  <c r="M72" i="23"/>
  <c r="Q82" i="23"/>
  <c r="M82" i="23"/>
  <c r="M86" i="23"/>
  <c r="Q88" i="23"/>
  <c r="M88" i="23"/>
  <c r="Q92" i="23"/>
  <c r="M92" i="23"/>
  <c r="Q94" i="23"/>
  <c r="M94" i="23"/>
  <c r="M100" i="23"/>
  <c r="Q110" i="23"/>
  <c r="M110" i="23"/>
  <c r="M114" i="23"/>
  <c r="Q118" i="23"/>
  <c r="M118" i="23"/>
  <c r="Q120" i="23"/>
  <c r="M120" i="23"/>
  <c r="Q124" i="23"/>
  <c r="M124" i="23"/>
  <c r="M128" i="23"/>
  <c r="Q130" i="23"/>
  <c r="M132" i="23"/>
  <c r="Q138" i="23"/>
  <c r="M138" i="23"/>
  <c r="Q151" i="23"/>
  <c r="M155" i="23"/>
  <c r="Q157" i="23"/>
  <c r="M157" i="23"/>
  <c r="M161" i="23"/>
  <c r="Q172" i="23"/>
  <c r="M172" i="23"/>
  <c r="M178" i="23"/>
  <c r="Q182" i="23"/>
  <c r="M182" i="23"/>
  <c r="Q186" i="23"/>
  <c r="M186" i="23"/>
  <c r="Q198" i="23"/>
  <c r="M198" i="23"/>
  <c r="Q202" i="23"/>
  <c r="M208" i="23"/>
  <c r="M212" i="23"/>
  <c r="Q244" i="23"/>
  <c r="M244" i="23"/>
  <c r="M250" i="23"/>
  <c r="Q254" i="23"/>
  <c r="M254" i="23"/>
  <c r="M142" i="23"/>
  <c r="Q144" i="23"/>
  <c r="M144" i="23"/>
  <c r="Q149" i="23"/>
  <c r="M149" i="23"/>
  <c r="Q263" i="23"/>
  <c r="M263" i="23"/>
  <c r="Q284" i="23"/>
  <c r="M280" i="23"/>
  <c r="Q280" i="23"/>
  <c r="Q278" i="23"/>
  <c r="M274" i="23"/>
  <c r="Q274" i="23"/>
  <c r="Q281" i="23"/>
  <c r="O281" i="23"/>
  <c r="Q212" i="23"/>
  <c r="M194" i="23"/>
  <c r="Q178" i="23"/>
  <c r="M151" i="23"/>
  <c r="M80" i="23"/>
  <c r="M60" i="23"/>
  <c r="Q44" i="23"/>
  <c r="Q24" i="23"/>
  <c r="O248" i="23"/>
  <c r="O190" i="23"/>
  <c r="O167" i="23"/>
  <c r="O98" i="23"/>
  <c r="O50" i="23"/>
  <c r="O32" i="23"/>
  <c r="M269" i="23"/>
  <c r="M257" i="23"/>
  <c r="Q214" i="23"/>
  <c r="M126" i="23"/>
  <c r="M42" i="23"/>
  <c r="Q22" i="23"/>
  <c r="O6" i="23"/>
  <c r="Q7" i="23"/>
  <c r="Q11" i="23"/>
  <c r="O16" i="23"/>
  <c r="Q23" i="23"/>
  <c r="O27" i="23"/>
  <c r="Q33" i="23"/>
  <c r="M37" i="23"/>
  <c r="Q51" i="23"/>
  <c r="M55" i="23"/>
  <c r="O57" i="23"/>
  <c r="O63" i="23"/>
  <c r="M67" i="23"/>
  <c r="M71" i="23"/>
  <c r="O73" i="23"/>
  <c r="O80" i="23"/>
  <c r="Q81" i="23"/>
  <c r="O86" i="23"/>
  <c r="Q86" i="23"/>
  <c r="O130" i="23"/>
  <c r="Q131" i="23"/>
  <c r="O145" i="23"/>
  <c r="O158" i="23"/>
  <c r="M162" i="23"/>
  <c r="Q168" i="23"/>
  <c r="Q177" i="23"/>
  <c r="O181" i="23"/>
  <c r="Q189" i="23"/>
  <c r="Q193" i="23"/>
  <c r="O197" i="23"/>
  <c r="Q203" i="23"/>
  <c r="O208" i="23"/>
  <c r="Q215" i="23"/>
  <c r="O243" i="23"/>
  <c r="Q249" i="23"/>
  <c r="M253" i="23"/>
  <c r="M143" i="23"/>
  <c r="M148" i="23"/>
  <c r="O256" i="23"/>
  <c r="O260" i="23"/>
  <c r="M264" i="23"/>
  <c r="Q271" i="23"/>
  <c r="O278" i="23"/>
  <c r="M278" i="23"/>
  <c r="Q279" i="23"/>
  <c r="M273" i="23"/>
  <c r="Q194" i="23"/>
  <c r="M174" i="23"/>
  <c r="M76" i="23"/>
  <c r="Q60" i="23"/>
  <c r="M20" i="23"/>
  <c r="O108" i="23"/>
  <c r="O8" i="23"/>
  <c r="Q257" i="23"/>
  <c r="M190" i="23"/>
  <c r="M58" i="23"/>
  <c r="M9" i="23"/>
  <c r="O10" i="23"/>
  <c r="Q10" i="23"/>
  <c r="M13" i="23"/>
  <c r="O21" i="23"/>
  <c r="M25" i="23"/>
  <c r="M41" i="23"/>
  <c r="O49" i="23"/>
  <c r="M53" i="23"/>
  <c r="M93" i="23"/>
  <c r="O99" i="23"/>
  <c r="O109" i="23"/>
  <c r="M119" i="23"/>
  <c r="O127" i="23"/>
  <c r="M139" i="23"/>
  <c r="O156" i="23"/>
  <c r="O175" i="23"/>
  <c r="M179" i="23"/>
  <c r="M191" i="23"/>
  <c r="O192" i="23"/>
  <c r="Q192" i="23"/>
  <c r="M195" i="23"/>
  <c r="M201" i="23"/>
  <c r="M205" i="23"/>
  <c r="O213" i="23"/>
  <c r="M217" i="23"/>
  <c r="Q275" i="23"/>
  <c r="O216" i="23"/>
  <c r="Q216" i="23"/>
  <c r="M216" i="23"/>
  <c r="M202" i="23"/>
  <c r="M192" i="23"/>
  <c r="M145" i="23"/>
  <c r="Q76" i="23"/>
  <c r="M48" i="23"/>
  <c r="O269" i="23"/>
  <c r="O126" i="23"/>
  <c r="M248" i="23"/>
  <c r="M206" i="23"/>
  <c r="M167" i="23"/>
  <c r="M140" i="23"/>
  <c r="M98" i="23"/>
  <c r="M74" i="23"/>
  <c r="Q58" i="23"/>
  <c r="M32" i="23"/>
  <c r="M14" i="23"/>
  <c r="O2" i="23"/>
  <c r="Q9" i="23"/>
  <c r="O13" i="23"/>
  <c r="O20" i="23"/>
  <c r="Q21" i="23"/>
  <c r="Q25" i="23"/>
  <c r="O41" i="23"/>
  <c r="O48" i="23"/>
  <c r="Q49" i="23"/>
  <c r="O53" i="23"/>
  <c r="O66" i="23"/>
  <c r="Q66" i="23"/>
  <c r="M91" i="23"/>
  <c r="O93" i="23"/>
  <c r="Q99" i="23"/>
  <c r="M103" i="23"/>
  <c r="Q109" i="23"/>
  <c r="M113" i="23"/>
  <c r="O114" i="23"/>
  <c r="Q114" i="23"/>
  <c r="M117" i="23"/>
  <c r="O119" i="23"/>
  <c r="Q127" i="23"/>
  <c r="O133" i="23"/>
  <c r="M137" i="23"/>
  <c r="O139" i="23"/>
  <c r="O155" i="23"/>
  <c r="Q156" i="23"/>
  <c r="O161" i="23"/>
  <c r="Q161" i="23"/>
  <c r="O174" i="23"/>
  <c r="Q175" i="23"/>
  <c r="Q179" i="23"/>
  <c r="Q191" i="23"/>
  <c r="Q195" i="23"/>
  <c r="Q201" i="23"/>
  <c r="O205" i="23"/>
  <c r="Q213" i="23"/>
  <c r="Q217" i="23"/>
  <c r="O142" i="23"/>
  <c r="Q142" i="23"/>
  <c r="O284" i="23"/>
  <c r="M284" i="23"/>
  <c r="M281" i="23"/>
  <c r="M275" i="23"/>
  <c r="I24" i="4"/>
  <c r="I36" i="4"/>
  <c r="H24" i="4"/>
  <c r="H36" i="4"/>
  <c r="G34" i="4"/>
  <c r="G24" i="4"/>
  <c r="G36" i="4"/>
  <c r="D24" i="4"/>
  <c r="E24" i="4"/>
  <c r="E36" i="4"/>
  <c r="F24" i="4"/>
  <c r="F36" i="4"/>
  <c r="C34" i="4"/>
  <c r="C24" i="4"/>
  <c r="C36" i="4"/>
  <c r="B34" i="4"/>
  <c r="B24" i="4"/>
  <c r="B36" i="4"/>
  <c r="J3" i="26"/>
  <c r="M3" i="26"/>
  <c r="L3" i="26"/>
  <c r="J4" i="26"/>
  <c r="O4" i="26"/>
  <c r="L4" i="26"/>
  <c r="J5" i="26"/>
  <c r="M5" i="26"/>
  <c r="L5" i="26"/>
  <c r="O5" i="26"/>
  <c r="J6" i="26"/>
  <c r="O6" i="26"/>
  <c r="L6" i="26"/>
  <c r="M6" i="26"/>
  <c r="J7" i="26"/>
  <c r="L7" i="26"/>
  <c r="M7" i="26"/>
  <c r="O7" i="26"/>
  <c r="Q7" i="26"/>
  <c r="J8" i="26"/>
  <c r="O8" i="26"/>
  <c r="L8" i="26"/>
  <c r="J9" i="26"/>
  <c r="L9" i="26"/>
  <c r="M9" i="26"/>
  <c r="O9" i="26"/>
  <c r="Q9" i="26"/>
  <c r="J10" i="26"/>
  <c r="M10" i="26"/>
  <c r="O10" i="26"/>
  <c r="L10" i="26"/>
  <c r="Q10" i="26"/>
  <c r="J11" i="26"/>
  <c r="M11" i="26"/>
  <c r="L11" i="26"/>
  <c r="Q11" i="26"/>
  <c r="J12" i="26"/>
  <c r="L12" i="26"/>
  <c r="J13" i="26"/>
  <c r="M13" i="26"/>
  <c r="L13" i="26"/>
  <c r="O13" i="26"/>
  <c r="Q13" i="26"/>
  <c r="J14" i="26"/>
  <c r="O14" i="26"/>
  <c r="L14" i="26"/>
  <c r="M14" i="26"/>
  <c r="Q14" i="26"/>
  <c r="J15" i="26"/>
  <c r="L15" i="26"/>
  <c r="M15" i="26"/>
  <c r="O15" i="26"/>
  <c r="Q15" i="26"/>
  <c r="L2" i="26"/>
  <c r="J2" i="26"/>
  <c r="O2" i="26"/>
  <c r="Q2" i="26"/>
  <c r="M12" i="26"/>
  <c r="Q8" i="26"/>
  <c r="M8" i="26"/>
  <c r="M4" i="26"/>
  <c r="O12" i="26"/>
  <c r="Q12" i="26"/>
  <c r="Q3" i="26"/>
  <c r="O3" i="26"/>
  <c r="Q4" i="26"/>
  <c r="M2" i="26"/>
  <c r="O11" i="26"/>
  <c r="Q6" i="26"/>
  <c r="Q5" i="26"/>
  <c r="J1101" i="21"/>
  <c r="Q1101" i="21"/>
  <c r="O1101" i="21"/>
  <c r="M1101" i="21"/>
  <c r="L1101" i="21"/>
  <c r="J951" i="21"/>
  <c r="O951" i="21"/>
  <c r="L951" i="21"/>
  <c r="J801" i="21"/>
  <c r="Q801" i="21"/>
  <c r="O801" i="21"/>
  <c r="M801" i="21"/>
  <c r="L801" i="21"/>
  <c r="J651" i="21"/>
  <c r="Q651" i="21"/>
  <c r="L651" i="21"/>
  <c r="J501" i="21"/>
  <c r="Q501" i="21"/>
  <c r="M501" i="21"/>
  <c r="L501" i="21"/>
  <c r="J351" i="21"/>
  <c r="L351" i="21"/>
  <c r="J201" i="21"/>
  <c r="O201" i="21"/>
  <c r="L201" i="21"/>
  <c r="J50" i="21"/>
  <c r="O50" i="21"/>
  <c r="L50" i="21"/>
  <c r="J1174" i="21"/>
  <c r="O1174" i="21"/>
  <c r="M1174" i="21"/>
  <c r="L1174" i="21"/>
  <c r="J1024" i="21"/>
  <c r="Q1024" i="21"/>
  <c r="L1024" i="21"/>
  <c r="J874" i="21"/>
  <c r="M874" i="21"/>
  <c r="L874" i="21"/>
  <c r="J724" i="21"/>
  <c r="O724" i="21"/>
  <c r="L724" i="21"/>
  <c r="J574" i="21"/>
  <c r="M574" i="21"/>
  <c r="Q574" i="21"/>
  <c r="L574" i="21"/>
  <c r="J424" i="21"/>
  <c r="L424" i="21"/>
  <c r="J274" i="21"/>
  <c r="Q274" i="21"/>
  <c r="O274" i="21"/>
  <c r="M274" i="21"/>
  <c r="L274" i="21"/>
  <c r="J123" i="21"/>
  <c r="O123" i="21"/>
  <c r="L123" i="21"/>
  <c r="J1198" i="21"/>
  <c r="Q1198" i="21"/>
  <c r="O1198" i="21"/>
  <c r="M1198" i="21"/>
  <c r="L1198" i="21"/>
  <c r="J1049" i="21"/>
  <c r="Q1049" i="21"/>
  <c r="L1049" i="21"/>
  <c r="J899" i="21"/>
  <c r="Q899" i="21"/>
  <c r="L899" i="21"/>
  <c r="J749" i="21"/>
  <c r="O749" i="21"/>
  <c r="L749" i="21"/>
  <c r="J599" i="21"/>
  <c r="Q599" i="21"/>
  <c r="O599" i="21"/>
  <c r="L599" i="21"/>
  <c r="J449" i="21"/>
  <c r="L449" i="21"/>
  <c r="J299" i="21"/>
  <c r="O299" i="21"/>
  <c r="Q299" i="21"/>
  <c r="M299" i="21"/>
  <c r="L299" i="21"/>
  <c r="J148" i="21"/>
  <c r="O148" i="21"/>
  <c r="L148" i="21"/>
  <c r="J1034" i="21"/>
  <c r="O1034" i="21"/>
  <c r="Q1034" i="21"/>
  <c r="L1034" i="21"/>
  <c r="J884" i="21"/>
  <c r="L884" i="21"/>
  <c r="J734" i="21"/>
  <c r="M734" i="21"/>
  <c r="Q734" i="21"/>
  <c r="O734" i="21"/>
  <c r="L734" i="21"/>
  <c r="J584" i="21"/>
  <c r="O584" i="21"/>
  <c r="L584" i="21"/>
  <c r="J434" i="21"/>
  <c r="M434" i="21"/>
  <c r="L434" i="21"/>
  <c r="J284" i="21"/>
  <c r="O284" i="21"/>
  <c r="L284" i="21"/>
  <c r="J1178" i="21"/>
  <c r="M1178" i="21"/>
  <c r="Q1178" i="21"/>
  <c r="L1178" i="21"/>
  <c r="J1028" i="21"/>
  <c r="L1028" i="21"/>
  <c r="J878" i="21"/>
  <c r="Q878" i="21"/>
  <c r="O878" i="21"/>
  <c r="M878" i="21"/>
  <c r="L878" i="21"/>
  <c r="J728" i="21"/>
  <c r="O728" i="21"/>
  <c r="L728" i="21"/>
  <c r="J578" i="21"/>
  <c r="Q578" i="21"/>
  <c r="O578" i="21"/>
  <c r="M578" i="21"/>
  <c r="L578" i="21"/>
  <c r="J428" i="21"/>
  <c r="O428" i="21"/>
  <c r="L428" i="21"/>
  <c r="J278" i="21"/>
  <c r="Q278" i="21"/>
  <c r="O278" i="21"/>
  <c r="M278" i="21"/>
  <c r="L278" i="21"/>
  <c r="J133" i="21"/>
  <c r="Q133" i="21"/>
  <c r="L133" i="21"/>
  <c r="J127" i="21"/>
  <c r="Q127" i="21"/>
  <c r="L127" i="21"/>
  <c r="J1194" i="21"/>
  <c r="O1194" i="21"/>
  <c r="L1194" i="21"/>
  <c r="J1193" i="21"/>
  <c r="Q1193" i="21"/>
  <c r="O1193" i="21"/>
  <c r="L1193" i="21"/>
  <c r="J1192" i="21"/>
  <c r="O1192" i="21"/>
  <c r="L1192" i="21"/>
  <c r="J1191" i="21"/>
  <c r="Q1191" i="21"/>
  <c r="M1191" i="21"/>
  <c r="L1191" i="21"/>
  <c r="J1190" i="21"/>
  <c r="L1190" i="21"/>
  <c r="J1189" i="21"/>
  <c r="O1189" i="21"/>
  <c r="L1189" i="21"/>
  <c r="J1188" i="21"/>
  <c r="O1188" i="21"/>
  <c r="L1188" i="21"/>
  <c r="J1187" i="21"/>
  <c r="O1187" i="21"/>
  <c r="M1187" i="21"/>
  <c r="L1187" i="21"/>
  <c r="J1186" i="21"/>
  <c r="Q1186" i="21"/>
  <c r="L1186" i="21"/>
  <c r="J1185" i="21"/>
  <c r="M1185" i="21"/>
  <c r="L1185" i="21"/>
  <c r="J1184" i="21"/>
  <c r="O1184" i="21"/>
  <c r="L1184" i="21"/>
  <c r="J1183" i="21"/>
  <c r="M1183" i="21"/>
  <c r="Q1183" i="21"/>
  <c r="L1183" i="21"/>
  <c r="J1182" i="21"/>
  <c r="O1182" i="21"/>
  <c r="L1182" i="21"/>
  <c r="J1181" i="21"/>
  <c r="M1181" i="21"/>
  <c r="O1181" i="21"/>
  <c r="L1181" i="21"/>
  <c r="J1180" i="21"/>
  <c r="Q1180" i="21"/>
  <c r="L1180" i="21"/>
  <c r="J1179" i="21"/>
  <c r="Q1179" i="21"/>
  <c r="O1179" i="21"/>
  <c r="M1179" i="21"/>
  <c r="L1179" i="21"/>
  <c r="J1177" i="21"/>
  <c r="O1177" i="21"/>
  <c r="L1177" i="21"/>
  <c r="J1176" i="21"/>
  <c r="Q1176" i="21"/>
  <c r="O1176" i="21"/>
  <c r="M1176" i="21"/>
  <c r="L1176" i="21"/>
  <c r="J1175" i="21"/>
  <c r="O1175" i="21"/>
  <c r="L1175" i="21"/>
  <c r="J1173" i="21"/>
  <c r="Q1173" i="21"/>
  <c r="O1173" i="21"/>
  <c r="M1173" i="21"/>
  <c r="L1173" i="21"/>
  <c r="J1172" i="21"/>
  <c r="L1172" i="21"/>
  <c r="J1171" i="21"/>
  <c r="Q1171" i="21"/>
  <c r="O1171" i="21"/>
  <c r="L1171" i="21"/>
  <c r="J1170" i="21"/>
  <c r="L1170" i="21"/>
  <c r="J1169" i="21"/>
  <c r="O1169" i="21"/>
  <c r="Q1169" i="21"/>
  <c r="M1169" i="21"/>
  <c r="L1169" i="21"/>
  <c r="J1168" i="21"/>
  <c r="O1168" i="21"/>
  <c r="L1168" i="21"/>
  <c r="J1167" i="21"/>
  <c r="O1167" i="21"/>
  <c r="Q1167" i="21"/>
  <c r="L1167" i="21"/>
  <c r="J1166" i="21"/>
  <c r="L1166" i="21"/>
  <c r="J1165" i="21"/>
  <c r="M1165" i="21"/>
  <c r="Q1165" i="21"/>
  <c r="O1165" i="21"/>
  <c r="L1165" i="21"/>
  <c r="J1164" i="21"/>
  <c r="O1164" i="21"/>
  <c r="L1164" i="21"/>
  <c r="J1163" i="21"/>
  <c r="M1163" i="21"/>
  <c r="L1163" i="21"/>
  <c r="J1162" i="21"/>
  <c r="Q1162" i="21"/>
  <c r="L1162" i="21"/>
  <c r="J1161" i="21"/>
  <c r="Q1161" i="21"/>
  <c r="O1161" i="21"/>
  <c r="M1161" i="21"/>
  <c r="L1161" i="21"/>
  <c r="J1160" i="21"/>
  <c r="L1160" i="21"/>
  <c r="J1159" i="21"/>
  <c r="Q1159" i="21"/>
  <c r="O1159" i="21"/>
  <c r="M1159" i="21"/>
  <c r="L1159" i="21"/>
  <c r="J1158" i="21"/>
  <c r="O1158" i="21"/>
  <c r="L1158" i="21"/>
  <c r="J1157" i="21"/>
  <c r="Q1157" i="21"/>
  <c r="L1157" i="21"/>
  <c r="J1156" i="21"/>
  <c r="O1156" i="21"/>
  <c r="L1156" i="21"/>
  <c r="J1155" i="21"/>
  <c r="Q1155" i="21"/>
  <c r="O1155" i="21"/>
  <c r="L1155" i="21"/>
  <c r="J1154" i="21"/>
  <c r="L1154" i="21"/>
  <c r="J1153" i="21"/>
  <c r="O1153" i="21"/>
  <c r="Q1153" i="21"/>
  <c r="M1153" i="21"/>
  <c r="L1153" i="21"/>
  <c r="J1152" i="21"/>
  <c r="O1152" i="21"/>
  <c r="L1152" i="21"/>
  <c r="J1151" i="21"/>
  <c r="O1151" i="21"/>
  <c r="Q1151" i="21"/>
  <c r="L1151" i="21"/>
  <c r="J1150" i="21"/>
  <c r="L1150" i="21"/>
  <c r="J1149" i="21"/>
  <c r="M1149" i="21"/>
  <c r="Q1149" i="21"/>
  <c r="O1149" i="21"/>
  <c r="L1149" i="21"/>
  <c r="J1148" i="21"/>
  <c r="L1148" i="21"/>
  <c r="J1147" i="21"/>
  <c r="Q1147" i="21"/>
  <c r="O1147" i="21"/>
  <c r="M1147" i="21"/>
  <c r="L1147" i="21"/>
  <c r="J1146" i="21"/>
  <c r="O1146" i="21"/>
  <c r="L1146" i="21"/>
  <c r="J1145" i="21"/>
  <c r="Q1145" i="21"/>
  <c r="O1145" i="21"/>
  <c r="M1145" i="21"/>
  <c r="L1145" i="21"/>
  <c r="J1144" i="21"/>
  <c r="O1144" i="21"/>
  <c r="L1144" i="21"/>
  <c r="J1143" i="21"/>
  <c r="Q1143" i="21"/>
  <c r="O1143" i="21"/>
  <c r="M1143" i="21"/>
  <c r="L1143" i="21"/>
  <c r="J1142" i="21"/>
  <c r="Q1142" i="21"/>
  <c r="L1142" i="21"/>
  <c r="J1141" i="21"/>
  <c r="Q1141" i="21"/>
  <c r="M1141" i="21"/>
  <c r="L1141" i="21"/>
  <c r="J1140" i="21"/>
  <c r="L1140" i="21"/>
  <c r="J1139" i="21"/>
  <c r="O1139" i="21"/>
  <c r="L1139" i="21"/>
  <c r="J1138" i="21"/>
  <c r="O1138" i="21"/>
  <c r="L1138" i="21"/>
  <c r="J1137" i="21"/>
  <c r="O1137" i="21"/>
  <c r="M1137" i="21"/>
  <c r="L1137" i="21"/>
  <c r="J1136" i="21"/>
  <c r="Q1136" i="21"/>
  <c r="L1136" i="21"/>
  <c r="J1135" i="21"/>
  <c r="M1135" i="21"/>
  <c r="L1135" i="21"/>
  <c r="J1134" i="21"/>
  <c r="Q1134" i="21"/>
  <c r="L1134" i="21"/>
  <c r="J1133" i="21"/>
  <c r="Q1133" i="21"/>
  <c r="O1133" i="21"/>
  <c r="M1133" i="21"/>
  <c r="L1133" i="21"/>
  <c r="J1132" i="21"/>
  <c r="O1132" i="21"/>
  <c r="L1132" i="21"/>
  <c r="J1131" i="21"/>
  <c r="Q1131" i="21"/>
  <c r="O1131" i="21"/>
  <c r="M1131" i="21"/>
  <c r="L1131" i="21"/>
  <c r="J1130" i="21"/>
  <c r="L1130" i="21"/>
  <c r="J1129" i="21"/>
  <c r="Q1129" i="21"/>
  <c r="O1129" i="21"/>
  <c r="M1129" i="21"/>
  <c r="L1129" i="21"/>
  <c r="J1128" i="21"/>
  <c r="L1128" i="21"/>
  <c r="J1127" i="21"/>
  <c r="O1127" i="21"/>
  <c r="Q1127" i="21"/>
  <c r="L1127" i="21"/>
  <c r="J1126" i="21"/>
  <c r="O1126" i="21"/>
  <c r="L1126" i="21"/>
  <c r="J1125" i="21"/>
  <c r="O1125" i="21"/>
  <c r="Q1125" i="21"/>
  <c r="M1125" i="21"/>
  <c r="L1125" i="21"/>
  <c r="J1124" i="21"/>
  <c r="O1124" i="21"/>
  <c r="L1124" i="21"/>
  <c r="J1123" i="21"/>
  <c r="O1123" i="21"/>
  <c r="Q1123" i="21"/>
  <c r="L1123" i="21"/>
  <c r="J1122" i="21"/>
  <c r="L1122" i="21"/>
  <c r="J1121" i="21"/>
  <c r="M1121" i="21"/>
  <c r="Q1121" i="21"/>
  <c r="O1121" i="21"/>
  <c r="L1121" i="21"/>
  <c r="J1120" i="21"/>
  <c r="O1120" i="21"/>
  <c r="L1120" i="21"/>
  <c r="J1119" i="21"/>
  <c r="M1119" i="21"/>
  <c r="L1119" i="21"/>
  <c r="J1118" i="21"/>
  <c r="Q1118" i="21"/>
  <c r="L1118" i="21"/>
  <c r="J1117" i="21"/>
  <c r="Q1117" i="21"/>
  <c r="O1117" i="21"/>
  <c r="M1117" i="21"/>
  <c r="L1117" i="21"/>
  <c r="J1116" i="21"/>
  <c r="O1116" i="21"/>
  <c r="L1116" i="21"/>
  <c r="J1115" i="21"/>
  <c r="Q1115" i="21"/>
  <c r="O1115" i="21"/>
  <c r="M1115" i="21"/>
  <c r="L1115" i="21"/>
  <c r="J1114" i="21"/>
  <c r="L1114" i="21"/>
  <c r="J1113" i="21"/>
  <c r="Q1113" i="21"/>
  <c r="O1113" i="21"/>
  <c r="M1113" i="21"/>
  <c r="L1113" i="21"/>
  <c r="J1112" i="21"/>
  <c r="O1112" i="21"/>
  <c r="L1112" i="21"/>
  <c r="J1111" i="21"/>
  <c r="Q1111" i="21"/>
  <c r="L1111" i="21"/>
  <c r="J1110" i="21"/>
  <c r="O1110" i="21"/>
  <c r="L1110" i="21"/>
  <c r="J1109" i="21"/>
  <c r="Q1109" i="21"/>
  <c r="O1109" i="21"/>
  <c r="L1109" i="21"/>
  <c r="J1108" i="21"/>
  <c r="L1108" i="21"/>
  <c r="J1107" i="21"/>
  <c r="O1107" i="21"/>
  <c r="Q1107" i="21"/>
  <c r="M1107" i="21"/>
  <c r="L1107" i="21"/>
  <c r="J1106" i="21"/>
  <c r="O1106" i="21"/>
  <c r="L1106" i="21"/>
  <c r="J1105" i="21"/>
  <c r="O1105" i="21"/>
  <c r="Q1105" i="21"/>
  <c r="L1105" i="21"/>
  <c r="J1104" i="21"/>
  <c r="L1104" i="21"/>
  <c r="J1103" i="21"/>
  <c r="M1103" i="21"/>
  <c r="Q1103" i="21"/>
  <c r="O1103" i="21"/>
  <c r="L1103" i="21"/>
  <c r="J1102" i="21"/>
  <c r="O1102" i="21"/>
  <c r="L1102" i="21"/>
  <c r="J1100" i="21"/>
  <c r="M1100" i="21"/>
  <c r="L1100" i="21"/>
  <c r="J1099" i="21"/>
  <c r="O1099" i="21"/>
  <c r="L1099" i="21"/>
  <c r="J1098" i="21"/>
  <c r="M1098" i="21"/>
  <c r="Q1098" i="21"/>
  <c r="L1098" i="21"/>
  <c r="J1097" i="21"/>
  <c r="L1097" i="21"/>
  <c r="J1096" i="21"/>
  <c r="Q1096" i="21"/>
  <c r="O1096" i="21"/>
  <c r="M1096" i="21"/>
  <c r="L1096" i="21"/>
  <c r="J1095" i="21"/>
  <c r="O1095" i="21"/>
  <c r="L1095" i="21"/>
  <c r="J1094" i="21"/>
  <c r="Q1094" i="21"/>
  <c r="O1094" i="21"/>
  <c r="M1094" i="21"/>
  <c r="L1094" i="21"/>
  <c r="J1093" i="21"/>
  <c r="Q1093" i="21"/>
  <c r="L1093" i="21"/>
  <c r="J1092" i="21"/>
  <c r="Q1092" i="21"/>
  <c r="L1092" i="21"/>
  <c r="J1091" i="21"/>
  <c r="O1091" i="21"/>
  <c r="L1091" i="21"/>
  <c r="J1090" i="21"/>
  <c r="Q1090" i="21"/>
  <c r="O1090" i="21"/>
  <c r="L1090" i="21"/>
  <c r="J1089" i="21"/>
  <c r="L1089" i="21"/>
  <c r="J1088" i="21"/>
  <c r="O1088" i="21"/>
  <c r="Q1088" i="21"/>
  <c r="M1088" i="21"/>
  <c r="L1088" i="21"/>
  <c r="J1087" i="21"/>
  <c r="O1087" i="21"/>
  <c r="L1087" i="21"/>
  <c r="J1086" i="21"/>
  <c r="O1086" i="21"/>
  <c r="Q1086" i="21"/>
  <c r="L1086" i="21"/>
  <c r="J1085" i="21"/>
  <c r="L1085" i="21"/>
  <c r="J1084" i="21"/>
  <c r="M1084" i="21"/>
  <c r="Q1084" i="21"/>
  <c r="O1084" i="21"/>
  <c r="L1084" i="21"/>
  <c r="J1083" i="21"/>
  <c r="L1083" i="21"/>
  <c r="J1082" i="21"/>
  <c r="Q1082" i="21"/>
  <c r="O1082" i="21"/>
  <c r="M1082" i="21"/>
  <c r="L1082" i="21"/>
  <c r="J1081" i="21"/>
  <c r="O1081" i="21"/>
  <c r="L1081" i="21"/>
  <c r="J1080" i="21"/>
  <c r="Q1080" i="21"/>
  <c r="O1080" i="21"/>
  <c r="M1080" i="21"/>
  <c r="L1080" i="21"/>
  <c r="J1079" i="21"/>
  <c r="O1079" i="21"/>
  <c r="L1079" i="21"/>
  <c r="J1078" i="21"/>
  <c r="Q1078" i="21"/>
  <c r="O1078" i="21"/>
  <c r="M1078" i="21"/>
  <c r="L1078" i="21"/>
  <c r="J1077" i="21"/>
  <c r="Q1077" i="21"/>
  <c r="L1077" i="21"/>
  <c r="J1076" i="21"/>
  <c r="Q1076" i="21"/>
  <c r="M1076" i="21"/>
  <c r="L1076" i="21"/>
  <c r="J1075" i="21"/>
  <c r="L1075" i="21"/>
  <c r="J1074" i="21"/>
  <c r="O1074" i="21"/>
  <c r="L1074" i="21"/>
  <c r="J1073" i="21"/>
  <c r="O1073" i="21"/>
  <c r="L1073" i="21"/>
  <c r="J1072" i="21"/>
  <c r="O1072" i="21"/>
  <c r="M1072" i="21"/>
  <c r="L1072" i="21"/>
  <c r="J1071" i="21"/>
  <c r="Q1071" i="21"/>
  <c r="L1071" i="21"/>
  <c r="J1070" i="21"/>
  <c r="M1070" i="21"/>
  <c r="L1070" i="21"/>
  <c r="J1067" i="21"/>
  <c r="O1067" i="21"/>
  <c r="L1067" i="21"/>
  <c r="J1066" i="21"/>
  <c r="M1066" i="21"/>
  <c r="Q1066" i="21"/>
  <c r="L1066" i="21"/>
  <c r="J1065" i="21"/>
  <c r="O1065" i="21"/>
  <c r="L1065" i="21"/>
  <c r="J1064" i="21"/>
  <c r="M1064" i="21"/>
  <c r="O1064" i="21"/>
  <c r="L1064" i="21"/>
  <c r="J1063" i="21"/>
  <c r="Q1063" i="21"/>
  <c r="L1063" i="21"/>
  <c r="J1062" i="21"/>
  <c r="Q1062" i="21"/>
  <c r="O1062" i="21"/>
  <c r="M1062" i="21"/>
  <c r="L1062" i="21"/>
  <c r="J1061" i="21"/>
  <c r="L1061" i="21"/>
  <c r="J1060" i="21"/>
  <c r="Q1060" i="21"/>
  <c r="O1060" i="21"/>
  <c r="L1060" i="21"/>
  <c r="J1059" i="21"/>
  <c r="L1059" i="21"/>
  <c r="J1058" i="21"/>
  <c r="O1058" i="21"/>
  <c r="Q1058" i="21"/>
  <c r="M1058" i="21"/>
  <c r="L1058" i="21"/>
  <c r="J1057" i="21"/>
  <c r="O1057" i="21"/>
  <c r="L1057" i="21"/>
  <c r="J1056" i="21"/>
  <c r="O1056" i="21"/>
  <c r="Q1056" i="21"/>
  <c r="L1056" i="21"/>
  <c r="J1055" i="21"/>
  <c r="L1055" i="21"/>
  <c r="J1054" i="21"/>
  <c r="M1054" i="21"/>
  <c r="Q1054" i="21"/>
  <c r="O1054" i="21"/>
  <c r="L1054" i="21"/>
  <c r="J1053" i="21"/>
  <c r="O1053" i="21"/>
  <c r="L1053" i="21"/>
  <c r="J1052" i="21"/>
  <c r="M1052" i="21"/>
  <c r="L1052" i="21"/>
  <c r="J1045" i="21"/>
  <c r="Q1045" i="21"/>
  <c r="L1045" i="21"/>
  <c r="J1044" i="21"/>
  <c r="Q1044" i="21"/>
  <c r="O1044" i="21"/>
  <c r="M1044" i="21"/>
  <c r="L1044" i="21"/>
  <c r="J1043" i="21"/>
  <c r="L1043" i="21"/>
  <c r="J1042" i="21"/>
  <c r="Q1042" i="21"/>
  <c r="O1042" i="21"/>
  <c r="M1042" i="21"/>
  <c r="L1042" i="21"/>
  <c r="J1041" i="21"/>
  <c r="O1041" i="21"/>
  <c r="L1041" i="21"/>
  <c r="J1040" i="21"/>
  <c r="Q1040" i="21"/>
  <c r="L1040" i="21"/>
  <c r="J1039" i="21"/>
  <c r="L1039" i="21"/>
  <c r="J1038" i="21"/>
  <c r="O1038" i="21"/>
  <c r="M1038" i="21"/>
  <c r="L1038" i="21"/>
  <c r="J1037" i="21"/>
  <c r="O1037" i="21"/>
  <c r="L1037" i="21"/>
  <c r="J1036" i="21"/>
  <c r="O1036" i="21"/>
  <c r="L1036" i="21"/>
  <c r="J1035" i="21"/>
  <c r="O1035" i="21"/>
  <c r="L1035" i="21"/>
  <c r="J1033" i="21"/>
  <c r="M1033" i="21"/>
  <c r="O1033" i="21"/>
  <c r="L1033" i="21"/>
  <c r="J1032" i="21"/>
  <c r="O1032" i="21"/>
  <c r="L1032" i="21"/>
  <c r="J1031" i="21"/>
  <c r="M1031" i="21"/>
  <c r="Q1031" i="21"/>
  <c r="L1031" i="21"/>
  <c r="J1030" i="21"/>
  <c r="L1030" i="21"/>
  <c r="J1029" i="21"/>
  <c r="Q1029" i="21"/>
  <c r="O1029" i="21"/>
  <c r="M1029" i="21"/>
  <c r="L1029" i="21"/>
  <c r="J1027" i="21"/>
  <c r="O1027" i="21"/>
  <c r="L1027" i="21"/>
  <c r="J1026" i="21"/>
  <c r="Q1026" i="21"/>
  <c r="O1026" i="21"/>
  <c r="M1026" i="21"/>
  <c r="L1026" i="21"/>
  <c r="J1025" i="21"/>
  <c r="Q1025" i="21"/>
  <c r="L1025" i="21"/>
  <c r="J1023" i="21"/>
  <c r="Q1023" i="21"/>
  <c r="M1023" i="21"/>
  <c r="L1023" i="21"/>
  <c r="J1022" i="21"/>
  <c r="O1022" i="21"/>
  <c r="L1022" i="21"/>
  <c r="J1021" i="21"/>
  <c r="Q1021" i="21"/>
  <c r="O1021" i="21"/>
  <c r="L1021" i="21"/>
  <c r="J1020" i="21"/>
  <c r="L1020" i="21"/>
  <c r="J1019" i="21"/>
  <c r="O1019" i="21"/>
  <c r="Q1019" i="21"/>
  <c r="M1019" i="21"/>
  <c r="L1019" i="21"/>
  <c r="J1018" i="21"/>
  <c r="O1018" i="21"/>
  <c r="L1018" i="21"/>
  <c r="J1017" i="21"/>
  <c r="O1017" i="21"/>
  <c r="Q1017" i="21"/>
  <c r="L1017" i="21"/>
  <c r="J1016" i="21"/>
  <c r="L1016" i="21"/>
  <c r="J1015" i="21"/>
  <c r="M1015" i="21"/>
  <c r="Q1015" i="21"/>
  <c r="O1015" i="21"/>
  <c r="L1015" i="21"/>
  <c r="J1014" i="21"/>
  <c r="O1014" i="21"/>
  <c r="L1014" i="21"/>
  <c r="J1013" i="21"/>
  <c r="M1013" i="21"/>
  <c r="O1013" i="21"/>
  <c r="L1013" i="21"/>
  <c r="J1012" i="21"/>
  <c r="Q1012" i="21"/>
  <c r="L1012" i="21"/>
  <c r="J1011" i="21"/>
  <c r="Q1011" i="21"/>
  <c r="O1011" i="21"/>
  <c r="M1011" i="21"/>
  <c r="L1011" i="21"/>
  <c r="J1010" i="21"/>
  <c r="O1010" i="21"/>
  <c r="L1010" i="21"/>
  <c r="J1009" i="21"/>
  <c r="Q1009" i="21"/>
  <c r="O1009" i="21"/>
  <c r="M1009" i="21"/>
  <c r="L1009" i="21"/>
  <c r="J1008" i="21"/>
  <c r="L1008" i="21"/>
  <c r="J1007" i="21"/>
  <c r="Q1007" i="21"/>
  <c r="O1007" i="21"/>
  <c r="M1007" i="21"/>
  <c r="L1007" i="21"/>
  <c r="J1006" i="21"/>
  <c r="O1006" i="21"/>
  <c r="L1006" i="21"/>
  <c r="J1005" i="21"/>
  <c r="Q1005" i="21"/>
  <c r="M1005" i="21"/>
  <c r="L1005" i="21"/>
  <c r="J1004" i="21"/>
  <c r="L1004" i="21"/>
  <c r="J1003" i="21"/>
  <c r="O1003" i="21"/>
  <c r="L1003" i="21"/>
  <c r="J1002" i="21"/>
  <c r="O1002" i="21"/>
  <c r="L1002" i="21"/>
  <c r="J1001" i="21"/>
  <c r="O1001" i="21"/>
  <c r="M1001" i="21"/>
  <c r="L1001" i="21"/>
  <c r="J1000" i="21"/>
  <c r="Q1000" i="21"/>
  <c r="L1000" i="21"/>
  <c r="J999" i="21"/>
  <c r="M999" i="21"/>
  <c r="L999" i="21"/>
  <c r="J998" i="21"/>
  <c r="O998" i="21"/>
  <c r="L998" i="21"/>
  <c r="J997" i="21"/>
  <c r="M997" i="21"/>
  <c r="Q997" i="21"/>
  <c r="O997" i="21"/>
  <c r="L997" i="21"/>
  <c r="J996" i="21"/>
  <c r="L996" i="21"/>
  <c r="J995" i="21"/>
  <c r="Q995" i="21"/>
  <c r="O995" i="21"/>
  <c r="M995" i="21"/>
  <c r="L995" i="21"/>
  <c r="J994" i="21"/>
  <c r="Q994" i="21"/>
  <c r="L994" i="21"/>
  <c r="J993" i="21"/>
  <c r="Q993" i="21"/>
  <c r="O993" i="21"/>
  <c r="M993" i="21"/>
  <c r="L993" i="21"/>
  <c r="J992" i="21"/>
  <c r="Q992" i="21"/>
  <c r="L992" i="21"/>
  <c r="J991" i="21"/>
  <c r="Q991" i="21"/>
  <c r="L991" i="21"/>
  <c r="J990" i="21"/>
  <c r="L990" i="21"/>
  <c r="J989" i="21"/>
  <c r="O989" i="21"/>
  <c r="M989" i="21"/>
  <c r="L989" i="21"/>
  <c r="J988" i="21"/>
  <c r="O988" i="21"/>
  <c r="L988" i="21"/>
  <c r="J987" i="21"/>
  <c r="O987" i="21"/>
  <c r="L987" i="21"/>
  <c r="J986" i="21"/>
  <c r="O986" i="21"/>
  <c r="L986" i="21"/>
  <c r="J985" i="21"/>
  <c r="M985" i="21"/>
  <c r="O985" i="21"/>
  <c r="L985" i="21"/>
  <c r="J984" i="21"/>
  <c r="Q984" i="21"/>
  <c r="L984" i="21"/>
  <c r="J983" i="21"/>
  <c r="M983" i="21"/>
  <c r="Q983" i="21"/>
  <c r="O983" i="21"/>
  <c r="L983" i="21"/>
  <c r="J982" i="21"/>
  <c r="L982" i="21"/>
  <c r="J981" i="21"/>
  <c r="Q981" i="21"/>
  <c r="O981" i="21"/>
  <c r="M981" i="21"/>
  <c r="L981" i="21"/>
  <c r="J980" i="21"/>
  <c r="O980" i="21"/>
  <c r="L980" i="21"/>
  <c r="J979" i="21"/>
  <c r="Q979" i="21"/>
  <c r="O979" i="21"/>
  <c r="M979" i="21"/>
  <c r="L979" i="21"/>
  <c r="J978" i="21"/>
  <c r="Q978" i="21"/>
  <c r="L978" i="21"/>
  <c r="J977" i="21"/>
  <c r="Q977" i="21"/>
  <c r="M977" i="21"/>
  <c r="L977" i="21"/>
  <c r="J976" i="21"/>
  <c r="L976" i="21"/>
  <c r="J975" i="21"/>
  <c r="O975" i="21"/>
  <c r="L975" i="21"/>
  <c r="J974" i="21"/>
  <c r="O974" i="21"/>
  <c r="L974" i="21"/>
  <c r="J973" i="21"/>
  <c r="O973" i="21"/>
  <c r="M973" i="21"/>
  <c r="L973" i="21"/>
  <c r="J972" i="21"/>
  <c r="O972" i="21"/>
  <c r="L972" i="21"/>
  <c r="J971" i="21"/>
  <c r="O971" i="21"/>
  <c r="L971" i="21"/>
  <c r="J970" i="21"/>
  <c r="O970" i="21"/>
  <c r="L970" i="21"/>
  <c r="J969" i="21"/>
  <c r="M969" i="21"/>
  <c r="O969" i="21"/>
  <c r="L969" i="21"/>
  <c r="J968" i="21"/>
  <c r="Q968" i="21"/>
  <c r="L968" i="21"/>
  <c r="J967" i="21"/>
  <c r="Q967" i="21"/>
  <c r="O967" i="21"/>
  <c r="M967" i="21"/>
  <c r="L967" i="21"/>
  <c r="J966" i="21"/>
  <c r="O966" i="21"/>
  <c r="L966" i="21"/>
  <c r="J965" i="21"/>
  <c r="Q965" i="21"/>
  <c r="O965" i="21"/>
  <c r="M965" i="21"/>
  <c r="L965" i="21"/>
  <c r="J964" i="21"/>
  <c r="L964" i="21"/>
  <c r="J963" i="21"/>
  <c r="Q963" i="21"/>
  <c r="O963" i="21"/>
  <c r="M963" i="21"/>
  <c r="L963" i="21"/>
  <c r="J962" i="21"/>
  <c r="O962" i="21"/>
  <c r="L962" i="21"/>
  <c r="J961" i="21"/>
  <c r="Q961" i="21"/>
  <c r="M961" i="21"/>
  <c r="L961" i="21"/>
  <c r="J960" i="21"/>
  <c r="L960" i="21"/>
  <c r="J959" i="21"/>
  <c r="O959" i="21"/>
  <c r="L959" i="21"/>
  <c r="J958" i="21"/>
  <c r="O958" i="21"/>
  <c r="L958" i="21"/>
  <c r="J957" i="21"/>
  <c r="O957" i="21"/>
  <c r="M957" i="21"/>
  <c r="L957" i="21"/>
  <c r="J956" i="21"/>
  <c r="Q956" i="21"/>
  <c r="L956" i="21"/>
  <c r="J955" i="21"/>
  <c r="M955" i="21"/>
  <c r="L955" i="21"/>
  <c r="J954" i="21"/>
  <c r="O954" i="21"/>
  <c r="L954" i="21"/>
  <c r="J953" i="21"/>
  <c r="M953" i="21"/>
  <c r="Q953" i="21"/>
  <c r="L953" i="21"/>
  <c r="J952" i="21"/>
  <c r="O952" i="21"/>
  <c r="L952" i="21"/>
  <c r="J950" i="21"/>
  <c r="M950" i="21"/>
  <c r="O950" i="21"/>
  <c r="L950" i="21"/>
  <c r="J949" i="21"/>
  <c r="Q949" i="21"/>
  <c r="L949" i="21"/>
  <c r="J948" i="21"/>
  <c r="Q948" i="21"/>
  <c r="O948" i="21"/>
  <c r="M948" i="21"/>
  <c r="L948" i="21"/>
  <c r="J947" i="21"/>
  <c r="O947" i="21"/>
  <c r="L947" i="21"/>
  <c r="J946" i="21"/>
  <c r="Q946" i="21"/>
  <c r="O946" i="21"/>
  <c r="M946" i="21"/>
  <c r="L946" i="21"/>
  <c r="J945" i="21"/>
  <c r="L945" i="21"/>
  <c r="J944" i="21"/>
  <c r="Q944" i="21"/>
  <c r="O944" i="21"/>
  <c r="L944" i="21"/>
  <c r="J943" i="21"/>
  <c r="O943" i="21"/>
  <c r="L943" i="21"/>
  <c r="J942" i="21"/>
  <c r="Q942" i="21"/>
  <c r="M942" i="21"/>
  <c r="L942" i="21"/>
  <c r="J941" i="21"/>
  <c r="L941" i="21"/>
  <c r="J940" i="21"/>
  <c r="O940" i="21"/>
  <c r="L940" i="21"/>
  <c r="J939" i="21"/>
  <c r="O939" i="21"/>
  <c r="L939" i="21"/>
  <c r="J938" i="21"/>
  <c r="M938" i="21"/>
  <c r="O938" i="21"/>
  <c r="L938" i="21"/>
  <c r="J937" i="21"/>
  <c r="O937" i="21"/>
  <c r="L937" i="21"/>
  <c r="J936" i="21"/>
  <c r="M936" i="21"/>
  <c r="Q936" i="21"/>
  <c r="O936" i="21"/>
  <c r="L936" i="21"/>
  <c r="J935" i="21"/>
  <c r="L935" i="21"/>
  <c r="J934" i="21"/>
  <c r="Q934" i="21"/>
  <c r="O934" i="21"/>
  <c r="M934" i="21"/>
  <c r="L934" i="21"/>
  <c r="J933" i="21"/>
  <c r="O933" i="21"/>
  <c r="L933" i="21"/>
  <c r="J932" i="21"/>
  <c r="Q932" i="21"/>
  <c r="O932" i="21"/>
  <c r="M932" i="21"/>
  <c r="L932" i="21"/>
  <c r="J931" i="21"/>
  <c r="O931" i="21"/>
  <c r="L931" i="21"/>
  <c r="J930" i="21"/>
  <c r="Q930" i="21"/>
  <c r="O930" i="21"/>
  <c r="M930" i="21"/>
  <c r="L930" i="21"/>
  <c r="J929" i="21"/>
  <c r="Q929" i="21"/>
  <c r="L929" i="21"/>
  <c r="J928" i="21"/>
  <c r="Q928" i="21"/>
  <c r="M928" i="21"/>
  <c r="L928" i="21"/>
  <c r="J927" i="21"/>
  <c r="O927" i="21"/>
  <c r="L927" i="21"/>
  <c r="J926" i="21"/>
  <c r="Q926" i="21"/>
  <c r="O926" i="21"/>
  <c r="L926" i="21"/>
  <c r="J925" i="21"/>
  <c r="L925" i="21"/>
  <c r="J924" i="21"/>
  <c r="O924" i="21"/>
  <c r="Q924" i="21"/>
  <c r="M924" i="21"/>
  <c r="L924" i="21"/>
  <c r="J923" i="21"/>
  <c r="O923" i="21"/>
  <c r="L923" i="21"/>
  <c r="J922" i="21"/>
  <c r="O922" i="21"/>
  <c r="Q922" i="21"/>
  <c r="L922" i="21"/>
  <c r="J921" i="21"/>
  <c r="L921" i="21"/>
  <c r="J920" i="21"/>
  <c r="M920" i="21"/>
  <c r="Q920" i="21"/>
  <c r="O920" i="21"/>
  <c r="L920" i="21"/>
  <c r="J917" i="21"/>
  <c r="O917" i="21"/>
  <c r="L917" i="21"/>
  <c r="J916" i="21"/>
  <c r="M916" i="21"/>
  <c r="O916" i="21"/>
  <c r="L916" i="21"/>
  <c r="J915" i="21"/>
  <c r="Q915" i="21"/>
  <c r="L915" i="21"/>
  <c r="J914" i="21"/>
  <c r="Q914" i="21"/>
  <c r="O914" i="21"/>
  <c r="M914" i="21"/>
  <c r="L914" i="21"/>
  <c r="J913" i="21"/>
  <c r="O913" i="21"/>
  <c r="L913" i="21"/>
  <c r="J912" i="21"/>
  <c r="Q912" i="21"/>
  <c r="O912" i="21"/>
  <c r="M912" i="21"/>
  <c r="L912" i="21"/>
  <c r="J911" i="21"/>
  <c r="L911" i="21"/>
  <c r="J910" i="21"/>
  <c r="Q910" i="21"/>
  <c r="O910" i="21"/>
  <c r="M910" i="21"/>
  <c r="L910" i="21"/>
  <c r="J909" i="21"/>
  <c r="L909" i="21"/>
  <c r="J908" i="21"/>
  <c r="O908" i="21"/>
  <c r="Q908" i="21"/>
  <c r="L908" i="21"/>
  <c r="J907" i="21"/>
  <c r="O907" i="21"/>
  <c r="L907" i="21"/>
  <c r="J906" i="21"/>
  <c r="O906" i="21"/>
  <c r="Q906" i="21"/>
  <c r="M906" i="21"/>
  <c r="L906" i="21"/>
  <c r="J905" i="21"/>
  <c r="L905" i="21"/>
  <c r="J904" i="21"/>
  <c r="M904" i="21"/>
  <c r="Q904" i="21"/>
  <c r="L904" i="21"/>
  <c r="J903" i="21"/>
  <c r="O903" i="21"/>
  <c r="L903" i="21"/>
  <c r="J902" i="21"/>
  <c r="M902" i="21"/>
  <c r="L902" i="21"/>
  <c r="J895" i="21"/>
  <c r="Q895" i="21"/>
  <c r="L895" i="21"/>
  <c r="J894" i="21"/>
  <c r="Q894" i="21"/>
  <c r="O894" i="21"/>
  <c r="M894" i="21"/>
  <c r="L894" i="21"/>
  <c r="J893" i="21"/>
  <c r="O893" i="21"/>
  <c r="L893" i="21"/>
  <c r="J892" i="21"/>
  <c r="Q892" i="21"/>
  <c r="O892" i="21"/>
  <c r="M892" i="21"/>
  <c r="L892" i="21"/>
  <c r="J891" i="21"/>
  <c r="L891" i="21"/>
  <c r="J890" i="21"/>
  <c r="Q890" i="21"/>
  <c r="O890" i="21"/>
  <c r="L890" i="21"/>
  <c r="J889" i="21"/>
  <c r="O889" i="21"/>
  <c r="L889" i="21"/>
  <c r="J888" i="21"/>
  <c r="Q888" i="21"/>
  <c r="L888" i="21"/>
  <c r="J887" i="21"/>
  <c r="O887" i="21"/>
  <c r="L887" i="21"/>
  <c r="J886" i="21"/>
  <c r="Q886" i="21"/>
  <c r="O886" i="21"/>
  <c r="M886" i="21"/>
  <c r="L886" i="21"/>
  <c r="J885" i="21"/>
  <c r="L885" i="21"/>
  <c r="J883" i="21"/>
  <c r="O883" i="21"/>
  <c r="Q883" i="21"/>
  <c r="L883" i="21"/>
  <c r="J882" i="21"/>
  <c r="L882" i="21"/>
  <c r="J881" i="21"/>
  <c r="M881" i="21"/>
  <c r="Q881" i="21"/>
  <c r="O881" i="21"/>
  <c r="L881" i="21"/>
  <c r="J880" i="21"/>
  <c r="O880" i="21"/>
  <c r="L880" i="21"/>
  <c r="J879" i="21"/>
  <c r="M879" i="21"/>
  <c r="O879" i="21"/>
  <c r="L879" i="21"/>
  <c r="J877" i="21"/>
  <c r="Q877" i="21"/>
  <c r="L877" i="21"/>
  <c r="J876" i="21"/>
  <c r="Q876" i="21"/>
  <c r="O876" i="21"/>
  <c r="M876" i="21"/>
  <c r="L876" i="21"/>
  <c r="J875" i="21"/>
  <c r="O875" i="21"/>
  <c r="L875" i="21"/>
  <c r="J873" i="21"/>
  <c r="Q873" i="21"/>
  <c r="O873" i="21"/>
  <c r="M873" i="21"/>
  <c r="L873" i="21"/>
  <c r="J872" i="21"/>
  <c r="L872" i="21"/>
  <c r="J871" i="21"/>
  <c r="Q871" i="21"/>
  <c r="O871" i="21"/>
  <c r="M871" i="21"/>
  <c r="L871" i="21"/>
  <c r="J870" i="21"/>
  <c r="O870" i="21"/>
  <c r="L870" i="21"/>
  <c r="J869" i="21"/>
  <c r="Q869" i="21"/>
  <c r="M869" i="21"/>
  <c r="L869" i="21"/>
  <c r="J868" i="21"/>
  <c r="O868" i="21"/>
  <c r="L868" i="21"/>
  <c r="J867" i="21"/>
  <c r="Q867" i="21"/>
  <c r="O867" i="21"/>
  <c r="L867" i="21"/>
  <c r="J866" i="21"/>
  <c r="L866" i="21"/>
  <c r="J865" i="21"/>
  <c r="O865" i="21"/>
  <c r="Q865" i="21"/>
  <c r="M865" i="21"/>
  <c r="L865" i="21"/>
  <c r="J864" i="21"/>
  <c r="O864" i="21"/>
  <c r="L864" i="21"/>
  <c r="J863" i="21"/>
  <c r="O863" i="21"/>
  <c r="Q863" i="21"/>
  <c r="L863" i="21"/>
  <c r="J862" i="21"/>
  <c r="L862" i="21"/>
  <c r="J861" i="21"/>
  <c r="M861" i="21"/>
  <c r="Q861" i="21"/>
  <c r="O861" i="21"/>
  <c r="L861" i="21"/>
  <c r="J860" i="21"/>
  <c r="O860" i="21"/>
  <c r="L860" i="21"/>
  <c r="J859" i="21"/>
  <c r="M859" i="21"/>
  <c r="O859" i="21"/>
  <c r="L859" i="21"/>
  <c r="J858" i="21"/>
  <c r="Q858" i="21"/>
  <c r="L858" i="21"/>
  <c r="J857" i="21"/>
  <c r="Q857" i="21"/>
  <c r="O857" i="21"/>
  <c r="M857" i="21"/>
  <c r="L857" i="21"/>
  <c r="J856" i="21"/>
  <c r="O856" i="21"/>
  <c r="L856" i="21"/>
  <c r="J855" i="21"/>
  <c r="Q855" i="21"/>
  <c r="O855" i="21"/>
  <c r="M855" i="21"/>
  <c r="L855" i="21"/>
  <c r="J854" i="21"/>
  <c r="L854" i="21"/>
  <c r="J853" i="21"/>
  <c r="Q853" i="21"/>
  <c r="O853" i="21"/>
  <c r="M853" i="21"/>
  <c r="L853" i="21"/>
  <c r="J852" i="21"/>
  <c r="L852" i="21"/>
  <c r="J851" i="21"/>
  <c r="O851" i="21"/>
  <c r="Q851" i="21"/>
  <c r="L851" i="21"/>
  <c r="J850" i="21"/>
  <c r="O850" i="21"/>
  <c r="L850" i="21"/>
  <c r="J849" i="21"/>
  <c r="O849" i="21"/>
  <c r="Q849" i="21"/>
  <c r="M849" i="21"/>
  <c r="L849" i="21"/>
  <c r="J848" i="21"/>
  <c r="L848" i="21"/>
  <c r="J847" i="21"/>
  <c r="M847" i="21"/>
  <c r="Q847" i="21"/>
  <c r="L847" i="21"/>
  <c r="J846" i="21"/>
  <c r="O846" i="21"/>
  <c r="L846" i="21"/>
  <c r="J845" i="21"/>
  <c r="M845" i="21"/>
  <c r="L845" i="21"/>
  <c r="J844" i="21"/>
  <c r="O844" i="21"/>
  <c r="L844" i="21"/>
  <c r="J843" i="21"/>
  <c r="M843" i="21"/>
  <c r="Q843" i="21"/>
  <c r="O843" i="21"/>
  <c r="L843" i="21"/>
  <c r="J842" i="21"/>
  <c r="L842" i="21"/>
  <c r="J841" i="21"/>
  <c r="Q841" i="21"/>
  <c r="O841" i="21"/>
  <c r="M841" i="21"/>
  <c r="L841" i="21"/>
  <c r="J840" i="21"/>
  <c r="O840" i="21"/>
  <c r="L840" i="21"/>
  <c r="J839" i="21"/>
  <c r="Q839" i="21"/>
  <c r="O839" i="21"/>
  <c r="M839" i="21"/>
  <c r="L839" i="21"/>
  <c r="J838" i="21"/>
  <c r="Q838" i="21"/>
  <c r="L838" i="21"/>
  <c r="J837" i="21"/>
  <c r="Q837" i="21"/>
  <c r="L837" i="21"/>
  <c r="J836" i="21"/>
  <c r="O836" i="21"/>
  <c r="L836" i="21"/>
  <c r="J835" i="21"/>
  <c r="Q835" i="21"/>
  <c r="O835" i="21"/>
  <c r="M835" i="21"/>
  <c r="L835" i="21"/>
  <c r="J834" i="21"/>
  <c r="L834" i="21"/>
  <c r="J833" i="21"/>
  <c r="O833" i="21"/>
  <c r="Q833" i="21"/>
  <c r="L833" i="21"/>
  <c r="J832" i="21"/>
  <c r="O832" i="21"/>
  <c r="L832" i="21"/>
  <c r="J831" i="21"/>
  <c r="O831" i="21"/>
  <c r="Q831" i="21"/>
  <c r="M831" i="21"/>
  <c r="L831" i="21"/>
  <c r="J830" i="21"/>
  <c r="L830" i="21"/>
  <c r="J829" i="21"/>
  <c r="M829" i="21"/>
  <c r="Q829" i="21"/>
  <c r="L829" i="21"/>
  <c r="J828" i="21"/>
  <c r="O828" i="21"/>
  <c r="L828" i="21"/>
  <c r="J827" i="21"/>
  <c r="M827" i="21"/>
  <c r="L827" i="21"/>
  <c r="J826" i="21"/>
  <c r="Q826" i="21"/>
  <c r="L826" i="21"/>
  <c r="J825" i="21"/>
  <c r="Q825" i="21"/>
  <c r="O825" i="21"/>
  <c r="M825" i="21"/>
  <c r="L825" i="21"/>
  <c r="J824" i="21"/>
  <c r="L824" i="21"/>
  <c r="J823" i="21"/>
  <c r="Q823" i="21"/>
  <c r="O823" i="21"/>
  <c r="L823" i="21"/>
  <c r="J822" i="21"/>
  <c r="O822" i="21"/>
  <c r="L822" i="21"/>
  <c r="J821" i="21"/>
  <c r="Q821" i="21"/>
  <c r="L821" i="21"/>
  <c r="J820" i="21"/>
  <c r="L820" i="21"/>
  <c r="J819" i="21"/>
  <c r="O819" i="21"/>
  <c r="M819" i="21"/>
  <c r="L819" i="21"/>
  <c r="J818" i="21"/>
  <c r="O818" i="21"/>
  <c r="L818" i="21"/>
  <c r="J817" i="21"/>
  <c r="O817" i="21"/>
  <c r="L817" i="21"/>
  <c r="J816" i="21"/>
  <c r="O816" i="21"/>
  <c r="L816" i="21"/>
  <c r="J815" i="21"/>
  <c r="M815" i="21"/>
  <c r="O815" i="21"/>
  <c r="L815" i="21"/>
  <c r="J814" i="21"/>
  <c r="O814" i="21"/>
  <c r="L814" i="21"/>
  <c r="J813" i="21"/>
  <c r="M813" i="21"/>
  <c r="Q813" i="21"/>
  <c r="L813" i="21"/>
  <c r="J812" i="21"/>
  <c r="L812" i="21"/>
  <c r="J811" i="21"/>
  <c r="Q811" i="21"/>
  <c r="O811" i="21"/>
  <c r="M811" i="21"/>
  <c r="L811" i="21"/>
  <c r="J810" i="21"/>
  <c r="O810" i="21"/>
  <c r="L810" i="21"/>
  <c r="J809" i="21"/>
  <c r="Q809" i="21"/>
  <c r="O809" i="21"/>
  <c r="M809" i="21"/>
  <c r="L809" i="21"/>
  <c r="J808" i="21"/>
  <c r="Q808" i="21"/>
  <c r="L808" i="21"/>
  <c r="J807" i="21"/>
  <c r="Q807" i="21"/>
  <c r="M807" i="21"/>
  <c r="L807" i="21"/>
  <c r="J806" i="21"/>
  <c r="O806" i="21"/>
  <c r="L806" i="21"/>
  <c r="J805" i="21"/>
  <c r="Q805" i="21"/>
  <c r="O805" i="21"/>
  <c r="L805" i="21"/>
  <c r="J804" i="21"/>
  <c r="L804" i="21"/>
  <c r="J803" i="21"/>
  <c r="O803" i="21"/>
  <c r="Q803" i="21"/>
  <c r="M803" i="21"/>
  <c r="L803" i="21"/>
  <c r="J802" i="21"/>
  <c r="O802" i="21"/>
  <c r="L802" i="21"/>
  <c r="J800" i="21"/>
  <c r="O800" i="21"/>
  <c r="Q800" i="21"/>
  <c r="L800" i="21"/>
  <c r="J799" i="21"/>
  <c r="L799" i="21"/>
  <c r="J798" i="21"/>
  <c r="M798" i="21"/>
  <c r="Q798" i="21"/>
  <c r="O798" i="21"/>
  <c r="L798" i="21"/>
  <c r="J797" i="21"/>
  <c r="L797" i="21"/>
  <c r="J796" i="21"/>
  <c r="Q796" i="21"/>
  <c r="O796" i="21"/>
  <c r="M796" i="21"/>
  <c r="L796" i="21"/>
  <c r="J795" i="21"/>
  <c r="O795" i="21"/>
  <c r="L795" i="21"/>
  <c r="J794" i="21"/>
  <c r="Q794" i="21"/>
  <c r="O794" i="21"/>
  <c r="M794" i="21"/>
  <c r="L794" i="21"/>
  <c r="J793" i="21"/>
  <c r="Q793" i="21"/>
  <c r="L793" i="21"/>
  <c r="J792" i="21"/>
  <c r="Q792" i="21"/>
  <c r="L792" i="21"/>
  <c r="J791" i="21"/>
  <c r="O791" i="21"/>
  <c r="L791" i="21"/>
  <c r="J790" i="21"/>
  <c r="Q790" i="21"/>
  <c r="O790" i="21"/>
  <c r="M790" i="21"/>
  <c r="L790" i="21"/>
  <c r="J789" i="21"/>
  <c r="L789" i="21"/>
  <c r="J788" i="21"/>
  <c r="O788" i="21"/>
  <c r="Q788" i="21"/>
  <c r="L788" i="21"/>
  <c r="J787" i="21"/>
  <c r="O787" i="21"/>
  <c r="L787" i="21"/>
  <c r="J786" i="21"/>
  <c r="O786" i="21"/>
  <c r="Q786" i="21"/>
  <c r="M786" i="21"/>
  <c r="L786" i="21"/>
  <c r="J785" i="21"/>
  <c r="O785" i="21"/>
  <c r="L785" i="21"/>
  <c r="J784" i="21"/>
  <c r="O784" i="21"/>
  <c r="Q784" i="21"/>
  <c r="L784" i="21"/>
  <c r="J783" i="21"/>
  <c r="O783" i="21"/>
  <c r="L783" i="21"/>
  <c r="J782" i="21"/>
  <c r="O782" i="21"/>
  <c r="Q782" i="21"/>
  <c r="M782" i="21"/>
  <c r="L782" i="21"/>
  <c r="J781" i="21"/>
  <c r="L781" i="21"/>
  <c r="J780" i="21"/>
  <c r="M780" i="21"/>
  <c r="Q780" i="21"/>
  <c r="L780" i="21"/>
  <c r="J779" i="21"/>
  <c r="L779" i="21"/>
  <c r="J778" i="21"/>
  <c r="Q778" i="21"/>
  <c r="O778" i="21"/>
  <c r="M778" i="21"/>
  <c r="L778" i="21"/>
  <c r="J777" i="21"/>
  <c r="O777" i="21"/>
  <c r="L777" i="21"/>
  <c r="J776" i="21"/>
  <c r="Q776" i="21"/>
  <c r="O776" i="21"/>
  <c r="M776" i="21"/>
  <c r="L776" i="21"/>
  <c r="J775" i="21"/>
  <c r="Q775" i="21"/>
  <c r="L775" i="21"/>
  <c r="J774" i="21"/>
  <c r="Q774" i="21"/>
  <c r="M774" i="21"/>
  <c r="L774" i="21"/>
  <c r="J773" i="21"/>
  <c r="O773" i="21"/>
  <c r="L773" i="21"/>
  <c r="J772" i="21"/>
  <c r="Q772" i="21"/>
  <c r="O772" i="21"/>
  <c r="L772" i="21"/>
  <c r="J771" i="21"/>
  <c r="L771" i="21"/>
  <c r="J770" i="21"/>
  <c r="O770" i="21"/>
  <c r="Q770" i="21"/>
  <c r="M770" i="21"/>
  <c r="L770" i="21"/>
  <c r="J767" i="21"/>
  <c r="O767" i="21"/>
  <c r="L767" i="21"/>
  <c r="J766" i="21"/>
  <c r="O766" i="21"/>
  <c r="Q766" i="21"/>
  <c r="L766" i="21"/>
  <c r="J765" i="21"/>
  <c r="L765" i="21"/>
  <c r="J764" i="21"/>
  <c r="M764" i="21"/>
  <c r="Q764" i="21"/>
  <c r="O764" i="21"/>
  <c r="L764" i="21"/>
  <c r="J763" i="21"/>
  <c r="O763" i="21"/>
  <c r="L763" i="21"/>
  <c r="J762" i="21"/>
  <c r="M762" i="21"/>
  <c r="O762" i="21"/>
  <c r="L762" i="21"/>
  <c r="J761" i="21"/>
  <c r="Q761" i="21"/>
  <c r="L761" i="21"/>
  <c r="J760" i="21"/>
  <c r="Q760" i="21"/>
  <c r="O760" i="21"/>
  <c r="M760" i="21"/>
  <c r="L760" i="21"/>
  <c r="J759" i="21"/>
  <c r="O759" i="21"/>
  <c r="L759" i="21"/>
  <c r="J758" i="21"/>
  <c r="Q758" i="21"/>
  <c r="O758" i="21"/>
  <c r="M758" i="21"/>
  <c r="L758" i="21"/>
  <c r="J757" i="21"/>
  <c r="L757" i="21"/>
  <c r="J756" i="21"/>
  <c r="Q756" i="21"/>
  <c r="O756" i="21"/>
  <c r="M756" i="21"/>
  <c r="L756" i="21"/>
  <c r="J755" i="21"/>
  <c r="O755" i="21"/>
  <c r="L755" i="21"/>
  <c r="J754" i="21"/>
  <c r="Q754" i="21"/>
  <c r="M754" i="21"/>
  <c r="L754" i="21"/>
  <c r="J753" i="21"/>
  <c r="L753" i="21"/>
  <c r="J752" i="21"/>
  <c r="O752" i="21"/>
  <c r="L752" i="21"/>
  <c r="J745" i="21"/>
  <c r="O745" i="21"/>
  <c r="L745" i="21"/>
  <c r="J744" i="21"/>
  <c r="O744" i="21"/>
  <c r="M744" i="21"/>
  <c r="L744" i="21"/>
  <c r="J743" i="21"/>
  <c r="Q743" i="21"/>
  <c r="L743" i="21"/>
  <c r="J742" i="21"/>
  <c r="M742" i="21"/>
  <c r="L742" i="21"/>
  <c r="J741" i="21"/>
  <c r="O741" i="21"/>
  <c r="L741" i="21"/>
  <c r="J740" i="21"/>
  <c r="M740" i="21"/>
  <c r="Q740" i="21"/>
  <c r="O740" i="21"/>
  <c r="L740" i="21"/>
  <c r="J739" i="21"/>
  <c r="L739" i="21"/>
  <c r="J738" i="21"/>
  <c r="Q738" i="21"/>
  <c r="O738" i="21"/>
  <c r="M738" i="21"/>
  <c r="L738" i="21"/>
  <c r="J737" i="21"/>
  <c r="Q737" i="21"/>
  <c r="L737" i="21"/>
  <c r="J736" i="21"/>
  <c r="Q736" i="21"/>
  <c r="O736" i="21"/>
  <c r="M736" i="21"/>
  <c r="L736" i="21"/>
  <c r="J735" i="21"/>
  <c r="Q735" i="21"/>
  <c r="L735" i="21"/>
  <c r="J733" i="21"/>
  <c r="Q733" i="21"/>
  <c r="L733" i="21"/>
  <c r="J732" i="21"/>
  <c r="L732" i="21"/>
  <c r="J731" i="21"/>
  <c r="O731" i="21"/>
  <c r="M731" i="21"/>
  <c r="L731" i="21"/>
  <c r="J730" i="21"/>
  <c r="O730" i="21"/>
  <c r="L730" i="21"/>
  <c r="J729" i="21"/>
  <c r="O729" i="21"/>
  <c r="L729" i="21"/>
  <c r="J727" i="21"/>
  <c r="O727" i="21"/>
  <c r="L727" i="21"/>
  <c r="J726" i="21"/>
  <c r="M726" i="21"/>
  <c r="O726" i="21"/>
  <c r="L726" i="21"/>
  <c r="J725" i="21"/>
  <c r="Q725" i="21"/>
  <c r="L725" i="21"/>
  <c r="J723" i="21"/>
  <c r="M723" i="21"/>
  <c r="Q723" i="21"/>
  <c r="L723" i="21"/>
  <c r="J722" i="21"/>
  <c r="O722" i="21"/>
  <c r="L722" i="21"/>
  <c r="J721" i="21"/>
  <c r="M721" i="21"/>
  <c r="L721" i="21"/>
  <c r="J720" i="21"/>
  <c r="O720" i="21"/>
  <c r="L720" i="21"/>
  <c r="J719" i="21"/>
  <c r="M719" i="21"/>
  <c r="Q719" i="21"/>
  <c r="O719" i="21"/>
  <c r="L719" i="21"/>
  <c r="J718" i="21"/>
  <c r="Q718" i="21"/>
  <c r="L718" i="21"/>
  <c r="J717" i="21"/>
  <c r="M717" i="21"/>
  <c r="O717" i="21"/>
  <c r="L717" i="21"/>
  <c r="J716" i="21"/>
  <c r="O716" i="21"/>
  <c r="L716" i="21"/>
  <c r="J715" i="21"/>
  <c r="M715" i="21"/>
  <c r="Q715" i="21"/>
  <c r="L715" i="21"/>
  <c r="J714" i="21"/>
  <c r="Q714" i="21"/>
  <c r="L714" i="21"/>
  <c r="J713" i="21"/>
  <c r="M713" i="21"/>
  <c r="L713" i="21"/>
  <c r="J712" i="21"/>
  <c r="O712" i="21"/>
  <c r="L712" i="21"/>
  <c r="J711" i="21"/>
  <c r="M711" i="21"/>
  <c r="Q711" i="21"/>
  <c r="O711" i="21"/>
  <c r="L711" i="21"/>
  <c r="J710" i="21"/>
  <c r="Q710" i="21"/>
  <c r="L710" i="21"/>
  <c r="J709" i="21"/>
  <c r="M709" i="21"/>
  <c r="O709" i="21"/>
  <c r="L709" i="21"/>
  <c r="J708" i="21"/>
  <c r="M708" i="21"/>
  <c r="L708" i="21"/>
  <c r="J707" i="21"/>
  <c r="M707" i="21"/>
  <c r="Q707" i="21"/>
  <c r="L707" i="21"/>
  <c r="J706" i="21"/>
  <c r="Q706" i="21"/>
  <c r="L706" i="21"/>
  <c r="J705" i="21"/>
  <c r="M705" i="21"/>
  <c r="L705" i="21"/>
  <c r="J704" i="21"/>
  <c r="Q704" i="21"/>
  <c r="L704" i="21"/>
  <c r="J703" i="21"/>
  <c r="M703" i="21"/>
  <c r="Q703" i="21"/>
  <c r="O703" i="21"/>
  <c r="L703" i="21"/>
  <c r="J702" i="21"/>
  <c r="O702" i="21"/>
  <c r="L702" i="21"/>
  <c r="J701" i="21"/>
  <c r="M701" i="21"/>
  <c r="O701" i="21"/>
  <c r="L701" i="21"/>
  <c r="J700" i="21"/>
  <c r="O700" i="21"/>
  <c r="L700" i="21"/>
  <c r="J699" i="21"/>
  <c r="M699" i="21"/>
  <c r="Q699" i="21"/>
  <c r="L699" i="21"/>
  <c r="J698" i="21"/>
  <c r="Q698" i="21"/>
  <c r="L698" i="21"/>
  <c r="J697" i="21"/>
  <c r="M697" i="21"/>
  <c r="L697" i="21"/>
  <c r="J696" i="21"/>
  <c r="Q696" i="21"/>
  <c r="L696" i="21"/>
  <c r="J695" i="21"/>
  <c r="M695" i="21"/>
  <c r="Q695" i="21"/>
  <c r="O695" i="21"/>
  <c r="L695" i="21"/>
  <c r="J694" i="21"/>
  <c r="O694" i="21"/>
  <c r="L694" i="21"/>
  <c r="J693" i="21"/>
  <c r="M693" i="21"/>
  <c r="O693" i="21"/>
  <c r="L693" i="21"/>
  <c r="J692" i="21"/>
  <c r="Q692" i="21"/>
  <c r="L692" i="21"/>
  <c r="J691" i="21"/>
  <c r="M691" i="21"/>
  <c r="Q691" i="21"/>
  <c r="L691" i="21"/>
  <c r="J690" i="21"/>
  <c r="O690" i="21"/>
  <c r="L690" i="21"/>
  <c r="J689" i="21"/>
  <c r="M689" i="21"/>
  <c r="L689" i="21"/>
  <c r="J688" i="21"/>
  <c r="O688" i="21"/>
  <c r="L688" i="21"/>
  <c r="J687" i="21"/>
  <c r="M687" i="21"/>
  <c r="Q687" i="21"/>
  <c r="O687" i="21"/>
  <c r="L687" i="21"/>
  <c r="J686" i="21"/>
  <c r="Q686" i="21"/>
  <c r="L686" i="21"/>
  <c r="J685" i="21"/>
  <c r="M685" i="21"/>
  <c r="O685" i="21"/>
  <c r="L685" i="21"/>
  <c r="J684" i="21"/>
  <c r="O684" i="21"/>
  <c r="L684" i="21"/>
  <c r="J683" i="21"/>
  <c r="M683" i="21"/>
  <c r="Q683" i="21"/>
  <c r="L683" i="21"/>
  <c r="J682" i="21"/>
  <c r="Q682" i="21"/>
  <c r="L682" i="21"/>
  <c r="J681" i="21"/>
  <c r="M681" i="21"/>
  <c r="L681" i="21"/>
  <c r="J680" i="21"/>
  <c r="O680" i="21"/>
  <c r="L680" i="21"/>
  <c r="J679" i="21"/>
  <c r="M679" i="21"/>
  <c r="Q679" i="21"/>
  <c r="O679" i="21"/>
  <c r="L679" i="21"/>
  <c r="J678" i="21"/>
  <c r="Q678" i="21"/>
  <c r="L678" i="21"/>
  <c r="J677" i="21"/>
  <c r="M677" i="21"/>
  <c r="O677" i="21"/>
  <c r="L677" i="21"/>
  <c r="J676" i="21"/>
  <c r="M676" i="21"/>
  <c r="L676" i="21"/>
  <c r="J675" i="21"/>
  <c r="O675" i="21"/>
  <c r="Q675" i="21"/>
  <c r="M675" i="21"/>
  <c r="L675" i="21"/>
  <c r="J674" i="21"/>
  <c r="O674" i="21"/>
  <c r="L674" i="21"/>
  <c r="J673" i="21"/>
  <c r="O673" i="21"/>
  <c r="Q673" i="21"/>
  <c r="M673" i="21"/>
  <c r="L673" i="21"/>
  <c r="J672" i="21"/>
  <c r="M672" i="21"/>
  <c r="L672" i="21"/>
  <c r="J671" i="21"/>
  <c r="O671" i="21"/>
  <c r="Q671" i="21"/>
  <c r="M671" i="21"/>
  <c r="L671" i="21"/>
  <c r="J670" i="21"/>
  <c r="Q670" i="21"/>
  <c r="L670" i="21"/>
  <c r="J669" i="21"/>
  <c r="O669" i="21"/>
  <c r="Q669" i="21"/>
  <c r="M669" i="21"/>
  <c r="L669" i="21"/>
  <c r="J668" i="21"/>
  <c r="O668" i="21"/>
  <c r="L668" i="21"/>
  <c r="J667" i="21"/>
  <c r="O667" i="21"/>
  <c r="Q667" i="21"/>
  <c r="M667" i="21"/>
  <c r="L667" i="21"/>
  <c r="J666" i="21"/>
  <c r="M666" i="21"/>
  <c r="L666" i="21"/>
  <c r="J665" i="21"/>
  <c r="O665" i="21"/>
  <c r="Q665" i="21"/>
  <c r="M665" i="21"/>
  <c r="L665" i="21"/>
  <c r="J664" i="21"/>
  <c r="O664" i="21"/>
  <c r="L664" i="21"/>
  <c r="J663" i="21"/>
  <c r="O663" i="21"/>
  <c r="Q663" i="21"/>
  <c r="M663" i="21"/>
  <c r="L663" i="21"/>
  <c r="J662" i="21"/>
  <c r="O662" i="21"/>
  <c r="L662" i="21"/>
  <c r="J661" i="21"/>
  <c r="O661" i="21"/>
  <c r="Q661" i="21"/>
  <c r="M661" i="21"/>
  <c r="L661" i="21"/>
  <c r="J660" i="21"/>
  <c r="Q660" i="21"/>
  <c r="L660" i="21"/>
  <c r="J659" i="21"/>
  <c r="O659" i="21"/>
  <c r="Q659" i="21"/>
  <c r="M659" i="21"/>
  <c r="L659" i="21"/>
  <c r="J658" i="21"/>
  <c r="Q658" i="21"/>
  <c r="L658" i="21"/>
  <c r="J657" i="21"/>
  <c r="O657" i="21"/>
  <c r="Q657" i="21"/>
  <c r="M657" i="21"/>
  <c r="L657" i="21"/>
  <c r="J656" i="21"/>
  <c r="Q656" i="21"/>
  <c r="L656" i="21"/>
  <c r="J655" i="21"/>
  <c r="O655" i="21"/>
  <c r="Q655" i="21"/>
  <c r="M655" i="21"/>
  <c r="L655" i="21"/>
  <c r="J654" i="21"/>
  <c r="Q654" i="21"/>
  <c r="L654" i="21"/>
  <c r="J653" i="21"/>
  <c r="O653" i="21"/>
  <c r="Q653" i="21"/>
  <c r="M653" i="21"/>
  <c r="L653" i="21"/>
  <c r="J652" i="21"/>
  <c r="Q652" i="21"/>
  <c r="L652" i="21"/>
  <c r="J650" i="21"/>
  <c r="O650" i="21"/>
  <c r="Q650" i="21"/>
  <c r="M650" i="21"/>
  <c r="L650" i="21"/>
  <c r="J649" i="21"/>
  <c r="M649" i="21"/>
  <c r="L649" i="21"/>
  <c r="J648" i="21"/>
  <c r="O648" i="21"/>
  <c r="Q648" i="21"/>
  <c r="M648" i="21"/>
  <c r="L648" i="21"/>
  <c r="J647" i="21"/>
  <c r="O647" i="21"/>
  <c r="L647" i="21"/>
  <c r="J646" i="21"/>
  <c r="O646" i="21"/>
  <c r="Q646" i="21"/>
  <c r="M646" i="21"/>
  <c r="L646" i="21"/>
  <c r="J645" i="21"/>
  <c r="O645" i="21"/>
  <c r="L645" i="21"/>
  <c r="J644" i="21"/>
  <c r="O644" i="21"/>
  <c r="Q644" i="21"/>
  <c r="M644" i="21"/>
  <c r="L644" i="21"/>
  <c r="J643" i="21"/>
  <c r="M643" i="21"/>
  <c r="L643" i="21"/>
  <c r="J642" i="21"/>
  <c r="O642" i="21"/>
  <c r="Q642" i="21"/>
  <c r="M642" i="21"/>
  <c r="L642" i="21"/>
  <c r="J641" i="21"/>
  <c r="O641" i="21"/>
  <c r="L641" i="21"/>
  <c r="J640" i="21"/>
  <c r="O640" i="21"/>
  <c r="Q640" i="21"/>
  <c r="M640" i="21"/>
  <c r="L640" i="21"/>
  <c r="J639" i="21"/>
  <c r="Q639" i="21"/>
  <c r="L639" i="21"/>
  <c r="J638" i="21"/>
  <c r="O638" i="21"/>
  <c r="Q638" i="21"/>
  <c r="M638" i="21"/>
  <c r="L638" i="21"/>
  <c r="J637" i="21"/>
  <c r="Q637" i="21"/>
  <c r="L637" i="21"/>
  <c r="J636" i="21"/>
  <c r="O636" i="21"/>
  <c r="Q636" i="21"/>
  <c r="M636" i="21"/>
  <c r="L636" i="21"/>
  <c r="J635" i="21"/>
  <c r="Q635" i="21"/>
  <c r="L635" i="21"/>
  <c r="J634" i="21"/>
  <c r="O634" i="21"/>
  <c r="Q634" i="21"/>
  <c r="M634" i="21"/>
  <c r="L634" i="21"/>
  <c r="J633" i="21"/>
  <c r="M633" i="21"/>
  <c r="L633" i="21"/>
  <c r="J632" i="21"/>
  <c r="O632" i="21"/>
  <c r="Q632" i="21"/>
  <c r="M632" i="21"/>
  <c r="L632" i="21"/>
  <c r="J631" i="21"/>
  <c r="O631" i="21"/>
  <c r="L631" i="21"/>
  <c r="J630" i="21"/>
  <c r="O630" i="21"/>
  <c r="Q630" i="21"/>
  <c r="M630" i="21"/>
  <c r="L630" i="21"/>
  <c r="J629" i="21"/>
  <c r="Q629" i="21"/>
  <c r="L629" i="21"/>
  <c r="J628" i="21"/>
  <c r="O628" i="21"/>
  <c r="Q628" i="21"/>
  <c r="M628" i="21"/>
  <c r="L628" i="21"/>
  <c r="J627" i="21"/>
  <c r="M627" i="21"/>
  <c r="L627" i="21"/>
  <c r="J626" i="21"/>
  <c r="O626" i="21"/>
  <c r="Q626" i="21"/>
  <c r="M626" i="21"/>
  <c r="L626" i="21"/>
  <c r="J625" i="21"/>
  <c r="Q625" i="21"/>
  <c r="L625" i="21"/>
  <c r="J624" i="21"/>
  <c r="O624" i="21"/>
  <c r="Q624" i="21"/>
  <c r="M624" i="21"/>
  <c r="L624" i="21"/>
  <c r="J623" i="21"/>
  <c r="O623" i="21"/>
  <c r="L623" i="21"/>
  <c r="J622" i="21"/>
  <c r="O622" i="21"/>
  <c r="Q622" i="21"/>
  <c r="M622" i="21"/>
  <c r="L622" i="21"/>
  <c r="J621" i="21"/>
  <c r="M621" i="21"/>
  <c r="L621" i="21"/>
  <c r="J620" i="21"/>
  <c r="O620" i="21"/>
  <c r="Q620" i="21"/>
  <c r="M620" i="21"/>
  <c r="L620" i="21"/>
  <c r="J617" i="21"/>
  <c r="O617" i="21"/>
  <c r="L617" i="21"/>
  <c r="J616" i="21"/>
  <c r="O616" i="21"/>
  <c r="Q616" i="21"/>
  <c r="M616" i="21"/>
  <c r="L616" i="21"/>
  <c r="J615" i="21"/>
  <c r="O615" i="21"/>
  <c r="L615" i="21"/>
  <c r="J614" i="21"/>
  <c r="O614" i="21"/>
  <c r="Q614" i="21"/>
  <c r="M614" i="21"/>
  <c r="L614" i="21"/>
  <c r="J613" i="21"/>
  <c r="Q613" i="21"/>
  <c r="L613" i="21"/>
  <c r="J612" i="21"/>
  <c r="O612" i="21"/>
  <c r="Q612" i="21"/>
  <c r="M612" i="21"/>
  <c r="L612" i="21"/>
  <c r="J611" i="21"/>
  <c r="Q611" i="21"/>
  <c r="L611" i="21"/>
  <c r="J610" i="21"/>
  <c r="O610" i="21"/>
  <c r="Q610" i="21"/>
  <c r="M610" i="21"/>
  <c r="L610" i="21"/>
  <c r="J609" i="21"/>
  <c r="M609" i="21"/>
  <c r="L609" i="21"/>
  <c r="J608" i="21"/>
  <c r="O608" i="21"/>
  <c r="Q608" i="21"/>
  <c r="M608" i="21"/>
  <c r="L608" i="21"/>
  <c r="J607" i="21"/>
  <c r="Q607" i="21"/>
  <c r="L607" i="21"/>
  <c r="J606" i="21"/>
  <c r="O606" i="21"/>
  <c r="Q606" i="21"/>
  <c r="M606" i="21"/>
  <c r="L606" i="21"/>
  <c r="J605" i="21"/>
  <c r="O605" i="21"/>
  <c r="L605" i="21"/>
  <c r="J604" i="21"/>
  <c r="O604" i="21"/>
  <c r="Q604" i="21"/>
  <c r="M604" i="21"/>
  <c r="L604" i="21"/>
  <c r="J603" i="21"/>
  <c r="M603" i="21"/>
  <c r="L603" i="21"/>
  <c r="J602" i="21"/>
  <c r="O602" i="21"/>
  <c r="Q602" i="21"/>
  <c r="M602" i="21"/>
  <c r="L602" i="21"/>
  <c r="J595" i="21"/>
  <c r="O595" i="21"/>
  <c r="L595" i="21"/>
  <c r="J594" i="21"/>
  <c r="O594" i="21"/>
  <c r="Q594" i="21"/>
  <c r="M594" i="21"/>
  <c r="L594" i="21"/>
  <c r="J593" i="21"/>
  <c r="Q593" i="21"/>
  <c r="L593" i="21"/>
  <c r="J592" i="21"/>
  <c r="O592" i="21"/>
  <c r="Q592" i="21"/>
  <c r="M592" i="21"/>
  <c r="L592" i="21"/>
  <c r="J591" i="21"/>
  <c r="M591" i="21"/>
  <c r="L591" i="21"/>
  <c r="J590" i="21"/>
  <c r="O590" i="21"/>
  <c r="Q590" i="21"/>
  <c r="M590" i="21"/>
  <c r="L590" i="21"/>
  <c r="J589" i="21"/>
  <c r="Q589" i="21"/>
  <c r="L589" i="21"/>
  <c r="J588" i="21"/>
  <c r="O588" i="21"/>
  <c r="Q588" i="21"/>
  <c r="M588" i="21"/>
  <c r="L588" i="21"/>
  <c r="J587" i="21"/>
  <c r="O587" i="21"/>
  <c r="L587" i="21"/>
  <c r="J586" i="21"/>
  <c r="O586" i="21"/>
  <c r="Q586" i="21"/>
  <c r="M586" i="21"/>
  <c r="L586" i="21"/>
  <c r="J585" i="21"/>
  <c r="M585" i="21"/>
  <c r="L585" i="21"/>
  <c r="J583" i="21"/>
  <c r="O583" i="21"/>
  <c r="Q583" i="21"/>
  <c r="M583" i="21"/>
  <c r="L583" i="21"/>
  <c r="J582" i="21"/>
  <c r="O582" i="21"/>
  <c r="L582" i="21"/>
  <c r="J581" i="21"/>
  <c r="O581" i="21"/>
  <c r="Q581" i="21"/>
  <c r="M581" i="21"/>
  <c r="L581" i="21"/>
  <c r="J580" i="21"/>
  <c r="M580" i="21"/>
  <c r="L580" i="21"/>
  <c r="J579" i="21"/>
  <c r="O579" i="21"/>
  <c r="Q579" i="21"/>
  <c r="M579" i="21"/>
  <c r="L579" i="21"/>
  <c r="J577" i="21"/>
  <c r="O577" i="21"/>
  <c r="L577" i="21"/>
  <c r="J576" i="21"/>
  <c r="O576" i="21"/>
  <c r="Q576" i="21"/>
  <c r="M576" i="21"/>
  <c r="L576" i="21"/>
  <c r="J575" i="21"/>
  <c r="O575" i="21"/>
  <c r="L575" i="21"/>
  <c r="J573" i="21"/>
  <c r="O573" i="21"/>
  <c r="Q573" i="21"/>
  <c r="M573" i="21"/>
  <c r="L573" i="21"/>
  <c r="J572" i="21"/>
  <c r="M572" i="21"/>
  <c r="L572" i="21"/>
  <c r="J571" i="21"/>
  <c r="O571" i="21"/>
  <c r="Q571" i="21"/>
  <c r="M571" i="21"/>
  <c r="L571" i="21"/>
  <c r="J570" i="21"/>
  <c r="O570" i="21"/>
  <c r="L570" i="21"/>
  <c r="J569" i="21"/>
  <c r="O569" i="21"/>
  <c r="Q569" i="21"/>
  <c r="M569" i="21"/>
  <c r="L569" i="21"/>
  <c r="J568" i="21"/>
  <c r="Q568" i="21"/>
  <c r="L568" i="21"/>
  <c r="J567" i="21"/>
  <c r="O567" i="21"/>
  <c r="Q567" i="21"/>
  <c r="M567" i="21"/>
  <c r="L567" i="21"/>
  <c r="J566" i="21"/>
  <c r="Q566" i="21"/>
  <c r="L566" i="21"/>
  <c r="J565" i="21"/>
  <c r="O565" i="21"/>
  <c r="Q565" i="21"/>
  <c r="M565" i="21"/>
  <c r="L565" i="21"/>
  <c r="J564" i="21"/>
  <c r="Q564" i="21"/>
  <c r="L564" i="21"/>
  <c r="J563" i="21"/>
  <c r="O563" i="21"/>
  <c r="Q563" i="21"/>
  <c r="M563" i="21"/>
  <c r="L563" i="21"/>
  <c r="J562" i="21"/>
  <c r="M562" i="21"/>
  <c r="L562" i="21"/>
  <c r="J561" i="21"/>
  <c r="O561" i="21"/>
  <c r="Q561" i="21"/>
  <c r="M561" i="21"/>
  <c r="L561" i="21"/>
  <c r="J560" i="21"/>
  <c r="O560" i="21"/>
  <c r="L560" i="21"/>
  <c r="J559" i="21"/>
  <c r="O559" i="21"/>
  <c r="Q559" i="21"/>
  <c r="M559" i="21"/>
  <c r="L559" i="21"/>
  <c r="J558" i="21"/>
  <c r="O558" i="21"/>
  <c r="L558" i="21"/>
  <c r="J557" i="21"/>
  <c r="O557" i="21"/>
  <c r="Q557" i="21"/>
  <c r="M557" i="21"/>
  <c r="L557" i="21"/>
  <c r="J556" i="21"/>
  <c r="M556" i="21"/>
  <c r="L556" i="21"/>
  <c r="J555" i="21"/>
  <c r="O555" i="21"/>
  <c r="Q555" i="21"/>
  <c r="M555" i="21"/>
  <c r="L555" i="21"/>
  <c r="J554" i="21"/>
  <c r="O554" i="21"/>
  <c r="L554" i="21"/>
  <c r="J553" i="21"/>
  <c r="O553" i="21"/>
  <c r="Q553" i="21"/>
  <c r="M553" i="21"/>
  <c r="L553" i="21"/>
  <c r="J552" i="21"/>
  <c r="Q552" i="21"/>
  <c r="O552" i="21"/>
  <c r="L552" i="21"/>
  <c r="J551" i="21"/>
  <c r="M551" i="21"/>
  <c r="O551" i="21"/>
  <c r="L551" i="21"/>
  <c r="J550" i="21"/>
  <c r="O550" i="21"/>
  <c r="L550" i="21"/>
  <c r="J549" i="21"/>
  <c r="M549" i="21"/>
  <c r="O549" i="21"/>
  <c r="L549" i="21"/>
  <c r="J548" i="21"/>
  <c r="O548" i="21"/>
  <c r="L548" i="21"/>
  <c r="J547" i="21"/>
  <c r="M547" i="21"/>
  <c r="O547" i="21"/>
  <c r="L547" i="21"/>
  <c r="J546" i="21"/>
  <c r="Q546" i="21"/>
  <c r="L546" i="21"/>
  <c r="J545" i="21"/>
  <c r="M545" i="21"/>
  <c r="O545" i="21"/>
  <c r="L545" i="21"/>
  <c r="J544" i="21"/>
  <c r="Q544" i="21"/>
  <c r="L544" i="21"/>
  <c r="J543" i="21"/>
  <c r="M543" i="21"/>
  <c r="O543" i="21"/>
  <c r="L543" i="21"/>
  <c r="J542" i="21"/>
  <c r="O542" i="21"/>
  <c r="L542" i="21"/>
  <c r="J541" i="21"/>
  <c r="M541" i="21"/>
  <c r="O541" i="21"/>
  <c r="L541" i="21"/>
  <c r="J540" i="21"/>
  <c r="Q540" i="21"/>
  <c r="L540" i="21"/>
  <c r="J539" i="21"/>
  <c r="M539" i="21"/>
  <c r="O539" i="21"/>
  <c r="L539" i="21"/>
  <c r="J538" i="21"/>
  <c r="O538" i="21"/>
  <c r="L538" i="21"/>
  <c r="J537" i="21"/>
  <c r="M537" i="21"/>
  <c r="O537" i="21"/>
  <c r="L537" i="21"/>
  <c r="J536" i="21"/>
  <c r="O536" i="21"/>
  <c r="L536" i="21"/>
  <c r="J535" i="21"/>
  <c r="M535" i="21"/>
  <c r="O535" i="21"/>
  <c r="L535" i="21"/>
  <c r="J534" i="21"/>
  <c r="Q534" i="21"/>
  <c r="L534" i="21"/>
  <c r="J533" i="21"/>
  <c r="M533" i="21"/>
  <c r="O533" i="21"/>
  <c r="L533" i="21"/>
  <c r="J532" i="21"/>
  <c r="Q532" i="21"/>
  <c r="L532" i="21"/>
  <c r="J531" i="21"/>
  <c r="M531" i="21"/>
  <c r="O531" i="21"/>
  <c r="L531" i="21"/>
  <c r="J530" i="21"/>
  <c r="O530" i="21"/>
  <c r="L530" i="21"/>
  <c r="J529" i="21"/>
  <c r="M529" i="21"/>
  <c r="O529" i="21"/>
  <c r="L529" i="21"/>
  <c r="J528" i="21"/>
  <c r="O528" i="21"/>
  <c r="L528" i="21"/>
  <c r="J527" i="21"/>
  <c r="M527" i="21"/>
  <c r="O527" i="21"/>
  <c r="L527" i="21"/>
  <c r="J526" i="21"/>
  <c r="Q526" i="21"/>
  <c r="L526" i="21"/>
  <c r="J525" i="21"/>
  <c r="M525" i="21"/>
  <c r="O525" i="21"/>
  <c r="L525" i="21"/>
  <c r="J524" i="21"/>
  <c r="O524" i="21"/>
  <c r="L524" i="21"/>
  <c r="J523" i="21"/>
  <c r="M523" i="21"/>
  <c r="O523" i="21"/>
  <c r="L523" i="21"/>
  <c r="J522" i="21"/>
  <c r="Q522" i="21"/>
  <c r="L522" i="21"/>
  <c r="J521" i="21"/>
  <c r="M521" i="21"/>
  <c r="O521" i="21"/>
  <c r="L521" i="21"/>
  <c r="J520" i="21"/>
  <c r="O520" i="21"/>
  <c r="L520" i="21"/>
  <c r="J519" i="21"/>
  <c r="M519" i="21"/>
  <c r="O519" i="21"/>
  <c r="L519" i="21"/>
  <c r="J518" i="21"/>
  <c r="Q518" i="21"/>
  <c r="L518" i="21"/>
  <c r="J517" i="21"/>
  <c r="M517" i="21"/>
  <c r="O517" i="21"/>
  <c r="L517" i="21"/>
  <c r="J516" i="21"/>
  <c r="O516" i="21"/>
  <c r="L516" i="21"/>
  <c r="J515" i="21"/>
  <c r="M515" i="21"/>
  <c r="O515" i="21"/>
  <c r="L515" i="21"/>
  <c r="J514" i="21"/>
  <c r="Q514" i="21"/>
  <c r="L514" i="21"/>
  <c r="J513" i="21"/>
  <c r="M513" i="21"/>
  <c r="O513" i="21"/>
  <c r="L513" i="21"/>
  <c r="J512" i="21"/>
  <c r="O512" i="21"/>
  <c r="L512" i="21"/>
  <c r="J511" i="21"/>
  <c r="M511" i="21"/>
  <c r="O511" i="21"/>
  <c r="L511" i="21"/>
  <c r="J510" i="21"/>
  <c r="O510" i="21"/>
  <c r="L510" i="21"/>
  <c r="J509" i="21"/>
  <c r="M509" i="21"/>
  <c r="O509" i="21"/>
  <c r="L509" i="21"/>
  <c r="J508" i="21"/>
  <c r="Q508" i="21"/>
  <c r="L508" i="21"/>
  <c r="J507" i="21"/>
  <c r="M507" i="21"/>
  <c r="O507" i="21"/>
  <c r="L507" i="21"/>
  <c r="J506" i="21"/>
  <c r="O506" i="21"/>
  <c r="L506" i="21"/>
  <c r="J505" i="21"/>
  <c r="M505" i="21"/>
  <c r="O505" i="21"/>
  <c r="L505" i="21"/>
  <c r="J504" i="21"/>
  <c r="Q504" i="21"/>
  <c r="L504" i="21"/>
  <c r="J503" i="21"/>
  <c r="M503" i="21"/>
  <c r="O503" i="21"/>
  <c r="L503" i="21"/>
  <c r="J502" i="21"/>
  <c r="O502" i="21"/>
  <c r="L502" i="21"/>
  <c r="J500" i="21"/>
  <c r="M500" i="21"/>
  <c r="O500" i="21"/>
  <c r="L500" i="21"/>
  <c r="J499" i="21"/>
  <c r="Q499" i="21"/>
  <c r="L499" i="21"/>
  <c r="J498" i="21"/>
  <c r="M498" i="21"/>
  <c r="O498" i="21"/>
  <c r="L498" i="21"/>
  <c r="J497" i="21"/>
  <c r="Q497" i="21"/>
  <c r="L497" i="21"/>
  <c r="J496" i="21"/>
  <c r="M496" i="21"/>
  <c r="O496" i="21"/>
  <c r="L496" i="21"/>
  <c r="J495" i="21"/>
  <c r="O495" i="21"/>
  <c r="L495" i="21"/>
  <c r="J494" i="21"/>
  <c r="M494" i="21"/>
  <c r="O494" i="21"/>
  <c r="L494" i="21"/>
  <c r="J493" i="21"/>
  <c r="Q493" i="21"/>
  <c r="L493" i="21"/>
  <c r="J492" i="21"/>
  <c r="M492" i="21"/>
  <c r="O492" i="21"/>
  <c r="L492" i="21"/>
  <c r="J491" i="21"/>
  <c r="O491" i="21"/>
  <c r="L491" i="21"/>
  <c r="J490" i="21"/>
  <c r="M490" i="21"/>
  <c r="O490" i="21"/>
  <c r="L490" i="21"/>
  <c r="J489" i="21"/>
  <c r="O489" i="21"/>
  <c r="L489" i="21"/>
  <c r="J488" i="21"/>
  <c r="M488" i="21"/>
  <c r="O488" i="21"/>
  <c r="L488" i="21"/>
  <c r="J487" i="21"/>
  <c r="Q487" i="21"/>
  <c r="L487" i="21"/>
  <c r="J486" i="21"/>
  <c r="M486" i="21"/>
  <c r="O486" i="21"/>
  <c r="L486" i="21"/>
  <c r="J485" i="21"/>
  <c r="Q485" i="21"/>
  <c r="L485" i="21"/>
  <c r="J484" i="21"/>
  <c r="M484" i="21"/>
  <c r="O484" i="21"/>
  <c r="L484" i="21"/>
  <c r="J483" i="21"/>
  <c r="O483" i="21"/>
  <c r="L483" i="21"/>
  <c r="J482" i="21"/>
  <c r="M482" i="21"/>
  <c r="O482" i="21"/>
  <c r="L482" i="21"/>
  <c r="J481" i="21"/>
  <c r="O481" i="21"/>
  <c r="L481" i="21"/>
  <c r="J480" i="21"/>
  <c r="M480" i="21"/>
  <c r="O480" i="21"/>
  <c r="L480" i="21"/>
  <c r="J479" i="21"/>
  <c r="O479" i="21"/>
  <c r="L479" i="21"/>
  <c r="J478" i="21"/>
  <c r="M478" i="21"/>
  <c r="O478" i="21"/>
  <c r="L478" i="21"/>
  <c r="J477" i="21"/>
  <c r="Q477" i="21"/>
  <c r="L477" i="21"/>
  <c r="J476" i="21"/>
  <c r="M476" i="21"/>
  <c r="O476" i="21"/>
  <c r="L476" i="21"/>
  <c r="J475" i="21"/>
  <c r="O475" i="21"/>
  <c r="L475" i="21"/>
  <c r="J474" i="21"/>
  <c r="M474" i="21"/>
  <c r="O474" i="21"/>
  <c r="L474" i="21"/>
  <c r="J473" i="21"/>
  <c r="Q473" i="21"/>
  <c r="L473" i="21"/>
  <c r="J472" i="21"/>
  <c r="M472" i="21"/>
  <c r="O472" i="21"/>
  <c r="L472" i="21"/>
  <c r="J471" i="21"/>
  <c r="Q471" i="21"/>
  <c r="L471" i="21"/>
  <c r="J470" i="21"/>
  <c r="M470" i="21"/>
  <c r="O470" i="21"/>
  <c r="L470" i="21"/>
  <c r="J467" i="21"/>
  <c r="O467" i="21"/>
  <c r="L467" i="21"/>
  <c r="J466" i="21"/>
  <c r="M466" i="21"/>
  <c r="O466" i="21"/>
  <c r="L466" i="21"/>
  <c r="J465" i="21"/>
  <c r="Q465" i="21"/>
  <c r="L465" i="21"/>
  <c r="J464" i="21"/>
  <c r="M464" i="21"/>
  <c r="O464" i="21"/>
  <c r="L464" i="21"/>
  <c r="J463" i="21"/>
  <c r="O463" i="21"/>
  <c r="L463" i="21"/>
  <c r="J462" i="21"/>
  <c r="M462" i="21"/>
  <c r="O462" i="21"/>
  <c r="L462" i="21"/>
  <c r="J461" i="21"/>
  <c r="O461" i="21"/>
  <c r="L461" i="21"/>
  <c r="J460" i="21"/>
  <c r="M460" i="21"/>
  <c r="O460" i="21"/>
  <c r="L460" i="21"/>
  <c r="J459" i="21"/>
  <c r="Q459" i="21"/>
  <c r="L459" i="21"/>
  <c r="J458" i="21"/>
  <c r="M458" i="21"/>
  <c r="O458" i="21"/>
  <c r="L458" i="21"/>
  <c r="J457" i="21"/>
  <c r="O457" i="21"/>
  <c r="L457" i="21"/>
  <c r="J456" i="21"/>
  <c r="M456" i="21"/>
  <c r="O456" i="21"/>
  <c r="L456" i="21"/>
  <c r="J455" i="21"/>
  <c r="Q455" i="21"/>
  <c r="L455" i="21"/>
  <c r="J454" i="21"/>
  <c r="M454" i="21"/>
  <c r="O454" i="21"/>
  <c r="L454" i="21"/>
  <c r="J453" i="21"/>
  <c r="O453" i="21"/>
  <c r="L453" i="21"/>
  <c r="J452" i="21"/>
  <c r="M452" i="21"/>
  <c r="O452" i="21"/>
  <c r="L452" i="21"/>
  <c r="J445" i="21"/>
  <c r="Q445" i="21"/>
  <c r="L445" i="21"/>
  <c r="J444" i="21"/>
  <c r="M444" i="21"/>
  <c r="O444" i="21"/>
  <c r="L444" i="21"/>
  <c r="J443" i="21"/>
  <c r="O443" i="21"/>
  <c r="L443" i="21"/>
  <c r="J442" i="21"/>
  <c r="M442" i="21"/>
  <c r="O442" i="21"/>
  <c r="L442" i="21"/>
  <c r="J441" i="21"/>
  <c r="O441" i="21"/>
  <c r="L441" i="21"/>
  <c r="J440" i="21"/>
  <c r="M440" i="21"/>
  <c r="O440" i="21"/>
  <c r="L440" i="21"/>
  <c r="J439" i="21"/>
  <c r="Q439" i="21"/>
  <c r="L439" i="21"/>
  <c r="J438" i="21"/>
  <c r="M438" i="21"/>
  <c r="O438" i="21"/>
  <c r="L438" i="21"/>
  <c r="J437" i="21"/>
  <c r="O437" i="21"/>
  <c r="L437" i="21"/>
  <c r="J436" i="21"/>
  <c r="M436" i="21"/>
  <c r="O436" i="21"/>
  <c r="L436" i="21"/>
  <c r="J435" i="21"/>
  <c r="Q435" i="21"/>
  <c r="L435" i="21"/>
  <c r="J433" i="21"/>
  <c r="M433" i="21"/>
  <c r="O433" i="21"/>
  <c r="L433" i="21"/>
  <c r="J432" i="21"/>
  <c r="O432" i="21"/>
  <c r="L432" i="21"/>
  <c r="J431" i="21"/>
  <c r="M431" i="21"/>
  <c r="O431" i="21"/>
  <c r="L431" i="21"/>
  <c r="J430" i="21"/>
  <c r="Q430" i="21"/>
  <c r="L430" i="21"/>
  <c r="J429" i="21"/>
  <c r="M429" i="21"/>
  <c r="O429" i="21"/>
  <c r="L429" i="21"/>
  <c r="J427" i="21"/>
  <c r="O427" i="21"/>
  <c r="L427" i="21"/>
  <c r="J426" i="21"/>
  <c r="M426" i="21"/>
  <c r="O426" i="21"/>
  <c r="L426" i="21"/>
  <c r="J425" i="21"/>
  <c r="Q425" i="21"/>
  <c r="L425" i="21"/>
  <c r="J423" i="21"/>
  <c r="M423" i="21"/>
  <c r="O423" i="21"/>
  <c r="L423" i="21"/>
  <c r="J422" i="21"/>
  <c r="O422" i="21"/>
  <c r="L422" i="21"/>
  <c r="J421" i="21"/>
  <c r="M421" i="21"/>
  <c r="O421" i="21"/>
  <c r="L421" i="21"/>
  <c r="J420" i="21"/>
  <c r="Q420" i="21"/>
  <c r="L420" i="21"/>
  <c r="J419" i="21"/>
  <c r="M419" i="21"/>
  <c r="O419" i="21"/>
  <c r="L419" i="21"/>
  <c r="J418" i="21"/>
  <c r="Q418" i="21"/>
  <c r="L418" i="21"/>
  <c r="J417" i="21"/>
  <c r="M417" i="21"/>
  <c r="O417" i="21"/>
  <c r="L417" i="21"/>
  <c r="J416" i="21"/>
  <c r="O416" i="21"/>
  <c r="L416" i="21"/>
  <c r="J415" i="21"/>
  <c r="M415" i="21"/>
  <c r="O415" i="21"/>
  <c r="L415" i="21"/>
  <c r="J414" i="21"/>
  <c r="Q414" i="21"/>
  <c r="L414" i="21"/>
  <c r="J413" i="21"/>
  <c r="M413" i="21"/>
  <c r="O413" i="21"/>
  <c r="L413" i="21"/>
  <c r="J412" i="21"/>
  <c r="Q412" i="21"/>
  <c r="L412" i="21"/>
  <c r="J411" i="21"/>
  <c r="M411" i="21"/>
  <c r="O411" i="21"/>
  <c r="L411" i="21"/>
  <c r="J410" i="21"/>
  <c r="O410" i="21"/>
  <c r="L410" i="21"/>
  <c r="J409" i="21"/>
  <c r="M409" i="21"/>
  <c r="O409" i="21"/>
  <c r="L409" i="21"/>
  <c r="J408" i="21"/>
  <c r="Q408" i="21"/>
  <c r="L408" i="21"/>
  <c r="J407" i="21"/>
  <c r="M407" i="21"/>
  <c r="O407" i="21"/>
  <c r="L407" i="21"/>
  <c r="J406" i="21"/>
  <c r="O406" i="21"/>
  <c r="L406" i="21"/>
  <c r="J405" i="21"/>
  <c r="M405" i="21"/>
  <c r="O405" i="21"/>
  <c r="L405" i="21"/>
  <c r="J404" i="21"/>
  <c r="Q404" i="21"/>
  <c r="L404" i="21"/>
  <c r="J403" i="21"/>
  <c r="M403" i="21"/>
  <c r="O403" i="21"/>
  <c r="L403" i="21"/>
  <c r="J402" i="21"/>
  <c r="O402" i="21"/>
  <c r="L402" i="21"/>
  <c r="J401" i="21"/>
  <c r="M401" i="21"/>
  <c r="O401" i="21"/>
  <c r="L401" i="21"/>
  <c r="J400" i="21"/>
  <c r="O400" i="21"/>
  <c r="L400" i="21"/>
  <c r="J399" i="21"/>
  <c r="M399" i="21"/>
  <c r="O399" i="21"/>
  <c r="L399" i="21"/>
  <c r="J398" i="21"/>
  <c r="Q398" i="21"/>
  <c r="L398" i="21"/>
  <c r="J397" i="21"/>
  <c r="M397" i="21"/>
  <c r="O397" i="21"/>
  <c r="L397" i="21"/>
  <c r="J396" i="21"/>
  <c r="O396" i="21"/>
  <c r="L396" i="21"/>
  <c r="J395" i="21"/>
  <c r="M395" i="21"/>
  <c r="O395" i="21"/>
  <c r="L395" i="21"/>
  <c r="J394" i="21"/>
  <c r="Q394" i="21"/>
  <c r="L394" i="21"/>
  <c r="J393" i="21"/>
  <c r="M393" i="21"/>
  <c r="O393" i="21"/>
  <c r="L393" i="21"/>
  <c r="J392" i="21"/>
  <c r="O392" i="21"/>
  <c r="L392" i="21"/>
  <c r="J391" i="21"/>
  <c r="M391" i="21"/>
  <c r="O391" i="21"/>
  <c r="L391" i="21"/>
  <c r="J390" i="21"/>
  <c r="Q390" i="21"/>
  <c r="L390" i="21"/>
  <c r="J389" i="21"/>
  <c r="M389" i="21"/>
  <c r="O389" i="21"/>
  <c r="L389" i="21"/>
  <c r="J388" i="21"/>
  <c r="Q388" i="21"/>
  <c r="L388" i="21"/>
  <c r="J387" i="21"/>
  <c r="M387" i="21"/>
  <c r="O387" i="21"/>
  <c r="L387" i="21"/>
  <c r="J386" i="21"/>
  <c r="O386" i="21"/>
  <c r="L386" i="21"/>
  <c r="J385" i="21"/>
  <c r="M385" i="21"/>
  <c r="O385" i="21"/>
  <c r="L385" i="21"/>
  <c r="J384" i="21"/>
  <c r="Q384" i="21"/>
  <c r="L384" i="21"/>
  <c r="J383" i="21"/>
  <c r="M383" i="21"/>
  <c r="O383" i="21"/>
  <c r="L383" i="21"/>
  <c r="J382" i="21"/>
  <c r="O382" i="21"/>
  <c r="L382" i="21"/>
  <c r="J381" i="21"/>
  <c r="M381" i="21"/>
  <c r="O381" i="21"/>
  <c r="L381" i="21"/>
  <c r="J380" i="21"/>
  <c r="Q380" i="21"/>
  <c r="L380" i="21"/>
  <c r="J379" i="21"/>
  <c r="M379" i="21"/>
  <c r="O379" i="21"/>
  <c r="L379" i="21"/>
  <c r="J378" i="21"/>
  <c r="O378" i="21"/>
  <c r="L378" i="21"/>
  <c r="J377" i="21"/>
  <c r="M377" i="21"/>
  <c r="O377" i="21"/>
  <c r="L377" i="21"/>
  <c r="J376" i="21"/>
  <c r="Q376" i="21"/>
  <c r="L376" i="21"/>
  <c r="J375" i="21"/>
  <c r="M375" i="21"/>
  <c r="O375" i="21"/>
  <c r="L375" i="21"/>
  <c r="J374" i="21"/>
  <c r="O374" i="21"/>
  <c r="L374" i="21"/>
  <c r="J373" i="21"/>
  <c r="M373" i="21"/>
  <c r="O373" i="21"/>
  <c r="L373" i="21"/>
  <c r="J372" i="21"/>
  <c r="Q372" i="21"/>
  <c r="L372" i="21"/>
  <c r="J371" i="21"/>
  <c r="M371" i="21"/>
  <c r="O371" i="21"/>
  <c r="L371" i="21"/>
  <c r="J370" i="21"/>
  <c r="O370" i="21"/>
  <c r="L370" i="21"/>
  <c r="J369" i="21"/>
  <c r="M369" i="21"/>
  <c r="O369" i="21"/>
  <c r="L369" i="21"/>
  <c r="J368" i="21"/>
  <c r="Q368" i="21"/>
  <c r="L368" i="21"/>
  <c r="J367" i="21"/>
  <c r="M367" i="21"/>
  <c r="O367" i="21"/>
  <c r="L367" i="21"/>
  <c r="J366" i="21"/>
  <c r="O366" i="21"/>
  <c r="L366" i="21"/>
  <c r="J365" i="21"/>
  <c r="M365" i="21"/>
  <c r="O365" i="21"/>
  <c r="L365" i="21"/>
  <c r="J364" i="21"/>
  <c r="Q364" i="21"/>
  <c r="L364" i="21"/>
  <c r="J363" i="21"/>
  <c r="M363" i="21"/>
  <c r="O363" i="21"/>
  <c r="L363" i="21"/>
  <c r="J362" i="21"/>
  <c r="O362" i="21"/>
  <c r="L362" i="21"/>
  <c r="J361" i="21"/>
  <c r="M361" i="21"/>
  <c r="O361" i="21"/>
  <c r="L361" i="21"/>
  <c r="J360" i="21"/>
  <c r="Q360" i="21"/>
  <c r="L360" i="21"/>
  <c r="J359" i="21"/>
  <c r="M359" i="21"/>
  <c r="O359" i="21"/>
  <c r="L359" i="21"/>
  <c r="J358" i="21"/>
  <c r="O358" i="21"/>
  <c r="L358" i="21"/>
  <c r="J357" i="21"/>
  <c r="M357" i="21"/>
  <c r="O357" i="21"/>
  <c r="L357" i="21"/>
  <c r="J356" i="21"/>
  <c r="Q356" i="21"/>
  <c r="L356" i="21"/>
  <c r="J355" i="21"/>
  <c r="M355" i="21"/>
  <c r="O355" i="21"/>
  <c r="L355" i="21"/>
  <c r="J354" i="21"/>
  <c r="O354" i="21"/>
  <c r="L354" i="21"/>
  <c r="J353" i="21"/>
  <c r="M353" i="21"/>
  <c r="O353" i="21"/>
  <c r="L353" i="21"/>
  <c r="J352" i="21"/>
  <c r="Q352" i="21"/>
  <c r="L352" i="21"/>
  <c r="J350" i="21"/>
  <c r="M350" i="21"/>
  <c r="O350" i="21"/>
  <c r="L350" i="21"/>
  <c r="J349" i="21"/>
  <c r="O349" i="21"/>
  <c r="Q349" i="21"/>
  <c r="L349" i="21"/>
  <c r="J348" i="21"/>
  <c r="O348" i="21"/>
  <c r="Q348" i="21"/>
  <c r="M348" i="21"/>
  <c r="L348" i="21"/>
  <c r="J347" i="21"/>
  <c r="Q347" i="21"/>
  <c r="L347" i="21"/>
  <c r="J346" i="21"/>
  <c r="Q346" i="21"/>
  <c r="L346" i="21"/>
  <c r="J345" i="21"/>
  <c r="Q345" i="21"/>
  <c r="O345" i="21"/>
  <c r="L345" i="21"/>
  <c r="J344" i="21"/>
  <c r="Q344" i="21"/>
  <c r="O344" i="21"/>
  <c r="M344" i="21"/>
  <c r="L344" i="21"/>
  <c r="J343" i="21"/>
  <c r="Q343" i="21"/>
  <c r="O343" i="21"/>
  <c r="L343" i="21"/>
  <c r="J342" i="21"/>
  <c r="M342" i="21"/>
  <c r="O342" i="21"/>
  <c r="L342" i="21"/>
  <c r="J341" i="21"/>
  <c r="O341" i="21"/>
  <c r="Q341" i="21"/>
  <c r="L341" i="21"/>
  <c r="J340" i="21"/>
  <c r="O340" i="21"/>
  <c r="Q340" i="21"/>
  <c r="M340" i="21"/>
  <c r="L340" i="21"/>
  <c r="J339" i="21"/>
  <c r="Q339" i="21"/>
  <c r="L339" i="21"/>
  <c r="J338" i="21"/>
  <c r="Q338" i="21"/>
  <c r="L338" i="21"/>
  <c r="J337" i="21"/>
  <c r="Q337" i="21"/>
  <c r="O337" i="21"/>
  <c r="L337" i="21"/>
  <c r="J336" i="21"/>
  <c r="Q336" i="21"/>
  <c r="O336" i="21"/>
  <c r="M336" i="21"/>
  <c r="L336" i="21"/>
  <c r="J335" i="21"/>
  <c r="Q335" i="21"/>
  <c r="O335" i="21"/>
  <c r="L335" i="21"/>
  <c r="J334" i="21"/>
  <c r="M334" i="21"/>
  <c r="O334" i="21"/>
  <c r="L334" i="21"/>
  <c r="J333" i="21"/>
  <c r="O333" i="21"/>
  <c r="Q333" i="21"/>
  <c r="L333" i="21"/>
  <c r="J332" i="21"/>
  <c r="O332" i="21"/>
  <c r="Q332" i="21"/>
  <c r="M332" i="21"/>
  <c r="L332" i="21"/>
  <c r="J331" i="21"/>
  <c r="Q331" i="21"/>
  <c r="L331" i="21"/>
  <c r="J330" i="21"/>
  <c r="Q330" i="21"/>
  <c r="L330" i="21"/>
  <c r="J329" i="21"/>
  <c r="Q329" i="21"/>
  <c r="O329" i="21"/>
  <c r="L329" i="21"/>
  <c r="J328" i="21"/>
  <c r="Q328" i="21"/>
  <c r="O328" i="21"/>
  <c r="M328" i="21"/>
  <c r="L328" i="21"/>
  <c r="J327" i="21"/>
  <c r="Q327" i="21"/>
  <c r="O327" i="21"/>
  <c r="L327" i="21"/>
  <c r="J326" i="21"/>
  <c r="M326" i="21"/>
  <c r="O326" i="21"/>
  <c r="L326" i="21"/>
  <c r="J325" i="21"/>
  <c r="O325" i="21"/>
  <c r="Q325" i="21"/>
  <c r="L325" i="21"/>
  <c r="J324" i="21"/>
  <c r="O324" i="21"/>
  <c r="Q324" i="21"/>
  <c r="M324" i="21"/>
  <c r="L324" i="21"/>
  <c r="J323" i="21"/>
  <c r="Q323" i="21"/>
  <c r="L323" i="21"/>
  <c r="J322" i="21"/>
  <c r="Q322" i="21"/>
  <c r="L322" i="21"/>
  <c r="J321" i="21"/>
  <c r="Q321" i="21"/>
  <c r="O321" i="21"/>
  <c r="L321" i="21"/>
  <c r="J320" i="21"/>
  <c r="Q320" i="21"/>
  <c r="O320" i="21"/>
  <c r="M320" i="21"/>
  <c r="L320" i="21"/>
  <c r="J317" i="21"/>
  <c r="Q317" i="21"/>
  <c r="O317" i="21"/>
  <c r="L317" i="21"/>
  <c r="J316" i="21"/>
  <c r="M316" i="21"/>
  <c r="O316" i="21"/>
  <c r="L316" i="21"/>
  <c r="J315" i="21"/>
  <c r="O315" i="21"/>
  <c r="Q315" i="21"/>
  <c r="L315" i="21"/>
  <c r="J314" i="21"/>
  <c r="O314" i="21"/>
  <c r="Q314" i="21"/>
  <c r="M314" i="21"/>
  <c r="L314" i="21"/>
  <c r="J313" i="21"/>
  <c r="Q313" i="21"/>
  <c r="L313" i="21"/>
  <c r="J312" i="21"/>
  <c r="Q312" i="21"/>
  <c r="L312" i="21"/>
  <c r="J311" i="21"/>
  <c r="Q311" i="21"/>
  <c r="O311" i="21"/>
  <c r="L311" i="21"/>
  <c r="J310" i="21"/>
  <c r="Q310" i="21"/>
  <c r="O310" i="21"/>
  <c r="M310" i="21"/>
  <c r="L310" i="21"/>
  <c r="J309" i="21"/>
  <c r="Q309" i="21"/>
  <c r="O309" i="21"/>
  <c r="L309" i="21"/>
  <c r="J308" i="21"/>
  <c r="M308" i="21"/>
  <c r="O308" i="21"/>
  <c r="L308" i="21"/>
  <c r="J307" i="21"/>
  <c r="O307" i="21"/>
  <c r="Q307" i="21"/>
  <c r="L307" i="21"/>
  <c r="J306" i="21"/>
  <c r="O306" i="21"/>
  <c r="Q306" i="21"/>
  <c r="M306" i="21"/>
  <c r="L306" i="21"/>
  <c r="J305" i="21"/>
  <c r="Q305" i="21"/>
  <c r="L305" i="21"/>
  <c r="J304" i="21"/>
  <c r="Q304" i="21"/>
  <c r="L304" i="21"/>
  <c r="J303" i="21"/>
  <c r="Q303" i="21"/>
  <c r="O303" i="21"/>
  <c r="L303" i="21"/>
  <c r="J302" i="21"/>
  <c r="Q302" i="21"/>
  <c r="O302" i="21"/>
  <c r="M302" i="21"/>
  <c r="L302" i="21"/>
  <c r="J295" i="21"/>
  <c r="Q295" i="21"/>
  <c r="O295" i="21"/>
  <c r="L295" i="21"/>
  <c r="J294" i="21"/>
  <c r="M294" i="21"/>
  <c r="O294" i="21"/>
  <c r="L294" i="21"/>
  <c r="J293" i="21"/>
  <c r="O293" i="21"/>
  <c r="Q293" i="21"/>
  <c r="L293" i="21"/>
  <c r="J292" i="21"/>
  <c r="O292" i="21"/>
  <c r="Q292" i="21"/>
  <c r="M292" i="21"/>
  <c r="L292" i="21"/>
  <c r="J291" i="21"/>
  <c r="Q291" i="21"/>
  <c r="L291" i="21"/>
  <c r="J290" i="21"/>
  <c r="Q290" i="21"/>
  <c r="L290" i="21"/>
  <c r="J289" i="21"/>
  <c r="Q289" i="21"/>
  <c r="O289" i="21"/>
  <c r="L289" i="21"/>
  <c r="J288" i="21"/>
  <c r="Q288" i="21"/>
  <c r="O288" i="21"/>
  <c r="M288" i="21"/>
  <c r="L288" i="21"/>
  <c r="J287" i="21"/>
  <c r="Q287" i="21"/>
  <c r="O287" i="21"/>
  <c r="L287" i="21"/>
  <c r="J286" i="21"/>
  <c r="M286" i="21"/>
  <c r="O286" i="21"/>
  <c r="L286" i="21"/>
  <c r="J285" i="21"/>
  <c r="O285" i="21"/>
  <c r="Q285" i="21"/>
  <c r="L285" i="21"/>
  <c r="J283" i="21"/>
  <c r="O283" i="21"/>
  <c r="Q283" i="21"/>
  <c r="M283" i="21"/>
  <c r="L283" i="21"/>
  <c r="J282" i="21"/>
  <c r="Q282" i="21"/>
  <c r="L282" i="21"/>
  <c r="J281" i="21"/>
  <c r="Q281" i="21"/>
  <c r="L281" i="21"/>
  <c r="J280" i="21"/>
  <c r="Q280" i="21"/>
  <c r="O280" i="21"/>
  <c r="L280" i="21"/>
  <c r="J279" i="21"/>
  <c r="Q279" i="21"/>
  <c r="O279" i="21"/>
  <c r="M279" i="21"/>
  <c r="L279" i="21"/>
  <c r="J277" i="21"/>
  <c r="Q277" i="21"/>
  <c r="O277" i="21"/>
  <c r="L277" i="21"/>
  <c r="J276" i="21"/>
  <c r="M276" i="21"/>
  <c r="O276" i="21"/>
  <c r="L276" i="21"/>
  <c r="J275" i="21"/>
  <c r="O275" i="21"/>
  <c r="Q275" i="21"/>
  <c r="L275" i="21"/>
  <c r="J273" i="21"/>
  <c r="O273" i="21"/>
  <c r="Q273" i="21"/>
  <c r="M273" i="21"/>
  <c r="L273" i="21"/>
  <c r="J272" i="21"/>
  <c r="Q272" i="21"/>
  <c r="L272" i="21"/>
  <c r="J271" i="21"/>
  <c r="Q271" i="21"/>
  <c r="L271" i="21"/>
  <c r="J270" i="21"/>
  <c r="Q270" i="21"/>
  <c r="O270" i="21"/>
  <c r="L270" i="21"/>
  <c r="J269" i="21"/>
  <c r="Q269" i="21"/>
  <c r="O269" i="21"/>
  <c r="M269" i="21"/>
  <c r="L269" i="21"/>
  <c r="J268" i="21"/>
  <c r="Q268" i="21"/>
  <c r="O268" i="21"/>
  <c r="L268" i="21"/>
  <c r="J267" i="21"/>
  <c r="M267" i="21"/>
  <c r="O267" i="21"/>
  <c r="L267" i="21"/>
  <c r="J266" i="21"/>
  <c r="O266" i="21"/>
  <c r="Q266" i="21"/>
  <c r="L266" i="21"/>
  <c r="J265" i="21"/>
  <c r="O265" i="21"/>
  <c r="Q265" i="21"/>
  <c r="M265" i="21"/>
  <c r="L265" i="21"/>
  <c r="J264" i="21"/>
  <c r="Q264" i="21"/>
  <c r="L264" i="21"/>
  <c r="J263" i="21"/>
  <c r="Q263" i="21"/>
  <c r="L263" i="21"/>
  <c r="J262" i="21"/>
  <c r="Q262" i="21"/>
  <c r="O262" i="21"/>
  <c r="L262" i="21"/>
  <c r="J261" i="21"/>
  <c r="Q261" i="21"/>
  <c r="O261" i="21"/>
  <c r="M261" i="21"/>
  <c r="L261" i="21"/>
  <c r="J260" i="21"/>
  <c r="Q260" i="21"/>
  <c r="O260" i="21"/>
  <c r="L260" i="21"/>
  <c r="J259" i="21"/>
  <c r="M259" i="21"/>
  <c r="O259" i="21"/>
  <c r="L259" i="21"/>
  <c r="J258" i="21"/>
  <c r="O258" i="21"/>
  <c r="Q258" i="21"/>
  <c r="L258" i="21"/>
  <c r="J257" i="21"/>
  <c r="O257" i="21"/>
  <c r="Q257" i="21"/>
  <c r="M257" i="21"/>
  <c r="L257" i="21"/>
  <c r="J256" i="21"/>
  <c r="Q256" i="21"/>
  <c r="L256" i="21"/>
  <c r="J255" i="21"/>
  <c r="Q255" i="21"/>
  <c r="L255" i="21"/>
  <c r="J254" i="21"/>
  <c r="Q254" i="21"/>
  <c r="O254" i="21"/>
  <c r="L254" i="21"/>
  <c r="J253" i="21"/>
  <c r="Q253" i="21"/>
  <c r="O253" i="21"/>
  <c r="M253" i="21"/>
  <c r="L253" i="21"/>
  <c r="J252" i="21"/>
  <c r="Q252" i="21"/>
  <c r="O252" i="21"/>
  <c r="L252" i="21"/>
  <c r="J251" i="21"/>
  <c r="M251" i="21"/>
  <c r="O251" i="21"/>
  <c r="L251" i="21"/>
  <c r="J250" i="21"/>
  <c r="O250" i="21"/>
  <c r="Q250" i="21"/>
  <c r="L250" i="21"/>
  <c r="J249" i="21"/>
  <c r="O249" i="21"/>
  <c r="Q249" i="21"/>
  <c r="M249" i="21"/>
  <c r="L249" i="21"/>
  <c r="J248" i="21"/>
  <c r="Q248" i="21"/>
  <c r="L248" i="21"/>
  <c r="J247" i="21"/>
  <c r="Q247" i="21"/>
  <c r="L247" i="21"/>
  <c r="J246" i="21"/>
  <c r="Q246" i="21"/>
  <c r="O246" i="21"/>
  <c r="L246" i="21"/>
  <c r="J245" i="21"/>
  <c r="Q245" i="21"/>
  <c r="O245" i="21"/>
  <c r="M245" i="21"/>
  <c r="L245" i="21"/>
  <c r="J244" i="21"/>
  <c r="Q244" i="21"/>
  <c r="O244" i="21"/>
  <c r="L244" i="21"/>
  <c r="J243" i="21"/>
  <c r="M243" i="21"/>
  <c r="O243" i="21"/>
  <c r="L243" i="21"/>
  <c r="J242" i="21"/>
  <c r="O242" i="21"/>
  <c r="Q242" i="21"/>
  <c r="L242" i="21"/>
  <c r="J241" i="21"/>
  <c r="O241" i="21"/>
  <c r="Q241" i="21"/>
  <c r="M241" i="21"/>
  <c r="L241" i="21"/>
  <c r="J240" i="21"/>
  <c r="O240" i="21"/>
  <c r="L240" i="21"/>
  <c r="J239" i="21"/>
  <c r="O239" i="21"/>
  <c r="Q239" i="21"/>
  <c r="M239" i="21"/>
  <c r="L239" i="21"/>
  <c r="J238" i="21"/>
  <c r="Q238" i="21"/>
  <c r="L238" i="21"/>
  <c r="J237" i="21"/>
  <c r="O237" i="21"/>
  <c r="Q237" i="21"/>
  <c r="M237" i="21"/>
  <c r="L237" i="21"/>
  <c r="J236" i="21"/>
  <c r="Q236" i="21"/>
  <c r="L236" i="21"/>
  <c r="J235" i="21"/>
  <c r="O235" i="21"/>
  <c r="Q235" i="21"/>
  <c r="M235" i="21"/>
  <c r="L235" i="21"/>
  <c r="J234" i="21"/>
  <c r="Q234" i="21"/>
  <c r="L234" i="21"/>
  <c r="J233" i="21"/>
  <c r="O233" i="21"/>
  <c r="Q233" i="21"/>
  <c r="M233" i="21"/>
  <c r="L233" i="21"/>
  <c r="J232" i="21"/>
  <c r="O232" i="21"/>
  <c r="L232" i="21"/>
  <c r="J231" i="21"/>
  <c r="O231" i="21"/>
  <c r="Q231" i="21"/>
  <c r="M231" i="21"/>
  <c r="L231" i="21"/>
  <c r="J230" i="21"/>
  <c r="Q230" i="21"/>
  <c r="L230" i="21"/>
  <c r="J229" i="21"/>
  <c r="O229" i="21"/>
  <c r="Q229" i="21"/>
  <c r="M229" i="21"/>
  <c r="L229" i="21"/>
  <c r="J228" i="21"/>
  <c r="Q228" i="21"/>
  <c r="L228" i="21"/>
  <c r="J227" i="21"/>
  <c r="O227" i="21"/>
  <c r="Q227" i="21"/>
  <c r="M227" i="21"/>
  <c r="L227" i="21"/>
  <c r="J226" i="21"/>
  <c r="O226" i="21"/>
  <c r="L226" i="21"/>
  <c r="J225" i="21"/>
  <c r="O225" i="21"/>
  <c r="Q225" i="21"/>
  <c r="M225" i="21"/>
  <c r="L225" i="21"/>
  <c r="J224" i="21"/>
  <c r="Q224" i="21"/>
  <c r="L224" i="21"/>
  <c r="J223" i="21"/>
  <c r="O223" i="21"/>
  <c r="Q223" i="21"/>
  <c r="M223" i="21"/>
  <c r="L223" i="21"/>
  <c r="J222" i="21"/>
  <c r="O222" i="21"/>
  <c r="L222" i="21"/>
  <c r="J221" i="21"/>
  <c r="O221" i="21"/>
  <c r="Q221" i="21"/>
  <c r="M221" i="21"/>
  <c r="L221" i="21"/>
  <c r="J220" i="21"/>
  <c r="Q220" i="21"/>
  <c r="L220" i="21"/>
  <c r="J219" i="21"/>
  <c r="O219" i="21"/>
  <c r="Q219" i="21"/>
  <c r="M219" i="21"/>
  <c r="L219" i="21"/>
  <c r="J218" i="21"/>
  <c r="O218" i="21"/>
  <c r="L218" i="21"/>
  <c r="J217" i="21"/>
  <c r="O217" i="21"/>
  <c r="Q217" i="21"/>
  <c r="M217" i="21"/>
  <c r="L217" i="21"/>
  <c r="J216" i="21"/>
  <c r="Q216" i="21"/>
  <c r="L216" i="21"/>
  <c r="J215" i="21"/>
  <c r="O215" i="21"/>
  <c r="Q215" i="21"/>
  <c r="M215" i="21"/>
  <c r="L215" i="21"/>
  <c r="J214" i="21"/>
  <c r="O214" i="21"/>
  <c r="L214" i="21"/>
  <c r="J213" i="21"/>
  <c r="O213" i="21"/>
  <c r="Q213" i="21"/>
  <c r="M213" i="21"/>
  <c r="L213" i="21"/>
  <c r="J212" i="21"/>
  <c r="Q212" i="21"/>
  <c r="L212" i="21"/>
  <c r="J211" i="21"/>
  <c r="O211" i="21"/>
  <c r="Q211" i="21"/>
  <c r="M211" i="21"/>
  <c r="L211" i="21"/>
  <c r="J210" i="21"/>
  <c r="Q210" i="21"/>
  <c r="L210" i="21"/>
  <c r="J209" i="21"/>
  <c r="O209" i="21"/>
  <c r="Q209" i="21"/>
  <c r="M209" i="21"/>
  <c r="L209" i="21"/>
  <c r="J208" i="21"/>
  <c r="O208" i="21"/>
  <c r="L208" i="21"/>
  <c r="J207" i="21"/>
  <c r="O207" i="21"/>
  <c r="Q207" i="21"/>
  <c r="M207" i="21"/>
  <c r="L207" i="21"/>
  <c r="J206" i="21"/>
  <c r="Q206" i="21"/>
  <c r="L206" i="21"/>
  <c r="J205" i="21"/>
  <c r="O205" i="21"/>
  <c r="Q205" i="21"/>
  <c r="M205" i="21"/>
  <c r="L205" i="21"/>
  <c r="J204" i="21"/>
  <c r="O204" i="21"/>
  <c r="L204" i="21"/>
  <c r="J203" i="21"/>
  <c r="O203" i="21"/>
  <c r="Q203" i="21"/>
  <c r="M203" i="21"/>
  <c r="L203" i="21"/>
  <c r="J202" i="21"/>
  <c r="Q202" i="21"/>
  <c r="L202" i="21"/>
  <c r="J200" i="21"/>
  <c r="O200" i="21"/>
  <c r="Q200" i="21"/>
  <c r="M200" i="21"/>
  <c r="L200" i="21"/>
  <c r="J199" i="21"/>
  <c r="O199" i="21"/>
  <c r="L199" i="21"/>
  <c r="J198" i="21"/>
  <c r="O198" i="21"/>
  <c r="Q198" i="21"/>
  <c r="M198" i="21"/>
  <c r="L198" i="21"/>
  <c r="J197" i="21"/>
  <c r="Q197" i="21"/>
  <c r="L197" i="21"/>
  <c r="J196" i="21"/>
  <c r="O196" i="21"/>
  <c r="Q196" i="21"/>
  <c r="M196" i="21"/>
  <c r="L196" i="21"/>
  <c r="J195" i="21"/>
  <c r="O195" i="21"/>
  <c r="L195" i="21"/>
  <c r="J194" i="21"/>
  <c r="O194" i="21"/>
  <c r="Q194" i="21"/>
  <c r="M194" i="21"/>
  <c r="L194" i="21"/>
  <c r="J193" i="21"/>
  <c r="Q193" i="21"/>
  <c r="L193" i="21"/>
  <c r="J192" i="21"/>
  <c r="O192" i="21"/>
  <c r="Q192" i="21"/>
  <c r="M192" i="21"/>
  <c r="L192" i="21"/>
  <c r="J191" i="21"/>
  <c r="O191" i="21"/>
  <c r="L191" i="21"/>
  <c r="J190" i="21"/>
  <c r="O190" i="21"/>
  <c r="Q190" i="21"/>
  <c r="M190" i="21"/>
  <c r="L190" i="21"/>
  <c r="J189" i="21"/>
  <c r="Q189" i="21"/>
  <c r="L189" i="21"/>
  <c r="J188" i="21"/>
  <c r="O188" i="21"/>
  <c r="Q188" i="21"/>
  <c r="M188" i="21"/>
  <c r="L188" i="21"/>
  <c r="J187" i="21"/>
  <c r="O187" i="21"/>
  <c r="L187" i="21"/>
  <c r="J186" i="21"/>
  <c r="O186" i="21"/>
  <c r="Q186" i="21"/>
  <c r="M186" i="21"/>
  <c r="L186" i="21"/>
  <c r="J185" i="21"/>
  <c r="Q185" i="21"/>
  <c r="L185" i="21"/>
  <c r="J184" i="21"/>
  <c r="O184" i="21"/>
  <c r="Q184" i="21"/>
  <c r="M184" i="21"/>
  <c r="L184" i="21"/>
  <c r="J183" i="21"/>
  <c r="Q183" i="21"/>
  <c r="L183" i="21"/>
  <c r="J182" i="21"/>
  <c r="O182" i="21"/>
  <c r="Q182" i="21"/>
  <c r="M182" i="21"/>
  <c r="L182" i="21"/>
  <c r="J181" i="21"/>
  <c r="O181" i="21"/>
  <c r="L181" i="21"/>
  <c r="J180" i="21"/>
  <c r="O180" i="21"/>
  <c r="Q180" i="21"/>
  <c r="M180" i="21"/>
  <c r="L180" i="21"/>
  <c r="J179" i="21"/>
  <c r="Q179" i="21"/>
  <c r="L179" i="21"/>
  <c r="J178" i="21"/>
  <c r="O178" i="21"/>
  <c r="Q178" i="21"/>
  <c r="M178" i="21"/>
  <c r="L178" i="21"/>
  <c r="J177" i="21"/>
  <c r="Q177" i="21"/>
  <c r="L177" i="21"/>
  <c r="J176" i="21"/>
  <c r="O176" i="21"/>
  <c r="Q176" i="21"/>
  <c r="M176" i="21"/>
  <c r="L176" i="21"/>
  <c r="J175" i="21"/>
  <c r="O175" i="21"/>
  <c r="L175" i="21"/>
  <c r="J174" i="21"/>
  <c r="O174" i="21"/>
  <c r="Q174" i="21"/>
  <c r="M174" i="21"/>
  <c r="L174" i="21"/>
  <c r="J173" i="21"/>
  <c r="Q173" i="21"/>
  <c r="L173" i="21"/>
  <c r="J172" i="21"/>
  <c r="O172" i="21"/>
  <c r="Q172" i="21"/>
  <c r="M172" i="21"/>
  <c r="L172" i="21"/>
  <c r="J171" i="21"/>
  <c r="O171" i="21"/>
  <c r="L171" i="21"/>
  <c r="J170" i="21"/>
  <c r="O170" i="21"/>
  <c r="Q170" i="21"/>
  <c r="M170" i="21"/>
  <c r="L170" i="21"/>
  <c r="J167" i="21"/>
  <c r="Q167" i="21"/>
  <c r="L167" i="21"/>
  <c r="J166" i="21"/>
  <c r="O166" i="21"/>
  <c r="Q166" i="21"/>
  <c r="M166" i="21"/>
  <c r="L166" i="21"/>
  <c r="J165" i="21"/>
  <c r="Q165" i="21"/>
  <c r="L165" i="21"/>
  <c r="J164" i="21"/>
  <c r="Q164" i="21"/>
  <c r="L164" i="21"/>
  <c r="J163" i="21"/>
  <c r="Q163" i="21"/>
  <c r="L163" i="21"/>
  <c r="J162" i="21"/>
  <c r="Q162" i="21"/>
  <c r="L162" i="21"/>
  <c r="J161" i="21"/>
  <c r="O161" i="21"/>
  <c r="L161" i="21"/>
  <c r="J160" i="21"/>
  <c r="Q160" i="21"/>
  <c r="L160" i="21"/>
  <c r="J159" i="21"/>
  <c r="Q159" i="21"/>
  <c r="L159" i="21"/>
  <c r="J158" i="21"/>
  <c r="Q158" i="21"/>
  <c r="L158" i="21"/>
  <c r="J157" i="21"/>
  <c r="O157" i="21"/>
  <c r="L157" i="21"/>
  <c r="J156" i="21"/>
  <c r="Q156" i="21"/>
  <c r="L156" i="21"/>
  <c r="J155" i="21"/>
  <c r="O155" i="21"/>
  <c r="L155" i="21"/>
  <c r="J154" i="21"/>
  <c r="Q154" i="21"/>
  <c r="L154" i="21"/>
  <c r="J153" i="21"/>
  <c r="Q153" i="21"/>
  <c r="L153" i="21"/>
  <c r="J152" i="21"/>
  <c r="Q152" i="21"/>
  <c r="L152" i="21"/>
  <c r="J151" i="21"/>
  <c r="Q151" i="21"/>
  <c r="L151" i="21"/>
  <c r="J144" i="21"/>
  <c r="Q144" i="21"/>
  <c r="L144" i="21"/>
  <c r="J143" i="21"/>
  <c r="O143" i="21"/>
  <c r="L143" i="21"/>
  <c r="J142" i="21"/>
  <c r="Q142" i="21"/>
  <c r="L142" i="21"/>
  <c r="J141" i="21"/>
  <c r="Q141" i="21"/>
  <c r="L141" i="21"/>
  <c r="J140" i="21"/>
  <c r="Q140" i="21"/>
  <c r="L140" i="21"/>
  <c r="J139" i="21"/>
  <c r="O139" i="21"/>
  <c r="L139" i="21"/>
  <c r="J138" i="21"/>
  <c r="Q138" i="21"/>
  <c r="L138" i="21"/>
  <c r="J137" i="21"/>
  <c r="O137" i="21"/>
  <c r="L137" i="21"/>
  <c r="J136" i="21"/>
  <c r="Q136" i="21"/>
  <c r="L136" i="21"/>
  <c r="J135" i="21"/>
  <c r="Q135" i="21"/>
  <c r="L135" i="21"/>
  <c r="J134" i="21"/>
  <c r="Q134" i="21"/>
  <c r="L134" i="21"/>
  <c r="J132" i="21"/>
  <c r="O132" i="21"/>
  <c r="L132" i="21"/>
  <c r="J131" i="21"/>
  <c r="Q131" i="21"/>
  <c r="L131" i="21"/>
  <c r="J130" i="21"/>
  <c r="Q130" i="21"/>
  <c r="L130" i="21"/>
  <c r="J129" i="21"/>
  <c r="Q129" i="21"/>
  <c r="L129" i="21"/>
  <c r="J128" i="21"/>
  <c r="Q128" i="21"/>
  <c r="L128" i="21"/>
  <c r="J126" i="21"/>
  <c r="Q126" i="21"/>
  <c r="L126" i="21"/>
  <c r="J125" i="21"/>
  <c r="O125" i="21"/>
  <c r="L125" i="21"/>
  <c r="J124" i="21"/>
  <c r="Q124" i="21"/>
  <c r="L124" i="21"/>
  <c r="J122" i="21"/>
  <c r="Q122" i="21"/>
  <c r="L122" i="21"/>
  <c r="J121" i="21"/>
  <c r="Q121" i="21"/>
  <c r="L121" i="21"/>
  <c r="J120" i="21"/>
  <c r="O120" i="21"/>
  <c r="L120" i="21"/>
  <c r="J119" i="21"/>
  <c r="Q119" i="21"/>
  <c r="L119" i="21"/>
  <c r="J118" i="21"/>
  <c r="O118" i="21"/>
  <c r="L118" i="21"/>
  <c r="J117" i="21"/>
  <c r="Q117" i="21"/>
  <c r="L117" i="21"/>
  <c r="J116" i="21"/>
  <c r="Q116" i="21"/>
  <c r="L116" i="21"/>
  <c r="J115" i="21"/>
  <c r="Q115" i="21"/>
  <c r="L115" i="21"/>
  <c r="J114" i="21"/>
  <c r="Q114" i="21"/>
  <c r="L114" i="21"/>
  <c r="J113" i="21"/>
  <c r="Q113" i="21"/>
  <c r="L113" i="21"/>
  <c r="J112" i="21"/>
  <c r="O112" i="21"/>
  <c r="L112" i="21"/>
  <c r="J111" i="21"/>
  <c r="Q111" i="21"/>
  <c r="L111" i="21"/>
  <c r="J110" i="21"/>
  <c r="O110" i="21"/>
  <c r="L110" i="21"/>
  <c r="J109" i="21"/>
  <c r="Q109" i="21"/>
  <c r="L109" i="21"/>
  <c r="J108" i="21"/>
  <c r="Q108" i="21"/>
  <c r="L108" i="21"/>
  <c r="J107" i="21"/>
  <c r="Q107" i="21"/>
  <c r="L107" i="21"/>
  <c r="J106" i="21"/>
  <c r="O106" i="21"/>
  <c r="L106" i="21"/>
  <c r="J105" i="21"/>
  <c r="Q105" i="21"/>
  <c r="L105" i="21"/>
  <c r="J104" i="21"/>
  <c r="Q104" i="21"/>
  <c r="L104" i="21"/>
  <c r="J103" i="21"/>
  <c r="Q103" i="21"/>
  <c r="L103" i="21"/>
  <c r="J102" i="21"/>
  <c r="Q102" i="21"/>
  <c r="L102" i="21"/>
  <c r="J101" i="21"/>
  <c r="Q101" i="21"/>
  <c r="L101" i="21"/>
  <c r="J100" i="21"/>
  <c r="O100" i="21"/>
  <c r="L100" i="21"/>
  <c r="J99" i="21"/>
  <c r="Q99" i="21"/>
  <c r="L99" i="21"/>
  <c r="J98" i="21"/>
  <c r="Q98" i="21"/>
  <c r="L98" i="21"/>
  <c r="J97" i="21"/>
  <c r="Q97" i="21"/>
  <c r="L97" i="21"/>
  <c r="J96" i="21"/>
  <c r="O96" i="21"/>
  <c r="L96" i="21"/>
  <c r="J95" i="21"/>
  <c r="Q95" i="21"/>
  <c r="L95" i="21"/>
  <c r="J94" i="21"/>
  <c r="O94" i="21"/>
  <c r="L94" i="21"/>
  <c r="J93" i="21"/>
  <c r="Q93" i="21"/>
  <c r="L93" i="21"/>
  <c r="J92" i="21"/>
  <c r="Q92" i="21"/>
  <c r="L92" i="21"/>
  <c r="J91" i="21"/>
  <c r="Q91" i="21"/>
  <c r="L91" i="21"/>
  <c r="J90" i="21"/>
  <c r="O90" i="21"/>
  <c r="L90" i="21"/>
  <c r="J89" i="21"/>
  <c r="Q89" i="21"/>
  <c r="L89" i="21"/>
  <c r="J88" i="21"/>
  <c r="Q88" i="21"/>
  <c r="L88" i="21"/>
  <c r="J87" i="21"/>
  <c r="Q87" i="21"/>
  <c r="L87" i="21"/>
  <c r="J86" i="21"/>
  <c r="O86" i="21"/>
  <c r="L86" i="21"/>
  <c r="J85" i="21"/>
  <c r="Q85" i="21"/>
  <c r="L85" i="21"/>
  <c r="J84" i="21"/>
  <c r="Q84" i="21"/>
  <c r="L84" i="21"/>
  <c r="J83" i="21"/>
  <c r="Q83" i="21"/>
  <c r="L83" i="21"/>
  <c r="J82" i="21"/>
  <c r="O82" i="21"/>
  <c r="L82" i="21"/>
  <c r="J81" i="21"/>
  <c r="Q81" i="21"/>
  <c r="L81" i="21"/>
  <c r="J80" i="21"/>
  <c r="Q80" i="21"/>
  <c r="L80" i="21"/>
  <c r="J79" i="21"/>
  <c r="Q79" i="21"/>
  <c r="L79" i="21"/>
  <c r="J78" i="21"/>
  <c r="Q78" i="21"/>
  <c r="L78" i="21"/>
  <c r="J77" i="21"/>
  <c r="Q77" i="21"/>
  <c r="L77" i="21"/>
  <c r="J76" i="21"/>
  <c r="O76" i="21"/>
  <c r="L76" i="21"/>
  <c r="J75" i="21"/>
  <c r="Q75" i="21"/>
  <c r="L75" i="21"/>
  <c r="J74" i="21"/>
  <c r="Q74" i="21"/>
  <c r="O74" i="21"/>
  <c r="L74" i="21"/>
  <c r="J73" i="21"/>
  <c r="Q73" i="21"/>
  <c r="O73" i="21"/>
  <c r="M73" i="21"/>
  <c r="L73" i="21"/>
  <c r="J72" i="21"/>
  <c r="Q72" i="21"/>
  <c r="L72" i="21"/>
  <c r="J71" i="21"/>
  <c r="Q71" i="21"/>
  <c r="O71" i="21"/>
  <c r="M71" i="21"/>
  <c r="L71" i="21"/>
  <c r="J70" i="21"/>
  <c r="O70" i="21"/>
  <c r="L70" i="21"/>
  <c r="J69" i="21"/>
  <c r="Q69" i="21"/>
  <c r="O69" i="21"/>
  <c r="M69" i="21"/>
  <c r="L69" i="21"/>
  <c r="J68" i="21"/>
  <c r="Q68" i="21"/>
  <c r="L68" i="21"/>
  <c r="J67" i="21"/>
  <c r="Q67" i="21"/>
  <c r="O67" i="21"/>
  <c r="M67" i="21"/>
  <c r="L67" i="21"/>
  <c r="J66" i="21"/>
  <c r="Q66" i="21"/>
  <c r="L66" i="21"/>
  <c r="J65" i="21"/>
  <c r="Q65" i="21"/>
  <c r="O65" i="21"/>
  <c r="M65" i="21"/>
  <c r="L65" i="21"/>
  <c r="J64" i="21"/>
  <c r="M64" i="21"/>
  <c r="L64" i="21"/>
  <c r="J63" i="21"/>
  <c r="Q63" i="21"/>
  <c r="O63" i="21"/>
  <c r="M63" i="21"/>
  <c r="L63" i="21"/>
  <c r="J62" i="21"/>
  <c r="Q62" i="21"/>
  <c r="L62" i="21"/>
  <c r="J61" i="21"/>
  <c r="Q61" i="21"/>
  <c r="O61" i="21"/>
  <c r="M61" i="21"/>
  <c r="L61" i="21"/>
  <c r="J60" i="21"/>
  <c r="O60" i="21"/>
  <c r="L60" i="21"/>
  <c r="J59" i="21"/>
  <c r="Q59" i="21"/>
  <c r="O59" i="21"/>
  <c r="M59" i="21"/>
  <c r="L59" i="21"/>
  <c r="J58" i="21"/>
  <c r="M58" i="21"/>
  <c r="L58" i="21"/>
  <c r="J57" i="21"/>
  <c r="Q57" i="21"/>
  <c r="O57" i="21"/>
  <c r="M57" i="21"/>
  <c r="L57" i="21"/>
  <c r="J56" i="21"/>
  <c r="O56" i="21"/>
  <c r="L56" i="21"/>
  <c r="J55" i="21"/>
  <c r="Q55" i="21"/>
  <c r="O55" i="21"/>
  <c r="M55" i="21"/>
  <c r="L55" i="21"/>
  <c r="J54" i="21"/>
  <c r="O54" i="21"/>
  <c r="L54" i="21"/>
  <c r="J53" i="21"/>
  <c r="Q53" i="21"/>
  <c r="O53" i="21"/>
  <c r="M53" i="21"/>
  <c r="L53" i="21"/>
  <c r="J52" i="21"/>
  <c r="M52" i="21"/>
  <c r="L52" i="21"/>
  <c r="J51" i="21"/>
  <c r="Q51" i="21"/>
  <c r="O51" i="21"/>
  <c r="M51" i="21"/>
  <c r="L51" i="21"/>
  <c r="J49" i="21"/>
  <c r="O49" i="21"/>
  <c r="L49" i="21"/>
  <c r="J48" i="21"/>
  <c r="Q48" i="21"/>
  <c r="O48" i="21"/>
  <c r="M48" i="21"/>
  <c r="L48" i="21"/>
  <c r="J47" i="21"/>
  <c r="Q47" i="21"/>
  <c r="L47" i="21"/>
  <c r="J46" i="21"/>
  <c r="Q46" i="21"/>
  <c r="O46" i="21"/>
  <c r="M46" i="21"/>
  <c r="L46" i="21"/>
  <c r="J45" i="21"/>
  <c r="Q45" i="21"/>
  <c r="L45" i="21"/>
  <c r="J44" i="21"/>
  <c r="Q44" i="21"/>
  <c r="O44" i="21"/>
  <c r="M44" i="21"/>
  <c r="L44" i="21"/>
  <c r="J43" i="21"/>
  <c r="Q43" i="21"/>
  <c r="L43" i="21"/>
  <c r="J42" i="21"/>
  <c r="Q42" i="21"/>
  <c r="O42" i="21"/>
  <c r="M42" i="21"/>
  <c r="L42" i="21"/>
  <c r="J41" i="21"/>
  <c r="M41" i="21"/>
  <c r="L41" i="21"/>
  <c r="J40" i="21"/>
  <c r="Q40" i="21"/>
  <c r="O40" i="21"/>
  <c r="M40" i="21"/>
  <c r="L40" i="21"/>
  <c r="J39" i="21"/>
  <c r="O39" i="21"/>
  <c r="L39" i="21"/>
  <c r="J38" i="21"/>
  <c r="Q38" i="21"/>
  <c r="O38" i="21"/>
  <c r="M38" i="21"/>
  <c r="L38" i="21"/>
  <c r="J37" i="21"/>
  <c r="O37" i="21"/>
  <c r="L37" i="21"/>
  <c r="J36" i="21"/>
  <c r="Q36" i="21"/>
  <c r="O36" i="21"/>
  <c r="M36" i="21"/>
  <c r="L36" i="21"/>
  <c r="J35" i="21"/>
  <c r="Q35" i="21"/>
  <c r="L35" i="21"/>
  <c r="J34" i="21"/>
  <c r="Q34" i="21"/>
  <c r="O34" i="21"/>
  <c r="M34" i="21"/>
  <c r="L34" i="21"/>
  <c r="J33" i="21"/>
  <c r="Q33" i="21"/>
  <c r="L33" i="21"/>
  <c r="J32" i="21"/>
  <c r="Q32" i="21"/>
  <c r="O32" i="21"/>
  <c r="M32" i="21"/>
  <c r="L32" i="21"/>
  <c r="J31" i="21"/>
  <c r="Q31" i="21"/>
  <c r="L31" i="21"/>
  <c r="J30" i="21"/>
  <c r="Q30" i="21"/>
  <c r="O30" i="21"/>
  <c r="M30" i="21"/>
  <c r="L30" i="21"/>
  <c r="J29" i="21"/>
  <c r="Q29" i="21"/>
  <c r="L29" i="21"/>
  <c r="J28" i="21"/>
  <c r="Q28" i="21"/>
  <c r="O28" i="21"/>
  <c r="M28" i="21"/>
  <c r="L28" i="21"/>
  <c r="J27" i="21"/>
  <c r="O27" i="21"/>
  <c r="L27" i="21"/>
  <c r="J26" i="21"/>
  <c r="Q26" i="21"/>
  <c r="O26" i="21"/>
  <c r="M26" i="21"/>
  <c r="L26" i="21"/>
  <c r="J25" i="21"/>
  <c r="Q25" i="21"/>
  <c r="L25" i="21"/>
  <c r="J24" i="21"/>
  <c r="Q24" i="21"/>
  <c r="O24" i="21"/>
  <c r="M24" i="21"/>
  <c r="L24" i="21"/>
  <c r="J23" i="21"/>
  <c r="Q23" i="21"/>
  <c r="L23" i="21"/>
  <c r="J22" i="21"/>
  <c r="Q22" i="21"/>
  <c r="O22" i="21"/>
  <c r="M22" i="21"/>
  <c r="L22" i="21"/>
  <c r="J21" i="21"/>
  <c r="M21" i="21"/>
  <c r="L21" i="21"/>
  <c r="J20" i="21"/>
  <c r="Q20" i="21"/>
  <c r="O20" i="21"/>
  <c r="M20" i="21"/>
  <c r="L20" i="21"/>
  <c r="J19" i="21"/>
  <c r="O19" i="21"/>
  <c r="L19" i="21"/>
  <c r="J18" i="21"/>
  <c r="Q18" i="21"/>
  <c r="O18" i="21"/>
  <c r="M18" i="21"/>
  <c r="L18" i="21"/>
  <c r="J15" i="21"/>
  <c r="O15" i="21"/>
  <c r="L15" i="21"/>
  <c r="J14" i="21"/>
  <c r="Q14" i="21"/>
  <c r="O14" i="21"/>
  <c r="M14" i="21"/>
  <c r="L14" i="21"/>
  <c r="J13" i="21"/>
  <c r="M13" i="21"/>
  <c r="L13" i="21"/>
  <c r="J12" i="21"/>
  <c r="Q12" i="21"/>
  <c r="O12" i="21"/>
  <c r="M12" i="21"/>
  <c r="L12" i="21"/>
  <c r="J11" i="21"/>
  <c r="O11" i="21"/>
  <c r="L11" i="21"/>
  <c r="J10" i="21"/>
  <c r="Q10" i="21"/>
  <c r="O10" i="21"/>
  <c r="M10" i="21"/>
  <c r="L10" i="21"/>
  <c r="J9" i="21"/>
  <c r="Q9" i="21"/>
  <c r="L9" i="21"/>
  <c r="J8" i="21"/>
  <c r="Q8" i="21"/>
  <c r="O8" i="21"/>
  <c r="M8" i="21"/>
  <c r="L8" i="21"/>
  <c r="J7" i="21"/>
  <c r="Q7" i="21"/>
  <c r="L7" i="21"/>
  <c r="J6" i="21"/>
  <c r="Q6" i="21"/>
  <c r="O6" i="21"/>
  <c r="M6" i="21"/>
  <c r="L6" i="21"/>
  <c r="J5" i="21"/>
  <c r="O5" i="21"/>
  <c r="L5" i="21"/>
  <c r="J4" i="21"/>
  <c r="Q4" i="21"/>
  <c r="O4" i="21"/>
  <c r="M4" i="21"/>
  <c r="L4" i="21"/>
  <c r="J3" i="21"/>
  <c r="M3" i="21"/>
  <c r="L3" i="21"/>
  <c r="J2" i="21"/>
  <c r="Q2" i="21"/>
  <c r="O2" i="21"/>
  <c r="M2" i="21"/>
  <c r="L2" i="21"/>
  <c r="O3" i="21"/>
  <c r="O13" i="21"/>
  <c r="O23" i="21"/>
  <c r="O33" i="21"/>
  <c r="O43" i="21"/>
  <c r="O52" i="21"/>
  <c r="O58" i="21"/>
  <c r="O66" i="21"/>
  <c r="O78" i="21"/>
  <c r="O80" i="21"/>
  <c r="O84" i="21"/>
  <c r="O88" i="21"/>
  <c r="O92" i="21"/>
  <c r="O98" i="21"/>
  <c r="O102" i="21"/>
  <c r="O104" i="21"/>
  <c r="O108" i="21"/>
  <c r="O114" i="21"/>
  <c r="O116" i="21"/>
  <c r="O122" i="21"/>
  <c r="O128" i="21"/>
  <c r="O130" i="21"/>
  <c r="O135" i="21"/>
  <c r="O141" i="21"/>
  <c r="O151" i="21"/>
  <c r="O153" i="21"/>
  <c r="O159" i="21"/>
  <c r="O163" i="21"/>
  <c r="O179" i="21"/>
  <c r="O193" i="21"/>
  <c r="O210" i="21"/>
  <c r="O224" i="21"/>
  <c r="O236" i="21"/>
  <c r="O352" i="21"/>
  <c r="O356" i="21"/>
  <c r="O360" i="21"/>
  <c r="O364" i="21"/>
  <c r="O368" i="21"/>
  <c r="O372" i="21"/>
  <c r="O376" i="21"/>
  <c r="O380" i="21"/>
  <c r="O384" i="21"/>
  <c r="O388" i="21"/>
  <c r="O390" i="21"/>
  <c r="O394" i="21"/>
  <c r="O398" i="21"/>
  <c r="O404" i="21"/>
  <c r="O408" i="21"/>
  <c r="O412" i="21"/>
  <c r="O414" i="21"/>
  <c r="O418" i="21"/>
  <c r="O420" i="21"/>
  <c r="O425" i="21"/>
  <c r="O430" i="21"/>
  <c r="O435" i="21"/>
  <c r="O439" i="21"/>
  <c r="O445" i="21"/>
  <c r="O455" i="21"/>
  <c r="O459" i="21"/>
  <c r="O465" i="21"/>
  <c r="O471" i="21"/>
  <c r="O473" i="21"/>
  <c r="O477" i="21"/>
  <c r="O485" i="21"/>
  <c r="O487" i="21"/>
  <c r="O493" i="21"/>
  <c r="O497" i="21"/>
  <c r="O499" i="21"/>
  <c r="O504" i="21"/>
  <c r="O508" i="21"/>
  <c r="O514" i="21"/>
  <c r="O518" i="21"/>
  <c r="O522" i="21"/>
  <c r="O526" i="21"/>
  <c r="O532" i="21"/>
  <c r="O534" i="21"/>
  <c r="O540" i="21"/>
  <c r="O544" i="21"/>
  <c r="O546" i="21"/>
  <c r="O556" i="21"/>
  <c r="O564" i="21"/>
  <c r="O572" i="21"/>
  <c r="O585" i="21"/>
  <c r="O593" i="21"/>
  <c r="O603" i="21"/>
  <c r="O611" i="21"/>
  <c r="O621" i="21"/>
  <c r="O629" i="21"/>
  <c r="O635" i="21"/>
  <c r="O643" i="21"/>
  <c r="O652" i="21"/>
  <c r="O658" i="21"/>
  <c r="O666" i="21"/>
  <c r="O678" i="21"/>
  <c r="O682" i="21"/>
  <c r="O686" i="21"/>
  <c r="O696" i="21"/>
  <c r="O698" i="21"/>
  <c r="O706" i="21"/>
  <c r="O710" i="21"/>
  <c r="O714" i="21"/>
  <c r="O718" i="21"/>
  <c r="M727" i="21"/>
  <c r="Q732" i="21"/>
  <c r="M732" i="21"/>
  <c r="M735" i="21"/>
  <c r="Q739" i="21"/>
  <c r="M739" i="21"/>
  <c r="M743" i="21"/>
  <c r="Q753" i="21"/>
  <c r="M753" i="21"/>
  <c r="Q757" i="21"/>
  <c r="M757" i="21"/>
  <c r="M761" i="21"/>
  <c r="Q765" i="21"/>
  <c r="M765" i="21"/>
  <c r="Q771" i="21"/>
  <c r="M771" i="21"/>
  <c r="M775" i="21"/>
  <c r="Q779" i="21"/>
  <c r="M779" i="21"/>
  <c r="Q781" i="21"/>
  <c r="M781" i="21"/>
  <c r="Q789" i="21"/>
  <c r="M789" i="21"/>
  <c r="M793" i="21"/>
  <c r="Q797" i="21"/>
  <c r="M797" i="21"/>
  <c r="Q799" i="21"/>
  <c r="M799" i="21"/>
  <c r="Q804" i="21"/>
  <c r="M804" i="21"/>
  <c r="M808" i="21"/>
  <c r="Q812" i="21"/>
  <c r="M812" i="21"/>
  <c r="M816" i="21"/>
  <c r="Q820" i="21"/>
  <c r="M820" i="21"/>
  <c r="Q824" i="21"/>
  <c r="M824" i="21"/>
  <c r="Q830" i="21"/>
  <c r="M830" i="21"/>
  <c r="Q834" i="21"/>
  <c r="M834" i="21"/>
  <c r="M838" i="21"/>
  <c r="Q842" i="21"/>
  <c r="M842" i="21"/>
  <c r="Q848" i="21"/>
  <c r="M848" i="21"/>
  <c r="Q852" i="21"/>
  <c r="M852" i="21"/>
  <c r="Q854" i="21"/>
  <c r="M854" i="21"/>
  <c r="M858" i="21"/>
  <c r="Q862" i="21"/>
  <c r="M862" i="21"/>
  <c r="Q866" i="21"/>
  <c r="M866" i="21"/>
  <c r="Q872" i="21"/>
  <c r="M872" i="21"/>
  <c r="M877" i="21"/>
  <c r="Q882" i="21"/>
  <c r="M882" i="21"/>
  <c r="Q885" i="21"/>
  <c r="M885" i="21"/>
  <c r="Q891" i="21"/>
  <c r="M891" i="21"/>
  <c r="Q905" i="21"/>
  <c r="M905" i="21"/>
  <c r="Q909" i="21"/>
  <c r="M909" i="21"/>
  <c r="Q911" i="21"/>
  <c r="M911" i="21"/>
  <c r="M915" i="21"/>
  <c r="Q921" i="21"/>
  <c r="M921" i="21"/>
  <c r="Q925" i="21"/>
  <c r="M925" i="21"/>
  <c r="M929" i="21"/>
  <c r="Q935" i="21"/>
  <c r="M935" i="21"/>
  <c r="M939" i="21"/>
  <c r="Q941" i="21"/>
  <c r="M941" i="21"/>
  <c r="Q945" i="21"/>
  <c r="M945" i="21"/>
  <c r="M949" i="21"/>
  <c r="M956" i="21"/>
  <c r="Q960" i="21"/>
  <c r="M960" i="21"/>
  <c r="Q964" i="21"/>
  <c r="M964" i="21"/>
  <c r="M968" i="21"/>
  <c r="M970" i="21"/>
  <c r="Q976" i="21"/>
  <c r="M976" i="21"/>
  <c r="M978" i="21"/>
  <c r="Q982" i="21"/>
  <c r="M982" i="21"/>
  <c r="M986" i="21"/>
  <c r="Q990" i="21"/>
  <c r="M990" i="21"/>
  <c r="M992" i="21"/>
  <c r="Q996" i="21"/>
  <c r="M996" i="21"/>
  <c r="M1000" i="21"/>
  <c r="Q1004" i="21"/>
  <c r="M1004" i="21"/>
  <c r="Q1008" i="21"/>
  <c r="M1008" i="21"/>
  <c r="M1012" i="21"/>
  <c r="Q1016" i="21"/>
  <c r="M1016" i="21"/>
  <c r="Q1020" i="21"/>
  <c r="M1020" i="21"/>
  <c r="M1025" i="21"/>
  <c r="Q1030" i="21"/>
  <c r="M1030" i="21"/>
  <c r="M1035" i="21"/>
  <c r="Q1039" i="21"/>
  <c r="M1039" i="21"/>
  <c r="Q1043" i="21"/>
  <c r="M1043" i="21"/>
  <c r="Q1055" i="21"/>
  <c r="M1055" i="21"/>
  <c r="Q1059" i="21"/>
  <c r="M1059" i="21"/>
  <c r="Q1061" i="21"/>
  <c r="M1061" i="21"/>
  <c r="M1063" i="21"/>
  <c r="M1071" i="21"/>
  <c r="Q1075" i="21"/>
  <c r="M1075" i="21"/>
  <c r="M1077" i="21"/>
  <c r="Q1083" i="21"/>
  <c r="M1083" i="21"/>
  <c r="Q1085" i="21"/>
  <c r="M1085" i="21"/>
  <c r="Q1089" i="21"/>
  <c r="M1089" i="21"/>
  <c r="M1093" i="21"/>
  <c r="Q1097" i="21"/>
  <c r="M1097" i="21"/>
  <c r="Q1104" i="21"/>
  <c r="M1104" i="21"/>
  <c r="Q1108" i="21"/>
  <c r="M1108" i="21"/>
  <c r="Q1114" i="21"/>
  <c r="M1114" i="21"/>
  <c r="Q1122" i="21"/>
  <c r="M1122" i="21"/>
  <c r="Q1128" i="21"/>
  <c r="M1128" i="21"/>
  <c r="Q1130" i="21"/>
  <c r="M1130" i="21"/>
  <c r="M1136" i="21"/>
  <c r="Q1140" i="21"/>
  <c r="M1140" i="21"/>
  <c r="M1142" i="21"/>
  <c r="Q1148" i="21"/>
  <c r="M1148" i="21"/>
  <c r="Q1150" i="21"/>
  <c r="M1150" i="21"/>
  <c r="Q1154" i="21"/>
  <c r="M1154" i="21"/>
  <c r="Q1160" i="21"/>
  <c r="M1160" i="21"/>
  <c r="Q1166" i="21"/>
  <c r="M1166" i="21"/>
  <c r="Q1170" i="21"/>
  <c r="M1170" i="21"/>
  <c r="Q1172" i="21"/>
  <c r="M1172" i="21"/>
  <c r="M1180" i="21"/>
  <c r="M1186" i="21"/>
  <c r="Q1190" i="21"/>
  <c r="M1190" i="21"/>
  <c r="M133" i="21"/>
  <c r="Q1028" i="21"/>
  <c r="M1028" i="21"/>
  <c r="Q884" i="21"/>
  <c r="M884" i="21"/>
  <c r="Q449" i="21"/>
  <c r="M449" i="21"/>
  <c r="M1049" i="21"/>
  <c r="Q424" i="21"/>
  <c r="M424" i="21"/>
  <c r="M1024" i="21"/>
  <c r="Q351" i="21"/>
  <c r="M351" i="21"/>
  <c r="M651" i="21"/>
  <c r="M5" i="21"/>
  <c r="M7" i="21"/>
  <c r="M9" i="21"/>
  <c r="Q11" i="21"/>
  <c r="M15" i="21"/>
  <c r="M19" i="21"/>
  <c r="Q21" i="21"/>
  <c r="M25" i="21"/>
  <c r="M27" i="21"/>
  <c r="M29" i="21"/>
  <c r="M31" i="21"/>
  <c r="M35" i="21"/>
  <c r="M37" i="21"/>
  <c r="M39" i="21"/>
  <c r="Q41" i="21"/>
  <c r="M45" i="21"/>
  <c r="M47" i="21"/>
  <c r="Q49" i="21"/>
  <c r="M54" i="21"/>
  <c r="Q56" i="21"/>
  <c r="M60" i="21"/>
  <c r="M62" i="21"/>
  <c r="Q64" i="21"/>
  <c r="M68" i="21"/>
  <c r="M70" i="21"/>
  <c r="M72" i="21"/>
  <c r="M74" i="21"/>
  <c r="M76" i="21"/>
  <c r="Q76" i="21"/>
  <c r="M78" i="21"/>
  <c r="M80" i="21"/>
  <c r="M82" i="21"/>
  <c r="Q82" i="21"/>
  <c r="M84" i="21"/>
  <c r="M86" i="21"/>
  <c r="Q86" i="21"/>
  <c r="M88" i="21"/>
  <c r="M90" i="21"/>
  <c r="Q90" i="21"/>
  <c r="M92" i="21"/>
  <c r="M94" i="21"/>
  <c r="Q94" i="21"/>
  <c r="M96" i="21"/>
  <c r="Q96" i="21"/>
  <c r="M98" i="21"/>
  <c r="M100" i="21"/>
  <c r="Q100" i="21"/>
  <c r="M102" i="21"/>
  <c r="M104" i="21"/>
  <c r="M106" i="21"/>
  <c r="Q106" i="21"/>
  <c r="M108" i="21"/>
  <c r="M110" i="21"/>
  <c r="Q110" i="21"/>
  <c r="M112" i="21"/>
  <c r="Q112" i="21"/>
  <c r="M114" i="21"/>
  <c r="M116" i="21"/>
  <c r="M118" i="21"/>
  <c r="Q118" i="21"/>
  <c r="M120" i="21"/>
  <c r="Q120" i="21"/>
  <c r="M122" i="21"/>
  <c r="M125" i="21"/>
  <c r="Q125" i="21"/>
  <c r="M128" i="21"/>
  <c r="M130" i="21"/>
  <c r="M132" i="21"/>
  <c r="Q132" i="21"/>
  <c r="M135" i="21"/>
  <c r="M137" i="21"/>
  <c r="Q137" i="21"/>
  <c r="M139" i="21"/>
  <c r="Q139" i="21"/>
  <c r="M141" i="21"/>
  <c r="M143" i="21"/>
  <c r="Q143" i="21"/>
  <c r="M151" i="21"/>
  <c r="M153" i="21"/>
  <c r="M155" i="21"/>
  <c r="Q155" i="21"/>
  <c r="M157" i="21"/>
  <c r="Q157" i="21"/>
  <c r="M159" i="21"/>
  <c r="M161" i="21"/>
  <c r="Q161" i="21"/>
  <c r="M163" i="21"/>
  <c r="M167" i="21"/>
  <c r="M175" i="21"/>
  <c r="M181" i="21"/>
  <c r="M187" i="21"/>
  <c r="Q191" i="21"/>
  <c r="M197" i="21"/>
  <c r="M204" i="21"/>
  <c r="Q208" i="21"/>
  <c r="Q214" i="21"/>
  <c r="M220" i="21"/>
  <c r="M226" i="21"/>
  <c r="M232" i="21"/>
  <c r="M238" i="21"/>
  <c r="M242" i="21"/>
  <c r="M244" i="21"/>
  <c r="M246" i="21"/>
  <c r="M250" i="21"/>
  <c r="M252" i="21"/>
  <c r="M254" i="21"/>
  <c r="M258" i="21"/>
  <c r="M260" i="21"/>
  <c r="M262" i="21"/>
  <c r="M266" i="21"/>
  <c r="M268" i="21"/>
  <c r="M270" i="21"/>
  <c r="M275" i="21"/>
  <c r="M277" i="21"/>
  <c r="M280" i="21"/>
  <c r="M285" i="21"/>
  <c r="M287" i="21"/>
  <c r="M289" i="21"/>
  <c r="M293" i="21"/>
  <c r="M295" i="21"/>
  <c r="M303" i="21"/>
  <c r="M307" i="21"/>
  <c r="M309" i="21"/>
  <c r="M311" i="21"/>
  <c r="M315" i="21"/>
  <c r="M317" i="21"/>
  <c r="M321" i="21"/>
  <c r="M325" i="21"/>
  <c r="M327" i="21"/>
  <c r="M329" i="21"/>
  <c r="M333" i="21"/>
  <c r="M335" i="21"/>
  <c r="M337" i="21"/>
  <c r="M341" i="21"/>
  <c r="M343" i="21"/>
  <c r="M345" i="21"/>
  <c r="M349" i="21"/>
  <c r="M352" i="21"/>
  <c r="M354" i="21"/>
  <c r="Q354" i="21"/>
  <c r="M356" i="21"/>
  <c r="M358" i="21"/>
  <c r="Q358" i="21"/>
  <c r="M360" i="21"/>
  <c r="M362" i="21"/>
  <c r="Q362" i="21"/>
  <c r="M364" i="21"/>
  <c r="M366" i="21"/>
  <c r="Q366" i="21"/>
  <c r="M368" i="21"/>
  <c r="M370" i="21"/>
  <c r="Q370" i="21"/>
  <c r="M372" i="21"/>
  <c r="M374" i="21"/>
  <c r="Q374" i="21"/>
  <c r="M376" i="21"/>
  <c r="M378" i="21"/>
  <c r="Q378" i="21"/>
  <c r="M380" i="21"/>
  <c r="M382" i="21"/>
  <c r="Q382" i="21"/>
  <c r="M384" i="21"/>
  <c r="M386" i="21"/>
  <c r="Q386" i="21"/>
  <c r="M388" i="21"/>
  <c r="M390" i="21"/>
  <c r="M392" i="21"/>
  <c r="Q392" i="21"/>
  <c r="M394" i="21"/>
  <c r="M396" i="21"/>
  <c r="Q396" i="21"/>
  <c r="M398" i="21"/>
  <c r="M400" i="21"/>
  <c r="Q400" i="21"/>
  <c r="M402" i="21"/>
  <c r="Q402" i="21"/>
  <c r="M404" i="21"/>
  <c r="M406" i="21"/>
  <c r="Q406" i="21"/>
  <c r="M408" i="21"/>
  <c r="M410" i="21"/>
  <c r="Q410" i="21"/>
  <c r="M412" i="21"/>
  <c r="M414" i="21"/>
  <c r="M416" i="21"/>
  <c r="Q416" i="21"/>
  <c r="M418" i="21"/>
  <c r="M420" i="21"/>
  <c r="M422" i="21"/>
  <c r="Q422" i="21"/>
  <c r="M425" i="21"/>
  <c r="M427" i="21"/>
  <c r="Q427" i="21"/>
  <c r="M430" i="21"/>
  <c r="M432" i="21"/>
  <c r="Q432" i="21"/>
  <c r="M435" i="21"/>
  <c r="M437" i="21"/>
  <c r="Q437" i="21"/>
  <c r="M439" i="21"/>
  <c r="M441" i="21"/>
  <c r="Q441" i="21"/>
  <c r="M443" i="21"/>
  <c r="Q443" i="21"/>
  <c r="M445" i="21"/>
  <c r="M453" i="21"/>
  <c r="Q453" i="21"/>
  <c r="M455" i="21"/>
  <c r="M457" i="21"/>
  <c r="Q457" i="21"/>
  <c r="M459" i="21"/>
  <c r="M461" i="21"/>
  <c r="Q461" i="21"/>
  <c r="M463" i="21"/>
  <c r="Q463" i="21"/>
  <c r="M465" i="21"/>
  <c r="M467" i="21"/>
  <c r="Q467" i="21"/>
  <c r="M471" i="21"/>
  <c r="M473" i="21"/>
  <c r="M475" i="21"/>
  <c r="Q475" i="21"/>
  <c r="M477" i="21"/>
  <c r="M479" i="21"/>
  <c r="Q479" i="21"/>
  <c r="M481" i="21"/>
  <c r="Q481" i="21"/>
  <c r="M483" i="21"/>
  <c r="Q483" i="21"/>
  <c r="M485" i="21"/>
  <c r="M487" i="21"/>
  <c r="M489" i="21"/>
  <c r="Q489" i="21"/>
  <c r="M491" i="21"/>
  <c r="Q491" i="21"/>
  <c r="M493" i="21"/>
  <c r="M495" i="21"/>
  <c r="Q495" i="21"/>
  <c r="M497" i="21"/>
  <c r="M499" i="21"/>
  <c r="M502" i="21"/>
  <c r="Q502" i="21"/>
  <c r="M504" i="21"/>
  <c r="M506" i="21"/>
  <c r="Q506" i="21"/>
  <c r="M508" i="21"/>
  <c r="M510" i="21"/>
  <c r="Q510" i="21"/>
  <c r="M512" i="21"/>
  <c r="Q512" i="21"/>
  <c r="M514" i="21"/>
  <c r="M516" i="21"/>
  <c r="Q516" i="21"/>
  <c r="M518" i="21"/>
  <c r="M520" i="21"/>
  <c r="Q520" i="21"/>
  <c r="M522" i="21"/>
  <c r="M524" i="21"/>
  <c r="Q524" i="21"/>
  <c r="M526" i="21"/>
  <c r="M528" i="21"/>
  <c r="Q528" i="21"/>
  <c r="M530" i="21"/>
  <c r="Q530" i="21"/>
  <c r="M532" i="21"/>
  <c r="M534" i="21"/>
  <c r="M536" i="21"/>
  <c r="Q536" i="21"/>
  <c r="M538" i="21"/>
  <c r="Q538" i="21"/>
  <c r="M540" i="21"/>
  <c r="M542" i="21"/>
  <c r="Q542" i="21"/>
  <c r="M544" i="21"/>
  <c r="M546" i="21"/>
  <c r="M548" i="21"/>
  <c r="Q548" i="21"/>
  <c r="M550" i="21"/>
  <c r="Q550" i="21"/>
  <c r="M552" i="21"/>
  <c r="Q554" i="21"/>
  <c r="M558" i="21"/>
  <c r="M560" i="21"/>
  <c r="Q562" i="21"/>
  <c r="M566" i="21"/>
  <c r="M568" i="21"/>
  <c r="Q570" i="21"/>
  <c r="M575" i="21"/>
  <c r="M577" i="21"/>
  <c r="Q580" i="21"/>
  <c r="Q582" i="21"/>
  <c r="M587" i="21"/>
  <c r="M589" i="21"/>
  <c r="Q591" i="21"/>
  <c r="M595" i="21"/>
  <c r="M605" i="21"/>
  <c r="M607" i="21"/>
  <c r="Q609" i="21"/>
  <c r="M613" i="21"/>
  <c r="M615" i="21"/>
  <c r="Q617" i="21"/>
  <c r="M623" i="21"/>
  <c r="M625" i="21"/>
  <c r="Q627" i="21"/>
  <c r="M631" i="21"/>
  <c r="Q633" i="21"/>
  <c r="M637" i="21"/>
  <c r="M639" i="21"/>
  <c r="Q641" i="21"/>
  <c r="M645" i="21"/>
  <c r="M647" i="21"/>
  <c r="Q649" i="21"/>
  <c r="M654" i="21"/>
  <c r="M656" i="21"/>
  <c r="M660" i="21"/>
  <c r="M662" i="21"/>
  <c r="M664" i="21"/>
  <c r="M668" i="21"/>
  <c r="M670" i="21"/>
  <c r="Q672" i="21"/>
  <c r="Q674" i="21"/>
  <c r="Q676" i="21"/>
  <c r="M678" i="21"/>
  <c r="M680" i="21"/>
  <c r="M682" i="21"/>
  <c r="Q684" i="21"/>
  <c r="M686" i="21"/>
  <c r="M690" i="21"/>
  <c r="Q690" i="21"/>
  <c r="M692" i="21"/>
  <c r="M694" i="21"/>
  <c r="Q694" i="21"/>
  <c r="M698" i="21"/>
  <c r="Q700" i="21"/>
  <c r="M702" i="21"/>
  <c r="Q702" i="21"/>
  <c r="M706" i="21"/>
  <c r="Q708" i="21"/>
  <c r="M710" i="21"/>
  <c r="M712" i="21"/>
  <c r="M714" i="21"/>
  <c r="Q716" i="21"/>
  <c r="M718" i="21"/>
  <c r="M722" i="21"/>
  <c r="Q722" i="21"/>
  <c r="O732" i="21"/>
  <c r="O735" i="21"/>
  <c r="O739" i="21"/>
  <c r="O743" i="21"/>
  <c r="O753" i="21"/>
  <c r="O757" i="21"/>
  <c r="O765" i="21"/>
  <c r="O771" i="21"/>
  <c r="O775" i="21"/>
  <c r="O779" i="21"/>
  <c r="O781" i="21"/>
  <c r="O789" i="21"/>
  <c r="O793" i="21"/>
  <c r="O797" i="21"/>
  <c r="O799" i="21"/>
  <c r="O804" i="21"/>
  <c r="O808" i="21"/>
  <c r="O812" i="21"/>
  <c r="O820" i="21"/>
  <c r="O824" i="21"/>
  <c r="O830" i="21"/>
  <c r="O834" i="21"/>
  <c r="O838" i="21"/>
  <c r="O842" i="21"/>
  <c r="O848" i="21"/>
  <c r="O852" i="21"/>
  <c r="O854" i="21"/>
  <c r="O862" i="21"/>
  <c r="O866" i="21"/>
  <c r="O872" i="21"/>
  <c r="O882" i="21"/>
  <c r="O885" i="21"/>
  <c r="O891" i="21"/>
  <c r="O905" i="21"/>
  <c r="O909" i="21"/>
  <c r="O911" i="21"/>
  <c r="O921" i="21"/>
  <c r="O925" i="21"/>
  <c r="O929" i="21"/>
  <c r="O935" i="21"/>
  <c r="O941" i="21"/>
  <c r="O945" i="21"/>
  <c r="O956" i="21"/>
  <c r="O960" i="21"/>
  <c r="O964" i="21"/>
  <c r="O976" i="21"/>
  <c r="O978" i="21"/>
  <c r="O982" i="21"/>
  <c r="O990" i="21"/>
  <c r="O992" i="21"/>
  <c r="O996" i="21"/>
  <c r="O1000" i="21"/>
  <c r="O1004" i="21"/>
  <c r="O1008" i="21"/>
  <c r="O1016" i="21"/>
  <c r="O1020" i="21"/>
  <c r="O1025" i="21"/>
  <c r="O1030" i="21"/>
  <c r="O1039" i="21"/>
  <c r="O1043" i="21"/>
  <c r="O1055" i="21"/>
  <c r="O1059" i="21"/>
  <c r="O1061" i="21"/>
  <c r="O1071" i="21"/>
  <c r="O1075" i="21"/>
  <c r="O1077" i="21"/>
  <c r="O1083" i="21"/>
  <c r="O1085" i="21"/>
  <c r="O1089" i="21"/>
  <c r="O1093" i="21"/>
  <c r="O1097" i="21"/>
  <c r="O1104" i="21"/>
  <c r="O1108" i="21"/>
  <c r="O1114" i="21"/>
  <c r="O1122" i="21"/>
  <c r="O1128" i="21"/>
  <c r="O1130" i="21"/>
  <c r="O1136" i="21"/>
  <c r="O1140" i="21"/>
  <c r="O1142" i="21"/>
  <c r="O1148" i="21"/>
  <c r="O1150" i="21"/>
  <c r="O1154" i="21"/>
  <c r="O1160" i="21"/>
  <c r="O1166" i="21"/>
  <c r="O1170" i="21"/>
  <c r="O1172" i="21"/>
  <c r="O1180" i="21"/>
  <c r="O1186" i="21"/>
  <c r="O1190" i="21"/>
  <c r="O133" i="21"/>
  <c r="O1028" i="21"/>
  <c r="O884" i="21"/>
  <c r="O449" i="21"/>
  <c r="O1049" i="21"/>
  <c r="O424" i="21"/>
  <c r="O1024" i="21"/>
  <c r="O351" i="21"/>
  <c r="O651" i="21"/>
  <c r="M725" i="21"/>
  <c r="M730" i="21"/>
  <c r="M737" i="21"/>
  <c r="M741" i="21"/>
  <c r="Q755" i="21"/>
  <c r="M755" i="21"/>
  <c r="Q759" i="21"/>
  <c r="M759" i="21"/>
  <c r="Q763" i="21"/>
  <c r="M763" i="21"/>
  <c r="Q767" i="21"/>
  <c r="M767" i="21"/>
  <c r="Q773" i="21"/>
  <c r="M773" i="21"/>
  <c r="Q783" i="21"/>
  <c r="M783" i="21"/>
  <c r="Q785" i="21"/>
  <c r="M785" i="21"/>
  <c r="Q787" i="21"/>
  <c r="M787" i="21"/>
  <c r="Q791" i="21"/>
  <c r="M791" i="21"/>
  <c r="M795" i="21"/>
  <c r="Q802" i="21"/>
  <c r="M802" i="21"/>
  <c r="Q806" i="21"/>
  <c r="M806" i="21"/>
  <c r="M814" i="21"/>
  <c r="M818" i="21"/>
  <c r="Q822" i="21"/>
  <c r="M822" i="21"/>
  <c r="Q828" i="21"/>
  <c r="M828" i="21"/>
  <c r="Q832" i="21"/>
  <c r="M832" i="21"/>
  <c r="Q836" i="21"/>
  <c r="M836" i="21"/>
  <c r="M840" i="21"/>
  <c r="Q846" i="21"/>
  <c r="M846" i="21"/>
  <c r="Q850" i="21"/>
  <c r="M850" i="21"/>
  <c r="Q856" i="21"/>
  <c r="M856" i="21"/>
  <c r="Q860" i="21"/>
  <c r="M860" i="21"/>
  <c r="Q864" i="21"/>
  <c r="M864" i="21"/>
  <c r="Q868" i="21"/>
  <c r="M868" i="21"/>
  <c r="Q870" i="21"/>
  <c r="M870" i="21"/>
  <c r="Q875" i="21"/>
  <c r="M875" i="21"/>
  <c r="Q880" i="21"/>
  <c r="M880" i="21"/>
  <c r="Q887" i="21"/>
  <c r="M887" i="21"/>
  <c r="Q889" i="21"/>
  <c r="M889" i="21"/>
  <c r="Q893" i="21"/>
  <c r="M893" i="21"/>
  <c r="Q903" i="21"/>
  <c r="M903" i="21"/>
  <c r="Q907" i="21"/>
  <c r="M907" i="21"/>
  <c r="Q913" i="21"/>
  <c r="M913" i="21"/>
  <c r="Q917" i="21"/>
  <c r="M917" i="21"/>
  <c r="Q923" i="21"/>
  <c r="M923" i="21"/>
  <c r="Q927" i="21"/>
  <c r="M927" i="21"/>
  <c r="M931" i="21"/>
  <c r="M937" i="21"/>
  <c r="Q943" i="21"/>
  <c r="M943" i="21"/>
  <c r="Q947" i="21"/>
  <c r="M947" i="21"/>
  <c r="Q952" i="21"/>
  <c r="M952" i="21"/>
  <c r="M954" i="21"/>
  <c r="Q962" i="21"/>
  <c r="M962" i="21"/>
  <c r="Q966" i="21"/>
  <c r="M966" i="21"/>
  <c r="M972" i="21"/>
  <c r="M980" i="21"/>
  <c r="M984" i="21"/>
  <c r="M988" i="21"/>
  <c r="M994" i="21"/>
  <c r="M998" i="21"/>
  <c r="Q1006" i="21"/>
  <c r="M1006" i="21"/>
  <c r="Q1010" i="21"/>
  <c r="M1010" i="21"/>
  <c r="Q1014" i="21"/>
  <c r="M1014" i="21"/>
  <c r="Q1018" i="21"/>
  <c r="M1018" i="21"/>
  <c r="Q1022" i="21"/>
  <c r="M1022" i="21"/>
  <c r="Q1032" i="21"/>
  <c r="M1032" i="21"/>
  <c r="M1037" i="21"/>
  <c r="Q1041" i="21"/>
  <c r="M1041" i="21"/>
  <c r="Q1053" i="21"/>
  <c r="M1053" i="21"/>
  <c r="Q1057" i="21"/>
  <c r="M1057" i="21"/>
  <c r="Q1065" i="21"/>
  <c r="M1065" i="21"/>
  <c r="M1067" i="21"/>
  <c r="M1079" i="21"/>
  <c r="Q1087" i="21"/>
  <c r="M1087" i="21"/>
  <c r="Q1091" i="21"/>
  <c r="M1091" i="21"/>
  <c r="Q1095" i="21"/>
  <c r="M1095" i="21"/>
  <c r="Q1102" i="21"/>
  <c r="M1102" i="21"/>
  <c r="Q1106" i="21"/>
  <c r="M1106" i="21"/>
  <c r="Q1110" i="21"/>
  <c r="M1110" i="21"/>
  <c r="Q1112" i="21"/>
  <c r="M1112" i="21"/>
  <c r="Q1116" i="21"/>
  <c r="M1116" i="21"/>
  <c r="Q1120" i="21"/>
  <c r="M1120" i="21"/>
  <c r="Q1124" i="21"/>
  <c r="M1124" i="21"/>
  <c r="Q1126" i="21"/>
  <c r="M1126" i="21"/>
  <c r="Q1132" i="21"/>
  <c r="M1132" i="21"/>
  <c r="M1144" i="21"/>
  <c r="Q1152" i="21"/>
  <c r="M1152" i="21"/>
  <c r="Q1156" i="21"/>
  <c r="M1156" i="21"/>
  <c r="Q1158" i="21"/>
  <c r="M1158" i="21"/>
  <c r="Q1164" i="21"/>
  <c r="M1164" i="21"/>
  <c r="Q1168" i="21"/>
  <c r="M1168" i="21"/>
  <c r="Q1175" i="21"/>
  <c r="M1175" i="21"/>
  <c r="Q1177" i="21"/>
  <c r="M1177" i="21"/>
  <c r="Q1182" i="21"/>
  <c r="M1182" i="21"/>
  <c r="M1184" i="21"/>
  <c r="Q1192" i="21"/>
  <c r="M1192" i="21"/>
  <c r="Q1194" i="21"/>
  <c r="M1194" i="21"/>
  <c r="Q428" i="21"/>
  <c r="M428" i="21"/>
  <c r="Q728" i="21"/>
  <c r="M728" i="21"/>
  <c r="M284" i="21"/>
  <c r="Q584" i="21"/>
  <c r="M584" i="21"/>
  <c r="Q148" i="21"/>
  <c r="M148" i="21"/>
  <c r="Q749" i="21"/>
  <c r="M749" i="21"/>
  <c r="Q123" i="21"/>
  <c r="M123" i="21"/>
  <c r="M50" i="21"/>
  <c r="Q50" i="21"/>
  <c r="Q284" i="21"/>
  <c r="Q1184" i="21"/>
  <c r="Q1144" i="21"/>
  <c r="Q1079" i="21"/>
  <c r="Q1067" i="21"/>
  <c r="Q998" i="21"/>
  <c r="Q988" i="21"/>
  <c r="Q980" i="21"/>
  <c r="Q972" i="21"/>
  <c r="Q954" i="21"/>
  <c r="Q937" i="21"/>
  <c r="Q931" i="21"/>
  <c r="Q840" i="21"/>
  <c r="Q814" i="21"/>
  <c r="Q795" i="21"/>
  <c r="Q741" i="21"/>
  <c r="Q730" i="21"/>
  <c r="Q720" i="21"/>
  <c r="M716" i="21"/>
  <c r="M704" i="21"/>
  <c r="M700" i="21"/>
  <c r="Q688" i="21"/>
  <c r="M684" i="21"/>
  <c r="M674" i="21"/>
  <c r="Q668" i="21"/>
  <c r="Q662" i="21"/>
  <c r="M658" i="21"/>
  <c r="M652" i="21"/>
  <c r="Q645" i="21"/>
  <c r="M641" i="21"/>
  <c r="M635" i="21"/>
  <c r="M629" i="21"/>
  <c r="Q623" i="21"/>
  <c r="M617" i="21"/>
  <c r="M611" i="21"/>
  <c r="Q605" i="21"/>
  <c r="M593" i="21"/>
  <c r="Q587" i="21"/>
  <c r="M582" i="21"/>
  <c r="Q575" i="21"/>
  <c r="M570" i="21"/>
  <c r="M564" i="21"/>
  <c r="Q558" i="21"/>
  <c r="M554" i="21"/>
  <c r="M236" i="21"/>
  <c r="M230" i="21"/>
  <c r="M224" i="21"/>
  <c r="Q218" i="21"/>
  <c r="M214" i="21"/>
  <c r="M208" i="21"/>
  <c r="M202" i="21"/>
  <c r="Q195" i="21"/>
  <c r="M191" i="21"/>
  <c r="M185" i="21"/>
  <c r="M179" i="21"/>
  <c r="M173" i="21"/>
  <c r="M165" i="21"/>
  <c r="Q70" i="21"/>
  <c r="M66" i="21"/>
  <c r="Q60" i="21"/>
  <c r="M56" i="21"/>
  <c r="M49" i="21"/>
  <c r="M43" i="21"/>
  <c r="Q37" i="21"/>
  <c r="M33" i="21"/>
  <c r="Q27" i="21"/>
  <c r="M23" i="21"/>
  <c r="Q15" i="21"/>
  <c r="M11" i="21"/>
  <c r="Q5" i="21"/>
  <c r="Q1035" i="21"/>
  <c r="Q986" i="21"/>
  <c r="Q970" i="21"/>
  <c r="Q939" i="21"/>
  <c r="Q816" i="21"/>
  <c r="Q727" i="21"/>
  <c r="O692" i="21"/>
  <c r="O670" i="21"/>
  <c r="O656" i="21"/>
  <c r="O639" i="21"/>
  <c r="O625" i="21"/>
  <c r="O607" i="21"/>
  <c r="O589" i="21"/>
  <c r="O568" i="21"/>
  <c r="O234" i="21"/>
  <c r="O220" i="21"/>
  <c r="O206" i="21"/>
  <c r="O189" i="21"/>
  <c r="O177" i="21"/>
  <c r="O62" i="21"/>
  <c r="O47" i="21"/>
  <c r="O31" i="21"/>
  <c r="O9" i="21"/>
  <c r="Q3" i="21"/>
  <c r="O7" i="21"/>
  <c r="Q13" i="21"/>
  <c r="Q19" i="21"/>
  <c r="O21" i="21"/>
  <c r="O25" i="21"/>
  <c r="O29" i="21"/>
  <c r="O35" i="21"/>
  <c r="Q39" i="21"/>
  <c r="O41" i="21"/>
  <c r="O45" i="21"/>
  <c r="Q52" i="21"/>
  <c r="Q54" i="21"/>
  <c r="Q58" i="21"/>
  <c r="O64" i="21"/>
  <c r="O68" i="21"/>
  <c r="O72" i="21"/>
  <c r="M75" i="21"/>
  <c r="M77" i="21"/>
  <c r="M79" i="21"/>
  <c r="M81" i="21"/>
  <c r="M83" i="21"/>
  <c r="M85" i="21"/>
  <c r="M87" i="21"/>
  <c r="M89" i="21"/>
  <c r="M91" i="21"/>
  <c r="M93" i="21"/>
  <c r="M95" i="21"/>
  <c r="M97" i="21"/>
  <c r="M99" i="21"/>
  <c r="M101" i="21"/>
  <c r="M103" i="21"/>
  <c r="M105" i="21"/>
  <c r="M107" i="21"/>
  <c r="M109" i="21"/>
  <c r="M111" i="21"/>
  <c r="M113" i="21"/>
  <c r="M115" i="21"/>
  <c r="M117" i="21"/>
  <c r="M119" i="21"/>
  <c r="M121" i="21"/>
  <c r="M124" i="21"/>
  <c r="M126" i="21"/>
  <c r="M129" i="21"/>
  <c r="M131" i="21"/>
  <c r="M134" i="21"/>
  <c r="M136" i="21"/>
  <c r="M138" i="21"/>
  <c r="M140" i="21"/>
  <c r="M142" i="21"/>
  <c r="M144" i="21"/>
  <c r="M152" i="21"/>
  <c r="M154" i="21"/>
  <c r="M156" i="21"/>
  <c r="M158" i="21"/>
  <c r="M160" i="21"/>
  <c r="M162" i="21"/>
  <c r="M164" i="21"/>
  <c r="Q243" i="21"/>
  <c r="M247" i="21"/>
  <c r="Q251" i="21"/>
  <c r="M255" i="21"/>
  <c r="Q259" i="21"/>
  <c r="M263" i="21"/>
  <c r="Q267" i="21"/>
  <c r="M271" i="21"/>
  <c r="Q276" i="21"/>
  <c r="M281" i="21"/>
  <c r="Q286" i="21"/>
  <c r="M290" i="21"/>
  <c r="Q294" i="21"/>
  <c r="M304" i="21"/>
  <c r="Q308" i="21"/>
  <c r="M312" i="21"/>
  <c r="Q316" i="21"/>
  <c r="M322" i="21"/>
  <c r="Q326" i="21"/>
  <c r="M330" i="21"/>
  <c r="Q334" i="21"/>
  <c r="M338" i="21"/>
  <c r="Q342" i="21"/>
  <c r="M346" i="21"/>
  <c r="Q350" i="21"/>
  <c r="Q353" i="21"/>
  <c r="Q355" i="21"/>
  <c r="Q357" i="21"/>
  <c r="Q359" i="21"/>
  <c r="Q361" i="21"/>
  <c r="Q363" i="21"/>
  <c r="Q365" i="21"/>
  <c r="Q367" i="21"/>
  <c r="Q369" i="21"/>
  <c r="Q371" i="21"/>
  <c r="Q373" i="21"/>
  <c r="Q375" i="21"/>
  <c r="Q377" i="21"/>
  <c r="Q379" i="21"/>
  <c r="Q381" i="21"/>
  <c r="Q383" i="21"/>
  <c r="Q385" i="21"/>
  <c r="Q387" i="21"/>
  <c r="Q389" i="21"/>
  <c r="Q391" i="21"/>
  <c r="Q393" i="21"/>
  <c r="Q395" i="21"/>
  <c r="Q397" i="21"/>
  <c r="Q399" i="21"/>
  <c r="Q401" i="21"/>
  <c r="Q403" i="21"/>
  <c r="Q405" i="21"/>
  <c r="Q407" i="21"/>
  <c r="Q409" i="21"/>
  <c r="Q411" i="21"/>
  <c r="Q413" i="21"/>
  <c r="Q415" i="21"/>
  <c r="Q417" i="21"/>
  <c r="Q419" i="21"/>
  <c r="Q421" i="21"/>
  <c r="Q423" i="21"/>
  <c r="Q426" i="21"/>
  <c r="Q429" i="21"/>
  <c r="Q431" i="21"/>
  <c r="Q433" i="21"/>
  <c r="Q436" i="21"/>
  <c r="Q438" i="21"/>
  <c r="Q440" i="21"/>
  <c r="Q442" i="21"/>
  <c r="Q444" i="21"/>
  <c r="Q452" i="21"/>
  <c r="Q454" i="21"/>
  <c r="Q456" i="21"/>
  <c r="Q458" i="21"/>
  <c r="Q460" i="21"/>
  <c r="Q462" i="21"/>
  <c r="Q464" i="21"/>
  <c r="Q466" i="21"/>
  <c r="Q470" i="21"/>
  <c r="Q472" i="21"/>
  <c r="Q474" i="21"/>
  <c r="Q476" i="21"/>
  <c r="Q478" i="21"/>
  <c r="Q480" i="21"/>
  <c r="Q482" i="21"/>
  <c r="Q484" i="21"/>
  <c r="Q486" i="21"/>
  <c r="Q488" i="21"/>
  <c r="Q490" i="21"/>
  <c r="Q492" i="21"/>
  <c r="Q494" i="21"/>
  <c r="Q496" i="21"/>
  <c r="Q498" i="21"/>
  <c r="Q500" i="21"/>
  <c r="Q503" i="21"/>
  <c r="Q505" i="21"/>
  <c r="Q507" i="21"/>
  <c r="Q509" i="21"/>
  <c r="Q511" i="21"/>
  <c r="Q513" i="21"/>
  <c r="Q515" i="21"/>
  <c r="Q517" i="21"/>
  <c r="Q519" i="21"/>
  <c r="Q521" i="21"/>
  <c r="Q523" i="21"/>
  <c r="Q525" i="21"/>
  <c r="Q527" i="21"/>
  <c r="Q529" i="21"/>
  <c r="Q531" i="21"/>
  <c r="Q533" i="21"/>
  <c r="Q535" i="21"/>
  <c r="Q537" i="21"/>
  <c r="Q539" i="21"/>
  <c r="Q541" i="21"/>
  <c r="Q543" i="21"/>
  <c r="Q545" i="21"/>
  <c r="Q547" i="21"/>
  <c r="Q549" i="21"/>
  <c r="Q551" i="21"/>
  <c r="Q556" i="21"/>
  <c r="Q560" i="21"/>
  <c r="O562" i="21"/>
  <c r="O566" i="21"/>
  <c r="Q572" i="21"/>
  <c r="Q577" i="21"/>
  <c r="O580" i="21"/>
  <c r="Q585" i="21"/>
  <c r="O591" i="21"/>
  <c r="Q595" i="21"/>
  <c r="Q603" i="21"/>
  <c r="O609" i="21"/>
  <c r="O613" i="21"/>
  <c r="Q615" i="21"/>
  <c r="Q621" i="21"/>
  <c r="O627" i="21"/>
  <c r="Q631" i="21"/>
  <c r="O633" i="21"/>
  <c r="O637" i="21"/>
  <c r="Q643" i="21"/>
  <c r="Q647" i="21"/>
  <c r="O649" i="21"/>
  <c r="O654" i="21"/>
  <c r="O660" i="21"/>
  <c r="Q664" i="21"/>
  <c r="Q666" i="21"/>
  <c r="O672" i="21"/>
  <c r="O676" i="21"/>
  <c r="Q677" i="21"/>
  <c r="O683" i="21"/>
  <c r="Q685" i="21"/>
  <c r="O691" i="21"/>
  <c r="Q693" i="21"/>
  <c r="O699" i="21"/>
  <c r="Q701" i="21"/>
  <c r="O707" i="21"/>
  <c r="O708" i="21"/>
  <c r="Q709" i="21"/>
  <c r="O715" i="21"/>
  <c r="Q717" i="21"/>
  <c r="O723" i="21"/>
  <c r="O725" i="21"/>
  <c r="Q726" i="21"/>
  <c r="Q731" i="21"/>
  <c r="O737" i="21"/>
  <c r="Q744" i="21"/>
  <c r="O754" i="21"/>
  <c r="Q762" i="21"/>
  <c r="M766" i="21"/>
  <c r="M772" i="21"/>
  <c r="O774" i="21"/>
  <c r="O780" i="21"/>
  <c r="M784" i="21"/>
  <c r="M788" i="21"/>
  <c r="M800" i="21"/>
  <c r="M805" i="21"/>
  <c r="O807" i="21"/>
  <c r="O813" i="21"/>
  <c r="Q815" i="21"/>
  <c r="Q819" i="21"/>
  <c r="M823" i="21"/>
  <c r="O829" i="21"/>
  <c r="M833" i="21"/>
  <c r="O847" i="21"/>
  <c r="M851" i="21"/>
  <c r="Q859" i="21"/>
  <c r="M863" i="21"/>
  <c r="M867" i="21"/>
  <c r="O869" i="21"/>
  <c r="Q879" i="21"/>
  <c r="M883" i="21"/>
  <c r="M890" i="21"/>
  <c r="O904" i="21"/>
  <c r="M908" i="21"/>
  <c r="Q916" i="21"/>
  <c r="M922" i="21"/>
  <c r="M926" i="21"/>
  <c r="O928" i="21"/>
  <c r="Q938" i="21"/>
  <c r="O942" i="21"/>
  <c r="Q950" i="21"/>
  <c r="Q957" i="21"/>
  <c r="O961" i="21"/>
  <c r="Q969" i="21"/>
  <c r="Q973" i="21"/>
  <c r="O977" i="21"/>
  <c r="O984" i="21"/>
  <c r="Q985" i="21"/>
  <c r="Q989" i="21"/>
  <c r="O994" i="21"/>
  <c r="Q1001" i="21"/>
  <c r="O1005" i="21"/>
  <c r="Q1013" i="21"/>
  <c r="M1017" i="21"/>
  <c r="M1021" i="21"/>
  <c r="O1023" i="21"/>
  <c r="O1031" i="21"/>
  <c r="Q1033" i="21"/>
  <c r="Q1038" i="21"/>
  <c r="Q1064" i="21"/>
  <c r="Q1072" i="21"/>
  <c r="O1076" i="21"/>
  <c r="Q1137" i="21"/>
  <c r="O1141" i="21"/>
  <c r="Q1181" i="21"/>
  <c r="Q1187" i="21"/>
  <c r="O1191" i="21"/>
  <c r="Q1174" i="21"/>
  <c r="O501" i="21"/>
  <c r="M724" i="21"/>
  <c r="M1188" i="21"/>
  <c r="M1138" i="21"/>
  <c r="M1099" i="21"/>
  <c r="M1002" i="21"/>
  <c r="M974" i="21"/>
  <c r="M844" i="21"/>
  <c r="M777" i="21"/>
  <c r="M720" i="21"/>
  <c r="M339" i="21"/>
  <c r="M313" i="21"/>
  <c r="M291" i="21"/>
  <c r="M272" i="21"/>
  <c r="M256" i="21"/>
  <c r="Q240" i="21"/>
  <c r="M228" i="21"/>
  <c r="M218" i="21"/>
  <c r="M206" i="21"/>
  <c r="Q199" i="21"/>
  <c r="M189" i="21"/>
  <c r="M183" i="21"/>
  <c r="M177" i="21"/>
  <c r="Q171" i="21"/>
  <c r="M1134" i="21"/>
  <c r="M895" i="21"/>
  <c r="O704" i="21"/>
  <c r="O230" i="21"/>
  <c r="O202" i="21"/>
  <c r="O173" i="21"/>
  <c r="O77" i="21"/>
  <c r="O79" i="21"/>
  <c r="O83" i="21"/>
  <c r="O89" i="21"/>
  <c r="O93" i="21"/>
  <c r="O95" i="21"/>
  <c r="O99" i="21"/>
  <c r="O103" i="21"/>
  <c r="O107" i="21"/>
  <c r="O111" i="21"/>
  <c r="O115" i="21"/>
  <c r="O119" i="21"/>
  <c r="O124" i="21"/>
  <c r="O129" i="21"/>
  <c r="O134" i="21"/>
  <c r="O138" i="21"/>
  <c r="O142" i="21"/>
  <c r="O144" i="21"/>
  <c r="O154" i="21"/>
  <c r="O158" i="21"/>
  <c r="O162" i="21"/>
  <c r="O247" i="21"/>
  <c r="O248" i="21"/>
  <c r="O255" i="21"/>
  <c r="O256" i="21"/>
  <c r="O263" i="21"/>
  <c r="O264" i="21"/>
  <c r="O271" i="21"/>
  <c r="O272" i="21"/>
  <c r="O290" i="21"/>
  <c r="O291" i="21"/>
  <c r="O304" i="21"/>
  <c r="O305" i="21"/>
  <c r="O312" i="21"/>
  <c r="O313" i="21"/>
  <c r="O330" i="21"/>
  <c r="O331" i="21"/>
  <c r="O689" i="21"/>
  <c r="O697" i="21"/>
  <c r="M729" i="21"/>
  <c r="M821" i="21"/>
  <c r="O827" i="21"/>
  <c r="M837" i="21"/>
  <c r="O845" i="21"/>
  <c r="M940" i="21"/>
  <c r="M971" i="21"/>
  <c r="M975" i="21"/>
  <c r="M987" i="21"/>
  <c r="M991" i="21"/>
  <c r="O999" i="21"/>
  <c r="M1003" i="21"/>
  <c r="M1036" i="21"/>
  <c r="M1040" i="21"/>
  <c r="O1052" i="21"/>
  <c r="O1070" i="21"/>
  <c r="M1074" i="21"/>
  <c r="M1092" i="21"/>
  <c r="O1100" i="21"/>
  <c r="M1111" i="21"/>
  <c r="O1119" i="21"/>
  <c r="O1135" i="21"/>
  <c r="M1139" i="21"/>
  <c r="M1157" i="21"/>
  <c r="O1163" i="21"/>
  <c r="O1185" i="21"/>
  <c r="M1189" i="21"/>
  <c r="M127" i="21"/>
  <c r="O434" i="21"/>
  <c r="M899" i="21"/>
  <c r="O874" i="21"/>
  <c r="M201" i="21"/>
  <c r="M951" i="21"/>
  <c r="M1146" i="21"/>
  <c r="M1081" i="21"/>
  <c r="M1073" i="21"/>
  <c r="M1027" i="21"/>
  <c r="M958" i="21"/>
  <c r="M933" i="21"/>
  <c r="M810" i="21"/>
  <c r="M745" i="21"/>
  <c r="M688" i="21"/>
  <c r="M347" i="21"/>
  <c r="M331" i="21"/>
  <c r="M323" i="21"/>
  <c r="M305" i="21"/>
  <c r="M282" i="21"/>
  <c r="M264" i="21"/>
  <c r="M248" i="21"/>
  <c r="M234" i="21"/>
  <c r="Q222" i="21"/>
  <c r="M212" i="21"/>
  <c r="M195" i="21"/>
  <c r="M1162" i="21"/>
  <c r="M1118" i="21"/>
  <c r="M1045" i="21"/>
  <c r="M826" i="21"/>
  <c r="O216" i="21"/>
  <c r="O185" i="21"/>
  <c r="O75" i="21"/>
  <c r="O81" i="21"/>
  <c r="O85" i="21"/>
  <c r="O87" i="21"/>
  <c r="O91" i="21"/>
  <c r="O97" i="21"/>
  <c r="O101" i="21"/>
  <c r="O105" i="21"/>
  <c r="O109" i="21"/>
  <c r="O113" i="21"/>
  <c r="O117" i="21"/>
  <c r="O121" i="21"/>
  <c r="O126" i="21"/>
  <c r="O131" i="21"/>
  <c r="O136" i="21"/>
  <c r="O140" i="21"/>
  <c r="O152" i="21"/>
  <c r="O156" i="21"/>
  <c r="O160" i="21"/>
  <c r="O164" i="21"/>
  <c r="O165" i="21"/>
  <c r="O281" i="21"/>
  <c r="O282" i="21"/>
  <c r="O322" i="21"/>
  <c r="O323" i="21"/>
  <c r="O338" i="21"/>
  <c r="O339" i="21"/>
  <c r="O346" i="21"/>
  <c r="O347" i="21"/>
  <c r="O681" i="21"/>
  <c r="O705" i="21"/>
  <c r="O713" i="21"/>
  <c r="O721" i="21"/>
  <c r="M733" i="21"/>
  <c r="O742" i="21"/>
  <c r="M752" i="21"/>
  <c r="M792" i="21"/>
  <c r="M817" i="21"/>
  <c r="M888" i="21"/>
  <c r="O902" i="21"/>
  <c r="O955" i="21"/>
  <c r="M959" i="21"/>
  <c r="Q951" i="21"/>
  <c r="Q724" i="21"/>
  <c r="Q1188" i="21"/>
  <c r="Q1146" i="21"/>
  <c r="Q1138" i="21"/>
  <c r="Q1099" i="21"/>
  <c r="Q1081" i="21"/>
  <c r="Q1073" i="21"/>
  <c r="Q1037" i="21"/>
  <c r="Q1027" i="21"/>
  <c r="Q1002" i="21"/>
  <c r="Q974" i="21"/>
  <c r="Q958" i="21"/>
  <c r="Q933" i="21"/>
  <c r="Q844" i="21"/>
  <c r="Q818" i="21"/>
  <c r="Q810" i="21"/>
  <c r="Q777" i="21"/>
  <c r="Q745" i="21"/>
  <c r="O1162" i="21"/>
  <c r="O1134" i="21"/>
  <c r="O1118" i="21"/>
  <c r="O1063" i="21"/>
  <c r="O1045" i="21"/>
  <c r="O1012" i="21"/>
  <c r="O968" i="21"/>
  <c r="O949" i="21"/>
  <c r="O915" i="21"/>
  <c r="O895" i="21"/>
  <c r="O877" i="21"/>
  <c r="O858" i="21"/>
  <c r="O826" i="21"/>
  <c r="O761" i="21"/>
  <c r="Q712" i="21"/>
  <c r="M696" i="21"/>
  <c r="Q680" i="21"/>
  <c r="M240" i="21"/>
  <c r="Q232" i="21"/>
  <c r="Q226" i="21"/>
  <c r="M222" i="21"/>
  <c r="M216" i="21"/>
  <c r="M210" i="21"/>
  <c r="Q204" i="21"/>
  <c r="M199" i="21"/>
  <c r="M193" i="21"/>
  <c r="Q187" i="21"/>
  <c r="Q181" i="21"/>
  <c r="Q175" i="21"/>
  <c r="M171" i="21"/>
  <c r="O238" i="21"/>
  <c r="O228" i="21"/>
  <c r="O212" i="21"/>
  <c r="O197" i="21"/>
  <c r="O183" i="21"/>
  <c r="O167" i="21"/>
  <c r="Q681" i="21"/>
  <c r="Q689" i="21"/>
  <c r="Q697" i="21"/>
  <c r="Q705" i="21"/>
  <c r="Q713" i="21"/>
  <c r="Q721" i="21"/>
  <c r="Q729" i="21"/>
  <c r="O733" i="21"/>
  <c r="Q742" i="21"/>
  <c r="Q752" i="21"/>
  <c r="O792" i="21"/>
  <c r="Q817" i="21"/>
  <c r="O821" i="21"/>
  <c r="Q827" i="21"/>
  <c r="O837" i="21"/>
  <c r="Q845" i="21"/>
  <c r="O888" i="21"/>
  <c r="Q902" i="21"/>
  <c r="Q940" i="21"/>
  <c r="M944" i="21"/>
  <c r="O953" i="21"/>
  <c r="Q955" i="21"/>
  <c r="Q959" i="21"/>
  <c r="Q971" i="21"/>
  <c r="Q975" i="21"/>
  <c r="Q987" i="21"/>
  <c r="O991" i="21"/>
  <c r="Q999" i="21"/>
  <c r="Q1003" i="21"/>
  <c r="Q1036" i="21"/>
  <c r="O1040" i="21"/>
  <c r="Q1052" i="21"/>
  <c r="M1056" i="21"/>
  <c r="M1060" i="21"/>
  <c r="O1066" i="21"/>
  <c r="Q1070" i="21"/>
  <c r="Q1074" i="21"/>
  <c r="M1086" i="21"/>
  <c r="M1090" i="21"/>
  <c r="O1092" i="21"/>
  <c r="O1098" i="21"/>
  <c r="Q1100" i="21"/>
  <c r="M1105" i="21"/>
  <c r="M1109" i="21"/>
  <c r="O1111" i="21"/>
  <c r="Q1119" i="21"/>
  <c r="M1123" i="21"/>
  <c r="M1127" i="21"/>
  <c r="Q1135" i="21"/>
  <c r="Q1139" i="21"/>
  <c r="M1151" i="21"/>
  <c r="M1155" i="21"/>
  <c r="O1157" i="21"/>
  <c r="Q1163" i="21"/>
  <c r="M1167" i="21"/>
  <c r="M1171" i="21"/>
  <c r="O1183" i="21"/>
  <c r="Q1185" i="21"/>
  <c r="Q1189" i="21"/>
  <c r="M1193" i="21"/>
  <c r="O127" i="21"/>
  <c r="O1178" i="21"/>
  <c r="Q434" i="21"/>
  <c r="M1034" i="21"/>
  <c r="M599" i="21"/>
  <c r="O899" i="21"/>
  <c r="O574" i="21"/>
  <c r="Q874" i="21"/>
  <c r="Q201" i="21"/>
</calcChain>
</file>

<file path=xl/sharedStrings.xml><?xml version="1.0" encoding="utf-8"?>
<sst xmlns="http://schemas.openxmlformats.org/spreadsheetml/2006/main" count="175501" uniqueCount="14894">
  <si>
    <t>03</t>
    <phoneticPr fontId="6" type="noConversion"/>
  </si>
  <si>
    <t>01</t>
    <phoneticPr fontId="6" type="noConversion"/>
  </si>
  <si>
    <t>Level of Block</t>
    <phoneticPr fontId="6" type="noConversion"/>
  </si>
  <si>
    <t>01</t>
    <phoneticPr fontId="6" type="noConversion"/>
  </si>
  <si>
    <t>01</t>
    <phoneticPr fontId="6" type="noConversion"/>
  </si>
  <si>
    <t>Cardiovascular</t>
    <phoneticPr fontId="6" type="noConversion"/>
  </si>
  <si>
    <t>Murmur Location</t>
    <phoneticPr fontId="6" type="noConversion"/>
  </si>
  <si>
    <t>VVI</t>
    <phoneticPr fontId="6" type="noConversion"/>
  </si>
  <si>
    <t>AAI</t>
    <phoneticPr fontId="6" type="noConversion"/>
  </si>
  <si>
    <t>DDD</t>
    <phoneticPr fontId="6" type="noConversion"/>
  </si>
  <si>
    <t>DDI</t>
    <phoneticPr fontId="6" type="noConversion"/>
  </si>
  <si>
    <t>04</t>
    <phoneticPr fontId="6" type="noConversion"/>
  </si>
  <si>
    <t>AOO</t>
    <phoneticPr fontId="6" type="noConversion"/>
  </si>
  <si>
    <t>VOO</t>
    <phoneticPr fontId="6" type="noConversion"/>
  </si>
  <si>
    <t>DOO</t>
    <phoneticPr fontId="6" type="noConversion"/>
  </si>
  <si>
    <t>VDD</t>
    <phoneticPr fontId="6" type="noConversion"/>
  </si>
  <si>
    <t>DVI</t>
    <phoneticPr fontId="6" type="noConversion"/>
  </si>
  <si>
    <t>Formula</t>
    <phoneticPr fontId="6" type="noConversion"/>
  </si>
  <si>
    <t>bed/chair alarm</t>
  </si>
  <si>
    <t>Wanderguard</t>
  </si>
  <si>
    <t xml:space="preserve">Toileting  </t>
  </si>
  <si>
    <t>Education and instruction</t>
  </si>
  <si>
    <t>Easily viewed room location</t>
  </si>
  <si>
    <t>Increased patient checks</t>
  </si>
  <si>
    <t>Use of assistive device to ambulate safely</t>
  </si>
  <si>
    <t>Other distractions tried:</t>
  </si>
  <si>
    <t>Decrease environmental stimuli</t>
  </si>
  <si>
    <t>Allow time for questions/discussion</t>
  </si>
  <si>
    <t>Calm and professional intervention</t>
  </si>
  <si>
    <t>Other distraction activities:</t>
  </si>
  <si>
    <t>Psychiatry consult</t>
  </si>
  <si>
    <t>Alarm</t>
  </si>
  <si>
    <t>Mats</t>
  </si>
  <si>
    <t>Toilet</t>
  </si>
  <si>
    <t>Items Close</t>
  </si>
  <si>
    <t>CallLight</t>
  </si>
  <si>
    <t>Instruct</t>
  </si>
  <si>
    <t>Ambulate</t>
  </si>
  <si>
    <t>Footwear</t>
  </si>
  <si>
    <t>WheelsLocked</t>
  </si>
  <si>
    <t>RoomLoc</t>
  </si>
  <si>
    <t>NoClutter</t>
  </si>
  <si>
    <t>Check Pt</t>
  </si>
  <si>
    <t>AssistDev</t>
  </si>
  <si>
    <t>Mitt</t>
  </si>
  <si>
    <t>Kerlix</t>
  </si>
  <si>
    <t>Sleeve</t>
  </si>
  <si>
    <t>MusicTV</t>
  </si>
  <si>
    <t>Hide</t>
  </si>
  <si>
    <t xml:space="preserve">Check   </t>
  </si>
  <si>
    <t>Distract</t>
  </si>
  <si>
    <t>CheckPt</t>
  </si>
  <si>
    <t>DecStimuli</t>
  </si>
  <si>
    <t>Talk</t>
  </si>
  <si>
    <t>Calm interv</t>
  </si>
  <si>
    <t>Psychconsult</t>
  </si>
  <si>
    <t>Pulling Lines/Tubes</t>
    <phoneticPr fontId="6" type="noConversion"/>
  </si>
  <si>
    <t>Elopement Risk</t>
    <phoneticPr fontId="6" type="noConversion"/>
  </si>
  <si>
    <t>Aggressive/Threatening</t>
    <phoneticPr fontId="6" type="noConversion"/>
  </si>
  <si>
    <t>Suicide Risk</t>
    <phoneticPr fontId="6" type="noConversion"/>
  </si>
  <si>
    <t>CPO Alternatives Tried: Fall Risk</t>
  </si>
  <si>
    <t>CPO Alternatives Tried: Pulling Lines/Tubes</t>
  </si>
  <si>
    <t>CPO Alternatives Tried: Elopement Risk</t>
  </si>
  <si>
    <t>CPO Alternatives Tried: Aggressive/Threatening</t>
  </si>
  <si>
    <t>CPO Alternatives Tried: Suicide Risk</t>
  </si>
  <si>
    <t>15</t>
    <phoneticPr fontId="6" type="noConversion"/>
  </si>
  <si>
    <t>16</t>
    <phoneticPr fontId="6" type="noConversion"/>
  </si>
  <si>
    <t>17</t>
    <phoneticPr fontId="6" type="noConversion"/>
  </si>
  <si>
    <t>18</t>
    <phoneticPr fontId="6" type="noConversion"/>
  </si>
  <si>
    <t>19</t>
    <phoneticPr fontId="6" type="noConversion"/>
  </si>
  <si>
    <t>Safety</t>
    <phoneticPr fontId="6" type="noConversion"/>
  </si>
  <si>
    <t>CPO Alternatives Tried</t>
    <phoneticPr fontId="6" type="noConversion"/>
  </si>
  <si>
    <t>15</t>
    <phoneticPr fontId="6" type="noConversion"/>
  </si>
  <si>
    <t>x</t>
    <phoneticPr fontId="6" type="noConversion"/>
  </si>
  <si>
    <t xml:space="preserve"> </t>
    <phoneticPr fontId="6" type="noConversion"/>
  </si>
  <si>
    <t>07</t>
    <phoneticPr fontId="6" type="noConversion"/>
  </si>
  <si>
    <t>06</t>
    <phoneticPr fontId="6" type="noConversion"/>
  </si>
  <si>
    <t>08</t>
    <phoneticPr fontId="6" type="noConversion"/>
  </si>
  <si>
    <t xml:space="preserve"> </t>
    <phoneticPr fontId="6" type="noConversion"/>
  </si>
  <si>
    <t>03</t>
    <phoneticPr fontId="6" type="noConversion"/>
  </si>
  <si>
    <t>Sensing Threshold</t>
    <phoneticPr fontId="6" type="noConversion"/>
  </si>
  <si>
    <t>Admitted To</t>
    <phoneticPr fontId="6" type="noConversion"/>
  </si>
  <si>
    <t>ICU:Events</t>
    <phoneticPr fontId="6" type="noConversion"/>
  </si>
  <si>
    <t>CPR Start</t>
    <phoneticPr fontId="6" type="noConversion"/>
  </si>
  <si>
    <t>12</t>
    <phoneticPr fontId="6" type="noConversion"/>
  </si>
  <si>
    <t>Cardiac Arrest Events</t>
    <phoneticPr fontId="6" type="noConversion"/>
  </si>
  <si>
    <t>01</t>
    <phoneticPr fontId="6" type="noConversion"/>
  </si>
  <si>
    <t>01</t>
    <phoneticPr fontId="6" type="noConversion"/>
  </si>
  <si>
    <t>x</t>
    <phoneticPr fontId="6" type="noConversion"/>
  </si>
  <si>
    <t>IV/HEPLOCK</t>
    <phoneticPr fontId="6" type="noConversion"/>
  </si>
  <si>
    <t>Gait/Transfer Problems</t>
    <phoneticPr fontId="6" type="noConversion"/>
  </si>
  <si>
    <t>Forgets Limitations</t>
    <phoneticPr fontId="6" type="noConversion"/>
  </si>
  <si>
    <t>08</t>
    <phoneticPr fontId="6" type="noConversion"/>
  </si>
  <si>
    <t>09</t>
    <phoneticPr fontId="6" type="noConversion"/>
  </si>
  <si>
    <t>x</t>
    <phoneticPr fontId="6" type="noConversion"/>
  </si>
  <si>
    <t>Does patient wish to be an organ/tissue donor? Yes: comments</t>
    <phoneticPr fontId="6" type="noConversion"/>
  </si>
  <si>
    <t>Does patient wish to be an organ/tissue donor? No</t>
    <phoneticPr fontId="6" type="noConversion"/>
  </si>
  <si>
    <t>Yes</t>
    <phoneticPr fontId="6" type="noConversion"/>
  </si>
  <si>
    <t>No</t>
    <phoneticPr fontId="6" type="noConversion"/>
  </si>
  <si>
    <t>66</t>
    <phoneticPr fontId="6" type="noConversion"/>
  </si>
  <si>
    <t>67</t>
    <phoneticPr fontId="6" type="noConversion"/>
  </si>
  <si>
    <t>Not applicable</t>
    <phoneticPr fontId="6" type="noConversion"/>
  </si>
  <si>
    <t>N/A</t>
    <phoneticPr fontId="6" type="noConversion"/>
  </si>
  <si>
    <t>x</t>
    <phoneticPr fontId="6" type="noConversion"/>
  </si>
  <si>
    <t>Continuous Protective Observation Reason</t>
  </si>
  <si>
    <t>Fall Risk</t>
    <phoneticPr fontId="6" type="noConversion"/>
  </si>
  <si>
    <t>01</t>
    <phoneticPr fontId="6" type="noConversion"/>
  </si>
  <si>
    <t>Pulling tubes/lines</t>
  </si>
  <si>
    <t>Elopement risk</t>
  </si>
  <si>
    <t>Aggressive_threatening behavior</t>
  </si>
  <si>
    <t>Suicide risk</t>
  </si>
  <si>
    <t>FallRisk</t>
  </si>
  <si>
    <t>Elope</t>
  </si>
  <si>
    <t>Threat</t>
  </si>
  <si>
    <t>SuicideRisk</t>
  </si>
  <si>
    <t>02</t>
    <phoneticPr fontId="6" type="noConversion"/>
  </si>
  <si>
    <t>03</t>
    <phoneticPr fontId="6" type="noConversion"/>
  </si>
  <si>
    <t>Fall Risk</t>
    <phoneticPr fontId="6" type="noConversion"/>
  </si>
  <si>
    <t>Bed/chair alarm</t>
  </si>
  <si>
    <t>Low bed</t>
  </si>
  <si>
    <t>Bedside floor mats</t>
  </si>
  <si>
    <t>Toileting program</t>
  </si>
  <si>
    <t>Personal items convenient</t>
  </si>
  <si>
    <t>Call light convenient</t>
  </si>
  <si>
    <t>Instruct patient to call for help</t>
  </si>
  <si>
    <t>Supervised ambulation</t>
  </si>
  <si>
    <t>Appropriate footwear</t>
  </si>
  <si>
    <t>Bed/wheelchair locked</t>
  </si>
  <si>
    <t>Easily viewed room</t>
  </si>
  <si>
    <t>Room uncluttered</t>
  </si>
  <si>
    <t>Pain control</t>
  </si>
  <si>
    <t>Frequent patient checks</t>
  </si>
  <si>
    <t>Use of assistive device to ambulate</t>
  </si>
  <si>
    <t>Sitter at bedside</t>
  </si>
  <si>
    <t>Engage in diversional activities</t>
  </si>
  <si>
    <t>Discontinue or cap the tube/line</t>
  </si>
  <si>
    <t>Apply an unrestrained mitt</t>
  </si>
  <si>
    <t>Kerlix wrap to cover site</t>
  </si>
  <si>
    <t>Binder over site</t>
  </si>
  <si>
    <t>Protective sleeve over line/tube</t>
  </si>
  <si>
    <t>Music/television</t>
  </si>
  <si>
    <t>Pajamas/gown to hide the line/tube</t>
  </si>
  <si>
    <t>Frequent tube/line checks</t>
  </si>
  <si>
    <t xml:space="preserve">Medications reviewed </t>
  </si>
  <si>
    <t>Other distraction tried:</t>
  </si>
  <si>
    <t>Moderate: 25 - 44</t>
    <phoneticPr fontId="6" type="noConversion"/>
  </si>
  <si>
    <t>02</t>
    <phoneticPr fontId="6" type="noConversion"/>
  </si>
  <si>
    <t>Moderate</t>
    <phoneticPr fontId="6" type="noConversion"/>
  </si>
  <si>
    <t>High: 45 and higher</t>
    <phoneticPr fontId="6" type="noConversion"/>
  </si>
  <si>
    <t>03</t>
    <phoneticPr fontId="6" type="noConversion"/>
  </si>
  <si>
    <t>High</t>
    <phoneticPr fontId="6" type="noConversion"/>
  </si>
  <si>
    <t xml:space="preserve"> Fall Prevention Interventions</t>
  </si>
  <si>
    <t>ICU:Events</t>
    <phoneticPr fontId="6" type="noConversion"/>
  </si>
  <si>
    <t>12</t>
    <phoneticPr fontId="6" type="noConversion"/>
  </si>
  <si>
    <t>02</t>
    <phoneticPr fontId="6" type="noConversion"/>
  </si>
  <si>
    <t>11</t>
    <phoneticPr fontId="6" type="noConversion"/>
  </si>
  <si>
    <t>Consistency</t>
    <phoneticPr fontId="6" type="noConversion"/>
  </si>
  <si>
    <t>Orient to surroundings</t>
  </si>
  <si>
    <t>Purpose and use of call light</t>
  </si>
  <si>
    <t>Non-skid slippers or gripper socks</t>
  </si>
  <si>
    <t>Request help fo ADLs</t>
  </si>
  <si>
    <t>UNIVERSAL: ENVIRONMENT OF CARE</t>
  </si>
  <si>
    <t>Place articles within easy reach</t>
  </si>
  <si>
    <t>Call light close; answered promptly</t>
  </si>
  <si>
    <t>Bed in low position</t>
  </si>
  <si>
    <t>Lock bed wheels</t>
  </si>
  <si>
    <t>Lock wheelchair wheels</t>
  </si>
  <si>
    <t>Provide proper lighting</t>
  </si>
  <si>
    <t>Keep floor free of clutter</t>
  </si>
  <si>
    <t>Clean up spills immediately</t>
  </si>
  <si>
    <t>Modify environment for safe transfers</t>
  </si>
  <si>
    <t>Reinforce need for assisted transfers</t>
  </si>
  <si>
    <t>Use hip protectors</t>
  </si>
  <si>
    <t>Refer to Rehab for evaluation</t>
  </si>
  <si>
    <t>Implement Rehab recommendations</t>
  </si>
  <si>
    <t>Refer for further evaluation</t>
  </si>
  <si>
    <t>Other action if history of falls: specify</t>
  </si>
  <si>
    <t>Reinforce MD instructions</t>
  </si>
  <si>
    <t>Review meds with patient/family</t>
  </si>
  <si>
    <t>Instruct patient/family about meds</t>
  </si>
  <si>
    <t>Complete surveillance rounds</t>
  </si>
  <si>
    <t>Device in good repair</t>
  </si>
  <si>
    <t>Use properly</t>
  </si>
  <si>
    <t>Refer to Rehab to assess proper device</t>
  </si>
  <si>
    <t>Determine if safe to have constant access</t>
  </si>
  <si>
    <t>Educate hazard</t>
  </si>
  <si>
    <t>Educate med effects</t>
  </si>
  <si>
    <t>Refer to rehab</t>
  </si>
  <si>
    <t>Hip protectors</t>
  </si>
  <si>
    <t>Height adjustable bed</t>
  </si>
  <si>
    <t>Floor mat</t>
  </si>
  <si>
    <t>Alarms as reminder to call for help</t>
  </si>
  <si>
    <t>Use Transfer equipment</t>
  </si>
  <si>
    <t>Creat Safe Exit Site of bed for transfer</t>
  </si>
  <si>
    <t>Reducate about safety</t>
  </si>
  <si>
    <t>Use wandering monitor device</t>
  </si>
  <si>
    <t>Observe every hour</t>
  </si>
  <si>
    <t>Safety</t>
    <phoneticPr fontId="6" type="noConversion"/>
  </si>
  <si>
    <t>Universal: Education</t>
    <phoneticPr fontId="6" type="noConversion"/>
  </si>
  <si>
    <t>History of Falls</t>
    <phoneticPr fontId="6" type="noConversion"/>
  </si>
  <si>
    <t>Secondary Diagnosis</t>
    <phoneticPr fontId="6" type="noConversion"/>
  </si>
  <si>
    <t>Ambulatory Aids</t>
    <phoneticPr fontId="6" type="noConversion"/>
  </si>
  <si>
    <t>VAP Prevention: Weaning Assessment Trial</t>
    <phoneticPr fontId="6" type="noConversion"/>
  </si>
  <si>
    <t>Daily Spontaneous Breathing Trial Not Due</t>
    <phoneticPr fontId="6" type="noConversion"/>
  </si>
  <si>
    <t>Hourly rounding</t>
    <phoneticPr fontId="6" type="noConversion"/>
  </si>
  <si>
    <t>HourlyRound</t>
    <phoneticPr fontId="6" type="noConversion"/>
  </si>
  <si>
    <t>x</t>
    <phoneticPr fontId="6" type="noConversion"/>
  </si>
  <si>
    <t>Standard precautions</t>
    <phoneticPr fontId="6" type="noConversion"/>
  </si>
  <si>
    <t>18</t>
    <phoneticPr fontId="6" type="noConversion"/>
  </si>
  <si>
    <t>StdPrec</t>
    <phoneticPr fontId="6" type="noConversion"/>
  </si>
  <si>
    <t>Correct band on left wrist</t>
    <phoneticPr fontId="6" type="noConversion"/>
  </si>
  <si>
    <t>04</t>
    <phoneticPr fontId="6" type="noConversion"/>
  </si>
  <si>
    <t>05</t>
    <phoneticPr fontId="6" type="noConversion"/>
  </si>
  <si>
    <t>Wrist L</t>
    <phoneticPr fontId="6" type="noConversion"/>
  </si>
  <si>
    <t>Correct band on wrist</t>
    <phoneticPr fontId="6" type="noConversion"/>
  </si>
  <si>
    <t>13</t>
    <phoneticPr fontId="6" type="noConversion"/>
  </si>
  <si>
    <t>02</t>
    <phoneticPr fontId="6" type="noConversion"/>
  </si>
  <si>
    <t>19</t>
    <phoneticPr fontId="6" type="noConversion"/>
  </si>
  <si>
    <t>01</t>
    <phoneticPr fontId="6" type="noConversion"/>
  </si>
  <si>
    <t>ICU:Events</t>
    <phoneticPr fontId="6" type="noConversion"/>
  </si>
  <si>
    <t>Admission</t>
    <phoneticPr fontId="6" type="noConversion"/>
  </si>
  <si>
    <t>Attempt consistency in Nursing staff</t>
  </si>
  <si>
    <t>Correct band on ankle</t>
    <phoneticPr fontId="6" type="noConversion"/>
  </si>
  <si>
    <t>Wrist</t>
    <phoneticPr fontId="6" type="noConversion"/>
  </si>
  <si>
    <t xml:space="preserve">Ankle </t>
    <phoneticPr fontId="6" type="noConversion"/>
  </si>
  <si>
    <t>Correct band on right wrist</t>
    <phoneticPr fontId="6" type="noConversion"/>
  </si>
  <si>
    <t>Correct band on left ankle</t>
    <phoneticPr fontId="6" type="noConversion"/>
  </si>
  <si>
    <t>Correct band on right ankle</t>
    <phoneticPr fontId="6" type="noConversion"/>
  </si>
  <si>
    <t>Wrist R</t>
    <phoneticPr fontId="6" type="noConversion"/>
  </si>
  <si>
    <t>Ankle L</t>
    <phoneticPr fontId="6" type="noConversion"/>
  </si>
  <si>
    <t>Ankle R</t>
    <phoneticPr fontId="6" type="noConversion"/>
  </si>
  <si>
    <t>06</t>
    <phoneticPr fontId="6" type="noConversion"/>
  </si>
  <si>
    <t>07</t>
    <phoneticPr fontId="6" type="noConversion"/>
  </si>
  <si>
    <t>x</t>
    <phoneticPr fontId="6" type="noConversion"/>
  </si>
  <si>
    <t>Not Met</t>
    <phoneticPr fontId="6" type="noConversion"/>
  </si>
  <si>
    <t>Not Met</t>
    <phoneticPr fontId="6" type="noConversion"/>
  </si>
  <si>
    <t>x</t>
    <phoneticPr fontId="6" type="noConversion"/>
  </si>
  <si>
    <t>Morse Score Risk Level</t>
    <phoneticPr fontId="6" type="noConversion"/>
  </si>
  <si>
    <t>Morse Score Risk Level</t>
    <phoneticPr fontId="6" type="noConversion"/>
  </si>
  <si>
    <t>Low: 0 - 24</t>
    <phoneticPr fontId="6" type="noConversion"/>
  </si>
  <si>
    <t>01</t>
    <phoneticPr fontId="6" type="noConversion"/>
  </si>
  <si>
    <t>Low</t>
    <phoneticPr fontId="6" type="noConversion"/>
  </si>
  <si>
    <t>Implants (metal joints, pacemaker, infusion pumps, etc.)</t>
    <phoneticPr fontId="6" type="noConversion"/>
  </si>
  <si>
    <t>Medications taken today</t>
    <phoneticPr fontId="6" type="noConversion"/>
  </si>
  <si>
    <t>x</t>
    <phoneticPr fontId="6" type="noConversion"/>
  </si>
  <si>
    <t>Evacuation lumen ETT</t>
    <phoneticPr fontId="6" type="noConversion"/>
  </si>
  <si>
    <t>EvacLumen</t>
    <phoneticPr fontId="6" type="noConversion"/>
  </si>
  <si>
    <t>x</t>
    <phoneticPr fontId="6" type="noConversion"/>
  </si>
  <si>
    <t>Type</t>
    <phoneticPr fontId="6" type="noConversion"/>
  </si>
  <si>
    <t>ET Tube Type</t>
    <phoneticPr fontId="6" type="noConversion"/>
  </si>
  <si>
    <t>Evacuation lumen ETT</t>
    <phoneticPr fontId="6" type="noConversion"/>
  </si>
  <si>
    <t>EvacLumen</t>
    <phoneticPr fontId="6" type="noConversion"/>
  </si>
  <si>
    <t>x</t>
    <phoneticPr fontId="6" type="noConversion"/>
  </si>
  <si>
    <t>Oral care with Chlorhexidine</t>
    <phoneticPr fontId="6" type="noConversion"/>
  </si>
  <si>
    <t>x</t>
    <phoneticPr fontId="6" type="noConversion"/>
  </si>
  <si>
    <t>Unable to assess due to VAD</t>
    <phoneticPr fontId="6" type="noConversion"/>
  </si>
  <si>
    <t>19</t>
    <phoneticPr fontId="6" type="noConversion"/>
  </si>
  <si>
    <t>Unableassess</t>
    <phoneticPr fontId="6" type="noConversion"/>
  </si>
  <si>
    <t>With coaching</t>
    <phoneticPr fontId="6" type="noConversion"/>
  </si>
  <si>
    <t>Patient not sedated</t>
    <phoneticPr fontId="6" type="noConversion"/>
  </si>
  <si>
    <t>Sedation vacation not due</t>
    <phoneticPr fontId="6" type="noConversion"/>
  </si>
  <si>
    <t>1 l/min</t>
  </si>
  <si>
    <t>2 l/min</t>
  </si>
  <si>
    <t>3 l/min</t>
  </si>
  <si>
    <t>4 l/min</t>
  </si>
  <si>
    <t>5 l/min</t>
  </si>
  <si>
    <t>6 l/min</t>
  </si>
  <si>
    <t>SameNurse</t>
  </si>
  <si>
    <t>SleepCycle</t>
  </si>
  <si>
    <t>EarlyMobil</t>
  </si>
  <si>
    <t>FreqMobil</t>
  </si>
  <si>
    <t>AssessInfect</t>
  </si>
  <si>
    <t>StopBenzo</t>
  </si>
  <si>
    <t>SubstBenzo</t>
  </si>
  <si>
    <t>SpontWake</t>
  </si>
  <si>
    <t>SpontBreath</t>
  </si>
  <si>
    <t>NotifyCAM</t>
  </si>
  <si>
    <t>Hydration</t>
  </si>
  <si>
    <t>Verification of high-risk medications: specify</t>
    <phoneticPr fontId="6" type="noConversion"/>
  </si>
  <si>
    <t>x</t>
    <phoneticPr fontId="6" type="noConversion"/>
  </si>
  <si>
    <t>Throat</t>
    <phoneticPr fontId="6" type="noConversion"/>
  </si>
  <si>
    <t>09</t>
    <phoneticPr fontId="6" type="noConversion"/>
  </si>
  <si>
    <t>Phantom</t>
    <phoneticPr fontId="6" type="noConversion"/>
  </si>
  <si>
    <t>Characteristics</t>
    <phoneticPr fontId="6" type="noConversion"/>
  </si>
  <si>
    <t>Unable to assess due to sedation</t>
    <phoneticPr fontId="6" type="noConversion"/>
  </si>
  <si>
    <t>Continuous pressure bag</t>
  </si>
  <si>
    <t>Rt Humerus</t>
  </si>
  <si>
    <t>L Humerus</t>
  </si>
  <si>
    <t>Continuous infusion</t>
    <phoneticPr fontId="6" type="noConversion"/>
  </si>
  <si>
    <t>Pain Management Satisfaction</t>
    <phoneticPr fontId="6" type="noConversion"/>
  </si>
  <si>
    <t>Unable to assess due to sedation</t>
    <phoneticPr fontId="6" type="noConversion"/>
  </si>
  <si>
    <t>Bolus Dose</t>
  </si>
  <si>
    <t>Fentanyl PCA Bolus Dose</t>
  </si>
  <si>
    <t>0 mcg</t>
  </si>
  <si>
    <t>12.5mcg</t>
  </si>
  <si>
    <t>21</t>
    <phoneticPr fontId="6" type="noConversion"/>
  </si>
  <si>
    <t>Morphine PCA Bolus Dose</t>
  </si>
  <si>
    <t>0.6mg</t>
  </si>
  <si>
    <t>Hydromorphone PCA Bolus Dose</t>
  </si>
  <si>
    <t>Sacrum</t>
    <phoneticPr fontId="6" type="noConversion"/>
  </si>
  <si>
    <t>Chest pain</t>
    <phoneticPr fontId="6" type="noConversion"/>
  </si>
  <si>
    <t>ChestPain</t>
    <phoneticPr fontId="6" type="noConversion"/>
  </si>
  <si>
    <t>Pregnancy test result:</t>
    <phoneticPr fontId="6" type="noConversion"/>
  </si>
  <si>
    <t>Physical limitations (if yes, describe:)</t>
    <phoneticPr fontId="6" type="noConversion"/>
  </si>
  <si>
    <t>L Tibia</t>
  </si>
  <si>
    <t>SelfDC</t>
  </si>
  <si>
    <t>Intraosseous Line #1</t>
    <phoneticPr fontId="6" type="noConversion"/>
  </si>
  <si>
    <t>Location</t>
    <phoneticPr fontId="6" type="noConversion"/>
  </si>
  <si>
    <t>Dressing Type</t>
    <phoneticPr fontId="6" type="noConversion"/>
  </si>
  <si>
    <t>Dressing Status</t>
    <phoneticPr fontId="6" type="noConversion"/>
  </si>
  <si>
    <t>Date Dressing Changed</t>
    <phoneticPr fontId="6" type="noConversion"/>
  </si>
  <si>
    <t>Stabilization</t>
    <phoneticPr fontId="6" type="noConversion"/>
  </si>
  <si>
    <t>Site Findings</t>
    <phoneticPr fontId="6" type="noConversion"/>
  </si>
  <si>
    <t>Reason</t>
    <phoneticPr fontId="6" type="noConversion"/>
  </si>
  <si>
    <t>Flush</t>
    <phoneticPr fontId="6" type="noConversion"/>
  </si>
  <si>
    <t>Site Treatment</t>
    <phoneticPr fontId="6" type="noConversion"/>
  </si>
  <si>
    <t>Duration Tracking</t>
    <phoneticPr fontId="6" type="noConversion"/>
  </si>
  <si>
    <t>Intraosseous Line #2</t>
    <phoneticPr fontId="6" type="noConversion"/>
  </si>
  <si>
    <t>01</t>
    <phoneticPr fontId="6" type="noConversion"/>
  </si>
  <si>
    <t>02</t>
    <phoneticPr fontId="6" type="noConversion"/>
  </si>
  <si>
    <t>03</t>
    <phoneticPr fontId="6" type="noConversion"/>
  </si>
  <si>
    <t>04</t>
    <phoneticPr fontId="6" type="noConversion"/>
  </si>
  <si>
    <t>05</t>
    <phoneticPr fontId="6" type="noConversion"/>
  </si>
  <si>
    <t>06</t>
    <phoneticPr fontId="6" type="noConversion"/>
  </si>
  <si>
    <t>07</t>
    <phoneticPr fontId="6" type="noConversion"/>
  </si>
  <si>
    <t>08</t>
    <phoneticPr fontId="6" type="noConversion"/>
  </si>
  <si>
    <t>09</t>
    <phoneticPr fontId="6" type="noConversion"/>
  </si>
  <si>
    <t>11</t>
    <phoneticPr fontId="6" type="noConversion"/>
  </si>
  <si>
    <t>12</t>
    <phoneticPr fontId="6" type="noConversion"/>
  </si>
  <si>
    <t>13</t>
    <phoneticPr fontId="6" type="noConversion"/>
  </si>
  <si>
    <t>x</t>
    <phoneticPr fontId="6" type="noConversion"/>
  </si>
  <si>
    <t>Unable to assess: sedated</t>
    <phoneticPr fontId="6" type="noConversion"/>
  </si>
  <si>
    <t>Unable to assess: paralytics</t>
    <phoneticPr fontId="6" type="noConversion"/>
  </si>
  <si>
    <t>x</t>
    <phoneticPr fontId="6" type="noConversion"/>
  </si>
  <si>
    <t>Arm Sensation Right</t>
    <phoneticPr fontId="6" type="noConversion"/>
  </si>
  <si>
    <t xml:space="preserve">Hand Grip Left </t>
    <phoneticPr fontId="6" type="noConversion"/>
  </si>
  <si>
    <t xml:space="preserve">Hand Grip Right </t>
    <phoneticPr fontId="6" type="noConversion"/>
  </si>
  <si>
    <t>CAM Feature 1: Acute Onset, Fluctuating</t>
    <phoneticPr fontId="6" type="noConversion"/>
  </si>
  <si>
    <t>Feature 1: Acute Onset, Fluctuating</t>
  </si>
  <si>
    <t>CAM Feature 2: Inattention</t>
    <phoneticPr fontId="6" type="noConversion"/>
  </si>
  <si>
    <t>Feature 2: Inattention</t>
  </si>
  <si>
    <t>CAM Feature 3: Altered Consciousness</t>
    <phoneticPr fontId="6" type="noConversion"/>
  </si>
  <si>
    <t>Feature 3: Altered Consciousness</t>
  </si>
  <si>
    <t>CAM Feature 4: Disorganized Thinking</t>
    <phoneticPr fontId="6" type="noConversion"/>
  </si>
  <si>
    <t>Feature 4: Disorganized Thinking</t>
  </si>
  <si>
    <t>Interventions</t>
    <phoneticPr fontId="6" type="noConversion"/>
  </si>
  <si>
    <t>CAM Interventions</t>
    <phoneticPr fontId="6" type="noConversion"/>
  </si>
  <si>
    <t>Ensure adequate pain Control</t>
    <phoneticPr fontId="6" type="noConversion"/>
  </si>
  <si>
    <t>PainControl</t>
  </si>
  <si>
    <t>PainControl</t>
    <phoneticPr fontId="6" type="noConversion"/>
  </si>
  <si>
    <t>Wound #8 Surrounding Skin Appearance/Status/Temperature</t>
  </si>
  <si>
    <t>Promote Sleep/wake cycles</t>
  </si>
  <si>
    <t>Mobilize patient early</t>
  </si>
  <si>
    <t>Mobilize patient frequently</t>
  </si>
  <si>
    <t>Assess for possible infection</t>
  </si>
  <si>
    <t>Stop benzodiazepines</t>
  </si>
  <si>
    <t>Substitute Benzodiazepines</t>
  </si>
  <si>
    <t>Spontaneous Awakening Trial</t>
  </si>
  <si>
    <t>Spontaneous Breathing Trial</t>
  </si>
  <si>
    <t>Notify Physician within 8 hours  newly CAM positive</t>
  </si>
  <si>
    <t>Ensure adequate Hydration</t>
  </si>
  <si>
    <t>Ensure adequate Nutrition</t>
  </si>
  <si>
    <t>11</t>
    <phoneticPr fontId="6" type="noConversion"/>
  </si>
  <si>
    <t>Warm Soaks Location</t>
    <phoneticPr fontId="6" type="noConversion"/>
  </si>
  <si>
    <t>Warm Soaks On Off</t>
    <phoneticPr fontId="6" type="noConversion"/>
  </si>
  <si>
    <t>Cooling</t>
    <phoneticPr fontId="6" type="noConversion"/>
  </si>
  <si>
    <t>Ice Packs Location</t>
    <phoneticPr fontId="6" type="noConversion"/>
  </si>
  <si>
    <t>Ice Packs On Off</t>
    <phoneticPr fontId="6" type="noConversion"/>
  </si>
  <si>
    <t>Heating Pad On Off</t>
    <phoneticPr fontId="6" type="noConversion"/>
  </si>
  <si>
    <t>Heating Pad Location</t>
    <phoneticPr fontId="6" type="noConversion"/>
  </si>
  <si>
    <t>Shin</t>
    <phoneticPr fontId="6" type="noConversion"/>
  </si>
  <si>
    <t>26</t>
    <phoneticPr fontId="6" type="noConversion"/>
  </si>
  <si>
    <t>Arterial sheath</t>
    <phoneticPr fontId="6" type="noConversion"/>
  </si>
  <si>
    <t>x</t>
    <phoneticPr fontId="6" type="noConversion"/>
  </si>
  <si>
    <t>05</t>
    <phoneticPr fontId="6" type="noConversion"/>
  </si>
  <si>
    <t>Continuous infusion</t>
    <phoneticPr fontId="6" type="noConversion"/>
  </si>
  <si>
    <t>All ports flushing</t>
    <phoneticPr fontId="6" type="noConversion"/>
  </si>
  <si>
    <t>x</t>
    <phoneticPr fontId="6" type="noConversion"/>
  </si>
  <si>
    <t>05</t>
    <phoneticPr fontId="6" type="noConversion"/>
  </si>
  <si>
    <t>Antibiotics</t>
    <phoneticPr fontId="6" type="noConversion"/>
  </si>
  <si>
    <t>x</t>
    <phoneticPr fontId="6" type="noConversion"/>
  </si>
  <si>
    <t>Number of Lumens</t>
    <phoneticPr fontId="6" type="noConversion"/>
  </si>
  <si>
    <t>Intraosseous Line #1 Location</t>
  </si>
  <si>
    <t>Intraosseous Line #1 Dressing Type</t>
  </si>
  <si>
    <t>Intraosseous Line #1 Dressing Status</t>
  </si>
  <si>
    <t>Intraosseous Line #1 Date Drsg Changed</t>
  </si>
  <si>
    <t>Intraosseous Line #1 Stabilization</t>
  </si>
  <si>
    <t>Intraosseous Line #1 Site Findings</t>
  </si>
  <si>
    <t>Intraosseous Line #1 Reason</t>
  </si>
  <si>
    <t>Intraosseous Line #1 Flush</t>
  </si>
  <si>
    <t>Intraosseous Line #1 Status</t>
  </si>
  <si>
    <t>Intraosseous Line #1 Site Treatment</t>
  </si>
  <si>
    <t>Intraosseous Line #1 Duration Tracking</t>
  </si>
  <si>
    <t>Intraosseous Line #2 Location</t>
  </si>
  <si>
    <t>Intraosseous Line #2 Dressing Type</t>
  </si>
  <si>
    <t>Intraosseous Line #2 Dressing Status</t>
  </si>
  <si>
    <t>Intraosseous Line #2 Date Drsg Changed</t>
  </si>
  <si>
    <t>Intraosseous Line #2 Stabilization</t>
  </si>
  <si>
    <t>Intraosseous Line #2 Site Findings</t>
  </si>
  <si>
    <t>Intraosseous Line #2 Reason</t>
  </si>
  <si>
    <t>Intraosseous Line #2 Flush</t>
  </si>
  <si>
    <t>Intraosseous Line #2 Status</t>
  </si>
  <si>
    <t>Intraosseous Line #2 Site Treatment</t>
  </si>
  <si>
    <t>Intraosseous Line #2 Duration Tracking</t>
  </si>
  <si>
    <t>Humerus, right</t>
  </si>
  <si>
    <t>Humerus, left</t>
  </si>
  <si>
    <t>Tibia, right</t>
  </si>
  <si>
    <t>Tibia, left</t>
  </si>
  <si>
    <t>Rt Tibia</t>
  </si>
  <si>
    <t>Wound #10 Location: Head/Neck Area</t>
  </si>
  <si>
    <t>Wound #10 Location: Pelvic Area</t>
  </si>
  <si>
    <t>Wound #10 Location: Thoracic Area</t>
  </si>
  <si>
    <t>Wound #10 Pressure Ulcer:  Bed Color</t>
  </si>
  <si>
    <t>Wound #10 Pressure Ulcer:  Origin/Stage</t>
  </si>
  <si>
    <t>Wound #10 Pressure Ulcer:  Visible Anatomical Structure</t>
  </si>
  <si>
    <t>Wound #10 Stabilization/Closure</t>
  </si>
  <si>
    <t>Wound #10 Surrounding Skin Appearance/Status/Temperature</t>
  </si>
  <si>
    <t>Wound #10 Type/Thickness</t>
  </si>
  <si>
    <t>Wound #10 Wound Bed Characteristics</t>
  </si>
  <si>
    <t>Wound #10 Wound Vac Therapy/Pressure</t>
  </si>
  <si>
    <t>Wound #10 Wound Vac Dressing Changed</t>
  </si>
  <si>
    <t>22</t>
    <phoneticPr fontId="6" type="noConversion"/>
  </si>
  <si>
    <t>Closure: Negative Pressure Therapy</t>
    <phoneticPr fontId="6" type="noConversion"/>
  </si>
  <si>
    <t>Continuous</t>
    <phoneticPr fontId="6" type="noConversion"/>
  </si>
  <si>
    <t>Cont</t>
    <phoneticPr fontId="6" type="noConversion"/>
  </si>
  <si>
    <t>Intermittent</t>
    <phoneticPr fontId="6" type="noConversion"/>
  </si>
  <si>
    <t>Int</t>
    <phoneticPr fontId="6" type="noConversion"/>
  </si>
  <si>
    <t>Closure: Negative Pressure Therapy: Pressure</t>
    <phoneticPr fontId="6" type="noConversion"/>
  </si>
  <si>
    <t>23</t>
    <phoneticPr fontId="6" type="noConversion"/>
  </si>
  <si>
    <t>125 mmHg</t>
    <phoneticPr fontId="6" type="noConversion"/>
  </si>
  <si>
    <t>Closure: Negative Pressure Therapy: Therapy</t>
    <phoneticPr fontId="6" type="noConversion"/>
  </si>
  <si>
    <t>75 mmHG</t>
    <phoneticPr fontId="6" type="noConversion"/>
  </si>
  <si>
    <t>25 mmHG</t>
    <phoneticPr fontId="6" type="noConversion"/>
  </si>
  <si>
    <t>50 mmHG</t>
    <phoneticPr fontId="6" type="noConversion"/>
  </si>
  <si>
    <t>100 mmHG</t>
    <phoneticPr fontId="6" type="noConversion"/>
  </si>
  <si>
    <t>150 mmHG</t>
    <phoneticPr fontId="6" type="noConversion"/>
  </si>
  <si>
    <t>Closure: Negative Pressure Therapy: Cannister Change</t>
    <phoneticPr fontId="6" type="noConversion"/>
  </si>
  <si>
    <t>Done: specify date/time</t>
    <phoneticPr fontId="6" type="noConversion"/>
  </si>
  <si>
    <t>Not applicable</t>
    <phoneticPr fontId="6" type="noConversion"/>
  </si>
  <si>
    <t>x</t>
    <phoneticPr fontId="6" type="noConversion"/>
  </si>
  <si>
    <t>Shin, left</t>
    <phoneticPr fontId="6" type="noConversion"/>
  </si>
  <si>
    <t>30</t>
    <phoneticPr fontId="6" type="noConversion"/>
  </si>
  <si>
    <t>31</t>
    <phoneticPr fontId="6" type="noConversion"/>
  </si>
  <si>
    <t>Shin, right</t>
    <phoneticPr fontId="6" type="noConversion"/>
  </si>
  <si>
    <t>x</t>
    <phoneticPr fontId="6" type="noConversion"/>
  </si>
  <si>
    <t>Location:  Extremity Area</t>
    <phoneticPr fontId="6" type="noConversion"/>
  </si>
  <si>
    <t>08</t>
    <phoneticPr fontId="6" type="noConversion"/>
  </si>
  <si>
    <t>10</t>
    <phoneticPr fontId="6" type="noConversion"/>
  </si>
  <si>
    <t>Wound #8 Dressing: Wound Vac Therapy/Pressure</t>
  </si>
  <si>
    <t>Wound #8 Laterality/Descriptor</t>
  </si>
  <si>
    <t>Wound #8 Location: Abdominal Area</t>
  </si>
  <si>
    <t>Wound #8 Location: Extremity Area</t>
  </si>
  <si>
    <t>Wound #8 Location: Head/Neck Area</t>
  </si>
  <si>
    <t>Wound #8 Location: Pelvic Area</t>
  </si>
  <si>
    <t>Wound #8 Location: Thoracic Area</t>
  </si>
  <si>
    <t>Wound #8 Pressure Ulcer:  Bed Color</t>
  </si>
  <si>
    <t>Wound #8 Pressure Ulcer:  Origin/Stage</t>
  </si>
  <si>
    <t>Wound #8 Pressure Ulcer:  Visible Anatomical Structure</t>
  </si>
  <si>
    <t>Wound #8 Stabilization/Closure</t>
  </si>
  <si>
    <t>Wound #8 Type/Thickness</t>
  </si>
  <si>
    <t>Wound #8 Wound Bed Characteristics</t>
  </si>
  <si>
    <t>Wound #8 Wound Vac Therapy/Pressure</t>
  </si>
  <si>
    <t>Wound #8 Wound Vac Dressing Changed</t>
  </si>
  <si>
    <t>Wound #9 Dressing: Wound Vac Therapy/Pressure</t>
  </si>
  <si>
    <t>Wound #9 Laterality/Descriptor</t>
  </si>
  <si>
    <t>Wound #9 Location: Abdominal Area</t>
  </si>
  <si>
    <t>Wound #9 Location: Extremity Area</t>
  </si>
  <si>
    <t>Wound #9 Location: Head/Neck Area</t>
  </si>
  <si>
    <t>Wound #9 Location: Pelvic Area</t>
  </si>
  <si>
    <t>Wound #9 Location: Thoracic Area</t>
  </si>
  <si>
    <t>Wound #9 Pressure Ulcer:  Bed Color</t>
  </si>
  <si>
    <t>Wound #9 Pressure Ulcer:  Origin/Stage</t>
  </si>
  <si>
    <t>Wound #9 Pressure Ulcer:  Visible Anatomical Structure</t>
  </si>
  <si>
    <t>Wound #9 Stabilization/Closure</t>
  </si>
  <si>
    <t>Wound #9 Surrounding Skin Appearance/Status/Temperature</t>
  </si>
  <si>
    <t>Wound #9 Type/Thickness</t>
  </si>
  <si>
    <t>Wound #9 Wound Bed Characteristics</t>
  </si>
  <si>
    <t>Wound #9 Wound Vac Therapy/Pressure</t>
  </si>
  <si>
    <t>Wound #9 Wound Vac Dressing Changed</t>
  </si>
  <si>
    <t>Wound #10 Dressing: Wound Vac Therapy/Pressure</t>
  </si>
  <si>
    <t>Wound #10 Laterality/Descriptor</t>
  </si>
  <si>
    <t>Wound #10 Location: Abdominal Area</t>
  </si>
  <si>
    <t>Wound #10 Location: Extremity Area</t>
  </si>
  <si>
    <t>Wound #7 Location: Pelvic Area</t>
  </si>
  <si>
    <t>Wound #7 Location: Thoracic Area</t>
  </si>
  <si>
    <t>Recirc</t>
    <phoneticPr fontId="6" type="noConversion"/>
  </si>
  <si>
    <t>Return blood</t>
    <phoneticPr fontId="6" type="noConversion"/>
  </si>
  <si>
    <t>Rtn Bld</t>
    <phoneticPr fontId="6" type="noConversion"/>
  </si>
  <si>
    <t>Wound #6 Type/Thickness</t>
  </si>
  <si>
    <t>Wound #6 Wound Bed Characteristics</t>
  </si>
  <si>
    <t>Wound #6 Wound Vac Therapy/Pressure</t>
  </si>
  <si>
    <t>Wound Bed Characteristic</t>
    <phoneticPr fontId="6" type="noConversion"/>
  </si>
  <si>
    <t>Wound #1 Wound Vac Dressing Changed</t>
    <phoneticPr fontId="6" type="noConversion"/>
  </si>
  <si>
    <t>Wound #7 Dressing: Wound Vac Therapy/Pressure</t>
  </si>
  <si>
    <t>Wound #7 Laterality/Descriptor</t>
  </si>
  <si>
    <t>Wound #7 Location: Abdominal Area</t>
  </si>
  <si>
    <t>Wound #7 Location: Extremity Area</t>
  </si>
  <si>
    <t>Wound #7 Location: Head/Neck Area</t>
  </si>
  <si>
    <t>04</t>
    <phoneticPr fontId="6" type="noConversion"/>
  </si>
  <si>
    <t>05</t>
    <phoneticPr fontId="6" type="noConversion"/>
  </si>
  <si>
    <t>x</t>
    <phoneticPr fontId="6" type="noConversion"/>
  </si>
  <si>
    <t>Indication</t>
    <phoneticPr fontId="6" type="noConversion"/>
  </si>
  <si>
    <t>Indication</t>
    <phoneticPr fontId="6" type="noConversion"/>
  </si>
  <si>
    <t>Wound #7 Pressure Ulcer:  Bed Color</t>
  </si>
  <si>
    <t>Wound #7 Pressure Ulcer:  Origin/Stage</t>
  </si>
  <si>
    <t>Wound #7 Pressure Ulcer:  Visible Anatomical Structure</t>
  </si>
  <si>
    <t>Wound #7 Stabilization/Closure</t>
  </si>
  <si>
    <t>Wound #7 Surrounding Skin Appearance/Status/Temperature</t>
  </si>
  <si>
    <t>Wound #7 Type/Thickness</t>
  </si>
  <si>
    <t>Wound #7 Wound Bed Characteristics</t>
  </si>
  <si>
    <t>Wound #7 Wound Vac Therapy/Pressure</t>
  </si>
  <si>
    <t>Wound #7 Wound Vac Dressing Changed</t>
  </si>
  <si>
    <t>25</t>
    <phoneticPr fontId="6" type="noConversion"/>
  </si>
  <si>
    <t>Critical for accurate intake and output</t>
    <phoneticPr fontId="6" type="noConversion"/>
  </si>
  <si>
    <t>End of life comfort</t>
    <phoneticPr fontId="6" type="noConversion"/>
  </si>
  <si>
    <t>Immobility</t>
    <phoneticPr fontId="6" type="noConversion"/>
  </si>
  <si>
    <t>Immobility with skin breakdown in perineum/acral area</t>
    <phoneticPr fontId="6" type="noConversion"/>
  </si>
  <si>
    <t>Neurogenic bladder</t>
    <phoneticPr fontId="6" type="noConversion"/>
  </si>
  <si>
    <t>Post operative &lt; 48 hours</t>
    <phoneticPr fontId="6" type="noConversion"/>
  </si>
  <si>
    <t>Relieve bladder obstruction</t>
    <phoneticPr fontId="6" type="noConversion"/>
  </si>
  <si>
    <t>03</t>
    <phoneticPr fontId="6" type="noConversion"/>
  </si>
  <si>
    <t>04</t>
    <phoneticPr fontId="6" type="noConversion"/>
  </si>
  <si>
    <t>High post-void residual</t>
    <phoneticPr fontId="6" type="noConversion"/>
  </si>
  <si>
    <t>Meatus</t>
    <phoneticPr fontId="6" type="noConversion"/>
  </si>
  <si>
    <t>07</t>
    <phoneticPr fontId="6" type="noConversion"/>
  </si>
  <si>
    <t>Meatus</t>
    <phoneticPr fontId="6" type="noConversion"/>
  </si>
  <si>
    <t>Normal</t>
    <phoneticPr fontId="6" type="noConversion"/>
  </si>
  <si>
    <t>Cracked</t>
    <phoneticPr fontId="6" type="noConversion"/>
  </si>
  <si>
    <t>Dried</t>
    <phoneticPr fontId="6" type="noConversion"/>
  </si>
  <si>
    <t>Erosion</t>
    <phoneticPr fontId="6" type="noConversion"/>
  </si>
  <si>
    <t>Reddened</t>
    <phoneticPr fontId="6" type="noConversion"/>
  </si>
  <si>
    <t>Swollen</t>
    <phoneticPr fontId="6" type="noConversion"/>
  </si>
  <si>
    <t>Status</t>
    <phoneticPr fontId="6" type="noConversion"/>
  </si>
  <si>
    <t>x</t>
    <phoneticPr fontId="6" type="noConversion"/>
  </si>
  <si>
    <t>Status</t>
    <phoneticPr fontId="6" type="noConversion"/>
  </si>
  <si>
    <t>Catheter #2</t>
    <phoneticPr fontId="6" type="noConversion"/>
  </si>
  <si>
    <t>Urinary Catheter #2</t>
    <phoneticPr fontId="6" type="noConversion"/>
  </si>
  <si>
    <t>Recirculate</t>
    <phoneticPr fontId="6" type="noConversion"/>
  </si>
  <si>
    <t>Color Right</t>
    <phoneticPr fontId="6" type="noConversion"/>
  </si>
  <si>
    <t>Temperature Right</t>
    <phoneticPr fontId="6" type="noConversion"/>
  </si>
  <si>
    <t>Foot Left</t>
    <phoneticPr fontId="6" type="noConversion"/>
  </si>
  <si>
    <t>Foot Right</t>
    <phoneticPr fontId="6" type="noConversion"/>
  </si>
  <si>
    <t>Hand Left</t>
    <phoneticPr fontId="6" type="noConversion"/>
  </si>
  <si>
    <t>Hand Right</t>
    <phoneticPr fontId="6" type="noConversion"/>
  </si>
  <si>
    <t>24</t>
    <phoneticPr fontId="6" type="noConversion"/>
  </si>
  <si>
    <t>Wound #6 Dressing: Wound Vac Therapy/Pressure</t>
  </si>
  <si>
    <t>Wound #6 Laterality/Descriptor</t>
  </si>
  <si>
    <t>Wound #6 Location: Abdominal Area</t>
  </si>
  <si>
    <t>Wound #6 Location: Extremity Area</t>
  </si>
  <si>
    <t>Wound #6 Location: Head/Neck Area</t>
  </si>
  <si>
    <t>Wound #6 Location: Pelvic Area</t>
  </si>
  <si>
    <t>Wound #6 Location: Thoracic Area</t>
  </si>
  <si>
    <t>Wound #6 Pressure Ulcer:  Bed Color</t>
  </si>
  <si>
    <t>Wound #6 Pressure Ulcer:  Origin/Stage</t>
  </si>
  <si>
    <t>Wound #6 Pressure Ulcer:  Visible Anatomical Structure</t>
  </si>
  <si>
    <t>Wound #6 Stabilization/Closure</t>
  </si>
  <si>
    <t>Wound #6 Surrounding Skin Appearance/Status/Temperature</t>
  </si>
  <si>
    <t>VAD all quads</t>
    <phoneticPr fontId="6" type="noConversion"/>
  </si>
  <si>
    <t>VAD all Quads</t>
    <phoneticPr fontId="6" type="noConversion"/>
  </si>
  <si>
    <t>x</t>
    <phoneticPr fontId="6" type="noConversion"/>
  </si>
  <si>
    <t>TF at goal rate</t>
    <phoneticPr fontId="6" type="noConversion"/>
  </si>
  <si>
    <t>TF goal rate</t>
    <phoneticPr fontId="6" type="noConversion"/>
  </si>
  <si>
    <t>Not applicable</t>
    <phoneticPr fontId="6" type="noConversion"/>
  </si>
  <si>
    <t>11</t>
    <phoneticPr fontId="6" type="noConversion"/>
  </si>
  <si>
    <t>N/A</t>
    <phoneticPr fontId="6" type="noConversion"/>
  </si>
  <si>
    <t>Urinary Diversion #2</t>
    <phoneticPr fontId="6" type="noConversion"/>
  </si>
  <si>
    <t>18</t>
    <phoneticPr fontId="6" type="noConversion"/>
  </si>
  <si>
    <t>V1.3RFC</t>
    <phoneticPr fontId="6" type="noConversion"/>
  </si>
  <si>
    <t>Urine Color</t>
    <phoneticPr fontId="6" type="noConversion"/>
  </si>
  <si>
    <t>Urine Consistency</t>
    <phoneticPr fontId="6" type="noConversion"/>
  </si>
  <si>
    <t>Urine Characteristics</t>
    <phoneticPr fontId="6" type="noConversion"/>
  </si>
  <si>
    <t>Void incontinent</t>
    <phoneticPr fontId="6" type="noConversion"/>
  </si>
  <si>
    <t>External collection device</t>
    <phoneticPr fontId="6" type="noConversion"/>
  </si>
  <si>
    <t>07</t>
    <phoneticPr fontId="6" type="noConversion"/>
  </si>
  <si>
    <t>08</t>
    <phoneticPr fontId="6" type="noConversion"/>
  </si>
  <si>
    <t>x</t>
    <phoneticPr fontId="6" type="noConversion"/>
  </si>
  <si>
    <t>Catheter indwelling</t>
    <phoneticPr fontId="6" type="noConversion"/>
  </si>
  <si>
    <t>Diversion</t>
    <phoneticPr fontId="6" type="noConversion"/>
  </si>
  <si>
    <t>No urination uses dialysis</t>
    <phoneticPr fontId="6" type="noConversion"/>
  </si>
  <si>
    <t>Bedpan</t>
    <phoneticPr fontId="6" type="noConversion"/>
  </si>
  <si>
    <t>09</t>
    <phoneticPr fontId="6" type="noConversion"/>
  </si>
  <si>
    <t>Commode</t>
    <phoneticPr fontId="6" type="noConversion"/>
  </si>
  <si>
    <t>Condom cath</t>
    <phoneticPr fontId="6" type="noConversion"/>
  </si>
  <si>
    <t>Ileoconduit</t>
    <phoneticPr fontId="6" type="noConversion"/>
  </si>
  <si>
    <t>Incontinence</t>
    <phoneticPr fontId="6" type="noConversion"/>
  </si>
  <si>
    <t>Nephrostomy</t>
    <phoneticPr fontId="6" type="noConversion"/>
  </si>
  <si>
    <t>Ostomy Application/bag</t>
    <phoneticPr fontId="6" type="noConversion"/>
  </si>
  <si>
    <t>Post void residual</t>
    <phoneticPr fontId="6" type="noConversion"/>
  </si>
  <si>
    <t>Suprapubic</t>
    <phoneticPr fontId="6" type="noConversion"/>
  </si>
  <si>
    <t>Ureterostent</t>
    <phoneticPr fontId="6" type="noConversion"/>
  </si>
  <si>
    <t>10</t>
    <phoneticPr fontId="6" type="noConversion"/>
  </si>
  <si>
    <t>12</t>
    <phoneticPr fontId="6" type="noConversion"/>
  </si>
  <si>
    <t>13</t>
    <phoneticPr fontId="6" type="noConversion"/>
  </si>
  <si>
    <t>14</t>
    <phoneticPr fontId="6" type="noConversion"/>
  </si>
  <si>
    <t>15</t>
    <phoneticPr fontId="6" type="noConversion"/>
  </si>
  <si>
    <t>16</t>
    <phoneticPr fontId="6" type="noConversion"/>
  </si>
  <si>
    <t>17</t>
    <phoneticPr fontId="6" type="noConversion"/>
  </si>
  <si>
    <t>18</t>
    <phoneticPr fontId="6" type="noConversion"/>
  </si>
  <si>
    <t>Light</t>
    <phoneticPr fontId="6" type="noConversion"/>
  </si>
  <si>
    <t>Dark</t>
    <phoneticPr fontId="6" type="noConversion"/>
  </si>
  <si>
    <t>x</t>
    <phoneticPr fontId="6" type="noConversion"/>
  </si>
  <si>
    <t>x</t>
    <phoneticPr fontId="6" type="noConversion"/>
  </si>
  <si>
    <t>IPEC Bundle</t>
    <phoneticPr fontId="6" type="noConversion"/>
  </si>
  <si>
    <t>New bag</t>
    <phoneticPr fontId="6" type="noConversion"/>
  </si>
  <si>
    <t>Bag continued</t>
    <phoneticPr fontId="6" type="noConversion"/>
  </si>
  <si>
    <t>Safety Screen</t>
    <phoneticPr fontId="6" type="noConversion"/>
  </si>
  <si>
    <t>PEEP = or &lt; 8cmH2O? Yes</t>
    <phoneticPr fontId="6" type="noConversion"/>
  </si>
  <si>
    <t>PEEP = or &lt; 8cmH2O? No</t>
    <phoneticPr fontId="6" type="noConversion"/>
  </si>
  <si>
    <t>Extubation? Yes</t>
    <phoneticPr fontId="6" type="noConversion"/>
  </si>
  <si>
    <t>Extubation? No</t>
    <phoneticPr fontId="6" type="noConversion"/>
  </si>
  <si>
    <t>06</t>
    <phoneticPr fontId="6" type="noConversion"/>
  </si>
  <si>
    <t>01</t>
    <phoneticPr fontId="6" type="noConversion"/>
  </si>
  <si>
    <t>02</t>
    <phoneticPr fontId="6" type="noConversion"/>
  </si>
  <si>
    <t>PEEP?</t>
    <phoneticPr fontId="6" type="noConversion"/>
  </si>
  <si>
    <t>x</t>
    <phoneticPr fontId="6" type="noConversion"/>
  </si>
  <si>
    <t>x</t>
    <phoneticPr fontId="6" type="noConversion"/>
  </si>
  <si>
    <t>x</t>
    <phoneticPr fontId="6" type="noConversion"/>
  </si>
  <si>
    <t>Info Provided: Multi-Drug Resistant Organisms</t>
    <phoneticPr fontId="6" type="noConversion"/>
  </si>
  <si>
    <t>40</t>
    <phoneticPr fontId="6" type="noConversion"/>
  </si>
  <si>
    <t>x</t>
    <phoneticPr fontId="6" type="noConversion"/>
  </si>
  <si>
    <t>Tube feeding rate increased as ordered</t>
    <phoneticPr fontId="6" type="noConversion"/>
  </si>
  <si>
    <t>x</t>
    <phoneticPr fontId="6" type="noConversion"/>
  </si>
  <si>
    <t>Up to commode</t>
    <phoneticPr fontId="6" type="noConversion"/>
  </si>
  <si>
    <t>Linens changed</t>
    <phoneticPr fontId="6" type="noConversion"/>
  </si>
  <si>
    <t>Lotion applied</t>
    <phoneticPr fontId="6" type="noConversion"/>
  </si>
  <si>
    <t>Gown changed</t>
    <phoneticPr fontId="6" type="noConversion"/>
  </si>
  <si>
    <t>19</t>
    <phoneticPr fontId="6" type="noConversion"/>
  </si>
  <si>
    <t>20</t>
    <phoneticPr fontId="6" type="noConversion"/>
  </si>
  <si>
    <t>21</t>
    <phoneticPr fontId="6" type="noConversion"/>
  </si>
  <si>
    <t>x</t>
    <phoneticPr fontId="6" type="noConversion"/>
  </si>
  <si>
    <t>x</t>
    <phoneticPr fontId="6" type="noConversion"/>
  </si>
  <si>
    <t>Peripheral IV</t>
    <phoneticPr fontId="6" type="noConversion"/>
  </si>
  <si>
    <t>02</t>
    <phoneticPr fontId="6" type="noConversion"/>
  </si>
  <si>
    <t>x</t>
    <phoneticPr fontId="6" type="noConversion"/>
  </si>
  <si>
    <t>Rhythm change</t>
    <phoneticPr fontId="6" type="noConversion"/>
  </si>
  <si>
    <t>Rhythm change</t>
    <phoneticPr fontId="6" type="noConversion"/>
  </si>
  <si>
    <t>29</t>
    <phoneticPr fontId="6" type="noConversion"/>
  </si>
  <si>
    <t>Medication Events</t>
    <phoneticPr fontId="6" type="noConversion"/>
  </si>
  <si>
    <t>45</t>
    <phoneticPr fontId="6" type="noConversion"/>
  </si>
  <si>
    <t xml:space="preserve">Medication </t>
    <phoneticPr fontId="6" type="noConversion"/>
  </si>
  <si>
    <t>Medication</t>
    <phoneticPr fontId="6" type="noConversion"/>
  </si>
  <si>
    <t>PRN Medication Given</t>
    <phoneticPr fontId="6" type="noConversion"/>
  </si>
  <si>
    <t>PRN medication effectiveness</t>
    <phoneticPr fontId="6" type="noConversion"/>
  </si>
  <si>
    <t>Medication bolus given</t>
    <phoneticPr fontId="6" type="noConversion"/>
  </si>
  <si>
    <t>Medication infusion started</t>
    <phoneticPr fontId="6" type="noConversion"/>
  </si>
  <si>
    <t>Medication infusion discontinued</t>
    <phoneticPr fontId="6" type="noConversion"/>
  </si>
  <si>
    <t>Stat medication given</t>
    <phoneticPr fontId="6" type="noConversion"/>
  </si>
  <si>
    <t>04</t>
    <phoneticPr fontId="6" type="noConversion"/>
  </si>
  <si>
    <t>05</t>
    <phoneticPr fontId="6" type="noConversion"/>
  </si>
  <si>
    <t>06</t>
    <phoneticPr fontId="6" type="noConversion"/>
  </si>
  <si>
    <t>Drug infusion verified against ordered dose/pump rate/IV bag label</t>
    <phoneticPr fontId="6" type="noConversion"/>
  </si>
  <si>
    <t>x</t>
    <phoneticPr fontId="6" type="noConversion"/>
  </si>
  <si>
    <t>Co-signature for Respiratory Therapy student documentation</t>
    <phoneticPr fontId="6" type="noConversion"/>
  </si>
  <si>
    <t>09</t>
    <phoneticPr fontId="6" type="noConversion"/>
  </si>
  <si>
    <t>Calorie Count</t>
    <phoneticPr fontId="6" type="noConversion"/>
  </si>
  <si>
    <t>Proportional Assist Ventilation</t>
    <phoneticPr fontId="6" type="noConversion"/>
  </si>
  <si>
    <t>PAV+</t>
    <phoneticPr fontId="6" type="noConversion"/>
  </si>
  <si>
    <t>Mechanical Ventilation Setting</t>
    <phoneticPr fontId="6" type="noConversion"/>
  </si>
  <si>
    <t>Mechanical Ventilation Setting</t>
    <phoneticPr fontId="6" type="noConversion"/>
  </si>
  <si>
    <t>Leak compensation enabled</t>
    <phoneticPr fontId="6" type="noConversion"/>
  </si>
  <si>
    <t>Leak compensation disabled</t>
    <phoneticPr fontId="6" type="noConversion"/>
  </si>
  <si>
    <t>LCE</t>
    <phoneticPr fontId="6" type="noConversion"/>
  </si>
  <si>
    <t>LCD</t>
    <phoneticPr fontId="6" type="noConversion"/>
  </si>
  <si>
    <t>BiPAP nasal mask</t>
    <phoneticPr fontId="6" type="noConversion"/>
  </si>
  <si>
    <t>BiPAP full mask</t>
    <phoneticPr fontId="6" type="noConversion"/>
  </si>
  <si>
    <t>12</t>
    <phoneticPr fontId="6" type="noConversion"/>
  </si>
  <si>
    <t>13</t>
    <phoneticPr fontId="6" type="noConversion"/>
  </si>
  <si>
    <t>x</t>
    <phoneticPr fontId="6" type="noConversion"/>
  </si>
  <si>
    <t>x</t>
    <phoneticPr fontId="6" type="noConversion"/>
  </si>
  <si>
    <t>V1.2.2</t>
    <phoneticPr fontId="6" type="noConversion"/>
  </si>
  <si>
    <t>V1.2.2RFC</t>
    <phoneticPr fontId="6" type="noConversion"/>
  </si>
  <si>
    <t>V1.3</t>
    <phoneticPr fontId="6" type="noConversion"/>
  </si>
  <si>
    <t>Color Left</t>
    <phoneticPr fontId="6" type="noConversion"/>
  </si>
  <si>
    <t>Color Right</t>
    <phoneticPr fontId="6" type="noConversion"/>
  </si>
  <si>
    <t>Temperature Left</t>
    <phoneticPr fontId="6" type="noConversion"/>
  </si>
  <si>
    <t>Temperature Right</t>
    <phoneticPr fontId="6" type="noConversion"/>
  </si>
  <si>
    <t>Readiness to Learn</t>
    <phoneticPr fontId="6" type="noConversion"/>
  </si>
  <si>
    <t>Respiratory History</t>
    <phoneticPr fontId="6" type="noConversion"/>
  </si>
  <si>
    <t>Respiratory Home O2</t>
    <phoneticPr fontId="6" type="noConversion"/>
  </si>
  <si>
    <t>Rings</t>
    <phoneticPr fontId="6" type="noConversion"/>
  </si>
  <si>
    <t>Sensory Aids</t>
    <phoneticPr fontId="6" type="noConversion"/>
  </si>
  <si>
    <t>Special Alert Arm Band</t>
    <phoneticPr fontId="6" type="noConversion"/>
  </si>
  <si>
    <t>Spinal Cord Injury Level</t>
    <phoneticPr fontId="6" type="noConversion"/>
  </si>
  <si>
    <t>Tobacco Quit Time Frame</t>
    <phoneticPr fontId="6" type="noConversion"/>
  </si>
  <si>
    <t>Tobacco Screen</t>
    <phoneticPr fontId="6" type="noConversion"/>
  </si>
  <si>
    <t>Wallet or Purse</t>
    <phoneticPr fontId="6" type="noConversion"/>
  </si>
  <si>
    <t>Jugular Vein Condition</t>
    <phoneticPr fontId="6" type="noConversion"/>
  </si>
  <si>
    <t>Murmur Characteristics</t>
    <phoneticPr fontId="6" type="noConversion"/>
  </si>
  <si>
    <t>DDDR</t>
    <phoneticPr fontId="6" type="noConversion"/>
  </si>
  <si>
    <t>x</t>
    <phoneticPr fontId="6" type="noConversion"/>
  </si>
  <si>
    <t>Eject Left Pressure/Time</t>
    <phoneticPr fontId="6" type="noConversion"/>
  </si>
  <si>
    <t>Eject Right Pressure/Time</t>
    <phoneticPr fontId="6" type="noConversion"/>
  </si>
  <si>
    <t>Agonal</t>
    <phoneticPr fontId="6" type="noConversion"/>
  </si>
  <si>
    <t>Bundle Branch Block</t>
    <phoneticPr fontId="6" type="noConversion"/>
  </si>
  <si>
    <t>28</t>
    <phoneticPr fontId="6" type="noConversion"/>
  </si>
  <si>
    <t>x</t>
    <phoneticPr fontId="6" type="noConversion"/>
  </si>
  <si>
    <t>Unable to assess due to dressing</t>
    <phoneticPr fontId="6" type="noConversion"/>
  </si>
  <si>
    <t>15</t>
    <phoneticPr fontId="6" type="noConversion"/>
  </si>
  <si>
    <t>Unabletoassess</t>
    <phoneticPr fontId="6" type="noConversion"/>
  </si>
  <si>
    <t>x</t>
    <phoneticPr fontId="6" type="noConversion"/>
  </si>
  <si>
    <t>VAD Right Surrounding Skin Appearance/Status/Temperature</t>
    <phoneticPr fontId="6" type="noConversion"/>
  </si>
  <si>
    <t>47</t>
    <phoneticPr fontId="6" type="noConversion"/>
  </si>
  <si>
    <t>17</t>
    <phoneticPr fontId="6" type="noConversion"/>
  </si>
  <si>
    <t>Limited dexterity</t>
    <phoneticPr fontId="6" type="noConversion"/>
  </si>
  <si>
    <t>10</t>
    <phoneticPr fontId="6" type="noConversion"/>
  </si>
  <si>
    <t>14</t>
    <phoneticPr fontId="6" type="noConversion"/>
  </si>
  <si>
    <t>15</t>
    <phoneticPr fontId="6" type="noConversion"/>
  </si>
  <si>
    <t>RSBI (5 min) Number (Calc RR/Average Vt)</t>
    <phoneticPr fontId="6" type="noConversion"/>
  </si>
  <si>
    <t>16</t>
    <phoneticPr fontId="6" type="noConversion"/>
  </si>
  <si>
    <t>VE L/m (5min) Number (Minute Volume)</t>
    <phoneticPr fontId="6" type="noConversion"/>
  </si>
  <si>
    <t>17</t>
    <phoneticPr fontId="6" type="noConversion"/>
  </si>
  <si>
    <t>O-ring</t>
    <phoneticPr fontId="6" type="noConversion"/>
  </si>
  <si>
    <t>22</t>
    <phoneticPr fontId="6" type="noConversion"/>
  </si>
  <si>
    <t>Oring</t>
    <phoneticPr fontId="6" type="noConversion"/>
  </si>
  <si>
    <t>Self D/C</t>
    <phoneticPr fontId="6" type="noConversion"/>
  </si>
  <si>
    <t>Equipment Number</t>
    <phoneticPr fontId="6" type="noConversion"/>
  </si>
  <si>
    <t>03</t>
    <phoneticPr fontId="6" type="noConversion"/>
  </si>
  <si>
    <t>RT-Equipment Number</t>
    <phoneticPr fontId="6" type="noConversion"/>
  </si>
  <si>
    <t>Number: specify</t>
    <phoneticPr fontId="6" type="noConversion"/>
  </si>
  <si>
    <t>01</t>
    <phoneticPr fontId="6" type="noConversion"/>
  </si>
  <si>
    <t>Motor Leg Left</t>
    <phoneticPr fontId="6" type="noConversion"/>
  </si>
  <si>
    <t>NIH Stroke Scale: Motor Arm Left</t>
    <phoneticPr fontId="6" type="noConversion"/>
  </si>
  <si>
    <t>NIH Stroke Scale: Motor Leg Left</t>
    <phoneticPr fontId="6" type="noConversion"/>
  </si>
  <si>
    <t>Motor Arm</t>
    <phoneticPr fontId="6" type="noConversion"/>
  </si>
  <si>
    <t>Motor Leg</t>
    <phoneticPr fontId="6" type="noConversion"/>
  </si>
  <si>
    <t>NIH Stroke Scale: Motor Leg</t>
    <phoneticPr fontId="6" type="noConversion"/>
  </si>
  <si>
    <t>Motor Arm Left</t>
    <phoneticPr fontId="6" type="noConversion"/>
  </si>
  <si>
    <t>Motor Arm Right</t>
    <phoneticPr fontId="6" type="noConversion"/>
  </si>
  <si>
    <t>15</t>
    <phoneticPr fontId="6" type="noConversion"/>
  </si>
  <si>
    <t>16</t>
    <phoneticPr fontId="6" type="noConversion"/>
  </si>
  <si>
    <t>17</t>
    <phoneticPr fontId="6" type="noConversion"/>
  </si>
  <si>
    <t>NIH Stroke Scale: Motor Arm Right</t>
    <phoneticPr fontId="6" type="noConversion"/>
  </si>
  <si>
    <t>x</t>
    <phoneticPr fontId="6" type="noConversion"/>
  </si>
  <si>
    <t>x</t>
    <phoneticPr fontId="6" type="noConversion"/>
  </si>
  <si>
    <t>Circuit Changed Dated</t>
    <phoneticPr fontId="6" type="noConversion"/>
  </si>
  <si>
    <t>23</t>
    <phoneticPr fontId="6" type="noConversion"/>
  </si>
  <si>
    <t>Device Securing Airway Changed</t>
    <phoneticPr fontId="6" type="noConversion"/>
  </si>
  <si>
    <t>Close Suction Cath Changed</t>
    <phoneticPr fontId="6" type="noConversion"/>
  </si>
  <si>
    <t>Heat-Moisture Exchanger</t>
    <phoneticPr fontId="6" type="noConversion"/>
  </si>
  <si>
    <t>Humidification Temp ( C )</t>
    <phoneticPr fontId="6" type="noConversion"/>
  </si>
  <si>
    <t>24</t>
    <phoneticPr fontId="6" type="noConversion"/>
  </si>
  <si>
    <t>25</t>
    <phoneticPr fontId="6" type="noConversion"/>
  </si>
  <si>
    <t>26</t>
    <phoneticPr fontId="6" type="noConversion"/>
  </si>
  <si>
    <t>27</t>
    <phoneticPr fontId="6" type="noConversion"/>
  </si>
  <si>
    <t>OxyMask</t>
    <phoneticPr fontId="6" type="noConversion"/>
  </si>
  <si>
    <t>28</t>
    <phoneticPr fontId="6" type="noConversion"/>
  </si>
  <si>
    <t>Safety Screen</t>
    <phoneticPr fontId="6" type="noConversion"/>
  </si>
  <si>
    <t>Circumference Right Arm</t>
    <phoneticPr fontId="6" type="noConversion"/>
  </si>
  <si>
    <t>Moderate sedation: Pre-assessment appliances removed (dentures, eyeglasses)</t>
    <phoneticPr fontId="6" type="noConversion"/>
  </si>
  <si>
    <t>Moderate sedation: Pre-assessment Education Patient and Family</t>
    <phoneticPr fontId="6" type="noConversion"/>
  </si>
  <si>
    <t>Appliances Removed</t>
    <phoneticPr fontId="6" type="noConversion"/>
  </si>
  <si>
    <t>Education Patient and Family</t>
    <phoneticPr fontId="6" type="noConversion"/>
  </si>
  <si>
    <t>Health History Reviewed</t>
    <phoneticPr fontId="6" type="noConversion"/>
  </si>
  <si>
    <t>Time Out</t>
    <phoneticPr fontId="6" type="noConversion"/>
  </si>
  <si>
    <t>Preparation</t>
    <phoneticPr fontId="6" type="noConversion"/>
  </si>
  <si>
    <t>Provider Notified of Preassessment Issues</t>
    <phoneticPr fontId="6" type="noConversion"/>
  </si>
  <si>
    <t>RSBI &lt;105? Yes: begin Trial</t>
    <phoneticPr fontId="6" type="noConversion"/>
  </si>
  <si>
    <t>RSBI &lt;105? No: Stop Trial</t>
    <phoneticPr fontId="6" type="noConversion"/>
  </si>
  <si>
    <t>RSBI&lt;105: Yes</t>
    <phoneticPr fontId="6" type="noConversion"/>
  </si>
  <si>
    <t>RSBI&lt;105: No</t>
    <phoneticPr fontId="6" type="noConversion"/>
  </si>
  <si>
    <t>Change PSM=5cmH2O, Done</t>
    <phoneticPr fontId="6" type="noConversion"/>
  </si>
  <si>
    <t>Change PSM=5cmH2O, Not Done</t>
    <phoneticPr fontId="6" type="noConversion"/>
  </si>
  <si>
    <t>Change PSM=5cmH2O, Other: specify</t>
    <phoneticPr fontId="6" type="noConversion"/>
  </si>
  <si>
    <t>Done</t>
    <phoneticPr fontId="6" type="noConversion"/>
  </si>
  <si>
    <t>Not Done</t>
    <phoneticPr fontId="6" type="noConversion"/>
  </si>
  <si>
    <t>Other: specify</t>
    <phoneticPr fontId="6" type="noConversion"/>
  </si>
  <si>
    <t>07</t>
    <phoneticPr fontId="6" type="noConversion"/>
  </si>
  <si>
    <t>08</t>
    <phoneticPr fontId="6" type="noConversion"/>
  </si>
  <si>
    <t>09</t>
    <phoneticPr fontId="6" type="noConversion"/>
  </si>
  <si>
    <t>PEEP = 5cmH2O, Done</t>
    <phoneticPr fontId="6" type="noConversion"/>
  </si>
  <si>
    <t>PEEP = 5cmH2O, Not Done</t>
    <phoneticPr fontId="6" type="noConversion"/>
  </si>
  <si>
    <t>PEEP = 5cmH2O, Other: specify</t>
    <phoneticPr fontId="6" type="noConversion"/>
  </si>
  <si>
    <t>10</t>
    <phoneticPr fontId="6" type="noConversion"/>
  </si>
  <si>
    <t>11</t>
    <phoneticPr fontId="6" type="noConversion"/>
  </si>
  <si>
    <t>12</t>
    <phoneticPr fontId="6" type="noConversion"/>
  </si>
  <si>
    <t>Date of Intubation</t>
    <phoneticPr fontId="6" type="noConversion"/>
  </si>
  <si>
    <t>Perform SBT for 5 min, Done</t>
    <phoneticPr fontId="6" type="noConversion"/>
  </si>
  <si>
    <t>Perform SBT for 5 min, Not Done</t>
    <phoneticPr fontId="6" type="noConversion"/>
  </si>
  <si>
    <t>Perform SBT for 5 min, Other: specify</t>
    <phoneticPr fontId="6" type="noConversion"/>
  </si>
  <si>
    <t>13</t>
    <phoneticPr fontId="6" type="noConversion"/>
  </si>
  <si>
    <t>01</t>
    <phoneticPr fontId="6" type="noConversion"/>
  </si>
  <si>
    <t>Trach Suction</t>
    <phoneticPr fontId="6" type="noConversion"/>
  </si>
  <si>
    <t>Treatments Given</t>
    <phoneticPr fontId="6" type="noConversion"/>
  </si>
  <si>
    <t>Learning Preference</t>
    <phoneticPr fontId="6" type="noConversion"/>
  </si>
  <si>
    <t>Learns Best By</t>
    <phoneticPr fontId="6" type="noConversion"/>
  </si>
  <si>
    <t>Level of Understanding</t>
    <phoneticPr fontId="6" type="noConversion"/>
  </si>
  <si>
    <t>Luggage or Duffle Bag</t>
    <phoneticPr fontId="6" type="noConversion"/>
  </si>
  <si>
    <t>Medications Brought In by Patient</t>
    <phoneticPr fontId="6" type="noConversion"/>
  </si>
  <si>
    <t>Mode of Arrival on Unit</t>
    <phoneticPr fontId="6" type="noConversion"/>
  </si>
  <si>
    <t>Necklaces</t>
    <phoneticPr fontId="6" type="noConversion"/>
  </si>
  <si>
    <t>Neurological History</t>
    <phoneticPr fontId="6" type="noConversion"/>
  </si>
  <si>
    <t>Oriented to Room</t>
    <phoneticPr fontId="6" type="noConversion"/>
  </si>
  <si>
    <t>Oriented to</t>
    <phoneticPr fontId="6" type="noConversion"/>
  </si>
  <si>
    <t>Other Equipment</t>
    <phoneticPr fontId="6" type="noConversion"/>
  </si>
  <si>
    <t>Pagers</t>
    <phoneticPr fontId="6" type="noConversion"/>
  </si>
  <si>
    <t>Patient Given Key to Room Locker</t>
    <phoneticPr fontId="6" type="noConversion"/>
  </si>
  <si>
    <t>Patient Identification Band</t>
    <phoneticPr fontId="6" type="noConversion"/>
  </si>
  <si>
    <t>Patient Requests Chaplain Visit</t>
    <phoneticPr fontId="6" type="noConversion"/>
  </si>
  <si>
    <t>Patient, Family able to answer questions</t>
    <phoneticPr fontId="6" type="noConversion"/>
  </si>
  <si>
    <t>Patient, Family, Support Person oriented to Unit</t>
    <phoneticPr fontId="6" type="noConversion"/>
  </si>
  <si>
    <t>Practices to include as part of care</t>
    <phoneticPr fontId="6" type="noConversion"/>
  </si>
  <si>
    <t>Primary Language</t>
    <phoneticPr fontId="6" type="noConversion"/>
  </si>
  <si>
    <t>Prosthesis Location</t>
    <phoneticPr fontId="6" type="noConversion"/>
  </si>
  <si>
    <t>Watch</t>
    <phoneticPr fontId="6" type="noConversion"/>
  </si>
  <si>
    <t>External Medical Device/Pump</t>
    <phoneticPr fontId="6" type="noConversion"/>
  </si>
  <si>
    <t>Psychosocial History</t>
    <phoneticPr fontId="6" type="noConversion"/>
  </si>
  <si>
    <t>Medication Pump Setting Drug</t>
    <phoneticPr fontId="6" type="noConversion"/>
  </si>
  <si>
    <t>Volume Remaining</t>
    <phoneticPr fontId="6" type="noConversion"/>
  </si>
  <si>
    <t>Actions To Calm</t>
    <phoneticPr fontId="6" type="noConversion"/>
  </si>
  <si>
    <t>Assistive Devices</t>
    <phoneticPr fontId="6" type="noConversion"/>
  </si>
  <si>
    <t>Barriers to Learning</t>
    <phoneticPr fontId="6" type="noConversion"/>
  </si>
  <si>
    <t>Bowel Pattern</t>
    <phoneticPr fontId="6" type="noConversion"/>
  </si>
  <si>
    <t>Bracelet</t>
    <phoneticPr fontId="6" type="noConversion"/>
  </si>
  <si>
    <t>Cardiovascular History</t>
    <phoneticPr fontId="6" type="noConversion"/>
  </si>
  <si>
    <t>Cash or Check</t>
    <phoneticPr fontId="6" type="noConversion"/>
  </si>
  <si>
    <t>Cell Phone</t>
    <phoneticPr fontId="6" type="noConversion"/>
  </si>
  <si>
    <t>Clothing with Patient Specify Quantity</t>
    <phoneticPr fontId="6" type="noConversion"/>
  </si>
  <si>
    <t>Clothing Sent Home With</t>
    <phoneticPr fontId="6" type="noConversion"/>
  </si>
  <si>
    <t>Computers</t>
    <phoneticPr fontId="6" type="noConversion"/>
  </si>
  <si>
    <t>Concerns if Blood Transfusion is Needed</t>
    <phoneticPr fontId="6" type="noConversion"/>
  </si>
  <si>
    <t>Dentures</t>
    <phoneticPr fontId="6" type="noConversion"/>
  </si>
  <si>
    <t>14</t>
    <phoneticPr fontId="6" type="noConversion"/>
  </si>
  <si>
    <t>Does Patient Wish to Initiate or Change Advanced Directive</t>
    <phoneticPr fontId="6" type="noConversion"/>
  </si>
  <si>
    <t>Body Piercing</t>
    <phoneticPr fontId="6" type="noConversion"/>
  </si>
  <si>
    <t>Education Level</t>
    <phoneticPr fontId="6" type="noConversion"/>
  </si>
  <si>
    <t>Flammable Items</t>
    <phoneticPr fontId="6" type="noConversion"/>
  </si>
  <si>
    <t>Gastrointestinal History</t>
    <phoneticPr fontId="6" type="noConversion"/>
  </si>
  <si>
    <t>Genitourinary History</t>
    <phoneticPr fontId="6" type="noConversion"/>
  </si>
  <si>
    <t>Implanted Medication Pumps or Devices</t>
    <phoneticPr fontId="6" type="noConversion"/>
  </si>
  <si>
    <t>Infection Control Education Provided</t>
    <phoneticPr fontId="6" type="noConversion"/>
  </si>
  <si>
    <t>Information Obtained From</t>
    <phoneticPr fontId="6" type="noConversion"/>
  </si>
  <si>
    <t>Information Provided Topics</t>
    <phoneticPr fontId="6" type="noConversion"/>
  </si>
  <si>
    <t>Ipods and MP3 players</t>
    <phoneticPr fontId="6" type="noConversion"/>
  </si>
  <si>
    <t>Is Patient an Organ/Tissue Donor</t>
    <phoneticPr fontId="6" type="noConversion"/>
  </si>
  <si>
    <t>Is Patient wearing a Medication Patch</t>
    <phoneticPr fontId="6" type="noConversion"/>
  </si>
  <si>
    <t>Keys in Vehicle or Home</t>
    <phoneticPr fontId="6" type="noConversion"/>
  </si>
  <si>
    <t>Knowledge of reason for Hospitalization</t>
    <phoneticPr fontId="6" type="noConversion"/>
  </si>
  <si>
    <t>Surrounding Skin Right Status</t>
    <phoneticPr fontId="6" type="noConversion"/>
  </si>
  <si>
    <t>Surrounding Skin Right Temperature</t>
    <phoneticPr fontId="6" type="noConversion"/>
  </si>
  <si>
    <t>Surrounding Skin Right Appearance</t>
    <phoneticPr fontId="6" type="noConversion"/>
  </si>
  <si>
    <t>Access Condition</t>
    <phoneticPr fontId="6" type="noConversion"/>
  </si>
  <si>
    <t>Circumference Left Arm</t>
    <phoneticPr fontId="6" type="noConversion"/>
  </si>
  <si>
    <t>35</t>
    <phoneticPr fontId="6" type="noConversion"/>
  </si>
  <si>
    <t>Immobility</t>
    <phoneticPr fontId="6" type="noConversion"/>
  </si>
  <si>
    <t>36</t>
    <phoneticPr fontId="6" type="noConversion"/>
  </si>
  <si>
    <t>Isolation</t>
    <phoneticPr fontId="6" type="noConversion"/>
  </si>
  <si>
    <t>38</t>
    <phoneticPr fontId="6" type="noConversion"/>
  </si>
  <si>
    <t>38</t>
    <phoneticPr fontId="6" type="noConversion"/>
  </si>
  <si>
    <t>Knowledge Deficit</t>
    <phoneticPr fontId="6" type="noConversion"/>
  </si>
  <si>
    <t>39</t>
    <phoneticPr fontId="6" type="noConversion"/>
  </si>
  <si>
    <t>Pt verbalizes understanding treatment options</t>
  </si>
  <si>
    <t>Laminectomy</t>
    <phoneticPr fontId="6" type="noConversion"/>
  </si>
  <si>
    <t>40</t>
    <phoneticPr fontId="6" type="noConversion"/>
  </si>
  <si>
    <t>Administer IV fluids/blood as indicated</t>
  </si>
  <si>
    <t>Assess respiratory status</t>
  </si>
  <si>
    <t>Educate pt on return to activities</t>
  </si>
  <si>
    <t>Educate pt on limitations/abilities</t>
  </si>
  <si>
    <t>Report Given To</t>
    <phoneticPr fontId="6" type="noConversion"/>
  </si>
  <si>
    <t>Transfer</t>
    <phoneticPr fontId="6" type="noConversion"/>
  </si>
  <si>
    <t>Status</t>
    <phoneticPr fontId="6" type="noConversion"/>
  </si>
  <si>
    <t>Pre Assessment</t>
    <phoneticPr fontId="6" type="noConversion"/>
  </si>
  <si>
    <t>Abllity to Read</t>
    <phoneticPr fontId="6" type="noConversion"/>
  </si>
  <si>
    <t>Ability to Write</t>
    <phoneticPr fontId="6" type="noConversion"/>
  </si>
  <si>
    <t>Admitted From</t>
    <phoneticPr fontId="6" type="noConversion"/>
  </si>
  <si>
    <t>Advanced Directives</t>
    <phoneticPr fontId="6" type="noConversion"/>
  </si>
  <si>
    <t>Allergy Assessment</t>
    <phoneticPr fontId="6" type="noConversion"/>
  </si>
  <si>
    <t>Spiritual Concerns</t>
    <phoneticPr fontId="6" type="noConversion"/>
  </si>
  <si>
    <t>Mask Venturi FiO2%</t>
    <phoneticPr fontId="6" type="noConversion"/>
  </si>
  <si>
    <t>Nasal Cannula FiO l/min</t>
    <phoneticPr fontId="6" type="noConversion"/>
  </si>
  <si>
    <t>Speed Right</t>
    <phoneticPr fontId="6" type="noConversion"/>
  </si>
  <si>
    <t>Site Right Characteristics</t>
    <phoneticPr fontId="6" type="noConversion"/>
  </si>
  <si>
    <t>Site Right Status</t>
    <phoneticPr fontId="6" type="noConversion"/>
  </si>
  <si>
    <t>Site Right Temperature</t>
    <phoneticPr fontId="6" type="noConversion"/>
  </si>
  <si>
    <t>Site Left Stabilization</t>
    <phoneticPr fontId="6" type="noConversion"/>
  </si>
  <si>
    <t>Site Left Characteristics</t>
    <phoneticPr fontId="6" type="noConversion"/>
  </si>
  <si>
    <t>Site Left Status</t>
    <phoneticPr fontId="6" type="noConversion"/>
  </si>
  <si>
    <t>Site Left Temperature</t>
    <phoneticPr fontId="6" type="noConversion"/>
  </si>
  <si>
    <t>Surrounding Skin Left Temperature</t>
    <phoneticPr fontId="6" type="noConversion"/>
  </si>
  <si>
    <t>Surrounding Skin Left Status</t>
    <phoneticPr fontId="6" type="noConversion"/>
  </si>
  <si>
    <t>Surrounding Skin Left Appearance</t>
    <phoneticPr fontId="6" type="noConversion"/>
  </si>
  <si>
    <t>Established normal/effective respiratory</t>
  </si>
  <si>
    <t>Preoperative Need</t>
    <phoneticPr fontId="6" type="noConversion"/>
  </si>
  <si>
    <t>58</t>
    <phoneticPr fontId="6" type="noConversion"/>
  </si>
  <si>
    <t>01</t>
    <phoneticPr fontId="6" type="noConversion"/>
  </si>
  <si>
    <t>Care Plan</t>
    <phoneticPr fontId="6" type="noConversion"/>
  </si>
  <si>
    <t>Total Joint Replacement</t>
    <phoneticPr fontId="6" type="noConversion"/>
  </si>
  <si>
    <t>59</t>
    <phoneticPr fontId="6" type="noConversion"/>
  </si>
  <si>
    <t>59</t>
    <phoneticPr fontId="6" type="noConversion"/>
  </si>
  <si>
    <t>01</t>
    <phoneticPr fontId="6" type="noConversion"/>
  </si>
  <si>
    <t>Wandering/Missing Risk</t>
    <phoneticPr fontId="6" type="noConversion"/>
  </si>
  <si>
    <t>60</t>
    <phoneticPr fontId="6" type="noConversion"/>
  </si>
  <si>
    <t>Care Plan</t>
    <phoneticPr fontId="6" type="noConversion"/>
  </si>
  <si>
    <t>60</t>
    <phoneticPr fontId="6" type="noConversion"/>
  </si>
  <si>
    <t>01</t>
    <phoneticPr fontId="6" type="noConversion"/>
  </si>
  <si>
    <t>x</t>
    <phoneticPr fontId="6" type="noConversion"/>
  </si>
  <si>
    <t>60</t>
    <phoneticPr fontId="6" type="noConversion"/>
  </si>
  <si>
    <t>x</t>
    <phoneticPr fontId="6" type="noConversion"/>
  </si>
  <si>
    <t>Homan's Sign</t>
    <phoneticPr fontId="6" type="noConversion"/>
  </si>
  <si>
    <t>Dressing Left Status</t>
    <phoneticPr fontId="6" type="noConversion"/>
  </si>
  <si>
    <t>x</t>
    <phoneticPr fontId="6" type="noConversion"/>
  </si>
  <si>
    <t>Outcome: Ineffective Coping</t>
    <phoneticPr fontId="6" type="noConversion"/>
  </si>
  <si>
    <t>Congestive Heart Failure</t>
    <phoneticPr fontId="6" type="noConversion"/>
  </si>
  <si>
    <t>Constipation</t>
    <phoneticPr fontId="6" type="noConversion"/>
  </si>
  <si>
    <t>Care Plan</t>
    <phoneticPr fontId="6" type="noConversion"/>
  </si>
  <si>
    <t>27</t>
    <phoneticPr fontId="6" type="noConversion"/>
  </si>
  <si>
    <t>02</t>
    <phoneticPr fontId="6" type="noConversion"/>
  </si>
  <si>
    <t>01</t>
    <phoneticPr fontId="6" type="noConversion"/>
  </si>
  <si>
    <t>x</t>
    <phoneticPr fontId="6" type="noConversion"/>
  </si>
  <si>
    <t>Alcohol/Substance Withdraw</t>
    <phoneticPr fontId="6" type="noConversion"/>
  </si>
  <si>
    <t>DVT (Actual)</t>
    <phoneticPr fontId="6" type="noConversion"/>
  </si>
  <si>
    <t>DVT (Potential)</t>
    <phoneticPr fontId="6" type="noConversion"/>
  </si>
  <si>
    <t>32</t>
    <phoneticPr fontId="6" type="noConversion"/>
  </si>
  <si>
    <t>Problem: Risk for Skin Breakdown Other:</t>
  </si>
  <si>
    <t>33</t>
    <phoneticPr fontId="6" type="noConversion"/>
  </si>
  <si>
    <t>Outcome: Risk for Skin Breakdown Other:</t>
  </si>
  <si>
    <t>Dressing Right Status</t>
    <phoneticPr fontId="6" type="noConversion"/>
  </si>
  <si>
    <t xml:space="preserve">Elevate limb above heart after surgery/trauma </t>
  </si>
  <si>
    <t>Potential for infection</t>
    <phoneticPr fontId="6" type="noConversion"/>
  </si>
  <si>
    <t>44</t>
    <phoneticPr fontId="6" type="noConversion"/>
  </si>
  <si>
    <t>Potential for Injury</t>
    <phoneticPr fontId="6" type="noConversion"/>
  </si>
  <si>
    <t>45</t>
    <phoneticPr fontId="6" type="noConversion"/>
  </si>
  <si>
    <t>Monitor for complications related to procedure</t>
  </si>
  <si>
    <t>Potential for violence to self and others</t>
    <phoneticPr fontId="6" type="noConversion"/>
  </si>
  <si>
    <t>46</t>
    <phoneticPr fontId="6" type="noConversion"/>
  </si>
  <si>
    <t>Problem: Potential for Violence to Self and Others</t>
  </si>
  <si>
    <t>Problem: Potential for Violence to Self and Others Other:</t>
  </si>
  <si>
    <t>Outcome: Potential for Violence to Self and Others</t>
  </si>
  <si>
    <t>Does Patient Have Belongings to Inventory</t>
    <phoneticPr fontId="6" type="noConversion"/>
  </si>
  <si>
    <t>Does Patient Have Clergy Who Should Be Notified</t>
    <phoneticPr fontId="6" type="noConversion"/>
  </si>
  <si>
    <t>48</t>
    <phoneticPr fontId="6" type="noConversion"/>
  </si>
  <si>
    <t>PVD</t>
    <phoneticPr fontId="6" type="noConversion"/>
  </si>
  <si>
    <t>49</t>
    <phoneticPr fontId="6" type="noConversion"/>
  </si>
  <si>
    <t>Outcome: PVD Other:</t>
  </si>
  <si>
    <t>Psychosocial Alteration</t>
    <phoneticPr fontId="6" type="noConversion"/>
  </si>
  <si>
    <t>50</t>
    <phoneticPr fontId="6" type="noConversion"/>
  </si>
  <si>
    <t>Care Plan</t>
    <phoneticPr fontId="6" type="noConversion"/>
  </si>
  <si>
    <t>50</t>
    <phoneticPr fontId="6" type="noConversion"/>
  </si>
  <si>
    <t>01</t>
    <phoneticPr fontId="6" type="noConversion"/>
  </si>
  <si>
    <t>Rape-Trauma Syndrome</t>
    <phoneticPr fontId="6" type="noConversion"/>
  </si>
  <si>
    <t>51</t>
    <phoneticPr fontId="6" type="noConversion"/>
  </si>
  <si>
    <t>Care Plan</t>
    <phoneticPr fontId="6" type="noConversion"/>
  </si>
  <si>
    <t>51</t>
    <phoneticPr fontId="6" type="noConversion"/>
  </si>
  <si>
    <t>01</t>
    <phoneticPr fontId="6" type="noConversion"/>
  </si>
  <si>
    <t>Respiratory Impairment (VENT)</t>
    <phoneticPr fontId="6" type="noConversion"/>
  </si>
  <si>
    <t>52</t>
    <phoneticPr fontId="6" type="noConversion"/>
  </si>
  <si>
    <t xml:space="preserve">Respiratory Impairment </t>
    <phoneticPr fontId="6" type="noConversion"/>
  </si>
  <si>
    <t>53</t>
    <phoneticPr fontId="6" type="noConversion"/>
  </si>
  <si>
    <t>Self Care Deficit</t>
    <phoneticPr fontId="6" type="noConversion"/>
  </si>
  <si>
    <t>54</t>
    <phoneticPr fontId="6" type="noConversion"/>
  </si>
  <si>
    <t>Altered Sleep</t>
    <phoneticPr fontId="6" type="noConversion"/>
  </si>
  <si>
    <t>55</t>
    <phoneticPr fontId="6" type="noConversion"/>
  </si>
  <si>
    <t>Spiritual Need</t>
    <phoneticPr fontId="6" type="noConversion"/>
  </si>
  <si>
    <t>56</t>
    <phoneticPr fontId="6" type="noConversion"/>
  </si>
  <si>
    <t>Post Anesthesia Care</t>
    <phoneticPr fontId="6" type="noConversion"/>
  </si>
  <si>
    <t>57</t>
    <phoneticPr fontId="6" type="noConversion"/>
  </si>
  <si>
    <t>Fluid Volume Deficit</t>
    <phoneticPr fontId="6" type="noConversion"/>
  </si>
  <si>
    <t>Fluid Volume Overload</t>
    <phoneticPr fontId="6" type="noConversion"/>
  </si>
  <si>
    <t>Fluid and Electrolyte Imbalances</t>
    <phoneticPr fontId="6" type="noConversion"/>
  </si>
  <si>
    <t>Absent muscle weakness, paresthesia, cognitive impairment</t>
  </si>
  <si>
    <t>Grieving</t>
    <phoneticPr fontId="6" type="noConversion"/>
  </si>
  <si>
    <t>34</t>
    <phoneticPr fontId="6" type="noConversion"/>
  </si>
  <si>
    <t>Assess for causative/contributing factors</t>
  </si>
  <si>
    <t>Hypothermia</t>
    <phoneticPr fontId="6" type="noConversion"/>
  </si>
  <si>
    <t>Outcome: Dysrhythmia Other:</t>
  </si>
  <si>
    <t>x</t>
    <phoneticPr fontId="6" type="noConversion"/>
  </si>
  <si>
    <t>x</t>
    <phoneticPr fontId="6" type="noConversion"/>
  </si>
  <si>
    <t>Monitor cardiac:  Output, Index, Wedge Pressure</t>
  </si>
  <si>
    <t>Problem: Hemodynamic Instability Other:</t>
  </si>
  <si>
    <t>Outcome: Hemodynamic Instability Other:</t>
  </si>
  <si>
    <t>03</t>
    <phoneticPr fontId="6" type="noConversion"/>
  </si>
  <si>
    <t>Problem: Acute Renal Failure Other:</t>
  </si>
  <si>
    <t>02</t>
    <phoneticPr fontId="6" type="noConversion"/>
  </si>
  <si>
    <t>Outcome: Acute Renal Failure Other:</t>
  </si>
  <si>
    <t>Management of Acute Stroke</t>
    <phoneticPr fontId="6" type="noConversion"/>
  </si>
  <si>
    <t>Care Plan</t>
    <phoneticPr fontId="6" type="noConversion"/>
  </si>
  <si>
    <t>04</t>
    <phoneticPr fontId="6" type="noConversion"/>
  </si>
  <si>
    <t>01</t>
    <phoneticPr fontId="6" type="noConversion"/>
  </si>
  <si>
    <t>13</t>
    <phoneticPr fontId="6" type="noConversion"/>
  </si>
  <si>
    <t>14</t>
    <phoneticPr fontId="6" type="noConversion"/>
  </si>
  <si>
    <t>Limit activities when patient  has had a spinal fusion</t>
  </si>
  <si>
    <t>01</t>
    <phoneticPr fontId="6" type="noConversion"/>
  </si>
  <si>
    <t>Myocardial Infarction</t>
    <phoneticPr fontId="6" type="noConversion"/>
  </si>
  <si>
    <t>41</t>
    <phoneticPr fontId="6" type="noConversion"/>
  </si>
  <si>
    <t>Care Plan</t>
    <phoneticPr fontId="6" type="noConversion"/>
  </si>
  <si>
    <t>41</t>
    <phoneticPr fontId="6" type="noConversion"/>
  </si>
  <si>
    <t>01</t>
    <phoneticPr fontId="6" type="noConversion"/>
  </si>
  <si>
    <t>Assist/instruct in relaxation techniques</t>
  </si>
  <si>
    <t>Monitor respiratory status</t>
  </si>
  <si>
    <t>Encourage expressions of feelings</t>
  </si>
  <si>
    <t>Encourage rest (bed/chair) as indicated</t>
  </si>
  <si>
    <t>Care Plan</t>
    <phoneticPr fontId="6" type="noConversion"/>
  </si>
  <si>
    <t>41</t>
    <phoneticPr fontId="6" type="noConversion"/>
  </si>
  <si>
    <t>01</t>
    <phoneticPr fontId="6" type="noConversion"/>
  </si>
  <si>
    <t>Other</t>
    <phoneticPr fontId="6" type="noConversion"/>
  </si>
  <si>
    <t>42</t>
    <phoneticPr fontId="6" type="noConversion"/>
  </si>
  <si>
    <t>Problem: Other:</t>
  </si>
  <si>
    <t>Outcome: Other:</t>
  </si>
  <si>
    <t>Aspiration Risk</t>
    <phoneticPr fontId="6" type="noConversion"/>
  </si>
  <si>
    <t>Inadequate Nutrition</t>
    <phoneticPr fontId="6" type="noConversion"/>
  </si>
  <si>
    <t>Care Plan</t>
    <phoneticPr fontId="6" type="noConversion"/>
  </si>
  <si>
    <t>20</t>
    <phoneticPr fontId="6" type="noConversion"/>
  </si>
  <si>
    <t>01</t>
    <phoneticPr fontId="6" type="noConversion"/>
  </si>
  <si>
    <t>x</t>
    <phoneticPr fontId="6" type="noConversion"/>
  </si>
  <si>
    <t>Accurate I&amp;O</t>
  </si>
  <si>
    <t>Anxiety/Fear</t>
    <phoneticPr fontId="6" type="noConversion"/>
  </si>
  <si>
    <t>Care Plan</t>
    <phoneticPr fontId="6" type="noConversion"/>
  </si>
  <si>
    <t>21</t>
    <phoneticPr fontId="6" type="noConversion"/>
  </si>
  <si>
    <t>01</t>
    <phoneticPr fontId="6" type="noConversion"/>
  </si>
  <si>
    <t>Reorient pt to reduce distortion</t>
  </si>
  <si>
    <t>x</t>
    <phoneticPr fontId="6" type="noConversion"/>
  </si>
  <si>
    <t>Educate on coping mechanisms</t>
  </si>
  <si>
    <t>Appropriate Sedation</t>
    <phoneticPr fontId="6" type="noConversion"/>
  </si>
  <si>
    <t>Care Plan</t>
    <phoneticPr fontId="6" type="noConversion"/>
  </si>
  <si>
    <t>Bleeding</t>
    <phoneticPr fontId="6" type="noConversion"/>
  </si>
  <si>
    <t>23</t>
    <phoneticPr fontId="6" type="noConversion"/>
  </si>
  <si>
    <t>01</t>
    <phoneticPr fontId="6" type="noConversion"/>
  </si>
  <si>
    <t>02</t>
    <phoneticPr fontId="6" type="noConversion"/>
  </si>
  <si>
    <t xml:space="preserve">Altered Communication </t>
    <phoneticPr fontId="6" type="noConversion"/>
  </si>
  <si>
    <t>Care Plan</t>
    <phoneticPr fontId="6" type="noConversion"/>
  </si>
  <si>
    <t>24</t>
    <phoneticPr fontId="6" type="noConversion"/>
  </si>
  <si>
    <t>01</t>
    <phoneticPr fontId="6" type="noConversion"/>
  </si>
  <si>
    <t>02</t>
    <phoneticPr fontId="6" type="noConversion"/>
  </si>
  <si>
    <t>Care Plan</t>
    <phoneticPr fontId="6" type="noConversion"/>
  </si>
  <si>
    <t>Ineffective Coping</t>
    <phoneticPr fontId="6" type="noConversion"/>
  </si>
  <si>
    <t>25</t>
    <phoneticPr fontId="6" type="noConversion"/>
  </si>
  <si>
    <t>Problem: Ineffective Coping</t>
    <phoneticPr fontId="6" type="noConversion"/>
  </si>
  <si>
    <t>01</t>
    <phoneticPr fontId="6" type="noConversion"/>
  </si>
  <si>
    <t>x</t>
    <phoneticPr fontId="6" type="noConversion"/>
  </si>
  <si>
    <t>04</t>
    <phoneticPr fontId="6" type="noConversion"/>
  </si>
  <si>
    <t>Problem: Ineffective Coping</t>
    <phoneticPr fontId="6" type="noConversion"/>
  </si>
  <si>
    <t>Outcome: Ineffective Coping</t>
    <phoneticPr fontId="6" type="noConversion"/>
  </si>
  <si>
    <t>Care Plan</t>
    <phoneticPr fontId="6" type="noConversion"/>
  </si>
  <si>
    <t>25</t>
    <phoneticPr fontId="6" type="noConversion"/>
  </si>
  <si>
    <t>02</t>
    <phoneticPr fontId="6" type="noConversion"/>
  </si>
  <si>
    <t>Outcome: Ineffective Coping</t>
    <phoneticPr fontId="6" type="noConversion"/>
  </si>
  <si>
    <t>01</t>
    <phoneticPr fontId="6" type="noConversion"/>
  </si>
  <si>
    <t>Outcome: Rape-Trauma Syndrome</t>
  </si>
  <si>
    <t>Outcome: Respiratory Impairment (VENT)</t>
  </si>
  <si>
    <t xml:space="preserve">Problem: Dysrhythmia </t>
  </si>
  <si>
    <t>Problem: Acute Renal Failure</t>
  </si>
  <si>
    <t>Problem: Management of Acute Stroke</t>
  </si>
  <si>
    <t>Problem: Potential for Falling</t>
  </si>
  <si>
    <t xml:space="preserve">Problem:  Acute Pain </t>
  </si>
  <si>
    <t xml:space="preserve">Problem: Chronic Obstructive Pulmonary Disease </t>
  </si>
  <si>
    <t>Problem: Restrained Patient</t>
  </si>
  <si>
    <t>Problem: Risk for skin breakdown</t>
  </si>
  <si>
    <t>Assess pain</t>
  </si>
  <si>
    <t>Monitor neurologic changes</t>
  </si>
  <si>
    <t>Monitor ABGs/pulse oximetry</t>
  </si>
  <si>
    <t>Patient Following Cardiac Surgery</t>
    <phoneticPr fontId="6" type="noConversion"/>
  </si>
  <si>
    <t>10</t>
    <phoneticPr fontId="6" type="noConversion"/>
  </si>
  <si>
    <t>Problem: Patient Following Cardiac Surgery Other:</t>
  </si>
  <si>
    <t>Outcome: Patient Following Cardiac Surgery Other:</t>
  </si>
  <si>
    <t>Potential for Complications R/T CVVHDF</t>
    <phoneticPr fontId="6" type="noConversion"/>
  </si>
  <si>
    <t>Problem: Potential for Complications R/T CVVHDF Other:</t>
  </si>
  <si>
    <t>Outcome: Potential for Complications R/T CVVHDF Other:</t>
  </si>
  <si>
    <t>Potential for Complications R/T IABP</t>
    <phoneticPr fontId="6" type="noConversion"/>
  </si>
  <si>
    <t>12</t>
    <phoneticPr fontId="6" type="noConversion"/>
  </si>
  <si>
    <t>Problem: Potential for Complications R/T IABP Other:</t>
  </si>
  <si>
    <t>Outcome: Potential for Violence to Self and Others Other:</t>
  </si>
  <si>
    <t>Pregnancy related complications</t>
    <phoneticPr fontId="6" type="noConversion"/>
  </si>
  <si>
    <t>47</t>
    <phoneticPr fontId="6" type="noConversion"/>
  </si>
  <si>
    <t>Prostatectomy</t>
    <phoneticPr fontId="6" type="noConversion"/>
  </si>
  <si>
    <t>Problem: Potential for Complications R/T PTCA Other:</t>
  </si>
  <si>
    <t>Outcome: Potential for Complications R/T PTCA Other:</t>
  </si>
  <si>
    <t>Risk for Suicide 1:1 Care</t>
    <phoneticPr fontId="6" type="noConversion"/>
  </si>
  <si>
    <t>Problem: Risk for Suicide 1:1 Care Other:</t>
  </si>
  <si>
    <t>Outcome: Risk for Suicide 1:1 Care Other:</t>
  </si>
  <si>
    <t>Activity Intolerance</t>
    <phoneticPr fontId="6" type="noConversion"/>
  </si>
  <si>
    <t>Problem: Activity Intolerance</t>
    <phoneticPr fontId="6" type="noConversion"/>
  </si>
  <si>
    <t>Care Plan</t>
    <phoneticPr fontId="6" type="noConversion"/>
  </si>
  <si>
    <t>Acute Confusion</t>
    <phoneticPr fontId="6" type="noConversion"/>
  </si>
  <si>
    <t>16</t>
    <phoneticPr fontId="6" type="noConversion"/>
  </si>
  <si>
    <t>01</t>
    <phoneticPr fontId="6" type="noConversion"/>
  </si>
  <si>
    <t>Altered Elimination</t>
    <phoneticPr fontId="6" type="noConversion"/>
  </si>
  <si>
    <t>Care Plan</t>
    <phoneticPr fontId="6" type="noConversion"/>
  </si>
  <si>
    <t>17</t>
    <phoneticPr fontId="6" type="noConversion"/>
  </si>
  <si>
    <t>01</t>
    <phoneticPr fontId="6" type="noConversion"/>
  </si>
  <si>
    <t>Altered Glucose Level</t>
    <phoneticPr fontId="6" type="noConversion"/>
  </si>
  <si>
    <t xml:space="preserve">Monitor labs  </t>
  </si>
  <si>
    <t>Monitor respiratory status</t>
  </si>
  <si>
    <t>Pt rehydrated without complications</t>
  </si>
  <si>
    <t>x</t>
    <phoneticPr fontId="6" type="noConversion"/>
  </si>
  <si>
    <t>Patient is free of dysrhythmias</t>
  </si>
  <si>
    <t>Pt/SO understands test needed for treatment</t>
  </si>
  <si>
    <t>x</t>
    <phoneticPr fontId="6" type="noConversion"/>
  </si>
  <si>
    <t>Care Plan</t>
    <phoneticPr fontId="6" type="noConversion"/>
  </si>
  <si>
    <t>18</t>
    <phoneticPr fontId="6" type="noConversion"/>
  </si>
  <si>
    <t>02</t>
    <phoneticPr fontId="6" type="noConversion"/>
  </si>
  <si>
    <t>01</t>
    <phoneticPr fontId="6" type="noConversion"/>
  </si>
  <si>
    <t>x</t>
    <phoneticPr fontId="6" type="noConversion"/>
  </si>
  <si>
    <t>Problem: Dysrhythmia Other:</t>
  </si>
  <si>
    <t>x</t>
    <phoneticPr fontId="6" type="noConversion"/>
  </si>
  <si>
    <t>Problem: Potential for Infection</t>
  </si>
  <si>
    <t>Problem: Post Anesthesia Care</t>
  </si>
  <si>
    <t>Problem: Preoperative Need</t>
  </si>
  <si>
    <t>Problem: Total Joint Replacement</t>
  </si>
  <si>
    <t>Problem: Wandering/Missing Risk</t>
  </si>
  <si>
    <t>Problem: Hemodynamic Instability</t>
  </si>
  <si>
    <t>Outcome: Hemodynamic Instability</t>
  </si>
  <si>
    <t>Outcome: Management of Acute Stroke</t>
  </si>
  <si>
    <t>Outcome: Potential for Falling</t>
  </si>
  <si>
    <t xml:space="preserve">Outcome:  Acute Pain </t>
  </si>
  <si>
    <t xml:space="preserve">Outcome: Chronic Obstructive Pulmonary Disease </t>
  </si>
  <si>
    <t>Outcome: Restrained Patient</t>
  </si>
  <si>
    <t>Outcome: Risk for skin breakdown</t>
  </si>
  <si>
    <t>Outcome: Patient Following Cardiac Surgery</t>
  </si>
  <si>
    <t>Assess skin turgor/mucous membranes</t>
  </si>
  <si>
    <t>Problem: management of acute stroke other:</t>
    <phoneticPr fontId="6" type="noConversion"/>
  </si>
  <si>
    <t>15</t>
    <phoneticPr fontId="6" type="noConversion"/>
  </si>
  <si>
    <t>Outcome: Management of Acute Stroke Other:</t>
  </si>
  <si>
    <t>Potential for Falling</t>
    <phoneticPr fontId="6" type="noConversion"/>
  </si>
  <si>
    <t>Care Plan</t>
    <phoneticPr fontId="6" type="noConversion"/>
  </si>
  <si>
    <t>05</t>
    <phoneticPr fontId="6" type="noConversion"/>
  </si>
  <si>
    <t>01</t>
    <phoneticPr fontId="6" type="noConversion"/>
  </si>
  <si>
    <t>Provide hip protectors</t>
  </si>
  <si>
    <t>Create "Safe Exit" side</t>
  </si>
  <si>
    <t>16</t>
    <phoneticPr fontId="6" type="noConversion"/>
  </si>
  <si>
    <t>17</t>
    <phoneticPr fontId="6" type="noConversion"/>
  </si>
  <si>
    <t>Problem: Potential for Falling Other:</t>
  </si>
  <si>
    <t>18</t>
    <phoneticPr fontId="6" type="noConversion"/>
  </si>
  <si>
    <t>Outcome: Potential for Falling Other:</t>
  </si>
  <si>
    <t xml:space="preserve">Acute Pain </t>
    <phoneticPr fontId="6" type="noConversion"/>
  </si>
  <si>
    <t>06</t>
    <phoneticPr fontId="6" type="noConversion"/>
  </si>
  <si>
    <t>Problem: Acute Pain Other:</t>
  </si>
  <si>
    <t>Outcome: Acute Pain Other:</t>
  </si>
  <si>
    <t>Peripheral Neurovascular Dysfunction</t>
    <phoneticPr fontId="6" type="noConversion"/>
  </si>
  <si>
    <t>43</t>
    <phoneticPr fontId="6" type="noConversion"/>
  </si>
  <si>
    <t>Care Plan</t>
    <phoneticPr fontId="6" type="noConversion"/>
  </si>
  <si>
    <t>43</t>
    <phoneticPr fontId="6" type="noConversion"/>
  </si>
  <si>
    <t>01</t>
    <phoneticPr fontId="6" type="noConversion"/>
  </si>
  <si>
    <t>Outcome: Chronic Obstructive Pulmonary Disease Other:</t>
  </si>
  <si>
    <t>Restrained Patient</t>
    <phoneticPr fontId="6" type="noConversion"/>
  </si>
  <si>
    <t>08</t>
    <phoneticPr fontId="6" type="noConversion"/>
  </si>
  <si>
    <t>Keep call light/personal items within reach</t>
    <phoneticPr fontId="6" type="noConversion"/>
  </si>
  <si>
    <t>Problem: Restrained Patient Other:</t>
  </si>
  <si>
    <t>Outcome: Restrained Patient Other:</t>
  </si>
  <si>
    <t>Risk for skin breakdown</t>
    <phoneticPr fontId="6" type="noConversion"/>
  </si>
  <si>
    <t>09</t>
    <phoneticPr fontId="6" type="noConversion"/>
  </si>
  <si>
    <t>Care Plan</t>
    <phoneticPr fontId="6" type="noConversion"/>
  </si>
  <si>
    <t>09</t>
    <phoneticPr fontId="6" type="noConversion"/>
  </si>
  <si>
    <t>01</t>
    <phoneticPr fontId="6" type="noConversion"/>
  </si>
  <si>
    <t>19</t>
    <phoneticPr fontId="6" type="noConversion"/>
  </si>
  <si>
    <t>20</t>
    <phoneticPr fontId="6" type="noConversion"/>
  </si>
  <si>
    <t>21</t>
    <phoneticPr fontId="6" type="noConversion"/>
  </si>
  <si>
    <t>22</t>
    <phoneticPr fontId="6" type="noConversion"/>
  </si>
  <si>
    <t>22</t>
    <phoneticPr fontId="6" type="noConversion"/>
  </si>
  <si>
    <t>23</t>
    <phoneticPr fontId="6" type="noConversion"/>
  </si>
  <si>
    <t>24</t>
    <phoneticPr fontId="6" type="noConversion"/>
  </si>
  <si>
    <t>25</t>
    <phoneticPr fontId="6" type="noConversion"/>
  </si>
  <si>
    <t>26</t>
    <phoneticPr fontId="6" type="noConversion"/>
  </si>
  <si>
    <t>27</t>
    <phoneticPr fontId="6" type="noConversion"/>
  </si>
  <si>
    <t>28</t>
    <phoneticPr fontId="6" type="noConversion"/>
  </si>
  <si>
    <t>29</t>
    <phoneticPr fontId="6" type="noConversion"/>
  </si>
  <si>
    <t>30</t>
    <phoneticPr fontId="6" type="noConversion"/>
  </si>
  <si>
    <t>31</t>
    <phoneticPr fontId="6" type="noConversion"/>
  </si>
  <si>
    <t>Outcome: Potential for violence to self or others</t>
  </si>
  <si>
    <t>Outcome: Pregnancy related complications</t>
  </si>
  <si>
    <t>Outcome: Prostatectomy</t>
  </si>
  <si>
    <t>Outcome: PVD</t>
  </si>
  <si>
    <t>Outcome: Psychosocial Alteration</t>
  </si>
  <si>
    <t>Administer antibiotics as indicated</t>
  </si>
  <si>
    <t xml:space="preserve">Assess skin/incision </t>
  </si>
  <si>
    <t>Problem: Patient Following Cardiac Surgery</t>
  </si>
  <si>
    <t>Monitor bowel sounds/abdominal distension</t>
  </si>
  <si>
    <t>Adequate VS/lab values</t>
  </si>
  <si>
    <t>Patient tolerant of ventilator modality</t>
  </si>
  <si>
    <t>Outcome: Potential for Injury</t>
  </si>
  <si>
    <t>Updated Release of 1.2.2 (care plan only)</t>
    <phoneticPr fontId="6" type="noConversion"/>
  </si>
  <si>
    <t xml:space="preserve">Outcome: Respiratory Impairment </t>
  </si>
  <si>
    <t>Outcome: Self Care Deficit</t>
  </si>
  <si>
    <t>Outcome: Altered Sleep</t>
  </si>
  <si>
    <t>Outcome: Spiritual Need</t>
  </si>
  <si>
    <t>Outcome: Post Anesthesia Care</t>
  </si>
  <si>
    <t>Outcome: Preoperative Need</t>
  </si>
  <si>
    <t>Outcome: Total Joint Replacement</t>
  </si>
  <si>
    <t>Outcome: Wandering/Missing Risk</t>
  </si>
  <si>
    <t xml:space="preserve">Outcome: Dysrhythmia </t>
  </si>
  <si>
    <t>Outcome: Acute Renal Failure</t>
  </si>
  <si>
    <t xml:space="preserve">Problem: Potential for Falling </t>
  </si>
  <si>
    <t>Problem: Other</t>
  </si>
  <si>
    <t>Problem: Peripheral Neurovascular Dysfunction</t>
  </si>
  <si>
    <t>Problem: Potential for infection</t>
  </si>
  <si>
    <t>Problem: Potential for Injury</t>
  </si>
  <si>
    <t>Problem: Potential for violence to self and others</t>
  </si>
  <si>
    <t>Problem: Pregnancy related complications</t>
  </si>
  <si>
    <t>Problem: Prostatectomy</t>
  </si>
  <si>
    <t>Problem: PVD</t>
  </si>
  <si>
    <t>Administer sleeping meds as ordered</t>
  </si>
  <si>
    <t>Eliminate contributing factors</t>
  </si>
  <si>
    <t>Philips Display</t>
    <phoneticPr fontId="6" type="noConversion"/>
  </si>
  <si>
    <t>Outcome: Potential for Complications R/T IABP Other:</t>
  </si>
  <si>
    <t>Potential for Complications R/T PTCA</t>
    <phoneticPr fontId="6" type="noConversion"/>
  </si>
  <si>
    <t xml:space="preserve">Dysrhythmia </t>
    <phoneticPr fontId="6" type="noConversion"/>
  </si>
  <si>
    <t>01</t>
    <phoneticPr fontId="6" type="noConversion"/>
  </si>
  <si>
    <t>x</t>
    <phoneticPr fontId="6" type="noConversion"/>
  </si>
  <si>
    <t>Care Plan</t>
    <phoneticPr fontId="6" type="noConversion"/>
  </si>
  <si>
    <t>01</t>
    <phoneticPr fontId="6" type="noConversion"/>
  </si>
  <si>
    <t>Care Plan</t>
    <phoneticPr fontId="6" type="noConversion"/>
  </si>
  <si>
    <t>04</t>
    <phoneticPr fontId="6" type="noConversion"/>
  </si>
  <si>
    <t>05</t>
    <phoneticPr fontId="6" type="noConversion"/>
  </si>
  <si>
    <t>x</t>
    <phoneticPr fontId="6" type="noConversion"/>
  </si>
  <si>
    <t>Care Plan</t>
    <phoneticPr fontId="6" type="noConversion"/>
  </si>
  <si>
    <t>01</t>
    <phoneticPr fontId="6" type="noConversion"/>
  </si>
  <si>
    <t>06</t>
    <phoneticPr fontId="6" type="noConversion"/>
  </si>
  <si>
    <t>Problem: Psychosocial Alteration</t>
  </si>
  <si>
    <t>Problem: Rape-Trauma Syndrome</t>
  </si>
  <si>
    <t>Problem: Respiratory Impairment (VENT)</t>
  </si>
  <si>
    <t xml:space="preserve">Problem: Respiratory Impairment </t>
  </si>
  <si>
    <t>Problem: Self Care Deficit</t>
  </si>
  <si>
    <t>Problem: Altered Sleep</t>
  </si>
  <si>
    <t>Problem: Spiritual Need</t>
  </si>
  <si>
    <t>Release for Miami (V8) care plan terms only. Will be included in general 1.3 release</t>
    <phoneticPr fontId="6" type="noConversion"/>
  </si>
  <si>
    <t>Release of 1.2.2 (care plan only)</t>
    <phoneticPr fontId="6" type="noConversion"/>
  </si>
  <si>
    <t>V1.2.2</t>
    <phoneticPr fontId="6" type="noConversion"/>
  </si>
  <si>
    <t>Educate on symptoms of left sided failure</t>
  </si>
  <si>
    <t>Assess foley catheter patency</t>
  </si>
  <si>
    <t>Problem: Activity Intolerance</t>
  </si>
  <si>
    <t>The infection control practitioner (ICP) is notified</t>
  </si>
  <si>
    <t>Assess pt's desire to learn</t>
  </si>
  <si>
    <t>Examine pt's health belief</t>
  </si>
  <si>
    <t>Pt provided discharge instructions</t>
  </si>
  <si>
    <t>Pt provided medications/treatments/equipment</t>
  </si>
  <si>
    <t xml:space="preserve">Outcome: Altered Communication </t>
  </si>
  <si>
    <t>Outcome: Congestive Heart Failure</t>
  </si>
  <si>
    <t>Outcome: Constipation</t>
  </si>
  <si>
    <t>Outcome: Alcohol/Substance Withdraw</t>
  </si>
  <si>
    <t>Outcome: DVT (Actual)</t>
  </si>
  <si>
    <t>Outcome: DVT (Potential)</t>
  </si>
  <si>
    <t>Outcome: Fluid Volume Deficit</t>
  </si>
  <si>
    <t>Outcome: Fluid Volume Overload</t>
  </si>
  <si>
    <t>Outcome: Fluid and Electrolyte Imbalances</t>
  </si>
  <si>
    <t>Outcome: Grieving</t>
  </si>
  <si>
    <t xml:space="preserve">Educate on smoking </t>
  </si>
  <si>
    <t>Apply dressings as ordered</t>
  </si>
  <si>
    <t>Provide wound care as ordered</t>
  </si>
  <si>
    <t>Assess peripheral circulation</t>
  </si>
  <si>
    <t xml:space="preserve">Promotion of peripheral circulation </t>
  </si>
  <si>
    <t>Allow expression of feelings</t>
  </si>
  <si>
    <t>Identify support systems</t>
  </si>
  <si>
    <t>Respect culture &amp; religion</t>
  </si>
  <si>
    <t>Verbalizes coping abilities</t>
  </si>
  <si>
    <t>Encourage to verbalize feeling</t>
  </si>
  <si>
    <t>Ensure adequate privacy</t>
  </si>
  <si>
    <t>Explain procedures and why</t>
  </si>
  <si>
    <t>Explore sexual concerns</t>
  </si>
  <si>
    <t>Inspect for bleeding</t>
  </si>
  <si>
    <t>Provide crisis counseling</t>
  </si>
  <si>
    <t>Appropriate grief response</t>
  </si>
  <si>
    <t>No s/s of panic or anxiety</t>
  </si>
  <si>
    <t>Pt demonstrate trust in staff</t>
  </si>
  <si>
    <t>Assess sputum/suction as indicated</t>
  </si>
  <si>
    <t>Family participates in pt care</t>
  </si>
  <si>
    <t>Monitor cardiac rhythms</t>
  </si>
  <si>
    <t>Monitor activity tolerance</t>
  </si>
  <si>
    <t>Educate on symptoms of right sided failure</t>
  </si>
  <si>
    <t>Arm Right</t>
    <phoneticPr fontId="6" type="noConversion"/>
  </si>
  <si>
    <t>Arm Left</t>
    <phoneticPr fontId="6" type="noConversion"/>
  </si>
  <si>
    <t>Leg Right</t>
    <phoneticPr fontId="6" type="noConversion"/>
  </si>
  <si>
    <t>Leg Left</t>
    <phoneticPr fontId="6" type="noConversion"/>
  </si>
  <si>
    <t>Airway Type</t>
    <phoneticPr fontId="6" type="noConversion"/>
  </si>
  <si>
    <t>Outcome: Hypothermia</t>
  </si>
  <si>
    <t>Outcome: Immobility</t>
  </si>
  <si>
    <t>Outcome: Isolation</t>
  </si>
  <si>
    <t xml:space="preserve">Outcome: Knowledge Deficit </t>
  </si>
  <si>
    <t>Outcome: Laminectomy</t>
  </si>
  <si>
    <t>Outcome: Myocardial Infarction</t>
  </si>
  <si>
    <t>Outcome: Other</t>
  </si>
  <si>
    <t>Outcome: Peripheral Neurovascular Dysfunction</t>
  </si>
  <si>
    <t xml:space="preserve">Chronic Obstructive Pulmonary Disease </t>
    <phoneticPr fontId="6" type="noConversion"/>
  </si>
  <si>
    <t>07</t>
    <phoneticPr fontId="6" type="noConversion"/>
  </si>
  <si>
    <t>Problem: Chronic Obstructive Pulmonary Disease Other:</t>
  </si>
  <si>
    <t>Verify that appropriate consent has been signed</t>
  </si>
  <si>
    <t>Appear relaxed, able to rest/sleep appropriately</t>
  </si>
  <si>
    <t xml:space="preserve">Decreased fear and anxiety </t>
  </si>
  <si>
    <t>Problem: Hypothermia</t>
  </si>
  <si>
    <t>Problem: Immobility</t>
  </si>
  <si>
    <t>Problem: Isolation</t>
  </si>
  <si>
    <t>Problem: Knowledge Deficit</t>
  </si>
  <si>
    <t>Problem: Laminectomy</t>
  </si>
  <si>
    <t>Problem: Myocardial Infarction</t>
  </si>
  <si>
    <t>Involve Physical/Rehab Therapy as needed</t>
  </si>
  <si>
    <t>Performs ADL's with minimal assist</t>
  </si>
  <si>
    <t>Administer IV therapy/blood products as indicated</t>
  </si>
  <si>
    <t>Administer stool softeners, laxatives per order</t>
  </si>
  <si>
    <t>Educate pt on post-op expectations</t>
  </si>
  <si>
    <t>Monitor urine output, catheter/drainage system</t>
  </si>
  <si>
    <t>Assist pt with positioning for voiding</t>
  </si>
  <si>
    <t>Maintain clean, dry dressings</t>
  </si>
  <si>
    <t>Encourage fluid intake</t>
  </si>
  <si>
    <t>Educate pt on voiding every 2-4 hr per protocol</t>
  </si>
  <si>
    <t>Evaluate color/consistency of urine</t>
  </si>
  <si>
    <t>Inspect dressing/wound drains</t>
  </si>
  <si>
    <t>Maintain patency of catheter/drainage system</t>
  </si>
  <si>
    <t>Provide regular catheter/meatal care</t>
  </si>
  <si>
    <t>Measure residual urine volumes as ordered</t>
  </si>
  <si>
    <t xml:space="preserve">Maintain strict I&amp;O </t>
  </si>
  <si>
    <t>Demonstrate bladder/urinary control</t>
  </si>
  <si>
    <t>Verbalize understands changes in body image/sexual function</t>
  </si>
  <si>
    <t>Display no active bleeding</t>
  </si>
  <si>
    <t>Outcome: Potential for Complications R/T CVVHDF</t>
  </si>
  <si>
    <t>Outcome: Potential for Complications R/T IABP</t>
  </si>
  <si>
    <t>Outcome: Potential for Complications R/T PTCA</t>
  </si>
  <si>
    <t>Outcome: Risk for Suicide 1:1 Care</t>
  </si>
  <si>
    <t>Outcome: Activity Intolerance</t>
  </si>
  <si>
    <t>Outcome: Acute Confusion</t>
  </si>
  <si>
    <t>Outcome: Altered Elimination</t>
  </si>
  <si>
    <t>Increase day-time activity</t>
  </si>
  <si>
    <t>Limit interruptions at night</t>
  </si>
  <si>
    <t>Maintain bedtime routine</t>
  </si>
  <si>
    <t>Provide comfort measures</t>
  </si>
  <si>
    <t>Pt awake during day</t>
  </si>
  <si>
    <t>Pt receives adequate rest through the night</t>
  </si>
  <si>
    <t>Rest &amp; activity balance</t>
  </si>
  <si>
    <t>Ask for religious preference</t>
  </si>
  <si>
    <t>Assess spiritual state</t>
  </si>
  <si>
    <t>Involve religious team in care</t>
  </si>
  <si>
    <t>No s/s of anxiety or guilt</t>
  </si>
  <si>
    <t>Religious needs met</t>
  </si>
  <si>
    <t>Administer IV reversal medications as indicated</t>
  </si>
  <si>
    <t>Assist with use of respiratory aids</t>
  </si>
  <si>
    <t>Auscultate breath sounds</t>
  </si>
  <si>
    <t>Care Plan</t>
    <phoneticPr fontId="6" type="noConversion"/>
  </si>
  <si>
    <t xml:space="preserve">Verbalize understanding of peri-operative process </t>
  </si>
  <si>
    <t>Maintain semi-fowler's position if dyspnea/ascites present</t>
  </si>
  <si>
    <t>Maintain normal body temperature</t>
  </si>
  <si>
    <t>Patient maintains circulation in extremities</t>
  </si>
  <si>
    <t>Symptoms of neurovascular compromise are absent</t>
  </si>
  <si>
    <t xml:space="preserve">Apply proper standard precautions </t>
  </si>
  <si>
    <t xml:space="preserve">Ensure proper sterilization of equipment </t>
  </si>
  <si>
    <t xml:space="preserve">Use aseptic techniques </t>
  </si>
  <si>
    <t>Encourage pt to assume position of comfort as indicated</t>
  </si>
  <si>
    <t>Demonstrate/assist with transfers</t>
  </si>
  <si>
    <t>Determine upper body strength/involve in exercise program</t>
  </si>
  <si>
    <t>Assess for Pain</t>
  </si>
  <si>
    <t>Maintain proper body alignment as indicated</t>
  </si>
  <si>
    <t xml:space="preserve">Maintain patency of drainage devices </t>
  </si>
  <si>
    <t>Medicate before procedures/activities</t>
  </si>
  <si>
    <t>Monitor temperature Note presence of chills</t>
  </si>
  <si>
    <t>Problem: Acute Confusion</t>
  </si>
  <si>
    <t>Problem: Altered Elimination</t>
  </si>
  <si>
    <t>Problem: Altered Glucose Level</t>
  </si>
  <si>
    <t>Problem: Aspiration Risk</t>
  </si>
  <si>
    <t>Problem: Inadequate Nutrition</t>
  </si>
  <si>
    <t>Problem: Anxiety/Fear</t>
  </si>
  <si>
    <t>Problem: Appropriate Sedation</t>
  </si>
  <si>
    <t>Problem: Bleeding</t>
  </si>
  <si>
    <t xml:space="preserve">Problem: Altered Communication </t>
  </si>
  <si>
    <t>Problem: Congestive Heart Failure</t>
  </si>
  <si>
    <t>Problem: Constipation</t>
  </si>
  <si>
    <t>Problem: Alcohol/Substance Withdraw</t>
  </si>
  <si>
    <t>Problem: DVT (Actual)</t>
  </si>
  <si>
    <t>Frequently reorient/redirect</t>
  </si>
  <si>
    <t>Room is near nursing station</t>
  </si>
  <si>
    <t>Safety call/bed-chair alarm</t>
  </si>
  <si>
    <t>Update wristband</t>
  </si>
  <si>
    <t>Goals:</t>
  </si>
  <si>
    <t>Pt will remain injury free</t>
  </si>
  <si>
    <t>Return to baseline orientation</t>
  </si>
  <si>
    <t>Pt behavior under control</t>
  </si>
  <si>
    <t>Teach s/s of complications</t>
  </si>
  <si>
    <t>Cough/deep breathe</t>
  </si>
  <si>
    <t>Maintain patent airway, O2 per orders</t>
  </si>
  <si>
    <t>Monitor ABG's/Stats</t>
  </si>
  <si>
    <t>Problem: Potential for Complications R/T CVVHDF</t>
  </si>
  <si>
    <t>Problem: Potential for Complications R/T IABP</t>
  </si>
  <si>
    <t>Problem: Potential for Complications R/T PTCA</t>
  </si>
  <si>
    <t>Problem: Risk for Suicide 1:1 Care</t>
  </si>
  <si>
    <t>Initiate dietary consult as necessary</t>
  </si>
  <si>
    <t>Refer to nutrition services</t>
  </si>
  <si>
    <t>Decreased signs of anxiety/fear</t>
  </si>
  <si>
    <t>Utilize translators (if needed)</t>
  </si>
  <si>
    <t>Inform family of pts need</t>
  </si>
  <si>
    <t>Listen &amp; respond to pt</t>
  </si>
  <si>
    <t>Outcome: Potential for Infection</t>
  </si>
  <si>
    <t>Outcome: Potential for injury</t>
  </si>
  <si>
    <t>Educated pt on meeting anesthesia needs</t>
  </si>
  <si>
    <t>Problem: Fluid and Electrolyte Imbalances</t>
  </si>
  <si>
    <t>Problem: Grieving</t>
  </si>
  <si>
    <t xml:space="preserve">Maintain patient airway </t>
  </si>
  <si>
    <t>Maintain quiet, calm environment</t>
  </si>
  <si>
    <t>Observe for excessive somnolence</t>
  </si>
  <si>
    <t>Observe for return of muscle function</t>
  </si>
  <si>
    <t>Provide/maintain ventilator assistance</t>
  </si>
  <si>
    <t>Reorient patient continuously as needed</t>
  </si>
  <si>
    <t>Suction as necessary</t>
  </si>
  <si>
    <t>01</t>
    <phoneticPr fontId="6" type="noConversion"/>
  </si>
  <si>
    <t>Educate pt on coughing, deep breathing/muscular exercises</t>
  </si>
  <si>
    <t>Provide preoperative education</t>
  </si>
  <si>
    <t>Refer to pastoral/spiritual care as needed</t>
  </si>
  <si>
    <t>Participate in therapeutic regimen</t>
  </si>
  <si>
    <t>Verbalize understanding of the therapeutic needs</t>
  </si>
  <si>
    <t>Verbalize reduction of anxiety/fear</t>
  </si>
  <si>
    <t>Verbalize relief/control of chest pain</t>
  </si>
  <si>
    <t>Monitor effectiveness of vasodilators</t>
  </si>
  <si>
    <t xml:space="preserve">Assess motor nerve function </t>
  </si>
  <si>
    <t xml:space="preserve">Assess pain </t>
  </si>
  <si>
    <t>Provide ROM to extremities</t>
  </si>
  <si>
    <t>Replace fluids/electrolytes as ordered</t>
  </si>
  <si>
    <t>Maintain accurate I&amp;O</t>
  </si>
  <si>
    <t>Promotion of fluid balance</t>
  </si>
  <si>
    <t>Fluid balance return to pt norm</t>
  </si>
  <si>
    <t>Administer IV solutions as indicated</t>
  </si>
  <si>
    <t>Assess for presence/location of edema formation</t>
  </si>
  <si>
    <t>Assess level of consciousness/neuromuscular response</t>
  </si>
  <si>
    <t>Assist with identification/treatment of underlying cause</t>
  </si>
  <si>
    <t>Auscultate lungs and heart sounds</t>
  </si>
  <si>
    <t>Check patellar reflexes periodically</t>
  </si>
  <si>
    <t>Encourage bed rest</t>
  </si>
  <si>
    <t>Encourage coughing/deep-breathing exercises</t>
  </si>
  <si>
    <t>Evaluate patient's ability to swallow</t>
  </si>
  <si>
    <t>Outcome: Altered Glucose Level</t>
  </si>
  <si>
    <t>Outcome: Aspiration Risk</t>
  </si>
  <si>
    <t>Outcome: Inadequate Nutrition</t>
  </si>
  <si>
    <t>Outcome: Anxiety/Fear</t>
  </si>
  <si>
    <t>Outcome: Appropriate Sedation</t>
  </si>
  <si>
    <t>Outcome: Bleeding</t>
  </si>
  <si>
    <t>Evacuate bladder completely</t>
  </si>
  <si>
    <t>Educate on risk factors</t>
  </si>
  <si>
    <t>Educate on symptoms</t>
  </si>
  <si>
    <t>Educate on treatment options</t>
  </si>
  <si>
    <t>Educate on related procedures</t>
  </si>
  <si>
    <t>Educate on self assessment</t>
  </si>
  <si>
    <t xml:space="preserve">Assess peripheral pulses </t>
  </si>
  <si>
    <t>Assess tactile sensation as indicated</t>
  </si>
  <si>
    <t>Assess vascular status/Cap Refill</t>
  </si>
  <si>
    <t xml:space="preserve">Elevate head of bed as appropriate </t>
  </si>
  <si>
    <t>Irrigate foley catheter as needed</t>
  </si>
  <si>
    <t xml:space="preserve">Initiate turn, cough, deep-breathe regimen </t>
  </si>
  <si>
    <t>Patient demonstrates correct body positioning techniques</t>
  </si>
  <si>
    <t>Pain relieved/controlled</t>
  </si>
  <si>
    <t>Participate in ADLs/rehabilitation program</t>
  </si>
  <si>
    <t>1:1 attendant</t>
  </si>
  <si>
    <t>Continuous observation</t>
  </si>
  <si>
    <t>Documentation as indicated</t>
  </si>
  <si>
    <t>Escort to appointments</t>
  </si>
  <si>
    <t>Pt will not have any adverse reactions to medications</t>
  </si>
  <si>
    <t>Pt will remain free from injury</t>
  </si>
  <si>
    <t>Acknowledge feelings</t>
  </si>
  <si>
    <t>Assess for history of violence</t>
  </si>
  <si>
    <t>Assess potential for violence</t>
  </si>
  <si>
    <t>Decrease noise level</t>
  </si>
  <si>
    <t>Maintain Pt's personal space</t>
  </si>
  <si>
    <t>Restraints as per protocol</t>
  </si>
  <si>
    <t>No harm to self or others</t>
  </si>
  <si>
    <t>Verbalize understanding of therapeutic regimen</t>
  </si>
  <si>
    <t>Administer diuretics as indicated</t>
  </si>
  <si>
    <t xml:space="preserve">Administer medications as indicated </t>
  </si>
  <si>
    <t>Encourage adequate fluids</t>
  </si>
  <si>
    <t>Encourage ambulation/exercise</t>
  </si>
  <si>
    <t>Prevention/alleviation of constipation</t>
  </si>
  <si>
    <t>Monitor for S/S of DTs</t>
  </si>
  <si>
    <t>Set limits on behavior</t>
  </si>
  <si>
    <t>Behavior appropriate</t>
  </si>
  <si>
    <t>Pt coping w/illness &amp; DTs</t>
  </si>
  <si>
    <t>Pt verbalizes coping skills</t>
  </si>
  <si>
    <t>Ambulation consistent with provider orders</t>
  </si>
  <si>
    <t>Elastic compression stockings as ordered</t>
  </si>
  <si>
    <t>Intermittent compression devices as ordered</t>
  </si>
  <si>
    <t>Assess for pain, respiration changes</t>
  </si>
  <si>
    <t>Limit complications of DVT</t>
  </si>
  <si>
    <t>Encourage early ambulation</t>
  </si>
  <si>
    <t>Administer anticoagulants as ordered</t>
  </si>
  <si>
    <t>Sequential compression devices as ordered</t>
  </si>
  <si>
    <t>Assess for Homan's sign</t>
  </si>
  <si>
    <t>Able to identify complications</t>
  </si>
  <si>
    <t>Pain relieved/managed</t>
  </si>
  <si>
    <t>Understanding disease process</t>
  </si>
  <si>
    <t>Administer supplemental oxygen as indicated</t>
  </si>
  <si>
    <t>Approach patient calmly and confidently</t>
  </si>
  <si>
    <t>Assess GI function/nausea</t>
  </si>
  <si>
    <t xml:space="preserve">Assess for Homans' sign </t>
  </si>
  <si>
    <t>Assess pt/SO level of knowledge and ability/desire to learn</t>
  </si>
  <si>
    <t>Assess for pain</t>
  </si>
  <si>
    <t>Assist with reperfusion therapy</t>
  </si>
  <si>
    <t>ECG as indicated</t>
  </si>
  <si>
    <t>Encourage independence/ self-care</t>
  </si>
  <si>
    <t>Absence of contractures/foot drop</t>
  </si>
  <si>
    <t>Encourage visitation w/pt</t>
  </si>
  <si>
    <t>Problem: DVT (Potential)</t>
  </si>
  <si>
    <t>Problem: Fluid Volume Deficit</t>
  </si>
  <si>
    <t>Problem: Fluid Volume Overload</t>
  </si>
  <si>
    <t>Educate pt/ families on isolation protocols</t>
  </si>
  <si>
    <t>Investigate changes in sensorium</t>
  </si>
  <si>
    <t xml:space="preserve">Give simple, concise directions/explanations </t>
  </si>
  <si>
    <t>Identify fear levels/need for postponement of surgery</t>
  </si>
  <si>
    <t xml:space="preserve">Introduce patient to operative staff </t>
  </si>
  <si>
    <t>Demonstrate adequate perfusion as individually appropriate</t>
  </si>
  <si>
    <t>Demonstrate an increase in activity tolerance</t>
  </si>
  <si>
    <t>Demonstrate use of relaxation techniques</t>
  </si>
  <si>
    <t>Maintain fluid balance as indicated</t>
  </si>
  <si>
    <t>Report absence of angina with activity</t>
  </si>
  <si>
    <t>Report decreased episodes of dyspnea, angina</t>
  </si>
  <si>
    <t>Assist with coughing, turning, and deep breathing</t>
  </si>
  <si>
    <t>Avoid sudden stretching, twisting, flexing, jarring or spine</t>
  </si>
  <si>
    <t>Monitor VS</t>
  </si>
  <si>
    <t>Monitor hemodynamic values</t>
  </si>
  <si>
    <t>Patient have a dry, intact dressing</t>
  </si>
  <si>
    <t>Patient maintain stable vital signs</t>
  </si>
  <si>
    <t>Patient remain free from signs and symptoms of bleeding</t>
  </si>
  <si>
    <t>Patient communicates effectively</t>
  </si>
  <si>
    <t>Patient verbalizes understanding</t>
  </si>
  <si>
    <t>Involve family in pt care</t>
  </si>
  <si>
    <t>Family uses coping strategies</t>
  </si>
  <si>
    <t>Monitor I&amp;O</t>
  </si>
  <si>
    <t>Increased activity</t>
  </si>
  <si>
    <t>Facilitation of activities relating to ADLs</t>
  </si>
  <si>
    <t>01</t>
    <phoneticPr fontId="6" type="noConversion"/>
  </si>
  <si>
    <t>Explain each procedures</t>
  </si>
  <si>
    <t>Family satisfied w/Pt's mood</t>
  </si>
  <si>
    <t>Pt calm and resting</t>
  </si>
  <si>
    <t>Pt in compliance w/treatment</t>
  </si>
  <si>
    <t>Assess bladder distension</t>
  </si>
  <si>
    <t>Perform straight catheterization</t>
  </si>
  <si>
    <t>Potential</t>
  </si>
  <si>
    <t>Bladder non distended</t>
  </si>
  <si>
    <t>Give oral fluids with caution</t>
  </si>
  <si>
    <t>Irrigate NG tube, if used, with normal saline instead of water</t>
  </si>
  <si>
    <t>Monitor laboratory results</t>
  </si>
  <si>
    <t>Position for optimal oxygenation</t>
  </si>
  <si>
    <t>ABG values in acceptable range</t>
  </si>
  <si>
    <t>Extubation</t>
  </si>
  <si>
    <t>Patient tolerant of weaning</t>
  </si>
  <si>
    <t>Able to cough effectively</t>
  </si>
  <si>
    <t>Position patient for improved swallowing</t>
  </si>
  <si>
    <t>Encourage swallowing exercises</t>
  </si>
  <si>
    <t>HOB elevated 30 degrees</t>
  </si>
  <si>
    <t>Facilitation of swallowing</t>
  </si>
  <si>
    <t>Assess position of extremities with cast/brace/splint</t>
  </si>
  <si>
    <t>Immobilize joints as indicated</t>
  </si>
  <si>
    <t>Educate pt on recognizing S/S</t>
  </si>
  <si>
    <t>Reduce patient's anxiety</t>
  </si>
  <si>
    <t>Complications prevented/minimized</t>
  </si>
  <si>
    <t>Increased strength/function of affected joint/limb</t>
  </si>
  <si>
    <t>Mobility increased</t>
  </si>
  <si>
    <t>Maintain proper alignment of spine</t>
  </si>
  <si>
    <t>Recognize need, seeks assistance with activities appropriately</t>
  </si>
  <si>
    <t>Reestablish normal patterns of bowel functioning</t>
  </si>
  <si>
    <t>Report pain is relieved/controlled</t>
  </si>
  <si>
    <t>Report/demonstrate sensations, movement appropriate</t>
  </si>
  <si>
    <t>Prevention/minimization of symptoms</t>
  </si>
  <si>
    <t>Administer laxatives/stool softeners</t>
  </si>
  <si>
    <t>Encourage food high in fiber</t>
  </si>
  <si>
    <t>Assess for abdominal distention/pain</t>
  </si>
  <si>
    <t>Patient turned on left side</t>
    <phoneticPr fontId="6" type="noConversion"/>
  </si>
  <si>
    <t>03</t>
    <phoneticPr fontId="6" type="noConversion"/>
  </si>
  <si>
    <t>Patient turned on right side</t>
    <phoneticPr fontId="6" type="noConversion"/>
  </si>
  <si>
    <t>Patient turned on back</t>
    <phoneticPr fontId="6" type="noConversion"/>
  </si>
  <si>
    <t>04</t>
    <phoneticPr fontId="6" type="noConversion"/>
  </si>
  <si>
    <t>Turning contraindicated for patient</t>
    <phoneticPr fontId="6" type="noConversion"/>
  </si>
  <si>
    <t>05</t>
    <phoneticPr fontId="6" type="noConversion"/>
  </si>
  <si>
    <t>Back</t>
    <phoneticPr fontId="6" type="noConversion"/>
  </si>
  <si>
    <t>30</t>
    <phoneticPr fontId="6" type="noConversion"/>
  </si>
  <si>
    <t>Integumentary</t>
    <phoneticPr fontId="6" type="noConversion"/>
  </si>
  <si>
    <t>Incision #2 Location:  Thoracic Area</t>
    <phoneticPr fontId="6" type="noConversion"/>
  </si>
  <si>
    <t>Incision #3 Location:  Thoracic Area</t>
    <phoneticPr fontId="6" type="noConversion"/>
  </si>
  <si>
    <t>Incision #4 Location:  Thoracic Area</t>
    <phoneticPr fontId="6" type="noConversion"/>
  </si>
  <si>
    <t>Incision #5 Location:  Thoracic Area</t>
    <phoneticPr fontId="6" type="noConversion"/>
  </si>
  <si>
    <t>Incision #6 Location:  Thoracic Area</t>
    <phoneticPr fontId="6" type="noConversion"/>
  </si>
  <si>
    <t>Pacemaker #2</t>
    <phoneticPr fontId="6" type="noConversion"/>
  </si>
  <si>
    <t>Pacemaker #2 Capture</t>
  </si>
  <si>
    <t>Pacemaker #2 Dressing</t>
  </si>
  <si>
    <t>Pacemaker #2 Dual Chamber Interval</t>
  </si>
  <si>
    <t>Baseline mentation</t>
  </si>
  <si>
    <t>Isolation type sign on patient's door at all times</t>
  </si>
  <si>
    <t>Use foot pumps</t>
  </si>
  <si>
    <t>Prevention of DVT</t>
  </si>
  <si>
    <t>Administer blood product</t>
  </si>
  <si>
    <t>Fluid challenge</t>
  </si>
  <si>
    <t>Isolation equipment available</t>
  </si>
  <si>
    <t>Experience no signs of infection</t>
  </si>
  <si>
    <t>Maintain adequate hydration</t>
  </si>
  <si>
    <t>Encourage patient/SO to share concerns/feelings</t>
  </si>
  <si>
    <t>Identify &amp; acknowledge pt's perception of threat/situation</t>
  </si>
  <si>
    <t>Inspect for pallor, cyanosis, mottling, cool/clammy skin</t>
  </si>
  <si>
    <t>Instruct patient to report pain immediately</t>
  </si>
  <si>
    <t>Absence of unit acquired pressure ulcers</t>
  </si>
  <si>
    <t>Offer coping strategies</t>
  </si>
  <si>
    <t>Pt able to solve problems</t>
  </si>
  <si>
    <t>Pt uses behavioral strategies</t>
  </si>
  <si>
    <t>Pt verbalizes ability to cope</t>
  </si>
  <si>
    <t>Assess patient's level of understanding</t>
  </si>
  <si>
    <t>Control external stimuli</t>
  </si>
  <si>
    <t xml:space="preserve">Educate on postoperative pain management </t>
  </si>
  <si>
    <t>Weight daily</t>
  </si>
  <si>
    <t>Pt verbalizes understanding needed changes</t>
  </si>
  <si>
    <t>Administer analgesics as indicated</t>
  </si>
  <si>
    <t>Administer oxygen as indicated</t>
  </si>
  <si>
    <t>Assist out of bed, avoid prolonged sitting</t>
  </si>
  <si>
    <t>Assist with activity/progressive ambulation</t>
  </si>
  <si>
    <t>Absence of agitation</t>
  </si>
  <si>
    <t>Absence of anxiety</t>
  </si>
  <si>
    <t>RASS/Ramsey at prescribed level</t>
  </si>
  <si>
    <t>Tolerance of mechanical ventilation</t>
  </si>
  <si>
    <t>Normal lab values</t>
  </si>
  <si>
    <t>x/x numerical value Lt</t>
    <phoneticPr fontId="6" type="noConversion"/>
  </si>
  <si>
    <t>Shoulder</t>
    <phoneticPr fontId="6" type="noConversion"/>
  </si>
  <si>
    <t>06</t>
    <phoneticPr fontId="6" type="noConversion"/>
  </si>
  <si>
    <t>Shoulder</t>
    <phoneticPr fontId="6" type="noConversion"/>
  </si>
  <si>
    <t>x</t>
    <phoneticPr fontId="6" type="noConversion"/>
  </si>
  <si>
    <t xml:space="preserve">Tube/Drain #2 Location </t>
    <phoneticPr fontId="6" type="noConversion"/>
  </si>
  <si>
    <t xml:space="preserve">Tube/Drain #3 Location </t>
    <phoneticPr fontId="6" type="noConversion"/>
  </si>
  <si>
    <t xml:space="preserve">Tube/Drain #4 Location </t>
    <phoneticPr fontId="6" type="noConversion"/>
  </si>
  <si>
    <t xml:space="preserve">Tube/Drain #5 Location </t>
    <phoneticPr fontId="6" type="noConversion"/>
  </si>
  <si>
    <t xml:space="preserve">Tube/Drain #6 Location </t>
    <phoneticPr fontId="6" type="noConversion"/>
  </si>
  <si>
    <t xml:space="preserve">Tube/Drain #7 Location </t>
    <phoneticPr fontId="6" type="noConversion"/>
  </si>
  <si>
    <t xml:space="preserve">Tube/Drain #8 Location </t>
    <phoneticPr fontId="6" type="noConversion"/>
  </si>
  <si>
    <t>Laproscopic</t>
    <phoneticPr fontId="6" type="noConversion"/>
  </si>
  <si>
    <t>09</t>
    <phoneticPr fontId="6" type="noConversion"/>
  </si>
  <si>
    <t>Incision #2 Location:  Abdominal Area</t>
    <phoneticPr fontId="6" type="noConversion"/>
  </si>
  <si>
    <t>06</t>
    <phoneticPr fontId="6" type="noConversion"/>
  </si>
  <si>
    <t>05</t>
    <phoneticPr fontId="6" type="noConversion"/>
  </si>
  <si>
    <t>Incision #3 Location:  Abdominal Area</t>
    <phoneticPr fontId="6" type="noConversion"/>
  </si>
  <si>
    <t>Infusion Pressure</t>
  </si>
  <si>
    <t>VAD TandemHeart Infusion Pressure</t>
  </si>
  <si>
    <t>TandemHeart Infusion pressure:  specify mmHg</t>
  </si>
  <si>
    <t>VAD TandemHeart Location</t>
  </si>
  <si>
    <t>Assess bowel sounds q 1-2 h</t>
  </si>
  <si>
    <t>Note presence of neck/peripheral vein distension</t>
  </si>
  <si>
    <t>Provide balanced protein, low-sodium diet</t>
  </si>
  <si>
    <t>Provide skin and mouth care</t>
  </si>
  <si>
    <t>Monitor vital signs</t>
  </si>
  <si>
    <t>Monitor urinary output</t>
  </si>
  <si>
    <t>Inspect for edema of face/neck</t>
  </si>
  <si>
    <t>Keep patient flat on back as indicated</t>
  </si>
  <si>
    <t>Encourage voice rest</t>
  </si>
  <si>
    <t xml:space="preserve">Educate pt on alternatives and lifestyle changes </t>
  </si>
  <si>
    <t xml:space="preserve">Logroll patient from side to side </t>
  </si>
  <si>
    <t>Maintain cervical collar as ordered</t>
  </si>
  <si>
    <t xml:space="preserve">Monitor I&amp;O </t>
  </si>
  <si>
    <t>Monitor for bladder distension</t>
  </si>
  <si>
    <t>Encourage self care/ADL's</t>
  </si>
  <si>
    <t>Absence of diarrhea (specific to C-Diff)</t>
  </si>
  <si>
    <t>Absence of s/s of infection</t>
  </si>
  <si>
    <t>Educate family on need for pt independence</t>
  </si>
  <si>
    <t>Perform/assist with ROM to unaffected joints</t>
  </si>
  <si>
    <t xml:space="preserve">Dressing changes as indicated </t>
  </si>
  <si>
    <t>Protect extremity with sling</t>
  </si>
  <si>
    <t>Pt V/S will remain stable</t>
  </si>
  <si>
    <t>Maintain/increase strength/function of affected area</t>
  </si>
  <si>
    <t>Educate on stress reduction</t>
  </si>
  <si>
    <t>Educate on diet, fluid/sodium restrictions</t>
  </si>
  <si>
    <t>Educate to notify nurse if difficulty breathing, chest pain</t>
  </si>
  <si>
    <t>Educate on causes/contributing factors</t>
  </si>
  <si>
    <t>Patient/significant others are prepare for home care</t>
  </si>
  <si>
    <t>Patient turned every 2 hours</t>
    <phoneticPr fontId="6" type="noConversion"/>
  </si>
  <si>
    <t>Turning</t>
    <phoneticPr fontId="6" type="noConversion"/>
  </si>
  <si>
    <t>Patient Turning</t>
    <phoneticPr fontId="6" type="noConversion"/>
  </si>
  <si>
    <t>Uncapped</t>
    <phoneticPr fontId="6" type="noConversion"/>
  </si>
  <si>
    <t>Uncapped</t>
    <phoneticPr fontId="6" type="noConversion"/>
  </si>
  <si>
    <t>Patient Turning</t>
    <phoneticPr fontId="6" type="noConversion"/>
  </si>
  <si>
    <t>26</t>
    <phoneticPr fontId="6" type="noConversion"/>
  </si>
  <si>
    <t>01</t>
    <phoneticPr fontId="6" type="noConversion"/>
  </si>
  <si>
    <t>02</t>
    <phoneticPr fontId="6" type="noConversion"/>
  </si>
  <si>
    <t>03</t>
    <phoneticPr fontId="6" type="noConversion"/>
  </si>
  <si>
    <t>04</t>
    <phoneticPr fontId="6" type="noConversion"/>
  </si>
  <si>
    <t>05</t>
    <phoneticPr fontId="6" type="noConversion"/>
  </si>
  <si>
    <t>06</t>
    <phoneticPr fontId="6" type="noConversion"/>
  </si>
  <si>
    <t>07</t>
    <phoneticPr fontId="6" type="noConversion"/>
  </si>
  <si>
    <t>08</t>
    <phoneticPr fontId="6" type="noConversion"/>
  </si>
  <si>
    <t>09</t>
    <phoneticPr fontId="6" type="noConversion"/>
  </si>
  <si>
    <t>10</t>
    <phoneticPr fontId="6" type="noConversion"/>
  </si>
  <si>
    <t>11</t>
    <phoneticPr fontId="6" type="noConversion"/>
  </si>
  <si>
    <t>12</t>
    <phoneticPr fontId="6" type="noConversion"/>
  </si>
  <si>
    <t>03</t>
    <phoneticPr fontId="6" type="noConversion"/>
  </si>
  <si>
    <t>04</t>
    <phoneticPr fontId="6" type="noConversion"/>
  </si>
  <si>
    <t>05</t>
    <phoneticPr fontId="6" type="noConversion"/>
  </si>
  <si>
    <t>Pacemaker #2 Landmark At Introducer</t>
  </si>
  <si>
    <t>Pacemaker #2 Location</t>
  </si>
  <si>
    <t>Pacemaker #2 Mode</t>
  </si>
  <si>
    <t>Capillary refill &lt;3 sec</t>
  </si>
  <si>
    <t>H&amp;H in acceptable range</t>
  </si>
  <si>
    <t>Skin warm and dry</t>
  </si>
  <si>
    <t>VS Stable</t>
  </si>
  <si>
    <t>Adequate Urine output</t>
  </si>
  <si>
    <t>Assess peripheral circulation/edema</t>
  </si>
  <si>
    <t>Adhere to Isolation specific PPE policy</t>
  </si>
  <si>
    <t xml:space="preserve">Patient should be placed in a private room </t>
  </si>
  <si>
    <t xml:space="preserve">Patients will be placed on maximum precautions </t>
  </si>
  <si>
    <t>Medical record reflects isolation type in progress per shift</t>
  </si>
  <si>
    <t>The patient will be isolated appropriately</t>
  </si>
  <si>
    <t>Pt and family/SO verbalizes, understands isolation policy</t>
  </si>
  <si>
    <t>Obtain/maintain IV access, as indicated</t>
  </si>
  <si>
    <t>Orient pt/SO to routine procedures and expected activities</t>
  </si>
  <si>
    <t>Provide low-sodium diet/beverages</t>
  </si>
  <si>
    <t>Investigate sudden changes/continued confusion</t>
  </si>
  <si>
    <t>Regain usual level of consciousness/mentation</t>
  </si>
  <si>
    <t>Administer medications as indicated</t>
  </si>
  <si>
    <t xml:space="preserve">Record/document heart rate/rhythm </t>
  </si>
  <si>
    <t>Review chest x-ray</t>
  </si>
  <si>
    <t>Review serial of ECGs</t>
  </si>
  <si>
    <t>Provide emotional support</t>
  </si>
  <si>
    <t>Teach relaxation techniques</t>
  </si>
  <si>
    <t>Patient verbalization of comfort/calm</t>
  </si>
  <si>
    <t>Describe:</t>
  </si>
  <si>
    <t>Pupil Visual Acuity Right</t>
    <phoneticPr fontId="6" type="noConversion"/>
  </si>
  <si>
    <t>Pupil Visual Acuity Left</t>
    <phoneticPr fontId="6" type="noConversion"/>
  </si>
  <si>
    <t>x</t>
    <phoneticPr fontId="6" type="noConversion"/>
  </si>
  <si>
    <t>x/x numerical value Rt</t>
    <phoneticPr fontId="6" type="noConversion"/>
  </si>
  <si>
    <t>23</t>
    <phoneticPr fontId="6" type="noConversion"/>
  </si>
  <si>
    <t>01</t>
    <phoneticPr fontId="6" type="noConversion"/>
  </si>
  <si>
    <t>07</t>
    <phoneticPr fontId="6" type="noConversion"/>
  </si>
  <si>
    <t>01</t>
    <phoneticPr fontId="6" type="noConversion"/>
  </si>
  <si>
    <t>02</t>
    <phoneticPr fontId="6" type="noConversion"/>
  </si>
  <si>
    <t>03</t>
    <phoneticPr fontId="6" type="noConversion"/>
  </si>
  <si>
    <t>Value = 0:   no purposeful movement  </t>
  </si>
  <si>
    <t>x</t>
    <phoneticPr fontId="6" type="noConversion"/>
  </si>
  <si>
    <t>Insertion Date</t>
    <phoneticPr fontId="6" type="noConversion"/>
  </si>
  <si>
    <t>07</t>
    <phoneticPr fontId="11" type="noConversion"/>
  </si>
  <si>
    <t>Ileal conduit :  Insertion Date</t>
  </si>
  <si>
    <t>Insertion Date:</t>
    <phoneticPr fontId="15" type="noConversion"/>
  </si>
  <si>
    <t>01</t>
    <phoneticPr fontId="6" type="noConversion"/>
  </si>
  <si>
    <t>Duration Tracking</t>
    <phoneticPr fontId="6" type="noConversion"/>
  </si>
  <si>
    <t>08</t>
    <phoneticPr fontId="11" type="noConversion"/>
  </si>
  <si>
    <t>09</t>
    <phoneticPr fontId="6" type="noConversion"/>
  </si>
  <si>
    <t>05</t>
    <phoneticPr fontId="6" type="noConversion"/>
  </si>
  <si>
    <t>05</t>
    <phoneticPr fontId="6" type="noConversion"/>
  </si>
  <si>
    <t>x</t>
    <phoneticPr fontId="6" type="noConversion"/>
  </si>
  <si>
    <t>V1.2.1</t>
    <phoneticPr fontId="6" type="noConversion"/>
  </si>
  <si>
    <t>V1.2.1RFC</t>
    <phoneticPr fontId="6" type="noConversion"/>
  </si>
  <si>
    <t>Nephrostomy :  Insertion Date</t>
  </si>
  <si>
    <t>Flow Rate</t>
  </si>
  <si>
    <t>VAD TandemHeart Flow Rate</t>
  </si>
  <si>
    <t>Assess for dehydration/hypovolemia</t>
  </si>
  <si>
    <t>Assess neurological status as indicated</t>
  </si>
  <si>
    <t>Assess pain and discomfort</t>
  </si>
  <si>
    <t xml:space="preserve">Assess risk for skin breakdown </t>
  </si>
  <si>
    <t>Consult dietitian/nutritional support as needed</t>
  </si>
  <si>
    <t>Educate family/significant other</t>
  </si>
  <si>
    <t xml:space="preserve">Evaluate for dysrhythmias  </t>
  </si>
  <si>
    <t>Mobilize pt to chair when condition stable</t>
  </si>
  <si>
    <t xml:space="preserve">Monitor ECG </t>
  </si>
  <si>
    <t>Turn, reposition as indicated</t>
  </si>
  <si>
    <t>Monitor daily weight</t>
  </si>
  <si>
    <t>Stabilized fluid volume</t>
  </si>
  <si>
    <t>Display absence of respiratory distress</t>
  </si>
  <si>
    <t>Appropriate lab values</t>
  </si>
  <si>
    <t xml:space="preserve">Maintain fluid volume at a functional level </t>
  </si>
  <si>
    <t>Palpate operative site for swelling as indicated</t>
  </si>
  <si>
    <t>Post sign at bedside regarding prescribed position</t>
  </si>
  <si>
    <t>Provide back rub/massage as indicated</t>
  </si>
  <si>
    <t>Review/reinforce incisional care</t>
  </si>
  <si>
    <t>Pt demonstrates behaviors that enable resuming activities</t>
  </si>
  <si>
    <t>Assess allergies</t>
  </si>
  <si>
    <t xml:space="preserve">Assess lab values </t>
  </si>
  <si>
    <t>Bed rails up as indicated</t>
  </si>
  <si>
    <t>Monitor for changes in V/S</t>
  </si>
  <si>
    <t>Protect extremity with pillow</t>
  </si>
  <si>
    <t>Assess for anxiety/depression</t>
  </si>
  <si>
    <t>Educate on smoking</t>
  </si>
  <si>
    <t>Educate on daily activity</t>
  </si>
  <si>
    <t xml:space="preserve">     Drsg small amount drischarge</t>
  </si>
  <si>
    <t>Surrounding Skin Temperature</t>
  </si>
  <si>
    <t>VAD TandemHeart Surrounding Skin Temperature</t>
  </si>
  <si>
    <t>VAD TandemHeart Dressing Type</t>
  </si>
  <si>
    <t>VAD TandemHeart Dressing Status</t>
  </si>
  <si>
    <t>Use specialty bed: air, low air loss, fluidized</t>
  </si>
  <si>
    <t>Apply elbow pads</t>
  </si>
  <si>
    <t>Elevate heels off bed</t>
  </si>
  <si>
    <t>Blood Pressure: 2 evaluations for lightheadedness with patient sitting or on a tilted-gurney 5-10 minutes apart, within 15-20 minutes of the “End Anesthesia Time,” regardless of  hospital unit location where these assessments take place.  BP must be checked at one or both of these evaluations.  &lt; 40% of preop baseline, and/or 
orthostatic changes/lightheadedness           
Value = 0:  &lt;40% preop</t>
    <phoneticPr fontId="6" type="noConversion"/>
  </si>
  <si>
    <t>Within 20% preop baseline, w/o orthostatic changes/lightheadedness Value = 2:  within 20%</t>
    <phoneticPr fontId="6" type="noConversion"/>
  </si>
  <si>
    <t>Pacemaker #2 Output</t>
  </si>
  <si>
    <t>Pacemaker #2 Sensing</t>
  </si>
  <si>
    <t>Pacemaker #2 Sensitivity</t>
  </si>
  <si>
    <t>Pacemaker #2 Sensing Threshold</t>
  </si>
  <si>
    <t>Pacemaker #2 Settings: Rate</t>
  </si>
  <si>
    <t>Pacemaker #2 Site Assessment</t>
  </si>
  <si>
    <t xml:space="preserve">Pacemaker #2 Status </t>
  </si>
  <si>
    <t>Pacemaker #2 Wires</t>
  </si>
  <si>
    <t>Pacemaker #2/Defibrillator Type</t>
  </si>
  <si>
    <t>Pacemaker #2 Battery Change</t>
  </si>
  <si>
    <t>27</t>
    <phoneticPr fontId="6" type="noConversion"/>
  </si>
  <si>
    <t>x</t>
    <phoneticPr fontId="6" type="noConversion"/>
  </si>
  <si>
    <t>Small</t>
    <phoneticPr fontId="6" type="noConversion"/>
  </si>
  <si>
    <t>15</t>
    <phoneticPr fontId="6" type="noConversion"/>
  </si>
  <si>
    <t>Small</t>
    <phoneticPr fontId="6" type="noConversion"/>
  </si>
  <si>
    <t>Educate patient on risks of aspiration</t>
  </si>
  <si>
    <t>Prevention of aspiration</t>
  </si>
  <si>
    <t>Elevate edematous extremities</t>
  </si>
  <si>
    <t>Skin will remain intact</t>
  </si>
  <si>
    <t>The pt demonstrates decreased anxiety</t>
  </si>
  <si>
    <t>Pt is free of injury related to altered sensorium or seizures</t>
  </si>
  <si>
    <t>Add thickening agent to fluids as indicated</t>
  </si>
  <si>
    <t>Encourage pt/family to ask questions</t>
  </si>
  <si>
    <t>Explain/demonstrate all procedures and treatments</t>
  </si>
  <si>
    <t>Have pt/family do return demonstration</t>
  </si>
  <si>
    <t>Provide supplemental medical literature</t>
  </si>
  <si>
    <t>Verify pt/family understanding</t>
  </si>
  <si>
    <t>Assess preferred learning mode</t>
  </si>
  <si>
    <t>Provide quiet environment, calm activities, comfort measures</t>
  </si>
  <si>
    <t>Provide rest periods/uninterrupted sleep time</t>
  </si>
  <si>
    <t>Involve family/significant other in pt care</t>
  </si>
  <si>
    <t>Maintain calm; safe environment</t>
  </si>
  <si>
    <t>Pt remains in safe environment, feelings of self harm are resolved</t>
  </si>
  <si>
    <t>Determine when less restrictive methods are possible</t>
  </si>
  <si>
    <t>Monitor physical; emotional well being of patient</t>
  </si>
  <si>
    <t xml:space="preserve">Monitor labs; oxygenation </t>
    <phoneticPr fontId="6" type="noConversion"/>
  </si>
  <si>
    <t>TandemHeart Purge rate:  specify ml/hr</t>
  </si>
  <si>
    <t>VAD TandemHeart Pump Speed</t>
  </si>
  <si>
    <t>TandemHeart Motor Speed:  RPM</t>
  </si>
  <si>
    <t>Value = 2:  Cough &amp; deep breathe</t>
  </si>
  <si>
    <t>TandemHeart site: Other specify</t>
  </si>
  <si>
    <t>Catheter Length</t>
  </si>
  <si>
    <t>VAD TandemHeart Catheter Length at Insertion Site</t>
  </si>
  <si>
    <t>Pulse Check</t>
  </si>
  <si>
    <t>VAD TandemHeart Pulse Check</t>
  </si>
  <si>
    <t>Dorsalis Pedis</t>
  </si>
  <si>
    <t xml:space="preserve">Posterior Tibial </t>
  </si>
  <si>
    <t>Site Characteristics</t>
  </si>
  <si>
    <t>VAD TandemHeart Site Characteristics</t>
  </si>
  <si>
    <t>VAD TandemHeart Site Status</t>
  </si>
  <si>
    <t>VAD TandemHeart Site Temperature</t>
  </si>
  <si>
    <t>VAD TandemHeart Site Stabilization</t>
  </si>
  <si>
    <t>Surrounding Skin Status</t>
  </si>
  <si>
    <t>VAD TandemHeart Surrounding Skin Status</t>
  </si>
  <si>
    <t xml:space="preserve">Monitor vital signs </t>
  </si>
  <si>
    <t xml:space="preserve">Observe for complications of DKA </t>
  </si>
  <si>
    <t>Place on seizure and falls precautions</t>
  </si>
  <si>
    <t>Provide for adequate rest and sleep</t>
  </si>
  <si>
    <t>Provide ice chips/frequent oral hygiene</t>
  </si>
  <si>
    <t>Allow pt to discuss concerns/fears</t>
  </si>
  <si>
    <t>Educate family/significant other: diabetes management</t>
  </si>
  <si>
    <t xml:space="preserve">Total Wake Score: </t>
    <phoneticPr fontId="6" type="noConversion"/>
  </si>
  <si>
    <t xml:space="preserve">Total Wake Score: </t>
    <phoneticPr fontId="6" type="noConversion"/>
  </si>
  <si>
    <t>13</t>
    <phoneticPr fontId="6" type="noConversion"/>
  </si>
  <si>
    <t>Encourage family/significant other to participate</t>
  </si>
  <si>
    <t>Encourage expressions of anger</t>
  </si>
  <si>
    <t>Provide time for questions</t>
  </si>
  <si>
    <t>Verbalize her/his grief</t>
  </si>
  <si>
    <t>Pt participates in ADLs</t>
  </si>
  <si>
    <t>Pt shares grief w/ family/significant other</t>
  </si>
  <si>
    <t>Apply warming blanket</t>
  </si>
  <si>
    <t>Assess skin integrity</t>
  </si>
  <si>
    <t>Consult PT/OT for recommendations/treatments</t>
  </si>
  <si>
    <t>Calories, nutrient intake meet metabolic requirements</t>
  </si>
  <si>
    <t>No evidence of metabolic dysfunction</t>
  </si>
  <si>
    <t>Normal serum labs</t>
  </si>
  <si>
    <t>Pt demonstrates relaxation skills/diversional activities</t>
  </si>
  <si>
    <t>Provide ROM exercises as indicated</t>
  </si>
  <si>
    <t>Turn and reposition q2h</t>
  </si>
  <si>
    <t>Incision #5 Location:  Abdominal Area</t>
    <phoneticPr fontId="6" type="noConversion"/>
  </si>
  <si>
    <t>07</t>
    <phoneticPr fontId="6" type="noConversion"/>
  </si>
  <si>
    <t>Positive inotropic agents; reduce afterload with vasodilators</t>
  </si>
  <si>
    <t>Sedate cautiously; assess effect on ventilator weaning</t>
  </si>
  <si>
    <t>Apply TED hose/elevate leg to reduce edema</t>
  </si>
  <si>
    <t>Bet 20-40% preop baseline, w/o orthostatic changes/lightheadedness Value = 1:  bet 20-40%</t>
    <phoneticPr fontId="6" type="noConversion"/>
  </si>
  <si>
    <t>&lt; 40% of preop baseline, and/or orthostatic changes/lightheadedness Value = 0:  &lt;40% preop</t>
    <phoneticPr fontId="6" type="noConversion"/>
  </si>
  <si>
    <t>Respiratory Effort</t>
    <phoneticPr fontId="6" type="noConversion"/>
  </si>
  <si>
    <t xml:space="preserve">Blood Pressure: 2 evaluations for lightheadedness with patient sitting or on a tilted-gurney 5-10 minutes apart, within 15-20 minutes of the “End Anesthesia Time,” regardless of  hospital unit location where these assessments take place.  BP must be checked at one or both of these evaluations.  Bet 20-40% preop baseline, w/o orthostatic changes/lightheadedness  
Value = 1:  bet 20-40%  </t>
    <phoneticPr fontId="6" type="noConversion"/>
  </si>
  <si>
    <t>01</t>
    <phoneticPr fontId="6" type="noConversion"/>
  </si>
  <si>
    <t>02</t>
    <phoneticPr fontId="6" type="noConversion"/>
  </si>
  <si>
    <t>Value = 2:   lower/upper   </t>
    <phoneticPr fontId="6" type="noConversion"/>
  </si>
  <si>
    <t xml:space="preserve">Value = 1:  upper, no lower  </t>
  </si>
  <si>
    <t>Medium</t>
    <phoneticPr fontId="6" type="noConversion"/>
  </si>
  <si>
    <t>Blood Pressure</t>
    <phoneticPr fontId="6" type="noConversion"/>
  </si>
  <si>
    <t xml:space="preserve">Pt recovers from procedure with minimal or no complications </t>
  </si>
  <si>
    <t>Assess nutritional requirements</t>
  </si>
  <si>
    <t>Monitor lab values</t>
  </si>
  <si>
    <t>Encourage fluids</t>
  </si>
  <si>
    <t>Daily weight</t>
  </si>
  <si>
    <t xml:space="preserve">Provide oral care </t>
  </si>
  <si>
    <t>Monitor skin/hair for changes</t>
  </si>
  <si>
    <t>Balanced dietary intake</t>
  </si>
  <si>
    <t>02</t>
    <phoneticPr fontId="6" type="noConversion"/>
  </si>
  <si>
    <t>03</t>
    <phoneticPr fontId="6" type="noConversion"/>
  </si>
  <si>
    <t>04</t>
    <phoneticPr fontId="6" type="noConversion"/>
  </si>
  <si>
    <t>06</t>
    <phoneticPr fontId="6" type="noConversion"/>
  </si>
  <si>
    <t>07</t>
    <phoneticPr fontId="6" type="noConversion"/>
  </si>
  <si>
    <t>08</t>
    <phoneticPr fontId="6" type="noConversion"/>
  </si>
  <si>
    <t>Pt discharged from CIS and continued on paper charting</t>
    <phoneticPr fontId="6" type="noConversion"/>
  </si>
  <si>
    <t>x</t>
    <phoneticPr fontId="6" type="noConversion"/>
  </si>
  <si>
    <t>Assist with ADLs and activity as needed</t>
  </si>
  <si>
    <t>13</t>
    <phoneticPr fontId="6" type="noConversion"/>
  </si>
  <si>
    <t>Pt verbalizes understanding disease process</t>
  </si>
  <si>
    <t>Educate patient on what to expect</t>
  </si>
  <si>
    <t>Include patient in planning care</t>
  </si>
  <si>
    <t>Continually orient pt to situation/reason for close observation</t>
  </si>
  <si>
    <t>Coughs involuntary, not on command; maintains airway w/o support  Value = 1:  Coughs involuntary</t>
    <phoneticPr fontId="6" type="noConversion"/>
  </si>
  <si>
    <t>Value = 1:  Coughs involuntary</t>
  </si>
  <si>
    <t>Tachypnea, dyspnea or apnea, &amp;/or requiring airway maintenance Value = 0:  Tachypnea</t>
    <phoneticPr fontId="6" type="noConversion"/>
  </si>
  <si>
    <t>Value = 0:  Tachypnea</t>
  </si>
  <si>
    <t>Oxygen Saturation</t>
  </si>
  <si>
    <t>SaO2 &gt; 95% or &gt; (Preop reading -2) no supplemental O2 Value = 2:  SaO2 &gt; 95% w/o 02</t>
    <phoneticPr fontId="6" type="noConversion"/>
  </si>
  <si>
    <t>Value = 2:  SaO2 &gt; 95% w/o 02</t>
  </si>
  <si>
    <t>SaO2 &gt; 95%or &gt; (Preop reading -2) with supplemental O2 Value = 1:  SaO2 &gt; 95% with 02</t>
    <phoneticPr fontId="6" type="noConversion"/>
  </si>
  <si>
    <t>Value = 1:  SaO2 &gt; 95% with 02</t>
  </si>
  <si>
    <t>SaO2 &lt; 94% or &lt; (Preop reading -2) with or w/o supplemental Value = 0:  SaO2 &lt; 94%</t>
    <phoneticPr fontId="6" type="noConversion"/>
  </si>
  <si>
    <t>Value = 0:  SaO2 &lt; 94%</t>
  </si>
  <si>
    <t>Total Wake Score</t>
    <phoneticPr fontId="6" type="noConversion"/>
  </si>
  <si>
    <t>Total Wake Score</t>
    <phoneticPr fontId="6" type="noConversion"/>
  </si>
  <si>
    <t>Assess affected extremity frequently per protocol</t>
  </si>
  <si>
    <t>Assess puncture site Q1hr</t>
  </si>
  <si>
    <t>Maintain proper balloon volume</t>
  </si>
  <si>
    <t>Review meds with patient; family</t>
  </si>
  <si>
    <t>Instruct patient on side effects of meds</t>
  </si>
  <si>
    <t>Evaluate for orthostasis</t>
  </si>
  <si>
    <t>Use pillows to separate pressure areas</t>
  </si>
  <si>
    <t>Prevention of falls and injury associated with falls</t>
  </si>
  <si>
    <t>Question patient about sleep disruption</t>
  </si>
  <si>
    <t>Assess sedation; respiratory status</t>
  </si>
  <si>
    <t>Evaluate effectiveness of meds</t>
  </si>
  <si>
    <t>Hemodynamic Instability</t>
    <phoneticPr fontId="6" type="noConversion"/>
  </si>
  <si>
    <t xml:space="preserve">Maintain daily weight of patient </t>
  </si>
  <si>
    <t>01</t>
    <phoneticPr fontId="6" type="noConversion"/>
  </si>
  <si>
    <t>02</t>
    <phoneticPr fontId="6" type="noConversion"/>
  </si>
  <si>
    <t>VAD TandemHeart Surrounding Skin Appearance</t>
  </si>
  <si>
    <t>Monitor level of consciousness every hour</t>
  </si>
  <si>
    <t>Monitor VS, pump flow, urine output every 1 hour</t>
  </si>
  <si>
    <t>Verify correct timing</t>
  </si>
  <si>
    <t>Maintains adequate cardiac function, hemodynamic stability</t>
  </si>
  <si>
    <t>Coughs &amp; deep breathe freely, And/or on command Value = 2:  Cough &amp; deep breathe</t>
    <phoneticPr fontId="6" type="noConversion"/>
  </si>
  <si>
    <t>Assume pain; treat when pathological condition present</t>
  </si>
  <si>
    <t>Incision #6 Location:  Abdominal Area</t>
    <phoneticPr fontId="6" type="noConversion"/>
  </si>
  <si>
    <t>Incision #4 Location:  Abdominal Area</t>
    <phoneticPr fontId="6" type="noConversion"/>
  </si>
  <si>
    <t>Prevention/treatment of impaired skin integrity</t>
  </si>
  <si>
    <t>Administer/monitor effects of meds</t>
  </si>
  <si>
    <t xml:space="preserve">Blood Pressure: 2 evaluations for lightheadedness with patient sitting or on a tilted-gurney 5-10 minutes apart, within 15-20 minutes of the “End Anesthesia Time,” regardless of  hospital unit location where these assessments take place.  BP must be checked at one or both of these evaluations. Within 20% preop baseline, w/o 
orthostatic changes/lightheadedness  Value = 2:  within 20%  </t>
    <phoneticPr fontId="6" type="noConversion"/>
  </si>
  <si>
    <t>Care Plan</t>
    <phoneticPr fontId="6" type="noConversion"/>
  </si>
  <si>
    <t>Education</t>
    <phoneticPr fontId="6" type="noConversion"/>
  </si>
  <si>
    <t>New: Education and Care Plan Tabs</t>
    <phoneticPr fontId="6" type="noConversion"/>
  </si>
  <si>
    <t>Purposeful Movement</t>
    <phoneticPr fontId="6" type="noConversion"/>
  </si>
  <si>
    <t>08</t>
    <phoneticPr fontId="6" type="noConversion"/>
  </si>
  <si>
    <t>Monitor for risk factors</t>
  </si>
  <si>
    <t xml:space="preserve">Monitor vital signs for changes </t>
  </si>
  <si>
    <t xml:space="preserve">Assess motor activity of the body and limbs </t>
  </si>
  <si>
    <t>Promote cerebral perfusion and oxygenation</t>
  </si>
  <si>
    <t>Provide adaptive devices; call bell in reach to unaffected side</t>
  </si>
  <si>
    <t>Provide alternative methods of communication</t>
  </si>
  <si>
    <t>Assist independence in ADLs</t>
  </si>
  <si>
    <t xml:space="preserve">Maintain skin integrity </t>
  </si>
  <si>
    <t xml:space="preserve">ROM exercises for affected extremities </t>
  </si>
  <si>
    <t>Info Provided: Post Op Teaching</t>
    <phoneticPr fontId="6" type="noConversion"/>
  </si>
  <si>
    <t>Abuse suspected: None</t>
    <phoneticPr fontId="6" type="noConversion"/>
  </si>
  <si>
    <t>Send SW Consult if abuse reported or suspected</t>
    <phoneticPr fontId="6" type="noConversion"/>
  </si>
  <si>
    <t>02</t>
    <phoneticPr fontId="6" type="noConversion"/>
  </si>
  <si>
    <t>03</t>
    <phoneticPr fontId="6" type="noConversion"/>
  </si>
  <si>
    <t>01</t>
    <phoneticPr fontId="6" type="noConversion"/>
  </si>
  <si>
    <t>Provide info about disease; prognosis; treatment; rehab</t>
  </si>
  <si>
    <t>Provide safe environment for patient</t>
  </si>
  <si>
    <t xml:space="preserve">Monitor patient as 1:1 care status </t>
  </si>
  <si>
    <t>Provide for adequate periods of rest/sleep</t>
  </si>
  <si>
    <t>Stabilization and/or improvement of respiratory status</t>
  </si>
  <si>
    <t>18</t>
    <phoneticPr fontId="6" type="noConversion"/>
  </si>
  <si>
    <t>Attend to pt verbal/nonverbal communication</t>
  </si>
  <si>
    <t>Integrate family members with recovery plan</t>
  </si>
  <si>
    <t>Support coping process</t>
  </si>
  <si>
    <t>Explain procedure to patient/family; possible alternatives</t>
  </si>
  <si>
    <t>14</t>
    <phoneticPr fontId="6" type="noConversion"/>
  </si>
  <si>
    <t>15</t>
    <phoneticPr fontId="6" type="noConversion"/>
  </si>
  <si>
    <t>16</t>
    <phoneticPr fontId="6" type="noConversion"/>
  </si>
  <si>
    <t>17</t>
    <phoneticPr fontId="6" type="noConversion"/>
  </si>
  <si>
    <t>18</t>
    <phoneticPr fontId="6" type="noConversion"/>
  </si>
  <si>
    <t>19</t>
    <phoneticPr fontId="6" type="noConversion"/>
  </si>
  <si>
    <t>20</t>
    <phoneticPr fontId="6" type="noConversion"/>
  </si>
  <si>
    <t>21</t>
    <phoneticPr fontId="6" type="noConversion"/>
  </si>
  <si>
    <t>22</t>
    <phoneticPr fontId="6" type="noConversion"/>
  </si>
  <si>
    <t>Provide calm environment help prevent agitation</t>
  </si>
  <si>
    <t xml:space="preserve">Toilet per schedule/request </t>
  </si>
  <si>
    <t>Ileal conduit  Duration Tracking</t>
  </si>
  <si>
    <t>Maintain: MAP &gt;70mmHg, CI &gt;2.2 L/min, SVO2 = 60% to 80%</t>
  </si>
  <si>
    <t>Before discharge understands: activity, diet, rest, meds, incision care</t>
  </si>
  <si>
    <t>Monitor electrolytes, BUN, Creat</t>
  </si>
  <si>
    <t>Maintain vascular/dialysis access site</t>
  </si>
  <si>
    <t>Monitor I&amp;Os &amp; weight</t>
  </si>
  <si>
    <t>Continuously monitor hemodynamics</t>
  </si>
  <si>
    <t>Pt tolerates procedure, remains hemodynamically stable</t>
  </si>
  <si>
    <t>Provide clocks and calendars</t>
  </si>
  <si>
    <t>Arrange for diversional activities</t>
  </si>
  <si>
    <t>Reinforce instructions for prevention of falls</t>
  </si>
  <si>
    <t>Prevention, treatment of dysrhythmia</t>
  </si>
  <si>
    <t>Administer blood products/fluids</t>
  </si>
  <si>
    <t>Maintain hemodynamic monitoring</t>
  </si>
  <si>
    <t>Monitor vital signs, labs, intake/output</t>
  </si>
  <si>
    <t>Observe for changes in level of consciousness</t>
  </si>
  <si>
    <t xml:space="preserve">Educate on treatment, meds, decreased risk </t>
  </si>
  <si>
    <t>Insert/maintain arterial line</t>
  </si>
  <si>
    <t>Assess breath sounds, urine output, peripheral pulses</t>
  </si>
  <si>
    <t>Administer/Titrate cardiovascular meds</t>
  </si>
  <si>
    <t xml:space="preserve">Adequate tissue perfusion </t>
  </si>
  <si>
    <t>Info Provided: Routine</t>
    <phoneticPr fontId="6" type="noConversion"/>
  </si>
  <si>
    <t>Info Provided: SCD's</t>
    <phoneticPr fontId="6" type="noConversion"/>
  </si>
  <si>
    <t>Info Provided: Skin Care</t>
    <phoneticPr fontId="6" type="noConversion"/>
  </si>
  <si>
    <t>Info Provided: Smoking</t>
    <phoneticPr fontId="6" type="noConversion"/>
  </si>
  <si>
    <t>Sexual Abuse</t>
    <phoneticPr fontId="6" type="noConversion"/>
  </si>
  <si>
    <t>Writes orders, covers only emergency &amp; imminent code care situations</t>
  </si>
  <si>
    <t>09</t>
    <phoneticPr fontId="6" type="noConversion"/>
  </si>
  <si>
    <t>10</t>
    <phoneticPr fontId="6" type="noConversion"/>
  </si>
  <si>
    <t>11</t>
    <phoneticPr fontId="6" type="noConversion"/>
  </si>
  <si>
    <t>Patient declines to answer</t>
    <phoneticPr fontId="6" type="noConversion"/>
  </si>
  <si>
    <t>Writes all orders (full TeleICU remote physician coverage)</t>
  </si>
  <si>
    <t>Non-pharmacological interventions when possible</t>
  </si>
  <si>
    <t>Provide PCA  when appropriate</t>
  </si>
  <si>
    <t>Administer analgesics using least invasive route</t>
  </si>
  <si>
    <t>Analgesia before pain becomes severe</t>
  </si>
  <si>
    <t xml:space="preserve">Attempt minimal pain level </t>
  </si>
  <si>
    <t>Discuss fears of undertreated pain, overdose, addiction</t>
  </si>
  <si>
    <t>Assess for  neck vein distension, pulmonary crackles, S3 or S4</t>
  </si>
  <si>
    <t>Monitor for non-verbal signs of pain</t>
  </si>
  <si>
    <t>Perform comprehensive pain assessment</t>
  </si>
  <si>
    <t>Turn/Reposition every 2 hours while in bed</t>
  </si>
  <si>
    <t>Incentive spirometer, cough/deep breath q2-4h post extubation</t>
  </si>
  <si>
    <t>Mobilize out of bed after extubation.</t>
  </si>
  <si>
    <t>Monitor critical lab values: CMP, cardiac enzymes, CBC</t>
  </si>
  <si>
    <t>Monitor hemodynamics</t>
  </si>
  <si>
    <t>Monitor/treat dysrhythmias per protocol, notify provider as needed</t>
  </si>
  <si>
    <t>Monitor ABGs by pulse oximeter/end tidal CO2.</t>
  </si>
  <si>
    <t>Monitor for signs of cardiac tamponade</t>
  </si>
  <si>
    <t>Acute Renal Failure</t>
    <phoneticPr fontId="6" type="noConversion"/>
  </si>
  <si>
    <t xml:space="preserve">Conduct neurological assessment/stroke scale </t>
  </si>
  <si>
    <t>Patient denies verbal abuse</t>
    <phoneticPr fontId="6" type="noConversion"/>
  </si>
  <si>
    <t>08</t>
    <phoneticPr fontId="6" type="noConversion"/>
  </si>
  <si>
    <t>Info Provided: Tube Feeding</t>
    <phoneticPr fontId="6" type="noConversion"/>
  </si>
  <si>
    <t>Patient denies neglect</t>
    <phoneticPr fontId="6" type="noConversion"/>
  </si>
  <si>
    <t>Patient declines to answer</t>
    <phoneticPr fontId="6" type="noConversion"/>
  </si>
  <si>
    <t>Abuse Suspected</t>
    <phoneticPr fontId="6" type="noConversion"/>
  </si>
  <si>
    <t>05</t>
    <phoneticPr fontId="6" type="noConversion"/>
  </si>
  <si>
    <t>Abuse suspected: Verbal: explain</t>
    <phoneticPr fontId="6" type="noConversion"/>
  </si>
  <si>
    <t>Abuse suspected: Physical: explain</t>
    <phoneticPr fontId="6" type="noConversion"/>
  </si>
  <si>
    <t>Abuse suspected: Neglect: explain</t>
    <phoneticPr fontId="6" type="noConversion"/>
  </si>
  <si>
    <t>CRRT Removal Order</t>
  </si>
  <si>
    <t xml:space="preserve">Net Fluid removal order </t>
  </si>
  <si>
    <t xml:space="preserve">Set Fluid removal order </t>
  </si>
  <si>
    <t>Info Provided: Procedure-Type</t>
    <phoneticPr fontId="6" type="noConversion"/>
  </si>
  <si>
    <t>Info Provided: Rehabilitation</t>
    <phoneticPr fontId="6" type="noConversion"/>
  </si>
  <si>
    <t>09</t>
    <phoneticPr fontId="6" type="noConversion"/>
  </si>
  <si>
    <t>10</t>
    <phoneticPr fontId="6" type="noConversion"/>
  </si>
  <si>
    <t>03</t>
    <phoneticPr fontId="6" type="noConversion"/>
  </si>
  <si>
    <t>04</t>
    <phoneticPr fontId="6" type="noConversion"/>
  </si>
  <si>
    <t>05</t>
    <phoneticPr fontId="6" type="noConversion"/>
  </si>
  <si>
    <t>01</t>
    <phoneticPr fontId="6" type="noConversion"/>
  </si>
  <si>
    <t>02</t>
    <phoneticPr fontId="6" type="noConversion"/>
  </si>
  <si>
    <t>Educate patient on safe transferring</t>
  </si>
  <si>
    <t>Move close to nurses station</t>
  </si>
  <si>
    <t>Educate patient and family on tripping hazards</t>
  </si>
  <si>
    <t>14</t>
    <phoneticPr fontId="6" type="noConversion"/>
  </si>
  <si>
    <t>01</t>
    <phoneticPr fontId="6" type="noConversion"/>
  </si>
  <si>
    <t>02</t>
    <phoneticPr fontId="6" type="noConversion"/>
  </si>
  <si>
    <t>Minimization or prevention of neurologic complications</t>
  </si>
  <si>
    <t>Maintain skin integrity</t>
  </si>
  <si>
    <t>Participate in exercises to maintain strength</t>
  </si>
  <si>
    <t>Provide adequate fluid/nourishment.</t>
  </si>
  <si>
    <t>Patient free from discomfort/injury; autonomy maintained</t>
  </si>
  <si>
    <t>Use pull sheet to sit up in bed or turn</t>
  </si>
  <si>
    <t>Keep HOB at/below 30 degrees when not eating</t>
  </si>
  <si>
    <t>Assure restraint is appropriately applied/removed/reapplied</t>
  </si>
  <si>
    <t>Check with patient to ascertain needs</t>
  </si>
  <si>
    <t>Patient's rights, dignity, and safety maintained</t>
  </si>
  <si>
    <t>16</t>
    <phoneticPr fontId="6" type="noConversion"/>
  </si>
  <si>
    <t>03</t>
    <phoneticPr fontId="6" type="noConversion"/>
  </si>
  <si>
    <t>Care Plan</t>
    <phoneticPr fontId="6" type="noConversion"/>
  </si>
  <si>
    <t>V1.2.1</t>
    <phoneticPr fontId="6" type="noConversion"/>
  </si>
  <si>
    <t>Provide supplemental oxygen after extubation</t>
  </si>
  <si>
    <t>Turn pt side to side q2hr while on bed rest</t>
  </si>
  <si>
    <t>Patient returns to highest level of function post cardiac surgery</t>
  </si>
  <si>
    <t>Offer bedpan at scheduled intervals</t>
  </si>
  <si>
    <t>Maintain direct pressure to affected site; monitor bruising, drainage</t>
  </si>
  <si>
    <t>Assess for dysrhythmias</t>
  </si>
  <si>
    <t>Monitor post procedure lab work: urine specific gravity, PT, ACT</t>
  </si>
  <si>
    <t>Provide/encourage oral care</t>
  </si>
  <si>
    <t>Prepare for implantation of cardioverter/defibrillator (ICD)</t>
  </si>
  <si>
    <t xml:space="preserve">Complex patient monitoring alarms initiate contact, enter time:  </t>
  </si>
  <si>
    <t>x</t>
    <phoneticPr fontId="6" type="noConversion"/>
  </si>
  <si>
    <t>Bed Height</t>
    <phoneticPr fontId="6" type="noConversion"/>
  </si>
  <si>
    <t>19</t>
    <phoneticPr fontId="6" type="noConversion"/>
  </si>
  <si>
    <t>V1.2</t>
    <phoneticPr fontId="6" type="noConversion"/>
  </si>
  <si>
    <t>V1.2RFC</t>
    <phoneticPr fontId="6" type="noConversion"/>
  </si>
  <si>
    <t>04</t>
    <phoneticPr fontId="6" type="noConversion"/>
  </si>
  <si>
    <t>01</t>
    <phoneticPr fontId="6" type="noConversion"/>
  </si>
  <si>
    <t>TeleICU</t>
    <phoneticPr fontId="6" type="noConversion"/>
  </si>
  <si>
    <t>Dry</t>
    <phoneticPr fontId="6" type="noConversion"/>
  </si>
  <si>
    <t>Intact</t>
    <phoneticPr fontId="6" type="noConversion"/>
  </si>
  <si>
    <t>x</t>
    <phoneticPr fontId="6" type="noConversion"/>
  </si>
  <si>
    <t>Info Provided: Risks Discussion</t>
    <phoneticPr fontId="6" type="noConversion"/>
  </si>
  <si>
    <t>Info Provided: ROM</t>
    <phoneticPr fontId="6" type="noConversion"/>
  </si>
  <si>
    <t>TeleICU Remote Physician Coverage:</t>
  </si>
  <si>
    <t>Sat</t>
    <phoneticPr fontId="6" type="noConversion"/>
  </si>
  <si>
    <t>x</t>
    <phoneticPr fontId="6" type="noConversion"/>
  </si>
  <si>
    <t>08</t>
    <phoneticPr fontId="6" type="noConversion"/>
  </si>
  <si>
    <t xml:space="preserve">     Saturated</t>
    <phoneticPr fontId="6" type="noConversion"/>
  </si>
  <si>
    <t>06</t>
    <phoneticPr fontId="6" type="noConversion"/>
  </si>
  <si>
    <t>Sat</t>
    <phoneticPr fontId="6" type="noConversion"/>
  </si>
  <si>
    <t>Info Provided: Unit</t>
    <phoneticPr fontId="6" type="noConversion"/>
  </si>
  <si>
    <t>Info Provided: Status/Condition</t>
    <phoneticPr fontId="6" type="noConversion"/>
  </si>
  <si>
    <t>02</t>
    <phoneticPr fontId="6" type="noConversion"/>
  </si>
  <si>
    <t>03</t>
    <phoneticPr fontId="6" type="noConversion"/>
  </si>
  <si>
    <t>Rape/Sexual Abuse</t>
    <phoneticPr fontId="6" type="noConversion"/>
  </si>
  <si>
    <t>Patient reports rape/sexual abuse</t>
    <phoneticPr fontId="6" type="noConversion"/>
  </si>
  <si>
    <t>Patient denies rape/sexual abuse</t>
    <phoneticPr fontId="6" type="noConversion"/>
  </si>
  <si>
    <t>Patient declines to answer</t>
    <phoneticPr fontId="6" type="noConversion"/>
  </si>
  <si>
    <t>Info Provided: Monitoring</t>
    <phoneticPr fontId="6" type="noConversion"/>
  </si>
  <si>
    <t>Provide supplemental humidification.</t>
  </si>
  <si>
    <t xml:space="preserve">Record intake and output </t>
  </si>
  <si>
    <t>Acknowledge/accept patient's self report of dyspnea</t>
  </si>
  <si>
    <t>Alleviation of pain to level acceptable to patient</t>
  </si>
  <si>
    <t xml:space="preserve">Administer supplemental oxygen , CPAP, BiPAP </t>
  </si>
  <si>
    <t>Educate on risks from anti-anxiety; narcotic meds</t>
  </si>
  <si>
    <t>Assess chest wall movement/shape; auscultate breath sounds</t>
  </si>
  <si>
    <t>Assist patient assume position of choice</t>
  </si>
  <si>
    <t>Assess for peripheral edema, increased preload parameters</t>
  </si>
  <si>
    <t>Assess incisions for redness, swelling, drainage</t>
  </si>
  <si>
    <t>Assess vital signs q 1h, monitor weight daily</t>
  </si>
  <si>
    <t>Educate on diet, physical activity limitations.</t>
  </si>
  <si>
    <t>Monitor intake and output, NPO while intubated</t>
  </si>
  <si>
    <t>Bed rest while intubated</t>
  </si>
  <si>
    <t>Maintain ET tube position; suction to prevent pooling of drainage</t>
  </si>
  <si>
    <t>Maintain chest tube patency; monitor output;assess for air leaks</t>
  </si>
  <si>
    <t>Provide clear explanations/descriptions of tests/procedures</t>
  </si>
  <si>
    <t>Assess/document dietary intake</t>
  </si>
  <si>
    <t>Monitor heart rate; vital signs</t>
  </si>
  <si>
    <t>Administer/restrict fluids as indicated</t>
  </si>
  <si>
    <t>Provide supplemental oxygen</t>
  </si>
  <si>
    <t xml:space="preserve">Educate on permitted foods/fluids </t>
  </si>
  <si>
    <t>Check restraints every 30 min, release every 2 hours</t>
  </si>
  <si>
    <t>Patient Reports Verbal Abuse</t>
    <phoneticPr fontId="6" type="noConversion"/>
  </si>
  <si>
    <t>Info Provided: PCA/Pain Management</t>
    <phoneticPr fontId="6" type="noConversion"/>
  </si>
  <si>
    <t>Info Provided: Pacemaker</t>
    <phoneticPr fontId="6" type="noConversion"/>
  </si>
  <si>
    <t>Patient declines to answer</t>
    <phoneticPr fontId="6" type="noConversion"/>
  </si>
  <si>
    <t>Financial Abuse</t>
    <phoneticPr fontId="6" type="noConversion"/>
  </si>
  <si>
    <t>Patient reports financial abuse</t>
    <phoneticPr fontId="6" type="noConversion"/>
  </si>
  <si>
    <t>Patient denies financial abuse</t>
    <phoneticPr fontId="6" type="noConversion"/>
  </si>
  <si>
    <t>Info Provided: Plan of Care</t>
    <phoneticPr fontId="6" type="noConversion"/>
  </si>
  <si>
    <t>Info Provided: PNS Purpose</t>
    <phoneticPr fontId="6" type="noConversion"/>
  </si>
  <si>
    <t xml:space="preserve">       None</t>
    <phoneticPr fontId="6" type="noConversion"/>
  </si>
  <si>
    <t>Tube/Drain #2 Suction</t>
    <phoneticPr fontId="6" type="noConversion"/>
  </si>
  <si>
    <t>Info Provided: Pre Op Teaching</t>
    <phoneticPr fontId="6" type="noConversion"/>
  </si>
  <si>
    <t>Physician notified of transfusion reaction</t>
  </si>
  <si>
    <t>03</t>
    <phoneticPr fontId="6" type="noConversion"/>
  </si>
  <si>
    <t>Tube/Drain #3 Suction</t>
    <phoneticPr fontId="6" type="noConversion"/>
  </si>
  <si>
    <t>04</t>
    <phoneticPr fontId="6" type="noConversion"/>
  </si>
  <si>
    <t>Tube/Drain #4 Suction</t>
    <phoneticPr fontId="6" type="noConversion"/>
  </si>
  <si>
    <t>11</t>
    <phoneticPr fontId="6" type="noConversion"/>
  </si>
  <si>
    <t>Changes for V1.2 alpha test at V17</t>
    <phoneticPr fontId="6" type="noConversion"/>
  </si>
  <si>
    <t>Release of V1.2 to Vendors</t>
    <phoneticPr fontId="6" type="noConversion"/>
  </si>
  <si>
    <t>general release</t>
    <phoneticPr fontId="6" type="noConversion"/>
  </si>
  <si>
    <t xml:space="preserve"> </t>
    <phoneticPr fontId="6" type="noConversion"/>
  </si>
  <si>
    <t>01</t>
    <phoneticPr fontId="6" type="noConversion"/>
  </si>
  <si>
    <t>02</t>
    <phoneticPr fontId="6" type="noConversion"/>
  </si>
  <si>
    <t>01</t>
    <phoneticPr fontId="6" type="noConversion"/>
  </si>
  <si>
    <t>03</t>
    <phoneticPr fontId="6" type="noConversion"/>
  </si>
  <si>
    <t>Insertion Date</t>
    <phoneticPr fontId="6" type="noConversion"/>
  </si>
  <si>
    <t xml:space="preserve">Assure assistive devices kept within reach </t>
  </si>
  <si>
    <t>Assess patient's proper use of assistive devices</t>
  </si>
  <si>
    <t>Remain with patient during toileting</t>
  </si>
  <si>
    <t>Provide adjustable bed</t>
  </si>
  <si>
    <t>Provide floor mat</t>
  </si>
  <si>
    <t>Provide exit alarm; reminders to call for assistance</t>
  </si>
  <si>
    <t>Establish toileting schedule</t>
  </si>
  <si>
    <t>Instruct to request assistance for toileting</t>
  </si>
  <si>
    <t>HOB up for meals, lower within 1 hour unless contraindicated</t>
  </si>
  <si>
    <t>Raise knee when elevating HOB</t>
  </si>
  <si>
    <t>Nephrostomy  Duration Tracking</t>
  </si>
  <si>
    <t>Provide educational materials</t>
  </si>
  <si>
    <t>Activity as tolerated</t>
  </si>
  <si>
    <t>Limit sitting out of bed to &lt; 2 hours each time</t>
  </si>
  <si>
    <t>Maintain clean, dry skin</t>
  </si>
  <si>
    <t>Use condom catheter</t>
  </si>
  <si>
    <t>Apply fecal collector as indicated</t>
  </si>
  <si>
    <t>Offer urinal at scheduled intervals</t>
  </si>
  <si>
    <t>Auscultate heart sounds; rate; rhythm</t>
  </si>
  <si>
    <t>Encourage use of stress management</t>
  </si>
  <si>
    <t>Prepare for/assist with cardioversion</t>
  </si>
  <si>
    <t>Assess cardiac output/tissue perfusion.</t>
  </si>
  <si>
    <t>Insert/maintain IV access.</t>
  </si>
  <si>
    <t xml:space="preserve">Simple patient monitoring alarms initiate contact, enter time:  </t>
  </si>
  <si>
    <t>Urinary Diversion:  Duration Tracking</t>
    <phoneticPr fontId="6" type="noConversion"/>
  </si>
  <si>
    <t>05</t>
    <phoneticPr fontId="6" type="noConversion"/>
  </si>
  <si>
    <t>TeleICU</t>
    <phoneticPr fontId="6" type="noConversion"/>
  </si>
  <si>
    <t>01</t>
    <phoneticPr fontId="6" type="noConversion"/>
  </si>
  <si>
    <t>03</t>
    <phoneticPr fontId="6" type="noConversion"/>
  </si>
  <si>
    <t>03</t>
    <phoneticPr fontId="6" type="noConversion"/>
  </si>
  <si>
    <t>Nephrostomy Date insertion, specify</t>
    <phoneticPr fontId="6" type="noConversion"/>
  </si>
  <si>
    <t>NephrDTDate</t>
    <phoneticPr fontId="6" type="noConversion"/>
  </si>
  <si>
    <t>51</t>
    <phoneticPr fontId="6" type="noConversion"/>
  </si>
  <si>
    <t>DateInsSpec</t>
    <phoneticPr fontId="6" type="noConversion"/>
  </si>
  <si>
    <t>Duration Tracking</t>
    <phoneticPr fontId="6" type="noConversion"/>
  </si>
  <si>
    <t>03</t>
    <phoneticPr fontId="6" type="noConversion"/>
  </si>
  <si>
    <t>TR</t>
    <phoneticPr fontId="6" type="noConversion"/>
  </si>
  <si>
    <t>PICC #2</t>
  </si>
  <si>
    <t>PICC #2 Insertion Date</t>
  </si>
  <si>
    <t>Triple</t>
    <phoneticPr fontId="6" type="noConversion"/>
  </si>
  <si>
    <t>Transfer to Ward Handoff</t>
    <phoneticPr fontId="6" type="noConversion"/>
  </si>
  <si>
    <t>Note</t>
    <phoneticPr fontId="6" type="noConversion"/>
  </si>
  <si>
    <t>Transfer to ward hand off</t>
  </si>
  <si>
    <t>Total ICU Terms</t>
    <phoneticPr fontId="6" type="noConversion"/>
  </si>
  <si>
    <t>Info Provided: Sternal Precautions</t>
    <phoneticPr fontId="6" type="noConversion"/>
  </si>
  <si>
    <t>Info Provided: Suctioning</t>
    <phoneticPr fontId="6" type="noConversion"/>
  </si>
  <si>
    <t>Info Provided: Surgery/Type</t>
    <phoneticPr fontId="6" type="noConversion"/>
  </si>
  <si>
    <t>Info Provided: TEDS</t>
    <phoneticPr fontId="6" type="noConversion"/>
  </si>
  <si>
    <t>45</t>
    <phoneticPr fontId="6" type="noConversion"/>
  </si>
  <si>
    <t>46</t>
    <phoneticPr fontId="6" type="noConversion"/>
  </si>
  <si>
    <t>47</t>
    <phoneticPr fontId="6" type="noConversion"/>
  </si>
  <si>
    <t>48</t>
    <phoneticPr fontId="6" type="noConversion"/>
  </si>
  <si>
    <t>49</t>
    <phoneticPr fontId="6" type="noConversion"/>
  </si>
  <si>
    <t>50</t>
    <phoneticPr fontId="6" type="noConversion"/>
  </si>
  <si>
    <t>54</t>
    <phoneticPr fontId="6" type="noConversion"/>
  </si>
  <si>
    <t>55</t>
    <phoneticPr fontId="6" type="noConversion"/>
  </si>
  <si>
    <t>56</t>
    <phoneticPr fontId="6" type="noConversion"/>
  </si>
  <si>
    <t>57</t>
    <phoneticPr fontId="6" type="noConversion"/>
  </si>
  <si>
    <t>Info Provided: Turn/Reposition</t>
    <phoneticPr fontId="6" type="noConversion"/>
  </si>
  <si>
    <t>Info Provided: Ventilator</t>
    <phoneticPr fontId="6" type="noConversion"/>
  </si>
  <si>
    <t>Neglect</t>
    <phoneticPr fontId="6" type="noConversion"/>
  </si>
  <si>
    <t>04</t>
    <phoneticPr fontId="6" type="noConversion"/>
  </si>
  <si>
    <t>Patient reports neglect</t>
    <phoneticPr fontId="6" type="noConversion"/>
  </si>
  <si>
    <t>ET Tube Securement</t>
    <phoneticPr fontId="6" type="noConversion"/>
  </si>
  <si>
    <t>Commercial Device</t>
    <phoneticPr fontId="6" type="noConversion"/>
  </si>
  <si>
    <t>Taped</t>
    <phoneticPr fontId="6" type="noConversion"/>
  </si>
  <si>
    <t>01</t>
    <phoneticPr fontId="6" type="noConversion"/>
  </si>
  <si>
    <t>02</t>
    <phoneticPr fontId="6" type="noConversion"/>
  </si>
  <si>
    <t>03</t>
    <phoneticPr fontId="6" type="noConversion"/>
  </si>
  <si>
    <t>Securement</t>
    <phoneticPr fontId="6" type="noConversion"/>
  </si>
  <si>
    <t>Prevention/recovery with improved renal function</t>
  </si>
  <si>
    <t>Chest Tube #8 Suction</t>
    <phoneticPr fontId="6" type="noConversion"/>
  </si>
  <si>
    <t>Encourage expectoration/suction when indicated</t>
  </si>
  <si>
    <t>Encourage abdominal/pursed-lip breathing</t>
  </si>
  <si>
    <t xml:space="preserve">Explain procedure, post-op activities </t>
  </si>
  <si>
    <t>Observe for changes: mental status/orientation/movement/reflexes</t>
  </si>
  <si>
    <t>Prepare pt for  IABP, assist if necessary.</t>
  </si>
  <si>
    <t>Progress activities: chair for meals, bathroom use, increase walking</t>
  </si>
  <si>
    <t>Provide  a calm environment</t>
  </si>
  <si>
    <t>Psychosocial History of:</t>
    <phoneticPr fontId="6" type="noConversion"/>
  </si>
  <si>
    <t>None Reported</t>
    <phoneticPr fontId="6" type="noConversion"/>
  </si>
  <si>
    <t>Alcoholism</t>
    <phoneticPr fontId="6" type="noConversion"/>
  </si>
  <si>
    <t>Treatment for mental health problems</t>
    <phoneticPr fontId="6" type="noConversion"/>
  </si>
  <si>
    <t>46</t>
    <phoneticPr fontId="6" type="noConversion"/>
  </si>
  <si>
    <t>47</t>
    <phoneticPr fontId="6" type="noConversion"/>
  </si>
  <si>
    <t>48</t>
    <phoneticPr fontId="6" type="noConversion"/>
  </si>
  <si>
    <t>Depression</t>
    <phoneticPr fontId="6" type="noConversion"/>
  </si>
  <si>
    <t>Suspected Abuse</t>
    <phoneticPr fontId="6" type="noConversion"/>
  </si>
  <si>
    <t>03</t>
    <phoneticPr fontId="6" type="noConversion"/>
  </si>
  <si>
    <t>Verbal Abuse</t>
    <phoneticPr fontId="6" type="noConversion"/>
  </si>
  <si>
    <t>Verbal Abuse</t>
    <phoneticPr fontId="6" type="noConversion"/>
  </si>
  <si>
    <t>Info Provided: Pain Scale</t>
    <phoneticPr fontId="6" type="noConversion"/>
  </si>
  <si>
    <t>PICC #2 Flush</t>
    <phoneticPr fontId="6" type="noConversion"/>
  </si>
  <si>
    <t xml:space="preserve"> </t>
    <phoneticPr fontId="6" type="noConversion"/>
  </si>
  <si>
    <t xml:space="preserve"> </t>
    <phoneticPr fontId="6" type="noConversion"/>
  </si>
  <si>
    <t>Not Applicable</t>
    <phoneticPr fontId="6" type="noConversion"/>
  </si>
  <si>
    <t>Saline Locked</t>
    <phoneticPr fontId="6" type="noConversion"/>
  </si>
  <si>
    <t>Heparin Locked</t>
    <phoneticPr fontId="6" type="noConversion"/>
  </si>
  <si>
    <t>Info Provided: Pain Relief</t>
    <phoneticPr fontId="6" type="noConversion"/>
  </si>
  <si>
    <t>Info Provided: Pt Bill of Rights</t>
    <phoneticPr fontId="6" type="noConversion"/>
  </si>
  <si>
    <t>Other</t>
    <phoneticPr fontId="6" type="noConversion"/>
  </si>
  <si>
    <t>02</t>
    <phoneticPr fontId="6" type="noConversion"/>
  </si>
  <si>
    <t>04</t>
    <phoneticPr fontId="6" type="noConversion"/>
  </si>
  <si>
    <t>06</t>
    <phoneticPr fontId="6" type="noConversion"/>
  </si>
  <si>
    <t xml:space="preserve">     Bulb</t>
    <phoneticPr fontId="6" type="noConversion"/>
  </si>
  <si>
    <t>Bulb</t>
    <phoneticPr fontId="6" type="noConversion"/>
  </si>
  <si>
    <t>Bulb</t>
    <phoneticPr fontId="6" type="noConversion"/>
  </si>
  <si>
    <t>Bulb</t>
    <phoneticPr fontId="6" type="noConversion"/>
  </si>
  <si>
    <t>Transfusion stopped:  reaction</t>
  </si>
  <si>
    <t>Contraindication to GI prophylaxis</t>
    <phoneticPr fontId="6" type="noConversion"/>
  </si>
  <si>
    <t>Physician contacted GI prophylaxis order</t>
    <phoneticPr fontId="6" type="noConversion"/>
  </si>
  <si>
    <t>DVT Prophylais</t>
    <phoneticPr fontId="6" type="noConversion"/>
  </si>
  <si>
    <t>Recovery Events</t>
    <phoneticPr fontId="6" type="noConversion"/>
  </si>
  <si>
    <t>Recovery</t>
    <phoneticPr fontId="6" type="noConversion"/>
  </si>
  <si>
    <t>Recovery</t>
  </si>
  <si>
    <t>12</t>
    <phoneticPr fontId="6" type="noConversion"/>
  </si>
  <si>
    <t>13</t>
    <phoneticPr fontId="6" type="noConversion"/>
  </si>
  <si>
    <t>14</t>
    <phoneticPr fontId="6" type="noConversion"/>
  </si>
  <si>
    <t>15</t>
    <phoneticPr fontId="6" type="noConversion"/>
  </si>
  <si>
    <t>16</t>
    <phoneticPr fontId="6" type="noConversion"/>
  </si>
  <si>
    <t>18</t>
    <phoneticPr fontId="6" type="noConversion"/>
  </si>
  <si>
    <t>Urinary Catheter Insertion Date:</t>
    <phoneticPr fontId="6" type="noConversion"/>
  </si>
  <si>
    <t>26</t>
    <phoneticPr fontId="6" type="noConversion"/>
  </si>
  <si>
    <t>Info Provided: Blood/Products</t>
    <phoneticPr fontId="6" type="noConversion"/>
  </si>
  <si>
    <t xml:space="preserve"> </t>
    <phoneticPr fontId="6" type="noConversion"/>
  </si>
  <si>
    <t xml:space="preserve"> </t>
    <phoneticPr fontId="6" type="noConversion"/>
  </si>
  <si>
    <t xml:space="preserve"> </t>
    <phoneticPr fontId="6" type="noConversion"/>
  </si>
  <si>
    <t xml:space="preserve"> </t>
    <phoneticPr fontId="6" type="noConversion"/>
  </si>
  <si>
    <t>04</t>
    <phoneticPr fontId="6" type="noConversion"/>
  </si>
  <si>
    <t>05</t>
    <phoneticPr fontId="6" type="noConversion"/>
  </si>
  <si>
    <t>06</t>
    <phoneticPr fontId="6" type="noConversion"/>
  </si>
  <si>
    <t>Other</t>
    <phoneticPr fontId="6" type="noConversion"/>
  </si>
  <si>
    <t>Urinary Catheter:  Insertion Date</t>
    <phoneticPr fontId="6" type="noConversion"/>
  </si>
  <si>
    <t>Bed Height</t>
    <phoneticPr fontId="6" type="noConversion"/>
  </si>
  <si>
    <t>Low</t>
    <phoneticPr fontId="6" type="noConversion"/>
  </si>
  <si>
    <t>Not Low</t>
    <phoneticPr fontId="6" type="noConversion"/>
  </si>
  <si>
    <t>x</t>
    <phoneticPr fontId="6" type="noConversion"/>
  </si>
  <si>
    <t>TeleICU</t>
    <phoneticPr fontId="6" type="noConversion"/>
  </si>
  <si>
    <t>TeleMonitoring</t>
    <phoneticPr fontId="6" type="noConversion"/>
  </si>
  <si>
    <t xml:space="preserve">Educate on treatment, meds; decreased risk </t>
  </si>
  <si>
    <t>Partial Shift, enter hours of coverage:</t>
  </si>
  <si>
    <t>Encourage eating/assist with meals</t>
  </si>
  <si>
    <t>Educate on causes/prevention of pressure ulcers</t>
  </si>
  <si>
    <t>Educate on treatment plan</t>
  </si>
  <si>
    <t>Educate importance of frequent position change</t>
  </si>
  <si>
    <t>7.0 French</t>
    <phoneticPr fontId="6" type="noConversion"/>
  </si>
  <si>
    <t>04</t>
    <phoneticPr fontId="6" type="noConversion"/>
  </si>
  <si>
    <t>x</t>
    <phoneticPr fontId="6" type="noConversion"/>
  </si>
  <si>
    <t xml:space="preserve">Assess level of consciousness; urine output </t>
  </si>
  <si>
    <t>Investigate chest pain, location, intensity factors</t>
  </si>
  <si>
    <t>12 lead EKG; vital signs, administer meds</t>
  </si>
  <si>
    <t>TeleICU remote physician coverage advises and may consult</t>
  </si>
  <si>
    <t>TeleICU remote physician coverage monitors patient only</t>
  </si>
  <si>
    <t>TeleICU Remote Physician Contact Times:</t>
  </si>
  <si>
    <t>TeleICU remote physician coverage action interchange initiated, Time:</t>
  </si>
  <si>
    <t>1st contact between ICU provider &amp; remote TeleICU physician, Time:</t>
  </si>
  <si>
    <t xml:space="preserve">Orders received from TeleICU physician provider completed, Time: </t>
  </si>
  <si>
    <t>Monitoring Alarms Contact with TeleICU Remote Physicians:</t>
  </si>
  <si>
    <t>13</t>
    <phoneticPr fontId="6" type="noConversion"/>
  </si>
  <si>
    <t>GI Tube #5 Duration Tracking</t>
    <phoneticPr fontId="6" type="noConversion"/>
  </si>
  <si>
    <t>Notdue</t>
    <phoneticPr fontId="6" type="noConversion"/>
  </si>
  <si>
    <t xml:space="preserve"> </t>
    <phoneticPr fontId="6" type="noConversion"/>
  </si>
  <si>
    <t>x</t>
    <phoneticPr fontId="6" type="noConversion"/>
  </si>
  <si>
    <t>05</t>
    <phoneticPr fontId="6" type="noConversion"/>
  </si>
  <si>
    <t>Central IV #2 Tubing/System Change Tracking</t>
    <phoneticPr fontId="6" type="noConversion"/>
  </si>
  <si>
    <t>Central IV #3 Tubing/System Change Tracking</t>
    <phoneticPr fontId="6" type="noConversion"/>
  </si>
  <si>
    <t>Central IV #5 Tubing/System Change Tracking</t>
    <phoneticPr fontId="6" type="noConversion"/>
  </si>
  <si>
    <t>Ileal Conduit Date insertion, specify</t>
    <phoneticPr fontId="6" type="noConversion"/>
  </si>
  <si>
    <t>IlealDTDate</t>
    <phoneticPr fontId="6" type="noConversion"/>
  </si>
  <si>
    <t>Insertion Date</t>
    <phoneticPr fontId="6" type="noConversion"/>
  </si>
  <si>
    <t>PICC #1 Insertion Date</t>
    <phoneticPr fontId="6" type="noConversion"/>
  </si>
  <si>
    <t>01</t>
    <phoneticPr fontId="6" type="noConversion"/>
  </si>
  <si>
    <t>Date</t>
    <phoneticPr fontId="6" type="noConversion"/>
  </si>
  <si>
    <t>15</t>
    <phoneticPr fontId="6" type="noConversion"/>
  </si>
  <si>
    <t>Scores</t>
    <phoneticPr fontId="6" type="noConversion"/>
  </si>
  <si>
    <t>Total Scores</t>
    <phoneticPr fontId="6" type="noConversion"/>
  </si>
  <si>
    <t>Central IV #4 Tubing/System Change</t>
    <phoneticPr fontId="6" type="noConversion"/>
  </si>
  <si>
    <t>Dressing changed</t>
  </si>
  <si>
    <t>Trach/laryngectomy tie changed</t>
  </si>
  <si>
    <t>Spare trach at bedside</t>
  </si>
  <si>
    <t>Change Log</t>
    <phoneticPr fontId="6" type="noConversion"/>
  </si>
  <si>
    <t>Info Provided: Unit Rules</t>
    <phoneticPr fontId="6" type="noConversion"/>
  </si>
  <si>
    <t>Info Provided: Withdrawal/Support</t>
    <phoneticPr fontId="6" type="noConversion"/>
  </si>
  <si>
    <t>40</t>
    <phoneticPr fontId="6" type="noConversion"/>
  </si>
  <si>
    <t>41</t>
    <phoneticPr fontId="6" type="noConversion"/>
  </si>
  <si>
    <t>42</t>
    <phoneticPr fontId="6" type="noConversion"/>
  </si>
  <si>
    <t>43</t>
    <phoneticPr fontId="6" type="noConversion"/>
  </si>
  <si>
    <t>44</t>
    <phoneticPr fontId="6" type="noConversion"/>
  </si>
  <si>
    <t>58</t>
    <phoneticPr fontId="6" type="noConversion"/>
  </si>
  <si>
    <t>59</t>
    <phoneticPr fontId="6" type="noConversion"/>
  </si>
  <si>
    <t>61</t>
    <phoneticPr fontId="6" type="noConversion"/>
  </si>
  <si>
    <t>62</t>
    <phoneticPr fontId="6" type="noConversion"/>
  </si>
  <si>
    <t>63</t>
    <phoneticPr fontId="6" type="noConversion"/>
  </si>
  <si>
    <t>Info Provided: Vent Weaning</t>
    <phoneticPr fontId="6" type="noConversion"/>
  </si>
  <si>
    <t>22</t>
    <phoneticPr fontId="6" type="noConversion"/>
  </si>
  <si>
    <t>23</t>
    <phoneticPr fontId="6" type="noConversion"/>
  </si>
  <si>
    <t>x</t>
    <phoneticPr fontId="6" type="noConversion"/>
  </si>
  <si>
    <t>Secured</t>
    <phoneticPr fontId="6" type="noConversion"/>
  </si>
  <si>
    <t>Other: specify</t>
    <phoneticPr fontId="6" type="noConversion"/>
  </si>
  <si>
    <t>04</t>
    <phoneticPr fontId="6" type="noConversion"/>
  </si>
  <si>
    <t>05</t>
    <phoneticPr fontId="6" type="noConversion"/>
  </si>
  <si>
    <t>Not Appl</t>
    <phoneticPr fontId="6" type="noConversion"/>
  </si>
  <si>
    <t>Evaluate level of activity tolerance</t>
  </si>
  <si>
    <t>Ensure access to fresh air/direct air onto face</t>
  </si>
  <si>
    <t>Monitor vital signs, cardiac rhythm, pulse oximetry</t>
  </si>
  <si>
    <t>Glasgow Coma Score - Best Verbal Response</t>
    <phoneticPr fontId="6" type="noConversion"/>
  </si>
  <si>
    <t>Glasgow Coma Score - Best Motor Response</t>
    <phoneticPr fontId="6" type="noConversion"/>
  </si>
  <si>
    <t>02</t>
    <phoneticPr fontId="6" type="noConversion"/>
  </si>
  <si>
    <t>x</t>
    <phoneticPr fontId="6" type="noConversion"/>
  </si>
  <si>
    <t>Chest Tube #8 Dressing Change</t>
    <phoneticPr fontId="6" type="noConversion"/>
  </si>
  <si>
    <t>Chest Tube #8 Drainage Characteristics</t>
    <phoneticPr fontId="6" type="noConversion"/>
  </si>
  <si>
    <t>Chest Tube #8 Air Leak</t>
    <phoneticPr fontId="6" type="noConversion"/>
  </si>
  <si>
    <t>x</t>
    <phoneticPr fontId="6" type="noConversion"/>
  </si>
  <si>
    <t>07</t>
    <phoneticPr fontId="6" type="noConversion"/>
  </si>
  <si>
    <t>Info Provided: Line Placement</t>
    <phoneticPr fontId="6" type="noConversion"/>
  </si>
  <si>
    <t>Info Provided: Meds at Discharge</t>
    <phoneticPr fontId="6" type="noConversion"/>
  </si>
  <si>
    <t>Info Provided: Orientation to Unit</t>
    <phoneticPr fontId="6" type="noConversion"/>
  </si>
  <si>
    <t>Info Provided: Orient to Surroundings</t>
    <phoneticPr fontId="6" type="noConversion"/>
  </si>
  <si>
    <t>Info Provided: Ostomy Teaching</t>
    <phoneticPr fontId="6" type="noConversion"/>
  </si>
  <si>
    <t>PICC #1 Flush</t>
    <phoneticPr fontId="6" type="noConversion"/>
  </si>
  <si>
    <t>Done</t>
    <phoneticPr fontId="6" type="noConversion"/>
  </si>
  <si>
    <t>Discontinue</t>
    <phoneticPr fontId="6" type="noConversion"/>
  </si>
  <si>
    <t>10</t>
    <phoneticPr fontId="6" type="noConversion"/>
  </si>
  <si>
    <t>Wristband on patient</t>
  </si>
  <si>
    <t>Spare wristband on chart</t>
  </si>
  <si>
    <t>Allergy Band On</t>
  </si>
  <si>
    <t>Blood Bank ID Band On Patient</t>
  </si>
  <si>
    <t>Waveform</t>
    <phoneticPr fontId="6" type="noConversion"/>
  </si>
  <si>
    <t>Pressure</t>
    <phoneticPr fontId="6" type="noConversion"/>
  </si>
  <si>
    <t>ICP Bolt Waveform</t>
    <phoneticPr fontId="6" type="noConversion"/>
  </si>
  <si>
    <t>Zero</t>
    <phoneticPr fontId="6" type="noConversion"/>
  </si>
  <si>
    <t>ICP Bolt Zero</t>
    <phoneticPr fontId="6" type="noConversion"/>
  </si>
  <si>
    <t>x</t>
    <phoneticPr fontId="6" type="noConversion"/>
  </si>
  <si>
    <t>x</t>
    <phoneticPr fontId="6" type="noConversion"/>
  </si>
  <si>
    <t>x</t>
    <phoneticPr fontId="6" type="noConversion"/>
  </si>
  <si>
    <t>02</t>
    <phoneticPr fontId="6" type="noConversion"/>
  </si>
  <si>
    <t>12</t>
    <phoneticPr fontId="6" type="noConversion"/>
  </si>
  <si>
    <t>Fibrinolytic</t>
    <phoneticPr fontId="6" type="noConversion"/>
  </si>
  <si>
    <t>Other: specify</t>
    <phoneticPr fontId="6" type="noConversion"/>
  </si>
  <si>
    <t>01</t>
    <phoneticPr fontId="6" type="noConversion"/>
  </si>
  <si>
    <t>GI Prophylaxis</t>
    <phoneticPr fontId="6" type="noConversion"/>
  </si>
  <si>
    <t>Patient being tube fed</t>
    <phoneticPr fontId="6" type="noConversion"/>
  </si>
  <si>
    <t>44</t>
    <phoneticPr fontId="6" type="noConversion"/>
  </si>
  <si>
    <t>GI Prophylaxis</t>
    <phoneticPr fontId="6" type="noConversion"/>
  </si>
  <si>
    <t>Clergy visit</t>
  </si>
  <si>
    <t>Sacrament of the sick administered</t>
  </si>
  <si>
    <t>Admit to ICU Recovery</t>
  </si>
  <si>
    <t>Anesthesia End Time:</t>
  </si>
  <si>
    <t>Blood bank notified of transfusion reaction</t>
  </si>
  <si>
    <t>Info Provided: Responsibilities</t>
    <phoneticPr fontId="6" type="noConversion"/>
  </si>
  <si>
    <t>Info Provided: Restraints</t>
    <phoneticPr fontId="6" type="noConversion"/>
  </si>
  <si>
    <t>Info Provided: Trach Care</t>
    <phoneticPr fontId="6" type="noConversion"/>
  </si>
  <si>
    <t>Info Provided: Transfer</t>
    <phoneticPr fontId="6" type="noConversion"/>
  </si>
  <si>
    <t xml:space="preserve"> </t>
    <phoneticPr fontId="6" type="noConversion"/>
  </si>
  <si>
    <t>Insertion Date:</t>
    <phoneticPr fontId="6" type="noConversion"/>
  </si>
  <si>
    <t>x</t>
    <phoneticPr fontId="6" type="noConversion"/>
  </si>
  <si>
    <t>Info Provided: Call Light</t>
    <phoneticPr fontId="6" type="noConversion"/>
  </si>
  <si>
    <t>Other, Specify:</t>
    <phoneticPr fontId="6" type="noConversion"/>
  </si>
  <si>
    <t>Some Patient Care is Covered by Remote TeleICU Physicians:</t>
  </si>
  <si>
    <t>Whole shift, define shift:</t>
  </si>
  <si>
    <t>Monitor food/fluid intake</t>
  </si>
  <si>
    <t xml:space="preserve">Offer liquids Q2H </t>
  </si>
  <si>
    <t>Provide tray set up; assist as needed</t>
  </si>
  <si>
    <t>Fluid removal order (negative number)</t>
    <phoneticPr fontId="6" type="noConversion"/>
  </si>
  <si>
    <t>02</t>
    <phoneticPr fontId="6" type="noConversion"/>
  </si>
  <si>
    <t>x</t>
    <phoneticPr fontId="6" type="noConversion"/>
  </si>
  <si>
    <t>07</t>
    <phoneticPr fontId="6" type="noConversion"/>
  </si>
  <si>
    <t>Clean</t>
    <phoneticPr fontId="6" type="noConversion"/>
  </si>
  <si>
    <t>Info Provided: ICU Environment</t>
    <phoneticPr fontId="6" type="noConversion"/>
  </si>
  <si>
    <t>Info Provided: Incentive Spirometer</t>
    <phoneticPr fontId="6" type="noConversion"/>
  </si>
  <si>
    <t>GI Tube #2 Duration Tracking</t>
    <phoneticPr fontId="6" type="noConversion"/>
  </si>
  <si>
    <t>11</t>
    <phoneticPr fontId="6" type="noConversion"/>
  </si>
  <si>
    <t>GI Tube #3 Duration Tracking</t>
    <phoneticPr fontId="6" type="noConversion"/>
  </si>
  <si>
    <t>GI Tube #4 Duration Tracking</t>
    <phoneticPr fontId="6" type="noConversion"/>
  </si>
  <si>
    <t>Central IV #5 Insertion Date</t>
    <phoneticPr fontId="6" type="noConversion"/>
  </si>
  <si>
    <t>Date specify:</t>
    <phoneticPr fontId="6" type="noConversion"/>
  </si>
  <si>
    <t>10</t>
    <phoneticPr fontId="6" type="noConversion"/>
  </si>
  <si>
    <t>Central IV #1 Insertion Date</t>
    <phoneticPr fontId="6" type="noConversion"/>
  </si>
  <si>
    <t>04</t>
    <phoneticPr fontId="6" type="noConversion"/>
  </si>
  <si>
    <t>19</t>
    <phoneticPr fontId="6" type="noConversion"/>
  </si>
  <si>
    <t>Insertion date</t>
    <phoneticPr fontId="6" type="noConversion"/>
  </si>
  <si>
    <t>x</t>
    <phoneticPr fontId="6" type="noConversion"/>
  </si>
  <si>
    <t>Date</t>
    <phoneticPr fontId="6" type="noConversion"/>
  </si>
  <si>
    <t>Central IV #2 Insertion Date</t>
    <phoneticPr fontId="6" type="noConversion"/>
  </si>
  <si>
    <t>06</t>
    <phoneticPr fontId="6" type="noConversion"/>
  </si>
  <si>
    <t>Neurological</t>
    <phoneticPr fontId="6" type="noConversion"/>
  </si>
  <si>
    <t>Nursing Admissions</t>
    <phoneticPr fontId="6" type="noConversion"/>
  </si>
  <si>
    <t>Pain Assessment</t>
    <phoneticPr fontId="6" type="noConversion"/>
  </si>
  <si>
    <t>Psychosocial</t>
    <phoneticPr fontId="6" type="noConversion"/>
  </si>
  <si>
    <t>Pulmonary</t>
    <phoneticPr fontId="6" type="noConversion"/>
  </si>
  <si>
    <t>Respiratory Therapist</t>
    <phoneticPr fontId="6" type="noConversion"/>
  </si>
  <si>
    <t>Risk Assessment</t>
    <phoneticPr fontId="6" type="noConversion"/>
  </si>
  <si>
    <t>Tube-Drain</t>
    <phoneticPr fontId="6" type="noConversion"/>
  </si>
  <si>
    <t>Total Assessments</t>
    <phoneticPr fontId="6" type="noConversion"/>
  </si>
  <si>
    <t>Events</t>
    <phoneticPr fontId="6" type="noConversion"/>
  </si>
  <si>
    <t>Thoracentesis done</t>
  </si>
  <si>
    <t>Disposable inner cannula changed</t>
  </si>
  <si>
    <t>Non-disposable inner cannula cleaned and replaced</t>
  </si>
  <si>
    <t>Chest tube inserted</t>
  </si>
  <si>
    <t>Education: Trach Care</t>
  </si>
  <si>
    <t>Gastrointestinal Procedures</t>
    <phoneticPr fontId="6" type="noConversion"/>
  </si>
  <si>
    <t>Enteral feeding tube placed</t>
  </si>
  <si>
    <t>NG/OG tube removed</t>
  </si>
  <si>
    <t>Swallow study done</t>
  </si>
  <si>
    <t>KUB done</t>
  </si>
  <si>
    <t>Paracentesis done</t>
  </si>
  <si>
    <t>Not done</t>
    <phoneticPr fontId="6" type="noConversion"/>
  </si>
  <si>
    <t>Insertion Date</t>
    <phoneticPr fontId="6" type="noConversion"/>
  </si>
  <si>
    <t>Chest Tube #1 Insertion Date</t>
    <phoneticPr fontId="6" type="noConversion"/>
  </si>
  <si>
    <t>Insertion Date</t>
    <phoneticPr fontId="6" type="noConversion"/>
  </si>
  <si>
    <t>64</t>
    <phoneticPr fontId="6" type="noConversion"/>
  </si>
  <si>
    <t>Patent</t>
    <phoneticPr fontId="6" type="noConversion"/>
  </si>
  <si>
    <t>Not Applicable</t>
    <phoneticPr fontId="6" type="noConversion"/>
  </si>
  <si>
    <t>09</t>
    <phoneticPr fontId="6" type="noConversion"/>
  </si>
  <si>
    <t>71</t>
    <phoneticPr fontId="6" type="noConversion"/>
  </si>
  <si>
    <t>72</t>
    <phoneticPr fontId="6" type="noConversion"/>
  </si>
  <si>
    <t>73</t>
    <phoneticPr fontId="6" type="noConversion"/>
  </si>
  <si>
    <t>74</t>
    <phoneticPr fontId="6" type="noConversion"/>
  </si>
  <si>
    <t>75</t>
    <phoneticPr fontId="6" type="noConversion"/>
  </si>
  <si>
    <t>Chest Tube #8</t>
    <phoneticPr fontId="6" type="noConversion"/>
  </si>
  <si>
    <t>20</t>
    <phoneticPr fontId="6" type="noConversion"/>
  </si>
  <si>
    <t>Chest Tube #8 Insertion Date</t>
    <phoneticPr fontId="6" type="noConversion"/>
  </si>
  <si>
    <t>Chest Tube #8 Stabilization/Site Findings</t>
    <phoneticPr fontId="6" type="noConversion"/>
  </si>
  <si>
    <t>Chest Tube #8 Location</t>
    <phoneticPr fontId="6" type="noConversion"/>
  </si>
  <si>
    <t>Glasgow Coma Score - Eyes Open</t>
    <phoneticPr fontId="6" type="noConversion"/>
  </si>
  <si>
    <t>92</t>
    <phoneticPr fontId="6" type="noConversion"/>
  </si>
  <si>
    <t>Chest Tube #8 Fluctuation</t>
    <phoneticPr fontId="6" type="noConversion"/>
  </si>
  <si>
    <t>Info Provided: Activity</t>
    <phoneticPr fontId="6" type="noConversion"/>
  </si>
  <si>
    <t>93</t>
    <phoneticPr fontId="6" type="noConversion"/>
  </si>
  <si>
    <t>Information Provided 2</t>
    <phoneticPr fontId="6" type="noConversion"/>
  </si>
  <si>
    <t>Info Provided: Infections Signs and Symptoms</t>
    <phoneticPr fontId="6" type="noConversion"/>
  </si>
  <si>
    <t>Info Provided: Intubation</t>
    <phoneticPr fontId="6" type="noConversion"/>
  </si>
  <si>
    <t>Info Provided: Invasive Lines</t>
    <phoneticPr fontId="6" type="noConversion"/>
  </si>
  <si>
    <t>Info Provided: IV Therapy</t>
    <phoneticPr fontId="6" type="noConversion"/>
  </si>
  <si>
    <t>DISC</t>
    <phoneticPr fontId="6" type="noConversion"/>
  </si>
  <si>
    <t>PICC #2 Status</t>
    <phoneticPr fontId="6" type="noConversion"/>
  </si>
  <si>
    <t>Date Dressing Changed</t>
    <phoneticPr fontId="6" type="noConversion"/>
  </si>
  <si>
    <t>09</t>
    <phoneticPr fontId="6" type="noConversion"/>
  </si>
  <si>
    <t>PICC #1 Date Dressing Changed</t>
    <phoneticPr fontId="6" type="noConversion"/>
  </si>
  <si>
    <t>Date</t>
    <phoneticPr fontId="6" type="noConversion"/>
  </si>
  <si>
    <t>PICC #2 Date Dressing Changed</t>
    <phoneticPr fontId="6" type="noConversion"/>
  </si>
  <si>
    <t>Flush</t>
    <phoneticPr fontId="6" type="noConversion"/>
  </si>
  <si>
    <t>x</t>
    <phoneticPr fontId="6" type="noConversion"/>
  </si>
  <si>
    <t>Physician contacted DVTI prophylaxis order</t>
    <phoneticPr fontId="6" type="noConversion"/>
  </si>
  <si>
    <t>PREOP Nursing Checklist</t>
    <phoneticPr fontId="6" type="noConversion"/>
  </si>
  <si>
    <t>Documentation</t>
    <phoneticPr fontId="6" type="noConversion"/>
  </si>
  <si>
    <t>PREOP_Nursing Checklist</t>
  </si>
  <si>
    <t>PICC #2</t>
    <phoneticPr fontId="6" type="noConversion"/>
  </si>
  <si>
    <t>Pre-op medications given</t>
  </si>
  <si>
    <t>If on Beta blockers: date-time given</t>
  </si>
  <si>
    <t>Scheduled medications given</t>
  </si>
  <si>
    <t>Anticoagulants: Date/Time discontinued</t>
  </si>
  <si>
    <t>Patient Preparation</t>
    <phoneticPr fontId="6" type="noConversion"/>
  </si>
  <si>
    <t>Preop Patient/Family Teaching re:</t>
  </si>
  <si>
    <t>Isolation precautions:</t>
  </si>
  <si>
    <t>Behavioral state</t>
  </si>
  <si>
    <t>Level of responsiveness</t>
  </si>
  <si>
    <t>Oxygen:</t>
  </si>
  <si>
    <t>Skin integrity</t>
  </si>
  <si>
    <t>Body piercings: specify</t>
  </si>
  <si>
    <t>NPO since:</t>
  </si>
  <si>
    <t>Last voided:</t>
  </si>
  <si>
    <t>VAP Prevention</t>
    <phoneticPr fontId="6" type="noConversion"/>
  </si>
  <si>
    <t>44</t>
    <phoneticPr fontId="6" type="noConversion"/>
  </si>
  <si>
    <t>Physician notified of fall (name of physician):</t>
  </si>
  <si>
    <t>Family told of patient fall (person notified):</t>
  </si>
  <si>
    <t>Patient/family teaching (what was reviewed):</t>
  </si>
  <si>
    <t>Patient on anti-ulcer drug</t>
    <phoneticPr fontId="6" type="noConversion"/>
  </si>
  <si>
    <t>02</t>
    <phoneticPr fontId="6" type="noConversion"/>
  </si>
  <si>
    <t>Psych referral from treatment team</t>
  </si>
  <si>
    <t>Tube/Drain #6 Suction</t>
    <phoneticPr fontId="6" type="noConversion"/>
  </si>
  <si>
    <t>07</t>
    <phoneticPr fontId="6" type="noConversion"/>
  </si>
  <si>
    <t>Tube/Drain #7 Suction</t>
    <phoneticPr fontId="6" type="noConversion"/>
  </si>
  <si>
    <t>08</t>
    <phoneticPr fontId="6" type="noConversion"/>
  </si>
  <si>
    <t>Info Provided: Cardiac Cath</t>
    <phoneticPr fontId="6" type="noConversion"/>
  </si>
  <si>
    <t>x</t>
    <phoneticPr fontId="6" type="noConversion"/>
  </si>
  <si>
    <t>10</t>
    <phoneticPr fontId="6" type="noConversion"/>
  </si>
  <si>
    <t>Info Provided: Comfort Measures</t>
    <phoneticPr fontId="6" type="noConversion"/>
  </si>
  <si>
    <t>No Patient Care coverage by TeleICU Remote Physicians:</t>
  </si>
  <si>
    <t>Negative Pressure Wound Therapy</t>
    <phoneticPr fontId="6" type="noConversion"/>
  </si>
  <si>
    <t>19</t>
    <phoneticPr fontId="6" type="noConversion"/>
  </si>
  <si>
    <t>NegPres</t>
    <phoneticPr fontId="6" type="noConversion"/>
  </si>
  <si>
    <t>Info Provided: Extubation</t>
    <phoneticPr fontId="6" type="noConversion"/>
  </si>
  <si>
    <t>Tube/Drain #8 Duration Tracking</t>
    <phoneticPr fontId="6" type="noConversion"/>
  </si>
  <si>
    <t>19</t>
    <phoneticPr fontId="6" type="noConversion"/>
  </si>
  <si>
    <t>GI Tube #1 Duration Tracking</t>
    <phoneticPr fontId="6" type="noConversion"/>
  </si>
  <si>
    <t>Info Provided: Fluid Restrictions</t>
    <phoneticPr fontId="6" type="noConversion"/>
  </si>
  <si>
    <t>Info Provided: Flutter Valve</t>
    <phoneticPr fontId="6" type="noConversion"/>
  </si>
  <si>
    <t>Info Provided: Heart Attack</t>
    <phoneticPr fontId="6" type="noConversion"/>
  </si>
  <si>
    <t>Info Provided: Home Care</t>
    <phoneticPr fontId="6" type="noConversion"/>
  </si>
  <si>
    <t>Info Provided: Hygiene</t>
    <phoneticPr fontId="6" type="noConversion"/>
  </si>
  <si>
    <t>Info Provided: IABP</t>
    <phoneticPr fontId="6" type="noConversion"/>
  </si>
  <si>
    <t>Central IV #3 Insertion Date</t>
    <phoneticPr fontId="6" type="noConversion"/>
  </si>
  <si>
    <t>07</t>
    <phoneticPr fontId="6" type="noConversion"/>
  </si>
  <si>
    <t>Central IV #4 Insertion Date</t>
    <phoneticPr fontId="6" type="noConversion"/>
  </si>
  <si>
    <t>08</t>
    <phoneticPr fontId="6" type="noConversion"/>
  </si>
  <si>
    <t>Date insertion, specify:</t>
    <phoneticPr fontId="6" type="noConversion"/>
  </si>
  <si>
    <t>Peripheral IV #5 Tubing Change Tracking</t>
    <phoneticPr fontId="6" type="noConversion"/>
  </si>
  <si>
    <t>05</t>
    <phoneticPr fontId="6" type="noConversion"/>
  </si>
  <si>
    <t>Insertion Date</t>
    <phoneticPr fontId="6" type="noConversion"/>
  </si>
  <si>
    <t>01</t>
    <phoneticPr fontId="6" type="noConversion"/>
  </si>
  <si>
    <t>Correct side &amp; site verified as applicable to procedure</t>
  </si>
  <si>
    <t>Assessments</t>
    <phoneticPr fontId="6" type="noConversion"/>
  </si>
  <si>
    <t>V1.0</t>
    <phoneticPr fontId="6" type="noConversion"/>
  </si>
  <si>
    <t>V1.1</t>
    <phoneticPr fontId="6" type="noConversion"/>
  </si>
  <si>
    <t>V1.1.1</t>
    <phoneticPr fontId="6" type="noConversion"/>
  </si>
  <si>
    <t>Activity</t>
    <phoneticPr fontId="6" type="noConversion"/>
  </si>
  <si>
    <t>Cardiovascular</t>
    <phoneticPr fontId="6" type="noConversion"/>
  </si>
  <si>
    <t>Invasive Lines</t>
    <phoneticPr fontId="6" type="noConversion"/>
  </si>
  <si>
    <t>All appropriate diagnostic and radiologic test results available:</t>
  </si>
  <si>
    <t>Correct implants and/or devices available:</t>
  </si>
  <si>
    <t>List special safety precautions based on Pt. history or medications:</t>
  </si>
  <si>
    <t>Relevant images and results are properly labeled and appropriately displayed:</t>
  </si>
  <si>
    <t>Special medications or fluids for irrigation purposes available:</t>
  </si>
  <si>
    <t>Bedside bronchoscopy</t>
  </si>
  <si>
    <t>Pulmonary Procedures</t>
    <phoneticPr fontId="6" type="noConversion"/>
  </si>
  <si>
    <t>CXR done (portable)</t>
  </si>
  <si>
    <t>Extubated</t>
  </si>
  <si>
    <t>Trach changed</t>
  </si>
  <si>
    <t>Trach inserted at bedside</t>
  </si>
  <si>
    <t>Trach removed</t>
  </si>
  <si>
    <t>Chest Tube Removed</t>
    <phoneticPr fontId="6" type="noConversion"/>
  </si>
  <si>
    <t>Procedures</t>
    <phoneticPr fontId="6" type="noConversion"/>
  </si>
  <si>
    <t>Notdone</t>
    <phoneticPr fontId="6" type="noConversion"/>
  </si>
  <si>
    <t>03</t>
    <phoneticPr fontId="6" type="noConversion"/>
  </si>
  <si>
    <t>Neuro Drain #2  Zero</t>
    <phoneticPr fontId="6" type="noConversion"/>
  </si>
  <si>
    <t>18</t>
    <phoneticPr fontId="6" type="noConversion"/>
  </si>
  <si>
    <t>x</t>
    <phoneticPr fontId="6" type="noConversion"/>
  </si>
  <si>
    <t>01</t>
    <phoneticPr fontId="6" type="noConversion"/>
  </si>
  <si>
    <t>Date</t>
    <phoneticPr fontId="6" type="noConversion"/>
  </si>
  <si>
    <t>51</t>
    <phoneticPr fontId="6" type="noConversion"/>
  </si>
  <si>
    <t>52</t>
    <phoneticPr fontId="6" type="noConversion"/>
  </si>
  <si>
    <t>53</t>
    <phoneticPr fontId="6" type="noConversion"/>
  </si>
  <si>
    <t>Chest Tube #3 Insertion Date</t>
    <phoneticPr fontId="6" type="noConversion"/>
  </si>
  <si>
    <t>65</t>
    <phoneticPr fontId="6" type="noConversion"/>
  </si>
  <si>
    <t>66</t>
    <phoneticPr fontId="6" type="noConversion"/>
  </si>
  <si>
    <t>67</t>
    <phoneticPr fontId="6" type="noConversion"/>
  </si>
  <si>
    <t>68</t>
    <phoneticPr fontId="6" type="noConversion"/>
  </si>
  <si>
    <t>69</t>
    <phoneticPr fontId="6" type="noConversion"/>
  </si>
  <si>
    <t>81</t>
    <phoneticPr fontId="6" type="noConversion"/>
  </si>
  <si>
    <t>82</t>
    <phoneticPr fontId="6" type="noConversion"/>
  </si>
  <si>
    <t>83</t>
    <phoneticPr fontId="6" type="noConversion"/>
  </si>
  <si>
    <t>84</t>
    <phoneticPr fontId="6" type="noConversion"/>
  </si>
  <si>
    <t>85</t>
    <phoneticPr fontId="6" type="noConversion"/>
  </si>
  <si>
    <t>86</t>
    <phoneticPr fontId="6" type="noConversion"/>
  </si>
  <si>
    <t>87</t>
    <phoneticPr fontId="6" type="noConversion"/>
  </si>
  <si>
    <t>88</t>
    <phoneticPr fontId="6" type="noConversion"/>
  </si>
  <si>
    <t>89</t>
    <phoneticPr fontId="6" type="noConversion"/>
  </si>
  <si>
    <t>90</t>
    <phoneticPr fontId="6" type="noConversion"/>
  </si>
  <si>
    <t>91</t>
    <phoneticPr fontId="6" type="noConversion"/>
  </si>
  <si>
    <t>Info Provided: Promotion of Restraint Free Environment</t>
    <phoneticPr fontId="6" type="noConversion"/>
  </si>
  <si>
    <t>x</t>
    <phoneticPr fontId="6" type="noConversion"/>
  </si>
  <si>
    <t>Tube/Drain #4 Duration Tracking</t>
    <phoneticPr fontId="6" type="noConversion"/>
  </si>
  <si>
    <t>PICC #2 Dressing</t>
  </si>
  <si>
    <t>PICC #2 Location</t>
  </si>
  <si>
    <t>PICC #2 No. Lumens</t>
  </si>
  <si>
    <t>PICC #2 Site Findings</t>
  </si>
  <si>
    <t>PICC #2 Status</t>
  </si>
  <si>
    <t>Info Provided: Angina</t>
    <phoneticPr fontId="6" type="noConversion"/>
  </si>
  <si>
    <t>Info Provided: Aspiration Precautions</t>
    <phoneticPr fontId="6" type="noConversion"/>
  </si>
  <si>
    <t>History and Physical on chart within 30 days</t>
  </si>
  <si>
    <t>Chest X-Ray on Chart:</t>
  </si>
  <si>
    <t>Fingerstick Glucose:</t>
  </si>
  <si>
    <t>Medications</t>
    <phoneticPr fontId="6" type="noConversion"/>
  </si>
  <si>
    <t>Pre-op antibiotics ordered</t>
  </si>
  <si>
    <t>GI: Vomiting</t>
  </si>
  <si>
    <t>GI: Constipation</t>
  </si>
  <si>
    <t>All foreign objects removed:</t>
  </si>
  <si>
    <t>Valuables inventory</t>
  </si>
  <si>
    <t>Hair clipping done</t>
  </si>
  <si>
    <t>Nail polish removed</t>
  </si>
  <si>
    <t>Gown on</t>
  </si>
  <si>
    <t>Patient Status</t>
    <phoneticPr fontId="6" type="noConversion"/>
  </si>
  <si>
    <t>Transfusion Actiities</t>
    <phoneticPr fontId="6" type="noConversion"/>
  </si>
  <si>
    <t>Transfusion Activities</t>
  </si>
  <si>
    <t>Verified transfusion order</t>
  </si>
  <si>
    <t>40</t>
    <phoneticPr fontId="6" type="noConversion"/>
  </si>
  <si>
    <t>Call from family for update</t>
  </si>
  <si>
    <t>Family visiting</t>
  </si>
  <si>
    <t>Physician/family conference</t>
  </si>
  <si>
    <t>Sleep room given to family</t>
  </si>
  <si>
    <t>Visitors at bedside</t>
  </si>
  <si>
    <t>Clergy Contact</t>
    <phoneticPr fontId="6" type="noConversion"/>
  </si>
  <si>
    <t>Special Precautions</t>
    <phoneticPr fontId="6" type="noConversion"/>
  </si>
  <si>
    <t>Social work referral</t>
  </si>
  <si>
    <t>Chaplain visit</t>
  </si>
  <si>
    <t>Restraints in place at time of fall</t>
  </si>
  <si>
    <t>Patient symptoms before fall (enter free text):</t>
  </si>
  <si>
    <t>Patient complaints after fall (enter free text):</t>
  </si>
  <si>
    <t>PCA PCEA Education &amp; Safety</t>
    <phoneticPr fontId="6" type="noConversion"/>
  </si>
  <si>
    <t>Notify tray service of self-injury precautions</t>
  </si>
  <si>
    <t>Care Hand Off</t>
    <phoneticPr fontId="6" type="noConversion"/>
  </si>
  <si>
    <t>PCA_PCEA Education &amp; Safety</t>
  </si>
  <si>
    <t>Patient indicates understanding of use of PCA button</t>
  </si>
  <si>
    <t>Notification</t>
    <phoneticPr fontId="6" type="noConversion"/>
  </si>
  <si>
    <t>Blood components/tubing returned to blood bank</t>
  </si>
  <si>
    <t>05</t>
    <phoneticPr fontId="6" type="noConversion"/>
  </si>
  <si>
    <t>Tube/Drain #5 Suction</t>
    <phoneticPr fontId="6" type="noConversion"/>
  </si>
  <si>
    <t>06</t>
    <phoneticPr fontId="6" type="noConversion"/>
  </si>
  <si>
    <t>Tube/Drain #8 Suction</t>
    <phoneticPr fontId="6" type="noConversion"/>
  </si>
  <si>
    <t>Tube/Drain #4 Suction</t>
    <phoneticPr fontId="6" type="noConversion"/>
  </si>
  <si>
    <t>Tube/Drain #6 Suction</t>
    <phoneticPr fontId="6" type="noConversion"/>
  </si>
  <si>
    <t>x</t>
    <phoneticPr fontId="6" type="noConversion"/>
  </si>
  <si>
    <t>Info Provided: Cardioversion</t>
    <phoneticPr fontId="6" type="noConversion"/>
  </si>
  <si>
    <t>Info Provided: CHF</t>
    <phoneticPr fontId="6" type="noConversion"/>
  </si>
  <si>
    <t>Info Provided: Discharge Plan</t>
    <phoneticPr fontId="6" type="noConversion"/>
  </si>
  <si>
    <t>Info Provided: DNR</t>
    <phoneticPr fontId="6" type="noConversion"/>
  </si>
  <si>
    <t>Info Provided: Endoscopy</t>
    <phoneticPr fontId="6" type="noConversion"/>
  </si>
  <si>
    <t>Info Provided: Epidural</t>
    <phoneticPr fontId="6" type="noConversion"/>
  </si>
  <si>
    <t>Info Provided: Exercises</t>
    <phoneticPr fontId="6" type="noConversion"/>
  </si>
  <si>
    <t>Tube/Drain #6 Duration Tracking</t>
    <phoneticPr fontId="6" type="noConversion"/>
  </si>
  <si>
    <t>Tube/Drain #7 Duration Tracking</t>
    <phoneticPr fontId="6" type="noConversion"/>
  </si>
  <si>
    <t>Tube/Drain #5 Duration Tracking</t>
    <phoneticPr fontId="6" type="noConversion"/>
  </si>
  <si>
    <t>Peripheral IV #2 Tubing Change Tracking</t>
    <phoneticPr fontId="6" type="noConversion"/>
  </si>
  <si>
    <t>11</t>
    <phoneticPr fontId="6" type="noConversion"/>
  </si>
  <si>
    <t>Peripheral IV #3 Tubing Change Tracking</t>
    <phoneticPr fontId="6" type="noConversion"/>
  </si>
  <si>
    <t>12</t>
    <phoneticPr fontId="6" type="noConversion"/>
  </si>
  <si>
    <t>Peripheral IV #4 Tubing Change Tracking</t>
    <phoneticPr fontId="6" type="noConversion"/>
  </si>
  <si>
    <t>13</t>
    <phoneticPr fontId="6" type="noConversion"/>
  </si>
  <si>
    <t>Out of hospital</t>
  </si>
  <si>
    <t>Hyperventilated prior to suctioning</t>
  </si>
  <si>
    <t>Suctioned ETT</t>
  </si>
  <si>
    <t>Transport to:</t>
  </si>
  <si>
    <t>Ventilator transport ended</t>
  </si>
  <si>
    <t>Ventilator transport start</t>
  </si>
  <si>
    <t>Vital signs stable throughout procedure</t>
  </si>
  <si>
    <t>Non OR Time Out Verification</t>
    <phoneticPr fontId="6" type="noConversion"/>
  </si>
  <si>
    <t>OR Setting</t>
    <phoneticPr fontId="6" type="noConversion"/>
  </si>
  <si>
    <t>Non-OR Time Out Verifications</t>
  </si>
  <si>
    <t>Patient ID verified with entire team</t>
  </si>
  <si>
    <t>Central line inserted</t>
  </si>
  <si>
    <t>Procedure to be done verified with entire team</t>
  </si>
  <si>
    <t>Correct patient position verified</t>
  </si>
  <si>
    <t>Availability of all needed equipment/special reqs verified</t>
  </si>
  <si>
    <t>Cardiovascular Procedures</t>
    <phoneticPr fontId="6" type="noConversion"/>
  </si>
  <si>
    <t>EKG done</t>
  </si>
  <si>
    <t>Echocardiogram done</t>
  </si>
  <si>
    <t>TEE done</t>
  </si>
  <si>
    <t>Pericardiocentesis done</t>
  </si>
  <si>
    <t>Plasmapheresis</t>
  </si>
  <si>
    <t>Neuro drain #2 removed</t>
  </si>
  <si>
    <t>NG-OG Tube Placement</t>
    <phoneticPr fontId="6" type="noConversion"/>
  </si>
  <si>
    <t>Procedure</t>
    <phoneticPr fontId="6" type="noConversion"/>
  </si>
  <si>
    <t>NG-OG Tube Placement</t>
  </si>
  <si>
    <t>NG/OG tube placed</t>
  </si>
  <si>
    <t>NG/OG exit site marked on tube and noted</t>
  </si>
  <si>
    <t>Sleep Promotion</t>
    <phoneticPr fontId="6" type="noConversion"/>
  </si>
  <si>
    <t>Chest Tube stripped/milked</t>
    <phoneticPr fontId="6" type="noConversion"/>
  </si>
  <si>
    <t>Uninterrupted period of sleep - specify</t>
  </si>
  <si>
    <t>Decrease Light</t>
    <phoneticPr fontId="6" type="noConversion"/>
  </si>
  <si>
    <t>MIW Sleep Promotion</t>
    <phoneticPr fontId="6" type="noConversion"/>
  </si>
  <si>
    <t>Lights out in hall 10pm-6am</t>
  </si>
  <si>
    <t>MIW Sleep Promotion</t>
    <phoneticPr fontId="6" type="noConversion"/>
  </si>
  <si>
    <t>Admitting Dx/Problem being treated:</t>
  </si>
  <si>
    <t>Co-morbities:</t>
  </si>
  <si>
    <t>Date</t>
    <phoneticPr fontId="6" type="noConversion"/>
  </si>
  <si>
    <t xml:space="preserve"> </t>
    <phoneticPr fontId="6" type="noConversion"/>
  </si>
  <si>
    <t>Bedside endoscopy:  colonoscopy</t>
  </si>
  <si>
    <t>16</t>
    <phoneticPr fontId="6" type="noConversion"/>
  </si>
  <si>
    <t>Changed numbering in Neuro</t>
    <phoneticPr fontId="6" type="noConversion"/>
  </si>
  <si>
    <t>Final Changes for V1.1 Term Set</t>
    <phoneticPr fontId="6" type="noConversion"/>
  </si>
  <si>
    <t>Corrections for V1.1 to V1.1.1</t>
    <phoneticPr fontId="6" type="noConversion"/>
  </si>
  <si>
    <t>Chest Tube #4 Insertion Date</t>
    <phoneticPr fontId="6" type="noConversion"/>
  </si>
  <si>
    <t>70</t>
    <phoneticPr fontId="6" type="noConversion"/>
  </si>
  <si>
    <t>76</t>
    <phoneticPr fontId="6" type="noConversion"/>
  </si>
  <si>
    <t>77</t>
    <phoneticPr fontId="6" type="noConversion"/>
  </si>
  <si>
    <t>78</t>
    <phoneticPr fontId="6" type="noConversion"/>
  </si>
  <si>
    <t>79</t>
    <phoneticPr fontId="6" type="noConversion"/>
  </si>
  <si>
    <t>80</t>
    <phoneticPr fontId="6" type="noConversion"/>
  </si>
  <si>
    <t>Info provided: PCA by proxy instruction provide to patient</t>
    <phoneticPr fontId="6" type="noConversion"/>
  </si>
  <si>
    <t>Tube/Drain #3 Duration Tracking</t>
    <phoneticPr fontId="6" type="noConversion"/>
  </si>
  <si>
    <t>One lumen occluded</t>
    <phoneticPr fontId="6" type="noConversion"/>
  </si>
  <si>
    <t>OneLumenOcc</t>
    <phoneticPr fontId="6" type="noConversion"/>
  </si>
  <si>
    <t>Tube/Drain #1 Duration Tracking</t>
    <phoneticPr fontId="6" type="noConversion"/>
  </si>
  <si>
    <t>Duration Tracking</t>
    <phoneticPr fontId="6" type="noConversion"/>
  </si>
  <si>
    <t>23</t>
    <phoneticPr fontId="6" type="noConversion"/>
  </si>
  <si>
    <t>Date Insertion, specify:</t>
    <phoneticPr fontId="6" type="noConversion"/>
  </si>
  <si>
    <t>Date:specify</t>
    <phoneticPr fontId="6" type="noConversion"/>
  </si>
  <si>
    <t>Tube/Drain #2 Duration Tracking</t>
    <phoneticPr fontId="6" type="noConversion"/>
  </si>
  <si>
    <t>Risk assessments: Pressure ulcer risk</t>
  </si>
  <si>
    <t>Risk assessments: Other</t>
  </si>
  <si>
    <t>Restraints, sitters, suicide precautions:</t>
  </si>
  <si>
    <t>Current Status</t>
    <phoneticPr fontId="6" type="noConversion"/>
  </si>
  <si>
    <t>Current Status:</t>
  </si>
  <si>
    <t>Fellow notified:</t>
  </si>
  <si>
    <t>Pulse oximetry: see above</t>
  </si>
  <si>
    <t>O2 (current and mode)</t>
  </si>
  <si>
    <t>Intake and Output - specify time frame</t>
  </si>
  <si>
    <t>Mental Status - LOC</t>
  </si>
  <si>
    <t>Mental Status: Cognitive ability</t>
  </si>
  <si>
    <t>Pain management</t>
  </si>
  <si>
    <t>Activity level</t>
  </si>
  <si>
    <t>Vascular access (type, location)</t>
  </si>
  <si>
    <t>Diet and Restrictions</t>
  </si>
  <si>
    <t>GI: Nausea</t>
  </si>
  <si>
    <t>GI: Diarrhea</t>
  </si>
  <si>
    <t>Urinary catheter or other tubes (drains)</t>
  </si>
  <si>
    <t>Name of receiving RN:</t>
  </si>
  <si>
    <t>Name of sending RN:</t>
  </si>
  <si>
    <t>Transfusion Activities</t>
    <phoneticPr fontId="6" type="noConversion"/>
  </si>
  <si>
    <t>No restraint devices in place at time of fall</t>
  </si>
  <si>
    <t>Patient Fall</t>
    <phoneticPr fontId="6" type="noConversion"/>
  </si>
  <si>
    <t>Patient Fall</t>
  </si>
  <si>
    <t>Witnessed fall (who saw fall):</t>
  </si>
  <si>
    <t>Patient reported falling</t>
  </si>
  <si>
    <t>Patient found on floor (enter location):</t>
  </si>
  <si>
    <t>Injuries (enter observations):</t>
  </si>
  <si>
    <t>Wound vac removed</t>
  </si>
  <si>
    <t>Intubation</t>
    <phoneticPr fontId="6" type="noConversion"/>
  </si>
  <si>
    <t>Intubation</t>
  </si>
  <si>
    <t>Ventilated with bag-mask by:</t>
  </si>
  <si>
    <t>Patient intubated</t>
  </si>
  <si>
    <t>Verify placement per auscultation</t>
  </si>
  <si>
    <t>Verify placement with CO2 detector</t>
  </si>
  <si>
    <t>Warming Measures</t>
    <phoneticPr fontId="6" type="noConversion"/>
  </si>
  <si>
    <t>Blood specimen sent to lab</t>
  </si>
  <si>
    <t>Urine specimen sent to lab</t>
  </si>
  <si>
    <t>Chest X-ray done (portable)</t>
  </si>
  <si>
    <t>MD notified patient unable to use PCA</t>
  </si>
  <si>
    <t>Info Provided: CABG</t>
    <phoneticPr fontId="6" type="noConversion"/>
  </si>
  <si>
    <t>Info Provided: Communication Techniques</t>
    <phoneticPr fontId="6" type="noConversion"/>
  </si>
  <si>
    <t>Info Provided: Coping</t>
    <phoneticPr fontId="6" type="noConversion"/>
  </si>
  <si>
    <t>Info Provided: CRRT</t>
    <phoneticPr fontId="6" type="noConversion"/>
  </si>
  <si>
    <t>Info Provided: Dialysis</t>
    <phoneticPr fontId="6" type="noConversion"/>
  </si>
  <si>
    <t>VAD Duration Tracking</t>
    <phoneticPr fontId="6" type="noConversion"/>
  </si>
  <si>
    <t>24</t>
    <phoneticPr fontId="6" type="noConversion"/>
  </si>
  <si>
    <t>Impella Specific Date insertion: specify</t>
    <phoneticPr fontId="6" type="noConversion"/>
  </si>
  <si>
    <t>VAD Left Date insertion: specify</t>
    <phoneticPr fontId="6" type="noConversion"/>
  </si>
  <si>
    <t>VAD Right Date insertion: specify</t>
    <phoneticPr fontId="6" type="noConversion"/>
  </si>
  <si>
    <t>02</t>
    <phoneticPr fontId="6" type="noConversion"/>
  </si>
  <si>
    <t>VADLDateInsSpec</t>
    <phoneticPr fontId="6" type="noConversion"/>
  </si>
  <si>
    <t>VADRDateInsSpec</t>
    <phoneticPr fontId="6" type="noConversion"/>
  </si>
  <si>
    <t>Date</t>
    <phoneticPr fontId="6" type="noConversion"/>
  </si>
  <si>
    <t>Neuro Drain #2  Insertion Date</t>
    <phoneticPr fontId="6" type="noConversion"/>
  </si>
  <si>
    <t>Saturated</t>
    <phoneticPr fontId="6" type="noConversion"/>
  </si>
  <si>
    <t>05</t>
    <phoneticPr fontId="6" type="noConversion"/>
  </si>
  <si>
    <t>NotDue</t>
    <phoneticPr fontId="6" type="noConversion"/>
  </si>
  <si>
    <t>x</t>
    <phoneticPr fontId="6" type="noConversion"/>
  </si>
  <si>
    <t>10</t>
    <phoneticPr fontId="6" type="noConversion"/>
  </si>
  <si>
    <t>Monitors reconnected</t>
  </si>
  <si>
    <t>Transport box with patient</t>
  </si>
  <si>
    <t>Transport</t>
  </si>
  <si>
    <t>Return from OR</t>
  </si>
  <si>
    <t>Transferred to Ward</t>
  </si>
  <si>
    <t>Transferred to ICU Care</t>
  </si>
  <si>
    <t>Discharge Home</t>
  </si>
  <si>
    <t>Respiratory Events</t>
    <phoneticPr fontId="6" type="noConversion"/>
  </si>
  <si>
    <t>37</t>
    <phoneticPr fontId="6" type="noConversion"/>
  </si>
  <si>
    <t>Suctioning</t>
    <phoneticPr fontId="6" type="noConversion"/>
  </si>
  <si>
    <t>Suctioning</t>
  </si>
  <si>
    <t>FiO2 to 100% prior to suctioning</t>
  </si>
  <si>
    <t>&gt; 5 minutes</t>
    <phoneticPr fontId="6" type="noConversion"/>
  </si>
  <si>
    <t>Suctioned nasally</t>
  </si>
  <si>
    <t>Suctioned naso-tracheally</t>
  </si>
  <si>
    <t>Suctioned orally</t>
  </si>
  <si>
    <t>Suctioned via tracheostomy</t>
  </si>
  <si>
    <t>Unplanned extubation</t>
    <phoneticPr fontId="6" type="noConversion"/>
  </si>
  <si>
    <t>Trach Laryngectomy Tube Care</t>
    <phoneticPr fontId="6" type="noConversion"/>
  </si>
  <si>
    <t xml:space="preserve">Care </t>
    <phoneticPr fontId="6" type="noConversion"/>
  </si>
  <si>
    <t>Trach_Laryngectomy Tube Care</t>
  </si>
  <si>
    <t>Intravascular Line Procedures</t>
    <phoneticPr fontId="6" type="noConversion"/>
  </si>
  <si>
    <t>Arterial line inserted</t>
  </si>
  <si>
    <t>PICC placement</t>
  </si>
  <si>
    <t>Line placement verified</t>
  </si>
  <si>
    <t>IABP inserted</t>
  </si>
  <si>
    <t>Neurological Procedures</t>
    <phoneticPr fontId="6" type="noConversion"/>
  </si>
  <si>
    <t>34</t>
    <phoneticPr fontId="6" type="noConversion"/>
  </si>
  <si>
    <t>Lumbar puncture done</t>
  </si>
  <si>
    <t>Neuro drain #1 removed</t>
  </si>
  <si>
    <t>Seizure Interventions: Medication given</t>
  </si>
  <si>
    <t>Seizure Interventions: Physician notified</t>
  </si>
  <si>
    <t>Seizure Interventions: Side rails padded</t>
  </si>
  <si>
    <t>NG/OG tube placement verified by auscultation</t>
  </si>
  <si>
    <t>Urine for culture and sensitivity collected and sent to Lab</t>
  </si>
  <si>
    <t>Hygiene Events</t>
    <phoneticPr fontId="6" type="noConversion"/>
  </si>
  <si>
    <t>Hygiene</t>
    <phoneticPr fontId="6" type="noConversion"/>
  </si>
  <si>
    <t>Bath complete assist</t>
  </si>
  <si>
    <t>Bath partial assist</t>
  </si>
  <si>
    <t>Bath self</t>
  </si>
  <si>
    <t>Turn off lights in patient room by 11pm</t>
  </si>
  <si>
    <t>Use flashlights or the dimmer switch light in patient rooms at night</t>
  </si>
  <si>
    <t>Oral care complete assist</t>
  </si>
  <si>
    <t>Chest Tube #5 Insertion Date</t>
    <phoneticPr fontId="6" type="noConversion"/>
  </si>
  <si>
    <t>Chest Tube #6 Insertion Date</t>
    <phoneticPr fontId="6" type="noConversion"/>
  </si>
  <si>
    <t>09</t>
    <phoneticPr fontId="6" type="noConversion"/>
  </si>
  <si>
    <t>Chest Tube #7 Insertion Date</t>
    <phoneticPr fontId="6" type="noConversion"/>
  </si>
  <si>
    <t>Stained</t>
    <phoneticPr fontId="6" type="noConversion"/>
  </si>
  <si>
    <t>Saturated</t>
    <phoneticPr fontId="6" type="noConversion"/>
  </si>
  <si>
    <t>x</t>
    <phoneticPr fontId="6" type="noConversion"/>
  </si>
  <si>
    <t>x</t>
    <phoneticPr fontId="6" type="noConversion"/>
  </si>
  <si>
    <t>Merged into a single sheet</t>
    <phoneticPr fontId="6" type="noConversion"/>
  </si>
  <si>
    <t>x</t>
    <phoneticPr fontId="6" type="noConversion"/>
  </si>
  <si>
    <t>Chest Tube #2 Insertion Date</t>
    <phoneticPr fontId="6" type="noConversion"/>
  </si>
  <si>
    <t>62</t>
    <phoneticPr fontId="6" type="noConversion"/>
  </si>
  <si>
    <t>63</t>
    <phoneticPr fontId="6" type="noConversion"/>
  </si>
  <si>
    <t>64</t>
    <phoneticPr fontId="6" type="noConversion"/>
  </si>
  <si>
    <t>65</t>
    <phoneticPr fontId="6" type="noConversion"/>
  </si>
  <si>
    <t>Sat</t>
    <phoneticPr fontId="6" type="noConversion"/>
  </si>
  <si>
    <t>Contraindication to thrombosis prophylaxis</t>
    <phoneticPr fontId="6" type="noConversion"/>
  </si>
  <si>
    <t>Last VS/Pain Score -- See above</t>
  </si>
  <si>
    <t>Consent Signed and Verified</t>
  </si>
  <si>
    <t>43</t>
    <phoneticPr fontId="6" type="noConversion"/>
  </si>
  <si>
    <t>Lab Results on Chart within 30 days:</t>
  </si>
  <si>
    <t>Risk assessments: Falls risk</t>
  </si>
  <si>
    <t>Personal phone calls will not be placed through to patient room during nap time 1-4 pm and sleep time 10pm-6am</t>
  </si>
  <si>
    <t>Family Contact</t>
    <phoneticPr fontId="6" type="noConversion"/>
  </si>
  <si>
    <t>Family contacted</t>
  </si>
  <si>
    <t>NG-OG Tube Placement</t>
    <phoneticPr fontId="6" type="noConversion"/>
  </si>
  <si>
    <t>Verified by aspiration</t>
    <phoneticPr fontId="6" type="noConversion"/>
  </si>
  <si>
    <t>pH Result</t>
    <phoneticPr fontId="6" type="noConversion"/>
  </si>
  <si>
    <t>Notification</t>
    <phoneticPr fontId="6" type="noConversion"/>
  </si>
  <si>
    <t>Notification</t>
  </si>
  <si>
    <t>Attending notified:</t>
  </si>
  <si>
    <t>Resident notified:</t>
  </si>
  <si>
    <t>House officer notified:</t>
  </si>
  <si>
    <t>Clean linens</t>
  </si>
  <si>
    <t>Nurse practitioner notified</t>
  </si>
  <si>
    <t>Charge nurse notified</t>
  </si>
  <si>
    <t>Manager or clinical supervisor</t>
  </si>
  <si>
    <t>Discharge facilitator notified</t>
  </si>
  <si>
    <t>Respiratory therapy notified:</t>
  </si>
  <si>
    <t>Pharmacy notified</t>
  </si>
  <si>
    <t>Physician's assistant notified:</t>
  </si>
  <si>
    <t>Social worker notified:</t>
  </si>
  <si>
    <t>VA Police notified</t>
  </si>
  <si>
    <t>Administrative officer of the day (AOD) notified</t>
  </si>
  <si>
    <t>PA Catheter Insertion</t>
  </si>
  <si>
    <t>Pulmonary artery catheter inserted</t>
  </si>
  <si>
    <t>Change in pupils noted:</t>
  </si>
  <si>
    <t>PA Catheter Insertion</t>
    <phoneticPr fontId="6" type="noConversion"/>
  </si>
  <si>
    <t>Drain clamped</t>
  </si>
  <si>
    <t>EEG done</t>
  </si>
  <si>
    <t>Wound/ostomy nurse notified</t>
  </si>
  <si>
    <t>Wound/ostomy nurse at bedside</t>
  </si>
  <si>
    <t>Intubation Events</t>
    <phoneticPr fontId="6" type="noConversion"/>
  </si>
  <si>
    <t>Method: Computer</t>
  </si>
  <si>
    <t>Method: Groups/Classes</t>
  </si>
  <si>
    <t>Method: Other (specify)</t>
  </si>
  <si>
    <t>Mutual Goals</t>
    <phoneticPr fontId="6" type="noConversion"/>
  </si>
  <si>
    <t>Goal:Verbalize understanding of instructions</t>
  </si>
  <si>
    <t>Verify placement with esophageal detector device</t>
  </si>
  <si>
    <t>ETT secured</t>
  </si>
  <si>
    <t>Placed on mechanical ventilator</t>
  </si>
  <si>
    <t>Goal: Other (specify)</t>
  </si>
  <si>
    <t>Transfusion Preparation</t>
    <phoneticPr fontId="6" type="noConversion"/>
  </si>
  <si>
    <t>Transfusion Events</t>
  </si>
  <si>
    <t>Type and cross done</t>
  </si>
  <si>
    <t>40</t>
    <phoneticPr fontId="6" type="noConversion"/>
  </si>
  <si>
    <t>Type and screen done</t>
  </si>
  <si>
    <t>Insertion Date</t>
    <phoneticPr fontId="6" type="noConversion"/>
  </si>
  <si>
    <t>21</t>
    <phoneticPr fontId="6" type="noConversion"/>
  </si>
  <si>
    <t>Neuro Drain #1  Insertion Date</t>
    <phoneticPr fontId="6" type="noConversion"/>
  </si>
  <si>
    <t>Warming measures applied within 15 minutes after anesthesia end time</t>
  </si>
  <si>
    <t>Transfusion</t>
    <phoneticPr fontId="6" type="noConversion"/>
  </si>
  <si>
    <t>Transfusion started</t>
  </si>
  <si>
    <t>FFP given, number of units:</t>
  </si>
  <si>
    <t>RBC's given: number of units</t>
  </si>
  <si>
    <t>Insertion Date</t>
    <phoneticPr fontId="6" type="noConversion"/>
  </si>
  <si>
    <t>01</t>
    <phoneticPr fontId="6" type="noConversion"/>
  </si>
  <si>
    <t>36</t>
    <phoneticPr fontId="6" type="noConversion"/>
  </si>
  <si>
    <t>Platelets given: number of units</t>
  </si>
  <si>
    <t>Transfusion completed</t>
  </si>
  <si>
    <t>Transfusion Reaction</t>
    <phoneticPr fontId="6" type="noConversion"/>
  </si>
  <si>
    <t>Vital signs monitored</t>
  </si>
  <si>
    <t>Transport</t>
    <phoneticPr fontId="6" type="noConversion"/>
  </si>
  <si>
    <t>Arrival/Return</t>
    <phoneticPr fontId="6" type="noConversion"/>
  </si>
  <si>
    <t>Discharge from ICU Recovery</t>
  </si>
  <si>
    <t>Point of care glucose done</t>
  </si>
  <si>
    <t>PT/INR sent</t>
  </si>
  <si>
    <t>Seizure Type: Seizure not witnessed</t>
  </si>
  <si>
    <t>Seizure Onset Time</t>
    <phoneticPr fontId="6" type="noConversion"/>
  </si>
  <si>
    <t>Seizure Onset Time:  Enter time</t>
  </si>
  <si>
    <t>Seizure Duration</t>
    <phoneticPr fontId="6" type="noConversion"/>
  </si>
  <si>
    <t>Seizure Duration:  Enter time (seconds)</t>
  </si>
  <si>
    <t>Unobserved</t>
    <phoneticPr fontId="6" type="noConversion"/>
  </si>
  <si>
    <t>&lt; 1 minute</t>
    <phoneticPr fontId="6" type="noConversion"/>
  </si>
  <si>
    <t>1 - 3 minutes</t>
    <phoneticPr fontId="6" type="noConversion"/>
  </si>
  <si>
    <t>3 - 5 minutes</t>
    <phoneticPr fontId="6" type="noConversion"/>
  </si>
  <si>
    <t>Sheath:  venous discontinued</t>
  </si>
  <si>
    <t>Status epilepsis</t>
    <phoneticPr fontId="6" type="noConversion"/>
  </si>
  <si>
    <t>Seizure Associated Symptoms</t>
    <phoneticPr fontId="6" type="noConversion"/>
  </si>
  <si>
    <t>Seizure Associated Symptoms:  Aura</t>
  </si>
  <si>
    <t>Seizure Associated Symptoms: None</t>
  </si>
  <si>
    <t>Seizure Associated Symptoms: Apnea with seizure</t>
  </si>
  <si>
    <t>Seizure Associated Symptoms: Incontinence urine</t>
  </si>
  <si>
    <t>Seizure Associated Symptoms: Incontinence stool</t>
  </si>
  <si>
    <t>Seizure Interventions</t>
    <phoneticPr fontId="6" type="noConversion"/>
  </si>
  <si>
    <t>Seizure Post Ictal Behavior:(free text)</t>
  </si>
  <si>
    <t>MIW Sleep Promotion</t>
    <phoneticPr fontId="6" type="noConversion"/>
  </si>
  <si>
    <t>25</t>
    <phoneticPr fontId="6" type="noConversion"/>
  </si>
  <si>
    <t>Catheter size:</t>
  </si>
  <si>
    <t>NG/OG tube placement verified by x-ray</t>
  </si>
  <si>
    <t>Nephrostomy tube to gravity</t>
  </si>
  <si>
    <t>24 Hour urine collection ended</t>
  </si>
  <si>
    <t>24 Hour urine collection started</t>
  </si>
  <si>
    <t>Urinalysis collected and sent to lab</t>
  </si>
  <si>
    <t>Education</t>
    <phoneticPr fontId="6" type="noConversion"/>
  </si>
  <si>
    <t>Learning Style</t>
    <phoneticPr fontId="6" type="noConversion"/>
  </si>
  <si>
    <t>Education</t>
  </si>
  <si>
    <t>Learning Style: Doing</t>
  </si>
  <si>
    <t>Learning Style: Hearing/listening</t>
  </si>
  <si>
    <t>Learning Style: Reading</t>
  </si>
  <si>
    <t>Pericare</t>
  </si>
  <si>
    <t>Shower</t>
  </si>
  <si>
    <t>Eye care</t>
  </si>
  <si>
    <t>Learning Environment Preference</t>
    <phoneticPr fontId="6" type="noConversion"/>
  </si>
  <si>
    <t>Oral care self</t>
  </si>
  <si>
    <t>Oral care partial assist</t>
  </si>
  <si>
    <t>Bedside endoscopy:  EGD</t>
  </si>
  <si>
    <t>Genitourinary Procedures</t>
    <phoneticPr fontId="6" type="noConversion"/>
  </si>
  <si>
    <t>Patient chief concern:</t>
  </si>
  <si>
    <t>small emergency patch to fix a couple of errors.  Content changes to Cardio, numbering changes elsewhere</t>
    <phoneticPr fontId="6" type="noConversion"/>
  </si>
  <si>
    <t>Special care needs (post-surg;SCI;mental health status, etc)</t>
  </si>
  <si>
    <t>Risk Assessments/Precautions</t>
    <phoneticPr fontId="6" type="noConversion"/>
  </si>
  <si>
    <t>DVT Prophylaxis</t>
    <phoneticPr fontId="6" type="noConversion"/>
  </si>
  <si>
    <t>Patient on anticoagulants</t>
    <phoneticPr fontId="6" type="noConversion"/>
  </si>
  <si>
    <t>Patient on SCD's or TED's</t>
    <phoneticPr fontId="6" type="noConversion"/>
  </si>
  <si>
    <t>Staples added</t>
  </si>
  <si>
    <t>Sutures added</t>
  </si>
  <si>
    <t>Bedside procedure:</t>
  </si>
  <si>
    <t>Psychosocial Events</t>
    <phoneticPr fontId="6" type="noConversion"/>
  </si>
  <si>
    <t>Isolation or contact precautions:</t>
  </si>
  <si>
    <t>Risk assessments: Aspiration risk</t>
  </si>
  <si>
    <t>Balloon capacity 50 ml</t>
  </si>
  <si>
    <t>Keep voice levels to a minimum and avoid talking in front of patient doors</t>
  </si>
  <si>
    <t>Ensure patients Psychological well being</t>
    <phoneticPr fontId="6" type="noConversion"/>
  </si>
  <si>
    <t>Guided imagery</t>
  </si>
  <si>
    <t>Music therapy/white noise</t>
  </si>
  <si>
    <t>Bedtime baths or back rub</t>
  </si>
  <si>
    <t>Offer snack/warm milk/reduce caffeine intake in evening</t>
  </si>
  <si>
    <t>Offer heat/cold/massage</t>
  </si>
  <si>
    <t>Line declotted</t>
  </si>
  <si>
    <t>Verified labs</t>
  </si>
  <si>
    <t>Medication reaction:</t>
  </si>
  <si>
    <t>Comfortable positioning</t>
  </si>
  <si>
    <t>Neuro Events</t>
    <phoneticPr fontId="6" type="noConversion"/>
  </si>
  <si>
    <t>Neuro Events</t>
  </si>
  <si>
    <t>Agitation/restlessness noted</t>
  </si>
  <si>
    <t>Apnea noted</t>
  </si>
  <si>
    <t>Apnea test performed</t>
  </si>
  <si>
    <t>Burr holes done at bedside</t>
  </si>
  <si>
    <t>CSF sent for C&amp;S</t>
  </si>
  <si>
    <t>Cerebral perfusion scan</t>
  </si>
  <si>
    <t>Chemical paralysis started</t>
  </si>
  <si>
    <t>Cold calorics</t>
  </si>
  <si>
    <t>Learning barriers: None Identified</t>
  </si>
  <si>
    <t>Learning barriers: Other</t>
  </si>
  <si>
    <t>Learning barriers: Pain</t>
  </si>
  <si>
    <t>External ventricular drain placement</t>
  </si>
  <si>
    <t>External ventricular drain not draining</t>
  </si>
  <si>
    <t>Integumentary Events</t>
  </si>
  <si>
    <t>Breakdown noted</t>
  </si>
  <si>
    <t>Rash noted</t>
  </si>
  <si>
    <t>Hives noted</t>
  </si>
  <si>
    <t>Blisters noted</t>
  </si>
  <si>
    <t>Wound vac started</t>
  </si>
  <si>
    <t>Wound vac chamber changed</t>
  </si>
  <si>
    <t>Method: Demonstration/Return Demonstration</t>
  </si>
  <si>
    <t>Method: Audiovisual</t>
  </si>
  <si>
    <t>Method: Printed Material</t>
  </si>
  <si>
    <t>Info Provided: Anti-coagulation</t>
  </si>
  <si>
    <t>Info Provided: Pain Management</t>
  </si>
  <si>
    <t>Info provided: PCA by proxy instruction provide to patient</t>
  </si>
  <si>
    <t>Goal: Demonstrate skill(s) safely and effectively</t>
  </si>
  <si>
    <t>Learning Outcome: Verbalizes Understanding</t>
  </si>
  <si>
    <t>Peripheral IV</t>
    <phoneticPr fontId="6" type="noConversion"/>
  </si>
  <si>
    <t>Peripheral IV</t>
  </si>
  <si>
    <t>Blood transfusion consent obtained/verified</t>
  </si>
  <si>
    <t>Verified unit number/type/expiration date</t>
  </si>
  <si>
    <t>Premedicated for transfusion</t>
  </si>
  <si>
    <t>Tube/Drain #7 Suction</t>
    <phoneticPr fontId="6" type="noConversion"/>
  </si>
  <si>
    <t>Warming measures applied within 30 minutes before anesthesia end time</t>
  </si>
  <si>
    <t>Forced warm air device applied</t>
  </si>
  <si>
    <t>Forced warm air device removed</t>
  </si>
  <si>
    <t>Discharge From Recovery</t>
    <phoneticPr fontId="6" type="noConversion"/>
  </si>
  <si>
    <t>Recovery Discharge Criteria Met</t>
  </si>
  <si>
    <t>Seizure Type: Simple partial with motor dysfunction</t>
  </si>
  <si>
    <t>Seizure Type: Generalized tonic/clonic</t>
  </si>
  <si>
    <t>Lactate sent</t>
  </si>
  <si>
    <t>Magnesium sent</t>
  </si>
  <si>
    <t>Mixed venous blood gas sent</t>
  </si>
  <si>
    <t>Post-Op labs sent</t>
  </si>
  <si>
    <t>Line Discontinuation</t>
    <phoneticPr fontId="6" type="noConversion"/>
  </si>
  <si>
    <t>Line Discontinuation</t>
  </si>
  <si>
    <t>Arterial line discontinued</t>
  </si>
  <si>
    <t>24</t>
    <phoneticPr fontId="6" type="noConversion"/>
  </si>
  <si>
    <t>PA line discontinued</t>
  </si>
  <si>
    <t>Central line discontinued</t>
  </si>
  <si>
    <t>PICC discontinued</t>
  </si>
  <si>
    <t>IABP discontinued</t>
  </si>
  <si>
    <t>IABP removed by:</t>
  </si>
  <si>
    <t>Sheath: arterial discontinued</t>
  </si>
  <si>
    <t>Sterile technique used</t>
  </si>
  <si>
    <t>Cath attempts:</t>
  </si>
  <si>
    <t>Info Provided: Preoperative Care</t>
  </si>
  <si>
    <t>Info Provided: Postoperative Care</t>
  </si>
  <si>
    <t>Info Provided: Reason for Restraints</t>
  </si>
  <si>
    <t>Sheaths: arterial and venous discontinued</t>
  </si>
  <si>
    <t>09</t>
    <phoneticPr fontId="6" type="noConversion"/>
  </si>
  <si>
    <t>Arterial Sheath removed by:</t>
  </si>
  <si>
    <t>Venous sheath removed by:</t>
  </si>
  <si>
    <t>Femostop on</t>
  </si>
  <si>
    <t>Seizure Post Ictal Behavior</t>
    <phoneticPr fontId="6" type="noConversion"/>
  </si>
  <si>
    <t>Info Provided: Discharge Instructions</t>
  </si>
  <si>
    <t>Info Provided: Community Resources</t>
  </si>
  <si>
    <t>Info Provided: Advanced Directive</t>
  </si>
  <si>
    <t>Info Provided: Organ donation</t>
  </si>
  <si>
    <t>Foley catheter clamped</t>
  </si>
  <si>
    <t>Foley catheter blocked</t>
  </si>
  <si>
    <t>Seizure Interventions: Oxygen/suction at bedside</t>
  </si>
  <si>
    <t>Hemodialysis started</t>
  </si>
  <si>
    <t>Hemodialysis discontinued</t>
  </si>
  <si>
    <t>Peritoneal dialysis started</t>
  </si>
  <si>
    <t>Peritoneal dialysis discontinued</t>
  </si>
  <si>
    <t>Nephrostomy tube removed</t>
  </si>
  <si>
    <t>Info Provided: Breast Pump Use</t>
    <phoneticPr fontId="6" type="noConversion"/>
  </si>
  <si>
    <t>Info Provided: Infant Care</t>
    <phoneticPr fontId="6" type="noConversion"/>
  </si>
  <si>
    <t>This patient has a  PCA and orders were verified with pump</t>
  </si>
  <si>
    <t>This patient has a PCEA and orders were verified with pump</t>
  </si>
  <si>
    <t>Learning Style: Seeing</t>
  </si>
  <si>
    <t>Learning Preference: Computer based training</t>
  </si>
  <si>
    <t>Family notified of transfer</t>
  </si>
  <si>
    <t>Time sensitive orders/interventions/treatments to be done:</t>
  </si>
  <si>
    <t>What to watch for/complete during next interval of care:</t>
  </si>
  <si>
    <t>12</t>
    <phoneticPr fontId="6" type="noConversion"/>
  </si>
  <si>
    <t>Skin Wound Procedures</t>
    <phoneticPr fontId="6" type="noConversion"/>
  </si>
  <si>
    <t>Aspiration of abscess</t>
  </si>
  <si>
    <t>Peritoneal dialysis</t>
  </si>
  <si>
    <t>11</t>
    <phoneticPr fontId="6" type="noConversion"/>
  </si>
  <si>
    <t>Decrease alarm volumes to safest low level in patient rooms and hallway</t>
  </si>
  <si>
    <t>Aspiration of hematoma</t>
  </si>
  <si>
    <t>Aspiration of joint</t>
  </si>
  <si>
    <t>Debridement of:</t>
  </si>
  <si>
    <t>Adjust alarm levels appropriately/problem solve reason for alarm</t>
  </si>
  <si>
    <t>Patient care handoff</t>
  </si>
  <si>
    <t>Balloon capacity 25 ml</t>
  </si>
  <si>
    <t>Balloon capacity 30 ml</t>
  </si>
  <si>
    <t>Balloon Capacity 35 ml</t>
  </si>
  <si>
    <t>Balloon capacity 40 ml</t>
  </si>
  <si>
    <t>Catheter tip sent for culture: specify</t>
  </si>
  <si>
    <t>Nasal pharyngeal MRSA swab sent</t>
  </si>
  <si>
    <t>Rectal VRE swab sent</t>
  </si>
  <si>
    <t>Sputum culture sent</t>
  </si>
  <si>
    <t>Stool cultures sent</t>
  </si>
  <si>
    <t>Urine culture sent</t>
  </si>
  <si>
    <t>Viral culture sent</t>
  </si>
  <si>
    <t>Wound culture sent</t>
  </si>
  <si>
    <t>Other culture sent: specify</t>
  </si>
  <si>
    <t>Infusion Events</t>
  </si>
  <si>
    <t>CPR Start</t>
  </si>
  <si>
    <t>Discharge Events</t>
    <phoneticPr fontId="6" type="noConversion"/>
  </si>
  <si>
    <t>Discharge</t>
    <phoneticPr fontId="6" type="noConversion"/>
  </si>
  <si>
    <t>Discharge instructions reviewed &amp; signed by patient or care giver</t>
  </si>
  <si>
    <t>Reviewed f/u appt. with patient or care giver</t>
  </si>
  <si>
    <t>Learning Barriers: Hearing Deficit</t>
  </si>
  <si>
    <t>Learning barriers: Language</t>
  </si>
  <si>
    <t>Change in seizure activity noted</t>
  </si>
  <si>
    <t>Chemical paralysis ended</t>
  </si>
  <si>
    <t>Information Provided</t>
    <phoneticPr fontId="6" type="noConversion"/>
  </si>
  <si>
    <t>Education Topics</t>
  </si>
  <si>
    <t>Info Provided: Fall Prevention</t>
  </si>
  <si>
    <t>Info Provided: Hand Washing</t>
  </si>
  <si>
    <t>Info Provided: Infection Control</t>
  </si>
  <si>
    <t>Intubation - tube size:</t>
  </si>
  <si>
    <t>HOB positioned:</t>
  </si>
  <si>
    <t>Seizure precautions ended</t>
  </si>
  <si>
    <t>Seizure precautions started</t>
  </si>
  <si>
    <t>Integumentary Events</t>
    <phoneticPr fontId="6" type="noConversion"/>
  </si>
  <si>
    <t>Information provided to patient</t>
  </si>
  <si>
    <t>ICU:Events</t>
    <phoneticPr fontId="6" type="noConversion"/>
  </si>
  <si>
    <t>Information provided to support person</t>
  </si>
  <si>
    <t>Information topic:</t>
  </si>
  <si>
    <t>Info Provided: Medication Management</t>
  </si>
  <si>
    <t>Method: Verbal discussion</t>
  </si>
  <si>
    <t>Inotropic support-infusion</t>
  </si>
  <si>
    <t>External pacemaker placed</t>
  </si>
  <si>
    <t>CPR stopped</t>
  </si>
  <si>
    <t>Patient stabilized</t>
  </si>
  <si>
    <t>Info provided: PCA by proxy instruction provided to visitors</t>
  </si>
  <si>
    <t>Learning Outcomes</t>
    <phoneticPr fontId="6" type="noConversion"/>
  </si>
  <si>
    <t>Physician notified of no IV access</t>
  </si>
  <si>
    <t xml:space="preserve">Temperature  36C/96.8F or greater no warming measures needed </t>
  </si>
  <si>
    <t>Temperature less than 36C/96.8F warming measures initiated</t>
  </si>
  <si>
    <t>Seizure Type: Absence (Petit Mal)</t>
  </si>
  <si>
    <t>Neuro_Seizure Event</t>
  </si>
  <si>
    <t>Seizure Type: Focal onset followed by generalization</t>
  </si>
  <si>
    <t>CBC sent</t>
  </si>
  <si>
    <t>Cardiac enzymes sent</t>
  </si>
  <si>
    <t>Critical value received (written down/read back):</t>
  </si>
  <si>
    <t>Drug levels sent</t>
  </si>
  <si>
    <t>Sterile prep of meatus performed</t>
  </si>
  <si>
    <t>Use a single-use packet of lubricant</t>
  </si>
  <si>
    <t>Glucose sent</t>
  </si>
  <si>
    <t>Ionized calcium sent</t>
  </si>
  <si>
    <t>Sterile closed drainage system</t>
  </si>
  <si>
    <t>PTT sent</t>
  </si>
  <si>
    <t>Potassium sent</t>
  </si>
  <si>
    <t>Serum osmo sent</t>
  </si>
  <si>
    <t>Venous blood gas sent</t>
  </si>
  <si>
    <t>Sterile dressing applied</t>
  </si>
  <si>
    <t>By attending</t>
    <phoneticPr fontId="6" type="noConversion"/>
  </si>
  <si>
    <t>By fellow</t>
    <phoneticPr fontId="6" type="noConversion"/>
  </si>
  <si>
    <t>Foley secured per protocol</t>
  </si>
  <si>
    <t>Urine returned in line</t>
  </si>
  <si>
    <t>Genitourinary Events</t>
    <phoneticPr fontId="6" type="noConversion"/>
  </si>
  <si>
    <t>Genitourinary Events</t>
  </si>
  <si>
    <t>Bladder tap</t>
  </si>
  <si>
    <t>Bladder pressure performed</t>
  </si>
  <si>
    <t>Bladder distended</t>
  </si>
  <si>
    <t>Bladder Scan: specify volume</t>
  </si>
  <si>
    <t>Straight cath</t>
  </si>
  <si>
    <t>Insertion Conditions</t>
    <phoneticPr fontId="6" type="noConversion"/>
  </si>
  <si>
    <t>Emergent insertion</t>
  </si>
  <si>
    <t>Non-emergent insertion</t>
  </si>
  <si>
    <t>Pre-existing infection</t>
  </si>
  <si>
    <t>Unsuccessful</t>
    <phoneticPr fontId="6" type="noConversion"/>
  </si>
  <si>
    <t>New Line</t>
    <phoneticPr fontId="6" type="noConversion"/>
  </si>
  <si>
    <t>Info Provided: Restraint Release Criteria</t>
  </si>
  <si>
    <t>Info Provided: Nutrition</t>
  </si>
  <si>
    <t>Femostop off</t>
  </si>
  <si>
    <t>Staples removed</t>
  </si>
  <si>
    <t>14</t>
    <phoneticPr fontId="6" type="noConversion"/>
  </si>
  <si>
    <t>Sutures removed</t>
  </si>
  <si>
    <t>Infection Control</t>
    <phoneticPr fontId="6" type="noConversion"/>
  </si>
  <si>
    <t>Info Provided: Self Care</t>
  </si>
  <si>
    <t>Co Signature</t>
    <phoneticPr fontId="6" type="noConversion"/>
  </si>
  <si>
    <t>Co-Signature</t>
  </si>
  <si>
    <t>Reviewed recent medical history and pertinent medical information related to this admission</t>
  </si>
  <si>
    <t>Foley catheter inserted</t>
  </si>
  <si>
    <t>Foley catheter irrigated</t>
  </si>
  <si>
    <t>Foley catheter removed</t>
  </si>
  <si>
    <t>Manual bladder irrigation</t>
  </si>
  <si>
    <t>Info Provided: Joint Commission Notification</t>
  </si>
  <si>
    <t>Info Provided: Other</t>
  </si>
  <si>
    <t>Info Provided: Breast Feeding</t>
    <phoneticPr fontId="6" type="noConversion"/>
  </si>
  <si>
    <t>Info Provided: Milk Storage</t>
    <phoneticPr fontId="6" type="noConversion"/>
  </si>
  <si>
    <t>Arterial Blood Gas: Allen's Test Non Applicable</t>
  </si>
  <si>
    <t>Draw Attempts</t>
    <phoneticPr fontId="6" type="noConversion"/>
  </si>
  <si>
    <t>Arterial Blood Gas Draw Attempts: One</t>
  </si>
  <si>
    <t>Arterial Blood Gas Draw Attempts:Two</t>
  </si>
  <si>
    <t>Close blinds in patient room to hallway and outside</t>
  </si>
  <si>
    <t>Decrease Noise</t>
    <phoneticPr fontId="6" type="noConversion"/>
  </si>
  <si>
    <t>Turn off TV</t>
  </si>
  <si>
    <t>34</t>
    <phoneticPr fontId="6" type="noConversion"/>
  </si>
  <si>
    <t>CRRT started</t>
  </si>
  <si>
    <t>CRRT discontinued</t>
  </si>
  <si>
    <t>Dialysis catheter inserted</t>
  </si>
  <si>
    <t>Hemodialysis ended</t>
  </si>
  <si>
    <t>10</t>
    <phoneticPr fontId="6" type="noConversion"/>
  </si>
  <si>
    <t>Turn off all equipment not use</t>
  </si>
  <si>
    <t>Move all equipment as far away as possible from the patient</t>
  </si>
  <si>
    <t>IABP Catheter Size</t>
  </si>
  <si>
    <t>9.5 French</t>
  </si>
  <si>
    <t>9.0 French</t>
  </si>
  <si>
    <t>8.0 French</t>
  </si>
  <si>
    <t>Balloon Capacity</t>
    <phoneticPr fontId="6" type="noConversion"/>
  </si>
  <si>
    <t>Nail care</t>
  </si>
  <si>
    <t>Catheter Size</t>
    <phoneticPr fontId="6" type="noConversion"/>
  </si>
  <si>
    <t>Readiness to Learn: Not interested</t>
  </si>
  <si>
    <t>Readiness to Learn: Denies need</t>
  </si>
  <si>
    <t>Learning Barriers</t>
    <phoneticPr fontId="6" type="noConversion"/>
  </si>
  <si>
    <t>Infection Control</t>
  </si>
  <si>
    <t>Blood cultures sent</t>
  </si>
  <si>
    <t>Cerebral Spinal Fluid cultures sent</t>
    <phoneticPr fontId="6" type="noConversion"/>
  </si>
  <si>
    <t>Present in one limb</t>
  </si>
  <si>
    <t>Time Out: correct side and site verified</t>
  </si>
  <si>
    <t>Central Line Preparation</t>
    <phoneticPr fontId="6" type="noConversion"/>
  </si>
  <si>
    <t>Anticoagulant- cosignature verification of dosage and route</t>
  </si>
  <si>
    <t>Co-signature verification of PCA Set-up</t>
  </si>
  <si>
    <t>PCA Setup Verified</t>
  </si>
  <si>
    <t>MD: Discharge patient from PACU</t>
  </si>
  <si>
    <t>Single Lumen Catheter</t>
  </si>
  <si>
    <t>Multiple Lumen Catheter</t>
  </si>
  <si>
    <t>Central Line Placed</t>
    <phoneticPr fontId="6" type="noConversion"/>
  </si>
  <si>
    <t>Time inserted</t>
  </si>
  <si>
    <t>Central line placed by:</t>
  </si>
  <si>
    <t>Medications reviewed with patient or care giver, stated understanding</t>
  </si>
  <si>
    <t>Learning barriers: Limited attention span</t>
  </si>
  <si>
    <t>Learning barriers: Poor memory</t>
  </si>
  <si>
    <t>Belongings sent with patient</t>
  </si>
  <si>
    <t>Education Topics</t>
    <phoneticPr fontId="6" type="noConversion"/>
  </si>
  <si>
    <t>Cardiac Arrest Events</t>
    <phoneticPr fontId="6" type="noConversion"/>
  </si>
  <si>
    <t>Cardiac Arrest Events</t>
  </si>
  <si>
    <t>CPR started</t>
  </si>
  <si>
    <t>Chest compressions initiated</t>
  </si>
  <si>
    <t>Abdominal thrusts performed</t>
  </si>
  <si>
    <t>Learning barriers: Sedation/Lethargy</t>
  </si>
  <si>
    <t>Learning barriers: Visual Impairment</t>
  </si>
  <si>
    <t>Information Provided to</t>
    <phoneticPr fontId="6" type="noConversion"/>
  </si>
  <si>
    <t>Info Provided: Safety</t>
  </si>
  <si>
    <t>Info Provided: MRSA</t>
  </si>
  <si>
    <t>Info Provided: Bar Coded Medication Administration</t>
  </si>
  <si>
    <t>IV access obtained:  peripheral</t>
  </si>
  <si>
    <t>Cardioversion - joules:</t>
  </si>
  <si>
    <t>Teaching Method</t>
    <phoneticPr fontId="6" type="noConversion"/>
  </si>
  <si>
    <t>03</t>
    <phoneticPr fontId="6" type="noConversion"/>
  </si>
  <si>
    <t>Arrived per wheelchair</t>
  </si>
  <si>
    <t>04</t>
    <phoneticPr fontId="6" type="noConversion"/>
  </si>
  <si>
    <t>ICU:Events</t>
    <phoneticPr fontId="6" type="noConversion"/>
  </si>
  <si>
    <t>Arrived ambulatory</t>
  </si>
  <si>
    <t>Info provided: Purpose of PCA therapy</t>
  </si>
  <si>
    <t>Learning Outcome: Return Demonstration</t>
  </si>
  <si>
    <t>Laboratory Tests Events</t>
    <phoneticPr fontId="6" type="noConversion"/>
  </si>
  <si>
    <t>Laboratory Tests</t>
    <phoneticPr fontId="6" type="noConversion"/>
  </si>
  <si>
    <t>Procedures Events</t>
    <phoneticPr fontId="6" type="noConversion"/>
  </si>
  <si>
    <t>Procedures</t>
  </si>
  <si>
    <t>Neuro Seizure Events</t>
    <phoneticPr fontId="6" type="noConversion"/>
  </si>
  <si>
    <t>Seizure Type</t>
    <phoneticPr fontId="6" type="noConversion"/>
  </si>
  <si>
    <t>Info Provided: Informed Procedure</t>
  </si>
  <si>
    <t>Learning Outcome: Requires Reinforcement</t>
  </si>
  <si>
    <t>Learning Outcome: No evidence of learning</t>
  </si>
  <si>
    <t>Laboratory Tests</t>
  </si>
  <si>
    <t>ABG sent</t>
  </si>
  <si>
    <t>AM labs sent</t>
  </si>
  <si>
    <t>Activated clotting time</t>
  </si>
  <si>
    <t>Foley catheter placed w/ difficulty</t>
  </si>
  <si>
    <t>Resulting rhythm:</t>
  </si>
  <si>
    <t>Line taped in place</t>
  </si>
  <si>
    <t>Securement device applied</t>
  </si>
  <si>
    <t>Care Hand Off</t>
    <phoneticPr fontId="6" type="noConversion"/>
  </si>
  <si>
    <t>Report</t>
    <phoneticPr fontId="6" type="noConversion"/>
  </si>
  <si>
    <t>Care Hand Off</t>
  </si>
  <si>
    <t>By resident</t>
    <phoneticPr fontId="6" type="noConversion"/>
  </si>
  <si>
    <t>By intern</t>
    <phoneticPr fontId="6" type="noConversion"/>
  </si>
  <si>
    <t>By renal</t>
    <phoneticPr fontId="6" type="noConversion"/>
  </si>
  <si>
    <t>By PICC nurse</t>
    <phoneticPr fontId="6" type="noConversion"/>
  </si>
  <si>
    <t>Central Line Site</t>
    <phoneticPr fontId="6" type="noConversion"/>
  </si>
  <si>
    <t>Subclavian Vein Right</t>
  </si>
  <si>
    <t>Subclavian Vein Left</t>
  </si>
  <si>
    <t>Internal Jugular Vein Right</t>
  </si>
  <si>
    <t>Internal Jugular Vein Left</t>
  </si>
  <si>
    <t>Femoral Vein Right</t>
  </si>
  <si>
    <t>Femoral Vein Left</t>
  </si>
  <si>
    <t>Interfering with treatment device: specify</t>
  </si>
  <si>
    <t>ICU:Events</t>
    <phoneticPr fontId="6" type="noConversion"/>
  </si>
  <si>
    <t>12 lead EKG performed</t>
  </si>
  <si>
    <t>Sterile field maintained throughout procedure</t>
    <phoneticPr fontId="6" type="noConversion"/>
  </si>
  <si>
    <t>Chest Pain</t>
    <phoneticPr fontId="6" type="noConversion"/>
  </si>
  <si>
    <t>Cardiac Events</t>
    <phoneticPr fontId="6" type="noConversion"/>
  </si>
  <si>
    <t>Chest pain</t>
  </si>
  <si>
    <t>Info Provided: Diabetes Education</t>
  </si>
  <si>
    <t>Info Provided: Smoking Cessation</t>
  </si>
  <si>
    <t>Info Provided: Wound Management</t>
  </si>
  <si>
    <t>Puncture Site</t>
    <phoneticPr fontId="6" type="noConversion"/>
  </si>
  <si>
    <t>Arterial Blood Gas Puncture Site: Radial</t>
  </si>
  <si>
    <t>Arterial Blood Gas Puncture Site: Brachial</t>
  </si>
  <si>
    <t>Some arm effort against gravity</t>
  </si>
  <si>
    <t>Opportunity to ask and respond to questions provided</t>
  </si>
  <si>
    <t>Info provided: Rights and Responsibilities</t>
  </si>
  <si>
    <t>Nursing care plan reviewed and updated as appropriate</t>
  </si>
  <si>
    <t>Infusions</t>
    <phoneticPr fontId="6" type="noConversion"/>
  </si>
  <si>
    <t>Arterial Blood Gas Puncture Site:Right</t>
  </si>
  <si>
    <t>Arterial Blood Gas Puncture Site:Left</t>
  </si>
  <si>
    <t>Allen's Test</t>
    <phoneticPr fontId="6" type="noConversion"/>
  </si>
  <si>
    <t>All IV fluids and drug infusions verified against ordered dose/ pump rate/IV bag label</t>
  </si>
  <si>
    <t>Arterial Blood Gas: Allen's Test Negative</t>
  </si>
  <si>
    <t>I have cleared my PCA/PCEA/peripheral nerve infusion pump totals</t>
  </si>
  <si>
    <t>I have cleared the pump totals</t>
  </si>
  <si>
    <t>Learning Preference:  Group classes</t>
  </si>
  <si>
    <t>Learning Preference: Individual approach</t>
  </si>
  <si>
    <t>Grooming</t>
  </si>
  <si>
    <t>Shave complete assist</t>
  </si>
  <si>
    <t>Shave partial assist</t>
  </si>
  <si>
    <t>Shave self</t>
  </si>
  <si>
    <t>Offer patient ear plugs</t>
  </si>
  <si>
    <t>All tubes and catheters have been traced to their source(s) for correct route</t>
  </si>
  <si>
    <t>Learning Preference:  Support person present</t>
  </si>
  <si>
    <t>Readiness to Learn</t>
    <phoneticPr fontId="6" type="noConversion"/>
  </si>
  <si>
    <t>Wash hair complete assist</t>
  </si>
  <si>
    <t>Wash hair partial assist</t>
  </si>
  <si>
    <t>Wash hair self</t>
  </si>
  <si>
    <t>Infection Control</t>
    <phoneticPr fontId="6" type="noConversion"/>
  </si>
  <si>
    <t>NIH Stroke Scale: Limb Ataxia</t>
    <phoneticPr fontId="6" type="noConversion"/>
  </si>
  <si>
    <t>No ataxia</t>
  </si>
  <si>
    <t>Present in two limbs</t>
  </si>
  <si>
    <t>Limb Ataxia - Unable to Assess</t>
  </si>
  <si>
    <t>Hand hygiene completed</t>
  </si>
  <si>
    <t>ICU:Events</t>
    <phoneticPr fontId="6" type="noConversion"/>
  </si>
  <si>
    <t>Headcover worn by inserter</t>
  </si>
  <si>
    <t>Mask worn by inserter</t>
  </si>
  <si>
    <t>Sterile gloves worn by inserter</t>
  </si>
  <si>
    <t>Sterile gown worn by inserter</t>
  </si>
  <si>
    <t>Full body drape on patient</t>
  </si>
  <si>
    <t>Chlorhexidine used</t>
  </si>
  <si>
    <t>Chlorhexidine contraindicated</t>
    <phoneticPr fontId="6" type="noConversion"/>
  </si>
  <si>
    <t>Central Line Type</t>
    <phoneticPr fontId="6" type="noConversion"/>
  </si>
  <si>
    <t>Pulmonary Artery Catheter</t>
  </si>
  <si>
    <t>Dysarthria - Unable to Assess</t>
  </si>
  <si>
    <t>Arterial Line Removal</t>
    <phoneticPr fontId="6" type="noConversion"/>
  </si>
  <si>
    <t>Central Line Placement Supervised by:</t>
  </si>
  <si>
    <t>The reconciled patient med list (in pt discharge note) was reviewed with patient or patient care giver</t>
  </si>
  <si>
    <t>Provider Notified:</t>
    <phoneticPr fontId="6" type="noConversion"/>
  </si>
  <si>
    <t>Discharge MRSA swab</t>
  </si>
  <si>
    <t>Sluggish response to light glabellar tap or loud auditory stim.</t>
  </si>
  <si>
    <t>7T:  Severe/arms not extended</t>
  </si>
  <si>
    <t>CIWA Scale: Paroxysmal Sweats</t>
    <phoneticPr fontId="6" type="noConversion"/>
  </si>
  <si>
    <t>S0: No sweat visible</t>
  </si>
  <si>
    <t>Oxygenated with:</t>
  </si>
  <si>
    <t>Arrhythmia identified</t>
  </si>
  <si>
    <t>IV access obtained:  central</t>
  </si>
  <si>
    <t>Admission Activities</t>
    <phoneticPr fontId="6" type="noConversion"/>
  </si>
  <si>
    <t>Admission</t>
    <phoneticPr fontId="6" type="noConversion"/>
  </si>
  <si>
    <t>Admission Activities</t>
  </si>
  <si>
    <t>Admitted to: specify</t>
  </si>
  <si>
    <t>Arrived from:(free text)</t>
  </si>
  <si>
    <t>Cardioversion times:</t>
  </si>
  <si>
    <t>Defibrillation - joules:</t>
  </si>
  <si>
    <t>Defibrillation times:</t>
  </si>
  <si>
    <t>Inotropic support-bolus</t>
  </si>
  <si>
    <t>ICU:Events</t>
    <phoneticPr fontId="6" type="noConversion"/>
  </si>
  <si>
    <t>01</t>
    <phoneticPr fontId="6" type="noConversion"/>
  </si>
  <si>
    <t>Arrived per stretcher/gurney</t>
  </si>
  <si>
    <t>CIWA Scale: Agitation</t>
    <phoneticPr fontId="6" type="noConversion"/>
  </si>
  <si>
    <t>Post resuscitation rhythm:</t>
  </si>
  <si>
    <t>Patient pronounced by:</t>
  </si>
  <si>
    <t>Family/significant other notified</t>
  </si>
  <si>
    <t>Cardiac Events</t>
    <phoneticPr fontId="6" type="noConversion"/>
  </si>
  <si>
    <t>Info provided: Use of PCA button</t>
  </si>
  <si>
    <t>Info provided: PCA pump safety features</t>
  </si>
  <si>
    <t>Info Provided: Food drug interaction</t>
  </si>
  <si>
    <t>Info Provided: Test and Procedures</t>
  </si>
  <si>
    <t>Info Provided: Post procedure</t>
  </si>
  <si>
    <t>Foley Insertion Bundle</t>
    <phoneticPr fontId="6" type="noConversion"/>
  </si>
  <si>
    <t>Foley Insertion Bundle</t>
  </si>
  <si>
    <t>Assessment of catheter necessity</t>
  </si>
  <si>
    <t>Hand hygiene</t>
  </si>
  <si>
    <t>Central line secured, sterile dressing applied</t>
  </si>
  <si>
    <t>Line sutured in place</t>
  </si>
  <si>
    <t>Foley catheter placed w/o difficulty</t>
  </si>
  <si>
    <t>NIH Stroke Scale: LOC</t>
    <phoneticPr fontId="6" type="noConversion"/>
  </si>
  <si>
    <t>Alert; keenly responsive</t>
  </si>
  <si>
    <t>I am assuming the care for this patient and have received an RN report on this Pt</t>
  </si>
  <si>
    <t>Cardiac monitor/leads attached/alarms on/limits set</t>
  </si>
  <si>
    <t>Physician notified of patient arrival</t>
  </si>
  <si>
    <t>Orders Reviewed</t>
  </si>
  <si>
    <t>Orders Verified</t>
  </si>
  <si>
    <t>Oriented to Unit/Visiting Hours/Call system</t>
  </si>
  <si>
    <t>MRSA swab</t>
  </si>
  <si>
    <t>VRE Swab</t>
  </si>
  <si>
    <t>Restraint Risk Assessment</t>
    <phoneticPr fontId="6" type="noConversion"/>
  </si>
  <si>
    <t>Provider notified:</t>
    <phoneticPr fontId="6" type="noConversion"/>
  </si>
  <si>
    <t>Oxygenated with:</t>
    <phoneticPr fontId="6" type="noConversion"/>
  </si>
  <si>
    <t>Lab drawn and sent for:</t>
    <phoneticPr fontId="6" type="noConversion"/>
  </si>
  <si>
    <t>Cardiac enzymes sent</t>
    <phoneticPr fontId="6" type="noConversion"/>
  </si>
  <si>
    <t>Lab drawn and sent for:</t>
  </si>
  <si>
    <t>Arterial Blood Gases</t>
  </si>
  <si>
    <t>Arterial Blood Gas Method: Arterial Line</t>
  </si>
  <si>
    <t>Arterial Blood Gas Method: Arterial Puncture</t>
  </si>
  <si>
    <t>No arm drift</t>
  </si>
  <si>
    <t>Arm drift</t>
  </si>
  <si>
    <t>Braden Risk Scale: Sensory Perception</t>
    <phoneticPr fontId="6" type="noConversion"/>
  </si>
  <si>
    <t>Completely limited</t>
  </si>
  <si>
    <t>No arm movement</t>
  </si>
  <si>
    <t>Motor Arm - Unable to Assess</t>
  </si>
  <si>
    <t>No arm effort against gravity</t>
  </si>
  <si>
    <t>Arterial Blood Gas Puncture Site:Femoral</t>
  </si>
  <si>
    <t>Some leg effort against gravity</t>
  </si>
  <si>
    <t>No leg effort against gravity</t>
  </si>
  <si>
    <t>No leg movement</t>
  </si>
  <si>
    <t>H0:  Not present</t>
  </si>
  <si>
    <t>H1:  Very mild</t>
  </si>
  <si>
    <t>H2:  Mild</t>
  </si>
  <si>
    <t>H3:  Moderate</t>
  </si>
  <si>
    <t>Arterial Blood Gas: Allen's Test Positive</t>
  </si>
  <si>
    <t>H6:  Very severe</t>
  </si>
  <si>
    <t>Adequate</t>
  </si>
  <si>
    <t>Braden Risk Scale: Friction and Shear</t>
    <phoneticPr fontId="6" type="noConversion"/>
  </si>
  <si>
    <t>H7:  Extremely severe</t>
  </si>
  <si>
    <t>Arterial Blood Gas Draw Attempts:Three</t>
  </si>
  <si>
    <t>Arterial Blood Gas Draw Attempts:Other: specify</t>
  </si>
  <si>
    <t>Lines and Tubes</t>
    <phoneticPr fontId="6" type="noConversion"/>
  </si>
  <si>
    <t>Critical Drip tubing used or all ports are taped</t>
  </si>
  <si>
    <t>I have re-checked all tubing and catheter connections</t>
  </si>
  <si>
    <t>All tubes and catheters are labeled at the point(s) of connection</t>
  </si>
  <si>
    <t>Readiness to Learn: Learning impeded by current condition</t>
  </si>
  <si>
    <t>Readiness to Learn: Ready to learn</t>
  </si>
  <si>
    <t>Time Out: correct patient position verified</t>
  </si>
  <si>
    <t>Co-Signature-orientee documentation</t>
  </si>
  <si>
    <t>Co-Signature-student nurse documentation</t>
  </si>
  <si>
    <t>Critical Care Pain Observation Tool: Ventilator or Vocalization</t>
    <phoneticPr fontId="6" type="noConversion"/>
  </si>
  <si>
    <t>NIH Stroke Scale: Best Language</t>
    <phoneticPr fontId="6" type="noConversion"/>
  </si>
  <si>
    <t>No aphasia</t>
  </si>
  <si>
    <t>Mild to moderate aphasia</t>
  </si>
  <si>
    <t>Severe aphasia</t>
  </si>
  <si>
    <t>Mute; global aphasia</t>
  </si>
  <si>
    <t>NIH Stroke Scale: Dysarthria</t>
    <phoneticPr fontId="6" type="noConversion"/>
  </si>
  <si>
    <t>12</t>
    <phoneticPr fontId="6" type="noConversion"/>
  </si>
  <si>
    <t>Mild to moderate dysarthria</t>
  </si>
  <si>
    <t>Severe dysarthria</t>
  </si>
  <si>
    <t>Patient informed/instructed regarding procedure</t>
  </si>
  <si>
    <t>A-line cath/tip intact</t>
  </si>
  <si>
    <t>Pressure applied hemostasis achieved</t>
  </si>
  <si>
    <t>No hematoma noted</t>
  </si>
  <si>
    <t>Patient tolerated procedure well</t>
  </si>
  <si>
    <t>Co-operative, oriented and tranquil</t>
  </si>
  <si>
    <t>Responds to commands only</t>
  </si>
  <si>
    <t>Brisk response to light glabellar tap or loud auditory stimulus</t>
  </si>
  <si>
    <t>Secondary diagnosis-no</t>
  </si>
  <si>
    <t>Ambulatory aid-furniture</t>
  </si>
  <si>
    <t>Ambulatory aid-crutches/cane/walker</t>
  </si>
  <si>
    <t>6T:</t>
  </si>
  <si>
    <t>Drowsy</t>
  </si>
  <si>
    <t>Light sedation</t>
  </si>
  <si>
    <t>S1:  Barely perceptible</t>
  </si>
  <si>
    <t>S2:</t>
  </si>
  <si>
    <t>S3:</t>
  </si>
  <si>
    <t>S4:  Beads of sweat obvious</t>
  </si>
  <si>
    <t>S5:</t>
  </si>
  <si>
    <t>S6:</t>
  </si>
  <si>
    <t>Non-palpable pulse</t>
  </si>
  <si>
    <t>Pt. exhibits no response</t>
  </si>
  <si>
    <t>Riker Sedation-Agitation Scale (SAS)</t>
  </si>
  <si>
    <t>ICU:Events</t>
    <phoneticPr fontId="6" type="noConversion"/>
  </si>
  <si>
    <t>CIWA Scale: Anxiety</t>
    <phoneticPr fontId="6" type="noConversion"/>
  </si>
  <si>
    <t>0A: No anxiety</t>
  </si>
  <si>
    <t>1A:  Mildly anxious</t>
  </si>
  <si>
    <t>2A:</t>
  </si>
  <si>
    <t>3A:</t>
  </si>
  <si>
    <t>4A:  Moderately anxious</t>
  </si>
  <si>
    <t>5A:</t>
  </si>
  <si>
    <t>6A:</t>
  </si>
  <si>
    <t>Moves 4 extremities on command or vol.</t>
  </si>
  <si>
    <t>Aldrete Score</t>
  </si>
  <si>
    <t>Moves 2 extremities on command or vol.</t>
  </si>
  <si>
    <t>Move no extremities</t>
  </si>
  <si>
    <t>Aldrete Score: Respiration</t>
    <phoneticPr fontId="6" type="noConversion"/>
  </si>
  <si>
    <t>01:  Slightly more than normal</t>
  </si>
  <si>
    <t>00:  Normal activity</t>
  </si>
  <si>
    <t>Report Received from: (free text)</t>
  </si>
  <si>
    <t>Patient identified using 2 identifiers</t>
  </si>
  <si>
    <t>Allergies checked</t>
  </si>
  <si>
    <t>IV/Heparin lock-yes</t>
  </si>
  <si>
    <t>Cardiac Events</t>
  </si>
  <si>
    <t>12-lead EKG performed</t>
  </si>
  <si>
    <t>Echocardiogram</t>
  </si>
  <si>
    <t>External Pacemaker</t>
  </si>
  <si>
    <t>Medication bolus given:</t>
  </si>
  <si>
    <t>Epicardial pacemaker started</t>
  </si>
  <si>
    <t>Transvenous Pacemaker started</t>
  </si>
  <si>
    <t>Failure to pace</t>
  </si>
  <si>
    <t>Provider notified:</t>
    <phoneticPr fontId="6" type="noConversion"/>
  </si>
  <si>
    <t>Pulmonary artery catheter flushed; balloon tested</t>
  </si>
  <si>
    <t>Pulmonary artery catheter placed via introducer</t>
  </si>
  <si>
    <t>Central line placed over guide wire</t>
  </si>
  <si>
    <t>Time out called</t>
  </si>
  <si>
    <t>Cardioversion: (Joules)</t>
  </si>
  <si>
    <t xml:space="preserve">Performs two tasks correctly </t>
  </si>
  <si>
    <t>Performs one task correctly</t>
  </si>
  <si>
    <t>Performs neither task correct</t>
  </si>
  <si>
    <t>NIH Stroke Scale: Best Gaze</t>
    <phoneticPr fontId="6" type="noConversion"/>
  </si>
  <si>
    <t>Normal gaze</t>
  </si>
  <si>
    <t>Partial gaze palsy</t>
  </si>
  <si>
    <t>Acute change in mental status</t>
  </si>
  <si>
    <t>Acute change in behavior</t>
  </si>
  <si>
    <t>Behavior health issues: specify</t>
  </si>
  <si>
    <t>Psychotic</t>
  </si>
  <si>
    <t>Admission</t>
  </si>
  <si>
    <t>Arterial Blood Gases</t>
    <phoneticPr fontId="6" type="noConversion"/>
  </si>
  <si>
    <t>Method</t>
    <phoneticPr fontId="6" type="noConversion"/>
  </si>
  <si>
    <t>No paralysis</t>
  </si>
  <si>
    <t>Minor paralysis</t>
  </si>
  <si>
    <t>Partial paralysis</t>
  </si>
  <si>
    <t>Complete paralysis</t>
  </si>
  <si>
    <t>NIH Stroke Scale: Motor Arm</t>
    <phoneticPr fontId="6" type="noConversion"/>
  </si>
  <si>
    <t>Very moist</t>
  </si>
  <si>
    <t>Occasionally moist</t>
  </si>
  <si>
    <t>Rarely moist</t>
  </si>
  <si>
    <t>Braden Risk Scale: Activity</t>
    <phoneticPr fontId="6" type="noConversion"/>
  </si>
  <si>
    <t>Bedfast</t>
  </si>
  <si>
    <t>Chairfast</t>
  </si>
  <si>
    <t>No Impairment</t>
  </si>
  <si>
    <t>Braden Risk Scale: Mobility</t>
    <phoneticPr fontId="6" type="noConversion"/>
  </si>
  <si>
    <t>Completely immobile</t>
  </si>
  <si>
    <t>Very limited</t>
  </si>
  <si>
    <t>No leg drift</t>
  </si>
  <si>
    <t>Leg drift</t>
  </si>
  <si>
    <t>Braden Risk Scale: Nutrition</t>
    <phoneticPr fontId="6" type="noConversion"/>
  </si>
  <si>
    <t>Very poor</t>
  </si>
  <si>
    <t>Probably inadequate</t>
  </si>
  <si>
    <t>H4:  Moderately severe</t>
  </si>
  <si>
    <t>H5:  Severe</t>
  </si>
  <si>
    <t>Tube/Drain #6 Location:  Thoracic Area</t>
  </si>
  <si>
    <t>Tube/Drain #6 Stabilization/Site Findings/Temperature</t>
  </si>
  <si>
    <t>Tube/Drain #6 Status</t>
  </si>
  <si>
    <t>Tube/Drain #6 Suction</t>
  </si>
  <si>
    <t>Tube/Drain #6 Type</t>
  </si>
  <si>
    <t>Tube Drain #7</t>
  </si>
  <si>
    <t>No apparent problems</t>
  </si>
  <si>
    <t>Braden Scale: Moisture Constantly Moist</t>
    <phoneticPr fontId="6" type="noConversion"/>
  </si>
  <si>
    <t>Moisture: Constantly Moist</t>
  </si>
  <si>
    <t>Bedside Shivering Score</t>
  </si>
  <si>
    <t>CIWA Scale: Orientation Sensorium:Who are you, What day is it?</t>
    <phoneticPr fontId="6" type="noConversion"/>
  </si>
  <si>
    <t>O0:  Oriented</t>
  </si>
  <si>
    <t>O1:  Can't serial add</t>
  </si>
  <si>
    <t>O2:  Date=&lt;2 days off</t>
  </si>
  <si>
    <t>O3:  Date&gt; 2 days off</t>
  </si>
  <si>
    <t xml:space="preserve">O4:  Disoriented </t>
  </si>
  <si>
    <t>Critical Care Pain Observation Tool</t>
  </si>
  <si>
    <t>Absence of movements or normal position</t>
  </si>
  <si>
    <t>Arterial Blood Gas Draw Attempts:Unable to obtain</t>
  </si>
  <si>
    <t>Adverse Affects</t>
    <phoneticPr fontId="6" type="noConversion"/>
  </si>
  <si>
    <t>Critical Care Pain Observation Tool: Facial Expression</t>
    <phoneticPr fontId="6" type="noConversion"/>
  </si>
  <si>
    <t>Relaxed, neutral</t>
  </si>
  <si>
    <t>Arterial Puncture Adverse Effects: None</t>
  </si>
  <si>
    <t>Arterial Puncture Adverse Effects: Bleeding</t>
  </si>
  <si>
    <t>Arterial Puncture Adverse Effects: Hematoma</t>
  </si>
  <si>
    <t>Central Line Insertion</t>
    <phoneticPr fontId="6" type="noConversion"/>
  </si>
  <si>
    <t>Central Line Insertion</t>
  </si>
  <si>
    <t>Consent Completed</t>
  </si>
  <si>
    <t>Invasive Lines</t>
    <phoneticPr fontId="6" type="noConversion"/>
  </si>
  <si>
    <t>Flexion (Abnormal)</t>
  </si>
  <si>
    <t>Eyes Open Spontaneously</t>
  </si>
  <si>
    <t>Confused Conversation</t>
  </si>
  <si>
    <t>Flexion (Withdraws)</t>
  </si>
  <si>
    <t>Oriented</t>
  </si>
  <si>
    <t>Localizes Pain</t>
  </si>
  <si>
    <t>Procedures</t>
    <phoneticPr fontId="6" type="noConversion"/>
  </si>
  <si>
    <t>Arterial Line Removal</t>
  </si>
  <si>
    <t>NIH Stroke Scale: Extinction and Inattention</t>
    <phoneticPr fontId="6" type="noConversion"/>
  </si>
  <si>
    <t>13</t>
    <phoneticPr fontId="6" type="noConversion"/>
  </si>
  <si>
    <t>No abnormality</t>
  </si>
  <si>
    <t>Visual, tactile inattention</t>
  </si>
  <si>
    <t>Profound hemi inattention</t>
  </si>
  <si>
    <t>Ramsay Sedation Scale</t>
  </si>
  <si>
    <t>Pt is anxious and agitated or restless, or both</t>
  </si>
  <si>
    <t>Secondary diagnosis-yes</t>
  </si>
  <si>
    <t>History of falls-yes</t>
  </si>
  <si>
    <t>History of falls-no</t>
  </si>
  <si>
    <t>Tube/Drain #8 Suction</t>
  </si>
  <si>
    <t>Tube/Drain #8 Type</t>
  </si>
  <si>
    <t>RASS Scale</t>
  </si>
  <si>
    <t>RASS Scale</t>
    <phoneticPr fontId="6" type="noConversion"/>
  </si>
  <si>
    <t>01</t>
    <phoneticPr fontId="6" type="noConversion"/>
  </si>
  <si>
    <t>Moderate sedation</t>
  </si>
  <si>
    <t>08</t>
    <phoneticPr fontId="6" type="noConversion"/>
  </si>
  <si>
    <t>S7:  Drenching Sweats</t>
  </si>
  <si>
    <t>Scores</t>
  </si>
  <si>
    <t>Aldrete/Par Score</t>
  </si>
  <si>
    <t>Tube/Drain #3 Location:  Extremity Area</t>
  </si>
  <si>
    <t>Aldrete Score:Activity</t>
    <phoneticPr fontId="6" type="noConversion"/>
  </si>
  <si>
    <t>05</t>
    <phoneticPr fontId="6" type="noConversion"/>
  </si>
  <si>
    <t>Tube/Drain #3 Location:  Head/Neck Area</t>
  </si>
  <si>
    <t>Tube/Drain #3 Location:  Pelvic Area</t>
  </si>
  <si>
    <t>Tube/Drain #3 Location:  Thoracic Area</t>
  </si>
  <si>
    <t>Tube/Drain #3 Stabilization/Site Findings/Temperature</t>
  </si>
  <si>
    <t>Tube/Drain #3 Status</t>
  </si>
  <si>
    <t>Deep breathe &amp; cough freely</t>
  </si>
  <si>
    <t>Limited breathing or dyspnea</t>
  </si>
  <si>
    <t>Apneic</t>
  </si>
  <si>
    <t>Aldrete Score:Circulation</t>
    <phoneticPr fontId="6" type="noConversion"/>
  </si>
  <si>
    <t>BP +/- 20% pre anes levels</t>
  </si>
  <si>
    <t>BP +/- 20% - 50% pre anes levels</t>
  </si>
  <si>
    <t>04:  Moderately fidgety</t>
  </si>
  <si>
    <t>07:  Pacing/thrashes about</t>
  </si>
  <si>
    <t>CIWA Scale: Tactile Disturbance: Itching, pins, needles?</t>
    <phoneticPr fontId="6" type="noConversion"/>
  </si>
  <si>
    <t>T0:  None</t>
  </si>
  <si>
    <t>T1:  Very mild sensations</t>
  </si>
  <si>
    <t>T2:  Mild sensations</t>
  </si>
  <si>
    <t>T3:  Moderate sensations</t>
  </si>
  <si>
    <t>T4:  Mod/severe hallucinations</t>
  </si>
  <si>
    <t>Restless and cooperative</t>
  </si>
  <si>
    <t>IV/Heparin lock-no</t>
  </si>
  <si>
    <t>Gait/Transferring-impaired</t>
  </si>
  <si>
    <t>Gait/Transferring-weak</t>
  </si>
  <si>
    <t>Mental status-forgets limitations</t>
  </si>
  <si>
    <t>Mental status-oriented to own ability</t>
  </si>
  <si>
    <t>Motor Activity Assessment Scale</t>
  </si>
  <si>
    <t>Cardioversion</t>
    <phoneticPr fontId="6" type="noConversion"/>
  </si>
  <si>
    <t>Cardioversion Note</t>
    <phoneticPr fontId="6" type="noConversion"/>
  </si>
  <si>
    <t>Cardioversion</t>
  </si>
  <si>
    <t>Consent signed</t>
  </si>
  <si>
    <t>Medications reviewed</t>
  </si>
  <si>
    <t>NPO Status</t>
  </si>
  <si>
    <t>I have transferred the care for this patient to:</t>
  </si>
  <si>
    <t>NIH Stroke Scale: LOC Commands</t>
    <phoneticPr fontId="6" type="noConversion"/>
  </si>
  <si>
    <t>V4:  Mod severe hallucinations</t>
  </si>
  <si>
    <t>V5:  Severe hallucinations</t>
  </si>
  <si>
    <t>V7:  Continuous hallucinations</t>
  </si>
  <si>
    <t>CIWA Scale: Headaches/Fullness in Head (not dizziness)</t>
    <phoneticPr fontId="6" type="noConversion"/>
  </si>
  <si>
    <t>APACHE II</t>
  </si>
  <si>
    <t>CHP non op/emergency</t>
  </si>
  <si>
    <t>ARF</t>
  </si>
  <si>
    <t>Forced deviation</t>
  </si>
  <si>
    <t>Tube/Drain #5 Location</t>
  </si>
  <si>
    <t>CHP elective post op</t>
  </si>
  <si>
    <t>NIH Stroke Scale: Visual</t>
    <phoneticPr fontId="6" type="noConversion"/>
  </si>
  <si>
    <t>No visual loss</t>
  </si>
  <si>
    <t>Partial hemianopia</t>
  </si>
  <si>
    <t>Complete hemianopia</t>
  </si>
  <si>
    <t>Bilateral hemianopia</t>
  </si>
  <si>
    <t>NIH Stroke Scale: Facial Palsy</t>
    <phoneticPr fontId="6" type="noConversion"/>
  </si>
  <si>
    <t>Braden Risk Scale: Moisture</t>
    <phoneticPr fontId="6" type="noConversion"/>
  </si>
  <si>
    <t>Constantly moist</t>
  </si>
  <si>
    <t>Braden Risk Scale</t>
  </si>
  <si>
    <t>Tube/Drain #5 Location:  Thoracic Area</t>
  </si>
  <si>
    <t>Walks occasionally</t>
  </si>
  <si>
    <t>No limitations</t>
  </si>
  <si>
    <t>Tube/Drain #6 Location:  Head/Neck Area</t>
  </si>
  <si>
    <t>Tube/Drain #6 Location:  Pelvic Area</t>
  </si>
  <si>
    <t>Tube/Drain #6 Location:  Abdominal Area</t>
  </si>
  <si>
    <t>Tube/Drain #6 Location:  Extremity Area</t>
  </si>
  <si>
    <t xml:space="preserve">      Site Cooler than Body Temperature</t>
  </si>
  <si>
    <t xml:space="preserve">      Site Cooler than Opposite Body Part</t>
  </si>
  <si>
    <t>Tube/Drain #1 Status</t>
  </si>
  <si>
    <t>19</t>
    <phoneticPr fontId="6" type="noConversion"/>
  </si>
  <si>
    <t>Non-patent/Clogged</t>
  </si>
  <si>
    <t>18</t>
    <phoneticPr fontId="6" type="noConversion"/>
  </si>
  <si>
    <t>Tube/Drain #7 Drainage Color/Characteristics</t>
  </si>
  <si>
    <t>Tube/Drain #7 Laterality/Descriptor</t>
  </si>
  <si>
    <t>Tube/Drain #7 Location</t>
  </si>
  <si>
    <t>Tube/Drain #7 Location:  Abdominal Area</t>
  </si>
  <si>
    <t>BSAS  Score</t>
  </si>
  <si>
    <t>None no shivering</t>
  </si>
  <si>
    <t>Mild loc to neck and thorax</t>
  </si>
  <si>
    <t>Moderate upper extr, thorax</t>
  </si>
  <si>
    <t>Severe sustained generalized</t>
  </si>
  <si>
    <t>CIWA</t>
  </si>
  <si>
    <t>CIWA Scale: Nausea and Vomiting</t>
    <phoneticPr fontId="6" type="noConversion"/>
  </si>
  <si>
    <t>Critical Care Pain Observation Tool: Body Movements</t>
    <phoneticPr fontId="6" type="noConversion"/>
  </si>
  <si>
    <t>CIWA Scale: Tremor, Arms Extended, Fingers Spread</t>
    <phoneticPr fontId="6" type="noConversion"/>
  </si>
  <si>
    <t>Protection</t>
  </si>
  <si>
    <t>Arterial Puncture Adverse Effects: Ecchymosis</t>
  </si>
  <si>
    <t>Arterial Puncture Adverse Effects: Tingling/Numbness</t>
  </si>
  <si>
    <t>Motor Leg - Unable to Assess</t>
  </si>
  <si>
    <t>NIH Stroke Scale: Sensory</t>
    <phoneticPr fontId="6" type="noConversion"/>
  </si>
  <si>
    <t>No sensory loss</t>
  </si>
  <si>
    <t>Mild to moderate sensory loss</t>
  </si>
  <si>
    <t>Severe to total sensory loss</t>
  </si>
  <si>
    <t>Eyes Open Never</t>
  </si>
  <si>
    <t>None_</t>
  </si>
  <si>
    <t>Eyes Open to Pain</t>
  </si>
  <si>
    <t>Incomprehensive Sounds</t>
  </si>
  <si>
    <t>Extension</t>
  </si>
  <si>
    <t>Eyes Open to Sound</t>
  </si>
  <si>
    <t>Inappropriate Words</t>
  </si>
  <si>
    <t>Tube/Drain #8 Laterality/Descriptor</t>
  </si>
  <si>
    <t>Tube/Drain #8 Location</t>
  </si>
  <si>
    <t>Tube/Drain #8 Location:  Abdominal Area</t>
  </si>
  <si>
    <t>Tube/Drain #8 Location:  Extremity Area</t>
  </si>
  <si>
    <t>Tube/Drain #2 Laterality/Descriptor</t>
  </si>
  <si>
    <t>Tube/Drain #8 Location:  Head/Neck Area</t>
  </si>
  <si>
    <t>Tube/Drain #8 Location:  Pelvic Area</t>
  </si>
  <si>
    <t>Obeys Commands</t>
  </si>
  <si>
    <t>Fall Risk Scores</t>
  </si>
  <si>
    <t>Morse Fall Risk Assessment</t>
  </si>
  <si>
    <t>Tube/Drain #8 Location:  Thoracic Area</t>
  </si>
  <si>
    <t>Tube/Drain #8 Stabilization/Site Findings/Temperature</t>
  </si>
  <si>
    <t>Tube/Drain #8 Status</t>
  </si>
  <si>
    <t>RASS</t>
    <phoneticPr fontId="6" type="noConversion"/>
  </si>
  <si>
    <t>Deep sedation</t>
  </si>
  <si>
    <t>09</t>
    <phoneticPr fontId="6" type="noConversion"/>
  </si>
  <si>
    <t>RASS Target Score</t>
    <phoneticPr fontId="6" type="noConversion"/>
  </si>
  <si>
    <t>RASS Target Score</t>
  </si>
  <si>
    <t>Light Sedation</t>
  </si>
  <si>
    <t>03</t>
    <phoneticPr fontId="6" type="noConversion"/>
  </si>
  <si>
    <t>Deep Sedation</t>
  </si>
  <si>
    <t>Tube/Drain #3 Laterality/Descriptor</t>
  </si>
  <si>
    <t>Tube/Drain #3 Location:  Abdominal Area</t>
  </si>
  <si>
    <t>Leather/plastic/rubber</t>
  </si>
  <si>
    <t>Leather</t>
  </si>
  <si>
    <t>Restraint Status</t>
    <phoneticPr fontId="6" type="noConversion"/>
  </si>
  <si>
    <t>Restraint Status</t>
    <phoneticPr fontId="6" type="noConversion"/>
  </si>
  <si>
    <t xml:space="preserve">      Low</t>
  </si>
  <si>
    <t>Tube/Drain #3 Suction</t>
  </si>
  <si>
    <t>Tube Drain #4</t>
  </si>
  <si>
    <t>Tube/Drain #4 Drainage Color/Characteristics</t>
  </si>
  <si>
    <t xml:space="preserve">      Medial</t>
  </si>
  <si>
    <t xml:space="preserve">      Anterior</t>
  </si>
  <si>
    <t xml:space="preserve">      Posterior</t>
  </si>
  <si>
    <t>07</t>
    <phoneticPr fontId="6" type="noConversion"/>
  </si>
  <si>
    <t xml:space="preserve">      Proximal</t>
  </si>
  <si>
    <t>Not responsive</t>
  </si>
  <si>
    <t>BP +/- 50% pre anes levels</t>
  </si>
  <si>
    <t>Aldrete Score:Consciousness</t>
    <phoneticPr fontId="6" type="noConversion"/>
  </si>
  <si>
    <t>Fully awake</t>
  </si>
  <si>
    <t>Arousable on command</t>
  </si>
  <si>
    <t>T6:  Very severe hallucination</t>
  </si>
  <si>
    <t>T7:  Continuous hallucinations</t>
  </si>
  <si>
    <t>Responds only to noxious stimuli</t>
  </si>
  <si>
    <t>Responds to touch or name</t>
  </si>
  <si>
    <t>Calm and cooperative</t>
  </si>
  <si>
    <t>A6:  Very severe hallucination</t>
  </si>
  <si>
    <t>A7:  Continuous hallucinations</t>
  </si>
  <si>
    <t>Dangerously agitated, uncooperative</t>
  </si>
  <si>
    <t>A3: Moderate harshness</t>
  </si>
  <si>
    <t>A4:  Mod severe hallucinations</t>
  </si>
  <si>
    <t>NIH Stroke Scale</t>
  </si>
  <si>
    <t>NIH Stroke Scale: LOC Question</t>
    <phoneticPr fontId="6" type="noConversion"/>
  </si>
  <si>
    <t>Answers both correctly</t>
  </si>
  <si>
    <t>Answers one correctly</t>
  </si>
  <si>
    <t>Answers neither correctly</t>
  </si>
  <si>
    <t>CIWA Scale: Visual Disturbances, Light, Visual?</t>
    <phoneticPr fontId="6" type="noConversion"/>
  </si>
  <si>
    <t>V0:  Not present</t>
  </si>
  <si>
    <t>V1:  Very mild sensitivity</t>
  </si>
  <si>
    <t>V2:  Mild sensitivity</t>
  </si>
  <si>
    <t>V3:  Moderate sensitivity</t>
  </si>
  <si>
    <t>Tube/Drain #4 Suction</t>
  </si>
  <si>
    <t>Tube/Drain #4 Type</t>
  </si>
  <si>
    <t>Tube Drain #5</t>
  </si>
  <si>
    <t>Tube/Drain #5 Drainage Color/Characteristics</t>
  </si>
  <si>
    <t>Tube/Drain #5 Laterality/Descriptor</t>
  </si>
  <si>
    <t>Tube/Drain #1 Location:  Thoracic Area</t>
  </si>
  <si>
    <t>14</t>
    <phoneticPr fontId="6" type="noConversion"/>
  </si>
  <si>
    <t>Mediastina</t>
  </si>
  <si>
    <t>Tube/Drain #5 Location:  Abdominal Area</t>
  </si>
  <si>
    <t>Tube/Drain #5 Location:  Extremity Area</t>
  </si>
  <si>
    <t>CHP None</t>
  </si>
  <si>
    <t xml:space="preserve">      Stabilization None</t>
  </si>
  <si>
    <t xml:space="preserve">      Stabilization Tape</t>
  </si>
  <si>
    <t xml:space="preserve">      Stabilization Sutures</t>
  </si>
  <si>
    <t>Walks frequently</t>
  </si>
  <si>
    <t>Tube Drain #6</t>
  </si>
  <si>
    <t>Tube/Drain #6 Drainage Color/Characteristics</t>
  </si>
  <si>
    <t>Tube/Drain #6 Laterality/Descriptor</t>
  </si>
  <si>
    <t>Tube/Drain #6 Location</t>
  </si>
  <si>
    <t>Site Status</t>
    <phoneticPr fontId="6" type="noConversion"/>
  </si>
  <si>
    <t xml:space="preserve">      Status Unchanged</t>
  </si>
  <si>
    <t xml:space="preserve">      Status Decreasing</t>
  </si>
  <si>
    <t xml:space="preserve">      Status Increasing</t>
  </si>
  <si>
    <t xml:space="preserve">      Site Warmer than Opposite Body Part</t>
  </si>
  <si>
    <t>18</t>
    <phoneticPr fontId="6" type="noConversion"/>
  </si>
  <si>
    <t>Unable to follow instructions</t>
  </si>
  <si>
    <t>NotFoll</t>
  </si>
  <si>
    <t>ROM Repositioning</t>
    <phoneticPr fontId="6" type="noConversion"/>
  </si>
  <si>
    <t>Discontinued</t>
    <phoneticPr fontId="6" type="noConversion"/>
  </si>
  <si>
    <t>Hydration</t>
    <phoneticPr fontId="6" type="noConversion"/>
  </si>
  <si>
    <t>Accepted</t>
    <phoneticPr fontId="6" type="noConversion"/>
  </si>
  <si>
    <t>Tube Feeding</t>
    <phoneticPr fontId="6" type="noConversion"/>
  </si>
  <si>
    <t>Nothing by mouth</t>
    <phoneticPr fontId="6" type="noConversion"/>
  </si>
  <si>
    <t>Total parenteral Nutrition</t>
    <phoneticPr fontId="6" type="noConversion"/>
  </si>
  <si>
    <t>Tube/Drain #7 Location:  Extremity Area</t>
  </si>
  <si>
    <t>N1:  Mild nausea, no vomiting</t>
  </si>
  <si>
    <t>N2:</t>
  </si>
  <si>
    <t>N3:</t>
  </si>
  <si>
    <t>N0:  No nausea or vomiting</t>
  </si>
  <si>
    <t>CIWA Scale</t>
  </si>
  <si>
    <t>Critical Care Pain Observation Tool: Muscle Tension</t>
    <phoneticPr fontId="6" type="noConversion"/>
  </si>
  <si>
    <t>Relaxed</t>
  </si>
  <si>
    <t>Tense, rigid</t>
  </si>
  <si>
    <t>Very tense or rigid</t>
  </si>
  <si>
    <t xml:space="preserve">       None</t>
  </si>
  <si>
    <t>1T: Not visible/felt fingertip</t>
  </si>
  <si>
    <t>2T:</t>
  </si>
  <si>
    <t>3T:</t>
  </si>
  <si>
    <t>4T: Moderate, Pt arms extended</t>
  </si>
  <si>
    <t>0T:  No Tremor</t>
  </si>
  <si>
    <t>Tolerating ventilator or movement</t>
  </si>
  <si>
    <t>Coughing but tolerating vent</t>
  </si>
  <si>
    <t>5T:</t>
  </si>
  <si>
    <t>Fighting ventilator</t>
  </si>
  <si>
    <t>Talking in normal tone or no sound</t>
  </si>
  <si>
    <t>Sighing, moaning</t>
  </si>
  <si>
    <t>Crying out, sobbing</t>
  </si>
  <si>
    <t>22</t>
    <phoneticPr fontId="6" type="noConversion"/>
  </si>
  <si>
    <t>Tube/Drain #7 Stabilization/Site Findings/Temperature</t>
  </si>
  <si>
    <t>Tube/Drain #7 Status</t>
  </si>
  <si>
    <t>Tube/Drain #7 Suction</t>
  </si>
  <si>
    <t>Tube/Drain #7 Type</t>
  </si>
  <si>
    <t>Tube Drain #8</t>
  </si>
  <si>
    <t>Tube/Drain #8 Drainage Color/Characteristics</t>
  </si>
  <si>
    <t>Tube Drain #2</t>
  </si>
  <si>
    <t>Tube/Drain #2 Drainage Color/Characteristics</t>
  </si>
  <si>
    <t>08</t>
    <phoneticPr fontId="6" type="noConversion"/>
  </si>
  <si>
    <t>Dressing Status</t>
    <phoneticPr fontId="6" type="noConversion"/>
  </si>
  <si>
    <t>Dressing Status</t>
    <phoneticPr fontId="6" type="noConversion"/>
  </si>
  <si>
    <t>04</t>
    <phoneticPr fontId="6" type="noConversion"/>
  </si>
  <si>
    <t>04</t>
    <phoneticPr fontId="6" type="noConversion"/>
  </si>
  <si>
    <t xml:space="preserve">      Changed</t>
  </si>
  <si>
    <t xml:space="preserve">Tube/Drain #2 Location </t>
  </si>
  <si>
    <t>02</t>
    <phoneticPr fontId="6" type="noConversion"/>
  </si>
  <si>
    <t>08</t>
    <phoneticPr fontId="6" type="noConversion"/>
  </si>
  <si>
    <t>Tube/Drain #2 Location:  Abdominal Area</t>
  </si>
  <si>
    <t>03</t>
    <phoneticPr fontId="6" type="noConversion"/>
  </si>
  <si>
    <t xml:space="preserve">      Drsg Scant amount drainage</t>
  </si>
  <si>
    <t xml:space="preserve">      Drsg Small amount drainage</t>
  </si>
  <si>
    <t>Tube/Drain #2 Location:  Extremity Area</t>
  </si>
  <si>
    <t>01</t>
    <phoneticPr fontId="6" type="noConversion"/>
  </si>
  <si>
    <t>RASS</t>
  </si>
  <si>
    <t>Very agitated</t>
  </si>
  <si>
    <t>Alert and calm</t>
  </si>
  <si>
    <t>Tube/Drain #2 Type</t>
  </si>
  <si>
    <t>Naso Gastric Tube</t>
    <phoneticPr fontId="6" type="noConversion"/>
  </si>
  <si>
    <t>Tube Drain #3</t>
  </si>
  <si>
    <t>Tube/Drain #3 Drainage Color/Characteristics</t>
  </si>
  <si>
    <t>Drainage Characteristics</t>
  </si>
  <si>
    <t>Released and repositioned, no</t>
    <phoneticPr fontId="6" type="noConversion"/>
  </si>
  <si>
    <t>RelRepNo</t>
    <phoneticPr fontId="6" type="noConversion"/>
  </si>
  <si>
    <t>Type Locatiion</t>
    <phoneticPr fontId="6" type="noConversion"/>
  </si>
  <si>
    <t>Restraint:  Type/Location</t>
  </si>
  <si>
    <t>AnkRt</t>
  </si>
  <si>
    <t>Tube/Drain #3 Location</t>
  </si>
  <si>
    <t>Vest</t>
  </si>
  <si>
    <t>Waist</t>
  </si>
  <si>
    <t>WrstRt</t>
  </si>
  <si>
    <t>WrstLt</t>
  </si>
  <si>
    <t>Locked</t>
  </si>
  <si>
    <t>Tube/Drain #3 Type</t>
  </si>
  <si>
    <t>On to support Medical healing</t>
    <phoneticPr fontId="6" type="noConversion"/>
  </si>
  <si>
    <t>On to support Medical healing</t>
    <phoneticPr fontId="6" type="noConversion"/>
  </si>
  <si>
    <t>Off Unit</t>
    <phoneticPr fontId="6" type="noConversion"/>
  </si>
  <si>
    <t>01</t>
    <phoneticPr fontId="6" type="noConversion"/>
  </si>
  <si>
    <t>x</t>
    <phoneticPr fontId="6" type="noConversion"/>
  </si>
  <si>
    <t>Aldrete Score: Color</t>
    <phoneticPr fontId="6" type="noConversion"/>
  </si>
  <si>
    <t>Normal or pink</t>
  </si>
  <si>
    <t>Pale or dusky</t>
  </si>
  <si>
    <t>RT Scores</t>
  </si>
  <si>
    <t>CIWA Scale: Auditory Disturbances: hearing sounds, describe</t>
    <phoneticPr fontId="6" type="noConversion"/>
  </si>
  <si>
    <t>A0:  Not present</t>
  </si>
  <si>
    <t>A2:  Mild harshness</t>
  </si>
  <si>
    <t>Tube/Drain #4 Location</t>
  </si>
  <si>
    <t>A5:  Severe hallucinations</t>
  </si>
  <si>
    <t>Tube/Drain #4 Laterality/Descriptor</t>
  </si>
  <si>
    <t>Not alert but arousable</t>
  </si>
  <si>
    <t>Not alert; repeat stimulation</t>
  </si>
  <si>
    <t>Tube/Drain #4 Location:  Abdominal Area</t>
  </si>
  <si>
    <t>Tube/Drain #4 Location:  Extremity Area</t>
  </si>
  <si>
    <t>Tube/Drain #4 Location:  Head/Neck Area</t>
  </si>
  <si>
    <t>Tube/Drain #1 Location:  Abdominal Area</t>
  </si>
  <si>
    <t xml:space="preserve">      RUQ</t>
  </si>
  <si>
    <t xml:space="preserve">      RLQ</t>
  </si>
  <si>
    <t xml:space="preserve">      LUQ</t>
  </si>
  <si>
    <t xml:space="preserve">      LLQ</t>
  </si>
  <si>
    <t>Tube/Drain #4 Location:  Pelvic Area</t>
  </si>
  <si>
    <t>Tube/Drain #4 Location:  Thoracic Area</t>
  </si>
  <si>
    <t>Tube/Drain #4 Stabilization/Site Findings/Temperature</t>
  </si>
  <si>
    <t>Tube/Drain #4 Status</t>
  </si>
  <si>
    <t>Tube/Drain #1 Location:  Extremity Area</t>
  </si>
  <si>
    <t>Head Neck Area</t>
    <phoneticPr fontId="6" type="noConversion"/>
  </si>
  <si>
    <t>Tube/Drain #1 Location:  Head/Neck Area</t>
  </si>
  <si>
    <t>12</t>
    <phoneticPr fontId="6" type="noConversion"/>
  </si>
  <si>
    <t xml:space="preserve">Ear(s) </t>
  </si>
  <si>
    <t>01</t>
    <phoneticPr fontId="6" type="noConversion"/>
  </si>
  <si>
    <t>01</t>
    <phoneticPr fontId="6" type="noConversion"/>
  </si>
  <si>
    <t>01</t>
    <phoneticPr fontId="6" type="noConversion"/>
  </si>
  <si>
    <t>Tube/Drain #1 Location:  Pelvic Area</t>
  </si>
  <si>
    <t>SigOther</t>
  </si>
  <si>
    <t>Pericardial</t>
  </si>
  <si>
    <t>Tube/Drain #1 Stabilization/Site Findings/Temperature</t>
  </si>
  <si>
    <t xml:space="preserve">      Patient</t>
  </si>
  <si>
    <t xml:space="preserve">      Family</t>
  </si>
  <si>
    <t xml:space="preserve">      Significant other</t>
  </si>
  <si>
    <t xml:space="preserve">      Restraint reason</t>
  </si>
  <si>
    <t>RestrRsn</t>
  </si>
  <si>
    <t>Tube/Drain #5 Stabilization/Site Findings/Temperature</t>
  </si>
  <si>
    <t>Tube/Drain #5 Status</t>
  </si>
  <si>
    <t>Tube/Drain #5 Suction</t>
  </si>
  <si>
    <t>Tube/Drain #5 Type</t>
  </si>
  <si>
    <t>Bleeding</t>
    <phoneticPr fontId="6" type="noConversion"/>
  </si>
  <si>
    <t>Reddened</t>
    <phoneticPr fontId="6" type="noConversion"/>
  </si>
  <si>
    <t>Tender</t>
    <phoneticPr fontId="6" type="noConversion"/>
  </si>
  <si>
    <t>PullTube</t>
  </si>
  <si>
    <t>Promote medical healing</t>
  </si>
  <si>
    <t>ProHealing</t>
  </si>
  <si>
    <t>UTFComm</t>
  </si>
  <si>
    <t>Level (Tip Score)</t>
    <phoneticPr fontId="6" type="noConversion"/>
  </si>
  <si>
    <t>Restraint:  Level (TIP Score)</t>
  </si>
  <si>
    <t>Order Number</t>
    <phoneticPr fontId="6" type="noConversion"/>
  </si>
  <si>
    <t>Restraint:  Order Number</t>
  </si>
  <si>
    <t>Free text: (specify)</t>
  </si>
  <si>
    <t xml:space="preserve">      Site consistent with Body Temperature</t>
  </si>
  <si>
    <t>Danger to self</t>
  </si>
  <si>
    <t>Clogged</t>
  </si>
  <si>
    <t>Danger to others</t>
  </si>
  <si>
    <t>HarmOth</t>
  </si>
  <si>
    <t>Protect Airway</t>
    <phoneticPr fontId="6" type="noConversion"/>
  </si>
  <si>
    <t>ProtAirway</t>
    <phoneticPr fontId="6" type="noConversion"/>
  </si>
  <si>
    <t>Other: Specify</t>
    <phoneticPr fontId="6" type="noConversion"/>
  </si>
  <si>
    <t>Food/Meals</t>
    <phoneticPr fontId="6" type="noConversion"/>
  </si>
  <si>
    <t>20</t>
    <phoneticPr fontId="6" type="noConversion"/>
  </si>
  <si>
    <t>Accepted</t>
    <phoneticPr fontId="6" type="noConversion"/>
  </si>
  <si>
    <t>Tube/Drain #7 Location:  Head/Neck Area</t>
  </si>
  <si>
    <t>Tube/Drain #7 Location:  Pelvic Area</t>
  </si>
  <si>
    <t>Tube/Drain #7 Location:  Thoracic Area</t>
  </si>
  <si>
    <t>N4:  Intermittent nausea/dry heaves</t>
  </si>
  <si>
    <t>N5:</t>
  </si>
  <si>
    <t>N6:</t>
  </si>
  <si>
    <t>N7:  Freq dry heaves, vomiting</t>
  </si>
  <si>
    <t>Stripped/Milked</t>
  </si>
  <si>
    <t>Stripped</t>
  </si>
  <si>
    <t>Gravity Drainage</t>
  </si>
  <si>
    <t>Tube/Drain #1 Suction</t>
  </si>
  <si>
    <t>Refused</t>
    <phoneticPr fontId="6" type="noConversion"/>
  </si>
  <si>
    <t>Translator at Bedside</t>
  </si>
  <si>
    <t>Completed</t>
    <phoneticPr fontId="6" type="noConversion"/>
  </si>
  <si>
    <t xml:space="preserve">      Low </t>
  </si>
  <si>
    <t xml:space="preserve">     High</t>
  </si>
  <si>
    <t>#Spec</t>
    <phoneticPr fontId="6" type="noConversion"/>
  </si>
  <si>
    <t>Tube/Drain #1 Type</t>
  </si>
  <si>
    <t>Hemovac</t>
  </si>
  <si>
    <t>Jackson Pratt</t>
  </si>
  <si>
    <t>JP</t>
  </si>
  <si>
    <t>Penrose</t>
  </si>
  <si>
    <t>Evaluated by RN</t>
    <phoneticPr fontId="6" type="noConversion"/>
  </si>
  <si>
    <t>Evaluated by RN</t>
    <phoneticPr fontId="6" type="noConversion"/>
  </si>
  <si>
    <t>Tube/Drain</t>
  </si>
  <si>
    <t>Tube Drain #1</t>
    <phoneticPr fontId="6" type="noConversion"/>
  </si>
  <si>
    <t>Drainage Color</t>
    <phoneticPr fontId="6" type="noConversion"/>
  </si>
  <si>
    <t>Red rubber catheter</t>
  </si>
  <si>
    <t>Red Rubber</t>
  </si>
  <si>
    <t>T-Tube</t>
  </si>
  <si>
    <t>T-tube</t>
  </si>
  <si>
    <t>Blakemore</t>
    <phoneticPr fontId="6" type="noConversion"/>
  </si>
  <si>
    <t>Esophagogastric</t>
    <phoneticPr fontId="6" type="noConversion"/>
  </si>
  <si>
    <t>Naso Gastric Tube</t>
    <phoneticPr fontId="6" type="noConversion"/>
  </si>
  <si>
    <t>Oral Gastric Tube</t>
    <phoneticPr fontId="6" type="noConversion"/>
  </si>
  <si>
    <t>Obituator</t>
    <phoneticPr fontId="6" type="noConversion"/>
  </si>
  <si>
    <t xml:space="preserve">Seizure Interventions </t>
    <phoneticPr fontId="6" type="noConversion"/>
  </si>
  <si>
    <t>Seizure Interventions/Precautions</t>
  </si>
  <si>
    <t>RailsPad</t>
  </si>
  <si>
    <t>Oxygen/suction at bedside</t>
  </si>
  <si>
    <t>O2Suction</t>
  </si>
  <si>
    <t>Sensory Devices Used</t>
    <phoneticPr fontId="6" type="noConversion"/>
  </si>
  <si>
    <t>Tube/Drain #1 Drainage Color/Characteristics</t>
  </si>
  <si>
    <t>01</t>
    <phoneticPr fontId="6" type="noConversion"/>
  </si>
  <si>
    <t>01</t>
    <phoneticPr fontId="6" type="noConversion"/>
  </si>
  <si>
    <t>08</t>
    <phoneticPr fontId="6" type="noConversion"/>
  </si>
  <si>
    <t xml:space="preserve">      Transparent</t>
  </si>
  <si>
    <t>01</t>
    <phoneticPr fontId="6" type="noConversion"/>
  </si>
  <si>
    <t xml:space="preserve">      Drsg Drainage None</t>
  </si>
  <si>
    <t xml:space="preserve"> None</t>
  </si>
  <si>
    <t>05</t>
    <phoneticPr fontId="6" type="noConversion"/>
  </si>
  <si>
    <t>Tube/Drain #2 Location:  Thoracic Area</t>
  </si>
  <si>
    <t>Tube/Drain #2 Stabilization/Site Findings/Temperature</t>
  </si>
  <si>
    <t>Reddened</t>
    <phoneticPr fontId="6" type="noConversion"/>
  </si>
  <si>
    <t>Tube/Drain #2 Status</t>
  </si>
  <si>
    <t>Tube/Drain #2 Suction</t>
  </si>
  <si>
    <t>Descriptor</t>
    <phoneticPr fontId="6" type="noConversion"/>
  </si>
  <si>
    <t xml:space="preserve">      Lateral</t>
  </si>
  <si>
    <t>Discontinuation attempted, not ready</t>
    <phoneticPr fontId="6" type="noConversion"/>
  </si>
  <si>
    <t>Try dc no</t>
    <phoneticPr fontId="6" type="noConversion"/>
  </si>
  <si>
    <t xml:space="preserve">x </t>
    <phoneticPr fontId="6" type="noConversion"/>
  </si>
  <si>
    <t>Discontinuation attempted, no</t>
    <phoneticPr fontId="6" type="noConversion"/>
  </si>
  <si>
    <t>Try dc notread</t>
    <phoneticPr fontId="6" type="noConversion"/>
  </si>
  <si>
    <t>Diet Hydration</t>
    <phoneticPr fontId="6" type="noConversion"/>
  </si>
  <si>
    <t>Restraint:  Diet/Hydration</t>
  </si>
  <si>
    <t>Food/fluids offered</t>
  </si>
  <si>
    <t>95 minutes</t>
  </si>
  <si>
    <t>100 minutes</t>
  </si>
  <si>
    <t>105 minutes</t>
  </si>
  <si>
    <t>110 minutes</t>
  </si>
  <si>
    <t>01</t>
    <phoneticPr fontId="6" type="noConversion"/>
  </si>
  <si>
    <t>115 minutes</t>
  </si>
  <si>
    <t>120 minutes</t>
  </si>
  <si>
    <t>No</t>
    <phoneticPr fontId="6" type="noConversion"/>
  </si>
  <si>
    <t>Need for Restraints and/or Seclusion</t>
    <phoneticPr fontId="6" type="noConversion"/>
  </si>
  <si>
    <t>15</t>
    <phoneticPr fontId="6" type="noConversion"/>
  </si>
  <si>
    <t>Need for Restraints</t>
    <phoneticPr fontId="6" type="noConversion"/>
  </si>
  <si>
    <t>Yes, continued need for restraint required</t>
    <phoneticPr fontId="6" type="noConversion"/>
  </si>
  <si>
    <t>Need for Restraints</t>
    <phoneticPr fontId="6" type="noConversion"/>
  </si>
  <si>
    <t>No restraints off</t>
    <phoneticPr fontId="6" type="noConversion"/>
  </si>
  <si>
    <t xml:space="preserve">      Distal</t>
  </si>
  <si>
    <t xml:space="preserve">Tube/Drain #1 Location </t>
  </si>
  <si>
    <t>Thorax</t>
  </si>
  <si>
    <t>08</t>
    <phoneticPr fontId="6" type="noConversion"/>
  </si>
  <si>
    <t>Asleep resting quietly</t>
    <phoneticPr fontId="6" type="noConversion"/>
  </si>
  <si>
    <t>Low agitation</t>
    <phoneticPr fontId="6" type="noConversion"/>
  </si>
  <si>
    <t>High agitation, unable to respond to instructions</t>
    <phoneticPr fontId="6" type="noConversion"/>
  </si>
  <si>
    <t>Extremity</t>
  </si>
  <si>
    <t>4 point or locked restraints</t>
  </si>
  <si>
    <t>01</t>
    <phoneticPr fontId="6" type="noConversion"/>
  </si>
  <si>
    <t>02</t>
    <phoneticPr fontId="6" type="noConversion"/>
  </si>
  <si>
    <t>12</t>
    <phoneticPr fontId="6" type="noConversion"/>
  </si>
  <si>
    <t>Suicide precautions</t>
  </si>
  <si>
    <t xml:space="preserve">Suicide </t>
  </si>
  <si>
    <t>01</t>
    <phoneticPr fontId="6" type="noConversion"/>
  </si>
  <si>
    <t>Safety/Circulation</t>
    <phoneticPr fontId="6" type="noConversion"/>
  </si>
  <si>
    <t>17</t>
    <phoneticPr fontId="6" type="noConversion"/>
  </si>
  <si>
    <t>Skin intact, warm, good capillary refil on distal limbs</t>
  </si>
  <si>
    <t>Safety/Circulation</t>
    <phoneticPr fontId="6" type="noConversion"/>
  </si>
  <si>
    <t xml:space="preserve"> Abnormal : indicate status</t>
    <phoneticPr fontId="6" type="noConversion"/>
  </si>
  <si>
    <t>ROM/Repositioning</t>
    <phoneticPr fontId="6" type="noConversion"/>
  </si>
  <si>
    <t>Understd</t>
  </si>
  <si>
    <t>Can't understand</t>
  </si>
  <si>
    <t>NoUndrst</t>
  </si>
  <si>
    <t>01</t>
    <phoneticPr fontId="6" type="noConversion"/>
  </si>
  <si>
    <t>Can't remember</t>
  </si>
  <si>
    <t>Forgot</t>
  </si>
  <si>
    <t>01</t>
    <phoneticPr fontId="6" type="noConversion"/>
  </si>
  <si>
    <t>Patient/family concerns documented</t>
  </si>
  <si>
    <t>ROM Repositioning</t>
    <phoneticPr fontId="6" type="noConversion"/>
  </si>
  <si>
    <t>ROM exercises provided to affected limbs</t>
    <phoneticPr fontId="6" type="noConversion"/>
  </si>
  <si>
    <t>NPOIV</t>
  </si>
  <si>
    <t>NPO has Enteral infusion</t>
  </si>
  <si>
    <t>NPONG</t>
  </si>
  <si>
    <t>Discontinued</t>
    <phoneticPr fontId="6" type="noConversion"/>
  </si>
  <si>
    <t>Restraint:  Discontinued</t>
  </si>
  <si>
    <t>Education</t>
    <phoneticPr fontId="6" type="noConversion"/>
  </si>
  <si>
    <t>Restraint:  Education</t>
  </si>
  <si>
    <t xml:space="preserve">      Visitor</t>
  </si>
  <si>
    <t>Visitor</t>
  </si>
  <si>
    <t xml:space="preserve">      Stabilization commercial device</t>
  </si>
  <si>
    <t>Tube/Drain #5 Location:  Head/Neck Area</t>
  </si>
  <si>
    <t>Tube/Drain #5 Location:  Pelvic Area</t>
  </si>
  <si>
    <t xml:space="preserve">      Site Hematoma</t>
  </si>
  <si>
    <t xml:space="preserve">      Site bruising</t>
  </si>
  <si>
    <t>16</t>
    <phoneticPr fontId="6" type="noConversion"/>
  </si>
  <si>
    <t xml:space="preserve">      Site Unable to assess due to dressing</t>
  </si>
  <si>
    <t xml:space="preserve">      Site Other: specify</t>
  </si>
  <si>
    <t>Oozing</t>
    <phoneticPr fontId="6" type="noConversion"/>
  </si>
  <si>
    <t>01</t>
    <phoneticPr fontId="6" type="noConversion"/>
  </si>
  <si>
    <t>02</t>
    <phoneticPr fontId="6" type="noConversion"/>
  </si>
  <si>
    <t>14</t>
    <phoneticPr fontId="6" type="noConversion"/>
  </si>
  <si>
    <t>Interpreter Phone</t>
  </si>
  <si>
    <t>InterPh</t>
  </si>
  <si>
    <t>Low bed with mats</t>
  </si>
  <si>
    <t>LowBed</t>
  </si>
  <si>
    <t>Move closer to nurses station</t>
  </si>
  <si>
    <t>Close</t>
  </si>
  <si>
    <t>Medication</t>
  </si>
  <si>
    <t xml:space="preserve">      Site Warmer than Body Temperature</t>
  </si>
  <si>
    <t>Restraint:  Reason</t>
  </si>
  <si>
    <t>Pulling at lines tubes</t>
  </si>
  <si>
    <t>Side rails, 3 or less</t>
  </si>
  <si>
    <t>Safety</t>
    <phoneticPr fontId="6" type="noConversion"/>
  </si>
  <si>
    <t>Restraint:  Safety</t>
  </si>
  <si>
    <t>Circulation/movement/sensation</t>
  </si>
  <si>
    <t>CMSChk</t>
  </si>
  <si>
    <t>Range of motion</t>
  </si>
  <si>
    <t>Skin care</t>
  </si>
  <si>
    <t>SkinCare</t>
  </si>
  <si>
    <t>Call bell within reach</t>
  </si>
  <si>
    <t>CallBell</t>
  </si>
  <si>
    <t>No injuries</t>
  </si>
  <si>
    <t>NoInj</t>
  </si>
  <si>
    <t>Injuries: specify</t>
  </si>
  <si>
    <t>Injury</t>
  </si>
  <si>
    <t>Refused</t>
    <phoneticPr fontId="6" type="noConversion"/>
  </si>
  <si>
    <t>Tube Feeding</t>
    <phoneticPr fontId="6" type="noConversion"/>
  </si>
  <si>
    <t>Food/Meals</t>
    <phoneticPr fontId="6" type="noConversion"/>
  </si>
  <si>
    <t>Alternatives to Restraints</t>
    <phoneticPr fontId="6" type="noConversion"/>
  </si>
  <si>
    <t>Assessment by Vital Signs Category</t>
    <phoneticPr fontId="6" type="noConversion"/>
  </si>
  <si>
    <t>21</t>
    <phoneticPr fontId="6" type="noConversion"/>
  </si>
  <si>
    <t>Security at Bedside</t>
  </si>
  <si>
    <t>SecBed</t>
  </si>
  <si>
    <t>Translat</t>
  </si>
  <si>
    <t>Law Enforcement at Bedside</t>
  </si>
  <si>
    <t>Completed</t>
    <phoneticPr fontId="6" type="noConversion"/>
  </si>
  <si>
    <t>Behavior While Restrained</t>
    <phoneticPr fontId="6" type="noConversion"/>
  </si>
  <si>
    <t>Respond to patient promptly and anticipate toil and H2O</t>
    <phoneticPr fontId="6" type="noConversion"/>
  </si>
  <si>
    <t>Released and repositioned, yes</t>
    <phoneticPr fontId="6" type="noConversion"/>
  </si>
  <si>
    <t>RelRepYes</t>
    <phoneticPr fontId="6" type="noConversion"/>
  </si>
  <si>
    <t>01</t>
    <phoneticPr fontId="6" type="noConversion"/>
  </si>
  <si>
    <t>14</t>
    <phoneticPr fontId="6" type="noConversion"/>
  </si>
  <si>
    <t xml:space="preserve"> Ambulate and phy/recreational/occupational therapy opportunities</t>
  </si>
  <si>
    <t>Remove IVs, tubes, catheters, if feasible</t>
    <phoneticPr fontId="6" type="noConversion"/>
  </si>
  <si>
    <t>LawBed</t>
  </si>
  <si>
    <t>Obturator at bedside</t>
    <phoneticPr fontId="6" type="noConversion"/>
  </si>
  <si>
    <t>Isolation Precautions Type</t>
  </si>
  <si>
    <t>Droplet</t>
  </si>
  <si>
    <t>Droplt</t>
  </si>
  <si>
    <t>Airborne</t>
  </si>
  <si>
    <t>NegPressure</t>
  </si>
  <si>
    <t>Sensory Devices Used</t>
  </si>
  <si>
    <t>Hearing Aide, Right</t>
  </si>
  <si>
    <t>HearAidRt</t>
  </si>
  <si>
    <t>Hearing Aide, Left</t>
  </si>
  <si>
    <t>HearAidLt</t>
  </si>
  <si>
    <t>Hearing Aide, Both</t>
  </si>
  <si>
    <t>HearAidBil</t>
  </si>
  <si>
    <t>Side Rails</t>
    <phoneticPr fontId="6" type="noConversion"/>
  </si>
  <si>
    <t>Side Rails</t>
  </si>
  <si>
    <t>SR up x1</t>
  </si>
  <si>
    <t>SRx1</t>
  </si>
  <si>
    <t>SR up x2</t>
  </si>
  <si>
    <t>SRx2</t>
  </si>
  <si>
    <t>SR up x3</t>
  </si>
  <si>
    <t>SRx3</t>
  </si>
  <si>
    <t>SR up x4</t>
  </si>
  <si>
    <t>SRx4</t>
  </si>
  <si>
    <t>Ventilator Setting Verification</t>
    <phoneticPr fontId="6" type="noConversion"/>
  </si>
  <si>
    <t>Vent settings as ordered</t>
  </si>
  <si>
    <t xml:space="preserve">      Drsg Moderate amount drainage</t>
  </si>
  <si>
    <t xml:space="preserve">      Drsg Heavy amount drainage</t>
  </si>
  <si>
    <t>Tube/Drain #2 Location:  Head/Neck Area</t>
  </si>
  <si>
    <t>Tube/Drain #2 Location:  Pelvic Area</t>
  </si>
  <si>
    <t xml:space="preserve">      Drsg Drainage Unchanged</t>
  </si>
  <si>
    <t xml:space="preserve">      Drsg Drainage Increasing</t>
  </si>
  <si>
    <t>Tube/Drain #1 Laterality/Descriptor</t>
  </si>
  <si>
    <t xml:space="preserve">      Right</t>
  </si>
  <si>
    <t xml:space="preserve">      Left</t>
  </si>
  <si>
    <t>02</t>
    <phoneticPr fontId="6" type="noConversion"/>
  </si>
  <si>
    <t>x</t>
    <phoneticPr fontId="6" type="noConversion"/>
  </si>
  <si>
    <t>NoHarm</t>
  </si>
  <si>
    <t>Displays no aggression toward :</t>
  </si>
  <si>
    <t>NoAggres</t>
  </si>
  <si>
    <t>x</t>
    <phoneticPr fontId="6" type="noConversion"/>
  </si>
  <si>
    <t>Call Light Status</t>
    <phoneticPr fontId="6" type="noConversion"/>
  </si>
  <si>
    <t>Call Light Status</t>
  </si>
  <si>
    <t>Offered</t>
  </si>
  <si>
    <t>AnkLt</t>
  </si>
  <si>
    <t>Blanket/net</t>
  </si>
  <si>
    <t>Blanket</t>
  </si>
  <si>
    <t>Hand mitt, right</t>
  </si>
  <si>
    <t>MittRt</t>
  </si>
  <si>
    <t>x</t>
    <phoneticPr fontId="6" type="noConversion"/>
  </si>
  <si>
    <t>Non Behavioral Restraint observations</t>
    <phoneticPr fontId="6" type="noConversion"/>
  </si>
  <si>
    <t>Non-Behavioral Restraint Observation</t>
  </si>
  <si>
    <t>Observation of restrained pt</t>
  </si>
  <si>
    <t>Observed</t>
  </si>
  <si>
    <t>02</t>
    <phoneticPr fontId="6" type="noConversion"/>
  </si>
  <si>
    <t>Observations High Risk Patient</t>
    <phoneticPr fontId="6" type="noConversion"/>
  </si>
  <si>
    <t>12</t>
    <phoneticPr fontId="6" type="noConversion"/>
  </si>
  <si>
    <t>Observation/Assessment of high risk patient</t>
  </si>
  <si>
    <t>Behavioral Health Restraints</t>
  </si>
  <si>
    <t>02</t>
    <phoneticPr fontId="6" type="noConversion"/>
  </si>
  <si>
    <t>Physically Disabled</t>
  </si>
  <si>
    <t>Physical</t>
  </si>
  <si>
    <t>Failure to Thrive</t>
  </si>
  <si>
    <t>FailThrv</t>
  </si>
  <si>
    <t>Hearing Impaired</t>
  </si>
  <si>
    <t>HOH</t>
  </si>
  <si>
    <t>Behavior Present</t>
    <phoneticPr fontId="6" type="noConversion"/>
  </si>
  <si>
    <t>BedAlarm</t>
  </si>
  <si>
    <t>Chair Alarm</t>
  </si>
  <si>
    <t>Moderate agitation</t>
    <phoneticPr fontId="6" type="noConversion"/>
  </si>
  <si>
    <t>Acting Out/Agitated/Impulsive</t>
  </si>
  <si>
    <t>Agitat</t>
  </si>
  <si>
    <t>Bowel/Bladder Incontinence</t>
  </si>
  <si>
    <t>B/Bincont</t>
  </si>
  <si>
    <t>Language Barrier</t>
  </si>
  <si>
    <t>LangB</t>
  </si>
  <si>
    <t>Mute</t>
  </si>
  <si>
    <t>Speech Impairment</t>
  </si>
  <si>
    <t>SpeechI</t>
  </si>
  <si>
    <t>Fall Risk</t>
    <phoneticPr fontId="6" type="noConversion"/>
  </si>
  <si>
    <t>Fall Risk</t>
  </si>
  <si>
    <t>Behavior</t>
  </si>
  <si>
    <t>02</t>
    <phoneticPr fontId="6" type="noConversion"/>
  </si>
  <si>
    <t>12</t>
    <phoneticPr fontId="6" type="noConversion"/>
  </si>
  <si>
    <t>CVA/Brain Injury/Lesion</t>
  </si>
  <si>
    <t>02</t>
    <phoneticPr fontId="6" type="noConversion"/>
  </si>
  <si>
    <t>Post Restraint Review</t>
    <phoneticPr fontId="6" type="noConversion"/>
  </si>
  <si>
    <t>Post-Restraint Review</t>
  </si>
  <si>
    <t>Patient/family understands</t>
  </si>
  <si>
    <t>Impaired Mobility</t>
  </si>
  <si>
    <t>ImpMob</t>
  </si>
  <si>
    <t>Limited Vision or Hearing</t>
  </si>
  <si>
    <t>Concerns</t>
  </si>
  <si>
    <t>Safety Measures</t>
    <phoneticPr fontId="6" type="noConversion"/>
  </si>
  <si>
    <t>Safety Measures</t>
  </si>
  <si>
    <t>Family/Caregiver at Bedside</t>
  </si>
  <si>
    <t>FamBed</t>
  </si>
  <si>
    <t>Sitter at Bedside</t>
  </si>
  <si>
    <t>Sitter</t>
  </si>
  <si>
    <t>Sensory Aids In/On</t>
  </si>
  <si>
    <t>SensAid</t>
  </si>
  <si>
    <t>Precautions Posted at HOB</t>
  </si>
  <si>
    <t>PreHOB</t>
  </si>
  <si>
    <t>Precautions Posted on Chart</t>
  </si>
  <si>
    <t>PreCht</t>
  </si>
  <si>
    <t>Special Education/Instructions</t>
  </si>
  <si>
    <t>Ed/Instruc</t>
  </si>
  <si>
    <t>02</t>
    <phoneticPr fontId="6" type="noConversion"/>
  </si>
  <si>
    <t>Topic</t>
    <phoneticPr fontId="6" type="noConversion"/>
  </si>
  <si>
    <t>Elimination</t>
    <phoneticPr fontId="6" type="noConversion"/>
  </si>
  <si>
    <t>Restraint:  Elimination</t>
  </si>
  <si>
    <t>Offered/refused</t>
  </si>
  <si>
    <t>Voided</t>
  </si>
  <si>
    <t>Bowel movement</t>
  </si>
  <si>
    <t xml:space="preserve">      Site Within Normal Limits</t>
  </si>
  <si>
    <t xml:space="preserve">      Site Erythema</t>
  </si>
  <si>
    <t xml:space="preserve">      Site Swelling</t>
  </si>
  <si>
    <t>Condom catheter</t>
    <phoneticPr fontId="6" type="noConversion"/>
  </si>
  <si>
    <t>CondCath</t>
    <phoneticPr fontId="6" type="noConversion"/>
  </si>
  <si>
    <t>Justification</t>
    <phoneticPr fontId="6" type="noConversion"/>
  </si>
  <si>
    <t>Restraint:  Justification</t>
  </si>
  <si>
    <t>Pulling at tubes</t>
  </si>
  <si>
    <t>Writing Medium Available</t>
  </si>
  <si>
    <t>WritingM</t>
  </si>
  <si>
    <t>Epidural Pump</t>
    <phoneticPr fontId="6" type="noConversion"/>
  </si>
  <si>
    <t>Alarms: Epidural Pump</t>
  </si>
  <si>
    <t>Limits Upper/Lower</t>
  </si>
  <si>
    <t>IV Infusion Pump</t>
    <phoneticPr fontId="6" type="noConversion"/>
  </si>
  <si>
    <t>Alarms: IV Infusion Pump</t>
  </si>
  <si>
    <t>Patient/family education</t>
  </si>
  <si>
    <t>Educate</t>
  </si>
  <si>
    <t>Reality orientation</t>
  </si>
  <si>
    <t>SideRail</t>
  </si>
  <si>
    <t>Sitters</t>
  </si>
  <si>
    <t>Wedge cushion</t>
  </si>
  <si>
    <t>Wedge</t>
  </si>
  <si>
    <t>Decrease Stimuli</t>
  </si>
  <si>
    <t>DecStim</t>
  </si>
  <si>
    <t>Chair alarm</t>
  </si>
  <si>
    <t>Freedom splints</t>
  </si>
  <si>
    <t>FreedSpln</t>
  </si>
  <si>
    <t>Other: (specify)</t>
  </si>
  <si>
    <t>Pt items and call light close to dominant hand</t>
    <phoneticPr fontId="6" type="noConversion"/>
  </si>
  <si>
    <t>Pt items and call light close to dominant hand</t>
    <phoneticPr fontId="6" type="noConversion"/>
  </si>
  <si>
    <t>02</t>
    <phoneticPr fontId="6" type="noConversion"/>
  </si>
  <si>
    <t>08</t>
    <phoneticPr fontId="6" type="noConversion"/>
  </si>
  <si>
    <t>Are There Factors Indicating Low Confidence Level</t>
  </si>
  <si>
    <t>Armband ID Present</t>
    <phoneticPr fontId="6" type="noConversion"/>
  </si>
  <si>
    <t>Armband ID Present</t>
  </si>
  <si>
    <t>Pulling lines/tubes</t>
  </si>
  <si>
    <t>Pulling</t>
  </si>
  <si>
    <t>Down-Sized</t>
    <phoneticPr fontId="6" type="noConversion"/>
  </si>
  <si>
    <t xml:space="preserve">Correct band taped to patient </t>
  </si>
  <si>
    <t>Confused/disoriented</t>
  </si>
  <si>
    <t>01</t>
    <phoneticPr fontId="6" type="noConversion"/>
  </si>
  <si>
    <t>Combat</t>
  </si>
  <si>
    <t>Hallucinations</t>
  </si>
  <si>
    <t>Halluc</t>
  </si>
  <si>
    <t>Non-communicative</t>
  </si>
  <si>
    <t>Uncomm</t>
  </si>
  <si>
    <t>Behavior While Restrained</t>
  </si>
  <si>
    <t>Respond to patient promptly and anticipate toil and H2O</t>
    <phoneticPr fontId="6" type="noConversion"/>
  </si>
  <si>
    <t>Remove IVs, tubes, catheters, if feasible</t>
    <phoneticPr fontId="6" type="noConversion"/>
  </si>
  <si>
    <t>Pain and comfort measures</t>
    <phoneticPr fontId="6" type="noConversion"/>
  </si>
  <si>
    <t>26</t>
    <phoneticPr fontId="6" type="noConversion"/>
  </si>
  <si>
    <t>Pain and comfort measures</t>
    <phoneticPr fontId="6" type="noConversion"/>
  </si>
  <si>
    <t>Isolation Precautions Type</t>
    <phoneticPr fontId="6" type="noConversion"/>
  </si>
  <si>
    <t>Minutes out of Restraints</t>
    <phoneticPr fontId="6" type="noConversion"/>
  </si>
  <si>
    <t>Minutes Out of Restraints:</t>
  </si>
  <si>
    <t>0 minutes</t>
  </si>
  <si>
    <t>02</t>
    <phoneticPr fontId="6" type="noConversion"/>
  </si>
  <si>
    <t>10</t>
    <phoneticPr fontId="6" type="noConversion"/>
  </si>
  <si>
    <t>5 minutes</t>
  </si>
  <si>
    <t>10 minutes</t>
  </si>
  <si>
    <t>15 minutes</t>
  </si>
  <si>
    <t>20 minutes</t>
  </si>
  <si>
    <t>25 minutes</t>
  </si>
  <si>
    <t>30 minutes</t>
  </si>
  <si>
    <t>35 minutes</t>
  </si>
  <si>
    <t>40 minutes</t>
  </si>
  <si>
    <t>45 minutes</t>
  </si>
  <si>
    <t>50 minutes</t>
  </si>
  <si>
    <t>55 minutes</t>
  </si>
  <si>
    <t>AsOrdered</t>
  </si>
  <si>
    <t>Ventilator Setting Verification (Safety)</t>
  </si>
  <si>
    <t>Assess Readiness</t>
    <phoneticPr fontId="6" type="noConversion"/>
  </si>
  <si>
    <t>01</t>
    <phoneticPr fontId="6" type="noConversion"/>
  </si>
  <si>
    <t>Criteria for Discontinuation</t>
    <phoneticPr fontId="6" type="noConversion"/>
  </si>
  <si>
    <t>Follows simple directions</t>
  </si>
  <si>
    <t xml:space="preserve">      Drsg Large amount drainage</t>
  </si>
  <si>
    <t>Restraint:  Assess Release Readiness</t>
  </si>
  <si>
    <t>Discontinuation attempted, yes</t>
    <phoneticPr fontId="6" type="noConversion"/>
  </si>
  <si>
    <t>Try dc yes</t>
    <phoneticPr fontId="6" type="noConversion"/>
  </si>
  <si>
    <t>Does not pull at lines/tubes</t>
  </si>
  <si>
    <t>NoPull</t>
  </si>
  <si>
    <t>Denies self harm</t>
  </si>
  <si>
    <t>Limits Set per order/policy/protocol</t>
  </si>
  <si>
    <t>Volume High</t>
  </si>
  <si>
    <t>VolHigh</t>
  </si>
  <si>
    <t>Device</t>
    <phoneticPr fontId="6" type="noConversion"/>
  </si>
  <si>
    <t>Cardiac Monitor</t>
  </si>
  <si>
    <t>Cardiac</t>
  </si>
  <si>
    <t>Within Reach/Instructed/Acknowledged by Patient</t>
  </si>
  <si>
    <t>W/in/Rch</t>
  </si>
  <si>
    <t>Patient Unable to Use</t>
  </si>
  <si>
    <t>Hand mitt, left</t>
  </si>
  <si>
    <t>MittLt</t>
  </si>
  <si>
    <t>NPO has IV infusion</t>
  </si>
  <si>
    <t>85 minutes</t>
  </si>
  <si>
    <t>90 minutes</t>
  </si>
  <si>
    <t>Disabilities Impairments</t>
    <phoneticPr fontId="6" type="noConversion"/>
  </si>
  <si>
    <t>Disabilities/Impairments</t>
  </si>
  <si>
    <t>Visually Impaired</t>
  </si>
  <si>
    <t>Blind</t>
  </si>
  <si>
    <t>Blind-Partial</t>
  </si>
  <si>
    <t>BlindP</t>
  </si>
  <si>
    <t>Deaf</t>
  </si>
  <si>
    <t>Dementia</t>
  </si>
  <si>
    <t>Demen</t>
  </si>
  <si>
    <t>Developmentally Disabled</t>
  </si>
  <si>
    <t>Developmnt</t>
  </si>
  <si>
    <t>Mentally Disabled</t>
  </si>
  <si>
    <t>Mental</t>
  </si>
  <si>
    <t>Enteral Feeding Pump</t>
  </si>
  <si>
    <t>Feeding</t>
  </si>
  <si>
    <t>02</t>
    <phoneticPr fontId="6" type="noConversion"/>
  </si>
  <si>
    <t>Cooling Device</t>
  </si>
  <si>
    <t>12</t>
    <phoneticPr fontId="6" type="noConversion"/>
  </si>
  <si>
    <t>Warming Device</t>
  </si>
  <si>
    <t>Bed Alarm</t>
  </si>
  <si>
    <t>Alarms: Blood Pressure Monitor</t>
  </si>
  <si>
    <t xml:space="preserve">     20 minutes</t>
  </si>
  <si>
    <t>20 min</t>
  </si>
  <si>
    <t>ChairAlarm</t>
  </si>
  <si>
    <t>Alarms on</t>
  </si>
  <si>
    <t>MINspecify</t>
    <phoneticPr fontId="6" type="noConversion"/>
  </si>
  <si>
    <t>Hand Held Nebulizer Liter Flow</t>
    <phoneticPr fontId="6" type="noConversion"/>
  </si>
  <si>
    <t>1 liter</t>
    <phoneticPr fontId="6" type="noConversion"/>
  </si>
  <si>
    <t>1 liter</t>
    <phoneticPr fontId="6" type="noConversion"/>
  </si>
  <si>
    <t>2 liter</t>
    <phoneticPr fontId="6" type="noConversion"/>
  </si>
  <si>
    <t>Cannot Follow Directions</t>
  </si>
  <si>
    <t>Direct/No</t>
  </si>
  <si>
    <t>Confusion/Disorientation</t>
  </si>
  <si>
    <t>Confusn</t>
  </si>
  <si>
    <t>BrainInj</t>
  </si>
  <si>
    <t>07</t>
    <phoneticPr fontId="6" type="noConversion"/>
  </si>
  <si>
    <t>General Weakness/Fatigue</t>
  </si>
  <si>
    <t>Weak/Fat</t>
  </si>
  <si>
    <t>Hallucin</t>
  </si>
  <si>
    <t>History of Drug/Alcohol Abuse</t>
  </si>
  <si>
    <t>HxDrgAb</t>
  </si>
  <si>
    <t>History of Fall within Last 6 Months</t>
  </si>
  <si>
    <t>HxFall</t>
  </si>
  <si>
    <t>NeurImp</t>
  </si>
  <si>
    <t>Non-Compliance</t>
  </si>
  <si>
    <t>NonComp</t>
  </si>
  <si>
    <t>Alternatives to Restraints</t>
    <phoneticPr fontId="6" type="noConversion"/>
  </si>
  <si>
    <t>Bed alarm</t>
  </si>
  <si>
    <t>BedAlrm</t>
  </si>
  <si>
    <t>Alternatives to Restraints</t>
    <phoneticPr fontId="6" type="noConversion"/>
  </si>
  <si>
    <t>Camouflage lines/tubes</t>
  </si>
  <si>
    <t>HideTube</t>
  </si>
  <si>
    <t>Diversional activities</t>
  </si>
  <si>
    <t>DivAct</t>
  </si>
  <si>
    <t>Family at bedside</t>
  </si>
  <si>
    <t>Hourly rounding</t>
  </si>
  <si>
    <t>HrlyRnd</t>
  </si>
  <si>
    <t>Laptop tray</t>
  </si>
  <si>
    <t>Tray</t>
  </si>
  <si>
    <t>SprTrach</t>
  </si>
  <si>
    <t>02</t>
    <phoneticPr fontId="6" type="noConversion"/>
  </si>
  <si>
    <t>14</t>
    <phoneticPr fontId="6" type="noConversion"/>
  </si>
  <si>
    <t>14</t>
    <phoneticPr fontId="6" type="noConversion"/>
  </si>
  <si>
    <t>Spare Trach at bedside</t>
  </si>
  <si>
    <t xml:space="preserve">      Criteria</t>
  </si>
  <si>
    <t>Criteria</t>
  </si>
  <si>
    <t>Chest tube clamps at bedside</t>
  </si>
  <si>
    <t>CT clamp</t>
  </si>
  <si>
    <t>Tubing clamps at bedside</t>
  </si>
  <si>
    <t>Cardiac Monitor</t>
    <phoneticPr fontId="6" type="noConversion"/>
  </si>
  <si>
    <t>BM</t>
  </si>
  <si>
    <t>Inc</t>
  </si>
  <si>
    <t>Tubing Clamp</t>
  </si>
  <si>
    <t>01</t>
    <phoneticPr fontId="6" type="noConversion"/>
  </si>
  <si>
    <t>Wire Cutters at Bedside</t>
  </si>
  <si>
    <t>WireCtrs</t>
  </si>
  <si>
    <t>01</t>
    <phoneticPr fontId="6" type="noConversion"/>
  </si>
  <si>
    <t>02</t>
    <phoneticPr fontId="6" type="noConversion"/>
  </si>
  <si>
    <t>14</t>
    <phoneticPr fontId="6" type="noConversion"/>
  </si>
  <si>
    <t>Alarms: End Tidal CO2 Monitor</t>
  </si>
  <si>
    <t>Alarm on</t>
  </si>
  <si>
    <t>Enteral Feeding Pump</t>
    <phoneticPr fontId="6" type="noConversion"/>
  </si>
  <si>
    <t>Alarms: Enteral Feeding Pump</t>
  </si>
  <si>
    <t>12</t>
    <phoneticPr fontId="6" type="noConversion"/>
  </si>
  <si>
    <t>Other : specify</t>
    <phoneticPr fontId="6" type="noConversion"/>
  </si>
  <si>
    <t>Patient Refused</t>
  </si>
  <si>
    <t>Adverse Reaction</t>
    <phoneticPr fontId="6" type="noConversion"/>
  </si>
  <si>
    <t>PCA Pump</t>
    <phoneticPr fontId="6" type="noConversion"/>
  </si>
  <si>
    <t>Alarms: PCA Pump</t>
  </si>
  <si>
    <t>PCEA Pump</t>
    <phoneticPr fontId="6" type="noConversion"/>
  </si>
  <si>
    <t>Alarms: PCEA Pump</t>
  </si>
  <si>
    <t>Reorient</t>
  </si>
  <si>
    <t>Pulse Oximeter</t>
    <phoneticPr fontId="6" type="noConversion"/>
  </si>
  <si>
    <t>Order Protocol</t>
    <phoneticPr fontId="6" type="noConversion"/>
  </si>
  <si>
    <t>Restraint:  Order/Protocol</t>
  </si>
  <si>
    <t>Protocol</t>
  </si>
  <si>
    <t>Repositioning of lines/tubes</t>
  </si>
  <si>
    <t>MoveTube</t>
  </si>
  <si>
    <t>Respiratory Rate Monitor</t>
    <phoneticPr fontId="6" type="noConversion"/>
  </si>
  <si>
    <t>Alarms: Respiratory Rate Monitor</t>
  </si>
  <si>
    <t>Warming Device</t>
    <phoneticPr fontId="6" type="noConversion"/>
  </si>
  <si>
    <t>Alarms: Warming Device</t>
  </si>
  <si>
    <t xml:space="preserve">General </t>
    <phoneticPr fontId="6" type="noConversion"/>
  </si>
  <si>
    <t>Brand</t>
    <phoneticPr fontId="6" type="noConversion"/>
  </si>
  <si>
    <t xml:space="preserve">  Extended</t>
    <phoneticPr fontId="6" type="noConversion"/>
  </si>
  <si>
    <t>Extended</t>
    <phoneticPr fontId="6" type="noConversion"/>
  </si>
  <si>
    <t>Action</t>
    <phoneticPr fontId="6" type="noConversion"/>
  </si>
  <si>
    <t>Sleeping</t>
  </si>
  <si>
    <t>Site Checked</t>
    <phoneticPr fontId="6" type="noConversion"/>
  </si>
  <si>
    <t>Speaking Valve</t>
    <phoneticPr fontId="6" type="noConversion"/>
  </si>
  <si>
    <t>Decannulation</t>
    <phoneticPr fontId="6" type="noConversion"/>
  </si>
  <si>
    <t>06</t>
    <phoneticPr fontId="6" type="noConversion"/>
  </si>
  <si>
    <t>Decannulation</t>
    <phoneticPr fontId="6" type="noConversion"/>
  </si>
  <si>
    <t>Cuff Pressure</t>
    <phoneticPr fontId="6" type="noConversion"/>
  </si>
  <si>
    <t>Grimacing</t>
    <phoneticPr fontId="6" type="noConversion"/>
  </si>
  <si>
    <t>Grimace</t>
    <phoneticPr fontId="6" type="noConversion"/>
  </si>
  <si>
    <t>Hand Held Nebulizer Adverse Reactions</t>
    <phoneticPr fontId="6" type="noConversion"/>
  </si>
  <si>
    <t>Nausea &amp; Vomiting</t>
    <phoneticPr fontId="6" type="noConversion"/>
  </si>
  <si>
    <t>Hypotension</t>
    <phoneticPr fontId="6" type="noConversion"/>
  </si>
  <si>
    <t>Dyspnea</t>
    <phoneticPr fontId="6" type="noConversion"/>
  </si>
  <si>
    <t>x</t>
    <phoneticPr fontId="6" type="noConversion"/>
  </si>
  <si>
    <t>Vertigo</t>
    <phoneticPr fontId="6" type="noConversion"/>
  </si>
  <si>
    <t>Vertigo</t>
    <phoneticPr fontId="6" type="noConversion"/>
  </si>
  <si>
    <t>Risk Assessment Interpretation</t>
  </si>
  <si>
    <t>Braden</t>
    <phoneticPr fontId="6" type="noConversion"/>
  </si>
  <si>
    <t>Reverse/Neutropenic</t>
  </si>
  <si>
    <t>Rev/Neut</t>
  </si>
  <si>
    <t>01</t>
    <phoneticPr fontId="6" type="noConversion"/>
  </si>
  <si>
    <t>02</t>
    <phoneticPr fontId="6" type="noConversion"/>
  </si>
  <si>
    <t>1 min</t>
    <phoneticPr fontId="6" type="noConversion"/>
  </si>
  <si>
    <t>Hand Held Nebulizer Duration</t>
    <phoneticPr fontId="6" type="noConversion"/>
  </si>
  <si>
    <t>2 min</t>
    <phoneticPr fontId="6" type="noConversion"/>
  </si>
  <si>
    <t>01</t>
    <phoneticPr fontId="6" type="noConversion"/>
  </si>
  <si>
    <t>Braden Risk Level</t>
  </si>
  <si>
    <t>Braden Score Risk Level</t>
  </si>
  <si>
    <t>Total 9 or less: Severe Risk</t>
  </si>
  <si>
    <t>Severe</t>
  </si>
  <si>
    <t>Total 13-14: Moderate Risk</t>
  </si>
  <si>
    <t>Total 15-18: At Risk</t>
  </si>
  <si>
    <t>At Risk</t>
  </si>
  <si>
    <t>Total 19 or more: No Risk</t>
  </si>
  <si>
    <t>No Risk</t>
  </si>
  <si>
    <t>Clinical Institute</t>
    <phoneticPr fontId="6" type="noConversion"/>
  </si>
  <si>
    <t>CIWA risk</t>
  </si>
  <si>
    <t>Clinical Institute Withdrawal Assessment</t>
  </si>
  <si>
    <t>60 minutes</t>
  </si>
  <si>
    <t>65 minutes</t>
  </si>
  <si>
    <t>Vent setting not as ordered, RT notified</t>
  </si>
  <si>
    <t>Restraint</t>
    <phoneticPr fontId="6" type="noConversion"/>
  </si>
  <si>
    <t>03</t>
    <phoneticPr fontId="6" type="noConversion"/>
  </si>
  <si>
    <t>70 minutes</t>
  </si>
  <si>
    <t>75 minutes</t>
  </si>
  <si>
    <t>80 minutes</t>
  </si>
  <si>
    <t>9-15: Moderate withdrawal</t>
  </si>
  <si>
    <t>SimpDir</t>
  </si>
  <si>
    <t>02</t>
    <phoneticPr fontId="6" type="noConversion"/>
  </si>
  <si>
    <t>Criteria for Discontinuation</t>
    <phoneticPr fontId="6" type="noConversion"/>
  </si>
  <si>
    <t>Med Option</t>
  </si>
  <si>
    <t>02</t>
    <phoneticPr fontId="6" type="noConversion"/>
  </si>
  <si>
    <t>15-20: Requires medication</t>
  </si>
  <si>
    <t>03</t>
    <phoneticPr fontId="6" type="noConversion"/>
  </si>
  <si>
    <t>Needs Med</t>
  </si>
  <si>
    <t>Alarms</t>
    <phoneticPr fontId="6" type="noConversion"/>
  </si>
  <si>
    <t>On Limits</t>
    <phoneticPr fontId="6" type="noConversion"/>
  </si>
  <si>
    <t>Alarms On/Limits Set</t>
  </si>
  <si>
    <t>Alarms On</t>
  </si>
  <si>
    <t>RT-Ventilator Tubing Tracking</t>
  </si>
  <si>
    <t>Tubing and parts changed</t>
  </si>
  <si>
    <t>CHG</t>
  </si>
  <si>
    <t>Thoracic Wall Vibration</t>
    <phoneticPr fontId="6" type="noConversion"/>
  </si>
  <si>
    <t>Blood Pressure Monitor</t>
  </si>
  <si>
    <t>BP</t>
  </si>
  <si>
    <t>Hertz Setting</t>
    <phoneticPr fontId="6" type="noConversion"/>
  </si>
  <si>
    <t xml:space="preserve">     9 Hertz</t>
  </si>
  <si>
    <t>Pt Unable/Family-Caregiver Instructed-Acknowledged</t>
  </si>
  <si>
    <t>01</t>
    <phoneticPr fontId="6" type="noConversion"/>
  </si>
  <si>
    <t>PtUna/Family</t>
  </si>
  <si>
    <t>Resp</t>
  </si>
  <si>
    <t>01</t>
    <phoneticPr fontId="6" type="noConversion"/>
  </si>
  <si>
    <t>02</t>
    <phoneticPr fontId="6" type="noConversion"/>
  </si>
  <si>
    <t>05</t>
    <phoneticPr fontId="6" type="noConversion"/>
  </si>
  <si>
    <t>Vent</t>
  </si>
  <si>
    <t>End Tidal CO2 Monitor</t>
  </si>
  <si>
    <t>ET CO2</t>
  </si>
  <si>
    <t>IV Infusion Pump</t>
  </si>
  <si>
    <t>IV</t>
  </si>
  <si>
    <t>PCA Infusion Pump</t>
  </si>
  <si>
    <t>Epidural Infusion Pump</t>
  </si>
  <si>
    <t>Epidural</t>
  </si>
  <si>
    <t>PCEA Infusion Pump</t>
  </si>
  <si>
    <t xml:space="preserve">     19 Hertz</t>
  </si>
  <si>
    <t>19 Hz</t>
  </si>
  <si>
    <t xml:space="preserve">     20 Hertz</t>
  </si>
  <si>
    <t>20 Hz</t>
  </si>
  <si>
    <t>Head of bed</t>
    <phoneticPr fontId="6" type="noConversion"/>
  </si>
  <si>
    <t>Blood Pressure Monitor</t>
    <phoneticPr fontId="6" type="noConversion"/>
  </si>
  <si>
    <t xml:space="preserve">     15 minutes</t>
  </si>
  <si>
    <t>15 MIN</t>
  </si>
  <si>
    <t>MINspecify</t>
  </si>
  <si>
    <t>Trach Laryngectomy Stoma</t>
    <phoneticPr fontId="6" type="noConversion"/>
  </si>
  <si>
    <t>02</t>
    <phoneticPr fontId="6" type="noConversion"/>
  </si>
  <si>
    <t>Physical Appearance</t>
    <phoneticPr fontId="6" type="noConversion"/>
  </si>
  <si>
    <t>02</t>
    <phoneticPr fontId="6" type="noConversion"/>
  </si>
  <si>
    <t>Hand Held Nebulizer Liter Flow</t>
    <phoneticPr fontId="6" type="noConversion"/>
  </si>
  <si>
    <t>3 liter</t>
    <phoneticPr fontId="6" type="noConversion"/>
  </si>
  <si>
    <t>5 liter</t>
    <phoneticPr fontId="6" type="noConversion"/>
  </si>
  <si>
    <t>6 liter</t>
    <phoneticPr fontId="6" type="noConversion"/>
  </si>
  <si>
    <t>06</t>
    <phoneticPr fontId="6" type="noConversion"/>
  </si>
  <si>
    <t>7 liter</t>
    <phoneticPr fontId="6" type="noConversion"/>
  </si>
  <si>
    <t>8 liter</t>
    <phoneticPr fontId="6" type="noConversion"/>
  </si>
  <si>
    <t>Liter specify</t>
    <phoneticPr fontId="6" type="noConversion"/>
  </si>
  <si>
    <t>18</t>
    <phoneticPr fontId="6" type="noConversion"/>
  </si>
  <si>
    <t>Respiratory Treaments Given</t>
    <phoneticPr fontId="6" type="noConversion"/>
  </si>
  <si>
    <t>03</t>
    <phoneticPr fontId="6" type="noConversion"/>
  </si>
  <si>
    <t>LimV/H</t>
  </si>
  <si>
    <t>Neuro/Sensory Impairment</t>
  </si>
  <si>
    <t xml:space="preserve">     Irritable</t>
  </si>
  <si>
    <t xml:space="preserve">     Agitated</t>
  </si>
  <si>
    <t xml:space="preserve">     Hostile</t>
  </si>
  <si>
    <t xml:space="preserve">     Lethargic</t>
  </si>
  <si>
    <t xml:space="preserve">     Obtunded</t>
  </si>
  <si>
    <t xml:space="preserve">     Comatose/unresponsive</t>
  </si>
  <si>
    <t>Restless</t>
    <phoneticPr fontId="6" type="noConversion"/>
  </si>
  <si>
    <t>Sedated</t>
    <phoneticPr fontId="6" type="noConversion"/>
  </si>
  <si>
    <t>Hand Held Respiratory Treatments Given</t>
    <phoneticPr fontId="6" type="noConversion"/>
  </si>
  <si>
    <t>Albuterol 0.083%</t>
  </si>
  <si>
    <t>03</t>
    <phoneticPr fontId="6" type="noConversion"/>
  </si>
  <si>
    <t>Hand Held Respiratory Treatments Given</t>
    <phoneticPr fontId="6" type="noConversion"/>
  </si>
  <si>
    <t xml:space="preserve"> Ipratropium 0.2%</t>
    <phoneticPr fontId="6" type="noConversion"/>
  </si>
  <si>
    <t>x</t>
    <phoneticPr fontId="6" type="noConversion"/>
  </si>
  <si>
    <t>Albuterol/Ipratropium</t>
    <phoneticPr fontId="6" type="noConversion"/>
  </si>
  <si>
    <t>Hand Held Respiratory Treatments Given</t>
    <phoneticPr fontId="6" type="noConversion"/>
  </si>
  <si>
    <t>Xopenex/Ipratropium</t>
    <phoneticPr fontId="6" type="noConversion"/>
  </si>
  <si>
    <t>Xopenex/Ipratropium</t>
    <phoneticPr fontId="6" type="noConversion"/>
  </si>
  <si>
    <t>Loud</t>
  </si>
  <si>
    <t>Limits checked: Upper/Lower</t>
  </si>
  <si>
    <t>Hi/Lo</t>
  </si>
  <si>
    <t>Alarms: Cardiac Monitor</t>
  </si>
  <si>
    <t>Cooling Device</t>
    <phoneticPr fontId="6" type="noConversion"/>
  </si>
  <si>
    <t>Alarms: Cooling Device</t>
  </si>
  <si>
    <t>Alarm On</t>
  </si>
  <si>
    <t>End Tidal CO2 Monitor</t>
    <phoneticPr fontId="6" type="noConversion"/>
  </si>
  <si>
    <t>Albuterol/Mycomyst</t>
    <phoneticPr fontId="6" type="noConversion"/>
  </si>
  <si>
    <t xml:space="preserve"> Racemic Epinephrine 2.25%</t>
    <phoneticPr fontId="6" type="noConversion"/>
  </si>
  <si>
    <t>18</t>
    <phoneticPr fontId="6" type="noConversion"/>
  </si>
  <si>
    <t xml:space="preserve">     Two times</t>
  </si>
  <si>
    <t xml:space="preserve">     Three times</t>
  </si>
  <si>
    <t xml:space="preserve">     Four times</t>
  </si>
  <si>
    <t xml:space="preserve">     Five times</t>
  </si>
  <si>
    <t xml:space="preserve">     Six times</t>
  </si>
  <si>
    <t>Hand Held Nebulizer Adverse Reactions</t>
    <phoneticPr fontId="6" type="noConversion"/>
  </si>
  <si>
    <t>Nausea</t>
    <phoneticPr fontId="6" type="noConversion"/>
  </si>
  <si>
    <t xml:space="preserve">Alarms On </t>
  </si>
  <si>
    <t>01</t>
    <phoneticPr fontId="6" type="noConversion"/>
  </si>
  <si>
    <t>Skin Condition</t>
    <phoneticPr fontId="6" type="noConversion"/>
  </si>
  <si>
    <t>Alarms: Pulse Oximeter</t>
  </si>
  <si>
    <t>Trach Laryngectomy Stoma Assessment (RT)</t>
  </si>
  <si>
    <t>Fenestrate</t>
  </si>
  <si>
    <t>Dressing Polymembrane</t>
    <phoneticPr fontId="6" type="noConversion"/>
  </si>
  <si>
    <t>PolyMem</t>
    <phoneticPr fontId="6" type="noConversion"/>
  </si>
  <si>
    <t xml:space="preserve">Clean </t>
    <phoneticPr fontId="6" type="noConversion"/>
  </si>
  <si>
    <t>Saturated</t>
    <phoneticPr fontId="6" type="noConversion"/>
  </si>
  <si>
    <t>Trach/Laryngectomy Tube Assessment (RT)</t>
  </si>
  <si>
    <t xml:space="preserve">     Size 8</t>
  </si>
  <si>
    <t>01</t>
    <phoneticPr fontId="6" type="noConversion"/>
  </si>
  <si>
    <t>x</t>
    <phoneticPr fontId="6" type="noConversion"/>
  </si>
  <si>
    <t xml:space="preserve">EZPAP:  Treatments Given </t>
    <phoneticPr fontId="6" type="noConversion"/>
  </si>
  <si>
    <t>Trach/Laryngectomy Action</t>
    <phoneticPr fontId="6" type="noConversion"/>
  </si>
  <si>
    <t>Capped</t>
    <phoneticPr fontId="6" type="noConversion"/>
  </si>
  <si>
    <t>Uncapped</t>
    <phoneticPr fontId="6" type="noConversion"/>
  </si>
  <si>
    <t>Lcyan</t>
  </si>
  <si>
    <t xml:space="preserve"> Ipratropium Metered Dose 6-8 puffsXopenex Metered Dose 6-8 puffs</t>
    <phoneticPr fontId="6" type="noConversion"/>
  </si>
  <si>
    <t>Acetylcysteine 20%</t>
  </si>
  <si>
    <t>Pulmocort 0.5mg</t>
  </si>
  <si>
    <t>Albuterol/Mycomyst</t>
  </si>
  <si>
    <t xml:space="preserve"> Racemic Epinephrine 2.25%</t>
  </si>
  <si>
    <t>Xopenex/Mucomyst</t>
  </si>
  <si>
    <t>Trach/Laryngectomy Cuff Pressure</t>
    <phoneticPr fontId="6" type="noConversion"/>
  </si>
  <si>
    <t>8 mmM</t>
    <phoneticPr fontId="6" type="noConversion"/>
  </si>
  <si>
    <t>9 mmM</t>
    <phoneticPr fontId="6" type="noConversion"/>
  </si>
  <si>
    <t>10 mmM</t>
    <phoneticPr fontId="6" type="noConversion"/>
  </si>
  <si>
    <t xml:space="preserve">Hand Held Nebulizer </t>
    <phoneticPr fontId="6" type="noConversion"/>
  </si>
  <si>
    <t>Duration</t>
    <phoneticPr fontId="6" type="noConversion"/>
  </si>
  <si>
    <t>Hand Held Nebulizer Duration</t>
    <phoneticPr fontId="6" type="noConversion"/>
  </si>
  <si>
    <t>1 min</t>
    <phoneticPr fontId="6" type="noConversion"/>
  </si>
  <si>
    <t>Nausea</t>
    <phoneticPr fontId="6" type="noConversion"/>
  </si>
  <si>
    <t>Tachycardia</t>
    <phoneticPr fontId="6" type="noConversion"/>
  </si>
  <si>
    <t>Bradycardia</t>
    <phoneticPr fontId="6" type="noConversion"/>
  </si>
  <si>
    <t>Bradycardia</t>
    <phoneticPr fontId="6" type="noConversion"/>
  </si>
  <si>
    <t>Chest pain</t>
    <phoneticPr fontId="6" type="noConversion"/>
  </si>
  <si>
    <t>Chest pain</t>
    <phoneticPr fontId="6" type="noConversion"/>
  </si>
  <si>
    <t>Tachypnea</t>
    <phoneticPr fontId="6" type="noConversion"/>
  </si>
  <si>
    <t>01</t>
    <phoneticPr fontId="6" type="noConversion"/>
  </si>
  <si>
    <t>3 min</t>
    <phoneticPr fontId="6" type="noConversion"/>
  </si>
  <si>
    <t>4 min</t>
    <phoneticPr fontId="6" type="noConversion"/>
  </si>
  <si>
    <t>5 min</t>
    <phoneticPr fontId="6" type="noConversion"/>
  </si>
  <si>
    <t>6 min</t>
    <phoneticPr fontId="6" type="noConversion"/>
  </si>
  <si>
    <t>7 min</t>
    <phoneticPr fontId="6" type="noConversion"/>
  </si>
  <si>
    <t>8 min</t>
    <phoneticPr fontId="6" type="noConversion"/>
  </si>
  <si>
    <t>9 min</t>
    <phoneticPr fontId="6" type="noConversion"/>
  </si>
  <si>
    <t>10 min</t>
    <phoneticPr fontId="6" type="noConversion"/>
  </si>
  <si>
    <t>Minutes specify</t>
    <phoneticPr fontId="6" type="noConversion"/>
  </si>
  <si>
    <t>11</t>
    <phoneticPr fontId="6" type="noConversion"/>
  </si>
  <si>
    <t>Kussmaul</t>
  </si>
  <si>
    <t>Respirations Observed</t>
    <phoneticPr fontId="6" type="noConversion"/>
  </si>
  <si>
    <t>Number: specify</t>
    <phoneticPr fontId="6" type="noConversion"/>
  </si>
  <si>
    <t>Numb:spec</t>
    <phoneticPr fontId="6" type="noConversion"/>
  </si>
  <si>
    <t>Days Tracking</t>
    <phoneticPr fontId="6" type="noConversion"/>
  </si>
  <si>
    <t>8 or less: Minimal/Mild withdrawal</t>
  </si>
  <si>
    <t>Min/Mild</t>
  </si>
  <si>
    <t>Ventilator prior to admit</t>
  </si>
  <si>
    <t>16 or more: Severe withdrawal</t>
  </si>
  <si>
    <t>More than 20: Strong risk DTs</t>
  </si>
  <si>
    <t>Risk DTs</t>
  </si>
  <si>
    <t>0-7: No medication necessary</t>
  </si>
  <si>
    <t>No med</t>
  </si>
  <si>
    <t>8-14 Medication optional</t>
  </si>
  <si>
    <t>PtTransferred</t>
    <phoneticPr fontId="6" type="noConversion"/>
  </si>
  <si>
    <t>Patient Expired on Ventilator</t>
    <phoneticPr fontId="6" type="noConversion"/>
  </si>
  <si>
    <t>PtExpVent</t>
    <phoneticPr fontId="6" type="noConversion"/>
  </si>
  <si>
    <t>Tubing Tracking</t>
    <phoneticPr fontId="6" type="noConversion"/>
  </si>
  <si>
    <t>Oxygen FiO2/Humidity  (RT)</t>
  </si>
  <si>
    <t>LMin</t>
  </si>
  <si>
    <t xml:space="preserve">     %FiO2: specify</t>
  </si>
  <si>
    <t>FiO2</t>
  </si>
  <si>
    <t>Vent Size</t>
    <phoneticPr fontId="6" type="noConversion"/>
  </si>
  <si>
    <t>Thoracic Wall Vibration (RT)</t>
  </si>
  <si>
    <t xml:space="preserve">     Medium</t>
  </si>
  <si>
    <t xml:space="preserve">     Large</t>
  </si>
  <si>
    <t>9 Hz</t>
  </si>
  <si>
    <t xml:space="preserve">     10 Hertz</t>
  </si>
  <si>
    <t>10 Hz</t>
  </si>
  <si>
    <t xml:space="preserve">     11 Hertz</t>
  </si>
  <si>
    <t>11 Hz</t>
  </si>
  <si>
    <t>PulseOx</t>
  </si>
  <si>
    <t>Respiratory Rate/Apnea</t>
  </si>
  <si>
    <t xml:space="preserve">     12 Hertz</t>
  </si>
  <si>
    <t>12 Hz</t>
  </si>
  <si>
    <t xml:space="preserve">     13 Hertz</t>
  </si>
  <si>
    <t>13 Hz</t>
  </si>
  <si>
    <t xml:space="preserve">     14 Hertz</t>
  </si>
  <si>
    <t>14 Hz</t>
  </si>
  <si>
    <t xml:space="preserve">     15 Hz</t>
  </si>
  <si>
    <t>15 Hz</t>
  </si>
  <si>
    <t xml:space="preserve">     16 Hz</t>
  </si>
  <si>
    <t>16 Hz</t>
  </si>
  <si>
    <t xml:space="preserve">     17 Hertz</t>
  </si>
  <si>
    <t>17 Hz</t>
  </si>
  <si>
    <t xml:space="preserve">     18 Hertz</t>
  </si>
  <si>
    <t>18 Hz</t>
  </si>
  <si>
    <t>Landmark cm</t>
    <phoneticPr fontId="6" type="noConversion"/>
  </si>
  <si>
    <t xml:space="preserve">     5 minutes</t>
  </si>
  <si>
    <t>5 MIN</t>
  </si>
  <si>
    <t xml:space="preserve">     10 minutes</t>
  </si>
  <si>
    <t>10 MIN</t>
  </si>
  <si>
    <t>No weaning trial, Tidal Volume less than 3-5cc/kg</t>
  </si>
  <si>
    <t>TV&lt;3-5cc/kg</t>
  </si>
  <si>
    <t>No weaning trial, Pulse Ox less than 92%</t>
  </si>
  <si>
    <t>SpO2&lt;92%</t>
  </si>
  <si>
    <t>Date of intubation:  specify</t>
  </si>
  <si>
    <t>EZPAP</t>
    <phoneticPr fontId="6" type="noConversion"/>
  </si>
  <si>
    <t>EZPAP:  Duration (RT)</t>
  </si>
  <si>
    <t>One minute</t>
  </si>
  <si>
    <t>1 min</t>
  </si>
  <si>
    <t>Two minutes</t>
  </si>
  <si>
    <t>2 min</t>
  </si>
  <si>
    <t>Three minutes</t>
  </si>
  <si>
    <t>Behavior</t>
    <phoneticPr fontId="6" type="noConversion"/>
  </si>
  <si>
    <t>Physical Appearance (RT)</t>
  </si>
  <si>
    <t xml:space="preserve">     Alert</t>
  </si>
  <si>
    <t>4 liter</t>
    <phoneticPr fontId="6" type="noConversion"/>
  </si>
  <si>
    <t>Six minutes</t>
  </si>
  <si>
    <t>Seven minutes</t>
  </si>
  <si>
    <t>7 min</t>
  </si>
  <si>
    <t xml:space="preserve">     Cooperative</t>
  </si>
  <si>
    <t xml:space="preserve">     Confused</t>
  </si>
  <si>
    <t>Confused</t>
  </si>
  <si>
    <t xml:space="preserve">     Anxious</t>
  </si>
  <si>
    <t>Three liters</t>
  </si>
  <si>
    <t>3 liters</t>
  </si>
  <si>
    <t>Four liters</t>
  </si>
  <si>
    <t>4 liters</t>
  </si>
  <si>
    <t>Five liters</t>
  </si>
  <si>
    <t>5 liters</t>
  </si>
  <si>
    <t>Six liters</t>
  </si>
  <si>
    <t>6 liters</t>
  </si>
  <si>
    <t>Seven liters</t>
  </si>
  <si>
    <t>7 liters</t>
  </si>
  <si>
    <t>Skin Temperature</t>
    <phoneticPr fontId="6" type="noConversion"/>
  </si>
  <si>
    <t xml:space="preserve">     Warm</t>
  </si>
  <si>
    <t xml:space="preserve">     Cool</t>
  </si>
  <si>
    <t xml:space="preserve">     Cold</t>
  </si>
  <si>
    <t xml:space="preserve">     Hot</t>
  </si>
  <si>
    <t>Skin Color</t>
    <phoneticPr fontId="6" type="noConversion"/>
  </si>
  <si>
    <t>03</t>
    <phoneticPr fontId="6" type="noConversion"/>
  </si>
  <si>
    <t xml:space="preserve">     Normal for ethnic group[</t>
  </si>
  <si>
    <t xml:space="preserve">     Pale</t>
  </si>
  <si>
    <t xml:space="preserve">     Dusky</t>
  </si>
  <si>
    <t xml:space="preserve">     Mottled</t>
  </si>
  <si>
    <t>Skin Moisture</t>
    <phoneticPr fontId="6" type="noConversion"/>
  </si>
  <si>
    <t>Volume high</t>
  </si>
  <si>
    <t xml:space="preserve">     Normal</t>
  </si>
  <si>
    <t xml:space="preserve">     Diaphoretic</t>
  </si>
  <si>
    <t xml:space="preserve">     Clammy</t>
  </si>
  <si>
    <t>Positive Expiratory Pressure Devices</t>
    <phoneticPr fontId="6" type="noConversion"/>
  </si>
  <si>
    <t>Type</t>
    <phoneticPr fontId="6" type="noConversion"/>
  </si>
  <si>
    <t>Albuterol Metered Dose 6-8 puffs</t>
    <phoneticPr fontId="6" type="noConversion"/>
  </si>
  <si>
    <t>01</t>
    <phoneticPr fontId="6" type="noConversion"/>
  </si>
  <si>
    <t>18</t>
    <phoneticPr fontId="6" type="noConversion"/>
  </si>
  <si>
    <t xml:space="preserve"> Ipratropium Metered Dose 6-8 puffs</t>
  </si>
  <si>
    <t>07</t>
    <phoneticPr fontId="6" type="noConversion"/>
  </si>
  <si>
    <t xml:space="preserve"> Xopenex Metered Dose 6-8 puffs</t>
  </si>
  <si>
    <t xml:space="preserve"> Pulmocort 0.5mg</t>
  </si>
  <si>
    <t>TheraPEP</t>
  </si>
  <si>
    <t xml:space="preserve">     Resistex</t>
  </si>
  <si>
    <t>Resistex</t>
  </si>
  <si>
    <t xml:space="preserve"> Other: specify</t>
    <phoneticPr fontId="6" type="noConversion"/>
  </si>
  <si>
    <t>Repetitions Done</t>
    <phoneticPr fontId="6" type="noConversion"/>
  </si>
  <si>
    <t>RSBI (30min)</t>
    <phoneticPr fontId="6" type="noConversion"/>
  </si>
  <si>
    <t>VE L/m (30min)</t>
    <phoneticPr fontId="6" type="noConversion"/>
  </si>
  <si>
    <t xml:space="preserve">     Seven times</t>
  </si>
  <si>
    <t xml:space="preserve">     Eight times</t>
  </si>
  <si>
    <t xml:space="preserve">     Nine times</t>
  </si>
  <si>
    <t xml:space="preserve">     Ten times</t>
  </si>
  <si>
    <t>Resistance Range Settings</t>
    <phoneticPr fontId="6" type="noConversion"/>
  </si>
  <si>
    <t>Tachycardia</t>
    <phoneticPr fontId="6" type="noConversion"/>
  </si>
  <si>
    <t>Tachypnea</t>
    <phoneticPr fontId="6" type="noConversion"/>
  </si>
  <si>
    <t>Pulmonary Secretions (RT)</t>
  </si>
  <si>
    <t>Expectorat</t>
  </si>
  <si>
    <t>VolCop</t>
  </si>
  <si>
    <t>Respiratory Effort</t>
    <phoneticPr fontId="6" type="noConversion"/>
  </si>
  <si>
    <t>Respiratory Effort/Pattern (RT)</t>
  </si>
  <si>
    <t xml:space="preserve">     Diaphragmatic</t>
  </si>
  <si>
    <t>Norm</t>
  </si>
  <si>
    <t>CheyneStokes</t>
  </si>
  <si>
    <t xml:space="preserve"> Xopenex 1.25mg</t>
  </si>
  <si>
    <t>Xopenex/Ipratropium</t>
    <phoneticPr fontId="6" type="noConversion"/>
  </si>
  <si>
    <t>Albuterol Metered Dose 6-8 puffs</t>
    <phoneticPr fontId="6" type="noConversion"/>
  </si>
  <si>
    <t>BedPerc</t>
  </si>
  <si>
    <t>Bed Position</t>
    <phoneticPr fontId="6" type="noConversion"/>
  </si>
  <si>
    <t xml:space="preserve">     Head of bed elevated</t>
  </si>
  <si>
    <t>HOBup</t>
  </si>
  <si>
    <t>HdBob</t>
  </si>
  <si>
    <t>Lips Cyanotic</t>
  </si>
  <si>
    <t xml:space="preserve">     Fenestrated</t>
  </si>
  <si>
    <t>Lpale</t>
  </si>
  <si>
    <t>Mental Status Change</t>
  </si>
  <si>
    <t>MenChg</t>
  </si>
  <si>
    <t>Lips Dusky</t>
  </si>
  <si>
    <t>Ldusk</t>
  </si>
  <si>
    <t>Lips Pale</t>
  </si>
  <si>
    <t xml:space="preserve">     Head of bed flat</t>
  </si>
  <si>
    <t xml:space="preserve">     Partial trendelenburg</t>
  </si>
  <si>
    <t>PartTrend</t>
  </si>
  <si>
    <t xml:space="preserve">     Full trendelenburg</t>
  </si>
  <si>
    <t>FullTrend</t>
  </si>
  <si>
    <t xml:space="preserve"> Other : specify</t>
    <phoneticPr fontId="6" type="noConversion"/>
  </si>
  <si>
    <t xml:space="preserve"> Patient Refused</t>
  </si>
  <si>
    <t>Held</t>
    <phoneticPr fontId="6" type="noConversion"/>
  </si>
  <si>
    <t>PtRight</t>
  </si>
  <si>
    <t xml:space="preserve">     Laying on left side</t>
  </si>
  <si>
    <t>PtLeft</t>
  </si>
  <si>
    <t>08</t>
    <phoneticPr fontId="6" type="noConversion"/>
  </si>
  <si>
    <t>Adverse Reaction</t>
    <phoneticPr fontId="6" type="noConversion"/>
  </si>
  <si>
    <t>04</t>
    <phoneticPr fontId="6" type="noConversion"/>
  </si>
  <si>
    <t>EZPAP:  Treatments Adverse Reactions</t>
    <phoneticPr fontId="6" type="noConversion"/>
  </si>
  <si>
    <t>None</t>
    <phoneticPr fontId="6" type="noConversion"/>
  </si>
  <si>
    <t>Hyperinflation</t>
    <phoneticPr fontId="6" type="noConversion"/>
  </si>
  <si>
    <t>5 l/min</t>
    <phoneticPr fontId="6" type="noConversion"/>
  </si>
  <si>
    <t>6 l/min</t>
    <phoneticPr fontId="6" type="noConversion"/>
  </si>
  <si>
    <t>Mechanical Ventilation  Mode</t>
    <phoneticPr fontId="6" type="noConversion"/>
  </si>
  <si>
    <t>Assist Control</t>
    <phoneticPr fontId="6" type="noConversion"/>
  </si>
  <si>
    <t>Pressure Support</t>
    <phoneticPr fontId="6" type="noConversion"/>
  </si>
  <si>
    <t>SIMV</t>
    <phoneticPr fontId="6" type="noConversion"/>
  </si>
  <si>
    <t>Tachypnea</t>
    <phoneticPr fontId="6" type="noConversion"/>
  </si>
  <si>
    <t>Respiratory Therapist</t>
    <phoneticPr fontId="6" type="noConversion"/>
  </si>
  <si>
    <t>Nausea &amp; Vomiting</t>
    <phoneticPr fontId="6" type="noConversion"/>
  </si>
  <si>
    <t>Hypertension</t>
    <phoneticPr fontId="6" type="noConversion"/>
  </si>
  <si>
    <t>Hypertension</t>
    <phoneticPr fontId="6" type="noConversion"/>
  </si>
  <si>
    <t>Hypotension</t>
    <phoneticPr fontId="6" type="noConversion"/>
  </si>
  <si>
    <t>09</t>
    <phoneticPr fontId="6" type="noConversion"/>
  </si>
  <si>
    <t>Bronchospasm</t>
    <phoneticPr fontId="6" type="noConversion"/>
  </si>
  <si>
    <t>Dyspnea</t>
    <phoneticPr fontId="6" type="noConversion"/>
  </si>
  <si>
    <t>RT Ventilator</t>
    <phoneticPr fontId="6" type="noConversion"/>
  </si>
  <si>
    <t>11</t>
    <phoneticPr fontId="6" type="noConversion"/>
  </si>
  <si>
    <t>Vertigo</t>
    <phoneticPr fontId="6" type="noConversion"/>
  </si>
  <si>
    <t>IPV</t>
    <phoneticPr fontId="6" type="noConversion"/>
  </si>
  <si>
    <t>Settings</t>
    <phoneticPr fontId="6" type="noConversion"/>
  </si>
  <si>
    <t>RT-Ventilator Days Tracking</t>
  </si>
  <si>
    <t>Report Received from RT</t>
    <phoneticPr fontId="6" type="noConversion"/>
  </si>
  <si>
    <t>Ventilator Start</t>
  </si>
  <si>
    <t>Ventilator Discontinued</t>
  </si>
  <si>
    <t>RT-Ventilator Days Tracking</t>
    <phoneticPr fontId="6" type="noConversion"/>
  </si>
  <si>
    <t>Patient Transferred on Ventilator</t>
    <phoneticPr fontId="6" type="noConversion"/>
  </si>
  <si>
    <t>IPV  Frequency setting</t>
  </si>
  <si>
    <t>IPV Hardness</t>
  </si>
  <si>
    <t>Hardness</t>
  </si>
  <si>
    <t>Oxygen FiO2</t>
    <phoneticPr fontId="6" type="noConversion"/>
  </si>
  <si>
    <t>10</t>
    <phoneticPr fontId="6" type="noConversion"/>
  </si>
  <si>
    <t>Oxygen</t>
    <phoneticPr fontId="6" type="noConversion"/>
  </si>
  <si>
    <t>Resp Rate (5min)</t>
    <phoneticPr fontId="6" type="noConversion"/>
  </si>
  <si>
    <t>Average Vt (5min)</t>
    <phoneticPr fontId="6" type="noConversion"/>
  </si>
  <si>
    <t>Humidity</t>
    <phoneticPr fontId="6" type="noConversion"/>
  </si>
  <si>
    <t>Duration</t>
    <phoneticPr fontId="6" type="noConversion"/>
  </si>
  <si>
    <t xml:space="preserve">     Five minutes</t>
  </si>
  <si>
    <t>FiveMin</t>
  </si>
  <si>
    <t xml:space="preserve">     Ten minutes</t>
  </si>
  <si>
    <t>TenMin</t>
  </si>
  <si>
    <t xml:space="preserve">     Fifteen minutes</t>
  </si>
  <si>
    <t xml:space="preserve">     Extra large</t>
  </si>
  <si>
    <t>Xlarge</t>
  </si>
  <si>
    <t xml:space="preserve">     Extra extra large</t>
  </si>
  <si>
    <t>XXlarge</t>
  </si>
  <si>
    <t>Small</t>
    <phoneticPr fontId="6" type="noConversion"/>
  </si>
  <si>
    <t>Cuff</t>
    <phoneticPr fontId="6" type="noConversion"/>
  </si>
  <si>
    <t>ET Tube Size (RT)</t>
  </si>
  <si>
    <t>***</t>
  </si>
  <si>
    <t>ET Trach Suction</t>
    <phoneticPr fontId="6" type="noConversion"/>
  </si>
  <si>
    <t>ET Tube Placement</t>
    <phoneticPr fontId="6" type="noConversion"/>
  </si>
  <si>
    <t>Date</t>
    <phoneticPr fontId="6" type="noConversion"/>
  </si>
  <si>
    <t>ET Tube Placement (RT)</t>
  </si>
  <si>
    <t>Repositioned date: specify</t>
  </si>
  <si>
    <t xml:space="preserve">     Nares</t>
  </si>
  <si>
    <t>Nares</t>
  </si>
  <si>
    <t xml:space="preserve">     Midline</t>
  </si>
  <si>
    <t>No weaning trial, Resp rate more than 35</t>
  </si>
  <si>
    <t>Resp&gt;35</t>
  </si>
  <si>
    <t>Setting Verification</t>
    <phoneticPr fontId="6" type="noConversion"/>
  </si>
  <si>
    <t>Ventilator Setting Verification</t>
  </si>
  <si>
    <t>Ventilator settings match order</t>
  </si>
  <si>
    <t>No weaning trial, NIF less than minus 15cm H2O</t>
  </si>
  <si>
    <t>NIF&lt;-15</t>
  </si>
  <si>
    <t>No weaning trial, MD orders</t>
  </si>
  <si>
    <t>3 min</t>
  </si>
  <si>
    <t>Four minutes</t>
  </si>
  <si>
    <t>4 min</t>
  </si>
  <si>
    <t>Five minutes</t>
  </si>
  <si>
    <t>Weaning trial was not tolerated</t>
  </si>
  <si>
    <t>Eight minutes</t>
  </si>
  <si>
    <t>Nine minutes</t>
  </si>
  <si>
    <t>9 min</t>
  </si>
  <si>
    <t>Ten minutes</t>
  </si>
  <si>
    <t>Minutes specify</t>
  </si>
  <si>
    <t>Minutes</t>
  </si>
  <si>
    <t>Liter Flow</t>
    <phoneticPr fontId="6" type="noConversion"/>
  </si>
  <si>
    <t>EZPAP:  Liter Flow (RT)</t>
  </si>
  <si>
    <t>One liter</t>
  </si>
  <si>
    <t>1 liter</t>
  </si>
  <si>
    <t>Two liter</t>
  </si>
  <si>
    <t>2 liters</t>
  </si>
  <si>
    <t>20% change from baseline</t>
    <phoneticPr fontId="6" type="noConversion"/>
  </si>
  <si>
    <t>VT &lt; 5ml/kg</t>
    <phoneticPr fontId="6" type="noConversion"/>
  </si>
  <si>
    <t>01</t>
    <phoneticPr fontId="6" type="noConversion"/>
  </si>
  <si>
    <t>x</t>
    <phoneticPr fontId="6" type="noConversion"/>
  </si>
  <si>
    <t>Weaning Trial Started</t>
    <phoneticPr fontId="6" type="noConversion"/>
  </si>
  <si>
    <t>WeanStart</t>
    <phoneticPr fontId="6" type="noConversion"/>
  </si>
  <si>
    <t>06</t>
    <phoneticPr fontId="6" type="noConversion"/>
  </si>
  <si>
    <t>Weaning Trial Stopped</t>
    <phoneticPr fontId="6" type="noConversion"/>
  </si>
  <si>
    <t>WeanStop</t>
    <phoneticPr fontId="6" type="noConversion"/>
  </si>
  <si>
    <t>Eight liters</t>
  </si>
  <si>
    <t>8 liters</t>
  </si>
  <si>
    <t>Specify liters</t>
  </si>
  <si>
    <t>Liters</t>
  </si>
  <si>
    <t xml:space="preserve">     Cyanotic</t>
  </si>
  <si>
    <t xml:space="preserve"> Albuterol 0.083%</t>
    <phoneticPr fontId="6" type="noConversion"/>
  </si>
  <si>
    <t xml:space="preserve">EZPAP:  Treatments Given </t>
    <phoneticPr fontId="6" type="noConversion"/>
  </si>
  <si>
    <t>Ipratropium 0.2%</t>
  </si>
  <si>
    <t xml:space="preserve"> Add:  Albuterol/Ipratropium</t>
  </si>
  <si>
    <t>Thirty Minute Spontaneous Breathing Trial</t>
    <phoneticPr fontId="6" type="noConversion"/>
  </si>
  <si>
    <t>4 l/min</t>
    <phoneticPr fontId="6" type="noConversion"/>
  </si>
  <si>
    <t>ETToral</t>
  </si>
  <si>
    <t>Positive Expiratory Pressure Devices (RT)</t>
  </si>
  <si>
    <t xml:space="preserve">     Acapella</t>
  </si>
  <si>
    <t>Acapella</t>
  </si>
  <si>
    <t xml:space="preserve">     Flutter</t>
  </si>
  <si>
    <t>Flutter</t>
  </si>
  <si>
    <t xml:space="preserve">     TheraPEP</t>
  </si>
  <si>
    <t>Resp Rate (30min)</t>
    <phoneticPr fontId="6" type="noConversion"/>
  </si>
  <si>
    <t>RespRate</t>
    <phoneticPr fontId="6" type="noConversion"/>
  </si>
  <si>
    <t>Average Vt (30min)</t>
    <phoneticPr fontId="6" type="noConversion"/>
  </si>
  <si>
    <t>Heliox %:  specify</t>
  </si>
  <si>
    <t>Heliox</t>
  </si>
  <si>
    <t>Extubation?</t>
    <phoneticPr fontId="6" type="noConversion"/>
  </si>
  <si>
    <t>Breath Sounds</t>
    <phoneticPr fontId="6" type="noConversion"/>
  </si>
  <si>
    <t>Lower Lobe Left</t>
    <phoneticPr fontId="6" type="noConversion"/>
  </si>
  <si>
    <t>Breath Sounds Lower Lobe Left (RT)</t>
  </si>
  <si>
    <t>Lower Lobe Right</t>
    <phoneticPr fontId="6" type="noConversion"/>
  </si>
  <si>
    <t>Breath Sounds Lower Lobe Right (RT)</t>
  </si>
  <si>
    <t xml:space="preserve">     One</t>
  </si>
  <si>
    <t>One</t>
  </si>
  <si>
    <t xml:space="preserve">     Two</t>
  </si>
  <si>
    <t>Two</t>
  </si>
  <si>
    <t xml:space="preserve">     Three</t>
  </si>
  <si>
    <t>Three</t>
  </si>
  <si>
    <t>Work of Breathing</t>
    <phoneticPr fontId="6" type="noConversion"/>
  </si>
  <si>
    <t>Chest Physiotherapy</t>
    <phoneticPr fontId="6" type="noConversion"/>
  </si>
  <si>
    <t>CPT Type</t>
    <phoneticPr fontId="6" type="noConversion"/>
  </si>
  <si>
    <t>Chest Physiotherapy (RT)</t>
  </si>
  <si>
    <t xml:space="preserve">     Manual physiotherapy</t>
  </si>
  <si>
    <t>ManCPT</t>
  </si>
  <si>
    <t xml:space="preserve">     Mechanical physiotherapy</t>
  </si>
  <si>
    <t>MechCPT</t>
  </si>
  <si>
    <t xml:space="preserve">     Postural drainage</t>
  </si>
  <si>
    <t xml:space="preserve">     Bed percussion</t>
  </si>
  <si>
    <t xml:space="preserve">     Cuffless</t>
  </si>
  <si>
    <t>Cuffless</t>
  </si>
  <si>
    <t xml:space="preserve">     No difficulty observed</t>
  </si>
  <si>
    <t>Unlabored</t>
  </si>
  <si>
    <t xml:space="preserve">     Labored</t>
  </si>
  <si>
    <t>Labored</t>
  </si>
  <si>
    <t xml:space="preserve">     Diaphramatic</t>
  </si>
  <si>
    <t>Diaphram</t>
  </si>
  <si>
    <t xml:space="preserve">     Use of accessory muscles</t>
  </si>
  <si>
    <t>AccessMusc</t>
  </si>
  <si>
    <t>Nailbeds Cyanotic</t>
  </si>
  <si>
    <t>Ncyan</t>
  </si>
  <si>
    <t>Nailbeds Dusky</t>
  </si>
  <si>
    <t>Ndusk</t>
  </si>
  <si>
    <t>Nailbeds Pale</t>
  </si>
  <si>
    <t>Npale</t>
  </si>
  <si>
    <t>04</t>
    <phoneticPr fontId="6" type="noConversion"/>
  </si>
  <si>
    <t>Nasal Flare</t>
  </si>
  <si>
    <t>NasFlr</t>
  </si>
  <si>
    <t>Patient Position</t>
    <phoneticPr fontId="6" type="noConversion"/>
  </si>
  <si>
    <t xml:space="preserve">     Laying on right side</t>
  </si>
  <si>
    <t>Oral Mucosa Pale</t>
  </si>
  <si>
    <t>Opale</t>
  </si>
  <si>
    <t xml:space="preserve">     Supine position</t>
  </si>
  <si>
    <t>Supine</t>
  </si>
  <si>
    <t xml:space="preserve">     Prone position</t>
  </si>
  <si>
    <t xml:space="preserve">     Position:  specify</t>
  </si>
  <si>
    <t>PtOther</t>
  </si>
  <si>
    <t>Held</t>
    <phoneticPr fontId="6" type="noConversion"/>
  </si>
  <si>
    <t>Sitting</t>
    <phoneticPr fontId="6" type="noConversion"/>
  </si>
  <si>
    <t>Odusk</t>
  </si>
  <si>
    <t>Retrac</t>
  </si>
  <si>
    <t>Tachypnea</t>
  </si>
  <si>
    <t>Tachyp</t>
  </si>
  <si>
    <t>Use of Accessory Muscles</t>
  </si>
  <si>
    <t>Acc M</t>
  </si>
  <si>
    <t>Wheezes</t>
  </si>
  <si>
    <t>Wheeze</t>
  </si>
  <si>
    <t>Apnea</t>
    <phoneticPr fontId="6" type="noConversion"/>
  </si>
  <si>
    <t>Tracheal Position (RT)</t>
  </si>
  <si>
    <t>06</t>
    <phoneticPr fontId="6" type="noConversion"/>
  </si>
  <si>
    <t>Weaning Assessment/Trial</t>
  </si>
  <si>
    <t>Bronchospasm</t>
    <phoneticPr fontId="6" type="noConversion"/>
  </si>
  <si>
    <t>Spontaneous Breathing Trial Failure</t>
    <phoneticPr fontId="6" type="noConversion"/>
  </si>
  <si>
    <t>Pressure Control</t>
    <phoneticPr fontId="6" type="noConversion"/>
  </si>
  <si>
    <t>Bilevel</t>
    <phoneticPr fontId="6" type="noConversion"/>
  </si>
  <si>
    <t>Mechanical Ventilation Weaning Mode</t>
    <phoneticPr fontId="6" type="noConversion"/>
  </si>
  <si>
    <t>Spontaneous Breathing Trial - CPAP</t>
    <phoneticPr fontId="6" type="noConversion"/>
  </si>
  <si>
    <t>SBT - Tube Comp</t>
    <phoneticPr fontId="6" type="noConversion"/>
  </si>
  <si>
    <t>Yes</t>
    <phoneticPr fontId="6" type="noConversion"/>
  </si>
  <si>
    <t>No</t>
    <phoneticPr fontId="6" type="noConversion"/>
  </si>
  <si>
    <t>Intrapulmonary Percussive Ventilation (RT)</t>
  </si>
  <si>
    <t>Spontaneous Breathing Trial Cont Hemodynamics unstable</t>
  </si>
  <si>
    <t>Spontaneous Breathing Trial Five Minute</t>
    <phoneticPr fontId="6" type="noConversion"/>
  </si>
  <si>
    <t>Five Minute Spontaneous Breathing Trial</t>
    <phoneticPr fontId="6" type="noConversion"/>
  </si>
  <si>
    <t>Spontaneous Breathing Trial  Cont Deeply sedated/paralyzed</t>
    <phoneticPr fontId="6" type="noConversion"/>
  </si>
  <si>
    <t>AverageVt</t>
    <phoneticPr fontId="6" type="noConversion"/>
  </si>
  <si>
    <t>RSBI (5min)</t>
    <phoneticPr fontId="6" type="noConversion"/>
  </si>
  <si>
    <t>RSBI</t>
    <phoneticPr fontId="6" type="noConversion"/>
  </si>
  <si>
    <t>VE L/m (5min)</t>
    <phoneticPr fontId="6" type="noConversion"/>
  </si>
  <si>
    <t>15 Min</t>
  </si>
  <si>
    <t xml:space="preserve">     Minutes specify</t>
  </si>
  <si>
    <t>MinSpecify</t>
  </si>
  <si>
    <t>Cough (RT)</t>
  </si>
  <si>
    <t>ET Tube Cuff (RT)</t>
  </si>
  <si>
    <t>Cuff Pressure ____ mmHg</t>
    <phoneticPr fontId="6" type="noConversion"/>
  </si>
  <si>
    <t>Productive</t>
  </si>
  <si>
    <t>Assist Device</t>
    <phoneticPr fontId="6" type="noConversion"/>
  </si>
  <si>
    <t>Cough Assist Device (RT)</t>
  </si>
  <si>
    <t>Manual mode</t>
  </si>
  <si>
    <t>Manual</t>
  </si>
  <si>
    <t>No weaning trial, PEEP more than 5</t>
  </si>
  <si>
    <t>PEEP&gt;5</t>
  </si>
  <si>
    <t>No weaning trial, RSBI more than 105</t>
  </si>
  <si>
    <t>RSBI&gt;105</t>
  </si>
  <si>
    <t>Necrosis</t>
  </si>
  <si>
    <t xml:space="preserve">     Dressing gauze</t>
  </si>
  <si>
    <t>SkinBreak</t>
  </si>
  <si>
    <t xml:space="preserve">     Necrosis</t>
  </si>
  <si>
    <t xml:space="preserve">     Dressing fenestrated 4x4</t>
  </si>
  <si>
    <t>Fenestrated 4x4</t>
  </si>
  <si>
    <t xml:space="preserve">     Dressing none</t>
  </si>
  <si>
    <t xml:space="preserve">     Dressing changed: date</t>
  </si>
  <si>
    <t xml:space="preserve">  Foam</t>
    <phoneticPr fontId="6" type="noConversion"/>
  </si>
  <si>
    <t xml:space="preserve">  Other: specify</t>
    <phoneticPr fontId="6" type="noConversion"/>
  </si>
  <si>
    <t>Dressing Condition</t>
    <phoneticPr fontId="6" type="noConversion"/>
  </si>
  <si>
    <t xml:space="preserve">     Amount scant</t>
  </si>
  <si>
    <t xml:space="preserve">     Amount small</t>
  </si>
  <si>
    <t>Ventilator settings do not match order</t>
  </si>
  <si>
    <t>RTnotified</t>
  </si>
  <si>
    <t>Settings changed per order</t>
    <phoneticPr fontId="6" type="noConversion"/>
  </si>
  <si>
    <t>Setchgorder</t>
    <phoneticPr fontId="6" type="noConversion"/>
  </si>
  <si>
    <t>Respiratory Therapist</t>
  </si>
  <si>
    <t>No weaning trial, on vasoactive drips</t>
  </si>
  <si>
    <t>DRIPS</t>
  </si>
  <si>
    <t>Not Stopped</t>
    <phoneticPr fontId="6" type="noConversion"/>
  </si>
  <si>
    <t>Shows Overt Distress</t>
    <phoneticPr fontId="6" type="noConversion"/>
  </si>
  <si>
    <t>SBP systolic &lt;90 or &gt;180</t>
    <phoneticPr fontId="6" type="noConversion"/>
  </si>
  <si>
    <t>SBP systolic &lt;90 or &gt;180</t>
    <phoneticPr fontId="6" type="noConversion"/>
  </si>
  <si>
    <t>HR &lt;60 or &gt;140</t>
    <phoneticPr fontId="6" type="noConversion"/>
  </si>
  <si>
    <t>RR &lt;8 or &gt;35</t>
    <phoneticPr fontId="6" type="noConversion"/>
  </si>
  <si>
    <t>No sedation vacation, Vital signs unstable</t>
  </si>
  <si>
    <t>No sedation vacation, MD orders</t>
  </si>
  <si>
    <t>Sedation vacation not tolerated</t>
  </si>
  <si>
    <t>NotTolerated</t>
  </si>
  <si>
    <t>Spontaneous</t>
  </si>
  <si>
    <t>Spont</t>
  </si>
  <si>
    <t xml:space="preserve">EZPAP:  Treatments Given </t>
    <phoneticPr fontId="6" type="noConversion"/>
  </si>
  <si>
    <t>Mask Venturi FiO2%</t>
    <phoneticPr fontId="6" type="noConversion"/>
  </si>
  <si>
    <t>12</t>
    <phoneticPr fontId="6" type="noConversion"/>
  </si>
  <si>
    <t>Nasal Cannula FiO l/min</t>
    <phoneticPr fontId="6" type="noConversion"/>
  </si>
  <si>
    <t>1 l/min</t>
    <phoneticPr fontId="6" type="noConversion"/>
  </si>
  <si>
    <t>2 l/min</t>
    <phoneticPr fontId="6" type="noConversion"/>
  </si>
  <si>
    <t>3 l/min</t>
    <phoneticPr fontId="6" type="noConversion"/>
  </si>
  <si>
    <t>DVT Prophylaxis Contraindicated</t>
  </si>
  <si>
    <t>ETTnasal</t>
  </si>
  <si>
    <t xml:space="preserve"> </t>
    <phoneticPr fontId="6" type="noConversion"/>
  </si>
  <si>
    <t>Continuous</t>
    <phoneticPr fontId="6" type="noConversion"/>
  </si>
  <si>
    <t>07</t>
    <phoneticPr fontId="6" type="noConversion"/>
  </si>
  <si>
    <t>Laryn</t>
  </si>
  <si>
    <t>10</t>
    <phoneticPr fontId="6" type="noConversion"/>
  </si>
  <si>
    <t>NasalTrmpt</t>
  </si>
  <si>
    <t>Medical Gases (RT)</t>
  </si>
  <si>
    <t>SGS</t>
  </si>
  <si>
    <t>18</t>
    <phoneticPr fontId="6" type="noConversion"/>
  </si>
  <si>
    <t>Spontaneous Breathing Trial</t>
    <phoneticPr fontId="6" type="noConversion"/>
  </si>
  <si>
    <t>Respiratory Device</t>
    <phoneticPr fontId="6" type="noConversion"/>
  </si>
  <si>
    <t>Respiratory Device (RT)</t>
  </si>
  <si>
    <t>03</t>
    <phoneticPr fontId="6" type="noConversion"/>
  </si>
  <si>
    <t>Tent</t>
  </si>
  <si>
    <t>03</t>
    <phoneticPr fontId="6" type="noConversion"/>
  </si>
  <si>
    <t>Bilevel (non-invasive)</t>
  </si>
  <si>
    <t>T-piece</t>
  </si>
  <si>
    <t>01</t>
    <phoneticPr fontId="6" type="noConversion"/>
  </si>
  <si>
    <t>Means source</t>
    <phoneticPr fontId="6" type="noConversion"/>
  </si>
  <si>
    <t>Chest Configuration (RT)</t>
  </si>
  <si>
    <t>Wheeze, Inspiratory and Expiratory</t>
  </si>
  <si>
    <t>Breath Sounds Upper Lobe Left (RT)</t>
  </si>
  <si>
    <t>Breath Sounds Upper Lobe Right (RT)</t>
  </si>
  <si>
    <t>Chest</t>
    <phoneticPr fontId="6" type="noConversion"/>
  </si>
  <si>
    <t>Configuration</t>
    <phoneticPr fontId="6" type="noConversion"/>
  </si>
  <si>
    <t>Asymmetrical Chest Movements</t>
  </si>
  <si>
    <t>Assym</t>
  </si>
  <si>
    <t>Circumoral Cyanosis</t>
  </si>
  <si>
    <t>CircCy</t>
  </si>
  <si>
    <t>Head Bobbing</t>
  </si>
  <si>
    <t>Cuff</t>
  </si>
  <si>
    <t xml:space="preserve">  Jackson</t>
    <phoneticPr fontId="6" type="noConversion"/>
  </si>
  <si>
    <t xml:space="preserve">  Lary</t>
    <phoneticPr fontId="6" type="noConversion"/>
  </si>
  <si>
    <t xml:space="preserve">     Cuff</t>
  </si>
  <si>
    <t xml:space="preserve">     Portex</t>
  </si>
  <si>
    <t>Portex</t>
  </si>
  <si>
    <t xml:space="preserve">     Blom Singer (laryngectomy)</t>
  </si>
  <si>
    <t>PursedLip</t>
  </si>
  <si>
    <t xml:space="preserve">     Nasal flaring</t>
  </si>
  <si>
    <t>NasalFlare</t>
  </si>
  <si>
    <t xml:space="preserve">     Orthopnea</t>
  </si>
  <si>
    <t>Orthopnea</t>
  </si>
  <si>
    <t xml:space="preserve">     Dyspnea on exertion</t>
  </si>
  <si>
    <t>DyspExert</t>
  </si>
  <si>
    <t xml:space="preserve">     Dyspnea at rest</t>
  </si>
  <si>
    <t>DyspRest</t>
  </si>
  <si>
    <t>Intercostal Retractions</t>
    <phoneticPr fontId="6" type="noConversion"/>
  </si>
  <si>
    <t>Fenestrated</t>
  </si>
  <si>
    <t xml:space="preserve">     Disposable inner cannula</t>
  </si>
  <si>
    <t>DIC</t>
  </si>
  <si>
    <t xml:space="preserve">  ET Tube</t>
    <phoneticPr fontId="6" type="noConversion"/>
  </si>
  <si>
    <t>ETTube</t>
    <phoneticPr fontId="6" type="noConversion"/>
  </si>
  <si>
    <t xml:space="preserve">  Armored</t>
    <phoneticPr fontId="6" type="noConversion"/>
  </si>
  <si>
    <t>Armored</t>
    <phoneticPr fontId="6" type="noConversion"/>
  </si>
  <si>
    <t xml:space="preserve">  Voice Restoration Valve</t>
    <phoneticPr fontId="6" type="noConversion"/>
  </si>
  <si>
    <t>VoiceRestVlv</t>
    <phoneticPr fontId="6" type="noConversion"/>
  </si>
  <si>
    <t>Cuff Status</t>
    <phoneticPr fontId="6" type="noConversion"/>
  </si>
  <si>
    <t xml:space="preserve">     Cuff intact</t>
  </si>
  <si>
    <t xml:space="preserve">     Cuff leak</t>
  </si>
  <si>
    <t>Restlessness</t>
  </si>
  <si>
    <t>Restlss</t>
  </si>
  <si>
    <t>Retraction</t>
  </si>
  <si>
    <t>CuffDeflated</t>
  </si>
  <si>
    <t>Oral Mucosa Cyanotic</t>
  </si>
  <si>
    <t>Ocyan</t>
  </si>
  <si>
    <t>Oral Mucosa Dusky</t>
  </si>
  <si>
    <t>Hypotensive</t>
  </si>
  <si>
    <t>Physiologic instability</t>
  </si>
  <si>
    <t>Low Cardiac Index</t>
  </si>
  <si>
    <t>Low CI</t>
  </si>
  <si>
    <t xml:space="preserve">Order not to elevate HOB </t>
  </si>
  <si>
    <t>Orders</t>
  </si>
  <si>
    <t>Procedure with HOB elevated inappropriate</t>
  </si>
  <si>
    <t>Prone positioning</t>
  </si>
  <si>
    <t>Assessed for weaning trial</t>
  </si>
  <si>
    <t>Assessed</t>
  </si>
  <si>
    <t>Weaning trial began at this time</t>
  </si>
  <si>
    <t>TrialStart</t>
  </si>
  <si>
    <t>Spontaneous Breathing Trial Cont PEEP &gt; 10CM H20</t>
  </si>
  <si>
    <t>Spontaneous Breathing Trial Cont FI02 &gt;50%</t>
  </si>
  <si>
    <t>Pulmonary Secretions</t>
    <phoneticPr fontId="6" type="noConversion"/>
  </si>
  <si>
    <t>Means Source</t>
    <phoneticPr fontId="6" type="noConversion"/>
  </si>
  <si>
    <t>Pulmonary Secretions</t>
  </si>
  <si>
    <t>SBT - Flow by flow</t>
    <phoneticPr fontId="6" type="noConversion"/>
  </si>
  <si>
    <t>Report Received RT</t>
    <phoneticPr fontId="6" type="noConversion"/>
  </si>
  <si>
    <t>VAP Prevention: Contraindications to Spontaneous Breathing Trial</t>
    <phoneticPr fontId="6" type="noConversion"/>
  </si>
  <si>
    <t>Spontaneous Breathing Trial Cont Unstable heart rhythm</t>
  </si>
  <si>
    <t>HOBflat</t>
  </si>
  <si>
    <t>Oral Care</t>
    <phoneticPr fontId="6" type="noConversion"/>
  </si>
  <si>
    <t>VAP Prevention:  Oral Care</t>
  </si>
  <si>
    <t>Teeth, gums &amp; oral cavity brush (every 12 hours)</t>
  </si>
  <si>
    <t>TeethBrush</t>
  </si>
  <si>
    <t>Spontaneous Breathing Trial Failure Diaphoresis</t>
  </si>
  <si>
    <t>Spontaneous Breathing Trial 30 Minute</t>
    <phoneticPr fontId="6" type="noConversion"/>
  </si>
  <si>
    <t xml:space="preserve">     Absent/none</t>
  </si>
  <si>
    <t>No weaning trial, vent less than 24 hours</t>
  </si>
  <si>
    <t>No weaning trial, Vital signs unstable</t>
  </si>
  <si>
    <t>No weaning trial, FiO2 more than 50%</t>
  </si>
  <si>
    <t>FiO2&gt;50%</t>
  </si>
  <si>
    <t>Spontaneous Breathing Trial Failure Increased ETC02,</t>
  </si>
  <si>
    <t xml:space="preserve">Spontaneous Breathing Trial Failure Other: </t>
  </si>
  <si>
    <t>Ventilator</t>
    <phoneticPr fontId="6" type="noConversion"/>
  </si>
  <si>
    <t>Spontaneous Breathing Trial Failure Increase/Decrease BP</t>
  </si>
  <si>
    <t>Trach Laryngectomy Stoma Assessment</t>
  </si>
  <si>
    <t xml:space="preserve">     Skin breakdown</t>
  </si>
  <si>
    <t>MucousPlug</t>
  </si>
  <si>
    <t>OdorFoul</t>
  </si>
  <si>
    <t>OdorAbnormal</t>
  </si>
  <si>
    <t>Pulmonary</t>
    <phoneticPr fontId="6" type="noConversion"/>
  </si>
  <si>
    <t>Therapies</t>
    <phoneticPr fontId="6" type="noConversion"/>
  </si>
  <si>
    <t>Cough and deep breath</t>
  </si>
  <si>
    <t>C&amp;DB</t>
  </si>
  <si>
    <t>Chest physiotherapy manual</t>
  </si>
  <si>
    <t>CPTmanual</t>
  </si>
  <si>
    <t>Chest physiotherapy mechanical</t>
  </si>
  <si>
    <t xml:space="preserve">     Amount moderate</t>
  </si>
  <si>
    <t xml:space="preserve">     Amount large</t>
  </si>
  <si>
    <t>MD order</t>
  </si>
  <si>
    <t>Sedation Vacation</t>
    <phoneticPr fontId="6" type="noConversion"/>
  </si>
  <si>
    <t xml:space="preserve">     Size 4</t>
  </si>
  <si>
    <t>Airway Type (RT)</t>
  </si>
  <si>
    <t>VAP Prevention:  Sedation Vacation</t>
  </si>
  <si>
    <t>Sedation vacation began at this time</t>
  </si>
  <si>
    <t>SedVacation</t>
  </si>
  <si>
    <t>Sedation vacation tolerated</t>
  </si>
  <si>
    <t>Tolerated</t>
  </si>
  <si>
    <t>No sedation vacation, vent less than 24 hours</t>
  </si>
  <si>
    <t>Less24hr</t>
  </si>
  <si>
    <t>Size 7.5</t>
    <phoneticPr fontId="6" type="noConversion"/>
  </si>
  <si>
    <t>Size 8.5</t>
    <phoneticPr fontId="6" type="noConversion"/>
  </si>
  <si>
    <t>Size 9.5</t>
    <phoneticPr fontId="6" type="noConversion"/>
  </si>
  <si>
    <t>Size 10.5</t>
    <phoneticPr fontId="6" type="noConversion"/>
  </si>
  <si>
    <t>Normal Length</t>
    <phoneticPr fontId="6" type="noConversion"/>
  </si>
  <si>
    <t>Extra Long</t>
    <phoneticPr fontId="6" type="noConversion"/>
  </si>
  <si>
    <t>Extralong</t>
    <phoneticPr fontId="6" type="noConversion"/>
  </si>
  <si>
    <t>Brand</t>
    <phoneticPr fontId="6" type="noConversion"/>
  </si>
  <si>
    <t xml:space="preserve">     Shiley</t>
  </si>
  <si>
    <t>Shiley</t>
  </si>
  <si>
    <t xml:space="preserve">     Bivona</t>
  </si>
  <si>
    <t>Bivona</t>
  </si>
  <si>
    <t>Lateral rotation therapy bed</t>
  </si>
  <si>
    <t>Prophylaxis</t>
    <phoneticPr fontId="6" type="noConversion"/>
  </si>
  <si>
    <t>Mask Venturi FiO2%</t>
    <phoneticPr fontId="6" type="noConversion"/>
  </si>
  <si>
    <t>Mask Venturi FiO2%</t>
    <phoneticPr fontId="6" type="noConversion"/>
  </si>
  <si>
    <t>GI Prophylaxis Contraindicated</t>
  </si>
  <si>
    <t>GI Contra</t>
  </si>
  <si>
    <t>DVT Prophylaxis Ordered</t>
  </si>
  <si>
    <t>DVT Prophy</t>
  </si>
  <si>
    <t>Respiratory Device</t>
  </si>
  <si>
    <t xml:space="preserve">     26 cm</t>
  </si>
  <si>
    <t>26 cm</t>
  </si>
  <si>
    <t xml:space="preserve">     27 cm</t>
  </si>
  <si>
    <t>27 cm</t>
  </si>
  <si>
    <t>ET Tube Size</t>
  </si>
  <si>
    <t>Nasal cannula</t>
  </si>
  <si>
    <t>DVT Contra</t>
  </si>
  <si>
    <t>Subglottic Suction</t>
    <phoneticPr fontId="6" type="noConversion"/>
  </si>
  <si>
    <t>VAP Prevention: Subglottic Suction</t>
  </si>
  <si>
    <t>Nasal cannula high flow</t>
  </si>
  <si>
    <t>NC HiFlow</t>
  </si>
  <si>
    <t>Mask aerosol</t>
  </si>
  <si>
    <t>Aerosol</t>
  </si>
  <si>
    <t>Cont</t>
    <phoneticPr fontId="6" type="noConversion"/>
  </si>
  <si>
    <t>MaskSimple</t>
  </si>
  <si>
    <t>Mask partial rebreather</t>
  </si>
  <si>
    <t>PartialRebreath</t>
  </si>
  <si>
    <t>Mask non rebreather</t>
  </si>
  <si>
    <t>NonRebreath</t>
  </si>
  <si>
    <t>Mask venturi</t>
  </si>
  <si>
    <t>Venturi</t>
  </si>
  <si>
    <t>Home CPAP (non-invasive)</t>
    <phoneticPr fontId="6" type="noConversion"/>
  </si>
  <si>
    <t>HomeCPAP</t>
    <phoneticPr fontId="6" type="noConversion"/>
  </si>
  <si>
    <t>Home Mechanical ventilation</t>
    <phoneticPr fontId="6" type="noConversion"/>
  </si>
  <si>
    <t xml:space="preserve">     Four</t>
  </si>
  <si>
    <t>Breath Sounds Middle Lobe Right (RT)</t>
  </si>
  <si>
    <t>Wean T piece</t>
    <phoneticPr fontId="6" type="noConversion"/>
  </si>
  <si>
    <t>WienT</t>
    <phoneticPr fontId="6" type="noConversion"/>
  </si>
  <si>
    <t>Signs of Respiratory Distress</t>
    <phoneticPr fontId="6" type="noConversion"/>
  </si>
  <si>
    <t>Signs of Respiratory Distress</t>
  </si>
  <si>
    <t>BlomSinger</t>
  </si>
  <si>
    <t>VAP Prevention: Contraindications to Spontaneous Breathing Trial</t>
    <phoneticPr fontId="6" type="noConversion"/>
  </si>
  <si>
    <t>Spontaneous Breathing Trial Successful</t>
    <phoneticPr fontId="6" type="noConversion"/>
  </si>
  <si>
    <t xml:space="preserve"> </t>
    <phoneticPr fontId="6" type="noConversion"/>
  </si>
  <si>
    <t>HomeVent</t>
    <phoneticPr fontId="6" type="noConversion"/>
  </si>
  <si>
    <t>Chest Tube #4</t>
  </si>
  <si>
    <t>Chest Tube #4 Air Leak</t>
  </si>
  <si>
    <t>Chest Tube #4 Drainage Characteristics</t>
  </si>
  <si>
    <t xml:space="preserve">     Pursed lip</t>
  </si>
  <si>
    <t>Chest Tube #3 Stabilization/Site Findings</t>
  </si>
  <si>
    <t>01</t>
    <phoneticPr fontId="6" type="noConversion"/>
  </si>
  <si>
    <t>02</t>
    <phoneticPr fontId="6" type="noConversion"/>
  </si>
  <si>
    <t>Intercostretr</t>
    <phoneticPr fontId="6" type="noConversion"/>
  </si>
  <si>
    <t>Depth</t>
    <phoneticPr fontId="6" type="noConversion"/>
  </si>
  <si>
    <t xml:space="preserve">     Depth normal</t>
  </si>
  <si>
    <t xml:space="preserve">     Depth deep</t>
  </si>
  <si>
    <t xml:space="preserve">     Depth shallow</t>
  </si>
  <si>
    <t>Cuff reinflated</t>
    <phoneticPr fontId="6" type="noConversion"/>
  </si>
  <si>
    <t>Cuffreinflated</t>
    <phoneticPr fontId="6" type="noConversion"/>
  </si>
  <si>
    <t>Securement</t>
    <phoneticPr fontId="6" type="noConversion"/>
  </si>
  <si>
    <t xml:space="preserve">     Securement sutured</t>
  </si>
  <si>
    <t xml:space="preserve">     Securement tracheostomy ties</t>
  </si>
  <si>
    <t>Ties</t>
  </si>
  <si>
    <t>VAP Prevention</t>
    <phoneticPr fontId="6" type="noConversion"/>
  </si>
  <si>
    <t xml:space="preserve">Contraindications </t>
    <phoneticPr fontId="6" type="noConversion"/>
  </si>
  <si>
    <t xml:space="preserve">VAP Prevention:  Contraindications to HOB 30 Degrees </t>
  </si>
  <si>
    <t>Flail</t>
  </si>
  <si>
    <t>Documentation of Effort</t>
    <phoneticPr fontId="6" type="noConversion"/>
  </si>
  <si>
    <t>Incentive Spirometer:Effort</t>
    <phoneticPr fontId="6" type="noConversion"/>
  </si>
  <si>
    <t>None</t>
    <phoneticPr fontId="6" type="noConversion"/>
  </si>
  <si>
    <t>01</t>
    <phoneticPr fontId="6" type="noConversion"/>
  </si>
  <si>
    <t>12</t>
    <phoneticPr fontId="6" type="noConversion"/>
  </si>
  <si>
    <t>Incentive Spirometer:Effort</t>
    <phoneticPr fontId="6" type="noConversion"/>
  </si>
  <si>
    <t>Weak</t>
    <phoneticPr fontId="6" type="noConversion"/>
  </si>
  <si>
    <t>Oxygen FiO2</t>
    <phoneticPr fontId="6" type="noConversion"/>
  </si>
  <si>
    <t>Oxygen</t>
    <phoneticPr fontId="6" type="noConversion"/>
  </si>
  <si>
    <t>Oxygen FiO2/Humidity</t>
  </si>
  <si>
    <t xml:space="preserve">     Room air</t>
  </si>
  <si>
    <t>RoomAir</t>
  </si>
  <si>
    <t>Spontaneous Breathing Trial Contraindicated - no initiating spontaneous breath sounds</t>
    <phoneticPr fontId="6" type="noConversion"/>
  </si>
  <si>
    <t>Other:  specify</t>
    <phoneticPr fontId="6" type="noConversion"/>
  </si>
  <si>
    <t>HOB Elevations</t>
    <phoneticPr fontId="6" type="noConversion"/>
  </si>
  <si>
    <t>VAP Prevention:  HOB Elevation</t>
  </si>
  <si>
    <t xml:space="preserve">HOB now elevated &gt; 30 degrees </t>
  </si>
  <si>
    <t>HOB&gt;30</t>
  </si>
  <si>
    <t>HiHumid</t>
  </si>
  <si>
    <t>HeatHumid</t>
  </si>
  <si>
    <t xml:space="preserve">     High humidity</t>
  </si>
  <si>
    <t>HOB now at &lt; 30 degrees elevation</t>
  </si>
  <si>
    <t>HOB flat</t>
  </si>
  <si>
    <t>Expectorated</t>
  </si>
  <si>
    <t>Oral care done (every 2-4 hours)</t>
  </si>
  <si>
    <t>Cough</t>
    <phoneticPr fontId="6" type="noConversion"/>
  </si>
  <si>
    <t xml:space="preserve">     Suctioned endotracheal</t>
  </si>
  <si>
    <t>SuctETT</t>
  </si>
  <si>
    <t xml:space="preserve">     Suctioned oral</t>
  </si>
  <si>
    <t>SuctOral</t>
  </si>
  <si>
    <t xml:space="preserve">     Suctioned nasal tracheal</t>
  </si>
  <si>
    <t>SuctNasalTrach</t>
  </si>
  <si>
    <t xml:space="preserve">     Suctioned tracheal</t>
  </si>
  <si>
    <t>SuctTrach</t>
  </si>
  <si>
    <t>Spontaneous Breathing Trial Failure Increased Work of Breathing</t>
  </si>
  <si>
    <t>Spontaneous Breathing Trial Failure Decreased 02 Saturations</t>
  </si>
  <si>
    <t>Spontaneous Breathing Trial Failure High Respiratory Rate</t>
  </si>
  <si>
    <t xml:space="preserve">     Strong</t>
  </si>
  <si>
    <t xml:space="preserve">     Weak</t>
  </si>
  <si>
    <t>Spontaneous Breathing Trial Failure Increased Heart Rate,</t>
  </si>
  <si>
    <t xml:space="preserve">     Pattern apnea</t>
  </si>
  <si>
    <t>Apnea</t>
  </si>
  <si>
    <t>Trach Laryngectomy</t>
    <phoneticPr fontId="6" type="noConversion"/>
  </si>
  <si>
    <t>Skin Conditions</t>
    <phoneticPr fontId="6" type="noConversion"/>
  </si>
  <si>
    <t xml:space="preserve">     Tenacious</t>
  </si>
  <si>
    <t>Tenacious</t>
  </si>
  <si>
    <t xml:space="preserve">     Mucous plug</t>
  </si>
  <si>
    <t>Frothy</t>
  </si>
  <si>
    <t>Pulmonary Therapies</t>
  </si>
  <si>
    <t xml:space="preserve">     Productive</t>
  </si>
  <si>
    <t>Produc</t>
  </si>
  <si>
    <t xml:space="preserve">     Non-productive</t>
  </si>
  <si>
    <t>NonProd</t>
  </si>
  <si>
    <t>CPTmechani</t>
  </si>
  <si>
    <t>Chest physiotherapy bed</t>
  </si>
  <si>
    <t>CPTbed</t>
  </si>
  <si>
    <t>Postural drainage</t>
  </si>
  <si>
    <t>PostDrain</t>
  </si>
  <si>
    <t>Harsh</t>
    <phoneticPr fontId="6" type="noConversion"/>
  </si>
  <si>
    <t>ET Tube</t>
    <phoneticPr fontId="6" type="noConversion"/>
  </si>
  <si>
    <t>Cuff</t>
    <phoneticPr fontId="6" type="noConversion"/>
  </si>
  <si>
    <t>ET Tube Cuff</t>
  </si>
  <si>
    <t>Leak</t>
  </si>
  <si>
    <t>Air added</t>
  </si>
  <si>
    <t xml:space="preserve">     Size 6</t>
  </si>
  <si>
    <t xml:space="preserve">      Size 8</t>
  </si>
  <si>
    <t xml:space="preserve">     Size 10</t>
  </si>
  <si>
    <t xml:space="preserve">     Size 5</t>
    <phoneticPr fontId="6" type="noConversion"/>
  </si>
  <si>
    <t xml:space="preserve">      Size 7</t>
    <phoneticPr fontId="6" type="noConversion"/>
  </si>
  <si>
    <t xml:space="preserve">     Size 9</t>
    <phoneticPr fontId="6" type="noConversion"/>
  </si>
  <si>
    <t xml:space="preserve">     Size 4.5</t>
    <phoneticPr fontId="6" type="noConversion"/>
  </si>
  <si>
    <t>Size 5.5</t>
    <phoneticPr fontId="6" type="noConversion"/>
  </si>
  <si>
    <t>Size 6.5</t>
    <phoneticPr fontId="6" type="noConversion"/>
  </si>
  <si>
    <t>Trach/Laryngectomy Tube Assessment</t>
  </si>
  <si>
    <t>ET Tube Placement</t>
  </si>
  <si>
    <t xml:space="preserve">     Date of intubation:  specify</t>
  </si>
  <si>
    <t xml:space="preserve">     Repositioned date: specify</t>
  </si>
  <si>
    <t>Placement Site</t>
    <phoneticPr fontId="6" type="noConversion"/>
  </si>
  <si>
    <t xml:space="preserve">     Oral, right</t>
  </si>
  <si>
    <t>OralRight</t>
  </si>
  <si>
    <t xml:space="preserve">     Oral, left</t>
  </si>
  <si>
    <t>OralLeft</t>
  </si>
  <si>
    <t xml:space="preserve">     Oral, midline</t>
  </si>
  <si>
    <t>OralMidline</t>
  </si>
  <si>
    <t xml:space="preserve">     Nares, right</t>
  </si>
  <si>
    <t>NaresRight</t>
  </si>
  <si>
    <t>VAP Prevention: Prophylaxis</t>
  </si>
  <si>
    <t>GI Prophylaxis Ordered</t>
  </si>
  <si>
    <t>GI Proph</t>
  </si>
  <si>
    <t xml:space="preserve">     Lip</t>
  </si>
  <si>
    <t xml:space="preserve">     Teeth</t>
  </si>
  <si>
    <t xml:space="preserve">  Nares</t>
    <phoneticPr fontId="6" type="noConversion"/>
  </si>
  <si>
    <t>Nares</t>
    <phoneticPr fontId="6" type="noConversion"/>
  </si>
  <si>
    <t>LatRTbed</t>
  </si>
  <si>
    <t>Mini-trach</t>
  </si>
  <si>
    <t>MinTrach</t>
  </si>
  <si>
    <t>NasalTrump</t>
  </si>
  <si>
    <t>Quad Cough</t>
    <phoneticPr fontId="6" type="noConversion"/>
  </si>
  <si>
    <t>QuadCough</t>
    <phoneticPr fontId="6" type="noConversion"/>
  </si>
  <si>
    <t>Proning</t>
    <phoneticPr fontId="6" type="noConversion"/>
  </si>
  <si>
    <t>Respiratory</t>
    <phoneticPr fontId="6" type="noConversion"/>
  </si>
  <si>
    <t>Enter free text:</t>
  </si>
  <si>
    <t>NasalCannula</t>
  </si>
  <si>
    <t>Dual lumen ETT</t>
    <phoneticPr fontId="6" type="noConversion"/>
  </si>
  <si>
    <t>DualLumen</t>
    <phoneticPr fontId="6" type="noConversion"/>
  </si>
  <si>
    <t>Incentive Spirometer</t>
    <phoneticPr fontId="6" type="noConversion"/>
  </si>
  <si>
    <t>Mask simple oxygen</t>
  </si>
  <si>
    <t>Chest Tube #2 Fluctuation</t>
  </si>
  <si>
    <t>Inspiratory Volume</t>
    <phoneticPr fontId="6" type="noConversion"/>
  </si>
  <si>
    <t>VAP Prevention: Spontaneous Breathing Trial</t>
    <phoneticPr fontId="6" type="noConversion"/>
  </si>
  <si>
    <t>Daily Spontaneous Breathing Trial</t>
    <phoneticPr fontId="6" type="noConversion"/>
  </si>
  <si>
    <t xml:space="preserve"> </t>
    <phoneticPr fontId="6" type="noConversion"/>
  </si>
  <si>
    <t>VAP Prevention: Spontaneous Breathing Trial</t>
    <phoneticPr fontId="6" type="noConversion"/>
  </si>
  <si>
    <t>Daily Spontaneous Breathing Trial Contraindicated</t>
    <phoneticPr fontId="6" type="noConversion"/>
  </si>
  <si>
    <t>Middle Lobe Right</t>
    <phoneticPr fontId="6" type="noConversion"/>
  </si>
  <si>
    <t>Bite block</t>
  </si>
  <si>
    <t>BiteBlock</t>
  </si>
  <si>
    <t>VAP Prevention: Contraindications to Spontaneous Breathing Trial</t>
    <phoneticPr fontId="6" type="noConversion"/>
  </si>
  <si>
    <t>Effort Work</t>
    <phoneticPr fontId="6" type="noConversion"/>
  </si>
  <si>
    <t>Respiratory Effort/Pattern</t>
  </si>
  <si>
    <t>Chest Tube #3 Suction</t>
  </si>
  <si>
    <t>Eight times</t>
  </si>
  <si>
    <t>8 times</t>
  </si>
  <si>
    <t>Nine times</t>
  </si>
  <si>
    <t>9 times</t>
  </si>
  <si>
    <t>Ten times</t>
  </si>
  <si>
    <t>10 times</t>
  </si>
  <si>
    <t xml:space="preserve">Other:  specify </t>
  </si>
  <si>
    <t>Single</t>
    <phoneticPr fontId="6" type="noConversion"/>
  </si>
  <si>
    <t>Chest Tube #3 Air Leak</t>
  </si>
  <si>
    <t>Chest Tube #3 Drainage Characteristics</t>
  </si>
  <si>
    <t>Chest Tube #4 Dressing Change</t>
  </si>
  <si>
    <t>Chest Tube #4 Fluctuation</t>
  </si>
  <si>
    <t>Chest Tube #4 Location</t>
  </si>
  <si>
    <t>Chest Tube #4 Stabilization/Site Findings</t>
  </si>
  <si>
    <t>Chest Tube #4 Suction</t>
  </si>
  <si>
    <t>Chest Tube #5</t>
  </si>
  <si>
    <t>Chest Tube #5 Air Leak</t>
  </si>
  <si>
    <t xml:space="preserve">     Cuff air added</t>
  </si>
  <si>
    <t xml:space="preserve">     Cuff deflated</t>
  </si>
  <si>
    <t xml:space="preserve">     Symmetrical</t>
  </si>
  <si>
    <t>Symmet</t>
  </si>
  <si>
    <t xml:space="preserve">     Asymmetrical</t>
  </si>
  <si>
    <t>Asymmet</t>
  </si>
  <si>
    <t xml:space="preserve">     Flail</t>
  </si>
  <si>
    <t>Chest Tube #5 Drainage Characteristics</t>
  </si>
  <si>
    <t>Shallow</t>
  </si>
  <si>
    <t>Chest Movement</t>
    <phoneticPr fontId="6" type="noConversion"/>
  </si>
  <si>
    <t>Chest Tube #5 Fluctuation</t>
  </si>
  <si>
    <t>Chest Tube #5 Location</t>
  </si>
  <si>
    <t>Chest Tube #5 Stabilization/Site Findings</t>
  </si>
  <si>
    <t>Chest Tube #5 Suction</t>
  </si>
  <si>
    <t>Chest Tube #6</t>
  </si>
  <si>
    <t>Chest Tube #6 Air Leak</t>
  </si>
  <si>
    <t xml:space="preserve">     Liters/minute: specify</t>
  </si>
  <si>
    <t>Patient refuses</t>
    <phoneticPr fontId="6" type="noConversion"/>
  </si>
  <si>
    <t>Ptrefuses</t>
    <phoneticPr fontId="6" type="noConversion"/>
  </si>
  <si>
    <t>Chest Tube #6 Dressing Change</t>
  </si>
  <si>
    <t>Betadine</t>
    <phoneticPr fontId="6" type="noConversion"/>
  </si>
  <si>
    <t>Chest Tube #6 Fluctuation</t>
  </si>
  <si>
    <t>Chest Tube #6 Location</t>
  </si>
  <si>
    <t>Chest Tube #6 Stabilization/Site Findings</t>
  </si>
  <si>
    <t>L/min</t>
  </si>
  <si>
    <t xml:space="preserve">     Expectorated/Coughed</t>
  </si>
  <si>
    <t>Chest Tube #7 Dressing Change</t>
  </si>
  <si>
    <t>Combative</t>
  </si>
  <si>
    <t>01</t>
    <phoneticPr fontId="6" type="noConversion"/>
  </si>
  <si>
    <t>Labile</t>
  </si>
  <si>
    <t>Chest Tube #7 Fluctuation</t>
  </si>
  <si>
    <t>Chest Tube #7 Location</t>
  </si>
  <si>
    <t xml:space="preserve">     Suctioned oral tracheal</t>
  </si>
  <si>
    <t>Brady</t>
  </si>
  <si>
    <t>Subglottic suction done</t>
  </si>
  <si>
    <t>SubGsuct</t>
  </si>
  <si>
    <t>Pattern</t>
    <phoneticPr fontId="6" type="noConversion"/>
  </si>
  <si>
    <t xml:space="preserve">     Pattern regular</t>
  </si>
  <si>
    <t>Regular</t>
  </si>
  <si>
    <t xml:space="preserve">     Pattern tachypnea</t>
  </si>
  <si>
    <t>Tachy</t>
  </si>
  <si>
    <t xml:space="preserve">     Pattern bradypnea</t>
  </si>
  <si>
    <t>13</t>
    <phoneticPr fontId="6" type="noConversion"/>
  </si>
  <si>
    <t>Weaning trial tolerated</t>
  </si>
  <si>
    <t xml:space="preserve">     Pattern Kussmaul</t>
  </si>
  <si>
    <t>Kussmmaul</t>
  </si>
  <si>
    <t xml:space="preserve">     Volume moderate</t>
  </si>
  <si>
    <t>VolMod</t>
  </si>
  <si>
    <t xml:space="preserve">     Volume copious</t>
  </si>
  <si>
    <t xml:space="preserve">     Pattern agonal</t>
  </si>
  <si>
    <t xml:space="preserve">     Pattern hyperventilation</t>
  </si>
  <si>
    <t>Hypervent</t>
  </si>
  <si>
    <t>Hypovent</t>
    <phoneticPr fontId="6" type="noConversion"/>
  </si>
  <si>
    <t>Blue</t>
    <phoneticPr fontId="6" type="noConversion"/>
  </si>
  <si>
    <t>Consistency</t>
    <phoneticPr fontId="6" type="noConversion"/>
  </si>
  <si>
    <t xml:space="preserve">     Frothy</t>
  </si>
  <si>
    <t>VolCopious</t>
  </si>
  <si>
    <t>Large</t>
    <phoneticPr fontId="6" type="noConversion"/>
  </si>
  <si>
    <t xml:space="preserve">     Blood tinged</t>
  </si>
  <si>
    <t>BloodTinged</t>
  </si>
  <si>
    <t xml:space="preserve">     Dark red</t>
  </si>
  <si>
    <t xml:space="preserve">     Weak cough</t>
  </si>
  <si>
    <t>Weak</t>
  </si>
  <si>
    <t>WithSuct</t>
  </si>
  <si>
    <t>Effort</t>
    <phoneticPr fontId="6" type="noConversion"/>
  </si>
  <si>
    <t xml:space="preserve">     Moist</t>
  </si>
  <si>
    <t xml:space="preserve">     Wet</t>
  </si>
  <si>
    <t>Wet</t>
  </si>
  <si>
    <t xml:space="preserve">     Bubbling</t>
  </si>
  <si>
    <t>Bubbling</t>
  </si>
  <si>
    <t xml:space="preserve">     Dry</t>
  </si>
  <si>
    <t xml:space="preserve">     Hacking</t>
  </si>
  <si>
    <t>Hacking</t>
  </si>
  <si>
    <t xml:space="preserve">     Whooping</t>
  </si>
  <si>
    <t>Fluctuation</t>
    <phoneticPr fontId="6" type="noConversion"/>
  </si>
  <si>
    <t>Chest Tube #1 Fluctuation</t>
  </si>
  <si>
    <t>AirAdd</t>
  </si>
  <si>
    <t>Chest Tube #1 Location</t>
  </si>
  <si>
    <t>Anterior right</t>
  </si>
  <si>
    <t>AntRight</t>
  </si>
  <si>
    <t>Placement Date</t>
    <phoneticPr fontId="6" type="noConversion"/>
  </si>
  <si>
    <t>AntLeft</t>
  </si>
  <si>
    <t>Pleural</t>
  </si>
  <si>
    <t>Posterior right</t>
  </si>
  <si>
    <t>PostRight</t>
  </si>
  <si>
    <t>Posterior left</t>
  </si>
  <si>
    <t>PostLeft</t>
  </si>
  <si>
    <t>MediastinalSump</t>
    <phoneticPr fontId="6" type="noConversion"/>
  </si>
  <si>
    <t>Chest Tube #1 Stabilization/Site Findings</t>
  </si>
  <si>
    <t xml:space="preserve">     Commercial device</t>
  </si>
  <si>
    <t xml:space="preserve">     Nares, left</t>
  </si>
  <si>
    <t>NaresLeft</t>
  </si>
  <si>
    <t>Placement Landmark Position</t>
    <phoneticPr fontId="6" type="noConversion"/>
  </si>
  <si>
    <t>CT banded</t>
  </si>
  <si>
    <t xml:space="preserve">     Chest tube bands replaced</t>
  </si>
  <si>
    <t>BandReplace</t>
  </si>
  <si>
    <t xml:space="preserve">     Crepitus:  specify extent</t>
  </si>
  <si>
    <t>Crepitus</t>
  </si>
  <si>
    <t>Chest Tube #1 Suction</t>
  </si>
  <si>
    <t>Negative 20 centimeters</t>
  </si>
  <si>
    <t>-20 cm</t>
  </si>
  <si>
    <t>Water seal</t>
  </si>
  <si>
    <t>Device</t>
    <phoneticPr fontId="6" type="noConversion"/>
  </si>
  <si>
    <t>25 cm</t>
  </si>
  <si>
    <t>23 cm</t>
  </si>
  <si>
    <t xml:space="preserve">     24 cm</t>
  </si>
  <si>
    <t>24 cm</t>
  </si>
  <si>
    <t xml:space="preserve">     25 cm</t>
  </si>
  <si>
    <t xml:space="preserve">Gravity </t>
  </si>
  <si>
    <t>Chest Tube #2</t>
  </si>
  <si>
    <t>Negative 40 centimeters</t>
  </si>
  <si>
    <t>-40 cm</t>
  </si>
  <si>
    <t>Pain #5 Characteristics</t>
  </si>
  <si>
    <t>Air Leak</t>
    <phoneticPr fontId="6" type="noConversion"/>
  </si>
  <si>
    <t>Chest Tube #2 Air Leak</t>
  </si>
  <si>
    <t xml:space="preserve">Incentive Spirometer: Inspiratory  Volume </t>
  </si>
  <si>
    <t>100 cc</t>
  </si>
  <si>
    <t>250 cc</t>
  </si>
  <si>
    <t>Face tent</t>
  </si>
  <si>
    <t>FaceTent</t>
  </si>
  <si>
    <t>Mask tracheostomy/trach collar</t>
  </si>
  <si>
    <t>Contraindications to Spontaneous Breathing Trial</t>
    <phoneticPr fontId="6" type="noConversion"/>
  </si>
  <si>
    <t>BiLevel (non-invasive)</t>
  </si>
  <si>
    <t>Manual ventilation bag</t>
  </si>
  <si>
    <t>Ambu</t>
  </si>
  <si>
    <t>Oximyzer</t>
  </si>
  <si>
    <t>T-Piece</t>
  </si>
  <si>
    <t>Two times</t>
  </si>
  <si>
    <t>2 times</t>
  </si>
  <si>
    <t>Three times</t>
  </si>
  <si>
    <t>3 times</t>
  </si>
  <si>
    <t>Four times</t>
  </si>
  <si>
    <t>4 times</t>
  </si>
  <si>
    <t>Ventilatory support: other specify</t>
  </si>
  <si>
    <t>VentSupport</t>
  </si>
  <si>
    <t>Nasal Pillow</t>
    <phoneticPr fontId="6" type="noConversion"/>
  </si>
  <si>
    <t>Nasal Mask</t>
    <phoneticPr fontId="6" type="noConversion"/>
  </si>
  <si>
    <t>Chest Tube #2 Location</t>
  </si>
  <si>
    <t>Five times</t>
  </si>
  <si>
    <t>5 times</t>
  </si>
  <si>
    <t>Six times</t>
  </si>
  <si>
    <t>6 times</t>
  </si>
  <si>
    <t>Seven times</t>
  </si>
  <si>
    <t>7 times</t>
  </si>
  <si>
    <t>Pain #5 Relieving Factors</t>
  </si>
  <si>
    <t>Pain #5 Scale Used</t>
  </si>
  <si>
    <t>Chest Tube #3 Dressing Change</t>
  </si>
  <si>
    <t>Chest Tube #3 Fluctuation</t>
  </si>
  <si>
    <t>Chest Tube #3 Location</t>
  </si>
  <si>
    <t>Breath Sounds Middle Lobe Right</t>
  </si>
  <si>
    <t>01</t>
    <phoneticPr fontId="6" type="noConversion"/>
  </si>
  <si>
    <t>01</t>
    <phoneticPr fontId="6" type="noConversion"/>
  </si>
  <si>
    <t>02</t>
    <phoneticPr fontId="6" type="noConversion"/>
  </si>
  <si>
    <t>03</t>
    <phoneticPr fontId="6" type="noConversion"/>
  </si>
  <si>
    <t>01</t>
    <phoneticPr fontId="6" type="noConversion"/>
  </si>
  <si>
    <t>02</t>
    <phoneticPr fontId="6" type="noConversion"/>
  </si>
  <si>
    <t>03</t>
    <phoneticPr fontId="6" type="noConversion"/>
  </si>
  <si>
    <t>01</t>
    <phoneticPr fontId="6" type="noConversion"/>
  </si>
  <si>
    <t>Upper Lobe Left</t>
    <phoneticPr fontId="6" type="noConversion"/>
  </si>
  <si>
    <t>Breath Sounds Upper Lobe Left</t>
  </si>
  <si>
    <t>Wheeze, inspiratory</t>
  </si>
  <si>
    <t>02</t>
    <phoneticPr fontId="6" type="noConversion"/>
  </si>
  <si>
    <t>03</t>
    <phoneticPr fontId="6" type="noConversion"/>
  </si>
  <si>
    <t>02</t>
    <phoneticPr fontId="6" type="noConversion"/>
  </si>
  <si>
    <t>03</t>
    <phoneticPr fontId="6" type="noConversion"/>
  </si>
  <si>
    <t>01</t>
    <phoneticPr fontId="6" type="noConversion"/>
  </si>
  <si>
    <t>02</t>
    <phoneticPr fontId="6" type="noConversion"/>
  </si>
  <si>
    <t>03</t>
    <phoneticPr fontId="6" type="noConversion"/>
  </si>
  <si>
    <t>02</t>
    <phoneticPr fontId="6" type="noConversion"/>
  </si>
  <si>
    <t>03</t>
    <phoneticPr fontId="6" type="noConversion"/>
  </si>
  <si>
    <t>01</t>
    <phoneticPr fontId="6" type="noConversion"/>
  </si>
  <si>
    <t>Wheeze, expiratory</t>
  </si>
  <si>
    <t>Wheeze, inspiratory &amp; expiratory</t>
  </si>
  <si>
    <t>I&amp;E Whz</t>
  </si>
  <si>
    <t>Chest Tube #5 Dressing Change</t>
  </si>
  <si>
    <t>Upper Lobe Right</t>
    <phoneticPr fontId="6" type="noConversion"/>
  </si>
  <si>
    <t>Chest Tube #1</t>
    <phoneticPr fontId="6" type="noConversion"/>
  </si>
  <si>
    <t>Air Leak</t>
    <phoneticPr fontId="6" type="noConversion"/>
  </si>
  <si>
    <t>Chest Tube #1 Air Leak</t>
  </si>
  <si>
    <t>Chest Tube #6 Drainage Characteristics</t>
  </si>
  <si>
    <t>BrightRed</t>
  </si>
  <si>
    <t>Dark red blood drainage</t>
  </si>
  <si>
    <t>DarkRed</t>
  </si>
  <si>
    <t>No Drainage</t>
    <phoneticPr fontId="6" type="noConversion"/>
  </si>
  <si>
    <t>NoDrainage</t>
    <phoneticPr fontId="6" type="noConversion"/>
  </si>
  <si>
    <t>Dressing Change</t>
    <phoneticPr fontId="6" type="noConversion"/>
  </si>
  <si>
    <t>Chest Tube #1 Dressing Change</t>
  </si>
  <si>
    <t>Date Changed: specify</t>
  </si>
  <si>
    <t>DateChng</t>
  </si>
  <si>
    <t xml:space="preserve">     % FiO2: specify</t>
  </si>
  <si>
    <t>%FiO2</t>
  </si>
  <si>
    <t xml:space="preserve">     Aerosol O2%</t>
  </si>
  <si>
    <t>AeroO2</t>
  </si>
  <si>
    <t>Humidity</t>
    <phoneticPr fontId="6" type="noConversion"/>
  </si>
  <si>
    <t xml:space="preserve">     Heated humidity</t>
  </si>
  <si>
    <t>Chest Tube #7 Drainage Characteristics</t>
  </si>
  <si>
    <t>Suctioning Prep and Technique</t>
  </si>
  <si>
    <t>Sterile kit used</t>
  </si>
  <si>
    <t>Kit</t>
  </si>
  <si>
    <t>Angry</t>
  </si>
  <si>
    <t>Abusive</t>
  </si>
  <si>
    <t>13</t>
    <phoneticPr fontId="6" type="noConversion"/>
  </si>
  <si>
    <t>Chest Tube #7 Stabilization/Site Findings</t>
  </si>
  <si>
    <t>Chest Tube #7 Suction</t>
  </si>
  <si>
    <t>Vaseline</t>
  </si>
  <si>
    <t xml:space="preserve">     Transparent dressing</t>
  </si>
  <si>
    <t xml:space="preserve">     Pattern irregular</t>
  </si>
  <si>
    <t xml:space="preserve">     Pattern paradoxical</t>
  </si>
  <si>
    <t>Paradox</t>
  </si>
  <si>
    <t xml:space="preserve">     Volume none</t>
  </si>
  <si>
    <t>VolNone</t>
  </si>
  <si>
    <t xml:space="preserve">     Pattern Cheyne-Stokes</t>
  </si>
  <si>
    <t>Cheyne-Stokes</t>
  </si>
  <si>
    <t xml:space="preserve">     Volume scant</t>
  </si>
  <si>
    <t>VolScant</t>
  </si>
  <si>
    <t>Betadine</t>
    <phoneticPr fontId="6" type="noConversion"/>
  </si>
  <si>
    <t>Frequency</t>
    <phoneticPr fontId="6" type="noConversion"/>
  </si>
  <si>
    <t xml:space="preserve">     Absent/None</t>
  </si>
  <si>
    <t xml:space="preserve">     Seldom</t>
  </si>
  <si>
    <t>Seldom</t>
  </si>
  <si>
    <t xml:space="preserve">     Often</t>
  </si>
  <si>
    <t>Often</t>
  </si>
  <si>
    <t xml:space="preserve">     With suctioning</t>
  </si>
  <si>
    <t>02</t>
    <phoneticPr fontId="6" type="noConversion"/>
  </si>
  <si>
    <t>Behavior: Upsetting Things/Actions to Calm</t>
  </si>
  <si>
    <t xml:space="preserve">      Health issues</t>
  </si>
  <si>
    <t>Health</t>
  </si>
  <si>
    <t>01</t>
    <phoneticPr fontId="6" type="noConversion"/>
  </si>
  <si>
    <t xml:space="preserve">     Average cough</t>
  </si>
  <si>
    <t>Average</t>
  </si>
  <si>
    <t xml:space="preserve">     Strong cough</t>
  </si>
  <si>
    <t>Strong</t>
  </si>
  <si>
    <t>In-line suction cath used</t>
  </si>
  <si>
    <t>Inline</t>
  </si>
  <si>
    <t>Pre-oxygenated with 100%</t>
  </si>
  <si>
    <t>PreO2</t>
  </si>
  <si>
    <t>Hyperventilated</t>
  </si>
  <si>
    <t>HyperV</t>
  </si>
  <si>
    <t>Trach suctioned</t>
  </si>
  <si>
    <t>ETT suctioned</t>
  </si>
  <si>
    <t>ETT</t>
  </si>
  <si>
    <t>Orally suctioned</t>
  </si>
  <si>
    <t>Nasally suctioned</t>
  </si>
  <si>
    <t>Nasal</t>
  </si>
  <si>
    <t>Whooping</t>
  </si>
  <si>
    <t xml:space="preserve">     Barking</t>
  </si>
  <si>
    <t>Barking</t>
  </si>
  <si>
    <t>SexAbuse</t>
  </si>
  <si>
    <t>Tracheal Position</t>
    <phoneticPr fontId="6" type="noConversion"/>
  </si>
  <si>
    <t>Tracheal Position</t>
  </si>
  <si>
    <t>Midline</t>
  </si>
  <si>
    <t>Displaced left</t>
  </si>
  <si>
    <t>DisLeft</t>
  </si>
  <si>
    <t>Displaced right</t>
  </si>
  <si>
    <t>DisRight</t>
  </si>
  <si>
    <t>Breath Sounds</t>
    <phoneticPr fontId="6" type="noConversion"/>
  </si>
  <si>
    <t>Wheeze, Inspiratory + Expiratory</t>
  </si>
  <si>
    <t>I+E Whz</t>
  </si>
  <si>
    <t>02</t>
    <phoneticPr fontId="6" type="noConversion"/>
  </si>
  <si>
    <t>01</t>
    <phoneticPr fontId="6" type="noConversion"/>
  </si>
  <si>
    <t>Stridor</t>
  </si>
  <si>
    <t>Rhonchi</t>
  </si>
  <si>
    <t>Anterior left</t>
  </si>
  <si>
    <t>Pleural friction rub</t>
  </si>
  <si>
    <t>PleuralRub</t>
  </si>
  <si>
    <t>01</t>
    <phoneticPr fontId="6" type="noConversion"/>
  </si>
  <si>
    <t>Audible</t>
  </si>
  <si>
    <t>02</t>
    <phoneticPr fontId="6" type="noConversion"/>
  </si>
  <si>
    <t>Banding</t>
    <phoneticPr fontId="6" type="noConversion"/>
  </si>
  <si>
    <t xml:space="preserve">     Chest tube connection banded</t>
  </si>
  <si>
    <t>ClearCough</t>
  </si>
  <si>
    <t>Tracheal</t>
  </si>
  <si>
    <t>Bronchial</t>
  </si>
  <si>
    <t>Bronchovesicular</t>
  </si>
  <si>
    <t>BronVes</t>
  </si>
  <si>
    <t>Vesicular</t>
  </si>
  <si>
    <t>Lower Lobe Right</t>
    <phoneticPr fontId="6" type="noConversion"/>
  </si>
  <si>
    <t>Breath Sounds Lower Lobe Right</t>
  </si>
  <si>
    <t>01</t>
    <phoneticPr fontId="6" type="noConversion"/>
  </si>
  <si>
    <t>02</t>
    <phoneticPr fontId="6" type="noConversion"/>
  </si>
  <si>
    <t>02</t>
    <phoneticPr fontId="6" type="noConversion"/>
  </si>
  <si>
    <t>Insp Whz</t>
  </si>
  <si>
    <t>Waterseal</t>
  </si>
  <si>
    <t>Negative 10 centimeters</t>
  </si>
  <si>
    <t>-10 cm</t>
  </si>
  <si>
    <t>Landmark CM</t>
    <phoneticPr fontId="6" type="noConversion"/>
  </si>
  <si>
    <t xml:space="preserve">     21 cm</t>
  </si>
  <si>
    <t>21 cm</t>
  </si>
  <si>
    <t xml:space="preserve">     22 cm</t>
  </si>
  <si>
    <t>22 cm</t>
  </si>
  <si>
    <t xml:space="preserve">     23 cm</t>
  </si>
  <si>
    <t>Negative 30 centimeters</t>
  </si>
  <si>
    <t>-30 cm</t>
  </si>
  <si>
    <t>02</t>
    <phoneticPr fontId="6" type="noConversion"/>
  </si>
  <si>
    <t>Chest Tube #2 Drainage Characteristics</t>
  </si>
  <si>
    <t>Chest Tube #2 Dressing Change</t>
  </si>
  <si>
    <t>Pain #5 Location: Extremity Area</t>
  </si>
  <si>
    <t>500 cc</t>
  </si>
  <si>
    <t>TrachCollar</t>
  </si>
  <si>
    <t>Mechanical ventilation</t>
  </si>
  <si>
    <t>Ventilator</t>
  </si>
  <si>
    <t>CPAP (non-invasive)</t>
  </si>
  <si>
    <t>CPAP</t>
  </si>
  <si>
    <t>3000 cc</t>
  </si>
  <si>
    <t>Number of Reps</t>
    <phoneticPr fontId="6" type="noConversion"/>
  </si>
  <si>
    <t>BiPAP</t>
  </si>
  <si>
    <t>T piece</t>
  </si>
  <si>
    <t>02</t>
    <phoneticPr fontId="6" type="noConversion"/>
  </si>
  <si>
    <t>01</t>
    <phoneticPr fontId="6" type="noConversion"/>
  </si>
  <si>
    <t>01</t>
    <phoneticPr fontId="6" type="noConversion"/>
  </si>
  <si>
    <t>02</t>
    <phoneticPr fontId="6" type="noConversion"/>
  </si>
  <si>
    <t>01</t>
    <phoneticPr fontId="6" type="noConversion"/>
  </si>
  <si>
    <t>03</t>
    <phoneticPr fontId="6" type="noConversion"/>
  </si>
  <si>
    <t xml:space="preserve">      Within arms reach</t>
  </si>
  <si>
    <t>ArmReach</t>
  </si>
  <si>
    <t xml:space="preserve">      Appropriate risk identification</t>
  </si>
  <si>
    <t>RiskID</t>
  </si>
  <si>
    <t xml:space="preserve">      Arm band applied</t>
  </si>
  <si>
    <t>Pain #5 Location: Thoracic Area</t>
  </si>
  <si>
    <t>Pain #5 Pain Management Satisfaction</t>
  </si>
  <si>
    <t>Pain #5 Radiating</t>
  </si>
  <si>
    <t>Pain #5 Severity Numeric Scale</t>
  </si>
  <si>
    <t>Chest Tube #2 Stabilization/Site Findings</t>
  </si>
  <si>
    <t>Chest Tube #2 Suction</t>
  </si>
  <si>
    <t>Chest Tube #3</t>
  </si>
  <si>
    <t>Pain #6 Acceptable Level/Function Goal</t>
  </si>
  <si>
    <t>ArmBand</t>
  </si>
  <si>
    <t>Psychosocial Needs</t>
    <phoneticPr fontId="6" type="noConversion"/>
  </si>
  <si>
    <t>Psychosocial Needs</t>
  </si>
  <si>
    <t>Psychosocial Needs: Action Taken</t>
  </si>
  <si>
    <t>Religious Needs</t>
    <phoneticPr fontId="6" type="noConversion"/>
  </si>
  <si>
    <t>Religious Needs</t>
  </si>
  <si>
    <t>01</t>
    <phoneticPr fontId="6" type="noConversion"/>
  </si>
  <si>
    <t>Pulmonary</t>
  </si>
  <si>
    <t>ABG Draw Adverse Effects</t>
    <phoneticPr fontId="6" type="noConversion"/>
  </si>
  <si>
    <t>ABG Draw Adverse Effects</t>
  </si>
  <si>
    <t>01</t>
    <phoneticPr fontId="6" type="noConversion"/>
  </si>
  <si>
    <t>Tinglng</t>
  </si>
  <si>
    <t>Airway Type</t>
    <phoneticPr fontId="6" type="noConversion"/>
  </si>
  <si>
    <t>02</t>
    <phoneticPr fontId="6" type="noConversion"/>
  </si>
  <si>
    <t>03</t>
    <phoneticPr fontId="6" type="noConversion"/>
  </si>
  <si>
    <t>01</t>
    <phoneticPr fontId="6" type="noConversion"/>
  </si>
  <si>
    <t>02</t>
    <phoneticPr fontId="6" type="noConversion"/>
  </si>
  <si>
    <t>03</t>
    <phoneticPr fontId="6" type="noConversion"/>
  </si>
  <si>
    <t>Breath Sounds Upper Lobe Right</t>
  </si>
  <si>
    <t>Laryngectomy</t>
  </si>
  <si>
    <t>Mask laryngeal airway</t>
  </si>
  <si>
    <t>LMA</t>
  </si>
  <si>
    <t>Oral-esophageal airway</t>
  </si>
  <si>
    <t>Combitube</t>
  </si>
  <si>
    <t>Oral airway</t>
  </si>
  <si>
    <t>OralAirway</t>
  </si>
  <si>
    <t>Nasal trumpet</t>
  </si>
  <si>
    <t>NasalTrumpt</t>
  </si>
  <si>
    <t>Chest Tube #1 Drainage Characteristics</t>
  </si>
  <si>
    <t>Bright red blood drainage</t>
  </si>
  <si>
    <t>Chest Configuration</t>
    <phoneticPr fontId="6" type="noConversion"/>
  </si>
  <si>
    <t>Chest Configuration</t>
  </si>
  <si>
    <t>Symmetrical</t>
  </si>
  <si>
    <t>Asymetrical</t>
  </si>
  <si>
    <t>Barrel</t>
  </si>
  <si>
    <t>03</t>
    <phoneticPr fontId="6" type="noConversion"/>
  </si>
  <si>
    <t>Scoliosis</t>
  </si>
  <si>
    <t>Kyphosis</t>
  </si>
  <si>
    <t>Kyphoscoliosis</t>
  </si>
  <si>
    <t>Pigeon</t>
  </si>
  <si>
    <t>Funnel</t>
  </si>
  <si>
    <t>Medical Gases</t>
    <phoneticPr fontId="6" type="noConversion"/>
  </si>
  <si>
    <t xml:space="preserve">     Fenestrated 4x4 dressing</t>
  </si>
  <si>
    <t>Fen4x4</t>
  </si>
  <si>
    <t xml:space="preserve">     Gauze dressing</t>
  </si>
  <si>
    <t xml:space="preserve">     Pressure dressing</t>
  </si>
  <si>
    <t>Chest Tube #6 Suction</t>
  </si>
  <si>
    <t>Chest Tube #7</t>
  </si>
  <si>
    <t>Chest Tube #7 Air Leak</t>
  </si>
  <si>
    <t>Depressed</t>
  </si>
  <si>
    <t>Withdrawn</t>
  </si>
  <si>
    <t>15</t>
    <phoneticPr fontId="6" type="noConversion"/>
  </si>
  <si>
    <t>Affect flat</t>
  </si>
  <si>
    <t xml:space="preserve">     Vaseline gauze dressing</t>
  </si>
  <si>
    <t>Occlusive Dressing</t>
    <phoneticPr fontId="6" type="noConversion"/>
  </si>
  <si>
    <t>SuctOralTrach</t>
  </si>
  <si>
    <t xml:space="preserve">     Suctioned nasal</t>
  </si>
  <si>
    <t>SuctNasal</t>
  </si>
  <si>
    <t xml:space="preserve">     Induced</t>
  </si>
  <si>
    <t>Induced</t>
  </si>
  <si>
    <t>Volume</t>
    <phoneticPr fontId="6" type="noConversion"/>
  </si>
  <si>
    <t xml:space="preserve">     Cleansed with normal saline</t>
  </si>
  <si>
    <t xml:space="preserve">     Cleansed with other: specify</t>
  </si>
  <si>
    <t>Pain #4 Acceptable Level/Function Goal</t>
  </si>
  <si>
    <t>11</t>
    <phoneticPr fontId="6" type="noConversion"/>
  </si>
  <si>
    <t>03</t>
    <phoneticPr fontId="6" type="noConversion"/>
  </si>
  <si>
    <t>AffectFlat</t>
  </si>
  <si>
    <t>Upsetting</t>
  </si>
  <si>
    <t>Behavior Upsetting Things</t>
    <phoneticPr fontId="6" type="noConversion"/>
  </si>
  <si>
    <t>Pain #4 Aggravating Factors/Trigger/Related Symptoms</t>
  </si>
  <si>
    <t xml:space="preserve">      Significant loss</t>
  </si>
  <si>
    <t>Loss</t>
  </si>
  <si>
    <t xml:space="preserve">      Homeless</t>
  </si>
  <si>
    <t>Homeless</t>
  </si>
  <si>
    <t>DiagnosisTrig</t>
    <phoneticPr fontId="6" type="noConversion"/>
  </si>
  <si>
    <t>Trigger Injury Unknown</t>
    <phoneticPr fontId="6" type="noConversion"/>
  </si>
  <si>
    <t xml:space="preserve">      Monetary issues</t>
  </si>
  <si>
    <t>Money</t>
  </si>
  <si>
    <t>01</t>
    <phoneticPr fontId="6" type="noConversion"/>
  </si>
  <si>
    <t xml:space="preserve">      Relationship issues</t>
  </si>
  <si>
    <t>Relationship</t>
  </si>
  <si>
    <t xml:space="preserve">      Physical abuse</t>
  </si>
  <si>
    <t>PhysAbuse</t>
  </si>
  <si>
    <t xml:space="preserve">      Sexual abuse</t>
  </si>
  <si>
    <t xml:space="preserve">      Distraction</t>
  </si>
  <si>
    <t>Lower Lobe Left</t>
    <phoneticPr fontId="6" type="noConversion"/>
  </si>
  <si>
    <t xml:space="preserve">Breath Sounds Lower Lobe Left </t>
  </si>
  <si>
    <t>Crackles</t>
  </si>
  <si>
    <t>01</t>
    <phoneticPr fontId="6" type="noConversion"/>
  </si>
  <si>
    <t>01</t>
    <phoneticPr fontId="6" type="noConversion"/>
  </si>
  <si>
    <t>Wheeze, Inspiratory</t>
  </si>
  <si>
    <t>InspWhz</t>
  </si>
  <si>
    <t>01</t>
    <phoneticPr fontId="6" type="noConversion"/>
  </si>
  <si>
    <t>Wheeze, Expiratory</t>
  </si>
  <si>
    <t>ExpWhz</t>
  </si>
  <si>
    <t>OneOne</t>
  </si>
  <si>
    <t>Cultural Needs</t>
    <phoneticPr fontId="6" type="noConversion"/>
  </si>
  <si>
    <t>Cultural Needs</t>
  </si>
  <si>
    <t>Cultural Needs: Action Taken</t>
  </si>
  <si>
    <t>Level Of Observation Reason</t>
    <phoneticPr fontId="6" type="noConversion"/>
  </si>
  <si>
    <t>01</t>
    <phoneticPr fontId="6" type="noConversion"/>
  </si>
  <si>
    <t>Fine</t>
  </si>
  <si>
    <t>Coarse</t>
  </si>
  <si>
    <t>Cleared by coughing</t>
  </si>
  <si>
    <t>Elopement</t>
  </si>
  <si>
    <t xml:space="preserve">      Medical device in place</t>
  </si>
  <si>
    <t xml:space="preserve">      Safety precautions falls</t>
  </si>
  <si>
    <t xml:space="preserve">      Suicide risk</t>
  </si>
  <si>
    <t>Suicide</t>
  </si>
  <si>
    <t>Level of Observation Intervention</t>
    <phoneticPr fontId="6" type="noConversion"/>
  </si>
  <si>
    <t xml:space="preserve">      Maintain safe environment</t>
  </si>
  <si>
    <t>SafeEnv</t>
  </si>
  <si>
    <t>02</t>
    <phoneticPr fontId="6" type="noConversion"/>
  </si>
  <si>
    <t>Exp Whz</t>
  </si>
  <si>
    <t>01</t>
    <phoneticPr fontId="6" type="noConversion"/>
  </si>
  <si>
    <t>02</t>
    <phoneticPr fontId="6" type="noConversion"/>
  </si>
  <si>
    <t>01</t>
    <phoneticPr fontId="6" type="noConversion"/>
  </si>
  <si>
    <t>02</t>
    <phoneticPr fontId="6" type="noConversion"/>
  </si>
  <si>
    <t>01</t>
    <phoneticPr fontId="6" type="noConversion"/>
  </si>
  <si>
    <t>02</t>
    <phoneticPr fontId="6" type="noConversion"/>
  </si>
  <si>
    <t>01</t>
    <phoneticPr fontId="6" type="noConversion"/>
  </si>
  <si>
    <t>01</t>
    <phoneticPr fontId="6" type="noConversion"/>
  </si>
  <si>
    <t>02</t>
    <phoneticPr fontId="6" type="noConversion"/>
  </si>
  <si>
    <t>01</t>
    <phoneticPr fontId="6" type="noConversion"/>
  </si>
  <si>
    <t>02</t>
    <phoneticPr fontId="6" type="noConversion"/>
  </si>
  <si>
    <t>01</t>
    <phoneticPr fontId="6" type="noConversion"/>
  </si>
  <si>
    <t>Refuses Meds</t>
    <phoneticPr fontId="6" type="noConversion"/>
  </si>
  <si>
    <t>ChronicTrig</t>
    <phoneticPr fontId="6" type="noConversion"/>
  </si>
  <si>
    <t>Incision Trig</t>
    <phoneticPr fontId="6" type="noConversion"/>
  </si>
  <si>
    <t>Pain #5 Location: General</t>
  </si>
  <si>
    <t>750 cc</t>
  </si>
  <si>
    <t>1000 cc</t>
  </si>
  <si>
    <t>1250 cc</t>
  </si>
  <si>
    <t>1500 cc</t>
  </si>
  <si>
    <t>1750 cc</t>
  </si>
  <si>
    <t>2000 cc</t>
  </si>
  <si>
    <t>2500 cc</t>
  </si>
  <si>
    <t>02</t>
    <phoneticPr fontId="6" type="noConversion"/>
  </si>
  <si>
    <t>01</t>
    <phoneticPr fontId="6" type="noConversion"/>
  </si>
  <si>
    <t>Incentive Spirometer: Number of Reps</t>
  </si>
  <si>
    <t>Pain #5 Location: Pelvic Area</t>
  </si>
  <si>
    <t>Pain #3 Acceptable Level/Function Goal</t>
  </si>
  <si>
    <t>Pain #3 Aggravating Factors/Trigger/Related Symptoms</t>
  </si>
  <si>
    <t>Pain #3 Disruptive Effect/Behavior Manifestation</t>
  </si>
  <si>
    <t>Pain #6 Aggravating Factors/Trigger/Related Symptoms</t>
  </si>
  <si>
    <t>Pain #6 Characteristics</t>
  </si>
  <si>
    <t>Pain #6 Disruptive Effect/Behavior Manifestation</t>
  </si>
  <si>
    <t>Religious Needs: Action Taken</t>
  </si>
  <si>
    <t>Pain #6 Location: Thoracic Area</t>
  </si>
  <si>
    <t>Airway Type</t>
  </si>
  <si>
    <t>ETT oral</t>
  </si>
  <si>
    <t>ETTsubglot</t>
  </si>
  <si>
    <t>SupraLaryng</t>
  </si>
  <si>
    <t>Psychosocial</t>
  </si>
  <si>
    <t>no tube</t>
    <phoneticPr fontId="6" type="noConversion"/>
  </si>
  <si>
    <t>Cooperate</t>
  </si>
  <si>
    <t>Calm</t>
  </si>
  <si>
    <t>Cheerful</t>
  </si>
  <si>
    <t>03</t>
    <phoneticPr fontId="6" type="noConversion"/>
  </si>
  <si>
    <t>Uncooperative</t>
  </si>
  <si>
    <t>Uncooperat</t>
  </si>
  <si>
    <t>Anxious</t>
  </si>
  <si>
    <t>Irritable</t>
  </si>
  <si>
    <t>Hostile</t>
  </si>
  <si>
    <t>25</t>
    <phoneticPr fontId="6" type="noConversion"/>
  </si>
  <si>
    <t>Medical Gases</t>
  </si>
  <si>
    <t>Heliox %:  specify change L/min</t>
    <phoneticPr fontId="6" type="noConversion"/>
  </si>
  <si>
    <t>Heliox%</t>
  </si>
  <si>
    <t>Nitric oxide parts per minute:</t>
  </si>
  <si>
    <t>Nitric</t>
  </si>
  <si>
    <t>Suction Prep</t>
    <phoneticPr fontId="6" type="noConversion"/>
  </si>
  <si>
    <t>05</t>
    <phoneticPr fontId="6" type="noConversion"/>
  </si>
  <si>
    <t>Scale = 7</t>
  </si>
  <si>
    <t>7/10</t>
    <phoneticPr fontId="6" type="noConversion"/>
  </si>
  <si>
    <t>Scale = 8</t>
  </si>
  <si>
    <t>8/10</t>
    <phoneticPr fontId="6" type="noConversion"/>
  </si>
  <si>
    <t>2 = slightly drowsy, easy to arouse to sound</t>
    <phoneticPr fontId="6" type="noConversion"/>
  </si>
  <si>
    <t>2</t>
    <phoneticPr fontId="6" type="noConversion"/>
  </si>
  <si>
    <t>Occlusive</t>
    <phoneticPr fontId="6" type="noConversion"/>
  </si>
  <si>
    <t>Commercial</t>
    <phoneticPr fontId="6" type="noConversion"/>
  </si>
  <si>
    <t>Dressing Condition</t>
    <phoneticPr fontId="6" type="noConversion"/>
  </si>
  <si>
    <t>1 = asleep, easy to arouse to entering room, awake and alert</t>
    <phoneticPr fontId="6" type="noConversion"/>
  </si>
  <si>
    <t>1</t>
    <phoneticPr fontId="6" type="noConversion"/>
  </si>
  <si>
    <t>Pain #1 Response to Medication</t>
    <phoneticPr fontId="6" type="noConversion"/>
  </si>
  <si>
    <t>Acceptable Goal Level</t>
    <phoneticPr fontId="6" type="noConversion"/>
  </si>
  <si>
    <t>Trigger Cardiac</t>
    <phoneticPr fontId="6" type="noConversion"/>
  </si>
  <si>
    <t>Pain #2 Acceptable Level/Function Goal</t>
  </si>
  <si>
    <t>Functional Goal</t>
    <phoneticPr fontId="6" type="noConversion"/>
  </si>
  <si>
    <t>PostProcedure</t>
  </si>
  <si>
    <t xml:space="preserve">      Upon wakening</t>
  </si>
  <si>
    <t>Pain #2 Aggravating Factors/Trigger/Related Symptoms</t>
  </si>
  <si>
    <t>InjUnkTrig</t>
    <phoneticPr fontId="6" type="noConversion"/>
  </si>
  <si>
    <t>Pain #4 Characteristics</t>
  </si>
  <si>
    <t xml:space="preserve">      Alcohol or drug use</t>
  </si>
  <si>
    <t>SubAbuse</t>
  </si>
  <si>
    <t>AdvReact</t>
  </si>
  <si>
    <t xml:space="preserve">      Employment issues</t>
  </si>
  <si>
    <t>Job</t>
  </si>
  <si>
    <t>Pain #4 Location: General</t>
  </si>
  <si>
    <t>Pain #4 Location: Head/Neck Area</t>
  </si>
  <si>
    <t xml:space="preserve">      Relaxation</t>
  </si>
  <si>
    <t>Relaxation</t>
  </si>
  <si>
    <t xml:space="preserve">      Talks with others</t>
  </si>
  <si>
    <t>Talks</t>
  </si>
  <si>
    <t xml:space="preserve">      Change body position</t>
  </si>
  <si>
    <t>02</t>
    <phoneticPr fontId="6" type="noConversion"/>
  </si>
  <si>
    <t xml:space="preserve">      Prays</t>
  </si>
  <si>
    <t>Prays</t>
  </si>
  <si>
    <t xml:space="preserve">      Meditates</t>
  </si>
  <si>
    <t>Meditates</t>
  </si>
  <si>
    <t>Psychosocial Level of Observation: Reason/Intervention</t>
  </si>
  <si>
    <t xml:space="preserve">      Risk for elopement</t>
  </si>
  <si>
    <t>Pain #5 Aggravating Factors/Trigger/Related Symptoms</t>
  </si>
  <si>
    <t>Pain #2 Characteristics</t>
  </si>
  <si>
    <t>Pain #2 Disruptive Effect/Behavior Manifestation</t>
  </si>
  <si>
    <t>Pain #2 Laterality/Descriptor</t>
  </si>
  <si>
    <t xml:space="preserve">      Maintain line of sight</t>
  </si>
  <si>
    <t>LineSight</t>
  </si>
  <si>
    <t>Position Change</t>
    <phoneticPr fontId="6" type="noConversion"/>
  </si>
  <si>
    <t>Pain #2 Location: General</t>
  </si>
  <si>
    <t>Pain #2 Location: Head/Neck Area</t>
  </si>
  <si>
    <t>PO Med</t>
    <phoneticPr fontId="6" type="noConversion"/>
  </si>
  <si>
    <t>PCA</t>
    <phoneticPr fontId="6" type="noConversion"/>
  </si>
  <si>
    <t xml:space="preserve">      Aggravating factor breathing</t>
  </si>
  <si>
    <t>Relaxation</t>
    <phoneticPr fontId="6" type="noConversion"/>
  </si>
  <si>
    <t>Splint</t>
    <phoneticPr fontId="6" type="noConversion"/>
  </si>
  <si>
    <t>TENS</t>
    <phoneticPr fontId="6" type="noConversion"/>
  </si>
  <si>
    <t>Exercise</t>
    <phoneticPr fontId="6" type="noConversion"/>
  </si>
  <si>
    <t>Pain #5 Disruptive Effect/Behavior Manifestation</t>
  </si>
  <si>
    <t>Pain #5 Laterality/Descriptor</t>
  </si>
  <si>
    <t>Pain #5 Location: Abdominal Area</t>
  </si>
  <si>
    <t>Pain #2 Scale Used</t>
  </si>
  <si>
    <t>Pain #5 Location: Head/Neck Area</t>
  </si>
  <si>
    <t>Critical Care Pain Observation Tool (In Scores)</t>
  </si>
  <si>
    <t>CPOT</t>
  </si>
  <si>
    <t>Pain #1 Disruptive Effect/Behavior Manifestation</t>
  </si>
  <si>
    <t xml:space="preserve">     Anxiety</t>
  </si>
  <si>
    <t>Anxiety</t>
  </si>
  <si>
    <t xml:space="preserve">     Sleep disturbance</t>
  </si>
  <si>
    <t xml:space="preserve">     Thoughts of harming self</t>
  </si>
  <si>
    <t>HarmSelf</t>
  </si>
  <si>
    <t>Pain #3 Characteristics</t>
  </si>
  <si>
    <t xml:space="preserve">       Trigger coughing</t>
  </si>
  <si>
    <t>CoughTrig</t>
  </si>
  <si>
    <t xml:space="preserve">       Trigger deep breathing</t>
  </si>
  <si>
    <t xml:space="preserve">     Avoiding physical activity</t>
  </si>
  <si>
    <t>Pain #3 Laterality/Descriptor</t>
  </si>
  <si>
    <t>Pain #3 Location: Abdominal Area</t>
  </si>
  <si>
    <t>Pain #6 Laterality/Descriptor</t>
  </si>
  <si>
    <t>Pain #6 Location: Abdominal Area</t>
  </si>
  <si>
    <t>Pain #6 Location: Extremity Area</t>
  </si>
  <si>
    <t>Pain #6 Location: General</t>
  </si>
  <si>
    <t>Pain #6 Location: Head/Neck Area</t>
  </si>
  <si>
    <t>Pain #6 Location: Pelvic Area</t>
  </si>
  <si>
    <t>Pain #3 Location: Extremity Area</t>
  </si>
  <si>
    <t>Pain #6 Pain Management Satisfaction</t>
  </si>
  <si>
    <t>Pain #6 Radiating</t>
  </si>
  <si>
    <t>ETT nasal</t>
  </si>
  <si>
    <t>Pain #6 Relieving Factors</t>
  </si>
  <si>
    <t>Pain #6 Scale Used</t>
  </si>
  <si>
    <t>Pain #6 Severity Numeric Scale</t>
  </si>
  <si>
    <t>General</t>
    <phoneticPr fontId="6" type="noConversion"/>
  </si>
  <si>
    <t>Behavior/Affect/Mood</t>
  </si>
  <si>
    <t>Cooperative</t>
  </si>
  <si>
    <t>Behavior descriptor</t>
    <phoneticPr fontId="6" type="noConversion"/>
  </si>
  <si>
    <t>Behavior</t>
    <phoneticPr fontId="6" type="noConversion"/>
  </si>
  <si>
    <t>Severity Numeric Scale</t>
    <phoneticPr fontId="6" type="noConversion"/>
  </si>
  <si>
    <t>25</t>
    <phoneticPr fontId="6" type="noConversion"/>
  </si>
  <si>
    <t>Pain #1 Severity Numeric Scale</t>
  </si>
  <si>
    <t>Scale = 0 No pain</t>
  </si>
  <si>
    <t>0/10</t>
  </si>
  <si>
    <t>Scale = 1</t>
  </si>
  <si>
    <t>5/10</t>
    <phoneticPr fontId="6" type="noConversion"/>
  </si>
  <si>
    <t>6/10</t>
    <phoneticPr fontId="6" type="noConversion"/>
  </si>
  <si>
    <t>3/10</t>
    <phoneticPr fontId="6" type="noConversion"/>
  </si>
  <si>
    <t>Scale = 4</t>
  </si>
  <si>
    <t>4/10</t>
    <phoneticPr fontId="6" type="noConversion"/>
  </si>
  <si>
    <t>Scale = 5</t>
  </si>
  <si>
    <t>Scale = 6</t>
  </si>
  <si>
    <t xml:space="preserve"> Trigger Incision</t>
    <phoneticPr fontId="6" type="noConversion"/>
  </si>
  <si>
    <t>min</t>
  </si>
  <si>
    <t>Trigger Wound</t>
    <phoneticPr fontId="6" type="noConversion"/>
  </si>
  <si>
    <t>WoundTrig</t>
    <phoneticPr fontId="6" type="noConversion"/>
  </si>
  <si>
    <t>Scale = 9</t>
  </si>
  <si>
    <t>4</t>
    <phoneticPr fontId="6" type="noConversion"/>
  </si>
  <si>
    <t xml:space="preserve">      Acute</t>
  </si>
  <si>
    <t>Acute</t>
  </si>
  <si>
    <t>3 = frequently drowsy, dozes mid-sentence, arouse to touch</t>
    <phoneticPr fontId="6" type="noConversion"/>
  </si>
  <si>
    <t>3</t>
    <phoneticPr fontId="6" type="noConversion"/>
  </si>
  <si>
    <t>4 = minimal or no response</t>
    <phoneticPr fontId="6" type="noConversion"/>
  </si>
  <si>
    <t xml:space="preserve">      Post surgical acute</t>
  </si>
  <si>
    <t>PSAcute</t>
  </si>
  <si>
    <t xml:space="preserve">      Post surgical chronic</t>
  </si>
  <si>
    <t>PSChronic</t>
  </si>
  <si>
    <t xml:space="preserve">      Chronic </t>
  </si>
  <si>
    <t>Chronic</t>
  </si>
  <si>
    <t>Pain</t>
    <phoneticPr fontId="6" type="noConversion"/>
  </si>
  <si>
    <t>S1</t>
    <phoneticPr fontId="6" type="noConversion"/>
  </si>
  <si>
    <t>38</t>
    <phoneticPr fontId="6" type="noConversion"/>
  </si>
  <si>
    <t>S2</t>
    <phoneticPr fontId="6" type="noConversion"/>
  </si>
  <si>
    <t>OnWaking</t>
  </si>
  <si>
    <t xml:space="preserve">      Date/time:  specify</t>
  </si>
  <si>
    <t>Location Thoracic Area</t>
    <phoneticPr fontId="6" type="noConversion"/>
  </si>
  <si>
    <t>Pain #4 Disruptive Effect/Behavior Manifestation</t>
  </si>
  <si>
    <t>Pain #4 Laterality/Descriptor</t>
  </si>
  <si>
    <t>Pain #4 Location: Abdominal Area</t>
  </si>
  <si>
    <t>Pain #4 Location: Extremity Area</t>
  </si>
  <si>
    <t>Timing</t>
    <phoneticPr fontId="6" type="noConversion"/>
  </si>
  <si>
    <t xml:space="preserve">      Constant</t>
  </si>
  <si>
    <t>Constant</t>
  </si>
  <si>
    <t xml:space="preserve">      Aching</t>
  </si>
  <si>
    <t>Aching</t>
  </si>
  <si>
    <t xml:space="preserve">      Burning</t>
  </si>
  <si>
    <t>Pain #1 Location: Thoracic Area</t>
  </si>
  <si>
    <t>Midsternal</t>
  </si>
  <si>
    <t>Substernal</t>
  </si>
  <si>
    <t>Pain #4 Location: Pelvic Area</t>
  </si>
  <si>
    <t>Pain #4 Location: Thoracic Area</t>
  </si>
  <si>
    <t>Positioning</t>
  </si>
  <si>
    <t xml:space="preserve">      Medication</t>
  </si>
  <si>
    <t>Medicate</t>
  </si>
  <si>
    <t>Satisfied, continue plan of care</t>
  </si>
  <si>
    <t>Satisfied</t>
  </si>
  <si>
    <t>Pain #5 Acceptable Level/Function Goal</t>
  </si>
  <si>
    <t>Pain #4 Scale Used</t>
  </si>
  <si>
    <t>Pain #4 Severity Numeric Scale</t>
  </si>
  <si>
    <t>Leg right</t>
  </si>
  <si>
    <t>Leg left</t>
  </si>
  <si>
    <t>Relieving Factors</t>
    <phoneticPr fontId="6" type="noConversion"/>
  </si>
  <si>
    <t>Pain #1 Relieving Factors</t>
  </si>
  <si>
    <t>Pain #2 Location: Abdominal Area</t>
  </si>
  <si>
    <t>Pain #2 Location: Extremity Area</t>
  </si>
  <si>
    <t>Back Rub</t>
    <phoneticPr fontId="6" type="noConversion"/>
  </si>
  <si>
    <t>Biofeedback</t>
    <phoneticPr fontId="6" type="noConversion"/>
  </si>
  <si>
    <t>Epidural</t>
    <phoneticPr fontId="6" type="noConversion"/>
  </si>
  <si>
    <t>Guided Imagery</t>
    <phoneticPr fontId="6" type="noConversion"/>
  </si>
  <si>
    <t>IM Med</t>
    <phoneticPr fontId="6" type="noConversion"/>
  </si>
  <si>
    <t>IV Med</t>
    <phoneticPr fontId="6" type="noConversion"/>
  </si>
  <si>
    <t>Massage</t>
    <phoneticPr fontId="6" type="noConversion"/>
  </si>
  <si>
    <t>Music Therapy</t>
    <phoneticPr fontId="6" type="noConversion"/>
  </si>
  <si>
    <t>Breath</t>
  </si>
  <si>
    <t xml:space="preserve">      Aggravating factor cold</t>
  </si>
  <si>
    <t xml:space="preserve">      Aggravating factor heat</t>
  </si>
  <si>
    <t>Pain #2 Location: Pelvic Area</t>
  </si>
  <si>
    <t>Pain #2 Location: Thoracic Area</t>
  </si>
  <si>
    <t>Pain #2 Pain Management Satisfaction</t>
  </si>
  <si>
    <t>Pain #2 Radiating</t>
  </si>
  <si>
    <t>Pain #2 Relieving Factors</t>
  </si>
  <si>
    <t>Pain #2 Severity Numeric Scale</t>
  </si>
  <si>
    <t>Treatment</t>
    <phoneticPr fontId="6" type="noConversion"/>
  </si>
  <si>
    <t xml:space="preserve">       Trigger none</t>
  </si>
  <si>
    <t xml:space="preserve">       Trigger anxiety</t>
  </si>
  <si>
    <t>AnxietyTrig</t>
  </si>
  <si>
    <t xml:space="preserve">     Depression</t>
  </si>
  <si>
    <t>Depression</t>
  </si>
  <si>
    <t xml:space="preserve">     Reduced mobility</t>
  </si>
  <si>
    <t>Mobility</t>
  </si>
  <si>
    <t xml:space="preserve">     Mood change</t>
  </si>
  <si>
    <t>Number of attempts over 4hr</t>
  </si>
  <si>
    <t>4hr #</t>
  </si>
  <si>
    <t>Number of attempts over 8hr</t>
  </si>
  <si>
    <t>8hr #</t>
  </si>
  <si>
    <t>Number of attempts (specify time frame)</t>
  </si>
  <si>
    <t>RtT9</t>
    <phoneticPr fontId="6" type="noConversion"/>
  </si>
  <si>
    <t>T9R</t>
    <phoneticPr fontId="6" type="noConversion"/>
  </si>
  <si>
    <t>RtT10 (Umbilical Level)</t>
    <phoneticPr fontId="6" type="noConversion"/>
  </si>
  <si>
    <t>T10R</t>
    <phoneticPr fontId="6" type="noConversion"/>
  </si>
  <si>
    <t xml:space="preserve">     Disruption of Daily Activity</t>
    <phoneticPr fontId="6" type="noConversion"/>
  </si>
  <si>
    <t>DisruptDaily</t>
    <phoneticPr fontId="6" type="noConversion"/>
  </si>
  <si>
    <t>Behavior Manifestations</t>
    <phoneticPr fontId="6" type="noConversion"/>
  </si>
  <si>
    <t>HeatTrig</t>
  </si>
  <si>
    <t xml:space="preserve">       Trigger exercise</t>
  </si>
  <si>
    <t>ExerciseTrig</t>
  </si>
  <si>
    <t xml:space="preserve">       Trigger light</t>
  </si>
  <si>
    <t>LightTrig</t>
  </si>
  <si>
    <t xml:space="preserve">       Trigger movement</t>
  </si>
  <si>
    <t>NoActivity</t>
  </si>
  <si>
    <t xml:space="preserve">     Crying</t>
  </si>
  <si>
    <t>Crying</t>
  </si>
  <si>
    <t xml:space="preserve">     Grimacing</t>
  </si>
  <si>
    <t>Grimacing</t>
  </si>
  <si>
    <t xml:space="preserve">     Guarding</t>
  </si>
  <si>
    <t xml:space="preserve">     Moaning</t>
  </si>
  <si>
    <t>25mcg</t>
  </si>
  <si>
    <t>30mcg</t>
  </si>
  <si>
    <t>35mcg</t>
  </si>
  <si>
    <t>MovementTrig</t>
  </si>
  <si>
    <t xml:space="preserve">       Trigger walking</t>
  </si>
  <si>
    <t>WalkTrig</t>
  </si>
  <si>
    <t xml:space="preserve">       Trigger noise</t>
  </si>
  <si>
    <t>Moaning</t>
  </si>
  <si>
    <t xml:space="preserve">     Restlessness</t>
  </si>
  <si>
    <t>Restless</t>
  </si>
  <si>
    <t xml:space="preserve">     Splinting</t>
  </si>
  <si>
    <t>Pain #3 Location: General</t>
  </si>
  <si>
    <t>Pain #3 Location: Head/Neck Area</t>
  </si>
  <si>
    <t>Pain #3 Severity Numeric Scale</t>
  </si>
  <si>
    <t>Pain #3 Pain Management Satisfaction</t>
  </si>
  <si>
    <t>Pain #3 Radiating</t>
  </si>
  <si>
    <t>Pain #3 Relieving Factors</t>
  </si>
  <si>
    <t>Pain #3 Scale Used</t>
  </si>
  <si>
    <t>1/10</t>
    <phoneticPr fontId="6" type="noConversion"/>
  </si>
  <si>
    <t>Scale = 2</t>
  </si>
  <si>
    <t>2/10</t>
    <phoneticPr fontId="6" type="noConversion"/>
  </si>
  <si>
    <t>Scale = 3</t>
  </si>
  <si>
    <t>Pain #1 Location: Head/Neck Area</t>
  </si>
  <si>
    <t>Occipital</t>
  </si>
  <si>
    <t>Behind the eyes</t>
  </si>
  <si>
    <t>BhndEye</t>
  </si>
  <si>
    <t>Between the eyes</t>
  </si>
  <si>
    <t>BtwnEye</t>
  </si>
  <si>
    <t>Sinus</t>
  </si>
  <si>
    <t>Toothache</t>
  </si>
  <si>
    <t>Pain #1 Location: Pelvic Area</t>
  </si>
  <si>
    <t>PCEA Volume Remaining</t>
  </si>
  <si>
    <t>ml remaining: specify</t>
  </si>
  <si>
    <t>6 min</t>
    <phoneticPr fontId="6" type="noConversion"/>
  </si>
  <si>
    <t>Related Symptoms</t>
    <phoneticPr fontId="6" type="noConversion"/>
  </si>
  <si>
    <t>9/10</t>
    <phoneticPr fontId="6" type="noConversion"/>
  </si>
  <si>
    <t>Scale = 10 Worse possible pain</t>
  </si>
  <si>
    <t>10/10</t>
    <phoneticPr fontId="6" type="noConversion"/>
  </si>
  <si>
    <t>Response to Medication</t>
    <phoneticPr fontId="6" type="noConversion"/>
  </si>
  <si>
    <t xml:space="preserve">      Related symptom vomiting</t>
  </si>
  <si>
    <t>Pain #1 Characteristics</t>
  </si>
  <si>
    <t>Number of doses over 1 hour</t>
  </si>
  <si>
    <t>Number of doses over 2 hours</t>
  </si>
  <si>
    <t>Number of doses over 4 hours</t>
  </si>
  <si>
    <t>Number of doses over 8 hours</t>
  </si>
  <si>
    <t xml:space="preserve">Number of doses:specify time </t>
  </si>
  <si>
    <t>5mg</t>
  </si>
  <si>
    <t>Other: specify mg</t>
  </si>
  <si>
    <t>mg</t>
  </si>
  <si>
    <t>Morphine PCA Dose Limit</t>
  </si>
  <si>
    <t xml:space="preserve">1hr </t>
  </si>
  <si>
    <t>Morphine PCA Loading/Bolus Dose</t>
  </si>
  <si>
    <t>Morphine PCA Lockout Interval (minutes)</t>
  </si>
  <si>
    <t>3mg</t>
  </si>
  <si>
    <t>3.5mg</t>
  </si>
  <si>
    <t>Epidural Continuous/Basal Rate ml/hr</t>
  </si>
  <si>
    <t>1ml/hr</t>
  </si>
  <si>
    <t>2ml/hr</t>
  </si>
  <si>
    <t>3ml/hr</t>
  </si>
  <si>
    <t>39</t>
    <phoneticPr fontId="6" type="noConversion"/>
  </si>
  <si>
    <t>S3</t>
    <phoneticPr fontId="6" type="noConversion"/>
  </si>
  <si>
    <t>S4</t>
    <phoneticPr fontId="6" type="noConversion"/>
  </si>
  <si>
    <t>S5</t>
    <phoneticPr fontId="6" type="noConversion"/>
  </si>
  <si>
    <t>Pain 1</t>
    <phoneticPr fontId="6" type="noConversion"/>
  </si>
  <si>
    <t xml:space="preserve">      Cancer related</t>
  </si>
  <si>
    <t>Onset</t>
    <phoneticPr fontId="6" type="noConversion"/>
  </si>
  <si>
    <t xml:space="preserve">      Gradual</t>
  </si>
  <si>
    <t>Gradual</t>
  </si>
  <si>
    <t xml:space="preserve">      Sudden</t>
  </si>
  <si>
    <t>Sudden</t>
  </si>
  <si>
    <t xml:space="preserve">      Post procedure</t>
  </si>
  <si>
    <t xml:space="preserve">      Level 3 (3/10)</t>
  </si>
  <si>
    <t xml:space="preserve">      Level 4 (4/10)</t>
  </si>
  <si>
    <t xml:space="preserve">      Level 5 (5/10)</t>
  </si>
  <si>
    <t xml:space="preserve">      Level 6 (6/10)</t>
  </si>
  <si>
    <t xml:space="preserve">      Level 7 (7/10)</t>
  </si>
  <si>
    <t xml:space="preserve">      Level 8 (8/10)</t>
  </si>
  <si>
    <t>Date</t>
  </si>
  <si>
    <t>Epidural Medication/Concentration Verification</t>
  </si>
  <si>
    <t>Medication/concentration match order</t>
  </si>
  <si>
    <t>Match</t>
  </si>
  <si>
    <t>Medication/concentration does not match order</t>
  </si>
  <si>
    <t>Not match</t>
  </si>
  <si>
    <t>Action Taken</t>
    <phoneticPr fontId="6" type="noConversion"/>
  </si>
  <si>
    <t xml:space="preserve">      Cramping</t>
  </si>
  <si>
    <t>Cramping</t>
  </si>
  <si>
    <t xml:space="preserve">      Dull</t>
  </si>
  <si>
    <t>Dull</t>
  </si>
  <si>
    <t>Epigastric</t>
  </si>
  <si>
    <t>Back upper</t>
  </si>
  <si>
    <t>BackUpper</t>
  </si>
  <si>
    <t>Pain #4 Pain Management Satisfaction</t>
  </si>
  <si>
    <t>Pain #4 Radiating</t>
  </si>
  <si>
    <t>Pain #4 Relieving Factors</t>
  </si>
  <si>
    <t>No, continue pain reassessment</t>
  </si>
  <si>
    <t>NotSatisf</t>
  </si>
  <si>
    <t>Radiating</t>
    <phoneticPr fontId="6" type="noConversion"/>
  </si>
  <si>
    <t>Pain #1 Radiating</t>
  </si>
  <si>
    <t>Chest right</t>
  </si>
  <si>
    <t>Chest R</t>
  </si>
  <si>
    <t>Chest left</t>
  </si>
  <si>
    <t>Chest L</t>
  </si>
  <si>
    <t>Shoulder right</t>
  </si>
  <si>
    <t>Drug as needed</t>
  </si>
  <si>
    <t>DrugPRN</t>
  </si>
  <si>
    <t>Distraction</t>
  </si>
  <si>
    <t>Special mattress</t>
  </si>
  <si>
    <t>Mattress</t>
  </si>
  <si>
    <t>Quiet</t>
  </si>
  <si>
    <t xml:space="preserve">      Improve sleep</t>
  </si>
  <si>
    <t>Sleep</t>
  </si>
  <si>
    <t xml:space="preserve">      Improve activity of daily living</t>
  </si>
  <si>
    <t>ADL's</t>
  </si>
  <si>
    <t xml:space="preserve">      Improve mood</t>
  </si>
  <si>
    <t xml:space="preserve">      Aggravating factor none</t>
  </si>
  <si>
    <t xml:space="preserve">      Aggravating factor coughing</t>
  </si>
  <si>
    <t>AltTherapy</t>
    <phoneticPr fontId="6" type="noConversion"/>
  </si>
  <si>
    <t>Alternative Therapy</t>
    <phoneticPr fontId="6" type="noConversion"/>
  </si>
  <si>
    <t>26</t>
    <phoneticPr fontId="6" type="noConversion"/>
  </si>
  <si>
    <t>Pain #1 Scale Used</t>
  </si>
  <si>
    <t>Numeric Scale</t>
  </si>
  <si>
    <t>Face Scale (Wong Baker)</t>
  </si>
  <si>
    <t>Faces</t>
  </si>
  <si>
    <t xml:space="preserve">      Aggravating factor stress</t>
  </si>
  <si>
    <t>Stress</t>
  </si>
  <si>
    <t xml:space="preserve">      Aggravating treatment</t>
    <phoneticPr fontId="6" type="noConversion"/>
  </si>
  <si>
    <t xml:space="preserve">      Aggravating factor noise</t>
  </si>
  <si>
    <t>Number of PCA Attempts with Time Frame: Specify</t>
  </si>
  <si>
    <t>Number of attempts over 1hr</t>
  </si>
  <si>
    <t>1hr #</t>
  </si>
  <si>
    <t>Number of attempts over 2hr</t>
  </si>
  <si>
    <t>2hr #</t>
  </si>
  <si>
    <t>Morphine mg</t>
  </si>
  <si>
    <t>Hydromorphone MG</t>
  </si>
  <si>
    <t>MG</t>
  </si>
  <si>
    <t>Fentanyl mcg</t>
  </si>
  <si>
    <t>Attempts</t>
    <phoneticPr fontId="6" type="noConversion"/>
  </si>
  <si>
    <t>T7R</t>
    <phoneticPr fontId="6" type="noConversion"/>
  </si>
  <si>
    <t>RtT8 (Costal Margin)</t>
    <phoneticPr fontId="6" type="noConversion"/>
  </si>
  <si>
    <t>T8R</t>
    <phoneticPr fontId="6" type="noConversion"/>
  </si>
  <si>
    <t>RtT4 (Nipple Level)</t>
    <phoneticPr fontId="6" type="noConversion"/>
  </si>
  <si>
    <t>T4R</t>
    <phoneticPr fontId="6" type="noConversion"/>
  </si>
  <si>
    <t>RtT5</t>
    <phoneticPr fontId="6" type="noConversion"/>
  </si>
  <si>
    <t>T5R</t>
    <phoneticPr fontId="6" type="noConversion"/>
  </si>
  <si>
    <t>RtT11</t>
    <phoneticPr fontId="6" type="noConversion"/>
  </si>
  <si>
    <t>T11R</t>
    <phoneticPr fontId="6" type="noConversion"/>
  </si>
  <si>
    <t>T12R</t>
    <phoneticPr fontId="6" type="noConversion"/>
  </si>
  <si>
    <t>RtL1</t>
    <phoneticPr fontId="6" type="noConversion"/>
  </si>
  <si>
    <t>L1R</t>
    <phoneticPr fontId="6" type="noConversion"/>
  </si>
  <si>
    <t>RtL2</t>
    <phoneticPr fontId="6" type="noConversion"/>
  </si>
  <si>
    <t>DeepBreathTrig</t>
  </si>
  <si>
    <t xml:space="preserve">       Trigger stress</t>
  </si>
  <si>
    <t>StressTrig</t>
  </si>
  <si>
    <t xml:space="preserve">       Trigger cold</t>
  </si>
  <si>
    <t>ColdTrig</t>
  </si>
  <si>
    <t xml:space="preserve">       Trigger heat</t>
  </si>
  <si>
    <t>90mcg/hr</t>
  </si>
  <si>
    <t>100mcg/hr</t>
  </si>
  <si>
    <t>110mcg/hr</t>
  </si>
  <si>
    <t>120mcg/hr</t>
  </si>
  <si>
    <t>130mcg/hr</t>
  </si>
  <si>
    <t>140mcg/hr</t>
  </si>
  <si>
    <t>150mcg/hr</t>
  </si>
  <si>
    <t>mcg/hr</t>
  </si>
  <si>
    <t>Dose</t>
    <phoneticPr fontId="6" type="noConversion"/>
  </si>
  <si>
    <t>Fentanyl PCA Dose</t>
  </si>
  <si>
    <t>Number of attempts over 12 hr</t>
    <phoneticPr fontId="6" type="noConversion"/>
  </si>
  <si>
    <t>60mcg/hr</t>
  </si>
  <si>
    <t>70mcg/hr</t>
  </si>
  <si>
    <t>80mcg/hr</t>
  </si>
  <si>
    <t xml:space="preserve">Visiting </t>
  </si>
  <si>
    <t>Other Equipment</t>
  </si>
  <si>
    <t>Other Equipment: Describe</t>
  </si>
  <si>
    <t>OtherEquip</t>
  </si>
  <si>
    <t>Pagers</t>
  </si>
  <si>
    <t>Pagers: Describe</t>
  </si>
  <si>
    <t>Patient given key to room locker</t>
  </si>
  <si>
    <t>RtL4</t>
    <phoneticPr fontId="6" type="noConversion"/>
  </si>
  <si>
    <t>L4R</t>
    <phoneticPr fontId="6" type="noConversion"/>
  </si>
  <si>
    <t>RtL5</t>
    <phoneticPr fontId="6" type="noConversion"/>
  </si>
  <si>
    <t>Pain #3 Location: Pelvic Area</t>
  </si>
  <si>
    <t>Laterality Descriptor</t>
    <phoneticPr fontId="6" type="noConversion"/>
  </si>
  <si>
    <t>Pain #3 Location: Thoracic Area</t>
  </si>
  <si>
    <t xml:space="preserve">       Trigger procedure</t>
  </si>
  <si>
    <t>ProcedureTrig</t>
  </si>
  <si>
    <t>CardiacTrig</t>
    <phoneticPr fontId="6" type="noConversion"/>
  </si>
  <si>
    <t>13</t>
    <phoneticPr fontId="6" type="noConversion"/>
  </si>
  <si>
    <t>Pain #1 Location: Abdominal Area</t>
  </si>
  <si>
    <t>Stomach</t>
  </si>
  <si>
    <t>Pain #1 Location: General</t>
  </si>
  <si>
    <t>Total body</t>
  </si>
  <si>
    <t>Body</t>
  </si>
  <si>
    <t>Muscle</t>
  </si>
  <si>
    <t>Location Head Neck Area</t>
    <phoneticPr fontId="6" type="noConversion"/>
  </si>
  <si>
    <t>Location General</t>
    <phoneticPr fontId="6" type="noConversion"/>
  </si>
  <si>
    <t>Number of doses (specify time)</t>
  </si>
  <si>
    <t>Dose ml/hr</t>
    <phoneticPr fontId="6" type="noConversion"/>
  </si>
  <si>
    <t>PCEA Dose ml/hr</t>
  </si>
  <si>
    <t xml:space="preserve">      Related symptom diaphoretic</t>
  </si>
  <si>
    <t xml:space="preserve">      Related symptom nauseated</t>
  </si>
  <si>
    <t xml:space="preserve">      Related symptom photophobia</t>
  </si>
  <si>
    <t>Photophobia</t>
  </si>
  <si>
    <t>SOB</t>
  </si>
  <si>
    <t>Doses</t>
    <phoneticPr fontId="6" type="noConversion"/>
  </si>
  <si>
    <t xml:space="preserve">      Related symptom visual changes</t>
  </si>
  <si>
    <t>Number of PCEA Doses Received with Time Frame: Specify</t>
  </si>
  <si>
    <t>Number of PCEA Attempts with Time Frame: Specify</t>
  </si>
  <si>
    <t>2hr</t>
  </si>
  <si>
    <t>8hr</t>
  </si>
  <si>
    <t>Number of attempts:specify time frame</t>
  </si>
  <si>
    <t>4mg</t>
  </si>
  <si>
    <t>4.5mg</t>
  </si>
  <si>
    <t>2mg/hr</t>
  </si>
  <si>
    <t>2.5mg/hr</t>
  </si>
  <si>
    <t>3mg/hr</t>
  </si>
  <si>
    <t>4mg/hr</t>
  </si>
  <si>
    <t>5mg/hr</t>
  </si>
  <si>
    <t>6mg/hr</t>
  </si>
  <si>
    <t>Morphine PCA Dose</t>
  </si>
  <si>
    <t>1mg</t>
  </si>
  <si>
    <t>1.5mg</t>
  </si>
  <si>
    <t>2mg</t>
  </si>
  <si>
    <t>2.5mg</t>
  </si>
  <si>
    <t>05</t>
    <phoneticPr fontId="6" type="noConversion"/>
  </si>
  <si>
    <t>Cather Site Assessment</t>
    <phoneticPr fontId="6" type="noConversion"/>
  </si>
  <si>
    <t>Epidural Catheter Site Assessment</t>
  </si>
  <si>
    <t>Leakage</t>
  </si>
  <si>
    <t>4ml/hr</t>
  </si>
  <si>
    <t>5ml</t>
  </si>
  <si>
    <t>5.5ml</t>
  </si>
  <si>
    <t>6ml</t>
  </si>
  <si>
    <t>6.5ml</t>
  </si>
  <si>
    <t>7ml</t>
  </si>
  <si>
    <t>7.5ml</t>
  </si>
  <si>
    <t>8ml</t>
  </si>
  <si>
    <t>8.5ml</t>
  </si>
  <si>
    <t>9ml</t>
  </si>
  <si>
    <t>9.5ml</t>
  </si>
  <si>
    <t>10ml</t>
  </si>
  <si>
    <t>10.5ml</t>
  </si>
  <si>
    <t>11ml</t>
  </si>
  <si>
    <t>11.5ml</t>
  </si>
  <si>
    <t>12ml</t>
  </si>
  <si>
    <t>Pain #1 Acceptable Level/Function Goal</t>
  </si>
  <si>
    <t xml:space="preserve">      No Pain (0/10)</t>
  </si>
  <si>
    <t xml:space="preserve">      Level 1 (1/10)</t>
  </si>
  <si>
    <t xml:space="preserve">      Level 2 (2/10)</t>
  </si>
  <si>
    <t>Umbilicus</t>
  </si>
  <si>
    <t>Medication Concentration Match</t>
    <phoneticPr fontId="6" type="noConversion"/>
  </si>
  <si>
    <t>07</t>
    <phoneticPr fontId="6" type="noConversion"/>
  </si>
  <si>
    <t>LittleFing</t>
  </si>
  <si>
    <t>T4  Nipple</t>
  </si>
  <si>
    <t>Nipple</t>
  </si>
  <si>
    <t>T6  Xiphoid</t>
  </si>
  <si>
    <t>Xiphoid</t>
  </si>
  <si>
    <t>T10  Umbilicus</t>
  </si>
  <si>
    <t>Learns best by</t>
  </si>
  <si>
    <t>Doing</t>
  </si>
  <si>
    <t>Hearing/Listening</t>
  </si>
  <si>
    <t>Reading</t>
  </si>
  <si>
    <t>Seeing</t>
  </si>
  <si>
    <t>Level of understanding</t>
  </si>
  <si>
    <t>Understands</t>
    <phoneticPr fontId="6" type="noConversion"/>
  </si>
  <si>
    <t>No Understanding</t>
    <phoneticPr fontId="6" type="noConversion"/>
  </si>
  <si>
    <t>Needs Reinforcement</t>
    <phoneticPr fontId="6" type="noConversion"/>
  </si>
  <si>
    <t>Back lower</t>
  </si>
  <si>
    <t>BackLower</t>
  </si>
  <si>
    <t>Pain #1 Pain Management Satisfaction</t>
  </si>
  <si>
    <t xml:space="preserve">      Tingling</t>
  </si>
  <si>
    <t xml:space="preserve">      Tight</t>
  </si>
  <si>
    <t>Tight</t>
  </si>
  <si>
    <t xml:space="preserve">      Crushing</t>
  </si>
  <si>
    <t xml:space="preserve">      Heavy</t>
  </si>
  <si>
    <t>Heavy</t>
  </si>
  <si>
    <t xml:space="preserve">      Stabbing</t>
  </si>
  <si>
    <t>Stabbing</t>
  </si>
  <si>
    <t>PCA Medication Pump Setting: Drug</t>
  </si>
  <si>
    <t>Crushing</t>
  </si>
  <si>
    <t>Shoulder left</t>
  </si>
  <si>
    <t>Arm right</t>
  </si>
  <si>
    <t>Arm left</t>
  </si>
  <si>
    <t>Elbow right</t>
  </si>
  <si>
    <t>Elbow left</t>
  </si>
  <si>
    <t>Hand right</t>
  </si>
  <si>
    <t>Hand left</t>
  </si>
  <si>
    <t xml:space="preserve">      Increase activity</t>
  </si>
  <si>
    <t xml:space="preserve">      Squeezing</t>
  </si>
  <si>
    <t>Squeezing</t>
  </si>
  <si>
    <t xml:space="preserve">      Sting</t>
  </si>
  <si>
    <t>Mood</t>
  </si>
  <si>
    <t xml:space="preserve">      Reduce drugs</t>
  </si>
  <si>
    <t>Drugs</t>
  </si>
  <si>
    <t>Aggravating Factor</t>
    <phoneticPr fontId="6" type="noConversion"/>
  </si>
  <si>
    <t>Pain #1 Aggravating Factors/Trigger/Related Symptoms</t>
  </si>
  <si>
    <t>Cough</t>
  </si>
  <si>
    <t>Scale Used</t>
    <phoneticPr fontId="6" type="noConversion"/>
  </si>
  <si>
    <t>Noise</t>
  </si>
  <si>
    <t xml:space="preserve">      Aggravating factor position change</t>
  </si>
  <si>
    <t>Exercise</t>
  </si>
  <si>
    <t xml:space="preserve">      Aggravating factor light</t>
  </si>
  <si>
    <t xml:space="preserve">      Aggravating factor movement</t>
  </si>
  <si>
    <t>Movement</t>
  </si>
  <si>
    <t>ML remaining specify</t>
  </si>
  <si>
    <t>ML</t>
  </si>
  <si>
    <t>Total Dose Received</t>
    <phoneticPr fontId="6" type="noConversion"/>
  </si>
  <si>
    <t>Total PCA Dose Received per Shift</t>
  </si>
  <si>
    <t>Fentanyl PCA Continuous/Basal Rate mcg/hr</t>
  </si>
  <si>
    <t>50mcg/hr</t>
  </si>
  <si>
    <t>T2R</t>
    <phoneticPr fontId="6" type="noConversion"/>
  </si>
  <si>
    <t>Rt T3</t>
    <phoneticPr fontId="6" type="noConversion"/>
  </si>
  <si>
    <t>T3R</t>
    <phoneticPr fontId="6" type="noConversion"/>
  </si>
  <si>
    <t>1 to 7 yrs</t>
  </si>
  <si>
    <t>Quit more than 7 years ago</t>
  </si>
  <si>
    <t>7 years +</t>
  </si>
  <si>
    <t>Tobacco Screen</t>
  </si>
  <si>
    <t>Lifetime non-tobacco user</t>
  </si>
  <si>
    <t>Nonuser</t>
  </si>
  <si>
    <t>Former tobacco user, quit</t>
  </si>
  <si>
    <t>Former</t>
  </si>
  <si>
    <t>RtT6 (Xiphoid Level)</t>
    <phoneticPr fontId="6" type="noConversion"/>
  </si>
  <si>
    <t>T6R</t>
    <phoneticPr fontId="6" type="noConversion"/>
  </si>
  <si>
    <t xml:space="preserve">Rt T7 </t>
    <phoneticPr fontId="6" type="noConversion"/>
  </si>
  <si>
    <t>Current tobacco user</t>
  </si>
  <si>
    <t>CurrentUse</t>
  </si>
  <si>
    <t>Declines to answer</t>
  </si>
  <si>
    <t>NoAnswer</t>
  </si>
  <si>
    <t>Wallet or purse</t>
  </si>
  <si>
    <t>Description</t>
  </si>
  <si>
    <t>Describe</t>
  </si>
  <si>
    <t>Watch</t>
  </si>
  <si>
    <t>Black band</t>
  </si>
  <si>
    <t>Brown band</t>
  </si>
  <si>
    <t>External Medical Device/pump</t>
    <phoneticPr fontId="6" type="noConversion"/>
  </si>
  <si>
    <t>Yes</t>
    <phoneticPr fontId="6" type="noConversion"/>
  </si>
  <si>
    <t>L2R</t>
    <phoneticPr fontId="6" type="noConversion"/>
  </si>
  <si>
    <t>RtL3</t>
    <phoneticPr fontId="6" type="noConversion"/>
  </si>
  <si>
    <t>L3R</t>
    <phoneticPr fontId="6" type="noConversion"/>
  </si>
  <si>
    <t>specify#</t>
  </si>
  <si>
    <t>Hand Hygiene practices</t>
  </si>
  <si>
    <t>HandHygien</t>
  </si>
  <si>
    <t>Define resistant orgs</t>
  </si>
  <si>
    <t>ResistOrgs</t>
  </si>
  <si>
    <t>Prevent spread of infection</t>
  </si>
  <si>
    <t>Contact precautions</t>
  </si>
  <si>
    <t>Contact</t>
  </si>
  <si>
    <t>Respiratory Precautions</t>
  </si>
  <si>
    <t>RespPrecautions</t>
  </si>
  <si>
    <t>Surgical site</t>
  </si>
  <si>
    <t>L5R</t>
    <phoneticPr fontId="6" type="noConversion"/>
  </si>
  <si>
    <t>T2L</t>
  </si>
  <si>
    <t>Lt T3</t>
  </si>
  <si>
    <t>NoiseTrig</t>
  </si>
  <si>
    <t>Splinting</t>
  </si>
  <si>
    <t>Agression</t>
    <phoneticPr fontId="6" type="noConversion"/>
  </si>
  <si>
    <t>Pain #1 Laterality/Descriptor</t>
  </si>
  <si>
    <t xml:space="preserve">     Bilateral</t>
  </si>
  <si>
    <t xml:space="preserve">  Sacrum</t>
    <phoneticPr fontId="6" type="noConversion"/>
  </si>
  <si>
    <t>Sacrum</t>
    <phoneticPr fontId="6" type="noConversion"/>
  </si>
  <si>
    <t xml:space="preserve">       Trigger sleep deficit</t>
  </si>
  <si>
    <t>SleepTrig</t>
  </si>
  <si>
    <t xml:space="preserve">       Trigger medication</t>
  </si>
  <si>
    <t>MedicationTrig</t>
  </si>
  <si>
    <t>50mcg</t>
  </si>
  <si>
    <t>mcg</t>
  </si>
  <si>
    <t>Dose Limit</t>
    <phoneticPr fontId="6" type="noConversion"/>
  </si>
  <si>
    <t>Fentanyl PCA Dose Limit</t>
  </si>
  <si>
    <t>1hr: specify</t>
  </si>
  <si>
    <t>1hr</t>
  </si>
  <si>
    <t>Location Extremity Area</t>
    <phoneticPr fontId="6" type="noConversion"/>
  </si>
  <si>
    <t>Pain #1 Location: Extremity Area</t>
  </si>
  <si>
    <t>Finger(s):  specify</t>
  </si>
  <si>
    <t>Leg</t>
  </si>
  <si>
    <t>Toe(s):  specify</t>
  </si>
  <si>
    <t>12hr #</t>
    <phoneticPr fontId="6" type="noConversion"/>
  </si>
  <si>
    <t>Doses</t>
    <phoneticPr fontId="6" type="noConversion"/>
  </si>
  <si>
    <t>doses specify</t>
  </si>
  <si>
    <t>Number of doses over 12hr</t>
    <phoneticPr fontId="6" type="noConversion"/>
  </si>
  <si>
    <t>doses 12hr</t>
    <phoneticPr fontId="6" type="noConversion"/>
  </si>
  <si>
    <t>PCEA</t>
    <phoneticPr fontId="6" type="noConversion"/>
  </si>
  <si>
    <t>PCEA Dose Limit</t>
  </si>
  <si>
    <t>1 hour: specify</t>
  </si>
  <si>
    <t>07</t>
    <phoneticPr fontId="6" type="noConversion"/>
  </si>
  <si>
    <t>01</t>
    <phoneticPr fontId="6" type="noConversion"/>
  </si>
  <si>
    <t xml:space="preserve">      Related symptom dizziness</t>
  </si>
  <si>
    <t>Dizzy</t>
  </si>
  <si>
    <t xml:space="preserve">      Related symptom short of breath</t>
  </si>
  <si>
    <t>20 min</t>
    <phoneticPr fontId="6" type="noConversion"/>
  </si>
  <si>
    <t>Total PCEA Dose Received per Shift</t>
  </si>
  <si>
    <t>Concentration</t>
    <phoneticPr fontId="6" type="noConversion"/>
  </si>
  <si>
    <t>5mg/ml</t>
  </si>
  <si>
    <t>Morphine PCA Continuous/Basal Rate mg/hr</t>
  </si>
  <si>
    <t>1mg/hr</t>
  </si>
  <si>
    <t>1.5mg/hr</t>
  </si>
  <si>
    <t>Discharge</t>
  </si>
  <si>
    <t xml:space="preserve">     Not intact</t>
  </si>
  <si>
    <t>Not Intact</t>
  </si>
  <si>
    <t>04</t>
    <phoneticPr fontId="6" type="noConversion"/>
  </si>
  <si>
    <t>Pain Assessment</t>
  </si>
  <si>
    <t>Epidural</t>
    <phoneticPr fontId="6" type="noConversion"/>
  </si>
  <si>
    <t>Bolus</t>
    <phoneticPr fontId="6" type="noConversion"/>
  </si>
  <si>
    <t>Epidural Bolus ml</t>
  </si>
  <si>
    <t>Specify: ml</t>
  </si>
  <si>
    <t>Catheter Dressing Type</t>
    <phoneticPr fontId="6" type="noConversion"/>
  </si>
  <si>
    <t>Epidural Catheter Dressing</t>
  </si>
  <si>
    <t>Catheter Dressing Status</t>
    <phoneticPr fontId="6" type="noConversion"/>
  </si>
  <si>
    <t>Cultural</t>
  </si>
  <si>
    <t>Unable to assess due to dressing</t>
  </si>
  <si>
    <t>Continuous Basal Rate</t>
    <phoneticPr fontId="6" type="noConversion"/>
  </si>
  <si>
    <t>Arm - left</t>
  </si>
  <si>
    <t>Arm,Left</t>
  </si>
  <si>
    <t>Hand - right</t>
  </si>
  <si>
    <t>Hand,Rt</t>
  </si>
  <si>
    <t>Hand - left</t>
  </si>
  <si>
    <t>Hand,Left</t>
  </si>
  <si>
    <t>Leg - right</t>
  </si>
  <si>
    <t>Leg,Rt</t>
  </si>
  <si>
    <t>Leg - left</t>
  </si>
  <si>
    <t>Leg,Left</t>
  </si>
  <si>
    <t>Foot - right</t>
  </si>
  <si>
    <t>Foot,Rt</t>
  </si>
  <si>
    <t>Foot - left</t>
  </si>
  <si>
    <t>Foot,Left</t>
  </si>
  <si>
    <t>Eye,Rt</t>
  </si>
  <si>
    <t>Epidural Level of Block</t>
  </si>
  <si>
    <t>C8  Little fingers</t>
  </si>
  <si>
    <t>Does Patient Have Belongings to Inventory?</t>
  </si>
  <si>
    <t>Does pt have clergy who should be notified</t>
  </si>
  <si>
    <t>Yes: Specify</t>
  </si>
  <si>
    <t>Does pt wish to initiate or change advance directive?</t>
  </si>
  <si>
    <t>Yes: Consult SW</t>
  </si>
  <si>
    <t>Consult SW</t>
  </si>
  <si>
    <t>Patient Sedated</t>
    <phoneticPr fontId="6" type="noConversion"/>
  </si>
  <si>
    <t>Luggage or Duffle Bag</t>
  </si>
  <si>
    <t>Yes: describe</t>
  </si>
  <si>
    <t xml:space="preserve">      Level 9 (9/10)</t>
  </si>
  <si>
    <t xml:space="preserve">      Gnawing</t>
  </si>
  <si>
    <t>Gnawing</t>
  </si>
  <si>
    <t xml:space="preserve">      Nagging</t>
  </si>
  <si>
    <t>Nagging</t>
  </si>
  <si>
    <t>Pain Presence</t>
  </si>
  <si>
    <t>Unable to respond:  add CPOT Score</t>
  </si>
  <si>
    <t>CPOT Score</t>
  </si>
  <si>
    <t>NoNeed</t>
  </si>
  <si>
    <t>Impeded by current condition</t>
  </si>
  <si>
    <t>Impeded</t>
  </si>
  <si>
    <t>Not ready for education</t>
    <phoneticPr fontId="6" type="noConversion"/>
  </si>
  <si>
    <t xml:space="preserve">      Sharp</t>
  </si>
  <si>
    <t>Sharp</t>
  </si>
  <si>
    <t xml:space="preserve">      Shooting</t>
  </si>
  <si>
    <t>Shooting</t>
  </si>
  <si>
    <t xml:space="preserve">      Splitting</t>
  </si>
  <si>
    <t>Splitting</t>
  </si>
  <si>
    <t>Fentanyl</t>
  </si>
  <si>
    <t>Monitoring</t>
    <phoneticPr fontId="6" type="noConversion"/>
  </si>
  <si>
    <t>PCA Monitoring</t>
  </si>
  <si>
    <t>Check Vital Signs q 1h</t>
  </si>
  <si>
    <t>Sting</t>
  </si>
  <si>
    <t xml:space="preserve">      Throbbing</t>
  </si>
  <si>
    <t>Throbbing</t>
  </si>
  <si>
    <t>Radiating</t>
  </si>
  <si>
    <t>Disruptive Effect</t>
    <phoneticPr fontId="6" type="noConversion"/>
  </si>
  <si>
    <t>Urinary Retention</t>
    <phoneticPr fontId="6" type="noConversion"/>
  </si>
  <si>
    <t>Volume Remaining</t>
    <phoneticPr fontId="6" type="noConversion"/>
  </si>
  <si>
    <t xml:space="preserve">      Aggravating factor exercise</t>
  </si>
  <si>
    <t>PCA Side Effects</t>
  </si>
  <si>
    <t>Hypotension</t>
    <phoneticPr fontId="6" type="noConversion"/>
  </si>
  <si>
    <t>PCA Volume Remaining</t>
  </si>
  <si>
    <t>Portless</t>
    <phoneticPr fontId="6" type="noConversion"/>
  </si>
  <si>
    <t>Fentanyl PCA</t>
    <phoneticPr fontId="6" type="noConversion"/>
  </si>
  <si>
    <t>Fentanyl PCA Concentration</t>
  </si>
  <si>
    <t>10 mcg/ml</t>
  </si>
  <si>
    <t>specify</t>
  </si>
  <si>
    <t>States quit less than 12months</t>
  </si>
  <si>
    <t>&lt; 12 month</t>
  </si>
  <si>
    <t>Quit 12 month to 7 years ago</t>
  </si>
  <si>
    <t>Other O2 Delivery Device</t>
  </si>
  <si>
    <t>OtherDevic</t>
  </si>
  <si>
    <t>Rings</t>
  </si>
  <si>
    <t>Senloc</t>
  </si>
  <si>
    <t>Sensory aides</t>
  </si>
  <si>
    <t>Glasses</t>
  </si>
  <si>
    <t>glasses</t>
  </si>
  <si>
    <t>Contacts</t>
  </si>
  <si>
    <t>Hearing Aid: Specify</t>
  </si>
  <si>
    <t>HearAid</t>
  </si>
  <si>
    <t>Special Alert Arm Band</t>
  </si>
  <si>
    <t>Spinal cord injury level</t>
  </si>
  <si>
    <t>Cervical: describe</t>
  </si>
  <si>
    <t>Thoracic: describe</t>
  </si>
  <si>
    <t>Lumbar: describe</t>
  </si>
  <si>
    <t>Sacral: describe</t>
  </si>
  <si>
    <t>Complete</t>
  </si>
  <si>
    <t>Incomplete</t>
  </si>
  <si>
    <t>Tobacco Quit Time frame</t>
  </si>
  <si>
    <t>Sexually Transmitted Disease</t>
  </si>
  <si>
    <t>STD</t>
  </si>
  <si>
    <t>TURP</t>
  </si>
  <si>
    <t>Urinary Tract Infections</t>
  </si>
  <si>
    <t>UTI</t>
  </si>
  <si>
    <t>Other: specify</t>
    <phoneticPr fontId="6" type="noConversion"/>
  </si>
  <si>
    <t>Prosthesis</t>
    <phoneticPr fontId="6" type="noConversion"/>
  </si>
  <si>
    <t>Braces</t>
    <phoneticPr fontId="6" type="noConversion"/>
  </si>
  <si>
    <t>Neck brace</t>
    <phoneticPr fontId="6" type="noConversion"/>
  </si>
  <si>
    <t>Telephone Use</t>
  </si>
  <si>
    <t>Phone</t>
  </si>
  <si>
    <t>TV use</t>
  </si>
  <si>
    <t>TV</t>
  </si>
  <si>
    <t>Visiting hours</t>
  </si>
  <si>
    <t>None reports</t>
  </si>
  <si>
    <t>Anemia</t>
  </si>
  <si>
    <t>Angina</t>
  </si>
  <si>
    <t>Anticoagulant therapy</t>
  </si>
  <si>
    <t>Anticoag</t>
  </si>
  <si>
    <t>SurgSite</t>
  </si>
  <si>
    <t>None at this time</t>
  </si>
  <si>
    <t>T3L</t>
  </si>
  <si>
    <t>LtT4 (Nipple Level)</t>
  </si>
  <si>
    <t>T4L</t>
  </si>
  <si>
    <t xml:space="preserve">       Trigger weather change</t>
  </si>
  <si>
    <t>WeatherTrig</t>
  </si>
  <si>
    <t>LtT6 (Xiphoid Level)</t>
  </si>
  <si>
    <t>T6L</t>
  </si>
  <si>
    <t xml:space="preserve">Lt T7 </t>
  </si>
  <si>
    <t>T7L</t>
  </si>
  <si>
    <t>LtT8 (Costal Margin)</t>
  </si>
  <si>
    <t>T8L</t>
  </si>
  <si>
    <t>LtT9</t>
  </si>
  <si>
    <t>40mcg</t>
  </si>
  <si>
    <t>45mcg</t>
  </si>
  <si>
    <t>Information provided topics</t>
  </si>
  <si>
    <t>BCMA</t>
  </si>
  <si>
    <t>BMCA</t>
  </si>
  <si>
    <t>4hr: specify</t>
  </si>
  <si>
    <t>4hr</t>
  </si>
  <si>
    <t>Trigger Chronic</t>
    <phoneticPr fontId="6" type="noConversion"/>
  </si>
  <si>
    <t>Trigger Diagnosis</t>
    <phoneticPr fontId="6" type="noConversion"/>
  </si>
  <si>
    <t>Loading/Bolus Dose</t>
    <phoneticPr fontId="6" type="noConversion"/>
  </si>
  <si>
    <t>Fentanyl PCA Loading/Bolus Dose</t>
  </si>
  <si>
    <t>Lockout Interval</t>
    <phoneticPr fontId="6" type="noConversion"/>
  </si>
  <si>
    <t>Fentanyl PCA Lockout Interval (minutes)</t>
  </si>
  <si>
    <t>Every 5 minutes</t>
  </si>
  <si>
    <t>5 min</t>
  </si>
  <si>
    <t>Every 6 minutes</t>
  </si>
  <si>
    <t>6 min</t>
  </si>
  <si>
    <t>Every 8 minutes</t>
  </si>
  <si>
    <t>Number of PCA Doses Received with Time Frame: Specify</t>
  </si>
  <si>
    <t>Number of doses over 1hr</t>
  </si>
  <si>
    <t>doses 1hr</t>
  </si>
  <si>
    <t>Number of doses over 2hr</t>
  </si>
  <si>
    <t>doses 2hr</t>
  </si>
  <si>
    <t>Number of doses over 4hr</t>
  </si>
  <si>
    <t>PCEA Lockout Interval (minutes)</t>
  </si>
  <si>
    <t>Every 30 minutes</t>
  </si>
  <si>
    <t>30 min</t>
  </si>
  <si>
    <t>Morphine PCA Concentration</t>
  </si>
  <si>
    <t>Hydromorphone PCA Lockout Interval (minutes)</t>
  </si>
  <si>
    <t>Morphine PCA</t>
    <phoneticPr fontId="6" type="noConversion"/>
  </si>
  <si>
    <t xml:space="preserve">     Clean dry and intact</t>
  </si>
  <si>
    <t>Hearing Aid Bilateral</t>
    <phoneticPr fontId="6" type="noConversion"/>
  </si>
  <si>
    <t>Hearing Aid Sent Home</t>
    <phoneticPr fontId="6" type="noConversion"/>
  </si>
  <si>
    <t>Patient, family able to answer questions</t>
  </si>
  <si>
    <t>No:  Give reason</t>
  </si>
  <si>
    <t>Patient, family, support person oriented to unit</t>
  </si>
  <si>
    <t>Family,support person oriented</t>
  </si>
  <si>
    <t>Pt unable to respond</t>
  </si>
  <si>
    <t>No family available</t>
  </si>
  <si>
    <t>No.</t>
  </si>
  <si>
    <t>Practices to include as part of care</t>
  </si>
  <si>
    <t>Traditional: Describe</t>
  </si>
  <si>
    <t>Tradition</t>
  </si>
  <si>
    <t>Ethnic practices: Describe</t>
  </si>
  <si>
    <t>Ethnic</t>
  </si>
  <si>
    <t>Primary language</t>
  </si>
  <si>
    <t>English</t>
  </si>
  <si>
    <t>Spanish</t>
  </si>
  <si>
    <t>Prosthesis Location</t>
    <phoneticPr fontId="6" type="noConversion"/>
  </si>
  <si>
    <t>Arm - right</t>
  </si>
  <si>
    <t>Arm,Rt</t>
  </si>
  <si>
    <t>Computers: describe</t>
  </si>
  <si>
    <t>48</t>
    <phoneticPr fontId="6" type="noConversion"/>
  </si>
  <si>
    <t>Sent home with:</t>
  </si>
  <si>
    <t>49</t>
    <phoneticPr fontId="6" type="noConversion"/>
  </si>
  <si>
    <t>Eye - left</t>
  </si>
  <si>
    <t>Eye,Left</t>
  </si>
  <si>
    <t>Readiness to learn</t>
  </si>
  <si>
    <t>Ready to learn</t>
  </si>
  <si>
    <t>Ready</t>
  </si>
  <si>
    <t>Return demo</t>
    <phoneticPr fontId="6" type="noConversion"/>
  </si>
  <si>
    <t>TV/Video</t>
    <phoneticPr fontId="6" type="noConversion"/>
  </si>
  <si>
    <t>Deferred</t>
    <phoneticPr fontId="6" type="noConversion"/>
  </si>
  <si>
    <t>Refused</t>
    <phoneticPr fontId="6" type="noConversion"/>
  </si>
  <si>
    <t>Implants</t>
  </si>
  <si>
    <t>None identified</t>
  </si>
  <si>
    <t>Hearing</t>
  </si>
  <si>
    <t>Language</t>
  </si>
  <si>
    <t>Body Piercing</t>
    <phoneticPr fontId="6" type="noConversion"/>
  </si>
  <si>
    <t>Educational Level</t>
  </si>
  <si>
    <t>53</t>
    <phoneticPr fontId="6" type="noConversion"/>
  </si>
  <si>
    <t xml:space="preserve">      Worst possible pain (10/10)</t>
  </si>
  <si>
    <t>Presence</t>
    <phoneticPr fontId="6" type="noConversion"/>
  </si>
  <si>
    <t>Medications Brought in By Patient</t>
  </si>
  <si>
    <t>T12  Pubis</t>
  </si>
  <si>
    <t>Pubis</t>
  </si>
  <si>
    <t>NoInterest</t>
  </si>
  <si>
    <t>States teaching is not needed</t>
  </si>
  <si>
    <t>GradSchl</t>
  </si>
  <si>
    <t>Unable to answer</t>
  </si>
  <si>
    <t>Emotional factor</t>
    <phoneticPr fontId="6" type="noConversion"/>
  </si>
  <si>
    <t>Epidural Pump Mode</t>
  </si>
  <si>
    <t>Morphine</t>
  </si>
  <si>
    <t>Hydromorph</t>
  </si>
  <si>
    <t>Basal</t>
  </si>
  <si>
    <t>PCEA</t>
  </si>
  <si>
    <t>PCEA+Basal</t>
  </si>
  <si>
    <t>Side Effects</t>
    <phoneticPr fontId="6" type="noConversion"/>
  </si>
  <si>
    <t>Epidural Side Effects</t>
  </si>
  <si>
    <t>Itching</t>
  </si>
  <si>
    <t>Itch</t>
  </si>
  <si>
    <t>Urinary retention</t>
  </si>
  <si>
    <t>Doses Received</t>
  </si>
  <si>
    <t>#doses</t>
  </si>
  <si>
    <t>Pain #3</t>
  </si>
  <si>
    <t>Pain #4 used for PCA site</t>
  </si>
  <si>
    <t>VS q1h</t>
  </si>
  <si>
    <t>RASS Q1 hour</t>
  </si>
  <si>
    <t>RASSqh</t>
  </si>
  <si>
    <t>Site Check</t>
  </si>
  <si>
    <t>SiteChk</t>
  </si>
  <si>
    <t>Check Attempts</t>
  </si>
  <si>
    <t>#Attempts</t>
  </si>
  <si>
    <t>Pain #3 used for PCA site</t>
  </si>
  <si>
    <t>Pain #2</t>
  </si>
  <si>
    <t>PCA Pump Mode</t>
  </si>
  <si>
    <t>Patient controlled</t>
  </si>
  <si>
    <t>PCA</t>
  </si>
  <si>
    <t>Patient controlled + basal</t>
  </si>
  <si>
    <t>PCA+Basal</t>
  </si>
  <si>
    <t>Pain #6 used for PCA site</t>
  </si>
  <si>
    <t>Pain #6</t>
  </si>
  <si>
    <t>Pump Mode</t>
    <phoneticPr fontId="6" type="noConversion"/>
  </si>
  <si>
    <t>Tubing filtred</t>
    <phoneticPr fontId="6" type="noConversion"/>
  </si>
  <si>
    <t>BiPap</t>
  </si>
  <si>
    <t>Bipap</t>
  </si>
  <si>
    <t>Cpap</t>
  </si>
  <si>
    <t>Cannula</t>
  </si>
  <si>
    <t>Mask</t>
  </si>
  <si>
    <t>Stretcher or Gurney</t>
  </si>
  <si>
    <t>Necklaces</t>
  </si>
  <si>
    <t>Stone color: specify</t>
  </si>
  <si>
    <t>Pendant or pin</t>
  </si>
  <si>
    <t>Neurological: History of</t>
  </si>
  <si>
    <t>CVA</t>
  </si>
  <si>
    <t>Multiple Seizures</t>
  </si>
  <si>
    <t>Mult Sz</t>
  </si>
  <si>
    <t>Seizures</t>
  </si>
  <si>
    <t>Spinal Cord Injury</t>
  </si>
  <si>
    <t>SCI</t>
  </si>
  <si>
    <t>Traumatic Brain Injury</t>
  </si>
  <si>
    <t>TBI</t>
  </si>
  <si>
    <t>Oriented to Room</t>
  </si>
  <si>
    <t>Patient oriented to unit</t>
  </si>
  <si>
    <t>Family/support person oriented</t>
  </si>
  <si>
    <t>Patient unable to respond</t>
  </si>
  <si>
    <t>Not pt</t>
  </si>
  <si>
    <t>Oriented to:</t>
  </si>
  <si>
    <t>Bathroom/shower</t>
  </si>
  <si>
    <t>Bathroom</t>
  </si>
  <si>
    <t>Call lights</t>
  </si>
  <si>
    <t>Call light</t>
  </si>
  <si>
    <t>Locker</t>
  </si>
  <si>
    <t>Meal times</t>
  </si>
  <si>
    <t>Operation of bed/side rails</t>
  </si>
  <si>
    <t>Bed</t>
  </si>
  <si>
    <t>56</t>
    <phoneticPr fontId="6" type="noConversion"/>
  </si>
  <si>
    <t>Implanted Medication Pumps or devices</t>
  </si>
  <si>
    <t>Yes: Insulin Pump</t>
  </si>
  <si>
    <t xml:space="preserve">Insulin </t>
  </si>
  <si>
    <t>Yes: Baclofen Pump</t>
  </si>
  <si>
    <t>Baclofen</t>
  </si>
  <si>
    <t>Yes: Other: specify</t>
  </si>
  <si>
    <t>Infection Control Education Provided</t>
  </si>
  <si>
    <t>Remains</t>
    <phoneticPr fontId="6" type="noConversion"/>
  </si>
  <si>
    <t>Cardiovascular:History of</t>
  </si>
  <si>
    <t>PD</t>
  </si>
  <si>
    <t>Dialysis - Hemodialysis</t>
  </si>
  <si>
    <t>Arrhythmias</t>
  </si>
  <si>
    <t>Arrhythmia</t>
  </si>
  <si>
    <t>Coronary artery disease</t>
  </si>
  <si>
    <t>CAD</t>
  </si>
  <si>
    <t>CABG</t>
  </si>
  <si>
    <t>CHF</t>
  </si>
  <si>
    <t>LtT5</t>
  </si>
  <si>
    <t>T5L</t>
  </si>
  <si>
    <t>Several times a week</t>
  </si>
  <si>
    <t>Multi/wk</t>
  </si>
  <si>
    <t>Weekly</t>
  </si>
  <si>
    <t>Information obtained from</t>
  </si>
  <si>
    <t>Patient</t>
  </si>
  <si>
    <t>Authorized surrogate</t>
  </si>
  <si>
    <t>Surrogate</t>
  </si>
  <si>
    <t>Family or support person</t>
  </si>
  <si>
    <t>Medical record</t>
  </si>
  <si>
    <t>Managing your pain</t>
  </si>
  <si>
    <t>Notification of Joint Comm</t>
  </si>
  <si>
    <t>JCAHO</t>
  </si>
  <si>
    <t>Pt rights responsibilities</t>
  </si>
  <si>
    <t>Patient Identification Band</t>
  </si>
  <si>
    <t>hr</t>
  </si>
  <si>
    <t>Yes, sent home with: specify</t>
  </si>
  <si>
    <t>17</t>
    <phoneticPr fontId="6" type="noConversion"/>
  </si>
  <si>
    <t>Senthome</t>
  </si>
  <si>
    <t>Arrived with ID band on</t>
  </si>
  <si>
    <t>CameWith</t>
  </si>
  <si>
    <t>Applied on unit</t>
  </si>
  <si>
    <t>Applied</t>
  </si>
  <si>
    <t>Verified as Correct</t>
  </si>
  <si>
    <t>Dialysis Band (affected arm) Applied</t>
    <phoneticPr fontId="6" type="noConversion"/>
  </si>
  <si>
    <t>8 min</t>
  </si>
  <si>
    <t>doses 8hr</t>
  </si>
  <si>
    <t>Other: specify mg/hr</t>
  </si>
  <si>
    <t>mg/hr</t>
  </si>
  <si>
    <t>number of doses over 8 hr</t>
  </si>
  <si>
    <t>doses 4hr</t>
  </si>
  <si>
    <t>4 hours: specify</t>
  </si>
  <si>
    <t>4hrs</t>
  </si>
  <si>
    <t>No dose limit</t>
  </si>
  <si>
    <t>Hydromorphone PCA Loading/Bolus Dose</t>
  </si>
  <si>
    <t>0.2mg</t>
  </si>
  <si>
    <t>0.3mg</t>
  </si>
  <si>
    <t>0.4mg</t>
  </si>
  <si>
    <t>0.5mg</t>
  </si>
  <si>
    <t>Hydromorphone PCA Dose Limit</t>
  </si>
  <si>
    <t>Hydromorphone PCA Continuous/Basal Rate mg/hr</t>
  </si>
  <si>
    <t>0.1mg/hr</t>
  </si>
  <si>
    <t>0.2mg/hr</t>
  </si>
  <si>
    <t>0.3mg/hr</t>
  </si>
  <si>
    <t>0.4mg/hr</t>
  </si>
  <si>
    <t>0.5mg/hr</t>
  </si>
  <si>
    <t>0.6mg/hr</t>
  </si>
  <si>
    <t>Patient requests chaplain visit</t>
  </si>
  <si>
    <t>Yes: Send chaplain consult</t>
  </si>
  <si>
    <t>Clothing - with patient:Specify quantity</t>
  </si>
  <si>
    <t>Boots</t>
  </si>
  <si>
    <t>Bras</t>
  </si>
  <si>
    <t>Coats</t>
  </si>
  <si>
    <t>Hat</t>
  </si>
  <si>
    <t>Jacket</t>
  </si>
  <si>
    <t>Remote Tele-ICU Monitoring</t>
    <phoneticPr fontId="6" type="noConversion"/>
  </si>
  <si>
    <t>Ipods and MP3 players</t>
  </si>
  <si>
    <t>IpodMP3</t>
  </si>
  <si>
    <t>Is patient an organ/tissue donor?</t>
  </si>
  <si>
    <t>Yes: comments</t>
  </si>
  <si>
    <t>Is patient wearing a medication patch</t>
  </si>
  <si>
    <t>No medication patch</t>
  </si>
  <si>
    <t>Yes: specify type of patch</t>
  </si>
  <si>
    <t>Keys: Vehicle or home</t>
  </si>
  <si>
    <t>Cultural practices: describe</t>
  </si>
  <si>
    <t>Limited</t>
  </si>
  <si>
    <t>Extensive</t>
  </si>
  <si>
    <t>Learning Preference</t>
  </si>
  <si>
    <t>Group classes</t>
  </si>
  <si>
    <t>Group</t>
  </si>
  <si>
    <t>Individual Approach</t>
  </si>
  <si>
    <t>Concerns if blood transfusion is needed</t>
  </si>
  <si>
    <t>Yes: Describe</t>
  </si>
  <si>
    <t>Partial upper</t>
  </si>
  <si>
    <t>PartUp</t>
  </si>
  <si>
    <t>Partial lower</t>
  </si>
  <si>
    <t>PartLow</t>
  </si>
  <si>
    <t>Full upper</t>
  </si>
  <si>
    <t>FullUp</t>
  </si>
  <si>
    <t>Full lower</t>
  </si>
  <si>
    <t>FullLow</t>
  </si>
  <si>
    <t>Implants: specify</t>
  </si>
  <si>
    <t>Home O2</t>
    <phoneticPr fontId="6" type="noConversion"/>
  </si>
  <si>
    <t>Barriers to learning</t>
  </si>
  <si>
    <t>Support person: specify</t>
  </si>
  <si>
    <t>Support</t>
  </si>
  <si>
    <t>Computers</t>
  </si>
  <si>
    <t>CPAP</t>
    <phoneticPr fontId="6" type="noConversion"/>
  </si>
  <si>
    <t>Positional</t>
    <phoneticPr fontId="6" type="noConversion"/>
  </si>
  <si>
    <t>Flat</t>
    <phoneticPr fontId="6" type="noConversion"/>
  </si>
  <si>
    <t>Limited Attention Span</t>
  </si>
  <si>
    <t>AttnSpan</t>
  </si>
  <si>
    <t>Memory</t>
  </si>
  <si>
    <t>Sedation/lethargy</t>
  </si>
  <si>
    <t>Sedation</t>
  </si>
  <si>
    <t>Visual Impairment</t>
  </si>
  <si>
    <t>Visual</t>
  </si>
  <si>
    <t>Sneakers</t>
  </si>
  <si>
    <t>Socks</t>
  </si>
  <si>
    <t>Sweater</t>
  </si>
  <si>
    <t>Anxiety</t>
    <phoneticPr fontId="6" type="noConversion"/>
  </si>
  <si>
    <t>66</t>
    <phoneticPr fontId="6" type="noConversion"/>
  </si>
  <si>
    <t>Grade school</t>
  </si>
  <si>
    <t>GradeSchl</t>
  </si>
  <si>
    <t>Junior high school</t>
  </si>
  <si>
    <t>Jr High</t>
  </si>
  <si>
    <t>High school</t>
  </si>
  <si>
    <t>HighSchl</t>
  </si>
  <si>
    <t>College</t>
  </si>
  <si>
    <t>Unable</t>
  </si>
  <si>
    <t>Refused to answer</t>
  </si>
  <si>
    <t>Flammable Items</t>
  </si>
  <si>
    <t>30</t>
  </si>
  <si>
    <t>Matches left at bedside</t>
  </si>
  <si>
    <t>31</t>
  </si>
  <si>
    <t>Matchbed</t>
  </si>
  <si>
    <t>Matches removed-safekeeping</t>
  </si>
  <si>
    <t>Continuous/basal</t>
  </si>
  <si>
    <t>Bowel Pattern</t>
  </si>
  <si>
    <t>Daily</t>
  </si>
  <si>
    <t>Zero Completed</t>
    <phoneticPr fontId="6" type="noConversion"/>
  </si>
  <si>
    <t>Nursing Admission Database</t>
  </si>
  <si>
    <t>General</t>
    <phoneticPr fontId="6" type="noConversion"/>
  </si>
  <si>
    <t>Yes, kept at bedside</t>
  </si>
  <si>
    <t>Yes, sent to pharmacy</t>
  </si>
  <si>
    <t>Pain Site</t>
    <phoneticPr fontId="6" type="noConversion"/>
  </si>
  <si>
    <t>PCA Pain Site</t>
  </si>
  <si>
    <t>Pain #4</t>
  </si>
  <si>
    <t>Pain #5 used for PCA site</t>
  </si>
  <si>
    <t>Pain #5</t>
  </si>
  <si>
    <t>Pain #2 used for PCA site</t>
  </si>
  <si>
    <t>Epidural Site and Connection Intact</t>
  </si>
  <si>
    <t>Tingling mouth/lips</t>
  </si>
  <si>
    <t>TingleMouthLip</t>
  </si>
  <si>
    <t>Hypoventilation</t>
    <phoneticPr fontId="6" type="noConversion"/>
  </si>
  <si>
    <t>Constipation</t>
    <phoneticPr fontId="6" type="noConversion"/>
  </si>
  <si>
    <t>Confusion</t>
    <phoneticPr fontId="6" type="noConversion"/>
  </si>
  <si>
    <t>Site and Connection Intact</t>
    <phoneticPr fontId="6" type="noConversion"/>
  </si>
  <si>
    <t>Other O2 Flowrate</t>
  </si>
  <si>
    <t>4 L/Min</t>
  </si>
  <si>
    <t>55</t>
    <phoneticPr fontId="6" type="noConversion"/>
  </si>
  <si>
    <t>Mode of arrival on unit</t>
  </si>
  <si>
    <t>Ambulatory</t>
  </si>
  <si>
    <t>Train of Four Response 3:4</t>
  </si>
  <si>
    <t>TOF 3:4</t>
  </si>
  <si>
    <t>Train of Four Response 1:4</t>
  </si>
  <si>
    <t>Pendant</t>
  </si>
  <si>
    <t>TOF 1:4</t>
  </si>
  <si>
    <t>Train of Four Response 4:4</t>
  </si>
  <si>
    <t>TOF 4:4</t>
  </si>
  <si>
    <t>Train of Four Response 0:4</t>
  </si>
  <si>
    <t>TOF 0:4</t>
  </si>
  <si>
    <t>Twitches seen while medicated</t>
    <phoneticPr fontId="6" type="noConversion"/>
  </si>
  <si>
    <t>TwitchMed</t>
    <phoneticPr fontId="6" type="noConversion"/>
  </si>
  <si>
    <t>Pupil</t>
    <phoneticPr fontId="6" type="noConversion"/>
  </si>
  <si>
    <t>Accomodation Left</t>
    <phoneticPr fontId="6" type="noConversion"/>
  </si>
  <si>
    <t>No family support person avail</t>
  </si>
  <si>
    <t>Not family</t>
  </si>
  <si>
    <t>CRC</t>
  </si>
  <si>
    <t>Emergency Department</t>
  </si>
  <si>
    <t>ED</t>
  </si>
  <si>
    <t>Home</t>
  </si>
  <si>
    <t>Room set up</t>
  </si>
  <si>
    <t>Room</t>
  </si>
  <si>
    <t>Smoking policy</t>
  </si>
  <si>
    <t>Smoking</t>
  </si>
  <si>
    <t>DISP</t>
  </si>
  <si>
    <t>Sent to secure location</t>
  </si>
  <si>
    <t>50</t>
    <phoneticPr fontId="6" type="noConversion"/>
  </si>
  <si>
    <t>Secloc</t>
  </si>
  <si>
    <t>Kept at bedside per Pt</t>
  </si>
  <si>
    <t>51</t>
    <phoneticPr fontId="6" type="noConversion"/>
  </si>
  <si>
    <t>Bedside</t>
  </si>
  <si>
    <t>Sent home: Specify</t>
  </si>
  <si>
    <t>52</t>
    <phoneticPr fontId="6" type="noConversion"/>
  </si>
  <si>
    <t>Remains on patient per request</t>
    <phoneticPr fontId="6" type="noConversion"/>
  </si>
  <si>
    <t>61</t>
    <phoneticPr fontId="6" type="noConversion"/>
  </si>
  <si>
    <t>49</t>
  </si>
  <si>
    <t>Genitourinary: History of</t>
  </si>
  <si>
    <t>None reported</t>
  </si>
  <si>
    <t>46</t>
  </si>
  <si>
    <t>Cancer</t>
  </si>
  <si>
    <t>47</t>
  </si>
  <si>
    <t>Diabetes</t>
  </si>
  <si>
    <t>48</t>
  </si>
  <si>
    <t>Dialysis - Peritoneal</t>
  </si>
  <si>
    <t>Thoracic drain</t>
  </si>
  <si>
    <t>Thoracic</t>
  </si>
  <si>
    <t>50</t>
  </si>
  <si>
    <t>HD</t>
  </si>
  <si>
    <t>Kidney Disease</t>
  </si>
  <si>
    <t>51</t>
  </si>
  <si>
    <t>KidneyDz</t>
  </si>
  <si>
    <t>Neurogenic Bladder</t>
  </si>
  <si>
    <t>52</t>
  </si>
  <si>
    <t>NeuroBlad</t>
  </si>
  <si>
    <t>Neuro Drain #1  Pressure of Cerebrospinal Fluid Ordered for Drainage</t>
  </si>
  <si>
    <t>44</t>
    <phoneticPr fontId="6" type="noConversion"/>
  </si>
  <si>
    <t>Bracelet</t>
  </si>
  <si>
    <t>Yellow metal</t>
  </si>
  <si>
    <t>45</t>
    <phoneticPr fontId="6" type="noConversion"/>
  </si>
  <si>
    <t>White metal</t>
  </si>
  <si>
    <t>46</t>
    <phoneticPr fontId="6" type="noConversion"/>
  </si>
  <si>
    <t>Deep vein thrombosis</t>
  </si>
  <si>
    <t>DVT</t>
  </si>
  <si>
    <t>Record</t>
  </si>
  <si>
    <t>Htn</t>
  </si>
  <si>
    <t>Myocardial infarction</t>
  </si>
  <si>
    <t>MI</t>
  </si>
  <si>
    <t>Peripheral vascular disease</t>
  </si>
  <si>
    <t>PVD</t>
  </si>
  <si>
    <t>Cash or Check</t>
  </si>
  <si>
    <t>Yes, sent to secure location</t>
  </si>
  <si>
    <t>Yes, kept at bedside per pt</t>
  </si>
  <si>
    <t>Every 10 minutes</t>
  </si>
  <si>
    <t>10 min</t>
  </si>
  <si>
    <t>Every 12 minutes</t>
  </si>
  <si>
    <t>12 min</t>
  </si>
  <si>
    <t>Hydromorphone PCA Dose</t>
  </si>
  <si>
    <t>0.1mg</t>
  </si>
  <si>
    <t>Hydromorphone PCA</t>
    <phoneticPr fontId="6" type="noConversion"/>
  </si>
  <si>
    <t>Hydromorphone PCA Concentration</t>
  </si>
  <si>
    <t>0.2mg/ml</t>
  </si>
  <si>
    <t>1mg/ml</t>
  </si>
  <si>
    <t>LtL4</t>
  </si>
  <si>
    <t>L4L</t>
  </si>
  <si>
    <t>LtL5</t>
  </si>
  <si>
    <t>L5L</t>
  </si>
  <si>
    <t>06</t>
    <phoneticPr fontId="6" type="noConversion"/>
  </si>
  <si>
    <t>Back Brace</t>
    <phoneticPr fontId="6" type="noConversion"/>
  </si>
  <si>
    <t>Arm Brace</t>
    <phoneticPr fontId="6" type="noConversion"/>
  </si>
  <si>
    <t>Sensory Aids</t>
    <phoneticPr fontId="6" type="noConversion"/>
  </si>
  <si>
    <t>Hearing Aid Left</t>
    <phoneticPr fontId="6" type="noConversion"/>
  </si>
  <si>
    <t>Hearing Aid Right</t>
    <phoneticPr fontId="6" type="noConversion"/>
  </si>
  <si>
    <t>Sent home with: specify</t>
  </si>
  <si>
    <t xml:space="preserve">     Phlebostatic axis</t>
  </si>
  <si>
    <t xml:space="preserve">     Level of insertion site</t>
  </si>
  <si>
    <t>Pupil Accommodation Right</t>
  </si>
  <si>
    <t>Present R</t>
  </si>
  <si>
    <t>Insertion site</t>
  </si>
  <si>
    <t xml:space="preserve">     Shoulder</t>
  </si>
  <si>
    <t xml:space="preserve">     Iliac crest</t>
  </si>
  <si>
    <t>Iliac crest</t>
  </si>
  <si>
    <t xml:space="preserve">     Other:  specify anatomical site</t>
  </si>
  <si>
    <t>Neuro Drain 2</t>
    <phoneticPr fontId="6" type="noConversion"/>
  </si>
  <si>
    <t>Drainage Chamber Level</t>
    <phoneticPr fontId="6" type="noConversion"/>
  </si>
  <si>
    <t>Neuro Drain #2  Drainage Chamber Level Ordered for Drainage</t>
  </si>
  <si>
    <t>Kept at bedside per pt</t>
  </si>
  <si>
    <t>Knowledge of reason for hospitalization</t>
  </si>
  <si>
    <t>Drainage Dressing</t>
    <phoneticPr fontId="6" type="noConversion"/>
  </si>
  <si>
    <t>Individual</t>
  </si>
  <si>
    <t>Include support person</t>
  </si>
  <si>
    <t>WithSupp</t>
  </si>
  <si>
    <t>Computer based training</t>
  </si>
  <si>
    <t>Computer</t>
  </si>
  <si>
    <t>Tee-Shirt</t>
  </si>
  <si>
    <t>T-shirt</t>
  </si>
  <si>
    <t>Clothing sent home with:</t>
  </si>
  <si>
    <t>Spouse or significant other</t>
  </si>
  <si>
    <t>41</t>
    <phoneticPr fontId="6" type="noConversion"/>
  </si>
  <si>
    <t>Spouse</t>
  </si>
  <si>
    <t>Family</t>
  </si>
  <si>
    <t>42</t>
    <phoneticPr fontId="6" type="noConversion"/>
  </si>
  <si>
    <t xml:space="preserve">Clean </t>
    <phoneticPr fontId="6" type="noConversion"/>
  </si>
  <si>
    <t>Clean</t>
    <phoneticPr fontId="6" type="noConversion"/>
  </si>
  <si>
    <t>Dressing Drainage Color</t>
    <phoneticPr fontId="6" type="noConversion"/>
  </si>
  <si>
    <t>Neuro Drain #2  Duration Tracking</t>
  </si>
  <si>
    <t>Neuro Drain #2  Intrathecal Pressure Ordered for Drainage</t>
  </si>
  <si>
    <t>2 mm</t>
  </si>
  <si>
    <t>2mm</t>
  </si>
  <si>
    <t>Size Right</t>
    <phoneticPr fontId="6" type="noConversion"/>
  </si>
  <si>
    <t>Pupil Size Right</t>
  </si>
  <si>
    <t>Unable to assess: specify</t>
  </si>
  <si>
    <t>Pants</t>
  </si>
  <si>
    <t>Shirt</t>
  </si>
  <si>
    <t>Shoes</t>
  </si>
  <si>
    <t>Neuro Drain #2  Location</t>
  </si>
  <si>
    <t>CSF ml</t>
  </si>
  <si>
    <t>Neuro Drain #1  Drainage Chamber Level Ordered for Drainage</t>
  </si>
  <si>
    <t>Tragus</t>
  </si>
  <si>
    <t>Phlebostatic axis</t>
  </si>
  <si>
    <t>PhlebAxis</t>
  </si>
  <si>
    <t>Sweatpants</t>
  </si>
  <si>
    <t>Graduate School</t>
  </si>
  <si>
    <t>Communication Barrier</t>
    <phoneticPr fontId="6" type="noConversion"/>
  </si>
  <si>
    <t>67</t>
    <phoneticPr fontId="6" type="noConversion"/>
  </si>
  <si>
    <t>Impaired Listening Skills</t>
    <phoneticPr fontId="6" type="noConversion"/>
  </si>
  <si>
    <t>68</t>
    <phoneticPr fontId="6" type="noConversion"/>
  </si>
  <si>
    <t>Unable to read</t>
    <phoneticPr fontId="6" type="noConversion"/>
  </si>
  <si>
    <t>69</t>
    <phoneticPr fontId="6" type="noConversion"/>
  </si>
  <si>
    <t>New Allerg</t>
  </si>
  <si>
    <t>Allergy added in CPRS</t>
  </si>
  <si>
    <t>Added</t>
  </si>
  <si>
    <t>Are there spiritual/cultural concerns?</t>
  </si>
  <si>
    <t>Yes: describe concerns</t>
  </si>
  <si>
    <t>24</t>
    <phoneticPr fontId="6" type="noConversion"/>
  </si>
  <si>
    <t>Assistive devices</t>
  </si>
  <si>
    <t>Ability to Read</t>
  </si>
  <si>
    <t>Pharmacy</t>
  </si>
  <si>
    <t>UrineReten</t>
  </si>
  <si>
    <t>Respiratory depression</t>
  </si>
  <si>
    <t>RespDepress</t>
  </si>
  <si>
    <t>Hypotension</t>
  </si>
  <si>
    <t>Pain #1 used for PCA site</t>
  </si>
  <si>
    <t>Pain #1</t>
  </si>
  <si>
    <t>Blurred vision</t>
  </si>
  <si>
    <t>BlurredVision</t>
  </si>
  <si>
    <t>Slurred speech</t>
  </si>
  <si>
    <t>SlurredSpeech</t>
  </si>
  <si>
    <t>Poor balance</t>
  </si>
  <si>
    <t>PoorBalance</t>
  </si>
  <si>
    <t>Fibrosis</t>
  </si>
  <si>
    <t>Upper respiratory infections</t>
  </si>
  <si>
    <t>URI</t>
  </si>
  <si>
    <t>Tuberculosis</t>
  </si>
  <si>
    <t>TB</t>
  </si>
  <si>
    <t>Respiratory: Home O2</t>
  </si>
  <si>
    <t>1 L/Min</t>
  </si>
  <si>
    <t>2 L/Min</t>
  </si>
  <si>
    <t>3 L/Min</t>
  </si>
  <si>
    <t>Extraocular movements Intact - No</t>
    <phoneticPr fontId="6" type="noConversion"/>
  </si>
  <si>
    <t>Visual Acuity</t>
    <phoneticPr fontId="6" type="noConversion"/>
  </si>
  <si>
    <t>Pupil Visual Acuity</t>
    <phoneticPr fontId="6" type="noConversion"/>
  </si>
  <si>
    <t>x/x numerical value</t>
    <phoneticPr fontId="6" type="noConversion"/>
  </si>
  <si>
    <t>x/x</t>
    <phoneticPr fontId="6" type="noConversion"/>
  </si>
  <si>
    <t>Sedation-Agitation Scale Revised</t>
  </si>
  <si>
    <t>Calm and Cooperative</t>
  </si>
  <si>
    <t>Very Sedated</t>
  </si>
  <si>
    <t>Unarousable</t>
  </si>
  <si>
    <t>Very Agitated</t>
  </si>
  <si>
    <t>Dangerous Agitation</t>
  </si>
  <si>
    <t>ICP Bolt</t>
    <phoneticPr fontId="6" type="noConversion"/>
  </si>
  <si>
    <t>ICP Bolt Dressing</t>
    <phoneticPr fontId="6" type="noConversion"/>
  </si>
  <si>
    <t>Gauze</t>
    <phoneticPr fontId="6" type="noConversion"/>
  </si>
  <si>
    <t>Reason unable to write</t>
  </si>
  <si>
    <t>Admitted from</t>
  </si>
  <si>
    <t>Clinic</t>
  </si>
  <si>
    <t>Community Residential Care</t>
  </si>
  <si>
    <t>Inserted at this date/time:  specify date</t>
  </si>
  <si>
    <t>BldEmesis</t>
  </si>
  <si>
    <t>Bleeding - stool</t>
  </si>
  <si>
    <t>37</t>
  </si>
  <si>
    <t>BldStool</t>
  </si>
  <si>
    <t>38</t>
  </si>
  <si>
    <t>Diarrhea</t>
  </si>
  <si>
    <t>39</t>
  </si>
  <si>
    <t>Hemorrhoids</t>
  </si>
  <si>
    <t>40</t>
  </si>
  <si>
    <t>Hemorrhoid</t>
  </si>
  <si>
    <t>Hernia</t>
  </si>
  <si>
    <t>41</t>
  </si>
  <si>
    <t>42</t>
  </si>
  <si>
    <t>Incont</t>
  </si>
  <si>
    <t>43</t>
  </si>
  <si>
    <t>44</t>
  </si>
  <si>
    <t>45</t>
  </si>
  <si>
    <t>Neuro Drain #1  Intrathecal Pressure Ordered for Drainage</t>
  </si>
  <si>
    <t>Specify centimeters of H2O</t>
  </si>
  <si>
    <t>cmH2O</t>
  </si>
  <si>
    <t>Neuro Drain #1  Location</t>
  </si>
  <si>
    <t>Intracranial drain</t>
  </si>
  <si>
    <t>Cranial</t>
  </si>
  <si>
    <t>10mAmp</t>
  </si>
  <si>
    <t>20mAmp</t>
  </si>
  <si>
    <t>30mAmp</t>
  </si>
  <si>
    <t>Pressure of Cerebronspinal</t>
    <phoneticPr fontId="6" type="noConversion"/>
  </si>
  <si>
    <t>External ventricular drain</t>
  </si>
  <si>
    <t>EVD</t>
  </si>
  <si>
    <t>Ventriculostomy drain</t>
  </si>
  <si>
    <t>Ventriculost</t>
  </si>
  <si>
    <t>Lumbar drain</t>
  </si>
  <si>
    <t>Ulnar right</t>
  </si>
  <si>
    <t>Ulnar R</t>
  </si>
  <si>
    <t>Ulnar left</t>
  </si>
  <si>
    <t>Hypertension</t>
  </si>
  <si>
    <t>Unableassess</t>
    <phoneticPr fontId="6" type="noConversion"/>
  </si>
  <si>
    <t>Stone color: Specify</t>
  </si>
  <si>
    <t>47</t>
    <phoneticPr fontId="6" type="noConversion"/>
  </si>
  <si>
    <t>Stone</t>
  </si>
  <si>
    <t>DISPOSITION:</t>
  </si>
  <si>
    <t>NursHome</t>
  </si>
  <si>
    <t>Shelter</t>
  </si>
  <si>
    <t>23 hour observation</t>
  </si>
  <si>
    <t>Observe</t>
  </si>
  <si>
    <t>Outside  Hospital</t>
    <phoneticPr fontId="6" type="noConversion"/>
  </si>
  <si>
    <t>Operating Room</t>
    <phoneticPr fontId="6" type="noConversion"/>
  </si>
  <si>
    <t xml:space="preserve">Community Living Center </t>
    <phoneticPr fontId="6" type="noConversion"/>
  </si>
  <si>
    <t>CLC</t>
    <phoneticPr fontId="6" type="noConversion"/>
  </si>
  <si>
    <t>Clear</t>
    <phoneticPr fontId="6" type="noConversion"/>
  </si>
  <si>
    <t>CreditCrd</t>
    <phoneticPr fontId="6" type="noConversion"/>
  </si>
  <si>
    <t>Amount of Cash</t>
    <phoneticPr fontId="6" type="noConversion"/>
  </si>
  <si>
    <t>Credit card</t>
    <phoneticPr fontId="6" type="noConversion"/>
  </si>
  <si>
    <t>Dialysis Band (affected arm) arrived with ID</t>
    <phoneticPr fontId="6" type="noConversion"/>
  </si>
  <si>
    <t>58</t>
    <phoneticPr fontId="6" type="noConversion"/>
  </si>
  <si>
    <t>T9L</t>
  </si>
  <si>
    <t>Every 15 minutes</t>
  </si>
  <si>
    <t>15 min</t>
  </si>
  <si>
    <t>LtT10 (Umbilical Level)</t>
  </si>
  <si>
    <t>T10L</t>
  </si>
  <si>
    <t>LtT11</t>
  </si>
  <si>
    <t>T11L</t>
  </si>
  <si>
    <t>T12L</t>
  </si>
  <si>
    <t>LtL1</t>
  </si>
  <si>
    <t>33</t>
    <phoneticPr fontId="6" type="noConversion"/>
  </si>
  <si>
    <t>L1L</t>
  </si>
  <si>
    <t>LtL2</t>
  </si>
  <si>
    <t>L2L</t>
  </si>
  <si>
    <t>LtL3</t>
  </si>
  <si>
    <t>L3L</t>
  </si>
  <si>
    <t>Rapid Response Team</t>
    <phoneticPr fontId="6" type="noConversion"/>
  </si>
  <si>
    <t>60</t>
    <phoneticPr fontId="6" type="noConversion"/>
  </si>
  <si>
    <t>Allergy Band Applied</t>
    <phoneticPr fontId="6" type="noConversion"/>
  </si>
  <si>
    <t>Allergy Band Arrived with ID band on</t>
    <phoneticPr fontId="6" type="noConversion"/>
  </si>
  <si>
    <t>Dysarthria</t>
  </si>
  <si>
    <t>Intubated</t>
  </si>
  <si>
    <t>Unable to assess:  specify</t>
  </si>
  <si>
    <t>Neuro Drain #1  Status</t>
  </si>
  <si>
    <t>Manometer</t>
  </si>
  <si>
    <t>Monitor</t>
  </si>
  <si>
    <t>Bulb suction</t>
  </si>
  <si>
    <t>Bulb</t>
  </si>
  <si>
    <t>Clamped intermittently</t>
  </si>
  <si>
    <t>Accommodation diminished</t>
  </si>
  <si>
    <t>Slow R</t>
  </si>
  <si>
    <t>Absent R</t>
  </si>
  <si>
    <t>Pupil Accommodation Left</t>
    <phoneticPr fontId="6" type="noConversion"/>
  </si>
  <si>
    <t>Not applicable</t>
    <phoneticPr fontId="6" type="noConversion"/>
  </si>
  <si>
    <t>NA</t>
    <phoneticPr fontId="6" type="noConversion"/>
  </si>
  <si>
    <t>Reaction to Light Left</t>
    <phoneticPr fontId="6" type="noConversion"/>
  </si>
  <si>
    <t>Neuro Drain #2  Drainage Color/Characteristics</t>
  </si>
  <si>
    <t xml:space="preserve">      Orange</t>
  </si>
  <si>
    <t xml:space="preserve">  Not Applicable</t>
    <phoneticPr fontId="6" type="noConversion"/>
  </si>
  <si>
    <t xml:space="preserve">      Clear</t>
  </si>
  <si>
    <t>Shape Left</t>
    <phoneticPr fontId="6" type="noConversion"/>
  </si>
  <si>
    <t>Pupil Shape Left</t>
  </si>
  <si>
    <t>intact</t>
    <phoneticPr fontId="6" type="noConversion"/>
  </si>
  <si>
    <t>Covered</t>
    <phoneticPr fontId="6" type="noConversion"/>
  </si>
  <si>
    <t>Original Waiting for Provider to Change</t>
    <phoneticPr fontId="6" type="noConversion"/>
  </si>
  <si>
    <t>Orig</t>
    <phoneticPr fontId="6" type="noConversion"/>
  </si>
  <si>
    <t>Shape Right</t>
    <phoneticPr fontId="6" type="noConversion"/>
  </si>
  <si>
    <t>Pupil Shape Right</t>
  </si>
  <si>
    <t>Unable to assess due to: specify</t>
  </si>
  <si>
    <t>Size Left</t>
    <phoneticPr fontId="6" type="noConversion"/>
  </si>
  <si>
    <t>Pupil Size Left</t>
  </si>
  <si>
    <t>Pinpoint</t>
  </si>
  <si>
    <t>1 mm</t>
  </si>
  <si>
    <t>1mm</t>
  </si>
  <si>
    <t>Plantar Reflex</t>
  </si>
  <si>
    <t>3mm</t>
  </si>
  <si>
    <t>4mm</t>
  </si>
  <si>
    <t>5mm</t>
  </si>
  <si>
    <t>6 mm</t>
  </si>
  <si>
    <t>6mm</t>
  </si>
  <si>
    <t>7 mm</t>
  </si>
  <si>
    <t>7mm</t>
  </si>
  <si>
    <t>8 mm</t>
  </si>
  <si>
    <t>8mm</t>
  </si>
  <si>
    <t>Dilated</t>
  </si>
  <si>
    <t>Specify amount in millimeters</t>
  </si>
  <si>
    <t>Sweatshirt</t>
  </si>
  <si>
    <t>Underwear</t>
  </si>
  <si>
    <t>Info given</t>
  </si>
  <si>
    <t>Advanced Directives</t>
    <phoneticPr fontId="6" type="noConversion"/>
  </si>
  <si>
    <t>Info not given: explain</t>
  </si>
  <si>
    <t>Unknown status</t>
    <phoneticPr fontId="6" type="noConversion"/>
  </si>
  <si>
    <t>Unknown</t>
    <phoneticPr fontId="6" type="noConversion"/>
  </si>
  <si>
    <t>Allergy Assessment</t>
  </si>
  <si>
    <t>Reviewed, No new allergies</t>
  </si>
  <si>
    <t>20</t>
    <phoneticPr fontId="6" type="noConversion"/>
  </si>
  <si>
    <t>Reviewed</t>
  </si>
  <si>
    <t>New allergy: Specify</t>
  </si>
  <si>
    <t>Neuro Drain #1  Drainage Color/Characteristics</t>
  </si>
  <si>
    <t>Drainage Characteristics</t>
    <phoneticPr fontId="6" type="noConversion"/>
  </si>
  <si>
    <t>Able to read</t>
  </si>
  <si>
    <t>Yes, sent home with family</t>
  </si>
  <si>
    <t>Sent home</t>
  </si>
  <si>
    <t>Mailed to Patient's Home</t>
    <phoneticPr fontId="6" type="noConversion"/>
  </si>
  <si>
    <t>Disoriented To</t>
  </si>
  <si>
    <t>Time</t>
  </si>
  <si>
    <t>Unable to read</t>
  </si>
  <si>
    <t>Reason unable to read:specify</t>
  </si>
  <si>
    <t>Reason</t>
  </si>
  <si>
    <t>59</t>
    <phoneticPr fontId="6" type="noConversion"/>
  </si>
  <si>
    <t>Headache</t>
  </si>
  <si>
    <t>Mailed</t>
    <phoneticPr fontId="6" type="noConversion"/>
  </si>
  <si>
    <t>Locked in Medications Room</t>
    <phoneticPr fontId="6" type="noConversion"/>
  </si>
  <si>
    <t>54</t>
    <phoneticPr fontId="6" type="noConversion"/>
  </si>
  <si>
    <t>Respiratory: History of</t>
  </si>
  <si>
    <t>Asthma</t>
  </si>
  <si>
    <t>COPD</t>
  </si>
  <si>
    <t>Pulmonary Emboli</t>
  </si>
  <si>
    <t>Emboli</t>
  </si>
  <si>
    <t>Pulmonary Fibrosis</t>
  </si>
  <si>
    <t>Gastrointestinal: History of</t>
  </si>
  <si>
    <t>None Reported</t>
  </si>
  <si>
    <t>35</t>
  </si>
  <si>
    <t>Bleeding - emesis</t>
  </si>
  <si>
    <t>36</t>
  </si>
  <si>
    <t>Wasted</t>
    <phoneticPr fontId="6" type="noConversion"/>
  </si>
  <si>
    <t>Nystagmus - No</t>
    <phoneticPr fontId="6" type="noConversion"/>
  </si>
  <si>
    <t>Conjugate - Yes</t>
  </si>
  <si>
    <t>Hand Grip Strength Left</t>
    <phoneticPr fontId="6" type="noConversion"/>
  </si>
  <si>
    <t>Strong</t>
    <phoneticPr fontId="6" type="noConversion"/>
  </si>
  <si>
    <t>Moderate</t>
    <phoneticPr fontId="6" type="noConversion"/>
  </si>
  <si>
    <t>Unable</t>
    <phoneticPr fontId="6" type="noConversion"/>
  </si>
  <si>
    <t>Hand Grip Strength Right</t>
    <phoneticPr fontId="6" type="noConversion"/>
  </si>
  <si>
    <t>CAM</t>
    <phoneticPr fontId="6" type="noConversion"/>
  </si>
  <si>
    <t>Sedation Agitation</t>
    <phoneticPr fontId="6" type="noConversion"/>
  </si>
  <si>
    <t>CAM Feature 3: Altered Consciousness</t>
  </si>
  <si>
    <t>CAM Feature 4: Disorganized Thinking</t>
  </si>
  <si>
    <t>Not tested</t>
  </si>
  <si>
    <t>Confusion</t>
  </si>
  <si>
    <t>Follows Commands</t>
  </si>
  <si>
    <t>Transparent</t>
    <phoneticPr fontId="6" type="noConversion"/>
  </si>
  <si>
    <t>Neuro Drain #1  Duration Tracking</t>
  </si>
  <si>
    <t>Present on admit:  specify date</t>
  </si>
  <si>
    <t>Neuro Drain #2  Volume of Cerebrospinal Fluid Ordered for Drainage</t>
  </si>
  <si>
    <t>Specify amount in mL</t>
    <phoneticPr fontId="6" type="noConversion"/>
  </si>
  <si>
    <t>Fluid sent for C&amp;S</t>
  </si>
  <si>
    <t>C&amp;S Fluid</t>
  </si>
  <si>
    <t>C&amp;S Tip</t>
  </si>
  <si>
    <t>Intrathecal Pressure</t>
    <phoneticPr fontId="6" type="noConversion"/>
  </si>
  <si>
    <t>Neuro Drain #2  Zero</t>
  </si>
  <si>
    <t>Neuro Drain #2 Waveform</t>
  </si>
  <si>
    <t>Peripheral Nerve Stimulator</t>
    <phoneticPr fontId="6" type="noConversion"/>
  </si>
  <si>
    <t>mAmp</t>
    <phoneticPr fontId="6" type="noConversion"/>
  </si>
  <si>
    <t>10 mAmp</t>
  </si>
  <si>
    <t>40mAmp</t>
  </si>
  <si>
    <t>50mAmp</t>
  </si>
  <si>
    <t>60 mAmp</t>
  </si>
  <si>
    <t>60mAmp</t>
  </si>
  <si>
    <t>70 mAmp</t>
  </si>
  <si>
    <t>70mAmp</t>
  </si>
  <si>
    <t>80 mAmp</t>
  </si>
  <si>
    <t>80mAmp</t>
  </si>
  <si>
    <t>Site</t>
    <phoneticPr fontId="6" type="noConversion"/>
  </si>
  <si>
    <t>Dry</t>
    <phoneticPr fontId="6" type="noConversion"/>
  </si>
  <si>
    <t>Small Amt</t>
  </si>
  <si>
    <t>Specify pressure in millimeters of mercury</t>
  </si>
  <si>
    <t>Neuro Drain #1  Site Findings</t>
  </si>
  <si>
    <t>Serosanguinous drainage</t>
  </si>
  <si>
    <t>Serous drainage</t>
  </si>
  <si>
    <t>Accommodation present</t>
  </si>
  <si>
    <t>Present L</t>
  </si>
  <si>
    <t>Slow L</t>
  </si>
  <si>
    <t>Accommodation absent</t>
  </si>
  <si>
    <t>Absent L</t>
  </si>
  <si>
    <t>Nursing Home</t>
  </si>
  <si>
    <t>Disrupted Sleep</t>
    <phoneticPr fontId="6" type="noConversion"/>
  </si>
  <si>
    <t>Excessive nocturia</t>
    <phoneticPr fontId="6" type="noConversion"/>
  </si>
  <si>
    <t>Nightmares</t>
    <phoneticPr fontId="6" type="noConversion"/>
  </si>
  <si>
    <t>Lethargic</t>
  </si>
  <si>
    <t>Cell phone</t>
  </si>
  <si>
    <t>Cell phone: Describe</t>
  </si>
  <si>
    <t>Agitated/Restless</t>
  </si>
  <si>
    <t>Bloody</t>
    <phoneticPr fontId="6" type="noConversion"/>
  </si>
  <si>
    <t>Serosanguinous</t>
    <phoneticPr fontId="6" type="noConversion"/>
  </si>
  <si>
    <t>Serous</t>
    <phoneticPr fontId="6" type="noConversion"/>
  </si>
  <si>
    <t>Cloudy</t>
    <phoneticPr fontId="6" type="noConversion"/>
  </si>
  <si>
    <t>Purluent</t>
    <phoneticPr fontId="6" type="noConversion"/>
  </si>
  <si>
    <t>Viscus</t>
    <phoneticPr fontId="6" type="noConversion"/>
  </si>
  <si>
    <t>CellPhone</t>
  </si>
  <si>
    <t>Rights</t>
  </si>
  <si>
    <t>Patient Safety Concerns</t>
  </si>
  <si>
    <t>Prevention of falls</t>
  </si>
  <si>
    <t>Falls</t>
  </si>
  <si>
    <t>Restraint free environment</t>
  </si>
  <si>
    <t>Restraints</t>
  </si>
  <si>
    <t>Infection control surveillance</t>
    <phoneticPr fontId="6" type="noConversion"/>
  </si>
  <si>
    <t>___ mmHg</t>
    <phoneticPr fontId="6" type="noConversion"/>
  </si>
  <si>
    <t>Normal</t>
    <phoneticPr fontId="6" type="noConversion"/>
  </si>
  <si>
    <t>Damped</t>
    <phoneticPr fontId="6" type="noConversion"/>
  </si>
  <si>
    <t>none</t>
  </si>
  <si>
    <t>DISPOSITION</t>
  </si>
  <si>
    <t>Kept at bedside per patient</t>
  </si>
  <si>
    <t>Aphasia</t>
  </si>
  <si>
    <t>Slurred</t>
  </si>
  <si>
    <t>Person, place, time, situation</t>
  </si>
  <si>
    <t>X 4</t>
  </si>
  <si>
    <t>Unable to assess</t>
    <phoneticPr fontId="6" type="noConversion"/>
  </si>
  <si>
    <t>Speech</t>
    <phoneticPr fontId="6" type="noConversion"/>
  </si>
  <si>
    <t>Speech</t>
  </si>
  <si>
    <t>Ability Within Normal Limits</t>
  </si>
  <si>
    <t>Range of Motion, Leg Left</t>
    <phoneticPr fontId="6" type="noConversion"/>
  </si>
  <si>
    <t>Neurologic</t>
  </si>
  <si>
    <t>Sensation</t>
    <phoneticPr fontId="6" type="noConversion"/>
  </si>
  <si>
    <t>Arm Left</t>
    <phoneticPr fontId="6" type="noConversion"/>
  </si>
  <si>
    <t>Arm Sensation Left</t>
  </si>
  <si>
    <t>Numbness</t>
  </si>
  <si>
    <t>Numb</t>
  </si>
  <si>
    <t>Tingling</t>
  </si>
  <si>
    <t>Pins and needles</t>
  </si>
  <si>
    <t>ClmpInter</t>
  </si>
  <si>
    <t>Clamped while out of bed</t>
  </si>
  <si>
    <t>ClmpOOB</t>
  </si>
  <si>
    <t>Impaired</t>
  </si>
  <si>
    <t>Pupil Reaction to Light Left</t>
  </si>
  <si>
    <t>Brisk</t>
  </si>
  <si>
    <t>Non-reactive/fixed</t>
  </si>
  <si>
    <t>NoReact</t>
  </si>
  <si>
    <t>Hippus</t>
  </si>
  <si>
    <t>Reaction to Light Right</t>
    <phoneticPr fontId="6" type="noConversion"/>
  </si>
  <si>
    <t>Pupil Reaction to Light Right</t>
  </si>
  <si>
    <t>Hip, Left</t>
  </si>
  <si>
    <t>Knee, Right</t>
  </si>
  <si>
    <t>Knee, Left</t>
  </si>
  <si>
    <t>Leg, Right</t>
  </si>
  <si>
    <t>Leg, Left</t>
  </si>
  <si>
    <t>Ankle, Right</t>
  </si>
  <si>
    <t>Irreg</t>
  </si>
  <si>
    <t>Unable to assess due to:  specify</t>
  </si>
  <si>
    <t>Elbow, Left</t>
  </si>
  <si>
    <t>Arm, Right</t>
  </si>
  <si>
    <t>Arm, Left</t>
  </si>
  <si>
    <t>Shoulder, Right</t>
  </si>
  <si>
    <t>Shoulder, Left</t>
  </si>
  <si>
    <t>Ankle, Left</t>
  </si>
  <si>
    <t>Other: describe</t>
  </si>
  <si>
    <t>Babinski sign downward</t>
    <phoneticPr fontId="6" type="noConversion"/>
  </si>
  <si>
    <t>NegBabinski</t>
  </si>
  <si>
    <t>Babinski sign indifferent</t>
  </si>
  <si>
    <t>Clamped continuously</t>
  </si>
  <si>
    <t>ClmpCont</t>
  </si>
  <si>
    <t>Drain continuously</t>
  </si>
  <si>
    <t>DrainCont</t>
  </si>
  <si>
    <t>Neuro Drain #1  Tubing/System/Bag Change</t>
  </si>
  <si>
    <t xml:space="preserve">Tubing/system d/c with drain </t>
  </si>
  <si>
    <t>Level of insertion site</t>
  </si>
  <si>
    <t xml:space="preserve">Insertion </t>
  </si>
  <si>
    <t>IlliacCrest</t>
  </si>
  <si>
    <t>Specify centimeters above site</t>
  </si>
  <si>
    <t>Above cm</t>
  </si>
  <si>
    <t>No info</t>
  </si>
  <si>
    <t>Sleeps days/works night</t>
    <phoneticPr fontId="6" type="noConversion"/>
  </si>
  <si>
    <t>Specify centimeters below site</t>
  </si>
  <si>
    <t>Below cm</t>
  </si>
  <si>
    <t>SplintShrt</t>
  </si>
  <si>
    <t>Symptoms interfere with sleep</t>
    <phoneticPr fontId="6" type="noConversion"/>
  </si>
  <si>
    <t>Sleep Pattern</t>
    <phoneticPr fontId="6" type="noConversion"/>
  </si>
  <si>
    <t>Disoriented To</t>
    <phoneticPr fontId="6" type="noConversion"/>
  </si>
  <si>
    <t>Therapeutic Sleep Environment</t>
    <phoneticPr fontId="6" type="noConversion"/>
  </si>
  <si>
    <t>Lights out</t>
    <phoneticPr fontId="6" type="noConversion"/>
  </si>
  <si>
    <t>Situation</t>
  </si>
  <si>
    <t>Follows Commands</t>
    <phoneticPr fontId="6" type="noConversion"/>
  </si>
  <si>
    <t>Electric mobility scooter</t>
  </si>
  <si>
    <t>Scooter</t>
  </si>
  <si>
    <t>Transfer device</t>
  </si>
  <si>
    <t>TranDev</t>
  </si>
  <si>
    <t>Ability to write</t>
  </si>
  <si>
    <t>Able to write</t>
  </si>
  <si>
    <t>Unable to write</t>
  </si>
  <si>
    <t>32</t>
  </si>
  <si>
    <t>Matchrem</t>
  </si>
  <si>
    <t>Cigarette lighter at bedside</t>
  </si>
  <si>
    <t>33</t>
  </si>
  <si>
    <t>Cigbed</t>
  </si>
  <si>
    <t>Cigarette lighter removed</t>
  </si>
  <si>
    <t>34</t>
  </si>
  <si>
    <t>Cigrem</t>
  </si>
  <si>
    <t>Temporal L</t>
  </si>
  <si>
    <t>Tibial</t>
    <phoneticPr fontId="6" type="noConversion"/>
  </si>
  <si>
    <t>TOF</t>
    <phoneticPr fontId="6" type="noConversion"/>
  </si>
  <si>
    <t>Train of Four Response 2:4</t>
  </si>
  <si>
    <t>TOF 2:4</t>
  </si>
  <si>
    <t>Nystagmus - Yes</t>
  </si>
  <si>
    <t>Tracking No</t>
    <phoneticPr fontId="6" type="noConversion"/>
  </si>
  <si>
    <t>Leg Strength Right</t>
  </si>
  <si>
    <t>Raises leg against gravity, not against resistance</t>
  </si>
  <si>
    <t>Raises leg against max resistance through pts ROM</t>
  </si>
  <si>
    <t>Lt leg</t>
  </si>
  <si>
    <t>Lt foot</t>
  </si>
  <si>
    <t>Rt eye</t>
  </si>
  <si>
    <t>Lt eye</t>
  </si>
  <si>
    <t>Other, specify</t>
  </si>
  <si>
    <t>Prosthesis On</t>
  </si>
  <si>
    <t>Prosthesis off</t>
  </si>
  <si>
    <t>CAM Feature 1: Acute Onset, Fluctuating</t>
  </si>
  <si>
    <t>CAM Feature 2: Inattention</t>
  </si>
  <si>
    <t>Rt arm</t>
  </si>
  <si>
    <t>Prosthesis on</t>
  </si>
  <si>
    <t>Prosthesis 3</t>
    <phoneticPr fontId="6" type="noConversion"/>
  </si>
  <si>
    <t>Prosthesis #3</t>
  </si>
  <si>
    <t>Complex</t>
  </si>
  <si>
    <t>Simple</t>
  </si>
  <si>
    <t>Mimics Only</t>
  </si>
  <si>
    <t>Mimic</t>
  </si>
  <si>
    <t>Intermittently</t>
  </si>
  <si>
    <t>Gag Reflex</t>
    <phoneticPr fontId="6" type="noConversion"/>
  </si>
  <si>
    <t>Gag Reflex</t>
  </si>
  <si>
    <t>Dim</t>
  </si>
  <si>
    <t>Smile Symmetry</t>
    <phoneticPr fontId="6" type="noConversion"/>
  </si>
  <si>
    <t>Neuro Drain #2  Tubing/System/Bag Change</t>
  </si>
  <si>
    <t>Post Cardiac Surgery</t>
    <phoneticPr fontId="6" type="noConversion"/>
  </si>
  <si>
    <t>Finger, right</t>
  </si>
  <si>
    <t>Finger R</t>
  </si>
  <si>
    <t>Toe, right</t>
  </si>
  <si>
    <t>15</t>
    <phoneticPr fontId="6" type="noConversion"/>
  </si>
  <si>
    <t>Toe R</t>
  </si>
  <si>
    <t>ContrPain</t>
  </si>
  <si>
    <t>Abnormal Joint 3</t>
    <phoneticPr fontId="6" type="noConversion"/>
  </si>
  <si>
    <t>Findings</t>
    <phoneticPr fontId="6" type="noConversion"/>
  </si>
  <si>
    <t>Abnormal Joint #3 Findings</t>
  </si>
  <si>
    <t>IntRot</t>
  </si>
  <si>
    <t>ExtRot</t>
  </si>
  <si>
    <t>Abnormal Joint #3 Location</t>
  </si>
  <si>
    <t>Abnormal Joint 4</t>
    <phoneticPr fontId="6" type="noConversion"/>
  </si>
  <si>
    <t>Abnormal Joint #4 Findings</t>
  </si>
  <si>
    <t>Abnormal Joint #4 Location</t>
  </si>
  <si>
    <t>Brace Immobilizer 1</t>
    <phoneticPr fontId="6" type="noConversion"/>
  </si>
  <si>
    <t>Location</t>
    <phoneticPr fontId="6" type="noConversion"/>
  </si>
  <si>
    <t>Confusion Assessment Method (CAM)</t>
  </si>
  <si>
    <t>CAM Features 1,2,3: Confusion is present</t>
  </si>
  <si>
    <t>Present.</t>
  </si>
  <si>
    <t>Pupil Accommodation Left</t>
  </si>
  <si>
    <t>Smile asymmetrical left side doesn't move</t>
  </si>
  <si>
    <t>AsymLeft</t>
  </si>
  <si>
    <t>Moderate Sedation: PreAssess:Previous ModSed. Complications</t>
  </si>
  <si>
    <t>Asleep</t>
  </si>
  <si>
    <t>Sedated</t>
  </si>
  <si>
    <t>Tongue Symmetry</t>
    <phoneticPr fontId="6" type="noConversion"/>
  </si>
  <si>
    <t>Tongue Symmetry</t>
  </si>
  <si>
    <t>Tongue midline</t>
  </si>
  <si>
    <t>Agitated</t>
  </si>
  <si>
    <t>Obtunded</t>
  </si>
  <si>
    <t>Chemically paralyzed</t>
  </si>
  <si>
    <t>Paralyze</t>
  </si>
  <si>
    <t>Comatose/unresponsive</t>
  </si>
  <si>
    <t>Yellow</t>
    <phoneticPr fontId="6" type="noConversion"/>
  </si>
  <si>
    <t>Orange</t>
    <phoneticPr fontId="6" type="noConversion"/>
  </si>
  <si>
    <t>Pink</t>
    <phoneticPr fontId="6" type="noConversion"/>
  </si>
  <si>
    <t>Brown</t>
    <phoneticPr fontId="6" type="noConversion"/>
  </si>
  <si>
    <t>Green</t>
    <phoneticPr fontId="6" type="noConversion"/>
  </si>
  <si>
    <t>Neuro Drain #1  Waveform</t>
  </si>
  <si>
    <t>Neuro Drain #1  Zero</t>
  </si>
  <si>
    <t>Level of Zero</t>
    <phoneticPr fontId="6" type="noConversion"/>
  </si>
  <si>
    <t xml:space="preserve">     Tragus</t>
  </si>
  <si>
    <t>Expressive aphasia</t>
  </si>
  <si>
    <t>Range of Motion, Leg Right</t>
    <phoneticPr fontId="6" type="noConversion"/>
  </si>
  <si>
    <t>Weight in lbs: specify</t>
  </si>
  <si>
    <t>Wt Lb</t>
  </si>
  <si>
    <t>Weight in KG: specify</t>
  </si>
  <si>
    <t>Wt kg</t>
  </si>
  <si>
    <t>Musculoskeletal</t>
    <phoneticPr fontId="6" type="noConversion"/>
  </si>
  <si>
    <t>Range of Motion</t>
    <phoneticPr fontId="6" type="noConversion"/>
  </si>
  <si>
    <t>PinNeedle</t>
  </si>
  <si>
    <t>Burning</t>
  </si>
  <si>
    <t>Phantom limb</t>
  </si>
  <si>
    <t>PhantomLmb</t>
  </si>
  <si>
    <t>Range of Motion, Arm Right</t>
    <phoneticPr fontId="6" type="noConversion"/>
  </si>
  <si>
    <t>Within Normal Limits</t>
    <phoneticPr fontId="6" type="noConversion"/>
  </si>
  <si>
    <t>Limited</t>
    <phoneticPr fontId="6" type="noConversion"/>
  </si>
  <si>
    <t>QnAnnClr</t>
  </si>
  <si>
    <t>Brace/Immobilizer #3: On-Off</t>
  </si>
  <si>
    <t>Brace Immobilizer 4</t>
    <phoneticPr fontId="6" type="noConversion"/>
  </si>
  <si>
    <t>Brace/Immobilizer #4 Location</t>
  </si>
  <si>
    <t>Arm Sensation Right</t>
  </si>
  <si>
    <t>NA</t>
  </si>
  <si>
    <t xml:space="preserve">Leg Left </t>
    <phoneticPr fontId="6" type="noConversion"/>
  </si>
  <si>
    <t>Leg Sensation Left</t>
  </si>
  <si>
    <t>Tingle</t>
  </si>
  <si>
    <t xml:space="preserve">Leg Right </t>
    <phoneticPr fontId="6" type="noConversion"/>
  </si>
  <si>
    <t>Leg Sensation Right</t>
  </si>
  <si>
    <t>PhantomLimb</t>
  </si>
  <si>
    <t>Strength</t>
    <phoneticPr fontId="6" type="noConversion"/>
  </si>
  <si>
    <t xml:space="preserve">Arm Left </t>
    <phoneticPr fontId="6" type="noConversion"/>
  </si>
  <si>
    <t>Arm Strength Left</t>
  </si>
  <si>
    <t>Raises arm against max resistance through pts ROM</t>
  </si>
  <si>
    <t>Hip, Right</t>
  </si>
  <si>
    <t>Wrist, Left</t>
  </si>
  <si>
    <t>Elbow, Right</t>
  </si>
  <si>
    <t>Moderate Sedation: Provider Notified of Preassessment Issues</t>
  </si>
  <si>
    <t>New allergies</t>
  </si>
  <si>
    <t>29</t>
    <phoneticPr fontId="6" type="noConversion"/>
  </si>
  <si>
    <t>PICC</t>
    <phoneticPr fontId="6" type="noConversion"/>
  </si>
  <si>
    <t>Plantar Reflex</t>
    <phoneticPr fontId="6" type="noConversion"/>
  </si>
  <si>
    <t>Allergies</t>
  </si>
  <si>
    <t>Medications taken preprocedure</t>
  </si>
  <si>
    <t>30</t>
    <phoneticPr fontId="6" type="noConversion"/>
  </si>
  <si>
    <t>PICC L arm circumference in cm</t>
  </si>
  <si>
    <t>Enter Free Text in cm</t>
  </si>
  <si>
    <t>PICC R arm circumference in cm</t>
  </si>
  <si>
    <t>Do not empty drain</t>
  </si>
  <si>
    <t>NoEmpty</t>
  </si>
  <si>
    <t>Tubing System</t>
    <phoneticPr fontId="6" type="noConversion"/>
  </si>
  <si>
    <t>31</t>
    <phoneticPr fontId="6" type="noConversion"/>
  </si>
  <si>
    <t>HxSubsAbs</t>
  </si>
  <si>
    <t>Previous mod sed complications</t>
  </si>
  <si>
    <t>32</t>
    <phoneticPr fontId="6" type="noConversion"/>
  </si>
  <si>
    <t>SedComp</t>
  </si>
  <si>
    <t>Volume of Cerebrospinal Fluid</t>
    <phoneticPr fontId="6" type="noConversion"/>
  </si>
  <si>
    <t>Neuro Drain #1  Volume of Cerebrospinal Fluid Ordered for Drainage</t>
  </si>
  <si>
    <t>Refuses to sleep</t>
    <phoneticPr fontId="6" type="noConversion"/>
  </si>
  <si>
    <t>Restless sleep</t>
    <phoneticPr fontId="6" type="noConversion"/>
  </si>
  <si>
    <t>Brace/Immobilizer #4 Type</t>
  </si>
  <si>
    <t>CPM #1</t>
    <phoneticPr fontId="6" type="noConversion"/>
  </si>
  <si>
    <t>Takes nap</t>
    <phoneticPr fontId="6" type="noConversion"/>
  </si>
  <si>
    <t>Very light sleeper</t>
    <phoneticPr fontId="6" type="noConversion"/>
  </si>
  <si>
    <t>PosBabinski</t>
  </si>
  <si>
    <t>Focal</t>
    <phoneticPr fontId="6" type="noConversion"/>
  </si>
  <si>
    <t>Clonic</t>
    <phoneticPr fontId="6" type="noConversion"/>
  </si>
  <si>
    <t>Focal-Motor</t>
    <phoneticPr fontId="6" type="noConversion"/>
  </si>
  <si>
    <t>Partial</t>
    <phoneticPr fontId="6" type="noConversion"/>
  </si>
  <si>
    <t>TV/radio off</t>
    <phoneticPr fontId="6" type="noConversion"/>
  </si>
  <si>
    <t>Crutches</t>
    <phoneticPr fontId="6" type="noConversion"/>
  </si>
  <si>
    <t>Icp Bolt Dressing Status</t>
    <phoneticPr fontId="6" type="noConversion"/>
  </si>
  <si>
    <t>Stained</t>
    <phoneticPr fontId="6" type="noConversion"/>
  </si>
  <si>
    <t>Reinforced</t>
    <phoneticPr fontId="6" type="noConversion"/>
  </si>
  <si>
    <t>Ulnar L</t>
  </si>
  <si>
    <t>Temporal right</t>
  </si>
  <si>
    <t>Temporal R</t>
  </si>
  <si>
    <t>Temporal left</t>
  </si>
  <si>
    <t>Conjugate - No</t>
    <phoneticPr fontId="6" type="noConversion"/>
  </si>
  <si>
    <t>Extraocular movements Intact - Yes</t>
  </si>
  <si>
    <t>Leg Strength Left</t>
  </si>
  <si>
    <t>CPM Machine #4 Location</t>
  </si>
  <si>
    <t>Halo Traction</t>
    <phoneticPr fontId="6" type="noConversion"/>
  </si>
  <si>
    <t>Pin Care</t>
    <phoneticPr fontId="6" type="noConversion"/>
  </si>
  <si>
    <t>Halo Traction Pin Care</t>
  </si>
  <si>
    <t>Pin Care done</t>
  </si>
  <si>
    <t>Prosthesis 2</t>
    <phoneticPr fontId="6" type="noConversion"/>
  </si>
  <si>
    <t>Prosthesis #2</t>
  </si>
  <si>
    <t>Pin Care not due</t>
  </si>
  <si>
    <t>Prosthesis 1</t>
    <phoneticPr fontId="6" type="noConversion"/>
  </si>
  <si>
    <t xml:space="preserve">Prosthesis #1 </t>
  </si>
  <si>
    <t>Rt Arm</t>
  </si>
  <si>
    <t xml:space="preserve">     Arm, left</t>
  </si>
  <si>
    <t>Lt arm</t>
  </si>
  <si>
    <t>Rt leg</t>
  </si>
  <si>
    <t>Toe L</t>
  </si>
  <si>
    <t>Abnormal Joint 2</t>
    <phoneticPr fontId="6" type="noConversion"/>
  </si>
  <si>
    <t>Abnormal Joint #2 Findings</t>
  </si>
  <si>
    <t>InnternalRot</t>
  </si>
  <si>
    <t>Abnormal Joint #2 Location</t>
  </si>
  <si>
    <t>Rt, leg</t>
  </si>
  <si>
    <t>Prosthesis 4</t>
    <phoneticPr fontId="6" type="noConversion"/>
  </si>
  <si>
    <t>Prosthesis #4</t>
  </si>
  <si>
    <t>ON</t>
  </si>
  <si>
    <t>Skeletal Traction</t>
    <phoneticPr fontId="6" type="noConversion"/>
  </si>
  <si>
    <t>Skeletal Traction Pin Care</t>
  </si>
  <si>
    <t>Pin care done</t>
  </si>
  <si>
    <t>Pin care not due</t>
  </si>
  <si>
    <t>Not Due</t>
  </si>
  <si>
    <t xml:space="preserve">Sternum </t>
    <phoneticPr fontId="6" type="noConversion"/>
  </si>
  <si>
    <t>Return to baseline sedation score</t>
  </si>
  <si>
    <t>Baseline</t>
  </si>
  <si>
    <t>Discharge safety instructions</t>
  </si>
  <si>
    <t>Safety</t>
  </si>
  <si>
    <t>Pain controlled</t>
  </si>
  <si>
    <t>Route: specify</t>
  </si>
  <si>
    <t>Route</t>
  </si>
  <si>
    <t>Flow</t>
  </si>
  <si>
    <t>Toes, right</t>
  </si>
  <si>
    <t>Toes R</t>
  </si>
  <si>
    <t>Toes, left</t>
  </si>
  <si>
    <t>Moderate Sedation: PreAssess: Allergies</t>
  </si>
  <si>
    <t>Vital signs stable</t>
  </si>
  <si>
    <t>VSS</t>
  </si>
  <si>
    <t>Peripheral IV #5 Site Findings</t>
  </si>
  <si>
    <t>Peripheral IV #5 Site Treatment</t>
  </si>
  <si>
    <t>Peripheral IV #5 Size</t>
  </si>
  <si>
    <t>No known drug allergies</t>
  </si>
  <si>
    <t>NKDA</t>
  </si>
  <si>
    <t>Chart reviewed</t>
  </si>
  <si>
    <t>Chart</t>
  </si>
  <si>
    <t>Moderate Sedation: PreAssess: Current Meds</t>
  </si>
  <si>
    <t>No med contraindication</t>
  </si>
  <si>
    <t>CAM Features 1,2,4: Confusion present</t>
  </si>
  <si>
    <t>Smile Symmetry</t>
  </si>
  <si>
    <t>Smile symmetrical</t>
  </si>
  <si>
    <t>SmileSymtrcl</t>
  </si>
  <si>
    <t>Smile asymmetrical right side doesn't move</t>
  </si>
  <si>
    <t>AsymRight</t>
  </si>
  <si>
    <t>Arm L</t>
  </si>
  <si>
    <t>Leg, right</t>
  </si>
  <si>
    <t>Leg R</t>
  </si>
  <si>
    <t>Leg, left</t>
  </si>
  <si>
    <t>Leg L</t>
  </si>
  <si>
    <t>Swallow Reflex</t>
    <phoneticPr fontId="6" type="noConversion"/>
  </si>
  <si>
    <t>Swallow Reflex</t>
  </si>
  <si>
    <t>Unable to assess:  specify</t>
    <phoneticPr fontId="6" type="noConversion"/>
  </si>
  <si>
    <t>Basic</t>
    <phoneticPr fontId="6" type="noConversion"/>
  </si>
  <si>
    <t>Mental Status</t>
    <phoneticPr fontId="6" type="noConversion"/>
  </si>
  <si>
    <t>TongueLeft</t>
  </si>
  <si>
    <t>Ice Water Calorics</t>
    <phoneticPr fontId="6" type="noConversion"/>
  </si>
  <si>
    <t>Positive</t>
    <phoneticPr fontId="6" type="noConversion"/>
  </si>
  <si>
    <t>Veteran's Home</t>
    <phoneticPr fontId="6" type="noConversion"/>
  </si>
  <si>
    <t>Medical/Surgical Floor</t>
    <phoneticPr fontId="6" type="noConversion"/>
  </si>
  <si>
    <t>57</t>
    <phoneticPr fontId="6" type="noConversion"/>
  </si>
  <si>
    <t xml:space="preserve">Has advance directive </t>
  </si>
  <si>
    <t>Has AD</t>
  </si>
  <si>
    <t>Location of advance directive</t>
  </si>
  <si>
    <t>No advance directive</t>
  </si>
  <si>
    <t>Information on Advanced Directives given</t>
  </si>
  <si>
    <t>Traction Weight</t>
  </si>
  <si>
    <t>Sling and swathe</t>
  </si>
  <si>
    <t>SlingSwth</t>
  </si>
  <si>
    <t>Splint, long</t>
  </si>
  <si>
    <t>SpintLong</t>
  </si>
  <si>
    <t>Splint, short</t>
  </si>
  <si>
    <t>Queen Anne collar</t>
  </si>
  <si>
    <t>QnAnnCollr</t>
  </si>
  <si>
    <t>Brace Immobilizer 2</t>
    <phoneticPr fontId="6" type="noConversion"/>
  </si>
  <si>
    <t>Brace/Immobilizer #2 Location</t>
  </si>
  <si>
    <t xml:space="preserve"> Knee R</t>
  </si>
  <si>
    <t>Brace/Immobilizer #2 On-Off</t>
  </si>
  <si>
    <t>Brace/Immobilizer #2 Type</t>
  </si>
  <si>
    <t>SplintLong</t>
  </si>
  <si>
    <t>Brace Immobilizer 3</t>
    <phoneticPr fontId="6" type="noConversion"/>
  </si>
  <si>
    <t>Brace/Immobilizer #3 Location</t>
  </si>
  <si>
    <t>Brace/Immobilizer #3 Type</t>
  </si>
  <si>
    <t>Lt up arm</t>
  </si>
  <si>
    <t>Rt foot</t>
  </si>
  <si>
    <t>L foot</t>
  </si>
  <si>
    <t>Hand, Right</t>
  </si>
  <si>
    <t>Hand, Left</t>
  </si>
  <si>
    <t>Wrist, Right</t>
  </si>
  <si>
    <t>CerColHrd</t>
  </si>
  <si>
    <t>CervColSft</t>
  </si>
  <si>
    <t>DorsiBoot</t>
  </si>
  <si>
    <t>Code Cart is Accessible</t>
  </si>
  <si>
    <t>CodeC</t>
  </si>
  <si>
    <t>Bag/Mask &amp; O2 Set Up</t>
  </si>
  <si>
    <t>BagM</t>
  </si>
  <si>
    <t>Functional Suction Set Up</t>
  </si>
  <si>
    <t>Suctn</t>
  </si>
  <si>
    <t>Cardio-resp Monitor</t>
  </si>
  <si>
    <t>27</t>
    <phoneticPr fontId="6" type="noConversion"/>
  </si>
  <si>
    <t>Monit</t>
  </si>
  <si>
    <t>Pulse Oximeter</t>
  </si>
  <si>
    <t>28</t>
    <phoneticPr fontId="6" type="noConversion"/>
  </si>
  <si>
    <t>PlsOx</t>
  </si>
  <si>
    <t>Tubing DC PICC Capped</t>
  </si>
  <si>
    <t>Right Antecubital</t>
  </si>
  <si>
    <t>R AC</t>
  </si>
  <si>
    <t>Central IV #4 PICC cm</t>
  </si>
  <si>
    <t>Moderate sedation: Pre-assessment appliances removed (dentures, eyeglasses)</t>
  </si>
  <si>
    <t>Dentures</t>
  </si>
  <si>
    <t>Eyeglasses</t>
  </si>
  <si>
    <t>EyeGlasses</t>
  </si>
  <si>
    <t>SQ Catheter</t>
    <phoneticPr fontId="6" type="noConversion"/>
  </si>
  <si>
    <t>SQ Catheter Date Drsg Chgd</t>
  </si>
  <si>
    <t>(free text)</t>
  </si>
  <si>
    <t>SQ Catheter Dressing</t>
  </si>
  <si>
    <t>Clean, Dry, and Intact</t>
  </si>
  <si>
    <t>Moderate Sedation: Report Given To</t>
  </si>
  <si>
    <t>Enter Free Text:</t>
  </si>
  <si>
    <t>Moderate Sedation: Transfer status</t>
  </si>
  <si>
    <t>Wheelchair</t>
  </si>
  <si>
    <t>WC</t>
  </si>
  <si>
    <t>Brace/Immobilizer #4 On-Off</t>
  </si>
  <si>
    <t>SplintHand</t>
  </si>
  <si>
    <t>04</t>
    <phoneticPr fontId="6" type="noConversion"/>
  </si>
  <si>
    <t>Inpatient Unit</t>
  </si>
  <si>
    <t>Inpt</t>
  </si>
  <si>
    <t>Secondary Recovery</t>
  </si>
  <si>
    <t>CPM #1 Degree Of Extension:</t>
  </si>
  <si>
    <t>Indifferent</t>
  </si>
  <si>
    <t>Babinski sign upward</t>
    <phoneticPr fontId="6" type="noConversion"/>
  </si>
  <si>
    <t>CPM #1 Degree of Flexion (0-120):</t>
  </si>
  <si>
    <t>Tonic-Clonic</t>
    <phoneticPr fontId="6" type="noConversion"/>
  </si>
  <si>
    <t>Advanced</t>
    <phoneticPr fontId="6" type="noConversion"/>
  </si>
  <si>
    <t>Subtle</t>
    <phoneticPr fontId="6" type="noConversion"/>
  </si>
  <si>
    <t>Tonic</t>
    <phoneticPr fontId="6" type="noConversion"/>
  </si>
  <si>
    <t>ear plugs</t>
    <phoneticPr fontId="6" type="noConversion"/>
  </si>
  <si>
    <t>doors closed</t>
    <phoneticPr fontId="6" type="noConversion"/>
  </si>
  <si>
    <t>Neuro Drain #2  Pressure of Cerebrospinal Fluid Ordered for Drainage</t>
  </si>
  <si>
    <t>Specify pressure in millimeter of mercury</t>
  </si>
  <si>
    <t>Neuro Drain #2  Site Findings</t>
  </si>
  <si>
    <t>Neuro Drain #2  Status</t>
  </si>
  <si>
    <t>Gaze</t>
    <phoneticPr fontId="6" type="noConversion"/>
  </si>
  <si>
    <t>Pupil Gaze</t>
    <phoneticPr fontId="6" type="noConversion"/>
  </si>
  <si>
    <t>Tracking Yes</t>
    <phoneticPr fontId="6" type="noConversion"/>
  </si>
  <si>
    <t>Leg Strength Left</t>
    <phoneticPr fontId="6" type="noConversion"/>
  </si>
  <si>
    <t>Peripheral IV #4 Duration Tracking</t>
  </si>
  <si>
    <t>LDelt</t>
  </si>
  <si>
    <t>Left Thigh</t>
  </si>
  <si>
    <t>Lthigh</t>
  </si>
  <si>
    <t>Staff MD PreProcedure Moderate Sedation Note Completed</t>
  </si>
  <si>
    <t>Note on chart</t>
  </si>
  <si>
    <t>No note on chart</t>
  </si>
  <si>
    <t>Musculoskeletal</t>
  </si>
  <si>
    <t>Abnormal Joint 1</t>
    <phoneticPr fontId="6" type="noConversion"/>
  </si>
  <si>
    <t>Abnormal Joint #1 Findings</t>
  </si>
  <si>
    <t>Heat</t>
  </si>
  <si>
    <t>Internal rotation</t>
  </si>
  <si>
    <t>Purul</t>
  </si>
  <si>
    <t>Serosanguineous Drainage</t>
  </si>
  <si>
    <t>SSang</t>
  </si>
  <si>
    <t>Serous Drainage</t>
  </si>
  <si>
    <t>Unable to Assess due to drsg</t>
  </si>
  <si>
    <t>PICC #1 Status</t>
  </si>
  <si>
    <t>DC per physician order</t>
  </si>
  <si>
    <t>DcOrd</t>
  </si>
  <si>
    <t>Hip right</t>
  </si>
  <si>
    <t>InternalRot</t>
  </si>
  <si>
    <t>External rotation</t>
  </si>
  <si>
    <t>ExRot</t>
  </si>
  <si>
    <t>Decreased range of motion</t>
  </si>
  <si>
    <t>DecROM</t>
  </si>
  <si>
    <t>Contracture</t>
  </si>
  <si>
    <t>Abnormal Joint #1 Location</t>
  </si>
  <si>
    <t>Wrist R</t>
  </si>
  <si>
    <t>Elbow R</t>
  </si>
  <si>
    <t>Elbow L</t>
  </si>
  <si>
    <t>No sedating meds  last 30 min</t>
  </si>
  <si>
    <t>No seds</t>
  </si>
  <si>
    <t>Home with responsible adult</t>
  </si>
  <si>
    <t>With Adult</t>
  </si>
  <si>
    <t>Moderate Sedation: Oxygen</t>
  </si>
  <si>
    <t>Low arm Rt</t>
  </si>
  <si>
    <t>Moderate Sedation: Discharge Criteria</t>
  </si>
  <si>
    <t>Low arm L</t>
  </si>
  <si>
    <t>Antecubital, right</t>
  </si>
  <si>
    <t>AC Rt</t>
  </si>
  <si>
    <t>Antecubital, left</t>
  </si>
  <si>
    <t>AC L</t>
  </si>
  <si>
    <t>Peripheral IV #5 Stabilization</t>
  </si>
  <si>
    <t>Peripheral IV #5 Status</t>
  </si>
  <si>
    <t>Peripheral IV #5 Tubing Change Tracking</t>
  </si>
  <si>
    <t>Peripheral IV #5 Type</t>
  </si>
  <si>
    <t>Moderate Sedation: PreAssess: Informed Consent</t>
  </si>
  <si>
    <t>Obtained by MD/NP</t>
  </si>
  <si>
    <t>Moderate Sedation: PreAssess:NPO Since:</t>
  </si>
  <si>
    <t>Date/time</t>
  </si>
  <si>
    <t>See Chart</t>
  </si>
  <si>
    <t>Arm, right</t>
  </si>
  <si>
    <t>Arm R</t>
  </si>
  <si>
    <t>Arm, left</t>
  </si>
  <si>
    <t>Clean, Dry and Intact</t>
  </si>
  <si>
    <t>CD+I</t>
  </si>
  <si>
    <t>Large amount drainage</t>
  </si>
  <si>
    <t>Lg-Amt</t>
  </si>
  <si>
    <t>CAM Not 1,2,3 or 1,2,4: Confusion absent</t>
  </si>
  <si>
    <t>RASS -4 or -5; Unable to assess CAM</t>
  </si>
  <si>
    <t>Occlusive</t>
  </si>
  <si>
    <t>Occlus</t>
  </si>
  <si>
    <t>Small amount drainage</t>
  </si>
  <si>
    <t>Mental Status</t>
  </si>
  <si>
    <t>Alert</t>
  </si>
  <si>
    <t>Follows commands</t>
  </si>
  <si>
    <t>Follows</t>
  </si>
  <si>
    <t>Negative</t>
    <phoneticPr fontId="6" type="noConversion"/>
  </si>
  <si>
    <t>Doll's Eyes</t>
    <phoneticPr fontId="6" type="noConversion"/>
  </si>
  <si>
    <t>TongueMidline</t>
  </si>
  <si>
    <t>Tongue deviates to right</t>
  </si>
  <si>
    <t>TongueRight</t>
  </si>
  <si>
    <t>Tongue deviates to left</t>
  </si>
  <si>
    <t>Unresponsive</t>
  </si>
  <si>
    <t>Orientation</t>
    <phoneticPr fontId="6" type="noConversion"/>
  </si>
  <si>
    <t>Orientation</t>
  </si>
  <si>
    <t>Person, place, time</t>
  </si>
  <si>
    <t>X 3</t>
  </si>
  <si>
    <t>Person, place</t>
  </si>
  <si>
    <t>X 2</t>
  </si>
  <si>
    <t>Person</t>
  </si>
  <si>
    <t>X 1</t>
  </si>
  <si>
    <t>Disoriented person, place, time, situation</t>
  </si>
  <si>
    <t>X 0</t>
  </si>
  <si>
    <t>Range of Motion, Arm Left</t>
    <phoneticPr fontId="6" type="noConversion"/>
  </si>
  <si>
    <t>Dorsiflexion boot</t>
  </si>
  <si>
    <t>DorsifBoot</t>
  </si>
  <si>
    <t>SplintShort</t>
  </si>
  <si>
    <t>Splint hand</t>
  </si>
  <si>
    <t>SplHand</t>
  </si>
  <si>
    <t>Peripheral IV #2 Insertion Date</t>
  </si>
  <si>
    <t>Insertion Date (free text)</t>
  </si>
  <si>
    <t>Peripheral IV #2 Location</t>
  </si>
  <si>
    <t>Rt hand</t>
  </si>
  <si>
    <t>Lt hand</t>
  </si>
  <si>
    <t xml:space="preserve">Rt Wrist </t>
  </si>
  <si>
    <t>L wrist</t>
  </si>
  <si>
    <t>Rt low arm</t>
  </si>
  <si>
    <t xml:space="preserve">Lt low arm </t>
  </si>
  <si>
    <t>Rt AC</t>
  </si>
  <si>
    <t>Lt AC</t>
  </si>
  <si>
    <t>Rt up arm</t>
  </si>
  <si>
    <t>All d//c</t>
  </si>
  <si>
    <t>TEGO Dialysis caps changed</t>
    <phoneticPr fontId="6" type="noConversion"/>
  </si>
  <si>
    <t>Central IV #3 Type</t>
  </si>
  <si>
    <t>Introducer/PA Line</t>
  </si>
  <si>
    <t>Central IV #3 Wave form</t>
  </si>
  <si>
    <t>Central IV #4</t>
    <phoneticPr fontId="6" type="noConversion"/>
  </si>
  <si>
    <t>Peripheral IV #2 Site Findings</t>
  </si>
  <si>
    <t xml:space="preserve"> Erythema</t>
  </si>
  <si>
    <t>Peripheral IV #2 Site Treatment</t>
  </si>
  <si>
    <t>Elevate extremity</t>
  </si>
  <si>
    <t>Wrm comprs</t>
  </si>
  <si>
    <t>Peripheral IV #2 Size</t>
  </si>
  <si>
    <t>Tubing DC when PICC DC'd</t>
  </si>
  <si>
    <t>Tubing DC/PICC Capped</t>
  </si>
  <si>
    <t>DC-Cap</t>
  </si>
  <si>
    <t>Dressing</t>
    <phoneticPr fontId="6" type="noConversion"/>
  </si>
  <si>
    <t>PICC #2 Duration Tracking</t>
  </si>
  <si>
    <t>PICC #2 Tubing Change Tracking</t>
  </si>
  <si>
    <t>Tubing New/Change</t>
  </si>
  <si>
    <t>R Fem</t>
  </si>
  <si>
    <t>Peripheral IV #1 Stabilization</t>
  </si>
  <si>
    <t>Statlock</t>
  </si>
  <si>
    <t>Peripheral IV #1 Status</t>
  </si>
  <si>
    <t>LowArmRt</t>
  </si>
  <si>
    <t>LowArmL</t>
  </si>
  <si>
    <t>Contact Lenses</t>
  </si>
  <si>
    <t>ContactLen</t>
  </si>
  <si>
    <t>16</t>
    <phoneticPr fontId="6" type="noConversion"/>
  </si>
  <si>
    <t>Moderate sedation: Pre-assessment Education Patient and Family</t>
  </si>
  <si>
    <t>Yes - Specify:</t>
  </si>
  <si>
    <t>18</t>
    <phoneticPr fontId="6" type="noConversion"/>
  </si>
  <si>
    <t>Unable to assess</t>
  </si>
  <si>
    <t>Duration Tracking</t>
    <phoneticPr fontId="6" type="noConversion"/>
  </si>
  <si>
    <t>SQ Catheter Duration Tracking</t>
  </si>
  <si>
    <t>Splint, hand</t>
  </si>
  <si>
    <t>SQ Catheter Insertion Date</t>
  </si>
  <si>
    <t>Stretcher</t>
  </si>
  <si>
    <t>Moderate sedation: Pre-assessment Time out</t>
  </si>
  <si>
    <t>22</t>
    <phoneticPr fontId="6" type="noConversion"/>
  </si>
  <si>
    <t>Not Done</t>
  </si>
  <si>
    <t>23</t>
    <phoneticPr fontId="6" type="noConversion"/>
  </si>
  <si>
    <t>NotDone</t>
  </si>
  <si>
    <t>2Recv</t>
  </si>
  <si>
    <t>Remains in ICU</t>
  </si>
  <si>
    <t>ICU</t>
  </si>
  <si>
    <t>Degree of Extension Set</t>
  </si>
  <si>
    <t>__Deg Ext</t>
  </si>
  <si>
    <t>__ Deg Flex</t>
  </si>
  <si>
    <t>CPM #1 Speed:</t>
  </si>
  <si>
    <t>Speed Set</t>
  </si>
  <si>
    <t>__/min</t>
  </si>
  <si>
    <t>CPM Machine #1Location</t>
  </si>
  <si>
    <t>CPM #2</t>
    <phoneticPr fontId="6" type="noConversion"/>
  </si>
  <si>
    <t>Corneal Reflex  Left</t>
  </si>
  <si>
    <t>Corneal Reflex Right</t>
  </si>
  <si>
    <t>Cough Reflex</t>
    <phoneticPr fontId="6" type="noConversion"/>
  </si>
  <si>
    <t>curtains/shades closed</t>
    <phoneticPr fontId="6" type="noConversion"/>
  </si>
  <si>
    <t>patient not responsive</t>
    <phoneticPr fontId="6" type="noConversion"/>
  </si>
  <si>
    <t>Neuro Drain 1</t>
    <phoneticPr fontId="6" type="noConversion"/>
  </si>
  <si>
    <t>Raises leg against mod resistance through pts ROM</t>
  </si>
  <si>
    <t>Raises leg against gravity but not against resistance</t>
  </si>
  <si>
    <t>Moves leg but cannot overcome gravity</t>
  </si>
  <si>
    <t>Arm Strength Right</t>
  </si>
  <si>
    <t>Arm Right</t>
    <phoneticPr fontId="6" type="noConversion"/>
  </si>
  <si>
    <t>CPM #4 Speed:</t>
  </si>
  <si>
    <t>Transprnt</t>
  </si>
  <si>
    <t>Peripheral IV #4 Dressing Type</t>
  </si>
  <si>
    <t>Peripheral IV #4 Flush</t>
  </si>
  <si>
    <t>SQ Catheter Location</t>
  </si>
  <si>
    <t>Left Abdomen</t>
  </si>
  <si>
    <t>Labdmn</t>
  </si>
  <si>
    <t>Left Deltoid</t>
  </si>
  <si>
    <t>PICC #1 No. Lumens</t>
  </si>
  <si>
    <t>DL</t>
  </si>
  <si>
    <t>SL</t>
  </si>
  <si>
    <t>Site Findings</t>
    <phoneticPr fontId="6" type="noConversion"/>
  </si>
  <si>
    <t>PICC #1 Site Findings</t>
  </si>
  <si>
    <t>Bleedng</t>
  </si>
  <si>
    <t>Extrv</t>
  </si>
  <si>
    <t>Purulent drainage</t>
  </si>
  <si>
    <t>Central IV #1 Wave form</t>
  </si>
  <si>
    <t>Unable to wedge</t>
  </si>
  <si>
    <t>No wedge</t>
  </si>
  <si>
    <t>Central IV #2</t>
    <phoneticPr fontId="6" type="noConversion"/>
  </si>
  <si>
    <t>Central IV #2 Date Drsg Changed</t>
  </si>
  <si>
    <t>Drsg Change Date</t>
  </si>
  <si>
    <t>Central IV #2 Dressing Type</t>
  </si>
  <si>
    <t>Length of Cath-cm (Free Text)</t>
  </si>
  <si>
    <t>No Blood Return</t>
  </si>
  <si>
    <t>NoBldR</t>
  </si>
  <si>
    <t>Occlud</t>
  </si>
  <si>
    <t>Posit</t>
  </si>
  <si>
    <t>Sluggish</t>
  </si>
  <si>
    <t>Shoulder R</t>
  </si>
  <si>
    <t>Shoulder L</t>
  </si>
  <si>
    <t>Hip R</t>
  </si>
  <si>
    <t>Hip L</t>
  </si>
  <si>
    <t>Knee R</t>
  </si>
  <si>
    <t>Knee L</t>
  </si>
  <si>
    <t>Ankle R</t>
  </si>
  <si>
    <t>Ankle L</t>
  </si>
  <si>
    <t>Fingers, right</t>
  </si>
  <si>
    <t>Fingers R</t>
  </si>
  <si>
    <t>Fingers, left</t>
  </si>
  <si>
    <t>Finger L</t>
  </si>
  <si>
    <t>PICC #1 Tubing Change Tracking</t>
  </si>
  <si>
    <t>Lower arm, right</t>
  </si>
  <si>
    <t>Lower arm, left</t>
  </si>
  <si>
    <t>Tubing/system present on Admit</t>
  </si>
  <si>
    <t>Peripheral IV #1 Type</t>
  </si>
  <si>
    <t>Upper arm, right</t>
  </si>
  <si>
    <t>Up arm Rt</t>
  </si>
  <si>
    <t>Upper arm, left</t>
  </si>
  <si>
    <t>Up arm L</t>
  </si>
  <si>
    <t>Foot Rt</t>
  </si>
  <si>
    <t>Foot L</t>
  </si>
  <si>
    <t>Peripheral IV #1 Site Findings</t>
  </si>
  <si>
    <t>No redness, pain, swelling*</t>
  </si>
  <si>
    <t>Infiltration</t>
  </si>
  <si>
    <t>Infiltrate</t>
  </si>
  <si>
    <t>PICC #1</t>
    <phoneticPr fontId="6" type="noConversion"/>
  </si>
  <si>
    <t>Brace/Immobilizer #1 Location</t>
  </si>
  <si>
    <t>Hand R</t>
  </si>
  <si>
    <t>IV fluid</t>
  </si>
  <si>
    <t>PICC #1 Dressing</t>
  </si>
  <si>
    <t>Peripheral IV #1 Site Treatment</t>
  </si>
  <si>
    <t>Pressure dressing</t>
  </si>
  <si>
    <t>Peripheral IV #1 Size</t>
  </si>
  <si>
    <t>20 gauge</t>
  </si>
  <si>
    <t>20g</t>
  </si>
  <si>
    <t>18 gauge</t>
  </si>
  <si>
    <t>Moderate amount drainage</t>
  </si>
  <si>
    <t>Md-Amt</t>
  </si>
  <si>
    <t>Non-Occlusive</t>
  </si>
  <si>
    <t>NoOcc</t>
  </si>
  <si>
    <t>PICC #1 Duration Tracking</t>
  </si>
  <si>
    <t>PRE</t>
  </si>
  <si>
    <t>DC</t>
  </si>
  <si>
    <t>No hx mod sedation complications</t>
  </si>
  <si>
    <t>No Hx</t>
  </si>
  <si>
    <t>Sternum Post Cardiac Surgery</t>
  </si>
  <si>
    <t>Sternum Stable</t>
  </si>
  <si>
    <t>Stable</t>
  </si>
  <si>
    <t>Unstable</t>
  </si>
  <si>
    <t>Sternum Not Closed</t>
  </si>
  <si>
    <t>Dolls Eyes</t>
    <phoneticPr fontId="6" type="noConversion"/>
  </si>
  <si>
    <t>No Abnormalities</t>
    <phoneticPr fontId="6" type="noConversion"/>
  </si>
  <si>
    <t>Amount of Sleep below normal</t>
    <phoneticPr fontId="6" type="noConversion"/>
  </si>
  <si>
    <t>Can't Fall back to sleep</t>
    <phoneticPr fontId="6" type="noConversion"/>
  </si>
  <si>
    <t>Difficulty falling asleep</t>
    <phoneticPr fontId="6" type="noConversion"/>
  </si>
  <si>
    <t>Difficulty in waking up</t>
    <phoneticPr fontId="6" type="noConversion"/>
  </si>
  <si>
    <t>Musculoskeletal</t>
    <phoneticPr fontId="6" type="noConversion"/>
  </si>
  <si>
    <t>Halo Wrench at Bedside</t>
    <phoneticPr fontId="6" type="noConversion"/>
  </si>
  <si>
    <t>HaloWrench</t>
    <phoneticPr fontId="6" type="noConversion"/>
  </si>
  <si>
    <t>Weight</t>
    <phoneticPr fontId="6" type="noConversion"/>
  </si>
  <si>
    <t>Cervical collar, soft</t>
  </si>
  <si>
    <t>CCollar,Sf</t>
  </si>
  <si>
    <t>Moderate Sedation</t>
  </si>
  <si>
    <t>Moderate Sedation: Able to Maintain Patent Airway</t>
  </si>
  <si>
    <t>Moderate Sedation: Able to Respond to Physical or Verbal Stimulation</t>
  </si>
  <si>
    <t>Discharge Criteria</t>
  </si>
  <si>
    <t>Hand L</t>
  </si>
  <si>
    <t>Wrist Rt</t>
  </si>
  <si>
    <t>Wrist L</t>
  </si>
  <si>
    <t>Central IV #3 Tubing/System Change Tracking</t>
  </si>
  <si>
    <t>Tubing/System present on admit</t>
  </si>
  <si>
    <t>Tubing New/Changed</t>
  </si>
  <si>
    <t>Central IV #2 Site Treatment</t>
  </si>
  <si>
    <t>Central IV #2 Stabilization</t>
  </si>
  <si>
    <t>Securement Device</t>
  </si>
  <si>
    <t>Central IV #2 Status</t>
  </si>
  <si>
    <t>0 cm</t>
  </si>
  <si>
    <t>1 cm</t>
  </si>
  <si>
    <t>2 cm</t>
  </si>
  <si>
    <t>3 cm</t>
  </si>
  <si>
    <t xml:space="preserve">4 cm </t>
  </si>
  <si>
    <t>Central IV #4 Date Dressing Changed</t>
  </si>
  <si>
    <t>Central IV #4 Dressing Type</t>
  </si>
  <si>
    <t>Peripheral IV #2 Stabilization</t>
  </si>
  <si>
    <t>Peripheral IV #2 Status</t>
  </si>
  <si>
    <t>Infuse</t>
  </si>
  <si>
    <t>SalineCap</t>
  </si>
  <si>
    <t>PICC #1 Location</t>
  </si>
  <si>
    <t>Left Antecubital</t>
  </si>
  <si>
    <t>L AC</t>
  </si>
  <si>
    <t>Left Upper Arm</t>
  </si>
  <si>
    <t>L UArm</t>
  </si>
  <si>
    <t>Central IV #4 Flush</t>
  </si>
  <si>
    <t>Central IV #4 Location</t>
  </si>
  <si>
    <t>Hemodyn</t>
  </si>
  <si>
    <t>Poor venous access</t>
  </si>
  <si>
    <t>Poor IV</t>
  </si>
  <si>
    <t>UpArmRt</t>
  </si>
  <si>
    <t>UpArmL</t>
  </si>
  <si>
    <t>Peripheral IV #4 Site Findings</t>
  </si>
  <si>
    <t>Peripheral IV #4 Site Treatment</t>
  </si>
  <si>
    <t>Peripheral IV #4 Size</t>
  </si>
  <si>
    <t>Peripheral IV #4 Stabilization</t>
  </si>
  <si>
    <t>Peripheral IV #4 Status</t>
  </si>
  <si>
    <t>Discontinued ]</t>
  </si>
  <si>
    <t>No - Reason not done:</t>
  </si>
  <si>
    <t>Insertion Date</t>
    <phoneticPr fontId="6" type="noConversion"/>
  </si>
  <si>
    <t>Moderate sedation: Pre-assessment Health HX Reviewed</t>
  </si>
  <si>
    <t>21</t>
    <phoneticPr fontId="6" type="noConversion"/>
  </si>
  <si>
    <t>Stabilization</t>
    <phoneticPr fontId="6" type="noConversion"/>
  </si>
  <si>
    <t>Peripheral IV #4 Tubing Change Tracking</t>
  </si>
  <si>
    <t>Peripheral IV #4 Type</t>
  </si>
  <si>
    <t>Moderate Sedation: Preparation</t>
  </si>
  <si>
    <t>Degree of Flexion Set</t>
  </si>
  <si>
    <t>Peripheral IV #5 Date Dressing Changed</t>
  </si>
  <si>
    <t>Peripheral IV #5 Dressing Type</t>
  </si>
  <si>
    <t>T-Chg</t>
  </si>
  <si>
    <t>Peripheral IV #3 Site Findings</t>
  </si>
  <si>
    <t>CPM #2 Degree Of Extension:</t>
  </si>
  <si>
    <t>__ Deg Ext</t>
  </si>
  <si>
    <t>CPM #2 Degree of Flexion (0-120):</t>
  </si>
  <si>
    <t>CPM #2 Speed:</t>
  </si>
  <si>
    <t>Cough Reflex</t>
  </si>
  <si>
    <t>Diminished</t>
  </si>
  <si>
    <t>Raises arm against mod resistance through pts ROM</t>
  </si>
  <si>
    <t>Raises arm against gravity but not against resistance</t>
  </si>
  <si>
    <t>Moves arm but cannot overcome gravity</t>
  </si>
  <si>
    <t>Slight movement</t>
  </si>
  <si>
    <t>No movement</t>
  </si>
  <si>
    <t>CPM #4 Degree Of Extension:</t>
  </si>
  <si>
    <t>CPM #4 Degree of Flexion (0-120):</t>
  </si>
  <si>
    <t>Peripheral IV #4 Date Drsg Changed</t>
  </si>
  <si>
    <t>Drsg change date (free text)</t>
  </si>
  <si>
    <t>Central IV #5 Reason</t>
  </si>
  <si>
    <t>Central IV #5 Site Findings</t>
  </si>
  <si>
    <t>Central IV #5 Site Treatment</t>
  </si>
  <si>
    <t>Central IV #5 Stabilization</t>
  </si>
  <si>
    <t>Invasive Vascular Lines</t>
    <phoneticPr fontId="6" type="noConversion"/>
  </si>
  <si>
    <t xml:space="preserve">No blood return, flush easy </t>
  </si>
  <si>
    <t>Peripheral IV #2 Tubing Change</t>
  </si>
  <si>
    <t>Tubing present on admit</t>
  </si>
  <si>
    <t>Right Upper Arm</t>
  </si>
  <si>
    <t>R UArm</t>
  </si>
  <si>
    <t>Dialysis temp</t>
  </si>
  <si>
    <t>Tunneled</t>
  </si>
  <si>
    <t>Implanted port</t>
  </si>
  <si>
    <t>Port</t>
  </si>
  <si>
    <t>Thermoregulation multilumen catheter</t>
  </si>
  <si>
    <t>ThermoCath</t>
  </si>
  <si>
    <t>A-Line #2 Waveform</t>
  </si>
  <si>
    <t>A-Line #3</t>
    <phoneticPr fontId="6" type="noConversion"/>
  </si>
  <si>
    <t>Date Dressing Changed</t>
    <phoneticPr fontId="6" type="noConversion"/>
  </si>
  <si>
    <t>Central IV #4 Pressure Line Maintenance</t>
  </si>
  <si>
    <t>Central IV #4 Reason</t>
  </si>
  <si>
    <t>Central IV #4 Site Findings</t>
  </si>
  <si>
    <t>Waveform</t>
    <phoneticPr fontId="6" type="noConversion"/>
  </si>
  <si>
    <t>Discontinued due to Blood Stream Infection</t>
  </si>
  <si>
    <t>DC-Inf</t>
  </si>
  <si>
    <t>Tubing Change Tracking</t>
    <phoneticPr fontId="6" type="noConversion"/>
  </si>
  <si>
    <t>Saline lock/capped</t>
  </si>
  <si>
    <t xml:space="preserve">Discontinued </t>
  </si>
  <si>
    <t>Tubing System Change Tracking</t>
    <phoneticPr fontId="6" type="noConversion"/>
  </si>
  <si>
    <t>Peripheral IV #1 Tubing Change Tracking</t>
  </si>
  <si>
    <t>Confirmed Square Wave test</t>
    <phoneticPr fontId="6" type="noConversion"/>
  </si>
  <si>
    <t>Peripheral IV #2</t>
    <phoneticPr fontId="6" type="noConversion"/>
  </si>
  <si>
    <t>Peripheral IV #2 Date Drsg Changed</t>
  </si>
  <si>
    <t>Peripheral IV #2 Dressing Type</t>
  </si>
  <si>
    <t>Peripheral IV #2 Duration Tracking</t>
  </si>
  <si>
    <t>Admit:specify</t>
  </si>
  <si>
    <t xml:space="preserve">Discontinue </t>
  </si>
  <si>
    <t>Peripheral IV #2 Flush</t>
  </si>
  <si>
    <t>Central IV #4 Type</t>
  </si>
  <si>
    <t>Vascular Sheath</t>
  </si>
  <si>
    <t>Central IV #4 Wave form</t>
  </si>
  <si>
    <t>Slgsh</t>
  </si>
  <si>
    <t>Infusate leakage from site</t>
  </si>
  <si>
    <t>Unable to assess r/t dressing</t>
  </si>
  <si>
    <t>Antimicrobial disk</t>
  </si>
  <si>
    <t>No blood return, flush easy</t>
  </si>
  <si>
    <t>One way</t>
  </si>
  <si>
    <t>18g</t>
  </si>
  <si>
    <t>22 gauge</t>
  </si>
  <si>
    <t>22g</t>
  </si>
  <si>
    <t>S-Amt</t>
  </si>
  <si>
    <t>Central IV #2 Tubing/System Change Tracking</t>
  </si>
  <si>
    <t>Central IV #2 Type</t>
  </si>
  <si>
    <t xml:space="preserve">Dialysis tunneled permanent </t>
  </si>
  <si>
    <t>16 gauge</t>
  </si>
  <si>
    <t>16g</t>
  </si>
  <si>
    <t>Moderate Sedation: PreAssess:Substance Abuse</t>
  </si>
  <si>
    <t>No hx substance abuse</t>
  </si>
  <si>
    <t>No hx</t>
  </si>
  <si>
    <t>Brace/Immobilizer #1 On-Off</t>
  </si>
  <si>
    <t>Sternal Pain with Palpation</t>
  </si>
  <si>
    <t>Traction</t>
    <phoneticPr fontId="6" type="noConversion"/>
  </si>
  <si>
    <t>Traction Type</t>
  </si>
  <si>
    <t>Bucks</t>
  </si>
  <si>
    <t>Cervical</t>
  </si>
  <si>
    <t>Halo</t>
  </si>
  <si>
    <t>Crutchfield Tongs</t>
  </si>
  <si>
    <t>Tongs</t>
  </si>
  <si>
    <t>Pelvic</t>
  </si>
  <si>
    <t>Skeletal Traction</t>
  </si>
  <si>
    <t>Skeletal</t>
  </si>
  <si>
    <t>Cast shoe</t>
  </si>
  <si>
    <t>CShoe</t>
  </si>
  <si>
    <t>Cervical collar, hard</t>
  </si>
  <si>
    <t>CCollar,Hd</t>
  </si>
  <si>
    <t>*****PICC LENGTH OUTSIDE BODY*****</t>
  </si>
  <si>
    <t>***PICC cm***</t>
  </si>
  <si>
    <t>IC.IV.040702</t>
  </si>
  <si>
    <t>PI.IC.IV.040702.01</t>
  </si>
  <si>
    <t>PH.IC.IV.040702.01</t>
  </si>
  <si>
    <t>Discontinued MD order</t>
  </si>
  <si>
    <t>Central IV #5 Tubing/system change</t>
  </si>
  <si>
    <t>Tubing d/c with cath d/c</t>
  </si>
  <si>
    <t>Peripheral IV #2 Type</t>
  </si>
  <si>
    <t>Peripheral IV #3</t>
    <phoneticPr fontId="6" type="noConversion"/>
  </si>
  <si>
    <t>L EJ</t>
  </si>
  <si>
    <t>Peripheral IV #3 Date Drsg Changed</t>
  </si>
  <si>
    <t>Drsg Change Date (free text)</t>
  </si>
  <si>
    <t>Peripheral IV #3 Dressing Type</t>
  </si>
  <si>
    <t>Peripheral IV #3 Duration Tracking</t>
  </si>
  <si>
    <t>Peripheral IV #3 Flush</t>
  </si>
  <si>
    <t>Insertion Date</t>
  </si>
  <si>
    <t>Peripheral IV #3 Insertion Date</t>
  </si>
  <si>
    <t>Peripheral IV #3 Location</t>
  </si>
  <si>
    <t>Central IV #4 Tubing/system change</t>
  </si>
  <si>
    <t>5 cm</t>
  </si>
  <si>
    <t>6 cm</t>
  </si>
  <si>
    <t>PICC cm on d/c (free text)</t>
  </si>
  <si>
    <t>* d/c</t>
  </si>
  <si>
    <t>Line CMs outside body</t>
    <phoneticPr fontId="6" type="noConversion"/>
  </si>
  <si>
    <t>Central IV #4 Duration tracking</t>
  </si>
  <si>
    <t>Present on admit</t>
  </si>
  <si>
    <t>None needed</t>
  </si>
  <si>
    <t>Changed site</t>
  </si>
  <si>
    <t>LineCMS</t>
    <phoneticPr fontId="6" type="noConversion"/>
  </si>
  <si>
    <t>Pressure Line Maintenance</t>
    <phoneticPr fontId="6" type="noConversion"/>
  </si>
  <si>
    <t>Central IV #4 Number of Lumens</t>
  </si>
  <si>
    <t>Wound #3 Laterality/Descriptor</t>
  </si>
  <si>
    <t>Descriptor</t>
  </si>
  <si>
    <t>Central IV #1 Pressure Line Maintenance</t>
  </si>
  <si>
    <t>Central IV #1 Reason</t>
  </si>
  <si>
    <t>Postoperative</t>
  </si>
  <si>
    <t>Total parenteral nutrition</t>
  </si>
  <si>
    <t>Large bore access needed</t>
  </si>
  <si>
    <t>Chemotherapy</t>
  </si>
  <si>
    <t>Chemo</t>
  </si>
  <si>
    <t>Vascular procedure</t>
  </si>
  <si>
    <t>Procedure</t>
  </si>
  <si>
    <t>Central IV #1 Site Findings</t>
  </si>
  <si>
    <t>No redness, pain, swelling</t>
  </si>
  <si>
    <t>Dressing clean dry intact</t>
  </si>
  <si>
    <t>Central IV #3 Number of Lumens</t>
  </si>
  <si>
    <t>TEGOcapschng</t>
    <phoneticPr fontId="6" type="noConversion"/>
  </si>
  <si>
    <t>Central IV #5 Type</t>
  </si>
  <si>
    <t>A-Line #3 Site Treatment</t>
  </si>
  <si>
    <t>D/C'd</t>
  </si>
  <si>
    <t>Radial Left</t>
  </si>
  <si>
    <t>L Rad</t>
  </si>
  <si>
    <t>Rt Fem</t>
  </si>
  <si>
    <t>Femoral Left</t>
  </si>
  <si>
    <t>L Fem</t>
  </si>
  <si>
    <t>Peripheral IV #5</t>
    <phoneticPr fontId="6" type="noConversion"/>
  </si>
  <si>
    <t>A-Line #3 Type</t>
  </si>
  <si>
    <t>Peripheral IV #1</t>
    <phoneticPr fontId="6" type="noConversion"/>
  </si>
  <si>
    <t>Peripheral IV #1 Date Drsg Changed</t>
  </si>
  <si>
    <t>Peripheral IV #1 Dressing Type</t>
  </si>
  <si>
    <t>Infusate leaking from site</t>
  </si>
  <si>
    <t>Unable to assess r/t drsg</t>
  </si>
  <si>
    <t>Site Treatment</t>
  </si>
  <si>
    <t>Peripheral IV #3 Site Treatment</t>
  </si>
  <si>
    <t>Site</t>
  </si>
  <si>
    <t>CPM Machine #2 Location</t>
  </si>
  <si>
    <t xml:space="preserve">CPM #3 </t>
    <phoneticPr fontId="6" type="noConversion"/>
  </si>
  <si>
    <t>CPM #3 Degree Of Extension:</t>
  </si>
  <si>
    <t>CPM #3 Degree of Flexion (0-120):</t>
  </si>
  <si>
    <t>CPM #3 Speed:</t>
  </si>
  <si>
    <t>CPM Machine #3 Location</t>
  </si>
  <si>
    <t>CPM #4</t>
    <phoneticPr fontId="6" type="noConversion"/>
  </si>
  <si>
    <t>Peripheral IV #3 Type</t>
  </si>
  <si>
    <t>IV Cannula</t>
    <phoneticPr fontId="6" type="noConversion"/>
  </si>
  <si>
    <t>Peripheral IV #4</t>
    <phoneticPr fontId="6" type="noConversion"/>
  </si>
  <si>
    <t>* start</t>
  </si>
  <si>
    <t>PICC Length outside body</t>
    <phoneticPr fontId="6" type="noConversion"/>
  </si>
  <si>
    <t>Central IV #5 Pressure Line Maintenance</t>
  </si>
  <si>
    <t>Reason</t>
    <phoneticPr fontId="6" type="noConversion"/>
  </si>
  <si>
    <t>Central IV #1 Tubing/System Change Tracking</t>
  </si>
  <si>
    <t>Caps new/changed</t>
  </si>
  <si>
    <t>Cap-chng</t>
  </si>
  <si>
    <t>TEGO Dialysis caps changed</t>
    <phoneticPr fontId="6" type="noConversion"/>
  </si>
  <si>
    <t>TEGOcapschng</t>
    <phoneticPr fontId="6" type="noConversion"/>
  </si>
  <si>
    <t>Central IV #1 Type</t>
  </si>
  <si>
    <t>Dressing dry &amp; intact</t>
  </si>
  <si>
    <t>Central venous catheter</t>
  </si>
  <si>
    <t>CVC</t>
  </si>
  <si>
    <t>Introducer</t>
  </si>
  <si>
    <t>Introducer/PA line</t>
  </si>
  <si>
    <t>Intro/PA</t>
  </si>
  <si>
    <t>Pulmonary arterial line</t>
  </si>
  <si>
    <t>PA line</t>
  </si>
  <si>
    <t>PICC</t>
  </si>
  <si>
    <t>Vascular sheath</t>
  </si>
  <si>
    <t>Sheath</t>
  </si>
  <si>
    <t>Dialysis tunneled permanent</t>
  </si>
  <si>
    <t>Dialysis perm</t>
  </si>
  <si>
    <t>A-Line #3 Date Drsg Changed</t>
  </si>
  <si>
    <t>Drsg Change Date: specify date</t>
  </si>
  <si>
    <t>Dressing Type</t>
    <phoneticPr fontId="6" type="noConversion"/>
  </si>
  <si>
    <t>A-Line #3 Dressing Type</t>
  </si>
  <si>
    <t>Patent/infusing</t>
  </si>
  <si>
    <t>D/C due to blood stream infection</t>
  </si>
  <si>
    <t>A-Line #3 Duration Tracking</t>
  </si>
  <si>
    <t>Inserted at this date/time: specify</t>
  </si>
  <si>
    <t xml:space="preserve">      Consistent with Body Temperature</t>
  </si>
  <si>
    <t>A-Line #3 Flush</t>
  </si>
  <si>
    <t>A-Line #3 Location</t>
  </si>
  <si>
    <t>A-Line #3 Pressure Line Maintenance</t>
  </si>
  <si>
    <t>Square wave test done - damped</t>
    <phoneticPr fontId="6" type="noConversion"/>
  </si>
  <si>
    <t>Central IV #3 PICC cm</t>
  </si>
  <si>
    <t>Central IV #3 Pressure Line Maintenance</t>
  </si>
  <si>
    <t>Central IV #3 Reason</t>
  </si>
  <si>
    <t>Central IV #3 Site Findings</t>
  </si>
  <si>
    <t>Central IV #3 Site Treatment</t>
  </si>
  <si>
    <t>Central IV #3 Stabilization</t>
  </si>
  <si>
    <t>Pressure applied</t>
  </si>
  <si>
    <t>Central IV #1 Stabilization</t>
  </si>
  <si>
    <t>Central IV #1 Status</t>
  </si>
  <si>
    <t>A-Line #1 Dressing Type</t>
  </si>
  <si>
    <t>Wound #2 Location: Extremity Area</t>
  </si>
  <si>
    <t>Wound #4 Type/Thickness</t>
  </si>
  <si>
    <t>Discontinue due to positive blood cultures</t>
  </si>
  <si>
    <t>Date Dressing Changed</t>
  </si>
  <si>
    <t>Central IV #1 Date Drsg Changed</t>
  </si>
  <si>
    <t xml:space="preserve">Drsg Change Date </t>
  </si>
  <si>
    <t>Dressing Type</t>
  </si>
  <si>
    <t>14 gauge</t>
  </si>
  <si>
    <t>14g</t>
  </si>
  <si>
    <t>Peripheral IV #4 Insertion Date</t>
  </si>
  <si>
    <t>Peripheral IV #4 Location</t>
  </si>
  <si>
    <t>Right Abdomen</t>
  </si>
  <si>
    <t>Rabdmn</t>
  </si>
  <si>
    <t>Right Deltoid</t>
  </si>
  <si>
    <t>RDelt</t>
  </si>
  <si>
    <t>Brace/Immobilizer #1 Type</t>
  </si>
  <si>
    <t>Knee immobilizer/brace</t>
  </si>
  <si>
    <t>KneeBrc</t>
  </si>
  <si>
    <t>Abduction pillow</t>
  </si>
  <si>
    <t>AbdPillow</t>
  </si>
  <si>
    <t>Shoulder abduction splint</t>
  </si>
  <si>
    <t>ShldAbdSpl</t>
  </si>
  <si>
    <t>Cast boot</t>
  </si>
  <si>
    <t>CBoot</t>
  </si>
  <si>
    <t>Type</t>
    <phoneticPr fontId="6" type="noConversion"/>
  </si>
  <si>
    <t>SQ Catheter Type</t>
  </si>
  <si>
    <t>Curved</t>
  </si>
  <si>
    <t>Curve</t>
  </si>
  <si>
    <t>Strait</t>
  </si>
  <si>
    <t>Central IV #3 Flush</t>
  </si>
  <si>
    <t>Central IV #3 Location</t>
  </si>
  <si>
    <t>L Cehalic</t>
  </si>
  <si>
    <t>Central IV #5 Status</t>
  </si>
  <si>
    <t xml:space="preserve">Occluded </t>
  </si>
  <si>
    <t>Central IV #1 Location</t>
  </si>
  <si>
    <t>Subclavian, right</t>
  </si>
  <si>
    <t>Rt SC</t>
  </si>
  <si>
    <t>Subclavian, left</t>
  </si>
  <si>
    <t>L SC</t>
  </si>
  <si>
    <t>Internal jugular, right</t>
  </si>
  <si>
    <t>Rt IJ</t>
  </si>
  <si>
    <t>Internal jugular, left</t>
  </si>
  <si>
    <t>L IJ</t>
  </si>
  <si>
    <t>External jugular, right</t>
  </si>
  <si>
    <t>Rt EJ</t>
  </si>
  <si>
    <t>External jugular, left</t>
  </si>
  <si>
    <t>A-Line #2 Stabilization</t>
  </si>
  <si>
    <t>Femoral, right</t>
  </si>
  <si>
    <t>Central IV #2 Duration Tracking</t>
  </si>
  <si>
    <t>Start: specify</t>
  </si>
  <si>
    <t>Central IV #2 Flush</t>
  </si>
  <si>
    <t>Central IV #2 Location</t>
  </si>
  <si>
    <t>Rt  EJ</t>
  </si>
  <si>
    <t>Central IV #4 Site Treatment</t>
  </si>
  <si>
    <t xml:space="preserve">Tubing/system d/c with cath </t>
  </si>
  <si>
    <t>Site Treatment</t>
    <phoneticPr fontId="6" type="noConversion"/>
  </si>
  <si>
    <t>Unable to assess due to drsg</t>
  </si>
  <si>
    <t>A-Line #1 Site Treatment</t>
  </si>
  <si>
    <t>Wound #3 Dressing: Wound Vac Therapy/Pressure</t>
  </si>
  <si>
    <t>34</t>
    <phoneticPr fontId="6" type="noConversion"/>
  </si>
  <si>
    <t>Attatch</t>
  </si>
  <si>
    <t>Elevated extremity</t>
  </si>
  <si>
    <t>Elevate</t>
  </si>
  <si>
    <t>Warm compress</t>
  </si>
  <si>
    <t>Warm cmprs</t>
  </si>
  <si>
    <t>Hemodynamic monitoring</t>
  </si>
  <si>
    <t>Positional</t>
  </si>
  <si>
    <t>Position</t>
  </si>
  <si>
    <t>Occlude</t>
  </si>
  <si>
    <t>Wound #4 Pressure Ulcer:  Bed Color</t>
  </si>
  <si>
    <t>Wound #4 Pressure Ulcer:  Origin/Stage</t>
  </si>
  <si>
    <t>SqWvTstDone</t>
    <phoneticPr fontId="6" type="noConversion"/>
  </si>
  <si>
    <t>A-Line #3 Reason</t>
  </si>
  <si>
    <t>Extravasation</t>
  </si>
  <si>
    <t>Extrav</t>
  </si>
  <si>
    <t>Crepitus at site</t>
    <phoneticPr fontId="6" type="noConversion"/>
  </si>
  <si>
    <t>Crepitas</t>
    <phoneticPr fontId="6" type="noConversion"/>
  </si>
  <si>
    <t>Central IV #1 Site Treatment</t>
  </si>
  <si>
    <t>R Rad</t>
  </si>
  <si>
    <t>A-Line #1 Location</t>
  </si>
  <si>
    <t>Radial Right</t>
  </si>
  <si>
    <t>Brachial, right</t>
  </si>
  <si>
    <t>A-Line #3 Stabilization</t>
  </si>
  <si>
    <t>Central IV #5 Wave form</t>
  </si>
  <si>
    <t>A-Line #3 Tubing/System Change Tracking</t>
  </si>
  <si>
    <t>A-Line #3 Waveform</t>
  </si>
  <si>
    <t xml:space="preserve">Other </t>
  </si>
  <si>
    <t>Peripheral IV #5 Duration Tracking</t>
  </si>
  <si>
    <t>Peripheral IV #5 Flush</t>
  </si>
  <si>
    <t>Peripheral IV #5 Insertion Date</t>
  </si>
  <si>
    <t>Peripheral IV #5 Location</t>
  </si>
  <si>
    <t>Peripheral IV #3 Size</t>
  </si>
  <si>
    <t>Peripheral IV #3 Stabilization</t>
  </si>
  <si>
    <t>Peripheral IV #3 Status</t>
  </si>
  <si>
    <t>Patent/Infusing</t>
  </si>
  <si>
    <t>Tubing System Change Tracking</t>
  </si>
  <si>
    <t>Peripheral IV #3 Tubing Change Tracking</t>
  </si>
  <si>
    <t>Central IV #5 Number of Lumens</t>
  </si>
  <si>
    <t>PICC cm</t>
    <phoneticPr fontId="6" type="noConversion"/>
  </si>
  <si>
    <t>Central IV #5 PICC cm</t>
  </si>
  <si>
    <t>No Blood Return, flush easy</t>
  </si>
  <si>
    <t>Sluggish Blood Return</t>
  </si>
  <si>
    <t>Slugsh</t>
  </si>
  <si>
    <t>D/C due to positive blood cultures</t>
  </si>
  <si>
    <t>Femoral, left</t>
  </si>
  <si>
    <t>Central IV #2 No. Lumens</t>
  </si>
  <si>
    <t>Central IV #2 PICC cm</t>
  </si>
  <si>
    <t>Length-cm on insert(free text)</t>
  </si>
  <si>
    <t>4 cm</t>
  </si>
  <si>
    <t>*d/c</t>
  </si>
  <si>
    <t>Central IV #2 Pressure Line Maintenance</t>
  </si>
  <si>
    <t>Line Zeroed</t>
  </si>
  <si>
    <t>Central IV #2 Reason</t>
  </si>
  <si>
    <t>Central IV #2 Site Finding</t>
  </si>
  <si>
    <t>Wound #4 Location: Pelvic Area</t>
  </si>
  <si>
    <t>Number of Lumens</t>
    <phoneticPr fontId="6" type="noConversion"/>
  </si>
  <si>
    <t>Central IV #1 Number of Lumens</t>
  </si>
  <si>
    <t>Single lumen</t>
  </si>
  <si>
    <t>Single</t>
  </si>
  <si>
    <t>Double lumen</t>
  </si>
  <si>
    <t>Double</t>
  </si>
  <si>
    <t>Triple lumen</t>
  </si>
  <si>
    <t>Triple</t>
  </si>
  <si>
    <t>Four lumen</t>
  </si>
  <si>
    <t>Four</t>
  </si>
  <si>
    <t>Five lumen</t>
  </si>
  <si>
    <t>Five</t>
  </si>
  <si>
    <t xml:space="preserve">Hemodialysis non-tunneled temporary </t>
  </si>
  <si>
    <t>Length on insert (free text)</t>
  </si>
  <si>
    <t>*start</t>
  </si>
  <si>
    <t>Tbng-chng</t>
  </si>
  <si>
    <t>A-Line #2 Type</t>
  </si>
  <si>
    <t>Wound #4 Surrounding Skin Appearance/Status/Temperature</t>
  </si>
  <si>
    <t>A-Line #3 Site Findings</t>
  </si>
  <si>
    <t>Hemat</t>
  </si>
  <si>
    <t>Temperature around wound</t>
    <phoneticPr fontId="6" type="noConversion"/>
  </si>
  <si>
    <t xml:space="preserve">      Warmer than Opposite Body Part</t>
  </si>
  <si>
    <t>A-Line #1 Tubing/System Change Tracking</t>
  </si>
  <si>
    <t>Tbng-chg</t>
  </si>
  <si>
    <t>Square Wave Test performed</t>
    <phoneticPr fontId="6" type="noConversion"/>
  </si>
  <si>
    <t>SqWvTst</t>
    <phoneticPr fontId="6" type="noConversion"/>
  </si>
  <si>
    <t>Wound #5 Wound Bed Characteristics</t>
  </si>
  <si>
    <t>Wound #5 Wound Vac Therapy/Pressure</t>
  </si>
  <si>
    <t>*****COLOR*****</t>
  </si>
  <si>
    <t>***COLOR***</t>
  </si>
  <si>
    <t>*****DRESSING DISCHARGE*****</t>
  </si>
  <si>
    <t>*DRSG DISCHARGE*</t>
  </si>
  <si>
    <t>Invasive Vascular Lines</t>
  </si>
  <si>
    <t>A-Line #1</t>
    <phoneticPr fontId="6" type="noConversion"/>
  </si>
  <si>
    <t>A-Line #1 Date Drsg Changed</t>
  </si>
  <si>
    <t>Surgical</t>
  </si>
  <si>
    <t>Wound #4 Wound Bed Characteristics</t>
  </si>
  <si>
    <t>Antimicrobial</t>
  </si>
  <si>
    <t>Sluggish blood return</t>
  </si>
  <si>
    <t>Sluggsh</t>
  </si>
  <si>
    <t>A-Line #1 Duration Tracking</t>
  </si>
  <si>
    <t>Inserted at this date/time: specify date/time</t>
  </si>
  <si>
    <t>Central IV #1 Dressing Type</t>
  </si>
  <si>
    <t>Hemodialysis non-tunneled temporary</t>
  </si>
  <si>
    <t>Right Thigh</t>
  </si>
  <si>
    <t>Rthigh</t>
  </si>
  <si>
    <t>SQ Catheter Site Findings</t>
  </si>
  <si>
    <t>Erythm</t>
  </si>
  <si>
    <t>Extra</t>
  </si>
  <si>
    <t>Purulent Drainage</t>
  </si>
  <si>
    <t>Status</t>
    <phoneticPr fontId="6" type="noConversion"/>
  </si>
  <si>
    <t>SQ Catheter Status</t>
  </si>
  <si>
    <t>DCd</t>
  </si>
  <si>
    <t>Intact/Capped</t>
  </si>
  <si>
    <t>Int</t>
  </si>
  <si>
    <t>Present on Admission</t>
  </si>
  <si>
    <t>Start</t>
  </si>
  <si>
    <t>Discontinued due to blood infection</t>
  </si>
  <si>
    <t>Central IV #1 Flush</t>
  </si>
  <si>
    <t>Not done</t>
  </si>
  <si>
    <t>Saline locked</t>
  </si>
  <si>
    <t>Saline</t>
  </si>
  <si>
    <t>Citrate locked</t>
  </si>
  <si>
    <t>Citrate</t>
  </si>
  <si>
    <t>Heparin locked</t>
  </si>
  <si>
    <t>Heparin</t>
  </si>
  <si>
    <t>Cephalic, left</t>
  </si>
  <si>
    <t>L Cephalic</t>
  </si>
  <si>
    <t>Basilic, right</t>
  </si>
  <si>
    <t>Rt Basilic</t>
  </si>
  <si>
    <t>Basilic, left</t>
  </si>
  <si>
    <t>L Basilic</t>
  </si>
  <si>
    <t>Hemodynamic support</t>
    <phoneticPr fontId="6" type="noConversion"/>
  </si>
  <si>
    <t>HemoSupp</t>
    <phoneticPr fontId="6" type="noConversion"/>
  </si>
  <si>
    <t>A-Line #2 Site Findings</t>
  </si>
  <si>
    <t>No redness, pain or swelling</t>
  </si>
  <si>
    <t>A-Line #2 Site Treatment</t>
  </si>
  <si>
    <t>Warm compr</t>
  </si>
  <si>
    <t>Wound #5 Surrounding Skin Appearance/Status/Temperature</t>
  </si>
  <si>
    <t xml:space="preserve"> Other:specify</t>
  </si>
  <si>
    <t>A-Line #2 Status</t>
  </si>
  <si>
    <t>Discontinued due to blood stream infection</t>
  </si>
  <si>
    <t>A-Line #2 Tubing/System Change Tracking</t>
  </si>
  <si>
    <t>BP Monitor</t>
  </si>
  <si>
    <t>A-Line #1 Site Findings</t>
  </si>
  <si>
    <t>Other: Specify</t>
  </si>
  <si>
    <t>Central IV #4 Stabilization</t>
  </si>
  <si>
    <t>Central IV #4 Status</t>
  </si>
  <si>
    <t>Dry intact</t>
  </si>
  <si>
    <t>Non tender</t>
  </si>
  <si>
    <t>No tender</t>
  </si>
  <si>
    <t>Ecchymosis</t>
  </si>
  <si>
    <t>Phlebitis</t>
  </si>
  <si>
    <t>Pressure Ulcer Bed Color</t>
    <phoneticPr fontId="6" type="noConversion"/>
  </si>
  <si>
    <t>Pressure Ulcer Origin</t>
    <phoneticPr fontId="6" type="noConversion"/>
  </si>
  <si>
    <t>Wound #1 Pressure Ulcer:  Origin/Stage</t>
  </si>
  <si>
    <t>A-Line #1 Stabilization</t>
  </si>
  <si>
    <t>Securement device</t>
  </si>
  <si>
    <t>Sterile tape</t>
  </si>
  <si>
    <t>Armboard placed for stabilization</t>
  </si>
  <si>
    <t>A-Line #1 Status</t>
  </si>
  <si>
    <t>No blood return</t>
  </si>
  <si>
    <t>No blood</t>
  </si>
  <si>
    <t>Wound #3 Location: Thoracic Area</t>
  </si>
  <si>
    <t>Wound #3 Pressure Ulcer:  Bed Color</t>
  </si>
  <si>
    <t>A-Line #2 Reason</t>
  </si>
  <si>
    <t>Postoperative (24 hr)</t>
  </si>
  <si>
    <t>BP monitor</t>
  </si>
  <si>
    <t>A-Line #1 Flush</t>
  </si>
  <si>
    <t xml:space="preserve">      Continuous</t>
  </si>
  <si>
    <t xml:space="preserve">      Intermittent</t>
  </si>
  <si>
    <t>Wound Vac Pressure</t>
    <phoneticPr fontId="6" type="noConversion"/>
  </si>
  <si>
    <t>Rt Brach</t>
  </si>
  <si>
    <t>Sterile Tape</t>
  </si>
  <si>
    <t>A-Line #3 Status</t>
  </si>
  <si>
    <t xml:space="preserve">      125mmHg</t>
  </si>
  <si>
    <t>Brachial, left</t>
  </si>
  <si>
    <t>L Brach</t>
  </si>
  <si>
    <t>Central IV #1</t>
    <phoneticPr fontId="6" type="noConversion"/>
  </si>
  <si>
    <t>Central IV #5</t>
    <phoneticPr fontId="6" type="noConversion"/>
  </si>
  <si>
    <t>Central IV #5 Date Dressing Changed</t>
  </si>
  <si>
    <t>Central IV #5 Dressing Type</t>
  </si>
  <si>
    <t>Central IV #5 Duration Tracking</t>
  </si>
  <si>
    <t>Central IV #5 Flush</t>
  </si>
  <si>
    <t>Central IV #5 Location</t>
  </si>
  <si>
    <t>Peripheral IV #1 Location</t>
  </si>
  <si>
    <t>Hand Rt</t>
  </si>
  <si>
    <t>Other:specify</t>
  </si>
  <si>
    <t>Central IV #3 Status</t>
  </si>
  <si>
    <t>Inserted at this date/time: specify date</t>
  </si>
  <si>
    <t>Start:specify</t>
  </si>
  <si>
    <t>A-Line #2 Flush</t>
  </si>
  <si>
    <t>A-Line #2 Location</t>
  </si>
  <si>
    <t>Rt Rad</t>
  </si>
  <si>
    <t>Wound #4 Laterality/Descriptor</t>
  </si>
  <si>
    <t>Wound #4 Location: Abdominal Area</t>
  </si>
  <si>
    <t>16</t>
    <phoneticPr fontId="6" type="noConversion"/>
  </si>
  <si>
    <t>Wound #4 Location: Extremity Area</t>
  </si>
  <si>
    <t>Wound #4 Location: Head/Neck Area</t>
  </si>
  <si>
    <t>Wound Vac Therapy</t>
  </si>
  <si>
    <t>35</t>
    <phoneticPr fontId="6" type="noConversion"/>
  </si>
  <si>
    <t>Wound #4 Location: Thoracic Area</t>
  </si>
  <si>
    <t>Laterality</t>
    <phoneticPr fontId="6" type="noConversion"/>
  </si>
  <si>
    <t>Wound #2 Laterality/Descriptor</t>
  </si>
  <si>
    <t>Descriptor</t>
    <phoneticPr fontId="6" type="noConversion"/>
  </si>
  <si>
    <t>Location Abdominal Area</t>
    <phoneticPr fontId="6" type="noConversion"/>
  </si>
  <si>
    <t>Wound #2 Location: Abdominal Area</t>
  </si>
  <si>
    <t>Central IV #1 PICC cm</t>
  </si>
  <si>
    <t>Wound #4 Pressure Ulcer:  Visible Anatomical Structure</t>
  </si>
  <si>
    <t>Wound #4 Stabilization/Closure</t>
  </si>
  <si>
    <t>Wound #2 Dressing: Wound Vac Therapy/Pressure</t>
  </si>
  <si>
    <t xml:space="preserve">  Stained</t>
    <phoneticPr fontId="6" type="noConversion"/>
  </si>
  <si>
    <t xml:space="preserve">  Intact</t>
    <phoneticPr fontId="6" type="noConversion"/>
  </si>
  <si>
    <t xml:space="preserve">      Warmer than Body Temperature</t>
  </si>
  <si>
    <t xml:space="preserve">     Drsg drainage copious amount </t>
  </si>
  <si>
    <t xml:space="preserve">     Drsg drainage unchanged</t>
  </si>
  <si>
    <t>Trnd-chg</t>
  </si>
  <si>
    <t>Stpck-chg</t>
  </si>
  <si>
    <t>Tubing/system d/c with cath d/c</t>
  </si>
  <si>
    <t>All d/c</t>
  </si>
  <si>
    <t>A-Line #1 Type</t>
  </si>
  <si>
    <t>Arterial line</t>
  </si>
  <si>
    <t>Art line</t>
  </si>
  <si>
    <t>A-Line #1 Waveform</t>
  </si>
  <si>
    <t>Damp</t>
  </si>
  <si>
    <t>Wound #5 Type/Thickness</t>
  </si>
  <si>
    <t xml:space="preserve">      Vascular Lesion Arterial:  specify thickness</t>
  </si>
  <si>
    <t>Arterial</t>
  </si>
  <si>
    <t xml:space="preserve">      Diabetic Skin Ulcer:  specify thickness</t>
  </si>
  <si>
    <t>Diabetic</t>
  </si>
  <si>
    <t xml:space="preserve">      Surgical Wound (non-healing)</t>
  </si>
  <si>
    <t>Wound #1 Laterality/Descriptor</t>
  </si>
  <si>
    <t xml:space="preserve">     Right</t>
  </si>
  <si>
    <t xml:space="preserve">      Skin tear</t>
  </si>
  <si>
    <t>Location Abdominal Area Quadrant</t>
    <phoneticPr fontId="6" type="noConversion"/>
  </si>
  <si>
    <t>Extremity Area</t>
    <phoneticPr fontId="6" type="noConversion"/>
  </si>
  <si>
    <t>Abdomen</t>
  </si>
  <si>
    <t>Flank</t>
  </si>
  <si>
    <t>Skin Tear</t>
  </si>
  <si>
    <t xml:space="preserve">      Abrasion</t>
  </si>
  <si>
    <t xml:space="preserve">     Distal</t>
  </si>
  <si>
    <t>Wound #1 Location: Abdominal Area</t>
  </si>
  <si>
    <t>Wound #1 Surrounding Skin Appearance/Status/Temperature</t>
  </si>
  <si>
    <t>Central IV #2 Wave form</t>
  </si>
  <si>
    <t>Central IV #3</t>
    <phoneticPr fontId="6" type="noConversion"/>
  </si>
  <si>
    <t>Central IV #3 Date Drsg Changed</t>
  </si>
  <si>
    <t>Central IV #3 Dressing Type</t>
  </si>
  <si>
    <t>Transparnent</t>
  </si>
  <si>
    <t>Other; specify</t>
  </si>
  <si>
    <t>Central IV #3 Duration Tracking</t>
  </si>
  <si>
    <t>Insertion attempts number: specify</t>
  </si>
  <si>
    <t>Attempt #</t>
  </si>
  <si>
    <t>D/C due to blood infection</t>
  </si>
  <si>
    <t>Wound #3 Location: Pelvic Area</t>
  </si>
  <si>
    <t>A-Line #2 Pressure Line Maintenance</t>
  </si>
  <si>
    <t>Cephalic, right</t>
  </si>
  <si>
    <t>Rt Cephalic</t>
  </si>
  <si>
    <t>Wound #5 Location: Pelvic Area</t>
  </si>
  <si>
    <t>Wound #5 Location: Thoracic Area</t>
  </si>
  <si>
    <t>Wound #5 Pressure Ulcer:  Bed Color</t>
  </si>
  <si>
    <t>Wound #5 Pressure Ulcer:  Origin/Stage</t>
  </si>
  <si>
    <t>Wound #5 Pressure Ulcer:  Visible Anatomical Structure</t>
  </si>
  <si>
    <t>Wound #5 Stabilization/Closure</t>
  </si>
  <si>
    <t>Wound #2 Pressure Ulcer:  Visible Anatomical Structure</t>
  </si>
  <si>
    <t>Wound #2 Stabilization/Closure</t>
  </si>
  <si>
    <t>Wound #2 Surrounding Skin Appearance/Status/Temperature</t>
  </si>
  <si>
    <t>Wound #3</t>
  </si>
  <si>
    <t>No redness pain or swelling</t>
  </si>
  <si>
    <t>Dressing dry and intact</t>
  </si>
  <si>
    <t>Dressing Drainage</t>
  </si>
  <si>
    <t xml:space="preserve">  Saturated</t>
    <phoneticPr fontId="6" type="noConversion"/>
  </si>
  <si>
    <t xml:space="preserve">      Foreign bodies:  specify</t>
  </si>
  <si>
    <t>Foreign</t>
  </si>
  <si>
    <t>Wound #1 Pressure Ulcer:  Bed Color</t>
  </si>
  <si>
    <t>Gray</t>
  </si>
  <si>
    <t xml:space="preserve">      Present on admit: specify date</t>
  </si>
  <si>
    <t>NonAttatch</t>
  </si>
  <si>
    <t xml:space="preserve">      Tunneling</t>
  </si>
  <si>
    <t>Tunnel</t>
  </si>
  <si>
    <t xml:space="preserve">      Undermining</t>
  </si>
  <si>
    <t>Undermine</t>
  </si>
  <si>
    <t xml:space="preserve">      Rolled</t>
  </si>
  <si>
    <t>Rolled</t>
  </si>
  <si>
    <t>Tunneling: enter clock position</t>
  </si>
  <si>
    <t>Thoracic Area</t>
  </si>
  <si>
    <t xml:space="preserve">      Stage III: full thickness, subcutaneous fat seen</t>
  </si>
  <si>
    <t>Stage III</t>
  </si>
  <si>
    <t>Stage IV</t>
  </si>
  <si>
    <t>Depth</t>
  </si>
  <si>
    <t xml:space="preserve">      N/A (within 7 days): specify date</t>
  </si>
  <si>
    <t xml:space="preserve">      Epithelialization (shades of pink): specify %</t>
  </si>
  <si>
    <t xml:space="preserve">      Suspected Deep Tissue Injury</t>
  </si>
  <si>
    <t>Deep</t>
  </si>
  <si>
    <t xml:space="preserve">      Unstageable: covered by slough or eschar</t>
  </si>
  <si>
    <t>Unstage</t>
  </si>
  <si>
    <t>Wound #1 Wound Vac Therapy/Pressure</t>
  </si>
  <si>
    <t xml:space="preserve">      Slough (yellow fibrinous):  specify %</t>
  </si>
  <si>
    <t>Clavicle</t>
  </si>
  <si>
    <t>Heating Pad On or Off</t>
  </si>
  <si>
    <t xml:space="preserve">     Tan </t>
  </si>
  <si>
    <t>IABP (Central Aortic)</t>
  </si>
  <si>
    <t>A-Line #1 Pressure Line Maintenance</t>
  </si>
  <si>
    <t>Fling</t>
  </si>
  <si>
    <t>Transparnt</t>
  </si>
  <si>
    <t>Peripheral IV #1 Duration Tracking</t>
  </si>
  <si>
    <t>Flush</t>
    <phoneticPr fontId="6" type="noConversion"/>
  </si>
  <si>
    <t>Peripheral IV #1 Flush</t>
  </si>
  <si>
    <t>Not due</t>
  </si>
  <si>
    <t>Peripheral IV #1 Insertion Date</t>
  </si>
  <si>
    <t>Insertion date (free text)</t>
  </si>
  <si>
    <t>A-Line #2 Duration Tracking</t>
  </si>
  <si>
    <t>Admit: specify</t>
  </si>
  <si>
    <t>Wound #4 Dressing: Wound Vac Therapy/Pressure</t>
  </si>
  <si>
    <t>Wound #3 Pressure Ulcer:  Visible Anatomical Structure</t>
  </si>
  <si>
    <t>Wound #3 Stabilization/Closure</t>
  </si>
  <si>
    <t>Surrounding Skin Appearance</t>
  </si>
  <si>
    <t>Wound #3 Surrounding Skin Appearance/Status/Temperature</t>
  </si>
  <si>
    <t>Wound #3 Type/Thickness</t>
  </si>
  <si>
    <t>Wound #3 Wound Bed Characteristics</t>
  </si>
  <si>
    <t xml:space="preserve">     Debriding Agent applied: BCMA</t>
  </si>
  <si>
    <t>Debride</t>
  </si>
  <si>
    <t>Wound #1 Pressure Ulcer:  Visible Anatomical Structure</t>
  </si>
  <si>
    <t>Dressing Drainage</t>
    <phoneticPr fontId="6" type="noConversion"/>
  </si>
  <si>
    <t>Dressing Drainage Status</t>
    <phoneticPr fontId="6" type="noConversion"/>
  </si>
  <si>
    <t>Wound VAC Dressing Changed</t>
    <phoneticPr fontId="6" type="noConversion"/>
  </si>
  <si>
    <t>Date and Time</t>
    <phoneticPr fontId="6" type="noConversion"/>
  </si>
  <si>
    <t>DateTime</t>
    <phoneticPr fontId="6" type="noConversion"/>
  </si>
  <si>
    <t xml:space="preserve">  Dry</t>
    <phoneticPr fontId="6" type="noConversion"/>
  </si>
  <si>
    <t xml:space="preserve">  Clean</t>
    <phoneticPr fontId="6" type="noConversion"/>
  </si>
  <si>
    <t>Cleansed With</t>
    <phoneticPr fontId="6" type="noConversion"/>
  </si>
  <si>
    <t xml:space="preserve">      Cooler than Body Temperature</t>
  </si>
  <si>
    <t xml:space="preserve">      Cooler than Opposite Body Part</t>
  </si>
  <si>
    <t>Wound #1 Type/Thickness</t>
  </si>
  <si>
    <t>PressreUlcer</t>
  </si>
  <si>
    <t xml:space="preserve">      Vascular Lesion Venous:  specify thickness</t>
  </si>
  <si>
    <t xml:space="preserve">     150 mmHg</t>
  </si>
  <si>
    <t>150mmHg</t>
  </si>
  <si>
    <t>Cannister Change</t>
    <phoneticPr fontId="6" type="noConversion"/>
  </si>
  <si>
    <t xml:space="preserve">     Done: specify date/time</t>
  </si>
  <si>
    <t xml:space="preserve">     N/A</t>
  </si>
  <si>
    <t>50mmHg</t>
  </si>
  <si>
    <t xml:space="preserve">     100 mmHg</t>
  </si>
  <si>
    <t>100mmHg</t>
  </si>
  <si>
    <t xml:space="preserve">     Stabilization montgomery straps</t>
  </si>
  <si>
    <t>Wound Closure</t>
    <phoneticPr fontId="6" type="noConversion"/>
  </si>
  <si>
    <t xml:space="preserve">     Left</t>
  </si>
  <si>
    <t xml:space="preserve">     Lateral</t>
  </si>
  <si>
    <t xml:space="preserve">     Medial</t>
  </si>
  <si>
    <t xml:space="preserve">     Anterior</t>
  </si>
  <si>
    <t xml:space="preserve">     Posterior</t>
  </si>
  <si>
    <t xml:space="preserve">     Proximal</t>
  </si>
  <si>
    <t>Steri-Strips</t>
  </si>
  <si>
    <t>Dehisced</t>
  </si>
  <si>
    <t xml:space="preserve">     Retention sutures</t>
  </si>
  <si>
    <t>RetenSuture</t>
  </si>
  <si>
    <t>Unableass</t>
    <phoneticPr fontId="6" type="noConversion"/>
  </si>
  <si>
    <t>Wound #4 Wound Vac Therapy/Pressure</t>
  </si>
  <si>
    <t>Wound #5</t>
  </si>
  <si>
    <t>Start specify</t>
  </si>
  <si>
    <t>Ovr wire</t>
  </si>
  <si>
    <t>Tip sent C&amp;S</t>
  </si>
  <si>
    <t>Location Abdominal Area</t>
  </si>
  <si>
    <t>Antimicorbial</t>
  </si>
  <si>
    <t>Duration Tracking</t>
  </si>
  <si>
    <t>Central IV #1 Duration Tracking</t>
  </si>
  <si>
    <t>Declotted</t>
  </si>
  <si>
    <t>Declot</t>
  </si>
  <si>
    <t>Wound #3 Location: Head/Neck Area</t>
  </si>
  <si>
    <t>Pelvic Area</t>
  </si>
  <si>
    <t>Wound #5 Laterality/Descriptor</t>
  </si>
  <si>
    <t>Wound #5 Location: Abdominal Area</t>
  </si>
  <si>
    <t>Wound #5 Location: Extremity Area</t>
  </si>
  <si>
    <t>Wound #5 Location: Head/Neck Area</t>
  </si>
  <si>
    <t>Avoid turning/position on side at greater than 30 degree angle</t>
  </si>
  <si>
    <t>AvoidSide</t>
  </si>
  <si>
    <t>Peroxide</t>
    <phoneticPr fontId="6" type="noConversion"/>
  </si>
  <si>
    <t xml:space="preserve">  Dakins Solution</t>
    <phoneticPr fontId="6" type="noConversion"/>
  </si>
  <si>
    <t xml:space="preserve">     Drsg heavy amount drainage </t>
  </si>
  <si>
    <t xml:space="preserve">     Drsg drainage large amount</t>
  </si>
  <si>
    <t>Tape burn</t>
  </si>
  <si>
    <t xml:space="preserve">      Other:  specify</t>
  </si>
  <si>
    <t>Head Neck Area</t>
    <phoneticPr fontId="6" type="noConversion"/>
  </si>
  <si>
    <t>Wound #2 Location: Head/Neck Area</t>
  </si>
  <si>
    <t>Pelvic Area</t>
    <phoneticPr fontId="6" type="noConversion"/>
  </si>
  <si>
    <t>Wound #2 Location: Pelvic Area</t>
  </si>
  <si>
    <t>Thoracic Area</t>
    <phoneticPr fontId="6" type="noConversion"/>
  </si>
  <si>
    <t>Wound #2 Location: Thoracic Area</t>
  </si>
  <si>
    <t>Wound #2 Pressure Ulcer:  Bed Color</t>
  </si>
  <si>
    <t>Apply condom catheter</t>
  </si>
  <si>
    <t>condomcath</t>
  </si>
  <si>
    <t>Wound #2 Type/Thickness</t>
  </si>
  <si>
    <t xml:space="preserve">   Laceration</t>
    <phoneticPr fontId="6" type="noConversion"/>
  </si>
  <si>
    <t>Laceration</t>
    <phoneticPr fontId="6" type="noConversion"/>
  </si>
  <si>
    <t>Breast</t>
  </si>
  <si>
    <t>Mediastinal</t>
  </si>
  <si>
    <t>Scapula</t>
  </si>
  <si>
    <t>Air Mattress Gortex Cover</t>
  </si>
  <si>
    <t>AirM</t>
  </si>
  <si>
    <t xml:space="preserve">  Puncture</t>
    <phoneticPr fontId="6" type="noConversion"/>
  </si>
  <si>
    <t>Puncture</t>
    <phoneticPr fontId="6" type="noConversion"/>
  </si>
  <si>
    <t>Thickness</t>
    <phoneticPr fontId="6" type="noConversion"/>
  </si>
  <si>
    <t>Trochanter</t>
  </si>
  <si>
    <t>Malleous</t>
  </si>
  <si>
    <t>Heel</t>
  </si>
  <si>
    <t>Toe(s): specify</t>
  </si>
  <si>
    <t>Toe</t>
  </si>
  <si>
    <t>Admit</t>
  </si>
  <si>
    <t xml:space="preserve">      Noted at this time: specify date</t>
  </si>
  <si>
    <t>Noted</t>
  </si>
  <si>
    <t>Pressure Ulcer Stage</t>
    <phoneticPr fontId="6" type="noConversion"/>
  </si>
  <si>
    <t xml:space="preserve">      Stage I: intact skin non-blanchable redness</t>
  </si>
  <si>
    <t>Stage I</t>
  </si>
  <si>
    <t xml:space="preserve">      Stage II: partial thickness or blister</t>
  </si>
  <si>
    <t>Stage II</t>
  </si>
  <si>
    <t>Width</t>
  </si>
  <si>
    <t xml:space="preserve">      Depth (measure deepest part):  specify cm</t>
  </si>
  <si>
    <t>Wound #1 Wound Bed Characteristics</t>
  </si>
  <si>
    <t>Epithelial</t>
  </si>
  <si>
    <t xml:space="preserve">      Granulation (beefy red):  specify %</t>
  </si>
  <si>
    <t>Granulate</t>
  </si>
  <si>
    <t>Eye</t>
  </si>
  <si>
    <t>Ear(s)</t>
  </si>
  <si>
    <t>Ear</t>
  </si>
  <si>
    <t>Cheek</t>
  </si>
  <si>
    <t>Lip upper</t>
  </si>
  <si>
    <t>LipUpper</t>
  </si>
  <si>
    <t>Lip lower</t>
  </si>
  <si>
    <t>LipLower</t>
  </si>
  <si>
    <t>Jaw</t>
  </si>
  <si>
    <t xml:space="preserve">     Bloody </t>
  </si>
  <si>
    <t xml:space="preserve">  None</t>
  </si>
  <si>
    <t xml:space="preserve">      75mmHg</t>
  </si>
  <si>
    <t xml:space="preserve">      25mmHg</t>
  </si>
  <si>
    <t>Transducer leveled</t>
  </si>
  <si>
    <t>Line zeroed</t>
  </si>
  <si>
    <t>Zero</t>
  </si>
  <si>
    <t>A-Line #2</t>
    <phoneticPr fontId="6" type="noConversion"/>
  </si>
  <si>
    <t>A-Line #2 Date Drsg Changed</t>
  </si>
  <si>
    <t>Date drsg changed:specify</t>
  </si>
  <si>
    <t>**</t>
  </si>
  <si>
    <t>A-Line #2 Dressing Type</t>
  </si>
  <si>
    <t>Postop</t>
  </si>
  <si>
    <t>Blood pressure monitor</t>
  </si>
  <si>
    <t>Wound #4</t>
  </si>
  <si>
    <t xml:space="preserve">     Pressure (Unna Boot)</t>
  </si>
  <si>
    <t xml:space="preserve">     Foam dressing</t>
  </si>
  <si>
    <t xml:space="preserve">     Hydrocolloidal (Duoderm, Restore)</t>
  </si>
  <si>
    <t>Shoulder</t>
  </si>
  <si>
    <t>Incision #6 Type</t>
  </si>
  <si>
    <t>Skin Alteration #1</t>
    <phoneticPr fontId="6" type="noConversion"/>
  </si>
  <si>
    <t>Skin Alteration #1 Abdominal Area</t>
  </si>
  <si>
    <t>Abdomen upper quadrant right</t>
  </si>
  <si>
    <t>Abdomen lower quadrant right</t>
  </si>
  <si>
    <t>Abdomen upper quadrant left</t>
  </si>
  <si>
    <t>Abdomen lower quadrant left</t>
  </si>
  <si>
    <t>Abdomen entire</t>
  </si>
  <si>
    <t>Warm Soaks: On or Off</t>
  </si>
  <si>
    <t>Warming</t>
    <phoneticPr fontId="6" type="noConversion"/>
  </si>
  <si>
    <t>Warming Device: On or Off/Limits</t>
  </si>
  <si>
    <t xml:space="preserve">     Hypertonic Hydrogel</t>
  </si>
  <si>
    <t>HyprHydrogel</t>
  </si>
  <si>
    <t xml:space="preserve">     Hydrogel (Duoderm-gel)</t>
  </si>
  <si>
    <t xml:space="preserve">     Balsam of Peru (Xenaderm)</t>
  </si>
  <si>
    <t xml:space="preserve">     Bismuth Gauze (Xeroform)</t>
  </si>
  <si>
    <t>Subcutaneous tissue</t>
  </si>
  <si>
    <t>Subq</t>
  </si>
  <si>
    <t>Wound #3 Wound Vac Therapy/Pressure</t>
  </si>
  <si>
    <t>36</t>
    <phoneticPr fontId="6" type="noConversion"/>
  </si>
  <si>
    <t xml:space="preserve">     Wet to Dry: specify date/time</t>
  </si>
  <si>
    <t>Encourage small, frequent position changes</t>
  </si>
  <si>
    <t>PositionCh</t>
  </si>
  <si>
    <t>Turn/reposition Q 2 hours while in bed, pillows separating pressure areas</t>
  </si>
  <si>
    <t>TurnQ2</t>
  </si>
  <si>
    <t>Fascia</t>
  </si>
  <si>
    <t>Pins</t>
  </si>
  <si>
    <t xml:space="preserve"> Betadine</t>
    <phoneticPr fontId="6" type="noConversion"/>
  </si>
  <si>
    <t xml:space="preserve"> Chlorhexadine</t>
    <phoneticPr fontId="6" type="noConversion"/>
  </si>
  <si>
    <t>VaselineGze</t>
    <phoneticPr fontId="6" type="noConversion"/>
  </si>
  <si>
    <t>Extremely dry</t>
  </si>
  <si>
    <t>ExtremDry</t>
  </si>
  <si>
    <t>Clammy</t>
  </si>
  <si>
    <t>Wound #1 Dressing: Wound Vac Therapy/Pressure</t>
  </si>
  <si>
    <t>Continous</t>
  </si>
  <si>
    <t xml:space="preserve">     Intermittent</t>
  </si>
  <si>
    <t>Pressure</t>
    <phoneticPr fontId="6" type="noConversion"/>
  </si>
  <si>
    <t xml:space="preserve">     125 mmHg</t>
  </si>
  <si>
    <t>125mmHg</t>
  </si>
  <si>
    <t xml:space="preserve">     75 mmHg</t>
  </si>
  <si>
    <t>75mmHg</t>
  </si>
  <si>
    <t xml:space="preserve">     25 mmHg</t>
  </si>
  <si>
    <t>25mmHg</t>
  </si>
  <si>
    <t xml:space="preserve">     Open wound</t>
  </si>
  <si>
    <t xml:space="preserve">     Glue</t>
  </si>
  <si>
    <t xml:space="preserve">     Staples</t>
  </si>
  <si>
    <t xml:space="preserve">     Steri-strips</t>
  </si>
  <si>
    <t>Joint capsule</t>
  </si>
  <si>
    <t>Joint</t>
  </si>
  <si>
    <t>Wound #1 Stabilization/Closure</t>
  </si>
  <si>
    <t xml:space="preserve">     Stabilization none</t>
  </si>
  <si>
    <t xml:space="preserve">     Stabilization abdominal binder</t>
  </si>
  <si>
    <t xml:space="preserve">      Maceration</t>
  </si>
  <si>
    <t xml:space="preserve">      Induration</t>
  </si>
  <si>
    <t>Induation</t>
  </si>
  <si>
    <t>Surrounding Skin Appearance Status</t>
    <phoneticPr fontId="6" type="noConversion"/>
  </si>
  <si>
    <t>Wound #3 Location: Abdominal Area</t>
  </si>
  <si>
    <t>Location Abdominal Area Quadrant</t>
  </si>
  <si>
    <t>Extremity Area</t>
  </si>
  <si>
    <t>Wound #3 Location: Extremity Area</t>
  </si>
  <si>
    <t>Head Neck Area</t>
  </si>
  <si>
    <t>Wound #5 Dressing: Wound Vac Therapy/Pressure</t>
  </si>
  <si>
    <t>Skin Alteration #2 Pelvic Area</t>
  </si>
  <si>
    <t>Tentng</t>
  </si>
  <si>
    <t>Skin Integrity Interventions</t>
    <phoneticPr fontId="6" type="noConversion"/>
  </si>
  <si>
    <t>Education</t>
    <phoneticPr fontId="6" type="noConversion"/>
  </si>
  <si>
    <t>Incision #5 Location:  Extremity Area</t>
  </si>
  <si>
    <t>Incision #5 Location:  Head/Neck Area</t>
  </si>
  <si>
    <t>Incision #5 Location:  Pelvic Area</t>
  </si>
  <si>
    <t>Incision #5 Location:  Thoracic Area</t>
  </si>
  <si>
    <t>Incision #5 Type</t>
  </si>
  <si>
    <t>Incision #6</t>
  </si>
  <si>
    <t>Other pressure reduction measures:</t>
  </si>
  <si>
    <t>Bariatric</t>
    <phoneticPr fontId="6" type="noConversion"/>
  </si>
  <si>
    <t>Percussion/Vibration</t>
    <phoneticPr fontId="6" type="noConversion"/>
  </si>
  <si>
    <t>PercVib</t>
    <phoneticPr fontId="6" type="noConversion"/>
  </si>
  <si>
    <t>Rotation</t>
    <phoneticPr fontId="6" type="noConversion"/>
  </si>
  <si>
    <t>Rot</t>
    <phoneticPr fontId="6" type="noConversion"/>
  </si>
  <si>
    <t>Other</t>
    <phoneticPr fontId="6" type="noConversion"/>
  </si>
  <si>
    <t>Hi-Lo</t>
    <phoneticPr fontId="6" type="noConversion"/>
  </si>
  <si>
    <t>HiLo</t>
    <phoneticPr fontId="6" type="noConversion"/>
  </si>
  <si>
    <t>Cooling Device: On or Off/Limits</t>
  </si>
  <si>
    <t>Wound #2 Pressure Ulcer:  Origin/Stage</t>
  </si>
  <si>
    <t>Pressure Ulcer Visibile Anatomical Structure</t>
    <phoneticPr fontId="6" type="noConversion"/>
  </si>
  <si>
    <t>Skin Integrity Interventions - Manage Moisture</t>
  </si>
  <si>
    <t>Maintain clean and dry skin</t>
  </si>
  <si>
    <t>C+Dskin</t>
  </si>
  <si>
    <t>Alternating Air Mattress</t>
  </si>
  <si>
    <t>AltAirM</t>
  </si>
  <si>
    <t>Wound #2 Wound Bed Characteristics</t>
  </si>
  <si>
    <t>Wound Bed Healing</t>
    <phoneticPr fontId="6" type="noConversion"/>
  </si>
  <si>
    <t>Wound #2 Wound Vac Therapy/Pressure</t>
  </si>
  <si>
    <t xml:space="preserve">      Not needed</t>
    <phoneticPr fontId="6" type="noConversion"/>
  </si>
  <si>
    <t>notneeded</t>
    <phoneticPr fontId="6" type="noConversion"/>
  </si>
  <si>
    <t xml:space="preserve">      Eschar (thick leathery black/brown):  specify %</t>
  </si>
  <si>
    <t>Eschar</t>
  </si>
  <si>
    <t>Wrist</t>
  </si>
  <si>
    <t>Finger(s): specify</t>
  </si>
  <si>
    <t>Finger</t>
  </si>
  <si>
    <t>Skin Alteration #5 Pelvic Area</t>
  </si>
  <si>
    <t>Wound #1 Location: Head/Neck Area</t>
  </si>
  <si>
    <t xml:space="preserve">      Partial-thickness (dermis)</t>
  </si>
  <si>
    <t xml:space="preserve">      Length (measure head to toe):  specify cm</t>
  </si>
  <si>
    <t>Length</t>
  </si>
  <si>
    <t xml:space="preserve">      Width (measure hip to hip):  specify cm</t>
  </si>
  <si>
    <t>Skin Alteration #5 Type</t>
  </si>
  <si>
    <t>Skin Alteration #6</t>
    <phoneticPr fontId="6" type="noConversion"/>
  </si>
  <si>
    <t>Skin Alteration #6 Abdominal Area</t>
  </si>
  <si>
    <t>Other moisture management methods:</t>
  </si>
  <si>
    <t>Maximize Mobilization</t>
    <phoneticPr fontId="6" type="noConversion"/>
  </si>
  <si>
    <t>Wound #1 Location: Pelvic Area</t>
  </si>
  <si>
    <t xml:space="preserve">      50mmHg</t>
  </si>
  <si>
    <t>Wound #3 Pressure Ulcer:  Origin/Stage</t>
  </si>
  <si>
    <t>SqWvTstConf</t>
    <phoneticPr fontId="6" type="noConversion"/>
  </si>
  <si>
    <t>A-Line #1 Reason</t>
  </si>
  <si>
    <t>Frequent labs</t>
  </si>
  <si>
    <t>Labs</t>
  </si>
  <si>
    <t>Vasopressor drips</t>
  </si>
  <si>
    <t>Pressors</t>
  </si>
  <si>
    <t>Post operative (24 hr)</t>
  </si>
  <si>
    <t>Warm Soaks: Location</t>
  </si>
  <si>
    <t>Incision #6 Location:  Pelvic Area</t>
  </si>
  <si>
    <t>Location: Thoracic Area</t>
    <phoneticPr fontId="6" type="noConversion"/>
  </si>
  <si>
    <t>Wound #1 Location: Thoracic Area</t>
  </si>
  <si>
    <t>Skin Alteration #1 Extremity Area</t>
  </si>
  <si>
    <t>Finger(s), right:  specify</t>
  </si>
  <si>
    <t>Warming Methods</t>
    <phoneticPr fontId="6" type="noConversion"/>
  </si>
  <si>
    <t>Warming Method*</t>
    <phoneticPr fontId="6" type="noConversion"/>
  </si>
  <si>
    <t>Warming Lights/Lamp</t>
  </si>
  <si>
    <t>Light</t>
  </si>
  <si>
    <t>Warming Method*</t>
  </si>
  <si>
    <t>Warm Blankets</t>
  </si>
  <si>
    <t>Blnkt</t>
  </si>
  <si>
    <t>Warming Unit/Blanket</t>
  </si>
  <si>
    <t>WBlnk</t>
  </si>
  <si>
    <t>Blood Warmer</t>
  </si>
  <si>
    <t>BldWm</t>
  </si>
  <si>
    <t>Wound #1</t>
    <phoneticPr fontId="6" type="noConversion"/>
  </si>
  <si>
    <t>Skin Integrity Interventions-Pressure Reduction</t>
  </si>
  <si>
    <t>Vac</t>
  </si>
  <si>
    <t xml:space="preserve">  ABD Pad</t>
    <phoneticPr fontId="6" type="noConversion"/>
  </si>
  <si>
    <t>ABD</t>
    <phoneticPr fontId="6" type="noConversion"/>
  </si>
  <si>
    <t xml:space="preserve">  Vaseline gauze</t>
    <phoneticPr fontId="6" type="noConversion"/>
  </si>
  <si>
    <t xml:space="preserve">     Changed: specify date/time</t>
  </si>
  <si>
    <t>Other activities to maximize mobilization:</t>
  </si>
  <si>
    <t>Nutrition Management</t>
    <phoneticPr fontId="6" type="noConversion"/>
  </si>
  <si>
    <t>Wound Vac Cannister Change</t>
    <phoneticPr fontId="6" type="noConversion"/>
  </si>
  <si>
    <t xml:space="preserve">      Done:  specify date/time</t>
  </si>
  <si>
    <t>37</t>
    <phoneticPr fontId="6" type="noConversion"/>
  </si>
  <si>
    <t xml:space="preserve">      Not applicable</t>
  </si>
  <si>
    <t>Wound #2</t>
  </si>
  <si>
    <t>Skin Moisture</t>
  </si>
  <si>
    <t>Diaphoretic</t>
  </si>
  <si>
    <t>Diaph</t>
  </si>
  <si>
    <t>LtButtock</t>
  </si>
  <si>
    <t xml:space="preserve">     50 mmHg</t>
  </si>
  <si>
    <t>Skin Turgor</t>
  </si>
  <si>
    <t>Decreased</t>
  </si>
  <si>
    <t>Tenting</t>
  </si>
  <si>
    <t xml:space="preserve">     Wound cleanser</t>
  </si>
  <si>
    <t>HeelPillow</t>
  </si>
  <si>
    <t>Apply heel/elbow pads</t>
  </si>
  <si>
    <t>ApplyPads</t>
  </si>
  <si>
    <t>Back, left</t>
  </si>
  <si>
    <t>LtBack</t>
  </si>
  <si>
    <t>Total Body</t>
    <phoneticPr fontId="6" type="noConversion"/>
  </si>
  <si>
    <t>Skin Alteration #1 Total Body</t>
  </si>
  <si>
    <t>Skin Alteration #1 Type</t>
  </si>
  <si>
    <t>Abrasion</t>
  </si>
  <si>
    <t>Blister</t>
  </si>
  <si>
    <t>Blsiter</t>
  </si>
  <si>
    <t xml:space="preserve">  Distilled Water</t>
    <phoneticPr fontId="6" type="noConversion"/>
  </si>
  <si>
    <t xml:space="preserve">      Blister (not over bony prominence)</t>
  </si>
  <si>
    <t xml:space="preserve">      Cellulitus</t>
  </si>
  <si>
    <t>Cellulitus</t>
  </si>
  <si>
    <t xml:space="preserve">      Rash</t>
  </si>
  <si>
    <t xml:space="preserve">      Tape burn</t>
  </si>
  <si>
    <t>Surrounding Skin Appearance</t>
    <phoneticPr fontId="6" type="noConversion"/>
  </si>
  <si>
    <t>Skin Alteration #2 Location Descriptor</t>
  </si>
  <si>
    <t>Skin Alteration #2 Head/Neck Area</t>
  </si>
  <si>
    <t>Incision #5 Location Descriptor</t>
  </si>
  <si>
    <t>Incision #5 Location:  Abdominal Area</t>
  </si>
  <si>
    <t>Incision #5</t>
  </si>
  <si>
    <t>Chest, right</t>
  </si>
  <si>
    <t>RtChest</t>
  </si>
  <si>
    <t>Chest, left</t>
  </si>
  <si>
    <t>LtChest</t>
  </si>
  <si>
    <t>Chest</t>
  </si>
  <si>
    <t>Scapula, right</t>
  </si>
  <si>
    <t>Incision #6 Characteristics/Closure/Stabilization</t>
  </si>
  <si>
    <t>Sage Boots</t>
    <phoneticPr fontId="6" type="noConversion"/>
  </si>
  <si>
    <t>SageBoots</t>
    <phoneticPr fontId="6" type="noConversion"/>
  </si>
  <si>
    <t>Prafo Boots</t>
    <phoneticPr fontId="6" type="noConversion"/>
  </si>
  <si>
    <t>PrafoBoots</t>
    <phoneticPr fontId="6" type="noConversion"/>
  </si>
  <si>
    <t>Padded Bed Rails</t>
    <phoneticPr fontId="6" type="noConversion"/>
  </si>
  <si>
    <t xml:space="preserve">Bed </t>
    <phoneticPr fontId="6" type="noConversion"/>
  </si>
  <si>
    <t>Specialty Bed</t>
  </si>
  <si>
    <t>Standard Hospital Mattress</t>
  </si>
  <si>
    <t>Stand</t>
  </si>
  <si>
    <t>Skin Integrity Interventions - Education</t>
  </si>
  <si>
    <t>Incision #2 Characteristics/Closure/Stabilization</t>
  </si>
  <si>
    <t>Alarm limits (specify)</t>
  </si>
  <si>
    <t>Limits</t>
  </si>
  <si>
    <t>Alarm set</t>
    <phoneticPr fontId="6" type="noConversion"/>
  </si>
  <si>
    <t>Alarmset</t>
    <phoneticPr fontId="6" type="noConversion"/>
  </si>
  <si>
    <t>Alarms on</t>
    <phoneticPr fontId="6" type="noConversion"/>
  </si>
  <si>
    <t>Alarmon</t>
    <phoneticPr fontId="6" type="noConversion"/>
  </si>
  <si>
    <t>Provide pt/other education regarding causes/prevention of pressure ulcers</t>
  </si>
  <si>
    <t>Prevention</t>
  </si>
  <si>
    <t>Low-Air Mattress</t>
  </si>
  <si>
    <t>LoArM</t>
  </si>
  <si>
    <t>Low Air Loss Bed</t>
  </si>
  <si>
    <t>LoAirL</t>
  </si>
  <si>
    <t>Fluid Air Bed</t>
  </si>
  <si>
    <t>FldAr</t>
  </si>
  <si>
    <t>Offer bedpan or urinal at scheduled intervals if pt is bed-bound</t>
  </si>
  <si>
    <t>OfferBedpa</t>
  </si>
  <si>
    <t>Schedule toileting</t>
  </si>
  <si>
    <t>Toileting</t>
  </si>
  <si>
    <t>Instruct pt/other to request assistance as needed</t>
  </si>
  <si>
    <t>RequestA</t>
  </si>
  <si>
    <t>Wound #1 Location: Extremity Area</t>
  </si>
  <si>
    <t>Arm</t>
  </si>
  <si>
    <t>Elbow</t>
  </si>
  <si>
    <t>PartThick</t>
  </si>
  <si>
    <t>FullThick</t>
  </si>
  <si>
    <t>Wound Bed Size</t>
    <phoneticPr fontId="6" type="noConversion"/>
  </si>
  <si>
    <t>Skin Alteration #5 Thoracic Area</t>
  </si>
  <si>
    <t>Skin Alteration #5 Total body</t>
  </si>
  <si>
    <t>Skin Alteration #3 Type</t>
  </si>
  <si>
    <t>Elevate HOB for meals, then lower within 1 hour after eating (contraindicated)</t>
  </si>
  <si>
    <t>HOBContr</t>
  </si>
  <si>
    <t>Location Descriptor</t>
    <phoneticPr fontId="6" type="noConversion"/>
  </si>
  <si>
    <t>Incision #6 Location Descriptor</t>
  </si>
  <si>
    <t>Hip</t>
  </si>
  <si>
    <t>Groin</t>
  </si>
  <si>
    <t>Perinum</t>
  </si>
  <si>
    <t>Buttock(s)</t>
  </si>
  <si>
    <t>Buttocks</t>
  </si>
  <si>
    <t>Heating Pad: Location</t>
  </si>
  <si>
    <t>Enter free text</t>
  </si>
  <si>
    <t>Ice Packs: Location</t>
  </si>
  <si>
    <t>Ice Packs: On or Off</t>
  </si>
  <si>
    <t>Incision #6 Location:  Head/Neck Area</t>
  </si>
  <si>
    <t>Location: Pelvic Area</t>
    <phoneticPr fontId="6" type="noConversion"/>
  </si>
  <si>
    <t>Incision #3 Characteristics/Closure/Stabilization</t>
    <phoneticPr fontId="6" type="noConversion"/>
  </si>
  <si>
    <t>Site Temperature</t>
    <phoneticPr fontId="6" type="noConversion"/>
  </si>
  <si>
    <t>Integumentary</t>
    <phoneticPr fontId="6" type="noConversion"/>
  </si>
  <si>
    <t>Location Pelvic Area</t>
  </si>
  <si>
    <t>Incision #3 Location Descriptor</t>
  </si>
  <si>
    <t>Finger(s), left: specify</t>
  </si>
  <si>
    <t>Toe(s), right:  specify</t>
  </si>
  <si>
    <t>Toe(s), left: specify</t>
  </si>
  <si>
    <t>Skin Alteration #6 Extremity Area</t>
  </si>
  <si>
    <t>Encourage activity as tolerated</t>
  </si>
  <si>
    <t>Perform ROM exercises when turning/repositioning</t>
  </si>
  <si>
    <t>ROM</t>
  </si>
  <si>
    <t>Limit sitting out of bed to less than 2 hours at a time</t>
  </si>
  <si>
    <t>OOB&lt;2h</t>
  </si>
  <si>
    <t>RtForehead</t>
  </si>
  <si>
    <t>Forehead, left side</t>
  </si>
  <si>
    <t>LtForehead</t>
  </si>
  <si>
    <t>Forehead</t>
  </si>
  <si>
    <t>Temporal, right</t>
  </si>
  <si>
    <t>RtTemporal</t>
  </si>
  <si>
    <t>Temporal, left</t>
  </si>
  <si>
    <t>LtTemporal</t>
  </si>
  <si>
    <t>Parietal, right</t>
  </si>
  <si>
    <t>Incision #3 Characteristics/Closure/Stabilization</t>
  </si>
  <si>
    <t>Heel, right</t>
  </si>
  <si>
    <t>RtHeel</t>
  </si>
  <si>
    <t>Heel, left</t>
  </si>
  <si>
    <t>LtHeel</t>
  </si>
  <si>
    <t>Use specialty bed</t>
  </si>
  <si>
    <t>SpecBed</t>
  </si>
  <si>
    <t>RtParietal</t>
  </si>
  <si>
    <t>Parietal, left</t>
  </si>
  <si>
    <t>LtParietal</t>
  </si>
  <si>
    <t>Occiput</t>
  </si>
  <si>
    <t>Eye, right</t>
  </si>
  <si>
    <t>RtEye</t>
  </si>
  <si>
    <t>Eye, left</t>
  </si>
  <si>
    <t>LtEye</t>
  </si>
  <si>
    <t>Skin Integrity Interventions - Nutrition Management Measures</t>
  </si>
  <si>
    <t>Encourage eating and assist with meals</t>
  </si>
  <si>
    <t>EncorageE</t>
  </si>
  <si>
    <t>Tendon</t>
  </si>
  <si>
    <t>Bone</t>
  </si>
  <si>
    <t xml:space="preserve">      100mmHg</t>
  </si>
  <si>
    <t xml:space="preserve">      150mmHg</t>
  </si>
  <si>
    <t>SKIN ASSESSMENT</t>
  </si>
  <si>
    <t>WithinNormalLim</t>
    <phoneticPr fontId="6" type="noConversion"/>
  </si>
  <si>
    <t>Not Within Normal Limits</t>
    <phoneticPr fontId="6" type="noConversion"/>
  </si>
  <si>
    <t>NotNormlLimits</t>
    <phoneticPr fontId="6" type="noConversion"/>
  </si>
  <si>
    <t>Deferred</t>
  </si>
  <si>
    <t>Defer'd</t>
  </si>
  <si>
    <t>Skin Color</t>
  </si>
  <si>
    <t>Skin Alteration #1 Thoracic Area</t>
  </si>
  <si>
    <t>Skin Temperature</t>
  </si>
  <si>
    <t>Turgor</t>
    <phoneticPr fontId="6" type="noConversion"/>
  </si>
  <si>
    <t>Ashen</t>
  </si>
  <si>
    <t>Back, right</t>
  </si>
  <si>
    <t>RtBack</t>
  </si>
  <si>
    <t>Buttock, left</t>
  </si>
  <si>
    <t>Head, right</t>
  </si>
  <si>
    <t>Skin Alteration #7 Type</t>
  </si>
  <si>
    <t>Skin</t>
    <phoneticPr fontId="6" type="noConversion"/>
  </si>
  <si>
    <t>Alteration Type</t>
    <phoneticPr fontId="6" type="noConversion"/>
  </si>
  <si>
    <t>Skin Alteration Type</t>
  </si>
  <si>
    <t>Protocol</t>
    <phoneticPr fontId="6" type="noConversion"/>
  </si>
  <si>
    <t>IncontDerm</t>
  </si>
  <si>
    <t>Skin Alteration #1 Type</t>
    <phoneticPr fontId="6" type="noConversion"/>
  </si>
  <si>
    <t>Excoriation</t>
  </si>
  <si>
    <t>Bruise</t>
  </si>
  <si>
    <t>Incontinence dermatitis</t>
  </si>
  <si>
    <t xml:space="preserve">     Stabilization ace wrap</t>
  </si>
  <si>
    <t>Abdominal Area</t>
    <phoneticPr fontId="6" type="noConversion"/>
  </si>
  <si>
    <t>Skin Alteration #2 Abdominal Area</t>
  </si>
  <si>
    <t>Skin Alteration #2 Extremity Area</t>
  </si>
  <si>
    <t>Incision #4 Location:  Abdominal Area</t>
  </si>
  <si>
    <t>Incision #4 Location:  Extremity Area</t>
  </si>
  <si>
    <t>Incision #4 Location:  Head/Neck Area</t>
  </si>
  <si>
    <t>Incision #4 Location:  Pelvic Area</t>
  </si>
  <si>
    <t>Incision #4 Location:  Thoracic Area</t>
  </si>
  <si>
    <t>Mouth</t>
  </si>
  <si>
    <t>Lip(s)</t>
  </si>
  <si>
    <t>Lip</t>
  </si>
  <si>
    <t>Jaw, right</t>
  </si>
  <si>
    <t>RtJaw</t>
  </si>
  <si>
    <t>Jaw, left</t>
  </si>
  <si>
    <t>LtJaw</t>
  </si>
  <si>
    <t>Neck, right</t>
  </si>
  <si>
    <t>RtNeck</t>
  </si>
  <si>
    <t>RtScapula</t>
  </si>
  <si>
    <t>Incision #6 Characteristics/Closure/Stabilization</t>
    <phoneticPr fontId="6" type="noConversion"/>
  </si>
  <si>
    <t>Incision #2 Characteristics/Closure/Stabilization</t>
    <phoneticPr fontId="6" type="noConversion"/>
  </si>
  <si>
    <t>Appearance Status</t>
    <phoneticPr fontId="6" type="noConversion"/>
  </si>
  <si>
    <t>Integumentary</t>
    <phoneticPr fontId="6" type="noConversion"/>
  </si>
  <si>
    <t>Skin Alteration #2 Thoracic Area</t>
  </si>
  <si>
    <t>Skin Alteration #2 Total Body</t>
  </si>
  <si>
    <t>Open surgical incision</t>
  </si>
  <si>
    <t>Graft site</t>
  </si>
  <si>
    <t>Graft</t>
  </si>
  <si>
    <t>Donor site</t>
  </si>
  <si>
    <t>Donor</t>
  </si>
  <si>
    <t>Incision #2</t>
  </si>
  <si>
    <t>Appearance</t>
    <phoneticPr fontId="6" type="noConversion"/>
  </si>
  <si>
    <t>Neck, left</t>
  </si>
  <si>
    <t>LtNeck</t>
  </si>
  <si>
    <t>Neck</t>
  </si>
  <si>
    <t>Tracheostomy site</t>
  </si>
  <si>
    <t>Trach</t>
  </si>
  <si>
    <t>Chin</t>
  </si>
  <si>
    <t>Location Pelvic Area</t>
    <phoneticPr fontId="6" type="noConversion"/>
  </si>
  <si>
    <t>Provide pt/other education regarding treatment plan for pressure ulcers</t>
  </si>
  <si>
    <t>TxPlan</t>
  </si>
  <si>
    <t>Under mattress scales</t>
  </si>
  <si>
    <t>Apply fecal collector (especially if skin breakdown present)</t>
  </si>
  <si>
    <t>FecalColle</t>
  </si>
  <si>
    <t>Apply protective barrier ointment</t>
  </si>
  <si>
    <t>BarrierOin</t>
  </si>
  <si>
    <t>Skin Alteration #4 Type</t>
  </si>
  <si>
    <t>Skin Alteration #5</t>
    <phoneticPr fontId="6" type="noConversion"/>
  </si>
  <si>
    <t>Skin Alteration #5 Extremity Area</t>
  </si>
  <si>
    <t>Skin Alteration #5 Head/Neck Area</t>
  </si>
  <si>
    <t>Skin Alteration #5 Location Descriptor</t>
  </si>
  <si>
    <t>Elevate HOB for meals, then lower within 1 hour after eating</t>
  </si>
  <si>
    <t>HOBupMeals</t>
  </si>
  <si>
    <t>Raise the knee when elevating HOB</t>
  </si>
  <si>
    <t>Skin Alteration #4</t>
    <phoneticPr fontId="6" type="noConversion"/>
  </si>
  <si>
    <t>Skin Alteration #4 Abdominal Area</t>
  </si>
  <si>
    <t>Skin Alteration #4 Extremity Area</t>
  </si>
  <si>
    <t>Location: Abdominal Area</t>
    <phoneticPr fontId="6" type="noConversion"/>
  </si>
  <si>
    <t>Incision #6 Location:  Abdominal Area</t>
  </si>
  <si>
    <t>Midline</t>
    <phoneticPr fontId="6" type="noConversion"/>
  </si>
  <si>
    <t>Skin Integrity Interventions - Maximize Mobilization</t>
  </si>
  <si>
    <t>Temporal</t>
  </si>
  <si>
    <t>Parietal</t>
  </si>
  <si>
    <t>Eye(s)</t>
  </si>
  <si>
    <t>27</t>
  </si>
  <si>
    <t>28</t>
  </si>
  <si>
    <t>29</t>
  </si>
  <si>
    <t>Location: Head/Neck Area</t>
    <phoneticPr fontId="6" type="noConversion"/>
  </si>
  <si>
    <t>Incision #6 Dressing/Status/Drsg Discharge</t>
  </si>
  <si>
    <t>Incision #6 Location:  Thoracic Area</t>
  </si>
  <si>
    <t>Incision #2 Location Descriptor</t>
  </si>
  <si>
    <t>Incision #2 Location:  Abdominal Area</t>
  </si>
  <si>
    <t>Incision #2 Location:  Extremity Area</t>
  </si>
  <si>
    <t>Incision #2 Location:  Head/Neck Area</t>
  </si>
  <si>
    <t>Pod Repositioned</t>
    <phoneticPr fontId="6" type="noConversion"/>
  </si>
  <si>
    <t>Calcium</t>
    <phoneticPr fontId="6" type="noConversion"/>
  </si>
  <si>
    <t>CRRT New Bag Hung</t>
    <phoneticPr fontId="6" type="noConversion"/>
  </si>
  <si>
    <t>Heparin Bag</t>
    <phoneticPr fontId="6" type="noConversion"/>
  </si>
  <si>
    <t>Heparin Syringe</t>
    <phoneticPr fontId="6" type="noConversion"/>
  </si>
  <si>
    <t>Normal Saline Bag</t>
    <phoneticPr fontId="6" type="noConversion"/>
  </si>
  <si>
    <t>Hemaclip Connections</t>
    <phoneticPr fontId="6" type="noConversion"/>
  </si>
  <si>
    <t>Return line to Dialysis Catheter</t>
    <phoneticPr fontId="6" type="noConversion"/>
  </si>
  <si>
    <t>Access line to Dialysis Catheter</t>
    <phoneticPr fontId="6" type="noConversion"/>
  </si>
  <si>
    <t>Incision #3 Location:  Abdominal Area</t>
  </si>
  <si>
    <t>Incision #3 Location:  Extremity Area</t>
  </si>
  <si>
    <t>Incision #3 Location:  Head/Neck Area</t>
  </si>
  <si>
    <t>Incision #1 Location:  Head/Neck Area</t>
  </si>
  <si>
    <t>Forehead, right side</t>
  </si>
  <si>
    <t>Incision #2 Type</t>
  </si>
  <si>
    <t>Incision #3</t>
  </si>
  <si>
    <t>Provider documents reason to keep catheter postoperatively</t>
    <phoneticPr fontId="6" type="noConversion"/>
  </si>
  <si>
    <t>Return Line to Hotline Tubing</t>
    <phoneticPr fontId="6" type="noConversion"/>
  </si>
  <si>
    <t>Foot, right</t>
  </si>
  <si>
    <t>Provide tray set-up and other assistance as needed</t>
  </si>
  <si>
    <t>Use wheelchair cushion while in wheelchair</t>
  </si>
  <si>
    <t>WCcushion</t>
  </si>
  <si>
    <t>Elevate heels using pillows or foam bricks</t>
  </si>
  <si>
    <t xml:space="preserve">     Abrasion</t>
  </si>
  <si>
    <t xml:space="preserve">     Blister</t>
  </si>
  <si>
    <t xml:space="preserve">     Rash</t>
  </si>
  <si>
    <t xml:space="preserve">     Incontinence dermatitis</t>
  </si>
  <si>
    <t xml:space="preserve">     Excoriation</t>
  </si>
  <si>
    <t xml:space="preserve">     Petechiae</t>
  </si>
  <si>
    <t>Assessment</t>
    <phoneticPr fontId="6" type="noConversion"/>
  </si>
  <si>
    <t>Jaundiced/icteric</t>
  </si>
  <si>
    <t>Skin Alteration #6 Type</t>
  </si>
  <si>
    <t>Tube feeding as ordered</t>
  </si>
  <si>
    <t>TubeFeed</t>
  </si>
  <si>
    <t>Other nutrition management methods:</t>
  </si>
  <si>
    <t>Moisture</t>
    <phoneticPr fontId="6" type="noConversion"/>
  </si>
  <si>
    <t>Skin Alteration #7 Thoracic Area</t>
  </si>
  <si>
    <t>Skin Alteration #7 Total body</t>
  </si>
  <si>
    <t>Skin Alteration #7</t>
    <phoneticPr fontId="6" type="noConversion"/>
  </si>
  <si>
    <t>RtHead</t>
  </si>
  <si>
    <t>Head, left</t>
  </si>
  <si>
    <t>LtHead</t>
  </si>
  <si>
    <t>Head</t>
  </si>
  <si>
    <t xml:space="preserve">Neck, right </t>
  </si>
  <si>
    <t>Lips</t>
    <phoneticPr fontId="6" type="noConversion"/>
  </si>
  <si>
    <t>Skin Alteration #1 Location Descriptor</t>
  </si>
  <si>
    <t>Skin Alteration #1 Pelvic Area</t>
  </si>
  <si>
    <t>Genitalia</t>
  </si>
  <si>
    <t>Incision #5 Characteristics/Closure/Stabilization</t>
  </si>
  <si>
    <t>Skin Alteration #2</t>
    <phoneticPr fontId="6" type="noConversion"/>
  </si>
  <si>
    <t>Incision #5 Characteristics/Closure/Stabilization</t>
    <phoneticPr fontId="6" type="noConversion"/>
  </si>
  <si>
    <t>Incision #4 Location Descriptor</t>
  </si>
  <si>
    <t>Chemical Burns</t>
    <phoneticPr fontId="6" type="noConversion"/>
  </si>
  <si>
    <t>ChemBurn</t>
    <phoneticPr fontId="6" type="noConversion"/>
  </si>
  <si>
    <t>Excoriation</t>
    <phoneticPr fontId="6" type="noConversion"/>
  </si>
  <si>
    <t>Blisters</t>
    <phoneticPr fontId="6" type="noConversion"/>
  </si>
  <si>
    <t xml:space="preserve">      Pressure</t>
  </si>
  <si>
    <t xml:space="preserve">      Antimicrobial</t>
  </si>
  <si>
    <t xml:space="preserve">      Gauze</t>
  </si>
  <si>
    <t>Nose, right side</t>
  </si>
  <si>
    <t>RtNose</t>
  </si>
  <si>
    <t>Nose, left side</t>
  </si>
  <si>
    <t>LtNose</t>
  </si>
  <si>
    <t>Run time minutes: specify</t>
    <phoneticPr fontId="6" type="noConversion"/>
  </si>
  <si>
    <t>Anti-Coagulant</t>
    <phoneticPr fontId="6" type="noConversion"/>
  </si>
  <si>
    <t>Citrate</t>
    <phoneticPr fontId="6" type="noConversion"/>
  </si>
  <si>
    <t>Heparin</t>
    <phoneticPr fontId="6" type="noConversion"/>
  </si>
  <si>
    <t>Normal Saline Flushes</t>
    <phoneticPr fontId="6" type="noConversion"/>
  </si>
  <si>
    <t>Flow Rate: specify</t>
    <phoneticPr fontId="6" type="noConversion"/>
  </si>
  <si>
    <t>CRRT Filter Change</t>
    <phoneticPr fontId="6" type="noConversion"/>
  </si>
  <si>
    <t>New Setup</t>
    <phoneticPr fontId="6" type="noConversion"/>
  </si>
  <si>
    <t>Scapula, left</t>
  </si>
  <si>
    <t>LtScapula</t>
  </si>
  <si>
    <t>Lumbar</t>
  </si>
  <si>
    <t>Spine:  specify</t>
  </si>
  <si>
    <t>Spine</t>
  </si>
  <si>
    <t>Incision #1 Type</t>
  </si>
  <si>
    <t>Closed surgical incision</t>
  </si>
  <si>
    <t>Closed</t>
  </si>
  <si>
    <t>Red</t>
    <phoneticPr fontId="6" type="noConversion"/>
  </si>
  <si>
    <t>Bruised</t>
    <phoneticPr fontId="6" type="noConversion"/>
  </si>
  <si>
    <t>Filter Clotted</t>
    <phoneticPr fontId="6" type="noConversion"/>
  </si>
  <si>
    <t>Scheduled (72 hr)</t>
    <phoneticPr fontId="6" type="noConversion"/>
  </si>
  <si>
    <t>M60 Hemofilter</t>
    <phoneticPr fontId="6" type="noConversion"/>
  </si>
  <si>
    <t>M100 Hemofilter</t>
    <phoneticPr fontId="6" type="noConversion"/>
  </si>
  <si>
    <t>RtHip</t>
  </si>
  <si>
    <t>Hip, left</t>
  </si>
  <si>
    <t>Scale</t>
  </si>
  <si>
    <t>PneuCare Dynamic</t>
  </si>
  <si>
    <t>PneCD</t>
  </si>
  <si>
    <t>Roto-bed</t>
  </si>
  <si>
    <t>RotoB</t>
  </si>
  <si>
    <t>Stryker Frame</t>
  </si>
  <si>
    <t>Stryk</t>
  </si>
  <si>
    <t>Other friction/shear reduction methods:</t>
  </si>
  <si>
    <t>Manage Moisture</t>
    <phoneticPr fontId="6" type="noConversion"/>
  </si>
  <si>
    <t>Skin Alteration #4 Pelvic Area</t>
  </si>
  <si>
    <t>Coccyx</t>
    <phoneticPr fontId="6" type="noConversion"/>
  </si>
  <si>
    <t>Skin Alteration #4 Thoracic Area</t>
  </si>
  <si>
    <t>Skin Alteration #4 Total Body</t>
  </si>
  <si>
    <t>Skin Integrity Interventions - Friction and Shear Reduction</t>
  </si>
  <si>
    <t>Skin Alteration #5 Abdominal Area</t>
  </si>
  <si>
    <t>Proximal</t>
  </si>
  <si>
    <t>Distal</t>
  </si>
  <si>
    <t>Upper</t>
  </si>
  <si>
    <t>Lower</t>
  </si>
  <si>
    <t>Skin Alteration #3 Total Body</t>
  </si>
  <si>
    <t>Generalize</t>
  </si>
  <si>
    <t>Trap/Sheet</t>
  </si>
  <si>
    <t>Breast, left</t>
  </si>
  <si>
    <t>Kneew/HOB</t>
  </si>
  <si>
    <t>Keep HOB at or below 30 degrees when not eating</t>
  </si>
  <si>
    <t>HOB&lt;30</t>
  </si>
  <si>
    <t>Skin Alteration #4 Head/Neck Area</t>
  </si>
  <si>
    <t>Skin Alteration #4 Location Descriptor</t>
  </si>
  <si>
    <t>Incision #6 Discharge-Exudate Amount/Color/Characteristics/Odor</t>
  </si>
  <si>
    <t>RtFlank</t>
  </si>
  <si>
    <t xml:space="preserve"> Unable to Assess</t>
    <phoneticPr fontId="6" type="noConversion"/>
  </si>
  <si>
    <t>UnableAss</t>
    <phoneticPr fontId="6" type="noConversion"/>
  </si>
  <si>
    <t>Closure</t>
    <phoneticPr fontId="6" type="noConversion"/>
  </si>
  <si>
    <t>Incision #6 Location:  Extremity Area</t>
  </si>
  <si>
    <t xml:space="preserve">  Unable to assess</t>
    <phoneticPr fontId="6" type="noConversion"/>
  </si>
  <si>
    <t>CRRT Events</t>
    <phoneticPr fontId="6" type="noConversion"/>
  </si>
  <si>
    <t>Scales Calibrated</t>
    <phoneticPr fontId="6" type="noConversion"/>
  </si>
  <si>
    <t>Access Clotted</t>
    <phoneticPr fontId="6" type="noConversion"/>
  </si>
  <si>
    <t>Access Obtained</t>
    <phoneticPr fontId="6" type="noConversion"/>
  </si>
  <si>
    <t>Labs Drawn</t>
    <phoneticPr fontId="6" type="noConversion"/>
  </si>
  <si>
    <t>MD Called</t>
    <phoneticPr fontId="6" type="noConversion"/>
  </si>
  <si>
    <t>MD at Bedside</t>
    <phoneticPr fontId="6" type="noConversion"/>
  </si>
  <si>
    <t>Priming Complete</t>
    <phoneticPr fontId="6" type="noConversion"/>
  </si>
  <si>
    <t>New this shift</t>
    <phoneticPr fontId="6" type="noConversion"/>
  </si>
  <si>
    <t>884 - 913</t>
    <phoneticPr fontId="6" type="noConversion"/>
  </si>
  <si>
    <t>Genitourinary</t>
    <phoneticPr fontId="6" type="noConversion"/>
  </si>
  <si>
    <t>Changed</t>
    <phoneticPr fontId="6" type="noConversion"/>
  </si>
  <si>
    <t>Changed over wire</t>
    <phoneticPr fontId="6" type="noConversion"/>
  </si>
  <si>
    <t>Reinserted</t>
    <phoneticPr fontId="6" type="noConversion"/>
  </si>
  <si>
    <t>Removed</t>
    <phoneticPr fontId="6" type="noConversion"/>
  </si>
  <si>
    <t>PD Tubing Changed</t>
    <phoneticPr fontId="6" type="noConversion"/>
  </si>
  <si>
    <t>Dressing Changed</t>
    <phoneticPr fontId="6" type="noConversion"/>
  </si>
  <si>
    <t xml:space="preserve">Cleaned </t>
    <phoneticPr fontId="6" type="noConversion"/>
  </si>
  <si>
    <t>Dry clean dressing applied</t>
    <phoneticPr fontId="6" type="noConversion"/>
  </si>
  <si>
    <t>NS Flushed</t>
    <phoneticPr fontId="6" type="noConversion"/>
  </si>
  <si>
    <t>Irrigated</t>
    <phoneticPr fontId="6" type="noConversion"/>
  </si>
  <si>
    <t>Incision #2 Location:  Pelvic Area</t>
  </si>
  <si>
    <t>Incision #2 Location:  Thoracic Area</t>
  </si>
  <si>
    <t>Dilute</t>
  </si>
  <si>
    <t xml:space="preserve">     Concentrated</t>
  </si>
  <si>
    <t>Concentrate</t>
  </si>
  <si>
    <t>Characteristics</t>
    <phoneticPr fontId="6" type="noConversion"/>
  </si>
  <si>
    <t>Cldy</t>
  </si>
  <si>
    <t>Access Line to Extension Tubing (OR)</t>
    <phoneticPr fontId="6" type="noConversion"/>
  </si>
  <si>
    <t>Return Line to Extension Tubing (OR)</t>
    <phoneticPr fontId="6" type="noConversion"/>
  </si>
  <si>
    <t>RtFoot</t>
  </si>
  <si>
    <t>Foot, left</t>
  </si>
  <si>
    <t>LtFoot</t>
  </si>
  <si>
    <t>TraySetUp</t>
  </si>
  <si>
    <t>Encourage meals and assist with meals as needed</t>
  </si>
  <si>
    <t>EncourageM</t>
  </si>
  <si>
    <t>Offer ordered supplements</t>
  </si>
  <si>
    <t>Supplement</t>
  </si>
  <si>
    <t>Provide or encourage oral care as needed</t>
  </si>
  <si>
    <t>OralCare</t>
  </si>
  <si>
    <t>Offer liquids Q2 hours when turning pt</t>
  </si>
  <si>
    <t>Liquids</t>
  </si>
  <si>
    <t>Monitor fluid/food intake</t>
  </si>
  <si>
    <t>Fluids</t>
  </si>
  <si>
    <t>Flushed</t>
  </si>
  <si>
    <t>Skin Alteration #6 Thoracic Area</t>
  </si>
  <si>
    <t>Skin Alteration #6 Total body</t>
  </si>
  <si>
    <t>Pressure Reduction</t>
    <phoneticPr fontId="6" type="noConversion"/>
  </si>
  <si>
    <t xml:space="preserve">      Tan</t>
  </si>
  <si>
    <t xml:space="preserve">      Red</t>
  </si>
  <si>
    <t xml:space="preserve">      Maroon</t>
  </si>
  <si>
    <t xml:space="preserve">      Black</t>
  </si>
  <si>
    <t>Skin Alteration #7 Abdominal Area</t>
  </si>
  <si>
    <t>Skin Alteration #7 Extremity Area</t>
  </si>
  <si>
    <t>Skin Alteration #7 Head/Neck Area</t>
  </si>
  <si>
    <t>Incision #3 Location:  Pelvic Area</t>
  </si>
  <si>
    <t>Incision #3 Location:  Thoracic Area</t>
  </si>
  <si>
    <t>Incision #3 Type</t>
  </si>
  <si>
    <t>Incision #4</t>
  </si>
  <si>
    <t>Incision #4 Characteristics/Closure/Stabilization</t>
  </si>
  <si>
    <t>Incision #4 Characteristics/Closure/Stabilization</t>
    <phoneticPr fontId="6" type="noConversion"/>
  </si>
  <si>
    <t>Alteration</t>
    <phoneticPr fontId="6" type="noConversion"/>
  </si>
  <si>
    <t>Frostbite</t>
    <phoneticPr fontId="6" type="noConversion"/>
  </si>
  <si>
    <t>Ulcer IV</t>
  </si>
  <si>
    <t>Intact</t>
    <phoneticPr fontId="6" type="noConversion"/>
  </si>
  <si>
    <t>Temporary Disconnection</t>
    <phoneticPr fontId="6" type="noConversion"/>
  </si>
  <si>
    <t>Self Test Failure</t>
    <phoneticPr fontId="6" type="noConversion"/>
  </si>
  <si>
    <t>Thrombolytic Used</t>
    <phoneticPr fontId="6" type="noConversion"/>
  </si>
  <si>
    <t>Return/Access Lines Reversed</t>
    <phoneticPr fontId="6" type="noConversion"/>
  </si>
  <si>
    <t>Integumentary</t>
  </si>
  <si>
    <t>Abnormal Skin</t>
    <phoneticPr fontId="6" type="noConversion"/>
  </si>
  <si>
    <t>Citrate rate ml/hr: specify</t>
    <phoneticPr fontId="6" type="noConversion"/>
  </si>
  <si>
    <t>CVVH</t>
  </si>
  <si>
    <t xml:space="preserve">     CVVHD (Continuous Venovenous Hemodialysis</t>
  </si>
  <si>
    <t>CVVHD</t>
  </si>
  <si>
    <t xml:space="preserve">     CVVHDF (Continuous Venovenous Hemodiafiltration)</t>
  </si>
  <si>
    <t>CVVHDF</t>
  </si>
  <si>
    <t xml:space="preserve">     SCUF (Slow Continuous Ultrafiltration)</t>
  </si>
  <si>
    <t>SCUF</t>
  </si>
  <si>
    <t>AV Fistula</t>
    <phoneticPr fontId="6" type="noConversion"/>
  </si>
  <si>
    <t>Gortex Graft</t>
    <phoneticPr fontId="6" type="noConversion"/>
  </si>
  <si>
    <t>PD Catheter</t>
    <phoneticPr fontId="6" type="noConversion"/>
  </si>
  <si>
    <t>Dialysis Access Condition</t>
    <phoneticPr fontId="6" type="noConversion"/>
  </si>
  <si>
    <t>Normal/Clean/Intact</t>
    <phoneticPr fontId="6" type="noConversion"/>
  </si>
  <si>
    <t>Bleeding</t>
    <phoneticPr fontId="6" type="noConversion"/>
  </si>
  <si>
    <t>Bicarbonate rate ml/hr: specify</t>
    <phoneticPr fontId="6" type="noConversion"/>
  </si>
  <si>
    <t>Calcium Chloride rate ml/hr: specify</t>
    <phoneticPr fontId="6" type="noConversion"/>
  </si>
  <si>
    <t>Dialysate</t>
    <phoneticPr fontId="6" type="noConversion"/>
  </si>
  <si>
    <t>Overflow</t>
  </si>
  <si>
    <t>Incision #1 Location:  Pelvic Area</t>
  </si>
  <si>
    <t>Hip, right</t>
  </si>
  <si>
    <t>Teach pt/other importance to change position frequently for pressure ulcer prevention</t>
  </si>
  <si>
    <t>TxPosition</t>
  </si>
  <si>
    <t>Provide pt/other with education materials</t>
  </si>
  <si>
    <t>EdMaterial</t>
  </si>
  <si>
    <t>Other education to prevent pressure ulcers:</t>
  </si>
  <si>
    <t>Friction</t>
    <phoneticPr fontId="6" type="noConversion"/>
  </si>
  <si>
    <t>Lateral</t>
  </si>
  <si>
    <t>Medial</t>
  </si>
  <si>
    <t>Anterior</t>
  </si>
  <si>
    <t>Posterior</t>
  </si>
  <si>
    <t>RtClavicle</t>
  </si>
  <si>
    <t>Clavicle, left</t>
  </si>
  <si>
    <t>LtClavicle</t>
  </si>
  <si>
    <t>Use a bed trapeze or pull sheet to lift up in bed or turn</t>
  </si>
  <si>
    <t>Breast, right</t>
  </si>
  <si>
    <t>RtBreast</t>
  </si>
  <si>
    <t>Sternum</t>
  </si>
  <si>
    <t>Incision #1 Location:  Abdominal Area</t>
  </si>
  <si>
    <t>Skin Alteration #2 Type</t>
  </si>
  <si>
    <t>Skin Alteration #3</t>
    <phoneticPr fontId="6" type="noConversion"/>
  </si>
  <si>
    <t>Skin Alteration #3 Abdominal Area</t>
  </si>
  <si>
    <t>Skin Alteration #3 Thoracic Area</t>
  </si>
  <si>
    <t xml:space="preserve">      Increasing</t>
  </si>
  <si>
    <t xml:space="preserve">     Site marked, date/time:  specify</t>
  </si>
  <si>
    <t>Marked</t>
  </si>
  <si>
    <t xml:space="preserve">      Consistent with body temperature</t>
  </si>
  <si>
    <t>Cleansed with</t>
    <phoneticPr fontId="6" type="noConversion"/>
  </si>
  <si>
    <t xml:space="preserve">  Wound vac</t>
    <phoneticPr fontId="6" type="noConversion"/>
  </si>
  <si>
    <t>WoundVac</t>
    <phoneticPr fontId="6" type="noConversion"/>
  </si>
  <si>
    <t>Amount</t>
    <phoneticPr fontId="6" type="noConversion"/>
  </si>
  <si>
    <t>Abdomen, general</t>
  </si>
  <si>
    <t>AbdGen</t>
  </si>
  <si>
    <t>Flank, right</t>
  </si>
  <si>
    <t>Tego Cap Change</t>
    <phoneticPr fontId="6" type="noConversion"/>
  </si>
  <si>
    <t>Date: specify</t>
    <phoneticPr fontId="6" type="noConversion"/>
  </si>
  <si>
    <t xml:space="preserve">     Bladder Spasms</t>
  </si>
  <si>
    <t>Incision #1 Characteristics/Closure/Stabilization</t>
  </si>
  <si>
    <t>Painful</t>
    <phoneticPr fontId="6" type="noConversion"/>
  </si>
  <si>
    <t>Dialysis Access Care</t>
    <phoneticPr fontId="6" type="noConversion"/>
  </si>
  <si>
    <t>No TX Needed</t>
    <phoneticPr fontId="6" type="noConversion"/>
  </si>
  <si>
    <t>Filtration fraction: specify %</t>
  </si>
  <si>
    <t>Filtration</t>
  </si>
  <si>
    <t>Foley discontinued Post Op Day 2</t>
    <phoneticPr fontId="6" type="noConversion"/>
  </si>
  <si>
    <t xml:space="preserve">Accurate urine output monitoring of ICU </t>
    <phoneticPr fontId="6" type="noConversion"/>
  </si>
  <si>
    <t>Acute urinary retention/bladder outlet obstruction</t>
    <phoneticPr fontId="6" type="noConversion"/>
  </si>
  <si>
    <t>Patient requires prolonged immobilization</t>
    <phoneticPr fontId="6" type="noConversion"/>
  </si>
  <si>
    <t>Procedure requires general or spinal anesthesia</t>
    <phoneticPr fontId="6" type="noConversion"/>
  </si>
  <si>
    <t>Catheter Post Op Day 1 and 2</t>
    <phoneticPr fontId="6" type="noConversion"/>
  </si>
  <si>
    <t>Patient has urological/gynecological/perineal procedures</t>
    <phoneticPr fontId="6" type="noConversion"/>
  </si>
  <si>
    <t>Urine Consistency/Characteristic/Odor</t>
  </si>
  <si>
    <t xml:space="preserve">     Odor normal</t>
  </si>
  <si>
    <t xml:space="preserve">     Dilute</t>
  </si>
  <si>
    <t>Access Pressure mm HG: specify</t>
    <phoneticPr fontId="6" type="noConversion"/>
  </si>
  <si>
    <t>Toe(s), right: specify</t>
  </si>
  <si>
    <t>RtToe</t>
  </si>
  <si>
    <t>Toe(s), left:  specify</t>
  </si>
  <si>
    <t>LtToe</t>
  </si>
  <si>
    <t>Small</t>
  </si>
  <si>
    <t xml:space="preserve">      Moderate</t>
  </si>
  <si>
    <t xml:space="preserve">      Large</t>
  </si>
  <si>
    <t>Large</t>
  </si>
  <si>
    <t xml:space="preserve">      Copious</t>
  </si>
  <si>
    <t>Copious</t>
  </si>
  <si>
    <t>Skin Alteration #1 Head/Neck Area</t>
  </si>
  <si>
    <t>Face, right</t>
  </si>
  <si>
    <t>RtFace</t>
  </si>
  <si>
    <t>Skin Alteration #6 Head/Neck Area</t>
  </si>
  <si>
    <t>Skin Alteration #6 Location Descriptor</t>
  </si>
  <si>
    <t>Skin Alteration #6 Pelvic Area</t>
  </si>
  <si>
    <t>Color</t>
    <phoneticPr fontId="6" type="noConversion"/>
  </si>
  <si>
    <t xml:space="preserve">      Colorless</t>
  </si>
  <si>
    <t>Hand, right</t>
  </si>
  <si>
    <t>RtHand</t>
  </si>
  <si>
    <t>Dual Lumen Dialysis Cath</t>
    <phoneticPr fontId="6" type="noConversion"/>
  </si>
  <si>
    <t xml:space="preserve">      Staples</t>
  </si>
  <si>
    <t xml:space="preserve">      Yellow</t>
  </si>
  <si>
    <t xml:space="preserve">      Amber</t>
  </si>
  <si>
    <t xml:space="preserve">      Pink</t>
  </si>
  <si>
    <t>Hand, left</t>
  </si>
  <si>
    <t>LtHand</t>
  </si>
  <si>
    <t xml:space="preserve">      Brown</t>
  </si>
  <si>
    <t xml:space="preserve">      Green</t>
  </si>
  <si>
    <t xml:space="preserve">     Clear </t>
  </si>
  <si>
    <t xml:space="preserve">      Bloody</t>
  </si>
  <si>
    <t xml:space="preserve">      Serosanguinous</t>
  </si>
  <si>
    <t xml:space="preserve">      Serous</t>
  </si>
  <si>
    <t xml:space="preserve">      Cloudy</t>
  </si>
  <si>
    <t xml:space="preserve">      Purulent</t>
  </si>
  <si>
    <t xml:space="preserve">      Viscous</t>
  </si>
  <si>
    <t>Skin Alteration #7 Location Descriptor</t>
  </si>
  <si>
    <t>Skin Alteration #7 Pelvic Area</t>
  </si>
  <si>
    <t>Nose</t>
  </si>
  <si>
    <t>Face, left</t>
  </si>
  <si>
    <t>Ulcer Stage II</t>
  </si>
  <si>
    <t>Ulcer II</t>
  </si>
  <si>
    <t>Impaired</t>
    <phoneticPr fontId="6" type="noConversion"/>
  </si>
  <si>
    <t>Petechiae</t>
  </si>
  <si>
    <t>Pressure areas</t>
  </si>
  <si>
    <t>PressureArea</t>
  </si>
  <si>
    <t>Redness</t>
  </si>
  <si>
    <t>Ulcer Stage III</t>
  </si>
  <si>
    <t>Ulcer III</t>
  </si>
  <si>
    <t>Ulcer Stage IV</t>
  </si>
  <si>
    <t>Swellng</t>
  </si>
  <si>
    <t>Ulcer Stage I</t>
  </si>
  <si>
    <t>Ulcer I</t>
  </si>
  <si>
    <t>Rinse back Done</t>
    <phoneticPr fontId="6" type="noConversion"/>
  </si>
  <si>
    <t>CRRT Started</t>
    <phoneticPr fontId="6" type="noConversion"/>
  </si>
  <si>
    <t>CRRT Stopped</t>
    <phoneticPr fontId="6" type="noConversion"/>
  </si>
  <si>
    <t>Foley size 14 French</t>
    <phoneticPr fontId="6" type="noConversion"/>
  </si>
  <si>
    <t xml:space="preserve">     CVVH (Continuous Venovenous Hemofiltration)</t>
  </si>
  <si>
    <t>Foley cont: perioperative use with appropriate indications</t>
    <phoneticPr fontId="6" type="noConversion"/>
  </si>
  <si>
    <t>Foley cont: acute urinary retention or bladder outlet obstruction</t>
    <phoneticPr fontId="6" type="noConversion"/>
  </si>
  <si>
    <t>Foley cont: accurate urine output monitoring in critical illness</t>
    <phoneticPr fontId="6" type="noConversion"/>
  </si>
  <si>
    <t>Foley cont: as patient requires prolonged immobilization</t>
    <phoneticPr fontId="6" type="noConversion"/>
  </si>
  <si>
    <t>Foley cont: healing, open sacral/perineal wounds to incontinent patient</t>
    <phoneticPr fontId="6" type="noConversion"/>
  </si>
  <si>
    <t>Foley cont: to improve comfort for end of life care</t>
    <phoneticPr fontId="6" type="noConversion"/>
  </si>
  <si>
    <t>Post Op Day 1 and 2</t>
    <phoneticPr fontId="6" type="noConversion"/>
  </si>
  <si>
    <t>Foley discontinued Post Op Day 1</t>
  </si>
  <si>
    <t>Genitourinary</t>
    <phoneticPr fontId="6" type="noConversion"/>
  </si>
  <si>
    <t>Replacement flow ml/hr: specify</t>
    <phoneticPr fontId="6" type="noConversion"/>
  </si>
  <si>
    <t>S/S Infection</t>
    <phoneticPr fontId="6" type="noConversion"/>
  </si>
  <si>
    <t>LtHip</t>
  </si>
  <si>
    <t>Groin, right</t>
  </si>
  <si>
    <t>RtGroin</t>
  </si>
  <si>
    <t>Groin, left</t>
  </si>
  <si>
    <t>LtGroin</t>
  </si>
  <si>
    <t>Penis</t>
  </si>
  <si>
    <t>Labia</t>
  </si>
  <si>
    <t>Perineum</t>
  </si>
  <si>
    <t>Buttock, right</t>
  </si>
  <si>
    <t>RtButtock</t>
  </si>
  <si>
    <t>Buttocks, left</t>
  </si>
  <si>
    <t>LtButtocks</t>
  </si>
  <si>
    <t>Rectum</t>
  </si>
  <si>
    <t>Sacrum</t>
  </si>
  <si>
    <t>Coccyx</t>
  </si>
  <si>
    <t>Scrotum</t>
  </si>
  <si>
    <t>Incision #1 Location Descriptor</t>
  </si>
  <si>
    <t>LtShoulder</t>
  </si>
  <si>
    <t>Clavicle, right</t>
  </si>
  <si>
    <t>Hydrocolloid</t>
  </si>
  <si>
    <t>Urinary Stoma:  Color/Size/Appearance/Skin</t>
  </si>
  <si>
    <t>Size</t>
    <phoneticPr fontId="6" type="noConversion"/>
  </si>
  <si>
    <t xml:space="preserve">     1.5 - 2.5 inches</t>
  </si>
  <si>
    <t xml:space="preserve">      Calcium Alginate (Aquacel, Calicare)</t>
  </si>
  <si>
    <t>Alginate</t>
  </si>
  <si>
    <t>LtBreast</t>
  </si>
  <si>
    <t xml:space="preserve">      Within normal limits</t>
  </si>
  <si>
    <t xml:space="preserve">      Approximated</t>
  </si>
  <si>
    <t xml:space="preserve">      Dehiscence</t>
  </si>
  <si>
    <t>Skin Alteration #3 Extremity Area</t>
  </si>
  <si>
    <t>Skin Alteration #3 Head/Neck Area</t>
  </si>
  <si>
    <t>Skin Alteration #3 Location Descriptor</t>
  </si>
  <si>
    <t xml:space="preserve">      Warmer than general body temperature</t>
  </si>
  <si>
    <t xml:space="preserve">      Warmer than opposite body part</t>
  </si>
  <si>
    <t xml:space="preserve">      Cooler than general body temperature</t>
  </si>
  <si>
    <t xml:space="preserve">      Changed:  specify date/time</t>
  </si>
  <si>
    <t xml:space="preserve">      Cooler than opposite body part</t>
  </si>
  <si>
    <t xml:space="preserve">       Other: specify</t>
  </si>
  <si>
    <t xml:space="preserve">Heat applied </t>
    <phoneticPr fontId="6" type="noConversion"/>
  </si>
  <si>
    <t>MD called</t>
    <phoneticPr fontId="6" type="noConversion"/>
  </si>
  <si>
    <t xml:space="preserve">     Bladder Distention</t>
  </si>
  <si>
    <t>BldrDistend</t>
  </si>
  <si>
    <t>NxStage Filtration Fraction (8 to 30 %)</t>
  </si>
  <si>
    <t>Bladder Findings</t>
    <phoneticPr fontId="6" type="noConversion"/>
  </si>
  <si>
    <t xml:space="preserve">     Normal bladder</t>
  </si>
  <si>
    <t>Ostomy Care</t>
    <phoneticPr fontId="6" type="noConversion"/>
  </si>
  <si>
    <t>Stoma/Ostomy #2 Ostomy Care</t>
    <phoneticPr fontId="6" type="noConversion"/>
  </si>
  <si>
    <t>Done</t>
    <phoneticPr fontId="6" type="noConversion"/>
  </si>
  <si>
    <t>Not Done</t>
    <phoneticPr fontId="6" type="noConversion"/>
  </si>
  <si>
    <t>Stoma Ostomy #3</t>
    <phoneticPr fontId="6" type="noConversion"/>
  </si>
  <si>
    <t>Color</t>
  </si>
  <si>
    <t>Stoma/Ostomy #3 Color/Size/Appearance/Skin</t>
  </si>
  <si>
    <t xml:space="preserve">     Stoma 1.5 - 2.5 inches</t>
  </si>
  <si>
    <t xml:space="preserve">     Stoma 2.5 - 4 inches</t>
  </si>
  <si>
    <t xml:space="preserve">     Stoma size:  specify</t>
  </si>
  <si>
    <t>Appearance</t>
  </si>
  <si>
    <t>Stoma/Ostomy #3 Color/Size/Appearance/Skin</t>
    <phoneticPr fontId="6" type="noConversion"/>
  </si>
  <si>
    <t>Reinforced Dressing</t>
    <phoneticPr fontId="6" type="noConversion"/>
  </si>
  <si>
    <t>Dialysis</t>
  </si>
  <si>
    <t>Urine Color</t>
  </si>
  <si>
    <t>Blue</t>
  </si>
  <si>
    <t>Colorless</t>
    <phoneticPr fontId="6" type="noConversion"/>
  </si>
  <si>
    <t>Consistency</t>
    <phoneticPr fontId="6" type="noConversion"/>
  </si>
  <si>
    <t>Continuous bladder irrigation</t>
  </si>
  <si>
    <t>BldrSpasm</t>
  </si>
  <si>
    <t>Scan</t>
    <phoneticPr fontId="6" type="noConversion"/>
  </si>
  <si>
    <t xml:space="preserve">     Sediment</t>
  </si>
  <si>
    <t>Sediment</t>
  </si>
  <si>
    <t>Filter Pressure mm HG: specify</t>
    <phoneticPr fontId="6" type="noConversion"/>
  </si>
  <si>
    <t>Incision #1 Characteristics/Closure/Stabilization</t>
    <phoneticPr fontId="6" type="noConversion"/>
  </si>
  <si>
    <t>Flank, left</t>
  </si>
  <si>
    <t>LtFlank</t>
  </si>
  <si>
    <t>Location: Extremity Area</t>
    <phoneticPr fontId="6" type="noConversion"/>
  </si>
  <si>
    <t>Incision #1 Location:  Extremity Area</t>
  </si>
  <si>
    <t>Axilla, right</t>
  </si>
  <si>
    <t>RtAxilla</t>
  </si>
  <si>
    <t>Axilla, left</t>
  </si>
  <si>
    <t>LtAxilla</t>
  </si>
  <si>
    <t>Arm upper, right</t>
  </si>
  <si>
    <t>RtArm</t>
  </si>
  <si>
    <t>Arm upper, left</t>
  </si>
  <si>
    <t>LtWrist</t>
  </si>
  <si>
    <t>Dialysis Access Type</t>
    <phoneticPr fontId="6" type="noConversion"/>
  </si>
  <si>
    <t>Peritoneal Dialysis Effluent</t>
  </si>
  <si>
    <t>Fibrin</t>
  </si>
  <si>
    <t>Urinary Catheter</t>
    <phoneticPr fontId="6" type="noConversion"/>
  </si>
  <si>
    <t>Finger(s), right: specify</t>
  </si>
  <si>
    <t>RtFinger</t>
  </si>
  <si>
    <t>Finger(s), left:  specify</t>
  </si>
  <si>
    <t>LtFinger</t>
  </si>
  <si>
    <t>Thigh, right</t>
  </si>
  <si>
    <t>RtThigh</t>
  </si>
  <si>
    <t>Thigh, left</t>
  </si>
  <si>
    <t>LtThigh</t>
  </si>
  <si>
    <t>Odor</t>
    <phoneticPr fontId="6" type="noConversion"/>
  </si>
  <si>
    <t xml:space="preserve">      None (open to air)</t>
  </si>
  <si>
    <t>Ear, right</t>
  </si>
  <si>
    <t>RtEar</t>
  </si>
  <si>
    <t>Ear, left</t>
  </si>
  <si>
    <t>LtEar</t>
  </si>
  <si>
    <t>LtAnkle</t>
  </si>
  <si>
    <t>LtFace</t>
  </si>
  <si>
    <t>Face</t>
  </si>
  <si>
    <t>Bruisng</t>
  </si>
  <si>
    <t>Burns</t>
  </si>
  <si>
    <t>Cuts</t>
  </si>
  <si>
    <t>Infection</t>
  </si>
  <si>
    <t>Infct</t>
  </si>
  <si>
    <t>Mongolian spots</t>
  </si>
  <si>
    <t>Mspots</t>
  </si>
  <si>
    <t>Oozing</t>
  </si>
  <si>
    <t xml:space="preserve">      Ace wrap</t>
  </si>
  <si>
    <t xml:space="preserve">      Montgomery Straps</t>
  </si>
  <si>
    <t xml:space="preserve">      Sling</t>
  </si>
  <si>
    <t>Rednss</t>
  </si>
  <si>
    <t>Road rash</t>
  </si>
  <si>
    <t>Rd Rash</t>
  </si>
  <si>
    <t>Scrapes</t>
  </si>
  <si>
    <t>Sloughing</t>
  </si>
  <si>
    <t>Slough</t>
  </si>
  <si>
    <t xml:space="preserve">      Scant</t>
  </si>
  <si>
    <t>Scant</t>
  </si>
  <si>
    <t xml:space="preserve">      Small</t>
  </si>
  <si>
    <t>Order written with indication on day of insertion by provider</t>
    <phoneticPr fontId="6" type="noConversion"/>
  </si>
  <si>
    <t xml:space="preserve">     Peritoneal dialysis catheter accessed</t>
  </si>
  <si>
    <t>PDAccess</t>
  </si>
  <si>
    <t>CRRT Type</t>
    <phoneticPr fontId="6" type="noConversion"/>
  </si>
  <si>
    <t>Dialysis/CRRT Type</t>
  </si>
  <si>
    <t xml:space="preserve">     Hemodialysis</t>
  </si>
  <si>
    <t>Hemodialysis</t>
  </si>
  <si>
    <t>Tube Feed Residual</t>
  </si>
  <si>
    <t>CBI</t>
  </si>
  <si>
    <t>Foley size 12 French</t>
    <phoneticPr fontId="6" type="noConversion"/>
  </si>
  <si>
    <t>Foley12</t>
    <phoneticPr fontId="6" type="noConversion"/>
  </si>
  <si>
    <t>On procedure completion, remove gloves, gown, perform hand hygiene again</t>
    <phoneticPr fontId="6" type="noConversion"/>
  </si>
  <si>
    <t xml:space="preserve">     Duodenostomy</t>
  </si>
  <si>
    <t>Duodenostomy</t>
  </si>
  <si>
    <t xml:space="preserve">     Mucous fistula</t>
  </si>
  <si>
    <t>MucFistula</t>
  </si>
  <si>
    <t>Appliance Bag Change</t>
    <phoneticPr fontId="6" type="noConversion"/>
  </si>
  <si>
    <t>NotDone</t>
    <phoneticPr fontId="6" type="noConversion"/>
  </si>
  <si>
    <t>Stoma/Ostomy #1 Ostomy Care</t>
    <phoneticPr fontId="6" type="noConversion"/>
  </si>
  <si>
    <t>Stoma Ostomy #2</t>
    <phoneticPr fontId="6" type="noConversion"/>
  </si>
  <si>
    <t>Swollen</t>
    <phoneticPr fontId="6" type="noConversion"/>
  </si>
  <si>
    <t>Meatal</t>
    <phoneticPr fontId="6" type="noConversion"/>
  </si>
  <si>
    <t>Tender</t>
    <phoneticPr fontId="6" type="noConversion"/>
  </si>
  <si>
    <t>Infiltrated</t>
    <phoneticPr fontId="6" type="noConversion"/>
  </si>
  <si>
    <t xml:space="preserve">     Oliguria</t>
  </si>
  <si>
    <t xml:space="preserve">     Dysuria</t>
  </si>
  <si>
    <t>Dysuria</t>
  </si>
  <si>
    <t xml:space="preserve">     Polyuria</t>
  </si>
  <si>
    <t>Polyuria</t>
  </si>
  <si>
    <t xml:space="preserve">     Nocturia</t>
  </si>
  <si>
    <t>Nocturia</t>
  </si>
  <si>
    <t xml:space="preserve">     Dribbling</t>
  </si>
  <si>
    <t>Dribbling</t>
  </si>
  <si>
    <t xml:space="preserve">     Straining</t>
  </si>
  <si>
    <t>Straining</t>
  </si>
  <si>
    <t>Findings on Admission</t>
    <phoneticPr fontId="6" type="noConversion"/>
  </si>
  <si>
    <t>Abnormal Skin Findings on Admission</t>
  </si>
  <si>
    <t>Incision #1 Location:  Thoracic Area</t>
  </si>
  <si>
    <t>Shoulder, right</t>
  </si>
  <si>
    <t>RtShoulder</t>
  </si>
  <si>
    <t>Shoulder, left</t>
  </si>
  <si>
    <t xml:space="preserve">      Hydrocolloidal (Duoderm, Restore)</t>
  </si>
  <si>
    <t>Urinary Stoma</t>
    <phoneticPr fontId="6" type="noConversion"/>
  </si>
  <si>
    <t>Foley20</t>
    <phoneticPr fontId="6" type="noConversion"/>
  </si>
  <si>
    <t>Foley size 22 French</t>
    <phoneticPr fontId="6" type="noConversion"/>
  </si>
  <si>
    <t>Foley22</t>
    <phoneticPr fontId="6" type="noConversion"/>
  </si>
  <si>
    <t xml:space="preserve">     Under 1-1.5 inches</t>
  </si>
  <si>
    <t xml:space="preserve">     Enter free text</t>
  </si>
  <si>
    <t>Stoma Appearance</t>
    <phoneticPr fontId="6" type="noConversion"/>
  </si>
  <si>
    <t>NxStage Balance Chamber Pressure (150-400 mm Hg)</t>
  </si>
  <si>
    <t xml:space="preserve">      Swelling</t>
  </si>
  <si>
    <t xml:space="preserve">      Erythema</t>
  </si>
  <si>
    <t xml:space="preserve">      Bruising</t>
  </si>
  <si>
    <t xml:space="preserve">      Unable to assess due to dressing</t>
  </si>
  <si>
    <t xml:space="preserve">      Other: specify</t>
  </si>
  <si>
    <t>Skin Alteration #3 Pelvic Area</t>
  </si>
  <si>
    <t xml:space="preserve"> Date/Time specify</t>
    <phoneticPr fontId="6" type="noConversion"/>
  </si>
  <si>
    <t xml:space="preserve">      Decreasing</t>
  </si>
  <si>
    <t xml:space="preserve">      Reinforced:  specify date/time</t>
  </si>
  <si>
    <t>Catheter</t>
  </si>
  <si>
    <t xml:space="preserve">      Wet/Dry: specify date/time</t>
  </si>
  <si>
    <t xml:space="preserve">      Wound cleanser</t>
  </si>
  <si>
    <t>Cleanser</t>
  </si>
  <si>
    <t>Blood flow: specify ml/minute</t>
  </si>
  <si>
    <t>NxStage Effluent Pressure (+50 to 350 mmHg)</t>
  </si>
  <si>
    <t>Effluent pressure:specify mm Hg</t>
  </si>
  <si>
    <t>Effluent</t>
  </si>
  <si>
    <t>Diversion</t>
  </si>
  <si>
    <t>Intermittent catheterization</t>
  </si>
  <si>
    <t>StraightCath</t>
  </si>
  <si>
    <t>Catheter Duration Tracking</t>
  </si>
  <si>
    <t xml:space="preserve">Stoma/Ostomy #2 Type </t>
  </si>
  <si>
    <t>Jejunostomomy</t>
  </si>
  <si>
    <t>Sigmoidostomy</t>
  </si>
  <si>
    <t>MucFist</t>
  </si>
  <si>
    <t>Regularly empty urinary drainage bags</t>
    <phoneticPr fontId="6" type="noConversion"/>
  </si>
  <si>
    <t>Date insertion: specify</t>
  </si>
  <si>
    <t>Clamped</t>
    <phoneticPr fontId="6" type="noConversion"/>
  </si>
  <si>
    <t>Date inserted prior to ICU admit: specify date</t>
  </si>
  <si>
    <t>Admit specify</t>
  </si>
  <si>
    <t>Date insertion unknown</t>
  </si>
  <si>
    <t>Date discontinue</t>
  </si>
  <si>
    <t xml:space="preserve">     Stoma normal for patient</t>
  </si>
  <si>
    <t xml:space="preserve">     Stoma flush to skin</t>
  </si>
  <si>
    <t>Flush</t>
  </si>
  <si>
    <t xml:space="preserve">     Stoma protruding</t>
  </si>
  <si>
    <t>Protrude</t>
  </si>
  <si>
    <t>Continuous Bladder</t>
    <phoneticPr fontId="6" type="noConversion"/>
  </si>
  <si>
    <t xml:space="preserve">     Bladder scan done:  specify ml</t>
  </si>
  <si>
    <t>Effluent Pressure mm HG: specify</t>
    <phoneticPr fontId="6" type="noConversion"/>
  </si>
  <si>
    <t>Return Pressure mm HG: specify</t>
    <phoneticPr fontId="6" type="noConversion"/>
  </si>
  <si>
    <t xml:space="preserve">     Normal odor</t>
  </si>
  <si>
    <t>NormOdor</t>
  </si>
  <si>
    <t>Sediment Color</t>
    <phoneticPr fontId="6" type="noConversion"/>
  </si>
  <si>
    <t xml:space="preserve">     Not applicable</t>
  </si>
  <si>
    <t xml:space="preserve">     Sediment color rusty</t>
  </si>
  <si>
    <t>Rusty</t>
  </si>
  <si>
    <t xml:space="preserve">     Sediment color white</t>
  </si>
  <si>
    <t xml:space="preserve">     Sediment color brown</t>
  </si>
  <si>
    <t xml:space="preserve">     Odor none</t>
  </si>
  <si>
    <t>LtArm</t>
  </si>
  <si>
    <t>Elbow, right</t>
  </si>
  <si>
    <t>RtElbow</t>
  </si>
  <si>
    <t>Elbow, left</t>
  </si>
  <si>
    <t>LtElbow</t>
  </si>
  <si>
    <t>Forearm, right</t>
  </si>
  <si>
    <t>RtForearm</t>
  </si>
  <si>
    <t>Forearm, left</t>
  </si>
  <si>
    <t>LtForearm</t>
  </si>
  <si>
    <t>Wrist, right</t>
  </si>
  <si>
    <t>RtWrist</t>
  </si>
  <si>
    <t>Wrist, left</t>
  </si>
  <si>
    <t>Urinary Catheter:  Type/Size/Status/Securement</t>
  </si>
  <si>
    <t xml:space="preserve">     Catheter condom </t>
  </si>
  <si>
    <t>Condom</t>
  </si>
  <si>
    <t xml:space="preserve">     Catheter foley</t>
  </si>
  <si>
    <t>Foley</t>
  </si>
  <si>
    <t xml:space="preserve">     Catheter coude </t>
  </si>
  <si>
    <t>Coude</t>
  </si>
  <si>
    <t>Knee, right</t>
  </si>
  <si>
    <t>RtKnee</t>
  </si>
  <si>
    <t>Knee, left</t>
  </si>
  <si>
    <t>LtKnee</t>
  </si>
  <si>
    <t>Calf, right</t>
  </si>
  <si>
    <t>RtCalf</t>
  </si>
  <si>
    <t>Calf, left</t>
  </si>
  <si>
    <t>LtCalf</t>
  </si>
  <si>
    <t>Abnormal Skin Findings</t>
  </si>
  <si>
    <t>BreakDown</t>
  </si>
  <si>
    <t>Glue</t>
  </si>
  <si>
    <t xml:space="preserve">      Not closed</t>
  </si>
  <si>
    <t>Open</t>
  </si>
  <si>
    <t xml:space="preserve">      None</t>
  </si>
  <si>
    <t xml:space="preserve">      Abdominal binder</t>
  </si>
  <si>
    <t>Foley Type: other</t>
    <phoneticPr fontId="6" type="noConversion"/>
  </si>
  <si>
    <t xml:space="preserve">     Catheter size Fr: specify</t>
  </si>
  <si>
    <t xml:space="preserve">     Occluded</t>
  </si>
  <si>
    <t>Occluded</t>
  </si>
  <si>
    <t xml:space="preserve">     Irrigated:  specify amount</t>
  </si>
  <si>
    <t>Sling</t>
  </si>
  <si>
    <t>Catheter properly secured</t>
    <phoneticPr fontId="6" type="noConversion"/>
  </si>
  <si>
    <t>Collection bag below level of the bladder</t>
    <phoneticPr fontId="6" type="noConversion"/>
  </si>
  <si>
    <t>Unobstructed urine flow</t>
    <phoneticPr fontId="6" type="noConversion"/>
  </si>
  <si>
    <t>Alternative to indwelling catheter was considered prior to insertion</t>
    <phoneticPr fontId="6" type="noConversion"/>
  </si>
  <si>
    <t>Notappl</t>
    <phoneticPr fontId="6" type="noConversion"/>
  </si>
  <si>
    <t>Oral Assessment</t>
    <phoneticPr fontId="6" type="noConversion"/>
  </si>
  <si>
    <t>Teeth</t>
    <phoneticPr fontId="6" type="noConversion"/>
  </si>
  <si>
    <t>Enter Free Text</t>
  </si>
  <si>
    <t>zzEsophageal</t>
    <phoneticPr fontId="6" type="noConversion"/>
  </si>
  <si>
    <t>Port Suction</t>
    <phoneticPr fontId="6" type="noConversion"/>
  </si>
  <si>
    <t>zzEsophageal Port Suction</t>
  </si>
  <si>
    <t>High amount suction</t>
  </si>
  <si>
    <t>Genitourinary</t>
  </si>
  <si>
    <t>Bladder Pressure</t>
    <phoneticPr fontId="6" type="noConversion"/>
  </si>
  <si>
    <t>Measurement</t>
    <phoneticPr fontId="6" type="noConversion"/>
  </si>
  <si>
    <t>Bladder Pressure Measurement</t>
  </si>
  <si>
    <t>Measurement in cm H2O</t>
    <phoneticPr fontId="6" type="noConversion"/>
  </si>
  <si>
    <t>mmH2O</t>
    <phoneticPr fontId="6" type="noConversion"/>
  </si>
  <si>
    <t>Zero</t>
    <phoneticPr fontId="6" type="noConversion"/>
  </si>
  <si>
    <t xml:space="preserve">     Continuous cycler-assisted Peritoneal</t>
  </si>
  <si>
    <t>CCPD</t>
  </si>
  <si>
    <t>Vaginal</t>
  </si>
  <si>
    <t xml:space="preserve">     Stoma 2.5-4 inches</t>
  </si>
  <si>
    <t>2.5-4</t>
  </si>
  <si>
    <t xml:space="preserve">     Stoma Under 1.5 inches</t>
  </si>
  <si>
    <t>Under 1.5</t>
  </si>
  <si>
    <t xml:space="preserve">     Over 4 inches</t>
  </si>
  <si>
    <t>Over 4</t>
  </si>
  <si>
    <t>Voiding</t>
    <phoneticPr fontId="6" type="noConversion"/>
  </si>
  <si>
    <t>Voiding/Bladder/Scan</t>
  </si>
  <si>
    <t>Filter Pressure Drop mmHG: specify</t>
    <phoneticPr fontId="6" type="noConversion"/>
  </si>
  <si>
    <t>CRRT Flow Rate</t>
    <phoneticPr fontId="6" type="noConversion"/>
  </si>
  <si>
    <t>Blood flow ml/minute: specify</t>
    <phoneticPr fontId="6" type="noConversion"/>
  </si>
  <si>
    <t>Urinary Diversion:  Type/Location</t>
  </si>
  <si>
    <t xml:space="preserve">     Ileal conduit</t>
  </si>
  <si>
    <t>Ileal Conduit</t>
  </si>
  <si>
    <t xml:space="preserve">     Urostomy stoma</t>
  </si>
  <si>
    <t>Urostomy</t>
  </si>
  <si>
    <t xml:space="preserve">     Ureterostomy stoma</t>
  </si>
  <si>
    <t>Incision #1</t>
    <phoneticPr fontId="6" type="noConversion"/>
  </si>
  <si>
    <t xml:space="preserve">      Transparent (Opsite, Tegaderm)</t>
  </si>
  <si>
    <t xml:space="preserve">      Wet to Dry: specify date/time</t>
  </si>
  <si>
    <t xml:space="preserve">      Gauze Wrap (Kerlix, Kling)</t>
  </si>
  <si>
    <t xml:space="preserve">      Foam dressing</t>
  </si>
  <si>
    <t>Foam</t>
  </si>
  <si>
    <t xml:space="preserve">      Gauze Packing (Iodoform, NuGauze)</t>
  </si>
  <si>
    <t>Foley24</t>
    <phoneticPr fontId="6" type="noConversion"/>
  </si>
  <si>
    <t xml:space="preserve">     Securement taped</t>
  </si>
  <si>
    <t xml:space="preserve">     Tubing clipped to bed</t>
  </si>
  <si>
    <t>ClipBed</t>
  </si>
  <si>
    <t>Access</t>
  </si>
  <si>
    <t xml:space="preserve">     Thrill unable to palpate</t>
  </si>
  <si>
    <t xml:space="preserve">     Thrill not applicable</t>
  </si>
  <si>
    <t xml:space="preserve">      Hypertonic Hydrogel</t>
  </si>
  <si>
    <t>HyperHydrogel</t>
  </si>
  <si>
    <t xml:space="preserve">      Non-adhering (Telfa)</t>
  </si>
  <si>
    <t xml:space="preserve">      Clean, dry and intact</t>
  </si>
  <si>
    <t>Urination Method</t>
    <phoneticPr fontId="6" type="noConversion"/>
  </si>
  <si>
    <t>Urination Method</t>
  </si>
  <si>
    <t>Void</t>
    <phoneticPr fontId="6" type="noConversion"/>
  </si>
  <si>
    <t xml:space="preserve">     Stoma level to skin</t>
  </si>
  <si>
    <t>Level</t>
  </si>
  <si>
    <t>CDI</t>
  </si>
  <si>
    <t>Urine</t>
    <phoneticPr fontId="6" type="noConversion"/>
  </si>
  <si>
    <t>Balance Chamber pressure: specify mm Hg</t>
  </si>
  <si>
    <t>Balance</t>
  </si>
  <si>
    <t>Perform daily meatal hygiene</t>
    <phoneticPr fontId="6" type="noConversion"/>
  </si>
  <si>
    <t>Drain tube positioned/secured</t>
  </si>
  <si>
    <t>Tubing</t>
  </si>
  <si>
    <t>Drain bag proper position</t>
  </si>
  <si>
    <t>Bag</t>
  </si>
  <si>
    <t>Drain bag not overfilled</t>
  </si>
  <si>
    <t>NoOverfill</t>
  </si>
  <si>
    <t>Catheter hygiene daily and prn</t>
  </si>
  <si>
    <t>Hygiene</t>
  </si>
  <si>
    <t>Suction</t>
  </si>
  <si>
    <t xml:space="preserve">     Peristomal skin edematous</t>
  </si>
  <si>
    <t xml:space="preserve">     Peristomal skin breakdown</t>
  </si>
  <si>
    <t>Stoma/Ostomy #2 Location</t>
  </si>
  <si>
    <t xml:space="preserve">     RUQ</t>
  </si>
  <si>
    <t xml:space="preserve">     Drsg large amount</t>
  </si>
  <si>
    <t>Transparen</t>
  </si>
  <si>
    <t>None, open to air</t>
  </si>
  <si>
    <t>clean, dry and intact</t>
  </si>
  <si>
    <t>GI Tube #4 Suction</t>
  </si>
  <si>
    <t xml:space="preserve"> </t>
  </si>
  <si>
    <t xml:space="preserve">  Tongue lesions/lacerations</t>
    <phoneticPr fontId="6" type="noConversion"/>
  </si>
  <si>
    <t>TongLes</t>
    <phoneticPr fontId="6" type="noConversion"/>
  </si>
  <si>
    <t>Stoma Ostomy #1</t>
    <phoneticPr fontId="6" type="noConversion"/>
  </si>
  <si>
    <t>PeristomSep</t>
    <phoneticPr fontId="6" type="noConversion"/>
  </si>
  <si>
    <t>Peristomal Skin</t>
  </si>
  <si>
    <t xml:space="preserve">     Peristomal skin rash</t>
  </si>
  <si>
    <t>Irrigation</t>
    <phoneticPr fontId="6" type="noConversion"/>
  </si>
  <si>
    <t>Therapy</t>
  </si>
  <si>
    <t>Water</t>
  </si>
  <si>
    <t>Type</t>
  </si>
  <si>
    <t>GI Tube #4 Type</t>
  </si>
  <si>
    <t xml:space="preserve">     Stoma retracted</t>
  </si>
  <si>
    <t>Retract</t>
  </si>
  <si>
    <t>Stoma/Ostomy #1 Color/Size/Appearance/Skin</t>
    <phoneticPr fontId="6" type="noConversion"/>
  </si>
  <si>
    <t>Ultra</t>
  </si>
  <si>
    <t>Bladder ml</t>
  </si>
  <si>
    <t>Continuous Renal Replacement Therapy</t>
    <phoneticPr fontId="6" type="noConversion"/>
  </si>
  <si>
    <t>CRRT Date/Time</t>
    <phoneticPr fontId="6" type="noConversion"/>
  </si>
  <si>
    <t>Start Date</t>
    <phoneticPr fontId="6" type="noConversion"/>
  </si>
  <si>
    <t>Start Time</t>
    <phoneticPr fontId="6" type="noConversion"/>
  </si>
  <si>
    <t xml:space="preserve">     Odor foul</t>
  </si>
  <si>
    <t xml:space="preserve">     Odor abnormal</t>
  </si>
  <si>
    <t xml:space="preserve">  Odorless</t>
    <phoneticPr fontId="6" type="noConversion"/>
  </si>
  <si>
    <t>Odorless</t>
    <phoneticPr fontId="6" type="noConversion"/>
  </si>
  <si>
    <t>x</t>
    <phoneticPr fontId="6" type="noConversion"/>
  </si>
  <si>
    <t>Care/Action</t>
    <phoneticPr fontId="6" type="noConversion"/>
  </si>
  <si>
    <t>Urine Care/Action</t>
    <phoneticPr fontId="6" type="noConversion"/>
  </si>
  <si>
    <t>Urine Strained</t>
    <phoneticPr fontId="6" type="noConversion"/>
  </si>
  <si>
    <t>UrineStrained</t>
    <phoneticPr fontId="6" type="noConversion"/>
  </si>
  <si>
    <t>Urogenital</t>
    <phoneticPr fontId="6" type="noConversion"/>
  </si>
  <si>
    <t>Anticoagulation Pigtail (from Access Line) to IV Tubing</t>
    <phoneticPr fontId="6" type="noConversion"/>
  </si>
  <si>
    <t xml:space="preserve">     Balance chamber pressure (150 to 400 mmHg</t>
  </si>
  <si>
    <t>Filtration</t>
    <phoneticPr fontId="6" type="noConversion"/>
  </si>
  <si>
    <t>Cath Status</t>
    <phoneticPr fontId="6" type="noConversion"/>
  </si>
  <si>
    <t>Peritoneal Dialysis Cath Status</t>
  </si>
  <si>
    <t>Accessed</t>
  </si>
  <si>
    <t>Acc</t>
  </si>
  <si>
    <t>Cap</t>
  </si>
  <si>
    <t xml:space="preserve">     Catheter straight</t>
  </si>
  <si>
    <t>Straight</t>
  </si>
  <si>
    <t xml:space="preserve">     Catheter 3 way</t>
  </si>
  <si>
    <t>Ankle, right</t>
  </si>
  <si>
    <t>RtAnkle</t>
  </si>
  <si>
    <t>Ankle, left</t>
  </si>
  <si>
    <t xml:space="preserve">      Steri-strips</t>
  </si>
  <si>
    <t>Steri-strips</t>
  </si>
  <si>
    <t xml:space="preserve">      Retention sutures</t>
  </si>
  <si>
    <t xml:space="preserve">      Glue</t>
  </si>
  <si>
    <t>Suprapubic</t>
  </si>
  <si>
    <t xml:space="preserve">     Ureteral stent</t>
  </si>
  <si>
    <t>UretStent</t>
  </si>
  <si>
    <t>Drainage system is sterile and continuously closed</t>
    <phoneticPr fontId="6" type="noConversion"/>
  </si>
  <si>
    <t xml:space="preserve">     AV Fistula accessed</t>
  </si>
  <si>
    <t>AVAccess</t>
  </si>
  <si>
    <t>Bard</t>
    <phoneticPr fontId="6" type="noConversion"/>
  </si>
  <si>
    <t>Holister</t>
    <phoneticPr fontId="6" type="noConversion"/>
  </si>
  <si>
    <t>Stoma/Ostomy #3 Ostomy Care</t>
    <phoneticPr fontId="6" type="noConversion"/>
  </si>
  <si>
    <t>Tube Feed</t>
    <phoneticPr fontId="6" type="noConversion"/>
  </si>
  <si>
    <t>Residual</t>
    <phoneticPr fontId="6" type="noConversion"/>
  </si>
  <si>
    <t xml:space="preserve">     Appetite excessive</t>
  </si>
  <si>
    <t xml:space="preserve"> Not applicable</t>
    <phoneticPr fontId="6" type="noConversion"/>
  </si>
  <si>
    <t>Site within normal limits</t>
  </si>
  <si>
    <t>Site erythema</t>
  </si>
  <si>
    <t>Site swelling</t>
  </si>
  <si>
    <t>GI Tube #3 Level of Suction</t>
  </si>
  <si>
    <t>Colostomy</t>
  </si>
  <si>
    <t xml:space="preserve">     Ileostomy</t>
  </si>
  <si>
    <t>Ileostomy</t>
  </si>
  <si>
    <t xml:space="preserve">     Jejunostomy</t>
  </si>
  <si>
    <t xml:space="preserve">     Sigmoidostomy</t>
  </si>
  <si>
    <t>Sigmoidost</t>
  </si>
  <si>
    <t xml:space="preserve">     Appetite decreased</t>
  </si>
  <si>
    <t>Tube Placement</t>
    <phoneticPr fontId="6" type="noConversion"/>
  </si>
  <si>
    <t>Esophageal Tamponade Tube Placement</t>
  </si>
  <si>
    <t>Centimeter mark</t>
  </si>
  <si>
    <t>Tube Traction</t>
    <phoneticPr fontId="6" type="noConversion"/>
  </si>
  <si>
    <t>Oral Assessment</t>
  </si>
  <si>
    <t xml:space="preserve">     Teeth intact</t>
  </si>
  <si>
    <t>Stoma/Ostomy #2 Color/Size/Appearance/Skin</t>
  </si>
  <si>
    <t xml:space="preserve">     Stoma 1.5-2.5 inches</t>
  </si>
  <si>
    <t>Tube Location</t>
    <phoneticPr fontId="6" type="noConversion"/>
  </si>
  <si>
    <t>Esophageal Tamponade Tube Location</t>
  </si>
  <si>
    <t>Right nostril</t>
  </si>
  <si>
    <t>Rt nostril</t>
  </si>
  <si>
    <t>Left nostril</t>
  </si>
  <si>
    <t>Lt nostril</t>
  </si>
  <si>
    <t>Oral</t>
  </si>
  <si>
    <t xml:space="preserve">     No problem voiding</t>
  </si>
  <si>
    <t xml:space="preserve">     Frequency</t>
  </si>
  <si>
    <t>Frequency</t>
  </si>
  <si>
    <t xml:space="preserve">     Anuria</t>
  </si>
  <si>
    <t>Anuria</t>
  </si>
  <si>
    <t xml:space="preserve">     Urgency</t>
  </si>
  <si>
    <t>Urgency</t>
  </si>
  <si>
    <t xml:space="preserve">     Hesitancy</t>
  </si>
  <si>
    <t>Hesit</t>
  </si>
  <si>
    <t xml:space="preserve">     Retention</t>
  </si>
  <si>
    <t>Retention</t>
  </si>
  <si>
    <t xml:space="preserve">     Incontinence</t>
  </si>
  <si>
    <t>Dialysate flow: ml/hour: specify</t>
    <phoneticPr fontId="6" type="noConversion"/>
  </si>
  <si>
    <t xml:space="preserve">     Stress incontinence</t>
  </si>
  <si>
    <t>StessIncont</t>
  </si>
  <si>
    <t xml:space="preserve">     Urge Incontinence</t>
  </si>
  <si>
    <t>UrgeIncont</t>
  </si>
  <si>
    <t xml:space="preserve">     Overflow Incontinence</t>
  </si>
  <si>
    <t>Ureterostomy</t>
  </si>
  <si>
    <t xml:space="preserve">     Nephrostomy</t>
  </si>
  <si>
    <t>Nephrostomy</t>
  </si>
  <si>
    <t xml:space="preserve">     Abdomen RUQ</t>
  </si>
  <si>
    <t xml:space="preserve">     Abdomen RLQ</t>
  </si>
  <si>
    <t xml:space="preserve">     Abdomen LUQ</t>
  </si>
  <si>
    <t xml:space="preserve">     Abdomen LLQ</t>
  </si>
  <si>
    <t xml:space="preserve">     Back right</t>
  </si>
  <si>
    <t>BackR</t>
  </si>
  <si>
    <t xml:space="preserve">     Back left</t>
  </si>
  <si>
    <t>BackL</t>
  </si>
  <si>
    <t>Bruit</t>
    <phoneticPr fontId="6" type="noConversion"/>
  </si>
  <si>
    <t>TongPatch</t>
  </si>
  <si>
    <t>Foley size 24 French</t>
    <phoneticPr fontId="6" type="noConversion"/>
  </si>
  <si>
    <t xml:space="preserve">     Bruit not applicable</t>
  </si>
  <si>
    <t>BruitNA</t>
  </si>
  <si>
    <t>NoThrill</t>
  </si>
  <si>
    <t>Bag Tracking</t>
    <phoneticPr fontId="6" type="noConversion"/>
  </si>
  <si>
    <t>Catheter Bag Tracking</t>
  </si>
  <si>
    <t>Bag present on admission</t>
  </si>
  <si>
    <t>AdmitWith</t>
  </si>
  <si>
    <t xml:space="preserve">      Hydrogel (Duoderm-gel)</t>
  </si>
  <si>
    <t>Hydrogel</t>
  </si>
  <si>
    <t xml:space="preserve">      Balsam of Peru (Xenaderm)</t>
  </si>
  <si>
    <t>Balsam</t>
  </si>
  <si>
    <t xml:space="preserve">      Bismuth Gauze (Xeroform)</t>
  </si>
  <si>
    <t>Bismuth</t>
  </si>
  <si>
    <t xml:space="preserve">     Stoma flush</t>
  </si>
  <si>
    <t>Access pressure :specify mm Hg</t>
  </si>
  <si>
    <t>Catheter IPEC Bundle</t>
    <phoneticPr fontId="6" type="noConversion"/>
  </si>
  <si>
    <t>Perform daily review of the need for the urinary catheter</t>
    <phoneticPr fontId="6" type="noConversion"/>
  </si>
  <si>
    <t>Assess need for catheter daily</t>
  </si>
  <si>
    <t>Need</t>
  </si>
  <si>
    <t>Catheter secured</t>
  </si>
  <si>
    <t>Secured</t>
  </si>
  <si>
    <t>Tamper-evident seal intact</t>
  </si>
  <si>
    <t>Seal</t>
  </si>
  <si>
    <t>GI Tube #4 Status</t>
  </si>
  <si>
    <t>Button</t>
  </si>
  <si>
    <t>GI Tube #1 Type</t>
    <phoneticPr fontId="6" type="noConversion"/>
  </si>
  <si>
    <t>G/J Tube</t>
    <phoneticPr fontId="6" type="noConversion"/>
  </si>
  <si>
    <t>GJ Tube</t>
    <phoneticPr fontId="6" type="noConversion"/>
  </si>
  <si>
    <t>G/J Combination Tube</t>
    <phoneticPr fontId="6" type="noConversion"/>
  </si>
  <si>
    <t>GI Tube #2</t>
    <phoneticPr fontId="6" type="noConversion"/>
  </si>
  <si>
    <t>GI Tube #2 Drainage Color/Consistency</t>
  </si>
  <si>
    <t xml:space="preserve">     Transparent</t>
  </si>
  <si>
    <t xml:space="preserve">     None, open to air</t>
  </si>
  <si>
    <t xml:space="preserve">     Reinforced</t>
  </si>
  <si>
    <t xml:space="preserve">     Deflated balloon</t>
  </si>
  <si>
    <t>Deflate</t>
  </si>
  <si>
    <t xml:space="preserve">     Water added to balloon</t>
  </si>
  <si>
    <t>Enteral Tube Feeding Bag/Interruptions/HOB</t>
    <phoneticPr fontId="6" type="noConversion"/>
  </si>
  <si>
    <t xml:space="preserve">  Tube Change</t>
    <phoneticPr fontId="6" type="noConversion"/>
  </si>
  <si>
    <t>TubeChng</t>
    <phoneticPr fontId="6" type="noConversion"/>
  </si>
  <si>
    <t>Interruptions</t>
    <phoneticPr fontId="6" type="noConversion"/>
  </si>
  <si>
    <t>TF Continous</t>
  </si>
  <si>
    <t>NxStage Venous Pressure (+50 to 350 mm Hg)</t>
  </si>
  <si>
    <t>Venous</t>
  </si>
  <si>
    <t>Flow Settings</t>
    <phoneticPr fontId="6" type="noConversion"/>
  </si>
  <si>
    <t>NxStage: CRRT/CVVH Settings</t>
  </si>
  <si>
    <t>End Date</t>
    <phoneticPr fontId="6" type="noConversion"/>
  </si>
  <si>
    <t>End Time</t>
    <phoneticPr fontId="6" type="noConversion"/>
  </si>
  <si>
    <t>CRRT Location</t>
    <phoneticPr fontId="6" type="noConversion"/>
  </si>
  <si>
    <t>Intensive Care Unit</t>
    <phoneticPr fontId="6" type="noConversion"/>
  </si>
  <si>
    <t>CRRT Pressure</t>
    <phoneticPr fontId="6" type="noConversion"/>
  </si>
  <si>
    <t xml:space="preserve">     Access pressure (-50 to -200 mmHg: specify</t>
  </si>
  <si>
    <t xml:space="preserve">     Venous pressure (+50 to 350 mmHg): specify</t>
  </si>
  <si>
    <t>Transmembrane Pressure mmHG: specify</t>
    <phoneticPr fontId="6" type="noConversion"/>
  </si>
  <si>
    <t xml:space="preserve">     RLQ</t>
  </si>
  <si>
    <t xml:space="preserve">     LUQ</t>
  </si>
  <si>
    <t xml:space="preserve">     LLQ</t>
  </si>
  <si>
    <t>NPO</t>
  </si>
  <si>
    <t>FldRestrict</t>
  </si>
  <si>
    <t>Not Intact</t>
    <phoneticPr fontId="6" type="noConversion"/>
  </si>
  <si>
    <t xml:space="preserve">     Filtration Fraction (8 to 30%): specify</t>
  </si>
  <si>
    <t>Peritoneal Dialysis</t>
    <phoneticPr fontId="6" type="noConversion"/>
  </si>
  <si>
    <t>25-50%</t>
  </si>
  <si>
    <t>Chang</t>
  </si>
  <si>
    <t>Dialysis Access Type/Status</t>
  </si>
  <si>
    <t>GI Tube #2 Type</t>
  </si>
  <si>
    <t>GI Tube #2 Type</t>
    <phoneticPr fontId="6" type="noConversion"/>
  </si>
  <si>
    <t>GI Tube #3</t>
    <phoneticPr fontId="6" type="noConversion"/>
  </si>
  <si>
    <t>GI Tube #3 Drainage Color/Consistency</t>
  </si>
  <si>
    <t>3-way</t>
  </si>
  <si>
    <t>Effluent</t>
    <phoneticPr fontId="6" type="noConversion"/>
  </si>
  <si>
    <t xml:space="preserve">     Hemodialysis non-tunneled temporary: see central line</t>
  </si>
  <si>
    <t>DialysisTemp</t>
  </si>
  <si>
    <t>Staples</t>
  </si>
  <si>
    <t xml:space="preserve">     Catheter suprapubic </t>
  </si>
  <si>
    <t>AVFist</t>
  </si>
  <si>
    <t xml:space="preserve">     Peritoneal</t>
  </si>
  <si>
    <t>Peritoneal</t>
  </si>
  <si>
    <t xml:space="preserve">     Catheter accessed</t>
  </si>
  <si>
    <t>CathAccess</t>
  </si>
  <si>
    <t xml:space="preserve">     Catheter capped</t>
  </si>
  <si>
    <t>CathCapped</t>
  </si>
  <si>
    <t>Stoma/Ostomy #1 Type</t>
  </si>
  <si>
    <t xml:space="preserve">     Colostomy</t>
  </si>
  <si>
    <t>Ostomy Appliance</t>
  </si>
  <si>
    <t>Stoma/Ostomy #3 Location</t>
  </si>
  <si>
    <t>Stoma/Ostomy #3 Type</t>
  </si>
  <si>
    <t>Illeostomy</t>
  </si>
  <si>
    <t>Appliance Brand</t>
    <phoneticPr fontId="6" type="noConversion"/>
  </si>
  <si>
    <t>Site Status</t>
    <phoneticPr fontId="6" type="noConversion"/>
  </si>
  <si>
    <t>Gravity</t>
  </si>
  <si>
    <t>Gravity</t>
    <phoneticPr fontId="6" type="noConversion"/>
  </si>
  <si>
    <t>GI Tube #1 Location</t>
  </si>
  <si>
    <t>Balloon Pressure</t>
    <phoneticPr fontId="6" type="noConversion"/>
  </si>
  <si>
    <t xml:space="preserve">     Stabilization other:  specify</t>
  </si>
  <si>
    <t xml:space="preserve">  Placed in IR</t>
    <phoneticPr fontId="6" type="noConversion"/>
  </si>
  <si>
    <t>PlacedIR</t>
    <phoneticPr fontId="6" type="noConversion"/>
  </si>
  <si>
    <t xml:space="preserve">     Verification done</t>
  </si>
  <si>
    <t xml:space="preserve">     Verification not done</t>
  </si>
  <si>
    <t>No</t>
  </si>
  <si>
    <t>GI Tube #1 Site Findings/Temperature</t>
  </si>
  <si>
    <t>Stabilization none</t>
  </si>
  <si>
    <t>Stabilization tape</t>
  </si>
  <si>
    <t>Tape</t>
  </si>
  <si>
    <t>Stabilization sutures</t>
  </si>
  <si>
    <t>HiSuct</t>
  </si>
  <si>
    <t>Continuous Suction</t>
  </si>
  <si>
    <t>ContSuct</t>
  </si>
  <si>
    <t>Esophageal Port Suction</t>
    <phoneticPr fontId="6" type="noConversion"/>
  </si>
  <si>
    <t>Vacuum Pressure</t>
    <phoneticPr fontId="6" type="noConversion"/>
  </si>
  <si>
    <t>VacPressure</t>
    <phoneticPr fontId="6" type="noConversion"/>
  </si>
  <si>
    <t>Enteral Tube Feeding Formula</t>
  </si>
  <si>
    <t>Osmolite</t>
  </si>
  <si>
    <t>Esophageal</t>
    <phoneticPr fontId="6" type="noConversion"/>
  </si>
  <si>
    <t>Fatty</t>
  </si>
  <si>
    <t xml:space="preserve">     Foamy</t>
  </si>
  <si>
    <t>Foamy</t>
  </si>
  <si>
    <t>Stoma/Ostomy #2 Color/Size/Appearance/Skin</t>
    <phoneticPr fontId="6" type="noConversion"/>
  </si>
  <si>
    <t xml:space="preserve">  Peristomal Separation</t>
    <phoneticPr fontId="6" type="noConversion"/>
  </si>
  <si>
    <t>Bladder Pressure Zero</t>
  </si>
  <si>
    <t>Done</t>
  </si>
  <si>
    <t xml:space="preserve">     Continuous ambulatory Peritoneal</t>
  </si>
  <si>
    <t>CAPD</t>
  </si>
  <si>
    <t>Incontinent</t>
  </si>
  <si>
    <t>BrtLowPtch</t>
  </si>
  <si>
    <t>Foley14</t>
    <phoneticPr fontId="6" type="noConversion"/>
  </si>
  <si>
    <t>Foley size 16 French</t>
    <phoneticPr fontId="6" type="noConversion"/>
  </si>
  <si>
    <t>Foley16</t>
    <phoneticPr fontId="6" type="noConversion"/>
  </si>
  <si>
    <t>Foley size 18 French</t>
    <phoneticPr fontId="6" type="noConversion"/>
  </si>
  <si>
    <t>Foley18</t>
    <phoneticPr fontId="6" type="noConversion"/>
  </si>
  <si>
    <t>Foley size 20 French</t>
    <phoneticPr fontId="6" type="noConversion"/>
  </si>
  <si>
    <t xml:space="preserve">  Pressure Dressing removed</t>
    <phoneticPr fontId="6" type="noConversion"/>
  </si>
  <si>
    <t>DrsgRem</t>
    <phoneticPr fontId="6" type="noConversion"/>
  </si>
  <si>
    <t xml:space="preserve">     Tongue jaundiced</t>
  </si>
  <si>
    <t>TongJaun</t>
  </si>
  <si>
    <t xml:space="preserve">     Tongue swelling</t>
  </si>
  <si>
    <t>Swollen</t>
  </si>
  <si>
    <t xml:space="preserve">  Tongue dry/cracked</t>
    <phoneticPr fontId="6" type="noConversion"/>
  </si>
  <si>
    <t>TongDry</t>
    <phoneticPr fontId="6" type="noConversion"/>
  </si>
  <si>
    <t xml:space="preserve"> Tongue normal</t>
    <phoneticPr fontId="6" type="noConversion"/>
  </si>
  <si>
    <t>BrtHiPitch</t>
  </si>
  <si>
    <t>NoBruit</t>
  </si>
  <si>
    <t xml:space="preserve">     Tongue dark macular patch</t>
  </si>
  <si>
    <t>BruitOther</t>
  </si>
  <si>
    <t>Thrill</t>
    <phoneticPr fontId="6" type="noConversion"/>
  </si>
  <si>
    <t xml:space="preserve">     Thrill palpated</t>
  </si>
  <si>
    <t>ThrillPalp</t>
  </si>
  <si>
    <t>Peristomal Skin</t>
    <phoneticPr fontId="6" type="noConversion"/>
  </si>
  <si>
    <t>Catheter</t>
    <phoneticPr fontId="6" type="noConversion"/>
  </si>
  <si>
    <t>ThrillNA</t>
  </si>
  <si>
    <t xml:space="preserve">     Thrill other: specify</t>
  </si>
  <si>
    <t>ThrillOther</t>
  </si>
  <si>
    <t>NxStage</t>
    <phoneticPr fontId="6" type="noConversion"/>
  </si>
  <si>
    <t>NxStage Access Pressure (-50 to -200 mm Hg)</t>
  </si>
  <si>
    <t>Jtube</t>
  </si>
  <si>
    <t>Bag changed:  specify date/time</t>
  </si>
  <si>
    <t>Bag discontinued with catheter D/C</t>
  </si>
  <si>
    <t>Care and Maintenance</t>
    <phoneticPr fontId="6" type="noConversion"/>
  </si>
  <si>
    <t>Catheter Care and Maintenance</t>
  </si>
  <si>
    <t>Gastric Port Suction</t>
  </si>
  <si>
    <t>Moderate amount suction</t>
  </si>
  <si>
    <t>Moderate</t>
  </si>
  <si>
    <t>Intermittent suction</t>
  </si>
  <si>
    <t>Balloon Pressure</t>
  </si>
  <si>
    <t>Percutaneous endoscopic gastrostomy</t>
  </si>
  <si>
    <t>PEG</t>
  </si>
  <si>
    <t>Percutaneous gastrostomy button</t>
  </si>
  <si>
    <t>Discontinued</t>
  </si>
  <si>
    <t>Suction</t>
    <phoneticPr fontId="6" type="noConversion"/>
  </si>
  <si>
    <t>GI Tube #1 Suction</t>
  </si>
  <si>
    <t>Tube feeding infusing</t>
  </si>
  <si>
    <t>TF</t>
  </si>
  <si>
    <t>Irrigated</t>
  </si>
  <si>
    <t>Irrigate</t>
  </si>
  <si>
    <t>Clamp</t>
  </si>
  <si>
    <t>Non-Patent/clogged</t>
  </si>
  <si>
    <t>Clog</t>
  </si>
  <si>
    <t xml:space="preserve">                                                              </t>
    <phoneticPr fontId="6" type="noConversion"/>
  </si>
  <si>
    <t>Helmet</t>
  </si>
  <si>
    <t>Block</t>
  </si>
  <si>
    <t>Gastric</t>
    <phoneticPr fontId="6" type="noConversion"/>
  </si>
  <si>
    <t>Balloon Clamped</t>
    <phoneticPr fontId="6" type="noConversion"/>
  </si>
  <si>
    <t>Gastric Balloon Pressure</t>
    <phoneticPr fontId="6" type="noConversion"/>
  </si>
  <si>
    <t>GI Tube #1</t>
    <phoneticPr fontId="6" type="noConversion"/>
  </si>
  <si>
    <t>GI Tube #1 Drainage Color/Consistency</t>
  </si>
  <si>
    <t>BriteRed</t>
  </si>
  <si>
    <t xml:space="preserve">     Orange</t>
  </si>
  <si>
    <t>Orange</t>
  </si>
  <si>
    <t xml:space="preserve">     White</t>
  </si>
  <si>
    <t>White</t>
  </si>
  <si>
    <t>Drainage Consistency</t>
    <phoneticPr fontId="6" type="noConversion"/>
  </si>
  <si>
    <t xml:space="preserve">     Thick</t>
  </si>
  <si>
    <t>Thick</t>
  </si>
  <si>
    <t xml:space="preserve">     Thin</t>
  </si>
  <si>
    <t>Thin</t>
  </si>
  <si>
    <t>Bag change</t>
  </si>
  <si>
    <t>TF D/C</t>
  </si>
  <si>
    <t>Enteral Tube Feeding Bag/Interruptions/HOB</t>
  </si>
  <si>
    <t xml:space="preserve">     Bag changed</t>
  </si>
  <si>
    <t>GagPositive</t>
  </si>
  <si>
    <t>GagDiminish</t>
  </si>
  <si>
    <t xml:space="preserve">     Peristomal skin clean, dry and intact</t>
  </si>
  <si>
    <t xml:space="preserve">     Peristomal skin erythema</t>
  </si>
  <si>
    <t xml:space="preserve">     Peristomal skin edema</t>
  </si>
  <si>
    <t>Edema</t>
  </si>
  <si>
    <t xml:space="preserve">     Blood flow rate (250 - 400 ml/minute: specify</t>
  </si>
  <si>
    <t>Pressures</t>
    <phoneticPr fontId="6" type="noConversion"/>
  </si>
  <si>
    <t>Hand flush done</t>
  </si>
  <si>
    <t>HandFlsh</t>
  </si>
  <si>
    <t xml:space="preserve">     Effluent pressure (+50 to 350 mmHg): specify</t>
  </si>
  <si>
    <t xml:space="preserve">     Appliance size: specify</t>
  </si>
  <si>
    <t>Size:</t>
  </si>
  <si>
    <t>Stoma/Ostomy #1 Location</t>
  </si>
  <si>
    <t xml:space="preserve">     RUQ </t>
  </si>
  <si>
    <t>Route</t>
    <phoneticPr fontId="6" type="noConversion"/>
  </si>
  <si>
    <t xml:space="preserve">     Excellent: 75-100% of meal</t>
  </si>
  <si>
    <t>75-100%</t>
  </si>
  <si>
    <t xml:space="preserve">     Good: 50-75% of meal</t>
  </si>
  <si>
    <t>50-75%</t>
  </si>
  <si>
    <t xml:space="preserve">     Fair: 25-50% of meal</t>
  </si>
  <si>
    <t xml:space="preserve">     Oral</t>
  </si>
  <si>
    <t>Enteral</t>
  </si>
  <si>
    <t xml:space="preserve">     Parenteral/PPN</t>
  </si>
  <si>
    <t>Amount:  specify</t>
  </si>
  <si>
    <t>Normal Saline</t>
  </si>
  <si>
    <t>CBI NS</t>
  </si>
  <si>
    <t>CBI:  Sterile Water</t>
  </si>
  <si>
    <t>CBI SW</t>
  </si>
  <si>
    <t xml:space="preserve">     Dialysis tunneled permanent: see central line</t>
  </si>
  <si>
    <t>DialysisPerm</t>
  </si>
  <si>
    <t xml:space="preserve">     Arteriovenous Fistula</t>
  </si>
  <si>
    <t xml:space="preserve">     Aspirate contents</t>
  </si>
  <si>
    <t>Aspirate</t>
  </si>
  <si>
    <t xml:space="preserve">     X-ray</t>
  </si>
  <si>
    <t>Xray</t>
  </si>
  <si>
    <t xml:space="preserve">     Sutures</t>
  </si>
  <si>
    <t>Suture</t>
  </si>
  <si>
    <t xml:space="preserve">     Bridle</t>
  </si>
  <si>
    <t>Bridle</t>
  </si>
  <si>
    <t>Clean, dry and intact</t>
  </si>
  <si>
    <t>Site consistent with body temp</t>
  </si>
  <si>
    <t>GI Tube #2 Status</t>
  </si>
  <si>
    <t>Non-patent/clogged</t>
  </si>
  <si>
    <t>GI Tube #2 Placement/Stabilization</t>
    <phoneticPr fontId="6" type="noConversion"/>
  </si>
  <si>
    <t>GI Tube #2 Site Findings/Temperature</t>
  </si>
  <si>
    <t xml:space="preserve">     Centimeter mark: specify</t>
  </si>
  <si>
    <t>cm: specify</t>
  </si>
  <si>
    <t xml:space="preserve">     TF interrupted, ADL/care</t>
  </si>
  <si>
    <t>TF ADL</t>
  </si>
  <si>
    <t xml:space="preserve">     TF interrupted, Procedure/test</t>
  </si>
  <si>
    <t>TF Test</t>
  </si>
  <si>
    <t xml:space="preserve">     TF interrupted, High residual</t>
  </si>
  <si>
    <t>TF HiResid</t>
  </si>
  <si>
    <t xml:space="preserve">     TF interrupted, Patient unstable</t>
  </si>
  <si>
    <t>TF Unstable</t>
  </si>
  <si>
    <t xml:space="preserve">     TF interrupted, Aspiration</t>
  </si>
  <si>
    <t>TF Aspirate</t>
  </si>
  <si>
    <t>Esophageal Balloon Pressure</t>
  </si>
  <si>
    <t>Enter mmHg</t>
  </si>
  <si>
    <t>mmHg</t>
  </si>
  <si>
    <t>Port Irrigation</t>
    <phoneticPr fontId="6" type="noConversion"/>
  </si>
  <si>
    <t>Esophageal Port Irrigation 30ml Air</t>
  </si>
  <si>
    <t>Air irrigation done</t>
  </si>
  <si>
    <t>30mlAir</t>
  </si>
  <si>
    <t>Air irrigation not done</t>
  </si>
  <si>
    <t>Esophageal Port Suction</t>
  </si>
  <si>
    <t>High Suction</t>
  </si>
  <si>
    <t>HOB 30</t>
  </si>
  <si>
    <t xml:space="preserve">     HOB other: specify</t>
  </si>
  <si>
    <t>TF Med Adm</t>
    <phoneticPr fontId="6" type="noConversion"/>
  </si>
  <si>
    <t>TF Interrupted - Provider order</t>
  </si>
  <si>
    <t>TF Prov Ord</t>
    <phoneticPr fontId="6" type="noConversion"/>
  </si>
  <si>
    <t>HOB Elevated</t>
    <phoneticPr fontId="6" type="noConversion"/>
  </si>
  <si>
    <t xml:space="preserve">     HOB at 30 degrees or greater</t>
  </si>
  <si>
    <t xml:space="preserve">     Bulky</t>
  </si>
  <si>
    <t>Bulky</t>
  </si>
  <si>
    <t xml:space="preserve">     HF ventilation LLQ</t>
  </si>
  <si>
    <t>UTA-LLQ</t>
  </si>
  <si>
    <t>Fistula</t>
    <phoneticPr fontId="6" type="noConversion"/>
  </si>
  <si>
    <t>Fistula: Site/Bruit/Thrill</t>
  </si>
  <si>
    <t xml:space="preserve">     Arm lower right</t>
  </si>
  <si>
    <t xml:space="preserve">     Arm upper right</t>
  </si>
  <si>
    <t xml:space="preserve">     Arm lower left</t>
  </si>
  <si>
    <t xml:space="preserve">     Arm upper left</t>
  </si>
  <si>
    <t xml:space="preserve">  Pressure Dressing applied</t>
    <phoneticPr fontId="6" type="noConversion"/>
  </si>
  <si>
    <t>PrssDrsg</t>
    <phoneticPr fontId="6" type="noConversion"/>
  </si>
  <si>
    <t xml:space="preserve">     Tongue pale</t>
  </si>
  <si>
    <t>TongPale</t>
  </si>
  <si>
    <t xml:space="preserve">     Tongue white</t>
  </si>
  <si>
    <t>TongWhite</t>
  </si>
  <si>
    <t xml:space="preserve">     Tongue cyanotic</t>
  </si>
  <si>
    <t xml:space="preserve">     Poorly fitting dentures</t>
  </si>
  <si>
    <t>PoorDent</t>
  </si>
  <si>
    <t xml:space="preserve">     Tongue ulcer</t>
  </si>
  <si>
    <t>TongUlcer</t>
  </si>
  <si>
    <t xml:space="preserve">     Tongue plaque</t>
  </si>
  <si>
    <t>TongPlaq</t>
  </si>
  <si>
    <t xml:space="preserve">     Loose teeth</t>
  </si>
  <si>
    <t>LooseTth</t>
  </si>
  <si>
    <t>Risk Factor</t>
    <phoneticPr fontId="6" type="noConversion"/>
  </si>
  <si>
    <t>Dysphagia Risk Factor</t>
  </si>
  <si>
    <t xml:space="preserve">     No dentition</t>
  </si>
  <si>
    <t>NoDent</t>
  </si>
  <si>
    <t>Mucosa</t>
    <phoneticPr fontId="6" type="noConversion"/>
  </si>
  <si>
    <t xml:space="preserve">     Mucosa color normal for ethnicity</t>
  </si>
  <si>
    <t>GI Tube #4 Level of Suction</t>
  </si>
  <si>
    <t>GI Tube #1 Type</t>
  </si>
  <si>
    <t>Salem sump</t>
  </si>
  <si>
    <t>Salem</t>
  </si>
  <si>
    <t>Small bore (Dobhoff)</t>
  </si>
  <si>
    <t>SmBore</t>
  </si>
  <si>
    <t>Large bore</t>
  </si>
  <si>
    <t>LgBore</t>
  </si>
  <si>
    <t>Gastrostomy</t>
  </si>
  <si>
    <t>Gtube</t>
  </si>
  <si>
    <t>Jejunostomy</t>
  </si>
  <si>
    <t>GI Tube #4 Site Findings/Temperature</t>
  </si>
  <si>
    <t>Site Findings</t>
  </si>
  <si>
    <t>Site Status</t>
  </si>
  <si>
    <t>Site Temperature</t>
  </si>
  <si>
    <t>Status</t>
  </si>
  <si>
    <t>Intermit</t>
  </si>
  <si>
    <t>Continuous</t>
  </si>
  <si>
    <t>NS done</t>
  </si>
  <si>
    <t>Normal saline irrigation not done</t>
  </si>
  <si>
    <t>GI Tube #4 Placement/Stabilization</t>
    <phoneticPr fontId="6" type="noConversion"/>
  </si>
  <si>
    <t>Insert</t>
  </si>
  <si>
    <t>Repositioned</t>
  </si>
  <si>
    <t>Gravity drainage</t>
  </si>
  <si>
    <t>Level of Suction</t>
  </si>
  <si>
    <t>GurgleVoice</t>
  </si>
  <si>
    <t>Drooling</t>
  </si>
  <si>
    <t>Tongue deviation from mid-line</t>
  </si>
  <si>
    <t>TongueDev</t>
  </si>
  <si>
    <t xml:space="preserve"> Post Extubation</t>
    <phoneticPr fontId="6" type="noConversion"/>
  </si>
  <si>
    <t>PostExtub</t>
    <phoneticPr fontId="6" type="noConversion"/>
  </si>
  <si>
    <t>Coughing with eating</t>
    <phoneticPr fontId="6" type="noConversion"/>
  </si>
  <si>
    <t>CoughEat</t>
    <phoneticPr fontId="6" type="noConversion"/>
  </si>
  <si>
    <t>Risk Precautions</t>
    <phoneticPr fontId="6" type="noConversion"/>
  </si>
  <si>
    <t>Dysphagia Risk Precautions</t>
  </si>
  <si>
    <t xml:space="preserve">Head of bed elevated </t>
  </si>
  <si>
    <t>HOB up</t>
  </si>
  <si>
    <t>Gastric Balloon Clamped</t>
  </si>
  <si>
    <t>Gastric balloon clamped</t>
  </si>
  <si>
    <t>Clamped</t>
  </si>
  <si>
    <t>Gastric balloon unclamped</t>
  </si>
  <si>
    <t>Unclamped</t>
  </si>
  <si>
    <t>Gastric Port Irrigation 30ml Normal Saline</t>
  </si>
  <si>
    <t>Bag Change</t>
    <phoneticPr fontId="6" type="noConversion"/>
  </si>
  <si>
    <t xml:space="preserve">Suction </t>
  </si>
  <si>
    <t>Modified texture diet</t>
  </si>
  <si>
    <t>ModText</t>
  </si>
  <si>
    <t xml:space="preserve">Swallow Consult </t>
  </si>
  <si>
    <t>Consult</t>
  </si>
  <si>
    <t>NPO</t>
    <phoneticPr fontId="6" type="noConversion"/>
  </si>
  <si>
    <t>Screen</t>
    <phoneticPr fontId="6" type="noConversion"/>
  </si>
  <si>
    <t>Dysphagia Screen</t>
  </si>
  <si>
    <t>Unable to assess unconscious</t>
  </si>
  <si>
    <t>UTA-Unconc</t>
  </si>
  <si>
    <t>Unable to assess ventilator</t>
  </si>
  <si>
    <t>UTA-Vent</t>
  </si>
  <si>
    <t>Rectal Tube Balloon</t>
    <phoneticPr fontId="6" type="noConversion"/>
  </si>
  <si>
    <t xml:space="preserve">     Inflated balloon</t>
  </si>
  <si>
    <t xml:space="preserve">     Peristomal rash</t>
  </si>
  <si>
    <t>Rash</t>
  </si>
  <si>
    <t xml:space="preserve">     Peristomal breakdown</t>
  </si>
  <si>
    <t>Breakdown</t>
  </si>
  <si>
    <t xml:space="preserve">     Peristomal skin adhesive allergy</t>
  </si>
  <si>
    <t>Allergy</t>
  </si>
  <si>
    <t xml:space="preserve">     Peristomal skin other: specify</t>
  </si>
  <si>
    <t>Ostomy Appliance</t>
    <phoneticPr fontId="6" type="noConversion"/>
  </si>
  <si>
    <t xml:space="preserve">     Appliance intact</t>
  </si>
  <si>
    <t xml:space="preserve">     Appliance leaking</t>
  </si>
  <si>
    <t xml:space="preserve">     Appliance changed</t>
  </si>
  <si>
    <t>2.5-4.0</t>
  </si>
  <si>
    <t xml:space="preserve">     Stoma under 1.5 inches</t>
  </si>
  <si>
    <t>Under1.5</t>
  </si>
  <si>
    <t xml:space="preserve">     Stoma size: specify</t>
  </si>
  <si>
    <t>Size</t>
  </si>
  <si>
    <t xml:space="preserve">     NPO</t>
  </si>
  <si>
    <t>GI Tube #5 Level of Suction</t>
  </si>
  <si>
    <t>Fluid Restriction</t>
  </si>
  <si>
    <t xml:space="preserve">     Total volume</t>
  </si>
  <si>
    <t>PO/IV</t>
  </si>
  <si>
    <t>GI Tube #5 Level of Suction</t>
    <phoneticPr fontId="6" type="noConversion"/>
  </si>
  <si>
    <t>GI Tube #5 Location</t>
  </si>
  <si>
    <t>CBI bag number:  specify</t>
  </si>
  <si>
    <t>CBI bag</t>
  </si>
  <si>
    <t>Dialysis</t>
    <phoneticPr fontId="6" type="noConversion"/>
  </si>
  <si>
    <t>Access Type</t>
    <phoneticPr fontId="6" type="noConversion"/>
  </si>
  <si>
    <t>GI Tube #2 Suction</t>
  </si>
  <si>
    <t>Continue</t>
  </si>
  <si>
    <t xml:space="preserve">     Electromagnetic guided placement</t>
  </si>
  <si>
    <t>ElcGuide</t>
  </si>
  <si>
    <t xml:space="preserve">     Aspiration precautions</t>
  </si>
  <si>
    <t>AspPrec</t>
  </si>
  <si>
    <t>R nostril</t>
  </si>
  <si>
    <t>L nostril</t>
  </si>
  <si>
    <t>Abdomen RUQ</t>
  </si>
  <si>
    <t xml:space="preserve">     Poor: less than 25% of meal</t>
  </si>
  <si>
    <t>0-25%</t>
  </si>
  <si>
    <t xml:space="preserve">     Refused: specify reason</t>
  </si>
  <si>
    <t>Refused</t>
  </si>
  <si>
    <t xml:space="preserve">     Appetite increased</t>
  </si>
  <si>
    <t>Placement</t>
    <phoneticPr fontId="6" type="noConversion"/>
  </si>
  <si>
    <t>GI Tube #1 Placement/Stabilization</t>
  </si>
  <si>
    <t>Medium</t>
  </si>
  <si>
    <t>High</t>
  </si>
  <si>
    <t>GI Tube #2 Placement/Stabilization</t>
  </si>
  <si>
    <t>cm specify</t>
  </si>
  <si>
    <t xml:space="preserve">     Electromagnetic guided</t>
  </si>
  <si>
    <t>TF Bolus</t>
  </si>
  <si>
    <t>Bowel Movement</t>
    <phoneticPr fontId="6" type="noConversion"/>
  </si>
  <si>
    <t>Elimination Method</t>
    <phoneticPr fontId="6" type="noConversion"/>
  </si>
  <si>
    <t>Bowel Movement</t>
  </si>
  <si>
    <t xml:space="preserve">     Natural elimination</t>
  </si>
  <si>
    <t>Natural</t>
  </si>
  <si>
    <t xml:space="preserve">     Enema</t>
  </si>
  <si>
    <t>Enema</t>
  </si>
  <si>
    <t xml:space="preserve">     Laxative</t>
  </si>
  <si>
    <t>Laxative</t>
  </si>
  <si>
    <t xml:space="preserve">     Suppository</t>
  </si>
  <si>
    <t>Suppos</t>
  </si>
  <si>
    <t xml:space="preserve">     TF interrupted, Other: specify</t>
  </si>
  <si>
    <t>TF Specify</t>
  </si>
  <si>
    <t>TF Interrupted - Med Administration</t>
  </si>
  <si>
    <t>Stool Color</t>
    <phoneticPr fontId="6" type="noConversion"/>
  </si>
  <si>
    <t xml:space="preserve">     Brown</t>
  </si>
  <si>
    <t>Brown</t>
  </si>
  <si>
    <t xml:space="preserve">     Black</t>
  </si>
  <si>
    <t xml:space="preserve">     Bright red</t>
  </si>
  <si>
    <t>BrtRed</t>
  </si>
  <si>
    <t xml:space="preserve">     Yellow/Green</t>
  </si>
  <si>
    <t>Ylw/green</t>
  </si>
  <si>
    <t xml:space="preserve">     Small dry hard</t>
  </si>
  <si>
    <t>Hard</t>
  </si>
  <si>
    <t xml:space="preserve">     Loose</t>
  </si>
  <si>
    <t>Date of BM</t>
    <phoneticPr fontId="6" type="noConversion"/>
  </si>
  <si>
    <t>Date of Bowel Movement</t>
  </si>
  <si>
    <t xml:space="preserve">     Absent LLQ</t>
  </si>
  <si>
    <t>AbsntLLQ</t>
  </si>
  <si>
    <t>Brachial vein right</t>
  </si>
  <si>
    <t>BrachVeinR</t>
  </si>
  <si>
    <t>Belching</t>
  </si>
  <si>
    <t>Belch</t>
  </si>
  <si>
    <t>Esophageal Tamponade Tube Traction Type</t>
  </si>
  <si>
    <t>Measurement in mmHg:  specify</t>
  </si>
  <si>
    <t xml:space="preserve">     Mucosa intact</t>
  </si>
  <si>
    <t xml:space="preserve">     Mucosa ulcerated</t>
  </si>
  <si>
    <t>Ulcers</t>
  </si>
  <si>
    <t xml:space="preserve">     Mucosa moist</t>
  </si>
  <si>
    <t>Moist</t>
  </si>
  <si>
    <t xml:space="preserve">     Mucosa dry</t>
  </si>
  <si>
    <t>Dry</t>
  </si>
  <si>
    <t xml:space="preserve">     Mucosa bleeding</t>
  </si>
  <si>
    <t xml:space="preserve">     Mucosa plaque</t>
  </si>
  <si>
    <t>Plaque</t>
  </si>
  <si>
    <t xml:space="preserve">  Mucosa lesions</t>
    <phoneticPr fontId="6" type="noConversion"/>
  </si>
  <si>
    <t>Lesions</t>
    <phoneticPr fontId="6" type="noConversion"/>
  </si>
  <si>
    <t>Tongue</t>
    <phoneticPr fontId="6" type="noConversion"/>
  </si>
  <si>
    <t xml:space="preserve">     Tongue normal for ethnicity</t>
  </si>
  <si>
    <t>TongNorm</t>
  </si>
  <si>
    <t>PartUpper</t>
  </si>
  <si>
    <t>TongCyan</t>
  </si>
  <si>
    <t>Caries</t>
  </si>
  <si>
    <t>Retching</t>
  </si>
  <si>
    <t>Retch</t>
  </si>
  <si>
    <t>Constipation</t>
  </si>
  <si>
    <t>Site hematoma</t>
  </si>
  <si>
    <t>Site bruising</t>
  </si>
  <si>
    <t>Site unable to assess due to d</t>
  </si>
  <si>
    <t>GI Tube #4 Level of Suction</t>
    <phoneticPr fontId="6" type="noConversion"/>
  </si>
  <si>
    <t>GI Tube #4 Location</t>
  </si>
  <si>
    <t>Placement</t>
  </si>
  <si>
    <t>GI Tube #4 Placement/Stabilization</t>
  </si>
  <si>
    <t>TongNorm</t>
    <phoneticPr fontId="6" type="noConversion"/>
  </si>
  <si>
    <t>Verification</t>
  </si>
  <si>
    <t>Site Stabilization</t>
  </si>
  <si>
    <t>GI Tube #3 Type</t>
    <phoneticPr fontId="6" type="noConversion"/>
  </si>
  <si>
    <t>GI Tube #4</t>
    <phoneticPr fontId="6" type="noConversion"/>
  </si>
  <si>
    <t>Drainage Color</t>
  </si>
  <si>
    <t>GI Tube #4 Drainage Color/Consistency</t>
  </si>
  <si>
    <t>Drainage Consistency</t>
  </si>
  <si>
    <t xml:space="preserve">     CM mark: specify</t>
  </si>
  <si>
    <t>Stabilization</t>
  </si>
  <si>
    <t>Dressing</t>
  </si>
  <si>
    <t>Dressing Status</t>
  </si>
  <si>
    <t>CompiousAm</t>
  </si>
  <si>
    <t xml:space="preserve">     Warmer than opposite Body Part</t>
  </si>
  <si>
    <t>GI Tube #1 Status</t>
  </si>
  <si>
    <t>Patent</t>
  </si>
  <si>
    <t>TBI-Hx</t>
  </si>
  <si>
    <t>Unable to follow commands</t>
  </si>
  <si>
    <t>NotFollow</t>
  </si>
  <si>
    <t>Gurgly voice</t>
  </si>
  <si>
    <t>Back-up system present</t>
  </si>
  <si>
    <t>BU Present</t>
  </si>
  <si>
    <t>Self test done</t>
  </si>
  <si>
    <t>Self test</t>
  </si>
  <si>
    <t>System controller changed</t>
  </si>
  <si>
    <t>SCchange</t>
  </si>
  <si>
    <t>Vent filter change</t>
  </si>
  <si>
    <t>FilterChng</t>
  </si>
  <si>
    <t>Not on this model</t>
  </si>
  <si>
    <t>Tunneling Left</t>
    <phoneticPr fontId="6" type="noConversion"/>
  </si>
  <si>
    <t>VAD Left Tunneling</t>
  </si>
  <si>
    <t>No tunneling</t>
  </si>
  <si>
    <t>Present</t>
  </si>
  <si>
    <t>Absent</t>
  </si>
  <si>
    <t>Excessive</t>
  </si>
  <si>
    <t>Excess</t>
  </si>
  <si>
    <t>Suction available at bedside</t>
  </si>
  <si>
    <t>Fecal</t>
  </si>
  <si>
    <t>Projectile</t>
    <phoneticPr fontId="6" type="noConversion"/>
  </si>
  <si>
    <t>Fecal Draniage</t>
    <phoneticPr fontId="6" type="noConversion"/>
  </si>
  <si>
    <t>Fecal Drainage</t>
  </si>
  <si>
    <t xml:space="preserve">     Bowel management system</t>
  </si>
  <si>
    <t>BMSystem</t>
  </si>
  <si>
    <t>Pharyngeal gag reflex negative</t>
  </si>
  <si>
    <t>GagNegative</t>
  </si>
  <si>
    <t>Enteral Tube Feeding</t>
    <phoneticPr fontId="6" type="noConversion"/>
  </si>
  <si>
    <t>Guarding</t>
  </si>
  <si>
    <t>Other: specify</t>
  </si>
  <si>
    <t>Girth Measurement</t>
    <phoneticPr fontId="6" type="noConversion"/>
  </si>
  <si>
    <t>Bowel Sounds</t>
    <phoneticPr fontId="6" type="noConversion"/>
  </si>
  <si>
    <t>Bowel Sounds</t>
  </si>
  <si>
    <t>Normal present all quads</t>
  </si>
  <si>
    <t>Active</t>
  </si>
  <si>
    <t>Fluid</t>
    <phoneticPr fontId="6" type="noConversion"/>
  </si>
  <si>
    <t>Inflate</t>
  </si>
  <si>
    <t>Abdominal Girth Measurement</t>
  </si>
  <si>
    <t>Measurement in cm: specify</t>
  </si>
  <si>
    <t>Unchg</t>
  </si>
  <si>
    <t>Decrease</t>
  </si>
  <si>
    <t xml:space="preserve">     Air added to balloon</t>
  </si>
  <si>
    <t>Air</t>
  </si>
  <si>
    <t>Stoma/Ostomy #1 Color/Size/Appearance/Skin</t>
  </si>
  <si>
    <t xml:space="preserve">     Stoma pink</t>
  </si>
  <si>
    <t xml:space="preserve">     Stoma red</t>
  </si>
  <si>
    <t xml:space="preserve">     Stoma pale</t>
  </si>
  <si>
    <t xml:space="preserve">     Stoma dusky</t>
  </si>
  <si>
    <t xml:space="preserve">     Stoma black</t>
  </si>
  <si>
    <t xml:space="preserve">     Stoma 1.5 to 2.5 inches</t>
  </si>
  <si>
    <t>1.5-2.5</t>
  </si>
  <si>
    <t xml:space="preserve">     Stoma 2.5 to 4 inches</t>
  </si>
  <si>
    <t>G/J Combination Tube</t>
    <phoneticPr fontId="6" type="noConversion"/>
  </si>
  <si>
    <t xml:space="preserve">     Stoma over 4 inches</t>
  </si>
  <si>
    <t>over4</t>
  </si>
  <si>
    <t>GI Tube #5 Placement/Stabilization</t>
    <phoneticPr fontId="6" type="noConversion"/>
  </si>
  <si>
    <t>GI Tube #5 Site Findings/Temperature</t>
  </si>
  <si>
    <t>GI Tube #5 Placement/Stabilization</t>
  </si>
  <si>
    <t>PPN</t>
  </si>
  <si>
    <t xml:space="preserve">     Parenteral/TPN</t>
  </si>
  <si>
    <t>TPN</t>
  </si>
  <si>
    <t>Appetite</t>
    <phoneticPr fontId="6" type="noConversion"/>
  </si>
  <si>
    <t>Nutrition</t>
    <phoneticPr fontId="6" type="noConversion"/>
  </si>
  <si>
    <t>Nutrition</t>
  </si>
  <si>
    <t xml:space="preserve">     Diet Ordered</t>
  </si>
  <si>
    <t>Diet</t>
  </si>
  <si>
    <t>GI Tube #2 Level of Suction</t>
  </si>
  <si>
    <t>GI Tube #2 Level of Suction</t>
    <phoneticPr fontId="6" type="noConversion"/>
  </si>
  <si>
    <t>GI Tube #2 Location</t>
  </si>
  <si>
    <t>RUQ</t>
  </si>
  <si>
    <t>Abdomen RLQ</t>
  </si>
  <si>
    <t>RLQ</t>
  </si>
  <si>
    <t>Abdomen LUQ</t>
  </si>
  <si>
    <t>LUQ</t>
  </si>
  <si>
    <t>Abdomen LLQ</t>
  </si>
  <si>
    <t>LLQ</t>
  </si>
  <si>
    <t>GI Tube #1 Level of Suction</t>
  </si>
  <si>
    <t>Low</t>
  </si>
  <si>
    <t>AbsntLUQ</t>
  </si>
  <si>
    <t xml:space="preserve">     HF ventilation LUQ</t>
  </si>
  <si>
    <t xml:space="preserve">     Other: specify</t>
  </si>
  <si>
    <t>VAD Left Site Characteristics/Stabilization</t>
  </si>
  <si>
    <t xml:space="preserve">     Within normal limits</t>
  </si>
  <si>
    <t>WNL</t>
  </si>
  <si>
    <t xml:space="preserve">     Approximated</t>
  </si>
  <si>
    <t>Approximated</t>
  </si>
  <si>
    <t xml:space="preserve">     Dehiscence</t>
  </si>
  <si>
    <t>Dehiscence</t>
  </si>
  <si>
    <t xml:space="preserve">     Bruising</t>
  </si>
  <si>
    <t>Bruising</t>
  </si>
  <si>
    <t xml:space="preserve">     Evisceration</t>
  </si>
  <si>
    <t>Evisceration</t>
  </si>
  <si>
    <t xml:space="preserve">     Unable to assess due to dressing</t>
  </si>
  <si>
    <t xml:space="preserve">     Site unchanged</t>
  </si>
  <si>
    <t xml:space="preserve"> Digital Stimulation</t>
    <phoneticPr fontId="6" type="noConversion"/>
  </si>
  <si>
    <t>DigStim</t>
    <phoneticPr fontId="6" type="noConversion"/>
  </si>
  <si>
    <t>Ejection pressure (230-245 mmHg): specify</t>
  </si>
  <si>
    <t>UTA-LUQ</t>
  </si>
  <si>
    <t>Abnormal Sounds RLQ</t>
    <phoneticPr fontId="6" type="noConversion"/>
  </si>
  <si>
    <t xml:space="preserve">     Active RLQ</t>
  </si>
  <si>
    <t>ActiveRLQ</t>
  </si>
  <si>
    <t xml:space="preserve">     Clay</t>
  </si>
  <si>
    <t>Clay</t>
  </si>
  <si>
    <t>Stool Characteristic</t>
    <phoneticPr fontId="6" type="noConversion"/>
  </si>
  <si>
    <t>Loose</t>
  </si>
  <si>
    <t xml:space="preserve">     Liquid</t>
  </si>
  <si>
    <t>Liquid</t>
  </si>
  <si>
    <t xml:space="preserve">     Mucoid</t>
  </si>
  <si>
    <t xml:space="preserve">     Tarry</t>
  </si>
  <si>
    <t>Tarry</t>
  </si>
  <si>
    <t xml:space="preserve">     Clots</t>
  </si>
  <si>
    <t>Clots</t>
  </si>
  <si>
    <t xml:space="preserve">     Blood streaked</t>
  </si>
  <si>
    <t>BldStrk</t>
  </si>
  <si>
    <t xml:space="preserve">     Dark</t>
  </si>
  <si>
    <t>Dark</t>
  </si>
  <si>
    <t xml:space="preserve">     Fatty</t>
  </si>
  <si>
    <t>BrachArtR</t>
  </si>
  <si>
    <t>Brachial artery left</t>
  </si>
  <si>
    <t>BrachArtL</t>
  </si>
  <si>
    <t>BrachVeinL</t>
  </si>
  <si>
    <t>Dysphagia</t>
  </si>
  <si>
    <t>Dyspepsia</t>
  </si>
  <si>
    <t>Acid reflux</t>
  </si>
  <si>
    <t>Gastrointestinal Symptoms</t>
  </si>
  <si>
    <t>Overhead</t>
  </si>
  <si>
    <t>Teeth</t>
  </si>
  <si>
    <t xml:space="preserve">     Full dentures</t>
  </si>
  <si>
    <t>FullDent</t>
  </si>
  <si>
    <t xml:space="preserve">     Dentures upper</t>
  </si>
  <si>
    <t>DentUpper</t>
  </si>
  <si>
    <t xml:space="preserve">     Dentures lower</t>
  </si>
  <si>
    <t>DentLower</t>
  </si>
  <si>
    <t xml:space="preserve">     Partial plate upper</t>
  </si>
  <si>
    <t>Carotid artery left</t>
  </si>
  <si>
    <t>CarotidArtL</t>
  </si>
  <si>
    <t>Reflux</t>
  </si>
  <si>
    <t>Hiccup</t>
  </si>
  <si>
    <t xml:space="preserve">     Partial plate lower</t>
  </si>
  <si>
    <t>PartLower</t>
  </si>
  <si>
    <t xml:space="preserve">     Dental caries visible</t>
  </si>
  <si>
    <t xml:space="preserve">Dysphagia </t>
    <phoneticPr fontId="6" type="noConversion"/>
  </si>
  <si>
    <t>Femoral vein right</t>
  </si>
  <si>
    <t>Nausea</t>
  </si>
  <si>
    <t xml:space="preserve">     Other; specify</t>
  </si>
  <si>
    <t>Speciify</t>
  </si>
  <si>
    <t xml:space="preserve">     Mucosa pink</t>
  </si>
  <si>
    <t xml:space="preserve">     Mucosa pale</t>
  </si>
  <si>
    <t xml:space="preserve">     Mucosa cyanotic</t>
  </si>
  <si>
    <t xml:space="preserve">     Mucosa jaundiced</t>
  </si>
  <si>
    <t xml:space="preserve">     Mucosa erythematous</t>
  </si>
  <si>
    <t xml:space="preserve">     Mucosa white</t>
  </si>
  <si>
    <t xml:space="preserve">     Mucosa brown</t>
  </si>
  <si>
    <t>GI Tube #3 Status</t>
  </si>
  <si>
    <t>tube feeding infusing</t>
  </si>
  <si>
    <t>GI Tube #3 Suction</t>
  </si>
  <si>
    <t>GI Tube #3 Type</t>
  </si>
  <si>
    <t>Site warmer than opposite body</t>
  </si>
  <si>
    <t>Site cooler than opposite body</t>
  </si>
  <si>
    <t>Status increasing</t>
  </si>
  <si>
    <t>Flatulence</t>
  </si>
  <si>
    <t>FrshBlood</t>
  </si>
  <si>
    <t>Old blood</t>
  </si>
  <si>
    <t>OldBlood</t>
  </si>
  <si>
    <t>Coffee grounds</t>
  </si>
  <si>
    <t>CoffGrnd</t>
  </si>
  <si>
    <t>CancerHx</t>
  </si>
  <si>
    <t>History of traumatic brain injury</t>
  </si>
  <si>
    <t>VAD Left System Controller</t>
  </si>
  <si>
    <t>Flash test fail</t>
  </si>
  <si>
    <t>FlashFail Lt</t>
  </si>
  <si>
    <t>Flash test not applicable</t>
  </si>
  <si>
    <t>FlashN/A Lt</t>
  </si>
  <si>
    <t>Fill Pressure Left</t>
    <phoneticPr fontId="6" type="noConversion"/>
  </si>
  <si>
    <t>VAD Left Fill Pressure</t>
  </si>
  <si>
    <t>Fill pressure:(-25 to -40 mmHg) specify</t>
  </si>
  <si>
    <t>LVAD fill</t>
  </si>
  <si>
    <t>Flow Left</t>
    <phoneticPr fontId="6" type="noConversion"/>
  </si>
  <si>
    <t>VAD Left Flow</t>
  </si>
  <si>
    <t>LVAD flow</t>
  </si>
  <si>
    <t>Hand Pump Left</t>
    <phoneticPr fontId="6" type="noConversion"/>
  </si>
  <si>
    <t>VAD Left Hand Pump</t>
  </si>
  <si>
    <t>Hand pump present x1</t>
  </si>
  <si>
    <t>Pump x1</t>
  </si>
  <si>
    <t>Gas pains</t>
  </si>
  <si>
    <t>GasPain</t>
  </si>
  <si>
    <t>Black</t>
  </si>
  <si>
    <t>Fecal material</t>
  </si>
  <si>
    <t>No Pressure Line</t>
    <phoneticPr fontId="6" type="noConversion"/>
  </si>
  <si>
    <t>Inflow Driveline-Tunneling:  Enter Clock Position</t>
  </si>
  <si>
    <t>InTunnel</t>
  </si>
  <si>
    <t xml:space="preserve">     Fecal incontinence apparatus</t>
  </si>
  <si>
    <t>IncontApp</t>
  </si>
  <si>
    <t xml:space="preserve">     Rectal tube</t>
  </si>
  <si>
    <t>RectalTube</t>
  </si>
  <si>
    <t>Device Status</t>
    <phoneticPr fontId="6" type="noConversion"/>
  </si>
  <si>
    <t xml:space="preserve">     Intact</t>
  </si>
  <si>
    <t>Intact</t>
  </si>
  <si>
    <t xml:space="preserve">     Leaking</t>
  </si>
  <si>
    <t xml:space="preserve">     Changed</t>
  </si>
  <si>
    <t xml:space="preserve">     Placed</t>
  </si>
  <si>
    <t>Place</t>
  </si>
  <si>
    <t xml:space="preserve">     Discontinued</t>
  </si>
  <si>
    <t>Fecal Drainage</t>
    <phoneticPr fontId="6" type="noConversion"/>
  </si>
  <si>
    <t xml:space="preserve">  Rectal tone assessment</t>
    <phoneticPr fontId="6" type="noConversion"/>
  </si>
  <si>
    <t>RectaltoneAss</t>
    <phoneticPr fontId="6" type="noConversion"/>
  </si>
  <si>
    <t>Concave</t>
    <phoneticPr fontId="6" type="noConversion"/>
  </si>
  <si>
    <t>Gravid (Pregnant)</t>
  </si>
  <si>
    <t>Increase</t>
  </si>
  <si>
    <t xml:space="preserve">     # ml used: enter free text</t>
  </si>
  <si>
    <t>ml</t>
  </si>
  <si>
    <t xml:space="preserve">Percutaneous endoscopic gastrostomy </t>
  </si>
  <si>
    <t>GI Tube #4 Type</t>
    <phoneticPr fontId="6" type="noConversion"/>
  </si>
  <si>
    <t>Gastrointestinal</t>
    <phoneticPr fontId="6" type="noConversion"/>
  </si>
  <si>
    <t>Abdomen Tone</t>
    <phoneticPr fontId="6" type="noConversion"/>
  </si>
  <si>
    <t>Abdomen Tone</t>
  </si>
  <si>
    <t>Soft</t>
  </si>
  <si>
    <t>Firm</t>
  </si>
  <si>
    <t>Rigid</t>
  </si>
  <si>
    <t>Non-tender</t>
  </si>
  <si>
    <t>GI Tube #5</t>
    <phoneticPr fontId="6" type="noConversion"/>
  </si>
  <si>
    <t>GI Tube #5 Drainage Color/Consistency</t>
  </si>
  <si>
    <t>VAD Right Speed</t>
  </si>
  <si>
    <t>Hypoactive all quads</t>
  </si>
  <si>
    <t>Hypoact</t>
  </si>
  <si>
    <t>Hyperactive all quads</t>
  </si>
  <si>
    <t xml:space="preserve">     IV fluids only</t>
  </si>
  <si>
    <t>IV only</t>
  </si>
  <si>
    <t xml:space="preserve">     Oral only</t>
  </si>
  <si>
    <t>PO only</t>
  </si>
  <si>
    <t>GI Tube #5 Status</t>
  </si>
  <si>
    <t>GI Tube #5 Suction</t>
  </si>
  <si>
    <t>GI Tube #5 Type</t>
  </si>
  <si>
    <t>GI Tube #5 Type</t>
    <phoneticPr fontId="6" type="noConversion"/>
  </si>
  <si>
    <t>GJ Tube Comb</t>
    <phoneticPr fontId="6" type="noConversion"/>
  </si>
  <si>
    <t>Level of Suction</t>
    <phoneticPr fontId="6" type="noConversion"/>
  </si>
  <si>
    <t>3000ml</t>
  </si>
  <si>
    <t>HyperLUQ</t>
  </si>
  <si>
    <t>Rate Left</t>
    <phoneticPr fontId="6" type="noConversion"/>
  </si>
  <si>
    <t>VAD Left Rate</t>
  </si>
  <si>
    <t>VAD rate specify</t>
  </si>
  <si>
    <t>LVAD rate</t>
  </si>
  <si>
    <t xml:space="preserve">     Absent LUQ</t>
  </si>
  <si>
    <t>Battery changed:  specify date/time</t>
  </si>
  <si>
    <t>BatChange Lt</t>
  </si>
  <si>
    <t>Dressing Left</t>
    <phoneticPr fontId="6" type="noConversion"/>
  </si>
  <si>
    <t xml:space="preserve">     Gauze Wrap (Kerlix, Kling)</t>
  </si>
  <si>
    <t>Wrap</t>
  </si>
  <si>
    <t xml:space="preserve">     Gauze Packing (Iodoform, NuGauze)</t>
  </si>
  <si>
    <t>Packing</t>
  </si>
  <si>
    <t xml:space="preserve">     1/2 Hibiclens &amp; 1/2 Normal Saline</t>
  </si>
  <si>
    <t>Hib/NS</t>
  </si>
  <si>
    <t xml:space="preserve">     Cleansed with:  specify</t>
  </si>
  <si>
    <t>VAD Right Eject Pressure/Time</t>
  </si>
  <si>
    <t>Specify</t>
  </si>
  <si>
    <t>21</t>
  </si>
  <si>
    <t>22</t>
  </si>
  <si>
    <t>23</t>
  </si>
  <si>
    <t>24</t>
  </si>
  <si>
    <t>25</t>
  </si>
  <si>
    <t>26</t>
  </si>
  <si>
    <t xml:space="preserve">     Decreasing in appearance</t>
  </si>
  <si>
    <t xml:space="preserve">     Hypoactive RLQ</t>
  </si>
  <si>
    <t>HypoRLQ</t>
  </si>
  <si>
    <t xml:space="preserve">     Hyperactive RLQ</t>
  </si>
  <si>
    <t>HyperRLQ</t>
  </si>
  <si>
    <t xml:space="preserve">     Absent RLQ</t>
  </si>
  <si>
    <t xml:space="preserve">     Soft formed</t>
  </si>
  <si>
    <t xml:space="preserve">     HF ventilation RLQ</t>
  </si>
  <si>
    <t>UTA-RLQ</t>
  </si>
  <si>
    <t>Abnormal Sounds LLQ</t>
    <phoneticPr fontId="6" type="noConversion"/>
  </si>
  <si>
    <t xml:space="preserve">     Active LLQ</t>
  </si>
  <si>
    <t>Active LLQ</t>
  </si>
  <si>
    <t xml:space="preserve">     Hypoactive LLQ</t>
  </si>
  <si>
    <t>HypoLLQ</t>
  </si>
  <si>
    <t xml:space="preserve">     Hyperactive LLQ</t>
  </si>
  <si>
    <t>HyperLLQ</t>
  </si>
  <si>
    <t xml:space="preserve">   Stained</t>
    <phoneticPr fontId="6" type="noConversion"/>
  </si>
  <si>
    <t>Plugged Rt</t>
  </si>
  <si>
    <t>Vascular  Procedure Dressing</t>
    <phoneticPr fontId="6" type="noConversion"/>
  </si>
  <si>
    <t>Access Site Location</t>
    <phoneticPr fontId="6" type="noConversion"/>
  </si>
  <si>
    <t>SpecDate</t>
    <phoneticPr fontId="6" type="noConversion"/>
  </si>
  <si>
    <t>Carotid artery right</t>
  </si>
  <si>
    <t>CarotidArtR</t>
  </si>
  <si>
    <t xml:space="preserve">   Saturated</t>
    <phoneticPr fontId="6" type="noConversion"/>
  </si>
  <si>
    <t>Saturated</t>
    <phoneticPr fontId="6" type="noConversion"/>
  </si>
  <si>
    <t>Brachial vein left</t>
  </si>
  <si>
    <t>Vascular Procedure Access Site Location</t>
  </si>
  <si>
    <t>FemArtR</t>
  </si>
  <si>
    <t>Specify date: free text</t>
  </si>
  <si>
    <t>Unknown</t>
  </si>
  <si>
    <t>VAD Right External Placement</t>
  </si>
  <si>
    <t>FlashOK Rt</t>
  </si>
  <si>
    <t>FlashFail Rt</t>
  </si>
  <si>
    <t>Flash test n/a</t>
  </si>
  <si>
    <t>Constip</t>
  </si>
  <si>
    <t>Impaction</t>
  </si>
  <si>
    <t>Impact</t>
  </si>
  <si>
    <t>Bloating</t>
  </si>
  <si>
    <t>GI Tube #3 Level of Suction</t>
    <phoneticPr fontId="6" type="noConversion"/>
  </si>
  <si>
    <t>GI Tube #3 Location</t>
  </si>
  <si>
    <t>GI Tube #3 Placement/Stabilization</t>
  </si>
  <si>
    <t>Undigested food</t>
  </si>
  <si>
    <t>GI Tube #3 Placement/Stabilization</t>
    <phoneticPr fontId="6" type="noConversion"/>
  </si>
  <si>
    <t>Verification</t>
    <phoneticPr fontId="6" type="noConversion"/>
  </si>
  <si>
    <t>Site Stabilization</t>
    <phoneticPr fontId="6" type="noConversion"/>
  </si>
  <si>
    <t>GI Tube #3 Site Findings/Temperature</t>
  </si>
  <si>
    <t>Sutures</t>
  </si>
  <si>
    <t>StrokeHx</t>
  </si>
  <si>
    <t>History of head and neck cancer</t>
  </si>
  <si>
    <t>Site other:  specify</t>
  </si>
  <si>
    <t>Status unchanged</t>
  </si>
  <si>
    <t>Status decreasing</t>
  </si>
  <si>
    <t>Gastrointestinal</t>
  </si>
  <si>
    <t>Gastrointestinal</t>
    <phoneticPr fontId="6" type="noConversion"/>
  </si>
  <si>
    <t>Flatulence</t>
    <phoneticPr fontId="6" type="noConversion"/>
  </si>
  <si>
    <t xml:space="preserve">     Appearance decreasing</t>
  </si>
  <si>
    <t xml:space="preserve">     Appearance increasing</t>
  </si>
  <si>
    <t>PwrPkOff Lt</t>
  </si>
  <si>
    <t>External power supply AC</t>
  </si>
  <si>
    <t>Plugged Lt</t>
  </si>
  <si>
    <t>System Controller Left</t>
    <phoneticPr fontId="6" type="noConversion"/>
  </si>
  <si>
    <t>UTA</t>
    <phoneticPr fontId="6" type="noConversion"/>
  </si>
  <si>
    <t>VAD</t>
    <phoneticPr fontId="6" type="noConversion"/>
  </si>
  <si>
    <t>Impella flow:  specify LPM</t>
  </si>
  <si>
    <t>ImpFlow</t>
  </si>
  <si>
    <t>Impella Specific</t>
    <phoneticPr fontId="6" type="noConversion"/>
  </si>
  <si>
    <t>VAD Impella Specific</t>
  </si>
  <si>
    <t>Centimeters outside sheath:  specify cm</t>
  </si>
  <si>
    <t>VAD Impella Specific Sheath Status</t>
    <phoneticPr fontId="6" type="noConversion"/>
  </si>
  <si>
    <t>To Pressure Line</t>
    <phoneticPr fontId="6" type="noConversion"/>
  </si>
  <si>
    <t>A .5m V</t>
    <phoneticPr fontId="6" type="noConversion"/>
  </si>
  <si>
    <t xml:space="preserve">     Performance level 1</t>
  </si>
  <si>
    <t>Level 1</t>
  </si>
  <si>
    <t xml:space="preserve">     Performance level 2</t>
  </si>
  <si>
    <t>Level 2</t>
  </si>
  <si>
    <t>Outflow Driveline-Tunneling:  Enter clock position</t>
  </si>
  <si>
    <t>OutTunnel</t>
  </si>
  <si>
    <t>Power (4.0-8.0):  specify watts</t>
  </si>
  <si>
    <t>WATTS Rt</t>
  </si>
  <si>
    <t>Pulsatile Index Right</t>
    <phoneticPr fontId="6" type="noConversion"/>
  </si>
  <si>
    <t>VAD Right Pulsatile Index</t>
  </si>
  <si>
    <t>Pulsatile Index (3.0-5.0) specify</t>
  </si>
  <si>
    <t>RVAD PI</t>
  </si>
  <si>
    <t>Rate Right</t>
    <phoneticPr fontId="6" type="noConversion"/>
  </si>
  <si>
    <t>Posterior Tibial Pulse Strength</t>
    <phoneticPr fontId="6" type="noConversion"/>
  </si>
  <si>
    <t>Hand pump present x2</t>
  </si>
  <si>
    <t>Pump x2</t>
  </si>
  <si>
    <t>VAD rate:  specify</t>
  </si>
  <si>
    <t>PumpUsed</t>
  </si>
  <si>
    <t>Low Rate Left</t>
    <phoneticPr fontId="6" type="noConversion"/>
  </si>
  <si>
    <t>VAD Left Low Rate</t>
  </si>
  <si>
    <t>A 21 mA</t>
    <phoneticPr fontId="6" type="noConversion"/>
  </si>
  <si>
    <t>No signs or symptoms of complications</t>
  </si>
  <si>
    <t>VAD Right Rate</t>
  </si>
  <si>
    <t>Gravid</t>
  </si>
  <si>
    <t>Girth</t>
  </si>
  <si>
    <t xml:space="preserve">     Unchanged</t>
  </si>
  <si>
    <t xml:space="preserve">     Decreasing</t>
  </si>
  <si>
    <t xml:space="preserve">     Increasing</t>
  </si>
  <si>
    <t>RVAD rate</t>
  </si>
  <si>
    <t>Pacemaker Site Assessment</t>
  </si>
  <si>
    <t>Tense</t>
  </si>
  <si>
    <t>Restriction</t>
    <phoneticPr fontId="6" type="noConversion"/>
  </si>
  <si>
    <t>VAD Right Site Characteristics/Stabilization</t>
  </si>
  <si>
    <t>Low rate specify</t>
  </si>
  <si>
    <t>Hyperact</t>
  </si>
  <si>
    <t>HF ventilation all quads</t>
  </si>
  <si>
    <t>Amount of Restriction</t>
    <phoneticPr fontId="6" type="noConversion"/>
  </si>
  <si>
    <t xml:space="preserve">     1000 ml</t>
  </si>
  <si>
    <t>1000ml</t>
  </si>
  <si>
    <t xml:space="preserve">     1200 ml</t>
  </si>
  <si>
    <t>1200ml</t>
  </si>
  <si>
    <t xml:space="preserve">     1500 ml</t>
  </si>
  <si>
    <t>1500ml</t>
  </si>
  <si>
    <t xml:space="preserve">     2000ml</t>
  </si>
  <si>
    <t>2000ml</t>
  </si>
  <si>
    <t>UTA-RUQ</t>
  </si>
  <si>
    <t>ActiveLUQ</t>
  </si>
  <si>
    <t xml:space="preserve">     Hypoactive LUQ</t>
  </si>
  <si>
    <t>HypoLUQ</t>
  </si>
  <si>
    <t xml:space="preserve">     Hyperactive LUQ</t>
  </si>
  <si>
    <t xml:space="preserve">     2500 ml</t>
  </si>
  <si>
    <t>2500ml</t>
  </si>
  <si>
    <t xml:space="preserve">     3000 ml</t>
  </si>
  <si>
    <t xml:space="preserve"> N/A</t>
  </si>
  <si>
    <t>VAD Left Pulsatile Index</t>
  </si>
  <si>
    <t>LVAD PI</t>
  </si>
  <si>
    <t>Battery charge light on</t>
  </si>
  <si>
    <t>BatLitOn Lt</t>
  </si>
  <si>
    <t>Flashing red battery temperature too hot or cold</t>
  </si>
  <si>
    <t>FlashRed Lt</t>
  </si>
  <si>
    <t>Battery charge light off</t>
  </si>
  <si>
    <t>BatLitOff Lt</t>
  </si>
  <si>
    <t>Left Accumulator Pressure</t>
    <phoneticPr fontId="6" type="noConversion"/>
  </si>
  <si>
    <t>VAD Left Accumulator Pressure</t>
  </si>
  <si>
    <t>Accumulator pressure:  specify mmHg</t>
  </si>
  <si>
    <t>AccuPressLt</t>
  </si>
  <si>
    <t>Left Back up System</t>
    <phoneticPr fontId="6" type="noConversion"/>
  </si>
  <si>
    <t>Anti Embolism Stocking</t>
    <phoneticPr fontId="6" type="noConversion"/>
  </si>
  <si>
    <t>Transvenous</t>
  </si>
  <si>
    <t>Temporary Transcutaneous</t>
  </si>
  <si>
    <t>Transcutaneous</t>
  </si>
  <si>
    <t>Pacemaker Permanent</t>
  </si>
  <si>
    <t>Pacemaker</t>
  </si>
  <si>
    <t>Pacemaker permanent Biventricular</t>
  </si>
  <si>
    <t>Biventricular</t>
  </si>
  <si>
    <t>Implantable Defibrillator</t>
  </si>
  <si>
    <t>Defibrillator</t>
  </si>
  <si>
    <t xml:space="preserve">     Increasing in appearance</t>
  </si>
  <si>
    <t xml:space="preserve">     Consistent with body temperature</t>
  </si>
  <si>
    <t>AbsntRLQ</t>
  </si>
  <si>
    <t>Eject time (270-300 msecs)  specify</t>
  </si>
  <si>
    <t>RVADmsecs</t>
  </si>
  <si>
    <t>Emergency Power Pack Right</t>
    <phoneticPr fontId="6" type="noConversion"/>
  </si>
  <si>
    <t>VAD Right Emergency Power Pack</t>
  </si>
  <si>
    <t>PwrPkOnRt</t>
  </si>
  <si>
    <t>PwrPkOffRt</t>
  </si>
  <si>
    <t>Pacemaker Battery Change</t>
    <phoneticPr fontId="6" type="noConversion"/>
  </si>
  <si>
    <t>Change not needed</t>
    <phoneticPr fontId="6" type="noConversion"/>
  </si>
  <si>
    <t xml:space="preserve">Specify date: </t>
    <phoneticPr fontId="6" type="noConversion"/>
  </si>
  <si>
    <t xml:space="preserve">     24 mAmp Ventricular</t>
    <phoneticPr fontId="6" type="noConversion"/>
  </si>
  <si>
    <t xml:space="preserve">V 24 mA </t>
    <phoneticPr fontId="6" type="noConversion"/>
  </si>
  <si>
    <t xml:space="preserve">     8 mAmp Ventricular</t>
  </si>
  <si>
    <t xml:space="preserve">V 8 mA </t>
  </si>
  <si>
    <t xml:space="preserve">V 25 mA </t>
    <phoneticPr fontId="6" type="noConversion"/>
  </si>
  <si>
    <t>Sensing</t>
    <phoneticPr fontId="6" type="noConversion"/>
  </si>
  <si>
    <t>Pacemaker Sensing</t>
  </si>
  <si>
    <t>Pneumatic Compression</t>
    <phoneticPr fontId="6" type="noConversion"/>
  </si>
  <si>
    <t xml:space="preserve">     25 mAmp Ventricular</t>
    <phoneticPr fontId="6" type="noConversion"/>
  </si>
  <si>
    <t>FemArtL</t>
  </si>
  <si>
    <t>External Placement Right</t>
    <phoneticPr fontId="6" type="noConversion"/>
  </si>
  <si>
    <t>FlashN/A Rt</t>
  </si>
  <si>
    <t>Fill Pressure Right</t>
    <phoneticPr fontId="6" type="noConversion"/>
  </si>
  <si>
    <t>FemVeinR</t>
  </si>
  <si>
    <t>Other:  specify</t>
  </si>
  <si>
    <t>Bloat</t>
  </si>
  <si>
    <t>Abdominal cramping</t>
  </si>
  <si>
    <t>Cramp</t>
  </si>
  <si>
    <t>Food intolerance</t>
  </si>
  <si>
    <t>FoodIntol</t>
  </si>
  <si>
    <t>Vomit</t>
  </si>
  <si>
    <t>Rebound tenderness</t>
  </si>
  <si>
    <t>Rebound</t>
  </si>
  <si>
    <t xml:space="preserve">Unable to assess </t>
    <phoneticPr fontId="6" type="noConversion"/>
  </si>
  <si>
    <t>UnableAssess</t>
    <phoneticPr fontId="6" type="noConversion"/>
  </si>
  <si>
    <t>Vomiting</t>
    <phoneticPr fontId="6" type="noConversion"/>
  </si>
  <si>
    <t>Vomiting</t>
  </si>
  <si>
    <t>Bile</t>
  </si>
  <si>
    <t>Food</t>
  </si>
  <si>
    <t>Medications</t>
  </si>
  <si>
    <t>Meds</t>
  </si>
  <si>
    <t>Mucous</t>
  </si>
  <si>
    <t>Fresh blood</t>
  </si>
  <si>
    <t>History of stroke</t>
  </si>
  <si>
    <t>Occlusive dressing, unable to assess</t>
  </si>
  <si>
    <t>OcclDrsg</t>
  </si>
  <si>
    <t>Serosanguinous</t>
  </si>
  <si>
    <t>Power Right</t>
    <phoneticPr fontId="6" type="noConversion"/>
  </si>
  <si>
    <t>Maceration</t>
  </si>
  <si>
    <t xml:space="preserve">     Induration</t>
  </si>
  <si>
    <t>Induration</t>
  </si>
  <si>
    <t xml:space="preserve">     Appearance unchanged</t>
  </si>
  <si>
    <t>VAD Left Emergency Power Pack</t>
  </si>
  <si>
    <t>Power pack battery on</t>
  </si>
  <si>
    <t>PwrPkOn Lt</t>
  </si>
  <si>
    <t>Power pack battery off</t>
  </si>
  <si>
    <t>External Placement Left</t>
    <phoneticPr fontId="6" type="noConversion"/>
  </si>
  <si>
    <t>VAD Left External Placement</t>
  </si>
  <si>
    <t>Flash test pass</t>
  </si>
  <si>
    <t>FlashOK Lt</t>
  </si>
  <si>
    <t>Ulnar Pulse Strength/Method Left</t>
  </si>
  <si>
    <t>Ulnar Pulse Strength/Method Left</t>
    <phoneticPr fontId="6" type="noConversion"/>
  </si>
  <si>
    <t>Ulnar Pulse Strength/Method Right</t>
  </si>
  <si>
    <t>Ulnar Pulse Strength/Method Right</t>
    <phoneticPr fontId="6" type="noConversion"/>
  </si>
  <si>
    <t>Doppler Right</t>
    <phoneticPr fontId="6" type="noConversion"/>
  </si>
  <si>
    <t xml:space="preserve">    Atrial .5 mVolt</t>
    <phoneticPr fontId="6" type="noConversion"/>
  </si>
  <si>
    <t>V 1mV</t>
  </si>
  <si>
    <t>V 2mV</t>
  </si>
  <si>
    <t xml:space="preserve">     Ventricular 3 mVolt</t>
  </si>
  <si>
    <t>V 3mV</t>
  </si>
  <si>
    <t xml:space="preserve">     Ventricular 4 mVolt</t>
  </si>
  <si>
    <t xml:space="preserve">     Performance level 3</t>
  </si>
  <si>
    <t>Level 3</t>
  </si>
  <si>
    <t xml:space="preserve">     Performance level 4</t>
  </si>
  <si>
    <t>Level 4</t>
  </si>
  <si>
    <t>Palpation Left</t>
    <phoneticPr fontId="6" type="noConversion"/>
  </si>
  <si>
    <t>Abdomen Contour</t>
    <phoneticPr fontId="6" type="noConversion"/>
  </si>
  <si>
    <t>Abdomen Contour</t>
  </si>
  <si>
    <t>Round</t>
  </si>
  <si>
    <t>Obese</t>
  </si>
  <si>
    <t>Distended</t>
  </si>
  <si>
    <t>VAD Right Power</t>
  </si>
  <si>
    <t>Popliteal Pulse Strength/Method Left</t>
  </si>
  <si>
    <t>Popliteal Pulse Strength/Method Right</t>
  </si>
  <si>
    <t>V 8mV</t>
  </si>
  <si>
    <t xml:space="preserve">     Ventricular 9 mVolt</t>
  </si>
  <si>
    <t xml:space="preserve"> V 9mV</t>
  </si>
  <si>
    <t xml:space="preserve">     Ventricular 10 mVolt</t>
  </si>
  <si>
    <t>V 10mV</t>
  </si>
  <si>
    <t>Hand pump used</t>
  </si>
  <si>
    <t>Pacemaker Sensitivity</t>
    <phoneticPr fontId="6" type="noConversion"/>
  </si>
  <si>
    <t xml:space="preserve">     21 mAmp Atrial</t>
    <phoneticPr fontId="6" type="noConversion"/>
  </si>
  <si>
    <t xml:space="preserve">A 4 mA </t>
  </si>
  <si>
    <t xml:space="preserve">     5 mAmp Atrial</t>
  </si>
  <si>
    <t>Off, attached to generator</t>
  </si>
  <si>
    <t>OffAtach</t>
  </si>
  <si>
    <t>Leaking at insertion site</t>
  </si>
  <si>
    <t>VAD Name</t>
  </si>
  <si>
    <t>Volume Left</t>
    <phoneticPr fontId="6" type="noConversion"/>
  </si>
  <si>
    <t>VAD Left Volume</t>
  </si>
  <si>
    <t>VAD volume specify</t>
  </si>
  <si>
    <t>LVADvolume</t>
  </si>
  <si>
    <t>Absent all quads</t>
  </si>
  <si>
    <t>Abnormal</t>
  </si>
  <si>
    <t>IABP all quads</t>
    <phoneticPr fontId="6" type="noConversion"/>
  </si>
  <si>
    <t>IABP all Quads</t>
    <phoneticPr fontId="6" type="noConversion"/>
  </si>
  <si>
    <t>Abnormal Sounds RUQ</t>
    <phoneticPr fontId="6" type="noConversion"/>
  </si>
  <si>
    <t>Abnormal Bowel Sounds</t>
  </si>
  <si>
    <t xml:space="preserve">     Active RUQ</t>
  </si>
  <si>
    <t>ActiveRUQ</t>
  </si>
  <si>
    <t xml:space="preserve">     Hypoactive RUQ</t>
  </si>
  <si>
    <t>HypoRUQ</t>
  </si>
  <si>
    <t xml:space="preserve">     Hyperactive RUQ</t>
  </si>
  <si>
    <t>HyperRUQ</t>
  </si>
  <si>
    <t xml:space="preserve">     Absent RUQ</t>
  </si>
  <si>
    <t>AbsntRUQ</t>
  </si>
  <si>
    <t xml:space="preserve">     HF ventilation RUQ</t>
  </si>
  <si>
    <t>Abnormal Sounds LUQ</t>
    <phoneticPr fontId="6" type="noConversion"/>
  </si>
  <si>
    <t xml:space="preserve">     Active LUQ</t>
  </si>
  <si>
    <t>Vascular  Procedure Dressing</t>
  </si>
  <si>
    <t xml:space="preserve">     Antimicrobial disk</t>
  </si>
  <si>
    <t xml:space="preserve">     Reinforced; specify date/time</t>
  </si>
  <si>
    <t>Power specify watts (4.0-8.0)</t>
  </si>
  <si>
    <t>WATTS Lt</t>
  </si>
  <si>
    <t>Pulsatile Index Left</t>
    <phoneticPr fontId="6" type="noConversion"/>
  </si>
  <si>
    <t>VAD Left Battery Charge Light</t>
  </si>
  <si>
    <t>DuraHeart Lt</t>
  </si>
  <si>
    <t xml:space="preserve">     Performance level 5</t>
  </si>
  <si>
    <t>Green light fully charged battery(s)</t>
  </si>
  <si>
    <t>Green Lt</t>
  </si>
  <si>
    <t>Yellow light battery(s) charging</t>
  </si>
  <si>
    <t>Yellow Lt</t>
  </si>
  <si>
    <t xml:space="preserve">     Performance level 8 </t>
  </si>
  <si>
    <t>Level 8</t>
  </si>
  <si>
    <t xml:space="preserve">     Performance level 9</t>
  </si>
  <si>
    <t>Level 9</t>
  </si>
  <si>
    <t xml:space="preserve">     2+ Normal doppler</t>
  </si>
  <si>
    <t>Posterior Tibial Pulse Strength/Method Right</t>
    <phoneticPr fontId="6" type="noConversion"/>
  </si>
  <si>
    <t xml:space="preserve"> Art Line unable to assess</t>
    <phoneticPr fontId="6" type="noConversion"/>
  </si>
  <si>
    <t>Radial Pulse</t>
    <phoneticPr fontId="6" type="noConversion"/>
  </si>
  <si>
    <t>Radial Pulse Strength/Method Left</t>
  </si>
  <si>
    <t>Pacemaker atrial ventricular</t>
  </si>
  <si>
    <t>PacerA-V/V</t>
  </si>
  <si>
    <t>Radial Pulse Strength/Method Left</t>
    <phoneticPr fontId="6" type="noConversion"/>
  </si>
  <si>
    <t>Pacing Percentage</t>
    <phoneticPr fontId="6" type="noConversion"/>
  </si>
  <si>
    <t>Pacing Percentage</t>
  </si>
  <si>
    <t>100 percent pacing</t>
  </si>
  <si>
    <t>100% pace</t>
  </si>
  <si>
    <t xml:space="preserve">V 18 mA </t>
  </si>
  <si>
    <t xml:space="preserve">     19 mAmp Ventricular</t>
  </si>
  <si>
    <t xml:space="preserve">     Warmer than body temperature</t>
  </si>
  <si>
    <t>RVAD mmHg</t>
  </si>
  <si>
    <t>Intermittent pacing</t>
  </si>
  <si>
    <t>Intermittent</t>
  </si>
  <si>
    <t>0 to 100%</t>
    <phoneticPr fontId="6" type="noConversion"/>
  </si>
  <si>
    <t>0 to 100% pace</t>
    <phoneticPr fontId="6" type="noConversion"/>
  </si>
  <si>
    <t>Pacemaker Battery</t>
    <phoneticPr fontId="6" type="noConversion"/>
  </si>
  <si>
    <t xml:space="preserve">     22 mAmp Ventricular</t>
    <phoneticPr fontId="6" type="noConversion"/>
  </si>
  <si>
    <t xml:space="preserve">V 22 mA </t>
    <phoneticPr fontId="6" type="noConversion"/>
  </si>
  <si>
    <t>Pneumatic Compression Device Status/Type/Location/Length</t>
  </si>
  <si>
    <t xml:space="preserve">     On</t>
  </si>
  <si>
    <t xml:space="preserve">     Off</t>
  </si>
  <si>
    <t xml:space="preserve">     7 mAmp Ventricular</t>
  </si>
  <si>
    <t xml:space="preserve">V 7 mA </t>
  </si>
  <si>
    <t>Calculate for length of time inserted</t>
    <phoneticPr fontId="6" type="noConversion"/>
  </si>
  <si>
    <t>V 9 mA</t>
  </si>
  <si>
    <t xml:space="preserve">     9 mAmp Ventricular</t>
  </si>
  <si>
    <t xml:space="preserve">     Patient refuses to wear</t>
  </si>
  <si>
    <t>Refuse</t>
  </si>
  <si>
    <t>Device Type</t>
    <phoneticPr fontId="6" type="noConversion"/>
  </si>
  <si>
    <t>Closure Device</t>
    <phoneticPr fontId="6" type="noConversion"/>
  </si>
  <si>
    <t>Vascular Procedure Closure Device</t>
  </si>
  <si>
    <t>Mechanical compression device</t>
  </si>
  <si>
    <t>MechDev</t>
  </si>
  <si>
    <t>Percutaneous suture</t>
  </si>
  <si>
    <t>PercutSut</t>
  </si>
  <si>
    <t>Collagen plug</t>
  </si>
  <si>
    <t>Coll Plug</t>
  </si>
  <si>
    <t>Hemostatic pads</t>
  </si>
  <si>
    <t>Hemo Pads</t>
  </si>
  <si>
    <t>Manual pressure</t>
  </si>
  <si>
    <t>Man Press</t>
  </si>
  <si>
    <t>Vascular Procedure Closure Device</t>
    <phoneticPr fontId="6" type="noConversion"/>
  </si>
  <si>
    <t>Site Assessment</t>
    <phoneticPr fontId="6" type="noConversion"/>
  </si>
  <si>
    <t>Vascular Procedure Site Assessment</t>
  </si>
  <si>
    <t>Other:  specify name</t>
  </si>
  <si>
    <t>Within normal limits</t>
  </si>
  <si>
    <t>Infusate leakage</t>
  </si>
  <si>
    <t>Output Right</t>
    <phoneticPr fontId="6" type="noConversion"/>
  </si>
  <si>
    <t>VAD Right Output</t>
  </si>
  <si>
    <t>VAD Output:  specify liters per minute</t>
  </si>
  <si>
    <t>RVAD lpm</t>
  </si>
  <si>
    <t>LVADmmHg</t>
  </si>
  <si>
    <t>Eject time (270-300 msecs):  specify</t>
  </si>
  <si>
    <t>LVADmsecs</t>
  </si>
  <si>
    <t>Emergency Power Pack Left</t>
    <phoneticPr fontId="6" type="noConversion"/>
  </si>
  <si>
    <t>Anti Embolism Stocking Status/Type/Location</t>
    <phoneticPr fontId="6" type="noConversion"/>
  </si>
  <si>
    <t>VAD Left Surrounding Skin Appearance/Status/Temperature</t>
  </si>
  <si>
    <t xml:space="preserve">     Maceration</t>
  </si>
  <si>
    <t xml:space="preserve">     Thigh high</t>
  </si>
  <si>
    <t>Leg Right</t>
  </si>
  <si>
    <t>Other Anti-Embolic Measures</t>
    <phoneticPr fontId="6" type="noConversion"/>
  </si>
  <si>
    <t>Anti Embolism Stocking Measures</t>
    <phoneticPr fontId="6" type="noConversion"/>
  </si>
  <si>
    <t xml:space="preserve">Ulnar Pulse </t>
    <phoneticPr fontId="6" type="noConversion"/>
  </si>
  <si>
    <t>Pneumatic Compression Device Status/Type/Location/Length</t>
    <phoneticPr fontId="6" type="noConversion"/>
  </si>
  <si>
    <t>Not Applicable</t>
    <phoneticPr fontId="6" type="noConversion"/>
  </si>
  <si>
    <t>Not Appl</t>
    <phoneticPr fontId="6" type="noConversion"/>
  </si>
  <si>
    <t>Sensitivity Ventricular</t>
    <phoneticPr fontId="6" type="noConversion"/>
  </si>
  <si>
    <t xml:space="preserve">     Ventricular 1 mVolt</t>
  </si>
  <si>
    <t xml:space="preserve">     Transparent (Opsite, Tegaderm)</t>
  </si>
  <si>
    <t>Transparent</t>
  </si>
  <si>
    <t>V 4mV</t>
  </si>
  <si>
    <t>A 1mV</t>
  </si>
  <si>
    <t xml:space="preserve">     Atrial 2 mVolt</t>
  </si>
  <si>
    <t>A 2mV</t>
  </si>
  <si>
    <t xml:space="preserve">     Atrial 3 mVolt</t>
  </si>
  <si>
    <t>A 3mV</t>
  </si>
  <si>
    <t xml:space="preserve">     Atrial 4 mVolt</t>
  </si>
  <si>
    <t>A 4mV</t>
  </si>
  <si>
    <t xml:space="preserve">     Ventricular 5 mVolt</t>
  </si>
  <si>
    <t>V 5mV</t>
  </si>
  <si>
    <t xml:space="preserve">     Ventricular 6 mVolt</t>
  </si>
  <si>
    <t>V 6mV</t>
  </si>
  <si>
    <t xml:space="preserve">     Ventricular 7 mVolt</t>
  </si>
  <si>
    <t>V 7mV</t>
  </si>
  <si>
    <t xml:space="preserve">     Ventricular 8 mVolt</t>
  </si>
  <si>
    <t>Rate</t>
    <phoneticPr fontId="6" type="noConversion"/>
  </si>
  <si>
    <t>Pacemaker Settings: Rate</t>
  </si>
  <si>
    <t>Rate: specify</t>
  </si>
  <si>
    <t>Rate</t>
  </si>
  <si>
    <t xml:space="preserve">     Atrial 9 mVolt</t>
  </si>
  <si>
    <t>A 9mV</t>
  </si>
  <si>
    <t xml:space="preserve">     Atrial 10 mVolt</t>
  </si>
  <si>
    <t>A 10mV</t>
  </si>
  <si>
    <t xml:space="preserve">A 3 mA </t>
  </si>
  <si>
    <t xml:space="preserve">     4 mAmp Atrial </t>
  </si>
  <si>
    <t>Brawny</t>
  </si>
  <si>
    <t>Edema #2</t>
    <phoneticPr fontId="6" type="noConversion"/>
  </si>
  <si>
    <t>Edema #2 Characteristics</t>
  </si>
  <si>
    <t xml:space="preserve">     22 mAmp Atrial</t>
    <phoneticPr fontId="6" type="noConversion"/>
  </si>
  <si>
    <t>Deactivated in OR</t>
  </si>
  <si>
    <t>Tender</t>
  </si>
  <si>
    <t xml:space="preserve">Pacemaker Status </t>
  </si>
  <si>
    <t>Impella 2.5</t>
  </si>
  <si>
    <t>Impella</t>
  </si>
  <si>
    <t>System Controller Right</t>
    <phoneticPr fontId="6" type="noConversion"/>
  </si>
  <si>
    <t>VAD Right System Controller</t>
  </si>
  <si>
    <t>Self Test Rt</t>
  </si>
  <si>
    <t>FilterChange</t>
  </si>
  <si>
    <t>Tunneling Right</t>
    <phoneticPr fontId="6" type="noConversion"/>
  </si>
  <si>
    <t>VAD Right Tunneling</t>
  </si>
  <si>
    <t>None Rt</t>
  </si>
  <si>
    <t>Inflow driveline-tunneling:  enter clock position</t>
  </si>
  <si>
    <t>InTunnel Rt</t>
  </si>
  <si>
    <t>Outflow driveline-tunneling:  enter clock position</t>
  </si>
  <si>
    <t>OutTunnel Rt</t>
  </si>
  <si>
    <t>Volume Right</t>
    <phoneticPr fontId="6" type="noConversion"/>
  </si>
  <si>
    <t>VAD Right Volume</t>
  </si>
  <si>
    <t>VAD volume:  specify</t>
  </si>
  <si>
    <t>RVADvolume</t>
  </si>
  <si>
    <t>Vascular Procedure</t>
    <phoneticPr fontId="6" type="noConversion"/>
  </si>
  <si>
    <t>Output Left</t>
    <phoneticPr fontId="6" type="noConversion"/>
  </si>
  <si>
    <t>VAD Left Output</t>
  </si>
  <si>
    <t>VAD Output specify liters per minute</t>
  </si>
  <si>
    <t>LVAD lpm</t>
  </si>
  <si>
    <t>Power Left</t>
    <phoneticPr fontId="6" type="noConversion"/>
  </si>
  <si>
    <t>VAD Left Power</t>
  </si>
  <si>
    <t>VAD Left Back Up System</t>
  </si>
  <si>
    <t>Back up system present</t>
  </si>
  <si>
    <t>BU present Lt</t>
  </si>
  <si>
    <t>Left Battery</t>
    <phoneticPr fontId="6" type="noConversion"/>
  </si>
  <si>
    <t>Pacemaker Dressing</t>
    <phoneticPr fontId="6" type="noConversion"/>
  </si>
  <si>
    <t>Level 5</t>
  </si>
  <si>
    <t xml:space="preserve">     Performance level 6</t>
  </si>
  <si>
    <t>Level 6</t>
  </si>
  <si>
    <t xml:space="preserve">     Performance level 7</t>
  </si>
  <si>
    <t>Level 7</t>
  </si>
  <si>
    <t>Pacemaker Wires</t>
  </si>
  <si>
    <t>Capped</t>
  </si>
  <si>
    <t>Labeled</t>
  </si>
  <si>
    <t>Removed</t>
  </si>
  <si>
    <t>Number: specify</t>
  </si>
  <si>
    <t>Doppler Left</t>
    <phoneticPr fontId="6" type="noConversion"/>
  </si>
  <si>
    <t>Art Line unable to assess</t>
    <phoneticPr fontId="6" type="noConversion"/>
  </si>
  <si>
    <t>Art Line</t>
    <phoneticPr fontId="6" type="noConversion"/>
  </si>
  <si>
    <t>Posterior Tibial Pulse Strength/Method Right</t>
  </si>
  <si>
    <t>Automatic</t>
  </si>
  <si>
    <t>Auto</t>
  </si>
  <si>
    <t>IABP ECG leads</t>
  </si>
  <si>
    <t>ECG Leads</t>
  </si>
  <si>
    <t>Arterial Blood Pressure</t>
  </si>
  <si>
    <t>ABP</t>
  </si>
  <si>
    <t>Internal</t>
  </si>
  <si>
    <t>Pacemaker atrial</t>
  </si>
  <si>
    <t>Pacer A</t>
  </si>
  <si>
    <t>Augmentation Alarm</t>
    <phoneticPr fontId="6" type="noConversion"/>
  </si>
  <si>
    <t>IABP Augmentation Alarm</t>
  </si>
  <si>
    <t>Augmentation alarm on</t>
  </si>
  <si>
    <t>Augmentation alarm off</t>
  </si>
  <si>
    <t xml:space="preserve">     Unable to assess: specify</t>
  </si>
  <si>
    <t>Radial Pulse Strength/Method Right</t>
  </si>
  <si>
    <t>Radial Pulse Strength/Method Right</t>
    <phoneticPr fontId="6" type="noConversion"/>
  </si>
  <si>
    <t>V 19 mA</t>
  </si>
  <si>
    <t xml:space="preserve">     20 mAmp Ventricular</t>
  </si>
  <si>
    <t xml:space="preserve">V 20 mA </t>
  </si>
  <si>
    <t xml:space="preserve">     21 mAmp Ventricular</t>
    <phoneticPr fontId="6" type="noConversion"/>
  </si>
  <si>
    <t xml:space="preserve">V 21 mA </t>
    <phoneticPr fontId="6" type="noConversion"/>
  </si>
  <si>
    <t xml:space="preserve">     2 mAmp Ventricular</t>
  </si>
  <si>
    <t>V 2 mA</t>
  </si>
  <si>
    <t xml:space="preserve">     3 mAmp Ventricular</t>
  </si>
  <si>
    <t xml:space="preserve">V 3 mA </t>
  </si>
  <si>
    <t xml:space="preserve">     4 mAmp Ventricular</t>
  </si>
  <si>
    <t>V 4 mA</t>
  </si>
  <si>
    <t xml:space="preserve">     23 mAmp Ventricular</t>
    <phoneticPr fontId="6" type="noConversion"/>
  </si>
  <si>
    <t xml:space="preserve">V 23 mA </t>
    <phoneticPr fontId="6" type="noConversion"/>
  </si>
  <si>
    <t>V 6 mA</t>
  </si>
  <si>
    <t xml:space="preserve">     Yellow</t>
  </si>
  <si>
    <t>Yellow</t>
  </si>
  <si>
    <t>Dop Absent</t>
  </si>
  <si>
    <t>Colorless</t>
  </si>
  <si>
    <t xml:space="preserve">     Pink</t>
  </si>
  <si>
    <t>Pink</t>
  </si>
  <si>
    <t xml:space="preserve">     10 mAmp Ventricular</t>
  </si>
  <si>
    <t xml:space="preserve">V 10 mA </t>
  </si>
  <si>
    <t>Appropriate</t>
  </si>
  <si>
    <t>Approp</t>
  </si>
  <si>
    <t>VAD Right Fill Pressure</t>
  </si>
  <si>
    <t>Femoral vein left</t>
  </si>
  <si>
    <t>FemVeinL</t>
  </si>
  <si>
    <t>Radial artery right</t>
  </si>
  <si>
    <t>RadArtR</t>
  </si>
  <si>
    <t>Radial artery left</t>
  </si>
  <si>
    <t>RadArtL</t>
  </si>
  <si>
    <t>Radial vein right</t>
  </si>
  <si>
    <t>RadVeinR</t>
  </si>
  <si>
    <t>Radial vein left</t>
  </si>
  <si>
    <t>RadVeinL</t>
  </si>
  <si>
    <t>Brachial artery right</t>
  </si>
  <si>
    <t>HeartMate XVE VAD (Thoratec)</t>
  </si>
  <si>
    <t>HM-XVE Rt</t>
  </si>
  <si>
    <t>HM II Rt</t>
  </si>
  <si>
    <t>DualDrive Rt</t>
  </si>
  <si>
    <t>TLC - II Driver system (Thoratec)</t>
  </si>
  <si>
    <t>TLC-II Rt</t>
  </si>
  <si>
    <t>HeartWare Rt</t>
  </si>
  <si>
    <t>DuraHeart VAD (Terumo Heart)</t>
  </si>
  <si>
    <t>DuraHeart Rt</t>
  </si>
  <si>
    <t>VAD Left Eject Pressure/Time</t>
  </si>
  <si>
    <t>Eject pressure (230-245mmHg): specify</t>
  </si>
  <si>
    <t>VAD Left Stroke Volume</t>
  </si>
  <si>
    <t>Percent systole:  specify %</t>
  </si>
  <si>
    <t>Systole% Lt</t>
  </si>
  <si>
    <t>Stroke volume:  specify ml</t>
  </si>
  <si>
    <t>SV ml Lt</t>
  </si>
  <si>
    <t xml:space="preserve">     Knee high</t>
  </si>
  <si>
    <t>Noncaptured</t>
  </si>
  <si>
    <t>Noncapture</t>
  </si>
  <si>
    <t>Pacemaker Capture</t>
    <phoneticPr fontId="6" type="noConversion"/>
  </si>
  <si>
    <t>Magnet On</t>
    <phoneticPr fontId="6" type="noConversion"/>
  </si>
  <si>
    <t>Femoral Right</t>
  </si>
  <si>
    <t>Transcutaneous Anterior and Posterior Pads</t>
  </si>
  <si>
    <t>Transcut Pads</t>
  </si>
  <si>
    <t xml:space="preserve">Other: specify </t>
  </si>
  <si>
    <t>Mode</t>
    <phoneticPr fontId="6" type="noConversion"/>
  </si>
  <si>
    <t>Pacemaker Mode</t>
  </si>
  <si>
    <t>Atrial paced</t>
  </si>
  <si>
    <t>A-paced</t>
  </si>
  <si>
    <t>PulseNone</t>
  </si>
  <si>
    <t>IABP Pulse Check</t>
    <phoneticPr fontId="6" type="noConversion"/>
  </si>
  <si>
    <t>Radial</t>
    <phoneticPr fontId="6" type="noConversion"/>
  </si>
  <si>
    <t>Pedal</t>
    <phoneticPr fontId="6" type="noConversion"/>
  </si>
  <si>
    <t>Drainage Odor</t>
    <phoneticPr fontId="6" type="noConversion"/>
  </si>
  <si>
    <t xml:space="preserve">     No odor</t>
  </si>
  <si>
    <t>NoOdor</t>
  </si>
  <si>
    <t xml:space="preserve">     Foul</t>
  </si>
  <si>
    <t>Foul</t>
  </si>
  <si>
    <t>Femoral artery right</t>
  </si>
  <si>
    <t>Femoral R</t>
  </si>
  <si>
    <t>Femoral artery left</t>
  </si>
  <si>
    <t>Femoral L</t>
  </si>
  <si>
    <t>IABP site: Other specify</t>
  </si>
  <si>
    <t>Power Source</t>
    <phoneticPr fontId="6" type="noConversion"/>
  </si>
  <si>
    <t>IABP Power Source</t>
  </si>
  <si>
    <t>Device Length</t>
    <phoneticPr fontId="6" type="noConversion"/>
  </si>
  <si>
    <t xml:space="preserve">     Foot</t>
  </si>
  <si>
    <t xml:space="preserve">     Ankle</t>
  </si>
  <si>
    <t xml:space="preserve">     Atrial 5 mVolt</t>
  </si>
  <si>
    <t>A 5mV</t>
  </si>
  <si>
    <t xml:space="preserve">     Atrial 6 mVolt</t>
  </si>
  <si>
    <t>A 6mV</t>
  </si>
  <si>
    <t xml:space="preserve">     Atrial 7 mVolt</t>
  </si>
  <si>
    <t>A 7mV</t>
  </si>
  <si>
    <t>Ventricular paced</t>
  </si>
  <si>
    <t>Dual chamber paced</t>
  </si>
  <si>
    <t>DualPaced</t>
  </si>
  <si>
    <t>Output Atrial</t>
    <phoneticPr fontId="6" type="noConversion"/>
  </si>
  <si>
    <t>A 8mV</t>
  </si>
  <si>
    <t>A 2 mA</t>
  </si>
  <si>
    <t xml:space="preserve">     3 mAmp Atrial</t>
  </si>
  <si>
    <t>Brawny (chronic discolored)</t>
  </si>
  <si>
    <t>NonDpnd</t>
  </si>
  <si>
    <t>Pitting +4 (Indentation of more than 10mm)</t>
  </si>
  <si>
    <t>Ectopy</t>
    <phoneticPr fontId="6" type="noConversion"/>
  </si>
  <si>
    <t>Edema #2 Laterality</t>
  </si>
  <si>
    <t>A 22 mA</t>
    <phoneticPr fontId="6" type="noConversion"/>
  </si>
  <si>
    <t>Posterior Tibial Pulse Strength/Method Left</t>
  </si>
  <si>
    <t>VAD Pressure</t>
  </si>
  <si>
    <t>Purge pressure:  specify mmHg</t>
  </si>
  <si>
    <t>mmHgPurge</t>
  </si>
  <si>
    <t xml:space="preserve">     Speed (8000-12000):  specify rpm</t>
  </si>
  <si>
    <t>HM-IIrmpRt</t>
  </si>
  <si>
    <t>HWrpm Rt</t>
  </si>
  <si>
    <t>Stroke Volume Right</t>
    <phoneticPr fontId="6" type="noConversion"/>
  </si>
  <si>
    <t>VAD Right Stroke Volume</t>
  </si>
  <si>
    <t>Systole% Rt</t>
  </si>
  <si>
    <t>Stroke volume specify ml</t>
  </si>
  <si>
    <t>SV ml Rt</t>
  </si>
  <si>
    <t>VAD Right Surrounding Skin Appearance/Status/Temperature</t>
  </si>
  <si>
    <t>Other: specify name</t>
  </si>
  <si>
    <t xml:space="preserve">     Cleansed with: specify</t>
  </si>
  <si>
    <t>TLC - II Driver System (Thoratec)</t>
  </si>
  <si>
    <t>TLC-II Lt</t>
  </si>
  <si>
    <t>HeartWare VAD (HeartWare)</t>
  </si>
  <si>
    <t>HeartWare Lt</t>
  </si>
  <si>
    <t>DuraHeart  VAD (Terumo Heart)</t>
  </si>
  <si>
    <t xml:space="preserve">     Other dressing:  specify</t>
  </si>
  <si>
    <t>Deactivated prior to OR</t>
  </si>
  <si>
    <t>DeactPrior</t>
  </si>
  <si>
    <t xml:space="preserve">Reactivated </t>
  </si>
  <si>
    <t>Reactivate</t>
  </si>
  <si>
    <t>Wires</t>
    <phoneticPr fontId="6" type="noConversion"/>
  </si>
  <si>
    <t>1:4</t>
    <phoneticPr fontId="6" type="noConversion"/>
  </si>
  <si>
    <t>Timing Mode</t>
    <phoneticPr fontId="6" type="noConversion"/>
  </si>
  <si>
    <t>IABP Timing Mode</t>
  </si>
  <si>
    <t>Timing automatic</t>
  </si>
  <si>
    <t>AutoMode</t>
  </si>
  <si>
    <t>Timing semi-automatic</t>
  </si>
  <si>
    <t>SemiMode</t>
  </si>
  <si>
    <t>Timing manual</t>
  </si>
  <si>
    <t>ManMode</t>
  </si>
  <si>
    <t>Trigger</t>
    <phoneticPr fontId="6" type="noConversion"/>
  </si>
  <si>
    <t>IABP Trigger</t>
  </si>
  <si>
    <t>BASP</t>
  </si>
  <si>
    <t>Timing Assessment</t>
    <phoneticPr fontId="6" type="noConversion"/>
  </si>
  <si>
    <t>IABP Timing Assessment</t>
  </si>
  <si>
    <t>Optimal timing</t>
  </si>
  <si>
    <t>Early inflation</t>
  </si>
  <si>
    <t>IABP Augmentation</t>
  </si>
  <si>
    <t>Optimal augmentation</t>
  </si>
  <si>
    <t>Optimal</t>
  </si>
  <si>
    <t>Reduced augmentation</t>
  </si>
  <si>
    <t>Reduced</t>
  </si>
  <si>
    <t>Poor augmentation</t>
  </si>
  <si>
    <t xml:space="preserve">     Drsg small amount drainage</t>
  </si>
  <si>
    <t xml:space="preserve">     Drsg moderate amount drainage</t>
  </si>
  <si>
    <t xml:space="preserve">     Drsg heavy amount drainage</t>
  </si>
  <si>
    <t>HeavyAmt</t>
  </si>
  <si>
    <t xml:space="preserve">     Drsg large amount drainage</t>
  </si>
  <si>
    <t>Dopp +</t>
  </si>
  <si>
    <t xml:space="preserve">V 17mA </t>
  </si>
  <si>
    <t xml:space="preserve">     18 mAmp Ventricular</t>
  </si>
  <si>
    <t>Temporary Transvenous</t>
  </si>
  <si>
    <t>Output Ventricular</t>
    <phoneticPr fontId="6" type="noConversion"/>
  </si>
  <si>
    <t xml:space="preserve">     1 mAmp Ventricular</t>
  </si>
  <si>
    <t xml:space="preserve">V 1 mA </t>
  </si>
  <si>
    <t xml:space="preserve">     Colorless</t>
  </si>
  <si>
    <t xml:space="preserve">     5 mAmp Ventricular</t>
  </si>
  <si>
    <t>V 5 mA</t>
  </si>
  <si>
    <t xml:space="preserve">     6 mAmp Ventricular</t>
  </si>
  <si>
    <t xml:space="preserve">     Red</t>
  </si>
  <si>
    <t xml:space="preserve">     Maroon</t>
  </si>
  <si>
    <t>Maroon</t>
  </si>
  <si>
    <t>Dop Present</t>
  </si>
  <si>
    <t>Femoral Pulse Strength/Method Left</t>
  </si>
  <si>
    <t>Femoral Pulse Strength/Method Right</t>
  </si>
  <si>
    <t>Over sensing</t>
  </si>
  <si>
    <t>OverSense</t>
  </si>
  <si>
    <t>Under sensing</t>
  </si>
  <si>
    <t>UnderSense</t>
  </si>
  <si>
    <t>Pacemaker Sensitivity</t>
  </si>
  <si>
    <t>Asynchronous</t>
  </si>
  <si>
    <t>Asynch</t>
  </si>
  <si>
    <t>Fill pressure (-25 to -40 mmHg) specify</t>
  </si>
  <si>
    <t>RVAD fill</t>
  </si>
  <si>
    <t>Flow Right</t>
    <phoneticPr fontId="6" type="noConversion"/>
  </si>
  <si>
    <t>VAD Right Flow</t>
  </si>
  <si>
    <t xml:space="preserve">VAD Flow specify liters per minute </t>
  </si>
  <si>
    <t>RVAD flow</t>
  </si>
  <si>
    <t>Hand Pump Right</t>
    <phoneticPr fontId="6" type="noConversion"/>
  </si>
  <si>
    <t>VAD Right Hand Pump</t>
  </si>
  <si>
    <t>VAD Right Low Rate</t>
  </si>
  <si>
    <t>RVADlowRate</t>
  </si>
  <si>
    <t>Mode Right</t>
    <phoneticPr fontId="6" type="noConversion"/>
  </si>
  <si>
    <t>VAD Right Mode</t>
  </si>
  <si>
    <t>Auto Rt</t>
  </si>
  <si>
    <t>Fixed Rt</t>
  </si>
  <si>
    <t>Other mode</t>
  </si>
  <si>
    <t>Other Rt</t>
  </si>
  <si>
    <t>Name Right</t>
    <phoneticPr fontId="6" type="noConversion"/>
  </si>
  <si>
    <t>VAD Right Name</t>
  </si>
  <si>
    <t xml:space="preserve">     Speed (2000-4000): specify rpm</t>
  </si>
  <si>
    <t>HW rpm Lt</t>
  </si>
  <si>
    <t>Stroke Volume Left</t>
    <phoneticPr fontId="6" type="noConversion"/>
  </si>
  <si>
    <t xml:space="preserve">     None</t>
  </si>
  <si>
    <t>Zero done</t>
  </si>
  <si>
    <t>Zeroed</t>
  </si>
  <si>
    <t>Non applicable</t>
  </si>
  <si>
    <t>IABP verify pressure</t>
  </si>
  <si>
    <t>Verified</t>
  </si>
  <si>
    <t>Pacemaker</t>
    <phoneticPr fontId="6" type="noConversion"/>
  </si>
  <si>
    <t>Pacemaker Capture</t>
  </si>
  <si>
    <t>1 to 1 capture</t>
  </si>
  <si>
    <t>Capture</t>
  </si>
  <si>
    <t>PluggedIn</t>
  </si>
  <si>
    <t>Battery</t>
  </si>
  <si>
    <t>Pulse Check</t>
    <phoneticPr fontId="6" type="noConversion"/>
  </si>
  <si>
    <t>IABP Pulse Check</t>
  </si>
  <si>
    <t>Distal pulses palpable</t>
  </si>
  <si>
    <t>PulsePalp</t>
  </si>
  <si>
    <t>Distal pulses doppler</t>
  </si>
  <si>
    <t>PulseDop</t>
  </si>
  <si>
    <t>Distal pulses none</t>
  </si>
  <si>
    <t>Tubing new/changed</t>
  </si>
  <si>
    <t>Tubng-chng</t>
  </si>
  <si>
    <t>Capture</t>
    <phoneticPr fontId="6" type="noConversion"/>
  </si>
  <si>
    <t>Transducer new/changed</t>
  </si>
  <si>
    <t>Trnd-chng</t>
  </si>
  <si>
    <t>Plugged into emergency outlet</t>
  </si>
  <si>
    <t>HOB &gt; 30</t>
  </si>
  <si>
    <t>RevTrendel</t>
  </si>
  <si>
    <t>Helium Tank</t>
    <phoneticPr fontId="6" type="noConversion"/>
  </si>
  <si>
    <t xml:space="preserve">Tank pressure:  specify </t>
  </si>
  <si>
    <t>PSI</t>
  </si>
  <si>
    <t>Changed</t>
  </si>
  <si>
    <t>IABP Location</t>
  </si>
  <si>
    <t xml:space="preserve">     Viscous</t>
  </si>
  <si>
    <t>Viscous</t>
  </si>
  <si>
    <t>Drainage Amount</t>
    <phoneticPr fontId="6" type="noConversion"/>
  </si>
  <si>
    <t xml:space="preserve">     Drainage none</t>
  </si>
  <si>
    <t xml:space="preserve">     Scant amount drainage</t>
  </si>
  <si>
    <t>ScantAmt</t>
  </si>
  <si>
    <t xml:space="preserve">     Small amount drainage</t>
  </si>
  <si>
    <t>Right</t>
  </si>
  <si>
    <t xml:space="preserve">     Calf</t>
  </si>
  <si>
    <t xml:space="preserve">     Knee</t>
  </si>
  <si>
    <t xml:space="preserve">     Thigh</t>
  </si>
  <si>
    <t>Popliteal Pulse Strength</t>
    <phoneticPr fontId="6" type="noConversion"/>
  </si>
  <si>
    <t>Status: specify</t>
    <phoneticPr fontId="6" type="noConversion"/>
  </si>
  <si>
    <t>Sensitivity Atrial</t>
    <phoneticPr fontId="6" type="noConversion"/>
  </si>
  <si>
    <t xml:space="preserve">     Atrial 1 mVolt</t>
  </si>
  <si>
    <t xml:space="preserve">     Reinforced: specify date/time</t>
  </si>
  <si>
    <t>Reinforced</t>
  </si>
  <si>
    <t>Magnet Off</t>
    <phoneticPr fontId="6" type="noConversion"/>
  </si>
  <si>
    <t>Pitting +1 (Barely Detectable)</t>
  </si>
  <si>
    <t>Pitting +2 (Indentation less than 5mm)</t>
  </si>
  <si>
    <t>Pitting +3 (Indentation of 5-10mm)</t>
  </si>
  <si>
    <t>Pacemaker Output</t>
  </si>
  <si>
    <t xml:space="preserve">     1 mAmp Atrial</t>
  </si>
  <si>
    <t xml:space="preserve">A 1 mA </t>
  </si>
  <si>
    <t xml:space="preserve">     2 mAmp Atrial</t>
  </si>
  <si>
    <t>A 5 mA</t>
  </si>
  <si>
    <t xml:space="preserve">     23 mAmp Atrial</t>
    <phoneticPr fontId="6" type="noConversion"/>
  </si>
  <si>
    <t>A 23 mA</t>
    <phoneticPr fontId="6" type="noConversion"/>
  </si>
  <si>
    <t>VAD Rate</t>
  </si>
  <si>
    <t>Impella Purge rate:  specify ml/hr</t>
  </si>
  <si>
    <t>Purge rate</t>
  </si>
  <si>
    <t>Accumulator Pressure Right</t>
    <phoneticPr fontId="6" type="noConversion"/>
  </si>
  <si>
    <t>VAD Right Accumulator Pressure</t>
  </si>
  <si>
    <t>AccPress Rt</t>
  </si>
  <si>
    <t>Back Up Right</t>
    <phoneticPr fontId="6" type="noConversion"/>
  </si>
  <si>
    <t>VAD Right Back Up System</t>
  </si>
  <si>
    <t>BUpresent Rt</t>
  </si>
  <si>
    <t>Battery Charge Right</t>
    <phoneticPr fontId="6" type="noConversion"/>
  </si>
  <si>
    <t>VAD Right Battery Charge Light</t>
  </si>
  <si>
    <t>BatLitOn Rt</t>
  </si>
  <si>
    <t>Yellow Rt</t>
  </si>
  <si>
    <t>FlashRed Rt</t>
  </si>
  <si>
    <t>No Rt</t>
  </si>
  <si>
    <t>BatChangeRt</t>
  </si>
  <si>
    <t>Dressing Right</t>
    <phoneticPr fontId="6" type="noConversion"/>
  </si>
  <si>
    <t>HeartMate II VAD (Thoratec)</t>
  </si>
  <si>
    <t>HM II Lt</t>
  </si>
  <si>
    <t>Thoratec Dual Drive Console (Thoratec)</t>
  </si>
  <si>
    <t>DualDrive Lt</t>
  </si>
  <si>
    <t>Pacemaker Dressing</t>
  </si>
  <si>
    <t xml:space="preserve">     Antimicrobial</t>
  </si>
  <si>
    <t>Antimicrobe</t>
  </si>
  <si>
    <t xml:space="preserve">     Non-adhering (Telfa)</t>
  </si>
  <si>
    <t>Telfa</t>
  </si>
  <si>
    <t>Timing Frequency</t>
    <phoneticPr fontId="6" type="noConversion"/>
  </si>
  <si>
    <t>IABP Timing Frequency</t>
  </si>
  <si>
    <t>One to one</t>
  </si>
  <si>
    <t>1:1</t>
    <phoneticPr fontId="6" type="noConversion"/>
  </si>
  <si>
    <t>One to two</t>
  </si>
  <si>
    <t>DeactOR</t>
  </si>
  <si>
    <t>1:2</t>
    <phoneticPr fontId="6" type="noConversion"/>
  </si>
  <si>
    <t>One to three</t>
  </si>
  <si>
    <t>1:3</t>
    <phoneticPr fontId="6" type="noConversion"/>
  </si>
  <si>
    <t>One to four</t>
  </si>
  <si>
    <t>Unassisted systolic pressure</t>
  </si>
  <si>
    <t>USP</t>
  </si>
  <si>
    <t>Balloon assisted systolic pressure</t>
  </si>
  <si>
    <t>IABP Slow Gas Alarm</t>
  </si>
  <si>
    <t>Slow gas alarm on</t>
  </si>
  <si>
    <t>Slow gas alarm override</t>
  </si>
  <si>
    <t>Override</t>
  </si>
  <si>
    <t>Facial</t>
  </si>
  <si>
    <t xml:space="preserve">Periorital </t>
  </si>
  <si>
    <t>Chlorohexidine</t>
    <phoneticPr fontId="6" type="noConversion"/>
  </si>
  <si>
    <t>Chlorohex</t>
    <phoneticPr fontId="6" type="noConversion"/>
  </si>
  <si>
    <t xml:space="preserve">     Drsg drainage none</t>
  </si>
  <si>
    <t xml:space="preserve">     Drsg scant amount drainage</t>
  </si>
  <si>
    <t>Arm Color Left</t>
  </si>
  <si>
    <t>Normal for ethnic group</t>
  </si>
  <si>
    <t>Normal</t>
  </si>
  <si>
    <t>Pale</t>
  </si>
  <si>
    <t>Reddened</t>
  </si>
  <si>
    <t>Red</t>
  </si>
  <si>
    <t>Ecchymotic</t>
  </si>
  <si>
    <t>Ecchy</t>
  </si>
  <si>
    <t>Jaundiced</t>
  </si>
  <si>
    <t>Jaundice</t>
  </si>
  <si>
    <t>IABP Duration Tracking/Stabilization</t>
    <phoneticPr fontId="6" type="noConversion"/>
  </si>
  <si>
    <t>Dermabond</t>
    <phoneticPr fontId="6" type="noConversion"/>
  </si>
  <si>
    <t>Chlorhexidine</t>
    <phoneticPr fontId="6" type="noConversion"/>
  </si>
  <si>
    <t>Number</t>
  </si>
  <si>
    <t>Defib Type</t>
    <phoneticPr fontId="6" type="noConversion"/>
  </si>
  <si>
    <t>Pacemaker/Defibrillator Type</t>
  </si>
  <si>
    <t>Temporary Epicardial</t>
  </si>
  <si>
    <t>Epicardial</t>
  </si>
  <si>
    <t>UDP</t>
  </si>
  <si>
    <t>Assisted aortic end diastolic pressure</t>
  </si>
  <si>
    <t>AAEDP</t>
  </si>
  <si>
    <t>IABP Diastolic Augmentation Number</t>
  </si>
  <si>
    <t>Diastolic augmentation</t>
  </si>
  <si>
    <t>DA</t>
  </si>
  <si>
    <t>OverWire</t>
  </si>
  <si>
    <t>Tip sent for C&amp;S</t>
  </si>
  <si>
    <t>C&amp;S</t>
  </si>
  <si>
    <t>IABP</t>
    <phoneticPr fontId="6" type="noConversion"/>
  </si>
  <si>
    <t>Augmentation</t>
    <phoneticPr fontId="6" type="noConversion"/>
  </si>
  <si>
    <t>Dorsalis Pulse Strength</t>
    <phoneticPr fontId="6" type="noConversion"/>
  </si>
  <si>
    <t>Dorsalis Pedis Pulse Strength/Method Right</t>
  </si>
  <si>
    <t>Demand</t>
  </si>
  <si>
    <t>Warmer</t>
  </si>
  <si>
    <t xml:space="preserve">     Warmer than opposite body part</t>
  </si>
  <si>
    <t>WarmOp</t>
  </si>
  <si>
    <t xml:space="preserve">     Cooler than body temperature</t>
  </si>
  <si>
    <t>Cooler</t>
  </si>
  <si>
    <t xml:space="preserve">     Cooler than opposite body part</t>
  </si>
  <si>
    <t>CoolOp</t>
  </si>
  <si>
    <t xml:space="preserve">     Abdominal binder</t>
  </si>
  <si>
    <t>Binder</t>
  </si>
  <si>
    <t xml:space="preserve">     Ace wrap</t>
  </si>
  <si>
    <t>AceWrap</t>
  </si>
  <si>
    <t xml:space="preserve">     Montgomery straps</t>
  </si>
  <si>
    <t>MontStrap</t>
  </si>
  <si>
    <t>SecureDev</t>
  </si>
  <si>
    <t>Speed Left</t>
    <phoneticPr fontId="6" type="noConversion"/>
  </si>
  <si>
    <t>VAD Left Speed</t>
  </si>
  <si>
    <t xml:space="preserve">     Speed (8000-12000: specify rpm</t>
  </si>
  <si>
    <t>HM-II rpm Lt</t>
  </si>
  <si>
    <t xml:space="preserve">     Leg left</t>
  </si>
  <si>
    <t>Leg Left</t>
  </si>
  <si>
    <t xml:space="preserve">     Bilateral legs</t>
  </si>
  <si>
    <t>BilatLegs</t>
  </si>
  <si>
    <t>Bag changed:  specify date/time</t>
    <phoneticPr fontId="6" type="noConversion"/>
  </si>
  <si>
    <t>Bag-chng</t>
  </si>
  <si>
    <t>Stopcock(s) new/changed</t>
  </si>
  <si>
    <t>Stpck-chng</t>
  </si>
  <si>
    <t>IABP Tubing/System/Bag Change</t>
    <phoneticPr fontId="6" type="noConversion"/>
  </si>
  <si>
    <t>Tubing new/changed: date/time</t>
    <phoneticPr fontId="6" type="noConversion"/>
  </si>
  <si>
    <t>Tubng-chng:DT</t>
    <phoneticPr fontId="6" type="noConversion"/>
  </si>
  <si>
    <t>Transducer new/changed: date/time</t>
    <phoneticPr fontId="6" type="noConversion"/>
  </si>
  <si>
    <t>Trnd-chng:DT</t>
    <phoneticPr fontId="6" type="noConversion"/>
  </si>
  <si>
    <t>Stopcock(s) new/changed: date/time</t>
    <phoneticPr fontId="6" type="noConversion"/>
  </si>
  <si>
    <t>Stpck-chng:DT</t>
    <phoneticPr fontId="6" type="noConversion"/>
  </si>
  <si>
    <t>IABP Zero</t>
  </si>
  <si>
    <t>Tubing/system present on admit</t>
  </si>
  <si>
    <t>Tubing</t>
    <phoneticPr fontId="6" type="noConversion"/>
  </si>
  <si>
    <t>IABP Tubing/System/Bag Change</t>
  </si>
  <si>
    <t>Head of Bed</t>
    <phoneticPr fontId="6" type="noConversion"/>
  </si>
  <si>
    <t>IABP Head Of Bed</t>
  </si>
  <si>
    <t>Ejection Click</t>
  </si>
  <si>
    <t>Click</t>
  </si>
  <si>
    <t>Unable to assess due to respiratory disturbance</t>
  </si>
  <si>
    <t>Serosang</t>
  </si>
  <si>
    <t xml:space="preserve">     Serous</t>
  </si>
  <si>
    <t>Serous</t>
  </si>
  <si>
    <t xml:space="preserve">     Clear</t>
  </si>
  <si>
    <t>Clear</t>
  </si>
  <si>
    <t xml:space="preserve">     Cloudy</t>
  </si>
  <si>
    <t>Cloudy</t>
  </si>
  <si>
    <t xml:space="preserve">     Purulent</t>
  </si>
  <si>
    <t>Purulent</t>
  </si>
  <si>
    <t>S3 Gallop</t>
  </si>
  <si>
    <t>Idioventric</t>
  </si>
  <si>
    <t>Agonal</t>
  </si>
  <si>
    <t>Asystole</t>
  </si>
  <si>
    <t>15</t>
  </si>
  <si>
    <t>16</t>
  </si>
  <si>
    <t>17</t>
  </si>
  <si>
    <t>Orthopedics</t>
    <phoneticPr fontId="6" type="noConversion"/>
  </si>
  <si>
    <t>Left</t>
  </si>
  <si>
    <t>Bilateral</t>
  </si>
  <si>
    <t>Edema #1 Location</t>
  </si>
  <si>
    <t xml:space="preserve">     Gauze</t>
  </si>
  <si>
    <t>Gauze</t>
  </si>
  <si>
    <t xml:space="preserve">     Pressure</t>
  </si>
  <si>
    <t>Pressure</t>
  </si>
  <si>
    <t xml:space="preserve">     Antimicrobial Disk (Biopatch)</t>
  </si>
  <si>
    <t>AntiDisk</t>
  </si>
  <si>
    <t xml:space="preserve">     None (open to air)</t>
  </si>
  <si>
    <t>OTA</t>
  </si>
  <si>
    <t xml:space="preserve">     Clean, dry and intact</t>
  </si>
  <si>
    <t>CD&amp;I</t>
  </si>
  <si>
    <t>Periorbit</t>
  </si>
  <si>
    <t>Pitting</t>
    <phoneticPr fontId="6" type="noConversion"/>
  </si>
  <si>
    <t>Edema #1 Pitting</t>
  </si>
  <si>
    <t xml:space="preserve">Non-Pitting </t>
  </si>
  <si>
    <t>Non Pitting</t>
  </si>
  <si>
    <t>Trace</t>
  </si>
  <si>
    <t xml:space="preserve">     Drainage increasing</t>
  </si>
  <si>
    <t>Increasing</t>
  </si>
  <si>
    <t>ART Line</t>
    <phoneticPr fontId="6" type="noConversion"/>
  </si>
  <si>
    <t>Edema #1</t>
    <phoneticPr fontId="6" type="noConversion"/>
  </si>
  <si>
    <t>Edema #1 Characteristics</t>
  </si>
  <si>
    <t>Nondependent</t>
  </si>
  <si>
    <t>Unable to assess due to ventilator</t>
  </si>
  <si>
    <t xml:space="preserve">     24 mAmp Atrial</t>
    <phoneticPr fontId="6" type="noConversion"/>
  </si>
  <si>
    <t>A 24 mA</t>
    <phoneticPr fontId="6" type="noConversion"/>
  </si>
  <si>
    <t xml:space="preserve">     25 mAmp Atrial</t>
    <phoneticPr fontId="6" type="noConversion"/>
  </si>
  <si>
    <t>A 25 mA</t>
    <phoneticPr fontId="6" type="noConversion"/>
  </si>
  <si>
    <t>Posterior Tibial Pulse Strength/Method Left</t>
    <phoneticPr fontId="6" type="noConversion"/>
  </si>
  <si>
    <t>Unable to assess: specify</t>
    <phoneticPr fontId="6" type="noConversion"/>
  </si>
  <si>
    <t>LVADlowRate</t>
  </si>
  <si>
    <t>Mode Left</t>
    <phoneticPr fontId="6" type="noConversion"/>
  </si>
  <si>
    <t>VAD Left Mode</t>
  </si>
  <si>
    <t>Auto mode</t>
  </si>
  <si>
    <t>Auto Lt</t>
  </si>
  <si>
    <t>Fixed mode</t>
  </si>
  <si>
    <t>Fixed Lt</t>
  </si>
  <si>
    <t>Other mode: specify</t>
  </si>
  <si>
    <t>Other Lt</t>
  </si>
  <si>
    <t>Name Left</t>
    <phoneticPr fontId="6" type="noConversion"/>
  </si>
  <si>
    <t>VAD Left Name</t>
  </si>
  <si>
    <t>HeartMate XVE LVAD</t>
  </si>
  <si>
    <t>HM-XVE Lt</t>
  </si>
  <si>
    <t>A 13 mA</t>
  </si>
  <si>
    <t xml:space="preserve">     14 mAmp Atrial</t>
  </si>
  <si>
    <t>A 14 mA</t>
  </si>
  <si>
    <t xml:space="preserve">     15 mAmp Atrial</t>
  </si>
  <si>
    <t xml:space="preserve">A 15 mA </t>
  </si>
  <si>
    <t xml:space="preserve">     16 mAmp Atrial</t>
  </si>
  <si>
    <t>A16 mA</t>
  </si>
  <si>
    <t xml:space="preserve">     17 mAmp Atrial</t>
  </si>
  <si>
    <t xml:space="preserve">A 17 mA </t>
  </si>
  <si>
    <t xml:space="preserve">     18 mAmp Atrial</t>
  </si>
  <si>
    <t>A 18 mA</t>
  </si>
  <si>
    <t xml:space="preserve">     19 mAmp Atrial</t>
  </si>
  <si>
    <t xml:space="preserve">A 19 mA </t>
  </si>
  <si>
    <t xml:space="preserve">     20 mAmp Atrial</t>
  </si>
  <si>
    <t>A 20 mA</t>
  </si>
  <si>
    <t>EarlyInflate</t>
  </si>
  <si>
    <t>Late inflation</t>
  </si>
  <si>
    <t>LateInflate</t>
  </si>
  <si>
    <t>Early deflation</t>
  </si>
  <si>
    <t>EarlyDeflate</t>
  </si>
  <si>
    <t>Late deflation</t>
  </si>
  <si>
    <t>LateDeflate</t>
  </si>
  <si>
    <t>Slow Gas Alarm</t>
    <phoneticPr fontId="6" type="noConversion"/>
  </si>
  <si>
    <t>Edema #3 Characteristics</t>
  </si>
  <si>
    <t>Laterality</t>
  </si>
  <si>
    <t>Systolic Augmentation</t>
    <phoneticPr fontId="6" type="noConversion"/>
  </si>
  <si>
    <t>IABP Systolic Augmentation</t>
  </si>
  <si>
    <t>Edema #3 Location</t>
  </si>
  <si>
    <t>Ace Wrap #2</t>
    <phoneticPr fontId="6" type="noConversion"/>
  </si>
  <si>
    <t>Ace Wrap #2  Location</t>
  </si>
  <si>
    <t>08</t>
  </si>
  <si>
    <t>09</t>
  </si>
  <si>
    <t>Ace Wrap #2  Location</t>
    <phoneticPr fontId="6" type="noConversion"/>
  </si>
  <si>
    <t>Ace Wrap #2  On/Off</t>
  </si>
  <si>
    <t>Arm</t>
    <phoneticPr fontId="6" type="noConversion"/>
  </si>
  <si>
    <t>On</t>
  </si>
  <si>
    <t>Edema #3 Laterality</t>
  </si>
  <si>
    <t>Location</t>
  </si>
  <si>
    <t>Refuses</t>
  </si>
  <si>
    <t>Capillary Refill Foot Right</t>
  </si>
  <si>
    <t>Not applicable</t>
  </si>
  <si>
    <t xml:space="preserve">     Drsg copious amount drainage</t>
  </si>
  <si>
    <t xml:space="preserve">     Drsg drainage same amount</t>
  </si>
  <si>
    <t xml:space="preserve">     Drsg drainage decreasing</t>
  </si>
  <si>
    <t xml:space="preserve">     Drsg drainage increasing</t>
  </si>
  <si>
    <t>Verify alarm is 10mmHg below diastolic augmentation</t>
  </si>
  <si>
    <t>Verify</t>
  </si>
  <si>
    <t>IABP Balloon Pressure Waveform</t>
  </si>
  <si>
    <t>Damped</t>
  </si>
  <si>
    <t>Diastolic Augmentation</t>
    <phoneticPr fontId="6" type="noConversion"/>
  </si>
  <si>
    <t>IABP Diastolic Augmentation</t>
  </si>
  <si>
    <t>Unassisted diastolic pressure</t>
  </si>
  <si>
    <t>Change over wire</t>
  </si>
  <si>
    <t>Edema #4 Location</t>
  </si>
  <si>
    <t>Edema #4 Pitting</t>
  </si>
  <si>
    <t>Edema present</t>
  </si>
  <si>
    <t>No edema present</t>
  </si>
  <si>
    <t>Dorsalis Pedis Pulse Strength/Method Left</t>
  </si>
  <si>
    <t xml:space="preserve">     2+ Normal</t>
  </si>
  <si>
    <t xml:space="preserve">     Doppler present</t>
  </si>
  <si>
    <t xml:space="preserve">     11 mAmp Ventricular</t>
  </si>
  <si>
    <t xml:space="preserve">V 11 mA </t>
  </si>
  <si>
    <t xml:space="preserve">     12 mAmp Ventricular</t>
  </si>
  <si>
    <t>V 12 mA</t>
  </si>
  <si>
    <t xml:space="preserve">     13 mAmp Ventricular</t>
  </si>
  <si>
    <t xml:space="preserve">V 13 mA </t>
  </si>
  <si>
    <t xml:space="preserve">     14 mAmp Ventricular</t>
  </si>
  <si>
    <t>Pacemaker Sensing Threshold</t>
    <phoneticPr fontId="6" type="noConversion"/>
  </si>
  <si>
    <t>Subcl R</t>
  </si>
  <si>
    <t>Subclavian Left</t>
  </si>
  <si>
    <t>Subcl L</t>
  </si>
  <si>
    <t>Internal Jugular Right</t>
  </si>
  <si>
    <t>IJ R</t>
  </si>
  <si>
    <t>Internal Jugular Left</t>
  </si>
  <si>
    <t>IJ L</t>
  </si>
  <si>
    <t xml:space="preserve">     Sequential compression device</t>
  </si>
  <si>
    <t>SCD</t>
  </si>
  <si>
    <t>Device Location</t>
    <phoneticPr fontId="6" type="noConversion"/>
  </si>
  <si>
    <t xml:space="preserve">     Leg right</t>
  </si>
  <si>
    <t>LegRight</t>
  </si>
  <si>
    <t>Irregular</t>
  </si>
  <si>
    <t xml:space="preserve">     15 mAmp Ventricular</t>
  </si>
  <si>
    <t>V 15 mA</t>
  </si>
  <si>
    <t xml:space="preserve">     16 mAmp Ventricular</t>
  </si>
  <si>
    <t xml:space="preserve">V 16 mA </t>
  </si>
  <si>
    <t xml:space="preserve">     17 mAmp Ventricular</t>
  </si>
  <si>
    <t>A-V interval milliseconds:  specify</t>
  </si>
  <si>
    <t>A-V ms</t>
  </si>
  <si>
    <t>Landmark at Introducer</t>
    <phoneticPr fontId="6" type="noConversion"/>
  </si>
  <si>
    <t>Pacemaker Landmark At Introducer</t>
  </si>
  <si>
    <t>Specify cm</t>
  </si>
  <si>
    <t>cm</t>
  </si>
  <si>
    <t>Pacemaker Location</t>
  </si>
  <si>
    <t>Epicardial Atrium Right</t>
  </si>
  <si>
    <t>E Atrium R</t>
  </si>
  <si>
    <t>Epicardial Atrium Left</t>
  </si>
  <si>
    <t>E Atrium L</t>
  </si>
  <si>
    <t>Epicardial Ventricular Right</t>
  </si>
  <si>
    <t>E Ventricular R</t>
  </si>
  <si>
    <t>Epicardial Ventricular Left</t>
  </si>
  <si>
    <t>E Ventricular L</t>
  </si>
  <si>
    <t>Subclavian Right</t>
  </si>
  <si>
    <t xml:space="preserve">     Blood in tubing</t>
  </si>
  <si>
    <t>Blood</t>
  </si>
  <si>
    <t xml:space="preserve">     No condensation in gas shuttle</t>
  </si>
  <si>
    <t xml:space="preserve">     Condensation in gas shuttle</t>
  </si>
  <si>
    <t>Condensation</t>
  </si>
  <si>
    <t xml:space="preserve">     Unable to assess:  specify</t>
  </si>
  <si>
    <t>HOB &lt; 30</t>
  </si>
  <si>
    <t>Head of bed higher than 30 degrees</t>
  </si>
  <si>
    <t>S3</t>
  </si>
  <si>
    <t>S4 Gallop</t>
  </si>
  <si>
    <t>S4</t>
  </si>
  <si>
    <t>Split S1</t>
  </si>
  <si>
    <t>Split S2</t>
  </si>
  <si>
    <t>Paced Atrial</t>
  </si>
  <si>
    <t>A-Paced</t>
  </si>
  <si>
    <t>Paced Ventricular</t>
  </si>
  <si>
    <t>Axillary Pulse Strength/Method Right</t>
  </si>
  <si>
    <t>V-Paced</t>
  </si>
  <si>
    <t>Paced</t>
  </si>
  <si>
    <t>Palliative Care</t>
    <phoneticPr fontId="6" type="noConversion"/>
  </si>
  <si>
    <t>SmallAmt</t>
  </si>
  <si>
    <t xml:space="preserve">     Moderate amount drainage</t>
  </si>
  <si>
    <t>ModAmt</t>
  </si>
  <si>
    <t xml:space="preserve">     Large amount drainage</t>
  </si>
  <si>
    <t>LargeAmt</t>
  </si>
  <si>
    <t>Generalized</t>
  </si>
  <si>
    <t>General</t>
  </si>
  <si>
    <t>Foot</t>
  </si>
  <si>
    <t>Ankle</t>
  </si>
  <si>
    <t>Calf</t>
  </si>
  <si>
    <t>Knee</t>
  </si>
  <si>
    <t>Thigh</t>
  </si>
  <si>
    <t>Scrotal</t>
  </si>
  <si>
    <t>Penile</t>
  </si>
  <si>
    <t>Genital</t>
  </si>
  <si>
    <t>Sacral</t>
  </si>
  <si>
    <t>Hand</t>
  </si>
  <si>
    <t>Forearm</t>
  </si>
  <si>
    <t>Upper arm</t>
  </si>
  <si>
    <t xml:space="preserve">Facial </t>
  </si>
  <si>
    <t xml:space="preserve">Sclera </t>
  </si>
  <si>
    <t>Periorbital</t>
  </si>
  <si>
    <t>Decreasing</t>
  </si>
  <si>
    <t>Unchanged</t>
  </si>
  <si>
    <t>Full  weight bearing</t>
  </si>
  <si>
    <t>Full</t>
  </si>
  <si>
    <t>Brachial Pulse</t>
    <phoneticPr fontId="6" type="noConversion"/>
  </si>
  <si>
    <t>Brachial Pulse Strength/Method Left</t>
  </si>
  <si>
    <t>Shiny</t>
  </si>
  <si>
    <t>Taut</t>
  </si>
  <si>
    <t>Weeping</t>
  </si>
  <si>
    <t>Weepg</t>
  </si>
  <si>
    <t>Depndnt</t>
  </si>
  <si>
    <t xml:space="preserve">Ventilator </t>
  </si>
  <si>
    <t>Cardiac Ectopy</t>
  </si>
  <si>
    <t>Premature atrial contraction</t>
  </si>
  <si>
    <t>PAC</t>
  </si>
  <si>
    <t xml:space="preserve">     6 mAmp Atrial</t>
  </si>
  <si>
    <t xml:space="preserve">A 6 mA </t>
  </si>
  <si>
    <t xml:space="preserve">     7 mAmp Atrial</t>
  </si>
  <si>
    <t xml:space="preserve">A 7 mA </t>
  </si>
  <si>
    <t xml:space="preserve">     8 mAmp Atrial</t>
  </si>
  <si>
    <t>A 8 mA</t>
  </si>
  <si>
    <t xml:space="preserve">     9 mAmp Atrial</t>
  </si>
  <si>
    <t xml:space="preserve">A 9 mA </t>
  </si>
  <si>
    <t xml:space="preserve">     10 mAmp Atrial</t>
  </si>
  <si>
    <t>A 10 mA</t>
  </si>
  <si>
    <t>VT Runs</t>
  </si>
  <si>
    <t xml:space="preserve">     11 mAmp Atrial</t>
  </si>
  <si>
    <t>A 11 mA</t>
  </si>
  <si>
    <t xml:space="preserve">     12 mAmp Atrial</t>
  </si>
  <si>
    <t xml:space="preserve">A 12 mA </t>
  </si>
  <si>
    <t xml:space="preserve">     13 mAmp Atrial</t>
  </si>
  <si>
    <t xml:space="preserve">     Other:  specify</t>
  </si>
  <si>
    <t>IABP Site Assessment</t>
  </si>
  <si>
    <t xml:space="preserve">     No signs or symptoms of complications</t>
  </si>
  <si>
    <t xml:space="preserve">     Bleeding</t>
  </si>
  <si>
    <t>Bleeding</t>
  </si>
  <si>
    <t xml:space="preserve">     Ecchymotic</t>
  </si>
  <si>
    <t xml:space="preserve">     Erythema</t>
  </si>
  <si>
    <t>Erythema</t>
  </si>
  <si>
    <t xml:space="preserve">     Hematoma</t>
  </si>
  <si>
    <t>Hematoma</t>
  </si>
  <si>
    <t xml:space="preserve">     Leaking at insertion site</t>
  </si>
  <si>
    <t>Leaking</t>
  </si>
  <si>
    <t xml:space="preserve">     Warmth</t>
  </si>
  <si>
    <t>Warmth</t>
  </si>
  <si>
    <t xml:space="preserve">     Tenderness</t>
  </si>
  <si>
    <t>Tenderness</t>
  </si>
  <si>
    <t xml:space="preserve">     Swelling</t>
  </si>
  <si>
    <t>Swelling</t>
  </si>
  <si>
    <t>Number per minute:  specify</t>
  </si>
  <si>
    <t>PerMin</t>
  </si>
  <si>
    <t>Rhythm</t>
    <phoneticPr fontId="6" type="noConversion"/>
  </si>
  <si>
    <t>Cardiac Rhythm</t>
  </si>
  <si>
    <t>Normal Sinus</t>
  </si>
  <si>
    <t>NSR</t>
  </si>
  <si>
    <t>Sinus Arrhythmia</t>
  </si>
  <si>
    <t>SA</t>
  </si>
  <si>
    <t>Sinus Tachycardia</t>
  </si>
  <si>
    <t>ST</t>
  </si>
  <si>
    <t>Edema #3</t>
    <phoneticPr fontId="6" type="noConversion"/>
  </si>
  <si>
    <t>Characteristics</t>
  </si>
  <si>
    <t>Ace Wrap #1  Location</t>
    <phoneticPr fontId="6" type="noConversion"/>
  </si>
  <si>
    <t>On Off</t>
    <phoneticPr fontId="6" type="noConversion"/>
  </si>
  <si>
    <t>Ace Wrap #1  On/Off</t>
  </si>
  <si>
    <t>ArmUpL</t>
  </si>
  <si>
    <t>Other specify</t>
  </si>
  <si>
    <t>Capillary Refill Foot Left</t>
  </si>
  <si>
    <t>Less than 3 seconds</t>
  </si>
  <si>
    <t>Less3sec</t>
  </si>
  <si>
    <t>Off</t>
  </si>
  <si>
    <t>Capillary Refill Hand Left</t>
  </si>
  <si>
    <t>Dusky</t>
  </si>
  <si>
    <t>Cyanotic</t>
  </si>
  <si>
    <t>Mottled</t>
  </si>
  <si>
    <t>Blackened</t>
  </si>
  <si>
    <t>Necrotic</t>
  </si>
  <si>
    <t>Arm Color Right</t>
  </si>
  <si>
    <t>10</t>
  </si>
  <si>
    <t>Sinus Bradycardia</t>
  </si>
  <si>
    <t>SB</t>
  </si>
  <si>
    <t>Sinus Pause</t>
  </si>
  <si>
    <t>Pause</t>
  </si>
  <si>
    <t>Atrial Fibrillation</t>
  </si>
  <si>
    <t>IABP Duration Tracking/Stabilization</t>
  </si>
  <si>
    <t>Present on admit: specify date</t>
  </si>
  <si>
    <t>Admit with</t>
  </si>
  <si>
    <t>Inserted at this date/time</t>
  </si>
  <si>
    <t>Inserted</t>
  </si>
  <si>
    <t>Discontinue</t>
  </si>
  <si>
    <t>D/C</t>
  </si>
  <si>
    <t>Edema #4</t>
    <phoneticPr fontId="6" type="noConversion"/>
  </si>
  <si>
    <t>Edema #4 Characteristics</t>
  </si>
  <si>
    <t>Edema #4 Laterality</t>
  </si>
  <si>
    <t>Patient Level</t>
    <phoneticPr fontId="6" type="noConversion"/>
  </si>
  <si>
    <t>Yes</t>
  </si>
  <si>
    <t>No Assist needed</t>
  </si>
  <si>
    <t>01</t>
  </si>
  <si>
    <t>Femoral Pulse Strength</t>
    <phoneticPr fontId="6" type="noConversion"/>
  </si>
  <si>
    <t>Independ</t>
  </si>
  <si>
    <t>Partial - standby, cueing</t>
  </si>
  <si>
    <t>Partial</t>
  </si>
  <si>
    <t>Dorsalis Pedis Pulse Strength/Method Left</t>
    <phoneticPr fontId="6" type="noConversion"/>
  </si>
  <si>
    <t>DDI</t>
    <phoneticPr fontId="6" type="noConversion"/>
  </si>
  <si>
    <t>AOO</t>
    <phoneticPr fontId="6" type="noConversion"/>
  </si>
  <si>
    <t xml:space="preserve">     Casts unable to assess</t>
  </si>
  <si>
    <t>CalcTime</t>
    <phoneticPr fontId="6" type="noConversion"/>
  </si>
  <si>
    <t xml:space="preserve">     Securement device</t>
  </si>
  <si>
    <t>Device</t>
  </si>
  <si>
    <t xml:space="preserve">     Sutured</t>
  </si>
  <si>
    <t>Sutured</t>
  </si>
  <si>
    <t xml:space="preserve">     Taped</t>
  </si>
  <si>
    <t>Taped</t>
  </si>
  <si>
    <t>Flush Fill</t>
    <phoneticPr fontId="6" type="noConversion"/>
  </si>
  <si>
    <t>Dressing Cleansed with</t>
    <phoneticPr fontId="6" type="noConversion"/>
  </si>
  <si>
    <t xml:space="preserve">     Normal Saline</t>
  </si>
  <si>
    <t>*</t>
  </si>
  <si>
    <t xml:space="preserve">V 14 mA </t>
  </si>
  <si>
    <t>Dual Chamber Interval</t>
    <phoneticPr fontId="6" type="noConversion"/>
  </si>
  <si>
    <t>Pacemaker Dual Chamber Interval</t>
  </si>
  <si>
    <t>Dop  +</t>
  </si>
  <si>
    <t xml:space="preserve">     Unable to obtain by doppler </t>
  </si>
  <si>
    <t>Palpation Right</t>
    <phoneticPr fontId="6" type="noConversion"/>
  </si>
  <si>
    <t>Pericardial Rub</t>
  </si>
  <si>
    <t>PericardRub</t>
  </si>
  <si>
    <t xml:space="preserve">     Amber</t>
  </si>
  <si>
    <t>Amber</t>
  </si>
  <si>
    <t xml:space="preserve">     Green</t>
  </si>
  <si>
    <t>Green</t>
  </si>
  <si>
    <t xml:space="preserve">     Tan</t>
  </si>
  <si>
    <t>Tan</t>
  </si>
  <si>
    <t xml:space="preserve">     Bloody</t>
  </si>
  <si>
    <t>Bloody</t>
  </si>
  <si>
    <t xml:space="preserve">     Serosanguinous</t>
  </si>
  <si>
    <t>IABP Flush/Fill</t>
  </si>
  <si>
    <t>Auto flush and filling</t>
  </si>
  <si>
    <t>Auto F/F</t>
  </si>
  <si>
    <t>Manual fill</t>
  </si>
  <si>
    <t>ManFill</t>
  </si>
  <si>
    <t>Manual flush</t>
  </si>
  <si>
    <t>ManFlush</t>
  </si>
  <si>
    <t>IABP Gas Shuttle</t>
  </si>
  <si>
    <t xml:space="preserve">     No blood in tubing</t>
  </si>
  <si>
    <t>NoBlood</t>
  </si>
  <si>
    <t xml:space="preserve">     1+ Weak palpation</t>
  </si>
  <si>
    <t>1+</t>
  </si>
  <si>
    <t xml:space="preserve">     0 Not palpable</t>
  </si>
  <si>
    <t xml:space="preserve">     Present by doppler</t>
  </si>
  <si>
    <t>Dop +</t>
  </si>
  <si>
    <t xml:space="preserve">     Unable to obtain by doppler</t>
  </si>
  <si>
    <t>DopAbsent</t>
  </si>
  <si>
    <t xml:space="preserve">     Amputee unable to assess</t>
  </si>
  <si>
    <t xml:space="preserve">     Cast unable to assess</t>
  </si>
  <si>
    <t>Cast</t>
  </si>
  <si>
    <t>Ventricular Fibrillation</t>
  </si>
  <si>
    <t>20</t>
  </si>
  <si>
    <t>VFib</t>
  </si>
  <si>
    <t>Junctional Tachycardia</t>
  </si>
  <si>
    <t>JT</t>
  </si>
  <si>
    <t>Ventricular Tachycardia</t>
  </si>
  <si>
    <t>VT</t>
  </si>
  <si>
    <t>Torsades de Pointes</t>
  </si>
  <si>
    <t>19</t>
  </si>
  <si>
    <t>Torsades</t>
  </si>
  <si>
    <t>Trapeze</t>
  </si>
  <si>
    <t>Idioventricular</t>
  </si>
  <si>
    <t>Rollator</t>
    <phoneticPr fontId="6" type="noConversion"/>
  </si>
  <si>
    <t>Pharmacy</t>
    <phoneticPr fontId="6" type="noConversion"/>
  </si>
  <si>
    <t>PICC Team</t>
    <phoneticPr fontId="6" type="noConversion"/>
  </si>
  <si>
    <t>Privacy Officer</t>
    <phoneticPr fontId="6" type="noConversion"/>
  </si>
  <si>
    <t>Mental Health</t>
    <phoneticPr fontId="6" type="noConversion"/>
  </si>
  <si>
    <t>Renal Service</t>
    <phoneticPr fontId="6" type="noConversion"/>
  </si>
  <si>
    <t>Rheumatology</t>
    <phoneticPr fontId="6" type="noConversion"/>
  </si>
  <si>
    <t>Social Work Service</t>
    <phoneticPr fontId="6" type="noConversion"/>
  </si>
  <si>
    <t xml:space="preserve">Speech Therapy </t>
    <phoneticPr fontId="6" type="noConversion"/>
  </si>
  <si>
    <t>Urology</t>
    <phoneticPr fontId="6" type="noConversion"/>
  </si>
  <si>
    <t>Vascular Surgery</t>
    <phoneticPr fontId="6" type="noConversion"/>
  </si>
  <si>
    <t>Sling Type</t>
  </si>
  <si>
    <t>Standard</t>
  </si>
  <si>
    <t>Seat</t>
  </si>
  <si>
    <t>Amputee</t>
  </si>
  <si>
    <t xml:space="preserve">     Copious amount drainage</t>
  </si>
  <si>
    <t>CopiousAmt</t>
  </si>
  <si>
    <t>Drainage Status</t>
    <phoneticPr fontId="6" type="noConversion"/>
  </si>
  <si>
    <t xml:space="preserve">     Drainage same amount</t>
  </si>
  <si>
    <t>Disposable</t>
  </si>
  <si>
    <t xml:space="preserve">     0 Not palpable </t>
  </si>
  <si>
    <t>RespDist</t>
  </si>
  <si>
    <t>Unable to walk due to condition</t>
  </si>
  <si>
    <t>Capability</t>
    <phoneticPr fontId="6" type="noConversion"/>
  </si>
  <si>
    <t>Weight Bearing Capability</t>
  </si>
  <si>
    <t>Neuro Surgery</t>
    <phoneticPr fontId="6" type="noConversion"/>
  </si>
  <si>
    <t>Unable to assess due to VAD</t>
  </si>
  <si>
    <t>VAD</t>
  </si>
  <si>
    <t>Anasarca</t>
  </si>
  <si>
    <t>Edema #1 Laterality</t>
  </si>
  <si>
    <t>Timing systolic</t>
  </si>
  <si>
    <t>Edema #2 Location</t>
  </si>
  <si>
    <t xml:space="preserve">Ankle </t>
  </si>
  <si>
    <t xml:space="preserve">Calf </t>
  </si>
  <si>
    <t xml:space="preserve">Hand </t>
  </si>
  <si>
    <t xml:space="preserve">Face </t>
  </si>
  <si>
    <t>Sclera</t>
  </si>
  <si>
    <t xml:space="preserve">Periorbital </t>
  </si>
  <si>
    <t xml:space="preserve">Periorbit </t>
  </si>
  <si>
    <t>Edema #2 Pitting</t>
  </si>
  <si>
    <t>Non-Pitting</t>
  </si>
  <si>
    <t xml:space="preserve">     Changed:  specify date/time</t>
  </si>
  <si>
    <t>Change</t>
  </si>
  <si>
    <t xml:space="preserve">     Wet to Dry:  specify date/time</t>
  </si>
  <si>
    <t>Wet/Dry</t>
  </si>
  <si>
    <t>Site Cleansed With</t>
    <phoneticPr fontId="6" type="noConversion"/>
  </si>
  <si>
    <t xml:space="preserve">      Normal Saline</t>
  </si>
  <si>
    <t>NS</t>
  </si>
  <si>
    <t>Positive calf left</t>
  </si>
  <si>
    <t>Positive L</t>
  </si>
  <si>
    <t>Jugular Vein Condition</t>
  </si>
  <si>
    <t>Normal with HOB @ 30 degrees right</t>
    <phoneticPr fontId="6" type="noConversion"/>
  </si>
  <si>
    <t>Normal R</t>
    <phoneticPr fontId="6" type="noConversion"/>
  </si>
  <si>
    <t>Quadrageminy</t>
  </si>
  <si>
    <t>Junctional escape beat</t>
  </si>
  <si>
    <t>JuncEscape</t>
  </si>
  <si>
    <t>Remnant p-wave</t>
  </si>
  <si>
    <t>Rem p</t>
  </si>
  <si>
    <t>Ectopy Frequency</t>
    <phoneticPr fontId="6" type="noConversion"/>
  </si>
  <si>
    <t>Ectopy Frequency</t>
  </si>
  <si>
    <t>Rare (Less than 1 per minute)</t>
  </si>
  <si>
    <t>Rare</t>
  </si>
  <si>
    <t>Occasional (1-6 per minute)</t>
  </si>
  <si>
    <t>Occ</t>
  </si>
  <si>
    <t>Frequent (More than 6 per min)</t>
  </si>
  <si>
    <t>Freq</t>
  </si>
  <si>
    <t>Flat with HOB @ 30 degrees left</t>
    <phoneticPr fontId="6" type="noConversion"/>
  </si>
  <si>
    <t>Flat L</t>
    <phoneticPr fontId="6" type="noConversion"/>
  </si>
  <si>
    <t>Murmur Characteristics</t>
  </si>
  <si>
    <t>Timing diastolic</t>
  </si>
  <si>
    <t>Diastolic</t>
  </si>
  <si>
    <t>ArmLowR</t>
  </si>
  <si>
    <t>Arm upper right</t>
  </si>
  <si>
    <t>ArmUpR</t>
  </si>
  <si>
    <t>Arm lower left</t>
  </si>
  <si>
    <t>ArmLowL</t>
  </si>
  <si>
    <t>Arm upper left</t>
  </si>
  <si>
    <t>Name of Provider</t>
    <phoneticPr fontId="6" type="noConversion"/>
  </si>
  <si>
    <t xml:space="preserve">     Present by doppler </t>
  </si>
  <si>
    <t xml:space="preserve">     Amputee</t>
  </si>
  <si>
    <t>Brachial Pulse Strength/Method Right</t>
  </si>
  <si>
    <t xml:space="preserve">     1+  Weak palpation</t>
  </si>
  <si>
    <t>Patient refuses</t>
  </si>
  <si>
    <t>Picis Vendor ID</t>
    <phoneticPr fontId="6" type="noConversion"/>
  </si>
  <si>
    <t>Capillary Refill Hand Right</t>
  </si>
  <si>
    <t>Wound Care nurse</t>
    <phoneticPr fontId="6" type="noConversion"/>
  </si>
  <si>
    <t>Cardiovascular</t>
  </si>
  <si>
    <t>Ace Wrap #1</t>
    <phoneticPr fontId="6" type="noConversion"/>
  </si>
  <si>
    <t>Ace Wrap #1  Location</t>
  </si>
  <si>
    <t>Leg lower right</t>
  </si>
  <si>
    <t>LegLowR</t>
  </si>
  <si>
    <t>Leg upper right</t>
  </si>
  <si>
    <t>LegUpR</t>
  </si>
  <si>
    <t>Leg lower left</t>
  </si>
  <si>
    <t>LegLowL</t>
  </si>
  <si>
    <t>Leg upper left</t>
  </si>
  <si>
    <t>LegUpL</t>
  </si>
  <si>
    <t>Arm lower right</t>
  </si>
  <si>
    <t>Other:</t>
    <phoneticPr fontId="6" type="noConversion"/>
  </si>
  <si>
    <t>Staff</t>
    <phoneticPr fontId="6" type="noConversion"/>
  </si>
  <si>
    <t>Number Staff Assist for Transfer/Positioning</t>
  </si>
  <si>
    <t>Afib</t>
  </si>
  <si>
    <t>Atrial Flutter</t>
  </si>
  <si>
    <t>Aflutter</t>
  </si>
  <si>
    <t>Patient Level of Assistance</t>
  </si>
  <si>
    <t>Independent-safely</t>
  </si>
  <si>
    <t>Sling Size Patient Safe Handling</t>
  </si>
  <si>
    <t>Sling: Small</t>
  </si>
  <si>
    <t>Sm</t>
  </si>
  <si>
    <t>Shuffling</t>
  </si>
  <si>
    <t>Assist of 3</t>
  </si>
  <si>
    <t>04</t>
  </si>
  <si>
    <t>Assist of 1</t>
  </si>
  <si>
    <t>02</t>
  </si>
  <si>
    <t>Assist of 2</t>
  </si>
  <si>
    <t>03</t>
  </si>
  <si>
    <t>Dependent - &gt;35 lb lift assist</t>
  </si>
  <si>
    <t>Dependent</t>
  </si>
  <si>
    <t>Position</t>
    <phoneticPr fontId="6" type="noConversion"/>
  </si>
  <si>
    <t>Systolic</t>
  </si>
  <si>
    <t>VOO</t>
    <phoneticPr fontId="6" type="noConversion"/>
  </si>
  <si>
    <t>DOO</t>
    <phoneticPr fontId="6" type="noConversion"/>
  </si>
  <si>
    <t>VDD</t>
    <phoneticPr fontId="6" type="noConversion"/>
  </si>
  <si>
    <t>Dorsalis Pedis Pulse Strength/Method Right</t>
    <phoneticPr fontId="6" type="noConversion"/>
  </si>
  <si>
    <t xml:space="preserve">  ART Line Unable to assess</t>
    <phoneticPr fontId="6" type="noConversion"/>
  </si>
  <si>
    <t>Cardiac Rhythm</t>
    <phoneticPr fontId="6" type="noConversion"/>
  </si>
  <si>
    <t>Pulseless Electrical Activity</t>
    <phoneticPr fontId="6" type="noConversion"/>
  </si>
  <si>
    <t>PEA</t>
    <phoneticPr fontId="6" type="noConversion"/>
  </si>
  <si>
    <t>Heart Sounds</t>
    <phoneticPr fontId="6" type="noConversion"/>
  </si>
  <si>
    <t>Heart Sounds</t>
  </si>
  <si>
    <t>Distant</t>
  </si>
  <si>
    <t>Murmur</t>
  </si>
  <si>
    <t>Anesthesiology</t>
    <phoneticPr fontId="6" type="noConversion"/>
  </si>
  <si>
    <t>Cardiology</t>
    <phoneticPr fontId="6" type="noConversion"/>
  </si>
  <si>
    <t>Left</t>
    <phoneticPr fontId="6" type="noConversion"/>
  </si>
  <si>
    <t>Right</t>
    <phoneticPr fontId="6" type="noConversion"/>
  </si>
  <si>
    <t>Temperature</t>
    <phoneticPr fontId="6" type="noConversion"/>
  </si>
  <si>
    <t>Arm Temperature Left</t>
  </si>
  <si>
    <t>Warm</t>
  </si>
  <si>
    <t>Hot</t>
  </si>
  <si>
    <t>Cool</t>
  </si>
  <si>
    <t>Cold</t>
  </si>
  <si>
    <t>Carotid Pulse Strength/Method Right</t>
  </si>
  <si>
    <t>18</t>
  </si>
  <si>
    <t>Leg Temperature Left</t>
  </si>
  <si>
    <t>Leg Temperature Right</t>
  </si>
  <si>
    <t>Axillary Pulse Strength</t>
    <phoneticPr fontId="6" type="noConversion"/>
  </si>
  <si>
    <t>Axillary Pulse Strength/Method Left</t>
  </si>
  <si>
    <t xml:space="preserve">     3+ Strong palpation</t>
  </si>
  <si>
    <t>3+</t>
  </si>
  <si>
    <t xml:space="preserve">     2+ Normal palpation</t>
  </si>
  <si>
    <t>2+</t>
  </si>
  <si>
    <t>2nd Degree Heart Block Type 1</t>
  </si>
  <si>
    <t>2nd AVB 1</t>
  </si>
  <si>
    <t>2nd Degree Heart Block Type 2</t>
  </si>
  <si>
    <t>2nd AVB 2</t>
  </si>
  <si>
    <t>3rd Degree Heart Block</t>
  </si>
  <si>
    <t>3rd Degree</t>
  </si>
  <si>
    <t>Junctional/nodal rhythm</t>
  </si>
  <si>
    <t>Junctional</t>
  </si>
  <si>
    <t>Ethics Team</t>
    <phoneticPr fontId="6" type="noConversion"/>
  </si>
  <si>
    <t>Conditions may affect transfer/positioning to be considered when selecting techniques/equipment</t>
    <phoneticPr fontId="6" type="noConversion"/>
  </si>
  <si>
    <t>02</t>
    <phoneticPr fontId="6" type="noConversion"/>
  </si>
  <si>
    <t>01</t>
    <phoneticPr fontId="6" type="noConversion"/>
  </si>
  <si>
    <t>Assistive Devices</t>
    <phoneticPr fontId="6" type="noConversion"/>
  </si>
  <si>
    <t>Rollator</t>
    <phoneticPr fontId="6" type="noConversion"/>
  </si>
  <si>
    <t>x</t>
    <phoneticPr fontId="6" type="noConversion"/>
  </si>
  <si>
    <t>Bed</t>
    <phoneticPr fontId="6" type="noConversion"/>
  </si>
  <si>
    <t>Type</t>
    <phoneticPr fontId="6" type="noConversion"/>
  </si>
  <si>
    <t>Assess1</t>
    <phoneticPr fontId="6" type="noConversion"/>
  </si>
  <si>
    <t>Mobility</t>
    <phoneticPr fontId="6" type="noConversion"/>
  </si>
  <si>
    <t>Progressive</t>
    <phoneticPr fontId="6" type="noConversion"/>
  </si>
  <si>
    <t>Progressive Mobility</t>
  </si>
  <si>
    <t>Phase 1</t>
  </si>
  <si>
    <t>Phase 2</t>
  </si>
  <si>
    <t>Phase 3</t>
  </si>
  <si>
    <t>Phase 4</t>
  </si>
  <si>
    <t>Tolerance</t>
    <phoneticPr fontId="6" type="noConversion"/>
  </si>
  <si>
    <t>Normal for Ethnic Group</t>
  </si>
  <si>
    <t>Norm/Ethnic</t>
  </si>
  <si>
    <t>Necrot</t>
  </si>
  <si>
    <t>Leg Color Right</t>
  </si>
  <si>
    <t>11</t>
  </si>
  <si>
    <t>12</t>
  </si>
  <si>
    <t>13</t>
  </si>
  <si>
    <t>14</t>
  </si>
  <si>
    <t>ENT (Otolaryngology)</t>
    <phoneticPr fontId="6" type="noConversion"/>
  </si>
  <si>
    <t>GI Service</t>
    <phoneticPr fontId="6" type="noConversion"/>
  </si>
  <si>
    <t>Hematology</t>
    <phoneticPr fontId="6" type="noConversion"/>
  </si>
  <si>
    <t>SeatAmp</t>
  </si>
  <si>
    <t>Repositioning</t>
  </si>
  <si>
    <t>Reposition</t>
  </si>
  <si>
    <t>Weight Bearing</t>
    <phoneticPr fontId="6" type="noConversion"/>
  </si>
  <si>
    <t>Suicide Risk</t>
    <phoneticPr fontId="6" type="noConversion"/>
  </si>
  <si>
    <t>04</t>
    <phoneticPr fontId="6" type="noConversion"/>
  </si>
  <si>
    <t>Suicide Risk</t>
    <phoneticPr fontId="6" type="noConversion"/>
  </si>
  <si>
    <t>01</t>
    <phoneticPr fontId="6" type="noConversion"/>
  </si>
  <si>
    <t>Infection Disease</t>
    <phoneticPr fontId="6" type="noConversion"/>
  </si>
  <si>
    <t>Kinesio Therapy</t>
    <phoneticPr fontId="6" type="noConversion"/>
  </si>
  <si>
    <t>15</t>
    <phoneticPr fontId="6" type="noConversion"/>
  </si>
  <si>
    <t>Other Service Visits</t>
    <phoneticPr fontId="6" type="noConversion"/>
  </si>
  <si>
    <t>Oncology</t>
    <phoneticPr fontId="6" type="noConversion"/>
  </si>
  <si>
    <t>Occupational Therapy</t>
    <phoneticPr fontId="6" type="noConversion"/>
  </si>
  <si>
    <t>Transfer</t>
    <phoneticPr fontId="6" type="noConversion"/>
  </si>
  <si>
    <t>Cardiac</t>
    <phoneticPr fontId="6" type="noConversion"/>
  </si>
  <si>
    <t>Homan's sign</t>
  </si>
  <si>
    <t>Negative</t>
  </si>
  <si>
    <t>Positive calf right</t>
  </si>
  <si>
    <t>Positive R</t>
  </si>
  <si>
    <t>Premature ventricular contraction</t>
  </si>
  <si>
    <t>PVC</t>
  </si>
  <si>
    <t>Premature junctional contraction</t>
  </si>
  <si>
    <t>PJC</t>
  </si>
  <si>
    <t>PVC multifocal</t>
  </si>
  <si>
    <t>MF-PVC</t>
  </si>
  <si>
    <t>PVC unifocal</t>
  </si>
  <si>
    <t>UF-PVC</t>
  </si>
  <si>
    <t>PVC pairs</t>
  </si>
  <si>
    <t>Pairs</t>
  </si>
  <si>
    <t>Runs of VT</t>
  </si>
  <si>
    <t>Bigeminy</t>
  </si>
  <si>
    <t>Trigeminy</t>
  </si>
  <si>
    <t>Have you rehearsed how to kill yourself? Declines</t>
  </si>
  <si>
    <t>Extremity surgery</t>
  </si>
  <si>
    <t>Extrem OR</t>
  </si>
  <si>
    <t>Shoulder replacement</t>
  </si>
  <si>
    <t>ShouldrRep</t>
  </si>
  <si>
    <t>Distended with HOB @ 30 degrees right</t>
    <phoneticPr fontId="6" type="noConversion"/>
  </si>
  <si>
    <t>Distended R</t>
    <phoneticPr fontId="6" type="noConversion"/>
  </si>
  <si>
    <t>Flat with HOB @ 30 degrees right</t>
    <phoneticPr fontId="6" type="noConversion"/>
  </si>
  <si>
    <t>Flat R</t>
    <phoneticPr fontId="6" type="noConversion"/>
  </si>
  <si>
    <t>Normal with HOB @ 30 degrees left</t>
    <phoneticPr fontId="6" type="noConversion"/>
  </si>
  <si>
    <t>Normal L</t>
    <phoneticPr fontId="6" type="noConversion"/>
  </si>
  <si>
    <t>Distended with HOB @ 30 degrees left</t>
    <phoneticPr fontId="6" type="noConversion"/>
  </si>
  <si>
    <t>Distended L</t>
    <phoneticPr fontId="6" type="noConversion"/>
  </si>
  <si>
    <t>Cont/Spasm</t>
  </si>
  <si>
    <t>Tubes (IV,Chest, etc)</t>
  </si>
  <si>
    <t>Tubes</t>
  </si>
  <si>
    <t>Partial weight bearing</t>
  </si>
  <si>
    <t>No weight bearing</t>
  </si>
  <si>
    <t>None</t>
  </si>
  <si>
    <t>Contact Details</t>
    <phoneticPr fontId="6" type="noConversion"/>
  </si>
  <si>
    <t>14</t>
    <phoneticPr fontId="6" type="noConversion"/>
  </si>
  <si>
    <t>Antecubital Right</t>
  </si>
  <si>
    <t>Antecubital Left</t>
  </si>
  <si>
    <t>Upper Arm Right</t>
  </si>
  <si>
    <t>Upper Arm Left</t>
  </si>
  <si>
    <t>x</t>
    <phoneticPr fontId="6" type="noConversion"/>
  </si>
  <si>
    <t>Genitourinary</t>
    <phoneticPr fontId="11" type="noConversion"/>
  </si>
  <si>
    <t xml:space="preserve">Ileal conduit </t>
  </si>
  <si>
    <t xml:space="preserve">     Doppler present </t>
  </si>
  <si>
    <t>3 seconds or greater</t>
  </si>
  <si>
    <t>3 +/= sec</t>
  </si>
  <si>
    <t>Not Applicable</t>
  </si>
  <si>
    <t>N/A</t>
  </si>
  <si>
    <t>Clinicomp Vendor ID</t>
    <phoneticPr fontId="6" type="noConversion"/>
  </si>
  <si>
    <t>Activity</t>
  </si>
  <si>
    <t>Ambulates</t>
    <phoneticPr fontId="6" type="noConversion"/>
  </si>
  <si>
    <t>01</t>
    <phoneticPr fontId="6" type="noConversion"/>
  </si>
  <si>
    <t>Gait</t>
    <phoneticPr fontId="6" type="noConversion"/>
  </si>
  <si>
    <t>Ambulates/Gait</t>
  </si>
  <si>
    <t>1 Person Assist</t>
  </si>
  <si>
    <t>1Assist</t>
  </si>
  <si>
    <t xml:space="preserve"> </t>
    <phoneticPr fontId="6" type="noConversion"/>
  </si>
  <si>
    <t>2 Person Assist</t>
  </si>
  <si>
    <t>02</t>
    <phoneticPr fontId="6" type="noConversion"/>
  </si>
  <si>
    <t>2Assist</t>
  </si>
  <si>
    <t>Ataxic</t>
  </si>
  <si>
    <t>03</t>
    <phoneticPr fontId="6" type="noConversion"/>
  </si>
  <si>
    <t>Broad Based</t>
  </si>
  <si>
    <t>BroadBase</t>
  </si>
  <si>
    <t xml:space="preserve">  </t>
    <phoneticPr fontId="6" type="noConversion"/>
  </si>
  <si>
    <t>Cane</t>
  </si>
  <si>
    <t>Crutches</t>
  </si>
  <si>
    <t>06</t>
    <phoneticPr fontId="6" type="noConversion"/>
  </si>
  <si>
    <t>Crutch</t>
  </si>
  <si>
    <t>Limp</t>
  </si>
  <si>
    <t>Periborit</t>
  </si>
  <si>
    <t>Pitting</t>
  </si>
  <si>
    <t>Edema #3 Pitting</t>
  </si>
  <si>
    <t>09</t>
    <phoneticPr fontId="6" type="noConversion"/>
  </si>
  <si>
    <t>10</t>
    <phoneticPr fontId="6" type="noConversion"/>
  </si>
  <si>
    <t>11</t>
    <phoneticPr fontId="6" type="noConversion"/>
  </si>
  <si>
    <t>12</t>
    <phoneticPr fontId="6" type="noConversion"/>
  </si>
  <si>
    <t>13</t>
    <phoneticPr fontId="6" type="noConversion"/>
  </si>
  <si>
    <t>14</t>
    <phoneticPr fontId="6" type="noConversion"/>
  </si>
  <si>
    <t>Shufflng</t>
  </si>
  <si>
    <t>Slow</t>
  </si>
  <si>
    <t>Unable to Assess</t>
  </si>
  <si>
    <t>12</t>
    <phoneticPr fontId="6" type="noConversion"/>
  </si>
  <si>
    <t>UTA</t>
  </si>
  <si>
    <t>Unable to bear weight on left leg</t>
  </si>
  <si>
    <t>Assist of 4</t>
  </si>
  <si>
    <t>05</t>
  </si>
  <si>
    <t>Other:</t>
  </si>
  <si>
    <t>06</t>
  </si>
  <si>
    <t>Assistance</t>
    <phoneticPr fontId="6" type="noConversion"/>
  </si>
  <si>
    <t>Severe pain/Discomfort</t>
  </si>
  <si>
    <t>Pain</t>
  </si>
  <si>
    <t>Murmur Location</t>
    <phoneticPr fontId="6" type="noConversion"/>
  </si>
  <si>
    <t>VVI</t>
    <phoneticPr fontId="6" type="noConversion"/>
  </si>
  <si>
    <t>AAI</t>
    <phoneticPr fontId="6" type="noConversion"/>
  </si>
  <si>
    <t>DDD</t>
    <phoneticPr fontId="6" type="noConversion"/>
  </si>
  <si>
    <t>LSide</t>
  </si>
  <si>
    <t>Prone</t>
  </si>
  <si>
    <t>R Side</t>
  </si>
  <si>
    <t>RSide</t>
  </si>
  <si>
    <t>Self</t>
  </si>
  <si>
    <t>07</t>
  </si>
  <si>
    <t>Position/Location</t>
    <phoneticPr fontId="6" type="noConversion"/>
  </si>
  <si>
    <t>DVI</t>
    <phoneticPr fontId="6" type="noConversion"/>
  </si>
  <si>
    <t>Location: specify</t>
    <phoneticPr fontId="6" type="noConversion"/>
  </si>
  <si>
    <t>Dangl</t>
  </si>
  <si>
    <t>L Side</t>
  </si>
  <si>
    <t>LocSpecify</t>
    <phoneticPr fontId="6" type="noConversion"/>
  </si>
  <si>
    <t>Carotid Pulse Strength</t>
    <phoneticPr fontId="6" type="noConversion"/>
  </si>
  <si>
    <t>Carotid Pulse Strength/Method Left</t>
  </si>
  <si>
    <t>03</t>
    <phoneticPr fontId="6" type="noConversion"/>
  </si>
  <si>
    <t>04</t>
    <phoneticPr fontId="6" type="noConversion"/>
  </si>
  <si>
    <t>06</t>
    <phoneticPr fontId="6" type="noConversion"/>
  </si>
  <si>
    <t>07</t>
    <phoneticPr fontId="6" type="noConversion"/>
  </si>
  <si>
    <t>08</t>
    <phoneticPr fontId="6" type="noConversion"/>
  </si>
  <si>
    <t>09</t>
    <phoneticPr fontId="6" type="noConversion"/>
  </si>
  <si>
    <t>11</t>
    <phoneticPr fontId="6" type="noConversion"/>
  </si>
  <si>
    <t>Arm Temperature Right</t>
  </si>
  <si>
    <t>Leg</t>
    <phoneticPr fontId="6" type="noConversion"/>
  </si>
  <si>
    <t>Leg Color Left</t>
  </si>
  <si>
    <t>Atrial Fibrillation Flutter</t>
  </si>
  <si>
    <t>AFib/Flutter</t>
  </si>
  <si>
    <t>Supraventricular Tachycardia</t>
  </si>
  <si>
    <t>SVT</t>
  </si>
  <si>
    <t>Paroxysmal Supraventricular Tachycardia</t>
  </si>
  <si>
    <t>PSVT</t>
  </si>
  <si>
    <t>Multifocal Atrial Tachycardia</t>
  </si>
  <si>
    <t>MAT</t>
  </si>
  <si>
    <t>1st Degree Heart Block</t>
  </si>
  <si>
    <t>1st AVB</t>
  </si>
  <si>
    <t>01</t>
    <phoneticPr fontId="6" type="noConversion"/>
  </si>
  <si>
    <t>Declines to answer questions about alcohol use Declines</t>
  </si>
  <si>
    <t>No alcohol in past 12 months None</t>
  </si>
  <si>
    <t>Chaplin</t>
    <phoneticPr fontId="6" type="noConversion"/>
  </si>
  <si>
    <t>CT surgery</t>
    <phoneticPr fontId="6" type="noConversion"/>
  </si>
  <si>
    <t>Dietary</t>
    <phoneticPr fontId="6" type="noConversion"/>
  </si>
  <si>
    <t>Endocrinology</t>
    <phoneticPr fontId="6" type="noConversion"/>
  </si>
  <si>
    <t>VAD Impella Purge Pressure</t>
  </si>
  <si>
    <t>Impella Purge Pressure:  specify mmHg</t>
  </si>
  <si>
    <t>12</t>
    <phoneticPr fontId="6" type="noConversion"/>
  </si>
  <si>
    <t>03</t>
    <phoneticPr fontId="6" type="noConversion"/>
  </si>
  <si>
    <t>02</t>
    <phoneticPr fontId="6" type="noConversion"/>
  </si>
  <si>
    <t>Epidural Status</t>
  </si>
  <si>
    <t>Self Discontinued</t>
  </si>
  <si>
    <t>Self D/C</t>
  </si>
  <si>
    <t>Horizontal lift</t>
  </si>
  <si>
    <t>Wheelchair</t>
    <phoneticPr fontId="6" type="noConversion"/>
  </si>
  <si>
    <t>Appropriate Lift/Transfer Device Needed</t>
    <phoneticPr fontId="6" type="noConversion"/>
  </si>
  <si>
    <t>Wheelchair</t>
    <phoneticPr fontId="6" type="noConversion"/>
  </si>
  <si>
    <t>01</t>
    <phoneticPr fontId="6" type="noConversion"/>
  </si>
  <si>
    <t>Assistive Devices</t>
    <phoneticPr fontId="6" type="noConversion"/>
  </si>
  <si>
    <t>06</t>
    <phoneticPr fontId="6" type="noConversion"/>
  </si>
  <si>
    <t>Inverse Ratio</t>
    <phoneticPr fontId="6" type="noConversion"/>
  </si>
  <si>
    <t>InvRatio</t>
    <phoneticPr fontId="6" type="noConversion"/>
  </si>
  <si>
    <t>x</t>
    <phoneticPr fontId="6" type="noConversion"/>
  </si>
  <si>
    <t>V1.1.2</t>
    <phoneticPr fontId="6" type="noConversion"/>
  </si>
  <si>
    <t>V1.1.2RFC</t>
    <phoneticPr fontId="6" type="noConversion"/>
  </si>
  <si>
    <t>Postural hypotension</t>
  </si>
  <si>
    <t>20</t>
    <phoneticPr fontId="6" type="noConversion"/>
  </si>
  <si>
    <t>PostHypoten</t>
  </si>
  <si>
    <t>Paresis</t>
  </si>
  <si>
    <t>21</t>
    <phoneticPr fontId="6" type="noConversion"/>
  </si>
  <si>
    <t>Paralysis</t>
  </si>
  <si>
    <t>Morbid obesity</t>
  </si>
  <si>
    <t>23</t>
    <phoneticPr fontId="6" type="noConversion"/>
  </si>
  <si>
    <t>MorObes</t>
  </si>
  <si>
    <t>NWB L</t>
  </si>
  <si>
    <t>With head support</t>
  </si>
  <si>
    <t>Seat HdSup</t>
  </si>
  <si>
    <t>01</t>
    <phoneticPr fontId="6" type="noConversion"/>
  </si>
  <si>
    <t>Central IV #1 Dressing Status</t>
  </si>
  <si>
    <t>Clean</t>
  </si>
  <si>
    <t>Stained</t>
  </si>
  <si>
    <t>Saturated</t>
  </si>
  <si>
    <t>20</t>
    <phoneticPr fontId="6" type="noConversion"/>
  </si>
  <si>
    <t>Condition</t>
  </si>
  <si>
    <t>01</t>
    <phoneticPr fontId="6" type="noConversion"/>
  </si>
  <si>
    <t>Unable to walk per physician order</t>
  </si>
  <si>
    <t>Order</t>
  </si>
  <si>
    <t>Liver Transplant</t>
    <phoneticPr fontId="6" type="noConversion"/>
  </si>
  <si>
    <t>Medicine Tem</t>
    <phoneticPr fontId="6" type="noConversion"/>
  </si>
  <si>
    <t>Nephrology</t>
    <phoneticPr fontId="6" type="noConversion"/>
  </si>
  <si>
    <t>Conditions may affect transfer/positioning to be considered when selecting techniques/equipment</t>
  </si>
  <si>
    <t>Unable to assess due to Intra-aortic balloon pump</t>
  </si>
  <si>
    <t>IABP</t>
  </si>
  <si>
    <t>Hip Replac</t>
  </si>
  <si>
    <t>Knee replacement</t>
  </si>
  <si>
    <t>V1.1.2</t>
    <phoneticPr fontId="6" type="noConversion"/>
  </si>
  <si>
    <t>Hip replacement</t>
  </si>
  <si>
    <t>Knee Repl</t>
  </si>
  <si>
    <t>Chest surgery</t>
  </si>
  <si>
    <t>Chest OR</t>
  </si>
  <si>
    <t>Abdominal surgery</t>
  </si>
  <si>
    <t>Abd OR</t>
  </si>
  <si>
    <t>Have you rehearsed how to kill yourself? No</t>
  </si>
  <si>
    <t>Mental health history: Major depression</t>
  </si>
  <si>
    <t>Mental health history: PTSD</t>
  </si>
  <si>
    <t>Mental health history: Restraint</t>
  </si>
  <si>
    <t>08</t>
    <phoneticPr fontId="6" type="noConversion"/>
  </si>
  <si>
    <t>03</t>
    <phoneticPr fontId="6" type="noConversion"/>
  </si>
  <si>
    <t>History of falls</t>
  </si>
  <si>
    <t>Fall Hx</t>
  </si>
  <si>
    <t>Unstable spine</t>
  </si>
  <si>
    <t>Spine Unst</t>
  </si>
  <si>
    <t>Very fragile skin</t>
  </si>
  <si>
    <t>Skin</t>
  </si>
  <si>
    <t>Respiratory/Cardiac compromise</t>
  </si>
  <si>
    <t>CardioPulm</t>
  </si>
  <si>
    <t>Wound(s)</t>
  </si>
  <si>
    <t>Wounds</t>
  </si>
  <si>
    <t>Amputation</t>
  </si>
  <si>
    <t>Urinary/fecal stoma</t>
  </si>
  <si>
    <t>Stoma</t>
  </si>
  <si>
    <t>Contractures/spasms</t>
  </si>
  <si>
    <t>New this shift</t>
  </si>
  <si>
    <t>Changed over wire</t>
  </si>
  <si>
    <t>Reinserted</t>
  </si>
  <si>
    <t>04</t>
    <phoneticPr fontId="6" type="noConversion"/>
  </si>
  <si>
    <t>05</t>
    <phoneticPr fontId="6" type="noConversion"/>
  </si>
  <si>
    <t>Time out per policy</t>
    <phoneticPr fontId="6" type="noConversion"/>
  </si>
  <si>
    <t>11</t>
    <phoneticPr fontId="6" type="noConversion"/>
  </si>
  <si>
    <t>x</t>
    <phoneticPr fontId="6" type="noConversion"/>
  </si>
  <si>
    <t>ICU:Events</t>
  </si>
  <si>
    <t>06</t>
    <phoneticPr fontId="6" type="noConversion"/>
  </si>
  <si>
    <t>07</t>
    <phoneticPr fontId="6" type="noConversion"/>
  </si>
  <si>
    <t>08</t>
    <phoneticPr fontId="6" type="noConversion"/>
  </si>
  <si>
    <t>09</t>
    <phoneticPr fontId="6" type="noConversion"/>
  </si>
  <si>
    <t>10</t>
    <phoneticPr fontId="6" type="noConversion"/>
  </si>
  <si>
    <t>12</t>
    <phoneticPr fontId="6" type="noConversion"/>
  </si>
  <si>
    <t>13</t>
    <phoneticPr fontId="6" type="noConversion"/>
  </si>
  <si>
    <t xml:space="preserve"> Heparin flow rate ml/hr</t>
    <phoneticPr fontId="6" type="noConversion"/>
  </si>
  <si>
    <t>Heparin flow rate ml/hr</t>
    <phoneticPr fontId="6" type="noConversion"/>
  </si>
  <si>
    <t>Dialysis Access Type</t>
  </si>
  <si>
    <t>51</t>
    <phoneticPr fontId="6" type="noConversion"/>
  </si>
  <si>
    <t xml:space="preserve">     Doppler absent</t>
  </si>
  <si>
    <t>Capillary Refill</t>
    <phoneticPr fontId="6" type="noConversion"/>
  </si>
  <si>
    <t>Have you heard voices telling you to hurt/kill yourself Declines</t>
  </si>
  <si>
    <t>Philips Vendor ID</t>
    <phoneticPr fontId="6" type="noConversion"/>
  </si>
  <si>
    <t>Clinicomp Display</t>
    <phoneticPr fontId="6" type="noConversion"/>
  </si>
  <si>
    <t>Assess2</t>
    <phoneticPr fontId="6" type="noConversion"/>
  </si>
  <si>
    <t>Assessment Generic Name</t>
    <phoneticPr fontId="6" type="noConversion"/>
  </si>
  <si>
    <t>Assessment Generic Value Description</t>
    <phoneticPr fontId="6" type="noConversion"/>
  </si>
  <si>
    <t>Alternate Value</t>
    <phoneticPr fontId="6" type="noConversion"/>
  </si>
  <si>
    <t>Generic ID Prefix</t>
    <phoneticPr fontId="6" type="noConversion"/>
  </si>
  <si>
    <t>Version</t>
    <phoneticPr fontId="6" type="noConversion"/>
  </si>
  <si>
    <t xml:space="preserve">Picis Display </t>
    <phoneticPr fontId="6" type="noConversion"/>
  </si>
  <si>
    <t>Propulsive</t>
  </si>
  <si>
    <t>Propulse</t>
  </si>
  <si>
    <t>Prosthesis</t>
  </si>
  <si>
    <t>Poor</t>
  </si>
  <si>
    <t>07</t>
    <phoneticPr fontId="6" type="noConversion"/>
  </si>
  <si>
    <t>08</t>
    <phoneticPr fontId="6" type="noConversion"/>
  </si>
  <si>
    <t>09</t>
    <phoneticPr fontId="6" type="noConversion"/>
  </si>
  <si>
    <t>05</t>
    <phoneticPr fontId="6" type="noConversion"/>
  </si>
  <si>
    <t>06</t>
    <phoneticPr fontId="6" type="noConversion"/>
  </si>
  <si>
    <t>N/A</t>
    <phoneticPr fontId="6" type="noConversion"/>
  </si>
  <si>
    <t>15</t>
    <phoneticPr fontId="6" type="noConversion"/>
  </si>
  <si>
    <t>16</t>
    <phoneticPr fontId="6" type="noConversion"/>
  </si>
  <si>
    <t>Fracture(s)</t>
  </si>
  <si>
    <t>Phoned Provider</t>
    <phoneticPr fontId="6" type="noConversion"/>
  </si>
  <si>
    <t>Face to face with Provider</t>
    <phoneticPr fontId="6" type="noConversion"/>
  </si>
  <si>
    <t>Provider at bedside</t>
    <phoneticPr fontId="6" type="noConversion"/>
  </si>
  <si>
    <t>Response from Provider</t>
    <phoneticPr fontId="6" type="noConversion"/>
  </si>
  <si>
    <t>No new orders</t>
    <phoneticPr fontId="6" type="noConversion"/>
  </si>
  <si>
    <t>New orders received</t>
    <phoneticPr fontId="6" type="noConversion"/>
  </si>
  <si>
    <t>Position/Location</t>
  </si>
  <si>
    <t>Back</t>
  </si>
  <si>
    <t>Dangle</t>
  </si>
  <si>
    <t>Trendelenburg</t>
  </si>
  <si>
    <t>Trndlnbg</t>
  </si>
  <si>
    <t>Observe and report back later</t>
    <phoneticPr fontId="6" type="noConversion"/>
  </si>
  <si>
    <t>Service Visits</t>
    <phoneticPr fontId="6" type="noConversion"/>
  </si>
  <si>
    <t xml:space="preserve">Elopement </t>
    <phoneticPr fontId="6" type="noConversion"/>
  </si>
  <si>
    <t>01</t>
    <phoneticPr fontId="6" type="noConversion"/>
  </si>
  <si>
    <t>Elopement</t>
    <phoneticPr fontId="6" type="noConversion"/>
  </si>
  <si>
    <t>01</t>
    <phoneticPr fontId="6" type="noConversion"/>
  </si>
  <si>
    <t>02</t>
    <phoneticPr fontId="6" type="noConversion"/>
  </si>
  <si>
    <t>Lacks cognitive ability to make decisions Yes</t>
  </si>
  <si>
    <t>Lacks cognitive ability to make decisions No</t>
  </si>
  <si>
    <t>History of escape or elopement? Yes</t>
  </si>
  <si>
    <t>History of escape or elopement? No</t>
  </si>
  <si>
    <t>Yes answers needs social work consult Consult</t>
  </si>
  <si>
    <t>Pump Rate</t>
  </si>
  <si>
    <t>VAD Impella Pump Rate</t>
  </si>
  <si>
    <t>Impella Pump Rate:  specify ml/hr</t>
  </si>
  <si>
    <t>ml/hr</t>
  </si>
  <si>
    <t>Fluid Bolus</t>
  </si>
  <si>
    <t>VAD Impella Fluid Bolus</t>
  </si>
  <si>
    <t>Chemical Dependency</t>
    <phoneticPr fontId="6" type="noConversion"/>
  </si>
  <si>
    <t>06</t>
    <phoneticPr fontId="6" type="noConversion"/>
  </si>
  <si>
    <t>Alcohol</t>
    <phoneticPr fontId="6" type="noConversion"/>
  </si>
  <si>
    <t>Legally committed No</t>
  </si>
  <si>
    <t>On legal observation status for gravely disabled Yes</t>
  </si>
  <si>
    <t>On legal observation status for gravely disabled No</t>
  </si>
  <si>
    <t>Performance Flow</t>
    <phoneticPr fontId="6" type="noConversion"/>
  </si>
  <si>
    <t>Performance Level 0</t>
    <phoneticPr fontId="6" type="noConversion"/>
  </si>
  <si>
    <t>11</t>
    <phoneticPr fontId="6" type="noConversion"/>
  </si>
  <si>
    <t>Level 0</t>
    <phoneticPr fontId="6" type="noConversion"/>
  </si>
  <si>
    <t>x</t>
    <phoneticPr fontId="6" type="noConversion"/>
  </si>
  <si>
    <t>Purge Pressure</t>
  </si>
  <si>
    <t>VAD Impella Performance Flow</t>
  </si>
  <si>
    <t>Midline #2 Date Dressing Changed</t>
  </si>
  <si>
    <t>Midline #2 Flush</t>
  </si>
  <si>
    <t>Midline #2 cm outside body</t>
  </si>
  <si>
    <t>02</t>
    <phoneticPr fontId="6" type="noConversion"/>
  </si>
  <si>
    <t>Horizontal</t>
  </si>
  <si>
    <t>02</t>
    <phoneticPr fontId="6" type="noConversion"/>
  </si>
  <si>
    <t>Bariatric (BMI &gt;50)</t>
  </si>
  <si>
    <t>03</t>
    <phoneticPr fontId="6" type="noConversion"/>
  </si>
  <si>
    <t>Bariatric</t>
  </si>
  <si>
    <t>02</t>
    <phoneticPr fontId="6" type="noConversion"/>
  </si>
  <si>
    <t xml:space="preserve">Other device: </t>
  </si>
  <si>
    <t>04</t>
    <phoneticPr fontId="6" type="noConversion"/>
  </si>
  <si>
    <t>Other</t>
  </si>
  <si>
    <t>Activity</t>
    <phoneticPr fontId="6" type="noConversion"/>
  </si>
  <si>
    <t>07</t>
    <phoneticPr fontId="6" type="noConversion"/>
  </si>
  <si>
    <t>x</t>
    <phoneticPr fontId="6" type="noConversion"/>
  </si>
  <si>
    <t>Ceiling Lift</t>
    <phoneticPr fontId="6" type="noConversion"/>
  </si>
  <si>
    <t>05</t>
    <phoneticPr fontId="6" type="noConversion"/>
  </si>
  <si>
    <t>Ceiling Lift</t>
    <phoneticPr fontId="6" type="noConversion"/>
  </si>
  <si>
    <t>x</t>
    <phoneticPr fontId="6" type="noConversion"/>
  </si>
  <si>
    <t>Assistive</t>
    <phoneticPr fontId="6" type="noConversion"/>
  </si>
  <si>
    <t>Devices</t>
    <phoneticPr fontId="6" type="noConversion"/>
  </si>
  <si>
    <t>Assistive Devices</t>
  </si>
  <si>
    <t>03</t>
    <phoneticPr fontId="6" type="noConversion"/>
  </si>
  <si>
    <t>Gait belt</t>
  </si>
  <si>
    <t>02</t>
    <phoneticPr fontId="6" type="noConversion"/>
  </si>
  <si>
    <t>Belt</t>
  </si>
  <si>
    <t xml:space="preserve"> </t>
    <phoneticPr fontId="6" type="noConversion"/>
  </si>
  <si>
    <t>Unable to bear weight on right leg</t>
  </si>
  <si>
    <t>NWB R</t>
  </si>
  <si>
    <t>V1.1RFC</t>
    <phoneticPr fontId="6" type="noConversion"/>
  </si>
  <si>
    <t>V1.1.1RFC</t>
    <phoneticPr fontId="6" type="noConversion"/>
  </si>
  <si>
    <t>ID2</t>
    <phoneticPr fontId="6" type="noConversion"/>
  </si>
  <si>
    <t>ID3</t>
    <phoneticPr fontId="6" type="noConversion"/>
  </si>
  <si>
    <t>06</t>
    <phoneticPr fontId="6" type="noConversion"/>
  </si>
  <si>
    <t>Heparin bolus</t>
  </si>
  <si>
    <t>Uncoordinated</t>
  </si>
  <si>
    <t>17</t>
    <phoneticPr fontId="6" type="noConversion"/>
  </si>
  <si>
    <t>Neurology</t>
    <phoneticPr fontId="6" type="noConversion"/>
  </si>
  <si>
    <t>Independent</t>
    <phoneticPr fontId="6" type="noConversion"/>
  </si>
  <si>
    <t>x</t>
    <phoneticPr fontId="6" type="noConversion"/>
  </si>
  <si>
    <t>Appropriate Lift</t>
    <phoneticPr fontId="6" type="noConversion"/>
  </si>
  <si>
    <t>Transfer Device</t>
    <phoneticPr fontId="6" type="noConversion"/>
  </si>
  <si>
    <t>Appropriate Lift/Transfer Device Needed</t>
  </si>
  <si>
    <t>Vertical lift</t>
  </si>
  <si>
    <t>Vertical</t>
  </si>
  <si>
    <t>Changes to incorporate Clinicomp/V17 request</t>
    <phoneticPr fontId="6" type="noConversion"/>
  </si>
  <si>
    <t>Have you rehearsed how to kill yourself? Yes</t>
  </si>
  <si>
    <t>Are there means available? No</t>
  </si>
  <si>
    <t>Are there means available? Declines</t>
  </si>
  <si>
    <t>Mental health history: Homicidal intention</t>
  </si>
  <si>
    <t>Have you recently had thoughts about harming self: No</t>
    <phoneticPr fontId="6" type="noConversion"/>
  </si>
  <si>
    <t>Have you recently had thoughts about harming self: Declines</t>
    <phoneticPr fontId="6" type="noConversion"/>
  </si>
  <si>
    <t>Do you have a plan for how to do this? If yes describe Yes</t>
  </si>
  <si>
    <t>Mental Health History</t>
    <phoneticPr fontId="6" type="noConversion"/>
  </si>
  <si>
    <t>Mental Health History</t>
    <phoneticPr fontId="6" type="noConversion"/>
  </si>
  <si>
    <t>Mental health history: Bipolar</t>
  </si>
  <si>
    <t>Mental health history: ECT</t>
  </si>
  <si>
    <t>Dialysis Catheter with Pig tail/extra cath</t>
  </si>
  <si>
    <t>No TX Needed</t>
  </si>
  <si>
    <t>Central IV #4 Dressing Status</t>
    <phoneticPr fontId="6" type="noConversion"/>
  </si>
  <si>
    <t>08</t>
    <phoneticPr fontId="6" type="noConversion"/>
  </si>
  <si>
    <t>Central IV #5 Dressing Status</t>
    <phoneticPr fontId="6" type="noConversion"/>
  </si>
  <si>
    <t>Does patient have a medical marijuana card? No</t>
  </si>
  <si>
    <t>Contraband</t>
    <phoneticPr fontId="6" type="noConversion"/>
  </si>
  <si>
    <t>07</t>
    <phoneticPr fontId="6" type="noConversion"/>
  </si>
  <si>
    <t>Contraband</t>
    <phoneticPr fontId="6" type="noConversion"/>
  </si>
  <si>
    <t>Contraband</t>
    <phoneticPr fontId="6" type="noConversion"/>
  </si>
  <si>
    <t>Midline #1 Dressing Status</t>
  </si>
  <si>
    <t>Midline #1 Duration Tracking</t>
  </si>
  <si>
    <t>CRRT Flow Rate</t>
  </si>
  <si>
    <t>PICC #2 Dressing Status</t>
    <phoneticPr fontId="6" type="noConversion"/>
  </si>
  <si>
    <t>PICC #1 Dressing Type</t>
  </si>
  <si>
    <t>01</t>
    <phoneticPr fontId="6" type="noConversion"/>
  </si>
  <si>
    <t>PICC #2 Dressing Type</t>
    <phoneticPr fontId="6" type="noConversion"/>
  </si>
  <si>
    <t>Have you tried to hurt of kill yourself in the past? Yes</t>
  </si>
  <si>
    <t>Have you tried to hurt of kill yourself in the past? No</t>
  </si>
  <si>
    <t>Have you tried to hurt of kill yourself in the past? Declines</t>
  </si>
  <si>
    <t>Have you heard voices telling you to hurt/kill yourself Yes</t>
  </si>
  <si>
    <t>Have you heard voices telling you to hurt/kill yourself No</t>
  </si>
  <si>
    <t>x</t>
    <phoneticPr fontId="6" type="noConversion"/>
  </si>
  <si>
    <t>Placed in Surgery</t>
    <phoneticPr fontId="6" type="noConversion"/>
  </si>
  <si>
    <t>Surgery</t>
    <phoneticPr fontId="6" type="noConversion"/>
  </si>
  <si>
    <t>GI Tube #2 Placement/Stabilization</t>
    <phoneticPr fontId="6" type="noConversion"/>
  </si>
  <si>
    <t>Progressive Mobility Tolerance</t>
  </si>
  <si>
    <t>Excellent</t>
  </si>
  <si>
    <t>Good</t>
  </si>
  <si>
    <t>Fair</t>
  </si>
  <si>
    <t>06</t>
    <phoneticPr fontId="6" type="noConversion"/>
  </si>
  <si>
    <t>Are you feeling hopeless about the present/future? Declines</t>
  </si>
  <si>
    <t>04</t>
    <phoneticPr fontId="6" type="noConversion"/>
  </si>
  <si>
    <t>17</t>
    <phoneticPr fontId="6" type="noConversion"/>
  </si>
  <si>
    <t>18</t>
    <phoneticPr fontId="6" type="noConversion"/>
  </si>
  <si>
    <t>19</t>
    <phoneticPr fontId="6" type="noConversion"/>
  </si>
  <si>
    <t>20</t>
    <phoneticPr fontId="6" type="noConversion"/>
  </si>
  <si>
    <t>Fracture</t>
  </si>
  <si>
    <t>Splint(s)/Traction</t>
  </si>
  <si>
    <t>Splint</t>
  </si>
  <si>
    <t>Severe osteoporosis</t>
  </si>
  <si>
    <t>Osteoporos</t>
  </si>
  <si>
    <t>Head of Bed Up 45 Deg</t>
  </si>
  <si>
    <t>HOB45</t>
  </si>
  <si>
    <t>Head of Bed Up 60 Deg</t>
  </si>
  <si>
    <t>HOB60</t>
  </si>
  <si>
    <t>Head of Bed Up 90 Deg</t>
  </si>
  <si>
    <t>HOB90</t>
  </si>
  <si>
    <t>RevTrend</t>
  </si>
  <si>
    <t>Chair Position</t>
  </si>
  <si>
    <t>Chair</t>
  </si>
  <si>
    <t>Conditions</t>
    <phoneticPr fontId="6" type="noConversion"/>
  </si>
  <si>
    <t>60</t>
    <phoneticPr fontId="6" type="noConversion"/>
  </si>
  <si>
    <t>Head of Bed Up 30 Deg</t>
  </si>
  <si>
    <t>HOB30</t>
  </si>
  <si>
    <t>10</t>
    <phoneticPr fontId="6" type="noConversion"/>
  </si>
  <si>
    <t>GI Tube #2 Drainage Color/Consistency</t>
    <phoneticPr fontId="6" type="noConversion"/>
  </si>
  <si>
    <t>GI Tube #3 Drainage Color/Consistency</t>
    <phoneticPr fontId="6" type="noConversion"/>
  </si>
  <si>
    <t>GI Tube #4 Drainage Color/Consistency</t>
    <phoneticPr fontId="6" type="noConversion"/>
  </si>
  <si>
    <t>GI Tube #5 Drainage Color/Consistency</t>
    <phoneticPr fontId="6" type="noConversion"/>
  </si>
  <si>
    <t>Stepdown</t>
  </si>
  <si>
    <t>Ambulatory Surgery</t>
  </si>
  <si>
    <t>08</t>
    <phoneticPr fontId="6" type="noConversion"/>
  </si>
  <si>
    <t>09</t>
    <phoneticPr fontId="6" type="noConversion"/>
  </si>
  <si>
    <t>10</t>
    <phoneticPr fontId="6" type="noConversion"/>
  </si>
  <si>
    <t>Court appointed legal guardian Yes</t>
  </si>
  <si>
    <t>Court appointed legal guardian No</t>
  </si>
  <si>
    <t>Legally committed Yes</t>
  </si>
  <si>
    <t>Midline #1 Status</t>
  </si>
  <si>
    <t>DISC</t>
  </si>
  <si>
    <t>Tubing Change Tracking</t>
  </si>
  <si>
    <t>Midline #1 Tubing Change Tracking</t>
  </si>
  <si>
    <t>Current</t>
  </si>
  <si>
    <t>Midline #1 Insertion Date</t>
  </si>
  <si>
    <t>11</t>
    <phoneticPr fontId="6" type="noConversion"/>
  </si>
  <si>
    <t>12</t>
    <phoneticPr fontId="6" type="noConversion"/>
  </si>
  <si>
    <t>03</t>
    <phoneticPr fontId="11" type="noConversion"/>
  </si>
  <si>
    <t>04</t>
    <phoneticPr fontId="11" type="noConversion"/>
  </si>
  <si>
    <t>05</t>
    <phoneticPr fontId="11" type="noConversion"/>
  </si>
  <si>
    <t>06</t>
    <phoneticPr fontId="11" type="noConversion"/>
  </si>
  <si>
    <t>15</t>
    <phoneticPr fontId="6" type="noConversion"/>
  </si>
  <si>
    <t>x</t>
    <phoneticPr fontId="6" type="noConversion"/>
  </si>
  <si>
    <t>16</t>
    <phoneticPr fontId="6" type="noConversion"/>
  </si>
  <si>
    <t>Midline #2 Dressing Status</t>
  </si>
  <si>
    <t>Midline #2 Duration Tracking</t>
  </si>
  <si>
    <t>Midline #2 Location</t>
  </si>
  <si>
    <t>Midline #2 No. Lumens</t>
  </si>
  <si>
    <t>Midline #2 Site Findings</t>
  </si>
  <si>
    <t>18</t>
    <phoneticPr fontId="6" type="noConversion"/>
  </si>
  <si>
    <t>19</t>
    <phoneticPr fontId="6" type="noConversion"/>
  </si>
  <si>
    <t>Tip Intact</t>
  </si>
  <si>
    <t>Impella Fluid Bolus:  specify ml</t>
  </si>
  <si>
    <t>Motor Current</t>
  </si>
  <si>
    <t>VAD Impella Motor Current</t>
  </si>
  <si>
    <t>Impella Motor Current:  xx/xx</t>
  </si>
  <si>
    <t>xx/xx</t>
  </si>
  <si>
    <t>Motor Speed</t>
  </si>
  <si>
    <t>VAD Impella Motor Speed</t>
  </si>
  <si>
    <t>Impella Motor Speed:  xx/xx</t>
  </si>
  <si>
    <t>Pump Position</t>
  </si>
  <si>
    <t>VAD Impella Pump Position</t>
  </si>
  <si>
    <t>Impella Pump Position</t>
  </si>
  <si>
    <t>Dual Signal</t>
  </si>
  <si>
    <t>VAD Impella Dual Signal</t>
  </si>
  <si>
    <t>Impella Dual Signal:  xx/xx</t>
  </si>
  <si>
    <t>52</t>
    <phoneticPr fontId="6" type="noConversion"/>
  </si>
  <si>
    <t>53</t>
    <phoneticPr fontId="6" type="noConversion"/>
  </si>
  <si>
    <t>54</t>
    <phoneticPr fontId="6" type="noConversion"/>
  </si>
  <si>
    <t>55</t>
    <phoneticPr fontId="6" type="noConversion"/>
  </si>
  <si>
    <t>03</t>
    <phoneticPr fontId="6" type="noConversion"/>
  </si>
  <si>
    <t>Quad cane</t>
  </si>
  <si>
    <t>04</t>
    <phoneticPr fontId="6" type="noConversion"/>
  </si>
  <si>
    <t>Heparin syringe change</t>
  </si>
  <si>
    <t>05</t>
    <phoneticPr fontId="6" type="noConversion"/>
  </si>
  <si>
    <t>Chemical Dependency: Alcohol</t>
    <phoneticPr fontId="6" type="noConversion"/>
  </si>
  <si>
    <t>Recreational Drugs</t>
    <phoneticPr fontId="6" type="noConversion"/>
  </si>
  <si>
    <t>02</t>
    <phoneticPr fontId="6" type="noConversion"/>
  </si>
  <si>
    <t>Uncoord</t>
  </si>
  <si>
    <t>Unsteady</t>
  </si>
  <si>
    <t>18</t>
    <phoneticPr fontId="6" type="noConversion"/>
  </si>
  <si>
    <t>Walker</t>
  </si>
  <si>
    <t>19</t>
    <phoneticPr fontId="6" type="noConversion"/>
  </si>
  <si>
    <t>Ambulates/Gait</t>
    <phoneticPr fontId="6" type="noConversion"/>
  </si>
  <si>
    <t>Independent</t>
    <phoneticPr fontId="6" type="noConversion"/>
  </si>
  <si>
    <t>20</t>
    <phoneticPr fontId="6" type="noConversion"/>
  </si>
  <si>
    <t>Do you have a plan for how to do this? If yes describe No</t>
  </si>
  <si>
    <t>Do you have a plan for how to do this? If yes describe Declines</t>
  </si>
  <si>
    <t>Are there means available? Yes</t>
  </si>
  <si>
    <t>Have you recently had thoughts about harming self: Yes</t>
    <phoneticPr fontId="6" type="noConversion"/>
  </si>
  <si>
    <t>Sleep Promotion:  Lights out in patient room by 11pm</t>
  </si>
  <si>
    <t>Patient room lights out by 11pm</t>
  </si>
  <si>
    <t>01</t>
    <phoneticPr fontId="6" type="noConversion"/>
  </si>
  <si>
    <t>02</t>
    <phoneticPr fontId="6" type="noConversion"/>
  </si>
  <si>
    <t>03</t>
    <phoneticPr fontId="6" type="noConversion"/>
  </si>
  <si>
    <t>04</t>
    <phoneticPr fontId="6" type="noConversion"/>
  </si>
  <si>
    <t>x</t>
    <phoneticPr fontId="6" type="noConversion"/>
  </si>
  <si>
    <t>05</t>
    <phoneticPr fontId="6" type="noConversion"/>
  </si>
  <si>
    <t>Central IV #2 Dressing Status</t>
    <phoneticPr fontId="6" type="noConversion"/>
  </si>
  <si>
    <t>06</t>
    <phoneticPr fontId="6" type="noConversion"/>
  </si>
  <si>
    <t>Central IV #3 Dressing Status</t>
    <phoneticPr fontId="6" type="noConversion"/>
  </si>
  <si>
    <t>07</t>
    <phoneticPr fontId="6" type="noConversion"/>
  </si>
  <si>
    <t>Use flashlights or dimmer switch at night</t>
  </si>
  <si>
    <t>Sleep Promotion:  Close blinds in patient room to hallway and outside</t>
  </si>
  <si>
    <t>Sleep Promotion:  Turn off television</t>
  </si>
  <si>
    <t>Turn off television</t>
  </si>
  <si>
    <t>14</t>
    <phoneticPr fontId="6" type="noConversion"/>
  </si>
  <si>
    <t>11</t>
    <phoneticPr fontId="6" type="noConversion"/>
  </si>
  <si>
    <t>PICC #1 Dressing Status</t>
    <phoneticPr fontId="6" type="noConversion"/>
  </si>
  <si>
    <t>15</t>
    <phoneticPr fontId="6" type="noConversion"/>
  </si>
  <si>
    <t>PICC #2 Flush</t>
    <phoneticPr fontId="6" type="noConversion"/>
  </si>
  <si>
    <t>Sleep Promotion:  Move all equipment as far away from patient as possible</t>
  </si>
  <si>
    <t>Move all equipment as far away from patient as possible</t>
  </si>
  <si>
    <t>Midline #1 Dressing Type</t>
  </si>
  <si>
    <t>43</t>
    <phoneticPr fontId="6" type="noConversion"/>
  </si>
  <si>
    <t>44</t>
    <phoneticPr fontId="6" type="noConversion"/>
  </si>
  <si>
    <t>45</t>
    <phoneticPr fontId="6" type="noConversion"/>
  </si>
  <si>
    <t>46</t>
    <phoneticPr fontId="6" type="noConversion"/>
  </si>
  <si>
    <t>Midline #1</t>
  </si>
  <si>
    <t>55</t>
    <phoneticPr fontId="6" type="noConversion"/>
  </si>
  <si>
    <t>56</t>
    <phoneticPr fontId="6" type="noConversion"/>
  </si>
  <si>
    <t>57</t>
    <phoneticPr fontId="6" type="noConversion"/>
  </si>
  <si>
    <t>58</t>
    <phoneticPr fontId="6" type="noConversion"/>
  </si>
  <si>
    <t>59</t>
    <phoneticPr fontId="6" type="noConversion"/>
  </si>
  <si>
    <t>PD Tubing Changed</t>
  </si>
  <si>
    <t>Dressing Changed</t>
  </si>
  <si>
    <t xml:space="preserve">Cleaned </t>
  </si>
  <si>
    <t>Clean dressing applied</t>
  </si>
  <si>
    <t>NS Flushed</t>
  </si>
  <si>
    <t>Reinforced Dressing</t>
  </si>
  <si>
    <t xml:space="preserve">Heat applied </t>
  </si>
  <si>
    <t>MD called</t>
  </si>
  <si>
    <t>Normal/Clean/Intact</t>
  </si>
  <si>
    <t>Bruised</t>
  </si>
  <si>
    <t>S/S Infection</t>
  </si>
  <si>
    <t>Infiltrated</t>
  </si>
  <si>
    <t>Painful</t>
  </si>
  <si>
    <t>Peritoneal Access Condition</t>
  </si>
  <si>
    <t>03</t>
    <phoneticPr fontId="6" type="noConversion"/>
  </si>
  <si>
    <t>Are you feeling hopeless about the present/future? Yes</t>
  </si>
  <si>
    <t>Are you feeling hopeless about the present/future? No</t>
  </si>
  <si>
    <t>Popliteal</t>
  </si>
  <si>
    <t>04</t>
    <phoneticPr fontId="6" type="noConversion"/>
  </si>
  <si>
    <t>28</t>
    <phoneticPr fontId="6" type="noConversion"/>
  </si>
  <si>
    <t>Irrigated</t>
    <phoneticPr fontId="6" type="noConversion"/>
  </si>
  <si>
    <t>07</t>
    <phoneticPr fontId="6" type="noConversion"/>
  </si>
  <si>
    <t>Hydromorphone PCA Lockout Interval (minutes)</t>
    <phoneticPr fontId="6" type="noConversion"/>
  </si>
  <si>
    <t>Hydromorphone PCA Volume Remaining</t>
    <phoneticPr fontId="6" type="noConversion"/>
  </si>
  <si>
    <t>GI Tube #3 Placement/Stabilization</t>
    <phoneticPr fontId="6" type="noConversion"/>
  </si>
  <si>
    <t>21</t>
    <phoneticPr fontId="6" type="noConversion"/>
  </si>
  <si>
    <t>Sling: Medium</t>
  </si>
  <si>
    <t>Med</t>
  </si>
  <si>
    <t>Sling: Large</t>
  </si>
  <si>
    <t>Lg</t>
  </si>
  <si>
    <t>Sling: Extra large</t>
  </si>
  <si>
    <t>XL</t>
  </si>
  <si>
    <t>Sling: Extra extra large</t>
  </si>
  <si>
    <t>XXL</t>
  </si>
  <si>
    <t>Positioning</t>
    <phoneticPr fontId="6" type="noConversion"/>
  </si>
  <si>
    <t>Bed Positioning</t>
  </si>
  <si>
    <t>Head of Bed Flat</t>
  </si>
  <si>
    <t>Flat</t>
  </si>
  <si>
    <t>Head of Bed Up 15 Deg</t>
  </si>
  <si>
    <t>HOB15</t>
  </si>
  <si>
    <t>Adjust alarm levels appropriatley/problem solve reason for alarm</t>
  </si>
  <si>
    <t>Sleep Promotion:  No personal phone calls to patient rooms 1-4pm and 10pm-6am</t>
  </si>
  <si>
    <t>Hydromorphone Number of PCA Attempts with Time Frame: Specify</t>
    <phoneticPr fontId="6" type="noConversion"/>
  </si>
  <si>
    <t>Midline #1 Location</t>
  </si>
  <si>
    <t>No.Lumens</t>
  </si>
  <si>
    <t>Midline #1 No. Lumens</t>
  </si>
  <si>
    <t>TR</t>
  </si>
  <si>
    <t>Midline #1 Site Findings</t>
  </si>
  <si>
    <t>Midline #1 Flush</t>
  </si>
  <si>
    <t>Saline Locked</t>
  </si>
  <si>
    <t>Heparin Locked</t>
  </si>
  <si>
    <t>Fibrinolytic</t>
  </si>
  <si>
    <t>PICC Length outside body</t>
  </si>
  <si>
    <t>Midline #1 cm outside body</t>
  </si>
  <si>
    <t>Line CMs outside body</t>
  </si>
  <si>
    <t>Midline #2 Dressing Type</t>
  </si>
  <si>
    <t>Music therapy, white noise</t>
  </si>
  <si>
    <t>Sleep Promotion:  Bedtime baths or back rub</t>
  </si>
  <si>
    <t>Sleep Promotion:  Offer snack, warm milk, reduce caffeine intake in evening</t>
  </si>
  <si>
    <t>Midline #2 Status</t>
  </si>
  <si>
    <t>Midline #2 Tubing Change Tracking</t>
  </si>
  <si>
    <t>Midline #2 Insertion Date</t>
  </si>
  <si>
    <t>15</t>
    <phoneticPr fontId="6" type="noConversion"/>
  </si>
  <si>
    <t>09</t>
    <phoneticPr fontId="6" type="noConversion"/>
  </si>
  <si>
    <t>03</t>
    <phoneticPr fontId="6" type="noConversion"/>
  </si>
  <si>
    <t>04</t>
    <phoneticPr fontId="6" type="noConversion"/>
  </si>
  <si>
    <t>09</t>
    <phoneticPr fontId="6" type="noConversion"/>
  </si>
  <si>
    <t>10</t>
    <phoneticPr fontId="6" type="noConversion"/>
  </si>
  <si>
    <t>16</t>
    <phoneticPr fontId="6" type="noConversion"/>
  </si>
  <si>
    <t>17</t>
    <phoneticPr fontId="6" type="noConversion"/>
  </si>
  <si>
    <t>18</t>
    <phoneticPr fontId="6" type="noConversion"/>
  </si>
  <si>
    <t>19</t>
    <phoneticPr fontId="6" type="noConversion"/>
  </si>
  <si>
    <t>20</t>
    <phoneticPr fontId="6" type="noConversion"/>
  </si>
  <si>
    <t>x</t>
    <phoneticPr fontId="6" type="noConversion"/>
  </si>
  <si>
    <t>Side Effects</t>
  </si>
  <si>
    <t>Fentanyl PCA Side Effects</t>
  </si>
  <si>
    <t>Hypoventilation</t>
  </si>
  <si>
    <t>Tip Not Intact</t>
  </si>
  <si>
    <t>01</t>
    <phoneticPr fontId="6" type="noConversion"/>
  </si>
  <si>
    <t>02</t>
    <phoneticPr fontId="6" type="noConversion"/>
  </si>
  <si>
    <t>03</t>
    <phoneticPr fontId="6" type="noConversion"/>
  </si>
  <si>
    <t>04</t>
    <phoneticPr fontId="6" type="noConversion"/>
  </si>
  <si>
    <t>07</t>
    <phoneticPr fontId="6" type="noConversion"/>
  </si>
  <si>
    <t>08</t>
    <phoneticPr fontId="6" type="noConversion"/>
  </si>
  <si>
    <t>Epidural Dressing Status</t>
  </si>
  <si>
    <t>06</t>
    <phoneticPr fontId="6" type="noConversion"/>
  </si>
  <si>
    <t>09</t>
    <phoneticPr fontId="6" type="noConversion"/>
  </si>
  <si>
    <t>07</t>
    <phoneticPr fontId="6" type="noConversion"/>
  </si>
  <si>
    <t>56</t>
    <phoneticPr fontId="6" type="noConversion"/>
  </si>
  <si>
    <t>57</t>
    <phoneticPr fontId="6" type="noConversion"/>
  </si>
  <si>
    <t>58</t>
    <phoneticPr fontId="6" type="noConversion"/>
  </si>
  <si>
    <t>x</t>
    <phoneticPr fontId="6" type="noConversion"/>
  </si>
  <si>
    <t>Performance Level</t>
    <phoneticPr fontId="6" type="noConversion"/>
  </si>
  <si>
    <t>x</t>
    <phoneticPr fontId="6" type="noConversion"/>
  </si>
  <si>
    <t>05</t>
    <phoneticPr fontId="6" type="noConversion"/>
  </si>
  <si>
    <t>Central IV #2 Status</t>
    <phoneticPr fontId="6" type="noConversion"/>
  </si>
  <si>
    <t>06</t>
    <phoneticPr fontId="6" type="noConversion"/>
  </si>
  <si>
    <t>Central IV #3 Status</t>
    <phoneticPr fontId="6" type="noConversion"/>
  </si>
  <si>
    <t>QuadCane</t>
  </si>
  <si>
    <t>ID1</t>
    <phoneticPr fontId="6" type="noConversion"/>
  </si>
  <si>
    <t>VAD Impella Performance Level</t>
    <phoneticPr fontId="6" type="noConversion"/>
  </si>
  <si>
    <t>Anti-Coagulant</t>
  </si>
  <si>
    <t>Heparin: Dose; rate/hr</t>
  </si>
  <si>
    <t>x</t>
    <phoneticPr fontId="12" type="noConversion"/>
  </si>
  <si>
    <t>Central IV #5 Status</t>
    <phoneticPr fontId="6" type="noConversion"/>
  </si>
  <si>
    <t>PICC #2 Tubing Change Tracking</t>
    <phoneticPr fontId="6" type="noConversion"/>
  </si>
  <si>
    <t>Change not due</t>
    <phoneticPr fontId="6" type="noConversion"/>
  </si>
  <si>
    <t>Change not due</t>
    <phoneticPr fontId="6" type="noConversion"/>
  </si>
  <si>
    <t>02</t>
    <phoneticPr fontId="6" type="noConversion"/>
  </si>
  <si>
    <t>A-Line #2 Tubing/System Change Tracking</t>
    <phoneticPr fontId="6" type="noConversion"/>
  </si>
  <si>
    <t>Chemical Dependency: Recreational Drugs</t>
    <phoneticPr fontId="6" type="noConversion"/>
  </si>
  <si>
    <t>Date of last drug use Date</t>
  </si>
  <si>
    <t>Does patient have a medical marijuana card? Yes</t>
  </si>
  <si>
    <t>14</t>
    <phoneticPr fontId="6" type="noConversion"/>
  </si>
  <si>
    <t>15</t>
    <phoneticPr fontId="6" type="noConversion"/>
  </si>
  <si>
    <t>PICC #2 Status</t>
    <phoneticPr fontId="6" type="noConversion"/>
  </si>
  <si>
    <t>17</t>
    <phoneticPr fontId="6" type="noConversion"/>
  </si>
  <si>
    <t>Reduced Appetite</t>
    <phoneticPr fontId="6" type="noConversion"/>
  </si>
  <si>
    <t>Other</t>
    <phoneticPr fontId="6" type="noConversion"/>
  </si>
  <si>
    <t>Not Applicable</t>
    <phoneticPr fontId="6" type="noConversion"/>
  </si>
  <si>
    <t>33</t>
    <phoneticPr fontId="6" type="noConversion"/>
  </si>
  <si>
    <t>Leak compensation</t>
    <phoneticPr fontId="6" type="noConversion"/>
  </si>
  <si>
    <t>LC</t>
    <phoneticPr fontId="6" type="noConversion"/>
  </si>
  <si>
    <t>Other</t>
    <phoneticPr fontId="6" type="noConversion"/>
  </si>
  <si>
    <t>Sleep Promotion:  Use flashlights or the dimmer switch light in patient rooms at night</t>
  </si>
  <si>
    <t>Sleep Promotion:  Turn off all equipment not in use</t>
  </si>
  <si>
    <t>Turn off all equipment not in use</t>
  </si>
  <si>
    <t>x</t>
  </si>
  <si>
    <t>Negative</t>
    <phoneticPr fontId="6" type="noConversion"/>
  </si>
  <si>
    <t xml:space="preserve">     Drainage decreasing</t>
    <phoneticPr fontId="6" type="noConversion"/>
  </si>
  <si>
    <t>Head of bed lower than 30 degrees</t>
    <phoneticPr fontId="6" type="noConversion"/>
  </si>
  <si>
    <t>Sleep Promotion:  Decrease alarm volumes to safest low level in patient rooms and hall</t>
  </si>
  <si>
    <t>10</t>
    <phoneticPr fontId="6" type="noConversion"/>
  </si>
  <si>
    <t>Level of Sensation</t>
  </si>
  <si>
    <t>T2</t>
  </si>
  <si>
    <t>T3</t>
  </si>
  <si>
    <t>T4</t>
  </si>
  <si>
    <t>T5</t>
  </si>
  <si>
    <t xml:space="preserve">T6 </t>
  </si>
  <si>
    <t xml:space="preserve">T7 </t>
  </si>
  <si>
    <t>T8</t>
  </si>
  <si>
    <t>T9</t>
  </si>
  <si>
    <t>T10</t>
  </si>
  <si>
    <t>T11</t>
  </si>
  <si>
    <t>T12</t>
  </si>
  <si>
    <t>L1</t>
  </si>
  <si>
    <t>47</t>
    <phoneticPr fontId="6" type="noConversion"/>
  </si>
  <si>
    <t>49</t>
    <phoneticPr fontId="6" type="noConversion"/>
  </si>
  <si>
    <t>50</t>
    <phoneticPr fontId="6" type="noConversion"/>
  </si>
  <si>
    <t>L2</t>
  </si>
  <si>
    <t>L3</t>
  </si>
  <si>
    <t>L4</t>
  </si>
  <si>
    <t>L5</t>
  </si>
  <si>
    <t>S1</t>
  </si>
  <si>
    <t>S2</t>
  </si>
  <si>
    <t>S5</t>
  </si>
  <si>
    <t>05</t>
    <phoneticPr fontId="6" type="noConversion"/>
  </si>
  <si>
    <t>Self Discontinued</t>
    <phoneticPr fontId="6" type="noConversion"/>
  </si>
  <si>
    <t>Neuro Drain #2  Status</t>
    <phoneticPr fontId="6" type="noConversion"/>
  </si>
  <si>
    <t>Self Discontinued</t>
    <phoneticPr fontId="6" type="noConversion"/>
  </si>
  <si>
    <t>Tube/Drain #2 Status</t>
    <phoneticPr fontId="6" type="noConversion"/>
  </si>
  <si>
    <t>03</t>
    <phoneticPr fontId="6" type="noConversion"/>
  </si>
  <si>
    <t>61</t>
    <phoneticPr fontId="6" type="noConversion"/>
  </si>
  <si>
    <t>62</t>
    <phoneticPr fontId="6" type="noConversion"/>
  </si>
  <si>
    <t>63</t>
    <phoneticPr fontId="6" type="noConversion"/>
  </si>
  <si>
    <t>64</t>
    <phoneticPr fontId="6" type="noConversion"/>
  </si>
  <si>
    <t>65</t>
    <phoneticPr fontId="6" type="noConversion"/>
  </si>
  <si>
    <t>x</t>
    <phoneticPr fontId="6" type="noConversion"/>
  </si>
  <si>
    <t>One to eight</t>
    <phoneticPr fontId="6" type="noConversion"/>
  </si>
  <si>
    <t>1:8</t>
    <phoneticPr fontId="6" type="noConversion"/>
  </si>
  <si>
    <t>05</t>
    <phoneticPr fontId="6" type="noConversion"/>
  </si>
  <si>
    <t xml:space="preserve"> </t>
    <phoneticPr fontId="6" type="noConversion"/>
  </si>
  <si>
    <t>14</t>
    <phoneticPr fontId="6" type="noConversion"/>
  </si>
  <si>
    <t>16</t>
    <phoneticPr fontId="6" type="noConversion"/>
  </si>
  <si>
    <t>17</t>
    <phoneticPr fontId="6" type="noConversion"/>
  </si>
  <si>
    <t>18</t>
    <phoneticPr fontId="6" type="noConversion"/>
  </si>
  <si>
    <t>19</t>
    <phoneticPr fontId="6" type="noConversion"/>
  </si>
  <si>
    <t>21</t>
    <phoneticPr fontId="6" type="noConversion"/>
  </si>
  <si>
    <t>Mitts</t>
    <phoneticPr fontId="6" type="noConversion"/>
  </si>
  <si>
    <t>27</t>
    <phoneticPr fontId="6" type="noConversion"/>
  </si>
  <si>
    <t>Mitts</t>
    <phoneticPr fontId="6" type="noConversion"/>
  </si>
  <si>
    <t>4 point or locked restraints</t>
    <phoneticPr fontId="6" type="noConversion"/>
  </si>
  <si>
    <t>13</t>
    <phoneticPr fontId="6" type="noConversion"/>
  </si>
  <si>
    <t>Number of minutes:specify</t>
    <phoneticPr fontId="6" type="noConversion"/>
  </si>
  <si>
    <t>Chair Air Cushion</t>
    <phoneticPr fontId="6" type="noConversion"/>
  </si>
  <si>
    <t>Not applicable</t>
    <phoneticPr fontId="6" type="noConversion"/>
  </si>
  <si>
    <t>x</t>
    <phoneticPr fontId="6" type="noConversion"/>
  </si>
  <si>
    <t>Loading/Bolus Dose</t>
  </si>
  <si>
    <t>0 mg</t>
  </si>
  <si>
    <t>Decrease alarm volumes to safest low level in patient rooms and hall</t>
  </si>
  <si>
    <t>0mg/hr</t>
    <phoneticPr fontId="6" type="noConversion"/>
  </si>
  <si>
    <t>x</t>
    <phoneticPr fontId="6" type="noConversion"/>
  </si>
  <si>
    <t>Number of attempts over 4hr</t>
    <phoneticPr fontId="6" type="noConversion"/>
  </si>
  <si>
    <t>GI Tube #4 Placement/Stabilization</t>
    <phoneticPr fontId="6" type="noConversion"/>
  </si>
  <si>
    <t>GI Tube #5 Placement/Stabilization</t>
    <phoneticPr fontId="6" type="noConversion"/>
  </si>
  <si>
    <t>None</t>
    <phoneticPr fontId="6" type="noConversion"/>
  </si>
  <si>
    <t>None</t>
    <phoneticPr fontId="6" type="noConversion"/>
  </si>
  <si>
    <t>Assisted ambulation with walker</t>
  </si>
  <si>
    <t>Assisted ambulation without walker</t>
  </si>
  <si>
    <t>No personal phone calls to patient rooms 1-4pm and 10pm-6am</t>
  </si>
  <si>
    <t>Sleep Promotion:  Keep voice levels to a minimum and avoid talking in front of patient doors.</t>
  </si>
  <si>
    <t>Sleep Promotion:  Guided imagery</t>
  </si>
  <si>
    <t>Sleep Promotion:  Music therapy, white noise</t>
  </si>
  <si>
    <t>Midline #1 Date Dressing Changed</t>
  </si>
  <si>
    <t>Self Discontinued</t>
    <phoneticPr fontId="6" type="noConversion"/>
  </si>
  <si>
    <t xml:space="preserve">      Evisceration</t>
    <phoneticPr fontId="6" type="noConversion"/>
  </si>
  <si>
    <t>Abdomen upper quadrant right</t>
    <phoneticPr fontId="6" type="noConversion"/>
  </si>
  <si>
    <t>Abdomen lower quadrant right</t>
    <phoneticPr fontId="6" type="noConversion"/>
  </si>
  <si>
    <t>Abdomen upper quadrant left</t>
    <phoneticPr fontId="6" type="noConversion"/>
  </si>
  <si>
    <t>Offer snack, warm milk, reduce caffeine intake in evening</t>
  </si>
  <si>
    <t>Sleep Promotion:  Offer heat, cold, massage</t>
  </si>
  <si>
    <t>Offer heat,cold, massage</t>
  </si>
  <si>
    <t>Sleep Promotion:  Clean linens</t>
  </si>
  <si>
    <t>Sleep Promotion:  Comfortable positioning</t>
  </si>
  <si>
    <t>Sleep Promotion</t>
    <phoneticPr fontId="6" type="noConversion"/>
  </si>
  <si>
    <t>01</t>
    <phoneticPr fontId="6" type="noConversion"/>
  </si>
  <si>
    <t>02</t>
    <phoneticPr fontId="6" type="noConversion"/>
  </si>
  <si>
    <t>03</t>
    <phoneticPr fontId="6" type="noConversion"/>
  </si>
  <si>
    <t>10</t>
    <phoneticPr fontId="6" type="noConversion"/>
  </si>
  <si>
    <t>11</t>
    <phoneticPr fontId="6" type="noConversion"/>
  </si>
  <si>
    <t>12</t>
    <phoneticPr fontId="6" type="noConversion"/>
  </si>
  <si>
    <t>13</t>
    <phoneticPr fontId="6" type="noConversion"/>
  </si>
  <si>
    <t>14</t>
    <phoneticPr fontId="6" type="noConversion"/>
  </si>
  <si>
    <t>Chest Tube #5 Duration Tracking</t>
    <phoneticPr fontId="6" type="noConversion"/>
  </si>
  <si>
    <t>Chest Tube #5 Duration Tracking</t>
    <phoneticPr fontId="6" type="noConversion"/>
  </si>
  <si>
    <t>Chest Tube #6 Duration Tracking</t>
    <phoneticPr fontId="6" type="noConversion"/>
  </si>
  <si>
    <t>Urinary Retention</t>
  </si>
  <si>
    <t>20</t>
    <phoneticPr fontId="6" type="noConversion"/>
  </si>
  <si>
    <t>Hydromorphone PCA Side Effects</t>
  </si>
  <si>
    <t>15</t>
    <phoneticPr fontId="6" type="noConversion"/>
  </si>
  <si>
    <t>Capped</t>
    <phoneticPr fontId="6" type="noConversion"/>
  </si>
  <si>
    <t>09</t>
    <phoneticPr fontId="6" type="noConversion"/>
  </si>
  <si>
    <t>Capped</t>
    <phoneticPr fontId="6" type="noConversion"/>
  </si>
  <si>
    <t>Morphine Number of PCA Attempts with Time Frame: Specify</t>
    <phoneticPr fontId="6" type="noConversion"/>
  </si>
  <si>
    <t>Morphine Number of PCA Doses Received with Time Frame: Specify</t>
    <phoneticPr fontId="6" type="noConversion"/>
  </si>
  <si>
    <t>0mcg</t>
    <phoneticPr fontId="6" type="noConversion"/>
  </si>
  <si>
    <t>0mcg/hr</t>
    <phoneticPr fontId="6" type="noConversion"/>
  </si>
  <si>
    <t>A-Line #2 Status</t>
    <phoneticPr fontId="6" type="noConversion"/>
  </si>
  <si>
    <t>Fentanyl PCA Lockout Interval (minutes)</t>
    <phoneticPr fontId="6" type="noConversion"/>
  </si>
  <si>
    <t>Central IV #4 Status</t>
    <phoneticPr fontId="6" type="noConversion"/>
  </si>
  <si>
    <t>08</t>
    <phoneticPr fontId="6" type="noConversion"/>
  </si>
  <si>
    <t>Change not due</t>
    <phoneticPr fontId="6" type="noConversion"/>
  </si>
  <si>
    <t>x</t>
    <phoneticPr fontId="6" type="noConversion"/>
  </si>
  <si>
    <t>Fentanyl Number of PCA Attempts with Time Frame: Specify</t>
    <phoneticPr fontId="6" type="noConversion"/>
  </si>
  <si>
    <t>Peripheral IV #4 Status</t>
    <phoneticPr fontId="6" type="noConversion"/>
  </si>
  <si>
    <t>Peripheral IV #5 Status</t>
    <phoneticPr fontId="6" type="noConversion"/>
  </si>
  <si>
    <t>19</t>
    <phoneticPr fontId="6" type="noConversion"/>
  </si>
  <si>
    <t>Fentanyl Number of PCA Doses Received with Time Frame: Specify</t>
    <phoneticPr fontId="6" type="noConversion"/>
  </si>
  <si>
    <t>17</t>
    <phoneticPr fontId="6" type="noConversion"/>
  </si>
  <si>
    <t>18</t>
    <phoneticPr fontId="6" type="noConversion"/>
  </si>
  <si>
    <t>Change not due</t>
    <phoneticPr fontId="6" type="noConversion"/>
  </si>
  <si>
    <t>Sleep Promotion:  Lights out in hall 10 pm - 6 am</t>
  </si>
  <si>
    <t>Hall lights out 10 pm-6 am</t>
  </si>
  <si>
    <t>8 mmHg</t>
    <phoneticPr fontId="6" type="noConversion"/>
  </si>
  <si>
    <t>9 mmHg</t>
    <phoneticPr fontId="6" type="noConversion"/>
  </si>
  <si>
    <t>10 mmHg</t>
    <phoneticPr fontId="6" type="noConversion"/>
  </si>
  <si>
    <t>Sleep Promotion:  Offer patient ear plugs</t>
  </si>
  <si>
    <t>Offer patient earplugs</t>
  </si>
  <si>
    <t>Bed in reverse trendelenburg</t>
    <phoneticPr fontId="6" type="noConversion"/>
  </si>
  <si>
    <t>Helium tank changed</t>
    <phoneticPr fontId="6" type="noConversion"/>
  </si>
  <si>
    <t>01</t>
    <phoneticPr fontId="6" type="noConversion"/>
  </si>
  <si>
    <t>Femoral Left</t>
    <phoneticPr fontId="6" type="noConversion"/>
  </si>
  <si>
    <t xml:space="preserve">     Atrial 8 mVolt</t>
    <phoneticPr fontId="6" type="noConversion"/>
  </si>
  <si>
    <t xml:space="preserve">     Ventricular 2 mVolt</t>
    <phoneticPr fontId="6" type="noConversion"/>
  </si>
  <si>
    <t>Doppler Left</t>
    <phoneticPr fontId="6" type="noConversion"/>
  </si>
  <si>
    <t>Dopler Right</t>
    <phoneticPr fontId="6" type="noConversion"/>
  </si>
  <si>
    <t>Anti Embolism Stocking Status/Type/Location</t>
    <phoneticPr fontId="6" type="noConversion"/>
  </si>
  <si>
    <t>Ileal Conduit Discontinued</t>
  </si>
  <si>
    <t>Ileal Conduit Self Discontinued</t>
  </si>
  <si>
    <t>Nephrostomy Discontinued</t>
  </si>
  <si>
    <t>Nephrostomy Self Discontinued</t>
  </si>
  <si>
    <t>03</t>
    <phoneticPr fontId="6" type="noConversion"/>
  </si>
  <si>
    <t>Pronator Drift Left: Yes</t>
  </si>
  <si>
    <t>Pronator Drift Left: No</t>
  </si>
  <si>
    <t>Tube/Drain #3 Status</t>
    <phoneticPr fontId="6" type="noConversion"/>
  </si>
  <si>
    <t>Tube/Drain #4 Status</t>
    <phoneticPr fontId="6" type="noConversion"/>
  </si>
  <si>
    <t>66</t>
    <phoneticPr fontId="6" type="noConversion"/>
  </si>
  <si>
    <t>Insertion Site</t>
  </si>
  <si>
    <t>Epidural Insertion Site</t>
  </si>
  <si>
    <t>12</t>
    <phoneticPr fontId="6" type="noConversion"/>
  </si>
  <si>
    <t>Tube/Drain #7 Status</t>
    <phoneticPr fontId="6" type="noConversion"/>
  </si>
  <si>
    <t>Tube/Drain #8 Status</t>
    <phoneticPr fontId="6" type="noConversion"/>
  </si>
  <si>
    <t>Chest Tube #1 Duration Tracking</t>
  </si>
  <si>
    <t>17</t>
    <phoneticPr fontId="6" type="noConversion"/>
  </si>
  <si>
    <t>01</t>
    <phoneticPr fontId="6" type="noConversion"/>
  </si>
  <si>
    <t>02</t>
    <phoneticPr fontId="6" type="noConversion"/>
  </si>
  <si>
    <t>04</t>
    <phoneticPr fontId="6" type="noConversion"/>
  </si>
  <si>
    <t>Chest Tube #2 Duration Tracking</t>
    <phoneticPr fontId="6" type="noConversion"/>
  </si>
  <si>
    <t>Pulmonary</t>
    <phoneticPr fontId="6" type="noConversion"/>
  </si>
  <si>
    <t>Activity:Progressive Mobility Protocol:Ambulation</t>
  </si>
  <si>
    <t>Activity:Progressive Mobility Protocol:Assisted ambulation with walker</t>
  </si>
  <si>
    <t>04</t>
    <phoneticPr fontId="6" type="noConversion"/>
  </si>
  <si>
    <t>Proportional Assist Ventilation</t>
    <phoneticPr fontId="6" type="noConversion"/>
  </si>
  <si>
    <t>PAV+</t>
    <phoneticPr fontId="6" type="noConversion"/>
  </si>
  <si>
    <t>Chest Tube #3 Duration Tracking</t>
    <phoneticPr fontId="6" type="noConversion"/>
  </si>
  <si>
    <t>Activity:Progressive Mobility Protocol:Assisted ambulation without walker</t>
  </si>
  <si>
    <t>Number of doses over 4hr</t>
    <phoneticPr fontId="6" type="noConversion"/>
  </si>
  <si>
    <t>0 mg</t>
    <phoneticPr fontId="6" type="noConversion"/>
  </si>
  <si>
    <t>Morphine PCA Volume Remaining</t>
    <phoneticPr fontId="6" type="noConversion"/>
  </si>
  <si>
    <t>Stand  Pivot 1 assist</t>
  </si>
  <si>
    <t>Stand  Pivot 2 assist</t>
  </si>
  <si>
    <t>Ceiling Lift</t>
  </si>
  <si>
    <t>Sit-to-stand lift</t>
  </si>
  <si>
    <t>Ambulation</t>
  </si>
  <si>
    <t>Activity:Progressive Mobility Protocol:Bedrest</t>
  </si>
  <si>
    <t>Activity:Progressive Mobility Protocol:Bed Mobility</t>
  </si>
  <si>
    <t>10</t>
    <phoneticPr fontId="6" type="noConversion"/>
  </si>
  <si>
    <t>Morphine PCA Side Effects</t>
  </si>
  <si>
    <t>10</t>
    <phoneticPr fontId="6" type="noConversion"/>
  </si>
  <si>
    <t>x</t>
    <phoneticPr fontId="6" type="noConversion"/>
  </si>
  <si>
    <t>Self Discontinued</t>
    <phoneticPr fontId="6" type="noConversion"/>
  </si>
  <si>
    <t>Self Discontinued</t>
    <phoneticPr fontId="6" type="noConversion"/>
  </si>
  <si>
    <t>GI Tube #2 Status</t>
    <phoneticPr fontId="6" type="noConversion"/>
  </si>
  <si>
    <t>GI Tube #3 Status</t>
    <phoneticPr fontId="6" type="noConversion"/>
  </si>
  <si>
    <t>GI Tube #4 Status</t>
    <phoneticPr fontId="6" type="noConversion"/>
  </si>
  <si>
    <t>GI Tube #5 Status</t>
    <phoneticPr fontId="6" type="noConversion"/>
  </si>
  <si>
    <t>Spontaneous Breathing Trial Cont Temp &gt;38 degrees Celsius</t>
    <phoneticPr fontId="6" type="noConversion"/>
  </si>
  <si>
    <t xml:space="preserve">     Appearance decreasing</t>
    <phoneticPr fontId="6" type="noConversion"/>
  </si>
  <si>
    <t>Asymetrical</t>
    <phoneticPr fontId="6" type="noConversion"/>
  </si>
  <si>
    <t>Gastrointestinal Syptoms</t>
    <phoneticPr fontId="6" type="noConversion"/>
  </si>
  <si>
    <t xml:space="preserve">     Pasty</t>
    <phoneticPr fontId="6" type="noConversion"/>
  </si>
  <si>
    <t>Pasty</t>
    <phoneticPr fontId="6" type="noConversion"/>
  </si>
  <si>
    <t>Pharyngeal gag reflex positive</t>
    <phoneticPr fontId="6" type="noConversion"/>
  </si>
  <si>
    <t>Pharyngeal gag reflex diminished</t>
    <phoneticPr fontId="6" type="noConversion"/>
  </si>
  <si>
    <t xml:space="preserve">     Tube feeding discontinued</t>
    <phoneticPr fontId="6" type="noConversion"/>
  </si>
  <si>
    <t xml:space="preserve">     Bolus tube feeding</t>
    <phoneticPr fontId="6" type="noConversion"/>
  </si>
  <si>
    <t>04</t>
    <phoneticPr fontId="6" type="noConversion"/>
  </si>
  <si>
    <t>05</t>
    <phoneticPr fontId="6" type="noConversion"/>
  </si>
  <si>
    <t>06</t>
    <phoneticPr fontId="6" type="noConversion"/>
  </si>
  <si>
    <t>07</t>
    <phoneticPr fontId="6" type="noConversion"/>
  </si>
  <si>
    <t>08</t>
    <phoneticPr fontId="6" type="noConversion"/>
  </si>
  <si>
    <t>Independent ambulation</t>
  </si>
  <si>
    <t>Progressive Mobility</t>
    <phoneticPr fontId="6" type="noConversion"/>
  </si>
  <si>
    <t>x</t>
    <phoneticPr fontId="6" type="noConversion"/>
  </si>
  <si>
    <t>Finger-Nose Coordination</t>
    <phoneticPr fontId="6" type="noConversion"/>
  </si>
  <si>
    <t>Hydromorphone Number of PCA Doses Received with Time Frame: Specify</t>
    <phoneticPr fontId="6" type="noConversion"/>
  </si>
  <si>
    <t>Chest Tube #7 Duration Tracking</t>
    <phoneticPr fontId="6" type="noConversion"/>
  </si>
  <si>
    <t>20</t>
    <phoneticPr fontId="6" type="noConversion"/>
  </si>
  <si>
    <t>Chest Tube #8 Duration Tracking</t>
    <phoneticPr fontId="6" type="noConversion"/>
  </si>
  <si>
    <t>Placement Date</t>
  </si>
  <si>
    <t>08</t>
    <phoneticPr fontId="6" type="noConversion"/>
  </si>
  <si>
    <t>Self Discontinued</t>
    <phoneticPr fontId="6" type="noConversion"/>
  </si>
  <si>
    <t>A-Line #3 Status</t>
    <phoneticPr fontId="6" type="noConversion"/>
  </si>
  <si>
    <t>Self Discontinued</t>
    <phoneticPr fontId="6" type="noConversion"/>
  </si>
  <si>
    <t>Central IV #2 Status</t>
    <phoneticPr fontId="6" type="noConversion"/>
  </si>
  <si>
    <t>Central IV #4 Status</t>
    <phoneticPr fontId="6" type="noConversion"/>
  </si>
  <si>
    <t>Central IV #5 Status</t>
    <phoneticPr fontId="6" type="noConversion"/>
  </si>
  <si>
    <t>Stoma/Ostomy #1 Appliance Brand</t>
    <phoneticPr fontId="6" type="noConversion"/>
  </si>
  <si>
    <t>Stoma/Ostomy #1 Appliance Bag Change</t>
    <phoneticPr fontId="6" type="noConversion"/>
  </si>
  <si>
    <t>Finger-Nose left: Within Normal Limits</t>
  </si>
  <si>
    <t>Fentanyl PCA Volume Remaining</t>
    <phoneticPr fontId="6" type="noConversion"/>
  </si>
  <si>
    <t>11</t>
    <phoneticPr fontId="6" type="noConversion"/>
  </si>
  <si>
    <t>Peripheral IV #2 Status</t>
    <phoneticPr fontId="6" type="noConversion"/>
  </si>
  <si>
    <t>Peripheral IV #3 Status</t>
    <phoneticPr fontId="6" type="noConversion"/>
  </si>
  <si>
    <t>12</t>
    <phoneticPr fontId="6" type="noConversion"/>
  </si>
  <si>
    <t>Finger-Nose Right: Clumsy</t>
  </si>
  <si>
    <t>Finger-Nose Right: Unable to assess</t>
  </si>
  <si>
    <t>Heel to shin Coordination</t>
    <phoneticPr fontId="6" type="noConversion"/>
  </si>
  <si>
    <t>Sleep Promotion: Uninterrupted period of sleep</t>
  </si>
  <si>
    <t>Kidney Transplant</t>
    <phoneticPr fontId="6" type="noConversion"/>
  </si>
  <si>
    <t>Medicine Team</t>
    <phoneticPr fontId="6" type="noConversion"/>
  </si>
  <si>
    <t>Mediastinal Sump</t>
  </si>
  <si>
    <t>Replacement</t>
  </si>
  <si>
    <t>Hyperinflation</t>
  </si>
  <si>
    <t>Albuterol/Mucomyst</t>
  </si>
  <si>
    <t>Heel to shin Coordination Right:Within Normal Limits</t>
  </si>
  <si>
    <t>Heel to shin Coordination Right:Clumsy</t>
  </si>
  <si>
    <t>Heel to shin Coordination Right:Unable to assess</t>
  </si>
  <si>
    <t>Pronator Drift</t>
    <phoneticPr fontId="6" type="noConversion"/>
  </si>
  <si>
    <t>Pronator drift</t>
    <phoneticPr fontId="6" type="noConversion"/>
  </si>
  <si>
    <t>02</t>
    <phoneticPr fontId="6" type="noConversion"/>
  </si>
  <si>
    <t>Kidney Transplant</t>
    <phoneticPr fontId="6" type="noConversion"/>
  </si>
  <si>
    <t>Drsg change date: specify date</t>
    <phoneticPr fontId="6" type="noConversion"/>
  </si>
  <si>
    <t>Continuous pressure bag</t>
    <phoneticPr fontId="6" type="noConversion"/>
  </si>
  <si>
    <t>Drsg change date (free text)</t>
    <phoneticPr fontId="6" type="noConversion"/>
  </si>
  <si>
    <t>Phlebitis</t>
    <phoneticPr fontId="6" type="noConversion"/>
  </si>
  <si>
    <t>Stabilization</t>
    <phoneticPr fontId="6" type="noConversion"/>
  </si>
  <si>
    <t>Gauze</t>
    <phoneticPr fontId="6" type="noConversion"/>
  </si>
  <si>
    <t>Thermoregulation multilumen catheter</t>
    <phoneticPr fontId="6" type="noConversion"/>
  </si>
  <si>
    <t>VAD flow specify liters per minute</t>
    <phoneticPr fontId="6" type="noConversion"/>
  </si>
  <si>
    <t>Pulsatile index (3.0-5.0) specify</t>
    <phoneticPr fontId="6" type="noConversion"/>
  </si>
  <si>
    <t>05</t>
    <phoneticPr fontId="6" type="noConversion"/>
  </si>
  <si>
    <t>Tube/Drain #5 Status</t>
    <phoneticPr fontId="6" type="noConversion"/>
  </si>
  <si>
    <t>06</t>
    <phoneticPr fontId="6" type="noConversion"/>
  </si>
  <si>
    <t>Tube/Drain #6 Status</t>
    <phoneticPr fontId="6" type="noConversion"/>
  </si>
  <si>
    <t>Pronator Drift Right: No</t>
  </si>
  <si>
    <t>Pronator Drift Right: Unable to assess</t>
  </si>
  <si>
    <t>Activity:Progressive Mobility Protocol:Bed to Chair</t>
  </si>
  <si>
    <t>Activity:Progressive Mobility Protocol:Stand  Pivot 1 assist</t>
  </si>
  <si>
    <t>Activity:Progressive Mobility Protocol:Stand  Pivot 2 assist</t>
  </si>
  <si>
    <t>Activity:Progressive Mobility Protocol:Ceiling Lift</t>
  </si>
  <si>
    <t>Activity:Progressive Mobility Protocol:Sit-to-stand lift</t>
  </si>
  <si>
    <t>Continuous Bladder Irrigation Hand Flush</t>
    <phoneticPr fontId="6" type="noConversion"/>
  </si>
  <si>
    <t>Activity:Progressive Mobility Protocol:Independent ambulation</t>
  </si>
  <si>
    <t>Bedrest</t>
  </si>
  <si>
    <t>Bed Mobility</t>
  </si>
  <si>
    <t>Bed to Chair</t>
  </si>
  <si>
    <t>Continuous Bladder Irrigation Solution/Bag Number</t>
    <phoneticPr fontId="6" type="noConversion"/>
  </si>
  <si>
    <t>13</t>
    <phoneticPr fontId="6" type="noConversion"/>
  </si>
  <si>
    <t>Progressive Mobility Protocol</t>
  </si>
  <si>
    <t xml:space="preserve">     Continuous bladder irrigation</t>
    <phoneticPr fontId="6" type="noConversion"/>
  </si>
  <si>
    <t>Pink</t>
    <phoneticPr fontId="6" type="noConversion"/>
  </si>
  <si>
    <t>NoOdor</t>
    <phoneticPr fontId="6" type="noConversion"/>
  </si>
  <si>
    <t>Dry sterile dressing applied</t>
    <phoneticPr fontId="6" type="noConversion"/>
  </si>
  <si>
    <t>Venous Stasis Ulcers</t>
    <phoneticPr fontId="6" type="noConversion"/>
  </si>
  <si>
    <t>Spontaneous Breathing Trial Cont Other:  Spontaneous Breathing Trial Failure,</t>
    <phoneticPr fontId="6" type="noConversion"/>
  </si>
  <si>
    <t xml:space="preserve"> </t>
    <phoneticPr fontId="6" type="noConversion"/>
  </si>
  <si>
    <t xml:space="preserve"> </t>
    <phoneticPr fontId="6" type="noConversion"/>
  </si>
  <si>
    <t>Spontaneous Breathing Trial Failure Restlessness/Agitation</t>
    <phoneticPr fontId="6" type="noConversion"/>
  </si>
  <si>
    <t>Mechanical Ventilation Mode</t>
    <phoneticPr fontId="6" type="noConversion"/>
  </si>
  <si>
    <t>Mechanical Ventilation Mode</t>
    <phoneticPr fontId="6" type="noConversion"/>
  </si>
  <si>
    <t>Mechanical Ventilation Weaning Mode</t>
    <phoneticPr fontId="6" type="noConversion"/>
  </si>
  <si>
    <t>Flow rate: specify</t>
    <phoneticPr fontId="6" type="noConversion"/>
  </si>
  <si>
    <t>History of substance abuse</t>
    <phoneticPr fontId="6" type="noConversion"/>
  </si>
  <si>
    <t>Sternum Unstable</t>
    <phoneticPr fontId="6" type="noConversion"/>
  </si>
  <si>
    <t>Iliac crest</t>
    <phoneticPr fontId="6" type="noConversion"/>
  </si>
  <si>
    <t xml:space="preserve">     Iliac crest</t>
    <phoneticPr fontId="6" type="noConversion"/>
  </si>
  <si>
    <t>Accommodation diminished</t>
    <phoneticPr fontId="6" type="noConversion"/>
  </si>
  <si>
    <t>Dampened</t>
    <phoneticPr fontId="6" type="noConversion"/>
  </si>
  <si>
    <t>Incontinence of stool</t>
    <phoneticPr fontId="6" type="noConversion"/>
  </si>
  <si>
    <t>Not interested in learning</t>
    <phoneticPr fontId="6" type="noConversion"/>
  </si>
  <si>
    <t>Normal saline irrigation done</t>
    <phoneticPr fontId="6" type="noConversion"/>
  </si>
  <si>
    <t xml:space="preserve">  Other, please specify</t>
    <phoneticPr fontId="6" type="noConversion"/>
  </si>
  <si>
    <t>LargeAmt</t>
    <phoneticPr fontId="6" type="noConversion"/>
  </si>
  <si>
    <t>Finger Nose Coordination</t>
    <phoneticPr fontId="6" type="noConversion"/>
  </si>
  <si>
    <t>Site cooler than body temperature</t>
    <phoneticPr fontId="6" type="noConversion"/>
  </si>
  <si>
    <t>Site consistent with body temp</t>
    <phoneticPr fontId="6" type="noConversion"/>
  </si>
  <si>
    <t>Site cooler than body temperature</t>
    <phoneticPr fontId="6" type="noConversion"/>
  </si>
  <si>
    <t>Site warmer than body temperature</t>
    <phoneticPr fontId="6" type="noConversion"/>
  </si>
  <si>
    <t>Site cooler than body temperature</t>
    <phoneticPr fontId="6" type="noConversion"/>
  </si>
  <si>
    <t>Site unable to assess due to drsg</t>
    <phoneticPr fontId="6" type="noConversion"/>
  </si>
  <si>
    <t>Stabilization commercial device</t>
    <phoneticPr fontId="6" type="noConversion"/>
  </si>
  <si>
    <t xml:space="preserve">     Antimicrobial disk</t>
    <phoneticPr fontId="6" type="noConversion"/>
  </si>
  <si>
    <t>Chest Tube #4 Duration Tracking</t>
    <phoneticPr fontId="6" type="noConversion"/>
  </si>
  <si>
    <t>Finger-Nose left: Clumsy</t>
  </si>
  <si>
    <t>Finger-Nose left: Unable to assess</t>
  </si>
  <si>
    <t>Finger-Nose Right: Within Normal Limits</t>
  </si>
  <si>
    <t>x</t>
    <phoneticPr fontId="6" type="noConversion"/>
  </si>
  <si>
    <t>GI Prophylaxis</t>
  </si>
  <si>
    <t>Patient being tube fed</t>
  </si>
  <si>
    <t xml:space="preserve">      Stage IV: full thickness bone, tendon or muscle seen</t>
    <phoneticPr fontId="6" type="noConversion"/>
  </si>
  <si>
    <t>Heel to shin coordination</t>
    <phoneticPr fontId="6" type="noConversion"/>
  </si>
  <si>
    <t>Heel to shin Coordination Left:Within Normal Limits</t>
  </si>
  <si>
    <t>Heel to shin Coordination Left:Clumsy</t>
  </si>
  <si>
    <t>Heel to shin Coordination Left:Unable to assess</t>
  </si>
  <si>
    <t>Abnormal : indicate status</t>
    <phoneticPr fontId="6" type="noConversion"/>
  </si>
  <si>
    <t>Skin intact, warm, good capillary refill on distal limbs</t>
    <phoneticPr fontId="6" type="noConversion"/>
  </si>
  <si>
    <t>Problem: DVT (Potential) Other:</t>
  </si>
  <si>
    <t>Outcome: DVT (Potential) Other:</t>
  </si>
  <si>
    <t>Problem: Fluid Volume Deficit Other:</t>
  </si>
  <si>
    <t>Assessment by Vital Signs category</t>
    <phoneticPr fontId="6" type="noConversion"/>
  </si>
  <si>
    <t>Assessment by Vital Signs category</t>
    <phoneticPr fontId="6" type="noConversion"/>
  </si>
  <si>
    <t>Contact completed with remote TeleICU physician provider, Time:</t>
    <phoneticPr fontId="6" type="noConversion"/>
  </si>
  <si>
    <t xml:space="preserve">     Continuous</t>
    <phoneticPr fontId="6" type="noConversion"/>
  </si>
  <si>
    <t xml:space="preserve">     Continuous</t>
    <phoneticPr fontId="6" type="noConversion"/>
  </si>
  <si>
    <t>7A:  Acute panic, delirium</t>
    <phoneticPr fontId="6" type="noConversion"/>
  </si>
  <si>
    <t>T5:  Severe hallucinations</t>
    <phoneticPr fontId="6" type="noConversion"/>
  </si>
  <si>
    <t>A1:  Very mild harshness</t>
    <phoneticPr fontId="6" type="noConversion"/>
  </si>
  <si>
    <t>V6:  Extremely severe hallucinations</t>
    <phoneticPr fontId="6" type="noConversion"/>
  </si>
  <si>
    <t>Ambulatory aid-none/bed rest/wheelchair/nurse</t>
    <phoneticPr fontId="6" type="noConversion"/>
  </si>
  <si>
    <t xml:space="preserve">Drsg change date </t>
    <phoneticPr fontId="6" type="noConversion"/>
  </si>
  <si>
    <t>Stabilization</t>
    <phoneticPr fontId="6" type="noConversion"/>
  </si>
  <si>
    <t>Stabilization</t>
    <phoneticPr fontId="6" type="noConversion"/>
  </si>
  <si>
    <t>Percent systole specify %</t>
    <phoneticPr fontId="6" type="noConversion"/>
  </si>
  <si>
    <t>Pronator Drift Left: Unable to assess</t>
  </si>
  <si>
    <t>Pronator Drift Right: Yes</t>
  </si>
  <si>
    <t>Drsg change date (free text)</t>
    <phoneticPr fontId="6" type="noConversion"/>
  </si>
  <si>
    <t xml:space="preserve">     Peristomal skin other: specify</t>
    <phoneticPr fontId="6" type="noConversion"/>
  </si>
  <si>
    <t>Leaking</t>
    <phoneticPr fontId="6" type="noConversion"/>
  </si>
  <si>
    <t>Stoma/Ostomy #2 Appliance Brand</t>
    <phoneticPr fontId="6" type="noConversion"/>
  </si>
  <si>
    <t>Stoma/Ostomy #2 Appliance Brand</t>
    <phoneticPr fontId="6" type="noConversion"/>
  </si>
  <si>
    <t>Stoma/Ostomy #2 Appliance Bag Change</t>
    <phoneticPr fontId="6" type="noConversion"/>
  </si>
  <si>
    <t xml:space="preserve">     Ileostomy</t>
    <phoneticPr fontId="6" type="noConversion"/>
  </si>
  <si>
    <t>Stoma/Ostomy #3 Appliance Brand</t>
    <phoneticPr fontId="6" type="noConversion"/>
  </si>
  <si>
    <t>Stoma/Ostomy #3 Appliance Brand</t>
    <phoneticPr fontId="6" type="noConversion"/>
  </si>
  <si>
    <t>Continuous Bladder Irrigation Hand Flush</t>
    <phoneticPr fontId="6" type="noConversion"/>
  </si>
  <si>
    <t>Perform hand hygiene, don gloves prior to each catheter care procedure</t>
    <phoneticPr fontId="6" type="noConversion"/>
  </si>
  <si>
    <t xml:space="preserve">      Adverse drug reaction (delirium, psychosis)</t>
    <phoneticPr fontId="6" type="noConversion"/>
  </si>
  <si>
    <t>Continuous Bladder Irrigation Solution/Bag Number</t>
    <phoneticPr fontId="6" type="noConversion"/>
  </si>
  <si>
    <t xml:space="preserve">     Bruit other: specify</t>
    <phoneticPr fontId="6" type="noConversion"/>
  </si>
  <si>
    <t xml:space="preserve">     Bruit auscultated low pitch</t>
    <phoneticPr fontId="6" type="noConversion"/>
  </si>
  <si>
    <t xml:space="preserve">     Bruit auscultated high pitch</t>
    <phoneticPr fontId="6" type="noConversion"/>
  </si>
  <si>
    <t xml:space="preserve">     Bruit not auscultated</t>
    <phoneticPr fontId="6" type="noConversion"/>
  </si>
  <si>
    <t>Serosanguineous drainage</t>
    <phoneticPr fontId="6" type="noConversion"/>
  </si>
  <si>
    <t>Serosanguineous drainage</t>
    <phoneticPr fontId="6" type="noConversion"/>
  </si>
  <si>
    <t>Umbilical ribbon</t>
    <phoneticPr fontId="6" type="noConversion"/>
  </si>
  <si>
    <t>Oral care contraindicated by MD order</t>
    <phoneticPr fontId="6" type="noConversion"/>
  </si>
  <si>
    <t>Modified Aldrete Score</t>
    <phoneticPr fontId="6" type="noConversion"/>
  </si>
  <si>
    <t>12</t>
    <phoneticPr fontId="6" type="noConversion"/>
  </si>
  <si>
    <t>Modifed Aldrete Score:Activity</t>
    <phoneticPr fontId="6" type="noConversion"/>
  </si>
  <si>
    <t>x</t>
    <phoneticPr fontId="6" type="noConversion"/>
  </si>
  <si>
    <t>Education</t>
    <phoneticPr fontId="6" type="noConversion"/>
  </si>
  <si>
    <t>Able to breathe deep</t>
  </si>
  <si>
    <t>Outcome: Respiratory Impairment Other:</t>
  </si>
  <si>
    <t>Problem: Self Care Deficit Other:</t>
  </si>
  <si>
    <t>Outcome: Self Care Deficit Other:</t>
  </si>
  <si>
    <t>Modified Aldrete Score: Respiration</t>
    <phoneticPr fontId="6" type="noConversion"/>
  </si>
  <si>
    <t xml:space="preserve"> </t>
    <phoneticPr fontId="6" type="noConversion"/>
  </si>
  <si>
    <t>Modified Aldrete Score:Circulation</t>
    <phoneticPr fontId="6" type="noConversion"/>
  </si>
  <si>
    <t xml:space="preserve"> </t>
    <phoneticPr fontId="6" type="noConversion"/>
  </si>
  <si>
    <t>Modified Aldrete Score:Consciousness</t>
    <phoneticPr fontId="6" type="noConversion"/>
  </si>
  <si>
    <t>Modified Aldrete Score:Activity</t>
    <phoneticPr fontId="6" type="noConversion"/>
  </si>
  <si>
    <t>Scores</t>
    <phoneticPr fontId="6" type="noConversion"/>
  </si>
  <si>
    <t>Modified Aldrete Score:Circulation</t>
    <phoneticPr fontId="6" type="noConversion"/>
  </si>
  <si>
    <t>Modified Aldrete Score:Consciousness</t>
    <phoneticPr fontId="6" type="noConversion"/>
  </si>
  <si>
    <t>Modified Aldrete Score: Oxygenation</t>
    <phoneticPr fontId="6" type="noConversion"/>
  </si>
  <si>
    <t>O2 to maintain 92% - 1</t>
    <phoneticPr fontId="6" type="noConversion"/>
  </si>
  <si>
    <t>Learning Barriers</t>
  </si>
  <si>
    <t>Using alcohol in past 12 months: Date</t>
    <phoneticPr fontId="6" type="noConversion"/>
  </si>
  <si>
    <t>Stabilization commercial device</t>
    <phoneticPr fontId="6" type="noConversion"/>
  </si>
  <si>
    <t>Site consistent with body temp</t>
    <phoneticPr fontId="6" type="noConversion"/>
  </si>
  <si>
    <t>Site warmer than body temperature</t>
    <phoneticPr fontId="6" type="noConversion"/>
  </si>
  <si>
    <t>Using alcohol in past 12 months: Amount</t>
    <phoneticPr fontId="6" type="noConversion"/>
  </si>
  <si>
    <t>Does patient use recreational drugs: Declines to answer</t>
    <phoneticPr fontId="6" type="noConversion"/>
  </si>
  <si>
    <t>Does patient use recreational drugs: Yes</t>
    <phoneticPr fontId="6" type="noConversion"/>
  </si>
  <si>
    <t>Does patient use recreational drugs: No</t>
    <phoneticPr fontId="6" type="noConversion"/>
  </si>
  <si>
    <t>Kind of recreational drugs used: Specify</t>
    <phoneticPr fontId="6" type="noConversion"/>
  </si>
  <si>
    <t>Amount of last drug used</t>
    <phoneticPr fontId="6" type="noConversion"/>
  </si>
  <si>
    <t xml:space="preserve">     Calcium Alginate (Aquacel, Calicare)</t>
    <phoneticPr fontId="6" type="noConversion"/>
  </si>
  <si>
    <t>Contraband removed Other specify</t>
    <phoneticPr fontId="6" type="noConversion"/>
  </si>
  <si>
    <t>Rt T2 (Clavicle Level)</t>
    <phoneticPr fontId="6" type="noConversion"/>
  </si>
  <si>
    <t>RtT12 (Iliac Crest)</t>
    <phoneticPr fontId="6" type="noConversion"/>
  </si>
  <si>
    <t>Chlorhexidine contraindicated</t>
  </si>
  <si>
    <t>Central Line Type</t>
  </si>
  <si>
    <t>Central Line Placed</t>
  </si>
  <si>
    <t xml:space="preserve">      Full-thickness (subq and beyond) </t>
    <phoneticPr fontId="6" type="noConversion"/>
  </si>
  <si>
    <t xml:space="preserve">      Indistinct, attached</t>
    <phoneticPr fontId="6" type="noConversion"/>
  </si>
  <si>
    <t xml:space="preserve">      Non attached</t>
    <phoneticPr fontId="6" type="noConversion"/>
  </si>
  <si>
    <t>Recent/anticipated changes in condition or treatment (VS, mental status, pain, neuro, resp etc)</t>
    <phoneticPr fontId="6" type="noConversion"/>
  </si>
  <si>
    <t>Spelling and other improvements</t>
    <phoneticPr fontId="6" type="noConversion"/>
  </si>
  <si>
    <t>17</t>
    <phoneticPr fontId="6" type="noConversion"/>
  </si>
  <si>
    <t>x</t>
    <phoneticPr fontId="6" type="noConversion"/>
  </si>
  <si>
    <t>Invasive Lines</t>
  </si>
  <si>
    <t>Central Line Preparation</t>
  </si>
  <si>
    <t>Asymmetrical</t>
    <phoneticPr fontId="6" type="noConversion"/>
  </si>
  <si>
    <t>Total 10-12: High Risk</t>
    <phoneticPr fontId="6" type="noConversion"/>
  </si>
  <si>
    <t>Side rails padded</t>
    <phoneticPr fontId="6" type="noConversion"/>
  </si>
  <si>
    <t>Behavioral Health</t>
    <phoneticPr fontId="6" type="noConversion"/>
  </si>
  <si>
    <t>Outcome: DVT (Actual) Other:</t>
  </si>
  <si>
    <t>Problem: DVT (Actual) Other:</t>
  </si>
  <si>
    <t>Outcome: Fluid Volume Deficit Other:</t>
  </si>
  <si>
    <t>Problem: Fluid Volume Overload Other:</t>
  </si>
  <si>
    <t>Outcome: Fluid Volume Overload Other:</t>
  </si>
  <si>
    <t>Problem: Fluid and Electrolyte Imbalances Other:</t>
  </si>
  <si>
    <t>Outcome: Fluid and Electrolyte Imbalances Other:</t>
  </si>
  <si>
    <t>Problem: Grieving Other:</t>
  </si>
  <si>
    <t>Outcome: Grieving Other:</t>
  </si>
  <si>
    <t>Problem: Hypothermia Other:</t>
  </si>
  <si>
    <t>Outcome: Hypothermia Other:</t>
  </si>
  <si>
    <t>Gait/Transferring-normal/bed rest/immobile</t>
    <phoneticPr fontId="6" type="noConversion"/>
  </si>
  <si>
    <t>Stabilization</t>
    <phoneticPr fontId="6" type="noConversion"/>
  </si>
  <si>
    <t>Stabilization</t>
    <phoneticPr fontId="6" type="noConversion"/>
  </si>
  <si>
    <t>Info Provided: Cough/Deep Breath</t>
    <phoneticPr fontId="6" type="noConversion"/>
  </si>
  <si>
    <t>Asceptic insertion technique</t>
    <phoneticPr fontId="6" type="noConversion"/>
  </si>
  <si>
    <t>Chemistries sent</t>
    <phoneticPr fontId="6" type="noConversion"/>
  </si>
  <si>
    <t>Seizure Type: Partial complex with impaired consciousness</t>
    <phoneticPr fontId="6" type="noConversion"/>
  </si>
  <si>
    <t>Psych liaison team/Psych resident contacted</t>
    <phoneticPr fontId="6" type="noConversion"/>
  </si>
  <si>
    <t>Outer cannula and stoma cleansed</t>
    <phoneticPr fontId="6" type="noConversion"/>
  </si>
  <si>
    <t>Family not notified of transfer</t>
    <phoneticPr fontId="6" type="noConversion"/>
  </si>
  <si>
    <t>Lt T2 (Clavicle Level)</t>
    <phoneticPr fontId="6" type="noConversion"/>
  </si>
  <si>
    <t>LtT12 (lliac Crest)</t>
    <phoneticPr fontId="6" type="noConversion"/>
  </si>
  <si>
    <t>Action Taken: specify</t>
    <phoneticPr fontId="6" type="noConversion"/>
  </si>
  <si>
    <t>Tubing filtered</t>
    <phoneticPr fontId="6" type="noConversion"/>
  </si>
  <si>
    <t xml:space="preserve">     Aggression</t>
    <phoneticPr fontId="6" type="noConversion"/>
  </si>
  <si>
    <t>Location Abdominal Area</t>
    <phoneticPr fontId="6" type="noConversion"/>
  </si>
  <si>
    <t>Location Abdominal Area Quadrant</t>
    <phoneticPr fontId="6" type="noConversion"/>
  </si>
  <si>
    <t xml:space="preserve">      Evisceration</t>
  </si>
  <si>
    <t xml:space="preserve">     Continuous</t>
  </si>
  <si>
    <t>Stoma/Ostomy #3 Appliance Brand</t>
    <phoneticPr fontId="6" type="noConversion"/>
  </si>
  <si>
    <t>Stoma/Ostomy #3 Appliance Bag Change</t>
    <phoneticPr fontId="6" type="noConversion"/>
  </si>
  <si>
    <t>Sat&gt;92% on RA - 2</t>
    <phoneticPr fontId="6" type="noConversion"/>
  </si>
  <si>
    <t>Sat&lt;90% with O2 - 0</t>
    <phoneticPr fontId="6" type="noConversion"/>
  </si>
  <si>
    <t>Modified Aldrete Score: Oxygenation</t>
    <phoneticPr fontId="6" type="noConversion"/>
  </si>
  <si>
    <t>Sleep Promotion:  Adjust alarm levels appropriately/problem solve reason for alarm</t>
    <phoneticPr fontId="6" type="noConversion"/>
  </si>
  <si>
    <t>Outcome: Rape-Trauma Syndrome Other:</t>
  </si>
  <si>
    <t>Problem: Respiratory Impairment (VENT) Other:</t>
  </si>
  <si>
    <t>NxStage Blood Flow rate (250-400 ml/minute)</t>
  </si>
  <si>
    <t>Asceptic insertion technique</t>
  </si>
  <si>
    <t>Info Provided: Promotion of Restraint Free Environment</t>
  </si>
  <si>
    <t>Consider cultural influences when assessing pain</t>
  </si>
  <si>
    <t>Assess effects medication on vent weaning parameters</t>
  </si>
  <si>
    <t>IABP Helium Tank</t>
  </si>
  <si>
    <t>x</t>
    <phoneticPr fontId="6" type="noConversion"/>
  </si>
  <si>
    <t>Scores</t>
    <phoneticPr fontId="6" type="noConversion"/>
  </si>
  <si>
    <t>WAKE Score</t>
    <phoneticPr fontId="6" type="noConversion"/>
  </si>
  <si>
    <t>Learning Outcomes</t>
  </si>
  <si>
    <t>Learning Environment Preference</t>
  </si>
  <si>
    <t>Readiness to Learn</t>
  </si>
  <si>
    <t>Contraindication to GI prophylaxis</t>
  </si>
  <si>
    <t>Physician contacted GI prophylaxis order</t>
  </si>
  <si>
    <t>DVT Prophylais</t>
  </si>
  <si>
    <t>DVT Prophylaxis</t>
  </si>
  <si>
    <t>Patient on anticoagulants</t>
  </si>
  <si>
    <t>Patient on SCD's or TED's</t>
  </si>
  <si>
    <t>Contraindication to thrombosis prophylaxis</t>
  </si>
  <si>
    <t>Physician contacted DVTI prophylaxis order</t>
  </si>
  <si>
    <t>09</t>
    <phoneticPr fontId="6" type="noConversion"/>
  </si>
  <si>
    <t>10</t>
    <phoneticPr fontId="6" type="noConversion"/>
  </si>
  <si>
    <t>x</t>
    <phoneticPr fontId="6" type="noConversion"/>
  </si>
  <si>
    <t xml:space="preserve"> </t>
    <phoneticPr fontId="6" type="noConversion"/>
  </si>
  <si>
    <t>Information Provided</t>
  </si>
  <si>
    <t>Central Line Site</t>
  </si>
  <si>
    <t>Insertion Conditions</t>
  </si>
  <si>
    <t xml:space="preserve">Outcome: Anxiety/Fear Other: </t>
  </si>
  <si>
    <t xml:space="preserve">Problem: Appropriate Sedation Other: </t>
  </si>
  <si>
    <t>Outcome: Appropriate Sedation Other:</t>
  </si>
  <si>
    <t>Problem: Bleeding Other:</t>
  </si>
  <si>
    <t>Outcome: Bleeding Other:</t>
  </si>
  <si>
    <t>Updated Release of 1.2.2 (care plan only)</t>
    <phoneticPr fontId="6" type="noConversion"/>
  </si>
  <si>
    <t>Re-release for Miami care plan terms only. Some corrections needed. See YELLOW.</t>
    <phoneticPr fontId="6" type="noConversion"/>
  </si>
  <si>
    <t>Problem: Altered Sleep Other:</t>
  </si>
  <si>
    <t>Outcome: Altered Sleep Other:</t>
  </si>
  <si>
    <t>Problem: Spiritual Need Other:</t>
  </si>
  <si>
    <t>Outcome: Spiritual Need Other:</t>
  </si>
  <si>
    <t xml:space="preserve">Problem: Post Anesthesia Care Other: </t>
  </si>
  <si>
    <t>Outcome: Post Anesthesia Care Other:</t>
  </si>
  <si>
    <t xml:space="preserve">Problem: Preoperative Need Other: </t>
  </si>
  <si>
    <t>Contraband brought in by patient: Yes: Describe:</t>
    <phoneticPr fontId="6" type="noConversion"/>
  </si>
  <si>
    <t>Contraband brought in by patient: No</t>
    <phoneticPr fontId="6" type="noConversion"/>
  </si>
  <si>
    <t>Contraband removed Yes</t>
    <phoneticPr fontId="6" type="noConversion"/>
  </si>
  <si>
    <t>Contraband removed No</t>
    <phoneticPr fontId="6" type="noConversion"/>
  </si>
  <si>
    <t>Unsuccessful</t>
  </si>
  <si>
    <t>New Line</t>
  </si>
  <si>
    <t>Sterile field maintained throughout procedure</t>
  </si>
  <si>
    <t>20</t>
    <phoneticPr fontId="6" type="noConversion"/>
  </si>
  <si>
    <t>general release</t>
    <phoneticPr fontId="6" type="noConversion"/>
  </si>
  <si>
    <t>Patient on anti-ulcer drug</t>
  </si>
  <si>
    <t>Problem: Altered Communication Other:</t>
  </si>
  <si>
    <t>No weaning trial, on vasoactive drips (duplicate)</t>
    <phoneticPr fontId="6" type="noConversion"/>
  </si>
  <si>
    <t>07</t>
    <phoneticPr fontId="6" type="noConversion"/>
  </si>
  <si>
    <t>PRVC</t>
    <phoneticPr fontId="6" type="noConversion"/>
  </si>
  <si>
    <t>01</t>
    <phoneticPr fontId="6" type="noConversion"/>
  </si>
  <si>
    <t>Outcome: Altered Communication Other:</t>
  </si>
  <si>
    <t>Problem: Ineffective Coping Other:</t>
  </si>
  <si>
    <t>Outcome: Ineffective Coping Other:</t>
  </si>
  <si>
    <t>Problem: Congestive Heart Failure Other:</t>
  </si>
  <si>
    <t>Outcome: Congestive Heart Failure Other:</t>
  </si>
  <si>
    <t>Problem: Constipation Other:</t>
  </si>
  <si>
    <t>Outcome: Constipation Other:</t>
  </si>
  <si>
    <t>Establish relationship w/Pt</t>
  </si>
  <si>
    <t>Problem: Alcohol/Substance Withdraw Other:</t>
  </si>
  <si>
    <t>Outcome: Alcohol/Substance Withdraw Other:</t>
  </si>
  <si>
    <t>Serosanguineous Drainage</t>
    <phoneticPr fontId="6" type="noConversion"/>
  </si>
  <si>
    <t>Laparoscopic</t>
  </si>
  <si>
    <t>Problem: Pregnancy Related Complications Other:</t>
  </si>
  <si>
    <t>Outcome: Pregnancy Related Complications Other:</t>
  </si>
  <si>
    <t>Problem: Prostatectomy Other:</t>
  </si>
  <si>
    <t>Problem: Isolation Other:</t>
  </si>
  <si>
    <t>Outcome: Isolation Other:</t>
  </si>
  <si>
    <t>Problem: Knowledge Deficit Other:</t>
  </si>
  <si>
    <t>Outcome: Knowledge Deficit Other:</t>
  </si>
  <si>
    <t>Problem: Laminectomy Other:</t>
  </si>
  <si>
    <t>Outcome: Laminectomy Other:</t>
  </si>
  <si>
    <t>Problem: Myocardial Infarction Other:</t>
  </si>
  <si>
    <t>Outcome: Myocardial Infarction Other:</t>
  </si>
  <si>
    <t>Problem: Peripheral Neurovascular Dysfunction Other:</t>
  </si>
  <si>
    <t>Outcome: Peripheral Neurovascular Dysfunction Other:</t>
  </si>
  <si>
    <t>Problem: Potential for Infection Other:</t>
  </si>
  <si>
    <t>Outcome: Potential for Infection Other:</t>
  </si>
  <si>
    <t>Problem: Potential for Injury Other:</t>
  </si>
  <si>
    <t>Outcome: Potential for Injury Other:</t>
  </si>
  <si>
    <t>VAD TandemHeart</t>
    <phoneticPr fontId="6" type="noConversion"/>
  </si>
  <si>
    <t>Midline #2</t>
    <phoneticPr fontId="6" type="noConversion"/>
  </si>
  <si>
    <t>Able to Maintain Patent Airway</t>
    <phoneticPr fontId="6" type="noConversion"/>
  </si>
  <si>
    <t>Able to Respond to Physical or Verbal Stimulation</t>
    <phoneticPr fontId="6" type="noConversion"/>
  </si>
  <si>
    <t>Oxygen</t>
    <phoneticPr fontId="6" type="noConversion"/>
  </si>
  <si>
    <t>General</t>
    <phoneticPr fontId="6" type="noConversion"/>
  </si>
  <si>
    <t>Allergies</t>
    <phoneticPr fontId="6" type="noConversion"/>
  </si>
  <si>
    <t>Current Meds</t>
    <phoneticPr fontId="6" type="noConversion"/>
  </si>
  <si>
    <t>Informed Consent</t>
    <phoneticPr fontId="6" type="noConversion"/>
  </si>
  <si>
    <t>NPO Since:</t>
    <phoneticPr fontId="6" type="noConversion"/>
  </si>
  <si>
    <t>Continuous suction</t>
    <phoneticPr fontId="6" type="noConversion"/>
  </si>
  <si>
    <t>Asymmetrical</t>
  </si>
  <si>
    <t xml:space="preserve">     None/continuous tube feeding</t>
  </si>
  <si>
    <t>Stabilization commercial device</t>
  </si>
  <si>
    <t>Outcome: Prostatectomy Other:</t>
  </si>
  <si>
    <t>Problem: PVD Other:</t>
  </si>
  <si>
    <t>Problem: Psychosocial Alteration Other:</t>
  </si>
  <si>
    <t>Outcome: Psychosocial Alteration Other:</t>
  </si>
  <si>
    <t>Problem: Rape-Trauma Syndrome Other:</t>
  </si>
  <si>
    <t xml:space="preserve">Problem: Altered Elimination Other: </t>
  </si>
  <si>
    <t xml:space="preserve">Outcome: Altered Elimination Other: </t>
  </si>
  <si>
    <t>Problem: Altered Glucose Level Other:</t>
  </si>
  <si>
    <t>Outcome: Altered Glucose Level Other:</t>
  </si>
  <si>
    <t>Outcome: Respiratory Impairment (VENT) Other:</t>
  </si>
  <si>
    <t>Monitor/Assess sputum production</t>
  </si>
  <si>
    <t>Administer nebulizer treatment as ordered</t>
  </si>
  <si>
    <t>Problem: Respiratory Impairment Other:</t>
  </si>
  <si>
    <t>Absence of dyspnea</t>
  </si>
  <si>
    <t>Stable Blood Gas</t>
  </si>
  <si>
    <t>Information Provided to</t>
  </si>
  <si>
    <t>Teaching Method</t>
  </si>
  <si>
    <t>Info Provided: Milk Storage</t>
  </si>
  <si>
    <t>Info Provided: Breast Pump Use</t>
  </si>
  <si>
    <t>Info Provided: Infant Care</t>
  </si>
  <si>
    <t>Learning Style</t>
  </si>
  <si>
    <t>NIH Stroke Scale</t>
    <phoneticPr fontId="6" type="noConversion"/>
  </si>
  <si>
    <t>LOC</t>
    <phoneticPr fontId="6" type="noConversion"/>
  </si>
  <si>
    <t>LOC Question</t>
    <phoneticPr fontId="6" type="noConversion"/>
  </si>
  <si>
    <t>LOC Commands</t>
    <phoneticPr fontId="6" type="noConversion"/>
  </si>
  <si>
    <t>Best Gaze</t>
    <phoneticPr fontId="6" type="noConversion"/>
  </si>
  <si>
    <t>Visual</t>
    <phoneticPr fontId="6" type="noConversion"/>
  </si>
  <si>
    <t>Facial Palsy</t>
    <phoneticPr fontId="6" type="noConversion"/>
  </si>
  <si>
    <t>Limb Ataxia</t>
    <phoneticPr fontId="6" type="noConversion"/>
  </si>
  <si>
    <t>Sensory</t>
    <phoneticPr fontId="6" type="noConversion"/>
  </si>
  <si>
    <t>Best Language</t>
    <phoneticPr fontId="6" type="noConversion"/>
  </si>
  <si>
    <t>Dysarthria</t>
    <phoneticPr fontId="6" type="noConversion"/>
  </si>
  <si>
    <t>Extinction and Inattention</t>
    <phoneticPr fontId="6" type="noConversion"/>
  </si>
  <si>
    <t xml:space="preserve">Problem: Aspiration Risk Other: </t>
  </si>
  <si>
    <t>Outcome: Aspiration Risk Other:</t>
  </si>
  <si>
    <t xml:space="preserve">Problem: Inadequate Nutrition Other: </t>
  </si>
  <si>
    <t>Outcome: Inadequate Nutrition Other:</t>
  </si>
  <si>
    <t xml:space="preserve">Problem: Anxiety/Fear Other: </t>
  </si>
  <si>
    <t>Activity</t>
    <phoneticPr fontId="6" type="noConversion"/>
  </si>
  <si>
    <t>Respiration</t>
    <phoneticPr fontId="6" type="noConversion"/>
  </si>
  <si>
    <t>Circulation</t>
    <phoneticPr fontId="6" type="noConversion"/>
  </si>
  <si>
    <t>Consciousness</t>
    <phoneticPr fontId="6" type="noConversion"/>
  </si>
  <si>
    <t>Color</t>
    <phoneticPr fontId="6" type="noConversion"/>
  </si>
  <si>
    <t>Braden Risk Scale</t>
    <phoneticPr fontId="6" type="noConversion"/>
  </si>
  <si>
    <t>Moisture</t>
    <phoneticPr fontId="6" type="noConversion"/>
  </si>
  <si>
    <t>Activity</t>
    <phoneticPr fontId="6" type="noConversion"/>
  </si>
  <si>
    <t>Sensory Perception</t>
    <phoneticPr fontId="6" type="noConversion"/>
  </si>
  <si>
    <t>Mobility</t>
    <phoneticPr fontId="6" type="noConversion"/>
  </si>
  <si>
    <t>Nutrition</t>
    <phoneticPr fontId="6" type="noConversion"/>
  </si>
  <si>
    <t>Friction and Shear</t>
    <phoneticPr fontId="6" type="noConversion"/>
  </si>
  <si>
    <t>Moisture Constantly Moist</t>
    <phoneticPr fontId="6" type="noConversion"/>
  </si>
  <si>
    <t>Nausea and Vomiting</t>
    <phoneticPr fontId="6" type="noConversion"/>
  </si>
  <si>
    <t>Tremor, Arms Extended, Fingers Spread</t>
    <phoneticPr fontId="6" type="noConversion"/>
  </si>
  <si>
    <t>Paroxysmal Sweats</t>
    <phoneticPr fontId="6" type="noConversion"/>
  </si>
  <si>
    <t>Anxiety</t>
    <phoneticPr fontId="6" type="noConversion"/>
  </si>
  <si>
    <t>Agitation</t>
    <phoneticPr fontId="6" type="noConversion"/>
  </si>
  <si>
    <t>Tactile Disturbance: Itching, pins, needles?</t>
    <phoneticPr fontId="6" type="noConversion"/>
  </si>
  <si>
    <t>Outcome: Preoperative Need Other:</t>
  </si>
  <si>
    <t>Problem: Total Joint Replacement Other:</t>
  </si>
  <si>
    <t>Outcome: Total Joint Replacement Other:</t>
  </si>
  <si>
    <t>Problem: Wandering/Missing Risk Other:</t>
  </si>
  <si>
    <t>Outcome: Wandering/Missing Risk Other:</t>
  </si>
  <si>
    <t>Problem: Immobility Other:</t>
  </si>
  <si>
    <t>Outcome: Immobility Other:</t>
  </si>
  <si>
    <t>Patient/Family met with pharmacist</t>
    <phoneticPr fontId="6" type="noConversion"/>
  </si>
  <si>
    <t>Auditory Disturbances: hearing sounds, describe</t>
    <phoneticPr fontId="6" type="noConversion"/>
  </si>
  <si>
    <t>Visual Disturbances, Light, Visual?</t>
    <phoneticPr fontId="6" type="noConversion"/>
  </si>
  <si>
    <t>Headaches/Fullness in Head (not dizziness)</t>
    <phoneticPr fontId="6" type="noConversion"/>
  </si>
  <si>
    <t>Orientation Sensorium:Who are you, What day is it?</t>
    <phoneticPr fontId="6" type="noConversion"/>
  </si>
  <si>
    <t>Facial Expression</t>
    <phoneticPr fontId="6" type="noConversion"/>
  </si>
  <si>
    <t>Body Movements</t>
    <phoneticPr fontId="6" type="noConversion"/>
  </si>
  <si>
    <t>Muscle Tension</t>
    <phoneticPr fontId="6" type="noConversion"/>
  </si>
  <si>
    <t>Ventilator or Vocalization</t>
    <phoneticPr fontId="6" type="noConversion"/>
  </si>
  <si>
    <t>Glasgow Coma Score</t>
    <phoneticPr fontId="6" type="noConversion"/>
  </si>
  <si>
    <t>Eyes Open</t>
    <phoneticPr fontId="6" type="noConversion"/>
  </si>
  <si>
    <t>Best Verbal Response</t>
    <phoneticPr fontId="6" type="noConversion"/>
  </si>
  <si>
    <t>Best Motor Response</t>
    <phoneticPr fontId="6" type="noConversion"/>
  </si>
  <si>
    <t xml:space="preserve">Pressure Regulated Volume Control </t>
  </si>
  <si>
    <t>Release of 1.2.1</t>
    <phoneticPr fontId="6" type="noConversion"/>
  </si>
  <si>
    <t>Other devices (e.g. pacemaker)</t>
  </si>
  <si>
    <t>IPods or MP3 players:describe</t>
  </si>
  <si>
    <t>Peripheral Nerve Stimulator: mAmp</t>
  </si>
  <si>
    <t>Peripheral Nerve Stimulator: Site</t>
  </si>
  <si>
    <t>Peripheral Nerve Stimulator: TOF</t>
  </si>
  <si>
    <t>Serosanguineous</t>
  </si>
  <si>
    <t>09</t>
    <phoneticPr fontId="6" type="noConversion"/>
  </si>
  <si>
    <t>10</t>
    <phoneticPr fontId="6" type="noConversion"/>
  </si>
  <si>
    <t>V1.3</t>
    <phoneticPr fontId="6" type="noConversion"/>
  </si>
  <si>
    <t>Updated release of 1.3</t>
    <phoneticPr fontId="6" type="noConversion"/>
  </si>
  <si>
    <t>General release</t>
    <phoneticPr fontId="6" type="noConversion"/>
  </si>
  <si>
    <t>Assess1</t>
  </si>
  <si>
    <t>ID1</t>
  </si>
  <si>
    <t>Assess2</t>
  </si>
  <si>
    <t>ID2</t>
  </si>
  <si>
    <t>Assessment Generic Name</t>
  </si>
  <si>
    <t>Assessment Generic Value Description</t>
  </si>
  <si>
    <t>ID3</t>
  </si>
  <si>
    <t>Alternate Value</t>
  </si>
  <si>
    <t>Generic ID Prefix</t>
  </si>
  <si>
    <t>Version</t>
  </si>
  <si>
    <t>Picis Vendor ID</t>
  </si>
  <si>
    <t>Philips Display</t>
  </si>
  <si>
    <t>Philips Vendor ID</t>
  </si>
  <si>
    <t>Clinicomp Display</t>
  </si>
  <si>
    <t>Clinicomp Vendor ID</t>
  </si>
  <si>
    <t>Re-release for Miami care plan terms only. Some corrections needed. Final spelling corrections.</t>
    <phoneticPr fontId="6" type="noConversion"/>
  </si>
  <si>
    <t>Drainage Chamber Level Ordered for Drainage</t>
    <phoneticPr fontId="6" type="noConversion"/>
  </si>
  <si>
    <t>Scale Revised</t>
    <phoneticPr fontId="6" type="noConversion"/>
  </si>
  <si>
    <t>Behavior/Affect/Mood</t>
    <phoneticPr fontId="6" type="noConversion"/>
  </si>
  <si>
    <t>Previous ModSedation Complications</t>
    <phoneticPr fontId="6" type="noConversion"/>
  </si>
  <si>
    <t>Substance Abuse</t>
    <phoneticPr fontId="6" type="noConversion"/>
  </si>
  <si>
    <t>Mutual Goals</t>
  </si>
  <si>
    <t>Info Provided: Breast Feeding</t>
  </si>
  <si>
    <t>Problem: Activity Intolerance Other:</t>
  </si>
  <si>
    <t xml:space="preserve">Outcome: Activity Intolerance Other: </t>
  </si>
  <si>
    <t>Problem: Acute Confusion Other:</t>
  </si>
  <si>
    <t>Outcome: Acute Confusion Other:</t>
  </si>
  <si>
    <t>Sling Size</t>
  </si>
  <si>
    <t>Patient Safe Handling</t>
  </si>
  <si>
    <t>Dressing Status Wet to Dry</t>
  </si>
  <si>
    <t>CIWA risk 2</t>
  </si>
  <si>
    <t>Number Staff Assist for Transfer and Positioning</t>
  </si>
  <si>
    <t>Minor corrections</t>
  </si>
  <si>
    <t xml:space="preserve">     Fluid restriction</t>
  </si>
  <si>
    <t>Abdominal girth</t>
  </si>
  <si>
    <t xml:space="preserve">     Fecal management device</t>
  </si>
  <si>
    <t>Hydromorphone</t>
  </si>
  <si>
    <t>Things which are upsetting</t>
  </si>
  <si>
    <t xml:space="preserve">      Close observation</t>
  </si>
  <si>
    <t xml:space="preserve">      One to one observation</t>
  </si>
  <si>
    <t>Endotracheal tube oral</t>
  </si>
  <si>
    <t>Endotracheal tube nasal</t>
  </si>
  <si>
    <t>Tracheostomy tube</t>
  </si>
  <si>
    <t>Laryngotomy tube/no tube</t>
  </si>
  <si>
    <t xml:space="preserve">Endotracheal tube subglottic suction:  </t>
  </si>
  <si>
    <t xml:space="preserve">Supralaryngeal airway:  </t>
  </si>
  <si>
    <t xml:space="preserve">Head/Neck area:  </t>
  </si>
  <si>
    <t xml:space="preserve">Thoracic area:  </t>
  </si>
  <si>
    <t xml:space="preserve">Abdominal area:  </t>
  </si>
  <si>
    <t xml:space="preserve">Pelvic area:  </t>
  </si>
  <si>
    <t xml:space="preserve">Extremity area:  </t>
  </si>
  <si>
    <t xml:space="preserve">Edema present:  </t>
  </si>
  <si>
    <t xml:space="preserve">     Stoma:  </t>
  </si>
  <si>
    <t xml:space="preserve">     Enteral tube feeding:   </t>
  </si>
  <si>
    <t xml:space="preserve">Abnormal:  </t>
  </si>
  <si>
    <t xml:space="preserve">Vomiting:  </t>
  </si>
  <si>
    <t xml:space="preserve">      Pressure Ulcer:  </t>
  </si>
  <si>
    <t xml:space="preserve">     Negative Pressure Wound Therapy:  </t>
  </si>
  <si>
    <t xml:space="preserve">      Radiating:  </t>
  </si>
  <si>
    <t xml:space="preserve">Other:  </t>
  </si>
  <si>
    <t xml:space="preserve">Present:  </t>
  </si>
  <si>
    <t xml:space="preserve">Endotracheal tube oral:  </t>
  </si>
  <si>
    <t xml:space="preserve">Endotracheal tube nasal:  </t>
  </si>
  <si>
    <t xml:space="preserve">Tracheostomy tube:  </t>
  </si>
  <si>
    <t xml:space="preserve">Laryngotomy tube:  </t>
  </si>
  <si>
    <t xml:space="preserve">Laryngotomy no tube:  </t>
  </si>
  <si>
    <t>Arm Right</t>
  </si>
  <si>
    <t>Corneal Reflex Left</t>
  </si>
  <si>
    <t>Accomodation Right</t>
  </si>
  <si>
    <t>Readiness to Wean</t>
  </si>
  <si>
    <t>Daily Readiness to Wean</t>
  </si>
  <si>
    <t>Daily Readiness to Wean Contraindicated</t>
  </si>
  <si>
    <t>V1.3.1</t>
  </si>
  <si>
    <t>V1.3.1RFC</t>
  </si>
  <si>
    <t>HOB elevated &gt; 30 degrees contraindicated</t>
  </si>
  <si>
    <t>Order written with indication on day of insertion by provider</t>
  </si>
  <si>
    <t>Updated V1.3.1</t>
  </si>
  <si>
    <t>IPEC adds in Events and Pulmonary</t>
  </si>
  <si>
    <t>Dressing Wound Vac Therapy</t>
  </si>
  <si>
    <t>Dressing Wound Vac Pressure</t>
  </si>
  <si>
    <t>Wound #10</t>
  </si>
  <si>
    <t>Daily Sedation Vacation</t>
  </si>
  <si>
    <t>Motor Leg Right</t>
  </si>
  <si>
    <t>NIH Stroke Scale: Motor Leg Right</t>
  </si>
  <si>
    <t>Shin, right</t>
  </si>
  <si>
    <t>Shin, left</t>
  </si>
  <si>
    <t xml:space="preserve">     Flank, right</t>
  </si>
  <si>
    <t xml:space="preserve">     Flank, left</t>
  </si>
  <si>
    <t>Risk for Stroke/TIA</t>
  </si>
  <si>
    <t>61</t>
  </si>
  <si>
    <t>Problem: Risk for Stroke/TIA</t>
  </si>
  <si>
    <t>Personal Risk Factors Identified</t>
  </si>
  <si>
    <t>Educated on Warning Signs of Stroke/TIA</t>
  </si>
  <si>
    <t xml:space="preserve">Educated on Prescribed Medications </t>
  </si>
  <si>
    <t>Identified Need for Follow-up after discharge</t>
  </si>
  <si>
    <t>Educated on Activation of EMS</t>
  </si>
  <si>
    <t xml:space="preserve">Problem: Risk for Stroke/TIA Other: </t>
  </si>
  <si>
    <t xml:space="preserve">Able to identify early warning signs </t>
  </si>
  <si>
    <t>Outcome Risk for Stroke/TIA Other:</t>
  </si>
  <si>
    <t>Outcome: Risk for Stroke/TIA</t>
  </si>
  <si>
    <t>Strokes, pain and wound laterality</t>
  </si>
  <si>
    <t>Stroke Protocol Activated</t>
  </si>
  <si>
    <t>Patient Status</t>
  </si>
  <si>
    <t>Forehead, right</t>
  </si>
  <si>
    <t>Forehead, left</t>
  </si>
  <si>
    <t>Cheek, right</t>
  </si>
  <si>
    <t>Cheek, left</t>
  </si>
  <si>
    <t>Mouth, right</t>
  </si>
  <si>
    <t>Mouth, left</t>
  </si>
  <si>
    <t>Pain 2</t>
  </si>
  <si>
    <t>Wound #2 Wound Vac Dressing Changed</t>
  </si>
  <si>
    <t>Pain #2 Response to Medication</t>
  </si>
  <si>
    <t>Pain 3</t>
  </si>
  <si>
    <t>Pain #3 Response to Medication</t>
  </si>
  <si>
    <t>Pain 4</t>
  </si>
  <si>
    <t>Pain #4 Response to Medication</t>
  </si>
  <si>
    <t>Pain 5</t>
  </si>
  <si>
    <t>Pain #5 Response to Medication</t>
  </si>
  <si>
    <t>Pain 6</t>
  </si>
  <si>
    <t>Pain #6 Response to Medication</t>
  </si>
  <si>
    <t>Wound #3 Wound Vac Dressing Changed</t>
  </si>
  <si>
    <t>Wound #4 Wound Vac Dressing Changed</t>
  </si>
  <si>
    <t>Wound #5 Wound Vac Dressing Changed</t>
  </si>
  <si>
    <t>Wound #6</t>
  </si>
  <si>
    <t>Wound #6 Wound Vac Dressing Changed</t>
  </si>
  <si>
    <t>Wound #7</t>
  </si>
  <si>
    <t>Wound #8</t>
  </si>
  <si>
    <t>Wound #9</t>
  </si>
  <si>
    <t>Popilteal, right</t>
  </si>
  <si>
    <t>Popliteal, left</t>
  </si>
  <si>
    <t>Rt Poplit</t>
  </si>
  <si>
    <t>L Poplit</t>
  </si>
  <si>
    <t>Ambu bag at the bedside: Yes</t>
  </si>
  <si>
    <t>Ambu bag at the bedside: No</t>
  </si>
  <si>
    <t>Suction at the bedside: Yes</t>
  </si>
  <si>
    <t>Suction at the bedside: No</t>
  </si>
  <si>
    <t>Patient/family aware of camera monitoring</t>
  </si>
  <si>
    <t>CRRT</t>
  </si>
  <si>
    <t>CRRT Setup verified</t>
  </si>
  <si>
    <t>Timeout for CRRT setting changes</t>
  </si>
  <si>
    <t>Timeout for CRRT troubleshooting</t>
  </si>
  <si>
    <t>CRRT Procedures</t>
  </si>
  <si>
    <t>Gap protector</t>
  </si>
  <si>
    <t>Pads on side rails</t>
  </si>
  <si>
    <t>Unable to follow directions</t>
  </si>
  <si>
    <t>Tracheostomy/laryngectomy</t>
  </si>
  <si>
    <t>Identified patient healthcare decision-maker</t>
  </si>
  <si>
    <t>Decision Maker Identified: Yes</t>
  </si>
  <si>
    <t xml:space="preserve">Decision Maker Identified: No </t>
  </si>
  <si>
    <t>Decision Maker Identified: Unable at this time</t>
  </si>
  <si>
    <t>Patient Care Bundle Assessment</t>
  </si>
  <si>
    <t>Advance directive up-to-date and addressed</t>
  </si>
  <si>
    <t>Advanced Directive: Yes</t>
  </si>
  <si>
    <t xml:space="preserve">Advanced Directive: No </t>
  </si>
  <si>
    <t>Advanced Directive: Unable at this time</t>
  </si>
  <si>
    <t>CODE status up-to-date and addressed</t>
  </si>
  <si>
    <t>Code Status: Yes</t>
  </si>
  <si>
    <t xml:space="preserve">Code Status: No </t>
  </si>
  <si>
    <t>Code Status: Unable at this time</t>
  </si>
  <si>
    <t>Provided family information leaflet and education</t>
  </si>
  <si>
    <t>Leaftlet/Education: Yes</t>
  </si>
  <si>
    <t xml:space="preserve">Leaftlet/Education: No </t>
  </si>
  <si>
    <t>Leaftlet/Education: Already distributed to pt/family</t>
  </si>
  <si>
    <t>Leaftlet/Education: Unable at this time</t>
  </si>
  <si>
    <t>Daily assess and manage distressing symptoms</t>
  </si>
  <si>
    <t>Assess/Manage Distress: Yes</t>
  </si>
  <si>
    <t xml:space="preserve">Assess/Manage Distress: No </t>
  </si>
  <si>
    <t>Assess/Manage Distress: Unable at this time</t>
  </si>
  <si>
    <t>Pain assessed and managed daily</t>
  </si>
  <si>
    <t>Pain Mgmt: Yes, see patient's Pain assessments, this record</t>
  </si>
  <si>
    <t>Pain Mgmt: No</t>
  </si>
  <si>
    <t>Pain Mgmt: Unable at this time</t>
  </si>
  <si>
    <t>Palliative care discussed w/attending physician</t>
  </si>
  <si>
    <t xml:space="preserve">Palliative Care Consult: Yes </t>
  </si>
  <si>
    <t>Palliative Care Consult: No</t>
  </si>
  <si>
    <t>Palliative Care Consult: Unable at this time</t>
  </si>
  <si>
    <t>Palliative Care Consult: Not recommended at this time</t>
  </si>
  <si>
    <t>Palliative Care orders in place</t>
  </si>
  <si>
    <t>Patient Care Bundle Consults</t>
  </si>
  <si>
    <t>Social work support and consult</t>
  </si>
  <si>
    <t>Social Work Support/Consult: Yes</t>
  </si>
  <si>
    <t xml:space="preserve">Social Work Support/Consult: No </t>
  </si>
  <si>
    <t>Social Work Support/Consult: Unable at this time</t>
  </si>
  <si>
    <t>Social Work Support/Consult: Not recommended at this time</t>
  </si>
  <si>
    <t>Spiritual Support/Consult: Yes</t>
  </si>
  <si>
    <t xml:space="preserve">Spiritual Support/Consult: No </t>
  </si>
  <si>
    <t>Spiritual Support/Consult: Unable at this time</t>
  </si>
  <si>
    <t>Spiritual Support/Consult: Not recommended at this time</t>
  </si>
  <si>
    <t>Spiritual support and consult</t>
  </si>
  <si>
    <t>Patient Care Bundle Interdisciplinary</t>
  </si>
  <si>
    <t>Interdisciplinary family meeting coordinated</t>
  </si>
  <si>
    <t>Interdisciplinary Family Meeting: Yes</t>
  </si>
  <si>
    <t xml:space="preserve">Interdisciplinary Family Meeting: No </t>
  </si>
  <si>
    <t>Interdisciplinary Family Meeting: Unable at this time</t>
  </si>
  <si>
    <t>Interdisciplinary Family Meeting: Not recommended at this time</t>
  </si>
  <si>
    <t>Incision #4 Location: Type</t>
  </si>
  <si>
    <t>EJ Rt</t>
  </si>
  <si>
    <t>EJ L</t>
  </si>
  <si>
    <t>M150 Hemofilter</t>
  </si>
  <si>
    <t>HF1000 Hemofilter</t>
  </si>
  <si>
    <t>Deareation Chamber checked</t>
  </si>
  <si>
    <t>Holter Monitor</t>
  </si>
  <si>
    <t>Event Recorder</t>
  </si>
  <si>
    <t>Stress Test</t>
  </si>
  <si>
    <t>Carotid Doppler Studies</t>
  </si>
  <si>
    <t>Arterial Doppler Studies</t>
  </si>
  <si>
    <t>Venous Doppler Studies</t>
  </si>
  <si>
    <t>Impella Flow Control</t>
  </si>
  <si>
    <t>59</t>
  </si>
  <si>
    <t>VAD Impella Flow Control</t>
  </si>
  <si>
    <t>Manual L/min</t>
  </si>
  <si>
    <t>Boost</t>
  </si>
  <si>
    <t>TR Band</t>
  </si>
  <si>
    <t>Vascular Procedure #2</t>
  </si>
  <si>
    <t>Vascular Procedure #3</t>
  </si>
  <si>
    <t>Vascular Procedure #4</t>
  </si>
  <si>
    <t>Manual Compression Device Deflation</t>
  </si>
  <si>
    <t>Vascular Procedure Manual Compression Device Deflation</t>
  </si>
  <si>
    <t>Deflated 3cc</t>
  </si>
  <si>
    <t>Deflated 2cc</t>
  </si>
  <si>
    <t>Deflated 1cc</t>
  </si>
  <si>
    <t>Phases</t>
  </si>
  <si>
    <t>Phase 1 - Bedrest</t>
  </si>
  <si>
    <t>Phase1</t>
  </si>
  <si>
    <t>Phase 2 - Bed Mobility</t>
  </si>
  <si>
    <t>Phase 3 - Bed to Chair</t>
  </si>
  <si>
    <t>Phase 4 - Ambulation</t>
  </si>
  <si>
    <t>Phase2</t>
  </si>
  <si>
    <t>Phase3</t>
  </si>
  <si>
    <t>Phase4</t>
  </si>
  <si>
    <t>Phase 1 Level of Mobility</t>
  </si>
  <si>
    <t>Progressive Mobility Protocol Phases</t>
  </si>
  <si>
    <t>Progressive Phase 1 Level of Mobility</t>
  </si>
  <si>
    <t>Passive ROM</t>
  </si>
  <si>
    <t>PassiveROM</t>
  </si>
  <si>
    <t>Turn every 2 hours</t>
  </si>
  <si>
    <t>TurnQ2h</t>
  </si>
  <si>
    <t>Reposition every 2 hours</t>
  </si>
  <si>
    <t>PositionQ2h</t>
  </si>
  <si>
    <t>HOB elevated at 30 degrees</t>
  </si>
  <si>
    <t>HOB 30 deg</t>
  </si>
  <si>
    <t>Phase 2 Level of Mobility</t>
  </si>
  <si>
    <t>Progressive Phase 2 Level of Mobility</t>
  </si>
  <si>
    <t>Active ROM</t>
  </si>
  <si>
    <t>ActiveROM</t>
  </si>
  <si>
    <t>Turn and reposition every 2 hours</t>
  </si>
  <si>
    <t>Turn,Position</t>
  </si>
  <si>
    <t>Bed in chair position</t>
  </si>
  <si>
    <t>ChairPosition</t>
  </si>
  <si>
    <t>Sit at side of bed</t>
  </si>
  <si>
    <t>SitBeside</t>
  </si>
  <si>
    <t>Progressive Phase 3 Level of Mobility</t>
  </si>
  <si>
    <t>Stand and pivot 1 assist</t>
  </si>
  <si>
    <t>StandPivot1</t>
  </si>
  <si>
    <t>Stand and pivot 2 assist</t>
  </si>
  <si>
    <t>StandPivot2</t>
  </si>
  <si>
    <t>Sit to stand lift</t>
  </si>
  <si>
    <t>SitStandLift</t>
  </si>
  <si>
    <t>CeilingLift</t>
  </si>
  <si>
    <t>Phase 3 Level of Mobility</t>
  </si>
  <si>
    <t>Phase 4 Level of Mobility</t>
  </si>
  <si>
    <t>Progressive Phase 4 Level of Mobility</t>
  </si>
  <si>
    <t>Assisted Ambulation: Physical Assist</t>
  </si>
  <si>
    <t>Assisted Ambulation: Standby Assist</t>
  </si>
  <si>
    <t>Assisted Ambulation with walker/rollator</t>
  </si>
  <si>
    <t>Assisted ambulation without walker/rollator</t>
  </si>
  <si>
    <t>PhysAssistAmb</t>
  </si>
  <si>
    <t>StdbyAssistAmb</t>
  </si>
  <si>
    <t>WalkerRoll</t>
  </si>
  <si>
    <t>NoWalkerRoll</t>
  </si>
  <si>
    <t>Assisted Ambulation</t>
  </si>
  <si>
    <t>Independent ambulation with walker</t>
  </si>
  <si>
    <t>Independent ambulation without walker</t>
  </si>
  <si>
    <t>IndWalker</t>
  </si>
  <si>
    <t>IndNoWalker</t>
  </si>
  <si>
    <t>Surgical Team</t>
  </si>
  <si>
    <t>SurgTeam</t>
  </si>
  <si>
    <t>Physical Therapy</t>
  </si>
  <si>
    <t>Respiratory Therapy</t>
  </si>
  <si>
    <t>PhysTher</t>
  </si>
  <si>
    <t>RespTher</t>
  </si>
  <si>
    <t>2hr: specify</t>
  </si>
  <si>
    <t>Neuro assessment within normal limits</t>
  </si>
  <si>
    <t>Not within normal limits</t>
  </si>
  <si>
    <t>NoWNL</t>
  </si>
  <si>
    <t>Basic</t>
  </si>
  <si>
    <t>Pulmonary assessment within normal limits</t>
  </si>
  <si>
    <t>Cardiovascular assessment within normal limits</t>
  </si>
  <si>
    <t>Gastrointestinal assessment within normal limits</t>
  </si>
  <si>
    <t>Genitourinary assessment within normal limits</t>
  </si>
  <si>
    <t>Pupil Assessment</t>
  </si>
  <si>
    <t>Pupils equal, round, react, accommodate</t>
  </si>
  <si>
    <t>PERRLA</t>
  </si>
  <si>
    <t>Pupils not equal, round, react, accommodate</t>
  </si>
  <si>
    <t>NotPERRLA</t>
  </si>
  <si>
    <t>Patient Status Non ICU</t>
  </si>
  <si>
    <t>Patient Status: Non ICU</t>
  </si>
  <si>
    <t>Oral care Chlorhexidine contraindicated</t>
  </si>
  <si>
    <t>V1.3.2</t>
  </si>
  <si>
    <t>Updated V1.3.2</t>
  </si>
  <si>
    <t>Added one IPEC term for VAP/Oral Care</t>
  </si>
  <si>
    <t>V1.3.3</t>
  </si>
  <si>
    <t>V1.3.3RFC</t>
  </si>
  <si>
    <t>Lower Extremity</t>
  </si>
  <si>
    <t>V1.3.2RFC</t>
  </si>
  <si>
    <t>Pre-blood pump ml/hr: specify</t>
  </si>
  <si>
    <t>Pulsatility Right</t>
  </si>
  <si>
    <t>60</t>
  </si>
  <si>
    <t>VAD Pulsatility Right</t>
  </si>
  <si>
    <t>Pulsatility Left</t>
  </si>
  <si>
    <t>VAD Pulsatility Left</t>
  </si>
  <si>
    <t>Effluent Flow ml/min: specify</t>
  </si>
  <si>
    <t>Patient Fluid Removal</t>
  </si>
  <si>
    <t>CRRT Fluid Removal</t>
  </si>
  <si>
    <t>Patient Fluid removal ml/hr</t>
  </si>
  <si>
    <t>Dose limit (mg)</t>
  </si>
  <si>
    <t>Fentanyl PCA Dose Limit (mcg)</t>
  </si>
  <si>
    <t>Hydromorphone PCA Dose Limit (mg)</t>
  </si>
  <si>
    <t>Patient Location</t>
  </si>
  <si>
    <t>Patient Off Unit to</t>
  </si>
  <si>
    <t>OR</t>
  </si>
  <si>
    <t>Cath Lab</t>
  </si>
  <si>
    <t>X-Ray</t>
  </si>
  <si>
    <t>Nuclear Imaging</t>
  </si>
  <si>
    <t>Return to ICU</t>
  </si>
  <si>
    <t>03</t>
    <phoneticPr fontId="6" type="noConversion"/>
  </si>
  <si>
    <t>01</t>
    <phoneticPr fontId="6" type="noConversion"/>
  </si>
  <si>
    <t>0.667mg/ml</t>
  </si>
  <si>
    <t>02</t>
    <phoneticPr fontId="6" type="noConversion"/>
  </si>
  <si>
    <t>11</t>
    <phoneticPr fontId="6" type="noConversion"/>
  </si>
  <si>
    <t>50 mcg/ml</t>
  </si>
  <si>
    <t>Lorazepam PCA</t>
  </si>
  <si>
    <t>Concentration</t>
    <phoneticPr fontId="6" type="noConversion"/>
  </si>
  <si>
    <t>Lorazepam PCA Concentration</t>
  </si>
  <si>
    <t>4mg/ml</t>
  </si>
  <si>
    <t>Continuous Basal Rate</t>
    <phoneticPr fontId="6" type="noConversion"/>
  </si>
  <si>
    <t>Lorazepam PCA Continuous/Basal Rate mg/hr</t>
  </si>
  <si>
    <t>0mg/hr</t>
    <phoneticPr fontId="6" type="noConversion"/>
  </si>
  <si>
    <t>Dose</t>
    <phoneticPr fontId="6" type="noConversion"/>
  </si>
  <si>
    <t>Lorazepam PCA Dose</t>
  </si>
  <si>
    <t>Dose Limit</t>
    <phoneticPr fontId="6" type="noConversion"/>
  </si>
  <si>
    <t>Lorazepam PCA Dose Limit</t>
  </si>
  <si>
    <t>Loading/Bolus Dose</t>
    <phoneticPr fontId="6" type="noConversion"/>
  </si>
  <si>
    <t>05</t>
    <phoneticPr fontId="6" type="noConversion"/>
  </si>
  <si>
    <t>Lorazepam PCA Loading/Bolus Dose</t>
  </si>
  <si>
    <t>Lockout Interval</t>
    <phoneticPr fontId="6" type="noConversion"/>
  </si>
  <si>
    <t>Lorazepam PCA Lockout Interval (minutes)</t>
  </si>
  <si>
    <t>Volume Remaining</t>
    <phoneticPr fontId="6" type="noConversion"/>
  </si>
  <si>
    <t>Lorazepam PCA Volume Remaining</t>
  </si>
  <si>
    <t>Attempts</t>
    <phoneticPr fontId="6" type="noConversion"/>
  </si>
  <si>
    <t>Lorazepam Number of PCA Attempts with Time Frame: Specify</t>
  </si>
  <si>
    <t>Number of attempts over 4hr</t>
    <phoneticPr fontId="6" type="noConversion"/>
  </si>
  <si>
    <t>Lorazepam Number of PCA Doses Received with Time Frame: Specify</t>
  </si>
  <si>
    <t>10</t>
    <phoneticPr fontId="6" type="noConversion"/>
  </si>
  <si>
    <t>Lorazepam PCA Side Effects</t>
  </si>
  <si>
    <t>Lorazepam PCA Bolus Dose</t>
  </si>
  <si>
    <t>Midazolam PCA</t>
  </si>
  <si>
    <t>Midazolam PCA Concentration</t>
  </si>
  <si>
    <t>Midazolam PCA Continuous/Basal Rate mg/hr</t>
  </si>
  <si>
    <t>Midazolam PCA Dose</t>
  </si>
  <si>
    <t>Midazolam PCA Dose Limit</t>
  </si>
  <si>
    <t>Midazolam PCA Loading/Bolus Dose</t>
  </si>
  <si>
    <t>Midazolam PCA Lockout Interval (minutes)</t>
  </si>
  <si>
    <t>Midazolam PCA Volume Remaining</t>
  </si>
  <si>
    <t>Midazolam Number of PCA Attempts with Time Frame: Specify</t>
  </si>
  <si>
    <t>Midazolam Number of PCA Doses Received with Time Frame: Specify</t>
  </si>
  <si>
    <t>Midazolam PCA Side Effects</t>
  </si>
  <si>
    <t>Midazolam PCA Bolus Dose</t>
  </si>
  <si>
    <t>Morphine PCA Dose Limit (mg)</t>
  </si>
  <si>
    <t>Lorazepam PCA Dose Limit (mg)</t>
  </si>
  <si>
    <t>Midazolam PCA Dose Limit (mg)</t>
  </si>
  <si>
    <t>Updated V1.3.3</t>
  </si>
  <si>
    <t>Circumference Arm</t>
  </si>
  <si>
    <t>PICC#2 Arm circumference in cm</t>
  </si>
  <si>
    <t>PICC#1 Arm circumference in cm</t>
  </si>
  <si>
    <t>Dose limit (mcg)</t>
  </si>
  <si>
    <t xml:space="preserve">PAcath length to cordis(cm) </t>
  </si>
  <si>
    <t xml:space="preserve">Central IV #1 PAcath length to cordis(cm) </t>
  </si>
  <si>
    <t xml:space="preserve">Central IV #2 PAcath length to cordis(cm) </t>
  </si>
  <si>
    <t xml:space="preserve">Central IV #3 PAcath length to cordis(cm) </t>
  </si>
  <si>
    <t xml:space="preserve">Central IV #4 PAcath length to cordis(cm) </t>
  </si>
  <si>
    <t xml:space="preserve">Central IV #5 PAcath length to cordis(cm) </t>
  </si>
  <si>
    <t>Added  CCB reviewed terms(initially) for CCI build.</t>
  </si>
  <si>
    <t>Updated V1.3.4</t>
  </si>
  <si>
    <t>Fixed a couple of Pain Mgt errors</t>
  </si>
  <si>
    <t>V1.3.4</t>
  </si>
  <si>
    <t>V1.3.4RFC</t>
  </si>
  <si>
    <t>V1.4</t>
  </si>
  <si>
    <t>V1.4RFC</t>
  </si>
  <si>
    <t>RtLeg</t>
  </si>
  <si>
    <t>LtLeg</t>
  </si>
  <si>
    <t>Above knee amputation</t>
  </si>
  <si>
    <t>AKA</t>
  </si>
  <si>
    <t>Below knee amputation</t>
  </si>
  <si>
    <t>BKA</t>
  </si>
  <si>
    <t>Non-ICU patient status</t>
  </si>
  <si>
    <t>Position controlled by Rotation Bed</t>
  </si>
  <si>
    <t>Rotating Bed</t>
  </si>
  <si>
    <t xml:space="preserve">     Speed (2000-10000): specify rpm</t>
  </si>
  <si>
    <t>Wandering Atrial Pacemaker</t>
  </si>
  <si>
    <t>WAP</t>
  </si>
  <si>
    <t>Subclavian artery right</t>
  </si>
  <si>
    <t>Subclavian artery left</t>
  </si>
  <si>
    <t>Co-Signature Insulin</t>
  </si>
  <si>
    <t>Bladder spasms</t>
  </si>
  <si>
    <t>I am assuming the care for this patient and have not received an RN report on this Pt</t>
  </si>
  <si>
    <t>Chlorhexidine bath</t>
  </si>
  <si>
    <t>Respirations spontaneous</t>
  </si>
  <si>
    <t>Respiration absent</t>
  </si>
  <si>
    <t>Pulse present</t>
  </si>
  <si>
    <t>Defribulation joules given</t>
  </si>
  <si>
    <t>Defibrillator joules given</t>
  </si>
  <si>
    <t>50 joules</t>
  </si>
  <si>
    <t>70 joules</t>
  </si>
  <si>
    <t>75 joules</t>
  </si>
  <si>
    <t>100 joules</t>
  </si>
  <si>
    <t>120 joules</t>
  </si>
  <si>
    <t>150 joules</t>
  </si>
  <si>
    <t>200 joules</t>
  </si>
  <si>
    <t>300 joules</t>
  </si>
  <si>
    <t>360 joules</t>
  </si>
  <si>
    <t>Defibrillator attempts</t>
  </si>
  <si>
    <t>1 time</t>
  </si>
  <si>
    <t>Cardioversion joules given</t>
  </si>
  <si>
    <t>Cardioversion attempts</t>
  </si>
  <si>
    <t>Intubation attempts</t>
  </si>
  <si>
    <t>Bereavement items offered</t>
  </si>
  <si>
    <t>Peripheral IV insertion Number of attempts: specify</t>
  </si>
  <si>
    <t>Administration set changed</t>
  </si>
  <si>
    <t>Coffeegnds</t>
  </si>
  <si>
    <t>Urinary diversion insertion date</t>
  </si>
  <si>
    <t>Insertion Date:</t>
  </si>
  <si>
    <t>InsDate</t>
  </si>
  <si>
    <t>Foley present on admit to unit</t>
  </si>
  <si>
    <t>Arterial sheath</t>
  </si>
  <si>
    <t>Site duration extension</t>
  </si>
  <si>
    <t>Tubing changed</t>
  </si>
  <si>
    <t>Stedurchng</t>
  </si>
  <si>
    <t>Tubchng</t>
  </si>
  <si>
    <t>Pressure tubing new/changed</t>
  </si>
  <si>
    <t>Presstube</t>
  </si>
  <si>
    <t>No redness or swelling</t>
  </si>
  <si>
    <t>NoRedSwl</t>
  </si>
  <si>
    <t>NonTendr</t>
  </si>
  <si>
    <t>Tndr</t>
  </si>
  <si>
    <t>Co-signature</t>
  </si>
  <si>
    <t>PCA Setup</t>
  </si>
  <si>
    <t>Co-signature of PCA setup</t>
  </si>
  <si>
    <t>PCA Setup verified</t>
  </si>
  <si>
    <t>Cannula Care</t>
  </si>
  <si>
    <t>Trach/Laryngectomy Cannula Care</t>
  </si>
  <si>
    <t>Outer cannula and stoma cleansed</t>
  </si>
  <si>
    <t>Securement changed</t>
  </si>
  <si>
    <t>Pleural right</t>
  </si>
  <si>
    <t>Pleural left</t>
  </si>
  <si>
    <t>Pleuleft</t>
  </si>
  <si>
    <t>PleuRight</t>
  </si>
  <si>
    <t>Milky</t>
  </si>
  <si>
    <t>Minimal leak</t>
  </si>
  <si>
    <t>MinimalLeak</t>
  </si>
  <si>
    <t>Spacer</t>
  </si>
  <si>
    <t>Vent Patient Off Unit</t>
  </si>
  <si>
    <t>RT with Vent Patient Off Unit</t>
  </si>
  <si>
    <t>OffUnit</t>
  </si>
  <si>
    <t>WithPatient</t>
  </si>
  <si>
    <t>Size 5</t>
  </si>
  <si>
    <t>Size 7</t>
  </si>
  <si>
    <t>Size 9</t>
  </si>
  <si>
    <t>Cuff Pressure (cmH20):</t>
  </si>
  <si>
    <t>PressurecmH20</t>
  </si>
  <si>
    <t>28 cm</t>
  </si>
  <si>
    <t>Discont</t>
  </si>
  <si>
    <t>SelfDiscont</t>
  </si>
  <si>
    <t>Updated V1.4</t>
  </si>
  <si>
    <t>Added CCB reviewed terms (for December 2013</t>
  </si>
  <si>
    <t>Provider Notified</t>
  </si>
  <si>
    <t>Glasgow Modified Alcohol Withdrawal Score</t>
  </si>
  <si>
    <t>Tremor</t>
  </si>
  <si>
    <t>GMAWS:  Tremor</t>
  </si>
  <si>
    <t>No tremor</t>
  </si>
  <si>
    <t>On movement</t>
  </si>
  <si>
    <t>At rest</t>
  </si>
  <si>
    <t>Sweating</t>
  </si>
  <si>
    <t>GMAWS:  Sweating</t>
  </si>
  <si>
    <t>No sweat visible</t>
  </si>
  <si>
    <t xml:space="preserve">Moist </t>
  </si>
  <si>
    <t>Drenching sweats</t>
  </si>
  <si>
    <t>Hallucination</t>
  </si>
  <si>
    <t>GMAWS:  Hallucination</t>
  </si>
  <si>
    <t>Not present</t>
  </si>
  <si>
    <t>Dissuadable</t>
  </si>
  <si>
    <t>Not dissuadable</t>
  </si>
  <si>
    <t>GMAWS:  Orientation</t>
  </si>
  <si>
    <t>Orientated</t>
  </si>
  <si>
    <t>Vague, detached</t>
  </si>
  <si>
    <t>Disorientated, no contact</t>
  </si>
  <si>
    <t>Agitation</t>
  </si>
  <si>
    <t>GMAWS:  Agitation</t>
  </si>
  <si>
    <t xml:space="preserve">Calm </t>
  </si>
  <si>
    <t>Panicky</t>
  </si>
  <si>
    <t>Total Score</t>
  </si>
  <si>
    <t>GMAWS:  Total Score</t>
  </si>
  <si>
    <t>Total GMAWS Score</t>
  </si>
  <si>
    <t>Treatment</t>
  </si>
  <si>
    <t>GMAWS:  Treatment</t>
  </si>
  <si>
    <t>0:  Repeat score in two hours (discontinue after scoring on four consecutive occasions, except if less than 48 hours after last drink)</t>
  </si>
  <si>
    <t>1-3:  Give 10mg diazepam: repeat score in two hours</t>
  </si>
  <si>
    <t>4-8:  Give 20mg diazepam:  repeat score in one hour</t>
  </si>
  <si>
    <t>9-10:  Give 20mg diazepam:  repeat score in one hour; discuss with medical staff.</t>
  </si>
  <si>
    <t>Total Score:</t>
  </si>
  <si>
    <t>Info Provided: Stroke Education</t>
  </si>
  <si>
    <t>Info Provided: Multi-Drug Resistant Organisms</t>
  </si>
  <si>
    <t>Limited dexterity</t>
  </si>
  <si>
    <t>Total Aldrete Score</t>
  </si>
  <si>
    <t>Modified Aldrete Score: Total Score</t>
  </si>
  <si>
    <t>Total Modified Aldrete Score</t>
  </si>
  <si>
    <t>Finalized V1.4</t>
  </si>
  <si>
    <t>Approved and reviewed by CCB</t>
  </si>
  <si>
    <t>Temperature source</t>
  </si>
  <si>
    <t>Core</t>
  </si>
  <si>
    <t>Rectal</t>
  </si>
  <si>
    <t>Axillary</t>
  </si>
  <si>
    <t>Tympanic</t>
  </si>
  <si>
    <t>Bladder</t>
  </si>
  <si>
    <t>Scanned</t>
  </si>
  <si>
    <t>Temperature Source</t>
  </si>
  <si>
    <t>Finalized contents; added Temperature Source Events</t>
  </si>
  <si>
    <t>Urinary Diversion  Duration Tracking</t>
  </si>
  <si>
    <t>Urinary Diversion #1</t>
  </si>
  <si>
    <t>Additional content for CR #1501 Genitouriary items</t>
  </si>
  <si>
    <t>MINDS Scoring System</t>
  </si>
  <si>
    <t>Pulse</t>
  </si>
  <si>
    <t>90 - 110</t>
  </si>
  <si>
    <t>MINDS: Pulse</t>
  </si>
  <si>
    <t>MINDS: Diastolic BP</t>
  </si>
  <si>
    <t>&lt;90</t>
  </si>
  <si>
    <t>&gt;110</t>
  </si>
  <si>
    <t>&gt;100</t>
  </si>
  <si>
    <t>Diastolic BP</t>
  </si>
  <si>
    <t>MINDS: Tremor</t>
  </si>
  <si>
    <t>Visible (fingers)</t>
  </si>
  <si>
    <t>Sweat</t>
  </si>
  <si>
    <t>MINDS: Sweat</t>
  </si>
  <si>
    <t>Barely, moist palms</t>
  </si>
  <si>
    <t>Beads visible</t>
  </si>
  <si>
    <t>Drenching</t>
  </si>
  <si>
    <t>MINDS: Hallucinations</t>
  </si>
  <si>
    <t>Mild</t>
  </si>
  <si>
    <t>Moderate, intermittent</t>
  </si>
  <si>
    <t>Severe, continuous</t>
  </si>
  <si>
    <t>MINDS: Agitation</t>
  </si>
  <si>
    <t>Normal activity</t>
  </si>
  <si>
    <t>Somewhat &gt; normal</t>
  </si>
  <si>
    <t>Moderate-Fidgety, Restless</t>
  </si>
  <si>
    <t>Pacing, Thrashing</t>
  </si>
  <si>
    <t>MINDS: Orientation</t>
  </si>
  <si>
    <t>Oriented x 3</t>
  </si>
  <si>
    <t>Oriented x 2</t>
  </si>
  <si>
    <t>Oriented x 1</t>
  </si>
  <si>
    <t>Total disorientation</t>
  </si>
  <si>
    <t>Delusions</t>
  </si>
  <si>
    <t>MINDS: Delusions</t>
  </si>
  <si>
    <t>MINDS: Seizures</t>
  </si>
  <si>
    <t>V1.5</t>
  </si>
  <si>
    <t>V1.5RFC</t>
  </si>
  <si>
    <t>MEWS Scoring System</t>
  </si>
  <si>
    <t>Systolic BP</t>
  </si>
  <si>
    <t>MEWS: Systolic BP</t>
  </si>
  <si>
    <t>&lt;70</t>
  </si>
  <si>
    <t>71 - 80</t>
  </si>
  <si>
    <t>81 - 100</t>
  </si>
  <si>
    <t>101 - 199</t>
  </si>
  <si>
    <t>&gt;200</t>
  </si>
  <si>
    <t>Heart Rate</t>
  </si>
  <si>
    <t>MEWS: Heart Rate</t>
  </si>
  <si>
    <t>&lt;40</t>
  </si>
  <si>
    <t>111 - 129</t>
  </si>
  <si>
    <t>41 - 50</t>
  </si>
  <si>
    <t>51 - 100</t>
  </si>
  <si>
    <t>101 - 110</t>
  </si>
  <si>
    <t>&gt;130</t>
  </si>
  <si>
    <t>Respiratory Rate</t>
  </si>
  <si>
    <t>MEWS: Respiratory Rate</t>
  </si>
  <si>
    <t>&lt;9</t>
  </si>
  <si>
    <t>9 - 14</t>
  </si>
  <si>
    <t>15 - 20</t>
  </si>
  <si>
    <t>21 - 29</t>
  </si>
  <si>
    <t>&gt;30</t>
  </si>
  <si>
    <t>Temperature</t>
  </si>
  <si>
    <t>MEWS: Temperature</t>
  </si>
  <si>
    <t>&lt;35 C or &lt;95 F</t>
  </si>
  <si>
    <t>35 - 38.4 C or 95 - 101 F</t>
  </si>
  <si>
    <t>&gt;38.4 C or &gt;101 F</t>
  </si>
  <si>
    <t>O2 Sats</t>
  </si>
  <si>
    <t>MEWS: O2 Sats</t>
  </si>
  <si>
    <t>&lt;88%</t>
  </si>
  <si>
    <t>88 - 90%</t>
  </si>
  <si>
    <t>90 - 93%</t>
  </si>
  <si>
    <t>93 - 99%</t>
  </si>
  <si>
    <t>AVPU Score</t>
  </si>
  <si>
    <t>MEWS: AVPU Score</t>
  </si>
  <si>
    <t>Reacting to voice</t>
  </si>
  <si>
    <t>Reacting to pain</t>
  </si>
  <si>
    <t>Hourly Urine for 2 hrs</t>
  </si>
  <si>
    <t>MEWS: Hourly Urine for 2 hours</t>
  </si>
  <si>
    <t>&lt;30 ml/hr</t>
  </si>
  <si>
    <t>&lt;45 ml/hr</t>
  </si>
  <si>
    <t>&lt;10 ml/hr</t>
  </si>
  <si>
    <t>FLACC Scale</t>
  </si>
  <si>
    <t>FLACC: Face</t>
  </si>
  <si>
    <t>Relaxed and smiling</t>
  </si>
  <si>
    <t>Frown, wrinkled forehead, sad</t>
  </si>
  <si>
    <t>Grimacing, fearful, tense facial muscles</t>
  </si>
  <si>
    <t>FLACC: Crying</t>
  </si>
  <si>
    <t>Whimpering, trying to get attention</t>
  </si>
  <si>
    <t>Crying, moaning, groaning</t>
  </si>
  <si>
    <t>Consolability</t>
  </si>
  <si>
    <t>FLACC: Consolability</t>
  </si>
  <si>
    <t>Intermittently calm</t>
  </si>
  <si>
    <t>Irrational behavior</t>
  </si>
  <si>
    <t>Legs</t>
  </si>
  <si>
    <t>FLACC: Legs</t>
  </si>
  <si>
    <t>Partial flexion</t>
  </si>
  <si>
    <t>Fetal position</t>
  </si>
  <si>
    <t>FLACC: Activity</t>
  </si>
  <si>
    <t>Restlessness, fidgeting, slow cautious movements</t>
  </si>
  <si>
    <t>Twitching, agitation, guarding, rigidity, generalized tension</t>
  </si>
  <si>
    <t>FLACC: Total Score</t>
  </si>
  <si>
    <t xml:space="preserve">Comments: </t>
  </si>
  <si>
    <t>MEWS: Total Score</t>
  </si>
  <si>
    <t>Total MEWS Score:</t>
  </si>
  <si>
    <t>MINDS: Total Score</t>
  </si>
  <si>
    <t>Total MINDS Score:</t>
  </si>
  <si>
    <t>AUDIT C Score</t>
  </si>
  <si>
    <t xml:space="preserve">How often did you have a drink containing alcohol in the past year? </t>
  </si>
  <si>
    <t>AUDITC: Yearly Frequency</t>
  </si>
  <si>
    <t>Never</t>
  </si>
  <si>
    <t>1 per month</t>
  </si>
  <si>
    <t>2-4 per month</t>
  </si>
  <si>
    <t>2-3 per week</t>
  </si>
  <si>
    <t>4+ per week</t>
  </si>
  <si>
    <t>How many drink containing alcohol did you have on a typical day when you were drinking in the past year?</t>
  </si>
  <si>
    <t>AUDITC: Daily Frequency</t>
  </si>
  <si>
    <t>1-2</t>
  </si>
  <si>
    <t>3-4</t>
  </si>
  <si>
    <t>5-6</t>
  </si>
  <si>
    <t>7-9</t>
  </si>
  <si>
    <t>10+</t>
  </si>
  <si>
    <t>How often did you have six or more drinks on one occasion in the past year?</t>
  </si>
  <si>
    <t>AUDITC: Six or more</t>
  </si>
  <si>
    <t>Less than monthly</t>
  </si>
  <si>
    <t>Monthly</t>
  </si>
  <si>
    <t>Daily or almost daily</t>
  </si>
  <si>
    <t>AUDITC: Total Score</t>
  </si>
  <si>
    <t xml:space="preserve">Total Score: </t>
  </si>
  <si>
    <t>Pasero Opiod-induced Sedation Scale</t>
  </si>
  <si>
    <t>POSS Scale</t>
  </si>
  <si>
    <t>POSS:Scale</t>
  </si>
  <si>
    <t>Sleep, easy to arouse</t>
  </si>
  <si>
    <t>S</t>
  </si>
  <si>
    <t>Awake and alert</t>
  </si>
  <si>
    <t>Slightly drowsy, easily arousable</t>
  </si>
  <si>
    <t>Frequently drowsy, arousable, drifts off to sleep during conversation</t>
  </si>
  <si>
    <t>Somnolent, minimal or no response to verbal and physical stimulation</t>
  </si>
  <si>
    <t>SAD Persons Score</t>
  </si>
  <si>
    <t>Sex of Patient</t>
  </si>
  <si>
    <t>SAD: Sex of patient</t>
  </si>
  <si>
    <t>Male</t>
  </si>
  <si>
    <t>Female</t>
  </si>
  <si>
    <t>Patient between ages of 19 and 45</t>
  </si>
  <si>
    <t>SAD: Age of patient 19-45</t>
  </si>
  <si>
    <t>Depression Present</t>
  </si>
  <si>
    <t>SAD: Depression present</t>
  </si>
  <si>
    <t>Previously Attemped Suicide</t>
  </si>
  <si>
    <t>SAD: Previously attempted suicide</t>
  </si>
  <si>
    <t>History of Alcohol Abuse</t>
  </si>
  <si>
    <t>SAD: History of Alcohol Abuse</t>
  </si>
  <si>
    <t>Loss of Rational Thinking</t>
  </si>
  <si>
    <t>SAD: Loss of Rational Thinking</t>
  </si>
  <si>
    <t>Social Supports Lacking</t>
  </si>
  <si>
    <t>SAD: Social Supports Lacking</t>
  </si>
  <si>
    <t>Presents Organized Suicide Plan</t>
  </si>
  <si>
    <t>SAD: Organized Suicide plan</t>
  </si>
  <si>
    <t>Single, Widowed, Separated, Divorced</t>
  </si>
  <si>
    <t>SAD: Single, Widowed, Separated, Divorced</t>
  </si>
  <si>
    <t>Chronic or debilitating illness</t>
  </si>
  <si>
    <t>SAD: Chronic or debilitating Illness</t>
  </si>
  <si>
    <t>SAD: Total Score</t>
  </si>
  <si>
    <t>Severity of Ethanol Withdrawal Scale (SEWS)</t>
  </si>
  <si>
    <t>Anxiety: Do you feel that something bad is about to happen?</t>
  </si>
  <si>
    <t>SEWS: Anxiety</t>
  </si>
  <si>
    <t>Nausea and Dry Heaves or Vomiting?</t>
  </si>
  <si>
    <t>SEWS: Nausea and Dry Heaves or Vomiting</t>
  </si>
  <si>
    <t>Sweating: (includes moist palms, sweating now?)</t>
  </si>
  <si>
    <t>SEWS: Sweating</t>
  </si>
  <si>
    <t>Tremor: with arms extended, eyes closed?</t>
  </si>
  <si>
    <t>SEWS: Tremor</t>
  </si>
  <si>
    <t>Agitation: Fidgety, restless, pacing?</t>
  </si>
  <si>
    <t>SEWS: Agitation</t>
  </si>
  <si>
    <t>Disorientation: Knows name and place, but not date</t>
  </si>
  <si>
    <t>SEWS: Disorientation name and place, not date</t>
  </si>
  <si>
    <t>Disorientation: Knows name only</t>
  </si>
  <si>
    <t>SEWS: Disorientation knows name only</t>
  </si>
  <si>
    <t>Hallucinations: Auditory only (check for major psychotic disorder)</t>
  </si>
  <si>
    <t>SEWS: Hallucinations auditory</t>
  </si>
  <si>
    <t>Hallucinations: Visual, tactile, olfactory, gustatory (any)</t>
  </si>
  <si>
    <t>SEWS: Hallucinations visual, tactile</t>
  </si>
  <si>
    <t>Vital Signs: Any of the following: Pulse &gt;110, Diastolic BP &gt;90, Temperature &gt;99.6</t>
  </si>
  <si>
    <t>SEWS: Vital Signs</t>
  </si>
  <si>
    <t>SEWS: Total Score</t>
  </si>
  <si>
    <t>Functional Screen</t>
  </si>
  <si>
    <t>No pertinent functional problems</t>
  </si>
  <si>
    <t>Acute changes in speech or swallowing</t>
  </si>
  <si>
    <t>Acute loss of ADL abilities</t>
  </si>
  <si>
    <t>Acute decrease in mobility/transfer</t>
  </si>
  <si>
    <t>Trach Insertion Date</t>
  </si>
  <si>
    <t>Trach Insertion Date (specify):</t>
  </si>
  <si>
    <t>Trach insertion date (specify:)</t>
  </si>
  <si>
    <t>Meter Dose Inhaler</t>
  </si>
  <si>
    <t>Puffs</t>
  </si>
  <si>
    <t>Meter Dose Inhaler Puffs Given</t>
  </si>
  <si>
    <t>Six</t>
  </si>
  <si>
    <t>Seven</t>
  </si>
  <si>
    <t>Eight</t>
  </si>
  <si>
    <t>Respiratory Treaments Given</t>
  </si>
  <si>
    <t>Albuterol</t>
  </si>
  <si>
    <t>Albuterol/Ipratropium</t>
  </si>
  <si>
    <t>Xopenex/Ipratropium</t>
  </si>
  <si>
    <t>Other : specify</t>
  </si>
  <si>
    <t>Held</t>
  </si>
  <si>
    <t>Adverse Reaction</t>
  </si>
  <si>
    <t>Tachycardia</t>
  </si>
  <si>
    <t>Bradycardia</t>
  </si>
  <si>
    <t>Nausea &amp; Vomiting</t>
  </si>
  <si>
    <t>Bronchospasm</t>
  </si>
  <si>
    <t>Dyspnea</t>
  </si>
  <si>
    <t>Vertigo</t>
  </si>
  <si>
    <t>Ipratropium</t>
  </si>
  <si>
    <t>Xopenex</t>
  </si>
  <si>
    <t>Pulmocort</t>
  </si>
  <si>
    <t>Racemic Epinephrine</t>
  </si>
  <si>
    <t>Racemic Epinephrine 2.25%</t>
  </si>
  <si>
    <t>Xopenex Metered Dose 6-8 puffs</t>
  </si>
  <si>
    <t>Ipratropium Metered Dose 6-8 puffs</t>
  </si>
  <si>
    <t>Add:  Albuterol/Ipratropium</t>
  </si>
  <si>
    <t>Xopenex 1.25mg</t>
  </si>
  <si>
    <t>Ipratropium Metered Dose 6-8 puffsXopenex Metered Dose 6-8 puffs</t>
  </si>
  <si>
    <t>Non Invasive Positive Pressure Ventilation</t>
  </si>
  <si>
    <t>Oxitrach Dome</t>
  </si>
  <si>
    <t>Wean by Trach-Tube or Trach-Collar</t>
  </si>
  <si>
    <t>Bi-Lateral (Not Applicable)</t>
  </si>
  <si>
    <t>Self adhering foam dressing</t>
  </si>
  <si>
    <t>Prevalon Boots</t>
  </si>
  <si>
    <t>PrevBoots</t>
  </si>
  <si>
    <t>DRAFT V1.5 for CCB Review</t>
  </si>
  <si>
    <t>Changes approved by ICU CCB up to 4/1/2014</t>
  </si>
  <si>
    <t>Heel Flotation Systems</t>
  </si>
  <si>
    <t>Skin Integrity Interventions-Pressure Reduction - Heel Floatation Systems</t>
  </si>
  <si>
    <t>Slightly limited</t>
  </si>
  <si>
    <t xml:space="preserve">FINAL V1.5 </t>
  </si>
  <si>
    <t>Final approval by ICU CCB 4/14/2014</t>
  </si>
  <si>
    <t>Problem (Frequently slides down)</t>
  </si>
  <si>
    <t>Potential Problem (Occasionally slides down)</t>
  </si>
  <si>
    <t>Final V1.5.1</t>
  </si>
  <si>
    <t>Added changes to Braden Score for Friction and Shear (2 items changed, no added elements)</t>
  </si>
  <si>
    <t>Draeger Display</t>
  </si>
  <si>
    <t xml:space="preserve">Picis Display </t>
  </si>
  <si>
    <t>Draeger Vendor ID</t>
  </si>
  <si>
    <t>OLD Generic Prefix</t>
  </si>
  <si>
    <t>OLD Picis Vendor ID</t>
  </si>
  <si>
    <t>OLD Philips Vendor ID</t>
  </si>
  <si>
    <t>OLD Clinicomp Vendor ID</t>
  </si>
  <si>
    <t>OLD Draeger Vendor ID</t>
  </si>
  <si>
    <t>IC.PU.100105</t>
  </si>
  <si>
    <t>IC.PU.100106</t>
  </si>
  <si>
    <t>IC.PU.100107</t>
  </si>
  <si>
    <t>IC.PU.100108</t>
  </si>
  <si>
    <t>IC.PU.100109</t>
  </si>
  <si>
    <t>IC.PU.100110</t>
  </si>
  <si>
    <t>IC.PU.100111</t>
  </si>
  <si>
    <t>IC.PU.100112</t>
  </si>
  <si>
    <t>IC.PU.100113</t>
  </si>
  <si>
    <t>IC.PU.100114</t>
  </si>
  <si>
    <t>IC.PU.100115</t>
  </si>
  <si>
    <t>IC.PU.100116</t>
  </si>
  <si>
    <t>IC.PU.100117</t>
  </si>
  <si>
    <t>IC.PU.100118</t>
  </si>
  <si>
    <t>IC.PU.100119</t>
  </si>
  <si>
    <t>IC.PU.100120</t>
  </si>
  <si>
    <t>IC.PU.100121</t>
  </si>
  <si>
    <t>IC.PU.100122</t>
  </si>
  <si>
    <t>IC.PU.100123</t>
  </si>
  <si>
    <t>IC.PU.100124</t>
  </si>
  <si>
    <t>IC.PU.100125</t>
  </si>
  <si>
    <t>IC.NA.010541</t>
  </si>
  <si>
    <t>IC.NE.101001</t>
  </si>
  <si>
    <t>RENUM</t>
  </si>
  <si>
    <t>IC.RT.171101</t>
  </si>
  <si>
    <t>Duplicate numbering fixes (summarized in Changes Tab)</t>
  </si>
  <si>
    <t>Final V1.5.1a</t>
  </si>
  <si>
    <t>56</t>
  </si>
  <si>
    <t>Ventilator transport per protocol start</t>
  </si>
  <si>
    <t>Epidural Pain Site</t>
  </si>
  <si>
    <t>Pain #1 used for Epidural site</t>
  </si>
  <si>
    <t>Pain #2 used for Epidural site</t>
  </si>
  <si>
    <t>Pain #3 used for Epidural site</t>
  </si>
  <si>
    <t>Pain #4 used for Epidural site</t>
  </si>
  <si>
    <t>Pain #5 used for Epidural site</t>
  </si>
  <si>
    <t>Pain #6 used for Epidural site</t>
  </si>
  <si>
    <t>Holder securement</t>
  </si>
  <si>
    <t>EzPAP</t>
  </si>
  <si>
    <t>IPPV</t>
  </si>
  <si>
    <t>Thoracic wall vibration (vest)</t>
  </si>
  <si>
    <t>0.6 mg</t>
  </si>
  <si>
    <t>FINAL V1.5.1b</t>
  </si>
  <si>
    <t>A few extra items to harmonize the Picis build (CR #1677)</t>
  </si>
  <si>
    <t>Ability</t>
  </si>
  <si>
    <t>Ambulation Ability</t>
  </si>
  <si>
    <t>Independent</t>
  </si>
  <si>
    <t>Unable to bear weight</t>
  </si>
  <si>
    <t>Gait</t>
  </si>
  <si>
    <t>Ambulation Gait</t>
  </si>
  <si>
    <t>Distance</t>
  </si>
  <si>
    <t>Ambulation Distance</t>
  </si>
  <si>
    <t>0-10 Feet</t>
  </si>
  <si>
    <t>11-25 Feet</t>
  </si>
  <si>
    <t>26-50 Feet</t>
  </si>
  <si>
    <t>50-100 Feet</t>
  </si>
  <si>
    <t>100 Feet or more</t>
  </si>
  <si>
    <t>Lift</t>
  </si>
  <si>
    <t>Back to bed</t>
  </si>
  <si>
    <t>Dangled</t>
  </si>
  <si>
    <t>Up to chair</t>
  </si>
  <si>
    <t>Up to commode</t>
  </si>
  <si>
    <t>Ambulated</t>
  </si>
  <si>
    <t>Standing</t>
  </si>
  <si>
    <t>Patient Positioning</t>
  </si>
  <si>
    <t>Turning</t>
  </si>
  <si>
    <t>Patient Turned</t>
  </si>
  <si>
    <t>Self Turned</t>
  </si>
  <si>
    <t>Rotating by bed</t>
  </si>
  <si>
    <t>Patient Refuses</t>
  </si>
  <si>
    <t>Body Positioning</t>
  </si>
  <si>
    <t>Left side</t>
  </si>
  <si>
    <t>Right side</t>
  </si>
  <si>
    <t>Level of assist</t>
  </si>
  <si>
    <t>Hygiene Level of Assist</t>
  </si>
  <si>
    <t>Full Assistance</t>
  </si>
  <si>
    <t>Partial Assistance</t>
  </si>
  <si>
    <t>Refuses Hygiene Care</t>
  </si>
  <si>
    <t>Completed</t>
  </si>
  <si>
    <t>Hygiene Completed</t>
  </si>
  <si>
    <t>Daily Chlorohexidine Bath</t>
  </si>
  <si>
    <t>Bed Bath</t>
  </si>
  <si>
    <t>Foley Hygiene</t>
  </si>
  <si>
    <t>Hand Hygiene</t>
  </si>
  <si>
    <t>Eye Care</t>
  </si>
  <si>
    <t>Oral Care</t>
  </si>
  <si>
    <t>Shave</t>
  </si>
  <si>
    <t>Wash Hair</t>
  </si>
  <si>
    <t>Nail Care</t>
  </si>
  <si>
    <t>Linens Changed</t>
  </si>
  <si>
    <t>Lotion Applied</t>
  </si>
  <si>
    <t>Gown Changed</t>
  </si>
  <si>
    <t>Range of Motion</t>
  </si>
  <si>
    <t>Range of Motion Active</t>
  </si>
  <si>
    <t>Passive</t>
  </si>
  <si>
    <t>Range of Motion Passive</t>
  </si>
  <si>
    <t>Therapeutic Sleep Measures</t>
  </si>
  <si>
    <t>Curtains/Shades Closed</t>
  </si>
  <si>
    <t>Doors Closed</t>
  </si>
  <si>
    <t>Ear Plugs</t>
  </si>
  <si>
    <t>Lights Out</t>
  </si>
  <si>
    <t>Patient Non-Responsive</t>
  </si>
  <si>
    <t>Patient Requests No Measures Implemented</t>
  </si>
  <si>
    <t>Television/Radio Off</t>
  </si>
  <si>
    <t>Patient Positioning Turning</t>
  </si>
  <si>
    <t>Patient Positioning Body Positioning</t>
  </si>
  <si>
    <t>DRAFT V1.5.2</t>
  </si>
  <si>
    <t>Changes approved by ICU CCB up to 9/1/2014</t>
  </si>
  <si>
    <t>Bristol Stool Scale</t>
  </si>
  <si>
    <t>Type 1</t>
  </si>
  <si>
    <t>Separate hard lump, like nuts - hard to pass (Type 1)</t>
  </si>
  <si>
    <t>Sausage shaped but lumpy (Type 2)</t>
  </si>
  <si>
    <t>Type 2</t>
  </si>
  <si>
    <t>Like a sausage but with cracks on the surface (Type 3)</t>
  </si>
  <si>
    <t>Type 3</t>
  </si>
  <si>
    <t>Like a sausage or shake, smooth and soft (Type 4)</t>
  </si>
  <si>
    <t>Type 4</t>
  </si>
  <si>
    <t>Soft blobs with clear cut edges (Type 5)</t>
  </si>
  <si>
    <t>Type 5</t>
  </si>
  <si>
    <t>Fluffy pieces with ragged edges - a mushy stool (Type 6)</t>
  </si>
  <si>
    <t>Type 6</t>
  </si>
  <si>
    <t>Type 7</t>
  </si>
  <si>
    <t>Blake</t>
  </si>
  <si>
    <t>Airway Pressure Release Ventilation</t>
  </si>
  <si>
    <t>Self-Discontinued</t>
  </si>
  <si>
    <t>Advanced Diet Tolerated</t>
  </si>
  <si>
    <t>Suppplements with meals</t>
  </si>
  <si>
    <t>NPO except for sips for meds</t>
  </si>
  <si>
    <t>Parenteral nutrition</t>
  </si>
  <si>
    <t>Mask High Flow</t>
  </si>
  <si>
    <t>MskHighFlow</t>
  </si>
  <si>
    <t>Clinical Opiate Withdrawal Scale (COWS)</t>
  </si>
  <si>
    <t>Resting Pulse Rate: Record Beats per minute</t>
  </si>
  <si>
    <t>COWS: Resting Pulse Rate Beats per minute</t>
  </si>
  <si>
    <t>WAKE: Purposeful Movement</t>
  </si>
  <si>
    <t>WAKE: Blood Pressure</t>
  </si>
  <si>
    <t>WAKE: Respiratory Effort</t>
  </si>
  <si>
    <t>WAKE: Oxygen Saturation</t>
  </si>
  <si>
    <t>0 - pulse rate 80 or below</t>
  </si>
  <si>
    <t>1 - pulse rate 81 - 100</t>
  </si>
  <si>
    <t>2 - pulse rate 101 - 120</t>
  </si>
  <si>
    <t>4 - pulse rate greater than 120</t>
  </si>
  <si>
    <t>COWS: Sweating over pas 1/2 hour</t>
  </si>
  <si>
    <t>Sweating: Over Past 1/2 Hour not Accounted for by Room Temperature or Patient Activity</t>
  </si>
  <si>
    <t>0 - no report of chills or flushing</t>
  </si>
  <si>
    <t>1 - subjective report of chills or flushing</t>
  </si>
  <si>
    <t>2 - flushed or observable moistness on face</t>
  </si>
  <si>
    <t>3 - beads of sweat on brow or face</t>
  </si>
  <si>
    <t>4 - sweat streaming off face</t>
  </si>
  <si>
    <t>Restlessness Observation During Assessment</t>
  </si>
  <si>
    <t>COWS: Restlessness Observation</t>
  </si>
  <si>
    <t>0 - able to sit still</t>
  </si>
  <si>
    <t>1 - reports difficulty sitting still, but is able to do so</t>
  </si>
  <si>
    <t>3 - frequent shifting or extraneous movements of legs/arms</t>
  </si>
  <si>
    <t>5 - unable to sit still for more than a few seconds</t>
  </si>
  <si>
    <t>Pupil Size</t>
  </si>
  <si>
    <t>COWS: Pupil Size</t>
  </si>
  <si>
    <t>0 - pupils pinned or normal size for room light</t>
  </si>
  <si>
    <t>1 - pupils possibly larger than normal for room light</t>
  </si>
  <si>
    <t>2 - pupils moderately dilated</t>
  </si>
  <si>
    <t>5 - pupils so dilated that only the rim of the iris is visible</t>
  </si>
  <si>
    <t>Bone or Joint Aches if Patient was Having Pain Previously</t>
  </si>
  <si>
    <t>COWS: Bone or Joint Aches</t>
  </si>
  <si>
    <t>0 - not present</t>
  </si>
  <si>
    <t>1 - mild diffuse discomfort</t>
  </si>
  <si>
    <t>2 - patient reports severe diffuse aching of joints/muscles</t>
  </si>
  <si>
    <t>4 - patient is rubbing joints or muscles and is unable to sit still because of discomfort</t>
  </si>
  <si>
    <t>Runny Nose or Tearing Not Accounted for by Cold Symptoms or Allergies</t>
  </si>
  <si>
    <t>COWS: Runny nose or tearing</t>
  </si>
  <si>
    <t>1 - nasal stuffiness or unusually moist eyes</t>
  </si>
  <si>
    <t>2 - nose running or tearing</t>
  </si>
  <si>
    <t>4 - nose constantly running or tears streaming down cheeks</t>
  </si>
  <si>
    <t>GI Upset: Over Last 1/2 Hour</t>
  </si>
  <si>
    <t>COWS: GI Upset over last 1/2 hour</t>
  </si>
  <si>
    <t>0 - no GI symptoms</t>
  </si>
  <si>
    <t>1 - stomach cramps</t>
  </si>
  <si>
    <t>2 - nausea or loose stool</t>
  </si>
  <si>
    <t>3 - vomiting or diarrhea</t>
  </si>
  <si>
    <t>5 - multiple episodes of diarrhea or vomiting</t>
  </si>
  <si>
    <t>Tremor Observation During Assessment</t>
  </si>
  <si>
    <t>COWS: Tremor Observation During Assessment</t>
  </si>
  <si>
    <t>0 - no tremor</t>
  </si>
  <si>
    <t>1 - tremor can be felt, but not observed</t>
  </si>
  <si>
    <t>2 - slight tremor observable</t>
  </si>
  <si>
    <t>4 - gross tremor or muscle twitching</t>
  </si>
  <si>
    <t>Yawning Observation During Assessment</t>
  </si>
  <si>
    <t>COWS: Yawning Observation During Assessment</t>
  </si>
  <si>
    <t>0 - no yawning</t>
  </si>
  <si>
    <t>1 - yawning once or twice during assessment</t>
  </si>
  <si>
    <t>2 - yawning three or more times during assessment</t>
  </si>
  <si>
    <t>4 - yawning several times/minute</t>
  </si>
  <si>
    <t>Anxiety or Irritability</t>
  </si>
  <si>
    <t>COWS: Anxiety or Irritabiity</t>
  </si>
  <si>
    <t>0 - none</t>
  </si>
  <si>
    <t>1 - patient reports increasing irritability or anxiousness</t>
  </si>
  <si>
    <t>2 - patient obviously irritable/anxious</t>
  </si>
  <si>
    <t>4 - patient so irritable or anxious that participation in the assessment is difficult</t>
  </si>
  <si>
    <t>Gooseflesh Skin</t>
  </si>
  <si>
    <t>COWS: Gooseflesh Skin</t>
  </si>
  <si>
    <t>0 - skin is smooth</t>
  </si>
  <si>
    <t>3 - piloerection of skin can be felt or hairs standing up on arms</t>
  </si>
  <si>
    <t>5 - prominent piloerection</t>
  </si>
  <si>
    <t>COWS: Total Score</t>
  </si>
  <si>
    <t>Emergent Procedure</t>
  </si>
  <si>
    <t>LIP verbalized this completed on chart</t>
  </si>
  <si>
    <t>Reversal agents available</t>
  </si>
  <si>
    <t>Done within last 30 days</t>
  </si>
  <si>
    <t>Herbal Supplement</t>
  </si>
  <si>
    <t>Fish oil</t>
  </si>
  <si>
    <t>Diagnostic Studes</t>
  </si>
  <si>
    <t>Moderate Sedation: Diagnostic Studies</t>
  </si>
  <si>
    <t>Reviewed requested labs</t>
  </si>
  <si>
    <t>No labs requested</t>
  </si>
  <si>
    <t>Continuous nebulizer treatment</t>
  </si>
  <si>
    <t>Respiratory Distress Observation Scale (RDOS)</t>
  </si>
  <si>
    <t>Heart Rate per Minute</t>
  </si>
  <si>
    <t>RDOS: Heart Rate per Minute</t>
  </si>
  <si>
    <t>0 - &lt; 90 beats</t>
  </si>
  <si>
    <t>1 - 90 - 109 beats</t>
  </si>
  <si>
    <t>2 - &gt;=110 beats</t>
  </si>
  <si>
    <t>Heart Rate per minute total</t>
  </si>
  <si>
    <t>Respiratory Rate per Minute</t>
  </si>
  <si>
    <t>RDOS: Respiratory Rate per Minute</t>
  </si>
  <si>
    <t>0 - &lt;= 18 breaths</t>
  </si>
  <si>
    <t>1 - 19 - 30 breaths</t>
  </si>
  <si>
    <t>2 - &gt; 30 breaths</t>
  </si>
  <si>
    <t>Respiratory rate per minute total</t>
  </si>
  <si>
    <t>Restlessness: non-purposeful movements</t>
  </si>
  <si>
    <t>RDOS: Restlessness</t>
  </si>
  <si>
    <t>1 - Occasional, slight movements</t>
  </si>
  <si>
    <t>2 - Frequent movements</t>
  </si>
  <si>
    <t>Restlessness total</t>
  </si>
  <si>
    <t>Paradoxical breathing pattern: abdomen moves on inspiration</t>
  </si>
  <si>
    <t>RDOS: Paradoxical breathing pattern</t>
  </si>
  <si>
    <t>2 - present</t>
  </si>
  <si>
    <t>Paradoxical breathing pattern total</t>
  </si>
  <si>
    <t>Accessory muscle use: rise in clavical during inspiration</t>
  </si>
  <si>
    <t>1 - slight rise</t>
  </si>
  <si>
    <t>2 - pronounced rise</t>
  </si>
  <si>
    <t>Accessory muslcle use total</t>
  </si>
  <si>
    <t>Grunting at end expiration total</t>
  </si>
  <si>
    <t>RDOS: Grunting at end expiration</t>
  </si>
  <si>
    <t>Grunting at end expiration: gutteral sound</t>
  </si>
  <si>
    <t>Nasal flaring: involuntary movement of nares</t>
  </si>
  <si>
    <t>RDOS: Nasal flaring</t>
  </si>
  <si>
    <t>Nasal flaring total</t>
  </si>
  <si>
    <t>Look of fear</t>
  </si>
  <si>
    <t>RDOS: Look of fear</t>
  </si>
  <si>
    <t>2 - eyes wide open, facial muscles tense, brow furrowed, mouth open, teeth together</t>
  </si>
  <si>
    <t>Look of fear total</t>
  </si>
  <si>
    <t>RDOS: Total score</t>
  </si>
  <si>
    <t>Total RDOS Score</t>
  </si>
  <si>
    <t>RDOS: Accessory muscle use</t>
  </si>
  <si>
    <t>Musculoskeletal Health History</t>
  </si>
  <si>
    <t>Health History</t>
  </si>
  <si>
    <t>Arthritis</t>
  </si>
  <si>
    <t>Back pain</t>
  </si>
  <si>
    <t>Cerebral palsy</t>
  </si>
  <si>
    <t>Deformity(ies)</t>
  </si>
  <si>
    <t>Amputation(s)</t>
  </si>
  <si>
    <t>Fibromyalgia</t>
  </si>
  <si>
    <t>Fractures</t>
  </si>
  <si>
    <t>Hip pain</t>
  </si>
  <si>
    <t>Muscle atrophy</t>
  </si>
  <si>
    <t>Muscular dystrophy</t>
  </si>
  <si>
    <t>Neck pain</t>
  </si>
  <si>
    <t>Mental health history: None</t>
  </si>
  <si>
    <t>Integumentary Health History</t>
  </si>
  <si>
    <t>Acne</t>
  </si>
  <si>
    <t>Athlete's foot</t>
  </si>
  <si>
    <t>Eczema</t>
  </si>
  <si>
    <t>Herpes Simplex</t>
  </si>
  <si>
    <t>Herpes Zoster (shingles)</t>
  </si>
  <si>
    <t>Injury/trauma</t>
  </si>
  <si>
    <t>Pressure ulcer</t>
  </si>
  <si>
    <t>Psoriasis</t>
  </si>
  <si>
    <t>Rosacea</t>
  </si>
  <si>
    <t>Sebaceous cysts</t>
  </si>
  <si>
    <t>Color: other</t>
  </si>
  <si>
    <t>Patches</t>
  </si>
  <si>
    <t>EKG leads changed</t>
  </si>
  <si>
    <t>No weaning, airway protection</t>
  </si>
  <si>
    <t>Power Injectable</t>
  </si>
  <si>
    <t>PICC Power Injectable</t>
  </si>
  <si>
    <t>YES</t>
  </si>
  <si>
    <t>NO</t>
  </si>
  <si>
    <t>1:1 Sitter at bedside</t>
  </si>
  <si>
    <t>1:1 Sitter</t>
  </si>
  <si>
    <t>Pregnancy</t>
  </si>
  <si>
    <t>Is Patient Pregnant</t>
  </si>
  <si>
    <t>Patient Pregnancy</t>
  </si>
  <si>
    <t>Charger</t>
  </si>
  <si>
    <t>53</t>
  </si>
  <si>
    <t>Fear of Falling</t>
  </si>
  <si>
    <t>24 gauge</t>
  </si>
  <si>
    <t>24g</t>
  </si>
  <si>
    <t>Changes approved by ICU CCB up to 9/15/2014, includes "Activity" realignment</t>
  </si>
  <si>
    <t>Activity Performed</t>
  </si>
  <si>
    <t>In bed</t>
  </si>
  <si>
    <t>Activity contraindicated</t>
  </si>
  <si>
    <t>Diversion Type Duration Tracking</t>
  </si>
  <si>
    <t>Puffs specify</t>
  </si>
  <si>
    <t>Throat</t>
  </si>
  <si>
    <t>Ace wrap</t>
  </si>
  <si>
    <t>V1.6</t>
  </si>
  <si>
    <t>V1.6RFC</t>
  </si>
  <si>
    <t>Umbilical</t>
  </si>
  <si>
    <t>DRAFT FINAL V1.6</t>
  </si>
  <si>
    <t>FINAL V1.6 (renamed from 1.5.2)</t>
  </si>
  <si>
    <t>Changes approved by ICU CCB up to 10/15/2014</t>
  </si>
  <si>
    <t>V1.34 RFC</t>
  </si>
  <si>
    <t>DELETE</t>
  </si>
  <si>
    <t>Place in IR</t>
  </si>
  <si>
    <t>PlacedIR</t>
  </si>
  <si>
    <t>Purposeful movement of at least one lower and one upper extremity  Value = 2:   lower/upper                 </t>
  </si>
  <si>
    <t xml:space="preserve">Purposeful movement of at least one upper extremity, no lower extremity  Value = 1:  upper, no lower    </t>
  </si>
  <si>
    <t>Purposeful movement of at least one upper extremity, no lower extremity Value = 0:   no purposeful movement      </t>
  </si>
  <si>
    <t>10/20/14 (#1463)</t>
  </si>
  <si>
    <t>GI Tube #1 Dressing/Status/Drsg Drainage</t>
  </si>
  <si>
    <t xml:space="preserve">     Drsg Drainage none</t>
  </si>
  <si>
    <t xml:space="preserve">     Drsg scant amount Drainage</t>
  </si>
  <si>
    <t xml:space="preserve">     Drsg small amount Drainage</t>
  </si>
  <si>
    <t xml:space="preserve">     Drsg moderate amount Drainage</t>
  </si>
  <si>
    <t xml:space="preserve">     Drsg copious amount Drainage</t>
  </si>
  <si>
    <t>Dressing Drainage Status</t>
  </si>
  <si>
    <t xml:space="preserve">     Drsg Drainage unchanged</t>
  </si>
  <si>
    <t xml:space="preserve">     Drsg Drainage decreasing</t>
  </si>
  <si>
    <t xml:space="preserve">     Drsg Drainage increasing</t>
  </si>
  <si>
    <t>GI Tube #2 Dressing/Status/Drsg Drainage</t>
  </si>
  <si>
    <t>Drsg Drainage none</t>
  </si>
  <si>
    <t>Drsg scant amount Drainage</t>
  </si>
  <si>
    <t>Drsg small amount Drainage</t>
  </si>
  <si>
    <t>Drsg moderate amount Drainage</t>
  </si>
  <si>
    <t>Drsg large amount Drainage</t>
  </si>
  <si>
    <t>Drsg copious amount Drainage</t>
  </si>
  <si>
    <t>Drsg Drainage unchanged</t>
  </si>
  <si>
    <t>Drsg Drainage decreasing</t>
  </si>
  <si>
    <t>Drsg Drainage increasing</t>
  </si>
  <si>
    <t>GI Tube #3 Dressing/Status/Drsg Drainage</t>
  </si>
  <si>
    <t>GI tube #4 Dressing/Status/Drsg Drainage</t>
  </si>
  <si>
    <t>GI Tube #5 Dressing/Status/Drsg Drainage</t>
  </si>
  <si>
    <t>Drainage</t>
  </si>
  <si>
    <t>Urinary Diversion Dressing/Status/Drsg Drainage</t>
  </si>
  <si>
    <t>Ileal conduit Dressing/Status/Drsg Drainage</t>
  </si>
  <si>
    <t>Nephrostomy Dressing/Status/Drsg Drainage</t>
  </si>
  <si>
    <t xml:space="preserve">     Drainage Serosanguineous</t>
  </si>
  <si>
    <t xml:space="preserve">     Drainage bloody</t>
  </si>
  <si>
    <t xml:space="preserve">     Drainage serous</t>
  </si>
  <si>
    <t xml:space="preserve">     Drainage purulent</t>
  </si>
  <si>
    <t>Drainage Amount</t>
  </si>
  <si>
    <t xml:space="preserve">     Drainage amount scant</t>
  </si>
  <si>
    <t xml:space="preserve">     Drainage amount small</t>
  </si>
  <si>
    <t xml:space="preserve">     Drainage amount moderate</t>
  </si>
  <si>
    <t xml:space="preserve">     Drainage amount large</t>
  </si>
  <si>
    <t xml:space="preserve">     Drainage unchanged</t>
  </si>
  <si>
    <t xml:space="preserve">     Drainage decreasing</t>
  </si>
  <si>
    <t>Drainage Status</t>
  </si>
  <si>
    <t>Drainage  Status</t>
  </si>
  <si>
    <t xml:space="preserve">     Drainage serosanguineous</t>
  </si>
  <si>
    <t>DrainageNone</t>
  </si>
  <si>
    <t xml:space="preserve">     Drainage mucoid</t>
  </si>
  <si>
    <t>DrainageMuc</t>
  </si>
  <si>
    <t>Drainage Odor</t>
  </si>
  <si>
    <t xml:space="preserve">Evaluate sensation/movement of extremities/trunk </t>
  </si>
  <si>
    <t>1676, 1755</t>
  </si>
  <si>
    <t>Modified Trendelenburg</t>
  </si>
  <si>
    <t>VAD TandemHeart Driveline Drainage Color</t>
  </si>
  <si>
    <t>Water, no solid pieces - all liquid (Type 7)</t>
  </si>
  <si>
    <t>Number of Reps</t>
  </si>
  <si>
    <t>One time</t>
  </si>
  <si>
    <t>Reverse Trendelenburg</t>
  </si>
  <si>
    <t>IABP Drainage Color/Characteristics/Amount/Odor</t>
  </si>
  <si>
    <t>IABP Dressing/Status/Drainage</t>
  </si>
  <si>
    <t>Pacemaker Drainage Color/Characteristics/Amount/Odor</t>
  </si>
  <si>
    <t xml:space="preserve">     Scant amount Drainage</t>
  </si>
  <si>
    <t xml:space="preserve">     Small amount Drainage</t>
  </si>
  <si>
    <t xml:space="preserve">     Moderate amount Drainage</t>
  </si>
  <si>
    <t xml:space="preserve">     Large amount Drainage</t>
  </si>
  <si>
    <t xml:space="preserve">     Copious amount Drainage</t>
  </si>
  <si>
    <t>VAD Left Dressing/Status/Drsg Drainage</t>
  </si>
  <si>
    <t>Dressing Left Drainage Color</t>
  </si>
  <si>
    <t>Dressing Left Drainage Characteristic</t>
  </si>
  <si>
    <t>Dressing Left Drainage Amount</t>
  </si>
  <si>
    <t xml:space="preserve">     Drsg large amount Drainage</t>
  </si>
  <si>
    <t xml:space="preserve">     Drsg Drainage same amount</t>
  </si>
  <si>
    <t>Dressing Left Drainage Odor</t>
  </si>
  <si>
    <t>VAD Right Dressing/Status/Drsg Drainage</t>
  </si>
  <si>
    <t>Dressing Right Drainage Color</t>
  </si>
  <si>
    <t>Dressing Right Drainage Characteristic</t>
  </si>
  <si>
    <t>Dressing Right Drainage Amount</t>
  </si>
  <si>
    <t xml:space="preserve">     Drsg small amount Drainage </t>
  </si>
  <si>
    <t xml:space="preserve">     Drsg moderate amount Drainage </t>
  </si>
  <si>
    <t>Dressing Right Drainage Odor</t>
  </si>
  <si>
    <t>Site Drainage</t>
  </si>
  <si>
    <t>Vascular Procedure Site Drainage</t>
  </si>
  <si>
    <t>Dressing Drainage Color</t>
  </si>
  <si>
    <t>VAD TandemHeart Dressing Drainage Color</t>
  </si>
  <si>
    <t>Dressing Drainage Characteristics</t>
  </si>
  <si>
    <t>VAD TandemHeart Dressing Drainage Characteristics</t>
  </si>
  <si>
    <t>Dressing Drainage Amount</t>
  </si>
  <si>
    <t>VAD TandemHeart Dressing Drainage Amount</t>
  </si>
  <si>
    <t>Dressing Drainage Odor</t>
  </si>
  <si>
    <t>VAD TandemHeart Dressing Drainage Odor</t>
  </si>
  <si>
    <t>Abnormal Drainage</t>
  </si>
  <si>
    <t>Urogenital Abnormal Drainage</t>
  </si>
  <si>
    <t>Abnormal Drainage None</t>
  </si>
  <si>
    <t>Penile Drainage abnormal</t>
  </si>
  <si>
    <t>Vaginal Drainage abnormal</t>
  </si>
  <si>
    <t>Meatal Drainage</t>
  </si>
  <si>
    <t>Incision #1 Dressing/Status/Drsg Drainage</t>
  </si>
  <si>
    <t xml:space="preserve">      Drsg Drainage none</t>
  </si>
  <si>
    <t xml:space="preserve">      Drsg scant amount Drainage</t>
  </si>
  <si>
    <t xml:space="preserve">      Drsg small amount Drainage</t>
  </si>
  <si>
    <t xml:space="preserve">      Drsg moderate amount Drainage</t>
  </si>
  <si>
    <t xml:space="preserve">      Drsg heavy amount Drainage</t>
  </si>
  <si>
    <t xml:space="preserve">      Drsg Drainage unchanged</t>
  </si>
  <si>
    <t xml:space="preserve">      Drsg Drainage decreasing</t>
  </si>
  <si>
    <t xml:space="preserve">      Drsg Drainage increasing</t>
  </si>
  <si>
    <t>Incision #2 Dressing/Status/Drsg Drainage</t>
  </si>
  <si>
    <t>Incision #3 Dressing/Status/Drsg Drainage</t>
  </si>
  <si>
    <t>Incision #4 Dressing/Status/Drsg Drainage</t>
  </si>
  <si>
    <t>Incision #5 Dressing/Status/Drsg Drainage</t>
  </si>
  <si>
    <t>Incision #6 Dressing/Status/Drsg Drainage</t>
  </si>
  <si>
    <t>Wound #1 Dressing/Status/Drsg Drainage</t>
  </si>
  <si>
    <t>Wound #2 Dressing/Status/Drsg Drainage</t>
  </si>
  <si>
    <t>Wound #3 Dressing/Status/Drsg Drainage</t>
  </si>
  <si>
    <t>Wound #4 Dressing/Status/Drsg Drainage</t>
  </si>
  <si>
    <t>Wound #5 Dressing/Status/Drsg Drainage</t>
  </si>
  <si>
    <t>Wound #6 Dressing/Status/Drsg Drainage</t>
  </si>
  <si>
    <t>Wound #7 Dressing/Status/Drsg Drainage</t>
  </si>
  <si>
    <t>Wound #8 Dressing/Status/Drsg Drainage</t>
  </si>
  <si>
    <t>Wound #9 Dressing/Status/Drsg Drainage</t>
  </si>
  <si>
    <t>Wound #10 Dressing/Status/Drsg Drainage</t>
  </si>
  <si>
    <t>Serosanguinous Drainage</t>
  </si>
  <si>
    <t>Neuro Drain #1  Dressing/Status/Drsg Drainage</t>
  </si>
  <si>
    <t xml:space="preserve">     Drainage volume same amount</t>
  </si>
  <si>
    <t xml:space="preserve">     Drainage volume decreasing</t>
  </si>
  <si>
    <t xml:space="preserve">     Drainage volume increasing</t>
  </si>
  <si>
    <t>Neuro Drain #2  Dressing/Status/Drsg Drainage</t>
  </si>
  <si>
    <t>ICP Bolt Dressing Drainage</t>
  </si>
  <si>
    <t>Drsg Drainage scant amount</t>
  </si>
  <si>
    <t>Drsg Drainage small amount</t>
  </si>
  <si>
    <t xml:space="preserve">Drainage volume decreasing </t>
  </si>
  <si>
    <t>Drainage volume increasing</t>
  </si>
  <si>
    <t>ICP Bolt Dressing Drainage Characteristics</t>
  </si>
  <si>
    <t>ICP Bolt Dressing Drainage Color</t>
  </si>
  <si>
    <t xml:space="preserve">     Drainage present</t>
  </si>
  <si>
    <t>Chest Tube #1 Dressing/Condition/Drsg Drainage</t>
  </si>
  <si>
    <t>Chest Tube #2 Dressing/Condition/Drsg Drainage</t>
  </si>
  <si>
    <t>Chest Tube #3 Dressing/Condition/Drsg Drainage</t>
  </si>
  <si>
    <t>Chest Tube #4 Dressing/Condition/Drsg Drainage</t>
  </si>
  <si>
    <t>Chest Tube #5 Dressing/Condition/Drsg Drainage</t>
  </si>
  <si>
    <t>Chest Tube #6 Dressing/Condition/Drsg Drainage</t>
  </si>
  <si>
    <t>Chest Tube #7 Dressing/Condition/Drsg Drainage</t>
  </si>
  <si>
    <t>Chest Tube #8 Dressing/Condition/Drsg Drainage</t>
  </si>
  <si>
    <t>Tube/Drain #1 Dressing/Status/Drsg Drainage</t>
  </si>
  <si>
    <t xml:space="preserve">      Drsg copious amount Drainage</t>
  </si>
  <si>
    <t>Tube/Drain #2 Dressing/Status/Drsg Drainage</t>
  </si>
  <si>
    <t>Tube/Drain #3 Dressing/Status/Drsg Drainage</t>
  </si>
  <si>
    <t>Tube/Drain #4 Dressing/Status/Drsg Drainage</t>
  </si>
  <si>
    <t>Tube/Drain #5 Dressing/Status/Drsg Drainage</t>
  </si>
  <si>
    <t>Tube/Drain #6 Dressing/Status/Drsg Drainage</t>
  </si>
  <si>
    <t>Tube/Drain #7 Dressing/Status/Drsg Drainage</t>
  </si>
  <si>
    <t>Tube/Drain #8 Dressing/Status/Drsg Drainage</t>
  </si>
  <si>
    <t>VAD Left Driveline Drainage Color/Characteristics/Amount/Odor</t>
  </si>
  <si>
    <t>Pacemaker #2 Drainage Color/Characteristics/Amount/Odor</t>
  </si>
  <si>
    <t>Incision #1 Drainage Amount/Color/Characteristics/Odor</t>
  </si>
  <si>
    <t>Incision #2 Drainage Amount/Color/Characteristics/Odor</t>
  </si>
  <si>
    <t>Incision #3 Drainage Amount/Color/Characteristics/Odor</t>
  </si>
  <si>
    <t>Incision #4 Drainage Amount/Color/Characteristics/Odor</t>
  </si>
  <si>
    <t>Incision #5 Drainage Amount/Color/Characteristics/Odor</t>
  </si>
  <si>
    <t>Incision #6 Drainage Amount/Color/Characteristics/Odor</t>
  </si>
  <si>
    <t>Wound #1 Drainage Color/Characteristics/Amount/Odor</t>
  </si>
  <si>
    <t>Wound #2 Drainage Color/Characteristics/Amount/Odor</t>
  </si>
  <si>
    <t>Wound #3 Drainage Color/Characteristics/Amount/Odor</t>
  </si>
  <si>
    <t>Wound #4 Drainage Color/Characteristics/Amount/Odor</t>
  </si>
  <si>
    <t>Wound #5 Drainage Color/Characteristics/Amount/Odor</t>
  </si>
  <si>
    <t>Wound #6 Drainage Color/Characteristics/Amount/Odor</t>
  </si>
  <si>
    <t>Wound #7 Drainage Color/Characteristics/Amount/Odor</t>
  </si>
  <si>
    <t>Wound #8 Drainage Color/Characteristics/Amount/Odor</t>
  </si>
  <si>
    <t>Wound #9 Drainage Color/Characteristics/Amount/Odor</t>
  </si>
  <si>
    <t>Wound #10 Drainage Color/Characteristics/Amount/Odor</t>
  </si>
  <si>
    <t>Dressing Status/Drainage</t>
  </si>
  <si>
    <t>ICP Bolt Pressure Ordered for Drainage</t>
  </si>
  <si>
    <t>Drainage volume same amount</t>
  </si>
  <si>
    <t>Drsg Drainage moderate amount</t>
  </si>
  <si>
    <t>VAD TandemHeart Driveline Drainage Characteristics</t>
  </si>
  <si>
    <t>VAD TandemHeart Driveline Drainage Amount</t>
  </si>
  <si>
    <t>VAD TandemHeart Driveline Drainage Odor</t>
  </si>
  <si>
    <t>Driveline Left Drainage Color</t>
  </si>
  <si>
    <t>Driveline Left Drainage Characteristic</t>
  </si>
  <si>
    <t>Driveline Left Drainage Amount</t>
  </si>
  <si>
    <t>Driveline Left Drainage Odor</t>
  </si>
  <si>
    <t>Driveline Right Drainage Color</t>
  </si>
  <si>
    <t>Driveline Right Drainage Characteristic</t>
  </si>
  <si>
    <t>Driveline Right Drainage Amount</t>
  </si>
  <si>
    <t>Driveline Right Drainage Odor</t>
  </si>
  <si>
    <t>VAD Right Driveline Drainage Color/Characteristics/Amount/Odor</t>
  </si>
  <si>
    <t>FINAL V1.6.1</t>
  </si>
  <si>
    <t>Numbering error in RT/PU (CR # 1755), "Discharge" -&gt; "Drainage" everywhere (colored this way.)</t>
  </si>
  <si>
    <t>8 l/min</t>
  </si>
  <si>
    <t>10 l/min</t>
  </si>
  <si>
    <t>IC.PU.130117</t>
  </si>
  <si>
    <t>IC.PU.130118</t>
  </si>
  <si>
    <t>IC.PU.130119</t>
  </si>
  <si>
    <t>IC.PU.130120</t>
  </si>
  <si>
    <t>IC.PU.130121</t>
  </si>
  <si>
    <t>PI.IC.PU.130117.01</t>
  </si>
  <si>
    <t>PH.IC.PU.130117.01</t>
  </si>
  <si>
    <t>CL.IC.PU.130117.01</t>
  </si>
  <si>
    <t>PI.IC.PU.130118.01</t>
  </si>
  <si>
    <t>PH.IC.PU.130118.01</t>
  </si>
  <si>
    <t>CL.IC.PU.130118.01</t>
  </si>
  <si>
    <t>PI.IC.PU.130119.01</t>
  </si>
  <si>
    <t>PH.IC.PU.130119.01</t>
  </si>
  <si>
    <t>CL.IC.PU.130119.01</t>
  </si>
  <si>
    <t>PI.IC.PU.130120.01</t>
  </si>
  <si>
    <t>PH.IC.PU.130120.01</t>
  </si>
  <si>
    <t>CL.IC.PU.130120.01</t>
  </si>
  <si>
    <t>PI.IC.PU.130121.01</t>
  </si>
  <si>
    <t>PH.IC.PU.130121.01</t>
  </si>
  <si>
    <t>CL.IC.PU.130121.01</t>
  </si>
  <si>
    <t>V1.7</t>
  </si>
  <si>
    <t>V1.7RFC</t>
  </si>
  <si>
    <t>2/2/2015 (1736)</t>
  </si>
  <si>
    <t>NxStage Flow Setting: Therapy Fluid (ml/hr)</t>
  </si>
  <si>
    <t>Therapy fluid: specify ml/hour</t>
  </si>
  <si>
    <t>NxStage Flow Setting: Ultrafiltration (ml/hr)</t>
  </si>
  <si>
    <t>Ultrafiltration: specify ml/hour</t>
  </si>
  <si>
    <t>Venous pressure specify mm Hg</t>
  </si>
  <si>
    <t xml:space="preserve">     Therapy fluid: specify ml/hour</t>
  </si>
  <si>
    <t xml:space="preserve">     Ultrafiltration: specify ml/hour</t>
  </si>
  <si>
    <t>2/2/15 (1741)</t>
  </si>
  <si>
    <t>2 mg/ml</t>
  </si>
  <si>
    <t>mg of doses over 4hr</t>
  </si>
  <si>
    <t>Davol</t>
  </si>
  <si>
    <t>Accordian</t>
  </si>
  <si>
    <t>Foam Dressing</t>
  </si>
  <si>
    <t>Chloraprep</t>
  </si>
  <si>
    <t>Cloraprep</t>
  </si>
  <si>
    <t>Catheter suprapubic</t>
  </si>
  <si>
    <t>Ureteral stent</t>
  </si>
  <si>
    <t>Uretstent</t>
  </si>
  <si>
    <t>Right ureter</t>
  </si>
  <si>
    <t>Left ureter</t>
  </si>
  <si>
    <t>Epoprostenol Sodium</t>
  </si>
  <si>
    <t>Epoprostenol</t>
  </si>
  <si>
    <t>Formoterol</t>
  </si>
  <si>
    <t>Tiotroprium</t>
  </si>
  <si>
    <t>Symbicort</t>
  </si>
  <si>
    <t>Mometasone</t>
  </si>
  <si>
    <t>Xopenex 0.63</t>
  </si>
  <si>
    <t>Hypertonic Saline</t>
  </si>
  <si>
    <t>Lidocaine</t>
  </si>
  <si>
    <t>Mucomyst (acetylcystine)</t>
  </si>
  <si>
    <t>Tobramycin</t>
  </si>
  <si>
    <t>Amikacin</t>
  </si>
  <si>
    <t>FINAL V1.7</t>
  </si>
  <si>
    <t>Quarterly release. Minor updates in Cardio, GU, Tube Drains, RT</t>
  </si>
  <si>
    <t>Meter Dose Inhaler Treatments Given</t>
  </si>
  <si>
    <t>Meter Dose Inhaler Adverse Reactions</t>
  </si>
  <si>
    <t>Vapotherm</t>
  </si>
  <si>
    <t xml:space="preserve">Wheeze, End Inspiratory </t>
  </si>
  <si>
    <t xml:space="preserve">Wheeze, End Expiratory </t>
  </si>
  <si>
    <t>Fentanyl PCA Dose (mcg)</t>
  </si>
  <si>
    <t>Fentanyl Amount of PCA Doses Received with Time Frame: Specify</t>
  </si>
  <si>
    <t>Hydromorphone PCA Continuous/Basal Rate (mg/hr)</t>
  </si>
  <si>
    <t>Hydromorphone PCA Dose (mg)</t>
  </si>
  <si>
    <t>Hydromorphone Amount of PCA Doses Received with Time Frame: Specify</t>
  </si>
  <si>
    <t>Morphine PCA Continuous/Basal Rate (mg/hr)</t>
  </si>
  <si>
    <t>Morphine PCA Dose (mg)</t>
  </si>
  <si>
    <t>Morphine Amount of PCA Doses Received with Time Frame: Specify</t>
  </si>
  <si>
    <t>ETTube Events</t>
  </si>
  <si>
    <t>Advance ETT</t>
  </si>
  <si>
    <t>IC.EV.490101</t>
  </si>
  <si>
    <t>PI.IC.EV.490101.01</t>
  </si>
  <si>
    <t>PH.IC.EV.490101.01</t>
  </si>
  <si>
    <t>CL.IC.EV.490101.01</t>
  </si>
  <si>
    <t>Withdraw ETT</t>
  </si>
  <si>
    <t>IC.EV.490102</t>
  </si>
  <si>
    <t>PI.IC.EV.490102.2</t>
  </si>
  <si>
    <t>PH.IC.EV.490102.2</t>
  </si>
  <si>
    <t>CL.IC.EV.490102.2</t>
  </si>
  <si>
    <t>Self Extubation</t>
  </si>
  <si>
    <t>IC.EV.490108</t>
  </si>
  <si>
    <t>PI.IC.EV.490108.01</t>
  </si>
  <si>
    <t>PH.IC.EV.490108.01</t>
  </si>
  <si>
    <t>CL.IC.EV.490108.01</t>
  </si>
  <si>
    <t>Ventilator Events</t>
  </si>
  <si>
    <t>Tidal Volume Changed</t>
  </si>
  <si>
    <t>IC.EV.500201</t>
  </si>
  <si>
    <t>PI.IC.EV.500201.01</t>
  </si>
  <si>
    <t>PH.IC.EV.500201.01</t>
  </si>
  <si>
    <t>CL.IC.EV.500201.01</t>
  </si>
  <si>
    <t>Respiratory rate changed</t>
  </si>
  <si>
    <t>IC.EV.500202</t>
  </si>
  <si>
    <t>PI.IC.EV.500202.01</t>
  </si>
  <si>
    <t>PH.IC.EV.500202.01</t>
  </si>
  <si>
    <t>CL.IC.EV.500202.01</t>
  </si>
  <si>
    <t>Pressure support changed</t>
  </si>
  <si>
    <t>IC.EV.500203</t>
  </si>
  <si>
    <t>PI.IC.EV.500203.01</t>
  </si>
  <si>
    <t>PH.IC.EV.500203.01</t>
  </si>
  <si>
    <t>CL.IC.EV.500203.01</t>
  </si>
  <si>
    <t>PEEP changed</t>
  </si>
  <si>
    <t>IC.EV.500204</t>
  </si>
  <si>
    <t>PI.IC.EV.500204.01</t>
  </si>
  <si>
    <t>PH.IC.EV.500204.01</t>
  </si>
  <si>
    <t>CL.IC.EV.500204.01</t>
  </si>
  <si>
    <t>FiO2 Decreased</t>
  </si>
  <si>
    <t>IC.EV.500205</t>
  </si>
  <si>
    <t>PI.IC.EV.500205.01</t>
  </si>
  <si>
    <t>PH.IC.EV.500205.01</t>
  </si>
  <si>
    <t>CL.IC.EV.500205.01</t>
  </si>
  <si>
    <t>Ventilator Mode changed</t>
  </si>
  <si>
    <t>IC.EV.500206</t>
  </si>
  <si>
    <t>PI.IC.EV.500206.01</t>
  </si>
  <si>
    <t>PH.IC.EV.500206.01</t>
  </si>
  <si>
    <t>CL.IC.EV.500206.01</t>
  </si>
  <si>
    <t>Ventilator Check</t>
  </si>
  <si>
    <t>IC.EV.500207</t>
  </si>
  <si>
    <t>PI.IC.EV.500207.01</t>
  </si>
  <si>
    <t>PH.IC.EV.500207.01</t>
  </si>
  <si>
    <t>CL.IC.EV.500207.01</t>
  </si>
  <si>
    <t>Ventilator Change</t>
  </si>
  <si>
    <t>IC.EV.500208</t>
  </si>
  <si>
    <t>PI.IC.EV.500208.01</t>
  </si>
  <si>
    <t>PH.IC.EV.500208.01</t>
  </si>
  <si>
    <t>CL.IC.EV.500208.01</t>
  </si>
  <si>
    <t>Therapy Events</t>
  </si>
  <si>
    <t>Vapotherm: Start</t>
  </si>
  <si>
    <t>IC.EV.510301</t>
  </si>
  <si>
    <t>PI.IC.EV.510301.01</t>
  </si>
  <si>
    <t>PH.IC.EV.510301.01</t>
  </si>
  <si>
    <t>CL.IC.EV.510301.01</t>
  </si>
  <si>
    <t>Vapotherm: Stop</t>
  </si>
  <si>
    <t>IC.EV.510302</t>
  </si>
  <si>
    <t>PI.IC.EV.510302.01</t>
  </si>
  <si>
    <t>PH.IC.EV.510302.01</t>
  </si>
  <si>
    <t>CL.IC.EV.510302.01</t>
  </si>
  <si>
    <t>Vapotherm Check</t>
  </si>
  <si>
    <t>IC.EV.510303</t>
  </si>
  <si>
    <t>PI.IC.EV.510303.01</t>
  </si>
  <si>
    <t>PH.IC.EV.510303.01</t>
  </si>
  <si>
    <t>CL.IC.EV.510303.01</t>
  </si>
  <si>
    <t>Vapotherm: Other</t>
  </si>
  <si>
    <t>IC.EV.510304</t>
  </si>
  <si>
    <t>PI.IC.EV.510304.01</t>
  </si>
  <si>
    <t>PH.IC.EV.510304.01</t>
  </si>
  <si>
    <t>CL.IC.EV.510304.01</t>
  </si>
  <si>
    <t>Hand Helpd Nebullizer treatment</t>
  </si>
  <si>
    <t>IC.EV.510305</t>
  </si>
  <si>
    <t>PI.IC.EV.510305.01</t>
  </si>
  <si>
    <t>PH.IC.EV.510305.01</t>
  </si>
  <si>
    <t>CL.IC.EV.510305.01</t>
  </si>
  <si>
    <t>Metered Dose Inhaler Treatment</t>
  </si>
  <si>
    <t>IC.EV.510306</t>
  </si>
  <si>
    <t>PI.IC.EV.510306.01</t>
  </si>
  <si>
    <t>PH.IC.EV.510306.01</t>
  </si>
  <si>
    <t>CL.IC.EV.510306.01</t>
  </si>
  <si>
    <t>EZPAP</t>
  </si>
  <si>
    <t>IC.EV.510307</t>
  </si>
  <si>
    <t>PI.IC.EV.510307.01</t>
  </si>
  <si>
    <t>PH.IC.EV.510307.01</t>
  </si>
  <si>
    <t>CL.IC.EV.510307.01</t>
  </si>
  <si>
    <t>CPAP Check</t>
  </si>
  <si>
    <t>IC.EV.510308</t>
  </si>
  <si>
    <t>PI.IC.EV.510308.01</t>
  </si>
  <si>
    <t>PH.IC.EV.510308.01</t>
  </si>
  <si>
    <t>CL.IC.EV.510308.01</t>
  </si>
  <si>
    <t>Patient refused therapy/treatment</t>
  </si>
  <si>
    <t>IC.EV.510309</t>
  </si>
  <si>
    <t>PI.IC.EV.510309.01</t>
  </si>
  <si>
    <t>PH.IC.EV.510309.01</t>
  </si>
  <si>
    <t>CL.IC.EV.510309.01</t>
  </si>
  <si>
    <t>Procedure Events</t>
  </si>
  <si>
    <t>Bedside Bronchoscopy Assist</t>
  </si>
  <si>
    <t>IC.EV.510401</t>
  </si>
  <si>
    <t>PI.IC.EV.510401.01</t>
  </si>
  <si>
    <t>PH.IC.EV.510401.01</t>
  </si>
  <si>
    <t>CL.IC.EV.510401.01</t>
  </si>
  <si>
    <t>Mini BAL</t>
  </si>
  <si>
    <t>IC.EV.520402</t>
  </si>
  <si>
    <t>PI.IC.EV.520402.01</t>
  </si>
  <si>
    <t>PH.IC.EV.520402.01</t>
  </si>
  <si>
    <t>CL.IC.EV.520402.01</t>
  </si>
  <si>
    <t>Medical Gases Events</t>
  </si>
  <si>
    <t>Nitric Changed</t>
  </si>
  <si>
    <t>IC.EV.530501</t>
  </si>
  <si>
    <t>PI.IC.EV.530501.01</t>
  </si>
  <si>
    <t>PH.IC.EV.530501.01</t>
  </si>
  <si>
    <t>CL.IC.EV.530501.01</t>
  </si>
  <si>
    <t>Nitric Check</t>
  </si>
  <si>
    <t>IC.EV.530502</t>
  </si>
  <si>
    <t>PI.IC.EV.530502.01</t>
  </si>
  <si>
    <t>PH.IC.EV.530502.01</t>
  </si>
  <si>
    <t>CL.IC.EV.530502.01</t>
  </si>
  <si>
    <t>O2 Decreased</t>
  </si>
  <si>
    <t>IC.EV.530503</t>
  </si>
  <si>
    <t>PI.IC.EV.530503.01</t>
  </si>
  <si>
    <t>PH.IC.EV.530503.01</t>
  </si>
  <si>
    <t>CL.IC.EV.530503.01</t>
  </si>
  <si>
    <t>V1.7RC</t>
  </si>
  <si>
    <t>Specify:</t>
  </si>
  <si>
    <t>Specify mcg/hr:</t>
  </si>
  <si>
    <r>
      <rPr>
        <sz val="10"/>
        <color rgb="FFFF0000"/>
        <rFont val="Verdana"/>
      </rPr>
      <t xml:space="preserve">Specify </t>
    </r>
    <r>
      <rPr>
        <sz val="10"/>
        <color rgb="FFFF0000"/>
        <rFont val="Verdana"/>
      </rPr>
      <t>mcg of doses over 4hr</t>
    </r>
    <r>
      <rPr>
        <sz val="10"/>
        <color rgb="FFFF0000"/>
        <rFont val="Verdana"/>
      </rPr>
      <t>:</t>
    </r>
  </si>
  <si>
    <t>Specify mg/hr:</t>
  </si>
  <si>
    <r>
      <rPr>
        <sz val="10"/>
        <color rgb="FFFF0000"/>
        <rFont val="Verdana"/>
      </rPr>
      <t xml:space="preserve">Specify </t>
    </r>
    <r>
      <rPr>
        <sz val="10"/>
        <color rgb="FFFF0000"/>
        <rFont val="Verdana"/>
      </rPr>
      <t>mg of doses over 4hr</t>
    </r>
    <r>
      <rPr>
        <sz val="10"/>
        <color rgb="FFFF0000"/>
        <rFont val="Verdana"/>
      </rPr>
      <t>:</t>
    </r>
  </si>
  <si>
    <r>
      <rPr>
        <sz val="10"/>
        <color rgb="FFFF0000"/>
        <rFont val="Verdana"/>
      </rPr>
      <t xml:space="preserve">Specify </t>
    </r>
    <r>
      <rPr>
        <sz val="10"/>
        <color rgb="FFFF0000"/>
        <rFont val="Verdana"/>
      </rPr>
      <t>mg of doses</t>
    </r>
    <r>
      <rPr>
        <sz val="10"/>
        <color rgb="FFFF0000"/>
        <rFont val="Verdana"/>
      </rPr>
      <t>:</t>
    </r>
  </si>
  <si>
    <t>Specify mg of doses over 4hr:</t>
  </si>
  <si>
    <t>Hand Held Nebullizer treatment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</si>
</sst>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0000"/>
  </numFmts>
  <fonts count="42" x14ac:knownFonts="1">
    <font>
      <sz val="10"/>
      <name val="Verdana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Verdana"/>
    </font>
    <font>
      <sz val="10"/>
      <name val="Verdana"/>
    </font>
    <font>
      <sz val="8"/>
      <name val="Verdana"/>
    </font>
    <font>
      <b/>
      <sz val="11"/>
      <color indexed="8"/>
      <name val="Calibri"/>
      <family val="2"/>
    </font>
    <font>
      <sz val="11"/>
      <color indexed="206"/>
      <name val="Calibri"/>
      <family val="2"/>
    </font>
    <font>
      <sz val="11"/>
      <color indexed="8"/>
      <name val="Calibri"/>
      <family val="2"/>
    </font>
    <font>
      <sz val="11"/>
      <name val="Calibri"/>
      <family val="2"/>
    </font>
    <font>
      <sz val="8"/>
      <color indexed="8"/>
      <name val="Calibri"/>
      <family val="2"/>
    </font>
    <font>
      <b/>
      <sz val="18"/>
      <color indexed="56"/>
      <name val="Cambria"/>
      <family val="2"/>
    </font>
    <font>
      <sz val="10"/>
      <color indexed="8"/>
      <name val="Verdana"/>
      <family val="2"/>
    </font>
    <font>
      <sz val="11"/>
      <color indexed="17"/>
      <name val="Calibri"/>
      <family val="2"/>
    </font>
    <font>
      <b/>
      <sz val="15"/>
      <color indexed="56"/>
      <name val="Calibri"/>
      <family val="2"/>
    </font>
    <font>
      <u/>
      <sz val="10"/>
      <color theme="10"/>
      <name val="Verdana"/>
    </font>
    <font>
      <u/>
      <sz val="10"/>
      <color theme="11"/>
      <name val="Verdana"/>
    </font>
    <font>
      <sz val="11"/>
      <color rgb="FF000000"/>
      <name val="Calibri"/>
      <charset val="162"/>
    </font>
    <font>
      <sz val="10"/>
      <color rgb="FFFF0000"/>
      <name val="Verdana"/>
    </font>
    <font>
      <sz val="11"/>
      <name val="Calibri"/>
      <family val="2"/>
      <scheme val="minor"/>
    </font>
    <font>
      <sz val="12"/>
      <color rgb="FF9C6500"/>
      <name val="Calibri"/>
      <family val="2"/>
      <scheme val="minor"/>
    </font>
    <font>
      <sz val="12"/>
      <color rgb="FF9C0006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00B050"/>
      <name val="Calibri"/>
      <family val="2"/>
      <scheme val="minor"/>
    </font>
    <font>
      <sz val="10"/>
      <color rgb="FF00B050"/>
      <name val="Verdana"/>
      <family val="2"/>
    </font>
    <font>
      <sz val="10"/>
      <color rgb="FF008000"/>
      <name val="Verdana"/>
    </font>
    <font>
      <sz val="10"/>
      <color theme="1"/>
      <name val="Verdana"/>
      <family val="2"/>
    </font>
    <font>
      <sz val="12"/>
      <name val="Calibri"/>
      <family val="2"/>
      <scheme val="minor"/>
    </font>
    <font>
      <sz val="8"/>
      <name val="Calibri"/>
      <family val="2"/>
    </font>
    <font>
      <sz val="9"/>
      <name val="Verdana"/>
      <family val="2"/>
    </font>
    <font>
      <strike/>
      <sz val="11"/>
      <name val="Calibri"/>
      <family val="2"/>
    </font>
    <font>
      <sz val="9"/>
      <name val="Calibri"/>
      <family val="2"/>
    </font>
    <font>
      <b/>
      <sz val="14"/>
      <name val="Calibri"/>
      <family val="2"/>
      <scheme val="minor"/>
    </font>
    <font>
      <sz val="10.5"/>
      <name val="Calibri"/>
      <family val="2"/>
    </font>
    <font>
      <sz val="12"/>
      <name val="Calibri"/>
      <family val="2"/>
    </font>
    <font>
      <sz val="11"/>
      <color rgb="FFFF0000"/>
      <name val="Calibri"/>
      <family val="2"/>
    </font>
    <font>
      <sz val="12"/>
      <color rgb="FF3F3F76"/>
      <name val="Calibri"/>
      <family val="2"/>
      <scheme val="minor"/>
    </font>
    <font>
      <sz val="10"/>
      <name val="Verdana"/>
      <family val="2"/>
    </font>
    <font>
      <sz val="10"/>
      <color rgb="FFFF0000"/>
      <name val="Verdana"/>
      <family val="2"/>
    </font>
    <font>
      <sz val="12"/>
      <color rgb="FFFF0000"/>
      <name val="Calibri"/>
      <family val="2"/>
      <scheme val="minor"/>
    </font>
    <font>
      <b/>
      <sz val="10"/>
      <name val="Verdana"/>
    </font>
  </fonts>
  <fills count="11">
    <fill>
      <patternFill patternType="none"/>
    </fill>
    <fill>
      <patternFill patternType="gray125"/>
    </fill>
    <fill>
      <patternFill patternType="solid">
        <fgColor indexed="42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rgb="FFFFEB9C"/>
      </patternFill>
    </fill>
    <fill>
      <patternFill patternType="solid">
        <fgColor rgb="FFFFC7CE"/>
      </patternFill>
    </fill>
    <fill>
      <patternFill patternType="solid">
        <fgColor rgb="FFFFCC99"/>
      </patternFill>
    </fill>
    <fill>
      <patternFill patternType="solid">
        <fgColor rgb="FFFFFFCC"/>
      </patternFill>
    </fill>
    <fill>
      <patternFill patternType="solid">
        <fgColor rgb="FFFF0000"/>
        <bgColor indexed="64"/>
      </patternFill>
    </fill>
  </fills>
  <borders count="6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22"/>
      </left>
      <right style="thin">
        <color indexed="22"/>
      </right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</borders>
  <cellStyleXfs count="1744">
    <xf numFmtId="0" fontId="0" fillId="0" borderId="0"/>
    <xf numFmtId="0" fontId="5" fillId="0" borderId="0"/>
    <xf numFmtId="0" fontId="5" fillId="0" borderId="0"/>
    <xf numFmtId="0" fontId="5" fillId="0" borderId="0"/>
    <xf numFmtId="0" fontId="13" fillId="0" borderId="0" applyNumberFormat="0" applyBorder="0" applyProtection="0"/>
    <xf numFmtId="0" fontId="14" fillId="2" borderId="0" applyNumberFormat="0" applyBorder="0" applyAlignment="0" applyProtection="0"/>
    <xf numFmtId="0" fontId="4" fillId="0" borderId="0"/>
    <xf numFmtId="0" fontId="9" fillId="0" borderId="0"/>
    <xf numFmtId="0" fontId="4" fillId="0" borderId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21" fillId="6" borderId="0" applyNumberFormat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22" fillId="7" borderId="0" applyNumberFormat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23" fillId="0" borderId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37" fillId="8" borderId="4" applyNumberFormat="0" applyAlignment="0" applyProtection="0"/>
    <xf numFmtId="0" fontId="4" fillId="9" borderId="5" applyNumberFormat="0" applyFont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3" fillId="0" borderId="0"/>
    <xf numFmtId="0" fontId="38" fillId="0" borderId="0"/>
    <xf numFmtId="0" fontId="38" fillId="0" borderId="0"/>
    <xf numFmtId="0" fontId="38" fillId="0" borderId="0"/>
    <xf numFmtId="0" fontId="14" fillId="2" borderId="0" applyNumberFormat="0" applyBorder="0" applyAlignment="0" applyProtection="0"/>
    <xf numFmtId="0" fontId="38" fillId="0" borderId="0"/>
    <xf numFmtId="0" fontId="38" fillId="0" borderId="0"/>
    <xf numFmtId="0" fontId="21" fillId="6" borderId="0" applyNumberFormat="0" applyBorder="0" applyAlignment="0" applyProtection="0"/>
    <xf numFmtId="0" fontId="22" fillId="7" borderId="0" applyNumberFormat="0" applyBorder="0" applyAlignment="0" applyProtection="0"/>
    <xf numFmtId="0" fontId="3" fillId="0" borderId="0"/>
    <xf numFmtId="0" fontId="2" fillId="0" borderId="0"/>
    <xf numFmtId="0" fontId="2" fillId="0" borderId="0"/>
    <xf numFmtId="0" fontId="1" fillId="0" borderId="0"/>
    <xf numFmtId="0" fontId="38" fillId="9" borderId="5" applyNumberFormat="0" applyFont="0" applyAlignment="0" applyProtection="0"/>
    <xf numFmtId="0" fontId="1" fillId="0" borderId="0"/>
    <xf numFmtId="0" fontId="1" fillId="0" borderId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</cellStyleXfs>
  <cellXfs count="186">
    <xf numFmtId="0" fontId="0" fillId="0" borderId="0" xfId="0"/>
    <xf numFmtId="49" fontId="0" fillId="0" borderId="0" xfId="0" applyNumberFormat="1"/>
    <xf numFmtId="0" fontId="0" fillId="0" borderId="0" xfId="0" applyFill="1"/>
    <xf numFmtId="49" fontId="0" fillId="0" borderId="0" xfId="0" applyNumberFormat="1" applyFill="1"/>
    <xf numFmtId="49" fontId="9" fillId="0" borderId="0" xfId="0" applyNumberFormat="1" applyFont="1" applyFill="1"/>
    <xf numFmtId="164" fontId="8" fillId="0" borderId="0" xfId="0" applyNumberFormat="1" applyFont="1"/>
    <xf numFmtId="164" fontId="0" fillId="0" borderId="0" xfId="0" applyNumberFormat="1"/>
    <xf numFmtId="164" fontId="8" fillId="0" borderId="0" xfId="0" applyNumberFormat="1" applyFont="1" applyFill="1"/>
    <xf numFmtId="164" fontId="0" fillId="0" borderId="0" xfId="0" applyNumberFormat="1" applyFill="1"/>
    <xf numFmtId="0" fontId="9" fillId="0" borderId="0" xfId="0" applyFont="1" applyFill="1"/>
    <xf numFmtId="0" fontId="10" fillId="0" borderId="0" xfId="0" applyFont="1" applyFill="1"/>
    <xf numFmtId="49" fontId="9" fillId="0" borderId="0" xfId="0" applyNumberFormat="1" applyFont="1"/>
    <xf numFmtId="0" fontId="9" fillId="0" borderId="0" xfId="0" applyFont="1"/>
    <xf numFmtId="0" fontId="10" fillId="0" borderId="0" xfId="0" applyFont="1"/>
    <xf numFmtId="49" fontId="0" fillId="0" borderId="0" xfId="0" applyNumberFormat="1" applyFont="1"/>
    <xf numFmtId="0" fontId="9" fillId="0" borderId="1" xfId="0" applyFont="1" applyFill="1" applyBorder="1" applyAlignment="1">
      <alignment wrapText="1"/>
    </xf>
    <xf numFmtId="0" fontId="7" fillId="4" borderId="0" xfId="0" applyFont="1" applyFill="1"/>
    <xf numFmtId="0" fontId="0" fillId="4" borderId="0" xfId="0" applyFill="1"/>
    <xf numFmtId="0" fontId="0" fillId="0" borderId="0" xfId="0" applyNumberFormat="1"/>
    <xf numFmtId="0" fontId="7" fillId="0" borderId="0" xfId="0" applyFont="1"/>
    <xf numFmtId="0" fontId="0" fillId="4" borderId="0" xfId="0" applyNumberFormat="1" applyFill="1"/>
    <xf numFmtId="0" fontId="7" fillId="5" borderId="0" xfId="0" applyFont="1" applyFill="1"/>
    <xf numFmtId="14" fontId="0" fillId="0" borderId="0" xfId="0" applyNumberFormat="1"/>
    <xf numFmtId="49" fontId="0" fillId="0" borderId="0" xfId="0" applyNumberFormat="1"/>
    <xf numFmtId="49" fontId="0" fillId="0" borderId="0" xfId="0" applyNumberFormat="1"/>
    <xf numFmtId="49" fontId="9" fillId="0" borderId="0" xfId="0" applyNumberFormat="1" applyFont="1"/>
    <xf numFmtId="49" fontId="0" fillId="0" borderId="0" xfId="0" applyNumberFormat="1"/>
    <xf numFmtId="49" fontId="0" fillId="0" borderId="0" xfId="0" applyNumberFormat="1"/>
    <xf numFmtId="49" fontId="0" fillId="0" borderId="0" xfId="0" applyNumberFormat="1"/>
    <xf numFmtId="0" fontId="0" fillId="3" borderId="0" xfId="0" applyFill="1" applyBorder="1"/>
    <xf numFmtId="0" fontId="0" fillId="0" borderId="0" xfId="0" applyBorder="1"/>
    <xf numFmtId="49" fontId="0" fillId="0" borderId="0" xfId="0" applyNumberFormat="1" applyBorder="1"/>
    <xf numFmtId="49" fontId="0" fillId="0" borderId="0" xfId="0" applyNumberFormat="1"/>
    <xf numFmtId="49" fontId="7" fillId="2" borderId="0" xfId="0" applyNumberFormat="1" applyFont="1" applyFill="1" applyAlignment="1">
      <alignment wrapText="1"/>
    </xf>
    <xf numFmtId="49" fontId="0" fillId="0" borderId="0" xfId="0" applyNumberFormat="1"/>
    <xf numFmtId="49" fontId="9" fillId="0" borderId="0" xfId="0" applyNumberFormat="1" applyFont="1"/>
    <xf numFmtId="49" fontId="0" fillId="0" borderId="0" xfId="0" applyNumberFormat="1"/>
    <xf numFmtId="164" fontId="8" fillId="0" borderId="0" xfId="0" applyNumberFormat="1" applyFont="1"/>
    <xf numFmtId="164" fontId="0" fillId="0" borderId="0" xfId="0" applyNumberFormat="1"/>
    <xf numFmtId="0" fontId="0" fillId="0" borderId="0" xfId="0"/>
    <xf numFmtId="49" fontId="0" fillId="0" borderId="0" xfId="0" applyNumberFormat="1"/>
    <xf numFmtId="49" fontId="9" fillId="0" borderId="0" xfId="0" applyNumberFormat="1" applyFont="1"/>
    <xf numFmtId="49" fontId="9" fillId="0" borderId="0" xfId="0" applyNumberFormat="1" applyFont="1"/>
    <xf numFmtId="49" fontId="7" fillId="2" borderId="0" xfId="0" applyNumberFormat="1" applyFont="1" applyFill="1" applyAlignment="1">
      <alignment wrapText="1"/>
    </xf>
    <xf numFmtId="164" fontId="0" fillId="0" borderId="0" xfId="0" applyNumberFormat="1"/>
    <xf numFmtId="0" fontId="0" fillId="0" borderId="0" xfId="0"/>
    <xf numFmtId="0" fontId="0" fillId="0" borderId="0" xfId="1" applyFont="1" applyFill="1"/>
    <xf numFmtId="49" fontId="0" fillId="0" borderId="0" xfId="1" applyNumberFormat="1" applyFont="1" applyFill="1"/>
    <xf numFmtId="16" fontId="0" fillId="0" borderId="0" xfId="0" applyNumberFormat="1"/>
    <xf numFmtId="0" fontId="21" fillId="6" borderId="0" xfId="977"/>
    <xf numFmtId="0" fontId="22" fillId="7" borderId="0" xfId="1070"/>
    <xf numFmtId="0" fontId="22" fillId="0" borderId="0" xfId="1070" applyFill="1"/>
    <xf numFmtId="49" fontId="22" fillId="7" borderId="0" xfId="1070" applyNumberFormat="1" applyAlignment="1">
      <alignment wrapText="1"/>
    </xf>
    <xf numFmtId="0" fontId="19" fillId="0" borderId="0" xfId="0" applyFont="1"/>
    <xf numFmtId="49" fontId="19" fillId="0" borderId="0" xfId="0" applyNumberFormat="1" applyFont="1"/>
    <xf numFmtId="0" fontId="19" fillId="0" borderId="0" xfId="0" applyFont="1" applyFill="1"/>
    <xf numFmtId="49" fontId="19" fillId="0" borderId="0" xfId="0" applyNumberFormat="1" applyFont="1" applyFill="1"/>
    <xf numFmtId="49" fontId="0" fillId="0" borderId="0" xfId="0" applyNumberFormat="1" applyAlignment="1"/>
    <xf numFmtId="49" fontId="20" fillId="0" borderId="0" xfId="0" applyNumberFormat="1" applyFont="1" applyFill="1" applyAlignment="1"/>
    <xf numFmtId="49" fontId="10" fillId="0" borderId="0" xfId="0" applyNumberFormat="1" applyFont="1" applyFill="1" applyAlignment="1"/>
    <xf numFmtId="0" fontId="0" fillId="0" borderId="0" xfId="0" applyFont="1" applyFill="1"/>
    <xf numFmtId="49" fontId="0" fillId="0" borderId="0" xfId="0" applyNumberFormat="1" applyFont="1" applyFill="1"/>
    <xf numFmtId="49" fontId="10" fillId="0" borderId="0" xfId="0" applyNumberFormat="1" applyFont="1" applyFill="1"/>
    <xf numFmtId="164" fontId="10" fillId="0" borderId="0" xfId="0" applyNumberFormat="1" applyFont="1" applyFill="1"/>
    <xf numFmtId="164" fontId="0" fillId="0" borderId="0" xfId="0" applyNumberFormat="1" applyFont="1" applyFill="1"/>
    <xf numFmtId="164" fontId="28" fillId="0" borderId="0" xfId="1070" applyNumberFormat="1" applyFont="1" applyFill="1"/>
    <xf numFmtId="0" fontId="28" fillId="0" borderId="0" xfId="1070" applyFont="1" applyFill="1"/>
    <xf numFmtId="14" fontId="0" fillId="0" borderId="0" xfId="0" applyNumberFormat="1" applyFont="1" applyFill="1"/>
    <xf numFmtId="9" fontId="0" fillId="0" borderId="0" xfId="6" applyNumberFormat="1" applyFont="1" applyFill="1"/>
    <xf numFmtId="49" fontId="10" fillId="0" borderId="0" xfId="6" applyNumberFormat="1" applyFont="1" applyFill="1"/>
    <xf numFmtId="49" fontId="0" fillId="0" borderId="0" xfId="6" applyNumberFormat="1" applyFont="1" applyFill="1"/>
    <xf numFmtId="0" fontId="0" fillId="0" borderId="0" xfId="6" applyFont="1" applyFill="1"/>
    <xf numFmtId="0" fontId="0" fillId="0" borderId="0" xfId="0" applyNumberFormat="1" applyFont="1" applyFill="1"/>
    <xf numFmtId="0" fontId="10" fillId="0" borderId="0" xfId="0" applyNumberFormat="1" applyFont="1" applyFill="1"/>
    <xf numFmtId="0" fontId="29" fillId="0" borderId="0" xfId="0" applyNumberFormat="1" applyFont="1" applyFill="1"/>
    <xf numFmtId="0" fontId="10" fillId="0" borderId="1" xfId="0" applyNumberFormat="1" applyFont="1" applyFill="1" applyBorder="1" applyAlignment="1">
      <alignment wrapText="1"/>
    </xf>
    <xf numFmtId="0" fontId="10" fillId="0" borderId="1" xfId="0" applyNumberFormat="1" applyFont="1" applyFill="1" applyBorder="1" applyAlignment="1">
      <alignment horizontal="left" wrapText="1"/>
    </xf>
    <xf numFmtId="0" fontId="0" fillId="0" borderId="0" xfId="0" applyFont="1" applyFill="1" applyAlignment="1">
      <alignment horizontal="center"/>
    </xf>
    <xf numFmtId="0" fontId="0" fillId="0" borderId="0" xfId="0" applyFont="1"/>
    <xf numFmtId="0" fontId="30" fillId="0" borderId="1" xfId="0" applyFont="1" applyFill="1" applyBorder="1" applyAlignment="1">
      <alignment horizontal="left" wrapText="1"/>
    </xf>
    <xf numFmtId="0" fontId="30" fillId="0" borderId="1" xfId="0" applyFont="1" applyFill="1" applyBorder="1" applyAlignment="1">
      <alignment horizontal="center" wrapText="1"/>
    </xf>
    <xf numFmtId="49" fontId="0" fillId="0" borderId="0" xfId="2" applyNumberFormat="1" applyFont="1" applyFill="1"/>
    <xf numFmtId="49" fontId="10" fillId="0" borderId="0" xfId="1" applyNumberFormat="1" applyFont="1" applyFill="1"/>
    <xf numFmtId="0" fontId="0" fillId="0" borderId="0" xfId="2" applyFont="1" applyFill="1"/>
    <xf numFmtId="0" fontId="0" fillId="0" borderId="0" xfId="3" applyFont="1" applyFill="1"/>
    <xf numFmtId="0" fontId="10" fillId="0" borderId="1" xfId="0" applyFont="1" applyFill="1" applyBorder="1" applyAlignment="1">
      <alignment wrapText="1"/>
    </xf>
    <xf numFmtId="0" fontId="0" fillId="0" borderId="3" xfId="0" applyFont="1" applyFill="1" applyBorder="1"/>
    <xf numFmtId="0" fontId="31" fillId="0" borderId="0" xfId="0" applyFont="1" applyFill="1"/>
    <xf numFmtId="0" fontId="32" fillId="0" borderId="0" xfId="0" applyFont="1" applyFill="1"/>
    <xf numFmtId="0" fontId="33" fillId="0" borderId="0" xfId="0" applyFont="1" applyFill="1"/>
    <xf numFmtId="49" fontId="0" fillId="0" borderId="0" xfId="3" applyNumberFormat="1" applyFont="1" applyFill="1"/>
    <xf numFmtId="49" fontId="10" fillId="0" borderId="0" xfId="3" applyNumberFormat="1" applyFont="1" applyFill="1"/>
    <xf numFmtId="0" fontId="10" fillId="0" borderId="2" xfId="0" applyFont="1" applyFill="1" applyBorder="1" applyAlignment="1">
      <alignment wrapText="1"/>
    </xf>
    <xf numFmtId="0" fontId="0" fillId="0" borderId="0" xfId="0" applyFont="1" applyFill="1" applyAlignment="1">
      <alignment wrapText="1"/>
    </xf>
    <xf numFmtId="9" fontId="0" fillId="0" borderId="0" xfId="0" applyNumberFormat="1" applyFont="1" applyFill="1"/>
    <xf numFmtId="0" fontId="0" fillId="0" borderId="0" xfId="0" applyFont="1" applyFill="1" applyAlignment="1">
      <alignment readingOrder="1"/>
    </xf>
    <xf numFmtId="20" fontId="0" fillId="0" borderId="0" xfId="0" applyNumberFormat="1" applyFont="1" applyFill="1"/>
    <xf numFmtId="0" fontId="0" fillId="0" borderId="0" xfId="0" applyFont="1" applyFill="1" applyAlignment="1">
      <alignment vertical="top" wrapText="1"/>
    </xf>
    <xf numFmtId="0" fontId="0" fillId="0" borderId="0" xfId="0" applyFont="1" applyFill="1" applyAlignment="1">
      <alignment vertical="top"/>
    </xf>
    <xf numFmtId="0" fontId="34" fillId="0" borderId="0" xfId="0" applyFont="1"/>
    <xf numFmtId="164" fontId="10" fillId="0" borderId="0" xfId="0" applyNumberFormat="1" applyFont="1"/>
    <xf numFmtId="164" fontId="0" fillId="0" borderId="0" xfId="0" applyNumberFormat="1" applyFont="1"/>
    <xf numFmtId="0" fontId="10" fillId="0" borderId="0" xfId="0" applyFont="1" applyFill="1" applyAlignment="1">
      <alignment wrapText="1"/>
    </xf>
    <xf numFmtId="16" fontId="0" fillId="0" borderId="0" xfId="0" applyNumberFormat="1" applyFont="1" applyFill="1" applyAlignment="1">
      <alignment horizontal="center"/>
    </xf>
    <xf numFmtId="49" fontId="10" fillId="0" borderId="1" xfId="0" applyNumberFormat="1" applyFont="1" applyFill="1" applyBorder="1" applyAlignment="1"/>
    <xf numFmtId="49" fontId="0" fillId="0" borderId="0" xfId="1" applyNumberFormat="1" applyFont="1" applyFill="1" applyAlignment="1"/>
    <xf numFmtId="0" fontId="10" fillId="0" borderId="1" xfId="1" applyFont="1" applyFill="1" applyBorder="1" applyAlignment="1">
      <alignment wrapText="1"/>
    </xf>
    <xf numFmtId="49" fontId="10" fillId="0" borderId="1" xfId="1" applyNumberFormat="1" applyFont="1" applyFill="1" applyBorder="1" applyAlignment="1"/>
    <xf numFmtId="0" fontId="35" fillId="0" borderId="0" xfId="0" applyFont="1" applyFill="1"/>
    <xf numFmtId="49" fontId="0" fillId="0" borderId="0" xfId="0" applyNumberFormat="1" applyFont="1" applyFill="1" applyAlignment="1"/>
    <xf numFmtId="164" fontId="20" fillId="0" borderId="0" xfId="0" applyNumberFormat="1" applyFont="1" applyFill="1"/>
    <xf numFmtId="49" fontId="36" fillId="0" borderId="0" xfId="0" applyNumberFormat="1" applyFont="1" applyFill="1"/>
    <xf numFmtId="164" fontId="36" fillId="0" borderId="0" xfId="0" applyNumberFormat="1" applyFont="1" applyFill="1"/>
    <xf numFmtId="164" fontId="19" fillId="0" borderId="0" xfId="0" applyNumberFormat="1" applyFont="1" applyFill="1"/>
    <xf numFmtId="0" fontId="0" fillId="9" borderId="5" xfId="1593" applyFont="1"/>
    <xf numFmtId="49" fontId="0" fillId="9" borderId="5" xfId="1593" applyNumberFormat="1" applyFont="1"/>
    <xf numFmtId="0" fontId="26" fillId="9" borderId="5" xfId="1593" applyFont="1"/>
    <xf numFmtId="0" fontId="25" fillId="9" borderId="5" xfId="1593" applyFont="1"/>
    <xf numFmtId="164" fontId="8" fillId="9" borderId="5" xfId="1593" applyNumberFormat="1" applyFont="1"/>
    <xf numFmtId="164" fontId="0" fillId="9" borderId="5" xfId="1593" applyNumberFormat="1" applyFont="1"/>
    <xf numFmtId="0" fontId="5" fillId="9" borderId="5" xfId="1593" applyFont="1"/>
    <xf numFmtId="0" fontId="24" fillId="9" borderId="5" xfId="1593" applyFont="1"/>
    <xf numFmtId="49" fontId="9" fillId="9" borderId="5" xfId="1593" applyNumberFormat="1" applyFont="1"/>
    <xf numFmtId="0" fontId="27" fillId="9" borderId="5" xfId="1593" applyFont="1"/>
    <xf numFmtId="0" fontId="4" fillId="9" borderId="5" xfId="1593" applyFont="1"/>
    <xf numFmtId="49" fontId="18" fillId="9" borderId="5" xfId="1593" applyNumberFormat="1" applyFont="1"/>
    <xf numFmtId="49" fontId="10" fillId="9" borderId="5" xfId="1593" applyNumberFormat="1" applyFont="1"/>
    <xf numFmtId="164" fontId="10" fillId="9" borderId="5" xfId="1593" applyNumberFormat="1" applyFont="1"/>
    <xf numFmtId="0" fontId="10" fillId="9" borderId="5" xfId="1593" applyFont="1"/>
    <xf numFmtId="0" fontId="0" fillId="0" borderId="0" xfId="0" applyFont="1" applyFill="1" applyBorder="1"/>
    <xf numFmtId="0" fontId="0" fillId="0" borderId="5" xfId="0" applyFont="1" applyFill="1" applyBorder="1"/>
    <xf numFmtId="49" fontId="0" fillId="0" borderId="5" xfId="0" applyNumberFormat="1" applyFont="1" applyFill="1" applyBorder="1"/>
    <xf numFmtId="0" fontId="10" fillId="0" borderId="5" xfId="0" applyFont="1" applyFill="1" applyBorder="1"/>
    <xf numFmtId="49" fontId="0" fillId="0" borderId="0" xfId="0" applyNumberFormat="1" applyFont="1" applyFill="1" applyBorder="1"/>
    <xf numFmtId="0" fontId="10" fillId="0" borderId="0" xfId="0" applyFont="1" applyFill="1" applyBorder="1"/>
    <xf numFmtId="49" fontId="10" fillId="0" borderId="0" xfId="0" applyNumberFormat="1" applyFont="1" applyFill="1" applyBorder="1"/>
    <xf numFmtId="164" fontId="10" fillId="0" borderId="5" xfId="0" applyNumberFormat="1" applyFont="1" applyFill="1" applyBorder="1"/>
    <xf numFmtId="164" fontId="0" fillId="0" borderId="5" xfId="0" applyNumberFormat="1" applyFont="1" applyFill="1" applyBorder="1"/>
    <xf numFmtId="0" fontId="0" fillId="0" borderId="5" xfId="1593" applyFont="1" applyFill="1"/>
    <xf numFmtId="49" fontId="28" fillId="9" borderId="5" xfId="1593" applyNumberFormat="1" applyFont="1"/>
    <xf numFmtId="0" fontId="0" fillId="9" borderId="5" xfId="1593" applyFont="1" applyAlignment="1">
      <alignment wrapText="1"/>
    </xf>
    <xf numFmtId="0" fontId="37" fillId="8" borderId="4" xfId="1592"/>
    <xf numFmtId="49" fontId="37" fillId="8" borderId="4" xfId="1592" applyNumberFormat="1"/>
    <xf numFmtId="164" fontId="37" fillId="8" borderId="4" xfId="1592" applyNumberFormat="1"/>
    <xf numFmtId="0" fontId="0" fillId="9" borderId="5" xfId="1593" applyNumberFormat="1" applyFont="1"/>
    <xf numFmtId="0" fontId="37" fillId="0" borderId="4" xfId="1592" applyFill="1"/>
    <xf numFmtId="0" fontId="28" fillId="0" borderId="4" xfId="1592" applyFont="1" applyFill="1"/>
    <xf numFmtId="49" fontId="28" fillId="0" borderId="4" xfId="1592" applyNumberFormat="1" applyFont="1" applyFill="1"/>
    <xf numFmtId="164" fontId="28" fillId="0" borderId="4" xfId="1592" applyNumberFormat="1" applyFont="1" applyFill="1"/>
    <xf numFmtId="0" fontId="4" fillId="0" borderId="0" xfId="0" applyFont="1" applyFill="1"/>
    <xf numFmtId="49" fontId="0" fillId="0" borderId="5" xfId="1593" applyNumberFormat="1" applyFont="1" applyFill="1"/>
    <xf numFmtId="49" fontId="10" fillId="0" borderId="5" xfId="1593" applyNumberFormat="1" applyFont="1" applyFill="1"/>
    <xf numFmtId="164" fontId="10" fillId="0" borderId="5" xfId="1593" applyNumberFormat="1" applyFont="1" applyFill="1"/>
    <xf numFmtId="164" fontId="0" fillId="0" borderId="5" xfId="1593" applyNumberFormat="1" applyFont="1" applyFill="1"/>
    <xf numFmtId="0" fontId="21" fillId="0" borderId="0" xfId="977" applyFill="1"/>
    <xf numFmtId="0" fontId="10" fillId="0" borderId="0" xfId="5" applyFont="1" applyFill="1" applyBorder="1" applyAlignment="1">
      <alignment wrapText="1"/>
    </xf>
    <xf numFmtId="0" fontId="38" fillId="0" borderId="0" xfId="0" applyFont="1" applyFill="1"/>
    <xf numFmtId="0" fontId="39" fillId="0" borderId="0" xfId="0" applyFont="1" applyFill="1"/>
    <xf numFmtId="49" fontId="39" fillId="0" borderId="0" xfId="0" applyNumberFormat="1" applyFont="1" applyFill="1"/>
    <xf numFmtId="164" fontId="39" fillId="0" borderId="0" xfId="0" applyNumberFormat="1" applyFont="1" applyFill="1"/>
    <xf numFmtId="164" fontId="39" fillId="0" borderId="0" xfId="1725" applyNumberFormat="1" applyFont="1" applyFill="1"/>
    <xf numFmtId="0" fontId="38" fillId="0" borderId="0" xfId="1725" applyFont="1" applyFill="1"/>
    <xf numFmtId="49" fontId="39" fillId="0" borderId="0" xfId="1725" applyNumberFormat="1" applyFont="1" applyFill="1"/>
    <xf numFmtId="49" fontId="36" fillId="0" borderId="0" xfId="1725" applyNumberFormat="1" applyFont="1" applyFill="1"/>
    <xf numFmtId="0" fontId="39" fillId="0" borderId="0" xfId="1725" applyFont="1" applyFill="1"/>
    <xf numFmtId="0" fontId="20" fillId="0" borderId="0" xfId="0" applyFont="1" applyFill="1"/>
    <xf numFmtId="49" fontId="20" fillId="0" borderId="0" xfId="0" applyNumberFormat="1" applyFont="1" applyFill="1"/>
    <xf numFmtId="0" fontId="0" fillId="0" borderId="0" xfId="0" applyFont="1" applyFill="1"/>
    <xf numFmtId="164" fontId="0" fillId="0" borderId="0" xfId="0" applyNumberFormat="1" applyFont="1" applyFill="1"/>
    <xf numFmtId="0" fontId="10" fillId="0" borderId="5" xfId="1593" applyFont="1" applyFill="1"/>
    <xf numFmtId="49" fontId="37" fillId="0" borderId="4" xfId="1592" applyNumberFormat="1" applyFill="1"/>
    <xf numFmtId="164" fontId="37" fillId="0" borderId="4" xfId="1592" applyNumberFormat="1" applyFill="1"/>
    <xf numFmtId="0" fontId="40" fillId="0" borderId="4" xfId="1592" applyFont="1" applyFill="1"/>
    <xf numFmtId="49" fontId="40" fillId="0" borderId="4" xfId="1592" applyNumberFormat="1" applyFont="1" applyFill="1"/>
    <xf numFmtId="164" fontId="40" fillId="0" borderId="4" xfId="1592" applyNumberFormat="1" applyFont="1" applyFill="1"/>
    <xf numFmtId="0" fontId="37" fillId="0" borderId="5" xfId="1593" applyFont="1" applyFill="1"/>
    <xf numFmtId="0" fontId="0" fillId="0" borderId="0" xfId="1593" applyFont="1" applyFill="1" applyBorder="1"/>
    <xf numFmtId="49" fontId="0" fillId="0" borderId="0" xfId="1593" applyNumberFormat="1" applyFont="1" applyFill="1" applyBorder="1"/>
    <xf numFmtId="164" fontId="10" fillId="0" borderId="0" xfId="1593" applyNumberFormat="1" applyFont="1" applyFill="1" applyBorder="1"/>
    <xf numFmtId="164" fontId="0" fillId="0" borderId="0" xfId="1593" applyNumberFormat="1" applyFont="1" applyFill="1" applyBorder="1"/>
    <xf numFmtId="49" fontId="28" fillId="0" borderId="5" xfId="1593" applyNumberFormat="1" applyFont="1" applyFill="1"/>
    <xf numFmtId="0" fontId="19" fillId="0" borderId="0" xfId="1725" applyFont="1" applyFill="1"/>
    <xf numFmtId="0" fontId="0" fillId="0" borderId="0" xfId="1725" applyFont="1" applyFill="1"/>
    <xf numFmtId="0" fontId="10" fillId="0" borderId="5" xfId="1593" applyFont="1" applyFill="1" applyAlignment="1">
      <alignment wrapText="1"/>
    </xf>
    <xf numFmtId="49" fontId="10" fillId="0" borderId="5" xfId="1593" applyNumberFormat="1" applyFont="1" applyFill="1" applyAlignment="1"/>
    <xf numFmtId="0" fontId="41" fillId="10" borderId="0" xfId="0" applyFont="1" applyFill="1"/>
  </cellXfs>
  <cellStyles count="1744">
    <cellStyle name="Bad" xfId="1070" builtinId="27"/>
    <cellStyle name="Bad 2" xfId="1732"/>
    <cellStyle name="Excel Built-in Normal" xfId="4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70" builtinId="9" hidden="1"/>
    <cellStyle name="Followed Hyperlink" xfId="72" builtinId="9" hidden="1"/>
    <cellStyle name="Followed Hyperlink" xfId="74" builtinId="9" hidden="1"/>
    <cellStyle name="Followed Hyperlink" xfId="76" builtinId="9" hidden="1"/>
    <cellStyle name="Followed Hyperlink" xfId="78" builtinId="9" hidden="1"/>
    <cellStyle name="Followed Hyperlink" xfId="80" builtinId="9" hidden="1"/>
    <cellStyle name="Followed Hyperlink" xfId="82" builtinId="9" hidden="1"/>
    <cellStyle name="Followed Hyperlink" xfId="84" builtinId="9" hidden="1"/>
    <cellStyle name="Followed Hyperlink" xfId="86" builtinId="9" hidden="1"/>
    <cellStyle name="Followed Hyperlink" xfId="88" builtinId="9" hidden="1"/>
    <cellStyle name="Followed Hyperlink" xfId="90" builtinId="9" hidden="1"/>
    <cellStyle name="Followed Hyperlink" xfId="92" builtinId="9" hidden="1"/>
    <cellStyle name="Followed Hyperlink" xfId="94" builtinId="9" hidden="1"/>
    <cellStyle name="Followed Hyperlink" xfId="96" builtinId="9" hidden="1"/>
    <cellStyle name="Followed Hyperlink" xfId="98" builtinId="9" hidden="1"/>
    <cellStyle name="Followed Hyperlink" xfId="100" builtinId="9" hidden="1"/>
    <cellStyle name="Followed Hyperlink" xfId="102" builtinId="9" hidden="1"/>
    <cellStyle name="Followed Hyperlink" xfId="104" builtinId="9" hidden="1"/>
    <cellStyle name="Followed Hyperlink" xfId="106" builtinId="9" hidden="1"/>
    <cellStyle name="Followed Hyperlink" xfId="108" builtinId="9" hidden="1"/>
    <cellStyle name="Followed Hyperlink" xfId="110" builtinId="9" hidden="1"/>
    <cellStyle name="Followed Hyperlink" xfId="112" builtinId="9" hidden="1"/>
    <cellStyle name="Followed Hyperlink" xfId="114" builtinId="9" hidden="1"/>
    <cellStyle name="Followed Hyperlink" xfId="116" builtinId="9" hidden="1"/>
    <cellStyle name="Followed Hyperlink" xfId="118" builtinId="9" hidden="1"/>
    <cellStyle name="Followed Hyperlink" xfId="120" builtinId="9" hidden="1"/>
    <cellStyle name="Followed Hyperlink" xfId="122" builtinId="9" hidden="1"/>
    <cellStyle name="Followed Hyperlink" xfId="124" builtinId="9" hidden="1"/>
    <cellStyle name="Followed Hyperlink" xfId="126" builtinId="9" hidden="1"/>
    <cellStyle name="Followed Hyperlink" xfId="128" builtinId="9" hidden="1"/>
    <cellStyle name="Followed Hyperlink" xfId="130" builtinId="9" hidden="1"/>
    <cellStyle name="Followed Hyperlink" xfId="132" builtinId="9" hidden="1"/>
    <cellStyle name="Followed Hyperlink" xfId="134" builtinId="9" hidden="1"/>
    <cellStyle name="Followed Hyperlink" xfId="136" builtinId="9" hidden="1"/>
    <cellStyle name="Followed Hyperlink" xfId="138" builtinId="9" hidden="1"/>
    <cellStyle name="Followed Hyperlink" xfId="140" builtinId="9" hidden="1"/>
    <cellStyle name="Followed Hyperlink" xfId="142" builtinId="9" hidden="1"/>
    <cellStyle name="Followed Hyperlink" xfId="144" builtinId="9" hidden="1"/>
    <cellStyle name="Followed Hyperlink" xfId="146" builtinId="9" hidden="1"/>
    <cellStyle name="Followed Hyperlink" xfId="148" builtinId="9" hidden="1"/>
    <cellStyle name="Followed Hyperlink" xfId="150" builtinId="9" hidden="1"/>
    <cellStyle name="Followed Hyperlink" xfId="152" builtinId="9" hidden="1"/>
    <cellStyle name="Followed Hyperlink" xfId="154" builtinId="9" hidden="1"/>
    <cellStyle name="Followed Hyperlink" xfId="156" builtinId="9" hidden="1"/>
    <cellStyle name="Followed Hyperlink" xfId="158" builtinId="9" hidden="1"/>
    <cellStyle name="Followed Hyperlink" xfId="160" builtinId="9" hidden="1"/>
    <cellStyle name="Followed Hyperlink" xfId="162" builtinId="9" hidden="1"/>
    <cellStyle name="Followed Hyperlink" xfId="164" builtinId="9" hidden="1"/>
    <cellStyle name="Followed Hyperlink" xfId="166" builtinId="9" hidden="1"/>
    <cellStyle name="Followed Hyperlink" xfId="168" builtinId="9" hidden="1"/>
    <cellStyle name="Followed Hyperlink" xfId="170" builtinId="9" hidden="1"/>
    <cellStyle name="Followed Hyperlink" xfId="172" builtinId="9" hidden="1"/>
    <cellStyle name="Followed Hyperlink" xfId="174" builtinId="9" hidden="1"/>
    <cellStyle name="Followed Hyperlink" xfId="176" builtinId="9" hidden="1"/>
    <cellStyle name="Followed Hyperlink" xfId="178" builtinId="9" hidden="1"/>
    <cellStyle name="Followed Hyperlink" xfId="180" builtinId="9" hidden="1"/>
    <cellStyle name="Followed Hyperlink" xfId="182" builtinId="9" hidden="1"/>
    <cellStyle name="Followed Hyperlink" xfId="184" builtinId="9" hidden="1"/>
    <cellStyle name="Followed Hyperlink" xfId="186" builtinId="9" hidden="1"/>
    <cellStyle name="Followed Hyperlink" xfId="188" builtinId="9" hidden="1"/>
    <cellStyle name="Followed Hyperlink" xfId="190" builtinId="9" hidden="1"/>
    <cellStyle name="Followed Hyperlink" xfId="192" builtinId="9" hidden="1"/>
    <cellStyle name="Followed Hyperlink" xfId="194" builtinId="9" hidden="1"/>
    <cellStyle name="Followed Hyperlink" xfId="196" builtinId="9" hidden="1"/>
    <cellStyle name="Followed Hyperlink" xfId="198" builtinId="9" hidden="1"/>
    <cellStyle name="Followed Hyperlink" xfId="200" builtinId="9" hidden="1"/>
    <cellStyle name="Followed Hyperlink" xfId="202" builtinId="9" hidden="1"/>
    <cellStyle name="Followed Hyperlink" xfId="204" builtinId="9" hidden="1"/>
    <cellStyle name="Followed Hyperlink" xfId="206" builtinId="9" hidden="1"/>
    <cellStyle name="Followed Hyperlink" xfId="208" builtinId="9" hidden="1"/>
    <cellStyle name="Followed Hyperlink" xfId="210" builtinId="9" hidden="1"/>
    <cellStyle name="Followed Hyperlink" xfId="212" builtinId="9" hidden="1"/>
    <cellStyle name="Followed Hyperlink" xfId="214" builtinId="9" hidden="1"/>
    <cellStyle name="Followed Hyperlink" xfId="216" builtinId="9" hidden="1"/>
    <cellStyle name="Followed Hyperlink" xfId="218" builtinId="9" hidden="1"/>
    <cellStyle name="Followed Hyperlink" xfId="220" builtinId="9" hidden="1"/>
    <cellStyle name="Followed Hyperlink" xfId="222" builtinId="9" hidden="1"/>
    <cellStyle name="Followed Hyperlink" xfId="224" builtinId="9" hidden="1"/>
    <cellStyle name="Followed Hyperlink" xfId="226" builtinId="9" hidden="1"/>
    <cellStyle name="Followed Hyperlink" xfId="228" builtinId="9" hidden="1"/>
    <cellStyle name="Followed Hyperlink" xfId="230" builtinId="9" hidden="1"/>
    <cellStyle name="Followed Hyperlink" xfId="232" builtinId="9" hidden="1"/>
    <cellStyle name="Followed Hyperlink" xfId="234" builtinId="9" hidden="1"/>
    <cellStyle name="Followed Hyperlink" xfId="236" builtinId="9" hidden="1"/>
    <cellStyle name="Followed Hyperlink" xfId="238" builtinId="9" hidden="1"/>
    <cellStyle name="Followed Hyperlink" xfId="240" builtinId="9" hidden="1"/>
    <cellStyle name="Followed Hyperlink" xfId="242" builtinId="9" hidden="1"/>
    <cellStyle name="Followed Hyperlink" xfId="244" builtinId="9" hidden="1"/>
    <cellStyle name="Followed Hyperlink" xfId="246" builtinId="9" hidden="1"/>
    <cellStyle name="Followed Hyperlink" xfId="248" builtinId="9" hidden="1"/>
    <cellStyle name="Followed Hyperlink" xfId="250" builtinId="9" hidden="1"/>
    <cellStyle name="Followed Hyperlink" xfId="252" builtinId="9" hidden="1"/>
    <cellStyle name="Followed Hyperlink" xfId="254" builtinId="9" hidden="1"/>
    <cellStyle name="Followed Hyperlink" xfId="256" builtinId="9" hidden="1"/>
    <cellStyle name="Followed Hyperlink" xfId="258" builtinId="9" hidden="1"/>
    <cellStyle name="Followed Hyperlink" xfId="260" builtinId="9" hidden="1"/>
    <cellStyle name="Followed Hyperlink" xfId="262" builtinId="9" hidden="1"/>
    <cellStyle name="Followed Hyperlink" xfId="264" builtinId="9" hidden="1"/>
    <cellStyle name="Followed Hyperlink" xfId="266" builtinId="9" hidden="1"/>
    <cellStyle name="Followed Hyperlink" xfId="268" builtinId="9" hidden="1"/>
    <cellStyle name="Followed Hyperlink" xfId="270" builtinId="9" hidden="1"/>
    <cellStyle name="Followed Hyperlink" xfId="272" builtinId="9" hidden="1"/>
    <cellStyle name="Followed Hyperlink" xfId="274" builtinId="9" hidden="1"/>
    <cellStyle name="Followed Hyperlink" xfId="276" builtinId="9" hidden="1"/>
    <cellStyle name="Followed Hyperlink" xfId="278" builtinId="9" hidden="1"/>
    <cellStyle name="Followed Hyperlink" xfId="280" builtinId="9" hidden="1"/>
    <cellStyle name="Followed Hyperlink" xfId="282" builtinId="9" hidden="1"/>
    <cellStyle name="Followed Hyperlink" xfId="284" builtinId="9" hidden="1"/>
    <cellStyle name="Followed Hyperlink" xfId="286" builtinId="9" hidden="1"/>
    <cellStyle name="Followed Hyperlink" xfId="288" builtinId="9" hidden="1"/>
    <cellStyle name="Followed Hyperlink" xfId="290" builtinId="9" hidden="1"/>
    <cellStyle name="Followed Hyperlink" xfId="292" builtinId="9" hidden="1"/>
    <cellStyle name="Followed Hyperlink" xfId="294" builtinId="9" hidden="1"/>
    <cellStyle name="Followed Hyperlink" xfId="296" builtinId="9" hidden="1"/>
    <cellStyle name="Followed Hyperlink" xfId="298" builtinId="9" hidden="1"/>
    <cellStyle name="Followed Hyperlink" xfId="300" builtinId="9" hidden="1"/>
    <cellStyle name="Followed Hyperlink" xfId="302" builtinId="9" hidden="1"/>
    <cellStyle name="Followed Hyperlink" xfId="304" builtinId="9" hidden="1"/>
    <cellStyle name="Followed Hyperlink" xfId="306" builtinId="9" hidden="1"/>
    <cellStyle name="Followed Hyperlink" xfId="308" builtinId="9" hidden="1"/>
    <cellStyle name="Followed Hyperlink" xfId="310" builtinId="9" hidden="1"/>
    <cellStyle name="Followed Hyperlink" xfId="312" builtinId="9" hidden="1"/>
    <cellStyle name="Followed Hyperlink" xfId="314" builtinId="9" hidden="1"/>
    <cellStyle name="Followed Hyperlink" xfId="316" builtinId="9" hidden="1"/>
    <cellStyle name="Followed Hyperlink" xfId="318" builtinId="9" hidden="1"/>
    <cellStyle name="Followed Hyperlink" xfId="320" builtinId="9" hidden="1"/>
    <cellStyle name="Followed Hyperlink" xfId="322" builtinId="9" hidden="1"/>
    <cellStyle name="Followed Hyperlink" xfId="324" builtinId="9" hidden="1"/>
    <cellStyle name="Followed Hyperlink" xfId="326" builtinId="9" hidden="1"/>
    <cellStyle name="Followed Hyperlink" xfId="328" builtinId="9" hidden="1"/>
    <cellStyle name="Followed Hyperlink" xfId="330" builtinId="9" hidden="1"/>
    <cellStyle name="Followed Hyperlink" xfId="332" builtinId="9" hidden="1"/>
    <cellStyle name="Followed Hyperlink" xfId="334" builtinId="9" hidden="1"/>
    <cellStyle name="Followed Hyperlink" xfId="336" builtinId="9" hidden="1"/>
    <cellStyle name="Followed Hyperlink" xfId="338" builtinId="9" hidden="1"/>
    <cellStyle name="Followed Hyperlink" xfId="340" builtinId="9" hidden="1"/>
    <cellStyle name="Followed Hyperlink" xfId="342" builtinId="9" hidden="1"/>
    <cellStyle name="Followed Hyperlink" xfId="344" builtinId="9" hidden="1"/>
    <cellStyle name="Followed Hyperlink" xfId="346" builtinId="9" hidden="1"/>
    <cellStyle name="Followed Hyperlink" xfId="348" builtinId="9" hidden="1"/>
    <cellStyle name="Followed Hyperlink" xfId="350" builtinId="9" hidden="1"/>
    <cellStyle name="Followed Hyperlink" xfId="352" builtinId="9" hidden="1"/>
    <cellStyle name="Followed Hyperlink" xfId="354" builtinId="9" hidden="1"/>
    <cellStyle name="Followed Hyperlink" xfId="356" builtinId="9" hidden="1"/>
    <cellStyle name="Followed Hyperlink" xfId="358" builtinId="9" hidden="1"/>
    <cellStyle name="Followed Hyperlink" xfId="360" builtinId="9" hidden="1"/>
    <cellStyle name="Followed Hyperlink" xfId="362" builtinId="9" hidden="1"/>
    <cellStyle name="Followed Hyperlink" xfId="364" builtinId="9" hidden="1"/>
    <cellStyle name="Followed Hyperlink" xfId="366" builtinId="9" hidden="1"/>
    <cellStyle name="Followed Hyperlink" xfId="368" builtinId="9" hidden="1"/>
    <cellStyle name="Followed Hyperlink" xfId="370" builtinId="9" hidden="1"/>
    <cellStyle name="Followed Hyperlink" xfId="372" builtinId="9" hidden="1"/>
    <cellStyle name="Followed Hyperlink" xfId="374" builtinId="9" hidden="1"/>
    <cellStyle name="Followed Hyperlink" xfId="376" builtinId="9" hidden="1"/>
    <cellStyle name="Followed Hyperlink" xfId="378" builtinId="9" hidden="1"/>
    <cellStyle name="Followed Hyperlink" xfId="380" builtinId="9" hidden="1"/>
    <cellStyle name="Followed Hyperlink" xfId="382" builtinId="9" hidden="1"/>
    <cellStyle name="Followed Hyperlink" xfId="384" builtinId="9" hidden="1"/>
    <cellStyle name="Followed Hyperlink" xfId="386" builtinId="9" hidden="1"/>
    <cellStyle name="Followed Hyperlink" xfId="388" builtinId="9" hidden="1"/>
    <cellStyle name="Followed Hyperlink" xfId="390" builtinId="9" hidden="1"/>
    <cellStyle name="Followed Hyperlink" xfId="392" builtinId="9" hidden="1"/>
    <cellStyle name="Followed Hyperlink" xfId="394" builtinId="9" hidden="1"/>
    <cellStyle name="Followed Hyperlink" xfId="396" builtinId="9" hidden="1"/>
    <cellStyle name="Followed Hyperlink" xfId="398" builtinId="9" hidden="1"/>
    <cellStyle name="Followed Hyperlink" xfId="400" builtinId="9" hidden="1"/>
    <cellStyle name="Followed Hyperlink" xfId="402" builtinId="9" hidden="1"/>
    <cellStyle name="Followed Hyperlink" xfId="404" builtinId="9" hidden="1"/>
    <cellStyle name="Followed Hyperlink" xfId="406" builtinId="9" hidden="1"/>
    <cellStyle name="Followed Hyperlink" xfId="408" builtinId="9" hidden="1"/>
    <cellStyle name="Followed Hyperlink" xfId="410" builtinId="9" hidden="1"/>
    <cellStyle name="Followed Hyperlink" xfId="412" builtinId="9" hidden="1"/>
    <cellStyle name="Followed Hyperlink" xfId="414" builtinId="9" hidden="1"/>
    <cellStyle name="Followed Hyperlink" xfId="416" builtinId="9" hidden="1"/>
    <cellStyle name="Followed Hyperlink" xfId="418" builtinId="9" hidden="1"/>
    <cellStyle name="Followed Hyperlink" xfId="420" builtinId="9" hidden="1"/>
    <cellStyle name="Followed Hyperlink" xfId="422" builtinId="9" hidden="1"/>
    <cellStyle name="Followed Hyperlink" xfId="424" builtinId="9" hidden="1"/>
    <cellStyle name="Followed Hyperlink" xfId="426" builtinId="9" hidden="1"/>
    <cellStyle name="Followed Hyperlink" xfId="428" builtinId="9" hidden="1"/>
    <cellStyle name="Followed Hyperlink" xfId="430" builtinId="9" hidden="1"/>
    <cellStyle name="Followed Hyperlink" xfId="432" builtinId="9" hidden="1"/>
    <cellStyle name="Followed Hyperlink" xfId="434" builtinId="9" hidden="1"/>
    <cellStyle name="Followed Hyperlink" xfId="436" builtinId="9" hidden="1"/>
    <cellStyle name="Followed Hyperlink" xfId="438" builtinId="9" hidden="1"/>
    <cellStyle name="Followed Hyperlink" xfId="440" builtinId="9" hidden="1"/>
    <cellStyle name="Followed Hyperlink" xfId="442" builtinId="9" hidden="1"/>
    <cellStyle name="Followed Hyperlink" xfId="444" builtinId="9" hidden="1"/>
    <cellStyle name="Followed Hyperlink" xfId="446" builtinId="9" hidden="1"/>
    <cellStyle name="Followed Hyperlink" xfId="448" builtinId="9" hidden="1"/>
    <cellStyle name="Followed Hyperlink" xfId="450" builtinId="9" hidden="1"/>
    <cellStyle name="Followed Hyperlink" xfId="452" builtinId="9" hidden="1"/>
    <cellStyle name="Followed Hyperlink" xfId="454" builtinId="9" hidden="1"/>
    <cellStyle name="Followed Hyperlink" xfId="456" builtinId="9" hidden="1"/>
    <cellStyle name="Followed Hyperlink" xfId="458" builtinId="9" hidden="1"/>
    <cellStyle name="Followed Hyperlink" xfId="460" builtinId="9" hidden="1"/>
    <cellStyle name="Followed Hyperlink" xfId="462" builtinId="9" hidden="1"/>
    <cellStyle name="Followed Hyperlink" xfId="464" builtinId="9" hidden="1"/>
    <cellStyle name="Followed Hyperlink" xfId="466" builtinId="9" hidden="1"/>
    <cellStyle name="Followed Hyperlink" xfId="468" builtinId="9" hidden="1"/>
    <cellStyle name="Followed Hyperlink" xfId="470" builtinId="9" hidden="1"/>
    <cellStyle name="Followed Hyperlink" xfId="472" builtinId="9" hidden="1"/>
    <cellStyle name="Followed Hyperlink" xfId="474" builtinId="9" hidden="1"/>
    <cellStyle name="Followed Hyperlink" xfId="476" builtinId="9" hidden="1"/>
    <cellStyle name="Followed Hyperlink" xfId="478" builtinId="9" hidden="1"/>
    <cellStyle name="Followed Hyperlink" xfId="480" builtinId="9" hidden="1"/>
    <cellStyle name="Followed Hyperlink" xfId="482" builtinId="9" hidden="1"/>
    <cellStyle name="Followed Hyperlink" xfId="484" builtinId="9" hidden="1"/>
    <cellStyle name="Followed Hyperlink" xfId="486" builtinId="9" hidden="1"/>
    <cellStyle name="Followed Hyperlink" xfId="488" builtinId="9" hidden="1"/>
    <cellStyle name="Followed Hyperlink" xfId="490" builtinId="9" hidden="1"/>
    <cellStyle name="Followed Hyperlink" xfId="492" builtinId="9" hidden="1"/>
    <cellStyle name="Followed Hyperlink" xfId="494" builtinId="9" hidden="1"/>
    <cellStyle name="Followed Hyperlink" xfId="496" builtinId="9" hidden="1"/>
    <cellStyle name="Followed Hyperlink" xfId="498" builtinId="9" hidden="1"/>
    <cellStyle name="Followed Hyperlink" xfId="500" builtinId="9" hidden="1"/>
    <cellStyle name="Followed Hyperlink" xfId="502" builtinId="9" hidden="1"/>
    <cellStyle name="Followed Hyperlink" xfId="504" builtinId="9" hidden="1"/>
    <cellStyle name="Followed Hyperlink" xfId="506" builtinId="9" hidden="1"/>
    <cellStyle name="Followed Hyperlink" xfId="508" builtinId="9" hidden="1"/>
    <cellStyle name="Followed Hyperlink" xfId="510" builtinId="9" hidden="1"/>
    <cellStyle name="Followed Hyperlink" xfId="512" builtinId="9" hidden="1"/>
    <cellStyle name="Followed Hyperlink" xfId="514" builtinId="9" hidden="1"/>
    <cellStyle name="Followed Hyperlink" xfId="516" builtinId="9" hidden="1"/>
    <cellStyle name="Followed Hyperlink" xfId="518" builtinId="9" hidden="1"/>
    <cellStyle name="Followed Hyperlink" xfId="520" builtinId="9" hidden="1"/>
    <cellStyle name="Followed Hyperlink" xfId="522" builtinId="9" hidden="1"/>
    <cellStyle name="Followed Hyperlink" xfId="524" builtinId="9" hidden="1"/>
    <cellStyle name="Followed Hyperlink" xfId="526" builtinId="9" hidden="1"/>
    <cellStyle name="Followed Hyperlink" xfId="528" builtinId="9" hidden="1"/>
    <cellStyle name="Followed Hyperlink" xfId="530" builtinId="9" hidden="1"/>
    <cellStyle name="Followed Hyperlink" xfId="532" builtinId="9" hidden="1"/>
    <cellStyle name="Followed Hyperlink" xfId="534" builtinId="9" hidden="1"/>
    <cellStyle name="Followed Hyperlink" xfId="536" builtinId="9" hidden="1"/>
    <cellStyle name="Followed Hyperlink" xfId="538" builtinId="9" hidden="1"/>
    <cellStyle name="Followed Hyperlink" xfId="540" builtinId="9" hidden="1"/>
    <cellStyle name="Followed Hyperlink" xfId="542" builtinId="9" hidden="1"/>
    <cellStyle name="Followed Hyperlink" xfId="544" builtinId="9" hidden="1"/>
    <cellStyle name="Followed Hyperlink" xfId="546" builtinId="9" hidden="1"/>
    <cellStyle name="Followed Hyperlink" xfId="548" builtinId="9" hidden="1"/>
    <cellStyle name="Followed Hyperlink" xfId="550" builtinId="9" hidden="1"/>
    <cellStyle name="Followed Hyperlink" xfId="552" builtinId="9" hidden="1"/>
    <cellStyle name="Followed Hyperlink" xfId="554" builtinId="9" hidden="1"/>
    <cellStyle name="Followed Hyperlink" xfId="556" builtinId="9" hidden="1"/>
    <cellStyle name="Followed Hyperlink" xfId="558" builtinId="9" hidden="1"/>
    <cellStyle name="Followed Hyperlink" xfId="560" builtinId="9" hidden="1"/>
    <cellStyle name="Followed Hyperlink" xfId="562" builtinId="9" hidden="1"/>
    <cellStyle name="Followed Hyperlink" xfId="564" builtinId="9" hidden="1"/>
    <cellStyle name="Followed Hyperlink" xfId="566" builtinId="9" hidden="1"/>
    <cellStyle name="Followed Hyperlink" xfId="568" builtinId="9" hidden="1"/>
    <cellStyle name="Followed Hyperlink" xfId="570" builtinId="9" hidden="1"/>
    <cellStyle name="Followed Hyperlink" xfId="572" builtinId="9" hidden="1"/>
    <cellStyle name="Followed Hyperlink" xfId="574" builtinId="9" hidden="1"/>
    <cellStyle name="Followed Hyperlink" xfId="576" builtinId="9" hidden="1"/>
    <cellStyle name="Followed Hyperlink" xfId="578" builtinId="9" hidden="1"/>
    <cellStyle name="Followed Hyperlink" xfId="580" builtinId="9" hidden="1"/>
    <cellStyle name="Followed Hyperlink" xfId="582" builtinId="9" hidden="1"/>
    <cellStyle name="Followed Hyperlink" xfId="584" builtinId="9" hidden="1"/>
    <cellStyle name="Followed Hyperlink" xfId="586" builtinId="9" hidden="1"/>
    <cellStyle name="Followed Hyperlink" xfId="588" builtinId="9" hidden="1"/>
    <cellStyle name="Followed Hyperlink" xfId="590" builtinId="9" hidden="1"/>
    <cellStyle name="Followed Hyperlink" xfId="592" builtinId="9" hidden="1"/>
    <cellStyle name="Followed Hyperlink" xfId="594" builtinId="9" hidden="1"/>
    <cellStyle name="Followed Hyperlink" xfId="596" builtinId="9" hidden="1"/>
    <cellStyle name="Followed Hyperlink" xfId="598" builtinId="9" hidden="1"/>
    <cellStyle name="Followed Hyperlink" xfId="600" builtinId="9" hidden="1"/>
    <cellStyle name="Followed Hyperlink" xfId="602" builtinId="9" hidden="1"/>
    <cellStyle name="Followed Hyperlink" xfId="604" builtinId="9" hidden="1"/>
    <cellStyle name="Followed Hyperlink" xfId="606" builtinId="9" hidden="1"/>
    <cellStyle name="Followed Hyperlink" xfId="608" builtinId="9" hidden="1"/>
    <cellStyle name="Followed Hyperlink" xfId="610" builtinId="9" hidden="1"/>
    <cellStyle name="Followed Hyperlink" xfId="612" builtinId="9" hidden="1"/>
    <cellStyle name="Followed Hyperlink" xfId="614" builtinId="9" hidden="1"/>
    <cellStyle name="Followed Hyperlink" xfId="616" builtinId="9" hidden="1"/>
    <cellStyle name="Followed Hyperlink" xfId="618" builtinId="9" hidden="1"/>
    <cellStyle name="Followed Hyperlink" xfId="620" builtinId="9" hidden="1"/>
    <cellStyle name="Followed Hyperlink" xfId="622" builtinId="9" hidden="1"/>
    <cellStyle name="Followed Hyperlink" xfId="624" builtinId="9" hidden="1"/>
    <cellStyle name="Followed Hyperlink" xfId="626" builtinId="9" hidden="1"/>
    <cellStyle name="Followed Hyperlink" xfId="628" builtinId="9" hidden="1"/>
    <cellStyle name="Followed Hyperlink" xfId="630" builtinId="9" hidden="1"/>
    <cellStyle name="Followed Hyperlink" xfId="632" builtinId="9" hidden="1"/>
    <cellStyle name="Followed Hyperlink" xfId="634" builtinId="9" hidden="1"/>
    <cellStyle name="Followed Hyperlink" xfId="636" builtinId="9" hidden="1"/>
    <cellStyle name="Followed Hyperlink" xfId="638" builtinId="9" hidden="1"/>
    <cellStyle name="Followed Hyperlink" xfId="640" builtinId="9" hidden="1"/>
    <cellStyle name="Followed Hyperlink" xfId="642" builtinId="9" hidden="1"/>
    <cellStyle name="Followed Hyperlink" xfId="644" builtinId="9" hidden="1"/>
    <cellStyle name="Followed Hyperlink" xfId="646" builtinId="9" hidden="1"/>
    <cellStyle name="Followed Hyperlink" xfId="648" builtinId="9" hidden="1"/>
    <cellStyle name="Followed Hyperlink" xfId="650" builtinId="9" hidden="1"/>
    <cellStyle name="Followed Hyperlink" xfId="652" builtinId="9" hidden="1"/>
    <cellStyle name="Followed Hyperlink" xfId="654" builtinId="9" hidden="1"/>
    <cellStyle name="Followed Hyperlink" xfId="656" builtinId="9" hidden="1"/>
    <cellStyle name="Followed Hyperlink" xfId="658" builtinId="9" hidden="1"/>
    <cellStyle name="Followed Hyperlink" xfId="660" builtinId="9" hidden="1"/>
    <cellStyle name="Followed Hyperlink" xfId="662" builtinId="9" hidden="1"/>
    <cellStyle name="Followed Hyperlink" xfId="664" builtinId="9" hidden="1"/>
    <cellStyle name="Followed Hyperlink" xfId="666" builtinId="9" hidden="1"/>
    <cellStyle name="Followed Hyperlink" xfId="668" builtinId="9" hidden="1"/>
    <cellStyle name="Followed Hyperlink" xfId="670" builtinId="9" hidden="1"/>
    <cellStyle name="Followed Hyperlink" xfId="672" builtinId="9" hidden="1"/>
    <cellStyle name="Followed Hyperlink" xfId="674" builtinId="9" hidden="1"/>
    <cellStyle name="Followed Hyperlink" xfId="676" builtinId="9" hidden="1"/>
    <cellStyle name="Followed Hyperlink" xfId="678" builtinId="9" hidden="1"/>
    <cellStyle name="Followed Hyperlink" xfId="680" builtinId="9" hidden="1"/>
    <cellStyle name="Followed Hyperlink" xfId="682" builtinId="9" hidden="1"/>
    <cellStyle name="Followed Hyperlink" xfId="684" builtinId="9" hidden="1"/>
    <cellStyle name="Followed Hyperlink" xfId="686" builtinId="9" hidden="1"/>
    <cellStyle name="Followed Hyperlink" xfId="688" builtinId="9" hidden="1"/>
    <cellStyle name="Followed Hyperlink" xfId="690" builtinId="9" hidden="1"/>
    <cellStyle name="Followed Hyperlink" xfId="692" builtinId="9" hidden="1"/>
    <cellStyle name="Followed Hyperlink" xfId="694" builtinId="9" hidden="1"/>
    <cellStyle name="Followed Hyperlink" xfId="696" builtinId="9" hidden="1"/>
    <cellStyle name="Followed Hyperlink" xfId="698" builtinId="9" hidden="1"/>
    <cellStyle name="Followed Hyperlink" xfId="700" builtinId="9" hidden="1"/>
    <cellStyle name="Followed Hyperlink" xfId="702" builtinId="9" hidden="1"/>
    <cellStyle name="Followed Hyperlink" xfId="704" builtinId="9" hidden="1"/>
    <cellStyle name="Followed Hyperlink" xfId="706" builtinId="9" hidden="1"/>
    <cellStyle name="Followed Hyperlink" xfId="708" builtinId="9" hidden="1"/>
    <cellStyle name="Followed Hyperlink" xfId="710" builtinId="9" hidden="1"/>
    <cellStyle name="Followed Hyperlink" xfId="712" builtinId="9" hidden="1"/>
    <cellStyle name="Followed Hyperlink" xfId="714" builtinId="9" hidden="1"/>
    <cellStyle name="Followed Hyperlink" xfId="716" builtinId="9" hidden="1"/>
    <cellStyle name="Followed Hyperlink" xfId="718" builtinId="9" hidden="1"/>
    <cellStyle name="Followed Hyperlink" xfId="720" builtinId="9" hidden="1"/>
    <cellStyle name="Followed Hyperlink" xfId="722" builtinId="9" hidden="1"/>
    <cellStyle name="Followed Hyperlink" xfId="724" builtinId="9" hidden="1"/>
    <cellStyle name="Followed Hyperlink" xfId="726" builtinId="9" hidden="1"/>
    <cellStyle name="Followed Hyperlink" xfId="728" builtinId="9" hidden="1"/>
    <cellStyle name="Followed Hyperlink" xfId="730" builtinId="9" hidden="1"/>
    <cellStyle name="Followed Hyperlink" xfId="732" builtinId="9" hidden="1"/>
    <cellStyle name="Followed Hyperlink" xfId="734" builtinId="9" hidden="1"/>
    <cellStyle name="Followed Hyperlink" xfId="736" builtinId="9" hidden="1"/>
    <cellStyle name="Followed Hyperlink" xfId="738" builtinId="9" hidden="1"/>
    <cellStyle name="Followed Hyperlink" xfId="740" builtinId="9" hidden="1"/>
    <cellStyle name="Followed Hyperlink" xfId="742" builtinId="9" hidden="1"/>
    <cellStyle name="Followed Hyperlink" xfId="744" builtinId="9" hidden="1"/>
    <cellStyle name="Followed Hyperlink" xfId="746" builtinId="9" hidden="1"/>
    <cellStyle name="Followed Hyperlink" xfId="748" builtinId="9" hidden="1"/>
    <cellStyle name="Followed Hyperlink" xfId="750" builtinId="9" hidden="1"/>
    <cellStyle name="Followed Hyperlink" xfId="752" builtinId="9" hidden="1"/>
    <cellStyle name="Followed Hyperlink" xfId="754" builtinId="9" hidden="1"/>
    <cellStyle name="Followed Hyperlink" xfId="756" builtinId="9" hidden="1"/>
    <cellStyle name="Followed Hyperlink" xfId="758" builtinId="9" hidden="1"/>
    <cellStyle name="Followed Hyperlink" xfId="760" builtinId="9" hidden="1"/>
    <cellStyle name="Followed Hyperlink" xfId="762" builtinId="9" hidden="1"/>
    <cellStyle name="Followed Hyperlink" xfId="764" builtinId="9" hidden="1"/>
    <cellStyle name="Followed Hyperlink" xfId="766" builtinId="9" hidden="1"/>
    <cellStyle name="Followed Hyperlink" xfId="768" builtinId="9" hidden="1"/>
    <cellStyle name="Followed Hyperlink" xfId="770" builtinId="9" hidden="1"/>
    <cellStyle name="Followed Hyperlink" xfId="772" builtinId="9" hidden="1"/>
    <cellStyle name="Followed Hyperlink" xfId="774" builtinId="9" hidden="1"/>
    <cellStyle name="Followed Hyperlink" xfId="776" builtinId="9" hidden="1"/>
    <cellStyle name="Followed Hyperlink" xfId="778" builtinId="9" hidden="1"/>
    <cellStyle name="Followed Hyperlink" xfId="780" builtinId="9" hidden="1"/>
    <cellStyle name="Followed Hyperlink" xfId="782" builtinId="9" hidden="1"/>
    <cellStyle name="Followed Hyperlink" xfId="784" builtinId="9" hidden="1"/>
    <cellStyle name="Followed Hyperlink" xfId="786" builtinId="9" hidden="1"/>
    <cellStyle name="Followed Hyperlink" xfId="788" builtinId="9" hidden="1"/>
    <cellStyle name="Followed Hyperlink" xfId="790" builtinId="9" hidden="1"/>
    <cellStyle name="Followed Hyperlink" xfId="792" builtinId="9" hidden="1"/>
    <cellStyle name="Followed Hyperlink" xfId="794" builtinId="9" hidden="1"/>
    <cellStyle name="Followed Hyperlink" xfId="796" builtinId="9" hidden="1"/>
    <cellStyle name="Followed Hyperlink" xfId="798" builtinId="9" hidden="1"/>
    <cellStyle name="Followed Hyperlink" xfId="800" builtinId="9" hidden="1"/>
    <cellStyle name="Followed Hyperlink" xfId="802" builtinId="9" hidden="1"/>
    <cellStyle name="Followed Hyperlink" xfId="804" builtinId="9" hidden="1"/>
    <cellStyle name="Followed Hyperlink" xfId="806" builtinId="9" hidden="1"/>
    <cellStyle name="Followed Hyperlink" xfId="808" builtinId="9" hidden="1"/>
    <cellStyle name="Followed Hyperlink" xfId="810" builtinId="9" hidden="1"/>
    <cellStyle name="Followed Hyperlink" xfId="812" builtinId="9" hidden="1"/>
    <cellStyle name="Followed Hyperlink" xfId="814" builtinId="9" hidden="1"/>
    <cellStyle name="Followed Hyperlink" xfId="816" builtinId="9" hidden="1"/>
    <cellStyle name="Followed Hyperlink" xfId="818" builtinId="9" hidden="1"/>
    <cellStyle name="Followed Hyperlink" xfId="820" builtinId="9" hidden="1"/>
    <cellStyle name="Followed Hyperlink" xfId="822" builtinId="9" hidden="1"/>
    <cellStyle name="Followed Hyperlink" xfId="824" builtinId="9" hidden="1"/>
    <cellStyle name="Followed Hyperlink" xfId="826" builtinId="9" hidden="1"/>
    <cellStyle name="Followed Hyperlink" xfId="828" builtinId="9" hidden="1"/>
    <cellStyle name="Followed Hyperlink" xfId="830" builtinId="9" hidden="1"/>
    <cellStyle name="Followed Hyperlink" xfId="832" builtinId="9" hidden="1"/>
    <cellStyle name="Followed Hyperlink" xfId="834" builtinId="9" hidden="1"/>
    <cellStyle name="Followed Hyperlink" xfId="836" builtinId="9" hidden="1"/>
    <cellStyle name="Followed Hyperlink" xfId="838" builtinId="9" hidden="1"/>
    <cellStyle name="Followed Hyperlink" xfId="840" builtinId="9" hidden="1"/>
    <cellStyle name="Followed Hyperlink" xfId="842" builtinId="9" hidden="1"/>
    <cellStyle name="Followed Hyperlink" xfId="844" builtinId="9" hidden="1"/>
    <cellStyle name="Followed Hyperlink" xfId="846" builtinId="9" hidden="1"/>
    <cellStyle name="Followed Hyperlink" xfId="848" builtinId="9" hidden="1"/>
    <cellStyle name="Followed Hyperlink" xfId="850" builtinId="9" hidden="1"/>
    <cellStyle name="Followed Hyperlink" xfId="852" builtinId="9" hidden="1"/>
    <cellStyle name="Followed Hyperlink" xfId="854" builtinId="9" hidden="1"/>
    <cellStyle name="Followed Hyperlink" xfId="856" builtinId="9" hidden="1"/>
    <cellStyle name="Followed Hyperlink" xfId="858" builtinId="9" hidden="1"/>
    <cellStyle name="Followed Hyperlink" xfId="860" builtinId="9" hidden="1"/>
    <cellStyle name="Followed Hyperlink" xfId="862" builtinId="9" hidden="1"/>
    <cellStyle name="Followed Hyperlink" xfId="864" builtinId="9" hidden="1"/>
    <cellStyle name="Followed Hyperlink" xfId="866" builtinId="9" hidden="1"/>
    <cellStyle name="Followed Hyperlink" xfId="868" builtinId="9" hidden="1"/>
    <cellStyle name="Followed Hyperlink" xfId="870" builtinId="9" hidden="1"/>
    <cellStyle name="Followed Hyperlink" xfId="872" builtinId="9" hidden="1"/>
    <cellStyle name="Followed Hyperlink" xfId="874" builtinId="9" hidden="1"/>
    <cellStyle name="Followed Hyperlink" xfId="876" builtinId="9" hidden="1"/>
    <cellStyle name="Followed Hyperlink" xfId="878" builtinId="9" hidden="1"/>
    <cellStyle name="Followed Hyperlink" xfId="880" builtinId="9" hidden="1"/>
    <cellStyle name="Followed Hyperlink" xfId="882" builtinId="9" hidden="1"/>
    <cellStyle name="Followed Hyperlink" xfId="884" builtinId="9" hidden="1"/>
    <cellStyle name="Followed Hyperlink" xfId="886" builtinId="9" hidden="1"/>
    <cellStyle name="Followed Hyperlink" xfId="888" builtinId="9" hidden="1"/>
    <cellStyle name="Followed Hyperlink" xfId="890" builtinId="9" hidden="1"/>
    <cellStyle name="Followed Hyperlink" xfId="892" builtinId="9" hidden="1"/>
    <cellStyle name="Followed Hyperlink" xfId="894" builtinId="9" hidden="1"/>
    <cellStyle name="Followed Hyperlink" xfId="896" builtinId="9" hidden="1"/>
    <cellStyle name="Followed Hyperlink" xfId="898" builtinId="9" hidden="1"/>
    <cellStyle name="Followed Hyperlink" xfId="900" builtinId="9" hidden="1"/>
    <cellStyle name="Followed Hyperlink" xfId="902" builtinId="9" hidden="1"/>
    <cellStyle name="Followed Hyperlink" xfId="904" builtinId="9" hidden="1"/>
    <cellStyle name="Followed Hyperlink" xfId="906" builtinId="9" hidden="1"/>
    <cellStyle name="Followed Hyperlink" xfId="908" builtinId="9" hidden="1"/>
    <cellStyle name="Followed Hyperlink" xfId="910" builtinId="9" hidden="1"/>
    <cellStyle name="Followed Hyperlink" xfId="912" builtinId="9" hidden="1"/>
    <cellStyle name="Followed Hyperlink" xfId="914" builtinId="9" hidden="1"/>
    <cellStyle name="Followed Hyperlink" xfId="916" builtinId="9" hidden="1"/>
    <cellStyle name="Followed Hyperlink" xfId="918" builtinId="9" hidden="1"/>
    <cellStyle name="Followed Hyperlink" xfId="920" builtinId="9" hidden="1"/>
    <cellStyle name="Followed Hyperlink" xfId="922" builtinId="9" hidden="1"/>
    <cellStyle name="Followed Hyperlink" xfId="924" builtinId="9" hidden="1"/>
    <cellStyle name="Followed Hyperlink" xfId="926" builtinId="9" hidden="1"/>
    <cellStyle name="Followed Hyperlink" xfId="928" builtinId="9" hidden="1"/>
    <cellStyle name="Followed Hyperlink" xfId="930" builtinId="9" hidden="1"/>
    <cellStyle name="Followed Hyperlink" xfId="932" builtinId="9" hidden="1"/>
    <cellStyle name="Followed Hyperlink" xfId="934" builtinId="9" hidden="1"/>
    <cellStyle name="Followed Hyperlink" xfId="936" builtinId="9" hidden="1"/>
    <cellStyle name="Followed Hyperlink" xfId="938" builtinId="9" hidden="1"/>
    <cellStyle name="Followed Hyperlink" xfId="940" builtinId="9" hidden="1"/>
    <cellStyle name="Followed Hyperlink" xfId="942" builtinId="9" hidden="1"/>
    <cellStyle name="Followed Hyperlink" xfId="944" builtinId="9" hidden="1"/>
    <cellStyle name="Followed Hyperlink" xfId="946" builtinId="9" hidden="1"/>
    <cellStyle name="Followed Hyperlink" xfId="948" builtinId="9" hidden="1"/>
    <cellStyle name="Followed Hyperlink" xfId="950" builtinId="9" hidden="1"/>
    <cellStyle name="Followed Hyperlink" xfId="952" builtinId="9" hidden="1"/>
    <cellStyle name="Followed Hyperlink" xfId="954" builtinId="9" hidden="1"/>
    <cellStyle name="Followed Hyperlink" xfId="956" builtinId="9" hidden="1"/>
    <cellStyle name="Followed Hyperlink" xfId="958" builtinId="9" hidden="1"/>
    <cellStyle name="Followed Hyperlink" xfId="960" builtinId="9" hidden="1"/>
    <cellStyle name="Followed Hyperlink" xfId="962" builtinId="9" hidden="1"/>
    <cellStyle name="Followed Hyperlink" xfId="964" builtinId="9" hidden="1"/>
    <cellStyle name="Followed Hyperlink" xfId="966" builtinId="9" hidden="1"/>
    <cellStyle name="Followed Hyperlink" xfId="968" builtinId="9" hidden="1"/>
    <cellStyle name="Followed Hyperlink" xfId="970" builtinId="9" hidden="1"/>
    <cellStyle name="Followed Hyperlink" xfId="972" builtinId="9" hidden="1"/>
    <cellStyle name="Followed Hyperlink" xfId="974" builtinId="9" hidden="1"/>
    <cellStyle name="Followed Hyperlink" xfId="976" builtinId="9" hidden="1"/>
    <cellStyle name="Followed Hyperlink" xfId="979" builtinId="9" hidden="1"/>
    <cellStyle name="Followed Hyperlink" xfId="981" builtinId="9" hidden="1"/>
    <cellStyle name="Followed Hyperlink" xfId="983" builtinId="9" hidden="1"/>
    <cellStyle name="Followed Hyperlink" xfId="985" builtinId="9" hidden="1"/>
    <cellStyle name="Followed Hyperlink" xfId="987" builtinId="9" hidden="1"/>
    <cellStyle name="Followed Hyperlink" xfId="989" builtinId="9" hidden="1"/>
    <cellStyle name="Followed Hyperlink" xfId="991" builtinId="9" hidden="1"/>
    <cellStyle name="Followed Hyperlink" xfId="993" builtinId="9" hidden="1"/>
    <cellStyle name="Followed Hyperlink" xfId="995" builtinId="9" hidden="1"/>
    <cellStyle name="Followed Hyperlink" xfId="997" builtinId="9" hidden="1"/>
    <cellStyle name="Followed Hyperlink" xfId="999" builtinId="9" hidden="1"/>
    <cellStyle name="Followed Hyperlink" xfId="1001" builtinId="9" hidden="1"/>
    <cellStyle name="Followed Hyperlink" xfId="1003" builtinId="9" hidden="1"/>
    <cellStyle name="Followed Hyperlink" xfId="1005" builtinId="9" hidden="1"/>
    <cellStyle name="Followed Hyperlink" xfId="1007" builtinId="9" hidden="1"/>
    <cellStyle name="Followed Hyperlink" xfId="1009" builtinId="9" hidden="1"/>
    <cellStyle name="Followed Hyperlink" xfId="1011" builtinId="9" hidden="1"/>
    <cellStyle name="Followed Hyperlink" xfId="1013" builtinId="9" hidden="1"/>
    <cellStyle name="Followed Hyperlink" xfId="1015" builtinId="9" hidden="1"/>
    <cellStyle name="Followed Hyperlink" xfId="1017" builtinId="9" hidden="1"/>
    <cellStyle name="Followed Hyperlink" xfId="1019" builtinId="9" hidden="1"/>
    <cellStyle name="Followed Hyperlink" xfId="1021" builtinId="9" hidden="1"/>
    <cellStyle name="Followed Hyperlink" xfId="1023" builtinId="9" hidden="1"/>
    <cellStyle name="Followed Hyperlink" xfId="1025" builtinId="9" hidden="1"/>
    <cellStyle name="Followed Hyperlink" xfId="1027" builtinId="9" hidden="1"/>
    <cellStyle name="Followed Hyperlink" xfId="1029" builtinId="9" hidden="1"/>
    <cellStyle name="Followed Hyperlink" xfId="1031" builtinId="9" hidden="1"/>
    <cellStyle name="Followed Hyperlink" xfId="1033" builtinId="9" hidden="1"/>
    <cellStyle name="Followed Hyperlink" xfId="1035" builtinId="9" hidden="1"/>
    <cellStyle name="Followed Hyperlink" xfId="1037" builtinId="9" hidden="1"/>
    <cellStyle name="Followed Hyperlink" xfId="1039" builtinId="9" hidden="1"/>
    <cellStyle name="Followed Hyperlink" xfId="1041" builtinId="9" hidden="1"/>
    <cellStyle name="Followed Hyperlink" xfId="1043" builtinId="9" hidden="1"/>
    <cellStyle name="Followed Hyperlink" xfId="1045" builtinId="9" hidden="1"/>
    <cellStyle name="Followed Hyperlink" xfId="1047" builtinId="9" hidden="1"/>
    <cellStyle name="Followed Hyperlink" xfId="1049" builtinId="9" hidden="1"/>
    <cellStyle name="Followed Hyperlink" xfId="1051" builtinId="9" hidden="1"/>
    <cellStyle name="Followed Hyperlink" xfId="1053" builtinId="9" hidden="1"/>
    <cellStyle name="Followed Hyperlink" xfId="1055" builtinId="9" hidden="1"/>
    <cellStyle name="Followed Hyperlink" xfId="1057" builtinId="9" hidden="1"/>
    <cellStyle name="Followed Hyperlink" xfId="1059" builtinId="9" hidden="1"/>
    <cellStyle name="Followed Hyperlink" xfId="1061" builtinId="9" hidden="1"/>
    <cellStyle name="Followed Hyperlink" xfId="1063" builtinId="9" hidden="1"/>
    <cellStyle name="Followed Hyperlink" xfId="1065" builtinId="9" hidden="1"/>
    <cellStyle name="Followed Hyperlink" xfId="1067" builtinId="9" hidden="1"/>
    <cellStyle name="Followed Hyperlink" xfId="1069" builtinId="9" hidden="1"/>
    <cellStyle name="Followed Hyperlink" xfId="1072" builtinId="9" hidden="1"/>
    <cellStyle name="Followed Hyperlink" xfId="1074" builtinId="9" hidden="1"/>
    <cellStyle name="Followed Hyperlink" xfId="1076" builtinId="9" hidden="1"/>
    <cellStyle name="Followed Hyperlink" xfId="1078" builtinId="9" hidden="1"/>
    <cellStyle name="Followed Hyperlink" xfId="1080" builtinId="9" hidden="1"/>
    <cellStyle name="Followed Hyperlink" xfId="1082" builtinId="9" hidden="1"/>
    <cellStyle name="Followed Hyperlink" xfId="1084" builtinId="9" hidden="1"/>
    <cellStyle name="Followed Hyperlink" xfId="1086" builtinId="9" hidden="1"/>
    <cellStyle name="Followed Hyperlink" xfId="1088" builtinId="9" hidden="1"/>
    <cellStyle name="Followed Hyperlink" xfId="1090" builtinId="9" hidden="1"/>
    <cellStyle name="Followed Hyperlink" xfId="1092" builtinId="9" hidden="1"/>
    <cellStyle name="Followed Hyperlink" xfId="1094" builtinId="9" hidden="1"/>
    <cellStyle name="Followed Hyperlink" xfId="1096" builtinId="9" hidden="1"/>
    <cellStyle name="Followed Hyperlink" xfId="1098" builtinId="9" hidden="1"/>
    <cellStyle name="Followed Hyperlink" xfId="1100" builtinId="9" hidden="1"/>
    <cellStyle name="Followed Hyperlink" xfId="1102" builtinId="9" hidden="1"/>
    <cellStyle name="Followed Hyperlink" xfId="1104" builtinId="9" hidden="1"/>
    <cellStyle name="Followed Hyperlink" xfId="1106" builtinId="9" hidden="1"/>
    <cellStyle name="Followed Hyperlink" xfId="1108" builtinId="9" hidden="1"/>
    <cellStyle name="Followed Hyperlink" xfId="1110" builtinId="9" hidden="1"/>
    <cellStyle name="Followed Hyperlink" xfId="1112" builtinId="9" hidden="1"/>
    <cellStyle name="Followed Hyperlink" xfId="1114" builtinId="9" hidden="1"/>
    <cellStyle name="Followed Hyperlink" xfId="1116" builtinId="9" hidden="1"/>
    <cellStyle name="Followed Hyperlink" xfId="1118" builtinId="9" hidden="1"/>
    <cellStyle name="Followed Hyperlink" xfId="1120" builtinId="9" hidden="1"/>
    <cellStyle name="Followed Hyperlink" xfId="1122" builtinId="9" hidden="1"/>
    <cellStyle name="Followed Hyperlink" xfId="1124" builtinId="9" hidden="1"/>
    <cellStyle name="Followed Hyperlink" xfId="1126" builtinId="9" hidden="1"/>
    <cellStyle name="Followed Hyperlink" xfId="1128" builtinId="9" hidden="1"/>
    <cellStyle name="Followed Hyperlink" xfId="1130" builtinId="9" hidden="1"/>
    <cellStyle name="Followed Hyperlink" xfId="1132" builtinId="9" hidden="1"/>
    <cellStyle name="Followed Hyperlink" xfId="1134" builtinId="9" hidden="1"/>
    <cellStyle name="Followed Hyperlink" xfId="1136" builtinId="9" hidden="1"/>
    <cellStyle name="Followed Hyperlink" xfId="1138" builtinId="9" hidden="1"/>
    <cellStyle name="Followed Hyperlink" xfId="1140" builtinId="9" hidden="1"/>
    <cellStyle name="Followed Hyperlink" xfId="1142" builtinId="9" hidden="1"/>
    <cellStyle name="Followed Hyperlink" xfId="1144" builtinId="9" hidden="1"/>
    <cellStyle name="Followed Hyperlink" xfId="1146" builtinId="9" hidden="1"/>
    <cellStyle name="Followed Hyperlink" xfId="1148" builtinId="9" hidden="1"/>
    <cellStyle name="Followed Hyperlink" xfId="1150" builtinId="9" hidden="1"/>
    <cellStyle name="Followed Hyperlink" xfId="1152" builtinId="9" hidden="1"/>
    <cellStyle name="Followed Hyperlink" xfId="1154" builtinId="9" hidden="1"/>
    <cellStyle name="Followed Hyperlink" xfId="1156" builtinId="9" hidden="1"/>
    <cellStyle name="Followed Hyperlink" xfId="1158" builtinId="9" hidden="1"/>
    <cellStyle name="Followed Hyperlink" xfId="1160" builtinId="9" hidden="1"/>
    <cellStyle name="Followed Hyperlink" xfId="1162" builtinId="9" hidden="1"/>
    <cellStyle name="Followed Hyperlink" xfId="1164" builtinId="9" hidden="1"/>
    <cellStyle name="Followed Hyperlink" xfId="1166" builtinId="9" hidden="1"/>
    <cellStyle name="Followed Hyperlink" xfId="1168" builtinId="9" hidden="1"/>
    <cellStyle name="Followed Hyperlink" xfId="1170" builtinId="9" hidden="1"/>
    <cellStyle name="Followed Hyperlink" xfId="1172" builtinId="9" hidden="1"/>
    <cellStyle name="Followed Hyperlink" xfId="1174" builtinId="9" hidden="1"/>
    <cellStyle name="Followed Hyperlink" xfId="1176" builtinId="9" hidden="1"/>
    <cellStyle name="Followed Hyperlink" xfId="1178" builtinId="9" hidden="1"/>
    <cellStyle name="Followed Hyperlink" xfId="1180" builtinId="9" hidden="1"/>
    <cellStyle name="Followed Hyperlink" xfId="1182" builtinId="9" hidden="1"/>
    <cellStyle name="Followed Hyperlink" xfId="1184" builtinId="9" hidden="1"/>
    <cellStyle name="Followed Hyperlink" xfId="1186" builtinId="9" hidden="1"/>
    <cellStyle name="Followed Hyperlink" xfId="1188" builtinId="9" hidden="1"/>
    <cellStyle name="Followed Hyperlink" xfId="1190" builtinId="9" hidden="1"/>
    <cellStyle name="Followed Hyperlink" xfId="1192" builtinId="9" hidden="1"/>
    <cellStyle name="Followed Hyperlink" xfId="1194" builtinId="9" hidden="1"/>
    <cellStyle name="Followed Hyperlink" xfId="1196" builtinId="9" hidden="1"/>
    <cellStyle name="Followed Hyperlink" xfId="1198" builtinId="9" hidden="1"/>
    <cellStyle name="Followed Hyperlink" xfId="1200" builtinId="9" hidden="1"/>
    <cellStyle name="Followed Hyperlink" xfId="1202" builtinId="9" hidden="1"/>
    <cellStyle name="Followed Hyperlink" xfId="1204" builtinId="9" hidden="1"/>
    <cellStyle name="Followed Hyperlink" xfId="1206" builtinId="9" hidden="1"/>
    <cellStyle name="Followed Hyperlink" xfId="1208" builtinId="9" hidden="1"/>
    <cellStyle name="Followed Hyperlink" xfId="1210" builtinId="9" hidden="1"/>
    <cellStyle name="Followed Hyperlink" xfId="1212" builtinId="9" hidden="1"/>
    <cellStyle name="Followed Hyperlink" xfId="1214" builtinId="9" hidden="1"/>
    <cellStyle name="Followed Hyperlink" xfId="1216" builtinId="9" hidden="1"/>
    <cellStyle name="Followed Hyperlink" xfId="1218" builtinId="9" hidden="1"/>
    <cellStyle name="Followed Hyperlink" xfId="1220" builtinId="9" hidden="1"/>
    <cellStyle name="Followed Hyperlink" xfId="1222" builtinId="9" hidden="1"/>
    <cellStyle name="Followed Hyperlink" xfId="1224" builtinId="9" hidden="1"/>
    <cellStyle name="Followed Hyperlink" xfId="1226" builtinId="9" hidden="1"/>
    <cellStyle name="Followed Hyperlink" xfId="1228" builtinId="9" hidden="1"/>
    <cellStyle name="Followed Hyperlink" xfId="1230" builtinId="9" hidden="1"/>
    <cellStyle name="Followed Hyperlink" xfId="1232" builtinId="9" hidden="1"/>
    <cellStyle name="Followed Hyperlink" xfId="1234" builtinId="9" hidden="1"/>
    <cellStyle name="Followed Hyperlink" xfId="1236" builtinId="9" hidden="1"/>
    <cellStyle name="Followed Hyperlink" xfId="1238" builtinId="9" hidden="1"/>
    <cellStyle name="Followed Hyperlink" xfId="1240" builtinId="9" hidden="1"/>
    <cellStyle name="Followed Hyperlink" xfId="1242" builtinId="9" hidden="1"/>
    <cellStyle name="Followed Hyperlink" xfId="1244" builtinId="9" hidden="1"/>
    <cellStyle name="Followed Hyperlink" xfId="1246" builtinId="9" hidden="1"/>
    <cellStyle name="Followed Hyperlink" xfId="1248" builtinId="9" hidden="1"/>
    <cellStyle name="Followed Hyperlink" xfId="1250" builtinId="9" hidden="1"/>
    <cellStyle name="Followed Hyperlink" xfId="1252" builtinId="9" hidden="1"/>
    <cellStyle name="Followed Hyperlink" xfId="1254" builtinId="9" hidden="1"/>
    <cellStyle name="Followed Hyperlink" xfId="1256" builtinId="9" hidden="1"/>
    <cellStyle name="Followed Hyperlink" xfId="1258" builtinId="9" hidden="1"/>
    <cellStyle name="Followed Hyperlink" xfId="1260" builtinId="9" hidden="1"/>
    <cellStyle name="Followed Hyperlink" xfId="1262" builtinId="9" hidden="1"/>
    <cellStyle name="Followed Hyperlink" xfId="1264" builtinId="9" hidden="1"/>
    <cellStyle name="Followed Hyperlink" xfId="1266" builtinId="9" hidden="1"/>
    <cellStyle name="Followed Hyperlink" xfId="1268" builtinId="9" hidden="1"/>
    <cellStyle name="Followed Hyperlink" xfId="1270" builtinId="9" hidden="1"/>
    <cellStyle name="Followed Hyperlink" xfId="1272" builtinId="9" hidden="1"/>
    <cellStyle name="Followed Hyperlink" xfId="1274" builtinId="9" hidden="1"/>
    <cellStyle name="Followed Hyperlink" xfId="1276" builtinId="9" hidden="1"/>
    <cellStyle name="Followed Hyperlink" xfId="1278" builtinId="9" hidden="1"/>
    <cellStyle name="Followed Hyperlink" xfId="1280" builtinId="9" hidden="1"/>
    <cellStyle name="Followed Hyperlink" xfId="1282" builtinId="9" hidden="1"/>
    <cellStyle name="Followed Hyperlink" xfId="1284" builtinId="9" hidden="1"/>
    <cellStyle name="Followed Hyperlink" xfId="1286" builtinId="9" hidden="1"/>
    <cellStyle name="Followed Hyperlink" xfId="1288" builtinId="9" hidden="1"/>
    <cellStyle name="Followed Hyperlink" xfId="1290" builtinId="9" hidden="1"/>
    <cellStyle name="Followed Hyperlink" xfId="1292" builtinId="9" hidden="1"/>
    <cellStyle name="Followed Hyperlink" xfId="1294" builtinId="9" hidden="1"/>
    <cellStyle name="Followed Hyperlink" xfId="1296" builtinId="9" hidden="1"/>
    <cellStyle name="Followed Hyperlink" xfId="1298" builtinId="9" hidden="1"/>
    <cellStyle name="Followed Hyperlink" xfId="1300" builtinId="9" hidden="1"/>
    <cellStyle name="Followed Hyperlink" xfId="1302" builtinId="9" hidden="1"/>
    <cellStyle name="Followed Hyperlink" xfId="1304" builtinId="9" hidden="1"/>
    <cellStyle name="Followed Hyperlink" xfId="1306" builtinId="9" hidden="1"/>
    <cellStyle name="Followed Hyperlink" xfId="1308" builtinId="9" hidden="1"/>
    <cellStyle name="Followed Hyperlink" xfId="1310" builtinId="9" hidden="1"/>
    <cellStyle name="Followed Hyperlink" xfId="1312" builtinId="9" hidden="1"/>
    <cellStyle name="Followed Hyperlink" xfId="1314" builtinId="9" hidden="1"/>
    <cellStyle name="Followed Hyperlink" xfId="1316" builtinId="9" hidden="1"/>
    <cellStyle name="Followed Hyperlink" xfId="1318" builtinId="9" hidden="1"/>
    <cellStyle name="Followed Hyperlink" xfId="1320" builtinId="9" hidden="1"/>
    <cellStyle name="Followed Hyperlink" xfId="1322" builtinId="9" hidden="1"/>
    <cellStyle name="Followed Hyperlink" xfId="1324" builtinId="9" hidden="1"/>
    <cellStyle name="Followed Hyperlink" xfId="1326" builtinId="9" hidden="1"/>
    <cellStyle name="Followed Hyperlink" xfId="1328" builtinId="9" hidden="1"/>
    <cellStyle name="Followed Hyperlink" xfId="1330" builtinId="9" hidden="1"/>
    <cellStyle name="Followed Hyperlink" xfId="1332" builtinId="9" hidden="1"/>
    <cellStyle name="Followed Hyperlink" xfId="1334" builtinId="9" hidden="1"/>
    <cellStyle name="Followed Hyperlink" xfId="1336" builtinId="9" hidden="1"/>
    <cellStyle name="Followed Hyperlink" xfId="1338" builtinId="9" hidden="1"/>
    <cellStyle name="Followed Hyperlink" xfId="1340" builtinId="9" hidden="1"/>
    <cellStyle name="Followed Hyperlink" xfId="1342" builtinId="9" hidden="1"/>
    <cellStyle name="Followed Hyperlink" xfId="1344" builtinId="9" hidden="1"/>
    <cellStyle name="Followed Hyperlink" xfId="1346" builtinId="9" hidden="1"/>
    <cellStyle name="Followed Hyperlink" xfId="1348" builtinId="9" hidden="1"/>
    <cellStyle name="Followed Hyperlink" xfId="1350" builtinId="9" hidden="1"/>
    <cellStyle name="Followed Hyperlink" xfId="1353" builtinId="9" hidden="1"/>
    <cellStyle name="Followed Hyperlink" xfId="1355" builtinId="9" hidden="1"/>
    <cellStyle name="Followed Hyperlink" xfId="1357" builtinId="9" hidden="1"/>
    <cellStyle name="Followed Hyperlink" xfId="1359" builtinId="9" hidden="1"/>
    <cellStyle name="Followed Hyperlink" xfId="1361" builtinId="9" hidden="1"/>
    <cellStyle name="Followed Hyperlink" xfId="1363" builtinId="9" hidden="1"/>
    <cellStyle name="Followed Hyperlink" xfId="1365" builtinId="9" hidden="1"/>
    <cellStyle name="Followed Hyperlink" xfId="1367" builtinId="9" hidden="1"/>
    <cellStyle name="Followed Hyperlink" xfId="1369" builtinId="9" hidden="1"/>
    <cellStyle name="Followed Hyperlink" xfId="1371" builtinId="9" hidden="1"/>
    <cellStyle name="Followed Hyperlink" xfId="1373" builtinId="9" hidden="1"/>
    <cellStyle name="Followed Hyperlink" xfId="1375" builtinId="9" hidden="1"/>
    <cellStyle name="Followed Hyperlink" xfId="1377" builtinId="9" hidden="1"/>
    <cellStyle name="Followed Hyperlink" xfId="1379" builtinId="9" hidden="1"/>
    <cellStyle name="Followed Hyperlink" xfId="1381" builtinId="9" hidden="1"/>
    <cellStyle name="Followed Hyperlink" xfId="1383" builtinId="9" hidden="1"/>
    <cellStyle name="Followed Hyperlink" xfId="1385" builtinId="9" hidden="1"/>
    <cellStyle name="Followed Hyperlink" xfId="1387" builtinId="9" hidden="1"/>
    <cellStyle name="Followed Hyperlink" xfId="1389" builtinId="9" hidden="1"/>
    <cellStyle name="Followed Hyperlink" xfId="1391" builtinId="9" hidden="1"/>
    <cellStyle name="Followed Hyperlink" xfId="1393" builtinId="9" hidden="1"/>
    <cellStyle name="Followed Hyperlink" xfId="1395" builtinId="9" hidden="1"/>
    <cellStyle name="Followed Hyperlink" xfId="1397" builtinId="9" hidden="1"/>
    <cellStyle name="Followed Hyperlink" xfId="1399" builtinId="9" hidden="1"/>
    <cellStyle name="Followed Hyperlink" xfId="1401" builtinId="9" hidden="1"/>
    <cellStyle name="Followed Hyperlink" xfId="1403" builtinId="9" hidden="1"/>
    <cellStyle name="Followed Hyperlink" xfId="1405" builtinId="9" hidden="1"/>
    <cellStyle name="Followed Hyperlink" xfId="1407" builtinId="9" hidden="1"/>
    <cellStyle name="Followed Hyperlink" xfId="1409" builtinId="9" hidden="1"/>
    <cellStyle name="Followed Hyperlink" xfId="1411" builtinId="9" hidden="1"/>
    <cellStyle name="Followed Hyperlink" xfId="1413" builtinId="9" hidden="1"/>
    <cellStyle name="Followed Hyperlink" xfId="1415" builtinId="9" hidden="1"/>
    <cellStyle name="Followed Hyperlink" xfId="1417" builtinId="9" hidden="1"/>
    <cellStyle name="Followed Hyperlink" xfId="1419" builtinId="9" hidden="1"/>
    <cellStyle name="Followed Hyperlink" xfId="1421" builtinId="9" hidden="1"/>
    <cellStyle name="Followed Hyperlink" xfId="1423" builtinId="9" hidden="1"/>
    <cellStyle name="Followed Hyperlink" xfId="1425" builtinId="9" hidden="1"/>
    <cellStyle name="Followed Hyperlink" xfId="1427" builtinId="9" hidden="1"/>
    <cellStyle name="Followed Hyperlink" xfId="1429" builtinId="9" hidden="1"/>
    <cellStyle name="Followed Hyperlink" xfId="1431" builtinId="9" hidden="1"/>
    <cellStyle name="Followed Hyperlink" xfId="1433" builtinId="9" hidden="1"/>
    <cellStyle name="Followed Hyperlink" xfId="1435" builtinId="9" hidden="1"/>
    <cellStyle name="Followed Hyperlink" xfId="1437" builtinId="9" hidden="1"/>
    <cellStyle name="Followed Hyperlink" xfId="1439" builtinId="9" hidden="1"/>
    <cellStyle name="Followed Hyperlink" xfId="1441" builtinId="9" hidden="1"/>
    <cellStyle name="Followed Hyperlink" xfId="1443" builtinId="9" hidden="1"/>
    <cellStyle name="Followed Hyperlink" xfId="1445" builtinId="9" hidden="1"/>
    <cellStyle name="Followed Hyperlink" xfId="1447" builtinId="9" hidden="1"/>
    <cellStyle name="Followed Hyperlink" xfId="1449" builtinId="9" hidden="1"/>
    <cellStyle name="Followed Hyperlink" xfId="1451" builtinId="9" hidden="1"/>
    <cellStyle name="Followed Hyperlink" xfId="1453" builtinId="9" hidden="1"/>
    <cellStyle name="Followed Hyperlink" xfId="1455" builtinId="9" hidden="1"/>
    <cellStyle name="Followed Hyperlink" xfId="1457" builtinId="9" hidden="1"/>
    <cellStyle name="Followed Hyperlink" xfId="1459" builtinId="9" hidden="1"/>
    <cellStyle name="Followed Hyperlink" xfId="1461" builtinId="9" hidden="1"/>
    <cellStyle name="Followed Hyperlink" xfId="1463" builtinId="9" hidden="1"/>
    <cellStyle name="Followed Hyperlink" xfId="1465" builtinId="9" hidden="1"/>
    <cellStyle name="Followed Hyperlink" xfId="1467" builtinId="9" hidden="1"/>
    <cellStyle name="Followed Hyperlink" xfId="1469" builtinId="9" hidden="1"/>
    <cellStyle name="Followed Hyperlink" xfId="1471" builtinId="9" hidden="1"/>
    <cellStyle name="Followed Hyperlink" xfId="1473" builtinId="9" hidden="1"/>
    <cellStyle name="Followed Hyperlink" xfId="1475" builtinId="9" hidden="1"/>
    <cellStyle name="Followed Hyperlink" xfId="1477" builtinId="9" hidden="1"/>
    <cellStyle name="Followed Hyperlink" xfId="1479" builtinId="9" hidden="1"/>
    <cellStyle name="Followed Hyperlink" xfId="1481" builtinId="9" hidden="1"/>
    <cellStyle name="Followed Hyperlink" xfId="1483" builtinId="9" hidden="1"/>
    <cellStyle name="Followed Hyperlink" xfId="1485" builtinId="9" hidden="1"/>
    <cellStyle name="Followed Hyperlink" xfId="1487" builtinId="9" hidden="1"/>
    <cellStyle name="Followed Hyperlink" xfId="1489" builtinId="9" hidden="1"/>
    <cellStyle name="Followed Hyperlink" xfId="1491" builtinId="9" hidden="1"/>
    <cellStyle name="Followed Hyperlink" xfId="1493" builtinId="9" hidden="1"/>
    <cellStyle name="Followed Hyperlink" xfId="1495" builtinId="9" hidden="1"/>
    <cellStyle name="Followed Hyperlink" xfId="1497" builtinId="9" hidden="1"/>
    <cellStyle name="Followed Hyperlink" xfId="1499" builtinId="9" hidden="1"/>
    <cellStyle name="Followed Hyperlink" xfId="1501" builtinId="9" hidden="1"/>
    <cellStyle name="Followed Hyperlink" xfId="1503" builtinId="9" hidden="1"/>
    <cellStyle name="Followed Hyperlink" xfId="1505" builtinId="9" hidden="1"/>
    <cellStyle name="Followed Hyperlink" xfId="1507" builtinId="9" hidden="1"/>
    <cellStyle name="Followed Hyperlink" xfId="1509" builtinId="9" hidden="1"/>
    <cellStyle name="Followed Hyperlink" xfId="1511" builtinId="9" hidden="1"/>
    <cellStyle name="Followed Hyperlink" xfId="1513" builtinId="9" hidden="1"/>
    <cellStyle name="Followed Hyperlink" xfId="1515" builtinId="9" hidden="1"/>
    <cellStyle name="Followed Hyperlink" xfId="1517" builtinId="9" hidden="1"/>
    <cellStyle name="Followed Hyperlink" xfId="1519" builtinId="9" hidden="1"/>
    <cellStyle name="Followed Hyperlink" xfId="1521" builtinId="9" hidden="1"/>
    <cellStyle name="Followed Hyperlink" xfId="1523" builtinId="9" hidden="1"/>
    <cellStyle name="Followed Hyperlink" xfId="1525" builtinId="9" hidden="1"/>
    <cellStyle name="Followed Hyperlink" xfId="1527" builtinId="9" hidden="1"/>
    <cellStyle name="Followed Hyperlink" xfId="1529" builtinId="9" hidden="1"/>
    <cellStyle name="Followed Hyperlink" xfId="1531" builtinId="9" hidden="1"/>
    <cellStyle name="Followed Hyperlink" xfId="1533" builtinId="9" hidden="1"/>
    <cellStyle name="Followed Hyperlink" xfId="1535" builtinId="9" hidden="1"/>
    <cellStyle name="Followed Hyperlink" xfId="1537" builtinId="9" hidden="1"/>
    <cellStyle name="Followed Hyperlink" xfId="1539" builtinId="9" hidden="1"/>
    <cellStyle name="Followed Hyperlink" xfId="1541" builtinId="9" hidden="1"/>
    <cellStyle name="Followed Hyperlink" xfId="1543" builtinId="9" hidden="1"/>
    <cellStyle name="Followed Hyperlink" xfId="1545" builtinId="9" hidden="1"/>
    <cellStyle name="Followed Hyperlink" xfId="1547" builtinId="9" hidden="1"/>
    <cellStyle name="Followed Hyperlink" xfId="1549" builtinId="9" hidden="1"/>
    <cellStyle name="Followed Hyperlink" xfId="1551" builtinId="9" hidden="1"/>
    <cellStyle name="Followed Hyperlink" xfId="1553" builtinId="9" hidden="1"/>
    <cellStyle name="Followed Hyperlink" xfId="1555" builtinId="9" hidden="1"/>
    <cellStyle name="Followed Hyperlink" xfId="1557" builtinId="9" hidden="1"/>
    <cellStyle name="Followed Hyperlink" xfId="1559" builtinId="9" hidden="1"/>
    <cellStyle name="Followed Hyperlink" xfId="1561" builtinId="9" hidden="1"/>
    <cellStyle name="Followed Hyperlink" xfId="1563" builtinId="9" hidden="1"/>
    <cellStyle name="Followed Hyperlink" xfId="1565" builtinId="9" hidden="1"/>
    <cellStyle name="Followed Hyperlink" xfId="1567" builtinId="9" hidden="1"/>
    <cellStyle name="Followed Hyperlink" xfId="1569" builtinId="9" hidden="1"/>
    <cellStyle name="Followed Hyperlink" xfId="1571" builtinId="9" hidden="1"/>
    <cellStyle name="Followed Hyperlink" xfId="1573" builtinId="9" hidden="1"/>
    <cellStyle name="Followed Hyperlink" xfId="1575" builtinId="9" hidden="1"/>
    <cellStyle name="Followed Hyperlink" xfId="1577" builtinId="9" hidden="1"/>
    <cellStyle name="Followed Hyperlink" xfId="1579" builtinId="9" hidden="1"/>
    <cellStyle name="Followed Hyperlink" xfId="1581" builtinId="9" hidden="1"/>
    <cellStyle name="Followed Hyperlink" xfId="1583" builtinId="9" hidden="1"/>
    <cellStyle name="Followed Hyperlink" xfId="1585" builtinId="9" hidden="1"/>
    <cellStyle name="Followed Hyperlink" xfId="1587" builtinId="9" hidden="1"/>
    <cellStyle name="Followed Hyperlink" xfId="1589" builtinId="9" hidden="1"/>
    <cellStyle name="Followed Hyperlink" xfId="1591" builtinId="9" hidden="1"/>
    <cellStyle name="Followed Hyperlink" xfId="1595" builtinId="9" hidden="1"/>
    <cellStyle name="Followed Hyperlink" xfId="1597" builtinId="9" hidden="1"/>
    <cellStyle name="Followed Hyperlink" xfId="1599" builtinId="9" hidden="1"/>
    <cellStyle name="Followed Hyperlink" xfId="1601" builtinId="9" hidden="1"/>
    <cellStyle name="Followed Hyperlink" xfId="1603" builtinId="9" hidden="1"/>
    <cellStyle name="Followed Hyperlink" xfId="1605" builtinId="9" hidden="1"/>
    <cellStyle name="Followed Hyperlink" xfId="1607" builtinId="9" hidden="1"/>
    <cellStyle name="Followed Hyperlink" xfId="1609" builtinId="9" hidden="1"/>
    <cellStyle name="Followed Hyperlink" xfId="1611" builtinId="9" hidden="1"/>
    <cellStyle name="Followed Hyperlink" xfId="1613" builtinId="9" hidden="1"/>
    <cellStyle name="Followed Hyperlink" xfId="1615" builtinId="9" hidden="1"/>
    <cellStyle name="Followed Hyperlink" xfId="1617" builtinId="9" hidden="1"/>
    <cellStyle name="Followed Hyperlink" xfId="1619" builtinId="9" hidden="1"/>
    <cellStyle name="Followed Hyperlink" xfId="1621" builtinId="9" hidden="1"/>
    <cellStyle name="Followed Hyperlink" xfId="1623" builtinId="9" hidden="1"/>
    <cellStyle name="Followed Hyperlink" xfId="1625" builtinId="9" hidden="1"/>
    <cellStyle name="Followed Hyperlink" xfId="1627" builtinId="9" hidden="1"/>
    <cellStyle name="Followed Hyperlink" xfId="1629" builtinId="9" hidden="1"/>
    <cellStyle name="Followed Hyperlink" xfId="1631" builtinId="9" hidden="1"/>
    <cellStyle name="Followed Hyperlink" xfId="1633" builtinId="9" hidden="1"/>
    <cellStyle name="Followed Hyperlink" xfId="1635" builtinId="9" hidden="1"/>
    <cellStyle name="Followed Hyperlink" xfId="1637" builtinId="9" hidden="1"/>
    <cellStyle name="Followed Hyperlink" xfId="1639" builtinId="9" hidden="1"/>
    <cellStyle name="Followed Hyperlink" xfId="1641" builtinId="9" hidden="1"/>
    <cellStyle name="Followed Hyperlink" xfId="1643" builtinId="9" hidden="1"/>
    <cellStyle name="Followed Hyperlink" xfId="1645" builtinId="9" hidden="1"/>
    <cellStyle name="Followed Hyperlink" xfId="1647" builtinId="9" hidden="1"/>
    <cellStyle name="Followed Hyperlink" xfId="1649" builtinId="9" hidden="1"/>
    <cellStyle name="Followed Hyperlink" xfId="1651" builtinId="9" hidden="1"/>
    <cellStyle name="Followed Hyperlink" xfId="1653" builtinId="9" hidden="1"/>
    <cellStyle name="Followed Hyperlink" xfId="1655" builtinId="9" hidden="1"/>
    <cellStyle name="Followed Hyperlink" xfId="1657" builtinId="9" hidden="1"/>
    <cellStyle name="Followed Hyperlink" xfId="1659" builtinId="9" hidden="1"/>
    <cellStyle name="Followed Hyperlink" xfId="1661" builtinId="9" hidden="1"/>
    <cellStyle name="Followed Hyperlink" xfId="1663" builtinId="9" hidden="1"/>
    <cellStyle name="Followed Hyperlink" xfId="1665" builtinId="9" hidden="1"/>
    <cellStyle name="Followed Hyperlink" xfId="1667" builtinId="9" hidden="1"/>
    <cellStyle name="Followed Hyperlink" xfId="1669" builtinId="9" hidden="1"/>
    <cellStyle name="Followed Hyperlink" xfId="1671" builtinId="9" hidden="1"/>
    <cellStyle name="Followed Hyperlink" xfId="1673" builtinId="9" hidden="1"/>
    <cellStyle name="Followed Hyperlink" xfId="1675" builtinId="9" hidden="1"/>
    <cellStyle name="Followed Hyperlink" xfId="1677" builtinId="9" hidden="1"/>
    <cellStyle name="Followed Hyperlink" xfId="1679" builtinId="9" hidden="1"/>
    <cellStyle name="Followed Hyperlink" xfId="1681" builtinId="9" hidden="1"/>
    <cellStyle name="Followed Hyperlink" xfId="1683" builtinId="9" hidden="1"/>
    <cellStyle name="Followed Hyperlink" xfId="1685" builtinId="9" hidden="1"/>
    <cellStyle name="Followed Hyperlink" xfId="1687" builtinId="9" hidden="1"/>
    <cellStyle name="Followed Hyperlink" xfId="1689" builtinId="9" hidden="1"/>
    <cellStyle name="Followed Hyperlink" xfId="1691" builtinId="9" hidden="1"/>
    <cellStyle name="Followed Hyperlink" xfId="1693" builtinId="9" hidden="1"/>
    <cellStyle name="Followed Hyperlink" xfId="1695" builtinId="9" hidden="1"/>
    <cellStyle name="Followed Hyperlink" xfId="1697" builtinId="9" hidden="1"/>
    <cellStyle name="Followed Hyperlink" xfId="1699" builtinId="9" hidden="1"/>
    <cellStyle name="Followed Hyperlink" xfId="1701" builtinId="9" hidden="1"/>
    <cellStyle name="Followed Hyperlink" xfId="1703" builtinId="9" hidden="1"/>
    <cellStyle name="Followed Hyperlink" xfId="1705" builtinId="9" hidden="1"/>
    <cellStyle name="Followed Hyperlink" xfId="1707" builtinId="9" hidden="1"/>
    <cellStyle name="Followed Hyperlink" xfId="1709" builtinId="9" hidden="1"/>
    <cellStyle name="Followed Hyperlink" xfId="1711" builtinId="9" hidden="1"/>
    <cellStyle name="Followed Hyperlink" xfId="1713" builtinId="9" hidden="1"/>
    <cellStyle name="Followed Hyperlink" xfId="1715" builtinId="9" hidden="1"/>
    <cellStyle name="Followed Hyperlink" xfId="1717" builtinId="9" hidden="1"/>
    <cellStyle name="Followed Hyperlink" xfId="1719" builtinId="9" hidden="1"/>
    <cellStyle name="Followed Hyperlink" xfId="1721" builtinId="9" hidden="1"/>
    <cellStyle name="Followed Hyperlink" xfId="1723" builtinId="9" hidden="1"/>
    <cellStyle name="Followed Hyperlink" xfId="1741" builtinId="9" hidden="1"/>
    <cellStyle name="Followed Hyperlink" xfId="1743" builtinId="9" hidden="1"/>
    <cellStyle name="Good" xfId="5"/>
    <cellStyle name="Good 2" xfId="1728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Hyperlink" xfId="75" builtinId="8" hidden="1"/>
    <cellStyle name="Hyperlink" xfId="77" builtinId="8" hidden="1"/>
    <cellStyle name="Hyperlink" xfId="79" builtinId="8" hidden="1"/>
    <cellStyle name="Hyperlink" xfId="81" builtinId="8" hidden="1"/>
    <cellStyle name="Hyperlink" xfId="83" builtinId="8" hidden="1"/>
    <cellStyle name="Hyperlink" xfId="85" builtinId="8" hidden="1"/>
    <cellStyle name="Hyperlink" xfId="87" builtinId="8" hidden="1"/>
    <cellStyle name="Hyperlink" xfId="89" builtinId="8" hidden="1"/>
    <cellStyle name="Hyperlink" xfId="91" builtinId="8" hidden="1"/>
    <cellStyle name="Hyperlink" xfId="93" builtinId="8" hidden="1"/>
    <cellStyle name="Hyperlink" xfId="95" builtinId="8" hidden="1"/>
    <cellStyle name="Hyperlink" xfId="97" builtinId="8" hidden="1"/>
    <cellStyle name="Hyperlink" xfId="99" builtinId="8" hidden="1"/>
    <cellStyle name="Hyperlink" xfId="101" builtinId="8" hidden="1"/>
    <cellStyle name="Hyperlink" xfId="103" builtinId="8" hidden="1"/>
    <cellStyle name="Hyperlink" xfId="105" builtinId="8" hidden="1"/>
    <cellStyle name="Hyperlink" xfId="107" builtinId="8" hidden="1"/>
    <cellStyle name="Hyperlink" xfId="109" builtinId="8" hidden="1"/>
    <cellStyle name="Hyperlink" xfId="111" builtinId="8" hidden="1"/>
    <cellStyle name="Hyperlink" xfId="113" builtinId="8" hidden="1"/>
    <cellStyle name="Hyperlink" xfId="115" builtinId="8" hidden="1"/>
    <cellStyle name="Hyperlink" xfId="117" builtinId="8" hidden="1"/>
    <cellStyle name="Hyperlink" xfId="119" builtinId="8" hidden="1"/>
    <cellStyle name="Hyperlink" xfId="121" builtinId="8" hidden="1"/>
    <cellStyle name="Hyperlink" xfId="123" builtinId="8" hidden="1"/>
    <cellStyle name="Hyperlink" xfId="125" builtinId="8" hidden="1"/>
    <cellStyle name="Hyperlink" xfId="127" builtinId="8" hidden="1"/>
    <cellStyle name="Hyperlink" xfId="129" builtinId="8" hidden="1"/>
    <cellStyle name="Hyperlink" xfId="131" builtinId="8" hidden="1"/>
    <cellStyle name="Hyperlink" xfId="133" builtinId="8" hidden="1"/>
    <cellStyle name="Hyperlink" xfId="135" builtinId="8" hidden="1"/>
    <cellStyle name="Hyperlink" xfId="137" builtinId="8" hidden="1"/>
    <cellStyle name="Hyperlink" xfId="139" builtinId="8" hidden="1"/>
    <cellStyle name="Hyperlink" xfId="141" builtinId="8" hidden="1"/>
    <cellStyle name="Hyperlink" xfId="143" builtinId="8" hidden="1"/>
    <cellStyle name="Hyperlink" xfId="145" builtinId="8" hidden="1"/>
    <cellStyle name="Hyperlink" xfId="147" builtinId="8" hidden="1"/>
    <cellStyle name="Hyperlink" xfId="149" builtinId="8" hidden="1"/>
    <cellStyle name="Hyperlink" xfId="151" builtinId="8" hidden="1"/>
    <cellStyle name="Hyperlink" xfId="153" builtinId="8" hidden="1"/>
    <cellStyle name="Hyperlink" xfId="155" builtinId="8" hidden="1"/>
    <cellStyle name="Hyperlink" xfId="157" builtinId="8" hidden="1"/>
    <cellStyle name="Hyperlink" xfId="159" builtinId="8" hidden="1"/>
    <cellStyle name="Hyperlink" xfId="161" builtinId="8" hidden="1"/>
    <cellStyle name="Hyperlink" xfId="163" builtinId="8" hidden="1"/>
    <cellStyle name="Hyperlink" xfId="165" builtinId="8" hidden="1"/>
    <cellStyle name="Hyperlink" xfId="167" builtinId="8" hidden="1"/>
    <cellStyle name="Hyperlink" xfId="169" builtinId="8" hidden="1"/>
    <cellStyle name="Hyperlink" xfId="171" builtinId="8" hidden="1"/>
    <cellStyle name="Hyperlink" xfId="173" builtinId="8" hidden="1"/>
    <cellStyle name="Hyperlink" xfId="175" builtinId="8" hidden="1"/>
    <cellStyle name="Hyperlink" xfId="177" builtinId="8" hidden="1"/>
    <cellStyle name="Hyperlink" xfId="179" builtinId="8" hidden="1"/>
    <cellStyle name="Hyperlink" xfId="181" builtinId="8" hidden="1"/>
    <cellStyle name="Hyperlink" xfId="183" builtinId="8" hidden="1"/>
    <cellStyle name="Hyperlink" xfId="185" builtinId="8" hidden="1"/>
    <cellStyle name="Hyperlink" xfId="187" builtinId="8" hidden="1"/>
    <cellStyle name="Hyperlink" xfId="189" builtinId="8" hidden="1"/>
    <cellStyle name="Hyperlink" xfId="191" builtinId="8" hidden="1"/>
    <cellStyle name="Hyperlink" xfId="193" builtinId="8" hidden="1"/>
    <cellStyle name="Hyperlink" xfId="195" builtinId="8" hidden="1"/>
    <cellStyle name="Hyperlink" xfId="197" builtinId="8" hidden="1"/>
    <cellStyle name="Hyperlink" xfId="199" builtinId="8" hidden="1"/>
    <cellStyle name="Hyperlink" xfId="201" builtinId="8" hidden="1"/>
    <cellStyle name="Hyperlink" xfId="203" builtinId="8" hidden="1"/>
    <cellStyle name="Hyperlink" xfId="205" builtinId="8" hidden="1"/>
    <cellStyle name="Hyperlink" xfId="207" builtinId="8" hidden="1"/>
    <cellStyle name="Hyperlink" xfId="209" builtinId="8" hidden="1"/>
    <cellStyle name="Hyperlink" xfId="211" builtinId="8" hidden="1"/>
    <cellStyle name="Hyperlink" xfId="213" builtinId="8" hidden="1"/>
    <cellStyle name="Hyperlink" xfId="215" builtinId="8" hidden="1"/>
    <cellStyle name="Hyperlink" xfId="217" builtinId="8" hidden="1"/>
    <cellStyle name="Hyperlink" xfId="219" builtinId="8" hidden="1"/>
    <cellStyle name="Hyperlink" xfId="221" builtinId="8" hidden="1"/>
    <cellStyle name="Hyperlink" xfId="223" builtinId="8" hidden="1"/>
    <cellStyle name="Hyperlink" xfId="225" builtinId="8" hidden="1"/>
    <cellStyle name="Hyperlink" xfId="227" builtinId="8" hidden="1"/>
    <cellStyle name="Hyperlink" xfId="229" builtinId="8" hidden="1"/>
    <cellStyle name="Hyperlink" xfId="231" builtinId="8" hidden="1"/>
    <cellStyle name="Hyperlink" xfId="233" builtinId="8" hidden="1"/>
    <cellStyle name="Hyperlink" xfId="235" builtinId="8" hidden="1"/>
    <cellStyle name="Hyperlink" xfId="237" builtinId="8" hidden="1"/>
    <cellStyle name="Hyperlink" xfId="239" builtinId="8" hidden="1"/>
    <cellStyle name="Hyperlink" xfId="241" builtinId="8" hidden="1"/>
    <cellStyle name="Hyperlink" xfId="243" builtinId="8" hidden="1"/>
    <cellStyle name="Hyperlink" xfId="245" builtinId="8" hidden="1"/>
    <cellStyle name="Hyperlink" xfId="247" builtinId="8" hidden="1"/>
    <cellStyle name="Hyperlink" xfId="249" builtinId="8" hidden="1"/>
    <cellStyle name="Hyperlink" xfId="251" builtinId="8" hidden="1"/>
    <cellStyle name="Hyperlink" xfId="253" builtinId="8" hidden="1"/>
    <cellStyle name="Hyperlink" xfId="255" builtinId="8" hidden="1"/>
    <cellStyle name="Hyperlink" xfId="257" builtinId="8" hidden="1"/>
    <cellStyle name="Hyperlink" xfId="259" builtinId="8" hidden="1"/>
    <cellStyle name="Hyperlink" xfId="261" builtinId="8" hidden="1"/>
    <cellStyle name="Hyperlink" xfId="263" builtinId="8" hidden="1"/>
    <cellStyle name="Hyperlink" xfId="265" builtinId="8" hidden="1"/>
    <cellStyle name="Hyperlink" xfId="267" builtinId="8" hidden="1"/>
    <cellStyle name="Hyperlink" xfId="269" builtinId="8" hidden="1"/>
    <cellStyle name="Hyperlink" xfId="271" builtinId="8" hidden="1"/>
    <cellStyle name="Hyperlink" xfId="273" builtinId="8" hidden="1"/>
    <cellStyle name="Hyperlink" xfId="275" builtinId="8" hidden="1"/>
    <cellStyle name="Hyperlink" xfId="277" builtinId="8" hidden="1"/>
    <cellStyle name="Hyperlink" xfId="279" builtinId="8" hidden="1"/>
    <cellStyle name="Hyperlink" xfId="281" builtinId="8" hidden="1"/>
    <cellStyle name="Hyperlink" xfId="283" builtinId="8" hidden="1"/>
    <cellStyle name="Hyperlink" xfId="285" builtinId="8" hidden="1"/>
    <cellStyle name="Hyperlink" xfId="287" builtinId="8" hidden="1"/>
    <cellStyle name="Hyperlink" xfId="289" builtinId="8" hidden="1"/>
    <cellStyle name="Hyperlink" xfId="291" builtinId="8" hidden="1"/>
    <cellStyle name="Hyperlink" xfId="293" builtinId="8" hidden="1"/>
    <cellStyle name="Hyperlink" xfId="295" builtinId="8" hidden="1"/>
    <cellStyle name="Hyperlink" xfId="297" builtinId="8" hidden="1"/>
    <cellStyle name="Hyperlink" xfId="299" builtinId="8" hidden="1"/>
    <cellStyle name="Hyperlink" xfId="301" builtinId="8" hidden="1"/>
    <cellStyle name="Hyperlink" xfId="303" builtinId="8" hidden="1"/>
    <cellStyle name="Hyperlink" xfId="305" builtinId="8" hidden="1"/>
    <cellStyle name="Hyperlink" xfId="307" builtinId="8" hidden="1"/>
    <cellStyle name="Hyperlink" xfId="309" builtinId="8" hidden="1"/>
    <cellStyle name="Hyperlink" xfId="311" builtinId="8" hidden="1"/>
    <cellStyle name="Hyperlink" xfId="313" builtinId="8" hidden="1"/>
    <cellStyle name="Hyperlink" xfId="315" builtinId="8" hidden="1"/>
    <cellStyle name="Hyperlink" xfId="317" builtinId="8" hidden="1"/>
    <cellStyle name="Hyperlink" xfId="319" builtinId="8" hidden="1"/>
    <cellStyle name="Hyperlink" xfId="321" builtinId="8" hidden="1"/>
    <cellStyle name="Hyperlink" xfId="323" builtinId="8" hidden="1"/>
    <cellStyle name="Hyperlink" xfId="325" builtinId="8" hidden="1"/>
    <cellStyle name="Hyperlink" xfId="327" builtinId="8" hidden="1"/>
    <cellStyle name="Hyperlink" xfId="329" builtinId="8" hidden="1"/>
    <cellStyle name="Hyperlink" xfId="331" builtinId="8" hidden="1"/>
    <cellStyle name="Hyperlink" xfId="333" builtinId="8" hidden="1"/>
    <cellStyle name="Hyperlink" xfId="335" builtinId="8" hidden="1"/>
    <cellStyle name="Hyperlink" xfId="337" builtinId="8" hidden="1"/>
    <cellStyle name="Hyperlink" xfId="339" builtinId="8" hidden="1"/>
    <cellStyle name="Hyperlink" xfId="341" builtinId="8" hidden="1"/>
    <cellStyle name="Hyperlink" xfId="343" builtinId="8" hidden="1"/>
    <cellStyle name="Hyperlink" xfId="345" builtinId="8" hidden="1"/>
    <cellStyle name="Hyperlink" xfId="347" builtinId="8" hidden="1"/>
    <cellStyle name="Hyperlink" xfId="349" builtinId="8" hidden="1"/>
    <cellStyle name="Hyperlink" xfId="351" builtinId="8" hidden="1"/>
    <cellStyle name="Hyperlink" xfId="353" builtinId="8" hidden="1"/>
    <cellStyle name="Hyperlink" xfId="355" builtinId="8" hidden="1"/>
    <cellStyle name="Hyperlink" xfId="357" builtinId="8" hidden="1"/>
    <cellStyle name="Hyperlink" xfId="359" builtinId="8" hidden="1"/>
    <cellStyle name="Hyperlink" xfId="361" builtinId="8" hidden="1"/>
    <cellStyle name="Hyperlink" xfId="363" builtinId="8" hidden="1"/>
    <cellStyle name="Hyperlink" xfId="365" builtinId="8" hidden="1"/>
    <cellStyle name="Hyperlink" xfId="367" builtinId="8" hidden="1"/>
    <cellStyle name="Hyperlink" xfId="369" builtinId="8" hidden="1"/>
    <cellStyle name="Hyperlink" xfId="371" builtinId="8" hidden="1"/>
    <cellStyle name="Hyperlink" xfId="373" builtinId="8" hidden="1"/>
    <cellStyle name="Hyperlink" xfId="375" builtinId="8" hidden="1"/>
    <cellStyle name="Hyperlink" xfId="377" builtinId="8" hidden="1"/>
    <cellStyle name="Hyperlink" xfId="379" builtinId="8" hidden="1"/>
    <cellStyle name="Hyperlink" xfId="381" builtinId="8" hidden="1"/>
    <cellStyle name="Hyperlink" xfId="383" builtinId="8" hidden="1"/>
    <cellStyle name="Hyperlink" xfId="385" builtinId="8" hidden="1"/>
    <cellStyle name="Hyperlink" xfId="387" builtinId="8" hidden="1"/>
    <cellStyle name="Hyperlink" xfId="389" builtinId="8" hidden="1"/>
    <cellStyle name="Hyperlink" xfId="391" builtinId="8" hidden="1"/>
    <cellStyle name="Hyperlink" xfId="393" builtinId="8" hidden="1"/>
    <cellStyle name="Hyperlink" xfId="395" builtinId="8" hidden="1"/>
    <cellStyle name="Hyperlink" xfId="397" builtinId="8" hidden="1"/>
    <cellStyle name="Hyperlink" xfId="399" builtinId="8" hidden="1"/>
    <cellStyle name="Hyperlink" xfId="401" builtinId="8" hidden="1"/>
    <cellStyle name="Hyperlink" xfId="403" builtinId="8" hidden="1"/>
    <cellStyle name="Hyperlink" xfId="405" builtinId="8" hidden="1"/>
    <cellStyle name="Hyperlink" xfId="407" builtinId="8" hidden="1"/>
    <cellStyle name="Hyperlink" xfId="409" builtinId="8" hidden="1"/>
    <cellStyle name="Hyperlink" xfId="411" builtinId="8" hidden="1"/>
    <cellStyle name="Hyperlink" xfId="413" builtinId="8" hidden="1"/>
    <cellStyle name="Hyperlink" xfId="415" builtinId="8" hidden="1"/>
    <cellStyle name="Hyperlink" xfId="417" builtinId="8" hidden="1"/>
    <cellStyle name="Hyperlink" xfId="419" builtinId="8" hidden="1"/>
    <cellStyle name="Hyperlink" xfId="421" builtinId="8" hidden="1"/>
    <cellStyle name="Hyperlink" xfId="423" builtinId="8" hidden="1"/>
    <cellStyle name="Hyperlink" xfId="425" builtinId="8" hidden="1"/>
    <cellStyle name="Hyperlink" xfId="427" builtinId="8" hidden="1"/>
    <cellStyle name="Hyperlink" xfId="429" builtinId="8" hidden="1"/>
    <cellStyle name="Hyperlink" xfId="431" builtinId="8" hidden="1"/>
    <cellStyle name="Hyperlink" xfId="433" builtinId="8" hidden="1"/>
    <cellStyle name="Hyperlink" xfId="435" builtinId="8" hidden="1"/>
    <cellStyle name="Hyperlink" xfId="437" builtinId="8" hidden="1"/>
    <cellStyle name="Hyperlink" xfId="439" builtinId="8" hidden="1"/>
    <cellStyle name="Hyperlink" xfId="441" builtinId="8" hidden="1"/>
    <cellStyle name="Hyperlink" xfId="443" builtinId="8" hidden="1"/>
    <cellStyle name="Hyperlink" xfId="445" builtinId="8" hidden="1"/>
    <cellStyle name="Hyperlink" xfId="447" builtinId="8" hidden="1"/>
    <cellStyle name="Hyperlink" xfId="449" builtinId="8" hidden="1"/>
    <cellStyle name="Hyperlink" xfId="451" builtinId="8" hidden="1"/>
    <cellStyle name="Hyperlink" xfId="453" builtinId="8" hidden="1"/>
    <cellStyle name="Hyperlink" xfId="455" builtinId="8" hidden="1"/>
    <cellStyle name="Hyperlink" xfId="457" builtinId="8" hidden="1"/>
    <cellStyle name="Hyperlink" xfId="459" builtinId="8" hidden="1"/>
    <cellStyle name="Hyperlink" xfId="461" builtinId="8" hidden="1"/>
    <cellStyle name="Hyperlink" xfId="463" builtinId="8" hidden="1"/>
    <cellStyle name="Hyperlink" xfId="465" builtinId="8" hidden="1"/>
    <cellStyle name="Hyperlink" xfId="467" builtinId="8" hidden="1"/>
    <cellStyle name="Hyperlink" xfId="469" builtinId="8" hidden="1"/>
    <cellStyle name="Hyperlink" xfId="471" builtinId="8" hidden="1"/>
    <cellStyle name="Hyperlink" xfId="473" builtinId="8" hidden="1"/>
    <cellStyle name="Hyperlink" xfId="475" builtinId="8" hidden="1"/>
    <cellStyle name="Hyperlink" xfId="477" builtinId="8" hidden="1"/>
    <cellStyle name="Hyperlink" xfId="479" builtinId="8" hidden="1"/>
    <cellStyle name="Hyperlink" xfId="481" builtinId="8" hidden="1"/>
    <cellStyle name="Hyperlink" xfId="483" builtinId="8" hidden="1"/>
    <cellStyle name="Hyperlink" xfId="485" builtinId="8" hidden="1"/>
    <cellStyle name="Hyperlink" xfId="487" builtinId="8" hidden="1"/>
    <cellStyle name="Hyperlink" xfId="489" builtinId="8" hidden="1"/>
    <cellStyle name="Hyperlink" xfId="491" builtinId="8" hidden="1"/>
    <cellStyle name="Hyperlink" xfId="493" builtinId="8" hidden="1"/>
    <cellStyle name="Hyperlink" xfId="495" builtinId="8" hidden="1"/>
    <cellStyle name="Hyperlink" xfId="497" builtinId="8" hidden="1"/>
    <cellStyle name="Hyperlink" xfId="499" builtinId="8" hidden="1"/>
    <cellStyle name="Hyperlink" xfId="501" builtinId="8" hidden="1"/>
    <cellStyle name="Hyperlink" xfId="503" builtinId="8" hidden="1"/>
    <cellStyle name="Hyperlink" xfId="505" builtinId="8" hidden="1"/>
    <cellStyle name="Hyperlink" xfId="507" builtinId="8" hidden="1"/>
    <cellStyle name="Hyperlink" xfId="509" builtinId="8" hidden="1"/>
    <cellStyle name="Hyperlink" xfId="511" builtinId="8" hidden="1"/>
    <cellStyle name="Hyperlink" xfId="513" builtinId="8" hidden="1"/>
    <cellStyle name="Hyperlink" xfId="515" builtinId="8" hidden="1"/>
    <cellStyle name="Hyperlink" xfId="517" builtinId="8" hidden="1"/>
    <cellStyle name="Hyperlink" xfId="519" builtinId="8" hidden="1"/>
    <cellStyle name="Hyperlink" xfId="521" builtinId="8" hidden="1"/>
    <cellStyle name="Hyperlink" xfId="523" builtinId="8" hidden="1"/>
    <cellStyle name="Hyperlink" xfId="525" builtinId="8" hidden="1"/>
    <cellStyle name="Hyperlink" xfId="527" builtinId="8" hidden="1"/>
    <cellStyle name="Hyperlink" xfId="529" builtinId="8" hidden="1"/>
    <cellStyle name="Hyperlink" xfId="531" builtinId="8" hidden="1"/>
    <cellStyle name="Hyperlink" xfId="533" builtinId="8" hidden="1"/>
    <cellStyle name="Hyperlink" xfId="535" builtinId="8" hidden="1"/>
    <cellStyle name="Hyperlink" xfId="537" builtinId="8" hidden="1"/>
    <cellStyle name="Hyperlink" xfId="539" builtinId="8" hidden="1"/>
    <cellStyle name="Hyperlink" xfId="541" builtinId="8" hidden="1"/>
    <cellStyle name="Hyperlink" xfId="543" builtinId="8" hidden="1"/>
    <cellStyle name="Hyperlink" xfId="545" builtinId="8" hidden="1"/>
    <cellStyle name="Hyperlink" xfId="547" builtinId="8" hidden="1"/>
    <cellStyle name="Hyperlink" xfId="549" builtinId="8" hidden="1"/>
    <cellStyle name="Hyperlink" xfId="551" builtinId="8" hidden="1"/>
    <cellStyle name="Hyperlink" xfId="553" builtinId="8" hidden="1"/>
    <cellStyle name="Hyperlink" xfId="555" builtinId="8" hidden="1"/>
    <cellStyle name="Hyperlink" xfId="557" builtinId="8" hidden="1"/>
    <cellStyle name="Hyperlink" xfId="559" builtinId="8" hidden="1"/>
    <cellStyle name="Hyperlink" xfId="561" builtinId="8" hidden="1"/>
    <cellStyle name="Hyperlink" xfId="563" builtinId="8" hidden="1"/>
    <cellStyle name="Hyperlink" xfId="565" builtinId="8" hidden="1"/>
    <cellStyle name="Hyperlink" xfId="567" builtinId="8" hidden="1"/>
    <cellStyle name="Hyperlink" xfId="569" builtinId="8" hidden="1"/>
    <cellStyle name="Hyperlink" xfId="571" builtinId="8" hidden="1"/>
    <cellStyle name="Hyperlink" xfId="573" builtinId="8" hidden="1"/>
    <cellStyle name="Hyperlink" xfId="575" builtinId="8" hidden="1"/>
    <cellStyle name="Hyperlink" xfId="577" builtinId="8" hidden="1"/>
    <cellStyle name="Hyperlink" xfId="579" builtinId="8" hidden="1"/>
    <cellStyle name="Hyperlink" xfId="581" builtinId="8" hidden="1"/>
    <cellStyle name="Hyperlink" xfId="583" builtinId="8" hidden="1"/>
    <cellStyle name="Hyperlink" xfId="585" builtinId="8" hidden="1"/>
    <cellStyle name="Hyperlink" xfId="587" builtinId="8" hidden="1"/>
    <cellStyle name="Hyperlink" xfId="589" builtinId="8" hidden="1"/>
    <cellStyle name="Hyperlink" xfId="591" builtinId="8" hidden="1"/>
    <cellStyle name="Hyperlink" xfId="593" builtinId="8" hidden="1"/>
    <cellStyle name="Hyperlink" xfId="595" builtinId="8" hidden="1"/>
    <cellStyle name="Hyperlink" xfId="597" builtinId="8" hidden="1"/>
    <cellStyle name="Hyperlink" xfId="599" builtinId="8" hidden="1"/>
    <cellStyle name="Hyperlink" xfId="601" builtinId="8" hidden="1"/>
    <cellStyle name="Hyperlink" xfId="603" builtinId="8" hidden="1"/>
    <cellStyle name="Hyperlink" xfId="605" builtinId="8" hidden="1"/>
    <cellStyle name="Hyperlink" xfId="607" builtinId="8" hidden="1"/>
    <cellStyle name="Hyperlink" xfId="609" builtinId="8" hidden="1"/>
    <cellStyle name="Hyperlink" xfId="611" builtinId="8" hidden="1"/>
    <cellStyle name="Hyperlink" xfId="613" builtinId="8" hidden="1"/>
    <cellStyle name="Hyperlink" xfId="615" builtinId="8" hidden="1"/>
    <cellStyle name="Hyperlink" xfId="617" builtinId="8" hidden="1"/>
    <cellStyle name="Hyperlink" xfId="619" builtinId="8" hidden="1"/>
    <cellStyle name="Hyperlink" xfId="621" builtinId="8" hidden="1"/>
    <cellStyle name="Hyperlink" xfId="623" builtinId="8" hidden="1"/>
    <cellStyle name="Hyperlink" xfId="625" builtinId="8" hidden="1"/>
    <cellStyle name="Hyperlink" xfId="627" builtinId="8" hidden="1"/>
    <cellStyle name="Hyperlink" xfId="629" builtinId="8" hidden="1"/>
    <cellStyle name="Hyperlink" xfId="631" builtinId="8" hidden="1"/>
    <cellStyle name="Hyperlink" xfId="633" builtinId="8" hidden="1"/>
    <cellStyle name="Hyperlink" xfId="635" builtinId="8" hidden="1"/>
    <cellStyle name="Hyperlink" xfId="637" builtinId="8" hidden="1"/>
    <cellStyle name="Hyperlink" xfId="639" builtinId="8" hidden="1"/>
    <cellStyle name="Hyperlink" xfId="641" builtinId="8" hidden="1"/>
    <cellStyle name="Hyperlink" xfId="643" builtinId="8" hidden="1"/>
    <cellStyle name="Hyperlink" xfId="645" builtinId="8" hidden="1"/>
    <cellStyle name="Hyperlink" xfId="647" builtinId="8" hidden="1"/>
    <cellStyle name="Hyperlink" xfId="649" builtinId="8" hidden="1"/>
    <cellStyle name="Hyperlink" xfId="651" builtinId="8" hidden="1"/>
    <cellStyle name="Hyperlink" xfId="653" builtinId="8" hidden="1"/>
    <cellStyle name="Hyperlink" xfId="655" builtinId="8" hidden="1"/>
    <cellStyle name="Hyperlink" xfId="657" builtinId="8" hidden="1"/>
    <cellStyle name="Hyperlink" xfId="659" builtinId="8" hidden="1"/>
    <cellStyle name="Hyperlink" xfId="661" builtinId="8" hidden="1"/>
    <cellStyle name="Hyperlink" xfId="663" builtinId="8" hidden="1"/>
    <cellStyle name="Hyperlink" xfId="665" builtinId="8" hidden="1"/>
    <cellStyle name="Hyperlink" xfId="667" builtinId="8" hidden="1"/>
    <cellStyle name="Hyperlink" xfId="669" builtinId="8" hidden="1"/>
    <cellStyle name="Hyperlink" xfId="671" builtinId="8" hidden="1"/>
    <cellStyle name="Hyperlink" xfId="673" builtinId="8" hidden="1"/>
    <cellStyle name="Hyperlink" xfId="675" builtinId="8" hidden="1"/>
    <cellStyle name="Hyperlink" xfId="677" builtinId="8" hidden="1"/>
    <cellStyle name="Hyperlink" xfId="679" builtinId="8" hidden="1"/>
    <cellStyle name="Hyperlink" xfId="681" builtinId="8" hidden="1"/>
    <cellStyle name="Hyperlink" xfId="683" builtinId="8" hidden="1"/>
    <cellStyle name="Hyperlink" xfId="685" builtinId="8" hidden="1"/>
    <cellStyle name="Hyperlink" xfId="687" builtinId="8" hidden="1"/>
    <cellStyle name="Hyperlink" xfId="689" builtinId="8" hidden="1"/>
    <cellStyle name="Hyperlink" xfId="691" builtinId="8" hidden="1"/>
    <cellStyle name="Hyperlink" xfId="693" builtinId="8" hidden="1"/>
    <cellStyle name="Hyperlink" xfId="695" builtinId="8" hidden="1"/>
    <cellStyle name="Hyperlink" xfId="697" builtinId="8" hidden="1"/>
    <cellStyle name="Hyperlink" xfId="699" builtinId="8" hidden="1"/>
    <cellStyle name="Hyperlink" xfId="701" builtinId="8" hidden="1"/>
    <cellStyle name="Hyperlink" xfId="703" builtinId="8" hidden="1"/>
    <cellStyle name="Hyperlink" xfId="705" builtinId="8" hidden="1"/>
    <cellStyle name="Hyperlink" xfId="707" builtinId="8" hidden="1"/>
    <cellStyle name="Hyperlink" xfId="709" builtinId="8" hidden="1"/>
    <cellStyle name="Hyperlink" xfId="711" builtinId="8" hidden="1"/>
    <cellStyle name="Hyperlink" xfId="713" builtinId="8" hidden="1"/>
    <cellStyle name="Hyperlink" xfId="715" builtinId="8" hidden="1"/>
    <cellStyle name="Hyperlink" xfId="717" builtinId="8" hidden="1"/>
    <cellStyle name="Hyperlink" xfId="719" builtinId="8" hidden="1"/>
    <cellStyle name="Hyperlink" xfId="721" builtinId="8" hidden="1"/>
    <cellStyle name="Hyperlink" xfId="723" builtinId="8" hidden="1"/>
    <cellStyle name="Hyperlink" xfId="725" builtinId="8" hidden="1"/>
    <cellStyle name="Hyperlink" xfId="727" builtinId="8" hidden="1"/>
    <cellStyle name="Hyperlink" xfId="729" builtinId="8" hidden="1"/>
    <cellStyle name="Hyperlink" xfId="731" builtinId="8" hidden="1"/>
    <cellStyle name="Hyperlink" xfId="733" builtinId="8" hidden="1"/>
    <cellStyle name="Hyperlink" xfId="735" builtinId="8" hidden="1"/>
    <cellStyle name="Hyperlink" xfId="737" builtinId="8" hidden="1"/>
    <cellStyle name="Hyperlink" xfId="739" builtinId="8" hidden="1"/>
    <cellStyle name="Hyperlink" xfId="741" builtinId="8" hidden="1"/>
    <cellStyle name="Hyperlink" xfId="743" builtinId="8" hidden="1"/>
    <cellStyle name="Hyperlink" xfId="745" builtinId="8" hidden="1"/>
    <cellStyle name="Hyperlink" xfId="747" builtinId="8" hidden="1"/>
    <cellStyle name="Hyperlink" xfId="749" builtinId="8" hidden="1"/>
    <cellStyle name="Hyperlink" xfId="751" builtinId="8" hidden="1"/>
    <cellStyle name="Hyperlink" xfId="753" builtinId="8" hidden="1"/>
    <cellStyle name="Hyperlink" xfId="755" builtinId="8" hidden="1"/>
    <cellStyle name="Hyperlink" xfId="757" builtinId="8" hidden="1"/>
    <cellStyle name="Hyperlink" xfId="759" builtinId="8" hidden="1"/>
    <cellStyle name="Hyperlink" xfId="761" builtinId="8" hidden="1"/>
    <cellStyle name="Hyperlink" xfId="763" builtinId="8" hidden="1"/>
    <cellStyle name="Hyperlink" xfId="765" builtinId="8" hidden="1"/>
    <cellStyle name="Hyperlink" xfId="767" builtinId="8" hidden="1"/>
    <cellStyle name="Hyperlink" xfId="769" builtinId="8" hidden="1"/>
    <cellStyle name="Hyperlink" xfId="771" builtinId="8" hidden="1"/>
    <cellStyle name="Hyperlink" xfId="773" builtinId="8" hidden="1"/>
    <cellStyle name="Hyperlink" xfId="775" builtinId="8" hidden="1"/>
    <cellStyle name="Hyperlink" xfId="777" builtinId="8" hidden="1"/>
    <cellStyle name="Hyperlink" xfId="779" builtinId="8" hidden="1"/>
    <cellStyle name="Hyperlink" xfId="781" builtinId="8" hidden="1"/>
    <cellStyle name="Hyperlink" xfId="783" builtinId="8" hidden="1"/>
    <cellStyle name="Hyperlink" xfId="785" builtinId="8" hidden="1"/>
    <cellStyle name="Hyperlink" xfId="787" builtinId="8" hidden="1"/>
    <cellStyle name="Hyperlink" xfId="789" builtinId="8" hidden="1"/>
    <cellStyle name="Hyperlink" xfId="791" builtinId="8" hidden="1"/>
    <cellStyle name="Hyperlink" xfId="793" builtinId="8" hidden="1"/>
    <cellStyle name="Hyperlink" xfId="795" builtinId="8" hidden="1"/>
    <cellStyle name="Hyperlink" xfId="797" builtinId="8" hidden="1"/>
    <cellStyle name="Hyperlink" xfId="799" builtinId="8" hidden="1"/>
    <cellStyle name="Hyperlink" xfId="801" builtinId="8" hidden="1"/>
    <cellStyle name="Hyperlink" xfId="803" builtinId="8" hidden="1"/>
    <cellStyle name="Hyperlink" xfId="805" builtinId="8" hidden="1"/>
    <cellStyle name="Hyperlink" xfId="807" builtinId="8" hidden="1"/>
    <cellStyle name="Hyperlink" xfId="809" builtinId="8" hidden="1"/>
    <cellStyle name="Hyperlink" xfId="811" builtinId="8" hidden="1"/>
    <cellStyle name="Hyperlink" xfId="813" builtinId="8" hidden="1"/>
    <cellStyle name="Hyperlink" xfId="815" builtinId="8" hidden="1"/>
    <cellStyle name="Hyperlink" xfId="817" builtinId="8" hidden="1"/>
    <cellStyle name="Hyperlink" xfId="819" builtinId="8" hidden="1"/>
    <cellStyle name="Hyperlink" xfId="821" builtinId="8" hidden="1"/>
    <cellStyle name="Hyperlink" xfId="823" builtinId="8" hidden="1"/>
    <cellStyle name="Hyperlink" xfId="825" builtinId="8" hidden="1"/>
    <cellStyle name="Hyperlink" xfId="827" builtinId="8" hidden="1"/>
    <cellStyle name="Hyperlink" xfId="829" builtinId="8" hidden="1"/>
    <cellStyle name="Hyperlink" xfId="831" builtinId="8" hidden="1"/>
    <cellStyle name="Hyperlink" xfId="833" builtinId="8" hidden="1"/>
    <cellStyle name="Hyperlink" xfId="835" builtinId="8" hidden="1"/>
    <cellStyle name="Hyperlink" xfId="837" builtinId="8" hidden="1"/>
    <cellStyle name="Hyperlink" xfId="839" builtinId="8" hidden="1"/>
    <cellStyle name="Hyperlink" xfId="841" builtinId="8" hidden="1"/>
    <cellStyle name="Hyperlink" xfId="843" builtinId="8" hidden="1"/>
    <cellStyle name="Hyperlink" xfId="845" builtinId="8" hidden="1"/>
    <cellStyle name="Hyperlink" xfId="847" builtinId="8" hidden="1"/>
    <cellStyle name="Hyperlink" xfId="849" builtinId="8" hidden="1"/>
    <cellStyle name="Hyperlink" xfId="851" builtinId="8" hidden="1"/>
    <cellStyle name="Hyperlink" xfId="853" builtinId="8" hidden="1"/>
    <cellStyle name="Hyperlink" xfId="855" builtinId="8" hidden="1"/>
    <cellStyle name="Hyperlink" xfId="857" builtinId="8" hidden="1"/>
    <cellStyle name="Hyperlink" xfId="859" builtinId="8" hidden="1"/>
    <cellStyle name="Hyperlink" xfId="861" builtinId="8" hidden="1"/>
    <cellStyle name="Hyperlink" xfId="863" builtinId="8" hidden="1"/>
    <cellStyle name="Hyperlink" xfId="865" builtinId="8" hidden="1"/>
    <cellStyle name="Hyperlink" xfId="867" builtinId="8" hidden="1"/>
    <cellStyle name="Hyperlink" xfId="869" builtinId="8" hidden="1"/>
    <cellStyle name="Hyperlink" xfId="871" builtinId="8" hidden="1"/>
    <cellStyle name="Hyperlink" xfId="873" builtinId="8" hidden="1"/>
    <cellStyle name="Hyperlink" xfId="875" builtinId="8" hidden="1"/>
    <cellStyle name="Hyperlink" xfId="877" builtinId="8" hidden="1"/>
    <cellStyle name="Hyperlink" xfId="879" builtinId="8" hidden="1"/>
    <cellStyle name="Hyperlink" xfId="881" builtinId="8" hidden="1"/>
    <cellStyle name="Hyperlink" xfId="883" builtinId="8" hidden="1"/>
    <cellStyle name="Hyperlink" xfId="885" builtinId="8" hidden="1"/>
    <cellStyle name="Hyperlink" xfId="887" builtinId="8" hidden="1"/>
    <cellStyle name="Hyperlink" xfId="889" builtinId="8" hidden="1"/>
    <cellStyle name="Hyperlink" xfId="891" builtinId="8" hidden="1"/>
    <cellStyle name="Hyperlink" xfId="893" builtinId="8" hidden="1"/>
    <cellStyle name="Hyperlink" xfId="895" builtinId="8" hidden="1"/>
    <cellStyle name="Hyperlink" xfId="897" builtinId="8" hidden="1"/>
    <cellStyle name="Hyperlink" xfId="899" builtinId="8" hidden="1"/>
    <cellStyle name="Hyperlink" xfId="901" builtinId="8" hidden="1"/>
    <cellStyle name="Hyperlink" xfId="903" builtinId="8" hidden="1"/>
    <cellStyle name="Hyperlink" xfId="905" builtinId="8" hidden="1"/>
    <cellStyle name="Hyperlink" xfId="907" builtinId="8" hidden="1"/>
    <cellStyle name="Hyperlink" xfId="909" builtinId="8" hidden="1"/>
    <cellStyle name="Hyperlink" xfId="911" builtinId="8" hidden="1"/>
    <cellStyle name="Hyperlink" xfId="913" builtinId="8" hidden="1"/>
    <cellStyle name="Hyperlink" xfId="915" builtinId="8" hidden="1"/>
    <cellStyle name="Hyperlink" xfId="917" builtinId="8" hidden="1"/>
    <cellStyle name="Hyperlink" xfId="919" builtinId="8" hidden="1"/>
    <cellStyle name="Hyperlink" xfId="921" builtinId="8" hidden="1"/>
    <cellStyle name="Hyperlink" xfId="923" builtinId="8" hidden="1"/>
    <cellStyle name="Hyperlink" xfId="925" builtinId="8" hidden="1"/>
    <cellStyle name="Hyperlink" xfId="927" builtinId="8" hidden="1"/>
    <cellStyle name="Hyperlink" xfId="929" builtinId="8" hidden="1"/>
    <cellStyle name="Hyperlink" xfId="931" builtinId="8" hidden="1"/>
    <cellStyle name="Hyperlink" xfId="933" builtinId="8" hidden="1"/>
    <cellStyle name="Hyperlink" xfId="935" builtinId="8" hidden="1"/>
    <cellStyle name="Hyperlink" xfId="937" builtinId="8" hidden="1"/>
    <cellStyle name="Hyperlink" xfId="939" builtinId="8" hidden="1"/>
    <cellStyle name="Hyperlink" xfId="941" builtinId="8" hidden="1"/>
    <cellStyle name="Hyperlink" xfId="943" builtinId="8" hidden="1"/>
    <cellStyle name="Hyperlink" xfId="945" builtinId="8" hidden="1"/>
    <cellStyle name="Hyperlink" xfId="947" builtinId="8" hidden="1"/>
    <cellStyle name="Hyperlink" xfId="949" builtinId="8" hidden="1"/>
    <cellStyle name="Hyperlink" xfId="951" builtinId="8" hidden="1"/>
    <cellStyle name="Hyperlink" xfId="953" builtinId="8" hidden="1"/>
    <cellStyle name="Hyperlink" xfId="955" builtinId="8" hidden="1"/>
    <cellStyle name="Hyperlink" xfId="957" builtinId="8" hidden="1"/>
    <cellStyle name="Hyperlink" xfId="959" builtinId="8" hidden="1"/>
    <cellStyle name="Hyperlink" xfId="961" builtinId="8" hidden="1"/>
    <cellStyle name="Hyperlink" xfId="963" builtinId="8" hidden="1"/>
    <cellStyle name="Hyperlink" xfId="965" builtinId="8" hidden="1"/>
    <cellStyle name="Hyperlink" xfId="967" builtinId="8" hidden="1"/>
    <cellStyle name="Hyperlink" xfId="969" builtinId="8" hidden="1"/>
    <cellStyle name="Hyperlink" xfId="971" builtinId="8" hidden="1"/>
    <cellStyle name="Hyperlink" xfId="973" builtinId="8" hidden="1"/>
    <cellStyle name="Hyperlink" xfId="975" builtinId="8" hidden="1"/>
    <cellStyle name="Hyperlink" xfId="978" builtinId="8" hidden="1"/>
    <cellStyle name="Hyperlink" xfId="980" builtinId="8" hidden="1"/>
    <cellStyle name="Hyperlink" xfId="982" builtinId="8" hidden="1"/>
    <cellStyle name="Hyperlink" xfId="984" builtinId="8" hidden="1"/>
    <cellStyle name="Hyperlink" xfId="986" builtinId="8" hidden="1"/>
    <cellStyle name="Hyperlink" xfId="988" builtinId="8" hidden="1"/>
    <cellStyle name="Hyperlink" xfId="990" builtinId="8" hidden="1"/>
    <cellStyle name="Hyperlink" xfId="992" builtinId="8" hidden="1"/>
    <cellStyle name="Hyperlink" xfId="994" builtinId="8" hidden="1"/>
    <cellStyle name="Hyperlink" xfId="996" builtinId="8" hidden="1"/>
    <cellStyle name="Hyperlink" xfId="998" builtinId="8" hidden="1"/>
    <cellStyle name="Hyperlink" xfId="1000" builtinId="8" hidden="1"/>
    <cellStyle name="Hyperlink" xfId="1002" builtinId="8" hidden="1"/>
    <cellStyle name="Hyperlink" xfId="1004" builtinId="8" hidden="1"/>
    <cellStyle name="Hyperlink" xfId="1006" builtinId="8" hidden="1"/>
    <cellStyle name="Hyperlink" xfId="1008" builtinId="8" hidden="1"/>
    <cellStyle name="Hyperlink" xfId="1010" builtinId="8" hidden="1"/>
    <cellStyle name="Hyperlink" xfId="1012" builtinId="8" hidden="1"/>
    <cellStyle name="Hyperlink" xfId="1014" builtinId="8" hidden="1"/>
    <cellStyle name="Hyperlink" xfId="1016" builtinId="8" hidden="1"/>
    <cellStyle name="Hyperlink" xfId="1018" builtinId="8" hidden="1"/>
    <cellStyle name="Hyperlink" xfId="1020" builtinId="8" hidden="1"/>
    <cellStyle name="Hyperlink" xfId="1022" builtinId="8" hidden="1"/>
    <cellStyle name="Hyperlink" xfId="1024" builtinId="8" hidden="1"/>
    <cellStyle name="Hyperlink" xfId="1026" builtinId="8" hidden="1"/>
    <cellStyle name="Hyperlink" xfId="1028" builtinId="8" hidden="1"/>
    <cellStyle name="Hyperlink" xfId="1030" builtinId="8" hidden="1"/>
    <cellStyle name="Hyperlink" xfId="1032" builtinId="8" hidden="1"/>
    <cellStyle name="Hyperlink" xfId="1034" builtinId="8" hidden="1"/>
    <cellStyle name="Hyperlink" xfId="1036" builtinId="8" hidden="1"/>
    <cellStyle name="Hyperlink" xfId="1038" builtinId="8" hidden="1"/>
    <cellStyle name="Hyperlink" xfId="1040" builtinId="8" hidden="1"/>
    <cellStyle name="Hyperlink" xfId="1042" builtinId="8" hidden="1"/>
    <cellStyle name="Hyperlink" xfId="1044" builtinId="8" hidden="1"/>
    <cellStyle name="Hyperlink" xfId="1046" builtinId="8" hidden="1"/>
    <cellStyle name="Hyperlink" xfId="1048" builtinId="8" hidden="1"/>
    <cellStyle name="Hyperlink" xfId="1050" builtinId="8" hidden="1"/>
    <cellStyle name="Hyperlink" xfId="1052" builtinId="8" hidden="1"/>
    <cellStyle name="Hyperlink" xfId="1054" builtinId="8" hidden="1"/>
    <cellStyle name="Hyperlink" xfId="1056" builtinId="8" hidden="1"/>
    <cellStyle name="Hyperlink" xfId="1058" builtinId="8" hidden="1"/>
    <cellStyle name="Hyperlink" xfId="1060" builtinId="8" hidden="1"/>
    <cellStyle name="Hyperlink" xfId="1062" builtinId="8" hidden="1"/>
    <cellStyle name="Hyperlink" xfId="1064" builtinId="8" hidden="1"/>
    <cellStyle name="Hyperlink" xfId="1066" builtinId="8" hidden="1"/>
    <cellStyle name="Hyperlink" xfId="1068" builtinId="8" hidden="1"/>
    <cellStyle name="Hyperlink" xfId="1071" builtinId="8" hidden="1"/>
    <cellStyle name="Hyperlink" xfId="1073" builtinId="8" hidden="1"/>
    <cellStyle name="Hyperlink" xfId="1075" builtinId="8" hidden="1"/>
    <cellStyle name="Hyperlink" xfId="1077" builtinId="8" hidden="1"/>
    <cellStyle name="Hyperlink" xfId="1079" builtinId="8" hidden="1"/>
    <cellStyle name="Hyperlink" xfId="1081" builtinId="8" hidden="1"/>
    <cellStyle name="Hyperlink" xfId="1083" builtinId="8" hidden="1"/>
    <cellStyle name="Hyperlink" xfId="1085" builtinId="8" hidden="1"/>
    <cellStyle name="Hyperlink" xfId="1087" builtinId="8" hidden="1"/>
    <cellStyle name="Hyperlink" xfId="1089" builtinId="8" hidden="1"/>
    <cellStyle name="Hyperlink" xfId="1091" builtinId="8" hidden="1"/>
    <cellStyle name="Hyperlink" xfId="1093" builtinId="8" hidden="1"/>
    <cellStyle name="Hyperlink" xfId="1095" builtinId="8" hidden="1"/>
    <cellStyle name="Hyperlink" xfId="1097" builtinId="8" hidden="1"/>
    <cellStyle name="Hyperlink" xfId="1099" builtinId="8" hidden="1"/>
    <cellStyle name="Hyperlink" xfId="1101" builtinId="8" hidden="1"/>
    <cellStyle name="Hyperlink" xfId="1103" builtinId="8" hidden="1"/>
    <cellStyle name="Hyperlink" xfId="1105" builtinId="8" hidden="1"/>
    <cellStyle name="Hyperlink" xfId="1107" builtinId="8" hidden="1"/>
    <cellStyle name="Hyperlink" xfId="1109" builtinId="8" hidden="1"/>
    <cellStyle name="Hyperlink" xfId="1111" builtinId="8" hidden="1"/>
    <cellStyle name="Hyperlink" xfId="1113" builtinId="8" hidden="1"/>
    <cellStyle name="Hyperlink" xfId="1115" builtinId="8" hidden="1"/>
    <cellStyle name="Hyperlink" xfId="1117" builtinId="8" hidden="1"/>
    <cellStyle name="Hyperlink" xfId="1119" builtinId="8" hidden="1"/>
    <cellStyle name="Hyperlink" xfId="1121" builtinId="8" hidden="1"/>
    <cellStyle name="Hyperlink" xfId="1123" builtinId="8" hidden="1"/>
    <cellStyle name="Hyperlink" xfId="1125" builtinId="8" hidden="1"/>
    <cellStyle name="Hyperlink" xfId="1127" builtinId="8" hidden="1"/>
    <cellStyle name="Hyperlink" xfId="1129" builtinId="8" hidden="1"/>
    <cellStyle name="Hyperlink" xfId="1131" builtinId="8" hidden="1"/>
    <cellStyle name="Hyperlink" xfId="1133" builtinId="8" hidden="1"/>
    <cellStyle name="Hyperlink" xfId="1135" builtinId="8" hidden="1"/>
    <cellStyle name="Hyperlink" xfId="1137" builtinId="8" hidden="1"/>
    <cellStyle name="Hyperlink" xfId="1139" builtinId="8" hidden="1"/>
    <cellStyle name="Hyperlink" xfId="1141" builtinId="8" hidden="1"/>
    <cellStyle name="Hyperlink" xfId="1143" builtinId="8" hidden="1"/>
    <cellStyle name="Hyperlink" xfId="1145" builtinId="8" hidden="1"/>
    <cellStyle name="Hyperlink" xfId="1147" builtinId="8" hidden="1"/>
    <cellStyle name="Hyperlink" xfId="1149" builtinId="8" hidden="1"/>
    <cellStyle name="Hyperlink" xfId="1151" builtinId="8" hidden="1"/>
    <cellStyle name="Hyperlink" xfId="1153" builtinId="8" hidden="1"/>
    <cellStyle name="Hyperlink" xfId="1155" builtinId="8" hidden="1"/>
    <cellStyle name="Hyperlink" xfId="1157" builtinId="8" hidden="1"/>
    <cellStyle name="Hyperlink" xfId="1159" builtinId="8" hidden="1"/>
    <cellStyle name="Hyperlink" xfId="1161" builtinId="8" hidden="1"/>
    <cellStyle name="Hyperlink" xfId="1163" builtinId="8" hidden="1"/>
    <cellStyle name="Hyperlink" xfId="1165" builtinId="8" hidden="1"/>
    <cellStyle name="Hyperlink" xfId="1167" builtinId="8" hidden="1"/>
    <cellStyle name="Hyperlink" xfId="1169" builtinId="8" hidden="1"/>
    <cellStyle name="Hyperlink" xfId="1171" builtinId="8" hidden="1"/>
    <cellStyle name="Hyperlink" xfId="1173" builtinId="8" hidden="1"/>
    <cellStyle name="Hyperlink" xfId="1175" builtinId="8" hidden="1"/>
    <cellStyle name="Hyperlink" xfId="1177" builtinId="8" hidden="1"/>
    <cellStyle name="Hyperlink" xfId="1179" builtinId="8" hidden="1"/>
    <cellStyle name="Hyperlink" xfId="1181" builtinId="8" hidden="1"/>
    <cellStyle name="Hyperlink" xfId="1183" builtinId="8" hidden="1"/>
    <cellStyle name="Hyperlink" xfId="1185" builtinId="8" hidden="1"/>
    <cellStyle name="Hyperlink" xfId="1187" builtinId="8" hidden="1"/>
    <cellStyle name="Hyperlink" xfId="1189" builtinId="8" hidden="1"/>
    <cellStyle name="Hyperlink" xfId="1191" builtinId="8" hidden="1"/>
    <cellStyle name="Hyperlink" xfId="1193" builtinId="8" hidden="1"/>
    <cellStyle name="Hyperlink" xfId="1195" builtinId="8" hidden="1"/>
    <cellStyle name="Hyperlink" xfId="1197" builtinId="8" hidden="1"/>
    <cellStyle name="Hyperlink" xfId="1199" builtinId="8" hidden="1"/>
    <cellStyle name="Hyperlink" xfId="1201" builtinId="8" hidden="1"/>
    <cellStyle name="Hyperlink" xfId="1203" builtinId="8" hidden="1"/>
    <cellStyle name="Hyperlink" xfId="1205" builtinId="8" hidden="1"/>
    <cellStyle name="Hyperlink" xfId="1207" builtinId="8" hidden="1"/>
    <cellStyle name="Hyperlink" xfId="1209" builtinId="8" hidden="1"/>
    <cellStyle name="Hyperlink" xfId="1211" builtinId="8" hidden="1"/>
    <cellStyle name="Hyperlink" xfId="1213" builtinId="8" hidden="1"/>
    <cellStyle name="Hyperlink" xfId="1215" builtinId="8" hidden="1"/>
    <cellStyle name="Hyperlink" xfId="1217" builtinId="8" hidden="1"/>
    <cellStyle name="Hyperlink" xfId="1219" builtinId="8" hidden="1"/>
    <cellStyle name="Hyperlink" xfId="1221" builtinId="8" hidden="1"/>
    <cellStyle name="Hyperlink" xfId="1223" builtinId="8" hidden="1"/>
    <cellStyle name="Hyperlink" xfId="1225" builtinId="8" hidden="1"/>
    <cellStyle name="Hyperlink" xfId="1227" builtinId="8" hidden="1"/>
    <cellStyle name="Hyperlink" xfId="1229" builtinId="8" hidden="1"/>
    <cellStyle name="Hyperlink" xfId="1231" builtinId="8" hidden="1"/>
    <cellStyle name="Hyperlink" xfId="1233" builtinId="8" hidden="1"/>
    <cellStyle name="Hyperlink" xfId="1235" builtinId="8" hidden="1"/>
    <cellStyle name="Hyperlink" xfId="1237" builtinId="8" hidden="1"/>
    <cellStyle name="Hyperlink" xfId="1239" builtinId="8" hidden="1"/>
    <cellStyle name="Hyperlink" xfId="1241" builtinId="8" hidden="1"/>
    <cellStyle name="Hyperlink" xfId="1243" builtinId="8" hidden="1"/>
    <cellStyle name="Hyperlink" xfId="1245" builtinId="8" hidden="1"/>
    <cellStyle name="Hyperlink" xfId="1247" builtinId="8" hidden="1"/>
    <cellStyle name="Hyperlink" xfId="1249" builtinId="8" hidden="1"/>
    <cellStyle name="Hyperlink" xfId="1251" builtinId="8" hidden="1"/>
    <cellStyle name="Hyperlink" xfId="1253" builtinId="8" hidden="1"/>
    <cellStyle name="Hyperlink" xfId="1255" builtinId="8" hidden="1"/>
    <cellStyle name="Hyperlink" xfId="1257" builtinId="8" hidden="1"/>
    <cellStyle name="Hyperlink" xfId="1259" builtinId="8" hidden="1"/>
    <cellStyle name="Hyperlink" xfId="1261" builtinId="8" hidden="1"/>
    <cellStyle name="Hyperlink" xfId="1263" builtinId="8" hidden="1"/>
    <cellStyle name="Hyperlink" xfId="1265" builtinId="8" hidden="1"/>
    <cellStyle name="Hyperlink" xfId="1267" builtinId="8" hidden="1"/>
    <cellStyle name="Hyperlink" xfId="1269" builtinId="8" hidden="1"/>
    <cellStyle name="Hyperlink" xfId="1271" builtinId="8" hidden="1"/>
    <cellStyle name="Hyperlink" xfId="1273" builtinId="8" hidden="1"/>
    <cellStyle name="Hyperlink" xfId="1275" builtinId="8" hidden="1"/>
    <cellStyle name="Hyperlink" xfId="1277" builtinId="8" hidden="1"/>
    <cellStyle name="Hyperlink" xfId="1279" builtinId="8" hidden="1"/>
    <cellStyle name="Hyperlink" xfId="1281" builtinId="8" hidden="1"/>
    <cellStyle name="Hyperlink" xfId="1283" builtinId="8" hidden="1"/>
    <cellStyle name="Hyperlink" xfId="1285" builtinId="8" hidden="1"/>
    <cellStyle name="Hyperlink" xfId="1287" builtinId="8" hidden="1"/>
    <cellStyle name="Hyperlink" xfId="1289" builtinId="8" hidden="1"/>
    <cellStyle name="Hyperlink" xfId="1291" builtinId="8" hidden="1"/>
    <cellStyle name="Hyperlink" xfId="1293" builtinId="8" hidden="1"/>
    <cellStyle name="Hyperlink" xfId="1295" builtinId="8" hidden="1"/>
    <cellStyle name="Hyperlink" xfId="1297" builtinId="8" hidden="1"/>
    <cellStyle name="Hyperlink" xfId="1299" builtinId="8" hidden="1"/>
    <cellStyle name="Hyperlink" xfId="1301" builtinId="8" hidden="1"/>
    <cellStyle name="Hyperlink" xfId="1303" builtinId="8" hidden="1"/>
    <cellStyle name="Hyperlink" xfId="1305" builtinId="8" hidden="1"/>
    <cellStyle name="Hyperlink" xfId="1307" builtinId="8" hidden="1"/>
    <cellStyle name="Hyperlink" xfId="1309" builtinId="8" hidden="1"/>
    <cellStyle name="Hyperlink" xfId="1311" builtinId="8" hidden="1"/>
    <cellStyle name="Hyperlink" xfId="1313" builtinId="8" hidden="1"/>
    <cellStyle name="Hyperlink" xfId="1315" builtinId="8" hidden="1"/>
    <cellStyle name="Hyperlink" xfId="1317" builtinId="8" hidden="1"/>
    <cellStyle name="Hyperlink" xfId="1319" builtinId="8" hidden="1"/>
    <cellStyle name="Hyperlink" xfId="1321" builtinId="8" hidden="1"/>
    <cellStyle name="Hyperlink" xfId="1323" builtinId="8" hidden="1"/>
    <cellStyle name="Hyperlink" xfId="1325" builtinId="8" hidden="1"/>
    <cellStyle name="Hyperlink" xfId="1327" builtinId="8" hidden="1"/>
    <cellStyle name="Hyperlink" xfId="1329" builtinId="8" hidden="1"/>
    <cellStyle name="Hyperlink" xfId="1331" builtinId="8" hidden="1"/>
    <cellStyle name="Hyperlink" xfId="1333" builtinId="8" hidden="1"/>
    <cellStyle name="Hyperlink" xfId="1335" builtinId="8" hidden="1"/>
    <cellStyle name="Hyperlink" xfId="1337" builtinId="8" hidden="1"/>
    <cellStyle name="Hyperlink" xfId="1339" builtinId="8" hidden="1"/>
    <cellStyle name="Hyperlink" xfId="1341" builtinId="8" hidden="1"/>
    <cellStyle name="Hyperlink" xfId="1343" builtinId="8" hidden="1"/>
    <cellStyle name="Hyperlink" xfId="1345" builtinId="8" hidden="1"/>
    <cellStyle name="Hyperlink" xfId="1347" builtinId="8" hidden="1"/>
    <cellStyle name="Hyperlink" xfId="1349" builtinId="8" hidden="1"/>
    <cellStyle name="Hyperlink" xfId="1352" builtinId="8" hidden="1"/>
    <cellStyle name="Hyperlink" xfId="1354" builtinId="8" hidden="1"/>
    <cellStyle name="Hyperlink" xfId="1356" builtinId="8" hidden="1"/>
    <cellStyle name="Hyperlink" xfId="1358" builtinId="8" hidden="1"/>
    <cellStyle name="Hyperlink" xfId="1360" builtinId="8" hidden="1"/>
    <cellStyle name="Hyperlink" xfId="1362" builtinId="8" hidden="1"/>
    <cellStyle name="Hyperlink" xfId="1364" builtinId="8" hidden="1"/>
    <cellStyle name="Hyperlink" xfId="1366" builtinId="8" hidden="1"/>
    <cellStyle name="Hyperlink" xfId="1368" builtinId="8" hidden="1"/>
    <cellStyle name="Hyperlink" xfId="1370" builtinId="8" hidden="1"/>
    <cellStyle name="Hyperlink" xfId="1372" builtinId="8" hidden="1"/>
    <cellStyle name="Hyperlink" xfId="1374" builtinId="8" hidden="1"/>
    <cellStyle name="Hyperlink" xfId="1376" builtinId="8" hidden="1"/>
    <cellStyle name="Hyperlink" xfId="1378" builtinId="8" hidden="1"/>
    <cellStyle name="Hyperlink" xfId="1380" builtinId="8" hidden="1"/>
    <cellStyle name="Hyperlink" xfId="1382" builtinId="8" hidden="1"/>
    <cellStyle name="Hyperlink" xfId="1384" builtinId="8" hidden="1"/>
    <cellStyle name="Hyperlink" xfId="1386" builtinId="8" hidden="1"/>
    <cellStyle name="Hyperlink" xfId="1388" builtinId="8" hidden="1"/>
    <cellStyle name="Hyperlink" xfId="1390" builtinId="8" hidden="1"/>
    <cellStyle name="Hyperlink" xfId="1392" builtinId="8" hidden="1"/>
    <cellStyle name="Hyperlink" xfId="1394" builtinId="8" hidden="1"/>
    <cellStyle name="Hyperlink" xfId="1396" builtinId="8" hidden="1"/>
    <cellStyle name="Hyperlink" xfId="1398" builtinId="8" hidden="1"/>
    <cellStyle name="Hyperlink" xfId="1400" builtinId="8" hidden="1"/>
    <cellStyle name="Hyperlink" xfId="1402" builtinId="8" hidden="1"/>
    <cellStyle name="Hyperlink" xfId="1404" builtinId="8" hidden="1"/>
    <cellStyle name="Hyperlink" xfId="1406" builtinId="8" hidden="1"/>
    <cellStyle name="Hyperlink" xfId="1408" builtinId="8" hidden="1"/>
    <cellStyle name="Hyperlink" xfId="1410" builtinId="8" hidden="1"/>
    <cellStyle name="Hyperlink" xfId="1412" builtinId="8" hidden="1"/>
    <cellStyle name="Hyperlink" xfId="1414" builtinId="8" hidden="1"/>
    <cellStyle name="Hyperlink" xfId="1416" builtinId="8" hidden="1"/>
    <cellStyle name="Hyperlink" xfId="1418" builtinId="8" hidden="1"/>
    <cellStyle name="Hyperlink" xfId="1420" builtinId="8" hidden="1"/>
    <cellStyle name="Hyperlink" xfId="1422" builtinId="8" hidden="1"/>
    <cellStyle name="Hyperlink" xfId="1424" builtinId="8" hidden="1"/>
    <cellStyle name="Hyperlink" xfId="1426" builtinId="8" hidden="1"/>
    <cellStyle name="Hyperlink" xfId="1428" builtinId="8" hidden="1"/>
    <cellStyle name="Hyperlink" xfId="1430" builtinId="8" hidden="1"/>
    <cellStyle name="Hyperlink" xfId="1432" builtinId="8" hidden="1"/>
    <cellStyle name="Hyperlink" xfId="1434" builtinId="8" hidden="1"/>
    <cellStyle name="Hyperlink" xfId="1436" builtinId="8" hidden="1"/>
    <cellStyle name="Hyperlink" xfId="1438" builtinId="8" hidden="1"/>
    <cellStyle name="Hyperlink" xfId="1440" builtinId="8" hidden="1"/>
    <cellStyle name="Hyperlink" xfId="1442" builtinId="8" hidden="1"/>
    <cellStyle name="Hyperlink" xfId="1444" builtinId="8" hidden="1"/>
    <cellStyle name="Hyperlink" xfId="1446" builtinId="8" hidden="1"/>
    <cellStyle name="Hyperlink" xfId="1448" builtinId="8" hidden="1"/>
    <cellStyle name="Hyperlink" xfId="1450" builtinId="8" hidden="1"/>
    <cellStyle name="Hyperlink" xfId="1452" builtinId="8" hidden="1"/>
    <cellStyle name="Hyperlink" xfId="1454" builtinId="8" hidden="1"/>
    <cellStyle name="Hyperlink" xfId="1456" builtinId="8" hidden="1"/>
    <cellStyle name="Hyperlink" xfId="1458" builtinId="8" hidden="1"/>
    <cellStyle name="Hyperlink" xfId="1460" builtinId="8" hidden="1"/>
    <cellStyle name="Hyperlink" xfId="1462" builtinId="8" hidden="1"/>
    <cellStyle name="Hyperlink" xfId="1464" builtinId="8" hidden="1"/>
    <cellStyle name="Hyperlink" xfId="1466" builtinId="8" hidden="1"/>
    <cellStyle name="Hyperlink" xfId="1468" builtinId="8" hidden="1"/>
    <cellStyle name="Hyperlink" xfId="1470" builtinId="8" hidden="1"/>
    <cellStyle name="Hyperlink" xfId="1472" builtinId="8" hidden="1"/>
    <cellStyle name="Hyperlink" xfId="1474" builtinId="8" hidden="1"/>
    <cellStyle name="Hyperlink" xfId="1476" builtinId="8" hidden="1"/>
    <cellStyle name="Hyperlink" xfId="1478" builtinId="8" hidden="1"/>
    <cellStyle name="Hyperlink" xfId="1480" builtinId="8" hidden="1"/>
    <cellStyle name="Hyperlink" xfId="1482" builtinId="8" hidden="1"/>
    <cellStyle name="Hyperlink" xfId="1484" builtinId="8" hidden="1"/>
    <cellStyle name="Hyperlink" xfId="1486" builtinId="8" hidden="1"/>
    <cellStyle name="Hyperlink" xfId="1488" builtinId="8" hidden="1"/>
    <cellStyle name="Hyperlink" xfId="1490" builtinId="8" hidden="1"/>
    <cellStyle name="Hyperlink" xfId="1492" builtinId="8" hidden="1"/>
    <cellStyle name="Hyperlink" xfId="1494" builtinId="8" hidden="1"/>
    <cellStyle name="Hyperlink" xfId="1496" builtinId="8" hidden="1"/>
    <cellStyle name="Hyperlink" xfId="1498" builtinId="8" hidden="1"/>
    <cellStyle name="Hyperlink" xfId="1500" builtinId="8" hidden="1"/>
    <cellStyle name="Hyperlink" xfId="1502" builtinId="8" hidden="1"/>
    <cellStyle name="Hyperlink" xfId="1504" builtinId="8" hidden="1"/>
    <cellStyle name="Hyperlink" xfId="1506" builtinId="8" hidden="1"/>
    <cellStyle name="Hyperlink" xfId="1508" builtinId="8" hidden="1"/>
    <cellStyle name="Hyperlink" xfId="1510" builtinId="8" hidden="1"/>
    <cellStyle name="Hyperlink" xfId="1512" builtinId="8" hidden="1"/>
    <cellStyle name="Hyperlink" xfId="1514" builtinId="8" hidden="1"/>
    <cellStyle name="Hyperlink" xfId="1516" builtinId="8" hidden="1"/>
    <cellStyle name="Hyperlink" xfId="1518" builtinId="8" hidden="1"/>
    <cellStyle name="Hyperlink" xfId="1520" builtinId="8" hidden="1"/>
    <cellStyle name="Hyperlink" xfId="1522" builtinId="8" hidden="1"/>
    <cellStyle name="Hyperlink" xfId="1524" builtinId="8" hidden="1"/>
    <cellStyle name="Hyperlink" xfId="1526" builtinId="8" hidden="1"/>
    <cellStyle name="Hyperlink" xfId="1528" builtinId="8" hidden="1"/>
    <cellStyle name="Hyperlink" xfId="1530" builtinId="8" hidden="1"/>
    <cellStyle name="Hyperlink" xfId="1532" builtinId="8" hidden="1"/>
    <cellStyle name="Hyperlink" xfId="1534" builtinId="8" hidden="1"/>
    <cellStyle name="Hyperlink" xfId="1536" builtinId="8" hidden="1"/>
    <cellStyle name="Hyperlink" xfId="1538" builtinId="8" hidden="1"/>
    <cellStyle name="Hyperlink" xfId="1540" builtinId="8" hidden="1"/>
    <cellStyle name="Hyperlink" xfId="1542" builtinId="8" hidden="1"/>
    <cellStyle name="Hyperlink" xfId="1544" builtinId="8" hidden="1"/>
    <cellStyle name="Hyperlink" xfId="1546" builtinId="8" hidden="1"/>
    <cellStyle name="Hyperlink" xfId="1548" builtinId="8" hidden="1"/>
    <cellStyle name="Hyperlink" xfId="1550" builtinId="8" hidden="1"/>
    <cellStyle name="Hyperlink" xfId="1552" builtinId="8" hidden="1"/>
    <cellStyle name="Hyperlink" xfId="1554" builtinId="8" hidden="1"/>
    <cellStyle name="Hyperlink" xfId="1556" builtinId="8" hidden="1"/>
    <cellStyle name="Hyperlink" xfId="1558" builtinId="8" hidden="1"/>
    <cellStyle name="Hyperlink" xfId="1560" builtinId="8" hidden="1"/>
    <cellStyle name="Hyperlink" xfId="1562" builtinId="8" hidden="1"/>
    <cellStyle name="Hyperlink" xfId="1564" builtinId="8" hidden="1"/>
    <cellStyle name="Hyperlink" xfId="1566" builtinId="8" hidden="1"/>
    <cellStyle name="Hyperlink" xfId="1568" builtinId="8" hidden="1"/>
    <cellStyle name="Hyperlink" xfId="1570" builtinId="8" hidden="1"/>
    <cellStyle name="Hyperlink" xfId="1572" builtinId="8" hidden="1"/>
    <cellStyle name="Hyperlink" xfId="1574" builtinId="8" hidden="1"/>
    <cellStyle name="Hyperlink" xfId="1576" builtinId="8" hidden="1"/>
    <cellStyle name="Hyperlink" xfId="1578" builtinId="8" hidden="1"/>
    <cellStyle name="Hyperlink" xfId="1580" builtinId="8" hidden="1"/>
    <cellStyle name="Hyperlink" xfId="1582" builtinId="8" hidden="1"/>
    <cellStyle name="Hyperlink" xfId="1584" builtinId="8" hidden="1"/>
    <cellStyle name="Hyperlink" xfId="1586" builtinId="8" hidden="1"/>
    <cellStyle name="Hyperlink" xfId="1588" builtinId="8" hidden="1"/>
    <cellStyle name="Hyperlink" xfId="1590" builtinId="8" hidden="1"/>
    <cellStyle name="Hyperlink" xfId="1594" builtinId="8" hidden="1"/>
    <cellStyle name="Hyperlink" xfId="1596" builtinId="8" hidden="1"/>
    <cellStyle name="Hyperlink" xfId="1598" builtinId="8" hidden="1"/>
    <cellStyle name="Hyperlink" xfId="1600" builtinId="8" hidden="1"/>
    <cellStyle name="Hyperlink" xfId="1602" builtinId="8" hidden="1"/>
    <cellStyle name="Hyperlink" xfId="1604" builtinId="8" hidden="1"/>
    <cellStyle name="Hyperlink" xfId="1606" builtinId="8" hidden="1"/>
    <cellStyle name="Hyperlink" xfId="1608" builtinId="8" hidden="1"/>
    <cellStyle name="Hyperlink" xfId="1610" builtinId="8" hidden="1"/>
    <cellStyle name="Hyperlink" xfId="1612" builtinId="8" hidden="1"/>
    <cellStyle name="Hyperlink" xfId="1614" builtinId="8" hidden="1"/>
    <cellStyle name="Hyperlink" xfId="1616" builtinId="8" hidden="1"/>
    <cellStyle name="Hyperlink" xfId="1618" builtinId="8" hidden="1"/>
    <cellStyle name="Hyperlink" xfId="1620" builtinId="8" hidden="1"/>
    <cellStyle name="Hyperlink" xfId="1622" builtinId="8" hidden="1"/>
    <cellStyle name="Hyperlink" xfId="1624" builtinId="8" hidden="1"/>
    <cellStyle name="Hyperlink" xfId="1626" builtinId="8" hidden="1"/>
    <cellStyle name="Hyperlink" xfId="1628" builtinId="8" hidden="1"/>
    <cellStyle name="Hyperlink" xfId="1630" builtinId="8" hidden="1"/>
    <cellStyle name="Hyperlink" xfId="1632" builtinId="8" hidden="1"/>
    <cellStyle name="Hyperlink" xfId="1634" builtinId="8" hidden="1"/>
    <cellStyle name="Hyperlink" xfId="1636" builtinId="8" hidden="1"/>
    <cellStyle name="Hyperlink" xfId="1638" builtinId="8" hidden="1"/>
    <cellStyle name="Hyperlink" xfId="1640" builtinId="8" hidden="1"/>
    <cellStyle name="Hyperlink" xfId="1642" builtinId="8" hidden="1"/>
    <cellStyle name="Hyperlink" xfId="1644" builtinId="8" hidden="1"/>
    <cellStyle name="Hyperlink" xfId="1646" builtinId="8" hidden="1"/>
    <cellStyle name="Hyperlink" xfId="1648" builtinId="8" hidden="1"/>
    <cellStyle name="Hyperlink" xfId="1650" builtinId="8" hidden="1"/>
    <cellStyle name="Hyperlink" xfId="1652" builtinId="8" hidden="1"/>
    <cellStyle name="Hyperlink" xfId="1654" builtinId="8" hidden="1"/>
    <cellStyle name="Hyperlink" xfId="1656" builtinId="8" hidden="1"/>
    <cellStyle name="Hyperlink" xfId="1658" builtinId="8" hidden="1"/>
    <cellStyle name="Hyperlink" xfId="1660" builtinId="8" hidden="1"/>
    <cellStyle name="Hyperlink" xfId="1662" builtinId="8" hidden="1"/>
    <cellStyle name="Hyperlink" xfId="1664" builtinId="8" hidden="1"/>
    <cellStyle name="Hyperlink" xfId="1666" builtinId="8" hidden="1"/>
    <cellStyle name="Hyperlink" xfId="1668" builtinId="8" hidden="1"/>
    <cellStyle name="Hyperlink" xfId="1670" builtinId="8" hidden="1"/>
    <cellStyle name="Hyperlink" xfId="1672" builtinId="8" hidden="1"/>
    <cellStyle name="Hyperlink" xfId="1674" builtinId="8" hidden="1"/>
    <cellStyle name="Hyperlink" xfId="1676" builtinId="8" hidden="1"/>
    <cellStyle name="Hyperlink" xfId="1678" builtinId="8" hidden="1"/>
    <cellStyle name="Hyperlink" xfId="1680" builtinId="8" hidden="1"/>
    <cellStyle name="Hyperlink" xfId="1682" builtinId="8" hidden="1"/>
    <cellStyle name="Hyperlink" xfId="1684" builtinId="8" hidden="1"/>
    <cellStyle name="Hyperlink" xfId="1686" builtinId="8" hidden="1"/>
    <cellStyle name="Hyperlink" xfId="1688" builtinId="8" hidden="1"/>
    <cellStyle name="Hyperlink" xfId="1690" builtinId="8" hidden="1"/>
    <cellStyle name="Hyperlink" xfId="1692" builtinId="8" hidden="1"/>
    <cellStyle name="Hyperlink" xfId="1694" builtinId="8" hidden="1"/>
    <cellStyle name="Hyperlink" xfId="1696" builtinId="8" hidden="1"/>
    <cellStyle name="Hyperlink" xfId="1698" builtinId="8" hidden="1"/>
    <cellStyle name="Hyperlink" xfId="1700" builtinId="8" hidden="1"/>
    <cellStyle name="Hyperlink" xfId="1702" builtinId="8" hidden="1"/>
    <cellStyle name="Hyperlink" xfId="1704" builtinId="8" hidden="1"/>
    <cellStyle name="Hyperlink" xfId="1706" builtinId="8" hidden="1"/>
    <cellStyle name="Hyperlink" xfId="1708" builtinId="8" hidden="1"/>
    <cellStyle name="Hyperlink" xfId="1710" builtinId="8" hidden="1"/>
    <cellStyle name="Hyperlink" xfId="1712" builtinId="8" hidden="1"/>
    <cellStyle name="Hyperlink" xfId="1714" builtinId="8" hidden="1"/>
    <cellStyle name="Hyperlink" xfId="1716" builtinId="8" hidden="1"/>
    <cellStyle name="Hyperlink" xfId="1718" builtinId="8" hidden="1"/>
    <cellStyle name="Hyperlink" xfId="1720" builtinId="8" hidden="1"/>
    <cellStyle name="Hyperlink" xfId="1722" builtinId="8" hidden="1"/>
    <cellStyle name="Hyperlink" xfId="1740" builtinId="8" hidden="1"/>
    <cellStyle name="Hyperlink" xfId="1742" builtinId="8" hidden="1"/>
    <cellStyle name="Input" xfId="1592" builtinId="20"/>
    <cellStyle name="Neutral" xfId="977" builtinId="28"/>
    <cellStyle name="Neutral 2" xfId="1731"/>
    <cellStyle name="Normal" xfId="0" builtinId="0"/>
    <cellStyle name="Normal 12 2" xfId="6"/>
    <cellStyle name="Normal 12 2 2" xfId="1729"/>
    <cellStyle name="Normal 12 3" xfId="8"/>
    <cellStyle name="Normal 12 3 2" xfId="1730"/>
    <cellStyle name="Normal 2" xfId="1"/>
    <cellStyle name="Normal 2 2" xfId="1726"/>
    <cellStyle name="Normal 3" xfId="2"/>
    <cellStyle name="Normal 3 2" xfId="1727"/>
    <cellStyle name="Normal 4" xfId="1351"/>
    <cellStyle name="Normal 4 2" xfId="1733"/>
    <cellStyle name="Normal 4 2 2" xfId="1739"/>
    <cellStyle name="Normal 4 2 2 2 2" xfId="7"/>
    <cellStyle name="Normal 4 3" xfId="1735"/>
    <cellStyle name="Normal 4 4" xfId="1736"/>
    <cellStyle name="Normal 5" xfId="1725"/>
    <cellStyle name="Normal 6" xfId="1724"/>
    <cellStyle name="Normal 6 2" xfId="1738"/>
    <cellStyle name="Normal 7" xfId="1734"/>
    <cellStyle name="Normal_Sheet1" xfId="3"/>
    <cellStyle name="Note" xfId="1593" builtinId="10"/>
    <cellStyle name="Note 2" xfId="1737"/>
  </cellStyles>
  <dxfs count="2">
    <dxf>
      <font>
        <b/>
        <i val="0"/>
        <color rgb="FFFF0000"/>
      </font>
    </dxf>
    <dxf>
      <font>
        <b/>
        <i val="0"/>
        <color rgb="FFFF0000"/>
      </font>
    </dxf>
  </dxfs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theme" Target="theme/theme1.xml"/><Relationship Id="rId27" Type="http://schemas.openxmlformats.org/officeDocument/2006/relationships/styles" Target="styles.xml"/><Relationship Id="rId28" Type="http://schemas.openxmlformats.org/officeDocument/2006/relationships/sharedStrings" Target="sharedStrings.xml"/><Relationship Id="rId29" Type="http://schemas.openxmlformats.org/officeDocument/2006/relationships/calcChain" Target="calcChain.xml"/><Relationship Id="rId30" Type="http://schemas.openxmlformats.org/officeDocument/2006/relationships/customXml" Target="../customXml/item1.xml"/><Relationship Id="rId31" Type="http://schemas.openxmlformats.org/officeDocument/2006/relationships/customXml" Target="../customXml/item2.xml"/><Relationship Id="rId32" Type="http://schemas.openxmlformats.org/officeDocument/2006/relationships/customXml" Target="../customXml/item3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P72"/>
  <sheetViews>
    <sheetView tabSelected="1" zoomScale="75" zoomScaleNormal="75" zoomScalePageLayoutView="75" workbookViewId="0">
      <selection activeCell="N39" sqref="N39"/>
    </sheetView>
  </sheetViews>
  <sheetFormatPr baseColWidth="10" defaultColWidth="9.85546875" defaultRowHeight="13" x14ac:dyDescent="0"/>
  <cols>
    <col min="1" max="1" width="29.28515625" customWidth="1"/>
  </cols>
  <sheetData>
    <row r="3" spans="1:16" ht="15">
      <c r="A3" s="16" t="s">
        <v>2542</v>
      </c>
      <c r="B3" s="17" t="s">
        <v>2543</v>
      </c>
      <c r="C3" s="17" t="s">
        <v>2544</v>
      </c>
      <c r="D3" s="17" t="s">
        <v>2545</v>
      </c>
      <c r="E3" s="17" t="s">
        <v>12311</v>
      </c>
      <c r="F3" s="17" t="s">
        <v>2064</v>
      </c>
      <c r="G3" s="17" t="s">
        <v>2050</v>
      </c>
      <c r="H3" s="17" t="s">
        <v>1214</v>
      </c>
      <c r="I3" s="17" t="s">
        <v>13408</v>
      </c>
      <c r="J3" s="17" t="s">
        <v>13483</v>
      </c>
      <c r="K3" s="17" t="s">
        <v>13709</v>
      </c>
      <c r="L3" s="17" t="s">
        <v>13712</v>
      </c>
      <c r="M3" s="17" t="s">
        <v>13798</v>
      </c>
      <c r="N3" s="17" t="s">
        <v>13974</v>
      </c>
      <c r="O3" s="17" t="s">
        <v>14487</v>
      </c>
      <c r="P3" s="17" t="s">
        <v>14705</v>
      </c>
    </row>
    <row r="4" spans="1:16" ht="16">
      <c r="A4" t="s">
        <v>2546</v>
      </c>
      <c r="B4">
        <v>98</v>
      </c>
      <c r="C4">
        <v>145</v>
      </c>
      <c r="E4">
        <v>144</v>
      </c>
      <c r="F4">
        <v>155</v>
      </c>
      <c r="G4">
        <v>160</v>
      </c>
      <c r="H4">
        <v>160</v>
      </c>
      <c r="I4">
        <v>160</v>
      </c>
      <c r="J4" s="45">
        <v>160</v>
      </c>
      <c r="K4" s="45">
        <v>160</v>
      </c>
      <c r="L4" s="45">
        <v>160</v>
      </c>
      <c r="M4">
        <v>190</v>
      </c>
      <c r="N4">
        <v>190</v>
      </c>
      <c r="O4" s="49">
        <v>206</v>
      </c>
      <c r="P4" s="49">
        <v>206</v>
      </c>
    </row>
    <row r="5" spans="1:16">
      <c r="A5" t="s">
        <v>2547</v>
      </c>
      <c r="B5">
        <v>1107</v>
      </c>
      <c r="C5">
        <v>1177</v>
      </c>
      <c r="D5" t="s">
        <v>9861</v>
      </c>
      <c r="E5">
        <v>1190</v>
      </c>
      <c r="F5">
        <v>1201</v>
      </c>
      <c r="G5">
        <v>1492</v>
      </c>
      <c r="H5">
        <v>1492</v>
      </c>
      <c r="I5">
        <v>1487</v>
      </c>
      <c r="J5" s="45">
        <v>1487</v>
      </c>
      <c r="K5" s="45">
        <v>1487</v>
      </c>
      <c r="L5">
        <v>1687</v>
      </c>
      <c r="M5">
        <v>1692</v>
      </c>
      <c r="N5">
        <v>1692</v>
      </c>
      <c r="O5">
        <v>1692</v>
      </c>
      <c r="P5">
        <v>1696</v>
      </c>
    </row>
    <row r="6" spans="1:16">
      <c r="A6" t="s">
        <v>1917</v>
      </c>
      <c r="G6">
        <v>217</v>
      </c>
      <c r="H6">
        <v>791</v>
      </c>
      <c r="I6">
        <v>791</v>
      </c>
      <c r="J6" s="45">
        <v>791</v>
      </c>
      <c r="K6" s="45">
        <v>791</v>
      </c>
      <c r="L6" s="45">
        <v>791</v>
      </c>
      <c r="M6">
        <v>799</v>
      </c>
      <c r="N6">
        <v>799</v>
      </c>
      <c r="O6">
        <v>799</v>
      </c>
      <c r="P6">
        <v>799</v>
      </c>
    </row>
    <row r="7" spans="1:16">
      <c r="A7" t="s">
        <v>1918</v>
      </c>
      <c r="G7">
        <v>77</v>
      </c>
      <c r="H7">
        <v>77</v>
      </c>
      <c r="I7">
        <v>79</v>
      </c>
      <c r="J7" s="45">
        <v>79</v>
      </c>
      <c r="K7" s="45">
        <v>79</v>
      </c>
      <c r="L7" s="45">
        <v>79</v>
      </c>
      <c r="M7">
        <v>80</v>
      </c>
      <c r="N7">
        <v>80</v>
      </c>
      <c r="O7">
        <v>80</v>
      </c>
      <c r="P7">
        <v>80</v>
      </c>
    </row>
    <row r="8" spans="1:16" ht="16">
      <c r="A8" t="s">
        <v>10763</v>
      </c>
      <c r="B8">
        <v>807</v>
      </c>
      <c r="C8">
        <v>874</v>
      </c>
      <c r="E8">
        <v>879</v>
      </c>
      <c r="F8">
        <v>896</v>
      </c>
      <c r="G8">
        <v>898</v>
      </c>
      <c r="H8">
        <v>898</v>
      </c>
      <c r="I8">
        <v>903</v>
      </c>
      <c r="J8" s="45">
        <v>903</v>
      </c>
      <c r="K8" s="45">
        <v>903</v>
      </c>
      <c r="L8" s="45">
        <v>903</v>
      </c>
      <c r="M8">
        <v>912</v>
      </c>
      <c r="N8">
        <v>912</v>
      </c>
      <c r="O8" s="49">
        <v>924</v>
      </c>
      <c r="P8">
        <v>924</v>
      </c>
    </row>
    <row r="9" spans="1:16" ht="16">
      <c r="A9" t="s">
        <v>9485</v>
      </c>
      <c r="B9">
        <v>174</v>
      </c>
      <c r="C9">
        <v>304</v>
      </c>
      <c r="E9">
        <v>306</v>
      </c>
      <c r="F9">
        <v>359</v>
      </c>
      <c r="G9">
        <v>381</v>
      </c>
      <c r="H9">
        <v>381</v>
      </c>
      <c r="I9">
        <v>543</v>
      </c>
      <c r="J9" s="45">
        <v>543</v>
      </c>
      <c r="K9" s="45">
        <v>543</v>
      </c>
      <c r="L9" s="51">
        <v>551</v>
      </c>
      <c r="M9" s="49">
        <v>591</v>
      </c>
      <c r="N9">
        <v>591</v>
      </c>
      <c r="O9" s="49">
        <v>593</v>
      </c>
      <c r="P9" s="49">
        <v>603</v>
      </c>
    </row>
    <row r="10" spans="1:16" ht="12" customHeight="1">
      <c r="A10" t="s">
        <v>9011</v>
      </c>
      <c r="B10">
        <v>2991</v>
      </c>
      <c r="C10">
        <v>3178</v>
      </c>
      <c r="E10">
        <v>3178</v>
      </c>
      <c r="F10">
        <v>3208</v>
      </c>
      <c r="G10">
        <v>3220</v>
      </c>
      <c r="H10">
        <v>3220</v>
      </c>
      <c r="I10">
        <v>4501</v>
      </c>
      <c r="J10" s="45">
        <v>4501</v>
      </c>
      <c r="K10" s="45">
        <v>4501</v>
      </c>
      <c r="L10" s="50">
        <v>4501</v>
      </c>
      <c r="M10" s="50">
        <v>5211</v>
      </c>
      <c r="N10">
        <v>5214</v>
      </c>
      <c r="O10" s="49">
        <v>5215</v>
      </c>
      <c r="P10">
        <v>5215</v>
      </c>
    </row>
    <row r="11" spans="1:16" ht="16">
      <c r="A11" t="s">
        <v>2548</v>
      </c>
      <c r="B11">
        <v>1249</v>
      </c>
      <c r="C11">
        <v>1274</v>
      </c>
      <c r="E11">
        <v>1347</v>
      </c>
      <c r="F11">
        <v>1531</v>
      </c>
      <c r="G11">
        <v>1573</v>
      </c>
      <c r="H11">
        <v>1573</v>
      </c>
      <c r="I11">
        <v>1710</v>
      </c>
      <c r="J11" s="45">
        <v>1710</v>
      </c>
      <c r="K11" s="45">
        <v>1710</v>
      </c>
      <c r="L11">
        <v>1727</v>
      </c>
      <c r="M11">
        <v>1768</v>
      </c>
      <c r="N11">
        <v>1768</v>
      </c>
      <c r="O11" s="49">
        <v>1776</v>
      </c>
      <c r="P11">
        <v>1776</v>
      </c>
    </row>
    <row r="12" spans="1:16" ht="16">
      <c r="A12" t="s">
        <v>7993</v>
      </c>
      <c r="B12">
        <v>54</v>
      </c>
      <c r="C12">
        <v>54</v>
      </c>
      <c r="E12">
        <v>54</v>
      </c>
      <c r="F12">
        <v>61</v>
      </c>
      <c r="G12">
        <v>61</v>
      </c>
      <c r="H12">
        <v>61</v>
      </c>
      <c r="I12">
        <v>61</v>
      </c>
      <c r="J12" s="45">
        <v>61</v>
      </c>
      <c r="K12" s="45">
        <v>61</v>
      </c>
      <c r="L12" s="45">
        <v>61</v>
      </c>
      <c r="M12">
        <v>61</v>
      </c>
      <c r="N12">
        <v>61</v>
      </c>
      <c r="O12" s="49">
        <v>69</v>
      </c>
      <c r="P12">
        <v>69</v>
      </c>
    </row>
    <row r="13" spans="1:16">
      <c r="A13" t="s">
        <v>7987</v>
      </c>
      <c r="B13">
        <v>357</v>
      </c>
      <c r="C13">
        <v>370</v>
      </c>
      <c r="E13">
        <v>370</v>
      </c>
      <c r="F13">
        <v>396</v>
      </c>
      <c r="G13">
        <v>396</v>
      </c>
      <c r="H13">
        <v>396</v>
      </c>
      <c r="I13">
        <v>396</v>
      </c>
      <c r="J13" s="45">
        <v>396</v>
      </c>
      <c r="K13" s="45">
        <v>396</v>
      </c>
      <c r="L13" s="45">
        <v>396</v>
      </c>
      <c r="M13">
        <v>396</v>
      </c>
      <c r="N13">
        <v>396</v>
      </c>
      <c r="O13">
        <v>396</v>
      </c>
      <c r="P13">
        <v>396</v>
      </c>
    </row>
    <row r="14" spans="1:16" ht="16">
      <c r="A14" t="s">
        <v>2425</v>
      </c>
      <c r="B14">
        <v>397</v>
      </c>
      <c r="C14">
        <v>526</v>
      </c>
      <c r="D14" t="s">
        <v>9861</v>
      </c>
      <c r="E14">
        <v>534</v>
      </c>
      <c r="F14">
        <v>554</v>
      </c>
      <c r="G14">
        <v>556</v>
      </c>
      <c r="H14">
        <v>556</v>
      </c>
      <c r="I14">
        <v>578</v>
      </c>
      <c r="J14" s="45">
        <v>578</v>
      </c>
      <c r="K14" s="45">
        <v>578</v>
      </c>
      <c r="L14" s="45">
        <v>578</v>
      </c>
      <c r="M14">
        <v>585</v>
      </c>
      <c r="N14">
        <v>585</v>
      </c>
      <c r="O14" s="49">
        <v>579</v>
      </c>
      <c r="P14">
        <v>579</v>
      </c>
    </row>
    <row r="15" spans="1:16" ht="16">
      <c r="A15" t="s">
        <v>2426</v>
      </c>
      <c r="B15">
        <v>362</v>
      </c>
      <c r="C15" s="18">
        <v>413</v>
      </c>
      <c r="D15" t="s">
        <v>9861</v>
      </c>
      <c r="E15">
        <v>413</v>
      </c>
      <c r="F15">
        <v>490</v>
      </c>
      <c r="G15">
        <v>490</v>
      </c>
      <c r="H15">
        <v>490</v>
      </c>
      <c r="I15">
        <v>492</v>
      </c>
      <c r="J15" s="45">
        <v>492</v>
      </c>
      <c r="K15" s="45">
        <v>492</v>
      </c>
      <c r="L15" s="45">
        <v>492</v>
      </c>
      <c r="M15">
        <v>493</v>
      </c>
      <c r="N15">
        <v>501</v>
      </c>
      <c r="O15" s="49">
        <v>529</v>
      </c>
      <c r="P15">
        <v>529</v>
      </c>
    </row>
    <row r="16" spans="1:16" ht="16">
      <c r="A16" t="s">
        <v>2427</v>
      </c>
      <c r="B16">
        <v>1451</v>
      </c>
      <c r="C16" s="18">
        <v>1707</v>
      </c>
      <c r="D16" t="s">
        <v>9861</v>
      </c>
      <c r="E16">
        <v>1711</v>
      </c>
      <c r="F16">
        <v>1826</v>
      </c>
      <c r="G16">
        <v>1826</v>
      </c>
      <c r="H16">
        <v>1826</v>
      </c>
      <c r="I16">
        <v>1880</v>
      </c>
      <c r="J16" s="45">
        <v>1880</v>
      </c>
      <c r="K16" s="45">
        <v>1880</v>
      </c>
      <c r="L16">
        <v>2385</v>
      </c>
      <c r="M16">
        <v>2386</v>
      </c>
      <c r="N16">
        <v>2386</v>
      </c>
      <c r="O16" s="49">
        <v>2394</v>
      </c>
      <c r="P16" s="49">
        <v>2406</v>
      </c>
    </row>
    <row r="17" spans="1:16">
      <c r="A17" t="s">
        <v>2428</v>
      </c>
      <c r="B17">
        <v>56</v>
      </c>
      <c r="C17" s="18">
        <v>56</v>
      </c>
      <c r="E17">
        <v>56</v>
      </c>
      <c r="F17">
        <v>76</v>
      </c>
      <c r="G17">
        <v>76</v>
      </c>
      <c r="H17">
        <v>76</v>
      </c>
      <c r="I17">
        <v>76</v>
      </c>
      <c r="J17" s="45">
        <v>76</v>
      </c>
      <c r="K17" s="45">
        <v>76</v>
      </c>
      <c r="L17" s="45">
        <v>76</v>
      </c>
      <c r="M17">
        <v>113</v>
      </c>
      <c r="N17">
        <v>113</v>
      </c>
      <c r="O17">
        <v>113</v>
      </c>
      <c r="P17">
        <v>113</v>
      </c>
    </row>
    <row r="18" spans="1:16" ht="16">
      <c r="A18" t="s">
        <v>2429</v>
      </c>
      <c r="B18">
        <v>790</v>
      </c>
      <c r="C18" s="18">
        <v>913</v>
      </c>
      <c r="E18">
        <v>934</v>
      </c>
      <c r="F18">
        <v>1033</v>
      </c>
      <c r="G18">
        <v>1041</v>
      </c>
      <c r="H18">
        <v>1041</v>
      </c>
      <c r="I18">
        <v>1071</v>
      </c>
      <c r="J18">
        <v>1074</v>
      </c>
      <c r="K18">
        <v>1075</v>
      </c>
      <c r="L18">
        <v>1080</v>
      </c>
      <c r="M18">
        <v>1109</v>
      </c>
      <c r="N18">
        <v>1111</v>
      </c>
      <c r="O18" s="49">
        <v>1118</v>
      </c>
      <c r="P18" s="49">
        <v>1120</v>
      </c>
    </row>
    <row r="19" spans="1:16" ht="16">
      <c r="A19" t="s">
        <v>2430</v>
      </c>
      <c r="B19">
        <v>464</v>
      </c>
      <c r="C19" s="18">
        <v>592</v>
      </c>
      <c r="E19">
        <v>593</v>
      </c>
      <c r="F19">
        <v>595</v>
      </c>
      <c r="G19">
        <v>595</v>
      </c>
      <c r="H19">
        <v>595</v>
      </c>
      <c r="I19">
        <v>625</v>
      </c>
      <c r="J19" s="45">
        <v>625</v>
      </c>
      <c r="K19" s="45">
        <v>625</v>
      </c>
      <c r="L19" s="45">
        <v>625</v>
      </c>
      <c r="M19">
        <v>656</v>
      </c>
      <c r="N19">
        <v>694</v>
      </c>
      <c r="O19" s="49">
        <v>730</v>
      </c>
      <c r="P19" s="49">
        <v>751</v>
      </c>
    </row>
    <row r="20" spans="1:16" ht="16">
      <c r="A20" t="s">
        <v>2431</v>
      </c>
      <c r="B20">
        <v>12</v>
      </c>
      <c r="C20" s="18">
        <v>12</v>
      </c>
      <c r="E20">
        <v>12</v>
      </c>
      <c r="F20">
        <v>12</v>
      </c>
      <c r="G20">
        <v>12</v>
      </c>
      <c r="H20">
        <v>12</v>
      </c>
      <c r="I20">
        <v>12</v>
      </c>
      <c r="J20" s="45">
        <v>12</v>
      </c>
      <c r="K20" s="45">
        <v>12</v>
      </c>
      <c r="L20" s="45">
        <v>12</v>
      </c>
      <c r="M20">
        <v>12</v>
      </c>
      <c r="N20">
        <v>12</v>
      </c>
      <c r="O20">
        <v>12</v>
      </c>
      <c r="P20" s="154">
        <v>12</v>
      </c>
    </row>
    <row r="21" spans="1:16" ht="16">
      <c r="A21" t="s">
        <v>4053</v>
      </c>
      <c r="B21">
        <v>241</v>
      </c>
      <c r="C21" s="18">
        <v>283</v>
      </c>
      <c r="E21">
        <v>283</v>
      </c>
      <c r="F21">
        <v>289</v>
      </c>
      <c r="G21">
        <v>289</v>
      </c>
      <c r="H21">
        <v>289</v>
      </c>
      <c r="I21">
        <v>399</v>
      </c>
      <c r="J21" s="45">
        <v>399</v>
      </c>
      <c r="K21" s="45">
        <v>399</v>
      </c>
      <c r="L21">
        <v>407</v>
      </c>
      <c r="M21">
        <v>407</v>
      </c>
      <c r="N21">
        <v>407</v>
      </c>
      <c r="O21" s="49">
        <v>409</v>
      </c>
      <c r="P21" s="154">
        <v>409</v>
      </c>
    </row>
    <row r="22" spans="1:16">
      <c r="A22" t="s">
        <v>2068</v>
      </c>
      <c r="C22" s="18"/>
      <c r="F22">
        <v>15</v>
      </c>
      <c r="G22">
        <v>15</v>
      </c>
      <c r="H22">
        <v>15</v>
      </c>
      <c r="I22">
        <v>15</v>
      </c>
      <c r="J22" s="45">
        <v>15</v>
      </c>
      <c r="K22" s="45">
        <v>15</v>
      </c>
      <c r="L22" s="45">
        <v>15</v>
      </c>
      <c r="M22">
        <v>15</v>
      </c>
      <c r="N22">
        <v>15</v>
      </c>
      <c r="O22">
        <v>15</v>
      </c>
      <c r="P22">
        <v>15</v>
      </c>
    </row>
    <row r="23" spans="1:16" ht="16">
      <c r="A23" t="s">
        <v>2432</v>
      </c>
      <c r="B23">
        <v>1016</v>
      </c>
      <c r="C23" s="18">
        <v>1104</v>
      </c>
      <c r="E23">
        <v>1127</v>
      </c>
      <c r="F23">
        <v>1135</v>
      </c>
      <c r="G23">
        <v>1143</v>
      </c>
      <c r="H23">
        <v>1143</v>
      </c>
      <c r="I23">
        <v>1143</v>
      </c>
      <c r="J23" s="45">
        <v>1143</v>
      </c>
      <c r="K23" s="45">
        <v>1143</v>
      </c>
      <c r="L23" s="45">
        <v>1143</v>
      </c>
      <c r="M23">
        <v>1175</v>
      </c>
      <c r="N23">
        <v>1175</v>
      </c>
      <c r="O23" s="49">
        <v>1176</v>
      </c>
      <c r="P23" s="49">
        <v>1199</v>
      </c>
    </row>
    <row r="24" spans="1:16" ht="15">
      <c r="A24" s="19" t="s">
        <v>2433</v>
      </c>
      <c r="B24" s="19">
        <f t="shared" ref="B24:P24" si="0">SUM(B4:B23)</f>
        <v>11626</v>
      </c>
      <c r="C24" s="19">
        <f t="shared" si="0"/>
        <v>12982</v>
      </c>
      <c r="D24" s="19">
        <f t="shared" si="0"/>
        <v>0</v>
      </c>
      <c r="E24" s="19">
        <f t="shared" si="0"/>
        <v>13131</v>
      </c>
      <c r="F24" s="19">
        <f t="shared" si="0"/>
        <v>13832</v>
      </c>
      <c r="G24" s="19">
        <f t="shared" si="0"/>
        <v>14518</v>
      </c>
      <c r="H24" s="19">
        <f t="shared" si="0"/>
        <v>15092</v>
      </c>
      <c r="I24" s="19">
        <f t="shared" si="0"/>
        <v>16922</v>
      </c>
      <c r="J24" s="19">
        <f t="shared" si="0"/>
        <v>16925</v>
      </c>
      <c r="K24" s="19">
        <f t="shared" si="0"/>
        <v>16926</v>
      </c>
      <c r="L24" s="19">
        <f t="shared" si="0"/>
        <v>17669</v>
      </c>
      <c r="M24" s="19">
        <f t="shared" si="0"/>
        <v>18651</v>
      </c>
      <c r="N24" s="19">
        <f t="shared" si="0"/>
        <v>18702</v>
      </c>
      <c r="O24" s="19">
        <f t="shared" si="0"/>
        <v>18825</v>
      </c>
      <c r="P24" s="19">
        <f t="shared" si="0"/>
        <v>18897</v>
      </c>
    </row>
    <row r="25" spans="1:16">
      <c r="C25" s="18"/>
    </row>
    <row r="26" spans="1:16" ht="15">
      <c r="A26" s="16" t="s">
        <v>2434</v>
      </c>
      <c r="B26" s="17"/>
      <c r="C26" s="20"/>
      <c r="D26" s="17"/>
    </row>
    <row r="27" spans="1:16" ht="16">
      <c r="A27" t="s">
        <v>2434</v>
      </c>
      <c r="B27">
        <v>689</v>
      </c>
      <c r="C27" s="18">
        <v>723</v>
      </c>
      <c r="E27">
        <v>726</v>
      </c>
      <c r="F27">
        <v>810</v>
      </c>
      <c r="G27">
        <v>810</v>
      </c>
      <c r="H27">
        <v>810</v>
      </c>
      <c r="I27">
        <v>829</v>
      </c>
      <c r="J27">
        <v>831</v>
      </c>
      <c r="K27">
        <v>831</v>
      </c>
      <c r="L27">
        <v>847</v>
      </c>
      <c r="M27">
        <v>910</v>
      </c>
      <c r="N27">
        <v>911</v>
      </c>
      <c r="O27" s="49">
        <v>912</v>
      </c>
      <c r="P27" s="49">
        <v>937</v>
      </c>
    </row>
    <row r="28" spans="1:16">
      <c r="C28" s="18"/>
    </row>
    <row r="29" spans="1:16">
      <c r="C29" s="18"/>
    </row>
    <row r="30" spans="1:16">
      <c r="C30" s="18"/>
    </row>
    <row r="31" spans="1:16" ht="15">
      <c r="A31" s="16" t="s">
        <v>2314</v>
      </c>
      <c r="B31" s="17"/>
      <c r="C31" s="20"/>
      <c r="D31" s="17"/>
    </row>
    <row r="32" spans="1:16">
      <c r="A32" t="s">
        <v>3571</v>
      </c>
      <c r="B32">
        <v>16</v>
      </c>
      <c r="C32" s="18">
        <v>16</v>
      </c>
      <c r="E32">
        <v>16</v>
      </c>
      <c r="F32">
        <v>16</v>
      </c>
      <c r="G32">
        <v>16</v>
      </c>
      <c r="H32">
        <v>16</v>
      </c>
      <c r="I32">
        <v>16</v>
      </c>
      <c r="J32" s="45">
        <v>16</v>
      </c>
      <c r="K32" s="45">
        <v>16</v>
      </c>
      <c r="L32" s="45">
        <v>16</v>
      </c>
      <c r="M32" s="45">
        <v>16</v>
      </c>
      <c r="N32">
        <v>16</v>
      </c>
      <c r="O32">
        <v>16</v>
      </c>
      <c r="P32">
        <v>16</v>
      </c>
    </row>
    <row r="33" spans="1:16">
      <c r="A33" t="s">
        <v>2314</v>
      </c>
      <c r="B33">
        <v>241</v>
      </c>
      <c r="C33" s="18">
        <v>239</v>
      </c>
      <c r="E33">
        <v>239</v>
      </c>
      <c r="F33">
        <v>239</v>
      </c>
      <c r="G33">
        <v>267</v>
      </c>
      <c r="H33">
        <v>267</v>
      </c>
      <c r="I33">
        <v>282</v>
      </c>
      <c r="J33" s="45">
        <v>282</v>
      </c>
      <c r="K33" s="45">
        <v>282</v>
      </c>
      <c r="L33" s="45">
        <v>282</v>
      </c>
      <c r="M33" s="45">
        <v>303</v>
      </c>
      <c r="N33">
        <v>446</v>
      </c>
      <c r="O33">
        <v>521</v>
      </c>
      <c r="P33">
        <v>521</v>
      </c>
    </row>
    <row r="34" spans="1:16" ht="15">
      <c r="A34" s="19" t="s">
        <v>2315</v>
      </c>
      <c r="B34" s="19">
        <f>SUM(B32:B33)</f>
        <v>257</v>
      </c>
      <c r="C34" s="19">
        <f>SUM(C32:C33)</f>
        <v>255</v>
      </c>
      <c r="G34">
        <f>G32+G33</f>
        <v>283</v>
      </c>
      <c r="H34" s="45">
        <f t="shared" ref="H34:P34" si="1">H32+H33</f>
        <v>283</v>
      </c>
      <c r="I34" s="45">
        <f t="shared" si="1"/>
        <v>298</v>
      </c>
      <c r="J34" s="45">
        <f t="shared" si="1"/>
        <v>298</v>
      </c>
      <c r="K34" s="45">
        <f t="shared" si="1"/>
        <v>298</v>
      </c>
      <c r="L34" s="45">
        <f t="shared" si="1"/>
        <v>298</v>
      </c>
      <c r="M34" s="45">
        <f t="shared" si="1"/>
        <v>319</v>
      </c>
      <c r="N34" s="45">
        <f t="shared" si="1"/>
        <v>462</v>
      </c>
      <c r="O34" s="45">
        <f t="shared" si="1"/>
        <v>537</v>
      </c>
      <c r="P34" s="45">
        <f t="shared" si="1"/>
        <v>537</v>
      </c>
    </row>
    <row r="35" spans="1:16">
      <c r="C35" s="18"/>
      <c r="J35" s="45"/>
      <c r="K35" s="45"/>
      <c r="L35" s="45"/>
      <c r="M35" s="45"/>
    </row>
    <row r="36" spans="1:16" ht="15">
      <c r="A36" s="21" t="s">
        <v>2183</v>
      </c>
      <c r="B36" s="21">
        <f>B34+B27+B24</f>
        <v>12572</v>
      </c>
      <c r="C36" s="21">
        <f>C34+C27+C24</f>
        <v>13960</v>
      </c>
      <c r="E36">
        <f>E33+E27+E24</f>
        <v>14096</v>
      </c>
      <c r="F36">
        <f>F33+F27+F24</f>
        <v>14881</v>
      </c>
      <c r="G36">
        <f t="shared" ref="G36:P36" si="2">G34+G27+G24</f>
        <v>15611</v>
      </c>
      <c r="H36">
        <f t="shared" si="2"/>
        <v>16185</v>
      </c>
      <c r="I36" s="39">
        <f t="shared" si="2"/>
        <v>18049</v>
      </c>
      <c r="J36" s="45">
        <f t="shared" si="2"/>
        <v>18054</v>
      </c>
      <c r="K36" s="45">
        <f t="shared" si="2"/>
        <v>18055</v>
      </c>
      <c r="L36" s="45">
        <f t="shared" si="2"/>
        <v>18814</v>
      </c>
      <c r="M36" s="45">
        <f t="shared" si="2"/>
        <v>19880</v>
      </c>
      <c r="N36" s="45">
        <f t="shared" si="2"/>
        <v>20075</v>
      </c>
      <c r="O36" s="45">
        <f t="shared" si="2"/>
        <v>20274</v>
      </c>
      <c r="P36" s="185">
        <f t="shared" si="2"/>
        <v>20371</v>
      </c>
    </row>
    <row r="38" spans="1:16">
      <c r="A38" t="s">
        <v>2320</v>
      </c>
      <c r="B38" t="s">
        <v>2695</v>
      </c>
      <c r="C38" t="s">
        <v>2696</v>
      </c>
    </row>
    <row r="39" spans="1:16">
      <c r="A39" t="s">
        <v>2699</v>
      </c>
      <c r="B39" s="22">
        <v>40589</v>
      </c>
    </row>
    <row r="40" spans="1:16">
      <c r="A40" t="s">
        <v>2700</v>
      </c>
      <c r="B40" s="22">
        <v>39158</v>
      </c>
    </row>
    <row r="41" spans="1:16">
      <c r="A41" t="s">
        <v>2701</v>
      </c>
      <c r="B41" s="22">
        <v>39172</v>
      </c>
      <c r="C41" t="s">
        <v>2951</v>
      </c>
    </row>
    <row r="42" spans="1:16">
      <c r="A42" t="s">
        <v>2830</v>
      </c>
      <c r="B42" s="22">
        <v>39182</v>
      </c>
    </row>
    <row r="43" spans="1:16">
      <c r="A43" t="s">
        <v>12471</v>
      </c>
      <c r="B43" s="22">
        <v>39210</v>
      </c>
    </row>
    <row r="44" spans="1:16">
      <c r="A44" t="s">
        <v>2131</v>
      </c>
      <c r="B44" s="22">
        <v>39280</v>
      </c>
    </row>
    <row r="45" spans="1:16">
      <c r="A45" t="s">
        <v>2132</v>
      </c>
      <c r="B45" s="22">
        <v>39298</v>
      </c>
      <c r="C45" t="s">
        <v>2133</v>
      </c>
    </row>
    <row r="46" spans="1:16">
      <c r="A46" t="s">
        <v>13175</v>
      </c>
      <c r="B46" s="22">
        <v>39344</v>
      </c>
    </row>
    <row r="47" spans="1:16">
      <c r="A47" t="s">
        <v>1919</v>
      </c>
      <c r="B47" s="22">
        <v>39379</v>
      </c>
    </row>
    <row r="48" spans="1:16">
      <c r="A48" t="s">
        <v>13399</v>
      </c>
      <c r="B48" s="22">
        <v>39384</v>
      </c>
      <c r="C48" t="s">
        <v>13271</v>
      </c>
    </row>
    <row r="49" spans="1:3">
      <c r="A49" t="s">
        <v>1213</v>
      </c>
      <c r="B49" s="22">
        <v>39612</v>
      </c>
      <c r="C49" t="s">
        <v>1212</v>
      </c>
    </row>
    <row r="50" spans="1:3">
      <c r="A50" t="s">
        <v>13254</v>
      </c>
      <c r="B50" s="22">
        <v>39637</v>
      </c>
      <c r="C50" t="s">
        <v>13255</v>
      </c>
    </row>
    <row r="51" spans="1:3">
      <c r="A51" t="s">
        <v>1168</v>
      </c>
      <c r="B51" s="22">
        <v>39651</v>
      </c>
      <c r="C51" s="39" t="s">
        <v>13426</v>
      </c>
    </row>
    <row r="52" spans="1:3">
      <c r="A52" s="39" t="s">
        <v>13409</v>
      </c>
      <c r="B52" s="22">
        <v>39707</v>
      </c>
      <c r="C52" s="39" t="s">
        <v>13410</v>
      </c>
    </row>
    <row r="53" spans="1:3">
      <c r="A53" t="s">
        <v>13443</v>
      </c>
      <c r="B53" s="22">
        <v>39849</v>
      </c>
      <c r="C53" t="s">
        <v>13443</v>
      </c>
    </row>
    <row r="54" spans="1:3" ht="12" customHeight="1">
      <c r="A54" t="s">
        <v>13487</v>
      </c>
      <c r="B54" s="22">
        <v>39883</v>
      </c>
      <c r="C54" t="s">
        <v>13488</v>
      </c>
    </row>
    <row r="55" spans="1:3">
      <c r="A55" t="s">
        <v>13487</v>
      </c>
      <c r="B55" s="22">
        <v>39933</v>
      </c>
      <c r="C55" t="s">
        <v>13511</v>
      </c>
    </row>
    <row r="56" spans="1:3">
      <c r="A56" t="s">
        <v>13710</v>
      </c>
      <c r="B56" s="22">
        <v>40030</v>
      </c>
      <c r="C56" t="s">
        <v>13711</v>
      </c>
    </row>
    <row r="57" spans="1:3">
      <c r="A57" t="s">
        <v>13782</v>
      </c>
      <c r="B57" s="48">
        <v>40053</v>
      </c>
      <c r="C57" t="s">
        <v>13793</v>
      </c>
    </row>
    <row r="58" spans="1:3">
      <c r="A58" t="s">
        <v>13794</v>
      </c>
      <c r="B58" s="48">
        <v>40079</v>
      </c>
      <c r="C58" t="s">
        <v>13795</v>
      </c>
    </row>
    <row r="59" spans="1:3">
      <c r="A59" t="s">
        <v>13884</v>
      </c>
      <c r="B59" s="48">
        <v>40147</v>
      </c>
      <c r="C59" t="s">
        <v>13885</v>
      </c>
    </row>
    <row r="60" spans="1:3">
      <c r="A60" t="s">
        <v>13927</v>
      </c>
      <c r="B60" s="22">
        <v>40158</v>
      </c>
      <c r="C60" t="s">
        <v>13928</v>
      </c>
    </row>
    <row r="61" spans="1:3">
      <c r="A61" t="s">
        <v>13927</v>
      </c>
      <c r="B61" s="22">
        <v>40164</v>
      </c>
      <c r="C61" t="s">
        <v>13937</v>
      </c>
    </row>
    <row r="62" spans="1:3">
      <c r="A62" t="s">
        <v>13927</v>
      </c>
      <c r="B62" s="22">
        <v>40183</v>
      </c>
      <c r="C62" t="s">
        <v>13940</v>
      </c>
    </row>
    <row r="63" spans="1:3">
      <c r="A63" t="s">
        <v>14165</v>
      </c>
      <c r="B63" s="22">
        <v>40268</v>
      </c>
      <c r="C63" t="s">
        <v>14166</v>
      </c>
    </row>
    <row r="64" spans="1:3">
      <c r="A64" t="s">
        <v>14170</v>
      </c>
      <c r="B64" s="22">
        <v>40282</v>
      </c>
      <c r="C64" t="s">
        <v>14171</v>
      </c>
    </row>
    <row r="65" spans="1:10">
      <c r="A65" t="s">
        <v>14174</v>
      </c>
      <c r="B65" s="22">
        <v>40302</v>
      </c>
      <c r="C65" t="s">
        <v>14175</v>
      </c>
    </row>
    <row r="66" spans="1:10">
      <c r="A66" t="s">
        <v>14210</v>
      </c>
      <c r="B66" s="48">
        <v>40324</v>
      </c>
      <c r="C66" t="s">
        <v>14209</v>
      </c>
    </row>
    <row r="67" spans="1:10">
      <c r="A67" t="s">
        <v>14225</v>
      </c>
      <c r="B67" s="48">
        <v>40347</v>
      </c>
      <c r="C67" t="s">
        <v>14226</v>
      </c>
    </row>
    <row r="68" spans="1:10">
      <c r="A68" t="s">
        <v>14289</v>
      </c>
      <c r="B68" s="48">
        <v>40416</v>
      </c>
      <c r="C68" t="s">
        <v>14290</v>
      </c>
    </row>
    <row r="69" spans="1:10">
      <c r="A69" t="s">
        <v>14490</v>
      </c>
      <c r="B69" s="22">
        <v>40435</v>
      </c>
      <c r="C69" t="s">
        <v>14479</v>
      </c>
    </row>
    <row r="70" spans="1:10">
      <c r="A70" t="s">
        <v>14491</v>
      </c>
      <c r="B70" s="22">
        <v>40480</v>
      </c>
      <c r="C70" t="s">
        <v>14492</v>
      </c>
    </row>
    <row r="71" spans="1:10" ht="16">
      <c r="A71" t="s">
        <v>14681</v>
      </c>
      <c r="B71" s="22">
        <v>40511</v>
      </c>
      <c r="C71" s="141" t="s">
        <v>14682</v>
      </c>
      <c r="J71" s="141"/>
    </row>
    <row r="72" spans="1:10">
      <c r="A72" t="s">
        <v>14740</v>
      </c>
      <c r="B72" s="22">
        <v>40579</v>
      </c>
      <c r="C72" t="s">
        <v>14741</v>
      </c>
    </row>
  </sheetData>
  <phoneticPr fontId="6" type="noConversion"/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U207"/>
  <sheetViews>
    <sheetView workbookViewId="0">
      <selection activeCell="AT2" sqref="AT2"/>
    </sheetView>
  </sheetViews>
  <sheetFormatPr baseColWidth="10" defaultColWidth="11" defaultRowHeight="13" x14ac:dyDescent="0"/>
  <cols>
    <col min="2" max="2" width="22.85546875" customWidth="1"/>
    <col min="3" max="3" width="4" customWidth="1"/>
    <col min="4" max="4" width="29.5703125" customWidth="1"/>
    <col min="5" max="5" width="5.140625" customWidth="1"/>
    <col min="6" max="7" width="33.28515625" customWidth="1"/>
    <col min="8" max="8" width="5.28515625" customWidth="1"/>
    <col min="12" max="12" width="27" customWidth="1"/>
    <col min="17" max="17" width="20.42578125" customWidth="1"/>
    <col min="18" max="18" width="3.85546875" customWidth="1"/>
    <col min="19" max="19" width="4" customWidth="1"/>
    <col min="26" max="26" width="5.42578125" customWidth="1"/>
  </cols>
  <sheetData>
    <row r="1" spans="1:47" s="39" customFormat="1" ht="30" customHeight="1">
      <c r="A1" s="33" t="s">
        <v>12085</v>
      </c>
      <c r="B1" s="33" t="s">
        <v>12086</v>
      </c>
      <c r="C1" s="33" t="s">
        <v>12745</v>
      </c>
      <c r="D1" s="33" t="s">
        <v>12363</v>
      </c>
      <c r="E1" s="33" t="s">
        <v>12457</v>
      </c>
      <c r="F1" s="33" t="s">
        <v>12364</v>
      </c>
      <c r="G1" s="33" t="s">
        <v>12365</v>
      </c>
      <c r="H1" s="33" t="s">
        <v>12458</v>
      </c>
      <c r="I1" s="33" t="s">
        <v>12366</v>
      </c>
      <c r="J1" s="33" t="s">
        <v>12367</v>
      </c>
      <c r="K1" s="33" t="s">
        <v>12368</v>
      </c>
      <c r="L1" s="33" t="s">
        <v>12369</v>
      </c>
      <c r="M1" s="33" t="s">
        <v>12000</v>
      </c>
      <c r="N1" s="33" t="s">
        <v>1190</v>
      </c>
      <c r="O1" s="33" t="s">
        <v>12361</v>
      </c>
      <c r="P1" s="33" t="s">
        <v>12362</v>
      </c>
      <c r="Q1" s="33" t="s">
        <v>12172</v>
      </c>
      <c r="R1" s="33" t="s">
        <v>2544</v>
      </c>
      <c r="S1" s="33" t="s">
        <v>12455</v>
      </c>
      <c r="T1" s="33" t="s">
        <v>2545</v>
      </c>
      <c r="U1" s="33" t="s">
        <v>12456</v>
      </c>
      <c r="V1" s="33" t="s">
        <v>12279</v>
      </c>
      <c r="W1" s="33" t="s">
        <v>12280</v>
      </c>
      <c r="X1" s="33" t="s">
        <v>2064</v>
      </c>
      <c r="Y1" s="33" t="s">
        <v>2065</v>
      </c>
      <c r="Z1" s="33" t="s">
        <v>1718</v>
      </c>
      <c r="AA1" s="33" t="s">
        <v>1719</v>
      </c>
      <c r="AB1" s="33" t="s">
        <v>669</v>
      </c>
      <c r="AC1" s="33" t="s">
        <v>670</v>
      </c>
      <c r="AD1" s="33" t="s">
        <v>671</v>
      </c>
      <c r="AE1" s="33" t="s">
        <v>567</v>
      </c>
      <c r="AF1" s="43" t="s">
        <v>13483</v>
      </c>
      <c r="AG1" s="43" t="s">
        <v>13484</v>
      </c>
      <c r="AH1" s="43" t="s">
        <v>13709</v>
      </c>
      <c r="AI1" s="43" t="s">
        <v>13715</v>
      </c>
      <c r="AJ1" s="43" t="s">
        <v>13712</v>
      </c>
      <c r="AK1" s="43" t="s">
        <v>13713</v>
      </c>
      <c r="AL1" s="43" t="s">
        <v>13796</v>
      </c>
      <c r="AM1" s="43" t="s">
        <v>13797</v>
      </c>
      <c r="AN1" s="43" t="s">
        <v>13798</v>
      </c>
      <c r="AO1" s="43" t="s">
        <v>13799</v>
      </c>
      <c r="AP1" s="43" t="s">
        <v>13974</v>
      </c>
      <c r="AQ1" s="43" t="s">
        <v>13975</v>
      </c>
      <c r="AR1" s="43" t="s">
        <v>14487</v>
      </c>
      <c r="AS1" s="43" t="s">
        <v>14488</v>
      </c>
      <c r="AT1" s="43" t="s">
        <v>14705</v>
      </c>
      <c r="AU1" s="43" t="s">
        <v>14706</v>
      </c>
    </row>
    <row r="2" spans="1:47" s="2" customFormat="1" ht="15">
      <c r="A2" s="2" t="s">
        <v>12173</v>
      </c>
      <c r="B2" s="2" t="s">
        <v>12445</v>
      </c>
      <c r="C2" s="3" t="s">
        <v>12185</v>
      </c>
      <c r="D2" s="2" t="s">
        <v>12446</v>
      </c>
      <c r="E2" s="3" t="s">
        <v>12175</v>
      </c>
      <c r="F2" s="2" t="s">
        <v>12447</v>
      </c>
      <c r="G2" s="2" t="s">
        <v>12603</v>
      </c>
      <c r="H2" s="3" t="s">
        <v>12175</v>
      </c>
      <c r="I2" s="2" t="s">
        <v>12603</v>
      </c>
      <c r="J2" s="7" t="str">
        <f t="shared" ref="J2:J33" si="0">CONCATENATE("IC.AC.",C2,E2,H2)</f>
        <v>IC.AC.030101</v>
      </c>
      <c r="K2" s="3" t="s">
        <v>12175</v>
      </c>
      <c r="L2" t="str">
        <f t="shared" ref="L2:L33" si="1">G2</f>
        <v>Walker</v>
      </c>
      <c r="M2" s="8" t="str">
        <f t="shared" ref="M2:M33" si="2">CONCATENATE("PI.",J2,".",K2)</f>
        <v>PI.IC.AC.030101.01</v>
      </c>
      <c r="N2" s="8"/>
      <c r="O2" s="8" t="str">
        <f t="shared" ref="O2:O33" si="3">CONCATENATE("PH.",J2,".",K2)</f>
        <v>PH.IC.AC.030101.01</v>
      </c>
      <c r="Q2" s="8" t="str">
        <f t="shared" ref="Q2:Q33" si="4">CONCATENATE("CL.",J2,".",K2)</f>
        <v>CL.IC.AC.030101.01</v>
      </c>
    </row>
    <row r="3" spans="1:47" s="2" customFormat="1" ht="15">
      <c r="A3" s="2" t="s">
        <v>12438</v>
      </c>
      <c r="C3" s="3" t="s">
        <v>12592</v>
      </c>
      <c r="E3" s="3" t="s">
        <v>3</v>
      </c>
      <c r="F3" s="2" t="s">
        <v>12274</v>
      </c>
      <c r="G3" s="3" t="s">
        <v>11917</v>
      </c>
      <c r="H3" s="3" t="s">
        <v>232</v>
      </c>
      <c r="I3" s="3" t="s">
        <v>12082</v>
      </c>
      <c r="J3" s="7" t="str">
        <f t="shared" si="0"/>
        <v>IC.AC.030107</v>
      </c>
      <c r="K3" s="3" t="s">
        <v>3</v>
      </c>
      <c r="L3" s="45" t="str">
        <f t="shared" si="1"/>
        <v>Rollator</v>
      </c>
      <c r="M3" s="8" t="str">
        <f t="shared" si="2"/>
        <v>PI.IC.AC.030107.01</v>
      </c>
      <c r="N3" s="8"/>
      <c r="O3" s="8" t="str">
        <f t="shared" si="3"/>
        <v>PH.IC.AC.030107.01</v>
      </c>
      <c r="Q3" s="8" t="str">
        <f t="shared" si="4"/>
        <v>CL.IC.AC.030107.01</v>
      </c>
      <c r="R3" s="2" t="s">
        <v>3841</v>
      </c>
      <c r="S3" s="2">
        <v>194</v>
      </c>
    </row>
    <row r="4" spans="1:47" s="114" customFormat="1" ht="15">
      <c r="A4" s="114" t="s">
        <v>12438</v>
      </c>
      <c r="C4" s="115" t="s">
        <v>12592</v>
      </c>
      <c r="E4" s="115" t="s">
        <v>3</v>
      </c>
      <c r="F4" s="116" t="s">
        <v>12274</v>
      </c>
      <c r="G4" s="117" t="s">
        <v>14240</v>
      </c>
      <c r="H4" s="115" t="s">
        <v>11638</v>
      </c>
      <c r="I4" s="115"/>
      <c r="J4" s="118" t="str">
        <f t="shared" si="0"/>
        <v>IC.AC.030108</v>
      </c>
      <c r="K4" s="115" t="s">
        <v>3</v>
      </c>
      <c r="L4" s="114" t="str">
        <f t="shared" si="1"/>
        <v>Lift</v>
      </c>
      <c r="M4" s="119" t="str">
        <f t="shared" si="2"/>
        <v>PI.IC.AC.030108.01</v>
      </c>
      <c r="N4" s="119"/>
      <c r="O4" s="119" t="str">
        <f t="shared" si="3"/>
        <v>PH.IC.AC.030108.01</v>
      </c>
      <c r="Q4" s="119" t="str">
        <f t="shared" si="4"/>
        <v>CL.IC.AC.030108.01</v>
      </c>
      <c r="AR4" s="114" t="s">
        <v>12773</v>
      </c>
      <c r="AS4" s="114">
        <v>1463</v>
      </c>
    </row>
    <row r="5" spans="1:47" s="114" customFormat="1" ht="15">
      <c r="A5" s="114" t="s">
        <v>12438</v>
      </c>
      <c r="C5" s="115" t="s">
        <v>12592</v>
      </c>
      <c r="E5" s="115" t="s">
        <v>3</v>
      </c>
      <c r="F5" s="116" t="s">
        <v>12274</v>
      </c>
      <c r="G5" s="117" t="s">
        <v>12189</v>
      </c>
      <c r="H5" s="115" t="s">
        <v>11639</v>
      </c>
      <c r="I5" s="115"/>
      <c r="J5" s="118" t="str">
        <f t="shared" si="0"/>
        <v>IC.AC.030109</v>
      </c>
      <c r="K5" s="115" t="s">
        <v>3</v>
      </c>
      <c r="L5" s="114" t="str">
        <f t="shared" si="1"/>
        <v>Cane</v>
      </c>
      <c r="M5" s="119" t="str">
        <f t="shared" si="2"/>
        <v>PI.IC.AC.030109.01</v>
      </c>
      <c r="N5" s="119"/>
      <c r="O5" s="119" t="str">
        <f t="shared" si="3"/>
        <v>PH.IC.AC.030109.01</v>
      </c>
      <c r="Q5" s="119" t="str">
        <f t="shared" si="4"/>
        <v>CL.IC.AC.030109.01</v>
      </c>
      <c r="AR5" s="114" t="s">
        <v>12773</v>
      </c>
      <c r="AS5" s="114">
        <v>1463</v>
      </c>
    </row>
    <row r="6" spans="1:47" s="114" customFormat="1" ht="15">
      <c r="A6" s="114" t="s">
        <v>12438</v>
      </c>
      <c r="C6" s="115" t="s">
        <v>12592</v>
      </c>
      <c r="E6" s="115" t="s">
        <v>3</v>
      </c>
      <c r="F6" s="116" t="s">
        <v>12274</v>
      </c>
      <c r="G6" s="117" t="s">
        <v>12190</v>
      </c>
      <c r="H6" s="115" t="s">
        <v>11829</v>
      </c>
      <c r="I6" s="115"/>
      <c r="J6" s="118" t="str">
        <f t="shared" si="0"/>
        <v>IC.AC.030110</v>
      </c>
      <c r="K6" s="115" t="s">
        <v>3</v>
      </c>
      <c r="L6" s="114" t="str">
        <f t="shared" si="1"/>
        <v>Crutches</v>
      </c>
      <c r="M6" s="119" t="str">
        <f t="shared" si="2"/>
        <v>PI.IC.AC.030110.01</v>
      </c>
      <c r="N6" s="119"/>
      <c r="O6" s="119" t="str">
        <f t="shared" si="3"/>
        <v>PH.IC.AC.030110.01</v>
      </c>
      <c r="Q6" s="119" t="str">
        <f t="shared" si="4"/>
        <v>CL.IC.AC.030110.01</v>
      </c>
      <c r="AR6" s="114" t="s">
        <v>12773</v>
      </c>
      <c r="AS6" s="114">
        <v>1463</v>
      </c>
    </row>
    <row r="7" spans="1:47" s="114" customFormat="1" ht="15">
      <c r="A7" s="114" t="s">
        <v>12438</v>
      </c>
      <c r="C7" s="115" t="s">
        <v>12592</v>
      </c>
      <c r="E7" s="115" t="s">
        <v>3</v>
      </c>
      <c r="F7" s="116" t="s">
        <v>12274</v>
      </c>
      <c r="G7" s="117" t="s">
        <v>12372</v>
      </c>
      <c r="H7" s="115" t="s">
        <v>12099</v>
      </c>
      <c r="I7" s="115"/>
      <c r="J7" s="118" t="str">
        <f t="shared" si="0"/>
        <v>IC.AC.030111</v>
      </c>
      <c r="K7" s="115" t="s">
        <v>3</v>
      </c>
      <c r="L7" s="114" t="str">
        <f t="shared" si="1"/>
        <v>Prosthesis</v>
      </c>
      <c r="M7" s="119" t="str">
        <f t="shared" si="2"/>
        <v>PI.IC.AC.030111.01</v>
      </c>
      <c r="N7" s="119"/>
      <c r="O7" s="119" t="str">
        <f t="shared" si="3"/>
        <v>PH.IC.AC.030111.01</v>
      </c>
      <c r="Q7" s="119" t="str">
        <f t="shared" si="4"/>
        <v>CL.IC.AC.030111.01</v>
      </c>
      <c r="AR7" s="114" t="s">
        <v>12773</v>
      </c>
      <c r="AS7" s="114">
        <v>1463</v>
      </c>
    </row>
    <row r="8" spans="1:47" s="114" customFormat="1" ht="15">
      <c r="A8" s="114" t="s">
        <v>12438</v>
      </c>
      <c r="C8" s="115" t="s">
        <v>12592</v>
      </c>
      <c r="E8" s="115" t="s">
        <v>2379</v>
      </c>
      <c r="F8" s="116" t="s">
        <v>12274</v>
      </c>
      <c r="G8" s="117" t="s">
        <v>8461</v>
      </c>
      <c r="H8" s="115" t="s">
        <v>12100</v>
      </c>
      <c r="I8" s="115"/>
      <c r="J8" s="118" t="str">
        <f t="shared" si="0"/>
        <v>IC.AC.030112</v>
      </c>
      <c r="K8" s="115" t="s">
        <v>4847</v>
      </c>
      <c r="L8" s="114" t="str">
        <f t="shared" si="1"/>
        <v>Other: Specify</v>
      </c>
      <c r="M8" s="119" t="str">
        <f t="shared" si="2"/>
        <v>PI.IC.AC.030112.01</v>
      </c>
      <c r="N8" s="119"/>
      <c r="O8" s="119" t="str">
        <f t="shared" si="3"/>
        <v>PH.IC.AC.030112.01</v>
      </c>
      <c r="Q8" s="119" t="str">
        <f t="shared" si="4"/>
        <v>CL.IC.AC.030112.01</v>
      </c>
      <c r="AR8" s="114" t="s">
        <v>12773</v>
      </c>
      <c r="AS8" s="114">
        <v>1463</v>
      </c>
    </row>
    <row r="9" spans="1:47" s="2" customFormat="1" ht="15">
      <c r="A9" s="2" t="s">
        <v>12173</v>
      </c>
      <c r="B9" s="2" t="s">
        <v>12084</v>
      </c>
      <c r="C9" s="3" t="s">
        <v>6464</v>
      </c>
      <c r="D9" s="2" t="s">
        <v>12680</v>
      </c>
      <c r="E9" s="3" t="s">
        <v>12175</v>
      </c>
      <c r="F9" s="2" t="s">
        <v>12681</v>
      </c>
      <c r="G9" s="2" t="s">
        <v>12682</v>
      </c>
      <c r="H9" s="3" t="s">
        <v>2379</v>
      </c>
      <c r="I9" s="2" t="s">
        <v>12683</v>
      </c>
      <c r="J9" s="7" t="str">
        <f t="shared" si="0"/>
        <v>IC.AC.040101</v>
      </c>
      <c r="K9" s="3" t="s">
        <v>12175</v>
      </c>
      <c r="L9" t="str">
        <f t="shared" si="1"/>
        <v>Head of Bed Flat</v>
      </c>
      <c r="M9" s="8" t="str">
        <f t="shared" si="2"/>
        <v>PI.IC.AC.040101.01</v>
      </c>
      <c r="N9" s="8"/>
      <c r="O9" s="8" t="str">
        <f t="shared" si="3"/>
        <v>PH.IC.AC.040101.01</v>
      </c>
      <c r="Q9" s="8" t="str">
        <f t="shared" si="4"/>
        <v>CL.IC.AC.040101.01</v>
      </c>
    </row>
    <row r="10" spans="1:47" s="2" customFormat="1" ht="15">
      <c r="A10" s="2" t="s">
        <v>12173</v>
      </c>
      <c r="C10" s="3" t="s">
        <v>6464</v>
      </c>
      <c r="E10" s="3" t="s">
        <v>12175</v>
      </c>
      <c r="F10" s="2" t="s">
        <v>12681</v>
      </c>
      <c r="G10" s="2" t="s">
        <v>12536</v>
      </c>
      <c r="H10" s="3" t="s">
        <v>12185</v>
      </c>
      <c r="I10" s="2" t="s">
        <v>12537</v>
      </c>
      <c r="J10" s="7" t="str">
        <f t="shared" si="0"/>
        <v>IC.AC.040103</v>
      </c>
      <c r="K10" s="3" t="s">
        <v>12300</v>
      </c>
      <c r="L10" t="str">
        <f t="shared" si="1"/>
        <v>Head of Bed Up 30 Deg</v>
      </c>
      <c r="M10" s="8" t="str">
        <f t="shared" si="2"/>
        <v>PI.IC.AC.040103.01</v>
      </c>
      <c r="N10" s="8"/>
      <c r="O10" s="8" t="str">
        <f t="shared" si="3"/>
        <v>PH.IC.AC.040103.01</v>
      </c>
      <c r="Q10" s="8" t="str">
        <f t="shared" si="4"/>
        <v>CL.IC.AC.040103.01</v>
      </c>
    </row>
    <row r="11" spans="1:47" s="2" customFormat="1" ht="15">
      <c r="A11" s="2" t="s">
        <v>12173</v>
      </c>
      <c r="C11" s="3" t="s">
        <v>6464</v>
      </c>
      <c r="E11" s="3" t="s">
        <v>12175</v>
      </c>
      <c r="F11" s="2" t="s">
        <v>12681</v>
      </c>
      <c r="G11" s="2" t="s">
        <v>12527</v>
      </c>
      <c r="H11" s="3" t="s">
        <v>6291</v>
      </c>
      <c r="I11" s="2" t="s">
        <v>12528</v>
      </c>
      <c r="J11" s="7" t="str">
        <f t="shared" si="0"/>
        <v>IC.AC.040105</v>
      </c>
      <c r="K11" s="3" t="s">
        <v>2379</v>
      </c>
      <c r="L11" t="str">
        <f t="shared" si="1"/>
        <v>Head of Bed Up 60 Deg</v>
      </c>
      <c r="M11" s="8" t="str">
        <f t="shared" si="2"/>
        <v>PI.IC.AC.040105.01</v>
      </c>
      <c r="N11" s="8"/>
      <c r="O11" s="8" t="str">
        <f t="shared" si="3"/>
        <v>PH.IC.AC.040105.01</v>
      </c>
      <c r="Q11" s="8" t="str">
        <f t="shared" si="4"/>
        <v>CL.IC.AC.040105.01</v>
      </c>
    </row>
    <row r="12" spans="1:47" s="2" customFormat="1" ht="15">
      <c r="A12" s="2" t="s">
        <v>12173</v>
      </c>
      <c r="C12" s="3" t="s">
        <v>6464</v>
      </c>
      <c r="E12" s="3" t="s">
        <v>12293</v>
      </c>
      <c r="F12" s="2" t="s">
        <v>12681</v>
      </c>
      <c r="G12" s="2" t="s">
        <v>12529</v>
      </c>
      <c r="H12" s="3" t="s">
        <v>6988</v>
      </c>
      <c r="I12" s="2" t="s">
        <v>12530</v>
      </c>
      <c r="J12" s="7" t="str">
        <f t="shared" si="0"/>
        <v>IC.AC.040106</v>
      </c>
      <c r="K12" s="3" t="s">
        <v>12175</v>
      </c>
      <c r="L12" t="str">
        <f t="shared" si="1"/>
        <v>Head of Bed Up 90 Deg</v>
      </c>
      <c r="M12" s="8" t="str">
        <f t="shared" si="2"/>
        <v>PI.IC.AC.040106.01</v>
      </c>
      <c r="N12" s="8"/>
      <c r="O12" s="8" t="str">
        <f t="shared" si="3"/>
        <v>PH.IC.AC.040106.01</v>
      </c>
      <c r="Q12" s="8" t="str">
        <f t="shared" si="4"/>
        <v>CL.IC.AC.040106.01</v>
      </c>
    </row>
    <row r="13" spans="1:47" s="2" customFormat="1" ht="15">
      <c r="A13" s="2" t="s">
        <v>12173</v>
      </c>
      <c r="C13" s="3" t="s">
        <v>6464</v>
      </c>
      <c r="E13" s="3" t="s">
        <v>12293</v>
      </c>
      <c r="F13" s="2" t="s">
        <v>12681</v>
      </c>
      <c r="G13" s="2" t="s">
        <v>14553</v>
      </c>
      <c r="H13" s="3" t="s">
        <v>6317</v>
      </c>
      <c r="I13" s="2" t="s">
        <v>12531</v>
      </c>
      <c r="J13" s="7" t="str">
        <f t="shared" si="0"/>
        <v>IC.AC.040107</v>
      </c>
      <c r="K13" s="3" t="s">
        <v>2379</v>
      </c>
      <c r="L13" t="str">
        <f t="shared" si="1"/>
        <v>Reverse Trendelenburg</v>
      </c>
      <c r="M13" s="8" t="str">
        <f t="shared" si="2"/>
        <v>PI.IC.AC.040107.01</v>
      </c>
      <c r="N13" s="8"/>
      <c r="O13" s="8" t="str">
        <f t="shared" si="3"/>
        <v>PH.IC.AC.040107.01</v>
      </c>
      <c r="Q13" s="8" t="str">
        <f t="shared" si="4"/>
        <v>CL.IC.AC.040107.01</v>
      </c>
    </row>
    <row r="14" spans="1:47" s="2" customFormat="1" ht="15">
      <c r="A14" s="2" t="s">
        <v>12173</v>
      </c>
      <c r="C14" s="3" t="s">
        <v>6464</v>
      </c>
      <c r="E14" s="3" t="s">
        <v>2379</v>
      </c>
      <c r="F14" s="2" t="s">
        <v>12681</v>
      </c>
      <c r="G14" s="2" t="s">
        <v>12392</v>
      </c>
      <c r="H14" s="3" t="s">
        <v>3574</v>
      </c>
      <c r="I14" s="2" t="s">
        <v>12393</v>
      </c>
      <c r="J14" s="7" t="str">
        <f t="shared" si="0"/>
        <v>IC.AC.040108</v>
      </c>
      <c r="K14" s="3" t="s">
        <v>2379</v>
      </c>
      <c r="L14" t="str">
        <f t="shared" si="1"/>
        <v>Trendelenburg</v>
      </c>
      <c r="M14" s="8" t="str">
        <f t="shared" si="2"/>
        <v>PI.IC.AC.040108.01</v>
      </c>
      <c r="N14" s="8"/>
      <c r="O14" s="8" t="str">
        <f t="shared" si="3"/>
        <v>PH.IC.AC.040108.01</v>
      </c>
      <c r="Q14" s="8" t="str">
        <f t="shared" si="4"/>
        <v>CL.IC.AC.040108.01</v>
      </c>
    </row>
    <row r="15" spans="1:47" s="2" customFormat="1" ht="19" customHeight="1">
      <c r="A15" s="2" t="s">
        <v>12173</v>
      </c>
      <c r="C15" s="3" t="s">
        <v>6464</v>
      </c>
      <c r="E15" s="3" t="s">
        <v>3</v>
      </c>
      <c r="F15" s="2" t="s">
        <v>12681</v>
      </c>
      <c r="G15" s="2" t="s">
        <v>12532</v>
      </c>
      <c r="H15" s="3" t="s">
        <v>3690</v>
      </c>
      <c r="I15" s="2" t="s">
        <v>12533</v>
      </c>
      <c r="J15" s="7" t="str">
        <f t="shared" si="0"/>
        <v>IC.AC.040109</v>
      </c>
      <c r="K15" s="3" t="s">
        <v>5624</v>
      </c>
      <c r="L15" s="45" t="str">
        <f t="shared" si="1"/>
        <v>Chair Position</v>
      </c>
      <c r="M15" s="8" t="str">
        <f t="shared" si="2"/>
        <v>PI.IC.AC.040109.01</v>
      </c>
      <c r="N15" s="8"/>
      <c r="O15" s="8" t="str">
        <f t="shared" si="3"/>
        <v>PH.IC.AC.040109.01</v>
      </c>
      <c r="Q15" s="8" t="str">
        <f t="shared" si="4"/>
        <v>CL.IC.AC.040109.01</v>
      </c>
    </row>
    <row r="16" spans="1:47" s="114" customFormat="1" ht="15">
      <c r="A16" s="114" t="s">
        <v>12173</v>
      </c>
      <c r="C16" s="115" t="s">
        <v>6464</v>
      </c>
      <c r="E16" s="115" t="s">
        <v>3</v>
      </c>
      <c r="F16" s="114" t="s">
        <v>12681</v>
      </c>
      <c r="G16" s="117" t="s">
        <v>14548</v>
      </c>
      <c r="H16" s="115" t="s">
        <v>11829</v>
      </c>
      <c r="J16" s="118" t="str">
        <f t="shared" si="0"/>
        <v>IC.AC.040110</v>
      </c>
      <c r="K16" s="115" t="s">
        <v>5624</v>
      </c>
      <c r="L16" s="114" t="str">
        <f t="shared" si="1"/>
        <v>Modified Trendelenburg</v>
      </c>
      <c r="M16" s="119" t="str">
        <f t="shared" si="2"/>
        <v>PI.IC.AC.040110.01</v>
      </c>
      <c r="N16" s="119"/>
      <c r="O16" s="119" t="str">
        <f t="shared" si="3"/>
        <v>PH.IC.AC.040110.01</v>
      </c>
      <c r="Q16" s="119" t="str">
        <f t="shared" si="4"/>
        <v>CL.IC.AC.040110.01</v>
      </c>
      <c r="AR16" s="114" t="s">
        <v>12773</v>
      </c>
      <c r="AS16" s="114">
        <v>1463</v>
      </c>
    </row>
    <row r="17" spans="1:45" s="114" customFormat="1" ht="15">
      <c r="A17" s="114" t="s">
        <v>12173</v>
      </c>
      <c r="C17" s="115" t="s">
        <v>6464</v>
      </c>
      <c r="E17" s="115" t="s">
        <v>2379</v>
      </c>
      <c r="F17" s="114" t="s">
        <v>12681</v>
      </c>
      <c r="G17" s="117" t="s">
        <v>8461</v>
      </c>
      <c r="H17" s="115" t="s">
        <v>12099</v>
      </c>
      <c r="J17" s="118" t="str">
        <f t="shared" si="0"/>
        <v>IC.AC.040111</v>
      </c>
      <c r="K17" s="115" t="s">
        <v>12293</v>
      </c>
      <c r="L17" s="114" t="str">
        <f t="shared" si="1"/>
        <v>Other: Specify</v>
      </c>
      <c r="M17" s="119" t="str">
        <f t="shared" si="2"/>
        <v>PI.IC.AC.040111.01</v>
      </c>
      <c r="N17" s="119"/>
      <c r="O17" s="119" t="str">
        <f t="shared" si="3"/>
        <v>PH.IC.AC.040111.01</v>
      </c>
      <c r="Q17" s="119" t="str">
        <f t="shared" si="4"/>
        <v>CL.IC.AC.040111.01</v>
      </c>
      <c r="AR17" s="114" t="s">
        <v>12773</v>
      </c>
      <c r="AS17" s="114">
        <v>1463</v>
      </c>
    </row>
    <row r="18" spans="1:45" s="2" customFormat="1" ht="15">
      <c r="A18" s="2" t="s">
        <v>12173</v>
      </c>
      <c r="B18" s="2" t="s">
        <v>12534</v>
      </c>
      <c r="C18" s="3" t="s">
        <v>6291</v>
      </c>
      <c r="D18" s="2" t="s">
        <v>12120</v>
      </c>
      <c r="E18" s="3" t="s">
        <v>12293</v>
      </c>
      <c r="F18" s="2" t="s">
        <v>12306</v>
      </c>
      <c r="G18" s="2" t="s">
        <v>12312</v>
      </c>
      <c r="H18" s="3" t="s">
        <v>12293</v>
      </c>
      <c r="I18" s="2" t="s">
        <v>12309</v>
      </c>
      <c r="J18" s="7" t="str">
        <f t="shared" si="0"/>
        <v>IC.AC.050101</v>
      </c>
      <c r="K18" s="3" t="s">
        <v>12293</v>
      </c>
      <c r="L18" t="str">
        <f t="shared" si="1"/>
        <v>Hip replacement</v>
      </c>
      <c r="M18" s="8" t="str">
        <f t="shared" si="2"/>
        <v>PI.IC.AC.050101.01</v>
      </c>
      <c r="N18" s="8"/>
      <c r="O18" s="8" t="str">
        <f t="shared" si="3"/>
        <v>PH.IC.AC.050101.01</v>
      </c>
      <c r="Q18" s="8" t="str">
        <f t="shared" si="4"/>
        <v>CL.IC.AC.050101.01</v>
      </c>
    </row>
    <row r="19" spans="1:45" s="2" customFormat="1" ht="15">
      <c r="A19" s="2" t="s">
        <v>12173</v>
      </c>
      <c r="C19" s="3" t="s">
        <v>6291</v>
      </c>
      <c r="E19" s="3" t="s">
        <v>12293</v>
      </c>
      <c r="F19" s="2" t="s">
        <v>12306</v>
      </c>
      <c r="G19" s="2" t="s">
        <v>12310</v>
      </c>
      <c r="H19" s="3" t="s">
        <v>4192</v>
      </c>
      <c r="I19" s="2" t="s">
        <v>12313</v>
      </c>
      <c r="J19" s="7" t="str">
        <f t="shared" si="0"/>
        <v>IC.AC.050102</v>
      </c>
      <c r="K19" s="3" t="s">
        <v>12293</v>
      </c>
      <c r="L19" t="str">
        <f t="shared" si="1"/>
        <v>Knee replacement</v>
      </c>
      <c r="M19" s="8" t="str">
        <f t="shared" si="2"/>
        <v>PI.IC.AC.050102.01</v>
      </c>
      <c r="N19" s="8"/>
      <c r="O19" s="8" t="str">
        <f t="shared" si="3"/>
        <v>PH.IC.AC.050102.01</v>
      </c>
      <c r="Q19" s="8" t="str">
        <f t="shared" si="4"/>
        <v>CL.IC.AC.050102.01</v>
      </c>
    </row>
    <row r="20" spans="1:45" s="2" customFormat="1" ht="15">
      <c r="A20" s="2" t="s">
        <v>12173</v>
      </c>
      <c r="C20" s="3" t="s">
        <v>6291</v>
      </c>
      <c r="E20" s="3" t="s">
        <v>12293</v>
      </c>
      <c r="F20" s="2" t="s">
        <v>12306</v>
      </c>
      <c r="G20" s="2" t="s">
        <v>12314</v>
      </c>
      <c r="H20" s="3" t="s">
        <v>3812</v>
      </c>
      <c r="I20" s="2" t="s">
        <v>12315</v>
      </c>
      <c r="J20" s="7" t="str">
        <f t="shared" si="0"/>
        <v>IC.AC.050103</v>
      </c>
      <c r="K20" s="3" t="s">
        <v>12293</v>
      </c>
      <c r="L20" t="str">
        <f t="shared" si="1"/>
        <v>Chest surgery</v>
      </c>
      <c r="M20" s="8" t="str">
        <f t="shared" si="2"/>
        <v>PI.IC.AC.050103.01</v>
      </c>
      <c r="N20" s="8"/>
      <c r="O20" s="8" t="str">
        <f t="shared" si="3"/>
        <v>PH.IC.AC.050103.01</v>
      </c>
      <c r="Q20" s="8" t="str">
        <f t="shared" si="4"/>
        <v>CL.IC.AC.050103.01</v>
      </c>
    </row>
    <row r="21" spans="1:45" s="2" customFormat="1" ht="15">
      <c r="A21" s="2" t="s">
        <v>12173</v>
      </c>
      <c r="C21" s="3" t="s">
        <v>6291</v>
      </c>
      <c r="E21" s="3" t="s">
        <v>12293</v>
      </c>
      <c r="F21" s="2" t="s">
        <v>12306</v>
      </c>
      <c r="G21" s="2" t="s">
        <v>12316</v>
      </c>
      <c r="H21" s="3" t="s">
        <v>6464</v>
      </c>
      <c r="I21" s="2" t="s">
        <v>12317</v>
      </c>
      <c r="J21" s="7" t="str">
        <f t="shared" si="0"/>
        <v>IC.AC.050104</v>
      </c>
      <c r="K21" s="3" t="s">
        <v>2379</v>
      </c>
      <c r="L21" t="str">
        <f t="shared" si="1"/>
        <v>Abdominal surgery</v>
      </c>
      <c r="M21" s="8" t="str">
        <f t="shared" si="2"/>
        <v>PI.IC.AC.050104.01</v>
      </c>
      <c r="N21" s="8"/>
      <c r="O21" s="8" t="str">
        <f t="shared" si="3"/>
        <v>PH.IC.AC.050104.01</v>
      </c>
      <c r="Q21" s="8" t="str">
        <f t="shared" si="4"/>
        <v>CL.IC.AC.050104.01</v>
      </c>
    </row>
    <row r="22" spans="1:45" s="2" customFormat="1" ht="15">
      <c r="A22" s="2" t="s">
        <v>12173</v>
      </c>
      <c r="C22" s="3" t="s">
        <v>6291</v>
      </c>
      <c r="E22" s="3" t="s">
        <v>2379</v>
      </c>
      <c r="F22" s="2" t="s">
        <v>12306</v>
      </c>
      <c r="G22" s="2" t="s">
        <v>12140</v>
      </c>
      <c r="H22" s="3" t="s">
        <v>6291</v>
      </c>
      <c r="I22" s="2" t="s">
        <v>12141</v>
      </c>
      <c r="J22" s="7" t="str">
        <f t="shared" si="0"/>
        <v>IC.AC.050105</v>
      </c>
      <c r="K22" s="3" t="s">
        <v>2379</v>
      </c>
      <c r="L22" t="str">
        <f t="shared" si="1"/>
        <v>Extremity surgery</v>
      </c>
      <c r="M22" s="8" t="str">
        <f t="shared" si="2"/>
        <v>PI.IC.AC.050105.01</v>
      </c>
      <c r="N22" s="8"/>
      <c r="O22" s="8" t="str">
        <f t="shared" si="3"/>
        <v>PH.IC.AC.050105.01</v>
      </c>
      <c r="Q22" s="8" t="str">
        <f t="shared" si="4"/>
        <v>CL.IC.AC.050105.01</v>
      </c>
    </row>
    <row r="23" spans="1:45" s="2" customFormat="1" ht="15">
      <c r="A23" s="2" t="s">
        <v>12173</v>
      </c>
      <c r="C23" s="3" t="s">
        <v>6291</v>
      </c>
      <c r="E23" s="3" t="s">
        <v>2379</v>
      </c>
      <c r="F23" s="2" t="s">
        <v>12306</v>
      </c>
      <c r="G23" s="2" t="s">
        <v>12142</v>
      </c>
      <c r="H23" s="3" t="s">
        <v>6988</v>
      </c>
      <c r="I23" s="2" t="s">
        <v>12143</v>
      </c>
      <c r="J23" s="7" t="str">
        <f t="shared" si="0"/>
        <v>IC.AC.050106</v>
      </c>
      <c r="K23" s="3" t="s">
        <v>2379</v>
      </c>
      <c r="L23" t="str">
        <f t="shared" si="1"/>
        <v>Shoulder replacement</v>
      </c>
      <c r="M23" s="8" t="str">
        <f t="shared" si="2"/>
        <v>PI.IC.AC.050106.01</v>
      </c>
      <c r="N23" s="8"/>
      <c r="O23" s="8" t="str">
        <f t="shared" si="3"/>
        <v>PH.IC.AC.050106.01</v>
      </c>
      <c r="Q23" s="8" t="str">
        <f t="shared" si="4"/>
        <v>CL.IC.AC.050106.01</v>
      </c>
    </row>
    <row r="24" spans="1:45" s="2" customFormat="1" ht="15">
      <c r="A24" s="2" t="s">
        <v>12173</v>
      </c>
      <c r="C24" s="3" t="s">
        <v>6291</v>
      </c>
      <c r="E24" s="3" t="s">
        <v>2379</v>
      </c>
      <c r="F24" s="2" t="s">
        <v>12306</v>
      </c>
      <c r="G24" s="2" t="s">
        <v>12324</v>
      </c>
      <c r="H24" s="3" t="s">
        <v>6317</v>
      </c>
      <c r="I24" s="2" t="s">
        <v>12325</v>
      </c>
      <c r="J24" s="7" t="str">
        <f t="shared" si="0"/>
        <v>IC.AC.050107</v>
      </c>
      <c r="K24" s="3" t="s">
        <v>12293</v>
      </c>
      <c r="L24" t="str">
        <f t="shared" si="1"/>
        <v>History of falls</v>
      </c>
      <c r="M24" s="8" t="str">
        <f t="shared" si="2"/>
        <v>PI.IC.AC.050107.01</v>
      </c>
      <c r="N24" s="8"/>
      <c r="O24" s="8" t="str">
        <f t="shared" si="3"/>
        <v>PH.IC.AC.050107.01</v>
      </c>
      <c r="Q24" s="8" t="str">
        <f t="shared" si="4"/>
        <v>CL.IC.AC.050107.01</v>
      </c>
    </row>
    <row r="25" spans="1:45" s="2" customFormat="1" ht="15">
      <c r="A25" s="2" t="s">
        <v>12173</v>
      </c>
      <c r="C25" s="3" t="s">
        <v>6291</v>
      </c>
      <c r="E25" s="3" t="s">
        <v>12293</v>
      </c>
      <c r="F25" s="2" t="s">
        <v>12306</v>
      </c>
      <c r="G25" s="2" t="s">
        <v>12326</v>
      </c>
      <c r="H25" s="3" t="s">
        <v>3574</v>
      </c>
      <c r="I25" s="2" t="s">
        <v>12327</v>
      </c>
      <c r="J25" s="7" t="str">
        <f t="shared" si="0"/>
        <v>IC.AC.050108</v>
      </c>
      <c r="K25" s="3" t="s">
        <v>12175</v>
      </c>
      <c r="L25" t="str">
        <f t="shared" si="1"/>
        <v>Unstable spine</v>
      </c>
      <c r="M25" s="8" t="str">
        <f t="shared" si="2"/>
        <v>PI.IC.AC.050108.01</v>
      </c>
      <c r="N25" s="8"/>
      <c r="O25" s="8" t="str">
        <f t="shared" si="3"/>
        <v>PH.IC.AC.050108.01</v>
      </c>
      <c r="Q25" s="8" t="str">
        <f t="shared" si="4"/>
        <v>CL.IC.AC.050108.01</v>
      </c>
    </row>
    <row r="26" spans="1:45" s="2" customFormat="1" ht="15">
      <c r="A26" s="2" t="s">
        <v>12173</v>
      </c>
      <c r="C26" s="3" t="s">
        <v>6291</v>
      </c>
      <c r="E26" s="3" t="s">
        <v>12175</v>
      </c>
      <c r="F26" s="2" t="s">
        <v>12306</v>
      </c>
      <c r="G26" s="2" t="s">
        <v>12328</v>
      </c>
      <c r="H26" s="3" t="s">
        <v>3690</v>
      </c>
      <c r="I26" s="2" t="s">
        <v>12329</v>
      </c>
      <c r="J26" s="7" t="str">
        <f t="shared" si="0"/>
        <v>IC.AC.050109</v>
      </c>
      <c r="K26" s="3" t="s">
        <v>12293</v>
      </c>
      <c r="L26" t="str">
        <f t="shared" si="1"/>
        <v>Very fragile skin</v>
      </c>
      <c r="M26" s="8" t="str">
        <f t="shared" si="2"/>
        <v>PI.IC.AC.050109.01</v>
      </c>
      <c r="N26" s="8"/>
      <c r="O26" s="8" t="str">
        <f t="shared" si="3"/>
        <v>PH.IC.AC.050109.01</v>
      </c>
      <c r="Q26" s="8" t="str">
        <f t="shared" si="4"/>
        <v>CL.IC.AC.050109.01</v>
      </c>
    </row>
    <row r="27" spans="1:45" s="2" customFormat="1" ht="15">
      <c r="A27" s="2" t="s">
        <v>12173</v>
      </c>
      <c r="C27" s="3" t="s">
        <v>6291</v>
      </c>
      <c r="E27" s="3" t="s">
        <v>12293</v>
      </c>
      <c r="F27" s="2" t="s">
        <v>12306</v>
      </c>
      <c r="G27" s="2" t="s">
        <v>12330</v>
      </c>
      <c r="H27" s="3" t="s">
        <v>3188</v>
      </c>
      <c r="I27" s="2" t="s">
        <v>12331</v>
      </c>
      <c r="J27" s="7" t="str">
        <f t="shared" si="0"/>
        <v>IC.AC.050110</v>
      </c>
      <c r="K27" s="3" t="s">
        <v>12293</v>
      </c>
      <c r="L27" t="str">
        <f t="shared" si="1"/>
        <v>Respiratory/Cardiac compromise</v>
      </c>
      <c r="M27" s="8" t="str">
        <f t="shared" si="2"/>
        <v>PI.IC.AC.050110.01</v>
      </c>
      <c r="N27" s="8"/>
      <c r="O27" s="8" t="str">
        <f t="shared" si="3"/>
        <v>PH.IC.AC.050110.01</v>
      </c>
      <c r="Q27" s="8" t="str">
        <f t="shared" si="4"/>
        <v>CL.IC.AC.050110.01</v>
      </c>
    </row>
    <row r="28" spans="1:45" s="2" customFormat="1" ht="15">
      <c r="A28" s="2" t="s">
        <v>12173</v>
      </c>
      <c r="C28" s="3" t="s">
        <v>6291</v>
      </c>
      <c r="E28" s="3" t="s">
        <v>12293</v>
      </c>
      <c r="F28" s="2" t="s">
        <v>12306</v>
      </c>
      <c r="G28" s="2" t="s">
        <v>12332</v>
      </c>
      <c r="H28" s="3" t="s">
        <v>5749</v>
      </c>
      <c r="I28" s="2" t="s">
        <v>12333</v>
      </c>
      <c r="J28" s="7" t="str">
        <f t="shared" si="0"/>
        <v>IC.AC.050111</v>
      </c>
      <c r="K28" s="3" t="s">
        <v>12293</v>
      </c>
      <c r="L28" t="str">
        <f t="shared" si="1"/>
        <v>Wound(s)</v>
      </c>
      <c r="M28" s="8" t="str">
        <f t="shared" si="2"/>
        <v>PI.IC.AC.050111.01</v>
      </c>
      <c r="N28" s="8"/>
      <c r="O28" s="8" t="str">
        <f t="shared" si="3"/>
        <v>PH.IC.AC.050111.01</v>
      </c>
      <c r="Q28" s="8" t="str">
        <f t="shared" si="4"/>
        <v>CL.IC.AC.050111.01</v>
      </c>
    </row>
    <row r="29" spans="1:45" s="2" customFormat="1" ht="15">
      <c r="A29" s="2" t="s">
        <v>12173</v>
      </c>
      <c r="C29" s="3" t="s">
        <v>6291</v>
      </c>
      <c r="E29" s="3" t="s">
        <v>12293</v>
      </c>
      <c r="F29" s="2" t="s">
        <v>12306</v>
      </c>
      <c r="G29" s="2" t="s">
        <v>12334</v>
      </c>
      <c r="H29" s="3" t="s">
        <v>3064</v>
      </c>
      <c r="I29" s="2" t="s">
        <v>12334</v>
      </c>
      <c r="J29" s="7" t="str">
        <f t="shared" si="0"/>
        <v>IC.AC.050112</v>
      </c>
      <c r="K29" s="3" t="s">
        <v>12293</v>
      </c>
      <c r="L29" t="str">
        <f t="shared" si="1"/>
        <v>Amputation</v>
      </c>
      <c r="M29" s="8" t="str">
        <f t="shared" si="2"/>
        <v>PI.IC.AC.050112.01</v>
      </c>
      <c r="N29" s="8"/>
      <c r="O29" s="8" t="str">
        <f t="shared" si="3"/>
        <v>PH.IC.AC.050112.01</v>
      </c>
      <c r="Q29" s="8" t="str">
        <f t="shared" si="4"/>
        <v>CL.IC.AC.050112.01</v>
      </c>
    </row>
    <row r="30" spans="1:45" s="2" customFormat="1" ht="15">
      <c r="A30" s="2" t="s">
        <v>12173</v>
      </c>
      <c r="C30" s="3" t="s">
        <v>6291</v>
      </c>
      <c r="E30" s="3" t="s">
        <v>12293</v>
      </c>
      <c r="F30" s="2" t="s">
        <v>12306</v>
      </c>
      <c r="G30" s="2" t="s">
        <v>12335</v>
      </c>
      <c r="H30" s="3" t="s">
        <v>5560</v>
      </c>
      <c r="I30" s="2" t="s">
        <v>12336</v>
      </c>
      <c r="J30" s="7" t="str">
        <f t="shared" si="0"/>
        <v>IC.AC.050113</v>
      </c>
      <c r="K30" s="3" t="s">
        <v>12293</v>
      </c>
      <c r="L30" t="str">
        <f t="shared" si="1"/>
        <v>Urinary/fecal stoma</v>
      </c>
      <c r="M30" s="8" t="str">
        <f t="shared" si="2"/>
        <v>PI.IC.AC.050113.01</v>
      </c>
      <c r="N30" s="8"/>
      <c r="O30" s="8" t="str">
        <f t="shared" si="3"/>
        <v>PH.IC.AC.050113.01</v>
      </c>
      <c r="Q30" s="8" t="str">
        <f t="shared" si="4"/>
        <v>CL.IC.AC.050113.01</v>
      </c>
    </row>
    <row r="31" spans="1:45" s="2" customFormat="1" ht="15">
      <c r="A31" s="2" t="s">
        <v>12173</v>
      </c>
      <c r="C31" s="3" t="s">
        <v>6291</v>
      </c>
      <c r="E31" s="3" t="s">
        <v>12293</v>
      </c>
      <c r="F31" s="2" t="s">
        <v>12306</v>
      </c>
      <c r="G31" s="2" t="s">
        <v>12337</v>
      </c>
      <c r="H31" s="3" t="s">
        <v>4082</v>
      </c>
      <c r="I31" s="2" t="s">
        <v>12152</v>
      </c>
      <c r="J31" s="7" t="str">
        <f t="shared" si="0"/>
        <v>IC.AC.050114</v>
      </c>
      <c r="K31" s="3" t="s">
        <v>12293</v>
      </c>
      <c r="L31" t="str">
        <f t="shared" si="1"/>
        <v>Contractures/spasms</v>
      </c>
      <c r="M31" s="8" t="str">
        <f t="shared" si="2"/>
        <v>PI.IC.AC.050114.01</v>
      </c>
      <c r="N31" s="8"/>
      <c r="O31" s="8" t="str">
        <f t="shared" si="3"/>
        <v>PH.IC.AC.050114.01</v>
      </c>
      <c r="Q31" s="8" t="str">
        <f t="shared" si="4"/>
        <v>CL.IC.AC.050114.01</v>
      </c>
    </row>
    <row r="32" spans="1:45" s="2" customFormat="1" ht="15">
      <c r="A32" s="2" t="s">
        <v>12173</v>
      </c>
      <c r="C32" s="3" t="s">
        <v>6291</v>
      </c>
      <c r="E32" s="3" t="s">
        <v>12293</v>
      </c>
      <c r="F32" s="2" t="s">
        <v>12306</v>
      </c>
      <c r="G32" s="2" t="s">
        <v>12153</v>
      </c>
      <c r="H32" s="3" t="s">
        <v>12116</v>
      </c>
      <c r="I32" s="2" t="s">
        <v>12154</v>
      </c>
      <c r="J32" s="7" t="str">
        <f t="shared" si="0"/>
        <v>IC.AC.050115</v>
      </c>
      <c r="K32" s="3" t="s">
        <v>12293</v>
      </c>
      <c r="L32" t="str">
        <f t="shared" si="1"/>
        <v>Tubes (IV,Chest, etc)</v>
      </c>
      <c r="M32" s="8" t="str">
        <f t="shared" si="2"/>
        <v>PI.IC.AC.050115.01</v>
      </c>
      <c r="N32" s="8"/>
      <c r="O32" s="8" t="str">
        <f t="shared" si="3"/>
        <v>PH.IC.AC.050115.01</v>
      </c>
      <c r="Q32" s="8" t="str">
        <f t="shared" si="4"/>
        <v>CL.IC.AC.050115.01</v>
      </c>
    </row>
    <row r="33" spans="1:19" s="2" customFormat="1" ht="15">
      <c r="A33" s="2" t="s">
        <v>12173</v>
      </c>
      <c r="C33" s="3" t="s">
        <v>6291</v>
      </c>
      <c r="E33" s="3" t="s">
        <v>12293</v>
      </c>
      <c r="F33" s="2" t="s">
        <v>12306</v>
      </c>
      <c r="G33" s="2" t="s">
        <v>12382</v>
      </c>
      <c r="H33" s="3" t="s">
        <v>7863</v>
      </c>
      <c r="I33" s="2" t="s">
        <v>12520</v>
      </c>
      <c r="J33" s="7" t="str">
        <f t="shared" si="0"/>
        <v>IC.AC.050116</v>
      </c>
      <c r="K33" s="3" t="s">
        <v>12293</v>
      </c>
      <c r="L33" t="str">
        <f t="shared" si="1"/>
        <v>Fracture(s)</v>
      </c>
      <c r="M33" s="8" t="str">
        <f t="shared" si="2"/>
        <v>PI.IC.AC.050116.01</v>
      </c>
      <c r="N33" s="8"/>
      <c r="O33" s="8" t="str">
        <f t="shared" si="3"/>
        <v>PH.IC.AC.050116.01</v>
      </c>
      <c r="Q33" s="8" t="str">
        <f t="shared" si="4"/>
        <v>CL.IC.AC.050116.01</v>
      </c>
    </row>
    <row r="34" spans="1:19" s="2" customFormat="1" ht="15">
      <c r="A34" s="2" t="s">
        <v>12173</v>
      </c>
      <c r="C34" s="3" t="s">
        <v>6291</v>
      </c>
      <c r="E34" s="3" t="s">
        <v>12293</v>
      </c>
      <c r="F34" s="2" t="s">
        <v>12306</v>
      </c>
      <c r="G34" s="2" t="s">
        <v>12521</v>
      </c>
      <c r="H34" s="3" t="s">
        <v>6777</v>
      </c>
      <c r="I34" s="2" t="s">
        <v>12522</v>
      </c>
      <c r="J34" s="7" t="str">
        <f t="shared" ref="J34:J65" si="5">CONCATENATE("IC.AC.",C34,E34,H34)</f>
        <v>IC.AC.050117</v>
      </c>
      <c r="K34" s="3" t="s">
        <v>12293</v>
      </c>
      <c r="L34" t="str">
        <f t="shared" ref="L34:L65" si="6">G34</f>
        <v>Splint(s)/Traction</v>
      </c>
      <c r="M34" s="8" t="str">
        <f t="shared" ref="M34:M65" si="7">CONCATENATE("PI.",J34,".",K34)</f>
        <v>PI.IC.AC.050117.01</v>
      </c>
      <c r="N34" s="8"/>
      <c r="O34" s="8" t="str">
        <f t="shared" ref="O34:O65" si="8">CONCATENATE("PH.",J34,".",K34)</f>
        <v>PH.IC.AC.050117.01</v>
      </c>
      <c r="Q34" s="8" t="str">
        <f t="shared" ref="Q34:Q65" si="9">CONCATENATE("CL.",J34,".",K34)</f>
        <v>CL.IC.AC.050117.01</v>
      </c>
    </row>
    <row r="35" spans="1:19" s="2" customFormat="1" ht="15">
      <c r="A35" s="2" t="s">
        <v>12173</v>
      </c>
      <c r="C35" s="3" t="s">
        <v>6291</v>
      </c>
      <c r="E35" s="3" t="s">
        <v>12293</v>
      </c>
      <c r="F35" s="2" t="s">
        <v>12306</v>
      </c>
      <c r="G35" s="2" t="s">
        <v>12523</v>
      </c>
      <c r="H35" s="3" t="s">
        <v>7866</v>
      </c>
      <c r="I35" s="2" t="s">
        <v>12524</v>
      </c>
      <c r="J35" s="7" t="str">
        <f t="shared" si="5"/>
        <v>IC.AC.050118</v>
      </c>
      <c r="K35" s="3" t="s">
        <v>12293</v>
      </c>
      <c r="L35" t="str">
        <f t="shared" si="6"/>
        <v>Severe osteoporosis</v>
      </c>
      <c r="M35" s="8" t="str">
        <f t="shared" si="7"/>
        <v>PI.IC.AC.050118.01</v>
      </c>
      <c r="N35" s="8"/>
      <c r="O35" s="8" t="str">
        <f t="shared" si="8"/>
        <v>PH.IC.AC.050118.01</v>
      </c>
      <c r="Q35" s="8" t="str">
        <f t="shared" si="9"/>
        <v>CL.IC.AC.050118.01</v>
      </c>
    </row>
    <row r="36" spans="1:19" s="2" customFormat="1" ht="15">
      <c r="A36" s="2" t="s">
        <v>12173</v>
      </c>
      <c r="C36" s="3" t="s">
        <v>6291</v>
      </c>
      <c r="E36" s="3" t="s">
        <v>12293</v>
      </c>
      <c r="F36" s="2" t="s">
        <v>12306</v>
      </c>
      <c r="G36" s="2" t="s">
        <v>12214</v>
      </c>
      <c r="H36" s="3" t="s">
        <v>3644</v>
      </c>
      <c r="I36" s="2" t="s">
        <v>12215</v>
      </c>
      <c r="J36" s="7" t="str">
        <f t="shared" si="5"/>
        <v>IC.AC.050119</v>
      </c>
      <c r="K36" s="3" t="s">
        <v>12293</v>
      </c>
      <c r="L36" t="str">
        <f t="shared" si="6"/>
        <v>Severe pain/Discomfort</v>
      </c>
      <c r="M36" s="8" t="str">
        <f t="shared" si="7"/>
        <v>PI.IC.AC.050119.01</v>
      </c>
      <c r="N36" s="8"/>
      <c r="O36" s="8" t="str">
        <f t="shared" si="8"/>
        <v>PH.IC.AC.050119.01</v>
      </c>
      <c r="Q36" s="8" t="str">
        <f t="shared" si="9"/>
        <v>CL.IC.AC.050119.01</v>
      </c>
    </row>
    <row r="37" spans="1:19" s="2" customFormat="1" ht="15">
      <c r="A37" s="2" t="s">
        <v>12173</v>
      </c>
      <c r="C37" s="3" t="s">
        <v>6291</v>
      </c>
      <c r="E37" s="3" t="s">
        <v>12293</v>
      </c>
      <c r="F37" s="2" t="s">
        <v>12306</v>
      </c>
      <c r="G37" s="2" t="s">
        <v>12281</v>
      </c>
      <c r="H37" s="3" t="s">
        <v>7228</v>
      </c>
      <c r="I37" s="2" t="s">
        <v>12283</v>
      </c>
      <c r="J37" s="7" t="str">
        <f t="shared" si="5"/>
        <v>IC.AC.050120</v>
      </c>
      <c r="K37" s="3" t="s">
        <v>12293</v>
      </c>
      <c r="L37" t="str">
        <f t="shared" si="6"/>
        <v>Postural hypotension</v>
      </c>
      <c r="M37" s="8" t="str">
        <f t="shared" si="7"/>
        <v>PI.IC.AC.050120.01</v>
      </c>
      <c r="N37" s="8"/>
      <c r="O37" s="8" t="str">
        <f t="shared" si="8"/>
        <v>PH.IC.AC.050120.01</v>
      </c>
      <c r="Q37" s="8" t="str">
        <f t="shared" si="9"/>
        <v>CL.IC.AC.050120.01</v>
      </c>
    </row>
    <row r="38" spans="1:19" s="2" customFormat="1" ht="15">
      <c r="A38" s="2" t="s">
        <v>12173</v>
      </c>
      <c r="C38" s="3" t="s">
        <v>6291</v>
      </c>
      <c r="E38" s="3" t="s">
        <v>12293</v>
      </c>
      <c r="F38" s="2" t="s">
        <v>12306</v>
      </c>
      <c r="G38" s="2" t="s">
        <v>12284</v>
      </c>
      <c r="H38" s="3" t="s">
        <v>12285</v>
      </c>
      <c r="I38" s="2" t="s">
        <v>12284</v>
      </c>
      <c r="J38" s="7" t="str">
        <f t="shared" si="5"/>
        <v>IC.AC.050121</v>
      </c>
      <c r="K38" s="3" t="s">
        <v>12293</v>
      </c>
      <c r="L38" t="str">
        <f t="shared" si="6"/>
        <v>Paresis</v>
      </c>
      <c r="M38" s="8" t="str">
        <f t="shared" si="7"/>
        <v>PI.IC.AC.050121.01</v>
      </c>
      <c r="N38" s="8"/>
      <c r="O38" s="8" t="str">
        <f t="shared" si="8"/>
        <v>PH.IC.AC.050121.01</v>
      </c>
      <c r="Q38" s="8" t="str">
        <f t="shared" si="9"/>
        <v>CL.IC.AC.050121.01</v>
      </c>
    </row>
    <row r="39" spans="1:19" s="2" customFormat="1" ht="15">
      <c r="A39" s="2" t="s">
        <v>12173</v>
      </c>
      <c r="C39" s="3" t="s">
        <v>6291</v>
      </c>
      <c r="E39" s="3" t="s">
        <v>12293</v>
      </c>
      <c r="F39" s="2" t="s">
        <v>12306</v>
      </c>
      <c r="G39" s="2" t="s">
        <v>12286</v>
      </c>
      <c r="H39" s="3" t="s">
        <v>7874</v>
      </c>
      <c r="I39" s="2" t="s">
        <v>12286</v>
      </c>
      <c r="J39" s="7" t="str">
        <f t="shared" si="5"/>
        <v>IC.AC.050122</v>
      </c>
      <c r="K39" s="3" t="s">
        <v>12293</v>
      </c>
      <c r="L39" t="str">
        <f t="shared" si="6"/>
        <v>Paralysis</v>
      </c>
      <c r="M39" s="8" t="str">
        <f t="shared" si="7"/>
        <v>PI.IC.AC.050122.01</v>
      </c>
      <c r="N39" s="8"/>
      <c r="O39" s="8" t="str">
        <f t="shared" si="8"/>
        <v>PH.IC.AC.050122.01</v>
      </c>
      <c r="Q39" s="8" t="str">
        <f t="shared" si="9"/>
        <v>CL.IC.AC.050122.01</v>
      </c>
    </row>
    <row r="40" spans="1:19" s="2" customFormat="1" ht="15">
      <c r="A40" s="2" t="s">
        <v>12173</v>
      </c>
      <c r="C40" s="3" t="s">
        <v>6291</v>
      </c>
      <c r="E40" s="3" t="s">
        <v>12293</v>
      </c>
      <c r="F40" s="2" t="s">
        <v>12306</v>
      </c>
      <c r="G40" s="2" t="s">
        <v>12287</v>
      </c>
      <c r="H40" s="3" t="s">
        <v>12288</v>
      </c>
      <c r="I40" s="2" t="s">
        <v>12289</v>
      </c>
      <c r="J40" s="7" t="str">
        <f t="shared" si="5"/>
        <v>IC.AC.050123</v>
      </c>
      <c r="K40" s="3" t="s">
        <v>12293</v>
      </c>
      <c r="L40" t="str">
        <f t="shared" si="6"/>
        <v>Morbid obesity</v>
      </c>
      <c r="M40" s="8" t="str">
        <f t="shared" si="7"/>
        <v>PI.IC.AC.050123.01</v>
      </c>
      <c r="N40" s="8"/>
      <c r="O40" s="8" t="str">
        <f t="shared" si="8"/>
        <v>PH.IC.AC.050123.01</v>
      </c>
      <c r="Q40" s="8" t="str">
        <f t="shared" si="9"/>
        <v>CL.IC.AC.050123.01</v>
      </c>
    </row>
    <row r="41" spans="1:19" s="2" customFormat="1" ht="15">
      <c r="A41" s="2" t="s">
        <v>2546</v>
      </c>
      <c r="C41" s="3" t="s">
        <v>6291</v>
      </c>
      <c r="E41" s="3" t="s">
        <v>12293</v>
      </c>
      <c r="F41" s="2" t="s">
        <v>12078</v>
      </c>
      <c r="G41" s="3" t="s">
        <v>12015</v>
      </c>
      <c r="H41" s="3" t="s">
        <v>7055</v>
      </c>
      <c r="I41" s="3" t="s">
        <v>8842</v>
      </c>
      <c r="J41" s="7" t="str">
        <f t="shared" si="5"/>
        <v>IC.AC.050124</v>
      </c>
      <c r="K41" s="3" t="s">
        <v>12293</v>
      </c>
      <c r="L41" t="str">
        <f t="shared" si="6"/>
        <v>Other:</v>
      </c>
      <c r="M41" s="8" t="str">
        <f t="shared" si="7"/>
        <v>PI.IC.AC.050124.01</v>
      </c>
      <c r="N41" s="8"/>
      <c r="O41" s="8" t="str">
        <f t="shared" si="8"/>
        <v>PH.IC.AC.050124.01</v>
      </c>
      <c r="Q41" s="8" t="str">
        <f t="shared" si="9"/>
        <v>CL.IC.AC.050124.01</v>
      </c>
      <c r="R41" s="2" t="s">
        <v>4415</v>
      </c>
      <c r="S41" s="2">
        <v>161</v>
      </c>
    </row>
    <row r="42" spans="1:19" s="2" customFormat="1" ht="15">
      <c r="A42" s="2" t="s">
        <v>12173</v>
      </c>
      <c r="B42" s="2" t="s">
        <v>12087</v>
      </c>
      <c r="C42" s="3" t="s">
        <v>3690</v>
      </c>
      <c r="D42" s="2" t="s">
        <v>12088</v>
      </c>
      <c r="E42" s="3" t="s">
        <v>2379</v>
      </c>
      <c r="F42" s="2" t="s">
        <v>12089</v>
      </c>
      <c r="G42" s="2" t="s">
        <v>12090</v>
      </c>
      <c r="H42" s="4" t="s">
        <v>11848</v>
      </c>
      <c r="I42" s="2" t="s">
        <v>12090</v>
      </c>
      <c r="J42" s="7" t="str">
        <f t="shared" si="5"/>
        <v>IC.AC.090101</v>
      </c>
      <c r="K42" s="3" t="s">
        <v>2379</v>
      </c>
      <c r="L42" t="str">
        <f t="shared" si="6"/>
        <v>Phase 1</v>
      </c>
      <c r="M42" s="8" t="str">
        <f t="shared" si="7"/>
        <v>PI.IC.AC.090101.01</v>
      </c>
      <c r="N42" s="8"/>
      <c r="O42" s="8" t="str">
        <f t="shared" si="8"/>
        <v>PH.IC.AC.090101.01</v>
      </c>
      <c r="Q42" s="8" t="str">
        <f t="shared" si="9"/>
        <v>CL.IC.AC.090101.01</v>
      </c>
    </row>
    <row r="43" spans="1:19" s="2" customFormat="1" ht="15">
      <c r="A43" s="2" t="s">
        <v>12173</v>
      </c>
      <c r="C43" s="3" t="s">
        <v>3690</v>
      </c>
      <c r="E43" s="3" t="s">
        <v>12175</v>
      </c>
      <c r="F43" s="2" t="s">
        <v>12089</v>
      </c>
      <c r="G43" s="2" t="s">
        <v>12091</v>
      </c>
      <c r="H43" s="4" t="s">
        <v>12030</v>
      </c>
      <c r="I43" s="2" t="s">
        <v>12091</v>
      </c>
      <c r="J43" s="7" t="str">
        <f t="shared" si="5"/>
        <v>IC.AC.090102</v>
      </c>
      <c r="K43" s="3" t="s">
        <v>12175</v>
      </c>
      <c r="L43" t="str">
        <f t="shared" si="6"/>
        <v>Phase 2</v>
      </c>
      <c r="M43" s="8" t="str">
        <f t="shared" si="7"/>
        <v>PI.IC.AC.090102.01</v>
      </c>
      <c r="N43" s="8"/>
      <c r="O43" s="8" t="str">
        <f t="shared" si="8"/>
        <v>PH.IC.AC.090102.01</v>
      </c>
      <c r="Q43" s="8" t="str">
        <f t="shared" si="9"/>
        <v>CL.IC.AC.090102.01</v>
      </c>
    </row>
    <row r="44" spans="1:19" s="2" customFormat="1" ht="15">
      <c r="A44" s="2" t="s">
        <v>12173</v>
      </c>
      <c r="C44" s="3" t="s">
        <v>3690</v>
      </c>
      <c r="E44" s="3" t="s">
        <v>2379</v>
      </c>
      <c r="F44" s="2" t="s">
        <v>12089</v>
      </c>
      <c r="G44" s="2" t="s">
        <v>12092</v>
      </c>
      <c r="H44" s="4" t="s">
        <v>12032</v>
      </c>
      <c r="I44" s="2" t="s">
        <v>12092</v>
      </c>
      <c r="J44" s="7" t="str">
        <f t="shared" si="5"/>
        <v>IC.AC.090103</v>
      </c>
      <c r="K44" s="3" t="s">
        <v>2379</v>
      </c>
      <c r="L44" t="str">
        <f t="shared" si="6"/>
        <v>Phase 3</v>
      </c>
      <c r="M44" s="8" t="str">
        <f t="shared" si="7"/>
        <v>PI.IC.AC.090103.01</v>
      </c>
      <c r="N44" s="8"/>
      <c r="O44" s="8" t="str">
        <f t="shared" si="8"/>
        <v>PH.IC.AC.090103.01</v>
      </c>
      <c r="Q44" s="8" t="str">
        <f t="shared" si="9"/>
        <v>CL.IC.AC.090103.01</v>
      </c>
    </row>
    <row r="45" spans="1:19" s="2" customFormat="1" ht="15">
      <c r="A45" s="2" t="s">
        <v>12173</v>
      </c>
      <c r="C45" s="3" t="s">
        <v>3690</v>
      </c>
      <c r="E45" s="3" t="s">
        <v>12175</v>
      </c>
      <c r="F45" s="2" t="s">
        <v>12089</v>
      </c>
      <c r="G45" s="2" t="s">
        <v>12093</v>
      </c>
      <c r="H45" s="4" t="s">
        <v>12028</v>
      </c>
      <c r="I45" s="2" t="s">
        <v>12093</v>
      </c>
      <c r="J45" s="7" t="str">
        <f t="shared" si="5"/>
        <v>IC.AC.090104</v>
      </c>
      <c r="K45" s="3" t="s">
        <v>12175</v>
      </c>
      <c r="L45" t="str">
        <f t="shared" si="6"/>
        <v>Phase 4</v>
      </c>
      <c r="M45" s="8" t="str">
        <f t="shared" si="7"/>
        <v>PI.IC.AC.090104.01</v>
      </c>
      <c r="N45" s="8"/>
      <c r="O45" s="8" t="str">
        <f t="shared" si="8"/>
        <v>PH.IC.AC.090104.01</v>
      </c>
      <c r="Q45" s="8" t="str">
        <f t="shared" si="9"/>
        <v>CL.IC.AC.090104.01</v>
      </c>
    </row>
    <row r="46" spans="1:19" s="2" customFormat="1" ht="15">
      <c r="A46" s="2" t="s">
        <v>12173</v>
      </c>
      <c r="C46" s="3" t="s">
        <v>3690</v>
      </c>
      <c r="D46" s="2" t="s">
        <v>12094</v>
      </c>
      <c r="E46" s="3" t="s">
        <v>12430</v>
      </c>
      <c r="F46" s="2" t="s">
        <v>12509</v>
      </c>
      <c r="G46" s="2" t="s">
        <v>12510</v>
      </c>
      <c r="H46" s="4" t="s">
        <v>11848</v>
      </c>
      <c r="I46" s="2" t="s">
        <v>12510</v>
      </c>
      <c r="J46" s="7" t="str">
        <f t="shared" si="5"/>
        <v>IC.AC.090201</v>
      </c>
      <c r="K46" s="3" t="s">
        <v>12175</v>
      </c>
      <c r="L46" t="str">
        <f t="shared" si="6"/>
        <v>Excellent</v>
      </c>
      <c r="M46" s="8" t="str">
        <f t="shared" si="7"/>
        <v>PI.IC.AC.090201.01</v>
      </c>
      <c r="N46" s="8"/>
      <c r="O46" s="8" t="str">
        <f t="shared" si="8"/>
        <v>PH.IC.AC.090201.01</v>
      </c>
      <c r="Q46" s="8" t="str">
        <f t="shared" si="9"/>
        <v>CL.IC.AC.090201.01</v>
      </c>
    </row>
    <row r="47" spans="1:19" s="2" customFormat="1" ht="15">
      <c r="A47" s="2" t="s">
        <v>12173</v>
      </c>
      <c r="C47" s="3" t="s">
        <v>3690</v>
      </c>
      <c r="E47" s="3" t="s">
        <v>12182</v>
      </c>
      <c r="F47" s="2" t="s">
        <v>12509</v>
      </c>
      <c r="G47" s="2" t="s">
        <v>12511</v>
      </c>
      <c r="H47" s="4" t="s">
        <v>12030</v>
      </c>
      <c r="I47" s="2" t="s">
        <v>12511</v>
      </c>
      <c r="J47" s="7" t="str">
        <f t="shared" si="5"/>
        <v>IC.AC.090202</v>
      </c>
      <c r="K47" s="3" t="s">
        <v>2379</v>
      </c>
      <c r="L47" t="str">
        <f t="shared" si="6"/>
        <v>Good</v>
      </c>
      <c r="M47" s="8" t="str">
        <f t="shared" si="7"/>
        <v>PI.IC.AC.090202.01</v>
      </c>
      <c r="N47" s="8"/>
      <c r="O47" s="8" t="str">
        <f t="shared" si="8"/>
        <v>PH.IC.AC.090202.01</v>
      </c>
      <c r="Q47" s="8" t="str">
        <f t="shared" si="9"/>
        <v>CL.IC.AC.090202.01</v>
      </c>
    </row>
    <row r="48" spans="1:19" s="2" customFormat="1" ht="15">
      <c r="A48" s="2" t="s">
        <v>12173</v>
      </c>
      <c r="C48" s="3" t="s">
        <v>3690</v>
      </c>
      <c r="E48" s="3" t="s">
        <v>12450</v>
      </c>
      <c r="F48" s="2" t="s">
        <v>12509</v>
      </c>
      <c r="G48" s="2" t="s">
        <v>12512</v>
      </c>
      <c r="H48" s="4" t="s">
        <v>12032</v>
      </c>
      <c r="I48" s="2" t="s">
        <v>12512</v>
      </c>
      <c r="J48" s="7" t="str">
        <f t="shared" si="5"/>
        <v>IC.AC.090203</v>
      </c>
      <c r="K48" s="3" t="s">
        <v>2379</v>
      </c>
      <c r="L48" t="str">
        <f t="shared" si="6"/>
        <v>Fair</v>
      </c>
      <c r="M48" s="8" t="str">
        <f t="shared" si="7"/>
        <v>PI.IC.AC.090203.01</v>
      </c>
      <c r="N48" s="8"/>
      <c r="O48" s="8" t="str">
        <f t="shared" si="8"/>
        <v>PH.IC.AC.090203.01</v>
      </c>
      <c r="Q48" s="8" t="str">
        <f t="shared" si="9"/>
        <v>CL.IC.AC.090203.01</v>
      </c>
    </row>
    <row r="49" spans="1:19" s="2" customFormat="1" ht="15">
      <c r="A49" s="2" t="s">
        <v>12173</v>
      </c>
      <c r="C49" s="3" t="s">
        <v>3690</v>
      </c>
      <c r="E49" s="3" t="s">
        <v>12430</v>
      </c>
      <c r="F49" s="2" t="s">
        <v>12509</v>
      </c>
      <c r="G49" s="2" t="s">
        <v>12373</v>
      </c>
      <c r="H49" s="4" t="s">
        <v>12028</v>
      </c>
      <c r="I49" s="2" t="s">
        <v>12373</v>
      </c>
      <c r="J49" s="7" t="str">
        <f t="shared" si="5"/>
        <v>IC.AC.090204</v>
      </c>
      <c r="K49" s="3" t="s">
        <v>12175</v>
      </c>
      <c r="L49" t="str">
        <f t="shared" si="6"/>
        <v>Poor</v>
      </c>
      <c r="M49" s="8" t="str">
        <f t="shared" si="7"/>
        <v>PI.IC.AC.090204.01</v>
      </c>
      <c r="N49" s="8"/>
      <c r="O49" s="8" t="str">
        <f t="shared" si="8"/>
        <v>PH.IC.AC.090204.01</v>
      </c>
      <c r="Q49" s="8" t="str">
        <f t="shared" si="9"/>
        <v>CL.IC.AC.090204.01</v>
      </c>
    </row>
    <row r="50" spans="1:19" s="2" customFormat="1" ht="15">
      <c r="A50" s="2" t="s">
        <v>12173</v>
      </c>
      <c r="B50" s="2" t="s">
        <v>13438</v>
      </c>
      <c r="C50" s="3" t="s">
        <v>3188</v>
      </c>
      <c r="D50" s="2" t="s">
        <v>13439</v>
      </c>
      <c r="E50" s="3" t="s">
        <v>12175</v>
      </c>
      <c r="F50" s="2" t="s">
        <v>12023</v>
      </c>
      <c r="G50" s="2" t="s">
        <v>12024</v>
      </c>
      <c r="H50" s="4" t="s">
        <v>11848</v>
      </c>
      <c r="I50" s="2" t="s">
        <v>12025</v>
      </c>
      <c r="J50" s="7" t="str">
        <f t="shared" si="5"/>
        <v>IC.AC.100101</v>
      </c>
      <c r="K50" s="3" t="s">
        <v>12175</v>
      </c>
      <c r="L50" t="str">
        <f t="shared" si="6"/>
        <v>Sling: Small</v>
      </c>
      <c r="M50" s="8" t="str">
        <f t="shared" si="7"/>
        <v>PI.IC.AC.100101.01</v>
      </c>
      <c r="N50" s="8"/>
      <c r="O50" s="8" t="str">
        <f t="shared" si="8"/>
        <v>PH.IC.AC.100101.01</v>
      </c>
      <c r="Q50" s="8" t="str">
        <f t="shared" si="9"/>
        <v>CL.IC.AC.100101.01</v>
      </c>
    </row>
    <row r="51" spans="1:19" s="2" customFormat="1" ht="15">
      <c r="A51" s="2" t="s">
        <v>12173</v>
      </c>
      <c r="C51" s="3" t="s">
        <v>3188</v>
      </c>
      <c r="E51" s="3" t="s">
        <v>12175</v>
      </c>
      <c r="F51" s="2" t="s">
        <v>12023</v>
      </c>
      <c r="G51" s="2" t="s">
        <v>12672</v>
      </c>
      <c r="H51" s="4" t="s">
        <v>12030</v>
      </c>
      <c r="I51" s="2" t="s">
        <v>12673</v>
      </c>
      <c r="J51" s="7" t="str">
        <f t="shared" si="5"/>
        <v>IC.AC.100102</v>
      </c>
      <c r="K51" s="3" t="s">
        <v>12175</v>
      </c>
      <c r="L51" t="str">
        <f t="shared" si="6"/>
        <v>Sling: Medium</v>
      </c>
      <c r="M51" s="8" t="str">
        <f t="shared" si="7"/>
        <v>PI.IC.AC.100102.01</v>
      </c>
      <c r="N51" s="8"/>
      <c r="O51" s="8" t="str">
        <f t="shared" si="8"/>
        <v>PH.IC.AC.100102.01</v>
      </c>
      <c r="Q51" s="8" t="str">
        <f t="shared" si="9"/>
        <v>CL.IC.AC.100102.01</v>
      </c>
    </row>
    <row r="52" spans="1:19" s="2" customFormat="1" ht="15">
      <c r="A52" s="2" t="s">
        <v>12173</v>
      </c>
      <c r="C52" s="3" t="s">
        <v>3188</v>
      </c>
      <c r="E52" s="3" t="s">
        <v>12175</v>
      </c>
      <c r="F52" s="2" t="s">
        <v>12023</v>
      </c>
      <c r="G52" s="2" t="s">
        <v>12674</v>
      </c>
      <c r="H52" s="4" t="s">
        <v>12032</v>
      </c>
      <c r="I52" s="2" t="s">
        <v>12675</v>
      </c>
      <c r="J52" s="7" t="str">
        <f t="shared" si="5"/>
        <v>IC.AC.100103</v>
      </c>
      <c r="K52" s="3" t="s">
        <v>12175</v>
      </c>
      <c r="L52" t="str">
        <f t="shared" si="6"/>
        <v>Sling: Large</v>
      </c>
      <c r="M52" s="8" t="str">
        <f t="shared" si="7"/>
        <v>PI.IC.AC.100103.01</v>
      </c>
      <c r="N52" s="8"/>
      <c r="O52" s="8" t="str">
        <f t="shared" si="8"/>
        <v>PH.IC.AC.100103.01</v>
      </c>
      <c r="Q52" s="8" t="str">
        <f t="shared" si="9"/>
        <v>CL.IC.AC.100103.01</v>
      </c>
    </row>
    <row r="53" spans="1:19" s="2" customFormat="1" ht="15">
      <c r="A53" s="2" t="s">
        <v>12173</v>
      </c>
      <c r="C53" s="3" t="s">
        <v>3188</v>
      </c>
      <c r="E53" s="3" t="s">
        <v>12175</v>
      </c>
      <c r="F53" s="2" t="s">
        <v>12023</v>
      </c>
      <c r="G53" s="2" t="s">
        <v>12676</v>
      </c>
      <c r="H53" s="4" t="s">
        <v>12028</v>
      </c>
      <c r="I53" s="2" t="s">
        <v>12677</v>
      </c>
      <c r="J53" s="7" t="str">
        <f t="shared" si="5"/>
        <v>IC.AC.100104</v>
      </c>
      <c r="K53" s="3" t="s">
        <v>12175</v>
      </c>
      <c r="L53" t="str">
        <f t="shared" si="6"/>
        <v>Sling: Extra large</v>
      </c>
      <c r="M53" s="8" t="str">
        <f t="shared" si="7"/>
        <v>PI.IC.AC.100104.01</v>
      </c>
      <c r="N53" s="8"/>
      <c r="O53" s="8" t="str">
        <f t="shared" si="8"/>
        <v>PH.IC.AC.100104.01</v>
      </c>
      <c r="Q53" s="8" t="str">
        <f t="shared" si="9"/>
        <v>CL.IC.AC.100104.01</v>
      </c>
    </row>
    <row r="54" spans="1:19" s="2" customFormat="1" ht="15">
      <c r="A54" s="2" t="s">
        <v>12173</v>
      </c>
      <c r="C54" s="3" t="s">
        <v>3188</v>
      </c>
      <c r="E54" s="3" t="s">
        <v>12175</v>
      </c>
      <c r="F54" s="2" t="s">
        <v>12023</v>
      </c>
      <c r="G54" s="2" t="s">
        <v>12678</v>
      </c>
      <c r="H54" s="4" t="s">
        <v>12210</v>
      </c>
      <c r="I54" s="2" t="s">
        <v>12679</v>
      </c>
      <c r="J54" s="7" t="str">
        <f t="shared" si="5"/>
        <v>IC.AC.100105</v>
      </c>
      <c r="K54" s="3" t="s">
        <v>12175</v>
      </c>
      <c r="L54" t="str">
        <f t="shared" si="6"/>
        <v>Sling: Extra extra large</v>
      </c>
      <c r="M54" s="8" t="str">
        <f t="shared" si="7"/>
        <v>PI.IC.AC.100105.01</v>
      </c>
      <c r="N54" s="8"/>
      <c r="O54" s="8" t="str">
        <f t="shared" si="8"/>
        <v>PH.IC.AC.100105.01</v>
      </c>
      <c r="Q54" s="8" t="str">
        <f t="shared" si="9"/>
        <v>CL.IC.AC.100105.01</v>
      </c>
    </row>
    <row r="55" spans="1:19" s="2" customFormat="1" ht="15">
      <c r="A55" s="2" t="s">
        <v>12173</v>
      </c>
      <c r="B55" s="2" t="s">
        <v>11928</v>
      </c>
      <c r="C55" s="3" t="s">
        <v>5749</v>
      </c>
      <c r="D55" s="2" t="s">
        <v>8285</v>
      </c>
      <c r="E55" s="3" t="s">
        <v>12175</v>
      </c>
      <c r="F55" s="2" t="s">
        <v>11928</v>
      </c>
      <c r="G55" s="2" t="s">
        <v>11929</v>
      </c>
      <c r="H55" s="4" t="s">
        <v>11848</v>
      </c>
      <c r="I55" s="2" t="s">
        <v>11930</v>
      </c>
      <c r="J55" s="7" t="str">
        <f t="shared" si="5"/>
        <v>IC.AC.110101</v>
      </c>
      <c r="K55" s="3" t="s">
        <v>12175</v>
      </c>
      <c r="L55" s="2" t="str">
        <f t="shared" si="6"/>
        <v>Standard</v>
      </c>
      <c r="M55" s="8" t="str">
        <f t="shared" si="7"/>
        <v>PI.IC.AC.110101.01</v>
      </c>
      <c r="N55" s="8"/>
      <c r="O55" s="8" t="str">
        <f t="shared" si="8"/>
        <v>PH.IC.AC.110101.01</v>
      </c>
      <c r="Q55" s="8" t="str">
        <f t="shared" si="9"/>
        <v>CL.IC.AC.110101.01</v>
      </c>
    </row>
    <row r="56" spans="1:19" s="2" customFormat="1" ht="15">
      <c r="A56" s="2" t="s">
        <v>12173</v>
      </c>
      <c r="C56" s="3" t="s">
        <v>5749</v>
      </c>
      <c r="E56" s="3" t="s">
        <v>12175</v>
      </c>
      <c r="F56" s="2" t="s">
        <v>11928</v>
      </c>
      <c r="G56" s="2" t="s">
        <v>11931</v>
      </c>
      <c r="H56" s="4" t="s">
        <v>12030</v>
      </c>
      <c r="I56" s="2" t="s">
        <v>12106</v>
      </c>
      <c r="J56" s="7" t="str">
        <f t="shared" si="5"/>
        <v>IC.AC.110102</v>
      </c>
      <c r="K56" s="3" t="s">
        <v>12175</v>
      </c>
      <c r="L56" t="str">
        <f t="shared" si="6"/>
        <v>Amputee</v>
      </c>
      <c r="M56" s="8" t="str">
        <f t="shared" si="7"/>
        <v>PI.IC.AC.110102.01</v>
      </c>
      <c r="N56" s="8"/>
      <c r="O56" s="8" t="str">
        <f t="shared" si="8"/>
        <v>PH.IC.AC.110102.01</v>
      </c>
      <c r="Q56" s="8" t="str">
        <f t="shared" si="9"/>
        <v>CL.IC.AC.110102.01</v>
      </c>
    </row>
    <row r="57" spans="1:19" s="2" customFormat="1" ht="15">
      <c r="A57" s="2" t="s">
        <v>12173</v>
      </c>
      <c r="C57" s="3" t="s">
        <v>5749</v>
      </c>
      <c r="E57" s="3" t="s">
        <v>12175</v>
      </c>
      <c r="F57" s="2" t="s">
        <v>11928</v>
      </c>
      <c r="G57" s="2" t="s">
        <v>12291</v>
      </c>
      <c r="H57" s="4" t="s">
        <v>12032</v>
      </c>
      <c r="I57" s="2" t="s">
        <v>12292</v>
      </c>
      <c r="J57" s="7" t="str">
        <f t="shared" si="5"/>
        <v>IC.AC.110103</v>
      </c>
      <c r="K57" s="3" t="s">
        <v>12175</v>
      </c>
      <c r="L57" t="str">
        <f t="shared" si="6"/>
        <v>With head support</v>
      </c>
      <c r="M57" s="8" t="str">
        <f t="shared" si="7"/>
        <v>PI.IC.AC.110103.01</v>
      </c>
      <c r="N57" s="8"/>
      <c r="O57" s="8" t="str">
        <f t="shared" si="8"/>
        <v>PH.IC.AC.110103.01</v>
      </c>
      <c r="Q57" s="8" t="str">
        <f t="shared" si="9"/>
        <v>CL.IC.AC.110103.01</v>
      </c>
    </row>
    <row r="58" spans="1:19" s="2" customFormat="1" ht="15">
      <c r="A58" s="2" t="s">
        <v>12173</v>
      </c>
      <c r="C58" s="3" t="s">
        <v>5749</v>
      </c>
      <c r="E58" s="3" t="s">
        <v>12175</v>
      </c>
      <c r="F58" s="2" t="s">
        <v>11928</v>
      </c>
      <c r="G58" s="2" t="s">
        <v>11936</v>
      </c>
      <c r="H58" s="4" t="s">
        <v>12028</v>
      </c>
      <c r="I58" s="2" t="s">
        <v>11936</v>
      </c>
      <c r="J58" s="7" t="str">
        <f t="shared" si="5"/>
        <v>IC.AC.110104</v>
      </c>
      <c r="K58" s="3" t="s">
        <v>2379</v>
      </c>
      <c r="L58" t="str">
        <f t="shared" si="6"/>
        <v>Disposable</v>
      </c>
      <c r="M58" s="8" t="str">
        <f t="shared" si="7"/>
        <v>PI.IC.AC.110104.01</v>
      </c>
      <c r="N58" s="8"/>
      <c r="O58" s="8" t="str">
        <f t="shared" si="8"/>
        <v>PH.IC.AC.110104.01</v>
      </c>
      <c r="Q58" s="8" t="str">
        <f t="shared" si="9"/>
        <v>CL.IC.AC.110104.01</v>
      </c>
    </row>
    <row r="59" spans="1:19" s="2" customFormat="1" ht="15">
      <c r="A59" s="2" t="s">
        <v>12173</v>
      </c>
      <c r="C59" s="3" t="s">
        <v>5749</v>
      </c>
      <c r="E59" s="3" t="s">
        <v>12175</v>
      </c>
      <c r="F59" s="2" t="s">
        <v>11928</v>
      </c>
      <c r="G59" s="2" t="s">
        <v>12107</v>
      </c>
      <c r="H59" s="4" t="s">
        <v>12210</v>
      </c>
      <c r="I59" s="2" t="s">
        <v>12108</v>
      </c>
      <c r="J59" s="7" t="str">
        <f t="shared" si="5"/>
        <v>IC.AC.110105</v>
      </c>
      <c r="K59" s="3" t="s">
        <v>2379</v>
      </c>
      <c r="L59" t="str">
        <f t="shared" si="6"/>
        <v>Repositioning</v>
      </c>
      <c r="M59" s="8" t="str">
        <f t="shared" si="7"/>
        <v>PI.IC.AC.110105.01</v>
      </c>
      <c r="N59" s="8"/>
      <c r="O59" s="8" t="str">
        <f t="shared" si="8"/>
        <v>PH.IC.AC.110105.01</v>
      </c>
      <c r="Q59" s="8" t="str">
        <f t="shared" si="9"/>
        <v>CL.IC.AC.110105.01</v>
      </c>
    </row>
    <row r="60" spans="1:19" s="2" customFormat="1" ht="15">
      <c r="A60" s="2" t="s">
        <v>12173</v>
      </c>
      <c r="C60" s="3" t="s">
        <v>5749</v>
      </c>
      <c r="E60" s="3" t="s">
        <v>2379</v>
      </c>
      <c r="F60" s="2" t="s">
        <v>11928</v>
      </c>
      <c r="G60" s="2" t="s">
        <v>12211</v>
      </c>
      <c r="H60" s="4" t="s">
        <v>12212</v>
      </c>
      <c r="I60" s="2" t="s">
        <v>12437</v>
      </c>
      <c r="J60" s="7" t="str">
        <f t="shared" si="5"/>
        <v>IC.AC.110106</v>
      </c>
      <c r="K60" s="3" t="s">
        <v>2379</v>
      </c>
      <c r="L60" t="str">
        <f t="shared" si="6"/>
        <v>Other:</v>
      </c>
      <c r="M60" s="8" t="str">
        <f t="shared" si="7"/>
        <v>PI.IC.AC.110106.01</v>
      </c>
      <c r="N60" s="8"/>
      <c r="O60" s="8" t="str">
        <f t="shared" si="8"/>
        <v>PH.IC.AC.110106.01</v>
      </c>
      <c r="Q60" s="8" t="str">
        <f t="shared" si="9"/>
        <v>CL.IC.AC.110106.01</v>
      </c>
    </row>
    <row r="61" spans="1:19" s="2" customFormat="1" ht="15">
      <c r="A61" s="2" t="s">
        <v>12173</v>
      </c>
      <c r="B61" s="2" t="s">
        <v>12109</v>
      </c>
      <c r="C61" s="3" t="s">
        <v>3064</v>
      </c>
      <c r="D61" s="2" t="s">
        <v>11940</v>
      </c>
      <c r="E61" s="3" t="s">
        <v>2379</v>
      </c>
      <c r="F61" s="2" t="s">
        <v>11941</v>
      </c>
      <c r="G61" s="2" t="s">
        <v>11754</v>
      </c>
      <c r="H61" s="4" t="s">
        <v>11848</v>
      </c>
      <c r="I61" s="2" t="s">
        <v>11755</v>
      </c>
      <c r="J61" s="7" t="str">
        <f t="shared" si="5"/>
        <v>IC.AC.120101</v>
      </c>
      <c r="K61" s="3" t="s">
        <v>2379</v>
      </c>
      <c r="L61" t="str">
        <f t="shared" si="6"/>
        <v>Full  weight bearing</v>
      </c>
      <c r="M61" s="8" t="str">
        <f t="shared" si="7"/>
        <v>PI.IC.AC.120101.01</v>
      </c>
      <c r="N61" s="8"/>
      <c r="O61" s="8" t="str">
        <f t="shared" si="8"/>
        <v>PH.IC.AC.120101.01</v>
      </c>
      <c r="Q61" s="8" t="str">
        <f t="shared" si="9"/>
        <v>CL.IC.AC.120101.01</v>
      </c>
    </row>
    <row r="62" spans="1:19" s="2" customFormat="1" ht="15">
      <c r="A62" s="2" t="s">
        <v>12173</v>
      </c>
      <c r="C62" s="3" t="s">
        <v>3064</v>
      </c>
      <c r="E62" s="3" t="s">
        <v>2379</v>
      </c>
      <c r="F62" s="2" t="s">
        <v>11941</v>
      </c>
      <c r="G62" s="2" t="s">
        <v>12155</v>
      </c>
      <c r="H62" s="4" t="s">
        <v>12030</v>
      </c>
      <c r="I62" s="2" t="s">
        <v>11852</v>
      </c>
      <c r="J62" s="7" t="str">
        <f t="shared" si="5"/>
        <v>IC.AC.120102</v>
      </c>
      <c r="K62" s="3" t="s">
        <v>2379</v>
      </c>
      <c r="L62" t="str">
        <f t="shared" si="6"/>
        <v>Partial weight bearing</v>
      </c>
      <c r="M62" s="8" t="str">
        <f t="shared" si="7"/>
        <v>PI.IC.AC.120102.01</v>
      </c>
      <c r="N62" s="8"/>
      <c r="O62" s="8" t="str">
        <f t="shared" si="8"/>
        <v>PH.IC.AC.120102.01</v>
      </c>
      <c r="Q62" s="8" t="str">
        <f t="shared" si="9"/>
        <v>CL.IC.AC.120102.01</v>
      </c>
    </row>
    <row r="63" spans="1:19" s="2" customFormat="1" ht="15">
      <c r="A63" s="2" t="s">
        <v>12173</v>
      </c>
      <c r="C63" s="3" t="s">
        <v>3064</v>
      </c>
      <c r="E63" s="3" t="s">
        <v>2379</v>
      </c>
      <c r="F63" s="2" t="s">
        <v>11941</v>
      </c>
      <c r="G63" s="2" t="s">
        <v>12156</v>
      </c>
      <c r="H63" s="4" t="s">
        <v>12032</v>
      </c>
      <c r="I63" s="2" t="s">
        <v>12157</v>
      </c>
      <c r="J63" s="7" t="str">
        <f t="shared" si="5"/>
        <v>IC.AC.120103</v>
      </c>
      <c r="K63" s="3" t="s">
        <v>12175</v>
      </c>
      <c r="L63" t="str">
        <f t="shared" si="6"/>
        <v>No weight bearing</v>
      </c>
      <c r="M63" s="8" t="str">
        <f t="shared" si="7"/>
        <v>PI.IC.AC.120103.01</v>
      </c>
      <c r="N63" s="8"/>
      <c r="O63" s="8" t="str">
        <f t="shared" si="8"/>
        <v>PH.IC.AC.120103.01</v>
      </c>
      <c r="Q63" s="8" t="str">
        <f t="shared" si="9"/>
        <v>CL.IC.AC.120103.01</v>
      </c>
    </row>
    <row r="64" spans="1:19" s="2" customFormat="1" ht="15">
      <c r="A64" s="2" t="s">
        <v>12173</v>
      </c>
      <c r="B64" s="2" t="s">
        <v>13886</v>
      </c>
      <c r="C64" s="3" t="s">
        <v>5560</v>
      </c>
      <c r="D64" s="2" t="s">
        <v>12158</v>
      </c>
      <c r="E64" s="3" t="s">
        <v>2379</v>
      </c>
      <c r="F64" s="2" t="s">
        <v>12158</v>
      </c>
      <c r="G64" s="2" t="s">
        <v>11994</v>
      </c>
      <c r="H64" s="4" t="s">
        <v>11848</v>
      </c>
      <c r="I64" s="2" t="s">
        <v>11994</v>
      </c>
      <c r="J64" s="7" t="str">
        <f t="shared" si="5"/>
        <v>IC.AC.130101</v>
      </c>
      <c r="K64" s="3" t="s">
        <v>12175</v>
      </c>
      <c r="L64" t="str">
        <f t="shared" si="6"/>
        <v>Name of Provider</v>
      </c>
      <c r="M64" s="8" t="str">
        <f t="shared" si="7"/>
        <v>PI.IC.AC.130101.01</v>
      </c>
      <c r="N64" s="8"/>
      <c r="O64" s="8" t="str">
        <f t="shared" si="8"/>
        <v>PH.IC.AC.130101.01</v>
      </c>
      <c r="Q64" s="8" t="str">
        <f t="shared" si="9"/>
        <v>CL.IC.AC.130101.01</v>
      </c>
      <c r="R64" s="2" t="s">
        <v>4415</v>
      </c>
      <c r="S64" s="2">
        <v>489</v>
      </c>
    </row>
    <row r="65" spans="1:21" s="2" customFormat="1" ht="15">
      <c r="A65" s="2" t="s">
        <v>12173</v>
      </c>
      <c r="C65" s="3" t="s">
        <v>5560</v>
      </c>
      <c r="E65" s="3" t="s">
        <v>2379</v>
      </c>
      <c r="F65" s="2" t="s">
        <v>12158</v>
      </c>
      <c r="G65" s="2" t="s">
        <v>12383</v>
      </c>
      <c r="H65" s="4" t="s">
        <v>12030</v>
      </c>
      <c r="I65" s="2" t="s">
        <v>12383</v>
      </c>
      <c r="J65" s="7" t="str">
        <f t="shared" si="5"/>
        <v>IC.AC.130102</v>
      </c>
      <c r="K65" s="3" t="s">
        <v>2379</v>
      </c>
      <c r="L65" t="str">
        <f t="shared" si="6"/>
        <v>Phoned Provider</v>
      </c>
      <c r="M65" s="8" t="str">
        <f t="shared" si="7"/>
        <v>PI.IC.AC.130102.01</v>
      </c>
      <c r="N65" s="8"/>
      <c r="O65" s="8" t="str">
        <f t="shared" si="8"/>
        <v>PH.IC.AC.130102.01</v>
      </c>
      <c r="Q65" s="8" t="str">
        <f t="shared" si="9"/>
        <v>CL.IC.AC.130102.01</v>
      </c>
      <c r="R65" s="2" t="s">
        <v>4415</v>
      </c>
      <c r="S65" s="2">
        <v>489</v>
      </c>
    </row>
    <row r="66" spans="1:21" s="2" customFormat="1" ht="15">
      <c r="A66" s="2" t="s">
        <v>12173</v>
      </c>
      <c r="C66" s="3" t="s">
        <v>5560</v>
      </c>
      <c r="E66" s="3" t="s">
        <v>2379</v>
      </c>
      <c r="F66" s="2" t="s">
        <v>12158</v>
      </c>
      <c r="G66" s="2" t="s">
        <v>12384</v>
      </c>
      <c r="H66" s="4" t="s">
        <v>12032</v>
      </c>
      <c r="I66" s="2" t="s">
        <v>12384</v>
      </c>
      <c r="J66" s="7" t="str">
        <f t="shared" ref="J66:J97" si="10">CONCATENATE("IC.AC.",C66,E66,H66)</f>
        <v>IC.AC.130103</v>
      </c>
      <c r="K66" s="3" t="s">
        <v>2379</v>
      </c>
      <c r="L66" t="str">
        <f t="shared" ref="L66:L97" si="11">G66</f>
        <v>Face to face with Provider</v>
      </c>
      <c r="M66" s="8" t="str">
        <f t="shared" ref="M66:M97" si="12">CONCATENATE("PI.",J66,".",K66)</f>
        <v>PI.IC.AC.130103.01</v>
      </c>
      <c r="N66" s="8"/>
      <c r="O66" s="8" t="str">
        <f t="shared" ref="O66:O97" si="13">CONCATENATE("PH.",J66,".",K66)</f>
        <v>PH.IC.AC.130103.01</v>
      </c>
      <c r="Q66" s="8" t="str">
        <f t="shared" ref="Q66:Q97" si="14">CONCATENATE("CL.",J66,".",K66)</f>
        <v>CL.IC.AC.130103.01</v>
      </c>
      <c r="R66" s="2" t="s">
        <v>4415</v>
      </c>
      <c r="S66" s="2">
        <v>489</v>
      </c>
    </row>
    <row r="67" spans="1:21" ht="15">
      <c r="A67" s="2" t="s">
        <v>12173</v>
      </c>
      <c r="B67" s="2"/>
      <c r="C67" s="3" t="s">
        <v>5560</v>
      </c>
      <c r="E67" s="3" t="s">
        <v>12175</v>
      </c>
      <c r="F67" s="2" t="s">
        <v>12158</v>
      </c>
      <c r="G67" s="2" t="s">
        <v>12385</v>
      </c>
      <c r="H67" s="4" t="s">
        <v>6464</v>
      </c>
      <c r="I67" s="2" t="s">
        <v>12385</v>
      </c>
      <c r="J67" s="7" t="str">
        <f t="shared" si="10"/>
        <v>IC.AC.130104</v>
      </c>
      <c r="K67" s="3" t="s">
        <v>12175</v>
      </c>
      <c r="L67" t="str">
        <f t="shared" si="11"/>
        <v>Provider at bedside</v>
      </c>
      <c r="M67" s="8" t="str">
        <f t="shared" si="12"/>
        <v>PI.IC.AC.130104.01</v>
      </c>
      <c r="N67" s="8"/>
      <c r="O67" s="8" t="str">
        <f t="shared" si="13"/>
        <v>PH.IC.AC.130104.01</v>
      </c>
      <c r="P67" s="2"/>
      <c r="Q67" s="8" t="str">
        <f t="shared" si="14"/>
        <v>CL.IC.AC.130104.01</v>
      </c>
      <c r="R67" s="2" t="s">
        <v>12465</v>
      </c>
      <c r="S67" s="2">
        <v>489</v>
      </c>
      <c r="T67" s="2"/>
      <c r="U67" s="2"/>
    </row>
    <row r="68" spans="1:21" ht="15">
      <c r="A68" s="2" t="s">
        <v>12173</v>
      </c>
      <c r="B68" s="2"/>
      <c r="C68" s="3" t="s">
        <v>5560</v>
      </c>
      <c r="D68" t="s">
        <v>12386</v>
      </c>
      <c r="E68" s="1" t="s">
        <v>12182</v>
      </c>
      <c r="F68" s="2" t="s">
        <v>12386</v>
      </c>
      <c r="G68" s="3" t="s">
        <v>12387</v>
      </c>
      <c r="H68" s="4" t="s">
        <v>12175</v>
      </c>
      <c r="I68" s="3" t="s">
        <v>12387</v>
      </c>
      <c r="J68" s="7" t="str">
        <f t="shared" si="10"/>
        <v>IC.AC.130201</v>
      </c>
      <c r="K68" s="3" t="s">
        <v>2379</v>
      </c>
      <c r="L68" t="str">
        <f t="shared" si="11"/>
        <v>No new orders</v>
      </c>
      <c r="M68" s="8" t="str">
        <f t="shared" si="12"/>
        <v>PI.IC.AC.130201.01</v>
      </c>
      <c r="N68" s="8"/>
      <c r="O68" s="8" t="str">
        <f t="shared" si="13"/>
        <v>PH.IC.AC.130201.01</v>
      </c>
      <c r="P68" s="2"/>
      <c r="Q68" s="8" t="str">
        <f t="shared" si="14"/>
        <v>CL.IC.AC.130201.01</v>
      </c>
      <c r="R68" s="2" t="s">
        <v>4415</v>
      </c>
      <c r="S68" s="2">
        <v>490</v>
      </c>
      <c r="T68" s="2"/>
      <c r="U68" s="2"/>
    </row>
    <row r="69" spans="1:21" ht="15">
      <c r="A69" s="2" t="s">
        <v>12173</v>
      </c>
      <c r="B69" s="2"/>
      <c r="C69" s="3" t="s">
        <v>5560</v>
      </c>
      <c r="E69" s="1" t="s">
        <v>12430</v>
      </c>
      <c r="F69" s="2" t="s">
        <v>12386</v>
      </c>
      <c r="G69" s="2" t="s">
        <v>12388</v>
      </c>
      <c r="H69" s="4" t="s">
        <v>12430</v>
      </c>
      <c r="I69" s="2" t="s">
        <v>12388</v>
      </c>
      <c r="J69" s="7" t="str">
        <f t="shared" si="10"/>
        <v>IC.AC.130202</v>
      </c>
      <c r="K69" s="3" t="s">
        <v>12175</v>
      </c>
      <c r="L69" t="str">
        <f t="shared" si="11"/>
        <v>New orders received</v>
      </c>
      <c r="M69" s="8" t="str">
        <f t="shared" si="12"/>
        <v>PI.IC.AC.130202.01</v>
      </c>
      <c r="N69" s="8"/>
      <c r="O69" s="8" t="str">
        <f t="shared" si="13"/>
        <v>PH.IC.AC.130202.01</v>
      </c>
      <c r="P69" s="2"/>
      <c r="Q69" s="8" t="str">
        <f t="shared" si="14"/>
        <v>CL.IC.AC.130202.01</v>
      </c>
      <c r="R69" s="2" t="s">
        <v>12465</v>
      </c>
      <c r="S69" s="2">
        <v>490</v>
      </c>
      <c r="T69" s="2"/>
      <c r="U69" s="2"/>
    </row>
    <row r="70" spans="1:21" ht="15">
      <c r="A70" s="2" t="s">
        <v>12173</v>
      </c>
      <c r="B70" s="2"/>
      <c r="C70" s="3" t="s">
        <v>5560</v>
      </c>
      <c r="E70" s="1" t="s">
        <v>12182</v>
      </c>
      <c r="F70" s="2" t="s">
        <v>12386</v>
      </c>
      <c r="G70" s="2" t="s">
        <v>12394</v>
      </c>
      <c r="H70" s="4" t="s">
        <v>12592</v>
      </c>
      <c r="I70" s="2" t="s">
        <v>12394</v>
      </c>
      <c r="J70" s="7" t="str">
        <f t="shared" si="10"/>
        <v>IC.AC.130203</v>
      </c>
      <c r="K70" s="3" t="s">
        <v>2379</v>
      </c>
      <c r="L70" t="str">
        <f t="shared" si="11"/>
        <v>Observe and report back later</v>
      </c>
      <c r="M70" s="8" t="str">
        <f t="shared" si="12"/>
        <v>PI.IC.AC.130203.01</v>
      </c>
      <c r="N70" s="8"/>
      <c r="O70" s="8" t="str">
        <f t="shared" si="13"/>
        <v>PH.IC.AC.130203.01</v>
      </c>
      <c r="P70" s="2"/>
      <c r="Q70" s="8" t="str">
        <f t="shared" si="14"/>
        <v>CL.IC.AC.130203.01</v>
      </c>
      <c r="R70" s="2" t="s">
        <v>12465</v>
      </c>
      <c r="S70" s="2">
        <v>490</v>
      </c>
      <c r="T70" s="2"/>
      <c r="U70" s="2"/>
    </row>
    <row r="71" spans="1:21" ht="15">
      <c r="A71" s="2" t="s">
        <v>12173</v>
      </c>
      <c r="B71" s="2" t="s">
        <v>12395</v>
      </c>
      <c r="C71" s="3" t="s">
        <v>4082</v>
      </c>
      <c r="D71" t="s">
        <v>12117</v>
      </c>
      <c r="E71" s="1" t="s">
        <v>2379</v>
      </c>
      <c r="F71" s="2" t="s">
        <v>12117</v>
      </c>
      <c r="G71" s="3" t="s">
        <v>12049</v>
      </c>
      <c r="H71" s="4" t="s">
        <v>2379</v>
      </c>
      <c r="I71" s="3" t="s">
        <v>12049</v>
      </c>
      <c r="J71" s="7" t="str">
        <f t="shared" si="10"/>
        <v>IC.AC.140101</v>
      </c>
      <c r="K71" s="3" t="s">
        <v>2379</v>
      </c>
      <c r="L71" t="str">
        <f t="shared" si="11"/>
        <v>Anesthesiology</v>
      </c>
      <c r="M71" s="8" t="str">
        <f t="shared" si="12"/>
        <v>PI.IC.AC.140101.01</v>
      </c>
      <c r="N71" s="8"/>
      <c r="O71" s="8" t="str">
        <f t="shared" si="13"/>
        <v>PH.IC.AC.140101.01</v>
      </c>
      <c r="P71" s="2"/>
      <c r="Q71" s="8" t="str">
        <f t="shared" si="14"/>
        <v>CL.IC.AC.140101.01</v>
      </c>
      <c r="R71" s="2" t="s">
        <v>4415</v>
      </c>
      <c r="S71" s="2">
        <v>491</v>
      </c>
      <c r="T71" s="2"/>
      <c r="U71" s="2"/>
    </row>
    <row r="72" spans="1:21" ht="15">
      <c r="A72" s="2" t="s">
        <v>12173</v>
      </c>
      <c r="B72" s="2"/>
      <c r="C72" s="3" t="s">
        <v>4082</v>
      </c>
      <c r="E72" s="1" t="s">
        <v>12175</v>
      </c>
      <c r="F72" s="2" t="s">
        <v>12117</v>
      </c>
      <c r="G72" s="2" t="s">
        <v>12050</v>
      </c>
      <c r="H72" s="4" t="s">
        <v>12430</v>
      </c>
      <c r="I72" s="2" t="s">
        <v>12050</v>
      </c>
      <c r="J72" s="7" t="str">
        <f t="shared" si="10"/>
        <v>IC.AC.140102</v>
      </c>
      <c r="K72" s="3" t="s">
        <v>2379</v>
      </c>
      <c r="L72" t="str">
        <f t="shared" si="11"/>
        <v>Cardiology</v>
      </c>
      <c r="M72" s="8" t="str">
        <f t="shared" si="12"/>
        <v>PI.IC.AC.140102.01</v>
      </c>
      <c r="N72" s="8"/>
      <c r="O72" s="8" t="str">
        <f t="shared" si="13"/>
        <v>PH.IC.AC.140102.01</v>
      </c>
      <c r="P72" s="2"/>
      <c r="Q72" s="8" t="str">
        <f t="shared" si="14"/>
        <v>CL.IC.AC.140102.01</v>
      </c>
      <c r="R72" s="2" t="s">
        <v>4415</v>
      </c>
      <c r="S72" s="2">
        <v>491</v>
      </c>
      <c r="T72" s="2"/>
      <c r="U72" s="2"/>
    </row>
    <row r="73" spans="1:21" ht="15">
      <c r="A73" s="2" t="s">
        <v>12173</v>
      </c>
      <c r="B73" s="2"/>
      <c r="C73" s="3" t="s">
        <v>4082</v>
      </c>
      <c r="E73" s="1" t="s">
        <v>2379</v>
      </c>
      <c r="F73" s="2" t="s">
        <v>12117</v>
      </c>
      <c r="G73" s="2" t="s">
        <v>12257</v>
      </c>
      <c r="H73" s="4" t="s">
        <v>12592</v>
      </c>
      <c r="I73" s="2" t="s">
        <v>12257</v>
      </c>
      <c r="J73" s="7" t="str">
        <f t="shared" si="10"/>
        <v>IC.AC.140103</v>
      </c>
      <c r="K73" s="3" t="s">
        <v>2379</v>
      </c>
      <c r="L73" t="str">
        <f t="shared" si="11"/>
        <v>Chaplin</v>
      </c>
      <c r="M73" s="8" t="str">
        <f t="shared" si="12"/>
        <v>PI.IC.AC.140103.01</v>
      </c>
      <c r="N73" s="8"/>
      <c r="O73" s="8" t="str">
        <f t="shared" si="13"/>
        <v>PH.IC.AC.140103.01</v>
      </c>
      <c r="P73" s="2"/>
      <c r="Q73" s="8" t="str">
        <f t="shared" si="14"/>
        <v>CL.IC.AC.140103.01</v>
      </c>
      <c r="R73" s="2" t="s">
        <v>4415</v>
      </c>
      <c r="S73" s="2">
        <v>491</v>
      </c>
      <c r="T73" s="2"/>
      <c r="U73" s="2"/>
    </row>
    <row r="74" spans="1:21" ht="15">
      <c r="A74" s="2" t="s">
        <v>12173</v>
      </c>
      <c r="C74" s="3" t="s">
        <v>4082</v>
      </c>
      <c r="E74" s="1" t="s">
        <v>2379</v>
      </c>
      <c r="F74" s="2" t="s">
        <v>12117</v>
      </c>
      <c r="G74" s="2" t="s">
        <v>12258</v>
      </c>
      <c r="H74" s="4" t="s">
        <v>12594</v>
      </c>
      <c r="I74" s="2" t="s">
        <v>12258</v>
      </c>
      <c r="J74" s="7" t="str">
        <f t="shared" si="10"/>
        <v>IC.AC.140104</v>
      </c>
      <c r="K74" s="3" t="s">
        <v>2379</v>
      </c>
      <c r="L74" t="str">
        <f t="shared" si="11"/>
        <v>CT surgery</v>
      </c>
      <c r="M74" s="8" t="str">
        <f t="shared" si="12"/>
        <v>PI.IC.AC.140104.01</v>
      </c>
      <c r="N74" s="8"/>
      <c r="O74" s="8" t="str">
        <f t="shared" si="13"/>
        <v>PH.IC.AC.140104.01</v>
      </c>
      <c r="P74" s="2"/>
      <c r="Q74" s="8" t="str">
        <f t="shared" si="14"/>
        <v>CL.IC.AC.140104.01</v>
      </c>
      <c r="R74" s="2" t="s">
        <v>12465</v>
      </c>
      <c r="S74" s="2">
        <v>491</v>
      </c>
    </row>
    <row r="75" spans="1:21" ht="15">
      <c r="A75" s="2" t="s">
        <v>12173</v>
      </c>
      <c r="C75" s="3" t="s">
        <v>4082</v>
      </c>
      <c r="E75" s="1" t="s">
        <v>2379</v>
      </c>
      <c r="F75" s="2" t="s">
        <v>12117</v>
      </c>
      <c r="G75" s="2" t="s">
        <v>12259</v>
      </c>
      <c r="H75" s="4" t="s">
        <v>6291</v>
      </c>
      <c r="I75" s="2" t="s">
        <v>12259</v>
      </c>
      <c r="J75" s="7" t="str">
        <f t="shared" si="10"/>
        <v>IC.AC.140105</v>
      </c>
      <c r="K75" s="3" t="s">
        <v>2379</v>
      </c>
      <c r="L75" t="str">
        <f t="shared" si="11"/>
        <v>Dietary</v>
      </c>
      <c r="M75" s="8" t="str">
        <f t="shared" si="12"/>
        <v>PI.IC.AC.140105.01</v>
      </c>
      <c r="N75" s="8"/>
      <c r="O75" s="8" t="str">
        <f t="shared" si="13"/>
        <v>PH.IC.AC.140105.01</v>
      </c>
      <c r="P75" s="2"/>
      <c r="Q75" s="8" t="str">
        <f t="shared" si="14"/>
        <v>CL.IC.AC.140105.01</v>
      </c>
      <c r="R75" s="2" t="s">
        <v>4415</v>
      </c>
      <c r="S75" s="2">
        <v>491</v>
      </c>
    </row>
    <row r="76" spans="1:21" ht="15">
      <c r="A76" s="2" t="s">
        <v>12173</v>
      </c>
      <c r="C76" s="3" t="s">
        <v>4082</v>
      </c>
      <c r="E76" s="1" t="s">
        <v>2379</v>
      </c>
      <c r="F76" s="2" t="s">
        <v>12117</v>
      </c>
      <c r="G76" s="2" t="s">
        <v>12260</v>
      </c>
      <c r="H76" s="4" t="s">
        <v>6988</v>
      </c>
      <c r="I76" s="2" t="s">
        <v>12260</v>
      </c>
      <c r="J76" s="7" t="str">
        <f t="shared" si="10"/>
        <v>IC.AC.140106</v>
      </c>
      <c r="K76" s="3" t="s">
        <v>2379</v>
      </c>
      <c r="L76" t="str">
        <f t="shared" si="11"/>
        <v>Endocrinology</v>
      </c>
      <c r="M76" s="8" t="str">
        <f t="shared" si="12"/>
        <v>PI.IC.AC.140106.01</v>
      </c>
      <c r="N76" s="8"/>
      <c r="O76" s="8" t="str">
        <f t="shared" si="13"/>
        <v>PH.IC.AC.140106.01</v>
      </c>
      <c r="P76" s="2"/>
      <c r="Q76" s="8" t="str">
        <f t="shared" si="14"/>
        <v>CL.IC.AC.140106.01</v>
      </c>
      <c r="R76" s="2" t="s">
        <v>4415</v>
      </c>
      <c r="S76" s="2">
        <v>491</v>
      </c>
    </row>
    <row r="77" spans="1:21" ht="15">
      <c r="A77" s="2" t="s">
        <v>12173</v>
      </c>
      <c r="C77" s="3" t="s">
        <v>4082</v>
      </c>
      <c r="E77" s="1" t="s">
        <v>2379</v>
      </c>
      <c r="F77" s="2" t="s">
        <v>12117</v>
      </c>
      <c r="G77" s="2" t="s">
        <v>12077</v>
      </c>
      <c r="H77" s="4" t="s">
        <v>6317</v>
      </c>
      <c r="I77" s="2" t="s">
        <v>12077</v>
      </c>
      <c r="J77" s="7" t="str">
        <f t="shared" si="10"/>
        <v>IC.AC.140107</v>
      </c>
      <c r="K77" s="3" t="s">
        <v>2379</v>
      </c>
      <c r="L77" t="str">
        <f t="shared" si="11"/>
        <v>Ethics Team</v>
      </c>
      <c r="M77" s="8" t="str">
        <f t="shared" si="12"/>
        <v>PI.IC.AC.140107.01</v>
      </c>
      <c r="N77" s="8"/>
      <c r="O77" s="8" t="str">
        <f t="shared" si="13"/>
        <v>PH.IC.AC.140107.01</v>
      </c>
      <c r="P77" s="2"/>
      <c r="Q77" s="8" t="str">
        <f t="shared" si="14"/>
        <v>CL.IC.AC.140107.01</v>
      </c>
      <c r="R77" s="2" t="s">
        <v>4415</v>
      </c>
      <c r="S77" s="2">
        <v>491</v>
      </c>
    </row>
    <row r="78" spans="1:21" ht="15">
      <c r="A78" s="2" t="s">
        <v>12173</v>
      </c>
      <c r="C78" s="3" t="s">
        <v>4082</v>
      </c>
      <c r="E78" s="1" t="s">
        <v>2379</v>
      </c>
      <c r="F78" s="2" t="s">
        <v>12117</v>
      </c>
      <c r="G78" s="2" t="s">
        <v>12103</v>
      </c>
      <c r="H78" s="4" t="s">
        <v>3574</v>
      </c>
      <c r="I78" s="2" t="s">
        <v>12103</v>
      </c>
      <c r="J78" s="7" t="str">
        <f t="shared" si="10"/>
        <v>IC.AC.140108</v>
      </c>
      <c r="K78" s="3" t="s">
        <v>12175</v>
      </c>
      <c r="L78" t="str">
        <f t="shared" si="11"/>
        <v>ENT (Otolaryngology)</v>
      </c>
      <c r="M78" s="8" t="str">
        <f t="shared" si="12"/>
        <v>PI.IC.AC.140108.01</v>
      </c>
      <c r="N78" s="8"/>
      <c r="O78" s="8" t="str">
        <f t="shared" si="13"/>
        <v>PH.IC.AC.140108.01</v>
      </c>
      <c r="P78" s="2"/>
      <c r="Q78" s="8" t="str">
        <f t="shared" si="14"/>
        <v>CL.IC.AC.140108.01</v>
      </c>
      <c r="R78" s="2" t="s">
        <v>4415</v>
      </c>
      <c r="S78" s="2">
        <v>491</v>
      </c>
    </row>
    <row r="79" spans="1:21" ht="15">
      <c r="A79" s="2" t="s">
        <v>12173</v>
      </c>
      <c r="C79" s="3" t="s">
        <v>4082</v>
      </c>
      <c r="E79" s="1" t="s">
        <v>12175</v>
      </c>
      <c r="F79" s="2" t="s">
        <v>12117</v>
      </c>
      <c r="G79" s="2" t="s">
        <v>12104</v>
      </c>
      <c r="H79" s="4" t="s">
        <v>3690</v>
      </c>
      <c r="I79" s="2" t="s">
        <v>12104</v>
      </c>
      <c r="J79" s="7" t="str">
        <f t="shared" si="10"/>
        <v>IC.AC.140109</v>
      </c>
      <c r="K79" s="3" t="s">
        <v>12175</v>
      </c>
      <c r="L79" t="str">
        <f t="shared" si="11"/>
        <v>GI Service</v>
      </c>
      <c r="M79" s="8" t="str">
        <f t="shared" si="12"/>
        <v>PI.IC.AC.140109.01</v>
      </c>
      <c r="N79" s="8"/>
      <c r="O79" s="8" t="str">
        <f t="shared" si="13"/>
        <v>PH.IC.AC.140109.01</v>
      </c>
      <c r="P79" s="2"/>
      <c r="Q79" s="8" t="str">
        <f t="shared" si="14"/>
        <v>CL.IC.AC.140109.01</v>
      </c>
      <c r="R79" s="2" t="s">
        <v>4415</v>
      </c>
      <c r="S79" s="2">
        <v>491</v>
      </c>
    </row>
    <row r="80" spans="1:21" ht="15">
      <c r="A80" s="2" t="s">
        <v>12173</v>
      </c>
      <c r="C80" s="3" t="s">
        <v>4082</v>
      </c>
      <c r="E80" s="1" t="s">
        <v>2379</v>
      </c>
      <c r="F80" s="2" t="s">
        <v>12117</v>
      </c>
      <c r="G80" s="2" t="s">
        <v>12105</v>
      </c>
      <c r="H80" s="4" t="s">
        <v>3188</v>
      </c>
      <c r="I80" s="2" t="s">
        <v>12105</v>
      </c>
      <c r="J80" s="7" t="str">
        <f t="shared" si="10"/>
        <v>IC.AC.140110</v>
      </c>
      <c r="K80" s="3" t="s">
        <v>2379</v>
      </c>
      <c r="L80" t="str">
        <f t="shared" si="11"/>
        <v>Hematology</v>
      </c>
      <c r="M80" s="8" t="str">
        <f t="shared" si="12"/>
        <v>PI.IC.AC.140110.01</v>
      </c>
      <c r="N80" s="8"/>
      <c r="O80" s="8" t="str">
        <f t="shared" si="13"/>
        <v>PH.IC.AC.140110.01</v>
      </c>
      <c r="P80" s="2"/>
      <c r="Q80" s="8" t="str">
        <f t="shared" si="14"/>
        <v>CL.IC.AC.140110.01</v>
      </c>
      <c r="R80" s="2" t="s">
        <v>4415</v>
      </c>
      <c r="S80" s="2">
        <v>491</v>
      </c>
    </row>
    <row r="81" spans="1:19" ht="15">
      <c r="A81" s="2" t="s">
        <v>12173</v>
      </c>
      <c r="C81" s="3" t="s">
        <v>4082</v>
      </c>
      <c r="E81" s="1" t="s">
        <v>2379</v>
      </c>
      <c r="F81" s="2" t="s">
        <v>12117</v>
      </c>
      <c r="G81" s="2" t="s">
        <v>12114</v>
      </c>
      <c r="H81" s="4" t="s">
        <v>5749</v>
      </c>
      <c r="I81" s="2" t="s">
        <v>12114</v>
      </c>
      <c r="J81" s="7" t="str">
        <f t="shared" si="10"/>
        <v>IC.AC.140111</v>
      </c>
      <c r="K81" s="3" t="s">
        <v>2379</v>
      </c>
      <c r="L81" t="str">
        <f t="shared" si="11"/>
        <v>Infection Disease</v>
      </c>
      <c r="M81" s="8" t="str">
        <f t="shared" si="12"/>
        <v>PI.IC.AC.140111.01</v>
      </c>
      <c r="N81" s="8"/>
      <c r="O81" s="8" t="str">
        <f t="shared" si="13"/>
        <v>PH.IC.AC.140111.01</v>
      </c>
      <c r="P81" s="2"/>
      <c r="Q81" s="8" t="str">
        <f t="shared" si="14"/>
        <v>CL.IC.AC.140111.01</v>
      </c>
      <c r="R81" s="2" t="s">
        <v>4415</v>
      </c>
      <c r="S81" s="2">
        <v>491</v>
      </c>
    </row>
    <row r="82" spans="1:19" ht="15">
      <c r="A82" s="2" t="s">
        <v>12173</v>
      </c>
      <c r="C82" s="3" t="s">
        <v>4082</v>
      </c>
      <c r="E82" s="1" t="s">
        <v>2379</v>
      </c>
      <c r="F82" s="2" t="s">
        <v>12117</v>
      </c>
      <c r="G82" s="2" t="s">
        <v>13005</v>
      </c>
      <c r="H82" s="4" t="s">
        <v>3064</v>
      </c>
      <c r="I82" s="2" t="s">
        <v>13017</v>
      </c>
      <c r="J82" s="7" t="str">
        <f t="shared" si="10"/>
        <v>IC.AC.140112</v>
      </c>
      <c r="K82" s="3" t="s">
        <v>12906</v>
      </c>
      <c r="L82" t="str">
        <f t="shared" si="11"/>
        <v>Kidney Transplant</v>
      </c>
      <c r="M82" s="8" t="str">
        <f t="shared" si="12"/>
        <v>PI.IC.AC.140112.01</v>
      </c>
      <c r="N82" s="8"/>
      <c r="O82" s="8" t="str">
        <f t="shared" si="13"/>
        <v>PH.IC.AC.140112.01</v>
      </c>
      <c r="P82" s="2"/>
      <c r="Q82" s="8" t="str">
        <f t="shared" si="14"/>
        <v>CL.IC.AC.140112.01</v>
      </c>
      <c r="R82" s="2" t="s">
        <v>4415</v>
      </c>
      <c r="S82" s="2">
        <v>491</v>
      </c>
    </row>
    <row r="83" spans="1:19" ht="15">
      <c r="A83" s="2" t="s">
        <v>12173</v>
      </c>
      <c r="C83" s="3" t="s">
        <v>4082</v>
      </c>
      <c r="E83" s="1" t="s">
        <v>2379</v>
      </c>
      <c r="F83" s="2" t="s">
        <v>12117</v>
      </c>
      <c r="G83" s="2" t="s">
        <v>12115</v>
      </c>
      <c r="H83" s="4" t="s">
        <v>5560</v>
      </c>
      <c r="I83" s="2" t="s">
        <v>12115</v>
      </c>
      <c r="J83" s="7" t="str">
        <f t="shared" si="10"/>
        <v>IC.AC.140113</v>
      </c>
      <c r="K83" s="3" t="s">
        <v>2379</v>
      </c>
      <c r="L83" t="str">
        <f t="shared" si="11"/>
        <v>Kinesio Therapy</v>
      </c>
      <c r="M83" s="8" t="str">
        <f t="shared" si="12"/>
        <v>PI.IC.AC.140113.01</v>
      </c>
      <c r="N83" s="8"/>
      <c r="O83" s="8" t="str">
        <f t="shared" si="13"/>
        <v>PH.IC.AC.140113.01</v>
      </c>
      <c r="P83" s="2"/>
      <c r="Q83" s="8" t="str">
        <f t="shared" si="14"/>
        <v>CL.IC.AC.140113.01</v>
      </c>
      <c r="R83" s="2" t="s">
        <v>4415</v>
      </c>
      <c r="S83" s="2">
        <v>491</v>
      </c>
    </row>
    <row r="84" spans="1:19" ht="15">
      <c r="A84" s="2" t="s">
        <v>12173</v>
      </c>
      <c r="C84" s="3" t="s">
        <v>4082</v>
      </c>
      <c r="E84" s="1" t="s">
        <v>2379</v>
      </c>
      <c r="F84" s="2" t="s">
        <v>12117</v>
      </c>
      <c r="G84" s="2" t="s">
        <v>12303</v>
      </c>
      <c r="H84" s="4" t="s">
        <v>4082</v>
      </c>
      <c r="I84" s="2" t="s">
        <v>12303</v>
      </c>
      <c r="J84" s="7" t="str">
        <f t="shared" si="10"/>
        <v>IC.AC.140114</v>
      </c>
      <c r="K84" s="3" t="s">
        <v>2379</v>
      </c>
      <c r="L84" t="str">
        <f t="shared" si="11"/>
        <v>Liver Transplant</v>
      </c>
      <c r="M84" s="8" t="str">
        <f t="shared" si="12"/>
        <v>PI.IC.AC.140114.01</v>
      </c>
      <c r="N84" s="8"/>
      <c r="O84" s="8" t="str">
        <f t="shared" si="13"/>
        <v>PH.IC.AC.140114.01</v>
      </c>
      <c r="P84" s="2"/>
      <c r="Q84" s="8" t="str">
        <f t="shared" si="14"/>
        <v>CL.IC.AC.140114.01</v>
      </c>
      <c r="R84" s="2" t="s">
        <v>4415</v>
      </c>
      <c r="S84" s="2">
        <v>491</v>
      </c>
    </row>
    <row r="85" spans="1:19" ht="15">
      <c r="A85" s="2" t="s">
        <v>12173</v>
      </c>
      <c r="C85" s="3" t="s">
        <v>4082</v>
      </c>
      <c r="E85" s="1" t="s">
        <v>12175</v>
      </c>
      <c r="F85" s="2" t="s">
        <v>12117</v>
      </c>
      <c r="G85" s="2" t="s">
        <v>13006</v>
      </c>
      <c r="H85" s="4" t="s">
        <v>7456</v>
      </c>
      <c r="I85" s="2" t="s">
        <v>12304</v>
      </c>
      <c r="J85" s="7" t="str">
        <f t="shared" si="10"/>
        <v>IC.AC.140115</v>
      </c>
      <c r="K85" s="3" t="s">
        <v>2379</v>
      </c>
      <c r="L85" t="str">
        <f t="shared" si="11"/>
        <v>Medicine Team</v>
      </c>
      <c r="M85" s="8" t="str">
        <f t="shared" si="12"/>
        <v>PI.IC.AC.140115.01</v>
      </c>
      <c r="N85" s="8"/>
      <c r="O85" s="8" t="str">
        <f t="shared" si="13"/>
        <v>PH.IC.AC.140115.01</v>
      </c>
      <c r="P85" s="2"/>
      <c r="Q85" s="8" t="str">
        <f t="shared" si="14"/>
        <v>CL.IC.AC.140115.01</v>
      </c>
      <c r="R85" s="2" t="s">
        <v>4415</v>
      </c>
      <c r="S85" s="2">
        <v>491</v>
      </c>
    </row>
    <row r="86" spans="1:19" ht="15">
      <c r="A86" s="2" t="s">
        <v>12173</v>
      </c>
      <c r="C86" s="3" t="s">
        <v>4082</v>
      </c>
      <c r="E86" s="1" t="s">
        <v>2379</v>
      </c>
      <c r="F86" s="2" t="s">
        <v>12117</v>
      </c>
      <c r="G86" s="2" t="s">
        <v>12305</v>
      </c>
      <c r="H86" s="4" t="s">
        <v>7863</v>
      </c>
      <c r="I86" s="2" t="s">
        <v>12305</v>
      </c>
      <c r="J86" s="7" t="str">
        <f t="shared" si="10"/>
        <v>IC.AC.140116</v>
      </c>
      <c r="K86" s="3" t="s">
        <v>12175</v>
      </c>
      <c r="L86" t="str">
        <f t="shared" si="11"/>
        <v>Nephrology</v>
      </c>
      <c r="M86" s="8" t="str">
        <f t="shared" si="12"/>
        <v>PI.IC.AC.140116.01</v>
      </c>
      <c r="N86" s="8"/>
      <c r="O86" s="8" t="str">
        <f t="shared" si="13"/>
        <v>PH.IC.AC.140116.01</v>
      </c>
      <c r="P86" s="2"/>
      <c r="Q86" s="8" t="str">
        <f t="shared" si="14"/>
        <v>CL.IC.AC.140116.01</v>
      </c>
      <c r="R86" s="2" t="s">
        <v>4415</v>
      </c>
      <c r="S86" s="2">
        <v>491</v>
      </c>
    </row>
    <row r="87" spans="1:19" ht="15">
      <c r="A87" s="2" t="s">
        <v>12173</v>
      </c>
      <c r="C87" s="3" t="s">
        <v>4082</v>
      </c>
      <c r="E87" s="1" t="s">
        <v>2379</v>
      </c>
      <c r="F87" s="2" t="s">
        <v>12117</v>
      </c>
      <c r="G87" s="2" t="s">
        <v>12463</v>
      </c>
      <c r="H87" s="4" t="s">
        <v>6777</v>
      </c>
      <c r="I87" s="2" t="s">
        <v>12463</v>
      </c>
      <c r="J87" s="7" t="str">
        <f t="shared" si="10"/>
        <v>IC.AC.140117</v>
      </c>
      <c r="K87" s="3" t="s">
        <v>2379</v>
      </c>
      <c r="L87" t="str">
        <f t="shared" si="11"/>
        <v>Neurology</v>
      </c>
      <c r="M87" s="8" t="str">
        <f t="shared" si="12"/>
        <v>PI.IC.AC.140117.01</v>
      </c>
      <c r="N87" s="8"/>
      <c r="O87" s="8" t="str">
        <f t="shared" si="13"/>
        <v>PH.IC.AC.140117.01</v>
      </c>
      <c r="P87" s="2"/>
      <c r="Q87" s="8" t="str">
        <f t="shared" si="14"/>
        <v>CL.IC.AC.140117.01</v>
      </c>
      <c r="R87" s="2" t="s">
        <v>4415</v>
      </c>
      <c r="S87" s="2">
        <v>491</v>
      </c>
    </row>
    <row r="88" spans="1:19" ht="15">
      <c r="A88" s="2" t="s">
        <v>12173</v>
      </c>
      <c r="C88" s="3" t="s">
        <v>4082</v>
      </c>
      <c r="E88" s="1" t="s">
        <v>2379</v>
      </c>
      <c r="F88" s="2" t="s">
        <v>12117</v>
      </c>
      <c r="G88" s="2" t="s">
        <v>11942</v>
      </c>
      <c r="H88" s="4" t="s">
        <v>7866</v>
      </c>
      <c r="I88" s="2" t="s">
        <v>11942</v>
      </c>
      <c r="J88" s="7" t="str">
        <f t="shared" si="10"/>
        <v>IC.AC.140118</v>
      </c>
      <c r="K88" s="3" t="s">
        <v>2379</v>
      </c>
      <c r="L88" t="str">
        <f t="shared" si="11"/>
        <v>Neuro Surgery</v>
      </c>
      <c r="M88" s="8" t="str">
        <f t="shared" si="12"/>
        <v>PI.IC.AC.140118.01</v>
      </c>
      <c r="N88" s="8"/>
      <c r="O88" s="8" t="str">
        <f t="shared" si="13"/>
        <v>PH.IC.AC.140118.01</v>
      </c>
      <c r="P88" s="2"/>
      <c r="Q88" s="8" t="str">
        <f t="shared" si="14"/>
        <v>CL.IC.AC.140118.01</v>
      </c>
      <c r="R88" s="2" t="s">
        <v>4415</v>
      </c>
      <c r="S88" s="2">
        <v>491</v>
      </c>
    </row>
    <row r="89" spans="1:19" ht="15">
      <c r="A89" s="2" t="s">
        <v>12173</v>
      </c>
      <c r="C89" s="3" t="s">
        <v>4082</v>
      </c>
      <c r="E89" s="1" t="s">
        <v>2379</v>
      </c>
      <c r="F89" s="2" t="s">
        <v>12117</v>
      </c>
      <c r="G89" s="2" t="s">
        <v>12118</v>
      </c>
      <c r="H89" s="4" t="s">
        <v>3644</v>
      </c>
      <c r="I89" s="2" t="s">
        <v>12118</v>
      </c>
      <c r="J89" s="7" t="str">
        <f t="shared" si="10"/>
        <v>IC.AC.140119</v>
      </c>
      <c r="K89" s="3" t="s">
        <v>2379</v>
      </c>
      <c r="L89" t="str">
        <f t="shared" si="11"/>
        <v>Oncology</v>
      </c>
      <c r="M89" s="8" t="str">
        <f t="shared" si="12"/>
        <v>PI.IC.AC.140119.01</v>
      </c>
      <c r="N89" s="8"/>
      <c r="O89" s="8" t="str">
        <f t="shared" si="13"/>
        <v>PH.IC.AC.140119.01</v>
      </c>
      <c r="P89" s="2"/>
      <c r="Q89" s="8" t="str">
        <f t="shared" si="14"/>
        <v>CL.IC.AC.140119.01</v>
      </c>
      <c r="R89" s="2" t="s">
        <v>4415</v>
      </c>
      <c r="S89" s="2">
        <v>491</v>
      </c>
    </row>
    <row r="90" spans="1:19" ht="15">
      <c r="A90" s="2" t="s">
        <v>12173</v>
      </c>
      <c r="C90" s="3" t="s">
        <v>4082</v>
      </c>
      <c r="E90" s="1" t="s">
        <v>2379</v>
      </c>
      <c r="F90" s="2" t="s">
        <v>12117</v>
      </c>
      <c r="G90" s="2" t="s">
        <v>12119</v>
      </c>
      <c r="H90" s="4" t="s">
        <v>7228</v>
      </c>
      <c r="I90" s="2" t="s">
        <v>12119</v>
      </c>
      <c r="J90" s="7" t="str">
        <f t="shared" si="10"/>
        <v>IC.AC.140120</v>
      </c>
      <c r="K90" s="3" t="s">
        <v>2379</v>
      </c>
      <c r="L90" t="str">
        <f t="shared" si="11"/>
        <v>Occupational Therapy</v>
      </c>
      <c r="M90" s="8" t="str">
        <f t="shared" si="12"/>
        <v>PI.IC.AC.140120.01</v>
      </c>
      <c r="N90" s="8"/>
      <c r="O90" s="8" t="str">
        <f t="shared" si="13"/>
        <v>PH.IC.AC.140120.01</v>
      </c>
      <c r="P90" s="2"/>
      <c r="Q90" s="8" t="str">
        <f t="shared" si="14"/>
        <v>CL.IC.AC.140120.01</v>
      </c>
      <c r="R90" s="2" t="s">
        <v>4415</v>
      </c>
      <c r="S90" s="2">
        <v>491</v>
      </c>
    </row>
    <row r="91" spans="1:19" ht="15">
      <c r="A91" s="2" t="s">
        <v>12173</v>
      </c>
      <c r="C91" s="3" t="s">
        <v>4082</v>
      </c>
      <c r="E91" s="1" t="s">
        <v>2379</v>
      </c>
      <c r="F91" s="2" t="s">
        <v>12117</v>
      </c>
      <c r="G91" s="2" t="s">
        <v>11562</v>
      </c>
      <c r="H91" s="4" t="s">
        <v>8039</v>
      </c>
      <c r="I91" s="2" t="s">
        <v>11562</v>
      </c>
      <c r="J91" s="7" t="str">
        <f t="shared" si="10"/>
        <v>IC.AC.140121</v>
      </c>
      <c r="K91" s="3" t="s">
        <v>2379</v>
      </c>
      <c r="L91" t="str">
        <f t="shared" si="11"/>
        <v>Orthopedics</v>
      </c>
      <c r="M91" s="8" t="str">
        <f t="shared" si="12"/>
        <v>PI.IC.AC.140121.01</v>
      </c>
      <c r="N91" s="8"/>
      <c r="O91" s="8" t="str">
        <f t="shared" si="13"/>
        <v>PH.IC.AC.140121.01</v>
      </c>
      <c r="P91" s="2"/>
      <c r="Q91" s="8" t="str">
        <f t="shared" si="14"/>
        <v>CL.IC.AC.140121.01</v>
      </c>
      <c r="R91" s="2" t="s">
        <v>12083</v>
      </c>
      <c r="S91" s="2">
        <v>491</v>
      </c>
    </row>
    <row r="92" spans="1:19" ht="15">
      <c r="A92" s="2" t="s">
        <v>12173</v>
      </c>
      <c r="C92" s="3" t="s">
        <v>4082</v>
      </c>
      <c r="E92" s="1" t="s">
        <v>2379</v>
      </c>
      <c r="F92" s="2" t="s">
        <v>12117</v>
      </c>
      <c r="G92" s="2" t="s">
        <v>11729</v>
      </c>
      <c r="H92" s="4" t="s">
        <v>7874</v>
      </c>
      <c r="I92" s="2" t="s">
        <v>11729</v>
      </c>
      <c r="J92" s="7" t="str">
        <f t="shared" si="10"/>
        <v>IC.AC.140122</v>
      </c>
      <c r="K92" s="3" t="s">
        <v>2379</v>
      </c>
      <c r="L92" t="str">
        <f t="shared" si="11"/>
        <v>Palliative Care</v>
      </c>
      <c r="M92" s="8" t="str">
        <f t="shared" si="12"/>
        <v>PI.IC.AC.140122.01</v>
      </c>
      <c r="N92" s="8"/>
      <c r="O92" s="8" t="str">
        <f t="shared" si="13"/>
        <v>PH.IC.AC.140122.01</v>
      </c>
      <c r="P92" s="2"/>
      <c r="Q92" s="8" t="str">
        <f t="shared" si="14"/>
        <v>CL.IC.AC.140122.01</v>
      </c>
      <c r="R92" s="2" t="s">
        <v>12083</v>
      </c>
      <c r="S92" s="2">
        <v>491</v>
      </c>
    </row>
    <row r="93" spans="1:19" ht="15">
      <c r="A93" s="2" t="s">
        <v>12173</v>
      </c>
      <c r="C93" s="3" t="s">
        <v>4082</v>
      </c>
      <c r="E93" s="1" t="s">
        <v>2379</v>
      </c>
      <c r="F93" s="2" t="s">
        <v>12117</v>
      </c>
      <c r="G93" s="2" t="s">
        <v>11918</v>
      </c>
      <c r="H93" s="4" t="s">
        <v>7876</v>
      </c>
      <c r="I93" s="2" t="s">
        <v>11918</v>
      </c>
      <c r="J93" s="7" t="str">
        <f t="shared" si="10"/>
        <v>IC.AC.140123</v>
      </c>
      <c r="K93" s="3" t="s">
        <v>2379</v>
      </c>
      <c r="L93" t="str">
        <f t="shared" si="11"/>
        <v>Pharmacy</v>
      </c>
      <c r="M93" s="8" t="str">
        <f t="shared" si="12"/>
        <v>PI.IC.AC.140123.01</v>
      </c>
      <c r="N93" s="8"/>
      <c r="O93" s="8" t="str">
        <f t="shared" si="13"/>
        <v>PH.IC.AC.140123.01</v>
      </c>
      <c r="P93" s="2"/>
      <c r="Q93" s="8" t="str">
        <f t="shared" si="14"/>
        <v>CL.IC.AC.140123.01</v>
      </c>
      <c r="R93" s="2" t="s">
        <v>12083</v>
      </c>
      <c r="S93" s="2">
        <v>491</v>
      </c>
    </row>
    <row r="94" spans="1:19" ht="15">
      <c r="A94" s="2" t="s">
        <v>12173</v>
      </c>
      <c r="C94" s="3" t="s">
        <v>4082</v>
      </c>
      <c r="E94" s="1" t="s">
        <v>12175</v>
      </c>
      <c r="F94" s="2" t="s">
        <v>12117</v>
      </c>
      <c r="G94" s="2" t="s">
        <v>11919</v>
      </c>
      <c r="H94" s="4" t="s">
        <v>7055</v>
      </c>
      <c r="I94" s="2" t="s">
        <v>11919</v>
      </c>
      <c r="J94" s="7" t="str">
        <f t="shared" si="10"/>
        <v>IC.AC.140124</v>
      </c>
      <c r="K94" s="3" t="s">
        <v>12175</v>
      </c>
      <c r="L94" t="str">
        <f t="shared" si="11"/>
        <v>PICC Team</v>
      </c>
      <c r="M94" s="8" t="str">
        <f t="shared" si="12"/>
        <v>PI.IC.AC.140124.01</v>
      </c>
      <c r="N94" s="8"/>
      <c r="O94" s="8" t="str">
        <f t="shared" si="13"/>
        <v>PH.IC.AC.140124.01</v>
      </c>
      <c r="P94" s="2"/>
      <c r="Q94" s="8" t="str">
        <f t="shared" si="14"/>
        <v>CL.IC.AC.140124.01</v>
      </c>
      <c r="R94" s="2" t="s">
        <v>12465</v>
      </c>
      <c r="S94" s="2">
        <v>491</v>
      </c>
    </row>
    <row r="95" spans="1:19" ht="15">
      <c r="A95" s="2" t="s">
        <v>12173</v>
      </c>
      <c r="C95" s="3" t="s">
        <v>4082</v>
      </c>
      <c r="E95" s="1" t="s">
        <v>12175</v>
      </c>
      <c r="F95" s="2" t="s">
        <v>12117</v>
      </c>
      <c r="G95" s="2" t="s">
        <v>11920</v>
      </c>
      <c r="H95" s="4" t="s">
        <v>5849</v>
      </c>
      <c r="I95" s="2" t="s">
        <v>11920</v>
      </c>
      <c r="J95" s="7" t="str">
        <f t="shared" si="10"/>
        <v>IC.AC.140125</v>
      </c>
      <c r="K95" s="3" t="s">
        <v>12175</v>
      </c>
      <c r="L95" t="str">
        <f t="shared" si="11"/>
        <v>Privacy Officer</v>
      </c>
      <c r="M95" s="8" t="str">
        <f t="shared" si="12"/>
        <v>PI.IC.AC.140125.01</v>
      </c>
      <c r="N95" s="8"/>
      <c r="O95" s="8" t="str">
        <f t="shared" si="13"/>
        <v>PH.IC.AC.140125.01</v>
      </c>
      <c r="P95" s="2"/>
      <c r="Q95" s="8" t="str">
        <f t="shared" si="14"/>
        <v>CL.IC.AC.140125.01</v>
      </c>
      <c r="R95" s="2" t="s">
        <v>12465</v>
      </c>
      <c r="S95" s="2">
        <v>491</v>
      </c>
    </row>
    <row r="96" spans="1:19" ht="15">
      <c r="A96" s="2" t="s">
        <v>12173</v>
      </c>
      <c r="C96" s="3" t="s">
        <v>4082</v>
      </c>
      <c r="E96" s="1" t="s">
        <v>2379</v>
      </c>
      <c r="F96" s="2" t="s">
        <v>12117</v>
      </c>
      <c r="G96" s="2" t="s">
        <v>11921</v>
      </c>
      <c r="H96" s="4" t="s">
        <v>4249</v>
      </c>
      <c r="I96" s="2" t="s">
        <v>11921</v>
      </c>
      <c r="J96" s="7" t="str">
        <f t="shared" si="10"/>
        <v>IC.AC.140126</v>
      </c>
      <c r="K96" s="3" t="s">
        <v>2379</v>
      </c>
      <c r="L96" t="str">
        <f t="shared" si="11"/>
        <v>Mental Health</v>
      </c>
      <c r="M96" s="8" t="str">
        <f t="shared" si="12"/>
        <v>PI.IC.AC.140126.01</v>
      </c>
      <c r="N96" s="8"/>
      <c r="O96" s="8" t="str">
        <f t="shared" si="13"/>
        <v>PH.IC.AC.140126.01</v>
      </c>
      <c r="P96" s="2"/>
      <c r="Q96" s="8" t="str">
        <f t="shared" si="14"/>
        <v>CL.IC.AC.140126.01</v>
      </c>
      <c r="R96" s="2" t="s">
        <v>12465</v>
      </c>
      <c r="S96" s="2">
        <v>491</v>
      </c>
    </row>
    <row r="97" spans="1:33" ht="15">
      <c r="A97" s="2" t="s">
        <v>12173</v>
      </c>
      <c r="C97" s="3" t="s">
        <v>4082</v>
      </c>
      <c r="E97" s="1" t="s">
        <v>2379</v>
      </c>
      <c r="F97" s="2" t="s">
        <v>12117</v>
      </c>
      <c r="G97" s="2" t="s">
        <v>11922</v>
      </c>
      <c r="H97" s="4" t="s">
        <v>7686</v>
      </c>
      <c r="I97" s="2" t="s">
        <v>11922</v>
      </c>
      <c r="J97" s="7" t="str">
        <f t="shared" si="10"/>
        <v>IC.AC.140127</v>
      </c>
      <c r="K97" s="3" t="s">
        <v>2379</v>
      </c>
      <c r="L97" t="str">
        <f t="shared" si="11"/>
        <v>Renal Service</v>
      </c>
      <c r="M97" s="8" t="str">
        <f t="shared" si="12"/>
        <v>PI.IC.AC.140127.01</v>
      </c>
      <c r="N97" s="8"/>
      <c r="O97" s="8" t="str">
        <f t="shared" si="13"/>
        <v>PH.IC.AC.140127.01</v>
      </c>
      <c r="P97" s="2"/>
      <c r="Q97" s="8" t="str">
        <f t="shared" si="14"/>
        <v>CL.IC.AC.140127.01</v>
      </c>
      <c r="R97" s="2" t="s">
        <v>12465</v>
      </c>
      <c r="S97" s="2">
        <v>491</v>
      </c>
    </row>
    <row r="98" spans="1:33" ht="15">
      <c r="A98" s="2" t="s">
        <v>12173</v>
      </c>
      <c r="C98" s="3" t="s">
        <v>4082</v>
      </c>
      <c r="E98" s="1" t="s">
        <v>2379</v>
      </c>
      <c r="F98" s="2" t="s">
        <v>12117</v>
      </c>
      <c r="G98" s="2" t="s">
        <v>11923</v>
      </c>
      <c r="H98" s="4" t="s">
        <v>7689</v>
      </c>
      <c r="I98" s="2" t="s">
        <v>11923</v>
      </c>
      <c r="J98" s="7" t="str">
        <f t="shared" ref="J98:J129" si="15">CONCATENATE("IC.AC.",C98,E98,H98)</f>
        <v>IC.AC.140128</v>
      </c>
      <c r="K98" s="3" t="s">
        <v>2379</v>
      </c>
      <c r="L98" t="str">
        <f t="shared" ref="L98:L129" si="16">G98</f>
        <v>Rheumatology</v>
      </c>
      <c r="M98" s="8" t="str">
        <f t="shared" ref="M98:M129" si="17">CONCATENATE("PI.",J98,".",K98)</f>
        <v>PI.IC.AC.140128.01</v>
      </c>
      <c r="N98" s="8"/>
      <c r="O98" s="8" t="str">
        <f t="shared" ref="O98:O129" si="18">CONCATENATE("PH.",J98,".",K98)</f>
        <v>PH.IC.AC.140128.01</v>
      </c>
      <c r="P98" s="2"/>
      <c r="Q98" s="8" t="str">
        <f t="shared" ref="Q98:Q129" si="19">CONCATENATE("CL.",J98,".",K98)</f>
        <v>CL.IC.AC.140128.01</v>
      </c>
      <c r="R98" s="2" t="s">
        <v>12465</v>
      </c>
      <c r="S98" s="2">
        <v>491</v>
      </c>
    </row>
    <row r="99" spans="1:33" ht="15">
      <c r="A99" s="2" t="s">
        <v>12173</v>
      </c>
      <c r="C99" s="3" t="s">
        <v>4082</v>
      </c>
      <c r="E99" s="1" t="s">
        <v>2379</v>
      </c>
      <c r="F99" s="2" t="s">
        <v>12117</v>
      </c>
      <c r="G99" s="2" t="s">
        <v>11924</v>
      </c>
      <c r="H99" s="4" t="s">
        <v>7532</v>
      </c>
      <c r="I99" s="2" t="s">
        <v>11924</v>
      </c>
      <c r="J99" s="7" t="str">
        <f t="shared" si="15"/>
        <v>IC.AC.140129</v>
      </c>
      <c r="K99" s="3" t="s">
        <v>2379</v>
      </c>
      <c r="L99" t="str">
        <f t="shared" si="16"/>
        <v>Social Work Service</v>
      </c>
      <c r="M99" s="8" t="str">
        <f t="shared" si="17"/>
        <v>PI.IC.AC.140129.01</v>
      </c>
      <c r="N99" s="8"/>
      <c r="O99" s="8" t="str">
        <f t="shared" si="18"/>
        <v>PH.IC.AC.140129.01</v>
      </c>
      <c r="P99" s="2"/>
      <c r="Q99" s="8" t="str">
        <f t="shared" si="19"/>
        <v>CL.IC.AC.140129.01</v>
      </c>
      <c r="R99" s="2" t="s">
        <v>12465</v>
      </c>
      <c r="S99" s="2">
        <v>491</v>
      </c>
    </row>
    <row r="100" spans="1:33" ht="15">
      <c r="A100" s="2" t="s">
        <v>12173</v>
      </c>
      <c r="C100" s="3" t="s">
        <v>4082</v>
      </c>
      <c r="E100" s="1" t="s">
        <v>2379</v>
      </c>
      <c r="F100" s="2" t="s">
        <v>12117</v>
      </c>
      <c r="G100" s="2" t="s">
        <v>11925</v>
      </c>
      <c r="H100" s="4" t="s">
        <v>7537</v>
      </c>
      <c r="I100" s="2" t="s">
        <v>11925</v>
      </c>
      <c r="J100" s="7" t="str">
        <f t="shared" si="15"/>
        <v>IC.AC.140130</v>
      </c>
      <c r="K100" s="3" t="s">
        <v>2379</v>
      </c>
      <c r="L100" t="str">
        <f t="shared" si="16"/>
        <v xml:space="preserve">Speech Therapy </v>
      </c>
      <c r="M100" s="8" t="str">
        <f t="shared" si="17"/>
        <v>PI.IC.AC.140130.01</v>
      </c>
      <c r="N100" s="8"/>
      <c r="O100" s="8" t="str">
        <f t="shared" si="18"/>
        <v>PH.IC.AC.140130.01</v>
      </c>
      <c r="P100" s="2"/>
      <c r="Q100" s="8" t="str">
        <f t="shared" si="19"/>
        <v>CL.IC.AC.140130.01</v>
      </c>
      <c r="R100" s="2" t="s">
        <v>12465</v>
      </c>
      <c r="S100" s="2">
        <v>491</v>
      </c>
    </row>
    <row r="101" spans="1:33" ht="15">
      <c r="A101" s="2" t="s">
        <v>12173</v>
      </c>
      <c r="C101" s="3" t="s">
        <v>4082</v>
      </c>
      <c r="E101" s="1" t="s">
        <v>2379</v>
      </c>
      <c r="F101" s="2" t="s">
        <v>12117</v>
      </c>
      <c r="G101" s="2" t="s">
        <v>11926</v>
      </c>
      <c r="H101" s="4" t="s">
        <v>7544</v>
      </c>
      <c r="I101" s="2" t="s">
        <v>11926</v>
      </c>
      <c r="J101" s="7" t="str">
        <f t="shared" si="15"/>
        <v>IC.AC.140131</v>
      </c>
      <c r="K101" s="3" t="s">
        <v>2379</v>
      </c>
      <c r="L101" t="str">
        <f t="shared" si="16"/>
        <v>Urology</v>
      </c>
      <c r="M101" s="8" t="str">
        <f t="shared" si="17"/>
        <v>PI.IC.AC.140131.01</v>
      </c>
      <c r="N101" s="8"/>
      <c r="O101" s="8" t="str">
        <f t="shared" si="18"/>
        <v>PH.IC.AC.140131.01</v>
      </c>
      <c r="P101" s="2"/>
      <c r="Q101" s="8" t="str">
        <f t="shared" si="19"/>
        <v>CL.IC.AC.140131.01</v>
      </c>
      <c r="R101" s="2" t="s">
        <v>12465</v>
      </c>
      <c r="S101" s="2">
        <v>491</v>
      </c>
    </row>
    <row r="102" spans="1:33" ht="15">
      <c r="A102" s="2" t="s">
        <v>12173</v>
      </c>
      <c r="C102" s="3" t="s">
        <v>4082</v>
      </c>
      <c r="E102" s="1" t="s">
        <v>2379</v>
      </c>
      <c r="F102" s="2" t="s">
        <v>12117</v>
      </c>
      <c r="G102" s="2" t="s">
        <v>11927</v>
      </c>
      <c r="H102" s="4" t="s">
        <v>7547</v>
      </c>
      <c r="I102" s="2" t="s">
        <v>11927</v>
      </c>
      <c r="J102" s="7" t="str">
        <f t="shared" si="15"/>
        <v>IC.AC.140132</v>
      </c>
      <c r="K102" s="3" t="s">
        <v>2379</v>
      </c>
      <c r="L102" t="str">
        <f t="shared" si="16"/>
        <v>Vascular Surgery</v>
      </c>
      <c r="M102" s="8" t="str">
        <f t="shared" si="17"/>
        <v>PI.IC.AC.140132.01</v>
      </c>
      <c r="N102" s="8"/>
      <c r="O102" s="8" t="str">
        <f t="shared" si="18"/>
        <v>PH.IC.AC.140132.01</v>
      </c>
      <c r="P102" s="2"/>
      <c r="Q102" s="8" t="str">
        <f t="shared" si="19"/>
        <v>CL.IC.AC.140132.01</v>
      </c>
      <c r="R102" s="2" t="s">
        <v>12465</v>
      </c>
      <c r="S102" s="2">
        <v>491</v>
      </c>
    </row>
    <row r="103" spans="1:33" s="45" customFormat="1" ht="15">
      <c r="A103" s="2" t="s">
        <v>12173</v>
      </c>
      <c r="C103" s="3" t="s">
        <v>4082</v>
      </c>
      <c r="E103" s="40" t="s">
        <v>1702</v>
      </c>
      <c r="F103" s="2" t="s">
        <v>12117</v>
      </c>
      <c r="G103" s="2" t="s">
        <v>12002</v>
      </c>
      <c r="H103" s="4" t="s">
        <v>913</v>
      </c>
      <c r="I103" s="2" t="s">
        <v>12002</v>
      </c>
      <c r="J103" s="7" t="str">
        <f t="shared" si="15"/>
        <v>IC.AC.140133</v>
      </c>
      <c r="K103" s="3" t="s">
        <v>1702</v>
      </c>
      <c r="L103" s="45" t="str">
        <f t="shared" si="16"/>
        <v>Wound Care nurse</v>
      </c>
      <c r="M103" s="8" t="str">
        <f t="shared" si="17"/>
        <v>PI.IC.AC.140133.01</v>
      </c>
      <c r="N103" s="8"/>
      <c r="O103" s="8" t="str">
        <f t="shared" si="18"/>
        <v>PH.IC.AC.140133.01</v>
      </c>
      <c r="P103" s="2"/>
      <c r="Q103" s="8" t="str">
        <f t="shared" si="19"/>
        <v>CL.IC.AC.140133.01</v>
      </c>
      <c r="R103" s="2" t="s">
        <v>12465</v>
      </c>
      <c r="S103" s="2">
        <v>491</v>
      </c>
    </row>
    <row r="104" spans="1:33" s="45" customFormat="1" ht="15">
      <c r="A104" s="2" t="s">
        <v>12173</v>
      </c>
      <c r="C104" s="3" t="s">
        <v>4082</v>
      </c>
      <c r="E104" s="40" t="s">
        <v>1702</v>
      </c>
      <c r="F104" s="2" t="s">
        <v>12117</v>
      </c>
      <c r="G104" s="2" t="s">
        <v>13686</v>
      </c>
      <c r="H104" s="4" t="s">
        <v>7417</v>
      </c>
      <c r="I104" s="2" t="s">
        <v>13687</v>
      </c>
      <c r="J104" s="7" t="str">
        <f t="shared" si="15"/>
        <v>IC.AC.140134</v>
      </c>
      <c r="K104" s="3" t="s">
        <v>1702</v>
      </c>
      <c r="L104" s="45" t="str">
        <f t="shared" si="16"/>
        <v>Surgical Team</v>
      </c>
      <c r="M104" s="8" t="str">
        <f t="shared" si="17"/>
        <v>PI.IC.AC.140134.01</v>
      </c>
      <c r="N104" s="8"/>
      <c r="O104" s="8" t="str">
        <f t="shared" si="18"/>
        <v>PH.IC.AC.140134.01</v>
      </c>
      <c r="P104" s="2"/>
      <c r="Q104" s="8" t="str">
        <f t="shared" si="19"/>
        <v>CL.IC.AC.140134.01</v>
      </c>
      <c r="R104" s="2"/>
      <c r="S104" s="2"/>
      <c r="AF104" s="45" t="s">
        <v>12773</v>
      </c>
      <c r="AG104" s="45">
        <v>1378</v>
      </c>
    </row>
    <row r="105" spans="1:33" s="45" customFormat="1" ht="15">
      <c r="A105" s="2" t="s">
        <v>12173</v>
      </c>
      <c r="C105" s="3" t="s">
        <v>4082</v>
      </c>
      <c r="E105" s="40" t="s">
        <v>1702</v>
      </c>
      <c r="F105" s="2" t="s">
        <v>12117</v>
      </c>
      <c r="G105" s="2" t="s">
        <v>13688</v>
      </c>
      <c r="H105" s="4" t="s">
        <v>7255</v>
      </c>
      <c r="I105" s="2" t="s">
        <v>13690</v>
      </c>
      <c r="J105" s="7" t="str">
        <f t="shared" si="15"/>
        <v>IC.AC.140135</v>
      </c>
      <c r="K105" s="3" t="s">
        <v>1702</v>
      </c>
      <c r="L105" s="45" t="str">
        <f t="shared" si="16"/>
        <v>Physical Therapy</v>
      </c>
      <c r="M105" s="8" t="str">
        <f t="shared" si="17"/>
        <v>PI.IC.AC.140135.01</v>
      </c>
      <c r="N105" s="8"/>
      <c r="O105" s="8" t="str">
        <f t="shared" si="18"/>
        <v>PH.IC.AC.140135.01</v>
      </c>
      <c r="P105" s="2"/>
      <c r="Q105" s="8" t="str">
        <f t="shared" si="19"/>
        <v>CL.IC.AC.140135.01</v>
      </c>
      <c r="R105" s="2"/>
      <c r="S105" s="2"/>
      <c r="AF105" s="45" t="s">
        <v>12773</v>
      </c>
      <c r="AG105" s="45">
        <v>1378</v>
      </c>
    </row>
    <row r="106" spans="1:33" ht="15">
      <c r="A106" s="2" t="s">
        <v>12173</v>
      </c>
      <c r="C106" s="3" t="s">
        <v>4082</v>
      </c>
      <c r="E106" s="1" t="s">
        <v>2379</v>
      </c>
      <c r="F106" s="2" t="s">
        <v>12117</v>
      </c>
      <c r="G106" s="2" t="s">
        <v>13689</v>
      </c>
      <c r="H106" s="4" t="s">
        <v>7257</v>
      </c>
      <c r="I106" s="2" t="s">
        <v>13691</v>
      </c>
      <c r="J106" s="7" t="str">
        <f t="shared" si="15"/>
        <v>IC.AC.140136</v>
      </c>
      <c r="K106" s="3" t="s">
        <v>2379</v>
      </c>
      <c r="L106" t="str">
        <f t="shared" si="16"/>
        <v>Respiratory Therapy</v>
      </c>
      <c r="M106" s="8" t="str">
        <f t="shared" si="17"/>
        <v>PI.IC.AC.140136.01</v>
      </c>
      <c r="N106" s="8"/>
      <c r="O106" s="8" t="str">
        <f t="shared" si="18"/>
        <v>PH.IC.AC.140136.01</v>
      </c>
      <c r="P106" s="2"/>
      <c r="Q106" s="8" t="str">
        <f t="shared" si="19"/>
        <v>CL.IC.AC.140136.01</v>
      </c>
      <c r="R106" s="2"/>
      <c r="S106" s="2"/>
      <c r="AF106" t="s">
        <v>12773</v>
      </c>
      <c r="AG106">
        <v>1378</v>
      </c>
    </row>
    <row r="107" spans="1:33" ht="15">
      <c r="A107" s="2" t="s">
        <v>12173</v>
      </c>
      <c r="B107" t="s">
        <v>12978</v>
      </c>
      <c r="C107" s="3" t="s">
        <v>12875</v>
      </c>
      <c r="D107" t="s">
        <v>13045</v>
      </c>
      <c r="E107" s="1" t="s">
        <v>2311</v>
      </c>
      <c r="F107" t="s">
        <v>12950</v>
      </c>
      <c r="G107" t="s">
        <v>13040</v>
      </c>
      <c r="H107" s="4" t="s">
        <v>2311</v>
      </c>
      <c r="J107" s="7" t="str">
        <f t="shared" si="15"/>
        <v>IC.AC.150101</v>
      </c>
      <c r="K107" s="3" t="s">
        <v>2311</v>
      </c>
      <c r="L107" t="str">
        <f t="shared" si="16"/>
        <v>Bedrest</v>
      </c>
      <c r="M107" s="8" t="str">
        <f t="shared" si="17"/>
        <v>PI.IC.AC.150101.01</v>
      </c>
      <c r="N107" s="8"/>
      <c r="O107" s="8" t="str">
        <f t="shared" si="18"/>
        <v>PH.IC.AC.150101.01</v>
      </c>
      <c r="P107" s="2"/>
      <c r="Q107" s="8" t="str">
        <f t="shared" si="19"/>
        <v>CL.IC.AC.150101.01</v>
      </c>
      <c r="X107" t="s">
        <v>12979</v>
      </c>
      <c r="Y107">
        <v>1129</v>
      </c>
    </row>
    <row r="108" spans="1:33" ht="15">
      <c r="A108" s="2" t="s">
        <v>12173</v>
      </c>
      <c r="C108" s="3" t="s">
        <v>12875</v>
      </c>
      <c r="E108" s="1" t="s">
        <v>2311</v>
      </c>
      <c r="F108" t="s">
        <v>12951</v>
      </c>
      <c r="G108" t="s">
        <v>13041</v>
      </c>
      <c r="H108" s="4" t="s">
        <v>12754</v>
      </c>
      <c r="J108" s="7" t="str">
        <f t="shared" si="15"/>
        <v>IC.AC.150102</v>
      </c>
      <c r="K108" s="3" t="s">
        <v>2311</v>
      </c>
      <c r="L108" t="str">
        <f t="shared" si="16"/>
        <v>Bed Mobility</v>
      </c>
      <c r="M108" s="8" t="str">
        <f t="shared" si="17"/>
        <v>PI.IC.AC.150102.01</v>
      </c>
      <c r="N108" s="8"/>
      <c r="O108" s="8" t="str">
        <f t="shared" si="18"/>
        <v>PH.IC.AC.150102.01</v>
      </c>
      <c r="P108" s="2"/>
      <c r="Q108" s="8" t="str">
        <f t="shared" si="19"/>
        <v>CL.IC.AC.150102.01</v>
      </c>
      <c r="X108" t="s">
        <v>12979</v>
      </c>
      <c r="Y108">
        <v>1129</v>
      </c>
    </row>
    <row r="109" spans="1:33" ht="15">
      <c r="A109" s="2" t="s">
        <v>12173</v>
      </c>
      <c r="C109" s="3" t="s">
        <v>12875</v>
      </c>
      <c r="E109" s="1" t="s">
        <v>2311</v>
      </c>
      <c r="F109" t="s">
        <v>13033</v>
      </c>
      <c r="G109" t="s">
        <v>13042</v>
      </c>
      <c r="H109" s="4" t="s">
        <v>12323</v>
      </c>
      <c r="J109" s="7" t="str">
        <f t="shared" si="15"/>
        <v>IC.AC.150103</v>
      </c>
      <c r="K109" s="3" t="s">
        <v>2311</v>
      </c>
      <c r="L109" t="str">
        <f t="shared" si="16"/>
        <v>Bed to Chair</v>
      </c>
      <c r="M109" s="8" t="str">
        <f t="shared" si="17"/>
        <v>PI.IC.AC.150103.01</v>
      </c>
      <c r="N109" s="8"/>
      <c r="O109" s="8" t="str">
        <f t="shared" si="18"/>
        <v>PH.IC.AC.150103.01</v>
      </c>
      <c r="P109" s="2"/>
      <c r="Q109" s="8" t="str">
        <f t="shared" si="19"/>
        <v>CL.IC.AC.150103.01</v>
      </c>
      <c r="X109" t="s">
        <v>12979</v>
      </c>
      <c r="Y109">
        <v>1129</v>
      </c>
    </row>
    <row r="110" spans="1:33" ht="15">
      <c r="A110" s="2" t="s">
        <v>12173</v>
      </c>
      <c r="C110" s="3" t="s">
        <v>12875</v>
      </c>
      <c r="E110" s="1" t="s">
        <v>2311</v>
      </c>
      <c r="F110" t="s">
        <v>13034</v>
      </c>
      <c r="G110" t="s">
        <v>12945</v>
      </c>
      <c r="H110" s="4" t="s">
        <v>12617</v>
      </c>
      <c r="J110" s="7" t="str">
        <f t="shared" si="15"/>
        <v>IC.AC.150104</v>
      </c>
      <c r="K110" s="3" t="s">
        <v>2311</v>
      </c>
      <c r="L110" t="str">
        <f t="shared" si="16"/>
        <v>Stand  Pivot 1 assist</v>
      </c>
      <c r="M110" s="8" t="str">
        <f t="shared" si="17"/>
        <v>PI.IC.AC.150104.01</v>
      </c>
      <c r="N110" s="8"/>
      <c r="O110" s="8" t="str">
        <f t="shared" si="18"/>
        <v>PH.IC.AC.150104.01</v>
      </c>
      <c r="P110" s="2"/>
      <c r="Q110" s="8" t="str">
        <f t="shared" si="19"/>
        <v>CL.IC.AC.150104.01</v>
      </c>
      <c r="X110" t="s">
        <v>12979</v>
      </c>
      <c r="Y110">
        <v>1129</v>
      </c>
    </row>
    <row r="111" spans="1:33" ht="15">
      <c r="A111" s="2" t="s">
        <v>12173</v>
      </c>
      <c r="C111" s="3" t="s">
        <v>12875</v>
      </c>
      <c r="E111" s="1" t="s">
        <v>2311</v>
      </c>
      <c r="F111" t="s">
        <v>13035</v>
      </c>
      <c r="G111" t="s">
        <v>12946</v>
      </c>
      <c r="H111" s="4" t="s">
        <v>12619</v>
      </c>
      <c r="J111" s="7" t="str">
        <f t="shared" si="15"/>
        <v>IC.AC.150105</v>
      </c>
      <c r="K111" s="3" t="s">
        <v>2311</v>
      </c>
      <c r="L111" t="str">
        <f t="shared" si="16"/>
        <v>Stand  Pivot 2 assist</v>
      </c>
      <c r="M111" s="8" t="str">
        <f t="shared" si="17"/>
        <v>PI.IC.AC.150105.01</v>
      </c>
      <c r="N111" s="8"/>
      <c r="O111" s="8" t="str">
        <f t="shared" si="18"/>
        <v>PH.IC.AC.150105.01</v>
      </c>
      <c r="P111" s="2"/>
      <c r="Q111" s="8" t="str">
        <f t="shared" si="19"/>
        <v>CL.IC.AC.150105.01</v>
      </c>
      <c r="X111" t="s">
        <v>12979</v>
      </c>
      <c r="Y111">
        <v>1129</v>
      </c>
    </row>
    <row r="112" spans="1:33" ht="15">
      <c r="A112" s="2" t="s">
        <v>12173</v>
      </c>
      <c r="C112" s="3" t="s">
        <v>12875</v>
      </c>
      <c r="E112" s="1" t="s">
        <v>2311</v>
      </c>
      <c r="F112" t="s">
        <v>13036</v>
      </c>
      <c r="G112" t="s">
        <v>12947</v>
      </c>
      <c r="H112" s="4" t="s">
        <v>12731</v>
      </c>
      <c r="J112" s="7" t="str">
        <f t="shared" si="15"/>
        <v>IC.AC.150106</v>
      </c>
      <c r="K112" s="3" t="s">
        <v>2311</v>
      </c>
      <c r="L112" t="str">
        <f t="shared" si="16"/>
        <v>Ceiling Lift</v>
      </c>
      <c r="M112" s="8" t="str">
        <f t="shared" si="17"/>
        <v>PI.IC.AC.150106.01</v>
      </c>
      <c r="N112" s="8"/>
      <c r="O112" s="8" t="str">
        <f t="shared" si="18"/>
        <v>PH.IC.AC.150106.01</v>
      </c>
      <c r="P112" s="2"/>
      <c r="Q112" s="8" t="str">
        <f t="shared" si="19"/>
        <v>CL.IC.AC.150106.01</v>
      </c>
      <c r="X112" t="s">
        <v>12979</v>
      </c>
      <c r="Y112">
        <v>1129</v>
      </c>
    </row>
    <row r="113" spans="1:33" ht="15">
      <c r="A113" s="2" t="s">
        <v>12173</v>
      </c>
      <c r="C113" s="3" t="s">
        <v>12875</v>
      </c>
      <c r="E113" s="1" t="s">
        <v>2311</v>
      </c>
      <c r="F113" t="s">
        <v>13037</v>
      </c>
      <c r="G113" t="s">
        <v>12948</v>
      </c>
      <c r="H113" s="4" t="s">
        <v>2533</v>
      </c>
      <c r="J113" s="7" t="str">
        <f t="shared" si="15"/>
        <v>IC.AC.150107</v>
      </c>
      <c r="K113" s="3" t="s">
        <v>2311</v>
      </c>
      <c r="L113" t="str">
        <f t="shared" si="16"/>
        <v>Sit-to-stand lift</v>
      </c>
      <c r="M113" s="8" t="str">
        <f t="shared" si="17"/>
        <v>PI.IC.AC.150107.01</v>
      </c>
      <c r="N113" s="8"/>
      <c r="O113" s="8" t="str">
        <f t="shared" si="18"/>
        <v>PH.IC.AC.150107.01</v>
      </c>
      <c r="P113" s="2"/>
      <c r="Q113" s="8" t="str">
        <f t="shared" si="19"/>
        <v>CL.IC.AC.150107.01</v>
      </c>
      <c r="X113" t="s">
        <v>12979</v>
      </c>
      <c r="Y113">
        <v>1129</v>
      </c>
    </row>
    <row r="114" spans="1:33" ht="15">
      <c r="A114" s="2" t="s">
        <v>12173</v>
      </c>
      <c r="C114" s="3" t="s">
        <v>12875</v>
      </c>
      <c r="E114" s="1" t="s">
        <v>2311</v>
      </c>
      <c r="F114" t="s">
        <v>12935</v>
      </c>
      <c r="G114" t="s">
        <v>12949</v>
      </c>
      <c r="H114" s="4" t="s">
        <v>2535</v>
      </c>
      <c r="J114" s="7" t="str">
        <f t="shared" si="15"/>
        <v>IC.AC.150108</v>
      </c>
      <c r="K114" s="3" t="s">
        <v>2311</v>
      </c>
      <c r="L114" t="str">
        <f t="shared" si="16"/>
        <v>Ambulation</v>
      </c>
      <c r="M114" s="8" t="str">
        <f t="shared" si="17"/>
        <v>PI.IC.AC.150108.01</v>
      </c>
      <c r="N114" s="8"/>
      <c r="O114" s="8" t="str">
        <f t="shared" si="18"/>
        <v>PH.IC.AC.150108.01</v>
      </c>
      <c r="P114" s="2"/>
      <c r="Q114" s="8" t="str">
        <f t="shared" si="19"/>
        <v>CL.IC.AC.150108.01</v>
      </c>
      <c r="X114" t="s">
        <v>12979</v>
      </c>
      <c r="Y114">
        <v>1129</v>
      </c>
    </row>
    <row r="115" spans="1:33" ht="15">
      <c r="A115" s="2" t="s">
        <v>12173</v>
      </c>
      <c r="C115" s="3" t="s">
        <v>12875</v>
      </c>
      <c r="E115" s="1" t="s">
        <v>2311</v>
      </c>
      <c r="F115" t="s">
        <v>12936</v>
      </c>
      <c r="G115" t="s">
        <v>12843</v>
      </c>
      <c r="H115" s="4" t="s">
        <v>1985</v>
      </c>
      <c r="J115" s="7" t="str">
        <f t="shared" si="15"/>
        <v>IC.AC.150109</v>
      </c>
      <c r="K115" s="3" t="s">
        <v>2311</v>
      </c>
      <c r="L115" t="str">
        <f t="shared" si="16"/>
        <v>Assisted ambulation with walker</v>
      </c>
      <c r="M115" s="8" t="str">
        <f t="shared" si="17"/>
        <v>PI.IC.AC.150109.01</v>
      </c>
      <c r="N115" s="8"/>
      <c r="O115" s="8" t="str">
        <f t="shared" si="18"/>
        <v>PH.IC.AC.150109.01</v>
      </c>
      <c r="P115" s="2"/>
      <c r="Q115" s="8" t="str">
        <f t="shared" si="19"/>
        <v>CL.IC.AC.150109.01</v>
      </c>
      <c r="X115" t="s">
        <v>12979</v>
      </c>
      <c r="Y115">
        <v>1129</v>
      </c>
    </row>
    <row r="116" spans="1:33" ht="15">
      <c r="A116" s="2" t="s">
        <v>12173</v>
      </c>
      <c r="C116" s="3" t="s">
        <v>12875</v>
      </c>
      <c r="E116" s="1" t="s">
        <v>2311</v>
      </c>
      <c r="F116" t="s">
        <v>12941</v>
      </c>
      <c r="G116" t="s">
        <v>12844</v>
      </c>
      <c r="H116" s="4" t="s">
        <v>1986</v>
      </c>
      <c r="J116" s="7" t="str">
        <f t="shared" si="15"/>
        <v>IC.AC.150110</v>
      </c>
      <c r="K116" s="3" t="s">
        <v>2311</v>
      </c>
      <c r="L116" t="str">
        <f t="shared" si="16"/>
        <v>Assisted ambulation without walker</v>
      </c>
      <c r="M116" s="8" t="str">
        <f t="shared" si="17"/>
        <v>PI.IC.AC.150110.01</v>
      </c>
      <c r="N116" s="8"/>
      <c r="O116" s="8" t="str">
        <f t="shared" si="18"/>
        <v>PH.IC.AC.150110.01</v>
      </c>
      <c r="P116" s="2"/>
      <c r="Q116" s="8" t="str">
        <f t="shared" si="19"/>
        <v>CL.IC.AC.150110.01</v>
      </c>
      <c r="X116" t="s">
        <v>12979</v>
      </c>
      <c r="Y116">
        <v>1129</v>
      </c>
    </row>
    <row r="117" spans="1:33" ht="15">
      <c r="A117" s="2" t="s">
        <v>12173</v>
      </c>
      <c r="C117" s="3" t="s">
        <v>12875</v>
      </c>
      <c r="E117" s="1" t="s">
        <v>2311</v>
      </c>
      <c r="F117" t="s">
        <v>13039</v>
      </c>
      <c r="G117" t="s">
        <v>12977</v>
      </c>
      <c r="H117" s="4" t="s">
        <v>1987</v>
      </c>
      <c r="J117" s="7" t="str">
        <f t="shared" si="15"/>
        <v>IC.AC.150111</v>
      </c>
      <c r="K117" s="3" t="s">
        <v>2311</v>
      </c>
      <c r="L117" t="str">
        <f t="shared" si="16"/>
        <v>Independent ambulation</v>
      </c>
      <c r="M117" s="8" t="str">
        <f t="shared" si="17"/>
        <v>PI.IC.AC.150111.01</v>
      </c>
      <c r="N117" s="8"/>
      <c r="O117" s="8" t="str">
        <f t="shared" si="18"/>
        <v>PH.IC.AC.150111.01</v>
      </c>
      <c r="P117" s="2"/>
      <c r="Q117" s="8" t="str">
        <f t="shared" si="19"/>
        <v>CL.IC.AC.150111.01</v>
      </c>
      <c r="X117" t="s">
        <v>12979</v>
      </c>
      <c r="Y117">
        <v>1129</v>
      </c>
    </row>
    <row r="118" spans="1:33" ht="15">
      <c r="A118" s="2" t="s">
        <v>12173</v>
      </c>
      <c r="B118" t="s">
        <v>13045</v>
      </c>
      <c r="C118" s="3" t="s">
        <v>11561</v>
      </c>
      <c r="D118" t="s">
        <v>13632</v>
      </c>
      <c r="E118" s="40" t="s">
        <v>11848</v>
      </c>
      <c r="F118" t="s">
        <v>13642</v>
      </c>
      <c r="G118" t="s">
        <v>13633</v>
      </c>
      <c r="H118" s="4" t="s">
        <v>11848</v>
      </c>
      <c r="I118" t="s">
        <v>13634</v>
      </c>
      <c r="J118" s="7" t="str">
        <f t="shared" si="15"/>
        <v>IC.AC.170101</v>
      </c>
      <c r="K118" s="3" t="s">
        <v>12906</v>
      </c>
      <c r="L118" t="str">
        <f t="shared" si="16"/>
        <v>Phase 1 - Bedrest</v>
      </c>
      <c r="M118" s="8" t="str">
        <f t="shared" si="17"/>
        <v>PI.IC.AC.170101.01</v>
      </c>
      <c r="N118" s="8"/>
      <c r="O118" s="8" t="str">
        <f t="shared" si="18"/>
        <v>PH.IC.AC.170101.01</v>
      </c>
      <c r="P118" s="2"/>
      <c r="Q118" s="8" t="str">
        <f t="shared" si="19"/>
        <v>CL.IC.AC.170101.01</v>
      </c>
      <c r="AF118" t="s">
        <v>12773</v>
      </c>
      <c r="AG118">
        <v>1376</v>
      </c>
    </row>
    <row r="119" spans="1:33" ht="15">
      <c r="A119" s="2" t="s">
        <v>12173</v>
      </c>
      <c r="C119" s="3" t="s">
        <v>11561</v>
      </c>
      <c r="E119" s="40" t="s">
        <v>11848</v>
      </c>
      <c r="F119" s="45" t="s">
        <v>13642</v>
      </c>
      <c r="G119" t="s">
        <v>13635</v>
      </c>
      <c r="H119" s="4" t="s">
        <v>12030</v>
      </c>
      <c r="I119" t="s">
        <v>13638</v>
      </c>
      <c r="J119" s="7" t="str">
        <f t="shared" si="15"/>
        <v>IC.AC.170102</v>
      </c>
      <c r="K119" s="3" t="s">
        <v>12906</v>
      </c>
      <c r="L119" t="str">
        <f t="shared" si="16"/>
        <v>Phase 2 - Bed Mobility</v>
      </c>
      <c r="M119" s="8" t="str">
        <f t="shared" si="17"/>
        <v>PI.IC.AC.170102.01</v>
      </c>
      <c r="N119" s="8"/>
      <c r="O119" s="8" t="str">
        <f t="shared" si="18"/>
        <v>PH.IC.AC.170102.01</v>
      </c>
      <c r="P119" s="2"/>
      <c r="Q119" s="8" t="str">
        <f t="shared" si="19"/>
        <v>CL.IC.AC.170102.01</v>
      </c>
      <c r="AF119" s="45" t="s">
        <v>12773</v>
      </c>
      <c r="AG119" s="45">
        <v>1376</v>
      </c>
    </row>
    <row r="120" spans="1:33" ht="15">
      <c r="A120" s="2" t="s">
        <v>12173</v>
      </c>
      <c r="C120" s="3" t="s">
        <v>11561</v>
      </c>
      <c r="E120" s="40" t="s">
        <v>11848</v>
      </c>
      <c r="F120" s="45" t="s">
        <v>13642</v>
      </c>
      <c r="G120" t="s">
        <v>13636</v>
      </c>
      <c r="H120" s="4" t="s">
        <v>12032</v>
      </c>
      <c r="I120" t="s">
        <v>13639</v>
      </c>
      <c r="J120" s="7" t="str">
        <f t="shared" si="15"/>
        <v>IC.AC.170103</v>
      </c>
      <c r="K120" s="3" t="s">
        <v>12906</v>
      </c>
      <c r="L120" t="str">
        <f t="shared" si="16"/>
        <v>Phase 3 - Bed to Chair</v>
      </c>
      <c r="M120" s="8" t="str">
        <f t="shared" si="17"/>
        <v>PI.IC.AC.170103.01</v>
      </c>
      <c r="N120" s="8"/>
      <c r="O120" s="8" t="str">
        <f t="shared" si="18"/>
        <v>PH.IC.AC.170103.01</v>
      </c>
      <c r="P120" s="2"/>
      <c r="Q120" s="8" t="str">
        <f t="shared" si="19"/>
        <v>CL.IC.AC.170103.01</v>
      </c>
      <c r="AF120" s="45" t="s">
        <v>12773</v>
      </c>
      <c r="AG120" s="45">
        <v>1376</v>
      </c>
    </row>
    <row r="121" spans="1:33" ht="15">
      <c r="A121" s="2" t="s">
        <v>12173</v>
      </c>
      <c r="C121" s="3" t="s">
        <v>11561</v>
      </c>
      <c r="E121" s="40" t="s">
        <v>11848</v>
      </c>
      <c r="F121" s="45" t="s">
        <v>13642</v>
      </c>
      <c r="G121" t="s">
        <v>13637</v>
      </c>
      <c r="H121" s="4" t="s">
        <v>12028</v>
      </c>
      <c r="I121" t="s">
        <v>13640</v>
      </c>
      <c r="J121" s="7" t="str">
        <f t="shared" si="15"/>
        <v>IC.AC.170104</v>
      </c>
      <c r="K121" s="3" t="s">
        <v>12906</v>
      </c>
      <c r="L121" t="str">
        <f t="shared" si="16"/>
        <v>Phase 4 - Ambulation</v>
      </c>
      <c r="M121" s="8" t="str">
        <f t="shared" si="17"/>
        <v>PI.IC.AC.170104.01</v>
      </c>
      <c r="N121" s="8"/>
      <c r="O121" s="8" t="str">
        <f t="shared" si="18"/>
        <v>PH.IC.AC.170104.01</v>
      </c>
      <c r="P121" s="2"/>
      <c r="Q121" s="8" t="str">
        <f t="shared" si="19"/>
        <v>CL.IC.AC.170104.01</v>
      </c>
      <c r="AF121" s="45" t="s">
        <v>12773</v>
      </c>
      <c r="AG121" s="45">
        <v>1376</v>
      </c>
    </row>
    <row r="122" spans="1:33" ht="15">
      <c r="A122" s="2" t="s">
        <v>12173</v>
      </c>
      <c r="C122" s="3" t="s">
        <v>11561</v>
      </c>
      <c r="D122" t="s">
        <v>13641</v>
      </c>
      <c r="E122" s="40" t="s">
        <v>12030</v>
      </c>
      <c r="F122" s="45" t="s">
        <v>13643</v>
      </c>
      <c r="G122" t="s">
        <v>13644</v>
      </c>
      <c r="H122" s="4" t="s">
        <v>11848</v>
      </c>
      <c r="I122" t="s">
        <v>13645</v>
      </c>
      <c r="J122" s="7" t="str">
        <f t="shared" si="15"/>
        <v>IC.AC.170201</v>
      </c>
      <c r="K122" s="3" t="s">
        <v>12906</v>
      </c>
      <c r="L122" t="str">
        <f t="shared" si="16"/>
        <v>Passive ROM</v>
      </c>
      <c r="M122" s="8" t="str">
        <f t="shared" si="17"/>
        <v>PI.IC.AC.170201.01</v>
      </c>
      <c r="N122" s="8"/>
      <c r="O122" s="8" t="str">
        <f t="shared" si="18"/>
        <v>PH.IC.AC.170201.01</v>
      </c>
      <c r="P122" s="2"/>
      <c r="Q122" s="8" t="str">
        <f t="shared" si="19"/>
        <v>CL.IC.AC.170201.01</v>
      </c>
      <c r="AF122" s="45" t="s">
        <v>12773</v>
      </c>
      <c r="AG122" s="45">
        <v>1376</v>
      </c>
    </row>
    <row r="123" spans="1:33" ht="15">
      <c r="A123" s="2" t="s">
        <v>12173</v>
      </c>
      <c r="C123" s="3" t="s">
        <v>11561</v>
      </c>
      <c r="E123" s="40" t="s">
        <v>12030</v>
      </c>
      <c r="F123" s="45" t="s">
        <v>13643</v>
      </c>
      <c r="G123" t="s">
        <v>13646</v>
      </c>
      <c r="H123" s="4" t="s">
        <v>12030</v>
      </c>
      <c r="I123" t="s">
        <v>13647</v>
      </c>
      <c r="J123" s="7" t="str">
        <f t="shared" si="15"/>
        <v>IC.AC.170202</v>
      </c>
      <c r="K123" s="3" t="s">
        <v>12906</v>
      </c>
      <c r="L123" t="str">
        <f t="shared" si="16"/>
        <v>Turn every 2 hours</v>
      </c>
      <c r="M123" s="8" t="str">
        <f t="shared" si="17"/>
        <v>PI.IC.AC.170202.01</v>
      </c>
      <c r="N123" s="8"/>
      <c r="O123" s="8" t="str">
        <f t="shared" si="18"/>
        <v>PH.IC.AC.170202.01</v>
      </c>
      <c r="P123" s="2"/>
      <c r="Q123" s="8" t="str">
        <f t="shared" si="19"/>
        <v>CL.IC.AC.170202.01</v>
      </c>
      <c r="AF123" s="45" t="s">
        <v>12773</v>
      </c>
      <c r="AG123" s="45">
        <v>1376</v>
      </c>
    </row>
    <row r="124" spans="1:33" ht="15">
      <c r="A124" s="2" t="s">
        <v>12173</v>
      </c>
      <c r="C124" s="3" t="s">
        <v>11561</v>
      </c>
      <c r="E124" s="40" t="s">
        <v>12030</v>
      </c>
      <c r="F124" s="45" t="s">
        <v>13643</v>
      </c>
      <c r="G124" t="s">
        <v>13648</v>
      </c>
      <c r="H124" s="4" t="s">
        <v>12032</v>
      </c>
      <c r="I124" t="s">
        <v>13649</v>
      </c>
      <c r="J124" s="7" t="str">
        <f t="shared" si="15"/>
        <v>IC.AC.170203</v>
      </c>
      <c r="K124" s="3" t="s">
        <v>12906</v>
      </c>
      <c r="L124" t="str">
        <f t="shared" si="16"/>
        <v>Reposition every 2 hours</v>
      </c>
      <c r="M124" s="8" t="str">
        <f t="shared" si="17"/>
        <v>PI.IC.AC.170203.01</v>
      </c>
      <c r="N124" s="8"/>
      <c r="O124" s="8" t="str">
        <f t="shared" si="18"/>
        <v>PH.IC.AC.170203.01</v>
      </c>
      <c r="P124" s="2"/>
      <c r="Q124" s="8" t="str">
        <f t="shared" si="19"/>
        <v>CL.IC.AC.170203.01</v>
      </c>
      <c r="AF124" s="45" t="s">
        <v>12773</v>
      </c>
      <c r="AG124" s="45">
        <v>1376</v>
      </c>
    </row>
    <row r="125" spans="1:33" ht="15">
      <c r="A125" s="2" t="s">
        <v>12173</v>
      </c>
      <c r="C125" s="3" t="s">
        <v>11561</v>
      </c>
      <c r="E125" s="40" t="s">
        <v>12030</v>
      </c>
      <c r="F125" s="45" t="s">
        <v>13643</v>
      </c>
      <c r="G125" t="s">
        <v>13650</v>
      </c>
      <c r="H125" s="4" t="s">
        <v>12028</v>
      </c>
      <c r="I125" t="s">
        <v>13651</v>
      </c>
      <c r="J125" s="7" t="str">
        <f t="shared" si="15"/>
        <v>IC.AC.170204</v>
      </c>
      <c r="K125" s="3" t="s">
        <v>12906</v>
      </c>
      <c r="L125" t="str">
        <f t="shared" si="16"/>
        <v>HOB elevated at 30 degrees</v>
      </c>
      <c r="M125" s="8" t="str">
        <f t="shared" si="17"/>
        <v>PI.IC.AC.170204.01</v>
      </c>
      <c r="N125" s="8"/>
      <c r="O125" s="8" t="str">
        <f t="shared" si="18"/>
        <v>PH.IC.AC.170204.01</v>
      </c>
      <c r="P125" s="2"/>
      <c r="Q125" s="8" t="str">
        <f t="shared" si="19"/>
        <v>CL.IC.AC.170204.01</v>
      </c>
      <c r="AF125" s="45" t="s">
        <v>12773</v>
      </c>
      <c r="AG125" s="45">
        <v>1376</v>
      </c>
    </row>
    <row r="126" spans="1:33" ht="15">
      <c r="A126" s="2" t="s">
        <v>12173</v>
      </c>
      <c r="C126" s="3" t="s">
        <v>11561</v>
      </c>
      <c r="D126" t="s">
        <v>13652</v>
      </c>
      <c r="E126" s="40" t="s">
        <v>12032</v>
      </c>
      <c r="F126" s="45" t="s">
        <v>13653</v>
      </c>
      <c r="G126" t="s">
        <v>13644</v>
      </c>
      <c r="H126" s="4" t="s">
        <v>11848</v>
      </c>
      <c r="I126" t="s">
        <v>13645</v>
      </c>
      <c r="J126" s="7" t="str">
        <f t="shared" si="15"/>
        <v>IC.AC.170301</v>
      </c>
      <c r="K126" s="3" t="s">
        <v>12906</v>
      </c>
      <c r="L126" t="str">
        <f t="shared" si="16"/>
        <v>Passive ROM</v>
      </c>
      <c r="M126" s="8" t="str">
        <f t="shared" si="17"/>
        <v>PI.IC.AC.170301.01</v>
      </c>
      <c r="N126" s="8"/>
      <c r="O126" s="8" t="str">
        <f t="shared" si="18"/>
        <v>PH.IC.AC.170301.01</v>
      </c>
      <c r="P126" s="2"/>
      <c r="Q126" s="8" t="str">
        <f t="shared" si="19"/>
        <v>CL.IC.AC.170301.01</v>
      </c>
      <c r="AF126" s="45" t="s">
        <v>12773</v>
      </c>
      <c r="AG126" s="45">
        <v>1376</v>
      </c>
    </row>
    <row r="127" spans="1:33" ht="15">
      <c r="A127" s="2" t="s">
        <v>12173</v>
      </c>
      <c r="C127" s="3" t="s">
        <v>11561</v>
      </c>
      <c r="E127" s="40" t="s">
        <v>12032</v>
      </c>
      <c r="F127" s="45" t="s">
        <v>13653</v>
      </c>
      <c r="G127" t="s">
        <v>13654</v>
      </c>
      <c r="H127" s="4" t="s">
        <v>12030</v>
      </c>
      <c r="I127" t="s">
        <v>13655</v>
      </c>
      <c r="J127" s="7" t="str">
        <f t="shared" si="15"/>
        <v>IC.AC.170302</v>
      </c>
      <c r="K127" s="3" t="s">
        <v>12906</v>
      </c>
      <c r="L127" t="str">
        <f t="shared" si="16"/>
        <v>Active ROM</v>
      </c>
      <c r="M127" s="8" t="str">
        <f t="shared" si="17"/>
        <v>PI.IC.AC.170302.01</v>
      </c>
      <c r="N127" s="8"/>
      <c r="O127" s="8" t="str">
        <f t="shared" si="18"/>
        <v>PH.IC.AC.170302.01</v>
      </c>
      <c r="P127" s="2"/>
      <c r="Q127" s="8" t="str">
        <f t="shared" si="19"/>
        <v>CL.IC.AC.170302.01</v>
      </c>
      <c r="AF127" s="45" t="s">
        <v>12773</v>
      </c>
      <c r="AG127" s="45">
        <v>1376</v>
      </c>
    </row>
    <row r="128" spans="1:33" ht="15">
      <c r="A128" s="2" t="s">
        <v>12173</v>
      </c>
      <c r="C128" s="3" t="s">
        <v>11561</v>
      </c>
      <c r="E128" s="40" t="s">
        <v>12032</v>
      </c>
      <c r="F128" s="45" t="s">
        <v>13653</v>
      </c>
      <c r="G128" t="s">
        <v>13656</v>
      </c>
      <c r="H128" s="4" t="s">
        <v>12032</v>
      </c>
      <c r="I128" t="s">
        <v>13657</v>
      </c>
      <c r="J128" s="7" t="str">
        <f t="shared" si="15"/>
        <v>IC.AC.170303</v>
      </c>
      <c r="K128" s="3" t="s">
        <v>12906</v>
      </c>
      <c r="L128" t="str">
        <f t="shared" si="16"/>
        <v>Turn and reposition every 2 hours</v>
      </c>
      <c r="M128" s="8" t="str">
        <f t="shared" si="17"/>
        <v>PI.IC.AC.170303.01</v>
      </c>
      <c r="N128" s="8"/>
      <c r="O128" s="8" t="str">
        <f t="shared" si="18"/>
        <v>PH.IC.AC.170303.01</v>
      </c>
      <c r="P128" s="2"/>
      <c r="Q128" s="8" t="str">
        <f t="shared" si="19"/>
        <v>CL.IC.AC.170303.01</v>
      </c>
      <c r="AF128" s="45" t="s">
        <v>12773</v>
      </c>
      <c r="AG128" s="45">
        <v>1376</v>
      </c>
    </row>
    <row r="129" spans="1:45" ht="15">
      <c r="A129" s="2" t="s">
        <v>12173</v>
      </c>
      <c r="C129" s="3" t="s">
        <v>11561</v>
      </c>
      <c r="E129" s="40" t="s">
        <v>12032</v>
      </c>
      <c r="F129" s="45" t="s">
        <v>13653</v>
      </c>
      <c r="G129" t="s">
        <v>13650</v>
      </c>
      <c r="H129" s="4" t="s">
        <v>12028</v>
      </c>
      <c r="I129" t="s">
        <v>13651</v>
      </c>
      <c r="J129" s="7" t="str">
        <f t="shared" si="15"/>
        <v>IC.AC.170304</v>
      </c>
      <c r="K129" s="3" t="s">
        <v>12906</v>
      </c>
      <c r="L129" t="str">
        <f t="shared" si="16"/>
        <v>HOB elevated at 30 degrees</v>
      </c>
      <c r="M129" s="8" t="str">
        <f t="shared" si="17"/>
        <v>PI.IC.AC.170304.01</v>
      </c>
      <c r="N129" s="8"/>
      <c r="O129" s="8" t="str">
        <f t="shared" si="18"/>
        <v>PH.IC.AC.170304.01</v>
      </c>
      <c r="P129" s="2"/>
      <c r="Q129" s="8" t="str">
        <f t="shared" si="19"/>
        <v>CL.IC.AC.170304.01</v>
      </c>
      <c r="AF129" s="45" t="s">
        <v>12773</v>
      </c>
      <c r="AG129" s="45">
        <v>1376</v>
      </c>
    </row>
    <row r="130" spans="1:45" ht="15">
      <c r="A130" s="2" t="s">
        <v>12173</v>
      </c>
      <c r="C130" s="3" t="s">
        <v>11561</v>
      </c>
      <c r="E130" s="40" t="s">
        <v>12032</v>
      </c>
      <c r="F130" s="45" t="s">
        <v>13653</v>
      </c>
      <c r="G130" t="s">
        <v>13658</v>
      </c>
      <c r="H130" s="4" t="s">
        <v>12210</v>
      </c>
      <c r="I130" t="s">
        <v>13659</v>
      </c>
      <c r="J130" s="7" t="str">
        <f t="shared" ref="J130:J143" si="20">CONCATENATE("IC.AC.",C130,E130,H130)</f>
        <v>IC.AC.170305</v>
      </c>
      <c r="K130" s="3" t="s">
        <v>12906</v>
      </c>
      <c r="L130" t="str">
        <f t="shared" ref="L130:L143" si="21">G130</f>
        <v>Bed in chair position</v>
      </c>
      <c r="M130" s="8" t="str">
        <f t="shared" ref="M130:M143" si="22">CONCATENATE("PI.",J130,".",K130)</f>
        <v>PI.IC.AC.170305.01</v>
      </c>
      <c r="N130" s="8"/>
      <c r="O130" s="8" t="str">
        <f t="shared" ref="O130:O143" si="23">CONCATENATE("PH.",J130,".",K130)</f>
        <v>PH.IC.AC.170305.01</v>
      </c>
      <c r="P130" s="2"/>
      <c r="Q130" s="8" t="str">
        <f t="shared" ref="Q130:Q143" si="24">CONCATENATE("CL.",J130,".",K130)</f>
        <v>CL.IC.AC.170305.01</v>
      </c>
      <c r="AF130" s="45" t="s">
        <v>12773</v>
      </c>
      <c r="AG130" s="45">
        <v>1376</v>
      </c>
    </row>
    <row r="131" spans="1:45" ht="15">
      <c r="A131" s="2" t="s">
        <v>12173</v>
      </c>
      <c r="C131" s="3" t="s">
        <v>11561</v>
      </c>
      <c r="E131" s="40" t="s">
        <v>12032</v>
      </c>
      <c r="F131" s="45" t="s">
        <v>13653</v>
      </c>
      <c r="G131" t="s">
        <v>13660</v>
      </c>
      <c r="H131" s="4" t="s">
        <v>12212</v>
      </c>
      <c r="I131" t="s">
        <v>13661</v>
      </c>
      <c r="J131" s="7" t="str">
        <f t="shared" si="20"/>
        <v>IC.AC.170306</v>
      </c>
      <c r="K131" s="3" t="s">
        <v>12906</v>
      </c>
      <c r="L131" t="str">
        <f t="shared" si="21"/>
        <v>Sit at side of bed</v>
      </c>
      <c r="M131" s="8" t="str">
        <f t="shared" si="22"/>
        <v>PI.IC.AC.170306.01</v>
      </c>
      <c r="N131" s="8"/>
      <c r="O131" s="8" t="str">
        <f t="shared" si="23"/>
        <v>PH.IC.AC.170306.01</v>
      </c>
      <c r="P131" s="2"/>
      <c r="Q131" s="8" t="str">
        <f t="shared" si="24"/>
        <v>CL.IC.AC.170306.01</v>
      </c>
      <c r="AF131" s="45" t="s">
        <v>12773</v>
      </c>
      <c r="AG131" s="45">
        <v>1376</v>
      </c>
    </row>
    <row r="132" spans="1:45" ht="15">
      <c r="A132" s="2" t="s">
        <v>12173</v>
      </c>
      <c r="C132" s="3" t="s">
        <v>11561</v>
      </c>
      <c r="D132" s="45" t="s">
        <v>13670</v>
      </c>
      <c r="E132" s="40" t="s">
        <v>12028</v>
      </c>
      <c r="F132" s="45" t="s">
        <v>13662</v>
      </c>
      <c r="G132" t="s">
        <v>13663</v>
      </c>
      <c r="H132" s="4" t="s">
        <v>11848</v>
      </c>
      <c r="I132" t="s">
        <v>13664</v>
      </c>
      <c r="J132" s="7" t="str">
        <f t="shared" si="20"/>
        <v>IC.AC.170401</v>
      </c>
      <c r="K132" s="3" t="s">
        <v>12906</v>
      </c>
      <c r="L132" t="str">
        <f t="shared" si="21"/>
        <v>Stand and pivot 1 assist</v>
      </c>
      <c r="M132" s="8" t="str">
        <f t="shared" si="22"/>
        <v>PI.IC.AC.170401.01</v>
      </c>
      <c r="N132" s="8"/>
      <c r="O132" s="8" t="str">
        <f t="shared" si="23"/>
        <v>PH.IC.AC.170401.01</v>
      </c>
      <c r="P132" s="2"/>
      <c r="Q132" s="8" t="str">
        <f t="shared" si="24"/>
        <v>CL.IC.AC.170401.01</v>
      </c>
      <c r="AF132" s="45" t="s">
        <v>12773</v>
      </c>
      <c r="AG132" s="45">
        <v>1376</v>
      </c>
    </row>
    <row r="133" spans="1:45" ht="15">
      <c r="A133" s="2" t="s">
        <v>12173</v>
      </c>
      <c r="C133" s="3" t="s">
        <v>11561</v>
      </c>
      <c r="E133" s="40" t="s">
        <v>12028</v>
      </c>
      <c r="F133" s="45" t="s">
        <v>13662</v>
      </c>
      <c r="G133" t="s">
        <v>13665</v>
      </c>
      <c r="H133" s="4" t="s">
        <v>12030</v>
      </c>
      <c r="I133" t="s">
        <v>13666</v>
      </c>
      <c r="J133" s="7" t="str">
        <f t="shared" si="20"/>
        <v>IC.AC.170402</v>
      </c>
      <c r="K133" s="3" t="s">
        <v>12906</v>
      </c>
      <c r="L133" t="str">
        <f t="shared" si="21"/>
        <v>Stand and pivot 2 assist</v>
      </c>
      <c r="M133" s="8" t="str">
        <f t="shared" si="22"/>
        <v>PI.IC.AC.170402.01</v>
      </c>
      <c r="N133" s="8"/>
      <c r="O133" s="8" t="str">
        <f t="shared" si="23"/>
        <v>PH.IC.AC.170402.01</v>
      </c>
      <c r="P133" s="2"/>
      <c r="Q133" s="8" t="str">
        <f t="shared" si="24"/>
        <v>CL.IC.AC.170402.01</v>
      </c>
      <c r="AF133" s="45" t="s">
        <v>12773</v>
      </c>
      <c r="AG133" s="45">
        <v>1376</v>
      </c>
    </row>
    <row r="134" spans="1:45" ht="15">
      <c r="A134" s="2" t="s">
        <v>12173</v>
      </c>
      <c r="C134" s="3" t="s">
        <v>11561</v>
      </c>
      <c r="E134" s="40" t="s">
        <v>12028</v>
      </c>
      <c r="F134" s="45" t="s">
        <v>13662</v>
      </c>
      <c r="G134" t="s">
        <v>13667</v>
      </c>
      <c r="H134" s="4" t="s">
        <v>12032</v>
      </c>
      <c r="I134" t="s">
        <v>13668</v>
      </c>
      <c r="J134" s="7" t="str">
        <f t="shared" si="20"/>
        <v>IC.AC.170403</v>
      </c>
      <c r="K134" s="3" t="s">
        <v>12906</v>
      </c>
      <c r="L134" t="str">
        <f t="shared" si="21"/>
        <v>Sit to stand lift</v>
      </c>
      <c r="M134" s="8" t="str">
        <f t="shared" si="22"/>
        <v>PI.IC.AC.170403.01</v>
      </c>
      <c r="N134" s="8"/>
      <c r="O134" s="8" t="str">
        <f t="shared" si="23"/>
        <v>PH.IC.AC.170403.01</v>
      </c>
      <c r="P134" s="2"/>
      <c r="Q134" s="8" t="str">
        <f t="shared" si="24"/>
        <v>CL.IC.AC.170403.01</v>
      </c>
      <c r="AF134" s="45" t="s">
        <v>12773</v>
      </c>
      <c r="AG134" s="45">
        <v>1376</v>
      </c>
    </row>
    <row r="135" spans="1:45" ht="15">
      <c r="A135" s="2" t="s">
        <v>12173</v>
      </c>
      <c r="C135" s="3" t="s">
        <v>11561</v>
      </c>
      <c r="E135" s="40" t="s">
        <v>12028</v>
      </c>
      <c r="F135" s="45" t="s">
        <v>13662</v>
      </c>
      <c r="G135" t="s">
        <v>12947</v>
      </c>
      <c r="H135" s="4" t="s">
        <v>12028</v>
      </c>
      <c r="I135" t="s">
        <v>13669</v>
      </c>
      <c r="J135" s="7" t="str">
        <f t="shared" si="20"/>
        <v>IC.AC.170404</v>
      </c>
      <c r="K135" s="3" t="s">
        <v>12906</v>
      </c>
      <c r="L135" t="str">
        <f t="shared" si="21"/>
        <v>Ceiling Lift</v>
      </c>
      <c r="M135" s="8" t="str">
        <f t="shared" si="22"/>
        <v>PI.IC.AC.170404.01</v>
      </c>
      <c r="N135" s="8"/>
      <c r="O135" s="8" t="str">
        <f t="shared" si="23"/>
        <v>PH.IC.AC.170404.01</v>
      </c>
      <c r="P135" s="2"/>
      <c r="Q135" s="8" t="str">
        <f t="shared" si="24"/>
        <v>CL.IC.AC.170404.01</v>
      </c>
      <c r="AF135" s="45" t="s">
        <v>12773</v>
      </c>
      <c r="AG135" s="45">
        <v>1376</v>
      </c>
    </row>
    <row r="136" spans="1:45" ht="15">
      <c r="A136" s="2" t="s">
        <v>12173</v>
      </c>
      <c r="C136" s="3" t="s">
        <v>11561</v>
      </c>
      <c r="D136" s="45" t="s">
        <v>13671</v>
      </c>
      <c r="E136" s="40" t="s">
        <v>12210</v>
      </c>
      <c r="F136" s="45" t="s">
        <v>13672</v>
      </c>
      <c r="G136" t="s">
        <v>13681</v>
      </c>
      <c r="H136" s="4" t="s">
        <v>11848</v>
      </c>
      <c r="J136" s="7" t="str">
        <f t="shared" si="20"/>
        <v>IC.AC.170501</v>
      </c>
      <c r="K136" s="3" t="s">
        <v>12906</v>
      </c>
      <c r="L136" t="str">
        <f t="shared" si="21"/>
        <v>Assisted Ambulation</v>
      </c>
      <c r="M136" s="8" t="str">
        <f t="shared" si="22"/>
        <v>PI.IC.AC.170501.01</v>
      </c>
      <c r="N136" s="8"/>
      <c r="O136" s="8" t="str">
        <f t="shared" si="23"/>
        <v>PH.IC.AC.170501.01</v>
      </c>
      <c r="P136" s="2"/>
      <c r="Q136" s="8" t="str">
        <f t="shared" si="24"/>
        <v>CL.IC.AC.170501.01</v>
      </c>
      <c r="AF136" s="45" t="s">
        <v>12773</v>
      </c>
      <c r="AG136" s="45">
        <v>1376</v>
      </c>
    </row>
    <row r="137" spans="1:45" ht="15">
      <c r="A137" s="2" t="s">
        <v>12173</v>
      </c>
      <c r="C137" s="3" t="s">
        <v>11561</v>
      </c>
      <c r="E137" s="40" t="s">
        <v>12210</v>
      </c>
      <c r="F137" s="45" t="s">
        <v>13672</v>
      </c>
      <c r="G137" s="45" t="s">
        <v>13673</v>
      </c>
      <c r="H137" s="4" t="s">
        <v>12030</v>
      </c>
      <c r="I137" t="s">
        <v>13677</v>
      </c>
      <c r="J137" s="7" t="str">
        <f t="shared" si="20"/>
        <v>IC.AC.170502</v>
      </c>
      <c r="K137" s="3" t="s">
        <v>12906</v>
      </c>
      <c r="L137" t="str">
        <f t="shared" si="21"/>
        <v>Assisted Ambulation: Physical Assist</v>
      </c>
      <c r="M137" s="8" t="str">
        <f t="shared" si="22"/>
        <v>PI.IC.AC.170502.01</v>
      </c>
      <c r="N137" s="8"/>
      <c r="O137" s="8" t="str">
        <f t="shared" si="23"/>
        <v>PH.IC.AC.170502.01</v>
      </c>
      <c r="P137" s="2"/>
      <c r="Q137" s="8" t="str">
        <f t="shared" si="24"/>
        <v>CL.IC.AC.170502.01</v>
      </c>
      <c r="AF137" s="45" t="s">
        <v>12773</v>
      </c>
      <c r="AG137" s="45">
        <v>1376</v>
      </c>
    </row>
    <row r="138" spans="1:45" ht="15">
      <c r="A138" s="2" t="s">
        <v>12173</v>
      </c>
      <c r="C138" s="3" t="s">
        <v>11561</v>
      </c>
      <c r="E138" s="40" t="s">
        <v>12210</v>
      </c>
      <c r="F138" s="45" t="s">
        <v>13672</v>
      </c>
      <c r="G138" s="45" t="s">
        <v>13674</v>
      </c>
      <c r="H138" s="4" t="s">
        <v>12032</v>
      </c>
      <c r="I138" s="45" t="s">
        <v>13678</v>
      </c>
      <c r="J138" s="7" t="str">
        <f t="shared" si="20"/>
        <v>IC.AC.170503</v>
      </c>
      <c r="K138" s="3" t="s">
        <v>12906</v>
      </c>
      <c r="L138" t="str">
        <f t="shared" si="21"/>
        <v>Assisted Ambulation: Standby Assist</v>
      </c>
      <c r="M138" s="8" t="str">
        <f t="shared" si="22"/>
        <v>PI.IC.AC.170503.01</v>
      </c>
      <c r="N138" s="8"/>
      <c r="O138" s="8" t="str">
        <f t="shared" si="23"/>
        <v>PH.IC.AC.170503.01</v>
      </c>
      <c r="P138" s="2"/>
      <c r="Q138" s="8" t="str">
        <f t="shared" si="24"/>
        <v>CL.IC.AC.170503.01</v>
      </c>
      <c r="AF138" s="45" t="s">
        <v>12773</v>
      </c>
      <c r="AG138" s="45">
        <v>1376</v>
      </c>
    </row>
    <row r="139" spans="1:45" ht="15">
      <c r="A139" s="2" t="s">
        <v>12173</v>
      </c>
      <c r="C139" s="3" t="s">
        <v>11561</v>
      </c>
      <c r="E139" s="40" t="s">
        <v>12210</v>
      </c>
      <c r="F139" s="45" t="s">
        <v>13672</v>
      </c>
      <c r="G139" s="45" t="s">
        <v>13675</v>
      </c>
      <c r="H139" s="4" t="s">
        <v>12028</v>
      </c>
      <c r="I139" s="45" t="s">
        <v>13679</v>
      </c>
      <c r="J139" s="7" t="str">
        <f t="shared" si="20"/>
        <v>IC.AC.170504</v>
      </c>
      <c r="K139" s="3" t="s">
        <v>12906</v>
      </c>
      <c r="L139" t="str">
        <f t="shared" si="21"/>
        <v>Assisted Ambulation with walker/rollator</v>
      </c>
      <c r="M139" s="8" t="str">
        <f t="shared" si="22"/>
        <v>PI.IC.AC.170504.01</v>
      </c>
      <c r="N139" s="8"/>
      <c r="O139" s="8" t="str">
        <f t="shared" si="23"/>
        <v>PH.IC.AC.170504.01</v>
      </c>
      <c r="P139" s="2"/>
      <c r="Q139" s="8" t="str">
        <f t="shared" si="24"/>
        <v>CL.IC.AC.170504.01</v>
      </c>
      <c r="AF139" s="45" t="s">
        <v>12773</v>
      </c>
      <c r="AG139" s="45">
        <v>1376</v>
      </c>
    </row>
    <row r="140" spans="1:45" ht="15">
      <c r="A140" s="2" t="s">
        <v>12173</v>
      </c>
      <c r="C140" s="3" t="s">
        <v>11561</v>
      </c>
      <c r="E140" s="40" t="s">
        <v>12210</v>
      </c>
      <c r="F140" s="45" t="s">
        <v>13672</v>
      </c>
      <c r="G140" s="45" t="s">
        <v>13676</v>
      </c>
      <c r="H140" s="4" t="s">
        <v>12210</v>
      </c>
      <c r="I140" s="45" t="s">
        <v>13680</v>
      </c>
      <c r="J140" s="7" t="str">
        <f t="shared" si="20"/>
        <v>IC.AC.170505</v>
      </c>
      <c r="K140" s="3" t="s">
        <v>12906</v>
      </c>
      <c r="L140" t="str">
        <f t="shared" si="21"/>
        <v>Assisted ambulation without walker/rollator</v>
      </c>
      <c r="M140" s="8" t="str">
        <f t="shared" si="22"/>
        <v>PI.IC.AC.170505.01</v>
      </c>
      <c r="N140" s="8"/>
      <c r="O140" s="8" t="str">
        <f t="shared" si="23"/>
        <v>PH.IC.AC.170505.01</v>
      </c>
      <c r="P140" s="2"/>
      <c r="Q140" s="8" t="str">
        <f t="shared" si="24"/>
        <v>CL.IC.AC.170505.01</v>
      </c>
      <c r="AF140" s="45" t="s">
        <v>12773</v>
      </c>
      <c r="AG140" s="45">
        <v>1376</v>
      </c>
    </row>
    <row r="141" spans="1:45" ht="15">
      <c r="A141" s="2" t="s">
        <v>12173</v>
      </c>
      <c r="C141" s="3" t="s">
        <v>11561</v>
      </c>
      <c r="E141" s="40" t="s">
        <v>12210</v>
      </c>
      <c r="F141" s="45" t="s">
        <v>13672</v>
      </c>
      <c r="G141" s="45" t="s">
        <v>12977</v>
      </c>
      <c r="H141" s="4" t="s">
        <v>12212</v>
      </c>
      <c r="J141" s="7" t="str">
        <f t="shared" si="20"/>
        <v>IC.AC.170506</v>
      </c>
      <c r="K141" s="3" t="s">
        <v>12906</v>
      </c>
      <c r="L141" s="45" t="str">
        <f t="shared" si="21"/>
        <v>Independent ambulation</v>
      </c>
      <c r="M141" s="8" t="str">
        <f t="shared" si="22"/>
        <v>PI.IC.AC.170506.01</v>
      </c>
      <c r="N141" s="8"/>
      <c r="O141" s="8" t="str">
        <f t="shared" si="23"/>
        <v>PH.IC.AC.170506.01</v>
      </c>
      <c r="P141" s="2"/>
      <c r="Q141" s="8" t="str">
        <f t="shared" si="24"/>
        <v>CL.IC.AC.170506.01</v>
      </c>
      <c r="AF141" s="45" t="s">
        <v>12773</v>
      </c>
      <c r="AG141" s="45">
        <v>1376</v>
      </c>
    </row>
    <row r="142" spans="1:45" ht="15">
      <c r="A142" s="2" t="s">
        <v>12173</v>
      </c>
      <c r="C142" s="3" t="s">
        <v>11561</v>
      </c>
      <c r="E142" s="40" t="s">
        <v>12210</v>
      </c>
      <c r="F142" s="45" t="s">
        <v>13672</v>
      </c>
      <c r="G142" t="s">
        <v>13682</v>
      </c>
      <c r="H142" s="4" t="s">
        <v>12225</v>
      </c>
      <c r="I142" t="s">
        <v>13684</v>
      </c>
      <c r="J142" s="7" t="str">
        <f t="shared" si="20"/>
        <v>IC.AC.170507</v>
      </c>
      <c r="K142" s="3" t="s">
        <v>12906</v>
      </c>
      <c r="L142" s="45" t="str">
        <f t="shared" si="21"/>
        <v>Independent ambulation with walker</v>
      </c>
      <c r="M142" s="8" t="str">
        <f t="shared" si="22"/>
        <v>PI.IC.AC.170507.01</v>
      </c>
      <c r="N142" s="8"/>
      <c r="O142" s="8" t="str">
        <f t="shared" si="23"/>
        <v>PH.IC.AC.170507.01</v>
      </c>
      <c r="P142" s="2"/>
      <c r="Q142" s="8" t="str">
        <f t="shared" si="24"/>
        <v>CL.IC.AC.170507.01</v>
      </c>
      <c r="AF142" s="45" t="s">
        <v>12773</v>
      </c>
      <c r="AG142" s="45">
        <v>1376</v>
      </c>
    </row>
    <row r="143" spans="1:45" ht="15">
      <c r="A143" s="2" t="s">
        <v>12173</v>
      </c>
      <c r="C143" s="3" t="s">
        <v>11561</v>
      </c>
      <c r="E143" s="40" t="s">
        <v>12210</v>
      </c>
      <c r="F143" s="45" t="s">
        <v>13672</v>
      </c>
      <c r="G143" s="45" t="s">
        <v>13683</v>
      </c>
      <c r="H143" s="4" t="s">
        <v>11638</v>
      </c>
      <c r="I143" t="s">
        <v>13685</v>
      </c>
      <c r="J143" s="7" t="str">
        <f t="shared" si="20"/>
        <v>IC.AC.170508</v>
      </c>
      <c r="K143" s="3" t="s">
        <v>12906</v>
      </c>
      <c r="L143" s="45" t="str">
        <f t="shared" si="21"/>
        <v>Independent ambulation without walker</v>
      </c>
      <c r="M143" s="8" t="str">
        <f t="shared" si="22"/>
        <v>PI.IC.AC.170508.01</v>
      </c>
      <c r="N143" s="8"/>
      <c r="O143" s="8" t="str">
        <f t="shared" si="23"/>
        <v>PH.IC.AC.170508.01</v>
      </c>
      <c r="P143" s="2"/>
      <c r="Q143" s="8" t="str">
        <f t="shared" si="24"/>
        <v>CL.IC.AC.170508.01</v>
      </c>
      <c r="AF143" s="45" t="s">
        <v>12773</v>
      </c>
      <c r="AG143" s="45">
        <v>1376</v>
      </c>
    </row>
    <row r="144" spans="1:45" s="114" customFormat="1" ht="15">
      <c r="A144" s="120" t="s">
        <v>12173</v>
      </c>
      <c r="B144" s="121" t="s">
        <v>12949</v>
      </c>
      <c r="C144" s="115" t="s">
        <v>12060</v>
      </c>
      <c r="D144" s="121" t="s">
        <v>14227</v>
      </c>
      <c r="E144" s="115" t="s">
        <v>11848</v>
      </c>
      <c r="F144" s="121" t="s">
        <v>14228</v>
      </c>
      <c r="G144" s="121" t="s">
        <v>14229</v>
      </c>
      <c r="H144" s="122" t="s">
        <v>11848</v>
      </c>
      <c r="J144" s="118" t="str">
        <f t="shared" ref="J144:J159" si="25">CONCATENATE("IC.AC.",C144,E144,H144)</f>
        <v>IC.AC.180101</v>
      </c>
      <c r="K144" s="115" t="s">
        <v>3</v>
      </c>
      <c r="L144" s="114" t="str">
        <f t="shared" ref="L144:L159" si="26">G144</f>
        <v>Independent</v>
      </c>
      <c r="M144" s="119" t="str">
        <f t="shared" ref="M144:M159" si="27">CONCATENATE("PI.",J144,".",K144)</f>
        <v>PI.IC.AC.180101.01</v>
      </c>
      <c r="N144" s="119"/>
      <c r="O144" s="119" t="str">
        <f t="shared" ref="O144:O159" si="28">CONCATENATE("PH.",J144,".",K144)</f>
        <v>PH.IC.AC.180101.01</v>
      </c>
      <c r="Q144" s="119" t="str">
        <f t="shared" ref="Q144:Q159" si="29">CONCATENATE("CL.",J144,".",K144)</f>
        <v>CL.IC.AC.180101.01</v>
      </c>
      <c r="AR144" s="114" t="s">
        <v>12773</v>
      </c>
      <c r="AS144" s="114">
        <v>1463</v>
      </c>
    </row>
    <row r="145" spans="1:45" s="114" customFormat="1" ht="15">
      <c r="A145" s="120" t="s">
        <v>12173</v>
      </c>
      <c r="B145" s="121"/>
      <c r="C145" s="115" t="s">
        <v>12060</v>
      </c>
      <c r="D145" s="121"/>
      <c r="E145" s="115" t="s">
        <v>11848</v>
      </c>
      <c r="F145" s="121" t="s">
        <v>14228</v>
      </c>
      <c r="G145" s="121" t="s">
        <v>12178</v>
      </c>
      <c r="H145" s="122" t="s">
        <v>12030</v>
      </c>
      <c r="J145" s="118" t="str">
        <f t="shared" si="25"/>
        <v>IC.AC.180102</v>
      </c>
      <c r="K145" s="115" t="s">
        <v>3</v>
      </c>
      <c r="L145" s="114" t="str">
        <f t="shared" si="26"/>
        <v>1 Person Assist</v>
      </c>
      <c r="M145" s="119" t="str">
        <f t="shared" si="27"/>
        <v>PI.IC.AC.180102.01</v>
      </c>
      <c r="N145" s="119"/>
      <c r="O145" s="119" t="str">
        <f t="shared" si="28"/>
        <v>PH.IC.AC.180102.01</v>
      </c>
      <c r="Q145" s="119" t="str">
        <f t="shared" si="29"/>
        <v>CL.IC.AC.180102.01</v>
      </c>
      <c r="AR145" s="114" t="s">
        <v>12773</v>
      </c>
      <c r="AS145" s="114">
        <v>1463</v>
      </c>
    </row>
    <row r="146" spans="1:45" s="114" customFormat="1" ht="15">
      <c r="A146" s="120" t="s">
        <v>12173</v>
      </c>
      <c r="B146" s="121"/>
      <c r="C146" s="115" t="s">
        <v>12060</v>
      </c>
      <c r="D146" s="121"/>
      <c r="E146" s="115" t="s">
        <v>11848</v>
      </c>
      <c r="F146" s="121" t="s">
        <v>14228</v>
      </c>
      <c r="G146" s="121" t="s">
        <v>12181</v>
      </c>
      <c r="H146" s="122" t="s">
        <v>12032</v>
      </c>
      <c r="J146" s="118" t="str">
        <f t="shared" si="25"/>
        <v>IC.AC.180103</v>
      </c>
      <c r="K146" s="115" t="s">
        <v>3</v>
      </c>
      <c r="L146" s="114" t="str">
        <f t="shared" si="26"/>
        <v>2 Person Assist</v>
      </c>
      <c r="M146" s="119" t="str">
        <f t="shared" si="27"/>
        <v>PI.IC.AC.180103.01</v>
      </c>
      <c r="N146" s="119"/>
      <c r="O146" s="119" t="str">
        <f t="shared" si="28"/>
        <v>PH.IC.AC.180103.01</v>
      </c>
      <c r="Q146" s="119" t="str">
        <f t="shared" si="29"/>
        <v>CL.IC.AC.180103.01</v>
      </c>
      <c r="AR146" s="114" t="s">
        <v>12773</v>
      </c>
      <c r="AS146" s="114">
        <v>1463</v>
      </c>
    </row>
    <row r="147" spans="1:45" s="114" customFormat="1" ht="15">
      <c r="A147" s="120" t="s">
        <v>12173</v>
      </c>
      <c r="B147" s="121"/>
      <c r="C147" s="115" t="s">
        <v>12060</v>
      </c>
      <c r="D147" s="121"/>
      <c r="E147" s="115" t="s">
        <v>11848</v>
      </c>
      <c r="F147" s="121" t="s">
        <v>14228</v>
      </c>
      <c r="G147" s="121" t="s">
        <v>14230</v>
      </c>
      <c r="H147" s="122" t="s">
        <v>12028</v>
      </c>
      <c r="J147" s="118" t="str">
        <f t="shared" si="25"/>
        <v>IC.AC.180104</v>
      </c>
      <c r="K147" s="115" t="s">
        <v>3</v>
      </c>
      <c r="L147" s="114" t="str">
        <f t="shared" si="26"/>
        <v>Unable to bear weight</v>
      </c>
      <c r="M147" s="119" t="str">
        <f t="shared" si="27"/>
        <v>PI.IC.AC.180104.01</v>
      </c>
      <c r="N147" s="119"/>
      <c r="O147" s="119" t="str">
        <f t="shared" si="28"/>
        <v>PH.IC.AC.180104.01</v>
      </c>
      <c r="Q147" s="119" t="str">
        <f t="shared" si="29"/>
        <v>CL.IC.AC.180104.01</v>
      </c>
      <c r="AR147" s="114" t="s">
        <v>12773</v>
      </c>
      <c r="AS147" s="114">
        <v>1463</v>
      </c>
    </row>
    <row r="148" spans="1:45" s="114" customFormat="1" ht="15">
      <c r="A148" s="120" t="s">
        <v>12173</v>
      </c>
      <c r="B148" s="121"/>
      <c r="C148" s="115" t="s">
        <v>12060</v>
      </c>
      <c r="D148" s="121"/>
      <c r="E148" s="115" t="s">
        <v>11848</v>
      </c>
      <c r="F148" s="121" t="s">
        <v>14228</v>
      </c>
      <c r="G148" s="121" t="s">
        <v>11939</v>
      </c>
      <c r="H148" s="122" t="s">
        <v>12210</v>
      </c>
      <c r="J148" s="118" t="str">
        <f t="shared" si="25"/>
        <v>IC.AC.180105</v>
      </c>
      <c r="K148" s="115" t="s">
        <v>3</v>
      </c>
      <c r="L148" s="114" t="str">
        <f t="shared" si="26"/>
        <v>Unable to walk due to condition</v>
      </c>
      <c r="M148" s="119" t="str">
        <f t="shared" si="27"/>
        <v>PI.IC.AC.180105.01</v>
      </c>
      <c r="N148" s="119"/>
      <c r="O148" s="119" t="str">
        <f t="shared" si="28"/>
        <v>PH.IC.AC.180105.01</v>
      </c>
      <c r="Q148" s="119" t="str">
        <f t="shared" si="29"/>
        <v>CL.IC.AC.180105.01</v>
      </c>
      <c r="AR148" s="114" t="s">
        <v>12773</v>
      </c>
      <c r="AS148" s="114">
        <v>1463</v>
      </c>
    </row>
    <row r="149" spans="1:45" s="114" customFormat="1" ht="15">
      <c r="A149" s="120" t="s">
        <v>12173</v>
      </c>
      <c r="B149" s="121"/>
      <c r="C149" s="115" t="s">
        <v>12060</v>
      </c>
      <c r="D149" s="121"/>
      <c r="E149" s="115" t="s">
        <v>11848</v>
      </c>
      <c r="F149" s="121" t="s">
        <v>14228</v>
      </c>
      <c r="G149" s="121" t="s">
        <v>8461</v>
      </c>
      <c r="H149" s="122" t="s">
        <v>12212</v>
      </c>
      <c r="J149" s="118" t="str">
        <f t="shared" si="25"/>
        <v>IC.AC.180106</v>
      </c>
      <c r="K149" s="115" t="s">
        <v>3</v>
      </c>
      <c r="L149" s="114" t="str">
        <f t="shared" si="26"/>
        <v>Other: Specify</v>
      </c>
      <c r="M149" s="119" t="str">
        <f t="shared" si="27"/>
        <v>PI.IC.AC.180106.01</v>
      </c>
      <c r="N149" s="119"/>
      <c r="O149" s="119" t="str">
        <f t="shared" si="28"/>
        <v>PH.IC.AC.180106.01</v>
      </c>
      <c r="Q149" s="119" t="str">
        <f t="shared" si="29"/>
        <v>CL.IC.AC.180106.01</v>
      </c>
      <c r="AR149" s="114" t="s">
        <v>12773</v>
      </c>
      <c r="AS149" s="114">
        <v>1463</v>
      </c>
    </row>
    <row r="150" spans="1:45" s="114" customFormat="1" ht="15">
      <c r="A150" s="120" t="s">
        <v>12173</v>
      </c>
      <c r="B150" s="121"/>
      <c r="C150" s="115" t="s">
        <v>12060</v>
      </c>
      <c r="D150" s="121" t="s">
        <v>14231</v>
      </c>
      <c r="E150" s="115" t="s">
        <v>12030</v>
      </c>
      <c r="F150" s="121" t="s">
        <v>14232</v>
      </c>
      <c r="G150" s="121" t="s">
        <v>11474</v>
      </c>
      <c r="H150" s="122" t="s">
        <v>11848</v>
      </c>
      <c r="J150" s="118" t="str">
        <f t="shared" si="25"/>
        <v>IC.AC.180201</v>
      </c>
      <c r="K150" s="115" t="s">
        <v>3</v>
      </c>
      <c r="L150" s="114" t="str">
        <f t="shared" si="26"/>
        <v>Normal</v>
      </c>
      <c r="M150" s="119" t="str">
        <f t="shared" si="27"/>
        <v>PI.IC.AC.180201.01</v>
      </c>
      <c r="N150" s="119"/>
      <c r="O150" s="119" t="str">
        <f t="shared" si="28"/>
        <v>PH.IC.AC.180201.01</v>
      </c>
      <c r="Q150" s="119" t="str">
        <f t="shared" si="29"/>
        <v>CL.IC.AC.180201.01</v>
      </c>
      <c r="AR150" s="114" t="s">
        <v>12773</v>
      </c>
      <c r="AS150" s="114">
        <v>1463</v>
      </c>
    </row>
    <row r="151" spans="1:45" s="114" customFormat="1" ht="15">
      <c r="A151" s="120" t="s">
        <v>12173</v>
      </c>
      <c r="B151" s="121"/>
      <c r="C151" s="115" t="s">
        <v>12060</v>
      </c>
      <c r="D151" s="121"/>
      <c r="E151" s="115" t="s">
        <v>12030</v>
      </c>
      <c r="F151" s="121" t="s">
        <v>14232</v>
      </c>
      <c r="G151" s="121" t="s">
        <v>12204</v>
      </c>
      <c r="H151" s="122" t="s">
        <v>12030</v>
      </c>
      <c r="J151" s="118" t="str">
        <f t="shared" si="25"/>
        <v>IC.AC.180202</v>
      </c>
      <c r="K151" s="115" t="s">
        <v>3</v>
      </c>
      <c r="L151" s="114" t="str">
        <f t="shared" si="26"/>
        <v>Slow</v>
      </c>
      <c r="M151" s="119" t="str">
        <f t="shared" si="27"/>
        <v>PI.IC.AC.180202.01</v>
      </c>
      <c r="N151" s="119"/>
      <c r="O151" s="119" t="str">
        <f t="shared" si="28"/>
        <v>PH.IC.AC.180202.01</v>
      </c>
      <c r="Q151" s="119" t="str">
        <f t="shared" si="29"/>
        <v>CL.IC.AC.180202.01</v>
      </c>
      <c r="AR151" s="114" t="s">
        <v>12773</v>
      </c>
      <c r="AS151" s="114">
        <v>1463</v>
      </c>
    </row>
    <row r="152" spans="1:45" s="114" customFormat="1" ht="15">
      <c r="A152" s="120" t="s">
        <v>12173</v>
      </c>
      <c r="B152" s="121"/>
      <c r="C152" s="115" t="s">
        <v>12060</v>
      </c>
      <c r="D152" s="121"/>
      <c r="E152" s="115" t="s">
        <v>12030</v>
      </c>
      <c r="F152" s="121" t="s">
        <v>14232</v>
      </c>
      <c r="G152" s="121" t="s">
        <v>12601</v>
      </c>
      <c r="H152" s="122" t="s">
        <v>12032</v>
      </c>
      <c r="J152" s="118" t="str">
        <f t="shared" si="25"/>
        <v>IC.AC.180203</v>
      </c>
      <c r="K152" s="115" t="s">
        <v>3</v>
      </c>
      <c r="L152" s="114" t="str">
        <f t="shared" si="26"/>
        <v>Unsteady</v>
      </c>
      <c r="M152" s="119" t="str">
        <f t="shared" si="27"/>
        <v>PI.IC.AC.180203.01</v>
      </c>
      <c r="N152" s="119"/>
      <c r="O152" s="119" t="str">
        <f t="shared" si="28"/>
        <v>PH.IC.AC.180203.01</v>
      </c>
      <c r="Q152" s="119" t="str">
        <f t="shared" si="29"/>
        <v>CL.IC.AC.180203.01</v>
      </c>
      <c r="AR152" s="114" t="s">
        <v>12773</v>
      </c>
      <c r="AS152" s="114">
        <v>1463</v>
      </c>
    </row>
    <row r="153" spans="1:45" s="114" customFormat="1" ht="15">
      <c r="A153" s="120" t="s">
        <v>12173</v>
      </c>
      <c r="B153" s="121"/>
      <c r="C153" s="115" t="s">
        <v>12060</v>
      </c>
      <c r="D153" s="121"/>
      <c r="E153" s="115" t="s">
        <v>12030</v>
      </c>
      <c r="F153" s="121" t="s">
        <v>14232</v>
      </c>
      <c r="G153" s="121" t="s">
        <v>12461</v>
      </c>
      <c r="H153" s="122" t="s">
        <v>12028</v>
      </c>
      <c r="J153" s="118" t="str">
        <f t="shared" si="25"/>
        <v>IC.AC.180204</v>
      </c>
      <c r="K153" s="115" t="s">
        <v>3</v>
      </c>
      <c r="L153" s="114" t="str">
        <f t="shared" si="26"/>
        <v>Uncoordinated</v>
      </c>
      <c r="M153" s="119" t="str">
        <f t="shared" si="27"/>
        <v>PI.IC.AC.180204.01</v>
      </c>
      <c r="N153" s="119"/>
      <c r="O153" s="119" t="str">
        <f t="shared" si="28"/>
        <v>PH.IC.AC.180204.01</v>
      </c>
      <c r="Q153" s="119" t="str">
        <f t="shared" si="29"/>
        <v>CL.IC.AC.180204.01</v>
      </c>
      <c r="AR153" s="114" t="s">
        <v>12773</v>
      </c>
      <c r="AS153" s="114">
        <v>1463</v>
      </c>
    </row>
    <row r="154" spans="1:45" s="114" customFormat="1" ht="15">
      <c r="A154" s="120" t="s">
        <v>12173</v>
      </c>
      <c r="B154" s="121"/>
      <c r="C154" s="115" t="s">
        <v>12060</v>
      </c>
      <c r="D154" s="121"/>
      <c r="E154" s="115" t="s">
        <v>12030</v>
      </c>
      <c r="F154" s="121" t="s">
        <v>14232</v>
      </c>
      <c r="G154" s="121" t="s">
        <v>8461</v>
      </c>
      <c r="H154" s="122" t="s">
        <v>12210</v>
      </c>
      <c r="J154" s="118" t="str">
        <f t="shared" si="25"/>
        <v>IC.AC.180205</v>
      </c>
      <c r="K154" s="115" t="s">
        <v>3</v>
      </c>
      <c r="L154" s="114" t="str">
        <f t="shared" si="26"/>
        <v>Other: Specify</v>
      </c>
      <c r="M154" s="119" t="str">
        <f t="shared" si="27"/>
        <v>PI.IC.AC.180205.01</v>
      </c>
      <c r="N154" s="119"/>
      <c r="O154" s="119" t="str">
        <f t="shared" si="28"/>
        <v>PH.IC.AC.180205.01</v>
      </c>
      <c r="Q154" s="119" t="str">
        <f t="shared" si="29"/>
        <v>CL.IC.AC.180205.01</v>
      </c>
      <c r="AR154" s="114" t="s">
        <v>12773</v>
      </c>
      <c r="AS154" s="114">
        <v>1463</v>
      </c>
    </row>
    <row r="155" spans="1:45" s="114" customFormat="1" ht="15">
      <c r="A155" s="120" t="s">
        <v>12173</v>
      </c>
      <c r="B155" s="121"/>
      <c r="C155" s="115" t="s">
        <v>12060</v>
      </c>
      <c r="D155" s="121" t="s">
        <v>14233</v>
      </c>
      <c r="E155" s="115" t="s">
        <v>12032</v>
      </c>
      <c r="F155" s="121" t="s">
        <v>14234</v>
      </c>
      <c r="G155" s="121" t="s">
        <v>14235</v>
      </c>
      <c r="H155" s="122" t="s">
        <v>11848</v>
      </c>
      <c r="J155" s="118" t="str">
        <f t="shared" si="25"/>
        <v>IC.AC.180301</v>
      </c>
      <c r="K155" s="115" t="s">
        <v>3</v>
      </c>
      <c r="L155" s="114" t="str">
        <f t="shared" si="26"/>
        <v>0-10 Feet</v>
      </c>
      <c r="M155" s="119" t="str">
        <f t="shared" si="27"/>
        <v>PI.IC.AC.180301.01</v>
      </c>
      <c r="N155" s="119"/>
      <c r="O155" s="119" t="str">
        <f t="shared" si="28"/>
        <v>PH.IC.AC.180301.01</v>
      </c>
      <c r="Q155" s="119" t="str">
        <f t="shared" si="29"/>
        <v>CL.IC.AC.180301.01</v>
      </c>
      <c r="AR155" s="114" t="s">
        <v>12773</v>
      </c>
      <c r="AS155" s="114">
        <v>1463</v>
      </c>
    </row>
    <row r="156" spans="1:45" s="114" customFormat="1" ht="15">
      <c r="A156" s="120" t="s">
        <v>12173</v>
      </c>
      <c r="B156" s="121"/>
      <c r="C156" s="115" t="s">
        <v>12060</v>
      </c>
      <c r="D156" s="121"/>
      <c r="E156" s="115" t="s">
        <v>12032</v>
      </c>
      <c r="F156" s="121" t="s">
        <v>14234</v>
      </c>
      <c r="G156" s="121" t="s">
        <v>14236</v>
      </c>
      <c r="H156" s="122" t="s">
        <v>12030</v>
      </c>
      <c r="J156" s="118" t="str">
        <f t="shared" si="25"/>
        <v>IC.AC.180302</v>
      </c>
      <c r="K156" s="115" t="s">
        <v>3</v>
      </c>
      <c r="L156" s="114" t="str">
        <f t="shared" si="26"/>
        <v>11-25 Feet</v>
      </c>
      <c r="M156" s="119" t="str">
        <f t="shared" si="27"/>
        <v>PI.IC.AC.180302.01</v>
      </c>
      <c r="N156" s="119"/>
      <c r="O156" s="119" t="str">
        <f t="shared" si="28"/>
        <v>PH.IC.AC.180302.01</v>
      </c>
      <c r="Q156" s="119" t="str">
        <f t="shared" si="29"/>
        <v>CL.IC.AC.180302.01</v>
      </c>
      <c r="AR156" s="114" t="s">
        <v>12773</v>
      </c>
      <c r="AS156" s="114">
        <v>1463</v>
      </c>
    </row>
    <row r="157" spans="1:45" s="114" customFormat="1" ht="15">
      <c r="A157" s="120" t="s">
        <v>12173</v>
      </c>
      <c r="B157" s="121"/>
      <c r="C157" s="115" t="s">
        <v>12060</v>
      </c>
      <c r="D157" s="121"/>
      <c r="E157" s="115" t="s">
        <v>12032</v>
      </c>
      <c r="F157" s="121" t="s">
        <v>14234</v>
      </c>
      <c r="G157" s="121" t="s">
        <v>14237</v>
      </c>
      <c r="H157" s="122" t="s">
        <v>12032</v>
      </c>
      <c r="J157" s="118" t="str">
        <f t="shared" si="25"/>
        <v>IC.AC.180303</v>
      </c>
      <c r="K157" s="115" t="s">
        <v>3</v>
      </c>
      <c r="L157" s="114" t="str">
        <f t="shared" si="26"/>
        <v>26-50 Feet</v>
      </c>
      <c r="M157" s="119" t="str">
        <f t="shared" si="27"/>
        <v>PI.IC.AC.180303.01</v>
      </c>
      <c r="N157" s="119"/>
      <c r="O157" s="119" t="str">
        <f t="shared" si="28"/>
        <v>PH.IC.AC.180303.01</v>
      </c>
      <c r="Q157" s="119" t="str">
        <f t="shared" si="29"/>
        <v>CL.IC.AC.180303.01</v>
      </c>
      <c r="AR157" s="114" t="s">
        <v>12773</v>
      </c>
      <c r="AS157" s="114">
        <v>1463</v>
      </c>
    </row>
    <row r="158" spans="1:45" s="114" customFormat="1" ht="15">
      <c r="A158" s="120" t="s">
        <v>12173</v>
      </c>
      <c r="B158" s="121"/>
      <c r="C158" s="115" t="s">
        <v>12060</v>
      </c>
      <c r="D158" s="121"/>
      <c r="E158" s="115" t="s">
        <v>12032</v>
      </c>
      <c r="F158" s="121" t="s">
        <v>14234</v>
      </c>
      <c r="G158" s="121" t="s">
        <v>14238</v>
      </c>
      <c r="H158" s="122" t="s">
        <v>12028</v>
      </c>
      <c r="J158" s="118" t="str">
        <f t="shared" si="25"/>
        <v>IC.AC.180304</v>
      </c>
      <c r="K158" s="115" t="s">
        <v>3</v>
      </c>
      <c r="L158" s="114" t="str">
        <f t="shared" si="26"/>
        <v>50-100 Feet</v>
      </c>
      <c r="M158" s="119" t="str">
        <f t="shared" si="27"/>
        <v>PI.IC.AC.180304.01</v>
      </c>
      <c r="N158" s="119"/>
      <c r="O158" s="119" t="str">
        <f t="shared" si="28"/>
        <v>PH.IC.AC.180304.01</v>
      </c>
      <c r="Q158" s="119" t="str">
        <f t="shared" si="29"/>
        <v>CL.IC.AC.180304.01</v>
      </c>
      <c r="AR158" s="114" t="s">
        <v>12773</v>
      </c>
      <c r="AS158" s="114">
        <v>1463</v>
      </c>
    </row>
    <row r="159" spans="1:45" s="114" customFormat="1" ht="15">
      <c r="A159" s="120" t="s">
        <v>12173</v>
      </c>
      <c r="B159" s="121"/>
      <c r="C159" s="115" t="s">
        <v>12060</v>
      </c>
      <c r="D159" s="121"/>
      <c r="E159" s="115" t="s">
        <v>12032</v>
      </c>
      <c r="F159" s="121" t="s">
        <v>14234</v>
      </c>
      <c r="G159" s="121" t="s">
        <v>14239</v>
      </c>
      <c r="H159" s="122" t="s">
        <v>12210</v>
      </c>
      <c r="J159" s="118" t="str">
        <f t="shared" si="25"/>
        <v>IC.AC.180305</v>
      </c>
      <c r="K159" s="115" t="s">
        <v>3</v>
      </c>
      <c r="L159" s="114" t="str">
        <f t="shared" si="26"/>
        <v>100 Feet or more</v>
      </c>
      <c r="M159" s="119" t="str">
        <f t="shared" si="27"/>
        <v>PI.IC.AC.180305.01</v>
      </c>
      <c r="N159" s="119"/>
      <c r="O159" s="119" t="str">
        <f t="shared" si="28"/>
        <v>PH.IC.AC.180305.01</v>
      </c>
      <c r="Q159" s="119" t="str">
        <f t="shared" si="29"/>
        <v>CL.IC.AC.180305.01</v>
      </c>
      <c r="AR159" s="114" t="s">
        <v>12773</v>
      </c>
      <c r="AS159" s="114">
        <v>1463</v>
      </c>
    </row>
    <row r="160" spans="1:45" s="114" customFormat="1" ht="15">
      <c r="A160" s="120" t="s">
        <v>12173</v>
      </c>
      <c r="B160" s="117" t="s">
        <v>12173</v>
      </c>
      <c r="C160" s="115" t="s">
        <v>11913</v>
      </c>
      <c r="D160" s="117" t="s">
        <v>14480</v>
      </c>
      <c r="E160" s="115" t="s">
        <v>11848</v>
      </c>
      <c r="F160" s="121" t="s">
        <v>14480</v>
      </c>
      <c r="G160" s="117" t="s">
        <v>14245</v>
      </c>
      <c r="H160" s="122" t="s">
        <v>12210</v>
      </c>
      <c r="J160" s="118" t="str">
        <f>CONCATENATE("IC.AC.",C160,E160,H160)</f>
        <v>IC.AC.190105</v>
      </c>
      <c r="K160" s="115" t="s">
        <v>3</v>
      </c>
      <c r="L160" s="114" t="str">
        <f>G160</f>
        <v>Ambulated</v>
      </c>
      <c r="M160" s="119" t="str">
        <f>CONCATENATE("PI.",J160,".",K160)</f>
        <v>PI.IC.AC.190105.01</v>
      </c>
      <c r="N160" s="119"/>
      <c r="O160" s="119" t="str">
        <f>CONCATENATE("PH.",J160,".",K160)</f>
        <v>PH.IC.AC.190105.01</v>
      </c>
      <c r="Q160" s="119" t="str">
        <f>CONCATENATE("CL.",J160,".",K160)</f>
        <v>CL.IC.AC.190105.01</v>
      </c>
      <c r="AR160" s="114" t="s">
        <v>12773</v>
      </c>
      <c r="AS160" s="114">
        <v>1463</v>
      </c>
    </row>
    <row r="161" spans="1:45" s="114" customFormat="1" ht="15">
      <c r="A161" s="120" t="s">
        <v>12173</v>
      </c>
      <c r="B161" s="117"/>
      <c r="C161" s="115" t="s">
        <v>11913</v>
      </c>
      <c r="D161" s="117"/>
      <c r="E161" s="115" t="s">
        <v>11848</v>
      </c>
      <c r="F161" s="121" t="s">
        <v>14480</v>
      </c>
      <c r="G161" s="117" t="s">
        <v>14246</v>
      </c>
      <c r="H161" s="122" t="s">
        <v>12212</v>
      </c>
      <c r="J161" s="118" t="str">
        <f>CONCATENATE("IC.AC.",C161,E161,H161)</f>
        <v>IC.AC.190106</v>
      </c>
      <c r="K161" s="115" t="s">
        <v>3</v>
      </c>
      <c r="L161" s="114" t="str">
        <f>G161</f>
        <v>Standing</v>
      </c>
      <c r="M161" s="119" t="str">
        <f>CONCATENATE("PI.",J161,".",K161)</f>
        <v>PI.IC.AC.190106.01</v>
      </c>
      <c r="N161" s="119"/>
      <c r="O161" s="119" t="str">
        <f>CONCATENATE("PH.",J161,".",K161)</f>
        <v>PH.IC.AC.190106.01</v>
      </c>
      <c r="Q161" s="119" t="str">
        <f>CONCATENATE("CL.",J161,".",K161)</f>
        <v>CL.IC.AC.190106.01</v>
      </c>
      <c r="AR161" s="114" t="s">
        <v>12773</v>
      </c>
      <c r="AS161" s="114">
        <v>1463</v>
      </c>
    </row>
    <row r="162" spans="1:45" s="114" customFormat="1" ht="15">
      <c r="A162" s="120" t="s">
        <v>12173</v>
      </c>
      <c r="B162" s="117"/>
      <c r="C162" s="115" t="s">
        <v>11913</v>
      </c>
      <c r="D162" s="117"/>
      <c r="E162" s="115" t="s">
        <v>11848</v>
      </c>
      <c r="F162" s="121" t="s">
        <v>14480</v>
      </c>
      <c r="G162" s="117" t="s">
        <v>14242</v>
      </c>
      <c r="H162" s="122" t="s">
        <v>12030</v>
      </c>
      <c r="J162" s="118" t="str">
        <f t="shared" ref="J162:J168" si="30">CONCATENATE("IC.AC.",C162,E162,H162)</f>
        <v>IC.AC.190102</v>
      </c>
      <c r="K162" s="115" t="s">
        <v>3</v>
      </c>
      <c r="L162" s="114" t="str">
        <f t="shared" ref="L162:L168" si="31">G162</f>
        <v>Dangled</v>
      </c>
      <c r="M162" s="119" t="str">
        <f t="shared" ref="M162:M168" si="32">CONCATENATE("PI.",J162,".",K162)</f>
        <v>PI.IC.AC.190102.01</v>
      </c>
      <c r="N162" s="119"/>
      <c r="O162" s="119" t="str">
        <f t="shared" ref="O162:O168" si="33">CONCATENATE("PH.",J162,".",K162)</f>
        <v>PH.IC.AC.190102.01</v>
      </c>
      <c r="Q162" s="119" t="str">
        <f t="shared" ref="Q162:Q207" si="34">CONCATENATE("CL.",J162,".",K162)</f>
        <v>CL.IC.AC.190102.01</v>
      </c>
      <c r="AR162" s="114" t="s">
        <v>12773</v>
      </c>
      <c r="AS162" s="114">
        <v>1463</v>
      </c>
    </row>
    <row r="163" spans="1:45" s="114" customFormat="1" ht="15">
      <c r="A163" s="120" t="s">
        <v>12173</v>
      </c>
      <c r="B163" s="117"/>
      <c r="C163" s="115" t="s">
        <v>11913</v>
      </c>
      <c r="D163" s="117"/>
      <c r="E163" s="115" t="s">
        <v>11848</v>
      </c>
      <c r="F163" s="121" t="s">
        <v>14480</v>
      </c>
      <c r="G163" s="117" t="s">
        <v>14243</v>
      </c>
      <c r="H163" s="122" t="s">
        <v>12032</v>
      </c>
      <c r="J163" s="118" t="str">
        <f t="shared" si="30"/>
        <v>IC.AC.190103</v>
      </c>
      <c r="K163" s="115" t="s">
        <v>3</v>
      </c>
      <c r="L163" s="114" t="str">
        <f t="shared" si="31"/>
        <v>Up to chair</v>
      </c>
      <c r="M163" s="119" t="str">
        <f t="shared" si="32"/>
        <v>PI.IC.AC.190103.01</v>
      </c>
      <c r="N163" s="119"/>
      <c r="O163" s="119" t="str">
        <f t="shared" si="33"/>
        <v>PH.IC.AC.190103.01</v>
      </c>
      <c r="Q163" s="119" t="str">
        <f t="shared" si="34"/>
        <v>CL.IC.AC.190103.01</v>
      </c>
      <c r="AR163" s="114" t="s">
        <v>12773</v>
      </c>
      <c r="AS163" s="114">
        <v>1463</v>
      </c>
    </row>
    <row r="164" spans="1:45" s="114" customFormat="1" ht="15">
      <c r="A164" s="120" t="s">
        <v>12173</v>
      </c>
      <c r="B164" s="117"/>
      <c r="C164" s="115" t="s">
        <v>11913</v>
      </c>
      <c r="D164" s="117"/>
      <c r="E164" s="115" t="s">
        <v>11848</v>
      </c>
      <c r="F164" s="121" t="s">
        <v>14480</v>
      </c>
      <c r="G164" s="117" t="s">
        <v>14244</v>
      </c>
      <c r="H164" s="122" t="s">
        <v>12028</v>
      </c>
      <c r="J164" s="118" t="str">
        <f t="shared" si="30"/>
        <v>IC.AC.190104</v>
      </c>
      <c r="K164" s="115" t="s">
        <v>3</v>
      </c>
      <c r="L164" s="114" t="str">
        <f t="shared" si="31"/>
        <v>Up to commode</v>
      </c>
      <c r="M164" s="119" t="str">
        <f t="shared" si="32"/>
        <v>PI.IC.AC.190104.01</v>
      </c>
      <c r="N164" s="119"/>
      <c r="O164" s="119" t="str">
        <f t="shared" si="33"/>
        <v>PH.IC.AC.190104.01</v>
      </c>
      <c r="Q164" s="119" t="str">
        <f t="shared" si="34"/>
        <v>CL.IC.AC.190104.01</v>
      </c>
      <c r="AR164" s="114" t="s">
        <v>12773</v>
      </c>
      <c r="AS164" s="114">
        <v>1463</v>
      </c>
    </row>
    <row r="165" spans="1:45" s="114" customFormat="1" ht="15">
      <c r="A165" s="120" t="s">
        <v>12173</v>
      </c>
      <c r="C165" s="115" t="s">
        <v>11913</v>
      </c>
      <c r="E165" s="115" t="s">
        <v>11848</v>
      </c>
      <c r="F165" s="121" t="s">
        <v>14480</v>
      </c>
      <c r="G165" s="117" t="s">
        <v>14241</v>
      </c>
      <c r="H165" s="122" t="s">
        <v>11848</v>
      </c>
      <c r="J165" s="118" t="str">
        <f>CONCATENATE("IC.AC.",C165,E165,H165)</f>
        <v>IC.AC.190101</v>
      </c>
      <c r="K165" s="115" t="s">
        <v>3</v>
      </c>
      <c r="L165" s="114" t="str">
        <f>G165</f>
        <v>Back to bed</v>
      </c>
      <c r="M165" s="119" t="str">
        <f>CONCATENATE("PI.",J165,".",K165)</f>
        <v>PI.IC.AC.190101.01</v>
      </c>
      <c r="N165" s="119"/>
      <c r="O165" s="119" t="str">
        <f>CONCATENATE("PH.",J165,".",K165)</f>
        <v>PH.IC.AC.190101.01</v>
      </c>
      <c r="Q165" s="119" t="str">
        <f>CONCATENATE("CL.",J165,".",K165)</f>
        <v>CL.IC.AC.190101.01</v>
      </c>
      <c r="AR165" s="114" t="s">
        <v>12773</v>
      </c>
      <c r="AS165" s="114">
        <v>1463</v>
      </c>
    </row>
    <row r="166" spans="1:45" s="114" customFormat="1" ht="15">
      <c r="A166" s="120" t="s">
        <v>12173</v>
      </c>
      <c r="B166" s="117"/>
      <c r="C166" s="115" t="s">
        <v>11913</v>
      </c>
      <c r="D166" s="117"/>
      <c r="E166" s="115" t="s">
        <v>11848</v>
      </c>
      <c r="F166" s="121" t="s">
        <v>14480</v>
      </c>
      <c r="G166" s="117" t="s">
        <v>14481</v>
      </c>
      <c r="H166" s="122" t="s">
        <v>11638</v>
      </c>
      <c r="J166" s="118" t="str">
        <f t="shared" ref="J166" si="35">CONCATENATE("IC.AC.",C166,E166,H166)</f>
        <v>IC.AC.190108</v>
      </c>
      <c r="K166" s="115" t="s">
        <v>1</v>
      </c>
      <c r="L166" s="114" t="str">
        <f t="shared" ref="L166" si="36">G166</f>
        <v>In bed</v>
      </c>
      <c r="M166" s="119" t="str">
        <f t="shared" ref="M166" si="37">CONCATENATE("PI.",J166,".",K166)</f>
        <v>PI.IC.AC.190108.01</v>
      </c>
      <c r="N166" s="119"/>
      <c r="O166" s="119" t="str">
        <f t="shared" ref="O166" si="38">CONCATENATE("PH.",J166,".",K166)</f>
        <v>PH.IC.AC.190108.01</v>
      </c>
      <c r="Q166" s="119" t="str">
        <f t="shared" ref="Q166" si="39">CONCATENATE("CL.",J166,".",K166)</f>
        <v>CL.IC.AC.190108.01</v>
      </c>
      <c r="AR166" s="114" t="s">
        <v>12773</v>
      </c>
      <c r="AS166" s="114">
        <v>1738</v>
      </c>
    </row>
    <row r="167" spans="1:45" s="114" customFormat="1" ht="15">
      <c r="A167" s="120" t="s">
        <v>12173</v>
      </c>
      <c r="B167" s="117"/>
      <c r="C167" s="115" t="s">
        <v>11913</v>
      </c>
      <c r="D167" s="117"/>
      <c r="E167" s="115" t="s">
        <v>11848</v>
      </c>
      <c r="F167" s="121" t="s">
        <v>14480</v>
      </c>
      <c r="G167" s="117" t="s">
        <v>14482</v>
      </c>
      <c r="H167" s="122" t="s">
        <v>11639</v>
      </c>
      <c r="J167" s="118" t="str">
        <f>CONCATENATE("IC.AC.",C167,E167,H167)</f>
        <v>IC.AC.190109</v>
      </c>
      <c r="K167" s="115" t="s">
        <v>3</v>
      </c>
      <c r="L167" s="114" t="str">
        <f>G167</f>
        <v>Activity contraindicated</v>
      </c>
      <c r="M167" s="119" t="str">
        <f>CONCATENATE("PI.",J167,".",K167)</f>
        <v>PI.IC.AC.190109.01</v>
      </c>
      <c r="N167" s="119"/>
      <c r="O167" s="119" t="str">
        <f>CONCATENATE("PH.",J167,".",K167)</f>
        <v>PH.IC.AC.190109.01</v>
      </c>
      <c r="Q167" s="119" t="str">
        <f>CONCATENATE("CL.",J167,".",K167)</f>
        <v>CL.IC.AC.190109.01</v>
      </c>
      <c r="AR167" s="114" t="s">
        <v>12773</v>
      </c>
      <c r="AS167" s="114">
        <v>1738</v>
      </c>
    </row>
    <row r="168" spans="1:45" s="114" customFormat="1" ht="15">
      <c r="A168" s="120" t="s">
        <v>12173</v>
      </c>
      <c r="B168" s="117"/>
      <c r="C168" s="115" t="s">
        <v>11913</v>
      </c>
      <c r="D168" s="117"/>
      <c r="E168" s="115" t="s">
        <v>11848</v>
      </c>
      <c r="F168" s="121" t="s">
        <v>14480</v>
      </c>
      <c r="G168" s="117" t="s">
        <v>8461</v>
      </c>
      <c r="H168" s="122" t="s">
        <v>12225</v>
      </c>
      <c r="J168" s="118" t="str">
        <f t="shared" si="30"/>
        <v>IC.AC.190107</v>
      </c>
      <c r="K168" s="115" t="s">
        <v>1</v>
      </c>
      <c r="L168" s="114" t="str">
        <f t="shared" si="31"/>
        <v>Other: Specify</v>
      </c>
      <c r="M168" s="119" t="str">
        <f t="shared" si="32"/>
        <v>PI.IC.AC.190107.01</v>
      </c>
      <c r="N168" s="119"/>
      <c r="O168" s="119" t="str">
        <f t="shared" si="33"/>
        <v>PH.IC.AC.190107.01</v>
      </c>
      <c r="Q168" s="119" t="str">
        <f t="shared" si="34"/>
        <v>CL.IC.AC.190107.01</v>
      </c>
      <c r="AR168" s="114" t="s">
        <v>12773</v>
      </c>
      <c r="AS168" s="114">
        <v>1463</v>
      </c>
    </row>
    <row r="169" spans="1:45" s="114" customFormat="1" ht="15">
      <c r="A169" s="120" t="s">
        <v>12173</v>
      </c>
      <c r="B169" s="117" t="s">
        <v>14247</v>
      </c>
      <c r="C169" s="115" t="s">
        <v>11906</v>
      </c>
      <c r="D169" s="117" t="s">
        <v>14248</v>
      </c>
      <c r="E169" s="115" t="s">
        <v>11848</v>
      </c>
      <c r="F169" s="114" t="s">
        <v>14287</v>
      </c>
      <c r="G169" s="117" t="s">
        <v>14249</v>
      </c>
      <c r="H169" s="122" t="s">
        <v>11848</v>
      </c>
      <c r="J169" s="118" t="str">
        <f t="shared" ref="J169:J207" si="40">CONCATENATE("IC.AC.",C169,E169,H169)</f>
        <v>IC.AC.200101</v>
      </c>
      <c r="K169" s="115" t="s">
        <v>3</v>
      </c>
      <c r="L169" s="114" t="str">
        <f t="shared" ref="L169:L207" si="41">G169</f>
        <v>Patient Turned</v>
      </c>
      <c r="M169" s="119" t="str">
        <f t="shared" ref="M169:M207" si="42">CONCATENATE("PI.",J169,".",K169)</f>
        <v>PI.IC.AC.200101.01</v>
      </c>
      <c r="N169" s="119"/>
      <c r="O169" s="119" t="str">
        <f t="shared" ref="O169:O207" si="43">CONCATENATE("PH.",J169,".",K169)</f>
        <v>PH.IC.AC.200101.01</v>
      </c>
      <c r="Q169" s="119" t="str">
        <f t="shared" si="34"/>
        <v>CL.IC.AC.200101.01</v>
      </c>
      <c r="AR169" s="114" t="s">
        <v>12773</v>
      </c>
      <c r="AS169" s="114">
        <v>1463</v>
      </c>
    </row>
    <row r="170" spans="1:45" s="114" customFormat="1" ht="15">
      <c r="A170" s="120" t="s">
        <v>12173</v>
      </c>
      <c r="B170" s="123"/>
      <c r="C170" s="115" t="s">
        <v>11906</v>
      </c>
      <c r="D170" s="124"/>
      <c r="E170" s="115" t="s">
        <v>11848</v>
      </c>
      <c r="F170" s="114" t="s">
        <v>14287</v>
      </c>
      <c r="G170" s="117" t="s">
        <v>14250</v>
      </c>
      <c r="H170" s="122" t="s">
        <v>12030</v>
      </c>
      <c r="J170" s="118" t="str">
        <f t="shared" si="40"/>
        <v>IC.AC.200102</v>
      </c>
      <c r="K170" s="115" t="s">
        <v>3</v>
      </c>
      <c r="L170" s="114" t="str">
        <f t="shared" si="41"/>
        <v>Self Turned</v>
      </c>
      <c r="M170" s="119" t="str">
        <f t="shared" si="42"/>
        <v>PI.IC.AC.200102.01</v>
      </c>
      <c r="N170" s="119"/>
      <c r="O170" s="119" t="str">
        <f t="shared" si="43"/>
        <v>PH.IC.AC.200102.01</v>
      </c>
      <c r="Q170" s="119" t="str">
        <f t="shared" si="34"/>
        <v>CL.IC.AC.200102.01</v>
      </c>
      <c r="AR170" s="114" t="s">
        <v>12773</v>
      </c>
      <c r="AS170" s="114">
        <v>1463</v>
      </c>
    </row>
    <row r="171" spans="1:45" s="114" customFormat="1" ht="15">
      <c r="A171" s="120" t="s">
        <v>12173</v>
      </c>
      <c r="B171" s="123"/>
      <c r="C171" s="115" t="s">
        <v>11906</v>
      </c>
      <c r="D171" s="124"/>
      <c r="E171" s="115" t="s">
        <v>11848</v>
      </c>
      <c r="F171" s="114" t="s">
        <v>14287</v>
      </c>
      <c r="G171" s="117" t="s">
        <v>14251</v>
      </c>
      <c r="H171" s="122" t="s">
        <v>12032</v>
      </c>
      <c r="J171" s="118" t="str">
        <f t="shared" si="40"/>
        <v>IC.AC.200103</v>
      </c>
      <c r="K171" s="115" t="s">
        <v>3</v>
      </c>
      <c r="L171" s="114" t="str">
        <f t="shared" si="41"/>
        <v>Rotating by bed</v>
      </c>
      <c r="M171" s="119" t="str">
        <f t="shared" si="42"/>
        <v>PI.IC.AC.200103.01</v>
      </c>
      <c r="N171" s="119"/>
      <c r="O171" s="119" t="str">
        <f t="shared" si="43"/>
        <v>PH.IC.AC.200103.01</v>
      </c>
      <c r="Q171" s="119" t="str">
        <f t="shared" si="34"/>
        <v>CL.IC.AC.200103.01</v>
      </c>
      <c r="AR171" s="114" t="s">
        <v>12773</v>
      </c>
      <c r="AS171" s="114">
        <v>1463</v>
      </c>
    </row>
    <row r="172" spans="1:45" s="114" customFormat="1" ht="15">
      <c r="A172" s="120" t="s">
        <v>12173</v>
      </c>
      <c r="B172" s="123"/>
      <c r="C172" s="115" t="s">
        <v>11906</v>
      </c>
      <c r="D172" s="124"/>
      <c r="E172" s="115" t="s">
        <v>11848</v>
      </c>
      <c r="F172" s="114" t="s">
        <v>14287</v>
      </c>
      <c r="G172" s="117" t="s">
        <v>14252</v>
      </c>
      <c r="H172" s="122" t="s">
        <v>12028</v>
      </c>
      <c r="J172" s="118" t="str">
        <f t="shared" si="40"/>
        <v>IC.AC.200104</v>
      </c>
      <c r="K172" s="115" t="s">
        <v>3</v>
      </c>
      <c r="L172" s="114" t="str">
        <f t="shared" si="41"/>
        <v>Patient Refuses</v>
      </c>
      <c r="M172" s="119" t="str">
        <f t="shared" si="42"/>
        <v>PI.IC.AC.200104.01</v>
      </c>
      <c r="N172" s="119"/>
      <c r="O172" s="119" t="str">
        <f t="shared" si="43"/>
        <v>PH.IC.AC.200104.01</v>
      </c>
      <c r="Q172" s="119" t="str">
        <f t="shared" si="34"/>
        <v>CL.IC.AC.200104.01</v>
      </c>
      <c r="AR172" s="114" t="s">
        <v>12773</v>
      </c>
      <c r="AS172" s="114">
        <v>1463</v>
      </c>
    </row>
    <row r="173" spans="1:45" s="114" customFormat="1" ht="15">
      <c r="A173" s="120" t="s">
        <v>12173</v>
      </c>
      <c r="B173" s="123"/>
      <c r="C173" s="115" t="s">
        <v>11906</v>
      </c>
      <c r="D173" s="117" t="s">
        <v>14253</v>
      </c>
      <c r="E173" s="115" t="s">
        <v>12030</v>
      </c>
      <c r="F173" s="114" t="s">
        <v>14288</v>
      </c>
      <c r="G173" s="117" t="s">
        <v>12390</v>
      </c>
      <c r="H173" s="122" t="s">
        <v>11848</v>
      </c>
      <c r="J173" s="118" t="str">
        <f t="shared" si="40"/>
        <v>IC.AC.200201</v>
      </c>
      <c r="K173" s="115" t="s">
        <v>3</v>
      </c>
      <c r="L173" s="114" t="str">
        <f t="shared" si="41"/>
        <v>Back</v>
      </c>
      <c r="M173" s="119" t="str">
        <f t="shared" si="42"/>
        <v>PI.IC.AC.200201.01</v>
      </c>
      <c r="N173" s="119"/>
      <c r="O173" s="119" t="str">
        <f t="shared" si="43"/>
        <v>PH.IC.AC.200201.01</v>
      </c>
      <c r="Q173" s="119" t="str">
        <f t="shared" si="34"/>
        <v>CL.IC.AC.200201.01</v>
      </c>
      <c r="AR173" s="114" t="s">
        <v>12773</v>
      </c>
      <c r="AS173" s="114">
        <v>1463</v>
      </c>
    </row>
    <row r="174" spans="1:45" s="114" customFormat="1" ht="15">
      <c r="A174" s="120" t="s">
        <v>12173</v>
      </c>
      <c r="B174" s="123"/>
      <c r="C174" s="115" t="s">
        <v>11906</v>
      </c>
      <c r="D174" s="123"/>
      <c r="E174" s="115" t="s">
        <v>12030</v>
      </c>
      <c r="F174" s="114" t="s">
        <v>14288</v>
      </c>
      <c r="G174" s="117" t="s">
        <v>14254</v>
      </c>
      <c r="H174" s="122" t="s">
        <v>12030</v>
      </c>
      <c r="J174" s="118" t="str">
        <f t="shared" si="40"/>
        <v>IC.AC.200202</v>
      </c>
      <c r="K174" s="115" t="s">
        <v>3</v>
      </c>
      <c r="L174" s="114" t="str">
        <f t="shared" si="41"/>
        <v>Left side</v>
      </c>
      <c r="M174" s="119" t="str">
        <f t="shared" si="42"/>
        <v>PI.IC.AC.200202.01</v>
      </c>
      <c r="N174" s="119"/>
      <c r="O174" s="119" t="str">
        <f t="shared" si="43"/>
        <v>PH.IC.AC.200202.01</v>
      </c>
      <c r="Q174" s="119" t="str">
        <f t="shared" si="34"/>
        <v>CL.IC.AC.200202.01</v>
      </c>
      <c r="AR174" s="114" t="s">
        <v>12773</v>
      </c>
      <c r="AS174" s="114">
        <v>1463</v>
      </c>
    </row>
    <row r="175" spans="1:45" s="114" customFormat="1" ht="15">
      <c r="A175" s="120" t="s">
        <v>12173</v>
      </c>
      <c r="B175" s="123"/>
      <c r="C175" s="115" t="s">
        <v>11906</v>
      </c>
      <c r="D175" s="123"/>
      <c r="E175" s="115" t="s">
        <v>12030</v>
      </c>
      <c r="F175" s="114" t="s">
        <v>14288</v>
      </c>
      <c r="G175" s="117" t="s">
        <v>14255</v>
      </c>
      <c r="H175" s="122" t="s">
        <v>12032</v>
      </c>
      <c r="J175" s="118" t="str">
        <f t="shared" si="40"/>
        <v>IC.AC.200203</v>
      </c>
      <c r="K175" s="115" t="s">
        <v>3</v>
      </c>
      <c r="L175" s="114" t="str">
        <f t="shared" si="41"/>
        <v>Right side</v>
      </c>
      <c r="M175" s="119" t="str">
        <f t="shared" si="42"/>
        <v>PI.IC.AC.200203.01</v>
      </c>
      <c r="N175" s="119"/>
      <c r="O175" s="119" t="str">
        <f t="shared" si="43"/>
        <v>PH.IC.AC.200203.01</v>
      </c>
      <c r="Q175" s="119" t="str">
        <f t="shared" si="34"/>
        <v>CL.IC.AC.200203.01</v>
      </c>
      <c r="AR175" s="114" t="s">
        <v>12773</v>
      </c>
      <c r="AS175" s="114">
        <v>1463</v>
      </c>
    </row>
    <row r="176" spans="1:45" s="114" customFormat="1" ht="15">
      <c r="A176" s="120" t="s">
        <v>12173</v>
      </c>
      <c r="B176" s="123"/>
      <c r="C176" s="115" t="s">
        <v>11906</v>
      </c>
      <c r="D176" s="123"/>
      <c r="E176" s="115" t="s">
        <v>12030</v>
      </c>
      <c r="F176" s="114" t="s">
        <v>14288</v>
      </c>
      <c r="G176" s="117" t="s">
        <v>12221</v>
      </c>
      <c r="H176" s="122" t="s">
        <v>12028</v>
      </c>
      <c r="J176" s="118" t="str">
        <f t="shared" si="40"/>
        <v>IC.AC.200204</v>
      </c>
      <c r="K176" s="115" t="s">
        <v>3</v>
      </c>
      <c r="L176" s="114" t="str">
        <f t="shared" si="41"/>
        <v>Prone</v>
      </c>
      <c r="M176" s="119" t="str">
        <f t="shared" si="42"/>
        <v>PI.IC.AC.200204.01</v>
      </c>
      <c r="N176" s="119"/>
      <c r="O176" s="119" t="str">
        <f t="shared" si="43"/>
        <v>PH.IC.AC.200204.01</v>
      </c>
      <c r="Q176" s="119" t="str">
        <f t="shared" si="34"/>
        <v>CL.IC.AC.200204.01</v>
      </c>
      <c r="AR176" s="114" t="s">
        <v>12773</v>
      </c>
      <c r="AS176" s="114">
        <v>1463</v>
      </c>
    </row>
    <row r="177" spans="1:45" s="114" customFormat="1" ht="15">
      <c r="A177" s="120" t="s">
        <v>12173</v>
      </c>
      <c r="B177" s="121" t="s">
        <v>9825</v>
      </c>
      <c r="C177" s="115" t="s">
        <v>10704</v>
      </c>
      <c r="D177" s="121" t="s">
        <v>14256</v>
      </c>
      <c r="E177" s="115" t="s">
        <v>11848</v>
      </c>
      <c r="F177" s="121" t="s">
        <v>14257</v>
      </c>
      <c r="G177" s="121" t="s">
        <v>14258</v>
      </c>
      <c r="H177" s="122" t="s">
        <v>11848</v>
      </c>
      <c r="J177" s="118" t="str">
        <f t="shared" si="40"/>
        <v>IC.AC.210101</v>
      </c>
      <c r="K177" s="115" t="s">
        <v>3</v>
      </c>
      <c r="L177" s="114" t="str">
        <f t="shared" si="41"/>
        <v>Full Assistance</v>
      </c>
      <c r="M177" s="119" t="str">
        <f t="shared" si="42"/>
        <v>PI.IC.AC.210101.01</v>
      </c>
      <c r="N177" s="119"/>
      <c r="O177" s="119" t="str">
        <f t="shared" si="43"/>
        <v>PH.IC.AC.210101.01</v>
      </c>
      <c r="Q177" s="119" t="str">
        <f t="shared" si="34"/>
        <v>CL.IC.AC.210101.01</v>
      </c>
      <c r="AR177" s="114" t="s">
        <v>12773</v>
      </c>
      <c r="AS177" s="114">
        <v>1463</v>
      </c>
    </row>
    <row r="178" spans="1:45" s="114" customFormat="1" ht="15">
      <c r="A178" s="120" t="s">
        <v>12173</v>
      </c>
      <c r="B178" s="121"/>
      <c r="C178" s="115" t="s">
        <v>10704</v>
      </c>
      <c r="D178" s="121"/>
      <c r="E178" s="115" t="s">
        <v>11848</v>
      </c>
      <c r="F178" s="121" t="s">
        <v>14257</v>
      </c>
      <c r="G178" s="121" t="s">
        <v>14259</v>
      </c>
      <c r="H178" s="122" t="s">
        <v>12030</v>
      </c>
      <c r="J178" s="118" t="str">
        <f t="shared" si="40"/>
        <v>IC.AC.210102</v>
      </c>
      <c r="K178" s="115" t="s">
        <v>3</v>
      </c>
      <c r="L178" s="114" t="str">
        <f t="shared" si="41"/>
        <v>Partial Assistance</v>
      </c>
      <c r="M178" s="119" t="str">
        <f t="shared" si="42"/>
        <v>PI.IC.AC.210102.01</v>
      </c>
      <c r="N178" s="119"/>
      <c r="O178" s="119" t="str">
        <f t="shared" si="43"/>
        <v>PH.IC.AC.210102.01</v>
      </c>
      <c r="Q178" s="119" t="str">
        <f t="shared" si="34"/>
        <v>CL.IC.AC.210102.01</v>
      </c>
      <c r="AR178" s="114" t="s">
        <v>12773</v>
      </c>
      <c r="AS178" s="114">
        <v>1463</v>
      </c>
    </row>
    <row r="179" spans="1:45" s="114" customFormat="1" ht="15">
      <c r="A179" s="120" t="s">
        <v>12173</v>
      </c>
      <c r="B179" s="121"/>
      <c r="C179" s="115" t="s">
        <v>10704</v>
      </c>
      <c r="D179" s="121"/>
      <c r="E179" s="115" t="s">
        <v>11848</v>
      </c>
      <c r="F179" s="121" t="s">
        <v>14257</v>
      </c>
      <c r="G179" s="121" t="s">
        <v>12224</v>
      </c>
      <c r="H179" s="122" t="s">
        <v>12032</v>
      </c>
      <c r="J179" s="118" t="str">
        <f t="shared" si="40"/>
        <v>IC.AC.210103</v>
      </c>
      <c r="K179" s="115" t="s">
        <v>3</v>
      </c>
      <c r="L179" s="114" t="str">
        <f t="shared" si="41"/>
        <v>Self</v>
      </c>
      <c r="M179" s="119" t="str">
        <f t="shared" si="42"/>
        <v>PI.IC.AC.210103.01</v>
      </c>
      <c r="N179" s="119"/>
      <c r="O179" s="119" t="str">
        <f t="shared" si="43"/>
        <v>PH.IC.AC.210103.01</v>
      </c>
      <c r="Q179" s="119" t="str">
        <f t="shared" si="34"/>
        <v>CL.IC.AC.210103.01</v>
      </c>
      <c r="AR179" s="114" t="s">
        <v>12773</v>
      </c>
      <c r="AS179" s="114">
        <v>1463</v>
      </c>
    </row>
    <row r="180" spans="1:45" s="114" customFormat="1" ht="15">
      <c r="A180" s="120" t="s">
        <v>12173</v>
      </c>
      <c r="B180" s="121"/>
      <c r="C180" s="115" t="s">
        <v>10704</v>
      </c>
      <c r="D180" s="121"/>
      <c r="E180" s="115" t="s">
        <v>11848</v>
      </c>
      <c r="F180" s="121" t="s">
        <v>14257</v>
      </c>
      <c r="G180" s="121" t="s">
        <v>14260</v>
      </c>
      <c r="H180" s="122" t="s">
        <v>12028</v>
      </c>
      <c r="J180" s="118" t="str">
        <f t="shared" si="40"/>
        <v>IC.AC.210104</v>
      </c>
      <c r="K180" s="115" t="s">
        <v>3</v>
      </c>
      <c r="L180" s="114" t="str">
        <f t="shared" si="41"/>
        <v>Refuses Hygiene Care</v>
      </c>
      <c r="M180" s="119" t="str">
        <f t="shared" si="42"/>
        <v>PI.IC.AC.210104.01</v>
      </c>
      <c r="N180" s="119"/>
      <c r="O180" s="119" t="str">
        <f t="shared" si="43"/>
        <v>PH.IC.AC.210104.01</v>
      </c>
      <c r="Q180" s="119" t="str">
        <f t="shared" si="34"/>
        <v>CL.IC.AC.210104.01</v>
      </c>
      <c r="AR180" s="114" t="s">
        <v>12773</v>
      </c>
      <c r="AS180" s="114">
        <v>1463</v>
      </c>
    </row>
    <row r="181" spans="1:45" s="114" customFormat="1" ht="15">
      <c r="A181" s="120" t="s">
        <v>12173</v>
      </c>
      <c r="B181" s="121"/>
      <c r="C181" s="115" t="s">
        <v>10704</v>
      </c>
      <c r="D181" s="121" t="s">
        <v>14261</v>
      </c>
      <c r="E181" s="115" t="s">
        <v>12030</v>
      </c>
      <c r="F181" s="121" t="s">
        <v>14262</v>
      </c>
      <c r="G181" s="121" t="s">
        <v>14263</v>
      </c>
      <c r="H181" s="122" t="s">
        <v>11848</v>
      </c>
      <c r="J181" s="118" t="str">
        <f t="shared" si="40"/>
        <v>IC.AC.210201</v>
      </c>
      <c r="K181" s="115" t="s">
        <v>3</v>
      </c>
      <c r="L181" s="114" t="str">
        <f t="shared" si="41"/>
        <v>Daily Chlorohexidine Bath</v>
      </c>
      <c r="M181" s="119" t="str">
        <f t="shared" si="42"/>
        <v>PI.IC.AC.210201.01</v>
      </c>
      <c r="N181" s="119"/>
      <c r="O181" s="119" t="str">
        <f t="shared" si="43"/>
        <v>PH.IC.AC.210201.01</v>
      </c>
      <c r="Q181" s="119" t="str">
        <f t="shared" si="34"/>
        <v>CL.IC.AC.210201.01</v>
      </c>
      <c r="AR181" s="114" t="s">
        <v>12773</v>
      </c>
      <c r="AS181" s="114">
        <v>1463</v>
      </c>
    </row>
    <row r="182" spans="1:45" s="114" customFormat="1" ht="15">
      <c r="A182" s="120" t="s">
        <v>12173</v>
      </c>
      <c r="B182" s="121"/>
      <c r="C182" s="115" t="s">
        <v>10704</v>
      </c>
      <c r="D182" s="121"/>
      <c r="E182" s="115" t="s">
        <v>12030</v>
      </c>
      <c r="F182" s="121" t="s">
        <v>14262</v>
      </c>
      <c r="G182" s="121" t="s">
        <v>14264</v>
      </c>
      <c r="H182" s="122" t="s">
        <v>12030</v>
      </c>
      <c r="J182" s="118" t="str">
        <f t="shared" si="40"/>
        <v>IC.AC.210202</v>
      </c>
      <c r="K182" s="115" t="s">
        <v>3</v>
      </c>
      <c r="L182" s="114" t="str">
        <f t="shared" si="41"/>
        <v>Bed Bath</v>
      </c>
      <c r="M182" s="119" t="str">
        <f t="shared" si="42"/>
        <v>PI.IC.AC.210202.01</v>
      </c>
      <c r="N182" s="119"/>
      <c r="O182" s="119" t="str">
        <f t="shared" si="43"/>
        <v>PH.IC.AC.210202.01</v>
      </c>
      <c r="Q182" s="119" t="str">
        <f t="shared" si="34"/>
        <v>CL.IC.AC.210202.01</v>
      </c>
      <c r="AR182" s="114" t="s">
        <v>12773</v>
      </c>
      <c r="AS182" s="114">
        <v>1463</v>
      </c>
    </row>
    <row r="183" spans="1:45" s="114" customFormat="1" ht="15">
      <c r="A183" s="120" t="s">
        <v>12173</v>
      </c>
      <c r="B183" s="121"/>
      <c r="C183" s="115" t="s">
        <v>10704</v>
      </c>
      <c r="D183" s="121"/>
      <c r="E183" s="115" t="s">
        <v>12030</v>
      </c>
      <c r="F183" s="121" t="s">
        <v>14262</v>
      </c>
      <c r="G183" s="121" t="s">
        <v>2942</v>
      </c>
      <c r="H183" s="122" t="s">
        <v>12032</v>
      </c>
      <c r="J183" s="118" t="str">
        <f t="shared" si="40"/>
        <v>IC.AC.210203</v>
      </c>
      <c r="K183" s="115" t="s">
        <v>3</v>
      </c>
      <c r="L183" s="114" t="str">
        <f t="shared" si="41"/>
        <v>Pericare</v>
      </c>
      <c r="M183" s="119" t="str">
        <f t="shared" si="42"/>
        <v>PI.IC.AC.210203.01</v>
      </c>
      <c r="N183" s="119"/>
      <c r="O183" s="119" t="str">
        <f t="shared" si="43"/>
        <v>PH.IC.AC.210203.01</v>
      </c>
      <c r="Q183" s="119" t="str">
        <f t="shared" si="34"/>
        <v>CL.IC.AC.210203.01</v>
      </c>
      <c r="AR183" s="114" t="s">
        <v>12773</v>
      </c>
      <c r="AS183" s="114">
        <v>1463</v>
      </c>
    </row>
    <row r="184" spans="1:45" s="114" customFormat="1" ht="15">
      <c r="A184" s="120" t="s">
        <v>12173</v>
      </c>
      <c r="B184" s="121"/>
      <c r="C184" s="115" t="s">
        <v>10704</v>
      </c>
      <c r="D184" s="121"/>
      <c r="E184" s="115" t="s">
        <v>12030</v>
      </c>
      <c r="F184" s="121" t="s">
        <v>14262</v>
      </c>
      <c r="G184" s="121" t="s">
        <v>14265</v>
      </c>
      <c r="H184" s="122" t="s">
        <v>12028</v>
      </c>
      <c r="J184" s="118" t="str">
        <f t="shared" si="40"/>
        <v>IC.AC.210204</v>
      </c>
      <c r="K184" s="115" t="s">
        <v>3</v>
      </c>
      <c r="L184" s="114" t="str">
        <f t="shared" si="41"/>
        <v>Foley Hygiene</v>
      </c>
      <c r="M184" s="119" t="str">
        <f t="shared" si="42"/>
        <v>PI.IC.AC.210204.01</v>
      </c>
      <c r="N184" s="119"/>
      <c r="O184" s="119" t="str">
        <f t="shared" si="43"/>
        <v>PH.IC.AC.210204.01</v>
      </c>
      <c r="Q184" s="119" t="str">
        <f t="shared" si="34"/>
        <v>CL.IC.AC.210204.01</v>
      </c>
      <c r="AR184" s="114" t="s">
        <v>12773</v>
      </c>
      <c r="AS184" s="114">
        <v>1463</v>
      </c>
    </row>
    <row r="185" spans="1:45" s="114" customFormat="1" ht="15">
      <c r="A185" s="120" t="s">
        <v>12173</v>
      </c>
      <c r="B185" s="121"/>
      <c r="C185" s="115" t="s">
        <v>10704</v>
      </c>
      <c r="D185" s="121"/>
      <c r="E185" s="115" t="s">
        <v>12030</v>
      </c>
      <c r="F185" s="121" t="s">
        <v>14262</v>
      </c>
      <c r="G185" s="121" t="s">
        <v>14266</v>
      </c>
      <c r="H185" s="122" t="s">
        <v>12210</v>
      </c>
      <c r="J185" s="118" t="str">
        <f t="shared" si="40"/>
        <v>IC.AC.210205</v>
      </c>
      <c r="K185" s="115" t="s">
        <v>3</v>
      </c>
      <c r="L185" s="114" t="str">
        <f t="shared" si="41"/>
        <v>Hand Hygiene</v>
      </c>
      <c r="M185" s="119" t="str">
        <f t="shared" si="42"/>
        <v>PI.IC.AC.210205.01</v>
      </c>
      <c r="N185" s="119"/>
      <c r="O185" s="119" t="str">
        <f t="shared" si="43"/>
        <v>PH.IC.AC.210205.01</v>
      </c>
      <c r="Q185" s="119" t="str">
        <f t="shared" si="34"/>
        <v>CL.IC.AC.210205.01</v>
      </c>
      <c r="AR185" s="114" t="s">
        <v>12773</v>
      </c>
      <c r="AS185" s="114">
        <v>1463</v>
      </c>
    </row>
    <row r="186" spans="1:45" s="114" customFormat="1" ht="15">
      <c r="A186" s="120" t="s">
        <v>12173</v>
      </c>
      <c r="B186" s="121"/>
      <c r="C186" s="115" t="s">
        <v>10704</v>
      </c>
      <c r="D186" s="121"/>
      <c r="E186" s="115" t="s">
        <v>12030</v>
      </c>
      <c r="F186" s="121" t="s">
        <v>14262</v>
      </c>
      <c r="G186" s="121" t="s">
        <v>2943</v>
      </c>
      <c r="H186" s="122" t="s">
        <v>12212</v>
      </c>
      <c r="J186" s="118" t="str">
        <f t="shared" si="40"/>
        <v>IC.AC.210206</v>
      </c>
      <c r="K186" s="115" t="s">
        <v>3</v>
      </c>
      <c r="L186" s="114" t="str">
        <f t="shared" si="41"/>
        <v>Shower</v>
      </c>
      <c r="M186" s="119" t="str">
        <f t="shared" si="42"/>
        <v>PI.IC.AC.210206.01</v>
      </c>
      <c r="N186" s="119"/>
      <c r="O186" s="119" t="str">
        <f t="shared" si="43"/>
        <v>PH.IC.AC.210206.01</v>
      </c>
      <c r="Q186" s="119" t="str">
        <f t="shared" si="34"/>
        <v>CL.IC.AC.210206.01</v>
      </c>
      <c r="AR186" s="114" t="s">
        <v>12773</v>
      </c>
      <c r="AS186" s="114">
        <v>1463</v>
      </c>
    </row>
    <row r="187" spans="1:45" s="114" customFormat="1" ht="15">
      <c r="A187" s="120" t="s">
        <v>12173</v>
      </c>
      <c r="B187" s="121"/>
      <c r="C187" s="115" t="s">
        <v>10704</v>
      </c>
      <c r="D187" s="121"/>
      <c r="E187" s="115" t="s">
        <v>12030</v>
      </c>
      <c r="F187" s="121" t="s">
        <v>14262</v>
      </c>
      <c r="G187" s="121" t="s">
        <v>14267</v>
      </c>
      <c r="H187" s="122" t="s">
        <v>12225</v>
      </c>
      <c r="J187" s="118" t="str">
        <f t="shared" si="40"/>
        <v>IC.AC.210207</v>
      </c>
      <c r="K187" s="115" t="s">
        <v>3</v>
      </c>
      <c r="L187" s="114" t="str">
        <f t="shared" si="41"/>
        <v>Eye Care</v>
      </c>
      <c r="M187" s="119" t="str">
        <f t="shared" si="42"/>
        <v>PI.IC.AC.210207.01</v>
      </c>
      <c r="N187" s="119"/>
      <c r="O187" s="119" t="str">
        <f t="shared" si="43"/>
        <v>PH.IC.AC.210207.01</v>
      </c>
      <c r="Q187" s="119" t="str">
        <f t="shared" si="34"/>
        <v>CL.IC.AC.210207.01</v>
      </c>
      <c r="AR187" s="114" t="s">
        <v>12773</v>
      </c>
      <c r="AS187" s="114">
        <v>1463</v>
      </c>
    </row>
    <row r="188" spans="1:45" s="114" customFormat="1" ht="15">
      <c r="A188" s="120" t="s">
        <v>12173</v>
      </c>
      <c r="B188" s="121"/>
      <c r="C188" s="115" t="s">
        <v>10704</v>
      </c>
      <c r="D188" s="121"/>
      <c r="E188" s="115" t="s">
        <v>12030</v>
      </c>
      <c r="F188" s="121" t="s">
        <v>14262</v>
      </c>
      <c r="G188" s="121" t="s">
        <v>14268</v>
      </c>
      <c r="H188" s="122" t="s">
        <v>11638</v>
      </c>
      <c r="J188" s="118" t="str">
        <f t="shared" si="40"/>
        <v>IC.AC.210208</v>
      </c>
      <c r="K188" s="115" t="s">
        <v>3</v>
      </c>
      <c r="L188" s="114" t="str">
        <f t="shared" si="41"/>
        <v>Oral Care</v>
      </c>
      <c r="M188" s="119" t="str">
        <f t="shared" si="42"/>
        <v>PI.IC.AC.210208.01</v>
      </c>
      <c r="N188" s="119"/>
      <c r="O188" s="119" t="str">
        <f t="shared" si="43"/>
        <v>PH.IC.AC.210208.01</v>
      </c>
      <c r="Q188" s="119" t="str">
        <f t="shared" si="34"/>
        <v>CL.IC.AC.210208.01</v>
      </c>
      <c r="AR188" s="114" t="s">
        <v>12773</v>
      </c>
      <c r="AS188" s="114">
        <v>1463</v>
      </c>
    </row>
    <row r="189" spans="1:45" s="114" customFormat="1" ht="15">
      <c r="A189" s="120" t="s">
        <v>12173</v>
      </c>
      <c r="B189" s="121"/>
      <c r="C189" s="115" t="s">
        <v>10704</v>
      </c>
      <c r="D189" s="121"/>
      <c r="E189" s="115" t="s">
        <v>12030</v>
      </c>
      <c r="F189" s="121" t="s">
        <v>14262</v>
      </c>
      <c r="G189" s="121" t="s">
        <v>14269</v>
      </c>
      <c r="H189" s="122" t="s">
        <v>11639</v>
      </c>
      <c r="J189" s="118" t="str">
        <f t="shared" si="40"/>
        <v>IC.AC.210209</v>
      </c>
      <c r="K189" s="115" t="s">
        <v>3</v>
      </c>
      <c r="L189" s="114" t="str">
        <f t="shared" si="41"/>
        <v>Shave</v>
      </c>
      <c r="M189" s="119" t="str">
        <f t="shared" si="42"/>
        <v>PI.IC.AC.210209.01</v>
      </c>
      <c r="N189" s="119"/>
      <c r="O189" s="119" t="str">
        <f t="shared" si="43"/>
        <v>PH.IC.AC.210209.01</v>
      </c>
      <c r="Q189" s="119" t="str">
        <f t="shared" si="34"/>
        <v>CL.IC.AC.210209.01</v>
      </c>
      <c r="AR189" s="114" t="s">
        <v>12773</v>
      </c>
      <c r="AS189" s="114">
        <v>1463</v>
      </c>
    </row>
    <row r="190" spans="1:45" s="114" customFormat="1" ht="15">
      <c r="A190" s="120" t="s">
        <v>12173</v>
      </c>
      <c r="B190" s="121"/>
      <c r="C190" s="115" t="s">
        <v>10704</v>
      </c>
      <c r="D190" s="121"/>
      <c r="E190" s="115" t="s">
        <v>12030</v>
      </c>
      <c r="F190" s="121" t="s">
        <v>14262</v>
      </c>
      <c r="G190" s="121" t="s">
        <v>14270</v>
      </c>
      <c r="H190" s="122" t="s">
        <v>11829</v>
      </c>
      <c r="J190" s="118" t="str">
        <f t="shared" si="40"/>
        <v>IC.AC.210210</v>
      </c>
      <c r="K190" s="115" t="s">
        <v>3</v>
      </c>
      <c r="L190" s="114" t="str">
        <f t="shared" si="41"/>
        <v>Wash Hair</v>
      </c>
      <c r="M190" s="119" t="str">
        <f t="shared" si="42"/>
        <v>PI.IC.AC.210210.01</v>
      </c>
      <c r="N190" s="119"/>
      <c r="O190" s="119" t="str">
        <f t="shared" si="43"/>
        <v>PH.IC.AC.210210.01</v>
      </c>
      <c r="Q190" s="119" t="str">
        <f t="shared" si="34"/>
        <v>CL.IC.AC.210210.01</v>
      </c>
      <c r="AR190" s="114" t="s">
        <v>12773</v>
      </c>
      <c r="AS190" s="114">
        <v>1463</v>
      </c>
    </row>
    <row r="191" spans="1:45" s="114" customFormat="1" ht="15">
      <c r="A191" s="120" t="s">
        <v>12173</v>
      </c>
      <c r="B191" s="121"/>
      <c r="C191" s="115" t="s">
        <v>10704</v>
      </c>
      <c r="D191" s="121"/>
      <c r="E191" s="115" t="s">
        <v>12030</v>
      </c>
      <c r="F191" s="121" t="s">
        <v>14262</v>
      </c>
      <c r="G191" s="121" t="s">
        <v>14271</v>
      </c>
      <c r="H191" s="122" t="s">
        <v>12099</v>
      </c>
      <c r="J191" s="118" t="str">
        <f t="shared" si="40"/>
        <v>IC.AC.210211</v>
      </c>
      <c r="K191" s="115" t="s">
        <v>3</v>
      </c>
      <c r="L191" s="114" t="str">
        <f t="shared" si="41"/>
        <v>Nail Care</v>
      </c>
      <c r="M191" s="119" t="str">
        <f t="shared" si="42"/>
        <v>PI.IC.AC.210211.01</v>
      </c>
      <c r="N191" s="119"/>
      <c r="O191" s="119" t="str">
        <f t="shared" si="43"/>
        <v>PH.IC.AC.210211.01</v>
      </c>
      <c r="Q191" s="119" t="str">
        <f t="shared" si="34"/>
        <v>CL.IC.AC.210211.01</v>
      </c>
      <c r="AR191" s="114" t="s">
        <v>12773</v>
      </c>
      <c r="AS191" s="114">
        <v>1463</v>
      </c>
    </row>
    <row r="192" spans="1:45" s="114" customFormat="1" ht="15">
      <c r="A192" s="120" t="s">
        <v>12173</v>
      </c>
      <c r="B192" s="121"/>
      <c r="C192" s="115" t="s">
        <v>10704</v>
      </c>
      <c r="D192" s="121"/>
      <c r="E192" s="115" t="s">
        <v>12030</v>
      </c>
      <c r="F192" s="121" t="s">
        <v>14262</v>
      </c>
      <c r="G192" s="121" t="s">
        <v>14272</v>
      </c>
      <c r="H192" s="122" t="s">
        <v>12100</v>
      </c>
      <c r="J192" s="118" t="str">
        <f t="shared" si="40"/>
        <v>IC.AC.210212</v>
      </c>
      <c r="K192" s="115" t="s">
        <v>3</v>
      </c>
      <c r="L192" s="114" t="str">
        <f t="shared" si="41"/>
        <v>Linens Changed</v>
      </c>
      <c r="M192" s="119" t="str">
        <f t="shared" si="42"/>
        <v>PI.IC.AC.210212.01</v>
      </c>
      <c r="N192" s="119"/>
      <c r="O192" s="119" t="str">
        <f t="shared" si="43"/>
        <v>PH.IC.AC.210212.01</v>
      </c>
      <c r="Q192" s="119" t="str">
        <f t="shared" si="34"/>
        <v>CL.IC.AC.210212.01</v>
      </c>
      <c r="AR192" s="114" t="s">
        <v>12773</v>
      </c>
      <c r="AS192" s="114">
        <v>1463</v>
      </c>
    </row>
    <row r="193" spans="1:45" s="114" customFormat="1" ht="15">
      <c r="A193" s="120" t="s">
        <v>12173</v>
      </c>
      <c r="B193" s="121"/>
      <c r="C193" s="115" t="s">
        <v>10704</v>
      </c>
      <c r="D193" s="121"/>
      <c r="E193" s="115" t="s">
        <v>12030</v>
      </c>
      <c r="F193" s="121" t="s">
        <v>14262</v>
      </c>
      <c r="G193" s="121" t="s">
        <v>14273</v>
      </c>
      <c r="H193" s="122" t="s">
        <v>12101</v>
      </c>
      <c r="J193" s="118" t="str">
        <f t="shared" si="40"/>
        <v>IC.AC.210213</v>
      </c>
      <c r="K193" s="115" t="s">
        <v>3</v>
      </c>
      <c r="L193" s="114" t="str">
        <f t="shared" si="41"/>
        <v>Lotion Applied</v>
      </c>
      <c r="M193" s="119" t="str">
        <f t="shared" si="42"/>
        <v>PI.IC.AC.210213.01</v>
      </c>
      <c r="N193" s="119"/>
      <c r="O193" s="119" t="str">
        <f t="shared" si="43"/>
        <v>PH.IC.AC.210213.01</v>
      </c>
      <c r="Q193" s="119" t="str">
        <f t="shared" si="34"/>
        <v>CL.IC.AC.210213.01</v>
      </c>
      <c r="AR193" s="114" t="s">
        <v>12773</v>
      </c>
      <c r="AS193" s="114">
        <v>1463</v>
      </c>
    </row>
    <row r="194" spans="1:45" s="114" customFormat="1" ht="15">
      <c r="A194" s="120" t="s">
        <v>12173</v>
      </c>
      <c r="B194" s="121"/>
      <c r="C194" s="115" t="s">
        <v>10704</v>
      </c>
      <c r="D194" s="121"/>
      <c r="E194" s="115" t="s">
        <v>12030</v>
      </c>
      <c r="F194" s="121" t="s">
        <v>14262</v>
      </c>
      <c r="G194" s="121" t="s">
        <v>14274</v>
      </c>
      <c r="H194" s="122" t="s">
        <v>12102</v>
      </c>
      <c r="J194" s="118" t="str">
        <f t="shared" si="40"/>
        <v>IC.AC.210214</v>
      </c>
      <c r="K194" s="115" t="s">
        <v>3</v>
      </c>
      <c r="L194" s="114" t="str">
        <f t="shared" si="41"/>
        <v>Gown Changed</v>
      </c>
      <c r="M194" s="119" t="str">
        <f t="shared" si="42"/>
        <v>PI.IC.AC.210214.01</v>
      </c>
      <c r="N194" s="119"/>
      <c r="O194" s="119" t="str">
        <f t="shared" si="43"/>
        <v>PH.IC.AC.210214.01</v>
      </c>
      <c r="Q194" s="119" t="str">
        <f t="shared" si="34"/>
        <v>CL.IC.AC.210214.01</v>
      </c>
      <c r="AR194" s="114" t="s">
        <v>12773</v>
      </c>
      <c r="AS194" s="114">
        <v>1463</v>
      </c>
    </row>
    <row r="195" spans="1:45" s="114" customFormat="1" ht="15">
      <c r="A195" s="120" t="s">
        <v>12173</v>
      </c>
      <c r="B195" s="120"/>
      <c r="C195" s="115" t="s">
        <v>10704</v>
      </c>
      <c r="D195" s="120"/>
      <c r="E195" s="115" t="s">
        <v>12030</v>
      </c>
      <c r="F195" s="121" t="s">
        <v>14262</v>
      </c>
      <c r="G195" s="121" t="s">
        <v>8461</v>
      </c>
      <c r="H195" s="122" t="s">
        <v>11559</v>
      </c>
      <c r="J195" s="118" t="str">
        <f t="shared" si="40"/>
        <v>IC.AC.210215</v>
      </c>
      <c r="K195" s="115" t="s">
        <v>3</v>
      </c>
      <c r="L195" s="114" t="str">
        <f t="shared" si="41"/>
        <v>Other: Specify</v>
      </c>
      <c r="M195" s="119" t="str">
        <f t="shared" si="42"/>
        <v>PI.IC.AC.210215.01</v>
      </c>
      <c r="N195" s="119"/>
      <c r="O195" s="119" t="str">
        <f t="shared" si="43"/>
        <v>PH.IC.AC.210215.01</v>
      </c>
      <c r="Q195" s="119" t="str">
        <f t="shared" si="34"/>
        <v>CL.IC.AC.210215.01</v>
      </c>
      <c r="AR195" s="114" t="s">
        <v>12773</v>
      </c>
      <c r="AS195" s="114">
        <v>1463</v>
      </c>
    </row>
    <row r="196" spans="1:45" s="114" customFormat="1" ht="15">
      <c r="A196" s="120" t="s">
        <v>12173</v>
      </c>
      <c r="B196" s="121" t="s">
        <v>14275</v>
      </c>
      <c r="C196" s="115" t="s">
        <v>10705</v>
      </c>
      <c r="D196" s="121" t="s">
        <v>10483</v>
      </c>
      <c r="E196" s="115" t="s">
        <v>11848</v>
      </c>
      <c r="F196" s="121" t="s">
        <v>14276</v>
      </c>
      <c r="G196" s="121" t="s">
        <v>14261</v>
      </c>
      <c r="H196" s="125" t="s">
        <v>11848</v>
      </c>
      <c r="J196" s="118" t="str">
        <f t="shared" si="40"/>
        <v>IC.AC.220101</v>
      </c>
      <c r="K196" s="115" t="s">
        <v>3</v>
      </c>
      <c r="L196" s="114" t="str">
        <f t="shared" si="41"/>
        <v>Completed</v>
      </c>
      <c r="M196" s="119" t="str">
        <f t="shared" si="42"/>
        <v>PI.IC.AC.220101.01</v>
      </c>
      <c r="N196" s="119"/>
      <c r="O196" s="119" t="str">
        <f t="shared" si="43"/>
        <v>PH.IC.AC.220101.01</v>
      </c>
      <c r="Q196" s="119" t="str">
        <f t="shared" si="34"/>
        <v>CL.IC.AC.220101.01</v>
      </c>
      <c r="AR196" s="114" t="s">
        <v>12773</v>
      </c>
      <c r="AS196" s="114">
        <v>1463</v>
      </c>
    </row>
    <row r="197" spans="1:45" s="114" customFormat="1" ht="15">
      <c r="A197" s="120" t="s">
        <v>12173</v>
      </c>
      <c r="B197" s="121"/>
      <c r="C197" s="115" t="s">
        <v>10705</v>
      </c>
      <c r="D197" s="121"/>
      <c r="E197" s="115" t="s">
        <v>11848</v>
      </c>
      <c r="F197" s="121" t="s">
        <v>14276</v>
      </c>
      <c r="G197" s="121" t="s">
        <v>8461</v>
      </c>
      <c r="H197" s="125" t="s">
        <v>12030</v>
      </c>
      <c r="J197" s="118" t="str">
        <f t="shared" si="40"/>
        <v>IC.AC.220102</v>
      </c>
      <c r="K197" s="115" t="s">
        <v>3</v>
      </c>
      <c r="L197" s="114" t="str">
        <f t="shared" si="41"/>
        <v>Other: Specify</v>
      </c>
      <c r="M197" s="119" t="str">
        <f t="shared" si="42"/>
        <v>PI.IC.AC.220102.01</v>
      </c>
      <c r="N197" s="119"/>
      <c r="O197" s="119" t="str">
        <f t="shared" si="43"/>
        <v>PH.IC.AC.220102.01</v>
      </c>
      <c r="Q197" s="119" t="str">
        <f t="shared" si="34"/>
        <v>CL.IC.AC.220102.01</v>
      </c>
      <c r="AR197" s="114" t="s">
        <v>12773</v>
      </c>
      <c r="AS197" s="114">
        <v>1463</v>
      </c>
    </row>
    <row r="198" spans="1:45" s="114" customFormat="1" ht="15">
      <c r="A198" s="120" t="s">
        <v>12173</v>
      </c>
      <c r="B198" s="121"/>
      <c r="C198" s="115" t="s">
        <v>10705</v>
      </c>
      <c r="D198" s="121" t="s">
        <v>14277</v>
      </c>
      <c r="E198" s="115" t="s">
        <v>12030</v>
      </c>
      <c r="F198" s="121" t="s">
        <v>14278</v>
      </c>
      <c r="G198" s="121" t="s">
        <v>14261</v>
      </c>
      <c r="H198" s="125" t="s">
        <v>11848</v>
      </c>
      <c r="J198" s="118" t="str">
        <f t="shared" si="40"/>
        <v>IC.AC.220201</v>
      </c>
      <c r="K198" s="115" t="s">
        <v>3</v>
      </c>
      <c r="L198" s="114" t="str">
        <f t="shared" si="41"/>
        <v>Completed</v>
      </c>
      <c r="M198" s="119" t="str">
        <f t="shared" si="42"/>
        <v>PI.IC.AC.220201.01</v>
      </c>
      <c r="N198" s="119"/>
      <c r="O198" s="119" t="str">
        <f t="shared" si="43"/>
        <v>PH.IC.AC.220201.01</v>
      </c>
      <c r="Q198" s="119" t="str">
        <f t="shared" si="34"/>
        <v>CL.IC.AC.220201.01</v>
      </c>
      <c r="AR198" s="114" t="s">
        <v>12773</v>
      </c>
      <c r="AS198" s="114">
        <v>1463</v>
      </c>
    </row>
    <row r="199" spans="1:45" s="114" customFormat="1" ht="15">
      <c r="A199" s="120" t="s">
        <v>12173</v>
      </c>
      <c r="B199" s="121"/>
      <c r="C199" s="115" t="s">
        <v>10705</v>
      </c>
      <c r="D199" s="121"/>
      <c r="E199" s="115" t="s">
        <v>12030</v>
      </c>
      <c r="F199" s="121" t="s">
        <v>14278</v>
      </c>
      <c r="G199" s="121" t="s">
        <v>8461</v>
      </c>
      <c r="H199" s="125" t="s">
        <v>12030</v>
      </c>
      <c r="J199" s="118" t="str">
        <f t="shared" si="40"/>
        <v>IC.AC.220202</v>
      </c>
      <c r="K199" s="115" t="s">
        <v>3</v>
      </c>
      <c r="L199" s="114" t="str">
        <f t="shared" si="41"/>
        <v>Other: Specify</v>
      </c>
      <c r="M199" s="119" t="str">
        <f t="shared" si="42"/>
        <v>PI.IC.AC.220202.01</v>
      </c>
      <c r="N199" s="119"/>
      <c r="O199" s="119" t="str">
        <f t="shared" si="43"/>
        <v>PH.IC.AC.220202.01</v>
      </c>
      <c r="Q199" s="119" t="str">
        <f t="shared" si="34"/>
        <v>CL.IC.AC.220202.01</v>
      </c>
      <c r="AR199" s="114" t="s">
        <v>12773</v>
      </c>
      <c r="AS199" s="114">
        <v>1463</v>
      </c>
    </row>
    <row r="200" spans="1:45" s="114" customFormat="1" ht="15">
      <c r="A200" s="120" t="s">
        <v>12173</v>
      </c>
      <c r="B200" s="121" t="s">
        <v>14279</v>
      </c>
      <c r="C200" s="115" t="s">
        <v>10706</v>
      </c>
      <c r="D200" s="121" t="s">
        <v>14279</v>
      </c>
      <c r="E200" s="115" t="s">
        <v>11848</v>
      </c>
      <c r="F200" s="121" t="s">
        <v>14279</v>
      </c>
      <c r="G200" s="121" t="s">
        <v>14280</v>
      </c>
      <c r="H200" s="125" t="s">
        <v>11848</v>
      </c>
      <c r="J200" s="118" t="str">
        <f t="shared" si="40"/>
        <v>IC.AC.230101</v>
      </c>
      <c r="K200" s="115" t="s">
        <v>3</v>
      </c>
      <c r="L200" s="114" t="str">
        <f t="shared" si="41"/>
        <v>Curtains/Shades Closed</v>
      </c>
      <c r="M200" s="119" t="str">
        <f t="shared" si="42"/>
        <v>PI.IC.AC.230101.01</v>
      </c>
      <c r="N200" s="119"/>
      <c r="O200" s="119" t="str">
        <f t="shared" si="43"/>
        <v>PH.IC.AC.230101.01</v>
      </c>
      <c r="Q200" s="119" t="str">
        <f t="shared" si="34"/>
        <v>CL.IC.AC.230101.01</v>
      </c>
      <c r="AR200" s="114" t="s">
        <v>12773</v>
      </c>
      <c r="AS200" s="114">
        <v>1463</v>
      </c>
    </row>
    <row r="201" spans="1:45" s="114" customFormat="1" ht="15">
      <c r="A201" s="120" t="s">
        <v>12173</v>
      </c>
      <c r="B201" s="121"/>
      <c r="C201" s="115" t="s">
        <v>10706</v>
      </c>
      <c r="D201" s="121"/>
      <c r="E201" s="115" t="s">
        <v>11848</v>
      </c>
      <c r="F201" s="121" t="s">
        <v>14279</v>
      </c>
      <c r="G201" s="121" t="s">
        <v>14281</v>
      </c>
      <c r="H201" s="125" t="s">
        <v>12030</v>
      </c>
      <c r="J201" s="118" t="str">
        <f t="shared" si="40"/>
        <v>IC.AC.230102</v>
      </c>
      <c r="K201" s="115" t="s">
        <v>3</v>
      </c>
      <c r="L201" s="114" t="str">
        <f t="shared" si="41"/>
        <v>Doors Closed</v>
      </c>
      <c r="M201" s="119" t="str">
        <f t="shared" si="42"/>
        <v>PI.IC.AC.230102.01</v>
      </c>
      <c r="N201" s="119"/>
      <c r="O201" s="119" t="str">
        <f t="shared" si="43"/>
        <v>PH.IC.AC.230102.01</v>
      </c>
      <c r="Q201" s="119" t="str">
        <f t="shared" si="34"/>
        <v>CL.IC.AC.230102.01</v>
      </c>
      <c r="AR201" s="114" t="s">
        <v>12773</v>
      </c>
      <c r="AS201" s="114">
        <v>1463</v>
      </c>
    </row>
    <row r="202" spans="1:45" s="114" customFormat="1" ht="15">
      <c r="A202" s="120" t="s">
        <v>12173</v>
      </c>
      <c r="B202" s="121"/>
      <c r="C202" s="115" t="s">
        <v>10706</v>
      </c>
      <c r="D202" s="121"/>
      <c r="E202" s="115" t="s">
        <v>11848</v>
      </c>
      <c r="F202" s="121" t="s">
        <v>14279</v>
      </c>
      <c r="G202" s="121" t="s">
        <v>14282</v>
      </c>
      <c r="H202" s="125" t="s">
        <v>12032</v>
      </c>
      <c r="J202" s="118" t="str">
        <f t="shared" si="40"/>
        <v>IC.AC.230103</v>
      </c>
      <c r="K202" s="115" t="s">
        <v>3</v>
      </c>
      <c r="L202" s="114" t="str">
        <f t="shared" si="41"/>
        <v>Ear Plugs</v>
      </c>
      <c r="M202" s="119" t="str">
        <f t="shared" si="42"/>
        <v>PI.IC.AC.230103.01</v>
      </c>
      <c r="N202" s="119"/>
      <c r="O202" s="119" t="str">
        <f t="shared" si="43"/>
        <v>PH.IC.AC.230103.01</v>
      </c>
      <c r="Q202" s="119" t="str">
        <f t="shared" si="34"/>
        <v>CL.IC.AC.230103.01</v>
      </c>
      <c r="AR202" s="114" t="s">
        <v>12773</v>
      </c>
      <c r="AS202" s="114">
        <v>1463</v>
      </c>
    </row>
    <row r="203" spans="1:45" s="114" customFormat="1" ht="15">
      <c r="A203" s="120" t="s">
        <v>12173</v>
      </c>
      <c r="B203" s="121"/>
      <c r="C203" s="115" t="s">
        <v>10706</v>
      </c>
      <c r="D203" s="121"/>
      <c r="E203" s="115" t="s">
        <v>11848</v>
      </c>
      <c r="F203" s="121" t="s">
        <v>14279</v>
      </c>
      <c r="G203" s="121" t="s">
        <v>14283</v>
      </c>
      <c r="H203" s="125" t="s">
        <v>12028</v>
      </c>
      <c r="J203" s="118" t="str">
        <f t="shared" si="40"/>
        <v>IC.AC.230104</v>
      </c>
      <c r="K203" s="115" t="s">
        <v>3</v>
      </c>
      <c r="L203" s="114" t="str">
        <f t="shared" si="41"/>
        <v>Lights Out</v>
      </c>
      <c r="M203" s="119" t="str">
        <f t="shared" si="42"/>
        <v>PI.IC.AC.230104.01</v>
      </c>
      <c r="N203" s="119"/>
      <c r="O203" s="119" t="str">
        <f t="shared" si="43"/>
        <v>PH.IC.AC.230104.01</v>
      </c>
      <c r="Q203" s="119" t="str">
        <f t="shared" si="34"/>
        <v>CL.IC.AC.230104.01</v>
      </c>
      <c r="AR203" s="114" t="s">
        <v>12773</v>
      </c>
      <c r="AS203" s="114">
        <v>1463</v>
      </c>
    </row>
    <row r="204" spans="1:45" s="114" customFormat="1" ht="15">
      <c r="A204" s="120" t="s">
        <v>12173</v>
      </c>
      <c r="B204" s="121"/>
      <c r="C204" s="115" t="s">
        <v>10706</v>
      </c>
      <c r="D204" s="121"/>
      <c r="E204" s="115" t="s">
        <v>11848</v>
      </c>
      <c r="F204" s="121" t="s">
        <v>14279</v>
      </c>
      <c r="G204" s="121" t="s">
        <v>14284</v>
      </c>
      <c r="H204" s="125" t="s">
        <v>12210</v>
      </c>
      <c r="J204" s="118" t="str">
        <f t="shared" si="40"/>
        <v>IC.AC.230105</v>
      </c>
      <c r="K204" s="115" t="s">
        <v>3</v>
      </c>
      <c r="L204" s="114" t="str">
        <f t="shared" si="41"/>
        <v>Patient Non-Responsive</v>
      </c>
      <c r="M204" s="119" t="str">
        <f t="shared" si="42"/>
        <v>PI.IC.AC.230105.01</v>
      </c>
      <c r="N204" s="119"/>
      <c r="O204" s="119" t="str">
        <f t="shared" si="43"/>
        <v>PH.IC.AC.230105.01</v>
      </c>
      <c r="Q204" s="119" t="str">
        <f t="shared" si="34"/>
        <v>CL.IC.AC.230105.01</v>
      </c>
      <c r="AR204" s="114" t="s">
        <v>12773</v>
      </c>
      <c r="AS204" s="114">
        <v>1463</v>
      </c>
    </row>
    <row r="205" spans="1:45" s="114" customFormat="1" ht="15">
      <c r="A205" s="120" t="s">
        <v>12173</v>
      </c>
      <c r="B205" s="121"/>
      <c r="C205" s="115" t="s">
        <v>10706</v>
      </c>
      <c r="D205" s="121"/>
      <c r="E205" s="115" t="s">
        <v>11848</v>
      </c>
      <c r="F205" s="121" t="s">
        <v>14279</v>
      </c>
      <c r="G205" s="121" t="s">
        <v>14285</v>
      </c>
      <c r="H205" s="125" t="s">
        <v>12212</v>
      </c>
      <c r="J205" s="118" t="str">
        <f t="shared" si="40"/>
        <v>IC.AC.230106</v>
      </c>
      <c r="K205" s="115" t="s">
        <v>3</v>
      </c>
      <c r="L205" s="114" t="str">
        <f t="shared" si="41"/>
        <v>Patient Requests No Measures Implemented</v>
      </c>
      <c r="M205" s="119" t="str">
        <f t="shared" si="42"/>
        <v>PI.IC.AC.230106.01</v>
      </c>
      <c r="N205" s="119"/>
      <c r="O205" s="119" t="str">
        <f t="shared" si="43"/>
        <v>PH.IC.AC.230106.01</v>
      </c>
      <c r="Q205" s="119" t="str">
        <f t="shared" si="34"/>
        <v>CL.IC.AC.230106.01</v>
      </c>
      <c r="AR205" s="114" t="s">
        <v>12773</v>
      </c>
      <c r="AS205" s="114">
        <v>1463</v>
      </c>
    </row>
    <row r="206" spans="1:45" s="114" customFormat="1" ht="15">
      <c r="A206" s="120" t="s">
        <v>12173</v>
      </c>
      <c r="B206" s="121"/>
      <c r="C206" s="115" t="s">
        <v>10706</v>
      </c>
      <c r="D206" s="121"/>
      <c r="E206" s="115" t="s">
        <v>11848</v>
      </c>
      <c r="F206" s="121" t="s">
        <v>14279</v>
      </c>
      <c r="G206" s="121" t="s">
        <v>14286</v>
      </c>
      <c r="H206" s="125" t="s">
        <v>12225</v>
      </c>
      <c r="J206" s="118" t="str">
        <f t="shared" si="40"/>
        <v>IC.AC.230107</v>
      </c>
      <c r="K206" s="115" t="s">
        <v>3</v>
      </c>
      <c r="L206" s="114" t="str">
        <f t="shared" si="41"/>
        <v>Television/Radio Off</v>
      </c>
      <c r="M206" s="119" t="str">
        <f t="shared" si="42"/>
        <v>PI.IC.AC.230107.01</v>
      </c>
      <c r="N206" s="119"/>
      <c r="O206" s="119" t="str">
        <f t="shared" si="43"/>
        <v>PH.IC.AC.230107.01</v>
      </c>
      <c r="Q206" s="119" t="str">
        <f t="shared" si="34"/>
        <v>CL.IC.AC.230107.01</v>
      </c>
      <c r="AR206" s="114" t="s">
        <v>12773</v>
      </c>
      <c r="AS206" s="114">
        <v>1463</v>
      </c>
    </row>
    <row r="207" spans="1:45" s="114" customFormat="1" ht="15">
      <c r="A207" s="120" t="s">
        <v>12173</v>
      </c>
      <c r="B207" s="121"/>
      <c r="C207" s="115" t="s">
        <v>10706</v>
      </c>
      <c r="D207" s="121"/>
      <c r="E207" s="115" t="s">
        <v>11848</v>
      </c>
      <c r="F207" s="121" t="s">
        <v>14279</v>
      </c>
      <c r="G207" s="121" t="s">
        <v>8461</v>
      </c>
      <c r="H207" s="125" t="s">
        <v>11638</v>
      </c>
      <c r="J207" s="118" t="str">
        <f t="shared" si="40"/>
        <v>IC.AC.230108</v>
      </c>
      <c r="K207" s="115" t="s">
        <v>3</v>
      </c>
      <c r="L207" s="114" t="str">
        <f t="shared" si="41"/>
        <v>Other: Specify</v>
      </c>
      <c r="M207" s="119" t="str">
        <f t="shared" si="42"/>
        <v>PI.IC.AC.230108.01</v>
      </c>
      <c r="N207" s="119"/>
      <c r="O207" s="119" t="str">
        <f t="shared" si="43"/>
        <v>PH.IC.AC.230108.01</v>
      </c>
      <c r="Q207" s="119" t="str">
        <f t="shared" si="34"/>
        <v>CL.IC.AC.230108.01</v>
      </c>
      <c r="AR207" s="114" t="s">
        <v>12773</v>
      </c>
      <c r="AS207" s="114">
        <v>1463</v>
      </c>
    </row>
  </sheetData>
  <phoneticPr fontId="6" type="noConversion"/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U1697"/>
  <sheetViews>
    <sheetView topLeftCell="A1695" workbookViewId="0">
      <selection activeCell="B1710" sqref="B1710"/>
    </sheetView>
  </sheetViews>
  <sheetFormatPr baseColWidth="10" defaultColWidth="11" defaultRowHeight="13" x14ac:dyDescent="0"/>
  <cols>
    <col min="1" max="1" width="16.42578125" customWidth="1"/>
    <col min="2" max="2" width="20.7109375" customWidth="1"/>
    <col min="3" max="3" width="4.28515625" customWidth="1"/>
    <col min="4" max="4" width="23.5703125" customWidth="1"/>
    <col min="5" max="5" width="3.7109375" customWidth="1"/>
    <col min="6" max="6" width="51.42578125" customWidth="1"/>
    <col min="7" max="7" width="36.85546875" customWidth="1"/>
    <col min="8" max="8" width="7.140625" customWidth="1"/>
    <col min="12" max="12" width="31.28515625" customWidth="1"/>
    <col min="17" max="17" width="21.85546875" customWidth="1"/>
  </cols>
  <sheetData>
    <row r="1" spans="1:47" s="45" customFormat="1" ht="30" customHeight="1">
      <c r="A1" s="43" t="s">
        <v>12085</v>
      </c>
      <c r="B1" s="43" t="s">
        <v>12086</v>
      </c>
      <c r="C1" s="43" t="s">
        <v>12745</v>
      </c>
      <c r="D1" s="43" t="s">
        <v>12363</v>
      </c>
      <c r="E1" s="43" t="s">
        <v>12457</v>
      </c>
      <c r="F1" s="43" t="s">
        <v>12364</v>
      </c>
      <c r="G1" s="43" t="s">
        <v>12365</v>
      </c>
      <c r="H1" s="43" t="s">
        <v>12458</v>
      </c>
      <c r="I1" s="43" t="s">
        <v>12366</v>
      </c>
      <c r="J1" s="43" t="s">
        <v>12367</v>
      </c>
      <c r="K1" s="43" t="s">
        <v>12368</v>
      </c>
      <c r="L1" s="43" t="s">
        <v>12369</v>
      </c>
      <c r="M1" s="43" t="s">
        <v>12000</v>
      </c>
      <c r="N1" s="43" t="s">
        <v>1190</v>
      </c>
      <c r="O1" s="43" t="s">
        <v>12361</v>
      </c>
      <c r="P1" s="43" t="s">
        <v>12362</v>
      </c>
      <c r="Q1" s="43" t="s">
        <v>12172</v>
      </c>
      <c r="R1" s="43" t="s">
        <v>2544</v>
      </c>
      <c r="S1" s="43" t="s">
        <v>12455</v>
      </c>
      <c r="T1" s="43" t="s">
        <v>2545</v>
      </c>
      <c r="U1" s="43" t="s">
        <v>12456</v>
      </c>
      <c r="V1" s="43" t="s">
        <v>12279</v>
      </c>
      <c r="W1" s="43" t="s">
        <v>12280</v>
      </c>
      <c r="X1" s="43" t="s">
        <v>2064</v>
      </c>
      <c r="Y1" s="43" t="s">
        <v>2065</v>
      </c>
      <c r="Z1" s="43" t="s">
        <v>1718</v>
      </c>
      <c r="AA1" s="43" t="s">
        <v>1719</v>
      </c>
      <c r="AB1" s="43" t="s">
        <v>669</v>
      </c>
      <c r="AC1" s="43" t="s">
        <v>670</v>
      </c>
      <c r="AD1" s="43" t="s">
        <v>671</v>
      </c>
      <c r="AE1" s="43" t="s">
        <v>567</v>
      </c>
      <c r="AF1" s="43" t="s">
        <v>13483</v>
      </c>
      <c r="AG1" s="43" t="s">
        <v>13484</v>
      </c>
      <c r="AH1" s="43" t="s">
        <v>13709</v>
      </c>
      <c r="AI1" s="43" t="s">
        <v>13715</v>
      </c>
      <c r="AJ1" s="43" t="s">
        <v>13712</v>
      </c>
      <c r="AK1" s="43" t="s">
        <v>13713</v>
      </c>
      <c r="AL1" s="43" t="s">
        <v>13796</v>
      </c>
      <c r="AM1" s="43" t="s">
        <v>13797</v>
      </c>
      <c r="AN1" s="43" t="s">
        <v>13798</v>
      </c>
      <c r="AO1" s="43" t="s">
        <v>13799</v>
      </c>
      <c r="AP1" s="43" t="s">
        <v>13974</v>
      </c>
      <c r="AQ1" s="43" t="s">
        <v>13975</v>
      </c>
      <c r="AR1" s="43" t="s">
        <v>14487</v>
      </c>
      <c r="AS1" s="43" t="s">
        <v>14488</v>
      </c>
      <c r="AT1" s="43" t="s">
        <v>14705</v>
      </c>
      <c r="AU1" s="43" t="s">
        <v>14706</v>
      </c>
    </row>
    <row r="2" spans="1:47" s="167" customFormat="1" ht="15">
      <c r="A2" s="167" t="s">
        <v>12003</v>
      </c>
      <c r="B2" s="167" t="s">
        <v>12004</v>
      </c>
      <c r="C2" s="61" t="s">
        <v>12175</v>
      </c>
      <c r="D2" s="167" t="s">
        <v>7469</v>
      </c>
      <c r="E2" s="61" t="s">
        <v>12175</v>
      </c>
      <c r="F2" s="167" t="s">
        <v>12005</v>
      </c>
      <c r="G2" s="167" t="s">
        <v>12006</v>
      </c>
      <c r="H2" s="61" t="s">
        <v>12175</v>
      </c>
      <c r="I2" s="167" t="s">
        <v>12007</v>
      </c>
      <c r="J2" s="63" t="str">
        <f t="shared" ref="J2:J33" si="0">CONCATENATE("IC.CV.",C2,E2,H2)</f>
        <v>IC.CV.010101</v>
      </c>
      <c r="K2" s="61" t="s">
        <v>12175</v>
      </c>
      <c r="L2" s="167" t="str">
        <f t="shared" ref="L2:L65" si="1">G2</f>
        <v>Leg lower right</v>
      </c>
      <c r="M2" s="168" t="str">
        <f t="shared" ref="M2:M33" si="2">CONCATENATE("PI.",J2,".",K2)</f>
        <v>PI.IC.CV.010101.01</v>
      </c>
      <c r="N2" s="168"/>
      <c r="O2" s="168" t="str">
        <f t="shared" ref="O2:O33" si="3">CONCATENATE("PH.",J2,".",K2)</f>
        <v>PH.IC.CV.010101.01</v>
      </c>
      <c r="Q2" s="168" t="str">
        <f t="shared" ref="Q2:Q33" si="4">CONCATENATE("CL.",J2,".",K2)</f>
        <v>CL.IC.CV.010101.01</v>
      </c>
      <c r="R2" s="79" t="s">
        <v>12452</v>
      </c>
      <c r="S2" s="80" t="s">
        <v>12452</v>
      </c>
      <c r="T2" s="80" t="s">
        <v>12452</v>
      </c>
    </row>
    <row r="3" spans="1:47" s="167" customFormat="1" ht="15">
      <c r="A3" s="167" t="s">
        <v>12003</v>
      </c>
      <c r="C3" s="61" t="s">
        <v>2379</v>
      </c>
      <c r="E3" s="61" t="s">
        <v>2379</v>
      </c>
      <c r="F3" s="167" t="s">
        <v>12005</v>
      </c>
      <c r="G3" s="167" t="s">
        <v>12008</v>
      </c>
      <c r="H3" s="61" t="s">
        <v>12182</v>
      </c>
      <c r="I3" s="167" t="s">
        <v>12009</v>
      </c>
      <c r="J3" s="63" t="str">
        <f t="shared" si="0"/>
        <v>IC.CV.010102</v>
      </c>
      <c r="K3" s="61" t="s">
        <v>2379</v>
      </c>
      <c r="L3" s="167" t="str">
        <f t="shared" si="1"/>
        <v>Leg upper right</v>
      </c>
      <c r="M3" s="168" t="str">
        <f t="shared" si="2"/>
        <v>PI.IC.CV.010102.01</v>
      </c>
      <c r="N3" s="168"/>
      <c r="O3" s="168" t="str">
        <f t="shared" si="3"/>
        <v>PH.IC.CV.010102.01</v>
      </c>
      <c r="Q3" s="168" t="str">
        <f t="shared" si="4"/>
        <v>CL.IC.CV.010102.01</v>
      </c>
    </row>
    <row r="4" spans="1:47" s="167" customFormat="1" ht="15">
      <c r="A4" s="167" t="s">
        <v>12003</v>
      </c>
      <c r="C4" s="61" t="s">
        <v>2379</v>
      </c>
      <c r="E4" s="61" t="s">
        <v>2379</v>
      </c>
      <c r="F4" s="167" t="s">
        <v>12005</v>
      </c>
      <c r="G4" s="167" t="s">
        <v>12010</v>
      </c>
      <c r="H4" s="61" t="s">
        <v>3812</v>
      </c>
      <c r="I4" s="167" t="s">
        <v>12011</v>
      </c>
      <c r="J4" s="63" t="str">
        <f t="shared" si="0"/>
        <v>IC.CV.010103</v>
      </c>
      <c r="K4" s="61" t="s">
        <v>2379</v>
      </c>
      <c r="L4" s="167" t="str">
        <f t="shared" si="1"/>
        <v>Leg lower left</v>
      </c>
      <c r="M4" s="168" t="str">
        <f t="shared" si="2"/>
        <v>PI.IC.CV.010103.01</v>
      </c>
      <c r="N4" s="168"/>
      <c r="O4" s="168" t="str">
        <f t="shared" si="3"/>
        <v>PH.IC.CV.010103.01</v>
      </c>
      <c r="Q4" s="168" t="str">
        <f t="shared" si="4"/>
        <v>CL.IC.CV.010103.01</v>
      </c>
    </row>
    <row r="5" spans="1:47" s="167" customFormat="1" ht="15">
      <c r="A5" s="167" t="s">
        <v>12003</v>
      </c>
      <c r="C5" s="61" t="s">
        <v>2379</v>
      </c>
      <c r="E5" s="61" t="s">
        <v>2379</v>
      </c>
      <c r="F5" s="167" t="s">
        <v>12005</v>
      </c>
      <c r="G5" s="167" t="s">
        <v>12012</v>
      </c>
      <c r="H5" s="61" t="s">
        <v>6464</v>
      </c>
      <c r="I5" s="167" t="s">
        <v>12013</v>
      </c>
      <c r="J5" s="63" t="str">
        <f t="shared" si="0"/>
        <v>IC.CV.010104</v>
      </c>
      <c r="K5" s="61" t="s">
        <v>2379</v>
      </c>
      <c r="L5" s="167" t="str">
        <f t="shared" si="1"/>
        <v>Leg upper left</v>
      </c>
      <c r="M5" s="168" t="str">
        <f t="shared" si="2"/>
        <v>PI.IC.CV.010104.01</v>
      </c>
      <c r="N5" s="168"/>
      <c r="O5" s="168" t="str">
        <f t="shared" si="3"/>
        <v>PH.IC.CV.010104.01</v>
      </c>
      <c r="Q5" s="168" t="str">
        <f t="shared" si="4"/>
        <v>CL.IC.CV.010104.01</v>
      </c>
    </row>
    <row r="6" spans="1:47" s="167" customFormat="1" ht="15">
      <c r="A6" s="167" t="s">
        <v>12003</v>
      </c>
      <c r="C6" s="61" t="s">
        <v>2379</v>
      </c>
      <c r="E6" s="61" t="s">
        <v>2379</v>
      </c>
      <c r="F6" s="167" t="s">
        <v>12005</v>
      </c>
      <c r="G6" s="167" t="s">
        <v>12014</v>
      </c>
      <c r="H6" s="61" t="s">
        <v>6291</v>
      </c>
      <c r="I6" s="167" t="s">
        <v>11988</v>
      </c>
      <c r="J6" s="63" t="str">
        <f t="shared" si="0"/>
        <v>IC.CV.010105</v>
      </c>
      <c r="K6" s="61" t="s">
        <v>2379</v>
      </c>
      <c r="L6" s="167" t="str">
        <f t="shared" si="1"/>
        <v>Arm lower right</v>
      </c>
      <c r="M6" s="168" t="str">
        <f t="shared" si="2"/>
        <v>PI.IC.CV.010105.01</v>
      </c>
      <c r="N6" s="168"/>
      <c r="O6" s="168" t="str">
        <f t="shared" si="3"/>
        <v>PH.IC.CV.010105.01</v>
      </c>
      <c r="Q6" s="168" t="str">
        <f t="shared" si="4"/>
        <v>CL.IC.CV.010105.01</v>
      </c>
    </row>
    <row r="7" spans="1:47" s="167" customFormat="1" ht="15">
      <c r="A7" s="167" t="s">
        <v>12003</v>
      </c>
      <c r="C7" s="61" t="s">
        <v>2379</v>
      </c>
      <c r="E7" s="61" t="s">
        <v>2379</v>
      </c>
      <c r="F7" s="167" t="s">
        <v>12005</v>
      </c>
      <c r="G7" s="167" t="s">
        <v>11989</v>
      </c>
      <c r="H7" s="61" t="s">
        <v>6988</v>
      </c>
      <c r="I7" s="167" t="s">
        <v>11990</v>
      </c>
      <c r="J7" s="63" t="str">
        <f t="shared" si="0"/>
        <v>IC.CV.010106</v>
      </c>
      <c r="K7" s="61" t="s">
        <v>2379</v>
      </c>
      <c r="L7" s="167" t="str">
        <f t="shared" si="1"/>
        <v>Arm upper right</v>
      </c>
      <c r="M7" s="168" t="str">
        <f t="shared" si="2"/>
        <v>PI.IC.CV.010106.01</v>
      </c>
      <c r="N7" s="168"/>
      <c r="O7" s="168" t="str">
        <f t="shared" si="3"/>
        <v>PH.IC.CV.010106.01</v>
      </c>
      <c r="Q7" s="168" t="str">
        <f t="shared" si="4"/>
        <v>CL.IC.CV.010106.01</v>
      </c>
    </row>
    <row r="8" spans="1:47" s="167" customFormat="1" ht="15">
      <c r="A8" s="167" t="s">
        <v>12003</v>
      </c>
      <c r="C8" s="61" t="s">
        <v>12175</v>
      </c>
      <c r="E8" s="61" t="s">
        <v>12175</v>
      </c>
      <c r="F8" s="167" t="s">
        <v>12005</v>
      </c>
      <c r="G8" s="167" t="s">
        <v>11991</v>
      </c>
      <c r="H8" s="61" t="s">
        <v>6317</v>
      </c>
      <c r="I8" s="167" t="s">
        <v>11992</v>
      </c>
      <c r="J8" s="63" t="str">
        <f t="shared" si="0"/>
        <v>IC.CV.010107</v>
      </c>
      <c r="K8" s="61" t="s">
        <v>12175</v>
      </c>
      <c r="L8" s="167" t="str">
        <f t="shared" si="1"/>
        <v>Arm lower left</v>
      </c>
      <c r="M8" s="168" t="str">
        <f t="shared" si="2"/>
        <v>PI.IC.CV.010107.01</v>
      </c>
      <c r="N8" s="168"/>
      <c r="O8" s="168" t="str">
        <f t="shared" si="3"/>
        <v>PH.IC.CV.010107.01</v>
      </c>
      <c r="Q8" s="168" t="str">
        <f t="shared" si="4"/>
        <v>CL.IC.CV.010107.01</v>
      </c>
    </row>
    <row r="9" spans="1:47" s="167" customFormat="1" ht="15">
      <c r="A9" s="167" t="s">
        <v>12003</v>
      </c>
      <c r="C9" s="61" t="s">
        <v>12175</v>
      </c>
      <c r="E9" s="61" t="s">
        <v>12175</v>
      </c>
      <c r="F9" s="167" t="s">
        <v>12005</v>
      </c>
      <c r="G9" s="167" t="s">
        <v>11993</v>
      </c>
      <c r="H9" s="61" t="s">
        <v>3574</v>
      </c>
      <c r="I9" s="167" t="s">
        <v>11816</v>
      </c>
      <c r="J9" s="63" t="str">
        <f t="shared" si="0"/>
        <v>IC.CV.010108</v>
      </c>
      <c r="K9" s="61" t="s">
        <v>12175</v>
      </c>
      <c r="L9" s="167" t="str">
        <f t="shared" si="1"/>
        <v>Arm upper left</v>
      </c>
      <c r="M9" s="168" t="str">
        <f t="shared" si="2"/>
        <v>PI.IC.CV.010108.01</v>
      </c>
      <c r="N9" s="168"/>
      <c r="O9" s="168" t="str">
        <f t="shared" si="3"/>
        <v>PH.IC.CV.010108.01</v>
      </c>
      <c r="Q9" s="168" t="str">
        <f t="shared" si="4"/>
        <v>CL.IC.CV.010108.01</v>
      </c>
    </row>
    <row r="10" spans="1:47" s="167" customFormat="1" ht="15">
      <c r="A10" s="167" t="s">
        <v>12003</v>
      </c>
      <c r="C10" s="61" t="s">
        <v>12175</v>
      </c>
      <c r="E10" s="61" t="s">
        <v>12175</v>
      </c>
      <c r="F10" s="167" t="s">
        <v>12005</v>
      </c>
      <c r="G10" s="167" t="s">
        <v>11817</v>
      </c>
      <c r="H10" s="61" t="s">
        <v>3690</v>
      </c>
      <c r="I10" s="167" t="s">
        <v>12437</v>
      </c>
      <c r="J10" s="63" t="str">
        <f t="shared" si="0"/>
        <v>IC.CV.010109</v>
      </c>
      <c r="K10" s="61" t="s">
        <v>12175</v>
      </c>
      <c r="L10" s="167" t="str">
        <f t="shared" si="1"/>
        <v>Other specify</v>
      </c>
      <c r="M10" s="168" t="str">
        <f t="shared" si="2"/>
        <v>PI.IC.CV.010109.01</v>
      </c>
      <c r="N10" s="168"/>
      <c r="O10" s="168" t="str">
        <f t="shared" si="3"/>
        <v>PH.IC.CV.010109.01</v>
      </c>
      <c r="Q10" s="168" t="str">
        <f t="shared" si="4"/>
        <v>CL.IC.CV.010109.01</v>
      </c>
    </row>
    <row r="11" spans="1:47" s="167" customFormat="1" ht="15">
      <c r="A11" s="167" t="s">
        <v>2547</v>
      </c>
      <c r="C11" s="61" t="s">
        <v>12175</v>
      </c>
      <c r="E11" s="61" t="s">
        <v>12175</v>
      </c>
      <c r="F11" s="167" t="s">
        <v>11813</v>
      </c>
      <c r="G11" s="61" t="s">
        <v>11065</v>
      </c>
      <c r="H11" s="61" t="s">
        <v>3188</v>
      </c>
      <c r="I11" s="61" t="s">
        <v>11066</v>
      </c>
      <c r="J11" s="63" t="str">
        <f t="shared" si="0"/>
        <v>IC.CV.010110</v>
      </c>
      <c r="K11" s="61" t="s">
        <v>12175</v>
      </c>
      <c r="L11" s="167" t="str">
        <f t="shared" si="1"/>
        <v>Not Applicable</v>
      </c>
      <c r="M11" s="168" t="str">
        <f t="shared" si="2"/>
        <v>PI.IC.CV.010110.01</v>
      </c>
      <c r="N11" s="168"/>
      <c r="O11" s="168" t="str">
        <f t="shared" si="3"/>
        <v>PH.IC.CV.010110.01</v>
      </c>
      <c r="Q11" s="168" t="str">
        <f t="shared" si="4"/>
        <v>CL.IC.CV.010110.01</v>
      </c>
      <c r="R11" s="167" t="s">
        <v>4415</v>
      </c>
      <c r="S11" s="167">
        <v>124</v>
      </c>
    </row>
    <row r="12" spans="1:47" s="167" customFormat="1" ht="15">
      <c r="A12" s="167" t="s">
        <v>12003</v>
      </c>
      <c r="C12" s="61" t="s">
        <v>12175</v>
      </c>
      <c r="D12" s="167" t="s">
        <v>11814</v>
      </c>
      <c r="E12" s="61" t="s">
        <v>12430</v>
      </c>
      <c r="F12" s="167" t="s">
        <v>11815</v>
      </c>
      <c r="G12" s="167" t="s">
        <v>11643</v>
      </c>
      <c r="H12" s="61" t="s">
        <v>12175</v>
      </c>
      <c r="I12" s="167" t="s">
        <v>11643</v>
      </c>
      <c r="J12" s="63" t="str">
        <f t="shared" si="0"/>
        <v>IC.CV.010201</v>
      </c>
      <c r="K12" s="61" t="s">
        <v>12175</v>
      </c>
      <c r="L12" s="167" t="str">
        <f t="shared" si="1"/>
        <v>On</v>
      </c>
      <c r="M12" s="168" t="str">
        <f t="shared" si="2"/>
        <v>PI.IC.CV.010201.01</v>
      </c>
      <c r="N12" s="168"/>
      <c r="O12" s="168" t="str">
        <f t="shared" si="3"/>
        <v>PH.IC.CV.010201.01</v>
      </c>
      <c r="Q12" s="168" t="str">
        <f t="shared" si="4"/>
        <v>CL.IC.CV.010201.01</v>
      </c>
    </row>
    <row r="13" spans="1:47" s="167" customFormat="1" ht="15">
      <c r="A13" s="167" t="s">
        <v>12003</v>
      </c>
      <c r="C13" s="61" t="s">
        <v>12175</v>
      </c>
      <c r="E13" s="61" t="s">
        <v>12430</v>
      </c>
      <c r="F13" s="167" t="s">
        <v>11815</v>
      </c>
      <c r="G13" s="167" t="s">
        <v>11821</v>
      </c>
      <c r="H13" s="61" t="s">
        <v>12430</v>
      </c>
      <c r="I13" s="167" t="s">
        <v>11821</v>
      </c>
      <c r="J13" s="63" t="str">
        <f t="shared" si="0"/>
        <v>IC.CV.010202</v>
      </c>
      <c r="K13" s="61" t="s">
        <v>12175</v>
      </c>
      <c r="L13" s="167" t="str">
        <f t="shared" si="1"/>
        <v>Off</v>
      </c>
      <c r="M13" s="168" t="str">
        <f t="shared" si="2"/>
        <v>PI.IC.CV.010202.01</v>
      </c>
      <c r="N13" s="168"/>
      <c r="O13" s="168" t="str">
        <f t="shared" si="3"/>
        <v>PH.IC.CV.010202.01</v>
      </c>
      <c r="Q13" s="168" t="str">
        <f t="shared" si="4"/>
        <v>CL.IC.CV.010202.01</v>
      </c>
    </row>
    <row r="14" spans="1:47" s="167" customFormat="1" ht="15">
      <c r="A14" s="167" t="s">
        <v>12003</v>
      </c>
      <c r="C14" s="61" t="s">
        <v>12175</v>
      </c>
      <c r="E14" s="61" t="s">
        <v>12430</v>
      </c>
      <c r="F14" s="167" t="s">
        <v>11815</v>
      </c>
      <c r="G14" s="167" t="s">
        <v>11999</v>
      </c>
      <c r="H14" s="61" t="s">
        <v>12185</v>
      </c>
      <c r="I14" s="167" t="s">
        <v>11646</v>
      </c>
      <c r="J14" s="63" t="str">
        <f t="shared" si="0"/>
        <v>IC.CV.010203</v>
      </c>
      <c r="K14" s="61" t="s">
        <v>12175</v>
      </c>
      <c r="L14" s="167" t="str">
        <f t="shared" si="1"/>
        <v>Patient refuses</v>
      </c>
      <c r="M14" s="168" t="str">
        <f t="shared" si="2"/>
        <v>PI.IC.CV.010203.01</v>
      </c>
      <c r="N14" s="168"/>
      <c r="O14" s="168" t="str">
        <f t="shared" si="3"/>
        <v>PH.IC.CV.010203.01</v>
      </c>
      <c r="Q14" s="168" t="str">
        <f t="shared" si="4"/>
        <v>CL.IC.CV.010203.01</v>
      </c>
    </row>
    <row r="15" spans="1:47" s="167" customFormat="1" ht="15">
      <c r="A15" s="167" t="s">
        <v>12003</v>
      </c>
      <c r="B15" s="167" t="s">
        <v>11636</v>
      </c>
      <c r="C15" s="61" t="s">
        <v>12430</v>
      </c>
      <c r="D15" s="167" t="s">
        <v>7469</v>
      </c>
      <c r="E15" s="61" t="s">
        <v>12175</v>
      </c>
      <c r="F15" s="167" t="s">
        <v>11637</v>
      </c>
      <c r="G15" s="167" t="s">
        <v>12006</v>
      </c>
      <c r="H15" s="62" t="s">
        <v>11848</v>
      </c>
      <c r="I15" s="167" t="s">
        <v>12007</v>
      </c>
      <c r="J15" s="63" t="str">
        <f t="shared" si="0"/>
        <v>IC.CV.020101</v>
      </c>
      <c r="K15" s="61" t="s">
        <v>12175</v>
      </c>
      <c r="L15" s="167" t="str">
        <f t="shared" si="1"/>
        <v>Leg lower right</v>
      </c>
      <c r="M15" s="168" t="str">
        <f t="shared" si="2"/>
        <v>PI.IC.CV.020101.01</v>
      </c>
      <c r="N15" s="168"/>
      <c r="O15" s="168" t="str">
        <f t="shared" si="3"/>
        <v>PH.IC.CV.020101.01</v>
      </c>
      <c r="Q15" s="168" t="str">
        <f t="shared" si="4"/>
        <v>CL.IC.CV.020101.01</v>
      </c>
    </row>
    <row r="16" spans="1:47" s="167" customFormat="1" ht="15">
      <c r="A16" s="167" t="s">
        <v>12003</v>
      </c>
      <c r="C16" s="61" t="s">
        <v>12430</v>
      </c>
      <c r="E16" s="61" t="s">
        <v>12175</v>
      </c>
      <c r="F16" s="167" t="s">
        <v>11637</v>
      </c>
      <c r="G16" s="167" t="s">
        <v>12008</v>
      </c>
      <c r="H16" s="62" t="s">
        <v>12030</v>
      </c>
      <c r="I16" s="167" t="s">
        <v>12009</v>
      </c>
      <c r="J16" s="63" t="str">
        <f t="shared" si="0"/>
        <v>IC.CV.020102</v>
      </c>
      <c r="K16" s="61" t="s">
        <v>12175</v>
      </c>
      <c r="L16" s="167" t="str">
        <f t="shared" si="1"/>
        <v>Leg upper right</v>
      </c>
      <c r="M16" s="168" t="str">
        <f t="shared" si="2"/>
        <v>PI.IC.CV.020102.01</v>
      </c>
      <c r="N16" s="168"/>
      <c r="O16" s="168" t="str">
        <f t="shared" si="3"/>
        <v>PH.IC.CV.020102.01</v>
      </c>
      <c r="Q16" s="168" t="str">
        <f t="shared" si="4"/>
        <v>CL.IC.CV.020102.01</v>
      </c>
    </row>
    <row r="17" spans="1:19" s="167" customFormat="1" ht="15">
      <c r="A17" s="167" t="s">
        <v>12003</v>
      </c>
      <c r="C17" s="61" t="s">
        <v>12430</v>
      </c>
      <c r="E17" s="61" t="s">
        <v>12175</v>
      </c>
      <c r="F17" s="167" t="s">
        <v>11637</v>
      </c>
      <c r="G17" s="167" t="s">
        <v>12010</v>
      </c>
      <c r="H17" s="62" t="s">
        <v>12032</v>
      </c>
      <c r="I17" s="167" t="s">
        <v>12011</v>
      </c>
      <c r="J17" s="63" t="str">
        <f t="shared" si="0"/>
        <v>IC.CV.020103</v>
      </c>
      <c r="K17" s="61" t="s">
        <v>12175</v>
      </c>
      <c r="L17" s="167" t="str">
        <f t="shared" si="1"/>
        <v>Leg lower left</v>
      </c>
      <c r="M17" s="168" t="str">
        <f t="shared" si="2"/>
        <v>PI.IC.CV.020103.01</v>
      </c>
      <c r="N17" s="168"/>
      <c r="O17" s="168" t="str">
        <f t="shared" si="3"/>
        <v>PH.IC.CV.020103.01</v>
      </c>
      <c r="Q17" s="168" t="str">
        <f t="shared" si="4"/>
        <v>CL.IC.CV.020103.01</v>
      </c>
    </row>
    <row r="18" spans="1:19" s="167" customFormat="1" ht="15">
      <c r="A18" s="167" t="s">
        <v>12003</v>
      </c>
      <c r="C18" s="61" t="s">
        <v>12430</v>
      </c>
      <c r="E18" s="61" t="s">
        <v>12175</v>
      </c>
      <c r="F18" s="167" t="s">
        <v>11637</v>
      </c>
      <c r="G18" s="167" t="s">
        <v>12012</v>
      </c>
      <c r="H18" s="62" t="s">
        <v>12028</v>
      </c>
      <c r="I18" s="167" t="s">
        <v>12013</v>
      </c>
      <c r="J18" s="63" t="str">
        <f t="shared" si="0"/>
        <v>IC.CV.020104</v>
      </c>
      <c r="K18" s="61" t="s">
        <v>12175</v>
      </c>
      <c r="L18" s="167" t="str">
        <f t="shared" si="1"/>
        <v>Leg upper left</v>
      </c>
      <c r="M18" s="168" t="str">
        <f t="shared" si="2"/>
        <v>PI.IC.CV.020104.01</v>
      </c>
      <c r="N18" s="168"/>
      <c r="O18" s="168" t="str">
        <f t="shared" si="3"/>
        <v>PH.IC.CV.020104.01</v>
      </c>
      <c r="Q18" s="168" t="str">
        <f t="shared" si="4"/>
        <v>CL.IC.CV.020104.01</v>
      </c>
    </row>
    <row r="19" spans="1:19" s="167" customFormat="1" ht="15">
      <c r="A19" s="167" t="s">
        <v>12003</v>
      </c>
      <c r="C19" s="61" t="s">
        <v>12430</v>
      </c>
      <c r="E19" s="61" t="s">
        <v>12175</v>
      </c>
      <c r="F19" s="167" t="s">
        <v>11637</v>
      </c>
      <c r="G19" s="167" t="s">
        <v>12014</v>
      </c>
      <c r="H19" s="62" t="s">
        <v>12210</v>
      </c>
      <c r="I19" s="167" t="s">
        <v>11988</v>
      </c>
      <c r="J19" s="63" t="str">
        <f t="shared" si="0"/>
        <v>IC.CV.020105</v>
      </c>
      <c r="K19" s="61" t="s">
        <v>12175</v>
      </c>
      <c r="L19" s="167" t="str">
        <f t="shared" si="1"/>
        <v>Arm lower right</v>
      </c>
      <c r="M19" s="168" t="str">
        <f t="shared" si="2"/>
        <v>PI.IC.CV.020105.01</v>
      </c>
      <c r="N19" s="168"/>
      <c r="O19" s="168" t="str">
        <f t="shared" si="3"/>
        <v>PH.IC.CV.020105.01</v>
      </c>
      <c r="Q19" s="168" t="str">
        <f t="shared" si="4"/>
        <v>CL.IC.CV.020105.01</v>
      </c>
    </row>
    <row r="20" spans="1:19" s="167" customFormat="1" ht="15">
      <c r="A20" s="167" t="s">
        <v>12003</v>
      </c>
      <c r="C20" s="61" t="s">
        <v>12430</v>
      </c>
      <c r="E20" s="61" t="s">
        <v>12175</v>
      </c>
      <c r="F20" s="167" t="s">
        <v>11637</v>
      </c>
      <c r="G20" s="167" t="s">
        <v>11989</v>
      </c>
      <c r="H20" s="62" t="s">
        <v>12212</v>
      </c>
      <c r="I20" s="167" t="s">
        <v>11990</v>
      </c>
      <c r="J20" s="63" t="str">
        <f t="shared" si="0"/>
        <v>IC.CV.020106</v>
      </c>
      <c r="K20" s="61" t="s">
        <v>12175</v>
      </c>
      <c r="L20" s="167" t="str">
        <f t="shared" si="1"/>
        <v>Arm upper right</v>
      </c>
      <c r="M20" s="168" t="str">
        <f t="shared" si="2"/>
        <v>PI.IC.CV.020106.01</v>
      </c>
      <c r="N20" s="168"/>
      <c r="O20" s="168" t="str">
        <f t="shared" si="3"/>
        <v>PH.IC.CV.020106.01</v>
      </c>
      <c r="Q20" s="168" t="str">
        <f t="shared" si="4"/>
        <v>CL.IC.CV.020106.01</v>
      </c>
    </row>
    <row r="21" spans="1:19" s="167" customFormat="1" ht="15">
      <c r="A21" s="167" t="s">
        <v>12003</v>
      </c>
      <c r="C21" s="61" t="s">
        <v>12430</v>
      </c>
      <c r="E21" s="61" t="s">
        <v>12175</v>
      </c>
      <c r="F21" s="167" t="s">
        <v>11637</v>
      </c>
      <c r="G21" s="167" t="s">
        <v>11991</v>
      </c>
      <c r="H21" s="62" t="s">
        <v>12225</v>
      </c>
      <c r="I21" s="167" t="s">
        <v>11992</v>
      </c>
      <c r="J21" s="63" t="str">
        <f t="shared" si="0"/>
        <v>IC.CV.020107</v>
      </c>
      <c r="K21" s="61" t="s">
        <v>12175</v>
      </c>
      <c r="L21" s="167" t="str">
        <f t="shared" si="1"/>
        <v>Arm lower left</v>
      </c>
      <c r="M21" s="168" t="str">
        <f t="shared" si="2"/>
        <v>PI.IC.CV.020107.01</v>
      </c>
      <c r="N21" s="168"/>
      <c r="O21" s="168" t="str">
        <f t="shared" si="3"/>
        <v>PH.IC.CV.020107.01</v>
      </c>
      <c r="Q21" s="168" t="str">
        <f t="shared" si="4"/>
        <v>CL.IC.CV.020107.01</v>
      </c>
    </row>
    <row r="22" spans="1:19" s="167" customFormat="1" ht="15">
      <c r="A22" s="167" t="s">
        <v>12003</v>
      </c>
      <c r="C22" s="61" t="s">
        <v>12430</v>
      </c>
      <c r="E22" s="61" t="s">
        <v>12175</v>
      </c>
      <c r="F22" s="167" t="s">
        <v>11637</v>
      </c>
      <c r="G22" s="167" t="s">
        <v>11993</v>
      </c>
      <c r="H22" s="62" t="s">
        <v>11638</v>
      </c>
      <c r="I22" s="167" t="s">
        <v>11816</v>
      </c>
      <c r="J22" s="63" t="str">
        <f t="shared" si="0"/>
        <v>IC.CV.020108</v>
      </c>
      <c r="K22" s="61" t="s">
        <v>12175</v>
      </c>
      <c r="L22" s="167" t="str">
        <f t="shared" si="1"/>
        <v>Arm upper left</v>
      </c>
      <c r="M22" s="168" t="str">
        <f t="shared" si="2"/>
        <v>PI.IC.CV.020108.01</v>
      </c>
      <c r="N22" s="168"/>
      <c r="O22" s="168" t="str">
        <f t="shared" si="3"/>
        <v>PH.IC.CV.020108.01</v>
      </c>
      <c r="Q22" s="168" t="str">
        <f t="shared" si="4"/>
        <v>CL.IC.CV.020108.01</v>
      </c>
    </row>
    <row r="23" spans="1:19" s="167" customFormat="1" ht="15">
      <c r="A23" s="167" t="s">
        <v>12003</v>
      </c>
      <c r="C23" s="61" t="s">
        <v>12430</v>
      </c>
      <c r="E23" s="61" t="s">
        <v>12175</v>
      </c>
      <c r="F23" s="167" t="s">
        <v>11637</v>
      </c>
      <c r="G23" s="167" t="s">
        <v>11817</v>
      </c>
      <c r="H23" s="62" t="s">
        <v>11639</v>
      </c>
      <c r="I23" s="167" t="s">
        <v>12437</v>
      </c>
      <c r="J23" s="63" t="str">
        <f t="shared" si="0"/>
        <v>IC.CV.020109</v>
      </c>
      <c r="K23" s="61" t="s">
        <v>12175</v>
      </c>
      <c r="L23" s="167" t="str">
        <f t="shared" si="1"/>
        <v>Other specify</v>
      </c>
      <c r="M23" s="168" t="str">
        <f t="shared" si="2"/>
        <v>PI.IC.CV.020109.01</v>
      </c>
      <c r="N23" s="168"/>
      <c r="O23" s="168" t="str">
        <f t="shared" si="3"/>
        <v>PH.IC.CV.020109.01</v>
      </c>
      <c r="Q23" s="168" t="str">
        <f t="shared" si="4"/>
        <v>CL.IC.CV.020109.01</v>
      </c>
    </row>
    <row r="24" spans="1:19" s="167" customFormat="1" ht="15">
      <c r="A24" s="167" t="s">
        <v>2547</v>
      </c>
      <c r="C24" s="61" t="s">
        <v>12430</v>
      </c>
      <c r="E24" s="61" t="s">
        <v>12175</v>
      </c>
      <c r="F24" s="167" t="s">
        <v>11640</v>
      </c>
      <c r="G24" s="61" t="s">
        <v>11065</v>
      </c>
      <c r="H24" s="62" t="s">
        <v>3188</v>
      </c>
      <c r="I24" s="62" t="s">
        <v>11066</v>
      </c>
      <c r="J24" s="63" t="str">
        <f t="shared" si="0"/>
        <v>IC.CV.020110</v>
      </c>
      <c r="K24" s="61" t="s">
        <v>12175</v>
      </c>
      <c r="L24" s="167" t="str">
        <f t="shared" si="1"/>
        <v>Not Applicable</v>
      </c>
      <c r="M24" s="168" t="str">
        <f t="shared" si="2"/>
        <v>PI.IC.CV.020110.01</v>
      </c>
      <c r="N24" s="168"/>
      <c r="O24" s="168" t="str">
        <f t="shared" si="3"/>
        <v>PH.IC.CV.020110.01</v>
      </c>
      <c r="Q24" s="168" t="str">
        <f t="shared" si="4"/>
        <v>CL.IC.CV.020110.01</v>
      </c>
      <c r="R24" s="167" t="s">
        <v>12465</v>
      </c>
      <c r="S24" s="167">
        <v>124</v>
      </c>
    </row>
    <row r="25" spans="1:19" s="167" customFormat="1" ht="15">
      <c r="A25" s="167" t="s">
        <v>12003</v>
      </c>
      <c r="C25" s="61" t="s">
        <v>12182</v>
      </c>
      <c r="D25" s="167" t="s">
        <v>11814</v>
      </c>
      <c r="E25" s="61" t="s">
        <v>12182</v>
      </c>
      <c r="F25" s="167" t="s">
        <v>11641</v>
      </c>
      <c r="G25" s="167" t="s">
        <v>11643</v>
      </c>
      <c r="H25" s="62" t="s">
        <v>11848</v>
      </c>
      <c r="I25" s="167" t="s">
        <v>11643</v>
      </c>
      <c r="J25" s="63" t="str">
        <f t="shared" si="0"/>
        <v>IC.CV.020201</v>
      </c>
      <c r="K25" s="61" t="s">
        <v>2379</v>
      </c>
      <c r="L25" s="167" t="str">
        <f t="shared" si="1"/>
        <v>On</v>
      </c>
      <c r="M25" s="168" t="str">
        <f t="shared" si="2"/>
        <v>PI.IC.CV.020201.01</v>
      </c>
      <c r="N25" s="168"/>
      <c r="O25" s="168" t="str">
        <f t="shared" si="3"/>
        <v>PH.IC.CV.020201.01</v>
      </c>
      <c r="Q25" s="168" t="str">
        <f t="shared" si="4"/>
        <v>CL.IC.CV.020201.01</v>
      </c>
    </row>
    <row r="26" spans="1:19" s="167" customFormat="1" ht="15">
      <c r="A26" s="167" t="s">
        <v>12003</v>
      </c>
      <c r="C26" s="61" t="s">
        <v>12182</v>
      </c>
      <c r="E26" s="61" t="s">
        <v>12182</v>
      </c>
      <c r="F26" s="167" t="s">
        <v>11641</v>
      </c>
      <c r="G26" s="167" t="s">
        <v>11821</v>
      </c>
      <c r="H26" s="62" t="s">
        <v>12030</v>
      </c>
      <c r="I26" s="167" t="s">
        <v>11821</v>
      </c>
      <c r="J26" s="63" t="str">
        <f t="shared" si="0"/>
        <v>IC.CV.020202</v>
      </c>
      <c r="K26" s="61" t="s">
        <v>2379</v>
      </c>
      <c r="L26" s="167" t="str">
        <f t="shared" si="1"/>
        <v>Off</v>
      </c>
      <c r="M26" s="168" t="str">
        <f t="shared" si="2"/>
        <v>PI.IC.CV.020202.01</v>
      </c>
      <c r="N26" s="168"/>
      <c r="O26" s="168" t="str">
        <f t="shared" si="3"/>
        <v>PH.IC.CV.020202.01</v>
      </c>
      <c r="Q26" s="168" t="str">
        <f t="shared" si="4"/>
        <v>CL.IC.CV.020202.01</v>
      </c>
    </row>
    <row r="27" spans="1:19" s="167" customFormat="1" ht="15">
      <c r="A27" s="167" t="s">
        <v>12003</v>
      </c>
      <c r="C27" s="61" t="s">
        <v>12182</v>
      </c>
      <c r="E27" s="61" t="s">
        <v>12182</v>
      </c>
      <c r="F27" s="167" t="s">
        <v>11641</v>
      </c>
      <c r="G27" s="167" t="s">
        <v>11999</v>
      </c>
      <c r="H27" s="62" t="s">
        <v>12032</v>
      </c>
      <c r="I27" s="167" t="s">
        <v>11646</v>
      </c>
      <c r="J27" s="63" t="str">
        <f t="shared" si="0"/>
        <v>IC.CV.020203</v>
      </c>
      <c r="K27" s="61" t="s">
        <v>2379</v>
      </c>
      <c r="L27" s="167" t="str">
        <f t="shared" si="1"/>
        <v>Patient refuses</v>
      </c>
      <c r="M27" s="168" t="str">
        <f t="shared" si="2"/>
        <v>PI.IC.CV.020203.01</v>
      </c>
      <c r="N27" s="168"/>
      <c r="O27" s="168" t="str">
        <f t="shared" si="3"/>
        <v>PH.IC.CV.020203.01</v>
      </c>
      <c r="Q27" s="168" t="str">
        <f t="shared" si="4"/>
        <v>CL.IC.CV.020203.01</v>
      </c>
    </row>
    <row r="28" spans="1:19" s="167" customFormat="1" ht="15">
      <c r="A28" s="167" t="s">
        <v>12003</v>
      </c>
      <c r="B28" s="167" t="s">
        <v>11642</v>
      </c>
      <c r="C28" s="61" t="s">
        <v>12592</v>
      </c>
      <c r="D28" s="167" t="s">
        <v>672</v>
      </c>
      <c r="E28" s="61" t="s">
        <v>2379</v>
      </c>
      <c r="F28" s="167" t="s">
        <v>11472</v>
      </c>
      <c r="G28" s="167" t="s">
        <v>11473</v>
      </c>
      <c r="H28" s="62" t="s">
        <v>11848</v>
      </c>
      <c r="I28" s="167" t="s">
        <v>11474</v>
      </c>
      <c r="J28" s="63" t="str">
        <f t="shared" si="0"/>
        <v>IC.CV.030101</v>
      </c>
      <c r="K28" s="61" t="s">
        <v>2379</v>
      </c>
      <c r="L28" s="167" t="str">
        <f t="shared" si="1"/>
        <v>Normal for ethnic group</v>
      </c>
      <c r="M28" s="168" t="str">
        <f t="shared" si="2"/>
        <v>PI.IC.CV.030101.01</v>
      </c>
      <c r="N28" s="168"/>
      <c r="O28" s="168" t="str">
        <f t="shared" si="3"/>
        <v>PH.IC.CV.030101.01</v>
      </c>
      <c r="Q28" s="168" t="str">
        <f t="shared" si="4"/>
        <v>CL.IC.CV.030101.01</v>
      </c>
    </row>
    <row r="29" spans="1:19" s="167" customFormat="1" ht="15">
      <c r="A29" s="167" t="s">
        <v>12003</v>
      </c>
      <c r="C29" s="61" t="s">
        <v>12592</v>
      </c>
      <c r="E29" s="61" t="s">
        <v>2379</v>
      </c>
      <c r="F29" s="167" t="s">
        <v>11472</v>
      </c>
      <c r="G29" s="167" t="s">
        <v>11475</v>
      </c>
      <c r="H29" s="62" t="s">
        <v>12030</v>
      </c>
      <c r="I29" s="167" t="s">
        <v>11475</v>
      </c>
      <c r="J29" s="63" t="str">
        <f t="shared" si="0"/>
        <v>IC.CV.030102</v>
      </c>
      <c r="K29" s="61" t="s">
        <v>2379</v>
      </c>
      <c r="L29" s="167" t="str">
        <f t="shared" si="1"/>
        <v>Pale</v>
      </c>
      <c r="M29" s="168" t="str">
        <f t="shared" si="2"/>
        <v>PI.IC.CV.030102.01</v>
      </c>
      <c r="N29" s="168"/>
      <c r="O29" s="168" t="str">
        <f t="shared" si="3"/>
        <v>PH.IC.CV.030102.01</v>
      </c>
      <c r="Q29" s="168" t="str">
        <f t="shared" si="4"/>
        <v>CL.IC.CV.030102.01</v>
      </c>
    </row>
    <row r="30" spans="1:19" s="167" customFormat="1" ht="15">
      <c r="A30" s="167" t="s">
        <v>12003</v>
      </c>
      <c r="C30" s="61" t="s">
        <v>12185</v>
      </c>
      <c r="E30" s="61" t="s">
        <v>12175</v>
      </c>
      <c r="F30" s="167" t="s">
        <v>11472</v>
      </c>
      <c r="G30" s="167" t="s">
        <v>11476</v>
      </c>
      <c r="H30" s="62" t="s">
        <v>12032</v>
      </c>
      <c r="I30" s="167" t="s">
        <v>11477</v>
      </c>
      <c r="J30" s="63" t="str">
        <f t="shared" si="0"/>
        <v>IC.CV.030103</v>
      </c>
      <c r="K30" s="61" t="s">
        <v>12175</v>
      </c>
      <c r="L30" s="167" t="str">
        <f t="shared" si="1"/>
        <v>Reddened</v>
      </c>
      <c r="M30" s="168" t="str">
        <f t="shared" si="2"/>
        <v>PI.IC.CV.030103.01</v>
      </c>
      <c r="N30" s="168"/>
      <c r="O30" s="168" t="str">
        <f t="shared" si="3"/>
        <v>PH.IC.CV.030103.01</v>
      </c>
      <c r="Q30" s="168" t="str">
        <f t="shared" si="4"/>
        <v>CL.IC.CV.030103.01</v>
      </c>
    </row>
    <row r="31" spans="1:19" s="167" customFormat="1" ht="15">
      <c r="A31" s="167" t="s">
        <v>12003</v>
      </c>
      <c r="C31" s="61" t="s">
        <v>3812</v>
      </c>
      <c r="E31" s="61" t="s">
        <v>2379</v>
      </c>
      <c r="F31" s="167" t="s">
        <v>11472</v>
      </c>
      <c r="G31" s="167" t="s">
        <v>11478</v>
      </c>
      <c r="H31" s="62" t="s">
        <v>12028</v>
      </c>
      <c r="I31" s="167" t="s">
        <v>11479</v>
      </c>
      <c r="J31" s="63" t="str">
        <f t="shared" si="0"/>
        <v>IC.CV.030104</v>
      </c>
      <c r="K31" s="61" t="s">
        <v>2379</v>
      </c>
      <c r="L31" s="167" t="str">
        <f t="shared" si="1"/>
        <v>Ecchymotic</v>
      </c>
      <c r="M31" s="168" t="str">
        <f t="shared" si="2"/>
        <v>PI.IC.CV.030104.01</v>
      </c>
      <c r="N31" s="168"/>
      <c r="O31" s="168" t="str">
        <f t="shared" si="3"/>
        <v>PH.IC.CV.030104.01</v>
      </c>
      <c r="Q31" s="168" t="str">
        <f t="shared" si="4"/>
        <v>CL.IC.CV.030104.01</v>
      </c>
    </row>
    <row r="32" spans="1:19" s="167" customFormat="1" ht="15">
      <c r="A32" s="167" t="s">
        <v>12003</v>
      </c>
      <c r="C32" s="61" t="s">
        <v>12592</v>
      </c>
      <c r="E32" s="61" t="s">
        <v>2379</v>
      </c>
      <c r="F32" s="167" t="s">
        <v>11472</v>
      </c>
      <c r="G32" s="167" t="s">
        <v>11480</v>
      </c>
      <c r="H32" s="62" t="s">
        <v>12210</v>
      </c>
      <c r="I32" s="167" t="s">
        <v>11481</v>
      </c>
      <c r="J32" s="63" t="str">
        <f t="shared" si="0"/>
        <v>IC.CV.030105</v>
      </c>
      <c r="K32" s="61" t="s">
        <v>2379</v>
      </c>
      <c r="L32" s="167" t="str">
        <f t="shared" si="1"/>
        <v>Jaundiced</v>
      </c>
      <c r="M32" s="168" t="str">
        <f t="shared" si="2"/>
        <v>PI.IC.CV.030105.01</v>
      </c>
      <c r="N32" s="168"/>
      <c r="O32" s="168" t="str">
        <f t="shared" si="3"/>
        <v>PH.IC.CV.030105.01</v>
      </c>
      <c r="Q32" s="168" t="str">
        <f t="shared" si="4"/>
        <v>CL.IC.CV.030105.01</v>
      </c>
    </row>
    <row r="33" spans="1:17" s="167" customFormat="1" ht="15">
      <c r="A33" s="167" t="s">
        <v>12003</v>
      </c>
      <c r="C33" s="61" t="s">
        <v>12592</v>
      </c>
      <c r="E33" s="61" t="s">
        <v>2379</v>
      </c>
      <c r="F33" s="167" t="s">
        <v>11472</v>
      </c>
      <c r="G33" s="167" t="s">
        <v>11823</v>
      </c>
      <c r="H33" s="62" t="s">
        <v>12212</v>
      </c>
      <c r="I33" s="167" t="s">
        <v>11823</v>
      </c>
      <c r="J33" s="63" t="str">
        <f t="shared" si="0"/>
        <v>IC.CV.030106</v>
      </c>
      <c r="K33" s="61" t="s">
        <v>2379</v>
      </c>
      <c r="L33" s="167" t="str">
        <f t="shared" si="1"/>
        <v>Dusky</v>
      </c>
      <c r="M33" s="168" t="str">
        <f t="shared" si="2"/>
        <v>PI.IC.CV.030106.01</v>
      </c>
      <c r="N33" s="168"/>
      <c r="O33" s="168" t="str">
        <f t="shared" si="3"/>
        <v>PH.IC.CV.030106.01</v>
      </c>
      <c r="Q33" s="168" t="str">
        <f t="shared" si="4"/>
        <v>CL.IC.CV.030106.01</v>
      </c>
    </row>
    <row r="34" spans="1:17" s="167" customFormat="1" ht="15">
      <c r="A34" s="167" t="s">
        <v>12003</v>
      </c>
      <c r="C34" s="61" t="s">
        <v>12185</v>
      </c>
      <c r="E34" s="61" t="s">
        <v>12175</v>
      </c>
      <c r="F34" s="167" t="s">
        <v>11472</v>
      </c>
      <c r="G34" s="167" t="s">
        <v>11824</v>
      </c>
      <c r="H34" s="62" t="s">
        <v>12225</v>
      </c>
      <c r="I34" s="167" t="s">
        <v>11824</v>
      </c>
      <c r="J34" s="63" t="str">
        <f t="shared" ref="J34:J65" si="5">CONCATENATE("IC.CV.",C34,E34,H34)</f>
        <v>IC.CV.030107</v>
      </c>
      <c r="K34" s="61" t="s">
        <v>12175</v>
      </c>
      <c r="L34" s="167" t="str">
        <f t="shared" si="1"/>
        <v>Cyanotic</v>
      </c>
      <c r="M34" s="168" t="str">
        <f t="shared" ref="M34:M65" si="6">CONCATENATE("PI.",J34,".",K34)</f>
        <v>PI.IC.CV.030107.01</v>
      </c>
      <c r="N34" s="168"/>
      <c r="O34" s="168" t="str">
        <f t="shared" ref="O34:O65" si="7">CONCATENATE("PH.",J34,".",K34)</f>
        <v>PH.IC.CV.030107.01</v>
      </c>
      <c r="Q34" s="168" t="str">
        <f t="shared" ref="Q34:Q65" si="8">CONCATENATE("CL.",J34,".",K34)</f>
        <v>CL.IC.CV.030107.01</v>
      </c>
    </row>
    <row r="35" spans="1:17" s="167" customFormat="1" ht="15">
      <c r="A35" s="167" t="s">
        <v>12003</v>
      </c>
      <c r="C35" s="61" t="s">
        <v>12185</v>
      </c>
      <c r="E35" s="61" t="s">
        <v>12175</v>
      </c>
      <c r="F35" s="167" t="s">
        <v>11472</v>
      </c>
      <c r="G35" s="167" t="s">
        <v>11825</v>
      </c>
      <c r="H35" s="62" t="s">
        <v>11638</v>
      </c>
      <c r="I35" s="167" t="s">
        <v>11825</v>
      </c>
      <c r="J35" s="63" t="str">
        <f t="shared" si="5"/>
        <v>IC.CV.030108</v>
      </c>
      <c r="K35" s="61" t="s">
        <v>12175</v>
      </c>
      <c r="L35" s="167" t="str">
        <f t="shared" si="1"/>
        <v>Mottled</v>
      </c>
      <c r="M35" s="168" t="str">
        <f t="shared" si="6"/>
        <v>PI.IC.CV.030108.01</v>
      </c>
      <c r="N35" s="168"/>
      <c r="O35" s="168" t="str">
        <f t="shared" si="7"/>
        <v>PH.IC.CV.030108.01</v>
      </c>
      <c r="Q35" s="168" t="str">
        <f t="shared" si="8"/>
        <v>CL.IC.CV.030108.01</v>
      </c>
    </row>
    <row r="36" spans="1:17" s="167" customFormat="1" ht="15">
      <c r="A36" s="167" t="s">
        <v>12003</v>
      </c>
      <c r="C36" s="61" t="s">
        <v>12185</v>
      </c>
      <c r="E36" s="61" t="s">
        <v>12175</v>
      </c>
      <c r="F36" s="167" t="s">
        <v>11472</v>
      </c>
      <c r="G36" s="167" t="s">
        <v>11826</v>
      </c>
      <c r="H36" s="62" t="s">
        <v>11639</v>
      </c>
      <c r="I36" s="167" t="s">
        <v>11827</v>
      </c>
      <c r="J36" s="63" t="str">
        <f t="shared" si="5"/>
        <v>IC.CV.030109</v>
      </c>
      <c r="K36" s="61" t="s">
        <v>12175</v>
      </c>
      <c r="L36" s="167" t="str">
        <f t="shared" si="1"/>
        <v>Blackened</v>
      </c>
      <c r="M36" s="168" t="str">
        <f t="shared" si="6"/>
        <v>PI.IC.CV.030109.01</v>
      </c>
      <c r="N36" s="168"/>
      <c r="O36" s="168" t="str">
        <f t="shared" si="7"/>
        <v>PH.IC.CV.030109.01</v>
      </c>
      <c r="Q36" s="168" t="str">
        <f t="shared" si="8"/>
        <v>CL.IC.CV.030109.01</v>
      </c>
    </row>
    <row r="37" spans="1:17" s="167" customFormat="1" ht="15">
      <c r="A37" s="167" t="s">
        <v>12003</v>
      </c>
      <c r="C37" s="61" t="s">
        <v>12185</v>
      </c>
      <c r="D37" s="167" t="s">
        <v>673</v>
      </c>
      <c r="E37" s="61" t="s">
        <v>12175</v>
      </c>
      <c r="F37" s="167" t="s">
        <v>11828</v>
      </c>
      <c r="G37" s="167" t="s">
        <v>11473</v>
      </c>
      <c r="H37" s="62" t="s">
        <v>11829</v>
      </c>
      <c r="I37" s="167" t="s">
        <v>11474</v>
      </c>
      <c r="J37" s="63" t="str">
        <f t="shared" si="5"/>
        <v>IC.CV.030110</v>
      </c>
      <c r="K37" s="61" t="s">
        <v>12175</v>
      </c>
      <c r="L37" s="167" t="str">
        <f t="shared" si="1"/>
        <v>Normal for ethnic group</v>
      </c>
      <c r="M37" s="168" t="str">
        <f t="shared" si="6"/>
        <v>PI.IC.CV.030110.01</v>
      </c>
      <c r="N37" s="168"/>
      <c r="O37" s="168" t="str">
        <f t="shared" si="7"/>
        <v>PH.IC.CV.030110.01</v>
      </c>
      <c r="Q37" s="168" t="str">
        <f t="shared" si="8"/>
        <v>CL.IC.CV.030110.01</v>
      </c>
    </row>
    <row r="38" spans="1:17" s="167" customFormat="1" ht="15">
      <c r="A38" s="167" t="s">
        <v>12003</v>
      </c>
      <c r="C38" s="61" t="s">
        <v>12185</v>
      </c>
      <c r="E38" s="61" t="s">
        <v>12175</v>
      </c>
      <c r="F38" s="167" t="s">
        <v>11828</v>
      </c>
      <c r="G38" s="167" t="s">
        <v>11475</v>
      </c>
      <c r="H38" s="61" t="s">
        <v>5749</v>
      </c>
      <c r="I38" s="167" t="s">
        <v>11475</v>
      </c>
      <c r="J38" s="63" t="str">
        <f t="shared" si="5"/>
        <v>IC.CV.030111</v>
      </c>
      <c r="K38" s="61" t="s">
        <v>12175</v>
      </c>
      <c r="L38" s="167" t="str">
        <f t="shared" si="1"/>
        <v>Pale</v>
      </c>
      <c r="M38" s="168" t="str">
        <f t="shared" si="6"/>
        <v>PI.IC.CV.030111.01</v>
      </c>
      <c r="N38" s="168"/>
      <c r="O38" s="168" t="str">
        <f t="shared" si="7"/>
        <v>PH.IC.CV.030111.01</v>
      </c>
      <c r="Q38" s="168" t="str">
        <f t="shared" si="8"/>
        <v>CL.IC.CV.030111.01</v>
      </c>
    </row>
    <row r="39" spans="1:17" s="167" customFormat="1" ht="15">
      <c r="A39" s="167" t="s">
        <v>12003</v>
      </c>
      <c r="C39" s="61" t="s">
        <v>12185</v>
      </c>
      <c r="E39" s="61" t="s">
        <v>12175</v>
      </c>
      <c r="F39" s="167" t="s">
        <v>11828</v>
      </c>
      <c r="G39" s="167" t="s">
        <v>11476</v>
      </c>
      <c r="H39" s="61" t="s">
        <v>3064</v>
      </c>
      <c r="I39" s="167" t="s">
        <v>11477</v>
      </c>
      <c r="J39" s="63" t="str">
        <f t="shared" si="5"/>
        <v>IC.CV.030112</v>
      </c>
      <c r="K39" s="61" t="s">
        <v>12175</v>
      </c>
      <c r="L39" s="167" t="str">
        <f t="shared" si="1"/>
        <v>Reddened</v>
      </c>
      <c r="M39" s="168" t="str">
        <f t="shared" si="6"/>
        <v>PI.IC.CV.030112.01</v>
      </c>
      <c r="N39" s="168"/>
      <c r="O39" s="168" t="str">
        <f t="shared" si="7"/>
        <v>PH.IC.CV.030112.01</v>
      </c>
      <c r="Q39" s="168" t="str">
        <f t="shared" si="8"/>
        <v>CL.IC.CV.030112.01</v>
      </c>
    </row>
    <row r="40" spans="1:17" s="167" customFormat="1" ht="15">
      <c r="A40" s="167" t="s">
        <v>12003</v>
      </c>
      <c r="C40" s="61" t="s">
        <v>12185</v>
      </c>
      <c r="E40" s="61" t="s">
        <v>12175</v>
      </c>
      <c r="F40" s="167" t="s">
        <v>11828</v>
      </c>
      <c r="G40" s="167" t="s">
        <v>11478</v>
      </c>
      <c r="H40" s="61" t="s">
        <v>5560</v>
      </c>
      <c r="I40" s="167" t="s">
        <v>11479</v>
      </c>
      <c r="J40" s="63" t="str">
        <f t="shared" si="5"/>
        <v>IC.CV.030113</v>
      </c>
      <c r="K40" s="61" t="s">
        <v>12175</v>
      </c>
      <c r="L40" s="167" t="str">
        <f t="shared" si="1"/>
        <v>Ecchymotic</v>
      </c>
      <c r="M40" s="168" t="str">
        <f t="shared" si="6"/>
        <v>PI.IC.CV.030113.01</v>
      </c>
      <c r="N40" s="168"/>
      <c r="O40" s="168" t="str">
        <f t="shared" si="7"/>
        <v>PH.IC.CV.030113.01</v>
      </c>
      <c r="Q40" s="168" t="str">
        <f t="shared" si="8"/>
        <v>CL.IC.CV.030113.01</v>
      </c>
    </row>
    <row r="41" spans="1:17" s="167" customFormat="1" ht="15">
      <c r="A41" s="167" t="s">
        <v>12003</v>
      </c>
      <c r="C41" s="61" t="s">
        <v>12185</v>
      </c>
      <c r="E41" s="61" t="s">
        <v>12175</v>
      </c>
      <c r="F41" s="167" t="s">
        <v>11828</v>
      </c>
      <c r="G41" s="167" t="s">
        <v>11480</v>
      </c>
      <c r="H41" s="61" t="s">
        <v>4082</v>
      </c>
      <c r="I41" s="167" t="s">
        <v>11481</v>
      </c>
      <c r="J41" s="63" t="str">
        <f t="shared" si="5"/>
        <v>IC.CV.030114</v>
      </c>
      <c r="K41" s="61" t="s">
        <v>12175</v>
      </c>
      <c r="L41" s="167" t="str">
        <f t="shared" si="1"/>
        <v>Jaundiced</v>
      </c>
      <c r="M41" s="168" t="str">
        <f t="shared" si="6"/>
        <v>PI.IC.CV.030114.01</v>
      </c>
      <c r="N41" s="168"/>
      <c r="O41" s="168" t="str">
        <f t="shared" si="7"/>
        <v>PH.IC.CV.030114.01</v>
      </c>
      <c r="Q41" s="168" t="str">
        <f t="shared" si="8"/>
        <v>CL.IC.CV.030114.01</v>
      </c>
    </row>
    <row r="42" spans="1:17" s="167" customFormat="1" ht="15">
      <c r="A42" s="167" t="s">
        <v>12003</v>
      </c>
      <c r="C42" s="61" t="s">
        <v>12185</v>
      </c>
      <c r="E42" s="61" t="s">
        <v>12175</v>
      </c>
      <c r="F42" s="167" t="s">
        <v>11828</v>
      </c>
      <c r="G42" s="167" t="s">
        <v>11823</v>
      </c>
      <c r="H42" s="61" t="s">
        <v>7456</v>
      </c>
      <c r="I42" s="167" t="s">
        <v>11823</v>
      </c>
      <c r="J42" s="63" t="str">
        <f t="shared" si="5"/>
        <v>IC.CV.030115</v>
      </c>
      <c r="K42" s="61" t="s">
        <v>12175</v>
      </c>
      <c r="L42" s="167" t="str">
        <f t="shared" si="1"/>
        <v>Dusky</v>
      </c>
      <c r="M42" s="168" t="str">
        <f t="shared" si="6"/>
        <v>PI.IC.CV.030115.01</v>
      </c>
      <c r="N42" s="168"/>
      <c r="O42" s="168" t="str">
        <f t="shared" si="7"/>
        <v>PH.IC.CV.030115.01</v>
      </c>
      <c r="Q42" s="168" t="str">
        <f t="shared" si="8"/>
        <v>CL.IC.CV.030115.01</v>
      </c>
    </row>
    <row r="43" spans="1:17" s="167" customFormat="1" ht="15">
      <c r="A43" s="167" t="s">
        <v>12003</v>
      </c>
      <c r="C43" s="61" t="s">
        <v>12185</v>
      </c>
      <c r="E43" s="61" t="s">
        <v>12175</v>
      </c>
      <c r="F43" s="167" t="s">
        <v>11828</v>
      </c>
      <c r="G43" s="167" t="s">
        <v>11824</v>
      </c>
      <c r="H43" s="61" t="s">
        <v>7863</v>
      </c>
      <c r="I43" s="167" t="s">
        <v>11824</v>
      </c>
      <c r="J43" s="63" t="str">
        <f t="shared" si="5"/>
        <v>IC.CV.030116</v>
      </c>
      <c r="K43" s="61" t="s">
        <v>12175</v>
      </c>
      <c r="L43" s="167" t="str">
        <f t="shared" si="1"/>
        <v>Cyanotic</v>
      </c>
      <c r="M43" s="168" t="str">
        <f t="shared" si="6"/>
        <v>PI.IC.CV.030116.01</v>
      </c>
      <c r="N43" s="168"/>
      <c r="O43" s="168" t="str">
        <f t="shared" si="7"/>
        <v>PH.IC.CV.030116.01</v>
      </c>
      <c r="Q43" s="168" t="str">
        <f t="shared" si="8"/>
        <v>CL.IC.CV.030116.01</v>
      </c>
    </row>
    <row r="44" spans="1:17" s="167" customFormat="1" ht="15">
      <c r="A44" s="167" t="s">
        <v>12003</v>
      </c>
      <c r="C44" s="61" t="s">
        <v>12185</v>
      </c>
      <c r="E44" s="61" t="s">
        <v>12175</v>
      </c>
      <c r="F44" s="167" t="s">
        <v>11828</v>
      </c>
      <c r="G44" s="167" t="s">
        <v>11825</v>
      </c>
      <c r="H44" s="61" t="s">
        <v>12462</v>
      </c>
      <c r="I44" s="167" t="s">
        <v>11825</v>
      </c>
      <c r="J44" s="63" t="str">
        <f t="shared" si="5"/>
        <v>IC.CV.030117</v>
      </c>
      <c r="K44" s="61" t="s">
        <v>12175</v>
      </c>
      <c r="L44" s="167" t="str">
        <f t="shared" si="1"/>
        <v>Mottled</v>
      </c>
      <c r="M44" s="168" t="str">
        <f t="shared" si="6"/>
        <v>PI.IC.CV.030117.01</v>
      </c>
      <c r="N44" s="168"/>
      <c r="O44" s="168" t="str">
        <f t="shared" si="7"/>
        <v>PH.IC.CV.030117.01</v>
      </c>
      <c r="Q44" s="168" t="str">
        <f t="shared" si="8"/>
        <v>CL.IC.CV.030117.01</v>
      </c>
    </row>
    <row r="45" spans="1:17" s="167" customFormat="1" ht="15">
      <c r="A45" s="167" t="s">
        <v>12003</v>
      </c>
      <c r="C45" s="61" t="s">
        <v>12185</v>
      </c>
      <c r="E45" s="61" t="s">
        <v>12175</v>
      </c>
      <c r="F45" s="167" t="s">
        <v>11828</v>
      </c>
      <c r="G45" s="167" t="s">
        <v>11826</v>
      </c>
      <c r="H45" s="61" t="s">
        <v>12602</v>
      </c>
      <c r="I45" s="167" t="s">
        <v>11827</v>
      </c>
      <c r="J45" s="63" t="str">
        <f t="shared" si="5"/>
        <v>IC.CV.030118</v>
      </c>
      <c r="K45" s="61" t="s">
        <v>12175</v>
      </c>
      <c r="L45" s="167" t="str">
        <f t="shared" si="1"/>
        <v>Blackened</v>
      </c>
      <c r="M45" s="168" t="str">
        <f t="shared" si="6"/>
        <v>PI.IC.CV.030118.01</v>
      </c>
      <c r="N45" s="168"/>
      <c r="O45" s="168" t="str">
        <f t="shared" si="7"/>
        <v>PH.IC.CV.030118.01</v>
      </c>
      <c r="Q45" s="168" t="str">
        <f t="shared" si="8"/>
        <v>CL.IC.CV.030118.01</v>
      </c>
    </row>
    <row r="46" spans="1:17" s="167" customFormat="1" ht="15">
      <c r="A46" s="167" t="s">
        <v>12003</v>
      </c>
      <c r="C46" s="61" t="s">
        <v>12185</v>
      </c>
      <c r="D46" s="167" t="s">
        <v>674</v>
      </c>
      <c r="E46" s="61" t="s">
        <v>12430</v>
      </c>
      <c r="F46" s="167" t="s">
        <v>12054</v>
      </c>
      <c r="G46" s="167" t="s">
        <v>12055</v>
      </c>
      <c r="H46" s="62" t="s">
        <v>11848</v>
      </c>
      <c r="I46" s="167" t="s">
        <v>12055</v>
      </c>
      <c r="J46" s="63" t="str">
        <f t="shared" si="5"/>
        <v>IC.CV.030201</v>
      </c>
      <c r="K46" s="61" t="s">
        <v>12175</v>
      </c>
      <c r="L46" s="167" t="str">
        <f t="shared" si="1"/>
        <v>Warm</v>
      </c>
      <c r="M46" s="168" t="str">
        <f t="shared" si="6"/>
        <v>PI.IC.CV.030201.01</v>
      </c>
      <c r="N46" s="168"/>
      <c r="O46" s="168" t="str">
        <f t="shared" si="7"/>
        <v>PH.IC.CV.030201.01</v>
      </c>
      <c r="Q46" s="168" t="str">
        <f t="shared" si="8"/>
        <v>CL.IC.CV.030201.01</v>
      </c>
    </row>
    <row r="47" spans="1:17" s="167" customFormat="1" ht="15">
      <c r="A47" s="167" t="s">
        <v>12003</v>
      </c>
      <c r="C47" s="61" t="s">
        <v>12185</v>
      </c>
      <c r="E47" s="61" t="s">
        <v>12430</v>
      </c>
      <c r="F47" s="167" t="s">
        <v>12054</v>
      </c>
      <c r="G47" s="167" t="s">
        <v>12056</v>
      </c>
      <c r="H47" s="62" t="s">
        <v>12030</v>
      </c>
      <c r="I47" s="167" t="s">
        <v>12056</v>
      </c>
      <c r="J47" s="63" t="str">
        <f t="shared" si="5"/>
        <v>IC.CV.030202</v>
      </c>
      <c r="K47" s="61" t="s">
        <v>12175</v>
      </c>
      <c r="L47" s="167" t="str">
        <f t="shared" si="1"/>
        <v>Hot</v>
      </c>
      <c r="M47" s="168" t="str">
        <f t="shared" si="6"/>
        <v>PI.IC.CV.030202.01</v>
      </c>
      <c r="N47" s="168"/>
      <c r="O47" s="168" t="str">
        <f t="shared" si="7"/>
        <v>PH.IC.CV.030202.01</v>
      </c>
      <c r="Q47" s="168" t="str">
        <f t="shared" si="8"/>
        <v>CL.IC.CV.030202.01</v>
      </c>
    </row>
    <row r="48" spans="1:17" s="167" customFormat="1" ht="15">
      <c r="A48" s="167" t="s">
        <v>12003</v>
      </c>
      <c r="C48" s="61" t="s">
        <v>12185</v>
      </c>
      <c r="E48" s="61" t="s">
        <v>12430</v>
      </c>
      <c r="F48" s="167" t="s">
        <v>12054</v>
      </c>
      <c r="G48" s="167" t="s">
        <v>12057</v>
      </c>
      <c r="H48" s="62" t="s">
        <v>12032</v>
      </c>
      <c r="I48" s="167" t="s">
        <v>12057</v>
      </c>
      <c r="J48" s="63" t="str">
        <f t="shared" si="5"/>
        <v>IC.CV.030203</v>
      </c>
      <c r="K48" s="61" t="s">
        <v>12175</v>
      </c>
      <c r="L48" s="167" t="str">
        <f t="shared" si="1"/>
        <v>Cool</v>
      </c>
      <c r="M48" s="168" t="str">
        <f t="shared" si="6"/>
        <v>PI.IC.CV.030203.01</v>
      </c>
      <c r="N48" s="168"/>
      <c r="O48" s="168" t="str">
        <f t="shared" si="7"/>
        <v>PH.IC.CV.030203.01</v>
      </c>
      <c r="Q48" s="168" t="str">
        <f t="shared" si="8"/>
        <v>CL.IC.CV.030203.01</v>
      </c>
    </row>
    <row r="49" spans="1:17" s="167" customFormat="1" ht="15">
      <c r="A49" s="167" t="s">
        <v>12003</v>
      </c>
      <c r="C49" s="61" t="s">
        <v>12185</v>
      </c>
      <c r="E49" s="61" t="s">
        <v>12430</v>
      </c>
      <c r="F49" s="167" t="s">
        <v>12054</v>
      </c>
      <c r="G49" s="167" t="s">
        <v>12058</v>
      </c>
      <c r="H49" s="62" t="s">
        <v>12028</v>
      </c>
      <c r="I49" s="167" t="s">
        <v>12058</v>
      </c>
      <c r="J49" s="63" t="str">
        <f t="shared" si="5"/>
        <v>IC.CV.030204</v>
      </c>
      <c r="K49" s="61" t="s">
        <v>12175</v>
      </c>
      <c r="L49" s="167" t="str">
        <f t="shared" si="1"/>
        <v>Cold</v>
      </c>
      <c r="M49" s="168" t="str">
        <f t="shared" si="6"/>
        <v>PI.IC.CV.030204.01</v>
      </c>
      <c r="N49" s="168"/>
      <c r="O49" s="168" t="str">
        <f t="shared" si="7"/>
        <v>PH.IC.CV.030204.01</v>
      </c>
      <c r="Q49" s="168" t="str">
        <f t="shared" si="8"/>
        <v>CL.IC.CV.030204.01</v>
      </c>
    </row>
    <row r="50" spans="1:17" s="167" customFormat="1" ht="15">
      <c r="A50" s="167" t="s">
        <v>12003</v>
      </c>
      <c r="C50" s="61" t="s">
        <v>3812</v>
      </c>
      <c r="D50" s="167" t="s">
        <v>675</v>
      </c>
      <c r="E50" s="61" t="s">
        <v>12430</v>
      </c>
      <c r="F50" s="167" t="s">
        <v>12241</v>
      </c>
      <c r="G50" s="167" t="s">
        <v>12055</v>
      </c>
      <c r="H50" s="62" t="s">
        <v>12210</v>
      </c>
      <c r="I50" s="167" t="s">
        <v>12055</v>
      </c>
      <c r="J50" s="63" t="str">
        <f t="shared" si="5"/>
        <v>IC.CV.030205</v>
      </c>
      <c r="K50" s="61" t="s">
        <v>12175</v>
      </c>
      <c r="L50" s="167" t="str">
        <f t="shared" si="1"/>
        <v>Warm</v>
      </c>
      <c r="M50" s="168" t="str">
        <f t="shared" si="6"/>
        <v>PI.IC.CV.030205.01</v>
      </c>
      <c r="N50" s="168"/>
      <c r="O50" s="168" t="str">
        <f t="shared" si="7"/>
        <v>PH.IC.CV.030205.01</v>
      </c>
      <c r="Q50" s="168" t="str">
        <f t="shared" si="8"/>
        <v>CL.IC.CV.030205.01</v>
      </c>
    </row>
    <row r="51" spans="1:17" s="167" customFormat="1" ht="15">
      <c r="A51" s="167" t="s">
        <v>12003</v>
      </c>
      <c r="C51" s="61" t="s">
        <v>12185</v>
      </c>
      <c r="E51" s="61" t="s">
        <v>12430</v>
      </c>
      <c r="F51" s="167" t="s">
        <v>12241</v>
      </c>
      <c r="G51" s="167" t="s">
        <v>12056</v>
      </c>
      <c r="H51" s="62" t="s">
        <v>12212</v>
      </c>
      <c r="I51" s="167" t="s">
        <v>12056</v>
      </c>
      <c r="J51" s="63" t="str">
        <f t="shared" si="5"/>
        <v>IC.CV.030206</v>
      </c>
      <c r="K51" s="61" t="s">
        <v>12175</v>
      </c>
      <c r="L51" s="167" t="str">
        <f t="shared" si="1"/>
        <v>Hot</v>
      </c>
      <c r="M51" s="168" t="str">
        <f t="shared" si="6"/>
        <v>PI.IC.CV.030206.01</v>
      </c>
      <c r="N51" s="168"/>
      <c r="O51" s="168" t="str">
        <f t="shared" si="7"/>
        <v>PH.IC.CV.030206.01</v>
      </c>
      <c r="Q51" s="168" t="str">
        <f t="shared" si="8"/>
        <v>CL.IC.CV.030206.01</v>
      </c>
    </row>
    <row r="52" spans="1:17" s="167" customFormat="1" ht="15">
      <c r="A52" s="167" t="s">
        <v>12003</v>
      </c>
      <c r="C52" s="61" t="s">
        <v>12185</v>
      </c>
      <c r="E52" s="61" t="s">
        <v>12430</v>
      </c>
      <c r="F52" s="167" t="s">
        <v>12241</v>
      </c>
      <c r="G52" s="167" t="s">
        <v>12057</v>
      </c>
      <c r="H52" s="62" t="s">
        <v>12225</v>
      </c>
      <c r="I52" s="167" t="s">
        <v>12057</v>
      </c>
      <c r="J52" s="63" t="str">
        <f t="shared" si="5"/>
        <v>IC.CV.030207</v>
      </c>
      <c r="K52" s="61" t="s">
        <v>12175</v>
      </c>
      <c r="L52" s="167" t="str">
        <f t="shared" si="1"/>
        <v>Cool</v>
      </c>
      <c r="M52" s="168" t="str">
        <f t="shared" si="6"/>
        <v>PI.IC.CV.030207.01</v>
      </c>
      <c r="N52" s="168"/>
      <c r="O52" s="168" t="str">
        <f t="shared" si="7"/>
        <v>PH.IC.CV.030207.01</v>
      </c>
      <c r="Q52" s="168" t="str">
        <f t="shared" si="8"/>
        <v>CL.IC.CV.030207.01</v>
      </c>
    </row>
    <row r="53" spans="1:17" s="167" customFormat="1" ht="15">
      <c r="A53" s="167" t="s">
        <v>12003</v>
      </c>
      <c r="C53" s="61" t="s">
        <v>12185</v>
      </c>
      <c r="E53" s="61" t="s">
        <v>12430</v>
      </c>
      <c r="F53" s="167" t="s">
        <v>12241</v>
      </c>
      <c r="G53" s="167" t="s">
        <v>12058</v>
      </c>
      <c r="H53" s="62" t="s">
        <v>11638</v>
      </c>
      <c r="I53" s="167" t="s">
        <v>12058</v>
      </c>
      <c r="J53" s="63" t="str">
        <f t="shared" si="5"/>
        <v>IC.CV.030208</v>
      </c>
      <c r="K53" s="61" t="s">
        <v>12175</v>
      </c>
      <c r="L53" s="167" t="str">
        <f t="shared" si="1"/>
        <v>Cold</v>
      </c>
      <c r="M53" s="168" t="str">
        <f t="shared" si="6"/>
        <v>PI.IC.CV.030208.01</v>
      </c>
      <c r="N53" s="168"/>
      <c r="O53" s="168" t="str">
        <f t="shared" si="7"/>
        <v>PH.IC.CV.030208.01</v>
      </c>
      <c r="Q53" s="168" t="str">
        <f t="shared" si="8"/>
        <v>CL.IC.CV.030208.01</v>
      </c>
    </row>
    <row r="54" spans="1:17" s="167" customFormat="1" ht="15">
      <c r="A54" s="167" t="s">
        <v>12003</v>
      </c>
      <c r="B54" s="167" t="s">
        <v>12242</v>
      </c>
      <c r="C54" s="61" t="s">
        <v>6464</v>
      </c>
      <c r="D54" s="167" t="s">
        <v>672</v>
      </c>
      <c r="E54" s="61" t="s">
        <v>12175</v>
      </c>
      <c r="F54" s="167" t="s">
        <v>12243</v>
      </c>
      <c r="G54" s="167" t="s">
        <v>12095</v>
      </c>
      <c r="H54" s="62" t="s">
        <v>11848</v>
      </c>
      <c r="I54" s="167" t="s">
        <v>12096</v>
      </c>
      <c r="J54" s="63" t="str">
        <f t="shared" si="5"/>
        <v>IC.CV.040101</v>
      </c>
      <c r="K54" s="61" t="s">
        <v>12175</v>
      </c>
      <c r="L54" s="167" t="str">
        <f t="shared" si="1"/>
        <v>Normal for Ethnic Group</v>
      </c>
      <c r="M54" s="168" t="str">
        <f t="shared" si="6"/>
        <v>PI.IC.CV.040101.01</v>
      </c>
      <c r="N54" s="168"/>
      <c r="O54" s="168" t="str">
        <f t="shared" si="7"/>
        <v>PH.IC.CV.040101.01</v>
      </c>
      <c r="Q54" s="168" t="str">
        <f t="shared" si="8"/>
        <v>CL.IC.CV.040101.01</v>
      </c>
    </row>
    <row r="55" spans="1:17" s="167" customFormat="1" ht="15">
      <c r="A55" s="167" t="s">
        <v>12003</v>
      </c>
      <c r="C55" s="61" t="s">
        <v>6464</v>
      </c>
      <c r="E55" s="61" t="s">
        <v>12175</v>
      </c>
      <c r="F55" s="167" t="s">
        <v>12243</v>
      </c>
      <c r="G55" s="167" t="s">
        <v>11475</v>
      </c>
      <c r="H55" s="62" t="s">
        <v>12030</v>
      </c>
      <c r="I55" s="167" t="s">
        <v>11475</v>
      </c>
      <c r="J55" s="63" t="str">
        <f t="shared" si="5"/>
        <v>IC.CV.040102</v>
      </c>
      <c r="K55" s="61" t="s">
        <v>12175</v>
      </c>
      <c r="L55" s="167" t="str">
        <f t="shared" si="1"/>
        <v>Pale</v>
      </c>
      <c r="M55" s="168" t="str">
        <f t="shared" si="6"/>
        <v>PI.IC.CV.040102.01</v>
      </c>
      <c r="N55" s="168"/>
      <c r="O55" s="168" t="str">
        <f t="shared" si="7"/>
        <v>PH.IC.CV.040102.01</v>
      </c>
      <c r="Q55" s="168" t="str">
        <f t="shared" si="8"/>
        <v>CL.IC.CV.040102.01</v>
      </c>
    </row>
    <row r="56" spans="1:17" s="167" customFormat="1" ht="15">
      <c r="A56" s="167" t="s">
        <v>12003</v>
      </c>
      <c r="C56" s="61" t="s">
        <v>6464</v>
      </c>
      <c r="E56" s="61" t="s">
        <v>12175</v>
      </c>
      <c r="F56" s="167" t="s">
        <v>12243</v>
      </c>
      <c r="G56" s="167" t="s">
        <v>11476</v>
      </c>
      <c r="H56" s="62" t="s">
        <v>12032</v>
      </c>
      <c r="I56" s="167" t="s">
        <v>11477</v>
      </c>
      <c r="J56" s="63" t="str">
        <f t="shared" si="5"/>
        <v>IC.CV.040103</v>
      </c>
      <c r="K56" s="61" t="s">
        <v>12175</v>
      </c>
      <c r="L56" s="167" t="str">
        <f t="shared" si="1"/>
        <v>Reddened</v>
      </c>
      <c r="M56" s="168" t="str">
        <f t="shared" si="6"/>
        <v>PI.IC.CV.040103.01</v>
      </c>
      <c r="N56" s="168"/>
      <c r="O56" s="168" t="str">
        <f t="shared" si="7"/>
        <v>PH.IC.CV.040103.01</v>
      </c>
      <c r="Q56" s="168" t="str">
        <f t="shared" si="8"/>
        <v>CL.IC.CV.040103.01</v>
      </c>
    </row>
    <row r="57" spans="1:17" s="167" customFormat="1" ht="15">
      <c r="A57" s="167" t="s">
        <v>12003</v>
      </c>
      <c r="C57" s="61" t="s">
        <v>6464</v>
      </c>
      <c r="E57" s="61" t="s">
        <v>12175</v>
      </c>
      <c r="F57" s="167" t="s">
        <v>12243</v>
      </c>
      <c r="G57" s="167" t="s">
        <v>11478</v>
      </c>
      <c r="H57" s="62" t="s">
        <v>12028</v>
      </c>
      <c r="I57" s="167" t="s">
        <v>11479</v>
      </c>
      <c r="J57" s="63" t="str">
        <f t="shared" si="5"/>
        <v>IC.CV.040104</v>
      </c>
      <c r="K57" s="61" t="s">
        <v>12175</v>
      </c>
      <c r="L57" s="167" t="str">
        <f t="shared" si="1"/>
        <v>Ecchymotic</v>
      </c>
      <c r="M57" s="168" t="str">
        <f t="shared" si="6"/>
        <v>PI.IC.CV.040104.01</v>
      </c>
      <c r="N57" s="168"/>
      <c r="O57" s="168" t="str">
        <f t="shared" si="7"/>
        <v>PH.IC.CV.040104.01</v>
      </c>
      <c r="Q57" s="168" t="str">
        <f t="shared" si="8"/>
        <v>CL.IC.CV.040104.01</v>
      </c>
    </row>
    <row r="58" spans="1:17" s="167" customFormat="1" ht="15">
      <c r="A58" s="167" t="s">
        <v>12003</v>
      </c>
      <c r="C58" s="61" t="s">
        <v>6464</v>
      </c>
      <c r="E58" s="61" t="s">
        <v>12175</v>
      </c>
      <c r="F58" s="167" t="s">
        <v>12243</v>
      </c>
      <c r="G58" s="167" t="s">
        <v>11480</v>
      </c>
      <c r="H58" s="62" t="s">
        <v>12210</v>
      </c>
      <c r="I58" s="167" t="s">
        <v>11481</v>
      </c>
      <c r="J58" s="63" t="str">
        <f t="shared" si="5"/>
        <v>IC.CV.040105</v>
      </c>
      <c r="K58" s="61" t="s">
        <v>12175</v>
      </c>
      <c r="L58" s="167" t="str">
        <f t="shared" si="1"/>
        <v>Jaundiced</v>
      </c>
      <c r="M58" s="168" t="str">
        <f t="shared" si="6"/>
        <v>PI.IC.CV.040105.01</v>
      </c>
      <c r="N58" s="168"/>
      <c r="O58" s="168" t="str">
        <f t="shared" si="7"/>
        <v>PH.IC.CV.040105.01</v>
      </c>
      <c r="Q58" s="168" t="str">
        <f t="shared" si="8"/>
        <v>CL.IC.CV.040105.01</v>
      </c>
    </row>
    <row r="59" spans="1:17" s="167" customFormat="1" ht="15">
      <c r="A59" s="167" t="s">
        <v>12003</v>
      </c>
      <c r="C59" s="61" t="s">
        <v>6464</v>
      </c>
      <c r="E59" s="61" t="s">
        <v>12175</v>
      </c>
      <c r="F59" s="167" t="s">
        <v>12243</v>
      </c>
      <c r="G59" s="167" t="s">
        <v>11823</v>
      </c>
      <c r="H59" s="62" t="s">
        <v>12212</v>
      </c>
      <c r="I59" s="167" t="s">
        <v>11823</v>
      </c>
      <c r="J59" s="63" t="str">
        <f t="shared" si="5"/>
        <v>IC.CV.040106</v>
      </c>
      <c r="K59" s="61" t="s">
        <v>12175</v>
      </c>
      <c r="L59" s="167" t="str">
        <f t="shared" si="1"/>
        <v>Dusky</v>
      </c>
      <c r="M59" s="168" t="str">
        <f t="shared" si="6"/>
        <v>PI.IC.CV.040106.01</v>
      </c>
      <c r="N59" s="168"/>
      <c r="O59" s="168" t="str">
        <f t="shared" si="7"/>
        <v>PH.IC.CV.040106.01</v>
      </c>
      <c r="Q59" s="168" t="str">
        <f t="shared" si="8"/>
        <v>CL.IC.CV.040106.01</v>
      </c>
    </row>
    <row r="60" spans="1:17" s="167" customFormat="1" ht="15">
      <c r="A60" s="167" t="s">
        <v>12003</v>
      </c>
      <c r="C60" s="61" t="s">
        <v>6464</v>
      </c>
      <c r="E60" s="61" t="s">
        <v>12175</v>
      </c>
      <c r="F60" s="167" t="s">
        <v>12243</v>
      </c>
      <c r="G60" s="167" t="s">
        <v>11824</v>
      </c>
      <c r="H60" s="62" t="s">
        <v>12225</v>
      </c>
      <c r="I60" s="167" t="s">
        <v>11824</v>
      </c>
      <c r="J60" s="63" t="str">
        <f t="shared" si="5"/>
        <v>IC.CV.040107</v>
      </c>
      <c r="K60" s="61" t="s">
        <v>2379</v>
      </c>
      <c r="L60" s="167" t="str">
        <f t="shared" si="1"/>
        <v>Cyanotic</v>
      </c>
      <c r="M60" s="168" t="str">
        <f t="shared" si="6"/>
        <v>PI.IC.CV.040107.01</v>
      </c>
      <c r="N60" s="168"/>
      <c r="O60" s="168" t="str">
        <f t="shared" si="7"/>
        <v>PH.IC.CV.040107.01</v>
      </c>
      <c r="Q60" s="168" t="str">
        <f t="shared" si="8"/>
        <v>CL.IC.CV.040107.01</v>
      </c>
    </row>
    <row r="61" spans="1:17" s="167" customFormat="1" ht="15">
      <c r="A61" s="167" t="s">
        <v>12003</v>
      </c>
      <c r="C61" s="61" t="s">
        <v>6464</v>
      </c>
      <c r="E61" s="61" t="s">
        <v>12175</v>
      </c>
      <c r="F61" s="167" t="s">
        <v>12243</v>
      </c>
      <c r="G61" s="167" t="s">
        <v>11825</v>
      </c>
      <c r="H61" s="62" t="s">
        <v>11638</v>
      </c>
      <c r="I61" s="167" t="s">
        <v>11825</v>
      </c>
      <c r="J61" s="63" t="str">
        <f t="shared" si="5"/>
        <v>IC.CV.040108</v>
      </c>
      <c r="K61" s="61" t="s">
        <v>12175</v>
      </c>
      <c r="L61" s="167" t="str">
        <f t="shared" si="1"/>
        <v>Mottled</v>
      </c>
      <c r="M61" s="168" t="str">
        <f t="shared" si="6"/>
        <v>PI.IC.CV.040108.01</v>
      </c>
      <c r="N61" s="168"/>
      <c r="O61" s="168" t="str">
        <f t="shared" si="7"/>
        <v>PH.IC.CV.040108.01</v>
      </c>
      <c r="Q61" s="168" t="str">
        <f t="shared" si="8"/>
        <v>CL.IC.CV.040108.01</v>
      </c>
    </row>
    <row r="62" spans="1:17" s="167" customFormat="1" ht="15">
      <c r="A62" s="167" t="s">
        <v>12003</v>
      </c>
      <c r="C62" s="61" t="s">
        <v>6464</v>
      </c>
      <c r="E62" s="61" t="s">
        <v>2379</v>
      </c>
      <c r="F62" s="167" t="s">
        <v>12243</v>
      </c>
      <c r="G62" s="167" t="s">
        <v>11826</v>
      </c>
      <c r="H62" s="62" t="s">
        <v>11639</v>
      </c>
      <c r="I62" s="167" t="s">
        <v>12097</v>
      </c>
      <c r="J62" s="63" t="str">
        <f t="shared" si="5"/>
        <v>IC.CV.040109</v>
      </c>
      <c r="K62" s="61" t="s">
        <v>2379</v>
      </c>
      <c r="L62" s="167" t="str">
        <f t="shared" si="1"/>
        <v>Blackened</v>
      </c>
      <c r="M62" s="168" t="str">
        <f t="shared" si="6"/>
        <v>PI.IC.CV.040109.01</v>
      </c>
      <c r="N62" s="168"/>
      <c r="O62" s="168" t="str">
        <f t="shared" si="7"/>
        <v>PH.IC.CV.040109.01</v>
      </c>
      <c r="Q62" s="168" t="str">
        <f t="shared" si="8"/>
        <v>CL.IC.CV.040109.01</v>
      </c>
    </row>
    <row r="63" spans="1:17" s="167" customFormat="1" ht="15">
      <c r="A63" s="167" t="s">
        <v>12003</v>
      </c>
      <c r="C63" s="61" t="s">
        <v>6464</v>
      </c>
      <c r="D63" s="167" t="s">
        <v>538</v>
      </c>
      <c r="E63" s="61" t="s">
        <v>12175</v>
      </c>
      <c r="F63" s="167" t="s">
        <v>12098</v>
      </c>
      <c r="G63" s="167" t="s">
        <v>11473</v>
      </c>
      <c r="H63" s="62" t="s">
        <v>11829</v>
      </c>
      <c r="I63" s="167" t="s">
        <v>11474</v>
      </c>
      <c r="J63" s="63" t="str">
        <f t="shared" si="5"/>
        <v>IC.CV.040110</v>
      </c>
      <c r="K63" s="61" t="s">
        <v>2379</v>
      </c>
      <c r="L63" s="167" t="str">
        <f t="shared" si="1"/>
        <v>Normal for ethnic group</v>
      </c>
      <c r="M63" s="168" t="str">
        <f t="shared" si="6"/>
        <v>PI.IC.CV.040110.01</v>
      </c>
      <c r="N63" s="168"/>
      <c r="O63" s="168" t="str">
        <f t="shared" si="7"/>
        <v>PH.IC.CV.040110.01</v>
      </c>
      <c r="Q63" s="168" t="str">
        <f t="shared" si="8"/>
        <v>CL.IC.CV.040110.01</v>
      </c>
    </row>
    <row r="64" spans="1:17" s="167" customFormat="1" ht="15">
      <c r="A64" s="167" t="s">
        <v>12003</v>
      </c>
      <c r="C64" s="61" t="s">
        <v>6464</v>
      </c>
      <c r="E64" s="61" t="s">
        <v>2379</v>
      </c>
      <c r="F64" s="167" t="s">
        <v>12098</v>
      </c>
      <c r="G64" s="167" t="s">
        <v>11475</v>
      </c>
      <c r="H64" s="62" t="s">
        <v>12099</v>
      </c>
      <c r="I64" s="167" t="s">
        <v>11475</v>
      </c>
      <c r="J64" s="63" t="str">
        <f t="shared" si="5"/>
        <v>IC.CV.040111</v>
      </c>
      <c r="K64" s="61" t="s">
        <v>12175</v>
      </c>
      <c r="L64" s="167" t="str">
        <f t="shared" si="1"/>
        <v>Pale</v>
      </c>
      <c r="M64" s="168" t="str">
        <f t="shared" si="6"/>
        <v>PI.IC.CV.040111.01</v>
      </c>
      <c r="N64" s="168"/>
      <c r="O64" s="168" t="str">
        <f t="shared" si="7"/>
        <v>PH.IC.CV.040111.01</v>
      </c>
      <c r="Q64" s="168" t="str">
        <f t="shared" si="8"/>
        <v>CL.IC.CV.040111.01</v>
      </c>
    </row>
    <row r="65" spans="1:17" s="167" customFormat="1" ht="15">
      <c r="A65" s="167" t="s">
        <v>12003</v>
      </c>
      <c r="C65" s="61" t="s">
        <v>6464</v>
      </c>
      <c r="E65" s="61" t="s">
        <v>12175</v>
      </c>
      <c r="F65" s="167" t="s">
        <v>12098</v>
      </c>
      <c r="G65" s="167" t="s">
        <v>11476</v>
      </c>
      <c r="H65" s="62" t="s">
        <v>12100</v>
      </c>
      <c r="I65" s="167" t="s">
        <v>11477</v>
      </c>
      <c r="J65" s="63" t="str">
        <f t="shared" si="5"/>
        <v>IC.CV.040112</v>
      </c>
      <c r="K65" s="61" t="s">
        <v>2379</v>
      </c>
      <c r="L65" s="167" t="str">
        <f t="shared" si="1"/>
        <v>Reddened</v>
      </c>
      <c r="M65" s="168" t="str">
        <f t="shared" si="6"/>
        <v>PI.IC.CV.040112.01</v>
      </c>
      <c r="N65" s="168"/>
      <c r="O65" s="168" t="str">
        <f t="shared" si="7"/>
        <v>PH.IC.CV.040112.01</v>
      </c>
      <c r="Q65" s="168" t="str">
        <f t="shared" si="8"/>
        <v>CL.IC.CV.040112.01</v>
      </c>
    </row>
    <row r="66" spans="1:17" s="167" customFormat="1" ht="15">
      <c r="A66" s="167" t="s">
        <v>12003</v>
      </c>
      <c r="C66" s="61" t="s">
        <v>6464</v>
      </c>
      <c r="E66" s="61" t="s">
        <v>2379</v>
      </c>
      <c r="F66" s="167" t="s">
        <v>12098</v>
      </c>
      <c r="G66" s="167" t="s">
        <v>11478</v>
      </c>
      <c r="H66" s="62" t="s">
        <v>12101</v>
      </c>
      <c r="I66" s="167" t="s">
        <v>11479</v>
      </c>
      <c r="J66" s="63" t="str">
        <f t="shared" ref="J66:J97" si="9">CONCATENATE("IC.CV.",C66,E66,H66)</f>
        <v>IC.CV.040113</v>
      </c>
      <c r="K66" s="61" t="s">
        <v>12175</v>
      </c>
      <c r="L66" s="167" t="str">
        <f t="shared" ref="L66:L129" si="10">G66</f>
        <v>Ecchymotic</v>
      </c>
      <c r="M66" s="168" t="str">
        <f t="shared" ref="M66:M97" si="11">CONCATENATE("PI.",J66,".",K66)</f>
        <v>PI.IC.CV.040113.01</v>
      </c>
      <c r="N66" s="168"/>
      <c r="O66" s="168" t="str">
        <f t="shared" ref="O66:O97" si="12">CONCATENATE("PH.",J66,".",K66)</f>
        <v>PH.IC.CV.040113.01</v>
      </c>
      <c r="Q66" s="168" t="str">
        <f t="shared" ref="Q66:Q97" si="13">CONCATENATE("CL.",J66,".",K66)</f>
        <v>CL.IC.CV.040113.01</v>
      </c>
    </row>
    <row r="67" spans="1:17" s="167" customFormat="1" ht="15">
      <c r="A67" s="167" t="s">
        <v>12003</v>
      </c>
      <c r="C67" s="61" t="s">
        <v>6464</v>
      </c>
      <c r="E67" s="61" t="s">
        <v>12175</v>
      </c>
      <c r="F67" s="167" t="s">
        <v>12098</v>
      </c>
      <c r="G67" s="167" t="s">
        <v>11480</v>
      </c>
      <c r="H67" s="62" t="s">
        <v>12102</v>
      </c>
      <c r="I67" s="167" t="s">
        <v>11481</v>
      </c>
      <c r="J67" s="63" t="str">
        <f t="shared" si="9"/>
        <v>IC.CV.040114</v>
      </c>
      <c r="K67" s="61" t="s">
        <v>12175</v>
      </c>
      <c r="L67" s="167" t="str">
        <f t="shared" si="10"/>
        <v>Jaundiced</v>
      </c>
      <c r="M67" s="168" t="str">
        <f t="shared" si="11"/>
        <v>PI.IC.CV.040114.01</v>
      </c>
      <c r="N67" s="168"/>
      <c r="O67" s="168" t="str">
        <f t="shared" si="12"/>
        <v>PH.IC.CV.040114.01</v>
      </c>
      <c r="Q67" s="168" t="str">
        <f t="shared" si="13"/>
        <v>CL.IC.CV.040114.01</v>
      </c>
    </row>
    <row r="68" spans="1:17" s="167" customFormat="1" ht="15">
      <c r="A68" s="167" t="s">
        <v>12003</v>
      </c>
      <c r="C68" s="61" t="s">
        <v>6464</v>
      </c>
      <c r="E68" s="61" t="s">
        <v>2379</v>
      </c>
      <c r="F68" s="167" t="s">
        <v>12098</v>
      </c>
      <c r="G68" s="167" t="s">
        <v>11823</v>
      </c>
      <c r="H68" s="62" t="s">
        <v>11559</v>
      </c>
      <c r="I68" s="167" t="s">
        <v>11823</v>
      </c>
      <c r="J68" s="63" t="str">
        <f t="shared" si="9"/>
        <v>IC.CV.040115</v>
      </c>
      <c r="K68" s="61" t="s">
        <v>2379</v>
      </c>
      <c r="L68" s="167" t="str">
        <f t="shared" si="10"/>
        <v>Dusky</v>
      </c>
      <c r="M68" s="168" t="str">
        <f t="shared" si="11"/>
        <v>PI.IC.CV.040115.01</v>
      </c>
      <c r="N68" s="168"/>
      <c r="O68" s="168" t="str">
        <f t="shared" si="12"/>
        <v>PH.IC.CV.040115.01</v>
      </c>
      <c r="Q68" s="168" t="str">
        <f t="shared" si="13"/>
        <v>CL.IC.CV.040115.01</v>
      </c>
    </row>
    <row r="69" spans="1:17" s="167" customFormat="1" ht="15">
      <c r="A69" s="167" t="s">
        <v>12003</v>
      </c>
      <c r="C69" s="61" t="s">
        <v>6464</v>
      </c>
      <c r="E69" s="61" t="s">
        <v>12175</v>
      </c>
      <c r="F69" s="167" t="s">
        <v>12098</v>
      </c>
      <c r="G69" s="167" t="s">
        <v>11824</v>
      </c>
      <c r="H69" s="62" t="s">
        <v>11560</v>
      </c>
      <c r="I69" s="167" t="s">
        <v>11824</v>
      </c>
      <c r="J69" s="63" t="str">
        <f t="shared" si="9"/>
        <v>IC.CV.040116</v>
      </c>
      <c r="K69" s="61" t="s">
        <v>12175</v>
      </c>
      <c r="L69" s="167" t="str">
        <f t="shared" si="10"/>
        <v>Cyanotic</v>
      </c>
      <c r="M69" s="168" t="str">
        <f t="shared" si="11"/>
        <v>PI.IC.CV.040116.01</v>
      </c>
      <c r="N69" s="168"/>
      <c r="O69" s="168" t="str">
        <f t="shared" si="12"/>
        <v>PH.IC.CV.040116.01</v>
      </c>
      <c r="Q69" s="168" t="str">
        <f t="shared" si="13"/>
        <v>CL.IC.CV.040116.01</v>
      </c>
    </row>
    <row r="70" spans="1:17" s="167" customFormat="1" ht="15">
      <c r="A70" s="167" t="s">
        <v>12003</v>
      </c>
      <c r="C70" s="61" t="s">
        <v>6464</v>
      </c>
      <c r="E70" s="61" t="s">
        <v>12175</v>
      </c>
      <c r="F70" s="167" t="s">
        <v>12098</v>
      </c>
      <c r="G70" s="167" t="s">
        <v>11825</v>
      </c>
      <c r="H70" s="62" t="s">
        <v>11561</v>
      </c>
      <c r="I70" s="167" t="s">
        <v>11825</v>
      </c>
      <c r="J70" s="63" t="str">
        <f t="shared" si="9"/>
        <v>IC.CV.040117</v>
      </c>
      <c r="K70" s="61" t="s">
        <v>2379</v>
      </c>
      <c r="L70" s="167" t="str">
        <f t="shared" si="10"/>
        <v>Mottled</v>
      </c>
      <c r="M70" s="168" t="str">
        <f t="shared" si="11"/>
        <v>PI.IC.CV.040117.01</v>
      </c>
      <c r="N70" s="168"/>
      <c r="O70" s="168" t="str">
        <f t="shared" si="12"/>
        <v>PH.IC.CV.040117.01</v>
      </c>
      <c r="Q70" s="168" t="str">
        <f t="shared" si="13"/>
        <v>CL.IC.CV.040117.01</v>
      </c>
    </row>
    <row r="71" spans="1:17" s="167" customFormat="1" ht="15">
      <c r="A71" s="167" t="s">
        <v>12003</v>
      </c>
      <c r="C71" s="61" t="s">
        <v>6464</v>
      </c>
      <c r="E71" s="61" t="s">
        <v>12175</v>
      </c>
      <c r="F71" s="167" t="s">
        <v>12098</v>
      </c>
      <c r="G71" s="167" t="s">
        <v>11826</v>
      </c>
      <c r="H71" s="62" t="s">
        <v>12060</v>
      </c>
      <c r="I71" s="167" t="s">
        <v>12097</v>
      </c>
      <c r="J71" s="63" t="str">
        <f t="shared" si="9"/>
        <v>IC.CV.040118</v>
      </c>
      <c r="K71" s="61" t="s">
        <v>2379</v>
      </c>
      <c r="L71" s="167" t="str">
        <f t="shared" si="10"/>
        <v>Blackened</v>
      </c>
      <c r="M71" s="168" t="str">
        <f t="shared" si="11"/>
        <v>PI.IC.CV.040118.01</v>
      </c>
      <c r="N71" s="168"/>
      <c r="O71" s="168" t="str">
        <f t="shared" si="12"/>
        <v>PH.IC.CV.040118.01</v>
      </c>
      <c r="Q71" s="168" t="str">
        <f t="shared" si="13"/>
        <v>CL.IC.CV.040118.01</v>
      </c>
    </row>
    <row r="72" spans="1:17" s="167" customFormat="1" ht="15">
      <c r="A72" s="167" t="s">
        <v>12003</v>
      </c>
      <c r="C72" s="61" t="s">
        <v>6464</v>
      </c>
      <c r="D72" s="167" t="s">
        <v>674</v>
      </c>
      <c r="E72" s="61" t="s">
        <v>12430</v>
      </c>
      <c r="F72" s="167" t="s">
        <v>12061</v>
      </c>
      <c r="G72" s="167" t="s">
        <v>12055</v>
      </c>
      <c r="H72" s="62" t="s">
        <v>11848</v>
      </c>
      <c r="I72" s="167" t="s">
        <v>12055</v>
      </c>
      <c r="J72" s="63" t="str">
        <f t="shared" si="9"/>
        <v>IC.CV.040201</v>
      </c>
      <c r="K72" s="61" t="s">
        <v>12175</v>
      </c>
      <c r="L72" s="167" t="str">
        <f t="shared" si="10"/>
        <v>Warm</v>
      </c>
      <c r="M72" s="168" t="str">
        <f t="shared" si="11"/>
        <v>PI.IC.CV.040201.01</v>
      </c>
      <c r="N72" s="168"/>
      <c r="O72" s="168" t="str">
        <f t="shared" si="12"/>
        <v>PH.IC.CV.040201.01</v>
      </c>
      <c r="Q72" s="168" t="str">
        <f t="shared" si="13"/>
        <v>CL.IC.CV.040201.01</v>
      </c>
    </row>
    <row r="73" spans="1:17" s="167" customFormat="1" ht="15">
      <c r="A73" s="167" t="s">
        <v>12003</v>
      </c>
      <c r="C73" s="61" t="s">
        <v>6464</v>
      </c>
      <c r="E73" s="61" t="s">
        <v>12430</v>
      </c>
      <c r="F73" s="167" t="s">
        <v>12061</v>
      </c>
      <c r="G73" s="167" t="s">
        <v>12057</v>
      </c>
      <c r="H73" s="62" t="s">
        <v>12030</v>
      </c>
      <c r="I73" s="167" t="s">
        <v>12057</v>
      </c>
      <c r="J73" s="63" t="str">
        <f t="shared" si="9"/>
        <v>IC.CV.040202</v>
      </c>
      <c r="K73" s="61" t="s">
        <v>2379</v>
      </c>
      <c r="L73" s="167" t="str">
        <f t="shared" si="10"/>
        <v>Cool</v>
      </c>
      <c r="M73" s="168" t="str">
        <f t="shared" si="11"/>
        <v>PI.IC.CV.040202.01</v>
      </c>
      <c r="N73" s="168"/>
      <c r="O73" s="168" t="str">
        <f t="shared" si="12"/>
        <v>PH.IC.CV.040202.01</v>
      </c>
      <c r="Q73" s="168" t="str">
        <f t="shared" si="13"/>
        <v>CL.IC.CV.040202.01</v>
      </c>
    </row>
    <row r="74" spans="1:17" s="167" customFormat="1" ht="15">
      <c r="A74" s="167" t="s">
        <v>12003</v>
      </c>
      <c r="C74" s="61" t="s">
        <v>6464</v>
      </c>
      <c r="E74" s="61" t="s">
        <v>12430</v>
      </c>
      <c r="F74" s="167" t="s">
        <v>12061</v>
      </c>
      <c r="G74" s="167" t="s">
        <v>12058</v>
      </c>
      <c r="H74" s="62" t="s">
        <v>12032</v>
      </c>
      <c r="I74" s="167" t="s">
        <v>12058</v>
      </c>
      <c r="J74" s="63" t="str">
        <f t="shared" si="9"/>
        <v>IC.CV.040203</v>
      </c>
      <c r="K74" s="61" t="s">
        <v>12175</v>
      </c>
      <c r="L74" s="167" t="str">
        <f t="shared" si="10"/>
        <v>Cold</v>
      </c>
      <c r="M74" s="168" t="str">
        <f t="shared" si="11"/>
        <v>PI.IC.CV.040203.01</v>
      </c>
      <c r="N74" s="168"/>
      <c r="O74" s="168" t="str">
        <f t="shared" si="12"/>
        <v>PH.IC.CV.040203.01</v>
      </c>
      <c r="Q74" s="168" t="str">
        <f t="shared" si="13"/>
        <v>CL.IC.CV.040203.01</v>
      </c>
    </row>
    <row r="75" spans="1:17" s="167" customFormat="1" ht="15">
      <c r="A75" s="167" t="s">
        <v>12003</v>
      </c>
      <c r="C75" s="61" t="s">
        <v>6464</v>
      </c>
      <c r="E75" s="61" t="s">
        <v>12430</v>
      </c>
      <c r="F75" s="167" t="s">
        <v>12061</v>
      </c>
      <c r="G75" s="167" t="s">
        <v>12056</v>
      </c>
      <c r="H75" s="62" t="s">
        <v>12028</v>
      </c>
      <c r="I75" s="167" t="s">
        <v>12056</v>
      </c>
      <c r="J75" s="63" t="str">
        <f t="shared" si="9"/>
        <v>IC.CV.040204</v>
      </c>
      <c r="K75" s="61" t="s">
        <v>12175</v>
      </c>
      <c r="L75" s="167" t="str">
        <f t="shared" si="10"/>
        <v>Hot</v>
      </c>
      <c r="M75" s="168" t="str">
        <f t="shared" si="11"/>
        <v>PI.IC.CV.040204.01</v>
      </c>
      <c r="N75" s="168"/>
      <c r="O75" s="168" t="str">
        <f t="shared" si="12"/>
        <v>PH.IC.CV.040204.01</v>
      </c>
      <c r="Q75" s="168" t="str">
        <f t="shared" si="13"/>
        <v>CL.IC.CV.040204.01</v>
      </c>
    </row>
    <row r="76" spans="1:17" s="167" customFormat="1" ht="15">
      <c r="A76" s="167" t="s">
        <v>12003</v>
      </c>
      <c r="C76" s="61" t="s">
        <v>6464</v>
      </c>
      <c r="D76" s="167" t="s">
        <v>539</v>
      </c>
      <c r="E76" s="61" t="s">
        <v>4192</v>
      </c>
      <c r="F76" s="167" t="s">
        <v>12062</v>
      </c>
      <c r="G76" s="167" t="s">
        <v>12055</v>
      </c>
      <c r="H76" s="62" t="s">
        <v>12210</v>
      </c>
      <c r="I76" s="167" t="s">
        <v>12055</v>
      </c>
      <c r="J76" s="63" t="str">
        <f t="shared" si="9"/>
        <v>IC.CV.040205</v>
      </c>
      <c r="K76" s="61" t="s">
        <v>12175</v>
      </c>
      <c r="L76" s="167" t="str">
        <f t="shared" si="10"/>
        <v>Warm</v>
      </c>
      <c r="M76" s="168" t="str">
        <f t="shared" si="11"/>
        <v>PI.IC.CV.040205.01</v>
      </c>
      <c r="N76" s="168"/>
      <c r="O76" s="168" t="str">
        <f t="shared" si="12"/>
        <v>PH.IC.CV.040205.01</v>
      </c>
      <c r="Q76" s="168" t="str">
        <f t="shared" si="13"/>
        <v>CL.IC.CV.040205.01</v>
      </c>
    </row>
    <row r="77" spans="1:17" s="167" customFormat="1" ht="15">
      <c r="A77" s="167" t="s">
        <v>12003</v>
      </c>
      <c r="C77" s="61" t="s">
        <v>6464</v>
      </c>
      <c r="E77" s="61" t="s">
        <v>12430</v>
      </c>
      <c r="F77" s="167" t="s">
        <v>12062</v>
      </c>
      <c r="G77" s="167" t="s">
        <v>12057</v>
      </c>
      <c r="H77" s="62" t="s">
        <v>12212</v>
      </c>
      <c r="I77" s="167" t="s">
        <v>12057</v>
      </c>
      <c r="J77" s="63" t="str">
        <f t="shared" si="9"/>
        <v>IC.CV.040206</v>
      </c>
      <c r="K77" s="61" t="s">
        <v>12175</v>
      </c>
      <c r="L77" s="167" t="str">
        <f t="shared" si="10"/>
        <v>Cool</v>
      </c>
      <c r="M77" s="168" t="str">
        <f t="shared" si="11"/>
        <v>PI.IC.CV.040206.01</v>
      </c>
      <c r="N77" s="168"/>
      <c r="O77" s="168" t="str">
        <f t="shared" si="12"/>
        <v>PH.IC.CV.040206.01</v>
      </c>
      <c r="Q77" s="168" t="str">
        <f t="shared" si="13"/>
        <v>CL.IC.CV.040206.01</v>
      </c>
    </row>
    <row r="78" spans="1:17" s="167" customFormat="1" ht="15">
      <c r="A78" s="167" t="s">
        <v>12003</v>
      </c>
      <c r="C78" s="61" t="s">
        <v>6464</v>
      </c>
      <c r="E78" s="61" t="s">
        <v>4192</v>
      </c>
      <c r="F78" s="167" t="s">
        <v>12062</v>
      </c>
      <c r="G78" s="167" t="s">
        <v>12058</v>
      </c>
      <c r="H78" s="62" t="s">
        <v>12225</v>
      </c>
      <c r="I78" s="167" t="s">
        <v>12058</v>
      </c>
      <c r="J78" s="63" t="str">
        <f t="shared" si="9"/>
        <v>IC.CV.040207</v>
      </c>
      <c r="K78" s="61" t="s">
        <v>2379</v>
      </c>
      <c r="L78" s="167" t="str">
        <f t="shared" si="10"/>
        <v>Cold</v>
      </c>
      <c r="M78" s="168" t="str">
        <f t="shared" si="11"/>
        <v>PI.IC.CV.040207.01</v>
      </c>
      <c r="N78" s="168"/>
      <c r="O78" s="168" t="str">
        <f t="shared" si="12"/>
        <v>PH.IC.CV.040207.01</v>
      </c>
      <c r="Q78" s="168" t="str">
        <f t="shared" si="13"/>
        <v>CL.IC.CV.040207.01</v>
      </c>
    </row>
    <row r="79" spans="1:17" s="167" customFormat="1" ht="15">
      <c r="A79" s="167" t="s">
        <v>12003</v>
      </c>
      <c r="C79" s="61" t="s">
        <v>6464</v>
      </c>
      <c r="E79" s="61" t="s">
        <v>12430</v>
      </c>
      <c r="F79" s="167" t="s">
        <v>12062</v>
      </c>
      <c r="G79" s="167" t="s">
        <v>12056</v>
      </c>
      <c r="H79" s="62" t="s">
        <v>11638</v>
      </c>
      <c r="I79" s="167" t="s">
        <v>12056</v>
      </c>
      <c r="J79" s="63" t="str">
        <f t="shared" si="9"/>
        <v>IC.CV.040208</v>
      </c>
      <c r="K79" s="61" t="s">
        <v>12175</v>
      </c>
      <c r="L79" s="167" t="str">
        <f t="shared" si="10"/>
        <v>Hot</v>
      </c>
      <c r="M79" s="168" t="str">
        <f t="shared" si="11"/>
        <v>PI.IC.CV.040208.01</v>
      </c>
      <c r="N79" s="168"/>
      <c r="O79" s="168" t="str">
        <f t="shared" si="12"/>
        <v>PH.IC.CV.040208.01</v>
      </c>
      <c r="Q79" s="168" t="str">
        <f t="shared" si="13"/>
        <v>CL.IC.CV.040208.01</v>
      </c>
    </row>
    <row r="80" spans="1:17" s="167" customFormat="1" ht="15">
      <c r="A80" s="167" t="s">
        <v>12003</v>
      </c>
      <c r="B80" s="167" t="s">
        <v>12063</v>
      </c>
      <c r="C80" s="61" t="s">
        <v>6291</v>
      </c>
      <c r="D80" s="167" t="s">
        <v>10935</v>
      </c>
      <c r="E80" s="61" t="s">
        <v>2379</v>
      </c>
      <c r="F80" s="167" t="s">
        <v>12064</v>
      </c>
      <c r="G80" s="167" t="s">
        <v>12065</v>
      </c>
      <c r="H80" s="62" t="s">
        <v>11848</v>
      </c>
      <c r="I80" s="167" t="s">
        <v>12066</v>
      </c>
      <c r="J80" s="63" t="str">
        <f t="shared" si="9"/>
        <v>IC.CV.050101</v>
      </c>
      <c r="K80" s="61" t="s">
        <v>12175</v>
      </c>
      <c r="L80" s="167" t="str">
        <f t="shared" si="10"/>
        <v xml:space="preserve">     3+ Strong palpation</v>
      </c>
      <c r="M80" s="168" t="str">
        <f t="shared" si="11"/>
        <v>PI.IC.CV.050101.01</v>
      </c>
      <c r="N80" s="168"/>
      <c r="O80" s="168" t="str">
        <f t="shared" si="12"/>
        <v>PH.IC.CV.050101.01</v>
      </c>
      <c r="Q80" s="168" t="str">
        <f t="shared" si="13"/>
        <v>CL.IC.CV.050101.01</v>
      </c>
    </row>
    <row r="81" spans="1:17" s="167" customFormat="1" ht="15">
      <c r="A81" s="167" t="s">
        <v>12003</v>
      </c>
      <c r="C81" s="61" t="s">
        <v>6291</v>
      </c>
      <c r="E81" s="61" t="s">
        <v>2379</v>
      </c>
      <c r="F81" s="167" t="s">
        <v>12064</v>
      </c>
      <c r="G81" s="167" t="s">
        <v>12067</v>
      </c>
      <c r="H81" s="62" t="s">
        <v>12030</v>
      </c>
      <c r="I81" s="167" t="s">
        <v>12068</v>
      </c>
      <c r="J81" s="63" t="str">
        <f t="shared" si="9"/>
        <v>IC.CV.050102</v>
      </c>
      <c r="K81" s="61" t="s">
        <v>12175</v>
      </c>
      <c r="L81" s="167" t="str">
        <f t="shared" si="10"/>
        <v xml:space="preserve">     2+ Normal palpation</v>
      </c>
      <c r="M81" s="168" t="str">
        <f t="shared" si="11"/>
        <v>PI.IC.CV.050102.01</v>
      </c>
      <c r="N81" s="168"/>
      <c r="O81" s="168" t="str">
        <f t="shared" si="12"/>
        <v>PH.IC.CV.050102.01</v>
      </c>
      <c r="Q81" s="168" t="str">
        <f t="shared" si="13"/>
        <v>CL.IC.CV.050102.01</v>
      </c>
    </row>
    <row r="82" spans="1:17" s="167" customFormat="1" ht="15">
      <c r="A82" s="167" t="s">
        <v>12003</v>
      </c>
      <c r="C82" s="61" t="s">
        <v>6291</v>
      </c>
      <c r="E82" s="61" t="s">
        <v>12175</v>
      </c>
      <c r="F82" s="167" t="s">
        <v>12064</v>
      </c>
      <c r="G82" s="167" t="s">
        <v>11895</v>
      </c>
      <c r="H82" s="62" t="s">
        <v>12032</v>
      </c>
      <c r="I82" s="167" t="s">
        <v>11896</v>
      </c>
      <c r="J82" s="63" t="str">
        <f t="shared" si="9"/>
        <v>IC.CV.050103</v>
      </c>
      <c r="K82" s="61" t="s">
        <v>2379</v>
      </c>
      <c r="L82" s="167" t="str">
        <f t="shared" si="10"/>
        <v xml:space="preserve">     1+ Weak palpation</v>
      </c>
      <c r="M82" s="168" t="str">
        <f t="shared" si="11"/>
        <v>PI.IC.CV.050103.01</v>
      </c>
      <c r="N82" s="168"/>
      <c r="O82" s="168" t="str">
        <f t="shared" si="12"/>
        <v>PH.IC.CV.050103.01</v>
      </c>
      <c r="Q82" s="168" t="str">
        <f t="shared" si="13"/>
        <v>CL.IC.CV.050103.01</v>
      </c>
    </row>
    <row r="83" spans="1:17" s="167" customFormat="1" ht="15">
      <c r="A83" s="167" t="s">
        <v>12003</v>
      </c>
      <c r="C83" s="61" t="s">
        <v>6291</v>
      </c>
      <c r="E83" s="61" t="s">
        <v>12175</v>
      </c>
      <c r="F83" s="167" t="s">
        <v>12064</v>
      </c>
      <c r="G83" s="167" t="s">
        <v>11897</v>
      </c>
      <c r="H83" s="62" t="s">
        <v>12028</v>
      </c>
      <c r="I83" s="167">
        <v>0</v>
      </c>
      <c r="J83" s="63" t="str">
        <f t="shared" si="9"/>
        <v>IC.CV.050104</v>
      </c>
      <c r="K83" s="61" t="s">
        <v>2379</v>
      </c>
      <c r="L83" s="167" t="str">
        <f t="shared" si="10"/>
        <v xml:space="preserve">     0 Not palpable</v>
      </c>
      <c r="M83" s="168" t="str">
        <f t="shared" si="11"/>
        <v>PI.IC.CV.050104.01</v>
      </c>
      <c r="N83" s="168"/>
      <c r="O83" s="168" t="str">
        <f t="shared" si="12"/>
        <v>PH.IC.CV.050104.01</v>
      </c>
      <c r="Q83" s="168" t="str">
        <f t="shared" si="13"/>
        <v>CL.IC.CV.050104.01</v>
      </c>
    </row>
    <row r="84" spans="1:17" s="167" customFormat="1" ht="15">
      <c r="A84" s="167" t="s">
        <v>12003</v>
      </c>
      <c r="C84" s="61" t="s">
        <v>6291</v>
      </c>
      <c r="D84" s="167" t="s">
        <v>11142</v>
      </c>
      <c r="E84" s="61" t="s">
        <v>12450</v>
      </c>
      <c r="F84" s="167" t="s">
        <v>12064</v>
      </c>
      <c r="G84" s="167" t="s">
        <v>11898</v>
      </c>
      <c r="H84" s="62" t="s">
        <v>11848</v>
      </c>
      <c r="I84" s="167" t="s">
        <v>11899</v>
      </c>
      <c r="J84" s="63" t="str">
        <f t="shared" si="9"/>
        <v>IC.CV.050201</v>
      </c>
      <c r="K84" s="61" t="s">
        <v>12175</v>
      </c>
      <c r="L84" s="167" t="str">
        <f t="shared" si="10"/>
        <v xml:space="preserve">     Present by doppler</v>
      </c>
      <c r="M84" s="168" t="str">
        <f t="shared" si="11"/>
        <v>PI.IC.CV.050201.01</v>
      </c>
      <c r="N84" s="168"/>
      <c r="O84" s="168" t="str">
        <f t="shared" si="12"/>
        <v>PH.IC.CV.050201.01</v>
      </c>
      <c r="Q84" s="168" t="str">
        <f t="shared" si="13"/>
        <v>CL.IC.CV.050201.01</v>
      </c>
    </row>
    <row r="85" spans="1:17" s="167" customFormat="1" ht="15">
      <c r="A85" s="167" t="s">
        <v>12003</v>
      </c>
      <c r="C85" s="61" t="s">
        <v>6291</v>
      </c>
      <c r="E85" s="61" t="s">
        <v>12430</v>
      </c>
      <c r="F85" s="167" t="s">
        <v>12064</v>
      </c>
      <c r="G85" s="167" t="s">
        <v>11900</v>
      </c>
      <c r="H85" s="62" t="s">
        <v>12030</v>
      </c>
      <c r="I85" s="167" t="s">
        <v>11901</v>
      </c>
      <c r="J85" s="63" t="str">
        <f t="shared" si="9"/>
        <v>IC.CV.050202</v>
      </c>
      <c r="K85" s="61" t="s">
        <v>12175</v>
      </c>
      <c r="L85" s="167" t="str">
        <f t="shared" si="10"/>
        <v xml:space="preserve">     Unable to obtain by doppler</v>
      </c>
      <c r="M85" s="168" t="str">
        <f t="shared" si="11"/>
        <v>PI.IC.CV.050202.01</v>
      </c>
      <c r="N85" s="168"/>
      <c r="O85" s="168" t="str">
        <f t="shared" si="12"/>
        <v>PH.IC.CV.050202.01</v>
      </c>
      <c r="Q85" s="168" t="str">
        <f t="shared" si="13"/>
        <v>CL.IC.CV.050202.01</v>
      </c>
    </row>
    <row r="86" spans="1:17" s="167" customFormat="1" ht="15">
      <c r="A86" s="167" t="s">
        <v>12003</v>
      </c>
      <c r="C86" s="61" t="s">
        <v>6291</v>
      </c>
      <c r="E86" s="61" t="s">
        <v>12430</v>
      </c>
      <c r="F86" s="167" t="s">
        <v>12064</v>
      </c>
      <c r="G86" s="167" t="s">
        <v>11902</v>
      </c>
      <c r="H86" s="62" t="s">
        <v>12032</v>
      </c>
      <c r="I86" s="167" t="s">
        <v>11931</v>
      </c>
      <c r="J86" s="63" t="str">
        <f t="shared" si="9"/>
        <v>IC.CV.050203</v>
      </c>
      <c r="K86" s="61" t="s">
        <v>12175</v>
      </c>
      <c r="L86" s="167" t="str">
        <f t="shared" si="10"/>
        <v xml:space="preserve">     Amputee unable to assess</v>
      </c>
      <c r="M86" s="168" t="str">
        <f t="shared" si="11"/>
        <v>PI.IC.CV.050203.01</v>
      </c>
      <c r="N86" s="168"/>
      <c r="O86" s="168" t="str">
        <f t="shared" si="12"/>
        <v>PH.IC.CV.050203.01</v>
      </c>
      <c r="Q86" s="168" t="str">
        <f t="shared" si="13"/>
        <v>CL.IC.CV.050203.01</v>
      </c>
    </row>
    <row r="87" spans="1:17" s="167" customFormat="1" ht="15">
      <c r="A87" s="167" t="s">
        <v>12003</v>
      </c>
      <c r="C87" s="61" t="s">
        <v>6291</v>
      </c>
      <c r="E87" s="61" t="s">
        <v>12430</v>
      </c>
      <c r="F87" s="167" t="s">
        <v>12064</v>
      </c>
      <c r="G87" s="167" t="s">
        <v>11903</v>
      </c>
      <c r="H87" s="62" t="s">
        <v>12028</v>
      </c>
      <c r="I87" s="167" t="s">
        <v>11904</v>
      </c>
      <c r="J87" s="63" t="str">
        <f t="shared" si="9"/>
        <v>IC.CV.050204</v>
      </c>
      <c r="K87" s="61" t="s">
        <v>2379</v>
      </c>
      <c r="L87" s="167" t="str">
        <f t="shared" si="10"/>
        <v xml:space="preserve">     Cast unable to assess</v>
      </c>
      <c r="M87" s="168" t="str">
        <f t="shared" si="11"/>
        <v>PI.IC.CV.050204.01</v>
      </c>
      <c r="N87" s="168"/>
      <c r="O87" s="168" t="str">
        <f t="shared" si="12"/>
        <v>PH.IC.CV.050204.01</v>
      </c>
      <c r="Q87" s="168" t="str">
        <f t="shared" si="13"/>
        <v>CL.IC.CV.050204.01</v>
      </c>
    </row>
    <row r="88" spans="1:17" s="167" customFormat="1" ht="15">
      <c r="A88" s="167" t="s">
        <v>12003</v>
      </c>
      <c r="C88" s="61" t="s">
        <v>6291</v>
      </c>
      <c r="E88" s="61" t="s">
        <v>4192</v>
      </c>
      <c r="F88" s="167" t="s">
        <v>12064</v>
      </c>
      <c r="G88" s="167" t="s">
        <v>11715</v>
      </c>
      <c r="H88" s="62" t="s">
        <v>12210</v>
      </c>
      <c r="I88" s="167" t="s">
        <v>12207</v>
      </c>
      <c r="J88" s="63" t="str">
        <f t="shared" si="9"/>
        <v>IC.CV.050205</v>
      </c>
      <c r="K88" s="61" t="s">
        <v>2379</v>
      </c>
      <c r="L88" s="167" t="str">
        <f t="shared" si="10"/>
        <v xml:space="preserve">     Unable to assess:  specify</v>
      </c>
      <c r="M88" s="168" t="str">
        <f t="shared" si="11"/>
        <v>PI.IC.CV.050205.01</v>
      </c>
      <c r="N88" s="168"/>
      <c r="O88" s="168" t="str">
        <f t="shared" si="12"/>
        <v>PH.IC.CV.050205.01</v>
      </c>
      <c r="Q88" s="168" t="str">
        <f t="shared" si="13"/>
        <v>CL.IC.CV.050205.01</v>
      </c>
    </row>
    <row r="89" spans="1:17" s="167" customFormat="1" ht="15">
      <c r="A89" s="167" t="s">
        <v>12003</v>
      </c>
      <c r="C89" s="61" t="s">
        <v>6291</v>
      </c>
      <c r="D89" s="167" t="s">
        <v>11873</v>
      </c>
      <c r="E89" s="61" t="s">
        <v>12185</v>
      </c>
      <c r="F89" s="167" t="s">
        <v>11726</v>
      </c>
      <c r="G89" s="167" t="s">
        <v>12065</v>
      </c>
      <c r="H89" s="62" t="s">
        <v>11848</v>
      </c>
      <c r="I89" s="167" t="s">
        <v>12066</v>
      </c>
      <c r="J89" s="63" t="str">
        <f t="shared" si="9"/>
        <v>IC.CV.050301</v>
      </c>
      <c r="K89" s="61" t="s">
        <v>2379</v>
      </c>
      <c r="L89" s="167" t="str">
        <f t="shared" si="10"/>
        <v xml:space="preserve">     3+ Strong palpation</v>
      </c>
      <c r="M89" s="168" t="str">
        <f t="shared" si="11"/>
        <v>PI.IC.CV.050301.01</v>
      </c>
      <c r="N89" s="168"/>
      <c r="O89" s="168" t="str">
        <f t="shared" si="12"/>
        <v>PH.IC.CV.050301.01</v>
      </c>
      <c r="Q89" s="168" t="str">
        <f t="shared" si="13"/>
        <v>CL.IC.CV.050301.01</v>
      </c>
    </row>
    <row r="90" spans="1:17" s="167" customFormat="1" ht="15">
      <c r="A90" s="167" t="s">
        <v>12003</v>
      </c>
      <c r="C90" s="61" t="s">
        <v>6291</v>
      </c>
      <c r="E90" s="61" t="s">
        <v>12185</v>
      </c>
      <c r="F90" s="167" t="s">
        <v>11726</v>
      </c>
      <c r="G90" s="167" t="s">
        <v>12067</v>
      </c>
      <c r="H90" s="62" t="s">
        <v>12030</v>
      </c>
      <c r="I90" s="167" t="s">
        <v>12068</v>
      </c>
      <c r="J90" s="63" t="str">
        <f t="shared" si="9"/>
        <v>IC.CV.050302</v>
      </c>
      <c r="K90" s="61" t="s">
        <v>12175</v>
      </c>
      <c r="L90" s="167" t="str">
        <f t="shared" si="10"/>
        <v xml:space="preserve">     2+ Normal palpation</v>
      </c>
      <c r="M90" s="168" t="str">
        <f t="shared" si="11"/>
        <v>PI.IC.CV.050302.01</v>
      </c>
      <c r="N90" s="168"/>
      <c r="O90" s="168" t="str">
        <f t="shared" si="12"/>
        <v>PH.IC.CV.050302.01</v>
      </c>
      <c r="Q90" s="168" t="str">
        <f t="shared" si="13"/>
        <v>CL.IC.CV.050302.01</v>
      </c>
    </row>
    <row r="91" spans="1:17" s="167" customFormat="1" ht="15">
      <c r="A91" s="167" t="s">
        <v>12003</v>
      </c>
      <c r="C91" s="61" t="s">
        <v>6291</v>
      </c>
      <c r="E91" s="61" t="s">
        <v>12185</v>
      </c>
      <c r="F91" s="167" t="s">
        <v>11726</v>
      </c>
      <c r="G91" s="167" t="s">
        <v>11895</v>
      </c>
      <c r="H91" s="62" t="s">
        <v>12032</v>
      </c>
      <c r="I91" s="167" t="s">
        <v>11896</v>
      </c>
      <c r="J91" s="63" t="str">
        <f t="shared" si="9"/>
        <v>IC.CV.050303</v>
      </c>
      <c r="K91" s="61" t="s">
        <v>12175</v>
      </c>
      <c r="L91" s="167" t="str">
        <f t="shared" si="10"/>
        <v xml:space="preserve">     1+ Weak palpation</v>
      </c>
      <c r="M91" s="168" t="str">
        <f t="shared" si="11"/>
        <v>PI.IC.CV.050303.01</v>
      </c>
      <c r="N91" s="168"/>
      <c r="O91" s="168" t="str">
        <f t="shared" si="12"/>
        <v>PH.IC.CV.050303.01</v>
      </c>
      <c r="Q91" s="168" t="str">
        <f t="shared" si="13"/>
        <v>CL.IC.CV.050303.01</v>
      </c>
    </row>
    <row r="92" spans="1:17" s="167" customFormat="1" ht="15">
      <c r="A92" s="167" t="s">
        <v>12003</v>
      </c>
      <c r="C92" s="61" t="s">
        <v>6291</v>
      </c>
      <c r="E92" s="61" t="s">
        <v>12185</v>
      </c>
      <c r="F92" s="167" t="s">
        <v>11726</v>
      </c>
      <c r="G92" s="167" t="s">
        <v>11897</v>
      </c>
      <c r="H92" s="62" t="s">
        <v>12028</v>
      </c>
      <c r="I92" s="167">
        <v>0</v>
      </c>
      <c r="J92" s="63" t="str">
        <f t="shared" si="9"/>
        <v>IC.CV.050304</v>
      </c>
      <c r="K92" s="61" t="s">
        <v>12175</v>
      </c>
      <c r="L92" s="167" t="str">
        <f t="shared" si="10"/>
        <v xml:space="preserve">     0 Not palpable</v>
      </c>
      <c r="M92" s="168" t="str">
        <f t="shared" si="11"/>
        <v>PI.IC.CV.050304.01</v>
      </c>
      <c r="N92" s="168"/>
      <c r="O92" s="168" t="str">
        <f t="shared" si="12"/>
        <v>PH.IC.CV.050304.01</v>
      </c>
      <c r="Q92" s="168" t="str">
        <f t="shared" si="13"/>
        <v>CL.IC.CV.050304.01</v>
      </c>
    </row>
    <row r="93" spans="1:17" s="167" customFormat="1" ht="15">
      <c r="A93" s="167" t="s">
        <v>12003</v>
      </c>
      <c r="C93" s="61" t="s">
        <v>6291</v>
      </c>
      <c r="D93" s="167" t="s">
        <v>10924</v>
      </c>
      <c r="E93" s="61" t="s">
        <v>6464</v>
      </c>
      <c r="F93" s="167" t="s">
        <v>11726</v>
      </c>
      <c r="G93" s="167" t="s">
        <v>11898</v>
      </c>
      <c r="H93" s="62" t="s">
        <v>11848</v>
      </c>
      <c r="I93" s="167" t="s">
        <v>11899</v>
      </c>
      <c r="J93" s="63" t="str">
        <f t="shared" si="9"/>
        <v>IC.CV.050401</v>
      </c>
      <c r="K93" s="61" t="s">
        <v>12175</v>
      </c>
      <c r="L93" s="167" t="str">
        <f t="shared" si="10"/>
        <v xml:space="preserve">     Present by doppler</v>
      </c>
      <c r="M93" s="168" t="str">
        <f t="shared" si="11"/>
        <v>PI.IC.CV.050401.01</v>
      </c>
      <c r="N93" s="168"/>
      <c r="O93" s="168" t="str">
        <f t="shared" si="12"/>
        <v>PH.IC.CV.050401.01</v>
      </c>
      <c r="Q93" s="168" t="str">
        <f t="shared" si="13"/>
        <v>CL.IC.CV.050401.01</v>
      </c>
    </row>
    <row r="94" spans="1:17" s="167" customFormat="1" ht="15">
      <c r="A94" s="167" t="s">
        <v>12003</v>
      </c>
      <c r="C94" s="61" t="s">
        <v>6291</v>
      </c>
      <c r="E94" s="61" t="s">
        <v>6464</v>
      </c>
      <c r="F94" s="167" t="s">
        <v>11726</v>
      </c>
      <c r="G94" s="167" t="s">
        <v>11900</v>
      </c>
      <c r="H94" s="62" t="s">
        <v>12030</v>
      </c>
      <c r="I94" s="167" t="s">
        <v>11901</v>
      </c>
      <c r="J94" s="63" t="str">
        <f t="shared" si="9"/>
        <v>IC.CV.050402</v>
      </c>
      <c r="K94" s="61" t="s">
        <v>12175</v>
      </c>
      <c r="L94" s="167" t="str">
        <f t="shared" si="10"/>
        <v xml:space="preserve">     Unable to obtain by doppler</v>
      </c>
      <c r="M94" s="168" t="str">
        <f t="shared" si="11"/>
        <v>PI.IC.CV.050402.01</v>
      </c>
      <c r="N94" s="168"/>
      <c r="O94" s="168" t="str">
        <f t="shared" si="12"/>
        <v>PH.IC.CV.050402.01</v>
      </c>
      <c r="Q94" s="168" t="str">
        <f t="shared" si="13"/>
        <v>CL.IC.CV.050402.01</v>
      </c>
    </row>
    <row r="95" spans="1:17" s="167" customFormat="1" ht="15">
      <c r="A95" s="167" t="s">
        <v>12003</v>
      </c>
      <c r="C95" s="61" t="s">
        <v>6291</v>
      </c>
      <c r="E95" s="61" t="s">
        <v>6464</v>
      </c>
      <c r="F95" s="167" t="s">
        <v>11726</v>
      </c>
      <c r="G95" s="167" t="s">
        <v>11902</v>
      </c>
      <c r="H95" s="62" t="s">
        <v>12032</v>
      </c>
      <c r="I95" s="167" t="s">
        <v>11931</v>
      </c>
      <c r="J95" s="63" t="str">
        <f t="shared" si="9"/>
        <v>IC.CV.050403</v>
      </c>
      <c r="K95" s="61" t="s">
        <v>12175</v>
      </c>
      <c r="L95" s="167" t="str">
        <f t="shared" si="10"/>
        <v xml:space="preserve">     Amputee unable to assess</v>
      </c>
      <c r="M95" s="168" t="str">
        <f t="shared" si="11"/>
        <v>PI.IC.CV.050403.01</v>
      </c>
      <c r="N95" s="168"/>
      <c r="O95" s="168" t="str">
        <f t="shared" si="12"/>
        <v>PH.IC.CV.050403.01</v>
      </c>
      <c r="Q95" s="168" t="str">
        <f t="shared" si="13"/>
        <v>CL.IC.CV.050403.01</v>
      </c>
    </row>
    <row r="96" spans="1:17" s="167" customFormat="1" ht="15">
      <c r="A96" s="167" t="s">
        <v>12003</v>
      </c>
      <c r="C96" s="61" t="s">
        <v>6291</v>
      </c>
      <c r="E96" s="61" t="s">
        <v>6464</v>
      </c>
      <c r="F96" s="167" t="s">
        <v>11726</v>
      </c>
      <c r="G96" s="167" t="s">
        <v>11903</v>
      </c>
      <c r="H96" s="62" t="s">
        <v>12028</v>
      </c>
      <c r="I96" s="167" t="s">
        <v>11904</v>
      </c>
      <c r="J96" s="63" t="str">
        <f t="shared" si="9"/>
        <v>IC.CV.050404</v>
      </c>
      <c r="K96" s="61" t="s">
        <v>12175</v>
      </c>
      <c r="L96" s="167" t="str">
        <f t="shared" si="10"/>
        <v xml:space="preserve">     Cast unable to assess</v>
      </c>
      <c r="M96" s="168" t="str">
        <f t="shared" si="11"/>
        <v>PI.IC.CV.050404.01</v>
      </c>
      <c r="N96" s="168"/>
      <c r="O96" s="168" t="str">
        <f t="shared" si="12"/>
        <v>PH.IC.CV.050404.01</v>
      </c>
      <c r="Q96" s="168" t="str">
        <f t="shared" si="13"/>
        <v>CL.IC.CV.050404.01</v>
      </c>
    </row>
    <row r="97" spans="1:17" s="167" customFormat="1" ht="15">
      <c r="A97" s="167" t="s">
        <v>12003</v>
      </c>
      <c r="C97" s="61" t="s">
        <v>6291</v>
      </c>
      <c r="E97" s="61" t="s">
        <v>6464</v>
      </c>
      <c r="F97" s="167" t="s">
        <v>11726</v>
      </c>
      <c r="G97" s="167" t="s">
        <v>11715</v>
      </c>
      <c r="H97" s="62" t="s">
        <v>12210</v>
      </c>
      <c r="I97" s="167" t="s">
        <v>12207</v>
      </c>
      <c r="J97" s="63" t="str">
        <f t="shared" si="9"/>
        <v>IC.CV.050405</v>
      </c>
      <c r="K97" s="61" t="s">
        <v>12175</v>
      </c>
      <c r="L97" s="167" t="str">
        <f t="shared" si="10"/>
        <v xml:space="preserve">     Unable to assess:  specify</v>
      </c>
      <c r="M97" s="168" t="str">
        <f t="shared" si="11"/>
        <v>PI.IC.CV.050405.01</v>
      </c>
      <c r="N97" s="168"/>
      <c r="O97" s="168" t="str">
        <f t="shared" si="12"/>
        <v>PH.IC.CV.050405.01</v>
      </c>
      <c r="Q97" s="168" t="str">
        <f t="shared" si="13"/>
        <v>CL.IC.CV.050405.01</v>
      </c>
    </row>
    <row r="98" spans="1:17" s="167" customFormat="1" ht="15">
      <c r="A98" s="167" t="s">
        <v>12003</v>
      </c>
      <c r="B98" s="167" t="s">
        <v>11756</v>
      </c>
      <c r="C98" s="61" t="s">
        <v>6988</v>
      </c>
      <c r="D98" s="167" t="s">
        <v>10935</v>
      </c>
      <c r="E98" s="61" t="s">
        <v>12175</v>
      </c>
      <c r="F98" s="167" t="s">
        <v>11757</v>
      </c>
      <c r="G98" s="167" t="s">
        <v>12065</v>
      </c>
      <c r="H98" s="62" t="s">
        <v>11848</v>
      </c>
      <c r="I98" s="167" t="s">
        <v>12066</v>
      </c>
      <c r="J98" s="63" t="str">
        <f t="shared" ref="J98:J129" si="14">CONCATENATE("IC.CV.",C98,E98,H98)</f>
        <v>IC.CV.060101</v>
      </c>
      <c r="K98" s="61" t="s">
        <v>12175</v>
      </c>
      <c r="L98" s="167" t="str">
        <f t="shared" si="10"/>
        <v xml:space="preserve">     3+ Strong palpation</v>
      </c>
      <c r="M98" s="168" t="str">
        <f t="shared" ref="M98:M129" si="15">CONCATENATE("PI.",J98,".",K98)</f>
        <v>PI.IC.CV.060101.01</v>
      </c>
      <c r="N98" s="168"/>
      <c r="O98" s="168" t="str">
        <f t="shared" ref="O98:O129" si="16">CONCATENATE("PH.",J98,".",K98)</f>
        <v>PH.IC.CV.060101.01</v>
      </c>
      <c r="Q98" s="168" t="str">
        <f t="shared" ref="Q98:Q129" si="17">CONCATENATE("CL.",J98,".",K98)</f>
        <v>CL.IC.CV.060101.01</v>
      </c>
    </row>
    <row r="99" spans="1:17" s="167" customFormat="1" ht="15">
      <c r="A99" s="167" t="s">
        <v>12003</v>
      </c>
      <c r="C99" s="61" t="s">
        <v>6988</v>
      </c>
      <c r="E99" s="61" t="s">
        <v>12175</v>
      </c>
      <c r="F99" s="167" t="s">
        <v>11757</v>
      </c>
      <c r="G99" s="167" t="s">
        <v>12067</v>
      </c>
      <c r="H99" s="62" t="s">
        <v>12030</v>
      </c>
      <c r="I99" s="167" t="s">
        <v>12068</v>
      </c>
      <c r="J99" s="63" t="str">
        <f t="shared" si="14"/>
        <v>IC.CV.060102</v>
      </c>
      <c r="K99" s="61" t="s">
        <v>12175</v>
      </c>
      <c r="L99" s="167" t="str">
        <f t="shared" si="10"/>
        <v xml:space="preserve">     2+ Normal palpation</v>
      </c>
      <c r="M99" s="168" t="str">
        <f t="shared" si="15"/>
        <v>PI.IC.CV.060102.01</v>
      </c>
      <c r="N99" s="168"/>
      <c r="O99" s="168" t="str">
        <f t="shared" si="16"/>
        <v>PH.IC.CV.060102.01</v>
      </c>
      <c r="Q99" s="168" t="str">
        <f t="shared" si="17"/>
        <v>CL.IC.CV.060102.01</v>
      </c>
    </row>
    <row r="100" spans="1:17" s="167" customFormat="1" ht="15">
      <c r="A100" s="167" t="s">
        <v>12003</v>
      </c>
      <c r="C100" s="61" t="s">
        <v>6988</v>
      </c>
      <c r="E100" s="61" t="s">
        <v>2379</v>
      </c>
      <c r="F100" s="167" t="s">
        <v>11757</v>
      </c>
      <c r="G100" s="167" t="s">
        <v>11895</v>
      </c>
      <c r="H100" s="62" t="s">
        <v>12032</v>
      </c>
      <c r="I100" s="167" t="s">
        <v>11896</v>
      </c>
      <c r="J100" s="63" t="str">
        <f t="shared" si="14"/>
        <v>IC.CV.060103</v>
      </c>
      <c r="K100" s="61" t="s">
        <v>2379</v>
      </c>
      <c r="L100" s="167" t="str">
        <f t="shared" si="10"/>
        <v xml:space="preserve">     1+ Weak palpation</v>
      </c>
      <c r="M100" s="168" t="str">
        <f t="shared" si="15"/>
        <v>PI.IC.CV.060103.01</v>
      </c>
      <c r="N100" s="168"/>
      <c r="O100" s="168" t="str">
        <f t="shared" si="16"/>
        <v>PH.IC.CV.060103.01</v>
      </c>
      <c r="Q100" s="168" t="str">
        <f t="shared" si="17"/>
        <v>CL.IC.CV.060103.01</v>
      </c>
    </row>
    <row r="101" spans="1:17" s="167" customFormat="1" ht="15">
      <c r="A101" s="167" t="s">
        <v>12003</v>
      </c>
      <c r="C101" s="61" t="s">
        <v>6988</v>
      </c>
      <c r="E101" s="61" t="s">
        <v>2379</v>
      </c>
      <c r="F101" s="167" t="s">
        <v>11757</v>
      </c>
      <c r="G101" s="167" t="s">
        <v>11937</v>
      </c>
      <c r="H101" s="62" t="s">
        <v>12028</v>
      </c>
      <c r="I101" s="167">
        <v>0</v>
      </c>
      <c r="J101" s="63" t="str">
        <f t="shared" si="14"/>
        <v>IC.CV.060104</v>
      </c>
      <c r="K101" s="61" t="s">
        <v>2379</v>
      </c>
      <c r="L101" s="167" t="str">
        <f t="shared" si="10"/>
        <v xml:space="preserve">     0 Not palpable </v>
      </c>
      <c r="M101" s="168" t="str">
        <f t="shared" si="15"/>
        <v>PI.IC.CV.060104.01</v>
      </c>
      <c r="N101" s="168"/>
      <c r="O101" s="168" t="str">
        <f t="shared" si="16"/>
        <v>PH.IC.CV.060104.01</v>
      </c>
      <c r="Q101" s="168" t="str">
        <f t="shared" si="17"/>
        <v>CL.IC.CV.060104.01</v>
      </c>
    </row>
    <row r="102" spans="1:17" s="167" customFormat="1" ht="15">
      <c r="A102" s="167" t="s">
        <v>12003</v>
      </c>
      <c r="C102" s="61" t="s">
        <v>6988</v>
      </c>
      <c r="D102" s="167" t="s">
        <v>11142</v>
      </c>
      <c r="E102" s="61" t="s">
        <v>12430</v>
      </c>
      <c r="F102" s="167" t="s">
        <v>11757</v>
      </c>
      <c r="G102" s="167" t="s">
        <v>11995</v>
      </c>
      <c r="H102" s="62" t="s">
        <v>11848</v>
      </c>
      <c r="I102" s="167" t="s">
        <v>11899</v>
      </c>
      <c r="J102" s="63" t="str">
        <f t="shared" si="14"/>
        <v>IC.CV.060201</v>
      </c>
      <c r="K102" s="61" t="s">
        <v>12175</v>
      </c>
      <c r="L102" s="167" t="str">
        <f t="shared" si="10"/>
        <v xml:space="preserve">     Present by doppler </v>
      </c>
      <c r="M102" s="168" t="str">
        <f t="shared" si="15"/>
        <v>PI.IC.CV.060201.01</v>
      </c>
      <c r="N102" s="168"/>
      <c r="O102" s="168" t="str">
        <f t="shared" si="16"/>
        <v>PH.IC.CV.060201.01</v>
      </c>
      <c r="Q102" s="168" t="str">
        <f t="shared" si="17"/>
        <v>CL.IC.CV.060201.01</v>
      </c>
    </row>
    <row r="103" spans="1:17" s="167" customFormat="1" ht="15">
      <c r="A103" s="167" t="s">
        <v>12003</v>
      </c>
      <c r="C103" s="61" t="s">
        <v>6988</v>
      </c>
      <c r="E103" s="61" t="s">
        <v>12430</v>
      </c>
      <c r="F103" s="167" t="s">
        <v>11757</v>
      </c>
      <c r="G103" s="167" t="s">
        <v>11900</v>
      </c>
      <c r="H103" s="62" t="s">
        <v>12030</v>
      </c>
      <c r="I103" s="167" t="s">
        <v>11901</v>
      </c>
      <c r="J103" s="63" t="str">
        <f t="shared" si="14"/>
        <v>IC.CV.060202</v>
      </c>
      <c r="K103" s="61" t="s">
        <v>12175</v>
      </c>
      <c r="L103" s="167" t="str">
        <f t="shared" si="10"/>
        <v xml:space="preserve">     Unable to obtain by doppler</v>
      </c>
      <c r="M103" s="168" t="str">
        <f t="shared" si="15"/>
        <v>PI.IC.CV.060202.01</v>
      </c>
      <c r="N103" s="168"/>
      <c r="O103" s="168" t="str">
        <f t="shared" si="16"/>
        <v>PH.IC.CV.060202.01</v>
      </c>
      <c r="Q103" s="168" t="str">
        <f t="shared" si="17"/>
        <v>CL.IC.CV.060202.01</v>
      </c>
    </row>
    <row r="104" spans="1:17" s="167" customFormat="1" ht="15">
      <c r="A104" s="167" t="s">
        <v>12003</v>
      </c>
      <c r="C104" s="61" t="s">
        <v>6988</v>
      </c>
      <c r="E104" s="61" t="s">
        <v>12430</v>
      </c>
      <c r="F104" s="167" t="s">
        <v>11757</v>
      </c>
      <c r="G104" s="167" t="s">
        <v>11996</v>
      </c>
      <c r="H104" s="62" t="s">
        <v>12032</v>
      </c>
      <c r="I104" s="167" t="s">
        <v>11931</v>
      </c>
      <c r="J104" s="63" t="str">
        <f t="shared" si="14"/>
        <v>IC.CV.060203</v>
      </c>
      <c r="K104" s="61" t="s">
        <v>12175</v>
      </c>
      <c r="L104" s="167" t="str">
        <f t="shared" si="10"/>
        <v xml:space="preserve">     Amputee</v>
      </c>
      <c r="M104" s="168" t="str">
        <f t="shared" si="15"/>
        <v>PI.IC.CV.060203.01</v>
      </c>
      <c r="N104" s="168"/>
      <c r="O104" s="168" t="str">
        <f t="shared" si="16"/>
        <v>PH.IC.CV.060203.01</v>
      </c>
      <c r="Q104" s="168" t="str">
        <f t="shared" si="17"/>
        <v>CL.IC.CV.060203.01</v>
      </c>
    </row>
    <row r="105" spans="1:17" s="167" customFormat="1" ht="15">
      <c r="A105" s="167" t="s">
        <v>12003</v>
      </c>
      <c r="C105" s="61" t="s">
        <v>6988</v>
      </c>
      <c r="E105" s="61" t="s">
        <v>12430</v>
      </c>
      <c r="F105" s="167" t="s">
        <v>11757</v>
      </c>
      <c r="G105" s="167" t="s">
        <v>11903</v>
      </c>
      <c r="H105" s="62" t="s">
        <v>12028</v>
      </c>
      <c r="I105" s="167" t="s">
        <v>11904</v>
      </c>
      <c r="J105" s="63" t="str">
        <f t="shared" si="14"/>
        <v>IC.CV.060204</v>
      </c>
      <c r="K105" s="61" t="s">
        <v>12175</v>
      </c>
      <c r="L105" s="167" t="str">
        <f t="shared" si="10"/>
        <v xml:space="preserve">     Cast unable to assess</v>
      </c>
      <c r="M105" s="168" t="str">
        <f t="shared" si="15"/>
        <v>PI.IC.CV.060204.01</v>
      </c>
      <c r="N105" s="168"/>
      <c r="O105" s="168" t="str">
        <f t="shared" si="16"/>
        <v>PH.IC.CV.060204.01</v>
      </c>
      <c r="Q105" s="168" t="str">
        <f t="shared" si="17"/>
        <v>CL.IC.CV.060204.01</v>
      </c>
    </row>
    <row r="106" spans="1:17" s="167" customFormat="1" ht="15">
      <c r="A106" s="167" t="s">
        <v>12003</v>
      </c>
      <c r="C106" s="61" t="s">
        <v>6988</v>
      </c>
      <c r="E106" s="61" t="s">
        <v>12430</v>
      </c>
      <c r="F106" s="167" t="s">
        <v>11757</v>
      </c>
      <c r="G106" s="167" t="s">
        <v>11715</v>
      </c>
      <c r="H106" s="62" t="s">
        <v>12210</v>
      </c>
      <c r="I106" s="167" t="s">
        <v>12207</v>
      </c>
      <c r="J106" s="63" t="str">
        <f t="shared" si="14"/>
        <v>IC.CV.060205</v>
      </c>
      <c r="K106" s="61" t="s">
        <v>12175</v>
      </c>
      <c r="L106" s="167" t="str">
        <f t="shared" si="10"/>
        <v xml:space="preserve">     Unable to assess:  specify</v>
      </c>
      <c r="M106" s="168" t="str">
        <f t="shared" si="15"/>
        <v>PI.IC.CV.060205.01</v>
      </c>
      <c r="N106" s="168"/>
      <c r="O106" s="168" t="str">
        <f t="shared" si="16"/>
        <v>PH.IC.CV.060205.01</v>
      </c>
      <c r="Q106" s="168" t="str">
        <f t="shared" si="17"/>
        <v>CL.IC.CV.060205.01</v>
      </c>
    </row>
    <row r="107" spans="1:17" s="167" customFormat="1" ht="15">
      <c r="A107" s="167" t="s">
        <v>12003</v>
      </c>
      <c r="C107" s="61" t="s">
        <v>6988</v>
      </c>
      <c r="D107" s="167" t="s">
        <v>11873</v>
      </c>
      <c r="E107" s="61" t="s">
        <v>3812</v>
      </c>
      <c r="F107" s="167" t="s">
        <v>11997</v>
      </c>
      <c r="G107" s="167" t="s">
        <v>12065</v>
      </c>
      <c r="H107" s="62" t="s">
        <v>11848</v>
      </c>
      <c r="I107" s="167" t="s">
        <v>12066</v>
      </c>
      <c r="J107" s="63" t="str">
        <f t="shared" si="14"/>
        <v>IC.CV.060301</v>
      </c>
      <c r="K107" s="61" t="s">
        <v>12175</v>
      </c>
      <c r="L107" s="167" t="str">
        <f t="shared" si="10"/>
        <v xml:space="preserve">     3+ Strong palpation</v>
      </c>
      <c r="M107" s="168" t="str">
        <f t="shared" si="15"/>
        <v>PI.IC.CV.060301.01</v>
      </c>
      <c r="N107" s="168"/>
      <c r="O107" s="168" t="str">
        <f t="shared" si="16"/>
        <v>PH.IC.CV.060301.01</v>
      </c>
      <c r="Q107" s="168" t="str">
        <f t="shared" si="17"/>
        <v>CL.IC.CV.060301.01</v>
      </c>
    </row>
    <row r="108" spans="1:17" s="167" customFormat="1" ht="15">
      <c r="A108" s="167" t="s">
        <v>12003</v>
      </c>
      <c r="C108" s="61" t="s">
        <v>6988</v>
      </c>
      <c r="E108" s="61" t="s">
        <v>12185</v>
      </c>
      <c r="F108" s="167" t="s">
        <v>11997</v>
      </c>
      <c r="G108" s="167" t="s">
        <v>12067</v>
      </c>
      <c r="H108" s="62" t="s">
        <v>12030</v>
      </c>
      <c r="I108" s="167" t="s">
        <v>12068</v>
      </c>
      <c r="J108" s="63" t="str">
        <f t="shared" si="14"/>
        <v>IC.CV.060302</v>
      </c>
      <c r="K108" s="61" t="s">
        <v>12175</v>
      </c>
      <c r="L108" s="167" t="str">
        <f t="shared" si="10"/>
        <v xml:space="preserve">     2+ Normal palpation</v>
      </c>
      <c r="M108" s="168" t="str">
        <f t="shared" si="15"/>
        <v>PI.IC.CV.060302.01</v>
      </c>
      <c r="N108" s="168"/>
      <c r="O108" s="168" t="str">
        <f t="shared" si="16"/>
        <v>PH.IC.CV.060302.01</v>
      </c>
      <c r="Q108" s="168" t="str">
        <f t="shared" si="17"/>
        <v>CL.IC.CV.060302.01</v>
      </c>
    </row>
    <row r="109" spans="1:17" s="167" customFormat="1" ht="13.25" customHeight="1">
      <c r="A109" s="167" t="s">
        <v>12003</v>
      </c>
      <c r="C109" s="61" t="s">
        <v>6988</v>
      </c>
      <c r="E109" s="61" t="s">
        <v>12185</v>
      </c>
      <c r="F109" s="167" t="s">
        <v>11997</v>
      </c>
      <c r="G109" s="167" t="s">
        <v>11998</v>
      </c>
      <c r="H109" s="62" t="s">
        <v>12032</v>
      </c>
      <c r="I109" s="167" t="s">
        <v>11896</v>
      </c>
      <c r="J109" s="63" t="str">
        <f t="shared" si="14"/>
        <v>IC.CV.060303</v>
      </c>
      <c r="K109" s="61" t="s">
        <v>12175</v>
      </c>
      <c r="L109" s="167" t="str">
        <f t="shared" si="10"/>
        <v xml:space="preserve">     1+  Weak palpation</v>
      </c>
      <c r="M109" s="168" t="str">
        <f t="shared" si="15"/>
        <v>PI.IC.CV.060303.01</v>
      </c>
      <c r="N109" s="168"/>
      <c r="O109" s="168" t="str">
        <f t="shared" si="16"/>
        <v>PH.IC.CV.060303.01</v>
      </c>
      <c r="Q109" s="168" t="str">
        <f t="shared" si="17"/>
        <v>CL.IC.CV.060303.01</v>
      </c>
    </row>
    <row r="110" spans="1:17" s="167" customFormat="1" ht="15">
      <c r="A110" s="167" t="s">
        <v>12003</v>
      </c>
      <c r="C110" s="61" t="s">
        <v>6988</v>
      </c>
      <c r="E110" s="61" t="s">
        <v>12185</v>
      </c>
      <c r="F110" s="167" t="s">
        <v>11997</v>
      </c>
      <c r="G110" s="167" t="s">
        <v>11937</v>
      </c>
      <c r="H110" s="62" t="s">
        <v>12028</v>
      </c>
      <c r="I110" s="167">
        <v>0</v>
      </c>
      <c r="J110" s="63" t="str">
        <f t="shared" si="14"/>
        <v>IC.CV.060304</v>
      </c>
      <c r="K110" s="61" t="s">
        <v>12175</v>
      </c>
      <c r="L110" s="167" t="str">
        <f t="shared" si="10"/>
        <v xml:space="preserve">     0 Not palpable </v>
      </c>
      <c r="M110" s="168" t="str">
        <f t="shared" si="15"/>
        <v>PI.IC.CV.060304.01</v>
      </c>
      <c r="N110" s="168"/>
      <c r="O110" s="168" t="str">
        <f t="shared" si="16"/>
        <v>PH.IC.CV.060304.01</v>
      </c>
      <c r="Q110" s="168" t="str">
        <f t="shared" si="17"/>
        <v>CL.IC.CV.060304.01</v>
      </c>
    </row>
    <row r="111" spans="1:17" s="167" customFormat="1" ht="15">
      <c r="A111" s="167" t="s">
        <v>12003</v>
      </c>
      <c r="C111" s="61" t="s">
        <v>6988</v>
      </c>
      <c r="D111" s="167" t="s">
        <v>10924</v>
      </c>
      <c r="E111" s="61" t="s">
        <v>6464</v>
      </c>
      <c r="F111" s="167" t="s">
        <v>11997</v>
      </c>
      <c r="G111" s="167" t="s">
        <v>12167</v>
      </c>
      <c r="H111" s="62" t="s">
        <v>11848</v>
      </c>
      <c r="I111" s="167" t="s">
        <v>11899</v>
      </c>
      <c r="J111" s="63" t="str">
        <f t="shared" si="14"/>
        <v>IC.CV.060401</v>
      </c>
      <c r="K111" s="61" t="s">
        <v>12175</v>
      </c>
      <c r="L111" s="167" t="str">
        <f t="shared" si="10"/>
        <v xml:space="preserve">     Doppler present </v>
      </c>
      <c r="M111" s="168" t="str">
        <f t="shared" si="15"/>
        <v>PI.IC.CV.060401.01</v>
      </c>
      <c r="N111" s="168"/>
      <c r="O111" s="168" t="str">
        <f t="shared" si="16"/>
        <v>PH.IC.CV.060401.01</v>
      </c>
      <c r="Q111" s="168" t="str">
        <f t="shared" si="17"/>
        <v>CL.IC.CV.060401.01</v>
      </c>
    </row>
    <row r="112" spans="1:17" s="167" customFormat="1" ht="15">
      <c r="A112" s="167" t="s">
        <v>12003</v>
      </c>
      <c r="C112" s="61" t="s">
        <v>6988</v>
      </c>
      <c r="E112" s="61" t="s">
        <v>6464</v>
      </c>
      <c r="F112" s="167" t="s">
        <v>11997</v>
      </c>
      <c r="G112" s="167" t="s">
        <v>12358</v>
      </c>
      <c r="H112" s="62" t="s">
        <v>12030</v>
      </c>
      <c r="I112" s="167" t="s">
        <v>11901</v>
      </c>
      <c r="J112" s="63" t="str">
        <f t="shared" si="14"/>
        <v>IC.CV.060402</v>
      </c>
      <c r="K112" s="61" t="s">
        <v>12175</v>
      </c>
      <c r="L112" s="167" t="str">
        <f t="shared" si="10"/>
        <v xml:space="preserve">     Doppler absent</v>
      </c>
      <c r="M112" s="168" t="str">
        <f t="shared" si="15"/>
        <v>PI.IC.CV.060402.01</v>
      </c>
      <c r="N112" s="168"/>
      <c r="O112" s="168" t="str">
        <f t="shared" si="16"/>
        <v>PH.IC.CV.060402.01</v>
      </c>
      <c r="Q112" s="168" t="str">
        <f t="shared" si="17"/>
        <v>CL.IC.CV.060402.01</v>
      </c>
    </row>
    <row r="113" spans="1:17" s="167" customFormat="1" ht="15">
      <c r="A113" s="167" t="s">
        <v>12003</v>
      </c>
      <c r="C113" s="61" t="s">
        <v>6988</v>
      </c>
      <c r="E113" s="61" t="s">
        <v>6464</v>
      </c>
      <c r="F113" s="167" t="s">
        <v>11997</v>
      </c>
      <c r="G113" s="167" t="s">
        <v>11996</v>
      </c>
      <c r="H113" s="62" t="s">
        <v>12032</v>
      </c>
      <c r="I113" s="167" t="s">
        <v>11931</v>
      </c>
      <c r="J113" s="63" t="str">
        <f t="shared" si="14"/>
        <v>IC.CV.060403</v>
      </c>
      <c r="K113" s="61" t="s">
        <v>12175</v>
      </c>
      <c r="L113" s="167" t="str">
        <f t="shared" si="10"/>
        <v xml:space="preserve">     Amputee</v>
      </c>
      <c r="M113" s="168" t="str">
        <f t="shared" si="15"/>
        <v>PI.IC.CV.060403.01</v>
      </c>
      <c r="N113" s="168"/>
      <c r="O113" s="168" t="str">
        <f t="shared" si="16"/>
        <v>PH.IC.CV.060403.01</v>
      </c>
      <c r="Q113" s="168" t="str">
        <f t="shared" si="17"/>
        <v>CL.IC.CV.060403.01</v>
      </c>
    </row>
    <row r="114" spans="1:17" s="167" customFormat="1" ht="15">
      <c r="A114" s="167" t="s">
        <v>12003</v>
      </c>
      <c r="C114" s="61" t="s">
        <v>6988</v>
      </c>
      <c r="E114" s="61" t="s">
        <v>6464</v>
      </c>
      <c r="F114" s="167" t="s">
        <v>11997</v>
      </c>
      <c r="G114" s="167" t="s">
        <v>11903</v>
      </c>
      <c r="H114" s="62" t="s">
        <v>12028</v>
      </c>
      <c r="I114" s="167" t="s">
        <v>11904</v>
      </c>
      <c r="J114" s="63" t="str">
        <f t="shared" si="14"/>
        <v>IC.CV.060404</v>
      </c>
      <c r="K114" s="61" t="s">
        <v>12175</v>
      </c>
      <c r="L114" s="167" t="str">
        <f t="shared" si="10"/>
        <v xml:space="preserve">     Cast unable to assess</v>
      </c>
      <c r="M114" s="168" t="str">
        <f t="shared" si="15"/>
        <v>PI.IC.CV.060404.01</v>
      </c>
      <c r="N114" s="168"/>
      <c r="O114" s="168" t="str">
        <f t="shared" si="16"/>
        <v>PH.IC.CV.060404.01</v>
      </c>
      <c r="Q114" s="168" t="str">
        <f t="shared" si="17"/>
        <v>CL.IC.CV.060404.01</v>
      </c>
    </row>
    <row r="115" spans="1:17" s="167" customFormat="1" ht="15">
      <c r="A115" s="167" t="s">
        <v>12003</v>
      </c>
      <c r="C115" s="61" t="s">
        <v>6988</v>
      </c>
      <c r="E115" s="61" t="s">
        <v>6464</v>
      </c>
      <c r="F115" s="167" t="s">
        <v>11997</v>
      </c>
      <c r="G115" s="167" t="s">
        <v>11715</v>
      </c>
      <c r="H115" s="62" t="s">
        <v>12210</v>
      </c>
      <c r="I115" s="167" t="s">
        <v>12207</v>
      </c>
      <c r="J115" s="63" t="str">
        <f t="shared" si="14"/>
        <v>IC.CV.060405</v>
      </c>
      <c r="K115" s="61" t="s">
        <v>12175</v>
      </c>
      <c r="L115" s="167" t="str">
        <f t="shared" si="10"/>
        <v xml:space="preserve">     Unable to assess:  specify</v>
      </c>
      <c r="M115" s="168" t="str">
        <f t="shared" si="15"/>
        <v>PI.IC.CV.060405.01</v>
      </c>
      <c r="N115" s="168"/>
      <c r="O115" s="168" t="str">
        <f t="shared" si="16"/>
        <v>PH.IC.CV.060405.01</v>
      </c>
      <c r="Q115" s="168" t="str">
        <f t="shared" si="17"/>
        <v>CL.IC.CV.060405.01</v>
      </c>
    </row>
    <row r="116" spans="1:17" s="167" customFormat="1" ht="15">
      <c r="A116" s="167" t="s">
        <v>12003</v>
      </c>
      <c r="B116" s="167" t="s">
        <v>12359</v>
      </c>
      <c r="C116" s="61" t="s">
        <v>6317</v>
      </c>
      <c r="D116" s="167" t="s">
        <v>540</v>
      </c>
      <c r="E116" s="61" t="s">
        <v>12175</v>
      </c>
      <c r="F116" s="167" t="s">
        <v>11818</v>
      </c>
      <c r="G116" s="167" t="s">
        <v>11819</v>
      </c>
      <c r="H116" s="62" t="s">
        <v>11848</v>
      </c>
      <c r="I116" s="167" t="s">
        <v>11820</v>
      </c>
      <c r="J116" s="63" t="str">
        <f t="shared" si="14"/>
        <v>IC.CV.070101</v>
      </c>
      <c r="K116" s="61" t="s">
        <v>12175</v>
      </c>
      <c r="L116" s="167" t="str">
        <f t="shared" si="10"/>
        <v>Less than 3 seconds</v>
      </c>
      <c r="M116" s="168" t="str">
        <f t="shared" si="15"/>
        <v>PI.IC.CV.070101.01</v>
      </c>
      <c r="N116" s="168"/>
      <c r="O116" s="168" t="str">
        <f t="shared" si="16"/>
        <v>PH.IC.CV.070101.01</v>
      </c>
      <c r="Q116" s="168" t="str">
        <f t="shared" si="17"/>
        <v>CL.IC.CV.070101.01</v>
      </c>
    </row>
    <row r="117" spans="1:17" s="167" customFormat="1" ht="15">
      <c r="A117" s="167" t="s">
        <v>12003</v>
      </c>
      <c r="C117" s="61" t="s">
        <v>6317</v>
      </c>
      <c r="E117" s="61" t="s">
        <v>12175</v>
      </c>
      <c r="F117" s="167" t="s">
        <v>11818</v>
      </c>
      <c r="G117" s="167" t="s">
        <v>12168</v>
      </c>
      <c r="H117" s="62" t="s">
        <v>12030</v>
      </c>
      <c r="I117" s="167" t="s">
        <v>12169</v>
      </c>
      <c r="J117" s="63" t="str">
        <f t="shared" si="14"/>
        <v>IC.CV.070102</v>
      </c>
      <c r="K117" s="61" t="s">
        <v>12175</v>
      </c>
      <c r="L117" s="167" t="str">
        <f t="shared" si="10"/>
        <v>3 seconds or greater</v>
      </c>
      <c r="M117" s="168" t="str">
        <f t="shared" si="15"/>
        <v>PI.IC.CV.070102.01</v>
      </c>
      <c r="N117" s="168"/>
      <c r="O117" s="168" t="str">
        <f t="shared" si="16"/>
        <v>PH.IC.CV.070102.01</v>
      </c>
      <c r="Q117" s="168" t="str">
        <f t="shared" si="17"/>
        <v>CL.IC.CV.070102.01</v>
      </c>
    </row>
    <row r="118" spans="1:17" s="167" customFormat="1" ht="15">
      <c r="A118" s="167" t="s">
        <v>12003</v>
      </c>
      <c r="C118" s="61" t="s">
        <v>6317</v>
      </c>
      <c r="E118" s="61" t="s">
        <v>12175</v>
      </c>
      <c r="F118" s="167" t="s">
        <v>11818</v>
      </c>
      <c r="G118" s="167" t="s">
        <v>12170</v>
      </c>
      <c r="H118" s="62" t="s">
        <v>12032</v>
      </c>
      <c r="I118" s="167" t="s">
        <v>12171</v>
      </c>
      <c r="J118" s="63" t="str">
        <f t="shared" si="14"/>
        <v>IC.CV.070103</v>
      </c>
      <c r="K118" s="61" t="s">
        <v>12175</v>
      </c>
      <c r="L118" s="167" t="str">
        <f t="shared" si="10"/>
        <v>Not Applicable</v>
      </c>
      <c r="M118" s="168" t="str">
        <f t="shared" si="15"/>
        <v>PI.IC.CV.070103.01</v>
      </c>
      <c r="N118" s="168"/>
      <c r="O118" s="168" t="str">
        <f t="shared" si="16"/>
        <v>PH.IC.CV.070103.01</v>
      </c>
      <c r="Q118" s="168" t="str">
        <f t="shared" si="17"/>
        <v>CL.IC.CV.070103.01</v>
      </c>
    </row>
    <row r="119" spans="1:17" s="167" customFormat="1" ht="15">
      <c r="A119" s="167" t="s">
        <v>12003</v>
      </c>
      <c r="C119" s="61" t="s">
        <v>6317</v>
      </c>
      <c r="D119" s="167" t="s">
        <v>541</v>
      </c>
      <c r="E119" s="61" t="s">
        <v>12175</v>
      </c>
      <c r="F119" s="167" t="s">
        <v>11647</v>
      </c>
      <c r="G119" s="167" t="s">
        <v>11819</v>
      </c>
      <c r="H119" s="62" t="s">
        <v>12028</v>
      </c>
      <c r="I119" s="167" t="s">
        <v>11820</v>
      </c>
      <c r="J119" s="63" t="str">
        <f t="shared" si="14"/>
        <v>IC.CV.070104</v>
      </c>
      <c r="K119" s="61" t="s">
        <v>12175</v>
      </c>
      <c r="L119" s="167" t="str">
        <f t="shared" si="10"/>
        <v>Less than 3 seconds</v>
      </c>
      <c r="M119" s="168" t="str">
        <f t="shared" si="15"/>
        <v>PI.IC.CV.070104.01</v>
      </c>
      <c r="N119" s="168"/>
      <c r="O119" s="168" t="str">
        <f t="shared" si="16"/>
        <v>PH.IC.CV.070104.01</v>
      </c>
      <c r="Q119" s="168" t="str">
        <f t="shared" si="17"/>
        <v>CL.IC.CV.070104.01</v>
      </c>
    </row>
    <row r="120" spans="1:17" s="167" customFormat="1" ht="15">
      <c r="A120" s="167" t="s">
        <v>12003</v>
      </c>
      <c r="C120" s="61" t="s">
        <v>6317</v>
      </c>
      <c r="E120" s="61" t="s">
        <v>12175</v>
      </c>
      <c r="F120" s="167" t="s">
        <v>11647</v>
      </c>
      <c r="G120" s="167" t="s">
        <v>12168</v>
      </c>
      <c r="H120" s="62" t="s">
        <v>12210</v>
      </c>
      <c r="I120" s="167" t="s">
        <v>12169</v>
      </c>
      <c r="J120" s="63" t="str">
        <f t="shared" si="14"/>
        <v>IC.CV.070105</v>
      </c>
      <c r="K120" s="61" t="s">
        <v>12175</v>
      </c>
      <c r="L120" s="167" t="str">
        <f t="shared" si="10"/>
        <v>3 seconds or greater</v>
      </c>
      <c r="M120" s="168" t="str">
        <f t="shared" si="15"/>
        <v>PI.IC.CV.070105.01</v>
      </c>
      <c r="N120" s="168"/>
      <c r="O120" s="168" t="str">
        <f t="shared" si="16"/>
        <v>PH.IC.CV.070105.01</v>
      </c>
      <c r="Q120" s="168" t="str">
        <f t="shared" si="17"/>
        <v>CL.IC.CV.070105.01</v>
      </c>
    </row>
    <row r="121" spans="1:17" s="167" customFormat="1" ht="15">
      <c r="A121" s="167" t="s">
        <v>12003</v>
      </c>
      <c r="C121" s="61" t="s">
        <v>6317</v>
      </c>
      <c r="E121" s="61" t="s">
        <v>2379</v>
      </c>
      <c r="F121" s="167" t="s">
        <v>11647</v>
      </c>
      <c r="G121" s="167" t="s">
        <v>11648</v>
      </c>
      <c r="H121" s="62" t="s">
        <v>12212</v>
      </c>
      <c r="I121" s="167" t="s">
        <v>12171</v>
      </c>
      <c r="J121" s="63" t="str">
        <f t="shared" si="14"/>
        <v>IC.CV.070106</v>
      </c>
      <c r="K121" s="61" t="s">
        <v>2379</v>
      </c>
      <c r="L121" s="167" t="str">
        <f t="shared" si="10"/>
        <v>Not applicable</v>
      </c>
      <c r="M121" s="168" t="str">
        <f t="shared" si="15"/>
        <v>PI.IC.CV.070106.01</v>
      </c>
      <c r="N121" s="168"/>
      <c r="O121" s="168" t="str">
        <f t="shared" si="16"/>
        <v>PH.IC.CV.070106.01</v>
      </c>
      <c r="Q121" s="168" t="str">
        <f t="shared" si="17"/>
        <v>CL.IC.CV.070106.01</v>
      </c>
    </row>
    <row r="122" spans="1:17" s="167" customFormat="1" ht="15">
      <c r="A122" s="167" t="s">
        <v>12003</v>
      </c>
      <c r="C122" s="61" t="s">
        <v>6317</v>
      </c>
      <c r="D122" s="167" t="s">
        <v>542</v>
      </c>
      <c r="E122" s="61" t="s">
        <v>12182</v>
      </c>
      <c r="F122" s="167" t="s">
        <v>11822</v>
      </c>
      <c r="G122" s="167" t="s">
        <v>11819</v>
      </c>
      <c r="H122" s="62" t="s">
        <v>11848</v>
      </c>
      <c r="I122" s="167" t="s">
        <v>11820</v>
      </c>
      <c r="J122" s="63" t="str">
        <f t="shared" si="14"/>
        <v>IC.CV.070201</v>
      </c>
      <c r="K122" s="61" t="s">
        <v>2379</v>
      </c>
      <c r="L122" s="167" t="str">
        <f t="shared" si="10"/>
        <v>Less than 3 seconds</v>
      </c>
      <c r="M122" s="168" t="str">
        <f t="shared" si="15"/>
        <v>PI.IC.CV.070201.01</v>
      </c>
      <c r="N122" s="168"/>
      <c r="O122" s="168" t="str">
        <f t="shared" si="16"/>
        <v>PH.IC.CV.070201.01</v>
      </c>
      <c r="Q122" s="168" t="str">
        <f t="shared" si="17"/>
        <v>CL.IC.CV.070201.01</v>
      </c>
    </row>
    <row r="123" spans="1:17" s="167" customFormat="1" ht="15">
      <c r="A123" s="167" t="s">
        <v>12003</v>
      </c>
      <c r="C123" s="61" t="s">
        <v>6317</v>
      </c>
      <c r="E123" s="61" t="s">
        <v>12182</v>
      </c>
      <c r="F123" s="167" t="s">
        <v>11822</v>
      </c>
      <c r="G123" s="167" t="s">
        <v>12168</v>
      </c>
      <c r="H123" s="62" t="s">
        <v>12030</v>
      </c>
      <c r="I123" s="167" t="s">
        <v>12169</v>
      </c>
      <c r="J123" s="63" t="str">
        <f t="shared" si="14"/>
        <v>IC.CV.070202</v>
      </c>
      <c r="K123" s="61" t="s">
        <v>2379</v>
      </c>
      <c r="L123" s="167" t="str">
        <f t="shared" si="10"/>
        <v>3 seconds or greater</v>
      </c>
      <c r="M123" s="168" t="str">
        <f t="shared" si="15"/>
        <v>PI.IC.CV.070202.01</v>
      </c>
      <c r="N123" s="168"/>
      <c r="O123" s="168" t="str">
        <f t="shared" si="16"/>
        <v>PH.IC.CV.070202.01</v>
      </c>
      <c r="Q123" s="168" t="str">
        <f t="shared" si="17"/>
        <v>CL.IC.CV.070202.01</v>
      </c>
    </row>
    <row r="124" spans="1:17" s="167" customFormat="1" ht="15">
      <c r="A124" s="167" t="s">
        <v>12003</v>
      </c>
      <c r="C124" s="61" t="s">
        <v>6317</v>
      </c>
      <c r="E124" s="61" t="s">
        <v>12182</v>
      </c>
      <c r="F124" s="167" t="s">
        <v>11822</v>
      </c>
      <c r="G124" s="167" t="s">
        <v>12170</v>
      </c>
      <c r="H124" s="62" t="s">
        <v>12032</v>
      </c>
      <c r="I124" s="167" t="s">
        <v>12171</v>
      </c>
      <c r="J124" s="63" t="str">
        <f t="shared" si="14"/>
        <v>IC.CV.070203</v>
      </c>
      <c r="K124" s="61" t="s">
        <v>2379</v>
      </c>
      <c r="L124" s="167" t="str">
        <f t="shared" si="10"/>
        <v>Not Applicable</v>
      </c>
      <c r="M124" s="168" t="str">
        <f t="shared" si="15"/>
        <v>PI.IC.CV.070203.01</v>
      </c>
      <c r="N124" s="168"/>
      <c r="O124" s="168" t="str">
        <f t="shared" si="16"/>
        <v>PH.IC.CV.070203.01</v>
      </c>
      <c r="Q124" s="168" t="str">
        <f t="shared" si="17"/>
        <v>CL.IC.CV.070203.01</v>
      </c>
    </row>
    <row r="125" spans="1:17" s="167" customFormat="1" ht="15">
      <c r="A125" s="167" t="s">
        <v>12003</v>
      </c>
      <c r="C125" s="61" t="s">
        <v>6317</v>
      </c>
      <c r="D125" s="167" t="s">
        <v>543</v>
      </c>
      <c r="E125" s="61" t="s">
        <v>12430</v>
      </c>
      <c r="F125" s="167" t="s">
        <v>12001</v>
      </c>
      <c r="G125" s="167" t="s">
        <v>11819</v>
      </c>
      <c r="H125" s="62" t="s">
        <v>12028</v>
      </c>
      <c r="I125" s="167" t="s">
        <v>11820</v>
      </c>
      <c r="J125" s="63" t="str">
        <f t="shared" si="14"/>
        <v>IC.CV.070204</v>
      </c>
      <c r="K125" s="61" t="s">
        <v>12175</v>
      </c>
      <c r="L125" s="167" t="str">
        <f t="shared" si="10"/>
        <v>Less than 3 seconds</v>
      </c>
      <c r="M125" s="168" t="str">
        <f t="shared" si="15"/>
        <v>PI.IC.CV.070204.01</v>
      </c>
      <c r="N125" s="168"/>
      <c r="O125" s="168" t="str">
        <f t="shared" si="16"/>
        <v>PH.IC.CV.070204.01</v>
      </c>
      <c r="Q125" s="168" t="str">
        <f t="shared" si="17"/>
        <v>CL.IC.CV.070204.01</v>
      </c>
    </row>
    <row r="126" spans="1:17" s="167" customFormat="1" ht="15">
      <c r="A126" s="167" t="s">
        <v>12003</v>
      </c>
      <c r="C126" s="61" t="s">
        <v>6317</v>
      </c>
      <c r="E126" s="61" t="s">
        <v>12182</v>
      </c>
      <c r="F126" s="167" t="s">
        <v>12001</v>
      </c>
      <c r="G126" s="167" t="s">
        <v>12168</v>
      </c>
      <c r="H126" s="62" t="s">
        <v>12210</v>
      </c>
      <c r="I126" s="167" t="s">
        <v>12169</v>
      </c>
      <c r="J126" s="63" t="str">
        <f t="shared" si="14"/>
        <v>IC.CV.070205</v>
      </c>
      <c r="K126" s="61" t="s">
        <v>2379</v>
      </c>
      <c r="L126" s="167" t="str">
        <f t="shared" si="10"/>
        <v>3 seconds or greater</v>
      </c>
      <c r="M126" s="168" t="str">
        <f t="shared" si="15"/>
        <v>PI.IC.CV.070205.01</v>
      </c>
      <c r="N126" s="168"/>
      <c r="O126" s="168" t="str">
        <f t="shared" si="16"/>
        <v>PH.IC.CV.070205.01</v>
      </c>
      <c r="Q126" s="168" t="str">
        <f t="shared" si="17"/>
        <v>CL.IC.CV.070205.01</v>
      </c>
    </row>
    <row r="127" spans="1:17" s="167" customFormat="1" ht="15">
      <c r="A127" s="167" t="s">
        <v>12003</v>
      </c>
      <c r="C127" s="61" t="s">
        <v>6317</v>
      </c>
      <c r="E127" s="61" t="s">
        <v>12182</v>
      </c>
      <c r="F127" s="167" t="s">
        <v>12001</v>
      </c>
      <c r="G127" s="167" t="s">
        <v>12170</v>
      </c>
      <c r="H127" s="62" t="s">
        <v>12212</v>
      </c>
      <c r="I127" s="167" t="s">
        <v>12171</v>
      </c>
      <c r="J127" s="63" t="str">
        <f t="shared" si="14"/>
        <v>IC.CV.070206</v>
      </c>
      <c r="K127" s="61" t="s">
        <v>2379</v>
      </c>
      <c r="L127" s="167" t="str">
        <f t="shared" si="10"/>
        <v>Not Applicable</v>
      </c>
      <c r="M127" s="168" t="str">
        <f t="shared" si="15"/>
        <v>PI.IC.CV.070206.01</v>
      </c>
      <c r="N127" s="168"/>
      <c r="O127" s="168" t="str">
        <f t="shared" si="16"/>
        <v>PH.IC.CV.070206.01</v>
      </c>
      <c r="Q127" s="168" t="str">
        <f t="shared" si="17"/>
        <v>CL.IC.CV.070206.01</v>
      </c>
    </row>
    <row r="128" spans="1:17" s="167" customFormat="1" ht="15">
      <c r="A128" s="167" t="s">
        <v>12003</v>
      </c>
      <c r="B128" s="167" t="s">
        <v>12121</v>
      </c>
      <c r="C128" s="61" t="s">
        <v>3574</v>
      </c>
      <c r="D128" s="167" t="s">
        <v>11262</v>
      </c>
      <c r="E128" s="61" t="s">
        <v>2379</v>
      </c>
      <c r="F128" s="167" t="s">
        <v>11764</v>
      </c>
      <c r="G128" s="167" t="s">
        <v>12157</v>
      </c>
      <c r="H128" s="62" t="s">
        <v>11848</v>
      </c>
      <c r="I128" s="167" t="s">
        <v>12157</v>
      </c>
      <c r="J128" s="63" t="str">
        <f t="shared" si="14"/>
        <v>IC.CV.080101</v>
      </c>
      <c r="K128" s="61" t="s">
        <v>2379</v>
      </c>
      <c r="L128" s="167" t="str">
        <f t="shared" si="10"/>
        <v>None</v>
      </c>
      <c r="M128" s="168" t="str">
        <f t="shared" si="15"/>
        <v>PI.IC.CV.080101.01</v>
      </c>
      <c r="N128" s="168"/>
      <c r="O128" s="168" t="str">
        <f t="shared" si="16"/>
        <v>PH.IC.CV.080101.01</v>
      </c>
      <c r="Q128" s="168" t="str">
        <f t="shared" si="17"/>
        <v>CL.IC.CV.080101.01</v>
      </c>
    </row>
    <row r="129" spans="1:17" s="167" customFormat="1" ht="15">
      <c r="A129" s="167" t="s">
        <v>12003</v>
      </c>
      <c r="C129" s="61" t="s">
        <v>3574</v>
      </c>
      <c r="E129" s="61" t="s">
        <v>12175</v>
      </c>
      <c r="F129" s="167" t="s">
        <v>11764</v>
      </c>
      <c r="G129" s="167" t="s">
        <v>11765</v>
      </c>
      <c r="H129" s="62" t="s">
        <v>12030</v>
      </c>
      <c r="I129" s="167" t="s">
        <v>11766</v>
      </c>
      <c r="J129" s="63" t="str">
        <f t="shared" si="14"/>
        <v>IC.CV.080102</v>
      </c>
      <c r="K129" s="61" t="s">
        <v>12175</v>
      </c>
      <c r="L129" s="167" t="str">
        <f t="shared" si="10"/>
        <v>Premature atrial contraction</v>
      </c>
      <c r="M129" s="168" t="str">
        <f t="shared" si="15"/>
        <v>PI.IC.CV.080102.01</v>
      </c>
      <c r="N129" s="168"/>
      <c r="O129" s="168" t="str">
        <f t="shared" si="16"/>
        <v>PH.IC.CV.080102.01</v>
      </c>
      <c r="Q129" s="168" t="str">
        <f t="shared" si="17"/>
        <v>CL.IC.CV.080102.01</v>
      </c>
    </row>
    <row r="130" spans="1:17" s="167" customFormat="1" ht="15">
      <c r="A130" s="167" t="s">
        <v>12003</v>
      </c>
      <c r="C130" s="61" t="s">
        <v>3574</v>
      </c>
      <c r="E130" s="61" t="s">
        <v>12175</v>
      </c>
      <c r="F130" s="167" t="s">
        <v>11764</v>
      </c>
      <c r="G130" s="167" t="s">
        <v>12126</v>
      </c>
      <c r="H130" s="62" t="s">
        <v>12032</v>
      </c>
      <c r="I130" s="167" t="s">
        <v>12127</v>
      </c>
      <c r="J130" s="63" t="str">
        <f t="shared" ref="J130:J161" si="18">CONCATENATE("IC.CV.",C130,E130,H130)</f>
        <v>IC.CV.080103</v>
      </c>
      <c r="K130" s="61" t="s">
        <v>12175</v>
      </c>
      <c r="L130" s="167" t="str">
        <f t="shared" ref="L130:L196" si="19">G130</f>
        <v>Premature ventricular contraction</v>
      </c>
      <c r="M130" s="168" t="str">
        <f t="shared" ref="M130:M161" si="20">CONCATENATE("PI.",J130,".",K130)</f>
        <v>PI.IC.CV.080103.01</v>
      </c>
      <c r="N130" s="168"/>
      <c r="O130" s="168" t="str">
        <f t="shared" ref="O130:O161" si="21">CONCATENATE("PH.",J130,".",K130)</f>
        <v>PH.IC.CV.080103.01</v>
      </c>
      <c r="Q130" s="168" t="str">
        <f t="shared" ref="Q130:Q161" si="22">CONCATENATE("CL.",J130,".",K130)</f>
        <v>CL.IC.CV.080103.01</v>
      </c>
    </row>
    <row r="131" spans="1:17" s="167" customFormat="1" ht="15">
      <c r="A131" s="167" t="s">
        <v>12003</v>
      </c>
      <c r="C131" s="61" t="s">
        <v>3574</v>
      </c>
      <c r="E131" s="61" t="s">
        <v>12175</v>
      </c>
      <c r="F131" s="167" t="s">
        <v>11764</v>
      </c>
      <c r="G131" s="167" t="s">
        <v>12128</v>
      </c>
      <c r="H131" s="62" t="s">
        <v>12028</v>
      </c>
      <c r="I131" s="167" t="s">
        <v>12129</v>
      </c>
      <c r="J131" s="63" t="str">
        <f t="shared" si="18"/>
        <v>IC.CV.080104</v>
      </c>
      <c r="K131" s="61" t="s">
        <v>12175</v>
      </c>
      <c r="L131" s="167" t="str">
        <f t="shared" si="19"/>
        <v>Premature junctional contraction</v>
      </c>
      <c r="M131" s="168" t="str">
        <f t="shared" si="20"/>
        <v>PI.IC.CV.080104.01</v>
      </c>
      <c r="N131" s="168"/>
      <c r="O131" s="168" t="str">
        <f t="shared" si="21"/>
        <v>PH.IC.CV.080104.01</v>
      </c>
      <c r="Q131" s="168" t="str">
        <f t="shared" si="22"/>
        <v>CL.IC.CV.080104.01</v>
      </c>
    </row>
    <row r="132" spans="1:17" s="167" customFormat="1" ht="15">
      <c r="A132" s="167" t="s">
        <v>12003</v>
      </c>
      <c r="C132" s="61" t="s">
        <v>3574</v>
      </c>
      <c r="E132" s="61" t="s">
        <v>12175</v>
      </c>
      <c r="F132" s="167" t="s">
        <v>11764</v>
      </c>
      <c r="G132" s="167" t="s">
        <v>12130</v>
      </c>
      <c r="H132" s="62" t="s">
        <v>12210</v>
      </c>
      <c r="I132" s="167" t="s">
        <v>12131</v>
      </c>
      <c r="J132" s="63" t="str">
        <f t="shared" si="18"/>
        <v>IC.CV.080105</v>
      </c>
      <c r="K132" s="61" t="s">
        <v>12175</v>
      </c>
      <c r="L132" s="167" t="str">
        <f t="shared" si="19"/>
        <v>PVC multifocal</v>
      </c>
      <c r="M132" s="168" t="str">
        <f t="shared" si="20"/>
        <v>PI.IC.CV.080105.01</v>
      </c>
      <c r="N132" s="168"/>
      <c r="O132" s="168" t="str">
        <f t="shared" si="21"/>
        <v>PH.IC.CV.080105.01</v>
      </c>
      <c r="Q132" s="168" t="str">
        <f t="shared" si="22"/>
        <v>CL.IC.CV.080105.01</v>
      </c>
    </row>
    <row r="133" spans="1:17" s="167" customFormat="1" ht="15">
      <c r="A133" s="167" t="s">
        <v>12003</v>
      </c>
      <c r="C133" s="61" t="s">
        <v>3574</v>
      </c>
      <c r="E133" s="61" t="s">
        <v>2379</v>
      </c>
      <c r="F133" s="167" t="s">
        <v>11764</v>
      </c>
      <c r="G133" s="167" t="s">
        <v>12132</v>
      </c>
      <c r="H133" s="62" t="s">
        <v>12212</v>
      </c>
      <c r="I133" s="167" t="s">
        <v>12133</v>
      </c>
      <c r="J133" s="63" t="str">
        <f t="shared" si="18"/>
        <v>IC.CV.080106</v>
      </c>
      <c r="K133" s="61" t="s">
        <v>2379</v>
      </c>
      <c r="L133" s="167" t="str">
        <f t="shared" si="19"/>
        <v>PVC unifocal</v>
      </c>
      <c r="M133" s="168" t="str">
        <f t="shared" si="20"/>
        <v>PI.IC.CV.080106.01</v>
      </c>
      <c r="N133" s="168"/>
      <c r="O133" s="168" t="str">
        <f t="shared" si="21"/>
        <v>PH.IC.CV.080106.01</v>
      </c>
      <c r="Q133" s="168" t="str">
        <f t="shared" si="22"/>
        <v>CL.IC.CV.080106.01</v>
      </c>
    </row>
    <row r="134" spans="1:17" s="167" customFormat="1" ht="15">
      <c r="A134" s="167" t="s">
        <v>12003</v>
      </c>
      <c r="C134" s="61" t="s">
        <v>3574</v>
      </c>
      <c r="E134" s="61" t="s">
        <v>2379</v>
      </c>
      <c r="F134" s="167" t="s">
        <v>11764</v>
      </c>
      <c r="G134" s="167" t="s">
        <v>12134</v>
      </c>
      <c r="H134" s="62" t="s">
        <v>12225</v>
      </c>
      <c r="I134" s="167" t="s">
        <v>12135</v>
      </c>
      <c r="J134" s="63" t="str">
        <f t="shared" si="18"/>
        <v>IC.CV.080107</v>
      </c>
      <c r="K134" s="61" t="s">
        <v>2379</v>
      </c>
      <c r="L134" s="167" t="str">
        <f t="shared" si="19"/>
        <v>PVC pairs</v>
      </c>
      <c r="M134" s="168" t="str">
        <f t="shared" si="20"/>
        <v>PI.IC.CV.080107.01</v>
      </c>
      <c r="N134" s="168"/>
      <c r="O134" s="168" t="str">
        <f t="shared" si="21"/>
        <v>PH.IC.CV.080107.01</v>
      </c>
      <c r="Q134" s="168" t="str">
        <f t="shared" si="22"/>
        <v>CL.IC.CV.080107.01</v>
      </c>
    </row>
    <row r="135" spans="1:17" s="167" customFormat="1" ht="15">
      <c r="A135" s="167" t="s">
        <v>12003</v>
      </c>
      <c r="C135" s="61" t="s">
        <v>3574</v>
      </c>
      <c r="E135" s="61" t="s">
        <v>12175</v>
      </c>
      <c r="F135" s="167" t="s">
        <v>11764</v>
      </c>
      <c r="G135" s="167" t="s">
        <v>12136</v>
      </c>
      <c r="H135" s="62" t="s">
        <v>11638</v>
      </c>
      <c r="I135" s="167" t="s">
        <v>11777</v>
      </c>
      <c r="J135" s="63" t="str">
        <f t="shared" si="18"/>
        <v>IC.CV.080108</v>
      </c>
      <c r="K135" s="61" t="s">
        <v>12175</v>
      </c>
      <c r="L135" s="167" t="str">
        <f t="shared" si="19"/>
        <v>Runs of VT</v>
      </c>
      <c r="M135" s="168" t="str">
        <f t="shared" si="20"/>
        <v>PI.IC.CV.080108.01</v>
      </c>
      <c r="N135" s="168"/>
      <c r="O135" s="168" t="str">
        <f t="shared" si="21"/>
        <v>PH.IC.CV.080108.01</v>
      </c>
      <c r="Q135" s="168" t="str">
        <f t="shared" si="22"/>
        <v>CL.IC.CV.080108.01</v>
      </c>
    </row>
    <row r="136" spans="1:17" s="167" customFormat="1" ht="15">
      <c r="A136" s="167" t="s">
        <v>12003</v>
      </c>
      <c r="C136" s="61" t="s">
        <v>3574</v>
      </c>
      <c r="E136" s="61" t="s">
        <v>12175</v>
      </c>
      <c r="F136" s="167" t="s">
        <v>11764</v>
      </c>
      <c r="G136" s="167" t="s">
        <v>12137</v>
      </c>
      <c r="H136" s="62" t="s">
        <v>11639</v>
      </c>
      <c r="I136" s="167" t="s">
        <v>12137</v>
      </c>
      <c r="J136" s="63" t="str">
        <f t="shared" si="18"/>
        <v>IC.CV.080109</v>
      </c>
      <c r="K136" s="61" t="s">
        <v>12175</v>
      </c>
      <c r="L136" s="167" t="str">
        <f t="shared" si="19"/>
        <v>Bigeminy</v>
      </c>
      <c r="M136" s="168" t="str">
        <f t="shared" si="20"/>
        <v>PI.IC.CV.080109.01</v>
      </c>
      <c r="N136" s="168"/>
      <c r="O136" s="168" t="str">
        <f t="shared" si="21"/>
        <v>PH.IC.CV.080109.01</v>
      </c>
      <c r="Q136" s="168" t="str">
        <f t="shared" si="22"/>
        <v>CL.IC.CV.080109.01</v>
      </c>
    </row>
    <row r="137" spans="1:17" s="167" customFormat="1" ht="15">
      <c r="A137" s="167" t="s">
        <v>12003</v>
      </c>
      <c r="C137" s="61" t="s">
        <v>3574</v>
      </c>
      <c r="E137" s="61" t="s">
        <v>2379</v>
      </c>
      <c r="F137" s="167" t="s">
        <v>11764</v>
      </c>
      <c r="G137" s="167" t="s">
        <v>12138</v>
      </c>
      <c r="H137" s="62" t="s">
        <v>11829</v>
      </c>
      <c r="I137" s="167" t="s">
        <v>12138</v>
      </c>
      <c r="J137" s="63" t="str">
        <f t="shared" si="18"/>
        <v>IC.CV.080110</v>
      </c>
      <c r="K137" s="61" t="s">
        <v>2379</v>
      </c>
      <c r="L137" s="167" t="str">
        <f t="shared" si="19"/>
        <v>Trigeminy</v>
      </c>
      <c r="M137" s="168" t="str">
        <f t="shared" si="20"/>
        <v>PI.IC.CV.080110.01</v>
      </c>
      <c r="N137" s="168"/>
      <c r="O137" s="168" t="str">
        <f t="shared" si="21"/>
        <v>PH.IC.CV.080110.01</v>
      </c>
      <c r="Q137" s="168" t="str">
        <f t="shared" si="22"/>
        <v>CL.IC.CV.080110.01</v>
      </c>
    </row>
    <row r="138" spans="1:17" s="167" customFormat="1" ht="15">
      <c r="A138" s="167" t="s">
        <v>12003</v>
      </c>
      <c r="C138" s="61" t="s">
        <v>3574</v>
      </c>
      <c r="E138" s="61" t="s">
        <v>12175</v>
      </c>
      <c r="F138" s="167" t="s">
        <v>11764</v>
      </c>
      <c r="G138" s="167" t="s">
        <v>11970</v>
      </c>
      <c r="H138" s="62" t="s">
        <v>12099</v>
      </c>
      <c r="I138" s="167" t="s">
        <v>11970</v>
      </c>
      <c r="J138" s="63" t="str">
        <f t="shared" si="18"/>
        <v>IC.CV.080111</v>
      </c>
      <c r="K138" s="61" t="s">
        <v>12175</v>
      </c>
      <c r="L138" s="167" t="str">
        <f t="shared" si="19"/>
        <v>Quadrageminy</v>
      </c>
      <c r="M138" s="168" t="str">
        <f t="shared" si="20"/>
        <v>PI.IC.CV.080111.01</v>
      </c>
      <c r="N138" s="168"/>
      <c r="O138" s="168" t="str">
        <f t="shared" si="21"/>
        <v>PH.IC.CV.080111.01</v>
      </c>
      <c r="Q138" s="168" t="str">
        <f t="shared" si="22"/>
        <v>CL.IC.CV.080111.01</v>
      </c>
    </row>
    <row r="139" spans="1:17" s="167" customFormat="1" ht="15">
      <c r="A139" s="167" t="s">
        <v>12003</v>
      </c>
      <c r="C139" s="61" t="s">
        <v>3574</v>
      </c>
      <c r="E139" s="61" t="s">
        <v>12175</v>
      </c>
      <c r="F139" s="167" t="s">
        <v>11764</v>
      </c>
      <c r="G139" s="167" t="s">
        <v>11971</v>
      </c>
      <c r="H139" s="62" t="s">
        <v>12100</v>
      </c>
      <c r="I139" s="167" t="s">
        <v>11972</v>
      </c>
      <c r="J139" s="63" t="str">
        <f t="shared" si="18"/>
        <v>IC.CV.080112</v>
      </c>
      <c r="K139" s="61" t="s">
        <v>12175</v>
      </c>
      <c r="L139" s="167" t="str">
        <f t="shared" si="19"/>
        <v>Junctional escape beat</v>
      </c>
      <c r="M139" s="168" t="str">
        <f t="shared" si="20"/>
        <v>PI.IC.CV.080112.01</v>
      </c>
      <c r="N139" s="168"/>
      <c r="O139" s="168" t="str">
        <f t="shared" si="21"/>
        <v>PH.IC.CV.080112.01</v>
      </c>
      <c r="Q139" s="168" t="str">
        <f t="shared" si="22"/>
        <v>CL.IC.CV.080112.01</v>
      </c>
    </row>
    <row r="140" spans="1:17" s="167" customFormat="1" ht="15">
      <c r="A140" s="167" t="s">
        <v>12003</v>
      </c>
      <c r="C140" s="61" t="s">
        <v>3574</v>
      </c>
      <c r="E140" s="61" t="s">
        <v>12175</v>
      </c>
      <c r="F140" s="167" t="s">
        <v>11764</v>
      </c>
      <c r="G140" s="167" t="s">
        <v>11973</v>
      </c>
      <c r="H140" s="62" t="s">
        <v>12101</v>
      </c>
      <c r="I140" s="167" t="s">
        <v>11974</v>
      </c>
      <c r="J140" s="63" t="str">
        <f t="shared" si="18"/>
        <v>IC.CV.080113</v>
      </c>
      <c r="K140" s="61" t="s">
        <v>12175</v>
      </c>
      <c r="L140" s="167" t="str">
        <f t="shared" si="19"/>
        <v>Remnant p-wave</v>
      </c>
      <c r="M140" s="168" t="str">
        <f t="shared" si="20"/>
        <v>PI.IC.CV.080113.01</v>
      </c>
      <c r="N140" s="168"/>
      <c r="O140" s="168" t="str">
        <f t="shared" si="21"/>
        <v>PH.IC.CV.080113.01</v>
      </c>
      <c r="Q140" s="168" t="str">
        <f t="shared" si="22"/>
        <v>CL.IC.CV.080113.01</v>
      </c>
    </row>
    <row r="141" spans="1:17" s="167" customFormat="1" ht="15">
      <c r="A141" s="167" t="s">
        <v>12003</v>
      </c>
      <c r="C141" s="61" t="s">
        <v>3574</v>
      </c>
      <c r="D141" s="167" t="s">
        <v>11975</v>
      </c>
      <c r="E141" s="61" t="s">
        <v>12185</v>
      </c>
      <c r="F141" s="167" t="s">
        <v>11976</v>
      </c>
      <c r="G141" s="167" t="s">
        <v>12157</v>
      </c>
      <c r="H141" s="62" t="s">
        <v>11848</v>
      </c>
      <c r="I141" s="167" t="s">
        <v>12157</v>
      </c>
      <c r="J141" s="63" t="str">
        <f t="shared" si="18"/>
        <v>IC.CV.080301</v>
      </c>
      <c r="K141" s="61" t="s">
        <v>12175</v>
      </c>
      <c r="L141" s="167" t="str">
        <f t="shared" si="19"/>
        <v>None</v>
      </c>
      <c r="M141" s="168" t="str">
        <f t="shared" si="20"/>
        <v>PI.IC.CV.080301.01</v>
      </c>
      <c r="N141" s="168"/>
      <c r="O141" s="168" t="str">
        <f t="shared" si="21"/>
        <v>PH.IC.CV.080301.01</v>
      </c>
      <c r="Q141" s="168" t="str">
        <f t="shared" si="22"/>
        <v>CL.IC.CV.080301.01</v>
      </c>
    </row>
    <row r="142" spans="1:17" s="167" customFormat="1" ht="15">
      <c r="A142" s="167" t="s">
        <v>12003</v>
      </c>
      <c r="C142" s="61" t="s">
        <v>3574</v>
      </c>
      <c r="E142" s="61" t="s">
        <v>12185</v>
      </c>
      <c r="F142" s="167" t="s">
        <v>11976</v>
      </c>
      <c r="G142" s="167" t="s">
        <v>11977</v>
      </c>
      <c r="H142" s="62" t="s">
        <v>12030</v>
      </c>
      <c r="I142" s="167" t="s">
        <v>11978</v>
      </c>
      <c r="J142" s="63" t="str">
        <f t="shared" si="18"/>
        <v>IC.CV.080302</v>
      </c>
      <c r="K142" s="61" t="s">
        <v>12175</v>
      </c>
      <c r="L142" s="167" t="str">
        <f t="shared" si="19"/>
        <v>Rare (Less than 1 per minute)</v>
      </c>
      <c r="M142" s="168" t="str">
        <f t="shared" si="20"/>
        <v>PI.IC.CV.080302.01</v>
      </c>
      <c r="N142" s="168"/>
      <c r="O142" s="168" t="str">
        <f t="shared" si="21"/>
        <v>PH.IC.CV.080302.01</v>
      </c>
      <c r="Q142" s="168" t="str">
        <f t="shared" si="22"/>
        <v>CL.IC.CV.080302.01</v>
      </c>
    </row>
    <row r="143" spans="1:17" s="167" customFormat="1" ht="15">
      <c r="A143" s="167" t="s">
        <v>12003</v>
      </c>
      <c r="C143" s="61" t="s">
        <v>3574</v>
      </c>
      <c r="E143" s="61" t="s">
        <v>12185</v>
      </c>
      <c r="F143" s="167" t="s">
        <v>11976</v>
      </c>
      <c r="G143" s="167" t="s">
        <v>11979</v>
      </c>
      <c r="H143" s="62" t="s">
        <v>12032</v>
      </c>
      <c r="I143" s="167" t="s">
        <v>11980</v>
      </c>
      <c r="J143" s="63" t="str">
        <f t="shared" si="18"/>
        <v>IC.CV.080303</v>
      </c>
      <c r="K143" s="61" t="s">
        <v>12175</v>
      </c>
      <c r="L143" s="167" t="str">
        <f t="shared" si="19"/>
        <v>Occasional (1-6 per minute)</v>
      </c>
      <c r="M143" s="168" t="str">
        <f t="shared" si="20"/>
        <v>PI.IC.CV.080303.01</v>
      </c>
      <c r="N143" s="168"/>
      <c r="O143" s="168" t="str">
        <f t="shared" si="21"/>
        <v>PH.IC.CV.080303.01</v>
      </c>
      <c r="Q143" s="168" t="str">
        <f t="shared" si="22"/>
        <v>CL.IC.CV.080303.01</v>
      </c>
    </row>
    <row r="144" spans="1:17" s="167" customFormat="1" ht="15">
      <c r="A144" s="167" t="s">
        <v>12003</v>
      </c>
      <c r="C144" s="61" t="s">
        <v>3574</v>
      </c>
      <c r="E144" s="61" t="s">
        <v>12185</v>
      </c>
      <c r="F144" s="167" t="s">
        <v>11976</v>
      </c>
      <c r="G144" s="167" t="s">
        <v>11981</v>
      </c>
      <c r="H144" s="62" t="s">
        <v>12028</v>
      </c>
      <c r="I144" s="167" t="s">
        <v>11982</v>
      </c>
      <c r="J144" s="63" t="str">
        <f t="shared" si="18"/>
        <v>IC.CV.080304</v>
      </c>
      <c r="K144" s="61" t="s">
        <v>12175</v>
      </c>
      <c r="L144" s="167" t="str">
        <f t="shared" si="19"/>
        <v>Frequent (More than 6 per min)</v>
      </c>
      <c r="M144" s="168" t="str">
        <f t="shared" si="20"/>
        <v>PI.IC.CV.080304.01</v>
      </c>
      <c r="N144" s="168"/>
      <c r="O144" s="168" t="str">
        <f t="shared" si="21"/>
        <v>PH.IC.CV.080304.01</v>
      </c>
      <c r="Q144" s="168" t="str">
        <f t="shared" si="22"/>
        <v>CL.IC.CV.080304.01</v>
      </c>
    </row>
    <row r="145" spans="1:17" s="167" customFormat="1" ht="15">
      <c r="A145" s="167" t="s">
        <v>12003</v>
      </c>
      <c r="C145" s="61" t="s">
        <v>3574</v>
      </c>
      <c r="E145" s="61" t="s">
        <v>12185</v>
      </c>
      <c r="F145" s="167" t="s">
        <v>11976</v>
      </c>
      <c r="G145" s="167" t="s">
        <v>11801</v>
      </c>
      <c r="H145" s="62" t="s">
        <v>12210</v>
      </c>
      <c r="I145" s="167" t="s">
        <v>11802</v>
      </c>
      <c r="J145" s="63" t="str">
        <f t="shared" si="18"/>
        <v>IC.CV.080305</v>
      </c>
      <c r="K145" s="61" t="s">
        <v>12175</v>
      </c>
      <c r="L145" s="167" t="str">
        <f t="shared" si="19"/>
        <v>Number per minute:  specify</v>
      </c>
      <c r="M145" s="168" t="str">
        <f t="shared" si="20"/>
        <v>PI.IC.CV.080305.01</v>
      </c>
      <c r="N145" s="168"/>
      <c r="O145" s="168" t="str">
        <f t="shared" si="21"/>
        <v>PH.IC.CV.080305.01</v>
      </c>
      <c r="Q145" s="168" t="str">
        <f t="shared" si="22"/>
        <v>CL.IC.CV.080305.01</v>
      </c>
    </row>
    <row r="146" spans="1:17" s="167" customFormat="1" ht="15">
      <c r="A146" s="167" t="s">
        <v>12003</v>
      </c>
      <c r="C146" s="61" t="s">
        <v>3574</v>
      </c>
      <c r="D146" s="167" t="s">
        <v>11803</v>
      </c>
      <c r="E146" s="61" t="s">
        <v>6464</v>
      </c>
      <c r="F146" s="167" t="s">
        <v>11804</v>
      </c>
      <c r="G146" s="167" t="s">
        <v>11805</v>
      </c>
      <c r="H146" s="62" t="s">
        <v>11848</v>
      </c>
      <c r="I146" s="167" t="s">
        <v>11806</v>
      </c>
      <c r="J146" s="63" t="str">
        <f t="shared" si="18"/>
        <v>IC.CV.080401</v>
      </c>
      <c r="K146" s="61" t="s">
        <v>12175</v>
      </c>
      <c r="L146" s="167" t="str">
        <f t="shared" si="19"/>
        <v>Normal Sinus</v>
      </c>
      <c r="M146" s="168" t="str">
        <f t="shared" si="20"/>
        <v>PI.IC.CV.080401.01</v>
      </c>
      <c r="N146" s="168"/>
      <c r="O146" s="168" t="str">
        <f t="shared" si="21"/>
        <v>PH.IC.CV.080401.01</v>
      </c>
      <c r="Q146" s="168" t="str">
        <f t="shared" si="22"/>
        <v>CL.IC.CV.080401.01</v>
      </c>
    </row>
    <row r="147" spans="1:17" s="167" customFormat="1" ht="15">
      <c r="A147" s="167" t="s">
        <v>12003</v>
      </c>
      <c r="C147" s="61" t="s">
        <v>3574</v>
      </c>
      <c r="E147" s="61" t="s">
        <v>6464</v>
      </c>
      <c r="F147" s="167" t="s">
        <v>11804</v>
      </c>
      <c r="G147" s="167" t="s">
        <v>11807</v>
      </c>
      <c r="H147" s="62" t="s">
        <v>12030</v>
      </c>
      <c r="I147" s="167" t="s">
        <v>11808</v>
      </c>
      <c r="J147" s="63" t="str">
        <f t="shared" si="18"/>
        <v>IC.CV.080402</v>
      </c>
      <c r="K147" s="61" t="s">
        <v>12175</v>
      </c>
      <c r="L147" s="167" t="str">
        <f t="shared" si="19"/>
        <v>Sinus Arrhythmia</v>
      </c>
      <c r="M147" s="168" t="str">
        <f t="shared" si="20"/>
        <v>PI.IC.CV.080402.01</v>
      </c>
      <c r="N147" s="168"/>
      <c r="O147" s="168" t="str">
        <f t="shared" si="21"/>
        <v>PH.IC.CV.080402.01</v>
      </c>
      <c r="Q147" s="168" t="str">
        <f t="shared" si="22"/>
        <v>CL.IC.CV.080402.01</v>
      </c>
    </row>
    <row r="148" spans="1:17" s="167" customFormat="1" ht="15">
      <c r="A148" s="167" t="s">
        <v>12003</v>
      </c>
      <c r="C148" s="61" t="s">
        <v>3574</v>
      </c>
      <c r="E148" s="61" t="s">
        <v>6464</v>
      </c>
      <c r="F148" s="167" t="s">
        <v>11804</v>
      </c>
      <c r="G148" s="167" t="s">
        <v>11809</v>
      </c>
      <c r="H148" s="62" t="s">
        <v>12032</v>
      </c>
      <c r="I148" s="167" t="s">
        <v>11810</v>
      </c>
      <c r="J148" s="63" t="str">
        <f t="shared" si="18"/>
        <v>IC.CV.080403</v>
      </c>
      <c r="K148" s="61" t="s">
        <v>12175</v>
      </c>
      <c r="L148" s="167" t="str">
        <f t="shared" si="19"/>
        <v>Sinus Tachycardia</v>
      </c>
      <c r="M148" s="168" t="str">
        <f t="shared" si="20"/>
        <v>PI.IC.CV.080403.01</v>
      </c>
      <c r="N148" s="168"/>
      <c r="O148" s="168" t="str">
        <f t="shared" si="21"/>
        <v>PH.IC.CV.080403.01</v>
      </c>
      <c r="Q148" s="168" t="str">
        <f t="shared" si="22"/>
        <v>CL.IC.CV.080403.01</v>
      </c>
    </row>
    <row r="149" spans="1:17" s="167" customFormat="1" ht="15">
      <c r="A149" s="167" t="s">
        <v>12003</v>
      </c>
      <c r="C149" s="61" t="s">
        <v>3574</v>
      </c>
      <c r="E149" s="61" t="s">
        <v>6464</v>
      </c>
      <c r="F149" s="167" t="s">
        <v>11804</v>
      </c>
      <c r="G149" s="167" t="s">
        <v>11830</v>
      </c>
      <c r="H149" s="62" t="s">
        <v>12028</v>
      </c>
      <c r="I149" s="167" t="s">
        <v>11831</v>
      </c>
      <c r="J149" s="63" t="str">
        <f t="shared" si="18"/>
        <v>IC.CV.080404</v>
      </c>
      <c r="K149" s="61" t="s">
        <v>12175</v>
      </c>
      <c r="L149" s="167" t="str">
        <f t="shared" si="19"/>
        <v>Sinus Bradycardia</v>
      </c>
      <c r="M149" s="168" t="str">
        <f t="shared" si="20"/>
        <v>PI.IC.CV.080404.01</v>
      </c>
      <c r="N149" s="168"/>
      <c r="O149" s="168" t="str">
        <f t="shared" si="21"/>
        <v>PH.IC.CV.080404.01</v>
      </c>
      <c r="Q149" s="168" t="str">
        <f t="shared" si="22"/>
        <v>CL.IC.CV.080404.01</v>
      </c>
    </row>
    <row r="150" spans="1:17" s="167" customFormat="1" ht="15">
      <c r="A150" s="167" t="s">
        <v>12003</v>
      </c>
      <c r="C150" s="61" t="s">
        <v>3574</v>
      </c>
      <c r="E150" s="61" t="s">
        <v>6464</v>
      </c>
      <c r="F150" s="167" t="s">
        <v>11804</v>
      </c>
      <c r="G150" s="167" t="s">
        <v>11832</v>
      </c>
      <c r="H150" s="62" t="s">
        <v>12210</v>
      </c>
      <c r="I150" s="167" t="s">
        <v>11833</v>
      </c>
      <c r="J150" s="63" t="str">
        <f t="shared" si="18"/>
        <v>IC.CV.080405</v>
      </c>
      <c r="K150" s="61" t="s">
        <v>12175</v>
      </c>
      <c r="L150" s="167" t="str">
        <f t="shared" si="19"/>
        <v>Sinus Pause</v>
      </c>
      <c r="M150" s="168" t="str">
        <f t="shared" si="20"/>
        <v>PI.IC.CV.080405.01</v>
      </c>
      <c r="N150" s="168"/>
      <c r="O150" s="168" t="str">
        <f t="shared" si="21"/>
        <v>PH.IC.CV.080405.01</v>
      </c>
      <c r="Q150" s="168" t="str">
        <f t="shared" si="22"/>
        <v>CL.IC.CV.080405.01</v>
      </c>
    </row>
    <row r="151" spans="1:17" s="167" customFormat="1" ht="15">
      <c r="A151" s="167" t="s">
        <v>12003</v>
      </c>
      <c r="C151" s="61" t="s">
        <v>3574</v>
      </c>
      <c r="E151" s="61" t="s">
        <v>6464</v>
      </c>
      <c r="F151" s="167" t="s">
        <v>11804</v>
      </c>
      <c r="G151" s="167" t="s">
        <v>11834</v>
      </c>
      <c r="H151" s="62" t="s">
        <v>12212</v>
      </c>
      <c r="I151" s="167" t="s">
        <v>12018</v>
      </c>
      <c r="J151" s="63" t="str">
        <f t="shared" si="18"/>
        <v>IC.CV.080406</v>
      </c>
      <c r="K151" s="61" t="s">
        <v>2379</v>
      </c>
      <c r="L151" s="167" t="str">
        <f t="shared" si="19"/>
        <v>Atrial Fibrillation</v>
      </c>
      <c r="M151" s="168" t="str">
        <f t="shared" si="20"/>
        <v>PI.IC.CV.080406.01</v>
      </c>
      <c r="N151" s="168"/>
      <c r="O151" s="168" t="str">
        <f t="shared" si="21"/>
        <v>PH.IC.CV.080406.01</v>
      </c>
      <c r="Q151" s="168" t="str">
        <f t="shared" si="22"/>
        <v>CL.IC.CV.080406.01</v>
      </c>
    </row>
    <row r="152" spans="1:17" s="167" customFormat="1" ht="15">
      <c r="A152" s="167" t="s">
        <v>12003</v>
      </c>
      <c r="C152" s="61" t="s">
        <v>3574</v>
      </c>
      <c r="E152" s="61" t="s">
        <v>6464</v>
      </c>
      <c r="F152" s="167" t="s">
        <v>11804</v>
      </c>
      <c r="G152" s="167" t="s">
        <v>12019</v>
      </c>
      <c r="H152" s="62" t="s">
        <v>12225</v>
      </c>
      <c r="I152" s="167" t="s">
        <v>12020</v>
      </c>
      <c r="J152" s="63" t="str">
        <f t="shared" si="18"/>
        <v>IC.CV.080407</v>
      </c>
      <c r="K152" s="61" t="s">
        <v>2379</v>
      </c>
      <c r="L152" s="167" t="str">
        <f t="shared" si="19"/>
        <v>Atrial Flutter</v>
      </c>
      <c r="M152" s="168" t="str">
        <f t="shared" si="20"/>
        <v>PI.IC.CV.080407.01</v>
      </c>
      <c r="N152" s="168"/>
      <c r="O152" s="168" t="str">
        <f t="shared" si="21"/>
        <v>PH.IC.CV.080407.01</v>
      </c>
      <c r="Q152" s="168" t="str">
        <f t="shared" si="22"/>
        <v>CL.IC.CV.080407.01</v>
      </c>
    </row>
    <row r="153" spans="1:17" s="167" customFormat="1" ht="15">
      <c r="A153" s="167" t="s">
        <v>12003</v>
      </c>
      <c r="C153" s="61" t="s">
        <v>3574</v>
      </c>
      <c r="E153" s="61" t="s">
        <v>6464</v>
      </c>
      <c r="F153" s="167" t="s">
        <v>11804</v>
      </c>
      <c r="G153" s="167" t="s">
        <v>12244</v>
      </c>
      <c r="H153" s="62" t="s">
        <v>11638</v>
      </c>
      <c r="I153" s="167" t="s">
        <v>12245</v>
      </c>
      <c r="J153" s="63" t="str">
        <f t="shared" si="18"/>
        <v>IC.CV.080408</v>
      </c>
      <c r="K153" s="61" t="s">
        <v>2379</v>
      </c>
      <c r="L153" s="167" t="str">
        <f t="shared" si="19"/>
        <v>Atrial Fibrillation Flutter</v>
      </c>
      <c r="M153" s="168" t="str">
        <f t="shared" si="20"/>
        <v>PI.IC.CV.080408.01</v>
      </c>
      <c r="N153" s="168"/>
      <c r="O153" s="168" t="str">
        <f t="shared" si="21"/>
        <v>PH.IC.CV.080408.01</v>
      </c>
      <c r="Q153" s="168" t="str">
        <f t="shared" si="22"/>
        <v>CL.IC.CV.080408.01</v>
      </c>
    </row>
    <row r="154" spans="1:17" s="167" customFormat="1" ht="15">
      <c r="A154" s="167" t="s">
        <v>12003</v>
      </c>
      <c r="C154" s="61" t="s">
        <v>3574</v>
      </c>
      <c r="E154" s="61" t="s">
        <v>6464</v>
      </c>
      <c r="F154" s="167" t="s">
        <v>11804</v>
      </c>
      <c r="G154" s="167" t="s">
        <v>12246</v>
      </c>
      <c r="H154" s="62" t="s">
        <v>11639</v>
      </c>
      <c r="I154" s="167" t="s">
        <v>12247</v>
      </c>
      <c r="J154" s="63" t="str">
        <f t="shared" si="18"/>
        <v>IC.CV.080409</v>
      </c>
      <c r="K154" s="61" t="s">
        <v>2379</v>
      </c>
      <c r="L154" s="167" t="str">
        <f t="shared" si="19"/>
        <v>Supraventricular Tachycardia</v>
      </c>
      <c r="M154" s="168" t="str">
        <f t="shared" si="20"/>
        <v>PI.IC.CV.080409.01</v>
      </c>
      <c r="N154" s="168"/>
      <c r="O154" s="168" t="str">
        <f t="shared" si="21"/>
        <v>PH.IC.CV.080409.01</v>
      </c>
      <c r="Q154" s="168" t="str">
        <f t="shared" si="22"/>
        <v>CL.IC.CV.080409.01</v>
      </c>
    </row>
    <row r="155" spans="1:17" s="167" customFormat="1" ht="15">
      <c r="A155" s="167" t="s">
        <v>12003</v>
      </c>
      <c r="C155" s="61" t="s">
        <v>3574</v>
      </c>
      <c r="E155" s="61" t="s">
        <v>6464</v>
      </c>
      <c r="F155" s="167" t="s">
        <v>11804</v>
      </c>
      <c r="G155" s="167" t="s">
        <v>12248</v>
      </c>
      <c r="H155" s="62" t="s">
        <v>11829</v>
      </c>
      <c r="I155" s="167" t="s">
        <v>12249</v>
      </c>
      <c r="J155" s="63" t="str">
        <f t="shared" si="18"/>
        <v>IC.CV.080410</v>
      </c>
      <c r="K155" s="61" t="s">
        <v>2379</v>
      </c>
      <c r="L155" s="167" t="str">
        <f t="shared" si="19"/>
        <v>Paroxysmal Supraventricular Tachycardia</v>
      </c>
      <c r="M155" s="168" t="str">
        <f t="shared" si="20"/>
        <v>PI.IC.CV.080410.01</v>
      </c>
      <c r="N155" s="168"/>
      <c r="O155" s="168" t="str">
        <f t="shared" si="21"/>
        <v>PH.IC.CV.080410.01</v>
      </c>
      <c r="Q155" s="168" t="str">
        <f t="shared" si="22"/>
        <v>CL.IC.CV.080410.01</v>
      </c>
    </row>
    <row r="156" spans="1:17" s="167" customFormat="1" ht="15">
      <c r="A156" s="167" t="s">
        <v>12003</v>
      </c>
      <c r="C156" s="61" t="s">
        <v>3574</v>
      </c>
      <c r="E156" s="61" t="s">
        <v>6464</v>
      </c>
      <c r="F156" s="167" t="s">
        <v>11804</v>
      </c>
      <c r="G156" s="167" t="s">
        <v>12250</v>
      </c>
      <c r="H156" s="62" t="s">
        <v>12099</v>
      </c>
      <c r="I156" s="167" t="s">
        <v>12251</v>
      </c>
      <c r="J156" s="63" t="str">
        <f t="shared" si="18"/>
        <v>IC.CV.080411</v>
      </c>
      <c r="K156" s="61" t="s">
        <v>2379</v>
      </c>
      <c r="L156" s="167" t="str">
        <f t="shared" si="19"/>
        <v>Multifocal Atrial Tachycardia</v>
      </c>
      <c r="M156" s="168" t="str">
        <f t="shared" si="20"/>
        <v>PI.IC.CV.080411.01</v>
      </c>
      <c r="N156" s="168"/>
      <c r="O156" s="168" t="str">
        <f t="shared" si="21"/>
        <v>PH.IC.CV.080411.01</v>
      </c>
      <c r="Q156" s="168" t="str">
        <f t="shared" si="22"/>
        <v>CL.IC.CV.080411.01</v>
      </c>
    </row>
    <row r="157" spans="1:17" s="167" customFormat="1" ht="15">
      <c r="A157" s="167" t="s">
        <v>12003</v>
      </c>
      <c r="C157" s="61" t="s">
        <v>3574</v>
      </c>
      <c r="E157" s="61" t="s">
        <v>6464</v>
      </c>
      <c r="F157" s="167" t="s">
        <v>11804</v>
      </c>
      <c r="G157" s="167" t="s">
        <v>12252</v>
      </c>
      <c r="H157" s="62" t="s">
        <v>12100</v>
      </c>
      <c r="I157" s="167" t="s">
        <v>12253</v>
      </c>
      <c r="J157" s="63" t="str">
        <f t="shared" si="18"/>
        <v>IC.CV.080412</v>
      </c>
      <c r="K157" s="61" t="s">
        <v>2379</v>
      </c>
      <c r="L157" s="167" t="str">
        <f t="shared" si="19"/>
        <v>1st Degree Heart Block</v>
      </c>
      <c r="M157" s="168" t="str">
        <f t="shared" si="20"/>
        <v>PI.IC.CV.080412.01</v>
      </c>
      <c r="N157" s="168"/>
      <c r="O157" s="168" t="str">
        <f t="shared" si="21"/>
        <v>PH.IC.CV.080412.01</v>
      </c>
      <c r="Q157" s="168" t="str">
        <f t="shared" si="22"/>
        <v>CL.IC.CV.080412.01</v>
      </c>
    </row>
    <row r="158" spans="1:17" s="167" customFormat="1" ht="15">
      <c r="A158" s="167" t="s">
        <v>12003</v>
      </c>
      <c r="C158" s="61" t="s">
        <v>3574</v>
      </c>
      <c r="E158" s="61" t="s">
        <v>6464</v>
      </c>
      <c r="F158" s="167" t="s">
        <v>11804</v>
      </c>
      <c r="G158" s="167" t="s">
        <v>12069</v>
      </c>
      <c r="H158" s="62" t="s">
        <v>12101</v>
      </c>
      <c r="I158" s="167" t="s">
        <v>12070</v>
      </c>
      <c r="J158" s="63" t="str">
        <f t="shared" si="18"/>
        <v>IC.CV.080413</v>
      </c>
      <c r="K158" s="61" t="s">
        <v>2379</v>
      </c>
      <c r="L158" s="167" t="str">
        <f t="shared" si="19"/>
        <v>2nd Degree Heart Block Type 1</v>
      </c>
      <c r="M158" s="168" t="str">
        <f t="shared" si="20"/>
        <v>PI.IC.CV.080413.01</v>
      </c>
      <c r="N158" s="168"/>
      <c r="O158" s="168" t="str">
        <f t="shared" si="21"/>
        <v>PH.IC.CV.080413.01</v>
      </c>
      <c r="Q158" s="168" t="str">
        <f t="shared" si="22"/>
        <v>CL.IC.CV.080413.01</v>
      </c>
    </row>
    <row r="159" spans="1:17" s="167" customFormat="1" ht="15">
      <c r="A159" s="167" t="s">
        <v>12003</v>
      </c>
      <c r="C159" s="61" t="s">
        <v>3574</v>
      </c>
      <c r="E159" s="61" t="s">
        <v>6464</v>
      </c>
      <c r="F159" s="167" t="s">
        <v>11804</v>
      </c>
      <c r="G159" s="167" t="s">
        <v>12071</v>
      </c>
      <c r="H159" s="62" t="s">
        <v>12102</v>
      </c>
      <c r="I159" s="167" t="s">
        <v>12072</v>
      </c>
      <c r="J159" s="63" t="str">
        <f t="shared" si="18"/>
        <v>IC.CV.080414</v>
      </c>
      <c r="K159" s="61" t="s">
        <v>2379</v>
      </c>
      <c r="L159" s="167" t="str">
        <f t="shared" si="19"/>
        <v>2nd Degree Heart Block Type 2</v>
      </c>
      <c r="M159" s="168" t="str">
        <f t="shared" si="20"/>
        <v>PI.IC.CV.080414.01</v>
      </c>
      <c r="N159" s="168"/>
      <c r="O159" s="168" t="str">
        <f t="shared" si="21"/>
        <v>PH.IC.CV.080414.01</v>
      </c>
      <c r="Q159" s="168" t="str">
        <f t="shared" si="22"/>
        <v>CL.IC.CV.080414.01</v>
      </c>
    </row>
    <row r="160" spans="1:17" s="167" customFormat="1" ht="15">
      <c r="A160" s="167" t="s">
        <v>12003</v>
      </c>
      <c r="C160" s="61" t="s">
        <v>3574</v>
      </c>
      <c r="E160" s="61" t="s">
        <v>6464</v>
      </c>
      <c r="F160" s="167" t="s">
        <v>11804</v>
      </c>
      <c r="G160" s="167" t="s">
        <v>12073</v>
      </c>
      <c r="H160" s="62" t="s">
        <v>11559</v>
      </c>
      <c r="I160" s="167" t="s">
        <v>12074</v>
      </c>
      <c r="J160" s="63" t="str">
        <f t="shared" si="18"/>
        <v>IC.CV.080415</v>
      </c>
      <c r="K160" s="61" t="s">
        <v>2379</v>
      </c>
      <c r="L160" s="167" t="str">
        <f t="shared" si="19"/>
        <v>3rd Degree Heart Block</v>
      </c>
      <c r="M160" s="168" t="str">
        <f t="shared" si="20"/>
        <v>PI.IC.CV.080415.01</v>
      </c>
      <c r="N160" s="168"/>
      <c r="O160" s="168" t="str">
        <f t="shared" si="21"/>
        <v>PH.IC.CV.080415.01</v>
      </c>
      <c r="Q160" s="168" t="str">
        <f t="shared" si="22"/>
        <v>CL.IC.CV.080415.01</v>
      </c>
    </row>
    <row r="161" spans="1:41" s="167" customFormat="1" ht="15">
      <c r="A161" s="167" t="s">
        <v>12003</v>
      </c>
      <c r="C161" s="61" t="s">
        <v>3574</v>
      </c>
      <c r="E161" s="61" t="s">
        <v>6464</v>
      </c>
      <c r="F161" s="167" t="s">
        <v>11804</v>
      </c>
      <c r="G161" s="167" t="s">
        <v>12075</v>
      </c>
      <c r="H161" s="62" t="s">
        <v>11560</v>
      </c>
      <c r="I161" s="167" t="s">
        <v>12076</v>
      </c>
      <c r="J161" s="63" t="str">
        <f t="shared" si="18"/>
        <v>IC.CV.080416</v>
      </c>
      <c r="K161" s="61" t="s">
        <v>2379</v>
      </c>
      <c r="L161" s="167" t="str">
        <f t="shared" si="19"/>
        <v>Junctional/nodal rhythm</v>
      </c>
      <c r="M161" s="168" t="str">
        <f t="shared" si="20"/>
        <v>PI.IC.CV.080416.01</v>
      </c>
      <c r="N161" s="168"/>
      <c r="O161" s="168" t="str">
        <f t="shared" si="21"/>
        <v>PH.IC.CV.080416.01</v>
      </c>
      <c r="Q161" s="168" t="str">
        <f t="shared" si="22"/>
        <v>CL.IC.CV.080416.01</v>
      </c>
    </row>
    <row r="162" spans="1:41" s="167" customFormat="1" ht="15">
      <c r="A162" s="167" t="s">
        <v>12003</v>
      </c>
      <c r="C162" s="61" t="s">
        <v>3574</v>
      </c>
      <c r="E162" s="61" t="s">
        <v>6464</v>
      </c>
      <c r="F162" s="167" t="s">
        <v>11804</v>
      </c>
      <c r="G162" s="167" t="s">
        <v>11908</v>
      </c>
      <c r="H162" s="62" t="s">
        <v>11561</v>
      </c>
      <c r="I162" s="167" t="s">
        <v>11909</v>
      </c>
      <c r="J162" s="63" t="str">
        <f t="shared" ref="J162:J196" si="23">CONCATENATE("IC.CV.",C162,E162,H162)</f>
        <v>IC.CV.080417</v>
      </c>
      <c r="K162" s="61" t="s">
        <v>2379</v>
      </c>
      <c r="L162" s="167" t="str">
        <f t="shared" si="19"/>
        <v>Junctional Tachycardia</v>
      </c>
      <c r="M162" s="168" t="str">
        <f t="shared" ref="M162:M196" si="24">CONCATENATE("PI.",J162,".",K162)</f>
        <v>PI.IC.CV.080417.01</v>
      </c>
      <c r="N162" s="168"/>
      <c r="O162" s="168" t="str">
        <f t="shared" ref="O162:O196" si="25">CONCATENATE("PH.",J162,".",K162)</f>
        <v>PH.IC.CV.080417.01</v>
      </c>
      <c r="Q162" s="168" t="str">
        <f t="shared" ref="Q162:Q196" si="26">CONCATENATE("CL.",J162,".",K162)</f>
        <v>CL.IC.CV.080417.01</v>
      </c>
    </row>
    <row r="163" spans="1:41" s="167" customFormat="1" ht="15">
      <c r="A163" s="167" t="s">
        <v>12003</v>
      </c>
      <c r="C163" s="61" t="s">
        <v>3574</v>
      </c>
      <c r="E163" s="61" t="s">
        <v>6464</v>
      </c>
      <c r="F163" s="167" t="s">
        <v>11804</v>
      </c>
      <c r="G163" s="167" t="s">
        <v>11910</v>
      </c>
      <c r="H163" s="62" t="s">
        <v>12060</v>
      </c>
      <c r="I163" s="167" t="s">
        <v>11911</v>
      </c>
      <c r="J163" s="63" t="str">
        <f t="shared" si="23"/>
        <v>IC.CV.080418</v>
      </c>
      <c r="K163" s="61" t="s">
        <v>2379</v>
      </c>
      <c r="L163" s="167" t="str">
        <f t="shared" si="19"/>
        <v>Ventricular Tachycardia</v>
      </c>
      <c r="M163" s="168" t="str">
        <f t="shared" si="24"/>
        <v>PI.IC.CV.080418.01</v>
      </c>
      <c r="N163" s="168"/>
      <c r="O163" s="168" t="str">
        <f t="shared" si="25"/>
        <v>PH.IC.CV.080418.01</v>
      </c>
      <c r="Q163" s="168" t="str">
        <f t="shared" si="26"/>
        <v>CL.IC.CV.080418.01</v>
      </c>
    </row>
    <row r="164" spans="1:41" s="167" customFormat="1" ht="15">
      <c r="A164" s="167" t="s">
        <v>12003</v>
      </c>
      <c r="C164" s="61" t="s">
        <v>3574</v>
      </c>
      <c r="E164" s="61" t="s">
        <v>6464</v>
      </c>
      <c r="F164" s="167" t="s">
        <v>11804</v>
      </c>
      <c r="G164" s="167" t="s">
        <v>11912</v>
      </c>
      <c r="H164" s="62" t="s">
        <v>11913</v>
      </c>
      <c r="I164" s="167" t="s">
        <v>11914</v>
      </c>
      <c r="J164" s="63" t="str">
        <f t="shared" si="23"/>
        <v>IC.CV.080419</v>
      </c>
      <c r="K164" s="61" t="s">
        <v>2379</v>
      </c>
      <c r="L164" s="167" t="str">
        <f t="shared" si="19"/>
        <v>Torsades de Pointes</v>
      </c>
      <c r="M164" s="168" t="str">
        <f t="shared" si="24"/>
        <v>PI.IC.CV.080419.01</v>
      </c>
      <c r="N164" s="168"/>
      <c r="O164" s="168" t="str">
        <f t="shared" si="25"/>
        <v>PH.IC.CV.080419.01</v>
      </c>
      <c r="Q164" s="168" t="str">
        <f t="shared" si="26"/>
        <v>CL.IC.CV.080419.01</v>
      </c>
    </row>
    <row r="165" spans="1:41" s="167" customFormat="1" ht="15">
      <c r="A165" s="167" t="s">
        <v>12003</v>
      </c>
      <c r="C165" s="61" t="s">
        <v>3574</v>
      </c>
      <c r="E165" s="61" t="s">
        <v>6464</v>
      </c>
      <c r="F165" s="167" t="s">
        <v>11804</v>
      </c>
      <c r="G165" s="167" t="s">
        <v>11905</v>
      </c>
      <c r="H165" s="62" t="s">
        <v>11906</v>
      </c>
      <c r="I165" s="167" t="s">
        <v>11907</v>
      </c>
      <c r="J165" s="63" t="str">
        <f t="shared" si="23"/>
        <v>IC.CV.080420</v>
      </c>
      <c r="K165" s="61" t="s">
        <v>2379</v>
      </c>
      <c r="L165" s="167" t="str">
        <f t="shared" si="19"/>
        <v>Ventricular Fibrillation</v>
      </c>
      <c r="M165" s="168" t="str">
        <f t="shared" si="24"/>
        <v>PI.IC.CV.080420.01</v>
      </c>
      <c r="N165" s="168"/>
      <c r="O165" s="168" t="str">
        <f t="shared" si="25"/>
        <v>PH.IC.CV.080420.01</v>
      </c>
      <c r="Q165" s="168" t="str">
        <f t="shared" si="26"/>
        <v>CL.IC.CV.080420.01</v>
      </c>
    </row>
    <row r="166" spans="1:41" s="167" customFormat="1" ht="15">
      <c r="A166" s="167" t="s">
        <v>12003</v>
      </c>
      <c r="C166" s="61" t="s">
        <v>3574</v>
      </c>
      <c r="E166" s="61" t="s">
        <v>6464</v>
      </c>
      <c r="F166" s="167" t="s">
        <v>11804</v>
      </c>
      <c r="G166" s="167" t="s">
        <v>11723</v>
      </c>
      <c r="H166" s="61" t="s">
        <v>8039</v>
      </c>
      <c r="I166" s="167" t="s">
        <v>11724</v>
      </c>
      <c r="J166" s="63" t="str">
        <f t="shared" si="23"/>
        <v>IC.CV.080421</v>
      </c>
      <c r="K166" s="61" t="s">
        <v>2379</v>
      </c>
      <c r="L166" s="167" t="str">
        <f t="shared" si="19"/>
        <v>Paced Atrial</v>
      </c>
      <c r="M166" s="168" t="str">
        <f t="shared" si="24"/>
        <v>PI.IC.CV.080421.01</v>
      </c>
      <c r="N166" s="168"/>
      <c r="O166" s="168" t="str">
        <f t="shared" si="25"/>
        <v>PH.IC.CV.080421.01</v>
      </c>
      <c r="Q166" s="168" t="str">
        <f t="shared" si="26"/>
        <v>CL.IC.CV.080421.01</v>
      </c>
    </row>
    <row r="167" spans="1:41" s="167" customFormat="1" ht="15">
      <c r="A167" s="167" t="s">
        <v>12003</v>
      </c>
      <c r="C167" s="61" t="s">
        <v>3574</v>
      </c>
      <c r="E167" s="61" t="s">
        <v>6464</v>
      </c>
      <c r="F167" s="167" t="s">
        <v>11804</v>
      </c>
      <c r="G167" s="167" t="s">
        <v>11725</v>
      </c>
      <c r="H167" s="61" t="s">
        <v>7874</v>
      </c>
      <c r="I167" s="167" t="s">
        <v>11727</v>
      </c>
      <c r="J167" s="63" t="str">
        <f t="shared" si="23"/>
        <v>IC.CV.080422</v>
      </c>
      <c r="K167" s="61" t="s">
        <v>2379</v>
      </c>
      <c r="L167" s="167" t="str">
        <f t="shared" si="19"/>
        <v>Paced Ventricular</v>
      </c>
      <c r="M167" s="168" t="str">
        <f t="shared" si="24"/>
        <v>PI.IC.CV.080422.01</v>
      </c>
      <c r="N167" s="168"/>
      <c r="O167" s="168" t="str">
        <f t="shared" si="25"/>
        <v>PH.IC.CV.080422.01</v>
      </c>
      <c r="Q167" s="168" t="str">
        <f t="shared" si="26"/>
        <v>CL.IC.CV.080422.01</v>
      </c>
    </row>
    <row r="168" spans="1:41" s="167" customFormat="1" ht="15">
      <c r="A168" s="167" t="s">
        <v>12003</v>
      </c>
      <c r="C168" s="61" t="s">
        <v>3574</v>
      </c>
      <c r="E168" s="61" t="s">
        <v>6464</v>
      </c>
      <c r="F168" s="167" t="s">
        <v>11804</v>
      </c>
      <c r="G168" s="167" t="s">
        <v>11728</v>
      </c>
      <c r="H168" s="61" t="s">
        <v>7876</v>
      </c>
      <c r="I168" s="167" t="s">
        <v>11728</v>
      </c>
      <c r="J168" s="63" t="str">
        <f t="shared" si="23"/>
        <v>IC.CV.080423</v>
      </c>
      <c r="K168" s="61" t="s">
        <v>2379</v>
      </c>
      <c r="L168" s="167" t="str">
        <f t="shared" si="19"/>
        <v>Paced</v>
      </c>
      <c r="M168" s="168" t="str">
        <f t="shared" si="24"/>
        <v>PI.IC.CV.080423.01</v>
      </c>
      <c r="N168" s="168"/>
      <c r="O168" s="168" t="str">
        <f t="shared" si="25"/>
        <v>PH.IC.CV.080423.01</v>
      </c>
      <c r="Q168" s="168" t="str">
        <f t="shared" si="26"/>
        <v>CL.IC.CV.080423.01</v>
      </c>
    </row>
    <row r="169" spans="1:41" s="167" customFormat="1" ht="15">
      <c r="A169" s="167" t="s">
        <v>12003</v>
      </c>
      <c r="C169" s="61" t="s">
        <v>3574</v>
      </c>
      <c r="E169" s="61" t="s">
        <v>6464</v>
      </c>
      <c r="F169" s="167" t="s">
        <v>11804</v>
      </c>
      <c r="G169" s="167" t="s">
        <v>11916</v>
      </c>
      <c r="H169" s="61" t="s">
        <v>7055</v>
      </c>
      <c r="I169" s="167" t="s">
        <v>11556</v>
      </c>
      <c r="J169" s="63" t="str">
        <f t="shared" si="23"/>
        <v>IC.CV.080424</v>
      </c>
      <c r="K169" s="61" t="s">
        <v>12175</v>
      </c>
      <c r="L169" s="167" t="str">
        <f t="shared" si="19"/>
        <v>Idioventricular</v>
      </c>
      <c r="M169" s="168" t="str">
        <f t="shared" si="24"/>
        <v>PI.IC.CV.080424.01</v>
      </c>
      <c r="N169" s="168"/>
      <c r="O169" s="168" t="str">
        <f t="shared" si="25"/>
        <v>PH.IC.CV.080424.01</v>
      </c>
      <c r="Q169" s="168" t="str">
        <f t="shared" si="26"/>
        <v>CL.IC.CV.080424.01</v>
      </c>
    </row>
    <row r="170" spans="1:41" s="167" customFormat="1" ht="15">
      <c r="A170" s="167" t="s">
        <v>12003</v>
      </c>
      <c r="C170" s="61" t="s">
        <v>3574</v>
      </c>
      <c r="E170" s="61" t="s">
        <v>6464</v>
      </c>
      <c r="F170" s="167" t="s">
        <v>11804</v>
      </c>
      <c r="G170" s="167" t="s">
        <v>692</v>
      </c>
      <c r="H170" s="61" t="s">
        <v>5849</v>
      </c>
      <c r="I170" s="167" t="s">
        <v>11557</v>
      </c>
      <c r="J170" s="63" t="str">
        <f t="shared" si="23"/>
        <v>IC.CV.080425</v>
      </c>
      <c r="K170" s="61" t="s">
        <v>12175</v>
      </c>
      <c r="L170" s="167" t="str">
        <f t="shared" si="19"/>
        <v>Agonal</v>
      </c>
      <c r="M170" s="168" t="str">
        <f t="shared" si="24"/>
        <v>PI.IC.CV.080425.01</v>
      </c>
      <c r="N170" s="168"/>
      <c r="O170" s="168" t="str">
        <f t="shared" si="25"/>
        <v>PH.IC.CV.080425.01</v>
      </c>
      <c r="Q170" s="168" t="str">
        <f t="shared" si="26"/>
        <v>CL.IC.CV.080425.01</v>
      </c>
    </row>
    <row r="171" spans="1:41" s="167" customFormat="1" ht="15">
      <c r="A171" s="167" t="s">
        <v>12003</v>
      </c>
      <c r="C171" s="61" t="s">
        <v>3574</v>
      </c>
      <c r="E171" s="61" t="s">
        <v>6464</v>
      </c>
      <c r="F171" s="167" t="s">
        <v>11804</v>
      </c>
      <c r="G171" s="167" t="s">
        <v>11558</v>
      </c>
      <c r="H171" s="61" t="s">
        <v>4249</v>
      </c>
      <c r="I171" s="167" t="s">
        <v>11558</v>
      </c>
      <c r="J171" s="63" t="str">
        <f t="shared" si="23"/>
        <v>IC.CV.080426</v>
      </c>
      <c r="K171" s="61" t="s">
        <v>12175</v>
      </c>
      <c r="L171" s="167" t="str">
        <f t="shared" si="19"/>
        <v>Asystole</v>
      </c>
      <c r="M171" s="168" t="str">
        <f t="shared" si="24"/>
        <v>PI.IC.CV.080426.01</v>
      </c>
      <c r="N171" s="168"/>
      <c r="O171" s="168" t="str">
        <f t="shared" si="25"/>
        <v>PH.IC.CV.080426.01</v>
      </c>
      <c r="Q171" s="168" t="str">
        <f t="shared" si="26"/>
        <v>CL.IC.CV.080426.01</v>
      </c>
    </row>
    <row r="172" spans="1:41" s="167" customFormat="1" ht="15">
      <c r="A172" s="167" t="s">
        <v>2547</v>
      </c>
      <c r="C172" s="61" t="s">
        <v>12976</v>
      </c>
      <c r="E172" s="61" t="s">
        <v>12972</v>
      </c>
      <c r="F172" s="167" t="s">
        <v>12042</v>
      </c>
      <c r="G172" s="61" t="s">
        <v>12043</v>
      </c>
      <c r="H172" s="61" t="s">
        <v>12825</v>
      </c>
      <c r="I172" s="61" t="s">
        <v>12044</v>
      </c>
      <c r="J172" s="63" t="str">
        <f>CONCATENATE("IC.CV.",C172,E172,H172)</f>
        <v>IC.CV.080427</v>
      </c>
      <c r="K172" s="61" t="s">
        <v>13277</v>
      </c>
      <c r="L172" s="167" t="str">
        <f>G172</f>
        <v>Pulseless Electrical Activity</v>
      </c>
      <c r="M172" s="168" t="str">
        <f>CONCATENATE("PI.",J172,".",K172)</f>
        <v>PI.IC.CV.080427.01</v>
      </c>
      <c r="N172" s="168"/>
      <c r="O172" s="168" t="str">
        <f>CONCATENATE("PH.",J172,".",K172)</f>
        <v>PH.IC.CV.080427.01</v>
      </c>
      <c r="Q172" s="168" t="str">
        <f>CONCATENATE("CL.",J172,".",K172)</f>
        <v>CL.IC.CV.080427.01</v>
      </c>
      <c r="R172" s="167" t="s">
        <v>13244</v>
      </c>
      <c r="S172" s="167">
        <v>180</v>
      </c>
    </row>
    <row r="173" spans="1:41" s="167" customFormat="1" ht="15">
      <c r="A173" s="167" t="s">
        <v>2547</v>
      </c>
      <c r="C173" s="61" t="s">
        <v>12976</v>
      </c>
      <c r="E173" s="61" t="s">
        <v>12972</v>
      </c>
      <c r="F173" s="167" t="s">
        <v>12042</v>
      </c>
      <c r="G173" s="61" t="s">
        <v>693</v>
      </c>
      <c r="H173" s="61" t="s">
        <v>694</v>
      </c>
      <c r="I173" s="61"/>
      <c r="J173" s="63" t="str">
        <f>CONCATENATE("IC.CV.",C173,E173,H173)</f>
        <v>IC.CV.080428</v>
      </c>
      <c r="K173" s="61" t="s">
        <v>13277</v>
      </c>
      <c r="L173" s="167" t="str">
        <f>G173</f>
        <v>Bundle Branch Block</v>
      </c>
      <c r="M173" s="168" t="str">
        <f>CONCATENATE("PI.",J173,".",K173)</f>
        <v>PI.IC.CV.080428.01</v>
      </c>
      <c r="N173" s="168"/>
      <c r="O173" s="168" t="str">
        <f>CONCATENATE("PH.",J173,".",K173)</f>
        <v>PH.IC.CV.080428.01</v>
      </c>
      <c r="Q173" s="168" t="str">
        <f>CONCATENATE("CL.",J173,".",K173)</f>
        <v>CL.IC.CV.080428.01</v>
      </c>
      <c r="AD173" s="167" t="s">
        <v>695</v>
      </c>
      <c r="AE173" s="167">
        <v>1193</v>
      </c>
    </row>
    <row r="174" spans="1:41" s="167" customFormat="1" ht="15">
      <c r="A174" s="167" t="s">
        <v>5</v>
      </c>
      <c r="C174" s="61" t="s">
        <v>77</v>
      </c>
      <c r="E174" s="61" t="s">
        <v>11</v>
      </c>
      <c r="F174" s="167" t="s">
        <v>12042</v>
      </c>
      <c r="G174" s="61" t="s">
        <v>635</v>
      </c>
      <c r="H174" s="61" t="s">
        <v>636</v>
      </c>
      <c r="I174" s="61"/>
      <c r="J174" s="63" t="str">
        <f>CONCATENATE("IC.CV.",C174,E174,H174)</f>
        <v>IC.CV.080429</v>
      </c>
      <c r="K174" s="61" t="s">
        <v>12175</v>
      </c>
      <c r="L174" s="167" t="str">
        <f>G174</f>
        <v>Rhythm change</v>
      </c>
      <c r="M174" s="168" t="str">
        <f>CONCATENATE("PI.",J174,".",K174)</f>
        <v>PI.IC.CV.080429.01</v>
      </c>
      <c r="N174" s="168"/>
      <c r="O174" s="168" t="str">
        <f>CONCATENATE("PH.",J174,".",K174)</f>
        <v>PH.IC.CV.080429.01</v>
      </c>
      <c r="Q174" s="168" t="str">
        <f>CONCATENATE("CL.",J174,".",K174)</f>
        <v>CL.IC.CV.080429.01</v>
      </c>
      <c r="AD174" s="167" t="s">
        <v>695</v>
      </c>
      <c r="AE174" s="167">
        <v>1241</v>
      </c>
    </row>
    <row r="175" spans="1:41" s="167" customFormat="1" ht="15">
      <c r="A175" s="167" t="s">
        <v>2547</v>
      </c>
      <c r="C175" s="61" t="s">
        <v>3574</v>
      </c>
      <c r="E175" s="61" t="s">
        <v>6464</v>
      </c>
      <c r="F175" s="167" t="s">
        <v>12042</v>
      </c>
      <c r="G175" s="61" t="s">
        <v>13810</v>
      </c>
      <c r="H175" s="61" t="s">
        <v>6872</v>
      </c>
      <c r="I175" s="61" t="s">
        <v>13811</v>
      </c>
      <c r="J175" s="63" t="str">
        <f t="shared" si="23"/>
        <v>IC.CV.080430</v>
      </c>
      <c r="K175" s="61" t="s">
        <v>12175</v>
      </c>
      <c r="L175" s="167" t="str">
        <f t="shared" si="19"/>
        <v>Wandering Atrial Pacemaker</v>
      </c>
      <c r="M175" s="168" t="str">
        <f t="shared" si="24"/>
        <v>PI.IC.CV.080430.01</v>
      </c>
      <c r="N175" s="168"/>
      <c r="O175" s="168" t="str">
        <f t="shared" si="25"/>
        <v>PH.IC.CV.080430.01</v>
      </c>
      <c r="Q175" s="168" t="str">
        <f t="shared" si="26"/>
        <v>CL.IC.CV.080430.01</v>
      </c>
      <c r="AN175" s="167" t="s">
        <v>12773</v>
      </c>
      <c r="AO175" s="167">
        <v>1473</v>
      </c>
    </row>
    <row r="176" spans="1:41" s="167" customFormat="1" ht="15">
      <c r="A176" s="167" t="s">
        <v>12003</v>
      </c>
      <c r="C176" s="61" t="s">
        <v>3574</v>
      </c>
      <c r="D176" s="167" t="s">
        <v>12045</v>
      </c>
      <c r="E176" s="61" t="s">
        <v>6291</v>
      </c>
      <c r="F176" s="167" t="s">
        <v>12046</v>
      </c>
      <c r="G176" s="167" t="s">
        <v>11474</v>
      </c>
      <c r="H176" s="62" t="s">
        <v>11848</v>
      </c>
      <c r="I176" s="167" t="s">
        <v>11474</v>
      </c>
      <c r="J176" s="63" t="str">
        <f t="shared" si="23"/>
        <v>IC.CV.080501</v>
      </c>
      <c r="K176" s="61" t="s">
        <v>12175</v>
      </c>
      <c r="L176" s="167" t="str">
        <f t="shared" si="19"/>
        <v>Normal</v>
      </c>
      <c r="M176" s="168" t="str">
        <f t="shared" si="24"/>
        <v>PI.IC.CV.080501.01</v>
      </c>
      <c r="N176" s="168"/>
      <c r="O176" s="168" t="str">
        <f t="shared" si="25"/>
        <v>PH.IC.CV.080501.01</v>
      </c>
      <c r="Q176" s="168" t="str">
        <f t="shared" si="26"/>
        <v>CL.IC.CV.080501.01</v>
      </c>
    </row>
    <row r="177" spans="1:17" s="167" customFormat="1" ht="15">
      <c r="A177" s="167" t="s">
        <v>12003</v>
      </c>
      <c r="C177" s="61" t="s">
        <v>3574</v>
      </c>
      <c r="E177" s="61" t="s">
        <v>6291</v>
      </c>
      <c r="F177" s="167" t="s">
        <v>12046</v>
      </c>
      <c r="G177" s="167" t="s">
        <v>12047</v>
      </c>
      <c r="H177" s="62" t="s">
        <v>12030</v>
      </c>
      <c r="I177" s="167" t="s">
        <v>12047</v>
      </c>
      <c r="J177" s="63" t="str">
        <f t="shared" si="23"/>
        <v>IC.CV.080502</v>
      </c>
      <c r="K177" s="61" t="s">
        <v>12175</v>
      </c>
      <c r="L177" s="167" t="str">
        <f t="shared" si="19"/>
        <v>Distant</v>
      </c>
      <c r="M177" s="168" t="str">
        <f t="shared" si="24"/>
        <v>PI.IC.CV.080502.01</v>
      </c>
      <c r="N177" s="168"/>
      <c r="O177" s="168" t="str">
        <f t="shared" si="25"/>
        <v>PH.IC.CV.080502.01</v>
      </c>
      <c r="Q177" s="168" t="str">
        <f t="shared" si="26"/>
        <v>CL.IC.CV.080502.01</v>
      </c>
    </row>
    <row r="178" spans="1:17" s="167" customFormat="1" ht="15">
      <c r="A178" s="167" t="s">
        <v>12003</v>
      </c>
      <c r="C178" s="61" t="s">
        <v>3574</v>
      </c>
      <c r="E178" s="61" t="s">
        <v>6291</v>
      </c>
      <c r="F178" s="167" t="s">
        <v>12046</v>
      </c>
      <c r="G178" s="167" t="s">
        <v>11688</v>
      </c>
      <c r="H178" s="62" t="s">
        <v>12032</v>
      </c>
      <c r="I178" s="167" t="s">
        <v>11688</v>
      </c>
      <c r="J178" s="63" t="str">
        <f t="shared" si="23"/>
        <v>IC.CV.080503</v>
      </c>
      <c r="K178" s="61" t="s">
        <v>12175</v>
      </c>
      <c r="L178" s="167" t="str">
        <f t="shared" si="19"/>
        <v>Irregular</v>
      </c>
      <c r="M178" s="168" t="str">
        <f t="shared" si="24"/>
        <v>PI.IC.CV.080503.01</v>
      </c>
      <c r="N178" s="168"/>
      <c r="O178" s="168" t="str">
        <f t="shared" si="25"/>
        <v>PH.IC.CV.080503.01</v>
      </c>
      <c r="Q178" s="168" t="str">
        <f t="shared" si="26"/>
        <v>CL.IC.CV.080503.01</v>
      </c>
    </row>
    <row r="179" spans="1:17" s="167" customFormat="1" ht="15">
      <c r="A179" s="167" t="s">
        <v>12003</v>
      </c>
      <c r="C179" s="61" t="s">
        <v>3574</v>
      </c>
      <c r="E179" s="61" t="s">
        <v>6291</v>
      </c>
      <c r="F179" s="167" t="s">
        <v>12046</v>
      </c>
      <c r="G179" s="167" t="s">
        <v>12048</v>
      </c>
      <c r="H179" s="62" t="s">
        <v>12028</v>
      </c>
      <c r="I179" s="167" t="s">
        <v>12048</v>
      </c>
      <c r="J179" s="63" t="str">
        <f t="shared" si="23"/>
        <v>IC.CV.080504</v>
      </c>
      <c r="K179" s="61" t="s">
        <v>2379</v>
      </c>
      <c r="L179" s="167" t="str">
        <f t="shared" si="19"/>
        <v>Murmur</v>
      </c>
      <c r="M179" s="168" t="str">
        <f t="shared" si="24"/>
        <v>PI.IC.CV.080504.01</v>
      </c>
      <c r="N179" s="168"/>
      <c r="O179" s="168" t="str">
        <f t="shared" si="25"/>
        <v>PH.IC.CV.080504.01</v>
      </c>
      <c r="Q179" s="168" t="str">
        <f t="shared" si="26"/>
        <v>CL.IC.CV.080504.01</v>
      </c>
    </row>
    <row r="180" spans="1:17" s="167" customFormat="1" ht="15">
      <c r="A180" s="167" t="s">
        <v>12003</v>
      </c>
      <c r="C180" s="61" t="s">
        <v>3574</v>
      </c>
      <c r="E180" s="61" t="s">
        <v>6291</v>
      </c>
      <c r="F180" s="167" t="s">
        <v>12046</v>
      </c>
      <c r="G180" s="167" t="s">
        <v>11874</v>
      </c>
      <c r="H180" s="62" t="s">
        <v>12210</v>
      </c>
      <c r="I180" s="167" t="s">
        <v>11875</v>
      </c>
      <c r="J180" s="63" t="str">
        <f t="shared" si="23"/>
        <v>IC.CV.080505</v>
      </c>
      <c r="K180" s="61" t="s">
        <v>12175</v>
      </c>
      <c r="L180" s="167" t="str">
        <f t="shared" si="19"/>
        <v>Pericardial Rub</v>
      </c>
      <c r="M180" s="168" t="str">
        <f t="shared" si="24"/>
        <v>PI.IC.CV.080505.01</v>
      </c>
      <c r="N180" s="168"/>
      <c r="O180" s="168" t="str">
        <f t="shared" si="25"/>
        <v>PH.IC.CV.080505.01</v>
      </c>
      <c r="Q180" s="168" t="str">
        <f t="shared" si="26"/>
        <v>CL.IC.CV.080505.01</v>
      </c>
    </row>
    <row r="181" spans="1:17" s="167" customFormat="1" ht="15">
      <c r="A181" s="167" t="s">
        <v>12003</v>
      </c>
      <c r="C181" s="61" t="s">
        <v>3574</v>
      </c>
      <c r="E181" s="61" t="s">
        <v>6291</v>
      </c>
      <c r="F181" s="167" t="s">
        <v>12046</v>
      </c>
      <c r="G181" s="167" t="s">
        <v>11721</v>
      </c>
      <c r="H181" s="62" t="s">
        <v>12212</v>
      </c>
      <c r="I181" s="167" t="s">
        <v>11721</v>
      </c>
      <c r="J181" s="63" t="str">
        <f t="shared" si="23"/>
        <v>IC.CV.080506</v>
      </c>
      <c r="K181" s="61" t="s">
        <v>12175</v>
      </c>
      <c r="L181" s="167" t="str">
        <f t="shared" si="19"/>
        <v>Split S1</v>
      </c>
      <c r="M181" s="168" t="str">
        <f t="shared" si="24"/>
        <v>PI.IC.CV.080506.01</v>
      </c>
      <c r="N181" s="168"/>
      <c r="O181" s="168" t="str">
        <f t="shared" si="25"/>
        <v>PH.IC.CV.080506.01</v>
      </c>
      <c r="Q181" s="168" t="str">
        <f t="shared" si="26"/>
        <v>CL.IC.CV.080506.01</v>
      </c>
    </row>
    <row r="182" spans="1:17" s="167" customFormat="1" ht="15">
      <c r="A182" s="167" t="s">
        <v>12003</v>
      </c>
      <c r="C182" s="61" t="s">
        <v>3574</v>
      </c>
      <c r="E182" s="61" t="s">
        <v>6291</v>
      </c>
      <c r="F182" s="167" t="s">
        <v>12046</v>
      </c>
      <c r="G182" s="167" t="s">
        <v>11722</v>
      </c>
      <c r="H182" s="62" t="s">
        <v>12225</v>
      </c>
      <c r="I182" s="167" t="s">
        <v>11722</v>
      </c>
      <c r="J182" s="63" t="str">
        <f t="shared" si="23"/>
        <v>IC.CV.080507</v>
      </c>
      <c r="K182" s="61" t="s">
        <v>12175</v>
      </c>
      <c r="L182" s="167" t="str">
        <f t="shared" si="19"/>
        <v>Split S2</v>
      </c>
      <c r="M182" s="168" t="str">
        <f t="shared" si="24"/>
        <v>PI.IC.CV.080507.01</v>
      </c>
      <c r="N182" s="168"/>
      <c r="O182" s="168" t="str">
        <f t="shared" si="25"/>
        <v>PH.IC.CV.080507.01</v>
      </c>
      <c r="Q182" s="168" t="str">
        <f t="shared" si="26"/>
        <v>CL.IC.CV.080507.01</v>
      </c>
    </row>
    <row r="183" spans="1:17" s="167" customFormat="1" ht="15">
      <c r="A183" s="167" t="s">
        <v>12003</v>
      </c>
      <c r="C183" s="61" t="s">
        <v>3574</v>
      </c>
      <c r="E183" s="61" t="s">
        <v>6291</v>
      </c>
      <c r="F183" s="167" t="s">
        <v>12046</v>
      </c>
      <c r="G183" s="167" t="s">
        <v>11555</v>
      </c>
      <c r="H183" s="62" t="s">
        <v>11638</v>
      </c>
      <c r="I183" s="167" t="s">
        <v>11718</v>
      </c>
      <c r="J183" s="63" t="str">
        <f t="shared" si="23"/>
        <v>IC.CV.080508</v>
      </c>
      <c r="K183" s="61" t="s">
        <v>2379</v>
      </c>
      <c r="L183" s="167" t="str">
        <f t="shared" si="19"/>
        <v>S3 Gallop</v>
      </c>
      <c r="M183" s="168" t="str">
        <f t="shared" si="24"/>
        <v>PI.IC.CV.080508.01</v>
      </c>
      <c r="N183" s="168"/>
      <c r="O183" s="168" t="str">
        <f t="shared" si="25"/>
        <v>PH.IC.CV.080508.01</v>
      </c>
      <c r="Q183" s="168" t="str">
        <f t="shared" si="26"/>
        <v>CL.IC.CV.080508.01</v>
      </c>
    </row>
    <row r="184" spans="1:17" s="167" customFormat="1" ht="15">
      <c r="A184" s="167" t="s">
        <v>12003</v>
      </c>
      <c r="C184" s="61" t="s">
        <v>3574</v>
      </c>
      <c r="E184" s="61" t="s">
        <v>6291</v>
      </c>
      <c r="F184" s="167" t="s">
        <v>12046</v>
      </c>
      <c r="G184" s="167" t="s">
        <v>11719</v>
      </c>
      <c r="H184" s="62" t="s">
        <v>11639</v>
      </c>
      <c r="I184" s="167" t="s">
        <v>11720</v>
      </c>
      <c r="J184" s="63" t="str">
        <f t="shared" si="23"/>
        <v>IC.CV.080509</v>
      </c>
      <c r="K184" s="61" t="s">
        <v>12175</v>
      </c>
      <c r="L184" s="167" t="str">
        <f t="shared" si="19"/>
        <v>S4 Gallop</v>
      </c>
      <c r="M184" s="168" t="str">
        <f t="shared" si="24"/>
        <v>PI.IC.CV.080509.01</v>
      </c>
      <c r="N184" s="168"/>
      <c r="O184" s="168" t="str">
        <f t="shared" si="25"/>
        <v>PH.IC.CV.080509.01</v>
      </c>
      <c r="Q184" s="168" t="str">
        <f t="shared" si="26"/>
        <v>CL.IC.CV.080509.01</v>
      </c>
    </row>
    <row r="185" spans="1:17" s="167" customFormat="1" ht="15">
      <c r="A185" s="167" t="s">
        <v>12003</v>
      </c>
      <c r="C185" s="61" t="s">
        <v>3574</v>
      </c>
      <c r="E185" s="61" t="s">
        <v>6291</v>
      </c>
      <c r="F185" s="167" t="s">
        <v>12046</v>
      </c>
      <c r="G185" s="167" t="s">
        <v>11543</v>
      </c>
      <c r="H185" s="62" t="s">
        <v>11829</v>
      </c>
      <c r="I185" s="167" t="s">
        <v>11544</v>
      </c>
      <c r="J185" s="63" t="str">
        <f t="shared" si="23"/>
        <v>IC.CV.080510</v>
      </c>
      <c r="K185" s="61" t="s">
        <v>12175</v>
      </c>
      <c r="L185" s="167" t="str">
        <f t="shared" si="19"/>
        <v>Ejection Click</v>
      </c>
      <c r="M185" s="168" t="str">
        <f t="shared" si="24"/>
        <v>PI.IC.CV.080510.01</v>
      </c>
      <c r="N185" s="168"/>
      <c r="O185" s="168" t="str">
        <f t="shared" si="25"/>
        <v>PH.IC.CV.080510.01</v>
      </c>
      <c r="Q185" s="168" t="str">
        <f t="shared" si="26"/>
        <v>CL.IC.CV.080510.01</v>
      </c>
    </row>
    <row r="186" spans="1:17" s="167" customFormat="1" ht="15">
      <c r="A186" s="167" t="s">
        <v>12003</v>
      </c>
      <c r="C186" s="61" t="s">
        <v>3574</v>
      </c>
      <c r="E186" s="61" t="s">
        <v>6291</v>
      </c>
      <c r="F186" s="167" t="s">
        <v>12046</v>
      </c>
      <c r="G186" s="167" t="s">
        <v>11545</v>
      </c>
      <c r="H186" s="62" t="s">
        <v>12099</v>
      </c>
      <c r="I186" s="167" t="s">
        <v>11938</v>
      </c>
      <c r="J186" s="63" t="str">
        <f t="shared" si="23"/>
        <v>IC.CV.080511</v>
      </c>
      <c r="K186" s="61" t="s">
        <v>12175</v>
      </c>
      <c r="L186" s="167" t="str">
        <f t="shared" si="19"/>
        <v>Unable to assess due to respiratory disturbance</v>
      </c>
      <c r="M186" s="168" t="str">
        <f t="shared" si="24"/>
        <v>PI.IC.CV.080511.01</v>
      </c>
      <c r="N186" s="168"/>
      <c r="O186" s="168" t="str">
        <f t="shared" si="25"/>
        <v>PH.IC.CV.080511.01</v>
      </c>
      <c r="Q186" s="168" t="str">
        <f t="shared" si="26"/>
        <v>CL.IC.CV.080511.01</v>
      </c>
    </row>
    <row r="187" spans="1:17" s="167" customFormat="1" ht="15">
      <c r="A187" s="167" t="s">
        <v>12003</v>
      </c>
      <c r="C187" s="61" t="s">
        <v>3574</v>
      </c>
      <c r="E187" s="61" t="s">
        <v>6291</v>
      </c>
      <c r="F187" s="167" t="s">
        <v>12046</v>
      </c>
      <c r="G187" s="167" t="s">
        <v>11588</v>
      </c>
      <c r="H187" s="62" t="s">
        <v>12100</v>
      </c>
      <c r="I187" s="167" t="s">
        <v>11763</v>
      </c>
      <c r="J187" s="63" t="str">
        <f t="shared" si="23"/>
        <v>IC.CV.080512</v>
      </c>
      <c r="K187" s="61" t="s">
        <v>12175</v>
      </c>
      <c r="L187" s="167" t="str">
        <f t="shared" si="19"/>
        <v>Unable to assess due to ventilator</v>
      </c>
      <c r="M187" s="168" t="str">
        <f t="shared" si="24"/>
        <v>PI.IC.CV.080512.01</v>
      </c>
      <c r="N187" s="168"/>
      <c r="O187" s="168" t="str">
        <f t="shared" si="25"/>
        <v>PH.IC.CV.080512.01</v>
      </c>
      <c r="Q187" s="168" t="str">
        <f t="shared" si="26"/>
        <v>CL.IC.CV.080512.01</v>
      </c>
    </row>
    <row r="188" spans="1:17" s="167" customFormat="1" ht="15">
      <c r="A188" s="167" t="s">
        <v>12003</v>
      </c>
      <c r="C188" s="61" t="s">
        <v>3574</v>
      </c>
      <c r="E188" s="61" t="s">
        <v>6291</v>
      </c>
      <c r="F188" s="167" t="s">
        <v>12046</v>
      </c>
      <c r="G188" s="167" t="s">
        <v>11943</v>
      </c>
      <c r="H188" s="62" t="s">
        <v>12101</v>
      </c>
      <c r="I188" s="167" t="s">
        <v>11944</v>
      </c>
      <c r="J188" s="63" t="str">
        <f t="shared" si="23"/>
        <v>IC.CV.080513</v>
      </c>
      <c r="K188" s="61" t="s">
        <v>12175</v>
      </c>
      <c r="L188" s="167" t="str">
        <f t="shared" si="19"/>
        <v>Unable to assess due to VAD</v>
      </c>
      <c r="M188" s="168" t="str">
        <f t="shared" si="24"/>
        <v>PI.IC.CV.080513.01</v>
      </c>
      <c r="N188" s="168"/>
      <c r="O188" s="168" t="str">
        <f t="shared" si="25"/>
        <v>PH.IC.CV.080513.01</v>
      </c>
      <c r="Q188" s="168" t="str">
        <f t="shared" si="26"/>
        <v>CL.IC.CV.080513.01</v>
      </c>
    </row>
    <row r="189" spans="1:17" s="167" customFormat="1" ht="15">
      <c r="A189" s="167" t="s">
        <v>12003</v>
      </c>
      <c r="C189" s="61" t="s">
        <v>3574</v>
      </c>
      <c r="E189" s="61" t="s">
        <v>6291</v>
      </c>
      <c r="F189" s="167" t="s">
        <v>12046</v>
      </c>
      <c r="G189" s="167" t="s">
        <v>12307</v>
      </c>
      <c r="H189" s="62" t="s">
        <v>12102</v>
      </c>
      <c r="I189" s="167" t="s">
        <v>12308</v>
      </c>
      <c r="J189" s="63" t="str">
        <f t="shared" si="23"/>
        <v>IC.CV.080514</v>
      </c>
      <c r="K189" s="61" t="s">
        <v>12175</v>
      </c>
      <c r="L189" s="167" t="str">
        <f t="shared" si="19"/>
        <v>Unable to assess due to Intra-aortic balloon pump</v>
      </c>
      <c r="M189" s="168" t="str">
        <f t="shared" si="24"/>
        <v>PI.IC.CV.080514.01</v>
      </c>
      <c r="N189" s="168"/>
      <c r="O189" s="168" t="str">
        <f t="shared" si="25"/>
        <v>PH.IC.CV.080514.01</v>
      </c>
      <c r="Q189" s="168" t="str">
        <f t="shared" si="26"/>
        <v>CL.IC.CV.080514.01</v>
      </c>
    </row>
    <row r="190" spans="1:17" s="167" customFormat="1" ht="15">
      <c r="A190" s="167" t="s">
        <v>12003</v>
      </c>
      <c r="C190" s="61" t="s">
        <v>3574</v>
      </c>
      <c r="D190" s="167" t="s">
        <v>897</v>
      </c>
      <c r="E190" s="61" t="s">
        <v>6988</v>
      </c>
      <c r="F190" s="167" t="s">
        <v>12122</v>
      </c>
      <c r="G190" s="167" t="s">
        <v>12123</v>
      </c>
      <c r="H190" s="62" t="s">
        <v>11848</v>
      </c>
      <c r="I190" s="167" t="s">
        <v>12774</v>
      </c>
      <c r="J190" s="63" t="str">
        <f t="shared" si="23"/>
        <v>IC.CV.080601</v>
      </c>
      <c r="K190" s="61" t="s">
        <v>12175</v>
      </c>
      <c r="L190" s="167" t="str">
        <f t="shared" si="19"/>
        <v>Negative</v>
      </c>
      <c r="M190" s="168" t="str">
        <f t="shared" si="24"/>
        <v>PI.IC.CV.080601.01</v>
      </c>
      <c r="N190" s="168"/>
      <c r="O190" s="168" t="str">
        <f t="shared" si="25"/>
        <v>PH.IC.CV.080601.01</v>
      </c>
      <c r="Q190" s="168" t="str">
        <f t="shared" si="26"/>
        <v>CL.IC.CV.080601.01</v>
      </c>
    </row>
    <row r="191" spans="1:17" s="167" customFormat="1" ht="15">
      <c r="A191" s="167" t="s">
        <v>12003</v>
      </c>
      <c r="C191" s="61" t="s">
        <v>3574</v>
      </c>
      <c r="E191" s="61" t="s">
        <v>6988</v>
      </c>
      <c r="F191" s="167" t="s">
        <v>12122</v>
      </c>
      <c r="G191" s="167" t="s">
        <v>12124</v>
      </c>
      <c r="H191" s="62" t="s">
        <v>12030</v>
      </c>
      <c r="I191" s="167" t="s">
        <v>12125</v>
      </c>
      <c r="J191" s="63" t="str">
        <f t="shared" si="23"/>
        <v>IC.CV.080602</v>
      </c>
      <c r="K191" s="61" t="s">
        <v>12175</v>
      </c>
      <c r="L191" s="167" t="str">
        <f t="shared" si="19"/>
        <v>Positive calf right</v>
      </c>
      <c r="M191" s="168" t="str">
        <f t="shared" si="24"/>
        <v>PI.IC.CV.080602.01</v>
      </c>
      <c r="N191" s="168"/>
      <c r="O191" s="168" t="str">
        <f t="shared" si="25"/>
        <v>PH.IC.CV.080602.01</v>
      </c>
      <c r="Q191" s="168" t="str">
        <f t="shared" si="26"/>
        <v>CL.IC.CV.080602.01</v>
      </c>
    </row>
    <row r="192" spans="1:17" s="167" customFormat="1" ht="15">
      <c r="A192" s="167" t="s">
        <v>12003</v>
      </c>
      <c r="C192" s="61" t="s">
        <v>3574</v>
      </c>
      <c r="E192" s="61" t="s">
        <v>6988</v>
      </c>
      <c r="F192" s="167" t="s">
        <v>12122</v>
      </c>
      <c r="G192" s="167" t="s">
        <v>11965</v>
      </c>
      <c r="H192" s="62" t="s">
        <v>12032</v>
      </c>
      <c r="I192" s="167" t="s">
        <v>11966</v>
      </c>
      <c r="J192" s="63" t="str">
        <f t="shared" si="23"/>
        <v>IC.CV.080603</v>
      </c>
      <c r="K192" s="61" t="s">
        <v>12175</v>
      </c>
      <c r="L192" s="167" t="str">
        <f t="shared" si="19"/>
        <v>Positive calf left</v>
      </c>
      <c r="M192" s="168" t="str">
        <f t="shared" si="24"/>
        <v>PI.IC.CV.080603.01</v>
      </c>
      <c r="N192" s="168"/>
      <c r="O192" s="168" t="str">
        <f t="shared" si="25"/>
        <v>PH.IC.CV.080603.01</v>
      </c>
      <c r="Q192" s="168" t="str">
        <f t="shared" si="26"/>
        <v>CL.IC.CV.080603.01</v>
      </c>
    </row>
    <row r="193" spans="1:21" s="167" customFormat="1" ht="15">
      <c r="A193" s="167" t="s">
        <v>12003</v>
      </c>
      <c r="B193" s="167" t="s">
        <v>12452</v>
      </c>
      <c r="C193" s="61" t="s">
        <v>3574</v>
      </c>
      <c r="D193" s="167" t="s">
        <v>686</v>
      </c>
      <c r="E193" s="61" t="s">
        <v>6317</v>
      </c>
      <c r="F193" s="167" t="s">
        <v>11967</v>
      </c>
      <c r="G193" s="167" t="s">
        <v>11968</v>
      </c>
      <c r="H193" s="62" t="s">
        <v>11848</v>
      </c>
      <c r="I193" s="167" t="s">
        <v>11969</v>
      </c>
      <c r="J193" s="63" t="str">
        <f t="shared" si="23"/>
        <v>IC.CV.080701</v>
      </c>
      <c r="K193" s="61" t="s">
        <v>12175</v>
      </c>
      <c r="L193" s="167" t="str">
        <f t="shared" si="19"/>
        <v>Normal with HOB @ 30 degrees right</v>
      </c>
      <c r="M193" s="168" t="str">
        <f t="shared" si="24"/>
        <v>PI.IC.CV.080701.01</v>
      </c>
      <c r="N193" s="168"/>
      <c r="O193" s="168" t="str">
        <f t="shared" si="25"/>
        <v>PH.IC.CV.080701.01</v>
      </c>
      <c r="Q193" s="168" t="str">
        <f t="shared" si="26"/>
        <v>CL.IC.CV.080701.01</v>
      </c>
      <c r="R193" s="167" t="s">
        <v>12465</v>
      </c>
      <c r="S193" s="167">
        <v>181</v>
      </c>
    </row>
    <row r="194" spans="1:21" s="167" customFormat="1" ht="15">
      <c r="A194" s="167" t="s">
        <v>12003</v>
      </c>
      <c r="C194" s="61" t="s">
        <v>3574</v>
      </c>
      <c r="E194" s="61" t="s">
        <v>6317</v>
      </c>
      <c r="F194" s="167" t="s">
        <v>11967</v>
      </c>
      <c r="G194" s="167" t="s">
        <v>12144</v>
      </c>
      <c r="H194" s="62" t="s">
        <v>12030</v>
      </c>
      <c r="I194" s="167" t="s">
        <v>12145</v>
      </c>
      <c r="J194" s="63" t="str">
        <f t="shared" si="23"/>
        <v>IC.CV.080702</v>
      </c>
      <c r="K194" s="61" t="s">
        <v>12175</v>
      </c>
      <c r="L194" s="167" t="str">
        <f t="shared" si="19"/>
        <v>Distended with HOB @ 30 degrees right</v>
      </c>
      <c r="M194" s="168" t="str">
        <f t="shared" si="24"/>
        <v>PI.IC.CV.080702.01</v>
      </c>
      <c r="N194" s="168"/>
      <c r="O194" s="168" t="str">
        <f t="shared" si="25"/>
        <v>PH.IC.CV.080702.01</v>
      </c>
      <c r="Q194" s="168" t="str">
        <f t="shared" si="26"/>
        <v>CL.IC.CV.080702.01</v>
      </c>
      <c r="R194" s="167" t="s">
        <v>4415</v>
      </c>
      <c r="S194" s="167">
        <v>181</v>
      </c>
    </row>
    <row r="195" spans="1:21" s="167" customFormat="1" ht="15">
      <c r="A195" s="167" t="s">
        <v>12003</v>
      </c>
      <c r="C195" s="61" t="s">
        <v>3574</v>
      </c>
      <c r="E195" s="61" t="s">
        <v>6317</v>
      </c>
      <c r="F195" s="167" t="s">
        <v>11967</v>
      </c>
      <c r="G195" s="167" t="s">
        <v>12146</v>
      </c>
      <c r="H195" s="62" t="s">
        <v>12032</v>
      </c>
      <c r="I195" s="167" t="s">
        <v>12147</v>
      </c>
      <c r="J195" s="63" t="str">
        <f t="shared" si="23"/>
        <v>IC.CV.080703</v>
      </c>
      <c r="K195" s="61" t="s">
        <v>2379</v>
      </c>
      <c r="L195" s="167" t="str">
        <f t="shared" si="19"/>
        <v>Flat with HOB @ 30 degrees right</v>
      </c>
      <c r="M195" s="168" t="str">
        <f t="shared" si="24"/>
        <v>PI.IC.CV.080703.01</v>
      </c>
      <c r="N195" s="168"/>
      <c r="O195" s="168" t="str">
        <f t="shared" si="25"/>
        <v>PH.IC.CV.080703.01</v>
      </c>
      <c r="Q195" s="168" t="str">
        <f t="shared" si="26"/>
        <v>CL.IC.CV.080703.01</v>
      </c>
      <c r="R195" s="167" t="s">
        <v>4415</v>
      </c>
      <c r="S195" s="167">
        <v>181</v>
      </c>
    </row>
    <row r="196" spans="1:21" s="167" customFormat="1" ht="15">
      <c r="A196" s="167" t="s">
        <v>12003</v>
      </c>
      <c r="B196" s="167" t="s">
        <v>2696</v>
      </c>
      <c r="C196" s="61" t="s">
        <v>3574</v>
      </c>
      <c r="D196" s="167" t="s">
        <v>2696</v>
      </c>
      <c r="E196" s="61" t="s">
        <v>6317</v>
      </c>
      <c r="F196" s="167" t="s">
        <v>11967</v>
      </c>
      <c r="G196" s="167" t="s">
        <v>12148</v>
      </c>
      <c r="H196" s="62" t="s">
        <v>12594</v>
      </c>
      <c r="I196" s="167" t="s">
        <v>12149</v>
      </c>
      <c r="J196" s="63" t="str">
        <f t="shared" si="23"/>
        <v>IC.CV.080704</v>
      </c>
      <c r="K196" s="61" t="s">
        <v>2379</v>
      </c>
      <c r="L196" s="167" t="str">
        <f t="shared" si="19"/>
        <v>Normal with HOB @ 30 degrees left</v>
      </c>
      <c r="M196" s="168" t="str">
        <f t="shared" si="24"/>
        <v>PI.IC.CV.080704.01</v>
      </c>
      <c r="N196" s="168"/>
      <c r="O196" s="168" t="str">
        <f t="shared" si="25"/>
        <v>PH.IC.CV.080704.01</v>
      </c>
      <c r="Q196" s="168" t="str">
        <f t="shared" si="26"/>
        <v>CL.IC.CV.080704.01</v>
      </c>
      <c r="R196" s="167" t="s">
        <v>4415</v>
      </c>
      <c r="S196" s="167">
        <v>181</v>
      </c>
    </row>
    <row r="197" spans="1:21" s="167" customFormat="1" ht="15">
      <c r="A197" s="167" t="s">
        <v>12003</v>
      </c>
      <c r="C197" s="61" t="s">
        <v>3574</v>
      </c>
      <c r="E197" s="61" t="s">
        <v>6317</v>
      </c>
      <c r="F197" s="167" t="s">
        <v>11967</v>
      </c>
      <c r="G197" s="167" t="s">
        <v>12150</v>
      </c>
      <c r="H197" s="62" t="s">
        <v>6291</v>
      </c>
      <c r="I197" s="167" t="s">
        <v>12151</v>
      </c>
      <c r="J197" s="63" t="str">
        <f t="shared" ref="J197:J203" si="27">CONCATENATE("IC.CV.",C197,E197,H197)</f>
        <v>IC.CV.080705</v>
      </c>
      <c r="K197" s="61" t="s">
        <v>2379</v>
      </c>
      <c r="L197" s="167" t="str">
        <f t="shared" ref="L197:L251" si="28">G197</f>
        <v>Distended with HOB @ 30 degrees left</v>
      </c>
      <c r="M197" s="168" t="str">
        <f t="shared" ref="M197:M204" si="29">CONCATENATE("PI.",J197,".",K197)</f>
        <v>PI.IC.CV.080705.01</v>
      </c>
      <c r="N197" s="168"/>
      <c r="O197" s="168" t="str">
        <f t="shared" ref="O197:O204" si="30">CONCATENATE("PH.",J197,".",K197)</f>
        <v>PH.IC.CV.080705.01</v>
      </c>
      <c r="Q197" s="168" t="str">
        <f t="shared" ref="Q197:Q204" si="31">CONCATENATE("CL.",J197,".",K197)</f>
        <v>CL.IC.CV.080705.01</v>
      </c>
      <c r="R197" s="167" t="s">
        <v>4415</v>
      </c>
      <c r="S197" s="167">
        <v>181</v>
      </c>
    </row>
    <row r="198" spans="1:21" s="167" customFormat="1" ht="15">
      <c r="A198" s="167" t="s">
        <v>12003</v>
      </c>
      <c r="C198" s="61" t="s">
        <v>3574</v>
      </c>
      <c r="E198" s="61" t="s">
        <v>6317</v>
      </c>
      <c r="F198" s="167" t="s">
        <v>11967</v>
      </c>
      <c r="G198" s="167" t="s">
        <v>11983</v>
      </c>
      <c r="H198" s="62" t="s">
        <v>6988</v>
      </c>
      <c r="I198" s="167" t="s">
        <v>11984</v>
      </c>
      <c r="J198" s="63" t="str">
        <f t="shared" si="27"/>
        <v>IC.CV.080706</v>
      </c>
      <c r="K198" s="61" t="s">
        <v>2379</v>
      </c>
      <c r="L198" s="167" t="str">
        <f t="shared" si="28"/>
        <v>Flat with HOB @ 30 degrees left</v>
      </c>
      <c r="M198" s="168" t="str">
        <f t="shared" si="29"/>
        <v>PI.IC.CV.080706.01</v>
      </c>
      <c r="N198" s="168"/>
      <c r="O198" s="168" t="str">
        <f t="shared" si="30"/>
        <v>PH.IC.CV.080706.01</v>
      </c>
      <c r="Q198" s="168" t="str">
        <f t="shared" si="31"/>
        <v>CL.IC.CV.080706.01</v>
      </c>
      <c r="R198" s="167" t="s">
        <v>4415</v>
      </c>
      <c r="S198" s="167">
        <v>181</v>
      </c>
    </row>
    <row r="199" spans="1:21" s="167" customFormat="1" ht="15">
      <c r="A199" s="167" t="s">
        <v>12003</v>
      </c>
      <c r="C199" s="61" t="s">
        <v>3574</v>
      </c>
      <c r="D199" s="167" t="s">
        <v>687</v>
      </c>
      <c r="E199" s="61" t="s">
        <v>3574</v>
      </c>
      <c r="F199" s="167" t="s">
        <v>11985</v>
      </c>
      <c r="G199" s="167" t="s">
        <v>12048</v>
      </c>
      <c r="H199" s="62" t="s">
        <v>11848</v>
      </c>
      <c r="I199" s="167" t="s">
        <v>12048</v>
      </c>
      <c r="J199" s="63" t="str">
        <f t="shared" si="27"/>
        <v>IC.CV.080801</v>
      </c>
      <c r="K199" s="61" t="s">
        <v>2379</v>
      </c>
      <c r="L199" s="167" t="str">
        <f t="shared" si="28"/>
        <v>Murmur</v>
      </c>
      <c r="M199" s="168" t="str">
        <f t="shared" si="29"/>
        <v>PI.IC.CV.080801.01</v>
      </c>
      <c r="N199" s="168"/>
      <c r="O199" s="168" t="str">
        <f t="shared" si="30"/>
        <v>PH.IC.CV.080801.01</v>
      </c>
      <c r="Q199" s="168" t="str">
        <f t="shared" si="31"/>
        <v>CL.IC.CV.080801.01</v>
      </c>
    </row>
    <row r="200" spans="1:21" s="167" customFormat="1" ht="15">
      <c r="A200" s="167" t="s">
        <v>12003</v>
      </c>
      <c r="C200" s="61" t="s">
        <v>3574</v>
      </c>
      <c r="E200" s="61" t="s">
        <v>3574</v>
      </c>
      <c r="F200" s="167" t="s">
        <v>11985</v>
      </c>
      <c r="G200" s="167" t="s">
        <v>11986</v>
      </c>
      <c r="H200" s="62" t="s">
        <v>12030</v>
      </c>
      <c r="I200" s="167" t="s">
        <v>11987</v>
      </c>
      <c r="J200" s="63" t="str">
        <f t="shared" si="27"/>
        <v>IC.CV.080802</v>
      </c>
      <c r="K200" s="61" t="s">
        <v>2379</v>
      </c>
      <c r="L200" s="167" t="str">
        <f t="shared" si="28"/>
        <v>Timing diastolic</v>
      </c>
      <c r="M200" s="168" t="str">
        <f t="shared" si="29"/>
        <v>PI.IC.CV.080802.01</v>
      </c>
      <c r="N200" s="168"/>
      <c r="O200" s="168" t="str">
        <f t="shared" si="30"/>
        <v>PH.IC.CV.080802.01</v>
      </c>
      <c r="Q200" s="168" t="str">
        <f t="shared" si="31"/>
        <v>CL.IC.CV.080802.01</v>
      </c>
    </row>
    <row r="201" spans="1:21" s="167" customFormat="1" ht="15">
      <c r="A201" s="167" t="s">
        <v>12003</v>
      </c>
      <c r="C201" s="61" t="s">
        <v>3574</v>
      </c>
      <c r="E201" s="61" t="s">
        <v>3574</v>
      </c>
      <c r="F201" s="167" t="s">
        <v>11985</v>
      </c>
      <c r="G201" s="167" t="s">
        <v>11947</v>
      </c>
      <c r="H201" s="62" t="s">
        <v>12032</v>
      </c>
      <c r="I201" s="167" t="s">
        <v>12036</v>
      </c>
      <c r="J201" s="63" t="str">
        <f t="shared" si="27"/>
        <v>IC.CV.080803</v>
      </c>
      <c r="K201" s="61" t="s">
        <v>2379</v>
      </c>
      <c r="L201" s="167" t="str">
        <f t="shared" si="28"/>
        <v>Timing systolic</v>
      </c>
      <c r="M201" s="168" t="str">
        <f t="shared" si="29"/>
        <v>PI.IC.CV.080803.01</v>
      </c>
      <c r="N201" s="168"/>
      <c r="O201" s="168" t="str">
        <f t="shared" si="30"/>
        <v>PH.IC.CV.080803.01</v>
      </c>
      <c r="Q201" s="168" t="str">
        <f t="shared" si="31"/>
        <v>CL.IC.CV.080803.01</v>
      </c>
    </row>
    <row r="202" spans="1:21" s="167" customFormat="1" ht="15">
      <c r="A202" s="167" t="s">
        <v>2547</v>
      </c>
      <c r="C202" s="61" t="s">
        <v>3574</v>
      </c>
      <c r="D202" s="167" t="s">
        <v>12216</v>
      </c>
      <c r="E202" s="61" t="s">
        <v>3690</v>
      </c>
      <c r="F202" s="167" t="s">
        <v>12216</v>
      </c>
      <c r="G202" s="61" t="s">
        <v>12228</v>
      </c>
      <c r="H202" s="62" t="s">
        <v>3188</v>
      </c>
      <c r="I202" s="61" t="s">
        <v>12231</v>
      </c>
      <c r="J202" s="63" t="str">
        <f t="shared" si="27"/>
        <v>IC.CV.080910</v>
      </c>
      <c r="K202" s="61" t="s">
        <v>2379</v>
      </c>
      <c r="L202" s="167" t="str">
        <f t="shared" si="28"/>
        <v>Location: specify</v>
      </c>
      <c r="M202" s="168" t="str">
        <f t="shared" si="29"/>
        <v>PI.IC.CV.080910.01</v>
      </c>
      <c r="N202" s="168"/>
      <c r="O202" s="168" t="str">
        <f t="shared" si="30"/>
        <v>PH.IC.CV.080910.01</v>
      </c>
      <c r="Q202" s="168" t="str">
        <f t="shared" si="31"/>
        <v>CL.IC.CV.080910.01</v>
      </c>
      <c r="R202" s="167" t="s">
        <v>4415</v>
      </c>
      <c r="S202" s="167">
        <v>182</v>
      </c>
      <c r="T202" s="167" t="s">
        <v>4415</v>
      </c>
      <c r="U202" s="167">
        <v>182</v>
      </c>
    </row>
    <row r="203" spans="1:21" s="167" customFormat="1" ht="15">
      <c r="A203" s="167" t="s">
        <v>12003</v>
      </c>
      <c r="B203" s="167" t="s">
        <v>12232</v>
      </c>
      <c r="C203" s="61" t="s">
        <v>3690</v>
      </c>
      <c r="D203" s="167" t="s">
        <v>10935</v>
      </c>
      <c r="E203" s="61" t="s">
        <v>2379</v>
      </c>
      <c r="F203" s="167" t="s">
        <v>12233</v>
      </c>
      <c r="G203" s="167" t="s">
        <v>12065</v>
      </c>
      <c r="H203" s="62" t="s">
        <v>11848</v>
      </c>
      <c r="I203" s="167" t="s">
        <v>12066</v>
      </c>
      <c r="J203" s="63" t="str">
        <f t="shared" si="27"/>
        <v>IC.CV.090101</v>
      </c>
      <c r="K203" s="61" t="s">
        <v>2379</v>
      </c>
      <c r="L203" s="167" t="str">
        <f t="shared" si="28"/>
        <v xml:space="preserve">     3+ Strong palpation</v>
      </c>
      <c r="M203" s="168" t="str">
        <f t="shared" si="29"/>
        <v>PI.IC.CV.090101.01</v>
      </c>
      <c r="N203" s="168"/>
      <c r="O203" s="168" t="str">
        <f t="shared" si="30"/>
        <v>PH.IC.CV.090101.01</v>
      </c>
      <c r="Q203" s="168" t="str">
        <f t="shared" si="31"/>
        <v>CL.IC.CV.090101.01</v>
      </c>
    </row>
    <row r="204" spans="1:21" s="167" customFormat="1" ht="15">
      <c r="A204" s="167" t="s">
        <v>12003</v>
      </c>
      <c r="C204" s="61" t="s">
        <v>3690</v>
      </c>
      <c r="E204" s="61" t="s">
        <v>2379</v>
      </c>
      <c r="F204" s="167" t="s">
        <v>12233</v>
      </c>
      <c r="G204" s="167" t="s">
        <v>12067</v>
      </c>
      <c r="H204" s="62" t="s">
        <v>12030</v>
      </c>
      <c r="I204" s="167" t="s">
        <v>12068</v>
      </c>
      <c r="J204" s="63" t="str">
        <f t="shared" ref="J204:J270" si="32">CONCATENATE("IC.CV.",C204,E204,H204)</f>
        <v>IC.CV.090102</v>
      </c>
      <c r="K204" s="61" t="s">
        <v>2379</v>
      </c>
      <c r="L204" s="167" t="str">
        <f t="shared" si="28"/>
        <v xml:space="preserve">     2+ Normal palpation</v>
      </c>
      <c r="M204" s="168" t="str">
        <f t="shared" si="29"/>
        <v>PI.IC.CV.090102.01</v>
      </c>
      <c r="N204" s="168"/>
      <c r="O204" s="168" t="str">
        <f t="shared" si="30"/>
        <v>PH.IC.CV.090102.01</v>
      </c>
      <c r="Q204" s="168" t="str">
        <f t="shared" si="31"/>
        <v>CL.IC.CV.090102.01</v>
      </c>
    </row>
    <row r="205" spans="1:21" s="167" customFormat="1" ht="15">
      <c r="A205" s="167" t="s">
        <v>12003</v>
      </c>
      <c r="C205" s="61" t="s">
        <v>3690</v>
      </c>
      <c r="E205" s="61" t="s">
        <v>2379</v>
      </c>
      <c r="F205" s="167" t="s">
        <v>12233</v>
      </c>
      <c r="G205" s="167" t="s">
        <v>11895</v>
      </c>
      <c r="H205" s="62" t="s">
        <v>12032</v>
      </c>
      <c r="I205" s="167" t="s">
        <v>11896</v>
      </c>
      <c r="J205" s="63" t="str">
        <f t="shared" si="32"/>
        <v>IC.CV.090103</v>
      </c>
      <c r="K205" s="61" t="s">
        <v>2379</v>
      </c>
      <c r="L205" s="167" t="str">
        <f t="shared" si="28"/>
        <v xml:space="preserve">     1+ Weak palpation</v>
      </c>
      <c r="M205" s="168" t="str">
        <f t="shared" ref="M205:M271" si="33">CONCATENATE("PI.",J205,".",K205)</f>
        <v>PI.IC.CV.090103.01</v>
      </c>
      <c r="N205" s="168"/>
      <c r="O205" s="168" t="str">
        <f t="shared" ref="O205:O271" si="34">CONCATENATE("PH.",J205,".",K205)</f>
        <v>PH.IC.CV.090103.01</v>
      </c>
      <c r="Q205" s="168" t="str">
        <f t="shared" ref="Q205:Q271" si="35">CONCATENATE("CL.",J205,".",K205)</f>
        <v>CL.IC.CV.090103.01</v>
      </c>
    </row>
    <row r="206" spans="1:21" s="167" customFormat="1" ht="15">
      <c r="A206" s="167" t="s">
        <v>12003</v>
      </c>
      <c r="C206" s="61" t="s">
        <v>3690</v>
      </c>
      <c r="E206" s="61" t="s">
        <v>2379</v>
      </c>
      <c r="F206" s="167" t="s">
        <v>12233</v>
      </c>
      <c r="G206" s="167" t="s">
        <v>11897</v>
      </c>
      <c r="H206" s="62" t="s">
        <v>12028</v>
      </c>
      <c r="I206" s="167">
        <v>0</v>
      </c>
      <c r="J206" s="63" t="str">
        <f t="shared" si="32"/>
        <v>IC.CV.090104</v>
      </c>
      <c r="K206" s="61" t="s">
        <v>2379</v>
      </c>
      <c r="L206" s="167" t="str">
        <f t="shared" si="28"/>
        <v xml:space="preserve">     0 Not palpable</v>
      </c>
      <c r="M206" s="168" t="str">
        <f t="shared" si="33"/>
        <v>PI.IC.CV.090104.01</v>
      </c>
      <c r="N206" s="168"/>
      <c r="O206" s="168" t="str">
        <f t="shared" si="34"/>
        <v>PH.IC.CV.090104.01</v>
      </c>
      <c r="Q206" s="168" t="str">
        <f t="shared" si="35"/>
        <v>CL.IC.CV.090104.01</v>
      </c>
    </row>
    <row r="207" spans="1:21" s="167" customFormat="1" ht="15">
      <c r="A207" s="167" t="s">
        <v>12003</v>
      </c>
      <c r="C207" s="61" t="s">
        <v>3690</v>
      </c>
      <c r="D207" s="167" t="s">
        <v>11142</v>
      </c>
      <c r="E207" s="61" t="s">
        <v>12182</v>
      </c>
      <c r="F207" s="167" t="s">
        <v>12233</v>
      </c>
      <c r="G207" s="167" t="s">
        <v>11898</v>
      </c>
      <c r="H207" s="62" t="s">
        <v>11848</v>
      </c>
      <c r="I207" s="167" t="s">
        <v>11871</v>
      </c>
      <c r="J207" s="63" t="str">
        <f t="shared" si="32"/>
        <v>IC.CV.090201</v>
      </c>
      <c r="K207" s="61" t="s">
        <v>2379</v>
      </c>
      <c r="L207" s="167" t="str">
        <f t="shared" si="28"/>
        <v xml:space="preserve">     Present by doppler</v>
      </c>
      <c r="M207" s="168" t="str">
        <f t="shared" si="33"/>
        <v>PI.IC.CV.090201.01</v>
      </c>
      <c r="N207" s="168"/>
      <c r="O207" s="168" t="str">
        <f t="shared" si="34"/>
        <v>PH.IC.CV.090201.01</v>
      </c>
      <c r="Q207" s="168" t="str">
        <f t="shared" si="35"/>
        <v>CL.IC.CV.090201.01</v>
      </c>
    </row>
    <row r="208" spans="1:21" s="167" customFormat="1" ht="15">
      <c r="A208" s="167" t="s">
        <v>12003</v>
      </c>
      <c r="C208" s="61" t="s">
        <v>3690</v>
      </c>
      <c r="E208" s="61" t="s">
        <v>12182</v>
      </c>
      <c r="F208" s="167" t="s">
        <v>12233</v>
      </c>
      <c r="G208" s="167" t="s">
        <v>11872</v>
      </c>
      <c r="H208" s="62" t="s">
        <v>12030</v>
      </c>
      <c r="I208" s="167" t="s">
        <v>11901</v>
      </c>
      <c r="J208" s="63" t="str">
        <f t="shared" si="32"/>
        <v>IC.CV.090202</v>
      </c>
      <c r="K208" s="61" t="s">
        <v>2379</v>
      </c>
      <c r="L208" s="167" t="str">
        <f t="shared" si="28"/>
        <v xml:space="preserve">     Unable to obtain by doppler </v>
      </c>
      <c r="M208" s="168" t="str">
        <f t="shared" si="33"/>
        <v>PI.IC.CV.090202.01</v>
      </c>
      <c r="N208" s="168"/>
      <c r="O208" s="168" t="str">
        <f t="shared" si="34"/>
        <v>PH.IC.CV.090202.01</v>
      </c>
      <c r="Q208" s="168" t="str">
        <f t="shared" si="35"/>
        <v>CL.IC.CV.090202.01</v>
      </c>
    </row>
    <row r="209" spans="1:17" s="167" customFormat="1" ht="15">
      <c r="A209" s="167" t="s">
        <v>12003</v>
      </c>
      <c r="C209" s="61" t="s">
        <v>3690</v>
      </c>
      <c r="E209" s="61" t="s">
        <v>12182</v>
      </c>
      <c r="F209" s="167" t="s">
        <v>12233</v>
      </c>
      <c r="G209" s="167" t="s">
        <v>11902</v>
      </c>
      <c r="H209" s="62" t="s">
        <v>12032</v>
      </c>
      <c r="I209" s="167" t="s">
        <v>11931</v>
      </c>
      <c r="J209" s="63" t="str">
        <f t="shared" si="32"/>
        <v>IC.CV.090203</v>
      </c>
      <c r="K209" s="61" t="s">
        <v>2379</v>
      </c>
      <c r="L209" s="167" t="str">
        <f t="shared" si="28"/>
        <v xml:space="preserve">     Amputee unable to assess</v>
      </c>
      <c r="M209" s="168" t="str">
        <f t="shared" si="33"/>
        <v>PI.IC.CV.090203.01</v>
      </c>
      <c r="N209" s="168"/>
      <c r="O209" s="168" t="str">
        <f t="shared" si="34"/>
        <v>PH.IC.CV.090203.01</v>
      </c>
      <c r="Q209" s="168" t="str">
        <f t="shared" si="35"/>
        <v>CL.IC.CV.090203.01</v>
      </c>
    </row>
    <row r="210" spans="1:17" s="167" customFormat="1" ht="15">
      <c r="A210" s="167" t="s">
        <v>12003</v>
      </c>
      <c r="C210" s="61" t="s">
        <v>3690</v>
      </c>
      <c r="E210" s="61" t="s">
        <v>12182</v>
      </c>
      <c r="F210" s="167" t="s">
        <v>12233</v>
      </c>
      <c r="G210" s="167" t="s">
        <v>11903</v>
      </c>
      <c r="H210" s="62" t="s">
        <v>12028</v>
      </c>
      <c r="I210" s="167" t="s">
        <v>11904</v>
      </c>
      <c r="J210" s="63" t="str">
        <f t="shared" si="32"/>
        <v>IC.CV.090204</v>
      </c>
      <c r="K210" s="61" t="s">
        <v>2379</v>
      </c>
      <c r="L210" s="167" t="str">
        <f t="shared" si="28"/>
        <v xml:space="preserve">     Cast unable to assess</v>
      </c>
      <c r="M210" s="168" t="str">
        <f t="shared" si="33"/>
        <v>PI.IC.CV.090204.01</v>
      </c>
      <c r="N210" s="168"/>
      <c r="O210" s="168" t="str">
        <f t="shared" si="34"/>
        <v>PH.IC.CV.090204.01</v>
      </c>
      <c r="Q210" s="168" t="str">
        <f t="shared" si="35"/>
        <v>CL.IC.CV.090204.01</v>
      </c>
    </row>
    <row r="211" spans="1:17" s="167" customFormat="1" ht="15">
      <c r="A211" s="167" t="s">
        <v>12003</v>
      </c>
      <c r="C211" s="61" t="s">
        <v>3690</v>
      </c>
      <c r="E211" s="61" t="s">
        <v>12182</v>
      </c>
      <c r="F211" s="167" t="s">
        <v>12233</v>
      </c>
      <c r="G211" s="167" t="s">
        <v>11715</v>
      </c>
      <c r="H211" s="62" t="s">
        <v>12210</v>
      </c>
      <c r="I211" s="167" t="s">
        <v>12207</v>
      </c>
      <c r="J211" s="63" t="str">
        <f t="shared" si="32"/>
        <v>IC.CV.090205</v>
      </c>
      <c r="K211" s="61" t="s">
        <v>2379</v>
      </c>
      <c r="L211" s="167" t="str">
        <f t="shared" si="28"/>
        <v xml:space="preserve">     Unable to assess:  specify</v>
      </c>
      <c r="M211" s="168" t="str">
        <f t="shared" si="33"/>
        <v>PI.IC.CV.090205.01</v>
      </c>
      <c r="N211" s="168"/>
      <c r="O211" s="168" t="str">
        <f t="shared" si="34"/>
        <v>PH.IC.CV.090205.01</v>
      </c>
      <c r="Q211" s="168" t="str">
        <f t="shared" si="35"/>
        <v>CL.IC.CV.090205.01</v>
      </c>
    </row>
    <row r="212" spans="1:17" s="167" customFormat="1" ht="15">
      <c r="A212" s="167" t="s">
        <v>12003</v>
      </c>
      <c r="C212" s="61" t="s">
        <v>3690</v>
      </c>
      <c r="D212" s="167" t="s">
        <v>11873</v>
      </c>
      <c r="E212" s="61" t="s">
        <v>12592</v>
      </c>
      <c r="F212" s="167" t="s">
        <v>12059</v>
      </c>
      <c r="G212" s="167" t="s">
        <v>12065</v>
      </c>
      <c r="H212" s="62" t="s">
        <v>11848</v>
      </c>
      <c r="I212" s="167" t="s">
        <v>12066</v>
      </c>
      <c r="J212" s="63" t="str">
        <f t="shared" si="32"/>
        <v>IC.CV.090301</v>
      </c>
      <c r="K212" s="61" t="s">
        <v>2379</v>
      </c>
      <c r="L212" s="167" t="str">
        <f t="shared" si="28"/>
        <v xml:space="preserve">     3+ Strong palpation</v>
      </c>
      <c r="M212" s="168" t="str">
        <f t="shared" si="33"/>
        <v>PI.IC.CV.090301.01</v>
      </c>
      <c r="N212" s="168"/>
      <c r="O212" s="168" t="str">
        <f t="shared" si="34"/>
        <v>PH.IC.CV.090301.01</v>
      </c>
      <c r="Q212" s="168" t="str">
        <f t="shared" si="35"/>
        <v>CL.IC.CV.090301.01</v>
      </c>
    </row>
    <row r="213" spans="1:17" s="167" customFormat="1" ht="15">
      <c r="A213" s="167" t="s">
        <v>12003</v>
      </c>
      <c r="C213" s="61" t="s">
        <v>3690</v>
      </c>
      <c r="E213" s="61" t="s">
        <v>12592</v>
      </c>
      <c r="F213" s="167" t="s">
        <v>12059</v>
      </c>
      <c r="G213" s="167" t="s">
        <v>12067</v>
      </c>
      <c r="H213" s="62" t="s">
        <v>12030</v>
      </c>
      <c r="I213" s="167" t="s">
        <v>12068</v>
      </c>
      <c r="J213" s="63" t="str">
        <f t="shared" si="32"/>
        <v>IC.CV.090302</v>
      </c>
      <c r="K213" s="61" t="s">
        <v>2379</v>
      </c>
      <c r="L213" s="167" t="str">
        <f t="shared" si="28"/>
        <v xml:space="preserve">     2+ Normal palpation</v>
      </c>
      <c r="M213" s="168" t="str">
        <f t="shared" si="33"/>
        <v>PI.IC.CV.090302.01</v>
      </c>
      <c r="N213" s="168"/>
      <c r="O213" s="168" t="str">
        <f t="shared" si="34"/>
        <v>PH.IC.CV.090302.01</v>
      </c>
      <c r="Q213" s="168" t="str">
        <f t="shared" si="35"/>
        <v>CL.IC.CV.090302.01</v>
      </c>
    </row>
    <row r="214" spans="1:17" s="167" customFormat="1" ht="15">
      <c r="A214" s="167" t="s">
        <v>12003</v>
      </c>
      <c r="C214" s="61" t="s">
        <v>3690</v>
      </c>
      <c r="E214" s="61" t="s">
        <v>12592</v>
      </c>
      <c r="F214" s="167" t="s">
        <v>12059</v>
      </c>
      <c r="G214" s="167" t="s">
        <v>11895</v>
      </c>
      <c r="H214" s="62" t="s">
        <v>12032</v>
      </c>
      <c r="I214" s="167" t="s">
        <v>11896</v>
      </c>
      <c r="J214" s="63" t="str">
        <f t="shared" si="32"/>
        <v>IC.CV.090303</v>
      </c>
      <c r="K214" s="61" t="s">
        <v>2379</v>
      </c>
      <c r="L214" s="167" t="str">
        <f t="shared" si="28"/>
        <v xml:space="preserve">     1+ Weak palpation</v>
      </c>
      <c r="M214" s="168" t="str">
        <f t="shared" si="33"/>
        <v>PI.IC.CV.090303.01</v>
      </c>
      <c r="N214" s="168"/>
      <c r="O214" s="168" t="str">
        <f t="shared" si="34"/>
        <v>PH.IC.CV.090303.01</v>
      </c>
      <c r="Q214" s="168" t="str">
        <f t="shared" si="35"/>
        <v>CL.IC.CV.090303.01</v>
      </c>
    </row>
    <row r="215" spans="1:17" s="167" customFormat="1" ht="15">
      <c r="A215" s="167" t="s">
        <v>12003</v>
      </c>
      <c r="C215" s="61" t="s">
        <v>3690</v>
      </c>
      <c r="E215" s="61" t="s">
        <v>12592</v>
      </c>
      <c r="F215" s="167" t="s">
        <v>12059</v>
      </c>
      <c r="G215" s="167" t="s">
        <v>11897</v>
      </c>
      <c r="H215" s="62" t="s">
        <v>12028</v>
      </c>
      <c r="I215" s="167">
        <v>0</v>
      </c>
      <c r="J215" s="63" t="str">
        <f t="shared" si="32"/>
        <v>IC.CV.090304</v>
      </c>
      <c r="K215" s="61" t="s">
        <v>2379</v>
      </c>
      <c r="L215" s="167" t="str">
        <f t="shared" si="28"/>
        <v xml:space="preserve">     0 Not palpable</v>
      </c>
      <c r="M215" s="168" t="str">
        <f t="shared" si="33"/>
        <v>PI.IC.CV.090304.01</v>
      </c>
      <c r="N215" s="168"/>
      <c r="O215" s="168" t="str">
        <f t="shared" si="34"/>
        <v>PH.IC.CV.090304.01</v>
      </c>
      <c r="Q215" s="168" t="str">
        <f t="shared" si="35"/>
        <v>CL.IC.CV.090304.01</v>
      </c>
    </row>
    <row r="216" spans="1:17" s="167" customFormat="1" ht="15">
      <c r="A216" s="167" t="s">
        <v>12003</v>
      </c>
      <c r="C216" s="61" t="s">
        <v>3690</v>
      </c>
      <c r="D216" s="167" t="s">
        <v>10924</v>
      </c>
      <c r="E216" s="61" t="s">
        <v>12594</v>
      </c>
      <c r="F216" s="167" t="s">
        <v>12059</v>
      </c>
      <c r="G216" s="167" t="s">
        <v>11898</v>
      </c>
      <c r="H216" s="62" t="s">
        <v>11848</v>
      </c>
      <c r="I216" s="167" t="s">
        <v>11899</v>
      </c>
      <c r="J216" s="63" t="str">
        <f t="shared" si="32"/>
        <v>IC.CV.090401</v>
      </c>
      <c r="K216" s="61" t="s">
        <v>2379</v>
      </c>
      <c r="L216" s="167" t="str">
        <f t="shared" si="28"/>
        <v xml:space="preserve">     Present by doppler</v>
      </c>
      <c r="M216" s="168" t="str">
        <f t="shared" si="33"/>
        <v>PI.IC.CV.090401.01</v>
      </c>
      <c r="N216" s="168"/>
      <c r="O216" s="168" t="str">
        <f t="shared" si="34"/>
        <v>PH.IC.CV.090401.01</v>
      </c>
      <c r="Q216" s="168" t="str">
        <f t="shared" si="35"/>
        <v>CL.IC.CV.090401.01</v>
      </c>
    </row>
    <row r="217" spans="1:17" s="167" customFormat="1" ht="15">
      <c r="A217" s="167" t="s">
        <v>12003</v>
      </c>
      <c r="C217" s="61" t="s">
        <v>3690</v>
      </c>
      <c r="E217" s="61" t="s">
        <v>12594</v>
      </c>
      <c r="F217" s="167" t="s">
        <v>12059</v>
      </c>
      <c r="G217" s="167" t="s">
        <v>11872</v>
      </c>
      <c r="H217" s="62" t="s">
        <v>12030</v>
      </c>
      <c r="I217" s="167" t="s">
        <v>11901</v>
      </c>
      <c r="J217" s="63" t="str">
        <f t="shared" si="32"/>
        <v>IC.CV.090402</v>
      </c>
      <c r="K217" s="61" t="s">
        <v>2379</v>
      </c>
      <c r="L217" s="167" t="str">
        <f t="shared" si="28"/>
        <v xml:space="preserve">     Unable to obtain by doppler </v>
      </c>
      <c r="M217" s="168" t="str">
        <f t="shared" si="33"/>
        <v>PI.IC.CV.090402.01</v>
      </c>
      <c r="N217" s="168"/>
      <c r="O217" s="168" t="str">
        <f t="shared" si="34"/>
        <v>PH.IC.CV.090402.01</v>
      </c>
      <c r="Q217" s="168" t="str">
        <f t="shared" si="35"/>
        <v>CL.IC.CV.090402.01</v>
      </c>
    </row>
    <row r="218" spans="1:17" s="167" customFormat="1" ht="15">
      <c r="A218" s="167" t="s">
        <v>12003</v>
      </c>
      <c r="C218" s="61" t="s">
        <v>3690</v>
      </c>
      <c r="E218" s="61" t="s">
        <v>12594</v>
      </c>
      <c r="F218" s="167" t="s">
        <v>12059</v>
      </c>
      <c r="G218" s="167" t="s">
        <v>11902</v>
      </c>
      <c r="H218" s="62" t="s">
        <v>12032</v>
      </c>
      <c r="I218" s="167" t="s">
        <v>11931</v>
      </c>
      <c r="J218" s="63" t="str">
        <f t="shared" si="32"/>
        <v>IC.CV.090403</v>
      </c>
      <c r="K218" s="61" t="s">
        <v>2379</v>
      </c>
      <c r="L218" s="167" t="str">
        <f t="shared" si="28"/>
        <v xml:space="preserve">     Amputee unable to assess</v>
      </c>
      <c r="M218" s="168" t="str">
        <f t="shared" si="33"/>
        <v>PI.IC.CV.090403.01</v>
      </c>
      <c r="N218" s="168"/>
      <c r="O218" s="168" t="str">
        <f t="shared" si="34"/>
        <v>PH.IC.CV.090403.01</v>
      </c>
      <c r="Q218" s="168" t="str">
        <f t="shared" si="35"/>
        <v>CL.IC.CV.090403.01</v>
      </c>
    </row>
    <row r="219" spans="1:17" s="167" customFormat="1" ht="15">
      <c r="A219" s="167" t="s">
        <v>12003</v>
      </c>
      <c r="C219" s="61" t="s">
        <v>3690</v>
      </c>
      <c r="E219" s="61" t="s">
        <v>12594</v>
      </c>
      <c r="F219" s="167" t="s">
        <v>12059</v>
      </c>
      <c r="G219" s="167" t="s">
        <v>11903</v>
      </c>
      <c r="H219" s="62" t="s">
        <v>12028</v>
      </c>
      <c r="I219" s="167" t="s">
        <v>11904</v>
      </c>
      <c r="J219" s="63" t="str">
        <f t="shared" si="32"/>
        <v>IC.CV.090404</v>
      </c>
      <c r="K219" s="61" t="s">
        <v>2379</v>
      </c>
      <c r="L219" s="167" t="str">
        <f t="shared" si="28"/>
        <v xml:space="preserve">     Cast unable to assess</v>
      </c>
      <c r="M219" s="168" t="str">
        <f t="shared" si="33"/>
        <v>PI.IC.CV.090404.01</v>
      </c>
      <c r="N219" s="168"/>
      <c r="O219" s="168" t="str">
        <f t="shared" si="34"/>
        <v>PH.IC.CV.090404.01</v>
      </c>
      <c r="Q219" s="168" t="str">
        <f t="shared" si="35"/>
        <v>CL.IC.CV.090404.01</v>
      </c>
    </row>
    <row r="220" spans="1:17" s="167" customFormat="1" ht="15">
      <c r="A220" s="167" t="s">
        <v>12003</v>
      </c>
      <c r="C220" s="61" t="s">
        <v>3690</v>
      </c>
      <c r="E220" s="61" t="s">
        <v>12594</v>
      </c>
      <c r="F220" s="167" t="s">
        <v>12059</v>
      </c>
      <c r="G220" s="167" t="s">
        <v>11715</v>
      </c>
      <c r="H220" s="62" t="s">
        <v>12210</v>
      </c>
      <c r="I220" s="167" t="s">
        <v>12207</v>
      </c>
      <c r="J220" s="63" t="str">
        <f t="shared" si="32"/>
        <v>IC.CV.090405</v>
      </c>
      <c r="K220" s="61" t="s">
        <v>2379</v>
      </c>
      <c r="L220" s="167" t="str">
        <f t="shared" si="28"/>
        <v xml:space="preserve">     Unable to assess:  specify</v>
      </c>
      <c r="M220" s="168" t="str">
        <f t="shared" si="33"/>
        <v>PI.IC.CV.090405.01</v>
      </c>
      <c r="N220" s="168"/>
      <c r="O220" s="168" t="str">
        <f t="shared" si="34"/>
        <v>PH.IC.CV.090405.01</v>
      </c>
      <c r="Q220" s="168" t="str">
        <f t="shared" si="35"/>
        <v>CL.IC.CV.090405.01</v>
      </c>
    </row>
    <row r="221" spans="1:17" s="167" customFormat="1" ht="15">
      <c r="A221" s="167" t="s">
        <v>12003</v>
      </c>
      <c r="B221" s="167" t="s">
        <v>11501</v>
      </c>
      <c r="C221" s="61" t="s">
        <v>3188</v>
      </c>
      <c r="D221" s="167" t="s">
        <v>10935</v>
      </c>
      <c r="E221" s="61" t="s">
        <v>2379</v>
      </c>
      <c r="F221" s="167" t="s">
        <v>11665</v>
      </c>
      <c r="G221" s="167" t="s">
        <v>12065</v>
      </c>
      <c r="H221" s="62" t="s">
        <v>11848</v>
      </c>
      <c r="I221" s="167" t="s">
        <v>12066</v>
      </c>
      <c r="J221" s="63" t="str">
        <f t="shared" si="32"/>
        <v>IC.CV.100101</v>
      </c>
      <c r="K221" s="61" t="s">
        <v>2379</v>
      </c>
      <c r="L221" s="167" t="str">
        <f t="shared" si="28"/>
        <v xml:space="preserve">     3+ Strong palpation</v>
      </c>
      <c r="M221" s="168" t="str">
        <f t="shared" si="33"/>
        <v>PI.IC.CV.100101.01</v>
      </c>
      <c r="N221" s="168"/>
      <c r="O221" s="168" t="str">
        <f t="shared" si="34"/>
        <v>PH.IC.CV.100101.01</v>
      </c>
      <c r="Q221" s="168" t="str">
        <f t="shared" si="35"/>
        <v>CL.IC.CV.100101.01</v>
      </c>
    </row>
    <row r="222" spans="1:17" s="167" customFormat="1" ht="15">
      <c r="A222" s="167" t="s">
        <v>12003</v>
      </c>
      <c r="C222" s="61" t="s">
        <v>3188</v>
      </c>
      <c r="E222" s="61" t="s">
        <v>2379</v>
      </c>
      <c r="F222" s="167" t="s">
        <v>11665</v>
      </c>
      <c r="G222" s="167" t="s">
        <v>11666</v>
      </c>
      <c r="H222" s="62" t="s">
        <v>12030</v>
      </c>
      <c r="I222" s="167" t="s">
        <v>12068</v>
      </c>
      <c r="J222" s="63" t="str">
        <f t="shared" si="32"/>
        <v>IC.CV.100102</v>
      </c>
      <c r="K222" s="61" t="s">
        <v>2379</v>
      </c>
      <c r="L222" s="167" t="str">
        <f t="shared" si="28"/>
        <v xml:space="preserve">     2+ Normal</v>
      </c>
      <c r="M222" s="168" t="str">
        <f t="shared" si="33"/>
        <v>PI.IC.CV.100102.01</v>
      </c>
      <c r="N222" s="168"/>
      <c r="O222" s="168" t="str">
        <f t="shared" si="34"/>
        <v>PH.IC.CV.100102.01</v>
      </c>
      <c r="Q222" s="168" t="str">
        <f t="shared" si="35"/>
        <v>CL.IC.CV.100102.01</v>
      </c>
    </row>
    <row r="223" spans="1:17" s="167" customFormat="1" ht="15">
      <c r="A223" s="167" t="s">
        <v>12003</v>
      </c>
      <c r="C223" s="61" t="s">
        <v>3188</v>
      </c>
      <c r="E223" s="61" t="s">
        <v>2379</v>
      </c>
      <c r="F223" s="167" t="s">
        <v>11665</v>
      </c>
      <c r="G223" s="167" t="s">
        <v>11895</v>
      </c>
      <c r="H223" s="62" t="s">
        <v>12032</v>
      </c>
      <c r="I223" s="167" t="s">
        <v>11896</v>
      </c>
      <c r="J223" s="63" t="str">
        <f t="shared" si="32"/>
        <v>IC.CV.100103</v>
      </c>
      <c r="K223" s="61" t="s">
        <v>2379</v>
      </c>
      <c r="L223" s="167" t="str">
        <f t="shared" si="28"/>
        <v xml:space="preserve">     1+ Weak palpation</v>
      </c>
      <c r="M223" s="168" t="str">
        <f t="shared" si="33"/>
        <v>PI.IC.CV.100103.01</v>
      </c>
      <c r="N223" s="168"/>
      <c r="O223" s="168" t="str">
        <f t="shared" si="34"/>
        <v>PH.IC.CV.100103.01</v>
      </c>
      <c r="Q223" s="168" t="str">
        <f t="shared" si="35"/>
        <v>CL.IC.CV.100103.01</v>
      </c>
    </row>
    <row r="224" spans="1:17" s="167" customFormat="1" ht="15">
      <c r="A224" s="167" t="s">
        <v>12003</v>
      </c>
      <c r="C224" s="61" t="s">
        <v>3188</v>
      </c>
      <c r="E224" s="61" t="s">
        <v>2379</v>
      </c>
      <c r="F224" s="167" t="s">
        <v>11665</v>
      </c>
      <c r="G224" s="167" t="s">
        <v>11897</v>
      </c>
      <c r="H224" s="62" t="s">
        <v>12028</v>
      </c>
      <c r="I224" s="167">
        <v>0</v>
      </c>
      <c r="J224" s="63" t="str">
        <f t="shared" si="32"/>
        <v>IC.CV.100104</v>
      </c>
      <c r="K224" s="61" t="s">
        <v>2379</v>
      </c>
      <c r="L224" s="167" t="str">
        <f t="shared" si="28"/>
        <v xml:space="preserve">     0 Not palpable</v>
      </c>
      <c r="M224" s="168" t="str">
        <f t="shared" si="33"/>
        <v>PI.IC.CV.100104.01</v>
      </c>
      <c r="N224" s="168"/>
      <c r="O224" s="168" t="str">
        <f t="shared" si="34"/>
        <v>PH.IC.CV.100104.01</v>
      </c>
      <c r="Q224" s="168" t="str">
        <f t="shared" si="35"/>
        <v>CL.IC.CV.100104.01</v>
      </c>
    </row>
    <row r="225" spans="1:19" s="167" customFormat="1" ht="15">
      <c r="A225" s="167" t="s">
        <v>12003</v>
      </c>
      <c r="C225" s="61" t="s">
        <v>3188</v>
      </c>
      <c r="D225" s="167" t="s">
        <v>11142</v>
      </c>
      <c r="E225" s="61" t="s">
        <v>12182</v>
      </c>
      <c r="F225" s="167" t="s">
        <v>11665</v>
      </c>
      <c r="G225" s="167" t="s">
        <v>12167</v>
      </c>
      <c r="H225" s="62" t="s">
        <v>11848</v>
      </c>
      <c r="I225" s="167" t="s">
        <v>11332</v>
      </c>
      <c r="J225" s="63" t="str">
        <f t="shared" si="32"/>
        <v>IC.CV.100201</v>
      </c>
      <c r="K225" s="61" t="s">
        <v>2379</v>
      </c>
      <c r="L225" s="167" t="str">
        <f t="shared" si="28"/>
        <v xml:space="preserve">     Doppler present </v>
      </c>
      <c r="M225" s="168" t="str">
        <f t="shared" si="33"/>
        <v>PI.IC.CV.100201.01</v>
      </c>
      <c r="N225" s="168"/>
      <c r="O225" s="168" t="str">
        <f t="shared" si="34"/>
        <v>PH.IC.CV.100201.01</v>
      </c>
      <c r="Q225" s="168" t="str">
        <f t="shared" si="35"/>
        <v>CL.IC.CV.100201.01</v>
      </c>
    </row>
    <row r="226" spans="1:19" s="167" customFormat="1" ht="15">
      <c r="A226" s="167" t="s">
        <v>12003</v>
      </c>
      <c r="C226" s="61" t="s">
        <v>3188</v>
      </c>
      <c r="E226" s="61" t="s">
        <v>12182</v>
      </c>
      <c r="F226" s="167" t="s">
        <v>11665</v>
      </c>
      <c r="G226" s="167" t="s">
        <v>12358</v>
      </c>
      <c r="H226" s="62" t="s">
        <v>12030</v>
      </c>
      <c r="I226" s="167" t="s">
        <v>11178</v>
      </c>
      <c r="J226" s="63" t="str">
        <f t="shared" si="32"/>
        <v>IC.CV.100202</v>
      </c>
      <c r="K226" s="61" t="s">
        <v>2379</v>
      </c>
      <c r="L226" s="167" t="str">
        <f t="shared" si="28"/>
        <v xml:space="preserve">     Doppler absent</v>
      </c>
      <c r="M226" s="168" t="str">
        <f t="shared" si="33"/>
        <v>PI.IC.CV.100202.01</v>
      </c>
      <c r="N226" s="168"/>
      <c r="O226" s="168" t="str">
        <f t="shared" si="34"/>
        <v>PH.IC.CV.100202.01</v>
      </c>
      <c r="Q226" s="168" t="str">
        <f t="shared" si="35"/>
        <v>CL.IC.CV.100202.01</v>
      </c>
    </row>
    <row r="227" spans="1:19" s="167" customFormat="1" ht="15">
      <c r="A227" s="167" t="s">
        <v>12003</v>
      </c>
      <c r="C227" s="61" t="s">
        <v>3188</v>
      </c>
      <c r="E227" s="61" t="s">
        <v>12182</v>
      </c>
      <c r="F227" s="167" t="s">
        <v>11665</v>
      </c>
      <c r="G227" s="167" t="s">
        <v>11902</v>
      </c>
      <c r="H227" s="62" t="s">
        <v>12032</v>
      </c>
      <c r="I227" s="167" t="s">
        <v>11931</v>
      </c>
      <c r="J227" s="63" t="str">
        <f t="shared" si="32"/>
        <v>IC.CV.100203</v>
      </c>
      <c r="K227" s="61" t="s">
        <v>2379</v>
      </c>
      <c r="L227" s="167" t="str">
        <f t="shared" si="28"/>
        <v xml:space="preserve">     Amputee unable to assess</v>
      </c>
      <c r="M227" s="168" t="str">
        <f t="shared" si="33"/>
        <v>PI.IC.CV.100203.01</v>
      </c>
      <c r="N227" s="168"/>
      <c r="O227" s="168" t="str">
        <f t="shared" si="34"/>
        <v>PH.IC.CV.100203.01</v>
      </c>
      <c r="Q227" s="168" t="str">
        <f t="shared" si="35"/>
        <v>CL.IC.CV.100203.01</v>
      </c>
    </row>
    <row r="228" spans="1:19" s="167" customFormat="1" ht="15">
      <c r="A228" s="167" t="s">
        <v>12003</v>
      </c>
      <c r="C228" s="61" t="s">
        <v>3188</v>
      </c>
      <c r="E228" s="61" t="s">
        <v>12182</v>
      </c>
      <c r="F228" s="167" t="s">
        <v>11665</v>
      </c>
      <c r="G228" s="167" t="s">
        <v>11903</v>
      </c>
      <c r="H228" s="62" t="s">
        <v>12028</v>
      </c>
      <c r="I228" s="167" t="s">
        <v>11904</v>
      </c>
      <c r="J228" s="63" t="str">
        <f t="shared" si="32"/>
        <v>IC.CV.100204</v>
      </c>
      <c r="K228" s="61" t="s">
        <v>2379</v>
      </c>
      <c r="L228" s="167" t="str">
        <f t="shared" si="28"/>
        <v xml:space="preserve">     Cast unable to assess</v>
      </c>
      <c r="M228" s="168" t="str">
        <f t="shared" si="33"/>
        <v>PI.IC.CV.100204.01</v>
      </c>
      <c r="N228" s="168"/>
      <c r="O228" s="168" t="str">
        <f t="shared" si="34"/>
        <v>PH.IC.CV.100204.01</v>
      </c>
      <c r="Q228" s="168" t="str">
        <f t="shared" si="35"/>
        <v>CL.IC.CV.100204.01</v>
      </c>
    </row>
    <row r="229" spans="1:19" s="167" customFormat="1" ht="15">
      <c r="A229" s="167" t="s">
        <v>12003</v>
      </c>
      <c r="C229" s="61" t="s">
        <v>3188</v>
      </c>
      <c r="E229" s="61" t="s">
        <v>12182</v>
      </c>
      <c r="F229" s="167" t="s">
        <v>11665</v>
      </c>
      <c r="G229" s="167" t="s">
        <v>11715</v>
      </c>
      <c r="H229" s="62" t="s">
        <v>12210</v>
      </c>
      <c r="I229" s="167" t="s">
        <v>12207</v>
      </c>
      <c r="J229" s="63" t="str">
        <f t="shared" si="32"/>
        <v>IC.CV.100205</v>
      </c>
      <c r="K229" s="61" t="s">
        <v>2379</v>
      </c>
      <c r="L229" s="167" t="str">
        <f t="shared" si="28"/>
        <v xml:space="preserve">     Unable to assess:  specify</v>
      </c>
      <c r="M229" s="168" t="str">
        <f t="shared" si="33"/>
        <v>PI.IC.CV.100205.01</v>
      </c>
      <c r="N229" s="168"/>
      <c r="O229" s="168" t="str">
        <f t="shared" si="34"/>
        <v>PH.IC.CV.100205.01</v>
      </c>
      <c r="Q229" s="168" t="str">
        <f t="shared" si="35"/>
        <v>CL.IC.CV.100205.01</v>
      </c>
    </row>
    <row r="230" spans="1:19" s="167" customFormat="1" ht="15">
      <c r="A230" s="167" t="s">
        <v>2547</v>
      </c>
      <c r="C230" s="61" t="s">
        <v>3188</v>
      </c>
      <c r="E230" s="61" t="s">
        <v>12182</v>
      </c>
      <c r="F230" s="167" t="s">
        <v>11853</v>
      </c>
      <c r="G230" s="61" t="s">
        <v>11143</v>
      </c>
      <c r="H230" s="62" t="s">
        <v>6988</v>
      </c>
      <c r="I230" s="62" t="s">
        <v>11144</v>
      </c>
      <c r="J230" s="63" t="str">
        <f t="shared" si="32"/>
        <v>IC.CV.100206</v>
      </c>
      <c r="K230" s="61" t="s">
        <v>2379</v>
      </c>
      <c r="L230" s="167" t="str">
        <f t="shared" si="28"/>
        <v>Art Line unable to assess</v>
      </c>
      <c r="M230" s="168" t="str">
        <f t="shared" si="33"/>
        <v>PI.IC.CV.100206.01</v>
      </c>
      <c r="N230" s="168"/>
      <c r="O230" s="168" t="str">
        <f t="shared" si="34"/>
        <v>PH.IC.CV.100206.01</v>
      </c>
      <c r="Q230" s="168" t="str">
        <f t="shared" si="35"/>
        <v>CL.IC.CV.100206.01</v>
      </c>
      <c r="R230" s="167" t="s">
        <v>4415</v>
      </c>
      <c r="S230" s="167">
        <v>513</v>
      </c>
    </row>
    <row r="231" spans="1:19" s="167" customFormat="1" ht="15">
      <c r="A231" s="167" t="s">
        <v>12003</v>
      </c>
      <c r="C231" s="61" t="s">
        <v>3188</v>
      </c>
      <c r="D231" s="167" t="s">
        <v>11873</v>
      </c>
      <c r="E231" s="61" t="s">
        <v>3812</v>
      </c>
      <c r="F231" s="167" t="s">
        <v>11502</v>
      </c>
      <c r="G231" s="167" t="s">
        <v>12065</v>
      </c>
      <c r="H231" s="62" t="s">
        <v>11848</v>
      </c>
      <c r="I231" s="167" t="s">
        <v>12066</v>
      </c>
      <c r="J231" s="63" t="str">
        <f t="shared" si="32"/>
        <v>IC.CV.100301</v>
      </c>
      <c r="K231" s="61" t="s">
        <v>2379</v>
      </c>
      <c r="L231" s="167" t="str">
        <f t="shared" si="28"/>
        <v xml:space="preserve">     3+ Strong palpation</v>
      </c>
      <c r="M231" s="168" t="str">
        <f t="shared" si="33"/>
        <v>PI.IC.CV.100301.01</v>
      </c>
      <c r="N231" s="168"/>
      <c r="O231" s="168" t="str">
        <f t="shared" si="34"/>
        <v>PH.IC.CV.100301.01</v>
      </c>
      <c r="Q231" s="168" t="str">
        <f t="shared" si="35"/>
        <v>CL.IC.CV.100301.01</v>
      </c>
    </row>
    <row r="232" spans="1:19" s="167" customFormat="1" ht="15">
      <c r="A232" s="167" t="s">
        <v>12003</v>
      </c>
      <c r="C232" s="61" t="s">
        <v>3188</v>
      </c>
      <c r="E232" s="61" t="s">
        <v>3812</v>
      </c>
      <c r="F232" s="167" t="s">
        <v>11502</v>
      </c>
      <c r="G232" s="167" t="s">
        <v>11666</v>
      </c>
      <c r="H232" s="62" t="s">
        <v>12030</v>
      </c>
      <c r="I232" s="167" t="s">
        <v>12068</v>
      </c>
      <c r="J232" s="63" t="str">
        <f t="shared" si="32"/>
        <v>IC.CV.100302</v>
      </c>
      <c r="K232" s="61" t="s">
        <v>2379</v>
      </c>
      <c r="L232" s="167" t="str">
        <f t="shared" si="28"/>
        <v xml:space="preserve">     2+ Normal</v>
      </c>
      <c r="M232" s="168" t="str">
        <f t="shared" si="33"/>
        <v>PI.IC.CV.100302.01</v>
      </c>
      <c r="N232" s="168"/>
      <c r="O232" s="168" t="str">
        <f t="shared" si="34"/>
        <v>PH.IC.CV.100302.01</v>
      </c>
      <c r="Q232" s="168" t="str">
        <f t="shared" si="35"/>
        <v>CL.IC.CV.100302.01</v>
      </c>
    </row>
    <row r="233" spans="1:19" s="167" customFormat="1" ht="15">
      <c r="A233" s="167" t="s">
        <v>12003</v>
      </c>
      <c r="C233" s="61" t="s">
        <v>3188</v>
      </c>
      <c r="E233" s="61" t="s">
        <v>3812</v>
      </c>
      <c r="F233" s="167" t="s">
        <v>11502</v>
      </c>
      <c r="G233" s="167" t="s">
        <v>11895</v>
      </c>
      <c r="H233" s="62" t="s">
        <v>12032</v>
      </c>
      <c r="I233" s="167" t="s">
        <v>11896</v>
      </c>
      <c r="J233" s="63" t="str">
        <f t="shared" si="32"/>
        <v>IC.CV.100303</v>
      </c>
      <c r="K233" s="61" t="s">
        <v>2379</v>
      </c>
      <c r="L233" s="167" t="str">
        <f t="shared" si="28"/>
        <v xml:space="preserve">     1+ Weak palpation</v>
      </c>
      <c r="M233" s="168" t="str">
        <f t="shared" si="33"/>
        <v>PI.IC.CV.100303.01</v>
      </c>
      <c r="N233" s="168"/>
      <c r="O233" s="168" t="str">
        <f t="shared" si="34"/>
        <v>PH.IC.CV.100303.01</v>
      </c>
      <c r="Q233" s="168" t="str">
        <f t="shared" si="35"/>
        <v>CL.IC.CV.100303.01</v>
      </c>
    </row>
    <row r="234" spans="1:19" s="167" customFormat="1" ht="15">
      <c r="A234" s="167" t="s">
        <v>12003</v>
      </c>
      <c r="C234" s="61" t="s">
        <v>3188</v>
      </c>
      <c r="E234" s="61" t="s">
        <v>3812</v>
      </c>
      <c r="F234" s="167" t="s">
        <v>11502</v>
      </c>
      <c r="G234" s="167" t="s">
        <v>11897</v>
      </c>
      <c r="H234" s="62" t="s">
        <v>12028</v>
      </c>
      <c r="I234" s="167">
        <v>0</v>
      </c>
      <c r="J234" s="63" t="str">
        <f t="shared" si="32"/>
        <v>IC.CV.100304</v>
      </c>
      <c r="K234" s="61" t="s">
        <v>2379</v>
      </c>
      <c r="L234" s="167" t="str">
        <f t="shared" si="28"/>
        <v xml:space="preserve">     0 Not palpable</v>
      </c>
      <c r="M234" s="168" t="str">
        <f t="shared" si="33"/>
        <v>PI.IC.CV.100304.01</v>
      </c>
      <c r="N234" s="168"/>
      <c r="O234" s="168" t="str">
        <f t="shared" si="34"/>
        <v>PH.IC.CV.100304.01</v>
      </c>
      <c r="Q234" s="168" t="str">
        <f t="shared" si="35"/>
        <v>CL.IC.CV.100304.01</v>
      </c>
    </row>
    <row r="235" spans="1:19" s="167" customFormat="1" ht="15">
      <c r="A235" s="167" t="s">
        <v>12003</v>
      </c>
      <c r="C235" s="61" t="s">
        <v>3188</v>
      </c>
      <c r="D235" s="167" t="s">
        <v>10924</v>
      </c>
      <c r="E235" s="61" t="s">
        <v>6464</v>
      </c>
      <c r="F235" s="167" t="s">
        <v>11502</v>
      </c>
      <c r="G235" s="167" t="s">
        <v>11667</v>
      </c>
      <c r="H235" s="62" t="s">
        <v>11848</v>
      </c>
      <c r="I235" s="167" t="s">
        <v>11332</v>
      </c>
      <c r="J235" s="63" t="str">
        <f t="shared" si="32"/>
        <v>IC.CV.100401</v>
      </c>
      <c r="K235" s="61" t="s">
        <v>2379</v>
      </c>
      <c r="L235" s="167" t="str">
        <f t="shared" si="28"/>
        <v xml:space="preserve">     Doppler present</v>
      </c>
      <c r="M235" s="168" t="str">
        <f t="shared" si="33"/>
        <v>PI.IC.CV.100401.01</v>
      </c>
      <c r="N235" s="168"/>
      <c r="O235" s="168" t="str">
        <f t="shared" si="34"/>
        <v>PH.IC.CV.100401.01</v>
      </c>
      <c r="Q235" s="168" t="str">
        <f t="shared" si="35"/>
        <v>CL.IC.CV.100401.01</v>
      </c>
    </row>
    <row r="236" spans="1:19" s="167" customFormat="1" ht="15">
      <c r="A236" s="167" t="s">
        <v>12003</v>
      </c>
      <c r="C236" s="61" t="s">
        <v>3188</v>
      </c>
      <c r="E236" s="61" t="s">
        <v>6464</v>
      </c>
      <c r="F236" s="167" t="s">
        <v>11502</v>
      </c>
      <c r="G236" s="167" t="s">
        <v>12358</v>
      </c>
      <c r="H236" s="62" t="s">
        <v>12030</v>
      </c>
      <c r="I236" s="167" t="s">
        <v>11178</v>
      </c>
      <c r="J236" s="63" t="str">
        <f t="shared" si="32"/>
        <v>IC.CV.100402</v>
      </c>
      <c r="K236" s="61" t="s">
        <v>2379</v>
      </c>
      <c r="L236" s="167" t="str">
        <f t="shared" si="28"/>
        <v xml:space="preserve">     Doppler absent</v>
      </c>
      <c r="M236" s="168" t="str">
        <f t="shared" si="33"/>
        <v>PI.IC.CV.100402.01</v>
      </c>
      <c r="N236" s="168"/>
      <c r="O236" s="168" t="str">
        <f t="shared" si="34"/>
        <v>PH.IC.CV.100402.01</v>
      </c>
      <c r="Q236" s="168" t="str">
        <f t="shared" si="35"/>
        <v>CL.IC.CV.100402.01</v>
      </c>
    </row>
    <row r="237" spans="1:19" s="167" customFormat="1" ht="15">
      <c r="A237" s="167" t="s">
        <v>12003</v>
      </c>
      <c r="C237" s="61" t="s">
        <v>3188</v>
      </c>
      <c r="E237" s="61" t="s">
        <v>6464</v>
      </c>
      <c r="F237" s="167" t="s">
        <v>11502</v>
      </c>
      <c r="G237" s="167" t="s">
        <v>11902</v>
      </c>
      <c r="H237" s="62" t="s">
        <v>12032</v>
      </c>
      <c r="I237" s="167" t="s">
        <v>11931</v>
      </c>
      <c r="J237" s="63" t="str">
        <f t="shared" si="32"/>
        <v>IC.CV.100403</v>
      </c>
      <c r="K237" s="61" t="s">
        <v>2379</v>
      </c>
      <c r="L237" s="167" t="str">
        <f t="shared" si="28"/>
        <v xml:space="preserve">     Amputee unable to assess</v>
      </c>
      <c r="M237" s="168" t="str">
        <f t="shared" si="33"/>
        <v>PI.IC.CV.100403.01</v>
      </c>
      <c r="N237" s="168"/>
      <c r="O237" s="168" t="str">
        <f t="shared" si="34"/>
        <v>PH.IC.CV.100403.01</v>
      </c>
      <c r="Q237" s="168" t="str">
        <f t="shared" si="35"/>
        <v>CL.IC.CV.100403.01</v>
      </c>
    </row>
    <row r="238" spans="1:19" s="167" customFormat="1" ht="15">
      <c r="A238" s="167" t="s">
        <v>12003</v>
      </c>
      <c r="C238" s="61" t="s">
        <v>3188</v>
      </c>
      <c r="E238" s="61" t="s">
        <v>6464</v>
      </c>
      <c r="F238" s="167" t="s">
        <v>11502</v>
      </c>
      <c r="G238" s="167" t="s">
        <v>11856</v>
      </c>
      <c r="H238" s="62" t="s">
        <v>12028</v>
      </c>
      <c r="I238" s="167" t="s">
        <v>11904</v>
      </c>
      <c r="J238" s="63" t="str">
        <f t="shared" si="32"/>
        <v>IC.CV.100404</v>
      </c>
      <c r="K238" s="61" t="s">
        <v>2379</v>
      </c>
      <c r="L238" s="167" t="str">
        <f t="shared" si="28"/>
        <v xml:space="preserve">     Casts unable to assess</v>
      </c>
      <c r="M238" s="168" t="str">
        <f t="shared" si="33"/>
        <v>PI.IC.CV.100404.01</v>
      </c>
      <c r="N238" s="168"/>
      <c r="O238" s="168" t="str">
        <f t="shared" si="34"/>
        <v>PH.IC.CV.100404.01</v>
      </c>
      <c r="Q238" s="168" t="str">
        <f t="shared" si="35"/>
        <v>CL.IC.CV.100404.01</v>
      </c>
    </row>
    <row r="239" spans="1:19" s="167" customFormat="1" ht="15">
      <c r="A239" s="167" t="s">
        <v>12003</v>
      </c>
      <c r="C239" s="61" t="s">
        <v>3188</v>
      </c>
      <c r="E239" s="61" t="s">
        <v>6464</v>
      </c>
      <c r="F239" s="167" t="s">
        <v>11502</v>
      </c>
      <c r="G239" s="167" t="s">
        <v>11715</v>
      </c>
      <c r="H239" s="62" t="s">
        <v>12210</v>
      </c>
      <c r="I239" s="167" t="s">
        <v>12207</v>
      </c>
      <c r="J239" s="63" t="str">
        <f t="shared" si="32"/>
        <v>IC.CV.100405</v>
      </c>
      <c r="K239" s="61" t="s">
        <v>2379</v>
      </c>
      <c r="L239" s="167" t="str">
        <f t="shared" si="28"/>
        <v xml:space="preserve">     Unable to assess:  specify</v>
      </c>
      <c r="M239" s="168" t="str">
        <f t="shared" si="33"/>
        <v>PI.IC.CV.100405.01</v>
      </c>
      <c r="N239" s="168"/>
      <c r="O239" s="168" t="str">
        <f t="shared" si="34"/>
        <v>PH.IC.CV.100405.01</v>
      </c>
      <c r="Q239" s="168" t="str">
        <f t="shared" si="35"/>
        <v>CL.IC.CV.100405.01</v>
      </c>
    </row>
    <row r="240" spans="1:19" s="167" customFormat="1" ht="15">
      <c r="A240" s="167" t="s">
        <v>2547</v>
      </c>
      <c r="C240" s="61" t="s">
        <v>3188</v>
      </c>
      <c r="E240" s="61" t="s">
        <v>6464</v>
      </c>
      <c r="F240" s="167" t="s">
        <v>12040</v>
      </c>
      <c r="G240" s="61" t="s">
        <v>12041</v>
      </c>
      <c r="H240" s="62" t="s">
        <v>6988</v>
      </c>
      <c r="I240" s="62" t="s">
        <v>11584</v>
      </c>
      <c r="J240" s="63" t="str">
        <f t="shared" si="32"/>
        <v>IC.CV.100406</v>
      </c>
      <c r="K240" s="61" t="s">
        <v>2379</v>
      </c>
      <c r="L240" s="167" t="str">
        <f t="shared" si="28"/>
        <v xml:space="preserve">  ART Line Unable to assess</v>
      </c>
      <c r="M240" s="168" t="str">
        <f t="shared" si="33"/>
        <v>PI.IC.CV.100406.01</v>
      </c>
      <c r="N240" s="168"/>
      <c r="O240" s="168" t="str">
        <f t="shared" si="34"/>
        <v>PH.IC.CV.100406.01</v>
      </c>
      <c r="Q240" s="168" t="str">
        <f t="shared" si="35"/>
        <v>CL.IC.CV.100406.01</v>
      </c>
      <c r="R240" s="167" t="s">
        <v>4415</v>
      </c>
      <c r="S240" s="167">
        <v>512</v>
      </c>
    </row>
    <row r="241" spans="1:17" s="167" customFormat="1" ht="15">
      <c r="A241" s="167" t="s">
        <v>12003</v>
      </c>
      <c r="B241" s="167" t="s">
        <v>11585</v>
      </c>
      <c r="C241" s="61" t="s">
        <v>5749</v>
      </c>
      <c r="D241" s="167" t="s">
        <v>9301</v>
      </c>
      <c r="E241" s="61" t="s">
        <v>2379</v>
      </c>
      <c r="F241" s="167" t="s">
        <v>11586</v>
      </c>
      <c r="G241" s="167" t="s">
        <v>11758</v>
      </c>
      <c r="H241" s="62" t="s">
        <v>11848</v>
      </c>
      <c r="I241" s="167" t="s">
        <v>11758</v>
      </c>
      <c r="J241" s="63" t="str">
        <f t="shared" si="32"/>
        <v>IC.CV.110101</v>
      </c>
      <c r="K241" s="61" t="s">
        <v>2379</v>
      </c>
      <c r="L241" s="167" t="str">
        <f t="shared" si="28"/>
        <v>Shiny</v>
      </c>
      <c r="M241" s="168" t="str">
        <f t="shared" si="33"/>
        <v>PI.IC.CV.110101.01</v>
      </c>
      <c r="N241" s="168"/>
      <c r="O241" s="168" t="str">
        <f t="shared" si="34"/>
        <v>PH.IC.CV.110101.01</v>
      </c>
      <c r="Q241" s="168" t="str">
        <f t="shared" si="35"/>
        <v>CL.IC.CV.110101.01</v>
      </c>
    </row>
    <row r="242" spans="1:17" s="167" customFormat="1" ht="15">
      <c r="A242" s="167" t="s">
        <v>12003</v>
      </c>
      <c r="C242" s="61" t="s">
        <v>5749</v>
      </c>
      <c r="E242" s="61" t="s">
        <v>2379</v>
      </c>
      <c r="F242" s="167" t="s">
        <v>11586</v>
      </c>
      <c r="G242" s="167" t="s">
        <v>11759</v>
      </c>
      <c r="H242" s="62" t="s">
        <v>12030</v>
      </c>
      <c r="I242" s="167" t="s">
        <v>11759</v>
      </c>
      <c r="J242" s="63" t="str">
        <f t="shared" si="32"/>
        <v>IC.CV.110102</v>
      </c>
      <c r="K242" s="61" t="s">
        <v>2379</v>
      </c>
      <c r="L242" s="167" t="str">
        <f t="shared" si="28"/>
        <v>Taut</v>
      </c>
      <c r="M242" s="168" t="str">
        <f t="shared" si="33"/>
        <v>PI.IC.CV.110102.01</v>
      </c>
      <c r="N242" s="168"/>
      <c r="O242" s="168" t="str">
        <f t="shared" si="34"/>
        <v>PH.IC.CV.110102.01</v>
      </c>
      <c r="Q242" s="168" t="str">
        <f t="shared" si="35"/>
        <v>CL.IC.CV.110102.01</v>
      </c>
    </row>
    <row r="243" spans="1:17" s="167" customFormat="1" ht="15">
      <c r="A243" s="167" t="s">
        <v>12003</v>
      </c>
      <c r="C243" s="61" t="s">
        <v>5749</v>
      </c>
      <c r="E243" s="61" t="s">
        <v>2379</v>
      </c>
      <c r="F243" s="167" t="s">
        <v>11586</v>
      </c>
      <c r="G243" s="167" t="s">
        <v>11760</v>
      </c>
      <c r="H243" s="62" t="s">
        <v>12032</v>
      </c>
      <c r="I243" s="167" t="s">
        <v>11761</v>
      </c>
      <c r="J243" s="63" t="str">
        <f t="shared" si="32"/>
        <v>IC.CV.110103</v>
      </c>
      <c r="K243" s="61" t="s">
        <v>2379</v>
      </c>
      <c r="L243" s="167" t="str">
        <f t="shared" si="28"/>
        <v>Weeping</v>
      </c>
      <c r="M243" s="168" t="str">
        <f t="shared" si="33"/>
        <v>PI.IC.CV.110103.01</v>
      </c>
      <c r="N243" s="168"/>
      <c r="O243" s="168" t="str">
        <f t="shared" si="34"/>
        <v>PH.IC.CV.110103.01</v>
      </c>
      <c r="Q243" s="168" t="str">
        <f t="shared" si="35"/>
        <v>CL.IC.CV.110103.01</v>
      </c>
    </row>
    <row r="244" spans="1:17" s="167" customFormat="1" ht="15">
      <c r="A244" s="167" t="s">
        <v>12003</v>
      </c>
      <c r="C244" s="61" t="s">
        <v>5749</v>
      </c>
      <c r="E244" s="61" t="s">
        <v>2379</v>
      </c>
      <c r="F244" s="167" t="s">
        <v>11586</v>
      </c>
      <c r="G244" s="167" t="s">
        <v>12034</v>
      </c>
      <c r="H244" s="62" t="s">
        <v>12028</v>
      </c>
      <c r="I244" s="167" t="s">
        <v>11762</v>
      </c>
      <c r="J244" s="63" t="str">
        <f t="shared" si="32"/>
        <v>IC.CV.110104</v>
      </c>
      <c r="K244" s="61" t="s">
        <v>2379</v>
      </c>
      <c r="L244" s="167" t="str">
        <f t="shared" si="28"/>
        <v>Dependent</v>
      </c>
      <c r="M244" s="168" t="str">
        <f t="shared" si="33"/>
        <v>PI.IC.CV.110104.01</v>
      </c>
      <c r="N244" s="168"/>
      <c r="O244" s="168" t="str">
        <f t="shared" si="34"/>
        <v>PH.IC.CV.110104.01</v>
      </c>
      <c r="Q244" s="168" t="str">
        <f t="shared" si="35"/>
        <v>CL.IC.CV.110104.01</v>
      </c>
    </row>
    <row r="245" spans="1:17" s="167" customFormat="1" ht="15">
      <c r="A245" s="167" t="s">
        <v>12003</v>
      </c>
      <c r="C245" s="61" t="s">
        <v>5749</v>
      </c>
      <c r="E245" s="61" t="s">
        <v>12175</v>
      </c>
      <c r="F245" s="167" t="s">
        <v>11586</v>
      </c>
      <c r="G245" s="167" t="s">
        <v>11587</v>
      </c>
      <c r="H245" s="62" t="s">
        <v>12210</v>
      </c>
      <c r="I245" s="167" t="s">
        <v>11260</v>
      </c>
      <c r="J245" s="63" t="str">
        <f t="shared" si="32"/>
        <v>IC.CV.110105</v>
      </c>
      <c r="K245" s="61" t="s">
        <v>12175</v>
      </c>
      <c r="L245" s="167" t="str">
        <f t="shared" si="28"/>
        <v>Nondependent</v>
      </c>
      <c r="M245" s="168" t="str">
        <f t="shared" si="33"/>
        <v>PI.IC.CV.110105.01</v>
      </c>
      <c r="N245" s="168"/>
      <c r="O245" s="168" t="str">
        <f t="shared" si="34"/>
        <v>PH.IC.CV.110105.01</v>
      </c>
      <c r="Q245" s="168" t="str">
        <f t="shared" si="35"/>
        <v>CL.IC.CV.110105.01</v>
      </c>
    </row>
    <row r="246" spans="1:17" s="167" customFormat="1" ht="15">
      <c r="A246" s="167" t="s">
        <v>12003</v>
      </c>
      <c r="C246" s="61" t="s">
        <v>5749</v>
      </c>
      <c r="E246" s="61" t="s">
        <v>12175</v>
      </c>
      <c r="F246" s="167" t="s">
        <v>11586</v>
      </c>
      <c r="G246" s="167" t="s">
        <v>11945</v>
      </c>
      <c r="H246" s="62" t="s">
        <v>12212</v>
      </c>
      <c r="I246" s="167" t="s">
        <v>11945</v>
      </c>
      <c r="J246" s="63" t="str">
        <f t="shared" si="32"/>
        <v>IC.CV.110106</v>
      </c>
      <c r="K246" s="61" t="s">
        <v>12175</v>
      </c>
      <c r="L246" s="167" t="str">
        <f t="shared" si="28"/>
        <v>Anasarca</v>
      </c>
      <c r="M246" s="168" t="str">
        <f t="shared" si="33"/>
        <v>PI.IC.CV.110106.01</v>
      </c>
      <c r="N246" s="168"/>
      <c r="O246" s="168" t="str">
        <f t="shared" si="34"/>
        <v>PH.IC.CV.110106.01</v>
      </c>
      <c r="Q246" s="168" t="str">
        <f t="shared" si="35"/>
        <v>CL.IC.CV.110106.01</v>
      </c>
    </row>
    <row r="247" spans="1:17" s="167" customFormat="1" ht="15">
      <c r="A247" s="167" t="s">
        <v>12003</v>
      </c>
      <c r="C247" s="61" t="s">
        <v>5749</v>
      </c>
      <c r="D247" s="167" t="s">
        <v>8518</v>
      </c>
      <c r="E247" s="61" t="s">
        <v>12430</v>
      </c>
      <c r="F247" s="167" t="s">
        <v>11946</v>
      </c>
      <c r="G247" s="167" t="s">
        <v>11402</v>
      </c>
      <c r="H247" s="62" t="s">
        <v>11848</v>
      </c>
      <c r="I247" s="167" t="s">
        <v>11402</v>
      </c>
      <c r="J247" s="63" t="str">
        <f t="shared" si="32"/>
        <v>IC.CV.110201</v>
      </c>
      <c r="K247" s="61" t="s">
        <v>12175</v>
      </c>
      <c r="L247" s="167" t="str">
        <f t="shared" si="28"/>
        <v>Right</v>
      </c>
      <c r="M247" s="168" t="str">
        <f t="shared" si="33"/>
        <v>PI.IC.CV.110201.01</v>
      </c>
      <c r="N247" s="168"/>
      <c r="O247" s="168" t="str">
        <f t="shared" si="34"/>
        <v>PH.IC.CV.110201.01</v>
      </c>
      <c r="Q247" s="168" t="str">
        <f t="shared" si="35"/>
        <v>CL.IC.CV.110201.01</v>
      </c>
    </row>
    <row r="248" spans="1:17" s="167" customFormat="1" ht="15">
      <c r="A248" s="167" t="s">
        <v>12003</v>
      </c>
      <c r="C248" s="61" t="s">
        <v>5749</v>
      </c>
      <c r="E248" s="61" t="s">
        <v>12430</v>
      </c>
      <c r="F248" s="167" t="s">
        <v>11946</v>
      </c>
      <c r="G248" s="167" t="s">
        <v>11563</v>
      </c>
      <c r="H248" s="62" t="s">
        <v>12030</v>
      </c>
      <c r="I248" s="167" t="s">
        <v>11563</v>
      </c>
      <c r="J248" s="63" t="str">
        <f t="shared" si="32"/>
        <v>IC.CV.110202</v>
      </c>
      <c r="K248" s="61" t="s">
        <v>12175</v>
      </c>
      <c r="L248" s="167" t="str">
        <f t="shared" si="28"/>
        <v>Left</v>
      </c>
      <c r="M248" s="168" t="str">
        <f t="shared" si="33"/>
        <v>PI.IC.CV.110202.01</v>
      </c>
      <c r="N248" s="168"/>
      <c r="O248" s="168" t="str">
        <f t="shared" si="34"/>
        <v>PH.IC.CV.110202.01</v>
      </c>
      <c r="Q248" s="168" t="str">
        <f t="shared" si="35"/>
        <v>CL.IC.CV.110202.01</v>
      </c>
    </row>
    <row r="249" spans="1:17" s="167" customFormat="1" ht="15">
      <c r="A249" s="167" t="s">
        <v>12003</v>
      </c>
      <c r="C249" s="61" t="s">
        <v>5749</v>
      </c>
      <c r="E249" s="61" t="s">
        <v>12430</v>
      </c>
      <c r="F249" s="167" t="s">
        <v>11946</v>
      </c>
      <c r="G249" s="167" t="s">
        <v>11564</v>
      </c>
      <c r="H249" s="62" t="s">
        <v>12032</v>
      </c>
      <c r="I249" s="167" t="s">
        <v>11564</v>
      </c>
      <c r="J249" s="63" t="str">
        <f t="shared" si="32"/>
        <v>IC.CV.110203</v>
      </c>
      <c r="K249" s="61" t="s">
        <v>12175</v>
      </c>
      <c r="L249" s="167" t="str">
        <f t="shared" si="28"/>
        <v>Bilateral</v>
      </c>
      <c r="M249" s="168" t="str">
        <f t="shared" si="33"/>
        <v>PI.IC.CV.110203.01</v>
      </c>
      <c r="N249" s="168"/>
      <c r="O249" s="168" t="str">
        <f t="shared" si="34"/>
        <v>PH.IC.CV.110203.01</v>
      </c>
      <c r="Q249" s="168" t="str">
        <f t="shared" si="35"/>
        <v>CL.IC.CV.110203.01</v>
      </c>
    </row>
    <row r="250" spans="1:17" s="167" customFormat="1" ht="15">
      <c r="A250" s="167" t="s">
        <v>12003</v>
      </c>
      <c r="C250" s="61" t="s">
        <v>5749</v>
      </c>
      <c r="D250" s="167" t="s">
        <v>7469</v>
      </c>
      <c r="E250" s="61" t="s">
        <v>12185</v>
      </c>
      <c r="F250" s="167" t="s">
        <v>11565</v>
      </c>
      <c r="G250" s="167" t="s">
        <v>11735</v>
      </c>
      <c r="H250" s="62" t="s">
        <v>11848</v>
      </c>
      <c r="I250" s="167" t="s">
        <v>11736</v>
      </c>
      <c r="J250" s="63" t="str">
        <f t="shared" si="32"/>
        <v>IC.CV.110301</v>
      </c>
      <c r="K250" s="61" t="s">
        <v>12175</v>
      </c>
      <c r="L250" s="167" t="str">
        <f t="shared" si="28"/>
        <v>Generalized</v>
      </c>
      <c r="M250" s="168" t="str">
        <f t="shared" si="33"/>
        <v>PI.IC.CV.110301.01</v>
      </c>
      <c r="N250" s="168"/>
      <c r="O250" s="168" t="str">
        <f t="shared" si="34"/>
        <v>PH.IC.CV.110301.01</v>
      </c>
      <c r="Q250" s="168" t="str">
        <f t="shared" si="35"/>
        <v>CL.IC.CV.110301.01</v>
      </c>
    </row>
    <row r="251" spans="1:17" s="167" customFormat="1" ht="15">
      <c r="A251" s="167" t="s">
        <v>12003</v>
      </c>
      <c r="C251" s="61" t="s">
        <v>5749</v>
      </c>
      <c r="E251" s="61" t="s">
        <v>12185</v>
      </c>
      <c r="F251" s="167" t="s">
        <v>11565</v>
      </c>
      <c r="G251" s="167" t="s">
        <v>11737</v>
      </c>
      <c r="H251" s="62" t="s">
        <v>12030</v>
      </c>
      <c r="I251" s="167" t="s">
        <v>11737</v>
      </c>
      <c r="J251" s="63" t="str">
        <f t="shared" si="32"/>
        <v>IC.CV.110302</v>
      </c>
      <c r="K251" s="61" t="s">
        <v>12175</v>
      </c>
      <c r="L251" s="167" t="str">
        <f t="shared" si="28"/>
        <v>Foot</v>
      </c>
      <c r="M251" s="168" t="str">
        <f t="shared" si="33"/>
        <v>PI.IC.CV.110302.01</v>
      </c>
      <c r="N251" s="168"/>
      <c r="O251" s="168" t="str">
        <f t="shared" si="34"/>
        <v>PH.IC.CV.110302.01</v>
      </c>
      <c r="Q251" s="168" t="str">
        <f t="shared" si="35"/>
        <v>CL.IC.CV.110302.01</v>
      </c>
    </row>
    <row r="252" spans="1:17" s="167" customFormat="1" ht="15">
      <c r="A252" s="167" t="s">
        <v>12003</v>
      </c>
      <c r="C252" s="61" t="s">
        <v>5749</v>
      </c>
      <c r="E252" s="61" t="s">
        <v>12185</v>
      </c>
      <c r="F252" s="167" t="s">
        <v>11565</v>
      </c>
      <c r="G252" s="167" t="s">
        <v>11738</v>
      </c>
      <c r="H252" s="62" t="s">
        <v>12032</v>
      </c>
      <c r="I252" s="167" t="s">
        <v>11738</v>
      </c>
      <c r="J252" s="63" t="str">
        <f t="shared" si="32"/>
        <v>IC.CV.110303</v>
      </c>
      <c r="K252" s="61" t="s">
        <v>12175</v>
      </c>
      <c r="L252" s="167" t="str">
        <f t="shared" ref="L252:L317" si="36">G252</f>
        <v>Ankle</v>
      </c>
      <c r="M252" s="168" t="str">
        <f t="shared" si="33"/>
        <v>PI.IC.CV.110303.01</v>
      </c>
      <c r="N252" s="168"/>
      <c r="O252" s="168" t="str">
        <f t="shared" si="34"/>
        <v>PH.IC.CV.110303.01</v>
      </c>
      <c r="Q252" s="168" t="str">
        <f t="shared" si="35"/>
        <v>CL.IC.CV.110303.01</v>
      </c>
    </row>
    <row r="253" spans="1:17" s="167" customFormat="1" ht="15">
      <c r="A253" s="167" t="s">
        <v>12003</v>
      </c>
      <c r="C253" s="61" t="s">
        <v>5749</v>
      </c>
      <c r="E253" s="61" t="s">
        <v>12185</v>
      </c>
      <c r="F253" s="167" t="s">
        <v>11565</v>
      </c>
      <c r="G253" s="167" t="s">
        <v>11739</v>
      </c>
      <c r="H253" s="62" t="s">
        <v>12028</v>
      </c>
      <c r="I253" s="167" t="s">
        <v>11739</v>
      </c>
      <c r="J253" s="63" t="str">
        <f t="shared" si="32"/>
        <v>IC.CV.110304</v>
      </c>
      <c r="K253" s="61" t="s">
        <v>12175</v>
      </c>
      <c r="L253" s="167" t="str">
        <f t="shared" si="36"/>
        <v>Calf</v>
      </c>
      <c r="M253" s="168" t="str">
        <f t="shared" si="33"/>
        <v>PI.IC.CV.110304.01</v>
      </c>
      <c r="N253" s="168"/>
      <c r="O253" s="168" t="str">
        <f t="shared" si="34"/>
        <v>PH.IC.CV.110304.01</v>
      </c>
      <c r="Q253" s="168" t="str">
        <f t="shared" si="35"/>
        <v>CL.IC.CV.110304.01</v>
      </c>
    </row>
    <row r="254" spans="1:17" s="167" customFormat="1" ht="15">
      <c r="A254" s="167" t="s">
        <v>12003</v>
      </c>
      <c r="C254" s="61" t="s">
        <v>5749</v>
      </c>
      <c r="E254" s="61" t="s">
        <v>12185</v>
      </c>
      <c r="F254" s="167" t="s">
        <v>11565</v>
      </c>
      <c r="G254" s="167" t="s">
        <v>11740</v>
      </c>
      <c r="H254" s="62" t="s">
        <v>12210</v>
      </c>
      <c r="I254" s="167" t="s">
        <v>11740</v>
      </c>
      <c r="J254" s="63" t="str">
        <f t="shared" si="32"/>
        <v>IC.CV.110305</v>
      </c>
      <c r="K254" s="61" t="s">
        <v>12175</v>
      </c>
      <c r="L254" s="167" t="str">
        <f t="shared" si="36"/>
        <v>Knee</v>
      </c>
      <c r="M254" s="168" t="str">
        <f t="shared" si="33"/>
        <v>PI.IC.CV.110305.01</v>
      </c>
      <c r="N254" s="168"/>
      <c r="O254" s="168" t="str">
        <f t="shared" si="34"/>
        <v>PH.IC.CV.110305.01</v>
      </c>
      <c r="Q254" s="168" t="str">
        <f t="shared" si="35"/>
        <v>CL.IC.CV.110305.01</v>
      </c>
    </row>
    <row r="255" spans="1:17" s="167" customFormat="1" ht="15">
      <c r="A255" s="167" t="s">
        <v>12003</v>
      </c>
      <c r="C255" s="61" t="s">
        <v>5749</v>
      </c>
      <c r="E255" s="61" t="s">
        <v>12185</v>
      </c>
      <c r="F255" s="167" t="s">
        <v>11565</v>
      </c>
      <c r="G255" s="167" t="s">
        <v>11741</v>
      </c>
      <c r="H255" s="62" t="s">
        <v>12212</v>
      </c>
      <c r="I255" s="167" t="s">
        <v>11741</v>
      </c>
      <c r="J255" s="63" t="str">
        <f t="shared" si="32"/>
        <v>IC.CV.110306</v>
      </c>
      <c r="K255" s="61" t="s">
        <v>12175</v>
      </c>
      <c r="L255" s="167" t="str">
        <f t="shared" si="36"/>
        <v>Thigh</v>
      </c>
      <c r="M255" s="168" t="str">
        <f t="shared" si="33"/>
        <v>PI.IC.CV.110306.01</v>
      </c>
      <c r="N255" s="168"/>
      <c r="O255" s="168" t="str">
        <f t="shared" si="34"/>
        <v>PH.IC.CV.110306.01</v>
      </c>
      <c r="Q255" s="168" t="str">
        <f t="shared" si="35"/>
        <v>CL.IC.CV.110306.01</v>
      </c>
    </row>
    <row r="256" spans="1:17" s="167" customFormat="1" ht="15">
      <c r="A256" s="167" t="s">
        <v>12003</v>
      </c>
      <c r="C256" s="61" t="s">
        <v>5749</v>
      </c>
      <c r="E256" s="61" t="s">
        <v>12185</v>
      </c>
      <c r="F256" s="167" t="s">
        <v>11565</v>
      </c>
      <c r="G256" s="167" t="s">
        <v>11742</v>
      </c>
      <c r="H256" s="62" t="s">
        <v>12225</v>
      </c>
      <c r="I256" s="167" t="s">
        <v>11742</v>
      </c>
      <c r="J256" s="63" t="str">
        <f t="shared" si="32"/>
        <v>IC.CV.110307</v>
      </c>
      <c r="K256" s="61" t="s">
        <v>12175</v>
      </c>
      <c r="L256" s="167" t="str">
        <f t="shared" si="36"/>
        <v>Scrotal</v>
      </c>
      <c r="M256" s="168" t="str">
        <f t="shared" si="33"/>
        <v>PI.IC.CV.110307.01</v>
      </c>
      <c r="N256" s="168"/>
      <c r="O256" s="168" t="str">
        <f t="shared" si="34"/>
        <v>PH.IC.CV.110307.01</v>
      </c>
      <c r="Q256" s="168" t="str">
        <f t="shared" si="35"/>
        <v>CL.IC.CV.110307.01</v>
      </c>
    </row>
    <row r="257" spans="1:37" s="167" customFormat="1" ht="15">
      <c r="A257" s="167" t="s">
        <v>12003</v>
      </c>
      <c r="C257" s="61" t="s">
        <v>5749</v>
      </c>
      <c r="E257" s="61" t="s">
        <v>12185</v>
      </c>
      <c r="F257" s="167" t="s">
        <v>11565</v>
      </c>
      <c r="G257" s="167" t="s">
        <v>11743</v>
      </c>
      <c r="H257" s="62" t="s">
        <v>11638</v>
      </c>
      <c r="I257" s="167" t="s">
        <v>11743</v>
      </c>
      <c r="J257" s="63" t="str">
        <f t="shared" si="32"/>
        <v>IC.CV.110308</v>
      </c>
      <c r="K257" s="61" t="s">
        <v>12175</v>
      </c>
      <c r="L257" s="167" t="str">
        <f t="shared" si="36"/>
        <v>Penile</v>
      </c>
      <c r="M257" s="168" t="str">
        <f t="shared" si="33"/>
        <v>PI.IC.CV.110308.01</v>
      </c>
      <c r="N257" s="168"/>
      <c r="O257" s="168" t="str">
        <f t="shared" si="34"/>
        <v>PH.IC.CV.110308.01</v>
      </c>
      <c r="Q257" s="168" t="str">
        <f t="shared" si="35"/>
        <v>CL.IC.CV.110308.01</v>
      </c>
    </row>
    <row r="258" spans="1:37" s="167" customFormat="1" ht="15">
      <c r="A258" s="167" t="s">
        <v>12003</v>
      </c>
      <c r="C258" s="61" t="s">
        <v>5749</v>
      </c>
      <c r="E258" s="61" t="s">
        <v>12185</v>
      </c>
      <c r="F258" s="167" t="s">
        <v>11565</v>
      </c>
      <c r="G258" s="167" t="s">
        <v>11744</v>
      </c>
      <c r="H258" s="62" t="s">
        <v>11639</v>
      </c>
      <c r="I258" s="167" t="s">
        <v>11744</v>
      </c>
      <c r="J258" s="63" t="str">
        <f t="shared" si="32"/>
        <v>IC.CV.110309</v>
      </c>
      <c r="K258" s="61" t="s">
        <v>12175</v>
      </c>
      <c r="L258" s="167" t="str">
        <f t="shared" si="36"/>
        <v>Genital</v>
      </c>
      <c r="M258" s="168" t="str">
        <f t="shared" si="33"/>
        <v>PI.IC.CV.110309.01</v>
      </c>
      <c r="N258" s="168"/>
      <c r="O258" s="168" t="str">
        <f t="shared" si="34"/>
        <v>PH.IC.CV.110309.01</v>
      </c>
      <c r="Q258" s="168" t="str">
        <f t="shared" si="35"/>
        <v>CL.IC.CV.110309.01</v>
      </c>
    </row>
    <row r="259" spans="1:37" s="167" customFormat="1" ht="15">
      <c r="A259" s="167" t="s">
        <v>12003</v>
      </c>
      <c r="C259" s="61" t="s">
        <v>5749</v>
      </c>
      <c r="E259" s="61" t="s">
        <v>12185</v>
      </c>
      <c r="F259" s="167" t="s">
        <v>11565</v>
      </c>
      <c r="G259" s="167" t="s">
        <v>11745</v>
      </c>
      <c r="H259" s="62" t="s">
        <v>11829</v>
      </c>
      <c r="I259" s="167" t="s">
        <v>11745</v>
      </c>
      <c r="J259" s="63" t="str">
        <f t="shared" si="32"/>
        <v>IC.CV.110310</v>
      </c>
      <c r="K259" s="61" t="s">
        <v>12175</v>
      </c>
      <c r="L259" s="167" t="str">
        <f t="shared" si="36"/>
        <v>Sacral</v>
      </c>
      <c r="M259" s="168" t="str">
        <f t="shared" si="33"/>
        <v>PI.IC.CV.110310.01</v>
      </c>
      <c r="N259" s="168"/>
      <c r="O259" s="168" t="str">
        <f t="shared" si="34"/>
        <v>PH.IC.CV.110310.01</v>
      </c>
      <c r="Q259" s="168" t="str">
        <f t="shared" si="35"/>
        <v>CL.IC.CV.110310.01</v>
      </c>
    </row>
    <row r="260" spans="1:37" s="167" customFormat="1" ht="15">
      <c r="A260" s="167" t="s">
        <v>12003</v>
      </c>
      <c r="C260" s="61" t="s">
        <v>5749</v>
      </c>
      <c r="E260" s="61" t="s">
        <v>12185</v>
      </c>
      <c r="F260" s="167" t="s">
        <v>11565</v>
      </c>
      <c r="G260" s="167" t="s">
        <v>11746</v>
      </c>
      <c r="H260" s="62" t="s">
        <v>12099</v>
      </c>
      <c r="I260" s="167" t="s">
        <v>11746</v>
      </c>
      <c r="J260" s="63" t="str">
        <f t="shared" si="32"/>
        <v>IC.CV.110311</v>
      </c>
      <c r="K260" s="61" t="s">
        <v>12175</v>
      </c>
      <c r="L260" s="167" t="str">
        <f t="shared" si="36"/>
        <v>Hand</v>
      </c>
      <c r="M260" s="168" t="str">
        <f t="shared" si="33"/>
        <v>PI.IC.CV.110311.01</v>
      </c>
      <c r="N260" s="168"/>
      <c r="O260" s="168" t="str">
        <f t="shared" si="34"/>
        <v>PH.IC.CV.110311.01</v>
      </c>
      <c r="Q260" s="168" t="str">
        <f t="shared" si="35"/>
        <v>CL.IC.CV.110311.01</v>
      </c>
    </row>
    <row r="261" spans="1:37" s="167" customFormat="1" ht="15">
      <c r="A261" s="167" t="s">
        <v>12003</v>
      </c>
      <c r="C261" s="61" t="s">
        <v>5749</v>
      </c>
      <c r="E261" s="61" t="s">
        <v>12185</v>
      </c>
      <c r="F261" s="167" t="s">
        <v>11565</v>
      </c>
      <c r="G261" s="167" t="s">
        <v>11747</v>
      </c>
      <c r="H261" s="62" t="s">
        <v>12100</v>
      </c>
      <c r="I261" s="167" t="s">
        <v>11747</v>
      </c>
      <c r="J261" s="63" t="str">
        <f t="shared" si="32"/>
        <v>IC.CV.110312</v>
      </c>
      <c r="K261" s="61" t="s">
        <v>12175</v>
      </c>
      <c r="L261" s="167" t="str">
        <f t="shared" si="36"/>
        <v>Forearm</v>
      </c>
      <c r="M261" s="168" t="str">
        <f t="shared" si="33"/>
        <v>PI.IC.CV.110312.01</v>
      </c>
      <c r="N261" s="168"/>
      <c r="O261" s="168" t="str">
        <f t="shared" si="34"/>
        <v>PH.IC.CV.110312.01</v>
      </c>
      <c r="Q261" s="168" t="str">
        <f t="shared" si="35"/>
        <v>CL.IC.CV.110312.01</v>
      </c>
    </row>
    <row r="262" spans="1:37" s="167" customFormat="1" ht="15">
      <c r="A262" s="167" t="s">
        <v>12003</v>
      </c>
      <c r="C262" s="61" t="s">
        <v>5749</v>
      </c>
      <c r="E262" s="61" t="s">
        <v>12185</v>
      </c>
      <c r="F262" s="167" t="s">
        <v>11565</v>
      </c>
      <c r="G262" s="167" t="s">
        <v>11748</v>
      </c>
      <c r="H262" s="62" t="s">
        <v>12101</v>
      </c>
      <c r="I262" s="167" t="s">
        <v>11748</v>
      </c>
      <c r="J262" s="63" t="str">
        <f t="shared" si="32"/>
        <v>IC.CV.110313</v>
      </c>
      <c r="K262" s="61" t="s">
        <v>12175</v>
      </c>
      <c r="L262" s="167" t="str">
        <f t="shared" si="36"/>
        <v>Upper arm</v>
      </c>
      <c r="M262" s="168" t="str">
        <f t="shared" si="33"/>
        <v>PI.IC.CV.110313.01</v>
      </c>
      <c r="N262" s="168"/>
      <c r="O262" s="168" t="str">
        <f t="shared" si="34"/>
        <v>PH.IC.CV.110313.01</v>
      </c>
      <c r="Q262" s="168" t="str">
        <f t="shared" si="35"/>
        <v>CL.IC.CV.110313.01</v>
      </c>
    </row>
    <row r="263" spans="1:37" s="167" customFormat="1" ht="15">
      <c r="A263" s="167" t="s">
        <v>12003</v>
      </c>
      <c r="C263" s="61" t="s">
        <v>5749</v>
      </c>
      <c r="E263" s="61" t="s">
        <v>12185</v>
      </c>
      <c r="F263" s="167" t="s">
        <v>11565</v>
      </c>
      <c r="G263" s="167" t="s">
        <v>11749</v>
      </c>
      <c r="H263" s="62" t="s">
        <v>12102</v>
      </c>
      <c r="I263" s="167" t="s">
        <v>11749</v>
      </c>
      <c r="J263" s="63" t="str">
        <f t="shared" si="32"/>
        <v>IC.CV.110314</v>
      </c>
      <c r="K263" s="61" t="s">
        <v>12175</v>
      </c>
      <c r="L263" s="167" t="str">
        <f t="shared" si="36"/>
        <v xml:space="preserve">Facial </v>
      </c>
      <c r="M263" s="168" t="str">
        <f t="shared" si="33"/>
        <v>PI.IC.CV.110314.01</v>
      </c>
      <c r="N263" s="168"/>
      <c r="O263" s="168" t="str">
        <f t="shared" si="34"/>
        <v>PH.IC.CV.110314.01</v>
      </c>
      <c r="Q263" s="168" t="str">
        <f t="shared" si="35"/>
        <v>CL.IC.CV.110314.01</v>
      </c>
    </row>
    <row r="264" spans="1:37" s="167" customFormat="1" ht="15">
      <c r="A264" s="167" t="s">
        <v>12003</v>
      </c>
      <c r="C264" s="61" t="s">
        <v>5749</v>
      </c>
      <c r="E264" s="61" t="s">
        <v>12185</v>
      </c>
      <c r="F264" s="167" t="s">
        <v>11565</v>
      </c>
      <c r="G264" s="167" t="s">
        <v>11750</v>
      </c>
      <c r="H264" s="62" t="s">
        <v>11559</v>
      </c>
      <c r="I264" s="167" t="s">
        <v>11750</v>
      </c>
      <c r="J264" s="63" t="str">
        <f t="shared" si="32"/>
        <v>IC.CV.110315</v>
      </c>
      <c r="K264" s="61" t="s">
        <v>12175</v>
      </c>
      <c r="L264" s="167" t="str">
        <f t="shared" si="36"/>
        <v xml:space="preserve">Sclera </v>
      </c>
      <c r="M264" s="168" t="str">
        <f t="shared" si="33"/>
        <v>PI.IC.CV.110315.01</v>
      </c>
      <c r="N264" s="168"/>
      <c r="O264" s="168" t="str">
        <f t="shared" si="34"/>
        <v>PH.IC.CV.110315.01</v>
      </c>
      <c r="Q264" s="168" t="str">
        <f t="shared" si="35"/>
        <v>CL.IC.CV.110315.01</v>
      </c>
    </row>
    <row r="265" spans="1:37" s="167" customFormat="1" ht="15">
      <c r="A265" s="167" t="s">
        <v>12003</v>
      </c>
      <c r="C265" s="61" t="s">
        <v>5749</v>
      </c>
      <c r="E265" s="61" t="s">
        <v>12185</v>
      </c>
      <c r="F265" s="167" t="s">
        <v>11565</v>
      </c>
      <c r="G265" s="167" t="s">
        <v>11751</v>
      </c>
      <c r="H265" s="62" t="s">
        <v>11560</v>
      </c>
      <c r="I265" s="167" t="s">
        <v>11576</v>
      </c>
      <c r="J265" s="63" t="str">
        <f>CONCATENATE("IC.CV.",C265,E265,H265)</f>
        <v>IC.CV.110316</v>
      </c>
      <c r="K265" s="61" t="s">
        <v>12175</v>
      </c>
      <c r="L265" s="167" t="str">
        <f>G265</f>
        <v>Periorbital</v>
      </c>
      <c r="M265" s="168" t="str">
        <f>CONCATENATE("PI.",J265,".",K265)</f>
        <v>PI.IC.CV.110316.01</v>
      </c>
      <c r="N265" s="168"/>
      <c r="O265" s="168" t="str">
        <f>CONCATENATE("PH.",J265,".",K265)</f>
        <v>PH.IC.CV.110316.01</v>
      </c>
      <c r="Q265" s="168" t="str">
        <f>CONCATENATE("CL.",J265,".",K265)</f>
        <v>CL.IC.CV.110316.01</v>
      </c>
    </row>
    <row r="266" spans="1:37" s="167" customFormat="1" ht="15">
      <c r="A266" s="167" t="s">
        <v>12003</v>
      </c>
      <c r="C266" s="61" t="s">
        <v>5749</v>
      </c>
      <c r="E266" s="61" t="s">
        <v>12185</v>
      </c>
      <c r="F266" s="167" t="s">
        <v>11565</v>
      </c>
      <c r="G266" s="167" t="s">
        <v>13714</v>
      </c>
      <c r="H266" s="62" t="s">
        <v>11561</v>
      </c>
      <c r="J266" s="63" t="str">
        <f t="shared" si="32"/>
        <v>IC.CV.110317</v>
      </c>
      <c r="K266" s="61" t="s">
        <v>12175</v>
      </c>
      <c r="L266" s="167" t="str">
        <f t="shared" si="36"/>
        <v>Lower Extremity</v>
      </c>
      <c r="M266" s="168" t="str">
        <f t="shared" si="33"/>
        <v>PI.IC.CV.110317.01</v>
      </c>
      <c r="N266" s="168"/>
      <c r="O266" s="168" t="str">
        <f t="shared" si="34"/>
        <v>PH.IC.CV.110317.01</v>
      </c>
      <c r="Q266" s="168" t="str">
        <f t="shared" si="35"/>
        <v>CL.IC.CV.110317.01</v>
      </c>
      <c r="AJ266" s="167" t="s">
        <v>12773</v>
      </c>
      <c r="AK266" s="167">
        <v>1447</v>
      </c>
    </row>
    <row r="267" spans="1:37" s="167" customFormat="1" ht="15">
      <c r="A267" s="167" t="s">
        <v>12003</v>
      </c>
      <c r="C267" s="61" t="s">
        <v>5749</v>
      </c>
      <c r="D267" s="167" t="s">
        <v>11577</v>
      </c>
      <c r="E267" s="61" t="s">
        <v>6464</v>
      </c>
      <c r="F267" s="167" t="s">
        <v>11578</v>
      </c>
      <c r="G267" s="167" t="s">
        <v>11579</v>
      </c>
      <c r="H267" s="62" t="s">
        <v>11848</v>
      </c>
      <c r="I267" s="167" t="s">
        <v>11580</v>
      </c>
      <c r="J267" s="63" t="str">
        <f t="shared" si="32"/>
        <v>IC.CV.110401</v>
      </c>
      <c r="K267" s="61" t="s">
        <v>12175</v>
      </c>
      <c r="L267" s="167" t="str">
        <f t="shared" si="36"/>
        <v xml:space="preserve">Non-Pitting </v>
      </c>
      <c r="M267" s="168" t="str">
        <f t="shared" si="33"/>
        <v>PI.IC.CV.110401.01</v>
      </c>
      <c r="N267" s="168"/>
      <c r="O267" s="168" t="str">
        <f t="shared" si="34"/>
        <v>PH.IC.CV.110401.01</v>
      </c>
      <c r="Q267" s="168" t="str">
        <f t="shared" si="35"/>
        <v>CL.IC.CV.110401.01</v>
      </c>
    </row>
    <row r="268" spans="1:37" s="167" customFormat="1" ht="15">
      <c r="A268" s="167" t="s">
        <v>12003</v>
      </c>
      <c r="C268" s="61" t="s">
        <v>5749</v>
      </c>
      <c r="E268" s="61" t="s">
        <v>6464</v>
      </c>
      <c r="F268" s="167" t="s">
        <v>11578</v>
      </c>
      <c r="G268" s="167" t="s">
        <v>11581</v>
      </c>
      <c r="H268" s="62" t="s">
        <v>12030</v>
      </c>
      <c r="I268" s="167" t="s">
        <v>11581</v>
      </c>
      <c r="J268" s="63" t="str">
        <f t="shared" si="32"/>
        <v>IC.CV.110402</v>
      </c>
      <c r="K268" s="61" t="s">
        <v>12175</v>
      </c>
      <c r="L268" s="167" t="str">
        <f t="shared" si="36"/>
        <v>Trace</v>
      </c>
      <c r="M268" s="168" t="str">
        <f t="shared" si="33"/>
        <v>PI.IC.CV.110402.01</v>
      </c>
      <c r="N268" s="168"/>
      <c r="O268" s="168" t="str">
        <f t="shared" si="34"/>
        <v>PH.IC.CV.110402.01</v>
      </c>
      <c r="Q268" s="168" t="str">
        <f t="shared" si="35"/>
        <v>CL.IC.CV.110402.01</v>
      </c>
    </row>
    <row r="269" spans="1:37" s="167" customFormat="1" ht="15">
      <c r="A269" s="167" t="s">
        <v>12003</v>
      </c>
      <c r="C269" s="61" t="s">
        <v>5749</v>
      </c>
      <c r="E269" s="61" t="s">
        <v>6464</v>
      </c>
      <c r="F269" s="167" t="s">
        <v>11578</v>
      </c>
      <c r="G269" s="167" t="s">
        <v>11413</v>
      </c>
      <c r="H269" s="62" t="s">
        <v>12032</v>
      </c>
      <c r="I269" s="167">
        <v>1</v>
      </c>
      <c r="J269" s="63" t="str">
        <f t="shared" si="32"/>
        <v>IC.CV.110403</v>
      </c>
      <c r="K269" s="61" t="s">
        <v>12175</v>
      </c>
      <c r="L269" s="167" t="str">
        <f t="shared" si="36"/>
        <v>Pitting +1 (Barely Detectable)</v>
      </c>
      <c r="M269" s="168" t="str">
        <f t="shared" si="33"/>
        <v>PI.IC.CV.110403.01</v>
      </c>
      <c r="N269" s="168"/>
      <c r="O269" s="168" t="str">
        <f t="shared" si="34"/>
        <v>PH.IC.CV.110403.01</v>
      </c>
      <c r="Q269" s="168" t="str">
        <f t="shared" si="35"/>
        <v>CL.IC.CV.110403.01</v>
      </c>
    </row>
    <row r="270" spans="1:37" s="167" customFormat="1" ht="15">
      <c r="A270" s="167" t="s">
        <v>12003</v>
      </c>
      <c r="C270" s="61" t="s">
        <v>5749</v>
      </c>
      <c r="E270" s="61" t="s">
        <v>6464</v>
      </c>
      <c r="F270" s="167" t="s">
        <v>11578</v>
      </c>
      <c r="G270" s="167" t="s">
        <v>11414</v>
      </c>
      <c r="H270" s="62" t="s">
        <v>12028</v>
      </c>
      <c r="I270" s="167">
        <v>2</v>
      </c>
      <c r="J270" s="63" t="str">
        <f t="shared" si="32"/>
        <v>IC.CV.110404</v>
      </c>
      <c r="K270" s="61" t="s">
        <v>12175</v>
      </c>
      <c r="L270" s="167" t="str">
        <f t="shared" si="36"/>
        <v>Pitting +2 (Indentation less than 5mm)</v>
      </c>
      <c r="M270" s="168" t="str">
        <f t="shared" si="33"/>
        <v>PI.IC.CV.110404.01</v>
      </c>
      <c r="N270" s="168"/>
      <c r="O270" s="168" t="str">
        <f t="shared" si="34"/>
        <v>PH.IC.CV.110404.01</v>
      </c>
      <c r="Q270" s="168" t="str">
        <f t="shared" si="35"/>
        <v>CL.IC.CV.110404.01</v>
      </c>
    </row>
    <row r="271" spans="1:37" s="167" customFormat="1" ht="15">
      <c r="A271" s="167" t="s">
        <v>12003</v>
      </c>
      <c r="C271" s="61" t="s">
        <v>5749</v>
      </c>
      <c r="E271" s="61" t="s">
        <v>6464</v>
      </c>
      <c r="F271" s="167" t="s">
        <v>11578</v>
      </c>
      <c r="G271" s="167" t="s">
        <v>11415</v>
      </c>
      <c r="H271" s="62" t="s">
        <v>12210</v>
      </c>
      <c r="I271" s="167">
        <v>3</v>
      </c>
      <c r="J271" s="63" t="str">
        <f t="shared" ref="J271:J336" si="37">CONCATENATE("IC.CV.",C271,E271,H271)</f>
        <v>IC.CV.110405</v>
      </c>
      <c r="K271" s="61" t="s">
        <v>12175</v>
      </c>
      <c r="L271" s="167" t="str">
        <f t="shared" si="36"/>
        <v>Pitting +3 (Indentation of 5-10mm)</v>
      </c>
      <c r="M271" s="168" t="str">
        <f t="shared" si="33"/>
        <v>PI.IC.CV.110405.01</v>
      </c>
      <c r="N271" s="168"/>
      <c r="O271" s="168" t="str">
        <f t="shared" si="34"/>
        <v>PH.IC.CV.110405.01</v>
      </c>
      <c r="Q271" s="168" t="str">
        <f t="shared" si="35"/>
        <v>CL.IC.CV.110405.01</v>
      </c>
    </row>
    <row r="272" spans="1:37" s="167" customFormat="1" ht="15">
      <c r="A272" s="167" t="s">
        <v>12003</v>
      </c>
      <c r="C272" s="61" t="s">
        <v>5749</v>
      </c>
      <c r="E272" s="61" t="s">
        <v>6464</v>
      </c>
      <c r="F272" s="167" t="s">
        <v>11578</v>
      </c>
      <c r="G272" s="167" t="s">
        <v>11261</v>
      </c>
      <c r="H272" s="62" t="s">
        <v>12212</v>
      </c>
      <c r="I272" s="167">
        <v>4</v>
      </c>
      <c r="J272" s="63" t="str">
        <f t="shared" si="37"/>
        <v>IC.CV.110406</v>
      </c>
      <c r="K272" s="61" t="s">
        <v>12175</v>
      </c>
      <c r="L272" s="167" t="str">
        <f t="shared" si="36"/>
        <v>Pitting +4 (Indentation of more than 10mm)</v>
      </c>
      <c r="M272" s="168" t="str">
        <f t="shared" ref="M272:M337" si="38">CONCATENATE("PI.",J272,".",K272)</f>
        <v>PI.IC.CV.110406.01</v>
      </c>
      <c r="N272" s="168"/>
      <c r="O272" s="168" t="str">
        <f t="shared" ref="O272:O337" si="39">CONCATENATE("PH.",J272,".",K272)</f>
        <v>PH.IC.CV.110406.01</v>
      </c>
      <c r="Q272" s="168" t="str">
        <f t="shared" ref="Q272:Q337" si="40">CONCATENATE("CL.",J272,".",K272)</f>
        <v>CL.IC.CV.110406.01</v>
      </c>
    </row>
    <row r="273" spans="1:17" s="167" customFormat="1" ht="15">
      <c r="A273" s="167" t="s">
        <v>12003</v>
      </c>
      <c r="C273" s="61" t="s">
        <v>5749</v>
      </c>
      <c r="E273" s="61" t="s">
        <v>6464</v>
      </c>
      <c r="F273" s="167" t="s">
        <v>11578</v>
      </c>
      <c r="G273" s="167" t="s">
        <v>11259</v>
      </c>
      <c r="H273" s="62" t="s">
        <v>12225</v>
      </c>
      <c r="I273" s="167" t="s">
        <v>11096</v>
      </c>
      <c r="J273" s="63" t="str">
        <f t="shared" si="37"/>
        <v>IC.CV.110407</v>
      </c>
      <c r="K273" s="61" t="s">
        <v>12175</v>
      </c>
      <c r="L273" s="167" t="str">
        <f t="shared" si="36"/>
        <v>Brawny (chronic discolored)</v>
      </c>
      <c r="M273" s="168" t="str">
        <f t="shared" si="38"/>
        <v>PI.IC.CV.110407.01</v>
      </c>
      <c r="N273" s="168"/>
      <c r="O273" s="168" t="str">
        <f t="shared" si="39"/>
        <v>PH.IC.CV.110407.01</v>
      </c>
      <c r="Q273" s="168" t="str">
        <f t="shared" si="40"/>
        <v>CL.IC.CV.110407.01</v>
      </c>
    </row>
    <row r="274" spans="1:17" s="167" customFormat="1" ht="15">
      <c r="A274" s="167" t="s">
        <v>12003</v>
      </c>
      <c r="B274" s="167" t="s">
        <v>11097</v>
      </c>
      <c r="C274" s="61" t="s">
        <v>3064</v>
      </c>
      <c r="D274" s="167" t="s">
        <v>9301</v>
      </c>
      <c r="E274" s="61" t="s">
        <v>12175</v>
      </c>
      <c r="F274" s="167" t="s">
        <v>11098</v>
      </c>
      <c r="G274" s="167" t="s">
        <v>11758</v>
      </c>
      <c r="H274" s="62" t="s">
        <v>11848</v>
      </c>
      <c r="I274" s="167" t="s">
        <v>11758</v>
      </c>
      <c r="J274" s="63" t="str">
        <f t="shared" si="37"/>
        <v>IC.CV.120101</v>
      </c>
      <c r="K274" s="61" t="s">
        <v>2379</v>
      </c>
      <c r="L274" s="167" t="str">
        <f t="shared" si="36"/>
        <v>Shiny</v>
      </c>
      <c r="M274" s="168" t="str">
        <f t="shared" si="38"/>
        <v>PI.IC.CV.120101.01</v>
      </c>
      <c r="N274" s="168"/>
      <c r="O274" s="168" t="str">
        <f t="shared" si="39"/>
        <v>PH.IC.CV.120101.01</v>
      </c>
      <c r="Q274" s="168" t="str">
        <f t="shared" si="40"/>
        <v>CL.IC.CV.120101.01</v>
      </c>
    </row>
    <row r="275" spans="1:17" s="167" customFormat="1" ht="15">
      <c r="A275" s="167" t="s">
        <v>12003</v>
      </c>
      <c r="C275" s="61" t="s">
        <v>3064</v>
      </c>
      <c r="E275" s="61" t="s">
        <v>12175</v>
      </c>
      <c r="F275" s="167" t="s">
        <v>11098</v>
      </c>
      <c r="G275" s="167" t="s">
        <v>11759</v>
      </c>
      <c r="H275" s="62" t="s">
        <v>12030</v>
      </c>
      <c r="I275" s="167" t="s">
        <v>11759</v>
      </c>
      <c r="J275" s="63" t="str">
        <f t="shared" si="37"/>
        <v>IC.CV.120102</v>
      </c>
      <c r="K275" s="61" t="s">
        <v>12175</v>
      </c>
      <c r="L275" s="167" t="str">
        <f t="shared" si="36"/>
        <v>Taut</v>
      </c>
      <c r="M275" s="168" t="str">
        <f t="shared" si="38"/>
        <v>PI.IC.CV.120102.01</v>
      </c>
      <c r="N275" s="168"/>
      <c r="O275" s="168" t="str">
        <f t="shared" si="39"/>
        <v>PH.IC.CV.120102.01</v>
      </c>
      <c r="Q275" s="168" t="str">
        <f t="shared" si="40"/>
        <v>CL.IC.CV.120102.01</v>
      </c>
    </row>
    <row r="276" spans="1:17" s="167" customFormat="1" ht="15">
      <c r="A276" s="167" t="s">
        <v>12003</v>
      </c>
      <c r="C276" s="61" t="s">
        <v>3064</v>
      </c>
      <c r="E276" s="61" t="s">
        <v>12175</v>
      </c>
      <c r="F276" s="167" t="s">
        <v>11098</v>
      </c>
      <c r="G276" s="167" t="s">
        <v>11760</v>
      </c>
      <c r="H276" s="62" t="s">
        <v>12032</v>
      </c>
      <c r="I276" s="167" t="s">
        <v>11761</v>
      </c>
      <c r="J276" s="63" t="str">
        <f t="shared" si="37"/>
        <v>IC.CV.120103</v>
      </c>
      <c r="K276" s="61" t="s">
        <v>12175</v>
      </c>
      <c r="L276" s="167" t="str">
        <f t="shared" si="36"/>
        <v>Weeping</v>
      </c>
      <c r="M276" s="168" t="str">
        <f t="shared" si="38"/>
        <v>PI.IC.CV.120103.01</v>
      </c>
      <c r="N276" s="168"/>
      <c r="O276" s="168" t="str">
        <f t="shared" si="39"/>
        <v>PH.IC.CV.120103.01</v>
      </c>
      <c r="Q276" s="168" t="str">
        <f t="shared" si="40"/>
        <v>CL.IC.CV.120103.01</v>
      </c>
    </row>
    <row r="277" spans="1:17" s="167" customFormat="1" ht="15">
      <c r="A277" s="167" t="s">
        <v>12003</v>
      </c>
      <c r="C277" s="61" t="s">
        <v>3064</v>
      </c>
      <c r="E277" s="61" t="s">
        <v>12175</v>
      </c>
      <c r="F277" s="167" t="s">
        <v>11098</v>
      </c>
      <c r="G277" s="167" t="s">
        <v>12034</v>
      </c>
      <c r="H277" s="62" t="s">
        <v>12028</v>
      </c>
      <c r="I277" s="167" t="s">
        <v>11762</v>
      </c>
      <c r="J277" s="63" t="str">
        <f t="shared" si="37"/>
        <v>IC.CV.120104</v>
      </c>
      <c r="K277" s="61" t="s">
        <v>12175</v>
      </c>
      <c r="L277" s="167" t="str">
        <f t="shared" si="36"/>
        <v>Dependent</v>
      </c>
      <c r="M277" s="168" t="str">
        <f t="shared" si="38"/>
        <v>PI.IC.CV.120104.01</v>
      </c>
      <c r="N277" s="168"/>
      <c r="O277" s="168" t="str">
        <f t="shared" si="39"/>
        <v>PH.IC.CV.120104.01</v>
      </c>
      <c r="Q277" s="168" t="str">
        <f t="shared" si="40"/>
        <v>CL.IC.CV.120104.01</v>
      </c>
    </row>
    <row r="278" spans="1:17" s="167" customFormat="1" ht="15">
      <c r="A278" s="167" t="s">
        <v>12003</v>
      </c>
      <c r="C278" s="61" t="s">
        <v>3064</v>
      </c>
      <c r="E278" s="61" t="s">
        <v>12175</v>
      </c>
      <c r="F278" s="167" t="s">
        <v>11098</v>
      </c>
      <c r="G278" s="167" t="s">
        <v>11587</v>
      </c>
      <c r="H278" s="62" t="s">
        <v>12210</v>
      </c>
      <c r="I278" s="167" t="s">
        <v>11260</v>
      </c>
      <c r="J278" s="63" t="str">
        <f t="shared" si="37"/>
        <v>IC.CV.120105</v>
      </c>
      <c r="K278" s="61" t="s">
        <v>12175</v>
      </c>
      <c r="L278" s="167" t="str">
        <f t="shared" si="36"/>
        <v>Nondependent</v>
      </c>
      <c r="M278" s="168" t="str">
        <f t="shared" si="38"/>
        <v>PI.IC.CV.120105.01</v>
      </c>
      <c r="N278" s="168"/>
      <c r="O278" s="168" t="str">
        <f t="shared" si="39"/>
        <v>PH.IC.CV.120105.01</v>
      </c>
      <c r="Q278" s="168" t="str">
        <f t="shared" si="40"/>
        <v>CL.IC.CV.120105.01</v>
      </c>
    </row>
    <row r="279" spans="1:17" s="167" customFormat="1" ht="15">
      <c r="A279" s="167" t="s">
        <v>12003</v>
      </c>
      <c r="C279" s="61" t="s">
        <v>3064</v>
      </c>
      <c r="E279" s="61" t="s">
        <v>12175</v>
      </c>
      <c r="F279" s="167" t="s">
        <v>11098</v>
      </c>
      <c r="G279" s="167" t="s">
        <v>11945</v>
      </c>
      <c r="H279" s="62" t="s">
        <v>12212</v>
      </c>
      <c r="I279" s="167" t="s">
        <v>11945</v>
      </c>
      <c r="J279" s="63" t="str">
        <f t="shared" si="37"/>
        <v>IC.CV.120106</v>
      </c>
      <c r="K279" s="61" t="s">
        <v>12175</v>
      </c>
      <c r="L279" s="167" t="str">
        <f t="shared" si="36"/>
        <v>Anasarca</v>
      </c>
      <c r="M279" s="168" t="str">
        <f t="shared" si="38"/>
        <v>PI.IC.CV.120106.01</v>
      </c>
      <c r="N279" s="168"/>
      <c r="O279" s="168" t="str">
        <f t="shared" si="39"/>
        <v>PH.IC.CV.120106.01</v>
      </c>
      <c r="Q279" s="168" t="str">
        <f t="shared" si="40"/>
        <v>CL.IC.CV.120106.01</v>
      </c>
    </row>
    <row r="280" spans="1:17" s="167" customFormat="1" ht="15">
      <c r="A280" s="167" t="s">
        <v>12003</v>
      </c>
      <c r="C280" s="61" t="s">
        <v>3064</v>
      </c>
      <c r="D280" s="167" t="s">
        <v>8518</v>
      </c>
      <c r="E280" s="61" t="s">
        <v>12430</v>
      </c>
      <c r="F280" s="167" t="s">
        <v>11263</v>
      </c>
      <c r="G280" s="167" t="s">
        <v>11402</v>
      </c>
      <c r="H280" s="62" t="s">
        <v>11848</v>
      </c>
      <c r="I280" s="167" t="s">
        <v>11402</v>
      </c>
      <c r="J280" s="63" t="str">
        <f t="shared" si="37"/>
        <v>IC.CV.120201</v>
      </c>
      <c r="K280" s="61" t="s">
        <v>12175</v>
      </c>
      <c r="L280" s="167" t="str">
        <f t="shared" si="36"/>
        <v>Right</v>
      </c>
      <c r="M280" s="168" t="str">
        <f t="shared" si="38"/>
        <v>PI.IC.CV.120201.01</v>
      </c>
      <c r="N280" s="168"/>
      <c r="O280" s="168" t="str">
        <f t="shared" si="39"/>
        <v>PH.IC.CV.120201.01</v>
      </c>
      <c r="Q280" s="168" t="str">
        <f t="shared" si="40"/>
        <v>CL.IC.CV.120201.01</v>
      </c>
    </row>
    <row r="281" spans="1:17" s="167" customFormat="1" ht="15">
      <c r="A281" s="167" t="s">
        <v>12003</v>
      </c>
      <c r="C281" s="61" t="s">
        <v>3064</v>
      </c>
      <c r="E281" s="61" t="s">
        <v>12430</v>
      </c>
      <c r="F281" s="167" t="s">
        <v>11263</v>
      </c>
      <c r="G281" s="167" t="s">
        <v>11563</v>
      </c>
      <c r="H281" s="62" t="s">
        <v>12030</v>
      </c>
      <c r="I281" s="167" t="s">
        <v>11563</v>
      </c>
      <c r="J281" s="63" t="str">
        <f t="shared" si="37"/>
        <v>IC.CV.120202</v>
      </c>
      <c r="K281" s="61" t="s">
        <v>12175</v>
      </c>
      <c r="L281" s="167" t="str">
        <f t="shared" si="36"/>
        <v>Left</v>
      </c>
      <c r="M281" s="168" t="str">
        <f t="shared" si="38"/>
        <v>PI.IC.CV.120202.01</v>
      </c>
      <c r="N281" s="168"/>
      <c r="O281" s="168" t="str">
        <f t="shared" si="39"/>
        <v>PH.IC.CV.120202.01</v>
      </c>
      <c r="Q281" s="168" t="str">
        <f t="shared" si="40"/>
        <v>CL.IC.CV.120202.01</v>
      </c>
    </row>
    <row r="282" spans="1:17" s="167" customFormat="1" ht="15">
      <c r="A282" s="167" t="s">
        <v>12003</v>
      </c>
      <c r="C282" s="61" t="s">
        <v>3064</v>
      </c>
      <c r="E282" s="61" t="s">
        <v>12430</v>
      </c>
      <c r="F282" s="167" t="s">
        <v>11263</v>
      </c>
      <c r="G282" s="167" t="s">
        <v>11564</v>
      </c>
      <c r="H282" s="62" t="s">
        <v>12032</v>
      </c>
      <c r="I282" s="167" t="s">
        <v>11564</v>
      </c>
      <c r="J282" s="63" t="str">
        <f t="shared" si="37"/>
        <v>IC.CV.120203</v>
      </c>
      <c r="K282" s="61" t="s">
        <v>12175</v>
      </c>
      <c r="L282" s="167" t="str">
        <f t="shared" si="36"/>
        <v>Bilateral</v>
      </c>
      <c r="M282" s="168" t="str">
        <f t="shared" si="38"/>
        <v>PI.IC.CV.120203.01</v>
      </c>
      <c r="N282" s="168"/>
      <c r="O282" s="168" t="str">
        <f t="shared" si="39"/>
        <v>PH.IC.CV.120203.01</v>
      </c>
      <c r="Q282" s="168" t="str">
        <f t="shared" si="40"/>
        <v>CL.IC.CV.120203.01</v>
      </c>
    </row>
    <row r="283" spans="1:17" s="167" customFormat="1" ht="15">
      <c r="A283" s="167" t="s">
        <v>12003</v>
      </c>
      <c r="C283" s="61" t="s">
        <v>3064</v>
      </c>
      <c r="D283" s="167" t="s">
        <v>7469</v>
      </c>
      <c r="E283" s="61" t="s">
        <v>12185</v>
      </c>
      <c r="F283" s="167" t="s">
        <v>11948</v>
      </c>
      <c r="G283" s="167" t="s">
        <v>11735</v>
      </c>
      <c r="H283" s="62" t="s">
        <v>11848</v>
      </c>
      <c r="I283" s="167" t="s">
        <v>11735</v>
      </c>
      <c r="J283" s="63" t="str">
        <f t="shared" si="37"/>
        <v>IC.CV.120301</v>
      </c>
      <c r="K283" s="61" t="s">
        <v>12175</v>
      </c>
      <c r="L283" s="167" t="str">
        <f t="shared" si="36"/>
        <v>Generalized</v>
      </c>
      <c r="M283" s="168" t="str">
        <f t="shared" si="38"/>
        <v>PI.IC.CV.120301.01</v>
      </c>
      <c r="N283" s="168"/>
      <c r="O283" s="168" t="str">
        <f t="shared" si="39"/>
        <v>PH.IC.CV.120301.01</v>
      </c>
      <c r="Q283" s="168" t="str">
        <f t="shared" si="40"/>
        <v>CL.IC.CV.120301.01</v>
      </c>
    </row>
    <row r="284" spans="1:17" s="167" customFormat="1" ht="15">
      <c r="A284" s="167" t="s">
        <v>12003</v>
      </c>
      <c r="C284" s="61" t="s">
        <v>3064</v>
      </c>
      <c r="E284" s="61" t="s">
        <v>12185</v>
      </c>
      <c r="F284" s="167" t="s">
        <v>11948</v>
      </c>
      <c r="G284" s="167" t="s">
        <v>11737</v>
      </c>
      <c r="H284" s="62" t="s">
        <v>12030</v>
      </c>
      <c r="I284" s="167" t="s">
        <v>11737</v>
      </c>
      <c r="J284" s="63" t="str">
        <f t="shared" si="37"/>
        <v>IC.CV.120302</v>
      </c>
      <c r="K284" s="61" t="s">
        <v>12175</v>
      </c>
      <c r="L284" s="167" t="str">
        <f t="shared" si="36"/>
        <v>Foot</v>
      </c>
      <c r="M284" s="168" t="str">
        <f t="shared" si="38"/>
        <v>PI.IC.CV.120302.01</v>
      </c>
      <c r="N284" s="168"/>
      <c r="O284" s="168" t="str">
        <f t="shared" si="39"/>
        <v>PH.IC.CV.120302.01</v>
      </c>
      <c r="Q284" s="168" t="str">
        <f t="shared" si="40"/>
        <v>CL.IC.CV.120302.01</v>
      </c>
    </row>
    <row r="285" spans="1:17" s="167" customFormat="1" ht="15">
      <c r="A285" s="167" t="s">
        <v>12003</v>
      </c>
      <c r="C285" s="61" t="s">
        <v>3064</v>
      </c>
      <c r="E285" s="61" t="s">
        <v>12185</v>
      </c>
      <c r="F285" s="167" t="s">
        <v>11948</v>
      </c>
      <c r="G285" s="167" t="s">
        <v>11949</v>
      </c>
      <c r="H285" s="62" t="s">
        <v>12032</v>
      </c>
      <c r="I285" s="167" t="s">
        <v>11949</v>
      </c>
      <c r="J285" s="63" t="str">
        <f t="shared" si="37"/>
        <v>IC.CV.120303</v>
      </c>
      <c r="K285" s="61" t="s">
        <v>12175</v>
      </c>
      <c r="L285" s="167" t="str">
        <f t="shared" si="36"/>
        <v xml:space="preserve">Ankle </v>
      </c>
      <c r="M285" s="168" t="str">
        <f t="shared" si="38"/>
        <v>PI.IC.CV.120303.01</v>
      </c>
      <c r="N285" s="168"/>
      <c r="O285" s="168" t="str">
        <f t="shared" si="39"/>
        <v>PH.IC.CV.120303.01</v>
      </c>
      <c r="Q285" s="168" t="str">
        <f t="shared" si="40"/>
        <v>CL.IC.CV.120303.01</v>
      </c>
    </row>
    <row r="286" spans="1:17" s="167" customFormat="1" ht="15">
      <c r="A286" s="167" t="s">
        <v>12003</v>
      </c>
      <c r="C286" s="61" t="s">
        <v>3064</v>
      </c>
      <c r="E286" s="61" t="s">
        <v>12185</v>
      </c>
      <c r="F286" s="167" t="s">
        <v>11948</v>
      </c>
      <c r="G286" s="167" t="s">
        <v>11950</v>
      </c>
      <c r="H286" s="62" t="s">
        <v>12028</v>
      </c>
      <c r="I286" s="167" t="s">
        <v>11950</v>
      </c>
      <c r="J286" s="63" t="str">
        <f t="shared" si="37"/>
        <v>IC.CV.120304</v>
      </c>
      <c r="K286" s="61" t="s">
        <v>12175</v>
      </c>
      <c r="L286" s="167" t="str">
        <f t="shared" si="36"/>
        <v xml:space="preserve">Calf </v>
      </c>
      <c r="M286" s="168" t="str">
        <f t="shared" si="38"/>
        <v>PI.IC.CV.120304.01</v>
      </c>
      <c r="N286" s="168"/>
      <c r="O286" s="168" t="str">
        <f t="shared" si="39"/>
        <v>PH.IC.CV.120304.01</v>
      </c>
      <c r="Q286" s="168" t="str">
        <f t="shared" si="40"/>
        <v>CL.IC.CV.120304.01</v>
      </c>
    </row>
    <row r="287" spans="1:17" s="167" customFormat="1" ht="15">
      <c r="A287" s="167" t="s">
        <v>12003</v>
      </c>
      <c r="C287" s="61" t="s">
        <v>3064</v>
      </c>
      <c r="E287" s="61" t="s">
        <v>12185</v>
      </c>
      <c r="F287" s="167" t="s">
        <v>11948</v>
      </c>
      <c r="G287" s="167" t="s">
        <v>11740</v>
      </c>
      <c r="H287" s="62" t="s">
        <v>12210</v>
      </c>
      <c r="I287" s="167" t="s">
        <v>11740</v>
      </c>
      <c r="J287" s="63" t="str">
        <f t="shared" si="37"/>
        <v>IC.CV.120305</v>
      </c>
      <c r="K287" s="61" t="s">
        <v>12175</v>
      </c>
      <c r="L287" s="167" t="str">
        <f t="shared" si="36"/>
        <v>Knee</v>
      </c>
      <c r="M287" s="168" t="str">
        <f t="shared" si="38"/>
        <v>PI.IC.CV.120305.01</v>
      </c>
      <c r="N287" s="168"/>
      <c r="O287" s="168" t="str">
        <f t="shared" si="39"/>
        <v>PH.IC.CV.120305.01</v>
      </c>
      <c r="Q287" s="168" t="str">
        <f t="shared" si="40"/>
        <v>CL.IC.CV.120305.01</v>
      </c>
    </row>
    <row r="288" spans="1:17" s="167" customFormat="1" ht="15">
      <c r="A288" s="167" t="s">
        <v>12003</v>
      </c>
      <c r="C288" s="61" t="s">
        <v>3064</v>
      </c>
      <c r="E288" s="61" t="s">
        <v>12185</v>
      </c>
      <c r="F288" s="167" t="s">
        <v>11948</v>
      </c>
      <c r="G288" s="167" t="s">
        <v>11741</v>
      </c>
      <c r="H288" s="62" t="s">
        <v>12212</v>
      </c>
      <c r="I288" s="167" t="s">
        <v>11741</v>
      </c>
      <c r="J288" s="63" t="str">
        <f t="shared" si="37"/>
        <v>IC.CV.120306</v>
      </c>
      <c r="K288" s="61" t="s">
        <v>12175</v>
      </c>
      <c r="L288" s="167" t="str">
        <f t="shared" si="36"/>
        <v>Thigh</v>
      </c>
      <c r="M288" s="168" t="str">
        <f t="shared" si="38"/>
        <v>PI.IC.CV.120306.01</v>
      </c>
      <c r="N288" s="168"/>
      <c r="O288" s="168" t="str">
        <f t="shared" si="39"/>
        <v>PH.IC.CV.120306.01</v>
      </c>
      <c r="Q288" s="168" t="str">
        <f t="shared" si="40"/>
        <v>CL.IC.CV.120306.01</v>
      </c>
    </row>
    <row r="289" spans="1:37" s="167" customFormat="1" ht="15">
      <c r="A289" s="167" t="s">
        <v>12003</v>
      </c>
      <c r="C289" s="61" t="s">
        <v>3064</v>
      </c>
      <c r="E289" s="61" t="s">
        <v>12185</v>
      </c>
      <c r="F289" s="167" t="s">
        <v>11948</v>
      </c>
      <c r="G289" s="167" t="s">
        <v>11742</v>
      </c>
      <c r="H289" s="62" t="s">
        <v>12225</v>
      </c>
      <c r="I289" s="167" t="s">
        <v>11742</v>
      </c>
      <c r="J289" s="63" t="str">
        <f t="shared" si="37"/>
        <v>IC.CV.120307</v>
      </c>
      <c r="K289" s="61" t="s">
        <v>12175</v>
      </c>
      <c r="L289" s="167" t="str">
        <f t="shared" si="36"/>
        <v>Scrotal</v>
      </c>
      <c r="M289" s="168" t="str">
        <f t="shared" si="38"/>
        <v>PI.IC.CV.120307.01</v>
      </c>
      <c r="N289" s="168"/>
      <c r="O289" s="168" t="str">
        <f t="shared" si="39"/>
        <v>PH.IC.CV.120307.01</v>
      </c>
      <c r="Q289" s="168" t="str">
        <f t="shared" si="40"/>
        <v>CL.IC.CV.120307.01</v>
      </c>
    </row>
    <row r="290" spans="1:37" s="167" customFormat="1" ht="15">
      <c r="A290" s="167" t="s">
        <v>12003</v>
      </c>
      <c r="C290" s="61" t="s">
        <v>3064</v>
      </c>
      <c r="E290" s="61" t="s">
        <v>12185</v>
      </c>
      <c r="F290" s="167" t="s">
        <v>11948</v>
      </c>
      <c r="G290" s="167" t="s">
        <v>11743</v>
      </c>
      <c r="H290" s="62" t="s">
        <v>11638</v>
      </c>
      <c r="I290" s="167" t="s">
        <v>11743</v>
      </c>
      <c r="J290" s="63" t="str">
        <f t="shared" si="37"/>
        <v>IC.CV.120308</v>
      </c>
      <c r="K290" s="61" t="s">
        <v>12175</v>
      </c>
      <c r="L290" s="167" t="str">
        <f t="shared" si="36"/>
        <v>Penile</v>
      </c>
      <c r="M290" s="168" t="str">
        <f t="shared" si="38"/>
        <v>PI.IC.CV.120308.01</v>
      </c>
      <c r="N290" s="168"/>
      <c r="O290" s="168" t="str">
        <f t="shared" si="39"/>
        <v>PH.IC.CV.120308.01</v>
      </c>
      <c r="Q290" s="168" t="str">
        <f t="shared" si="40"/>
        <v>CL.IC.CV.120308.01</v>
      </c>
    </row>
    <row r="291" spans="1:37" s="167" customFormat="1" ht="15">
      <c r="A291" s="167" t="s">
        <v>12003</v>
      </c>
      <c r="C291" s="61" t="s">
        <v>3064</v>
      </c>
      <c r="E291" s="61" t="s">
        <v>12185</v>
      </c>
      <c r="F291" s="167" t="s">
        <v>11948</v>
      </c>
      <c r="G291" s="167" t="s">
        <v>11744</v>
      </c>
      <c r="H291" s="62" t="s">
        <v>11639</v>
      </c>
      <c r="I291" s="167" t="s">
        <v>11744</v>
      </c>
      <c r="J291" s="63" t="str">
        <f t="shared" si="37"/>
        <v>IC.CV.120309</v>
      </c>
      <c r="K291" s="61" t="s">
        <v>12175</v>
      </c>
      <c r="L291" s="167" t="str">
        <f t="shared" si="36"/>
        <v>Genital</v>
      </c>
      <c r="M291" s="168" t="str">
        <f t="shared" si="38"/>
        <v>PI.IC.CV.120309.01</v>
      </c>
      <c r="N291" s="168"/>
      <c r="O291" s="168" t="str">
        <f t="shared" si="39"/>
        <v>PH.IC.CV.120309.01</v>
      </c>
      <c r="Q291" s="168" t="str">
        <f t="shared" si="40"/>
        <v>CL.IC.CV.120309.01</v>
      </c>
    </row>
    <row r="292" spans="1:37" s="167" customFormat="1" ht="15">
      <c r="A292" s="167" t="s">
        <v>12003</v>
      </c>
      <c r="C292" s="61" t="s">
        <v>3064</v>
      </c>
      <c r="E292" s="61" t="s">
        <v>12185</v>
      </c>
      <c r="F292" s="167" t="s">
        <v>11948</v>
      </c>
      <c r="G292" s="167" t="s">
        <v>11745</v>
      </c>
      <c r="H292" s="62" t="s">
        <v>11829</v>
      </c>
      <c r="I292" s="167" t="s">
        <v>11745</v>
      </c>
      <c r="J292" s="63" t="str">
        <f t="shared" si="37"/>
        <v>IC.CV.120310</v>
      </c>
      <c r="K292" s="61" t="s">
        <v>12175</v>
      </c>
      <c r="L292" s="167" t="str">
        <f t="shared" si="36"/>
        <v>Sacral</v>
      </c>
      <c r="M292" s="168" t="str">
        <f t="shared" si="38"/>
        <v>PI.IC.CV.120310.01</v>
      </c>
      <c r="N292" s="168"/>
      <c r="O292" s="168" t="str">
        <f t="shared" si="39"/>
        <v>PH.IC.CV.120310.01</v>
      </c>
      <c r="Q292" s="168" t="str">
        <f t="shared" si="40"/>
        <v>CL.IC.CV.120310.01</v>
      </c>
    </row>
    <row r="293" spans="1:37" s="167" customFormat="1" ht="15">
      <c r="A293" s="167" t="s">
        <v>12003</v>
      </c>
      <c r="C293" s="61" t="s">
        <v>3064</v>
      </c>
      <c r="E293" s="61" t="s">
        <v>12185</v>
      </c>
      <c r="F293" s="167" t="s">
        <v>11948</v>
      </c>
      <c r="G293" s="167" t="s">
        <v>11951</v>
      </c>
      <c r="H293" s="62" t="s">
        <v>12099</v>
      </c>
      <c r="I293" s="167" t="s">
        <v>11951</v>
      </c>
      <c r="J293" s="63" t="str">
        <f t="shared" si="37"/>
        <v>IC.CV.120311</v>
      </c>
      <c r="K293" s="61" t="s">
        <v>12175</v>
      </c>
      <c r="L293" s="167" t="str">
        <f t="shared" si="36"/>
        <v xml:space="preserve">Hand </v>
      </c>
      <c r="M293" s="168" t="str">
        <f t="shared" si="38"/>
        <v>PI.IC.CV.120311.01</v>
      </c>
      <c r="N293" s="168"/>
      <c r="O293" s="168" t="str">
        <f t="shared" si="39"/>
        <v>PH.IC.CV.120311.01</v>
      </c>
      <c r="Q293" s="168" t="str">
        <f t="shared" si="40"/>
        <v>CL.IC.CV.120311.01</v>
      </c>
    </row>
    <row r="294" spans="1:37" s="167" customFormat="1" ht="15">
      <c r="A294" s="167" t="s">
        <v>12003</v>
      </c>
      <c r="C294" s="61" t="s">
        <v>3064</v>
      </c>
      <c r="E294" s="61" t="s">
        <v>12185</v>
      </c>
      <c r="F294" s="167" t="s">
        <v>11948</v>
      </c>
      <c r="G294" s="167" t="s">
        <v>11747</v>
      </c>
      <c r="H294" s="62" t="s">
        <v>12100</v>
      </c>
      <c r="I294" s="167" t="s">
        <v>11747</v>
      </c>
      <c r="J294" s="63" t="str">
        <f t="shared" si="37"/>
        <v>IC.CV.120312</v>
      </c>
      <c r="K294" s="61" t="s">
        <v>12175</v>
      </c>
      <c r="L294" s="167" t="str">
        <f t="shared" si="36"/>
        <v>Forearm</v>
      </c>
      <c r="M294" s="168" t="str">
        <f t="shared" si="38"/>
        <v>PI.IC.CV.120312.01</v>
      </c>
      <c r="N294" s="168"/>
      <c r="O294" s="168" t="str">
        <f t="shared" si="39"/>
        <v>PH.IC.CV.120312.01</v>
      </c>
      <c r="Q294" s="168" t="str">
        <f t="shared" si="40"/>
        <v>CL.IC.CV.120312.01</v>
      </c>
    </row>
    <row r="295" spans="1:37" s="167" customFormat="1" ht="15">
      <c r="A295" s="167" t="s">
        <v>12003</v>
      </c>
      <c r="C295" s="61" t="s">
        <v>3064</v>
      </c>
      <c r="E295" s="61" t="s">
        <v>12185</v>
      </c>
      <c r="F295" s="167" t="s">
        <v>11948</v>
      </c>
      <c r="G295" s="167" t="s">
        <v>11748</v>
      </c>
      <c r="H295" s="62" t="s">
        <v>12101</v>
      </c>
      <c r="I295" s="167" t="s">
        <v>11748</v>
      </c>
      <c r="J295" s="63" t="str">
        <f t="shared" si="37"/>
        <v>IC.CV.120313</v>
      </c>
      <c r="K295" s="61" t="s">
        <v>12175</v>
      </c>
      <c r="L295" s="167" t="str">
        <f t="shared" si="36"/>
        <v>Upper arm</v>
      </c>
      <c r="M295" s="168" t="str">
        <f t="shared" si="38"/>
        <v>PI.IC.CV.120313.01</v>
      </c>
      <c r="N295" s="168"/>
      <c r="O295" s="168" t="str">
        <f t="shared" si="39"/>
        <v>PH.IC.CV.120313.01</v>
      </c>
      <c r="Q295" s="168" t="str">
        <f t="shared" si="40"/>
        <v>CL.IC.CV.120313.01</v>
      </c>
    </row>
    <row r="296" spans="1:37" s="167" customFormat="1" ht="15">
      <c r="A296" s="167" t="s">
        <v>12003</v>
      </c>
      <c r="C296" s="61" t="s">
        <v>3064</v>
      </c>
      <c r="E296" s="61" t="s">
        <v>12185</v>
      </c>
      <c r="F296" s="167" t="s">
        <v>11948</v>
      </c>
      <c r="G296" s="167" t="s">
        <v>11749</v>
      </c>
      <c r="H296" s="62" t="s">
        <v>12102</v>
      </c>
      <c r="I296" s="167" t="s">
        <v>11952</v>
      </c>
      <c r="J296" s="63" t="str">
        <f t="shared" si="37"/>
        <v>IC.CV.120314</v>
      </c>
      <c r="K296" s="61" t="s">
        <v>12175</v>
      </c>
      <c r="L296" s="167" t="str">
        <f t="shared" si="36"/>
        <v xml:space="preserve">Facial </v>
      </c>
      <c r="M296" s="168" t="str">
        <f t="shared" si="38"/>
        <v>PI.IC.CV.120314.01</v>
      </c>
      <c r="N296" s="168"/>
      <c r="O296" s="168" t="str">
        <f t="shared" si="39"/>
        <v>PH.IC.CV.120314.01</v>
      </c>
      <c r="Q296" s="168" t="str">
        <f t="shared" si="40"/>
        <v>CL.IC.CV.120314.01</v>
      </c>
    </row>
    <row r="297" spans="1:37" s="167" customFormat="1" ht="15">
      <c r="A297" s="167" t="s">
        <v>12003</v>
      </c>
      <c r="C297" s="61" t="s">
        <v>3064</v>
      </c>
      <c r="E297" s="61" t="s">
        <v>12185</v>
      </c>
      <c r="F297" s="167" t="s">
        <v>11948</v>
      </c>
      <c r="G297" s="167" t="s">
        <v>11953</v>
      </c>
      <c r="H297" s="62" t="s">
        <v>11559</v>
      </c>
      <c r="I297" s="167" t="s">
        <v>11750</v>
      </c>
      <c r="J297" s="63" t="str">
        <f t="shared" si="37"/>
        <v>IC.CV.120315</v>
      </c>
      <c r="K297" s="61" t="s">
        <v>12175</v>
      </c>
      <c r="L297" s="167" t="str">
        <f t="shared" si="36"/>
        <v>Sclera</v>
      </c>
      <c r="M297" s="168" t="str">
        <f t="shared" si="38"/>
        <v>PI.IC.CV.120315.01</v>
      </c>
      <c r="N297" s="168"/>
      <c r="O297" s="168" t="str">
        <f t="shared" si="39"/>
        <v>PH.IC.CV.120315.01</v>
      </c>
      <c r="Q297" s="168" t="str">
        <f t="shared" si="40"/>
        <v>CL.IC.CV.120315.01</v>
      </c>
    </row>
    <row r="298" spans="1:37" s="167" customFormat="1" ht="15">
      <c r="A298" s="167" t="s">
        <v>12003</v>
      </c>
      <c r="C298" s="61" t="s">
        <v>3064</v>
      </c>
      <c r="E298" s="61" t="s">
        <v>12185</v>
      </c>
      <c r="F298" s="167" t="s">
        <v>11948</v>
      </c>
      <c r="G298" s="167" t="s">
        <v>11954</v>
      </c>
      <c r="H298" s="62" t="s">
        <v>11560</v>
      </c>
      <c r="I298" s="167" t="s">
        <v>11955</v>
      </c>
      <c r="J298" s="63" t="str">
        <f t="shared" si="37"/>
        <v>IC.CV.120316</v>
      </c>
      <c r="K298" s="61" t="s">
        <v>12175</v>
      </c>
      <c r="L298" s="167" t="str">
        <f t="shared" si="36"/>
        <v xml:space="preserve">Periorbital </v>
      </c>
      <c r="M298" s="168" t="str">
        <f t="shared" si="38"/>
        <v>PI.IC.CV.120316.01</v>
      </c>
      <c r="N298" s="168"/>
      <c r="O298" s="168" t="str">
        <f t="shared" si="39"/>
        <v>PH.IC.CV.120316.01</v>
      </c>
      <c r="Q298" s="168" t="str">
        <f t="shared" si="40"/>
        <v>CL.IC.CV.120316.01</v>
      </c>
    </row>
    <row r="299" spans="1:37" s="167" customFormat="1" ht="15">
      <c r="A299" s="167" t="s">
        <v>12003</v>
      </c>
      <c r="C299" s="61" t="s">
        <v>12100</v>
      </c>
      <c r="E299" s="61" t="s">
        <v>12185</v>
      </c>
      <c r="F299" s="167" t="s">
        <v>11948</v>
      </c>
      <c r="G299" s="167" t="s">
        <v>13714</v>
      </c>
      <c r="H299" s="62" t="s">
        <v>11561</v>
      </c>
      <c r="J299" s="63" t="str">
        <f t="shared" si="37"/>
        <v>IC.CV.120317</v>
      </c>
      <c r="K299" s="61" t="s">
        <v>12175</v>
      </c>
      <c r="L299" s="167" t="str">
        <f>G299</f>
        <v>Lower Extremity</v>
      </c>
      <c r="M299" s="168" t="str">
        <f t="shared" si="38"/>
        <v>PI.IC.CV.120317.01</v>
      </c>
      <c r="N299" s="168"/>
      <c r="O299" s="168" t="str">
        <f t="shared" si="39"/>
        <v>PH.IC.CV.120317.01</v>
      </c>
      <c r="Q299" s="168" t="str">
        <f t="shared" si="40"/>
        <v>CL.IC.CV.120317.01</v>
      </c>
      <c r="AJ299" s="167" t="s">
        <v>12773</v>
      </c>
      <c r="AK299" s="167">
        <v>1447</v>
      </c>
    </row>
    <row r="300" spans="1:37" s="167" customFormat="1" ht="15">
      <c r="A300" s="167" t="s">
        <v>12003</v>
      </c>
      <c r="C300" s="61" t="s">
        <v>3064</v>
      </c>
      <c r="D300" s="167" t="s">
        <v>11577</v>
      </c>
      <c r="E300" s="61" t="s">
        <v>6464</v>
      </c>
      <c r="F300" s="167" t="s">
        <v>11956</v>
      </c>
      <c r="G300" s="167" t="s">
        <v>11957</v>
      </c>
      <c r="H300" s="62" t="s">
        <v>11848</v>
      </c>
      <c r="I300" s="167" t="s">
        <v>11580</v>
      </c>
      <c r="J300" s="63" t="str">
        <f t="shared" si="37"/>
        <v>IC.CV.120401</v>
      </c>
      <c r="K300" s="61" t="s">
        <v>12175</v>
      </c>
      <c r="L300" s="167" t="str">
        <f t="shared" si="36"/>
        <v>Non-Pitting</v>
      </c>
      <c r="M300" s="168" t="str">
        <f t="shared" si="38"/>
        <v>PI.IC.CV.120401.01</v>
      </c>
      <c r="N300" s="168"/>
      <c r="O300" s="168" t="str">
        <f t="shared" si="39"/>
        <v>PH.IC.CV.120401.01</v>
      </c>
      <c r="Q300" s="168" t="str">
        <f t="shared" si="40"/>
        <v>CL.IC.CV.120401.01</v>
      </c>
    </row>
    <row r="301" spans="1:37" s="167" customFormat="1" ht="15">
      <c r="A301" s="167" t="s">
        <v>12003</v>
      </c>
      <c r="C301" s="61" t="s">
        <v>3064</v>
      </c>
      <c r="E301" s="61" t="s">
        <v>6464</v>
      </c>
      <c r="F301" s="167" t="s">
        <v>11956</v>
      </c>
      <c r="G301" s="167" t="s">
        <v>11581</v>
      </c>
      <c r="H301" s="62" t="s">
        <v>12030</v>
      </c>
      <c r="I301" s="167" t="s">
        <v>11581</v>
      </c>
      <c r="J301" s="63" t="str">
        <f t="shared" si="37"/>
        <v>IC.CV.120402</v>
      </c>
      <c r="K301" s="61" t="s">
        <v>12175</v>
      </c>
      <c r="L301" s="167" t="str">
        <f t="shared" si="36"/>
        <v>Trace</v>
      </c>
      <c r="M301" s="168" t="str">
        <f t="shared" si="38"/>
        <v>PI.IC.CV.120402.01</v>
      </c>
      <c r="N301" s="168"/>
      <c r="O301" s="168" t="str">
        <f t="shared" si="39"/>
        <v>PH.IC.CV.120402.01</v>
      </c>
      <c r="Q301" s="168" t="str">
        <f t="shared" si="40"/>
        <v>CL.IC.CV.120402.01</v>
      </c>
    </row>
    <row r="302" spans="1:37" s="167" customFormat="1" ht="15">
      <c r="A302" s="167" t="s">
        <v>12003</v>
      </c>
      <c r="C302" s="61" t="s">
        <v>3064</v>
      </c>
      <c r="E302" s="61" t="s">
        <v>6464</v>
      </c>
      <c r="F302" s="167" t="s">
        <v>11956</v>
      </c>
      <c r="G302" s="167" t="s">
        <v>11413</v>
      </c>
      <c r="H302" s="62" t="s">
        <v>12032</v>
      </c>
      <c r="I302" s="167">
        <v>1</v>
      </c>
      <c r="J302" s="63" t="str">
        <f t="shared" si="37"/>
        <v>IC.CV.120403</v>
      </c>
      <c r="K302" s="61" t="s">
        <v>12175</v>
      </c>
      <c r="L302" s="167" t="str">
        <f t="shared" si="36"/>
        <v>Pitting +1 (Barely Detectable)</v>
      </c>
      <c r="M302" s="168" t="str">
        <f t="shared" si="38"/>
        <v>PI.IC.CV.120403.01</v>
      </c>
      <c r="N302" s="168"/>
      <c r="O302" s="168" t="str">
        <f t="shared" si="39"/>
        <v>PH.IC.CV.120403.01</v>
      </c>
      <c r="Q302" s="168" t="str">
        <f t="shared" si="40"/>
        <v>CL.IC.CV.120403.01</v>
      </c>
    </row>
    <row r="303" spans="1:37" s="167" customFormat="1" ht="15">
      <c r="A303" s="167" t="s">
        <v>12003</v>
      </c>
      <c r="C303" s="61" t="s">
        <v>3064</v>
      </c>
      <c r="E303" s="61" t="s">
        <v>6464</v>
      </c>
      <c r="F303" s="167" t="s">
        <v>11956</v>
      </c>
      <c r="G303" s="167" t="s">
        <v>11414</v>
      </c>
      <c r="H303" s="62" t="s">
        <v>12028</v>
      </c>
      <c r="I303" s="167">
        <v>2</v>
      </c>
      <c r="J303" s="63" t="str">
        <f t="shared" si="37"/>
        <v>IC.CV.120404</v>
      </c>
      <c r="K303" s="61" t="s">
        <v>12175</v>
      </c>
      <c r="L303" s="167" t="str">
        <f t="shared" si="36"/>
        <v>Pitting +2 (Indentation less than 5mm)</v>
      </c>
      <c r="M303" s="168" t="str">
        <f t="shared" si="38"/>
        <v>PI.IC.CV.120404.01</v>
      </c>
      <c r="N303" s="168"/>
      <c r="O303" s="168" t="str">
        <f t="shared" si="39"/>
        <v>PH.IC.CV.120404.01</v>
      </c>
      <c r="Q303" s="168" t="str">
        <f t="shared" si="40"/>
        <v>CL.IC.CV.120404.01</v>
      </c>
    </row>
    <row r="304" spans="1:37" s="167" customFormat="1" ht="15">
      <c r="A304" s="167" t="s">
        <v>12003</v>
      </c>
      <c r="C304" s="61" t="s">
        <v>3064</v>
      </c>
      <c r="E304" s="61" t="s">
        <v>6464</v>
      </c>
      <c r="F304" s="167" t="s">
        <v>11956</v>
      </c>
      <c r="G304" s="167" t="s">
        <v>11415</v>
      </c>
      <c r="H304" s="62" t="s">
        <v>12210</v>
      </c>
      <c r="I304" s="167">
        <v>3</v>
      </c>
      <c r="J304" s="63" t="str">
        <f t="shared" si="37"/>
        <v>IC.CV.120405</v>
      </c>
      <c r="K304" s="61" t="s">
        <v>12175</v>
      </c>
      <c r="L304" s="167" t="str">
        <f t="shared" si="36"/>
        <v>Pitting +3 (Indentation of 5-10mm)</v>
      </c>
      <c r="M304" s="168" t="str">
        <f t="shared" si="38"/>
        <v>PI.IC.CV.120405.01</v>
      </c>
      <c r="N304" s="168"/>
      <c r="O304" s="168" t="str">
        <f t="shared" si="39"/>
        <v>PH.IC.CV.120405.01</v>
      </c>
      <c r="Q304" s="168" t="str">
        <f t="shared" si="40"/>
        <v>CL.IC.CV.120405.01</v>
      </c>
    </row>
    <row r="305" spans="1:18" s="167" customFormat="1" ht="15">
      <c r="A305" s="167" t="s">
        <v>12003</v>
      </c>
      <c r="C305" s="61" t="s">
        <v>3064</v>
      </c>
      <c r="E305" s="61" t="s">
        <v>6464</v>
      </c>
      <c r="F305" s="167" t="s">
        <v>11956</v>
      </c>
      <c r="G305" s="167" t="s">
        <v>11261</v>
      </c>
      <c r="H305" s="62" t="s">
        <v>12212</v>
      </c>
      <c r="I305" s="167">
        <v>4</v>
      </c>
      <c r="J305" s="63" t="str">
        <f t="shared" si="37"/>
        <v>IC.CV.120406</v>
      </c>
      <c r="K305" s="61" t="s">
        <v>12175</v>
      </c>
      <c r="L305" s="167" t="str">
        <f t="shared" si="36"/>
        <v>Pitting +4 (Indentation of more than 10mm)</v>
      </c>
      <c r="M305" s="168" t="str">
        <f t="shared" si="38"/>
        <v>PI.IC.CV.120406.01</v>
      </c>
      <c r="N305" s="168"/>
      <c r="O305" s="168" t="str">
        <f t="shared" si="39"/>
        <v>PH.IC.CV.120406.01</v>
      </c>
      <c r="Q305" s="168" t="str">
        <f t="shared" si="40"/>
        <v>CL.IC.CV.120406.01</v>
      </c>
    </row>
    <row r="306" spans="1:18" s="167" customFormat="1" ht="15">
      <c r="A306" s="167" t="s">
        <v>12003</v>
      </c>
      <c r="C306" s="61" t="s">
        <v>3064</v>
      </c>
      <c r="E306" s="61" t="s">
        <v>6464</v>
      </c>
      <c r="F306" s="167" t="s">
        <v>11956</v>
      </c>
      <c r="G306" s="167" t="s">
        <v>11259</v>
      </c>
      <c r="H306" s="62" t="s">
        <v>6317</v>
      </c>
      <c r="I306" s="167" t="s">
        <v>11096</v>
      </c>
      <c r="J306" s="63" t="str">
        <f t="shared" si="37"/>
        <v>IC.CV.120407</v>
      </c>
      <c r="K306" s="61" t="s">
        <v>12175</v>
      </c>
      <c r="L306" s="167" t="str">
        <f t="shared" si="36"/>
        <v>Brawny (chronic discolored)</v>
      </c>
      <c r="M306" s="168" t="str">
        <f t="shared" si="38"/>
        <v>PI.IC.CV.120407.01</v>
      </c>
      <c r="N306" s="168"/>
      <c r="O306" s="168" t="str">
        <f t="shared" si="39"/>
        <v>PH.IC.CV.120407.01</v>
      </c>
      <c r="Q306" s="168" t="str">
        <f t="shared" si="40"/>
        <v>CL.IC.CV.120407.01</v>
      </c>
      <c r="R306" s="167" t="s">
        <v>12465</v>
      </c>
    </row>
    <row r="307" spans="1:18" s="167" customFormat="1" ht="15">
      <c r="A307" s="167" t="s">
        <v>12003</v>
      </c>
      <c r="B307" s="10" t="s">
        <v>11811</v>
      </c>
      <c r="C307" s="62" t="s">
        <v>5560</v>
      </c>
      <c r="D307" s="10" t="s">
        <v>11812</v>
      </c>
      <c r="E307" s="62" t="s">
        <v>12175</v>
      </c>
      <c r="F307" s="167" t="s">
        <v>11631</v>
      </c>
      <c r="G307" s="167" t="s">
        <v>11758</v>
      </c>
      <c r="H307" s="62" t="s">
        <v>12175</v>
      </c>
      <c r="I307" s="167" t="s">
        <v>11758</v>
      </c>
      <c r="J307" s="63" t="str">
        <f t="shared" si="37"/>
        <v>IC.CV.130101</v>
      </c>
      <c r="K307" s="61" t="s">
        <v>12175</v>
      </c>
      <c r="L307" s="167" t="str">
        <f t="shared" si="36"/>
        <v>Shiny</v>
      </c>
      <c r="M307" s="168" t="str">
        <f t="shared" si="38"/>
        <v>PI.IC.CV.130101.01</v>
      </c>
      <c r="N307" s="168"/>
      <c r="O307" s="168" t="str">
        <f t="shared" si="39"/>
        <v>PH.IC.CV.130101.01</v>
      </c>
      <c r="Q307" s="168" t="str">
        <f t="shared" si="40"/>
        <v>CL.IC.CV.130101.01</v>
      </c>
      <c r="R307" s="167" t="s">
        <v>12465</v>
      </c>
    </row>
    <row r="308" spans="1:18" s="167" customFormat="1" ht="15">
      <c r="A308" s="167" t="s">
        <v>12003</v>
      </c>
      <c r="B308" s="10"/>
      <c r="C308" s="62" t="s">
        <v>5560</v>
      </c>
      <c r="D308" s="10"/>
      <c r="E308" s="62" t="s">
        <v>12175</v>
      </c>
      <c r="F308" s="167" t="s">
        <v>11631</v>
      </c>
      <c r="G308" s="167" t="s">
        <v>11759</v>
      </c>
      <c r="H308" s="62" t="s">
        <v>12430</v>
      </c>
      <c r="I308" s="167" t="s">
        <v>11759</v>
      </c>
      <c r="J308" s="63" t="str">
        <f t="shared" si="37"/>
        <v>IC.CV.130102</v>
      </c>
      <c r="K308" s="61" t="s">
        <v>12175</v>
      </c>
      <c r="L308" s="167" t="str">
        <f t="shared" si="36"/>
        <v>Taut</v>
      </c>
      <c r="M308" s="168" t="str">
        <f t="shared" si="38"/>
        <v>PI.IC.CV.130102.01</v>
      </c>
      <c r="N308" s="168"/>
      <c r="O308" s="168" t="str">
        <f t="shared" si="39"/>
        <v>PH.IC.CV.130102.01</v>
      </c>
      <c r="Q308" s="168" t="str">
        <f t="shared" si="40"/>
        <v>CL.IC.CV.130102.01</v>
      </c>
      <c r="R308" s="167" t="s">
        <v>12465</v>
      </c>
    </row>
    <row r="309" spans="1:18" s="167" customFormat="1" ht="15">
      <c r="A309" s="167" t="s">
        <v>12003</v>
      </c>
      <c r="B309" s="10"/>
      <c r="C309" s="62" t="s">
        <v>5560</v>
      </c>
      <c r="D309" s="10"/>
      <c r="E309" s="62" t="s">
        <v>12175</v>
      </c>
      <c r="F309" s="167" t="s">
        <v>11631</v>
      </c>
      <c r="G309" s="167" t="s">
        <v>11760</v>
      </c>
      <c r="H309" s="62" t="s">
        <v>12185</v>
      </c>
      <c r="I309" s="167" t="s">
        <v>11761</v>
      </c>
      <c r="J309" s="63" t="str">
        <f t="shared" si="37"/>
        <v>IC.CV.130103</v>
      </c>
      <c r="K309" s="61" t="s">
        <v>12175</v>
      </c>
      <c r="L309" s="167" t="str">
        <f t="shared" si="36"/>
        <v>Weeping</v>
      </c>
      <c r="M309" s="168" t="str">
        <f t="shared" si="38"/>
        <v>PI.IC.CV.130103.01</v>
      </c>
      <c r="N309" s="168"/>
      <c r="O309" s="168" t="str">
        <f t="shared" si="39"/>
        <v>PH.IC.CV.130103.01</v>
      </c>
      <c r="Q309" s="168" t="str">
        <f t="shared" si="40"/>
        <v>CL.IC.CV.130103.01</v>
      </c>
      <c r="R309" s="167" t="s">
        <v>12465</v>
      </c>
    </row>
    <row r="310" spans="1:18" s="167" customFormat="1" ht="15">
      <c r="A310" s="167" t="s">
        <v>12003</v>
      </c>
      <c r="B310" s="10"/>
      <c r="C310" s="62" t="s">
        <v>5560</v>
      </c>
      <c r="D310" s="10"/>
      <c r="E310" s="62" t="s">
        <v>12175</v>
      </c>
      <c r="F310" s="167" t="s">
        <v>11631</v>
      </c>
      <c r="G310" s="167" t="s">
        <v>12034</v>
      </c>
      <c r="H310" s="62" t="s">
        <v>6464</v>
      </c>
      <c r="I310" s="167" t="s">
        <v>11762</v>
      </c>
      <c r="J310" s="63" t="str">
        <f t="shared" si="37"/>
        <v>IC.CV.130104</v>
      </c>
      <c r="K310" s="61" t="s">
        <v>12175</v>
      </c>
      <c r="L310" s="167" t="str">
        <f t="shared" si="36"/>
        <v>Dependent</v>
      </c>
      <c r="M310" s="168" t="str">
        <f t="shared" si="38"/>
        <v>PI.IC.CV.130104.01</v>
      </c>
      <c r="N310" s="168"/>
      <c r="O310" s="168" t="str">
        <f t="shared" si="39"/>
        <v>PH.IC.CV.130104.01</v>
      </c>
      <c r="Q310" s="168" t="str">
        <f t="shared" si="40"/>
        <v>CL.IC.CV.130104.01</v>
      </c>
      <c r="R310" s="167" t="s">
        <v>12465</v>
      </c>
    </row>
    <row r="311" spans="1:18" s="167" customFormat="1" ht="15">
      <c r="A311" s="167" t="s">
        <v>12003</v>
      </c>
      <c r="B311" s="10"/>
      <c r="C311" s="62" t="s">
        <v>5560</v>
      </c>
      <c r="D311" s="10"/>
      <c r="E311" s="62" t="s">
        <v>12175</v>
      </c>
      <c r="F311" s="167" t="s">
        <v>11631</v>
      </c>
      <c r="G311" s="167" t="s">
        <v>11587</v>
      </c>
      <c r="H311" s="62" t="s">
        <v>6291</v>
      </c>
      <c r="I311" s="167" t="s">
        <v>11260</v>
      </c>
      <c r="J311" s="63" t="str">
        <f t="shared" si="37"/>
        <v>IC.CV.130105</v>
      </c>
      <c r="K311" s="61" t="s">
        <v>12175</v>
      </c>
      <c r="L311" s="167" t="str">
        <f t="shared" si="36"/>
        <v>Nondependent</v>
      </c>
      <c r="M311" s="168" t="str">
        <f t="shared" si="38"/>
        <v>PI.IC.CV.130105.01</v>
      </c>
      <c r="N311" s="168"/>
      <c r="O311" s="168" t="str">
        <f t="shared" si="39"/>
        <v>PH.IC.CV.130105.01</v>
      </c>
      <c r="Q311" s="168" t="str">
        <f t="shared" si="40"/>
        <v>CL.IC.CV.130105.01</v>
      </c>
      <c r="R311" s="167" t="s">
        <v>12465</v>
      </c>
    </row>
    <row r="312" spans="1:18" s="167" customFormat="1" ht="15">
      <c r="A312" s="167" t="s">
        <v>12003</v>
      </c>
      <c r="B312" s="10"/>
      <c r="C312" s="62" t="s">
        <v>5560</v>
      </c>
      <c r="D312" s="10"/>
      <c r="E312" s="62" t="s">
        <v>2379</v>
      </c>
      <c r="F312" s="167" t="s">
        <v>11631</v>
      </c>
      <c r="G312" s="167" t="s">
        <v>11945</v>
      </c>
      <c r="H312" s="62" t="s">
        <v>6988</v>
      </c>
      <c r="I312" s="167" t="s">
        <v>11945</v>
      </c>
      <c r="J312" s="63" t="str">
        <f t="shared" si="37"/>
        <v>IC.CV.130106</v>
      </c>
      <c r="K312" s="61" t="s">
        <v>2379</v>
      </c>
      <c r="L312" s="167" t="str">
        <f t="shared" si="36"/>
        <v>Anasarca</v>
      </c>
      <c r="M312" s="168" t="str">
        <f t="shared" si="38"/>
        <v>PI.IC.CV.130106.01</v>
      </c>
      <c r="N312" s="168"/>
      <c r="O312" s="168" t="str">
        <f t="shared" si="39"/>
        <v>PH.IC.CV.130106.01</v>
      </c>
      <c r="Q312" s="168" t="str">
        <f t="shared" si="40"/>
        <v>CL.IC.CV.130106.01</v>
      </c>
      <c r="R312" s="167" t="s">
        <v>12465</v>
      </c>
    </row>
    <row r="313" spans="1:18" s="167" customFormat="1" ht="15">
      <c r="A313" s="167" t="s">
        <v>12003</v>
      </c>
      <c r="B313" s="10"/>
      <c r="C313" s="62" t="s">
        <v>5560</v>
      </c>
      <c r="D313" s="10" t="s">
        <v>11632</v>
      </c>
      <c r="E313" s="62" t="s">
        <v>12182</v>
      </c>
      <c r="F313" s="167" t="s">
        <v>11644</v>
      </c>
      <c r="G313" s="167" t="s">
        <v>11402</v>
      </c>
      <c r="H313" s="62" t="s">
        <v>11848</v>
      </c>
      <c r="I313" s="167" t="s">
        <v>11402</v>
      </c>
      <c r="J313" s="63" t="str">
        <f t="shared" si="37"/>
        <v>IC.CV.130201</v>
      </c>
      <c r="K313" s="61" t="s">
        <v>2379</v>
      </c>
      <c r="L313" s="167" t="str">
        <f t="shared" si="36"/>
        <v>Right</v>
      </c>
      <c r="M313" s="168" t="str">
        <f t="shared" si="38"/>
        <v>PI.IC.CV.130201.01</v>
      </c>
      <c r="N313" s="168"/>
      <c r="O313" s="168" t="str">
        <f t="shared" si="39"/>
        <v>PH.IC.CV.130201.01</v>
      </c>
      <c r="Q313" s="168" t="str">
        <f t="shared" si="40"/>
        <v>CL.IC.CV.130201.01</v>
      </c>
    </row>
    <row r="314" spans="1:18" s="167" customFormat="1" ht="15">
      <c r="A314" s="167" t="s">
        <v>12003</v>
      </c>
      <c r="B314" s="10"/>
      <c r="C314" s="62" t="s">
        <v>5560</v>
      </c>
      <c r="D314" s="10"/>
      <c r="E314" s="62" t="s">
        <v>12430</v>
      </c>
      <c r="F314" s="167" t="s">
        <v>11644</v>
      </c>
      <c r="G314" s="167" t="s">
        <v>11563</v>
      </c>
      <c r="H314" s="62" t="s">
        <v>12030</v>
      </c>
      <c r="I314" s="167" t="s">
        <v>11563</v>
      </c>
      <c r="J314" s="63" t="str">
        <f t="shared" si="37"/>
        <v>IC.CV.130202</v>
      </c>
      <c r="K314" s="61" t="s">
        <v>12175</v>
      </c>
      <c r="L314" s="167" t="str">
        <f t="shared" si="36"/>
        <v>Left</v>
      </c>
      <c r="M314" s="168" t="str">
        <f t="shared" si="38"/>
        <v>PI.IC.CV.130202.01</v>
      </c>
      <c r="N314" s="168"/>
      <c r="O314" s="168" t="str">
        <f t="shared" si="39"/>
        <v>PH.IC.CV.130202.01</v>
      </c>
      <c r="Q314" s="168" t="str">
        <f t="shared" si="40"/>
        <v>CL.IC.CV.130202.01</v>
      </c>
    </row>
    <row r="315" spans="1:18" s="167" customFormat="1" ht="15">
      <c r="A315" s="167" t="s">
        <v>12003</v>
      </c>
      <c r="B315" s="10"/>
      <c r="C315" s="62" t="s">
        <v>5560</v>
      </c>
      <c r="D315" s="10"/>
      <c r="E315" s="62" t="s">
        <v>12430</v>
      </c>
      <c r="F315" s="167" t="s">
        <v>11644</v>
      </c>
      <c r="G315" s="167" t="s">
        <v>11564</v>
      </c>
      <c r="H315" s="62" t="s">
        <v>12032</v>
      </c>
      <c r="I315" s="167" t="s">
        <v>11564</v>
      </c>
      <c r="J315" s="63" t="str">
        <f t="shared" si="37"/>
        <v>IC.CV.130203</v>
      </c>
      <c r="K315" s="61" t="s">
        <v>12175</v>
      </c>
      <c r="L315" s="167" t="str">
        <f t="shared" si="36"/>
        <v>Bilateral</v>
      </c>
      <c r="M315" s="168" t="str">
        <f t="shared" si="38"/>
        <v>PI.IC.CV.130203.01</v>
      </c>
      <c r="N315" s="168"/>
      <c r="O315" s="168" t="str">
        <f t="shared" si="39"/>
        <v>PH.IC.CV.130203.01</v>
      </c>
      <c r="Q315" s="168" t="str">
        <f t="shared" si="40"/>
        <v>CL.IC.CV.130203.01</v>
      </c>
    </row>
    <row r="316" spans="1:18" s="167" customFormat="1" ht="15">
      <c r="A316" s="167" t="s">
        <v>12003</v>
      </c>
      <c r="B316" s="10"/>
      <c r="C316" s="62" t="s">
        <v>5560</v>
      </c>
      <c r="D316" s="10" t="s">
        <v>11645</v>
      </c>
      <c r="E316" s="62" t="s">
        <v>12185</v>
      </c>
      <c r="F316" s="167" t="s">
        <v>11635</v>
      </c>
      <c r="G316" s="167" t="s">
        <v>11735</v>
      </c>
      <c r="H316" s="62" t="s">
        <v>11848</v>
      </c>
      <c r="I316" s="167" t="s">
        <v>11735</v>
      </c>
      <c r="J316" s="63" t="str">
        <f t="shared" si="37"/>
        <v>IC.CV.130301</v>
      </c>
      <c r="K316" s="61" t="s">
        <v>12175</v>
      </c>
      <c r="L316" s="167" t="str">
        <f t="shared" si="36"/>
        <v>Generalized</v>
      </c>
      <c r="M316" s="168" t="str">
        <f t="shared" si="38"/>
        <v>PI.IC.CV.130301.01</v>
      </c>
      <c r="N316" s="168"/>
      <c r="O316" s="168" t="str">
        <f t="shared" si="39"/>
        <v>PH.IC.CV.130301.01</v>
      </c>
      <c r="Q316" s="168" t="str">
        <f t="shared" si="40"/>
        <v>CL.IC.CV.130301.01</v>
      </c>
    </row>
    <row r="317" spans="1:18" s="167" customFormat="1" ht="15">
      <c r="A317" s="167" t="s">
        <v>12003</v>
      </c>
      <c r="B317" s="10"/>
      <c r="C317" s="62" t="s">
        <v>5560</v>
      </c>
      <c r="D317" s="10"/>
      <c r="E317" s="62" t="s">
        <v>12185</v>
      </c>
      <c r="F317" s="167" t="s">
        <v>11635</v>
      </c>
      <c r="G317" s="167" t="s">
        <v>11737</v>
      </c>
      <c r="H317" s="62" t="s">
        <v>12030</v>
      </c>
      <c r="I317" s="167" t="s">
        <v>11737</v>
      </c>
      <c r="J317" s="63" t="str">
        <f t="shared" si="37"/>
        <v>IC.CV.130302</v>
      </c>
      <c r="K317" s="61" t="s">
        <v>12175</v>
      </c>
      <c r="L317" s="167" t="str">
        <f t="shared" si="36"/>
        <v>Foot</v>
      </c>
      <c r="M317" s="168" t="str">
        <f t="shared" si="38"/>
        <v>PI.IC.CV.130302.01</v>
      </c>
      <c r="N317" s="168"/>
      <c r="O317" s="168" t="str">
        <f t="shared" si="39"/>
        <v>PH.IC.CV.130302.01</v>
      </c>
      <c r="Q317" s="168" t="str">
        <f t="shared" si="40"/>
        <v>CL.IC.CV.130302.01</v>
      </c>
    </row>
    <row r="318" spans="1:18" s="167" customFormat="1" ht="15">
      <c r="A318" s="167" t="s">
        <v>12003</v>
      </c>
      <c r="B318" s="10"/>
      <c r="C318" s="62" t="s">
        <v>5560</v>
      </c>
      <c r="D318" s="10"/>
      <c r="E318" s="62" t="s">
        <v>12185</v>
      </c>
      <c r="F318" s="167" t="s">
        <v>11635</v>
      </c>
      <c r="G318" s="167" t="s">
        <v>11738</v>
      </c>
      <c r="H318" s="62" t="s">
        <v>12032</v>
      </c>
      <c r="I318" s="167" t="s">
        <v>11738</v>
      </c>
      <c r="J318" s="63" t="str">
        <f t="shared" si="37"/>
        <v>IC.CV.130303</v>
      </c>
      <c r="K318" s="61" t="s">
        <v>12175</v>
      </c>
      <c r="L318" s="167" t="str">
        <f t="shared" ref="L318:L383" si="41">G318</f>
        <v>Ankle</v>
      </c>
      <c r="M318" s="168" t="str">
        <f t="shared" si="38"/>
        <v>PI.IC.CV.130303.01</v>
      </c>
      <c r="N318" s="168"/>
      <c r="O318" s="168" t="str">
        <f t="shared" si="39"/>
        <v>PH.IC.CV.130303.01</v>
      </c>
      <c r="Q318" s="168" t="str">
        <f t="shared" si="40"/>
        <v>CL.IC.CV.130303.01</v>
      </c>
    </row>
    <row r="319" spans="1:18" s="167" customFormat="1" ht="15">
      <c r="A319" s="167" t="s">
        <v>12003</v>
      </c>
      <c r="B319" s="10"/>
      <c r="C319" s="62" t="s">
        <v>5560</v>
      </c>
      <c r="D319" s="10"/>
      <c r="E319" s="62" t="s">
        <v>12185</v>
      </c>
      <c r="F319" s="167" t="s">
        <v>11635</v>
      </c>
      <c r="G319" s="167" t="s">
        <v>11739</v>
      </c>
      <c r="H319" s="62" t="s">
        <v>12028</v>
      </c>
      <c r="I319" s="167" t="s">
        <v>11739</v>
      </c>
      <c r="J319" s="63" t="str">
        <f t="shared" si="37"/>
        <v>IC.CV.130304</v>
      </c>
      <c r="K319" s="61" t="s">
        <v>12175</v>
      </c>
      <c r="L319" s="167" t="str">
        <f t="shared" si="41"/>
        <v>Calf</v>
      </c>
      <c r="M319" s="168" t="str">
        <f t="shared" si="38"/>
        <v>PI.IC.CV.130304.01</v>
      </c>
      <c r="N319" s="168"/>
      <c r="O319" s="168" t="str">
        <f t="shared" si="39"/>
        <v>PH.IC.CV.130304.01</v>
      </c>
      <c r="Q319" s="168" t="str">
        <f t="shared" si="40"/>
        <v>CL.IC.CV.130304.01</v>
      </c>
    </row>
    <row r="320" spans="1:18" s="167" customFormat="1" ht="15">
      <c r="A320" s="167" t="s">
        <v>12003</v>
      </c>
      <c r="B320" s="10"/>
      <c r="C320" s="62" t="s">
        <v>5560</v>
      </c>
      <c r="D320" s="10"/>
      <c r="E320" s="62" t="s">
        <v>12185</v>
      </c>
      <c r="F320" s="167" t="s">
        <v>11635</v>
      </c>
      <c r="G320" s="167" t="s">
        <v>11740</v>
      </c>
      <c r="H320" s="62" t="s">
        <v>12210</v>
      </c>
      <c r="I320" s="167" t="s">
        <v>11740</v>
      </c>
      <c r="J320" s="63" t="str">
        <f t="shared" si="37"/>
        <v>IC.CV.130305</v>
      </c>
      <c r="K320" s="61" t="s">
        <v>12175</v>
      </c>
      <c r="L320" s="167" t="str">
        <f t="shared" si="41"/>
        <v>Knee</v>
      </c>
      <c r="M320" s="168" t="str">
        <f t="shared" si="38"/>
        <v>PI.IC.CV.130305.01</v>
      </c>
      <c r="N320" s="168"/>
      <c r="O320" s="168" t="str">
        <f t="shared" si="39"/>
        <v>PH.IC.CV.130305.01</v>
      </c>
      <c r="Q320" s="168" t="str">
        <f t="shared" si="40"/>
        <v>CL.IC.CV.130305.01</v>
      </c>
    </row>
    <row r="321" spans="1:37" s="167" customFormat="1" ht="15">
      <c r="A321" s="167" t="s">
        <v>12003</v>
      </c>
      <c r="B321" s="10"/>
      <c r="C321" s="62" t="s">
        <v>5560</v>
      </c>
      <c r="D321" s="10"/>
      <c r="E321" s="62" t="s">
        <v>12185</v>
      </c>
      <c r="F321" s="167" t="s">
        <v>11635</v>
      </c>
      <c r="G321" s="167" t="s">
        <v>11741</v>
      </c>
      <c r="H321" s="62" t="s">
        <v>12212</v>
      </c>
      <c r="I321" s="167" t="s">
        <v>11741</v>
      </c>
      <c r="J321" s="63" t="str">
        <f t="shared" si="37"/>
        <v>IC.CV.130306</v>
      </c>
      <c r="K321" s="61" t="s">
        <v>12175</v>
      </c>
      <c r="L321" s="167" t="str">
        <f t="shared" si="41"/>
        <v>Thigh</v>
      </c>
      <c r="M321" s="168" t="str">
        <f t="shared" si="38"/>
        <v>PI.IC.CV.130306.01</v>
      </c>
      <c r="N321" s="168"/>
      <c r="O321" s="168" t="str">
        <f t="shared" si="39"/>
        <v>PH.IC.CV.130306.01</v>
      </c>
      <c r="Q321" s="168" t="str">
        <f t="shared" si="40"/>
        <v>CL.IC.CV.130306.01</v>
      </c>
    </row>
    <row r="322" spans="1:37" s="167" customFormat="1" ht="15">
      <c r="A322" s="167" t="s">
        <v>12003</v>
      </c>
      <c r="B322" s="10"/>
      <c r="C322" s="62" t="s">
        <v>5560</v>
      </c>
      <c r="D322" s="10"/>
      <c r="E322" s="62" t="s">
        <v>12185</v>
      </c>
      <c r="F322" s="167" t="s">
        <v>11635</v>
      </c>
      <c r="G322" s="167" t="s">
        <v>11742</v>
      </c>
      <c r="H322" s="62" t="s">
        <v>12225</v>
      </c>
      <c r="I322" s="167" t="s">
        <v>11742</v>
      </c>
      <c r="J322" s="63" t="str">
        <f t="shared" si="37"/>
        <v>IC.CV.130307</v>
      </c>
      <c r="K322" s="61" t="s">
        <v>12175</v>
      </c>
      <c r="L322" s="167" t="str">
        <f t="shared" si="41"/>
        <v>Scrotal</v>
      </c>
      <c r="M322" s="168" t="str">
        <f t="shared" si="38"/>
        <v>PI.IC.CV.130307.01</v>
      </c>
      <c r="N322" s="168"/>
      <c r="O322" s="168" t="str">
        <f t="shared" si="39"/>
        <v>PH.IC.CV.130307.01</v>
      </c>
      <c r="Q322" s="168" t="str">
        <f t="shared" si="40"/>
        <v>CL.IC.CV.130307.01</v>
      </c>
    </row>
    <row r="323" spans="1:37" s="167" customFormat="1" ht="15">
      <c r="A323" s="167" t="s">
        <v>12003</v>
      </c>
      <c r="B323" s="10"/>
      <c r="C323" s="62" t="s">
        <v>5560</v>
      </c>
      <c r="D323" s="10"/>
      <c r="E323" s="62" t="s">
        <v>12185</v>
      </c>
      <c r="F323" s="167" t="s">
        <v>11635</v>
      </c>
      <c r="G323" s="167" t="s">
        <v>11743</v>
      </c>
      <c r="H323" s="62" t="s">
        <v>11638</v>
      </c>
      <c r="I323" s="167" t="s">
        <v>11743</v>
      </c>
      <c r="J323" s="63" t="str">
        <f t="shared" si="37"/>
        <v>IC.CV.130308</v>
      </c>
      <c r="K323" s="61" t="s">
        <v>12175</v>
      </c>
      <c r="L323" s="167" t="str">
        <f t="shared" si="41"/>
        <v>Penile</v>
      </c>
      <c r="M323" s="168" t="str">
        <f t="shared" si="38"/>
        <v>PI.IC.CV.130308.01</v>
      </c>
      <c r="N323" s="168"/>
      <c r="O323" s="168" t="str">
        <f t="shared" si="39"/>
        <v>PH.IC.CV.130308.01</v>
      </c>
      <c r="Q323" s="168" t="str">
        <f t="shared" si="40"/>
        <v>CL.IC.CV.130308.01</v>
      </c>
    </row>
    <row r="324" spans="1:37" s="167" customFormat="1" ht="15">
      <c r="A324" s="167" t="s">
        <v>12003</v>
      </c>
      <c r="B324" s="10"/>
      <c r="C324" s="62" t="s">
        <v>5560</v>
      </c>
      <c r="D324" s="10"/>
      <c r="E324" s="62" t="s">
        <v>12185</v>
      </c>
      <c r="F324" s="167" t="s">
        <v>11635</v>
      </c>
      <c r="G324" s="167" t="s">
        <v>11744</v>
      </c>
      <c r="H324" s="62" t="s">
        <v>11639</v>
      </c>
      <c r="I324" s="167" t="s">
        <v>11744</v>
      </c>
      <c r="J324" s="63" t="str">
        <f t="shared" si="37"/>
        <v>IC.CV.130309</v>
      </c>
      <c r="K324" s="61" t="s">
        <v>12175</v>
      </c>
      <c r="L324" s="167" t="str">
        <f t="shared" si="41"/>
        <v>Genital</v>
      </c>
      <c r="M324" s="168" t="str">
        <f t="shared" si="38"/>
        <v>PI.IC.CV.130309.01</v>
      </c>
      <c r="N324" s="168"/>
      <c r="O324" s="168" t="str">
        <f t="shared" si="39"/>
        <v>PH.IC.CV.130309.01</v>
      </c>
      <c r="Q324" s="168" t="str">
        <f t="shared" si="40"/>
        <v>CL.IC.CV.130309.01</v>
      </c>
    </row>
    <row r="325" spans="1:37" s="167" customFormat="1" ht="15">
      <c r="A325" s="167" t="s">
        <v>12003</v>
      </c>
      <c r="B325" s="10"/>
      <c r="C325" s="62" t="s">
        <v>5560</v>
      </c>
      <c r="D325" s="10"/>
      <c r="E325" s="62" t="s">
        <v>12185</v>
      </c>
      <c r="F325" s="167" t="s">
        <v>11635</v>
      </c>
      <c r="G325" s="167" t="s">
        <v>11745</v>
      </c>
      <c r="H325" s="62" t="s">
        <v>11829</v>
      </c>
      <c r="I325" s="167" t="s">
        <v>11745</v>
      </c>
      <c r="J325" s="63" t="str">
        <f t="shared" si="37"/>
        <v>IC.CV.130310</v>
      </c>
      <c r="K325" s="61" t="s">
        <v>12175</v>
      </c>
      <c r="L325" s="167" t="str">
        <f t="shared" si="41"/>
        <v>Sacral</v>
      </c>
      <c r="M325" s="168" t="str">
        <f t="shared" si="38"/>
        <v>PI.IC.CV.130310.01</v>
      </c>
      <c r="N325" s="168"/>
      <c r="O325" s="168" t="str">
        <f t="shared" si="39"/>
        <v>PH.IC.CV.130310.01</v>
      </c>
      <c r="Q325" s="168" t="str">
        <f t="shared" si="40"/>
        <v>CL.IC.CV.130310.01</v>
      </c>
    </row>
    <row r="326" spans="1:37" s="167" customFormat="1" ht="15">
      <c r="A326" s="167" t="s">
        <v>12003</v>
      </c>
      <c r="B326" s="10"/>
      <c r="C326" s="62" t="s">
        <v>5560</v>
      </c>
      <c r="D326" s="10"/>
      <c r="E326" s="62" t="s">
        <v>12185</v>
      </c>
      <c r="F326" s="167" t="s">
        <v>11635</v>
      </c>
      <c r="G326" s="167" t="s">
        <v>11951</v>
      </c>
      <c r="H326" s="62" t="s">
        <v>12099</v>
      </c>
      <c r="I326" s="167" t="s">
        <v>11951</v>
      </c>
      <c r="J326" s="63" t="str">
        <f t="shared" si="37"/>
        <v>IC.CV.130311</v>
      </c>
      <c r="K326" s="61" t="s">
        <v>12175</v>
      </c>
      <c r="L326" s="167" t="str">
        <f t="shared" si="41"/>
        <v xml:space="preserve">Hand </v>
      </c>
      <c r="M326" s="168" t="str">
        <f t="shared" si="38"/>
        <v>PI.IC.CV.130311.01</v>
      </c>
      <c r="N326" s="168"/>
      <c r="O326" s="168" t="str">
        <f t="shared" si="39"/>
        <v>PH.IC.CV.130311.01</v>
      </c>
      <c r="Q326" s="168" t="str">
        <f t="shared" si="40"/>
        <v>CL.IC.CV.130311.01</v>
      </c>
    </row>
    <row r="327" spans="1:37" s="167" customFormat="1" ht="15">
      <c r="A327" s="167" t="s">
        <v>12003</v>
      </c>
      <c r="B327" s="10"/>
      <c r="C327" s="62" t="s">
        <v>5560</v>
      </c>
      <c r="D327" s="10"/>
      <c r="E327" s="62" t="s">
        <v>12185</v>
      </c>
      <c r="F327" s="167" t="s">
        <v>11635</v>
      </c>
      <c r="G327" s="167" t="s">
        <v>11747</v>
      </c>
      <c r="H327" s="62" t="s">
        <v>12100</v>
      </c>
      <c r="I327" s="167" t="s">
        <v>11747</v>
      </c>
      <c r="J327" s="63" t="str">
        <f t="shared" si="37"/>
        <v>IC.CV.130312</v>
      </c>
      <c r="K327" s="61" t="s">
        <v>12175</v>
      </c>
      <c r="L327" s="167" t="str">
        <f t="shared" si="41"/>
        <v>Forearm</v>
      </c>
      <c r="M327" s="168" t="str">
        <f t="shared" si="38"/>
        <v>PI.IC.CV.130312.01</v>
      </c>
      <c r="N327" s="168"/>
      <c r="O327" s="168" t="str">
        <f t="shared" si="39"/>
        <v>PH.IC.CV.130312.01</v>
      </c>
      <c r="Q327" s="168" t="str">
        <f t="shared" si="40"/>
        <v>CL.IC.CV.130312.01</v>
      </c>
    </row>
    <row r="328" spans="1:37" s="167" customFormat="1" ht="15">
      <c r="A328" s="167" t="s">
        <v>12003</v>
      </c>
      <c r="B328" s="10"/>
      <c r="C328" s="62" t="s">
        <v>5560</v>
      </c>
      <c r="D328" s="10"/>
      <c r="E328" s="62" t="s">
        <v>12185</v>
      </c>
      <c r="F328" s="167" t="s">
        <v>11635</v>
      </c>
      <c r="G328" s="167" t="s">
        <v>11748</v>
      </c>
      <c r="H328" s="62" t="s">
        <v>12101</v>
      </c>
      <c r="I328" s="167" t="s">
        <v>11748</v>
      </c>
      <c r="J328" s="63" t="str">
        <f t="shared" si="37"/>
        <v>IC.CV.130313</v>
      </c>
      <c r="K328" s="61" t="s">
        <v>12175</v>
      </c>
      <c r="L328" s="167" t="str">
        <f t="shared" si="41"/>
        <v>Upper arm</v>
      </c>
      <c r="M328" s="168" t="str">
        <f t="shared" si="38"/>
        <v>PI.IC.CV.130313.01</v>
      </c>
      <c r="N328" s="168"/>
      <c r="O328" s="168" t="str">
        <f t="shared" si="39"/>
        <v>PH.IC.CV.130313.01</v>
      </c>
      <c r="Q328" s="168" t="str">
        <f t="shared" si="40"/>
        <v>CL.IC.CV.130313.01</v>
      </c>
    </row>
    <row r="329" spans="1:37" s="167" customFormat="1" ht="15">
      <c r="A329" s="167" t="s">
        <v>12003</v>
      </c>
      <c r="B329" s="10"/>
      <c r="C329" s="62" t="s">
        <v>5560</v>
      </c>
      <c r="D329" s="10"/>
      <c r="E329" s="62" t="s">
        <v>12185</v>
      </c>
      <c r="F329" s="167" t="s">
        <v>11635</v>
      </c>
      <c r="G329" s="167" t="s">
        <v>11749</v>
      </c>
      <c r="H329" s="62" t="s">
        <v>12102</v>
      </c>
      <c r="I329" s="167" t="s">
        <v>11466</v>
      </c>
      <c r="J329" s="63" t="str">
        <f t="shared" si="37"/>
        <v>IC.CV.130314</v>
      </c>
      <c r="K329" s="61" t="s">
        <v>12175</v>
      </c>
      <c r="L329" s="167" t="str">
        <f t="shared" si="41"/>
        <v xml:space="preserve">Facial </v>
      </c>
      <c r="M329" s="168" t="str">
        <f t="shared" si="38"/>
        <v>PI.IC.CV.130314.01</v>
      </c>
      <c r="N329" s="168"/>
      <c r="O329" s="168" t="str">
        <f t="shared" si="39"/>
        <v>PH.IC.CV.130314.01</v>
      </c>
      <c r="Q329" s="168" t="str">
        <f t="shared" si="40"/>
        <v>CL.IC.CV.130314.01</v>
      </c>
    </row>
    <row r="330" spans="1:37" s="167" customFormat="1" ht="15">
      <c r="A330" s="167" t="s">
        <v>12003</v>
      </c>
      <c r="B330" s="10"/>
      <c r="C330" s="62" t="s">
        <v>5560</v>
      </c>
      <c r="D330" s="10"/>
      <c r="E330" s="62" t="s">
        <v>12185</v>
      </c>
      <c r="F330" s="167" t="s">
        <v>11635</v>
      </c>
      <c r="G330" s="167" t="s">
        <v>11953</v>
      </c>
      <c r="H330" s="62" t="s">
        <v>11559</v>
      </c>
      <c r="I330" s="167" t="s">
        <v>11953</v>
      </c>
      <c r="J330" s="63" t="str">
        <f t="shared" si="37"/>
        <v>IC.CV.130315</v>
      </c>
      <c r="K330" s="61" t="s">
        <v>12175</v>
      </c>
      <c r="L330" s="167" t="str">
        <f t="shared" si="41"/>
        <v>Sclera</v>
      </c>
      <c r="M330" s="168" t="str">
        <f t="shared" si="38"/>
        <v>PI.IC.CV.130315.01</v>
      </c>
      <c r="N330" s="168"/>
      <c r="O330" s="168" t="str">
        <f t="shared" si="39"/>
        <v>PH.IC.CV.130315.01</v>
      </c>
      <c r="Q330" s="168" t="str">
        <f t="shared" si="40"/>
        <v>CL.IC.CV.130315.01</v>
      </c>
    </row>
    <row r="331" spans="1:37" s="167" customFormat="1" ht="15">
      <c r="A331" s="167" t="s">
        <v>12003</v>
      </c>
      <c r="B331" s="10"/>
      <c r="C331" s="62" t="s">
        <v>5560</v>
      </c>
      <c r="D331" s="10"/>
      <c r="E331" s="62" t="s">
        <v>12185</v>
      </c>
      <c r="F331" s="167" t="s">
        <v>11635</v>
      </c>
      <c r="G331" s="167" t="s">
        <v>11467</v>
      </c>
      <c r="H331" s="62" t="s">
        <v>11560</v>
      </c>
      <c r="I331" s="167" t="s">
        <v>12194</v>
      </c>
      <c r="J331" s="63" t="str">
        <f t="shared" si="37"/>
        <v>IC.CV.130316</v>
      </c>
      <c r="K331" s="61" t="s">
        <v>12175</v>
      </c>
      <c r="L331" s="167" t="str">
        <f t="shared" si="41"/>
        <v xml:space="preserve">Periorital </v>
      </c>
      <c r="M331" s="168" t="str">
        <f t="shared" si="38"/>
        <v>PI.IC.CV.130316.01</v>
      </c>
      <c r="N331" s="168"/>
      <c r="O331" s="168" t="str">
        <f t="shared" si="39"/>
        <v>PH.IC.CV.130316.01</v>
      </c>
      <c r="Q331" s="168" t="str">
        <f t="shared" si="40"/>
        <v>CL.IC.CV.130316.01</v>
      </c>
    </row>
    <row r="332" spans="1:37" s="167" customFormat="1" ht="15">
      <c r="A332" s="167" t="s">
        <v>12003</v>
      </c>
      <c r="C332" s="61" t="s">
        <v>12101</v>
      </c>
      <c r="E332" s="61" t="s">
        <v>12185</v>
      </c>
      <c r="F332" s="167" t="s">
        <v>11635</v>
      </c>
      <c r="G332" s="167" t="s">
        <v>13714</v>
      </c>
      <c r="H332" s="62" t="s">
        <v>11561</v>
      </c>
      <c r="J332" s="63" t="str">
        <f>CONCATENATE("IC.CV.",C332,E332,H332)</f>
        <v>IC.CV.130317</v>
      </c>
      <c r="K332" s="61" t="s">
        <v>12175</v>
      </c>
      <c r="L332" s="167" t="str">
        <f t="shared" si="41"/>
        <v>Lower Extremity</v>
      </c>
      <c r="M332" s="168" t="str">
        <f>CONCATENATE("PI.",J332,".",K332)</f>
        <v>PI.IC.CV.130317.01</v>
      </c>
      <c r="N332" s="168"/>
      <c r="O332" s="168" t="str">
        <f>CONCATENATE("PH.",J332,".",K332)</f>
        <v>PH.IC.CV.130317.01</v>
      </c>
      <c r="Q332" s="168" t="str">
        <f>CONCATENATE("CL.",J332,".",K332)</f>
        <v>CL.IC.CV.130317.01</v>
      </c>
      <c r="AJ332" s="167" t="s">
        <v>12773</v>
      </c>
      <c r="AK332" s="167">
        <v>1447</v>
      </c>
    </row>
    <row r="333" spans="1:37" s="167" customFormat="1" ht="15">
      <c r="A333" s="167" t="s">
        <v>12003</v>
      </c>
      <c r="B333" s="10"/>
      <c r="C333" s="62" t="s">
        <v>5560</v>
      </c>
      <c r="D333" s="10" t="s">
        <v>12195</v>
      </c>
      <c r="E333" s="62" t="s">
        <v>6464</v>
      </c>
      <c r="F333" s="167" t="s">
        <v>12196</v>
      </c>
      <c r="G333" s="167" t="s">
        <v>11579</v>
      </c>
      <c r="H333" s="62" t="s">
        <v>11848</v>
      </c>
      <c r="I333" s="167" t="s">
        <v>11580</v>
      </c>
      <c r="J333" s="63" t="str">
        <f t="shared" si="37"/>
        <v>IC.CV.130401</v>
      </c>
      <c r="K333" s="61" t="s">
        <v>12175</v>
      </c>
      <c r="L333" s="167" t="str">
        <f t="shared" si="41"/>
        <v xml:space="preserve">Non-Pitting </v>
      </c>
      <c r="M333" s="168" t="str">
        <f t="shared" si="38"/>
        <v>PI.IC.CV.130401.01</v>
      </c>
      <c r="N333" s="168"/>
      <c r="O333" s="168" t="str">
        <f t="shared" si="39"/>
        <v>PH.IC.CV.130401.01</v>
      </c>
      <c r="Q333" s="168" t="str">
        <f t="shared" si="40"/>
        <v>CL.IC.CV.130401.01</v>
      </c>
    </row>
    <row r="334" spans="1:37" s="167" customFormat="1" ht="15">
      <c r="A334" s="167" t="s">
        <v>12003</v>
      </c>
      <c r="C334" s="62" t="s">
        <v>5560</v>
      </c>
      <c r="E334" s="62" t="s">
        <v>6464</v>
      </c>
      <c r="F334" s="167" t="s">
        <v>12196</v>
      </c>
      <c r="G334" s="167" t="s">
        <v>11581</v>
      </c>
      <c r="H334" s="62" t="s">
        <v>12030</v>
      </c>
      <c r="I334" s="167" t="s">
        <v>11581</v>
      </c>
      <c r="J334" s="63" t="str">
        <f t="shared" si="37"/>
        <v>IC.CV.130402</v>
      </c>
      <c r="K334" s="61" t="s">
        <v>12175</v>
      </c>
      <c r="L334" s="167" t="str">
        <f t="shared" si="41"/>
        <v>Trace</v>
      </c>
      <c r="M334" s="168" t="str">
        <f t="shared" si="38"/>
        <v>PI.IC.CV.130402.01</v>
      </c>
      <c r="N334" s="168"/>
      <c r="O334" s="168" t="str">
        <f t="shared" si="39"/>
        <v>PH.IC.CV.130402.01</v>
      </c>
      <c r="Q334" s="168" t="str">
        <f t="shared" si="40"/>
        <v>CL.IC.CV.130402.01</v>
      </c>
    </row>
    <row r="335" spans="1:37" s="167" customFormat="1" ht="15">
      <c r="A335" s="167" t="s">
        <v>12003</v>
      </c>
      <c r="C335" s="62" t="s">
        <v>5560</v>
      </c>
      <c r="E335" s="62" t="s">
        <v>6464</v>
      </c>
      <c r="F335" s="167" t="s">
        <v>12196</v>
      </c>
      <c r="G335" s="167" t="s">
        <v>11413</v>
      </c>
      <c r="H335" s="62" t="s">
        <v>12032</v>
      </c>
      <c r="I335" s="167">
        <v>1</v>
      </c>
      <c r="J335" s="63" t="str">
        <f t="shared" si="37"/>
        <v>IC.CV.130403</v>
      </c>
      <c r="K335" s="61" t="s">
        <v>12175</v>
      </c>
      <c r="L335" s="167" t="str">
        <f t="shared" si="41"/>
        <v>Pitting +1 (Barely Detectable)</v>
      </c>
      <c r="M335" s="168" t="str">
        <f t="shared" si="38"/>
        <v>PI.IC.CV.130403.01</v>
      </c>
      <c r="N335" s="168"/>
      <c r="O335" s="168" t="str">
        <f t="shared" si="39"/>
        <v>PH.IC.CV.130403.01</v>
      </c>
      <c r="Q335" s="168" t="str">
        <f t="shared" si="40"/>
        <v>CL.IC.CV.130403.01</v>
      </c>
    </row>
    <row r="336" spans="1:37" s="167" customFormat="1" ht="15">
      <c r="A336" s="167" t="s">
        <v>12003</v>
      </c>
      <c r="C336" s="62" t="s">
        <v>5560</v>
      </c>
      <c r="E336" s="62" t="s">
        <v>6464</v>
      </c>
      <c r="F336" s="167" t="s">
        <v>12196</v>
      </c>
      <c r="G336" s="167" t="s">
        <v>11414</v>
      </c>
      <c r="H336" s="62" t="s">
        <v>12028</v>
      </c>
      <c r="I336" s="167">
        <v>2</v>
      </c>
      <c r="J336" s="63" t="str">
        <f t="shared" si="37"/>
        <v>IC.CV.130404</v>
      </c>
      <c r="K336" s="61" t="s">
        <v>12175</v>
      </c>
      <c r="L336" s="167" t="str">
        <f t="shared" si="41"/>
        <v>Pitting +2 (Indentation less than 5mm)</v>
      </c>
      <c r="M336" s="168" t="str">
        <f t="shared" si="38"/>
        <v>PI.IC.CV.130404.01</v>
      </c>
      <c r="N336" s="168"/>
      <c r="O336" s="168" t="str">
        <f t="shared" si="39"/>
        <v>PH.IC.CV.130404.01</v>
      </c>
      <c r="Q336" s="168" t="str">
        <f t="shared" si="40"/>
        <v>CL.IC.CV.130404.01</v>
      </c>
    </row>
    <row r="337" spans="1:17" s="167" customFormat="1" ht="15">
      <c r="A337" s="167" t="s">
        <v>12003</v>
      </c>
      <c r="C337" s="62" t="s">
        <v>5560</v>
      </c>
      <c r="E337" s="62" t="s">
        <v>6464</v>
      </c>
      <c r="F337" s="167" t="s">
        <v>12196</v>
      </c>
      <c r="G337" s="167" t="s">
        <v>11415</v>
      </c>
      <c r="H337" s="62" t="s">
        <v>12210</v>
      </c>
      <c r="I337" s="167">
        <v>3</v>
      </c>
      <c r="J337" s="63" t="str">
        <f t="shared" ref="J337:J401" si="42">CONCATENATE("IC.CV.",C337,E337,H337)</f>
        <v>IC.CV.130405</v>
      </c>
      <c r="K337" s="61" t="s">
        <v>12175</v>
      </c>
      <c r="L337" s="167" t="str">
        <f t="shared" si="41"/>
        <v>Pitting +3 (Indentation of 5-10mm)</v>
      </c>
      <c r="M337" s="168" t="str">
        <f t="shared" si="38"/>
        <v>PI.IC.CV.130405.01</v>
      </c>
      <c r="N337" s="168"/>
      <c r="O337" s="168" t="str">
        <f t="shared" si="39"/>
        <v>PH.IC.CV.130405.01</v>
      </c>
      <c r="Q337" s="168" t="str">
        <f t="shared" si="40"/>
        <v>CL.IC.CV.130405.01</v>
      </c>
    </row>
    <row r="338" spans="1:17" s="167" customFormat="1" ht="15">
      <c r="A338" s="167" t="s">
        <v>12003</v>
      </c>
      <c r="C338" s="62" t="s">
        <v>5560</v>
      </c>
      <c r="E338" s="62" t="s">
        <v>6464</v>
      </c>
      <c r="F338" s="167" t="s">
        <v>12196</v>
      </c>
      <c r="G338" s="167" t="s">
        <v>11261</v>
      </c>
      <c r="H338" s="62" t="s">
        <v>12212</v>
      </c>
      <c r="I338" s="167">
        <v>4</v>
      </c>
      <c r="J338" s="63" t="str">
        <f t="shared" si="42"/>
        <v>IC.CV.130406</v>
      </c>
      <c r="K338" s="61" t="s">
        <v>12175</v>
      </c>
      <c r="L338" s="167" t="str">
        <f t="shared" si="41"/>
        <v>Pitting +4 (Indentation of more than 10mm)</v>
      </c>
      <c r="M338" s="168" t="str">
        <f t="shared" ref="M338:M402" si="43">CONCATENATE("PI.",J338,".",K338)</f>
        <v>PI.IC.CV.130406.01</v>
      </c>
      <c r="N338" s="168"/>
      <c r="O338" s="168" t="str">
        <f t="shared" ref="O338:O402" si="44">CONCATENATE("PH.",J338,".",K338)</f>
        <v>PH.IC.CV.130406.01</v>
      </c>
      <c r="Q338" s="168" t="str">
        <f t="shared" ref="Q338:Q402" si="45">CONCATENATE("CL.",J338,".",K338)</f>
        <v>CL.IC.CV.130406.01</v>
      </c>
    </row>
    <row r="339" spans="1:17" s="167" customFormat="1" ht="15">
      <c r="A339" s="167" t="s">
        <v>12003</v>
      </c>
      <c r="C339" s="62" t="s">
        <v>5560</v>
      </c>
      <c r="E339" s="62" t="s">
        <v>6464</v>
      </c>
      <c r="F339" s="167" t="s">
        <v>12196</v>
      </c>
      <c r="G339" s="167" t="s">
        <v>11259</v>
      </c>
      <c r="H339" s="62" t="s">
        <v>12225</v>
      </c>
      <c r="I339" s="167" t="s">
        <v>11096</v>
      </c>
      <c r="J339" s="63" t="str">
        <f t="shared" si="42"/>
        <v>IC.CV.130407</v>
      </c>
      <c r="K339" s="61" t="s">
        <v>12175</v>
      </c>
      <c r="L339" s="167" t="str">
        <f t="shared" si="41"/>
        <v>Brawny (chronic discolored)</v>
      </c>
      <c r="M339" s="168" t="str">
        <f t="shared" si="43"/>
        <v>PI.IC.CV.130407.01</v>
      </c>
      <c r="N339" s="168"/>
      <c r="O339" s="168" t="str">
        <f t="shared" si="44"/>
        <v>PH.IC.CV.130407.01</v>
      </c>
      <c r="Q339" s="168" t="str">
        <f t="shared" si="45"/>
        <v>CL.IC.CV.130407.01</v>
      </c>
    </row>
    <row r="340" spans="1:17" s="167" customFormat="1" ht="15">
      <c r="A340" s="167" t="s">
        <v>12003</v>
      </c>
      <c r="B340" s="10" t="s">
        <v>11842</v>
      </c>
      <c r="C340" s="62" t="s">
        <v>4082</v>
      </c>
      <c r="D340" s="10" t="s">
        <v>11812</v>
      </c>
      <c r="E340" s="62" t="s">
        <v>12175</v>
      </c>
      <c r="F340" s="167" t="s">
        <v>11843</v>
      </c>
      <c r="G340" s="167" t="s">
        <v>11758</v>
      </c>
      <c r="H340" s="62" t="s">
        <v>11848</v>
      </c>
      <c r="I340" s="167" t="s">
        <v>11758</v>
      </c>
      <c r="J340" s="63" t="str">
        <f t="shared" si="42"/>
        <v>IC.CV.140101</v>
      </c>
      <c r="K340" s="61" t="s">
        <v>12175</v>
      </c>
      <c r="L340" s="167" t="str">
        <f t="shared" si="41"/>
        <v>Shiny</v>
      </c>
      <c r="M340" s="168" t="str">
        <f t="shared" si="43"/>
        <v>PI.IC.CV.140101.01</v>
      </c>
      <c r="N340" s="168"/>
      <c r="O340" s="168" t="str">
        <f t="shared" si="44"/>
        <v>PH.IC.CV.140101.01</v>
      </c>
      <c r="Q340" s="168" t="str">
        <f t="shared" si="45"/>
        <v>CL.IC.CV.140101.01</v>
      </c>
    </row>
    <row r="341" spans="1:17" s="167" customFormat="1" ht="15">
      <c r="A341" s="167" t="s">
        <v>12003</v>
      </c>
      <c r="B341" s="10"/>
      <c r="C341" s="62" t="s">
        <v>4082</v>
      </c>
      <c r="D341" s="10"/>
      <c r="E341" s="62" t="s">
        <v>12175</v>
      </c>
      <c r="F341" s="167" t="s">
        <v>11843</v>
      </c>
      <c r="G341" s="167" t="s">
        <v>11759</v>
      </c>
      <c r="H341" s="62" t="s">
        <v>12030</v>
      </c>
      <c r="I341" s="167" t="s">
        <v>11759</v>
      </c>
      <c r="J341" s="63" t="str">
        <f t="shared" si="42"/>
        <v>IC.CV.140102</v>
      </c>
      <c r="K341" s="61" t="s">
        <v>12175</v>
      </c>
      <c r="L341" s="167" t="str">
        <f t="shared" si="41"/>
        <v>Taut</v>
      </c>
      <c r="M341" s="168" t="str">
        <f t="shared" si="43"/>
        <v>PI.IC.CV.140102.01</v>
      </c>
      <c r="N341" s="168"/>
      <c r="O341" s="168" t="str">
        <f t="shared" si="44"/>
        <v>PH.IC.CV.140102.01</v>
      </c>
      <c r="Q341" s="168" t="str">
        <f t="shared" si="45"/>
        <v>CL.IC.CV.140102.01</v>
      </c>
    </row>
    <row r="342" spans="1:17" s="167" customFormat="1" ht="15">
      <c r="A342" s="167" t="s">
        <v>12003</v>
      </c>
      <c r="B342" s="10"/>
      <c r="C342" s="62" t="s">
        <v>4082</v>
      </c>
      <c r="D342" s="10"/>
      <c r="E342" s="62" t="s">
        <v>12175</v>
      </c>
      <c r="F342" s="167" t="s">
        <v>11843</v>
      </c>
      <c r="G342" s="167" t="s">
        <v>11760</v>
      </c>
      <c r="H342" s="62" t="s">
        <v>12032</v>
      </c>
      <c r="I342" s="167" t="s">
        <v>11761</v>
      </c>
      <c r="J342" s="63" t="str">
        <f t="shared" si="42"/>
        <v>IC.CV.140103</v>
      </c>
      <c r="K342" s="61" t="s">
        <v>12175</v>
      </c>
      <c r="L342" s="167" t="str">
        <f t="shared" si="41"/>
        <v>Weeping</v>
      </c>
      <c r="M342" s="168" t="str">
        <f t="shared" si="43"/>
        <v>PI.IC.CV.140103.01</v>
      </c>
      <c r="N342" s="168"/>
      <c r="O342" s="168" t="str">
        <f t="shared" si="44"/>
        <v>PH.IC.CV.140103.01</v>
      </c>
      <c r="Q342" s="168" t="str">
        <f t="shared" si="45"/>
        <v>CL.IC.CV.140103.01</v>
      </c>
    </row>
    <row r="343" spans="1:17" s="167" customFormat="1" ht="15">
      <c r="A343" s="167" t="s">
        <v>12003</v>
      </c>
      <c r="B343" s="10"/>
      <c r="C343" s="62" t="s">
        <v>4082</v>
      </c>
      <c r="D343" s="10"/>
      <c r="E343" s="62" t="s">
        <v>12175</v>
      </c>
      <c r="F343" s="167" t="s">
        <v>11843</v>
      </c>
      <c r="G343" s="167" t="s">
        <v>12034</v>
      </c>
      <c r="H343" s="62" t="s">
        <v>12028</v>
      </c>
      <c r="I343" s="167" t="s">
        <v>11762</v>
      </c>
      <c r="J343" s="63" t="str">
        <f t="shared" si="42"/>
        <v>IC.CV.140104</v>
      </c>
      <c r="K343" s="61" t="s">
        <v>12175</v>
      </c>
      <c r="L343" s="167" t="str">
        <f t="shared" si="41"/>
        <v>Dependent</v>
      </c>
      <c r="M343" s="168" t="str">
        <f t="shared" si="43"/>
        <v>PI.IC.CV.140104.01</v>
      </c>
      <c r="N343" s="168"/>
      <c r="O343" s="168" t="str">
        <f t="shared" si="44"/>
        <v>PH.IC.CV.140104.01</v>
      </c>
      <c r="Q343" s="168" t="str">
        <f t="shared" si="45"/>
        <v>CL.IC.CV.140104.01</v>
      </c>
    </row>
    <row r="344" spans="1:17" s="167" customFormat="1" ht="15">
      <c r="A344" s="167" t="s">
        <v>12003</v>
      </c>
      <c r="B344" s="10"/>
      <c r="C344" s="62" t="s">
        <v>4082</v>
      </c>
      <c r="D344" s="10"/>
      <c r="E344" s="62" t="s">
        <v>12175</v>
      </c>
      <c r="F344" s="167" t="s">
        <v>11843</v>
      </c>
      <c r="G344" s="167" t="s">
        <v>11587</v>
      </c>
      <c r="H344" s="62" t="s">
        <v>12210</v>
      </c>
      <c r="I344" s="167" t="s">
        <v>11260</v>
      </c>
      <c r="J344" s="63" t="str">
        <f t="shared" si="42"/>
        <v>IC.CV.140105</v>
      </c>
      <c r="K344" s="61" t="s">
        <v>12175</v>
      </c>
      <c r="L344" s="167" t="str">
        <f t="shared" si="41"/>
        <v>Nondependent</v>
      </c>
      <c r="M344" s="168" t="str">
        <f t="shared" si="43"/>
        <v>PI.IC.CV.140105.01</v>
      </c>
      <c r="N344" s="168"/>
      <c r="O344" s="168" t="str">
        <f t="shared" si="44"/>
        <v>PH.IC.CV.140105.01</v>
      </c>
      <c r="Q344" s="168" t="str">
        <f t="shared" si="45"/>
        <v>CL.IC.CV.140105.01</v>
      </c>
    </row>
    <row r="345" spans="1:17" s="167" customFormat="1" ht="15">
      <c r="A345" s="167" t="s">
        <v>12003</v>
      </c>
      <c r="B345" s="10"/>
      <c r="C345" s="62" t="s">
        <v>4082</v>
      </c>
      <c r="D345" s="10"/>
      <c r="E345" s="62" t="s">
        <v>12175</v>
      </c>
      <c r="F345" s="167" t="s">
        <v>11843</v>
      </c>
      <c r="G345" s="167" t="s">
        <v>11945</v>
      </c>
      <c r="H345" s="62" t="s">
        <v>12212</v>
      </c>
      <c r="I345" s="167" t="s">
        <v>11945</v>
      </c>
      <c r="J345" s="63" t="str">
        <f t="shared" si="42"/>
        <v>IC.CV.140106</v>
      </c>
      <c r="K345" s="61" t="s">
        <v>12175</v>
      </c>
      <c r="L345" s="167" t="str">
        <f t="shared" si="41"/>
        <v>Anasarca</v>
      </c>
      <c r="M345" s="168" t="str">
        <f t="shared" si="43"/>
        <v>PI.IC.CV.140106.01</v>
      </c>
      <c r="N345" s="168"/>
      <c r="O345" s="168" t="str">
        <f t="shared" si="44"/>
        <v>PH.IC.CV.140106.01</v>
      </c>
      <c r="Q345" s="168" t="str">
        <f t="shared" si="45"/>
        <v>CL.IC.CV.140106.01</v>
      </c>
    </row>
    <row r="346" spans="1:17" s="167" customFormat="1" ht="15">
      <c r="A346" s="167" t="s">
        <v>12003</v>
      </c>
      <c r="B346" s="10"/>
      <c r="C346" s="62" t="s">
        <v>4082</v>
      </c>
      <c r="D346" s="10" t="s">
        <v>11632</v>
      </c>
      <c r="E346" s="62" t="s">
        <v>12430</v>
      </c>
      <c r="F346" s="167" t="s">
        <v>11844</v>
      </c>
      <c r="G346" s="167" t="s">
        <v>11402</v>
      </c>
      <c r="H346" s="62" t="s">
        <v>11848</v>
      </c>
      <c r="I346" s="167" t="s">
        <v>11402</v>
      </c>
      <c r="J346" s="63" t="str">
        <f t="shared" si="42"/>
        <v>IC.CV.140201</v>
      </c>
      <c r="K346" s="61" t="s">
        <v>12175</v>
      </c>
      <c r="L346" s="167" t="str">
        <f t="shared" si="41"/>
        <v>Right</v>
      </c>
      <c r="M346" s="168" t="str">
        <f t="shared" si="43"/>
        <v>PI.IC.CV.140201.01</v>
      </c>
      <c r="N346" s="168"/>
      <c r="O346" s="168" t="str">
        <f t="shared" si="44"/>
        <v>PH.IC.CV.140201.01</v>
      </c>
      <c r="Q346" s="168" t="str">
        <f t="shared" si="45"/>
        <v>CL.IC.CV.140201.01</v>
      </c>
    </row>
    <row r="347" spans="1:17" s="167" customFormat="1" ht="15">
      <c r="A347" s="167" t="s">
        <v>12003</v>
      </c>
      <c r="B347" s="10"/>
      <c r="C347" s="62" t="s">
        <v>4082</v>
      </c>
      <c r="D347" s="10"/>
      <c r="E347" s="62" t="s">
        <v>12430</v>
      </c>
      <c r="F347" s="167" t="s">
        <v>11844</v>
      </c>
      <c r="G347" s="167" t="s">
        <v>11563</v>
      </c>
      <c r="H347" s="62" t="s">
        <v>12030</v>
      </c>
      <c r="I347" s="167" t="s">
        <v>11563</v>
      </c>
      <c r="J347" s="63" t="str">
        <f t="shared" si="42"/>
        <v>IC.CV.140202</v>
      </c>
      <c r="K347" s="61" t="s">
        <v>12175</v>
      </c>
      <c r="L347" s="167" t="str">
        <f t="shared" si="41"/>
        <v>Left</v>
      </c>
      <c r="M347" s="168" t="str">
        <f t="shared" si="43"/>
        <v>PI.IC.CV.140202.01</v>
      </c>
      <c r="N347" s="168"/>
      <c r="O347" s="168" t="str">
        <f t="shared" si="44"/>
        <v>PH.IC.CV.140202.01</v>
      </c>
      <c r="Q347" s="168" t="str">
        <f t="shared" si="45"/>
        <v>CL.IC.CV.140202.01</v>
      </c>
    </row>
    <row r="348" spans="1:17" s="167" customFormat="1" ht="15">
      <c r="A348" s="167" t="s">
        <v>12003</v>
      </c>
      <c r="B348" s="10"/>
      <c r="C348" s="62" t="s">
        <v>4082</v>
      </c>
      <c r="D348" s="10"/>
      <c r="E348" s="62" t="s">
        <v>12430</v>
      </c>
      <c r="F348" s="167" t="s">
        <v>11844</v>
      </c>
      <c r="G348" s="167" t="s">
        <v>11564</v>
      </c>
      <c r="H348" s="62" t="s">
        <v>12032</v>
      </c>
      <c r="I348" s="167" t="s">
        <v>11564</v>
      </c>
      <c r="J348" s="63" t="str">
        <f t="shared" si="42"/>
        <v>IC.CV.140203</v>
      </c>
      <c r="K348" s="61" t="s">
        <v>12175</v>
      </c>
      <c r="L348" s="167" t="str">
        <f t="shared" si="41"/>
        <v>Bilateral</v>
      </c>
      <c r="M348" s="168" t="str">
        <f t="shared" si="43"/>
        <v>PI.IC.CV.140203.01</v>
      </c>
      <c r="N348" s="168"/>
      <c r="O348" s="168" t="str">
        <f t="shared" si="44"/>
        <v>PH.IC.CV.140203.01</v>
      </c>
      <c r="Q348" s="168" t="str">
        <f t="shared" si="45"/>
        <v>CL.IC.CV.140203.01</v>
      </c>
    </row>
    <row r="349" spans="1:17" s="167" customFormat="1" ht="15">
      <c r="A349" s="167" t="s">
        <v>12003</v>
      </c>
      <c r="B349" s="10"/>
      <c r="C349" s="62" t="s">
        <v>4082</v>
      </c>
      <c r="D349" s="10" t="s">
        <v>11645</v>
      </c>
      <c r="E349" s="62" t="s">
        <v>12185</v>
      </c>
      <c r="F349" s="167" t="s">
        <v>11661</v>
      </c>
      <c r="G349" s="167" t="s">
        <v>11735</v>
      </c>
      <c r="H349" s="62" t="s">
        <v>11848</v>
      </c>
      <c r="I349" s="167" t="s">
        <v>11735</v>
      </c>
      <c r="J349" s="63" t="str">
        <f t="shared" si="42"/>
        <v>IC.CV.140301</v>
      </c>
      <c r="K349" s="61" t="s">
        <v>12175</v>
      </c>
      <c r="L349" s="167" t="str">
        <f t="shared" si="41"/>
        <v>Generalized</v>
      </c>
      <c r="M349" s="168" t="str">
        <f t="shared" si="43"/>
        <v>PI.IC.CV.140301.01</v>
      </c>
      <c r="N349" s="168"/>
      <c r="O349" s="168" t="str">
        <f t="shared" si="44"/>
        <v>PH.IC.CV.140301.01</v>
      </c>
      <c r="Q349" s="168" t="str">
        <f t="shared" si="45"/>
        <v>CL.IC.CV.140301.01</v>
      </c>
    </row>
    <row r="350" spans="1:17" s="167" customFormat="1" ht="15">
      <c r="A350" s="167" t="s">
        <v>12003</v>
      </c>
      <c r="B350" s="10"/>
      <c r="C350" s="62" t="s">
        <v>4082</v>
      </c>
      <c r="D350" s="10"/>
      <c r="E350" s="62" t="s">
        <v>12185</v>
      </c>
      <c r="F350" s="167" t="s">
        <v>11661</v>
      </c>
      <c r="G350" s="167" t="s">
        <v>11737</v>
      </c>
      <c r="H350" s="62" t="s">
        <v>12030</v>
      </c>
      <c r="I350" s="167" t="s">
        <v>11737</v>
      </c>
      <c r="J350" s="63" t="str">
        <f t="shared" si="42"/>
        <v>IC.CV.140302</v>
      </c>
      <c r="K350" s="61" t="s">
        <v>12175</v>
      </c>
      <c r="L350" s="167" t="str">
        <f t="shared" si="41"/>
        <v>Foot</v>
      </c>
      <c r="M350" s="168" t="str">
        <f t="shared" si="43"/>
        <v>PI.IC.CV.140302.01</v>
      </c>
      <c r="N350" s="168"/>
      <c r="O350" s="168" t="str">
        <f t="shared" si="44"/>
        <v>PH.IC.CV.140302.01</v>
      </c>
      <c r="Q350" s="168" t="str">
        <f t="shared" si="45"/>
        <v>CL.IC.CV.140302.01</v>
      </c>
    </row>
    <row r="351" spans="1:17" s="167" customFormat="1" ht="15">
      <c r="A351" s="167" t="s">
        <v>12003</v>
      </c>
      <c r="B351" s="10"/>
      <c r="C351" s="62" t="s">
        <v>4082</v>
      </c>
      <c r="D351" s="10"/>
      <c r="E351" s="62" t="s">
        <v>12185</v>
      </c>
      <c r="F351" s="167" t="s">
        <v>11661</v>
      </c>
      <c r="G351" s="167" t="s">
        <v>11738</v>
      </c>
      <c r="H351" s="62" t="s">
        <v>12032</v>
      </c>
      <c r="I351" s="167" t="s">
        <v>11738</v>
      </c>
      <c r="J351" s="63" t="str">
        <f t="shared" si="42"/>
        <v>IC.CV.140303</v>
      </c>
      <c r="K351" s="61" t="s">
        <v>12175</v>
      </c>
      <c r="L351" s="167" t="str">
        <f t="shared" si="41"/>
        <v>Ankle</v>
      </c>
      <c r="M351" s="168" t="str">
        <f t="shared" si="43"/>
        <v>PI.IC.CV.140303.01</v>
      </c>
      <c r="N351" s="168"/>
      <c r="O351" s="168" t="str">
        <f t="shared" si="44"/>
        <v>PH.IC.CV.140303.01</v>
      </c>
      <c r="Q351" s="168" t="str">
        <f t="shared" si="45"/>
        <v>CL.IC.CV.140303.01</v>
      </c>
    </row>
    <row r="352" spans="1:17" s="167" customFormat="1" ht="15">
      <c r="A352" s="167" t="s">
        <v>12003</v>
      </c>
      <c r="B352" s="10"/>
      <c r="C352" s="62" t="s">
        <v>4082</v>
      </c>
      <c r="D352" s="10"/>
      <c r="E352" s="62" t="s">
        <v>12185</v>
      </c>
      <c r="F352" s="167" t="s">
        <v>11661</v>
      </c>
      <c r="G352" s="167" t="s">
        <v>11739</v>
      </c>
      <c r="H352" s="62" t="s">
        <v>12028</v>
      </c>
      <c r="I352" s="167" t="s">
        <v>11739</v>
      </c>
      <c r="J352" s="63" t="str">
        <f t="shared" si="42"/>
        <v>IC.CV.140304</v>
      </c>
      <c r="K352" s="61" t="s">
        <v>12175</v>
      </c>
      <c r="L352" s="167" t="str">
        <f t="shared" si="41"/>
        <v>Calf</v>
      </c>
      <c r="M352" s="168" t="str">
        <f t="shared" si="43"/>
        <v>PI.IC.CV.140304.01</v>
      </c>
      <c r="N352" s="168"/>
      <c r="O352" s="168" t="str">
        <f t="shared" si="44"/>
        <v>PH.IC.CV.140304.01</v>
      </c>
      <c r="Q352" s="168" t="str">
        <f t="shared" si="45"/>
        <v>CL.IC.CV.140304.01</v>
      </c>
    </row>
    <row r="353" spans="1:37" s="167" customFormat="1" ht="15">
      <c r="A353" s="167" t="s">
        <v>12003</v>
      </c>
      <c r="B353" s="10"/>
      <c r="C353" s="62" t="s">
        <v>4082</v>
      </c>
      <c r="D353" s="10"/>
      <c r="E353" s="62" t="s">
        <v>12185</v>
      </c>
      <c r="F353" s="167" t="s">
        <v>11661</v>
      </c>
      <c r="G353" s="167" t="s">
        <v>11740</v>
      </c>
      <c r="H353" s="62" t="s">
        <v>12210</v>
      </c>
      <c r="I353" s="167" t="s">
        <v>11740</v>
      </c>
      <c r="J353" s="63" t="str">
        <f t="shared" si="42"/>
        <v>IC.CV.140305</v>
      </c>
      <c r="K353" s="61" t="s">
        <v>12175</v>
      </c>
      <c r="L353" s="167" t="str">
        <f t="shared" si="41"/>
        <v>Knee</v>
      </c>
      <c r="M353" s="168" t="str">
        <f t="shared" si="43"/>
        <v>PI.IC.CV.140305.01</v>
      </c>
      <c r="N353" s="168"/>
      <c r="O353" s="168" t="str">
        <f t="shared" si="44"/>
        <v>PH.IC.CV.140305.01</v>
      </c>
      <c r="Q353" s="168" t="str">
        <f t="shared" si="45"/>
        <v>CL.IC.CV.140305.01</v>
      </c>
    </row>
    <row r="354" spans="1:37" s="167" customFormat="1" ht="15">
      <c r="A354" s="167" t="s">
        <v>12003</v>
      </c>
      <c r="B354" s="10"/>
      <c r="C354" s="62" t="s">
        <v>4082</v>
      </c>
      <c r="D354" s="10"/>
      <c r="E354" s="62" t="s">
        <v>12185</v>
      </c>
      <c r="F354" s="167" t="s">
        <v>11661</v>
      </c>
      <c r="G354" s="167" t="s">
        <v>11741</v>
      </c>
      <c r="H354" s="62" t="s">
        <v>12212</v>
      </c>
      <c r="I354" s="167" t="s">
        <v>11741</v>
      </c>
      <c r="J354" s="63" t="str">
        <f t="shared" si="42"/>
        <v>IC.CV.140306</v>
      </c>
      <c r="K354" s="61" t="s">
        <v>12175</v>
      </c>
      <c r="L354" s="167" t="str">
        <f t="shared" si="41"/>
        <v>Thigh</v>
      </c>
      <c r="M354" s="168" t="str">
        <f t="shared" si="43"/>
        <v>PI.IC.CV.140306.01</v>
      </c>
      <c r="N354" s="168"/>
      <c r="O354" s="168" t="str">
        <f t="shared" si="44"/>
        <v>PH.IC.CV.140306.01</v>
      </c>
      <c r="Q354" s="168" t="str">
        <f t="shared" si="45"/>
        <v>CL.IC.CV.140306.01</v>
      </c>
    </row>
    <row r="355" spans="1:37" s="167" customFormat="1" ht="15">
      <c r="A355" s="167" t="s">
        <v>12003</v>
      </c>
      <c r="B355" s="10"/>
      <c r="C355" s="62" t="s">
        <v>4082</v>
      </c>
      <c r="D355" s="10"/>
      <c r="E355" s="62" t="s">
        <v>12185</v>
      </c>
      <c r="F355" s="167" t="s">
        <v>11661</v>
      </c>
      <c r="G355" s="167" t="s">
        <v>11742</v>
      </c>
      <c r="H355" s="62" t="s">
        <v>12225</v>
      </c>
      <c r="I355" s="167" t="s">
        <v>11742</v>
      </c>
      <c r="J355" s="63" t="str">
        <f t="shared" si="42"/>
        <v>IC.CV.140307</v>
      </c>
      <c r="K355" s="61" t="s">
        <v>12175</v>
      </c>
      <c r="L355" s="167" t="str">
        <f t="shared" si="41"/>
        <v>Scrotal</v>
      </c>
      <c r="M355" s="168" t="str">
        <f t="shared" si="43"/>
        <v>PI.IC.CV.140307.01</v>
      </c>
      <c r="N355" s="168"/>
      <c r="O355" s="168" t="str">
        <f t="shared" si="44"/>
        <v>PH.IC.CV.140307.01</v>
      </c>
      <c r="Q355" s="168" t="str">
        <f t="shared" si="45"/>
        <v>CL.IC.CV.140307.01</v>
      </c>
    </row>
    <row r="356" spans="1:37" s="167" customFormat="1" ht="15">
      <c r="A356" s="167" t="s">
        <v>12003</v>
      </c>
      <c r="B356" s="10"/>
      <c r="C356" s="62" t="s">
        <v>4082</v>
      </c>
      <c r="D356" s="10"/>
      <c r="E356" s="62" t="s">
        <v>12185</v>
      </c>
      <c r="F356" s="167" t="s">
        <v>11661</v>
      </c>
      <c r="G356" s="167" t="s">
        <v>11743</v>
      </c>
      <c r="H356" s="62" t="s">
        <v>11638</v>
      </c>
      <c r="I356" s="167" t="s">
        <v>11743</v>
      </c>
      <c r="J356" s="63" t="str">
        <f t="shared" si="42"/>
        <v>IC.CV.140308</v>
      </c>
      <c r="K356" s="61" t="s">
        <v>12175</v>
      </c>
      <c r="L356" s="167" t="str">
        <f t="shared" si="41"/>
        <v>Penile</v>
      </c>
      <c r="M356" s="168" t="str">
        <f t="shared" si="43"/>
        <v>PI.IC.CV.140308.01</v>
      </c>
      <c r="N356" s="168"/>
      <c r="O356" s="168" t="str">
        <f t="shared" si="44"/>
        <v>PH.IC.CV.140308.01</v>
      </c>
      <c r="Q356" s="168" t="str">
        <f t="shared" si="45"/>
        <v>CL.IC.CV.140308.01</v>
      </c>
    </row>
    <row r="357" spans="1:37" s="167" customFormat="1" ht="15">
      <c r="A357" s="167" t="s">
        <v>12003</v>
      </c>
      <c r="B357" s="10"/>
      <c r="C357" s="62" t="s">
        <v>4082</v>
      </c>
      <c r="D357" s="10"/>
      <c r="E357" s="62" t="s">
        <v>12185</v>
      </c>
      <c r="F357" s="167" t="s">
        <v>11661</v>
      </c>
      <c r="G357" s="167" t="s">
        <v>11744</v>
      </c>
      <c r="H357" s="62" t="s">
        <v>11639</v>
      </c>
      <c r="I357" s="167" t="s">
        <v>11744</v>
      </c>
      <c r="J357" s="63" t="str">
        <f t="shared" si="42"/>
        <v>IC.CV.140309</v>
      </c>
      <c r="K357" s="61" t="s">
        <v>12175</v>
      </c>
      <c r="L357" s="167" t="str">
        <f t="shared" si="41"/>
        <v>Genital</v>
      </c>
      <c r="M357" s="168" t="str">
        <f t="shared" si="43"/>
        <v>PI.IC.CV.140309.01</v>
      </c>
      <c r="N357" s="168"/>
      <c r="O357" s="168" t="str">
        <f t="shared" si="44"/>
        <v>PH.IC.CV.140309.01</v>
      </c>
      <c r="Q357" s="168" t="str">
        <f t="shared" si="45"/>
        <v>CL.IC.CV.140309.01</v>
      </c>
    </row>
    <row r="358" spans="1:37" s="167" customFormat="1" ht="15">
      <c r="A358" s="167" t="s">
        <v>12003</v>
      </c>
      <c r="B358" s="10"/>
      <c r="C358" s="62" t="s">
        <v>4082</v>
      </c>
      <c r="D358" s="10"/>
      <c r="E358" s="62" t="s">
        <v>12185</v>
      </c>
      <c r="F358" s="167" t="s">
        <v>11661</v>
      </c>
      <c r="G358" s="167" t="s">
        <v>11745</v>
      </c>
      <c r="H358" s="62" t="s">
        <v>11829</v>
      </c>
      <c r="I358" s="167" t="s">
        <v>11745</v>
      </c>
      <c r="J358" s="63" t="str">
        <f t="shared" si="42"/>
        <v>IC.CV.140310</v>
      </c>
      <c r="K358" s="61" t="s">
        <v>12175</v>
      </c>
      <c r="L358" s="167" t="str">
        <f t="shared" si="41"/>
        <v>Sacral</v>
      </c>
      <c r="M358" s="168" t="str">
        <f t="shared" si="43"/>
        <v>PI.IC.CV.140310.01</v>
      </c>
      <c r="N358" s="168"/>
      <c r="O358" s="168" t="str">
        <f t="shared" si="44"/>
        <v>PH.IC.CV.140310.01</v>
      </c>
      <c r="Q358" s="168" t="str">
        <f t="shared" si="45"/>
        <v>CL.IC.CV.140310.01</v>
      </c>
    </row>
    <row r="359" spans="1:37" s="167" customFormat="1" ht="15">
      <c r="A359" s="167" t="s">
        <v>12003</v>
      </c>
      <c r="B359" s="10"/>
      <c r="C359" s="62" t="s">
        <v>4082</v>
      </c>
      <c r="D359" s="10"/>
      <c r="E359" s="62" t="s">
        <v>12185</v>
      </c>
      <c r="F359" s="167" t="s">
        <v>11661</v>
      </c>
      <c r="G359" s="167" t="s">
        <v>11951</v>
      </c>
      <c r="H359" s="62" t="s">
        <v>12099</v>
      </c>
      <c r="I359" s="167" t="s">
        <v>11951</v>
      </c>
      <c r="J359" s="63" t="str">
        <f t="shared" si="42"/>
        <v>IC.CV.140311</v>
      </c>
      <c r="K359" s="61" t="s">
        <v>12175</v>
      </c>
      <c r="L359" s="167" t="str">
        <f t="shared" si="41"/>
        <v xml:space="preserve">Hand </v>
      </c>
      <c r="M359" s="168" t="str">
        <f t="shared" si="43"/>
        <v>PI.IC.CV.140311.01</v>
      </c>
      <c r="N359" s="168"/>
      <c r="O359" s="168" t="str">
        <f t="shared" si="44"/>
        <v>PH.IC.CV.140311.01</v>
      </c>
      <c r="Q359" s="168" t="str">
        <f t="shared" si="45"/>
        <v>CL.IC.CV.140311.01</v>
      </c>
    </row>
    <row r="360" spans="1:37" s="167" customFormat="1" ht="15">
      <c r="A360" s="167" t="s">
        <v>12003</v>
      </c>
      <c r="B360" s="10"/>
      <c r="C360" s="62" t="s">
        <v>4082</v>
      </c>
      <c r="D360" s="10"/>
      <c r="E360" s="62" t="s">
        <v>12185</v>
      </c>
      <c r="F360" s="167" t="s">
        <v>11661</v>
      </c>
      <c r="G360" s="167" t="s">
        <v>11747</v>
      </c>
      <c r="H360" s="62" t="s">
        <v>12100</v>
      </c>
      <c r="I360" s="167" t="s">
        <v>11747</v>
      </c>
      <c r="J360" s="63" t="str">
        <f t="shared" si="42"/>
        <v>IC.CV.140312</v>
      </c>
      <c r="K360" s="61" t="s">
        <v>12175</v>
      </c>
      <c r="L360" s="167" t="str">
        <f t="shared" si="41"/>
        <v>Forearm</v>
      </c>
      <c r="M360" s="168" t="str">
        <f t="shared" si="43"/>
        <v>PI.IC.CV.140312.01</v>
      </c>
      <c r="N360" s="168"/>
      <c r="O360" s="168" t="str">
        <f t="shared" si="44"/>
        <v>PH.IC.CV.140312.01</v>
      </c>
      <c r="Q360" s="168" t="str">
        <f t="shared" si="45"/>
        <v>CL.IC.CV.140312.01</v>
      </c>
    </row>
    <row r="361" spans="1:37" s="167" customFormat="1" ht="15">
      <c r="A361" s="167" t="s">
        <v>12003</v>
      </c>
      <c r="B361" s="10"/>
      <c r="C361" s="62" t="s">
        <v>4082</v>
      </c>
      <c r="D361" s="10"/>
      <c r="E361" s="62" t="s">
        <v>12185</v>
      </c>
      <c r="F361" s="167" t="s">
        <v>11661</v>
      </c>
      <c r="G361" s="167" t="s">
        <v>11748</v>
      </c>
      <c r="H361" s="62" t="s">
        <v>12101</v>
      </c>
      <c r="I361" s="167" t="s">
        <v>11748</v>
      </c>
      <c r="J361" s="63" t="str">
        <f t="shared" si="42"/>
        <v>IC.CV.140313</v>
      </c>
      <c r="K361" s="61" t="s">
        <v>12175</v>
      </c>
      <c r="L361" s="167" t="str">
        <f t="shared" si="41"/>
        <v>Upper arm</v>
      </c>
      <c r="M361" s="168" t="str">
        <f t="shared" si="43"/>
        <v>PI.IC.CV.140313.01</v>
      </c>
      <c r="N361" s="168"/>
      <c r="O361" s="168" t="str">
        <f t="shared" si="44"/>
        <v>PH.IC.CV.140313.01</v>
      </c>
      <c r="Q361" s="168" t="str">
        <f t="shared" si="45"/>
        <v>CL.IC.CV.140313.01</v>
      </c>
    </row>
    <row r="362" spans="1:37" s="167" customFormat="1" ht="15">
      <c r="A362" s="167" t="s">
        <v>12003</v>
      </c>
      <c r="B362" s="10"/>
      <c r="C362" s="62" t="s">
        <v>4082</v>
      </c>
      <c r="D362" s="10"/>
      <c r="E362" s="62" t="s">
        <v>12185</v>
      </c>
      <c r="F362" s="167" t="s">
        <v>11661</v>
      </c>
      <c r="G362" s="167" t="s">
        <v>11466</v>
      </c>
      <c r="H362" s="62" t="s">
        <v>12102</v>
      </c>
      <c r="I362" s="167" t="s">
        <v>11466</v>
      </c>
      <c r="J362" s="63" t="str">
        <f t="shared" si="42"/>
        <v>IC.CV.140314</v>
      </c>
      <c r="K362" s="61" t="s">
        <v>12175</v>
      </c>
      <c r="L362" s="167" t="str">
        <f t="shared" si="41"/>
        <v>Facial</v>
      </c>
      <c r="M362" s="168" t="str">
        <f t="shared" si="43"/>
        <v>PI.IC.CV.140314.01</v>
      </c>
      <c r="N362" s="168"/>
      <c r="O362" s="168" t="str">
        <f t="shared" si="44"/>
        <v>PH.IC.CV.140314.01</v>
      </c>
      <c r="Q362" s="168" t="str">
        <f t="shared" si="45"/>
        <v>CL.IC.CV.140314.01</v>
      </c>
    </row>
    <row r="363" spans="1:37" s="167" customFormat="1" ht="15">
      <c r="A363" s="167" t="s">
        <v>12003</v>
      </c>
      <c r="B363" s="10"/>
      <c r="C363" s="62" t="s">
        <v>4082</v>
      </c>
      <c r="D363" s="10"/>
      <c r="E363" s="62" t="s">
        <v>12185</v>
      </c>
      <c r="F363" s="167" t="s">
        <v>11661</v>
      </c>
      <c r="G363" s="167" t="s">
        <v>11953</v>
      </c>
      <c r="H363" s="62" t="s">
        <v>11559</v>
      </c>
      <c r="I363" s="167" t="s">
        <v>11953</v>
      </c>
      <c r="J363" s="63" t="str">
        <f t="shared" si="42"/>
        <v>IC.CV.140315</v>
      </c>
      <c r="K363" s="61" t="s">
        <v>12175</v>
      </c>
      <c r="L363" s="167" t="str">
        <f t="shared" si="41"/>
        <v>Sclera</v>
      </c>
      <c r="M363" s="168" t="str">
        <f t="shared" si="43"/>
        <v>PI.IC.CV.140315.01</v>
      </c>
      <c r="N363" s="168"/>
      <c r="O363" s="168" t="str">
        <f t="shared" si="44"/>
        <v>PH.IC.CV.140315.01</v>
      </c>
      <c r="Q363" s="168" t="str">
        <f t="shared" si="45"/>
        <v>CL.IC.CV.140315.01</v>
      </c>
    </row>
    <row r="364" spans="1:37" s="167" customFormat="1" ht="15">
      <c r="A364" s="167" t="s">
        <v>12003</v>
      </c>
      <c r="B364" s="10"/>
      <c r="C364" s="62" t="s">
        <v>4082</v>
      </c>
      <c r="D364" s="10"/>
      <c r="E364" s="62" t="s">
        <v>12185</v>
      </c>
      <c r="F364" s="167" t="s">
        <v>11661</v>
      </c>
      <c r="G364" s="167" t="s">
        <v>11751</v>
      </c>
      <c r="H364" s="62" t="s">
        <v>11560</v>
      </c>
      <c r="I364" s="167" t="s">
        <v>11751</v>
      </c>
      <c r="J364" s="63" t="str">
        <f t="shared" si="42"/>
        <v>IC.CV.140316</v>
      </c>
      <c r="K364" s="61" t="s">
        <v>12175</v>
      </c>
      <c r="L364" s="167" t="str">
        <f t="shared" si="41"/>
        <v>Periorbital</v>
      </c>
      <c r="M364" s="168" t="str">
        <f t="shared" si="43"/>
        <v>PI.IC.CV.140316.01</v>
      </c>
      <c r="N364" s="168"/>
      <c r="O364" s="168" t="str">
        <f t="shared" si="44"/>
        <v>PH.IC.CV.140316.01</v>
      </c>
      <c r="Q364" s="168" t="str">
        <f t="shared" si="45"/>
        <v>CL.IC.CV.140316.01</v>
      </c>
    </row>
    <row r="365" spans="1:37" s="167" customFormat="1" ht="15">
      <c r="A365" s="167" t="s">
        <v>12003</v>
      </c>
      <c r="C365" s="61" t="s">
        <v>12102</v>
      </c>
      <c r="E365" s="61" t="s">
        <v>12185</v>
      </c>
      <c r="F365" s="167" t="s">
        <v>11661</v>
      </c>
      <c r="G365" s="167" t="s">
        <v>13714</v>
      </c>
      <c r="H365" s="62" t="s">
        <v>11561</v>
      </c>
      <c r="J365" s="63" t="str">
        <f t="shared" si="42"/>
        <v>IC.CV.140317</v>
      </c>
      <c r="K365" s="61" t="s">
        <v>12175</v>
      </c>
      <c r="L365" s="167" t="str">
        <f>G365</f>
        <v>Lower Extremity</v>
      </c>
      <c r="M365" s="168" t="str">
        <f t="shared" si="43"/>
        <v>PI.IC.CV.140317.01</v>
      </c>
      <c r="N365" s="168"/>
      <c r="O365" s="168" t="str">
        <f t="shared" si="44"/>
        <v>PH.IC.CV.140317.01</v>
      </c>
      <c r="Q365" s="168" t="str">
        <f t="shared" si="45"/>
        <v>CL.IC.CV.140317.01</v>
      </c>
      <c r="AJ365" s="167" t="s">
        <v>12773</v>
      </c>
      <c r="AK365" s="167">
        <v>1447</v>
      </c>
    </row>
    <row r="366" spans="1:37" s="167" customFormat="1" ht="15">
      <c r="A366" s="167" t="s">
        <v>12003</v>
      </c>
      <c r="B366" s="10"/>
      <c r="C366" s="62" t="s">
        <v>4082</v>
      </c>
      <c r="D366" s="10" t="s">
        <v>12195</v>
      </c>
      <c r="E366" s="62" t="s">
        <v>6464</v>
      </c>
      <c r="F366" s="167" t="s">
        <v>11662</v>
      </c>
      <c r="G366" s="167" t="s">
        <v>11579</v>
      </c>
      <c r="H366" s="62" t="s">
        <v>11848</v>
      </c>
      <c r="I366" s="167" t="s">
        <v>11580</v>
      </c>
      <c r="J366" s="63" t="str">
        <f t="shared" si="42"/>
        <v>IC.CV.140401</v>
      </c>
      <c r="K366" s="61" t="s">
        <v>12175</v>
      </c>
      <c r="L366" s="167" t="str">
        <f t="shared" si="41"/>
        <v xml:space="preserve">Non-Pitting </v>
      </c>
      <c r="M366" s="168" t="str">
        <f t="shared" si="43"/>
        <v>PI.IC.CV.140401.01</v>
      </c>
      <c r="N366" s="168"/>
      <c r="O366" s="168" t="str">
        <f t="shared" si="44"/>
        <v>PH.IC.CV.140401.01</v>
      </c>
      <c r="Q366" s="168" t="str">
        <f t="shared" si="45"/>
        <v>CL.IC.CV.140401.01</v>
      </c>
    </row>
    <row r="367" spans="1:37" s="167" customFormat="1" ht="15">
      <c r="A367" s="167" t="s">
        <v>12003</v>
      </c>
      <c r="C367" s="62" t="s">
        <v>4082</v>
      </c>
      <c r="E367" s="62" t="s">
        <v>6464</v>
      </c>
      <c r="F367" s="167" t="s">
        <v>11662</v>
      </c>
      <c r="G367" s="167" t="s">
        <v>11581</v>
      </c>
      <c r="H367" s="62" t="s">
        <v>12030</v>
      </c>
      <c r="I367" s="167" t="s">
        <v>11581</v>
      </c>
      <c r="J367" s="63" t="str">
        <f t="shared" si="42"/>
        <v>IC.CV.140402</v>
      </c>
      <c r="K367" s="61" t="s">
        <v>12175</v>
      </c>
      <c r="L367" s="167" t="str">
        <f t="shared" si="41"/>
        <v>Trace</v>
      </c>
      <c r="M367" s="168" t="str">
        <f t="shared" si="43"/>
        <v>PI.IC.CV.140402.01</v>
      </c>
      <c r="N367" s="168"/>
      <c r="O367" s="168" t="str">
        <f t="shared" si="44"/>
        <v>PH.IC.CV.140402.01</v>
      </c>
      <c r="Q367" s="168" t="str">
        <f t="shared" si="45"/>
        <v>CL.IC.CV.140402.01</v>
      </c>
    </row>
    <row r="368" spans="1:37" s="167" customFormat="1" ht="15">
      <c r="A368" s="167" t="s">
        <v>12003</v>
      </c>
      <c r="C368" s="62" t="s">
        <v>4082</v>
      </c>
      <c r="E368" s="62" t="s">
        <v>6464</v>
      </c>
      <c r="F368" s="167" t="s">
        <v>11662</v>
      </c>
      <c r="G368" s="167" t="s">
        <v>11413</v>
      </c>
      <c r="H368" s="62" t="s">
        <v>12032</v>
      </c>
      <c r="I368" s="167">
        <v>1</v>
      </c>
      <c r="J368" s="63" t="str">
        <f t="shared" si="42"/>
        <v>IC.CV.140403</v>
      </c>
      <c r="K368" s="61" t="s">
        <v>12175</v>
      </c>
      <c r="L368" s="167" t="str">
        <f t="shared" si="41"/>
        <v>Pitting +1 (Barely Detectable)</v>
      </c>
      <c r="M368" s="168" t="str">
        <f t="shared" si="43"/>
        <v>PI.IC.CV.140403.01</v>
      </c>
      <c r="N368" s="168"/>
      <c r="O368" s="168" t="str">
        <f t="shared" si="44"/>
        <v>PH.IC.CV.140403.01</v>
      </c>
      <c r="Q368" s="168" t="str">
        <f t="shared" si="45"/>
        <v>CL.IC.CV.140403.01</v>
      </c>
    </row>
    <row r="369" spans="1:17" s="167" customFormat="1" ht="15">
      <c r="A369" s="167" t="s">
        <v>12003</v>
      </c>
      <c r="C369" s="62" t="s">
        <v>4082</v>
      </c>
      <c r="E369" s="62" t="s">
        <v>6464</v>
      </c>
      <c r="F369" s="167" t="s">
        <v>11662</v>
      </c>
      <c r="G369" s="167" t="s">
        <v>11414</v>
      </c>
      <c r="H369" s="62" t="s">
        <v>12028</v>
      </c>
      <c r="I369" s="167">
        <v>2</v>
      </c>
      <c r="J369" s="63" t="str">
        <f t="shared" si="42"/>
        <v>IC.CV.140404</v>
      </c>
      <c r="K369" s="61" t="s">
        <v>12175</v>
      </c>
      <c r="L369" s="167" t="str">
        <f t="shared" si="41"/>
        <v>Pitting +2 (Indentation less than 5mm)</v>
      </c>
      <c r="M369" s="168" t="str">
        <f t="shared" si="43"/>
        <v>PI.IC.CV.140404.01</v>
      </c>
      <c r="N369" s="168"/>
      <c r="O369" s="168" t="str">
        <f t="shared" si="44"/>
        <v>PH.IC.CV.140404.01</v>
      </c>
      <c r="Q369" s="168" t="str">
        <f t="shared" si="45"/>
        <v>CL.IC.CV.140404.01</v>
      </c>
    </row>
    <row r="370" spans="1:17" s="167" customFormat="1" ht="15">
      <c r="A370" s="167" t="s">
        <v>12003</v>
      </c>
      <c r="C370" s="62" t="s">
        <v>4082</v>
      </c>
      <c r="E370" s="62" t="s">
        <v>6464</v>
      </c>
      <c r="F370" s="167" t="s">
        <v>11662</v>
      </c>
      <c r="G370" s="167" t="s">
        <v>11415</v>
      </c>
      <c r="H370" s="62" t="s">
        <v>12210</v>
      </c>
      <c r="I370" s="167">
        <v>3</v>
      </c>
      <c r="J370" s="63" t="str">
        <f t="shared" si="42"/>
        <v>IC.CV.140405</v>
      </c>
      <c r="K370" s="61" t="s">
        <v>12175</v>
      </c>
      <c r="L370" s="167" t="str">
        <f t="shared" si="41"/>
        <v>Pitting +3 (Indentation of 5-10mm)</v>
      </c>
      <c r="M370" s="168" t="str">
        <f t="shared" si="43"/>
        <v>PI.IC.CV.140405.01</v>
      </c>
      <c r="N370" s="168"/>
      <c r="O370" s="168" t="str">
        <f t="shared" si="44"/>
        <v>PH.IC.CV.140405.01</v>
      </c>
      <c r="Q370" s="168" t="str">
        <f t="shared" si="45"/>
        <v>CL.IC.CV.140405.01</v>
      </c>
    </row>
    <row r="371" spans="1:17" s="167" customFormat="1" ht="15">
      <c r="A371" s="167" t="s">
        <v>12003</v>
      </c>
      <c r="C371" s="62" t="s">
        <v>4082</v>
      </c>
      <c r="E371" s="62" t="s">
        <v>6464</v>
      </c>
      <c r="F371" s="167" t="s">
        <v>11662</v>
      </c>
      <c r="G371" s="167" t="s">
        <v>11261</v>
      </c>
      <c r="H371" s="62" t="s">
        <v>12212</v>
      </c>
      <c r="I371" s="167">
        <v>4</v>
      </c>
      <c r="J371" s="63" t="str">
        <f t="shared" si="42"/>
        <v>IC.CV.140406</v>
      </c>
      <c r="K371" s="61" t="s">
        <v>12175</v>
      </c>
      <c r="L371" s="167" t="str">
        <f t="shared" si="41"/>
        <v>Pitting +4 (Indentation of more than 10mm)</v>
      </c>
      <c r="M371" s="168" t="str">
        <f t="shared" si="43"/>
        <v>PI.IC.CV.140406.01</v>
      </c>
      <c r="N371" s="168"/>
      <c r="O371" s="168" t="str">
        <f t="shared" si="44"/>
        <v>PH.IC.CV.140406.01</v>
      </c>
      <c r="Q371" s="168" t="str">
        <f t="shared" si="45"/>
        <v>CL.IC.CV.140406.01</v>
      </c>
    </row>
    <row r="372" spans="1:17" s="167" customFormat="1" ht="15">
      <c r="A372" s="167" t="s">
        <v>12003</v>
      </c>
      <c r="C372" s="62" t="s">
        <v>4082</v>
      </c>
      <c r="E372" s="62" t="s">
        <v>6464</v>
      </c>
      <c r="F372" s="167" t="s">
        <v>11662</v>
      </c>
      <c r="G372" s="167" t="s">
        <v>11259</v>
      </c>
      <c r="H372" s="62" t="s">
        <v>12225</v>
      </c>
      <c r="I372" s="167" t="s">
        <v>11096</v>
      </c>
      <c r="J372" s="63" t="str">
        <f t="shared" si="42"/>
        <v>IC.CV.140407</v>
      </c>
      <c r="K372" s="61" t="s">
        <v>12175</v>
      </c>
      <c r="L372" s="167" t="str">
        <f t="shared" si="41"/>
        <v>Brawny (chronic discolored)</v>
      </c>
      <c r="M372" s="168" t="str">
        <f t="shared" si="43"/>
        <v>PI.IC.CV.140407.01</v>
      </c>
      <c r="N372" s="168"/>
      <c r="O372" s="168" t="str">
        <f t="shared" si="44"/>
        <v>PH.IC.CV.140407.01</v>
      </c>
      <c r="Q372" s="168" t="str">
        <f t="shared" si="45"/>
        <v>CL.IC.CV.140407.01</v>
      </c>
    </row>
    <row r="373" spans="1:17" s="167" customFormat="1" ht="15">
      <c r="A373" s="167" t="s">
        <v>12003</v>
      </c>
      <c r="C373" s="62" t="s">
        <v>4082</v>
      </c>
      <c r="E373" s="62" t="s">
        <v>6464</v>
      </c>
      <c r="F373" s="167" t="s">
        <v>11663</v>
      </c>
      <c r="G373" s="167" t="s">
        <v>11664</v>
      </c>
      <c r="H373" s="62" t="s">
        <v>11638</v>
      </c>
      <c r="I373" s="167" t="s">
        <v>12157</v>
      </c>
      <c r="J373" s="63" t="str">
        <f t="shared" si="42"/>
        <v>IC.CV.140408</v>
      </c>
      <c r="K373" s="61" t="s">
        <v>12175</v>
      </c>
      <c r="L373" s="167" t="str">
        <f t="shared" si="41"/>
        <v>No edema present</v>
      </c>
      <c r="M373" s="168" t="str">
        <f t="shared" si="43"/>
        <v>PI.IC.CV.140408.01</v>
      </c>
      <c r="N373" s="168"/>
      <c r="O373" s="168" t="str">
        <f t="shared" si="44"/>
        <v>PH.IC.CV.140408.01</v>
      </c>
      <c r="Q373" s="168" t="str">
        <f t="shared" si="45"/>
        <v>CL.IC.CV.140408.01</v>
      </c>
    </row>
    <row r="374" spans="1:17" s="167" customFormat="1" ht="15">
      <c r="A374" s="167" t="s">
        <v>12003</v>
      </c>
      <c r="C374" s="62" t="s">
        <v>4082</v>
      </c>
      <c r="E374" s="62" t="s">
        <v>6464</v>
      </c>
      <c r="F374" s="167" t="s">
        <v>11663</v>
      </c>
      <c r="G374" s="167" t="s">
        <v>13462</v>
      </c>
      <c r="H374" s="62" t="s">
        <v>11639</v>
      </c>
      <c r="I374" s="167" t="s">
        <v>11846</v>
      </c>
      <c r="J374" s="63" t="str">
        <f t="shared" si="42"/>
        <v>IC.CV.140409</v>
      </c>
      <c r="K374" s="61" t="s">
        <v>12175</v>
      </c>
      <c r="L374" s="167" t="str">
        <f t="shared" si="41"/>
        <v xml:space="preserve">Edema present:  </v>
      </c>
      <c r="M374" s="168" t="str">
        <f t="shared" si="43"/>
        <v>PI.IC.CV.140409.01</v>
      </c>
      <c r="N374" s="168"/>
      <c r="O374" s="168" t="str">
        <f t="shared" si="44"/>
        <v>PH.IC.CV.140409.01</v>
      </c>
      <c r="Q374" s="168" t="str">
        <f t="shared" si="45"/>
        <v>CL.IC.CV.140409.01</v>
      </c>
    </row>
    <row r="375" spans="1:17" s="167" customFormat="1" ht="15">
      <c r="A375" s="167" t="s">
        <v>12003</v>
      </c>
      <c r="B375" s="167" t="s">
        <v>11849</v>
      </c>
      <c r="C375" s="61" t="s">
        <v>7456</v>
      </c>
      <c r="D375" s="167" t="s">
        <v>10935</v>
      </c>
      <c r="E375" s="61" t="s">
        <v>12175</v>
      </c>
      <c r="F375" s="167" t="s">
        <v>11333</v>
      </c>
      <c r="G375" s="167" t="s">
        <v>12065</v>
      </c>
      <c r="H375" s="62" t="s">
        <v>11848</v>
      </c>
      <c r="I375" s="167" t="s">
        <v>12066</v>
      </c>
      <c r="J375" s="63" t="str">
        <f t="shared" si="42"/>
        <v>IC.CV.150101</v>
      </c>
      <c r="K375" s="61" t="s">
        <v>12175</v>
      </c>
      <c r="L375" s="167" t="str">
        <f t="shared" si="41"/>
        <v xml:space="preserve">     3+ Strong palpation</v>
      </c>
      <c r="M375" s="168" t="str">
        <f t="shared" si="43"/>
        <v>PI.IC.CV.150101.01</v>
      </c>
      <c r="N375" s="168"/>
      <c r="O375" s="168" t="str">
        <f t="shared" si="44"/>
        <v>PH.IC.CV.150101.01</v>
      </c>
      <c r="Q375" s="168" t="str">
        <f t="shared" si="45"/>
        <v>CL.IC.CV.150101.01</v>
      </c>
    </row>
    <row r="376" spans="1:17" s="167" customFormat="1" ht="15">
      <c r="A376" s="167" t="s">
        <v>12003</v>
      </c>
      <c r="C376" s="61" t="s">
        <v>7456</v>
      </c>
      <c r="E376" s="61" t="s">
        <v>12175</v>
      </c>
      <c r="F376" s="167" t="s">
        <v>11333</v>
      </c>
      <c r="G376" s="167" t="s">
        <v>12067</v>
      </c>
      <c r="H376" s="62" t="s">
        <v>12030</v>
      </c>
      <c r="I376" s="167" t="s">
        <v>12068</v>
      </c>
      <c r="J376" s="63" t="str">
        <f t="shared" si="42"/>
        <v>IC.CV.150102</v>
      </c>
      <c r="K376" s="61" t="s">
        <v>12175</v>
      </c>
      <c r="L376" s="167" t="str">
        <f t="shared" si="41"/>
        <v xml:space="preserve">     2+ Normal palpation</v>
      </c>
      <c r="M376" s="168" t="str">
        <f t="shared" si="43"/>
        <v>PI.IC.CV.150102.01</v>
      </c>
      <c r="N376" s="168"/>
      <c r="O376" s="168" t="str">
        <f t="shared" si="44"/>
        <v>PH.IC.CV.150102.01</v>
      </c>
      <c r="Q376" s="168" t="str">
        <f t="shared" si="45"/>
        <v>CL.IC.CV.150102.01</v>
      </c>
    </row>
    <row r="377" spans="1:17" s="167" customFormat="1" ht="15">
      <c r="A377" s="167" t="s">
        <v>12003</v>
      </c>
      <c r="C377" s="61" t="s">
        <v>7456</v>
      </c>
      <c r="E377" s="61" t="s">
        <v>12175</v>
      </c>
      <c r="F377" s="167" t="s">
        <v>11333</v>
      </c>
      <c r="G377" s="167" t="s">
        <v>11895</v>
      </c>
      <c r="H377" s="62" t="s">
        <v>12032</v>
      </c>
      <c r="I377" s="167" t="s">
        <v>11896</v>
      </c>
      <c r="J377" s="63" t="str">
        <f t="shared" si="42"/>
        <v>IC.CV.150103</v>
      </c>
      <c r="K377" s="61" t="s">
        <v>12175</v>
      </c>
      <c r="L377" s="167" t="str">
        <f t="shared" si="41"/>
        <v xml:space="preserve">     1+ Weak palpation</v>
      </c>
      <c r="M377" s="168" t="str">
        <f t="shared" si="43"/>
        <v>PI.IC.CV.150103.01</v>
      </c>
      <c r="N377" s="168"/>
      <c r="O377" s="168" t="str">
        <f t="shared" si="44"/>
        <v>PH.IC.CV.150103.01</v>
      </c>
      <c r="Q377" s="168" t="str">
        <f t="shared" si="45"/>
        <v>CL.IC.CV.150103.01</v>
      </c>
    </row>
    <row r="378" spans="1:17" s="167" customFormat="1" ht="15">
      <c r="A378" s="167" t="s">
        <v>12003</v>
      </c>
      <c r="C378" s="61" t="s">
        <v>7456</v>
      </c>
      <c r="E378" s="61" t="s">
        <v>12175</v>
      </c>
      <c r="F378" s="167" t="s">
        <v>11333</v>
      </c>
      <c r="G378" s="167" t="s">
        <v>11897</v>
      </c>
      <c r="H378" s="62" t="s">
        <v>12028</v>
      </c>
      <c r="I378" s="167">
        <v>0</v>
      </c>
      <c r="J378" s="63" t="str">
        <f t="shared" si="42"/>
        <v>IC.CV.150104</v>
      </c>
      <c r="K378" s="61" t="s">
        <v>12175</v>
      </c>
      <c r="L378" s="167" t="str">
        <f t="shared" si="41"/>
        <v xml:space="preserve">     0 Not palpable</v>
      </c>
      <c r="M378" s="168" t="str">
        <f t="shared" si="43"/>
        <v>PI.IC.CV.150104.01</v>
      </c>
      <c r="N378" s="168"/>
      <c r="O378" s="168" t="str">
        <f t="shared" si="44"/>
        <v>PH.IC.CV.150104.01</v>
      </c>
      <c r="Q378" s="168" t="str">
        <f t="shared" si="45"/>
        <v>CL.IC.CV.150104.01</v>
      </c>
    </row>
    <row r="379" spans="1:17" s="167" customFormat="1" ht="15">
      <c r="A379" s="167" t="s">
        <v>12003</v>
      </c>
      <c r="C379" s="61" t="s">
        <v>7456</v>
      </c>
      <c r="D379" s="167" t="s">
        <v>11142</v>
      </c>
      <c r="E379" s="61" t="s">
        <v>12430</v>
      </c>
      <c r="F379" s="167" t="s">
        <v>11333</v>
      </c>
      <c r="G379" s="167" t="s">
        <v>11995</v>
      </c>
      <c r="H379" s="62" t="s">
        <v>11848</v>
      </c>
      <c r="I379" s="167" t="s">
        <v>11899</v>
      </c>
      <c r="J379" s="63" t="str">
        <f t="shared" si="42"/>
        <v>IC.CV.150201</v>
      </c>
      <c r="K379" s="61" t="s">
        <v>12175</v>
      </c>
      <c r="L379" s="167" t="str">
        <f t="shared" si="41"/>
        <v xml:space="preserve">     Present by doppler </v>
      </c>
      <c r="M379" s="168" t="str">
        <f t="shared" si="43"/>
        <v>PI.IC.CV.150201.01</v>
      </c>
      <c r="N379" s="168"/>
      <c r="O379" s="168" t="str">
        <f t="shared" si="44"/>
        <v>PH.IC.CV.150201.01</v>
      </c>
      <c r="Q379" s="168" t="str">
        <f t="shared" si="45"/>
        <v>CL.IC.CV.150201.01</v>
      </c>
    </row>
    <row r="380" spans="1:17" s="167" customFormat="1" ht="15">
      <c r="A380" s="167" t="s">
        <v>12003</v>
      </c>
      <c r="C380" s="61" t="s">
        <v>7456</v>
      </c>
      <c r="E380" s="61" t="s">
        <v>12430</v>
      </c>
      <c r="F380" s="167" t="s">
        <v>11333</v>
      </c>
      <c r="G380" s="167" t="s">
        <v>11872</v>
      </c>
      <c r="H380" s="62" t="s">
        <v>12030</v>
      </c>
      <c r="I380" s="167" t="s">
        <v>11901</v>
      </c>
      <c r="J380" s="63" t="str">
        <f t="shared" si="42"/>
        <v>IC.CV.150202</v>
      </c>
      <c r="K380" s="61" t="s">
        <v>12175</v>
      </c>
      <c r="L380" s="167" t="str">
        <f t="shared" si="41"/>
        <v xml:space="preserve">     Unable to obtain by doppler </v>
      </c>
      <c r="M380" s="168" t="str">
        <f t="shared" si="43"/>
        <v>PI.IC.CV.150202.01</v>
      </c>
      <c r="N380" s="168"/>
      <c r="O380" s="168" t="str">
        <f t="shared" si="44"/>
        <v>PH.IC.CV.150202.01</v>
      </c>
      <c r="Q380" s="168" t="str">
        <f t="shared" si="45"/>
        <v>CL.IC.CV.150202.01</v>
      </c>
    </row>
    <row r="381" spans="1:17" s="167" customFormat="1" ht="15">
      <c r="A381" s="167" t="s">
        <v>12003</v>
      </c>
      <c r="C381" s="61" t="s">
        <v>7456</v>
      </c>
      <c r="E381" s="61" t="s">
        <v>12430</v>
      </c>
      <c r="F381" s="167" t="s">
        <v>11333</v>
      </c>
      <c r="G381" s="167" t="s">
        <v>11902</v>
      </c>
      <c r="H381" s="62" t="s">
        <v>12032</v>
      </c>
      <c r="I381" s="167" t="s">
        <v>11931</v>
      </c>
      <c r="J381" s="63" t="str">
        <f t="shared" si="42"/>
        <v>IC.CV.150203</v>
      </c>
      <c r="K381" s="61" t="s">
        <v>12175</v>
      </c>
      <c r="L381" s="167" t="str">
        <f t="shared" si="41"/>
        <v xml:space="preserve">     Amputee unable to assess</v>
      </c>
      <c r="M381" s="168" t="str">
        <f t="shared" si="43"/>
        <v>PI.IC.CV.150203.01</v>
      </c>
      <c r="N381" s="168"/>
      <c r="O381" s="168" t="str">
        <f t="shared" si="44"/>
        <v>PH.IC.CV.150203.01</v>
      </c>
      <c r="Q381" s="168" t="str">
        <f t="shared" si="45"/>
        <v>CL.IC.CV.150203.01</v>
      </c>
    </row>
    <row r="382" spans="1:17" s="167" customFormat="1" ht="15">
      <c r="A382" s="167" t="s">
        <v>12003</v>
      </c>
      <c r="C382" s="61" t="s">
        <v>7456</v>
      </c>
      <c r="E382" s="61" t="s">
        <v>12430</v>
      </c>
      <c r="F382" s="167" t="s">
        <v>11333</v>
      </c>
      <c r="G382" s="167" t="s">
        <v>11903</v>
      </c>
      <c r="H382" s="62" t="s">
        <v>12028</v>
      </c>
      <c r="I382" s="167" t="s">
        <v>11904</v>
      </c>
      <c r="J382" s="63" t="str">
        <f t="shared" si="42"/>
        <v>IC.CV.150204</v>
      </c>
      <c r="K382" s="61" t="s">
        <v>12175</v>
      </c>
      <c r="L382" s="167" t="str">
        <f t="shared" si="41"/>
        <v xml:space="preserve">     Cast unable to assess</v>
      </c>
      <c r="M382" s="168" t="str">
        <f t="shared" si="43"/>
        <v>PI.IC.CV.150204.01</v>
      </c>
      <c r="N382" s="168"/>
      <c r="O382" s="168" t="str">
        <f t="shared" si="44"/>
        <v>PH.IC.CV.150204.01</v>
      </c>
      <c r="Q382" s="168" t="str">
        <f t="shared" si="45"/>
        <v>CL.IC.CV.150204.01</v>
      </c>
    </row>
    <row r="383" spans="1:17" s="167" customFormat="1" ht="15">
      <c r="A383" s="167" t="s">
        <v>12003</v>
      </c>
      <c r="C383" s="61" t="s">
        <v>7456</v>
      </c>
      <c r="E383" s="61" t="s">
        <v>12430</v>
      </c>
      <c r="F383" s="167" t="s">
        <v>11333</v>
      </c>
      <c r="G383" s="167" t="s">
        <v>11715</v>
      </c>
      <c r="H383" s="62" t="s">
        <v>12210</v>
      </c>
      <c r="I383" s="167" t="s">
        <v>12207</v>
      </c>
      <c r="J383" s="63" t="str">
        <f t="shared" si="42"/>
        <v>IC.CV.150205</v>
      </c>
      <c r="K383" s="61" t="s">
        <v>12175</v>
      </c>
      <c r="L383" s="167" t="str">
        <f t="shared" si="41"/>
        <v xml:space="preserve">     Unable to assess:  specify</v>
      </c>
      <c r="M383" s="168" t="str">
        <f t="shared" si="43"/>
        <v>PI.IC.CV.150205.01</v>
      </c>
      <c r="N383" s="168"/>
      <c r="O383" s="168" t="str">
        <f t="shared" si="44"/>
        <v>PH.IC.CV.150205.01</v>
      </c>
      <c r="Q383" s="168" t="str">
        <f t="shared" si="45"/>
        <v>CL.IC.CV.150205.01</v>
      </c>
    </row>
    <row r="384" spans="1:17" s="167" customFormat="1" ht="13.25" customHeight="1">
      <c r="A384" s="167" t="s">
        <v>12003</v>
      </c>
      <c r="C384" s="61" t="s">
        <v>7456</v>
      </c>
      <c r="D384" s="167" t="s">
        <v>11873</v>
      </c>
      <c r="E384" s="61" t="s">
        <v>12185</v>
      </c>
      <c r="F384" s="167" t="s">
        <v>11334</v>
      </c>
      <c r="G384" s="167" t="s">
        <v>12065</v>
      </c>
      <c r="H384" s="62" t="s">
        <v>11848</v>
      </c>
      <c r="I384" s="167" t="s">
        <v>12066</v>
      </c>
      <c r="J384" s="63" t="str">
        <f t="shared" si="42"/>
        <v>IC.CV.150301</v>
      </c>
      <c r="K384" s="61" t="s">
        <v>12175</v>
      </c>
      <c r="L384" s="167" t="str">
        <f t="shared" ref="L384:L447" si="46">G384</f>
        <v xml:space="preserve">     3+ Strong palpation</v>
      </c>
      <c r="M384" s="168" t="str">
        <f t="shared" si="43"/>
        <v>PI.IC.CV.150301.01</v>
      </c>
      <c r="N384" s="168"/>
      <c r="O384" s="168" t="str">
        <f t="shared" si="44"/>
        <v>PH.IC.CV.150301.01</v>
      </c>
      <c r="Q384" s="168" t="str">
        <f t="shared" si="45"/>
        <v>CL.IC.CV.150301.01</v>
      </c>
    </row>
    <row r="385" spans="1:17" s="167" customFormat="1" ht="15">
      <c r="A385" s="167" t="s">
        <v>12003</v>
      </c>
      <c r="C385" s="61" t="s">
        <v>7456</v>
      </c>
      <c r="E385" s="61" t="s">
        <v>12185</v>
      </c>
      <c r="F385" s="167" t="s">
        <v>11334</v>
      </c>
      <c r="G385" s="167" t="s">
        <v>12067</v>
      </c>
      <c r="H385" s="62" t="s">
        <v>12030</v>
      </c>
      <c r="I385" s="167" t="s">
        <v>12068</v>
      </c>
      <c r="J385" s="63" t="str">
        <f t="shared" si="42"/>
        <v>IC.CV.150302</v>
      </c>
      <c r="K385" s="61" t="s">
        <v>12175</v>
      </c>
      <c r="L385" s="167" t="str">
        <f t="shared" si="46"/>
        <v xml:space="preserve">     2+ Normal palpation</v>
      </c>
      <c r="M385" s="168" t="str">
        <f t="shared" si="43"/>
        <v>PI.IC.CV.150302.01</v>
      </c>
      <c r="N385" s="168"/>
      <c r="O385" s="168" t="str">
        <f t="shared" si="44"/>
        <v>PH.IC.CV.150302.01</v>
      </c>
      <c r="Q385" s="168" t="str">
        <f t="shared" si="45"/>
        <v>CL.IC.CV.150302.01</v>
      </c>
    </row>
    <row r="386" spans="1:17" s="167" customFormat="1" ht="15">
      <c r="A386" s="167" t="s">
        <v>12003</v>
      </c>
      <c r="C386" s="61" t="s">
        <v>7456</v>
      </c>
      <c r="E386" s="61" t="s">
        <v>12185</v>
      </c>
      <c r="F386" s="167" t="s">
        <v>11334</v>
      </c>
      <c r="G386" s="167" t="s">
        <v>11895</v>
      </c>
      <c r="H386" s="62" t="s">
        <v>12032</v>
      </c>
      <c r="I386" s="167" t="s">
        <v>11896</v>
      </c>
      <c r="J386" s="63" t="str">
        <f t="shared" si="42"/>
        <v>IC.CV.150303</v>
      </c>
      <c r="K386" s="61" t="s">
        <v>12175</v>
      </c>
      <c r="L386" s="167" t="str">
        <f t="shared" si="46"/>
        <v xml:space="preserve">     1+ Weak palpation</v>
      </c>
      <c r="M386" s="168" t="str">
        <f t="shared" si="43"/>
        <v>PI.IC.CV.150303.01</v>
      </c>
      <c r="N386" s="168"/>
      <c r="O386" s="168" t="str">
        <f t="shared" si="44"/>
        <v>PH.IC.CV.150303.01</v>
      </c>
      <c r="Q386" s="168" t="str">
        <f t="shared" si="45"/>
        <v>CL.IC.CV.150303.01</v>
      </c>
    </row>
    <row r="387" spans="1:17" s="167" customFormat="1" ht="15">
      <c r="A387" s="167" t="s">
        <v>12003</v>
      </c>
      <c r="C387" s="61" t="s">
        <v>7456</v>
      </c>
      <c r="E387" s="61" t="s">
        <v>12185</v>
      </c>
      <c r="F387" s="167" t="s">
        <v>11334</v>
      </c>
      <c r="G387" s="167" t="s">
        <v>11897</v>
      </c>
      <c r="H387" s="62" t="s">
        <v>12028</v>
      </c>
      <c r="I387" s="167">
        <v>0</v>
      </c>
      <c r="J387" s="63" t="str">
        <f t="shared" si="42"/>
        <v>IC.CV.150304</v>
      </c>
      <c r="K387" s="61" t="s">
        <v>12175</v>
      </c>
      <c r="L387" s="167" t="str">
        <f t="shared" si="46"/>
        <v xml:space="preserve">     0 Not palpable</v>
      </c>
      <c r="M387" s="168" t="str">
        <f t="shared" si="43"/>
        <v>PI.IC.CV.150304.01</v>
      </c>
      <c r="N387" s="168"/>
      <c r="O387" s="168" t="str">
        <f t="shared" si="44"/>
        <v>PH.IC.CV.150304.01</v>
      </c>
      <c r="Q387" s="168" t="str">
        <f t="shared" si="45"/>
        <v>CL.IC.CV.150304.01</v>
      </c>
    </row>
    <row r="388" spans="1:17" s="167" customFormat="1" ht="15">
      <c r="A388" s="167" t="s">
        <v>12003</v>
      </c>
      <c r="C388" s="61" t="s">
        <v>7456</v>
      </c>
      <c r="D388" s="167" t="s">
        <v>10924</v>
      </c>
      <c r="E388" s="61" t="s">
        <v>6464</v>
      </c>
      <c r="F388" s="167" t="s">
        <v>11334</v>
      </c>
      <c r="G388" s="167" t="s">
        <v>11995</v>
      </c>
      <c r="H388" s="62" t="s">
        <v>11848</v>
      </c>
      <c r="I388" s="167" t="s">
        <v>11899</v>
      </c>
      <c r="J388" s="63" t="str">
        <f t="shared" si="42"/>
        <v>IC.CV.150401</v>
      </c>
      <c r="K388" s="61" t="s">
        <v>12175</v>
      </c>
      <c r="L388" s="167" t="str">
        <f t="shared" si="46"/>
        <v xml:space="preserve">     Present by doppler </v>
      </c>
      <c r="M388" s="168" t="str">
        <f t="shared" si="43"/>
        <v>PI.IC.CV.150401.01</v>
      </c>
      <c r="N388" s="168"/>
      <c r="O388" s="168" t="str">
        <f t="shared" si="44"/>
        <v>PH.IC.CV.150401.01</v>
      </c>
      <c r="Q388" s="168" t="str">
        <f t="shared" si="45"/>
        <v>CL.IC.CV.150401.01</v>
      </c>
    </row>
    <row r="389" spans="1:17" s="167" customFormat="1" ht="15">
      <c r="A389" s="167" t="s">
        <v>12003</v>
      </c>
      <c r="C389" s="61" t="s">
        <v>7456</v>
      </c>
      <c r="E389" s="61" t="s">
        <v>6464</v>
      </c>
      <c r="F389" s="167" t="s">
        <v>11334</v>
      </c>
      <c r="G389" s="167" t="s">
        <v>11900</v>
      </c>
      <c r="H389" s="62" t="s">
        <v>12030</v>
      </c>
      <c r="I389" s="167" t="s">
        <v>11901</v>
      </c>
      <c r="J389" s="63" t="str">
        <f t="shared" si="42"/>
        <v>IC.CV.150402</v>
      </c>
      <c r="K389" s="61" t="s">
        <v>12175</v>
      </c>
      <c r="L389" s="167" t="str">
        <f t="shared" si="46"/>
        <v xml:space="preserve">     Unable to obtain by doppler</v>
      </c>
      <c r="M389" s="168" t="str">
        <f t="shared" si="43"/>
        <v>PI.IC.CV.150402.01</v>
      </c>
      <c r="N389" s="168"/>
      <c r="O389" s="168" t="str">
        <f t="shared" si="44"/>
        <v>PH.IC.CV.150402.01</v>
      </c>
      <c r="Q389" s="168" t="str">
        <f t="shared" si="45"/>
        <v>CL.IC.CV.150402.01</v>
      </c>
    </row>
    <row r="390" spans="1:17" s="167" customFormat="1" ht="15">
      <c r="A390" s="167" t="s">
        <v>12003</v>
      </c>
      <c r="C390" s="61" t="s">
        <v>7456</v>
      </c>
      <c r="E390" s="61" t="s">
        <v>6464</v>
      </c>
      <c r="F390" s="167" t="s">
        <v>11334</v>
      </c>
      <c r="G390" s="167" t="s">
        <v>11902</v>
      </c>
      <c r="H390" s="62" t="s">
        <v>12032</v>
      </c>
      <c r="I390" s="167" t="s">
        <v>11931</v>
      </c>
      <c r="J390" s="63" t="str">
        <f t="shared" si="42"/>
        <v>IC.CV.150403</v>
      </c>
      <c r="K390" s="61" t="s">
        <v>12175</v>
      </c>
      <c r="L390" s="167" t="str">
        <f t="shared" si="46"/>
        <v xml:space="preserve">     Amputee unable to assess</v>
      </c>
      <c r="M390" s="168" t="str">
        <f t="shared" si="43"/>
        <v>PI.IC.CV.150403.01</v>
      </c>
      <c r="N390" s="168"/>
      <c r="O390" s="168" t="str">
        <f t="shared" si="44"/>
        <v>PH.IC.CV.150403.01</v>
      </c>
      <c r="Q390" s="168" t="str">
        <f t="shared" si="45"/>
        <v>CL.IC.CV.150403.01</v>
      </c>
    </row>
    <row r="391" spans="1:17" s="167" customFormat="1" ht="15">
      <c r="A391" s="167" t="s">
        <v>12003</v>
      </c>
      <c r="C391" s="61" t="s">
        <v>7456</v>
      </c>
      <c r="E391" s="61" t="s">
        <v>6464</v>
      </c>
      <c r="F391" s="167" t="s">
        <v>11334</v>
      </c>
      <c r="G391" s="167" t="s">
        <v>11903</v>
      </c>
      <c r="H391" s="62" t="s">
        <v>12028</v>
      </c>
      <c r="I391" s="167" t="s">
        <v>11904</v>
      </c>
      <c r="J391" s="63" t="str">
        <f t="shared" si="42"/>
        <v>IC.CV.150404</v>
      </c>
      <c r="K391" s="61" t="s">
        <v>12175</v>
      </c>
      <c r="L391" s="167" t="str">
        <f t="shared" si="46"/>
        <v xml:space="preserve">     Cast unable to assess</v>
      </c>
      <c r="M391" s="168" t="str">
        <f t="shared" si="43"/>
        <v>PI.IC.CV.150404.01</v>
      </c>
      <c r="N391" s="168"/>
      <c r="O391" s="168" t="str">
        <f t="shared" si="44"/>
        <v>PH.IC.CV.150404.01</v>
      </c>
      <c r="Q391" s="168" t="str">
        <f t="shared" si="45"/>
        <v>CL.IC.CV.150404.01</v>
      </c>
    </row>
    <row r="392" spans="1:17" s="167" customFormat="1" ht="15">
      <c r="A392" s="167" t="s">
        <v>12003</v>
      </c>
      <c r="C392" s="61" t="s">
        <v>7456</v>
      </c>
      <c r="E392" s="61" t="s">
        <v>6464</v>
      </c>
      <c r="F392" s="167" t="s">
        <v>11334</v>
      </c>
      <c r="G392" s="167" t="s">
        <v>11715</v>
      </c>
      <c r="H392" s="62" t="s">
        <v>12210</v>
      </c>
      <c r="I392" s="167" t="s">
        <v>12207</v>
      </c>
      <c r="J392" s="63" t="str">
        <f t="shared" si="42"/>
        <v>IC.CV.150405</v>
      </c>
      <c r="K392" s="61" t="s">
        <v>12175</v>
      </c>
      <c r="L392" s="167" t="str">
        <f t="shared" si="46"/>
        <v xml:space="preserve">     Unable to assess:  specify</v>
      </c>
      <c r="M392" s="168" t="str">
        <f t="shared" si="43"/>
        <v>PI.IC.CV.150405.01</v>
      </c>
      <c r="N392" s="168"/>
      <c r="O392" s="168" t="str">
        <f t="shared" si="44"/>
        <v>PH.IC.CV.150405.01</v>
      </c>
      <c r="Q392" s="168" t="str">
        <f t="shared" si="45"/>
        <v>CL.IC.CV.150405.01</v>
      </c>
    </row>
    <row r="393" spans="1:17" s="167" customFormat="1" ht="15">
      <c r="A393" s="167" t="s">
        <v>12003</v>
      </c>
      <c r="B393" s="167" t="s">
        <v>11499</v>
      </c>
      <c r="C393" s="61" t="s">
        <v>7863</v>
      </c>
      <c r="D393" s="167" t="s">
        <v>11500</v>
      </c>
      <c r="E393" s="61" t="s">
        <v>12175</v>
      </c>
      <c r="F393" s="167" t="s">
        <v>11307</v>
      </c>
      <c r="G393" s="167" t="s">
        <v>11308</v>
      </c>
      <c r="H393" s="62" t="s">
        <v>11848</v>
      </c>
      <c r="I393" s="167" t="s">
        <v>11309</v>
      </c>
      <c r="J393" s="63" t="str">
        <f t="shared" si="42"/>
        <v>IC.CV.160101</v>
      </c>
      <c r="K393" s="61" t="s">
        <v>12175</v>
      </c>
      <c r="L393" s="167" t="str">
        <f t="shared" si="46"/>
        <v>Optimal augmentation</v>
      </c>
      <c r="M393" s="168" t="str">
        <f t="shared" si="43"/>
        <v>PI.IC.CV.160101.01</v>
      </c>
      <c r="N393" s="168"/>
      <c r="O393" s="168" t="str">
        <f t="shared" si="44"/>
        <v>PH.IC.CV.160101.01</v>
      </c>
      <c r="Q393" s="168" t="str">
        <f t="shared" si="45"/>
        <v>CL.IC.CV.160101.01</v>
      </c>
    </row>
    <row r="394" spans="1:17" s="167" customFormat="1" ht="15">
      <c r="A394" s="167" t="s">
        <v>12003</v>
      </c>
      <c r="C394" s="61" t="s">
        <v>7863</v>
      </c>
      <c r="E394" s="61" t="s">
        <v>12175</v>
      </c>
      <c r="F394" s="167" t="s">
        <v>11307</v>
      </c>
      <c r="G394" s="167" t="s">
        <v>11310</v>
      </c>
      <c r="H394" s="62" t="s">
        <v>12030</v>
      </c>
      <c r="I394" s="167" t="s">
        <v>11311</v>
      </c>
      <c r="J394" s="63" t="str">
        <f t="shared" si="42"/>
        <v>IC.CV.160102</v>
      </c>
      <c r="K394" s="61" t="s">
        <v>12175</v>
      </c>
      <c r="L394" s="167" t="str">
        <f t="shared" si="46"/>
        <v>Reduced augmentation</v>
      </c>
      <c r="M394" s="168" t="str">
        <f t="shared" si="43"/>
        <v>PI.IC.CV.160102.01</v>
      </c>
      <c r="N394" s="168"/>
      <c r="O394" s="168" t="str">
        <f t="shared" si="44"/>
        <v>PH.IC.CV.160102.01</v>
      </c>
      <c r="Q394" s="168" t="str">
        <f t="shared" si="45"/>
        <v>CL.IC.CV.160102.01</v>
      </c>
    </row>
    <row r="395" spans="1:17" s="167" customFormat="1" ht="15">
      <c r="A395" s="167" t="s">
        <v>12003</v>
      </c>
      <c r="C395" s="61" t="s">
        <v>7863</v>
      </c>
      <c r="E395" s="61" t="s">
        <v>12175</v>
      </c>
      <c r="F395" s="167" t="s">
        <v>11307</v>
      </c>
      <c r="G395" s="167" t="s">
        <v>11312</v>
      </c>
      <c r="H395" s="62" t="s">
        <v>12032</v>
      </c>
      <c r="I395" s="167" t="s">
        <v>12373</v>
      </c>
      <c r="J395" s="63" t="str">
        <f t="shared" si="42"/>
        <v>IC.CV.160103</v>
      </c>
      <c r="K395" s="61" t="s">
        <v>12175</v>
      </c>
      <c r="L395" s="167" t="str">
        <f t="shared" si="46"/>
        <v>Poor augmentation</v>
      </c>
      <c r="M395" s="168" t="str">
        <f t="shared" si="43"/>
        <v>PI.IC.CV.160103.01</v>
      </c>
      <c r="N395" s="168"/>
      <c r="O395" s="168" t="str">
        <f t="shared" si="44"/>
        <v>PH.IC.CV.160103.01</v>
      </c>
      <c r="Q395" s="168" t="str">
        <f t="shared" si="45"/>
        <v>CL.IC.CV.160103.01</v>
      </c>
    </row>
    <row r="396" spans="1:17" s="167" customFormat="1" ht="15">
      <c r="A396" s="167" t="s">
        <v>12003</v>
      </c>
      <c r="C396" s="61" t="s">
        <v>7863</v>
      </c>
      <c r="D396" s="167" t="s">
        <v>11155</v>
      </c>
      <c r="E396" s="61" t="s">
        <v>12430</v>
      </c>
      <c r="F396" s="167" t="s">
        <v>11156</v>
      </c>
      <c r="G396" s="167" t="s">
        <v>11157</v>
      </c>
      <c r="H396" s="62" t="s">
        <v>11848</v>
      </c>
      <c r="I396" s="167" t="s">
        <v>11643</v>
      </c>
      <c r="J396" s="63" t="str">
        <f t="shared" si="42"/>
        <v>IC.CV.160201</v>
      </c>
      <c r="K396" s="61" t="s">
        <v>12175</v>
      </c>
      <c r="L396" s="167" t="str">
        <f t="shared" si="46"/>
        <v>Augmentation alarm on</v>
      </c>
      <c r="M396" s="168" t="str">
        <f t="shared" si="43"/>
        <v>PI.IC.CV.160201.01</v>
      </c>
      <c r="N396" s="168"/>
      <c r="O396" s="168" t="str">
        <f t="shared" si="44"/>
        <v>PH.IC.CV.160201.01</v>
      </c>
      <c r="Q396" s="168" t="str">
        <f t="shared" si="45"/>
        <v>CL.IC.CV.160201.01</v>
      </c>
    </row>
    <row r="397" spans="1:17" s="167" customFormat="1" ht="15">
      <c r="A397" s="167" t="s">
        <v>12003</v>
      </c>
      <c r="C397" s="61" t="s">
        <v>7863</v>
      </c>
      <c r="E397" s="61" t="s">
        <v>12430</v>
      </c>
      <c r="F397" s="167" t="s">
        <v>11156</v>
      </c>
      <c r="G397" s="167" t="s">
        <v>11158</v>
      </c>
      <c r="H397" s="62" t="s">
        <v>12030</v>
      </c>
      <c r="I397" s="167" t="s">
        <v>11821</v>
      </c>
      <c r="J397" s="63" t="str">
        <f t="shared" si="42"/>
        <v>IC.CV.160202</v>
      </c>
      <c r="K397" s="61" t="s">
        <v>12175</v>
      </c>
      <c r="L397" s="167" t="str">
        <f t="shared" si="46"/>
        <v>Augmentation alarm off</v>
      </c>
      <c r="M397" s="168" t="str">
        <f t="shared" si="43"/>
        <v>PI.IC.CV.160202.01</v>
      </c>
      <c r="N397" s="168"/>
      <c r="O397" s="168" t="str">
        <f t="shared" si="44"/>
        <v>PH.IC.CV.160202.01</v>
      </c>
      <c r="Q397" s="168" t="str">
        <f t="shared" si="45"/>
        <v>CL.IC.CV.160202.01</v>
      </c>
    </row>
    <row r="398" spans="1:17" s="167" customFormat="1" ht="15">
      <c r="A398" s="167" t="s">
        <v>12003</v>
      </c>
      <c r="C398" s="61" t="s">
        <v>7863</v>
      </c>
      <c r="E398" s="61" t="s">
        <v>12430</v>
      </c>
      <c r="F398" s="167" t="s">
        <v>11156</v>
      </c>
      <c r="G398" s="167" t="s">
        <v>11653</v>
      </c>
      <c r="H398" s="62" t="s">
        <v>12032</v>
      </c>
      <c r="I398" s="167" t="s">
        <v>11654</v>
      </c>
      <c r="J398" s="63" t="str">
        <f t="shared" si="42"/>
        <v>IC.CV.160203</v>
      </c>
      <c r="K398" s="61" t="s">
        <v>12175</v>
      </c>
      <c r="L398" s="167" t="str">
        <f t="shared" si="46"/>
        <v>Verify alarm is 10mmHg below diastolic augmentation</v>
      </c>
      <c r="M398" s="168" t="str">
        <f t="shared" si="43"/>
        <v>PI.IC.CV.160203.01</v>
      </c>
      <c r="N398" s="168"/>
      <c r="O398" s="168" t="str">
        <f t="shared" si="44"/>
        <v>PH.IC.CV.160203.01</v>
      </c>
      <c r="Q398" s="168" t="str">
        <f t="shared" si="45"/>
        <v>CL.IC.CV.160203.01</v>
      </c>
    </row>
    <row r="399" spans="1:17" s="167" customFormat="1" ht="15">
      <c r="A399" s="167" t="s">
        <v>12003</v>
      </c>
      <c r="C399" s="61" t="s">
        <v>7863</v>
      </c>
      <c r="D399" s="167" t="s">
        <v>10049</v>
      </c>
      <c r="E399" s="61" t="s">
        <v>12185</v>
      </c>
      <c r="F399" s="167" t="s">
        <v>11655</v>
      </c>
      <c r="G399" s="167" t="s">
        <v>11309</v>
      </c>
      <c r="H399" s="62" t="s">
        <v>11848</v>
      </c>
      <c r="I399" s="167" t="s">
        <v>11474</v>
      </c>
      <c r="J399" s="63" t="str">
        <f t="shared" si="42"/>
        <v>IC.CV.160301</v>
      </c>
      <c r="K399" s="61" t="s">
        <v>12175</v>
      </c>
      <c r="L399" s="167" t="str">
        <f t="shared" si="46"/>
        <v>Optimal</v>
      </c>
      <c r="M399" s="168" t="str">
        <f t="shared" si="43"/>
        <v>PI.IC.CV.160301.01</v>
      </c>
      <c r="N399" s="168"/>
      <c r="O399" s="168" t="str">
        <f t="shared" si="44"/>
        <v>PH.IC.CV.160301.01</v>
      </c>
      <c r="Q399" s="168" t="str">
        <f t="shared" si="45"/>
        <v>CL.IC.CV.160301.01</v>
      </c>
    </row>
    <row r="400" spans="1:17" s="167" customFormat="1" ht="15">
      <c r="A400" s="167" t="s">
        <v>12003</v>
      </c>
      <c r="C400" s="61" t="s">
        <v>7863</v>
      </c>
      <c r="E400" s="61" t="s">
        <v>12185</v>
      </c>
      <c r="F400" s="167" t="s">
        <v>11655</v>
      </c>
      <c r="G400" s="167" t="s">
        <v>12373</v>
      </c>
      <c r="H400" s="62" t="s">
        <v>12030</v>
      </c>
      <c r="I400" s="167" t="s">
        <v>12373</v>
      </c>
      <c r="J400" s="63" t="str">
        <f t="shared" si="42"/>
        <v>IC.CV.160302</v>
      </c>
      <c r="K400" s="61" t="s">
        <v>12175</v>
      </c>
      <c r="L400" s="167" t="str">
        <f t="shared" si="46"/>
        <v>Poor</v>
      </c>
      <c r="M400" s="168" t="str">
        <f t="shared" si="43"/>
        <v>PI.IC.CV.160302.01</v>
      </c>
      <c r="N400" s="168"/>
      <c r="O400" s="168" t="str">
        <f t="shared" si="44"/>
        <v>PH.IC.CV.160302.01</v>
      </c>
      <c r="Q400" s="168" t="str">
        <f t="shared" si="45"/>
        <v>CL.IC.CV.160302.01</v>
      </c>
    </row>
    <row r="401" spans="1:45" s="167" customFormat="1" ht="15">
      <c r="A401" s="167" t="s">
        <v>12003</v>
      </c>
      <c r="C401" s="61" t="s">
        <v>7863</v>
      </c>
      <c r="E401" s="61" t="s">
        <v>12185</v>
      </c>
      <c r="F401" s="167" t="s">
        <v>11655</v>
      </c>
      <c r="G401" s="167" t="s">
        <v>11656</v>
      </c>
      <c r="H401" s="62" t="s">
        <v>12032</v>
      </c>
      <c r="I401" s="167" t="s">
        <v>11656</v>
      </c>
      <c r="J401" s="63" t="str">
        <f t="shared" si="42"/>
        <v>IC.CV.160303</v>
      </c>
      <c r="K401" s="61" t="s">
        <v>12175</v>
      </c>
      <c r="L401" s="167" t="str">
        <f t="shared" si="46"/>
        <v>Damped</v>
      </c>
      <c r="M401" s="168" t="str">
        <f t="shared" si="43"/>
        <v>PI.IC.CV.160303.01</v>
      </c>
      <c r="N401" s="168"/>
      <c r="O401" s="168" t="str">
        <f t="shared" si="44"/>
        <v>PH.IC.CV.160303.01</v>
      </c>
      <c r="Q401" s="168" t="str">
        <f t="shared" si="45"/>
        <v>CL.IC.CV.160303.01</v>
      </c>
    </row>
    <row r="402" spans="1:45" s="167" customFormat="1" ht="15">
      <c r="A402" s="167" t="s">
        <v>12003</v>
      </c>
      <c r="C402" s="61" t="s">
        <v>7863</v>
      </c>
      <c r="D402" s="167" t="s">
        <v>11657</v>
      </c>
      <c r="E402" s="61" t="s">
        <v>6464</v>
      </c>
      <c r="F402" s="167" t="s">
        <v>11658</v>
      </c>
      <c r="G402" s="167" t="s">
        <v>11659</v>
      </c>
      <c r="H402" s="62" t="s">
        <v>11848</v>
      </c>
      <c r="I402" s="167" t="s">
        <v>11490</v>
      </c>
      <c r="J402" s="63" t="str">
        <f t="shared" ref="J402:J468" si="47">CONCATENATE("IC.CV.",C402,E402,H402)</f>
        <v>IC.CV.160401</v>
      </c>
      <c r="K402" s="61" t="s">
        <v>12175</v>
      </c>
      <c r="L402" s="167" t="str">
        <f t="shared" si="46"/>
        <v>Unassisted diastolic pressure</v>
      </c>
      <c r="M402" s="168" t="str">
        <f t="shared" si="43"/>
        <v>PI.IC.CV.160401.01</v>
      </c>
      <c r="N402" s="168"/>
      <c r="O402" s="168" t="str">
        <f t="shared" si="44"/>
        <v>PH.IC.CV.160401.01</v>
      </c>
      <c r="Q402" s="168" t="str">
        <f t="shared" si="45"/>
        <v>CL.IC.CV.160401.01</v>
      </c>
    </row>
    <row r="403" spans="1:45" s="167" customFormat="1" ht="15">
      <c r="A403" s="167" t="s">
        <v>12003</v>
      </c>
      <c r="C403" s="61" t="s">
        <v>7863</v>
      </c>
      <c r="E403" s="61" t="s">
        <v>6464</v>
      </c>
      <c r="F403" s="167" t="s">
        <v>11658</v>
      </c>
      <c r="G403" s="167" t="s">
        <v>11491</v>
      </c>
      <c r="H403" s="62" t="s">
        <v>12030</v>
      </c>
      <c r="I403" s="167" t="s">
        <v>11492</v>
      </c>
      <c r="J403" s="63" t="str">
        <f t="shared" si="47"/>
        <v>IC.CV.160402</v>
      </c>
      <c r="K403" s="61" t="s">
        <v>12175</v>
      </c>
      <c r="L403" s="167" t="str">
        <f t="shared" si="46"/>
        <v>Assisted aortic end diastolic pressure</v>
      </c>
      <c r="M403" s="168" t="str">
        <f t="shared" ref="M403:M469" si="48">CONCATENATE("PI.",J403,".",K403)</f>
        <v>PI.IC.CV.160402.01</v>
      </c>
      <c r="N403" s="168"/>
      <c r="O403" s="168" t="str">
        <f t="shared" ref="O403:O469" si="49">CONCATENATE("PH.",J403,".",K403)</f>
        <v>PH.IC.CV.160402.01</v>
      </c>
      <c r="Q403" s="168" t="str">
        <f t="shared" ref="Q403:Q469" si="50">CONCATENATE("CL.",J403,".",K403)</f>
        <v>CL.IC.CV.160402.01</v>
      </c>
    </row>
    <row r="404" spans="1:45" s="167" customFormat="1" ht="15">
      <c r="A404" s="167" t="s">
        <v>12003</v>
      </c>
      <c r="C404" s="61" t="s">
        <v>7863</v>
      </c>
      <c r="E404" s="61" t="s">
        <v>6464</v>
      </c>
      <c r="F404" s="167" t="s">
        <v>11493</v>
      </c>
      <c r="G404" s="167" t="s">
        <v>11494</v>
      </c>
      <c r="H404" s="62" t="s">
        <v>12032</v>
      </c>
      <c r="I404" s="167" t="s">
        <v>11495</v>
      </c>
      <c r="J404" s="63" t="str">
        <f t="shared" si="47"/>
        <v>IC.CV.160403</v>
      </c>
      <c r="K404" s="61" t="s">
        <v>12175</v>
      </c>
      <c r="L404" s="167" t="str">
        <f t="shared" si="46"/>
        <v>Diastolic augmentation</v>
      </c>
      <c r="M404" s="168" t="str">
        <f t="shared" si="48"/>
        <v>PI.IC.CV.160403.01</v>
      </c>
      <c r="N404" s="168"/>
      <c r="O404" s="168" t="str">
        <f t="shared" si="49"/>
        <v>PH.IC.CV.160403.01</v>
      </c>
      <c r="Q404" s="168" t="str">
        <f t="shared" si="50"/>
        <v>CL.IC.CV.160403.01</v>
      </c>
    </row>
    <row r="405" spans="1:45" s="145" customFormat="1" ht="16">
      <c r="A405" s="145" t="s">
        <v>12003</v>
      </c>
      <c r="C405" s="170" t="s">
        <v>7863</v>
      </c>
      <c r="D405" s="145" t="s">
        <v>3936</v>
      </c>
      <c r="E405" s="170" t="s">
        <v>6291</v>
      </c>
      <c r="F405" s="145" t="s">
        <v>14554</v>
      </c>
      <c r="G405" s="145" t="s">
        <v>11325</v>
      </c>
      <c r="H405" s="170" t="s">
        <v>11848</v>
      </c>
      <c r="I405" s="145" t="s">
        <v>11179</v>
      </c>
      <c r="J405" s="171" t="str">
        <f t="shared" si="47"/>
        <v>IC.CV.160501</v>
      </c>
      <c r="K405" s="170" t="s">
        <v>12175</v>
      </c>
      <c r="L405" s="145" t="str">
        <f t="shared" si="46"/>
        <v xml:space="preserve">     Colorless</v>
      </c>
      <c r="M405" s="171" t="str">
        <f t="shared" si="48"/>
        <v>PI.IC.CV.160501.01</v>
      </c>
      <c r="N405" s="171"/>
      <c r="O405" s="171" t="str">
        <f t="shared" si="49"/>
        <v>PH.IC.CV.160501.01</v>
      </c>
      <c r="Q405" s="171" t="str">
        <f t="shared" si="50"/>
        <v>CL.IC.CV.160501.01</v>
      </c>
      <c r="AR405" s="145" t="s">
        <v>12773</v>
      </c>
      <c r="AS405" s="145">
        <v>1749</v>
      </c>
    </row>
    <row r="406" spans="1:45" s="145" customFormat="1" ht="16">
      <c r="A406" s="145" t="s">
        <v>12003</v>
      </c>
      <c r="C406" s="170" t="s">
        <v>7863</v>
      </c>
      <c r="E406" s="170" t="s">
        <v>6291</v>
      </c>
      <c r="F406" s="145" t="s">
        <v>14554</v>
      </c>
      <c r="G406" s="145" t="s">
        <v>11180</v>
      </c>
      <c r="H406" s="170" t="s">
        <v>12030</v>
      </c>
      <c r="I406" s="145" t="s">
        <v>11181</v>
      </c>
      <c r="J406" s="171" t="str">
        <f t="shared" si="47"/>
        <v>IC.CV.160502</v>
      </c>
      <c r="K406" s="170" t="s">
        <v>12175</v>
      </c>
      <c r="L406" s="145" t="str">
        <f t="shared" si="46"/>
        <v xml:space="preserve">     Pink</v>
      </c>
      <c r="M406" s="171" t="str">
        <f t="shared" si="48"/>
        <v>PI.IC.CV.160502.01</v>
      </c>
      <c r="N406" s="171"/>
      <c r="O406" s="171" t="str">
        <f t="shared" si="49"/>
        <v>PH.IC.CV.160502.01</v>
      </c>
      <c r="Q406" s="171" t="str">
        <f t="shared" si="50"/>
        <v>CL.IC.CV.160502.01</v>
      </c>
      <c r="AR406" s="145" t="s">
        <v>12773</v>
      </c>
      <c r="AS406" s="145">
        <v>1749</v>
      </c>
    </row>
    <row r="407" spans="1:45" s="145" customFormat="1" ht="16">
      <c r="A407" s="145" t="s">
        <v>12003</v>
      </c>
      <c r="C407" s="170" t="s">
        <v>7863</v>
      </c>
      <c r="E407" s="170" t="s">
        <v>6291</v>
      </c>
      <c r="F407" s="145" t="s">
        <v>14554</v>
      </c>
      <c r="G407" s="145" t="s">
        <v>11329</v>
      </c>
      <c r="H407" s="170" t="s">
        <v>12032</v>
      </c>
      <c r="I407" s="145" t="s">
        <v>11477</v>
      </c>
      <c r="J407" s="171" t="str">
        <f t="shared" si="47"/>
        <v>IC.CV.160503</v>
      </c>
      <c r="K407" s="170" t="s">
        <v>12175</v>
      </c>
      <c r="L407" s="145" t="str">
        <f t="shared" si="46"/>
        <v xml:space="preserve">     Red</v>
      </c>
      <c r="M407" s="171" t="str">
        <f t="shared" si="48"/>
        <v>PI.IC.CV.160503.01</v>
      </c>
      <c r="N407" s="171"/>
      <c r="O407" s="171" t="str">
        <f t="shared" si="49"/>
        <v>PH.IC.CV.160503.01</v>
      </c>
      <c r="Q407" s="171" t="str">
        <f t="shared" si="50"/>
        <v>CL.IC.CV.160503.01</v>
      </c>
      <c r="AR407" s="145" t="s">
        <v>12773</v>
      </c>
      <c r="AS407" s="145">
        <v>1749</v>
      </c>
    </row>
    <row r="408" spans="1:45" s="145" customFormat="1" ht="16">
      <c r="A408" s="145" t="s">
        <v>12003</v>
      </c>
      <c r="C408" s="170" t="s">
        <v>7863</v>
      </c>
      <c r="E408" s="170" t="s">
        <v>6291</v>
      </c>
      <c r="F408" s="145" t="s">
        <v>14554</v>
      </c>
      <c r="G408" s="145" t="s">
        <v>11330</v>
      </c>
      <c r="H408" s="170" t="s">
        <v>12028</v>
      </c>
      <c r="I408" s="145" t="s">
        <v>11331</v>
      </c>
      <c r="J408" s="171" t="str">
        <f t="shared" si="47"/>
        <v>IC.CV.160504</v>
      </c>
      <c r="K408" s="170" t="s">
        <v>12175</v>
      </c>
      <c r="L408" s="145" t="str">
        <f t="shared" si="46"/>
        <v xml:space="preserve">     Maroon</v>
      </c>
      <c r="M408" s="171" t="str">
        <f t="shared" si="48"/>
        <v>PI.IC.CV.160504.01</v>
      </c>
      <c r="N408" s="171"/>
      <c r="O408" s="171" t="str">
        <f t="shared" si="49"/>
        <v>PH.IC.CV.160504.01</v>
      </c>
      <c r="Q408" s="171" t="str">
        <f t="shared" si="50"/>
        <v>CL.IC.CV.160504.01</v>
      </c>
      <c r="AR408" s="145" t="s">
        <v>12773</v>
      </c>
      <c r="AS408" s="145">
        <v>1749</v>
      </c>
    </row>
    <row r="409" spans="1:45" s="145" customFormat="1" ht="16">
      <c r="A409" s="145" t="s">
        <v>12003</v>
      </c>
      <c r="C409" s="170" t="s">
        <v>7863</v>
      </c>
      <c r="E409" s="170" t="s">
        <v>6291</v>
      </c>
      <c r="F409" s="145" t="s">
        <v>14554</v>
      </c>
      <c r="G409" s="145" t="s">
        <v>11176</v>
      </c>
      <c r="H409" s="170" t="s">
        <v>12210</v>
      </c>
      <c r="I409" s="145" t="s">
        <v>11177</v>
      </c>
      <c r="J409" s="171" t="str">
        <f t="shared" si="47"/>
        <v>IC.CV.160505</v>
      </c>
      <c r="K409" s="170" t="s">
        <v>12175</v>
      </c>
      <c r="L409" s="145" t="str">
        <f t="shared" si="46"/>
        <v xml:space="preserve">     Yellow</v>
      </c>
      <c r="M409" s="171" t="str">
        <f t="shared" si="48"/>
        <v>PI.IC.CV.160505.01</v>
      </c>
      <c r="N409" s="171"/>
      <c r="O409" s="171" t="str">
        <f t="shared" si="49"/>
        <v>PH.IC.CV.160505.01</v>
      </c>
      <c r="Q409" s="171" t="str">
        <f t="shared" si="50"/>
        <v>CL.IC.CV.160505.01</v>
      </c>
      <c r="AR409" s="145" t="s">
        <v>12773</v>
      </c>
      <c r="AS409" s="145">
        <v>1749</v>
      </c>
    </row>
    <row r="410" spans="1:45" s="145" customFormat="1" ht="16">
      <c r="A410" s="145" t="s">
        <v>12003</v>
      </c>
      <c r="C410" s="170" t="s">
        <v>7863</v>
      </c>
      <c r="E410" s="170" t="s">
        <v>6291</v>
      </c>
      <c r="F410" s="145" t="s">
        <v>14554</v>
      </c>
      <c r="G410" s="145" t="s">
        <v>11876</v>
      </c>
      <c r="H410" s="170" t="s">
        <v>12212</v>
      </c>
      <c r="I410" s="145" t="s">
        <v>11877</v>
      </c>
      <c r="J410" s="171" t="str">
        <f t="shared" si="47"/>
        <v>IC.CV.160506</v>
      </c>
      <c r="K410" s="170" t="s">
        <v>12175</v>
      </c>
      <c r="L410" s="145" t="str">
        <f t="shared" si="46"/>
        <v xml:space="preserve">     Amber</v>
      </c>
      <c r="M410" s="171" t="str">
        <f t="shared" si="48"/>
        <v>PI.IC.CV.160506.01</v>
      </c>
      <c r="N410" s="171"/>
      <c r="O410" s="171" t="str">
        <f t="shared" si="49"/>
        <v>PH.IC.CV.160506.01</v>
      </c>
      <c r="Q410" s="171" t="str">
        <f t="shared" si="50"/>
        <v>CL.IC.CV.160506.01</v>
      </c>
      <c r="AR410" s="145" t="s">
        <v>12773</v>
      </c>
      <c r="AS410" s="145">
        <v>1749</v>
      </c>
    </row>
    <row r="411" spans="1:45" s="145" customFormat="1" ht="16">
      <c r="A411" s="145" t="s">
        <v>12003</v>
      </c>
      <c r="C411" s="170" t="s">
        <v>7863</v>
      </c>
      <c r="E411" s="170" t="s">
        <v>6291</v>
      </c>
      <c r="F411" s="145" t="s">
        <v>14554</v>
      </c>
      <c r="G411" s="145" t="s">
        <v>11878</v>
      </c>
      <c r="H411" s="170" t="s">
        <v>12225</v>
      </c>
      <c r="I411" s="145" t="s">
        <v>11879</v>
      </c>
      <c r="J411" s="171" t="str">
        <f t="shared" si="47"/>
        <v>IC.CV.160507</v>
      </c>
      <c r="K411" s="170" t="s">
        <v>12175</v>
      </c>
      <c r="L411" s="145" t="str">
        <f t="shared" si="46"/>
        <v xml:space="preserve">     Green</v>
      </c>
      <c r="M411" s="171" t="str">
        <f t="shared" si="48"/>
        <v>PI.IC.CV.160507.01</v>
      </c>
      <c r="N411" s="171"/>
      <c r="O411" s="171" t="str">
        <f t="shared" si="49"/>
        <v>PH.IC.CV.160507.01</v>
      </c>
      <c r="Q411" s="171" t="str">
        <f t="shared" si="50"/>
        <v>CL.IC.CV.160507.01</v>
      </c>
      <c r="AR411" s="145" t="s">
        <v>12773</v>
      </c>
      <c r="AS411" s="145">
        <v>1749</v>
      </c>
    </row>
    <row r="412" spans="1:45" s="145" customFormat="1" ht="16">
      <c r="A412" s="145" t="s">
        <v>12003</v>
      </c>
      <c r="C412" s="170" t="s">
        <v>7863</v>
      </c>
      <c r="E412" s="170" t="s">
        <v>6291</v>
      </c>
      <c r="F412" s="145" t="s">
        <v>14554</v>
      </c>
      <c r="G412" s="145" t="s">
        <v>11880</v>
      </c>
      <c r="H412" s="170" t="s">
        <v>11638</v>
      </c>
      <c r="I412" s="145" t="s">
        <v>11881</v>
      </c>
      <c r="J412" s="171" t="str">
        <f t="shared" si="47"/>
        <v>IC.CV.160508</v>
      </c>
      <c r="K412" s="170" t="s">
        <v>12175</v>
      </c>
      <c r="L412" s="145" t="str">
        <f t="shared" si="46"/>
        <v xml:space="preserve">     Tan</v>
      </c>
      <c r="M412" s="171" t="str">
        <f t="shared" si="48"/>
        <v>PI.IC.CV.160508.01</v>
      </c>
      <c r="N412" s="171"/>
      <c r="O412" s="171" t="str">
        <f t="shared" si="49"/>
        <v>PH.IC.CV.160508.01</v>
      </c>
      <c r="Q412" s="171" t="str">
        <f t="shared" si="50"/>
        <v>CL.IC.CV.160508.01</v>
      </c>
      <c r="AR412" s="145" t="s">
        <v>12773</v>
      </c>
      <c r="AS412" s="145">
        <v>1749</v>
      </c>
    </row>
    <row r="413" spans="1:45" s="145" customFormat="1" ht="16">
      <c r="A413" s="145" t="s">
        <v>12003</v>
      </c>
      <c r="C413" s="170" t="s">
        <v>7863</v>
      </c>
      <c r="D413" s="145" t="s">
        <v>7232</v>
      </c>
      <c r="E413" s="170" t="s">
        <v>6988</v>
      </c>
      <c r="F413" s="145" t="s">
        <v>14554</v>
      </c>
      <c r="G413" s="145" t="s">
        <v>11882</v>
      </c>
      <c r="H413" s="170" t="s">
        <v>11848</v>
      </c>
      <c r="I413" s="145" t="s">
        <v>11883</v>
      </c>
      <c r="J413" s="171" t="str">
        <f t="shared" si="47"/>
        <v>IC.CV.160601</v>
      </c>
      <c r="K413" s="170" t="s">
        <v>2379</v>
      </c>
      <c r="L413" s="145" t="str">
        <f t="shared" si="46"/>
        <v xml:space="preserve">     Bloody</v>
      </c>
      <c r="M413" s="171" t="str">
        <f t="shared" si="48"/>
        <v>PI.IC.CV.160601.01</v>
      </c>
      <c r="N413" s="171"/>
      <c r="O413" s="171" t="str">
        <f t="shared" si="49"/>
        <v>PH.IC.CV.160601.01</v>
      </c>
      <c r="Q413" s="171" t="str">
        <f t="shared" si="50"/>
        <v>CL.IC.CV.160601.01</v>
      </c>
      <c r="AR413" s="145" t="s">
        <v>12773</v>
      </c>
      <c r="AS413" s="145">
        <v>1749</v>
      </c>
    </row>
    <row r="414" spans="1:45" s="145" customFormat="1" ht="16">
      <c r="A414" s="145" t="s">
        <v>12003</v>
      </c>
      <c r="C414" s="170" t="s">
        <v>7863</v>
      </c>
      <c r="E414" s="170" t="s">
        <v>6988</v>
      </c>
      <c r="F414" s="145" t="s">
        <v>14554</v>
      </c>
      <c r="G414" s="145" t="s">
        <v>11884</v>
      </c>
      <c r="H414" s="170" t="s">
        <v>12030</v>
      </c>
      <c r="I414" s="145" t="s">
        <v>11546</v>
      </c>
      <c r="J414" s="171" t="str">
        <f t="shared" si="47"/>
        <v>IC.CV.160602</v>
      </c>
      <c r="K414" s="170" t="s">
        <v>12175</v>
      </c>
      <c r="L414" s="145" t="str">
        <f t="shared" si="46"/>
        <v xml:space="preserve">     Serosanguinous</v>
      </c>
      <c r="M414" s="171" t="str">
        <f t="shared" si="48"/>
        <v>PI.IC.CV.160602.01</v>
      </c>
      <c r="N414" s="171"/>
      <c r="O414" s="171" t="str">
        <f t="shared" si="49"/>
        <v>PH.IC.CV.160602.01</v>
      </c>
      <c r="Q414" s="171" t="str">
        <f t="shared" si="50"/>
        <v>CL.IC.CV.160602.01</v>
      </c>
      <c r="AR414" s="145" t="s">
        <v>12773</v>
      </c>
      <c r="AS414" s="145">
        <v>1749</v>
      </c>
    </row>
    <row r="415" spans="1:45" s="145" customFormat="1" ht="16">
      <c r="A415" s="145" t="s">
        <v>12003</v>
      </c>
      <c r="C415" s="170" t="s">
        <v>7863</v>
      </c>
      <c r="E415" s="170" t="s">
        <v>6988</v>
      </c>
      <c r="F415" s="145" t="s">
        <v>14554</v>
      </c>
      <c r="G415" s="145" t="s">
        <v>11547</v>
      </c>
      <c r="H415" s="170" t="s">
        <v>12032</v>
      </c>
      <c r="I415" s="145" t="s">
        <v>11548</v>
      </c>
      <c r="J415" s="171" t="str">
        <f t="shared" si="47"/>
        <v>IC.CV.160603</v>
      </c>
      <c r="K415" s="170" t="s">
        <v>12175</v>
      </c>
      <c r="L415" s="145" t="str">
        <f t="shared" si="46"/>
        <v xml:space="preserve">     Serous</v>
      </c>
      <c r="M415" s="171" t="str">
        <f t="shared" si="48"/>
        <v>PI.IC.CV.160603.01</v>
      </c>
      <c r="N415" s="171"/>
      <c r="O415" s="171" t="str">
        <f t="shared" si="49"/>
        <v>PH.IC.CV.160603.01</v>
      </c>
      <c r="Q415" s="171" t="str">
        <f t="shared" si="50"/>
        <v>CL.IC.CV.160603.01</v>
      </c>
      <c r="AR415" s="145" t="s">
        <v>12773</v>
      </c>
      <c r="AS415" s="145">
        <v>1749</v>
      </c>
    </row>
    <row r="416" spans="1:45" s="145" customFormat="1" ht="16">
      <c r="A416" s="145" t="s">
        <v>12003</v>
      </c>
      <c r="C416" s="170" t="s">
        <v>7863</v>
      </c>
      <c r="E416" s="170" t="s">
        <v>6988</v>
      </c>
      <c r="F416" s="145" t="s">
        <v>14554</v>
      </c>
      <c r="G416" s="145" t="s">
        <v>11549</v>
      </c>
      <c r="H416" s="170" t="s">
        <v>12028</v>
      </c>
      <c r="I416" s="145" t="s">
        <v>11550</v>
      </c>
      <c r="J416" s="171" t="str">
        <f t="shared" si="47"/>
        <v>IC.CV.160604</v>
      </c>
      <c r="K416" s="170" t="s">
        <v>12175</v>
      </c>
      <c r="L416" s="145" t="str">
        <f t="shared" si="46"/>
        <v xml:space="preserve">     Clear</v>
      </c>
      <c r="M416" s="171" t="str">
        <f t="shared" si="48"/>
        <v>PI.IC.CV.160604.01</v>
      </c>
      <c r="N416" s="171"/>
      <c r="O416" s="171" t="str">
        <f t="shared" si="49"/>
        <v>PH.IC.CV.160604.01</v>
      </c>
      <c r="Q416" s="171" t="str">
        <f t="shared" si="50"/>
        <v>CL.IC.CV.160604.01</v>
      </c>
      <c r="AR416" s="145" t="s">
        <v>12773</v>
      </c>
      <c r="AS416" s="145">
        <v>1749</v>
      </c>
    </row>
    <row r="417" spans="1:45" s="145" customFormat="1" ht="16">
      <c r="A417" s="145" t="s">
        <v>12003</v>
      </c>
      <c r="C417" s="170" t="s">
        <v>7863</v>
      </c>
      <c r="E417" s="170" t="s">
        <v>6988</v>
      </c>
      <c r="F417" s="145" t="s">
        <v>14554</v>
      </c>
      <c r="G417" s="145" t="s">
        <v>11551</v>
      </c>
      <c r="H417" s="170" t="s">
        <v>12210</v>
      </c>
      <c r="I417" s="145" t="s">
        <v>11552</v>
      </c>
      <c r="J417" s="171" t="str">
        <f t="shared" si="47"/>
        <v>IC.CV.160605</v>
      </c>
      <c r="K417" s="170" t="s">
        <v>12175</v>
      </c>
      <c r="L417" s="145" t="str">
        <f t="shared" si="46"/>
        <v xml:space="preserve">     Cloudy</v>
      </c>
      <c r="M417" s="171" t="str">
        <f t="shared" si="48"/>
        <v>PI.IC.CV.160605.01</v>
      </c>
      <c r="N417" s="171"/>
      <c r="O417" s="171" t="str">
        <f t="shared" si="49"/>
        <v>PH.IC.CV.160605.01</v>
      </c>
      <c r="Q417" s="171" t="str">
        <f t="shared" si="50"/>
        <v>CL.IC.CV.160605.01</v>
      </c>
      <c r="AR417" s="145" t="s">
        <v>12773</v>
      </c>
      <c r="AS417" s="145">
        <v>1749</v>
      </c>
    </row>
    <row r="418" spans="1:45" s="145" customFormat="1" ht="16">
      <c r="A418" s="145" t="s">
        <v>12003</v>
      </c>
      <c r="C418" s="170" t="s">
        <v>7863</v>
      </c>
      <c r="E418" s="170" t="s">
        <v>6988</v>
      </c>
      <c r="F418" s="145" t="s">
        <v>14554</v>
      </c>
      <c r="G418" s="145" t="s">
        <v>11553</v>
      </c>
      <c r="H418" s="170" t="s">
        <v>12212</v>
      </c>
      <c r="I418" s="145" t="s">
        <v>11554</v>
      </c>
      <c r="J418" s="171" t="str">
        <f t="shared" si="47"/>
        <v>IC.CV.160606</v>
      </c>
      <c r="K418" s="170" t="s">
        <v>12175</v>
      </c>
      <c r="L418" s="145" t="str">
        <f t="shared" si="46"/>
        <v xml:space="preserve">     Purulent</v>
      </c>
      <c r="M418" s="171" t="str">
        <f t="shared" si="48"/>
        <v>PI.IC.CV.160606.01</v>
      </c>
      <c r="N418" s="171"/>
      <c r="O418" s="171" t="str">
        <f t="shared" si="49"/>
        <v>PH.IC.CV.160606.01</v>
      </c>
      <c r="Q418" s="171" t="str">
        <f t="shared" si="50"/>
        <v>CL.IC.CV.160606.01</v>
      </c>
      <c r="AR418" s="145" t="s">
        <v>12773</v>
      </c>
      <c r="AS418" s="145">
        <v>1749</v>
      </c>
    </row>
    <row r="419" spans="1:45" s="145" customFormat="1" ht="16">
      <c r="A419" s="145" t="s">
        <v>12003</v>
      </c>
      <c r="C419" s="170" t="s">
        <v>7863</v>
      </c>
      <c r="E419" s="170" t="s">
        <v>6988</v>
      </c>
      <c r="F419" s="145" t="s">
        <v>14554</v>
      </c>
      <c r="G419" s="145" t="s">
        <v>11395</v>
      </c>
      <c r="H419" s="170" t="s">
        <v>12225</v>
      </c>
      <c r="I419" s="145" t="s">
        <v>11396</v>
      </c>
      <c r="J419" s="171" t="str">
        <f t="shared" si="47"/>
        <v>IC.CV.160607</v>
      </c>
      <c r="K419" s="170" t="s">
        <v>12175</v>
      </c>
      <c r="L419" s="145" t="str">
        <f t="shared" si="46"/>
        <v xml:space="preserve">     Viscous</v>
      </c>
      <c r="M419" s="171" t="str">
        <f t="shared" si="48"/>
        <v>PI.IC.CV.160607.01</v>
      </c>
      <c r="N419" s="171"/>
      <c r="O419" s="171" t="str">
        <f t="shared" si="49"/>
        <v>PH.IC.CV.160607.01</v>
      </c>
      <c r="Q419" s="171" t="str">
        <f t="shared" si="50"/>
        <v>CL.IC.CV.160607.01</v>
      </c>
      <c r="AR419" s="145" t="s">
        <v>12773</v>
      </c>
      <c r="AS419" s="145">
        <v>1749</v>
      </c>
    </row>
    <row r="420" spans="1:45" s="145" customFormat="1" ht="16">
      <c r="A420" s="145" t="s">
        <v>12003</v>
      </c>
      <c r="C420" s="170" t="s">
        <v>7863</v>
      </c>
      <c r="D420" s="145" t="s">
        <v>11397</v>
      </c>
      <c r="E420" s="170" t="s">
        <v>6317</v>
      </c>
      <c r="F420" s="145" t="s">
        <v>14554</v>
      </c>
      <c r="G420" s="145" t="s">
        <v>11398</v>
      </c>
      <c r="H420" s="170" t="s">
        <v>11848</v>
      </c>
      <c r="I420" s="145" t="s">
        <v>12157</v>
      </c>
      <c r="J420" s="171" t="str">
        <f t="shared" si="47"/>
        <v>IC.CV.160701</v>
      </c>
      <c r="K420" s="170" t="s">
        <v>12175</v>
      </c>
      <c r="L420" s="145" t="str">
        <f t="shared" si="46"/>
        <v xml:space="preserve">     Drainage none</v>
      </c>
      <c r="M420" s="171" t="str">
        <f t="shared" si="48"/>
        <v>PI.IC.CV.160701.01</v>
      </c>
      <c r="N420" s="171"/>
      <c r="O420" s="171" t="str">
        <f t="shared" si="49"/>
        <v>PH.IC.CV.160701.01</v>
      </c>
      <c r="Q420" s="171" t="str">
        <f t="shared" si="50"/>
        <v>CL.IC.CV.160701.01</v>
      </c>
      <c r="AR420" s="145" t="s">
        <v>12773</v>
      </c>
      <c r="AS420" s="145">
        <v>1749</v>
      </c>
    </row>
    <row r="421" spans="1:45" s="145" customFormat="1" ht="16">
      <c r="A421" s="145" t="s">
        <v>12003</v>
      </c>
      <c r="C421" s="170" t="s">
        <v>7863</v>
      </c>
      <c r="E421" s="170" t="s">
        <v>6317</v>
      </c>
      <c r="F421" s="145" t="s">
        <v>14554</v>
      </c>
      <c r="G421" s="145" t="s">
        <v>11399</v>
      </c>
      <c r="H421" s="170" t="s">
        <v>12030</v>
      </c>
      <c r="I421" s="145" t="s">
        <v>11400</v>
      </c>
      <c r="J421" s="171" t="str">
        <f t="shared" si="47"/>
        <v>IC.CV.160702</v>
      </c>
      <c r="K421" s="170" t="s">
        <v>12175</v>
      </c>
      <c r="L421" s="145" t="str">
        <f t="shared" si="46"/>
        <v xml:space="preserve">     Scant amount drainage</v>
      </c>
      <c r="M421" s="171" t="str">
        <f t="shared" si="48"/>
        <v>PI.IC.CV.160702.01</v>
      </c>
      <c r="N421" s="171"/>
      <c r="O421" s="171" t="str">
        <f t="shared" si="49"/>
        <v>PH.IC.CV.160702.01</v>
      </c>
      <c r="Q421" s="171" t="str">
        <f t="shared" si="50"/>
        <v>CL.IC.CV.160702.01</v>
      </c>
      <c r="AR421" s="145" t="s">
        <v>12773</v>
      </c>
      <c r="AS421" s="145">
        <v>1749</v>
      </c>
    </row>
    <row r="422" spans="1:45" s="145" customFormat="1" ht="16">
      <c r="A422" s="145" t="s">
        <v>12003</v>
      </c>
      <c r="C422" s="170" t="s">
        <v>7863</v>
      </c>
      <c r="E422" s="170" t="s">
        <v>6317</v>
      </c>
      <c r="F422" s="145" t="s">
        <v>14554</v>
      </c>
      <c r="G422" s="145" t="s">
        <v>11401</v>
      </c>
      <c r="H422" s="170" t="s">
        <v>12032</v>
      </c>
      <c r="I422" s="145" t="s">
        <v>11730</v>
      </c>
      <c r="J422" s="171" t="str">
        <f t="shared" si="47"/>
        <v>IC.CV.160703</v>
      </c>
      <c r="K422" s="170" t="s">
        <v>12175</v>
      </c>
      <c r="L422" s="145" t="str">
        <f t="shared" si="46"/>
        <v xml:space="preserve">     Small amount drainage</v>
      </c>
      <c r="M422" s="171" t="str">
        <f t="shared" si="48"/>
        <v>PI.IC.CV.160703.01</v>
      </c>
      <c r="N422" s="171"/>
      <c r="O422" s="171" t="str">
        <f t="shared" si="49"/>
        <v>PH.IC.CV.160703.01</v>
      </c>
      <c r="Q422" s="171" t="str">
        <f t="shared" si="50"/>
        <v>CL.IC.CV.160703.01</v>
      </c>
      <c r="AR422" s="145" t="s">
        <v>12773</v>
      </c>
      <c r="AS422" s="145">
        <v>1749</v>
      </c>
    </row>
    <row r="423" spans="1:45" s="145" customFormat="1" ht="16">
      <c r="A423" s="145" t="s">
        <v>12003</v>
      </c>
      <c r="C423" s="170" t="s">
        <v>7863</v>
      </c>
      <c r="E423" s="170" t="s">
        <v>6317</v>
      </c>
      <c r="F423" s="145" t="s">
        <v>14554</v>
      </c>
      <c r="G423" s="145" t="s">
        <v>11731</v>
      </c>
      <c r="H423" s="170" t="s">
        <v>12028</v>
      </c>
      <c r="I423" s="145" t="s">
        <v>11732</v>
      </c>
      <c r="J423" s="171" t="str">
        <f t="shared" si="47"/>
        <v>IC.CV.160704</v>
      </c>
      <c r="K423" s="170" t="s">
        <v>12175</v>
      </c>
      <c r="L423" s="145" t="str">
        <f t="shared" si="46"/>
        <v xml:space="preserve">     Moderate amount drainage</v>
      </c>
      <c r="M423" s="171" t="str">
        <f t="shared" si="48"/>
        <v>PI.IC.CV.160704.01</v>
      </c>
      <c r="N423" s="171"/>
      <c r="O423" s="171" t="str">
        <f t="shared" si="49"/>
        <v>PH.IC.CV.160704.01</v>
      </c>
      <c r="Q423" s="171" t="str">
        <f t="shared" si="50"/>
        <v>CL.IC.CV.160704.01</v>
      </c>
      <c r="AR423" s="145" t="s">
        <v>12773</v>
      </c>
      <c r="AS423" s="145">
        <v>1749</v>
      </c>
    </row>
    <row r="424" spans="1:45" s="145" customFormat="1" ht="16">
      <c r="A424" s="145" t="s">
        <v>12003</v>
      </c>
      <c r="C424" s="170" t="s">
        <v>7863</v>
      </c>
      <c r="E424" s="170" t="s">
        <v>6317</v>
      </c>
      <c r="F424" s="145" t="s">
        <v>14554</v>
      </c>
      <c r="G424" s="145" t="s">
        <v>11733</v>
      </c>
      <c r="H424" s="170" t="s">
        <v>12210</v>
      </c>
      <c r="I424" s="145" t="s">
        <v>11734</v>
      </c>
      <c r="J424" s="171" t="str">
        <f t="shared" si="47"/>
        <v>IC.CV.160705</v>
      </c>
      <c r="K424" s="170" t="s">
        <v>12175</v>
      </c>
      <c r="L424" s="145" t="str">
        <f t="shared" si="46"/>
        <v xml:space="preserve">     Large amount drainage</v>
      </c>
      <c r="M424" s="171" t="str">
        <f t="shared" si="48"/>
        <v>PI.IC.CV.160705.01</v>
      </c>
      <c r="N424" s="171"/>
      <c r="O424" s="171" t="str">
        <f t="shared" si="49"/>
        <v>PH.IC.CV.160705.01</v>
      </c>
      <c r="Q424" s="171" t="str">
        <f t="shared" si="50"/>
        <v>CL.IC.CV.160705.01</v>
      </c>
      <c r="AR424" s="145" t="s">
        <v>12773</v>
      </c>
      <c r="AS424" s="145">
        <v>1749</v>
      </c>
    </row>
    <row r="425" spans="1:45" s="145" customFormat="1" ht="16">
      <c r="A425" s="145" t="s">
        <v>12003</v>
      </c>
      <c r="C425" s="170" t="s">
        <v>7863</v>
      </c>
      <c r="E425" s="170" t="s">
        <v>6317</v>
      </c>
      <c r="F425" s="145" t="s">
        <v>14554</v>
      </c>
      <c r="G425" s="145" t="s">
        <v>11932</v>
      </c>
      <c r="H425" s="170" t="s">
        <v>12212</v>
      </c>
      <c r="I425" s="145" t="s">
        <v>11933</v>
      </c>
      <c r="J425" s="171" t="str">
        <f t="shared" si="47"/>
        <v>IC.CV.160706</v>
      </c>
      <c r="K425" s="170" t="s">
        <v>12175</v>
      </c>
      <c r="L425" s="145" t="str">
        <f t="shared" si="46"/>
        <v xml:space="preserve">     Copious amount drainage</v>
      </c>
      <c r="M425" s="171" t="str">
        <f t="shared" si="48"/>
        <v>PI.IC.CV.160706.01</v>
      </c>
      <c r="N425" s="171"/>
      <c r="O425" s="171" t="str">
        <f t="shared" si="49"/>
        <v>PH.IC.CV.160706.01</v>
      </c>
      <c r="Q425" s="171" t="str">
        <f t="shared" si="50"/>
        <v>CL.IC.CV.160706.01</v>
      </c>
      <c r="AR425" s="145" t="s">
        <v>12773</v>
      </c>
      <c r="AS425" s="145">
        <v>1749</v>
      </c>
    </row>
    <row r="426" spans="1:45" s="145" customFormat="1" ht="16">
      <c r="A426" s="145" t="s">
        <v>12003</v>
      </c>
      <c r="C426" s="170" t="s">
        <v>7863</v>
      </c>
      <c r="D426" s="145" t="s">
        <v>11934</v>
      </c>
      <c r="E426" s="170" t="s">
        <v>3574</v>
      </c>
      <c r="F426" s="145" t="s">
        <v>14554</v>
      </c>
      <c r="G426" s="145" t="s">
        <v>11935</v>
      </c>
      <c r="H426" s="170" t="s">
        <v>11848</v>
      </c>
      <c r="I426" s="145" t="s">
        <v>11753</v>
      </c>
      <c r="J426" s="171" t="str">
        <f t="shared" si="47"/>
        <v>IC.CV.160801</v>
      </c>
      <c r="K426" s="170" t="s">
        <v>12175</v>
      </c>
      <c r="L426" s="145" t="str">
        <f t="shared" si="46"/>
        <v xml:space="preserve">     Drainage same amount</v>
      </c>
      <c r="M426" s="171" t="str">
        <f t="shared" si="48"/>
        <v>PI.IC.CV.160801.01</v>
      </c>
      <c r="N426" s="171"/>
      <c r="O426" s="171" t="str">
        <f t="shared" si="49"/>
        <v>PH.IC.CV.160801.01</v>
      </c>
      <c r="Q426" s="171" t="str">
        <f t="shared" si="50"/>
        <v>CL.IC.CV.160801.01</v>
      </c>
      <c r="AR426" s="145" t="s">
        <v>12773</v>
      </c>
      <c r="AS426" s="145">
        <v>1749</v>
      </c>
    </row>
    <row r="427" spans="1:45" s="145" customFormat="1" ht="16">
      <c r="A427" s="145" t="s">
        <v>12003</v>
      </c>
      <c r="C427" s="170" t="s">
        <v>7863</v>
      </c>
      <c r="E427" s="170" t="s">
        <v>3574</v>
      </c>
      <c r="F427" s="145" t="s">
        <v>14554</v>
      </c>
      <c r="G427" s="145" t="s">
        <v>12775</v>
      </c>
      <c r="H427" s="170" t="s">
        <v>12030</v>
      </c>
      <c r="I427" s="145" t="s">
        <v>11752</v>
      </c>
      <c r="J427" s="171" t="str">
        <f t="shared" si="47"/>
        <v>IC.CV.160802</v>
      </c>
      <c r="K427" s="170" t="s">
        <v>12175</v>
      </c>
      <c r="L427" s="145" t="str">
        <f t="shared" si="46"/>
        <v xml:space="preserve">     Drainage decreasing</v>
      </c>
      <c r="M427" s="171" t="str">
        <f t="shared" si="48"/>
        <v>PI.IC.CV.160802.01</v>
      </c>
      <c r="N427" s="171"/>
      <c r="O427" s="171" t="str">
        <f t="shared" si="49"/>
        <v>PH.IC.CV.160802.01</v>
      </c>
      <c r="Q427" s="171" t="str">
        <f t="shared" si="50"/>
        <v>CL.IC.CV.160802.01</v>
      </c>
      <c r="AR427" s="145" t="s">
        <v>12773</v>
      </c>
      <c r="AS427" s="145">
        <v>1749</v>
      </c>
    </row>
    <row r="428" spans="1:45" s="145" customFormat="1" ht="16">
      <c r="A428" s="145" t="s">
        <v>12003</v>
      </c>
      <c r="C428" s="170" t="s">
        <v>7863</v>
      </c>
      <c r="E428" s="170" t="s">
        <v>3574</v>
      </c>
      <c r="F428" s="145" t="s">
        <v>14554</v>
      </c>
      <c r="G428" s="145" t="s">
        <v>11582</v>
      </c>
      <c r="H428" s="170" t="s">
        <v>12032</v>
      </c>
      <c r="I428" s="145" t="s">
        <v>11583</v>
      </c>
      <c r="J428" s="171" t="str">
        <f t="shared" si="47"/>
        <v>IC.CV.160803</v>
      </c>
      <c r="K428" s="170" t="s">
        <v>12175</v>
      </c>
      <c r="L428" s="145" t="str">
        <f t="shared" si="46"/>
        <v xml:space="preserve">     Drainage increasing</v>
      </c>
      <c r="M428" s="171" t="str">
        <f t="shared" si="48"/>
        <v>PI.IC.CV.160803.01</v>
      </c>
      <c r="N428" s="171"/>
      <c r="O428" s="171" t="str">
        <f t="shared" si="49"/>
        <v>PH.IC.CV.160803.01</v>
      </c>
      <c r="Q428" s="171" t="str">
        <f t="shared" si="50"/>
        <v>CL.IC.CV.160803.01</v>
      </c>
      <c r="AR428" s="145" t="s">
        <v>12773</v>
      </c>
      <c r="AS428" s="145">
        <v>1749</v>
      </c>
    </row>
    <row r="429" spans="1:45" s="145" customFormat="1" ht="16">
      <c r="A429" s="145" t="s">
        <v>12003</v>
      </c>
      <c r="C429" s="170" t="s">
        <v>7863</v>
      </c>
      <c r="D429" s="145" t="s">
        <v>11231</v>
      </c>
      <c r="E429" s="170" t="s">
        <v>3690</v>
      </c>
      <c r="F429" s="145" t="s">
        <v>14554</v>
      </c>
      <c r="G429" s="145" t="s">
        <v>11232</v>
      </c>
      <c r="H429" s="170" t="s">
        <v>11848</v>
      </c>
      <c r="I429" s="145" t="s">
        <v>11233</v>
      </c>
      <c r="J429" s="171" t="str">
        <f t="shared" si="47"/>
        <v>IC.CV.160901</v>
      </c>
      <c r="K429" s="170" t="s">
        <v>12175</v>
      </c>
      <c r="L429" s="145" t="str">
        <f t="shared" si="46"/>
        <v xml:space="preserve">     No odor</v>
      </c>
      <c r="M429" s="171" t="str">
        <f t="shared" si="48"/>
        <v>PI.IC.CV.160901.01</v>
      </c>
      <c r="N429" s="171"/>
      <c r="O429" s="171" t="str">
        <f t="shared" si="49"/>
        <v>PH.IC.CV.160901.01</v>
      </c>
      <c r="Q429" s="171" t="str">
        <f t="shared" si="50"/>
        <v>CL.IC.CV.160901.01</v>
      </c>
      <c r="AR429" s="145" t="s">
        <v>12773</v>
      </c>
      <c r="AS429" s="145">
        <v>1749</v>
      </c>
    </row>
    <row r="430" spans="1:45" s="145" customFormat="1" ht="16">
      <c r="A430" s="145" t="s">
        <v>12003</v>
      </c>
      <c r="C430" s="170" t="s">
        <v>7863</v>
      </c>
      <c r="E430" s="170" t="s">
        <v>3690</v>
      </c>
      <c r="F430" s="145" t="s">
        <v>14554</v>
      </c>
      <c r="G430" s="145" t="s">
        <v>11234</v>
      </c>
      <c r="H430" s="170" t="s">
        <v>12030</v>
      </c>
      <c r="I430" s="145" t="s">
        <v>11235</v>
      </c>
      <c r="J430" s="171" t="str">
        <f t="shared" si="47"/>
        <v>IC.CV.160902</v>
      </c>
      <c r="K430" s="170" t="s">
        <v>12175</v>
      </c>
      <c r="L430" s="145" t="str">
        <f t="shared" si="46"/>
        <v xml:space="preserve">     Foul</v>
      </c>
      <c r="M430" s="171" t="str">
        <f t="shared" si="48"/>
        <v>PI.IC.CV.160902.01</v>
      </c>
      <c r="N430" s="171"/>
      <c r="O430" s="171" t="str">
        <f t="shared" si="49"/>
        <v>PH.IC.CV.160902.01</v>
      </c>
      <c r="Q430" s="171" t="str">
        <f t="shared" si="50"/>
        <v>CL.IC.CV.160902.01</v>
      </c>
      <c r="AR430" s="145" t="s">
        <v>12773</v>
      </c>
      <c r="AS430" s="145">
        <v>1749</v>
      </c>
    </row>
    <row r="431" spans="1:45" s="145" customFormat="1" ht="16">
      <c r="A431" s="145" t="s">
        <v>12003</v>
      </c>
      <c r="C431" s="170" t="s">
        <v>7863</v>
      </c>
      <c r="D431" s="145" t="s">
        <v>7851</v>
      </c>
      <c r="E431" s="170" t="s">
        <v>3188</v>
      </c>
      <c r="F431" s="145" t="s">
        <v>14555</v>
      </c>
      <c r="G431" s="145" t="s">
        <v>11069</v>
      </c>
      <c r="H431" s="170" t="s">
        <v>11848</v>
      </c>
      <c r="I431" s="145" t="s">
        <v>11070</v>
      </c>
      <c r="J431" s="171" t="str">
        <f t="shared" si="47"/>
        <v>IC.CV.161001</v>
      </c>
      <c r="K431" s="170" t="s">
        <v>12175</v>
      </c>
      <c r="L431" s="145" t="str">
        <f t="shared" si="46"/>
        <v xml:space="preserve">     Transparent (Opsite, Tegaderm)</v>
      </c>
      <c r="M431" s="171" t="str">
        <f t="shared" si="48"/>
        <v>PI.IC.CV.161001.01</v>
      </c>
      <c r="N431" s="171"/>
      <c r="O431" s="171" t="str">
        <f t="shared" si="49"/>
        <v>PH.IC.CV.161001.01</v>
      </c>
      <c r="Q431" s="171" t="str">
        <f t="shared" si="50"/>
        <v>CL.IC.CV.161001.01</v>
      </c>
      <c r="AR431" s="145" t="s">
        <v>12773</v>
      </c>
      <c r="AS431" s="145">
        <v>1749</v>
      </c>
    </row>
    <row r="432" spans="1:45" s="145" customFormat="1" ht="16">
      <c r="A432" s="145" t="s">
        <v>12003</v>
      </c>
      <c r="C432" s="170" t="s">
        <v>7863</v>
      </c>
      <c r="E432" s="170" t="s">
        <v>3188</v>
      </c>
      <c r="F432" s="145" t="s">
        <v>14555</v>
      </c>
      <c r="G432" s="145" t="s">
        <v>11566</v>
      </c>
      <c r="H432" s="170" t="s">
        <v>12030</v>
      </c>
      <c r="I432" s="145" t="s">
        <v>11567</v>
      </c>
      <c r="J432" s="171" t="str">
        <f t="shared" si="47"/>
        <v>IC.CV.161002</v>
      </c>
      <c r="K432" s="170" t="s">
        <v>12175</v>
      </c>
      <c r="L432" s="145" t="str">
        <f t="shared" si="46"/>
        <v xml:space="preserve">     Gauze</v>
      </c>
      <c r="M432" s="171" t="str">
        <f t="shared" si="48"/>
        <v>PI.IC.CV.161002.01</v>
      </c>
      <c r="N432" s="171"/>
      <c r="O432" s="171" t="str">
        <f t="shared" si="49"/>
        <v>PH.IC.CV.161002.01</v>
      </c>
      <c r="Q432" s="171" t="str">
        <f t="shared" si="50"/>
        <v>CL.IC.CV.161002.01</v>
      </c>
      <c r="AR432" s="145" t="s">
        <v>12773</v>
      </c>
      <c r="AS432" s="145">
        <v>1749</v>
      </c>
    </row>
    <row r="433" spans="1:45" s="145" customFormat="1" ht="16">
      <c r="A433" s="145" t="s">
        <v>12003</v>
      </c>
      <c r="C433" s="170" t="s">
        <v>7863</v>
      </c>
      <c r="E433" s="170" t="s">
        <v>3188</v>
      </c>
      <c r="F433" s="145" t="s">
        <v>14555</v>
      </c>
      <c r="G433" s="145" t="s">
        <v>11568</v>
      </c>
      <c r="H433" s="170" t="s">
        <v>12032</v>
      </c>
      <c r="I433" s="145" t="s">
        <v>11569</v>
      </c>
      <c r="J433" s="171" t="str">
        <f t="shared" si="47"/>
        <v>IC.CV.161003</v>
      </c>
      <c r="K433" s="170" t="s">
        <v>12175</v>
      </c>
      <c r="L433" s="145" t="str">
        <f t="shared" si="46"/>
        <v xml:space="preserve">     Pressure</v>
      </c>
      <c r="M433" s="171" t="str">
        <f t="shared" si="48"/>
        <v>PI.IC.CV.161003.01</v>
      </c>
      <c r="N433" s="171"/>
      <c r="O433" s="171" t="str">
        <f t="shared" si="49"/>
        <v>PH.IC.CV.161003.01</v>
      </c>
      <c r="Q433" s="171" t="str">
        <f t="shared" si="50"/>
        <v>CL.IC.CV.161003.01</v>
      </c>
      <c r="AR433" s="145" t="s">
        <v>12773</v>
      </c>
      <c r="AS433" s="145">
        <v>1749</v>
      </c>
    </row>
    <row r="434" spans="1:45" s="145" customFormat="1" ht="16">
      <c r="A434" s="145" t="s">
        <v>12003</v>
      </c>
      <c r="C434" s="170" t="s">
        <v>7863</v>
      </c>
      <c r="E434" s="170" t="s">
        <v>3188</v>
      </c>
      <c r="F434" s="145" t="s">
        <v>14555</v>
      </c>
      <c r="G434" s="145" t="s">
        <v>11570</v>
      </c>
      <c r="H434" s="170" t="s">
        <v>12028</v>
      </c>
      <c r="I434" s="145" t="s">
        <v>11571</v>
      </c>
      <c r="J434" s="171" t="str">
        <f t="shared" si="47"/>
        <v>IC.CV.161004</v>
      </c>
      <c r="K434" s="170" t="s">
        <v>12175</v>
      </c>
      <c r="L434" s="145" t="str">
        <f t="shared" si="46"/>
        <v xml:space="preserve">     Antimicrobial Disk (Biopatch)</v>
      </c>
      <c r="M434" s="171" t="str">
        <f t="shared" si="48"/>
        <v>PI.IC.CV.161004.01</v>
      </c>
      <c r="N434" s="171"/>
      <c r="O434" s="171" t="str">
        <f t="shared" si="49"/>
        <v>PH.IC.CV.161004.01</v>
      </c>
      <c r="Q434" s="171" t="str">
        <f t="shared" si="50"/>
        <v>CL.IC.CV.161004.01</v>
      </c>
      <c r="AR434" s="145" t="s">
        <v>12773</v>
      </c>
      <c r="AS434" s="145">
        <v>1749</v>
      </c>
    </row>
    <row r="435" spans="1:45" s="145" customFormat="1" ht="16">
      <c r="A435" s="145" t="s">
        <v>12003</v>
      </c>
      <c r="C435" s="170" t="s">
        <v>7863</v>
      </c>
      <c r="E435" s="170" t="s">
        <v>3188</v>
      </c>
      <c r="F435" s="145" t="s">
        <v>14555</v>
      </c>
      <c r="G435" s="145" t="s">
        <v>11572</v>
      </c>
      <c r="H435" s="170" t="s">
        <v>12210</v>
      </c>
      <c r="I435" s="145" t="s">
        <v>11573</v>
      </c>
      <c r="J435" s="171" t="str">
        <f t="shared" si="47"/>
        <v>IC.CV.161005</v>
      </c>
      <c r="K435" s="170" t="s">
        <v>12175</v>
      </c>
      <c r="L435" s="145" t="str">
        <f t="shared" si="46"/>
        <v xml:space="preserve">     None (open to air)</v>
      </c>
      <c r="M435" s="171" t="str">
        <f t="shared" si="48"/>
        <v>PI.IC.CV.161005.01</v>
      </c>
      <c r="N435" s="171"/>
      <c r="O435" s="171" t="str">
        <f t="shared" si="49"/>
        <v>PH.IC.CV.161005.01</v>
      </c>
      <c r="Q435" s="171" t="str">
        <f t="shared" si="50"/>
        <v>CL.IC.CV.161005.01</v>
      </c>
      <c r="AR435" s="145" t="s">
        <v>12773</v>
      </c>
      <c r="AS435" s="145">
        <v>1749</v>
      </c>
    </row>
    <row r="436" spans="1:45" s="145" customFormat="1" ht="16">
      <c r="A436" s="145" t="s">
        <v>12003</v>
      </c>
      <c r="C436" s="170" t="s">
        <v>7863</v>
      </c>
      <c r="D436" s="145" t="s">
        <v>3803</v>
      </c>
      <c r="E436" s="170" t="s">
        <v>5749</v>
      </c>
      <c r="F436" s="145" t="s">
        <v>14555</v>
      </c>
      <c r="G436" s="145" t="s">
        <v>11574</v>
      </c>
      <c r="H436" s="170" t="s">
        <v>11848</v>
      </c>
      <c r="I436" s="145" t="s">
        <v>11575</v>
      </c>
      <c r="J436" s="171" t="str">
        <f t="shared" si="47"/>
        <v>IC.CV.161101</v>
      </c>
      <c r="K436" s="170" t="s">
        <v>12175</v>
      </c>
      <c r="L436" s="145" t="str">
        <f t="shared" si="46"/>
        <v xml:space="preserve">     Clean, dry and intact</v>
      </c>
      <c r="M436" s="171" t="str">
        <f t="shared" si="48"/>
        <v>PI.IC.CV.161101.01</v>
      </c>
      <c r="N436" s="171"/>
      <c r="O436" s="171" t="str">
        <f t="shared" si="49"/>
        <v>PH.IC.CV.161101.01</v>
      </c>
      <c r="Q436" s="171" t="str">
        <f t="shared" si="50"/>
        <v>CL.IC.CV.161101.01</v>
      </c>
      <c r="AR436" s="145" t="s">
        <v>12773</v>
      </c>
      <c r="AS436" s="145">
        <v>1749</v>
      </c>
    </row>
    <row r="437" spans="1:45" s="145" customFormat="1" ht="16">
      <c r="A437" s="145" t="s">
        <v>12003</v>
      </c>
      <c r="C437" s="170" t="s">
        <v>7863</v>
      </c>
      <c r="E437" s="170" t="s">
        <v>5749</v>
      </c>
      <c r="F437" s="145" t="s">
        <v>14555</v>
      </c>
      <c r="G437" s="145" t="s">
        <v>11410</v>
      </c>
      <c r="H437" s="170" t="s">
        <v>12030</v>
      </c>
      <c r="I437" s="145" t="s">
        <v>11411</v>
      </c>
      <c r="J437" s="171" t="str">
        <f t="shared" si="47"/>
        <v>IC.CV.161102</v>
      </c>
      <c r="K437" s="170" t="s">
        <v>12175</v>
      </c>
      <c r="L437" s="145" t="str">
        <f t="shared" si="46"/>
        <v xml:space="preserve">     Reinforced: specify date/time</v>
      </c>
      <c r="M437" s="171" t="str">
        <f t="shared" si="48"/>
        <v>PI.IC.CV.161102.01</v>
      </c>
      <c r="N437" s="171"/>
      <c r="O437" s="171" t="str">
        <f t="shared" si="49"/>
        <v>PH.IC.CV.161102.01</v>
      </c>
      <c r="Q437" s="171" t="str">
        <f t="shared" si="50"/>
        <v>CL.IC.CV.161102.01</v>
      </c>
      <c r="AR437" s="145" t="s">
        <v>12773</v>
      </c>
      <c r="AS437" s="145">
        <v>1749</v>
      </c>
    </row>
    <row r="438" spans="1:45" s="145" customFormat="1" ht="16">
      <c r="A438" s="145" t="s">
        <v>12003</v>
      </c>
      <c r="C438" s="170" t="s">
        <v>7863</v>
      </c>
      <c r="E438" s="170" t="s">
        <v>5749</v>
      </c>
      <c r="F438" s="145" t="s">
        <v>14555</v>
      </c>
      <c r="G438" s="145" t="s">
        <v>11958</v>
      </c>
      <c r="H438" s="170" t="s">
        <v>12032</v>
      </c>
      <c r="I438" s="145" t="s">
        <v>11959</v>
      </c>
      <c r="J438" s="171" t="str">
        <f t="shared" si="47"/>
        <v>IC.CV.161103</v>
      </c>
      <c r="K438" s="170" t="s">
        <v>12175</v>
      </c>
      <c r="L438" s="145" t="str">
        <f t="shared" si="46"/>
        <v xml:space="preserve">     Changed:  specify date/time</v>
      </c>
      <c r="M438" s="171" t="str">
        <f t="shared" si="48"/>
        <v>PI.IC.CV.161103.01</v>
      </c>
      <c r="N438" s="171"/>
      <c r="O438" s="171" t="str">
        <f t="shared" si="49"/>
        <v>PH.IC.CV.161103.01</v>
      </c>
      <c r="Q438" s="171" t="str">
        <f t="shared" si="50"/>
        <v>CL.IC.CV.161103.01</v>
      </c>
      <c r="AR438" s="145" t="s">
        <v>12773</v>
      </c>
      <c r="AS438" s="145">
        <v>1749</v>
      </c>
    </row>
    <row r="439" spans="1:45" s="145" customFormat="1" ht="16">
      <c r="A439" s="145" t="s">
        <v>12003</v>
      </c>
      <c r="C439" s="170" t="s">
        <v>7863</v>
      </c>
      <c r="D439" s="145" t="s">
        <v>13440</v>
      </c>
      <c r="E439" s="170" t="s">
        <v>3064</v>
      </c>
      <c r="F439" s="145" t="s">
        <v>14555</v>
      </c>
      <c r="G439" s="145" t="s">
        <v>11960</v>
      </c>
      <c r="H439" s="170" t="s">
        <v>12028</v>
      </c>
      <c r="I439" s="145" t="s">
        <v>11961</v>
      </c>
      <c r="J439" s="171" t="str">
        <f t="shared" si="47"/>
        <v>IC.CV.161204</v>
      </c>
      <c r="K439" s="170" t="s">
        <v>12175</v>
      </c>
      <c r="L439" s="145" t="str">
        <f t="shared" si="46"/>
        <v xml:space="preserve">     Wet to Dry:  specify date/time</v>
      </c>
      <c r="M439" s="171" t="str">
        <f t="shared" si="48"/>
        <v>PI.IC.CV.161204.01</v>
      </c>
      <c r="N439" s="171"/>
      <c r="O439" s="171" t="str">
        <f t="shared" si="49"/>
        <v>PH.IC.CV.161204.01</v>
      </c>
      <c r="Q439" s="171" t="str">
        <f t="shared" si="50"/>
        <v>CL.IC.CV.161204.01</v>
      </c>
      <c r="AR439" s="145" t="s">
        <v>12773</v>
      </c>
      <c r="AS439" s="145">
        <v>1749</v>
      </c>
    </row>
    <row r="440" spans="1:45" s="145" customFormat="1" ht="16">
      <c r="A440" s="145" t="s">
        <v>12003</v>
      </c>
      <c r="C440" s="170" t="s">
        <v>7863</v>
      </c>
      <c r="D440" s="145" t="s">
        <v>11962</v>
      </c>
      <c r="E440" s="170" t="s">
        <v>3064</v>
      </c>
      <c r="F440" s="145" t="s">
        <v>14555</v>
      </c>
      <c r="G440" s="145" t="s">
        <v>11963</v>
      </c>
      <c r="H440" s="170" t="s">
        <v>11848</v>
      </c>
      <c r="I440" s="145" t="s">
        <v>11964</v>
      </c>
      <c r="J440" s="171" t="str">
        <f t="shared" si="47"/>
        <v>IC.CV.161201</v>
      </c>
      <c r="K440" s="170" t="s">
        <v>12175</v>
      </c>
      <c r="L440" s="145" t="str">
        <f t="shared" si="46"/>
        <v xml:space="preserve">      Normal Saline</v>
      </c>
      <c r="M440" s="171" t="str">
        <f t="shared" si="48"/>
        <v>PI.IC.CV.161201.01</v>
      </c>
      <c r="N440" s="171"/>
      <c r="O440" s="171" t="str">
        <f t="shared" si="49"/>
        <v>PH.IC.CV.161201.01</v>
      </c>
      <c r="Q440" s="171" t="str">
        <f t="shared" si="50"/>
        <v>CL.IC.CV.161201.01</v>
      </c>
      <c r="AR440" s="145" t="s">
        <v>12773</v>
      </c>
      <c r="AS440" s="145">
        <v>1749</v>
      </c>
    </row>
    <row r="441" spans="1:45" s="145" customFormat="1" ht="16">
      <c r="A441" s="145" t="s">
        <v>12003</v>
      </c>
      <c r="C441" s="170" t="s">
        <v>7863</v>
      </c>
      <c r="E441" s="170" t="s">
        <v>3064</v>
      </c>
      <c r="F441" s="145" t="s">
        <v>14555</v>
      </c>
      <c r="G441" s="145" t="s">
        <v>11783</v>
      </c>
      <c r="H441" s="170" t="s">
        <v>12030</v>
      </c>
      <c r="I441" s="145" t="s">
        <v>12437</v>
      </c>
      <c r="J441" s="171" t="str">
        <f t="shared" si="47"/>
        <v>IC.CV.161202</v>
      </c>
      <c r="K441" s="170" t="s">
        <v>12175</v>
      </c>
      <c r="L441" s="145" t="str">
        <f t="shared" si="46"/>
        <v xml:space="preserve">     Other:  specify</v>
      </c>
      <c r="M441" s="171" t="str">
        <f t="shared" si="48"/>
        <v>PI.IC.CV.161202.01</v>
      </c>
      <c r="N441" s="171"/>
      <c r="O441" s="171" t="str">
        <f t="shared" si="49"/>
        <v>PH.IC.CV.161202.01</v>
      </c>
      <c r="Q441" s="171" t="str">
        <f t="shared" si="50"/>
        <v>CL.IC.CV.161202.01</v>
      </c>
      <c r="AR441" s="145" t="s">
        <v>12773</v>
      </c>
      <c r="AS441" s="145">
        <v>1749</v>
      </c>
    </row>
    <row r="442" spans="1:45" s="145" customFormat="1" ht="16">
      <c r="A442" s="145" t="s">
        <v>2547</v>
      </c>
      <c r="C442" s="170" t="s">
        <v>7863</v>
      </c>
      <c r="E442" s="170" t="s">
        <v>3064</v>
      </c>
      <c r="F442" s="145" t="s">
        <v>14555</v>
      </c>
      <c r="G442" s="170" t="s">
        <v>11468</v>
      </c>
      <c r="H442" s="170" t="s">
        <v>12185</v>
      </c>
      <c r="I442" s="170" t="s">
        <v>11469</v>
      </c>
      <c r="J442" s="171" t="str">
        <f t="shared" si="47"/>
        <v>IC.CV.161203</v>
      </c>
      <c r="K442" s="170" t="s">
        <v>2379</v>
      </c>
      <c r="L442" s="145" t="str">
        <f t="shared" si="46"/>
        <v>Chlorohexidine</v>
      </c>
      <c r="M442" s="171" t="str">
        <f t="shared" si="48"/>
        <v>PI.IC.CV.161203.01</v>
      </c>
      <c r="N442" s="171"/>
      <c r="O442" s="171" t="str">
        <f t="shared" si="49"/>
        <v>PH.IC.CV.161203.01</v>
      </c>
      <c r="Q442" s="171" t="str">
        <f t="shared" si="50"/>
        <v>CL.IC.CV.161203.01</v>
      </c>
      <c r="R442" s="145" t="s">
        <v>4415</v>
      </c>
      <c r="S442" s="145">
        <v>183</v>
      </c>
      <c r="AR442" s="145" t="s">
        <v>12773</v>
      </c>
      <c r="AS442" s="145">
        <v>1749</v>
      </c>
    </row>
    <row r="443" spans="1:45" s="145" customFormat="1" ht="16">
      <c r="A443" s="145" t="s">
        <v>12003</v>
      </c>
      <c r="C443" s="170" t="s">
        <v>7863</v>
      </c>
      <c r="D443" s="145" t="s">
        <v>8638</v>
      </c>
      <c r="E443" s="170" t="s">
        <v>5560</v>
      </c>
      <c r="F443" s="145" t="s">
        <v>14555</v>
      </c>
      <c r="G443" s="145" t="s">
        <v>11470</v>
      </c>
      <c r="H443" s="170" t="s">
        <v>11848</v>
      </c>
      <c r="I443" s="145" t="s">
        <v>12157</v>
      </c>
      <c r="J443" s="171" t="str">
        <f t="shared" si="47"/>
        <v>IC.CV.161301</v>
      </c>
      <c r="K443" s="170" t="s">
        <v>12175</v>
      </c>
      <c r="L443" s="145" t="str">
        <f t="shared" si="46"/>
        <v xml:space="preserve">     Drsg drainage none</v>
      </c>
      <c r="M443" s="171" t="str">
        <f t="shared" si="48"/>
        <v>PI.IC.CV.161301.01</v>
      </c>
      <c r="N443" s="171"/>
      <c r="O443" s="171" t="str">
        <f t="shared" si="49"/>
        <v>PH.IC.CV.161301.01</v>
      </c>
      <c r="Q443" s="171" t="str">
        <f t="shared" si="50"/>
        <v>CL.IC.CV.161301.01</v>
      </c>
      <c r="AR443" s="145" t="s">
        <v>12773</v>
      </c>
      <c r="AS443" s="145">
        <v>1749</v>
      </c>
    </row>
    <row r="444" spans="1:45" s="145" customFormat="1" ht="16">
      <c r="A444" s="145" t="s">
        <v>12003</v>
      </c>
      <c r="C444" s="170" t="s">
        <v>7863</v>
      </c>
      <c r="E444" s="170" t="s">
        <v>5560</v>
      </c>
      <c r="F444" s="145" t="s">
        <v>14555</v>
      </c>
      <c r="G444" s="145" t="s">
        <v>11471</v>
      </c>
      <c r="H444" s="170" t="s">
        <v>12030</v>
      </c>
      <c r="I444" s="145" t="s">
        <v>11400</v>
      </c>
      <c r="J444" s="171" t="str">
        <f t="shared" si="47"/>
        <v>IC.CV.161302</v>
      </c>
      <c r="K444" s="170" t="s">
        <v>12175</v>
      </c>
      <c r="L444" s="145" t="str">
        <f t="shared" si="46"/>
        <v xml:space="preserve">     Drsg scant amount drainage</v>
      </c>
      <c r="M444" s="171" t="str">
        <f t="shared" si="48"/>
        <v>PI.IC.CV.161302.01</v>
      </c>
      <c r="N444" s="171"/>
      <c r="O444" s="171" t="str">
        <f t="shared" si="49"/>
        <v>PH.IC.CV.161302.01</v>
      </c>
      <c r="Q444" s="171" t="str">
        <f t="shared" si="50"/>
        <v>CL.IC.CV.161302.01</v>
      </c>
      <c r="AR444" s="145" t="s">
        <v>12773</v>
      </c>
      <c r="AS444" s="145">
        <v>1749</v>
      </c>
    </row>
    <row r="445" spans="1:45" s="145" customFormat="1" ht="16">
      <c r="A445" s="145" t="s">
        <v>12003</v>
      </c>
      <c r="C445" s="170" t="s">
        <v>7863</v>
      </c>
      <c r="E445" s="170" t="s">
        <v>5560</v>
      </c>
      <c r="F445" s="145" t="s">
        <v>14555</v>
      </c>
      <c r="G445" s="145" t="s">
        <v>11313</v>
      </c>
      <c r="H445" s="170" t="s">
        <v>12032</v>
      </c>
      <c r="I445" s="145" t="s">
        <v>11730</v>
      </c>
      <c r="J445" s="171" t="str">
        <f t="shared" si="47"/>
        <v>IC.CV.161303</v>
      </c>
      <c r="K445" s="170" t="s">
        <v>12175</v>
      </c>
      <c r="L445" s="145" t="str">
        <f t="shared" si="46"/>
        <v xml:space="preserve">     Drsg small amount drainage</v>
      </c>
      <c r="M445" s="171" t="str">
        <f t="shared" si="48"/>
        <v>PI.IC.CV.161303.01</v>
      </c>
      <c r="N445" s="171"/>
      <c r="O445" s="171" t="str">
        <f t="shared" si="49"/>
        <v>PH.IC.CV.161303.01</v>
      </c>
      <c r="Q445" s="171" t="str">
        <f t="shared" si="50"/>
        <v>CL.IC.CV.161303.01</v>
      </c>
      <c r="AR445" s="145" t="s">
        <v>12773</v>
      </c>
      <c r="AS445" s="145">
        <v>1749</v>
      </c>
    </row>
    <row r="446" spans="1:45" s="145" customFormat="1" ht="16">
      <c r="A446" s="145" t="s">
        <v>12003</v>
      </c>
      <c r="C446" s="170" t="s">
        <v>7863</v>
      </c>
      <c r="E446" s="170" t="s">
        <v>5560</v>
      </c>
      <c r="F446" s="145" t="s">
        <v>14555</v>
      </c>
      <c r="G446" s="145" t="s">
        <v>11314</v>
      </c>
      <c r="H446" s="170" t="s">
        <v>12028</v>
      </c>
      <c r="I446" s="145" t="s">
        <v>11732</v>
      </c>
      <c r="J446" s="171" t="str">
        <f t="shared" si="47"/>
        <v>IC.CV.161304</v>
      </c>
      <c r="K446" s="170" t="s">
        <v>12175</v>
      </c>
      <c r="L446" s="145" t="str">
        <f t="shared" si="46"/>
        <v xml:space="preserve">     Drsg moderate amount drainage</v>
      </c>
      <c r="M446" s="171" t="str">
        <f t="shared" si="48"/>
        <v>PI.IC.CV.161304.01</v>
      </c>
      <c r="N446" s="171"/>
      <c r="O446" s="171" t="str">
        <f t="shared" si="49"/>
        <v>PH.IC.CV.161304.01</v>
      </c>
      <c r="Q446" s="171" t="str">
        <f t="shared" si="50"/>
        <v>CL.IC.CV.161304.01</v>
      </c>
      <c r="AR446" s="145" t="s">
        <v>12773</v>
      </c>
      <c r="AS446" s="145">
        <v>1749</v>
      </c>
    </row>
    <row r="447" spans="1:45" s="145" customFormat="1" ht="16">
      <c r="A447" s="145" t="s">
        <v>12003</v>
      </c>
      <c r="C447" s="170" t="s">
        <v>7863</v>
      </c>
      <c r="E447" s="170" t="s">
        <v>5560</v>
      </c>
      <c r="F447" s="145" t="s">
        <v>14555</v>
      </c>
      <c r="G447" s="145" t="s">
        <v>11315</v>
      </c>
      <c r="H447" s="170" t="s">
        <v>12210</v>
      </c>
      <c r="I447" s="145" t="s">
        <v>11316</v>
      </c>
      <c r="J447" s="171" t="str">
        <f t="shared" si="47"/>
        <v>IC.CV.161305</v>
      </c>
      <c r="K447" s="170" t="s">
        <v>12175</v>
      </c>
      <c r="L447" s="145" t="str">
        <f t="shared" si="46"/>
        <v xml:space="preserve">     Drsg heavy amount drainage</v>
      </c>
      <c r="M447" s="171" t="str">
        <f t="shared" si="48"/>
        <v>PI.IC.CV.161305.01</v>
      </c>
      <c r="N447" s="171"/>
      <c r="O447" s="171" t="str">
        <f t="shared" si="49"/>
        <v>PH.IC.CV.161305.01</v>
      </c>
      <c r="Q447" s="171" t="str">
        <f t="shared" si="50"/>
        <v>CL.IC.CV.161305.01</v>
      </c>
      <c r="AR447" s="145" t="s">
        <v>12773</v>
      </c>
      <c r="AS447" s="145">
        <v>1749</v>
      </c>
    </row>
    <row r="448" spans="1:45" s="145" customFormat="1" ht="16">
      <c r="A448" s="145" t="s">
        <v>12003</v>
      </c>
      <c r="C448" s="170" t="s">
        <v>7863</v>
      </c>
      <c r="E448" s="170" t="s">
        <v>5560</v>
      </c>
      <c r="F448" s="145" t="s">
        <v>14555</v>
      </c>
      <c r="G448" s="145" t="s">
        <v>11317</v>
      </c>
      <c r="H448" s="170" t="s">
        <v>12212</v>
      </c>
      <c r="I448" s="145" t="s">
        <v>11734</v>
      </c>
      <c r="J448" s="171" t="str">
        <f t="shared" si="47"/>
        <v>IC.CV.161306</v>
      </c>
      <c r="K448" s="170" t="s">
        <v>12175</v>
      </c>
      <c r="L448" s="145" t="str">
        <f t="shared" ref="L448:L516" si="51">G448</f>
        <v xml:space="preserve">     Drsg large amount drainage</v>
      </c>
      <c r="M448" s="171" t="str">
        <f t="shared" si="48"/>
        <v>PI.IC.CV.161306.01</v>
      </c>
      <c r="N448" s="171"/>
      <c r="O448" s="171" t="str">
        <f t="shared" si="49"/>
        <v>PH.IC.CV.161306.01</v>
      </c>
      <c r="Q448" s="171" t="str">
        <f t="shared" si="50"/>
        <v>CL.IC.CV.161306.01</v>
      </c>
      <c r="AR448" s="145" t="s">
        <v>12773</v>
      </c>
      <c r="AS448" s="145">
        <v>1749</v>
      </c>
    </row>
    <row r="449" spans="1:45" s="145" customFormat="1" ht="16">
      <c r="A449" s="145" t="s">
        <v>12003</v>
      </c>
      <c r="C449" s="170" t="s">
        <v>7863</v>
      </c>
      <c r="E449" s="170" t="s">
        <v>5560</v>
      </c>
      <c r="F449" s="145" t="s">
        <v>14555</v>
      </c>
      <c r="G449" s="145" t="s">
        <v>11649</v>
      </c>
      <c r="H449" s="170" t="s">
        <v>12225</v>
      </c>
      <c r="I449" s="145" t="s">
        <v>11933</v>
      </c>
      <c r="J449" s="171" t="str">
        <f t="shared" si="47"/>
        <v>IC.CV.161307</v>
      </c>
      <c r="K449" s="170" t="s">
        <v>12175</v>
      </c>
      <c r="L449" s="145" t="str">
        <f t="shared" si="51"/>
        <v xml:space="preserve">     Drsg copious amount drainage</v>
      </c>
      <c r="M449" s="171" t="str">
        <f t="shared" si="48"/>
        <v>PI.IC.CV.161307.01</v>
      </c>
      <c r="N449" s="171"/>
      <c r="O449" s="171" t="str">
        <f t="shared" si="49"/>
        <v>PH.IC.CV.161307.01</v>
      </c>
      <c r="Q449" s="171" t="str">
        <f t="shared" si="50"/>
        <v>CL.IC.CV.161307.01</v>
      </c>
      <c r="AR449" s="145" t="s">
        <v>12773</v>
      </c>
      <c r="AS449" s="145">
        <v>1749</v>
      </c>
    </row>
    <row r="450" spans="1:45" s="145" customFormat="1" ht="16">
      <c r="A450" s="145" t="s">
        <v>12003</v>
      </c>
      <c r="C450" s="170" t="s">
        <v>7863</v>
      </c>
      <c r="D450" s="145" t="s">
        <v>8639</v>
      </c>
      <c r="E450" s="170" t="s">
        <v>4082</v>
      </c>
      <c r="F450" s="145" t="s">
        <v>14555</v>
      </c>
      <c r="G450" s="145" t="s">
        <v>11650</v>
      </c>
      <c r="H450" s="170" t="s">
        <v>11848</v>
      </c>
      <c r="I450" s="145" t="s">
        <v>11753</v>
      </c>
      <c r="J450" s="171" t="str">
        <f t="shared" si="47"/>
        <v>IC.CV.161401</v>
      </c>
      <c r="K450" s="170" t="s">
        <v>2379</v>
      </c>
      <c r="L450" s="145" t="str">
        <f t="shared" si="51"/>
        <v xml:space="preserve">     Drsg drainage same amount</v>
      </c>
      <c r="M450" s="171" t="str">
        <f t="shared" si="48"/>
        <v>PI.IC.CV.161401.01</v>
      </c>
      <c r="N450" s="171"/>
      <c r="O450" s="171" t="str">
        <f t="shared" si="49"/>
        <v>PH.IC.CV.161401.01</v>
      </c>
      <c r="Q450" s="171" t="str">
        <f t="shared" si="50"/>
        <v>CL.IC.CV.161401.01</v>
      </c>
      <c r="AR450" s="145" t="s">
        <v>12773</v>
      </c>
      <c r="AS450" s="145">
        <v>1749</v>
      </c>
    </row>
    <row r="451" spans="1:45" s="145" customFormat="1" ht="16">
      <c r="A451" s="145" t="s">
        <v>12003</v>
      </c>
      <c r="C451" s="170" t="s">
        <v>7863</v>
      </c>
      <c r="E451" s="170" t="s">
        <v>4082</v>
      </c>
      <c r="F451" s="145" t="s">
        <v>14555</v>
      </c>
      <c r="G451" s="145" t="s">
        <v>11651</v>
      </c>
      <c r="H451" s="170" t="s">
        <v>12030</v>
      </c>
      <c r="I451" s="145" t="s">
        <v>11752</v>
      </c>
      <c r="J451" s="171" t="str">
        <f t="shared" si="47"/>
        <v>IC.CV.161402</v>
      </c>
      <c r="K451" s="170" t="s">
        <v>2379</v>
      </c>
      <c r="L451" s="145" t="str">
        <f t="shared" si="51"/>
        <v xml:space="preserve">     Drsg drainage decreasing</v>
      </c>
      <c r="M451" s="171" t="str">
        <f t="shared" si="48"/>
        <v>PI.IC.CV.161402.01</v>
      </c>
      <c r="N451" s="171"/>
      <c r="O451" s="171" t="str">
        <f t="shared" si="49"/>
        <v>PH.IC.CV.161402.01</v>
      </c>
      <c r="Q451" s="171" t="str">
        <f t="shared" si="50"/>
        <v>CL.IC.CV.161402.01</v>
      </c>
      <c r="AR451" s="145" t="s">
        <v>12773</v>
      </c>
      <c r="AS451" s="145">
        <v>1749</v>
      </c>
    </row>
    <row r="452" spans="1:45" s="145" customFormat="1" ht="16">
      <c r="A452" s="145" t="s">
        <v>12003</v>
      </c>
      <c r="C452" s="170" t="s">
        <v>7863</v>
      </c>
      <c r="E452" s="170" t="s">
        <v>4082</v>
      </c>
      <c r="F452" s="145" t="s">
        <v>14555</v>
      </c>
      <c r="G452" s="145" t="s">
        <v>11652</v>
      </c>
      <c r="H452" s="170" t="s">
        <v>12032</v>
      </c>
      <c r="I452" s="145" t="s">
        <v>11583</v>
      </c>
      <c r="J452" s="171" t="str">
        <f t="shared" si="47"/>
        <v>IC.CV.161403</v>
      </c>
      <c r="K452" s="170" t="s">
        <v>2379</v>
      </c>
      <c r="L452" s="145" t="str">
        <f t="shared" si="51"/>
        <v xml:space="preserve">     Drsg drainage increasing</v>
      </c>
      <c r="M452" s="171" t="str">
        <f t="shared" si="48"/>
        <v>PI.IC.CV.161403.01</v>
      </c>
      <c r="N452" s="171"/>
      <c r="O452" s="171" t="str">
        <f t="shared" si="49"/>
        <v>PH.IC.CV.161403.01</v>
      </c>
      <c r="Q452" s="171" t="str">
        <f t="shared" si="50"/>
        <v>CL.IC.CV.161403.01</v>
      </c>
      <c r="AR452" s="145" t="s">
        <v>12773</v>
      </c>
      <c r="AS452" s="145">
        <v>1749</v>
      </c>
    </row>
    <row r="453" spans="1:45" s="167" customFormat="1" ht="15">
      <c r="A453" s="167" t="s">
        <v>12003</v>
      </c>
      <c r="C453" s="61" t="s">
        <v>7863</v>
      </c>
      <c r="D453" s="167" t="s">
        <v>7868</v>
      </c>
      <c r="E453" s="61" t="s">
        <v>7456</v>
      </c>
      <c r="F453" s="167" t="s">
        <v>11835</v>
      </c>
      <c r="G453" s="167" t="s">
        <v>11836</v>
      </c>
      <c r="H453" s="62" t="s">
        <v>11848</v>
      </c>
      <c r="I453" s="167" t="s">
        <v>11837</v>
      </c>
      <c r="J453" s="63" t="str">
        <f t="shared" si="47"/>
        <v>IC.CV.161501</v>
      </c>
      <c r="K453" s="61" t="s">
        <v>2379</v>
      </c>
      <c r="L453" s="167" t="str">
        <f t="shared" si="51"/>
        <v>Present on admit: specify date</v>
      </c>
      <c r="M453" s="168" t="str">
        <f t="shared" si="48"/>
        <v>PI.IC.CV.161501.01</v>
      </c>
      <c r="N453" s="168"/>
      <c r="O453" s="168" t="str">
        <f t="shared" si="49"/>
        <v>PH.IC.CV.161501.01</v>
      </c>
      <c r="Q453" s="168" t="str">
        <f t="shared" si="50"/>
        <v>CL.IC.CV.161501.01</v>
      </c>
    </row>
    <row r="454" spans="1:45" s="167" customFormat="1" ht="15">
      <c r="A454" s="167" t="s">
        <v>12003</v>
      </c>
      <c r="C454" s="61" t="s">
        <v>7863</v>
      </c>
      <c r="E454" s="61" t="s">
        <v>7456</v>
      </c>
      <c r="F454" s="167" t="s">
        <v>11835</v>
      </c>
      <c r="G454" s="167" t="s">
        <v>11838</v>
      </c>
      <c r="H454" s="62" t="s">
        <v>12030</v>
      </c>
      <c r="I454" s="167" t="s">
        <v>11839</v>
      </c>
      <c r="J454" s="63" t="str">
        <f t="shared" si="47"/>
        <v>IC.CV.161502</v>
      </c>
      <c r="K454" s="61" t="s">
        <v>2379</v>
      </c>
      <c r="L454" s="167" t="str">
        <f t="shared" si="51"/>
        <v>Inserted at this date/time</v>
      </c>
      <c r="M454" s="168" t="str">
        <f t="shared" si="48"/>
        <v>PI.IC.CV.161502.01</v>
      </c>
      <c r="N454" s="168"/>
      <c r="O454" s="168" t="str">
        <f t="shared" si="49"/>
        <v>PH.IC.CV.161502.01</v>
      </c>
      <c r="Q454" s="168" t="str">
        <f t="shared" si="50"/>
        <v>CL.IC.CV.161502.01</v>
      </c>
    </row>
    <row r="455" spans="1:45" s="167" customFormat="1" ht="15">
      <c r="A455" s="167" t="s">
        <v>12003</v>
      </c>
      <c r="C455" s="61" t="s">
        <v>7863</v>
      </c>
      <c r="E455" s="61" t="s">
        <v>7456</v>
      </c>
      <c r="F455" s="167" t="s">
        <v>11835</v>
      </c>
      <c r="G455" s="167" t="s">
        <v>11840</v>
      </c>
      <c r="H455" s="62" t="s">
        <v>12032</v>
      </c>
      <c r="I455" s="167" t="s">
        <v>11841</v>
      </c>
      <c r="J455" s="63" t="str">
        <f t="shared" si="47"/>
        <v>IC.CV.161503</v>
      </c>
      <c r="K455" s="61" t="s">
        <v>2379</v>
      </c>
      <c r="L455" s="167" t="str">
        <f t="shared" si="51"/>
        <v>Discontinue</v>
      </c>
      <c r="M455" s="168" t="str">
        <f t="shared" si="48"/>
        <v>PI.IC.CV.161503.01</v>
      </c>
      <c r="N455" s="168"/>
      <c r="O455" s="168" t="str">
        <f t="shared" si="49"/>
        <v>PH.IC.CV.161503.01</v>
      </c>
      <c r="Q455" s="168" t="str">
        <f t="shared" si="50"/>
        <v>CL.IC.CV.161503.01</v>
      </c>
    </row>
    <row r="456" spans="1:45" s="167" customFormat="1" ht="15">
      <c r="A456" s="167" t="s">
        <v>12003</v>
      </c>
      <c r="C456" s="61" t="s">
        <v>7863</v>
      </c>
      <c r="E456" s="61" t="s">
        <v>7456</v>
      </c>
      <c r="F456" s="167" t="s">
        <v>11835</v>
      </c>
      <c r="G456" s="167" t="s">
        <v>11660</v>
      </c>
      <c r="H456" s="62" t="s">
        <v>12028</v>
      </c>
      <c r="I456" s="167" t="s">
        <v>11496</v>
      </c>
      <c r="J456" s="63" t="str">
        <f t="shared" si="47"/>
        <v>IC.CV.161504</v>
      </c>
      <c r="K456" s="61" t="s">
        <v>12175</v>
      </c>
      <c r="L456" s="167" t="str">
        <f t="shared" si="51"/>
        <v>Change over wire</v>
      </c>
      <c r="M456" s="168" t="str">
        <f t="shared" si="48"/>
        <v>PI.IC.CV.161504.01</v>
      </c>
      <c r="N456" s="168"/>
      <c r="O456" s="168" t="str">
        <f t="shared" si="49"/>
        <v>PH.IC.CV.161504.01</v>
      </c>
      <c r="Q456" s="168" t="str">
        <f t="shared" si="50"/>
        <v>CL.IC.CV.161504.01</v>
      </c>
    </row>
    <row r="457" spans="1:45" s="167" customFormat="1" ht="15">
      <c r="A457" s="167" t="s">
        <v>12003</v>
      </c>
      <c r="C457" s="61" t="s">
        <v>7863</v>
      </c>
      <c r="E457" s="61" t="s">
        <v>7456</v>
      </c>
      <c r="F457" s="167" t="s">
        <v>11835</v>
      </c>
      <c r="G457" s="167" t="s">
        <v>11497</v>
      </c>
      <c r="H457" s="62" t="s">
        <v>12210</v>
      </c>
      <c r="I457" s="167" t="s">
        <v>11498</v>
      </c>
      <c r="J457" s="63" t="str">
        <f t="shared" si="47"/>
        <v>IC.CV.161505</v>
      </c>
      <c r="K457" s="61" t="s">
        <v>12175</v>
      </c>
      <c r="L457" s="167" t="str">
        <f t="shared" si="51"/>
        <v>Tip sent for C&amp;S</v>
      </c>
      <c r="M457" s="168" t="str">
        <f t="shared" si="48"/>
        <v>PI.IC.CV.161505.01</v>
      </c>
      <c r="N457" s="168"/>
      <c r="O457" s="168" t="str">
        <f t="shared" si="49"/>
        <v>PH.IC.CV.161505.01</v>
      </c>
      <c r="Q457" s="168" t="str">
        <f t="shared" si="50"/>
        <v>CL.IC.CV.161505.01</v>
      </c>
    </row>
    <row r="458" spans="1:45" s="167" customFormat="1" ht="15">
      <c r="A458" s="167" t="s">
        <v>2547</v>
      </c>
      <c r="C458" s="61" t="s">
        <v>2259</v>
      </c>
      <c r="E458" s="61" t="s">
        <v>7456</v>
      </c>
      <c r="F458" s="167" t="s">
        <v>11482</v>
      </c>
      <c r="G458" s="61" t="s">
        <v>11024</v>
      </c>
      <c r="H458" s="62" t="s">
        <v>6988</v>
      </c>
      <c r="I458" s="62" t="s">
        <v>11857</v>
      </c>
      <c r="J458" s="63" t="str">
        <f>CONCATENATE("IC.CV.",C458,E458,H458)</f>
        <v>IC.CV.161506</v>
      </c>
      <c r="K458" s="61" t="s">
        <v>2206</v>
      </c>
      <c r="L458" s="167" t="str">
        <f>G458</f>
        <v>Calculate for length of time inserted</v>
      </c>
      <c r="M458" s="168" t="str">
        <f>CONCATENATE("PI.",J458,".",K458)</f>
        <v>PI.IC.CV.161506.01</v>
      </c>
      <c r="N458" s="168"/>
      <c r="O458" s="168" t="str">
        <f>CONCATENATE("PH.",J458,".",K458)</f>
        <v>PH.IC.CV.161506.01</v>
      </c>
      <c r="Q458" s="168" t="str">
        <f>CONCATENATE("CL.",J458,".",K458)</f>
        <v>CL.IC.CV.161506.01</v>
      </c>
      <c r="R458" s="167" t="s">
        <v>2777</v>
      </c>
      <c r="S458" s="167">
        <v>702</v>
      </c>
    </row>
    <row r="459" spans="1:45" s="167" customFormat="1" ht="15">
      <c r="A459" s="167" t="s">
        <v>2547</v>
      </c>
      <c r="C459" s="61" t="s">
        <v>7863</v>
      </c>
      <c r="E459" s="61" t="s">
        <v>7456</v>
      </c>
      <c r="F459" s="167" t="s">
        <v>11482</v>
      </c>
      <c r="G459" s="61" t="s">
        <v>12956</v>
      </c>
      <c r="H459" s="62" t="s">
        <v>12667</v>
      </c>
      <c r="I459" s="62"/>
      <c r="J459" s="63" t="str">
        <f t="shared" si="47"/>
        <v>IC.CV.161507</v>
      </c>
      <c r="K459" s="61" t="s">
        <v>12175</v>
      </c>
      <c r="L459" s="167" t="str">
        <f t="shared" si="51"/>
        <v>Self Discontinued</v>
      </c>
      <c r="M459" s="168" t="str">
        <f t="shared" si="48"/>
        <v>PI.IC.CV.161507.01</v>
      </c>
      <c r="N459" s="168"/>
      <c r="O459" s="168" t="str">
        <f t="shared" si="49"/>
        <v>PH.IC.CV.161507.01</v>
      </c>
      <c r="Q459" s="168" t="str">
        <f t="shared" si="50"/>
        <v>CL.IC.CV.161507.01</v>
      </c>
      <c r="X459" s="167" t="s">
        <v>12505</v>
      </c>
      <c r="Y459" s="167">
        <v>1124</v>
      </c>
    </row>
    <row r="460" spans="1:45" s="167" customFormat="1" ht="15">
      <c r="A460" s="167" t="s">
        <v>12003</v>
      </c>
      <c r="C460" s="61" t="s">
        <v>7863</v>
      </c>
      <c r="D460" s="167" t="s">
        <v>8040</v>
      </c>
      <c r="E460" s="61" t="s">
        <v>7863</v>
      </c>
      <c r="F460" s="167" t="s">
        <v>11835</v>
      </c>
      <c r="G460" s="167" t="s">
        <v>11858</v>
      </c>
      <c r="H460" s="62" t="s">
        <v>11848</v>
      </c>
      <c r="I460" s="167" t="s">
        <v>11859</v>
      </c>
      <c r="J460" s="63" t="str">
        <f t="shared" si="47"/>
        <v>IC.CV.161601</v>
      </c>
      <c r="K460" s="61" t="s">
        <v>2379</v>
      </c>
      <c r="L460" s="167" t="str">
        <f t="shared" si="51"/>
        <v xml:space="preserve">     Securement device</v>
      </c>
      <c r="M460" s="168" t="str">
        <f t="shared" si="48"/>
        <v>PI.IC.CV.161601.01</v>
      </c>
      <c r="N460" s="168"/>
      <c r="O460" s="168" t="str">
        <f t="shared" si="49"/>
        <v>PH.IC.CV.161601.01</v>
      </c>
      <c r="Q460" s="168" t="str">
        <f t="shared" si="50"/>
        <v>CL.IC.CV.161601.01</v>
      </c>
    </row>
    <row r="461" spans="1:45" s="167" customFormat="1" ht="15">
      <c r="A461" s="167" t="s">
        <v>12003</v>
      </c>
      <c r="C461" s="61" t="s">
        <v>7863</v>
      </c>
      <c r="E461" s="61" t="s">
        <v>7863</v>
      </c>
      <c r="F461" s="167" t="s">
        <v>11835</v>
      </c>
      <c r="G461" s="167" t="s">
        <v>11860</v>
      </c>
      <c r="H461" s="62" t="s">
        <v>12030</v>
      </c>
      <c r="I461" s="167" t="s">
        <v>11861</v>
      </c>
      <c r="J461" s="63" t="str">
        <f t="shared" si="47"/>
        <v>IC.CV.161602</v>
      </c>
      <c r="K461" s="61" t="s">
        <v>2379</v>
      </c>
      <c r="L461" s="167" t="str">
        <f t="shared" si="51"/>
        <v xml:space="preserve">     Sutured</v>
      </c>
      <c r="M461" s="168" t="str">
        <f t="shared" si="48"/>
        <v>PI.IC.CV.161602.01</v>
      </c>
      <c r="N461" s="168"/>
      <c r="O461" s="168" t="str">
        <f t="shared" si="49"/>
        <v>PH.IC.CV.161602.01</v>
      </c>
      <c r="Q461" s="168" t="str">
        <f t="shared" si="50"/>
        <v>CL.IC.CV.161602.01</v>
      </c>
    </row>
    <row r="462" spans="1:45" s="167" customFormat="1" ht="15">
      <c r="A462" s="167" t="s">
        <v>12003</v>
      </c>
      <c r="C462" s="61" t="s">
        <v>7863</v>
      </c>
      <c r="E462" s="61" t="s">
        <v>7863</v>
      </c>
      <c r="F462" s="167" t="s">
        <v>11835</v>
      </c>
      <c r="G462" s="167" t="s">
        <v>11862</v>
      </c>
      <c r="H462" s="62" t="s">
        <v>12032</v>
      </c>
      <c r="I462" s="167" t="s">
        <v>11863</v>
      </c>
      <c r="J462" s="63" t="str">
        <f t="shared" si="47"/>
        <v>IC.CV.161603</v>
      </c>
      <c r="K462" s="61" t="s">
        <v>2379</v>
      </c>
      <c r="L462" s="167" t="str">
        <f t="shared" si="51"/>
        <v xml:space="preserve">     Taped</v>
      </c>
      <c r="M462" s="168" t="str">
        <f t="shared" si="48"/>
        <v>PI.IC.CV.161603.01</v>
      </c>
      <c r="N462" s="168"/>
      <c r="O462" s="168" t="str">
        <f t="shared" si="49"/>
        <v>PH.IC.CV.161603.01</v>
      </c>
      <c r="Q462" s="168" t="str">
        <f t="shared" si="50"/>
        <v>CL.IC.CV.161603.01</v>
      </c>
    </row>
    <row r="463" spans="1:45" s="167" customFormat="1" ht="15">
      <c r="A463" s="167" t="s">
        <v>12003</v>
      </c>
      <c r="C463" s="61" t="s">
        <v>7863</v>
      </c>
      <c r="D463" s="167" t="s">
        <v>11864</v>
      </c>
      <c r="E463" s="61" t="s">
        <v>6777</v>
      </c>
      <c r="F463" s="167" t="s">
        <v>11885</v>
      </c>
      <c r="G463" s="167" t="s">
        <v>11886</v>
      </c>
      <c r="H463" s="62" t="s">
        <v>11848</v>
      </c>
      <c r="I463" s="167" t="s">
        <v>11887</v>
      </c>
      <c r="J463" s="63" t="str">
        <f t="shared" si="47"/>
        <v>IC.CV.161701</v>
      </c>
      <c r="K463" s="61" t="s">
        <v>2379</v>
      </c>
      <c r="L463" s="167" t="str">
        <f t="shared" si="51"/>
        <v>Auto flush and filling</v>
      </c>
      <c r="M463" s="168" t="str">
        <f t="shared" si="48"/>
        <v>PI.IC.CV.161701.01</v>
      </c>
      <c r="N463" s="168"/>
      <c r="O463" s="168" t="str">
        <f t="shared" si="49"/>
        <v>PH.IC.CV.161701.01</v>
      </c>
      <c r="Q463" s="168" t="str">
        <f t="shared" si="50"/>
        <v>CL.IC.CV.161701.01</v>
      </c>
    </row>
    <row r="464" spans="1:45" s="167" customFormat="1" ht="15">
      <c r="A464" s="167" t="s">
        <v>12003</v>
      </c>
      <c r="C464" s="61" t="s">
        <v>7863</v>
      </c>
      <c r="E464" s="61" t="s">
        <v>6777</v>
      </c>
      <c r="F464" s="167" t="s">
        <v>11885</v>
      </c>
      <c r="G464" s="167" t="s">
        <v>11888</v>
      </c>
      <c r="H464" s="62" t="s">
        <v>12030</v>
      </c>
      <c r="I464" s="167" t="s">
        <v>11889</v>
      </c>
      <c r="J464" s="63" t="str">
        <f t="shared" si="47"/>
        <v>IC.CV.161702</v>
      </c>
      <c r="K464" s="61" t="s">
        <v>2379</v>
      </c>
      <c r="L464" s="167" t="str">
        <f t="shared" si="51"/>
        <v>Manual fill</v>
      </c>
      <c r="M464" s="168" t="str">
        <f t="shared" si="48"/>
        <v>PI.IC.CV.161702.01</v>
      </c>
      <c r="N464" s="168"/>
      <c r="O464" s="168" t="str">
        <f t="shared" si="49"/>
        <v>PH.IC.CV.161702.01</v>
      </c>
      <c r="Q464" s="168" t="str">
        <f t="shared" si="50"/>
        <v>CL.IC.CV.161702.01</v>
      </c>
    </row>
    <row r="465" spans="1:41" s="167" customFormat="1" ht="15">
      <c r="A465" s="167" t="s">
        <v>12003</v>
      </c>
      <c r="C465" s="61" t="s">
        <v>7863</v>
      </c>
      <c r="E465" s="61" t="s">
        <v>12462</v>
      </c>
      <c r="F465" s="167" t="s">
        <v>11885</v>
      </c>
      <c r="G465" s="167" t="s">
        <v>11890</v>
      </c>
      <c r="H465" s="62" t="s">
        <v>12032</v>
      </c>
      <c r="I465" s="167" t="s">
        <v>11891</v>
      </c>
      <c r="J465" s="63" t="str">
        <f t="shared" si="47"/>
        <v>IC.CV.161703</v>
      </c>
      <c r="K465" s="61" t="s">
        <v>12175</v>
      </c>
      <c r="L465" s="167" t="str">
        <f t="shared" si="51"/>
        <v>Manual flush</v>
      </c>
      <c r="M465" s="168" t="str">
        <f t="shared" si="48"/>
        <v>PI.IC.CV.161703.01</v>
      </c>
      <c r="N465" s="168"/>
      <c r="O465" s="168" t="str">
        <f t="shared" si="49"/>
        <v>PH.IC.CV.161703.01</v>
      </c>
      <c r="Q465" s="168" t="str">
        <f t="shared" si="50"/>
        <v>CL.IC.CV.161703.01</v>
      </c>
    </row>
    <row r="466" spans="1:41" s="167" customFormat="1" ht="15">
      <c r="A466" s="167" t="s">
        <v>12003</v>
      </c>
      <c r="C466" s="61" t="s">
        <v>7863</v>
      </c>
      <c r="E466" s="61" t="s">
        <v>12462</v>
      </c>
      <c r="F466" s="167" t="s">
        <v>11892</v>
      </c>
      <c r="G466" s="167" t="s">
        <v>11893</v>
      </c>
      <c r="H466" s="62" t="s">
        <v>12028</v>
      </c>
      <c r="I466" s="167" t="s">
        <v>11894</v>
      </c>
      <c r="J466" s="63" t="str">
        <f t="shared" si="47"/>
        <v>IC.CV.161704</v>
      </c>
      <c r="K466" s="61" t="s">
        <v>12175</v>
      </c>
      <c r="L466" s="167" t="str">
        <f t="shared" si="51"/>
        <v xml:space="preserve">     No blood in tubing</v>
      </c>
      <c r="M466" s="168" t="str">
        <f t="shared" si="48"/>
        <v>PI.IC.CV.161704.01</v>
      </c>
      <c r="N466" s="168"/>
      <c r="O466" s="168" t="str">
        <f t="shared" si="49"/>
        <v>PH.IC.CV.161704.01</v>
      </c>
      <c r="Q466" s="168" t="str">
        <f t="shared" si="50"/>
        <v>CL.IC.CV.161704.01</v>
      </c>
    </row>
    <row r="467" spans="1:41" s="167" customFormat="1" ht="15">
      <c r="A467" s="167" t="s">
        <v>12003</v>
      </c>
      <c r="C467" s="61" t="s">
        <v>7863</v>
      </c>
      <c r="E467" s="61" t="s">
        <v>12462</v>
      </c>
      <c r="F467" s="167" t="s">
        <v>11892</v>
      </c>
      <c r="G467" s="167" t="s">
        <v>11710</v>
      </c>
      <c r="H467" s="62" t="s">
        <v>12210</v>
      </c>
      <c r="I467" s="167" t="s">
        <v>11711</v>
      </c>
      <c r="J467" s="63" t="str">
        <f t="shared" si="47"/>
        <v>IC.CV.161705</v>
      </c>
      <c r="K467" s="61" t="s">
        <v>12175</v>
      </c>
      <c r="L467" s="167" t="str">
        <f t="shared" si="51"/>
        <v xml:space="preserve">     Blood in tubing</v>
      </c>
      <c r="M467" s="168" t="str">
        <f t="shared" si="48"/>
        <v>PI.IC.CV.161705.01</v>
      </c>
      <c r="N467" s="168"/>
      <c r="O467" s="168" t="str">
        <f t="shared" si="49"/>
        <v>PH.IC.CV.161705.01</v>
      </c>
      <c r="Q467" s="168" t="str">
        <f t="shared" si="50"/>
        <v>CL.IC.CV.161705.01</v>
      </c>
    </row>
    <row r="468" spans="1:41" s="167" customFormat="1" ht="15">
      <c r="A468" s="167" t="s">
        <v>12003</v>
      </c>
      <c r="C468" s="61" t="s">
        <v>7863</v>
      </c>
      <c r="E468" s="61" t="s">
        <v>12462</v>
      </c>
      <c r="F468" s="167" t="s">
        <v>11892</v>
      </c>
      <c r="G468" s="167" t="s">
        <v>11712</v>
      </c>
      <c r="H468" s="62" t="s">
        <v>12212</v>
      </c>
      <c r="I468" s="167" t="s">
        <v>11550</v>
      </c>
      <c r="J468" s="63" t="str">
        <f t="shared" si="47"/>
        <v>IC.CV.161706</v>
      </c>
      <c r="K468" s="61" t="s">
        <v>12175</v>
      </c>
      <c r="L468" s="167" t="str">
        <f t="shared" si="51"/>
        <v xml:space="preserve">     No condensation in gas shuttle</v>
      </c>
      <c r="M468" s="168" t="str">
        <f t="shared" si="48"/>
        <v>PI.IC.CV.161706.01</v>
      </c>
      <c r="N468" s="168"/>
      <c r="O468" s="168" t="str">
        <f t="shared" si="49"/>
        <v>PH.IC.CV.161706.01</v>
      </c>
      <c r="Q468" s="168" t="str">
        <f t="shared" si="50"/>
        <v>CL.IC.CV.161706.01</v>
      </c>
    </row>
    <row r="469" spans="1:41" s="167" customFormat="1" ht="15">
      <c r="A469" s="167" t="s">
        <v>12003</v>
      </c>
      <c r="C469" s="61" t="s">
        <v>7863</v>
      </c>
      <c r="E469" s="61" t="s">
        <v>12462</v>
      </c>
      <c r="F469" s="167" t="s">
        <v>11892</v>
      </c>
      <c r="G469" s="167" t="s">
        <v>11713</v>
      </c>
      <c r="H469" s="62" t="s">
        <v>12225</v>
      </c>
      <c r="I469" s="167" t="s">
        <v>11714</v>
      </c>
      <c r="J469" s="63" t="str">
        <f t="shared" ref="J469:J543" si="52">CONCATENATE("IC.CV.",C469,E469,H469)</f>
        <v>IC.CV.161707</v>
      </c>
      <c r="K469" s="61" t="s">
        <v>2379</v>
      </c>
      <c r="L469" s="167" t="str">
        <f t="shared" si="51"/>
        <v xml:space="preserve">     Condensation in gas shuttle</v>
      </c>
      <c r="M469" s="168" t="str">
        <f t="shared" si="48"/>
        <v>PI.IC.CV.161707.01</v>
      </c>
      <c r="N469" s="168"/>
      <c r="O469" s="168" t="str">
        <f t="shared" si="49"/>
        <v>PH.IC.CV.161707.01</v>
      </c>
      <c r="Q469" s="168" t="str">
        <f t="shared" si="50"/>
        <v>CL.IC.CV.161707.01</v>
      </c>
    </row>
    <row r="470" spans="1:41" s="167" customFormat="1" ht="15">
      <c r="A470" s="167" t="s">
        <v>12003</v>
      </c>
      <c r="C470" s="61" t="s">
        <v>7863</v>
      </c>
      <c r="D470" s="10" t="s">
        <v>11541</v>
      </c>
      <c r="E470" s="61" t="s">
        <v>6777</v>
      </c>
      <c r="F470" s="167" t="s">
        <v>11542</v>
      </c>
      <c r="G470" s="167" t="s">
        <v>12776</v>
      </c>
      <c r="H470" s="62" t="s">
        <v>3574</v>
      </c>
      <c r="I470" s="167" t="s">
        <v>11716</v>
      </c>
      <c r="J470" s="63" t="str">
        <f t="shared" si="52"/>
        <v>IC.CV.161708</v>
      </c>
      <c r="K470" s="61" t="s">
        <v>2379</v>
      </c>
      <c r="L470" s="167" t="str">
        <f t="shared" si="51"/>
        <v>Head of bed lower than 30 degrees</v>
      </c>
      <c r="M470" s="168" t="str">
        <f t="shared" ref="M470:M544" si="53">CONCATENATE("PI.",J470,".",K470)</f>
        <v>PI.IC.CV.161708.01</v>
      </c>
      <c r="N470" s="168"/>
      <c r="O470" s="168" t="str">
        <f t="shared" ref="O470:O544" si="54">CONCATENATE("PH.",J470,".",K470)</f>
        <v>PH.IC.CV.161708.01</v>
      </c>
      <c r="Q470" s="168" t="str">
        <f t="shared" ref="Q470:Q544" si="55">CONCATENATE("CL.",J470,".",K470)</f>
        <v>CL.IC.CV.161708.01</v>
      </c>
      <c r="R470" s="167" t="s">
        <v>12465</v>
      </c>
    </row>
    <row r="471" spans="1:41" s="167" customFormat="1" ht="15">
      <c r="A471" s="167" t="s">
        <v>12003</v>
      </c>
      <c r="C471" s="61" t="s">
        <v>7863</v>
      </c>
      <c r="E471" s="61" t="s">
        <v>12462</v>
      </c>
      <c r="F471" s="167" t="s">
        <v>11542</v>
      </c>
      <c r="G471" s="167" t="s">
        <v>11717</v>
      </c>
      <c r="H471" s="62" t="s">
        <v>3690</v>
      </c>
      <c r="I471" s="167" t="s">
        <v>11388</v>
      </c>
      <c r="J471" s="63" t="str">
        <f t="shared" si="52"/>
        <v>IC.CV.161709</v>
      </c>
      <c r="K471" s="61" t="s">
        <v>12175</v>
      </c>
      <c r="L471" s="167" t="str">
        <f t="shared" si="51"/>
        <v>Head of bed higher than 30 degrees</v>
      </c>
      <c r="M471" s="168" t="str">
        <f t="shared" si="53"/>
        <v>PI.IC.CV.161709.01</v>
      </c>
      <c r="N471" s="168"/>
      <c r="O471" s="168" t="str">
        <f t="shared" si="54"/>
        <v>PH.IC.CV.161709.01</v>
      </c>
      <c r="Q471" s="168" t="str">
        <f t="shared" si="55"/>
        <v>CL.IC.CV.161709.01</v>
      </c>
      <c r="R471" s="167" t="s">
        <v>12465</v>
      </c>
    </row>
    <row r="472" spans="1:41" s="167" customFormat="1" ht="15">
      <c r="A472" s="167" t="s">
        <v>12003</v>
      </c>
      <c r="C472" s="61" t="s">
        <v>7863</v>
      </c>
      <c r="E472" s="61" t="s">
        <v>6777</v>
      </c>
      <c r="F472" s="167" t="s">
        <v>11542</v>
      </c>
      <c r="G472" s="167" t="s">
        <v>12904</v>
      </c>
      <c r="H472" s="62" t="s">
        <v>3188</v>
      </c>
      <c r="I472" s="167" t="s">
        <v>11389</v>
      </c>
      <c r="J472" s="63" t="str">
        <f t="shared" si="52"/>
        <v>IC.CV.161710</v>
      </c>
      <c r="K472" s="61" t="s">
        <v>2379</v>
      </c>
      <c r="L472" s="167" t="str">
        <f t="shared" si="51"/>
        <v>Bed in reverse trendelenburg</v>
      </c>
      <c r="M472" s="168" t="str">
        <f t="shared" si="53"/>
        <v>PI.IC.CV.161710.01</v>
      </c>
      <c r="N472" s="168"/>
      <c r="O472" s="168" t="str">
        <f t="shared" si="54"/>
        <v>PH.IC.CV.161710.01</v>
      </c>
      <c r="Q472" s="168" t="str">
        <f t="shared" si="55"/>
        <v>CL.IC.CV.161710.01</v>
      </c>
      <c r="R472" s="167" t="s">
        <v>12465</v>
      </c>
    </row>
    <row r="473" spans="1:41" s="167" customFormat="1" ht="15">
      <c r="A473" s="167" t="s">
        <v>12003</v>
      </c>
      <c r="C473" s="61" t="s">
        <v>7863</v>
      </c>
      <c r="D473" s="167" t="s">
        <v>11390</v>
      </c>
      <c r="E473" s="61" t="s">
        <v>7866</v>
      </c>
      <c r="F473" s="167" t="s">
        <v>13227</v>
      </c>
      <c r="G473" s="167" t="s">
        <v>11391</v>
      </c>
      <c r="H473" s="62" t="s">
        <v>11848</v>
      </c>
      <c r="I473" s="167" t="s">
        <v>11392</v>
      </c>
      <c r="J473" s="63" t="str">
        <f t="shared" si="52"/>
        <v>IC.CV.161801</v>
      </c>
      <c r="K473" s="61" t="s">
        <v>2379</v>
      </c>
      <c r="L473" s="167" t="str">
        <f t="shared" si="51"/>
        <v xml:space="preserve">Tank pressure:  specify </v>
      </c>
      <c r="M473" s="168" t="str">
        <f t="shared" si="53"/>
        <v>PI.IC.CV.161801.01</v>
      </c>
      <c r="N473" s="168"/>
      <c r="O473" s="168" t="str">
        <f t="shared" si="54"/>
        <v>PH.IC.CV.161801.01</v>
      </c>
      <c r="Q473" s="168" t="str">
        <f t="shared" si="55"/>
        <v>CL.IC.CV.161801.01</v>
      </c>
    </row>
    <row r="474" spans="1:41" s="167" customFormat="1" ht="15">
      <c r="A474" s="167" t="s">
        <v>12003</v>
      </c>
      <c r="C474" s="61" t="s">
        <v>7863</v>
      </c>
      <c r="E474" s="61" t="s">
        <v>7866</v>
      </c>
      <c r="F474" s="167" t="s">
        <v>13227</v>
      </c>
      <c r="G474" s="167" t="s">
        <v>12905</v>
      </c>
      <c r="H474" s="62" t="s">
        <v>12030</v>
      </c>
      <c r="I474" s="167" t="s">
        <v>11393</v>
      </c>
      <c r="J474" s="63" t="str">
        <f t="shared" si="52"/>
        <v>IC.CV.161802</v>
      </c>
      <c r="K474" s="61" t="s">
        <v>2379</v>
      </c>
      <c r="L474" s="167" t="str">
        <f t="shared" si="51"/>
        <v>Helium tank changed</v>
      </c>
      <c r="M474" s="168" t="str">
        <f t="shared" si="53"/>
        <v>PI.IC.CV.161802.01</v>
      </c>
      <c r="N474" s="168"/>
      <c r="O474" s="168" t="str">
        <f t="shared" si="54"/>
        <v>PH.IC.CV.161802.01</v>
      </c>
      <c r="Q474" s="168" t="str">
        <f t="shared" si="55"/>
        <v>CL.IC.CV.161802.01</v>
      </c>
    </row>
    <row r="475" spans="1:41" s="167" customFormat="1" ht="15">
      <c r="A475" s="167" t="s">
        <v>12003</v>
      </c>
      <c r="C475" s="61" t="s">
        <v>7863</v>
      </c>
      <c r="D475" s="167" t="s">
        <v>7469</v>
      </c>
      <c r="E475" s="61" t="s">
        <v>3644</v>
      </c>
      <c r="F475" s="167" t="s">
        <v>11394</v>
      </c>
      <c r="G475" s="167" t="s">
        <v>11236</v>
      </c>
      <c r="H475" s="62" t="s">
        <v>2379</v>
      </c>
      <c r="I475" s="167" t="s">
        <v>11237</v>
      </c>
      <c r="J475" s="63" t="str">
        <f t="shared" si="52"/>
        <v>IC.CV.161901</v>
      </c>
      <c r="K475" s="61" t="s">
        <v>2379</v>
      </c>
      <c r="L475" s="167" t="str">
        <f t="shared" si="51"/>
        <v>Femoral artery right</v>
      </c>
      <c r="M475" s="168" t="str">
        <f t="shared" si="53"/>
        <v>PI.IC.CV.161901.01</v>
      </c>
      <c r="N475" s="168"/>
      <c r="O475" s="168" t="str">
        <f t="shared" si="54"/>
        <v>PH.IC.CV.161901.01</v>
      </c>
      <c r="Q475" s="168" t="str">
        <f t="shared" si="55"/>
        <v>CL.IC.CV.161901.01</v>
      </c>
      <c r="R475" s="167" t="s">
        <v>12465</v>
      </c>
    </row>
    <row r="476" spans="1:41" s="167" customFormat="1" ht="15">
      <c r="A476" s="167" t="s">
        <v>12003</v>
      </c>
      <c r="C476" s="61" t="s">
        <v>7863</v>
      </c>
      <c r="E476" s="61" t="s">
        <v>3644</v>
      </c>
      <c r="F476" s="167" t="s">
        <v>11394</v>
      </c>
      <c r="G476" s="167" t="s">
        <v>11238</v>
      </c>
      <c r="H476" s="62" t="s">
        <v>12182</v>
      </c>
      <c r="I476" s="167" t="s">
        <v>11239</v>
      </c>
      <c r="J476" s="63" t="str">
        <f t="shared" si="52"/>
        <v>IC.CV.161902</v>
      </c>
      <c r="K476" s="61" t="s">
        <v>2379</v>
      </c>
      <c r="L476" s="167" t="str">
        <f t="shared" si="51"/>
        <v>Femoral artery left</v>
      </c>
      <c r="M476" s="168" t="str">
        <f t="shared" si="53"/>
        <v>PI.IC.CV.161902.01</v>
      </c>
      <c r="N476" s="168"/>
      <c r="O476" s="168" t="str">
        <f t="shared" si="54"/>
        <v>PH.IC.CV.161902.01</v>
      </c>
      <c r="Q476" s="168" t="str">
        <f t="shared" si="55"/>
        <v>CL.IC.CV.161902.01</v>
      </c>
      <c r="R476" s="167" t="s">
        <v>12465</v>
      </c>
    </row>
    <row r="477" spans="1:41" s="167" customFormat="1" ht="15">
      <c r="A477" s="167" t="s">
        <v>12003</v>
      </c>
      <c r="C477" s="61" t="s">
        <v>7863</v>
      </c>
      <c r="E477" s="61" t="s">
        <v>3644</v>
      </c>
      <c r="F477" s="167" t="s">
        <v>11394</v>
      </c>
      <c r="G477" s="167" t="s">
        <v>11240</v>
      </c>
      <c r="H477" s="62" t="s">
        <v>12592</v>
      </c>
      <c r="I477" s="167" t="s">
        <v>12437</v>
      </c>
      <c r="J477" s="63" t="str">
        <f t="shared" si="52"/>
        <v>IC.CV.161903</v>
      </c>
      <c r="K477" s="61" t="s">
        <v>1</v>
      </c>
      <c r="L477" s="167" t="str">
        <f t="shared" si="51"/>
        <v>IABP site: Other specify</v>
      </c>
      <c r="M477" s="168" t="str">
        <f t="shared" si="53"/>
        <v>PI.IC.CV.161903.01</v>
      </c>
      <c r="N477" s="168"/>
      <c r="O477" s="168" t="str">
        <f t="shared" si="54"/>
        <v>PH.IC.CV.161903.01</v>
      </c>
      <c r="Q477" s="168" t="str">
        <f t="shared" si="55"/>
        <v>CL.IC.CV.161903.01</v>
      </c>
      <c r="R477" s="167" t="s">
        <v>12465</v>
      </c>
    </row>
    <row r="478" spans="1:41" s="167" customFormat="1" ht="15">
      <c r="A478" s="167" t="s">
        <v>12003</v>
      </c>
      <c r="C478" s="61" t="s">
        <v>7863</v>
      </c>
      <c r="E478" s="61" t="s">
        <v>3644</v>
      </c>
      <c r="F478" s="167" t="s">
        <v>11394</v>
      </c>
      <c r="G478" s="167" t="s">
        <v>13812</v>
      </c>
      <c r="H478" s="62" t="s">
        <v>12028</v>
      </c>
      <c r="I478" s="167" t="s">
        <v>11676</v>
      </c>
      <c r="J478" s="63" t="str">
        <f>CONCATENATE("IC.CV.",C478,E478,H478)</f>
        <v>IC.CV.161904</v>
      </c>
      <c r="K478" s="61" t="s">
        <v>1</v>
      </c>
      <c r="L478" s="167" t="str">
        <f>G478</f>
        <v>Subclavian artery right</v>
      </c>
      <c r="M478" s="168" t="str">
        <f>CONCATENATE("PI.",J478,".",K478)</f>
        <v>PI.IC.CV.161904.01</v>
      </c>
      <c r="N478" s="168"/>
      <c r="O478" s="168" t="str">
        <f>CONCATENATE("PH.",J478,".",K478)</f>
        <v>PH.IC.CV.161904.01</v>
      </c>
      <c r="Q478" s="168" t="str">
        <f>CONCATENATE("CL.",J478,".",K478)</f>
        <v>CL.IC.CV.161904.01</v>
      </c>
      <c r="R478" s="167" t="s">
        <v>12465</v>
      </c>
      <c r="AN478" s="167" t="s">
        <v>12773</v>
      </c>
      <c r="AO478" s="167">
        <v>1532</v>
      </c>
    </row>
    <row r="479" spans="1:41" s="167" customFormat="1" ht="15">
      <c r="A479" s="167" t="s">
        <v>12003</v>
      </c>
      <c r="C479" s="61" t="s">
        <v>7863</v>
      </c>
      <c r="E479" s="61" t="s">
        <v>3644</v>
      </c>
      <c r="F479" s="167" t="s">
        <v>11394</v>
      </c>
      <c r="G479" s="167" t="s">
        <v>13813</v>
      </c>
      <c r="H479" s="62" t="s">
        <v>12210</v>
      </c>
      <c r="I479" s="167" t="s">
        <v>11678</v>
      </c>
      <c r="J479" s="63" t="str">
        <f t="shared" si="52"/>
        <v>IC.CV.161905</v>
      </c>
      <c r="K479" s="61" t="s">
        <v>2379</v>
      </c>
      <c r="L479" s="167" t="str">
        <f t="shared" si="51"/>
        <v>Subclavian artery left</v>
      </c>
      <c r="M479" s="168" t="str">
        <f t="shared" si="53"/>
        <v>PI.IC.CV.161905.01</v>
      </c>
      <c r="N479" s="168"/>
      <c r="O479" s="168" t="str">
        <f t="shared" si="54"/>
        <v>PH.IC.CV.161905.01</v>
      </c>
      <c r="Q479" s="168" t="str">
        <f t="shared" si="55"/>
        <v>CL.IC.CV.161905.01</v>
      </c>
      <c r="R479" s="167" t="s">
        <v>12465</v>
      </c>
      <c r="AN479" s="167" t="s">
        <v>12773</v>
      </c>
      <c r="AO479" s="167">
        <v>1532</v>
      </c>
    </row>
    <row r="480" spans="1:41" s="167" customFormat="1" ht="15">
      <c r="A480" s="167" t="s">
        <v>12003</v>
      </c>
      <c r="C480" s="61" t="s">
        <v>7863</v>
      </c>
      <c r="D480" s="167" t="s">
        <v>11241</v>
      </c>
      <c r="E480" s="61" t="s">
        <v>7228</v>
      </c>
      <c r="F480" s="167" t="s">
        <v>11242</v>
      </c>
      <c r="G480" s="167" t="s">
        <v>11387</v>
      </c>
      <c r="H480" s="62" t="s">
        <v>11848</v>
      </c>
      <c r="I480" s="167" t="s">
        <v>11373</v>
      </c>
      <c r="J480" s="63" t="str">
        <f t="shared" si="52"/>
        <v>IC.CV.162001</v>
      </c>
      <c r="K480" s="61" t="s">
        <v>2379</v>
      </c>
      <c r="L480" s="167" t="str">
        <f t="shared" si="51"/>
        <v>Plugged into emergency outlet</v>
      </c>
      <c r="M480" s="168" t="str">
        <f t="shared" si="53"/>
        <v>PI.IC.CV.162001.01</v>
      </c>
      <c r="N480" s="168"/>
      <c r="O480" s="168" t="str">
        <f t="shared" si="54"/>
        <v>PH.IC.CV.162001.01</v>
      </c>
      <c r="Q480" s="168" t="str">
        <f t="shared" si="55"/>
        <v>CL.IC.CV.162001.01</v>
      </c>
    </row>
    <row r="481" spans="1:25" s="167" customFormat="1" ht="15">
      <c r="A481" s="167" t="s">
        <v>12003</v>
      </c>
      <c r="C481" s="61" t="s">
        <v>7863</v>
      </c>
      <c r="E481" s="61" t="s">
        <v>7228</v>
      </c>
      <c r="F481" s="167" t="s">
        <v>11242</v>
      </c>
      <c r="G481" s="167" t="s">
        <v>11374</v>
      </c>
      <c r="H481" s="62" t="s">
        <v>12030</v>
      </c>
      <c r="I481" s="167" t="s">
        <v>11374</v>
      </c>
      <c r="J481" s="63" t="str">
        <f t="shared" si="52"/>
        <v>IC.CV.162002</v>
      </c>
      <c r="K481" s="61" t="s">
        <v>2379</v>
      </c>
      <c r="L481" s="167" t="str">
        <f t="shared" si="51"/>
        <v>Battery</v>
      </c>
      <c r="M481" s="168" t="str">
        <f t="shared" si="53"/>
        <v>PI.IC.CV.162002.01</v>
      </c>
      <c r="N481" s="168"/>
      <c r="O481" s="168" t="str">
        <f t="shared" si="54"/>
        <v>PH.IC.CV.162002.01</v>
      </c>
      <c r="Q481" s="168" t="str">
        <f t="shared" si="55"/>
        <v>CL.IC.CV.162002.01</v>
      </c>
    </row>
    <row r="482" spans="1:25" s="167" customFormat="1" ht="15">
      <c r="A482" s="167" t="s">
        <v>12003</v>
      </c>
      <c r="C482" s="61" t="s">
        <v>7863</v>
      </c>
      <c r="D482" s="167" t="s">
        <v>11375</v>
      </c>
      <c r="E482" s="61" t="s">
        <v>8039</v>
      </c>
      <c r="F482" s="167" t="s">
        <v>11376</v>
      </c>
      <c r="G482" s="167" t="s">
        <v>11377</v>
      </c>
      <c r="H482" s="62" t="s">
        <v>11848</v>
      </c>
      <c r="I482" s="167" t="s">
        <v>11378</v>
      </c>
      <c r="J482" s="63" t="str">
        <f t="shared" si="52"/>
        <v>IC.CV.162101</v>
      </c>
      <c r="K482" s="61" t="s">
        <v>12175</v>
      </c>
      <c r="L482" s="167" t="str">
        <f t="shared" si="51"/>
        <v>Distal pulses palpable</v>
      </c>
      <c r="M482" s="168" t="str">
        <f t="shared" si="53"/>
        <v>PI.IC.CV.162101.01</v>
      </c>
      <c r="N482" s="168"/>
      <c r="O482" s="168" t="str">
        <f t="shared" si="54"/>
        <v>PH.IC.CV.162101.01</v>
      </c>
      <c r="Q482" s="168" t="str">
        <f t="shared" si="55"/>
        <v>CL.IC.CV.162101.01</v>
      </c>
    </row>
    <row r="483" spans="1:25" s="167" customFormat="1" ht="15">
      <c r="A483" s="167" t="s">
        <v>12003</v>
      </c>
      <c r="C483" s="61" t="s">
        <v>7863</v>
      </c>
      <c r="E483" s="61" t="s">
        <v>8039</v>
      </c>
      <c r="F483" s="167" t="s">
        <v>11376</v>
      </c>
      <c r="G483" s="167" t="s">
        <v>11379</v>
      </c>
      <c r="H483" s="62" t="s">
        <v>12030</v>
      </c>
      <c r="I483" s="167" t="s">
        <v>11380</v>
      </c>
      <c r="J483" s="63" t="str">
        <f t="shared" si="52"/>
        <v>IC.CV.162102</v>
      </c>
      <c r="K483" s="61" t="s">
        <v>12175</v>
      </c>
      <c r="L483" s="167" t="str">
        <f t="shared" si="51"/>
        <v>Distal pulses doppler</v>
      </c>
      <c r="M483" s="168" t="str">
        <f t="shared" si="53"/>
        <v>PI.IC.CV.162102.01</v>
      </c>
      <c r="N483" s="168"/>
      <c r="O483" s="168" t="str">
        <f t="shared" si="54"/>
        <v>PH.IC.CV.162102.01</v>
      </c>
      <c r="Q483" s="168" t="str">
        <f t="shared" si="55"/>
        <v>CL.IC.CV.162102.01</v>
      </c>
    </row>
    <row r="484" spans="1:25" s="167" customFormat="1" ht="15">
      <c r="A484" s="167" t="s">
        <v>12003</v>
      </c>
      <c r="C484" s="61" t="s">
        <v>7863</v>
      </c>
      <c r="E484" s="61" t="s">
        <v>8039</v>
      </c>
      <c r="F484" s="167" t="s">
        <v>11376</v>
      </c>
      <c r="G484" s="167" t="s">
        <v>11381</v>
      </c>
      <c r="H484" s="62" t="s">
        <v>12032</v>
      </c>
      <c r="I484" s="167" t="s">
        <v>11227</v>
      </c>
      <c r="J484" s="63" t="str">
        <f t="shared" si="52"/>
        <v>IC.CV.162103</v>
      </c>
      <c r="K484" s="61" t="s">
        <v>12175</v>
      </c>
      <c r="L484" s="167" t="str">
        <f t="shared" si="51"/>
        <v>Distal pulses none</v>
      </c>
      <c r="M484" s="168" t="str">
        <f t="shared" si="53"/>
        <v>PI.IC.CV.162103.01</v>
      </c>
      <c r="N484" s="168"/>
      <c r="O484" s="168" t="str">
        <f t="shared" si="54"/>
        <v>PH.IC.CV.162103.01</v>
      </c>
      <c r="Q484" s="168" t="str">
        <f t="shared" si="55"/>
        <v>CL.IC.CV.162103.01</v>
      </c>
    </row>
    <row r="485" spans="1:25" s="167" customFormat="1" ht="15">
      <c r="A485" s="167" t="s">
        <v>2547</v>
      </c>
      <c r="C485" s="61" t="s">
        <v>7863</v>
      </c>
      <c r="E485" s="61" t="s">
        <v>8039</v>
      </c>
      <c r="F485" s="167" t="s">
        <v>11228</v>
      </c>
      <c r="G485" s="61" t="s">
        <v>11229</v>
      </c>
      <c r="H485" s="62" t="s">
        <v>6464</v>
      </c>
      <c r="I485" s="62" t="s">
        <v>11229</v>
      </c>
      <c r="J485" s="63" t="str">
        <f t="shared" si="52"/>
        <v>IC.CV.162104</v>
      </c>
      <c r="K485" s="61" t="s">
        <v>12175</v>
      </c>
      <c r="L485" s="167" t="str">
        <f t="shared" si="51"/>
        <v>Radial</v>
      </c>
      <c r="M485" s="168" t="str">
        <f t="shared" si="53"/>
        <v>PI.IC.CV.162104.01</v>
      </c>
      <c r="N485" s="168"/>
      <c r="O485" s="168" t="str">
        <f t="shared" si="54"/>
        <v>PH.IC.CV.162104.01</v>
      </c>
      <c r="Q485" s="168" t="str">
        <f t="shared" si="55"/>
        <v>CL.IC.CV.162104.01</v>
      </c>
      <c r="R485" s="167" t="s">
        <v>12465</v>
      </c>
      <c r="S485" s="167">
        <v>549</v>
      </c>
    </row>
    <row r="486" spans="1:25" s="167" customFormat="1" ht="15">
      <c r="A486" s="167" t="s">
        <v>2547</v>
      </c>
      <c r="C486" s="61" t="s">
        <v>2259</v>
      </c>
      <c r="E486" s="61" t="s">
        <v>2890</v>
      </c>
      <c r="F486" s="167" t="s">
        <v>11228</v>
      </c>
      <c r="G486" s="61" t="s">
        <v>11230</v>
      </c>
      <c r="H486" s="62" t="s">
        <v>6291</v>
      </c>
      <c r="I486" s="62" t="s">
        <v>11230</v>
      </c>
      <c r="J486" s="63" t="str">
        <f>CONCATENATE("IC.CV.",C486,E486,H486)</f>
        <v>IC.CV.162105</v>
      </c>
      <c r="K486" s="61" t="s">
        <v>2206</v>
      </c>
      <c r="L486" s="167" t="str">
        <f>G486</f>
        <v>Pedal</v>
      </c>
      <c r="M486" s="168" t="str">
        <f>CONCATENATE("PI.",J486,".",K486)</f>
        <v>PI.IC.CV.162105.01</v>
      </c>
      <c r="N486" s="168"/>
      <c r="O486" s="168" t="str">
        <f>CONCATENATE("PH.",J486,".",K486)</f>
        <v>PH.IC.CV.162105.01</v>
      </c>
      <c r="Q486" s="168" t="str">
        <f>CONCATENATE("CL.",J486,".",K486)</f>
        <v>CL.IC.CV.162105.01</v>
      </c>
      <c r="R486" s="167" t="s">
        <v>12278</v>
      </c>
      <c r="S486" s="167">
        <v>549</v>
      </c>
    </row>
    <row r="487" spans="1:25" s="167" customFormat="1" ht="15">
      <c r="A487" s="167" t="s">
        <v>2547</v>
      </c>
      <c r="C487" s="61" t="s">
        <v>7863</v>
      </c>
      <c r="E487" s="61" t="s">
        <v>8039</v>
      </c>
      <c r="F487" s="167" t="s">
        <v>11228</v>
      </c>
      <c r="G487" s="81" t="s">
        <v>12663</v>
      </c>
      <c r="H487" s="62" t="s">
        <v>12347</v>
      </c>
      <c r="I487" s="62"/>
      <c r="J487" s="63" t="str">
        <f t="shared" si="52"/>
        <v>IC.CV.162106</v>
      </c>
      <c r="K487" s="61" t="s">
        <v>12175</v>
      </c>
      <c r="L487" s="167" t="str">
        <f t="shared" si="51"/>
        <v>Popliteal</v>
      </c>
      <c r="M487" s="168" t="str">
        <f t="shared" si="53"/>
        <v>PI.IC.CV.162106.01</v>
      </c>
      <c r="N487" s="168"/>
      <c r="O487" s="168" t="str">
        <f t="shared" si="54"/>
        <v>PH.IC.CV.162106.01</v>
      </c>
      <c r="Q487" s="168" t="str">
        <f t="shared" si="55"/>
        <v>CL.IC.CV.162106.01</v>
      </c>
      <c r="X487" s="167" t="s">
        <v>12737</v>
      </c>
      <c r="Y487" s="167">
        <v>1090</v>
      </c>
    </row>
    <row r="488" spans="1:25" s="167" customFormat="1" ht="15">
      <c r="A488" s="167" t="s">
        <v>12003</v>
      </c>
      <c r="C488" s="61" t="s">
        <v>7863</v>
      </c>
      <c r="D488" s="167" t="s">
        <v>11043</v>
      </c>
      <c r="E488" s="61" t="s">
        <v>7874</v>
      </c>
      <c r="F488" s="167" t="s">
        <v>11784</v>
      </c>
      <c r="G488" s="167" t="s">
        <v>11785</v>
      </c>
      <c r="H488" s="62" t="s">
        <v>11848</v>
      </c>
      <c r="I488" s="167" t="s">
        <v>11474</v>
      </c>
      <c r="J488" s="63" t="str">
        <f t="shared" si="52"/>
        <v>IC.CV.162201</v>
      </c>
      <c r="K488" s="61" t="s">
        <v>2379</v>
      </c>
      <c r="L488" s="167" t="str">
        <f t="shared" si="51"/>
        <v xml:space="preserve">     No signs or symptoms of complications</v>
      </c>
      <c r="M488" s="168" t="str">
        <f t="shared" si="53"/>
        <v>PI.IC.CV.162201.01</v>
      </c>
      <c r="N488" s="168"/>
      <c r="O488" s="168" t="str">
        <f t="shared" si="54"/>
        <v>PH.IC.CV.162201.01</v>
      </c>
      <c r="Q488" s="168" t="str">
        <f t="shared" si="55"/>
        <v>CL.IC.CV.162201.01</v>
      </c>
    </row>
    <row r="489" spans="1:25" s="167" customFormat="1" ht="15">
      <c r="A489" s="167" t="s">
        <v>12003</v>
      </c>
      <c r="C489" s="61" t="s">
        <v>7863</v>
      </c>
      <c r="E489" s="61" t="s">
        <v>7874</v>
      </c>
      <c r="F489" s="167" t="s">
        <v>11784</v>
      </c>
      <c r="G489" s="167" t="s">
        <v>11786</v>
      </c>
      <c r="H489" s="62" t="s">
        <v>12030</v>
      </c>
      <c r="I489" s="167" t="s">
        <v>11787</v>
      </c>
      <c r="J489" s="63" t="str">
        <f t="shared" si="52"/>
        <v>IC.CV.162202</v>
      </c>
      <c r="K489" s="61" t="s">
        <v>12175</v>
      </c>
      <c r="L489" s="167" t="str">
        <f t="shared" si="51"/>
        <v xml:space="preserve">     Bleeding</v>
      </c>
      <c r="M489" s="168" t="str">
        <f t="shared" si="53"/>
        <v>PI.IC.CV.162202.01</v>
      </c>
      <c r="N489" s="168"/>
      <c r="O489" s="168" t="str">
        <f t="shared" si="54"/>
        <v>PH.IC.CV.162202.01</v>
      </c>
      <c r="Q489" s="168" t="str">
        <f t="shared" si="55"/>
        <v>CL.IC.CV.162202.01</v>
      </c>
    </row>
    <row r="490" spans="1:25" s="167" customFormat="1" ht="15">
      <c r="A490" s="167" t="s">
        <v>12003</v>
      </c>
      <c r="C490" s="61" t="s">
        <v>7863</v>
      </c>
      <c r="E490" s="61" t="s">
        <v>7874</v>
      </c>
      <c r="F490" s="167" t="s">
        <v>11784</v>
      </c>
      <c r="G490" s="167" t="s">
        <v>11788</v>
      </c>
      <c r="H490" s="62" t="s">
        <v>12032</v>
      </c>
      <c r="I490" s="167" t="s">
        <v>11478</v>
      </c>
      <c r="J490" s="63" t="str">
        <f t="shared" si="52"/>
        <v>IC.CV.162203</v>
      </c>
      <c r="K490" s="61" t="s">
        <v>12175</v>
      </c>
      <c r="L490" s="167" t="str">
        <f t="shared" si="51"/>
        <v xml:space="preserve">     Ecchymotic</v>
      </c>
      <c r="M490" s="168" t="str">
        <f t="shared" si="53"/>
        <v>PI.IC.CV.162203.01</v>
      </c>
      <c r="N490" s="168"/>
      <c r="O490" s="168" t="str">
        <f t="shared" si="54"/>
        <v>PH.IC.CV.162203.01</v>
      </c>
      <c r="Q490" s="168" t="str">
        <f t="shared" si="55"/>
        <v>CL.IC.CV.162203.01</v>
      </c>
    </row>
    <row r="491" spans="1:25" s="167" customFormat="1" ht="15">
      <c r="A491" s="167" t="s">
        <v>12003</v>
      </c>
      <c r="C491" s="61" t="s">
        <v>7863</v>
      </c>
      <c r="E491" s="61" t="s">
        <v>7874</v>
      </c>
      <c r="F491" s="167" t="s">
        <v>11784</v>
      </c>
      <c r="G491" s="167" t="s">
        <v>11789</v>
      </c>
      <c r="H491" s="62" t="s">
        <v>12028</v>
      </c>
      <c r="I491" s="167" t="s">
        <v>11790</v>
      </c>
      <c r="J491" s="63" t="str">
        <f t="shared" si="52"/>
        <v>IC.CV.162204</v>
      </c>
      <c r="K491" s="61" t="s">
        <v>12175</v>
      </c>
      <c r="L491" s="167" t="str">
        <f t="shared" si="51"/>
        <v xml:space="preserve">     Erythema</v>
      </c>
      <c r="M491" s="168" t="str">
        <f t="shared" si="53"/>
        <v>PI.IC.CV.162204.01</v>
      </c>
      <c r="N491" s="168"/>
      <c r="O491" s="168" t="str">
        <f t="shared" si="54"/>
        <v>PH.IC.CV.162204.01</v>
      </c>
      <c r="Q491" s="168" t="str">
        <f t="shared" si="55"/>
        <v>CL.IC.CV.162204.01</v>
      </c>
    </row>
    <row r="492" spans="1:25" s="167" customFormat="1" ht="15">
      <c r="A492" s="167" t="s">
        <v>12003</v>
      </c>
      <c r="C492" s="61" t="s">
        <v>7863</v>
      </c>
      <c r="E492" s="61" t="s">
        <v>7874</v>
      </c>
      <c r="F492" s="167" t="s">
        <v>11784</v>
      </c>
      <c r="G492" s="167" t="s">
        <v>11791</v>
      </c>
      <c r="H492" s="62" t="s">
        <v>12210</v>
      </c>
      <c r="I492" s="167" t="s">
        <v>11792</v>
      </c>
      <c r="J492" s="63" t="str">
        <f t="shared" si="52"/>
        <v>IC.CV.162205</v>
      </c>
      <c r="K492" s="61" t="s">
        <v>12175</v>
      </c>
      <c r="L492" s="167" t="str">
        <f t="shared" si="51"/>
        <v xml:space="preserve">     Hematoma</v>
      </c>
      <c r="M492" s="168" t="str">
        <f t="shared" si="53"/>
        <v>PI.IC.CV.162205.01</v>
      </c>
      <c r="N492" s="168"/>
      <c r="O492" s="168" t="str">
        <f t="shared" si="54"/>
        <v>PH.IC.CV.162205.01</v>
      </c>
      <c r="Q492" s="168" t="str">
        <f t="shared" si="55"/>
        <v>CL.IC.CV.162205.01</v>
      </c>
    </row>
    <row r="493" spans="1:25" s="167" customFormat="1" ht="15">
      <c r="A493" s="167" t="s">
        <v>12003</v>
      </c>
      <c r="C493" s="61" t="s">
        <v>7863</v>
      </c>
      <c r="E493" s="61" t="s">
        <v>7874</v>
      </c>
      <c r="F493" s="167" t="s">
        <v>11784</v>
      </c>
      <c r="G493" s="167" t="s">
        <v>11793</v>
      </c>
      <c r="H493" s="62" t="s">
        <v>12212</v>
      </c>
      <c r="I493" s="167" t="s">
        <v>11794</v>
      </c>
      <c r="J493" s="63" t="str">
        <f t="shared" si="52"/>
        <v>IC.CV.162206</v>
      </c>
      <c r="K493" s="61" t="s">
        <v>12175</v>
      </c>
      <c r="L493" s="167" t="str">
        <f t="shared" si="51"/>
        <v xml:space="preserve">     Leaking at insertion site</v>
      </c>
      <c r="M493" s="168" t="str">
        <f t="shared" si="53"/>
        <v>PI.IC.CV.162206.01</v>
      </c>
      <c r="N493" s="168"/>
      <c r="O493" s="168" t="str">
        <f t="shared" si="54"/>
        <v>PH.IC.CV.162206.01</v>
      </c>
      <c r="Q493" s="168" t="str">
        <f t="shared" si="55"/>
        <v>CL.IC.CV.162206.01</v>
      </c>
    </row>
    <row r="494" spans="1:25" s="167" customFormat="1" ht="15">
      <c r="A494" s="167" t="s">
        <v>12003</v>
      </c>
      <c r="C494" s="61" t="s">
        <v>7863</v>
      </c>
      <c r="E494" s="61" t="s">
        <v>7874</v>
      </c>
      <c r="F494" s="167" t="s">
        <v>11784</v>
      </c>
      <c r="G494" s="167" t="s">
        <v>11795</v>
      </c>
      <c r="H494" s="62" t="s">
        <v>12225</v>
      </c>
      <c r="I494" s="167" t="s">
        <v>11796</v>
      </c>
      <c r="J494" s="63" t="str">
        <f t="shared" si="52"/>
        <v>IC.CV.162207</v>
      </c>
      <c r="K494" s="61" t="s">
        <v>12175</v>
      </c>
      <c r="L494" s="167" t="str">
        <f t="shared" si="51"/>
        <v xml:space="preserve">     Warmth</v>
      </c>
      <c r="M494" s="168" t="str">
        <f t="shared" si="53"/>
        <v>PI.IC.CV.162207.01</v>
      </c>
      <c r="N494" s="168"/>
      <c r="O494" s="168" t="str">
        <f t="shared" si="54"/>
        <v>PH.IC.CV.162207.01</v>
      </c>
      <c r="Q494" s="168" t="str">
        <f t="shared" si="55"/>
        <v>CL.IC.CV.162207.01</v>
      </c>
    </row>
    <row r="495" spans="1:25" s="167" customFormat="1" ht="15">
      <c r="A495" s="167" t="s">
        <v>12003</v>
      </c>
      <c r="C495" s="61" t="s">
        <v>7863</v>
      </c>
      <c r="E495" s="61" t="s">
        <v>7874</v>
      </c>
      <c r="F495" s="167" t="s">
        <v>11784</v>
      </c>
      <c r="G495" s="167" t="s">
        <v>11797</v>
      </c>
      <c r="H495" s="62" t="s">
        <v>11638</v>
      </c>
      <c r="I495" s="167" t="s">
        <v>11798</v>
      </c>
      <c r="J495" s="63" t="str">
        <f t="shared" si="52"/>
        <v>IC.CV.162208</v>
      </c>
      <c r="K495" s="61" t="s">
        <v>12175</v>
      </c>
      <c r="L495" s="167" t="str">
        <f t="shared" si="51"/>
        <v xml:space="preserve">     Tenderness</v>
      </c>
      <c r="M495" s="168" t="str">
        <f t="shared" si="53"/>
        <v>PI.IC.CV.162208.01</v>
      </c>
      <c r="N495" s="168"/>
      <c r="O495" s="168" t="str">
        <f t="shared" si="54"/>
        <v>PH.IC.CV.162208.01</v>
      </c>
      <c r="Q495" s="168" t="str">
        <f t="shared" si="55"/>
        <v>CL.IC.CV.162208.01</v>
      </c>
    </row>
    <row r="496" spans="1:25" s="167" customFormat="1" ht="15">
      <c r="A496" s="167" t="s">
        <v>12003</v>
      </c>
      <c r="C496" s="61" t="s">
        <v>7863</v>
      </c>
      <c r="E496" s="61" t="s">
        <v>7874</v>
      </c>
      <c r="F496" s="167" t="s">
        <v>11784</v>
      </c>
      <c r="G496" s="167" t="s">
        <v>11799</v>
      </c>
      <c r="H496" s="62" t="s">
        <v>11639</v>
      </c>
      <c r="I496" s="167" t="s">
        <v>11800</v>
      </c>
      <c r="J496" s="63" t="str">
        <f t="shared" si="52"/>
        <v>IC.CV.162209</v>
      </c>
      <c r="K496" s="61" t="s">
        <v>12175</v>
      </c>
      <c r="L496" s="167" t="str">
        <f t="shared" si="51"/>
        <v xml:space="preserve">     Swelling</v>
      </c>
      <c r="M496" s="168" t="str">
        <f t="shared" si="53"/>
        <v>PI.IC.CV.162209.01</v>
      </c>
      <c r="N496" s="168"/>
      <c r="O496" s="168" t="str">
        <f t="shared" si="54"/>
        <v>PH.IC.CV.162209.01</v>
      </c>
      <c r="Q496" s="168" t="str">
        <f t="shared" si="55"/>
        <v>CL.IC.CV.162209.01</v>
      </c>
    </row>
    <row r="497" spans="1:25" s="167" customFormat="1" ht="15">
      <c r="A497" s="167" t="s">
        <v>12003</v>
      </c>
      <c r="C497" s="61" t="s">
        <v>7863</v>
      </c>
      <c r="D497" s="167" t="s">
        <v>11630</v>
      </c>
      <c r="E497" s="61" t="s">
        <v>7876</v>
      </c>
      <c r="F497" s="167" t="s">
        <v>11462</v>
      </c>
      <c r="G497" s="167" t="s">
        <v>11463</v>
      </c>
      <c r="H497" s="62" t="s">
        <v>11848</v>
      </c>
      <c r="I497" s="167" t="s">
        <v>11643</v>
      </c>
      <c r="J497" s="63" t="str">
        <f t="shared" si="52"/>
        <v>IC.CV.162301</v>
      </c>
      <c r="K497" s="61" t="s">
        <v>2379</v>
      </c>
      <c r="L497" s="167" t="str">
        <f t="shared" si="51"/>
        <v>Slow gas alarm on</v>
      </c>
      <c r="M497" s="168" t="str">
        <f t="shared" si="53"/>
        <v>PI.IC.CV.162301.01</v>
      </c>
      <c r="N497" s="168"/>
      <c r="O497" s="168" t="str">
        <f t="shared" si="54"/>
        <v>PH.IC.CV.162301.01</v>
      </c>
      <c r="Q497" s="168" t="str">
        <f t="shared" si="55"/>
        <v>CL.IC.CV.162301.01</v>
      </c>
    </row>
    <row r="498" spans="1:25" s="167" customFormat="1" ht="15">
      <c r="A498" s="167" t="s">
        <v>12003</v>
      </c>
      <c r="C498" s="61" t="s">
        <v>7863</v>
      </c>
      <c r="E498" s="61" t="s">
        <v>7876</v>
      </c>
      <c r="F498" s="167" t="s">
        <v>11462</v>
      </c>
      <c r="G498" s="167" t="s">
        <v>11464</v>
      </c>
      <c r="H498" s="62" t="s">
        <v>12030</v>
      </c>
      <c r="I498" s="167" t="s">
        <v>11465</v>
      </c>
      <c r="J498" s="63" t="str">
        <f t="shared" si="52"/>
        <v>IC.CV.162302</v>
      </c>
      <c r="K498" s="61" t="s">
        <v>2379</v>
      </c>
      <c r="L498" s="167" t="str">
        <f t="shared" si="51"/>
        <v>Slow gas alarm override</v>
      </c>
      <c r="M498" s="168" t="str">
        <f t="shared" si="53"/>
        <v>PI.IC.CV.162302.01</v>
      </c>
      <c r="N498" s="168"/>
      <c r="O498" s="168" t="str">
        <f t="shared" si="54"/>
        <v>PH.IC.CV.162302.01</v>
      </c>
      <c r="Q498" s="168" t="str">
        <f t="shared" si="55"/>
        <v>CL.IC.CV.162302.01</v>
      </c>
    </row>
    <row r="499" spans="1:25" s="167" customFormat="1" ht="15">
      <c r="A499" s="167" t="s">
        <v>12003</v>
      </c>
      <c r="C499" s="61" t="s">
        <v>7863</v>
      </c>
      <c r="D499" s="167" t="s">
        <v>11633</v>
      </c>
      <c r="E499" s="61" t="s">
        <v>7055</v>
      </c>
      <c r="F499" s="167" t="s">
        <v>11634</v>
      </c>
      <c r="G499" s="167" t="s">
        <v>11459</v>
      </c>
      <c r="H499" s="62" t="s">
        <v>11848</v>
      </c>
      <c r="I499" s="167" t="s">
        <v>11460</v>
      </c>
      <c r="J499" s="63" t="str">
        <f t="shared" si="52"/>
        <v>IC.CV.162401</v>
      </c>
      <c r="K499" s="61" t="s">
        <v>2379</v>
      </c>
      <c r="L499" s="167" t="str">
        <f t="shared" si="51"/>
        <v>Unassisted systolic pressure</v>
      </c>
      <c r="M499" s="168" t="str">
        <f t="shared" si="53"/>
        <v>PI.IC.CV.162401.01</v>
      </c>
      <c r="N499" s="168"/>
      <c r="O499" s="168" t="str">
        <f t="shared" si="54"/>
        <v>PH.IC.CV.162401.01</v>
      </c>
      <c r="Q499" s="168" t="str">
        <f t="shared" si="55"/>
        <v>CL.IC.CV.162401.01</v>
      </c>
    </row>
    <row r="500" spans="1:25" s="167" customFormat="1" ht="15">
      <c r="A500" s="167" t="s">
        <v>12003</v>
      </c>
      <c r="C500" s="61" t="s">
        <v>7863</v>
      </c>
      <c r="E500" s="61" t="s">
        <v>7055</v>
      </c>
      <c r="F500" s="167" t="s">
        <v>11634</v>
      </c>
      <c r="G500" s="167" t="s">
        <v>11461</v>
      </c>
      <c r="H500" s="62" t="s">
        <v>12030</v>
      </c>
      <c r="I500" s="167" t="s">
        <v>11302</v>
      </c>
      <c r="J500" s="63" t="str">
        <f t="shared" si="52"/>
        <v>IC.CV.162402</v>
      </c>
      <c r="K500" s="61" t="s">
        <v>2379</v>
      </c>
      <c r="L500" s="167" t="str">
        <f t="shared" si="51"/>
        <v>Balloon assisted systolic pressure</v>
      </c>
      <c r="M500" s="168" t="str">
        <f t="shared" si="53"/>
        <v>PI.IC.CV.162402.01</v>
      </c>
      <c r="N500" s="168"/>
      <c r="O500" s="168" t="str">
        <f t="shared" si="54"/>
        <v>PH.IC.CV.162402.01</v>
      </c>
      <c r="Q500" s="168" t="str">
        <f t="shared" si="55"/>
        <v>CL.IC.CV.162402.01</v>
      </c>
    </row>
    <row r="501" spans="1:25" s="167" customFormat="1" ht="15">
      <c r="A501" s="167" t="s">
        <v>12003</v>
      </c>
      <c r="C501" s="61" t="s">
        <v>7863</v>
      </c>
      <c r="D501" s="167" t="s">
        <v>11303</v>
      </c>
      <c r="E501" s="61" t="s">
        <v>5849</v>
      </c>
      <c r="F501" s="167" t="s">
        <v>11304</v>
      </c>
      <c r="G501" s="167" t="s">
        <v>11305</v>
      </c>
      <c r="H501" s="62" t="s">
        <v>11848</v>
      </c>
      <c r="I501" s="167" t="s">
        <v>11309</v>
      </c>
      <c r="J501" s="63" t="str">
        <f t="shared" si="52"/>
        <v>IC.CV.162501</v>
      </c>
      <c r="K501" s="61" t="s">
        <v>2379</v>
      </c>
      <c r="L501" s="167" t="str">
        <f t="shared" si="51"/>
        <v>Optimal timing</v>
      </c>
      <c r="M501" s="168" t="str">
        <f t="shared" si="53"/>
        <v>PI.IC.CV.162501.01</v>
      </c>
      <c r="N501" s="168"/>
      <c r="O501" s="168" t="str">
        <f t="shared" si="54"/>
        <v>PH.IC.CV.162501.01</v>
      </c>
      <c r="Q501" s="168" t="str">
        <f t="shared" si="55"/>
        <v>CL.IC.CV.162501.01</v>
      </c>
    </row>
    <row r="502" spans="1:25" s="167" customFormat="1" ht="15">
      <c r="A502" s="167" t="s">
        <v>12003</v>
      </c>
      <c r="C502" s="61" t="s">
        <v>7863</v>
      </c>
      <c r="E502" s="61" t="s">
        <v>5849</v>
      </c>
      <c r="F502" s="167" t="s">
        <v>11304</v>
      </c>
      <c r="G502" s="167" t="s">
        <v>11306</v>
      </c>
      <c r="H502" s="62" t="s">
        <v>12030</v>
      </c>
      <c r="I502" s="167" t="s">
        <v>11623</v>
      </c>
      <c r="J502" s="63" t="str">
        <f t="shared" si="52"/>
        <v>IC.CV.162502</v>
      </c>
      <c r="K502" s="61" t="s">
        <v>2379</v>
      </c>
      <c r="L502" s="167" t="str">
        <f t="shared" si="51"/>
        <v>Early inflation</v>
      </c>
      <c r="M502" s="168" t="str">
        <f t="shared" si="53"/>
        <v>PI.IC.CV.162502.01</v>
      </c>
      <c r="N502" s="168"/>
      <c r="O502" s="168" t="str">
        <f t="shared" si="54"/>
        <v>PH.IC.CV.162502.01</v>
      </c>
      <c r="Q502" s="168" t="str">
        <f t="shared" si="55"/>
        <v>CL.IC.CV.162502.01</v>
      </c>
    </row>
    <row r="503" spans="1:25" s="167" customFormat="1" ht="15">
      <c r="A503" s="167" t="s">
        <v>12003</v>
      </c>
      <c r="C503" s="61" t="s">
        <v>7863</v>
      </c>
      <c r="E503" s="61" t="s">
        <v>5849</v>
      </c>
      <c r="F503" s="167" t="s">
        <v>11304</v>
      </c>
      <c r="G503" s="167" t="s">
        <v>11624</v>
      </c>
      <c r="H503" s="62" t="s">
        <v>12032</v>
      </c>
      <c r="I503" s="167" t="s">
        <v>11625</v>
      </c>
      <c r="J503" s="63" t="str">
        <f t="shared" si="52"/>
        <v>IC.CV.162503</v>
      </c>
      <c r="K503" s="61" t="s">
        <v>2379</v>
      </c>
      <c r="L503" s="167" t="str">
        <f t="shared" si="51"/>
        <v>Late inflation</v>
      </c>
      <c r="M503" s="168" t="str">
        <f t="shared" si="53"/>
        <v>PI.IC.CV.162503.01</v>
      </c>
      <c r="N503" s="168"/>
      <c r="O503" s="168" t="str">
        <f t="shared" si="54"/>
        <v>PH.IC.CV.162503.01</v>
      </c>
      <c r="Q503" s="168" t="str">
        <f t="shared" si="55"/>
        <v>CL.IC.CV.162503.01</v>
      </c>
    </row>
    <row r="504" spans="1:25" s="167" customFormat="1" ht="15">
      <c r="A504" s="167" t="s">
        <v>12003</v>
      </c>
      <c r="C504" s="61" t="s">
        <v>7863</v>
      </c>
      <c r="E504" s="61" t="s">
        <v>5849</v>
      </c>
      <c r="F504" s="167" t="s">
        <v>11304</v>
      </c>
      <c r="G504" s="167" t="s">
        <v>11626</v>
      </c>
      <c r="H504" s="62" t="s">
        <v>12028</v>
      </c>
      <c r="I504" s="167" t="s">
        <v>11627</v>
      </c>
      <c r="J504" s="63" t="str">
        <f t="shared" si="52"/>
        <v>IC.CV.162504</v>
      </c>
      <c r="K504" s="61" t="s">
        <v>2379</v>
      </c>
      <c r="L504" s="167" t="str">
        <f t="shared" si="51"/>
        <v>Early deflation</v>
      </c>
      <c r="M504" s="168" t="str">
        <f t="shared" si="53"/>
        <v>PI.IC.CV.162504.01</v>
      </c>
      <c r="N504" s="168"/>
      <c r="O504" s="168" t="str">
        <f t="shared" si="54"/>
        <v>PH.IC.CV.162504.01</v>
      </c>
      <c r="Q504" s="168" t="str">
        <f t="shared" si="55"/>
        <v>CL.IC.CV.162504.01</v>
      </c>
    </row>
    <row r="505" spans="1:25" s="167" customFormat="1" ht="15">
      <c r="A505" s="167" t="s">
        <v>12003</v>
      </c>
      <c r="C505" s="61" t="s">
        <v>7863</v>
      </c>
      <c r="E505" s="61" t="s">
        <v>5849</v>
      </c>
      <c r="F505" s="167" t="s">
        <v>11304</v>
      </c>
      <c r="G505" s="167" t="s">
        <v>11628</v>
      </c>
      <c r="H505" s="62" t="s">
        <v>12210</v>
      </c>
      <c r="I505" s="167" t="s">
        <v>11629</v>
      </c>
      <c r="J505" s="63" t="str">
        <f t="shared" si="52"/>
        <v>IC.CV.162505</v>
      </c>
      <c r="K505" s="61" t="s">
        <v>2379</v>
      </c>
      <c r="L505" s="167" t="str">
        <f t="shared" si="51"/>
        <v>Late deflation</v>
      </c>
      <c r="M505" s="168" t="str">
        <f t="shared" si="53"/>
        <v>PI.IC.CV.162505.01</v>
      </c>
      <c r="N505" s="168"/>
      <c r="O505" s="168" t="str">
        <f t="shared" si="54"/>
        <v>PH.IC.CV.162505.01</v>
      </c>
      <c r="Q505" s="168" t="str">
        <f t="shared" si="55"/>
        <v>CL.IC.CV.162505.01</v>
      </c>
    </row>
    <row r="506" spans="1:25" s="167" customFormat="1" ht="15">
      <c r="A506" s="167" t="s">
        <v>12003</v>
      </c>
      <c r="C506" s="61" t="s">
        <v>7863</v>
      </c>
      <c r="D506" s="167" t="s">
        <v>11449</v>
      </c>
      <c r="E506" s="61" t="s">
        <v>4249</v>
      </c>
      <c r="F506" s="167" t="s">
        <v>11450</v>
      </c>
      <c r="G506" s="167" t="s">
        <v>11451</v>
      </c>
      <c r="H506" s="62" t="s">
        <v>11848</v>
      </c>
      <c r="I506" s="61" t="s">
        <v>11452</v>
      </c>
      <c r="J506" s="63" t="str">
        <f t="shared" si="52"/>
        <v>IC.CV.162601</v>
      </c>
      <c r="K506" s="61" t="s">
        <v>4192</v>
      </c>
      <c r="L506" s="167" t="str">
        <f t="shared" si="51"/>
        <v>One to one</v>
      </c>
      <c r="M506" s="168" t="str">
        <f t="shared" si="53"/>
        <v>PI.IC.CV.162601.02</v>
      </c>
      <c r="N506" s="168"/>
      <c r="O506" s="168" t="str">
        <f t="shared" si="54"/>
        <v>PH.IC.CV.162601.02</v>
      </c>
      <c r="Q506" s="168" t="str">
        <f t="shared" si="55"/>
        <v>CL.IC.CV.162601.02</v>
      </c>
      <c r="R506" s="167" t="s">
        <v>12465</v>
      </c>
      <c r="S506" s="167">
        <v>545</v>
      </c>
    </row>
    <row r="507" spans="1:25" s="167" customFormat="1" ht="15">
      <c r="A507" s="167" t="s">
        <v>12003</v>
      </c>
      <c r="C507" s="61" t="s">
        <v>7863</v>
      </c>
      <c r="E507" s="61" t="s">
        <v>4249</v>
      </c>
      <c r="F507" s="167" t="s">
        <v>11450</v>
      </c>
      <c r="G507" s="167" t="s">
        <v>11453</v>
      </c>
      <c r="H507" s="62" t="s">
        <v>12030</v>
      </c>
      <c r="I507" s="61" t="s">
        <v>11455</v>
      </c>
      <c r="J507" s="63" t="str">
        <f t="shared" si="52"/>
        <v>IC.CV.162602</v>
      </c>
      <c r="K507" s="61" t="s">
        <v>4192</v>
      </c>
      <c r="L507" s="167" t="str">
        <f t="shared" si="51"/>
        <v>One to two</v>
      </c>
      <c r="M507" s="168" t="str">
        <f t="shared" si="53"/>
        <v>PI.IC.CV.162602.02</v>
      </c>
      <c r="N507" s="168"/>
      <c r="O507" s="168" t="str">
        <f t="shared" si="54"/>
        <v>PH.IC.CV.162602.02</v>
      </c>
      <c r="Q507" s="168" t="str">
        <f t="shared" si="55"/>
        <v>CL.IC.CV.162602.02</v>
      </c>
      <c r="R507" s="167" t="s">
        <v>12465</v>
      </c>
      <c r="S507" s="167">
        <v>546</v>
      </c>
    </row>
    <row r="508" spans="1:25" s="167" customFormat="1" ht="15">
      <c r="A508" s="167" t="s">
        <v>12003</v>
      </c>
      <c r="C508" s="61" t="s">
        <v>7863</v>
      </c>
      <c r="E508" s="61" t="s">
        <v>4249</v>
      </c>
      <c r="F508" s="167" t="s">
        <v>11450</v>
      </c>
      <c r="G508" s="167" t="s">
        <v>11456</v>
      </c>
      <c r="H508" s="62" t="s">
        <v>12032</v>
      </c>
      <c r="I508" s="61" t="s">
        <v>11457</v>
      </c>
      <c r="J508" s="63" t="str">
        <f t="shared" si="52"/>
        <v>IC.CV.162603</v>
      </c>
      <c r="K508" s="61" t="s">
        <v>12430</v>
      </c>
      <c r="L508" s="167" t="str">
        <f t="shared" si="51"/>
        <v>One to three</v>
      </c>
      <c r="M508" s="168" t="str">
        <f t="shared" si="53"/>
        <v>PI.IC.CV.162603.02</v>
      </c>
      <c r="N508" s="168"/>
      <c r="O508" s="168" t="str">
        <f t="shared" si="54"/>
        <v>PH.IC.CV.162603.02</v>
      </c>
      <c r="Q508" s="168" t="str">
        <f t="shared" si="55"/>
        <v>CL.IC.CV.162603.02</v>
      </c>
      <c r="R508" s="167" t="s">
        <v>4415</v>
      </c>
      <c r="S508" s="167">
        <v>547</v>
      </c>
    </row>
    <row r="509" spans="1:25" s="167" customFormat="1" ht="15">
      <c r="A509" s="167" t="s">
        <v>12003</v>
      </c>
      <c r="C509" s="61" t="s">
        <v>2259</v>
      </c>
      <c r="E509" s="61" t="s">
        <v>4249</v>
      </c>
      <c r="F509" s="167" t="s">
        <v>11450</v>
      </c>
      <c r="G509" s="167" t="s">
        <v>11458</v>
      </c>
      <c r="H509" s="62" t="s">
        <v>12028</v>
      </c>
      <c r="I509" s="61" t="s">
        <v>11291</v>
      </c>
      <c r="J509" s="63" t="str">
        <f>CONCATENATE("IC.CV.",C509,E509,H509)</f>
        <v>IC.CV.162604</v>
      </c>
      <c r="K509" s="61" t="s">
        <v>12182</v>
      </c>
      <c r="L509" s="167" t="str">
        <f>G509</f>
        <v>One to four</v>
      </c>
      <c r="M509" s="168" t="str">
        <f>CONCATENATE("PI.",J509,".",K509)</f>
        <v>PI.IC.CV.162604.02</v>
      </c>
      <c r="N509" s="168"/>
      <c r="O509" s="168" t="str">
        <f>CONCATENATE("PH.",J509,".",K509)</f>
        <v>PH.IC.CV.162604.02</v>
      </c>
      <c r="Q509" s="168" t="str">
        <f>CONCATENATE("CL.",J509,".",K509)</f>
        <v>CL.IC.CV.162604.02</v>
      </c>
      <c r="R509" s="167" t="s">
        <v>12278</v>
      </c>
      <c r="S509" s="167">
        <v>548</v>
      </c>
    </row>
    <row r="510" spans="1:25" s="167" customFormat="1" ht="15">
      <c r="A510" s="167" t="s">
        <v>12003</v>
      </c>
      <c r="C510" s="61" t="s">
        <v>7863</v>
      </c>
      <c r="E510" s="61" t="s">
        <v>4249</v>
      </c>
      <c r="F510" s="167" t="s">
        <v>11450</v>
      </c>
      <c r="G510" s="167" t="s">
        <v>12814</v>
      </c>
      <c r="H510" s="62" t="s">
        <v>12816</v>
      </c>
      <c r="I510" s="61" t="s">
        <v>12815</v>
      </c>
      <c r="J510" s="63" t="str">
        <f t="shared" si="52"/>
        <v>IC.CV.162605</v>
      </c>
      <c r="K510" s="61" t="s">
        <v>12113</v>
      </c>
      <c r="L510" s="167" t="str">
        <f t="shared" si="51"/>
        <v>One to eight</v>
      </c>
      <c r="M510" s="168" t="str">
        <f t="shared" si="53"/>
        <v>PI.IC.CV.162605.01</v>
      </c>
      <c r="N510" s="168"/>
      <c r="O510" s="168" t="str">
        <f t="shared" si="54"/>
        <v>PH.IC.CV.162605.01</v>
      </c>
      <c r="Q510" s="168" t="str">
        <f t="shared" si="55"/>
        <v>CL.IC.CV.162605.01</v>
      </c>
      <c r="R510" s="167" t="s">
        <v>2233</v>
      </c>
      <c r="S510" s="167" t="s">
        <v>12817</v>
      </c>
      <c r="X510" s="167" t="s">
        <v>12737</v>
      </c>
      <c r="Y510" s="167">
        <v>1090</v>
      </c>
    </row>
    <row r="511" spans="1:25" s="167" customFormat="1" ht="15">
      <c r="A511" s="167" t="s">
        <v>12003</v>
      </c>
      <c r="C511" s="61" t="s">
        <v>7863</v>
      </c>
      <c r="D511" s="167" t="s">
        <v>11292</v>
      </c>
      <c r="E511" s="61" t="s">
        <v>7686</v>
      </c>
      <c r="F511" s="167" t="s">
        <v>11293</v>
      </c>
      <c r="G511" s="167" t="s">
        <v>11294</v>
      </c>
      <c r="H511" s="62" t="s">
        <v>11848</v>
      </c>
      <c r="I511" s="167" t="s">
        <v>11295</v>
      </c>
      <c r="J511" s="63" t="str">
        <f t="shared" si="52"/>
        <v>IC.CV.162701</v>
      </c>
      <c r="K511" s="61" t="s">
        <v>2379</v>
      </c>
      <c r="L511" s="167" t="str">
        <f t="shared" si="51"/>
        <v>Timing automatic</v>
      </c>
      <c r="M511" s="168" t="str">
        <f t="shared" si="53"/>
        <v>PI.IC.CV.162701.01</v>
      </c>
      <c r="N511" s="168"/>
      <c r="O511" s="168" t="str">
        <f t="shared" si="54"/>
        <v>PH.IC.CV.162701.01</v>
      </c>
      <c r="Q511" s="168" t="str">
        <f t="shared" si="55"/>
        <v>CL.IC.CV.162701.01</v>
      </c>
    </row>
    <row r="512" spans="1:25" s="167" customFormat="1" ht="15">
      <c r="A512" s="167" t="s">
        <v>12003</v>
      </c>
      <c r="C512" s="61" t="s">
        <v>7863</v>
      </c>
      <c r="E512" s="61" t="s">
        <v>7686</v>
      </c>
      <c r="F512" s="167" t="s">
        <v>11293</v>
      </c>
      <c r="G512" s="167" t="s">
        <v>11296</v>
      </c>
      <c r="H512" s="62" t="s">
        <v>12030</v>
      </c>
      <c r="I512" s="167" t="s">
        <v>11297</v>
      </c>
      <c r="J512" s="63" t="str">
        <f t="shared" si="52"/>
        <v>IC.CV.162702</v>
      </c>
      <c r="K512" s="61" t="s">
        <v>2379</v>
      </c>
      <c r="L512" s="167" t="str">
        <f t="shared" si="51"/>
        <v>Timing semi-automatic</v>
      </c>
      <c r="M512" s="168" t="str">
        <f t="shared" si="53"/>
        <v>PI.IC.CV.162702.01</v>
      </c>
      <c r="N512" s="168"/>
      <c r="O512" s="168" t="str">
        <f t="shared" si="54"/>
        <v>PH.IC.CV.162702.01</v>
      </c>
      <c r="Q512" s="168" t="str">
        <f t="shared" si="55"/>
        <v>CL.IC.CV.162702.01</v>
      </c>
    </row>
    <row r="513" spans="1:19" s="167" customFormat="1" ht="15">
      <c r="A513" s="167" t="s">
        <v>12003</v>
      </c>
      <c r="C513" s="61" t="s">
        <v>7863</v>
      </c>
      <c r="E513" s="61" t="s">
        <v>7686</v>
      </c>
      <c r="F513" s="167" t="s">
        <v>11293</v>
      </c>
      <c r="G513" s="167" t="s">
        <v>11298</v>
      </c>
      <c r="H513" s="62" t="s">
        <v>12032</v>
      </c>
      <c r="I513" s="167" t="s">
        <v>11299</v>
      </c>
      <c r="J513" s="63" t="str">
        <f t="shared" si="52"/>
        <v>IC.CV.162703</v>
      </c>
      <c r="K513" s="61" t="s">
        <v>2379</v>
      </c>
      <c r="L513" s="167" t="str">
        <f t="shared" si="51"/>
        <v>Timing manual</v>
      </c>
      <c r="M513" s="168" t="str">
        <f t="shared" si="53"/>
        <v>PI.IC.CV.162703.01</v>
      </c>
      <c r="N513" s="168"/>
      <c r="O513" s="168" t="str">
        <f t="shared" si="54"/>
        <v>PH.IC.CV.162703.01</v>
      </c>
      <c r="Q513" s="168" t="str">
        <f t="shared" si="55"/>
        <v>CL.IC.CV.162703.01</v>
      </c>
    </row>
    <row r="514" spans="1:19" s="167" customFormat="1" ht="15">
      <c r="A514" s="167" t="s">
        <v>12003</v>
      </c>
      <c r="C514" s="61" t="s">
        <v>7863</v>
      </c>
      <c r="D514" s="167" t="s">
        <v>11300</v>
      </c>
      <c r="E514" s="61" t="s">
        <v>7689</v>
      </c>
      <c r="F514" s="167" t="s">
        <v>11301</v>
      </c>
      <c r="G514" s="167" t="s">
        <v>11146</v>
      </c>
      <c r="H514" s="62" t="s">
        <v>11848</v>
      </c>
      <c r="I514" s="167" t="s">
        <v>11147</v>
      </c>
      <c r="J514" s="63" t="str">
        <f t="shared" si="52"/>
        <v>IC.CV.162801</v>
      </c>
      <c r="K514" s="61" t="s">
        <v>2379</v>
      </c>
      <c r="L514" s="167" t="str">
        <f t="shared" si="51"/>
        <v>Automatic</v>
      </c>
      <c r="M514" s="168" t="str">
        <f t="shared" si="53"/>
        <v>PI.IC.CV.162801.01</v>
      </c>
      <c r="N514" s="168"/>
      <c r="O514" s="168" t="str">
        <f t="shared" si="54"/>
        <v>PH.IC.CV.162801.01</v>
      </c>
      <c r="Q514" s="168" t="str">
        <f t="shared" si="55"/>
        <v>CL.IC.CV.162801.01</v>
      </c>
    </row>
    <row r="515" spans="1:19" s="167" customFormat="1" ht="15">
      <c r="A515" s="167" t="s">
        <v>12003</v>
      </c>
      <c r="C515" s="61" t="s">
        <v>7863</v>
      </c>
      <c r="E515" s="61" t="s">
        <v>7689</v>
      </c>
      <c r="F515" s="167" t="s">
        <v>11301</v>
      </c>
      <c r="G515" s="167" t="s">
        <v>11148</v>
      </c>
      <c r="H515" s="62" t="s">
        <v>12030</v>
      </c>
      <c r="I515" s="167" t="s">
        <v>11149</v>
      </c>
      <c r="J515" s="63" t="str">
        <f t="shared" si="52"/>
        <v>IC.CV.162802</v>
      </c>
      <c r="K515" s="61" t="s">
        <v>2379</v>
      </c>
      <c r="L515" s="167" t="str">
        <f t="shared" si="51"/>
        <v>IABP ECG leads</v>
      </c>
      <c r="M515" s="168" t="str">
        <f t="shared" si="53"/>
        <v>PI.IC.CV.162802.01</v>
      </c>
      <c r="N515" s="168"/>
      <c r="O515" s="168" t="str">
        <f t="shared" si="54"/>
        <v>PH.IC.CV.162802.01</v>
      </c>
      <c r="Q515" s="168" t="str">
        <f t="shared" si="55"/>
        <v>CL.IC.CV.162802.01</v>
      </c>
    </row>
    <row r="516" spans="1:19" s="167" customFormat="1" ht="15">
      <c r="A516" s="167" t="s">
        <v>12003</v>
      </c>
      <c r="C516" s="61" t="s">
        <v>7863</v>
      </c>
      <c r="E516" s="61" t="s">
        <v>7689</v>
      </c>
      <c r="F516" s="167" t="s">
        <v>11301</v>
      </c>
      <c r="G516" s="167" t="s">
        <v>11150</v>
      </c>
      <c r="H516" s="62" t="s">
        <v>12032</v>
      </c>
      <c r="I516" s="167" t="s">
        <v>11151</v>
      </c>
      <c r="J516" s="63" t="str">
        <f t="shared" si="52"/>
        <v>IC.CV.162803</v>
      </c>
      <c r="K516" s="61" t="s">
        <v>2379</v>
      </c>
      <c r="L516" s="167" t="str">
        <f t="shared" si="51"/>
        <v>Arterial Blood Pressure</v>
      </c>
      <c r="M516" s="168" t="str">
        <f t="shared" si="53"/>
        <v>PI.IC.CV.162803.01</v>
      </c>
      <c r="N516" s="168"/>
      <c r="O516" s="168" t="str">
        <f t="shared" si="54"/>
        <v>PH.IC.CV.162803.01</v>
      </c>
      <c r="Q516" s="168" t="str">
        <f t="shared" si="55"/>
        <v>CL.IC.CV.162803.01</v>
      </c>
    </row>
    <row r="517" spans="1:19" s="167" customFormat="1" ht="15">
      <c r="A517" s="167" t="s">
        <v>12003</v>
      </c>
      <c r="C517" s="61" t="s">
        <v>7863</v>
      </c>
      <c r="E517" s="61" t="s">
        <v>7689</v>
      </c>
      <c r="F517" s="167" t="s">
        <v>11301</v>
      </c>
      <c r="G517" s="167" t="s">
        <v>11152</v>
      </c>
      <c r="H517" s="62" t="s">
        <v>12028</v>
      </c>
      <c r="I517" s="167" t="s">
        <v>11152</v>
      </c>
      <c r="J517" s="63" t="str">
        <f t="shared" si="52"/>
        <v>IC.CV.162804</v>
      </c>
      <c r="K517" s="61" t="s">
        <v>2379</v>
      </c>
      <c r="L517" s="167" t="str">
        <f t="shared" ref="L517:L580" si="56">G517</f>
        <v>Internal</v>
      </c>
      <c r="M517" s="168" t="str">
        <f t="shared" si="53"/>
        <v>PI.IC.CV.162804.01</v>
      </c>
      <c r="N517" s="168"/>
      <c r="O517" s="168" t="str">
        <f t="shared" si="54"/>
        <v>PH.IC.CV.162804.01</v>
      </c>
      <c r="Q517" s="168" t="str">
        <f t="shared" si="55"/>
        <v>CL.IC.CV.162804.01</v>
      </c>
    </row>
    <row r="518" spans="1:19" s="167" customFormat="1" ht="15">
      <c r="A518" s="167" t="s">
        <v>12003</v>
      </c>
      <c r="C518" s="61" t="s">
        <v>7863</v>
      </c>
      <c r="E518" s="61" t="s">
        <v>7689</v>
      </c>
      <c r="F518" s="167" t="s">
        <v>11301</v>
      </c>
      <c r="G518" s="167" t="s">
        <v>11153</v>
      </c>
      <c r="H518" s="62" t="s">
        <v>12210</v>
      </c>
      <c r="I518" s="167" t="s">
        <v>11154</v>
      </c>
      <c r="J518" s="63" t="str">
        <f t="shared" si="52"/>
        <v>IC.CV.162805</v>
      </c>
      <c r="K518" s="61" t="s">
        <v>12175</v>
      </c>
      <c r="L518" s="167" t="str">
        <f t="shared" si="56"/>
        <v>Pacemaker atrial</v>
      </c>
      <c r="M518" s="168" t="str">
        <f t="shared" si="53"/>
        <v>PI.IC.CV.162805.01</v>
      </c>
      <c r="N518" s="168"/>
      <c r="O518" s="168" t="str">
        <f t="shared" si="54"/>
        <v>PH.IC.CV.162805.01</v>
      </c>
      <c r="Q518" s="168" t="str">
        <f t="shared" si="55"/>
        <v>CL.IC.CV.162805.01</v>
      </c>
    </row>
    <row r="519" spans="1:19" s="167" customFormat="1" ht="15">
      <c r="A519" s="167" t="s">
        <v>12003</v>
      </c>
      <c r="C519" s="61" t="s">
        <v>7863</v>
      </c>
      <c r="E519" s="61" t="s">
        <v>7689</v>
      </c>
      <c r="F519" s="167" t="s">
        <v>11301</v>
      </c>
      <c r="G519" s="167" t="s">
        <v>11001</v>
      </c>
      <c r="H519" s="62" t="s">
        <v>12212</v>
      </c>
      <c r="I519" s="167" t="s">
        <v>11002</v>
      </c>
      <c r="J519" s="63" t="str">
        <f t="shared" si="52"/>
        <v>IC.CV.162806</v>
      </c>
      <c r="K519" s="61" t="s">
        <v>12175</v>
      </c>
      <c r="L519" s="167" t="str">
        <f t="shared" si="56"/>
        <v>Pacemaker atrial ventricular</v>
      </c>
      <c r="M519" s="168" t="str">
        <f t="shared" si="53"/>
        <v>PI.IC.CV.162806.01</v>
      </c>
      <c r="N519" s="168"/>
      <c r="O519" s="168" t="str">
        <f t="shared" si="54"/>
        <v>PH.IC.CV.162806.01</v>
      </c>
      <c r="Q519" s="168" t="str">
        <f t="shared" si="55"/>
        <v>CL.IC.CV.162806.01</v>
      </c>
    </row>
    <row r="520" spans="1:19" s="167" customFormat="1" ht="15">
      <c r="A520" s="167" t="s">
        <v>12003</v>
      </c>
      <c r="C520" s="61" t="s">
        <v>7863</v>
      </c>
      <c r="D520" s="167" t="s">
        <v>11539</v>
      </c>
      <c r="E520" s="61" t="s">
        <v>7532</v>
      </c>
      <c r="F520" s="167" t="s">
        <v>11540</v>
      </c>
      <c r="G520" s="167" t="s">
        <v>11538</v>
      </c>
      <c r="H520" s="62" t="s">
        <v>11848</v>
      </c>
      <c r="I520" s="167" t="s">
        <v>11837</v>
      </c>
      <c r="J520" s="63" t="str">
        <f t="shared" si="52"/>
        <v>IC.CV.162901</v>
      </c>
      <c r="K520" s="61" t="s">
        <v>12175</v>
      </c>
      <c r="L520" s="167" t="str">
        <f t="shared" si="56"/>
        <v>Tubing/system present on admit</v>
      </c>
      <c r="M520" s="168" t="str">
        <f t="shared" si="53"/>
        <v>PI.IC.CV.162901.01</v>
      </c>
      <c r="N520" s="168"/>
      <c r="O520" s="168" t="str">
        <f t="shared" si="54"/>
        <v>PH.IC.CV.162901.01</v>
      </c>
      <c r="Q520" s="168" t="str">
        <f t="shared" si="55"/>
        <v>CL.IC.CV.162901.01</v>
      </c>
    </row>
    <row r="521" spans="1:19" s="167" customFormat="1" ht="15">
      <c r="A521" s="167" t="s">
        <v>12003</v>
      </c>
      <c r="C521" s="61" t="s">
        <v>7863</v>
      </c>
      <c r="E521" s="61" t="s">
        <v>7532</v>
      </c>
      <c r="F521" s="167" t="s">
        <v>11540</v>
      </c>
      <c r="G521" s="167" t="s">
        <v>11382</v>
      </c>
      <c r="H521" s="62" t="s">
        <v>12030</v>
      </c>
      <c r="I521" s="167" t="s">
        <v>11383</v>
      </c>
      <c r="J521" s="63" t="str">
        <f t="shared" si="52"/>
        <v>IC.CV.162902</v>
      </c>
      <c r="K521" s="61" t="s">
        <v>12175</v>
      </c>
      <c r="L521" s="167" t="str">
        <f t="shared" si="56"/>
        <v>Tubing new/changed</v>
      </c>
      <c r="M521" s="168" t="str">
        <f t="shared" si="53"/>
        <v>PI.IC.CV.162902.01</v>
      </c>
      <c r="N521" s="168"/>
      <c r="O521" s="168" t="str">
        <f t="shared" si="54"/>
        <v>PH.IC.CV.162902.01</v>
      </c>
      <c r="Q521" s="168" t="str">
        <f t="shared" si="55"/>
        <v>CL.IC.CV.162902.01</v>
      </c>
    </row>
    <row r="522" spans="1:19" s="167" customFormat="1" ht="15">
      <c r="A522" s="167" t="s">
        <v>12003</v>
      </c>
      <c r="C522" s="61" t="s">
        <v>7863</v>
      </c>
      <c r="E522" s="61" t="s">
        <v>7532</v>
      </c>
      <c r="F522" s="167" t="s">
        <v>11540</v>
      </c>
      <c r="G522" s="167" t="s">
        <v>11385</v>
      </c>
      <c r="H522" s="62" t="s">
        <v>12032</v>
      </c>
      <c r="I522" s="167" t="s">
        <v>11386</v>
      </c>
      <c r="J522" s="63" t="str">
        <f t="shared" si="52"/>
        <v>IC.CV.162903</v>
      </c>
      <c r="K522" s="61" t="s">
        <v>12175</v>
      </c>
      <c r="L522" s="167" t="str">
        <f t="shared" si="56"/>
        <v>Transducer new/changed</v>
      </c>
      <c r="M522" s="168" t="str">
        <f t="shared" si="53"/>
        <v>PI.IC.CV.162903.01</v>
      </c>
      <c r="N522" s="168"/>
      <c r="O522" s="168" t="str">
        <f t="shared" si="54"/>
        <v>PH.IC.CV.162903.01</v>
      </c>
      <c r="Q522" s="168" t="str">
        <f t="shared" si="55"/>
        <v>CL.IC.CV.162903.01</v>
      </c>
    </row>
    <row r="523" spans="1:19" s="167" customFormat="1" ht="15">
      <c r="A523" s="167" t="s">
        <v>12003</v>
      </c>
      <c r="C523" s="61" t="s">
        <v>7863</v>
      </c>
      <c r="E523" s="61" t="s">
        <v>7532</v>
      </c>
      <c r="F523" s="167" t="s">
        <v>11540</v>
      </c>
      <c r="G523" s="167" t="s">
        <v>11526</v>
      </c>
      <c r="H523" s="62" t="s">
        <v>12028</v>
      </c>
      <c r="I523" s="167" t="s">
        <v>11527</v>
      </c>
      <c r="J523" s="63" t="str">
        <f t="shared" si="52"/>
        <v>IC.CV.162904</v>
      </c>
      <c r="K523" s="61" t="s">
        <v>12175</v>
      </c>
      <c r="L523" s="167" t="str">
        <f t="shared" si="56"/>
        <v>Bag changed:  specify date/time</v>
      </c>
      <c r="M523" s="168" t="str">
        <f t="shared" si="53"/>
        <v>PI.IC.CV.162904.01</v>
      </c>
      <c r="N523" s="168"/>
      <c r="O523" s="168" t="str">
        <f t="shared" si="54"/>
        <v>PH.IC.CV.162904.01</v>
      </c>
      <c r="Q523" s="168" t="str">
        <f t="shared" si="55"/>
        <v>CL.IC.CV.162904.01</v>
      </c>
    </row>
    <row r="524" spans="1:19" s="167" customFormat="1" ht="15">
      <c r="A524" s="167" t="s">
        <v>12003</v>
      </c>
      <c r="C524" s="61" t="s">
        <v>7863</v>
      </c>
      <c r="E524" s="61" t="s">
        <v>7532</v>
      </c>
      <c r="F524" s="167" t="s">
        <v>11540</v>
      </c>
      <c r="G524" s="167" t="s">
        <v>11528</v>
      </c>
      <c r="H524" s="62" t="s">
        <v>12210</v>
      </c>
      <c r="I524" s="167" t="s">
        <v>11529</v>
      </c>
      <c r="J524" s="63" t="str">
        <f t="shared" si="52"/>
        <v>IC.CV.162905</v>
      </c>
      <c r="K524" s="61" t="s">
        <v>2379</v>
      </c>
      <c r="L524" s="167" t="str">
        <f t="shared" si="56"/>
        <v>Stopcock(s) new/changed</v>
      </c>
      <c r="M524" s="168" t="str">
        <f t="shared" si="53"/>
        <v>PI.IC.CV.162905.01</v>
      </c>
      <c r="N524" s="168"/>
      <c r="O524" s="168" t="str">
        <f t="shared" si="54"/>
        <v>PH.IC.CV.162905.01</v>
      </c>
      <c r="Q524" s="168" t="str">
        <f t="shared" si="55"/>
        <v>CL.IC.CV.162905.01</v>
      </c>
    </row>
    <row r="525" spans="1:19" s="167" customFormat="1" ht="15">
      <c r="A525" s="167" t="s">
        <v>2547</v>
      </c>
      <c r="C525" s="61" t="s">
        <v>7863</v>
      </c>
      <c r="E525" s="61" t="s">
        <v>7532</v>
      </c>
      <c r="F525" s="167" t="s">
        <v>11530</v>
      </c>
      <c r="G525" s="61" t="s">
        <v>11531</v>
      </c>
      <c r="H525" s="62" t="s">
        <v>6988</v>
      </c>
      <c r="I525" s="62" t="s">
        <v>11532</v>
      </c>
      <c r="J525" s="63" t="str">
        <f t="shared" si="52"/>
        <v>IC.CV.162906</v>
      </c>
      <c r="K525" s="61" t="s">
        <v>2379</v>
      </c>
      <c r="L525" s="167" t="str">
        <f t="shared" si="56"/>
        <v>Tubing new/changed: date/time</v>
      </c>
      <c r="M525" s="168" t="str">
        <f t="shared" si="53"/>
        <v>PI.IC.CV.162906.01</v>
      </c>
      <c r="N525" s="168"/>
      <c r="O525" s="168" t="str">
        <f t="shared" si="54"/>
        <v>PH.IC.CV.162906.01</v>
      </c>
      <c r="Q525" s="168" t="str">
        <f t="shared" si="55"/>
        <v>CL.IC.CV.162906.01</v>
      </c>
      <c r="R525" s="167" t="s">
        <v>12465</v>
      </c>
      <c r="S525" s="167">
        <v>184</v>
      </c>
    </row>
    <row r="526" spans="1:19" s="167" customFormat="1" ht="15">
      <c r="A526" s="167" t="s">
        <v>2547</v>
      </c>
      <c r="C526" s="61" t="s">
        <v>7863</v>
      </c>
      <c r="E526" s="61" t="s">
        <v>7532</v>
      </c>
      <c r="F526" s="167" t="s">
        <v>11530</v>
      </c>
      <c r="G526" s="61" t="s">
        <v>11533</v>
      </c>
      <c r="H526" s="62" t="s">
        <v>6317</v>
      </c>
      <c r="I526" s="62" t="s">
        <v>11534</v>
      </c>
      <c r="J526" s="63" t="str">
        <f t="shared" si="52"/>
        <v>IC.CV.162907</v>
      </c>
      <c r="K526" s="61" t="s">
        <v>2379</v>
      </c>
      <c r="L526" s="167" t="str">
        <f t="shared" si="56"/>
        <v>Transducer new/changed: date/time</v>
      </c>
      <c r="M526" s="168" t="str">
        <f t="shared" si="53"/>
        <v>PI.IC.CV.162907.01</v>
      </c>
      <c r="N526" s="168"/>
      <c r="O526" s="168" t="str">
        <f t="shared" si="54"/>
        <v>PH.IC.CV.162907.01</v>
      </c>
      <c r="Q526" s="168" t="str">
        <f t="shared" si="55"/>
        <v>CL.IC.CV.162907.01</v>
      </c>
      <c r="R526" s="167" t="s">
        <v>4415</v>
      </c>
      <c r="S526" s="167">
        <v>185</v>
      </c>
    </row>
    <row r="527" spans="1:19" s="167" customFormat="1" ht="15">
      <c r="A527" s="167" t="s">
        <v>2547</v>
      </c>
      <c r="C527" s="61" t="s">
        <v>7863</v>
      </c>
      <c r="E527" s="61" t="s">
        <v>7532</v>
      </c>
      <c r="F527" s="167" t="s">
        <v>11530</v>
      </c>
      <c r="G527" s="61" t="s">
        <v>11535</v>
      </c>
      <c r="H527" s="62" t="s">
        <v>3574</v>
      </c>
      <c r="I527" s="62" t="s">
        <v>11536</v>
      </c>
      <c r="J527" s="63" t="str">
        <f t="shared" si="52"/>
        <v>IC.CV.162908</v>
      </c>
      <c r="K527" s="61" t="s">
        <v>2379</v>
      </c>
      <c r="L527" s="167" t="str">
        <f t="shared" si="56"/>
        <v>Stopcock(s) new/changed: date/time</v>
      </c>
      <c r="M527" s="168" t="str">
        <f t="shared" si="53"/>
        <v>PI.IC.CV.162908.01</v>
      </c>
      <c r="N527" s="168"/>
      <c r="O527" s="168" t="str">
        <f t="shared" si="54"/>
        <v>PH.IC.CV.162908.01</v>
      </c>
      <c r="Q527" s="168" t="str">
        <f t="shared" si="55"/>
        <v>CL.IC.CV.162908.01</v>
      </c>
      <c r="R527" s="167" t="s">
        <v>4415</v>
      </c>
      <c r="S527" s="167">
        <v>186</v>
      </c>
    </row>
    <row r="528" spans="1:19" s="167" customFormat="1" ht="15">
      <c r="A528" s="167" t="s">
        <v>12003</v>
      </c>
      <c r="C528" s="61" t="s">
        <v>7863</v>
      </c>
      <c r="D528" s="167" t="s">
        <v>9769</v>
      </c>
      <c r="E528" s="61" t="s">
        <v>7537</v>
      </c>
      <c r="F528" s="167" t="s">
        <v>11537</v>
      </c>
      <c r="G528" s="167" t="s">
        <v>11364</v>
      </c>
      <c r="H528" s="62" t="s">
        <v>11848</v>
      </c>
      <c r="I528" s="167" t="s">
        <v>11365</v>
      </c>
      <c r="J528" s="63" t="str">
        <f t="shared" si="52"/>
        <v>IC.CV.163001</v>
      </c>
      <c r="K528" s="61" t="s">
        <v>2379</v>
      </c>
      <c r="L528" s="167" t="str">
        <f t="shared" si="56"/>
        <v>Zero done</v>
      </c>
      <c r="M528" s="168" t="str">
        <f t="shared" si="53"/>
        <v>PI.IC.CV.163001.01</v>
      </c>
      <c r="N528" s="168"/>
      <c r="O528" s="168" t="str">
        <f t="shared" si="54"/>
        <v>PH.IC.CV.163001.01</v>
      </c>
      <c r="Q528" s="168" t="str">
        <f t="shared" si="55"/>
        <v>CL.IC.CV.163001.01</v>
      </c>
    </row>
    <row r="529" spans="1:45" s="167" customFormat="1" ht="15">
      <c r="A529" s="167" t="s">
        <v>12003</v>
      </c>
      <c r="C529" s="61" t="s">
        <v>7863</v>
      </c>
      <c r="E529" s="61" t="s">
        <v>7537</v>
      </c>
      <c r="F529" s="167" t="s">
        <v>11537</v>
      </c>
      <c r="G529" s="167" t="s">
        <v>11366</v>
      </c>
      <c r="H529" s="62" t="s">
        <v>12030</v>
      </c>
      <c r="I529" s="167" t="s">
        <v>12171</v>
      </c>
      <c r="J529" s="63" t="str">
        <f t="shared" si="52"/>
        <v>IC.CV.163002</v>
      </c>
      <c r="K529" s="61" t="s">
        <v>2379</v>
      </c>
      <c r="L529" s="167" t="str">
        <f t="shared" si="56"/>
        <v>Non applicable</v>
      </c>
      <c r="M529" s="168" t="str">
        <f t="shared" si="53"/>
        <v>PI.IC.CV.163002.01</v>
      </c>
      <c r="N529" s="168"/>
      <c r="O529" s="168" t="str">
        <f t="shared" si="54"/>
        <v>PH.IC.CV.163002.01</v>
      </c>
      <c r="Q529" s="168" t="str">
        <f t="shared" si="55"/>
        <v>CL.IC.CV.163002.01</v>
      </c>
    </row>
    <row r="530" spans="1:45" s="167" customFormat="1" ht="15">
      <c r="A530" s="167" t="s">
        <v>12003</v>
      </c>
      <c r="C530" s="61" t="s">
        <v>7863</v>
      </c>
      <c r="E530" s="61" t="s">
        <v>7537</v>
      </c>
      <c r="F530" s="167" t="s">
        <v>11537</v>
      </c>
      <c r="G530" s="167" t="s">
        <v>11367</v>
      </c>
      <c r="H530" s="62" t="s">
        <v>12032</v>
      </c>
      <c r="I530" s="167" t="s">
        <v>11368</v>
      </c>
      <c r="J530" s="63" t="str">
        <f t="shared" si="52"/>
        <v>IC.CV.163003</v>
      </c>
      <c r="K530" s="61" t="s">
        <v>2379</v>
      </c>
      <c r="L530" s="167" t="str">
        <f t="shared" si="56"/>
        <v>IABP verify pressure</v>
      </c>
      <c r="M530" s="168" t="str">
        <f t="shared" si="53"/>
        <v>PI.IC.CV.163003.01</v>
      </c>
      <c r="N530" s="168"/>
      <c r="O530" s="168" t="str">
        <f t="shared" si="54"/>
        <v>PH.IC.CV.163003.01</v>
      </c>
      <c r="Q530" s="168" t="str">
        <f t="shared" si="55"/>
        <v>CL.IC.CV.163003.01</v>
      </c>
    </row>
    <row r="531" spans="1:45" s="167" customFormat="1" ht="15">
      <c r="A531" s="167" t="s">
        <v>12003</v>
      </c>
      <c r="B531" s="167" t="s">
        <v>11369</v>
      </c>
      <c r="C531" s="61" t="s">
        <v>6777</v>
      </c>
      <c r="D531" s="167" t="s">
        <v>11384</v>
      </c>
      <c r="E531" s="61" t="s">
        <v>2379</v>
      </c>
      <c r="F531" s="167" t="s">
        <v>11370</v>
      </c>
      <c r="G531" s="167" t="s">
        <v>11371</v>
      </c>
      <c r="H531" s="62" t="s">
        <v>11848</v>
      </c>
      <c r="I531" s="167" t="s">
        <v>11372</v>
      </c>
      <c r="J531" s="63" t="str">
        <f t="shared" si="52"/>
        <v>IC.CV.170101</v>
      </c>
      <c r="K531" s="61" t="s">
        <v>2379</v>
      </c>
      <c r="L531" s="167" t="str">
        <f t="shared" si="56"/>
        <v>1 to 1 capture</v>
      </c>
      <c r="M531" s="168" t="str">
        <f t="shared" si="53"/>
        <v>PI.IC.CV.170101.01</v>
      </c>
      <c r="N531" s="168"/>
      <c r="O531" s="168" t="str">
        <f t="shared" si="54"/>
        <v>PH.IC.CV.170101.01</v>
      </c>
      <c r="Q531" s="168" t="str">
        <f t="shared" si="55"/>
        <v>CL.IC.CV.170101.01</v>
      </c>
    </row>
    <row r="532" spans="1:45" s="167" customFormat="1" ht="15">
      <c r="A532" s="167" t="s">
        <v>12003</v>
      </c>
      <c r="C532" s="61" t="s">
        <v>6777</v>
      </c>
      <c r="E532" s="61" t="s">
        <v>2379</v>
      </c>
      <c r="F532" s="167" t="s">
        <v>11370</v>
      </c>
      <c r="G532" s="167" t="s">
        <v>11215</v>
      </c>
      <c r="H532" s="62" t="s">
        <v>12030</v>
      </c>
      <c r="I532" s="167" t="s">
        <v>11216</v>
      </c>
      <c r="J532" s="63" t="str">
        <f t="shared" si="52"/>
        <v>IC.CV.170102</v>
      </c>
      <c r="K532" s="61" t="s">
        <v>2379</v>
      </c>
      <c r="L532" s="167" t="str">
        <f t="shared" si="56"/>
        <v>Noncaptured</v>
      </c>
      <c r="M532" s="168" t="str">
        <f t="shared" si="53"/>
        <v>PI.IC.CV.170102.01</v>
      </c>
      <c r="N532" s="168"/>
      <c r="O532" s="168" t="str">
        <f t="shared" si="54"/>
        <v>PH.IC.CV.170102.01</v>
      </c>
      <c r="Q532" s="168" t="str">
        <f t="shared" si="55"/>
        <v>CL.IC.CV.170102.01</v>
      </c>
    </row>
    <row r="533" spans="1:45" s="167" customFormat="1" ht="15">
      <c r="A533" s="167" t="s">
        <v>2547</v>
      </c>
      <c r="C533" s="61" t="s">
        <v>6777</v>
      </c>
      <c r="E533" s="61" t="s">
        <v>2379</v>
      </c>
      <c r="F533" s="167" t="s">
        <v>11217</v>
      </c>
      <c r="G533" s="61" t="s">
        <v>11218</v>
      </c>
      <c r="H533" s="62" t="s">
        <v>3812</v>
      </c>
      <c r="I533" s="62" t="s">
        <v>11218</v>
      </c>
      <c r="J533" s="63" t="str">
        <f t="shared" si="52"/>
        <v>IC.CV.170103</v>
      </c>
      <c r="K533" s="61" t="s">
        <v>2379</v>
      </c>
      <c r="L533" s="167" t="str">
        <f t="shared" si="56"/>
        <v>Magnet On</v>
      </c>
      <c r="M533" s="168" t="str">
        <f t="shared" si="53"/>
        <v>PI.IC.CV.170103.01</v>
      </c>
      <c r="N533" s="168"/>
      <c r="O533" s="168" t="str">
        <f t="shared" si="54"/>
        <v>PH.IC.CV.170103.01</v>
      </c>
      <c r="Q533" s="168" t="str">
        <f t="shared" si="55"/>
        <v>CL.IC.CV.170103.01</v>
      </c>
      <c r="R533" s="167" t="s">
        <v>12465</v>
      </c>
      <c r="S533" s="167">
        <v>544</v>
      </c>
    </row>
    <row r="534" spans="1:45" s="167" customFormat="1" ht="15">
      <c r="A534" s="167" t="s">
        <v>2547</v>
      </c>
      <c r="C534" s="61" t="s">
        <v>6777</v>
      </c>
      <c r="E534" s="61" t="s">
        <v>2379</v>
      </c>
      <c r="F534" s="167" t="s">
        <v>11217</v>
      </c>
      <c r="G534" s="61" t="s">
        <v>11412</v>
      </c>
      <c r="H534" s="62" t="s">
        <v>6464</v>
      </c>
      <c r="I534" s="62" t="s">
        <v>11412</v>
      </c>
      <c r="J534" s="63" t="str">
        <f t="shared" si="52"/>
        <v>IC.CV.170104</v>
      </c>
      <c r="K534" s="61" t="s">
        <v>2379</v>
      </c>
      <c r="L534" s="167" t="str">
        <f t="shared" si="56"/>
        <v>Magnet Off</v>
      </c>
      <c r="M534" s="168" t="str">
        <f t="shared" si="53"/>
        <v>PI.IC.CV.170104.01</v>
      </c>
      <c r="N534" s="168"/>
      <c r="O534" s="168" t="str">
        <f t="shared" si="54"/>
        <v>PH.IC.CV.170104.01</v>
      </c>
      <c r="Q534" s="168" t="str">
        <f t="shared" si="55"/>
        <v>CL.IC.CV.170104.01</v>
      </c>
      <c r="R534" s="167" t="s">
        <v>4415</v>
      </c>
      <c r="S534" s="167">
        <v>544</v>
      </c>
    </row>
    <row r="535" spans="1:45" s="145" customFormat="1" ht="16">
      <c r="A535" s="145" t="s">
        <v>12003</v>
      </c>
      <c r="C535" s="170" t="s">
        <v>6777</v>
      </c>
      <c r="D535" s="145" t="s">
        <v>10436</v>
      </c>
      <c r="E535" s="170" t="s">
        <v>4192</v>
      </c>
      <c r="F535" s="145" t="s">
        <v>14556</v>
      </c>
      <c r="G535" s="145" t="s">
        <v>11325</v>
      </c>
      <c r="H535" s="170" t="s">
        <v>11848</v>
      </c>
      <c r="I535" s="145" t="s">
        <v>11179</v>
      </c>
      <c r="J535" s="171" t="str">
        <f t="shared" si="52"/>
        <v>IC.CV.170201</v>
      </c>
      <c r="K535" s="170" t="s">
        <v>2379</v>
      </c>
      <c r="L535" s="145" t="str">
        <f t="shared" si="56"/>
        <v xml:space="preserve">     Colorless</v>
      </c>
      <c r="M535" s="171" t="str">
        <f t="shared" si="53"/>
        <v>PI.IC.CV.170201.01</v>
      </c>
      <c r="N535" s="171"/>
      <c r="O535" s="171" t="str">
        <f t="shared" si="54"/>
        <v>PH.IC.CV.170201.01</v>
      </c>
      <c r="Q535" s="171" t="str">
        <f t="shared" si="55"/>
        <v>CL.IC.CV.170201.01</v>
      </c>
      <c r="AR535" s="145" t="s">
        <v>12773</v>
      </c>
      <c r="AS535" s="145">
        <v>1749</v>
      </c>
    </row>
    <row r="536" spans="1:45" s="145" customFormat="1" ht="16">
      <c r="A536" s="145" t="s">
        <v>12003</v>
      </c>
      <c r="C536" s="170" t="s">
        <v>6777</v>
      </c>
      <c r="E536" s="170" t="s">
        <v>4192</v>
      </c>
      <c r="F536" s="145" t="s">
        <v>14556</v>
      </c>
      <c r="G536" s="145" t="s">
        <v>11180</v>
      </c>
      <c r="H536" s="170" t="s">
        <v>12030</v>
      </c>
      <c r="I536" s="145" t="s">
        <v>11181</v>
      </c>
      <c r="J536" s="171" t="str">
        <f t="shared" si="52"/>
        <v>IC.CV.170202</v>
      </c>
      <c r="K536" s="170" t="s">
        <v>2379</v>
      </c>
      <c r="L536" s="145" t="str">
        <f t="shared" si="56"/>
        <v xml:space="preserve">     Pink</v>
      </c>
      <c r="M536" s="171" t="str">
        <f t="shared" si="53"/>
        <v>PI.IC.CV.170202.01</v>
      </c>
      <c r="N536" s="171"/>
      <c r="O536" s="171" t="str">
        <f t="shared" si="54"/>
        <v>PH.IC.CV.170202.01</v>
      </c>
      <c r="Q536" s="171" t="str">
        <f t="shared" si="55"/>
        <v>CL.IC.CV.170202.01</v>
      </c>
      <c r="AR536" s="145" t="s">
        <v>12773</v>
      </c>
      <c r="AS536" s="145">
        <v>1749</v>
      </c>
    </row>
    <row r="537" spans="1:45" s="145" customFormat="1" ht="16">
      <c r="A537" s="145" t="s">
        <v>12003</v>
      </c>
      <c r="C537" s="170" t="s">
        <v>6777</v>
      </c>
      <c r="E537" s="170" t="s">
        <v>4192</v>
      </c>
      <c r="F537" s="145" t="s">
        <v>14556</v>
      </c>
      <c r="G537" s="145" t="s">
        <v>11329</v>
      </c>
      <c r="H537" s="170" t="s">
        <v>12032</v>
      </c>
      <c r="I537" s="145" t="s">
        <v>11477</v>
      </c>
      <c r="J537" s="171" t="str">
        <f t="shared" si="52"/>
        <v>IC.CV.170203</v>
      </c>
      <c r="K537" s="170" t="s">
        <v>2379</v>
      </c>
      <c r="L537" s="145" t="str">
        <f t="shared" si="56"/>
        <v xml:space="preserve">     Red</v>
      </c>
      <c r="M537" s="171" t="str">
        <f t="shared" si="53"/>
        <v>PI.IC.CV.170203.01</v>
      </c>
      <c r="N537" s="171"/>
      <c r="O537" s="171" t="str">
        <f t="shared" si="54"/>
        <v>PH.IC.CV.170203.01</v>
      </c>
      <c r="Q537" s="171" t="str">
        <f t="shared" si="55"/>
        <v>CL.IC.CV.170203.01</v>
      </c>
      <c r="AR537" s="145" t="s">
        <v>12773</v>
      </c>
      <c r="AS537" s="145">
        <v>1749</v>
      </c>
    </row>
    <row r="538" spans="1:45" s="145" customFormat="1" ht="16">
      <c r="A538" s="145" t="s">
        <v>12003</v>
      </c>
      <c r="C538" s="170" t="s">
        <v>6777</v>
      </c>
      <c r="E538" s="170" t="s">
        <v>4192</v>
      </c>
      <c r="F538" s="145" t="s">
        <v>14556</v>
      </c>
      <c r="G538" s="145" t="s">
        <v>11330</v>
      </c>
      <c r="H538" s="170" t="s">
        <v>12028</v>
      </c>
      <c r="I538" s="145" t="s">
        <v>11331</v>
      </c>
      <c r="J538" s="171" t="str">
        <f t="shared" si="52"/>
        <v>IC.CV.170204</v>
      </c>
      <c r="K538" s="170" t="s">
        <v>2379</v>
      </c>
      <c r="L538" s="145" t="str">
        <f t="shared" si="56"/>
        <v xml:space="preserve">     Maroon</v>
      </c>
      <c r="M538" s="171" t="str">
        <f t="shared" si="53"/>
        <v>PI.IC.CV.170204.01</v>
      </c>
      <c r="N538" s="171"/>
      <c r="O538" s="171" t="str">
        <f t="shared" si="54"/>
        <v>PH.IC.CV.170204.01</v>
      </c>
      <c r="Q538" s="171" t="str">
        <f t="shared" si="55"/>
        <v>CL.IC.CV.170204.01</v>
      </c>
      <c r="AR538" s="145" t="s">
        <v>12773</v>
      </c>
      <c r="AS538" s="145">
        <v>1749</v>
      </c>
    </row>
    <row r="539" spans="1:45" s="145" customFormat="1" ht="16">
      <c r="A539" s="145" t="s">
        <v>12003</v>
      </c>
      <c r="C539" s="170" t="s">
        <v>12462</v>
      </c>
      <c r="E539" s="170" t="s">
        <v>12430</v>
      </c>
      <c r="F539" s="145" t="s">
        <v>14556</v>
      </c>
      <c r="G539" s="145" t="s">
        <v>11176</v>
      </c>
      <c r="H539" s="170" t="s">
        <v>12210</v>
      </c>
      <c r="I539" s="145" t="s">
        <v>11177</v>
      </c>
      <c r="J539" s="171" t="str">
        <f t="shared" si="52"/>
        <v>IC.CV.170205</v>
      </c>
      <c r="K539" s="170" t="s">
        <v>12175</v>
      </c>
      <c r="L539" s="145" t="str">
        <f t="shared" si="56"/>
        <v xml:space="preserve">     Yellow</v>
      </c>
      <c r="M539" s="171" t="str">
        <f t="shared" si="53"/>
        <v>PI.IC.CV.170205.01</v>
      </c>
      <c r="N539" s="171"/>
      <c r="O539" s="171" t="str">
        <f t="shared" si="54"/>
        <v>PH.IC.CV.170205.01</v>
      </c>
      <c r="Q539" s="171" t="str">
        <f t="shared" si="55"/>
        <v>CL.IC.CV.170205.01</v>
      </c>
      <c r="AR539" s="145" t="s">
        <v>12773</v>
      </c>
      <c r="AS539" s="145">
        <v>1749</v>
      </c>
    </row>
    <row r="540" spans="1:45" s="145" customFormat="1" ht="16">
      <c r="A540" s="145" t="s">
        <v>12003</v>
      </c>
      <c r="C540" s="170" t="s">
        <v>12462</v>
      </c>
      <c r="E540" s="170" t="s">
        <v>12430</v>
      </c>
      <c r="F540" s="145" t="s">
        <v>14556</v>
      </c>
      <c r="G540" s="145" t="s">
        <v>11876</v>
      </c>
      <c r="H540" s="170" t="s">
        <v>12212</v>
      </c>
      <c r="I540" s="145" t="s">
        <v>11877</v>
      </c>
      <c r="J540" s="171" t="str">
        <f t="shared" si="52"/>
        <v>IC.CV.170206</v>
      </c>
      <c r="K540" s="170" t="s">
        <v>12175</v>
      </c>
      <c r="L540" s="145" t="str">
        <f t="shared" si="56"/>
        <v xml:space="preserve">     Amber</v>
      </c>
      <c r="M540" s="171" t="str">
        <f t="shared" si="53"/>
        <v>PI.IC.CV.170206.01</v>
      </c>
      <c r="N540" s="171"/>
      <c r="O540" s="171" t="str">
        <f t="shared" si="54"/>
        <v>PH.IC.CV.170206.01</v>
      </c>
      <c r="Q540" s="171" t="str">
        <f t="shared" si="55"/>
        <v>CL.IC.CV.170206.01</v>
      </c>
      <c r="AR540" s="145" t="s">
        <v>12773</v>
      </c>
      <c r="AS540" s="145">
        <v>1749</v>
      </c>
    </row>
    <row r="541" spans="1:45" s="145" customFormat="1" ht="16">
      <c r="A541" s="145" t="s">
        <v>12003</v>
      </c>
      <c r="C541" s="170" t="s">
        <v>12462</v>
      </c>
      <c r="E541" s="170" t="s">
        <v>12430</v>
      </c>
      <c r="F541" s="145" t="s">
        <v>14556</v>
      </c>
      <c r="G541" s="145" t="s">
        <v>11878</v>
      </c>
      <c r="H541" s="170" t="s">
        <v>12225</v>
      </c>
      <c r="I541" s="145" t="s">
        <v>11879</v>
      </c>
      <c r="J541" s="171" t="str">
        <f t="shared" si="52"/>
        <v>IC.CV.170207</v>
      </c>
      <c r="K541" s="170" t="s">
        <v>12175</v>
      </c>
      <c r="L541" s="145" t="str">
        <f t="shared" si="56"/>
        <v xml:space="preserve">     Green</v>
      </c>
      <c r="M541" s="171" t="str">
        <f t="shared" si="53"/>
        <v>PI.IC.CV.170207.01</v>
      </c>
      <c r="N541" s="171"/>
      <c r="O541" s="171" t="str">
        <f t="shared" si="54"/>
        <v>PH.IC.CV.170207.01</v>
      </c>
      <c r="Q541" s="171" t="str">
        <f t="shared" si="55"/>
        <v>CL.IC.CV.170207.01</v>
      </c>
      <c r="AR541" s="145" t="s">
        <v>12773</v>
      </c>
      <c r="AS541" s="145">
        <v>1749</v>
      </c>
    </row>
    <row r="542" spans="1:45" s="145" customFormat="1" ht="16">
      <c r="A542" s="145" t="s">
        <v>12003</v>
      </c>
      <c r="C542" s="170" t="s">
        <v>12462</v>
      </c>
      <c r="E542" s="170" t="s">
        <v>12430</v>
      </c>
      <c r="F542" s="145" t="s">
        <v>14556</v>
      </c>
      <c r="G542" s="145" t="s">
        <v>11880</v>
      </c>
      <c r="H542" s="170" t="s">
        <v>11638</v>
      </c>
      <c r="I542" s="145" t="s">
        <v>11881</v>
      </c>
      <c r="J542" s="171" t="str">
        <f t="shared" si="52"/>
        <v>IC.CV.170208</v>
      </c>
      <c r="K542" s="170" t="s">
        <v>12175</v>
      </c>
      <c r="L542" s="145" t="str">
        <f t="shared" si="56"/>
        <v xml:space="preserve">     Tan</v>
      </c>
      <c r="M542" s="171" t="str">
        <f t="shared" si="53"/>
        <v>PI.IC.CV.170208.01</v>
      </c>
      <c r="N542" s="171"/>
      <c r="O542" s="171" t="str">
        <f t="shared" si="54"/>
        <v>PH.IC.CV.170208.01</v>
      </c>
      <c r="Q542" s="171" t="str">
        <f t="shared" si="55"/>
        <v>CL.IC.CV.170208.01</v>
      </c>
      <c r="AR542" s="145" t="s">
        <v>12773</v>
      </c>
      <c r="AS542" s="145">
        <v>1749</v>
      </c>
    </row>
    <row r="543" spans="1:45" s="145" customFormat="1" ht="16">
      <c r="A543" s="145" t="s">
        <v>12003</v>
      </c>
      <c r="C543" s="170" t="s">
        <v>12462</v>
      </c>
      <c r="D543" s="145" t="s">
        <v>3824</v>
      </c>
      <c r="E543" s="170" t="s">
        <v>3812</v>
      </c>
      <c r="F543" s="145" t="s">
        <v>14556</v>
      </c>
      <c r="G543" s="145" t="s">
        <v>11882</v>
      </c>
      <c r="H543" s="170" t="s">
        <v>11848</v>
      </c>
      <c r="I543" s="145" t="s">
        <v>11883</v>
      </c>
      <c r="J543" s="171" t="str">
        <f t="shared" si="52"/>
        <v>IC.CV.170301</v>
      </c>
      <c r="K543" s="170" t="s">
        <v>2379</v>
      </c>
      <c r="L543" s="145" t="str">
        <f t="shared" si="56"/>
        <v xml:space="preserve">     Bloody</v>
      </c>
      <c r="M543" s="171" t="str">
        <f t="shared" si="53"/>
        <v>PI.IC.CV.170301.01</v>
      </c>
      <c r="N543" s="171"/>
      <c r="O543" s="171" t="str">
        <f t="shared" si="54"/>
        <v>PH.IC.CV.170301.01</v>
      </c>
      <c r="Q543" s="171" t="str">
        <f t="shared" si="55"/>
        <v>CL.IC.CV.170301.01</v>
      </c>
      <c r="AR543" s="145" t="s">
        <v>12773</v>
      </c>
      <c r="AS543" s="145">
        <v>1749</v>
      </c>
    </row>
    <row r="544" spans="1:45" s="145" customFormat="1" ht="16">
      <c r="A544" s="145" t="s">
        <v>12003</v>
      </c>
      <c r="C544" s="170" t="s">
        <v>12462</v>
      </c>
      <c r="E544" s="170" t="s">
        <v>12185</v>
      </c>
      <c r="F544" s="145" t="s">
        <v>14556</v>
      </c>
      <c r="G544" s="145" t="s">
        <v>11884</v>
      </c>
      <c r="H544" s="170" t="s">
        <v>12030</v>
      </c>
      <c r="I544" s="145" t="s">
        <v>11546</v>
      </c>
      <c r="J544" s="171" t="str">
        <f t="shared" ref="J544:J623" si="57">CONCATENATE("IC.CV.",C544,E544,H544)</f>
        <v>IC.CV.170302</v>
      </c>
      <c r="K544" s="170" t="s">
        <v>12175</v>
      </c>
      <c r="L544" s="145" t="str">
        <f t="shared" si="56"/>
        <v xml:space="preserve">     Serosanguinous</v>
      </c>
      <c r="M544" s="171" t="str">
        <f t="shared" si="53"/>
        <v>PI.IC.CV.170302.01</v>
      </c>
      <c r="N544" s="171"/>
      <c r="O544" s="171" t="str">
        <f t="shared" si="54"/>
        <v>PH.IC.CV.170302.01</v>
      </c>
      <c r="Q544" s="171" t="str">
        <f t="shared" si="55"/>
        <v>CL.IC.CV.170302.01</v>
      </c>
      <c r="AR544" s="145" t="s">
        <v>12773</v>
      </c>
      <c r="AS544" s="145">
        <v>1749</v>
      </c>
    </row>
    <row r="545" spans="1:45" s="145" customFormat="1" ht="16">
      <c r="A545" s="145" t="s">
        <v>12003</v>
      </c>
      <c r="C545" s="170" t="s">
        <v>12462</v>
      </c>
      <c r="E545" s="170" t="s">
        <v>12185</v>
      </c>
      <c r="F545" s="145" t="s">
        <v>14556</v>
      </c>
      <c r="G545" s="145" t="s">
        <v>11547</v>
      </c>
      <c r="H545" s="170" t="s">
        <v>12032</v>
      </c>
      <c r="I545" s="145" t="s">
        <v>11548</v>
      </c>
      <c r="J545" s="171" t="str">
        <f t="shared" si="57"/>
        <v>IC.CV.170303</v>
      </c>
      <c r="K545" s="170" t="s">
        <v>12175</v>
      </c>
      <c r="L545" s="145" t="str">
        <f t="shared" si="56"/>
        <v xml:space="preserve">     Serous</v>
      </c>
      <c r="M545" s="171" t="str">
        <f t="shared" ref="M545:M624" si="58">CONCATENATE("PI.",J545,".",K545)</f>
        <v>PI.IC.CV.170303.01</v>
      </c>
      <c r="N545" s="171"/>
      <c r="O545" s="171" t="str">
        <f t="shared" ref="O545:O624" si="59">CONCATENATE("PH.",J545,".",K545)</f>
        <v>PH.IC.CV.170303.01</v>
      </c>
      <c r="Q545" s="171" t="str">
        <f t="shared" ref="Q545:Q624" si="60">CONCATENATE("CL.",J545,".",K545)</f>
        <v>CL.IC.CV.170303.01</v>
      </c>
      <c r="AR545" s="145" t="s">
        <v>12773</v>
      </c>
      <c r="AS545" s="145">
        <v>1749</v>
      </c>
    </row>
    <row r="546" spans="1:45" s="145" customFormat="1" ht="16">
      <c r="A546" s="145" t="s">
        <v>12003</v>
      </c>
      <c r="C546" s="170" t="s">
        <v>12462</v>
      </c>
      <c r="E546" s="170" t="s">
        <v>12185</v>
      </c>
      <c r="F546" s="145" t="s">
        <v>14556</v>
      </c>
      <c r="G546" s="145" t="s">
        <v>11549</v>
      </c>
      <c r="H546" s="170" t="s">
        <v>12028</v>
      </c>
      <c r="I546" s="145" t="s">
        <v>11550</v>
      </c>
      <c r="J546" s="171" t="str">
        <f t="shared" si="57"/>
        <v>IC.CV.170304</v>
      </c>
      <c r="K546" s="170" t="s">
        <v>12175</v>
      </c>
      <c r="L546" s="145" t="str">
        <f t="shared" si="56"/>
        <v xml:space="preserve">     Clear</v>
      </c>
      <c r="M546" s="171" t="str">
        <f t="shared" si="58"/>
        <v>PI.IC.CV.170304.01</v>
      </c>
      <c r="N546" s="171"/>
      <c r="O546" s="171" t="str">
        <f t="shared" si="59"/>
        <v>PH.IC.CV.170304.01</v>
      </c>
      <c r="Q546" s="171" t="str">
        <f t="shared" si="60"/>
        <v>CL.IC.CV.170304.01</v>
      </c>
      <c r="AR546" s="145" t="s">
        <v>12773</v>
      </c>
      <c r="AS546" s="145">
        <v>1749</v>
      </c>
    </row>
    <row r="547" spans="1:45" s="145" customFormat="1" ht="16">
      <c r="A547" s="145" t="s">
        <v>12003</v>
      </c>
      <c r="C547" s="170" t="s">
        <v>12462</v>
      </c>
      <c r="E547" s="170" t="s">
        <v>12185</v>
      </c>
      <c r="F547" s="145" t="s">
        <v>14556</v>
      </c>
      <c r="G547" s="145" t="s">
        <v>11551</v>
      </c>
      <c r="H547" s="170" t="s">
        <v>12210</v>
      </c>
      <c r="I547" s="145" t="s">
        <v>11552</v>
      </c>
      <c r="J547" s="171" t="str">
        <f t="shared" si="57"/>
        <v>IC.CV.170305</v>
      </c>
      <c r="K547" s="170" t="s">
        <v>12175</v>
      </c>
      <c r="L547" s="145" t="str">
        <f t="shared" si="56"/>
        <v xml:space="preserve">     Cloudy</v>
      </c>
      <c r="M547" s="171" t="str">
        <f t="shared" si="58"/>
        <v>PI.IC.CV.170305.01</v>
      </c>
      <c r="N547" s="171"/>
      <c r="O547" s="171" t="str">
        <f t="shared" si="59"/>
        <v>PH.IC.CV.170305.01</v>
      </c>
      <c r="Q547" s="171" t="str">
        <f t="shared" si="60"/>
        <v>CL.IC.CV.170305.01</v>
      </c>
      <c r="AR547" s="145" t="s">
        <v>12773</v>
      </c>
      <c r="AS547" s="145">
        <v>1749</v>
      </c>
    </row>
    <row r="548" spans="1:45" s="145" customFormat="1" ht="16">
      <c r="A548" s="145" t="s">
        <v>12003</v>
      </c>
      <c r="C548" s="170" t="s">
        <v>12462</v>
      </c>
      <c r="E548" s="170" t="s">
        <v>12185</v>
      </c>
      <c r="F548" s="145" t="s">
        <v>14556</v>
      </c>
      <c r="G548" s="145" t="s">
        <v>11553</v>
      </c>
      <c r="H548" s="170" t="s">
        <v>12212</v>
      </c>
      <c r="I548" s="145" t="s">
        <v>11554</v>
      </c>
      <c r="J548" s="171" t="str">
        <f t="shared" si="57"/>
        <v>IC.CV.170306</v>
      </c>
      <c r="K548" s="170" t="s">
        <v>12175</v>
      </c>
      <c r="L548" s="145" t="str">
        <f t="shared" si="56"/>
        <v xml:space="preserve">     Purulent</v>
      </c>
      <c r="M548" s="171" t="str">
        <f t="shared" si="58"/>
        <v>PI.IC.CV.170306.01</v>
      </c>
      <c r="N548" s="171"/>
      <c r="O548" s="171" t="str">
        <f t="shared" si="59"/>
        <v>PH.IC.CV.170306.01</v>
      </c>
      <c r="Q548" s="171" t="str">
        <f t="shared" si="60"/>
        <v>CL.IC.CV.170306.01</v>
      </c>
      <c r="AR548" s="145" t="s">
        <v>12773</v>
      </c>
      <c r="AS548" s="145">
        <v>1749</v>
      </c>
    </row>
    <row r="549" spans="1:45" s="145" customFormat="1" ht="16">
      <c r="A549" s="145" t="s">
        <v>12003</v>
      </c>
      <c r="C549" s="170" t="s">
        <v>12462</v>
      </c>
      <c r="E549" s="170" t="s">
        <v>12185</v>
      </c>
      <c r="F549" s="145" t="s">
        <v>14556</v>
      </c>
      <c r="G549" s="145" t="s">
        <v>11395</v>
      </c>
      <c r="H549" s="170" t="s">
        <v>12225</v>
      </c>
      <c r="I549" s="145" t="s">
        <v>11396</v>
      </c>
      <c r="J549" s="171" t="str">
        <f t="shared" si="57"/>
        <v>IC.CV.170307</v>
      </c>
      <c r="K549" s="170" t="s">
        <v>12175</v>
      </c>
      <c r="L549" s="145" t="str">
        <f t="shared" si="56"/>
        <v xml:space="preserve">     Viscous</v>
      </c>
      <c r="M549" s="171" t="str">
        <f t="shared" si="58"/>
        <v>PI.IC.CV.170307.01</v>
      </c>
      <c r="N549" s="171"/>
      <c r="O549" s="171" t="str">
        <f t="shared" si="59"/>
        <v>PH.IC.CV.170307.01</v>
      </c>
      <c r="Q549" s="171" t="str">
        <f t="shared" si="60"/>
        <v>CL.IC.CV.170307.01</v>
      </c>
      <c r="AR549" s="145" t="s">
        <v>12773</v>
      </c>
      <c r="AS549" s="145">
        <v>1749</v>
      </c>
    </row>
    <row r="550" spans="1:45" s="145" customFormat="1" ht="16">
      <c r="A550" s="145" t="s">
        <v>12003</v>
      </c>
      <c r="C550" s="170" t="s">
        <v>12462</v>
      </c>
      <c r="D550" s="145" t="s">
        <v>14532</v>
      </c>
      <c r="E550" s="170" t="s">
        <v>6464</v>
      </c>
      <c r="F550" s="145" t="s">
        <v>14556</v>
      </c>
      <c r="G550" s="145" t="s">
        <v>11398</v>
      </c>
      <c r="H550" s="170" t="s">
        <v>11848</v>
      </c>
      <c r="I550" s="145" t="s">
        <v>12157</v>
      </c>
      <c r="J550" s="171" t="str">
        <f t="shared" si="57"/>
        <v>IC.CV.170401</v>
      </c>
      <c r="K550" s="170" t="s">
        <v>12175</v>
      </c>
      <c r="L550" s="145" t="str">
        <f t="shared" si="56"/>
        <v xml:space="preserve">     Drainage none</v>
      </c>
      <c r="M550" s="171" t="str">
        <f t="shared" si="58"/>
        <v>PI.IC.CV.170401.01</v>
      </c>
      <c r="N550" s="171"/>
      <c r="O550" s="171" t="str">
        <f t="shared" si="59"/>
        <v>PH.IC.CV.170401.01</v>
      </c>
      <c r="Q550" s="171" t="str">
        <f t="shared" si="60"/>
        <v>CL.IC.CV.170401.01</v>
      </c>
      <c r="AR550" s="145" t="s">
        <v>12773</v>
      </c>
      <c r="AS550" s="145">
        <v>1749</v>
      </c>
    </row>
    <row r="551" spans="1:45" s="145" customFormat="1" ht="16">
      <c r="A551" s="145" t="s">
        <v>12003</v>
      </c>
      <c r="C551" s="170" t="s">
        <v>12462</v>
      </c>
      <c r="E551" s="170" t="s">
        <v>6464</v>
      </c>
      <c r="F551" s="145" t="s">
        <v>14556</v>
      </c>
      <c r="G551" s="145" t="s">
        <v>14557</v>
      </c>
      <c r="H551" s="170" t="s">
        <v>12030</v>
      </c>
      <c r="I551" s="145" t="s">
        <v>11400</v>
      </c>
      <c r="J551" s="171" t="str">
        <f t="shared" si="57"/>
        <v>IC.CV.170402</v>
      </c>
      <c r="K551" s="170" t="s">
        <v>12175</v>
      </c>
      <c r="L551" s="145" t="str">
        <f t="shared" si="56"/>
        <v xml:space="preserve">     Scant amount Drainage</v>
      </c>
      <c r="M551" s="171" t="str">
        <f t="shared" si="58"/>
        <v>PI.IC.CV.170402.01</v>
      </c>
      <c r="N551" s="171"/>
      <c r="O551" s="171" t="str">
        <f t="shared" si="59"/>
        <v>PH.IC.CV.170402.01</v>
      </c>
      <c r="Q551" s="171" t="str">
        <f t="shared" si="60"/>
        <v>CL.IC.CV.170402.01</v>
      </c>
      <c r="AR551" s="145" t="s">
        <v>12773</v>
      </c>
      <c r="AS551" s="145">
        <v>1749</v>
      </c>
    </row>
    <row r="552" spans="1:45" s="145" customFormat="1" ht="16">
      <c r="A552" s="145" t="s">
        <v>12003</v>
      </c>
      <c r="C552" s="170" t="s">
        <v>12462</v>
      </c>
      <c r="E552" s="170" t="s">
        <v>6464</v>
      </c>
      <c r="F552" s="145" t="s">
        <v>14556</v>
      </c>
      <c r="G552" s="145" t="s">
        <v>14558</v>
      </c>
      <c r="H552" s="170" t="s">
        <v>12032</v>
      </c>
      <c r="I552" s="145" t="s">
        <v>11730</v>
      </c>
      <c r="J552" s="171" t="str">
        <f t="shared" si="57"/>
        <v>IC.CV.170403</v>
      </c>
      <c r="K552" s="170" t="s">
        <v>12175</v>
      </c>
      <c r="L552" s="145" t="str">
        <f t="shared" si="56"/>
        <v xml:space="preserve">     Small amount Drainage</v>
      </c>
      <c r="M552" s="171" t="str">
        <f t="shared" si="58"/>
        <v>PI.IC.CV.170403.01</v>
      </c>
      <c r="N552" s="171"/>
      <c r="O552" s="171" t="str">
        <f t="shared" si="59"/>
        <v>PH.IC.CV.170403.01</v>
      </c>
      <c r="Q552" s="171" t="str">
        <f t="shared" si="60"/>
        <v>CL.IC.CV.170403.01</v>
      </c>
      <c r="AR552" s="145" t="s">
        <v>12773</v>
      </c>
      <c r="AS552" s="145">
        <v>1749</v>
      </c>
    </row>
    <row r="553" spans="1:45" s="145" customFormat="1" ht="16">
      <c r="A553" s="145" t="s">
        <v>12003</v>
      </c>
      <c r="C553" s="170" t="s">
        <v>12462</v>
      </c>
      <c r="E553" s="170" t="s">
        <v>6464</v>
      </c>
      <c r="F553" s="145" t="s">
        <v>14556</v>
      </c>
      <c r="G553" s="145" t="s">
        <v>14559</v>
      </c>
      <c r="H553" s="170" t="s">
        <v>12028</v>
      </c>
      <c r="I553" s="145" t="s">
        <v>11732</v>
      </c>
      <c r="J553" s="171" t="str">
        <f t="shared" si="57"/>
        <v>IC.CV.170404</v>
      </c>
      <c r="K553" s="170" t="s">
        <v>12175</v>
      </c>
      <c r="L553" s="145" t="str">
        <f t="shared" si="56"/>
        <v xml:space="preserve">     Moderate amount Drainage</v>
      </c>
      <c r="M553" s="171" t="str">
        <f t="shared" si="58"/>
        <v>PI.IC.CV.170404.01</v>
      </c>
      <c r="N553" s="171"/>
      <c r="O553" s="171" t="str">
        <f t="shared" si="59"/>
        <v>PH.IC.CV.170404.01</v>
      </c>
      <c r="Q553" s="171" t="str">
        <f t="shared" si="60"/>
        <v>CL.IC.CV.170404.01</v>
      </c>
      <c r="AR553" s="145" t="s">
        <v>12773</v>
      </c>
      <c r="AS553" s="145">
        <v>1749</v>
      </c>
    </row>
    <row r="554" spans="1:45" s="145" customFormat="1" ht="16">
      <c r="A554" s="145" t="s">
        <v>12003</v>
      </c>
      <c r="C554" s="170" t="s">
        <v>12462</v>
      </c>
      <c r="E554" s="170" t="s">
        <v>6464</v>
      </c>
      <c r="F554" s="145" t="s">
        <v>14556</v>
      </c>
      <c r="G554" s="145" t="s">
        <v>14560</v>
      </c>
      <c r="H554" s="170" t="s">
        <v>12210</v>
      </c>
      <c r="I554" s="145" t="s">
        <v>11734</v>
      </c>
      <c r="J554" s="171" t="str">
        <f t="shared" si="57"/>
        <v>IC.CV.170405</v>
      </c>
      <c r="K554" s="170" t="s">
        <v>12175</v>
      </c>
      <c r="L554" s="145" t="str">
        <f t="shared" si="56"/>
        <v xml:space="preserve">     Large amount Drainage</v>
      </c>
      <c r="M554" s="171" t="str">
        <f t="shared" si="58"/>
        <v>PI.IC.CV.170405.01</v>
      </c>
      <c r="N554" s="171"/>
      <c r="O554" s="171" t="str">
        <f t="shared" si="59"/>
        <v>PH.IC.CV.170405.01</v>
      </c>
      <c r="Q554" s="171" t="str">
        <f t="shared" si="60"/>
        <v>CL.IC.CV.170405.01</v>
      </c>
      <c r="AR554" s="145" t="s">
        <v>12773</v>
      </c>
      <c r="AS554" s="145">
        <v>1749</v>
      </c>
    </row>
    <row r="555" spans="1:45" s="145" customFormat="1" ht="16">
      <c r="A555" s="145" t="s">
        <v>12003</v>
      </c>
      <c r="C555" s="170" t="s">
        <v>12462</v>
      </c>
      <c r="E555" s="170" t="s">
        <v>6464</v>
      </c>
      <c r="F555" s="145" t="s">
        <v>14556</v>
      </c>
      <c r="G555" s="145" t="s">
        <v>14561</v>
      </c>
      <c r="H555" s="170" t="s">
        <v>12212</v>
      </c>
      <c r="I555" s="145" t="s">
        <v>11933</v>
      </c>
      <c r="J555" s="171" t="str">
        <f t="shared" si="57"/>
        <v>IC.CV.170406</v>
      </c>
      <c r="K555" s="170" t="s">
        <v>12175</v>
      </c>
      <c r="L555" s="145" t="str">
        <f t="shared" si="56"/>
        <v xml:space="preserve">     Copious amount Drainage</v>
      </c>
      <c r="M555" s="171" t="str">
        <f t="shared" si="58"/>
        <v>PI.IC.CV.170406.01</v>
      </c>
      <c r="N555" s="171"/>
      <c r="O555" s="171" t="str">
        <f t="shared" si="59"/>
        <v>PH.IC.CV.170406.01</v>
      </c>
      <c r="Q555" s="171" t="str">
        <f t="shared" si="60"/>
        <v>CL.IC.CV.170406.01</v>
      </c>
      <c r="AR555" s="145" t="s">
        <v>12773</v>
      </c>
      <c r="AS555" s="145">
        <v>1749</v>
      </c>
    </row>
    <row r="556" spans="1:45" s="145" customFormat="1" ht="16">
      <c r="A556" s="145" t="s">
        <v>12003</v>
      </c>
      <c r="C556" s="170" t="s">
        <v>12462</v>
      </c>
      <c r="D556" s="145" t="s">
        <v>14539</v>
      </c>
      <c r="E556" s="170" t="s">
        <v>6291</v>
      </c>
      <c r="F556" s="145" t="s">
        <v>14556</v>
      </c>
      <c r="G556" s="145" t="s">
        <v>11935</v>
      </c>
      <c r="H556" s="170" t="s">
        <v>11848</v>
      </c>
      <c r="I556" s="145" t="s">
        <v>11753</v>
      </c>
      <c r="J556" s="171" t="str">
        <f t="shared" si="57"/>
        <v>IC.CV.170501</v>
      </c>
      <c r="K556" s="170" t="s">
        <v>12175</v>
      </c>
      <c r="L556" s="145" t="str">
        <f t="shared" si="56"/>
        <v xml:space="preserve">     Drainage same amount</v>
      </c>
      <c r="M556" s="171" t="str">
        <f t="shared" si="58"/>
        <v>PI.IC.CV.170501.01</v>
      </c>
      <c r="N556" s="171"/>
      <c r="O556" s="171" t="str">
        <f t="shared" si="59"/>
        <v>PH.IC.CV.170501.01</v>
      </c>
      <c r="Q556" s="171" t="str">
        <f t="shared" si="60"/>
        <v>CL.IC.CV.170501.01</v>
      </c>
      <c r="AR556" s="145" t="s">
        <v>12773</v>
      </c>
      <c r="AS556" s="145">
        <v>1749</v>
      </c>
    </row>
    <row r="557" spans="1:45" s="145" customFormat="1" ht="16">
      <c r="A557" s="145" t="s">
        <v>12003</v>
      </c>
      <c r="C557" s="170" t="s">
        <v>12462</v>
      </c>
      <c r="E557" s="170" t="s">
        <v>6291</v>
      </c>
      <c r="F557" s="145" t="s">
        <v>14556</v>
      </c>
      <c r="G557" s="145" t="s">
        <v>14538</v>
      </c>
      <c r="H557" s="170" t="s">
        <v>12030</v>
      </c>
      <c r="I557" s="145" t="s">
        <v>11752</v>
      </c>
      <c r="J557" s="171" t="str">
        <f t="shared" si="57"/>
        <v>IC.CV.170502</v>
      </c>
      <c r="K557" s="170" t="s">
        <v>12175</v>
      </c>
      <c r="L557" s="145" t="str">
        <f t="shared" si="56"/>
        <v xml:space="preserve">     Drainage decreasing</v>
      </c>
      <c r="M557" s="171" t="str">
        <f t="shared" si="58"/>
        <v>PI.IC.CV.170502.01</v>
      </c>
      <c r="N557" s="171"/>
      <c r="O557" s="171" t="str">
        <f t="shared" si="59"/>
        <v>PH.IC.CV.170502.01</v>
      </c>
      <c r="Q557" s="171" t="str">
        <f t="shared" si="60"/>
        <v>CL.IC.CV.170502.01</v>
      </c>
      <c r="AR557" s="145" t="s">
        <v>12773</v>
      </c>
      <c r="AS557" s="145">
        <v>1749</v>
      </c>
    </row>
    <row r="558" spans="1:45" s="145" customFormat="1" ht="16">
      <c r="A558" s="145" t="s">
        <v>12003</v>
      </c>
      <c r="C558" s="170" t="s">
        <v>12462</v>
      </c>
      <c r="E558" s="170" t="s">
        <v>6291</v>
      </c>
      <c r="F558" s="145" t="s">
        <v>14556</v>
      </c>
      <c r="G558" s="145" t="s">
        <v>11582</v>
      </c>
      <c r="H558" s="170" t="s">
        <v>12032</v>
      </c>
      <c r="I558" s="145" t="s">
        <v>11583</v>
      </c>
      <c r="J558" s="171" t="str">
        <f t="shared" si="57"/>
        <v>IC.CV.170503</v>
      </c>
      <c r="K558" s="170" t="s">
        <v>12175</v>
      </c>
      <c r="L558" s="145" t="str">
        <f t="shared" si="56"/>
        <v xml:space="preserve">     Drainage increasing</v>
      </c>
      <c r="M558" s="171" t="str">
        <f t="shared" si="58"/>
        <v>PI.IC.CV.170503.01</v>
      </c>
      <c r="N558" s="171"/>
      <c r="O558" s="171" t="str">
        <f t="shared" si="59"/>
        <v>PH.IC.CV.170503.01</v>
      </c>
      <c r="Q558" s="171" t="str">
        <f t="shared" si="60"/>
        <v>CL.IC.CV.170503.01</v>
      </c>
      <c r="AR558" s="145" t="s">
        <v>12773</v>
      </c>
      <c r="AS558" s="145">
        <v>1749</v>
      </c>
    </row>
    <row r="559" spans="1:45" s="145" customFormat="1" ht="16">
      <c r="A559" s="145" t="s">
        <v>12003</v>
      </c>
      <c r="C559" s="170" t="s">
        <v>12462</v>
      </c>
      <c r="D559" s="145" t="s">
        <v>14545</v>
      </c>
      <c r="E559" s="170" t="s">
        <v>6988</v>
      </c>
      <c r="F559" s="145" t="s">
        <v>14556</v>
      </c>
      <c r="G559" s="145" t="s">
        <v>11232</v>
      </c>
      <c r="H559" s="170" t="s">
        <v>11848</v>
      </c>
      <c r="I559" s="145" t="s">
        <v>11233</v>
      </c>
      <c r="J559" s="171" t="str">
        <f t="shared" si="57"/>
        <v>IC.CV.170601</v>
      </c>
      <c r="K559" s="170" t="s">
        <v>12175</v>
      </c>
      <c r="L559" s="145" t="str">
        <f t="shared" si="56"/>
        <v xml:space="preserve">     No odor</v>
      </c>
      <c r="M559" s="171" t="str">
        <f t="shared" si="58"/>
        <v>PI.IC.CV.170601.01</v>
      </c>
      <c r="N559" s="171"/>
      <c r="O559" s="171" t="str">
        <f t="shared" si="59"/>
        <v>PH.IC.CV.170601.01</v>
      </c>
      <c r="Q559" s="171" t="str">
        <f t="shared" si="60"/>
        <v>CL.IC.CV.170601.01</v>
      </c>
      <c r="AR559" s="145" t="s">
        <v>12773</v>
      </c>
      <c r="AS559" s="145">
        <v>1749</v>
      </c>
    </row>
    <row r="560" spans="1:45" s="145" customFormat="1" ht="16">
      <c r="A560" s="145" t="s">
        <v>12003</v>
      </c>
      <c r="C560" s="170" t="s">
        <v>12462</v>
      </c>
      <c r="E560" s="170" t="s">
        <v>6988</v>
      </c>
      <c r="F560" s="145" t="s">
        <v>14556</v>
      </c>
      <c r="G560" s="145" t="s">
        <v>11234</v>
      </c>
      <c r="H560" s="170" t="s">
        <v>12030</v>
      </c>
      <c r="I560" s="145" t="s">
        <v>11235</v>
      </c>
      <c r="J560" s="171" t="str">
        <f t="shared" si="57"/>
        <v>IC.CV.170602</v>
      </c>
      <c r="K560" s="170" t="s">
        <v>12175</v>
      </c>
      <c r="L560" s="145" t="str">
        <f t="shared" si="56"/>
        <v xml:space="preserve">     Foul</v>
      </c>
      <c r="M560" s="171" t="str">
        <f t="shared" si="58"/>
        <v>PI.IC.CV.170602.01</v>
      </c>
      <c r="N560" s="171"/>
      <c r="O560" s="171" t="str">
        <f t="shared" si="59"/>
        <v>PH.IC.CV.170602.01</v>
      </c>
      <c r="Q560" s="171" t="str">
        <f t="shared" si="60"/>
        <v>CL.IC.CV.170602.01</v>
      </c>
      <c r="AR560" s="145" t="s">
        <v>12773</v>
      </c>
      <c r="AS560" s="145">
        <v>1749</v>
      </c>
    </row>
    <row r="561" spans="1:19" s="167" customFormat="1" ht="15">
      <c r="A561" s="167" t="s">
        <v>12003</v>
      </c>
      <c r="C561" s="61" t="s">
        <v>12462</v>
      </c>
      <c r="D561" s="167" t="s">
        <v>7851</v>
      </c>
      <c r="E561" s="61" t="s">
        <v>6317</v>
      </c>
      <c r="F561" s="167" t="s">
        <v>11444</v>
      </c>
      <c r="G561" s="167" t="s">
        <v>11572</v>
      </c>
      <c r="H561" s="62" t="s">
        <v>11848</v>
      </c>
      <c r="I561" s="167" t="s">
        <v>11573</v>
      </c>
      <c r="J561" s="63" t="str">
        <f t="shared" si="57"/>
        <v>IC.CV.170701</v>
      </c>
      <c r="K561" s="61" t="s">
        <v>12175</v>
      </c>
      <c r="L561" s="167" t="str">
        <f t="shared" si="56"/>
        <v xml:space="preserve">     None (open to air)</v>
      </c>
      <c r="M561" s="168" t="str">
        <f t="shared" si="58"/>
        <v>PI.IC.CV.170701.01</v>
      </c>
      <c r="N561" s="168"/>
      <c r="O561" s="168" t="str">
        <f t="shared" si="59"/>
        <v>PH.IC.CV.170701.01</v>
      </c>
      <c r="Q561" s="168" t="str">
        <f t="shared" si="60"/>
        <v>CL.IC.CV.170701.01</v>
      </c>
    </row>
    <row r="562" spans="1:19" s="167" customFormat="1" ht="15">
      <c r="A562" s="167" t="s">
        <v>12003</v>
      </c>
      <c r="C562" s="61" t="s">
        <v>12462</v>
      </c>
      <c r="E562" s="61" t="s">
        <v>6317</v>
      </c>
      <c r="F562" s="167" t="s">
        <v>11444</v>
      </c>
      <c r="G562" s="167" t="s">
        <v>11566</v>
      </c>
      <c r="H562" s="62" t="s">
        <v>12030</v>
      </c>
      <c r="I562" s="167" t="s">
        <v>11567</v>
      </c>
      <c r="J562" s="63" t="str">
        <f t="shared" si="57"/>
        <v>IC.CV.170702</v>
      </c>
      <c r="K562" s="61" t="s">
        <v>12175</v>
      </c>
      <c r="L562" s="167" t="str">
        <f t="shared" si="56"/>
        <v xml:space="preserve">     Gauze</v>
      </c>
      <c r="M562" s="168" t="str">
        <f t="shared" si="58"/>
        <v>PI.IC.CV.170702.01</v>
      </c>
      <c r="N562" s="168"/>
      <c r="O562" s="168" t="str">
        <f t="shared" si="59"/>
        <v>PH.IC.CV.170702.01</v>
      </c>
      <c r="Q562" s="168" t="str">
        <f t="shared" si="60"/>
        <v>CL.IC.CV.170702.01</v>
      </c>
    </row>
    <row r="563" spans="1:19" s="167" customFormat="1" ht="15">
      <c r="A563" s="167" t="s">
        <v>12003</v>
      </c>
      <c r="C563" s="61" t="s">
        <v>12462</v>
      </c>
      <c r="E563" s="61" t="s">
        <v>6317</v>
      </c>
      <c r="F563" s="167" t="s">
        <v>11444</v>
      </c>
      <c r="G563" s="167" t="s">
        <v>11568</v>
      </c>
      <c r="H563" s="62" t="s">
        <v>12032</v>
      </c>
      <c r="I563" s="167" t="s">
        <v>11569</v>
      </c>
      <c r="J563" s="63" t="str">
        <f t="shared" si="57"/>
        <v>IC.CV.170703</v>
      </c>
      <c r="K563" s="61" t="s">
        <v>12175</v>
      </c>
      <c r="L563" s="167" t="str">
        <f t="shared" si="56"/>
        <v xml:space="preserve">     Pressure</v>
      </c>
      <c r="M563" s="168" t="str">
        <f t="shared" si="58"/>
        <v>PI.IC.CV.170703.01</v>
      </c>
      <c r="N563" s="168"/>
      <c r="O563" s="168" t="str">
        <f t="shared" si="59"/>
        <v>PH.IC.CV.170703.01</v>
      </c>
      <c r="Q563" s="168" t="str">
        <f t="shared" si="60"/>
        <v>CL.IC.CV.170703.01</v>
      </c>
    </row>
    <row r="564" spans="1:19" s="167" customFormat="1" ht="15">
      <c r="A564" s="167" t="s">
        <v>12003</v>
      </c>
      <c r="C564" s="61" t="s">
        <v>12462</v>
      </c>
      <c r="E564" s="61" t="s">
        <v>6317</v>
      </c>
      <c r="F564" s="167" t="s">
        <v>11444</v>
      </c>
      <c r="G564" s="167" t="s">
        <v>11445</v>
      </c>
      <c r="H564" s="62" t="s">
        <v>12028</v>
      </c>
      <c r="I564" s="167" t="s">
        <v>11446</v>
      </c>
      <c r="J564" s="63" t="str">
        <f t="shared" si="57"/>
        <v>IC.CV.170704</v>
      </c>
      <c r="K564" s="61" t="s">
        <v>12175</v>
      </c>
      <c r="L564" s="167" t="str">
        <f t="shared" si="56"/>
        <v xml:space="preserve">     Antimicrobial</v>
      </c>
      <c r="M564" s="168" t="str">
        <f t="shared" si="58"/>
        <v>PI.IC.CV.170704.01</v>
      </c>
      <c r="N564" s="168"/>
      <c r="O564" s="168" t="str">
        <f t="shared" si="59"/>
        <v>PH.IC.CV.170704.01</v>
      </c>
      <c r="Q564" s="168" t="str">
        <f t="shared" si="60"/>
        <v>CL.IC.CV.170704.01</v>
      </c>
    </row>
    <row r="565" spans="1:19" s="167" customFormat="1" ht="15">
      <c r="A565" s="167" t="s">
        <v>12003</v>
      </c>
      <c r="C565" s="61" t="s">
        <v>12462</v>
      </c>
      <c r="E565" s="61" t="s">
        <v>6317</v>
      </c>
      <c r="F565" s="167" t="s">
        <v>11444</v>
      </c>
      <c r="G565" s="167" t="s">
        <v>11570</v>
      </c>
      <c r="H565" s="62" t="s">
        <v>12210</v>
      </c>
      <c r="I565" s="167" t="s">
        <v>11571</v>
      </c>
      <c r="J565" s="63" t="str">
        <f t="shared" si="57"/>
        <v>IC.CV.170705</v>
      </c>
      <c r="K565" s="61" t="s">
        <v>12175</v>
      </c>
      <c r="L565" s="167" t="str">
        <f t="shared" si="56"/>
        <v xml:space="preserve">     Antimicrobial Disk (Biopatch)</v>
      </c>
      <c r="M565" s="168" t="str">
        <f t="shared" si="58"/>
        <v>PI.IC.CV.170705.01</v>
      </c>
      <c r="N565" s="168"/>
      <c r="O565" s="168" t="str">
        <f t="shared" si="59"/>
        <v>PH.IC.CV.170705.01</v>
      </c>
      <c r="Q565" s="168" t="str">
        <f t="shared" si="60"/>
        <v>CL.IC.CV.170705.01</v>
      </c>
    </row>
    <row r="566" spans="1:19" s="167" customFormat="1" ht="15">
      <c r="A566" s="167" t="s">
        <v>12003</v>
      </c>
      <c r="C566" s="61" t="s">
        <v>12462</v>
      </c>
      <c r="E566" s="61" t="s">
        <v>6317</v>
      </c>
      <c r="F566" s="167" t="s">
        <v>11444</v>
      </c>
      <c r="G566" s="167" t="s">
        <v>11447</v>
      </c>
      <c r="H566" s="62" t="s">
        <v>12212</v>
      </c>
      <c r="I566" s="167" t="s">
        <v>11448</v>
      </c>
      <c r="J566" s="63" t="str">
        <f t="shared" si="57"/>
        <v>IC.CV.170706</v>
      </c>
      <c r="K566" s="61" t="s">
        <v>12175</v>
      </c>
      <c r="L566" s="167" t="str">
        <f t="shared" si="56"/>
        <v xml:space="preserve">     Non-adhering (Telfa)</v>
      </c>
      <c r="M566" s="168" t="str">
        <f t="shared" si="58"/>
        <v>PI.IC.CV.170706.01</v>
      </c>
      <c r="N566" s="168"/>
      <c r="O566" s="168" t="str">
        <f t="shared" si="59"/>
        <v>PH.IC.CV.170706.01</v>
      </c>
      <c r="Q566" s="168" t="str">
        <f t="shared" si="60"/>
        <v>CL.IC.CV.170706.01</v>
      </c>
    </row>
    <row r="567" spans="1:19" s="167" customFormat="1" ht="15">
      <c r="A567" s="167" t="s">
        <v>12003</v>
      </c>
      <c r="C567" s="61" t="s">
        <v>12462</v>
      </c>
      <c r="E567" s="61" t="s">
        <v>6317</v>
      </c>
      <c r="F567" s="167" t="s">
        <v>11444</v>
      </c>
      <c r="G567" s="167" t="s">
        <v>11285</v>
      </c>
      <c r="H567" s="62" t="s">
        <v>12225</v>
      </c>
      <c r="I567" s="167" t="s">
        <v>12437</v>
      </c>
      <c r="J567" s="63" t="str">
        <f t="shared" si="57"/>
        <v>IC.CV.170707</v>
      </c>
      <c r="K567" s="61" t="s">
        <v>12175</v>
      </c>
      <c r="L567" s="167" t="str">
        <f t="shared" si="56"/>
        <v xml:space="preserve">     Other dressing:  specify</v>
      </c>
      <c r="M567" s="168" t="str">
        <f t="shared" si="58"/>
        <v>PI.IC.CV.170707.01</v>
      </c>
      <c r="N567" s="168"/>
      <c r="O567" s="168" t="str">
        <f t="shared" si="59"/>
        <v>PH.IC.CV.170707.01</v>
      </c>
      <c r="Q567" s="168" t="str">
        <f t="shared" si="60"/>
        <v>CL.IC.CV.170707.01</v>
      </c>
    </row>
    <row r="568" spans="1:19" s="167" customFormat="1" ht="15">
      <c r="A568" s="167" t="s">
        <v>2547</v>
      </c>
      <c r="C568" s="61" t="s">
        <v>12462</v>
      </c>
      <c r="E568" s="61" t="s">
        <v>6317</v>
      </c>
      <c r="F568" s="167" t="s">
        <v>11131</v>
      </c>
      <c r="G568" s="61" t="s">
        <v>7273</v>
      </c>
      <c r="H568" s="62" t="s">
        <v>3574</v>
      </c>
      <c r="I568" s="62" t="s">
        <v>7273</v>
      </c>
      <c r="J568" s="63" t="str">
        <f t="shared" si="57"/>
        <v>IC.CV.170708</v>
      </c>
      <c r="K568" s="61" t="s">
        <v>12175</v>
      </c>
      <c r="L568" s="167" t="str">
        <f t="shared" si="56"/>
        <v>Transparent</v>
      </c>
      <c r="M568" s="168" t="str">
        <f t="shared" si="58"/>
        <v>PI.IC.CV.170708.01</v>
      </c>
      <c r="N568" s="168"/>
      <c r="O568" s="168" t="str">
        <f t="shared" si="59"/>
        <v>PH.IC.CV.170708.01</v>
      </c>
      <c r="Q568" s="168" t="str">
        <f t="shared" si="60"/>
        <v>CL.IC.CV.170708.01</v>
      </c>
      <c r="R568" s="167" t="s">
        <v>12465</v>
      </c>
      <c r="S568" s="167">
        <v>541</v>
      </c>
    </row>
    <row r="569" spans="1:19" s="167" customFormat="1" ht="15">
      <c r="A569" s="167" t="s">
        <v>2547</v>
      </c>
      <c r="C569" s="61" t="s">
        <v>12462</v>
      </c>
      <c r="E569" s="61" t="s">
        <v>6317</v>
      </c>
      <c r="F569" s="167" t="s">
        <v>11131</v>
      </c>
      <c r="G569" s="61" t="s">
        <v>11483</v>
      </c>
      <c r="H569" s="62" t="s">
        <v>3690</v>
      </c>
      <c r="I569" s="62" t="s">
        <v>11483</v>
      </c>
      <c r="J569" s="63" t="str">
        <f t="shared" si="57"/>
        <v>IC.CV.170709</v>
      </c>
      <c r="K569" s="61" t="s">
        <v>2379</v>
      </c>
      <c r="L569" s="167" t="str">
        <f t="shared" si="56"/>
        <v>Dermabond</v>
      </c>
      <c r="M569" s="168" t="str">
        <f t="shared" si="58"/>
        <v>PI.IC.CV.170709.01</v>
      </c>
      <c r="N569" s="168"/>
      <c r="O569" s="168" t="str">
        <f t="shared" si="59"/>
        <v>PH.IC.CV.170709.01</v>
      </c>
      <c r="Q569" s="168" t="str">
        <f t="shared" si="60"/>
        <v>CL.IC.CV.170709.01</v>
      </c>
      <c r="R569" s="167" t="s">
        <v>4415</v>
      </c>
      <c r="S569" s="167">
        <v>542</v>
      </c>
    </row>
    <row r="570" spans="1:19" s="167" customFormat="1" ht="15">
      <c r="A570" s="167" t="s">
        <v>2547</v>
      </c>
      <c r="C570" s="61" t="s">
        <v>6777</v>
      </c>
      <c r="E570" s="61" t="s">
        <v>6317</v>
      </c>
      <c r="F570" s="167" t="s">
        <v>11131</v>
      </c>
      <c r="G570" s="61" t="s">
        <v>11484</v>
      </c>
      <c r="H570" s="62" t="s">
        <v>3188</v>
      </c>
      <c r="I570" s="62" t="s">
        <v>11484</v>
      </c>
      <c r="J570" s="63" t="str">
        <f t="shared" si="57"/>
        <v>IC.CV.170710</v>
      </c>
      <c r="K570" s="61" t="s">
        <v>12175</v>
      </c>
      <c r="L570" s="167" t="str">
        <f t="shared" si="56"/>
        <v>Chlorhexidine</v>
      </c>
      <c r="M570" s="168" t="str">
        <f t="shared" si="58"/>
        <v>PI.IC.CV.170710.01</v>
      </c>
      <c r="N570" s="168"/>
      <c r="O570" s="168" t="str">
        <f t="shared" si="59"/>
        <v>PH.IC.CV.170710.01</v>
      </c>
      <c r="Q570" s="168" t="str">
        <f t="shared" si="60"/>
        <v>CL.IC.CV.170710.01</v>
      </c>
      <c r="R570" s="167" t="s">
        <v>4415</v>
      </c>
      <c r="S570" s="167">
        <v>543</v>
      </c>
    </row>
    <row r="571" spans="1:19" s="167" customFormat="1" ht="15">
      <c r="A571" s="167" t="s">
        <v>12003</v>
      </c>
      <c r="C571" s="61" t="s">
        <v>12462</v>
      </c>
      <c r="D571" s="167" t="s">
        <v>3803</v>
      </c>
      <c r="E571" s="61" t="s">
        <v>3574</v>
      </c>
      <c r="F571" s="167" t="s">
        <v>11444</v>
      </c>
      <c r="G571" s="167" t="s">
        <v>11574</v>
      </c>
      <c r="H571" s="62" t="s">
        <v>11848</v>
      </c>
      <c r="I571" s="167" t="s">
        <v>11575</v>
      </c>
      <c r="J571" s="63" t="str">
        <f t="shared" si="57"/>
        <v>IC.CV.170801</v>
      </c>
      <c r="K571" s="61" t="s">
        <v>12175</v>
      </c>
      <c r="L571" s="167" t="str">
        <f t="shared" si="56"/>
        <v xml:space="preserve">     Clean, dry and intact</v>
      </c>
      <c r="M571" s="168" t="str">
        <f t="shared" si="58"/>
        <v>PI.IC.CV.170801.01</v>
      </c>
      <c r="N571" s="168"/>
      <c r="O571" s="168" t="str">
        <f t="shared" si="59"/>
        <v>PH.IC.CV.170801.01</v>
      </c>
      <c r="Q571" s="168" t="str">
        <f t="shared" si="60"/>
        <v>CL.IC.CV.170801.01</v>
      </c>
    </row>
    <row r="572" spans="1:19" s="167" customFormat="1" ht="15">
      <c r="A572" s="167" t="s">
        <v>12003</v>
      </c>
      <c r="C572" s="61" t="s">
        <v>12462</v>
      </c>
      <c r="E572" s="61" t="s">
        <v>3574</v>
      </c>
      <c r="F572" s="167" t="s">
        <v>11444</v>
      </c>
      <c r="G572" s="167" t="s">
        <v>11410</v>
      </c>
      <c r="H572" s="62" t="s">
        <v>12030</v>
      </c>
      <c r="I572" s="167" t="s">
        <v>11411</v>
      </c>
      <c r="J572" s="63" t="str">
        <f t="shared" si="57"/>
        <v>IC.CV.170802</v>
      </c>
      <c r="K572" s="61" t="s">
        <v>12175</v>
      </c>
      <c r="L572" s="167" t="str">
        <f t="shared" si="56"/>
        <v xml:space="preserve">     Reinforced: specify date/time</v>
      </c>
      <c r="M572" s="168" t="str">
        <f t="shared" si="58"/>
        <v>PI.IC.CV.170802.01</v>
      </c>
      <c r="N572" s="168"/>
      <c r="O572" s="168" t="str">
        <f t="shared" si="59"/>
        <v>PH.IC.CV.170802.01</v>
      </c>
      <c r="Q572" s="168" t="str">
        <f t="shared" si="60"/>
        <v>CL.IC.CV.170802.01</v>
      </c>
    </row>
    <row r="573" spans="1:19" s="167" customFormat="1" ht="15">
      <c r="A573" s="167" t="s">
        <v>12003</v>
      </c>
      <c r="C573" s="61" t="s">
        <v>12462</v>
      </c>
      <c r="E573" s="61" t="s">
        <v>3574</v>
      </c>
      <c r="F573" s="167" t="s">
        <v>11444</v>
      </c>
      <c r="G573" s="167" t="s">
        <v>11958</v>
      </c>
      <c r="H573" s="62" t="s">
        <v>12032</v>
      </c>
      <c r="I573" s="167" t="s">
        <v>11959</v>
      </c>
      <c r="J573" s="63" t="str">
        <f t="shared" si="57"/>
        <v>IC.CV.170803</v>
      </c>
      <c r="K573" s="61" t="s">
        <v>12175</v>
      </c>
      <c r="L573" s="167" t="str">
        <f t="shared" si="56"/>
        <v xml:space="preserve">     Changed:  specify date/time</v>
      </c>
      <c r="M573" s="168" t="str">
        <f t="shared" si="58"/>
        <v>PI.IC.CV.170803.01</v>
      </c>
      <c r="N573" s="168"/>
      <c r="O573" s="168" t="str">
        <f t="shared" si="59"/>
        <v>PH.IC.CV.170803.01</v>
      </c>
      <c r="Q573" s="168" t="str">
        <f t="shared" si="60"/>
        <v>CL.IC.CV.170803.01</v>
      </c>
    </row>
    <row r="574" spans="1:19" s="167" customFormat="1" ht="15">
      <c r="A574" s="167" t="s">
        <v>12003</v>
      </c>
      <c r="C574" s="61" t="s">
        <v>12462</v>
      </c>
      <c r="E574" s="61" t="s">
        <v>3574</v>
      </c>
      <c r="F574" s="167" t="s">
        <v>11444</v>
      </c>
      <c r="G574" s="167" t="s">
        <v>11960</v>
      </c>
      <c r="H574" s="62" t="s">
        <v>12028</v>
      </c>
      <c r="I574" s="167" t="s">
        <v>11961</v>
      </c>
      <c r="J574" s="63" t="str">
        <f t="shared" si="57"/>
        <v>IC.CV.170804</v>
      </c>
      <c r="K574" s="61" t="s">
        <v>12175</v>
      </c>
      <c r="L574" s="167" t="str">
        <f t="shared" si="56"/>
        <v xml:space="preserve">     Wet to Dry:  specify date/time</v>
      </c>
      <c r="M574" s="168" t="str">
        <f t="shared" si="58"/>
        <v>PI.IC.CV.170804.01</v>
      </c>
      <c r="N574" s="168"/>
      <c r="O574" s="168" t="str">
        <f t="shared" si="59"/>
        <v>PH.IC.CV.170804.01</v>
      </c>
      <c r="Q574" s="168" t="str">
        <f t="shared" si="60"/>
        <v>CL.IC.CV.170804.01</v>
      </c>
    </row>
    <row r="575" spans="1:19" s="167" customFormat="1" ht="15">
      <c r="A575" s="167" t="s">
        <v>2547</v>
      </c>
      <c r="C575" s="61" t="s">
        <v>12462</v>
      </c>
      <c r="E575" s="61" t="s">
        <v>3574</v>
      </c>
      <c r="F575" s="167" t="s">
        <v>11131</v>
      </c>
      <c r="G575" s="61" t="s">
        <v>7024</v>
      </c>
      <c r="H575" s="62" t="s">
        <v>6291</v>
      </c>
      <c r="I575" s="62" t="s">
        <v>7024</v>
      </c>
      <c r="J575" s="63" t="str">
        <f t="shared" si="57"/>
        <v>IC.CV.170805</v>
      </c>
      <c r="K575" s="61" t="s">
        <v>12175</v>
      </c>
      <c r="L575" s="167" t="str">
        <f t="shared" si="56"/>
        <v>Clean</v>
      </c>
      <c r="M575" s="168" t="str">
        <f t="shared" si="58"/>
        <v>PI.IC.CV.170805.01</v>
      </c>
      <c r="N575" s="168"/>
      <c r="O575" s="168" t="str">
        <f t="shared" si="59"/>
        <v>PH.IC.CV.170805.01</v>
      </c>
      <c r="Q575" s="168" t="str">
        <f t="shared" si="60"/>
        <v>CL.IC.CV.170805.01</v>
      </c>
      <c r="R575" s="167" t="s">
        <v>12465</v>
      </c>
      <c r="S575" s="167">
        <v>125</v>
      </c>
    </row>
    <row r="576" spans="1:19" s="167" customFormat="1" ht="15">
      <c r="A576" s="167" t="s">
        <v>2547</v>
      </c>
      <c r="C576" s="61" t="s">
        <v>6777</v>
      </c>
      <c r="E576" s="61" t="s">
        <v>3574</v>
      </c>
      <c r="F576" s="167" t="s">
        <v>11131</v>
      </c>
      <c r="G576" s="61" t="s">
        <v>7296</v>
      </c>
      <c r="H576" s="62" t="s">
        <v>6988</v>
      </c>
      <c r="I576" s="62" t="s">
        <v>7296</v>
      </c>
      <c r="J576" s="63" t="str">
        <f t="shared" si="57"/>
        <v>IC.CV.170806</v>
      </c>
      <c r="K576" s="61" t="s">
        <v>12175</v>
      </c>
      <c r="L576" s="167" t="str">
        <f t="shared" si="56"/>
        <v>Dry</v>
      </c>
      <c r="M576" s="168" t="str">
        <f t="shared" si="58"/>
        <v>PI.IC.CV.170806.01</v>
      </c>
      <c r="N576" s="168"/>
      <c r="O576" s="168" t="str">
        <f t="shared" si="59"/>
        <v>PH.IC.CV.170806.01</v>
      </c>
      <c r="Q576" s="168" t="str">
        <f t="shared" si="60"/>
        <v>CL.IC.CV.170806.01</v>
      </c>
      <c r="R576" s="167" t="s">
        <v>4415</v>
      </c>
      <c r="S576" s="167">
        <v>126</v>
      </c>
    </row>
    <row r="577" spans="1:19" s="167" customFormat="1" ht="15">
      <c r="A577" s="167" t="s">
        <v>2547</v>
      </c>
      <c r="C577" s="61" t="s">
        <v>6777</v>
      </c>
      <c r="E577" s="61" t="s">
        <v>3574</v>
      </c>
      <c r="F577" s="167" t="s">
        <v>11131</v>
      </c>
      <c r="G577" s="61" t="s">
        <v>9339</v>
      </c>
      <c r="H577" s="62" t="s">
        <v>6317</v>
      </c>
      <c r="I577" s="62" t="s">
        <v>9339</v>
      </c>
      <c r="J577" s="63" t="str">
        <f t="shared" si="57"/>
        <v>IC.CV.170807</v>
      </c>
      <c r="K577" s="61" t="s">
        <v>12175</v>
      </c>
      <c r="L577" s="167" t="str">
        <f t="shared" si="56"/>
        <v>Intact</v>
      </c>
      <c r="M577" s="168" t="str">
        <f t="shared" si="58"/>
        <v>PI.IC.CV.170807.01</v>
      </c>
      <c r="N577" s="168"/>
      <c r="O577" s="168" t="str">
        <f t="shared" si="59"/>
        <v>PH.IC.CV.170807.01</v>
      </c>
      <c r="Q577" s="168" t="str">
        <f t="shared" si="60"/>
        <v>CL.IC.CV.170807.01</v>
      </c>
      <c r="R577" s="167" t="s">
        <v>4415</v>
      </c>
      <c r="S577" s="167">
        <v>127</v>
      </c>
    </row>
    <row r="578" spans="1:19" s="167" customFormat="1" ht="15">
      <c r="A578" s="167" t="s">
        <v>12003</v>
      </c>
      <c r="C578" s="61" t="s">
        <v>6777</v>
      </c>
      <c r="D578" s="167" t="s">
        <v>11865</v>
      </c>
      <c r="E578" s="61" t="s">
        <v>3690</v>
      </c>
      <c r="F578" s="167" t="s">
        <v>11444</v>
      </c>
      <c r="G578" s="167" t="s">
        <v>11866</v>
      </c>
      <c r="H578" s="62" t="s">
        <v>11848</v>
      </c>
      <c r="I578" s="167" t="s">
        <v>11964</v>
      </c>
      <c r="J578" s="63" t="str">
        <f t="shared" si="57"/>
        <v>IC.CV.170901</v>
      </c>
      <c r="K578" s="61" t="s">
        <v>2379</v>
      </c>
      <c r="L578" s="167" t="str">
        <f t="shared" si="56"/>
        <v xml:space="preserve">     Normal Saline</v>
      </c>
      <c r="M578" s="168" t="str">
        <f t="shared" si="58"/>
        <v>PI.IC.CV.170901.01</v>
      </c>
      <c r="N578" s="168"/>
      <c r="O578" s="168" t="str">
        <f t="shared" si="59"/>
        <v>PH.IC.CV.170901.01</v>
      </c>
      <c r="Q578" s="168" t="str">
        <f t="shared" si="60"/>
        <v>CL.IC.CV.170901.01</v>
      </c>
    </row>
    <row r="579" spans="1:19" s="167" customFormat="1" ht="15">
      <c r="A579" s="167" t="s">
        <v>12003</v>
      </c>
      <c r="C579" s="61" t="s">
        <v>6777</v>
      </c>
      <c r="E579" s="61" t="s">
        <v>3690</v>
      </c>
      <c r="F579" s="167" t="s">
        <v>11444</v>
      </c>
      <c r="G579" s="167" t="s">
        <v>11783</v>
      </c>
      <c r="H579" s="62" t="s">
        <v>12030</v>
      </c>
      <c r="I579" s="167" t="s">
        <v>11867</v>
      </c>
      <c r="J579" s="63" t="str">
        <f t="shared" si="57"/>
        <v>IC.CV.170902</v>
      </c>
      <c r="K579" s="61" t="s">
        <v>2379</v>
      </c>
      <c r="L579" s="167" t="str">
        <f t="shared" si="56"/>
        <v xml:space="preserve">     Other:  specify</v>
      </c>
      <c r="M579" s="168" t="str">
        <f t="shared" si="58"/>
        <v>PI.IC.CV.170902.01</v>
      </c>
      <c r="N579" s="168"/>
      <c r="O579" s="168" t="str">
        <f t="shared" si="59"/>
        <v>PH.IC.CV.170902.01</v>
      </c>
      <c r="Q579" s="168" t="str">
        <f t="shared" si="60"/>
        <v>CL.IC.CV.170902.01</v>
      </c>
    </row>
    <row r="580" spans="1:19" s="167" customFormat="1" ht="15">
      <c r="A580" s="167" t="s">
        <v>12003</v>
      </c>
      <c r="C580" s="61" t="s">
        <v>6777</v>
      </c>
      <c r="D580" s="167" t="s">
        <v>11869</v>
      </c>
      <c r="E580" s="61" t="s">
        <v>3188</v>
      </c>
      <c r="F580" s="167" t="s">
        <v>11870</v>
      </c>
      <c r="G580" s="167" t="s">
        <v>11694</v>
      </c>
      <c r="H580" s="62" t="s">
        <v>11848</v>
      </c>
      <c r="I580" s="167" t="s">
        <v>11695</v>
      </c>
      <c r="J580" s="63" t="str">
        <f t="shared" si="57"/>
        <v>IC.CV.171001</v>
      </c>
      <c r="K580" s="61" t="s">
        <v>2379</v>
      </c>
      <c r="L580" s="167" t="str">
        <f t="shared" si="56"/>
        <v>A-V interval milliseconds:  specify</v>
      </c>
      <c r="M580" s="168" t="str">
        <f t="shared" si="58"/>
        <v>PI.IC.CV.171001.01</v>
      </c>
      <c r="N580" s="168"/>
      <c r="O580" s="168" t="str">
        <f t="shared" si="59"/>
        <v>PH.IC.CV.171001.01</v>
      </c>
      <c r="Q580" s="168" t="str">
        <f t="shared" si="60"/>
        <v>CL.IC.CV.171001.01</v>
      </c>
    </row>
    <row r="581" spans="1:19" s="167" customFormat="1" ht="15">
      <c r="A581" s="167" t="s">
        <v>12003</v>
      </c>
      <c r="C581" s="61" t="s">
        <v>6777</v>
      </c>
      <c r="D581" s="167" t="s">
        <v>11696</v>
      </c>
      <c r="E581" s="61" t="s">
        <v>5749</v>
      </c>
      <c r="F581" s="167" t="s">
        <v>11697</v>
      </c>
      <c r="G581" s="167" t="s">
        <v>11698</v>
      </c>
      <c r="H581" s="62" t="s">
        <v>11848</v>
      </c>
      <c r="I581" s="167" t="s">
        <v>11699</v>
      </c>
      <c r="J581" s="63" t="str">
        <f t="shared" si="57"/>
        <v>IC.CV.171101</v>
      </c>
      <c r="K581" s="61" t="s">
        <v>2379</v>
      </c>
      <c r="L581" s="167" t="str">
        <f t="shared" ref="L581:L645" si="61">G581</f>
        <v>Specify cm</v>
      </c>
      <c r="M581" s="168" t="str">
        <f t="shared" si="58"/>
        <v>PI.IC.CV.171101.01</v>
      </c>
      <c r="N581" s="168"/>
      <c r="O581" s="168" t="str">
        <f t="shared" si="59"/>
        <v>PH.IC.CV.171101.01</v>
      </c>
      <c r="Q581" s="168" t="str">
        <f t="shared" si="60"/>
        <v>CL.IC.CV.171101.01</v>
      </c>
    </row>
    <row r="582" spans="1:19" s="167" customFormat="1" ht="15">
      <c r="A582" s="167" t="s">
        <v>12003</v>
      </c>
      <c r="C582" s="61" t="s">
        <v>6777</v>
      </c>
      <c r="D582" s="167" t="s">
        <v>7469</v>
      </c>
      <c r="E582" s="61" t="s">
        <v>3064</v>
      </c>
      <c r="F582" s="167" t="s">
        <v>11700</v>
      </c>
      <c r="G582" s="167" t="s">
        <v>11701</v>
      </c>
      <c r="H582" s="62" t="s">
        <v>11848</v>
      </c>
      <c r="I582" s="167" t="s">
        <v>11702</v>
      </c>
      <c r="J582" s="63" t="str">
        <f t="shared" si="57"/>
        <v>IC.CV.171201</v>
      </c>
      <c r="K582" s="61" t="s">
        <v>2379</v>
      </c>
      <c r="L582" s="167" t="str">
        <f t="shared" si="61"/>
        <v>Epicardial Atrium Right</v>
      </c>
      <c r="M582" s="168" t="str">
        <f t="shared" si="58"/>
        <v>PI.IC.CV.171201.01</v>
      </c>
      <c r="N582" s="168"/>
      <c r="O582" s="168" t="str">
        <f t="shared" si="59"/>
        <v>PH.IC.CV.171201.01</v>
      </c>
      <c r="Q582" s="168" t="str">
        <f t="shared" si="60"/>
        <v>CL.IC.CV.171201.01</v>
      </c>
    </row>
    <row r="583" spans="1:19" s="167" customFormat="1" ht="15">
      <c r="A583" s="167" t="s">
        <v>12003</v>
      </c>
      <c r="C583" s="61" t="s">
        <v>6777</v>
      </c>
      <c r="E583" s="61" t="s">
        <v>3064</v>
      </c>
      <c r="F583" s="167" t="s">
        <v>11700</v>
      </c>
      <c r="G583" s="167" t="s">
        <v>11703</v>
      </c>
      <c r="H583" s="62" t="s">
        <v>12030</v>
      </c>
      <c r="I583" s="167" t="s">
        <v>11704</v>
      </c>
      <c r="J583" s="63" t="str">
        <f t="shared" si="57"/>
        <v>IC.CV.171202</v>
      </c>
      <c r="K583" s="61" t="s">
        <v>2379</v>
      </c>
      <c r="L583" s="167" t="str">
        <f t="shared" si="61"/>
        <v>Epicardial Atrium Left</v>
      </c>
      <c r="M583" s="168" t="str">
        <f t="shared" si="58"/>
        <v>PI.IC.CV.171202.01</v>
      </c>
      <c r="N583" s="168"/>
      <c r="O583" s="168" t="str">
        <f t="shared" si="59"/>
        <v>PH.IC.CV.171202.01</v>
      </c>
      <c r="Q583" s="168" t="str">
        <f t="shared" si="60"/>
        <v>CL.IC.CV.171202.01</v>
      </c>
    </row>
    <row r="584" spans="1:19" s="167" customFormat="1" ht="15">
      <c r="A584" s="167" t="s">
        <v>12003</v>
      </c>
      <c r="C584" s="61" t="s">
        <v>6777</v>
      </c>
      <c r="E584" s="61" t="s">
        <v>3064</v>
      </c>
      <c r="F584" s="167" t="s">
        <v>11700</v>
      </c>
      <c r="G584" s="167" t="s">
        <v>11705</v>
      </c>
      <c r="H584" s="62" t="s">
        <v>12032</v>
      </c>
      <c r="I584" s="167" t="s">
        <v>11706</v>
      </c>
      <c r="J584" s="63" t="str">
        <f t="shared" si="57"/>
        <v>IC.CV.171203</v>
      </c>
      <c r="K584" s="61" t="s">
        <v>2379</v>
      </c>
      <c r="L584" s="167" t="str">
        <f t="shared" si="61"/>
        <v>Epicardial Ventricular Right</v>
      </c>
      <c r="M584" s="168" t="str">
        <f t="shared" si="58"/>
        <v>PI.IC.CV.171203.01</v>
      </c>
      <c r="N584" s="168"/>
      <c r="O584" s="168" t="str">
        <f t="shared" si="59"/>
        <v>PH.IC.CV.171203.01</v>
      </c>
      <c r="Q584" s="168" t="str">
        <f t="shared" si="60"/>
        <v>CL.IC.CV.171203.01</v>
      </c>
    </row>
    <row r="585" spans="1:19" s="167" customFormat="1" ht="15">
      <c r="A585" s="167" t="s">
        <v>12003</v>
      </c>
      <c r="C585" s="61" t="s">
        <v>6777</v>
      </c>
      <c r="E585" s="61" t="s">
        <v>3064</v>
      </c>
      <c r="F585" s="167" t="s">
        <v>11700</v>
      </c>
      <c r="G585" s="167" t="s">
        <v>11707</v>
      </c>
      <c r="H585" s="62" t="s">
        <v>12028</v>
      </c>
      <c r="I585" s="167" t="s">
        <v>11708</v>
      </c>
      <c r="J585" s="63" t="str">
        <f t="shared" si="57"/>
        <v>IC.CV.171204</v>
      </c>
      <c r="K585" s="61" t="s">
        <v>2379</v>
      </c>
      <c r="L585" s="167" t="str">
        <f t="shared" si="61"/>
        <v>Epicardial Ventricular Left</v>
      </c>
      <c r="M585" s="168" t="str">
        <f t="shared" si="58"/>
        <v>PI.IC.CV.171204.01</v>
      </c>
      <c r="N585" s="168"/>
      <c r="O585" s="168" t="str">
        <f t="shared" si="59"/>
        <v>PH.IC.CV.171204.01</v>
      </c>
      <c r="Q585" s="168" t="str">
        <f t="shared" si="60"/>
        <v>CL.IC.CV.171204.01</v>
      </c>
    </row>
    <row r="586" spans="1:19" s="167" customFormat="1" ht="15">
      <c r="A586" s="167" t="s">
        <v>12003</v>
      </c>
      <c r="C586" s="61" t="s">
        <v>6777</v>
      </c>
      <c r="E586" s="61" t="s">
        <v>3064</v>
      </c>
      <c r="F586" s="167" t="s">
        <v>11700</v>
      </c>
      <c r="G586" s="167" t="s">
        <v>11709</v>
      </c>
      <c r="H586" s="62" t="s">
        <v>12210</v>
      </c>
      <c r="I586" s="167" t="s">
        <v>11676</v>
      </c>
      <c r="J586" s="63" t="str">
        <f t="shared" si="57"/>
        <v>IC.CV.171205</v>
      </c>
      <c r="K586" s="61" t="s">
        <v>2379</v>
      </c>
      <c r="L586" s="167" t="str">
        <f t="shared" si="61"/>
        <v>Subclavian Right</v>
      </c>
      <c r="M586" s="168" t="str">
        <f t="shared" si="58"/>
        <v>PI.IC.CV.171205.01</v>
      </c>
      <c r="N586" s="168"/>
      <c r="O586" s="168" t="str">
        <f t="shared" si="59"/>
        <v>PH.IC.CV.171205.01</v>
      </c>
      <c r="Q586" s="168" t="str">
        <f t="shared" si="60"/>
        <v>CL.IC.CV.171205.01</v>
      </c>
    </row>
    <row r="587" spans="1:19" s="167" customFormat="1" ht="15">
      <c r="A587" s="167" t="s">
        <v>12003</v>
      </c>
      <c r="C587" s="61" t="s">
        <v>6777</v>
      </c>
      <c r="E587" s="61" t="s">
        <v>3064</v>
      </c>
      <c r="F587" s="167" t="s">
        <v>11700</v>
      </c>
      <c r="G587" s="167" t="s">
        <v>11677</v>
      </c>
      <c r="H587" s="62" t="s">
        <v>12212</v>
      </c>
      <c r="I587" s="167" t="s">
        <v>11678</v>
      </c>
      <c r="J587" s="63" t="str">
        <f t="shared" si="57"/>
        <v>IC.CV.171206</v>
      </c>
      <c r="K587" s="61" t="s">
        <v>2379</v>
      </c>
      <c r="L587" s="167" t="str">
        <f t="shared" si="61"/>
        <v>Subclavian Left</v>
      </c>
      <c r="M587" s="168" t="str">
        <f t="shared" si="58"/>
        <v>PI.IC.CV.171206.01</v>
      </c>
      <c r="N587" s="168"/>
      <c r="O587" s="168" t="str">
        <f t="shared" si="59"/>
        <v>PH.IC.CV.171206.01</v>
      </c>
      <c r="Q587" s="168" t="str">
        <f t="shared" si="60"/>
        <v>CL.IC.CV.171206.01</v>
      </c>
    </row>
    <row r="588" spans="1:19" s="167" customFormat="1" ht="15">
      <c r="A588" s="167" t="s">
        <v>12003</v>
      </c>
      <c r="C588" s="61" t="s">
        <v>6777</v>
      </c>
      <c r="E588" s="61" t="s">
        <v>3064</v>
      </c>
      <c r="F588" s="167" t="s">
        <v>11700</v>
      </c>
      <c r="G588" s="167" t="s">
        <v>11679</v>
      </c>
      <c r="H588" s="62" t="s">
        <v>12225</v>
      </c>
      <c r="I588" s="167" t="s">
        <v>11680</v>
      </c>
      <c r="J588" s="63" t="str">
        <f t="shared" si="57"/>
        <v>IC.CV.171207</v>
      </c>
      <c r="K588" s="61" t="s">
        <v>2379</v>
      </c>
      <c r="L588" s="167" t="str">
        <f t="shared" si="61"/>
        <v>Internal Jugular Right</v>
      </c>
      <c r="M588" s="168" t="str">
        <f t="shared" si="58"/>
        <v>PI.IC.CV.171207.01</v>
      </c>
      <c r="N588" s="168"/>
      <c r="O588" s="168" t="str">
        <f t="shared" si="59"/>
        <v>PH.IC.CV.171207.01</v>
      </c>
      <c r="Q588" s="168" t="str">
        <f t="shared" si="60"/>
        <v>CL.IC.CV.171207.01</v>
      </c>
    </row>
    <row r="589" spans="1:19" s="167" customFormat="1" ht="15">
      <c r="A589" s="167" t="s">
        <v>12003</v>
      </c>
      <c r="C589" s="61" t="s">
        <v>6777</v>
      </c>
      <c r="E589" s="61" t="s">
        <v>3064</v>
      </c>
      <c r="F589" s="167" t="s">
        <v>11700</v>
      </c>
      <c r="G589" s="167" t="s">
        <v>11681</v>
      </c>
      <c r="H589" s="62" t="s">
        <v>11638</v>
      </c>
      <c r="I589" s="167" t="s">
        <v>11682</v>
      </c>
      <c r="J589" s="63" t="str">
        <f t="shared" si="57"/>
        <v>IC.CV.171208</v>
      </c>
      <c r="K589" s="61" t="s">
        <v>2379</v>
      </c>
      <c r="L589" s="167" t="str">
        <f t="shared" si="61"/>
        <v>Internal Jugular Left</v>
      </c>
      <c r="M589" s="168" t="str">
        <f t="shared" si="58"/>
        <v>PI.IC.CV.171208.01</v>
      </c>
      <c r="N589" s="168"/>
      <c r="O589" s="168" t="str">
        <f t="shared" si="59"/>
        <v>PH.IC.CV.171208.01</v>
      </c>
      <c r="Q589" s="168" t="str">
        <f t="shared" si="60"/>
        <v>CL.IC.CV.171208.01</v>
      </c>
    </row>
    <row r="590" spans="1:19" s="167" customFormat="1" ht="15">
      <c r="A590" s="167" t="s">
        <v>12003</v>
      </c>
      <c r="C590" s="61" t="s">
        <v>6777</v>
      </c>
      <c r="E590" s="61" t="s">
        <v>3064</v>
      </c>
      <c r="F590" s="167" t="s">
        <v>11700</v>
      </c>
      <c r="G590" s="167" t="s">
        <v>11219</v>
      </c>
      <c r="H590" s="62" t="s">
        <v>11639</v>
      </c>
      <c r="I590" s="167" t="s">
        <v>11237</v>
      </c>
      <c r="J590" s="63" t="str">
        <f t="shared" si="57"/>
        <v>IC.CV.171209</v>
      </c>
      <c r="K590" s="61" t="s">
        <v>2379</v>
      </c>
      <c r="L590" s="167" t="str">
        <f t="shared" si="61"/>
        <v>Femoral Right</v>
      </c>
      <c r="M590" s="168" t="str">
        <f t="shared" si="58"/>
        <v>PI.IC.CV.171209.01</v>
      </c>
      <c r="N590" s="168"/>
      <c r="O590" s="168" t="str">
        <f t="shared" si="59"/>
        <v>PH.IC.CV.171209.01</v>
      </c>
      <c r="Q590" s="168" t="str">
        <f t="shared" si="60"/>
        <v>CL.IC.CV.171209.01</v>
      </c>
    </row>
    <row r="591" spans="1:19" s="167" customFormat="1" ht="15">
      <c r="A591" s="167" t="s">
        <v>12003</v>
      </c>
      <c r="C591" s="61" t="s">
        <v>6777</v>
      </c>
      <c r="E591" s="61" t="s">
        <v>3064</v>
      </c>
      <c r="F591" s="167" t="s">
        <v>11700</v>
      </c>
      <c r="G591" s="167" t="s">
        <v>12907</v>
      </c>
      <c r="H591" s="62" t="s">
        <v>11829</v>
      </c>
      <c r="I591" s="167" t="s">
        <v>11239</v>
      </c>
      <c r="J591" s="63" t="str">
        <f t="shared" si="57"/>
        <v>IC.CV.171210</v>
      </c>
      <c r="K591" s="61" t="s">
        <v>2379</v>
      </c>
      <c r="L591" s="167" t="str">
        <f t="shared" si="61"/>
        <v>Femoral Left</v>
      </c>
      <c r="M591" s="168" t="str">
        <f t="shared" si="58"/>
        <v>PI.IC.CV.171210.01</v>
      </c>
      <c r="N591" s="168"/>
      <c r="O591" s="168" t="str">
        <f t="shared" si="59"/>
        <v>PH.IC.CV.171210.01</v>
      </c>
      <c r="Q591" s="168" t="str">
        <f t="shared" si="60"/>
        <v>CL.IC.CV.171210.01</v>
      </c>
    </row>
    <row r="592" spans="1:19" s="167" customFormat="1" ht="15">
      <c r="A592" s="167" t="s">
        <v>12003</v>
      </c>
      <c r="C592" s="61" t="s">
        <v>6777</v>
      </c>
      <c r="E592" s="61" t="s">
        <v>3064</v>
      </c>
      <c r="F592" s="167" t="s">
        <v>11700</v>
      </c>
      <c r="G592" s="167" t="s">
        <v>11220</v>
      </c>
      <c r="H592" s="62" t="s">
        <v>12099</v>
      </c>
      <c r="I592" s="167" t="s">
        <v>11221</v>
      </c>
      <c r="J592" s="63" t="str">
        <f t="shared" si="57"/>
        <v>IC.CV.171211</v>
      </c>
      <c r="K592" s="61" t="s">
        <v>2379</v>
      </c>
      <c r="L592" s="167" t="str">
        <f t="shared" si="61"/>
        <v>Transcutaneous Anterior and Posterior Pads</v>
      </c>
      <c r="M592" s="168" t="str">
        <f t="shared" si="58"/>
        <v>PI.IC.CV.171211.01</v>
      </c>
      <c r="N592" s="168"/>
      <c r="O592" s="168" t="str">
        <f t="shared" si="59"/>
        <v>PH.IC.CV.171211.01</v>
      </c>
      <c r="Q592" s="168" t="str">
        <f t="shared" si="60"/>
        <v>CL.IC.CV.171211.01</v>
      </c>
    </row>
    <row r="593" spans="1:31" s="167" customFormat="1" ht="15">
      <c r="A593" s="167" t="s">
        <v>12003</v>
      </c>
      <c r="C593" s="61" t="s">
        <v>6777</v>
      </c>
      <c r="E593" s="61" t="s">
        <v>3064</v>
      </c>
      <c r="F593" s="167" t="s">
        <v>11700</v>
      </c>
      <c r="G593" s="167" t="s">
        <v>11222</v>
      </c>
      <c r="H593" s="62" t="s">
        <v>12100</v>
      </c>
      <c r="I593" s="167" t="s">
        <v>12437</v>
      </c>
      <c r="J593" s="63" t="str">
        <f t="shared" si="57"/>
        <v>IC.CV.171212</v>
      </c>
      <c r="K593" s="61" t="s">
        <v>2379</v>
      </c>
      <c r="L593" s="167" t="str">
        <f t="shared" si="61"/>
        <v xml:space="preserve">Other: specify </v>
      </c>
      <c r="M593" s="168" t="str">
        <f t="shared" si="58"/>
        <v>PI.IC.CV.171212.01</v>
      </c>
      <c r="N593" s="168"/>
      <c r="O593" s="168" t="str">
        <f t="shared" si="59"/>
        <v>PH.IC.CV.171212.01</v>
      </c>
      <c r="Q593" s="168" t="str">
        <f t="shared" si="60"/>
        <v>CL.IC.CV.171212.01</v>
      </c>
    </row>
    <row r="594" spans="1:31" s="167" customFormat="1" ht="15">
      <c r="A594" s="167" t="s">
        <v>12003</v>
      </c>
      <c r="C594" s="61" t="s">
        <v>6777</v>
      </c>
      <c r="D594" s="167" t="s">
        <v>11223</v>
      </c>
      <c r="E594" s="61" t="s">
        <v>5560</v>
      </c>
      <c r="F594" s="167" t="s">
        <v>11224</v>
      </c>
      <c r="G594" s="167" t="s">
        <v>11225</v>
      </c>
      <c r="H594" s="62" t="s">
        <v>11848</v>
      </c>
      <c r="I594" s="167" t="s">
        <v>11226</v>
      </c>
      <c r="J594" s="63" t="str">
        <f t="shared" si="57"/>
        <v>IC.CV.171301</v>
      </c>
      <c r="K594" s="61" t="s">
        <v>2379</v>
      </c>
      <c r="L594" s="167" t="str">
        <f t="shared" si="61"/>
        <v>Atrial paced</v>
      </c>
      <c r="M594" s="168" t="str">
        <f t="shared" si="58"/>
        <v>PI.IC.CV.171301.01</v>
      </c>
      <c r="N594" s="168"/>
      <c r="O594" s="168" t="str">
        <f t="shared" si="59"/>
        <v>PH.IC.CV.171301.01</v>
      </c>
      <c r="Q594" s="168" t="str">
        <f t="shared" si="60"/>
        <v>CL.IC.CV.171301.01</v>
      </c>
    </row>
    <row r="595" spans="1:31" s="167" customFormat="1" ht="15">
      <c r="A595" s="167" t="s">
        <v>12003</v>
      </c>
      <c r="C595" s="61" t="s">
        <v>6777</v>
      </c>
      <c r="E595" s="61" t="s">
        <v>5560</v>
      </c>
      <c r="F595" s="167" t="s">
        <v>11224</v>
      </c>
      <c r="G595" s="167" t="s">
        <v>11252</v>
      </c>
      <c r="H595" s="62" t="s">
        <v>12030</v>
      </c>
      <c r="I595" s="167" t="s">
        <v>11727</v>
      </c>
      <c r="J595" s="63" t="str">
        <f t="shared" si="57"/>
        <v>IC.CV.171302</v>
      </c>
      <c r="K595" s="61" t="s">
        <v>2379</v>
      </c>
      <c r="L595" s="167" t="str">
        <f t="shared" si="61"/>
        <v>Ventricular paced</v>
      </c>
      <c r="M595" s="168" t="str">
        <f t="shared" si="58"/>
        <v>PI.IC.CV.171302.01</v>
      </c>
      <c r="N595" s="168"/>
      <c r="O595" s="168" t="str">
        <f t="shared" si="59"/>
        <v>PH.IC.CV.171302.01</v>
      </c>
      <c r="Q595" s="168" t="str">
        <f t="shared" si="60"/>
        <v>CL.IC.CV.171302.01</v>
      </c>
    </row>
    <row r="596" spans="1:31" s="167" customFormat="1" ht="15">
      <c r="A596" s="167" t="s">
        <v>12003</v>
      </c>
      <c r="C596" s="61" t="s">
        <v>6777</v>
      </c>
      <c r="E596" s="61" t="s">
        <v>5560</v>
      </c>
      <c r="F596" s="167" t="s">
        <v>11224</v>
      </c>
      <c r="G596" s="167" t="s">
        <v>11253</v>
      </c>
      <c r="H596" s="62" t="s">
        <v>12032</v>
      </c>
      <c r="I596" s="167" t="s">
        <v>11254</v>
      </c>
      <c r="J596" s="63" t="str">
        <f t="shared" si="57"/>
        <v>IC.CV.171303</v>
      </c>
      <c r="K596" s="61" t="s">
        <v>2379</v>
      </c>
      <c r="L596" s="167" t="str">
        <f t="shared" si="61"/>
        <v>Dual chamber paced</v>
      </c>
      <c r="M596" s="168" t="str">
        <f t="shared" si="58"/>
        <v>PI.IC.CV.171303.01</v>
      </c>
      <c r="N596" s="168"/>
      <c r="O596" s="168" t="str">
        <f t="shared" si="59"/>
        <v>PH.IC.CV.171303.01</v>
      </c>
      <c r="Q596" s="168" t="str">
        <f t="shared" si="60"/>
        <v>CL.IC.CV.171303.01</v>
      </c>
    </row>
    <row r="597" spans="1:31" s="10" customFormat="1" ht="15">
      <c r="A597" s="10" t="s">
        <v>2547</v>
      </c>
      <c r="C597" s="61" t="s">
        <v>6777</v>
      </c>
      <c r="D597" s="10" t="s">
        <v>2696</v>
      </c>
      <c r="E597" s="61" t="s">
        <v>5560</v>
      </c>
      <c r="F597" s="167" t="s">
        <v>11224</v>
      </c>
      <c r="G597" s="62" t="s">
        <v>12217</v>
      </c>
      <c r="H597" s="62" t="s">
        <v>12594</v>
      </c>
      <c r="I597" s="62" t="s">
        <v>12217</v>
      </c>
      <c r="J597" s="63" t="str">
        <f t="shared" si="57"/>
        <v>IC.CV.171304</v>
      </c>
      <c r="K597" s="62" t="s">
        <v>2379</v>
      </c>
      <c r="L597" s="167" t="str">
        <f t="shared" si="61"/>
        <v>VVI</v>
      </c>
      <c r="M597" s="63" t="str">
        <f t="shared" si="58"/>
        <v>PI.IC.CV.171304.01</v>
      </c>
      <c r="N597" s="63"/>
      <c r="O597" s="63" t="str">
        <f t="shared" si="59"/>
        <v>PH.IC.CV.171304.01</v>
      </c>
      <c r="Q597" s="63" t="str">
        <f t="shared" si="60"/>
        <v>CL.IC.CV.171304.01</v>
      </c>
      <c r="T597" s="10" t="s">
        <v>4415</v>
      </c>
      <c r="U597" s="10">
        <v>967</v>
      </c>
    </row>
    <row r="598" spans="1:31" s="10" customFormat="1" ht="15">
      <c r="A598" s="10" t="s">
        <v>2547</v>
      </c>
      <c r="C598" s="61" t="s">
        <v>6777</v>
      </c>
      <c r="E598" s="61" t="s">
        <v>5560</v>
      </c>
      <c r="F598" s="167" t="s">
        <v>11224</v>
      </c>
      <c r="G598" s="62" t="s">
        <v>12218</v>
      </c>
      <c r="H598" s="62" t="s">
        <v>6291</v>
      </c>
      <c r="I598" s="62" t="s">
        <v>12218</v>
      </c>
      <c r="J598" s="63" t="str">
        <f t="shared" si="57"/>
        <v>IC.CV.171305</v>
      </c>
      <c r="K598" s="62" t="s">
        <v>2379</v>
      </c>
      <c r="L598" s="167" t="str">
        <f t="shared" si="61"/>
        <v>AAI</v>
      </c>
      <c r="M598" s="63" t="str">
        <f t="shared" si="58"/>
        <v>PI.IC.CV.171305.01</v>
      </c>
      <c r="N598" s="63"/>
      <c r="O598" s="63" t="str">
        <f t="shared" si="59"/>
        <v>PH.IC.CV.171305.01</v>
      </c>
      <c r="Q598" s="63" t="str">
        <f t="shared" si="60"/>
        <v>CL.IC.CV.171305.01</v>
      </c>
      <c r="T598" s="10" t="s">
        <v>4415</v>
      </c>
      <c r="U598" s="10">
        <v>967</v>
      </c>
    </row>
    <row r="599" spans="1:31" s="10" customFormat="1" ht="15">
      <c r="A599" s="10" t="s">
        <v>2547</v>
      </c>
      <c r="C599" s="61" t="s">
        <v>6777</v>
      </c>
      <c r="E599" s="61" t="s">
        <v>5560</v>
      </c>
      <c r="F599" s="167" t="s">
        <v>11224</v>
      </c>
      <c r="G599" s="62" t="s">
        <v>12219</v>
      </c>
      <c r="H599" s="62" t="s">
        <v>6988</v>
      </c>
      <c r="I599" s="62" t="s">
        <v>12219</v>
      </c>
      <c r="J599" s="63" t="str">
        <f t="shared" si="57"/>
        <v>IC.CV.171306</v>
      </c>
      <c r="K599" s="62" t="s">
        <v>2379</v>
      </c>
      <c r="L599" s="167" t="str">
        <f t="shared" si="61"/>
        <v>DDD</v>
      </c>
      <c r="M599" s="63" t="str">
        <f t="shared" si="58"/>
        <v>PI.IC.CV.171306.01</v>
      </c>
      <c r="N599" s="63"/>
      <c r="O599" s="63" t="str">
        <f t="shared" si="59"/>
        <v>PH.IC.CV.171306.01</v>
      </c>
      <c r="Q599" s="63" t="str">
        <f t="shared" si="60"/>
        <v>CL.IC.CV.171306.01</v>
      </c>
      <c r="T599" s="10" t="s">
        <v>4415</v>
      </c>
      <c r="U599" s="10">
        <v>967</v>
      </c>
    </row>
    <row r="600" spans="1:31" s="10" customFormat="1" ht="15">
      <c r="A600" s="10" t="s">
        <v>2547</v>
      </c>
      <c r="C600" s="61" t="s">
        <v>6777</v>
      </c>
      <c r="E600" s="61" t="s">
        <v>5560</v>
      </c>
      <c r="F600" s="167" t="s">
        <v>11224</v>
      </c>
      <c r="G600" s="62" t="s">
        <v>11854</v>
      </c>
      <c r="H600" s="62" t="s">
        <v>6317</v>
      </c>
      <c r="I600" s="62" t="s">
        <v>11854</v>
      </c>
      <c r="J600" s="63" t="str">
        <f t="shared" si="57"/>
        <v>IC.CV.171307</v>
      </c>
      <c r="K600" s="62" t="s">
        <v>2379</v>
      </c>
      <c r="L600" s="167" t="str">
        <f t="shared" si="61"/>
        <v>DDI</v>
      </c>
      <c r="M600" s="63" t="str">
        <f t="shared" si="58"/>
        <v>PI.IC.CV.171307.01</v>
      </c>
      <c r="N600" s="63"/>
      <c r="O600" s="63" t="str">
        <f t="shared" si="59"/>
        <v>PH.IC.CV.171307.01</v>
      </c>
      <c r="Q600" s="63" t="str">
        <f t="shared" si="60"/>
        <v>CL.IC.CV.171307.01</v>
      </c>
      <c r="T600" s="10" t="s">
        <v>4415</v>
      </c>
      <c r="U600" s="10">
        <v>967</v>
      </c>
    </row>
    <row r="601" spans="1:31" s="10" customFormat="1" ht="15">
      <c r="A601" s="10" t="s">
        <v>2547</v>
      </c>
      <c r="C601" s="61" t="s">
        <v>6777</v>
      </c>
      <c r="E601" s="61" t="s">
        <v>5560</v>
      </c>
      <c r="F601" s="167" t="s">
        <v>11224</v>
      </c>
      <c r="G601" s="62" t="s">
        <v>11855</v>
      </c>
      <c r="H601" s="62" t="s">
        <v>3574</v>
      </c>
      <c r="I601" s="62" t="s">
        <v>11855</v>
      </c>
      <c r="J601" s="63" t="str">
        <f t="shared" si="57"/>
        <v>IC.CV.171308</v>
      </c>
      <c r="K601" s="62" t="s">
        <v>2379</v>
      </c>
      <c r="L601" s="167" t="str">
        <f t="shared" si="61"/>
        <v>AOO</v>
      </c>
      <c r="M601" s="63" t="str">
        <f t="shared" si="58"/>
        <v>PI.IC.CV.171308.01</v>
      </c>
      <c r="N601" s="63"/>
      <c r="O601" s="63" t="str">
        <f t="shared" si="59"/>
        <v>PH.IC.CV.171308.01</v>
      </c>
      <c r="Q601" s="63" t="str">
        <f t="shared" si="60"/>
        <v>CL.IC.CV.171308.01</v>
      </c>
      <c r="T601" s="10" t="s">
        <v>4415</v>
      </c>
      <c r="U601" s="10">
        <v>967</v>
      </c>
    </row>
    <row r="602" spans="1:31" s="10" customFormat="1" ht="15">
      <c r="A602" s="10" t="s">
        <v>2547</v>
      </c>
      <c r="C602" s="61" t="s">
        <v>6777</v>
      </c>
      <c r="E602" s="61" t="s">
        <v>5560</v>
      </c>
      <c r="F602" s="167" t="s">
        <v>11224</v>
      </c>
      <c r="G602" s="62" t="s">
        <v>12037</v>
      </c>
      <c r="H602" s="62" t="s">
        <v>3690</v>
      </c>
      <c r="I602" s="62" t="s">
        <v>12037</v>
      </c>
      <c r="J602" s="63" t="str">
        <f t="shared" si="57"/>
        <v>IC.CV.171309</v>
      </c>
      <c r="K602" s="62" t="s">
        <v>2379</v>
      </c>
      <c r="L602" s="167" t="str">
        <f t="shared" si="61"/>
        <v>VOO</v>
      </c>
      <c r="M602" s="63" t="str">
        <f t="shared" si="58"/>
        <v>PI.IC.CV.171309.01</v>
      </c>
      <c r="N602" s="63"/>
      <c r="O602" s="63" t="str">
        <f t="shared" si="59"/>
        <v>PH.IC.CV.171309.01</v>
      </c>
      <c r="Q602" s="63" t="str">
        <f t="shared" si="60"/>
        <v>CL.IC.CV.171309.01</v>
      </c>
      <c r="T602" s="10" t="s">
        <v>4415</v>
      </c>
      <c r="U602" s="10">
        <v>967</v>
      </c>
    </row>
    <row r="603" spans="1:31" s="10" customFormat="1" ht="15">
      <c r="A603" s="10" t="s">
        <v>2547</v>
      </c>
      <c r="C603" s="61" t="s">
        <v>6777</v>
      </c>
      <c r="E603" s="61" t="s">
        <v>5560</v>
      </c>
      <c r="F603" s="167" t="s">
        <v>11224</v>
      </c>
      <c r="G603" s="62" t="s">
        <v>12038</v>
      </c>
      <c r="H603" s="62" t="s">
        <v>3188</v>
      </c>
      <c r="I603" s="62" t="s">
        <v>12038</v>
      </c>
      <c r="J603" s="63" t="str">
        <f t="shared" si="57"/>
        <v>IC.CV.171310</v>
      </c>
      <c r="K603" s="62" t="s">
        <v>2379</v>
      </c>
      <c r="L603" s="167" t="str">
        <f t="shared" si="61"/>
        <v>DOO</v>
      </c>
      <c r="M603" s="63" t="str">
        <f t="shared" si="58"/>
        <v>PI.IC.CV.171310.01</v>
      </c>
      <c r="N603" s="63"/>
      <c r="O603" s="63" t="str">
        <f t="shared" si="59"/>
        <v>PH.IC.CV.171310.01</v>
      </c>
      <c r="Q603" s="63" t="str">
        <f t="shared" si="60"/>
        <v>CL.IC.CV.171310.01</v>
      </c>
      <c r="T603" s="10" t="s">
        <v>4415</v>
      </c>
      <c r="U603" s="10">
        <v>967</v>
      </c>
    </row>
    <row r="604" spans="1:31" s="10" customFormat="1" ht="15">
      <c r="A604" s="10" t="s">
        <v>2547</v>
      </c>
      <c r="C604" s="61" t="s">
        <v>6777</v>
      </c>
      <c r="E604" s="61" t="s">
        <v>5560</v>
      </c>
      <c r="F604" s="167" t="s">
        <v>11224</v>
      </c>
      <c r="G604" s="62" t="s">
        <v>12039</v>
      </c>
      <c r="H604" s="62" t="s">
        <v>5749</v>
      </c>
      <c r="I604" s="62" t="s">
        <v>12039</v>
      </c>
      <c r="J604" s="63" t="str">
        <f t="shared" si="57"/>
        <v>IC.CV.171311</v>
      </c>
      <c r="K604" s="62" t="s">
        <v>2379</v>
      </c>
      <c r="L604" s="167" t="str">
        <f t="shared" si="61"/>
        <v>VDD</v>
      </c>
      <c r="M604" s="63" t="str">
        <f t="shared" si="58"/>
        <v>PI.IC.CV.171311.01</v>
      </c>
      <c r="N604" s="63"/>
      <c r="O604" s="63" t="str">
        <f t="shared" si="59"/>
        <v>PH.IC.CV.171311.01</v>
      </c>
      <c r="Q604" s="63" t="str">
        <f t="shared" si="60"/>
        <v>CL.IC.CV.171311.01</v>
      </c>
      <c r="T604" s="10" t="s">
        <v>4415</v>
      </c>
      <c r="U604" s="10">
        <v>967</v>
      </c>
    </row>
    <row r="605" spans="1:31" s="10" customFormat="1" ht="15">
      <c r="A605" s="10" t="s">
        <v>2547</v>
      </c>
      <c r="C605" s="61" t="s">
        <v>13176</v>
      </c>
      <c r="E605" s="61" t="s">
        <v>13044</v>
      </c>
      <c r="F605" s="167" t="s">
        <v>11224</v>
      </c>
      <c r="G605" s="62" t="s">
        <v>12227</v>
      </c>
      <c r="H605" s="62" t="s">
        <v>13134</v>
      </c>
      <c r="I605" s="62" t="s">
        <v>12227</v>
      </c>
      <c r="J605" s="63" t="str">
        <f>CONCATENATE("IC.CV.",C605,E605,H605)</f>
        <v>IC.CV.171312</v>
      </c>
      <c r="K605" s="62" t="s">
        <v>13277</v>
      </c>
      <c r="L605" s="167" t="str">
        <f>G605</f>
        <v>DVI</v>
      </c>
      <c r="M605" s="63" t="str">
        <f>CONCATENATE("PI.",J605,".",K605)</f>
        <v>PI.IC.CV.171312.01</v>
      </c>
      <c r="N605" s="63"/>
      <c r="O605" s="63" t="str">
        <f>CONCATENATE("PH.",J605,".",K605)</f>
        <v>PH.IC.CV.171312.01</v>
      </c>
      <c r="Q605" s="63" t="str">
        <f>CONCATENATE("CL.",J605,".",K605)</f>
        <v>CL.IC.CV.171312.01</v>
      </c>
      <c r="T605" s="10" t="s">
        <v>13244</v>
      </c>
      <c r="U605" s="10">
        <v>967</v>
      </c>
    </row>
    <row r="606" spans="1:31" s="10" customFormat="1" ht="15">
      <c r="A606" s="10" t="s">
        <v>2547</v>
      </c>
      <c r="C606" s="61" t="s">
        <v>6777</v>
      </c>
      <c r="E606" s="61" t="s">
        <v>5560</v>
      </c>
      <c r="F606" s="167" t="s">
        <v>11224</v>
      </c>
      <c r="G606" s="62" t="s">
        <v>688</v>
      </c>
      <c r="H606" s="62" t="s">
        <v>779</v>
      </c>
      <c r="I606" s="62" t="s">
        <v>688</v>
      </c>
      <c r="J606" s="63" t="str">
        <f t="shared" si="57"/>
        <v>IC.CV.171313</v>
      </c>
      <c r="K606" s="62" t="s">
        <v>2379</v>
      </c>
      <c r="L606" s="167" t="str">
        <f t="shared" si="61"/>
        <v>DDDR</v>
      </c>
      <c r="M606" s="63" t="str">
        <f t="shared" si="58"/>
        <v>PI.IC.CV.171313.01</v>
      </c>
      <c r="N606" s="63"/>
      <c r="O606" s="63" t="str">
        <f t="shared" si="59"/>
        <v>PH.IC.CV.171313.01</v>
      </c>
      <c r="Q606" s="63" t="str">
        <f t="shared" si="60"/>
        <v>CL.IC.CV.171313.01</v>
      </c>
      <c r="AD606" s="10" t="s">
        <v>689</v>
      </c>
      <c r="AE606" s="10">
        <v>1192</v>
      </c>
    </row>
    <row r="607" spans="1:31" s="167" customFormat="1" ht="15">
      <c r="A607" s="167" t="s">
        <v>12003</v>
      </c>
      <c r="C607" s="61" t="s">
        <v>6777</v>
      </c>
      <c r="D607" s="167" t="s">
        <v>11255</v>
      </c>
      <c r="E607" s="61" t="s">
        <v>4082</v>
      </c>
      <c r="F607" s="167" t="s">
        <v>11416</v>
      </c>
      <c r="G607" s="167" t="s">
        <v>11417</v>
      </c>
      <c r="H607" s="62" t="s">
        <v>11848</v>
      </c>
      <c r="I607" s="167" t="s">
        <v>11418</v>
      </c>
      <c r="J607" s="63" t="str">
        <f t="shared" si="57"/>
        <v>IC.CV.171401</v>
      </c>
      <c r="K607" s="61" t="s">
        <v>2379</v>
      </c>
      <c r="L607" s="167" t="str">
        <f t="shared" si="61"/>
        <v xml:space="preserve">     1 mAmp Atrial</v>
      </c>
      <c r="M607" s="168" t="str">
        <f t="shared" si="58"/>
        <v>PI.IC.CV.171401.01</v>
      </c>
      <c r="N607" s="168"/>
      <c r="O607" s="168" t="str">
        <f t="shared" si="59"/>
        <v>PH.IC.CV.171401.01</v>
      </c>
      <c r="Q607" s="168" t="str">
        <f t="shared" si="60"/>
        <v>CL.IC.CV.171401.01</v>
      </c>
    </row>
    <row r="608" spans="1:31" s="167" customFormat="1" ht="15">
      <c r="A608" s="167" t="s">
        <v>12003</v>
      </c>
      <c r="C608" s="61" t="s">
        <v>6777</v>
      </c>
      <c r="E608" s="61" t="s">
        <v>4082</v>
      </c>
      <c r="F608" s="167" t="s">
        <v>11416</v>
      </c>
      <c r="G608" s="167" t="s">
        <v>11419</v>
      </c>
      <c r="H608" s="62" t="s">
        <v>12030</v>
      </c>
      <c r="I608" s="167" t="s">
        <v>11257</v>
      </c>
      <c r="J608" s="63" t="str">
        <f t="shared" si="57"/>
        <v>IC.CV.171402</v>
      </c>
      <c r="K608" s="61" t="s">
        <v>2379</v>
      </c>
      <c r="L608" s="167" t="str">
        <f t="shared" si="61"/>
        <v xml:space="preserve">     2 mAmp Atrial</v>
      </c>
      <c r="M608" s="168" t="str">
        <f t="shared" si="58"/>
        <v>PI.IC.CV.171402.01</v>
      </c>
      <c r="N608" s="168"/>
      <c r="O608" s="168" t="str">
        <f t="shared" si="59"/>
        <v>PH.IC.CV.171402.01</v>
      </c>
      <c r="Q608" s="168" t="str">
        <f t="shared" si="60"/>
        <v>CL.IC.CV.171402.01</v>
      </c>
    </row>
    <row r="609" spans="1:17" s="167" customFormat="1" ht="15">
      <c r="A609" s="167" t="s">
        <v>12003</v>
      </c>
      <c r="C609" s="61" t="s">
        <v>6777</v>
      </c>
      <c r="E609" s="61" t="s">
        <v>4082</v>
      </c>
      <c r="F609" s="167" t="s">
        <v>11416</v>
      </c>
      <c r="G609" s="167" t="s">
        <v>11258</v>
      </c>
      <c r="H609" s="62" t="s">
        <v>12032</v>
      </c>
      <c r="I609" s="167" t="s">
        <v>11094</v>
      </c>
      <c r="J609" s="63" t="str">
        <f t="shared" si="57"/>
        <v>IC.CV.171403</v>
      </c>
      <c r="K609" s="61" t="s">
        <v>2379</v>
      </c>
      <c r="L609" s="167" t="str">
        <f t="shared" si="61"/>
        <v xml:space="preserve">     3 mAmp Atrial</v>
      </c>
      <c r="M609" s="168" t="str">
        <f t="shared" si="58"/>
        <v>PI.IC.CV.171403.01</v>
      </c>
      <c r="N609" s="168"/>
      <c r="O609" s="168" t="str">
        <f t="shared" si="59"/>
        <v>PH.IC.CV.171403.01</v>
      </c>
      <c r="Q609" s="168" t="str">
        <f t="shared" si="60"/>
        <v>CL.IC.CV.171403.01</v>
      </c>
    </row>
    <row r="610" spans="1:17" s="167" customFormat="1" ht="15">
      <c r="A610" s="167" t="s">
        <v>12003</v>
      </c>
      <c r="C610" s="61" t="s">
        <v>6777</v>
      </c>
      <c r="E610" s="61" t="s">
        <v>4082</v>
      </c>
      <c r="F610" s="167" t="s">
        <v>11416</v>
      </c>
      <c r="G610" s="167" t="s">
        <v>11095</v>
      </c>
      <c r="H610" s="62" t="s">
        <v>12028</v>
      </c>
      <c r="I610" s="167" t="s">
        <v>10952</v>
      </c>
      <c r="J610" s="63" t="str">
        <f t="shared" si="57"/>
        <v>IC.CV.171404</v>
      </c>
      <c r="K610" s="61" t="s">
        <v>2379</v>
      </c>
      <c r="L610" s="167" t="str">
        <f t="shared" si="61"/>
        <v xml:space="preserve">     4 mAmp Atrial </v>
      </c>
      <c r="M610" s="168" t="str">
        <f t="shared" si="58"/>
        <v>PI.IC.CV.171404.01</v>
      </c>
      <c r="N610" s="168"/>
      <c r="O610" s="168" t="str">
        <f t="shared" si="59"/>
        <v>PH.IC.CV.171404.01</v>
      </c>
      <c r="Q610" s="168" t="str">
        <f t="shared" si="60"/>
        <v>CL.IC.CV.171404.01</v>
      </c>
    </row>
    <row r="611" spans="1:17" s="167" customFormat="1" ht="15">
      <c r="A611" s="167" t="s">
        <v>12003</v>
      </c>
      <c r="C611" s="61" t="s">
        <v>6777</v>
      </c>
      <c r="E611" s="61" t="s">
        <v>4082</v>
      </c>
      <c r="F611" s="167" t="s">
        <v>11416</v>
      </c>
      <c r="G611" s="167" t="s">
        <v>10953</v>
      </c>
      <c r="H611" s="62" t="s">
        <v>12210</v>
      </c>
      <c r="I611" s="167" t="s">
        <v>11420</v>
      </c>
      <c r="J611" s="63" t="str">
        <f t="shared" si="57"/>
        <v>IC.CV.171405</v>
      </c>
      <c r="K611" s="61" t="s">
        <v>2379</v>
      </c>
      <c r="L611" s="167" t="str">
        <f t="shared" si="61"/>
        <v xml:space="preserve">     5 mAmp Atrial</v>
      </c>
      <c r="M611" s="168" t="str">
        <f t="shared" si="58"/>
        <v>PI.IC.CV.171405.01</v>
      </c>
      <c r="N611" s="168"/>
      <c r="O611" s="168" t="str">
        <f t="shared" si="59"/>
        <v>PH.IC.CV.171405.01</v>
      </c>
      <c r="Q611" s="168" t="str">
        <f t="shared" si="60"/>
        <v>CL.IC.CV.171405.01</v>
      </c>
    </row>
    <row r="612" spans="1:17" s="167" customFormat="1" ht="15">
      <c r="A612" s="167" t="s">
        <v>12003</v>
      </c>
      <c r="C612" s="61" t="s">
        <v>6777</v>
      </c>
      <c r="E612" s="61" t="s">
        <v>4082</v>
      </c>
      <c r="F612" s="167" t="s">
        <v>11416</v>
      </c>
      <c r="G612" s="167" t="s">
        <v>11767</v>
      </c>
      <c r="H612" s="62" t="s">
        <v>12212</v>
      </c>
      <c r="I612" s="167" t="s">
        <v>11768</v>
      </c>
      <c r="J612" s="63" t="str">
        <f t="shared" si="57"/>
        <v>IC.CV.171406</v>
      </c>
      <c r="K612" s="61" t="s">
        <v>2379</v>
      </c>
      <c r="L612" s="167" t="str">
        <f t="shared" si="61"/>
        <v xml:space="preserve">     6 mAmp Atrial</v>
      </c>
      <c r="M612" s="168" t="str">
        <f t="shared" si="58"/>
        <v>PI.IC.CV.171406.01</v>
      </c>
      <c r="N612" s="168"/>
      <c r="O612" s="168" t="str">
        <f t="shared" si="59"/>
        <v>PH.IC.CV.171406.01</v>
      </c>
      <c r="Q612" s="168" t="str">
        <f t="shared" si="60"/>
        <v>CL.IC.CV.171406.01</v>
      </c>
    </row>
    <row r="613" spans="1:17" s="167" customFormat="1" ht="15">
      <c r="A613" s="167" t="s">
        <v>12003</v>
      </c>
      <c r="C613" s="61" t="s">
        <v>6777</v>
      </c>
      <c r="E613" s="61" t="s">
        <v>4082</v>
      </c>
      <c r="F613" s="167" t="s">
        <v>11416</v>
      </c>
      <c r="G613" s="167" t="s">
        <v>11769</v>
      </c>
      <c r="H613" s="62" t="s">
        <v>12225</v>
      </c>
      <c r="I613" s="167" t="s">
        <v>11770</v>
      </c>
      <c r="J613" s="63" t="str">
        <f t="shared" si="57"/>
        <v>IC.CV.171407</v>
      </c>
      <c r="K613" s="61" t="s">
        <v>2379</v>
      </c>
      <c r="L613" s="167" t="str">
        <f t="shared" si="61"/>
        <v xml:space="preserve">     7 mAmp Atrial</v>
      </c>
      <c r="M613" s="168" t="str">
        <f t="shared" si="58"/>
        <v>PI.IC.CV.171407.01</v>
      </c>
      <c r="N613" s="168"/>
      <c r="O613" s="168" t="str">
        <f t="shared" si="59"/>
        <v>PH.IC.CV.171407.01</v>
      </c>
      <c r="Q613" s="168" t="str">
        <f t="shared" si="60"/>
        <v>CL.IC.CV.171407.01</v>
      </c>
    </row>
    <row r="614" spans="1:17" s="167" customFormat="1" ht="15">
      <c r="A614" s="167" t="s">
        <v>12003</v>
      </c>
      <c r="C614" s="61" t="s">
        <v>6777</v>
      </c>
      <c r="E614" s="61" t="s">
        <v>4082</v>
      </c>
      <c r="F614" s="167" t="s">
        <v>11416</v>
      </c>
      <c r="G614" s="167" t="s">
        <v>11771</v>
      </c>
      <c r="H614" s="62" t="s">
        <v>11638</v>
      </c>
      <c r="I614" s="167" t="s">
        <v>11772</v>
      </c>
      <c r="J614" s="63" t="str">
        <f t="shared" si="57"/>
        <v>IC.CV.171408</v>
      </c>
      <c r="K614" s="61" t="s">
        <v>2379</v>
      </c>
      <c r="L614" s="167" t="str">
        <f t="shared" si="61"/>
        <v xml:space="preserve">     8 mAmp Atrial</v>
      </c>
      <c r="M614" s="168" t="str">
        <f t="shared" si="58"/>
        <v>PI.IC.CV.171408.01</v>
      </c>
      <c r="N614" s="168"/>
      <c r="O614" s="168" t="str">
        <f t="shared" si="59"/>
        <v>PH.IC.CV.171408.01</v>
      </c>
      <c r="Q614" s="168" t="str">
        <f t="shared" si="60"/>
        <v>CL.IC.CV.171408.01</v>
      </c>
    </row>
    <row r="615" spans="1:17" s="167" customFormat="1" ht="15">
      <c r="A615" s="167" t="s">
        <v>12003</v>
      </c>
      <c r="C615" s="61" t="s">
        <v>6777</v>
      </c>
      <c r="E615" s="61" t="s">
        <v>4082</v>
      </c>
      <c r="F615" s="167" t="s">
        <v>11416</v>
      </c>
      <c r="G615" s="167" t="s">
        <v>11773</v>
      </c>
      <c r="H615" s="62" t="s">
        <v>11639</v>
      </c>
      <c r="I615" s="167" t="s">
        <v>11774</v>
      </c>
      <c r="J615" s="63" t="str">
        <f t="shared" si="57"/>
        <v>IC.CV.171409</v>
      </c>
      <c r="K615" s="61" t="s">
        <v>2379</v>
      </c>
      <c r="L615" s="167" t="str">
        <f t="shared" si="61"/>
        <v xml:space="preserve">     9 mAmp Atrial</v>
      </c>
      <c r="M615" s="168" t="str">
        <f t="shared" si="58"/>
        <v>PI.IC.CV.171409.01</v>
      </c>
      <c r="N615" s="168"/>
      <c r="O615" s="168" t="str">
        <f t="shared" si="59"/>
        <v>PH.IC.CV.171409.01</v>
      </c>
      <c r="Q615" s="168" t="str">
        <f t="shared" si="60"/>
        <v>CL.IC.CV.171409.01</v>
      </c>
    </row>
    <row r="616" spans="1:17" s="167" customFormat="1" ht="15">
      <c r="A616" s="167" t="s">
        <v>12003</v>
      </c>
      <c r="C616" s="61" t="s">
        <v>6777</v>
      </c>
      <c r="E616" s="61" t="s">
        <v>4082</v>
      </c>
      <c r="F616" s="167" t="s">
        <v>11416</v>
      </c>
      <c r="G616" s="167" t="s">
        <v>11775</v>
      </c>
      <c r="H616" s="62" t="s">
        <v>11829</v>
      </c>
      <c r="I616" s="167" t="s">
        <v>11776</v>
      </c>
      <c r="J616" s="63" t="str">
        <f t="shared" si="57"/>
        <v>IC.CV.171410</v>
      </c>
      <c r="K616" s="61" t="s">
        <v>2379</v>
      </c>
      <c r="L616" s="167" t="str">
        <f t="shared" si="61"/>
        <v xml:space="preserve">     10 mAmp Atrial</v>
      </c>
      <c r="M616" s="168" t="str">
        <f t="shared" si="58"/>
        <v>PI.IC.CV.171410.01</v>
      </c>
      <c r="N616" s="168"/>
      <c r="O616" s="168" t="str">
        <f t="shared" si="59"/>
        <v>PH.IC.CV.171410.01</v>
      </c>
      <c r="Q616" s="168" t="str">
        <f t="shared" si="60"/>
        <v>CL.IC.CV.171410.01</v>
      </c>
    </row>
    <row r="617" spans="1:17" s="167" customFormat="1" ht="15">
      <c r="A617" s="167" t="s">
        <v>12003</v>
      </c>
      <c r="C617" s="61" t="s">
        <v>6777</v>
      </c>
      <c r="E617" s="61" t="s">
        <v>4082</v>
      </c>
      <c r="F617" s="167" t="s">
        <v>11416</v>
      </c>
      <c r="G617" s="167" t="s">
        <v>11778</v>
      </c>
      <c r="H617" s="62" t="s">
        <v>12099</v>
      </c>
      <c r="I617" s="167" t="s">
        <v>11779</v>
      </c>
      <c r="J617" s="63" t="str">
        <f t="shared" si="57"/>
        <v>IC.CV.171411</v>
      </c>
      <c r="K617" s="61" t="s">
        <v>2379</v>
      </c>
      <c r="L617" s="167" t="str">
        <f t="shared" si="61"/>
        <v xml:space="preserve">     11 mAmp Atrial</v>
      </c>
      <c r="M617" s="168" t="str">
        <f t="shared" si="58"/>
        <v>PI.IC.CV.171411.01</v>
      </c>
      <c r="N617" s="168"/>
      <c r="O617" s="168" t="str">
        <f t="shared" si="59"/>
        <v>PH.IC.CV.171411.01</v>
      </c>
      <c r="Q617" s="168" t="str">
        <f t="shared" si="60"/>
        <v>CL.IC.CV.171411.01</v>
      </c>
    </row>
    <row r="618" spans="1:17" s="167" customFormat="1" ht="15">
      <c r="A618" s="167" t="s">
        <v>12003</v>
      </c>
      <c r="C618" s="61" t="s">
        <v>6777</v>
      </c>
      <c r="E618" s="61" t="s">
        <v>4082</v>
      </c>
      <c r="F618" s="167" t="s">
        <v>11416</v>
      </c>
      <c r="G618" s="167" t="s">
        <v>11780</v>
      </c>
      <c r="H618" s="62" t="s">
        <v>12100</v>
      </c>
      <c r="I618" s="167" t="s">
        <v>11781</v>
      </c>
      <c r="J618" s="63" t="str">
        <f t="shared" si="57"/>
        <v>IC.CV.171412</v>
      </c>
      <c r="K618" s="61" t="s">
        <v>2379</v>
      </c>
      <c r="L618" s="167" t="str">
        <f t="shared" si="61"/>
        <v xml:space="preserve">     12 mAmp Atrial</v>
      </c>
      <c r="M618" s="168" t="str">
        <f t="shared" si="58"/>
        <v>PI.IC.CV.171412.01</v>
      </c>
      <c r="N618" s="168"/>
      <c r="O618" s="168" t="str">
        <f t="shared" si="59"/>
        <v>PH.IC.CV.171412.01</v>
      </c>
      <c r="Q618" s="168" t="str">
        <f t="shared" si="60"/>
        <v>CL.IC.CV.171412.01</v>
      </c>
    </row>
    <row r="619" spans="1:17" s="167" customFormat="1" ht="15">
      <c r="A619" s="167" t="s">
        <v>12003</v>
      </c>
      <c r="C619" s="61" t="s">
        <v>6777</v>
      </c>
      <c r="E619" s="61" t="s">
        <v>4082</v>
      </c>
      <c r="F619" s="167" t="s">
        <v>11416</v>
      </c>
      <c r="G619" s="167" t="s">
        <v>11782</v>
      </c>
      <c r="H619" s="62" t="s">
        <v>12101</v>
      </c>
      <c r="I619" s="167" t="s">
        <v>11608</v>
      </c>
      <c r="J619" s="63" t="str">
        <f t="shared" si="57"/>
        <v>IC.CV.171413</v>
      </c>
      <c r="K619" s="61" t="s">
        <v>2379</v>
      </c>
      <c r="L619" s="167" t="str">
        <f t="shared" si="61"/>
        <v xml:space="preserve">     13 mAmp Atrial</v>
      </c>
      <c r="M619" s="168" t="str">
        <f t="shared" si="58"/>
        <v>PI.IC.CV.171413.01</v>
      </c>
      <c r="N619" s="168"/>
      <c r="O619" s="168" t="str">
        <f t="shared" si="59"/>
        <v>PH.IC.CV.171413.01</v>
      </c>
      <c r="Q619" s="168" t="str">
        <f t="shared" si="60"/>
        <v>CL.IC.CV.171413.01</v>
      </c>
    </row>
    <row r="620" spans="1:17" s="167" customFormat="1" ht="15">
      <c r="A620" s="167" t="s">
        <v>12003</v>
      </c>
      <c r="C620" s="61" t="s">
        <v>6777</v>
      </c>
      <c r="E620" s="61" t="s">
        <v>4082</v>
      </c>
      <c r="F620" s="167" t="s">
        <v>11416</v>
      </c>
      <c r="G620" s="167" t="s">
        <v>11609</v>
      </c>
      <c r="H620" s="62" t="s">
        <v>12102</v>
      </c>
      <c r="I620" s="167" t="s">
        <v>11610</v>
      </c>
      <c r="J620" s="63" t="str">
        <f t="shared" si="57"/>
        <v>IC.CV.171414</v>
      </c>
      <c r="K620" s="61" t="s">
        <v>2379</v>
      </c>
      <c r="L620" s="167" t="str">
        <f t="shared" si="61"/>
        <v xml:space="preserve">     14 mAmp Atrial</v>
      </c>
      <c r="M620" s="168" t="str">
        <f t="shared" si="58"/>
        <v>PI.IC.CV.171414.01</v>
      </c>
      <c r="N620" s="168"/>
      <c r="O620" s="168" t="str">
        <f t="shared" si="59"/>
        <v>PH.IC.CV.171414.01</v>
      </c>
      <c r="Q620" s="168" t="str">
        <f t="shared" si="60"/>
        <v>CL.IC.CV.171414.01</v>
      </c>
    </row>
    <row r="621" spans="1:17" s="167" customFormat="1" ht="15">
      <c r="A621" s="167" t="s">
        <v>12003</v>
      </c>
      <c r="C621" s="61" t="s">
        <v>6777</v>
      </c>
      <c r="E621" s="61" t="s">
        <v>4082</v>
      </c>
      <c r="F621" s="167" t="s">
        <v>11416</v>
      </c>
      <c r="G621" s="167" t="s">
        <v>11611</v>
      </c>
      <c r="H621" s="62" t="s">
        <v>11559</v>
      </c>
      <c r="I621" s="167" t="s">
        <v>11612</v>
      </c>
      <c r="J621" s="63" t="str">
        <f t="shared" si="57"/>
        <v>IC.CV.171415</v>
      </c>
      <c r="K621" s="61" t="s">
        <v>2379</v>
      </c>
      <c r="L621" s="167" t="str">
        <f t="shared" si="61"/>
        <v xml:space="preserve">     15 mAmp Atrial</v>
      </c>
      <c r="M621" s="168" t="str">
        <f t="shared" si="58"/>
        <v>PI.IC.CV.171415.01</v>
      </c>
      <c r="N621" s="168"/>
      <c r="O621" s="168" t="str">
        <f t="shared" si="59"/>
        <v>PH.IC.CV.171415.01</v>
      </c>
      <c r="Q621" s="168" t="str">
        <f t="shared" si="60"/>
        <v>CL.IC.CV.171415.01</v>
      </c>
    </row>
    <row r="622" spans="1:17" s="167" customFormat="1" ht="15">
      <c r="A622" s="167" t="s">
        <v>12003</v>
      </c>
      <c r="C622" s="61" t="s">
        <v>6777</v>
      </c>
      <c r="E622" s="61" t="s">
        <v>4082</v>
      </c>
      <c r="F622" s="167" t="s">
        <v>11416</v>
      </c>
      <c r="G622" s="167" t="s">
        <v>11613</v>
      </c>
      <c r="H622" s="62" t="s">
        <v>11560</v>
      </c>
      <c r="I622" s="167" t="s">
        <v>11614</v>
      </c>
      <c r="J622" s="63" t="str">
        <f t="shared" si="57"/>
        <v>IC.CV.171416</v>
      </c>
      <c r="K622" s="61" t="s">
        <v>2379</v>
      </c>
      <c r="L622" s="167" t="str">
        <f t="shared" si="61"/>
        <v xml:space="preserve">     16 mAmp Atrial</v>
      </c>
      <c r="M622" s="168" t="str">
        <f t="shared" si="58"/>
        <v>PI.IC.CV.171416.01</v>
      </c>
      <c r="N622" s="168"/>
      <c r="O622" s="168" t="str">
        <f t="shared" si="59"/>
        <v>PH.IC.CV.171416.01</v>
      </c>
      <c r="Q622" s="168" t="str">
        <f t="shared" si="60"/>
        <v>CL.IC.CV.171416.01</v>
      </c>
    </row>
    <row r="623" spans="1:17" s="167" customFormat="1" ht="15">
      <c r="A623" s="167" t="s">
        <v>12003</v>
      </c>
      <c r="C623" s="61" t="s">
        <v>6777</v>
      </c>
      <c r="E623" s="61" t="s">
        <v>4082</v>
      </c>
      <c r="F623" s="167" t="s">
        <v>11416</v>
      </c>
      <c r="G623" s="167" t="s">
        <v>11615</v>
      </c>
      <c r="H623" s="62" t="s">
        <v>11561</v>
      </c>
      <c r="I623" s="167" t="s">
        <v>11616</v>
      </c>
      <c r="J623" s="63" t="str">
        <f t="shared" si="57"/>
        <v>IC.CV.171417</v>
      </c>
      <c r="K623" s="61" t="s">
        <v>2379</v>
      </c>
      <c r="L623" s="167" t="str">
        <f t="shared" si="61"/>
        <v xml:space="preserve">     17 mAmp Atrial</v>
      </c>
      <c r="M623" s="168" t="str">
        <f t="shared" si="58"/>
        <v>PI.IC.CV.171417.01</v>
      </c>
      <c r="N623" s="168"/>
      <c r="O623" s="168" t="str">
        <f t="shared" si="59"/>
        <v>PH.IC.CV.171417.01</v>
      </c>
      <c r="Q623" s="168" t="str">
        <f t="shared" si="60"/>
        <v>CL.IC.CV.171417.01</v>
      </c>
    </row>
    <row r="624" spans="1:17" s="167" customFormat="1" ht="15">
      <c r="A624" s="167" t="s">
        <v>12003</v>
      </c>
      <c r="C624" s="61" t="s">
        <v>6777</v>
      </c>
      <c r="E624" s="61" t="s">
        <v>4082</v>
      </c>
      <c r="F624" s="167" t="s">
        <v>11416</v>
      </c>
      <c r="G624" s="167" t="s">
        <v>11617</v>
      </c>
      <c r="H624" s="62" t="s">
        <v>12060</v>
      </c>
      <c r="I624" s="167" t="s">
        <v>11618</v>
      </c>
      <c r="J624" s="63" t="str">
        <f t="shared" ref="J624:J699" si="62">CONCATENATE("IC.CV.",C624,E624,H624)</f>
        <v>IC.CV.171418</v>
      </c>
      <c r="K624" s="61" t="s">
        <v>2379</v>
      </c>
      <c r="L624" s="167" t="str">
        <f t="shared" si="61"/>
        <v xml:space="preserve">     18 mAmp Atrial</v>
      </c>
      <c r="M624" s="168" t="str">
        <f t="shared" si="58"/>
        <v>PI.IC.CV.171418.01</v>
      </c>
      <c r="N624" s="168"/>
      <c r="O624" s="168" t="str">
        <f t="shared" si="59"/>
        <v>PH.IC.CV.171418.01</v>
      </c>
      <c r="Q624" s="168" t="str">
        <f t="shared" si="60"/>
        <v>CL.IC.CV.171418.01</v>
      </c>
    </row>
    <row r="625" spans="1:19" s="167" customFormat="1" ht="15">
      <c r="A625" s="167" t="s">
        <v>12003</v>
      </c>
      <c r="C625" s="61" t="s">
        <v>6777</v>
      </c>
      <c r="E625" s="61" t="s">
        <v>4082</v>
      </c>
      <c r="F625" s="167" t="s">
        <v>11416</v>
      </c>
      <c r="G625" s="167" t="s">
        <v>11619</v>
      </c>
      <c r="H625" s="62" t="s">
        <v>11913</v>
      </c>
      <c r="I625" s="167" t="s">
        <v>11620</v>
      </c>
      <c r="J625" s="63" t="str">
        <f t="shared" si="62"/>
        <v>IC.CV.171419</v>
      </c>
      <c r="K625" s="61" t="s">
        <v>2379</v>
      </c>
      <c r="L625" s="167" t="str">
        <f t="shared" si="61"/>
        <v xml:space="preserve">     19 mAmp Atrial</v>
      </c>
      <c r="M625" s="168" t="str">
        <f t="shared" ref="M625:M700" si="63">CONCATENATE("PI.",J625,".",K625)</f>
        <v>PI.IC.CV.171419.01</v>
      </c>
      <c r="N625" s="168"/>
      <c r="O625" s="168" t="str">
        <f t="shared" ref="O625:O700" si="64">CONCATENATE("PH.",J625,".",K625)</f>
        <v>PH.IC.CV.171419.01</v>
      </c>
      <c r="Q625" s="168" t="str">
        <f t="shared" ref="Q625:Q700" si="65">CONCATENATE("CL.",J625,".",K625)</f>
        <v>CL.IC.CV.171419.01</v>
      </c>
    </row>
    <row r="626" spans="1:19" s="167" customFormat="1" ht="15">
      <c r="A626" s="167" t="s">
        <v>12003</v>
      </c>
      <c r="C626" s="61" t="s">
        <v>6777</v>
      </c>
      <c r="E626" s="61" t="s">
        <v>4082</v>
      </c>
      <c r="F626" s="167" t="s">
        <v>11416</v>
      </c>
      <c r="G626" s="167" t="s">
        <v>11621</v>
      </c>
      <c r="H626" s="62" t="s">
        <v>11906</v>
      </c>
      <c r="I626" s="167" t="s">
        <v>11622</v>
      </c>
      <c r="J626" s="63" t="str">
        <f t="shared" si="62"/>
        <v>IC.CV.171420</v>
      </c>
      <c r="K626" s="61" t="s">
        <v>2379</v>
      </c>
      <c r="L626" s="167" t="str">
        <f t="shared" si="61"/>
        <v xml:space="preserve">     20 mAmp Atrial</v>
      </c>
      <c r="M626" s="168" t="str">
        <f t="shared" si="63"/>
        <v>PI.IC.CV.171420.01</v>
      </c>
      <c r="N626" s="168"/>
      <c r="O626" s="168" t="str">
        <f t="shared" si="64"/>
        <v>PH.IC.CV.171420.01</v>
      </c>
      <c r="Q626" s="168" t="str">
        <f t="shared" si="65"/>
        <v>CL.IC.CV.171420.01</v>
      </c>
      <c r="R626" s="167" t="s">
        <v>4415</v>
      </c>
      <c r="S626" s="167">
        <v>128</v>
      </c>
    </row>
    <row r="627" spans="1:19" s="167" customFormat="1" ht="15">
      <c r="A627" s="167" t="s">
        <v>12003</v>
      </c>
      <c r="C627" s="61" t="s">
        <v>6777</v>
      </c>
      <c r="E627" s="61" t="s">
        <v>4082</v>
      </c>
      <c r="F627" s="167" t="s">
        <v>11416</v>
      </c>
      <c r="G627" s="167" t="s">
        <v>10951</v>
      </c>
      <c r="H627" s="62" t="s">
        <v>8039</v>
      </c>
      <c r="I627" s="167" t="s">
        <v>10801</v>
      </c>
      <c r="J627" s="63" t="str">
        <f t="shared" si="62"/>
        <v>IC.CV.171421</v>
      </c>
      <c r="K627" s="61" t="s">
        <v>2379</v>
      </c>
      <c r="L627" s="167" t="str">
        <f t="shared" si="61"/>
        <v xml:space="preserve">     21 mAmp Atrial</v>
      </c>
      <c r="M627" s="168" t="str">
        <f t="shared" si="63"/>
        <v>PI.IC.CV.171421.01</v>
      </c>
      <c r="N627" s="168"/>
      <c r="O627" s="168" t="str">
        <f t="shared" si="64"/>
        <v>PH.IC.CV.171421.01</v>
      </c>
      <c r="Q627" s="168" t="str">
        <f t="shared" si="65"/>
        <v>CL.IC.CV.171421.01</v>
      </c>
      <c r="R627" s="167" t="s">
        <v>4415</v>
      </c>
      <c r="S627" s="167">
        <v>128</v>
      </c>
    </row>
    <row r="628" spans="1:19" s="167" customFormat="1" ht="15">
      <c r="A628" s="167" t="s">
        <v>12003</v>
      </c>
      <c r="C628" s="61" t="s">
        <v>6777</v>
      </c>
      <c r="E628" s="61" t="s">
        <v>4082</v>
      </c>
      <c r="F628" s="167" t="s">
        <v>11416</v>
      </c>
      <c r="G628" s="167" t="s">
        <v>11099</v>
      </c>
      <c r="H628" s="62" t="s">
        <v>7874</v>
      </c>
      <c r="I628" s="167" t="s">
        <v>11264</v>
      </c>
      <c r="J628" s="63" t="str">
        <f t="shared" si="62"/>
        <v>IC.CV.171422</v>
      </c>
      <c r="K628" s="61" t="s">
        <v>2379</v>
      </c>
      <c r="L628" s="167" t="str">
        <f t="shared" si="61"/>
        <v xml:space="preserve">     22 mAmp Atrial</v>
      </c>
      <c r="M628" s="168" t="str">
        <f t="shared" si="63"/>
        <v>PI.IC.CV.171422.01</v>
      </c>
      <c r="N628" s="168"/>
      <c r="O628" s="168" t="str">
        <f t="shared" si="64"/>
        <v>PH.IC.CV.171422.01</v>
      </c>
      <c r="Q628" s="168" t="str">
        <f t="shared" si="65"/>
        <v>CL.IC.CV.171422.01</v>
      </c>
      <c r="R628" s="167" t="s">
        <v>4415</v>
      </c>
      <c r="S628" s="167">
        <v>128</v>
      </c>
    </row>
    <row r="629" spans="1:19" s="167" customFormat="1" ht="15">
      <c r="A629" s="167" t="s">
        <v>12003</v>
      </c>
      <c r="C629" s="61" t="s">
        <v>6777</v>
      </c>
      <c r="E629" s="61" t="s">
        <v>4082</v>
      </c>
      <c r="F629" s="167" t="s">
        <v>11416</v>
      </c>
      <c r="G629" s="167" t="s">
        <v>11421</v>
      </c>
      <c r="H629" s="62" t="s">
        <v>7876</v>
      </c>
      <c r="I629" s="167" t="s">
        <v>11422</v>
      </c>
      <c r="J629" s="63" t="str">
        <f t="shared" si="62"/>
        <v>IC.CV.171423</v>
      </c>
      <c r="K629" s="61" t="s">
        <v>2379</v>
      </c>
      <c r="L629" s="167" t="str">
        <f t="shared" si="61"/>
        <v xml:space="preserve">     23 mAmp Atrial</v>
      </c>
      <c r="M629" s="168" t="str">
        <f t="shared" si="63"/>
        <v>PI.IC.CV.171423.01</v>
      </c>
      <c r="N629" s="168"/>
      <c r="O629" s="168" t="str">
        <f t="shared" si="64"/>
        <v>PH.IC.CV.171423.01</v>
      </c>
      <c r="Q629" s="168" t="str">
        <f t="shared" si="65"/>
        <v>CL.IC.CV.171423.01</v>
      </c>
      <c r="R629" s="167" t="s">
        <v>4415</v>
      </c>
      <c r="S629" s="167">
        <v>128</v>
      </c>
    </row>
    <row r="630" spans="1:19" s="167" customFormat="1" ht="15">
      <c r="A630" s="167" t="s">
        <v>12003</v>
      </c>
      <c r="C630" s="61" t="s">
        <v>6777</v>
      </c>
      <c r="E630" s="61" t="s">
        <v>4082</v>
      </c>
      <c r="F630" s="167" t="s">
        <v>11416</v>
      </c>
      <c r="G630" s="167" t="s">
        <v>11589</v>
      </c>
      <c r="H630" s="62" t="s">
        <v>7055</v>
      </c>
      <c r="I630" s="167" t="s">
        <v>11590</v>
      </c>
      <c r="J630" s="63" t="str">
        <f t="shared" si="62"/>
        <v>IC.CV.171424</v>
      </c>
      <c r="K630" s="61" t="s">
        <v>2379</v>
      </c>
      <c r="L630" s="167" t="str">
        <f t="shared" si="61"/>
        <v xml:space="preserve">     24 mAmp Atrial</v>
      </c>
      <c r="M630" s="168" t="str">
        <f t="shared" si="63"/>
        <v>PI.IC.CV.171424.01</v>
      </c>
      <c r="N630" s="168"/>
      <c r="O630" s="168" t="str">
        <f t="shared" si="64"/>
        <v>PH.IC.CV.171424.01</v>
      </c>
      <c r="Q630" s="168" t="str">
        <f t="shared" si="65"/>
        <v>CL.IC.CV.171424.01</v>
      </c>
      <c r="R630" s="167" t="s">
        <v>4415</v>
      </c>
      <c r="S630" s="167">
        <v>128</v>
      </c>
    </row>
    <row r="631" spans="1:19" s="167" customFormat="1" ht="15">
      <c r="A631" s="167" t="s">
        <v>12003</v>
      </c>
      <c r="C631" s="61" t="s">
        <v>6777</v>
      </c>
      <c r="E631" s="61" t="s">
        <v>4082</v>
      </c>
      <c r="F631" s="167" t="s">
        <v>11416</v>
      </c>
      <c r="G631" s="167" t="s">
        <v>11591</v>
      </c>
      <c r="H631" s="62" t="s">
        <v>5849</v>
      </c>
      <c r="I631" s="167" t="s">
        <v>11592</v>
      </c>
      <c r="J631" s="63" t="str">
        <f t="shared" si="62"/>
        <v>IC.CV.171425</v>
      </c>
      <c r="K631" s="61" t="s">
        <v>2379</v>
      </c>
      <c r="L631" s="167" t="str">
        <f t="shared" si="61"/>
        <v xml:space="preserve">     25 mAmp Atrial</v>
      </c>
      <c r="M631" s="168" t="str">
        <f t="shared" si="63"/>
        <v>PI.IC.CV.171425.01</v>
      </c>
      <c r="N631" s="168"/>
      <c r="O631" s="168" t="str">
        <f t="shared" si="64"/>
        <v>PH.IC.CV.171425.01</v>
      </c>
      <c r="Q631" s="168" t="str">
        <f t="shared" si="65"/>
        <v>CL.IC.CV.171425.01</v>
      </c>
      <c r="R631" s="167" t="s">
        <v>4415</v>
      </c>
      <c r="S631" s="167">
        <v>128</v>
      </c>
    </row>
    <row r="632" spans="1:19" s="167" customFormat="1" ht="15">
      <c r="A632" s="167" t="s">
        <v>12003</v>
      </c>
      <c r="C632" s="61" t="s">
        <v>6777</v>
      </c>
      <c r="D632" s="167" t="s">
        <v>11322</v>
      </c>
      <c r="E632" s="61" t="s">
        <v>7456</v>
      </c>
      <c r="F632" s="167" t="s">
        <v>11416</v>
      </c>
      <c r="G632" s="167" t="s">
        <v>11323</v>
      </c>
      <c r="H632" s="62" t="s">
        <v>11848</v>
      </c>
      <c r="I632" s="167" t="s">
        <v>11324</v>
      </c>
      <c r="J632" s="63" t="str">
        <f t="shared" si="62"/>
        <v>IC.CV.171501</v>
      </c>
      <c r="K632" s="61" t="s">
        <v>2379</v>
      </c>
      <c r="L632" s="167" t="str">
        <f t="shared" si="61"/>
        <v xml:space="preserve">     1 mAmp Ventricular</v>
      </c>
      <c r="M632" s="168" t="str">
        <f t="shared" si="63"/>
        <v>PI.IC.CV.171501.01</v>
      </c>
      <c r="N632" s="168"/>
      <c r="O632" s="168" t="str">
        <f t="shared" si="64"/>
        <v>PH.IC.CV.171501.01</v>
      </c>
      <c r="Q632" s="168" t="str">
        <f t="shared" si="65"/>
        <v>CL.IC.CV.171501.01</v>
      </c>
    </row>
    <row r="633" spans="1:19" s="167" customFormat="1" ht="15">
      <c r="A633" s="167" t="s">
        <v>12003</v>
      </c>
      <c r="C633" s="61" t="s">
        <v>6777</v>
      </c>
      <c r="E633" s="61" t="s">
        <v>7456</v>
      </c>
      <c r="F633" s="167" t="s">
        <v>11416</v>
      </c>
      <c r="G633" s="167" t="s">
        <v>11167</v>
      </c>
      <c r="H633" s="62" t="s">
        <v>12030</v>
      </c>
      <c r="I633" s="167" t="s">
        <v>11168</v>
      </c>
      <c r="J633" s="63" t="str">
        <f t="shared" si="62"/>
        <v>IC.CV.171502</v>
      </c>
      <c r="K633" s="61" t="s">
        <v>2379</v>
      </c>
      <c r="L633" s="167" t="str">
        <f t="shared" si="61"/>
        <v xml:space="preserve">     2 mAmp Ventricular</v>
      </c>
      <c r="M633" s="168" t="str">
        <f t="shared" si="63"/>
        <v>PI.IC.CV.171502.01</v>
      </c>
      <c r="N633" s="168"/>
      <c r="O633" s="168" t="str">
        <f t="shared" si="64"/>
        <v>PH.IC.CV.171502.01</v>
      </c>
      <c r="Q633" s="168" t="str">
        <f t="shared" si="65"/>
        <v>CL.IC.CV.171502.01</v>
      </c>
    </row>
    <row r="634" spans="1:19" s="167" customFormat="1" ht="15">
      <c r="A634" s="167" t="s">
        <v>12003</v>
      </c>
      <c r="C634" s="61" t="s">
        <v>6777</v>
      </c>
      <c r="E634" s="61" t="s">
        <v>7456</v>
      </c>
      <c r="F634" s="167" t="s">
        <v>11416</v>
      </c>
      <c r="G634" s="167" t="s">
        <v>11169</v>
      </c>
      <c r="H634" s="62" t="s">
        <v>12032</v>
      </c>
      <c r="I634" s="167" t="s">
        <v>11170</v>
      </c>
      <c r="J634" s="63" t="str">
        <f t="shared" si="62"/>
        <v>IC.CV.171503</v>
      </c>
      <c r="K634" s="61" t="s">
        <v>2379</v>
      </c>
      <c r="L634" s="167" t="str">
        <f t="shared" si="61"/>
        <v xml:space="preserve">     3 mAmp Ventricular</v>
      </c>
      <c r="M634" s="168" t="str">
        <f t="shared" si="63"/>
        <v>PI.IC.CV.171503.01</v>
      </c>
      <c r="N634" s="168"/>
      <c r="O634" s="168" t="str">
        <f t="shared" si="64"/>
        <v>PH.IC.CV.171503.01</v>
      </c>
      <c r="Q634" s="168" t="str">
        <f t="shared" si="65"/>
        <v>CL.IC.CV.171503.01</v>
      </c>
    </row>
    <row r="635" spans="1:19" s="167" customFormat="1" ht="15">
      <c r="A635" s="167" t="s">
        <v>12003</v>
      </c>
      <c r="C635" s="61" t="s">
        <v>6777</v>
      </c>
      <c r="E635" s="61" t="s">
        <v>7456</v>
      </c>
      <c r="F635" s="167" t="s">
        <v>11416</v>
      </c>
      <c r="G635" s="167" t="s">
        <v>11171</v>
      </c>
      <c r="H635" s="62" t="s">
        <v>12028</v>
      </c>
      <c r="I635" s="167" t="s">
        <v>11172</v>
      </c>
      <c r="J635" s="63" t="str">
        <f t="shared" si="62"/>
        <v>IC.CV.171504</v>
      </c>
      <c r="K635" s="61" t="s">
        <v>2379</v>
      </c>
      <c r="L635" s="167" t="str">
        <f t="shared" si="61"/>
        <v xml:space="preserve">     4 mAmp Ventricular</v>
      </c>
      <c r="M635" s="168" t="str">
        <f t="shared" si="63"/>
        <v>PI.IC.CV.171504.01</v>
      </c>
      <c r="N635" s="168"/>
      <c r="O635" s="168" t="str">
        <f t="shared" si="64"/>
        <v>PH.IC.CV.171504.01</v>
      </c>
      <c r="Q635" s="168" t="str">
        <f t="shared" si="65"/>
        <v>CL.IC.CV.171504.01</v>
      </c>
    </row>
    <row r="636" spans="1:19" s="167" customFormat="1" ht="15">
      <c r="A636" s="167" t="s">
        <v>12003</v>
      </c>
      <c r="C636" s="61" t="s">
        <v>6777</v>
      </c>
      <c r="E636" s="61" t="s">
        <v>7456</v>
      </c>
      <c r="F636" s="167" t="s">
        <v>11416</v>
      </c>
      <c r="G636" s="167" t="s">
        <v>11326</v>
      </c>
      <c r="H636" s="62" t="s">
        <v>12210</v>
      </c>
      <c r="I636" s="167" t="s">
        <v>11327</v>
      </c>
      <c r="J636" s="63" t="str">
        <f t="shared" si="62"/>
        <v>IC.CV.171505</v>
      </c>
      <c r="K636" s="61" t="s">
        <v>2379</v>
      </c>
      <c r="L636" s="167" t="str">
        <f t="shared" si="61"/>
        <v xml:space="preserve">     5 mAmp Ventricular</v>
      </c>
      <c r="M636" s="168" t="str">
        <f t="shared" si="63"/>
        <v>PI.IC.CV.171505.01</v>
      </c>
      <c r="N636" s="168"/>
      <c r="O636" s="168" t="str">
        <f t="shared" si="64"/>
        <v>PH.IC.CV.171505.01</v>
      </c>
      <c r="Q636" s="168" t="str">
        <f t="shared" si="65"/>
        <v>CL.IC.CV.171505.01</v>
      </c>
    </row>
    <row r="637" spans="1:19" s="167" customFormat="1" ht="15">
      <c r="A637" s="167" t="s">
        <v>12003</v>
      </c>
      <c r="C637" s="61" t="s">
        <v>6777</v>
      </c>
      <c r="E637" s="61" t="s">
        <v>7456</v>
      </c>
      <c r="F637" s="167" t="s">
        <v>11416</v>
      </c>
      <c r="G637" s="167" t="s">
        <v>11328</v>
      </c>
      <c r="H637" s="62" t="s">
        <v>12212</v>
      </c>
      <c r="I637" s="167" t="s">
        <v>11175</v>
      </c>
      <c r="J637" s="63" t="str">
        <f t="shared" si="62"/>
        <v>IC.CV.171506</v>
      </c>
      <c r="K637" s="61" t="s">
        <v>2379</v>
      </c>
      <c r="L637" s="167" t="str">
        <f t="shared" si="61"/>
        <v xml:space="preserve">     6 mAmp Ventricular</v>
      </c>
      <c r="M637" s="168" t="str">
        <f t="shared" si="63"/>
        <v>PI.IC.CV.171506.01</v>
      </c>
      <c r="N637" s="168"/>
      <c r="O637" s="168" t="str">
        <f t="shared" si="64"/>
        <v>PH.IC.CV.171506.01</v>
      </c>
      <c r="Q637" s="168" t="str">
        <f t="shared" si="65"/>
        <v>CL.IC.CV.171506.01</v>
      </c>
    </row>
    <row r="638" spans="1:19" s="167" customFormat="1" ht="15">
      <c r="A638" s="167" t="s">
        <v>12003</v>
      </c>
      <c r="C638" s="61" t="s">
        <v>6777</v>
      </c>
      <c r="E638" s="61" t="s">
        <v>7456</v>
      </c>
      <c r="F638" s="167" t="s">
        <v>11416</v>
      </c>
      <c r="G638" s="167" t="s">
        <v>11022</v>
      </c>
      <c r="H638" s="62" t="s">
        <v>12225</v>
      </c>
      <c r="I638" s="167" t="s">
        <v>11023</v>
      </c>
      <c r="J638" s="63" t="str">
        <f t="shared" si="62"/>
        <v>IC.CV.171507</v>
      </c>
      <c r="K638" s="61" t="s">
        <v>2379</v>
      </c>
      <c r="L638" s="167" t="str">
        <f t="shared" si="61"/>
        <v xml:space="preserve">     7 mAmp Ventricular</v>
      </c>
      <c r="M638" s="168" t="str">
        <f t="shared" si="63"/>
        <v>PI.IC.CV.171507.01</v>
      </c>
      <c r="N638" s="168"/>
      <c r="O638" s="168" t="str">
        <f t="shared" si="64"/>
        <v>PH.IC.CV.171507.01</v>
      </c>
      <c r="Q638" s="168" t="str">
        <f t="shared" si="65"/>
        <v>CL.IC.CV.171507.01</v>
      </c>
    </row>
    <row r="639" spans="1:19" s="167" customFormat="1" ht="15">
      <c r="A639" s="167" t="s">
        <v>12003</v>
      </c>
      <c r="C639" s="61" t="s">
        <v>6777</v>
      </c>
      <c r="E639" s="61" t="s">
        <v>7456</v>
      </c>
      <c r="F639" s="167" t="s">
        <v>11416</v>
      </c>
      <c r="G639" s="167" t="s">
        <v>10872</v>
      </c>
      <c r="H639" s="62" t="s">
        <v>11638</v>
      </c>
      <c r="I639" s="167" t="s">
        <v>10873</v>
      </c>
      <c r="J639" s="63" t="str">
        <f t="shared" si="62"/>
        <v>IC.CV.171508</v>
      </c>
      <c r="K639" s="61" t="s">
        <v>2379</v>
      </c>
      <c r="L639" s="167" t="str">
        <f t="shared" si="61"/>
        <v xml:space="preserve">     8 mAmp Ventricular</v>
      </c>
      <c r="M639" s="168" t="str">
        <f t="shared" si="63"/>
        <v>PI.IC.CV.171508.01</v>
      </c>
      <c r="N639" s="168"/>
      <c r="O639" s="168" t="str">
        <f t="shared" si="64"/>
        <v>PH.IC.CV.171508.01</v>
      </c>
      <c r="Q639" s="168" t="str">
        <f t="shared" si="65"/>
        <v>CL.IC.CV.171508.01</v>
      </c>
    </row>
    <row r="640" spans="1:19" s="167" customFormat="1" ht="15">
      <c r="A640" s="167" t="s">
        <v>12003</v>
      </c>
      <c r="C640" s="61" t="s">
        <v>6777</v>
      </c>
      <c r="E640" s="61" t="s">
        <v>7456</v>
      </c>
      <c r="F640" s="167" t="s">
        <v>11416</v>
      </c>
      <c r="G640" s="167" t="s">
        <v>11026</v>
      </c>
      <c r="H640" s="62" t="s">
        <v>11639</v>
      </c>
      <c r="I640" s="167" t="s">
        <v>11025</v>
      </c>
      <c r="J640" s="63" t="str">
        <f t="shared" si="62"/>
        <v>IC.CV.171509</v>
      </c>
      <c r="K640" s="61" t="s">
        <v>2379</v>
      </c>
      <c r="L640" s="167" t="str">
        <f t="shared" si="61"/>
        <v xml:space="preserve">     9 mAmp Ventricular</v>
      </c>
      <c r="M640" s="168" t="str">
        <f t="shared" si="63"/>
        <v>PI.IC.CV.171509.01</v>
      </c>
      <c r="N640" s="168"/>
      <c r="O640" s="168" t="str">
        <f t="shared" si="64"/>
        <v>PH.IC.CV.171509.01</v>
      </c>
      <c r="Q640" s="168" t="str">
        <f t="shared" si="65"/>
        <v>CL.IC.CV.171509.01</v>
      </c>
    </row>
    <row r="641" spans="1:19" s="167" customFormat="1" ht="15">
      <c r="A641" s="167" t="s">
        <v>12003</v>
      </c>
      <c r="C641" s="61" t="s">
        <v>6777</v>
      </c>
      <c r="E641" s="61" t="s">
        <v>7456</v>
      </c>
      <c r="F641" s="167" t="s">
        <v>11416</v>
      </c>
      <c r="G641" s="167" t="s">
        <v>11182</v>
      </c>
      <c r="H641" s="62" t="s">
        <v>11829</v>
      </c>
      <c r="I641" s="167" t="s">
        <v>11183</v>
      </c>
      <c r="J641" s="63" t="str">
        <f t="shared" si="62"/>
        <v>IC.CV.171510</v>
      </c>
      <c r="K641" s="61" t="s">
        <v>2379</v>
      </c>
      <c r="L641" s="167" t="str">
        <f t="shared" si="61"/>
        <v xml:space="preserve">     10 mAmp Ventricular</v>
      </c>
      <c r="M641" s="168" t="str">
        <f t="shared" si="63"/>
        <v>PI.IC.CV.171510.01</v>
      </c>
      <c r="N641" s="168"/>
      <c r="O641" s="168" t="str">
        <f t="shared" si="64"/>
        <v>PH.IC.CV.171510.01</v>
      </c>
      <c r="Q641" s="168" t="str">
        <f t="shared" si="65"/>
        <v>CL.IC.CV.171510.01</v>
      </c>
    </row>
    <row r="642" spans="1:19" s="167" customFormat="1" ht="15">
      <c r="A642" s="167" t="s">
        <v>12003</v>
      </c>
      <c r="C642" s="61" t="s">
        <v>6777</v>
      </c>
      <c r="E642" s="61" t="s">
        <v>7456</v>
      </c>
      <c r="F642" s="167" t="s">
        <v>11416</v>
      </c>
      <c r="G642" s="167" t="s">
        <v>11668</v>
      </c>
      <c r="H642" s="62" t="s">
        <v>12099</v>
      </c>
      <c r="I642" s="167" t="s">
        <v>11669</v>
      </c>
      <c r="J642" s="63" t="str">
        <f t="shared" si="62"/>
        <v>IC.CV.171511</v>
      </c>
      <c r="K642" s="61" t="s">
        <v>2379</v>
      </c>
      <c r="L642" s="167" t="str">
        <f t="shared" si="61"/>
        <v xml:space="preserve">     11 mAmp Ventricular</v>
      </c>
      <c r="M642" s="168" t="str">
        <f t="shared" si="63"/>
        <v>PI.IC.CV.171511.01</v>
      </c>
      <c r="N642" s="168"/>
      <c r="O642" s="168" t="str">
        <f t="shared" si="64"/>
        <v>PH.IC.CV.171511.01</v>
      </c>
      <c r="Q642" s="168" t="str">
        <f t="shared" si="65"/>
        <v>CL.IC.CV.171511.01</v>
      </c>
    </row>
    <row r="643" spans="1:19" s="167" customFormat="1" ht="15">
      <c r="A643" s="167" t="s">
        <v>12003</v>
      </c>
      <c r="C643" s="61" t="s">
        <v>6777</v>
      </c>
      <c r="E643" s="61" t="s">
        <v>7456</v>
      </c>
      <c r="F643" s="167" t="s">
        <v>11416</v>
      </c>
      <c r="G643" s="167" t="s">
        <v>11670</v>
      </c>
      <c r="H643" s="62" t="s">
        <v>12100</v>
      </c>
      <c r="I643" s="167" t="s">
        <v>11671</v>
      </c>
      <c r="J643" s="63" t="str">
        <f t="shared" si="62"/>
        <v>IC.CV.171512</v>
      </c>
      <c r="K643" s="61" t="s">
        <v>2379</v>
      </c>
      <c r="L643" s="167" t="str">
        <f t="shared" si="61"/>
        <v xml:space="preserve">     12 mAmp Ventricular</v>
      </c>
      <c r="M643" s="168" t="str">
        <f t="shared" si="63"/>
        <v>PI.IC.CV.171512.01</v>
      </c>
      <c r="N643" s="168"/>
      <c r="O643" s="168" t="str">
        <f t="shared" si="64"/>
        <v>PH.IC.CV.171512.01</v>
      </c>
      <c r="Q643" s="168" t="str">
        <f t="shared" si="65"/>
        <v>CL.IC.CV.171512.01</v>
      </c>
    </row>
    <row r="644" spans="1:19" s="167" customFormat="1" ht="15">
      <c r="A644" s="167" t="s">
        <v>12003</v>
      </c>
      <c r="C644" s="61" t="s">
        <v>6777</v>
      </c>
      <c r="E644" s="61" t="s">
        <v>7456</v>
      </c>
      <c r="F644" s="167" t="s">
        <v>11416</v>
      </c>
      <c r="G644" s="167" t="s">
        <v>11672</v>
      </c>
      <c r="H644" s="62" t="s">
        <v>12101</v>
      </c>
      <c r="I644" s="167" t="s">
        <v>11673</v>
      </c>
      <c r="J644" s="63" t="str">
        <f t="shared" si="62"/>
        <v>IC.CV.171513</v>
      </c>
      <c r="K644" s="61" t="s">
        <v>2379</v>
      </c>
      <c r="L644" s="167" t="str">
        <f t="shared" si="61"/>
        <v xml:space="preserve">     13 mAmp Ventricular</v>
      </c>
      <c r="M644" s="168" t="str">
        <f t="shared" si="63"/>
        <v>PI.IC.CV.171513.01</v>
      </c>
      <c r="N644" s="168"/>
      <c r="O644" s="168" t="str">
        <f t="shared" si="64"/>
        <v>PH.IC.CV.171513.01</v>
      </c>
      <c r="Q644" s="168" t="str">
        <f t="shared" si="65"/>
        <v>CL.IC.CV.171513.01</v>
      </c>
    </row>
    <row r="645" spans="1:19" s="167" customFormat="1" ht="15">
      <c r="A645" s="167" t="s">
        <v>12003</v>
      </c>
      <c r="C645" s="61" t="s">
        <v>6777</v>
      </c>
      <c r="E645" s="61" t="s">
        <v>7456</v>
      </c>
      <c r="F645" s="167" t="s">
        <v>11416</v>
      </c>
      <c r="G645" s="167" t="s">
        <v>11674</v>
      </c>
      <c r="H645" s="62" t="s">
        <v>12102</v>
      </c>
      <c r="I645" s="167" t="s">
        <v>11868</v>
      </c>
      <c r="J645" s="63" t="str">
        <f t="shared" si="62"/>
        <v>IC.CV.171514</v>
      </c>
      <c r="K645" s="61" t="s">
        <v>2379</v>
      </c>
      <c r="L645" s="167" t="str">
        <f t="shared" si="61"/>
        <v xml:space="preserve">     14 mAmp Ventricular</v>
      </c>
      <c r="M645" s="168" t="str">
        <f t="shared" si="63"/>
        <v>PI.IC.CV.171514.01</v>
      </c>
      <c r="N645" s="168"/>
      <c r="O645" s="168" t="str">
        <f t="shared" si="64"/>
        <v>PH.IC.CV.171514.01</v>
      </c>
      <c r="Q645" s="168" t="str">
        <f t="shared" si="65"/>
        <v>CL.IC.CV.171514.01</v>
      </c>
    </row>
    <row r="646" spans="1:19" s="167" customFormat="1" ht="15">
      <c r="A646" s="167" t="s">
        <v>12003</v>
      </c>
      <c r="C646" s="61" t="s">
        <v>6777</v>
      </c>
      <c r="E646" s="61" t="s">
        <v>7456</v>
      </c>
      <c r="F646" s="167" t="s">
        <v>11416</v>
      </c>
      <c r="G646" s="167" t="s">
        <v>11689</v>
      </c>
      <c r="H646" s="62" t="s">
        <v>11559</v>
      </c>
      <c r="I646" s="167" t="s">
        <v>11690</v>
      </c>
      <c r="J646" s="63" t="str">
        <f t="shared" si="62"/>
        <v>IC.CV.171515</v>
      </c>
      <c r="K646" s="61" t="s">
        <v>2379</v>
      </c>
      <c r="L646" s="167" t="str">
        <f t="shared" ref="L646:L710" si="66">G646</f>
        <v xml:space="preserve">     15 mAmp Ventricular</v>
      </c>
      <c r="M646" s="168" t="str">
        <f t="shared" si="63"/>
        <v>PI.IC.CV.171515.01</v>
      </c>
      <c r="N646" s="168"/>
      <c r="O646" s="168" t="str">
        <f t="shared" si="64"/>
        <v>PH.IC.CV.171515.01</v>
      </c>
      <c r="Q646" s="168" t="str">
        <f t="shared" si="65"/>
        <v>CL.IC.CV.171515.01</v>
      </c>
    </row>
    <row r="647" spans="1:19" s="167" customFormat="1" ht="15">
      <c r="A647" s="167" t="s">
        <v>12003</v>
      </c>
      <c r="C647" s="61" t="s">
        <v>6777</v>
      </c>
      <c r="E647" s="61" t="s">
        <v>7456</v>
      </c>
      <c r="F647" s="167" t="s">
        <v>11416</v>
      </c>
      <c r="G647" s="167" t="s">
        <v>11691</v>
      </c>
      <c r="H647" s="62" t="s">
        <v>11560</v>
      </c>
      <c r="I647" s="167" t="s">
        <v>11692</v>
      </c>
      <c r="J647" s="63" t="str">
        <f t="shared" si="62"/>
        <v>IC.CV.171516</v>
      </c>
      <c r="K647" s="61" t="s">
        <v>2379</v>
      </c>
      <c r="L647" s="167" t="str">
        <f t="shared" si="66"/>
        <v xml:space="preserve">     16 mAmp Ventricular</v>
      </c>
      <c r="M647" s="168" t="str">
        <f t="shared" si="63"/>
        <v>PI.IC.CV.171516.01</v>
      </c>
      <c r="N647" s="168"/>
      <c r="O647" s="168" t="str">
        <f t="shared" si="64"/>
        <v>PH.IC.CV.171516.01</v>
      </c>
      <c r="Q647" s="168" t="str">
        <f t="shared" si="65"/>
        <v>CL.IC.CV.171516.01</v>
      </c>
    </row>
    <row r="648" spans="1:19" s="167" customFormat="1" ht="15">
      <c r="A648" s="167" t="s">
        <v>12003</v>
      </c>
      <c r="C648" s="61" t="s">
        <v>6777</v>
      </c>
      <c r="E648" s="61" t="s">
        <v>7456</v>
      </c>
      <c r="F648" s="167" t="s">
        <v>11416</v>
      </c>
      <c r="G648" s="167" t="s">
        <v>11693</v>
      </c>
      <c r="H648" s="62" t="s">
        <v>11561</v>
      </c>
      <c r="I648" s="167" t="s">
        <v>11319</v>
      </c>
      <c r="J648" s="63" t="str">
        <f t="shared" si="62"/>
        <v>IC.CV.171517</v>
      </c>
      <c r="K648" s="61" t="s">
        <v>2379</v>
      </c>
      <c r="L648" s="167" t="str">
        <f t="shared" si="66"/>
        <v xml:space="preserve">     17 mAmp Ventricular</v>
      </c>
      <c r="M648" s="168" t="str">
        <f t="shared" si="63"/>
        <v>PI.IC.CV.171517.01</v>
      </c>
      <c r="N648" s="168"/>
      <c r="O648" s="168" t="str">
        <f t="shared" si="64"/>
        <v>PH.IC.CV.171517.01</v>
      </c>
      <c r="Q648" s="168" t="str">
        <f t="shared" si="65"/>
        <v>CL.IC.CV.171517.01</v>
      </c>
    </row>
    <row r="649" spans="1:19" s="167" customFormat="1" ht="15">
      <c r="A649" s="167" t="s">
        <v>12003</v>
      </c>
      <c r="C649" s="61" t="s">
        <v>6777</v>
      </c>
      <c r="E649" s="61" t="s">
        <v>7456</v>
      </c>
      <c r="F649" s="167" t="s">
        <v>11416</v>
      </c>
      <c r="G649" s="167" t="s">
        <v>11320</v>
      </c>
      <c r="H649" s="62" t="s">
        <v>12060</v>
      </c>
      <c r="I649" s="167" t="s">
        <v>11008</v>
      </c>
      <c r="J649" s="63" t="str">
        <f t="shared" si="62"/>
        <v>IC.CV.171518</v>
      </c>
      <c r="K649" s="61" t="s">
        <v>2379</v>
      </c>
      <c r="L649" s="167" t="str">
        <f t="shared" si="66"/>
        <v xml:space="preserve">     18 mAmp Ventricular</v>
      </c>
      <c r="M649" s="168" t="str">
        <f t="shared" si="63"/>
        <v>PI.IC.CV.171518.01</v>
      </c>
      <c r="N649" s="168"/>
      <c r="O649" s="168" t="str">
        <f t="shared" si="64"/>
        <v>PH.IC.CV.171518.01</v>
      </c>
      <c r="Q649" s="168" t="str">
        <f t="shared" si="65"/>
        <v>CL.IC.CV.171518.01</v>
      </c>
    </row>
    <row r="650" spans="1:19" s="167" customFormat="1" ht="15">
      <c r="A650" s="167" t="s">
        <v>12003</v>
      </c>
      <c r="C650" s="61" t="s">
        <v>6777</v>
      </c>
      <c r="E650" s="61" t="s">
        <v>7456</v>
      </c>
      <c r="F650" s="167" t="s">
        <v>11416</v>
      </c>
      <c r="G650" s="167" t="s">
        <v>11009</v>
      </c>
      <c r="H650" s="62" t="s">
        <v>11913</v>
      </c>
      <c r="I650" s="167" t="s">
        <v>11162</v>
      </c>
      <c r="J650" s="63" t="str">
        <f t="shared" si="62"/>
        <v>IC.CV.171519</v>
      </c>
      <c r="K650" s="61" t="s">
        <v>2379</v>
      </c>
      <c r="L650" s="167" t="str">
        <f t="shared" si="66"/>
        <v xml:space="preserve">     19 mAmp Ventricular</v>
      </c>
      <c r="M650" s="168" t="str">
        <f t="shared" si="63"/>
        <v>PI.IC.CV.171519.01</v>
      </c>
      <c r="N650" s="168"/>
      <c r="O650" s="168" t="str">
        <f t="shared" si="64"/>
        <v>PH.IC.CV.171519.01</v>
      </c>
      <c r="Q650" s="168" t="str">
        <f t="shared" si="65"/>
        <v>CL.IC.CV.171519.01</v>
      </c>
    </row>
    <row r="651" spans="1:19" s="167" customFormat="1" ht="15">
      <c r="A651" s="167" t="s">
        <v>12003</v>
      </c>
      <c r="C651" s="61" t="s">
        <v>6777</v>
      </c>
      <c r="E651" s="61" t="s">
        <v>7456</v>
      </c>
      <c r="F651" s="167" t="s">
        <v>11416</v>
      </c>
      <c r="G651" s="167" t="s">
        <v>11163</v>
      </c>
      <c r="H651" s="62" t="s">
        <v>11906</v>
      </c>
      <c r="I651" s="167" t="s">
        <v>11164</v>
      </c>
      <c r="J651" s="63" t="str">
        <f t="shared" si="62"/>
        <v>IC.CV.171520</v>
      </c>
      <c r="K651" s="61" t="s">
        <v>2379</v>
      </c>
      <c r="L651" s="167" t="str">
        <f t="shared" si="66"/>
        <v xml:space="preserve">     20 mAmp Ventricular</v>
      </c>
      <c r="M651" s="168" t="str">
        <f t="shared" si="63"/>
        <v>PI.IC.CV.171520.01</v>
      </c>
      <c r="N651" s="168"/>
      <c r="O651" s="168" t="str">
        <f t="shared" si="64"/>
        <v>PH.IC.CV.171520.01</v>
      </c>
      <c r="Q651" s="168" t="str">
        <f t="shared" si="65"/>
        <v>CL.IC.CV.171520.01</v>
      </c>
    </row>
    <row r="652" spans="1:19" s="167" customFormat="1" ht="15">
      <c r="A652" s="167" t="s">
        <v>12003</v>
      </c>
      <c r="C652" s="61" t="s">
        <v>6777</v>
      </c>
      <c r="E652" s="61" t="s">
        <v>7456</v>
      </c>
      <c r="F652" s="167" t="s">
        <v>11416</v>
      </c>
      <c r="G652" s="167" t="s">
        <v>11165</v>
      </c>
      <c r="H652" s="62" t="s">
        <v>8039</v>
      </c>
      <c r="I652" s="167" t="s">
        <v>11166</v>
      </c>
      <c r="J652" s="63" t="str">
        <f t="shared" si="62"/>
        <v>IC.CV.171521</v>
      </c>
      <c r="K652" s="61" t="s">
        <v>2379</v>
      </c>
      <c r="L652" s="167" t="str">
        <f t="shared" si="66"/>
        <v xml:space="preserve">     21 mAmp Ventricular</v>
      </c>
      <c r="M652" s="168" t="str">
        <f t="shared" si="63"/>
        <v>PI.IC.CV.171521.01</v>
      </c>
      <c r="N652" s="168"/>
      <c r="O652" s="168" t="str">
        <f t="shared" si="64"/>
        <v>PH.IC.CV.171521.01</v>
      </c>
      <c r="Q652" s="168" t="str">
        <f t="shared" si="65"/>
        <v>CL.IC.CV.171521.01</v>
      </c>
      <c r="R652" s="167" t="s">
        <v>4415</v>
      </c>
      <c r="S652" s="167">
        <v>129</v>
      </c>
    </row>
    <row r="653" spans="1:19" s="167" customFormat="1" ht="15">
      <c r="A653" s="167" t="s">
        <v>12003</v>
      </c>
      <c r="C653" s="61" t="s">
        <v>6777</v>
      </c>
      <c r="E653" s="61" t="s">
        <v>7456</v>
      </c>
      <c r="F653" s="167" t="s">
        <v>11416</v>
      </c>
      <c r="G653" s="167" t="s">
        <v>11017</v>
      </c>
      <c r="H653" s="62" t="s">
        <v>7874</v>
      </c>
      <c r="I653" s="167" t="s">
        <v>11018</v>
      </c>
      <c r="J653" s="63" t="str">
        <f t="shared" si="62"/>
        <v>IC.CV.171522</v>
      </c>
      <c r="K653" s="61" t="s">
        <v>2379</v>
      </c>
      <c r="L653" s="167" t="str">
        <f t="shared" si="66"/>
        <v xml:space="preserve">     22 mAmp Ventricular</v>
      </c>
      <c r="M653" s="168" t="str">
        <f t="shared" si="63"/>
        <v>PI.IC.CV.171522.01</v>
      </c>
      <c r="N653" s="168"/>
      <c r="O653" s="168" t="str">
        <f t="shared" si="64"/>
        <v>PH.IC.CV.171522.01</v>
      </c>
      <c r="Q653" s="168" t="str">
        <f t="shared" si="65"/>
        <v>CL.IC.CV.171522.01</v>
      </c>
      <c r="R653" s="167" t="s">
        <v>4415</v>
      </c>
      <c r="S653" s="167">
        <v>129</v>
      </c>
    </row>
    <row r="654" spans="1:19" s="167" customFormat="1" ht="15">
      <c r="A654" s="167" t="s">
        <v>12003</v>
      </c>
      <c r="C654" s="61" t="s">
        <v>6777</v>
      </c>
      <c r="E654" s="61" t="s">
        <v>7456</v>
      </c>
      <c r="F654" s="167" t="s">
        <v>11416</v>
      </c>
      <c r="G654" s="167" t="s">
        <v>11173</v>
      </c>
      <c r="H654" s="62" t="s">
        <v>7876</v>
      </c>
      <c r="I654" s="167" t="s">
        <v>11174</v>
      </c>
      <c r="J654" s="63" t="str">
        <f t="shared" si="62"/>
        <v>IC.CV.171523</v>
      </c>
      <c r="K654" s="61" t="s">
        <v>2379</v>
      </c>
      <c r="L654" s="167" t="str">
        <f t="shared" si="66"/>
        <v xml:space="preserve">     23 mAmp Ventricular</v>
      </c>
      <c r="M654" s="168" t="str">
        <f t="shared" si="63"/>
        <v>PI.IC.CV.171523.01</v>
      </c>
      <c r="N654" s="168"/>
      <c r="O654" s="168" t="str">
        <f t="shared" si="64"/>
        <v>PH.IC.CV.171523.01</v>
      </c>
      <c r="Q654" s="168" t="str">
        <f t="shared" si="65"/>
        <v>CL.IC.CV.171523.01</v>
      </c>
      <c r="R654" s="167" t="s">
        <v>4415</v>
      </c>
      <c r="S654" s="167">
        <v>129</v>
      </c>
    </row>
    <row r="655" spans="1:19" s="167" customFormat="1" ht="15">
      <c r="A655" s="167" t="s">
        <v>12003</v>
      </c>
      <c r="C655" s="61" t="s">
        <v>6777</v>
      </c>
      <c r="E655" s="61" t="s">
        <v>7456</v>
      </c>
      <c r="F655" s="167" t="s">
        <v>11416</v>
      </c>
      <c r="G655" s="167" t="s">
        <v>10870</v>
      </c>
      <c r="H655" s="62" t="s">
        <v>7055</v>
      </c>
      <c r="I655" s="167" t="s">
        <v>10871</v>
      </c>
      <c r="J655" s="63" t="str">
        <f t="shared" si="62"/>
        <v>IC.CV.171524</v>
      </c>
      <c r="K655" s="61" t="s">
        <v>2379</v>
      </c>
      <c r="L655" s="167" t="str">
        <f t="shared" si="66"/>
        <v xml:space="preserve">     24 mAmp Ventricular</v>
      </c>
      <c r="M655" s="168" t="str">
        <f t="shared" si="63"/>
        <v>PI.IC.CV.171524.01</v>
      </c>
      <c r="N655" s="168"/>
      <c r="O655" s="168" t="str">
        <f t="shared" si="64"/>
        <v>PH.IC.CV.171524.01</v>
      </c>
      <c r="Q655" s="168" t="str">
        <f t="shared" si="65"/>
        <v>CL.IC.CV.171524.01</v>
      </c>
      <c r="R655" s="167" t="s">
        <v>4415</v>
      </c>
      <c r="S655" s="167">
        <v>129</v>
      </c>
    </row>
    <row r="656" spans="1:19" s="167" customFormat="1" ht="15">
      <c r="A656" s="167" t="s">
        <v>12003</v>
      </c>
      <c r="C656" s="61" t="s">
        <v>6777</v>
      </c>
      <c r="E656" s="61" t="s">
        <v>7456</v>
      </c>
      <c r="F656" s="167" t="s">
        <v>11416</v>
      </c>
      <c r="G656" s="167" t="s">
        <v>10878</v>
      </c>
      <c r="H656" s="62" t="s">
        <v>5849</v>
      </c>
      <c r="I656" s="167" t="s">
        <v>10874</v>
      </c>
      <c r="J656" s="63" t="str">
        <f t="shared" si="62"/>
        <v>IC.CV.171525</v>
      </c>
      <c r="K656" s="61" t="s">
        <v>2379</v>
      </c>
      <c r="L656" s="167" t="str">
        <f t="shared" si="66"/>
        <v xml:space="preserve">     25 mAmp Ventricular</v>
      </c>
      <c r="M656" s="168" t="str">
        <f t="shared" si="63"/>
        <v>PI.IC.CV.171525.01</v>
      </c>
      <c r="N656" s="168"/>
      <c r="O656" s="168" t="str">
        <f t="shared" si="64"/>
        <v>PH.IC.CV.171525.01</v>
      </c>
      <c r="Q656" s="168" t="str">
        <f t="shared" si="65"/>
        <v>CL.IC.CV.171525.01</v>
      </c>
      <c r="R656" s="167" t="s">
        <v>4415</v>
      </c>
      <c r="S656" s="167">
        <v>129</v>
      </c>
    </row>
    <row r="657" spans="1:19" s="167" customFormat="1" ht="15">
      <c r="A657" s="167" t="s">
        <v>12003</v>
      </c>
      <c r="C657" s="61" t="s">
        <v>6777</v>
      </c>
      <c r="D657" s="167" t="s">
        <v>10875</v>
      </c>
      <c r="E657" s="61" t="s">
        <v>7863</v>
      </c>
      <c r="F657" s="167" t="s">
        <v>10876</v>
      </c>
      <c r="G657" s="167" t="s">
        <v>11184</v>
      </c>
      <c r="H657" s="62" t="s">
        <v>11848</v>
      </c>
      <c r="I657" s="167" t="s">
        <v>11185</v>
      </c>
      <c r="J657" s="63" t="str">
        <f t="shared" si="62"/>
        <v>IC.CV.171601</v>
      </c>
      <c r="K657" s="61" t="s">
        <v>2379</v>
      </c>
      <c r="L657" s="167" t="str">
        <f t="shared" si="66"/>
        <v>Appropriate</v>
      </c>
      <c r="M657" s="168" t="str">
        <f t="shared" si="63"/>
        <v>PI.IC.CV.171601.01</v>
      </c>
      <c r="N657" s="168"/>
      <c r="O657" s="168" t="str">
        <f t="shared" si="64"/>
        <v>PH.IC.CV.171601.01</v>
      </c>
      <c r="Q657" s="168" t="str">
        <f t="shared" si="65"/>
        <v>CL.IC.CV.171601.01</v>
      </c>
    </row>
    <row r="658" spans="1:19" s="167" customFormat="1" ht="15">
      <c r="A658" s="167" t="s">
        <v>12003</v>
      </c>
      <c r="C658" s="61" t="s">
        <v>6777</v>
      </c>
      <c r="E658" s="61" t="s">
        <v>7863</v>
      </c>
      <c r="F658" s="167" t="s">
        <v>10876</v>
      </c>
      <c r="G658" s="167" t="s">
        <v>11335</v>
      </c>
      <c r="H658" s="62" t="s">
        <v>12030</v>
      </c>
      <c r="I658" s="167" t="s">
        <v>11336</v>
      </c>
      <c r="J658" s="63" t="str">
        <f t="shared" si="62"/>
        <v>IC.CV.171602</v>
      </c>
      <c r="K658" s="61" t="s">
        <v>2379</v>
      </c>
      <c r="L658" s="167" t="str">
        <f t="shared" si="66"/>
        <v>Over sensing</v>
      </c>
      <c r="M658" s="168" t="str">
        <f t="shared" si="63"/>
        <v>PI.IC.CV.171602.01</v>
      </c>
      <c r="N658" s="168"/>
      <c r="O658" s="168" t="str">
        <f t="shared" si="64"/>
        <v>PH.IC.CV.171602.01</v>
      </c>
      <c r="Q658" s="168" t="str">
        <f t="shared" si="65"/>
        <v>CL.IC.CV.171602.01</v>
      </c>
    </row>
    <row r="659" spans="1:19" s="167" customFormat="1" ht="15">
      <c r="A659" s="167" t="s">
        <v>12003</v>
      </c>
      <c r="C659" s="61" t="s">
        <v>6777</v>
      </c>
      <c r="E659" s="61" t="s">
        <v>7863</v>
      </c>
      <c r="F659" s="167" t="s">
        <v>10876</v>
      </c>
      <c r="G659" s="167" t="s">
        <v>11337</v>
      </c>
      <c r="H659" s="62" t="s">
        <v>12032</v>
      </c>
      <c r="I659" s="167" t="s">
        <v>11338</v>
      </c>
      <c r="J659" s="63" t="str">
        <f t="shared" si="62"/>
        <v>IC.CV.171603</v>
      </c>
      <c r="K659" s="61" t="s">
        <v>2379</v>
      </c>
      <c r="L659" s="167" t="str">
        <f t="shared" si="66"/>
        <v>Under sensing</v>
      </c>
      <c r="M659" s="168" t="str">
        <f t="shared" si="63"/>
        <v>PI.IC.CV.171603.01</v>
      </c>
      <c r="N659" s="168"/>
      <c r="O659" s="168" t="str">
        <f t="shared" si="64"/>
        <v>PH.IC.CV.171603.01</v>
      </c>
      <c r="Q659" s="168" t="str">
        <f t="shared" si="65"/>
        <v>CL.IC.CV.171603.01</v>
      </c>
    </row>
    <row r="660" spans="1:19" s="167" customFormat="1" ht="15">
      <c r="A660" s="167" t="s">
        <v>12003</v>
      </c>
      <c r="C660" s="61" t="s">
        <v>6777</v>
      </c>
      <c r="E660" s="61" t="s">
        <v>7863</v>
      </c>
      <c r="F660" s="167" t="s">
        <v>11339</v>
      </c>
      <c r="G660" s="167" t="s">
        <v>11340</v>
      </c>
      <c r="H660" s="62" t="s">
        <v>12028</v>
      </c>
      <c r="I660" s="167" t="s">
        <v>11341</v>
      </c>
      <c r="J660" s="63" t="str">
        <f t="shared" si="62"/>
        <v>IC.CV.171604</v>
      </c>
      <c r="K660" s="61" t="s">
        <v>2379</v>
      </c>
      <c r="L660" s="167" t="str">
        <f t="shared" si="66"/>
        <v>Asynchronous</v>
      </c>
      <c r="M660" s="168" t="str">
        <f t="shared" si="63"/>
        <v>PI.IC.CV.171604.01</v>
      </c>
      <c r="N660" s="168"/>
      <c r="O660" s="168" t="str">
        <f t="shared" si="64"/>
        <v>PH.IC.CV.171604.01</v>
      </c>
      <c r="Q660" s="168" t="str">
        <f t="shared" si="65"/>
        <v>CL.IC.CV.171604.01</v>
      </c>
    </row>
    <row r="661" spans="1:19" s="167" customFormat="1" ht="15">
      <c r="A661" s="167" t="s">
        <v>12003</v>
      </c>
      <c r="C661" s="61" t="s">
        <v>6777</v>
      </c>
      <c r="E661" s="61" t="s">
        <v>7863</v>
      </c>
      <c r="F661" s="167" t="s">
        <v>11339</v>
      </c>
      <c r="G661" s="167" t="s">
        <v>11503</v>
      </c>
      <c r="H661" s="62" t="s">
        <v>12210</v>
      </c>
      <c r="I661" s="167" t="s">
        <v>11503</v>
      </c>
      <c r="J661" s="63" t="str">
        <f t="shared" si="62"/>
        <v>IC.CV.171605</v>
      </c>
      <c r="K661" s="61" t="s">
        <v>2379</v>
      </c>
      <c r="L661" s="167" t="str">
        <f t="shared" si="66"/>
        <v>Demand</v>
      </c>
      <c r="M661" s="168" t="str">
        <f t="shared" si="63"/>
        <v>PI.IC.CV.171605.01</v>
      </c>
      <c r="N661" s="168"/>
      <c r="O661" s="168" t="str">
        <f t="shared" si="64"/>
        <v>PH.IC.CV.171605.01</v>
      </c>
      <c r="Q661" s="168" t="str">
        <f t="shared" si="65"/>
        <v>CL.IC.CV.171605.01</v>
      </c>
    </row>
    <row r="662" spans="1:19" s="167" customFormat="1" ht="15">
      <c r="A662" s="167" t="s">
        <v>12003</v>
      </c>
      <c r="C662" s="61" t="s">
        <v>6777</v>
      </c>
      <c r="D662" s="167" t="s">
        <v>80</v>
      </c>
      <c r="E662" s="61" t="s">
        <v>7863</v>
      </c>
      <c r="F662" s="167" t="s">
        <v>11675</v>
      </c>
      <c r="G662" s="167" t="s">
        <v>11407</v>
      </c>
      <c r="H662" s="62" t="s">
        <v>6988</v>
      </c>
      <c r="I662" s="167" t="s">
        <v>8426</v>
      </c>
      <c r="J662" s="63" t="str">
        <f t="shared" si="62"/>
        <v>IC.CV.171606</v>
      </c>
      <c r="K662" s="61" t="s">
        <v>2379</v>
      </c>
      <c r="L662" s="167" t="str">
        <f t="shared" si="66"/>
        <v>Status: specify</v>
      </c>
      <c r="M662" s="168" t="str">
        <f t="shared" si="63"/>
        <v>PI.IC.CV.171606.01</v>
      </c>
      <c r="N662" s="168"/>
      <c r="O662" s="168" t="str">
        <f t="shared" si="64"/>
        <v>PH.IC.CV.171606.01</v>
      </c>
      <c r="Q662" s="168" t="str">
        <f t="shared" si="65"/>
        <v>CL.IC.CV.171606.01</v>
      </c>
      <c r="R662" s="167" t="s">
        <v>4415</v>
      </c>
      <c r="S662" s="167">
        <v>189</v>
      </c>
    </row>
    <row r="663" spans="1:19" s="167" customFormat="1" ht="15">
      <c r="A663" s="167" t="s">
        <v>12003</v>
      </c>
      <c r="C663" s="61" t="s">
        <v>6777</v>
      </c>
      <c r="D663" s="167" t="s">
        <v>11408</v>
      </c>
      <c r="E663" s="61" t="s">
        <v>6777</v>
      </c>
      <c r="F663" s="167" t="s">
        <v>11339</v>
      </c>
      <c r="G663" s="167" t="s">
        <v>11409</v>
      </c>
      <c r="H663" s="62" t="s">
        <v>11848</v>
      </c>
      <c r="I663" s="167" t="s">
        <v>11072</v>
      </c>
      <c r="J663" s="63" t="str">
        <f t="shared" si="62"/>
        <v>IC.CV.171701</v>
      </c>
      <c r="K663" s="61" t="s">
        <v>2379</v>
      </c>
      <c r="L663" s="167" t="str">
        <f t="shared" si="66"/>
        <v xml:space="preserve">     Atrial 1 mVolt</v>
      </c>
      <c r="M663" s="168" t="str">
        <f t="shared" si="63"/>
        <v>PI.IC.CV.171701.01</v>
      </c>
      <c r="N663" s="168"/>
      <c r="O663" s="168" t="str">
        <f t="shared" si="64"/>
        <v>PH.IC.CV.171701.01</v>
      </c>
      <c r="Q663" s="168" t="str">
        <f t="shared" si="65"/>
        <v>CL.IC.CV.171701.01</v>
      </c>
    </row>
    <row r="664" spans="1:19" s="167" customFormat="1" ht="15">
      <c r="A664" s="167" t="s">
        <v>12003</v>
      </c>
      <c r="C664" s="61" t="s">
        <v>6777</v>
      </c>
      <c r="E664" s="61" t="s">
        <v>6777</v>
      </c>
      <c r="F664" s="167" t="s">
        <v>11339</v>
      </c>
      <c r="G664" s="167" t="s">
        <v>11073</v>
      </c>
      <c r="H664" s="62" t="s">
        <v>12030</v>
      </c>
      <c r="I664" s="167" t="s">
        <v>11074</v>
      </c>
      <c r="J664" s="63" t="str">
        <f t="shared" si="62"/>
        <v>IC.CV.171702</v>
      </c>
      <c r="K664" s="61" t="s">
        <v>2379</v>
      </c>
      <c r="L664" s="167" t="str">
        <f t="shared" si="66"/>
        <v xml:space="preserve">     Atrial 2 mVolt</v>
      </c>
      <c r="M664" s="168" t="str">
        <f t="shared" si="63"/>
        <v>PI.IC.CV.171702.01</v>
      </c>
      <c r="N664" s="168"/>
      <c r="O664" s="168" t="str">
        <f t="shared" si="64"/>
        <v>PH.IC.CV.171702.01</v>
      </c>
      <c r="Q664" s="168" t="str">
        <f t="shared" si="65"/>
        <v>CL.IC.CV.171702.01</v>
      </c>
    </row>
    <row r="665" spans="1:19" s="167" customFormat="1" ht="15">
      <c r="A665" s="167" t="s">
        <v>12003</v>
      </c>
      <c r="C665" s="61" t="s">
        <v>6777</v>
      </c>
      <c r="E665" s="61" t="s">
        <v>6777</v>
      </c>
      <c r="F665" s="167" t="s">
        <v>11339</v>
      </c>
      <c r="G665" s="167" t="s">
        <v>11075</v>
      </c>
      <c r="H665" s="62" t="s">
        <v>12032</v>
      </c>
      <c r="I665" s="167" t="s">
        <v>11076</v>
      </c>
      <c r="J665" s="63" t="str">
        <f t="shared" si="62"/>
        <v>IC.CV.171703</v>
      </c>
      <c r="K665" s="61" t="s">
        <v>2379</v>
      </c>
      <c r="L665" s="167" t="str">
        <f t="shared" si="66"/>
        <v xml:space="preserve">     Atrial 3 mVolt</v>
      </c>
      <c r="M665" s="168" t="str">
        <f t="shared" si="63"/>
        <v>PI.IC.CV.171703.01</v>
      </c>
      <c r="N665" s="168"/>
      <c r="O665" s="168" t="str">
        <f t="shared" si="64"/>
        <v>PH.IC.CV.171703.01</v>
      </c>
      <c r="Q665" s="168" t="str">
        <f t="shared" si="65"/>
        <v>CL.IC.CV.171703.01</v>
      </c>
    </row>
    <row r="666" spans="1:19" s="167" customFormat="1" ht="15">
      <c r="A666" s="167" t="s">
        <v>12003</v>
      </c>
      <c r="C666" s="61" t="s">
        <v>6777</v>
      </c>
      <c r="E666" s="61" t="s">
        <v>6777</v>
      </c>
      <c r="F666" s="167" t="s">
        <v>11339</v>
      </c>
      <c r="G666" s="167" t="s">
        <v>11077</v>
      </c>
      <c r="H666" s="62" t="s">
        <v>12028</v>
      </c>
      <c r="I666" s="167" t="s">
        <v>11078</v>
      </c>
      <c r="J666" s="63" t="str">
        <f t="shared" si="62"/>
        <v>IC.CV.171704</v>
      </c>
      <c r="K666" s="61" t="s">
        <v>2379</v>
      </c>
      <c r="L666" s="167" t="str">
        <f t="shared" si="66"/>
        <v xml:space="preserve">     Atrial 4 mVolt</v>
      </c>
      <c r="M666" s="168" t="str">
        <f t="shared" si="63"/>
        <v>PI.IC.CV.171704.01</v>
      </c>
      <c r="N666" s="168"/>
      <c r="O666" s="168" t="str">
        <f t="shared" si="64"/>
        <v>PH.IC.CV.171704.01</v>
      </c>
      <c r="Q666" s="168" t="str">
        <f t="shared" si="65"/>
        <v>CL.IC.CV.171704.01</v>
      </c>
    </row>
    <row r="667" spans="1:19" s="167" customFormat="1" ht="15">
      <c r="A667" s="167" t="s">
        <v>12003</v>
      </c>
      <c r="C667" s="61" t="s">
        <v>6777</v>
      </c>
      <c r="E667" s="61" t="s">
        <v>6777</v>
      </c>
      <c r="F667" s="167" t="s">
        <v>11339</v>
      </c>
      <c r="G667" s="167" t="s">
        <v>11246</v>
      </c>
      <c r="H667" s="62" t="s">
        <v>12210</v>
      </c>
      <c r="I667" s="167" t="s">
        <v>11247</v>
      </c>
      <c r="J667" s="63" t="str">
        <f t="shared" si="62"/>
        <v>IC.CV.171705</v>
      </c>
      <c r="K667" s="61" t="s">
        <v>2379</v>
      </c>
      <c r="L667" s="167" t="str">
        <f t="shared" si="66"/>
        <v xml:space="preserve">     Atrial 5 mVolt</v>
      </c>
      <c r="M667" s="168" t="str">
        <f t="shared" si="63"/>
        <v>PI.IC.CV.171705.01</v>
      </c>
      <c r="N667" s="168"/>
      <c r="O667" s="168" t="str">
        <f t="shared" si="64"/>
        <v>PH.IC.CV.171705.01</v>
      </c>
      <c r="Q667" s="168" t="str">
        <f t="shared" si="65"/>
        <v>CL.IC.CV.171705.01</v>
      </c>
    </row>
    <row r="668" spans="1:19" s="167" customFormat="1" ht="15">
      <c r="A668" s="167" t="s">
        <v>12003</v>
      </c>
      <c r="C668" s="61" t="s">
        <v>6777</v>
      </c>
      <c r="E668" s="61" t="s">
        <v>6777</v>
      </c>
      <c r="F668" s="167" t="s">
        <v>11339</v>
      </c>
      <c r="G668" s="167" t="s">
        <v>11248</v>
      </c>
      <c r="H668" s="62" t="s">
        <v>12212</v>
      </c>
      <c r="I668" s="167" t="s">
        <v>11249</v>
      </c>
      <c r="J668" s="63" t="str">
        <f t="shared" si="62"/>
        <v>IC.CV.171706</v>
      </c>
      <c r="K668" s="61" t="s">
        <v>2379</v>
      </c>
      <c r="L668" s="167" t="str">
        <f t="shared" si="66"/>
        <v xml:space="preserve">     Atrial 6 mVolt</v>
      </c>
      <c r="M668" s="168" t="str">
        <f t="shared" si="63"/>
        <v>PI.IC.CV.171706.01</v>
      </c>
      <c r="N668" s="168"/>
      <c r="O668" s="168" t="str">
        <f t="shared" si="64"/>
        <v>PH.IC.CV.171706.01</v>
      </c>
      <c r="Q668" s="168" t="str">
        <f t="shared" si="65"/>
        <v>CL.IC.CV.171706.01</v>
      </c>
    </row>
    <row r="669" spans="1:19" s="167" customFormat="1" ht="15">
      <c r="A669" s="167" t="s">
        <v>12003</v>
      </c>
      <c r="C669" s="61" t="s">
        <v>6777</v>
      </c>
      <c r="E669" s="61" t="s">
        <v>6777</v>
      </c>
      <c r="F669" s="167" t="s">
        <v>11339</v>
      </c>
      <c r="G669" s="167" t="s">
        <v>11250</v>
      </c>
      <c r="H669" s="62" t="s">
        <v>12225</v>
      </c>
      <c r="I669" s="167" t="s">
        <v>11251</v>
      </c>
      <c r="J669" s="63" t="str">
        <f t="shared" si="62"/>
        <v>IC.CV.171707</v>
      </c>
      <c r="K669" s="61" t="s">
        <v>2379</v>
      </c>
      <c r="L669" s="167" t="str">
        <f t="shared" si="66"/>
        <v xml:space="preserve">     Atrial 7 mVolt</v>
      </c>
      <c r="M669" s="168" t="str">
        <f t="shared" si="63"/>
        <v>PI.IC.CV.171707.01</v>
      </c>
      <c r="N669" s="168"/>
      <c r="O669" s="168" t="str">
        <f t="shared" si="64"/>
        <v>PH.IC.CV.171707.01</v>
      </c>
      <c r="Q669" s="168" t="str">
        <f t="shared" si="65"/>
        <v>CL.IC.CV.171707.01</v>
      </c>
    </row>
    <row r="670" spans="1:19" s="167" customFormat="1" ht="15">
      <c r="A670" s="167" t="s">
        <v>12003</v>
      </c>
      <c r="C670" s="61" t="s">
        <v>6777</v>
      </c>
      <c r="E670" s="61" t="s">
        <v>6777</v>
      </c>
      <c r="F670" s="167" t="s">
        <v>11339</v>
      </c>
      <c r="G670" s="167" t="s">
        <v>12908</v>
      </c>
      <c r="H670" s="62" t="s">
        <v>11638</v>
      </c>
      <c r="I670" s="167" t="s">
        <v>11256</v>
      </c>
      <c r="J670" s="63" t="str">
        <f t="shared" si="62"/>
        <v>IC.CV.171708</v>
      </c>
      <c r="K670" s="61" t="s">
        <v>2379</v>
      </c>
      <c r="L670" s="167" t="str">
        <f t="shared" si="66"/>
        <v xml:space="preserve">     Atrial 8 mVolt</v>
      </c>
      <c r="M670" s="168" t="str">
        <f t="shared" si="63"/>
        <v>PI.IC.CV.171708.01</v>
      </c>
      <c r="N670" s="168"/>
      <c r="O670" s="168" t="str">
        <f t="shared" si="64"/>
        <v>PH.IC.CV.171708.01</v>
      </c>
      <c r="Q670" s="168" t="str">
        <f t="shared" si="65"/>
        <v>CL.IC.CV.171708.01</v>
      </c>
    </row>
    <row r="671" spans="1:19" s="167" customFormat="1" ht="15">
      <c r="A671" s="167" t="s">
        <v>12003</v>
      </c>
      <c r="C671" s="61" t="s">
        <v>6777</v>
      </c>
      <c r="E671" s="61" t="s">
        <v>6777</v>
      </c>
      <c r="F671" s="167" t="s">
        <v>11339</v>
      </c>
      <c r="G671" s="167" t="s">
        <v>11090</v>
      </c>
      <c r="H671" s="62" t="s">
        <v>11639</v>
      </c>
      <c r="I671" s="167" t="s">
        <v>11091</v>
      </c>
      <c r="J671" s="63" t="str">
        <f t="shared" si="62"/>
        <v>IC.CV.171709</v>
      </c>
      <c r="K671" s="61" t="s">
        <v>2379</v>
      </c>
      <c r="L671" s="167" t="str">
        <f t="shared" si="66"/>
        <v xml:space="preserve">     Atrial 9 mVolt</v>
      </c>
      <c r="M671" s="168" t="str">
        <f t="shared" si="63"/>
        <v>PI.IC.CV.171709.01</v>
      </c>
      <c r="N671" s="168"/>
      <c r="O671" s="168" t="str">
        <f t="shared" si="64"/>
        <v>PH.IC.CV.171709.01</v>
      </c>
      <c r="Q671" s="168" t="str">
        <f t="shared" si="65"/>
        <v>CL.IC.CV.171709.01</v>
      </c>
    </row>
    <row r="672" spans="1:19" s="167" customFormat="1" ht="15">
      <c r="A672" s="167" t="s">
        <v>12003</v>
      </c>
      <c r="C672" s="61" t="s">
        <v>6777</v>
      </c>
      <c r="E672" s="61" t="s">
        <v>6777</v>
      </c>
      <c r="F672" s="167" t="s">
        <v>11339</v>
      </c>
      <c r="G672" s="167" t="s">
        <v>11092</v>
      </c>
      <c r="H672" s="62" t="s">
        <v>11829</v>
      </c>
      <c r="I672" s="167" t="s">
        <v>11093</v>
      </c>
      <c r="J672" s="63" t="str">
        <f t="shared" si="62"/>
        <v>IC.CV.171710</v>
      </c>
      <c r="K672" s="61" t="s">
        <v>2379</v>
      </c>
      <c r="L672" s="167" t="str">
        <f t="shared" si="66"/>
        <v xml:space="preserve">     Atrial 10 mVolt</v>
      </c>
      <c r="M672" s="168" t="str">
        <f t="shared" si="63"/>
        <v>PI.IC.CV.171710.01</v>
      </c>
      <c r="N672" s="168"/>
      <c r="O672" s="168" t="str">
        <f t="shared" si="64"/>
        <v>PH.IC.CV.171710.01</v>
      </c>
      <c r="Q672" s="168" t="str">
        <f t="shared" si="65"/>
        <v>CL.IC.CV.171710.01</v>
      </c>
    </row>
    <row r="673" spans="1:19" s="167" customFormat="1" ht="15">
      <c r="A673" s="167" t="s">
        <v>2547</v>
      </c>
      <c r="C673" s="61" t="s">
        <v>6777</v>
      </c>
      <c r="E673" s="61" t="s">
        <v>6777</v>
      </c>
      <c r="F673" s="167" t="s">
        <v>10950</v>
      </c>
      <c r="G673" s="61" t="s">
        <v>10925</v>
      </c>
      <c r="H673" s="62" t="s">
        <v>5749</v>
      </c>
      <c r="I673" s="62" t="s">
        <v>10780</v>
      </c>
      <c r="J673" s="63" t="str">
        <f t="shared" si="62"/>
        <v>IC.CV.171711</v>
      </c>
      <c r="K673" s="61" t="s">
        <v>2379</v>
      </c>
      <c r="L673" s="167" t="str">
        <f t="shared" si="66"/>
        <v xml:space="preserve">    Atrial .5 mVolt</v>
      </c>
      <c r="M673" s="168" t="str">
        <f t="shared" si="63"/>
        <v>PI.IC.CV.171711.01</v>
      </c>
      <c r="N673" s="168"/>
      <c r="O673" s="168" t="str">
        <f t="shared" si="64"/>
        <v>PH.IC.CV.171711.01</v>
      </c>
      <c r="Q673" s="168" t="str">
        <f t="shared" si="65"/>
        <v>CL.IC.CV.171711.01</v>
      </c>
      <c r="R673" s="167" t="s">
        <v>4415</v>
      </c>
      <c r="S673" s="167">
        <v>130</v>
      </c>
    </row>
    <row r="674" spans="1:19" s="167" customFormat="1" ht="15">
      <c r="A674" s="167" t="s">
        <v>12003</v>
      </c>
      <c r="C674" s="61" t="s">
        <v>6777</v>
      </c>
      <c r="D674" s="167" t="s">
        <v>11067</v>
      </c>
      <c r="E674" s="61" t="s">
        <v>7866</v>
      </c>
      <c r="F674" s="167" t="s">
        <v>11339</v>
      </c>
      <c r="G674" s="167" t="s">
        <v>11068</v>
      </c>
      <c r="H674" s="62" t="s">
        <v>11848</v>
      </c>
      <c r="I674" s="167" t="s">
        <v>10926</v>
      </c>
      <c r="J674" s="63" t="str">
        <f t="shared" si="62"/>
        <v>IC.CV.171801</v>
      </c>
      <c r="K674" s="61" t="s">
        <v>2379</v>
      </c>
      <c r="L674" s="167" t="str">
        <f t="shared" si="66"/>
        <v xml:space="preserve">     Ventricular 1 mVolt</v>
      </c>
      <c r="M674" s="168" t="str">
        <f t="shared" si="63"/>
        <v>PI.IC.CV.171801.01</v>
      </c>
      <c r="N674" s="168"/>
      <c r="O674" s="168" t="str">
        <f t="shared" si="64"/>
        <v>PH.IC.CV.171801.01</v>
      </c>
      <c r="Q674" s="168" t="str">
        <f t="shared" si="65"/>
        <v>CL.IC.CV.171801.01</v>
      </c>
    </row>
    <row r="675" spans="1:19" s="167" customFormat="1" ht="15">
      <c r="A675" s="167" t="s">
        <v>12003</v>
      </c>
      <c r="C675" s="61" t="s">
        <v>6777</v>
      </c>
      <c r="E675" s="61" t="s">
        <v>7866</v>
      </c>
      <c r="F675" s="167" t="s">
        <v>11339</v>
      </c>
      <c r="G675" s="167" t="s">
        <v>12909</v>
      </c>
      <c r="H675" s="62" t="s">
        <v>12030</v>
      </c>
      <c r="I675" s="167" t="s">
        <v>10927</v>
      </c>
      <c r="J675" s="63" t="str">
        <f t="shared" si="62"/>
        <v>IC.CV.171802</v>
      </c>
      <c r="K675" s="61" t="s">
        <v>2379</v>
      </c>
      <c r="L675" s="167" t="str">
        <f t="shared" si="66"/>
        <v xml:space="preserve">     Ventricular 2 mVolt</v>
      </c>
      <c r="M675" s="168" t="str">
        <f t="shared" si="63"/>
        <v>PI.IC.CV.171802.01</v>
      </c>
      <c r="N675" s="168"/>
      <c r="O675" s="168" t="str">
        <f t="shared" si="64"/>
        <v>PH.IC.CV.171802.01</v>
      </c>
      <c r="Q675" s="168" t="str">
        <f t="shared" si="65"/>
        <v>CL.IC.CV.171802.01</v>
      </c>
    </row>
    <row r="676" spans="1:19" s="167" customFormat="1" ht="15">
      <c r="A676" s="167" t="s">
        <v>12003</v>
      </c>
      <c r="C676" s="61" t="s">
        <v>6777</v>
      </c>
      <c r="E676" s="61" t="s">
        <v>7866</v>
      </c>
      <c r="F676" s="167" t="s">
        <v>11339</v>
      </c>
      <c r="G676" s="167" t="s">
        <v>10928</v>
      </c>
      <c r="H676" s="62" t="s">
        <v>12032</v>
      </c>
      <c r="I676" s="167" t="s">
        <v>10929</v>
      </c>
      <c r="J676" s="63" t="str">
        <f t="shared" si="62"/>
        <v>IC.CV.171803</v>
      </c>
      <c r="K676" s="61" t="s">
        <v>2379</v>
      </c>
      <c r="L676" s="167" t="str">
        <f t="shared" si="66"/>
        <v xml:space="preserve">     Ventricular 3 mVolt</v>
      </c>
      <c r="M676" s="168" t="str">
        <f t="shared" si="63"/>
        <v>PI.IC.CV.171803.01</v>
      </c>
      <c r="N676" s="168"/>
      <c r="O676" s="168" t="str">
        <f t="shared" si="64"/>
        <v>PH.IC.CV.171803.01</v>
      </c>
      <c r="Q676" s="168" t="str">
        <f t="shared" si="65"/>
        <v>CL.IC.CV.171803.01</v>
      </c>
    </row>
    <row r="677" spans="1:19" s="167" customFormat="1" ht="15">
      <c r="A677" s="167" t="s">
        <v>12003</v>
      </c>
      <c r="C677" s="61" t="s">
        <v>6777</v>
      </c>
      <c r="E677" s="61" t="s">
        <v>7866</v>
      </c>
      <c r="F677" s="167" t="s">
        <v>11339</v>
      </c>
      <c r="G677" s="167" t="s">
        <v>10930</v>
      </c>
      <c r="H677" s="62" t="s">
        <v>12028</v>
      </c>
      <c r="I677" s="167" t="s">
        <v>11071</v>
      </c>
      <c r="J677" s="63" t="str">
        <f t="shared" si="62"/>
        <v>IC.CV.171804</v>
      </c>
      <c r="K677" s="61" t="s">
        <v>2379</v>
      </c>
      <c r="L677" s="167" t="str">
        <f t="shared" si="66"/>
        <v xml:space="preserve">     Ventricular 4 mVolt</v>
      </c>
      <c r="M677" s="168" t="str">
        <f t="shared" si="63"/>
        <v>PI.IC.CV.171804.01</v>
      </c>
      <c r="N677" s="168"/>
      <c r="O677" s="168" t="str">
        <f t="shared" si="64"/>
        <v>PH.IC.CV.171804.01</v>
      </c>
      <c r="Q677" s="168" t="str">
        <f t="shared" si="65"/>
        <v>CL.IC.CV.171804.01</v>
      </c>
    </row>
    <row r="678" spans="1:19" s="167" customFormat="1" ht="15">
      <c r="A678" s="167" t="s">
        <v>12003</v>
      </c>
      <c r="C678" s="61" t="s">
        <v>6777</v>
      </c>
      <c r="E678" s="61" t="s">
        <v>7866</v>
      </c>
      <c r="F678" s="167" t="s">
        <v>11339</v>
      </c>
      <c r="G678" s="167" t="s">
        <v>11079</v>
      </c>
      <c r="H678" s="62" t="s">
        <v>12210</v>
      </c>
      <c r="I678" s="167" t="s">
        <v>11080</v>
      </c>
      <c r="J678" s="63" t="str">
        <f t="shared" si="62"/>
        <v>IC.CV.171805</v>
      </c>
      <c r="K678" s="61" t="s">
        <v>2379</v>
      </c>
      <c r="L678" s="167" t="str">
        <f t="shared" si="66"/>
        <v xml:space="preserve">     Ventricular 5 mVolt</v>
      </c>
      <c r="M678" s="168" t="str">
        <f t="shared" si="63"/>
        <v>PI.IC.CV.171805.01</v>
      </c>
      <c r="N678" s="168"/>
      <c r="O678" s="168" t="str">
        <f t="shared" si="64"/>
        <v>PH.IC.CV.171805.01</v>
      </c>
      <c r="Q678" s="168" t="str">
        <f t="shared" si="65"/>
        <v>CL.IC.CV.171805.01</v>
      </c>
    </row>
    <row r="679" spans="1:19" s="167" customFormat="1" ht="15">
      <c r="A679" s="167" t="s">
        <v>12003</v>
      </c>
      <c r="C679" s="61" t="s">
        <v>6777</v>
      </c>
      <c r="E679" s="61" t="s">
        <v>7866</v>
      </c>
      <c r="F679" s="167" t="s">
        <v>11339</v>
      </c>
      <c r="G679" s="167" t="s">
        <v>11081</v>
      </c>
      <c r="H679" s="62" t="s">
        <v>12212</v>
      </c>
      <c r="I679" s="167" t="s">
        <v>11082</v>
      </c>
      <c r="J679" s="63" t="str">
        <f t="shared" si="62"/>
        <v>IC.CV.171806</v>
      </c>
      <c r="K679" s="61" t="s">
        <v>2379</v>
      </c>
      <c r="L679" s="167" t="str">
        <f t="shared" si="66"/>
        <v xml:space="preserve">     Ventricular 6 mVolt</v>
      </c>
      <c r="M679" s="168" t="str">
        <f t="shared" si="63"/>
        <v>PI.IC.CV.171806.01</v>
      </c>
      <c r="N679" s="168"/>
      <c r="O679" s="168" t="str">
        <f t="shared" si="64"/>
        <v>PH.IC.CV.171806.01</v>
      </c>
      <c r="Q679" s="168" t="str">
        <f t="shared" si="65"/>
        <v>CL.IC.CV.171806.01</v>
      </c>
    </row>
    <row r="680" spans="1:19" s="167" customFormat="1" ht="15">
      <c r="A680" s="167" t="s">
        <v>12003</v>
      </c>
      <c r="C680" s="61" t="s">
        <v>6777</v>
      </c>
      <c r="E680" s="61" t="s">
        <v>7866</v>
      </c>
      <c r="F680" s="167" t="s">
        <v>11339</v>
      </c>
      <c r="G680" s="167" t="s">
        <v>11083</v>
      </c>
      <c r="H680" s="62" t="s">
        <v>12225</v>
      </c>
      <c r="I680" s="167" t="s">
        <v>11084</v>
      </c>
      <c r="J680" s="63" t="str">
        <f t="shared" si="62"/>
        <v>IC.CV.171807</v>
      </c>
      <c r="K680" s="61" t="s">
        <v>2379</v>
      </c>
      <c r="L680" s="167" t="str">
        <f t="shared" si="66"/>
        <v xml:space="preserve">     Ventricular 7 mVolt</v>
      </c>
      <c r="M680" s="168" t="str">
        <f t="shared" si="63"/>
        <v>PI.IC.CV.171807.01</v>
      </c>
      <c r="N680" s="168"/>
      <c r="O680" s="168" t="str">
        <f t="shared" si="64"/>
        <v>PH.IC.CV.171807.01</v>
      </c>
      <c r="Q680" s="168" t="str">
        <f t="shared" si="65"/>
        <v>CL.IC.CV.171807.01</v>
      </c>
    </row>
    <row r="681" spans="1:19" s="167" customFormat="1" ht="15">
      <c r="A681" s="167" t="s">
        <v>12003</v>
      </c>
      <c r="C681" s="61" t="s">
        <v>6777</v>
      </c>
      <c r="E681" s="61" t="s">
        <v>7866</v>
      </c>
      <c r="F681" s="167" t="s">
        <v>11339</v>
      </c>
      <c r="G681" s="167" t="s">
        <v>11085</v>
      </c>
      <c r="H681" s="62" t="s">
        <v>11638</v>
      </c>
      <c r="I681" s="167" t="s">
        <v>10944</v>
      </c>
      <c r="J681" s="63" t="str">
        <f t="shared" si="62"/>
        <v>IC.CV.171808</v>
      </c>
      <c r="K681" s="61" t="s">
        <v>2379</v>
      </c>
      <c r="L681" s="167" t="str">
        <f t="shared" si="66"/>
        <v xml:space="preserve">     Ventricular 8 mVolt</v>
      </c>
      <c r="M681" s="168" t="str">
        <f t="shared" si="63"/>
        <v>PI.IC.CV.171808.01</v>
      </c>
      <c r="N681" s="168"/>
      <c r="O681" s="168" t="str">
        <f t="shared" si="64"/>
        <v>PH.IC.CV.171808.01</v>
      </c>
      <c r="Q681" s="168" t="str">
        <f t="shared" si="65"/>
        <v>CL.IC.CV.171808.01</v>
      </c>
    </row>
    <row r="682" spans="1:19" s="167" customFormat="1" ht="15">
      <c r="A682" s="167" t="s">
        <v>12003</v>
      </c>
      <c r="C682" s="61" t="s">
        <v>6777</v>
      </c>
      <c r="E682" s="61" t="s">
        <v>7866</v>
      </c>
      <c r="F682" s="167" t="s">
        <v>11339</v>
      </c>
      <c r="G682" s="167" t="s">
        <v>10945</v>
      </c>
      <c r="H682" s="62" t="s">
        <v>11639</v>
      </c>
      <c r="I682" s="167" t="s">
        <v>10946</v>
      </c>
      <c r="J682" s="63" t="str">
        <f t="shared" si="62"/>
        <v>IC.CV.171809</v>
      </c>
      <c r="K682" s="61" t="s">
        <v>2379</v>
      </c>
      <c r="L682" s="167" t="str">
        <f t="shared" si="66"/>
        <v xml:space="preserve">     Ventricular 9 mVolt</v>
      </c>
      <c r="M682" s="168" t="str">
        <f t="shared" si="63"/>
        <v>PI.IC.CV.171809.01</v>
      </c>
      <c r="N682" s="168"/>
      <c r="O682" s="168" t="str">
        <f t="shared" si="64"/>
        <v>PH.IC.CV.171809.01</v>
      </c>
      <c r="Q682" s="168" t="str">
        <f t="shared" si="65"/>
        <v>CL.IC.CV.171809.01</v>
      </c>
    </row>
    <row r="683" spans="1:19" s="167" customFormat="1" ht="15">
      <c r="A683" s="167" t="s">
        <v>12003</v>
      </c>
      <c r="C683" s="61" t="s">
        <v>6777</v>
      </c>
      <c r="E683" s="61" t="s">
        <v>7866</v>
      </c>
      <c r="F683" s="167" t="s">
        <v>11339</v>
      </c>
      <c r="G683" s="167" t="s">
        <v>10947</v>
      </c>
      <c r="H683" s="62" t="s">
        <v>11829</v>
      </c>
      <c r="I683" s="167" t="s">
        <v>10948</v>
      </c>
      <c r="J683" s="63" t="str">
        <f t="shared" si="62"/>
        <v>IC.CV.171810</v>
      </c>
      <c r="K683" s="61" t="s">
        <v>2379</v>
      </c>
      <c r="L683" s="167" t="str">
        <f t="shared" si="66"/>
        <v xml:space="preserve">     Ventricular 10 mVolt</v>
      </c>
      <c r="M683" s="168" t="str">
        <f t="shared" si="63"/>
        <v>PI.IC.CV.171810.01</v>
      </c>
      <c r="N683" s="168"/>
      <c r="O683" s="168" t="str">
        <f t="shared" si="64"/>
        <v>PH.IC.CV.171810.01</v>
      </c>
      <c r="Q683" s="168" t="str">
        <f t="shared" si="65"/>
        <v>CL.IC.CV.171810.01</v>
      </c>
    </row>
    <row r="684" spans="1:19" s="167" customFormat="1" ht="15">
      <c r="A684" s="167" t="s">
        <v>12003</v>
      </c>
      <c r="C684" s="61" t="s">
        <v>6777</v>
      </c>
      <c r="D684" s="167" t="s">
        <v>11086</v>
      </c>
      <c r="E684" s="61" t="s">
        <v>3644</v>
      </c>
      <c r="F684" s="167" t="s">
        <v>11087</v>
      </c>
      <c r="G684" s="167" t="s">
        <v>11088</v>
      </c>
      <c r="H684" s="62" t="s">
        <v>11848</v>
      </c>
      <c r="I684" s="167" t="s">
        <v>11089</v>
      </c>
      <c r="J684" s="63" t="str">
        <f t="shared" si="62"/>
        <v>IC.CV.171901</v>
      </c>
      <c r="K684" s="61" t="s">
        <v>2379</v>
      </c>
      <c r="L684" s="167" t="str">
        <f t="shared" si="66"/>
        <v>Rate: specify</v>
      </c>
      <c r="M684" s="168" t="str">
        <f t="shared" si="63"/>
        <v>PI.IC.CV.171901.01</v>
      </c>
      <c r="N684" s="168"/>
      <c r="O684" s="168" t="str">
        <f t="shared" si="64"/>
        <v>PH.IC.CV.171901.01</v>
      </c>
      <c r="Q684" s="168" t="str">
        <f t="shared" si="65"/>
        <v>CL.IC.CV.171901.01</v>
      </c>
    </row>
    <row r="685" spans="1:19" s="167" customFormat="1" ht="15">
      <c r="A685" s="167" t="s">
        <v>12003</v>
      </c>
      <c r="C685" s="61" t="s">
        <v>6777</v>
      </c>
      <c r="D685" s="167" t="s">
        <v>11043</v>
      </c>
      <c r="E685" s="61" t="s">
        <v>7228</v>
      </c>
      <c r="F685" s="167" t="s">
        <v>10810</v>
      </c>
      <c r="G685" s="167" t="s">
        <v>10802</v>
      </c>
      <c r="H685" s="62" t="s">
        <v>11848</v>
      </c>
      <c r="I685" s="167" t="s">
        <v>11474</v>
      </c>
      <c r="J685" s="63" t="str">
        <f t="shared" si="62"/>
        <v>IC.CV.172001</v>
      </c>
      <c r="K685" s="61" t="s">
        <v>2379</v>
      </c>
      <c r="L685" s="167" t="str">
        <f t="shared" si="66"/>
        <v>No signs or symptoms of complications</v>
      </c>
      <c r="M685" s="168" t="str">
        <f t="shared" si="63"/>
        <v>PI.IC.CV.172001.01</v>
      </c>
      <c r="N685" s="168"/>
      <c r="O685" s="168" t="str">
        <f t="shared" si="64"/>
        <v>PH.IC.CV.172001.01</v>
      </c>
      <c r="Q685" s="168" t="str">
        <f t="shared" si="65"/>
        <v>CL.IC.CV.172001.01</v>
      </c>
    </row>
    <row r="686" spans="1:19" s="167" customFormat="1" ht="15">
      <c r="A686" s="167" t="s">
        <v>12003</v>
      </c>
      <c r="C686" s="61" t="s">
        <v>6777</v>
      </c>
      <c r="E686" s="61" t="s">
        <v>7228</v>
      </c>
      <c r="F686" s="167" t="s">
        <v>10810</v>
      </c>
      <c r="G686" s="167" t="s">
        <v>11787</v>
      </c>
      <c r="H686" s="62" t="s">
        <v>12030</v>
      </c>
      <c r="I686" s="167" t="s">
        <v>11787</v>
      </c>
      <c r="J686" s="63" t="str">
        <f t="shared" si="62"/>
        <v>IC.CV.172002</v>
      </c>
      <c r="K686" s="61" t="s">
        <v>2379</v>
      </c>
      <c r="L686" s="167" t="str">
        <f t="shared" si="66"/>
        <v>Bleeding</v>
      </c>
      <c r="M686" s="168" t="str">
        <f t="shared" si="63"/>
        <v>PI.IC.CV.172002.01</v>
      </c>
      <c r="N686" s="168"/>
      <c r="O686" s="168" t="str">
        <f t="shared" si="64"/>
        <v>PH.IC.CV.172002.01</v>
      </c>
      <c r="Q686" s="168" t="str">
        <f t="shared" si="65"/>
        <v>CL.IC.CV.172002.01</v>
      </c>
    </row>
    <row r="687" spans="1:19" s="167" customFormat="1" ht="15">
      <c r="A687" s="167" t="s">
        <v>12003</v>
      </c>
      <c r="C687" s="61" t="s">
        <v>6777</v>
      </c>
      <c r="E687" s="61" t="s">
        <v>7228</v>
      </c>
      <c r="F687" s="167" t="s">
        <v>10810</v>
      </c>
      <c r="G687" s="167" t="s">
        <v>11478</v>
      </c>
      <c r="H687" s="62" t="s">
        <v>12032</v>
      </c>
      <c r="I687" s="167" t="s">
        <v>11479</v>
      </c>
      <c r="J687" s="63" t="str">
        <f t="shared" si="62"/>
        <v>IC.CV.172003</v>
      </c>
      <c r="K687" s="61" t="s">
        <v>2379</v>
      </c>
      <c r="L687" s="167" t="str">
        <f t="shared" si="66"/>
        <v>Ecchymotic</v>
      </c>
      <c r="M687" s="168" t="str">
        <f t="shared" si="63"/>
        <v>PI.IC.CV.172003.01</v>
      </c>
      <c r="N687" s="168"/>
      <c r="O687" s="168" t="str">
        <f t="shared" si="64"/>
        <v>PH.IC.CV.172003.01</v>
      </c>
      <c r="Q687" s="168" t="str">
        <f t="shared" si="65"/>
        <v>CL.IC.CV.172003.01</v>
      </c>
    </row>
    <row r="688" spans="1:19" s="167" customFormat="1" ht="15">
      <c r="A688" s="167" t="s">
        <v>12003</v>
      </c>
      <c r="C688" s="61" t="s">
        <v>6777</v>
      </c>
      <c r="E688" s="61" t="s">
        <v>7228</v>
      </c>
      <c r="F688" s="167" t="s">
        <v>10810</v>
      </c>
      <c r="G688" s="167" t="s">
        <v>11790</v>
      </c>
      <c r="H688" s="62" t="s">
        <v>12028</v>
      </c>
      <c r="I688" s="167" t="s">
        <v>11790</v>
      </c>
      <c r="J688" s="63" t="str">
        <f t="shared" si="62"/>
        <v>IC.CV.172004</v>
      </c>
      <c r="K688" s="61" t="s">
        <v>2379</v>
      </c>
      <c r="L688" s="167" t="str">
        <f t="shared" si="66"/>
        <v>Erythema</v>
      </c>
      <c r="M688" s="168" t="str">
        <f t="shared" si="63"/>
        <v>PI.IC.CV.172004.01</v>
      </c>
      <c r="N688" s="168"/>
      <c r="O688" s="168" t="str">
        <f t="shared" si="64"/>
        <v>PH.IC.CV.172004.01</v>
      </c>
      <c r="Q688" s="168" t="str">
        <f t="shared" si="65"/>
        <v>CL.IC.CV.172004.01</v>
      </c>
    </row>
    <row r="689" spans="1:27" s="167" customFormat="1" ht="15">
      <c r="A689" s="167" t="s">
        <v>12003</v>
      </c>
      <c r="C689" s="61" t="s">
        <v>6777</v>
      </c>
      <c r="E689" s="61" t="s">
        <v>7228</v>
      </c>
      <c r="F689" s="167" t="s">
        <v>10810</v>
      </c>
      <c r="G689" s="167" t="s">
        <v>11792</v>
      </c>
      <c r="H689" s="62" t="s">
        <v>12210</v>
      </c>
      <c r="I689" s="167" t="s">
        <v>11792</v>
      </c>
      <c r="J689" s="63" t="str">
        <f t="shared" si="62"/>
        <v>IC.CV.172005</v>
      </c>
      <c r="K689" s="61" t="s">
        <v>2379</v>
      </c>
      <c r="L689" s="167" t="str">
        <f t="shared" si="66"/>
        <v>Hematoma</v>
      </c>
      <c r="M689" s="168" t="str">
        <f t="shared" si="63"/>
        <v>PI.IC.CV.172005.01</v>
      </c>
      <c r="N689" s="168"/>
      <c r="O689" s="168" t="str">
        <f t="shared" si="64"/>
        <v>PH.IC.CV.172005.01</v>
      </c>
      <c r="Q689" s="168" t="str">
        <f t="shared" si="65"/>
        <v>CL.IC.CV.172005.01</v>
      </c>
    </row>
    <row r="690" spans="1:27" s="167" customFormat="1" ht="15">
      <c r="A690" s="167" t="s">
        <v>12003</v>
      </c>
      <c r="C690" s="61" t="s">
        <v>6777</v>
      </c>
      <c r="E690" s="61" t="s">
        <v>7228</v>
      </c>
      <c r="F690" s="167" t="s">
        <v>10810</v>
      </c>
      <c r="G690" s="167" t="s">
        <v>10956</v>
      </c>
      <c r="H690" s="62" t="s">
        <v>12212</v>
      </c>
      <c r="I690" s="167" t="s">
        <v>11794</v>
      </c>
      <c r="J690" s="63" t="str">
        <f t="shared" si="62"/>
        <v>IC.CV.172006</v>
      </c>
      <c r="K690" s="61" t="s">
        <v>2379</v>
      </c>
      <c r="L690" s="167" t="str">
        <f t="shared" si="66"/>
        <v>Leaking at insertion site</v>
      </c>
      <c r="M690" s="168" t="str">
        <f t="shared" si="63"/>
        <v>PI.IC.CV.172006.01</v>
      </c>
      <c r="N690" s="168"/>
      <c r="O690" s="168" t="str">
        <f t="shared" si="64"/>
        <v>PH.IC.CV.172006.01</v>
      </c>
      <c r="Q690" s="168" t="str">
        <f t="shared" si="65"/>
        <v>CL.IC.CV.172006.01</v>
      </c>
    </row>
    <row r="691" spans="1:27" s="167" customFormat="1" ht="15">
      <c r="A691" s="167" t="s">
        <v>12003</v>
      </c>
      <c r="C691" s="61" t="s">
        <v>6777</v>
      </c>
      <c r="E691" s="61" t="s">
        <v>7228</v>
      </c>
      <c r="F691" s="167" t="s">
        <v>10810</v>
      </c>
      <c r="G691" s="167" t="s">
        <v>11796</v>
      </c>
      <c r="H691" s="62" t="s">
        <v>12225</v>
      </c>
      <c r="I691" s="167" t="s">
        <v>11796</v>
      </c>
      <c r="J691" s="63" t="str">
        <f t="shared" si="62"/>
        <v>IC.CV.172007</v>
      </c>
      <c r="K691" s="61" t="s">
        <v>2379</v>
      </c>
      <c r="L691" s="167" t="str">
        <f t="shared" si="66"/>
        <v>Warmth</v>
      </c>
      <c r="M691" s="168" t="str">
        <f t="shared" si="63"/>
        <v>PI.IC.CV.172007.01</v>
      </c>
      <c r="N691" s="168"/>
      <c r="O691" s="168" t="str">
        <f t="shared" si="64"/>
        <v>PH.IC.CV.172007.01</v>
      </c>
      <c r="Q691" s="168" t="str">
        <f t="shared" si="65"/>
        <v>CL.IC.CV.172007.01</v>
      </c>
    </row>
    <row r="692" spans="1:27" s="167" customFormat="1" ht="15">
      <c r="A692" s="167" t="s">
        <v>12003</v>
      </c>
      <c r="C692" s="61" t="s">
        <v>6777</v>
      </c>
      <c r="E692" s="61" t="s">
        <v>7228</v>
      </c>
      <c r="F692" s="167" t="s">
        <v>10810</v>
      </c>
      <c r="G692" s="167" t="s">
        <v>11798</v>
      </c>
      <c r="H692" s="62" t="s">
        <v>11638</v>
      </c>
      <c r="I692" s="167" t="s">
        <v>11101</v>
      </c>
      <c r="J692" s="63" t="str">
        <f t="shared" si="62"/>
        <v>IC.CV.172008</v>
      </c>
      <c r="K692" s="61" t="s">
        <v>2379</v>
      </c>
      <c r="L692" s="167" t="str">
        <f t="shared" si="66"/>
        <v>Tenderness</v>
      </c>
      <c r="M692" s="168" t="str">
        <f t="shared" si="63"/>
        <v>PI.IC.CV.172008.01</v>
      </c>
      <c r="N692" s="168"/>
      <c r="O692" s="168" t="str">
        <f t="shared" si="64"/>
        <v>PH.IC.CV.172008.01</v>
      </c>
      <c r="Q692" s="168" t="str">
        <f t="shared" si="65"/>
        <v>CL.IC.CV.172008.01</v>
      </c>
    </row>
    <row r="693" spans="1:27" s="167" customFormat="1" ht="15">
      <c r="A693" s="167" t="s">
        <v>12003</v>
      </c>
      <c r="C693" s="61" t="s">
        <v>6777</v>
      </c>
      <c r="E693" s="61" t="s">
        <v>7228</v>
      </c>
      <c r="F693" s="167" t="s">
        <v>10810</v>
      </c>
      <c r="G693" s="167" t="s">
        <v>11800</v>
      </c>
      <c r="H693" s="62" t="s">
        <v>11639</v>
      </c>
      <c r="I693" s="167" t="s">
        <v>11800</v>
      </c>
      <c r="J693" s="63" t="str">
        <f t="shared" si="62"/>
        <v>IC.CV.172009</v>
      </c>
      <c r="K693" s="61" t="s">
        <v>2379</v>
      </c>
      <c r="L693" s="167" t="str">
        <f t="shared" si="66"/>
        <v>Swelling</v>
      </c>
      <c r="M693" s="168" t="str">
        <f t="shared" si="63"/>
        <v>PI.IC.CV.172009.01</v>
      </c>
      <c r="N693" s="168"/>
      <c r="O693" s="168" t="str">
        <f t="shared" si="64"/>
        <v>PH.IC.CV.172009.01</v>
      </c>
      <c r="Q693" s="168" t="str">
        <f t="shared" si="65"/>
        <v>CL.IC.CV.172009.01</v>
      </c>
    </row>
    <row r="694" spans="1:27" s="167" customFormat="1" ht="15">
      <c r="A694" s="167" t="s">
        <v>12003</v>
      </c>
      <c r="C694" s="61" t="s">
        <v>6777</v>
      </c>
      <c r="D694" s="167" t="s">
        <v>8426</v>
      </c>
      <c r="E694" s="61" t="s">
        <v>8039</v>
      </c>
      <c r="F694" s="167" t="s">
        <v>11102</v>
      </c>
      <c r="G694" s="167" t="s">
        <v>11643</v>
      </c>
      <c r="H694" s="62" t="s">
        <v>11848</v>
      </c>
      <c r="I694" s="167" t="s">
        <v>11643</v>
      </c>
      <c r="J694" s="63" t="str">
        <f t="shared" si="62"/>
        <v>IC.CV.172101</v>
      </c>
      <c r="K694" s="61" t="s">
        <v>2379</v>
      </c>
      <c r="L694" s="167" t="str">
        <f t="shared" si="66"/>
        <v>On</v>
      </c>
      <c r="M694" s="168" t="str">
        <f t="shared" si="63"/>
        <v>PI.IC.CV.172101.01</v>
      </c>
      <c r="N694" s="168"/>
      <c r="O694" s="168" t="str">
        <f t="shared" si="64"/>
        <v>PH.IC.CV.172101.01</v>
      </c>
      <c r="Q694" s="168" t="str">
        <f t="shared" si="65"/>
        <v>CL.IC.CV.172101.01</v>
      </c>
    </row>
    <row r="695" spans="1:27" s="167" customFormat="1" ht="15">
      <c r="A695" s="167" t="s">
        <v>12003</v>
      </c>
      <c r="C695" s="61" t="s">
        <v>6777</v>
      </c>
      <c r="E695" s="61" t="s">
        <v>8039</v>
      </c>
      <c r="F695" s="167" t="s">
        <v>11102</v>
      </c>
      <c r="G695" s="167" t="s">
        <v>11821</v>
      </c>
      <c r="H695" s="62" t="s">
        <v>12030</v>
      </c>
      <c r="I695" s="167" t="s">
        <v>11821</v>
      </c>
      <c r="J695" s="63" t="str">
        <f t="shared" si="62"/>
        <v>IC.CV.172102</v>
      </c>
      <c r="K695" s="61" t="s">
        <v>2379</v>
      </c>
      <c r="L695" s="167" t="str">
        <f t="shared" si="66"/>
        <v>Off</v>
      </c>
      <c r="M695" s="168" t="str">
        <f t="shared" si="63"/>
        <v>PI.IC.CV.172102.01</v>
      </c>
      <c r="N695" s="168"/>
      <c r="O695" s="168" t="str">
        <f t="shared" si="64"/>
        <v>PH.IC.CV.172102.01</v>
      </c>
      <c r="Q695" s="168" t="str">
        <f t="shared" si="65"/>
        <v>CL.IC.CV.172102.01</v>
      </c>
    </row>
    <row r="696" spans="1:27" s="167" customFormat="1" ht="15">
      <c r="A696" s="167" t="s">
        <v>12003</v>
      </c>
      <c r="C696" s="61" t="s">
        <v>6777</v>
      </c>
      <c r="E696" s="61" t="s">
        <v>8039</v>
      </c>
      <c r="F696" s="167" t="s">
        <v>11102</v>
      </c>
      <c r="G696" s="167" t="s">
        <v>10954</v>
      </c>
      <c r="H696" s="62" t="s">
        <v>12032</v>
      </c>
      <c r="I696" s="167" t="s">
        <v>10955</v>
      </c>
      <c r="J696" s="63" t="str">
        <f t="shared" si="62"/>
        <v>IC.CV.172103</v>
      </c>
      <c r="K696" s="61" t="s">
        <v>2379</v>
      </c>
      <c r="L696" s="167" t="str">
        <f t="shared" si="66"/>
        <v>Off, attached to generator</v>
      </c>
      <c r="M696" s="168" t="str">
        <f t="shared" si="63"/>
        <v>PI.IC.CV.172103.01</v>
      </c>
      <c r="N696" s="168"/>
      <c r="O696" s="168" t="str">
        <f t="shared" si="64"/>
        <v>PH.IC.CV.172103.01</v>
      </c>
      <c r="Q696" s="168" t="str">
        <f t="shared" si="65"/>
        <v>CL.IC.CV.172103.01</v>
      </c>
    </row>
    <row r="697" spans="1:27" s="167" customFormat="1" ht="15">
      <c r="A697" s="167" t="s">
        <v>12003</v>
      </c>
      <c r="C697" s="61" t="s">
        <v>6777</v>
      </c>
      <c r="E697" s="61" t="s">
        <v>8039</v>
      </c>
      <c r="F697" s="167" t="s">
        <v>11102</v>
      </c>
      <c r="G697" s="167" t="s">
        <v>11100</v>
      </c>
      <c r="H697" s="62" t="s">
        <v>12028</v>
      </c>
      <c r="I697" s="167" t="s">
        <v>11454</v>
      </c>
      <c r="J697" s="63" t="str">
        <f t="shared" si="62"/>
        <v>IC.CV.172104</v>
      </c>
      <c r="K697" s="61" t="s">
        <v>2379</v>
      </c>
      <c r="L697" s="167" t="str">
        <f t="shared" si="66"/>
        <v>Deactivated in OR</v>
      </c>
      <c r="M697" s="168" t="str">
        <f t="shared" si="63"/>
        <v>PI.IC.CV.172104.01</v>
      </c>
      <c r="N697" s="168"/>
      <c r="O697" s="168" t="str">
        <f t="shared" si="64"/>
        <v>PH.IC.CV.172104.01</v>
      </c>
      <c r="Q697" s="168" t="str">
        <f t="shared" si="65"/>
        <v>CL.IC.CV.172104.01</v>
      </c>
    </row>
    <row r="698" spans="1:27" s="167" customFormat="1" ht="15">
      <c r="A698" s="167" t="s">
        <v>12003</v>
      </c>
      <c r="C698" s="61" t="s">
        <v>6777</v>
      </c>
      <c r="E698" s="61" t="s">
        <v>8039</v>
      </c>
      <c r="F698" s="167" t="s">
        <v>11102</v>
      </c>
      <c r="G698" s="167" t="s">
        <v>11286</v>
      </c>
      <c r="H698" s="62" t="s">
        <v>12210</v>
      </c>
      <c r="I698" s="167" t="s">
        <v>11287</v>
      </c>
      <c r="J698" s="63" t="str">
        <f t="shared" si="62"/>
        <v>IC.CV.172105</v>
      </c>
      <c r="K698" s="61" t="s">
        <v>2379</v>
      </c>
      <c r="L698" s="167" t="str">
        <f t="shared" si="66"/>
        <v>Deactivated prior to OR</v>
      </c>
      <c r="M698" s="168" t="str">
        <f t="shared" si="63"/>
        <v>PI.IC.CV.172105.01</v>
      </c>
      <c r="N698" s="168"/>
      <c r="O698" s="168" t="str">
        <f t="shared" si="64"/>
        <v>PH.IC.CV.172105.01</v>
      </c>
      <c r="Q698" s="168" t="str">
        <f t="shared" si="65"/>
        <v>CL.IC.CV.172105.01</v>
      </c>
    </row>
    <row r="699" spans="1:27" s="167" customFormat="1" ht="15">
      <c r="A699" s="167" t="s">
        <v>12003</v>
      </c>
      <c r="C699" s="61" t="s">
        <v>6777</v>
      </c>
      <c r="E699" s="61" t="s">
        <v>8039</v>
      </c>
      <c r="F699" s="167" t="s">
        <v>11102</v>
      </c>
      <c r="G699" s="167" t="s">
        <v>11288</v>
      </c>
      <c r="H699" s="62" t="s">
        <v>12212</v>
      </c>
      <c r="I699" s="167" t="s">
        <v>11289</v>
      </c>
      <c r="J699" s="63" t="str">
        <f t="shared" si="62"/>
        <v>IC.CV.172106</v>
      </c>
      <c r="K699" s="61" t="s">
        <v>2379</v>
      </c>
      <c r="L699" s="167" t="str">
        <f t="shared" si="66"/>
        <v xml:space="preserve">Reactivated </v>
      </c>
      <c r="M699" s="168" t="str">
        <f t="shared" si="63"/>
        <v>PI.IC.CV.172106.01</v>
      </c>
      <c r="N699" s="168"/>
      <c r="O699" s="168" t="str">
        <f t="shared" si="64"/>
        <v>PH.IC.CV.172106.01</v>
      </c>
      <c r="Q699" s="168" t="str">
        <f t="shared" si="65"/>
        <v>CL.IC.CV.172106.01</v>
      </c>
    </row>
    <row r="700" spans="1:27" s="167" customFormat="1" ht="15">
      <c r="A700" s="167" t="s">
        <v>12003</v>
      </c>
      <c r="C700" s="61" t="s">
        <v>6777</v>
      </c>
      <c r="D700" s="167" t="s">
        <v>11290</v>
      </c>
      <c r="E700" s="61" t="s">
        <v>7874</v>
      </c>
      <c r="F700" s="167" t="s">
        <v>11137</v>
      </c>
      <c r="G700" s="167" t="s">
        <v>11138</v>
      </c>
      <c r="H700" s="62" t="s">
        <v>11848</v>
      </c>
      <c r="I700" s="167" t="s">
        <v>11138</v>
      </c>
      <c r="J700" s="63" t="str">
        <f t="shared" ref="J700:J774" si="67">CONCATENATE("IC.CV.",C700,E700,H700)</f>
        <v>IC.CV.172201</v>
      </c>
      <c r="K700" s="61" t="s">
        <v>2379</v>
      </c>
      <c r="L700" s="167" t="str">
        <f t="shared" si="66"/>
        <v>Capped</v>
      </c>
      <c r="M700" s="168" t="str">
        <f t="shared" si="63"/>
        <v>PI.IC.CV.172201.01</v>
      </c>
      <c r="N700" s="168"/>
      <c r="O700" s="168" t="str">
        <f t="shared" si="64"/>
        <v>PH.IC.CV.172201.01</v>
      </c>
      <c r="Q700" s="168" t="str">
        <f t="shared" si="65"/>
        <v>CL.IC.CV.172201.01</v>
      </c>
    </row>
    <row r="701" spans="1:27" s="167" customFormat="1" ht="15">
      <c r="A701" s="167" t="s">
        <v>12003</v>
      </c>
      <c r="C701" s="61" t="s">
        <v>6777</v>
      </c>
      <c r="E701" s="61" t="s">
        <v>7874</v>
      </c>
      <c r="F701" s="167" t="s">
        <v>11137</v>
      </c>
      <c r="G701" s="167" t="s">
        <v>11139</v>
      </c>
      <c r="H701" s="62" t="s">
        <v>12030</v>
      </c>
      <c r="I701" s="167" t="s">
        <v>11139</v>
      </c>
      <c r="J701" s="63" t="str">
        <f t="shared" si="67"/>
        <v>IC.CV.172202</v>
      </c>
      <c r="K701" s="61" t="s">
        <v>2379</v>
      </c>
      <c r="L701" s="167" t="str">
        <f t="shared" si="66"/>
        <v>Labeled</v>
      </c>
      <c r="M701" s="168" t="str">
        <f t="shared" ref="M701:M775" si="68">CONCATENATE("PI.",J701,".",K701)</f>
        <v>PI.IC.CV.172202.01</v>
      </c>
      <c r="N701" s="168"/>
      <c r="O701" s="168" t="str">
        <f t="shared" ref="O701:O775" si="69">CONCATENATE("PH.",J701,".",K701)</f>
        <v>PH.IC.CV.172202.01</v>
      </c>
      <c r="Q701" s="168" t="str">
        <f t="shared" ref="Q701:Q775" si="70">CONCATENATE("CL.",J701,".",K701)</f>
        <v>CL.IC.CV.172202.01</v>
      </c>
    </row>
    <row r="702" spans="1:27" s="167" customFormat="1" ht="15">
      <c r="A702" s="167" t="s">
        <v>12003</v>
      </c>
      <c r="C702" s="61" t="s">
        <v>6777</v>
      </c>
      <c r="E702" s="61" t="s">
        <v>7874</v>
      </c>
      <c r="F702" s="167" t="s">
        <v>11137</v>
      </c>
      <c r="G702" s="167" t="s">
        <v>11140</v>
      </c>
      <c r="H702" s="62" t="s">
        <v>12032</v>
      </c>
      <c r="I702" s="167" t="s">
        <v>11140</v>
      </c>
      <c r="J702" s="63" t="str">
        <f t="shared" si="67"/>
        <v>IC.CV.172203</v>
      </c>
      <c r="K702" s="61" t="s">
        <v>2379</v>
      </c>
      <c r="L702" s="167" t="str">
        <f t="shared" si="66"/>
        <v>Removed</v>
      </c>
      <c r="M702" s="168" t="str">
        <f t="shared" si="68"/>
        <v>PI.IC.CV.172203.01</v>
      </c>
      <c r="N702" s="168"/>
      <c r="O702" s="168" t="str">
        <f t="shared" si="69"/>
        <v>PH.IC.CV.172203.01</v>
      </c>
      <c r="Q702" s="168" t="str">
        <f t="shared" si="70"/>
        <v>CL.IC.CV.172203.01</v>
      </c>
    </row>
    <row r="703" spans="1:27" s="167" customFormat="1" ht="15">
      <c r="A703" s="167" t="s">
        <v>12003</v>
      </c>
      <c r="C703" s="61" t="s">
        <v>13176</v>
      </c>
      <c r="E703" s="61" t="s">
        <v>7874</v>
      </c>
      <c r="F703" s="167" t="s">
        <v>11137</v>
      </c>
      <c r="G703" s="167" t="s">
        <v>11141</v>
      </c>
      <c r="H703" s="62" t="s">
        <v>12028</v>
      </c>
      <c r="I703" s="167" t="s">
        <v>11485</v>
      </c>
      <c r="J703" s="63" t="str">
        <f>CONCATENATE("IC.CV.",C703,E703,H703)</f>
        <v>IC.CV.172204</v>
      </c>
      <c r="K703" s="61" t="s">
        <v>12906</v>
      </c>
      <c r="L703" s="167" t="str">
        <f>G703</f>
        <v>Number: specify</v>
      </c>
      <c r="M703" s="168" t="str">
        <f>CONCATENATE("PI.",J703,".",K703)</f>
        <v>PI.IC.CV.172204.01</v>
      </c>
      <c r="N703" s="168"/>
      <c r="O703" s="168" t="str">
        <f>CONCATENATE("PH.",J703,".",K703)</f>
        <v>PH.IC.CV.172204.01</v>
      </c>
      <c r="Q703" s="168" t="str">
        <f>CONCATENATE("CL.",J703,".",K703)</f>
        <v>CL.IC.CV.172204.01</v>
      </c>
    </row>
    <row r="704" spans="1:27" s="167" customFormat="1" ht="15">
      <c r="A704" s="167" t="s">
        <v>12003</v>
      </c>
      <c r="C704" s="61" t="s">
        <v>6777</v>
      </c>
      <c r="E704" s="61" t="s">
        <v>7874</v>
      </c>
      <c r="F704" s="167" t="s">
        <v>11137</v>
      </c>
      <c r="G704" s="167" t="s">
        <v>1648</v>
      </c>
      <c r="H704" s="62" t="s">
        <v>1656</v>
      </c>
      <c r="I704" s="167" t="s">
        <v>1649</v>
      </c>
      <c r="J704" s="63" t="str">
        <f t="shared" si="67"/>
        <v>IC.CV.172205</v>
      </c>
      <c r="K704" s="61" t="s">
        <v>2379</v>
      </c>
      <c r="L704" s="167" t="str">
        <f t="shared" si="66"/>
        <v>Uncapped</v>
      </c>
      <c r="M704" s="168" t="str">
        <f t="shared" si="68"/>
        <v>PI.IC.CV.172205.01</v>
      </c>
      <c r="N704" s="168"/>
      <c r="O704" s="168" t="str">
        <f t="shared" si="69"/>
        <v>PH.IC.CV.172205.01</v>
      </c>
      <c r="Q704" s="168" t="str">
        <f t="shared" si="70"/>
        <v>CL.IC.CV.172205.01</v>
      </c>
      <c r="Z704" s="167" t="s">
        <v>1717</v>
      </c>
      <c r="AA704" s="167">
        <v>1146</v>
      </c>
    </row>
    <row r="705" spans="1:19" s="167" customFormat="1" ht="15">
      <c r="A705" s="167" t="s">
        <v>12003</v>
      </c>
      <c r="C705" s="61" t="s">
        <v>6777</v>
      </c>
      <c r="D705" s="167" t="s">
        <v>11486</v>
      </c>
      <c r="E705" s="61" t="s">
        <v>7876</v>
      </c>
      <c r="F705" s="167" t="s">
        <v>11487</v>
      </c>
      <c r="G705" s="167" t="s">
        <v>11488</v>
      </c>
      <c r="H705" s="62" t="s">
        <v>11848</v>
      </c>
      <c r="I705" s="167" t="s">
        <v>11489</v>
      </c>
      <c r="J705" s="63" t="str">
        <f t="shared" si="67"/>
        <v>IC.CV.172301</v>
      </c>
      <c r="K705" s="61" t="s">
        <v>2379</v>
      </c>
      <c r="L705" s="167" t="str">
        <f t="shared" si="66"/>
        <v>Temporary Epicardial</v>
      </c>
      <c r="M705" s="168" t="str">
        <f t="shared" si="68"/>
        <v>PI.IC.CV.172301.01</v>
      </c>
      <c r="N705" s="168"/>
      <c r="O705" s="168" t="str">
        <f t="shared" si="69"/>
        <v>PH.IC.CV.172301.01</v>
      </c>
      <c r="Q705" s="168" t="str">
        <f t="shared" si="70"/>
        <v>CL.IC.CV.172301.01</v>
      </c>
    </row>
    <row r="706" spans="1:19" s="167" customFormat="1" ht="15">
      <c r="A706" s="167" t="s">
        <v>12003</v>
      </c>
      <c r="C706" s="61" t="s">
        <v>6777</v>
      </c>
      <c r="E706" s="61" t="s">
        <v>7876</v>
      </c>
      <c r="F706" s="167" t="s">
        <v>11487</v>
      </c>
      <c r="G706" s="167" t="s">
        <v>11321</v>
      </c>
      <c r="H706" s="62" t="s">
        <v>12030</v>
      </c>
      <c r="I706" s="167" t="s">
        <v>10849</v>
      </c>
      <c r="J706" s="63" t="str">
        <f t="shared" si="67"/>
        <v>IC.CV.172302</v>
      </c>
      <c r="K706" s="61" t="s">
        <v>2379</v>
      </c>
      <c r="L706" s="167" t="str">
        <f t="shared" si="66"/>
        <v>Temporary Transvenous</v>
      </c>
      <c r="M706" s="168" t="str">
        <f t="shared" si="68"/>
        <v>PI.IC.CV.172302.01</v>
      </c>
      <c r="N706" s="168"/>
      <c r="O706" s="168" t="str">
        <f t="shared" si="69"/>
        <v>PH.IC.CV.172302.01</v>
      </c>
      <c r="Q706" s="168" t="str">
        <f t="shared" si="70"/>
        <v>CL.IC.CV.172302.01</v>
      </c>
    </row>
    <row r="707" spans="1:19" s="167" customFormat="1" ht="15">
      <c r="A707" s="167" t="s">
        <v>12003</v>
      </c>
      <c r="C707" s="61" t="s">
        <v>6777</v>
      </c>
      <c r="E707" s="61" t="s">
        <v>7876</v>
      </c>
      <c r="F707" s="167" t="s">
        <v>11487</v>
      </c>
      <c r="G707" s="167" t="s">
        <v>10850</v>
      </c>
      <c r="H707" s="62" t="s">
        <v>12032</v>
      </c>
      <c r="I707" s="167" t="s">
        <v>10851</v>
      </c>
      <c r="J707" s="63" t="str">
        <f t="shared" si="67"/>
        <v>IC.CV.172303</v>
      </c>
      <c r="K707" s="61" t="s">
        <v>2379</v>
      </c>
      <c r="L707" s="167" t="str">
        <f t="shared" si="66"/>
        <v>Temporary Transcutaneous</v>
      </c>
      <c r="M707" s="168" t="str">
        <f t="shared" si="68"/>
        <v>PI.IC.CV.172303.01</v>
      </c>
      <c r="N707" s="168"/>
      <c r="O707" s="168" t="str">
        <f t="shared" si="69"/>
        <v>PH.IC.CV.172303.01</v>
      </c>
      <c r="Q707" s="168" t="str">
        <f t="shared" si="70"/>
        <v>CL.IC.CV.172303.01</v>
      </c>
    </row>
    <row r="708" spans="1:19" s="167" customFormat="1" ht="15">
      <c r="A708" s="167" t="s">
        <v>12003</v>
      </c>
      <c r="C708" s="61" t="s">
        <v>6777</v>
      </c>
      <c r="E708" s="61" t="s">
        <v>7876</v>
      </c>
      <c r="F708" s="167" t="s">
        <v>11487</v>
      </c>
      <c r="G708" s="167" t="s">
        <v>10852</v>
      </c>
      <c r="H708" s="62" t="s">
        <v>12028</v>
      </c>
      <c r="I708" s="167" t="s">
        <v>10853</v>
      </c>
      <c r="J708" s="63" t="str">
        <f t="shared" si="67"/>
        <v>IC.CV.172304</v>
      </c>
      <c r="K708" s="61" t="s">
        <v>2379</v>
      </c>
      <c r="L708" s="167" t="str">
        <f t="shared" si="66"/>
        <v>Pacemaker Permanent</v>
      </c>
      <c r="M708" s="168" t="str">
        <f t="shared" si="68"/>
        <v>PI.IC.CV.172304.01</v>
      </c>
      <c r="N708" s="168"/>
      <c r="O708" s="168" t="str">
        <f t="shared" si="69"/>
        <v>PH.IC.CV.172304.01</v>
      </c>
      <c r="Q708" s="168" t="str">
        <f t="shared" si="70"/>
        <v>CL.IC.CV.172304.01</v>
      </c>
    </row>
    <row r="709" spans="1:19" s="167" customFormat="1" ht="15">
      <c r="A709" s="167" t="s">
        <v>12003</v>
      </c>
      <c r="C709" s="61" t="s">
        <v>6777</v>
      </c>
      <c r="E709" s="61" t="s">
        <v>7876</v>
      </c>
      <c r="F709" s="167" t="s">
        <v>11487</v>
      </c>
      <c r="G709" s="167" t="s">
        <v>10854</v>
      </c>
      <c r="H709" s="62" t="s">
        <v>12210</v>
      </c>
      <c r="I709" s="167" t="s">
        <v>10855</v>
      </c>
      <c r="J709" s="63" t="str">
        <f t="shared" si="67"/>
        <v>IC.CV.172305</v>
      </c>
      <c r="K709" s="61" t="s">
        <v>2379</v>
      </c>
      <c r="L709" s="167" t="str">
        <f t="shared" si="66"/>
        <v>Pacemaker permanent Biventricular</v>
      </c>
      <c r="M709" s="168" t="str">
        <f t="shared" si="68"/>
        <v>PI.IC.CV.172305.01</v>
      </c>
      <c r="N709" s="168"/>
      <c r="O709" s="168" t="str">
        <f t="shared" si="69"/>
        <v>PH.IC.CV.172305.01</v>
      </c>
      <c r="Q709" s="168" t="str">
        <f t="shared" si="70"/>
        <v>CL.IC.CV.172305.01</v>
      </c>
    </row>
    <row r="710" spans="1:19" s="167" customFormat="1" ht="15">
      <c r="A710" s="167" t="s">
        <v>12003</v>
      </c>
      <c r="C710" s="61" t="s">
        <v>6777</v>
      </c>
      <c r="E710" s="61" t="s">
        <v>7876</v>
      </c>
      <c r="F710" s="167" t="s">
        <v>11487</v>
      </c>
      <c r="G710" s="167" t="s">
        <v>10856</v>
      </c>
      <c r="H710" s="62" t="s">
        <v>12212</v>
      </c>
      <c r="I710" s="167" t="s">
        <v>10857</v>
      </c>
      <c r="J710" s="63" t="str">
        <f t="shared" si="67"/>
        <v>IC.CV.172306</v>
      </c>
      <c r="K710" s="61" t="s">
        <v>2379</v>
      </c>
      <c r="L710" s="167" t="str">
        <f t="shared" si="66"/>
        <v>Implantable Defibrillator</v>
      </c>
      <c r="M710" s="168" t="str">
        <f t="shared" si="68"/>
        <v>PI.IC.CV.172306.01</v>
      </c>
      <c r="N710" s="168"/>
      <c r="O710" s="168" t="str">
        <f t="shared" si="69"/>
        <v>PH.IC.CV.172306.01</v>
      </c>
      <c r="Q710" s="168" t="str">
        <f t="shared" si="70"/>
        <v>CL.IC.CV.172306.01</v>
      </c>
    </row>
    <row r="711" spans="1:19" s="167" customFormat="1" ht="15">
      <c r="A711" s="167" t="s">
        <v>12003</v>
      </c>
      <c r="C711" s="61" t="s">
        <v>6777</v>
      </c>
      <c r="D711" s="167" t="s">
        <v>11004</v>
      </c>
      <c r="E711" s="61" t="s">
        <v>7055</v>
      </c>
      <c r="F711" s="167" t="s">
        <v>11005</v>
      </c>
      <c r="G711" s="167" t="s">
        <v>11006</v>
      </c>
      <c r="H711" s="62" t="s">
        <v>11848</v>
      </c>
      <c r="I711" s="167" t="s">
        <v>11007</v>
      </c>
      <c r="J711" s="63" t="str">
        <f t="shared" si="67"/>
        <v>IC.CV.172401</v>
      </c>
      <c r="K711" s="61" t="s">
        <v>2379</v>
      </c>
      <c r="L711" s="167" t="str">
        <f t="shared" ref="L711:L774" si="71">G711</f>
        <v>100 percent pacing</v>
      </c>
      <c r="M711" s="168" t="str">
        <f t="shared" si="68"/>
        <v>PI.IC.CV.172401.01</v>
      </c>
      <c r="N711" s="168"/>
      <c r="O711" s="168" t="str">
        <f t="shared" si="69"/>
        <v>PH.IC.CV.172401.01</v>
      </c>
      <c r="Q711" s="168" t="str">
        <f t="shared" si="70"/>
        <v>CL.IC.CV.172401.01</v>
      </c>
    </row>
    <row r="712" spans="1:19" s="167" customFormat="1" ht="15">
      <c r="A712" s="167" t="s">
        <v>12003</v>
      </c>
      <c r="C712" s="61" t="s">
        <v>6777</v>
      </c>
      <c r="E712" s="61" t="s">
        <v>7055</v>
      </c>
      <c r="F712" s="167" t="s">
        <v>11005</v>
      </c>
      <c r="G712" s="167" t="s">
        <v>11012</v>
      </c>
      <c r="H712" s="62" t="s">
        <v>12030</v>
      </c>
      <c r="I712" s="167" t="s">
        <v>11013</v>
      </c>
      <c r="J712" s="63" t="str">
        <f t="shared" si="67"/>
        <v>IC.CV.172402</v>
      </c>
      <c r="K712" s="61" t="s">
        <v>2379</v>
      </c>
      <c r="L712" s="167" t="str">
        <f t="shared" si="71"/>
        <v>Intermittent pacing</v>
      </c>
      <c r="M712" s="168" t="str">
        <f t="shared" si="68"/>
        <v>PI.IC.CV.172402.01</v>
      </c>
      <c r="N712" s="168"/>
      <c r="O712" s="168" t="str">
        <f t="shared" si="69"/>
        <v>PH.IC.CV.172402.01</v>
      </c>
      <c r="Q712" s="168" t="str">
        <f t="shared" si="70"/>
        <v>CL.IC.CV.172402.01</v>
      </c>
    </row>
    <row r="713" spans="1:19" s="167" customFormat="1" ht="15">
      <c r="A713" s="167" t="s">
        <v>2547</v>
      </c>
      <c r="C713" s="61" t="s">
        <v>6777</v>
      </c>
      <c r="E713" s="61" t="s">
        <v>7055</v>
      </c>
      <c r="F713" s="167" t="s">
        <v>11004</v>
      </c>
      <c r="G713" s="61" t="s">
        <v>11014</v>
      </c>
      <c r="H713" s="62" t="s">
        <v>12592</v>
      </c>
      <c r="I713" s="62" t="s">
        <v>11015</v>
      </c>
      <c r="J713" s="63" t="str">
        <f t="shared" si="67"/>
        <v>IC.CV.172403</v>
      </c>
      <c r="K713" s="61" t="s">
        <v>2379</v>
      </c>
      <c r="L713" s="167" t="str">
        <f t="shared" si="71"/>
        <v>0 to 100%</v>
      </c>
      <c r="M713" s="168" t="str">
        <f t="shared" si="68"/>
        <v>PI.IC.CV.172403.01</v>
      </c>
      <c r="N713" s="168"/>
      <c r="O713" s="168" t="str">
        <f t="shared" si="69"/>
        <v>PH.IC.CV.172403.01</v>
      </c>
      <c r="Q713" s="168" t="str">
        <f t="shared" si="70"/>
        <v>CL.IC.CV.172403.01</v>
      </c>
      <c r="R713" s="167" t="s">
        <v>12465</v>
      </c>
      <c r="S713" s="167">
        <v>187</v>
      </c>
    </row>
    <row r="714" spans="1:19" s="167" customFormat="1" ht="15">
      <c r="A714" s="167" t="s">
        <v>12003</v>
      </c>
      <c r="C714" s="61" t="s">
        <v>6777</v>
      </c>
      <c r="D714" s="167" t="s">
        <v>11016</v>
      </c>
      <c r="E714" s="61" t="s">
        <v>5849</v>
      </c>
      <c r="F714" s="167" t="s">
        <v>10867</v>
      </c>
      <c r="G714" s="167" t="s">
        <v>9286</v>
      </c>
      <c r="H714" s="62" t="s">
        <v>11848</v>
      </c>
      <c r="I714" s="167" t="s">
        <v>9286</v>
      </c>
      <c r="J714" s="63" t="str">
        <f t="shared" si="67"/>
        <v>IC.CV.172501</v>
      </c>
      <c r="K714" s="61" t="s">
        <v>2379</v>
      </c>
      <c r="L714" s="167" t="str">
        <f t="shared" si="71"/>
        <v>Changed</v>
      </c>
      <c r="M714" s="168" t="str">
        <f t="shared" si="68"/>
        <v>PI.IC.CV.172501.01</v>
      </c>
      <c r="N714" s="168"/>
      <c r="O714" s="168" t="str">
        <f t="shared" si="69"/>
        <v>PH.IC.CV.172501.01</v>
      </c>
      <c r="Q714" s="168" t="str">
        <f t="shared" si="70"/>
        <v>CL.IC.CV.172501.01</v>
      </c>
      <c r="R714" s="167" t="s">
        <v>4415</v>
      </c>
      <c r="S714" s="167">
        <v>190</v>
      </c>
    </row>
    <row r="715" spans="1:19" s="167" customFormat="1" ht="15">
      <c r="A715" s="167" t="s">
        <v>12003</v>
      </c>
      <c r="C715" s="61" t="s">
        <v>12462</v>
      </c>
      <c r="E715" s="61" t="s">
        <v>5849</v>
      </c>
      <c r="F715" s="167" t="s">
        <v>10867</v>
      </c>
      <c r="G715" s="167" t="s">
        <v>10868</v>
      </c>
      <c r="H715" s="62" t="s">
        <v>12030</v>
      </c>
      <c r="I715" s="167" t="s">
        <v>10868</v>
      </c>
      <c r="J715" s="63" t="str">
        <f t="shared" si="67"/>
        <v>IC.CV.172502</v>
      </c>
      <c r="K715" s="61" t="s">
        <v>2379</v>
      </c>
      <c r="L715" s="167" t="str">
        <f t="shared" si="71"/>
        <v>Change not needed</v>
      </c>
      <c r="M715" s="168" t="str">
        <f t="shared" si="68"/>
        <v>PI.IC.CV.172502.01</v>
      </c>
      <c r="N715" s="168"/>
      <c r="O715" s="168" t="str">
        <f t="shared" si="69"/>
        <v>PH.IC.CV.172502.01</v>
      </c>
      <c r="Q715" s="168" t="str">
        <f t="shared" si="70"/>
        <v>CL.IC.CV.172502.01</v>
      </c>
      <c r="R715" s="167" t="s">
        <v>12465</v>
      </c>
      <c r="S715" s="167">
        <v>190</v>
      </c>
    </row>
    <row r="716" spans="1:19" s="167" customFormat="1" ht="15">
      <c r="A716" s="167" t="s">
        <v>12003</v>
      </c>
      <c r="C716" s="61" t="s">
        <v>6777</v>
      </c>
      <c r="E716" s="61" t="s">
        <v>5849</v>
      </c>
      <c r="F716" s="167" t="s">
        <v>10867</v>
      </c>
      <c r="G716" s="167" t="s">
        <v>10869</v>
      </c>
      <c r="H716" s="62" t="s">
        <v>12592</v>
      </c>
      <c r="I716" s="167" t="s">
        <v>10730</v>
      </c>
      <c r="J716" s="63" t="str">
        <f t="shared" si="67"/>
        <v>IC.CV.172503</v>
      </c>
      <c r="K716" s="61" t="s">
        <v>2379</v>
      </c>
      <c r="L716" s="167" t="str">
        <f t="shared" si="71"/>
        <v xml:space="preserve">Specify date: </v>
      </c>
      <c r="M716" s="168" t="str">
        <f t="shared" si="68"/>
        <v>PI.IC.CV.172503.01</v>
      </c>
      <c r="N716" s="168"/>
      <c r="O716" s="168" t="str">
        <f t="shared" si="69"/>
        <v>PH.IC.CV.172503.01</v>
      </c>
      <c r="Q716" s="168" t="str">
        <f t="shared" si="70"/>
        <v>CL.IC.CV.172503.01</v>
      </c>
      <c r="R716" s="167" t="s">
        <v>12465</v>
      </c>
      <c r="S716" s="167">
        <v>520</v>
      </c>
    </row>
    <row r="717" spans="1:19" s="167" customFormat="1" ht="15">
      <c r="A717" s="167" t="s">
        <v>12003</v>
      </c>
      <c r="B717" s="10" t="s">
        <v>10877</v>
      </c>
      <c r="C717" s="61" t="s">
        <v>7866</v>
      </c>
      <c r="D717" s="167" t="s">
        <v>10644</v>
      </c>
      <c r="E717" s="61" t="s">
        <v>2379</v>
      </c>
      <c r="F717" s="167" t="s">
        <v>11019</v>
      </c>
      <c r="G717" s="167" t="s">
        <v>11020</v>
      </c>
      <c r="H717" s="62" t="s">
        <v>11848</v>
      </c>
      <c r="I717" s="167" t="s">
        <v>11643</v>
      </c>
      <c r="J717" s="63" t="str">
        <f t="shared" si="67"/>
        <v>IC.CV.180101</v>
      </c>
      <c r="K717" s="61" t="s">
        <v>2379</v>
      </c>
      <c r="L717" s="167" t="str">
        <f t="shared" si="71"/>
        <v xml:space="preserve">     On</v>
      </c>
      <c r="M717" s="168" t="str">
        <f t="shared" si="68"/>
        <v>PI.IC.CV.180101.01</v>
      </c>
      <c r="N717" s="168"/>
      <c r="O717" s="168" t="str">
        <f t="shared" si="69"/>
        <v>PH.IC.CV.180101.01</v>
      </c>
      <c r="Q717" s="168" t="str">
        <f t="shared" si="70"/>
        <v>CL.IC.CV.180101.01</v>
      </c>
    </row>
    <row r="718" spans="1:19" s="167" customFormat="1" ht="15">
      <c r="A718" s="167" t="s">
        <v>12003</v>
      </c>
      <c r="C718" s="61" t="s">
        <v>7866</v>
      </c>
      <c r="E718" s="61" t="s">
        <v>2379</v>
      </c>
      <c r="F718" s="167" t="s">
        <v>11019</v>
      </c>
      <c r="G718" s="167" t="s">
        <v>11021</v>
      </c>
      <c r="H718" s="62" t="s">
        <v>12030</v>
      </c>
      <c r="I718" s="167" t="s">
        <v>11821</v>
      </c>
      <c r="J718" s="63" t="str">
        <f t="shared" si="67"/>
        <v>IC.CV.180102</v>
      </c>
      <c r="K718" s="61" t="s">
        <v>2379</v>
      </c>
      <c r="L718" s="167" t="str">
        <f t="shared" si="71"/>
        <v xml:space="preserve">     Off</v>
      </c>
      <c r="M718" s="168" t="str">
        <f t="shared" si="68"/>
        <v>PI.IC.CV.180102.01</v>
      </c>
      <c r="N718" s="168"/>
      <c r="O718" s="168" t="str">
        <f t="shared" si="69"/>
        <v>PH.IC.CV.180102.01</v>
      </c>
      <c r="Q718" s="168" t="str">
        <f t="shared" si="70"/>
        <v>CL.IC.CV.180102.01</v>
      </c>
    </row>
    <row r="719" spans="1:19" s="167" customFormat="1" ht="15">
      <c r="A719" s="167" t="s">
        <v>12003</v>
      </c>
      <c r="C719" s="61" t="s">
        <v>12602</v>
      </c>
      <c r="E719" s="61" t="s">
        <v>12175</v>
      </c>
      <c r="F719" s="167" t="s">
        <v>11019</v>
      </c>
      <c r="G719" s="167" t="s">
        <v>11027</v>
      </c>
      <c r="H719" s="62" t="s">
        <v>12032</v>
      </c>
      <c r="I719" s="167" t="s">
        <v>11028</v>
      </c>
      <c r="J719" s="63" t="str">
        <f t="shared" si="67"/>
        <v>IC.CV.180103</v>
      </c>
      <c r="K719" s="61" t="s">
        <v>12175</v>
      </c>
      <c r="L719" s="167" t="str">
        <f t="shared" si="71"/>
        <v xml:space="preserve">     Patient refuses to wear</v>
      </c>
      <c r="M719" s="168" t="str">
        <f t="shared" si="68"/>
        <v>PI.IC.CV.180103.01</v>
      </c>
      <c r="N719" s="168"/>
      <c r="O719" s="168" t="str">
        <f t="shared" si="69"/>
        <v>PH.IC.CV.180103.01</v>
      </c>
      <c r="Q719" s="168" t="str">
        <f t="shared" si="70"/>
        <v>CL.IC.CV.180103.01</v>
      </c>
    </row>
    <row r="720" spans="1:19" s="167" customFormat="1" ht="15">
      <c r="A720" s="167" t="s">
        <v>12003</v>
      </c>
      <c r="C720" s="61" t="s">
        <v>12602</v>
      </c>
      <c r="D720" s="167" t="s">
        <v>11029</v>
      </c>
      <c r="E720" s="61" t="s">
        <v>12430</v>
      </c>
      <c r="F720" s="167" t="s">
        <v>11019</v>
      </c>
      <c r="G720" s="167" t="s">
        <v>11683</v>
      </c>
      <c r="H720" s="62" t="s">
        <v>11848</v>
      </c>
      <c r="I720" s="167" t="s">
        <v>11684</v>
      </c>
      <c r="J720" s="63" t="str">
        <f t="shared" si="67"/>
        <v>IC.CV.180201</v>
      </c>
      <c r="K720" s="61" t="s">
        <v>12175</v>
      </c>
      <c r="L720" s="167" t="str">
        <f t="shared" si="71"/>
        <v xml:space="preserve">     Sequential compression device</v>
      </c>
      <c r="M720" s="168" t="str">
        <f t="shared" si="68"/>
        <v>PI.IC.CV.180201.01</v>
      </c>
      <c r="N720" s="168"/>
      <c r="O720" s="168" t="str">
        <f t="shared" si="69"/>
        <v>PH.IC.CV.180201.01</v>
      </c>
      <c r="Q720" s="168" t="str">
        <f t="shared" si="70"/>
        <v>CL.IC.CV.180201.01</v>
      </c>
    </row>
    <row r="721" spans="1:19" s="167" customFormat="1" ht="15">
      <c r="A721" s="167" t="s">
        <v>12003</v>
      </c>
      <c r="C721" s="61" t="s">
        <v>12602</v>
      </c>
      <c r="E721" s="61" t="s">
        <v>12430</v>
      </c>
      <c r="F721" s="167" t="s">
        <v>11019</v>
      </c>
      <c r="G721" s="167" t="s">
        <v>11783</v>
      </c>
      <c r="H721" s="62" t="s">
        <v>12030</v>
      </c>
      <c r="I721" s="167" t="s">
        <v>12437</v>
      </c>
      <c r="J721" s="63" t="str">
        <f t="shared" si="67"/>
        <v>IC.CV.180202</v>
      </c>
      <c r="K721" s="61" t="s">
        <v>12175</v>
      </c>
      <c r="L721" s="167" t="str">
        <f t="shared" si="71"/>
        <v xml:space="preserve">     Other:  specify</v>
      </c>
      <c r="M721" s="168" t="str">
        <f t="shared" si="68"/>
        <v>PI.IC.CV.180202.01</v>
      </c>
      <c r="N721" s="168"/>
      <c r="O721" s="168" t="str">
        <f t="shared" si="69"/>
        <v>PH.IC.CV.180202.01</v>
      </c>
      <c r="Q721" s="168" t="str">
        <f t="shared" si="70"/>
        <v>CL.IC.CV.180202.01</v>
      </c>
    </row>
    <row r="722" spans="1:19" s="167" customFormat="1" ht="15">
      <c r="A722" s="167" t="s">
        <v>12003</v>
      </c>
      <c r="C722" s="61" t="s">
        <v>12602</v>
      </c>
      <c r="D722" s="167" t="s">
        <v>11685</v>
      </c>
      <c r="E722" s="61" t="s">
        <v>12185</v>
      </c>
      <c r="F722" s="167" t="s">
        <v>11019</v>
      </c>
      <c r="G722" s="167" t="s">
        <v>11686</v>
      </c>
      <c r="H722" s="62" t="s">
        <v>11848</v>
      </c>
      <c r="I722" s="167" t="s">
        <v>11687</v>
      </c>
      <c r="J722" s="63" t="str">
        <f t="shared" si="67"/>
        <v>IC.CV.180301</v>
      </c>
      <c r="K722" s="61" t="s">
        <v>12175</v>
      </c>
      <c r="L722" s="167" t="str">
        <f t="shared" si="71"/>
        <v xml:space="preserve">     Leg right</v>
      </c>
      <c r="M722" s="168" t="str">
        <f t="shared" si="68"/>
        <v>PI.IC.CV.180301.01</v>
      </c>
      <c r="N722" s="168"/>
      <c r="O722" s="168" t="str">
        <f t="shared" si="69"/>
        <v>PH.IC.CV.180301.01</v>
      </c>
      <c r="Q722" s="168" t="str">
        <f t="shared" si="70"/>
        <v>CL.IC.CV.180301.01</v>
      </c>
    </row>
    <row r="723" spans="1:19" s="167" customFormat="1" ht="15">
      <c r="A723" s="167" t="s">
        <v>12003</v>
      </c>
      <c r="C723" s="61" t="s">
        <v>12602</v>
      </c>
      <c r="E723" s="61" t="s">
        <v>12185</v>
      </c>
      <c r="F723" s="167" t="s">
        <v>11019</v>
      </c>
      <c r="G723" s="167" t="s">
        <v>11522</v>
      </c>
      <c r="H723" s="62" t="s">
        <v>12030</v>
      </c>
      <c r="I723" s="167" t="s">
        <v>11523</v>
      </c>
      <c r="J723" s="63" t="str">
        <f t="shared" si="67"/>
        <v>IC.CV.180302</v>
      </c>
      <c r="K723" s="61" t="s">
        <v>2379</v>
      </c>
      <c r="L723" s="167" t="str">
        <f t="shared" si="71"/>
        <v xml:space="preserve">     Leg left</v>
      </c>
      <c r="M723" s="168" t="str">
        <f t="shared" si="68"/>
        <v>PI.IC.CV.180302.01</v>
      </c>
      <c r="N723" s="168"/>
      <c r="O723" s="168" t="str">
        <f t="shared" si="69"/>
        <v>PH.IC.CV.180302.01</v>
      </c>
      <c r="Q723" s="168" t="str">
        <f t="shared" si="70"/>
        <v>CL.IC.CV.180302.01</v>
      </c>
    </row>
    <row r="724" spans="1:19" s="167" customFormat="1" ht="15">
      <c r="A724" s="167" t="s">
        <v>12003</v>
      </c>
      <c r="C724" s="61" t="s">
        <v>7866</v>
      </c>
      <c r="E724" s="61" t="s">
        <v>12592</v>
      </c>
      <c r="F724" s="167" t="s">
        <v>11019</v>
      </c>
      <c r="G724" s="167" t="s">
        <v>11524</v>
      </c>
      <c r="H724" s="62" t="s">
        <v>12032</v>
      </c>
      <c r="I724" s="167" t="s">
        <v>11525</v>
      </c>
      <c r="J724" s="63" t="str">
        <f t="shared" si="67"/>
        <v>IC.CV.180303</v>
      </c>
      <c r="K724" s="61" t="s">
        <v>2379</v>
      </c>
      <c r="L724" s="167" t="str">
        <f t="shared" si="71"/>
        <v xml:space="preserve">     Bilateral legs</v>
      </c>
      <c r="M724" s="168" t="str">
        <f t="shared" si="68"/>
        <v>PI.IC.CV.180303.01</v>
      </c>
      <c r="N724" s="168"/>
      <c r="O724" s="168" t="str">
        <f t="shared" si="69"/>
        <v>PH.IC.CV.180303.01</v>
      </c>
      <c r="Q724" s="168" t="str">
        <f t="shared" si="70"/>
        <v>CL.IC.CV.180303.01</v>
      </c>
    </row>
    <row r="725" spans="1:19" s="167" customFormat="1" ht="15">
      <c r="A725" s="167" t="s">
        <v>2547</v>
      </c>
      <c r="C725" s="61" t="s">
        <v>7866</v>
      </c>
      <c r="E725" s="61" t="s">
        <v>12592</v>
      </c>
      <c r="F725" s="167" t="s">
        <v>11064</v>
      </c>
      <c r="G725" s="61" t="s">
        <v>11065</v>
      </c>
      <c r="H725" s="62" t="s">
        <v>12594</v>
      </c>
      <c r="I725" s="62" t="s">
        <v>11066</v>
      </c>
      <c r="J725" s="63" t="str">
        <f t="shared" si="67"/>
        <v>IC.CV.180304</v>
      </c>
      <c r="K725" s="61" t="s">
        <v>2379</v>
      </c>
      <c r="L725" s="167" t="str">
        <f t="shared" si="71"/>
        <v>Not Applicable</v>
      </c>
      <c r="M725" s="168" t="str">
        <f t="shared" si="68"/>
        <v>PI.IC.CV.180304.01</v>
      </c>
      <c r="N725" s="168"/>
      <c r="O725" s="168" t="str">
        <f t="shared" si="69"/>
        <v>PH.IC.CV.180304.01</v>
      </c>
      <c r="Q725" s="168" t="str">
        <f t="shared" si="70"/>
        <v>CL.IC.CV.180304.01</v>
      </c>
      <c r="R725" s="167" t="s">
        <v>4415</v>
      </c>
      <c r="S725" s="167">
        <v>122</v>
      </c>
    </row>
    <row r="726" spans="1:19" s="167" customFormat="1" ht="15">
      <c r="A726" s="167" t="s">
        <v>12003</v>
      </c>
      <c r="C726" s="61" t="s">
        <v>7866</v>
      </c>
      <c r="D726" s="167" t="s">
        <v>11243</v>
      </c>
      <c r="E726" s="61" t="s">
        <v>6464</v>
      </c>
      <c r="F726" s="167" t="s">
        <v>11019</v>
      </c>
      <c r="G726" s="167" t="s">
        <v>11244</v>
      </c>
      <c r="H726" s="62" t="s">
        <v>11848</v>
      </c>
      <c r="I726" s="167" t="s">
        <v>11737</v>
      </c>
      <c r="J726" s="63" t="str">
        <f t="shared" si="67"/>
        <v>IC.CV.180401</v>
      </c>
      <c r="K726" s="61" t="s">
        <v>2379</v>
      </c>
      <c r="L726" s="167" t="str">
        <f t="shared" si="71"/>
        <v xml:space="preserve">     Foot</v>
      </c>
      <c r="M726" s="168" t="str">
        <f t="shared" si="68"/>
        <v>PI.IC.CV.180401.01</v>
      </c>
      <c r="N726" s="168"/>
      <c r="O726" s="168" t="str">
        <f t="shared" si="69"/>
        <v>PH.IC.CV.180401.01</v>
      </c>
      <c r="Q726" s="168" t="str">
        <f t="shared" si="70"/>
        <v>CL.IC.CV.180401.01</v>
      </c>
    </row>
    <row r="727" spans="1:19" s="167" customFormat="1" ht="15">
      <c r="A727" s="167" t="s">
        <v>12003</v>
      </c>
      <c r="C727" s="61" t="s">
        <v>7866</v>
      </c>
      <c r="E727" s="61" t="s">
        <v>6464</v>
      </c>
      <c r="F727" s="167" t="s">
        <v>11019</v>
      </c>
      <c r="G727" s="167" t="s">
        <v>11245</v>
      </c>
      <c r="H727" s="62" t="s">
        <v>12030</v>
      </c>
      <c r="I727" s="167" t="s">
        <v>11738</v>
      </c>
      <c r="J727" s="63" t="str">
        <f t="shared" si="67"/>
        <v>IC.CV.180402</v>
      </c>
      <c r="K727" s="61" t="s">
        <v>2379</v>
      </c>
      <c r="L727" s="167" t="str">
        <f t="shared" si="71"/>
        <v xml:space="preserve">     Ankle</v>
      </c>
      <c r="M727" s="168" t="str">
        <f t="shared" si="68"/>
        <v>PI.IC.CV.180402.01</v>
      </c>
      <c r="N727" s="168"/>
      <c r="O727" s="168" t="str">
        <f t="shared" si="69"/>
        <v>PH.IC.CV.180402.01</v>
      </c>
      <c r="Q727" s="168" t="str">
        <f t="shared" si="70"/>
        <v>CL.IC.CV.180402.01</v>
      </c>
    </row>
    <row r="728" spans="1:19" s="167" customFormat="1" ht="15">
      <c r="A728" s="167" t="s">
        <v>12003</v>
      </c>
      <c r="C728" s="61" t="s">
        <v>12602</v>
      </c>
      <c r="E728" s="61" t="s">
        <v>6464</v>
      </c>
      <c r="F728" s="167" t="s">
        <v>11019</v>
      </c>
      <c r="G728" s="167" t="s">
        <v>11403</v>
      </c>
      <c r="H728" s="62" t="s">
        <v>12032</v>
      </c>
      <c r="I728" s="167" t="s">
        <v>11739</v>
      </c>
      <c r="J728" s="63" t="str">
        <f t="shared" si="67"/>
        <v>IC.CV.180403</v>
      </c>
      <c r="K728" s="61" t="s">
        <v>12175</v>
      </c>
      <c r="L728" s="167" t="str">
        <f t="shared" si="71"/>
        <v xml:space="preserve">     Calf</v>
      </c>
      <c r="M728" s="168" t="str">
        <f t="shared" si="68"/>
        <v>PI.IC.CV.180403.01</v>
      </c>
      <c r="N728" s="168"/>
      <c r="O728" s="168" t="str">
        <f t="shared" si="69"/>
        <v>PH.IC.CV.180403.01</v>
      </c>
      <c r="Q728" s="168" t="str">
        <f t="shared" si="70"/>
        <v>CL.IC.CV.180403.01</v>
      </c>
    </row>
    <row r="729" spans="1:19" s="167" customFormat="1" ht="15">
      <c r="A729" s="167" t="s">
        <v>12003</v>
      </c>
      <c r="C729" s="61" t="s">
        <v>7866</v>
      </c>
      <c r="E729" s="61" t="s">
        <v>12594</v>
      </c>
      <c r="F729" s="167" t="s">
        <v>11019</v>
      </c>
      <c r="G729" s="167" t="s">
        <v>11404</v>
      </c>
      <c r="H729" s="62" t="s">
        <v>12028</v>
      </c>
      <c r="I729" s="167" t="s">
        <v>11740</v>
      </c>
      <c r="J729" s="63" t="str">
        <f t="shared" si="67"/>
        <v>IC.CV.180404</v>
      </c>
      <c r="K729" s="61" t="s">
        <v>2379</v>
      </c>
      <c r="L729" s="167" t="str">
        <f t="shared" si="71"/>
        <v xml:space="preserve">     Knee</v>
      </c>
      <c r="M729" s="168" t="str">
        <f t="shared" si="68"/>
        <v>PI.IC.CV.180404.01</v>
      </c>
      <c r="N729" s="168"/>
      <c r="O729" s="168" t="str">
        <f t="shared" si="69"/>
        <v>PH.IC.CV.180404.01</v>
      </c>
      <c r="Q729" s="168" t="str">
        <f t="shared" si="70"/>
        <v>CL.IC.CV.180404.01</v>
      </c>
    </row>
    <row r="730" spans="1:19" s="167" customFormat="1" ht="15">
      <c r="A730" s="167" t="s">
        <v>12003</v>
      </c>
      <c r="C730" s="61" t="s">
        <v>12602</v>
      </c>
      <c r="E730" s="61" t="s">
        <v>6464</v>
      </c>
      <c r="F730" s="167" t="s">
        <v>11019</v>
      </c>
      <c r="G730" s="167" t="s">
        <v>11405</v>
      </c>
      <c r="H730" s="62" t="s">
        <v>12210</v>
      </c>
      <c r="I730" s="167" t="s">
        <v>11741</v>
      </c>
      <c r="J730" s="63" t="str">
        <f t="shared" si="67"/>
        <v>IC.CV.180405</v>
      </c>
      <c r="K730" s="61" t="s">
        <v>12175</v>
      </c>
      <c r="L730" s="167" t="str">
        <f t="shared" si="71"/>
        <v xml:space="preserve">     Thigh</v>
      </c>
      <c r="M730" s="168" t="str">
        <f t="shared" si="68"/>
        <v>PI.IC.CV.180405.01</v>
      </c>
      <c r="N730" s="168"/>
      <c r="O730" s="168" t="str">
        <f t="shared" si="69"/>
        <v>PH.IC.CV.180405.01</v>
      </c>
      <c r="Q730" s="168" t="str">
        <f t="shared" si="70"/>
        <v>CL.IC.CV.180405.01</v>
      </c>
    </row>
    <row r="731" spans="1:19" s="167" customFormat="1" ht="15">
      <c r="A731" s="167" t="s">
        <v>2547</v>
      </c>
      <c r="C731" s="61" t="s">
        <v>12602</v>
      </c>
      <c r="E731" s="61" t="s">
        <v>6464</v>
      </c>
      <c r="F731" s="167" t="s">
        <v>11064</v>
      </c>
      <c r="G731" s="61" t="s">
        <v>11065</v>
      </c>
      <c r="H731" s="62" t="s">
        <v>6988</v>
      </c>
      <c r="I731" s="62" t="s">
        <v>11066</v>
      </c>
      <c r="J731" s="63" t="str">
        <f t="shared" si="67"/>
        <v>IC.CV.180406</v>
      </c>
      <c r="K731" s="61" t="s">
        <v>2379</v>
      </c>
      <c r="L731" s="167" t="str">
        <f t="shared" si="71"/>
        <v>Not Applicable</v>
      </c>
      <c r="M731" s="168" t="str">
        <f t="shared" si="68"/>
        <v>PI.IC.CV.180406.01</v>
      </c>
      <c r="N731" s="168"/>
      <c r="O731" s="168" t="str">
        <f t="shared" si="69"/>
        <v>PH.IC.CV.180406.01</v>
      </c>
      <c r="Q731" s="168" t="str">
        <f t="shared" si="70"/>
        <v>CL.IC.CV.180406.01</v>
      </c>
      <c r="R731" s="167" t="s">
        <v>12465</v>
      </c>
      <c r="S731" s="167">
        <v>123</v>
      </c>
    </row>
    <row r="732" spans="1:19" s="167" customFormat="1" ht="15">
      <c r="A732" s="167" t="s">
        <v>12003</v>
      </c>
      <c r="B732" s="167" t="s">
        <v>11406</v>
      </c>
      <c r="C732" s="61" t="s">
        <v>12604</v>
      </c>
      <c r="D732" s="167" t="s">
        <v>10935</v>
      </c>
      <c r="E732" s="61" t="s">
        <v>2379</v>
      </c>
      <c r="F732" s="167" t="s">
        <v>10942</v>
      </c>
      <c r="G732" s="167" t="s">
        <v>12065</v>
      </c>
      <c r="H732" s="62" t="s">
        <v>11848</v>
      </c>
      <c r="I732" s="167" t="s">
        <v>12066</v>
      </c>
      <c r="J732" s="63" t="str">
        <f t="shared" si="67"/>
        <v>IC.CV.190101</v>
      </c>
      <c r="K732" s="61" t="s">
        <v>12175</v>
      </c>
      <c r="L732" s="167" t="str">
        <f t="shared" si="71"/>
        <v xml:space="preserve">     3+ Strong palpation</v>
      </c>
      <c r="M732" s="168" t="str">
        <f t="shared" si="68"/>
        <v>PI.IC.CV.190101.01</v>
      </c>
      <c r="N732" s="168"/>
      <c r="O732" s="168" t="str">
        <f t="shared" si="69"/>
        <v>PH.IC.CV.190101.01</v>
      </c>
      <c r="Q732" s="168" t="str">
        <f t="shared" si="70"/>
        <v>CL.IC.CV.190101.01</v>
      </c>
    </row>
    <row r="733" spans="1:19" s="167" customFormat="1" ht="15">
      <c r="A733" s="167" t="s">
        <v>12003</v>
      </c>
      <c r="C733" s="61" t="s">
        <v>12604</v>
      </c>
      <c r="E733" s="61" t="s">
        <v>12175</v>
      </c>
      <c r="F733" s="167" t="s">
        <v>10942</v>
      </c>
      <c r="G733" s="167" t="s">
        <v>12067</v>
      </c>
      <c r="H733" s="62" t="s">
        <v>12030</v>
      </c>
      <c r="I733" s="167" t="s">
        <v>12068</v>
      </c>
      <c r="J733" s="63" t="str">
        <f t="shared" si="67"/>
        <v>IC.CV.190102</v>
      </c>
      <c r="K733" s="61" t="s">
        <v>12175</v>
      </c>
      <c r="L733" s="167" t="str">
        <f t="shared" si="71"/>
        <v xml:space="preserve">     2+ Normal palpation</v>
      </c>
      <c r="M733" s="168" t="str">
        <f t="shared" si="68"/>
        <v>PI.IC.CV.190102.01</v>
      </c>
      <c r="N733" s="168"/>
      <c r="O733" s="168" t="str">
        <f t="shared" si="69"/>
        <v>PH.IC.CV.190102.01</v>
      </c>
      <c r="Q733" s="168" t="str">
        <f t="shared" si="70"/>
        <v>CL.IC.CV.190102.01</v>
      </c>
    </row>
    <row r="734" spans="1:19" s="167" customFormat="1" ht="15">
      <c r="A734" s="167" t="s">
        <v>12003</v>
      </c>
      <c r="C734" s="61" t="s">
        <v>12604</v>
      </c>
      <c r="E734" s="61" t="s">
        <v>12175</v>
      </c>
      <c r="F734" s="167" t="s">
        <v>10942</v>
      </c>
      <c r="G734" s="167" t="s">
        <v>11895</v>
      </c>
      <c r="H734" s="62" t="s">
        <v>12032</v>
      </c>
      <c r="I734" s="167" t="s">
        <v>11896</v>
      </c>
      <c r="J734" s="63" t="str">
        <f t="shared" si="67"/>
        <v>IC.CV.190103</v>
      </c>
      <c r="K734" s="61" t="s">
        <v>12175</v>
      </c>
      <c r="L734" s="167" t="str">
        <f t="shared" si="71"/>
        <v xml:space="preserve">     1+ Weak palpation</v>
      </c>
      <c r="M734" s="168" t="str">
        <f t="shared" si="68"/>
        <v>PI.IC.CV.190103.01</v>
      </c>
      <c r="N734" s="168"/>
      <c r="O734" s="168" t="str">
        <f t="shared" si="69"/>
        <v>PH.IC.CV.190103.01</v>
      </c>
      <c r="Q734" s="168" t="str">
        <f t="shared" si="70"/>
        <v>CL.IC.CV.190103.01</v>
      </c>
    </row>
    <row r="735" spans="1:19" s="167" customFormat="1" ht="15">
      <c r="A735" s="167" t="s">
        <v>12003</v>
      </c>
      <c r="C735" s="61" t="s">
        <v>12604</v>
      </c>
      <c r="E735" s="61" t="s">
        <v>12175</v>
      </c>
      <c r="F735" s="167" t="s">
        <v>10942</v>
      </c>
      <c r="G735" s="167" t="s">
        <v>11897</v>
      </c>
      <c r="H735" s="62" t="s">
        <v>12028</v>
      </c>
      <c r="I735" s="167">
        <v>0</v>
      </c>
      <c r="J735" s="63" t="str">
        <f t="shared" si="67"/>
        <v>IC.CV.190104</v>
      </c>
      <c r="K735" s="61" t="s">
        <v>12175</v>
      </c>
      <c r="L735" s="167" t="str">
        <f t="shared" si="71"/>
        <v xml:space="preserve">     0 Not palpable</v>
      </c>
      <c r="M735" s="168" t="str">
        <f t="shared" si="68"/>
        <v>PI.IC.CV.190104.01</v>
      </c>
      <c r="N735" s="168"/>
      <c r="O735" s="168" t="str">
        <f t="shared" si="69"/>
        <v>PH.IC.CV.190104.01</v>
      </c>
      <c r="Q735" s="168" t="str">
        <f t="shared" si="70"/>
        <v>CL.IC.CV.190104.01</v>
      </c>
    </row>
    <row r="736" spans="1:19" s="167" customFormat="1" ht="15">
      <c r="A736" s="167" t="s">
        <v>12003</v>
      </c>
      <c r="C736" s="61" t="s">
        <v>12604</v>
      </c>
      <c r="D736" s="167" t="s">
        <v>12910</v>
      </c>
      <c r="E736" s="61" t="s">
        <v>12430</v>
      </c>
      <c r="F736" s="167" t="s">
        <v>10942</v>
      </c>
      <c r="G736" s="167" t="s">
        <v>11898</v>
      </c>
      <c r="H736" s="62" t="s">
        <v>11848</v>
      </c>
      <c r="I736" s="167" t="s">
        <v>11899</v>
      </c>
      <c r="J736" s="63" t="str">
        <f t="shared" si="67"/>
        <v>IC.CV.190201</v>
      </c>
      <c r="K736" s="61" t="s">
        <v>12175</v>
      </c>
      <c r="L736" s="167" t="str">
        <f t="shared" si="71"/>
        <v xml:space="preserve">     Present by doppler</v>
      </c>
      <c r="M736" s="168" t="str">
        <f t="shared" si="68"/>
        <v>PI.IC.CV.190201.01</v>
      </c>
      <c r="N736" s="168"/>
      <c r="O736" s="168" t="str">
        <f t="shared" si="69"/>
        <v>PH.IC.CV.190201.01</v>
      </c>
      <c r="Q736" s="168" t="str">
        <f t="shared" si="70"/>
        <v>CL.IC.CV.190201.01</v>
      </c>
    </row>
    <row r="737" spans="1:17" s="167" customFormat="1" ht="15">
      <c r="A737" s="167" t="s">
        <v>12003</v>
      </c>
      <c r="C737" s="61" t="s">
        <v>12604</v>
      </c>
      <c r="E737" s="61" t="s">
        <v>12430</v>
      </c>
      <c r="F737" s="167" t="s">
        <v>10942</v>
      </c>
      <c r="G737" s="167" t="s">
        <v>11900</v>
      </c>
      <c r="H737" s="62" t="s">
        <v>12030</v>
      </c>
      <c r="I737" s="167" t="s">
        <v>11901</v>
      </c>
      <c r="J737" s="63" t="str">
        <f t="shared" si="67"/>
        <v>IC.CV.190202</v>
      </c>
      <c r="K737" s="61" t="s">
        <v>12175</v>
      </c>
      <c r="L737" s="167" t="str">
        <f t="shared" si="71"/>
        <v xml:space="preserve">     Unable to obtain by doppler</v>
      </c>
      <c r="M737" s="168" t="str">
        <f t="shared" si="68"/>
        <v>PI.IC.CV.190202.01</v>
      </c>
      <c r="N737" s="168"/>
      <c r="O737" s="168" t="str">
        <f t="shared" si="69"/>
        <v>PH.IC.CV.190202.01</v>
      </c>
      <c r="Q737" s="168" t="str">
        <f t="shared" si="70"/>
        <v>CL.IC.CV.190202.01</v>
      </c>
    </row>
    <row r="738" spans="1:17" s="167" customFormat="1" ht="15">
      <c r="A738" s="167" t="s">
        <v>12003</v>
      </c>
      <c r="C738" s="61" t="s">
        <v>12604</v>
      </c>
      <c r="E738" s="61" t="s">
        <v>12430</v>
      </c>
      <c r="F738" s="167" t="s">
        <v>10942</v>
      </c>
      <c r="G738" s="167" t="s">
        <v>11902</v>
      </c>
      <c r="H738" s="62" t="s">
        <v>12032</v>
      </c>
      <c r="I738" s="167" t="s">
        <v>11931</v>
      </c>
      <c r="J738" s="63" t="str">
        <f t="shared" si="67"/>
        <v>IC.CV.190203</v>
      </c>
      <c r="K738" s="61" t="s">
        <v>12175</v>
      </c>
      <c r="L738" s="167" t="str">
        <f t="shared" si="71"/>
        <v xml:space="preserve">     Amputee unable to assess</v>
      </c>
      <c r="M738" s="168" t="str">
        <f t="shared" si="68"/>
        <v>PI.IC.CV.190203.01</v>
      </c>
      <c r="N738" s="168"/>
      <c r="O738" s="168" t="str">
        <f t="shared" si="69"/>
        <v>PH.IC.CV.190203.01</v>
      </c>
      <c r="Q738" s="168" t="str">
        <f t="shared" si="70"/>
        <v>CL.IC.CV.190203.01</v>
      </c>
    </row>
    <row r="739" spans="1:17" s="167" customFormat="1" ht="15">
      <c r="A739" s="167" t="s">
        <v>12003</v>
      </c>
      <c r="C739" s="61" t="s">
        <v>12604</v>
      </c>
      <c r="E739" s="61" t="s">
        <v>12430</v>
      </c>
      <c r="F739" s="167" t="s">
        <v>10942</v>
      </c>
      <c r="G739" s="167" t="s">
        <v>11903</v>
      </c>
      <c r="H739" s="62" t="s">
        <v>12028</v>
      </c>
      <c r="I739" s="167" t="s">
        <v>11904</v>
      </c>
      <c r="J739" s="63" t="str">
        <f t="shared" si="67"/>
        <v>IC.CV.190204</v>
      </c>
      <c r="K739" s="61" t="s">
        <v>12175</v>
      </c>
      <c r="L739" s="167" t="str">
        <f t="shared" si="71"/>
        <v xml:space="preserve">     Cast unable to assess</v>
      </c>
      <c r="M739" s="168" t="str">
        <f t="shared" si="68"/>
        <v>PI.IC.CV.190204.01</v>
      </c>
      <c r="N739" s="168"/>
      <c r="O739" s="168" t="str">
        <f t="shared" si="69"/>
        <v>PH.IC.CV.190204.01</v>
      </c>
      <c r="Q739" s="168" t="str">
        <f t="shared" si="70"/>
        <v>CL.IC.CV.190204.01</v>
      </c>
    </row>
    <row r="740" spans="1:17" s="167" customFormat="1" ht="15">
      <c r="A740" s="167" t="s">
        <v>12003</v>
      </c>
      <c r="C740" s="61" t="s">
        <v>12604</v>
      </c>
      <c r="E740" s="61" t="s">
        <v>12430</v>
      </c>
      <c r="F740" s="167" t="s">
        <v>10942</v>
      </c>
      <c r="G740" s="167" t="s">
        <v>11715</v>
      </c>
      <c r="H740" s="62" t="s">
        <v>12210</v>
      </c>
      <c r="I740" s="167" t="s">
        <v>12207</v>
      </c>
      <c r="J740" s="63" t="str">
        <f t="shared" si="67"/>
        <v>IC.CV.190205</v>
      </c>
      <c r="K740" s="61" t="s">
        <v>12175</v>
      </c>
      <c r="L740" s="167" t="str">
        <f t="shared" si="71"/>
        <v xml:space="preserve">     Unable to assess:  specify</v>
      </c>
      <c r="M740" s="168" t="str">
        <f t="shared" si="68"/>
        <v>PI.IC.CV.190205.01</v>
      </c>
      <c r="N740" s="168"/>
      <c r="O740" s="168" t="str">
        <f t="shared" si="69"/>
        <v>PH.IC.CV.190205.01</v>
      </c>
      <c r="Q740" s="168" t="str">
        <f t="shared" si="70"/>
        <v>CL.IC.CV.190205.01</v>
      </c>
    </row>
    <row r="741" spans="1:17" s="167" customFormat="1" ht="15">
      <c r="A741" s="167" t="s">
        <v>12003</v>
      </c>
      <c r="C741" s="61" t="s">
        <v>12604</v>
      </c>
      <c r="D741" s="167" t="s">
        <v>11873</v>
      </c>
      <c r="E741" s="61" t="s">
        <v>12185</v>
      </c>
      <c r="F741" s="167" t="s">
        <v>10943</v>
      </c>
      <c r="G741" s="167" t="s">
        <v>12065</v>
      </c>
      <c r="H741" s="62" t="s">
        <v>11848</v>
      </c>
      <c r="I741" s="167" t="s">
        <v>12066</v>
      </c>
      <c r="J741" s="63" t="str">
        <f t="shared" si="67"/>
        <v>IC.CV.190301</v>
      </c>
      <c r="K741" s="61" t="s">
        <v>12175</v>
      </c>
      <c r="L741" s="167" t="str">
        <f t="shared" si="71"/>
        <v xml:space="preserve">     3+ Strong palpation</v>
      </c>
      <c r="M741" s="168" t="str">
        <f t="shared" si="68"/>
        <v>PI.IC.CV.190301.01</v>
      </c>
      <c r="N741" s="168"/>
      <c r="O741" s="168" t="str">
        <f t="shared" si="69"/>
        <v>PH.IC.CV.190301.01</v>
      </c>
      <c r="Q741" s="168" t="str">
        <f t="shared" si="70"/>
        <v>CL.IC.CV.190301.01</v>
      </c>
    </row>
    <row r="742" spans="1:17" s="167" customFormat="1" ht="15">
      <c r="A742" s="167" t="s">
        <v>12003</v>
      </c>
      <c r="C742" s="61" t="s">
        <v>12604</v>
      </c>
      <c r="E742" s="61" t="s">
        <v>12185</v>
      </c>
      <c r="F742" s="167" t="s">
        <v>10943</v>
      </c>
      <c r="G742" s="167" t="s">
        <v>12067</v>
      </c>
      <c r="H742" s="62" t="s">
        <v>12030</v>
      </c>
      <c r="I742" s="167" t="s">
        <v>12068</v>
      </c>
      <c r="J742" s="63" t="str">
        <f t="shared" si="67"/>
        <v>IC.CV.190302</v>
      </c>
      <c r="K742" s="61" t="s">
        <v>12175</v>
      </c>
      <c r="L742" s="167" t="str">
        <f t="shared" si="71"/>
        <v xml:space="preserve">     2+ Normal palpation</v>
      </c>
      <c r="M742" s="168" t="str">
        <f t="shared" si="68"/>
        <v>PI.IC.CV.190302.01</v>
      </c>
      <c r="N742" s="168"/>
      <c r="O742" s="168" t="str">
        <f t="shared" si="69"/>
        <v>PH.IC.CV.190302.01</v>
      </c>
      <c r="Q742" s="168" t="str">
        <f t="shared" si="70"/>
        <v>CL.IC.CV.190302.01</v>
      </c>
    </row>
    <row r="743" spans="1:17" s="167" customFormat="1" ht="15">
      <c r="A743" s="167" t="s">
        <v>12003</v>
      </c>
      <c r="C743" s="61" t="s">
        <v>12604</v>
      </c>
      <c r="E743" s="61" t="s">
        <v>12185</v>
      </c>
      <c r="F743" s="167" t="s">
        <v>10943</v>
      </c>
      <c r="G743" s="167" t="s">
        <v>11895</v>
      </c>
      <c r="H743" s="62" t="s">
        <v>12032</v>
      </c>
      <c r="I743" s="167" t="s">
        <v>11896</v>
      </c>
      <c r="J743" s="63" t="str">
        <f t="shared" si="67"/>
        <v>IC.CV.190303</v>
      </c>
      <c r="K743" s="61" t="s">
        <v>12175</v>
      </c>
      <c r="L743" s="167" t="str">
        <f t="shared" si="71"/>
        <v xml:space="preserve">     1+ Weak palpation</v>
      </c>
      <c r="M743" s="168" t="str">
        <f t="shared" si="68"/>
        <v>PI.IC.CV.190303.01</v>
      </c>
      <c r="N743" s="168"/>
      <c r="O743" s="168" t="str">
        <f t="shared" si="69"/>
        <v>PH.IC.CV.190303.01</v>
      </c>
      <c r="Q743" s="168" t="str">
        <f t="shared" si="70"/>
        <v>CL.IC.CV.190303.01</v>
      </c>
    </row>
    <row r="744" spans="1:17" s="167" customFormat="1" ht="15">
      <c r="A744" s="167" t="s">
        <v>12003</v>
      </c>
      <c r="C744" s="61" t="s">
        <v>12604</v>
      </c>
      <c r="E744" s="61" t="s">
        <v>12185</v>
      </c>
      <c r="F744" s="167" t="s">
        <v>10943</v>
      </c>
      <c r="G744" s="167" t="s">
        <v>11897</v>
      </c>
      <c r="H744" s="62" t="s">
        <v>12028</v>
      </c>
      <c r="I744" s="167">
        <v>0</v>
      </c>
      <c r="J744" s="63" t="str">
        <f t="shared" si="67"/>
        <v>IC.CV.190304</v>
      </c>
      <c r="K744" s="61" t="s">
        <v>12175</v>
      </c>
      <c r="L744" s="167" t="str">
        <f t="shared" si="71"/>
        <v xml:space="preserve">     0 Not palpable</v>
      </c>
      <c r="M744" s="168" t="str">
        <f t="shared" si="68"/>
        <v>PI.IC.CV.190304.01</v>
      </c>
      <c r="N744" s="168"/>
      <c r="O744" s="168" t="str">
        <f t="shared" si="69"/>
        <v>PH.IC.CV.190304.01</v>
      </c>
      <c r="Q744" s="168" t="str">
        <f t="shared" si="70"/>
        <v>CL.IC.CV.190304.01</v>
      </c>
    </row>
    <row r="745" spans="1:17" s="167" customFormat="1" ht="15">
      <c r="A745" s="167" t="s">
        <v>12003</v>
      </c>
      <c r="C745" s="61" t="s">
        <v>12604</v>
      </c>
      <c r="D745" s="167" t="s">
        <v>12911</v>
      </c>
      <c r="E745" s="61" t="s">
        <v>6464</v>
      </c>
      <c r="F745" s="167" t="s">
        <v>10943</v>
      </c>
      <c r="G745" s="167" t="s">
        <v>11898</v>
      </c>
      <c r="H745" s="62" t="s">
        <v>11848</v>
      </c>
      <c r="I745" s="167" t="s">
        <v>11899</v>
      </c>
      <c r="J745" s="63" t="str">
        <f t="shared" si="67"/>
        <v>IC.CV.190401</v>
      </c>
      <c r="K745" s="61" t="s">
        <v>12175</v>
      </c>
      <c r="L745" s="167" t="str">
        <f t="shared" si="71"/>
        <v xml:space="preserve">     Present by doppler</v>
      </c>
      <c r="M745" s="168" t="str">
        <f t="shared" si="68"/>
        <v>PI.IC.CV.190401.01</v>
      </c>
      <c r="N745" s="168"/>
      <c r="O745" s="168" t="str">
        <f t="shared" si="69"/>
        <v>PH.IC.CV.190401.01</v>
      </c>
      <c r="Q745" s="168" t="str">
        <f t="shared" si="70"/>
        <v>CL.IC.CV.190401.01</v>
      </c>
    </row>
    <row r="746" spans="1:17" s="167" customFormat="1" ht="15">
      <c r="A746" s="167" t="s">
        <v>12003</v>
      </c>
      <c r="C746" s="61" t="s">
        <v>12604</v>
      </c>
      <c r="E746" s="61" t="s">
        <v>6464</v>
      </c>
      <c r="F746" s="167" t="s">
        <v>10943</v>
      </c>
      <c r="G746" s="167" t="s">
        <v>11900</v>
      </c>
      <c r="H746" s="62" t="s">
        <v>12030</v>
      </c>
      <c r="I746" s="167" t="s">
        <v>11901</v>
      </c>
      <c r="J746" s="63" t="str">
        <f t="shared" si="67"/>
        <v>IC.CV.190402</v>
      </c>
      <c r="K746" s="61" t="s">
        <v>12175</v>
      </c>
      <c r="L746" s="167" t="str">
        <f t="shared" si="71"/>
        <v xml:space="preserve">     Unable to obtain by doppler</v>
      </c>
      <c r="M746" s="168" t="str">
        <f t="shared" si="68"/>
        <v>PI.IC.CV.190402.01</v>
      </c>
      <c r="N746" s="168"/>
      <c r="O746" s="168" t="str">
        <f t="shared" si="69"/>
        <v>PH.IC.CV.190402.01</v>
      </c>
      <c r="Q746" s="168" t="str">
        <f t="shared" si="70"/>
        <v>CL.IC.CV.190402.01</v>
      </c>
    </row>
    <row r="747" spans="1:17" s="167" customFormat="1" ht="15">
      <c r="A747" s="167" t="s">
        <v>12003</v>
      </c>
      <c r="C747" s="61" t="s">
        <v>12604</v>
      </c>
      <c r="E747" s="61" t="s">
        <v>6464</v>
      </c>
      <c r="F747" s="167" t="s">
        <v>10943</v>
      </c>
      <c r="G747" s="167" t="s">
        <v>11902</v>
      </c>
      <c r="H747" s="62" t="s">
        <v>12032</v>
      </c>
      <c r="I747" s="167" t="s">
        <v>11931</v>
      </c>
      <c r="J747" s="63" t="str">
        <f t="shared" si="67"/>
        <v>IC.CV.190403</v>
      </c>
      <c r="K747" s="61" t="s">
        <v>12175</v>
      </c>
      <c r="L747" s="167" t="str">
        <f t="shared" si="71"/>
        <v xml:space="preserve">     Amputee unable to assess</v>
      </c>
      <c r="M747" s="168" t="str">
        <f t="shared" si="68"/>
        <v>PI.IC.CV.190403.01</v>
      </c>
      <c r="N747" s="168"/>
      <c r="O747" s="168" t="str">
        <f t="shared" si="69"/>
        <v>PH.IC.CV.190403.01</v>
      </c>
      <c r="Q747" s="168" t="str">
        <f t="shared" si="70"/>
        <v>CL.IC.CV.190403.01</v>
      </c>
    </row>
    <row r="748" spans="1:17" s="167" customFormat="1" ht="15">
      <c r="A748" s="167" t="s">
        <v>12003</v>
      </c>
      <c r="C748" s="61" t="s">
        <v>12604</v>
      </c>
      <c r="E748" s="61" t="s">
        <v>6464</v>
      </c>
      <c r="F748" s="167" t="s">
        <v>10943</v>
      </c>
      <c r="G748" s="167" t="s">
        <v>11903</v>
      </c>
      <c r="H748" s="62" t="s">
        <v>12028</v>
      </c>
      <c r="I748" s="167" t="s">
        <v>11904</v>
      </c>
      <c r="J748" s="63" t="str">
        <f t="shared" si="67"/>
        <v>IC.CV.190404</v>
      </c>
      <c r="K748" s="61" t="s">
        <v>12175</v>
      </c>
      <c r="L748" s="167" t="str">
        <f t="shared" si="71"/>
        <v xml:space="preserve">     Cast unable to assess</v>
      </c>
      <c r="M748" s="168" t="str">
        <f t="shared" si="68"/>
        <v>PI.IC.CV.190404.01</v>
      </c>
      <c r="N748" s="168"/>
      <c r="O748" s="168" t="str">
        <f t="shared" si="69"/>
        <v>PH.IC.CV.190404.01</v>
      </c>
      <c r="Q748" s="168" t="str">
        <f t="shared" si="70"/>
        <v>CL.IC.CV.190404.01</v>
      </c>
    </row>
    <row r="749" spans="1:17" s="167" customFormat="1" ht="15">
      <c r="A749" s="167" t="s">
        <v>12003</v>
      </c>
      <c r="C749" s="61" t="s">
        <v>12604</v>
      </c>
      <c r="E749" s="61" t="s">
        <v>6464</v>
      </c>
      <c r="F749" s="167" t="s">
        <v>10943</v>
      </c>
      <c r="G749" s="167" t="s">
        <v>11715</v>
      </c>
      <c r="H749" s="62" t="s">
        <v>12210</v>
      </c>
      <c r="I749" s="167" t="s">
        <v>12207</v>
      </c>
      <c r="J749" s="63" t="str">
        <f t="shared" si="67"/>
        <v>IC.CV.190405</v>
      </c>
      <c r="K749" s="61" t="s">
        <v>12175</v>
      </c>
      <c r="L749" s="167" t="str">
        <f t="shared" si="71"/>
        <v xml:space="preserve">     Unable to assess:  specify</v>
      </c>
      <c r="M749" s="168" t="str">
        <f t="shared" si="68"/>
        <v>PI.IC.CV.190405.01</v>
      </c>
      <c r="N749" s="168"/>
      <c r="O749" s="168" t="str">
        <f t="shared" si="69"/>
        <v>PH.IC.CV.190405.01</v>
      </c>
      <c r="Q749" s="168" t="str">
        <f t="shared" si="70"/>
        <v>CL.IC.CV.190405.01</v>
      </c>
    </row>
    <row r="750" spans="1:17" s="167" customFormat="1" ht="15">
      <c r="A750" s="167" t="s">
        <v>12003</v>
      </c>
      <c r="B750" s="167" t="s">
        <v>10794</v>
      </c>
      <c r="C750" s="61" t="s">
        <v>7228</v>
      </c>
      <c r="D750" s="167" t="s">
        <v>10935</v>
      </c>
      <c r="E750" s="61" t="s">
        <v>2379</v>
      </c>
      <c r="F750" s="167" t="s">
        <v>11265</v>
      </c>
      <c r="G750" s="167" t="s">
        <v>12065</v>
      </c>
      <c r="H750" s="62" t="s">
        <v>11848</v>
      </c>
      <c r="I750" s="167" t="s">
        <v>12066</v>
      </c>
      <c r="J750" s="63" t="str">
        <f t="shared" si="67"/>
        <v>IC.CV.200101</v>
      </c>
      <c r="K750" s="61" t="s">
        <v>12175</v>
      </c>
      <c r="L750" s="167" t="str">
        <f t="shared" si="71"/>
        <v xml:space="preserve">     3+ Strong palpation</v>
      </c>
      <c r="M750" s="168" t="str">
        <f t="shared" si="68"/>
        <v>PI.IC.CV.200101.01</v>
      </c>
      <c r="N750" s="168"/>
      <c r="O750" s="168" t="str">
        <f t="shared" si="69"/>
        <v>PH.IC.CV.200101.01</v>
      </c>
      <c r="Q750" s="168" t="str">
        <f t="shared" si="70"/>
        <v>CL.IC.CV.200101.01</v>
      </c>
    </row>
    <row r="751" spans="1:17" s="167" customFormat="1" ht="15">
      <c r="A751" s="167" t="s">
        <v>12003</v>
      </c>
      <c r="C751" s="61" t="s">
        <v>7228</v>
      </c>
      <c r="E751" s="61" t="s">
        <v>12175</v>
      </c>
      <c r="F751" s="167" t="s">
        <v>11265</v>
      </c>
      <c r="G751" s="167" t="s">
        <v>12067</v>
      </c>
      <c r="H751" s="62" t="s">
        <v>12030</v>
      </c>
      <c r="I751" s="167" t="s">
        <v>12068</v>
      </c>
      <c r="J751" s="63" t="str">
        <f t="shared" si="67"/>
        <v>IC.CV.200102</v>
      </c>
      <c r="K751" s="61" t="s">
        <v>12175</v>
      </c>
      <c r="L751" s="167" t="str">
        <f t="shared" si="71"/>
        <v xml:space="preserve">     2+ Normal palpation</v>
      </c>
      <c r="M751" s="168" t="str">
        <f t="shared" si="68"/>
        <v>PI.IC.CV.200102.01</v>
      </c>
      <c r="N751" s="168"/>
      <c r="O751" s="168" t="str">
        <f t="shared" si="69"/>
        <v>PH.IC.CV.200102.01</v>
      </c>
      <c r="Q751" s="168" t="str">
        <f t="shared" si="70"/>
        <v>CL.IC.CV.200102.01</v>
      </c>
    </row>
    <row r="752" spans="1:17" s="167" customFormat="1" ht="15">
      <c r="A752" s="167" t="s">
        <v>12003</v>
      </c>
      <c r="C752" s="61" t="s">
        <v>7228</v>
      </c>
      <c r="E752" s="61" t="s">
        <v>12175</v>
      </c>
      <c r="F752" s="167" t="s">
        <v>11265</v>
      </c>
      <c r="G752" s="167" t="s">
        <v>11895</v>
      </c>
      <c r="H752" s="62" t="s">
        <v>12032</v>
      </c>
      <c r="I752" s="167" t="s">
        <v>11896</v>
      </c>
      <c r="J752" s="63" t="str">
        <f t="shared" si="67"/>
        <v>IC.CV.200103</v>
      </c>
      <c r="K752" s="61" t="s">
        <v>12175</v>
      </c>
      <c r="L752" s="167" t="str">
        <f t="shared" si="71"/>
        <v xml:space="preserve">     1+ Weak palpation</v>
      </c>
      <c r="M752" s="168" t="str">
        <f t="shared" si="68"/>
        <v>PI.IC.CV.200103.01</v>
      </c>
      <c r="N752" s="168"/>
      <c r="O752" s="168" t="str">
        <f t="shared" si="69"/>
        <v>PH.IC.CV.200103.01</v>
      </c>
      <c r="Q752" s="168" t="str">
        <f t="shared" si="70"/>
        <v>CL.IC.CV.200103.01</v>
      </c>
    </row>
    <row r="753" spans="1:19" s="167" customFormat="1" ht="15">
      <c r="A753" s="167" t="s">
        <v>12003</v>
      </c>
      <c r="C753" s="61" t="s">
        <v>7228</v>
      </c>
      <c r="E753" s="61" t="s">
        <v>12175</v>
      </c>
      <c r="F753" s="167" t="s">
        <v>11265</v>
      </c>
      <c r="G753" s="167" t="s">
        <v>11897</v>
      </c>
      <c r="H753" s="62" t="s">
        <v>12028</v>
      </c>
      <c r="I753" s="167">
        <v>0</v>
      </c>
      <c r="J753" s="63" t="str">
        <f t="shared" si="67"/>
        <v>IC.CV.200104</v>
      </c>
      <c r="K753" s="61" t="s">
        <v>12175</v>
      </c>
      <c r="L753" s="167" t="str">
        <f t="shared" si="71"/>
        <v xml:space="preserve">     0 Not palpable</v>
      </c>
      <c r="M753" s="168" t="str">
        <f t="shared" si="68"/>
        <v>PI.IC.CV.200104.01</v>
      </c>
      <c r="N753" s="168"/>
      <c r="O753" s="168" t="str">
        <f t="shared" si="69"/>
        <v>PH.IC.CV.200104.01</v>
      </c>
      <c r="Q753" s="168" t="str">
        <f t="shared" si="70"/>
        <v>CL.IC.CV.200104.01</v>
      </c>
    </row>
    <row r="754" spans="1:19" s="167" customFormat="1" ht="15">
      <c r="A754" s="167" t="s">
        <v>2547</v>
      </c>
      <c r="C754" s="61" t="s">
        <v>7228</v>
      </c>
      <c r="E754" s="61" t="s">
        <v>12175</v>
      </c>
      <c r="F754" s="167" t="s">
        <v>11593</v>
      </c>
      <c r="G754" s="61" t="s">
        <v>11594</v>
      </c>
      <c r="H754" s="62" t="s">
        <v>6291</v>
      </c>
      <c r="I754" s="62" t="s">
        <v>10771</v>
      </c>
      <c r="J754" s="63" t="str">
        <f t="shared" si="67"/>
        <v>IC.CV.200105</v>
      </c>
      <c r="K754" s="61" t="s">
        <v>2379</v>
      </c>
      <c r="L754" s="167" t="str">
        <f t="shared" si="71"/>
        <v>Unable to assess: specify</v>
      </c>
      <c r="M754" s="168" t="str">
        <f t="shared" si="68"/>
        <v>PI.IC.CV.200105.01</v>
      </c>
      <c r="N754" s="168"/>
      <c r="O754" s="168" t="str">
        <f t="shared" si="69"/>
        <v>PH.IC.CV.200105.01</v>
      </c>
      <c r="Q754" s="168" t="str">
        <f t="shared" si="70"/>
        <v>CL.IC.CV.200105.01</v>
      </c>
      <c r="R754" s="167" t="s">
        <v>4415</v>
      </c>
      <c r="S754" s="167">
        <v>191</v>
      </c>
    </row>
    <row r="755" spans="1:19" s="167" customFormat="1" ht="15">
      <c r="A755" s="167" t="s">
        <v>12003</v>
      </c>
      <c r="C755" s="61" t="s">
        <v>7228</v>
      </c>
      <c r="D755" s="167" t="s">
        <v>11142</v>
      </c>
      <c r="E755" s="61" t="s">
        <v>4192</v>
      </c>
      <c r="F755" s="167" t="s">
        <v>11265</v>
      </c>
      <c r="G755" s="167" t="s">
        <v>11995</v>
      </c>
      <c r="H755" s="62" t="s">
        <v>11848</v>
      </c>
      <c r="I755" s="167" t="s">
        <v>11899</v>
      </c>
      <c r="J755" s="63" t="str">
        <f t="shared" si="67"/>
        <v>IC.CV.200201</v>
      </c>
      <c r="K755" s="61" t="s">
        <v>2379</v>
      </c>
      <c r="L755" s="167" t="str">
        <f t="shared" si="71"/>
        <v xml:space="preserve">     Present by doppler </v>
      </c>
      <c r="M755" s="168" t="str">
        <f t="shared" si="68"/>
        <v>PI.IC.CV.200201.01</v>
      </c>
      <c r="N755" s="168"/>
      <c r="O755" s="168" t="str">
        <f t="shared" si="69"/>
        <v>PH.IC.CV.200201.01</v>
      </c>
      <c r="Q755" s="168" t="str">
        <f t="shared" si="70"/>
        <v>CL.IC.CV.200201.01</v>
      </c>
    </row>
    <row r="756" spans="1:19" s="167" customFormat="1" ht="15">
      <c r="A756" s="167" t="s">
        <v>12003</v>
      </c>
      <c r="C756" s="61" t="s">
        <v>7228</v>
      </c>
      <c r="E756" s="61" t="s">
        <v>4192</v>
      </c>
      <c r="F756" s="167" t="s">
        <v>11265</v>
      </c>
      <c r="G756" s="167" t="s">
        <v>11900</v>
      </c>
      <c r="H756" s="62" t="s">
        <v>12030</v>
      </c>
      <c r="I756" s="167" t="s">
        <v>11901</v>
      </c>
      <c r="J756" s="63" t="str">
        <f t="shared" si="67"/>
        <v>IC.CV.200202</v>
      </c>
      <c r="K756" s="61" t="s">
        <v>2379</v>
      </c>
      <c r="L756" s="167" t="str">
        <f t="shared" si="71"/>
        <v xml:space="preserve">     Unable to obtain by doppler</v>
      </c>
      <c r="M756" s="168" t="str">
        <f t="shared" si="68"/>
        <v>PI.IC.CV.200202.01</v>
      </c>
      <c r="N756" s="168"/>
      <c r="O756" s="168" t="str">
        <f t="shared" si="69"/>
        <v>PH.IC.CV.200202.01</v>
      </c>
      <c r="Q756" s="168" t="str">
        <f t="shared" si="70"/>
        <v>CL.IC.CV.200202.01</v>
      </c>
    </row>
    <row r="757" spans="1:19" s="167" customFormat="1" ht="15">
      <c r="A757" s="167" t="s">
        <v>12003</v>
      </c>
      <c r="C757" s="61" t="s">
        <v>7228</v>
      </c>
      <c r="E757" s="61" t="s">
        <v>4192</v>
      </c>
      <c r="F757" s="167" t="s">
        <v>11265</v>
      </c>
      <c r="G757" s="167" t="s">
        <v>11902</v>
      </c>
      <c r="H757" s="62" t="s">
        <v>12032</v>
      </c>
      <c r="I757" s="167" t="s">
        <v>11931</v>
      </c>
      <c r="J757" s="63" t="str">
        <f t="shared" si="67"/>
        <v>IC.CV.200203</v>
      </c>
      <c r="K757" s="61" t="s">
        <v>2379</v>
      </c>
      <c r="L757" s="167" t="str">
        <f t="shared" si="71"/>
        <v xml:space="preserve">     Amputee unable to assess</v>
      </c>
      <c r="M757" s="168" t="str">
        <f t="shared" si="68"/>
        <v>PI.IC.CV.200203.01</v>
      </c>
      <c r="N757" s="168"/>
      <c r="O757" s="168" t="str">
        <f t="shared" si="69"/>
        <v>PH.IC.CV.200203.01</v>
      </c>
      <c r="Q757" s="168" t="str">
        <f t="shared" si="70"/>
        <v>CL.IC.CV.200203.01</v>
      </c>
    </row>
    <row r="758" spans="1:19" s="167" customFormat="1" ht="15">
      <c r="A758" s="167" t="s">
        <v>12003</v>
      </c>
      <c r="C758" s="61" t="s">
        <v>7228</v>
      </c>
      <c r="E758" s="61" t="s">
        <v>4192</v>
      </c>
      <c r="F758" s="167" t="s">
        <v>11265</v>
      </c>
      <c r="G758" s="167" t="s">
        <v>11903</v>
      </c>
      <c r="H758" s="62" t="s">
        <v>12028</v>
      </c>
      <c r="I758" s="167" t="s">
        <v>11904</v>
      </c>
      <c r="J758" s="63" t="str">
        <f t="shared" si="67"/>
        <v>IC.CV.200204</v>
      </c>
      <c r="K758" s="61" t="s">
        <v>2379</v>
      </c>
      <c r="L758" s="167" t="str">
        <f t="shared" si="71"/>
        <v xml:space="preserve">     Cast unable to assess</v>
      </c>
      <c r="M758" s="168" t="str">
        <f t="shared" si="68"/>
        <v>PI.IC.CV.200204.01</v>
      </c>
      <c r="N758" s="168"/>
      <c r="O758" s="168" t="str">
        <f t="shared" si="69"/>
        <v>PH.IC.CV.200204.01</v>
      </c>
      <c r="Q758" s="168" t="str">
        <f t="shared" si="70"/>
        <v>CL.IC.CV.200204.01</v>
      </c>
    </row>
    <row r="759" spans="1:19" s="167" customFormat="1" ht="15">
      <c r="A759" s="167" t="s">
        <v>12003</v>
      </c>
      <c r="C759" s="61" t="s">
        <v>7228</v>
      </c>
      <c r="E759" s="61" t="s">
        <v>4192</v>
      </c>
      <c r="F759" s="167" t="s">
        <v>11265</v>
      </c>
      <c r="G759" s="167" t="s">
        <v>11715</v>
      </c>
      <c r="H759" s="62" t="s">
        <v>12210</v>
      </c>
      <c r="I759" s="167" t="s">
        <v>12207</v>
      </c>
      <c r="J759" s="63" t="str">
        <f t="shared" si="67"/>
        <v>IC.CV.200205</v>
      </c>
      <c r="K759" s="61" t="s">
        <v>2379</v>
      </c>
      <c r="L759" s="167" t="str">
        <f t="shared" si="71"/>
        <v xml:space="preserve">     Unable to assess:  specify</v>
      </c>
      <c r="M759" s="168" t="str">
        <f t="shared" si="68"/>
        <v>PI.IC.CV.200205.01</v>
      </c>
      <c r="N759" s="168"/>
      <c r="O759" s="168" t="str">
        <f t="shared" si="69"/>
        <v>PH.IC.CV.200205.01</v>
      </c>
      <c r="Q759" s="168" t="str">
        <f t="shared" si="70"/>
        <v>CL.IC.CV.200205.01</v>
      </c>
    </row>
    <row r="760" spans="1:19" s="167" customFormat="1" ht="15">
      <c r="A760" s="167" t="s">
        <v>2547</v>
      </c>
      <c r="C760" s="61" t="s">
        <v>7228</v>
      </c>
      <c r="E760" s="61" t="s">
        <v>4192</v>
      </c>
      <c r="F760" s="167" t="s">
        <v>11593</v>
      </c>
      <c r="G760" s="61" t="s">
        <v>11143</v>
      </c>
      <c r="H760" s="62" t="s">
        <v>6988</v>
      </c>
      <c r="I760" s="62" t="s">
        <v>11144</v>
      </c>
      <c r="J760" s="63" t="str">
        <f t="shared" si="67"/>
        <v>IC.CV.200206</v>
      </c>
      <c r="K760" s="61" t="s">
        <v>2379</v>
      </c>
      <c r="L760" s="167" t="str">
        <f t="shared" si="71"/>
        <v>Art Line unable to assess</v>
      </c>
      <c r="M760" s="168" t="str">
        <f t="shared" si="68"/>
        <v>PI.IC.CV.200206.01</v>
      </c>
      <c r="N760" s="168"/>
      <c r="O760" s="168" t="str">
        <f t="shared" si="69"/>
        <v>PH.IC.CV.200206.01</v>
      </c>
      <c r="Q760" s="168" t="str">
        <f t="shared" si="70"/>
        <v>CL.IC.CV.200206.01</v>
      </c>
      <c r="R760" s="167" t="s">
        <v>4415</v>
      </c>
      <c r="S760" s="167">
        <v>515</v>
      </c>
    </row>
    <row r="761" spans="1:19" s="167" customFormat="1" ht="15">
      <c r="A761" s="167" t="s">
        <v>12003</v>
      </c>
      <c r="C761" s="61" t="s">
        <v>7228</v>
      </c>
      <c r="D761" s="167" t="s">
        <v>11873</v>
      </c>
      <c r="E761" s="61" t="s">
        <v>12592</v>
      </c>
      <c r="F761" s="167" t="s">
        <v>11145</v>
      </c>
      <c r="G761" s="167" t="s">
        <v>12065</v>
      </c>
      <c r="H761" s="62" t="s">
        <v>11848</v>
      </c>
      <c r="I761" s="167" t="s">
        <v>12066</v>
      </c>
      <c r="J761" s="63" t="str">
        <f t="shared" si="67"/>
        <v>IC.CV.200301</v>
      </c>
      <c r="K761" s="61" t="s">
        <v>2379</v>
      </c>
      <c r="L761" s="167" t="str">
        <f t="shared" si="71"/>
        <v xml:space="preserve">     3+ Strong palpation</v>
      </c>
      <c r="M761" s="168" t="str">
        <f t="shared" si="68"/>
        <v>PI.IC.CV.200301.01</v>
      </c>
      <c r="N761" s="168"/>
      <c r="O761" s="168" t="str">
        <f t="shared" si="69"/>
        <v>PH.IC.CV.200301.01</v>
      </c>
      <c r="Q761" s="168" t="str">
        <f t="shared" si="70"/>
        <v>CL.IC.CV.200301.01</v>
      </c>
    </row>
    <row r="762" spans="1:19" s="167" customFormat="1" ht="15">
      <c r="A762" s="167" t="s">
        <v>12003</v>
      </c>
      <c r="C762" s="61" t="s">
        <v>7228</v>
      </c>
      <c r="E762" s="61" t="s">
        <v>12592</v>
      </c>
      <c r="F762" s="167" t="s">
        <v>11145</v>
      </c>
      <c r="G762" s="167" t="s">
        <v>10996</v>
      </c>
      <c r="H762" s="62" t="s">
        <v>12030</v>
      </c>
      <c r="I762" s="167" t="s">
        <v>12068</v>
      </c>
      <c r="J762" s="63" t="str">
        <f t="shared" si="67"/>
        <v>IC.CV.200302</v>
      </c>
      <c r="K762" s="61" t="s">
        <v>2379</v>
      </c>
      <c r="L762" s="167" t="str">
        <f t="shared" si="71"/>
        <v xml:space="preserve">     2+ Normal doppler</v>
      </c>
      <c r="M762" s="168" t="str">
        <f t="shared" si="68"/>
        <v>PI.IC.CV.200302.01</v>
      </c>
      <c r="N762" s="168"/>
      <c r="O762" s="168" t="str">
        <f t="shared" si="69"/>
        <v>PH.IC.CV.200302.01</v>
      </c>
      <c r="Q762" s="168" t="str">
        <f t="shared" si="70"/>
        <v>CL.IC.CV.200302.01</v>
      </c>
    </row>
    <row r="763" spans="1:19" s="167" customFormat="1" ht="15">
      <c r="A763" s="167" t="s">
        <v>12003</v>
      </c>
      <c r="C763" s="61" t="s">
        <v>7228</v>
      </c>
      <c r="E763" s="61" t="s">
        <v>12592</v>
      </c>
      <c r="F763" s="167" t="s">
        <v>11145</v>
      </c>
      <c r="G763" s="167" t="s">
        <v>11895</v>
      </c>
      <c r="H763" s="62" t="s">
        <v>12032</v>
      </c>
      <c r="I763" s="167" t="s">
        <v>11896</v>
      </c>
      <c r="J763" s="63" t="str">
        <f t="shared" si="67"/>
        <v>IC.CV.200303</v>
      </c>
      <c r="K763" s="61" t="s">
        <v>2379</v>
      </c>
      <c r="L763" s="167" t="str">
        <f t="shared" si="71"/>
        <v xml:space="preserve">     1+ Weak palpation</v>
      </c>
      <c r="M763" s="168" t="str">
        <f t="shared" si="68"/>
        <v>PI.IC.CV.200303.01</v>
      </c>
      <c r="N763" s="168"/>
      <c r="O763" s="168" t="str">
        <f t="shared" si="69"/>
        <v>PH.IC.CV.200303.01</v>
      </c>
      <c r="Q763" s="168" t="str">
        <f t="shared" si="70"/>
        <v>CL.IC.CV.200303.01</v>
      </c>
    </row>
    <row r="764" spans="1:19" s="167" customFormat="1" ht="15">
      <c r="A764" s="167" t="s">
        <v>12003</v>
      </c>
      <c r="C764" s="61" t="s">
        <v>7228</v>
      </c>
      <c r="E764" s="61" t="s">
        <v>12592</v>
      </c>
      <c r="F764" s="167" t="s">
        <v>11145</v>
      </c>
      <c r="G764" s="167" t="s">
        <v>11897</v>
      </c>
      <c r="H764" s="62" t="s">
        <v>12028</v>
      </c>
      <c r="I764" s="167">
        <v>0</v>
      </c>
      <c r="J764" s="63" t="str">
        <f t="shared" si="67"/>
        <v>IC.CV.200304</v>
      </c>
      <c r="K764" s="61" t="s">
        <v>2379</v>
      </c>
      <c r="L764" s="167" t="str">
        <f t="shared" si="71"/>
        <v xml:space="preserve">     0 Not palpable</v>
      </c>
      <c r="M764" s="168" t="str">
        <f t="shared" si="68"/>
        <v>PI.IC.CV.200304.01</v>
      </c>
      <c r="N764" s="168"/>
      <c r="O764" s="168" t="str">
        <f t="shared" si="69"/>
        <v>PH.IC.CV.200304.01</v>
      </c>
      <c r="Q764" s="168" t="str">
        <f t="shared" si="70"/>
        <v>CL.IC.CV.200304.01</v>
      </c>
    </row>
    <row r="765" spans="1:19" s="167" customFormat="1" ht="15">
      <c r="A765" s="167" t="s">
        <v>2547</v>
      </c>
      <c r="C765" s="61" t="s">
        <v>7228</v>
      </c>
      <c r="E765" s="61" t="s">
        <v>12592</v>
      </c>
      <c r="F765" s="167" t="s">
        <v>10997</v>
      </c>
      <c r="G765" s="61" t="s">
        <v>11594</v>
      </c>
      <c r="H765" s="62" t="s">
        <v>6291</v>
      </c>
      <c r="I765" s="62" t="s">
        <v>10771</v>
      </c>
      <c r="J765" s="63" t="str">
        <f t="shared" si="67"/>
        <v>IC.CV.200305</v>
      </c>
      <c r="K765" s="61" t="s">
        <v>2379</v>
      </c>
      <c r="L765" s="167" t="str">
        <f t="shared" si="71"/>
        <v>Unable to assess: specify</v>
      </c>
      <c r="M765" s="168" t="str">
        <f t="shared" si="68"/>
        <v>PI.IC.CV.200305.01</v>
      </c>
      <c r="N765" s="168"/>
      <c r="O765" s="168" t="str">
        <f t="shared" si="69"/>
        <v>PH.IC.CV.200305.01</v>
      </c>
      <c r="Q765" s="168" t="str">
        <f t="shared" si="70"/>
        <v>CL.IC.CV.200305.01</v>
      </c>
      <c r="R765" s="167" t="s">
        <v>4415</v>
      </c>
      <c r="S765" s="167">
        <v>191</v>
      </c>
    </row>
    <row r="766" spans="1:19" s="167" customFormat="1" ht="15">
      <c r="A766" s="167" t="s">
        <v>12003</v>
      </c>
      <c r="C766" s="61" t="s">
        <v>7228</v>
      </c>
      <c r="D766" s="167" t="s">
        <v>10924</v>
      </c>
      <c r="E766" s="61" t="s">
        <v>12594</v>
      </c>
      <c r="F766" s="167" t="s">
        <v>11145</v>
      </c>
      <c r="G766" s="167" t="s">
        <v>11898</v>
      </c>
      <c r="H766" s="62" t="s">
        <v>11848</v>
      </c>
      <c r="I766" s="167" t="s">
        <v>11899</v>
      </c>
      <c r="J766" s="63" t="str">
        <f t="shared" si="67"/>
        <v>IC.CV.200401</v>
      </c>
      <c r="K766" s="61" t="s">
        <v>2379</v>
      </c>
      <c r="L766" s="167" t="str">
        <f t="shared" si="71"/>
        <v xml:space="preserve">     Present by doppler</v>
      </c>
      <c r="M766" s="168" t="str">
        <f t="shared" si="68"/>
        <v>PI.IC.CV.200401.01</v>
      </c>
      <c r="N766" s="168"/>
      <c r="O766" s="168" t="str">
        <f t="shared" si="69"/>
        <v>PH.IC.CV.200401.01</v>
      </c>
      <c r="Q766" s="168" t="str">
        <f t="shared" si="70"/>
        <v>CL.IC.CV.200401.01</v>
      </c>
    </row>
    <row r="767" spans="1:19" s="167" customFormat="1" ht="15">
      <c r="A767" s="167" t="s">
        <v>12003</v>
      </c>
      <c r="C767" s="61" t="s">
        <v>7228</v>
      </c>
      <c r="E767" s="61" t="s">
        <v>12594</v>
      </c>
      <c r="F767" s="167" t="s">
        <v>11145</v>
      </c>
      <c r="G767" s="167" t="s">
        <v>11900</v>
      </c>
      <c r="H767" s="62" t="s">
        <v>12030</v>
      </c>
      <c r="I767" s="167" t="s">
        <v>11901</v>
      </c>
      <c r="J767" s="63" t="str">
        <f t="shared" si="67"/>
        <v>IC.CV.200402</v>
      </c>
      <c r="K767" s="61" t="s">
        <v>2379</v>
      </c>
      <c r="L767" s="167" t="str">
        <f t="shared" si="71"/>
        <v xml:space="preserve">     Unable to obtain by doppler</v>
      </c>
      <c r="M767" s="168" t="str">
        <f t="shared" si="68"/>
        <v>PI.IC.CV.200402.01</v>
      </c>
      <c r="N767" s="168"/>
      <c r="O767" s="168" t="str">
        <f t="shared" si="69"/>
        <v>PH.IC.CV.200402.01</v>
      </c>
      <c r="Q767" s="168" t="str">
        <f t="shared" si="70"/>
        <v>CL.IC.CV.200402.01</v>
      </c>
    </row>
    <row r="768" spans="1:19" s="167" customFormat="1" ht="15">
      <c r="A768" s="167" t="s">
        <v>12003</v>
      </c>
      <c r="C768" s="61" t="s">
        <v>7228</v>
      </c>
      <c r="E768" s="61" t="s">
        <v>12594</v>
      </c>
      <c r="F768" s="167" t="s">
        <v>11145</v>
      </c>
      <c r="G768" s="167" t="s">
        <v>11902</v>
      </c>
      <c r="H768" s="62" t="s">
        <v>12032</v>
      </c>
      <c r="I768" s="167" t="s">
        <v>11931</v>
      </c>
      <c r="J768" s="63" t="str">
        <f t="shared" si="67"/>
        <v>IC.CV.200403</v>
      </c>
      <c r="K768" s="61" t="s">
        <v>2379</v>
      </c>
      <c r="L768" s="167" t="str">
        <f t="shared" si="71"/>
        <v xml:space="preserve">     Amputee unable to assess</v>
      </c>
      <c r="M768" s="168" t="str">
        <f t="shared" si="68"/>
        <v>PI.IC.CV.200403.01</v>
      </c>
      <c r="N768" s="168"/>
      <c r="O768" s="168" t="str">
        <f t="shared" si="69"/>
        <v>PH.IC.CV.200403.01</v>
      </c>
      <c r="Q768" s="168" t="str">
        <f t="shared" si="70"/>
        <v>CL.IC.CV.200403.01</v>
      </c>
    </row>
    <row r="769" spans="1:19" s="167" customFormat="1" ht="15">
      <c r="A769" s="167" t="s">
        <v>12003</v>
      </c>
      <c r="C769" s="61" t="s">
        <v>7228</v>
      </c>
      <c r="E769" s="61" t="s">
        <v>12594</v>
      </c>
      <c r="F769" s="167" t="s">
        <v>11145</v>
      </c>
      <c r="G769" s="167" t="s">
        <v>11903</v>
      </c>
      <c r="H769" s="62" t="s">
        <v>12028</v>
      </c>
      <c r="I769" s="167" t="s">
        <v>11904</v>
      </c>
      <c r="J769" s="63" t="str">
        <f t="shared" si="67"/>
        <v>IC.CV.200404</v>
      </c>
      <c r="K769" s="61" t="s">
        <v>2379</v>
      </c>
      <c r="L769" s="167" t="str">
        <f t="shared" si="71"/>
        <v xml:space="preserve">     Cast unable to assess</v>
      </c>
      <c r="M769" s="168" t="str">
        <f t="shared" si="68"/>
        <v>PI.IC.CV.200404.01</v>
      </c>
      <c r="N769" s="168"/>
      <c r="O769" s="168" t="str">
        <f t="shared" si="69"/>
        <v>PH.IC.CV.200404.01</v>
      </c>
      <c r="Q769" s="168" t="str">
        <f t="shared" si="70"/>
        <v>CL.IC.CV.200404.01</v>
      </c>
    </row>
    <row r="770" spans="1:19" s="167" customFormat="1" ht="15">
      <c r="A770" s="167" t="s">
        <v>12003</v>
      </c>
      <c r="C770" s="61" t="s">
        <v>7228</v>
      </c>
      <c r="E770" s="61" t="s">
        <v>12594</v>
      </c>
      <c r="F770" s="167" t="s">
        <v>11145</v>
      </c>
      <c r="G770" s="167" t="s">
        <v>11715</v>
      </c>
      <c r="H770" s="62" t="s">
        <v>12210</v>
      </c>
      <c r="I770" s="167" t="s">
        <v>12207</v>
      </c>
      <c r="J770" s="63" t="str">
        <f t="shared" si="67"/>
        <v>IC.CV.200405</v>
      </c>
      <c r="K770" s="61" t="s">
        <v>2379</v>
      </c>
      <c r="L770" s="167" t="str">
        <f t="shared" si="71"/>
        <v xml:space="preserve">     Unable to assess:  specify</v>
      </c>
      <c r="M770" s="168" t="str">
        <f t="shared" si="68"/>
        <v>PI.IC.CV.200405.01</v>
      </c>
      <c r="N770" s="168"/>
      <c r="O770" s="168" t="str">
        <f t="shared" si="69"/>
        <v>PH.IC.CV.200405.01</v>
      </c>
      <c r="Q770" s="168" t="str">
        <f t="shared" si="70"/>
        <v>CL.IC.CV.200405.01</v>
      </c>
    </row>
    <row r="771" spans="1:19" s="167" customFormat="1" ht="15">
      <c r="A771" s="167" t="s">
        <v>2547</v>
      </c>
      <c r="C771" s="61" t="s">
        <v>7228</v>
      </c>
      <c r="E771" s="61" t="s">
        <v>12594</v>
      </c>
      <c r="F771" s="167" t="s">
        <v>10997</v>
      </c>
      <c r="G771" s="61" t="s">
        <v>10998</v>
      </c>
      <c r="H771" s="62" t="s">
        <v>6988</v>
      </c>
      <c r="I771" s="62" t="s">
        <v>11144</v>
      </c>
      <c r="J771" s="63" t="str">
        <f t="shared" si="67"/>
        <v>IC.CV.200406</v>
      </c>
      <c r="K771" s="61" t="s">
        <v>2379</v>
      </c>
      <c r="L771" s="167" t="str">
        <f t="shared" si="71"/>
        <v xml:space="preserve"> Art Line unable to assess</v>
      </c>
      <c r="M771" s="168" t="str">
        <f t="shared" si="68"/>
        <v>PI.IC.CV.200406.01</v>
      </c>
      <c r="N771" s="168"/>
      <c r="O771" s="168" t="str">
        <f t="shared" si="69"/>
        <v>PH.IC.CV.200406.01</v>
      </c>
      <c r="Q771" s="168" t="str">
        <f t="shared" si="70"/>
        <v>CL.IC.CV.200406.01</v>
      </c>
      <c r="R771" s="167" t="s">
        <v>4415</v>
      </c>
      <c r="S771" s="167">
        <v>514</v>
      </c>
    </row>
    <row r="772" spans="1:19" s="167" customFormat="1" ht="15">
      <c r="A772" s="167" t="s">
        <v>12003</v>
      </c>
      <c r="B772" s="167" t="s">
        <v>10999</v>
      </c>
      <c r="C772" s="61" t="s">
        <v>8039</v>
      </c>
      <c r="D772" s="167" t="s">
        <v>10935</v>
      </c>
      <c r="E772" s="61" t="s">
        <v>2379</v>
      </c>
      <c r="F772" s="167" t="s">
        <v>11000</v>
      </c>
      <c r="G772" s="167" t="s">
        <v>12065</v>
      </c>
      <c r="H772" s="62" t="s">
        <v>11848</v>
      </c>
      <c r="I772" s="167" t="s">
        <v>12066</v>
      </c>
      <c r="J772" s="63" t="str">
        <f t="shared" si="67"/>
        <v>IC.CV.210101</v>
      </c>
      <c r="K772" s="61" t="s">
        <v>2379</v>
      </c>
      <c r="L772" s="167" t="str">
        <f t="shared" si="71"/>
        <v xml:space="preserve">     3+ Strong palpation</v>
      </c>
      <c r="M772" s="168" t="str">
        <f t="shared" si="68"/>
        <v>PI.IC.CV.210101.01</v>
      </c>
      <c r="N772" s="168"/>
      <c r="O772" s="168" t="str">
        <f t="shared" si="69"/>
        <v>PH.IC.CV.210101.01</v>
      </c>
      <c r="Q772" s="168" t="str">
        <f t="shared" si="70"/>
        <v>CL.IC.CV.210101.01</v>
      </c>
    </row>
    <row r="773" spans="1:19" s="167" customFormat="1" ht="15">
      <c r="A773" s="167" t="s">
        <v>12003</v>
      </c>
      <c r="C773" s="61" t="s">
        <v>8039</v>
      </c>
      <c r="E773" s="61" t="s">
        <v>2379</v>
      </c>
      <c r="F773" s="167" t="s">
        <v>11000</v>
      </c>
      <c r="G773" s="167" t="s">
        <v>12067</v>
      </c>
      <c r="H773" s="62" t="s">
        <v>12030</v>
      </c>
      <c r="I773" s="167" t="s">
        <v>12068</v>
      </c>
      <c r="J773" s="63" t="str">
        <f t="shared" si="67"/>
        <v>IC.CV.210102</v>
      </c>
      <c r="K773" s="61" t="s">
        <v>2379</v>
      </c>
      <c r="L773" s="167" t="str">
        <f t="shared" si="71"/>
        <v xml:space="preserve">     2+ Normal palpation</v>
      </c>
      <c r="M773" s="168" t="str">
        <f t="shared" si="68"/>
        <v>PI.IC.CV.210102.01</v>
      </c>
      <c r="N773" s="168"/>
      <c r="O773" s="168" t="str">
        <f t="shared" si="69"/>
        <v>PH.IC.CV.210102.01</v>
      </c>
      <c r="Q773" s="168" t="str">
        <f t="shared" si="70"/>
        <v>CL.IC.CV.210102.01</v>
      </c>
    </row>
    <row r="774" spans="1:19" s="167" customFormat="1" ht="15">
      <c r="A774" s="167" t="s">
        <v>12003</v>
      </c>
      <c r="C774" s="61" t="s">
        <v>8039</v>
      </c>
      <c r="E774" s="61" t="s">
        <v>2379</v>
      </c>
      <c r="F774" s="167" t="s">
        <v>11000</v>
      </c>
      <c r="G774" s="167" t="s">
        <v>11895</v>
      </c>
      <c r="H774" s="62" t="s">
        <v>12032</v>
      </c>
      <c r="I774" s="167" t="s">
        <v>11896</v>
      </c>
      <c r="J774" s="63" t="str">
        <f t="shared" si="67"/>
        <v>IC.CV.210103</v>
      </c>
      <c r="K774" s="61" t="s">
        <v>2379</v>
      </c>
      <c r="L774" s="167" t="str">
        <f t="shared" si="71"/>
        <v xml:space="preserve">     1+ Weak palpation</v>
      </c>
      <c r="M774" s="168" t="str">
        <f t="shared" si="68"/>
        <v>PI.IC.CV.210103.01</v>
      </c>
      <c r="N774" s="168"/>
      <c r="O774" s="168" t="str">
        <f t="shared" si="69"/>
        <v>PH.IC.CV.210103.01</v>
      </c>
      <c r="Q774" s="168" t="str">
        <f t="shared" si="70"/>
        <v>CL.IC.CV.210103.01</v>
      </c>
    </row>
    <row r="775" spans="1:19" s="167" customFormat="1" ht="15">
      <c r="A775" s="167" t="s">
        <v>12003</v>
      </c>
      <c r="C775" s="61" t="s">
        <v>8039</v>
      </c>
      <c r="E775" s="61" t="s">
        <v>2379</v>
      </c>
      <c r="F775" s="167" t="s">
        <v>11000</v>
      </c>
      <c r="G775" s="167" t="s">
        <v>11897</v>
      </c>
      <c r="H775" s="62" t="s">
        <v>12028</v>
      </c>
      <c r="I775" s="167">
        <v>0</v>
      </c>
      <c r="J775" s="63" t="str">
        <f t="shared" ref="J775:J851" si="72">CONCATENATE("IC.CV.",C775,E775,H775)</f>
        <v>IC.CV.210104</v>
      </c>
      <c r="K775" s="61" t="s">
        <v>2379</v>
      </c>
      <c r="L775" s="167" t="str">
        <f t="shared" ref="L775:L838" si="73">G775</f>
        <v xml:space="preserve">     0 Not palpable</v>
      </c>
      <c r="M775" s="168" t="str">
        <f t="shared" si="68"/>
        <v>PI.IC.CV.210104.01</v>
      </c>
      <c r="N775" s="168"/>
      <c r="O775" s="168" t="str">
        <f t="shared" si="69"/>
        <v>PH.IC.CV.210104.01</v>
      </c>
      <c r="Q775" s="168" t="str">
        <f t="shared" si="70"/>
        <v>CL.IC.CV.210104.01</v>
      </c>
    </row>
    <row r="776" spans="1:19" s="167" customFormat="1" ht="15">
      <c r="A776" s="167" t="s">
        <v>2547</v>
      </c>
      <c r="C776" s="61" t="s">
        <v>8039</v>
      </c>
      <c r="E776" s="61" t="s">
        <v>2379</v>
      </c>
      <c r="F776" s="167" t="s">
        <v>11003</v>
      </c>
      <c r="G776" s="61" t="s">
        <v>11594</v>
      </c>
      <c r="H776" s="62" t="s">
        <v>6291</v>
      </c>
      <c r="I776" s="62" t="s">
        <v>10771</v>
      </c>
      <c r="J776" s="63" t="str">
        <f>CONCATENATE("IC.CV.",C776,E776,H776)</f>
        <v>IC.CV.210105</v>
      </c>
      <c r="K776" s="61" t="s">
        <v>2379</v>
      </c>
      <c r="L776" s="167" t="str">
        <f>G776</f>
        <v>Unable to assess: specify</v>
      </c>
      <c r="M776" s="168" t="str">
        <f>CONCATENATE("PI.",J776,".",K776)</f>
        <v>PI.IC.CV.210105.01</v>
      </c>
      <c r="N776" s="168"/>
      <c r="O776" s="168" t="str">
        <f>CONCATENATE("PH.",J776,".",K776)</f>
        <v>PH.IC.CV.210105.01</v>
      </c>
      <c r="Q776" s="168" t="str">
        <f>CONCATENATE("CL.",J776,".",K776)</f>
        <v>CL.IC.CV.210105.01</v>
      </c>
      <c r="R776" s="167" t="s">
        <v>4415</v>
      </c>
      <c r="S776" s="167">
        <v>191</v>
      </c>
    </row>
    <row r="777" spans="1:19" s="167" customFormat="1" ht="15">
      <c r="A777" s="167" t="s">
        <v>12003</v>
      </c>
      <c r="C777" s="61" t="s">
        <v>8039</v>
      </c>
      <c r="D777" s="167" t="s">
        <v>11142</v>
      </c>
      <c r="E777" s="61" t="s">
        <v>12182</v>
      </c>
      <c r="F777" s="167" t="s">
        <v>11000</v>
      </c>
      <c r="G777" s="167" t="s">
        <v>11898</v>
      </c>
      <c r="H777" s="62" t="s">
        <v>11848</v>
      </c>
      <c r="I777" s="167" t="s">
        <v>11899</v>
      </c>
      <c r="J777" s="63" t="str">
        <f t="shared" si="72"/>
        <v>IC.CV.210201</v>
      </c>
      <c r="K777" s="61" t="s">
        <v>2379</v>
      </c>
      <c r="L777" s="167" t="str">
        <f t="shared" si="73"/>
        <v xml:space="preserve">     Present by doppler</v>
      </c>
      <c r="M777" s="168" t="str">
        <f t="shared" ref="M777:M852" si="74">CONCATENATE("PI.",J777,".",K777)</f>
        <v>PI.IC.CV.210201.01</v>
      </c>
      <c r="N777" s="168"/>
      <c r="O777" s="168" t="str">
        <f t="shared" ref="O777:O852" si="75">CONCATENATE("PH.",J777,".",K777)</f>
        <v>PH.IC.CV.210201.01</v>
      </c>
      <c r="Q777" s="168" t="str">
        <f t="shared" ref="Q777:Q852" si="76">CONCATENATE("CL.",J777,".",K777)</f>
        <v>CL.IC.CV.210201.01</v>
      </c>
    </row>
    <row r="778" spans="1:19" s="167" customFormat="1" ht="15">
      <c r="A778" s="167" t="s">
        <v>12003</v>
      </c>
      <c r="C778" s="61" t="s">
        <v>8039</v>
      </c>
      <c r="E778" s="61" t="s">
        <v>12182</v>
      </c>
      <c r="F778" s="167" t="s">
        <v>11000</v>
      </c>
      <c r="G778" s="167" t="s">
        <v>11900</v>
      </c>
      <c r="H778" s="62" t="s">
        <v>12030</v>
      </c>
      <c r="I778" s="167" t="s">
        <v>11901</v>
      </c>
      <c r="J778" s="63" t="str">
        <f t="shared" si="72"/>
        <v>IC.CV.210202</v>
      </c>
      <c r="K778" s="61" t="s">
        <v>2379</v>
      </c>
      <c r="L778" s="167" t="str">
        <f t="shared" si="73"/>
        <v xml:space="preserve">     Unable to obtain by doppler</v>
      </c>
      <c r="M778" s="168" t="str">
        <f t="shared" si="74"/>
        <v>PI.IC.CV.210202.01</v>
      </c>
      <c r="N778" s="168"/>
      <c r="O778" s="168" t="str">
        <f t="shared" si="75"/>
        <v>PH.IC.CV.210202.01</v>
      </c>
      <c r="Q778" s="168" t="str">
        <f t="shared" si="76"/>
        <v>CL.IC.CV.210202.01</v>
      </c>
    </row>
    <row r="779" spans="1:19" s="167" customFormat="1" ht="15">
      <c r="A779" s="167" t="s">
        <v>12003</v>
      </c>
      <c r="C779" s="61" t="s">
        <v>8039</v>
      </c>
      <c r="E779" s="61" t="s">
        <v>12182</v>
      </c>
      <c r="F779" s="167" t="s">
        <v>11000</v>
      </c>
      <c r="G779" s="167" t="s">
        <v>11902</v>
      </c>
      <c r="H779" s="62" t="s">
        <v>12032</v>
      </c>
      <c r="I779" s="167" t="s">
        <v>11931</v>
      </c>
      <c r="J779" s="63" t="str">
        <f t="shared" si="72"/>
        <v>IC.CV.210203</v>
      </c>
      <c r="K779" s="61" t="s">
        <v>2379</v>
      </c>
      <c r="L779" s="167" t="str">
        <f t="shared" si="73"/>
        <v xml:space="preserve">     Amputee unable to assess</v>
      </c>
      <c r="M779" s="168" t="str">
        <f t="shared" si="74"/>
        <v>PI.IC.CV.210203.01</v>
      </c>
      <c r="N779" s="168"/>
      <c r="O779" s="168" t="str">
        <f t="shared" si="75"/>
        <v>PH.IC.CV.210203.01</v>
      </c>
      <c r="Q779" s="168" t="str">
        <f t="shared" si="76"/>
        <v>CL.IC.CV.210203.01</v>
      </c>
    </row>
    <row r="780" spans="1:19" s="167" customFormat="1" ht="15">
      <c r="A780" s="167" t="s">
        <v>12003</v>
      </c>
      <c r="C780" s="61" t="s">
        <v>8039</v>
      </c>
      <c r="E780" s="61" t="s">
        <v>12182</v>
      </c>
      <c r="F780" s="167" t="s">
        <v>11000</v>
      </c>
      <c r="G780" s="167" t="s">
        <v>11903</v>
      </c>
      <c r="H780" s="62" t="s">
        <v>12028</v>
      </c>
      <c r="I780" s="167" t="s">
        <v>11904</v>
      </c>
      <c r="J780" s="63" t="str">
        <f t="shared" si="72"/>
        <v>IC.CV.210204</v>
      </c>
      <c r="K780" s="61" t="s">
        <v>2379</v>
      </c>
      <c r="L780" s="167" t="str">
        <f t="shared" si="73"/>
        <v xml:space="preserve">     Cast unable to assess</v>
      </c>
      <c r="M780" s="168" t="str">
        <f t="shared" si="74"/>
        <v>PI.IC.CV.210204.01</v>
      </c>
      <c r="N780" s="168"/>
      <c r="O780" s="168" t="str">
        <f t="shared" si="75"/>
        <v>PH.IC.CV.210204.01</v>
      </c>
      <c r="Q780" s="168" t="str">
        <f t="shared" si="76"/>
        <v>CL.IC.CV.210204.01</v>
      </c>
    </row>
    <row r="781" spans="1:19" s="167" customFormat="1" ht="15">
      <c r="A781" s="167" t="s">
        <v>12003</v>
      </c>
      <c r="C781" s="61" t="s">
        <v>8039</v>
      </c>
      <c r="E781" s="61" t="s">
        <v>12182</v>
      </c>
      <c r="F781" s="167" t="s">
        <v>11000</v>
      </c>
      <c r="G781" s="167" t="s">
        <v>11159</v>
      </c>
      <c r="H781" s="62" t="s">
        <v>12210</v>
      </c>
      <c r="I781" s="167" t="s">
        <v>12207</v>
      </c>
      <c r="J781" s="63" t="str">
        <f t="shared" si="72"/>
        <v>IC.CV.210205</v>
      </c>
      <c r="K781" s="61" t="s">
        <v>2379</v>
      </c>
      <c r="L781" s="167" t="str">
        <f t="shared" si="73"/>
        <v xml:space="preserve">     Unable to assess: specify</v>
      </c>
      <c r="M781" s="168" t="str">
        <f t="shared" si="74"/>
        <v>PI.IC.CV.210205.01</v>
      </c>
      <c r="N781" s="168"/>
      <c r="O781" s="168" t="str">
        <f t="shared" si="75"/>
        <v>PH.IC.CV.210205.01</v>
      </c>
      <c r="Q781" s="168" t="str">
        <f t="shared" si="76"/>
        <v>CL.IC.CV.210205.01</v>
      </c>
    </row>
    <row r="782" spans="1:19" s="167" customFormat="1" ht="15">
      <c r="A782" s="167" t="s">
        <v>2547</v>
      </c>
      <c r="C782" s="61" t="s">
        <v>8039</v>
      </c>
      <c r="E782" s="61" t="s">
        <v>12182</v>
      </c>
      <c r="F782" s="167" t="s">
        <v>11003</v>
      </c>
      <c r="G782" s="61" t="s">
        <v>10998</v>
      </c>
      <c r="H782" s="62" t="s">
        <v>6988</v>
      </c>
      <c r="I782" s="62" t="s">
        <v>11144</v>
      </c>
      <c r="J782" s="63" t="str">
        <f t="shared" si="72"/>
        <v>IC.CV.210206</v>
      </c>
      <c r="K782" s="61" t="s">
        <v>2379</v>
      </c>
      <c r="L782" s="167" t="str">
        <f t="shared" si="73"/>
        <v xml:space="preserve"> Art Line unable to assess</v>
      </c>
      <c r="M782" s="168" t="str">
        <f t="shared" si="74"/>
        <v>PI.IC.CV.210206.01</v>
      </c>
      <c r="N782" s="168"/>
      <c r="O782" s="168" t="str">
        <f t="shared" si="75"/>
        <v>PH.IC.CV.210206.01</v>
      </c>
      <c r="Q782" s="168" t="str">
        <f t="shared" si="76"/>
        <v>CL.IC.CV.210206.01</v>
      </c>
      <c r="R782" s="167" t="s">
        <v>4415</v>
      </c>
      <c r="S782" s="167">
        <v>516</v>
      </c>
    </row>
    <row r="783" spans="1:19" s="167" customFormat="1" ht="15">
      <c r="A783" s="167" t="s">
        <v>12003</v>
      </c>
      <c r="C783" s="61" t="s">
        <v>8039</v>
      </c>
      <c r="D783" s="167" t="s">
        <v>11873</v>
      </c>
      <c r="E783" s="61" t="s">
        <v>12592</v>
      </c>
      <c r="F783" s="167" t="s">
        <v>11160</v>
      </c>
      <c r="G783" s="167" t="s">
        <v>12065</v>
      </c>
      <c r="H783" s="62" t="s">
        <v>11848</v>
      </c>
      <c r="I783" s="167" t="s">
        <v>12066</v>
      </c>
      <c r="J783" s="63" t="str">
        <f t="shared" si="72"/>
        <v>IC.CV.210301</v>
      </c>
      <c r="K783" s="61" t="s">
        <v>2379</v>
      </c>
      <c r="L783" s="167" t="str">
        <f t="shared" si="73"/>
        <v xml:space="preserve">     3+ Strong palpation</v>
      </c>
      <c r="M783" s="168" t="str">
        <f t="shared" si="74"/>
        <v>PI.IC.CV.210301.01</v>
      </c>
      <c r="N783" s="168"/>
      <c r="O783" s="168" t="str">
        <f t="shared" si="75"/>
        <v>PH.IC.CV.210301.01</v>
      </c>
      <c r="Q783" s="168" t="str">
        <f t="shared" si="76"/>
        <v>CL.IC.CV.210301.01</v>
      </c>
    </row>
    <row r="784" spans="1:19" s="167" customFormat="1" ht="15">
      <c r="A784" s="167" t="s">
        <v>12003</v>
      </c>
      <c r="C784" s="61" t="s">
        <v>8039</v>
      </c>
      <c r="E784" s="61" t="s">
        <v>12592</v>
      </c>
      <c r="F784" s="167" t="s">
        <v>11160</v>
      </c>
      <c r="G784" s="167" t="s">
        <v>12067</v>
      </c>
      <c r="H784" s="62" t="s">
        <v>12030</v>
      </c>
      <c r="I784" s="167" t="s">
        <v>12068</v>
      </c>
      <c r="J784" s="63" t="str">
        <f t="shared" si="72"/>
        <v>IC.CV.210302</v>
      </c>
      <c r="K784" s="61" t="s">
        <v>2379</v>
      </c>
      <c r="L784" s="167" t="str">
        <f t="shared" si="73"/>
        <v xml:space="preserve">     2+ Normal palpation</v>
      </c>
      <c r="M784" s="168" t="str">
        <f t="shared" si="74"/>
        <v>PI.IC.CV.210302.01</v>
      </c>
      <c r="N784" s="168"/>
      <c r="O784" s="168" t="str">
        <f t="shared" si="75"/>
        <v>PH.IC.CV.210302.01</v>
      </c>
      <c r="Q784" s="168" t="str">
        <f t="shared" si="76"/>
        <v>CL.IC.CV.210302.01</v>
      </c>
    </row>
    <row r="785" spans="1:19" s="167" customFormat="1" ht="15">
      <c r="A785" s="167" t="s">
        <v>12003</v>
      </c>
      <c r="C785" s="61" t="s">
        <v>8039</v>
      </c>
      <c r="E785" s="61" t="s">
        <v>12592</v>
      </c>
      <c r="F785" s="167" t="s">
        <v>11160</v>
      </c>
      <c r="G785" s="167" t="s">
        <v>11895</v>
      </c>
      <c r="H785" s="62" t="s">
        <v>12032</v>
      </c>
      <c r="I785" s="167" t="s">
        <v>11896</v>
      </c>
      <c r="J785" s="63" t="str">
        <f t="shared" si="72"/>
        <v>IC.CV.210303</v>
      </c>
      <c r="K785" s="61" t="s">
        <v>2379</v>
      </c>
      <c r="L785" s="167" t="str">
        <f t="shared" si="73"/>
        <v xml:space="preserve">     1+ Weak palpation</v>
      </c>
      <c r="M785" s="168" t="str">
        <f t="shared" si="74"/>
        <v>PI.IC.CV.210303.01</v>
      </c>
      <c r="N785" s="168"/>
      <c r="O785" s="168" t="str">
        <f t="shared" si="75"/>
        <v>PH.IC.CV.210303.01</v>
      </c>
      <c r="Q785" s="168" t="str">
        <f t="shared" si="76"/>
        <v>CL.IC.CV.210303.01</v>
      </c>
    </row>
    <row r="786" spans="1:19" s="167" customFormat="1" ht="15">
      <c r="A786" s="167" t="s">
        <v>12003</v>
      </c>
      <c r="C786" s="61" t="s">
        <v>8039</v>
      </c>
      <c r="E786" s="61" t="s">
        <v>12592</v>
      </c>
      <c r="F786" s="167" t="s">
        <v>11160</v>
      </c>
      <c r="G786" s="167" t="s">
        <v>11897</v>
      </c>
      <c r="H786" s="62" t="s">
        <v>12028</v>
      </c>
      <c r="I786" s="167">
        <v>0</v>
      </c>
      <c r="J786" s="63" t="str">
        <f t="shared" si="72"/>
        <v>IC.CV.210304</v>
      </c>
      <c r="K786" s="61" t="s">
        <v>2379</v>
      </c>
      <c r="L786" s="167" t="str">
        <f t="shared" si="73"/>
        <v xml:space="preserve">     0 Not palpable</v>
      </c>
      <c r="M786" s="168" t="str">
        <f t="shared" si="74"/>
        <v>PI.IC.CV.210304.01</v>
      </c>
      <c r="N786" s="168"/>
      <c r="O786" s="168" t="str">
        <f t="shared" si="75"/>
        <v>PH.IC.CV.210304.01</v>
      </c>
      <c r="Q786" s="168" t="str">
        <f t="shared" si="76"/>
        <v>CL.IC.CV.210304.01</v>
      </c>
    </row>
    <row r="787" spans="1:19" s="167" customFormat="1" ht="15">
      <c r="A787" s="167" t="s">
        <v>2547</v>
      </c>
      <c r="C787" s="61" t="s">
        <v>8039</v>
      </c>
      <c r="E787" s="61" t="s">
        <v>12592</v>
      </c>
      <c r="F787" s="167" t="s">
        <v>11161</v>
      </c>
      <c r="G787" s="61" t="s">
        <v>11594</v>
      </c>
      <c r="H787" s="62" t="s">
        <v>6291</v>
      </c>
      <c r="I787" s="62" t="s">
        <v>10771</v>
      </c>
      <c r="J787" s="63" t="str">
        <f t="shared" si="72"/>
        <v>IC.CV.210305</v>
      </c>
      <c r="K787" s="61" t="s">
        <v>2379</v>
      </c>
      <c r="L787" s="167" t="str">
        <f t="shared" si="73"/>
        <v>Unable to assess: specify</v>
      </c>
      <c r="M787" s="168" t="str">
        <f t="shared" si="74"/>
        <v>PI.IC.CV.210305.01</v>
      </c>
      <c r="N787" s="168"/>
      <c r="O787" s="168" t="str">
        <f t="shared" si="75"/>
        <v>PH.IC.CV.210305.01</v>
      </c>
      <c r="Q787" s="168" t="str">
        <f t="shared" si="76"/>
        <v>CL.IC.CV.210305.01</v>
      </c>
      <c r="R787" s="167" t="s">
        <v>4415</v>
      </c>
      <c r="S787" s="167">
        <v>191</v>
      </c>
    </row>
    <row r="788" spans="1:19" s="167" customFormat="1" ht="15">
      <c r="A788" s="167" t="s">
        <v>12003</v>
      </c>
      <c r="C788" s="61" t="s">
        <v>8039</v>
      </c>
      <c r="D788" s="167" t="s">
        <v>10924</v>
      </c>
      <c r="E788" s="61" t="s">
        <v>12594</v>
      </c>
      <c r="F788" s="167" t="s">
        <v>11160</v>
      </c>
      <c r="G788" s="167" t="s">
        <v>11995</v>
      </c>
      <c r="H788" s="62" t="s">
        <v>11848</v>
      </c>
      <c r="I788" s="167" t="s">
        <v>11318</v>
      </c>
      <c r="J788" s="63" t="str">
        <f t="shared" si="72"/>
        <v>IC.CV.210401</v>
      </c>
      <c r="K788" s="61" t="s">
        <v>2379</v>
      </c>
      <c r="L788" s="167" t="str">
        <f t="shared" si="73"/>
        <v xml:space="preserve">     Present by doppler </v>
      </c>
      <c r="M788" s="168" t="str">
        <f t="shared" si="74"/>
        <v>PI.IC.CV.210401.01</v>
      </c>
      <c r="N788" s="168"/>
      <c r="O788" s="168" t="str">
        <f t="shared" si="75"/>
        <v>PH.IC.CV.210401.01</v>
      </c>
      <c r="Q788" s="168" t="str">
        <f t="shared" si="76"/>
        <v>CL.IC.CV.210401.01</v>
      </c>
    </row>
    <row r="789" spans="1:19" s="167" customFormat="1" ht="15">
      <c r="A789" s="167" t="s">
        <v>12003</v>
      </c>
      <c r="C789" s="61" t="s">
        <v>8039</v>
      </c>
      <c r="E789" s="61" t="s">
        <v>12594</v>
      </c>
      <c r="F789" s="167" t="s">
        <v>11160</v>
      </c>
      <c r="G789" s="167" t="s">
        <v>11900</v>
      </c>
      <c r="H789" s="62" t="s">
        <v>12030</v>
      </c>
      <c r="I789" s="167" t="s">
        <v>11901</v>
      </c>
      <c r="J789" s="63" t="str">
        <f t="shared" si="72"/>
        <v>IC.CV.210402</v>
      </c>
      <c r="K789" s="61" t="s">
        <v>2379</v>
      </c>
      <c r="L789" s="167" t="str">
        <f t="shared" si="73"/>
        <v xml:space="preserve">     Unable to obtain by doppler</v>
      </c>
      <c r="M789" s="168" t="str">
        <f t="shared" si="74"/>
        <v>PI.IC.CV.210402.01</v>
      </c>
      <c r="N789" s="168"/>
      <c r="O789" s="168" t="str">
        <f t="shared" si="75"/>
        <v>PH.IC.CV.210402.01</v>
      </c>
      <c r="Q789" s="168" t="str">
        <f t="shared" si="76"/>
        <v>CL.IC.CV.210402.01</v>
      </c>
    </row>
    <row r="790" spans="1:19" s="167" customFormat="1" ht="15">
      <c r="A790" s="167" t="s">
        <v>12003</v>
      </c>
      <c r="C790" s="61" t="s">
        <v>8039</v>
      </c>
      <c r="E790" s="61" t="s">
        <v>12594</v>
      </c>
      <c r="F790" s="167" t="s">
        <v>11160</v>
      </c>
      <c r="G790" s="167" t="s">
        <v>11902</v>
      </c>
      <c r="H790" s="62" t="s">
        <v>12032</v>
      </c>
      <c r="I790" s="167" t="s">
        <v>11931</v>
      </c>
      <c r="J790" s="63" t="str">
        <f t="shared" si="72"/>
        <v>IC.CV.210403</v>
      </c>
      <c r="K790" s="61" t="s">
        <v>2379</v>
      </c>
      <c r="L790" s="167" t="str">
        <f t="shared" si="73"/>
        <v xml:space="preserve">     Amputee unable to assess</v>
      </c>
      <c r="M790" s="168" t="str">
        <f t="shared" si="74"/>
        <v>PI.IC.CV.210403.01</v>
      </c>
      <c r="N790" s="168"/>
      <c r="O790" s="168" t="str">
        <f t="shared" si="75"/>
        <v>PH.IC.CV.210403.01</v>
      </c>
      <c r="Q790" s="168" t="str">
        <f t="shared" si="76"/>
        <v>CL.IC.CV.210403.01</v>
      </c>
    </row>
    <row r="791" spans="1:19" s="167" customFormat="1" ht="15">
      <c r="A791" s="167" t="s">
        <v>12003</v>
      </c>
      <c r="C791" s="61" t="s">
        <v>8039</v>
      </c>
      <c r="E791" s="61" t="s">
        <v>12594</v>
      </c>
      <c r="F791" s="167" t="s">
        <v>11160</v>
      </c>
      <c r="G791" s="167" t="s">
        <v>11903</v>
      </c>
      <c r="H791" s="62" t="s">
        <v>12028</v>
      </c>
      <c r="I791" s="167" t="s">
        <v>11904</v>
      </c>
      <c r="J791" s="63" t="str">
        <f t="shared" si="72"/>
        <v>IC.CV.210404</v>
      </c>
      <c r="K791" s="61" t="s">
        <v>2379</v>
      </c>
      <c r="L791" s="167" t="str">
        <f t="shared" si="73"/>
        <v xml:space="preserve">     Cast unable to assess</v>
      </c>
      <c r="M791" s="168" t="str">
        <f t="shared" si="74"/>
        <v>PI.IC.CV.210404.01</v>
      </c>
      <c r="N791" s="168"/>
      <c r="O791" s="168" t="str">
        <f t="shared" si="75"/>
        <v>PH.IC.CV.210404.01</v>
      </c>
      <c r="Q791" s="168" t="str">
        <f t="shared" si="76"/>
        <v>CL.IC.CV.210404.01</v>
      </c>
    </row>
    <row r="792" spans="1:19" s="167" customFormat="1" ht="15">
      <c r="A792" s="167" t="s">
        <v>12003</v>
      </c>
      <c r="C792" s="61" t="s">
        <v>8039</v>
      </c>
      <c r="E792" s="61" t="s">
        <v>12594</v>
      </c>
      <c r="F792" s="167" t="s">
        <v>11160</v>
      </c>
      <c r="G792" s="167" t="s">
        <v>11159</v>
      </c>
      <c r="H792" s="62" t="s">
        <v>12210</v>
      </c>
      <c r="I792" s="167" t="s">
        <v>12207</v>
      </c>
      <c r="J792" s="63" t="str">
        <f t="shared" si="72"/>
        <v>IC.CV.210405</v>
      </c>
      <c r="K792" s="61" t="s">
        <v>2379</v>
      </c>
      <c r="L792" s="167" t="str">
        <f t="shared" si="73"/>
        <v xml:space="preserve">     Unable to assess: specify</v>
      </c>
      <c r="M792" s="168" t="str">
        <f t="shared" si="74"/>
        <v>PI.IC.CV.210405.01</v>
      </c>
      <c r="N792" s="168"/>
      <c r="O792" s="168" t="str">
        <f t="shared" si="75"/>
        <v>PH.IC.CV.210405.01</v>
      </c>
      <c r="Q792" s="168" t="str">
        <f t="shared" si="76"/>
        <v>CL.IC.CV.210405.01</v>
      </c>
    </row>
    <row r="793" spans="1:19" s="167" customFormat="1" ht="15">
      <c r="A793" s="167" t="s">
        <v>2547</v>
      </c>
      <c r="C793" s="61" t="s">
        <v>8039</v>
      </c>
      <c r="E793" s="61" t="s">
        <v>12594</v>
      </c>
      <c r="F793" s="167" t="s">
        <v>11161</v>
      </c>
      <c r="G793" s="61" t="s">
        <v>10998</v>
      </c>
      <c r="H793" s="62" t="s">
        <v>6988</v>
      </c>
      <c r="I793" s="62" t="s">
        <v>11144</v>
      </c>
      <c r="J793" s="63" t="str">
        <f t="shared" si="72"/>
        <v>IC.CV.210406</v>
      </c>
      <c r="K793" s="61" t="s">
        <v>2379</v>
      </c>
      <c r="L793" s="167" t="str">
        <f t="shared" si="73"/>
        <v xml:space="preserve"> Art Line unable to assess</v>
      </c>
      <c r="M793" s="168" t="str">
        <f t="shared" si="74"/>
        <v>PI.IC.CV.210406.01</v>
      </c>
      <c r="N793" s="168"/>
      <c r="O793" s="168" t="str">
        <f t="shared" si="75"/>
        <v>PH.IC.CV.210406.01</v>
      </c>
      <c r="Q793" s="168" t="str">
        <f t="shared" si="76"/>
        <v>CL.IC.CV.210406.01</v>
      </c>
      <c r="R793" s="167" t="s">
        <v>4415</v>
      </c>
      <c r="S793" s="167">
        <v>517</v>
      </c>
    </row>
    <row r="794" spans="1:19" s="167" customFormat="1" ht="15">
      <c r="A794" s="167" t="s">
        <v>12003</v>
      </c>
      <c r="B794" s="167" t="s">
        <v>10848</v>
      </c>
      <c r="C794" s="61" t="s">
        <v>7874</v>
      </c>
      <c r="D794" s="167" t="s">
        <v>8426</v>
      </c>
      <c r="E794" s="61" t="s">
        <v>2379</v>
      </c>
      <c r="F794" s="167" t="s">
        <v>11056</v>
      </c>
      <c r="G794" s="167" t="s">
        <v>11020</v>
      </c>
      <c r="H794" s="62" t="s">
        <v>11848</v>
      </c>
      <c r="I794" s="167" t="s">
        <v>11643</v>
      </c>
      <c r="J794" s="63" t="str">
        <f t="shared" si="72"/>
        <v>IC.CV.220101</v>
      </c>
      <c r="K794" s="61" t="s">
        <v>2379</v>
      </c>
      <c r="L794" s="167" t="str">
        <f t="shared" si="73"/>
        <v xml:space="preserve">     On</v>
      </c>
      <c r="M794" s="168" t="str">
        <f t="shared" si="74"/>
        <v>PI.IC.CV.220101.01</v>
      </c>
      <c r="N794" s="168"/>
      <c r="O794" s="168" t="str">
        <f t="shared" si="75"/>
        <v>PH.IC.CV.220101.01</v>
      </c>
      <c r="Q794" s="168" t="str">
        <f t="shared" si="76"/>
        <v>CL.IC.CV.220101.01</v>
      </c>
      <c r="R794" s="167" t="s">
        <v>4415</v>
      </c>
      <c r="S794" s="167">
        <v>121</v>
      </c>
    </row>
    <row r="795" spans="1:19" s="167" customFormat="1" ht="15">
      <c r="A795" s="167" t="s">
        <v>12003</v>
      </c>
      <c r="C795" s="61" t="s">
        <v>7874</v>
      </c>
      <c r="E795" s="61" t="s">
        <v>2379</v>
      </c>
      <c r="F795" s="167" t="s">
        <v>11056</v>
      </c>
      <c r="G795" s="167" t="s">
        <v>11021</v>
      </c>
      <c r="H795" s="62" t="s">
        <v>12030</v>
      </c>
      <c r="I795" s="167" t="s">
        <v>11821</v>
      </c>
      <c r="J795" s="63" t="str">
        <f t="shared" si="72"/>
        <v>IC.CV.220102</v>
      </c>
      <c r="K795" s="61" t="s">
        <v>2379</v>
      </c>
      <c r="L795" s="167" t="str">
        <f t="shared" si="73"/>
        <v xml:space="preserve">     Off</v>
      </c>
      <c r="M795" s="168" t="str">
        <f t="shared" si="74"/>
        <v>PI.IC.CV.220102.01</v>
      </c>
      <c r="N795" s="168"/>
      <c r="O795" s="168" t="str">
        <f t="shared" si="75"/>
        <v>PH.IC.CV.220102.01</v>
      </c>
      <c r="Q795" s="168" t="str">
        <f t="shared" si="76"/>
        <v>CL.IC.CV.220102.01</v>
      </c>
      <c r="R795" s="167" t="s">
        <v>4415</v>
      </c>
      <c r="S795" s="167">
        <v>121</v>
      </c>
    </row>
    <row r="796" spans="1:19" s="167" customFormat="1" ht="15">
      <c r="A796" s="167" t="s">
        <v>12003</v>
      </c>
      <c r="C796" s="61" t="s">
        <v>7874</v>
      </c>
      <c r="E796" s="61" t="s">
        <v>2379</v>
      </c>
      <c r="F796" s="167" t="s">
        <v>11056</v>
      </c>
      <c r="G796" s="167" t="s">
        <v>11027</v>
      </c>
      <c r="H796" s="62" t="s">
        <v>12032</v>
      </c>
      <c r="I796" s="167" t="s">
        <v>11028</v>
      </c>
      <c r="J796" s="63" t="str">
        <f t="shared" si="72"/>
        <v>IC.CV.220103</v>
      </c>
      <c r="K796" s="61" t="s">
        <v>2379</v>
      </c>
      <c r="L796" s="167" t="str">
        <f t="shared" si="73"/>
        <v xml:space="preserve">     Patient refuses to wear</v>
      </c>
      <c r="M796" s="168" t="str">
        <f t="shared" si="74"/>
        <v>PI.IC.CV.220103.01</v>
      </c>
      <c r="N796" s="168"/>
      <c r="O796" s="168" t="str">
        <f t="shared" si="75"/>
        <v>PH.IC.CV.220103.01</v>
      </c>
      <c r="Q796" s="168" t="str">
        <f t="shared" si="76"/>
        <v>CL.IC.CV.220103.01</v>
      </c>
      <c r="R796" s="167" t="s">
        <v>4415</v>
      </c>
      <c r="S796" s="167">
        <v>121</v>
      </c>
    </row>
    <row r="797" spans="1:19" s="167" customFormat="1" ht="15">
      <c r="A797" s="167" t="s">
        <v>2547</v>
      </c>
      <c r="C797" s="61" t="s">
        <v>7874</v>
      </c>
      <c r="E797" s="61" t="s">
        <v>2379</v>
      </c>
      <c r="F797" s="167" t="s">
        <v>11056</v>
      </c>
      <c r="G797" s="61" t="s">
        <v>11065</v>
      </c>
      <c r="H797" s="62" t="s">
        <v>12594</v>
      </c>
      <c r="I797" s="62" t="s">
        <v>11066</v>
      </c>
      <c r="J797" s="63" t="str">
        <f t="shared" si="72"/>
        <v>IC.CV.220104</v>
      </c>
      <c r="K797" s="61" t="s">
        <v>2379</v>
      </c>
      <c r="L797" s="167" t="str">
        <f t="shared" si="73"/>
        <v>Not Applicable</v>
      </c>
      <c r="M797" s="168" t="str">
        <f t="shared" si="74"/>
        <v>PI.IC.CV.220104.01</v>
      </c>
      <c r="N797" s="168"/>
      <c r="O797" s="168" t="str">
        <f t="shared" si="75"/>
        <v>PH.IC.CV.220104.01</v>
      </c>
      <c r="Q797" s="168" t="str">
        <f t="shared" si="76"/>
        <v>CL.IC.CV.220104.01</v>
      </c>
      <c r="R797" s="167" t="s">
        <v>4415</v>
      </c>
      <c r="S797" s="167">
        <v>121</v>
      </c>
    </row>
    <row r="798" spans="1:19" s="167" customFormat="1" ht="15">
      <c r="A798" s="167" t="s">
        <v>12003</v>
      </c>
      <c r="C798" s="61" t="s">
        <v>7874</v>
      </c>
      <c r="D798" s="167" t="s">
        <v>8285</v>
      </c>
      <c r="E798" s="61" t="s">
        <v>12182</v>
      </c>
      <c r="F798" s="167" t="s">
        <v>11056</v>
      </c>
      <c r="G798" s="167" t="s">
        <v>11214</v>
      </c>
      <c r="H798" s="62" t="s">
        <v>11848</v>
      </c>
      <c r="I798" s="167" t="s">
        <v>11740</v>
      </c>
      <c r="J798" s="63" t="str">
        <f t="shared" si="72"/>
        <v>IC.CV.220201</v>
      </c>
      <c r="K798" s="61" t="s">
        <v>2379</v>
      </c>
      <c r="L798" s="167" t="str">
        <f t="shared" si="73"/>
        <v xml:space="preserve">     Knee high</v>
      </c>
      <c r="M798" s="168" t="str">
        <f t="shared" si="74"/>
        <v>PI.IC.CV.220201.01</v>
      </c>
      <c r="N798" s="168"/>
      <c r="O798" s="168" t="str">
        <f t="shared" si="75"/>
        <v>PH.IC.CV.220201.01</v>
      </c>
      <c r="Q798" s="168" t="str">
        <f t="shared" si="76"/>
        <v>CL.IC.CV.220201.01</v>
      </c>
      <c r="R798" s="167" t="s">
        <v>4415</v>
      </c>
      <c r="S798" s="167">
        <v>121</v>
      </c>
    </row>
    <row r="799" spans="1:19" s="167" customFormat="1" ht="15">
      <c r="A799" s="167" t="s">
        <v>12003</v>
      </c>
      <c r="C799" s="61" t="s">
        <v>7874</v>
      </c>
      <c r="E799" s="61" t="s">
        <v>12182</v>
      </c>
      <c r="F799" s="167" t="s">
        <v>12912</v>
      </c>
      <c r="G799" s="167" t="s">
        <v>11059</v>
      </c>
      <c r="H799" s="62" t="s">
        <v>12030</v>
      </c>
      <c r="I799" s="167" t="s">
        <v>11741</v>
      </c>
      <c r="J799" s="63" t="str">
        <f t="shared" si="72"/>
        <v>IC.CV.220202</v>
      </c>
      <c r="K799" s="61" t="s">
        <v>2379</v>
      </c>
      <c r="L799" s="167" t="str">
        <f t="shared" si="73"/>
        <v xml:space="preserve">     Thigh high</v>
      </c>
      <c r="M799" s="168" t="str">
        <f t="shared" si="74"/>
        <v>PI.IC.CV.220202.01</v>
      </c>
      <c r="N799" s="168"/>
      <c r="O799" s="168" t="str">
        <f t="shared" si="75"/>
        <v>PH.IC.CV.220202.01</v>
      </c>
      <c r="Q799" s="168" t="str">
        <f t="shared" si="76"/>
        <v>CL.IC.CV.220202.01</v>
      </c>
      <c r="R799" s="167" t="s">
        <v>4415</v>
      </c>
      <c r="S799" s="167">
        <v>121</v>
      </c>
    </row>
    <row r="800" spans="1:19" s="167" customFormat="1" ht="15">
      <c r="A800" s="167" t="s">
        <v>12003</v>
      </c>
      <c r="C800" s="61" t="s">
        <v>7874</v>
      </c>
      <c r="D800" s="167" t="s">
        <v>7469</v>
      </c>
      <c r="E800" s="61" t="s">
        <v>12592</v>
      </c>
      <c r="F800" s="167" t="s">
        <v>11056</v>
      </c>
      <c r="G800" s="167" t="s">
        <v>11686</v>
      </c>
      <c r="H800" s="62" t="s">
        <v>11848</v>
      </c>
      <c r="I800" s="167" t="s">
        <v>11060</v>
      </c>
      <c r="J800" s="63" t="str">
        <f t="shared" si="72"/>
        <v>IC.CV.220301</v>
      </c>
      <c r="K800" s="61" t="s">
        <v>2379</v>
      </c>
      <c r="L800" s="167" t="str">
        <f t="shared" si="73"/>
        <v xml:space="preserve">     Leg right</v>
      </c>
      <c r="M800" s="168" t="str">
        <f t="shared" si="74"/>
        <v>PI.IC.CV.220301.01</v>
      </c>
      <c r="N800" s="168"/>
      <c r="O800" s="168" t="str">
        <f t="shared" si="75"/>
        <v>PH.IC.CV.220301.01</v>
      </c>
      <c r="Q800" s="168" t="str">
        <f t="shared" si="76"/>
        <v>CL.IC.CV.220301.01</v>
      </c>
      <c r="R800" s="167" t="s">
        <v>4415</v>
      </c>
      <c r="S800" s="167">
        <v>121</v>
      </c>
    </row>
    <row r="801" spans="1:19" s="167" customFormat="1" ht="15">
      <c r="A801" s="167" t="s">
        <v>12003</v>
      </c>
      <c r="C801" s="61" t="s">
        <v>7874</v>
      </c>
      <c r="E801" s="61" t="s">
        <v>12592</v>
      </c>
      <c r="F801" s="167" t="s">
        <v>11056</v>
      </c>
      <c r="G801" s="167" t="s">
        <v>11522</v>
      </c>
      <c r="H801" s="62" t="s">
        <v>12030</v>
      </c>
      <c r="I801" s="167" t="s">
        <v>11523</v>
      </c>
      <c r="J801" s="63" t="str">
        <f t="shared" si="72"/>
        <v>IC.CV.220302</v>
      </c>
      <c r="K801" s="61" t="s">
        <v>2379</v>
      </c>
      <c r="L801" s="167" t="str">
        <f t="shared" si="73"/>
        <v xml:space="preserve">     Leg left</v>
      </c>
      <c r="M801" s="168" t="str">
        <f t="shared" si="74"/>
        <v>PI.IC.CV.220302.01</v>
      </c>
      <c r="N801" s="168"/>
      <c r="O801" s="168" t="str">
        <f t="shared" si="75"/>
        <v>PH.IC.CV.220302.01</v>
      </c>
      <c r="Q801" s="168" t="str">
        <f t="shared" si="76"/>
        <v>CL.IC.CV.220302.01</v>
      </c>
      <c r="R801" s="167" t="s">
        <v>4415</v>
      </c>
      <c r="S801" s="167">
        <v>121</v>
      </c>
    </row>
    <row r="802" spans="1:19" s="167" customFormat="1" ht="15">
      <c r="A802" s="167" t="s">
        <v>12003</v>
      </c>
      <c r="C802" s="61" t="s">
        <v>7874</v>
      </c>
      <c r="E802" s="61" t="s">
        <v>12592</v>
      </c>
      <c r="F802" s="167" t="s">
        <v>11056</v>
      </c>
      <c r="G802" s="167" t="s">
        <v>11524</v>
      </c>
      <c r="H802" s="62" t="s">
        <v>12032</v>
      </c>
      <c r="I802" s="167" t="s">
        <v>11525</v>
      </c>
      <c r="J802" s="63" t="str">
        <f t="shared" si="72"/>
        <v>IC.CV.220303</v>
      </c>
      <c r="K802" s="61" t="s">
        <v>2379</v>
      </c>
      <c r="L802" s="167" t="str">
        <f t="shared" si="73"/>
        <v xml:space="preserve">     Bilateral legs</v>
      </c>
      <c r="M802" s="168" t="str">
        <f t="shared" si="74"/>
        <v>PI.IC.CV.220303.01</v>
      </c>
      <c r="N802" s="168"/>
      <c r="O802" s="168" t="str">
        <f t="shared" si="75"/>
        <v>PH.IC.CV.220303.01</v>
      </c>
      <c r="Q802" s="168" t="str">
        <f t="shared" si="76"/>
        <v>CL.IC.CV.220303.01</v>
      </c>
      <c r="R802" s="167" t="s">
        <v>4415</v>
      </c>
      <c r="S802" s="167">
        <v>121</v>
      </c>
    </row>
    <row r="803" spans="1:19" s="167" customFormat="1" ht="15">
      <c r="A803" s="167" t="s">
        <v>12003</v>
      </c>
      <c r="C803" s="61" t="s">
        <v>7874</v>
      </c>
      <c r="D803" s="167" t="s">
        <v>11061</v>
      </c>
      <c r="E803" s="61" t="s">
        <v>12594</v>
      </c>
      <c r="F803" s="167" t="s">
        <v>11062</v>
      </c>
      <c r="G803" s="167" t="s">
        <v>4761</v>
      </c>
      <c r="H803" s="62" t="s">
        <v>2379</v>
      </c>
      <c r="I803" s="167" t="s">
        <v>4761</v>
      </c>
      <c r="J803" s="63" t="str">
        <f t="shared" si="72"/>
        <v>IC.CV.220401</v>
      </c>
      <c r="K803" s="61" t="s">
        <v>2379</v>
      </c>
      <c r="L803" s="167" t="str">
        <f t="shared" si="73"/>
        <v>None</v>
      </c>
      <c r="M803" s="168" t="str">
        <f t="shared" si="74"/>
        <v>PI.IC.CV.220401.01</v>
      </c>
      <c r="N803" s="168"/>
      <c r="O803" s="168" t="str">
        <f t="shared" si="75"/>
        <v>PH.IC.CV.220401.01</v>
      </c>
      <c r="Q803" s="168" t="str">
        <f t="shared" si="76"/>
        <v>CL.IC.CV.220401.01</v>
      </c>
      <c r="R803" s="167" t="s">
        <v>4415</v>
      </c>
      <c r="S803" s="167">
        <v>518</v>
      </c>
    </row>
    <row r="804" spans="1:19" s="167" customFormat="1" ht="15">
      <c r="A804" s="167" t="s">
        <v>12003</v>
      </c>
      <c r="B804" s="167" t="s">
        <v>11063</v>
      </c>
      <c r="C804" s="61" t="s">
        <v>7876</v>
      </c>
      <c r="D804" s="167" t="s">
        <v>10935</v>
      </c>
      <c r="E804" s="61" t="s">
        <v>2379</v>
      </c>
      <c r="F804" s="167" t="s">
        <v>10920</v>
      </c>
      <c r="G804" s="167" t="s">
        <v>12065</v>
      </c>
      <c r="H804" s="62" t="s">
        <v>11848</v>
      </c>
      <c r="I804" s="167" t="s">
        <v>12066</v>
      </c>
      <c r="J804" s="63" t="str">
        <f t="shared" si="72"/>
        <v>IC.CV.230101</v>
      </c>
      <c r="K804" s="61" t="s">
        <v>2379</v>
      </c>
      <c r="L804" s="167" t="str">
        <f t="shared" si="73"/>
        <v xml:space="preserve">     3+ Strong palpation</v>
      </c>
      <c r="M804" s="168" t="str">
        <f t="shared" si="74"/>
        <v>PI.IC.CV.230101.01</v>
      </c>
      <c r="N804" s="168"/>
      <c r="O804" s="168" t="str">
        <f t="shared" si="75"/>
        <v>PH.IC.CV.230101.01</v>
      </c>
      <c r="Q804" s="168" t="str">
        <f t="shared" si="76"/>
        <v>CL.IC.CV.230101.01</v>
      </c>
    </row>
    <row r="805" spans="1:19" s="167" customFormat="1" ht="15">
      <c r="A805" s="167" t="s">
        <v>12003</v>
      </c>
      <c r="C805" s="61" t="s">
        <v>7876</v>
      </c>
      <c r="E805" s="61" t="s">
        <v>2379</v>
      </c>
      <c r="F805" s="167" t="s">
        <v>10920</v>
      </c>
      <c r="G805" s="167" t="s">
        <v>12067</v>
      </c>
      <c r="H805" s="62" t="s">
        <v>12030</v>
      </c>
      <c r="I805" s="167" t="s">
        <v>12068</v>
      </c>
      <c r="J805" s="63" t="str">
        <f t="shared" si="72"/>
        <v>IC.CV.230102</v>
      </c>
      <c r="K805" s="61" t="s">
        <v>2379</v>
      </c>
      <c r="L805" s="167" t="str">
        <f t="shared" si="73"/>
        <v xml:space="preserve">     2+ Normal palpation</v>
      </c>
      <c r="M805" s="168" t="str">
        <f t="shared" si="74"/>
        <v>PI.IC.CV.230102.01</v>
      </c>
      <c r="N805" s="168"/>
      <c r="O805" s="168" t="str">
        <f t="shared" si="75"/>
        <v>PH.IC.CV.230102.01</v>
      </c>
      <c r="Q805" s="168" t="str">
        <f t="shared" si="76"/>
        <v>CL.IC.CV.230102.01</v>
      </c>
    </row>
    <row r="806" spans="1:19" s="167" customFormat="1" ht="15">
      <c r="A806" s="167" t="s">
        <v>12003</v>
      </c>
      <c r="C806" s="61" t="s">
        <v>7876</v>
      </c>
      <c r="E806" s="61" t="s">
        <v>2379</v>
      </c>
      <c r="F806" s="167" t="s">
        <v>10920</v>
      </c>
      <c r="G806" s="167" t="s">
        <v>11895</v>
      </c>
      <c r="H806" s="62" t="s">
        <v>12032</v>
      </c>
      <c r="I806" s="167" t="s">
        <v>11896</v>
      </c>
      <c r="J806" s="63" t="str">
        <f t="shared" si="72"/>
        <v>IC.CV.230103</v>
      </c>
      <c r="K806" s="61" t="s">
        <v>2379</v>
      </c>
      <c r="L806" s="167" t="str">
        <f t="shared" si="73"/>
        <v xml:space="preserve">     1+ Weak palpation</v>
      </c>
      <c r="M806" s="168" t="str">
        <f t="shared" si="74"/>
        <v>PI.IC.CV.230103.01</v>
      </c>
      <c r="N806" s="168"/>
      <c r="O806" s="168" t="str">
        <f t="shared" si="75"/>
        <v>PH.IC.CV.230103.01</v>
      </c>
      <c r="Q806" s="168" t="str">
        <f t="shared" si="76"/>
        <v>CL.IC.CV.230103.01</v>
      </c>
    </row>
    <row r="807" spans="1:19" s="167" customFormat="1" ht="15">
      <c r="A807" s="167" t="s">
        <v>12003</v>
      </c>
      <c r="C807" s="61" t="s">
        <v>7876</v>
      </c>
      <c r="E807" s="61" t="s">
        <v>2379</v>
      </c>
      <c r="F807" s="167" t="s">
        <v>10920</v>
      </c>
      <c r="G807" s="167" t="s">
        <v>11897</v>
      </c>
      <c r="H807" s="62" t="s">
        <v>12028</v>
      </c>
      <c r="I807" s="167">
        <v>0</v>
      </c>
      <c r="J807" s="63" t="str">
        <f t="shared" si="72"/>
        <v>IC.CV.230104</v>
      </c>
      <c r="K807" s="61" t="s">
        <v>2379</v>
      </c>
      <c r="L807" s="167" t="str">
        <f t="shared" si="73"/>
        <v xml:space="preserve">     0 Not palpable</v>
      </c>
      <c r="M807" s="168" t="str">
        <f t="shared" si="74"/>
        <v>PI.IC.CV.230104.01</v>
      </c>
      <c r="N807" s="168"/>
      <c r="O807" s="168" t="str">
        <f t="shared" si="75"/>
        <v>PH.IC.CV.230104.01</v>
      </c>
      <c r="Q807" s="168" t="str">
        <f t="shared" si="76"/>
        <v>CL.IC.CV.230104.01</v>
      </c>
    </row>
    <row r="808" spans="1:19" s="167" customFormat="1" ht="15">
      <c r="A808" s="167" t="s">
        <v>2547</v>
      </c>
      <c r="C808" s="61" t="s">
        <v>7876</v>
      </c>
      <c r="E808" s="61" t="s">
        <v>2379</v>
      </c>
      <c r="F808" s="167" t="s">
        <v>10921</v>
      </c>
      <c r="G808" s="61" t="s">
        <v>11594</v>
      </c>
      <c r="H808" s="62" t="s">
        <v>6291</v>
      </c>
      <c r="I808" s="62" t="s">
        <v>10771</v>
      </c>
      <c r="J808" s="63" t="str">
        <f t="shared" si="72"/>
        <v>IC.CV.230105</v>
      </c>
      <c r="K808" s="61" t="s">
        <v>2379</v>
      </c>
      <c r="L808" s="167" t="str">
        <f t="shared" si="73"/>
        <v>Unable to assess: specify</v>
      </c>
      <c r="M808" s="168" t="str">
        <f t="shared" si="74"/>
        <v>PI.IC.CV.230105.01</v>
      </c>
      <c r="N808" s="168"/>
      <c r="O808" s="168" t="str">
        <f t="shared" si="75"/>
        <v>PH.IC.CV.230105.01</v>
      </c>
      <c r="Q808" s="168" t="str">
        <f t="shared" si="76"/>
        <v>CL.IC.CV.230105.01</v>
      </c>
      <c r="R808" s="167" t="s">
        <v>4415</v>
      </c>
      <c r="S808" s="167">
        <v>191</v>
      </c>
    </row>
    <row r="809" spans="1:19" s="167" customFormat="1" ht="15">
      <c r="A809" s="167" t="s">
        <v>12003</v>
      </c>
      <c r="C809" s="61" t="s">
        <v>7876</v>
      </c>
      <c r="D809" s="167" t="s">
        <v>11142</v>
      </c>
      <c r="E809" s="61" t="s">
        <v>12182</v>
      </c>
      <c r="F809" s="167" t="s">
        <v>10920</v>
      </c>
      <c r="G809" s="167" t="s">
        <v>11898</v>
      </c>
      <c r="H809" s="62" t="s">
        <v>11848</v>
      </c>
      <c r="I809" s="167" t="s">
        <v>11899</v>
      </c>
      <c r="J809" s="63" t="str">
        <f t="shared" si="72"/>
        <v>IC.CV.230201</v>
      </c>
      <c r="K809" s="61" t="s">
        <v>2379</v>
      </c>
      <c r="L809" s="167" t="str">
        <f t="shared" si="73"/>
        <v xml:space="preserve">     Present by doppler</v>
      </c>
      <c r="M809" s="168" t="str">
        <f t="shared" si="74"/>
        <v>PI.IC.CV.230201.01</v>
      </c>
      <c r="N809" s="168"/>
      <c r="O809" s="168" t="str">
        <f t="shared" si="75"/>
        <v>PH.IC.CV.230201.01</v>
      </c>
      <c r="Q809" s="168" t="str">
        <f t="shared" si="76"/>
        <v>CL.IC.CV.230201.01</v>
      </c>
    </row>
    <row r="810" spans="1:19" s="167" customFormat="1" ht="15">
      <c r="A810" s="167" t="s">
        <v>12003</v>
      </c>
      <c r="C810" s="61" t="s">
        <v>7876</v>
      </c>
      <c r="E810" s="61" t="s">
        <v>12182</v>
      </c>
      <c r="F810" s="167" t="s">
        <v>10920</v>
      </c>
      <c r="G810" s="167" t="s">
        <v>11900</v>
      </c>
      <c r="H810" s="62" t="s">
        <v>12030</v>
      </c>
      <c r="I810" s="167" t="s">
        <v>11901</v>
      </c>
      <c r="J810" s="63" t="str">
        <f t="shared" si="72"/>
        <v>IC.CV.230202</v>
      </c>
      <c r="K810" s="61" t="s">
        <v>2379</v>
      </c>
      <c r="L810" s="167" t="str">
        <f t="shared" si="73"/>
        <v xml:space="preserve">     Unable to obtain by doppler</v>
      </c>
      <c r="M810" s="168" t="str">
        <f t="shared" si="74"/>
        <v>PI.IC.CV.230202.01</v>
      </c>
      <c r="N810" s="168"/>
      <c r="O810" s="168" t="str">
        <f t="shared" si="75"/>
        <v>PH.IC.CV.230202.01</v>
      </c>
      <c r="Q810" s="168" t="str">
        <f t="shared" si="76"/>
        <v>CL.IC.CV.230202.01</v>
      </c>
    </row>
    <row r="811" spans="1:19" s="167" customFormat="1" ht="15">
      <c r="A811" s="167" t="s">
        <v>12003</v>
      </c>
      <c r="C811" s="61" t="s">
        <v>7876</v>
      </c>
      <c r="E811" s="61" t="s">
        <v>12182</v>
      </c>
      <c r="F811" s="167" t="s">
        <v>10920</v>
      </c>
      <c r="G811" s="167" t="s">
        <v>11902</v>
      </c>
      <c r="H811" s="62" t="s">
        <v>12032</v>
      </c>
      <c r="I811" s="167" t="s">
        <v>11931</v>
      </c>
      <c r="J811" s="63" t="str">
        <f t="shared" si="72"/>
        <v>IC.CV.230203</v>
      </c>
      <c r="K811" s="61" t="s">
        <v>2379</v>
      </c>
      <c r="L811" s="167" t="str">
        <f t="shared" si="73"/>
        <v xml:space="preserve">     Amputee unable to assess</v>
      </c>
      <c r="M811" s="168" t="str">
        <f t="shared" si="74"/>
        <v>PI.IC.CV.230203.01</v>
      </c>
      <c r="N811" s="168"/>
      <c r="O811" s="168" t="str">
        <f t="shared" si="75"/>
        <v>PH.IC.CV.230203.01</v>
      </c>
      <c r="Q811" s="168" t="str">
        <f t="shared" si="76"/>
        <v>CL.IC.CV.230203.01</v>
      </c>
    </row>
    <row r="812" spans="1:19" s="167" customFormat="1" ht="15">
      <c r="A812" s="167" t="s">
        <v>12003</v>
      </c>
      <c r="C812" s="61" t="s">
        <v>7876</v>
      </c>
      <c r="E812" s="61" t="s">
        <v>12182</v>
      </c>
      <c r="F812" s="167" t="s">
        <v>10920</v>
      </c>
      <c r="G812" s="167" t="s">
        <v>11903</v>
      </c>
      <c r="H812" s="62" t="s">
        <v>12028</v>
      </c>
      <c r="I812" s="167" t="s">
        <v>11904</v>
      </c>
      <c r="J812" s="63" t="str">
        <f t="shared" si="72"/>
        <v>IC.CV.230204</v>
      </c>
      <c r="K812" s="61" t="s">
        <v>2379</v>
      </c>
      <c r="L812" s="167" t="str">
        <f t="shared" si="73"/>
        <v xml:space="preserve">     Cast unable to assess</v>
      </c>
      <c r="M812" s="168" t="str">
        <f t="shared" si="74"/>
        <v>PI.IC.CV.230204.01</v>
      </c>
      <c r="N812" s="168"/>
      <c r="O812" s="168" t="str">
        <f t="shared" si="75"/>
        <v>PH.IC.CV.230204.01</v>
      </c>
      <c r="Q812" s="168" t="str">
        <f t="shared" si="76"/>
        <v>CL.IC.CV.230204.01</v>
      </c>
    </row>
    <row r="813" spans="1:19" s="167" customFormat="1" ht="15">
      <c r="A813" s="167" t="s">
        <v>12003</v>
      </c>
      <c r="C813" s="61" t="s">
        <v>7876</v>
      </c>
      <c r="E813" s="61" t="s">
        <v>12182</v>
      </c>
      <c r="F813" s="167" t="s">
        <v>10920</v>
      </c>
      <c r="G813" s="167" t="s">
        <v>11715</v>
      </c>
      <c r="H813" s="62" t="s">
        <v>12210</v>
      </c>
      <c r="I813" s="167" t="s">
        <v>12207</v>
      </c>
      <c r="J813" s="63" t="str">
        <f t="shared" si="72"/>
        <v>IC.CV.230205</v>
      </c>
      <c r="K813" s="61" t="s">
        <v>2379</v>
      </c>
      <c r="L813" s="167" t="str">
        <f t="shared" si="73"/>
        <v xml:space="preserve">     Unable to assess:  specify</v>
      </c>
      <c r="M813" s="168" t="str">
        <f t="shared" si="74"/>
        <v>PI.IC.CV.230205.01</v>
      </c>
      <c r="N813" s="168"/>
      <c r="O813" s="168" t="str">
        <f t="shared" si="75"/>
        <v>PH.IC.CV.230205.01</v>
      </c>
      <c r="Q813" s="168" t="str">
        <f t="shared" si="76"/>
        <v>CL.IC.CV.230205.01</v>
      </c>
    </row>
    <row r="814" spans="1:19" s="167" customFormat="1" ht="15">
      <c r="A814" s="167" t="s">
        <v>12003</v>
      </c>
      <c r="C814" s="61" t="s">
        <v>7876</v>
      </c>
      <c r="D814" s="167" t="s">
        <v>11873</v>
      </c>
      <c r="E814" s="61" t="s">
        <v>12592</v>
      </c>
      <c r="F814" s="167" t="s">
        <v>10922</v>
      </c>
      <c r="G814" s="167" t="s">
        <v>12065</v>
      </c>
      <c r="H814" s="62" t="s">
        <v>11848</v>
      </c>
      <c r="I814" s="167" t="s">
        <v>12066</v>
      </c>
      <c r="J814" s="63" t="str">
        <f t="shared" si="72"/>
        <v>IC.CV.230301</v>
      </c>
      <c r="K814" s="61" t="s">
        <v>2379</v>
      </c>
      <c r="L814" s="167" t="str">
        <f t="shared" si="73"/>
        <v xml:space="preserve">     3+ Strong palpation</v>
      </c>
      <c r="M814" s="168" t="str">
        <f t="shared" si="74"/>
        <v>PI.IC.CV.230301.01</v>
      </c>
      <c r="N814" s="168"/>
      <c r="O814" s="168" t="str">
        <f t="shared" si="75"/>
        <v>PH.IC.CV.230301.01</v>
      </c>
      <c r="Q814" s="168" t="str">
        <f t="shared" si="76"/>
        <v>CL.IC.CV.230301.01</v>
      </c>
    </row>
    <row r="815" spans="1:19" s="167" customFormat="1" ht="15">
      <c r="A815" s="167" t="s">
        <v>12003</v>
      </c>
      <c r="C815" s="61" t="s">
        <v>7876</v>
      </c>
      <c r="E815" s="61" t="s">
        <v>12592</v>
      </c>
      <c r="F815" s="167" t="s">
        <v>10922</v>
      </c>
      <c r="G815" s="167" t="s">
        <v>12067</v>
      </c>
      <c r="H815" s="62" t="s">
        <v>12030</v>
      </c>
      <c r="I815" s="167" t="s">
        <v>12068</v>
      </c>
      <c r="J815" s="63" t="str">
        <f t="shared" si="72"/>
        <v>IC.CV.230302</v>
      </c>
      <c r="K815" s="61" t="s">
        <v>2379</v>
      </c>
      <c r="L815" s="167" t="str">
        <f t="shared" si="73"/>
        <v xml:space="preserve">     2+ Normal palpation</v>
      </c>
      <c r="M815" s="168" t="str">
        <f t="shared" si="74"/>
        <v>PI.IC.CV.230302.01</v>
      </c>
      <c r="N815" s="168"/>
      <c r="O815" s="168" t="str">
        <f t="shared" si="75"/>
        <v>PH.IC.CV.230302.01</v>
      </c>
      <c r="Q815" s="168" t="str">
        <f t="shared" si="76"/>
        <v>CL.IC.CV.230302.01</v>
      </c>
    </row>
    <row r="816" spans="1:19" s="167" customFormat="1" ht="15">
      <c r="A816" s="167" t="s">
        <v>12003</v>
      </c>
      <c r="C816" s="61" t="s">
        <v>7876</v>
      </c>
      <c r="E816" s="61" t="s">
        <v>12592</v>
      </c>
      <c r="F816" s="167" t="s">
        <v>10922</v>
      </c>
      <c r="G816" s="167" t="s">
        <v>11895</v>
      </c>
      <c r="H816" s="62" t="s">
        <v>12032</v>
      </c>
      <c r="I816" s="167" t="s">
        <v>11896</v>
      </c>
      <c r="J816" s="63" t="str">
        <f t="shared" si="72"/>
        <v>IC.CV.230303</v>
      </c>
      <c r="K816" s="61" t="s">
        <v>2379</v>
      </c>
      <c r="L816" s="167" t="str">
        <f t="shared" si="73"/>
        <v xml:space="preserve">     1+ Weak palpation</v>
      </c>
      <c r="M816" s="168" t="str">
        <f t="shared" si="74"/>
        <v>PI.IC.CV.230303.01</v>
      </c>
      <c r="N816" s="168"/>
      <c r="O816" s="168" t="str">
        <f t="shared" si="75"/>
        <v>PH.IC.CV.230303.01</v>
      </c>
      <c r="Q816" s="168" t="str">
        <f t="shared" si="76"/>
        <v>CL.IC.CV.230303.01</v>
      </c>
    </row>
    <row r="817" spans="1:19" s="167" customFormat="1" ht="15">
      <c r="A817" s="167" t="s">
        <v>12003</v>
      </c>
      <c r="C817" s="61" t="s">
        <v>7876</v>
      </c>
      <c r="E817" s="61" t="s">
        <v>12592</v>
      </c>
      <c r="F817" s="167" t="s">
        <v>10922</v>
      </c>
      <c r="G817" s="167" t="s">
        <v>11897</v>
      </c>
      <c r="H817" s="62" t="s">
        <v>12028</v>
      </c>
      <c r="I817" s="167">
        <v>0</v>
      </c>
      <c r="J817" s="63" t="str">
        <f t="shared" si="72"/>
        <v>IC.CV.230304</v>
      </c>
      <c r="K817" s="61" t="s">
        <v>2379</v>
      </c>
      <c r="L817" s="167" t="str">
        <f t="shared" si="73"/>
        <v xml:space="preserve">     0 Not palpable</v>
      </c>
      <c r="M817" s="168" t="str">
        <f t="shared" si="74"/>
        <v>PI.IC.CV.230304.01</v>
      </c>
      <c r="N817" s="168"/>
      <c r="O817" s="168" t="str">
        <f t="shared" si="75"/>
        <v>PH.IC.CV.230304.01</v>
      </c>
      <c r="Q817" s="168" t="str">
        <f t="shared" si="76"/>
        <v>CL.IC.CV.230304.01</v>
      </c>
    </row>
    <row r="818" spans="1:19" s="167" customFormat="1" ht="15">
      <c r="A818" s="167" t="s">
        <v>2547</v>
      </c>
      <c r="C818" s="61" t="s">
        <v>7876</v>
      </c>
      <c r="E818" s="61" t="s">
        <v>12592</v>
      </c>
      <c r="F818" s="167" t="s">
        <v>10923</v>
      </c>
      <c r="G818" s="61" t="s">
        <v>11594</v>
      </c>
      <c r="H818" s="62" t="s">
        <v>6291</v>
      </c>
      <c r="I818" s="62" t="s">
        <v>10771</v>
      </c>
      <c r="J818" s="63" t="str">
        <f t="shared" si="72"/>
        <v>IC.CV.230305</v>
      </c>
      <c r="K818" s="61" t="s">
        <v>2379</v>
      </c>
      <c r="L818" s="167" t="str">
        <f t="shared" si="73"/>
        <v>Unable to assess: specify</v>
      </c>
      <c r="M818" s="168" t="str">
        <f t="shared" si="74"/>
        <v>PI.IC.CV.230305.01</v>
      </c>
      <c r="N818" s="168"/>
      <c r="O818" s="168" t="str">
        <f t="shared" si="75"/>
        <v>PH.IC.CV.230305.01</v>
      </c>
      <c r="Q818" s="168" t="str">
        <f t="shared" si="76"/>
        <v>CL.IC.CV.230305.01</v>
      </c>
      <c r="R818" s="167" t="s">
        <v>4415</v>
      </c>
      <c r="S818" s="167">
        <v>191</v>
      </c>
    </row>
    <row r="819" spans="1:19" s="167" customFormat="1" ht="15">
      <c r="A819" s="167" t="s">
        <v>12003</v>
      </c>
      <c r="C819" s="61" t="s">
        <v>7876</v>
      </c>
      <c r="D819" s="167" t="s">
        <v>10924</v>
      </c>
      <c r="E819" s="61" t="s">
        <v>6464</v>
      </c>
      <c r="F819" s="167" t="s">
        <v>10922</v>
      </c>
      <c r="G819" s="167" t="s">
        <v>11898</v>
      </c>
      <c r="H819" s="62" t="s">
        <v>11848</v>
      </c>
      <c r="I819" s="167" t="s">
        <v>11899</v>
      </c>
      <c r="J819" s="63" t="str">
        <f t="shared" si="72"/>
        <v>IC.CV.230401</v>
      </c>
      <c r="K819" s="61" t="s">
        <v>2379</v>
      </c>
      <c r="L819" s="167" t="str">
        <f t="shared" si="73"/>
        <v xml:space="preserve">     Present by doppler</v>
      </c>
      <c r="M819" s="168" t="str">
        <f t="shared" si="74"/>
        <v>PI.IC.CV.230401.01</v>
      </c>
      <c r="N819" s="168"/>
      <c r="O819" s="168" t="str">
        <f t="shared" si="75"/>
        <v>PH.IC.CV.230401.01</v>
      </c>
      <c r="Q819" s="168" t="str">
        <f t="shared" si="76"/>
        <v>CL.IC.CV.230401.01</v>
      </c>
    </row>
    <row r="820" spans="1:19" s="167" customFormat="1" ht="15">
      <c r="A820" s="167" t="s">
        <v>12003</v>
      </c>
      <c r="C820" s="61" t="s">
        <v>7876</v>
      </c>
      <c r="E820" s="61" t="s">
        <v>6464</v>
      </c>
      <c r="F820" s="167" t="s">
        <v>10922</v>
      </c>
      <c r="G820" s="167" t="s">
        <v>11900</v>
      </c>
      <c r="H820" s="62" t="s">
        <v>12030</v>
      </c>
      <c r="I820" s="167" t="s">
        <v>11901</v>
      </c>
      <c r="J820" s="63" t="str">
        <f t="shared" si="72"/>
        <v>IC.CV.230402</v>
      </c>
      <c r="K820" s="61" t="s">
        <v>2379</v>
      </c>
      <c r="L820" s="167" t="str">
        <f t="shared" si="73"/>
        <v xml:space="preserve">     Unable to obtain by doppler</v>
      </c>
      <c r="M820" s="168" t="str">
        <f t="shared" si="74"/>
        <v>PI.IC.CV.230402.01</v>
      </c>
      <c r="N820" s="168"/>
      <c r="O820" s="168" t="str">
        <f t="shared" si="75"/>
        <v>PH.IC.CV.230402.01</v>
      </c>
      <c r="Q820" s="168" t="str">
        <f t="shared" si="76"/>
        <v>CL.IC.CV.230402.01</v>
      </c>
    </row>
    <row r="821" spans="1:19" s="167" customFormat="1" ht="15">
      <c r="A821" s="167" t="s">
        <v>12003</v>
      </c>
      <c r="C821" s="61" t="s">
        <v>7876</v>
      </c>
      <c r="E821" s="61" t="s">
        <v>6464</v>
      </c>
      <c r="F821" s="167" t="s">
        <v>10922</v>
      </c>
      <c r="G821" s="167" t="s">
        <v>11902</v>
      </c>
      <c r="H821" s="62" t="s">
        <v>12032</v>
      </c>
      <c r="I821" s="167" t="s">
        <v>11931</v>
      </c>
      <c r="J821" s="63" t="str">
        <f t="shared" si="72"/>
        <v>IC.CV.230403</v>
      </c>
      <c r="K821" s="61" t="s">
        <v>2379</v>
      </c>
      <c r="L821" s="167" t="str">
        <f t="shared" si="73"/>
        <v xml:space="preserve">     Amputee unable to assess</v>
      </c>
      <c r="M821" s="168" t="str">
        <f t="shared" si="74"/>
        <v>PI.IC.CV.230403.01</v>
      </c>
      <c r="N821" s="168"/>
      <c r="O821" s="168" t="str">
        <f t="shared" si="75"/>
        <v>PH.IC.CV.230403.01</v>
      </c>
      <c r="Q821" s="168" t="str">
        <f t="shared" si="76"/>
        <v>CL.IC.CV.230403.01</v>
      </c>
    </row>
    <row r="822" spans="1:19" s="167" customFormat="1" ht="15">
      <c r="A822" s="167" t="s">
        <v>12003</v>
      </c>
      <c r="C822" s="61" t="s">
        <v>7876</v>
      </c>
      <c r="E822" s="61" t="s">
        <v>6464</v>
      </c>
      <c r="F822" s="167" t="s">
        <v>10922</v>
      </c>
      <c r="G822" s="167" t="s">
        <v>11903</v>
      </c>
      <c r="H822" s="62" t="s">
        <v>12028</v>
      </c>
      <c r="I822" s="167" t="s">
        <v>11904</v>
      </c>
      <c r="J822" s="63" t="str">
        <f t="shared" si="72"/>
        <v>IC.CV.230404</v>
      </c>
      <c r="K822" s="61" t="s">
        <v>2379</v>
      </c>
      <c r="L822" s="167" t="str">
        <f t="shared" si="73"/>
        <v xml:space="preserve">     Cast unable to assess</v>
      </c>
      <c r="M822" s="168" t="str">
        <f t="shared" si="74"/>
        <v>PI.IC.CV.230404.01</v>
      </c>
      <c r="N822" s="168"/>
      <c r="O822" s="168" t="str">
        <f t="shared" si="75"/>
        <v>PH.IC.CV.230404.01</v>
      </c>
      <c r="Q822" s="168" t="str">
        <f t="shared" si="76"/>
        <v>CL.IC.CV.230404.01</v>
      </c>
    </row>
    <row r="823" spans="1:19" s="167" customFormat="1" ht="15">
      <c r="A823" s="167" t="s">
        <v>2547</v>
      </c>
      <c r="C823" s="61" t="s">
        <v>7876</v>
      </c>
      <c r="E823" s="61" t="s">
        <v>6464</v>
      </c>
      <c r="F823" s="167" t="s">
        <v>10923</v>
      </c>
      <c r="G823" s="61" t="s">
        <v>11594</v>
      </c>
      <c r="H823" s="62" t="s">
        <v>6291</v>
      </c>
      <c r="I823" s="62" t="s">
        <v>10771</v>
      </c>
      <c r="J823" s="63" t="str">
        <f t="shared" si="72"/>
        <v>IC.CV.230405</v>
      </c>
      <c r="K823" s="61" t="s">
        <v>2379</v>
      </c>
      <c r="L823" s="167" t="str">
        <f t="shared" si="73"/>
        <v>Unable to assess: specify</v>
      </c>
      <c r="M823" s="168" t="str">
        <f t="shared" si="74"/>
        <v>PI.IC.CV.230405.01</v>
      </c>
      <c r="N823" s="168"/>
      <c r="O823" s="168" t="str">
        <f t="shared" si="75"/>
        <v>PH.IC.CV.230405.01</v>
      </c>
      <c r="Q823" s="168" t="str">
        <f t="shared" si="76"/>
        <v>CL.IC.CV.230405.01</v>
      </c>
      <c r="R823" s="167" t="s">
        <v>4415</v>
      </c>
      <c r="S823" s="167">
        <v>191</v>
      </c>
    </row>
    <row r="824" spans="1:19" s="167" customFormat="1" ht="15">
      <c r="A824" s="167" t="s">
        <v>12003</v>
      </c>
      <c r="B824" s="167" t="s">
        <v>10772</v>
      </c>
      <c r="C824" s="61" t="s">
        <v>7055</v>
      </c>
      <c r="D824" s="46" t="s">
        <v>12418</v>
      </c>
      <c r="E824" s="61" t="s">
        <v>2379</v>
      </c>
      <c r="F824" s="46" t="s">
        <v>12424</v>
      </c>
      <c r="G824" s="167" t="s">
        <v>10773</v>
      </c>
      <c r="H824" s="62" t="s">
        <v>11848</v>
      </c>
      <c r="I824" s="167" t="s">
        <v>10774</v>
      </c>
      <c r="J824" s="63" t="str">
        <f t="shared" si="72"/>
        <v>IC.CV.240101</v>
      </c>
      <c r="K824" s="61" t="s">
        <v>2379</v>
      </c>
      <c r="L824" s="167" t="str">
        <f t="shared" si="73"/>
        <v>Impella flow:  specify LPM</v>
      </c>
      <c r="M824" s="168" t="str">
        <f t="shared" si="74"/>
        <v>PI.IC.CV.240101.01</v>
      </c>
      <c r="N824" s="168"/>
      <c r="O824" s="168" t="str">
        <f t="shared" si="75"/>
        <v>PH.IC.CV.240101.01</v>
      </c>
      <c r="Q824" s="168" t="str">
        <f t="shared" si="76"/>
        <v>CL.IC.CV.240101.01</v>
      </c>
    </row>
    <row r="825" spans="1:19" s="167" customFormat="1" ht="15">
      <c r="A825" s="167" t="s">
        <v>12003</v>
      </c>
      <c r="C825" s="61" t="s">
        <v>7055</v>
      </c>
      <c r="D825" s="167" t="s">
        <v>10775</v>
      </c>
      <c r="E825" s="61" t="s">
        <v>12182</v>
      </c>
      <c r="F825" s="167" t="s">
        <v>10776</v>
      </c>
      <c r="G825" s="167" t="s">
        <v>10777</v>
      </c>
      <c r="H825" s="62" t="s">
        <v>11848</v>
      </c>
      <c r="I825" s="167" t="s">
        <v>11699</v>
      </c>
      <c r="J825" s="63" t="str">
        <f t="shared" si="72"/>
        <v>IC.CV.240201</v>
      </c>
      <c r="K825" s="61" t="s">
        <v>2379</v>
      </c>
      <c r="L825" s="167" t="str">
        <f t="shared" si="73"/>
        <v>Centimeters outside sheath:  specify cm</v>
      </c>
      <c r="M825" s="168" t="str">
        <f t="shared" si="74"/>
        <v>PI.IC.CV.240201.01</v>
      </c>
      <c r="N825" s="168"/>
      <c r="O825" s="168" t="str">
        <f t="shared" si="75"/>
        <v>PH.IC.CV.240201.01</v>
      </c>
      <c r="Q825" s="168" t="str">
        <f t="shared" si="76"/>
        <v>CL.IC.CV.240201.01</v>
      </c>
    </row>
    <row r="826" spans="1:19" s="167" customFormat="1" ht="15">
      <c r="A826" s="167" t="s">
        <v>12003</v>
      </c>
      <c r="C826" s="61" t="s">
        <v>7055</v>
      </c>
      <c r="E826" s="61" t="s">
        <v>4192</v>
      </c>
      <c r="F826" s="167" t="s">
        <v>10778</v>
      </c>
      <c r="G826" s="167" t="s">
        <v>10779</v>
      </c>
      <c r="H826" s="62" t="s">
        <v>4192</v>
      </c>
      <c r="I826" s="167" t="s">
        <v>10779</v>
      </c>
      <c r="J826" s="63" t="str">
        <f t="shared" si="72"/>
        <v>IC.CV.240202</v>
      </c>
      <c r="K826" s="61" t="s">
        <v>2379</v>
      </c>
      <c r="L826" s="167" t="str">
        <f t="shared" si="73"/>
        <v>To Pressure Line</v>
      </c>
      <c r="M826" s="168" t="str">
        <f t="shared" si="74"/>
        <v>PI.IC.CV.240202.01</v>
      </c>
      <c r="N826" s="168"/>
      <c r="O826" s="168" t="str">
        <f t="shared" si="75"/>
        <v>PH.IC.CV.240202.01</v>
      </c>
      <c r="Q826" s="168" t="str">
        <f t="shared" si="76"/>
        <v>CL.IC.CV.240202.01</v>
      </c>
      <c r="R826" s="167" t="s">
        <v>4415</v>
      </c>
      <c r="S826" s="167">
        <v>519</v>
      </c>
    </row>
    <row r="827" spans="1:19" s="167" customFormat="1" ht="15">
      <c r="A827" s="167" t="s">
        <v>12003</v>
      </c>
      <c r="C827" s="61" t="s">
        <v>7055</v>
      </c>
      <c r="E827" s="61" t="s">
        <v>4192</v>
      </c>
      <c r="F827" s="167" t="s">
        <v>10778</v>
      </c>
      <c r="G827" s="167" t="s">
        <v>10637</v>
      </c>
      <c r="H827" s="62" t="s">
        <v>3812</v>
      </c>
      <c r="I827" s="167" t="s">
        <v>10637</v>
      </c>
      <c r="J827" s="63" t="str">
        <f t="shared" si="72"/>
        <v>IC.CV.240203</v>
      </c>
      <c r="K827" s="61" t="s">
        <v>2379</v>
      </c>
      <c r="L827" s="167" t="str">
        <f t="shared" si="73"/>
        <v>No Pressure Line</v>
      </c>
      <c r="M827" s="168" t="str">
        <f t="shared" si="74"/>
        <v>PI.IC.CV.240203.01</v>
      </c>
      <c r="N827" s="168"/>
      <c r="O827" s="168" t="str">
        <f t="shared" si="75"/>
        <v>PH.IC.CV.240203.01</v>
      </c>
      <c r="Q827" s="168" t="str">
        <f t="shared" si="76"/>
        <v>CL.IC.CV.240203.01</v>
      </c>
      <c r="R827" s="167" t="s">
        <v>4415</v>
      </c>
      <c r="S827" s="167">
        <v>519</v>
      </c>
    </row>
    <row r="828" spans="1:19" s="167" customFormat="1" ht="15">
      <c r="A828" s="167" t="s">
        <v>12003</v>
      </c>
      <c r="C828" s="61" t="s">
        <v>7055</v>
      </c>
      <c r="E828" s="61" t="s">
        <v>12182</v>
      </c>
      <c r="F828" s="167" t="s">
        <v>10778</v>
      </c>
      <c r="G828" s="167" t="s">
        <v>9289</v>
      </c>
      <c r="H828" s="62" t="s">
        <v>12594</v>
      </c>
      <c r="I828" s="167" t="s">
        <v>9289</v>
      </c>
      <c r="J828" s="63" t="str">
        <f t="shared" si="72"/>
        <v>IC.CV.240204</v>
      </c>
      <c r="K828" s="61" t="s">
        <v>2379</v>
      </c>
      <c r="L828" s="167" t="str">
        <f t="shared" si="73"/>
        <v>Removed</v>
      </c>
      <c r="M828" s="168" t="str">
        <f t="shared" si="74"/>
        <v>PI.IC.CV.240204.01</v>
      </c>
      <c r="N828" s="168"/>
      <c r="O828" s="168" t="str">
        <f t="shared" si="75"/>
        <v>PH.IC.CV.240204.01</v>
      </c>
      <c r="Q828" s="168" t="str">
        <f t="shared" si="76"/>
        <v>CL.IC.CV.240204.01</v>
      </c>
      <c r="R828" s="167" t="s">
        <v>4415</v>
      </c>
      <c r="S828" s="167">
        <v>519</v>
      </c>
    </row>
    <row r="829" spans="1:19" s="167" customFormat="1" ht="15">
      <c r="A829" s="167" t="s">
        <v>12003</v>
      </c>
      <c r="C829" s="61" t="s">
        <v>7055</v>
      </c>
      <c r="D829" s="167" t="s">
        <v>12738</v>
      </c>
      <c r="E829" s="61" t="s">
        <v>12592</v>
      </c>
      <c r="F829" s="167" t="s">
        <v>12746</v>
      </c>
      <c r="G829" s="167" t="s">
        <v>10781</v>
      </c>
      <c r="H829" s="62" t="s">
        <v>11848</v>
      </c>
      <c r="I829" s="167" t="s">
        <v>10782</v>
      </c>
      <c r="J829" s="63" t="str">
        <f t="shared" si="72"/>
        <v>IC.CV.240301</v>
      </c>
      <c r="K829" s="61" t="s">
        <v>2379</v>
      </c>
      <c r="L829" s="167" t="str">
        <f t="shared" si="73"/>
        <v xml:space="preserve">     Performance level 1</v>
      </c>
      <c r="M829" s="168" t="str">
        <f t="shared" si="74"/>
        <v>PI.IC.CV.240301.01</v>
      </c>
      <c r="N829" s="168"/>
      <c r="O829" s="168" t="str">
        <f t="shared" si="75"/>
        <v>PH.IC.CV.240301.01</v>
      </c>
      <c r="Q829" s="168" t="str">
        <f t="shared" si="76"/>
        <v>CL.IC.CV.240301.01</v>
      </c>
    </row>
    <row r="830" spans="1:19" s="167" customFormat="1" ht="15">
      <c r="A830" s="167" t="s">
        <v>12003</v>
      </c>
      <c r="C830" s="61" t="s">
        <v>7055</v>
      </c>
      <c r="E830" s="61" t="s">
        <v>12592</v>
      </c>
      <c r="F830" s="167" t="s">
        <v>12746</v>
      </c>
      <c r="G830" s="167" t="s">
        <v>10783</v>
      </c>
      <c r="H830" s="62" t="s">
        <v>12030</v>
      </c>
      <c r="I830" s="167" t="s">
        <v>10784</v>
      </c>
      <c r="J830" s="63" t="str">
        <f t="shared" si="72"/>
        <v>IC.CV.240302</v>
      </c>
      <c r="K830" s="61" t="s">
        <v>2379</v>
      </c>
      <c r="L830" s="167" t="str">
        <f t="shared" si="73"/>
        <v xml:space="preserve">     Performance level 2</v>
      </c>
      <c r="M830" s="168" t="str">
        <f t="shared" si="74"/>
        <v>PI.IC.CV.240302.01</v>
      </c>
      <c r="N830" s="168"/>
      <c r="O830" s="168" t="str">
        <f t="shared" si="75"/>
        <v>PH.IC.CV.240302.01</v>
      </c>
      <c r="Q830" s="168" t="str">
        <f t="shared" si="76"/>
        <v>CL.IC.CV.240302.01</v>
      </c>
    </row>
    <row r="831" spans="1:19" s="167" customFormat="1" ht="15">
      <c r="A831" s="167" t="s">
        <v>12003</v>
      </c>
      <c r="C831" s="61" t="s">
        <v>7055</v>
      </c>
      <c r="E831" s="61" t="s">
        <v>12592</v>
      </c>
      <c r="F831" s="167" t="s">
        <v>12746</v>
      </c>
      <c r="G831" s="167" t="s">
        <v>10931</v>
      </c>
      <c r="H831" s="62" t="s">
        <v>12032</v>
      </c>
      <c r="I831" s="167" t="s">
        <v>10932</v>
      </c>
      <c r="J831" s="63" t="str">
        <f t="shared" si="72"/>
        <v>IC.CV.240303</v>
      </c>
      <c r="K831" s="61" t="s">
        <v>2379</v>
      </c>
      <c r="L831" s="167" t="str">
        <f t="shared" si="73"/>
        <v xml:space="preserve">     Performance level 3</v>
      </c>
      <c r="M831" s="168" t="str">
        <f t="shared" si="74"/>
        <v>PI.IC.CV.240303.01</v>
      </c>
      <c r="N831" s="168"/>
      <c r="O831" s="168" t="str">
        <f t="shared" si="75"/>
        <v>PH.IC.CV.240303.01</v>
      </c>
      <c r="Q831" s="168" t="str">
        <f t="shared" si="76"/>
        <v>CL.IC.CV.240303.01</v>
      </c>
    </row>
    <row r="832" spans="1:19" s="167" customFormat="1" ht="15">
      <c r="A832" s="167" t="s">
        <v>12003</v>
      </c>
      <c r="C832" s="61" t="s">
        <v>7055</v>
      </c>
      <c r="E832" s="61" t="s">
        <v>12592</v>
      </c>
      <c r="F832" s="167" t="s">
        <v>12746</v>
      </c>
      <c r="G832" s="167" t="s">
        <v>10933</v>
      </c>
      <c r="H832" s="62" t="s">
        <v>12028</v>
      </c>
      <c r="I832" s="167" t="s">
        <v>10934</v>
      </c>
      <c r="J832" s="63" t="str">
        <f t="shared" si="72"/>
        <v>IC.CV.240304</v>
      </c>
      <c r="K832" s="61" t="s">
        <v>2379</v>
      </c>
      <c r="L832" s="167" t="str">
        <f t="shared" si="73"/>
        <v xml:space="preserve">     Performance level 4</v>
      </c>
      <c r="M832" s="168" t="str">
        <f t="shared" si="74"/>
        <v>PI.IC.CV.240304.01</v>
      </c>
      <c r="N832" s="168"/>
      <c r="O832" s="168" t="str">
        <f t="shared" si="75"/>
        <v>PH.IC.CV.240304.01</v>
      </c>
      <c r="Q832" s="168" t="str">
        <f t="shared" si="76"/>
        <v>CL.IC.CV.240304.01</v>
      </c>
    </row>
    <row r="833" spans="1:45" s="167" customFormat="1" ht="15">
      <c r="A833" s="167" t="s">
        <v>12003</v>
      </c>
      <c r="C833" s="61" t="s">
        <v>7055</v>
      </c>
      <c r="E833" s="61" t="s">
        <v>12592</v>
      </c>
      <c r="F833" s="167" t="s">
        <v>12746</v>
      </c>
      <c r="G833" s="167" t="s">
        <v>10987</v>
      </c>
      <c r="H833" s="62" t="s">
        <v>12210</v>
      </c>
      <c r="I833" s="167" t="s">
        <v>11132</v>
      </c>
      <c r="J833" s="63" t="str">
        <f t="shared" si="72"/>
        <v>IC.CV.240305</v>
      </c>
      <c r="K833" s="61" t="s">
        <v>2379</v>
      </c>
      <c r="L833" s="167" t="str">
        <f t="shared" si="73"/>
        <v xml:space="preserve">     Performance level 5</v>
      </c>
      <c r="M833" s="168" t="str">
        <f t="shared" si="74"/>
        <v>PI.IC.CV.240305.01</v>
      </c>
      <c r="N833" s="168"/>
      <c r="O833" s="168" t="str">
        <f t="shared" si="75"/>
        <v>PH.IC.CV.240305.01</v>
      </c>
      <c r="Q833" s="168" t="str">
        <f t="shared" si="76"/>
        <v>CL.IC.CV.240305.01</v>
      </c>
    </row>
    <row r="834" spans="1:45" s="167" customFormat="1" ht="15">
      <c r="A834" s="167" t="s">
        <v>12003</v>
      </c>
      <c r="C834" s="61" t="s">
        <v>7055</v>
      </c>
      <c r="E834" s="61" t="s">
        <v>12592</v>
      </c>
      <c r="F834" s="167" t="s">
        <v>12746</v>
      </c>
      <c r="G834" s="167" t="s">
        <v>11133</v>
      </c>
      <c r="H834" s="62" t="s">
        <v>12212</v>
      </c>
      <c r="I834" s="167" t="s">
        <v>11134</v>
      </c>
      <c r="J834" s="63" t="str">
        <f t="shared" si="72"/>
        <v>IC.CV.240306</v>
      </c>
      <c r="K834" s="61" t="s">
        <v>2379</v>
      </c>
      <c r="L834" s="167" t="str">
        <f t="shared" si="73"/>
        <v xml:space="preserve">     Performance level 6</v>
      </c>
      <c r="M834" s="168" t="str">
        <f t="shared" si="74"/>
        <v>PI.IC.CV.240306.01</v>
      </c>
      <c r="N834" s="168"/>
      <c r="O834" s="168" t="str">
        <f t="shared" si="75"/>
        <v>PH.IC.CV.240306.01</v>
      </c>
      <c r="Q834" s="168" t="str">
        <f t="shared" si="76"/>
        <v>CL.IC.CV.240306.01</v>
      </c>
    </row>
    <row r="835" spans="1:45" s="167" customFormat="1" ht="15">
      <c r="A835" s="167" t="s">
        <v>12003</v>
      </c>
      <c r="C835" s="61" t="s">
        <v>7055</v>
      </c>
      <c r="E835" s="61" t="s">
        <v>12592</v>
      </c>
      <c r="F835" s="167" t="s">
        <v>12746</v>
      </c>
      <c r="G835" s="167" t="s">
        <v>11135</v>
      </c>
      <c r="H835" s="62" t="s">
        <v>12225</v>
      </c>
      <c r="I835" s="167" t="s">
        <v>11136</v>
      </c>
      <c r="J835" s="63" t="str">
        <f t="shared" si="72"/>
        <v>IC.CV.240307</v>
      </c>
      <c r="K835" s="61" t="s">
        <v>2379</v>
      </c>
      <c r="L835" s="167" t="str">
        <f t="shared" si="73"/>
        <v xml:space="preserve">     Performance level 7</v>
      </c>
      <c r="M835" s="168" t="str">
        <f t="shared" si="74"/>
        <v>PI.IC.CV.240307.01</v>
      </c>
      <c r="N835" s="168"/>
      <c r="O835" s="168" t="str">
        <f t="shared" si="75"/>
        <v>PH.IC.CV.240307.01</v>
      </c>
      <c r="Q835" s="168" t="str">
        <f t="shared" si="76"/>
        <v>CL.IC.CV.240307.01</v>
      </c>
    </row>
    <row r="836" spans="1:45" s="167" customFormat="1" ht="15">
      <c r="A836" s="167" t="s">
        <v>12003</v>
      </c>
      <c r="C836" s="61" t="s">
        <v>7055</v>
      </c>
      <c r="E836" s="61" t="s">
        <v>12592</v>
      </c>
      <c r="F836" s="167" t="s">
        <v>12746</v>
      </c>
      <c r="G836" s="167" t="s">
        <v>10992</v>
      </c>
      <c r="H836" s="62" t="s">
        <v>11638</v>
      </c>
      <c r="I836" s="167" t="s">
        <v>10993</v>
      </c>
      <c r="J836" s="63" t="str">
        <f t="shared" si="72"/>
        <v>IC.CV.240308</v>
      </c>
      <c r="K836" s="61" t="s">
        <v>2379</v>
      </c>
      <c r="L836" s="167" t="str">
        <f t="shared" si="73"/>
        <v xml:space="preserve">     Performance level 8 </v>
      </c>
      <c r="M836" s="168" t="str">
        <f t="shared" si="74"/>
        <v>PI.IC.CV.240308.01</v>
      </c>
      <c r="N836" s="168"/>
      <c r="O836" s="168" t="str">
        <f t="shared" si="75"/>
        <v>PH.IC.CV.240308.01</v>
      </c>
      <c r="Q836" s="168" t="str">
        <f t="shared" si="76"/>
        <v>CL.IC.CV.240308.01</v>
      </c>
    </row>
    <row r="837" spans="1:45" s="167" customFormat="1" ht="15">
      <c r="A837" s="167" t="s">
        <v>12003</v>
      </c>
      <c r="C837" s="61" t="s">
        <v>7055</v>
      </c>
      <c r="E837" s="61" t="s">
        <v>12592</v>
      </c>
      <c r="F837" s="167" t="s">
        <v>12746</v>
      </c>
      <c r="G837" s="167" t="s">
        <v>10994</v>
      </c>
      <c r="H837" s="62" t="s">
        <v>11639</v>
      </c>
      <c r="I837" s="167" t="s">
        <v>10995</v>
      </c>
      <c r="J837" s="63" t="str">
        <f t="shared" si="72"/>
        <v>IC.CV.240309</v>
      </c>
      <c r="K837" s="61" t="s">
        <v>2379</v>
      </c>
      <c r="L837" s="167" t="str">
        <f t="shared" si="73"/>
        <v xml:space="preserve">     Performance level 9</v>
      </c>
      <c r="M837" s="168" t="str">
        <f t="shared" si="74"/>
        <v>PI.IC.CV.240309.01</v>
      </c>
      <c r="N837" s="168"/>
      <c r="O837" s="168" t="str">
        <f t="shared" si="75"/>
        <v>PH.IC.CV.240309.01</v>
      </c>
      <c r="Q837" s="168" t="str">
        <f t="shared" si="76"/>
        <v>CL.IC.CV.240309.01</v>
      </c>
    </row>
    <row r="838" spans="1:45" s="167" customFormat="1" ht="15">
      <c r="A838" s="167" t="s">
        <v>12003</v>
      </c>
      <c r="C838" s="61" t="s">
        <v>7055</v>
      </c>
      <c r="E838" s="61" t="s">
        <v>12592</v>
      </c>
      <c r="F838" s="167" t="s">
        <v>12746</v>
      </c>
      <c r="G838" s="167" t="s">
        <v>11783</v>
      </c>
      <c r="H838" s="62" t="s">
        <v>11829</v>
      </c>
      <c r="I838" s="167" t="s">
        <v>12437</v>
      </c>
      <c r="J838" s="63" t="str">
        <f t="shared" si="72"/>
        <v>IC.CV.240310</v>
      </c>
      <c r="K838" s="61" t="s">
        <v>2379</v>
      </c>
      <c r="L838" s="167" t="str">
        <f t="shared" si="73"/>
        <v xml:space="preserve">     Other:  specify</v>
      </c>
      <c r="M838" s="168" t="str">
        <f t="shared" si="74"/>
        <v>PI.IC.CV.240310.01</v>
      </c>
      <c r="N838" s="168"/>
      <c r="O838" s="168" t="str">
        <f t="shared" si="75"/>
        <v>PH.IC.CV.240310.01</v>
      </c>
      <c r="Q838" s="168" t="str">
        <f t="shared" si="76"/>
        <v>CL.IC.CV.240310.01</v>
      </c>
    </row>
    <row r="839" spans="1:45" s="167" customFormat="1" ht="15">
      <c r="A839" s="167" t="s">
        <v>12003</v>
      </c>
      <c r="C839" s="61" t="s">
        <v>3025</v>
      </c>
      <c r="E839" s="61" t="s">
        <v>12592</v>
      </c>
      <c r="F839" s="167" t="s">
        <v>12746</v>
      </c>
      <c r="G839" s="167" t="s">
        <v>12419</v>
      </c>
      <c r="H839" s="62" t="s">
        <v>12420</v>
      </c>
      <c r="I839" s="167" t="s">
        <v>12421</v>
      </c>
      <c r="J839" s="63" t="str">
        <f>CONCATENATE("IC.CV.",C839,E839,H839)</f>
        <v>IC.CV.240311</v>
      </c>
      <c r="K839" s="61" t="s">
        <v>2311</v>
      </c>
      <c r="L839" s="167" t="str">
        <f>G839</f>
        <v>Performance Level 0</v>
      </c>
      <c r="M839" s="168" t="str">
        <f>CONCATENATE("PI.",J839,".",K839)</f>
        <v>PI.IC.CV.240311.01</v>
      </c>
      <c r="N839" s="168"/>
      <c r="O839" s="168" t="str">
        <f>CONCATENATE("PH.",J839,".",K839)</f>
        <v>PH.IC.CV.240311.01</v>
      </c>
      <c r="Q839" s="168" t="str">
        <f>CONCATENATE("CL.",J839,".",K839)</f>
        <v>CL.IC.CV.240311.01</v>
      </c>
      <c r="X839" s="167" t="s">
        <v>12422</v>
      </c>
      <c r="Y839" s="167">
        <v>1090</v>
      </c>
    </row>
    <row r="840" spans="1:45" s="167" customFormat="1" ht="15">
      <c r="A840" s="167" t="s">
        <v>12003</v>
      </c>
      <c r="C840" s="61" t="s">
        <v>7055</v>
      </c>
      <c r="D840" s="167" t="s">
        <v>10843</v>
      </c>
      <c r="E840" s="61" t="s">
        <v>12594</v>
      </c>
      <c r="F840" s="167" t="s">
        <v>10844</v>
      </c>
      <c r="G840" s="167" t="s">
        <v>10845</v>
      </c>
      <c r="H840" s="62" t="s">
        <v>11848</v>
      </c>
      <c r="I840" s="167" t="s">
        <v>10846</v>
      </c>
      <c r="J840" s="63" t="str">
        <f t="shared" si="72"/>
        <v>IC.CV.240401</v>
      </c>
      <c r="K840" s="61" t="s">
        <v>2379</v>
      </c>
      <c r="L840" s="167" t="str">
        <f t="shared" ref="L840:L905" si="77">G840</f>
        <v>Accumulator pressure:  specify mmHg</v>
      </c>
      <c r="M840" s="168" t="str">
        <f t="shared" si="74"/>
        <v>PI.IC.CV.240401.01</v>
      </c>
      <c r="N840" s="168"/>
      <c r="O840" s="168" t="str">
        <f t="shared" si="75"/>
        <v>PH.IC.CV.240401.01</v>
      </c>
      <c r="Q840" s="168" t="str">
        <f t="shared" si="76"/>
        <v>CL.IC.CV.240401.01</v>
      </c>
    </row>
    <row r="841" spans="1:45" s="167" customFormat="1" ht="15">
      <c r="A841" s="167" t="s">
        <v>12003</v>
      </c>
      <c r="C841" s="61" t="s">
        <v>7055</v>
      </c>
      <c r="D841" s="167" t="s">
        <v>10847</v>
      </c>
      <c r="E841" s="61" t="s">
        <v>6291</v>
      </c>
      <c r="F841" s="167" t="s">
        <v>11127</v>
      </c>
      <c r="G841" s="167" t="s">
        <v>11128</v>
      </c>
      <c r="H841" s="62" t="s">
        <v>11848</v>
      </c>
      <c r="I841" s="167" t="s">
        <v>11129</v>
      </c>
      <c r="J841" s="63" t="str">
        <f t="shared" si="72"/>
        <v>IC.CV.240501</v>
      </c>
      <c r="K841" s="61" t="s">
        <v>2379</v>
      </c>
      <c r="L841" s="167" t="str">
        <f t="shared" si="77"/>
        <v>Back up system present</v>
      </c>
      <c r="M841" s="168" t="str">
        <f t="shared" si="74"/>
        <v>PI.IC.CV.240501.01</v>
      </c>
      <c r="N841" s="168"/>
      <c r="O841" s="168" t="str">
        <f t="shared" si="75"/>
        <v>PH.IC.CV.240501.01</v>
      </c>
      <c r="Q841" s="168" t="str">
        <f t="shared" si="76"/>
        <v>CL.IC.CV.240501.01</v>
      </c>
    </row>
    <row r="842" spans="1:45" s="167" customFormat="1" ht="15">
      <c r="A842" s="167" t="s">
        <v>12003</v>
      </c>
      <c r="C842" s="61" t="s">
        <v>7055</v>
      </c>
      <c r="D842" s="167" t="s">
        <v>11130</v>
      </c>
      <c r="E842" s="61" t="s">
        <v>6988</v>
      </c>
      <c r="F842" s="167" t="s">
        <v>10985</v>
      </c>
      <c r="G842" s="167" t="s">
        <v>10837</v>
      </c>
      <c r="H842" s="62" t="s">
        <v>11848</v>
      </c>
      <c r="I842" s="167" t="s">
        <v>10838</v>
      </c>
      <c r="J842" s="63" t="str">
        <f t="shared" si="72"/>
        <v>IC.CV.240601</v>
      </c>
      <c r="K842" s="61" t="s">
        <v>2379</v>
      </c>
      <c r="L842" s="167" t="str">
        <f t="shared" si="77"/>
        <v>Battery charge light on</v>
      </c>
      <c r="M842" s="168" t="str">
        <f t="shared" si="74"/>
        <v>PI.IC.CV.240601.01</v>
      </c>
      <c r="N842" s="168"/>
      <c r="O842" s="168" t="str">
        <f t="shared" si="75"/>
        <v>PH.IC.CV.240601.01</v>
      </c>
      <c r="Q842" s="168" t="str">
        <f t="shared" si="76"/>
        <v>CL.IC.CV.240601.01</v>
      </c>
    </row>
    <row r="843" spans="1:45" s="167" customFormat="1" ht="15">
      <c r="A843" s="167" t="s">
        <v>12003</v>
      </c>
      <c r="C843" s="61" t="s">
        <v>7055</v>
      </c>
      <c r="E843" s="61" t="s">
        <v>6988</v>
      </c>
      <c r="F843" s="167" t="s">
        <v>10985</v>
      </c>
      <c r="G843" s="167" t="s">
        <v>10988</v>
      </c>
      <c r="H843" s="62" t="s">
        <v>12030</v>
      </c>
      <c r="I843" s="167" t="s">
        <v>10989</v>
      </c>
      <c r="J843" s="63" t="str">
        <f t="shared" si="72"/>
        <v>IC.CV.240602</v>
      </c>
      <c r="K843" s="61" t="s">
        <v>2379</v>
      </c>
      <c r="L843" s="167" t="str">
        <f t="shared" si="77"/>
        <v>Green light fully charged battery(s)</v>
      </c>
      <c r="M843" s="168" t="str">
        <f t="shared" si="74"/>
        <v>PI.IC.CV.240602.01</v>
      </c>
      <c r="N843" s="168"/>
      <c r="O843" s="168" t="str">
        <f t="shared" si="75"/>
        <v>PH.IC.CV.240602.01</v>
      </c>
      <c r="Q843" s="168" t="str">
        <f t="shared" si="76"/>
        <v>CL.IC.CV.240602.01</v>
      </c>
    </row>
    <row r="844" spans="1:45" s="167" customFormat="1" ht="15">
      <c r="A844" s="167" t="s">
        <v>12003</v>
      </c>
      <c r="C844" s="61" t="s">
        <v>7055</v>
      </c>
      <c r="E844" s="61" t="s">
        <v>6988</v>
      </c>
      <c r="F844" s="167" t="s">
        <v>10985</v>
      </c>
      <c r="G844" s="167" t="s">
        <v>10990</v>
      </c>
      <c r="H844" s="62" t="s">
        <v>12032</v>
      </c>
      <c r="I844" s="167" t="s">
        <v>10991</v>
      </c>
      <c r="J844" s="63" t="str">
        <f t="shared" si="72"/>
        <v>IC.CV.240603</v>
      </c>
      <c r="K844" s="61" t="s">
        <v>2379</v>
      </c>
      <c r="L844" s="167" t="str">
        <f t="shared" si="77"/>
        <v>Yellow light battery(s) charging</v>
      </c>
      <c r="M844" s="168" t="str">
        <f t="shared" si="74"/>
        <v>PI.IC.CV.240603.01</v>
      </c>
      <c r="N844" s="168"/>
      <c r="O844" s="168" t="str">
        <f t="shared" si="75"/>
        <v>PH.IC.CV.240603.01</v>
      </c>
      <c r="Q844" s="168" t="str">
        <f t="shared" si="76"/>
        <v>CL.IC.CV.240603.01</v>
      </c>
    </row>
    <row r="845" spans="1:45" s="167" customFormat="1" ht="15">
      <c r="A845" s="167" t="s">
        <v>12003</v>
      </c>
      <c r="C845" s="61" t="s">
        <v>7055</v>
      </c>
      <c r="E845" s="61" t="s">
        <v>6988</v>
      </c>
      <c r="F845" s="167" t="s">
        <v>10985</v>
      </c>
      <c r="G845" s="167" t="s">
        <v>10839</v>
      </c>
      <c r="H845" s="62" t="s">
        <v>12028</v>
      </c>
      <c r="I845" s="167" t="s">
        <v>10840</v>
      </c>
      <c r="J845" s="63" t="str">
        <f t="shared" si="72"/>
        <v>IC.CV.240604</v>
      </c>
      <c r="K845" s="61" t="s">
        <v>2379</v>
      </c>
      <c r="L845" s="167" t="str">
        <f t="shared" si="77"/>
        <v>Flashing red battery temperature too hot or cold</v>
      </c>
      <c r="M845" s="168" t="str">
        <f t="shared" si="74"/>
        <v>PI.IC.CV.240604.01</v>
      </c>
      <c r="N845" s="168"/>
      <c r="O845" s="168" t="str">
        <f t="shared" si="75"/>
        <v>PH.IC.CV.240604.01</v>
      </c>
      <c r="Q845" s="168" t="str">
        <f t="shared" si="76"/>
        <v>CL.IC.CV.240604.01</v>
      </c>
    </row>
    <row r="846" spans="1:45" s="167" customFormat="1" ht="15">
      <c r="A846" s="167" t="s">
        <v>12003</v>
      </c>
      <c r="C846" s="61" t="s">
        <v>7055</v>
      </c>
      <c r="E846" s="61" t="s">
        <v>6988</v>
      </c>
      <c r="F846" s="167" t="s">
        <v>10985</v>
      </c>
      <c r="G846" s="167" t="s">
        <v>10841</v>
      </c>
      <c r="H846" s="62" t="s">
        <v>12210</v>
      </c>
      <c r="I846" s="167" t="s">
        <v>10842</v>
      </c>
      <c r="J846" s="63" t="str">
        <f t="shared" si="72"/>
        <v>IC.CV.240605</v>
      </c>
      <c r="K846" s="61" t="s">
        <v>2379</v>
      </c>
      <c r="L846" s="167" t="str">
        <f t="shared" si="77"/>
        <v>Battery charge light off</v>
      </c>
      <c r="M846" s="168" t="str">
        <f t="shared" si="74"/>
        <v>PI.IC.CV.240605.01</v>
      </c>
      <c r="N846" s="168"/>
      <c r="O846" s="168" t="str">
        <f t="shared" si="75"/>
        <v>PH.IC.CV.240605.01</v>
      </c>
      <c r="Q846" s="168" t="str">
        <f t="shared" si="76"/>
        <v>CL.IC.CV.240605.01</v>
      </c>
    </row>
    <row r="847" spans="1:45" s="167" customFormat="1" ht="15">
      <c r="A847" s="167" t="s">
        <v>12003</v>
      </c>
      <c r="C847" s="61" t="s">
        <v>7055</v>
      </c>
      <c r="E847" s="61" t="s">
        <v>6988</v>
      </c>
      <c r="F847" s="167" t="s">
        <v>10985</v>
      </c>
      <c r="G847" s="167" t="s">
        <v>10692</v>
      </c>
      <c r="H847" s="62" t="s">
        <v>12212</v>
      </c>
      <c r="I847" s="167" t="s">
        <v>10693</v>
      </c>
      <c r="J847" s="63" t="str">
        <f t="shared" si="72"/>
        <v>IC.CV.240606</v>
      </c>
      <c r="K847" s="61" t="s">
        <v>2379</v>
      </c>
      <c r="L847" s="167" t="str">
        <f t="shared" si="77"/>
        <v>Battery changed:  specify date/time</v>
      </c>
      <c r="M847" s="168" t="str">
        <f t="shared" si="74"/>
        <v>PI.IC.CV.240606.01</v>
      </c>
      <c r="N847" s="168"/>
      <c r="O847" s="168" t="str">
        <f t="shared" si="75"/>
        <v>PH.IC.CV.240606.01</v>
      </c>
      <c r="Q847" s="168" t="str">
        <f t="shared" si="76"/>
        <v>CL.IC.CV.240606.01</v>
      </c>
    </row>
    <row r="848" spans="1:45" s="145" customFormat="1" ht="16">
      <c r="A848" s="145" t="s">
        <v>12003</v>
      </c>
      <c r="C848" s="170" t="s">
        <v>7055</v>
      </c>
      <c r="D848" s="145" t="s">
        <v>10694</v>
      </c>
      <c r="E848" s="170" t="s">
        <v>6317</v>
      </c>
      <c r="F848" s="145" t="s">
        <v>14562</v>
      </c>
      <c r="G848" s="145" t="s">
        <v>11566</v>
      </c>
      <c r="H848" s="170" t="s">
        <v>11848</v>
      </c>
      <c r="I848" s="145" t="s">
        <v>11567</v>
      </c>
      <c r="J848" s="171" t="str">
        <f t="shared" si="72"/>
        <v>IC.CV.240701</v>
      </c>
      <c r="K848" s="170" t="s">
        <v>2379</v>
      </c>
      <c r="L848" s="145" t="str">
        <f t="shared" si="77"/>
        <v xml:space="preserve">     Gauze</v>
      </c>
      <c r="M848" s="171" t="str">
        <f t="shared" si="74"/>
        <v>PI.IC.CV.240701.01</v>
      </c>
      <c r="N848" s="171"/>
      <c r="O848" s="171" t="str">
        <f t="shared" si="75"/>
        <v>PH.IC.CV.240701.01</v>
      </c>
      <c r="Q848" s="171" t="str">
        <f t="shared" si="76"/>
        <v>CL.IC.CV.240701.01</v>
      </c>
      <c r="AR848" s="145" t="s">
        <v>12773</v>
      </c>
      <c r="AS848" s="145">
        <v>1749</v>
      </c>
    </row>
    <row r="849" spans="1:47" s="145" customFormat="1" ht="16">
      <c r="A849" s="145" t="s">
        <v>12003</v>
      </c>
      <c r="C849" s="170" t="s">
        <v>7055</v>
      </c>
      <c r="E849" s="170" t="s">
        <v>6317</v>
      </c>
      <c r="F849" s="145" t="s">
        <v>14562</v>
      </c>
      <c r="G849" s="145" t="s">
        <v>11568</v>
      </c>
      <c r="H849" s="170" t="s">
        <v>12030</v>
      </c>
      <c r="I849" s="145" t="s">
        <v>11569</v>
      </c>
      <c r="J849" s="171" t="str">
        <f t="shared" si="72"/>
        <v>IC.CV.240702</v>
      </c>
      <c r="K849" s="170" t="s">
        <v>2379</v>
      </c>
      <c r="L849" s="145" t="str">
        <f t="shared" si="77"/>
        <v xml:space="preserve">     Pressure</v>
      </c>
      <c r="M849" s="171" t="str">
        <f t="shared" si="74"/>
        <v>PI.IC.CV.240702.01</v>
      </c>
      <c r="N849" s="171"/>
      <c r="O849" s="171" t="str">
        <f t="shared" si="75"/>
        <v>PH.IC.CV.240702.01</v>
      </c>
      <c r="Q849" s="171" t="str">
        <f t="shared" si="76"/>
        <v>CL.IC.CV.240702.01</v>
      </c>
      <c r="AR849" s="145" t="s">
        <v>12773</v>
      </c>
      <c r="AS849" s="145">
        <v>1749</v>
      </c>
    </row>
    <row r="850" spans="1:47" s="145" customFormat="1" ht="16">
      <c r="A850" s="145" t="s">
        <v>12003</v>
      </c>
      <c r="C850" s="170" t="s">
        <v>7055</v>
      </c>
      <c r="E850" s="170" t="s">
        <v>6317</v>
      </c>
      <c r="F850" s="145" t="s">
        <v>14562</v>
      </c>
      <c r="G850" s="145" t="s">
        <v>11445</v>
      </c>
      <c r="H850" s="170" t="s">
        <v>12032</v>
      </c>
      <c r="I850" s="145" t="s">
        <v>11446</v>
      </c>
      <c r="J850" s="171" t="str">
        <f t="shared" si="72"/>
        <v>IC.CV.240703</v>
      </c>
      <c r="K850" s="170" t="s">
        <v>2379</v>
      </c>
      <c r="L850" s="145" t="str">
        <f t="shared" si="77"/>
        <v xml:space="preserve">     Antimicrobial</v>
      </c>
      <c r="M850" s="171" t="str">
        <f t="shared" si="74"/>
        <v>PI.IC.CV.240703.01</v>
      </c>
      <c r="N850" s="171"/>
      <c r="O850" s="171" t="str">
        <f t="shared" si="75"/>
        <v>PH.IC.CV.240703.01</v>
      </c>
      <c r="Q850" s="171" t="str">
        <f t="shared" si="76"/>
        <v>CL.IC.CV.240703.01</v>
      </c>
      <c r="AR850" s="145" t="s">
        <v>12773</v>
      </c>
      <c r="AS850" s="145">
        <v>1749</v>
      </c>
    </row>
    <row r="851" spans="1:47" s="145" customFormat="1" ht="16">
      <c r="A851" s="145" t="s">
        <v>12003</v>
      </c>
      <c r="C851" s="170" t="s">
        <v>7055</v>
      </c>
      <c r="E851" s="170" t="s">
        <v>6317</v>
      </c>
      <c r="F851" s="145" t="s">
        <v>14562</v>
      </c>
      <c r="G851" s="145" t="s">
        <v>11069</v>
      </c>
      <c r="H851" s="170" t="s">
        <v>12028</v>
      </c>
      <c r="I851" s="145" t="s">
        <v>11070</v>
      </c>
      <c r="J851" s="171" t="str">
        <f t="shared" si="72"/>
        <v>IC.CV.240704</v>
      </c>
      <c r="K851" s="170" t="s">
        <v>2379</v>
      </c>
      <c r="L851" s="145" t="str">
        <f t="shared" si="77"/>
        <v xml:space="preserve">     Transparent (Opsite, Tegaderm)</v>
      </c>
      <c r="M851" s="171" t="str">
        <f t="shared" si="74"/>
        <v>PI.IC.CV.240704.01</v>
      </c>
      <c r="N851" s="171"/>
      <c r="O851" s="171" t="str">
        <f t="shared" si="75"/>
        <v>PH.IC.CV.240704.01</v>
      </c>
      <c r="Q851" s="171" t="str">
        <f t="shared" si="76"/>
        <v>CL.IC.CV.240704.01</v>
      </c>
      <c r="AR851" s="145" t="s">
        <v>12773</v>
      </c>
      <c r="AS851" s="145">
        <v>1749</v>
      </c>
    </row>
    <row r="852" spans="1:47" s="145" customFormat="1" ht="16">
      <c r="A852" s="145" t="s">
        <v>12003</v>
      </c>
      <c r="C852" s="170" t="s">
        <v>7055</v>
      </c>
      <c r="E852" s="170" t="s">
        <v>6317</v>
      </c>
      <c r="F852" s="145" t="s">
        <v>14562</v>
      </c>
      <c r="G852" s="145" t="s">
        <v>10695</v>
      </c>
      <c r="H852" s="170" t="s">
        <v>12210</v>
      </c>
      <c r="I852" s="145" t="s">
        <v>10696</v>
      </c>
      <c r="J852" s="171" t="str">
        <f t="shared" ref="J852:J917" si="78">CONCATENATE("IC.CV.",C852,E852,H852)</f>
        <v>IC.CV.240705</v>
      </c>
      <c r="K852" s="170" t="s">
        <v>2379</v>
      </c>
      <c r="L852" s="145" t="str">
        <f t="shared" si="77"/>
        <v xml:space="preserve">     Gauze Wrap (Kerlix, Kling)</v>
      </c>
      <c r="M852" s="171" t="str">
        <f t="shared" si="74"/>
        <v>PI.IC.CV.240705.01</v>
      </c>
      <c r="N852" s="171"/>
      <c r="O852" s="171" t="str">
        <f t="shared" si="75"/>
        <v>PH.IC.CV.240705.01</v>
      </c>
      <c r="Q852" s="171" t="str">
        <f t="shared" si="76"/>
        <v>CL.IC.CV.240705.01</v>
      </c>
      <c r="AR852" s="145" t="s">
        <v>12773</v>
      </c>
      <c r="AS852" s="145">
        <v>1749</v>
      </c>
    </row>
    <row r="853" spans="1:47" s="145" customFormat="1" ht="16">
      <c r="A853" s="145" t="s">
        <v>12003</v>
      </c>
      <c r="C853" s="170" t="s">
        <v>7055</v>
      </c>
      <c r="E853" s="170" t="s">
        <v>6317</v>
      </c>
      <c r="F853" s="145" t="s">
        <v>14562</v>
      </c>
      <c r="G853" s="145" t="s">
        <v>10697</v>
      </c>
      <c r="H853" s="170" t="s">
        <v>12212</v>
      </c>
      <c r="I853" s="145" t="s">
        <v>10698</v>
      </c>
      <c r="J853" s="171" t="str">
        <f t="shared" si="78"/>
        <v>IC.CV.240706</v>
      </c>
      <c r="K853" s="170" t="s">
        <v>2379</v>
      </c>
      <c r="L853" s="145" t="str">
        <f t="shared" si="77"/>
        <v xml:space="preserve">     Gauze Packing (Iodoform, NuGauze)</v>
      </c>
      <c r="M853" s="171" t="str">
        <f t="shared" ref="M853:M918" si="79">CONCATENATE("PI.",J853,".",K853)</f>
        <v>PI.IC.CV.240706.01</v>
      </c>
      <c r="N853" s="171"/>
      <c r="O853" s="171" t="str">
        <f t="shared" ref="O853:O918" si="80">CONCATENATE("PH.",J853,".",K853)</f>
        <v>PH.IC.CV.240706.01</v>
      </c>
      <c r="Q853" s="171" t="str">
        <f t="shared" ref="Q853:Q918" si="81">CONCATENATE("CL.",J853,".",K853)</f>
        <v>CL.IC.CV.240706.01</v>
      </c>
      <c r="AR853" s="145" t="s">
        <v>12773</v>
      </c>
      <c r="AS853" s="145">
        <v>1749</v>
      </c>
    </row>
    <row r="854" spans="1:47" s="145" customFormat="1" ht="16">
      <c r="A854" s="145" t="s">
        <v>12003</v>
      </c>
      <c r="C854" s="170" t="s">
        <v>7055</v>
      </c>
      <c r="E854" s="170" t="s">
        <v>6317</v>
      </c>
      <c r="F854" s="145" t="s">
        <v>14562</v>
      </c>
      <c r="G854" s="145" t="s">
        <v>11572</v>
      </c>
      <c r="H854" s="170" t="s">
        <v>12225</v>
      </c>
      <c r="I854" s="145" t="s">
        <v>11573</v>
      </c>
      <c r="J854" s="171" t="str">
        <f t="shared" si="78"/>
        <v>IC.CV.240707</v>
      </c>
      <c r="K854" s="170" t="s">
        <v>2379</v>
      </c>
      <c r="L854" s="145" t="str">
        <f t="shared" si="77"/>
        <v xml:space="preserve">     None (open to air)</v>
      </c>
      <c r="M854" s="171" t="str">
        <f t="shared" si="79"/>
        <v>PI.IC.CV.240707.01</v>
      </c>
      <c r="N854" s="171"/>
      <c r="O854" s="171" t="str">
        <f t="shared" si="80"/>
        <v>PH.IC.CV.240707.01</v>
      </c>
      <c r="Q854" s="171" t="str">
        <f t="shared" si="81"/>
        <v>CL.IC.CV.240707.01</v>
      </c>
      <c r="AR854" s="145" t="s">
        <v>12773</v>
      </c>
      <c r="AS854" s="145">
        <v>1749</v>
      </c>
    </row>
    <row r="855" spans="1:47" s="145" customFormat="1" ht="16">
      <c r="A855" s="145" t="s">
        <v>12003</v>
      </c>
      <c r="C855" s="170" t="s">
        <v>544</v>
      </c>
      <c r="E855" s="170" t="s">
        <v>6317</v>
      </c>
      <c r="F855" s="145" t="s">
        <v>14562</v>
      </c>
      <c r="G855" s="145" t="s">
        <v>11783</v>
      </c>
      <c r="H855" s="170" t="s">
        <v>11638</v>
      </c>
      <c r="I855" s="145" t="s">
        <v>12437</v>
      </c>
      <c r="J855" s="171" t="str">
        <f t="shared" ref="J855" si="82">CONCATENATE("IC.CV.",C855,E855,H855)</f>
        <v>IC.CV.240708</v>
      </c>
      <c r="K855" s="170" t="s">
        <v>3</v>
      </c>
      <c r="L855" s="145" t="str">
        <f t="shared" ref="L855" si="83">G855</f>
        <v xml:space="preserve">     Other:  specify</v>
      </c>
      <c r="M855" s="171" t="str">
        <f t="shared" ref="M855" si="84">CONCATENATE("PI.",J855,".",K855)</f>
        <v>PI.IC.CV.240708.01</v>
      </c>
      <c r="N855" s="171"/>
      <c r="O855" s="171" t="str">
        <f t="shared" ref="O855" si="85">CONCATENATE("PH.",J855,".",K855)</f>
        <v>PH.IC.CV.240708.01</v>
      </c>
      <c r="Q855" s="171" t="str">
        <f t="shared" ref="Q855" si="86">CONCATENATE("CL.",J855,".",K855)</f>
        <v>CL.IC.CV.240708.01</v>
      </c>
      <c r="AR855" s="145" t="s">
        <v>12773</v>
      </c>
      <c r="AS855" s="145">
        <v>1749</v>
      </c>
    </row>
    <row r="856" spans="1:47" s="145" customFormat="1" ht="16">
      <c r="A856" s="172" t="s">
        <v>12003</v>
      </c>
      <c r="B856" s="172"/>
      <c r="C856" s="173" t="s">
        <v>7055</v>
      </c>
      <c r="D856" s="172"/>
      <c r="E856" s="173" t="s">
        <v>6317</v>
      </c>
      <c r="F856" s="172" t="s">
        <v>14562</v>
      </c>
      <c r="G856" s="172" t="s">
        <v>14720</v>
      </c>
      <c r="H856" s="173" t="s">
        <v>7110</v>
      </c>
      <c r="I856" s="172" t="s">
        <v>9795</v>
      </c>
      <c r="J856" s="174" t="str">
        <f t="shared" si="78"/>
        <v>IC.CV.240741</v>
      </c>
      <c r="K856" s="173" t="s">
        <v>2379</v>
      </c>
      <c r="L856" s="145" t="str">
        <f t="shared" si="77"/>
        <v>Foam Dressing</v>
      </c>
      <c r="M856" s="171" t="str">
        <f t="shared" si="79"/>
        <v>PI.IC.CV.240741.01</v>
      </c>
      <c r="N856" s="171"/>
      <c r="O856" s="171" t="str">
        <f t="shared" si="80"/>
        <v>PH.IC.CV.240741.01</v>
      </c>
      <c r="Q856" s="171" t="str">
        <f t="shared" si="81"/>
        <v>CL.IC.CV.240741.01</v>
      </c>
      <c r="AT856" s="145" t="s">
        <v>12773</v>
      </c>
      <c r="AU856" s="145">
        <v>1768</v>
      </c>
    </row>
    <row r="857" spans="1:47" s="145" customFormat="1" ht="16">
      <c r="A857" s="145" t="s">
        <v>12003</v>
      </c>
      <c r="C857" s="170" t="s">
        <v>7055</v>
      </c>
      <c r="D857" s="145" t="s">
        <v>898</v>
      </c>
      <c r="E857" s="170" t="s">
        <v>6317</v>
      </c>
      <c r="F857" s="145" t="s">
        <v>14562</v>
      </c>
      <c r="G857" s="145" t="s">
        <v>11574</v>
      </c>
      <c r="H857" s="170" t="s">
        <v>11639</v>
      </c>
      <c r="I857" s="145" t="s">
        <v>11575</v>
      </c>
      <c r="J857" s="171" t="str">
        <f t="shared" si="78"/>
        <v>IC.CV.240709</v>
      </c>
      <c r="K857" s="170" t="s">
        <v>2379</v>
      </c>
      <c r="L857" s="145" t="str">
        <f t="shared" si="77"/>
        <v xml:space="preserve">     Clean, dry and intact</v>
      </c>
      <c r="M857" s="171" t="str">
        <f t="shared" si="79"/>
        <v>PI.IC.CV.240709.01</v>
      </c>
      <c r="N857" s="171"/>
      <c r="O857" s="171" t="str">
        <f t="shared" si="80"/>
        <v>PH.IC.CV.240709.01</v>
      </c>
      <c r="Q857" s="171" t="str">
        <f t="shared" si="81"/>
        <v>CL.IC.CV.240709.01</v>
      </c>
      <c r="AR857" s="145" t="s">
        <v>12773</v>
      </c>
      <c r="AS857" s="145">
        <v>1749</v>
      </c>
    </row>
    <row r="858" spans="1:47" s="145" customFormat="1" ht="16">
      <c r="A858" s="145" t="s">
        <v>12003</v>
      </c>
      <c r="C858" s="170" t="s">
        <v>7055</v>
      </c>
      <c r="E858" s="170" t="s">
        <v>6317</v>
      </c>
      <c r="F858" s="145" t="s">
        <v>14562</v>
      </c>
      <c r="G858" s="145" t="s">
        <v>11410</v>
      </c>
      <c r="H858" s="170" t="s">
        <v>11829</v>
      </c>
      <c r="I858" s="145" t="s">
        <v>11411</v>
      </c>
      <c r="J858" s="171" t="str">
        <f t="shared" si="78"/>
        <v>IC.CV.240710</v>
      </c>
      <c r="K858" s="170" t="s">
        <v>2379</v>
      </c>
      <c r="L858" s="145" t="str">
        <f t="shared" si="77"/>
        <v xml:space="preserve">     Reinforced: specify date/time</v>
      </c>
      <c r="M858" s="171" t="str">
        <f t="shared" si="79"/>
        <v>PI.IC.CV.240710.01</v>
      </c>
      <c r="N858" s="171"/>
      <c r="O858" s="171" t="str">
        <f t="shared" si="80"/>
        <v>PH.IC.CV.240710.01</v>
      </c>
      <c r="Q858" s="171" t="str">
        <f t="shared" si="81"/>
        <v>CL.IC.CV.240710.01</v>
      </c>
      <c r="AR858" s="145" t="s">
        <v>12773</v>
      </c>
      <c r="AS858" s="145">
        <v>1749</v>
      </c>
    </row>
    <row r="859" spans="1:47" s="145" customFormat="1" ht="16">
      <c r="A859" s="145" t="s">
        <v>12003</v>
      </c>
      <c r="C859" s="170" t="s">
        <v>7055</v>
      </c>
      <c r="E859" s="170" t="s">
        <v>6317</v>
      </c>
      <c r="F859" s="145" t="s">
        <v>14562</v>
      </c>
      <c r="G859" s="145" t="s">
        <v>11958</v>
      </c>
      <c r="H859" s="170" t="s">
        <v>12099</v>
      </c>
      <c r="I859" s="145" t="s">
        <v>11959</v>
      </c>
      <c r="J859" s="171" t="str">
        <f t="shared" si="78"/>
        <v>IC.CV.240711</v>
      </c>
      <c r="K859" s="170" t="s">
        <v>2379</v>
      </c>
      <c r="L859" s="145" t="str">
        <f t="shared" si="77"/>
        <v xml:space="preserve">     Changed:  specify date/time</v>
      </c>
      <c r="M859" s="171" t="str">
        <f t="shared" si="79"/>
        <v>PI.IC.CV.240711.01</v>
      </c>
      <c r="N859" s="171"/>
      <c r="O859" s="171" t="str">
        <f t="shared" si="80"/>
        <v>PH.IC.CV.240711.01</v>
      </c>
      <c r="Q859" s="171" t="str">
        <f t="shared" si="81"/>
        <v>CL.IC.CV.240711.01</v>
      </c>
      <c r="AR859" s="145" t="s">
        <v>12773</v>
      </c>
      <c r="AS859" s="145">
        <v>1749</v>
      </c>
    </row>
    <row r="860" spans="1:47" s="145" customFormat="1" ht="16">
      <c r="A860" s="145" t="s">
        <v>12003</v>
      </c>
      <c r="C860" s="170" t="s">
        <v>7055</v>
      </c>
      <c r="E860" s="170" t="s">
        <v>6317</v>
      </c>
      <c r="F860" s="145" t="s">
        <v>14562</v>
      </c>
      <c r="G860" s="145" t="s">
        <v>11960</v>
      </c>
      <c r="H860" s="170" t="s">
        <v>12100</v>
      </c>
      <c r="I860" s="145" t="s">
        <v>11961</v>
      </c>
      <c r="J860" s="171" t="str">
        <f t="shared" si="78"/>
        <v>IC.CV.240712</v>
      </c>
      <c r="K860" s="170" t="s">
        <v>2379</v>
      </c>
      <c r="L860" s="145" t="str">
        <f t="shared" si="77"/>
        <v xml:space="preserve">     Wet to Dry:  specify date/time</v>
      </c>
      <c r="M860" s="171" t="str">
        <f t="shared" si="79"/>
        <v>PI.IC.CV.240712.01</v>
      </c>
      <c r="N860" s="171"/>
      <c r="O860" s="171" t="str">
        <f t="shared" si="80"/>
        <v>PH.IC.CV.240712.01</v>
      </c>
      <c r="Q860" s="171" t="str">
        <f t="shared" si="81"/>
        <v>CL.IC.CV.240712.01</v>
      </c>
      <c r="AR860" s="145" t="s">
        <v>12773</v>
      </c>
      <c r="AS860" s="145">
        <v>1749</v>
      </c>
    </row>
    <row r="861" spans="1:47" s="145" customFormat="1" ht="16">
      <c r="A861" s="145" t="s">
        <v>12003</v>
      </c>
      <c r="C861" s="170" t="s">
        <v>7055</v>
      </c>
      <c r="D861" s="145" t="s">
        <v>2696</v>
      </c>
      <c r="E861" s="170" t="s">
        <v>6317</v>
      </c>
      <c r="F861" s="145" t="s">
        <v>14562</v>
      </c>
      <c r="G861" s="145" t="s">
        <v>11866</v>
      </c>
      <c r="H861" s="170" t="s">
        <v>12101</v>
      </c>
      <c r="I861" s="145" t="s">
        <v>11964</v>
      </c>
      <c r="J861" s="171" t="str">
        <f t="shared" si="78"/>
        <v>IC.CV.240713</v>
      </c>
      <c r="K861" s="170" t="s">
        <v>2379</v>
      </c>
      <c r="L861" s="145" t="str">
        <f t="shared" si="77"/>
        <v xml:space="preserve">     Normal Saline</v>
      </c>
      <c r="M861" s="171" t="str">
        <f t="shared" si="79"/>
        <v>PI.IC.CV.240713.01</v>
      </c>
      <c r="N861" s="171"/>
      <c r="O861" s="171" t="str">
        <f t="shared" si="80"/>
        <v>PH.IC.CV.240713.01</v>
      </c>
      <c r="Q861" s="171" t="str">
        <f t="shared" si="81"/>
        <v>CL.IC.CV.240713.01</v>
      </c>
      <c r="AR861" s="145" t="s">
        <v>12773</v>
      </c>
      <c r="AS861" s="145">
        <v>1749</v>
      </c>
    </row>
    <row r="862" spans="1:47" s="145" customFormat="1" ht="16">
      <c r="A862" s="145" t="s">
        <v>12003</v>
      </c>
      <c r="C862" s="170" t="s">
        <v>7055</v>
      </c>
      <c r="E862" s="170" t="s">
        <v>6317</v>
      </c>
      <c r="F862" s="145" t="s">
        <v>14562</v>
      </c>
      <c r="G862" s="145" t="s">
        <v>10699</v>
      </c>
      <c r="H862" s="170" t="s">
        <v>12102</v>
      </c>
      <c r="I862" s="145" t="s">
        <v>10700</v>
      </c>
      <c r="J862" s="171" t="str">
        <f t="shared" si="78"/>
        <v>IC.CV.240714</v>
      </c>
      <c r="K862" s="170" t="s">
        <v>2379</v>
      </c>
      <c r="L862" s="145" t="str">
        <f t="shared" si="77"/>
        <v xml:space="preserve">     1/2 Hibiclens &amp; 1/2 Normal Saline</v>
      </c>
      <c r="M862" s="171" t="str">
        <f t="shared" si="79"/>
        <v>PI.IC.CV.240714.01</v>
      </c>
      <c r="N862" s="171"/>
      <c r="O862" s="171" t="str">
        <f t="shared" si="80"/>
        <v>PH.IC.CV.240714.01</v>
      </c>
      <c r="Q862" s="171" t="str">
        <f t="shared" si="81"/>
        <v>CL.IC.CV.240714.01</v>
      </c>
      <c r="AR862" s="145" t="s">
        <v>12773</v>
      </c>
      <c r="AS862" s="145">
        <v>1749</v>
      </c>
    </row>
    <row r="863" spans="1:47" s="145" customFormat="1" ht="16">
      <c r="A863" s="145" t="s">
        <v>12003</v>
      </c>
      <c r="C863" s="170" t="s">
        <v>544</v>
      </c>
      <c r="E863" s="170" t="s">
        <v>6317</v>
      </c>
      <c r="F863" s="145" t="s">
        <v>14562</v>
      </c>
      <c r="G863" s="145" t="s">
        <v>10701</v>
      </c>
      <c r="H863" s="170" t="s">
        <v>11559</v>
      </c>
      <c r="I863" s="145" t="s">
        <v>10703</v>
      </c>
      <c r="J863" s="171" t="str">
        <f t="shared" ref="J863" si="87">CONCATENATE("IC.CV.",C863,E863,H863)</f>
        <v>IC.CV.240715</v>
      </c>
      <c r="K863" s="170" t="s">
        <v>3</v>
      </c>
      <c r="L863" s="145" t="str">
        <f t="shared" ref="L863" si="88">G863</f>
        <v xml:space="preserve">     Cleansed with:  specify</v>
      </c>
      <c r="M863" s="171" t="str">
        <f t="shared" ref="M863" si="89">CONCATENATE("PI.",J863,".",K863)</f>
        <v>PI.IC.CV.240715.01</v>
      </c>
      <c r="N863" s="171"/>
      <c r="O863" s="171" t="str">
        <f t="shared" ref="O863" si="90">CONCATENATE("PH.",J863,".",K863)</f>
        <v>PH.IC.CV.240715.01</v>
      </c>
      <c r="Q863" s="171" t="str">
        <f t="shared" ref="Q863" si="91">CONCATENATE("CL.",J863,".",K863)</f>
        <v>CL.IC.CV.240715.01</v>
      </c>
      <c r="AR863" s="145" t="s">
        <v>12773</v>
      </c>
      <c r="AS863" s="145">
        <v>1749</v>
      </c>
    </row>
    <row r="864" spans="1:47" s="145" customFormat="1" ht="16">
      <c r="A864" s="172" t="s">
        <v>12003</v>
      </c>
      <c r="B864" s="172"/>
      <c r="C864" s="173" t="s">
        <v>7055</v>
      </c>
      <c r="D864" s="172"/>
      <c r="E864" s="173" t="s">
        <v>6317</v>
      </c>
      <c r="F864" s="172" t="s">
        <v>14562</v>
      </c>
      <c r="G864" s="172" t="s">
        <v>14721</v>
      </c>
      <c r="H864" s="173" t="s">
        <v>7111</v>
      </c>
      <c r="I864" s="172" t="s">
        <v>14722</v>
      </c>
      <c r="J864" s="174" t="str">
        <f t="shared" si="78"/>
        <v>IC.CV.240742</v>
      </c>
      <c r="K864" s="173" t="s">
        <v>2379</v>
      </c>
      <c r="L864" s="172" t="str">
        <f t="shared" si="77"/>
        <v>Chloraprep</v>
      </c>
      <c r="M864" s="171" t="str">
        <f t="shared" si="79"/>
        <v>PI.IC.CV.240742.01</v>
      </c>
      <c r="N864" s="171"/>
      <c r="O864" s="171" t="str">
        <f t="shared" si="80"/>
        <v>PH.IC.CV.240742.01</v>
      </c>
      <c r="Q864" s="171" t="str">
        <f t="shared" si="81"/>
        <v>CL.IC.CV.240742.01</v>
      </c>
      <c r="AR864" s="145" t="s">
        <v>12773</v>
      </c>
      <c r="AS864" s="145">
        <v>1749</v>
      </c>
      <c r="AT864" s="145" t="s">
        <v>12773</v>
      </c>
      <c r="AU864" s="145">
        <v>1768</v>
      </c>
    </row>
    <row r="865" spans="1:45" s="145" customFormat="1" ht="16">
      <c r="A865" s="145" t="s">
        <v>12003</v>
      </c>
      <c r="C865" s="170" t="s">
        <v>7055</v>
      </c>
      <c r="D865" s="145" t="s">
        <v>14563</v>
      </c>
      <c r="E865" s="170" t="s">
        <v>6317</v>
      </c>
      <c r="F865" s="145" t="s">
        <v>14562</v>
      </c>
      <c r="G865" s="145" t="s">
        <v>11325</v>
      </c>
      <c r="H865" s="170" t="s">
        <v>11560</v>
      </c>
      <c r="I865" s="145" t="s">
        <v>11179</v>
      </c>
      <c r="J865" s="171" t="str">
        <f t="shared" si="78"/>
        <v>IC.CV.240716</v>
      </c>
      <c r="K865" s="170" t="s">
        <v>2379</v>
      </c>
      <c r="L865" s="145" t="str">
        <f t="shared" si="77"/>
        <v xml:space="preserve">     Colorless</v>
      </c>
      <c r="M865" s="171" t="str">
        <f t="shared" si="79"/>
        <v>PI.IC.CV.240716.01</v>
      </c>
      <c r="N865" s="171"/>
      <c r="O865" s="171" t="str">
        <f t="shared" si="80"/>
        <v>PH.IC.CV.240716.01</v>
      </c>
      <c r="Q865" s="171" t="str">
        <f t="shared" si="81"/>
        <v>CL.IC.CV.240716.01</v>
      </c>
      <c r="AR865" s="145" t="s">
        <v>12773</v>
      </c>
      <c r="AS865" s="145">
        <v>1749</v>
      </c>
    </row>
    <row r="866" spans="1:45" s="145" customFormat="1" ht="16">
      <c r="A866" s="145" t="s">
        <v>12003</v>
      </c>
      <c r="C866" s="170" t="s">
        <v>7055</v>
      </c>
      <c r="E866" s="170" t="s">
        <v>6317</v>
      </c>
      <c r="F866" s="145" t="s">
        <v>14562</v>
      </c>
      <c r="G866" s="145" t="s">
        <v>11180</v>
      </c>
      <c r="H866" s="170" t="s">
        <v>11561</v>
      </c>
      <c r="I866" s="145" t="s">
        <v>11181</v>
      </c>
      <c r="J866" s="171" t="str">
        <f t="shared" si="78"/>
        <v>IC.CV.240717</v>
      </c>
      <c r="K866" s="170" t="s">
        <v>2379</v>
      </c>
      <c r="L866" s="145" t="str">
        <f t="shared" si="77"/>
        <v xml:space="preserve">     Pink</v>
      </c>
      <c r="M866" s="171" t="str">
        <f t="shared" si="79"/>
        <v>PI.IC.CV.240717.01</v>
      </c>
      <c r="N866" s="171"/>
      <c r="O866" s="171" t="str">
        <f t="shared" si="80"/>
        <v>PH.IC.CV.240717.01</v>
      </c>
      <c r="Q866" s="171" t="str">
        <f t="shared" si="81"/>
        <v>CL.IC.CV.240717.01</v>
      </c>
      <c r="AR866" s="145" t="s">
        <v>12773</v>
      </c>
      <c r="AS866" s="145">
        <v>1749</v>
      </c>
    </row>
    <row r="867" spans="1:45" s="145" customFormat="1" ht="16">
      <c r="A867" s="145" t="s">
        <v>12003</v>
      </c>
      <c r="C867" s="170" t="s">
        <v>7055</v>
      </c>
      <c r="E867" s="170" t="s">
        <v>6317</v>
      </c>
      <c r="F867" s="145" t="s">
        <v>14562</v>
      </c>
      <c r="G867" s="145" t="s">
        <v>11329</v>
      </c>
      <c r="H867" s="170" t="s">
        <v>12060</v>
      </c>
      <c r="I867" s="145" t="s">
        <v>11477</v>
      </c>
      <c r="J867" s="171" t="str">
        <f t="shared" si="78"/>
        <v>IC.CV.240718</v>
      </c>
      <c r="K867" s="170" t="s">
        <v>2379</v>
      </c>
      <c r="L867" s="145" t="str">
        <f t="shared" si="77"/>
        <v xml:space="preserve">     Red</v>
      </c>
      <c r="M867" s="171" t="str">
        <f t="shared" si="79"/>
        <v>PI.IC.CV.240718.01</v>
      </c>
      <c r="N867" s="171"/>
      <c r="O867" s="171" t="str">
        <f t="shared" si="80"/>
        <v>PH.IC.CV.240718.01</v>
      </c>
      <c r="Q867" s="171" t="str">
        <f t="shared" si="81"/>
        <v>CL.IC.CV.240718.01</v>
      </c>
      <c r="AR867" s="145" t="s">
        <v>12773</v>
      </c>
      <c r="AS867" s="145">
        <v>1749</v>
      </c>
    </row>
    <row r="868" spans="1:45" s="145" customFormat="1" ht="16">
      <c r="A868" s="145" t="s">
        <v>12003</v>
      </c>
      <c r="C868" s="170" t="s">
        <v>7055</v>
      </c>
      <c r="E868" s="170" t="s">
        <v>6317</v>
      </c>
      <c r="F868" s="145" t="s">
        <v>14562</v>
      </c>
      <c r="G868" s="145" t="s">
        <v>11330</v>
      </c>
      <c r="H868" s="170" t="s">
        <v>11913</v>
      </c>
      <c r="I868" s="145" t="s">
        <v>11331</v>
      </c>
      <c r="J868" s="171" t="str">
        <f t="shared" si="78"/>
        <v>IC.CV.240719</v>
      </c>
      <c r="K868" s="170" t="s">
        <v>2379</v>
      </c>
      <c r="L868" s="145" t="str">
        <f t="shared" si="77"/>
        <v xml:space="preserve">     Maroon</v>
      </c>
      <c r="M868" s="171" t="str">
        <f t="shared" si="79"/>
        <v>PI.IC.CV.240719.01</v>
      </c>
      <c r="N868" s="171"/>
      <c r="O868" s="171" t="str">
        <f t="shared" si="80"/>
        <v>PH.IC.CV.240719.01</v>
      </c>
      <c r="Q868" s="171" t="str">
        <f t="shared" si="81"/>
        <v>CL.IC.CV.240719.01</v>
      </c>
      <c r="AR868" s="145" t="s">
        <v>12773</v>
      </c>
      <c r="AS868" s="145">
        <v>1749</v>
      </c>
    </row>
    <row r="869" spans="1:45" s="145" customFormat="1" ht="16">
      <c r="A869" s="145" t="s">
        <v>12003</v>
      </c>
      <c r="C869" s="170" t="s">
        <v>7055</v>
      </c>
      <c r="E869" s="170" t="s">
        <v>6317</v>
      </c>
      <c r="F869" s="145" t="s">
        <v>14562</v>
      </c>
      <c r="G869" s="145" t="s">
        <v>11176</v>
      </c>
      <c r="H869" s="170" t="s">
        <v>11906</v>
      </c>
      <c r="I869" s="145" t="s">
        <v>11177</v>
      </c>
      <c r="J869" s="171" t="str">
        <f t="shared" si="78"/>
        <v>IC.CV.240720</v>
      </c>
      <c r="K869" s="170" t="s">
        <v>2379</v>
      </c>
      <c r="L869" s="145" t="str">
        <f t="shared" si="77"/>
        <v xml:space="preserve">     Yellow</v>
      </c>
      <c r="M869" s="171" t="str">
        <f t="shared" si="79"/>
        <v>PI.IC.CV.240720.01</v>
      </c>
      <c r="N869" s="171"/>
      <c r="O869" s="171" t="str">
        <f t="shared" si="80"/>
        <v>PH.IC.CV.240720.01</v>
      </c>
      <c r="Q869" s="171" t="str">
        <f t="shared" si="81"/>
        <v>CL.IC.CV.240720.01</v>
      </c>
      <c r="AR869" s="145" t="s">
        <v>12773</v>
      </c>
      <c r="AS869" s="145">
        <v>1749</v>
      </c>
    </row>
    <row r="870" spans="1:45" s="145" customFormat="1" ht="16">
      <c r="A870" s="145" t="s">
        <v>12003</v>
      </c>
      <c r="C870" s="170" t="s">
        <v>7055</v>
      </c>
      <c r="E870" s="170" t="s">
        <v>6317</v>
      </c>
      <c r="F870" s="145" t="s">
        <v>14562</v>
      </c>
      <c r="G870" s="145" t="s">
        <v>11876</v>
      </c>
      <c r="H870" s="170" t="s">
        <v>10704</v>
      </c>
      <c r="I870" s="145" t="s">
        <v>11877</v>
      </c>
      <c r="J870" s="171" t="str">
        <f t="shared" si="78"/>
        <v>IC.CV.240721</v>
      </c>
      <c r="K870" s="170" t="s">
        <v>2379</v>
      </c>
      <c r="L870" s="145" t="str">
        <f t="shared" si="77"/>
        <v xml:space="preserve">     Amber</v>
      </c>
      <c r="M870" s="171" t="str">
        <f t="shared" si="79"/>
        <v>PI.IC.CV.240721.01</v>
      </c>
      <c r="N870" s="171"/>
      <c r="O870" s="171" t="str">
        <f t="shared" si="80"/>
        <v>PH.IC.CV.240721.01</v>
      </c>
      <c r="Q870" s="171" t="str">
        <f t="shared" si="81"/>
        <v>CL.IC.CV.240721.01</v>
      </c>
      <c r="AR870" s="145" t="s">
        <v>12773</v>
      </c>
      <c r="AS870" s="145">
        <v>1749</v>
      </c>
    </row>
    <row r="871" spans="1:45" s="145" customFormat="1" ht="16">
      <c r="A871" s="145" t="s">
        <v>12003</v>
      </c>
      <c r="C871" s="170" t="s">
        <v>7055</v>
      </c>
      <c r="E871" s="170" t="s">
        <v>6317</v>
      </c>
      <c r="F871" s="145" t="s">
        <v>14562</v>
      </c>
      <c r="G871" s="145" t="s">
        <v>11878</v>
      </c>
      <c r="H871" s="170" t="s">
        <v>10705</v>
      </c>
      <c r="I871" s="145" t="s">
        <v>11879</v>
      </c>
      <c r="J871" s="171" t="str">
        <f t="shared" si="78"/>
        <v>IC.CV.240722</v>
      </c>
      <c r="K871" s="170" t="s">
        <v>2379</v>
      </c>
      <c r="L871" s="145" t="str">
        <f t="shared" si="77"/>
        <v xml:space="preserve">     Green</v>
      </c>
      <c r="M871" s="171" t="str">
        <f t="shared" si="79"/>
        <v>PI.IC.CV.240722.01</v>
      </c>
      <c r="N871" s="171"/>
      <c r="O871" s="171" t="str">
        <f t="shared" si="80"/>
        <v>PH.IC.CV.240722.01</v>
      </c>
      <c r="Q871" s="171" t="str">
        <f t="shared" si="81"/>
        <v>CL.IC.CV.240722.01</v>
      </c>
      <c r="AR871" s="145" t="s">
        <v>12773</v>
      </c>
      <c r="AS871" s="145">
        <v>1749</v>
      </c>
    </row>
    <row r="872" spans="1:45" s="145" customFormat="1" ht="16">
      <c r="A872" s="145" t="s">
        <v>12003</v>
      </c>
      <c r="C872" s="170" t="s">
        <v>7055</v>
      </c>
      <c r="E872" s="170" t="s">
        <v>6317</v>
      </c>
      <c r="F872" s="145" t="s">
        <v>14562</v>
      </c>
      <c r="G872" s="145" t="s">
        <v>11880</v>
      </c>
      <c r="H872" s="170" t="s">
        <v>10706</v>
      </c>
      <c r="I872" s="145" t="s">
        <v>11881</v>
      </c>
      <c r="J872" s="171" t="str">
        <f t="shared" si="78"/>
        <v>IC.CV.240723</v>
      </c>
      <c r="K872" s="170" t="s">
        <v>2379</v>
      </c>
      <c r="L872" s="145" t="str">
        <f t="shared" si="77"/>
        <v xml:space="preserve">     Tan</v>
      </c>
      <c r="M872" s="171" t="str">
        <f t="shared" si="79"/>
        <v>PI.IC.CV.240723.01</v>
      </c>
      <c r="N872" s="171"/>
      <c r="O872" s="171" t="str">
        <f t="shared" si="80"/>
        <v>PH.IC.CV.240723.01</v>
      </c>
      <c r="Q872" s="171" t="str">
        <f t="shared" si="81"/>
        <v>CL.IC.CV.240723.01</v>
      </c>
      <c r="AR872" s="145" t="s">
        <v>12773</v>
      </c>
      <c r="AS872" s="145">
        <v>1749</v>
      </c>
    </row>
    <row r="873" spans="1:45" s="145" customFormat="1" ht="16">
      <c r="A873" s="145" t="s">
        <v>12003</v>
      </c>
      <c r="C873" s="170" t="s">
        <v>7055</v>
      </c>
      <c r="D873" s="145" t="s">
        <v>14564</v>
      </c>
      <c r="E873" s="170" t="s">
        <v>6317</v>
      </c>
      <c r="F873" s="145" t="s">
        <v>14562</v>
      </c>
      <c r="G873" s="145" t="s">
        <v>11882</v>
      </c>
      <c r="H873" s="170" t="s">
        <v>10707</v>
      </c>
      <c r="I873" s="145" t="s">
        <v>11883</v>
      </c>
      <c r="J873" s="171" t="str">
        <f t="shared" si="78"/>
        <v>IC.CV.240724</v>
      </c>
      <c r="K873" s="170" t="s">
        <v>2379</v>
      </c>
      <c r="L873" s="145" t="str">
        <f t="shared" si="77"/>
        <v xml:space="preserve">     Bloody</v>
      </c>
      <c r="M873" s="171" t="str">
        <f t="shared" si="79"/>
        <v>PI.IC.CV.240724.01</v>
      </c>
      <c r="N873" s="171"/>
      <c r="O873" s="171" t="str">
        <f t="shared" si="80"/>
        <v>PH.IC.CV.240724.01</v>
      </c>
      <c r="Q873" s="171" t="str">
        <f t="shared" si="81"/>
        <v>CL.IC.CV.240724.01</v>
      </c>
      <c r="AR873" s="145" t="s">
        <v>12773</v>
      </c>
      <c r="AS873" s="145">
        <v>1749</v>
      </c>
    </row>
    <row r="874" spans="1:45" s="145" customFormat="1" ht="16">
      <c r="A874" s="145" t="s">
        <v>12003</v>
      </c>
      <c r="C874" s="170" t="s">
        <v>7055</v>
      </c>
      <c r="E874" s="170" t="s">
        <v>6317</v>
      </c>
      <c r="F874" s="145" t="s">
        <v>14562</v>
      </c>
      <c r="G874" s="145" t="s">
        <v>11884</v>
      </c>
      <c r="H874" s="170" t="s">
        <v>10708</v>
      </c>
      <c r="I874" s="145" t="s">
        <v>11546</v>
      </c>
      <c r="J874" s="171" t="str">
        <f t="shared" si="78"/>
        <v>IC.CV.240725</v>
      </c>
      <c r="K874" s="170" t="s">
        <v>2379</v>
      </c>
      <c r="L874" s="145" t="str">
        <f t="shared" si="77"/>
        <v xml:space="preserve">     Serosanguinous</v>
      </c>
      <c r="M874" s="171" t="str">
        <f t="shared" si="79"/>
        <v>PI.IC.CV.240725.01</v>
      </c>
      <c r="N874" s="171"/>
      <c r="O874" s="171" t="str">
        <f t="shared" si="80"/>
        <v>PH.IC.CV.240725.01</v>
      </c>
      <c r="Q874" s="171" t="str">
        <f t="shared" si="81"/>
        <v>CL.IC.CV.240725.01</v>
      </c>
      <c r="AR874" s="145" t="s">
        <v>12773</v>
      </c>
      <c r="AS874" s="145">
        <v>1749</v>
      </c>
    </row>
    <row r="875" spans="1:45" s="145" customFormat="1" ht="16">
      <c r="A875" s="145" t="s">
        <v>12003</v>
      </c>
      <c r="C875" s="170" t="s">
        <v>7055</v>
      </c>
      <c r="E875" s="170" t="s">
        <v>6317</v>
      </c>
      <c r="F875" s="145" t="s">
        <v>14562</v>
      </c>
      <c r="G875" s="145" t="s">
        <v>11547</v>
      </c>
      <c r="H875" s="170" t="s">
        <v>10709</v>
      </c>
      <c r="I875" s="145" t="s">
        <v>11548</v>
      </c>
      <c r="J875" s="171" t="str">
        <f t="shared" si="78"/>
        <v>IC.CV.240726</v>
      </c>
      <c r="K875" s="170" t="s">
        <v>2379</v>
      </c>
      <c r="L875" s="145" t="str">
        <f t="shared" si="77"/>
        <v xml:space="preserve">     Serous</v>
      </c>
      <c r="M875" s="171" t="str">
        <f t="shared" si="79"/>
        <v>PI.IC.CV.240726.01</v>
      </c>
      <c r="N875" s="171"/>
      <c r="O875" s="171" t="str">
        <f t="shared" si="80"/>
        <v>PH.IC.CV.240726.01</v>
      </c>
      <c r="Q875" s="171" t="str">
        <f t="shared" si="81"/>
        <v>CL.IC.CV.240726.01</v>
      </c>
      <c r="AR875" s="145" t="s">
        <v>12773</v>
      </c>
      <c r="AS875" s="145">
        <v>1749</v>
      </c>
    </row>
    <row r="876" spans="1:45" s="145" customFormat="1" ht="16">
      <c r="A876" s="145" t="s">
        <v>12003</v>
      </c>
      <c r="C876" s="170" t="s">
        <v>7055</v>
      </c>
      <c r="E876" s="170" t="s">
        <v>6317</v>
      </c>
      <c r="F876" s="145" t="s">
        <v>14562</v>
      </c>
      <c r="G876" s="145" t="s">
        <v>11549</v>
      </c>
      <c r="H876" s="170" t="s">
        <v>7686</v>
      </c>
      <c r="I876" s="145" t="s">
        <v>11550</v>
      </c>
      <c r="J876" s="171" t="str">
        <f t="shared" si="78"/>
        <v>IC.CV.240727</v>
      </c>
      <c r="K876" s="170" t="s">
        <v>2379</v>
      </c>
      <c r="L876" s="145" t="str">
        <f t="shared" si="77"/>
        <v xml:space="preserve">     Clear</v>
      </c>
      <c r="M876" s="171" t="str">
        <f t="shared" si="79"/>
        <v>PI.IC.CV.240727.01</v>
      </c>
      <c r="N876" s="171"/>
      <c r="O876" s="171" t="str">
        <f t="shared" si="80"/>
        <v>PH.IC.CV.240727.01</v>
      </c>
      <c r="Q876" s="171" t="str">
        <f t="shared" si="81"/>
        <v>CL.IC.CV.240727.01</v>
      </c>
      <c r="AR876" s="145" t="s">
        <v>12773</v>
      </c>
      <c r="AS876" s="145">
        <v>1749</v>
      </c>
    </row>
    <row r="877" spans="1:45" s="145" customFormat="1" ht="16">
      <c r="A877" s="145" t="s">
        <v>12003</v>
      </c>
      <c r="C877" s="170" t="s">
        <v>7055</v>
      </c>
      <c r="E877" s="170" t="s">
        <v>6317</v>
      </c>
      <c r="F877" s="145" t="s">
        <v>14562</v>
      </c>
      <c r="G877" s="145" t="s">
        <v>11551</v>
      </c>
      <c r="H877" s="170" t="s">
        <v>7689</v>
      </c>
      <c r="I877" s="145" t="s">
        <v>11552</v>
      </c>
      <c r="J877" s="171" t="str">
        <f t="shared" si="78"/>
        <v>IC.CV.240728</v>
      </c>
      <c r="K877" s="170" t="s">
        <v>2379</v>
      </c>
      <c r="L877" s="145" t="str">
        <f t="shared" si="77"/>
        <v xml:space="preserve">     Cloudy</v>
      </c>
      <c r="M877" s="171" t="str">
        <f t="shared" si="79"/>
        <v>PI.IC.CV.240728.01</v>
      </c>
      <c r="N877" s="171"/>
      <c r="O877" s="171" t="str">
        <f t="shared" si="80"/>
        <v>PH.IC.CV.240728.01</v>
      </c>
      <c r="Q877" s="171" t="str">
        <f t="shared" si="81"/>
        <v>CL.IC.CV.240728.01</v>
      </c>
      <c r="AR877" s="145" t="s">
        <v>12773</v>
      </c>
      <c r="AS877" s="145">
        <v>1749</v>
      </c>
    </row>
    <row r="878" spans="1:45" s="145" customFormat="1" ht="16">
      <c r="A878" s="145" t="s">
        <v>12003</v>
      </c>
      <c r="C878" s="170" t="s">
        <v>7055</v>
      </c>
      <c r="E878" s="170" t="s">
        <v>6317</v>
      </c>
      <c r="F878" s="145" t="s">
        <v>14562</v>
      </c>
      <c r="G878" s="145" t="s">
        <v>11553</v>
      </c>
      <c r="H878" s="170" t="s">
        <v>7532</v>
      </c>
      <c r="I878" s="145" t="s">
        <v>11554</v>
      </c>
      <c r="J878" s="171" t="str">
        <f t="shared" si="78"/>
        <v>IC.CV.240729</v>
      </c>
      <c r="K878" s="170" t="s">
        <v>12175</v>
      </c>
      <c r="L878" s="145" t="str">
        <f t="shared" si="77"/>
        <v xml:space="preserve">     Purulent</v>
      </c>
      <c r="M878" s="171" t="str">
        <f t="shared" si="79"/>
        <v>PI.IC.CV.240729.01</v>
      </c>
      <c r="N878" s="171"/>
      <c r="O878" s="171" t="str">
        <f t="shared" si="80"/>
        <v>PH.IC.CV.240729.01</v>
      </c>
      <c r="Q878" s="171" t="str">
        <f t="shared" si="81"/>
        <v>CL.IC.CV.240729.01</v>
      </c>
      <c r="AR878" s="145" t="s">
        <v>12773</v>
      </c>
      <c r="AS878" s="145">
        <v>1749</v>
      </c>
    </row>
    <row r="879" spans="1:45" s="145" customFormat="1" ht="16">
      <c r="A879" s="145" t="s">
        <v>12003</v>
      </c>
      <c r="C879" s="170" t="s">
        <v>7055</v>
      </c>
      <c r="E879" s="170" t="s">
        <v>6317</v>
      </c>
      <c r="F879" s="145" t="s">
        <v>14562</v>
      </c>
      <c r="G879" s="145" t="s">
        <v>11395</v>
      </c>
      <c r="H879" s="170" t="s">
        <v>7537</v>
      </c>
      <c r="I879" s="145" t="s">
        <v>11396</v>
      </c>
      <c r="J879" s="171" t="str">
        <f t="shared" si="78"/>
        <v>IC.CV.240730</v>
      </c>
      <c r="K879" s="170" t="s">
        <v>2379</v>
      </c>
      <c r="L879" s="145" t="str">
        <f t="shared" si="77"/>
        <v xml:space="preserve">     Viscous</v>
      </c>
      <c r="M879" s="171" t="str">
        <f t="shared" si="79"/>
        <v>PI.IC.CV.240730.01</v>
      </c>
      <c r="N879" s="171"/>
      <c r="O879" s="171" t="str">
        <f t="shared" si="80"/>
        <v>PH.IC.CV.240730.01</v>
      </c>
      <c r="Q879" s="171" t="str">
        <f t="shared" si="81"/>
        <v>CL.IC.CV.240730.01</v>
      </c>
      <c r="AR879" s="145" t="s">
        <v>12773</v>
      </c>
      <c r="AS879" s="145">
        <v>1749</v>
      </c>
    </row>
    <row r="880" spans="1:45" s="145" customFormat="1" ht="16">
      <c r="A880" s="145" t="s">
        <v>12003</v>
      </c>
      <c r="C880" s="170" t="s">
        <v>7055</v>
      </c>
      <c r="D880" s="145" t="s">
        <v>14565</v>
      </c>
      <c r="E880" s="170" t="s">
        <v>6317</v>
      </c>
      <c r="F880" s="145" t="s">
        <v>14562</v>
      </c>
      <c r="G880" s="145" t="s">
        <v>14502</v>
      </c>
      <c r="H880" s="170" t="s">
        <v>7544</v>
      </c>
      <c r="I880" s="145" t="s">
        <v>12157</v>
      </c>
      <c r="J880" s="171" t="str">
        <f t="shared" si="78"/>
        <v>IC.CV.240731</v>
      </c>
      <c r="K880" s="170" t="s">
        <v>2379</v>
      </c>
      <c r="L880" s="145" t="str">
        <f t="shared" si="77"/>
        <v xml:space="preserve">     Drsg Drainage none</v>
      </c>
      <c r="M880" s="171" t="str">
        <f t="shared" si="79"/>
        <v>PI.IC.CV.240731.01</v>
      </c>
      <c r="N880" s="171"/>
      <c r="O880" s="171" t="str">
        <f t="shared" si="80"/>
        <v>PH.IC.CV.240731.01</v>
      </c>
      <c r="Q880" s="171" t="str">
        <f t="shared" si="81"/>
        <v>CL.IC.CV.240731.01</v>
      </c>
      <c r="AR880" s="145" t="s">
        <v>12773</v>
      </c>
      <c r="AS880" s="145">
        <v>1749</v>
      </c>
    </row>
    <row r="881" spans="1:45" s="145" customFormat="1" ht="16">
      <c r="A881" s="145" t="s">
        <v>12003</v>
      </c>
      <c r="C881" s="170" t="s">
        <v>7055</v>
      </c>
      <c r="E881" s="170" t="s">
        <v>6317</v>
      </c>
      <c r="F881" s="145" t="s">
        <v>14562</v>
      </c>
      <c r="G881" s="145" t="s">
        <v>14503</v>
      </c>
      <c r="H881" s="170" t="s">
        <v>7547</v>
      </c>
      <c r="I881" s="145" t="s">
        <v>11400</v>
      </c>
      <c r="J881" s="171" t="str">
        <f t="shared" si="78"/>
        <v>IC.CV.240732</v>
      </c>
      <c r="K881" s="170" t="s">
        <v>2379</v>
      </c>
      <c r="L881" s="145" t="str">
        <f t="shared" si="77"/>
        <v xml:space="preserve">     Drsg scant amount Drainage</v>
      </c>
      <c r="M881" s="171" t="str">
        <f t="shared" si="79"/>
        <v>PI.IC.CV.240732.01</v>
      </c>
      <c r="N881" s="171"/>
      <c r="O881" s="171" t="str">
        <f t="shared" si="80"/>
        <v>PH.IC.CV.240732.01</v>
      </c>
      <c r="Q881" s="171" t="str">
        <f t="shared" si="81"/>
        <v>CL.IC.CV.240732.01</v>
      </c>
      <c r="AR881" s="145" t="s">
        <v>12773</v>
      </c>
      <c r="AS881" s="145">
        <v>1749</v>
      </c>
    </row>
    <row r="882" spans="1:45" s="145" customFormat="1" ht="16">
      <c r="A882" s="145" t="s">
        <v>12003</v>
      </c>
      <c r="C882" s="170" t="s">
        <v>7055</v>
      </c>
      <c r="E882" s="170" t="s">
        <v>6317</v>
      </c>
      <c r="F882" s="145" t="s">
        <v>14562</v>
      </c>
      <c r="G882" s="145" t="s">
        <v>14504</v>
      </c>
      <c r="H882" s="170" t="s">
        <v>7163</v>
      </c>
      <c r="I882" s="145" t="s">
        <v>11730</v>
      </c>
      <c r="J882" s="171" t="str">
        <f t="shared" si="78"/>
        <v>IC.CV.240733</v>
      </c>
      <c r="K882" s="170" t="s">
        <v>2379</v>
      </c>
      <c r="L882" s="145" t="str">
        <f t="shared" si="77"/>
        <v xml:space="preserve">     Drsg small amount Drainage</v>
      </c>
      <c r="M882" s="171" t="str">
        <f t="shared" si="79"/>
        <v>PI.IC.CV.240733.01</v>
      </c>
      <c r="N882" s="171"/>
      <c r="O882" s="171" t="str">
        <f t="shared" si="80"/>
        <v>PH.IC.CV.240733.01</v>
      </c>
      <c r="Q882" s="171" t="str">
        <f t="shared" si="81"/>
        <v>CL.IC.CV.240733.01</v>
      </c>
      <c r="AR882" s="145" t="s">
        <v>12773</v>
      </c>
      <c r="AS882" s="145">
        <v>1749</v>
      </c>
    </row>
    <row r="883" spans="1:45" s="145" customFormat="1" ht="16">
      <c r="A883" s="145" t="s">
        <v>12003</v>
      </c>
      <c r="C883" s="170" t="s">
        <v>7055</v>
      </c>
      <c r="E883" s="170" t="s">
        <v>6317</v>
      </c>
      <c r="F883" s="145" t="s">
        <v>14562</v>
      </c>
      <c r="G883" s="145" t="s">
        <v>14505</v>
      </c>
      <c r="H883" s="170" t="s">
        <v>8320</v>
      </c>
      <c r="I883" s="145" t="s">
        <v>11732</v>
      </c>
      <c r="J883" s="171" t="str">
        <f t="shared" si="78"/>
        <v>IC.CV.240734</v>
      </c>
      <c r="K883" s="170" t="s">
        <v>2379</v>
      </c>
      <c r="L883" s="145" t="str">
        <f t="shared" si="77"/>
        <v xml:space="preserve">     Drsg moderate amount Drainage</v>
      </c>
      <c r="M883" s="171" t="str">
        <f t="shared" si="79"/>
        <v>PI.IC.CV.240734.01</v>
      </c>
      <c r="N883" s="171"/>
      <c r="O883" s="171" t="str">
        <f t="shared" si="80"/>
        <v>PH.IC.CV.240734.01</v>
      </c>
      <c r="Q883" s="171" t="str">
        <f t="shared" si="81"/>
        <v>CL.IC.CV.240734.01</v>
      </c>
      <c r="AR883" s="145" t="s">
        <v>12773</v>
      </c>
      <c r="AS883" s="145">
        <v>1749</v>
      </c>
    </row>
    <row r="884" spans="1:45" s="145" customFormat="1" ht="16">
      <c r="A884" s="145" t="s">
        <v>12003</v>
      </c>
      <c r="C884" s="170" t="s">
        <v>7055</v>
      </c>
      <c r="E884" s="170" t="s">
        <v>6317</v>
      </c>
      <c r="F884" s="145" t="s">
        <v>14562</v>
      </c>
      <c r="G884" s="145" t="s">
        <v>14566</v>
      </c>
      <c r="H884" s="170" t="s">
        <v>8516</v>
      </c>
      <c r="I884" s="145" t="s">
        <v>11734</v>
      </c>
      <c r="J884" s="171" t="str">
        <f t="shared" si="78"/>
        <v>IC.CV.240735</v>
      </c>
      <c r="K884" s="170" t="s">
        <v>2379</v>
      </c>
      <c r="L884" s="145" t="str">
        <f t="shared" si="77"/>
        <v xml:space="preserve">     Drsg large amount Drainage</v>
      </c>
      <c r="M884" s="171" t="str">
        <f t="shared" si="79"/>
        <v>PI.IC.CV.240735.01</v>
      </c>
      <c r="N884" s="171"/>
      <c r="O884" s="171" t="str">
        <f t="shared" si="80"/>
        <v>PH.IC.CV.240735.01</v>
      </c>
      <c r="Q884" s="171" t="str">
        <f t="shared" si="81"/>
        <v>CL.IC.CV.240735.01</v>
      </c>
      <c r="AR884" s="145" t="s">
        <v>12773</v>
      </c>
      <c r="AS884" s="145">
        <v>1749</v>
      </c>
    </row>
    <row r="885" spans="1:45" s="145" customFormat="1" ht="16">
      <c r="A885" s="145" t="s">
        <v>12003</v>
      </c>
      <c r="C885" s="170" t="s">
        <v>7055</v>
      </c>
      <c r="D885" s="145" t="s">
        <v>12452</v>
      </c>
      <c r="E885" s="170" t="s">
        <v>6317</v>
      </c>
      <c r="F885" s="145" t="s">
        <v>14562</v>
      </c>
      <c r="G885" s="145" t="s">
        <v>14567</v>
      </c>
      <c r="H885" s="170" t="s">
        <v>8783</v>
      </c>
      <c r="I885" s="145" t="s">
        <v>11753</v>
      </c>
      <c r="J885" s="171" t="str">
        <f t="shared" si="78"/>
        <v>IC.CV.240736</v>
      </c>
      <c r="K885" s="170" t="s">
        <v>2379</v>
      </c>
      <c r="L885" s="145" t="str">
        <f t="shared" si="77"/>
        <v xml:space="preserve">     Drsg Drainage same amount</v>
      </c>
      <c r="M885" s="171" t="str">
        <f t="shared" si="79"/>
        <v>PI.IC.CV.240736.01</v>
      </c>
      <c r="N885" s="171"/>
      <c r="O885" s="171" t="str">
        <f t="shared" si="80"/>
        <v>PH.IC.CV.240736.01</v>
      </c>
      <c r="Q885" s="171" t="str">
        <f t="shared" si="81"/>
        <v>CL.IC.CV.240736.01</v>
      </c>
      <c r="AR885" s="145" t="s">
        <v>12773</v>
      </c>
      <c r="AS885" s="145">
        <v>1749</v>
      </c>
    </row>
    <row r="886" spans="1:45" s="145" customFormat="1" ht="16">
      <c r="A886" s="145" t="s">
        <v>12003</v>
      </c>
      <c r="C886" s="170" t="s">
        <v>7055</v>
      </c>
      <c r="E886" s="170" t="s">
        <v>6317</v>
      </c>
      <c r="F886" s="145" t="s">
        <v>14562</v>
      </c>
      <c r="G886" s="145" t="s">
        <v>14509</v>
      </c>
      <c r="H886" s="170" t="s">
        <v>8912</v>
      </c>
      <c r="I886" s="145" t="s">
        <v>11752</v>
      </c>
      <c r="J886" s="171" t="str">
        <f t="shared" si="78"/>
        <v>IC.CV.240737</v>
      </c>
      <c r="K886" s="170" t="s">
        <v>2379</v>
      </c>
      <c r="L886" s="145" t="str">
        <f t="shared" si="77"/>
        <v xml:space="preserve">     Drsg Drainage decreasing</v>
      </c>
      <c r="M886" s="171" t="str">
        <f t="shared" si="79"/>
        <v>PI.IC.CV.240737.01</v>
      </c>
      <c r="N886" s="171"/>
      <c r="O886" s="171" t="str">
        <f t="shared" si="80"/>
        <v>PH.IC.CV.240737.01</v>
      </c>
      <c r="Q886" s="171" t="str">
        <f t="shared" si="81"/>
        <v>CL.IC.CV.240737.01</v>
      </c>
      <c r="AR886" s="145" t="s">
        <v>12773</v>
      </c>
      <c r="AS886" s="145">
        <v>1749</v>
      </c>
    </row>
    <row r="887" spans="1:45" s="145" customFormat="1" ht="16">
      <c r="A887" s="145" t="s">
        <v>12003</v>
      </c>
      <c r="C887" s="170" t="s">
        <v>7055</v>
      </c>
      <c r="E887" s="170" t="s">
        <v>6317</v>
      </c>
      <c r="F887" s="145" t="s">
        <v>14562</v>
      </c>
      <c r="G887" s="145" t="s">
        <v>14510</v>
      </c>
      <c r="H887" s="170" t="s">
        <v>5983</v>
      </c>
      <c r="I887" s="145" t="s">
        <v>11583</v>
      </c>
      <c r="J887" s="171" t="str">
        <f t="shared" si="78"/>
        <v>IC.CV.240738</v>
      </c>
      <c r="K887" s="170" t="s">
        <v>2379</v>
      </c>
      <c r="L887" s="145" t="str">
        <f t="shared" si="77"/>
        <v xml:space="preserve">     Drsg Drainage increasing</v>
      </c>
      <c r="M887" s="171" t="str">
        <f t="shared" si="79"/>
        <v>PI.IC.CV.240738.01</v>
      </c>
      <c r="N887" s="171"/>
      <c r="O887" s="171" t="str">
        <f t="shared" si="80"/>
        <v>PH.IC.CV.240738.01</v>
      </c>
      <c r="Q887" s="171" t="str">
        <f t="shared" si="81"/>
        <v>CL.IC.CV.240738.01</v>
      </c>
      <c r="AR887" s="145" t="s">
        <v>12773</v>
      </c>
      <c r="AS887" s="145">
        <v>1749</v>
      </c>
    </row>
    <row r="888" spans="1:45" s="145" customFormat="1" ht="16">
      <c r="A888" s="145" t="s">
        <v>12003</v>
      </c>
      <c r="C888" s="170" t="s">
        <v>7055</v>
      </c>
      <c r="D888" s="145" t="s">
        <v>14568</v>
      </c>
      <c r="E888" s="170" t="s">
        <v>6317</v>
      </c>
      <c r="F888" s="145" t="s">
        <v>14562</v>
      </c>
      <c r="G888" s="145" t="s">
        <v>11363</v>
      </c>
      <c r="H888" s="170" t="s">
        <v>6127</v>
      </c>
      <c r="I888" s="145" t="s">
        <v>12171</v>
      </c>
      <c r="J888" s="171" t="str">
        <f t="shared" si="78"/>
        <v>IC.CV.240739</v>
      </c>
      <c r="K888" s="170" t="s">
        <v>2379</v>
      </c>
      <c r="L888" s="145" t="str">
        <f t="shared" si="77"/>
        <v xml:space="preserve">     None</v>
      </c>
      <c r="M888" s="171" t="str">
        <f t="shared" si="79"/>
        <v>PI.IC.CV.240739.01</v>
      </c>
      <c r="N888" s="171"/>
      <c r="O888" s="171" t="str">
        <f t="shared" si="80"/>
        <v>PH.IC.CV.240739.01</v>
      </c>
      <c r="Q888" s="171" t="str">
        <f t="shared" si="81"/>
        <v>CL.IC.CV.240739.01</v>
      </c>
      <c r="AR888" s="145" t="s">
        <v>12773</v>
      </c>
      <c r="AS888" s="145">
        <v>1749</v>
      </c>
    </row>
    <row r="889" spans="1:45" s="145" customFormat="1" ht="16">
      <c r="A889" s="145" t="s">
        <v>12003</v>
      </c>
      <c r="C889" s="170" t="s">
        <v>7055</v>
      </c>
      <c r="E889" s="170" t="s">
        <v>6317</v>
      </c>
      <c r="F889" s="145" t="s">
        <v>14562</v>
      </c>
      <c r="G889" s="145" t="s">
        <v>11234</v>
      </c>
      <c r="H889" s="170" t="s">
        <v>2887</v>
      </c>
      <c r="I889" s="145" t="s">
        <v>11235</v>
      </c>
      <c r="J889" s="171" t="str">
        <f t="shared" si="78"/>
        <v>IC.CV.240740</v>
      </c>
      <c r="K889" s="170" t="s">
        <v>2379</v>
      </c>
      <c r="L889" s="145" t="str">
        <f t="shared" si="77"/>
        <v xml:space="preserve">     Foul</v>
      </c>
      <c r="M889" s="171" t="str">
        <f t="shared" si="79"/>
        <v>PI.IC.CV.240740.01</v>
      </c>
      <c r="N889" s="171"/>
      <c r="O889" s="171" t="str">
        <f t="shared" si="80"/>
        <v>PH.IC.CV.240740.01</v>
      </c>
      <c r="Q889" s="171" t="str">
        <f t="shared" si="81"/>
        <v>CL.IC.CV.240740.01</v>
      </c>
      <c r="AR889" s="145" t="s">
        <v>12773</v>
      </c>
      <c r="AS889" s="145">
        <v>1749</v>
      </c>
    </row>
    <row r="890" spans="1:45" s="145" customFormat="1" ht="16">
      <c r="A890" s="145" t="s">
        <v>2547</v>
      </c>
      <c r="C890" s="170" t="s">
        <v>7055</v>
      </c>
      <c r="D890" s="145" t="s">
        <v>14672</v>
      </c>
      <c r="E890" s="170" t="s">
        <v>3574</v>
      </c>
      <c r="F890" s="145" t="s">
        <v>14647</v>
      </c>
      <c r="G890" s="145" t="s">
        <v>11325</v>
      </c>
      <c r="H890" s="170" t="s">
        <v>11848</v>
      </c>
      <c r="I890" s="145" t="s">
        <v>11179</v>
      </c>
      <c r="J890" s="171" t="str">
        <f t="shared" si="78"/>
        <v>IC.CV.240801</v>
      </c>
      <c r="K890" s="170" t="s">
        <v>12175</v>
      </c>
      <c r="L890" s="145" t="str">
        <f t="shared" si="77"/>
        <v xml:space="preserve">     Colorless</v>
      </c>
      <c r="M890" s="171" t="str">
        <f t="shared" si="79"/>
        <v>PI.IC.CV.240801.01</v>
      </c>
      <c r="N890" s="171"/>
      <c r="O890" s="171" t="str">
        <f t="shared" si="80"/>
        <v>PH.IC.CV.240801.01</v>
      </c>
      <c r="Q890" s="171" t="str">
        <f t="shared" si="81"/>
        <v>CL.IC.CV.240801.01</v>
      </c>
      <c r="AR890" s="145" t="s">
        <v>12773</v>
      </c>
      <c r="AS890" s="145">
        <v>1749</v>
      </c>
    </row>
    <row r="891" spans="1:45" s="145" customFormat="1" ht="16">
      <c r="A891" s="145" t="s">
        <v>12003</v>
      </c>
      <c r="C891" s="170" t="s">
        <v>7055</v>
      </c>
      <c r="E891" s="170" t="s">
        <v>3574</v>
      </c>
      <c r="F891" s="145" t="s">
        <v>14647</v>
      </c>
      <c r="G891" s="145" t="s">
        <v>11180</v>
      </c>
      <c r="H891" s="170" t="s">
        <v>12030</v>
      </c>
      <c r="I891" s="145" t="s">
        <v>11181</v>
      </c>
      <c r="J891" s="171" t="str">
        <f t="shared" si="78"/>
        <v>IC.CV.240802</v>
      </c>
      <c r="K891" s="170" t="s">
        <v>12175</v>
      </c>
      <c r="L891" s="145" t="str">
        <f t="shared" si="77"/>
        <v xml:space="preserve">     Pink</v>
      </c>
      <c r="M891" s="171" t="str">
        <f t="shared" si="79"/>
        <v>PI.IC.CV.240802.01</v>
      </c>
      <c r="N891" s="171"/>
      <c r="O891" s="171" t="str">
        <f t="shared" si="80"/>
        <v>PH.IC.CV.240802.01</v>
      </c>
      <c r="Q891" s="171" t="str">
        <f t="shared" si="81"/>
        <v>CL.IC.CV.240802.01</v>
      </c>
      <c r="AR891" s="145" t="s">
        <v>12773</v>
      </c>
      <c r="AS891" s="145">
        <v>1749</v>
      </c>
    </row>
    <row r="892" spans="1:45" s="145" customFormat="1" ht="16">
      <c r="A892" s="145" t="s">
        <v>12003</v>
      </c>
      <c r="C892" s="170" t="s">
        <v>7055</v>
      </c>
      <c r="E892" s="170" t="s">
        <v>3574</v>
      </c>
      <c r="F892" s="145" t="s">
        <v>14647</v>
      </c>
      <c r="G892" s="145" t="s">
        <v>11329</v>
      </c>
      <c r="H892" s="170" t="s">
        <v>12032</v>
      </c>
      <c r="I892" s="145" t="s">
        <v>11477</v>
      </c>
      <c r="J892" s="171" t="str">
        <f t="shared" si="78"/>
        <v>IC.CV.240803</v>
      </c>
      <c r="K892" s="170" t="s">
        <v>12175</v>
      </c>
      <c r="L892" s="145" t="str">
        <f t="shared" si="77"/>
        <v xml:space="preserve">     Red</v>
      </c>
      <c r="M892" s="171" t="str">
        <f t="shared" si="79"/>
        <v>PI.IC.CV.240803.01</v>
      </c>
      <c r="N892" s="171"/>
      <c r="O892" s="171" t="str">
        <f t="shared" si="80"/>
        <v>PH.IC.CV.240803.01</v>
      </c>
      <c r="Q892" s="171" t="str">
        <f t="shared" si="81"/>
        <v>CL.IC.CV.240803.01</v>
      </c>
      <c r="AR892" s="145" t="s">
        <v>12773</v>
      </c>
      <c r="AS892" s="145">
        <v>1749</v>
      </c>
    </row>
    <row r="893" spans="1:45" s="145" customFormat="1" ht="16">
      <c r="A893" s="145" t="s">
        <v>12003</v>
      </c>
      <c r="C893" s="170" t="s">
        <v>7055</v>
      </c>
      <c r="E893" s="170" t="s">
        <v>3574</v>
      </c>
      <c r="F893" s="145" t="s">
        <v>14647</v>
      </c>
      <c r="G893" s="145" t="s">
        <v>11330</v>
      </c>
      <c r="H893" s="170" t="s">
        <v>12028</v>
      </c>
      <c r="I893" s="145" t="s">
        <v>11331</v>
      </c>
      <c r="J893" s="171" t="str">
        <f t="shared" si="78"/>
        <v>IC.CV.240804</v>
      </c>
      <c r="K893" s="170" t="s">
        <v>12175</v>
      </c>
      <c r="L893" s="145" t="str">
        <f t="shared" si="77"/>
        <v xml:space="preserve">     Maroon</v>
      </c>
      <c r="M893" s="171" t="str">
        <f t="shared" si="79"/>
        <v>PI.IC.CV.240804.01</v>
      </c>
      <c r="N893" s="171"/>
      <c r="O893" s="171" t="str">
        <f t="shared" si="80"/>
        <v>PH.IC.CV.240804.01</v>
      </c>
      <c r="Q893" s="171" t="str">
        <f t="shared" si="81"/>
        <v>CL.IC.CV.240804.01</v>
      </c>
      <c r="AR893" s="145" t="s">
        <v>12773</v>
      </c>
      <c r="AS893" s="145">
        <v>1749</v>
      </c>
    </row>
    <row r="894" spans="1:45" s="145" customFormat="1" ht="16">
      <c r="A894" s="145" t="s">
        <v>12003</v>
      </c>
      <c r="C894" s="170" t="s">
        <v>7055</v>
      </c>
      <c r="E894" s="170" t="s">
        <v>3574</v>
      </c>
      <c r="F894" s="145" t="s">
        <v>14647</v>
      </c>
      <c r="G894" s="145" t="s">
        <v>11176</v>
      </c>
      <c r="H894" s="170" t="s">
        <v>12210</v>
      </c>
      <c r="I894" s="145" t="s">
        <v>11177</v>
      </c>
      <c r="J894" s="171" t="str">
        <f t="shared" si="78"/>
        <v>IC.CV.240805</v>
      </c>
      <c r="K894" s="170" t="s">
        <v>12175</v>
      </c>
      <c r="L894" s="145" t="str">
        <f t="shared" si="77"/>
        <v xml:space="preserve">     Yellow</v>
      </c>
      <c r="M894" s="171" t="str">
        <f t="shared" si="79"/>
        <v>PI.IC.CV.240805.01</v>
      </c>
      <c r="N894" s="171"/>
      <c r="O894" s="171" t="str">
        <f t="shared" si="80"/>
        <v>PH.IC.CV.240805.01</v>
      </c>
      <c r="Q894" s="171" t="str">
        <f t="shared" si="81"/>
        <v>CL.IC.CV.240805.01</v>
      </c>
      <c r="AR894" s="145" t="s">
        <v>12773</v>
      </c>
      <c r="AS894" s="145">
        <v>1749</v>
      </c>
    </row>
    <row r="895" spans="1:45" s="145" customFormat="1" ht="16">
      <c r="A895" s="145" t="s">
        <v>12003</v>
      </c>
      <c r="C895" s="170" t="s">
        <v>7055</v>
      </c>
      <c r="E895" s="170" t="s">
        <v>3574</v>
      </c>
      <c r="F895" s="145" t="s">
        <v>14647</v>
      </c>
      <c r="G895" s="145" t="s">
        <v>11876</v>
      </c>
      <c r="H895" s="170" t="s">
        <v>12212</v>
      </c>
      <c r="I895" s="145" t="s">
        <v>11877</v>
      </c>
      <c r="J895" s="171" t="str">
        <f t="shared" si="78"/>
        <v>IC.CV.240806</v>
      </c>
      <c r="K895" s="170" t="s">
        <v>12175</v>
      </c>
      <c r="L895" s="145" t="str">
        <f t="shared" si="77"/>
        <v xml:space="preserve">     Amber</v>
      </c>
      <c r="M895" s="171" t="str">
        <f t="shared" si="79"/>
        <v>PI.IC.CV.240806.01</v>
      </c>
      <c r="N895" s="171"/>
      <c r="O895" s="171" t="str">
        <f t="shared" si="80"/>
        <v>PH.IC.CV.240806.01</v>
      </c>
      <c r="Q895" s="171" t="str">
        <f t="shared" si="81"/>
        <v>CL.IC.CV.240806.01</v>
      </c>
      <c r="AR895" s="145" t="s">
        <v>12773</v>
      </c>
      <c r="AS895" s="145">
        <v>1749</v>
      </c>
    </row>
    <row r="896" spans="1:45" s="145" customFormat="1" ht="16">
      <c r="A896" s="145" t="s">
        <v>12003</v>
      </c>
      <c r="C896" s="170" t="s">
        <v>7055</v>
      </c>
      <c r="E896" s="170" t="s">
        <v>3574</v>
      </c>
      <c r="F896" s="145" t="s">
        <v>14647</v>
      </c>
      <c r="G896" s="145" t="s">
        <v>11878</v>
      </c>
      <c r="H896" s="170" t="s">
        <v>12225</v>
      </c>
      <c r="I896" s="145" t="s">
        <v>11879</v>
      </c>
      <c r="J896" s="171" t="str">
        <f t="shared" si="78"/>
        <v>IC.CV.240807</v>
      </c>
      <c r="K896" s="170" t="s">
        <v>12175</v>
      </c>
      <c r="L896" s="145" t="str">
        <f t="shared" si="77"/>
        <v xml:space="preserve">     Green</v>
      </c>
      <c r="M896" s="171" t="str">
        <f t="shared" si="79"/>
        <v>PI.IC.CV.240807.01</v>
      </c>
      <c r="N896" s="171"/>
      <c r="O896" s="171" t="str">
        <f t="shared" si="80"/>
        <v>PH.IC.CV.240807.01</v>
      </c>
      <c r="Q896" s="171" t="str">
        <f t="shared" si="81"/>
        <v>CL.IC.CV.240807.01</v>
      </c>
      <c r="AR896" s="145" t="s">
        <v>12773</v>
      </c>
      <c r="AS896" s="145">
        <v>1749</v>
      </c>
    </row>
    <row r="897" spans="1:45" s="145" customFormat="1" ht="16">
      <c r="A897" s="145" t="s">
        <v>12003</v>
      </c>
      <c r="C897" s="170" t="s">
        <v>7055</v>
      </c>
      <c r="E897" s="170" t="s">
        <v>3574</v>
      </c>
      <c r="F897" s="145" t="s">
        <v>14647</v>
      </c>
      <c r="G897" s="145" t="s">
        <v>11880</v>
      </c>
      <c r="H897" s="170" t="s">
        <v>11638</v>
      </c>
      <c r="I897" s="145" t="s">
        <v>11881</v>
      </c>
      <c r="J897" s="171" t="str">
        <f t="shared" si="78"/>
        <v>IC.CV.240808</v>
      </c>
      <c r="K897" s="170" t="s">
        <v>12175</v>
      </c>
      <c r="L897" s="145" t="str">
        <f t="shared" si="77"/>
        <v xml:space="preserve">     Tan</v>
      </c>
      <c r="M897" s="171" t="str">
        <f t="shared" si="79"/>
        <v>PI.IC.CV.240808.01</v>
      </c>
      <c r="N897" s="171"/>
      <c r="O897" s="171" t="str">
        <f t="shared" si="80"/>
        <v>PH.IC.CV.240808.01</v>
      </c>
      <c r="Q897" s="171" t="str">
        <f t="shared" si="81"/>
        <v>CL.IC.CV.240808.01</v>
      </c>
      <c r="AR897" s="145" t="s">
        <v>12773</v>
      </c>
      <c r="AS897" s="145">
        <v>1749</v>
      </c>
    </row>
    <row r="898" spans="1:45" s="145" customFormat="1" ht="16">
      <c r="A898" s="145" t="s">
        <v>12003</v>
      </c>
      <c r="C898" s="170" t="s">
        <v>7055</v>
      </c>
      <c r="D898" s="145" t="s">
        <v>14673</v>
      </c>
      <c r="E898" s="170" t="s">
        <v>3574</v>
      </c>
      <c r="F898" s="145" t="s">
        <v>14647</v>
      </c>
      <c r="G898" s="145" t="s">
        <v>11882</v>
      </c>
      <c r="H898" s="170" t="s">
        <v>11639</v>
      </c>
      <c r="I898" s="145" t="s">
        <v>11883</v>
      </c>
      <c r="J898" s="171" t="str">
        <f t="shared" si="78"/>
        <v>IC.CV.240809</v>
      </c>
      <c r="K898" s="170" t="s">
        <v>12175</v>
      </c>
      <c r="L898" s="145" t="str">
        <f t="shared" si="77"/>
        <v xml:space="preserve">     Bloody</v>
      </c>
      <c r="M898" s="171" t="str">
        <f t="shared" si="79"/>
        <v>PI.IC.CV.240809.01</v>
      </c>
      <c r="N898" s="171"/>
      <c r="O898" s="171" t="str">
        <f t="shared" si="80"/>
        <v>PH.IC.CV.240809.01</v>
      </c>
      <c r="Q898" s="171" t="str">
        <f t="shared" si="81"/>
        <v>CL.IC.CV.240809.01</v>
      </c>
      <c r="AR898" s="145" t="s">
        <v>12773</v>
      </c>
      <c r="AS898" s="145">
        <v>1749</v>
      </c>
    </row>
    <row r="899" spans="1:45" s="145" customFormat="1" ht="16">
      <c r="A899" s="145" t="s">
        <v>12003</v>
      </c>
      <c r="C899" s="170" t="s">
        <v>7055</v>
      </c>
      <c r="E899" s="170" t="s">
        <v>3574</v>
      </c>
      <c r="F899" s="145" t="s">
        <v>14647</v>
      </c>
      <c r="G899" s="145" t="s">
        <v>11884</v>
      </c>
      <c r="H899" s="170" t="s">
        <v>11829</v>
      </c>
      <c r="I899" s="145" t="s">
        <v>11546</v>
      </c>
      <c r="J899" s="171" t="str">
        <f t="shared" si="78"/>
        <v>IC.CV.240810</v>
      </c>
      <c r="K899" s="170" t="s">
        <v>12175</v>
      </c>
      <c r="L899" s="145" t="str">
        <f t="shared" si="77"/>
        <v xml:space="preserve">     Serosanguinous</v>
      </c>
      <c r="M899" s="171" t="str">
        <f t="shared" si="79"/>
        <v>PI.IC.CV.240810.01</v>
      </c>
      <c r="N899" s="171"/>
      <c r="O899" s="171" t="str">
        <f t="shared" si="80"/>
        <v>PH.IC.CV.240810.01</v>
      </c>
      <c r="Q899" s="171" t="str">
        <f t="shared" si="81"/>
        <v>CL.IC.CV.240810.01</v>
      </c>
      <c r="AR899" s="145" t="s">
        <v>12773</v>
      </c>
      <c r="AS899" s="145">
        <v>1749</v>
      </c>
    </row>
    <row r="900" spans="1:45" s="145" customFormat="1" ht="16">
      <c r="A900" s="145" t="s">
        <v>12003</v>
      </c>
      <c r="C900" s="170" t="s">
        <v>7055</v>
      </c>
      <c r="E900" s="170" t="s">
        <v>3574</v>
      </c>
      <c r="F900" s="145" t="s">
        <v>14647</v>
      </c>
      <c r="G900" s="145" t="s">
        <v>11547</v>
      </c>
      <c r="H900" s="170" t="s">
        <v>12099</v>
      </c>
      <c r="I900" s="145" t="s">
        <v>11548</v>
      </c>
      <c r="J900" s="171" t="str">
        <f t="shared" si="78"/>
        <v>IC.CV.240811</v>
      </c>
      <c r="K900" s="170" t="s">
        <v>12175</v>
      </c>
      <c r="L900" s="145" t="str">
        <f t="shared" si="77"/>
        <v xml:space="preserve">     Serous</v>
      </c>
      <c r="M900" s="171" t="str">
        <f t="shared" si="79"/>
        <v>PI.IC.CV.240811.01</v>
      </c>
      <c r="N900" s="171"/>
      <c r="O900" s="171" t="str">
        <f t="shared" si="80"/>
        <v>PH.IC.CV.240811.01</v>
      </c>
      <c r="Q900" s="171" t="str">
        <f t="shared" si="81"/>
        <v>CL.IC.CV.240811.01</v>
      </c>
      <c r="AR900" s="145" t="s">
        <v>12773</v>
      </c>
      <c r="AS900" s="145">
        <v>1749</v>
      </c>
    </row>
    <row r="901" spans="1:45" s="145" customFormat="1" ht="16">
      <c r="A901" s="145" t="s">
        <v>12003</v>
      </c>
      <c r="C901" s="170" t="s">
        <v>7055</v>
      </c>
      <c r="E901" s="170" t="s">
        <v>3574</v>
      </c>
      <c r="F901" s="145" t="s">
        <v>14647</v>
      </c>
      <c r="G901" s="145" t="s">
        <v>11549</v>
      </c>
      <c r="H901" s="170" t="s">
        <v>12100</v>
      </c>
      <c r="I901" s="145" t="s">
        <v>11550</v>
      </c>
      <c r="J901" s="171" t="str">
        <f t="shared" si="78"/>
        <v>IC.CV.240812</v>
      </c>
      <c r="K901" s="170" t="s">
        <v>12175</v>
      </c>
      <c r="L901" s="145" t="str">
        <f t="shared" si="77"/>
        <v xml:space="preserve">     Clear</v>
      </c>
      <c r="M901" s="171" t="str">
        <f t="shared" si="79"/>
        <v>PI.IC.CV.240812.01</v>
      </c>
      <c r="N901" s="171"/>
      <c r="O901" s="171" t="str">
        <f t="shared" si="80"/>
        <v>PH.IC.CV.240812.01</v>
      </c>
      <c r="Q901" s="171" t="str">
        <f t="shared" si="81"/>
        <v>CL.IC.CV.240812.01</v>
      </c>
      <c r="AR901" s="145" t="s">
        <v>12773</v>
      </c>
      <c r="AS901" s="145">
        <v>1749</v>
      </c>
    </row>
    <row r="902" spans="1:45" s="145" customFormat="1" ht="16">
      <c r="A902" s="145" t="s">
        <v>12003</v>
      </c>
      <c r="C902" s="170" t="s">
        <v>7055</v>
      </c>
      <c r="E902" s="170" t="s">
        <v>3574</v>
      </c>
      <c r="F902" s="145" t="s">
        <v>14647</v>
      </c>
      <c r="G902" s="145" t="s">
        <v>11551</v>
      </c>
      <c r="H902" s="170" t="s">
        <v>12101</v>
      </c>
      <c r="I902" s="145" t="s">
        <v>11552</v>
      </c>
      <c r="J902" s="171" t="str">
        <f t="shared" si="78"/>
        <v>IC.CV.240813</v>
      </c>
      <c r="K902" s="170" t="s">
        <v>12175</v>
      </c>
      <c r="L902" s="145" t="str">
        <f t="shared" si="77"/>
        <v xml:space="preserve">     Cloudy</v>
      </c>
      <c r="M902" s="171" t="str">
        <f t="shared" si="79"/>
        <v>PI.IC.CV.240813.01</v>
      </c>
      <c r="N902" s="171"/>
      <c r="O902" s="171" t="str">
        <f t="shared" si="80"/>
        <v>PH.IC.CV.240813.01</v>
      </c>
      <c r="Q902" s="171" t="str">
        <f t="shared" si="81"/>
        <v>CL.IC.CV.240813.01</v>
      </c>
      <c r="AR902" s="145" t="s">
        <v>12773</v>
      </c>
      <c r="AS902" s="145">
        <v>1749</v>
      </c>
    </row>
    <row r="903" spans="1:45" s="145" customFormat="1" ht="16">
      <c r="A903" s="145" t="s">
        <v>12003</v>
      </c>
      <c r="C903" s="170" t="s">
        <v>7055</v>
      </c>
      <c r="E903" s="170" t="s">
        <v>3574</v>
      </c>
      <c r="F903" s="145" t="s">
        <v>14647</v>
      </c>
      <c r="G903" s="145" t="s">
        <v>11553</v>
      </c>
      <c r="H903" s="170" t="s">
        <v>12102</v>
      </c>
      <c r="I903" s="145" t="s">
        <v>11554</v>
      </c>
      <c r="J903" s="171" t="str">
        <f t="shared" si="78"/>
        <v>IC.CV.240814</v>
      </c>
      <c r="K903" s="170" t="s">
        <v>12175</v>
      </c>
      <c r="L903" s="145" t="str">
        <f t="shared" si="77"/>
        <v xml:space="preserve">     Purulent</v>
      </c>
      <c r="M903" s="171" t="str">
        <f t="shared" si="79"/>
        <v>PI.IC.CV.240814.01</v>
      </c>
      <c r="N903" s="171"/>
      <c r="O903" s="171" t="str">
        <f t="shared" si="80"/>
        <v>PH.IC.CV.240814.01</v>
      </c>
      <c r="Q903" s="171" t="str">
        <f t="shared" si="81"/>
        <v>CL.IC.CV.240814.01</v>
      </c>
      <c r="AR903" s="145" t="s">
        <v>12773</v>
      </c>
      <c r="AS903" s="145">
        <v>1749</v>
      </c>
    </row>
    <row r="904" spans="1:45" s="145" customFormat="1" ht="16">
      <c r="A904" s="145" t="s">
        <v>12003</v>
      </c>
      <c r="C904" s="170" t="s">
        <v>7055</v>
      </c>
      <c r="E904" s="170" t="s">
        <v>3574</v>
      </c>
      <c r="F904" s="145" t="s">
        <v>14647</v>
      </c>
      <c r="G904" s="145" t="s">
        <v>11395</v>
      </c>
      <c r="H904" s="170" t="s">
        <v>11559</v>
      </c>
      <c r="I904" s="145" t="s">
        <v>11396</v>
      </c>
      <c r="J904" s="171" t="str">
        <f t="shared" si="78"/>
        <v>IC.CV.240815</v>
      </c>
      <c r="K904" s="170" t="s">
        <v>12175</v>
      </c>
      <c r="L904" s="145" t="str">
        <f t="shared" si="77"/>
        <v xml:space="preserve">     Viscous</v>
      </c>
      <c r="M904" s="171" t="str">
        <f t="shared" si="79"/>
        <v>PI.IC.CV.240815.01</v>
      </c>
      <c r="N904" s="171"/>
      <c r="O904" s="171" t="str">
        <f t="shared" si="80"/>
        <v>PH.IC.CV.240815.01</v>
      </c>
      <c r="Q904" s="171" t="str">
        <f t="shared" si="81"/>
        <v>CL.IC.CV.240815.01</v>
      </c>
      <c r="AR904" s="145" t="s">
        <v>12773</v>
      </c>
      <c r="AS904" s="145">
        <v>1749</v>
      </c>
    </row>
    <row r="905" spans="1:45" s="145" customFormat="1" ht="16">
      <c r="A905" s="145" t="s">
        <v>12003</v>
      </c>
      <c r="C905" s="170" t="s">
        <v>7055</v>
      </c>
      <c r="D905" s="145" t="s">
        <v>14674</v>
      </c>
      <c r="E905" s="170" t="s">
        <v>3574</v>
      </c>
      <c r="F905" s="145" t="s">
        <v>14647</v>
      </c>
      <c r="G905" s="145" t="s">
        <v>11398</v>
      </c>
      <c r="H905" s="170" t="s">
        <v>11560</v>
      </c>
      <c r="I905" s="145" t="s">
        <v>12157</v>
      </c>
      <c r="J905" s="171" t="str">
        <f t="shared" si="78"/>
        <v>IC.CV.240816</v>
      </c>
      <c r="K905" s="170" t="s">
        <v>12175</v>
      </c>
      <c r="L905" s="145" t="str">
        <f t="shared" si="77"/>
        <v xml:space="preserve">     Drainage none</v>
      </c>
      <c r="M905" s="171" t="str">
        <f t="shared" si="79"/>
        <v>PI.IC.CV.240816.01</v>
      </c>
      <c r="N905" s="171"/>
      <c r="O905" s="171" t="str">
        <f t="shared" si="80"/>
        <v>PH.IC.CV.240816.01</v>
      </c>
      <c r="Q905" s="171" t="str">
        <f t="shared" si="81"/>
        <v>CL.IC.CV.240816.01</v>
      </c>
      <c r="AR905" s="145" t="s">
        <v>12773</v>
      </c>
      <c r="AS905" s="145">
        <v>1749</v>
      </c>
    </row>
    <row r="906" spans="1:45" s="145" customFormat="1" ht="16">
      <c r="A906" s="145" t="s">
        <v>12003</v>
      </c>
      <c r="C906" s="170" t="s">
        <v>7055</v>
      </c>
      <c r="E906" s="170" t="s">
        <v>3574</v>
      </c>
      <c r="F906" s="145" t="s">
        <v>14647</v>
      </c>
      <c r="G906" s="145" t="s">
        <v>14557</v>
      </c>
      <c r="H906" s="170" t="s">
        <v>11561</v>
      </c>
      <c r="I906" s="145" t="s">
        <v>11400</v>
      </c>
      <c r="J906" s="171" t="str">
        <f t="shared" si="78"/>
        <v>IC.CV.240817</v>
      </c>
      <c r="K906" s="170" t="s">
        <v>12175</v>
      </c>
      <c r="L906" s="145" t="str">
        <f t="shared" ref="L906:L970" si="92">G906</f>
        <v xml:space="preserve">     Scant amount Drainage</v>
      </c>
      <c r="M906" s="171" t="str">
        <f t="shared" si="79"/>
        <v>PI.IC.CV.240817.01</v>
      </c>
      <c r="N906" s="171"/>
      <c r="O906" s="171" t="str">
        <f t="shared" si="80"/>
        <v>PH.IC.CV.240817.01</v>
      </c>
      <c r="Q906" s="171" t="str">
        <f t="shared" si="81"/>
        <v>CL.IC.CV.240817.01</v>
      </c>
      <c r="AR906" s="145" t="s">
        <v>12773</v>
      </c>
      <c r="AS906" s="145">
        <v>1749</v>
      </c>
    </row>
    <row r="907" spans="1:45" s="145" customFormat="1" ht="16">
      <c r="A907" s="145" t="s">
        <v>12003</v>
      </c>
      <c r="C907" s="170" t="s">
        <v>7055</v>
      </c>
      <c r="E907" s="170" t="s">
        <v>3574</v>
      </c>
      <c r="F907" s="145" t="s">
        <v>14647</v>
      </c>
      <c r="G907" s="145" t="s">
        <v>14558</v>
      </c>
      <c r="H907" s="170" t="s">
        <v>12060</v>
      </c>
      <c r="I907" s="145" t="s">
        <v>11730</v>
      </c>
      <c r="J907" s="171" t="str">
        <f t="shared" si="78"/>
        <v>IC.CV.240818</v>
      </c>
      <c r="K907" s="170" t="s">
        <v>12175</v>
      </c>
      <c r="L907" s="145" t="str">
        <f t="shared" si="92"/>
        <v xml:space="preserve">     Small amount Drainage</v>
      </c>
      <c r="M907" s="171" t="str">
        <f t="shared" si="79"/>
        <v>PI.IC.CV.240818.01</v>
      </c>
      <c r="N907" s="171"/>
      <c r="O907" s="171" t="str">
        <f t="shared" si="80"/>
        <v>PH.IC.CV.240818.01</v>
      </c>
      <c r="Q907" s="171" t="str">
        <f t="shared" si="81"/>
        <v>CL.IC.CV.240818.01</v>
      </c>
      <c r="AR907" s="145" t="s">
        <v>12773</v>
      </c>
      <c r="AS907" s="145">
        <v>1749</v>
      </c>
    </row>
    <row r="908" spans="1:45" s="145" customFormat="1" ht="16">
      <c r="A908" s="145" t="s">
        <v>12003</v>
      </c>
      <c r="C908" s="170" t="s">
        <v>7055</v>
      </c>
      <c r="E908" s="170" t="s">
        <v>3574</v>
      </c>
      <c r="F908" s="145" t="s">
        <v>14647</v>
      </c>
      <c r="G908" s="145" t="s">
        <v>14559</v>
      </c>
      <c r="H908" s="170" t="s">
        <v>11913</v>
      </c>
      <c r="I908" s="145" t="s">
        <v>11732</v>
      </c>
      <c r="J908" s="171" t="str">
        <f t="shared" si="78"/>
        <v>IC.CV.240819</v>
      </c>
      <c r="K908" s="170" t="s">
        <v>12175</v>
      </c>
      <c r="L908" s="145" t="str">
        <f t="shared" si="92"/>
        <v xml:space="preserve">     Moderate amount Drainage</v>
      </c>
      <c r="M908" s="171" t="str">
        <f t="shared" si="79"/>
        <v>PI.IC.CV.240819.01</v>
      </c>
      <c r="N908" s="171"/>
      <c r="O908" s="171" t="str">
        <f t="shared" si="80"/>
        <v>PH.IC.CV.240819.01</v>
      </c>
      <c r="Q908" s="171" t="str">
        <f t="shared" si="81"/>
        <v>CL.IC.CV.240819.01</v>
      </c>
      <c r="AR908" s="145" t="s">
        <v>12773</v>
      </c>
      <c r="AS908" s="145">
        <v>1749</v>
      </c>
    </row>
    <row r="909" spans="1:45" s="145" customFormat="1" ht="16">
      <c r="A909" s="145" t="s">
        <v>12003</v>
      </c>
      <c r="C909" s="170" t="s">
        <v>7055</v>
      </c>
      <c r="E909" s="170" t="s">
        <v>3574</v>
      </c>
      <c r="F909" s="145" t="s">
        <v>14647</v>
      </c>
      <c r="G909" s="145" t="s">
        <v>14560</v>
      </c>
      <c r="H909" s="170" t="s">
        <v>11906</v>
      </c>
      <c r="I909" s="145" t="s">
        <v>11734</v>
      </c>
      <c r="J909" s="171" t="str">
        <f t="shared" si="78"/>
        <v>IC.CV.240820</v>
      </c>
      <c r="K909" s="170" t="s">
        <v>12175</v>
      </c>
      <c r="L909" s="145" t="str">
        <f t="shared" si="92"/>
        <v xml:space="preserve">     Large amount Drainage</v>
      </c>
      <c r="M909" s="171" t="str">
        <f t="shared" si="79"/>
        <v>PI.IC.CV.240820.01</v>
      </c>
      <c r="N909" s="171"/>
      <c r="O909" s="171" t="str">
        <f t="shared" si="80"/>
        <v>PH.IC.CV.240820.01</v>
      </c>
      <c r="Q909" s="171" t="str">
        <f t="shared" si="81"/>
        <v>CL.IC.CV.240820.01</v>
      </c>
      <c r="AR909" s="145" t="s">
        <v>12773</v>
      </c>
      <c r="AS909" s="145">
        <v>1749</v>
      </c>
    </row>
    <row r="910" spans="1:45" s="145" customFormat="1" ht="16">
      <c r="A910" s="145" t="s">
        <v>12003</v>
      </c>
      <c r="C910" s="170" t="s">
        <v>7055</v>
      </c>
      <c r="E910" s="170" t="s">
        <v>3574</v>
      </c>
      <c r="F910" s="145" t="s">
        <v>14647</v>
      </c>
      <c r="G910" s="145" t="s">
        <v>11935</v>
      </c>
      <c r="H910" s="170" t="s">
        <v>10704</v>
      </c>
      <c r="I910" s="145" t="s">
        <v>11753</v>
      </c>
      <c r="J910" s="171" t="str">
        <f t="shared" si="78"/>
        <v>IC.CV.240821</v>
      </c>
      <c r="K910" s="170" t="s">
        <v>12175</v>
      </c>
      <c r="L910" s="145" t="str">
        <f t="shared" si="92"/>
        <v xml:space="preserve">     Drainage same amount</v>
      </c>
      <c r="M910" s="171" t="str">
        <f t="shared" si="79"/>
        <v>PI.IC.CV.240821.01</v>
      </c>
      <c r="N910" s="171"/>
      <c r="O910" s="171" t="str">
        <f t="shared" si="80"/>
        <v>PH.IC.CV.240821.01</v>
      </c>
      <c r="Q910" s="171" t="str">
        <f t="shared" si="81"/>
        <v>CL.IC.CV.240821.01</v>
      </c>
      <c r="AR910" s="145" t="s">
        <v>12773</v>
      </c>
      <c r="AS910" s="145">
        <v>1749</v>
      </c>
    </row>
    <row r="911" spans="1:45" s="145" customFormat="1" ht="16">
      <c r="A911" s="145" t="s">
        <v>12003</v>
      </c>
      <c r="C911" s="170" t="s">
        <v>7055</v>
      </c>
      <c r="E911" s="170" t="s">
        <v>3574</v>
      </c>
      <c r="F911" s="145" t="s">
        <v>14647</v>
      </c>
      <c r="G911" s="145" t="s">
        <v>14538</v>
      </c>
      <c r="H911" s="170" t="s">
        <v>10705</v>
      </c>
      <c r="I911" s="145" t="s">
        <v>11752</v>
      </c>
      <c r="J911" s="171" t="str">
        <f t="shared" si="78"/>
        <v>IC.CV.240822</v>
      </c>
      <c r="K911" s="170" t="s">
        <v>12175</v>
      </c>
      <c r="L911" s="145" t="str">
        <f t="shared" si="92"/>
        <v xml:space="preserve">     Drainage decreasing</v>
      </c>
      <c r="M911" s="171" t="str">
        <f t="shared" si="79"/>
        <v>PI.IC.CV.240822.01</v>
      </c>
      <c r="N911" s="171"/>
      <c r="O911" s="171" t="str">
        <f t="shared" si="80"/>
        <v>PH.IC.CV.240822.01</v>
      </c>
      <c r="Q911" s="171" t="str">
        <f t="shared" si="81"/>
        <v>CL.IC.CV.240822.01</v>
      </c>
      <c r="AR911" s="145" t="s">
        <v>12773</v>
      </c>
      <c r="AS911" s="145">
        <v>1749</v>
      </c>
    </row>
    <row r="912" spans="1:45" s="145" customFormat="1" ht="16">
      <c r="A912" s="145" t="s">
        <v>12003</v>
      </c>
      <c r="C912" s="170" t="s">
        <v>7055</v>
      </c>
      <c r="E912" s="170" t="s">
        <v>3574</v>
      </c>
      <c r="F912" s="145" t="s">
        <v>14647</v>
      </c>
      <c r="G912" s="145" t="s">
        <v>11582</v>
      </c>
      <c r="H912" s="170" t="s">
        <v>10706</v>
      </c>
      <c r="I912" s="145" t="s">
        <v>11583</v>
      </c>
      <c r="J912" s="171" t="str">
        <f t="shared" si="78"/>
        <v>IC.CV.240823</v>
      </c>
      <c r="K912" s="170" t="s">
        <v>12175</v>
      </c>
      <c r="L912" s="145" t="str">
        <f t="shared" si="92"/>
        <v xml:space="preserve">     Drainage increasing</v>
      </c>
      <c r="M912" s="171" t="str">
        <f t="shared" si="79"/>
        <v>PI.IC.CV.240823.01</v>
      </c>
      <c r="N912" s="171"/>
      <c r="O912" s="171" t="str">
        <f t="shared" si="80"/>
        <v>PH.IC.CV.240823.01</v>
      </c>
      <c r="Q912" s="171" t="str">
        <f t="shared" si="81"/>
        <v>CL.IC.CV.240823.01</v>
      </c>
      <c r="AR912" s="145" t="s">
        <v>12773</v>
      </c>
      <c r="AS912" s="145">
        <v>1749</v>
      </c>
    </row>
    <row r="913" spans="1:45" s="145" customFormat="1" ht="16">
      <c r="A913" s="145" t="s">
        <v>12003</v>
      </c>
      <c r="C913" s="170" t="s">
        <v>7055</v>
      </c>
      <c r="D913" s="145" t="s">
        <v>14675</v>
      </c>
      <c r="E913" s="170" t="s">
        <v>3574</v>
      </c>
      <c r="F913" s="145" t="s">
        <v>14647</v>
      </c>
      <c r="G913" s="145" t="s">
        <v>11232</v>
      </c>
      <c r="H913" s="170" t="s">
        <v>10707</v>
      </c>
      <c r="I913" s="145" t="s">
        <v>11233</v>
      </c>
      <c r="J913" s="171" t="str">
        <f t="shared" si="78"/>
        <v>IC.CV.240824</v>
      </c>
      <c r="K913" s="170" t="s">
        <v>12175</v>
      </c>
      <c r="L913" s="145" t="str">
        <f t="shared" si="92"/>
        <v xml:space="preserve">     No odor</v>
      </c>
      <c r="M913" s="171" t="str">
        <f t="shared" si="79"/>
        <v>PI.IC.CV.240824.01</v>
      </c>
      <c r="N913" s="171"/>
      <c r="O913" s="171" t="str">
        <f t="shared" si="80"/>
        <v>PH.IC.CV.240824.01</v>
      </c>
      <c r="Q913" s="171" t="str">
        <f t="shared" si="81"/>
        <v>CL.IC.CV.240824.01</v>
      </c>
      <c r="AR913" s="145" t="s">
        <v>12773</v>
      </c>
      <c r="AS913" s="145">
        <v>1749</v>
      </c>
    </row>
    <row r="914" spans="1:45" s="145" customFormat="1" ht="16">
      <c r="A914" s="145" t="s">
        <v>12003</v>
      </c>
      <c r="C914" s="170" t="s">
        <v>7055</v>
      </c>
      <c r="E914" s="170" t="s">
        <v>3574</v>
      </c>
      <c r="F914" s="145" t="s">
        <v>14647</v>
      </c>
      <c r="G914" s="145" t="s">
        <v>11234</v>
      </c>
      <c r="H914" s="170" t="s">
        <v>10708</v>
      </c>
      <c r="I914" s="145" t="s">
        <v>11235</v>
      </c>
      <c r="J914" s="171" t="str">
        <f t="shared" si="78"/>
        <v>IC.CV.240825</v>
      </c>
      <c r="K914" s="170" t="s">
        <v>12175</v>
      </c>
      <c r="L914" s="145" t="str">
        <f t="shared" si="92"/>
        <v xml:space="preserve">     Foul</v>
      </c>
      <c r="M914" s="171" t="str">
        <f t="shared" si="79"/>
        <v>PI.IC.CV.240825.01</v>
      </c>
      <c r="N914" s="171"/>
      <c r="O914" s="171" t="str">
        <f t="shared" si="80"/>
        <v>PH.IC.CV.240825.01</v>
      </c>
      <c r="Q914" s="171" t="str">
        <f t="shared" si="81"/>
        <v>CL.IC.CV.240825.01</v>
      </c>
      <c r="AR914" s="145" t="s">
        <v>12773</v>
      </c>
      <c r="AS914" s="145">
        <v>1749</v>
      </c>
    </row>
    <row r="915" spans="1:45" s="167" customFormat="1" ht="15">
      <c r="A915" s="167" t="s">
        <v>12003</v>
      </c>
      <c r="C915" s="61" t="s">
        <v>7055</v>
      </c>
      <c r="D915" s="167" t="s">
        <v>690</v>
      </c>
      <c r="E915" s="61" t="s">
        <v>3690</v>
      </c>
      <c r="F915" s="167" t="s">
        <v>11207</v>
      </c>
      <c r="G915" s="167" t="s">
        <v>11208</v>
      </c>
      <c r="H915" s="62" t="s">
        <v>11848</v>
      </c>
      <c r="I915" s="167" t="s">
        <v>11052</v>
      </c>
      <c r="J915" s="63" t="str">
        <f t="shared" si="78"/>
        <v>IC.CV.240901</v>
      </c>
      <c r="K915" s="61" t="s">
        <v>12175</v>
      </c>
      <c r="L915" s="167" t="str">
        <f t="shared" si="92"/>
        <v>Eject pressure (230-245mmHg): specify</v>
      </c>
      <c r="M915" s="168" t="str">
        <f t="shared" si="79"/>
        <v>PI.IC.CV.240901.01</v>
      </c>
      <c r="N915" s="168"/>
      <c r="O915" s="168" t="str">
        <f t="shared" si="80"/>
        <v>PH.IC.CV.240901.01</v>
      </c>
      <c r="Q915" s="168" t="str">
        <f t="shared" si="81"/>
        <v>CL.IC.CV.240901.01</v>
      </c>
    </row>
    <row r="916" spans="1:45" s="167" customFormat="1" ht="15">
      <c r="A916" s="167" t="s">
        <v>12003</v>
      </c>
      <c r="C916" s="61" t="s">
        <v>7055</v>
      </c>
      <c r="D916" s="167" t="s">
        <v>12452</v>
      </c>
      <c r="E916" s="61" t="s">
        <v>3690</v>
      </c>
      <c r="F916" s="167" t="s">
        <v>11207</v>
      </c>
      <c r="G916" s="167" t="s">
        <v>11053</v>
      </c>
      <c r="H916" s="62" t="s">
        <v>12030</v>
      </c>
      <c r="I916" s="167" t="s">
        <v>11054</v>
      </c>
      <c r="J916" s="63" t="str">
        <f t="shared" si="78"/>
        <v>IC.CV.240902</v>
      </c>
      <c r="K916" s="61" t="s">
        <v>12175</v>
      </c>
      <c r="L916" s="167" t="str">
        <f t="shared" si="92"/>
        <v>Eject time (270-300 msecs):  specify</v>
      </c>
      <c r="M916" s="168" t="str">
        <f t="shared" si="79"/>
        <v>PI.IC.CV.240902.01</v>
      </c>
      <c r="N916" s="168"/>
      <c r="O916" s="168" t="str">
        <f t="shared" si="80"/>
        <v>PH.IC.CV.240902.01</v>
      </c>
      <c r="Q916" s="168" t="str">
        <f t="shared" si="81"/>
        <v>CL.IC.CV.240902.01</v>
      </c>
    </row>
    <row r="917" spans="1:45" s="167" customFormat="1" ht="15">
      <c r="A917" s="167" t="s">
        <v>12003</v>
      </c>
      <c r="C917" s="61" t="s">
        <v>7055</v>
      </c>
      <c r="D917" s="167" t="s">
        <v>11055</v>
      </c>
      <c r="E917" s="61" t="s">
        <v>3188</v>
      </c>
      <c r="F917" s="167" t="s">
        <v>10912</v>
      </c>
      <c r="G917" s="167" t="s">
        <v>10913</v>
      </c>
      <c r="H917" s="62" t="s">
        <v>11848</v>
      </c>
      <c r="I917" s="167" t="s">
        <v>10914</v>
      </c>
      <c r="J917" s="63" t="str">
        <f t="shared" si="78"/>
        <v>IC.CV.241001</v>
      </c>
      <c r="K917" s="61" t="s">
        <v>12175</v>
      </c>
      <c r="L917" s="167" t="str">
        <f t="shared" si="92"/>
        <v>Power pack battery on</v>
      </c>
      <c r="M917" s="168" t="str">
        <f t="shared" si="79"/>
        <v>PI.IC.CV.241001.01</v>
      </c>
      <c r="N917" s="168"/>
      <c r="O917" s="168" t="str">
        <f t="shared" si="80"/>
        <v>PH.IC.CV.241001.01</v>
      </c>
      <c r="Q917" s="168" t="str">
        <f t="shared" si="81"/>
        <v>CL.IC.CV.241001.01</v>
      </c>
    </row>
    <row r="918" spans="1:45" s="167" customFormat="1" ht="15">
      <c r="A918" s="167" t="s">
        <v>12003</v>
      </c>
      <c r="C918" s="61" t="s">
        <v>7055</v>
      </c>
      <c r="E918" s="61" t="s">
        <v>3188</v>
      </c>
      <c r="F918" s="167" t="s">
        <v>10912</v>
      </c>
      <c r="G918" s="167" t="s">
        <v>10915</v>
      </c>
      <c r="H918" s="62" t="s">
        <v>12030</v>
      </c>
      <c r="I918" s="167" t="s">
        <v>10767</v>
      </c>
      <c r="J918" s="63" t="str">
        <f t="shared" ref="J918:J983" si="93">CONCATENATE("IC.CV.",C918,E918,H918)</f>
        <v>IC.CV.241002</v>
      </c>
      <c r="K918" s="61" t="s">
        <v>12175</v>
      </c>
      <c r="L918" s="167" t="str">
        <f t="shared" si="92"/>
        <v>Power pack battery off</v>
      </c>
      <c r="M918" s="168" t="str">
        <f t="shared" si="79"/>
        <v>PI.IC.CV.241002.01</v>
      </c>
      <c r="N918" s="168"/>
      <c r="O918" s="168" t="str">
        <f t="shared" si="80"/>
        <v>PH.IC.CV.241002.01</v>
      </c>
      <c r="Q918" s="168" t="str">
        <f t="shared" si="81"/>
        <v>CL.IC.CV.241002.01</v>
      </c>
    </row>
    <row r="919" spans="1:45" s="167" customFormat="1" ht="15">
      <c r="A919" s="167" t="s">
        <v>12003</v>
      </c>
      <c r="C919" s="61" t="s">
        <v>7055</v>
      </c>
      <c r="E919" s="61" t="s">
        <v>3188</v>
      </c>
      <c r="F919" s="167" t="s">
        <v>10912</v>
      </c>
      <c r="G919" s="167" t="s">
        <v>10768</v>
      </c>
      <c r="H919" s="62" t="s">
        <v>12032</v>
      </c>
      <c r="I919" s="167" t="s">
        <v>10769</v>
      </c>
      <c r="J919" s="63" t="str">
        <f t="shared" si="93"/>
        <v>IC.CV.241003</v>
      </c>
      <c r="K919" s="61" t="s">
        <v>12175</v>
      </c>
      <c r="L919" s="167" t="str">
        <f t="shared" si="92"/>
        <v>External power supply AC</v>
      </c>
      <c r="M919" s="168" t="str">
        <f t="shared" ref="M919:M984" si="94">CONCATENATE("PI.",J919,".",K919)</f>
        <v>PI.IC.CV.241003.01</v>
      </c>
      <c r="N919" s="168"/>
      <c r="O919" s="168" t="str">
        <f t="shared" ref="O919:O984" si="95">CONCATENATE("PH.",J919,".",K919)</f>
        <v>PH.IC.CV.241003.01</v>
      </c>
      <c r="Q919" s="168" t="str">
        <f t="shared" ref="Q919:Q984" si="96">CONCATENATE("CL.",J919,".",K919)</f>
        <v>CL.IC.CV.241003.01</v>
      </c>
    </row>
    <row r="920" spans="1:45" s="167" customFormat="1" ht="15">
      <c r="A920" s="167" t="s">
        <v>12003</v>
      </c>
      <c r="C920" s="61" t="s">
        <v>7055</v>
      </c>
      <c r="D920" s="167" t="s">
        <v>10916</v>
      </c>
      <c r="E920" s="61" t="s">
        <v>5749</v>
      </c>
      <c r="F920" s="167" t="s">
        <v>10917</v>
      </c>
      <c r="G920" s="167" t="s">
        <v>10918</v>
      </c>
      <c r="H920" s="62" t="s">
        <v>11848</v>
      </c>
      <c r="I920" s="167" t="s">
        <v>10919</v>
      </c>
      <c r="J920" s="63" t="str">
        <f t="shared" si="93"/>
        <v>IC.CV.241101</v>
      </c>
      <c r="K920" s="61" t="s">
        <v>12175</v>
      </c>
      <c r="L920" s="167" t="str">
        <f t="shared" si="92"/>
        <v>Flash test pass</v>
      </c>
      <c r="M920" s="168" t="str">
        <f t="shared" si="94"/>
        <v>PI.IC.CV.241101.01</v>
      </c>
      <c r="N920" s="168"/>
      <c r="O920" s="168" t="str">
        <f t="shared" si="95"/>
        <v>PH.IC.CV.241101.01</v>
      </c>
      <c r="Q920" s="168" t="str">
        <f t="shared" si="96"/>
        <v>CL.IC.CV.241101.01</v>
      </c>
    </row>
    <row r="921" spans="1:45" s="167" customFormat="1" ht="15">
      <c r="A921" s="167" t="s">
        <v>12003</v>
      </c>
      <c r="C921" s="61" t="s">
        <v>7055</v>
      </c>
      <c r="E921" s="61" t="s">
        <v>5749</v>
      </c>
      <c r="F921" s="167" t="s">
        <v>10917</v>
      </c>
      <c r="G921" s="167" t="s">
        <v>10618</v>
      </c>
      <c r="H921" s="62" t="s">
        <v>12030</v>
      </c>
      <c r="I921" s="167" t="s">
        <v>10619</v>
      </c>
      <c r="J921" s="63" t="str">
        <f t="shared" si="93"/>
        <v>IC.CV.241102</v>
      </c>
      <c r="K921" s="61" t="s">
        <v>2379</v>
      </c>
      <c r="L921" s="167" t="str">
        <f t="shared" si="92"/>
        <v>Flash test fail</v>
      </c>
      <c r="M921" s="168" t="str">
        <f t="shared" si="94"/>
        <v>PI.IC.CV.241102.01</v>
      </c>
      <c r="N921" s="168"/>
      <c r="O921" s="168" t="str">
        <f t="shared" si="95"/>
        <v>PH.IC.CV.241102.01</v>
      </c>
      <c r="Q921" s="168" t="str">
        <f t="shared" si="96"/>
        <v>CL.IC.CV.241102.01</v>
      </c>
    </row>
    <row r="922" spans="1:45" s="167" customFormat="1" ht="15">
      <c r="A922" s="167" t="s">
        <v>12003</v>
      </c>
      <c r="C922" s="61" t="s">
        <v>7055</v>
      </c>
      <c r="E922" s="61" t="s">
        <v>5749</v>
      </c>
      <c r="F922" s="167" t="s">
        <v>10917</v>
      </c>
      <c r="G922" s="167" t="s">
        <v>10620</v>
      </c>
      <c r="H922" s="62" t="s">
        <v>12032</v>
      </c>
      <c r="I922" s="167" t="s">
        <v>10621</v>
      </c>
      <c r="J922" s="63" t="str">
        <f t="shared" si="93"/>
        <v>IC.CV.241103</v>
      </c>
      <c r="K922" s="61" t="s">
        <v>2379</v>
      </c>
      <c r="L922" s="167" t="str">
        <f t="shared" si="92"/>
        <v>Flash test not applicable</v>
      </c>
      <c r="M922" s="168" t="str">
        <f t="shared" si="94"/>
        <v>PI.IC.CV.241103.01</v>
      </c>
      <c r="N922" s="168"/>
      <c r="O922" s="168" t="str">
        <f t="shared" si="95"/>
        <v>PH.IC.CV.241103.01</v>
      </c>
      <c r="Q922" s="168" t="str">
        <f t="shared" si="96"/>
        <v>CL.IC.CV.241103.01</v>
      </c>
    </row>
    <row r="923" spans="1:45" s="167" customFormat="1" ht="15">
      <c r="A923" s="167" t="s">
        <v>12003</v>
      </c>
      <c r="C923" s="61" t="s">
        <v>7055</v>
      </c>
      <c r="D923" s="167" t="s">
        <v>10622</v>
      </c>
      <c r="E923" s="61" t="s">
        <v>3064</v>
      </c>
      <c r="F923" s="167" t="s">
        <v>10623</v>
      </c>
      <c r="G923" s="167" t="s">
        <v>10624</v>
      </c>
      <c r="H923" s="62" t="s">
        <v>11848</v>
      </c>
      <c r="I923" s="167" t="s">
        <v>10625</v>
      </c>
      <c r="J923" s="63" t="str">
        <f t="shared" si="93"/>
        <v>IC.CV.241201</v>
      </c>
      <c r="K923" s="61" t="s">
        <v>2379</v>
      </c>
      <c r="L923" s="167" t="str">
        <f t="shared" si="92"/>
        <v>Fill pressure:(-25 to -40 mmHg) specify</v>
      </c>
      <c r="M923" s="168" t="str">
        <f t="shared" si="94"/>
        <v>PI.IC.CV.241201.01</v>
      </c>
      <c r="N923" s="168"/>
      <c r="O923" s="168" t="str">
        <f t="shared" si="95"/>
        <v>PH.IC.CV.241201.01</v>
      </c>
      <c r="Q923" s="168" t="str">
        <f t="shared" si="96"/>
        <v>CL.IC.CV.241201.01</v>
      </c>
    </row>
    <row r="924" spans="1:45" s="167" customFormat="1" ht="15">
      <c r="A924" s="167" t="s">
        <v>12003</v>
      </c>
      <c r="C924" s="61" t="s">
        <v>7055</v>
      </c>
      <c r="D924" s="167" t="s">
        <v>10626</v>
      </c>
      <c r="E924" s="61" t="s">
        <v>5560</v>
      </c>
      <c r="F924" s="167" t="s">
        <v>10627</v>
      </c>
      <c r="G924" s="167" t="s">
        <v>13025</v>
      </c>
      <c r="H924" s="62" t="s">
        <v>11848</v>
      </c>
      <c r="I924" s="167" t="s">
        <v>10628</v>
      </c>
      <c r="J924" s="63" t="str">
        <f t="shared" si="93"/>
        <v>IC.CV.241301</v>
      </c>
      <c r="K924" s="61" t="s">
        <v>2379</v>
      </c>
      <c r="L924" s="167" t="str">
        <f t="shared" si="92"/>
        <v>VAD flow specify liters per minute</v>
      </c>
      <c r="M924" s="168" t="str">
        <f t="shared" si="94"/>
        <v>PI.IC.CV.241301.01</v>
      </c>
      <c r="N924" s="168"/>
      <c r="O924" s="168" t="str">
        <f t="shared" si="95"/>
        <v>PH.IC.CV.241301.01</v>
      </c>
      <c r="Q924" s="168" t="str">
        <f t="shared" si="96"/>
        <v>CL.IC.CV.241301.01</v>
      </c>
    </row>
    <row r="925" spans="1:45" s="167" customFormat="1" ht="15">
      <c r="A925" s="167" t="s">
        <v>12003</v>
      </c>
      <c r="C925" s="61" t="s">
        <v>7055</v>
      </c>
      <c r="D925" s="167" t="s">
        <v>10629</v>
      </c>
      <c r="E925" s="61" t="s">
        <v>4082</v>
      </c>
      <c r="F925" s="167" t="s">
        <v>10630</v>
      </c>
      <c r="G925" s="167" t="s">
        <v>10631</v>
      </c>
      <c r="H925" s="62" t="s">
        <v>11848</v>
      </c>
      <c r="I925" s="167" t="s">
        <v>10632</v>
      </c>
      <c r="J925" s="63" t="str">
        <f t="shared" si="93"/>
        <v>IC.CV.241401</v>
      </c>
      <c r="K925" s="61" t="s">
        <v>2379</v>
      </c>
      <c r="L925" s="167" t="str">
        <f t="shared" si="92"/>
        <v>Hand pump present x1</v>
      </c>
      <c r="M925" s="168" t="str">
        <f t="shared" si="94"/>
        <v>PI.IC.CV.241401.01</v>
      </c>
      <c r="N925" s="168"/>
      <c r="O925" s="168" t="str">
        <f t="shared" si="95"/>
        <v>PH.IC.CV.241401.01</v>
      </c>
      <c r="Q925" s="168" t="str">
        <f t="shared" si="96"/>
        <v>CL.IC.CV.241401.01</v>
      </c>
    </row>
    <row r="926" spans="1:45" s="167" customFormat="1" ht="15">
      <c r="A926" s="167" t="s">
        <v>12003</v>
      </c>
      <c r="C926" s="61" t="s">
        <v>7055</v>
      </c>
      <c r="E926" s="61" t="s">
        <v>4082</v>
      </c>
      <c r="F926" s="167" t="s">
        <v>10630</v>
      </c>
      <c r="G926" s="167" t="s">
        <v>10795</v>
      </c>
      <c r="H926" s="62" t="s">
        <v>12030</v>
      </c>
      <c r="I926" s="167" t="s">
        <v>10796</v>
      </c>
      <c r="J926" s="63" t="str">
        <f t="shared" si="93"/>
        <v>IC.CV.241402</v>
      </c>
      <c r="K926" s="61" t="s">
        <v>2379</v>
      </c>
      <c r="L926" s="167" t="str">
        <f t="shared" si="92"/>
        <v>Hand pump present x2</v>
      </c>
      <c r="M926" s="168" t="str">
        <f t="shared" si="94"/>
        <v>PI.IC.CV.241402.01</v>
      </c>
      <c r="N926" s="168"/>
      <c r="O926" s="168" t="str">
        <f t="shared" si="95"/>
        <v>PH.IC.CV.241402.01</v>
      </c>
      <c r="Q926" s="168" t="str">
        <f t="shared" si="96"/>
        <v>CL.IC.CV.241402.01</v>
      </c>
    </row>
    <row r="927" spans="1:45" s="167" customFormat="1" ht="15">
      <c r="A927" s="167" t="s">
        <v>12003</v>
      </c>
      <c r="C927" s="61" t="s">
        <v>7055</v>
      </c>
      <c r="E927" s="61" t="s">
        <v>4082</v>
      </c>
      <c r="F927" s="167" t="s">
        <v>10630</v>
      </c>
      <c r="G927" s="167" t="s">
        <v>10949</v>
      </c>
      <c r="H927" s="62" t="s">
        <v>12032</v>
      </c>
      <c r="I927" s="167" t="s">
        <v>10798</v>
      </c>
      <c r="J927" s="63" t="str">
        <f t="shared" si="93"/>
        <v>IC.CV.241403</v>
      </c>
      <c r="K927" s="61" t="s">
        <v>2379</v>
      </c>
      <c r="L927" s="167" t="str">
        <f t="shared" si="92"/>
        <v>Hand pump used</v>
      </c>
      <c r="M927" s="168" t="str">
        <f t="shared" si="94"/>
        <v>PI.IC.CV.241403.01</v>
      </c>
      <c r="N927" s="168"/>
      <c r="O927" s="168" t="str">
        <f t="shared" si="95"/>
        <v>PH.IC.CV.241403.01</v>
      </c>
      <c r="Q927" s="168" t="str">
        <f t="shared" si="96"/>
        <v>CL.IC.CV.241403.01</v>
      </c>
    </row>
    <row r="928" spans="1:45" s="167" customFormat="1" ht="15">
      <c r="A928" s="167" t="s">
        <v>12003</v>
      </c>
      <c r="C928" s="61" t="s">
        <v>7055</v>
      </c>
      <c r="D928" s="167" t="s">
        <v>10799</v>
      </c>
      <c r="E928" s="61" t="s">
        <v>7456</v>
      </c>
      <c r="F928" s="167" t="s">
        <v>10800</v>
      </c>
      <c r="G928" s="167" t="s">
        <v>10814</v>
      </c>
      <c r="H928" s="62" t="s">
        <v>11848</v>
      </c>
      <c r="I928" s="167" t="s">
        <v>11595</v>
      </c>
      <c r="J928" s="63" t="str">
        <f t="shared" si="93"/>
        <v>IC.CV.241501</v>
      </c>
      <c r="K928" s="61" t="s">
        <v>2379</v>
      </c>
      <c r="L928" s="167" t="str">
        <f t="shared" si="92"/>
        <v>Low rate specify</v>
      </c>
      <c r="M928" s="168" t="str">
        <f t="shared" si="94"/>
        <v>PI.IC.CV.241501.01</v>
      </c>
      <c r="N928" s="168"/>
      <c r="O928" s="168" t="str">
        <f t="shared" si="95"/>
        <v>PH.IC.CV.241501.01</v>
      </c>
      <c r="Q928" s="168" t="str">
        <f t="shared" si="96"/>
        <v>CL.IC.CV.241501.01</v>
      </c>
    </row>
    <row r="929" spans="1:17" s="167" customFormat="1" ht="15">
      <c r="A929" s="167" t="s">
        <v>12003</v>
      </c>
      <c r="C929" s="61" t="s">
        <v>7055</v>
      </c>
      <c r="D929" s="167" t="s">
        <v>11596</v>
      </c>
      <c r="E929" s="61" t="s">
        <v>7863</v>
      </c>
      <c r="F929" s="167" t="s">
        <v>11597</v>
      </c>
      <c r="G929" s="167" t="s">
        <v>11598</v>
      </c>
      <c r="H929" s="62" t="s">
        <v>11848</v>
      </c>
      <c r="I929" s="167" t="s">
        <v>11599</v>
      </c>
      <c r="J929" s="63" t="str">
        <f t="shared" si="93"/>
        <v>IC.CV.241601</v>
      </c>
      <c r="K929" s="61" t="s">
        <v>2379</v>
      </c>
      <c r="L929" s="167" t="str">
        <f t="shared" si="92"/>
        <v>Auto mode</v>
      </c>
      <c r="M929" s="168" t="str">
        <f t="shared" si="94"/>
        <v>PI.IC.CV.241601.01</v>
      </c>
      <c r="N929" s="168"/>
      <c r="O929" s="168" t="str">
        <f t="shared" si="95"/>
        <v>PH.IC.CV.241601.01</v>
      </c>
      <c r="Q929" s="168" t="str">
        <f t="shared" si="96"/>
        <v>CL.IC.CV.241601.01</v>
      </c>
    </row>
    <row r="930" spans="1:17" s="167" customFormat="1" ht="15">
      <c r="A930" s="167" t="s">
        <v>12003</v>
      </c>
      <c r="C930" s="61" t="s">
        <v>7055</v>
      </c>
      <c r="E930" s="61" t="s">
        <v>7863</v>
      </c>
      <c r="F930" s="167" t="s">
        <v>11597</v>
      </c>
      <c r="G930" s="167" t="s">
        <v>11600</v>
      </c>
      <c r="H930" s="62" t="s">
        <v>12030</v>
      </c>
      <c r="I930" s="167" t="s">
        <v>11601</v>
      </c>
      <c r="J930" s="63" t="str">
        <f t="shared" si="93"/>
        <v>IC.CV.241602</v>
      </c>
      <c r="K930" s="61" t="s">
        <v>12175</v>
      </c>
      <c r="L930" s="167" t="str">
        <f t="shared" si="92"/>
        <v>Fixed mode</v>
      </c>
      <c r="M930" s="168" t="str">
        <f t="shared" si="94"/>
        <v>PI.IC.CV.241602.01</v>
      </c>
      <c r="N930" s="168"/>
      <c r="O930" s="168" t="str">
        <f t="shared" si="95"/>
        <v>PH.IC.CV.241602.01</v>
      </c>
      <c r="Q930" s="168" t="str">
        <f t="shared" si="96"/>
        <v>CL.IC.CV.241602.01</v>
      </c>
    </row>
    <row r="931" spans="1:17" s="167" customFormat="1" ht="15">
      <c r="A931" s="167" t="s">
        <v>12003</v>
      </c>
      <c r="C931" s="61" t="s">
        <v>7055</v>
      </c>
      <c r="E931" s="61" t="s">
        <v>7863</v>
      </c>
      <c r="F931" s="167" t="s">
        <v>11597</v>
      </c>
      <c r="G931" s="167" t="s">
        <v>11602</v>
      </c>
      <c r="H931" s="62" t="s">
        <v>12032</v>
      </c>
      <c r="I931" s="167" t="s">
        <v>11603</v>
      </c>
      <c r="J931" s="63" t="str">
        <f t="shared" si="93"/>
        <v>IC.CV.241603</v>
      </c>
      <c r="K931" s="61" t="s">
        <v>12175</v>
      </c>
      <c r="L931" s="167" t="str">
        <f t="shared" si="92"/>
        <v>Other mode: specify</v>
      </c>
      <c r="M931" s="168" t="str">
        <f t="shared" si="94"/>
        <v>PI.IC.CV.241603.01</v>
      </c>
      <c r="N931" s="168"/>
      <c r="O931" s="168" t="str">
        <f t="shared" si="95"/>
        <v>PH.IC.CV.241603.01</v>
      </c>
      <c r="Q931" s="168" t="str">
        <f t="shared" si="96"/>
        <v>CL.IC.CV.241603.01</v>
      </c>
    </row>
    <row r="932" spans="1:17" s="167" customFormat="1" ht="15">
      <c r="A932" s="167" t="s">
        <v>12003</v>
      </c>
      <c r="C932" s="61" t="s">
        <v>7055</v>
      </c>
      <c r="D932" s="167" t="s">
        <v>11604</v>
      </c>
      <c r="E932" s="61" t="s">
        <v>12462</v>
      </c>
      <c r="F932" s="167" t="s">
        <v>11605</v>
      </c>
      <c r="G932" s="167" t="s">
        <v>11606</v>
      </c>
      <c r="H932" s="62" t="s">
        <v>11848</v>
      </c>
      <c r="I932" s="167" t="s">
        <v>11607</v>
      </c>
      <c r="J932" s="63" t="str">
        <f t="shared" si="93"/>
        <v>IC.CV.241701</v>
      </c>
      <c r="K932" s="61" t="s">
        <v>2379</v>
      </c>
      <c r="L932" s="167" t="str">
        <f t="shared" si="92"/>
        <v>HeartMate XVE LVAD</v>
      </c>
      <c r="M932" s="168" t="str">
        <f t="shared" si="94"/>
        <v>PI.IC.CV.241701.01</v>
      </c>
      <c r="N932" s="168"/>
      <c r="O932" s="168" t="str">
        <f t="shared" si="95"/>
        <v>PH.IC.CV.241701.01</v>
      </c>
      <c r="Q932" s="168" t="str">
        <f t="shared" si="96"/>
        <v>CL.IC.CV.241701.01</v>
      </c>
    </row>
    <row r="933" spans="1:17" s="167" customFormat="1" ht="15">
      <c r="A933" s="167" t="s">
        <v>12003</v>
      </c>
      <c r="C933" s="61" t="s">
        <v>7055</v>
      </c>
      <c r="E933" s="61" t="s">
        <v>6777</v>
      </c>
      <c r="F933" s="167" t="s">
        <v>11605</v>
      </c>
      <c r="G933" s="167" t="s">
        <v>11440</v>
      </c>
      <c r="H933" s="62" t="s">
        <v>12030</v>
      </c>
      <c r="I933" s="167" t="s">
        <v>11441</v>
      </c>
      <c r="J933" s="63" t="str">
        <f t="shared" si="93"/>
        <v>IC.CV.241702</v>
      </c>
      <c r="K933" s="61" t="s">
        <v>2379</v>
      </c>
      <c r="L933" s="167" t="str">
        <f t="shared" si="92"/>
        <v>HeartMate II VAD (Thoratec)</v>
      </c>
      <c r="M933" s="168" t="str">
        <f t="shared" si="94"/>
        <v>PI.IC.CV.241702.01</v>
      </c>
      <c r="N933" s="168"/>
      <c r="O933" s="168" t="str">
        <f t="shared" si="95"/>
        <v>PH.IC.CV.241702.01</v>
      </c>
      <c r="Q933" s="168" t="str">
        <f t="shared" si="96"/>
        <v>CL.IC.CV.241702.01</v>
      </c>
    </row>
    <row r="934" spans="1:17" s="167" customFormat="1" ht="15">
      <c r="A934" s="167" t="s">
        <v>12003</v>
      </c>
      <c r="C934" s="61" t="s">
        <v>7055</v>
      </c>
      <c r="E934" s="61" t="s">
        <v>6777</v>
      </c>
      <c r="F934" s="167" t="s">
        <v>11605</v>
      </c>
      <c r="G934" s="167" t="s">
        <v>11442</v>
      </c>
      <c r="H934" s="62" t="s">
        <v>12032</v>
      </c>
      <c r="I934" s="167" t="s">
        <v>11443</v>
      </c>
      <c r="J934" s="63" t="str">
        <f t="shared" si="93"/>
        <v>IC.CV.241703</v>
      </c>
      <c r="K934" s="61" t="s">
        <v>2379</v>
      </c>
      <c r="L934" s="167" t="str">
        <f t="shared" si="92"/>
        <v>Thoratec Dual Drive Console (Thoratec)</v>
      </c>
      <c r="M934" s="168" t="str">
        <f t="shared" si="94"/>
        <v>PI.IC.CV.241703.01</v>
      </c>
      <c r="N934" s="168"/>
      <c r="O934" s="168" t="str">
        <f t="shared" si="95"/>
        <v>PH.IC.CV.241703.01</v>
      </c>
      <c r="Q934" s="168" t="str">
        <f t="shared" si="96"/>
        <v>CL.IC.CV.241703.01</v>
      </c>
    </row>
    <row r="935" spans="1:17" s="167" customFormat="1" ht="15">
      <c r="A935" s="167" t="s">
        <v>12003</v>
      </c>
      <c r="C935" s="61" t="s">
        <v>7055</v>
      </c>
      <c r="E935" s="61" t="s">
        <v>6777</v>
      </c>
      <c r="F935" s="167" t="s">
        <v>11605</v>
      </c>
      <c r="G935" s="167" t="s">
        <v>11280</v>
      </c>
      <c r="H935" s="62" t="s">
        <v>12028</v>
      </c>
      <c r="I935" s="167" t="s">
        <v>11281</v>
      </c>
      <c r="J935" s="63" t="str">
        <f t="shared" si="93"/>
        <v>IC.CV.241704</v>
      </c>
      <c r="K935" s="61" t="s">
        <v>2379</v>
      </c>
      <c r="L935" s="167" t="str">
        <f t="shared" si="92"/>
        <v>TLC - II Driver System (Thoratec)</v>
      </c>
      <c r="M935" s="168" t="str">
        <f t="shared" si="94"/>
        <v>PI.IC.CV.241704.01</v>
      </c>
      <c r="N935" s="168"/>
      <c r="O935" s="168" t="str">
        <f t="shared" si="95"/>
        <v>PH.IC.CV.241704.01</v>
      </c>
      <c r="Q935" s="168" t="str">
        <f t="shared" si="96"/>
        <v>CL.IC.CV.241704.01</v>
      </c>
    </row>
    <row r="936" spans="1:17" s="167" customFormat="1" ht="15">
      <c r="A936" s="167" t="s">
        <v>12003</v>
      </c>
      <c r="C936" s="61" t="s">
        <v>7055</v>
      </c>
      <c r="E936" s="61" t="s">
        <v>6777</v>
      </c>
      <c r="F936" s="167" t="s">
        <v>11605</v>
      </c>
      <c r="G936" s="167" t="s">
        <v>11282</v>
      </c>
      <c r="H936" s="62" t="s">
        <v>12210</v>
      </c>
      <c r="I936" s="167" t="s">
        <v>11283</v>
      </c>
      <c r="J936" s="63" t="str">
        <f t="shared" si="93"/>
        <v>IC.CV.241705</v>
      </c>
      <c r="K936" s="61" t="s">
        <v>2379</v>
      </c>
      <c r="L936" s="167" t="str">
        <f t="shared" si="92"/>
        <v>HeartWare VAD (HeartWare)</v>
      </c>
      <c r="M936" s="168" t="str">
        <f t="shared" si="94"/>
        <v>PI.IC.CV.241705.01</v>
      </c>
      <c r="N936" s="168"/>
      <c r="O936" s="168" t="str">
        <f t="shared" si="95"/>
        <v>PH.IC.CV.241705.01</v>
      </c>
      <c r="Q936" s="168" t="str">
        <f t="shared" si="96"/>
        <v>CL.IC.CV.241705.01</v>
      </c>
    </row>
    <row r="937" spans="1:17" s="167" customFormat="1" ht="15">
      <c r="A937" s="167" t="s">
        <v>12003</v>
      </c>
      <c r="C937" s="61" t="s">
        <v>7055</v>
      </c>
      <c r="E937" s="61" t="s">
        <v>6777</v>
      </c>
      <c r="F937" s="167" t="s">
        <v>11605</v>
      </c>
      <c r="G937" s="167" t="s">
        <v>11284</v>
      </c>
      <c r="H937" s="62" t="s">
        <v>12212</v>
      </c>
      <c r="I937" s="167" t="s">
        <v>10986</v>
      </c>
      <c r="J937" s="63" t="str">
        <f t="shared" si="93"/>
        <v>IC.CV.241706</v>
      </c>
      <c r="K937" s="61" t="s">
        <v>2379</v>
      </c>
      <c r="L937" s="167" t="str">
        <f t="shared" si="92"/>
        <v>DuraHeart  VAD (Terumo Heart)</v>
      </c>
      <c r="M937" s="168" t="str">
        <f t="shared" si="94"/>
        <v>PI.IC.CV.241706.01</v>
      </c>
      <c r="N937" s="168"/>
      <c r="O937" s="168" t="str">
        <f t="shared" si="95"/>
        <v>PH.IC.CV.241706.01</v>
      </c>
      <c r="Q937" s="168" t="str">
        <f t="shared" si="96"/>
        <v>CL.IC.CV.241706.01</v>
      </c>
    </row>
    <row r="938" spans="1:17" s="167" customFormat="1" ht="15">
      <c r="A938" s="167" t="s">
        <v>12003</v>
      </c>
      <c r="C938" s="61" t="s">
        <v>7055</v>
      </c>
      <c r="E938" s="61" t="s">
        <v>6777</v>
      </c>
      <c r="F938" s="167" t="s">
        <v>11605</v>
      </c>
      <c r="G938" s="167" t="s">
        <v>11278</v>
      </c>
      <c r="H938" s="62" t="s">
        <v>12225</v>
      </c>
      <c r="I938" s="167" t="s">
        <v>11603</v>
      </c>
      <c r="J938" s="63" t="str">
        <f t="shared" si="93"/>
        <v>IC.CV.241707</v>
      </c>
      <c r="K938" s="61" t="s">
        <v>2379</v>
      </c>
      <c r="L938" s="167" t="str">
        <f t="shared" si="92"/>
        <v>Other: specify name</v>
      </c>
      <c r="M938" s="168" t="str">
        <f t="shared" si="94"/>
        <v>PI.IC.CV.241707.01</v>
      </c>
      <c r="N938" s="168"/>
      <c r="O938" s="168" t="str">
        <f t="shared" si="95"/>
        <v>PH.IC.CV.241707.01</v>
      </c>
      <c r="Q938" s="168" t="str">
        <f t="shared" si="96"/>
        <v>CL.IC.CV.241707.01</v>
      </c>
    </row>
    <row r="939" spans="1:17" s="167" customFormat="1" ht="15">
      <c r="A939" s="167" t="s">
        <v>12003</v>
      </c>
      <c r="C939" s="61" t="s">
        <v>7055</v>
      </c>
      <c r="D939" s="167" t="s">
        <v>11121</v>
      </c>
      <c r="E939" s="61" t="s">
        <v>7866</v>
      </c>
      <c r="F939" s="167" t="s">
        <v>11122</v>
      </c>
      <c r="G939" s="167" t="s">
        <v>11123</v>
      </c>
      <c r="H939" s="62" t="s">
        <v>11848</v>
      </c>
      <c r="I939" s="167" t="s">
        <v>11124</v>
      </c>
      <c r="J939" s="63" t="str">
        <f t="shared" si="93"/>
        <v>IC.CV.241801</v>
      </c>
      <c r="K939" s="61" t="s">
        <v>2379</v>
      </c>
      <c r="L939" s="167" t="str">
        <f t="shared" si="92"/>
        <v>VAD Output specify liters per minute</v>
      </c>
      <c r="M939" s="168" t="str">
        <f t="shared" si="94"/>
        <v>PI.IC.CV.241801.01</v>
      </c>
      <c r="N939" s="168"/>
      <c r="O939" s="168" t="str">
        <f t="shared" si="95"/>
        <v>PH.IC.CV.241801.01</v>
      </c>
      <c r="Q939" s="168" t="str">
        <f t="shared" si="96"/>
        <v>CL.IC.CV.241801.01</v>
      </c>
    </row>
    <row r="940" spans="1:17" s="167" customFormat="1" ht="15">
      <c r="A940" s="167" t="s">
        <v>12003</v>
      </c>
      <c r="C940" s="61" t="s">
        <v>7055</v>
      </c>
      <c r="D940" s="167" t="s">
        <v>11125</v>
      </c>
      <c r="E940" s="61" t="s">
        <v>3644</v>
      </c>
      <c r="F940" s="167" t="s">
        <v>11126</v>
      </c>
      <c r="G940" s="167" t="s">
        <v>10982</v>
      </c>
      <c r="H940" s="62" t="s">
        <v>11848</v>
      </c>
      <c r="I940" s="167" t="s">
        <v>10983</v>
      </c>
      <c r="J940" s="63" t="str">
        <f t="shared" si="93"/>
        <v>IC.CV.241901</v>
      </c>
      <c r="K940" s="61" t="s">
        <v>2379</v>
      </c>
      <c r="L940" s="167" t="str">
        <f t="shared" si="92"/>
        <v>Power specify watts (4.0-8.0)</v>
      </c>
      <c r="M940" s="168" t="str">
        <f t="shared" si="94"/>
        <v>PI.IC.CV.241901.01</v>
      </c>
      <c r="N940" s="168"/>
      <c r="O940" s="168" t="str">
        <f t="shared" si="95"/>
        <v>PH.IC.CV.241901.01</v>
      </c>
      <c r="Q940" s="168" t="str">
        <f t="shared" si="96"/>
        <v>CL.IC.CV.241901.01</v>
      </c>
    </row>
    <row r="941" spans="1:17" s="167" customFormat="1" ht="15">
      <c r="A941" s="167" t="s">
        <v>12003</v>
      </c>
      <c r="C941" s="61" t="s">
        <v>7055</v>
      </c>
      <c r="D941" s="167" t="s">
        <v>10984</v>
      </c>
      <c r="E941" s="61" t="s">
        <v>7228</v>
      </c>
      <c r="F941" s="167" t="s">
        <v>10835</v>
      </c>
      <c r="G941" s="167" t="s">
        <v>13026</v>
      </c>
      <c r="H941" s="62" t="s">
        <v>11848</v>
      </c>
      <c r="I941" s="167" t="s">
        <v>10836</v>
      </c>
      <c r="J941" s="63" t="str">
        <f t="shared" si="93"/>
        <v>IC.CV.242001</v>
      </c>
      <c r="K941" s="61" t="s">
        <v>12175</v>
      </c>
      <c r="L941" s="167" t="str">
        <f t="shared" si="92"/>
        <v>Pulsatile index (3.0-5.0) specify</v>
      </c>
      <c r="M941" s="168" t="str">
        <f t="shared" si="94"/>
        <v>PI.IC.CV.242001.01</v>
      </c>
      <c r="N941" s="168"/>
      <c r="O941" s="168" t="str">
        <f t="shared" si="95"/>
        <v>PH.IC.CV.242001.01</v>
      </c>
      <c r="Q941" s="168" t="str">
        <f t="shared" si="96"/>
        <v>CL.IC.CV.242001.01</v>
      </c>
    </row>
    <row r="942" spans="1:17" s="167" customFormat="1" ht="15">
      <c r="A942" s="167" t="s">
        <v>12003</v>
      </c>
      <c r="C942" s="61" t="s">
        <v>7055</v>
      </c>
      <c r="D942" s="167" t="s">
        <v>10687</v>
      </c>
      <c r="E942" s="61" t="s">
        <v>8039</v>
      </c>
      <c r="F942" s="167" t="s">
        <v>10688</v>
      </c>
      <c r="G942" s="167" t="s">
        <v>10689</v>
      </c>
      <c r="H942" s="62" t="s">
        <v>11848</v>
      </c>
      <c r="I942" s="167" t="s">
        <v>10690</v>
      </c>
      <c r="J942" s="63" t="str">
        <f t="shared" si="93"/>
        <v>IC.CV.242101</v>
      </c>
      <c r="K942" s="61" t="s">
        <v>12175</v>
      </c>
      <c r="L942" s="167" t="str">
        <f t="shared" si="92"/>
        <v>VAD rate specify</v>
      </c>
      <c r="M942" s="168" t="str">
        <f t="shared" si="94"/>
        <v>PI.IC.CV.242101.01</v>
      </c>
      <c r="N942" s="168"/>
      <c r="O942" s="168" t="str">
        <f t="shared" si="95"/>
        <v>PH.IC.CV.242101.01</v>
      </c>
      <c r="Q942" s="168" t="str">
        <f t="shared" si="96"/>
        <v>CL.IC.CV.242101.01</v>
      </c>
    </row>
    <row r="943" spans="1:17" s="167" customFormat="1" ht="15">
      <c r="A943" s="167" t="s">
        <v>12003</v>
      </c>
      <c r="C943" s="61" t="s">
        <v>7055</v>
      </c>
      <c r="D943" s="167" t="s">
        <v>874</v>
      </c>
      <c r="E943" s="61" t="s">
        <v>7874</v>
      </c>
      <c r="F943" s="167" t="s">
        <v>10530</v>
      </c>
      <c r="G943" s="167" t="s">
        <v>10531</v>
      </c>
      <c r="H943" s="62" t="s">
        <v>11848</v>
      </c>
      <c r="I943" s="167" t="s">
        <v>10532</v>
      </c>
      <c r="J943" s="63" t="str">
        <f t="shared" si="93"/>
        <v>IC.CV.242201</v>
      </c>
      <c r="K943" s="61" t="s">
        <v>12175</v>
      </c>
      <c r="L943" s="167" t="str">
        <f t="shared" si="92"/>
        <v xml:space="preserve">     Within normal limits</v>
      </c>
      <c r="M943" s="168" t="str">
        <f t="shared" si="94"/>
        <v>PI.IC.CV.242201.01</v>
      </c>
      <c r="N943" s="168"/>
      <c r="O943" s="168" t="str">
        <f t="shared" si="95"/>
        <v>PH.IC.CV.242201.01</v>
      </c>
      <c r="Q943" s="168" t="str">
        <f t="shared" si="96"/>
        <v>CL.IC.CV.242201.01</v>
      </c>
    </row>
    <row r="944" spans="1:17" s="167" customFormat="1" ht="15">
      <c r="A944" s="167" t="s">
        <v>12003</v>
      </c>
      <c r="C944" s="61" t="s">
        <v>7055</v>
      </c>
      <c r="E944" s="61" t="s">
        <v>7874</v>
      </c>
      <c r="F944" s="167" t="s">
        <v>10530</v>
      </c>
      <c r="G944" s="167" t="s">
        <v>10533</v>
      </c>
      <c r="H944" s="62" t="s">
        <v>12030</v>
      </c>
      <c r="I944" s="167" t="s">
        <v>10534</v>
      </c>
      <c r="J944" s="63" t="str">
        <f t="shared" si="93"/>
        <v>IC.CV.242202</v>
      </c>
      <c r="K944" s="61" t="s">
        <v>12175</v>
      </c>
      <c r="L944" s="167" t="str">
        <f t="shared" si="92"/>
        <v xml:space="preserve">     Approximated</v>
      </c>
      <c r="M944" s="168" t="str">
        <f t="shared" si="94"/>
        <v>PI.IC.CV.242202.01</v>
      </c>
      <c r="N944" s="168"/>
      <c r="O944" s="168" t="str">
        <f t="shared" si="95"/>
        <v>PH.IC.CV.242202.01</v>
      </c>
      <c r="Q944" s="168" t="str">
        <f t="shared" si="96"/>
        <v>CL.IC.CV.242202.01</v>
      </c>
    </row>
    <row r="945" spans="1:17" s="167" customFormat="1" ht="15">
      <c r="A945" s="167" t="s">
        <v>12003</v>
      </c>
      <c r="C945" s="61" t="s">
        <v>7055</v>
      </c>
      <c r="E945" s="61" t="s">
        <v>7874</v>
      </c>
      <c r="F945" s="167" t="s">
        <v>10530</v>
      </c>
      <c r="G945" s="167" t="s">
        <v>10535</v>
      </c>
      <c r="H945" s="62" t="s">
        <v>12032</v>
      </c>
      <c r="I945" s="167" t="s">
        <v>10536</v>
      </c>
      <c r="J945" s="63" t="str">
        <f t="shared" si="93"/>
        <v>IC.CV.242203</v>
      </c>
      <c r="K945" s="61" t="s">
        <v>12175</v>
      </c>
      <c r="L945" s="167" t="str">
        <f t="shared" si="92"/>
        <v xml:space="preserve">     Dehiscence</v>
      </c>
      <c r="M945" s="168" t="str">
        <f t="shared" si="94"/>
        <v>PI.IC.CV.242203.01</v>
      </c>
      <c r="N945" s="168"/>
      <c r="O945" s="168" t="str">
        <f t="shared" si="95"/>
        <v>PH.IC.CV.242203.01</v>
      </c>
      <c r="Q945" s="168" t="str">
        <f t="shared" si="96"/>
        <v>CL.IC.CV.242203.01</v>
      </c>
    </row>
    <row r="946" spans="1:17" s="167" customFormat="1" ht="15">
      <c r="A946" s="167" t="s">
        <v>12003</v>
      </c>
      <c r="C946" s="61" t="s">
        <v>7055</v>
      </c>
      <c r="E946" s="61" t="s">
        <v>7874</v>
      </c>
      <c r="F946" s="167" t="s">
        <v>10530</v>
      </c>
      <c r="G946" s="167" t="s">
        <v>11799</v>
      </c>
      <c r="H946" s="62" t="s">
        <v>12028</v>
      </c>
      <c r="I946" s="167" t="s">
        <v>11800</v>
      </c>
      <c r="J946" s="63" t="str">
        <f t="shared" si="93"/>
        <v>IC.CV.242204</v>
      </c>
      <c r="K946" s="61" t="s">
        <v>12175</v>
      </c>
      <c r="L946" s="167" t="str">
        <f t="shared" si="92"/>
        <v xml:space="preserve">     Swelling</v>
      </c>
      <c r="M946" s="168" t="str">
        <f t="shared" si="94"/>
        <v>PI.IC.CV.242204.01</v>
      </c>
      <c r="N946" s="168"/>
      <c r="O946" s="168" t="str">
        <f t="shared" si="95"/>
        <v>PH.IC.CV.242204.01</v>
      </c>
      <c r="Q946" s="168" t="str">
        <f t="shared" si="96"/>
        <v>CL.IC.CV.242204.01</v>
      </c>
    </row>
    <row r="947" spans="1:17" s="167" customFormat="1" ht="15">
      <c r="A947" s="167" t="s">
        <v>12003</v>
      </c>
      <c r="C947" s="61" t="s">
        <v>7055</v>
      </c>
      <c r="E947" s="61" t="s">
        <v>7874</v>
      </c>
      <c r="F947" s="167" t="s">
        <v>10530</v>
      </c>
      <c r="G947" s="167" t="s">
        <v>11789</v>
      </c>
      <c r="H947" s="62" t="s">
        <v>12210</v>
      </c>
      <c r="I947" s="167" t="s">
        <v>11790</v>
      </c>
      <c r="J947" s="63" t="str">
        <f t="shared" si="93"/>
        <v>IC.CV.242205</v>
      </c>
      <c r="K947" s="61" t="s">
        <v>12175</v>
      </c>
      <c r="L947" s="167" t="str">
        <f t="shared" si="92"/>
        <v xml:space="preserve">     Erythema</v>
      </c>
      <c r="M947" s="168" t="str">
        <f t="shared" si="94"/>
        <v>PI.IC.CV.242205.01</v>
      </c>
      <c r="N947" s="168"/>
      <c r="O947" s="168" t="str">
        <f t="shared" si="95"/>
        <v>PH.IC.CV.242205.01</v>
      </c>
      <c r="Q947" s="168" t="str">
        <f t="shared" si="96"/>
        <v>CL.IC.CV.242205.01</v>
      </c>
    </row>
    <row r="948" spans="1:17" s="167" customFormat="1" ht="15">
      <c r="A948" s="167" t="s">
        <v>12003</v>
      </c>
      <c r="C948" s="61" t="s">
        <v>7055</v>
      </c>
      <c r="E948" s="61" t="s">
        <v>7874</v>
      </c>
      <c r="F948" s="167" t="s">
        <v>10530</v>
      </c>
      <c r="G948" s="167" t="s">
        <v>10537</v>
      </c>
      <c r="H948" s="62" t="s">
        <v>12212</v>
      </c>
      <c r="I948" s="167" t="s">
        <v>10538</v>
      </c>
      <c r="J948" s="63" t="str">
        <f t="shared" si="93"/>
        <v>IC.CV.242206</v>
      </c>
      <c r="K948" s="61" t="s">
        <v>12175</v>
      </c>
      <c r="L948" s="167" t="str">
        <f t="shared" si="92"/>
        <v xml:space="preserve">     Bruising</v>
      </c>
      <c r="M948" s="168" t="str">
        <f t="shared" si="94"/>
        <v>PI.IC.CV.242206.01</v>
      </c>
      <c r="N948" s="168"/>
      <c r="O948" s="168" t="str">
        <f t="shared" si="95"/>
        <v>PH.IC.CV.242206.01</v>
      </c>
      <c r="Q948" s="168" t="str">
        <f t="shared" si="96"/>
        <v>CL.IC.CV.242206.01</v>
      </c>
    </row>
    <row r="949" spans="1:17" s="167" customFormat="1" ht="15">
      <c r="A949" s="167" t="s">
        <v>12003</v>
      </c>
      <c r="C949" s="61" t="s">
        <v>7055</v>
      </c>
      <c r="E949" s="61" t="s">
        <v>7874</v>
      </c>
      <c r="F949" s="167" t="s">
        <v>10530</v>
      </c>
      <c r="G949" s="167" t="s">
        <v>10539</v>
      </c>
      <c r="H949" s="62" t="s">
        <v>12225</v>
      </c>
      <c r="I949" s="167" t="s">
        <v>10540</v>
      </c>
      <c r="J949" s="63" t="str">
        <f t="shared" si="93"/>
        <v>IC.CV.242207</v>
      </c>
      <c r="K949" s="61" t="s">
        <v>2379</v>
      </c>
      <c r="L949" s="167" t="str">
        <f t="shared" si="92"/>
        <v xml:space="preserve">     Evisceration</v>
      </c>
      <c r="M949" s="168" t="str">
        <f t="shared" si="94"/>
        <v>PI.IC.CV.242207.01</v>
      </c>
      <c r="N949" s="168"/>
      <c r="O949" s="168" t="str">
        <f t="shared" si="95"/>
        <v>PH.IC.CV.242207.01</v>
      </c>
      <c r="Q949" s="168" t="str">
        <f t="shared" si="96"/>
        <v>CL.IC.CV.242207.01</v>
      </c>
    </row>
    <row r="950" spans="1:17" s="167" customFormat="1" ht="15">
      <c r="A950" s="167" t="s">
        <v>12003</v>
      </c>
      <c r="C950" s="61" t="s">
        <v>7055</v>
      </c>
      <c r="E950" s="61" t="s">
        <v>7874</v>
      </c>
      <c r="F950" s="167" t="s">
        <v>10530</v>
      </c>
      <c r="G950" s="167" t="s">
        <v>10541</v>
      </c>
      <c r="H950" s="62" t="s">
        <v>11638</v>
      </c>
      <c r="I950" s="167" t="s">
        <v>12207</v>
      </c>
      <c r="J950" s="63" t="str">
        <f t="shared" si="93"/>
        <v>IC.CV.242208</v>
      </c>
      <c r="K950" s="61" t="s">
        <v>2379</v>
      </c>
      <c r="L950" s="167" t="str">
        <f t="shared" si="92"/>
        <v xml:space="preserve">     Unable to assess due to dressing</v>
      </c>
      <c r="M950" s="168" t="str">
        <f t="shared" si="94"/>
        <v>PI.IC.CV.242208.01</v>
      </c>
      <c r="N950" s="168"/>
      <c r="O950" s="168" t="str">
        <f t="shared" si="95"/>
        <v>PH.IC.CV.242208.01</v>
      </c>
      <c r="Q950" s="168" t="str">
        <f t="shared" si="96"/>
        <v>CL.IC.CV.242208.01</v>
      </c>
    </row>
    <row r="951" spans="1:17" s="167" customFormat="1" ht="15">
      <c r="A951" s="167" t="s">
        <v>12003</v>
      </c>
      <c r="C951" s="61" t="s">
        <v>7055</v>
      </c>
      <c r="E951" s="61" t="s">
        <v>7874</v>
      </c>
      <c r="F951" s="167" t="s">
        <v>10530</v>
      </c>
      <c r="G951" s="167" t="s">
        <v>11783</v>
      </c>
      <c r="H951" s="62" t="s">
        <v>11639</v>
      </c>
      <c r="I951" s="167" t="s">
        <v>12437</v>
      </c>
      <c r="J951" s="63" t="str">
        <f t="shared" si="93"/>
        <v>IC.CV.242209</v>
      </c>
      <c r="K951" s="61" t="s">
        <v>2379</v>
      </c>
      <c r="L951" s="167" t="str">
        <f t="shared" si="92"/>
        <v xml:space="preserve">     Other:  specify</v>
      </c>
      <c r="M951" s="168" t="str">
        <f t="shared" si="94"/>
        <v>PI.IC.CV.242209.01</v>
      </c>
      <c r="N951" s="168"/>
      <c r="O951" s="168" t="str">
        <f t="shared" si="95"/>
        <v>PH.IC.CV.242209.01</v>
      </c>
      <c r="Q951" s="168" t="str">
        <f t="shared" si="96"/>
        <v>CL.IC.CV.242209.01</v>
      </c>
    </row>
    <row r="952" spans="1:17" s="167" customFormat="1" ht="15">
      <c r="A952" s="167" t="s">
        <v>12003</v>
      </c>
      <c r="C952" s="61" t="s">
        <v>7055</v>
      </c>
      <c r="D952" s="167" t="s">
        <v>875</v>
      </c>
      <c r="E952" s="61" t="s">
        <v>7874</v>
      </c>
      <c r="F952" s="167" t="s">
        <v>10530</v>
      </c>
      <c r="G952" s="167" t="s">
        <v>10542</v>
      </c>
      <c r="H952" s="62" t="s">
        <v>11829</v>
      </c>
      <c r="I952" s="167" t="s">
        <v>11753</v>
      </c>
      <c r="J952" s="63" t="str">
        <f t="shared" si="93"/>
        <v>IC.CV.242210</v>
      </c>
      <c r="K952" s="61" t="s">
        <v>2379</v>
      </c>
      <c r="L952" s="167" t="str">
        <f t="shared" si="92"/>
        <v xml:space="preserve">     Site unchanged</v>
      </c>
      <c r="M952" s="168" t="str">
        <f t="shared" si="94"/>
        <v>PI.IC.CV.242210.01</v>
      </c>
      <c r="N952" s="168"/>
      <c r="O952" s="168" t="str">
        <f t="shared" si="95"/>
        <v>PH.IC.CV.242210.01</v>
      </c>
      <c r="Q952" s="168" t="str">
        <f t="shared" si="96"/>
        <v>CL.IC.CV.242210.01</v>
      </c>
    </row>
    <row r="953" spans="1:17" s="167" customFormat="1" ht="15">
      <c r="A953" s="167" t="s">
        <v>12003</v>
      </c>
      <c r="C953" s="61" t="s">
        <v>7055</v>
      </c>
      <c r="E953" s="61" t="s">
        <v>7874</v>
      </c>
      <c r="F953" s="167" t="s">
        <v>10530</v>
      </c>
      <c r="G953" s="167" t="s">
        <v>10710</v>
      </c>
      <c r="H953" s="62" t="s">
        <v>12099</v>
      </c>
      <c r="I953" s="167" t="s">
        <v>11752</v>
      </c>
      <c r="J953" s="63" t="str">
        <f t="shared" si="93"/>
        <v>IC.CV.242211</v>
      </c>
      <c r="K953" s="61" t="s">
        <v>2379</v>
      </c>
      <c r="L953" s="167" t="str">
        <f t="shared" si="92"/>
        <v xml:space="preserve">     Decreasing in appearance</v>
      </c>
      <c r="M953" s="168" t="str">
        <f t="shared" si="94"/>
        <v>PI.IC.CV.242211.01</v>
      </c>
      <c r="N953" s="168"/>
      <c r="O953" s="168" t="str">
        <f t="shared" si="95"/>
        <v>PH.IC.CV.242211.01</v>
      </c>
      <c r="Q953" s="168" t="str">
        <f t="shared" si="96"/>
        <v>CL.IC.CV.242211.01</v>
      </c>
    </row>
    <row r="954" spans="1:17" s="167" customFormat="1" ht="15">
      <c r="A954" s="167" t="s">
        <v>12003</v>
      </c>
      <c r="C954" s="61" t="s">
        <v>7055</v>
      </c>
      <c r="E954" s="61" t="s">
        <v>7874</v>
      </c>
      <c r="F954" s="167" t="s">
        <v>10530</v>
      </c>
      <c r="G954" s="167" t="s">
        <v>10858</v>
      </c>
      <c r="H954" s="62" t="s">
        <v>12100</v>
      </c>
      <c r="I954" s="167" t="s">
        <v>11583</v>
      </c>
      <c r="J954" s="63" t="str">
        <f t="shared" si="93"/>
        <v>IC.CV.242212</v>
      </c>
      <c r="K954" s="61" t="s">
        <v>2379</v>
      </c>
      <c r="L954" s="167" t="str">
        <f t="shared" si="92"/>
        <v xml:space="preserve">     Increasing in appearance</v>
      </c>
      <c r="M954" s="168" t="str">
        <f t="shared" si="94"/>
        <v>PI.IC.CV.242212.01</v>
      </c>
      <c r="N954" s="168"/>
      <c r="O954" s="168" t="str">
        <f t="shared" si="95"/>
        <v>PH.IC.CV.242212.01</v>
      </c>
      <c r="Q954" s="168" t="str">
        <f t="shared" si="96"/>
        <v>CL.IC.CV.242212.01</v>
      </c>
    </row>
    <row r="955" spans="1:17" s="167" customFormat="1" ht="15">
      <c r="A955" s="167" t="s">
        <v>12003</v>
      </c>
      <c r="C955" s="61" t="s">
        <v>7055</v>
      </c>
      <c r="D955" s="167" t="s">
        <v>876</v>
      </c>
      <c r="E955" s="61" t="s">
        <v>7874</v>
      </c>
      <c r="F955" s="167" t="s">
        <v>10530</v>
      </c>
      <c r="G955" s="167" t="s">
        <v>10859</v>
      </c>
      <c r="H955" s="62" t="s">
        <v>12101</v>
      </c>
      <c r="I955" s="167" t="s">
        <v>11474</v>
      </c>
      <c r="J955" s="63" t="str">
        <f t="shared" si="93"/>
        <v>IC.CV.242213</v>
      </c>
      <c r="K955" s="61" t="s">
        <v>2379</v>
      </c>
      <c r="L955" s="167" t="str">
        <f t="shared" si="92"/>
        <v xml:space="preserve">     Consistent with body temperature</v>
      </c>
      <c r="M955" s="168" t="str">
        <f t="shared" si="94"/>
        <v>PI.IC.CV.242213.01</v>
      </c>
      <c r="N955" s="168"/>
      <c r="O955" s="168" t="str">
        <f t="shared" si="95"/>
        <v>PH.IC.CV.242213.01</v>
      </c>
      <c r="Q955" s="168" t="str">
        <f t="shared" si="96"/>
        <v>CL.IC.CV.242213.01</v>
      </c>
    </row>
    <row r="956" spans="1:17" s="167" customFormat="1" ht="15">
      <c r="A956" s="167" t="s">
        <v>12003</v>
      </c>
      <c r="C956" s="61" t="s">
        <v>7055</v>
      </c>
      <c r="E956" s="61" t="s">
        <v>7874</v>
      </c>
      <c r="F956" s="167" t="s">
        <v>10530</v>
      </c>
      <c r="G956" s="167" t="s">
        <v>11010</v>
      </c>
      <c r="H956" s="62" t="s">
        <v>12102</v>
      </c>
      <c r="I956" s="167" t="s">
        <v>11504</v>
      </c>
      <c r="J956" s="63" t="str">
        <f t="shared" si="93"/>
        <v>IC.CV.242214</v>
      </c>
      <c r="K956" s="61" t="s">
        <v>2379</v>
      </c>
      <c r="L956" s="167" t="str">
        <f t="shared" si="92"/>
        <v xml:space="preserve">     Warmer than body temperature</v>
      </c>
      <c r="M956" s="168" t="str">
        <f t="shared" si="94"/>
        <v>PI.IC.CV.242214.01</v>
      </c>
      <c r="N956" s="168"/>
      <c r="O956" s="168" t="str">
        <f t="shared" si="95"/>
        <v>PH.IC.CV.242214.01</v>
      </c>
      <c r="Q956" s="168" t="str">
        <f t="shared" si="96"/>
        <v>CL.IC.CV.242214.01</v>
      </c>
    </row>
    <row r="957" spans="1:17" s="167" customFormat="1" ht="15">
      <c r="A957" s="167" t="s">
        <v>12003</v>
      </c>
      <c r="C957" s="61" t="s">
        <v>7055</v>
      </c>
      <c r="E957" s="61" t="s">
        <v>7874</v>
      </c>
      <c r="F957" s="167" t="s">
        <v>10530</v>
      </c>
      <c r="G957" s="167" t="s">
        <v>11505</v>
      </c>
      <c r="H957" s="62" t="s">
        <v>11559</v>
      </c>
      <c r="I957" s="167" t="s">
        <v>11506</v>
      </c>
      <c r="J957" s="63" t="str">
        <f t="shared" si="93"/>
        <v>IC.CV.242215</v>
      </c>
      <c r="K957" s="61" t="s">
        <v>2379</v>
      </c>
      <c r="L957" s="167" t="str">
        <f t="shared" si="92"/>
        <v xml:space="preserve">     Warmer than opposite body part</v>
      </c>
      <c r="M957" s="168" t="str">
        <f t="shared" si="94"/>
        <v>PI.IC.CV.242215.01</v>
      </c>
      <c r="N957" s="168"/>
      <c r="O957" s="168" t="str">
        <f t="shared" si="95"/>
        <v>PH.IC.CV.242215.01</v>
      </c>
      <c r="Q957" s="168" t="str">
        <f t="shared" si="96"/>
        <v>CL.IC.CV.242215.01</v>
      </c>
    </row>
    <row r="958" spans="1:17" s="167" customFormat="1" ht="15">
      <c r="A958" s="167" t="s">
        <v>12003</v>
      </c>
      <c r="C958" s="61" t="s">
        <v>7055</v>
      </c>
      <c r="E958" s="61" t="s">
        <v>7874</v>
      </c>
      <c r="F958" s="167" t="s">
        <v>10530</v>
      </c>
      <c r="G958" s="167" t="s">
        <v>11507</v>
      </c>
      <c r="H958" s="62" t="s">
        <v>11560</v>
      </c>
      <c r="I958" s="167" t="s">
        <v>11508</v>
      </c>
      <c r="J958" s="63" t="str">
        <f t="shared" si="93"/>
        <v>IC.CV.242216</v>
      </c>
      <c r="K958" s="61" t="s">
        <v>2379</v>
      </c>
      <c r="L958" s="167" t="str">
        <f t="shared" si="92"/>
        <v xml:space="preserve">     Cooler than body temperature</v>
      </c>
      <c r="M958" s="168" t="str">
        <f t="shared" si="94"/>
        <v>PI.IC.CV.242216.01</v>
      </c>
      <c r="N958" s="168"/>
      <c r="O958" s="168" t="str">
        <f t="shared" si="95"/>
        <v>PH.IC.CV.242216.01</v>
      </c>
      <c r="Q958" s="168" t="str">
        <f t="shared" si="96"/>
        <v>CL.IC.CV.242216.01</v>
      </c>
    </row>
    <row r="959" spans="1:17" s="167" customFormat="1" ht="15">
      <c r="A959" s="167" t="s">
        <v>12003</v>
      </c>
      <c r="C959" s="61" t="s">
        <v>7055</v>
      </c>
      <c r="E959" s="61" t="s">
        <v>7874</v>
      </c>
      <c r="F959" s="167" t="s">
        <v>10530</v>
      </c>
      <c r="G959" s="167" t="s">
        <v>11509</v>
      </c>
      <c r="H959" s="62" t="s">
        <v>11561</v>
      </c>
      <c r="I959" s="167" t="s">
        <v>11510</v>
      </c>
      <c r="J959" s="63" t="str">
        <f t="shared" si="93"/>
        <v>IC.CV.242217</v>
      </c>
      <c r="K959" s="61" t="s">
        <v>2379</v>
      </c>
      <c r="L959" s="167" t="str">
        <f t="shared" si="92"/>
        <v xml:space="preserve">     Cooler than opposite body part</v>
      </c>
      <c r="M959" s="168" t="str">
        <f t="shared" si="94"/>
        <v>PI.IC.CV.242217.01</v>
      </c>
      <c r="N959" s="168"/>
      <c r="O959" s="168" t="str">
        <f t="shared" si="95"/>
        <v>PH.IC.CV.242217.01</v>
      </c>
      <c r="Q959" s="168" t="str">
        <f t="shared" si="96"/>
        <v>CL.IC.CV.242217.01</v>
      </c>
    </row>
    <row r="960" spans="1:17" s="167" customFormat="1" ht="15">
      <c r="A960" s="167" t="s">
        <v>12003</v>
      </c>
      <c r="C960" s="61" t="s">
        <v>7055</v>
      </c>
      <c r="E960" s="61" t="s">
        <v>7874</v>
      </c>
      <c r="F960" s="167" t="s">
        <v>10530</v>
      </c>
      <c r="G960" s="167" t="s">
        <v>11363</v>
      </c>
      <c r="H960" s="62" t="s">
        <v>12060</v>
      </c>
      <c r="I960" s="167" t="s">
        <v>12157</v>
      </c>
      <c r="J960" s="63" t="str">
        <f t="shared" si="93"/>
        <v>IC.CV.242218</v>
      </c>
      <c r="K960" s="61" t="s">
        <v>2379</v>
      </c>
      <c r="L960" s="167" t="str">
        <f t="shared" si="92"/>
        <v xml:space="preserve">     None</v>
      </c>
      <c r="M960" s="168" t="str">
        <f t="shared" si="94"/>
        <v>PI.IC.CV.242218.01</v>
      </c>
      <c r="N960" s="168"/>
      <c r="O960" s="168" t="str">
        <f t="shared" si="95"/>
        <v>PH.IC.CV.242218.01</v>
      </c>
      <c r="Q960" s="168" t="str">
        <f t="shared" si="96"/>
        <v>CL.IC.CV.242218.01</v>
      </c>
    </row>
    <row r="961" spans="1:41" s="167" customFormat="1" ht="15">
      <c r="A961" s="167" t="s">
        <v>12003</v>
      </c>
      <c r="C961" s="61" t="s">
        <v>7055</v>
      </c>
      <c r="D961" s="167" t="s">
        <v>873</v>
      </c>
      <c r="E961" s="61" t="s">
        <v>7874</v>
      </c>
      <c r="F961" s="167" t="s">
        <v>10530</v>
      </c>
      <c r="G961" s="167" t="s">
        <v>11511</v>
      </c>
      <c r="H961" s="62" t="s">
        <v>11913</v>
      </c>
      <c r="I961" s="167" t="s">
        <v>11512</v>
      </c>
      <c r="J961" s="63" t="str">
        <f t="shared" si="93"/>
        <v>IC.CV.242219</v>
      </c>
      <c r="K961" s="61" t="s">
        <v>12175</v>
      </c>
      <c r="L961" s="167" t="str">
        <f t="shared" si="92"/>
        <v xml:space="preserve">     Abdominal binder</v>
      </c>
      <c r="M961" s="168" t="str">
        <f t="shared" si="94"/>
        <v>PI.IC.CV.242219.01</v>
      </c>
      <c r="N961" s="168"/>
      <c r="O961" s="168" t="str">
        <f t="shared" si="95"/>
        <v>PH.IC.CV.242219.01</v>
      </c>
      <c r="Q961" s="168" t="str">
        <f t="shared" si="96"/>
        <v>CL.IC.CV.242219.01</v>
      </c>
    </row>
    <row r="962" spans="1:41" s="167" customFormat="1" ht="15">
      <c r="A962" s="167" t="s">
        <v>12003</v>
      </c>
      <c r="C962" s="61" t="s">
        <v>7055</v>
      </c>
      <c r="E962" s="61" t="s">
        <v>7874</v>
      </c>
      <c r="F962" s="167" t="s">
        <v>10530</v>
      </c>
      <c r="G962" s="167" t="s">
        <v>11513</v>
      </c>
      <c r="H962" s="62" t="s">
        <v>11906</v>
      </c>
      <c r="I962" s="167" t="s">
        <v>11514</v>
      </c>
      <c r="J962" s="63" t="str">
        <f t="shared" si="93"/>
        <v>IC.CV.242220</v>
      </c>
      <c r="K962" s="61" t="s">
        <v>2379</v>
      </c>
      <c r="L962" s="167" t="str">
        <f t="shared" si="92"/>
        <v xml:space="preserve">     Ace wrap</v>
      </c>
      <c r="M962" s="168" t="str">
        <f t="shared" si="94"/>
        <v>PI.IC.CV.242220.01</v>
      </c>
      <c r="N962" s="168"/>
      <c r="O962" s="168" t="str">
        <f t="shared" si="95"/>
        <v>PH.IC.CV.242220.01</v>
      </c>
      <c r="Q962" s="168" t="str">
        <f t="shared" si="96"/>
        <v>CL.IC.CV.242220.01</v>
      </c>
    </row>
    <row r="963" spans="1:41" s="167" customFormat="1" ht="15">
      <c r="A963" s="167" t="s">
        <v>12003</v>
      </c>
      <c r="C963" s="61" t="s">
        <v>7055</v>
      </c>
      <c r="E963" s="61" t="s">
        <v>7874</v>
      </c>
      <c r="F963" s="167" t="s">
        <v>10530</v>
      </c>
      <c r="G963" s="167" t="s">
        <v>11515</v>
      </c>
      <c r="H963" s="62" t="s">
        <v>10704</v>
      </c>
      <c r="I963" s="167" t="s">
        <v>11516</v>
      </c>
      <c r="J963" s="63" t="str">
        <f t="shared" si="93"/>
        <v>IC.CV.242221</v>
      </c>
      <c r="K963" s="61" t="s">
        <v>2379</v>
      </c>
      <c r="L963" s="167" t="str">
        <f t="shared" si="92"/>
        <v xml:space="preserve">     Montgomery straps</v>
      </c>
      <c r="M963" s="168" t="str">
        <f t="shared" si="94"/>
        <v>PI.IC.CV.242221.01</v>
      </c>
      <c r="N963" s="168"/>
      <c r="O963" s="168" t="str">
        <f t="shared" si="95"/>
        <v>PH.IC.CV.242221.01</v>
      </c>
      <c r="Q963" s="168" t="str">
        <f t="shared" si="96"/>
        <v>CL.IC.CV.242221.01</v>
      </c>
    </row>
    <row r="964" spans="1:41" s="167" customFormat="1" ht="15">
      <c r="A964" s="167" t="s">
        <v>12003</v>
      </c>
      <c r="C964" s="61" t="s">
        <v>7055</v>
      </c>
      <c r="E964" s="61" t="s">
        <v>7874</v>
      </c>
      <c r="F964" s="167" t="s">
        <v>10530</v>
      </c>
      <c r="G964" s="167" t="s">
        <v>11858</v>
      </c>
      <c r="H964" s="62" t="s">
        <v>10705</v>
      </c>
      <c r="I964" s="167" t="s">
        <v>11517</v>
      </c>
      <c r="J964" s="63" t="str">
        <f t="shared" si="93"/>
        <v>IC.CV.242222</v>
      </c>
      <c r="K964" s="61" t="s">
        <v>2379</v>
      </c>
      <c r="L964" s="167" t="str">
        <f t="shared" si="92"/>
        <v xml:space="preserve">     Securement device</v>
      </c>
      <c r="M964" s="168" t="str">
        <f t="shared" si="94"/>
        <v>PI.IC.CV.242222.01</v>
      </c>
      <c r="N964" s="168"/>
      <c r="O964" s="168" t="str">
        <f t="shared" si="95"/>
        <v>PH.IC.CV.242222.01</v>
      </c>
      <c r="Q964" s="168" t="str">
        <f t="shared" si="96"/>
        <v>CL.IC.CV.242222.01</v>
      </c>
    </row>
    <row r="965" spans="1:41" s="167" customFormat="1" ht="15">
      <c r="A965" s="167" t="s">
        <v>12003</v>
      </c>
      <c r="C965" s="61" t="s">
        <v>7055</v>
      </c>
      <c r="D965" s="167" t="s">
        <v>11518</v>
      </c>
      <c r="E965" s="61" t="s">
        <v>7876</v>
      </c>
      <c r="F965" s="167" t="s">
        <v>11519</v>
      </c>
      <c r="G965" s="167" t="s">
        <v>11520</v>
      </c>
      <c r="H965" s="62" t="s">
        <v>11848</v>
      </c>
      <c r="I965" s="167" t="s">
        <v>11521</v>
      </c>
      <c r="J965" s="63" t="str">
        <f t="shared" si="93"/>
        <v>IC.CV.242301</v>
      </c>
      <c r="K965" s="61" t="s">
        <v>2379</v>
      </c>
      <c r="L965" s="167" t="str">
        <f t="shared" si="92"/>
        <v xml:space="preserve">     Speed (8000-12000: specify rpm</v>
      </c>
      <c r="M965" s="168" t="str">
        <f t="shared" si="94"/>
        <v>PI.IC.CV.242301.01</v>
      </c>
      <c r="N965" s="168"/>
      <c r="O965" s="168" t="str">
        <f t="shared" si="95"/>
        <v>PH.IC.CV.242301.01</v>
      </c>
      <c r="Q965" s="168" t="str">
        <f t="shared" si="96"/>
        <v>CL.IC.CV.242301.01</v>
      </c>
    </row>
    <row r="966" spans="1:41" s="167" customFormat="1" ht="15">
      <c r="A966" s="167" t="s">
        <v>12003</v>
      </c>
      <c r="C966" s="61" t="s">
        <v>7055</v>
      </c>
      <c r="E966" s="61" t="s">
        <v>7876</v>
      </c>
      <c r="F966" s="167" t="s">
        <v>11519</v>
      </c>
      <c r="G966" s="167" t="s">
        <v>11360</v>
      </c>
      <c r="H966" s="62" t="s">
        <v>12030</v>
      </c>
      <c r="I966" s="167" t="s">
        <v>11361</v>
      </c>
      <c r="J966" s="63" t="str">
        <f t="shared" si="93"/>
        <v>IC.CV.242302</v>
      </c>
      <c r="K966" s="61" t="s">
        <v>2379</v>
      </c>
      <c r="L966" s="167" t="str">
        <f t="shared" si="92"/>
        <v xml:space="preserve">     Speed (2000-4000): specify rpm</v>
      </c>
      <c r="M966" s="168" t="str">
        <f t="shared" si="94"/>
        <v>PI.IC.CV.242302.01</v>
      </c>
      <c r="N966" s="168"/>
      <c r="O966" s="168" t="str">
        <f t="shared" si="95"/>
        <v>PH.IC.CV.242302.01</v>
      </c>
      <c r="Q966" s="168" t="str">
        <f t="shared" si="96"/>
        <v>CL.IC.CV.242302.01</v>
      </c>
    </row>
    <row r="967" spans="1:41" s="167" customFormat="1" ht="15">
      <c r="A967" s="167" t="s">
        <v>12003</v>
      </c>
      <c r="C967" s="61" t="s">
        <v>1019</v>
      </c>
      <c r="E967" s="61" t="s">
        <v>10706</v>
      </c>
      <c r="F967" s="167" t="s">
        <v>11519</v>
      </c>
      <c r="G967" s="167" t="s">
        <v>13809</v>
      </c>
      <c r="H967" s="62" t="s">
        <v>12032</v>
      </c>
      <c r="I967" s="167" t="s">
        <v>11271</v>
      </c>
      <c r="J967" s="63" t="str">
        <f t="shared" si="93"/>
        <v>IC.CV.242303</v>
      </c>
      <c r="K967" s="61" t="s">
        <v>1</v>
      </c>
      <c r="L967" s="167" t="str">
        <f t="shared" si="92"/>
        <v xml:space="preserve">     Speed (2000-10000): specify rpm</v>
      </c>
      <c r="M967" s="168" t="str">
        <f t="shared" si="94"/>
        <v>PI.IC.CV.242303.01</v>
      </c>
      <c r="N967" s="168"/>
      <c r="O967" s="168" t="str">
        <f t="shared" si="95"/>
        <v>PH.IC.CV.242303.01</v>
      </c>
      <c r="Q967" s="168" t="str">
        <f t="shared" si="96"/>
        <v>CL.IC.CV.242303.01</v>
      </c>
      <c r="AN967" s="167" t="s">
        <v>12773</v>
      </c>
      <c r="AO967" s="167">
        <v>1493</v>
      </c>
    </row>
    <row r="968" spans="1:41" s="167" customFormat="1" ht="15">
      <c r="A968" s="167" t="s">
        <v>12003</v>
      </c>
      <c r="C968" s="61" t="s">
        <v>7055</v>
      </c>
      <c r="D968" s="167" t="s">
        <v>11362</v>
      </c>
      <c r="E968" s="61" t="s">
        <v>7055</v>
      </c>
      <c r="F968" s="167" t="s">
        <v>11209</v>
      </c>
      <c r="G968" s="167" t="s">
        <v>11210</v>
      </c>
      <c r="H968" s="62" t="s">
        <v>11848</v>
      </c>
      <c r="I968" s="167" t="s">
        <v>11211</v>
      </c>
      <c r="J968" s="63" t="str">
        <f t="shared" si="93"/>
        <v>IC.CV.242401</v>
      </c>
      <c r="K968" s="61" t="s">
        <v>2379</v>
      </c>
      <c r="L968" s="167" t="str">
        <f t="shared" si="92"/>
        <v>Percent systole:  specify %</v>
      </c>
      <c r="M968" s="168" t="str">
        <f t="shared" si="94"/>
        <v>PI.IC.CV.242401.01</v>
      </c>
      <c r="N968" s="168"/>
      <c r="O968" s="168" t="str">
        <f t="shared" si="95"/>
        <v>PH.IC.CV.242401.01</v>
      </c>
      <c r="Q968" s="168" t="str">
        <f t="shared" si="96"/>
        <v>CL.IC.CV.242401.01</v>
      </c>
    </row>
    <row r="969" spans="1:41" s="167" customFormat="1" ht="15">
      <c r="A969" s="167" t="s">
        <v>12003</v>
      </c>
      <c r="C969" s="61" t="s">
        <v>7055</v>
      </c>
      <c r="E969" s="61" t="s">
        <v>7055</v>
      </c>
      <c r="F969" s="167" t="s">
        <v>11209</v>
      </c>
      <c r="G969" s="167" t="s">
        <v>11212</v>
      </c>
      <c r="H969" s="62" t="s">
        <v>12030</v>
      </c>
      <c r="I969" s="167" t="s">
        <v>11213</v>
      </c>
      <c r="J969" s="63" t="str">
        <f t="shared" si="93"/>
        <v>IC.CV.242402</v>
      </c>
      <c r="K969" s="61" t="s">
        <v>2379</v>
      </c>
      <c r="L969" s="167" t="str">
        <f t="shared" si="92"/>
        <v>Stroke volume:  specify ml</v>
      </c>
      <c r="M969" s="168" t="str">
        <f t="shared" si="94"/>
        <v>PI.IC.CV.242402.01</v>
      </c>
      <c r="N969" s="168"/>
      <c r="O969" s="168" t="str">
        <f t="shared" si="95"/>
        <v>PH.IC.CV.242402.01</v>
      </c>
      <c r="Q969" s="168" t="str">
        <f t="shared" si="96"/>
        <v>CL.IC.CV.242402.01</v>
      </c>
    </row>
    <row r="970" spans="1:41" s="167" customFormat="1" ht="15">
      <c r="A970" s="167" t="s">
        <v>12003</v>
      </c>
      <c r="C970" s="61" t="s">
        <v>7055</v>
      </c>
      <c r="D970" s="167" t="s">
        <v>879</v>
      </c>
      <c r="E970" s="61" t="s">
        <v>5849</v>
      </c>
      <c r="F970" s="167" t="s">
        <v>11057</v>
      </c>
      <c r="G970" s="167" t="s">
        <v>10531</v>
      </c>
      <c r="H970" s="62" t="s">
        <v>11848</v>
      </c>
      <c r="I970" s="167" t="s">
        <v>10532</v>
      </c>
      <c r="J970" s="63" t="str">
        <f t="shared" si="93"/>
        <v>IC.CV.242501</v>
      </c>
      <c r="K970" s="61" t="s">
        <v>2379</v>
      </c>
      <c r="L970" s="167" t="str">
        <f t="shared" si="92"/>
        <v xml:space="preserve">     Within normal limits</v>
      </c>
      <c r="M970" s="168" t="str">
        <f t="shared" si="94"/>
        <v>PI.IC.CV.242501.01</v>
      </c>
      <c r="N970" s="168"/>
      <c r="O970" s="168" t="str">
        <f t="shared" si="95"/>
        <v>PH.IC.CV.242501.01</v>
      </c>
      <c r="Q970" s="168" t="str">
        <f t="shared" si="96"/>
        <v>CL.IC.CV.242501.01</v>
      </c>
    </row>
    <row r="971" spans="1:41" s="167" customFormat="1" ht="15">
      <c r="A971" s="167" t="s">
        <v>12003</v>
      </c>
      <c r="C971" s="61" t="s">
        <v>7055</v>
      </c>
      <c r="E971" s="61" t="s">
        <v>5849</v>
      </c>
      <c r="F971" s="167" t="s">
        <v>11057</v>
      </c>
      <c r="G971" s="167" t="s">
        <v>11058</v>
      </c>
      <c r="H971" s="62" t="s">
        <v>12030</v>
      </c>
      <c r="I971" s="167" t="s">
        <v>10908</v>
      </c>
      <c r="J971" s="63" t="str">
        <f t="shared" si="93"/>
        <v>IC.CV.242502</v>
      </c>
      <c r="K971" s="61" t="s">
        <v>2379</v>
      </c>
      <c r="L971" s="167" t="str">
        <f t="shared" ref="L971:L1037" si="97">G971</f>
        <v xml:space="preserve">     Maceration</v>
      </c>
      <c r="M971" s="168" t="str">
        <f t="shared" si="94"/>
        <v>PI.IC.CV.242502.01</v>
      </c>
      <c r="N971" s="168"/>
      <c r="O971" s="168" t="str">
        <f t="shared" si="95"/>
        <v>PH.IC.CV.242502.01</v>
      </c>
      <c r="Q971" s="168" t="str">
        <f t="shared" si="96"/>
        <v>CL.IC.CV.242502.01</v>
      </c>
    </row>
    <row r="972" spans="1:41" s="167" customFormat="1" ht="15">
      <c r="A972" s="167" t="s">
        <v>12003</v>
      </c>
      <c r="C972" s="61" t="s">
        <v>7055</v>
      </c>
      <c r="E972" s="61" t="s">
        <v>5849</v>
      </c>
      <c r="F972" s="167" t="s">
        <v>11057</v>
      </c>
      <c r="G972" s="167" t="s">
        <v>11789</v>
      </c>
      <c r="H972" s="62" t="s">
        <v>12032</v>
      </c>
      <c r="I972" s="167" t="s">
        <v>11790</v>
      </c>
      <c r="J972" s="63" t="str">
        <f t="shared" si="93"/>
        <v>IC.CV.242503</v>
      </c>
      <c r="K972" s="61" t="s">
        <v>2379</v>
      </c>
      <c r="L972" s="167" t="str">
        <f t="shared" si="97"/>
        <v xml:space="preserve">     Erythema</v>
      </c>
      <c r="M972" s="168" t="str">
        <f t="shared" si="94"/>
        <v>PI.IC.CV.242503.01</v>
      </c>
      <c r="N972" s="168"/>
      <c r="O972" s="168" t="str">
        <f t="shared" si="95"/>
        <v>PH.IC.CV.242503.01</v>
      </c>
      <c r="Q972" s="168" t="str">
        <f t="shared" si="96"/>
        <v>CL.IC.CV.242503.01</v>
      </c>
    </row>
    <row r="973" spans="1:41" s="167" customFormat="1" ht="15">
      <c r="A973" s="167" t="s">
        <v>12003</v>
      </c>
      <c r="C973" s="61" t="s">
        <v>7055</v>
      </c>
      <c r="E973" s="61" t="s">
        <v>5849</v>
      </c>
      <c r="F973" s="167" t="s">
        <v>11057</v>
      </c>
      <c r="G973" s="167" t="s">
        <v>10909</v>
      </c>
      <c r="H973" s="62" t="s">
        <v>12028</v>
      </c>
      <c r="I973" s="167" t="s">
        <v>10910</v>
      </c>
      <c r="J973" s="63" t="str">
        <f t="shared" si="93"/>
        <v>IC.CV.242504</v>
      </c>
      <c r="K973" s="61" t="s">
        <v>2379</v>
      </c>
      <c r="L973" s="167" t="str">
        <f t="shared" si="97"/>
        <v xml:space="preserve">     Induration</v>
      </c>
      <c r="M973" s="168" t="str">
        <f t="shared" si="94"/>
        <v>PI.IC.CV.242504.01</v>
      </c>
      <c r="N973" s="168"/>
      <c r="O973" s="168" t="str">
        <f t="shared" si="95"/>
        <v>PH.IC.CV.242504.01</v>
      </c>
      <c r="Q973" s="168" t="str">
        <f t="shared" si="96"/>
        <v>CL.IC.CV.242504.01</v>
      </c>
    </row>
    <row r="974" spans="1:41" s="167" customFormat="1" ht="15">
      <c r="A974" s="167" t="s">
        <v>12003</v>
      </c>
      <c r="C974" s="61" t="s">
        <v>7055</v>
      </c>
      <c r="E974" s="61" t="s">
        <v>5849</v>
      </c>
      <c r="F974" s="167" t="s">
        <v>11057</v>
      </c>
      <c r="G974" s="167" t="s">
        <v>11799</v>
      </c>
      <c r="H974" s="62" t="s">
        <v>12210</v>
      </c>
      <c r="I974" s="167" t="s">
        <v>11800</v>
      </c>
      <c r="J974" s="63" t="str">
        <f t="shared" si="93"/>
        <v>IC.CV.242505</v>
      </c>
      <c r="K974" s="61" t="s">
        <v>2379</v>
      </c>
      <c r="L974" s="167" t="str">
        <f t="shared" si="97"/>
        <v xml:space="preserve">     Swelling</v>
      </c>
      <c r="M974" s="168" t="str">
        <f t="shared" si="94"/>
        <v>PI.IC.CV.242505.01</v>
      </c>
      <c r="N974" s="168"/>
      <c r="O974" s="168" t="str">
        <f t="shared" si="95"/>
        <v>PH.IC.CV.242505.01</v>
      </c>
      <c r="Q974" s="168" t="str">
        <f t="shared" si="96"/>
        <v>CL.IC.CV.242505.01</v>
      </c>
    </row>
    <row r="975" spans="1:41" s="167" customFormat="1" ht="15">
      <c r="A975" s="167" t="s">
        <v>12003</v>
      </c>
      <c r="C975" s="61" t="s">
        <v>7055</v>
      </c>
      <c r="E975" s="61" t="s">
        <v>5952</v>
      </c>
      <c r="F975" s="167" t="s">
        <v>11057</v>
      </c>
      <c r="G975" s="167" t="s">
        <v>11783</v>
      </c>
      <c r="H975" s="62" t="s">
        <v>12212</v>
      </c>
      <c r="I975" s="167" t="s">
        <v>12437</v>
      </c>
      <c r="J975" s="63" t="str">
        <f>CONCATENATE("IC.CV.",C975,E975,H975)</f>
        <v>IC.CV.242506</v>
      </c>
      <c r="K975" s="61" t="s">
        <v>13277</v>
      </c>
      <c r="L975" s="167" t="str">
        <f>G975</f>
        <v xml:space="preserve">     Other:  specify</v>
      </c>
      <c r="M975" s="168" t="str">
        <f>CONCATENATE("PI.",J975,".",K975)</f>
        <v>PI.IC.CV.242506.01</v>
      </c>
      <c r="N975" s="168"/>
      <c r="O975" s="168" t="str">
        <f>CONCATENATE("PH.",J975,".",K975)</f>
        <v>PH.IC.CV.242506.01</v>
      </c>
      <c r="Q975" s="168" t="str">
        <f>CONCATENATE("CL.",J975,".",K975)</f>
        <v>CL.IC.CV.242506.01</v>
      </c>
    </row>
    <row r="976" spans="1:41" s="167" customFormat="1" ht="15">
      <c r="A976" s="167" t="s">
        <v>12003</v>
      </c>
      <c r="C976" s="61" t="s">
        <v>7055</v>
      </c>
      <c r="E976" s="61" t="s">
        <v>5849</v>
      </c>
      <c r="F976" s="167" t="s">
        <v>11057</v>
      </c>
      <c r="G976" s="167" t="s">
        <v>696</v>
      </c>
      <c r="H976" s="62" t="s">
        <v>697</v>
      </c>
      <c r="I976" s="167" t="s">
        <v>698</v>
      </c>
      <c r="J976" s="63" t="str">
        <f t="shared" si="93"/>
        <v>IC.CV.242515</v>
      </c>
      <c r="K976" s="61" t="s">
        <v>2379</v>
      </c>
      <c r="L976" s="167" t="str">
        <f t="shared" si="97"/>
        <v>Unable to assess due to dressing</v>
      </c>
      <c r="M976" s="168" t="str">
        <f t="shared" si="94"/>
        <v>PI.IC.CV.242515.01</v>
      </c>
      <c r="N976" s="168"/>
      <c r="O976" s="168" t="str">
        <f t="shared" si="95"/>
        <v>PH.IC.CV.242515.01</v>
      </c>
      <c r="Q976" s="168" t="str">
        <f t="shared" si="96"/>
        <v>CL.IC.CV.242515.01</v>
      </c>
      <c r="AD976" s="167" t="s">
        <v>699</v>
      </c>
      <c r="AE976" s="167">
        <v>1194</v>
      </c>
    </row>
    <row r="977" spans="1:17" s="167" customFormat="1" ht="13" customHeight="1">
      <c r="A977" s="167" t="s">
        <v>12003</v>
      </c>
      <c r="C977" s="61" t="s">
        <v>7055</v>
      </c>
      <c r="D977" s="167" t="s">
        <v>878</v>
      </c>
      <c r="E977" s="61" t="s">
        <v>5849</v>
      </c>
      <c r="F977" s="167" t="s">
        <v>11057</v>
      </c>
      <c r="G977" s="167" t="s">
        <v>10911</v>
      </c>
      <c r="H977" s="62" t="s">
        <v>12225</v>
      </c>
      <c r="I977" s="167" t="s">
        <v>11753</v>
      </c>
      <c r="J977" s="63" t="str">
        <f t="shared" si="93"/>
        <v>IC.CV.242507</v>
      </c>
      <c r="K977" s="61" t="s">
        <v>2379</v>
      </c>
      <c r="L977" s="167" t="str">
        <f t="shared" si="97"/>
        <v xml:space="preserve">     Appearance unchanged</v>
      </c>
      <c r="M977" s="168" t="str">
        <f t="shared" si="94"/>
        <v>PI.IC.CV.242507.01</v>
      </c>
      <c r="N977" s="168"/>
      <c r="O977" s="168" t="str">
        <f t="shared" si="95"/>
        <v>PH.IC.CV.242507.01</v>
      </c>
      <c r="Q977" s="168" t="str">
        <f t="shared" si="96"/>
        <v>CL.IC.CV.242507.01</v>
      </c>
    </row>
    <row r="978" spans="1:17" s="167" customFormat="1" ht="15">
      <c r="A978" s="167" t="s">
        <v>12003</v>
      </c>
      <c r="C978" s="61" t="s">
        <v>7055</v>
      </c>
      <c r="E978" s="61" t="s">
        <v>5849</v>
      </c>
      <c r="F978" s="167" t="s">
        <v>11057</v>
      </c>
      <c r="G978" s="167" t="s">
        <v>10765</v>
      </c>
      <c r="H978" s="62" t="s">
        <v>11638</v>
      </c>
      <c r="I978" s="167" t="s">
        <v>11752</v>
      </c>
      <c r="J978" s="63" t="str">
        <f t="shared" si="93"/>
        <v>IC.CV.242508</v>
      </c>
      <c r="K978" s="61" t="s">
        <v>2379</v>
      </c>
      <c r="L978" s="167" t="str">
        <f t="shared" si="97"/>
        <v xml:space="preserve">     Appearance decreasing</v>
      </c>
      <c r="M978" s="168" t="str">
        <f t="shared" si="94"/>
        <v>PI.IC.CV.242508.01</v>
      </c>
      <c r="N978" s="168"/>
      <c r="O978" s="168" t="str">
        <f t="shared" si="95"/>
        <v>PH.IC.CV.242508.01</v>
      </c>
      <c r="Q978" s="168" t="str">
        <f t="shared" si="96"/>
        <v>CL.IC.CV.242508.01</v>
      </c>
    </row>
    <row r="979" spans="1:17" s="167" customFormat="1" ht="15">
      <c r="A979" s="167" t="s">
        <v>12003</v>
      </c>
      <c r="C979" s="61" t="s">
        <v>7055</v>
      </c>
      <c r="E979" s="61" t="s">
        <v>5849</v>
      </c>
      <c r="F979" s="167" t="s">
        <v>11057</v>
      </c>
      <c r="G979" s="167" t="s">
        <v>10766</v>
      </c>
      <c r="H979" s="62" t="s">
        <v>11639</v>
      </c>
      <c r="I979" s="167" t="s">
        <v>11583</v>
      </c>
      <c r="J979" s="63" t="str">
        <f t="shared" si="93"/>
        <v>IC.CV.242509</v>
      </c>
      <c r="K979" s="61" t="s">
        <v>2379</v>
      </c>
      <c r="L979" s="167" t="str">
        <f t="shared" si="97"/>
        <v xml:space="preserve">     Appearance increasing</v>
      </c>
      <c r="M979" s="168" t="str">
        <f t="shared" si="94"/>
        <v>PI.IC.CV.242509.01</v>
      </c>
      <c r="N979" s="168"/>
      <c r="O979" s="168" t="str">
        <f t="shared" si="95"/>
        <v>PH.IC.CV.242509.01</v>
      </c>
      <c r="Q979" s="168" t="str">
        <f t="shared" si="96"/>
        <v>CL.IC.CV.242509.01</v>
      </c>
    </row>
    <row r="980" spans="1:17" s="167" customFormat="1" ht="15">
      <c r="A980" s="167" t="s">
        <v>12003</v>
      </c>
      <c r="C980" s="61" t="s">
        <v>7055</v>
      </c>
      <c r="D980" s="167" t="s">
        <v>877</v>
      </c>
      <c r="E980" s="61" t="s">
        <v>5849</v>
      </c>
      <c r="F980" s="167" t="s">
        <v>11057</v>
      </c>
      <c r="G980" s="167" t="s">
        <v>10859</v>
      </c>
      <c r="H980" s="62" t="s">
        <v>11829</v>
      </c>
      <c r="I980" s="167" t="s">
        <v>11474</v>
      </c>
      <c r="J980" s="63" t="str">
        <f t="shared" si="93"/>
        <v>IC.CV.242510</v>
      </c>
      <c r="K980" s="61" t="s">
        <v>2379</v>
      </c>
      <c r="L980" s="167" t="str">
        <f t="shared" si="97"/>
        <v xml:space="preserve">     Consistent with body temperature</v>
      </c>
      <c r="M980" s="168" t="str">
        <f t="shared" si="94"/>
        <v>PI.IC.CV.242510.01</v>
      </c>
      <c r="N980" s="168"/>
      <c r="O980" s="168" t="str">
        <f t="shared" si="95"/>
        <v>PH.IC.CV.242510.01</v>
      </c>
      <c r="Q980" s="168" t="str">
        <f t="shared" si="96"/>
        <v>CL.IC.CV.242510.01</v>
      </c>
    </row>
    <row r="981" spans="1:17" s="167" customFormat="1" ht="15">
      <c r="A981" s="167" t="s">
        <v>12003</v>
      </c>
      <c r="C981" s="61" t="s">
        <v>7055</v>
      </c>
      <c r="E981" s="61" t="s">
        <v>5849</v>
      </c>
      <c r="F981" s="167" t="s">
        <v>11057</v>
      </c>
      <c r="G981" s="167" t="s">
        <v>11010</v>
      </c>
      <c r="H981" s="62" t="s">
        <v>12099</v>
      </c>
      <c r="I981" s="167" t="s">
        <v>11504</v>
      </c>
      <c r="J981" s="63" t="str">
        <f t="shared" si="93"/>
        <v>IC.CV.242511</v>
      </c>
      <c r="K981" s="61" t="s">
        <v>2379</v>
      </c>
      <c r="L981" s="167" t="str">
        <f t="shared" si="97"/>
        <v xml:space="preserve">     Warmer than body temperature</v>
      </c>
      <c r="M981" s="168" t="str">
        <f t="shared" si="94"/>
        <v>PI.IC.CV.242511.01</v>
      </c>
      <c r="N981" s="168"/>
      <c r="O981" s="168" t="str">
        <f t="shared" si="95"/>
        <v>PH.IC.CV.242511.01</v>
      </c>
      <c r="Q981" s="168" t="str">
        <f t="shared" si="96"/>
        <v>CL.IC.CV.242511.01</v>
      </c>
    </row>
    <row r="982" spans="1:17" s="167" customFormat="1" ht="15">
      <c r="A982" s="167" t="s">
        <v>12003</v>
      </c>
      <c r="C982" s="61" t="s">
        <v>7055</v>
      </c>
      <c r="E982" s="61" t="s">
        <v>5849</v>
      </c>
      <c r="F982" s="167" t="s">
        <v>11057</v>
      </c>
      <c r="G982" s="167" t="s">
        <v>10444</v>
      </c>
      <c r="H982" s="62" t="s">
        <v>12100</v>
      </c>
      <c r="I982" s="167" t="s">
        <v>11506</v>
      </c>
      <c r="J982" s="63" t="str">
        <f t="shared" si="93"/>
        <v>IC.CV.242512</v>
      </c>
      <c r="K982" s="61" t="s">
        <v>2379</v>
      </c>
      <c r="L982" s="167" t="str">
        <f t="shared" si="97"/>
        <v xml:space="preserve">     Warmer than opposite Body Part</v>
      </c>
      <c r="M982" s="168" t="str">
        <f t="shared" si="94"/>
        <v>PI.IC.CV.242512.01</v>
      </c>
      <c r="N982" s="168"/>
      <c r="O982" s="168" t="str">
        <f t="shared" si="95"/>
        <v>PH.IC.CV.242512.01</v>
      </c>
      <c r="Q982" s="168" t="str">
        <f t="shared" si="96"/>
        <v>CL.IC.CV.242512.01</v>
      </c>
    </row>
    <row r="983" spans="1:17" s="167" customFormat="1" ht="15">
      <c r="A983" s="167" t="s">
        <v>12003</v>
      </c>
      <c r="C983" s="61" t="s">
        <v>7055</v>
      </c>
      <c r="E983" s="61" t="s">
        <v>5849</v>
      </c>
      <c r="F983" s="167" t="s">
        <v>11057</v>
      </c>
      <c r="G983" s="167" t="s">
        <v>11507</v>
      </c>
      <c r="H983" s="62" t="s">
        <v>12101</v>
      </c>
      <c r="I983" s="167" t="s">
        <v>11508</v>
      </c>
      <c r="J983" s="63" t="str">
        <f t="shared" si="93"/>
        <v>IC.CV.242513</v>
      </c>
      <c r="K983" s="61" t="s">
        <v>2379</v>
      </c>
      <c r="L983" s="167" t="str">
        <f t="shared" si="97"/>
        <v xml:space="preserve">     Cooler than body temperature</v>
      </c>
      <c r="M983" s="168" t="str">
        <f t="shared" si="94"/>
        <v>PI.IC.CV.242513.01</v>
      </c>
      <c r="N983" s="168"/>
      <c r="O983" s="168" t="str">
        <f t="shared" si="95"/>
        <v>PH.IC.CV.242513.01</v>
      </c>
      <c r="Q983" s="168" t="str">
        <f t="shared" si="96"/>
        <v>CL.IC.CV.242513.01</v>
      </c>
    </row>
    <row r="984" spans="1:17" s="167" customFormat="1" ht="15">
      <c r="A984" s="167" t="s">
        <v>12003</v>
      </c>
      <c r="C984" s="61" t="s">
        <v>7055</v>
      </c>
      <c r="E984" s="61" t="s">
        <v>5849</v>
      </c>
      <c r="F984" s="167" t="s">
        <v>11057</v>
      </c>
      <c r="G984" s="167" t="s">
        <v>11509</v>
      </c>
      <c r="H984" s="62" t="s">
        <v>12102</v>
      </c>
      <c r="I984" s="167" t="s">
        <v>11510</v>
      </c>
      <c r="J984" s="63" t="str">
        <f t="shared" ref="J984:J1049" si="98">CONCATENATE("IC.CV.",C984,E984,H984)</f>
        <v>IC.CV.242514</v>
      </c>
      <c r="K984" s="61" t="s">
        <v>2379</v>
      </c>
      <c r="L984" s="167" t="str">
        <f t="shared" si="97"/>
        <v xml:space="preserve">     Cooler than opposite body part</v>
      </c>
      <c r="M984" s="168" t="str">
        <f t="shared" si="94"/>
        <v>PI.IC.CV.242514.01</v>
      </c>
      <c r="N984" s="168"/>
      <c r="O984" s="168" t="str">
        <f t="shared" si="95"/>
        <v>PH.IC.CV.242514.01</v>
      </c>
      <c r="Q984" s="168" t="str">
        <f t="shared" si="96"/>
        <v>CL.IC.CV.242514.01</v>
      </c>
    </row>
    <row r="985" spans="1:17" s="167" customFormat="1" ht="15">
      <c r="A985" s="167" t="s">
        <v>12003</v>
      </c>
      <c r="C985" s="61" t="s">
        <v>7055</v>
      </c>
      <c r="D985" s="167" t="s">
        <v>10770</v>
      </c>
      <c r="E985" s="61" t="s">
        <v>4249</v>
      </c>
      <c r="F985" s="167" t="s">
        <v>10617</v>
      </c>
      <c r="G985" s="167" t="s">
        <v>10451</v>
      </c>
      <c r="H985" s="62" t="s">
        <v>11848</v>
      </c>
      <c r="I985" s="167" t="s">
        <v>10452</v>
      </c>
      <c r="J985" s="63" t="str">
        <f t="shared" si="98"/>
        <v>IC.CV.242601</v>
      </c>
      <c r="K985" s="61" t="s">
        <v>2379</v>
      </c>
      <c r="L985" s="167" t="str">
        <f t="shared" si="97"/>
        <v>Back-up system present</v>
      </c>
      <c r="M985" s="168" t="str">
        <f t="shared" ref="M985:M1050" si="99">CONCATENATE("PI.",J985,".",K985)</f>
        <v>PI.IC.CV.242601.01</v>
      </c>
      <c r="N985" s="168"/>
      <c r="O985" s="168" t="str">
        <f t="shared" ref="O985:O1050" si="100">CONCATENATE("PH.",J985,".",K985)</f>
        <v>PH.IC.CV.242601.01</v>
      </c>
      <c r="Q985" s="168" t="str">
        <f t="shared" ref="Q985:Q1050" si="101">CONCATENATE("CL.",J985,".",K985)</f>
        <v>CL.IC.CV.242601.01</v>
      </c>
    </row>
    <row r="986" spans="1:17" s="167" customFormat="1" ht="15">
      <c r="A986" s="167" t="s">
        <v>12003</v>
      </c>
      <c r="C986" s="61" t="s">
        <v>7055</v>
      </c>
      <c r="E986" s="61" t="s">
        <v>4249</v>
      </c>
      <c r="F986" s="167" t="s">
        <v>10617</v>
      </c>
      <c r="G986" s="167" t="s">
        <v>10453</v>
      </c>
      <c r="H986" s="62" t="s">
        <v>12030</v>
      </c>
      <c r="I986" s="167" t="s">
        <v>10454</v>
      </c>
      <c r="J986" s="63" t="str">
        <f t="shared" si="98"/>
        <v>IC.CV.242602</v>
      </c>
      <c r="K986" s="61" t="s">
        <v>2379</v>
      </c>
      <c r="L986" s="167" t="str">
        <f t="shared" si="97"/>
        <v>Self test done</v>
      </c>
      <c r="M986" s="168" t="str">
        <f t="shared" si="99"/>
        <v>PI.IC.CV.242602.01</v>
      </c>
      <c r="N986" s="168"/>
      <c r="O986" s="168" t="str">
        <f t="shared" si="100"/>
        <v>PH.IC.CV.242602.01</v>
      </c>
      <c r="Q986" s="168" t="str">
        <f t="shared" si="101"/>
        <v>CL.IC.CV.242602.01</v>
      </c>
    </row>
    <row r="987" spans="1:17" s="167" customFormat="1" ht="15">
      <c r="A987" s="167" t="s">
        <v>12003</v>
      </c>
      <c r="C987" s="61" t="s">
        <v>7055</v>
      </c>
      <c r="E987" s="61" t="s">
        <v>4249</v>
      </c>
      <c r="F987" s="167" t="s">
        <v>10617</v>
      </c>
      <c r="G987" s="167" t="s">
        <v>10455</v>
      </c>
      <c r="H987" s="62" t="s">
        <v>12032</v>
      </c>
      <c r="I987" s="167" t="s">
        <v>10456</v>
      </c>
      <c r="J987" s="63" t="str">
        <f t="shared" si="98"/>
        <v>IC.CV.242603</v>
      </c>
      <c r="K987" s="61" t="s">
        <v>2379</v>
      </c>
      <c r="L987" s="167" t="str">
        <f t="shared" si="97"/>
        <v>System controller changed</v>
      </c>
      <c r="M987" s="168" t="str">
        <f t="shared" si="99"/>
        <v>PI.IC.CV.242603.01</v>
      </c>
      <c r="N987" s="168"/>
      <c r="O987" s="168" t="str">
        <f t="shared" si="100"/>
        <v>PH.IC.CV.242603.01</v>
      </c>
      <c r="Q987" s="168" t="str">
        <f t="shared" si="101"/>
        <v>CL.IC.CV.242603.01</v>
      </c>
    </row>
    <row r="988" spans="1:17" s="167" customFormat="1" ht="15">
      <c r="A988" s="167" t="s">
        <v>12003</v>
      </c>
      <c r="C988" s="61" t="s">
        <v>7055</v>
      </c>
      <c r="E988" s="61" t="s">
        <v>4249</v>
      </c>
      <c r="F988" s="167" t="s">
        <v>10617</v>
      </c>
      <c r="G988" s="167" t="s">
        <v>10457</v>
      </c>
      <c r="H988" s="62" t="s">
        <v>12028</v>
      </c>
      <c r="I988" s="167" t="s">
        <v>10458</v>
      </c>
      <c r="J988" s="63" t="str">
        <f t="shared" si="98"/>
        <v>IC.CV.242604</v>
      </c>
      <c r="K988" s="61" t="s">
        <v>2379</v>
      </c>
      <c r="L988" s="167" t="str">
        <f t="shared" si="97"/>
        <v>Vent filter change</v>
      </c>
      <c r="M988" s="168" t="str">
        <f t="shared" si="99"/>
        <v>PI.IC.CV.242604.01</v>
      </c>
      <c r="N988" s="168"/>
      <c r="O988" s="168" t="str">
        <f t="shared" si="100"/>
        <v>PH.IC.CV.242604.01</v>
      </c>
      <c r="Q988" s="168" t="str">
        <f t="shared" si="101"/>
        <v>CL.IC.CV.242604.01</v>
      </c>
    </row>
    <row r="989" spans="1:17" s="167" customFormat="1" ht="15">
      <c r="A989" s="167" t="s">
        <v>12003</v>
      </c>
      <c r="C989" s="61" t="s">
        <v>7055</v>
      </c>
      <c r="E989" s="61" t="s">
        <v>4249</v>
      </c>
      <c r="F989" s="167" t="s">
        <v>10617</v>
      </c>
      <c r="G989" s="167" t="s">
        <v>10459</v>
      </c>
      <c r="H989" s="62" t="s">
        <v>12210</v>
      </c>
      <c r="I989" s="167" t="s">
        <v>12157</v>
      </c>
      <c r="J989" s="63" t="str">
        <f t="shared" si="98"/>
        <v>IC.CV.242605</v>
      </c>
      <c r="K989" s="61" t="s">
        <v>2379</v>
      </c>
      <c r="L989" s="167" t="str">
        <f t="shared" si="97"/>
        <v>Not on this model</v>
      </c>
      <c r="M989" s="168" t="str">
        <f t="shared" si="99"/>
        <v>PI.IC.CV.242605.01</v>
      </c>
      <c r="N989" s="168"/>
      <c r="O989" s="168" t="str">
        <f t="shared" si="100"/>
        <v>PH.IC.CV.242605.01</v>
      </c>
      <c r="Q989" s="168" t="str">
        <f t="shared" si="101"/>
        <v>CL.IC.CV.242605.01</v>
      </c>
    </row>
    <row r="990" spans="1:17" s="167" customFormat="1" ht="15">
      <c r="A990" s="167" t="s">
        <v>12003</v>
      </c>
      <c r="C990" s="61" t="s">
        <v>7055</v>
      </c>
      <c r="D990" s="167" t="s">
        <v>10460</v>
      </c>
      <c r="E990" s="61" t="s">
        <v>7686</v>
      </c>
      <c r="F990" s="167" t="s">
        <v>10461</v>
      </c>
      <c r="G990" s="167" t="s">
        <v>10462</v>
      </c>
      <c r="H990" s="62" t="s">
        <v>11848</v>
      </c>
      <c r="I990" s="167" t="s">
        <v>12157</v>
      </c>
      <c r="J990" s="63" t="str">
        <f t="shared" si="98"/>
        <v>IC.CV.242701</v>
      </c>
      <c r="K990" s="61" t="s">
        <v>2379</v>
      </c>
      <c r="L990" s="167" t="str">
        <f t="shared" si="97"/>
        <v>No tunneling</v>
      </c>
      <c r="M990" s="168" t="str">
        <f t="shared" si="99"/>
        <v>PI.IC.CV.242701.01</v>
      </c>
      <c r="N990" s="168"/>
      <c r="O990" s="168" t="str">
        <f t="shared" si="100"/>
        <v>PH.IC.CV.242701.01</v>
      </c>
      <c r="Q990" s="168" t="str">
        <f t="shared" si="101"/>
        <v>CL.IC.CV.242701.01</v>
      </c>
    </row>
    <row r="991" spans="1:17" s="167" customFormat="1" ht="15">
      <c r="A991" s="167" t="s">
        <v>12003</v>
      </c>
      <c r="C991" s="61" t="s">
        <v>7055</v>
      </c>
      <c r="E991" s="61" t="s">
        <v>7686</v>
      </c>
      <c r="F991" s="167" t="s">
        <v>10461</v>
      </c>
      <c r="G991" s="167" t="s">
        <v>10638</v>
      </c>
      <c r="H991" s="62" t="s">
        <v>12030</v>
      </c>
      <c r="I991" s="167" t="s">
        <v>10639</v>
      </c>
      <c r="J991" s="63" t="str">
        <f t="shared" si="98"/>
        <v>IC.CV.242702</v>
      </c>
      <c r="K991" s="61" t="s">
        <v>2379</v>
      </c>
      <c r="L991" s="167" t="str">
        <f t="shared" si="97"/>
        <v>Inflow Driveline-Tunneling:  Enter Clock Position</v>
      </c>
      <c r="M991" s="168" t="str">
        <f t="shared" si="99"/>
        <v>PI.IC.CV.242702.01</v>
      </c>
      <c r="N991" s="168"/>
      <c r="O991" s="168" t="str">
        <f t="shared" si="100"/>
        <v>PH.IC.CV.242702.01</v>
      </c>
      <c r="Q991" s="168" t="str">
        <f t="shared" si="101"/>
        <v>CL.IC.CV.242702.01</v>
      </c>
    </row>
    <row r="992" spans="1:17" s="167" customFormat="1" ht="15">
      <c r="A992" s="167" t="s">
        <v>12003</v>
      </c>
      <c r="C992" s="61" t="s">
        <v>7055</v>
      </c>
      <c r="E992" s="61" t="s">
        <v>7686</v>
      </c>
      <c r="F992" s="167" t="s">
        <v>10461</v>
      </c>
      <c r="G992" s="167" t="s">
        <v>10785</v>
      </c>
      <c r="H992" s="62" t="s">
        <v>12032</v>
      </c>
      <c r="I992" s="167" t="s">
        <v>10786</v>
      </c>
      <c r="J992" s="63" t="str">
        <f t="shared" si="98"/>
        <v>IC.CV.242703</v>
      </c>
      <c r="K992" s="61" t="s">
        <v>2379</v>
      </c>
      <c r="L992" s="167" t="str">
        <f t="shared" si="97"/>
        <v>Outflow Driveline-Tunneling:  Enter clock position</v>
      </c>
      <c r="M992" s="168" t="str">
        <f t="shared" si="99"/>
        <v>PI.IC.CV.242703.01</v>
      </c>
      <c r="N992" s="168"/>
      <c r="O992" s="168" t="str">
        <f t="shared" si="100"/>
        <v>PH.IC.CV.242703.01</v>
      </c>
      <c r="Q992" s="168" t="str">
        <f t="shared" si="101"/>
        <v>CL.IC.CV.242703.01</v>
      </c>
    </row>
    <row r="993" spans="1:45" s="167" customFormat="1" ht="15">
      <c r="A993" s="167" t="s">
        <v>12003</v>
      </c>
      <c r="C993" s="61" t="s">
        <v>7055</v>
      </c>
      <c r="D993" s="167" t="s">
        <v>10958</v>
      </c>
      <c r="E993" s="61" t="s">
        <v>7689</v>
      </c>
      <c r="F993" s="167" t="s">
        <v>10959</v>
      </c>
      <c r="G993" s="167" t="s">
        <v>10960</v>
      </c>
      <c r="H993" s="62" t="s">
        <v>11848</v>
      </c>
      <c r="I993" s="167" t="s">
        <v>10961</v>
      </c>
      <c r="J993" s="63" t="str">
        <f t="shared" si="98"/>
        <v>IC.CV.242801</v>
      </c>
      <c r="K993" s="61" t="s">
        <v>2379</v>
      </c>
      <c r="L993" s="167" t="str">
        <f t="shared" si="97"/>
        <v>VAD volume specify</v>
      </c>
      <c r="M993" s="168" t="str">
        <f t="shared" si="99"/>
        <v>PI.IC.CV.242801.01</v>
      </c>
      <c r="N993" s="168"/>
      <c r="O993" s="168" t="str">
        <f t="shared" si="100"/>
        <v>PH.IC.CV.242801.01</v>
      </c>
      <c r="Q993" s="168" t="str">
        <f t="shared" si="101"/>
        <v>CL.IC.CV.242801.01</v>
      </c>
    </row>
    <row r="994" spans="1:45" s="167" customFormat="1" ht="15">
      <c r="A994" s="167" t="s">
        <v>12003</v>
      </c>
      <c r="C994" s="61" t="s">
        <v>7055</v>
      </c>
      <c r="D994" s="167" t="s">
        <v>4782</v>
      </c>
      <c r="E994" s="61" t="s">
        <v>7532</v>
      </c>
      <c r="F994" s="167" t="s">
        <v>10957</v>
      </c>
      <c r="G994" s="167" t="s">
        <v>11103</v>
      </c>
      <c r="H994" s="62" t="s">
        <v>11848</v>
      </c>
      <c r="I994" s="167" t="s">
        <v>11104</v>
      </c>
      <c r="J994" s="63" t="str">
        <f t="shared" si="98"/>
        <v>IC.CV.242901</v>
      </c>
      <c r="K994" s="61" t="s">
        <v>2379</v>
      </c>
      <c r="L994" s="167" t="str">
        <f t="shared" si="97"/>
        <v>Impella 2.5</v>
      </c>
      <c r="M994" s="168" t="str">
        <f t="shared" si="99"/>
        <v>PI.IC.CV.242901.01</v>
      </c>
      <c r="N994" s="168"/>
      <c r="O994" s="168" t="str">
        <f t="shared" si="100"/>
        <v>PH.IC.CV.242901.01</v>
      </c>
      <c r="Q994" s="168" t="str">
        <f t="shared" si="101"/>
        <v>CL.IC.CV.242901.01</v>
      </c>
    </row>
    <row r="995" spans="1:45" s="167" customFormat="1" ht="15">
      <c r="A995" s="167" t="s">
        <v>12003</v>
      </c>
      <c r="C995" s="61" t="s">
        <v>7055</v>
      </c>
      <c r="E995" s="61" t="s">
        <v>7532</v>
      </c>
      <c r="F995" s="167" t="s">
        <v>11266</v>
      </c>
      <c r="G995" s="167" t="s">
        <v>11267</v>
      </c>
      <c r="H995" s="62" t="s">
        <v>12030</v>
      </c>
      <c r="I995" s="167" t="s">
        <v>11268</v>
      </c>
      <c r="J995" s="63" t="str">
        <f t="shared" si="98"/>
        <v>IC.CV.242902</v>
      </c>
      <c r="K995" s="61" t="s">
        <v>2379</v>
      </c>
      <c r="L995" s="167" t="str">
        <f t="shared" si="97"/>
        <v>Purge pressure:  specify mmHg</v>
      </c>
      <c r="M995" s="168" t="str">
        <f t="shared" si="99"/>
        <v>PI.IC.CV.242902.01</v>
      </c>
      <c r="N995" s="168"/>
      <c r="O995" s="168" t="str">
        <f t="shared" si="100"/>
        <v>PH.IC.CV.242902.01</v>
      </c>
      <c r="Q995" s="168" t="str">
        <f t="shared" si="101"/>
        <v>CL.IC.CV.242902.01</v>
      </c>
    </row>
    <row r="996" spans="1:45" s="167" customFormat="1" ht="15">
      <c r="A996" s="167" t="s">
        <v>12003</v>
      </c>
      <c r="C996" s="61" t="s">
        <v>7055</v>
      </c>
      <c r="E996" s="61" t="s">
        <v>7532</v>
      </c>
      <c r="F996" s="167" t="s">
        <v>11423</v>
      </c>
      <c r="G996" s="167" t="s">
        <v>11424</v>
      </c>
      <c r="H996" s="62" t="s">
        <v>12032</v>
      </c>
      <c r="I996" s="167" t="s">
        <v>11425</v>
      </c>
      <c r="J996" s="63" t="str">
        <f t="shared" si="98"/>
        <v>IC.CV.242903</v>
      </c>
      <c r="K996" s="61" t="s">
        <v>2379</v>
      </c>
      <c r="L996" s="167" t="str">
        <f t="shared" si="97"/>
        <v>Impella Purge rate:  specify ml/hr</v>
      </c>
      <c r="M996" s="168" t="str">
        <f t="shared" si="99"/>
        <v>PI.IC.CV.242903.01</v>
      </c>
      <c r="N996" s="168"/>
      <c r="O996" s="168" t="str">
        <f t="shared" si="100"/>
        <v>PH.IC.CV.242903.01</v>
      </c>
      <c r="Q996" s="168" t="str">
        <f t="shared" si="101"/>
        <v>CL.IC.CV.242903.01</v>
      </c>
    </row>
    <row r="997" spans="1:45" s="167" customFormat="1" ht="15">
      <c r="A997" s="167" t="s">
        <v>12003</v>
      </c>
      <c r="C997" s="61" t="s">
        <v>7055</v>
      </c>
      <c r="D997" s="167" t="s">
        <v>11426</v>
      </c>
      <c r="E997" s="61" t="s">
        <v>7537</v>
      </c>
      <c r="F997" s="167" t="s">
        <v>11427</v>
      </c>
      <c r="G997" s="167" t="s">
        <v>10845</v>
      </c>
      <c r="H997" s="62" t="s">
        <v>11848</v>
      </c>
      <c r="I997" s="167" t="s">
        <v>11428</v>
      </c>
      <c r="J997" s="63" t="str">
        <f t="shared" si="98"/>
        <v>IC.CV.243001</v>
      </c>
      <c r="K997" s="61" t="s">
        <v>2379</v>
      </c>
      <c r="L997" s="167" t="str">
        <f t="shared" si="97"/>
        <v>Accumulator pressure:  specify mmHg</v>
      </c>
      <c r="M997" s="168" t="str">
        <f t="shared" si="99"/>
        <v>PI.IC.CV.243001.01</v>
      </c>
      <c r="N997" s="168"/>
      <c r="O997" s="168" t="str">
        <f t="shared" si="100"/>
        <v>PH.IC.CV.243001.01</v>
      </c>
      <c r="Q997" s="168" t="str">
        <f t="shared" si="101"/>
        <v>CL.IC.CV.243001.01</v>
      </c>
    </row>
    <row r="998" spans="1:45" s="167" customFormat="1" ht="15">
      <c r="A998" s="167" t="s">
        <v>12003</v>
      </c>
      <c r="C998" s="61" t="s">
        <v>7055</v>
      </c>
      <c r="D998" s="167" t="s">
        <v>11429</v>
      </c>
      <c r="E998" s="61" t="s">
        <v>7544</v>
      </c>
      <c r="F998" s="167" t="s">
        <v>11430</v>
      </c>
      <c r="G998" s="167" t="s">
        <v>11128</v>
      </c>
      <c r="H998" s="62" t="s">
        <v>11848</v>
      </c>
      <c r="I998" s="167" t="s">
        <v>11431</v>
      </c>
      <c r="J998" s="63" t="str">
        <f t="shared" si="98"/>
        <v>IC.CV.243101</v>
      </c>
      <c r="K998" s="61" t="s">
        <v>2379</v>
      </c>
      <c r="L998" s="167" t="str">
        <f t="shared" si="97"/>
        <v>Back up system present</v>
      </c>
      <c r="M998" s="168" t="str">
        <f t="shared" si="99"/>
        <v>PI.IC.CV.243101.01</v>
      </c>
      <c r="N998" s="168"/>
      <c r="O998" s="168" t="str">
        <f t="shared" si="100"/>
        <v>PH.IC.CV.243101.01</v>
      </c>
      <c r="Q998" s="168" t="str">
        <f t="shared" si="101"/>
        <v>CL.IC.CV.243101.01</v>
      </c>
    </row>
    <row r="999" spans="1:45" s="167" customFormat="1" ht="15">
      <c r="A999" s="167" t="s">
        <v>12003</v>
      </c>
      <c r="C999" s="61" t="s">
        <v>7055</v>
      </c>
      <c r="D999" s="167" t="s">
        <v>11432</v>
      </c>
      <c r="E999" s="61" t="s">
        <v>7547</v>
      </c>
      <c r="F999" s="167" t="s">
        <v>11433</v>
      </c>
      <c r="G999" s="167" t="s">
        <v>10837</v>
      </c>
      <c r="H999" s="62" t="s">
        <v>11848</v>
      </c>
      <c r="I999" s="167" t="s">
        <v>11434</v>
      </c>
      <c r="J999" s="63" t="str">
        <f t="shared" si="98"/>
        <v>IC.CV.243201</v>
      </c>
      <c r="K999" s="61" t="s">
        <v>2379</v>
      </c>
      <c r="L999" s="167" t="str">
        <f t="shared" si="97"/>
        <v>Battery charge light on</v>
      </c>
      <c r="M999" s="168" t="str">
        <f t="shared" si="99"/>
        <v>PI.IC.CV.243201.01</v>
      </c>
      <c r="N999" s="168"/>
      <c r="O999" s="168" t="str">
        <f t="shared" si="100"/>
        <v>PH.IC.CV.243201.01</v>
      </c>
      <c r="Q999" s="168" t="str">
        <f t="shared" si="101"/>
        <v>CL.IC.CV.243201.01</v>
      </c>
    </row>
    <row r="1000" spans="1:45" s="167" customFormat="1" ht="15">
      <c r="A1000" s="167" t="s">
        <v>12003</v>
      </c>
      <c r="C1000" s="61" t="s">
        <v>7055</v>
      </c>
      <c r="E1000" s="61" t="s">
        <v>7547</v>
      </c>
      <c r="F1000" s="167" t="s">
        <v>11433</v>
      </c>
      <c r="G1000" s="167" t="s">
        <v>10988</v>
      </c>
      <c r="H1000" s="62" t="s">
        <v>12030</v>
      </c>
      <c r="I1000" s="167" t="s">
        <v>11879</v>
      </c>
      <c r="J1000" s="63" t="str">
        <f t="shared" si="98"/>
        <v>IC.CV.243202</v>
      </c>
      <c r="K1000" s="61" t="s">
        <v>2379</v>
      </c>
      <c r="L1000" s="167" t="str">
        <f t="shared" si="97"/>
        <v>Green light fully charged battery(s)</v>
      </c>
      <c r="M1000" s="168" t="str">
        <f t="shared" si="99"/>
        <v>PI.IC.CV.243202.01</v>
      </c>
      <c r="N1000" s="168"/>
      <c r="O1000" s="168" t="str">
        <f t="shared" si="100"/>
        <v>PH.IC.CV.243202.01</v>
      </c>
      <c r="Q1000" s="168" t="str">
        <f t="shared" si="101"/>
        <v>CL.IC.CV.243202.01</v>
      </c>
    </row>
    <row r="1001" spans="1:45" s="167" customFormat="1" ht="15">
      <c r="A1001" s="167" t="s">
        <v>12003</v>
      </c>
      <c r="C1001" s="61" t="s">
        <v>7055</v>
      </c>
      <c r="E1001" s="61" t="s">
        <v>7547</v>
      </c>
      <c r="F1001" s="167" t="s">
        <v>11433</v>
      </c>
      <c r="G1001" s="167" t="s">
        <v>10990</v>
      </c>
      <c r="H1001" s="62" t="s">
        <v>12032</v>
      </c>
      <c r="I1001" s="167" t="s">
        <v>11435</v>
      </c>
      <c r="J1001" s="63" t="str">
        <f t="shared" si="98"/>
        <v>IC.CV.243203</v>
      </c>
      <c r="K1001" s="61" t="s">
        <v>2379</v>
      </c>
      <c r="L1001" s="167" t="str">
        <f t="shared" si="97"/>
        <v>Yellow light battery(s) charging</v>
      </c>
      <c r="M1001" s="168" t="str">
        <f t="shared" si="99"/>
        <v>PI.IC.CV.243203.01</v>
      </c>
      <c r="N1001" s="168"/>
      <c r="O1001" s="168" t="str">
        <f t="shared" si="100"/>
        <v>PH.IC.CV.243203.01</v>
      </c>
      <c r="Q1001" s="168" t="str">
        <f t="shared" si="101"/>
        <v>CL.IC.CV.243203.01</v>
      </c>
    </row>
    <row r="1002" spans="1:45" s="167" customFormat="1" ht="15">
      <c r="A1002" s="167" t="s">
        <v>12003</v>
      </c>
      <c r="C1002" s="61" t="s">
        <v>7055</v>
      </c>
      <c r="E1002" s="61" t="s">
        <v>7547</v>
      </c>
      <c r="F1002" s="167" t="s">
        <v>11433</v>
      </c>
      <c r="G1002" s="167" t="s">
        <v>10839</v>
      </c>
      <c r="H1002" s="62" t="s">
        <v>12028</v>
      </c>
      <c r="I1002" s="167" t="s">
        <v>11436</v>
      </c>
      <c r="J1002" s="63" t="str">
        <f t="shared" si="98"/>
        <v>IC.CV.243204</v>
      </c>
      <c r="K1002" s="61" t="s">
        <v>2379</v>
      </c>
      <c r="L1002" s="167" t="str">
        <f t="shared" si="97"/>
        <v>Flashing red battery temperature too hot or cold</v>
      </c>
      <c r="M1002" s="168" t="str">
        <f t="shared" si="99"/>
        <v>PI.IC.CV.243204.01</v>
      </c>
      <c r="N1002" s="168"/>
      <c r="O1002" s="168" t="str">
        <f t="shared" si="100"/>
        <v>PH.IC.CV.243204.01</v>
      </c>
      <c r="Q1002" s="168" t="str">
        <f t="shared" si="101"/>
        <v>CL.IC.CV.243204.01</v>
      </c>
    </row>
    <row r="1003" spans="1:45" s="167" customFormat="1" ht="15">
      <c r="A1003" s="167" t="s">
        <v>12003</v>
      </c>
      <c r="C1003" s="61" t="s">
        <v>7055</v>
      </c>
      <c r="E1003" s="61" t="s">
        <v>7547</v>
      </c>
      <c r="F1003" s="167" t="s">
        <v>11433</v>
      </c>
      <c r="G1003" s="167" t="s">
        <v>10841</v>
      </c>
      <c r="H1003" s="62" t="s">
        <v>12210</v>
      </c>
      <c r="I1003" s="167" t="s">
        <v>11437</v>
      </c>
      <c r="J1003" s="63" t="str">
        <f t="shared" si="98"/>
        <v>IC.CV.243205</v>
      </c>
      <c r="K1003" s="61" t="s">
        <v>2379</v>
      </c>
      <c r="L1003" s="167" t="str">
        <f t="shared" si="97"/>
        <v>Battery charge light off</v>
      </c>
      <c r="M1003" s="168" t="str">
        <f t="shared" si="99"/>
        <v>PI.IC.CV.243205.01</v>
      </c>
      <c r="N1003" s="168"/>
      <c r="O1003" s="168" t="str">
        <f t="shared" si="100"/>
        <v>PH.IC.CV.243205.01</v>
      </c>
      <c r="Q1003" s="168" t="str">
        <f t="shared" si="101"/>
        <v>CL.IC.CV.243205.01</v>
      </c>
    </row>
    <row r="1004" spans="1:45" s="167" customFormat="1" ht="15">
      <c r="A1004" s="167" t="s">
        <v>12003</v>
      </c>
      <c r="C1004" s="61" t="s">
        <v>7055</v>
      </c>
      <c r="E1004" s="61" t="s">
        <v>7547</v>
      </c>
      <c r="F1004" s="167" t="s">
        <v>11433</v>
      </c>
      <c r="G1004" s="167" t="s">
        <v>10692</v>
      </c>
      <c r="H1004" s="62" t="s">
        <v>12212</v>
      </c>
      <c r="I1004" s="167" t="s">
        <v>11438</v>
      </c>
      <c r="J1004" s="63" t="str">
        <f t="shared" si="98"/>
        <v>IC.CV.243206</v>
      </c>
      <c r="K1004" s="61" t="s">
        <v>2379</v>
      </c>
      <c r="L1004" s="167" t="str">
        <f t="shared" si="97"/>
        <v>Battery changed:  specify date/time</v>
      </c>
      <c r="M1004" s="168" t="str">
        <f t="shared" si="99"/>
        <v>PI.IC.CV.243206.01</v>
      </c>
      <c r="N1004" s="168"/>
      <c r="O1004" s="168" t="str">
        <f t="shared" si="100"/>
        <v>PH.IC.CV.243206.01</v>
      </c>
      <c r="Q1004" s="168" t="str">
        <f t="shared" si="101"/>
        <v>CL.IC.CV.243206.01</v>
      </c>
    </row>
    <row r="1005" spans="1:45" s="145" customFormat="1" ht="16">
      <c r="A1005" s="145" t="s">
        <v>12003</v>
      </c>
      <c r="C1005" s="170" t="s">
        <v>7055</v>
      </c>
      <c r="D1005" s="145" t="s">
        <v>11439</v>
      </c>
      <c r="E1005" s="170" t="s">
        <v>7163</v>
      </c>
      <c r="F1005" s="145" t="s">
        <v>14569</v>
      </c>
      <c r="G1005" s="145" t="s">
        <v>11566</v>
      </c>
      <c r="H1005" s="170" t="s">
        <v>11848</v>
      </c>
      <c r="I1005" s="145" t="s">
        <v>11567</v>
      </c>
      <c r="J1005" s="171" t="str">
        <f t="shared" si="98"/>
        <v>IC.CV.243301</v>
      </c>
      <c r="K1005" s="170" t="s">
        <v>2379</v>
      </c>
      <c r="L1005" s="145" t="str">
        <f t="shared" si="97"/>
        <v xml:space="preserve">     Gauze</v>
      </c>
      <c r="M1005" s="171" t="str">
        <f t="shared" si="99"/>
        <v>PI.IC.CV.243301.01</v>
      </c>
      <c r="N1005" s="171"/>
      <c r="O1005" s="171" t="str">
        <f t="shared" si="100"/>
        <v>PH.IC.CV.243301.01</v>
      </c>
      <c r="Q1005" s="171" t="str">
        <f t="shared" si="101"/>
        <v>CL.IC.CV.243301.01</v>
      </c>
      <c r="AR1005" s="145" t="s">
        <v>12773</v>
      </c>
      <c r="AS1005" s="145">
        <v>1749</v>
      </c>
    </row>
    <row r="1006" spans="1:45" s="145" customFormat="1" ht="16">
      <c r="A1006" s="145" t="s">
        <v>12003</v>
      </c>
      <c r="C1006" s="170" t="s">
        <v>7055</v>
      </c>
      <c r="E1006" s="170" t="s">
        <v>7163</v>
      </c>
      <c r="F1006" s="145" t="s">
        <v>14569</v>
      </c>
      <c r="G1006" s="145" t="s">
        <v>11568</v>
      </c>
      <c r="H1006" s="170" t="s">
        <v>12030</v>
      </c>
      <c r="I1006" s="145" t="s">
        <v>11569</v>
      </c>
      <c r="J1006" s="171" t="str">
        <f t="shared" si="98"/>
        <v>IC.CV.243302</v>
      </c>
      <c r="K1006" s="170" t="s">
        <v>2379</v>
      </c>
      <c r="L1006" s="145" t="str">
        <f t="shared" si="97"/>
        <v xml:space="preserve">     Pressure</v>
      </c>
      <c r="M1006" s="171" t="str">
        <f t="shared" si="99"/>
        <v>PI.IC.CV.243302.01</v>
      </c>
      <c r="N1006" s="171"/>
      <c r="O1006" s="171" t="str">
        <f t="shared" si="100"/>
        <v>PH.IC.CV.243302.01</v>
      </c>
      <c r="Q1006" s="171" t="str">
        <f t="shared" si="101"/>
        <v>CL.IC.CV.243302.01</v>
      </c>
      <c r="AR1006" s="145" t="s">
        <v>12773</v>
      </c>
      <c r="AS1006" s="145">
        <v>1749</v>
      </c>
    </row>
    <row r="1007" spans="1:45" s="145" customFormat="1" ht="16">
      <c r="A1007" s="145" t="s">
        <v>12003</v>
      </c>
      <c r="C1007" s="170" t="s">
        <v>7055</v>
      </c>
      <c r="E1007" s="170" t="s">
        <v>7163</v>
      </c>
      <c r="F1007" s="145" t="s">
        <v>14569</v>
      </c>
      <c r="G1007" s="145" t="s">
        <v>11445</v>
      </c>
      <c r="H1007" s="170" t="s">
        <v>12032</v>
      </c>
      <c r="I1007" s="145" t="s">
        <v>11446</v>
      </c>
      <c r="J1007" s="171" t="str">
        <f t="shared" si="98"/>
        <v>IC.CV.243303</v>
      </c>
      <c r="K1007" s="170" t="s">
        <v>2379</v>
      </c>
      <c r="L1007" s="145" t="str">
        <f t="shared" si="97"/>
        <v xml:space="preserve">     Antimicrobial</v>
      </c>
      <c r="M1007" s="171" t="str">
        <f t="shared" si="99"/>
        <v>PI.IC.CV.243303.01</v>
      </c>
      <c r="N1007" s="171"/>
      <c r="O1007" s="171" t="str">
        <f t="shared" si="100"/>
        <v>PH.IC.CV.243303.01</v>
      </c>
      <c r="Q1007" s="171" t="str">
        <f t="shared" si="101"/>
        <v>CL.IC.CV.243303.01</v>
      </c>
      <c r="AR1007" s="145" t="s">
        <v>12773</v>
      </c>
      <c r="AS1007" s="145">
        <v>1749</v>
      </c>
    </row>
    <row r="1008" spans="1:45" s="145" customFormat="1" ht="16">
      <c r="A1008" s="145" t="s">
        <v>12003</v>
      </c>
      <c r="C1008" s="170" t="s">
        <v>7055</v>
      </c>
      <c r="E1008" s="170" t="s">
        <v>7163</v>
      </c>
      <c r="F1008" s="145" t="s">
        <v>14569</v>
      </c>
      <c r="G1008" s="145" t="s">
        <v>11069</v>
      </c>
      <c r="H1008" s="170" t="s">
        <v>12028</v>
      </c>
      <c r="I1008" s="145" t="s">
        <v>11070</v>
      </c>
      <c r="J1008" s="171" t="str">
        <f t="shared" si="98"/>
        <v>IC.CV.243304</v>
      </c>
      <c r="K1008" s="170" t="s">
        <v>2379</v>
      </c>
      <c r="L1008" s="145" t="str">
        <f t="shared" si="97"/>
        <v xml:space="preserve">     Transparent (Opsite, Tegaderm)</v>
      </c>
      <c r="M1008" s="171" t="str">
        <f t="shared" si="99"/>
        <v>PI.IC.CV.243304.01</v>
      </c>
      <c r="N1008" s="171"/>
      <c r="O1008" s="171" t="str">
        <f t="shared" si="100"/>
        <v>PH.IC.CV.243304.01</v>
      </c>
      <c r="Q1008" s="171" t="str">
        <f t="shared" si="101"/>
        <v>CL.IC.CV.243304.01</v>
      </c>
      <c r="AR1008" s="145" t="s">
        <v>12773</v>
      </c>
      <c r="AS1008" s="145">
        <v>1749</v>
      </c>
    </row>
    <row r="1009" spans="1:47" s="145" customFormat="1" ht="16">
      <c r="A1009" s="145" t="s">
        <v>12003</v>
      </c>
      <c r="C1009" s="170" t="s">
        <v>7055</v>
      </c>
      <c r="E1009" s="170" t="s">
        <v>7163</v>
      </c>
      <c r="F1009" s="145" t="s">
        <v>14569</v>
      </c>
      <c r="G1009" s="145" t="s">
        <v>10695</v>
      </c>
      <c r="H1009" s="170" t="s">
        <v>12210</v>
      </c>
      <c r="I1009" s="145" t="s">
        <v>10696</v>
      </c>
      <c r="J1009" s="171" t="str">
        <f t="shared" si="98"/>
        <v>IC.CV.243305</v>
      </c>
      <c r="K1009" s="170" t="s">
        <v>2379</v>
      </c>
      <c r="L1009" s="145" t="str">
        <f t="shared" si="97"/>
        <v xml:space="preserve">     Gauze Wrap (Kerlix, Kling)</v>
      </c>
      <c r="M1009" s="171" t="str">
        <f t="shared" si="99"/>
        <v>PI.IC.CV.243305.01</v>
      </c>
      <c r="N1009" s="171"/>
      <c r="O1009" s="171" t="str">
        <f t="shared" si="100"/>
        <v>PH.IC.CV.243305.01</v>
      </c>
      <c r="Q1009" s="171" t="str">
        <f t="shared" si="101"/>
        <v>CL.IC.CV.243305.01</v>
      </c>
      <c r="AR1009" s="145" t="s">
        <v>12773</v>
      </c>
      <c r="AS1009" s="145">
        <v>1749</v>
      </c>
    </row>
    <row r="1010" spans="1:47" s="145" customFormat="1" ht="16">
      <c r="A1010" s="145" t="s">
        <v>12003</v>
      </c>
      <c r="C1010" s="170" t="s">
        <v>7055</v>
      </c>
      <c r="E1010" s="170" t="s">
        <v>7163</v>
      </c>
      <c r="F1010" s="145" t="s">
        <v>14569</v>
      </c>
      <c r="G1010" s="145" t="s">
        <v>10697</v>
      </c>
      <c r="H1010" s="170" t="s">
        <v>12212</v>
      </c>
      <c r="I1010" s="145" t="s">
        <v>10698</v>
      </c>
      <c r="J1010" s="171" t="str">
        <f t="shared" si="98"/>
        <v>IC.CV.243306</v>
      </c>
      <c r="K1010" s="170" t="s">
        <v>2379</v>
      </c>
      <c r="L1010" s="145" t="str">
        <f t="shared" si="97"/>
        <v xml:space="preserve">     Gauze Packing (Iodoform, NuGauze)</v>
      </c>
      <c r="M1010" s="171" t="str">
        <f t="shared" si="99"/>
        <v>PI.IC.CV.243306.01</v>
      </c>
      <c r="N1010" s="171"/>
      <c r="O1010" s="171" t="str">
        <f t="shared" si="100"/>
        <v>PH.IC.CV.243306.01</v>
      </c>
      <c r="Q1010" s="171" t="str">
        <f t="shared" si="101"/>
        <v>CL.IC.CV.243306.01</v>
      </c>
      <c r="AR1010" s="145" t="s">
        <v>12773</v>
      </c>
      <c r="AS1010" s="145">
        <v>1749</v>
      </c>
    </row>
    <row r="1011" spans="1:47" s="145" customFormat="1" ht="16">
      <c r="A1011" s="145" t="s">
        <v>12003</v>
      </c>
      <c r="C1011" s="170" t="s">
        <v>7055</v>
      </c>
      <c r="E1011" s="170" t="s">
        <v>7163</v>
      </c>
      <c r="F1011" s="145" t="s">
        <v>14569</v>
      </c>
      <c r="G1011" s="145" t="s">
        <v>11572</v>
      </c>
      <c r="H1011" s="170" t="s">
        <v>12225</v>
      </c>
      <c r="I1011" s="145" t="s">
        <v>11573</v>
      </c>
      <c r="J1011" s="171" t="str">
        <f t="shared" si="98"/>
        <v>IC.CV.243307</v>
      </c>
      <c r="K1011" s="170" t="s">
        <v>2379</v>
      </c>
      <c r="L1011" s="145" t="str">
        <f t="shared" si="97"/>
        <v xml:space="preserve">     None (open to air)</v>
      </c>
      <c r="M1011" s="171" t="str">
        <f t="shared" si="99"/>
        <v>PI.IC.CV.243307.01</v>
      </c>
      <c r="N1011" s="171"/>
      <c r="O1011" s="171" t="str">
        <f t="shared" si="100"/>
        <v>PH.IC.CV.243307.01</v>
      </c>
      <c r="Q1011" s="171" t="str">
        <f t="shared" si="101"/>
        <v>CL.IC.CV.243307.01</v>
      </c>
      <c r="AR1011" s="145" t="s">
        <v>12773</v>
      </c>
      <c r="AS1011" s="145">
        <v>1749</v>
      </c>
    </row>
    <row r="1012" spans="1:47" s="145" customFormat="1" ht="16">
      <c r="A1012" s="145" t="s">
        <v>12003</v>
      </c>
      <c r="C1012" s="170" t="s">
        <v>544</v>
      </c>
      <c r="E1012" s="170" t="s">
        <v>913</v>
      </c>
      <c r="F1012" s="145" t="s">
        <v>14569</v>
      </c>
      <c r="G1012" s="145" t="s">
        <v>11783</v>
      </c>
      <c r="H1012" s="170" t="s">
        <v>11638</v>
      </c>
      <c r="I1012" s="145" t="s">
        <v>12437</v>
      </c>
      <c r="J1012" s="171" t="str">
        <f t="shared" ref="J1012" si="102">CONCATENATE("IC.CV.",C1012,E1012,H1012)</f>
        <v>IC.CV.243308</v>
      </c>
      <c r="K1012" s="170" t="s">
        <v>3</v>
      </c>
      <c r="L1012" s="145" t="str">
        <f t="shared" ref="L1012" si="103">G1012</f>
        <v xml:space="preserve">     Other:  specify</v>
      </c>
      <c r="M1012" s="171" t="str">
        <f t="shared" ref="M1012" si="104">CONCATENATE("PI.",J1012,".",K1012)</f>
        <v>PI.IC.CV.243308.01</v>
      </c>
      <c r="N1012" s="171"/>
      <c r="O1012" s="171" t="str">
        <f t="shared" ref="O1012" si="105">CONCATENATE("PH.",J1012,".",K1012)</f>
        <v>PH.IC.CV.243308.01</v>
      </c>
      <c r="Q1012" s="171" t="str">
        <f t="shared" ref="Q1012" si="106">CONCATENATE("CL.",J1012,".",K1012)</f>
        <v>CL.IC.CV.243308.01</v>
      </c>
      <c r="AR1012" s="145" t="s">
        <v>12773</v>
      </c>
      <c r="AS1012" s="145">
        <v>1749</v>
      </c>
    </row>
    <row r="1013" spans="1:47" s="145" customFormat="1" ht="16">
      <c r="A1013" s="172" t="s">
        <v>12003</v>
      </c>
      <c r="B1013" s="172"/>
      <c r="C1013" s="173" t="s">
        <v>7055</v>
      </c>
      <c r="D1013" s="172"/>
      <c r="E1013" s="173" t="s">
        <v>7163</v>
      </c>
      <c r="F1013" s="172" t="s">
        <v>14569</v>
      </c>
      <c r="G1013" s="172" t="s">
        <v>14720</v>
      </c>
      <c r="H1013" s="173" t="s">
        <v>7110</v>
      </c>
      <c r="I1013" s="172" t="s">
        <v>9795</v>
      </c>
      <c r="J1013" s="171" t="str">
        <f t="shared" si="98"/>
        <v>IC.CV.243341</v>
      </c>
      <c r="K1013" s="170" t="s">
        <v>2379</v>
      </c>
      <c r="L1013" s="145" t="str">
        <f t="shared" si="97"/>
        <v>Foam Dressing</v>
      </c>
      <c r="M1013" s="171" t="str">
        <f t="shared" si="99"/>
        <v>PI.IC.CV.243341.01</v>
      </c>
      <c r="N1013" s="171"/>
      <c r="O1013" s="171" t="str">
        <f t="shared" si="100"/>
        <v>PH.IC.CV.243341.01</v>
      </c>
      <c r="Q1013" s="171" t="str">
        <f t="shared" si="101"/>
        <v>CL.IC.CV.243341.01</v>
      </c>
      <c r="AT1013" s="145" t="s">
        <v>12773</v>
      </c>
      <c r="AU1013" s="145">
        <v>1768</v>
      </c>
    </row>
    <row r="1014" spans="1:47" s="145" customFormat="1" ht="16">
      <c r="A1014" s="145" t="s">
        <v>12003</v>
      </c>
      <c r="C1014" s="170" t="s">
        <v>7055</v>
      </c>
      <c r="D1014" s="145" t="s">
        <v>915</v>
      </c>
      <c r="E1014" s="170" t="s">
        <v>7163</v>
      </c>
      <c r="F1014" s="145" t="s">
        <v>14569</v>
      </c>
      <c r="G1014" s="145" t="s">
        <v>11574</v>
      </c>
      <c r="H1014" s="170" t="s">
        <v>11639</v>
      </c>
      <c r="I1014" s="145" t="s">
        <v>11575</v>
      </c>
      <c r="J1014" s="171" t="str">
        <f t="shared" si="98"/>
        <v>IC.CV.243309</v>
      </c>
      <c r="K1014" s="170" t="s">
        <v>2379</v>
      </c>
      <c r="L1014" s="145" t="str">
        <f t="shared" si="97"/>
        <v xml:space="preserve">     Clean, dry and intact</v>
      </c>
      <c r="M1014" s="171" t="str">
        <f t="shared" si="99"/>
        <v>PI.IC.CV.243309.01</v>
      </c>
      <c r="N1014" s="171"/>
      <c r="O1014" s="171" t="str">
        <f t="shared" si="100"/>
        <v>PH.IC.CV.243309.01</v>
      </c>
      <c r="Q1014" s="171" t="str">
        <f t="shared" si="101"/>
        <v>CL.IC.CV.243309.01</v>
      </c>
      <c r="AR1014" s="145" t="s">
        <v>12773</v>
      </c>
      <c r="AS1014" s="145">
        <v>1749</v>
      </c>
    </row>
    <row r="1015" spans="1:47" s="145" customFormat="1" ht="16">
      <c r="A1015" s="145" t="s">
        <v>12003</v>
      </c>
      <c r="C1015" s="170" t="s">
        <v>7055</v>
      </c>
      <c r="E1015" s="170" t="s">
        <v>7163</v>
      </c>
      <c r="F1015" s="145" t="s">
        <v>14569</v>
      </c>
      <c r="G1015" s="145" t="s">
        <v>11410</v>
      </c>
      <c r="H1015" s="170" t="s">
        <v>11829</v>
      </c>
      <c r="I1015" s="145" t="s">
        <v>11411</v>
      </c>
      <c r="J1015" s="171" t="str">
        <f t="shared" si="98"/>
        <v>IC.CV.243310</v>
      </c>
      <c r="K1015" s="170" t="s">
        <v>2379</v>
      </c>
      <c r="L1015" s="145" t="str">
        <f t="shared" si="97"/>
        <v xml:space="preserve">     Reinforced: specify date/time</v>
      </c>
      <c r="M1015" s="171" t="str">
        <f t="shared" si="99"/>
        <v>PI.IC.CV.243310.01</v>
      </c>
      <c r="N1015" s="171"/>
      <c r="O1015" s="171" t="str">
        <f t="shared" si="100"/>
        <v>PH.IC.CV.243310.01</v>
      </c>
      <c r="Q1015" s="171" t="str">
        <f t="shared" si="101"/>
        <v>CL.IC.CV.243310.01</v>
      </c>
      <c r="AR1015" s="145" t="s">
        <v>12773</v>
      </c>
      <c r="AS1015" s="145">
        <v>1749</v>
      </c>
    </row>
    <row r="1016" spans="1:47" s="145" customFormat="1" ht="16">
      <c r="A1016" s="145" t="s">
        <v>12003</v>
      </c>
      <c r="C1016" s="170" t="s">
        <v>7055</v>
      </c>
      <c r="E1016" s="170" t="s">
        <v>7163</v>
      </c>
      <c r="F1016" s="145" t="s">
        <v>14569</v>
      </c>
      <c r="G1016" s="145" t="s">
        <v>11958</v>
      </c>
      <c r="H1016" s="170" t="s">
        <v>12099</v>
      </c>
      <c r="I1016" s="145" t="s">
        <v>11959</v>
      </c>
      <c r="J1016" s="171" t="str">
        <f t="shared" si="98"/>
        <v>IC.CV.243311</v>
      </c>
      <c r="K1016" s="170" t="s">
        <v>2379</v>
      </c>
      <c r="L1016" s="145" t="str">
        <f t="shared" si="97"/>
        <v xml:space="preserve">     Changed:  specify date/time</v>
      </c>
      <c r="M1016" s="171" t="str">
        <f t="shared" si="99"/>
        <v>PI.IC.CV.243311.01</v>
      </c>
      <c r="N1016" s="171"/>
      <c r="O1016" s="171" t="str">
        <f t="shared" si="100"/>
        <v>PH.IC.CV.243311.01</v>
      </c>
      <c r="Q1016" s="171" t="str">
        <f t="shared" si="101"/>
        <v>CL.IC.CV.243311.01</v>
      </c>
      <c r="AR1016" s="145" t="s">
        <v>12773</v>
      </c>
      <c r="AS1016" s="145">
        <v>1749</v>
      </c>
    </row>
    <row r="1017" spans="1:47" s="145" customFormat="1" ht="16">
      <c r="A1017" s="145" t="s">
        <v>12003</v>
      </c>
      <c r="C1017" s="170" t="s">
        <v>7055</v>
      </c>
      <c r="E1017" s="170" t="s">
        <v>7163</v>
      </c>
      <c r="F1017" s="145" t="s">
        <v>14569</v>
      </c>
      <c r="G1017" s="145" t="s">
        <v>11960</v>
      </c>
      <c r="H1017" s="170" t="s">
        <v>12100</v>
      </c>
      <c r="I1017" s="145" t="s">
        <v>11961</v>
      </c>
      <c r="J1017" s="171" t="str">
        <f t="shared" si="98"/>
        <v>IC.CV.243312</v>
      </c>
      <c r="K1017" s="170" t="s">
        <v>2379</v>
      </c>
      <c r="L1017" s="145" t="str">
        <f t="shared" si="97"/>
        <v xml:space="preserve">     Wet to Dry:  specify date/time</v>
      </c>
      <c r="M1017" s="171" t="str">
        <f t="shared" si="99"/>
        <v>PI.IC.CV.243312.01</v>
      </c>
      <c r="N1017" s="171"/>
      <c r="O1017" s="171" t="str">
        <f t="shared" si="100"/>
        <v>PH.IC.CV.243312.01</v>
      </c>
      <c r="Q1017" s="171" t="str">
        <f t="shared" si="101"/>
        <v>CL.IC.CV.243312.01</v>
      </c>
      <c r="AR1017" s="145" t="s">
        <v>12773</v>
      </c>
      <c r="AS1017" s="145">
        <v>1749</v>
      </c>
    </row>
    <row r="1018" spans="1:47" s="145" customFormat="1" ht="16">
      <c r="A1018" s="145" t="s">
        <v>12003</v>
      </c>
      <c r="C1018" s="170" t="s">
        <v>7055</v>
      </c>
      <c r="E1018" s="170" t="s">
        <v>7163</v>
      </c>
      <c r="F1018" s="145" t="s">
        <v>14569</v>
      </c>
      <c r="G1018" s="145" t="s">
        <v>11866</v>
      </c>
      <c r="H1018" s="170" t="s">
        <v>12101</v>
      </c>
      <c r="I1018" s="145" t="s">
        <v>11964</v>
      </c>
      <c r="J1018" s="171" t="str">
        <f t="shared" si="98"/>
        <v>IC.CV.243313</v>
      </c>
      <c r="K1018" s="170" t="s">
        <v>2379</v>
      </c>
      <c r="L1018" s="145" t="str">
        <f t="shared" si="97"/>
        <v xml:space="preserve">     Normal Saline</v>
      </c>
      <c r="M1018" s="171" t="str">
        <f t="shared" si="99"/>
        <v>PI.IC.CV.243313.01</v>
      </c>
      <c r="N1018" s="171"/>
      <c r="O1018" s="171" t="str">
        <f t="shared" si="100"/>
        <v>PH.IC.CV.243313.01</v>
      </c>
      <c r="Q1018" s="171" t="str">
        <f t="shared" si="101"/>
        <v>CL.IC.CV.243313.01</v>
      </c>
      <c r="AR1018" s="145" t="s">
        <v>12773</v>
      </c>
      <c r="AS1018" s="145">
        <v>1749</v>
      </c>
    </row>
    <row r="1019" spans="1:47" s="145" customFormat="1" ht="16">
      <c r="A1019" s="145" t="s">
        <v>12003</v>
      </c>
      <c r="C1019" s="170" t="s">
        <v>7055</v>
      </c>
      <c r="E1019" s="170" t="s">
        <v>7163</v>
      </c>
      <c r="F1019" s="145" t="s">
        <v>14569</v>
      </c>
      <c r="G1019" s="145" t="s">
        <v>10699</v>
      </c>
      <c r="H1019" s="170" t="s">
        <v>12102</v>
      </c>
      <c r="I1019" s="145" t="s">
        <v>10700</v>
      </c>
      <c r="J1019" s="171" t="str">
        <f t="shared" si="98"/>
        <v>IC.CV.243314</v>
      </c>
      <c r="K1019" s="170" t="s">
        <v>2379</v>
      </c>
      <c r="L1019" s="145" t="str">
        <f t="shared" si="97"/>
        <v xml:space="preserve">     1/2 Hibiclens &amp; 1/2 Normal Saline</v>
      </c>
      <c r="M1019" s="171" t="str">
        <f t="shared" si="99"/>
        <v>PI.IC.CV.243314.01</v>
      </c>
      <c r="N1019" s="171"/>
      <c r="O1019" s="171" t="str">
        <f t="shared" si="100"/>
        <v>PH.IC.CV.243314.01</v>
      </c>
      <c r="Q1019" s="171" t="str">
        <f t="shared" si="101"/>
        <v>CL.IC.CV.243314.01</v>
      </c>
      <c r="AR1019" s="145" t="s">
        <v>12773</v>
      </c>
      <c r="AS1019" s="145">
        <v>1749</v>
      </c>
    </row>
    <row r="1020" spans="1:47" s="145" customFormat="1" ht="16">
      <c r="A1020" s="145" t="s">
        <v>12003</v>
      </c>
      <c r="C1020" s="170" t="s">
        <v>544</v>
      </c>
      <c r="E1020" s="170" t="s">
        <v>913</v>
      </c>
      <c r="F1020" s="145" t="s">
        <v>14569</v>
      </c>
      <c r="G1020" s="145" t="s">
        <v>11279</v>
      </c>
      <c r="H1020" s="170" t="s">
        <v>11559</v>
      </c>
      <c r="I1020" s="145" t="s">
        <v>10703</v>
      </c>
      <c r="J1020" s="171" t="str">
        <f t="shared" ref="J1020" si="107">CONCATENATE("IC.CV.",C1020,E1020,H1020)</f>
        <v>IC.CV.243315</v>
      </c>
      <c r="K1020" s="170" t="s">
        <v>3</v>
      </c>
      <c r="L1020" s="145" t="str">
        <f t="shared" ref="L1020" si="108">G1020</f>
        <v xml:space="preserve">     Cleansed with: specify</v>
      </c>
      <c r="M1020" s="171" t="str">
        <f t="shared" ref="M1020" si="109">CONCATENATE("PI.",J1020,".",K1020)</f>
        <v>PI.IC.CV.243315.01</v>
      </c>
      <c r="N1020" s="171"/>
      <c r="O1020" s="171" t="str">
        <f t="shared" ref="O1020" si="110">CONCATENATE("PH.",J1020,".",K1020)</f>
        <v>PH.IC.CV.243315.01</v>
      </c>
      <c r="Q1020" s="171" t="str">
        <f t="shared" ref="Q1020" si="111">CONCATENATE("CL.",J1020,".",K1020)</f>
        <v>CL.IC.CV.243315.01</v>
      </c>
      <c r="AR1020" s="145" t="s">
        <v>12773</v>
      </c>
      <c r="AS1020" s="145">
        <v>1749</v>
      </c>
    </row>
    <row r="1021" spans="1:47" s="145" customFormat="1" ht="16">
      <c r="A1021" s="172" t="s">
        <v>12003</v>
      </c>
      <c r="B1021" s="172"/>
      <c r="C1021" s="173" t="s">
        <v>7055</v>
      </c>
      <c r="D1021" s="172"/>
      <c r="E1021" s="173" t="s">
        <v>7163</v>
      </c>
      <c r="F1021" s="172" t="s">
        <v>14569</v>
      </c>
      <c r="G1021" s="172" t="s">
        <v>14721</v>
      </c>
      <c r="H1021" s="173" t="s">
        <v>7111</v>
      </c>
      <c r="I1021" s="172" t="s">
        <v>14721</v>
      </c>
      <c r="J1021" s="174" t="str">
        <f t="shared" si="98"/>
        <v>IC.CV.243342</v>
      </c>
      <c r="K1021" s="170" t="s">
        <v>2379</v>
      </c>
      <c r="L1021" s="145" t="str">
        <f t="shared" si="97"/>
        <v>Chloraprep</v>
      </c>
      <c r="M1021" s="171" t="str">
        <f t="shared" si="99"/>
        <v>PI.IC.CV.243342.01</v>
      </c>
      <c r="N1021" s="171"/>
      <c r="O1021" s="171" t="str">
        <f t="shared" si="100"/>
        <v>PH.IC.CV.243342.01</v>
      </c>
      <c r="Q1021" s="171" t="str">
        <f t="shared" si="101"/>
        <v>CL.IC.CV.243342.01</v>
      </c>
      <c r="AT1021" s="145" t="s">
        <v>12773</v>
      </c>
      <c r="AU1021" s="145">
        <v>1768</v>
      </c>
    </row>
    <row r="1022" spans="1:47" s="145" customFormat="1" ht="16">
      <c r="A1022" s="145" t="s">
        <v>12003</v>
      </c>
      <c r="C1022" s="170" t="s">
        <v>7055</v>
      </c>
      <c r="D1022" s="145" t="s">
        <v>14570</v>
      </c>
      <c r="E1022" s="170" t="s">
        <v>7163</v>
      </c>
      <c r="F1022" s="145" t="s">
        <v>14569</v>
      </c>
      <c r="G1022" s="145" t="s">
        <v>11325</v>
      </c>
      <c r="H1022" s="170" t="s">
        <v>11560</v>
      </c>
      <c r="I1022" s="145" t="s">
        <v>11179</v>
      </c>
      <c r="J1022" s="171" t="str">
        <f t="shared" si="98"/>
        <v>IC.CV.243316</v>
      </c>
      <c r="K1022" s="170" t="s">
        <v>2379</v>
      </c>
      <c r="L1022" s="145" t="str">
        <f t="shared" si="97"/>
        <v xml:space="preserve">     Colorless</v>
      </c>
      <c r="M1022" s="171" t="str">
        <f t="shared" si="99"/>
        <v>PI.IC.CV.243316.01</v>
      </c>
      <c r="N1022" s="171"/>
      <c r="O1022" s="171" t="str">
        <f t="shared" si="100"/>
        <v>PH.IC.CV.243316.01</v>
      </c>
      <c r="Q1022" s="171" t="str">
        <f t="shared" si="101"/>
        <v>CL.IC.CV.243316.01</v>
      </c>
      <c r="AR1022" s="145" t="s">
        <v>12773</v>
      </c>
      <c r="AS1022" s="145">
        <v>1749</v>
      </c>
    </row>
    <row r="1023" spans="1:47" s="145" customFormat="1" ht="16">
      <c r="A1023" s="145" t="s">
        <v>12003</v>
      </c>
      <c r="C1023" s="170" t="s">
        <v>7055</v>
      </c>
      <c r="E1023" s="170" t="s">
        <v>7163</v>
      </c>
      <c r="F1023" s="145" t="s">
        <v>14569</v>
      </c>
      <c r="G1023" s="145" t="s">
        <v>11180</v>
      </c>
      <c r="H1023" s="170" t="s">
        <v>11561</v>
      </c>
      <c r="I1023" s="145" t="s">
        <v>11181</v>
      </c>
      <c r="J1023" s="171" t="str">
        <f t="shared" si="98"/>
        <v>IC.CV.243317</v>
      </c>
      <c r="K1023" s="170" t="s">
        <v>2379</v>
      </c>
      <c r="L1023" s="145" t="str">
        <f t="shared" si="97"/>
        <v xml:space="preserve">     Pink</v>
      </c>
      <c r="M1023" s="171" t="str">
        <f t="shared" si="99"/>
        <v>PI.IC.CV.243317.01</v>
      </c>
      <c r="N1023" s="171"/>
      <c r="O1023" s="171" t="str">
        <f t="shared" si="100"/>
        <v>PH.IC.CV.243317.01</v>
      </c>
      <c r="Q1023" s="171" t="str">
        <f t="shared" si="101"/>
        <v>CL.IC.CV.243317.01</v>
      </c>
      <c r="AR1023" s="145" t="s">
        <v>12773</v>
      </c>
      <c r="AS1023" s="145">
        <v>1749</v>
      </c>
    </row>
    <row r="1024" spans="1:47" s="145" customFormat="1" ht="16">
      <c r="A1024" s="145" t="s">
        <v>12003</v>
      </c>
      <c r="C1024" s="170" t="s">
        <v>7055</v>
      </c>
      <c r="E1024" s="170" t="s">
        <v>7163</v>
      </c>
      <c r="F1024" s="145" t="s">
        <v>14569</v>
      </c>
      <c r="G1024" s="145" t="s">
        <v>11329</v>
      </c>
      <c r="H1024" s="170" t="s">
        <v>12060</v>
      </c>
      <c r="I1024" s="145" t="s">
        <v>11477</v>
      </c>
      <c r="J1024" s="171" t="str">
        <f t="shared" si="98"/>
        <v>IC.CV.243318</v>
      </c>
      <c r="K1024" s="170" t="s">
        <v>2379</v>
      </c>
      <c r="L1024" s="145" t="str">
        <f t="shared" si="97"/>
        <v xml:space="preserve">     Red</v>
      </c>
      <c r="M1024" s="171" t="str">
        <f t="shared" si="99"/>
        <v>PI.IC.CV.243318.01</v>
      </c>
      <c r="N1024" s="171"/>
      <c r="O1024" s="171" t="str">
        <f t="shared" si="100"/>
        <v>PH.IC.CV.243318.01</v>
      </c>
      <c r="Q1024" s="171" t="str">
        <f t="shared" si="101"/>
        <v>CL.IC.CV.243318.01</v>
      </c>
      <c r="AR1024" s="145" t="s">
        <v>12773</v>
      </c>
      <c r="AS1024" s="145">
        <v>1749</v>
      </c>
    </row>
    <row r="1025" spans="1:45" s="145" customFormat="1" ht="16">
      <c r="A1025" s="145" t="s">
        <v>12003</v>
      </c>
      <c r="C1025" s="170" t="s">
        <v>7055</v>
      </c>
      <c r="E1025" s="170" t="s">
        <v>7163</v>
      </c>
      <c r="F1025" s="145" t="s">
        <v>14569</v>
      </c>
      <c r="G1025" s="145" t="s">
        <v>11330</v>
      </c>
      <c r="H1025" s="170" t="s">
        <v>11913</v>
      </c>
      <c r="I1025" s="145" t="s">
        <v>11331</v>
      </c>
      <c r="J1025" s="171" t="str">
        <f t="shared" si="98"/>
        <v>IC.CV.243319</v>
      </c>
      <c r="K1025" s="170" t="s">
        <v>2379</v>
      </c>
      <c r="L1025" s="145" t="str">
        <f t="shared" si="97"/>
        <v xml:space="preserve">     Maroon</v>
      </c>
      <c r="M1025" s="171" t="str">
        <f t="shared" si="99"/>
        <v>PI.IC.CV.243319.01</v>
      </c>
      <c r="N1025" s="171"/>
      <c r="O1025" s="171" t="str">
        <f t="shared" si="100"/>
        <v>PH.IC.CV.243319.01</v>
      </c>
      <c r="Q1025" s="171" t="str">
        <f t="shared" si="101"/>
        <v>CL.IC.CV.243319.01</v>
      </c>
      <c r="AR1025" s="145" t="s">
        <v>12773</v>
      </c>
      <c r="AS1025" s="145">
        <v>1749</v>
      </c>
    </row>
    <row r="1026" spans="1:45" s="145" customFormat="1" ht="16">
      <c r="A1026" s="145" t="s">
        <v>12003</v>
      </c>
      <c r="C1026" s="170" t="s">
        <v>7055</v>
      </c>
      <c r="E1026" s="170" t="s">
        <v>7163</v>
      </c>
      <c r="F1026" s="145" t="s">
        <v>14569</v>
      </c>
      <c r="G1026" s="145" t="s">
        <v>11176</v>
      </c>
      <c r="H1026" s="170" t="s">
        <v>11906</v>
      </c>
      <c r="I1026" s="145" t="s">
        <v>11177</v>
      </c>
      <c r="J1026" s="171" t="str">
        <f t="shared" si="98"/>
        <v>IC.CV.243320</v>
      </c>
      <c r="K1026" s="170" t="s">
        <v>2379</v>
      </c>
      <c r="L1026" s="145" t="str">
        <f t="shared" si="97"/>
        <v xml:space="preserve">     Yellow</v>
      </c>
      <c r="M1026" s="171" t="str">
        <f t="shared" si="99"/>
        <v>PI.IC.CV.243320.01</v>
      </c>
      <c r="N1026" s="171"/>
      <c r="O1026" s="171" t="str">
        <f t="shared" si="100"/>
        <v>PH.IC.CV.243320.01</v>
      </c>
      <c r="Q1026" s="171" t="str">
        <f t="shared" si="101"/>
        <v>CL.IC.CV.243320.01</v>
      </c>
      <c r="AR1026" s="145" t="s">
        <v>12773</v>
      </c>
      <c r="AS1026" s="145">
        <v>1749</v>
      </c>
    </row>
    <row r="1027" spans="1:45" s="145" customFormat="1" ht="16">
      <c r="A1027" s="145" t="s">
        <v>12003</v>
      </c>
      <c r="C1027" s="170" t="s">
        <v>7055</v>
      </c>
      <c r="E1027" s="170" t="s">
        <v>7163</v>
      </c>
      <c r="F1027" s="145" t="s">
        <v>14569</v>
      </c>
      <c r="G1027" s="145" t="s">
        <v>11876</v>
      </c>
      <c r="H1027" s="170" t="s">
        <v>10704</v>
      </c>
      <c r="I1027" s="145" t="s">
        <v>11877</v>
      </c>
      <c r="J1027" s="171" t="str">
        <f t="shared" si="98"/>
        <v>IC.CV.243321</v>
      </c>
      <c r="K1027" s="170" t="s">
        <v>2379</v>
      </c>
      <c r="L1027" s="145" t="str">
        <f t="shared" si="97"/>
        <v xml:space="preserve">     Amber</v>
      </c>
      <c r="M1027" s="171" t="str">
        <f t="shared" si="99"/>
        <v>PI.IC.CV.243321.01</v>
      </c>
      <c r="N1027" s="171"/>
      <c r="O1027" s="171" t="str">
        <f t="shared" si="100"/>
        <v>PH.IC.CV.243321.01</v>
      </c>
      <c r="Q1027" s="171" t="str">
        <f t="shared" si="101"/>
        <v>CL.IC.CV.243321.01</v>
      </c>
      <c r="AR1027" s="145" t="s">
        <v>12773</v>
      </c>
      <c r="AS1027" s="145">
        <v>1749</v>
      </c>
    </row>
    <row r="1028" spans="1:45" s="145" customFormat="1" ht="16">
      <c r="A1028" s="145" t="s">
        <v>12003</v>
      </c>
      <c r="C1028" s="170" t="s">
        <v>7055</v>
      </c>
      <c r="E1028" s="170" t="s">
        <v>7163</v>
      </c>
      <c r="F1028" s="145" t="s">
        <v>14569</v>
      </c>
      <c r="G1028" s="145" t="s">
        <v>11878</v>
      </c>
      <c r="H1028" s="170" t="s">
        <v>10705</v>
      </c>
      <c r="I1028" s="145" t="s">
        <v>11879</v>
      </c>
      <c r="J1028" s="171" t="str">
        <f t="shared" si="98"/>
        <v>IC.CV.243322</v>
      </c>
      <c r="K1028" s="170" t="s">
        <v>12175</v>
      </c>
      <c r="L1028" s="145" t="str">
        <f t="shared" si="97"/>
        <v xml:space="preserve">     Green</v>
      </c>
      <c r="M1028" s="171" t="str">
        <f t="shared" si="99"/>
        <v>PI.IC.CV.243322.01</v>
      </c>
      <c r="N1028" s="171"/>
      <c r="O1028" s="171" t="str">
        <f t="shared" si="100"/>
        <v>PH.IC.CV.243322.01</v>
      </c>
      <c r="Q1028" s="171" t="str">
        <f t="shared" si="101"/>
        <v>CL.IC.CV.243322.01</v>
      </c>
      <c r="AR1028" s="145" t="s">
        <v>12773</v>
      </c>
      <c r="AS1028" s="145">
        <v>1749</v>
      </c>
    </row>
    <row r="1029" spans="1:45" s="145" customFormat="1" ht="16">
      <c r="A1029" s="145" t="s">
        <v>12003</v>
      </c>
      <c r="C1029" s="170" t="s">
        <v>7055</v>
      </c>
      <c r="E1029" s="170" t="s">
        <v>7163</v>
      </c>
      <c r="F1029" s="145" t="s">
        <v>14569</v>
      </c>
      <c r="G1029" s="145" t="s">
        <v>11880</v>
      </c>
      <c r="H1029" s="170" t="s">
        <v>10706</v>
      </c>
      <c r="I1029" s="145" t="s">
        <v>11881</v>
      </c>
      <c r="J1029" s="171" t="str">
        <f t="shared" si="98"/>
        <v>IC.CV.243323</v>
      </c>
      <c r="K1029" s="170" t="s">
        <v>2379</v>
      </c>
      <c r="L1029" s="145" t="str">
        <f t="shared" si="97"/>
        <v xml:space="preserve">     Tan</v>
      </c>
      <c r="M1029" s="171" t="str">
        <f t="shared" si="99"/>
        <v>PI.IC.CV.243323.01</v>
      </c>
      <c r="N1029" s="171"/>
      <c r="O1029" s="171" t="str">
        <f t="shared" si="100"/>
        <v>PH.IC.CV.243323.01</v>
      </c>
      <c r="Q1029" s="171" t="str">
        <f t="shared" si="101"/>
        <v>CL.IC.CV.243323.01</v>
      </c>
      <c r="AR1029" s="145" t="s">
        <v>12773</v>
      </c>
      <c r="AS1029" s="145">
        <v>1749</v>
      </c>
    </row>
    <row r="1030" spans="1:45" s="145" customFormat="1" ht="16">
      <c r="A1030" s="145" t="s">
        <v>12003</v>
      </c>
      <c r="C1030" s="170" t="s">
        <v>7055</v>
      </c>
      <c r="D1030" s="145" t="s">
        <v>14571</v>
      </c>
      <c r="E1030" s="170" t="s">
        <v>7163</v>
      </c>
      <c r="F1030" s="145" t="s">
        <v>14569</v>
      </c>
      <c r="G1030" s="145" t="s">
        <v>11882</v>
      </c>
      <c r="H1030" s="170" t="s">
        <v>10707</v>
      </c>
      <c r="I1030" s="145" t="s">
        <v>11883</v>
      </c>
      <c r="J1030" s="171" t="str">
        <f t="shared" si="98"/>
        <v>IC.CV.243324</v>
      </c>
      <c r="K1030" s="170" t="s">
        <v>12175</v>
      </c>
      <c r="L1030" s="145" t="str">
        <f t="shared" si="97"/>
        <v xml:space="preserve">     Bloody</v>
      </c>
      <c r="M1030" s="171" t="str">
        <f t="shared" si="99"/>
        <v>PI.IC.CV.243324.01</v>
      </c>
      <c r="N1030" s="171"/>
      <c r="O1030" s="171" t="str">
        <f t="shared" si="100"/>
        <v>PH.IC.CV.243324.01</v>
      </c>
      <c r="Q1030" s="171" t="str">
        <f t="shared" si="101"/>
        <v>CL.IC.CV.243324.01</v>
      </c>
      <c r="AR1030" s="145" t="s">
        <v>12773</v>
      </c>
      <c r="AS1030" s="145">
        <v>1749</v>
      </c>
    </row>
    <row r="1031" spans="1:45" s="145" customFormat="1" ht="16">
      <c r="A1031" s="145" t="s">
        <v>12003</v>
      </c>
      <c r="C1031" s="170" t="s">
        <v>7055</v>
      </c>
      <c r="E1031" s="170" t="s">
        <v>7163</v>
      </c>
      <c r="F1031" s="145" t="s">
        <v>14569</v>
      </c>
      <c r="G1031" s="145" t="s">
        <v>11884</v>
      </c>
      <c r="H1031" s="170" t="s">
        <v>10708</v>
      </c>
      <c r="I1031" s="145" t="s">
        <v>11546</v>
      </c>
      <c r="J1031" s="171" t="str">
        <f t="shared" si="98"/>
        <v>IC.CV.243325</v>
      </c>
      <c r="K1031" s="170" t="s">
        <v>12175</v>
      </c>
      <c r="L1031" s="145" t="str">
        <f t="shared" si="97"/>
        <v xml:space="preserve">     Serosanguinous</v>
      </c>
      <c r="M1031" s="171" t="str">
        <f t="shared" si="99"/>
        <v>PI.IC.CV.243325.01</v>
      </c>
      <c r="N1031" s="171"/>
      <c r="O1031" s="171" t="str">
        <f t="shared" si="100"/>
        <v>PH.IC.CV.243325.01</v>
      </c>
      <c r="Q1031" s="171" t="str">
        <f t="shared" si="101"/>
        <v>CL.IC.CV.243325.01</v>
      </c>
      <c r="AR1031" s="145" t="s">
        <v>12773</v>
      </c>
      <c r="AS1031" s="145">
        <v>1749</v>
      </c>
    </row>
    <row r="1032" spans="1:45" s="145" customFormat="1" ht="16">
      <c r="A1032" s="145" t="s">
        <v>12003</v>
      </c>
      <c r="C1032" s="170" t="s">
        <v>7055</v>
      </c>
      <c r="E1032" s="170" t="s">
        <v>7163</v>
      </c>
      <c r="F1032" s="145" t="s">
        <v>14569</v>
      </c>
      <c r="G1032" s="145" t="s">
        <v>11547</v>
      </c>
      <c r="H1032" s="170" t="s">
        <v>10709</v>
      </c>
      <c r="I1032" s="145" t="s">
        <v>11548</v>
      </c>
      <c r="J1032" s="171" t="str">
        <f t="shared" si="98"/>
        <v>IC.CV.243326</v>
      </c>
      <c r="K1032" s="170" t="s">
        <v>12175</v>
      </c>
      <c r="L1032" s="145" t="str">
        <f t="shared" si="97"/>
        <v xml:space="preserve">     Serous</v>
      </c>
      <c r="M1032" s="171" t="str">
        <f t="shared" si="99"/>
        <v>PI.IC.CV.243326.01</v>
      </c>
      <c r="N1032" s="171"/>
      <c r="O1032" s="171" t="str">
        <f t="shared" si="100"/>
        <v>PH.IC.CV.243326.01</v>
      </c>
      <c r="Q1032" s="171" t="str">
        <f t="shared" si="101"/>
        <v>CL.IC.CV.243326.01</v>
      </c>
      <c r="AR1032" s="145" t="s">
        <v>12773</v>
      </c>
      <c r="AS1032" s="145">
        <v>1749</v>
      </c>
    </row>
    <row r="1033" spans="1:45" s="145" customFormat="1" ht="16">
      <c r="A1033" s="145" t="s">
        <v>12003</v>
      </c>
      <c r="C1033" s="170" t="s">
        <v>7055</v>
      </c>
      <c r="E1033" s="170" t="s">
        <v>7163</v>
      </c>
      <c r="F1033" s="145" t="s">
        <v>14569</v>
      </c>
      <c r="G1033" s="145" t="s">
        <v>11549</v>
      </c>
      <c r="H1033" s="170" t="s">
        <v>7686</v>
      </c>
      <c r="I1033" s="145" t="s">
        <v>11550</v>
      </c>
      <c r="J1033" s="171" t="str">
        <f t="shared" si="98"/>
        <v>IC.CV.243327</v>
      </c>
      <c r="K1033" s="170" t="s">
        <v>12175</v>
      </c>
      <c r="L1033" s="145" t="str">
        <f t="shared" si="97"/>
        <v xml:space="preserve">     Clear</v>
      </c>
      <c r="M1033" s="171" t="str">
        <f t="shared" si="99"/>
        <v>PI.IC.CV.243327.01</v>
      </c>
      <c r="N1033" s="171"/>
      <c r="O1033" s="171" t="str">
        <f t="shared" si="100"/>
        <v>PH.IC.CV.243327.01</v>
      </c>
      <c r="Q1033" s="171" t="str">
        <f t="shared" si="101"/>
        <v>CL.IC.CV.243327.01</v>
      </c>
      <c r="AR1033" s="145" t="s">
        <v>12773</v>
      </c>
      <c r="AS1033" s="145">
        <v>1749</v>
      </c>
    </row>
    <row r="1034" spans="1:45" s="145" customFormat="1" ht="16">
      <c r="A1034" s="145" t="s">
        <v>12003</v>
      </c>
      <c r="C1034" s="170" t="s">
        <v>7055</v>
      </c>
      <c r="E1034" s="170" t="s">
        <v>7163</v>
      </c>
      <c r="F1034" s="145" t="s">
        <v>14569</v>
      </c>
      <c r="G1034" s="145" t="s">
        <v>11551</v>
      </c>
      <c r="H1034" s="170" t="s">
        <v>7689</v>
      </c>
      <c r="I1034" s="145" t="s">
        <v>11552</v>
      </c>
      <c r="J1034" s="171" t="str">
        <f t="shared" si="98"/>
        <v>IC.CV.243328</v>
      </c>
      <c r="K1034" s="170" t="s">
        <v>12175</v>
      </c>
      <c r="L1034" s="145" t="str">
        <f t="shared" si="97"/>
        <v xml:space="preserve">     Cloudy</v>
      </c>
      <c r="M1034" s="171" t="str">
        <f t="shared" si="99"/>
        <v>PI.IC.CV.243328.01</v>
      </c>
      <c r="N1034" s="171"/>
      <c r="O1034" s="171" t="str">
        <f t="shared" si="100"/>
        <v>PH.IC.CV.243328.01</v>
      </c>
      <c r="Q1034" s="171" t="str">
        <f t="shared" si="101"/>
        <v>CL.IC.CV.243328.01</v>
      </c>
      <c r="AR1034" s="145" t="s">
        <v>12773</v>
      </c>
      <c r="AS1034" s="145">
        <v>1749</v>
      </c>
    </row>
    <row r="1035" spans="1:45" s="145" customFormat="1" ht="16">
      <c r="A1035" s="145" t="s">
        <v>12003</v>
      </c>
      <c r="C1035" s="170" t="s">
        <v>7055</v>
      </c>
      <c r="E1035" s="170" t="s">
        <v>7163</v>
      </c>
      <c r="F1035" s="145" t="s">
        <v>14569</v>
      </c>
      <c r="G1035" s="145" t="s">
        <v>11553</v>
      </c>
      <c r="H1035" s="170" t="s">
        <v>7532</v>
      </c>
      <c r="I1035" s="145" t="s">
        <v>11554</v>
      </c>
      <c r="J1035" s="171" t="str">
        <f t="shared" si="98"/>
        <v>IC.CV.243329</v>
      </c>
      <c r="K1035" s="170" t="s">
        <v>12175</v>
      </c>
      <c r="L1035" s="145" t="str">
        <f t="shared" si="97"/>
        <v xml:space="preserve">     Purulent</v>
      </c>
      <c r="M1035" s="171" t="str">
        <f t="shared" si="99"/>
        <v>PI.IC.CV.243329.01</v>
      </c>
      <c r="N1035" s="171"/>
      <c r="O1035" s="171" t="str">
        <f t="shared" si="100"/>
        <v>PH.IC.CV.243329.01</v>
      </c>
      <c r="Q1035" s="171" t="str">
        <f t="shared" si="101"/>
        <v>CL.IC.CV.243329.01</v>
      </c>
      <c r="AR1035" s="145" t="s">
        <v>12773</v>
      </c>
      <c r="AS1035" s="145">
        <v>1749</v>
      </c>
    </row>
    <row r="1036" spans="1:45" s="145" customFormat="1" ht="16">
      <c r="A1036" s="145" t="s">
        <v>12003</v>
      </c>
      <c r="C1036" s="170" t="s">
        <v>7055</v>
      </c>
      <c r="E1036" s="170" t="s">
        <v>7163</v>
      </c>
      <c r="F1036" s="145" t="s">
        <v>14569</v>
      </c>
      <c r="G1036" s="145" t="s">
        <v>11395</v>
      </c>
      <c r="H1036" s="170" t="s">
        <v>7537</v>
      </c>
      <c r="I1036" s="145" t="s">
        <v>11396</v>
      </c>
      <c r="J1036" s="171" t="str">
        <f t="shared" si="98"/>
        <v>IC.CV.243330</v>
      </c>
      <c r="K1036" s="170" t="s">
        <v>12175</v>
      </c>
      <c r="L1036" s="145" t="str">
        <f t="shared" si="97"/>
        <v xml:space="preserve">     Viscous</v>
      </c>
      <c r="M1036" s="171" t="str">
        <f t="shared" si="99"/>
        <v>PI.IC.CV.243330.01</v>
      </c>
      <c r="N1036" s="171"/>
      <c r="O1036" s="171" t="str">
        <f t="shared" si="100"/>
        <v>PH.IC.CV.243330.01</v>
      </c>
      <c r="Q1036" s="171" t="str">
        <f t="shared" si="101"/>
        <v>CL.IC.CV.243330.01</v>
      </c>
      <c r="AR1036" s="145" t="s">
        <v>12773</v>
      </c>
      <c r="AS1036" s="145">
        <v>1749</v>
      </c>
    </row>
    <row r="1037" spans="1:45" s="145" customFormat="1" ht="16">
      <c r="A1037" s="145" t="s">
        <v>12003</v>
      </c>
      <c r="C1037" s="170" t="s">
        <v>7055</v>
      </c>
      <c r="D1037" s="145" t="s">
        <v>14572</v>
      </c>
      <c r="E1037" s="170" t="s">
        <v>7163</v>
      </c>
      <c r="F1037" s="145" t="s">
        <v>14569</v>
      </c>
      <c r="G1037" s="145" t="s">
        <v>14502</v>
      </c>
      <c r="H1037" s="170" t="s">
        <v>7544</v>
      </c>
      <c r="I1037" s="145" t="s">
        <v>12157</v>
      </c>
      <c r="J1037" s="171" t="str">
        <f t="shared" si="98"/>
        <v>IC.CV.243331</v>
      </c>
      <c r="K1037" s="170" t="s">
        <v>12175</v>
      </c>
      <c r="L1037" s="145" t="str">
        <f t="shared" si="97"/>
        <v xml:space="preserve">     Drsg Drainage none</v>
      </c>
      <c r="M1037" s="171" t="str">
        <f t="shared" si="99"/>
        <v>PI.IC.CV.243331.01</v>
      </c>
      <c r="N1037" s="171"/>
      <c r="O1037" s="171" t="str">
        <f t="shared" si="100"/>
        <v>PH.IC.CV.243331.01</v>
      </c>
      <c r="Q1037" s="171" t="str">
        <f t="shared" si="101"/>
        <v>CL.IC.CV.243331.01</v>
      </c>
      <c r="AR1037" s="145" t="s">
        <v>12773</v>
      </c>
      <c r="AS1037" s="145">
        <v>1749</v>
      </c>
    </row>
    <row r="1038" spans="1:45" s="145" customFormat="1" ht="16">
      <c r="A1038" s="145" t="s">
        <v>12003</v>
      </c>
      <c r="C1038" s="170" t="s">
        <v>7055</v>
      </c>
      <c r="E1038" s="170" t="s">
        <v>7163</v>
      </c>
      <c r="F1038" s="145" t="s">
        <v>14569</v>
      </c>
      <c r="G1038" s="145" t="s">
        <v>14503</v>
      </c>
      <c r="H1038" s="170" t="s">
        <v>7547</v>
      </c>
      <c r="I1038" s="145" t="s">
        <v>11400</v>
      </c>
      <c r="J1038" s="171" t="str">
        <f t="shared" si="98"/>
        <v>IC.CV.243332</v>
      </c>
      <c r="K1038" s="170" t="s">
        <v>12175</v>
      </c>
      <c r="L1038" s="145" t="str">
        <f t="shared" ref="L1038:L1101" si="112">G1038</f>
        <v xml:space="preserve">     Drsg scant amount Drainage</v>
      </c>
      <c r="M1038" s="171" t="str">
        <f t="shared" si="99"/>
        <v>PI.IC.CV.243332.01</v>
      </c>
      <c r="N1038" s="171"/>
      <c r="O1038" s="171" t="str">
        <f t="shared" si="100"/>
        <v>PH.IC.CV.243332.01</v>
      </c>
      <c r="Q1038" s="171" t="str">
        <f t="shared" si="101"/>
        <v>CL.IC.CV.243332.01</v>
      </c>
      <c r="AR1038" s="145" t="s">
        <v>12773</v>
      </c>
      <c r="AS1038" s="145">
        <v>1749</v>
      </c>
    </row>
    <row r="1039" spans="1:45" s="145" customFormat="1" ht="16">
      <c r="A1039" s="145" t="s">
        <v>12003</v>
      </c>
      <c r="C1039" s="170" t="s">
        <v>7055</v>
      </c>
      <c r="E1039" s="170" t="s">
        <v>7163</v>
      </c>
      <c r="F1039" s="145" t="s">
        <v>14569</v>
      </c>
      <c r="G1039" s="145" t="s">
        <v>14573</v>
      </c>
      <c r="H1039" s="170" t="s">
        <v>7163</v>
      </c>
      <c r="I1039" s="145" t="s">
        <v>11730</v>
      </c>
      <c r="J1039" s="171" t="str">
        <f t="shared" si="98"/>
        <v>IC.CV.243333</v>
      </c>
      <c r="K1039" s="170" t="s">
        <v>12175</v>
      </c>
      <c r="L1039" s="145" t="str">
        <f t="shared" si="112"/>
        <v xml:space="preserve">     Drsg small amount Drainage </v>
      </c>
      <c r="M1039" s="171" t="str">
        <f t="shared" si="99"/>
        <v>PI.IC.CV.243333.01</v>
      </c>
      <c r="N1039" s="171"/>
      <c r="O1039" s="171" t="str">
        <f t="shared" si="100"/>
        <v>PH.IC.CV.243333.01</v>
      </c>
      <c r="Q1039" s="171" t="str">
        <f t="shared" si="101"/>
        <v>CL.IC.CV.243333.01</v>
      </c>
      <c r="AR1039" s="145" t="s">
        <v>12773</v>
      </c>
      <c r="AS1039" s="145">
        <v>1749</v>
      </c>
    </row>
    <row r="1040" spans="1:45" s="145" customFormat="1" ht="16">
      <c r="A1040" s="145" t="s">
        <v>12003</v>
      </c>
      <c r="C1040" s="170" t="s">
        <v>7055</v>
      </c>
      <c r="E1040" s="170" t="s">
        <v>7163</v>
      </c>
      <c r="F1040" s="145" t="s">
        <v>14569</v>
      </c>
      <c r="G1040" s="145" t="s">
        <v>14574</v>
      </c>
      <c r="H1040" s="170" t="s">
        <v>8320</v>
      </c>
      <c r="I1040" s="145" t="s">
        <v>11732</v>
      </c>
      <c r="J1040" s="171" t="str">
        <f t="shared" si="98"/>
        <v>IC.CV.243334</v>
      </c>
      <c r="K1040" s="170" t="s">
        <v>12175</v>
      </c>
      <c r="L1040" s="145" t="str">
        <f t="shared" si="112"/>
        <v xml:space="preserve">     Drsg moderate amount Drainage </v>
      </c>
      <c r="M1040" s="171" t="str">
        <f t="shared" si="99"/>
        <v>PI.IC.CV.243334.01</v>
      </c>
      <c r="N1040" s="171"/>
      <c r="O1040" s="171" t="str">
        <f t="shared" si="100"/>
        <v>PH.IC.CV.243334.01</v>
      </c>
      <c r="Q1040" s="171" t="str">
        <f t="shared" si="101"/>
        <v>CL.IC.CV.243334.01</v>
      </c>
      <c r="AR1040" s="145" t="s">
        <v>12773</v>
      </c>
      <c r="AS1040" s="145">
        <v>1749</v>
      </c>
    </row>
    <row r="1041" spans="1:45" s="145" customFormat="1" ht="16">
      <c r="A1041" s="145" t="s">
        <v>12003</v>
      </c>
      <c r="C1041" s="170" t="s">
        <v>7055</v>
      </c>
      <c r="E1041" s="170" t="s">
        <v>7163</v>
      </c>
      <c r="F1041" s="145" t="s">
        <v>14569</v>
      </c>
      <c r="G1041" s="145" t="s">
        <v>14566</v>
      </c>
      <c r="H1041" s="170" t="s">
        <v>8516</v>
      </c>
      <c r="I1041" s="145" t="s">
        <v>11734</v>
      </c>
      <c r="J1041" s="171" t="str">
        <f t="shared" si="98"/>
        <v>IC.CV.243335</v>
      </c>
      <c r="K1041" s="170" t="s">
        <v>12175</v>
      </c>
      <c r="L1041" s="145" t="str">
        <f t="shared" si="112"/>
        <v xml:space="preserve">     Drsg large amount Drainage</v>
      </c>
      <c r="M1041" s="171" t="str">
        <f t="shared" si="99"/>
        <v>PI.IC.CV.243335.01</v>
      </c>
      <c r="N1041" s="171"/>
      <c r="O1041" s="171" t="str">
        <f t="shared" si="100"/>
        <v>PH.IC.CV.243335.01</v>
      </c>
      <c r="Q1041" s="171" t="str">
        <f t="shared" si="101"/>
        <v>CL.IC.CV.243335.01</v>
      </c>
      <c r="AR1041" s="145" t="s">
        <v>12773</v>
      </c>
      <c r="AS1041" s="145">
        <v>1749</v>
      </c>
    </row>
    <row r="1042" spans="1:45" s="145" customFormat="1" ht="16">
      <c r="A1042" s="145" t="s">
        <v>12003</v>
      </c>
      <c r="C1042" s="170" t="s">
        <v>7055</v>
      </c>
      <c r="E1042" s="170" t="s">
        <v>7163</v>
      </c>
      <c r="F1042" s="145" t="s">
        <v>14569</v>
      </c>
      <c r="G1042" s="145" t="s">
        <v>14567</v>
      </c>
      <c r="H1042" s="170" t="s">
        <v>8783</v>
      </c>
      <c r="I1042" s="145" t="s">
        <v>11753</v>
      </c>
      <c r="J1042" s="171" t="str">
        <f t="shared" si="98"/>
        <v>IC.CV.243336</v>
      </c>
      <c r="K1042" s="170" t="s">
        <v>12175</v>
      </c>
      <c r="L1042" s="145" t="str">
        <f t="shared" si="112"/>
        <v xml:space="preserve">     Drsg Drainage same amount</v>
      </c>
      <c r="M1042" s="171" t="str">
        <f t="shared" si="99"/>
        <v>PI.IC.CV.243336.01</v>
      </c>
      <c r="N1042" s="171"/>
      <c r="O1042" s="171" t="str">
        <f t="shared" si="100"/>
        <v>PH.IC.CV.243336.01</v>
      </c>
      <c r="Q1042" s="171" t="str">
        <f t="shared" si="101"/>
        <v>CL.IC.CV.243336.01</v>
      </c>
      <c r="AR1042" s="145" t="s">
        <v>12773</v>
      </c>
      <c r="AS1042" s="145">
        <v>1749</v>
      </c>
    </row>
    <row r="1043" spans="1:45" s="145" customFormat="1" ht="16">
      <c r="A1043" s="145" t="s">
        <v>12003</v>
      </c>
      <c r="C1043" s="170" t="s">
        <v>7055</v>
      </c>
      <c r="E1043" s="170" t="s">
        <v>7163</v>
      </c>
      <c r="F1043" s="145" t="s">
        <v>14569</v>
      </c>
      <c r="G1043" s="145" t="s">
        <v>14509</v>
      </c>
      <c r="H1043" s="170" t="s">
        <v>8912</v>
      </c>
      <c r="I1043" s="145" t="s">
        <v>11752</v>
      </c>
      <c r="J1043" s="171" t="str">
        <f t="shared" si="98"/>
        <v>IC.CV.243337</v>
      </c>
      <c r="K1043" s="170" t="s">
        <v>12175</v>
      </c>
      <c r="L1043" s="145" t="str">
        <f t="shared" si="112"/>
        <v xml:space="preserve">     Drsg Drainage decreasing</v>
      </c>
      <c r="M1043" s="171" t="str">
        <f t="shared" si="99"/>
        <v>PI.IC.CV.243337.01</v>
      </c>
      <c r="N1043" s="171"/>
      <c r="O1043" s="171" t="str">
        <f t="shared" si="100"/>
        <v>PH.IC.CV.243337.01</v>
      </c>
      <c r="Q1043" s="171" t="str">
        <f t="shared" si="101"/>
        <v>CL.IC.CV.243337.01</v>
      </c>
      <c r="AR1043" s="145" t="s">
        <v>12773</v>
      </c>
      <c r="AS1043" s="145">
        <v>1749</v>
      </c>
    </row>
    <row r="1044" spans="1:45" s="145" customFormat="1" ht="16">
      <c r="A1044" s="145" t="s">
        <v>12003</v>
      </c>
      <c r="C1044" s="170" t="s">
        <v>7055</v>
      </c>
      <c r="E1044" s="170" t="s">
        <v>7163</v>
      </c>
      <c r="F1044" s="145" t="s">
        <v>14569</v>
      </c>
      <c r="G1044" s="145" t="s">
        <v>14510</v>
      </c>
      <c r="H1044" s="170" t="s">
        <v>5983</v>
      </c>
      <c r="I1044" s="145" t="s">
        <v>11583</v>
      </c>
      <c r="J1044" s="171" t="str">
        <f t="shared" si="98"/>
        <v>IC.CV.243338</v>
      </c>
      <c r="K1044" s="170" t="s">
        <v>12175</v>
      </c>
      <c r="L1044" s="145" t="str">
        <f t="shared" si="112"/>
        <v xml:space="preserve">     Drsg Drainage increasing</v>
      </c>
      <c r="M1044" s="171" t="str">
        <f t="shared" si="99"/>
        <v>PI.IC.CV.243338.01</v>
      </c>
      <c r="N1044" s="171"/>
      <c r="O1044" s="171" t="str">
        <f t="shared" si="100"/>
        <v>PH.IC.CV.243338.01</v>
      </c>
      <c r="Q1044" s="171" t="str">
        <f t="shared" si="101"/>
        <v>CL.IC.CV.243338.01</v>
      </c>
      <c r="AR1044" s="145" t="s">
        <v>12773</v>
      </c>
      <c r="AS1044" s="145">
        <v>1749</v>
      </c>
    </row>
    <row r="1045" spans="1:45" s="145" customFormat="1" ht="16">
      <c r="A1045" s="145" t="s">
        <v>12003</v>
      </c>
      <c r="C1045" s="170" t="s">
        <v>7055</v>
      </c>
      <c r="D1045" s="145" t="s">
        <v>14575</v>
      </c>
      <c r="E1045" s="170" t="s">
        <v>7163</v>
      </c>
      <c r="F1045" s="145" t="s">
        <v>14569</v>
      </c>
      <c r="G1045" s="145" t="s">
        <v>11363</v>
      </c>
      <c r="H1045" s="170" t="s">
        <v>6127</v>
      </c>
      <c r="I1045" s="145" t="s">
        <v>10834</v>
      </c>
      <c r="J1045" s="171" t="str">
        <f t="shared" si="98"/>
        <v>IC.CV.243339</v>
      </c>
      <c r="K1045" s="170" t="s">
        <v>2379</v>
      </c>
      <c r="L1045" s="145" t="str">
        <f t="shared" si="112"/>
        <v xml:space="preserve">     None</v>
      </c>
      <c r="M1045" s="171" t="str">
        <f t="shared" si="99"/>
        <v>PI.IC.CV.243339.01</v>
      </c>
      <c r="N1045" s="171"/>
      <c r="O1045" s="171" t="str">
        <f t="shared" si="100"/>
        <v>PH.IC.CV.243339.01</v>
      </c>
      <c r="Q1045" s="171" t="str">
        <f t="shared" si="101"/>
        <v>CL.IC.CV.243339.01</v>
      </c>
      <c r="AR1045" s="145" t="s">
        <v>12773</v>
      </c>
      <c r="AS1045" s="145">
        <v>1749</v>
      </c>
    </row>
    <row r="1046" spans="1:45" s="145" customFormat="1" ht="16">
      <c r="A1046" s="145" t="s">
        <v>12003</v>
      </c>
      <c r="C1046" s="170" t="s">
        <v>7055</v>
      </c>
      <c r="E1046" s="170" t="s">
        <v>7163</v>
      </c>
      <c r="F1046" s="145" t="s">
        <v>14569</v>
      </c>
      <c r="G1046" s="145" t="s">
        <v>11234</v>
      </c>
      <c r="H1046" s="170" t="s">
        <v>2887</v>
      </c>
      <c r="I1046" s="145" t="s">
        <v>11235</v>
      </c>
      <c r="J1046" s="171" t="str">
        <f t="shared" si="98"/>
        <v>IC.CV.243340</v>
      </c>
      <c r="K1046" s="170" t="s">
        <v>12175</v>
      </c>
      <c r="L1046" s="145" t="str">
        <f t="shared" si="112"/>
        <v xml:space="preserve">     Foul</v>
      </c>
      <c r="M1046" s="171" t="str">
        <f t="shared" si="99"/>
        <v>PI.IC.CV.243340.01</v>
      </c>
      <c r="N1046" s="171"/>
      <c r="O1046" s="171" t="str">
        <f t="shared" si="100"/>
        <v>PH.IC.CV.243340.01</v>
      </c>
      <c r="Q1046" s="171" t="str">
        <f t="shared" si="101"/>
        <v>CL.IC.CV.243340.01</v>
      </c>
      <c r="AR1046" s="145" t="s">
        <v>12773</v>
      </c>
      <c r="AS1046" s="145">
        <v>1749</v>
      </c>
    </row>
    <row r="1047" spans="1:45" s="145" customFormat="1" ht="16">
      <c r="A1047" s="145" t="s">
        <v>12003</v>
      </c>
      <c r="C1047" s="170" t="s">
        <v>7055</v>
      </c>
      <c r="D1047" s="145" t="s">
        <v>14676</v>
      </c>
      <c r="E1047" s="170" t="s">
        <v>8320</v>
      </c>
      <c r="F1047" s="145" t="s">
        <v>14680</v>
      </c>
      <c r="G1047" s="145" t="s">
        <v>11325</v>
      </c>
      <c r="H1047" s="170" t="s">
        <v>11848</v>
      </c>
      <c r="I1047" s="145" t="s">
        <v>11179</v>
      </c>
      <c r="J1047" s="171" t="str">
        <f t="shared" si="98"/>
        <v>IC.CV.243401</v>
      </c>
      <c r="K1047" s="170" t="s">
        <v>12175</v>
      </c>
      <c r="L1047" s="145" t="str">
        <f t="shared" si="112"/>
        <v xml:space="preserve">     Colorless</v>
      </c>
      <c r="M1047" s="171" t="str">
        <f t="shared" si="99"/>
        <v>PI.IC.CV.243401.01</v>
      </c>
      <c r="N1047" s="171"/>
      <c r="O1047" s="171" t="str">
        <f t="shared" si="100"/>
        <v>PH.IC.CV.243401.01</v>
      </c>
      <c r="Q1047" s="171" t="str">
        <f t="shared" si="101"/>
        <v>CL.IC.CV.243401.01</v>
      </c>
      <c r="AR1047" s="145" t="s">
        <v>12773</v>
      </c>
      <c r="AS1047" s="145">
        <v>1749</v>
      </c>
    </row>
    <row r="1048" spans="1:45" s="145" customFormat="1" ht="16">
      <c r="A1048" s="145" t="s">
        <v>12003</v>
      </c>
      <c r="C1048" s="170" t="s">
        <v>7055</v>
      </c>
      <c r="E1048" s="170" t="s">
        <v>8320</v>
      </c>
      <c r="F1048" s="145" t="s">
        <v>14680</v>
      </c>
      <c r="G1048" s="145" t="s">
        <v>11180</v>
      </c>
      <c r="H1048" s="170" t="s">
        <v>12030</v>
      </c>
      <c r="I1048" s="145" t="s">
        <v>11181</v>
      </c>
      <c r="J1048" s="171" t="str">
        <f t="shared" si="98"/>
        <v>IC.CV.243402</v>
      </c>
      <c r="K1048" s="170" t="s">
        <v>12175</v>
      </c>
      <c r="L1048" s="145" t="str">
        <f t="shared" si="112"/>
        <v xml:space="preserve">     Pink</v>
      </c>
      <c r="M1048" s="171" t="str">
        <f t="shared" si="99"/>
        <v>PI.IC.CV.243402.01</v>
      </c>
      <c r="N1048" s="171"/>
      <c r="O1048" s="171" t="str">
        <f t="shared" si="100"/>
        <v>PH.IC.CV.243402.01</v>
      </c>
      <c r="Q1048" s="171" t="str">
        <f t="shared" si="101"/>
        <v>CL.IC.CV.243402.01</v>
      </c>
      <c r="AR1048" s="145" t="s">
        <v>12773</v>
      </c>
      <c r="AS1048" s="145">
        <v>1749</v>
      </c>
    </row>
    <row r="1049" spans="1:45" s="145" customFormat="1" ht="16">
      <c r="A1049" s="145" t="s">
        <v>12003</v>
      </c>
      <c r="C1049" s="170" t="s">
        <v>7055</v>
      </c>
      <c r="E1049" s="170" t="s">
        <v>8320</v>
      </c>
      <c r="F1049" s="145" t="s">
        <v>14680</v>
      </c>
      <c r="G1049" s="145" t="s">
        <v>11329</v>
      </c>
      <c r="H1049" s="170" t="s">
        <v>12032</v>
      </c>
      <c r="I1049" s="145" t="s">
        <v>11477</v>
      </c>
      <c r="J1049" s="171" t="str">
        <f t="shared" si="98"/>
        <v>IC.CV.243403</v>
      </c>
      <c r="K1049" s="170" t="s">
        <v>12175</v>
      </c>
      <c r="L1049" s="145" t="str">
        <f t="shared" si="112"/>
        <v xml:space="preserve">     Red</v>
      </c>
      <c r="M1049" s="171" t="str">
        <f t="shared" si="99"/>
        <v>PI.IC.CV.243403.01</v>
      </c>
      <c r="N1049" s="171"/>
      <c r="O1049" s="171" t="str">
        <f t="shared" si="100"/>
        <v>PH.IC.CV.243403.01</v>
      </c>
      <c r="Q1049" s="171" t="str">
        <f t="shared" si="101"/>
        <v>CL.IC.CV.243403.01</v>
      </c>
      <c r="AR1049" s="145" t="s">
        <v>12773</v>
      </c>
      <c r="AS1049" s="145">
        <v>1749</v>
      </c>
    </row>
    <row r="1050" spans="1:45" s="145" customFormat="1" ht="16">
      <c r="A1050" s="145" t="s">
        <v>12003</v>
      </c>
      <c r="C1050" s="170" t="s">
        <v>7055</v>
      </c>
      <c r="E1050" s="170" t="s">
        <v>8320</v>
      </c>
      <c r="F1050" s="145" t="s">
        <v>14680</v>
      </c>
      <c r="G1050" s="145" t="s">
        <v>11330</v>
      </c>
      <c r="H1050" s="170" t="s">
        <v>12028</v>
      </c>
      <c r="I1050" s="145" t="s">
        <v>11331</v>
      </c>
      <c r="J1050" s="171" t="str">
        <f t="shared" ref="J1050:J1113" si="113">CONCATENATE("IC.CV.",C1050,E1050,H1050)</f>
        <v>IC.CV.243404</v>
      </c>
      <c r="K1050" s="170" t="s">
        <v>12175</v>
      </c>
      <c r="L1050" s="145" t="str">
        <f t="shared" si="112"/>
        <v xml:space="preserve">     Maroon</v>
      </c>
      <c r="M1050" s="171" t="str">
        <f t="shared" si="99"/>
        <v>PI.IC.CV.243404.01</v>
      </c>
      <c r="N1050" s="171"/>
      <c r="O1050" s="171" t="str">
        <f t="shared" si="100"/>
        <v>PH.IC.CV.243404.01</v>
      </c>
      <c r="Q1050" s="171" t="str">
        <f t="shared" si="101"/>
        <v>CL.IC.CV.243404.01</v>
      </c>
      <c r="AR1050" s="145" t="s">
        <v>12773</v>
      </c>
      <c r="AS1050" s="145">
        <v>1749</v>
      </c>
    </row>
    <row r="1051" spans="1:45" s="145" customFormat="1" ht="16">
      <c r="A1051" s="145" t="s">
        <v>12003</v>
      </c>
      <c r="C1051" s="170" t="s">
        <v>7055</v>
      </c>
      <c r="E1051" s="170" t="s">
        <v>8320</v>
      </c>
      <c r="F1051" s="145" t="s">
        <v>14680</v>
      </c>
      <c r="G1051" s="145" t="s">
        <v>11176</v>
      </c>
      <c r="H1051" s="170" t="s">
        <v>12210</v>
      </c>
      <c r="I1051" s="145" t="s">
        <v>11177</v>
      </c>
      <c r="J1051" s="171" t="str">
        <f t="shared" si="113"/>
        <v>IC.CV.243405</v>
      </c>
      <c r="K1051" s="170" t="s">
        <v>12175</v>
      </c>
      <c r="L1051" s="145" t="str">
        <f t="shared" si="112"/>
        <v xml:space="preserve">     Yellow</v>
      </c>
      <c r="M1051" s="171" t="str">
        <f t="shared" ref="M1051:M1114" si="114">CONCATENATE("PI.",J1051,".",K1051)</f>
        <v>PI.IC.CV.243405.01</v>
      </c>
      <c r="N1051" s="171"/>
      <c r="O1051" s="171" t="str">
        <f t="shared" ref="O1051:O1114" si="115">CONCATENATE("PH.",J1051,".",K1051)</f>
        <v>PH.IC.CV.243405.01</v>
      </c>
      <c r="Q1051" s="171" t="str">
        <f t="shared" ref="Q1051:Q1114" si="116">CONCATENATE("CL.",J1051,".",K1051)</f>
        <v>CL.IC.CV.243405.01</v>
      </c>
      <c r="AR1051" s="145" t="s">
        <v>12773</v>
      </c>
      <c r="AS1051" s="145">
        <v>1749</v>
      </c>
    </row>
    <row r="1052" spans="1:45" s="145" customFormat="1" ht="16">
      <c r="A1052" s="145" t="s">
        <v>12003</v>
      </c>
      <c r="C1052" s="170" t="s">
        <v>7055</v>
      </c>
      <c r="E1052" s="170" t="s">
        <v>8320</v>
      </c>
      <c r="F1052" s="145" t="s">
        <v>14680</v>
      </c>
      <c r="G1052" s="145" t="s">
        <v>11876</v>
      </c>
      <c r="H1052" s="170" t="s">
        <v>12212</v>
      </c>
      <c r="I1052" s="145" t="s">
        <v>11877</v>
      </c>
      <c r="J1052" s="171" t="str">
        <f t="shared" si="113"/>
        <v>IC.CV.243406</v>
      </c>
      <c r="K1052" s="170" t="s">
        <v>12175</v>
      </c>
      <c r="L1052" s="145" t="str">
        <f t="shared" si="112"/>
        <v xml:space="preserve">     Amber</v>
      </c>
      <c r="M1052" s="171" t="str">
        <f t="shared" si="114"/>
        <v>PI.IC.CV.243406.01</v>
      </c>
      <c r="N1052" s="171"/>
      <c r="O1052" s="171" t="str">
        <f t="shared" si="115"/>
        <v>PH.IC.CV.243406.01</v>
      </c>
      <c r="Q1052" s="171" t="str">
        <f t="shared" si="116"/>
        <v>CL.IC.CV.243406.01</v>
      </c>
      <c r="AR1052" s="145" t="s">
        <v>12773</v>
      </c>
      <c r="AS1052" s="145">
        <v>1749</v>
      </c>
    </row>
    <row r="1053" spans="1:45" s="145" customFormat="1" ht="16">
      <c r="A1053" s="145" t="s">
        <v>12003</v>
      </c>
      <c r="C1053" s="170" t="s">
        <v>7055</v>
      </c>
      <c r="E1053" s="170" t="s">
        <v>8320</v>
      </c>
      <c r="F1053" s="145" t="s">
        <v>14680</v>
      </c>
      <c r="G1053" s="145" t="s">
        <v>11878</v>
      </c>
      <c r="H1053" s="170" t="s">
        <v>12225</v>
      </c>
      <c r="I1053" s="145" t="s">
        <v>11879</v>
      </c>
      <c r="J1053" s="171" t="str">
        <f t="shared" si="113"/>
        <v>IC.CV.243407</v>
      </c>
      <c r="K1053" s="170" t="s">
        <v>12175</v>
      </c>
      <c r="L1053" s="145" t="str">
        <f t="shared" si="112"/>
        <v xml:space="preserve">     Green</v>
      </c>
      <c r="M1053" s="171" t="str">
        <f t="shared" si="114"/>
        <v>PI.IC.CV.243407.01</v>
      </c>
      <c r="N1053" s="171"/>
      <c r="O1053" s="171" t="str">
        <f t="shared" si="115"/>
        <v>PH.IC.CV.243407.01</v>
      </c>
      <c r="Q1053" s="171" t="str">
        <f t="shared" si="116"/>
        <v>CL.IC.CV.243407.01</v>
      </c>
      <c r="AR1053" s="145" t="s">
        <v>12773</v>
      </c>
      <c r="AS1053" s="145">
        <v>1749</v>
      </c>
    </row>
    <row r="1054" spans="1:45" s="145" customFormat="1" ht="16">
      <c r="A1054" s="145" t="s">
        <v>12003</v>
      </c>
      <c r="C1054" s="170" t="s">
        <v>7055</v>
      </c>
      <c r="E1054" s="170" t="s">
        <v>8320</v>
      </c>
      <c r="F1054" s="145" t="s">
        <v>14680</v>
      </c>
      <c r="G1054" s="145" t="s">
        <v>11880</v>
      </c>
      <c r="H1054" s="170" t="s">
        <v>11638</v>
      </c>
      <c r="I1054" s="145" t="s">
        <v>11881</v>
      </c>
      <c r="J1054" s="171" t="str">
        <f t="shared" si="113"/>
        <v>IC.CV.243408</v>
      </c>
      <c r="K1054" s="170" t="s">
        <v>12175</v>
      </c>
      <c r="L1054" s="145" t="str">
        <f t="shared" si="112"/>
        <v xml:space="preserve">     Tan</v>
      </c>
      <c r="M1054" s="171" t="str">
        <f t="shared" si="114"/>
        <v>PI.IC.CV.243408.01</v>
      </c>
      <c r="N1054" s="171"/>
      <c r="O1054" s="171" t="str">
        <f t="shared" si="115"/>
        <v>PH.IC.CV.243408.01</v>
      </c>
      <c r="Q1054" s="171" t="str">
        <f t="shared" si="116"/>
        <v>CL.IC.CV.243408.01</v>
      </c>
      <c r="AR1054" s="145" t="s">
        <v>12773</v>
      </c>
      <c r="AS1054" s="145">
        <v>1749</v>
      </c>
    </row>
    <row r="1055" spans="1:45" s="145" customFormat="1" ht="16">
      <c r="A1055" s="145" t="s">
        <v>12003</v>
      </c>
      <c r="C1055" s="170" t="s">
        <v>7055</v>
      </c>
      <c r="D1055" s="145" t="s">
        <v>14677</v>
      </c>
      <c r="E1055" s="170" t="s">
        <v>8320</v>
      </c>
      <c r="F1055" s="145" t="s">
        <v>14680</v>
      </c>
      <c r="G1055" s="145" t="s">
        <v>11882</v>
      </c>
      <c r="H1055" s="170" t="s">
        <v>11639</v>
      </c>
      <c r="I1055" s="145" t="s">
        <v>11883</v>
      </c>
      <c r="J1055" s="171" t="str">
        <f t="shared" si="113"/>
        <v>IC.CV.243409</v>
      </c>
      <c r="K1055" s="170" t="s">
        <v>12175</v>
      </c>
      <c r="L1055" s="145" t="str">
        <f t="shared" si="112"/>
        <v xml:space="preserve">     Bloody</v>
      </c>
      <c r="M1055" s="171" t="str">
        <f t="shared" si="114"/>
        <v>PI.IC.CV.243409.01</v>
      </c>
      <c r="N1055" s="171"/>
      <c r="O1055" s="171" t="str">
        <f t="shared" si="115"/>
        <v>PH.IC.CV.243409.01</v>
      </c>
      <c r="Q1055" s="171" t="str">
        <f t="shared" si="116"/>
        <v>CL.IC.CV.243409.01</v>
      </c>
      <c r="AR1055" s="145" t="s">
        <v>12773</v>
      </c>
      <c r="AS1055" s="145">
        <v>1749</v>
      </c>
    </row>
    <row r="1056" spans="1:45" s="145" customFormat="1" ht="16">
      <c r="A1056" s="145" t="s">
        <v>12003</v>
      </c>
      <c r="C1056" s="170" t="s">
        <v>7055</v>
      </c>
      <c r="E1056" s="170" t="s">
        <v>8320</v>
      </c>
      <c r="F1056" s="145" t="s">
        <v>14680</v>
      </c>
      <c r="G1056" s="145" t="s">
        <v>11884</v>
      </c>
      <c r="H1056" s="170" t="s">
        <v>11829</v>
      </c>
      <c r="I1056" s="145" t="s">
        <v>11546</v>
      </c>
      <c r="J1056" s="171" t="str">
        <f t="shared" si="113"/>
        <v>IC.CV.243410</v>
      </c>
      <c r="K1056" s="170" t="s">
        <v>12175</v>
      </c>
      <c r="L1056" s="145" t="str">
        <f t="shared" si="112"/>
        <v xml:space="preserve">     Serosanguinous</v>
      </c>
      <c r="M1056" s="171" t="str">
        <f t="shared" si="114"/>
        <v>PI.IC.CV.243410.01</v>
      </c>
      <c r="N1056" s="171"/>
      <c r="O1056" s="171" t="str">
        <f t="shared" si="115"/>
        <v>PH.IC.CV.243410.01</v>
      </c>
      <c r="Q1056" s="171" t="str">
        <f t="shared" si="116"/>
        <v>CL.IC.CV.243410.01</v>
      </c>
      <c r="AR1056" s="145" t="s">
        <v>12773</v>
      </c>
      <c r="AS1056" s="145">
        <v>1749</v>
      </c>
    </row>
    <row r="1057" spans="1:45" s="145" customFormat="1" ht="16">
      <c r="A1057" s="145" t="s">
        <v>12003</v>
      </c>
      <c r="C1057" s="170" t="s">
        <v>7055</v>
      </c>
      <c r="E1057" s="170" t="s">
        <v>8320</v>
      </c>
      <c r="F1057" s="145" t="s">
        <v>14680</v>
      </c>
      <c r="G1057" s="145" t="s">
        <v>11547</v>
      </c>
      <c r="H1057" s="170" t="s">
        <v>12099</v>
      </c>
      <c r="I1057" s="145" t="s">
        <v>11548</v>
      </c>
      <c r="J1057" s="171" t="str">
        <f t="shared" si="113"/>
        <v>IC.CV.243411</v>
      </c>
      <c r="K1057" s="170" t="s">
        <v>12175</v>
      </c>
      <c r="L1057" s="145" t="str">
        <f t="shared" si="112"/>
        <v xml:space="preserve">     Serous</v>
      </c>
      <c r="M1057" s="171" t="str">
        <f t="shared" si="114"/>
        <v>PI.IC.CV.243411.01</v>
      </c>
      <c r="N1057" s="171"/>
      <c r="O1057" s="171" t="str">
        <f t="shared" si="115"/>
        <v>PH.IC.CV.243411.01</v>
      </c>
      <c r="Q1057" s="171" t="str">
        <f t="shared" si="116"/>
        <v>CL.IC.CV.243411.01</v>
      </c>
      <c r="AR1057" s="145" t="s">
        <v>12773</v>
      </c>
      <c r="AS1057" s="145">
        <v>1749</v>
      </c>
    </row>
    <row r="1058" spans="1:45" s="145" customFormat="1" ht="16">
      <c r="A1058" s="145" t="s">
        <v>12003</v>
      </c>
      <c r="C1058" s="170" t="s">
        <v>7055</v>
      </c>
      <c r="E1058" s="170" t="s">
        <v>8320</v>
      </c>
      <c r="F1058" s="145" t="s">
        <v>14680</v>
      </c>
      <c r="G1058" s="145" t="s">
        <v>11549</v>
      </c>
      <c r="H1058" s="170" t="s">
        <v>12100</v>
      </c>
      <c r="I1058" s="145" t="s">
        <v>11550</v>
      </c>
      <c r="J1058" s="171" t="str">
        <f t="shared" si="113"/>
        <v>IC.CV.243412</v>
      </c>
      <c r="K1058" s="170" t="s">
        <v>12175</v>
      </c>
      <c r="L1058" s="145" t="str">
        <f t="shared" si="112"/>
        <v xml:space="preserve">     Clear</v>
      </c>
      <c r="M1058" s="171" t="str">
        <f t="shared" si="114"/>
        <v>PI.IC.CV.243412.01</v>
      </c>
      <c r="N1058" s="171"/>
      <c r="O1058" s="171" t="str">
        <f t="shared" si="115"/>
        <v>PH.IC.CV.243412.01</v>
      </c>
      <c r="Q1058" s="171" t="str">
        <f t="shared" si="116"/>
        <v>CL.IC.CV.243412.01</v>
      </c>
      <c r="AR1058" s="145" t="s">
        <v>12773</v>
      </c>
      <c r="AS1058" s="145">
        <v>1749</v>
      </c>
    </row>
    <row r="1059" spans="1:45" s="145" customFormat="1" ht="16">
      <c r="A1059" s="145" t="s">
        <v>12003</v>
      </c>
      <c r="C1059" s="170" t="s">
        <v>7055</v>
      </c>
      <c r="E1059" s="170" t="s">
        <v>8320</v>
      </c>
      <c r="F1059" s="145" t="s">
        <v>14680</v>
      </c>
      <c r="G1059" s="145" t="s">
        <v>11551</v>
      </c>
      <c r="H1059" s="170" t="s">
        <v>12101</v>
      </c>
      <c r="I1059" s="145" t="s">
        <v>11552</v>
      </c>
      <c r="J1059" s="171" t="str">
        <f t="shared" si="113"/>
        <v>IC.CV.243413</v>
      </c>
      <c r="K1059" s="170" t="s">
        <v>12175</v>
      </c>
      <c r="L1059" s="145" t="str">
        <f t="shared" si="112"/>
        <v xml:space="preserve">     Cloudy</v>
      </c>
      <c r="M1059" s="171" t="str">
        <f t="shared" si="114"/>
        <v>PI.IC.CV.243413.01</v>
      </c>
      <c r="N1059" s="171"/>
      <c r="O1059" s="171" t="str">
        <f t="shared" si="115"/>
        <v>PH.IC.CV.243413.01</v>
      </c>
      <c r="Q1059" s="171" t="str">
        <f t="shared" si="116"/>
        <v>CL.IC.CV.243413.01</v>
      </c>
      <c r="AR1059" s="145" t="s">
        <v>12773</v>
      </c>
      <c r="AS1059" s="145">
        <v>1749</v>
      </c>
    </row>
    <row r="1060" spans="1:45" s="145" customFormat="1" ht="16">
      <c r="A1060" s="145" t="s">
        <v>12003</v>
      </c>
      <c r="C1060" s="170" t="s">
        <v>7055</v>
      </c>
      <c r="E1060" s="170" t="s">
        <v>8320</v>
      </c>
      <c r="F1060" s="145" t="s">
        <v>14680</v>
      </c>
      <c r="G1060" s="145" t="s">
        <v>11553</v>
      </c>
      <c r="H1060" s="170" t="s">
        <v>12102</v>
      </c>
      <c r="I1060" s="145" t="s">
        <v>11554</v>
      </c>
      <c r="J1060" s="171" t="str">
        <f t="shared" si="113"/>
        <v>IC.CV.243414</v>
      </c>
      <c r="K1060" s="170" t="s">
        <v>12175</v>
      </c>
      <c r="L1060" s="145" t="str">
        <f t="shared" si="112"/>
        <v xml:space="preserve">     Purulent</v>
      </c>
      <c r="M1060" s="171" t="str">
        <f t="shared" si="114"/>
        <v>PI.IC.CV.243414.01</v>
      </c>
      <c r="N1060" s="171"/>
      <c r="O1060" s="171" t="str">
        <f t="shared" si="115"/>
        <v>PH.IC.CV.243414.01</v>
      </c>
      <c r="Q1060" s="171" t="str">
        <f t="shared" si="116"/>
        <v>CL.IC.CV.243414.01</v>
      </c>
      <c r="AR1060" s="145" t="s">
        <v>12773</v>
      </c>
      <c r="AS1060" s="145">
        <v>1749</v>
      </c>
    </row>
    <row r="1061" spans="1:45" s="145" customFormat="1" ht="16">
      <c r="A1061" s="145" t="s">
        <v>12003</v>
      </c>
      <c r="C1061" s="170" t="s">
        <v>7055</v>
      </c>
      <c r="E1061" s="170" t="s">
        <v>8320</v>
      </c>
      <c r="F1061" s="145" t="s">
        <v>14680</v>
      </c>
      <c r="G1061" s="145" t="s">
        <v>11395</v>
      </c>
      <c r="H1061" s="170" t="s">
        <v>11559</v>
      </c>
      <c r="I1061" s="145" t="s">
        <v>11396</v>
      </c>
      <c r="J1061" s="171" t="str">
        <f t="shared" si="113"/>
        <v>IC.CV.243415</v>
      </c>
      <c r="K1061" s="170" t="s">
        <v>12175</v>
      </c>
      <c r="L1061" s="145" t="str">
        <f t="shared" si="112"/>
        <v xml:space="preserve">     Viscous</v>
      </c>
      <c r="M1061" s="171" t="str">
        <f t="shared" si="114"/>
        <v>PI.IC.CV.243415.01</v>
      </c>
      <c r="N1061" s="171"/>
      <c r="O1061" s="171" t="str">
        <f t="shared" si="115"/>
        <v>PH.IC.CV.243415.01</v>
      </c>
      <c r="Q1061" s="171" t="str">
        <f t="shared" si="116"/>
        <v>CL.IC.CV.243415.01</v>
      </c>
      <c r="AR1061" s="145" t="s">
        <v>12773</v>
      </c>
      <c r="AS1061" s="145">
        <v>1749</v>
      </c>
    </row>
    <row r="1062" spans="1:45" s="145" customFormat="1" ht="16">
      <c r="A1062" s="145" t="s">
        <v>12003</v>
      </c>
      <c r="C1062" s="170" t="s">
        <v>7055</v>
      </c>
      <c r="D1062" s="145" t="s">
        <v>14678</v>
      </c>
      <c r="E1062" s="170" t="s">
        <v>8320</v>
      </c>
      <c r="F1062" s="145" t="s">
        <v>14680</v>
      </c>
      <c r="G1062" s="145" t="s">
        <v>11398</v>
      </c>
      <c r="H1062" s="170" t="s">
        <v>11560</v>
      </c>
      <c r="I1062" s="145" t="s">
        <v>12157</v>
      </c>
      <c r="J1062" s="171" t="str">
        <f t="shared" si="113"/>
        <v>IC.CV.243416</v>
      </c>
      <c r="K1062" s="170" t="s">
        <v>12175</v>
      </c>
      <c r="L1062" s="145" t="str">
        <f t="shared" si="112"/>
        <v xml:space="preserve">     Drainage none</v>
      </c>
      <c r="M1062" s="171" t="str">
        <f t="shared" si="114"/>
        <v>PI.IC.CV.243416.01</v>
      </c>
      <c r="N1062" s="171"/>
      <c r="O1062" s="171" t="str">
        <f t="shared" si="115"/>
        <v>PH.IC.CV.243416.01</v>
      </c>
      <c r="Q1062" s="171" t="str">
        <f t="shared" si="116"/>
        <v>CL.IC.CV.243416.01</v>
      </c>
      <c r="AR1062" s="145" t="s">
        <v>12773</v>
      </c>
      <c r="AS1062" s="145">
        <v>1749</v>
      </c>
    </row>
    <row r="1063" spans="1:45" s="145" customFormat="1" ht="16">
      <c r="A1063" s="145" t="s">
        <v>12003</v>
      </c>
      <c r="C1063" s="170" t="s">
        <v>7055</v>
      </c>
      <c r="E1063" s="170" t="s">
        <v>8320</v>
      </c>
      <c r="F1063" s="145" t="s">
        <v>14680</v>
      </c>
      <c r="G1063" s="145" t="s">
        <v>14557</v>
      </c>
      <c r="H1063" s="170" t="s">
        <v>11561</v>
      </c>
      <c r="I1063" s="145" t="s">
        <v>11400</v>
      </c>
      <c r="J1063" s="171" t="str">
        <f t="shared" si="113"/>
        <v>IC.CV.243417</v>
      </c>
      <c r="K1063" s="170" t="s">
        <v>12175</v>
      </c>
      <c r="L1063" s="145" t="str">
        <f t="shared" si="112"/>
        <v xml:space="preserve">     Scant amount Drainage</v>
      </c>
      <c r="M1063" s="171" t="str">
        <f t="shared" si="114"/>
        <v>PI.IC.CV.243417.01</v>
      </c>
      <c r="N1063" s="171"/>
      <c r="O1063" s="171" t="str">
        <f t="shared" si="115"/>
        <v>PH.IC.CV.243417.01</v>
      </c>
      <c r="Q1063" s="171" t="str">
        <f t="shared" si="116"/>
        <v>CL.IC.CV.243417.01</v>
      </c>
      <c r="AR1063" s="145" t="s">
        <v>12773</v>
      </c>
      <c r="AS1063" s="145">
        <v>1749</v>
      </c>
    </row>
    <row r="1064" spans="1:45" s="145" customFormat="1" ht="16">
      <c r="A1064" s="145" t="s">
        <v>12003</v>
      </c>
      <c r="C1064" s="170" t="s">
        <v>7055</v>
      </c>
      <c r="E1064" s="170" t="s">
        <v>8320</v>
      </c>
      <c r="F1064" s="145" t="s">
        <v>14680</v>
      </c>
      <c r="G1064" s="145" t="s">
        <v>14558</v>
      </c>
      <c r="H1064" s="170" t="s">
        <v>12060</v>
      </c>
      <c r="I1064" s="145" t="s">
        <v>11730</v>
      </c>
      <c r="J1064" s="171" t="str">
        <f t="shared" si="113"/>
        <v>IC.CV.243418</v>
      </c>
      <c r="K1064" s="170" t="s">
        <v>12175</v>
      </c>
      <c r="L1064" s="145" t="str">
        <f t="shared" si="112"/>
        <v xml:space="preserve">     Small amount Drainage</v>
      </c>
      <c r="M1064" s="171" t="str">
        <f t="shared" si="114"/>
        <v>PI.IC.CV.243418.01</v>
      </c>
      <c r="N1064" s="171"/>
      <c r="O1064" s="171" t="str">
        <f t="shared" si="115"/>
        <v>PH.IC.CV.243418.01</v>
      </c>
      <c r="Q1064" s="171" t="str">
        <f t="shared" si="116"/>
        <v>CL.IC.CV.243418.01</v>
      </c>
      <c r="AR1064" s="145" t="s">
        <v>12773</v>
      </c>
      <c r="AS1064" s="145">
        <v>1749</v>
      </c>
    </row>
    <row r="1065" spans="1:45" s="145" customFormat="1" ht="16">
      <c r="A1065" s="145" t="s">
        <v>12003</v>
      </c>
      <c r="C1065" s="170" t="s">
        <v>7055</v>
      </c>
      <c r="E1065" s="170" t="s">
        <v>8320</v>
      </c>
      <c r="F1065" s="145" t="s">
        <v>14680</v>
      </c>
      <c r="G1065" s="145" t="s">
        <v>14559</v>
      </c>
      <c r="H1065" s="170" t="s">
        <v>11913</v>
      </c>
      <c r="I1065" s="145" t="s">
        <v>11732</v>
      </c>
      <c r="J1065" s="171" t="str">
        <f t="shared" si="113"/>
        <v>IC.CV.243419</v>
      </c>
      <c r="K1065" s="170" t="s">
        <v>12175</v>
      </c>
      <c r="L1065" s="145" t="str">
        <f t="shared" si="112"/>
        <v xml:space="preserve">     Moderate amount Drainage</v>
      </c>
      <c r="M1065" s="171" t="str">
        <f t="shared" si="114"/>
        <v>PI.IC.CV.243419.01</v>
      </c>
      <c r="N1065" s="171"/>
      <c r="O1065" s="171" t="str">
        <f t="shared" si="115"/>
        <v>PH.IC.CV.243419.01</v>
      </c>
      <c r="Q1065" s="171" t="str">
        <f t="shared" si="116"/>
        <v>CL.IC.CV.243419.01</v>
      </c>
      <c r="AR1065" s="145" t="s">
        <v>12773</v>
      </c>
      <c r="AS1065" s="145">
        <v>1749</v>
      </c>
    </row>
    <row r="1066" spans="1:45" s="145" customFormat="1" ht="16">
      <c r="A1066" s="145" t="s">
        <v>12003</v>
      </c>
      <c r="C1066" s="170" t="s">
        <v>7055</v>
      </c>
      <c r="E1066" s="170" t="s">
        <v>8320</v>
      </c>
      <c r="F1066" s="145" t="s">
        <v>14680</v>
      </c>
      <c r="G1066" s="145" t="s">
        <v>14560</v>
      </c>
      <c r="H1066" s="170" t="s">
        <v>11906</v>
      </c>
      <c r="I1066" s="145" t="s">
        <v>11734</v>
      </c>
      <c r="J1066" s="171" t="str">
        <f t="shared" si="113"/>
        <v>IC.CV.243420</v>
      </c>
      <c r="K1066" s="170" t="s">
        <v>12175</v>
      </c>
      <c r="L1066" s="145" t="str">
        <f t="shared" si="112"/>
        <v xml:space="preserve">     Large amount Drainage</v>
      </c>
      <c r="M1066" s="171" t="str">
        <f t="shared" si="114"/>
        <v>PI.IC.CV.243420.01</v>
      </c>
      <c r="N1066" s="171"/>
      <c r="O1066" s="171" t="str">
        <f t="shared" si="115"/>
        <v>PH.IC.CV.243420.01</v>
      </c>
      <c r="Q1066" s="171" t="str">
        <f t="shared" si="116"/>
        <v>CL.IC.CV.243420.01</v>
      </c>
      <c r="AR1066" s="145" t="s">
        <v>12773</v>
      </c>
      <c r="AS1066" s="145">
        <v>1749</v>
      </c>
    </row>
    <row r="1067" spans="1:45" s="145" customFormat="1" ht="16">
      <c r="A1067" s="145" t="s">
        <v>12003</v>
      </c>
      <c r="C1067" s="170" t="s">
        <v>7055</v>
      </c>
      <c r="E1067" s="170" t="s">
        <v>8320</v>
      </c>
      <c r="F1067" s="145" t="s">
        <v>14680</v>
      </c>
      <c r="G1067" s="145" t="s">
        <v>11935</v>
      </c>
      <c r="H1067" s="170" t="s">
        <v>10704</v>
      </c>
      <c r="I1067" s="145" t="s">
        <v>11753</v>
      </c>
      <c r="J1067" s="171" t="str">
        <f t="shared" si="113"/>
        <v>IC.CV.243421</v>
      </c>
      <c r="K1067" s="170" t="s">
        <v>12175</v>
      </c>
      <c r="L1067" s="145" t="str">
        <f t="shared" si="112"/>
        <v xml:space="preserve">     Drainage same amount</v>
      </c>
      <c r="M1067" s="171" t="str">
        <f t="shared" si="114"/>
        <v>PI.IC.CV.243421.01</v>
      </c>
      <c r="N1067" s="171"/>
      <c r="O1067" s="171" t="str">
        <f t="shared" si="115"/>
        <v>PH.IC.CV.243421.01</v>
      </c>
      <c r="Q1067" s="171" t="str">
        <f t="shared" si="116"/>
        <v>CL.IC.CV.243421.01</v>
      </c>
      <c r="AR1067" s="145" t="s">
        <v>12773</v>
      </c>
      <c r="AS1067" s="145">
        <v>1749</v>
      </c>
    </row>
    <row r="1068" spans="1:45" s="145" customFormat="1" ht="16">
      <c r="A1068" s="145" t="s">
        <v>12003</v>
      </c>
      <c r="C1068" s="170" t="s">
        <v>7055</v>
      </c>
      <c r="E1068" s="170" t="s">
        <v>8320</v>
      </c>
      <c r="F1068" s="145" t="s">
        <v>14680</v>
      </c>
      <c r="G1068" s="145" t="s">
        <v>14538</v>
      </c>
      <c r="H1068" s="170" t="s">
        <v>10705</v>
      </c>
      <c r="I1068" s="145" t="s">
        <v>11752</v>
      </c>
      <c r="J1068" s="171" t="str">
        <f t="shared" si="113"/>
        <v>IC.CV.243422</v>
      </c>
      <c r="K1068" s="170" t="s">
        <v>12175</v>
      </c>
      <c r="L1068" s="145" t="str">
        <f t="shared" si="112"/>
        <v xml:space="preserve">     Drainage decreasing</v>
      </c>
      <c r="M1068" s="171" t="str">
        <f t="shared" si="114"/>
        <v>PI.IC.CV.243422.01</v>
      </c>
      <c r="N1068" s="171"/>
      <c r="O1068" s="171" t="str">
        <f t="shared" si="115"/>
        <v>PH.IC.CV.243422.01</v>
      </c>
      <c r="Q1068" s="171" t="str">
        <f t="shared" si="116"/>
        <v>CL.IC.CV.243422.01</v>
      </c>
      <c r="AR1068" s="145" t="s">
        <v>12773</v>
      </c>
      <c r="AS1068" s="145">
        <v>1749</v>
      </c>
    </row>
    <row r="1069" spans="1:45" s="145" customFormat="1" ht="16">
      <c r="A1069" s="145" t="s">
        <v>12003</v>
      </c>
      <c r="C1069" s="170" t="s">
        <v>7055</v>
      </c>
      <c r="E1069" s="170" t="s">
        <v>8320</v>
      </c>
      <c r="F1069" s="145" t="s">
        <v>14680</v>
      </c>
      <c r="G1069" s="145" t="s">
        <v>11582</v>
      </c>
      <c r="H1069" s="170" t="s">
        <v>10706</v>
      </c>
      <c r="I1069" s="145" t="s">
        <v>11583</v>
      </c>
      <c r="J1069" s="171" t="str">
        <f t="shared" si="113"/>
        <v>IC.CV.243423</v>
      </c>
      <c r="K1069" s="170" t="s">
        <v>12175</v>
      </c>
      <c r="L1069" s="145" t="str">
        <f t="shared" si="112"/>
        <v xml:space="preserve">     Drainage increasing</v>
      </c>
      <c r="M1069" s="171" t="str">
        <f t="shared" si="114"/>
        <v>PI.IC.CV.243423.01</v>
      </c>
      <c r="N1069" s="171"/>
      <c r="O1069" s="171" t="str">
        <f t="shared" si="115"/>
        <v>PH.IC.CV.243423.01</v>
      </c>
      <c r="Q1069" s="171" t="str">
        <f t="shared" si="116"/>
        <v>CL.IC.CV.243423.01</v>
      </c>
      <c r="AR1069" s="145" t="s">
        <v>12773</v>
      </c>
      <c r="AS1069" s="145">
        <v>1749</v>
      </c>
    </row>
    <row r="1070" spans="1:45" s="145" customFormat="1" ht="16">
      <c r="A1070" s="145" t="s">
        <v>12003</v>
      </c>
      <c r="C1070" s="170" t="s">
        <v>7055</v>
      </c>
      <c r="D1070" s="145" t="s">
        <v>14679</v>
      </c>
      <c r="E1070" s="170" t="s">
        <v>8320</v>
      </c>
      <c r="F1070" s="145" t="s">
        <v>14680</v>
      </c>
      <c r="G1070" s="145" t="s">
        <v>11363</v>
      </c>
      <c r="H1070" s="170" t="s">
        <v>10707</v>
      </c>
      <c r="I1070" s="145" t="s">
        <v>11233</v>
      </c>
      <c r="J1070" s="171" t="str">
        <f t="shared" si="113"/>
        <v>IC.CV.243424</v>
      </c>
      <c r="K1070" s="170" t="s">
        <v>12175</v>
      </c>
      <c r="L1070" s="145" t="str">
        <f t="shared" si="112"/>
        <v xml:space="preserve">     None</v>
      </c>
      <c r="M1070" s="171" t="str">
        <f t="shared" si="114"/>
        <v>PI.IC.CV.243424.01</v>
      </c>
      <c r="N1070" s="171"/>
      <c r="O1070" s="171" t="str">
        <f t="shared" si="115"/>
        <v>PH.IC.CV.243424.01</v>
      </c>
      <c r="Q1070" s="171" t="str">
        <f t="shared" si="116"/>
        <v>CL.IC.CV.243424.01</v>
      </c>
      <c r="AR1070" s="145" t="s">
        <v>12773</v>
      </c>
      <c r="AS1070" s="145">
        <v>1749</v>
      </c>
    </row>
    <row r="1071" spans="1:45" s="145" customFormat="1" ht="16">
      <c r="A1071" s="145" t="s">
        <v>12003</v>
      </c>
      <c r="C1071" s="170" t="s">
        <v>7055</v>
      </c>
      <c r="E1071" s="170" t="s">
        <v>8320</v>
      </c>
      <c r="F1071" s="145" t="s">
        <v>14680</v>
      </c>
      <c r="G1071" s="145" t="s">
        <v>11234</v>
      </c>
      <c r="H1071" s="170" t="s">
        <v>10708</v>
      </c>
      <c r="I1071" s="145" t="s">
        <v>11235</v>
      </c>
      <c r="J1071" s="171" t="str">
        <f t="shared" si="113"/>
        <v>IC.CV.243425</v>
      </c>
      <c r="K1071" s="170" t="s">
        <v>12175</v>
      </c>
      <c r="L1071" s="145" t="str">
        <f t="shared" si="112"/>
        <v xml:space="preserve">     Foul</v>
      </c>
      <c r="M1071" s="171" t="str">
        <f t="shared" si="114"/>
        <v>PI.IC.CV.243425.01</v>
      </c>
      <c r="N1071" s="171"/>
      <c r="O1071" s="171" t="str">
        <f t="shared" si="115"/>
        <v>PH.IC.CV.243425.01</v>
      </c>
      <c r="Q1071" s="171" t="str">
        <f t="shared" si="116"/>
        <v>CL.IC.CV.243425.01</v>
      </c>
      <c r="AR1071" s="145" t="s">
        <v>12773</v>
      </c>
      <c r="AS1071" s="145">
        <v>1749</v>
      </c>
    </row>
    <row r="1072" spans="1:45" s="167" customFormat="1" ht="15">
      <c r="A1072" s="167" t="s">
        <v>12003</v>
      </c>
      <c r="C1072" s="61" t="s">
        <v>7055</v>
      </c>
      <c r="D1072" s="167" t="s">
        <v>691</v>
      </c>
      <c r="E1072" s="61" t="s">
        <v>8516</v>
      </c>
      <c r="F1072" s="167" t="s">
        <v>10702</v>
      </c>
      <c r="G1072" s="167" t="s">
        <v>10545</v>
      </c>
      <c r="H1072" s="62" t="s">
        <v>11848</v>
      </c>
      <c r="I1072" s="167" t="s">
        <v>11011</v>
      </c>
      <c r="J1072" s="63" t="str">
        <f t="shared" si="113"/>
        <v>IC.CV.243501</v>
      </c>
      <c r="K1072" s="61" t="s">
        <v>12175</v>
      </c>
      <c r="L1072" s="167" t="str">
        <f t="shared" si="112"/>
        <v>Ejection pressure (230-245 mmHg): specify</v>
      </c>
      <c r="M1072" s="168" t="str">
        <f t="shared" si="114"/>
        <v>PI.IC.CV.243501.01</v>
      </c>
      <c r="N1072" s="168"/>
      <c r="O1072" s="168" t="str">
        <f t="shared" si="115"/>
        <v>PH.IC.CV.243501.01</v>
      </c>
      <c r="Q1072" s="168" t="str">
        <f t="shared" si="116"/>
        <v>CL.IC.CV.243501.01</v>
      </c>
    </row>
    <row r="1073" spans="1:18" s="167" customFormat="1" ht="15">
      <c r="A1073" s="167" t="s">
        <v>12003</v>
      </c>
      <c r="C1073" s="61" t="s">
        <v>7055</v>
      </c>
      <c r="E1073" s="61" t="s">
        <v>8516</v>
      </c>
      <c r="F1073" s="167" t="s">
        <v>10702</v>
      </c>
      <c r="G1073" s="167" t="s">
        <v>10861</v>
      </c>
      <c r="H1073" s="62" t="s">
        <v>12430</v>
      </c>
      <c r="I1073" s="167" t="s">
        <v>10862</v>
      </c>
      <c r="J1073" s="63" t="str">
        <f t="shared" si="113"/>
        <v>IC.CV.243502</v>
      </c>
      <c r="K1073" s="61" t="s">
        <v>12175</v>
      </c>
      <c r="L1073" s="167" t="str">
        <f t="shared" si="112"/>
        <v>Eject time (270-300 msecs)  specify</v>
      </c>
      <c r="M1073" s="168" t="str">
        <f t="shared" si="114"/>
        <v>PI.IC.CV.243502.01</v>
      </c>
      <c r="N1073" s="168"/>
      <c r="O1073" s="168" t="str">
        <f t="shared" si="115"/>
        <v>PH.IC.CV.243502.01</v>
      </c>
      <c r="Q1073" s="168" t="str">
        <f t="shared" si="116"/>
        <v>CL.IC.CV.243502.01</v>
      </c>
      <c r="R1073" s="167" t="s">
        <v>12465</v>
      </c>
    </row>
    <row r="1074" spans="1:18" s="167" customFormat="1" ht="15">
      <c r="A1074" s="167" t="s">
        <v>12003</v>
      </c>
      <c r="C1074" s="61" t="s">
        <v>7055</v>
      </c>
      <c r="D1074" s="167" t="s">
        <v>10863</v>
      </c>
      <c r="E1074" s="61" t="s">
        <v>8783</v>
      </c>
      <c r="F1074" s="167" t="s">
        <v>10864</v>
      </c>
      <c r="G1074" s="167" t="s">
        <v>10913</v>
      </c>
      <c r="H1074" s="62" t="s">
        <v>12175</v>
      </c>
      <c r="I1074" s="167" t="s">
        <v>10865</v>
      </c>
      <c r="J1074" s="63" t="str">
        <f t="shared" si="113"/>
        <v>IC.CV.243601</v>
      </c>
      <c r="K1074" s="61" t="s">
        <v>2379</v>
      </c>
      <c r="L1074" s="167" t="str">
        <f t="shared" si="112"/>
        <v>Power pack battery on</v>
      </c>
      <c r="M1074" s="168" t="str">
        <f t="shared" si="114"/>
        <v>PI.IC.CV.243601.01</v>
      </c>
      <c r="N1074" s="168"/>
      <c r="O1074" s="168" t="str">
        <f t="shared" si="115"/>
        <v>PH.IC.CV.243601.01</v>
      </c>
      <c r="Q1074" s="168" t="str">
        <f t="shared" si="116"/>
        <v>CL.IC.CV.243601.01</v>
      </c>
      <c r="R1074" s="167" t="s">
        <v>4415</v>
      </c>
    </row>
    <row r="1075" spans="1:18" s="167" customFormat="1" ht="15">
      <c r="A1075" s="167" t="s">
        <v>12003</v>
      </c>
      <c r="C1075" s="61" t="s">
        <v>7055</v>
      </c>
      <c r="E1075" s="61" t="s">
        <v>8783</v>
      </c>
      <c r="F1075" s="167" t="s">
        <v>10864</v>
      </c>
      <c r="G1075" s="167" t="s">
        <v>10915</v>
      </c>
      <c r="H1075" s="62" t="s">
        <v>4192</v>
      </c>
      <c r="I1075" s="167" t="s">
        <v>10866</v>
      </c>
      <c r="J1075" s="63" t="str">
        <f t="shared" si="113"/>
        <v>IC.CV.243602</v>
      </c>
      <c r="K1075" s="61" t="s">
        <v>2379</v>
      </c>
      <c r="L1075" s="167" t="str">
        <f t="shared" si="112"/>
        <v>Power pack battery off</v>
      </c>
      <c r="M1075" s="168" t="str">
        <f t="shared" si="114"/>
        <v>PI.IC.CV.243602.01</v>
      </c>
      <c r="N1075" s="168"/>
      <c r="O1075" s="168" t="str">
        <f t="shared" si="115"/>
        <v>PH.IC.CV.243602.01</v>
      </c>
      <c r="Q1075" s="168" t="str">
        <f t="shared" si="116"/>
        <v>CL.IC.CV.243602.01</v>
      </c>
      <c r="R1075" s="167" t="s">
        <v>4415</v>
      </c>
    </row>
    <row r="1076" spans="1:18" s="167" customFormat="1" ht="15">
      <c r="A1076" s="167" t="s">
        <v>12003</v>
      </c>
      <c r="C1076" s="61" t="s">
        <v>7055</v>
      </c>
      <c r="E1076" s="61" t="s">
        <v>8783</v>
      </c>
      <c r="F1076" s="167" t="s">
        <v>10864</v>
      </c>
      <c r="G1076" s="167" t="s">
        <v>10768</v>
      </c>
      <c r="H1076" s="62" t="s">
        <v>12592</v>
      </c>
      <c r="I1076" s="167" t="s">
        <v>10727</v>
      </c>
      <c r="J1076" s="63" t="str">
        <f t="shared" si="113"/>
        <v>IC.CV.243603</v>
      </c>
      <c r="K1076" s="61" t="s">
        <v>2379</v>
      </c>
      <c r="L1076" s="167" t="str">
        <f t="shared" si="112"/>
        <v>External power supply AC</v>
      </c>
      <c r="M1076" s="168" t="str">
        <f t="shared" si="114"/>
        <v>PI.IC.CV.243603.01</v>
      </c>
      <c r="N1076" s="168"/>
      <c r="O1076" s="168" t="str">
        <f t="shared" si="115"/>
        <v>PH.IC.CV.243603.01</v>
      </c>
      <c r="Q1076" s="168" t="str">
        <f t="shared" si="116"/>
        <v>CL.IC.CV.243603.01</v>
      </c>
      <c r="R1076" s="167" t="s">
        <v>4415</v>
      </c>
    </row>
    <row r="1077" spans="1:18" s="167" customFormat="1" ht="15">
      <c r="A1077" s="167" t="s">
        <v>12003</v>
      </c>
      <c r="C1077" s="61" t="s">
        <v>7055</v>
      </c>
      <c r="D1077" s="167" t="s">
        <v>10880</v>
      </c>
      <c r="E1077" s="61" t="s">
        <v>8912</v>
      </c>
      <c r="F1077" s="167" t="s">
        <v>10740</v>
      </c>
      <c r="G1077" s="167" t="s">
        <v>10918</v>
      </c>
      <c r="H1077" s="62" t="s">
        <v>11848</v>
      </c>
      <c r="I1077" s="167" t="s">
        <v>10741</v>
      </c>
      <c r="J1077" s="63" t="str">
        <f t="shared" si="113"/>
        <v>IC.CV.243701</v>
      </c>
      <c r="K1077" s="61" t="s">
        <v>2379</v>
      </c>
      <c r="L1077" s="167" t="str">
        <f t="shared" si="112"/>
        <v>Flash test pass</v>
      </c>
      <c r="M1077" s="168" t="str">
        <f t="shared" si="114"/>
        <v>PI.IC.CV.243701.01</v>
      </c>
      <c r="N1077" s="168"/>
      <c r="O1077" s="168" t="str">
        <f t="shared" si="115"/>
        <v>PH.IC.CV.243701.01</v>
      </c>
      <c r="Q1077" s="168" t="str">
        <f t="shared" si="116"/>
        <v>CL.IC.CV.243701.01</v>
      </c>
    </row>
    <row r="1078" spans="1:18" s="167" customFormat="1" ht="15">
      <c r="A1078" s="167" t="s">
        <v>12003</v>
      </c>
      <c r="C1078" s="61" t="s">
        <v>7055</v>
      </c>
      <c r="E1078" s="61" t="s">
        <v>8912</v>
      </c>
      <c r="F1078" s="167" t="s">
        <v>10740</v>
      </c>
      <c r="G1078" s="167" t="s">
        <v>10618</v>
      </c>
      <c r="H1078" s="62" t="s">
        <v>12030</v>
      </c>
      <c r="I1078" s="167" t="s">
        <v>10742</v>
      </c>
      <c r="J1078" s="63" t="str">
        <f t="shared" si="113"/>
        <v>IC.CV.243702</v>
      </c>
      <c r="K1078" s="61" t="s">
        <v>2379</v>
      </c>
      <c r="L1078" s="167" t="str">
        <f t="shared" si="112"/>
        <v>Flash test fail</v>
      </c>
      <c r="M1078" s="168" t="str">
        <f t="shared" si="114"/>
        <v>PI.IC.CV.243702.01</v>
      </c>
      <c r="N1078" s="168"/>
      <c r="O1078" s="168" t="str">
        <f t="shared" si="115"/>
        <v>PH.IC.CV.243702.01</v>
      </c>
      <c r="Q1078" s="168" t="str">
        <f t="shared" si="116"/>
        <v>CL.IC.CV.243702.01</v>
      </c>
    </row>
    <row r="1079" spans="1:18" s="167" customFormat="1" ht="15">
      <c r="A1079" s="167" t="s">
        <v>12003</v>
      </c>
      <c r="C1079" s="61" t="s">
        <v>7055</v>
      </c>
      <c r="E1079" s="61" t="s">
        <v>8912</v>
      </c>
      <c r="F1079" s="167" t="s">
        <v>10740</v>
      </c>
      <c r="G1079" s="167" t="s">
        <v>10743</v>
      </c>
      <c r="H1079" s="62" t="s">
        <v>12032</v>
      </c>
      <c r="I1079" s="167" t="s">
        <v>10881</v>
      </c>
      <c r="J1079" s="63" t="str">
        <f t="shared" si="113"/>
        <v>IC.CV.243703</v>
      </c>
      <c r="K1079" s="61" t="s">
        <v>2379</v>
      </c>
      <c r="L1079" s="167" t="str">
        <f t="shared" si="112"/>
        <v>Flash test n/a</v>
      </c>
      <c r="M1079" s="168" t="str">
        <f t="shared" si="114"/>
        <v>PI.IC.CV.243703.01</v>
      </c>
      <c r="N1079" s="168"/>
      <c r="O1079" s="168" t="str">
        <f t="shared" si="115"/>
        <v>PH.IC.CV.243703.01</v>
      </c>
      <c r="Q1079" s="168" t="str">
        <f t="shared" si="116"/>
        <v>CL.IC.CV.243703.01</v>
      </c>
    </row>
    <row r="1080" spans="1:18" s="167" customFormat="1" ht="15">
      <c r="A1080" s="167" t="s">
        <v>12003</v>
      </c>
      <c r="C1080" s="61" t="s">
        <v>7055</v>
      </c>
      <c r="D1080" s="167" t="s">
        <v>10882</v>
      </c>
      <c r="E1080" s="61" t="s">
        <v>5983</v>
      </c>
      <c r="F1080" s="167" t="s">
        <v>11186</v>
      </c>
      <c r="G1080" s="167" t="s">
        <v>11342</v>
      </c>
      <c r="H1080" s="62" t="s">
        <v>11848</v>
      </c>
      <c r="I1080" s="167" t="s">
        <v>11343</v>
      </c>
      <c r="J1080" s="63" t="str">
        <f t="shared" si="113"/>
        <v>IC.CV.243801</v>
      </c>
      <c r="K1080" s="61" t="s">
        <v>2379</v>
      </c>
      <c r="L1080" s="167" t="str">
        <f t="shared" si="112"/>
        <v>Fill pressure (-25 to -40 mmHg) specify</v>
      </c>
      <c r="M1080" s="168" t="str">
        <f t="shared" si="114"/>
        <v>PI.IC.CV.243801.01</v>
      </c>
      <c r="N1080" s="168"/>
      <c r="O1080" s="168" t="str">
        <f t="shared" si="115"/>
        <v>PH.IC.CV.243801.01</v>
      </c>
      <c r="Q1080" s="168" t="str">
        <f t="shared" si="116"/>
        <v>CL.IC.CV.243801.01</v>
      </c>
    </row>
    <row r="1081" spans="1:18" s="167" customFormat="1" ht="15">
      <c r="A1081" s="167" t="s">
        <v>12003</v>
      </c>
      <c r="C1081" s="61" t="s">
        <v>7055</v>
      </c>
      <c r="D1081" s="167" t="s">
        <v>11344</v>
      </c>
      <c r="E1081" s="61" t="s">
        <v>6127</v>
      </c>
      <c r="F1081" s="167" t="s">
        <v>11345</v>
      </c>
      <c r="G1081" s="167" t="s">
        <v>11346</v>
      </c>
      <c r="H1081" s="62" t="s">
        <v>11848</v>
      </c>
      <c r="I1081" s="167" t="s">
        <v>11347</v>
      </c>
      <c r="J1081" s="63" t="str">
        <f t="shared" si="113"/>
        <v>IC.CV.243901</v>
      </c>
      <c r="K1081" s="61" t="s">
        <v>2379</v>
      </c>
      <c r="L1081" s="167" t="str">
        <f t="shared" si="112"/>
        <v xml:space="preserve">VAD Flow specify liters per minute </v>
      </c>
      <c r="M1081" s="168" t="str">
        <f t="shared" si="114"/>
        <v>PI.IC.CV.243901.01</v>
      </c>
      <c r="N1081" s="168"/>
      <c r="O1081" s="168" t="str">
        <f t="shared" si="115"/>
        <v>PH.IC.CV.243901.01</v>
      </c>
      <c r="Q1081" s="168" t="str">
        <f t="shared" si="116"/>
        <v>CL.IC.CV.243901.01</v>
      </c>
    </row>
    <row r="1082" spans="1:18" s="167" customFormat="1" ht="15">
      <c r="A1082" s="167" t="s">
        <v>12003</v>
      </c>
      <c r="C1082" s="61" t="s">
        <v>7055</v>
      </c>
      <c r="D1082" s="167" t="s">
        <v>11348</v>
      </c>
      <c r="E1082" s="61" t="s">
        <v>2887</v>
      </c>
      <c r="F1082" s="167" t="s">
        <v>11349</v>
      </c>
      <c r="G1082" s="167" t="s">
        <v>10631</v>
      </c>
      <c r="H1082" s="62" t="s">
        <v>11848</v>
      </c>
      <c r="I1082" s="167" t="s">
        <v>10632</v>
      </c>
      <c r="J1082" s="63" t="str">
        <f t="shared" si="113"/>
        <v>IC.CV.244001</v>
      </c>
      <c r="K1082" s="61" t="s">
        <v>2379</v>
      </c>
      <c r="L1082" s="167" t="str">
        <f t="shared" si="112"/>
        <v>Hand pump present x1</v>
      </c>
      <c r="M1082" s="168" t="str">
        <f t="shared" si="114"/>
        <v>PI.IC.CV.244001.01</v>
      </c>
      <c r="N1082" s="168"/>
      <c r="O1082" s="168" t="str">
        <f t="shared" si="115"/>
        <v>PH.IC.CV.244001.01</v>
      </c>
      <c r="Q1082" s="168" t="str">
        <f t="shared" si="116"/>
        <v>CL.IC.CV.244001.01</v>
      </c>
    </row>
    <row r="1083" spans="1:18" s="167" customFormat="1" ht="15">
      <c r="A1083" s="167" t="s">
        <v>12003</v>
      </c>
      <c r="C1083" s="61" t="s">
        <v>7055</v>
      </c>
      <c r="E1083" s="61" t="s">
        <v>2887</v>
      </c>
      <c r="F1083" s="167" t="s">
        <v>11349</v>
      </c>
      <c r="G1083" s="167" t="s">
        <v>10795</v>
      </c>
      <c r="H1083" s="62" t="s">
        <v>12030</v>
      </c>
      <c r="I1083" s="167" t="s">
        <v>10796</v>
      </c>
      <c r="J1083" s="63" t="str">
        <f t="shared" si="113"/>
        <v>IC.CV.244002</v>
      </c>
      <c r="K1083" s="61" t="s">
        <v>2379</v>
      </c>
      <c r="L1083" s="167" t="str">
        <f t="shared" si="112"/>
        <v>Hand pump present x2</v>
      </c>
      <c r="M1083" s="168" t="str">
        <f t="shared" si="114"/>
        <v>PI.IC.CV.244002.01</v>
      </c>
      <c r="N1083" s="168"/>
      <c r="O1083" s="168" t="str">
        <f t="shared" si="115"/>
        <v>PH.IC.CV.244002.01</v>
      </c>
      <c r="Q1083" s="168" t="str">
        <f t="shared" si="116"/>
        <v>CL.IC.CV.244002.01</v>
      </c>
    </row>
    <row r="1084" spans="1:18" s="167" customFormat="1" ht="15">
      <c r="A1084" s="167" t="s">
        <v>12003</v>
      </c>
      <c r="C1084" s="61" t="s">
        <v>7055</v>
      </c>
      <c r="E1084" s="61" t="s">
        <v>2887</v>
      </c>
      <c r="F1084" s="167" t="s">
        <v>11349</v>
      </c>
      <c r="G1084" s="167" t="s">
        <v>10949</v>
      </c>
      <c r="H1084" s="62" t="s">
        <v>12032</v>
      </c>
      <c r="I1084" s="167" t="s">
        <v>10798</v>
      </c>
      <c r="J1084" s="63" t="str">
        <f t="shared" si="113"/>
        <v>IC.CV.244003</v>
      </c>
      <c r="K1084" s="61" t="s">
        <v>2379</v>
      </c>
      <c r="L1084" s="167" t="str">
        <f t="shared" si="112"/>
        <v>Hand pump used</v>
      </c>
      <c r="M1084" s="168" t="str">
        <f t="shared" si="114"/>
        <v>PI.IC.CV.244003.01</v>
      </c>
      <c r="N1084" s="168"/>
      <c r="O1084" s="168" t="str">
        <f t="shared" si="115"/>
        <v>PH.IC.CV.244003.01</v>
      </c>
      <c r="Q1084" s="168" t="str">
        <f t="shared" si="116"/>
        <v>CL.IC.CV.244003.01</v>
      </c>
    </row>
    <row r="1085" spans="1:18" s="167" customFormat="1" ht="15">
      <c r="A1085" s="167" t="s">
        <v>12003</v>
      </c>
      <c r="C1085" s="61" t="s">
        <v>7055</v>
      </c>
      <c r="E1085" s="61" t="s">
        <v>2887</v>
      </c>
      <c r="F1085" s="167" t="s">
        <v>11350</v>
      </c>
      <c r="G1085" s="167" t="s">
        <v>10814</v>
      </c>
      <c r="H1085" s="62" t="s">
        <v>12028</v>
      </c>
      <c r="I1085" s="167" t="s">
        <v>11351</v>
      </c>
      <c r="J1085" s="63" t="str">
        <f t="shared" si="113"/>
        <v>IC.CV.244004</v>
      </c>
      <c r="K1085" s="61" t="s">
        <v>2379</v>
      </c>
      <c r="L1085" s="167" t="str">
        <f t="shared" si="112"/>
        <v>Low rate specify</v>
      </c>
      <c r="M1085" s="168" t="str">
        <f t="shared" si="114"/>
        <v>PI.IC.CV.244004.01</v>
      </c>
      <c r="N1085" s="168"/>
      <c r="O1085" s="168" t="str">
        <f t="shared" si="115"/>
        <v>PH.IC.CV.244004.01</v>
      </c>
      <c r="Q1085" s="168" t="str">
        <f t="shared" si="116"/>
        <v>CL.IC.CV.244004.01</v>
      </c>
    </row>
    <row r="1086" spans="1:18" s="167" customFormat="1" ht="15">
      <c r="A1086" s="167" t="s">
        <v>12003</v>
      </c>
      <c r="C1086" s="61" t="s">
        <v>7055</v>
      </c>
      <c r="D1086" s="167" t="s">
        <v>11352</v>
      </c>
      <c r="E1086" s="61" t="s">
        <v>7019</v>
      </c>
      <c r="F1086" s="167" t="s">
        <v>11353</v>
      </c>
      <c r="G1086" s="167" t="s">
        <v>11598</v>
      </c>
      <c r="H1086" s="62" t="s">
        <v>11848</v>
      </c>
      <c r="I1086" s="167" t="s">
        <v>11354</v>
      </c>
      <c r="J1086" s="63" t="str">
        <f t="shared" si="113"/>
        <v>IC.CV.244101</v>
      </c>
      <c r="K1086" s="61" t="s">
        <v>2379</v>
      </c>
      <c r="L1086" s="167" t="str">
        <f t="shared" si="112"/>
        <v>Auto mode</v>
      </c>
      <c r="M1086" s="168" t="str">
        <f t="shared" si="114"/>
        <v>PI.IC.CV.244101.01</v>
      </c>
      <c r="N1086" s="168"/>
      <c r="O1086" s="168" t="str">
        <f t="shared" si="115"/>
        <v>PH.IC.CV.244101.01</v>
      </c>
      <c r="Q1086" s="168" t="str">
        <f t="shared" si="116"/>
        <v>CL.IC.CV.244101.01</v>
      </c>
    </row>
    <row r="1087" spans="1:18" s="167" customFormat="1" ht="15">
      <c r="A1087" s="167" t="s">
        <v>12003</v>
      </c>
      <c r="C1087" s="61" t="s">
        <v>7055</v>
      </c>
      <c r="E1087" s="61" t="s">
        <v>7019</v>
      </c>
      <c r="F1087" s="167" t="s">
        <v>11353</v>
      </c>
      <c r="G1087" s="167" t="s">
        <v>11600</v>
      </c>
      <c r="H1087" s="62" t="s">
        <v>12030</v>
      </c>
      <c r="I1087" s="167" t="s">
        <v>11355</v>
      </c>
      <c r="J1087" s="63" t="str">
        <f t="shared" si="113"/>
        <v>IC.CV.244102</v>
      </c>
      <c r="K1087" s="61" t="s">
        <v>2379</v>
      </c>
      <c r="L1087" s="167" t="str">
        <f t="shared" si="112"/>
        <v>Fixed mode</v>
      </c>
      <c r="M1087" s="168" t="str">
        <f t="shared" si="114"/>
        <v>PI.IC.CV.244102.01</v>
      </c>
      <c r="N1087" s="168"/>
      <c r="O1087" s="168" t="str">
        <f t="shared" si="115"/>
        <v>PH.IC.CV.244102.01</v>
      </c>
      <c r="Q1087" s="168" t="str">
        <f t="shared" si="116"/>
        <v>CL.IC.CV.244102.01</v>
      </c>
    </row>
    <row r="1088" spans="1:18" s="167" customFormat="1" ht="15">
      <c r="A1088" s="167" t="s">
        <v>12003</v>
      </c>
      <c r="C1088" s="61" t="s">
        <v>7055</v>
      </c>
      <c r="E1088" s="61" t="s">
        <v>7019</v>
      </c>
      <c r="F1088" s="167" t="s">
        <v>11353</v>
      </c>
      <c r="G1088" s="167" t="s">
        <v>11356</v>
      </c>
      <c r="H1088" s="62" t="s">
        <v>12032</v>
      </c>
      <c r="I1088" s="167" t="s">
        <v>11357</v>
      </c>
      <c r="J1088" s="63" t="str">
        <f t="shared" si="113"/>
        <v>IC.CV.244103</v>
      </c>
      <c r="K1088" s="61" t="s">
        <v>2379</v>
      </c>
      <c r="L1088" s="167" t="str">
        <f t="shared" si="112"/>
        <v>Other mode</v>
      </c>
      <c r="M1088" s="168" t="str">
        <f t="shared" si="114"/>
        <v>PI.IC.CV.244103.01</v>
      </c>
      <c r="N1088" s="168"/>
      <c r="O1088" s="168" t="str">
        <f t="shared" si="115"/>
        <v>PH.IC.CV.244103.01</v>
      </c>
      <c r="Q1088" s="168" t="str">
        <f t="shared" si="116"/>
        <v>CL.IC.CV.244103.01</v>
      </c>
    </row>
    <row r="1089" spans="1:17" s="167" customFormat="1" ht="15">
      <c r="A1089" s="167" t="s">
        <v>12003</v>
      </c>
      <c r="C1089" s="61" t="s">
        <v>7055</v>
      </c>
      <c r="D1089" s="167" t="s">
        <v>11358</v>
      </c>
      <c r="E1089" s="61" t="s">
        <v>7022</v>
      </c>
      <c r="F1089" s="167" t="s">
        <v>11359</v>
      </c>
      <c r="G1089" s="167" t="s">
        <v>11198</v>
      </c>
      <c r="H1089" s="62" t="s">
        <v>11848</v>
      </c>
      <c r="I1089" s="167" t="s">
        <v>11199</v>
      </c>
      <c r="J1089" s="63" t="str">
        <f t="shared" si="113"/>
        <v>IC.CV.244201</v>
      </c>
      <c r="K1089" s="61" t="s">
        <v>2379</v>
      </c>
      <c r="L1089" s="167" t="str">
        <f t="shared" si="112"/>
        <v>HeartMate XVE VAD (Thoratec)</v>
      </c>
      <c r="M1089" s="168" t="str">
        <f t="shared" si="114"/>
        <v>PI.IC.CV.244201.01</v>
      </c>
      <c r="N1089" s="168"/>
      <c r="O1089" s="168" t="str">
        <f t="shared" si="115"/>
        <v>PH.IC.CV.244201.01</v>
      </c>
      <c r="Q1089" s="168" t="str">
        <f t="shared" si="116"/>
        <v>CL.IC.CV.244201.01</v>
      </c>
    </row>
    <row r="1090" spans="1:17" s="167" customFormat="1" ht="15">
      <c r="A1090" s="167" t="s">
        <v>12003</v>
      </c>
      <c r="C1090" s="61" t="s">
        <v>7055</v>
      </c>
      <c r="E1090" s="61" t="s">
        <v>7022</v>
      </c>
      <c r="F1090" s="167" t="s">
        <v>11359</v>
      </c>
      <c r="G1090" s="167" t="s">
        <v>11440</v>
      </c>
      <c r="H1090" s="62" t="s">
        <v>12030</v>
      </c>
      <c r="I1090" s="167" t="s">
        <v>11200</v>
      </c>
      <c r="J1090" s="63" t="str">
        <f t="shared" si="113"/>
        <v>IC.CV.244202</v>
      </c>
      <c r="K1090" s="61" t="s">
        <v>2379</v>
      </c>
      <c r="L1090" s="167" t="str">
        <f t="shared" si="112"/>
        <v>HeartMate II VAD (Thoratec)</v>
      </c>
      <c r="M1090" s="168" t="str">
        <f t="shared" si="114"/>
        <v>PI.IC.CV.244202.01</v>
      </c>
      <c r="N1090" s="168"/>
      <c r="O1090" s="168" t="str">
        <f t="shared" si="115"/>
        <v>PH.IC.CV.244202.01</v>
      </c>
      <c r="Q1090" s="168" t="str">
        <f t="shared" si="116"/>
        <v>CL.IC.CV.244202.01</v>
      </c>
    </row>
    <row r="1091" spans="1:17" s="167" customFormat="1" ht="15">
      <c r="A1091" s="167" t="s">
        <v>12003</v>
      </c>
      <c r="C1091" s="61" t="s">
        <v>7055</v>
      </c>
      <c r="E1091" s="61" t="s">
        <v>7022</v>
      </c>
      <c r="F1091" s="167" t="s">
        <v>11359</v>
      </c>
      <c r="G1091" s="167" t="s">
        <v>11442</v>
      </c>
      <c r="H1091" s="62" t="s">
        <v>12032</v>
      </c>
      <c r="I1091" s="167" t="s">
        <v>11201</v>
      </c>
      <c r="J1091" s="63" t="str">
        <f t="shared" si="113"/>
        <v>IC.CV.244203</v>
      </c>
      <c r="K1091" s="61" t="s">
        <v>2379</v>
      </c>
      <c r="L1091" s="167" t="str">
        <f t="shared" si="112"/>
        <v>Thoratec Dual Drive Console (Thoratec)</v>
      </c>
      <c r="M1091" s="168" t="str">
        <f t="shared" si="114"/>
        <v>PI.IC.CV.244203.01</v>
      </c>
      <c r="N1091" s="168"/>
      <c r="O1091" s="168" t="str">
        <f t="shared" si="115"/>
        <v>PH.IC.CV.244203.01</v>
      </c>
      <c r="Q1091" s="168" t="str">
        <f t="shared" si="116"/>
        <v>CL.IC.CV.244203.01</v>
      </c>
    </row>
    <row r="1092" spans="1:17" s="167" customFormat="1" ht="15">
      <c r="A1092" s="167" t="s">
        <v>12003</v>
      </c>
      <c r="C1092" s="61" t="s">
        <v>7055</v>
      </c>
      <c r="E1092" s="61" t="s">
        <v>7022</v>
      </c>
      <c r="F1092" s="167" t="s">
        <v>11359</v>
      </c>
      <c r="G1092" s="167" t="s">
        <v>11202</v>
      </c>
      <c r="H1092" s="62" t="s">
        <v>12028</v>
      </c>
      <c r="I1092" s="167" t="s">
        <v>11203</v>
      </c>
      <c r="J1092" s="63" t="str">
        <f t="shared" si="113"/>
        <v>IC.CV.244204</v>
      </c>
      <c r="K1092" s="61" t="s">
        <v>2379</v>
      </c>
      <c r="L1092" s="167" t="str">
        <f t="shared" si="112"/>
        <v>TLC - II Driver system (Thoratec)</v>
      </c>
      <c r="M1092" s="168" t="str">
        <f t="shared" si="114"/>
        <v>PI.IC.CV.244204.01</v>
      </c>
      <c r="N1092" s="168"/>
      <c r="O1092" s="168" t="str">
        <f t="shared" si="115"/>
        <v>PH.IC.CV.244204.01</v>
      </c>
      <c r="Q1092" s="168" t="str">
        <f t="shared" si="116"/>
        <v>CL.IC.CV.244204.01</v>
      </c>
    </row>
    <row r="1093" spans="1:17" s="167" customFormat="1" ht="15">
      <c r="A1093" s="167" t="s">
        <v>12003</v>
      </c>
      <c r="C1093" s="61" t="s">
        <v>7055</v>
      </c>
      <c r="E1093" s="61" t="s">
        <v>7022</v>
      </c>
      <c r="F1093" s="167" t="s">
        <v>11359</v>
      </c>
      <c r="G1093" s="167" t="s">
        <v>11282</v>
      </c>
      <c r="H1093" s="62" t="s">
        <v>12210</v>
      </c>
      <c r="I1093" s="167" t="s">
        <v>11204</v>
      </c>
      <c r="J1093" s="63" t="str">
        <f t="shared" si="113"/>
        <v>IC.CV.244205</v>
      </c>
      <c r="K1093" s="61" t="s">
        <v>2379</v>
      </c>
      <c r="L1093" s="167" t="str">
        <f t="shared" si="112"/>
        <v>HeartWare VAD (HeartWare)</v>
      </c>
      <c r="M1093" s="168" t="str">
        <f t="shared" si="114"/>
        <v>PI.IC.CV.244205.01</v>
      </c>
      <c r="N1093" s="168"/>
      <c r="O1093" s="168" t="str">
        <f t="shared" si="115"/>
        <v>PH.IC.CV.244205.01</v>
      </c>
      <c r="Q1093" s="168" t="str">
        <f t="shared" si="116"/>
        <v>CL.IC.CV.244205.01</v>
      </c>
    </row>
    <row r="1094" spans="1:17" s="167" customFormat="1" ht="15">
      <c r="A1094" s="167" t="s">
        <v>12003</v>
      </c>
      <c r="C1094" s="61" t="s">
        <v>7055</v>
      </c>
      <c r="E1094" s="61" t="s">
        <v>7022</v>
      </c>
      <c r="F1094" s="167" t="s">
        <v>11359</v>
      </c>
      <c r="G1094" s="167" t="s">
        <v>11205</v>
      </c>
      <c r="H1094" s="62" t="s">
        <v>12212</v>
      </c>
      <c r="I1094" s="167" t="s">
        <v>11206</v>
      </c>
      <c r="J1094" s="63" t="str">
        <f t="shared" si="113"/>
        <v>IC.CV.244206</v>
      </c>
      <c r="K1094" s="61" t="s">
        <v>2379</v>
      </c>
      <c r="L1094" s="167" t="str">
        <f t="shared" si="112"/>
        <v>DuraHeart VAD (Terumo Heart)</v>
      </c>
      <c r="M1094" s="168" t="str">
        <f t="shared" si="114"/>
        <v>PI.IC.CV.244206.01</v>
      </c>
      <c r="N1094" s="168"/>
      <c r="O1094" s="168" t="str">
        <f t="shared" si="115"/>
        <v>PH.IC.CV.244206.01</v>
      </c>
      <c r="Q1094" s="168" t="str">
        <f t="shared" si="116"/>
        <v>CL.IC.CV.244206.01</v>
      </c>
    </row>
    <row r="1095" spans="1:17" s="167" customFormat="1" ht="15">
      <c r="A1095" s="167" t="s">
        <v>12003</v>
      </c>
      <c r="C1095" s="61" t="s">
        <v>7055</v>
      </c>
      <c r="E1095" s="61" t="s">
        <v>7022</v>
      </c>
      <c r="F1095" s="167" t="s">
        <v>11359</v>
      </c>
      <c r="G1095" s="167" t="s">
        <v>11045</v>
      </c>
      <c r="H1095" s="62" t="s">
        <v>12225</v>
      </c>
      <c r="I1095" s="167" t="s">
        <v>11357</v>
      </c>
      <c r="J1095" s="63" t="str">
        <f t="shared" si="113"/>
        <v>IC.CV.244207</v>
      </c>
      <c r="K1095" s="61" t="s">
        <v>2379</v>
      </c>
      <c r="L1095" s="167" t="str">
        <f t="shared" si="112"/>
        <v>Other:  specify name</v>
      </c>
      <c r="M1095" s="168" t="str">
        <f t="shared" si="114"/>
        <v>PI.IC.CV.244207.01</v>
      </c>
      <c r="N1095" s="168"/>
      <c r="O1095" s="168" t="str">
        <f t="shared" si="115"/>
        <v>PH.IC.CV.244207.01</v>
      </c>
      <c r="Q1095" s="168" t="str">
        <f t="shared" si="116"/>
        <v>CL.IC.CV.244207.01</v>
      </c>
    </row>
    <row r="1096" spans="1:17" s="167" customFormat="1" ht="15">
      <c r="A1096" s="167" t="s">
        <v>12003</v>
      </c>
      <c r="C1096" s="61" t="s">
        <v>7055</v>
      </c>
      <c r="D1096" s="167" t="s">
        <v>11048</v>
      </c>
      <c r="E1096" s="61" t="s">
        <v>2841</v>
      </c>
      <c r="F1096" s="167" t="s">
        <v>11049</v>
      </c>
      <c r="G1096" s="167" t="s">
        <v>11050</v>
      </c>
      <c r="H1096" s="62" t="s">
        <v>11848</v>
      </c>
      <c r="I1096" s="167" t="s">
        <v>11051</v>
      </c>
      <c r="J1096" s="63" t="str">
        <f t="shared" si="113"/>
        <v>IC.CV.244301</v>
      </c>
      <c r="K1096" s="61" t="s">
        <v>2379</v>
      </c>
      <c r="L1096" s="167" t="str">
        <f t="shared" si="112"/>
        <v>VAD Output:  specify liters per minute</v>
      </c>
      <c r="M1096" s="168" t="str">
        <f t="shared" si="114"/>
        <v>PI.IC.CV.244301.01</v>
      </c>
      <c r="N1096" s="168"/>
      <c r="O1096" s="168" t="str">
        <f t="shared" si="115"/>
        <v>PH.IC.CV.244301.01</v>
      </c>
      <c r="Q1096" s="168" t="str">
        <f t="shared" si="116"/>
        <v>CL.IC.CV.244301.01</v>
      </c>
    </row>
    <row r="1097" spans="1:17" s="167" customFormat="1" ht="15">
      <c r="A1097" s="167" t="s">
        <v>12003</v>
      </c>
      <c r="C1097" s="61" t="s">
        <v>7055</v>
      </c>
      <c r="D1097" s="167" t="s">
        <v>10907</v>
      </c>
      <c r="E1097" s="61" t="s">
        <v>6957</v>
      </c>
      <c r="F1097" s="167" t="s">
        <v>10941</v>
      </c>
      <c r="G1097" s="167" t="s">
        <v>10787</v>
      </c>
      <c r="H1097" s="62" t="s">
        <v>11848</v>
      </c>
      <c r="I1097" s="167" t="s">
        <v>10788</v>
      </c>
      <c r="J1097" s="63" t="str">
        <f t="shared" si="113"/>
        <v>IC.CV.244401</v>
      </c>
      <c r="K1097" s="61" t="s">
        <v>2379</v>
      </c>
      <c r="L1097" s="167" t="str">
        <f t="shared" si="112"/>
        <v>Power (4.0-8.0):  specify watts</v>
      </c>
      <c r="M1097" s="168" t="str">
        <f t="shared" si="114"/>
        <v>PI.IC.CV.244401.01</v>
      </c>
      <c r="N1097" s="168"/>
      <c r="O1097" s="168" t="str">
        <f t="shared" si="115"/>
        <v>PH.IC.CV.244401.01</v>
      </c>
      <c r="Q1097" s="168" t="str">
        <f t="shared" si="116"/>
        <v>CL.IC.CV.244401.01</v>
      </c>
    </row>
    <row r="1098" spans="1:17" s="167" customFormat="1" ht="15">
      <c r="A1098" s="167" t="s">
        <v>12003</v>
      </c>
      <c r="C1098" s="61" t="s">
        <v>7055</v>
      </c>
      <c r="D1098" s="167" t="s">
        <v>10789</v>
      </c>
      <c r="E1098" s="61" t="s">
        <v>6960</v>
      </c>
      <c r="F1098" s="167" t="s">
        <v>10790</v>
      </c>
      <c r="G1098" s="167" t="s">
        <v>10791</v>
      </c>
      <c r="H1098" s="62" t="s">
        <v>11848</v>
      </c>
      <c r="I1098" s="167" t="s">
        <v>10792</v>
      </c>
      <c r="J1098" s="63" t="str">
        <f t="shared" si="113"/>
        <v>IC.CV.244501</v>
      </c>
      <c r="K1098" s="61" t="s">
        <v>2379</v>
      </c>
      <c r="L1098" s="167" t="str">
        <f t="shared" si="112"/>
        <v>Pulsatile Index (3.0-5.0) specify</v>
      </c>
      <c r="M1098" s="168" t="str">
        <f t="shared" si="114"/>
        <v>PI.IC.CV.244501.01</v>
      </c>
      <c r="N1098" s="168"/>
      <c r="O1098" s="168" t="str">
        <f t="shared" si="115"/>
        <v>PH.IC.CV.244501.01</v>
      </c>
      <c r="Q1098" s="168" t="str">
        <f t="shared" si="116"/>
        <v>CL.IC.CV.244501.01</v>
      </c>
    </row>
    <row r="1099" spans="1:17" s="167" customFormat="1" ht="15">
      <c r="A1099" s="167" t="s">
        <v>12003</v>
      </c>
      <c r="C1099" s="61" t="s">
        <v>7055</v>
      </c>
      <c r="D1099" s="167" t="s">
        <v>10793</v>
      </c>
      <c r="E1099" s="61" t="s">
        <v>6962</v>
      </c>
      <c r="F1099" s="167" t="s">
        <v>10803</v>
      </c>
      <c r="G1099" s="167" t="s">
        <v>10797</v>
      </c>
      <c r="H1099" s="62" t="s">
        <v>11848</v>
      </c>
      <c r="I1099" s="167" t="s">
        <v>10809</v>
      </c>
      <c r="J1099" s="63" t="str">
        <f t="shared" si="113"/>
        <v>IC.CV.244601</v>
      </c>
      <c r="K1099" s="61" t="s">
        <v>2379</v>
      </c>
      <c r="L1099" s="167" t="str">
        <f t="shared" si="112"/>
        <v>VAD rate:  specify</v>
      </c>
      <c r="M1099" s="168" t="str">
        <f t="shared" si="114"/>
        <v>PI.IC.CV.244601.01</v>
      </c>
      <c r="N1099" s="168"/>
      <c r="O1099" s="168" t="str">
        <f t="shared" si="115"/>
        <v>PH.IC.CV.244601.01</v>
      </c>
      <c r="Q1099" s="168" t="str">
        <f t="shared" si="116"/>
        <v>CL.IC.CV.244601.01</v>
      </c>
    </row>
    <row r="1100" spans="1:17" s="167" customFormat="1" ht="15">
      <c r="A1100" s="167" t="s">
        <v>12003</v>
      </c>
      <c r="C1100" s="61" t="s">
        <v>7055</v>
      </c>
      <c r="D1100" s="167" t="s">
        <v>870</v>
      </c>
      <c r="E1100" s="61" t="s">
        <v>6962</v>
      </c>
      <c r="F1100" s="167" t="s">
        <v>10813</v>
      </c>
      <c r="G1100" s="167" t="s">
        <v>10531</v>
      </c>
      <c r="H1100" s="62" t="s">
        <v>12030</v>
      </c>
      <c r="I1100" s="167" t="s">
        <v>10532</v>
      </c>
      <c r="J1100" s="63" t="str">
        <f t="shared" si="113"/>
        <v>IC.CV.244602</v>
      </c>
      <c r="K1100" s="61" t="s">
        <v>2379</v>
      </c>
      <c r="L1100" s="167" t="str">
        <f t="shared" si="112"/>
        <v xml:space="preserve">     Within normal limits</v>
      </c>
      <c r="M1100" s="168" t="str">
        <f t="shared" si="114"/>
        <v>PI.IC.CV.244602.01</v>
      </c>
      <c r="N1100" s="168"/>
      <c r="O1100" s="168" t="str">
        <f t="shared" si="115"/>
        <v>PH.IC.CV.244602.01</v>
      </c>
      <c r="Q1100" s="168" t="str">
        <f t="shared" si="116"/>
        <v>CL.IC.CV.244602.01</v>
      </c>
    </row>
    <row r="1101" spans="1:17" s="167" customFormat="1" ht="15">
      <c r="A1101" s="167" t="s">
        <v>12003</v>
      </c>
      <c r="C1101" s="61" t="s">
        <v>7055</v>
      </c>
      <c r="E1101" s="61" t="s">
        <v>6962</v>
      </c>
      <c r="F1101" s="167" t="s">
        <v>10813</v>
      </c>
      <c r="G1101" s="167" t="s">
        <v>10533</v>
      </c>
      <c r="H1101" s="62" t="s">
        <v>12032</v>
      </c>
      <c r="I1101" s="167" t="s">
        <v>10534</v>
      </c>
      <c r="J1101" s="63" t="str">
        <f t="shared" si="113"/>
        <v>IC.CV.244603</v>
      </c>
      <c r="K1101" s="61" t="s">
        <v>2379</v>
      </c>
      <c r="L1101" s="167" t="str">
        <f t="shared" si="112"/>
        <v xml:space="preserve">     Approximated</v>
      </c>
      <c r="M1101" s="168" t="str">
        <f t="shared" si="114"/>
        <v>PI.IC.CV.244603.01</v>
      </c>
      <c r="N1101" s="168"/>
      <c r="O1101" s="168" t="str">
        <f t="shared" si="115"/>
        <v>PH.IC.CV.244603.01</v>
      </c>
      <c r="Q1101" s="168" t="str">
        <f t="shared" si="116"/>
        <v>CL.IC.CV.244603.01</v>
      </c>
    </row>
    <row r="1102" spans="1:17" s="167" customFormat="1" ht="15">
      <c r="A1102" s="167" t="s">
        <v>12003</v>
      </c>
      <c r="C1102" s="61" t="s">
        <v>7055</v>
      </c>
      <c r="E1102" s="61" t="s">
        <v>6962</v>
      </c>
      <c r="F1102" s="167" t="s">
        <v>10813</v>
      </c>
      <c r="G1102" s="167" t="s">
        <v>10535</v>
      </c>
      <c r="H1102" s="62" t="s">
        <v>12028</v>
      </c>
      <c r="I1102" s="167" t="s">
        <v>10536</v>
      </c>
      <c r="J1102" s="63" t="str">
        <f t="shared" si="113"/>
        <v>IC.CV.244604</v>
      </c>
      <c r="K1102" s="61" t="s">
        <v>2379</v>
      </c>
      <c r="L1102" s="167" t="str">
        <f t="shared" ref="L1102:L1182" si="117">G1102</f>
        <v xml:space="preserve">     Dehiscence</v>
      </c>
      <c r="M1102" s="168" t="str">
        <f t="shared" si="114"/>
        <v>PI.IC.CV.244604.01</v>
      </c>
      <c r="N1102" s="168"/>
      <c r="O1102" s="168" t="str">
        <f t="shared" si="115"/>
        <v>PH.IC.CV.244604.01</v>
      </c>
      <c r="Q1102" s="168" t="str">
        <f t="shared" si="116"/>
        <v>CL.IC.CV.244604.01</v>
      </c>
    </row>
    <row r="1103" spans="1:17" s="167" customFormat="1" ht="15">
      <c r="A1103" s="167" t="s">
        <v>12003</v>
      </c>
      <c r="C1103" s="61" t="s">
        <v>7055</v>
      </c>
      <c r="E1103" s="61" t="s">
        <v>6962</v>
      </c>
      <c r="F1103" s="167" t="s">
        <v>10813</v>
      </c>
      <c r="G1103" s="167" t="s">
        <v>11799</v>
      </c>
      <c r="H1103" s="62" t="s">
        <v>12210</v>
      </c>
      <c r="I1103" s="167" t="s">
        <v>11800</v>
      </c>
      <c r="J1103" s="63" t="str">
        <f t="shared" si="113"/>
        <v>IC.CV.244605</v>
      </c>
      <c r="K1103" s="61" t="s">
        <v>2379</v>
      </c>
      <c r="L1103" s="167" t="str">
        <f t="shared" si="117"/>
        <v xml:space="preserve">     Swelling</v>
      </c>
      <c r="M1103" s="168" t="str">
        <f t="shared" si="114"/>
        <v>PI.IC.CV.244605.01</v>
      </c>
      <c r="N1103" s="168"/>
      <c r="O1103" s="168" t="str">
        <f t="shared" si="115"/>
        <v>PH.IC.CV.244605.01</v>
      </c>
      <c r="Q1103" s="168" t="str">
        <f t="shared" si="116"/>
        <v>CL.IC.CV.244605.01</v>
      </c>
    </row>
    <row r="1104" spans="1:17" s="167" customFormat="1" ht="15">
      <c r="A1104" s="167" t="s">
        <v>12003</v>
      </c>
      <c r="C1104" s="61" t="s">
        <v>7055</v>
      </c>
      <c r="E1104" s="61" t="s">
        <v>6962</v>
      </c>
      <c r="F1104" s="167" t="s">
        <v>10813</v>
      </c>
      <c r="G1104" s="167" t="s">
        <v>11789</v>
      </c>
      <c r="H1104" s="62" t="s">
        <v>12212</v>
      </c>
      <c r="I1104" s="167" t="s">
        <v>11790</v>
      </c>
      <c r="J1104" s="63" t="str">
        <f t="shared" si="113"/>
        <v>IC.CV.244606</v>
      </c>
      <c r="K1104" s="61" t="s">
        <v>2379</v>
      </c>
      <c r="L1104" s="167" t="str">
        <f t="shared" si="117"/>
        <v xml:space="preserve">     Erythema</v>
      </c>
      <c r="M1104" s="168" t="str">
        <f t="shared" si="114"/>
        <v>PI.IC.CV.244606.01</v>
      </c>
      <c r="N1104" s="168"/>
      <c r="O1104" s="168" t="str">
        <f t="shared" si="115"/>
        <v>PH.IC.CV.244606.01</v>
      </c>
      <c r="Q1104" s="168" t="str">
        <f t="shared" si="116"/>
        <v>CL.IC.CV.244606.01</v>
      </c>
    </row>
    <row r="1105" spans="1:17" s="167" customFormat="1" ht="15">
      <c r="A1105" s="167" t="s">
        <v>12003</v>
      </c>
      <c r="C1105" s="61" t="s">
        <v>7055</v>
      </c>
      <c r="E1105" s="61" t="s">
        <v>6962</v>
      </c>
      <c r="F1105" s="167" t="s">
        <v>10813</v>
      </c>
      <c r="G1105" s="167" t="s">
        <v>10537</v>
      </c>
      <c r="H1105" s="62" t="s">
        <v>12225</v>
      </c>
      <c r="I1105" s="167" t="s">
        <v>10538</v>
      </c>
      <c r="J1105" s="63" t="str">
        <f t="shared" si="113"/>
        <v>IC.CV.244607</v>
      </c>
      <c r="K1105" s="61" t="s">
        <v>2379</v>
      </c>
      <c r="L1105" s="167" t="str">
        <f t="shared" si="117"/>
        <v xml:space="preserve">     Bruising</v>
      </c>
      <c r="M1105" s="168" t="str">
        <f t="shared" si="114"/>
        <v>PI.IC.CV.244607.01</v>
      </c>
      <c r="N1105" s="168"/>
      <c r="O1105" s="168" t="str">
        <f t="shared" si="115"/>
        <v>PH.IC.CV.244607.01</v>
      </c>
      <c r="Q1105" s="168" t="str">
        <f t="shared" si="116"/>
        <v>CL.IC.CV.244607.01</v>
      </c>
    </row>
    <row r="1106" spans="1:17" s="167" customFormat="1" ht="15">
      <c r="A1106" s="167" t="s">
        <v>12003</v>
      </c>
      <c r="C1106" s="61" t="s">
        <v>7055</v>
      </c>
      <c r="E1106" s="61" t="s">
        <v>6962</v>
      </c>
      <c r="F1106" s="167" t="s">
        <v>10813</v>
      </c>
      <c r="G1106" s="167" t="s">
        <v>10539</v>
      </c>
      <c r="H1106" s="62" t="s">
        <v>11638</v>
      </c>
      <c r="I1106" s="167" t="s">
        <v>10540</v>
      </c>
      <c r="J1106" s="63" t="str">
        <f t="shared" si="113"/>
        <v>IC.CV.244608</v>
      </c>
      <c r="K1106" s="61" t="s">
        <v>2379</v>
      </c>
      <c r="L1106" s="167" t="str">
        <f t="shared" si="117"/>
        <v xml:space="preserve">     Evisceration</v>
      </c>
      <c r="M1106" s="168" t="str">
        <f t="shared" si="114"/>
        <v>PI.IC.CV.244608.01</v>
      </c>
      <c r="N1106" s="168"/>
      <c r="O1106" s="168" t="str">
        <f t="shared" si="115"/>
        <v>PH.IC.CV.244608.01</v>
      </c>
      <c r="Q1106" s="168" t="str">
        <f t="shared" si="116"/>
        <v>CL.IC.CV.244608.01</v>
      </c>
    </row>
    <row r="1107" spans="1:17" s="167" customFormat="1" ht="15">
      <c r="A1107" s="167" t="s">
        <v>12003</v>
      </c>
      <c r="C1107" s="61" t="s">
        <v>7055</v>
      </c>
      <c r="E1107" s="61" t="s">
        <v>6962</v>
      </c>
      <c r="F1107" s="167" t="s">
        <v>10813</v>
      </c>
      <c r="G1107" s="167" t="s">
        <v>10541</v>
      </c>
      <c r="H1107" s="62" t="s">
        <v>11639</v>
      </c>
      <c r="I1107" s="167" t="s">
        <v>12207</v>
      </c>
      <c r="J1107" s="63" t="str">
        <f t="shared" si="113"/>
        <v>IC.CV.244609</v>
      </c>
      <c r="K1107" s="61" t="s">
        <v>2379</v>
      </c>
      <c r="L1107" s="167" t="str">
        <f t="shared" si="117"/>
        <v xml:space="preserve">     Unable to assess due to dressing</v>
      </c>
      <c r="M1107" s="168" t="str">
        <f t="shared" si="114"/>
        <v>PI.IC.CV.244609.01</v>
      </c>
      <c r="N1107" s="168"/>
      <c r="O1107" s="168" t="str">
        <f t="shared" si="115"/>
        <v>PH.IC.CV.244609.01</v>
      </c>
      <c r="Q1107" s="168" t="str">
        <f t="shared" si="116"/>
        <v>CL.IC.CV.244609.01</v>
      </c>
    </row>
    <row r="1108" spans="1:17" s="167" customFormat="1" ht="15">
      <c r="A1108" s="167" t="s">
        <v>12003</v>
      </c>
      <c r="C1108" s="61" t="s">
        <v>7055</v>
      </c>
      <c r="E1108" s="61" t="s">
        <v>6962</v>
      </c>
      <c r="F1108" s="167" t="s">
        <v>10813</v>
      </c>
      <c r="G1108" s="167" t="s">
        <v>11783</v>
      </c>
      <c r="H1108" s="62" t="s">
        <v>11829</v>
      </c>
      <c r="I1108" s="167" t="s">
        <v>12437</v>
      </c>
      <c r="J1108" s="63" t="str">
        <f t="shared" si="113"/>
        <v>IC.CV.244610</v>
      </c>
      <c r="K1108" s="61" t="s">
        <v>2379</v>
      </c>
      <c r="L1108" s="167" t="str">
        <f t="shared" si="117"/>
        <v xml:space="preserve">     Other:  specify</v>
      </c>
      <c r="M1108" s="168" t="str">
        <f t="shared" si="114"/>
        <v>PI.IC.CV.244610.01</v>
      </c>
      <c r="N1108" s="168"/>
      <c r="O1108" s="168" t="str">
        <f t="shared" si="115"/>
        <v>PH.IC.CV.244610.01</v>
      </c>
      <c r="Q1108" s="168" t="str">
        <f t="shared" si="116"/>
        <v>CL.IC.CV.244610.01</v>
      </c>
    </row>
    <row r="1109" spans="1:17" s="167" customFormat="1" ht="15">
      <c r="A1109" s="167" t="s">
        <v>12003</v>
      </c>
      <c r="C1109" s="61" t="s">
        <v>7055</v>
      </c>
      <c r="D1109" s="167" t="s">
        <v>871</v>
      </c>
      <c r="E1109" s="61" t="s">
        <v>6962</v>
      </c>
      <c r="F1109" s="167" t="s">
        <v>10813</v>
      </c>
      <c r="G1109" s="167" t="s">
        <v>10806</v>
      </c>
      <c r="H1109" s="62" t="s">
        <v>12099</v>
      </c>
      <c r="I1109" s="167" t="s">
        <v>11753</v>
      </c>
      <c r="J1109" s="63" t="str">
        <f t="shared" si="113"/>
        <v>IC.CV.244611</v>
      </c>
      <c r="K1109" s="61" t="s">
        <v>2379</v>
      </c>
      <c r="L1109" s="167" t="str">
        <f t="shared" si="117"/>
        <v xml:space="preserve">     Unchanged</v>
      </c>
      <c r="M1109" s="168" t="str">
        <f t="shared" si="114"/>
        <v>PI.IC.CV.244611.01</v>
      </c>
      <c r="N1109" s="168"/>
      <c r="O1109" s="168" t="str">
        <f t="shared" si="115"/>
        <v>PH.IC.CV.244611.01</v>
      </c>
      <c r="Q1109" s="168" t="str">
        <f t="shared" si="116"/>
        <v>CL.IC.CV.244611.01</v>
      </c>
    </row>
    <row r="1110" spans="1:17" s="167" customFormat="1" ht="15">
      <c r="A1110" s="167" t="s">
        <v>12003</v>
      </c>
      <c r="C1110" s="61" t="s">
        <v>7055</v>
      </c>
      <c r="E1110" s="61" t="s">
        <v>6962</v>
      </c>
      <c r="F1110" s="167" t="s">
        <v>10813</v>
      </c>
      <c r="G1110" s="167" t="s">
        <v>10807</v>
      </c>
      <c r="H1110" s="62" t="s">
        <v>12100</v>
      </c>
      <c r="I1110" s="167" t="s">
        <v>11752</v>
      </c>
      <c r="J1110" s="63" t="str">
        <f t="shared" si="113"/>
        <v>IC.CV.244612</v>
      </c>
      <c r="K1110" s="61" t="s">
        <v>2379</v>
      </c>
      <c r="L1110" s="167" t="str">
        <f t="shared" si="117"/>
        <v xml:space="preserve">     Decreasing</v>
      </c>
      <c r="M1110" s="168" t="str">
        <f t="shared" si="114"/>
        <v>PI.IC.CV.244612.01</v>
      </c>
      <c r="N1110" s="168"/>
      <c r="O1110" s="168" t="str">
        <f t="shared" si="115"/>
        <v>PH.IC.CV.244612.01</v>
      </c>
      <c r="Q1110" s="168" t="str">
        <f t="shared" si="116"/>
        <v>CL.IC.CV.244612.01</v>
      </c>
    </row>
    <row r="1111" spans="1:17" s="167" customFormat="1" ht="15">
      <c r="A1111" s="167" t="s">
        <v>12003</v>
      </c>
      <c r="C1111" s="61" t="s">
        <v>7055</v>
      </c>
      <c r="E1111" s="61" t="s">
        <v>6962</v>
      </c>
      <c r="F1111" s="167" t="s">
        <v>10813</v>
      </c>
      <c r="G1111" s="167" t="s">
        <v>10808</v>
      </c>
      <c r="H1111" s="62" t="s">
        <v>12101</v>
      </c>
      <c r="I1111" s="167" t="s">
        <v>11583</v>
      </c>
      <c r="J1111" s="63" t="str">
        <f t="shared" si="113"/>
        <v>IC.CV.244613</v>
      </c>
      <c r="K1111" s="61" t="s">
        <v>2379</v>
      </c>
      <c r="L1111" s="167" t="str">
        <f t="shared" si="117"/>
        <v xml:space="preserve">     Increasing</v>
      </c>
      <c r="M1111" s="168" t="str">
        <f t="shared" si="114"/>
        <v>PI.IC.CV.244613.01</v>
      </c>
      <c r="N1111" s="168"/>
      <c r="O1111" s="168" t="str">
        <f t="shared" si="115"/>
        <v>PH.IC.CV.244613.01</v>
      </c>
      <c r="Q1111" s="168" t="str">
        <f t="shared" si="116"/>
        <v>CL.IC.CV.244613.01</v>
      </c>
    </row>
    <row r="1112" spans="1:17" s="167" customFormat="1" ht="15">
      <c r="A1112" s="167" t="s">
        <v>12003</v>
      </c>
      <c r="C1112" s="61" t="s">
        <v>7055</v>
      </c>
      <c r="D1112" s="167" t="s">
        <v>872</v>
      </c>
      <c r="E1112" s="61" t="s">
        <v>6962</v>
      </c>
      <c r="F1112" s="167" t="s">
        <v>10813</v>
      </c>
      <c r="G1112" s="167" t="s">
        <v>10859</v>
      </c>
      <c r="H1112" s="62" t="s">
        <v>12102</v>
      </c>
      <c r="I1112" s="167" t="s">
        <v>11474</v>
      </c>
      <c r="J1112" s="63" t="str">
        <f t="shared" si="113"/>
        <v>IC.CV.244614</v>
      </c>
      <c r="K1112" s="61" t="s">
        <v>2379</v>
      </c>
      <c r="L1112" s="167" t="str">
        <f t="shared" si="117"/>
        <v xml:space="preserve">     Consistent with body temperature</v>
      </c>
      <c r="M1112" s="168" t="str">
        <f t="shared" si="114"/>
        <v>PI.IC.CV.244614.01</v>
      </c>
      <c r="N1112" s="168"/>
      <c r="O1112" s="168" t="str">
        <f t="shared" si="115"/>
        <v>PH.IC.CV.244614.01</v>
      </c>
      <c r="Q1112" s="168" t="str">
        <f t="shared" si="116"/>
        <v>CL.IC.CV.244614.01</v>
      </c>
    </row>
    <row r="1113" spans="1:17" s="167" customFormat="1" ht="15">
      <c r="A1113" s="167" t="s">
        <v>12003</v>
      </c>
      <c r="C1113" s="61" t="s">
        <v>7055</v>
      </c>
      <c r="E1113" s="61" t="s">
        <v>6962</v>
      </c>
      <c r="F1113" s="167" t="s">
        <v>10813</v>
      </c>
      <c r="G1113" s="167" t="s">
        <v>11010</v>
      </c>
      <c r="H1113" s="62" t="s">
        <v>11559</v>
      </c>
      <c r="I1113" s="167" t="s">
        <v>11504</v>
      </c>
      <c r="J1113" s="63" t="str">
        <f t="shared" si="113"/>
        <v>IC.CV.244615</v>
      </c>
      <c r="K1113" s="61" t="s">
        <v>2379</v>
      </c>
      <c r="L1113" s="167" t="str">
        <f t="shared" si="117"/>
        <v xml:space="preserve">     Warmer than body temperature</v>
      </c>
      <c r="M1113" s="168" t="str">
        <f t="shared" si="114"/>
        <v>PI.IC.CV.244615.01</v>
      </c>
      <c r="N1113" s="168"/>
      <c r="O1113" s="168" t="str">
        <f t="shared" si="115"/>
        <v>PH.IC.CV.244615.01</v>
      </c>
      <c r="Q1113" s="168" t="str">
        <f t="shared" si="116"/>
        <v>CL.IC.CV.244615.01</v>
      </c>
    </row>
    <row r="1114" spans="1:17" s="167" customFormat="1" ht="15">
      <c r="A1114" s="167" t="s">
        <v>12003</v>
      </c>
      <c r="C1114" s="61" t="s">
        <v>7055</v>
      </c>
      <c r="E1114" s="61" t="s">
        <v>6962</v>
      </c>
      <c r="F1114" s="167" t="s">
        <v>10813</v>
      </c>
      <c r="G1114" s="167" t="s">
        <v>11505</v>
      </c>
      <c r="H1114" s="62" t="s">
        <v>11560</v>
      </c>
      <c r="I1114" s="167" t="s">
        <v>11506</v>
      </c>
      <c r="J1114" s="63" t="str">
        <f t="shared" ref="J1114:J1197" si="118">CONCATENATE("IC.CV.",C1114,E1114,H1114)</f>
        <v>IC.CV.244616</v>
      </c>
      <c r="K1114" s="61" t="s">
        <v>2379</v>
      </c>
      <c r="L1114" s="167" t="str">
        <f t="shared" si="117"/>
        <v xml:space="preserve">     Warmer than opposite body part</v>
      </c>
      <c r="M1114" s="168" t="str">
        <f t="shared" si="114"/>
        <v>PI.IC.CV.244616.01</v>
      </c>
      <c r="N1114" s="168"/>
      <c r="O1114" s="168" t="str">
        <f t="shared" si="115"/>
        <v>PH.IC.CV.244616.01</v>
      </c>
      <c r="Q1114" s="168" t="str">
        <f t="shared" si="116"/>
        <v>CL.IC.CV.244616.01</v>
      </c>
    </row>
    <row r="1115" spans="1:17" s="167" customFormat="1" ht="15">
      <c r="A1115" s="167" t="s">
        <v>12003</v>
      </c>
      <c r="C1115" s="61" t="s">
        <v>7055</v>
      </c>
      <c r="E1115" s="61" t="s">
        <v>6962</v>
      </c>
      <c r="F1115" s="167" t="s">
        <v>10813</v>
      </c>
      <c r="G1115" s="167" t="s">
        <v>11507</v>
      </c>
      <c r="H1115" s="62" t="s">
        <v>11561</v>
      </c>
      <c r="I1115" s="167" t="s">
        <v>11508</v>
      </c>
      <c r="J1115" s="63" t="str">
        <f t="shared" si="118"/>
        <v>IC.CV.244617</v>
      </c>
      <c r="K1115" s="61" t="s">
        <v>2379</v>
      </c>
      <c r="L1115" s="167" t="str">
        <f t="shared" si="117"/>
        <v xml:space="preserve">     Cooler than body temperature</v>
      </c>
      <c r="M1115" s="168" t="str">
        <f t="shared" ref="M1115:M1198" si="119">CONCATENATE("PI.",J1115,".",K1115)</f>
        <v>PI.IC.CV.244617.01</v>
      </c>
      <c r="N1115" s="168"/>
      <c r="O1115" s="168" t="str">
        <f t="shared" ref="O1115:O1198" si="120">CONCATENATE("PH.",J1115,".",K1115)</f>
        <v>PH.IC.CV.244617.01</v>
      </c>
      <c r="Q1115" s="168" t="str">
        <f t="shared" ref="Q1115:Q1198" si="121">CONCATENATE("CL.",J1115,".",K1115)</f>
        <v>CL.IC.CV.244617.01</v>
      </c>
    </row>
    <row r="1116" spans="1:17" s="167" customFormat="1" ht="15">
      <c r="A1116" s="167" t="s">
        <v>12003</v>
      </c>
      <c r="C1116" s="61" t="s">
        <v>7055</v>
      </c>
      <c r="E1116" s="61" t="s">
        <v>6962</v>
      </c>
      <c r="F1116" s="167" t="s">
        <v>10813</v>
      </c>
      <c r="G1116" s="167" t="s">
        <v>11509</v>
      </c>
      <c r="H1116" s="62" t="s">
        <v>12060</v>
      </c>
      <c r="I1116" s="167" t="s">
        <v>11510</v>
      </c>
      <c r="J1116" s="63" t="str">
        <f t="shared" si="118"/>
        <v>IC.CV.244618</v>
      </c>
      <c r="K1116" s="61" t="s">
        <v>2379</v>
      </c>
      <c r="L1116" s="167" t="str">
        <f t="shared" si="117"/>
        <v xml:space="preserve">     Cooler than opposite body part</v>
      </c>
      <c r="M1116" s="168" t="str">
        <f t="shared" si="119"/>
        <v>PI.IC.CV.244618.01</v>
      </c>
      <c r="N1116" s="168"/>
      <c r="O1116" s="168" t="str">
        <f t="shared" si="120"/>
        <v>PH.IC.CV.244618.01</v>
      </c>
      <c r="Q1116" s="168" t="str">
        <f t="shared" si="121"/>
        <v>CL.IC.CV.244618.01</v>
      </c>
    </row>
    <row r="1117" spans="1:17" s="167" customFormat="1" ht="15">
      <c r="A1117" s="167" t="s">
        <v>12003</v>
      </c>
      <c r="C1117" s="61" t="s">
        <v>7055</v>
      </c>
      <c r="E1117" s="61" t="s">
        <v>6962</v>
      </c>
      <c r="F1117" s="167" t="s">
        <v>10813</v>
      </c>
      <c r="G1117" s="167" t="s">
        <v>11363</v>
      </c>
      <c r="H1117" s="62" t="s">
        <v>11913</v>
      </c>
      <c r="I1117" s="167" t="s">
        <v>12157</v>
      </c>
      <c r="J1117" s="63" t="str">
        <f t="shared" si="118"/>
        <v>IC.CV.244619</v>
      </c>
      <c r="K1117" s="61" t="s">
        <v>2379</v>
      </c>
      <c r="L1117" s="167" t="str">
        <f t="shared" si="117"/>
        <v xml:space="preserve">     None</v>
      </c>
      <c r="M1117" s="168" t="str">
        <f t="shared" si="119"/>
        <v>PI.IC.CV.244619.01</v>
      </c>
      <c r="N1117" s="168"/>
      <c r="O1117" s="168" t="str">
        <f t="shared" si="120"/>
        <v>PH.IC.CV.244619.01</v>
      </c>
      <c r="Q1117" s="168" t="str">
        <f t="shared" si="121"/>
        <v>CL.IC.CV.244619.01</v>
      </c>
    </row>
    <row r="1118" spans="1:17" s="167" customFormat="1" ht="15">
      <c r="A1118" s="167" t="s">
        <v>12003</v>
      </c>
      <c r="C1118" s="61" t="s">
        <v>7055</v>
      </c>
      <c r="E1118" s="61" t="s">
        <v>6962</v>
      </c>
      <c r="F1118" s="167" t="s">
        <v>10813</v>
      </c>
      <c r="G1118" s="167" t="s">
        <v>11511</v>
      </c>
      <c r="H1118" s="62" t="s">
        <v>11906</v>
      </c>
      <c r="I1118" s="167" t="s">
        <v>11512</v>
      </c>
      <c r="J1118" s="63" t="str">
        <f t="shared" si="118"/>
        <v>IC.CV.244620</v>
      </c>
      <c r="K1118" s="61" t="s">
        <v>2379</v>
      </c>
      <c r="L1118" s="167" t="str">
        <f t="shared" si="117"/>
        <v xml:space="preserve">     Abdominal binder</v>
      </c>
      <c r="M1118" s="168" t="str">
        <f t="shared" si="119"/>
        <v>PI.IC.CV.244620.01</v>
      </c>
      <c r="N1118" s="168"/>
      <c r="O1118" s="168" t="str">
        <f t="shared" si="120"/>
        <v>PH.IC.CV.244620.01</v>
      </c>
      <c r="Q1118" s="168" t="str">
        <f t="shared" si="121"/>
        <v>CL.IC.CV.244620.01</v>
      </c>
    </row>
    <row r="1119" spans="1:17" s="167" customFormat="1" ht="15">
      <c r="A1119" s="167" t="s">
        <v>12003</v>
      </c>
      <c r="C1119" s="61" t="s">
        <v>7055</v>
      </c>
      <c r="E1119" s="61" t="s">
        <v>6962</v>
      </c>
      <c r="F1119" s="167" t="s">
        <v>10813</v>
      </c>
      <c r="G1119" s="167" t="s">
        <v>11513</v>
      </c>
      <c r="H1119" s="62" t="s">
        <v>10704</v>
      </c>
      <c r="I1119" s="167" t="s">
        <v>11514</v>
      </c>
      <c r="J1119" s="63" t="str">
        <f t="shared" si="118"/>
        <v>IC.CV.244621</v>
      </c>
      <c r="K1119" s="61" t="s">
        <v>2379</v>
      </c>
      <c r="L1119" s="167" t="str">
        <f t="shared" si="117"/>
        <v xml:space="preserve">     Ace wrap</v>
      </c>
      <c r="M1119" s="168" t="str">
        <f t="shared" si="119"/>
        <v>PI.IC.CV.244621.01</v>
      </c>
      <c r="N1119" s="168"/>
      <c r="O1119" s="168" t="str">
        <f t="shared" si="120"/>
        <v>PH.IC.CV.244621.01</v>
      </c>
      <c r="Q1119" s="168" t="str">
        <f t="shared" si="121"/>
        <v>CL.IC.CV.244621.01</v>
      </c>
    </row>
    <row r="1120" spans="1:17" s="167" customFormat="1" ht="15">
      <c r="A1120" s="167" t="s">
        <v>12003</v>
      </c>
      <c r="C1120" s="61" t="s">
        <v>7055</v>
      </c>
      <c r="E1120" s="61" t="s">
        <v>6962</v>
      </c>
      <c r="F1120" s="167" t="s">
        <v>10813</v>
      </c>
      <c r="G1120" s="167" t="s">
        <v>11515</v>
      </c>
      <c r="H1120" s="62" t="s">
        <v>10705</v>
      </c>
      <c r="I1120" s="167" t="s">
        <v>11516</v>
      </c>
      <c r="J1120" s="63" t="str">
        <f t="shared" si="118"/>
        <v>IC.CV.244622</v>
      </c>
      <c r="K1120" s="61" t="s">
        <v>2379</v>
      </c>
      <c r="L1120" s="167" t="str">
        <f t="shared" si="117"/>
        <v xml:space="preserve">     Montgomery straps</v>
      </c>
      <c r="M1120" s="168" t="str">
        <f t="shared" si="119"/>
        <v>PI.IC.CV.244622.01</v>
      </c>
      <c r="N1120" s="168"/>
      <c r="O1120" s="168" t="str">
        <f t="shared" si="120"/>
        <v>PH.IC.CV.244622.01</v>
      </c>
      <c r="Q1120" s="168" t="str">
        <f t="shared" si="121"/>
        <v>CL.IC.CV.244622.01</v>
      </c>
    </row>
    <row r="1121" spans="1:41" s="167" customFormat="1" ht="15">
      <c r="A1121" s="167" t="s">
        <v>12003</v>
      </c>
      <c r="C1121" s="61" t="s">
        <v>7055</v>
      </c>
      <c r="E1121" s="61" t="s">
        <v>6962</v>
      </c>
      <c r="F1121" s="167" t="s">
        <v>10813</v>
      </c>
      <c r="G1121" s="167" t="s">
        <v>11858</v>
      </c>
      <c r="H1121" s="62" t="s">
        <v>10706</v>
      </c>
      <c r="I1121" s="167" t="s">
        <v>11517</v>
      </c>
      <c r="J1121" s="63" t="str">
        <f t="shared" si="118"/>
        <v>IC.CV.244623</v>
      </c>
      <c r="K1121" s="61" t="s">
        <v>2379</v>
      </c>
      <c r="L1121" s="167" t="str">
        <f t="shared" si="117"/>
        <v xml:space="preserve">     Securement device</v>
      </c>
      <c r="M1121" s="168" t="str">
        <f t="shared" si="119"/>
        <v>PI.IC.CV.244623.01</v>
      </c>
      <c r="N1121" s="168"/>
      <c r="O1121" s="168" t="str">
        <f t="shared" si="120"/>
        <v>PH.IC.CV.244623.01</v>
      </c>
      <c r="Q1121" s="168" t="str">
        <f t="shared" si="121"/>
        <v>CL.IC.CV.244623.01</v>
      </c>
    </row>
    <row r="1122" spans="1:41" s="167" customFormat="1" ht="15">
      <c r="A1122" s="167" t="s">
        <v>12003</v>
      </c>
      <c r="C1122" s="61" t="s">
        <v>7055</v>
      </c>
      <c r="D1122" s="167" t="s">
        <v>869</v>
      </c>
      <c r="E1122" s="61" t="s">
        <v>6962</v>
      </c>
      <c r="F1122" s="167" t="s">
        <v>10671</v>
      </c>
      <c r="G1122" s="167" t="s">
        <v>11269</v>
      </c>
      <c r="H1122" s="62" t="s">
        <v>10707</v>
      </c>
      <c r="I1122" s="167" t="s">
        <v>11270</v>
      </c>
      <c r="J1122" s="63" t="str">
        <f t="shared" si="118"/>
        <v>IC.CV.244624</v>
      </c>
      <c r="K1122" s="61" t="s">
        <v>2379</v>
      </c>
      <c r="L1122" s="167" t="str">
        <f t="shared" si="117"/>
        <v xml:space="preserve">     Speed (8000-12000):  specify rpm</v>
      </c>
      <c r="M1122" s="168" t="str">
        <f t="shared" si="119"/>
        <v>PI.IC.CV.244624.01</v>
      </c>
      <c r="N1122" s="168"/>
      <c r="O1122" s="168" t="str">
        <f t="shared" si="120"/>
        <v>PH.IC.CV.244624.01</v>
      </c>
      <c r="Q1122" s="168" t="str">
        <f t="shared" si="121"/>
        <v>CL.IC.CV.244624.01</v>
      </c>
    </row>
    <row r="1123" spans="1:41" s="167" customFormat="1" ht="15">
      <c r="A1123" s="167" t="s">
        <v>12003</v>
      </c>
      <c r="C1123" s="61" t="s">
        <v>1019</v>
      </c>
      <c r="E1123" s="61" t="s">
        <v>2189</v>
      </c>
      <c r="F1123" s="167" t="s">
        <v>10671</v>
      </c>
      <c r="G1123" s="167" t="s">
        <v>11360</v>
      </c>
      <c r="H1123" s="62" t="s">
        <v>10708</v>
      </c>
      <c r="I1123" s="167" t="s">
        <v>11271</v>
      </c>
      <c r="J1123" s="63" t="str">
        <f>CONCATENATE("IC.CV.",C1123,E1123,H1123)</f>
        <v>IC.CV.244625</v>
      </c>
      <c r="K1123" s="61" t="s">
        <v>1</v>
      </c>
      <c r="L1123" s="167" t="str">
        <f>G1123</f>
        <v xml:space="preserve">     Speed (2000-4000): specify rpm</v>
      </c>
      <c r="M1123" s="168" t="str">
        <f>CONCATENATE("PI.",J1123,".",K1123)</f>
        <v>PI.IC.CV.244625.01</v>
      </c>
      <c r="N1123" s="168"/>
      <c r="O1123" s="168" t="str">
        <f>CONCATENATE("PH.",J1123,".",K1123)</f>
        <v>PH.IC.CV.244625.01</v>
      </c>
      <c r="Q1123" s="168" t="str">
        <f>CONCATENATE("CL.",J1123,".",K1123)</f>
        <v>CL.IC.CV.244625.01</v>
      </c>
    </row>
    <row r="1124" spans="1:41" s="167" customFormat="1" ht="15">
      <c r="A1124" s="167" t="s">
        <v>12003</v>
      </c>
      <c r="C1124" s="61" t="s">
        <v>7055</v>
      </c>
      <c r="E1124" s="61" t="s">
        <v>6962</v>
      </c>
      <c r="F1124" s="167" t="s">
        <v>10671</v>
      </c>
      <c r="G1124" s="167" t="s">
        <v>13809</v>
      </c>
      <c r="H1124" s="62" t="s">
        <v>10709</v>
      </c>
      <c r="I1124" s="167" t="s">
        <v>11271</v>
      </c>
      <c r="J1124" s="63" t="str">
        <f t="shared" si="118"/>
        <v>IC.CV.244626</v>
      </c>
      <c r="K1124" s="61" t="s">
        <v>2379</v>
      </c>
      <c r="L1124" s="167" t="str">
        <f t="shared" si="117"/>
        <v xml:space="preserve">     Speed (2000-10000): specify rpm</v>
      </c>
      <c r="M1124" s="168" t="str">
        <f t="shared" si="119"/>
        <v>PI.IC.CV.244626.01</v>
      </c>
      <c r="N1124" s="168"/>
      <c r="O1124" s="168" t="str">
        <f t="shared" si="120"/>
        <v>PH.IC.CV.244626.01</v>
      </c>
      <c r="Q1124" s="168" t="str">
        <f t="shared" si="121"/>
        <v>CL.IC.CV.244626.01</v>
      </c>
      <c r="AN1124" s="167" t="s">
        <v>12773</v>
      </c>
      <c r="AO1124" s="167">
        <v>1493</v>
      </c>
    </row>
    <row r="1125" spans="1:41" s="167" customFormat="1" ht="15">
      <c r="A1125" s="167" t="s">
        <v>12003</v>
      </c>
      <c r="C1125" s="61" t="s">
        <v>7055</v>
      </c>
      <c r="D1125" s="167" t="s">
        <v>11272</v>
      </c>
      <c r="E1125" s="61" t="s">
        <v>7137</v>
      </c>
      <c r="F1125" s="167" t="s">
        <v>11273</v>
      </c>
      <c r="G1125" s="167" t="s">
        <v>13109</v>
      </c>
      <c r="H1125" s="62" t="s">
        <v>11848</v>
      </c>
      <c r="I1125" s="167" t="s">
        <v>11274</v>
      </c>
      <c r="J1125" s="63" t="str">
        <f t="shared" si="118"/>
        <v>IC.CV.244701</v>
      </c>
      <c r="K1125" s="61" t="s">
        <v>2379</v>
      </c>
      <c r="L1125" s="167" t="str">
        <f t="shared" si="117"/>
        <v>Percent systole specify %</v>
      </c>
      <c r="M1125" s="168" t="str">
        <f t="shared" si="119"/>
        <v>PI.IC.CV.244701.01</v>
      </c>
      <c r="N1125" s="168"/>
      <c r="O1125" s="168" t="str">
        <f t="shared" si="120"/>
        <v>PH.IC.CV.244701.01</v>
      </c>
      <c r="Q1125" s="168" t="str">
        <f t="shared" si="121"/>
        <v>CL.IC.CV.244701.01</v>
      </c>
    </row>
    <row r="1126" spans="1:41" s="167" customFormat="1" ht="15">
      <c r="A1126" s="167" t="s">
        <v>12003</v>
      </c>
      <c r="C1126" s="61" t="s">
        <v>7055</v>
      </c>
      <c r="E1126" s="61" t="s">
        <v>7137</v>
      </c>
      <c r="F1126" s="167" t="s">
        <v>11273</v>
      </c>
      <c r="G1126" s="167" t="s">
        <v>11275</v>
      </c>
      <c r="H1126" s="62" t="s">
        <v>12030</v>
      </c>
      <c r="I1126" s="167" t="s">
        <v>11276</v>
      </c>
      <c r="J1126" s="63" t="str">
        <f t="shared" si="118"/>
        <v>IC.CV.244702</v>
      </c>
      <c r="K1126" s="61" t="s">
        <v>2379</v>
      </c>
      <c r="L1126" s="167" t="str">
        <f t="shared" si="117"/>
        <v>Stroke volume specify ml</v>
      </c>
      <c r="M1126" s="168" t="str">
        <f t="shared" si="119"/>
        <v>PI.IC.CV.244702.01</v>
      </c>
      <c r="N1126" s="168"/>
      <c r="O1126" s="168" t="str">
        <f t="shared" si="120"/>
        <v>PH.IC.CV.244702.01</v>
      </c>
      <c r="Q1126" s="168" t="str">
        <f t="shared" si="121"/>
        <v>CL.IC.CV.244702.01</v>
      </c>
    </row>
    <row r="1127" spans="1:41" s="167" customFormat="1" ht="15">
      <c r="A1127" s="167" t="s">
        <v>12003</v>
      </c>
      <c r="C1127" s="61" t="s">
        <v>7055</v>
      </c>
      <c r="D1127" s="167" t="s">
        <v>839</v>
      </c>
      <c r="E1127" s="61" t="s">
        <v>7137</v>
      </c>
      <c r="F1127" s="167" t="s">
        <v>11277</v>
      </c>
      <c r="G1127" s="167" t="s">
        <v>10531</v>
      </c>
      <c r="H1127" s="62" t="s">
        <v>12032</v>
      </c>
      <c r="I1127" s="167" t="s">
        <v>10532</v>
      </c>
      <c r="J1127" s="63" t="str">
        <f t="shared" si="118"/>
        <v>IC.CV.244703</v>
      </c>
      <c r="K1127" s="61" t="s">
        <v>2379</v>
      </c>
      <c r="L1127" s="167" t="str">
        <f t="shared" si="117"/>
        <v xml:space="preserve">     Within normal limits</v>
      </c>
      <c r="M1127" s="168" t="str">
        <f t="shared" si="119"/>
        <v>PI.IC.CV.244703.01</v>
      </c>
      <c r="N1127" s="168"/>
      <c r="O1127" s="168" t="str">
        <f t="shared" si="120"/>
        <v>PH.IC.CV.244703.01</v>
      </c>
      <c r="Q1127" s="168" t="str">
        <f t="shared" si="121"/>
        <v>CL.IC.CV.244703.01</v>
      </c>
    </row>
    <row r="1128" spans="1:41" s="167" customFormat="1" ht="15">
      <c r="A1128" s="167" t="s">
        <v>12003</v>
      </c>
      <c r="C1128" s="61" t="s">
        <v>7055</v>
      </c>
      <c r="E1128" s="61" t="s">
        <v>7137</v>
      </c>
      <c r="F1128" s="167" t="s">
        <v>11277</v>
      </c>
      <c r="G1128" s="167" t="s">
        <v>11058</v>
      </c>
      <c r="H1128" s="62" t="s">
        <v>12028</v>
      </c>
      <c r="I1128" s="167" t="s">
        <v>10908</v>
      </c>
      <c r="J1128" s="63" t="str">
        <f t="shared" si="118"/>
        <v>IC.CV.244704</v>
      </c>
      <c r="K1128" s="61" t="s">
        <v>2379</v>
      </c>
      <c r="L1128" s="167" t="str">
        <f t="shared" si="117"/>
        <v xml:space="preserve">     Maceration</v>
      </c>
      <c r="M1128" s="168" t="str">
        <f t="shared" si="119"/>
        <v>PI.IC.CV.244704.01</v>
      </c>
      <c r="N1128" s="168"/>
      <c r="O1128" s="168" t="str">
        <f t="shared" si="120"/>
        <v>PH.IC.CV.244704.01</v>
      </c>
      <c r="Q1128" s="168" t="str">
        <f t="shared" si="121"/>
        <v>CL.IC.CV.244704.01</v>
      </c>
    </row>
    <row r="1129" spans="1:41" s="167" customFormat="1" ht="15">
      <c r="A1129" s="167" t="s">
        <v>12003</v>
      </c>
      <c r="C1129" s="61" t="s">
        <v>7055</v>
      </c>
      <c r="E1129" s="61" t="s">
        <v>7137</v>
      </c>
      <c r="F1129" s="167" t="s">
        <v>11277</v>
      </c>
      <c r="G1129" s="167" t="s">
        <v>11789</v>
      </c>
      <c r="H1129" s="62" t="s">
        <v>12210</v>
      </c>
      <c r="I1129" s="167" t="s">
        <v>11790</v>
      </c>
      <c r="J1129" s="63" t="str">
        <f t="shared" si="118"/>
        <v>IC.CV.244705</v>
      </c>
      <c r="K1129" s="61" t="s">
        <v>2379</v>
      </c>
      <c r="L1129" s="167" t="str">
        <f t="shared" si="117"/>
        <v xml:space="preserve">     Erythema</v>
      </c>
      <c r="M1129" s="168" t="str">
        <f t="shared" si="119"/>
        <v>PI.IC.CV.244705.01</v>
      </c>
      <c r="N1129" s="168"/>
      <c r="O1129" s="168" t="str">
        <f t="shared" si="120"/>
        <v>PH.IC.CV.244705.01</v>
      </c>
      <c r="Q1129" s="168" t="str">
        <f t="shared" si="121"/>
        <v>CL.IC.CV.244705.01</v>
      </c>
    </row>
    <row r="1130" spans="1:41" s="167" customFormat="1" ht="15">
      <c r="A1130" s="167" t="s">
        <v>12003</v>
      </c>
      <c r="C1130" s="61" t="s">
        <v>7055</v>
      </c>
      <c r="E1130" s="61" t="s">
        <v>7137</v>
      </c>
      <c r="F1130" s="167" t="s">
        <v>11277</v>
      </c>
      <c r="G1130" s="167" t="s">
        <v>10909</v>
      </c>
      <c r="H1130" s="62" t="s">
        <v>12212</v>
      </c>
      <c r="I1130" s="167" t="s">
        <v>10910</v>
      </c>
      <c r="J1130" s="63" t="str">
        <f t="shared" si="118"/>
        <v>IC.CV.244706</v>
      </c>
      <c r="K1130" s="61" t="s">
        <v>2379</v>
      </c>
      <c r="L1130" s="167" t="str">
        <f t="shared" si="117"/>
        <v xml:space="preserve">     Induration</v>
      </c>
      <c r="M1130" s="168" t="str">
        <f t="shared" si="119"/>
        <v>PI.IC.CV.244706.01</v>
      </c>
      <c r="N1130" s="168"/>
      <c r="O1130" s="168" t="str">
        <f t="shared" si="120"/>
        <v>PH.IC.CV.244706.01</v>
      </c>
      <c r="Q1130" s="168" t="str">
        <f t="shared" si="121"/>
        <v>CL.IC.CV.244706.01</v>
      </c>
    </row>
    <row r="1131" spans="1:41" s="167" customFormat="1" ht="15">
      <c r="A1131" s="167" t="s">
        <v>12003</v>
      </c>
      <c r="C1131" s="61" t="s">
        <v>7055</v>
      </c>
      <c r="E1131" s="61" t="s">
        <v>7137</v>
      </c>
      <c r="F1131" s="167" t="s">
        <v>11277</v>
      </c>
      <c r="G1131" s="167" t="s">
        <v>11799</v>
      </c>
      <c r="H1131" s="62" t="s">
        <v>12225</v>
      </c>
      <c r="I1131" s="167" t="s">
        <v>11800</v>
      </c>
      <c r="J1131" s="63" t="str">
        <f t="shared" si="118"/>
        <v>IC.CV.244707</v>
      </c>
      <c r="K1131" s="61" t="s">
        <v>2379</v>
      </c>
      <c r="L1131" s="167" t="str">
        <f t="shared" si="117"/>
        <v xml:space="preserve">     Swelling</v>
      </c>
      <c r="M1131" s="168" t="str">
        <f t="shared" si="119"/>
        <v>PI.IC.CV.244707.01</v>
      </c>
      <c r="N1131" s="168"/>
      <c r="O1131" s="168" t="str">
        <f t="shared" si="120"/>
        <v>PH.IC.CV.244707.01</v>
      </c>
      <c r="Q1131" s="168" t="str">
        <f t="shared" si="121"/>
        <v>CL.IC.CV.244707.01</v>
      </c>
    </row>
    <row r="1132" spans="1:41" s="167" customFormat="1" ht="15">
      <c r="A1132" s="167" t="s">
        <v>12003</v>
      </c>
      <c r="C1132" s="61" t="s">
        <v>7055</v>
      </c>
      <c r="E1132" s="61" t="s">
        <v>7137</v>
      </c>
      <c r="F1132" s="167" t="s">
        <v>11277</v>
      </c>
      <c r="G1132" s="167" t="s">
        <v>11783</v>
      </c>
      <c r="H1132" s="62" t="s">
        <v>11638</v>
      </c>
      <c r="I1132" s="167" t="s">
        <v>12437</v>
      </c>
      <c r="J1132" s="63" t="str">
        <f t="shared" si="118"/>
        <v>IC.CV.244708</v>
      </c>
      <c r="K1132" s="61" t="s">
        <v>2379</v>
      </c>
      <c r="L1132" s="167" t="str">
        <f t="shared" si="117"/>
        <v xml:space="preserve">     Other:  specify</v>
      </c>
      <c r="M1132" s="168" t="str">
        <f t="shared" si="119"/>
        <v>PI.IC.CV.244708.01</v>
      </c>
      <c r="N1132" s="168"/>
      <c r="O1132" s="168" t="str">
        <f t="shared" si="120"/>
        <v>PH.IC.CV.244708.01</v>
      </c>
      <c r="Q1132" s="168" t="str">
        <f t="shared" si="121"/>
        <v>CL.IC.CV.244708.01</v>
      </c>
    </row>
    <row r="1133" spans="1:41" s="167" customFormat="1" ht="15">
      <c r="A1133" s="167" t="s">
        <v>12003</v>
      </c>
      <c r="C1133" s="61" t="s">
        <v>7055</v>
      </c>
      <c r="E1133" s="61" t="s">
        <v>701</v>
      </c>
      <c r="F1133" s="167" t="s">
        <v>700</v>
      </c>
      <c r="G1133" s="167" t="s">
        <v>696</v>
      </c>
      <c r="H1133" s="62" t="s">
        <v>702</v>
      </c>
      <c r="I1133" s="167" t="s">
        <v>698</v>
      </c>
      <c r="J1133" s="63" t="str">
        <f t="shared" si="118"/>
        <v>IC.CV.244717</v>
      </c>
      <c r="K1133" s="61" t="s">
        <v>13277</v>
      </c>
      <c r="L1133" s="167" t="str">
        <f t="shared" si="117"/>
        <v>Unable to assess due to dressing</v>
      </c>
      <c r="M1133" s="168" t="str">
        <f t="shared" si="119"/>
        <v>PI.IC.CV.244717.01</v>
      </c>
      <c r="N1133" s="168"/>
      <c r="O1133" s="168" t="str">
        <f t="shared" si="120"/>
        <v>PH.IC.CV.244717.01</v>
      </c>
      <c r="Q1133" s="168" t="str">
        <f t="shared" si="121"/>
        <v>CL.IC.CV.244717.01</v>
      </c>
      <c r="AD1133" s="167" t="s">
        <v>699</v>
      </c>
      <c r="AE1133" s="167">
        <v>1194</v>
      </c>
    </row>
    <row r="1134" spans="1:41" s="167" customFormat="1" ht="15">
      <c r="A1134" s="167" t="s">
        <v>12003</v>
      </c>
      <c r="C1134" s="61" t="s">
        <v>7055</v>
      </c>
      <c r="D1134" s="167" t="s">
        <v>837</v>
      </c>
      <c r="E1134" s="61" t="s">
        <v>7137</v>
      </c>
      <c r="F1134" s="167" t="s">
        <v>11277</v>
      </c>
      <c r="G1134" s="167" t="s">
        <v>10806</v>
      </c>
      <c r="H1134" s="62" t="s">
        <v>11639</v>
      </c>
      <c r="I1134" s="167" t="s">
        <v>11753</v>
      </c>
      <c r="J1134" s="63" t="str">
        <f t="shared" si="118"/>
        <v>IC.CV.244709</v>
      </c>
      <c r="K1134" s="61" t="s">
        <v>2379</v>
      </c>
      <c r="L1134" s="167" t="str">
        <f t="shared" si="117"/>
        <v xml:space="preserve">     Unchanged</v>
      </c>
      <c r="M1134" s="168" t="str">
        <f t="shared" si="119"/>
        <v>PI.IC.CV.244709.01</v>
      </c>
      <c r="N1134" s="168"/>
      <c r="O1134" s="168" t="str">
        <f t="shared" si="120"/>
        <v>PH.IC.CV.244709.01</v>
      </c>
      <c r="Q1134" s="168" t="str">
        <f t="shared" si="121"/>
        <v>CL.IC.CV.244709.01</v>
      </c>
    </row>
    <row r="1135" spans="1:41" s="167" customFormat="1" ht="15">
      <c r="A1135" s="167" t="s">
        <v>12003</v>
      </c>
      <c r="C1135" s="61" t="s">
        <v>7055</v>
      </c>
      <c r="E1135" s="61" t="s">
        <v>7137</v>
      </c>
      <c r="F1135" s="167" t="s">
        <v>11277</v>
      </c>
      <c r="G1135" s="167" t="s">
        <v>12963</v>
      </c>
      <c r="H1135" s="62" t="s">
        <v>11829</v>
      </c>
      <c r="I1135" s="167" t="s">
        <v>11752</v>
      </c>
      <c r="J1135" s="63" t="str">
        <f t="shared" si="118"/>
        <v>IC.CV.244710</v>
      </c>
      <c r="K1135" s="61" t="s">
        <v>2379</v>
      </c>
      <c r="L1135" s="167" t="str">
        <f t="shared" si="117"/>
        <v xml:space="preserve">     Appearance decreasing</v>
      </c>
      <c r="M1135" s="168" t="str">
        <f t="shared" si="119"/>
        <v>PI.IC.CV.244710.01</v>
      </c>
      <c r="N1135" s="168"/>
      <c r="O1135" s="168" t="str">
        <f t="shared" si="120"/>
        <v>PH.IC.CV.244710.01</v>
      </c>
      <c r="Q1135" s="168" t="str">
        <f t="shared" si="121"/>
        <v>CL.IC.CV.244710.01</v>
      </c>
    </row>
    <row r="1136" spans="1:41" s="167" customFormat="1" ht="15">
      <c r="A1136" s="167" t="s">
        <v>12003</v>
      </c>
      <c r="C1136" s="61" t="s">
        <v>7055</v>
      </c>
      <c r="E1136" s="61" t="s">
        <v>7137</v>
      </c>
      <c r="F1136" s="167" t="s">
        <v>11277</v>
      </c>
      <c r="G1136" s="167" t="s">
        <v>10766</v>
      </c>
      <c r="H1136" s="62" t="s">
        <v>12099</v>
      </c>
      <c r="I1136" s="167" t="s">
        <v>11583</v>
      </c>
      <c r="J1136" s="63" t="str">
        <f t="shared" si="118"/>
        <v>IC.CV.244711</v>
      </c>
      <c r="K1136" s="61" t="s">
        <v>2379</v>
      </c>
      <c r="L1136" s="167" t="str">
        <f t="shared" si="117"/>
        <v xml:space="preserve">     Appearance increasing</v>
      </c>
      <c r="M1136" s="168" t="str">
        <f t="shared" si="119"/>
        <v>PI.IC.CV.244711.01</v>
      </c>
      <c r="N1136" s="168"/>
      <c r="O1136" s="168" t="str">
        <f t="shared" si="120"/>
        <v>PH.IC.CV.244711.01</v>
      </c>
      <c r="Q1136" s="168" t="str">
        <f t="shared" si="121"/>
        <v>CL.IC.CV.244711.01</v>
      </c>
    </row>
    <row r="1137" spans="1:23" s="167" customFormat="1" ht="15">
      <c r="A1137" s="167" t="s">
        <v>12003</v>
      </c>
      <c r="C1137" s="61" t="s">
        <v>7055</v>
      </c>
      <c r="D1137" s="167" t="s">
        <v>838</v>
      </c>
      <c r="E1137" s="61" t="s">
        <v>7137</v>
      </c>
      <c r="F1137" s="167" t="s">
        <v>11277</v>
      </c>
      <c r="G1137" s="167" t="s">
        <v>10859</v>
      </c>
      <c r="H1137" s="62" t="s">
        <v>12100</v>
      </c>
      <c r="I1137" s="167" t="s">
        <v>11474</v>
      </c>
      <c r="J1137" s="63" t="str">
        <f t="shared" si="118"/>
        <v>IC.CV.244712</v>
      </c>
      <c r="K1137" s="61" t="s">
        <v>2379</v>
      </c>
      <c r="L1137" s="167" t="str">
        <f t="shared" si="117"/>
        <v xml:space="preserve">     Consistent with body temperature</v>
      </c>
      <c r="M1137" s="168" t="str">
        <f t="shared" si="119"/>
        <v>PI.IC.CV.244712.01</v>
      </c>
      <c r="N1137" s="168"/>
      <c r="O1137" s="168" t="str">
        <f t="shared" si="120"/>
        <v>PH.IC.CV.244712.01</v>
      </c>
      <c r="Q1137" s="168" t="str">
        <f t="shared" si="121"/>
        <v>CL.IC.CV.244712.01</v>
      </c>
    </row>
    <row r="1138" spans="1:23" s="167" customFormat="1" ht="15">
      <c r="A1138" s="167" t="s">
        <v>12003</v>
      </c>
      <c r="C1138" s="61" t="s">
        <v>7055</v>
      </c>
      <c r="E1138" s="61" t="s">
        <v>7137</v>
      </c>
      <c r="F1138" s="167" t="s">
        <v>11277</v>
      </c>
      <c r="G1138" s="167" t="s">
        <v>11010</v>
      </c>
      <c r="H1138" s="62" t="s">
        <v>12101</v>
      </c>
      <c r="I1138" s="167" t="s">
        <v>11504</v>
      </c>
      <c r="J1138" s="63" t="str">
        <f t="shared" si="118"/>
        <v>IC.CV.244713</v>
      </c>
      <c r="K1138" s="61" t="s">
        <v>2379</v>
      </c>
      <c r="L1138" s="167" t="str">
        <f t="shared" si="117"/>
        <v xml:space="preserve">     Warmer than body temperature</v>
      </c>
      <c r="M1138" s="168" t="str">
        <f t="shared" si="119"/>
        <v>PI.IC.CV.244713.01</v>
      </c>
      <c r="N1138" s="168"/>
      <c r="O1138" s="168" t="str">
        <f t="shared" si="120"/>
        <v>PH.IC.CV.244713.01</v>
      </c>
      <c r="Q1138" s="168" t="str">
        <f t="shared" si="121"/>
        <v>CL.IC.CV.244713.01</v>
      </c>
    </row>
    <row r="1139" spans="1:23" s="167" customFormat="1" ht="15">
      <c r="A1139" s="167" t="s">
        <v>12003</v>
      </c>
      <c r="C1139" s="61" t="s">
        <v>7055</v>
      </c>
      <c r="E1139" s="61" t="s">
        <v>7137</v>
      </c>
      <c r="F1139" s="167" t="s">
        <v>11277</v>
      </c>
      <c r="G1139" s="167" t="s">
        <v>11505</v>
      </c>
      <c r="H1139" s="62" t="s">
        <v>12102</v>
      </c>
      <c r="I1139" s="167" t="s">
        <v>11506</v>
      </c>
      <c r="J1139" s="63" t="str">
        <f t="shared" si="118"/>
        <v>IC.CV.244714</v>
      </c>
      <c r="K1139" s="61" t="s">
        <v>2379</v>
      </c>
      <c r="L1139" s="167" t="str">
        <f t="shared" si="117"/>
        <v xml:space="preserve">     Warmer than opposite body part</v>
      </c>
      <c r="M1139" s="168" t="str">
        <f t="shared" si="119"/>
        <v>PI.IC.CV.244714.01</v>
      </c>
      <c r="N1139" s="168"/>
      <c r="O1139" s="168" t="str">
        <f t="shared" si="120"/>
        <v>PH.IC.CV.244714.01</v>
      </c>
      <c r="Q1139" s="168" t="str">
        <f t="shared" si="121"/>
        <v>CL.IC.CV.244714.01</v>
      </c>
    </row>
    <row r="1140" spans="1:23" s="167" customFormat="1" ht="15">
      <c r="A1140" s="167" t="s">
        <v>12003</v>
      </c>
      <c r="C1140" s="61" t="s">
        <v>7055</v>
      </c>
      <c r="E1140" s="61" t="s">
        <v>7137</v>
      </c>
      <c r="F1140" s="167" t="s">
        <v>11277</v>
      </c>
      <c r="G1140" s="167" t="s">
        <v>11507</v>
      </c>
      <c r="H1140" s="62" t="s">
        <v>11559</v>
      </c>
      <c r="I1140" s="167" t="s">
        <v>11508</v>
      </c>
      <c r="J1140" s="63" t="str">
        <f t="shared" si="118"/>
        <v>IC.CV.244715</v>
      </c>
      <c r="K1140" s="61" t="s">
        <v>2379</v>
      </c>
      <c r="L1140" s="167" t="str">
        <f t="shared" si="117"/>
        <v xml:space="preserve">     Cooler than body temperature</v>
      </c>
      <c r="M1140" s="168" t="str">
        <f t="shared" si="119"/>
        <v>PI.IC.CV.244715.01</v>
      </c>
      <c r="N1140" s="168"/>
      <c r="O1140" s="168" t="str">
        <f t="shared" si="120"/>
        <v>PH.IC.CV.244715.01</v>
      </c>
      <c r="Q1140" s="168" t="str">
        <f t="shared" si="121"/>
        <v>CL.IC.CV.244715.01</v>
      </c>
    </row>
    <row r="1141" spans="1:23" s="167" customFormat="1" ht="15">
      <c r="A1141" s="167" t="s">
        <v>12003</v>
      </c>
      <c r="C1141" s="61" t="s">
        <v>7055</v>
      </c>
      <c r="E1141" s="61" t="s">
        <v>7137</v>
      </c>
      <c r="F1141" s="167" t="s">
        <v>11277</v>
      </c>
      <c r="G1141" s="167" t="s">
        <v>11509</v>
      </c>
      <c r="H1141" s="62" t="s">
        <v>11560</v>
      </c>
      <c r="I1141" s="167" t="s">
        <v>11510</v>
      </c>
      <c r="J1141" s="63" t="str">
        <f t="shared" si="118"/>
        <v>IC.CV.244716</v>
      </c>
      <c r="K1141" s="61" t="s">
        <v>2379</v>
      </c>
      <c r="L1141" s="167" t="str">
        <f t="shared" si="117"/>
        <v xml:space="preserve">     Cooler than opposite body part</v>
      </c>
      <c r="M1141" s="168" t="str">
        <f t="shared" si="119"/>
        <v>PI.IC.CV.244716.01</v>
      </c>
      <c r="N1141" s="168"/>
      <c r="O1141" s="168" t="str">
        <f t="shared" si="120"/>
        <v>PH.IC.CV.244716.01</v>
      </c>
      <c r="Q1141" s="168" t="str">
        <f t="shared" si="121"/>
        <v>CL.IC.CV.244716.01</v>
      </c>
    </row>
    <row r="1142" spans="1:23" s="167" customFormat="1" ht="15">
      <c r="A1142" s="167" t="s">
        <v>12003</v>
      </c>
      <c r="C1142" s="61" t="s">
        <v>7055</v>
      </c>
      <c r="D1142" s="167" t="s">
        <v>11105</v>
      </c>
      <c r="E1142" s="61" t="s">
        <v>6647</v>
      </c>
      <c r="F1142" s="167" t="s">
        <v>11106</v>
      </c>
      <c r="G1142" s="167" t="s">
        <v>10451</v>
      </c>
      <c r="H1142" s="62" t="s">
        <v>11848</v>
      </c>
      <c r="I1142" s="167" t="s">
        <v>11431</v>
      </c>
      <c r="J1142" s="63" t="str">
        <f t="shared" si="118"/>
        <v>IC.CV.244801</v>
      </c>
      <c r="K1142" s="61" t="s">
        <v>2379</v>
      </c>
      <c r="L1142" s="167" t="str">
        <f t="shared" si="117"/>
        <v>Back-up system present</v>
      </c>
      <c r="M1142" s="168" t="str">
        <f t="shared" si="119"/>
        <v>PI.IC.CV.244801.01</v>
      </c>
      <c r="N1142" s="168"/>
      <c r="O1142" s="168" t="str">
        <f t="shared" si="120"/>
        <v>PH.IC.CV.244801.01</v>
      </c>
      <c r="Q1142" s="168" t="str">
        <f t="shared" si="121"/>
        <v>CL.IC.CV.244801.01</v>
      </c>
    </row>
    <row r="1143" spans="1:23" s="167" customFormat="1" ht="15">
      <c r="A1143" s="167" t="s">
        <v>12003</v>
      </c>
      <c r="C1143" s="61" t="s">
        <v>7055</v>
      </c>
      <c r="E1143" s="61" t="s">
        <v>6647</v>
      </c>
      <c r="F1143" s="167" t="s">
        <v>11106</v>
      </c>
      <c r="G1143" s="167" t="s">
        <v>10453</v>
      </c>
      <c r="H1143" s="62" t="s">
        <v>12030</v>
      </c>
      <c r="I1143" s="167" t="s">
        <v>11107</v>
      </c>
      <c r="J1143" s="63" t="str">
        <f t="shared" si="118"/>
        <v>IC.CV.244802</v>
      </c>
      <c r="K1143" s="61" t="s">
        <v>2379</v>
      </c>
      <c r="L1143" s="167" t="str">
        <f t="shared" si="117"/>
        <v>Self test done</v>
      </c>
      <c r="M1143" s="168" t="str">
        <f t="shared" si="119"/>
        <v>PI.IC.CV.244802.01</v>
      </c>
      <c r="N1143" s="168"/>
      <c r="O1143" s="168" t="str">
        <f t="shared" si="120"/>
        <v>PH.IC.CV.244802.01</v>
      </c>
      <c r="Q1143" s="168" t="str">
        <f t="shared" si="121"/>
        <v>CL.IC.CV.244802.01</v>
      </c>
    </row>
    <row r="1144" spans="1:23" s="167" customFormat="1" ht="15">
      <c r="A1144" s="167" t="s">
        <v>12003</v>
      </c>
      <c r="C1144" s="61" t="s">
        <v>7055</v>
      </c>
      <c r="E1144" s="61" t="s">
        <v>6647</v>
      </c>
      <c r="F1144" s="167" t="s">
        <v>11106</v>
      </c>
      <c r="G1144" s="167" t="s">
        <v>10455</v>
      </c>
      <c r="H1144" s="62" t="s">
        <v>12032</v>
      </c>
      <c r="I1144" s="167" t="s">
        <v>10456</v>
      </c>
      <c r="J1144" s="63" t="str">
        <f t="shared" si="118"/>
        <v>IC.CV.244803</v>
      </c>
      <c r="K1144" s="61" t="s">
        <v>2379</v>
      </c>
      <c r="L1144" s="167" t="str">
        <f t="shared" si="117"/>
        <v>System controller changed</v>
      </c>
      <c r="M1144" s="168" t="str">
        <f t="shared" si="119"/>
        <v>PI.IC.CV.244803.01</v>
      </c>
      <c r="N1144" s="168"/>
      <c r="O1144" s="168" t="str">
        <f t="shared" si="120"/>
        <v>PH.IC.CV.244803.01</v>
      </c>
      <c r="Q1144" s="168" t="str">
        <f t="shared" si="121"/>
        <v>CL.IC.CV.244803.01</v>
      </c>
    </row>
    <row r="1145" spans="1:23" s="167" customFormat="1" ht="15">
      <c r="A1145" s="167" t="s">
        <v>12003</v>
      </c>
      <c r="C1145" s="61" t="s">
        <v>7055</v>
      </c>
      <c r="E1145" s="61" t="s">
        <v>6647</v>
      </c>
      <c r="F1145" s="167" t="s">
        <v>11106</v>
      </c>
      <c r="G1145" s="167" t="s">
        <v>10457</v>
      </c>
      <c r="H1145" s="62" t="s">
        <v>12028</v>
      </c>
      <c r="I1145" s="167" t="s">
        <v>11108</v>
      </c>
      <c r="J1145" s="63" t="str">
        <f t="shared" si="118"/>
        <v>IC.CV.244804</v>
      </c>
      <c r="K1145" s="61" t="s">
        <v>2379</v>
      </c>
      <c r="L1145" s="167" t="str">
        <f t="shared" si="117"/>
        <v>Vent filter change</v>
      </c>
      <c r="M1145" s="168" t="str">
        <f t="shared" si="119"/>
        <v>PI.IC.CV.244804.01</v>
      </c>
      <c r="N1145" s="168"/>
      <c r="O1145" s="168" t="str">
        <f t="shared" si="120"/>
        <v>PH.IC.CV.244804.01</v>
      </c>
      <c r="Q1145" s="168" t="str">
        <f t="shared" si="121"/>
        <v>CL.IC.CV.244804.01</v>
      </c>
    </row>
    <row r="1146" spans="1:23" s="167" customFormat="1" ht="15">
      <c r="A1146" s="167" t="s">
        <v>12003</v>
      </c>
      <c r="C1146" s="61" t="s">
        <v>7055</v>
      </c>
      <c r="D1146" s="167" t="s">
        <v>11109</v>
      </c>
      <c r="E1146" s="61" t="s">
        <v>6649</v>
      </c>
      <c r="F1146" s="167" t="s">
        <v>11110</v>
      </c>
      <c r="G1146" s="167" t="s">
        <v>10462</v>
      </c>
      <c r="H1146" s="62" t="s">
        <v>11848</v>
      </c>
      <c r="I1146" s="167" t="s">
        <v>11111</v>
      </c>
      <c r="J1146" s="63" t="str">
        <f t="shared" si="118"/>
        <v>IC.CV.244901</v>
      </c>
      <c r="K1146" s="61" t="s">
        <v>2379</v>
      </c>
      <c r="L1146" s="167" t="str">
        <f t="shared" si="117"/>
        <v>No tunneling</v>
      </c>
      <c r="M1146" s="168" t="str">
        <f t="shared" si="119"/>
        <v>PI.IC.CV.244901.01</v>
      </c>
      <c r="N1146" s="168"/>
      <c r="O1146" s="168" t="str">
        <f t="shared" si="120"/>
        <v>PH.IC.CV.244901.01</v>
      </c>
      <c r="Q1146" s="168" t="str">
        <f t="shared" si="121"/>
        <v>CL.IC.CV.244901.01</v>
      </c>
    </row>
    <row r="1147" spans="1:23" s="167" customFormat="1" ht="15">
      <c r="A1147" s="167" t="s">
        <v>12003</v>
      </c>
      <c r="C1147" s="61" t="s">
        <v>7055</v>
      </c>
      <c r="E1147" s="61" t="s">
        <v>6649</v>
      </c>
      <c r="F1147" s="167" t="s">
        <v>11110</v>
      </c>
      <c r="G1147" s="167" t="s">
        <v>11112</v>
      </c>
      <c r="H1147" s="62" t="s">
        <v>12030</v>
      </c>
      <c r="I1147" s="167" t="s">
        <v>11113</v>
      </c>
      <c r="J1147" s="63" t="str">
        <f t="shared" si="118"/>
        <v>IC.CV.244902</v>
      </c>
      <c r="K1147" s="61" t="s">
        <v>2379</v>
      </c>
      <c r="L1147" s="167" t="str">
        <f t="shared" si="117"/>
        <v>Inflow driveline-tunneling:  enter clock position</v>
      </c>
      <c r="M1147" s="168" t="str">
        <f t="shared" si="119"/>
        <v>PI.IC.CV.244902.01</v>
      </c>
      <c r="N1147" s="168"/>
      <c r="O1147" s="168" t="str">
        <f t="shared" si="120"/>
        <v>PH.IC.CV.244902.01</v>
      </c>
      <c r="Q1147" s="168" t="str">
        <f t="shared" si="121"/>
        <v>CL.IC.CV.244902.01</v>
      </c>
    </row>
    <row r="1148" spans="1:23" s="167" customFormat="1" ht="15">
      <c r="A1148" s="167" t="s">
        <v>12003</v>
      </c>
      <c r="C1148" s="61" t="s">
        <v>7055</v>
      </c>
      <c r="E1148" s="61" t="s">
        <v>6649</v>
      </c>
      <c r="F1148" s="167" t="s">
        <v>11110</v>
      </c>
      <c r="G1148" s="167" t="s">
        <v>11114</v>
      </c>
      <c r="H1148" s="62" t="s">
        <v>12032</v>
      </c>
      <c r="I1148" s="167" t="s">
        <v>11115</v>
      </c>
      <c r="J1148" s="63" t="str">
        <f t="shared" si="118"/>
        <v>IC.CV.244903</v>
      </c>
      <c r="K1148" s="61" t="s">
        <v>2379</v>
      </c>
      <c r="L1148" s="167" t="str">
        <f t="shared" si="117"/>
        <v>Outflow driveline-tunneling:  enter clock position</v>
      </c>
      <c r="M1148" s="168" t="str">
        <f t="shared" si="119"/>
        <v>PI.IC.CV.244903.01</v>
      </c>
      <c r="N1148" s="168"/>
      <c r="O1148" s="168" t="str">
        <f t="shared" si="120"/>
        <v>PH.IC.CV.244903.01</v>
      </c>
      <c r="Q1148" s="168" t="str">
        <f t="shared" si="121"/>
        <v>CL.IC.CV.244903.01</v>
      </c>
    </row>
    <row r="1149" spans="1:23" s="167" customFormat="1" ht="15">
      <c r="A1149" s="167" t="s">
        <v>12003</v>
      </c>
      <c r="C1149" s="61" t="s">
        <v>7055</v>
      </c>
      <c r="D1149" s="167" t="s">
        <v>11116</v>
      </c>
      <c r="E1149" s="61" t="s">
        <v>6928</v>
      </c>
      <c r="F1149" s="167" t="s">
        <v>11117</v>
      </c>
      <c r="G1149" s="167" t="s">
        <v>11118</v>
      </c>
      <c r="H1149" s="62" t="s">
        <v>11848</v>
      </c>
      <c r="I1149" s="167" t="s">
        <v>11119</v>
      </c>
      <c r="J1149" s="63" t="str">
        <f>CONCATENATE("IC.CV.",C1149,E1149,H1149)</f>
        <v>IC.CV.245001</v>
      </c>
      <c r="K1149" s="61" t="s">
        <v>12175</v>
      </c>
      <c r="L1149" s="167" t="str">
        <f>G1149</f>
        <v>VAD volume:  specify</v>
      </c>
      <c r="M1149" s="168" t="str">
        <f>CONCATENATE("PI.",J1149,".",K1149)</f>
        <v>PI.IC.CV.245001.01</v>
      </c>
      <c r="N1149" s="168"/>
      <c r="O1149" s="168" t="str">
        <f>CONCATENATE("PH.",J1149,".",K1149)</f>
        <v>PH.IC.CV.245001.01</v>
      </c>
      <c r="Q1149" s="168" t="str">
        <f>CONCATENATE("CL.",J1149,".",K1149)</f>
        <v>CL.IC.CV.245001.01</v>
      </c>
    </row>
    <row r="1150" spans="1:23" s="167" customFormat="1" ht="15">
      <c r="A1150" s="167" t="s">
        <v>12003</v>
      </c>
      <c r="C1150" s="61" t="s">
        <v>2765</v>
      </c>
      <c r="D1150" s="167" t="s">
        <v>2174</v>
      </c>
      <c r="E1150" s="61" t="s">
        <v>2172</v>
      </c>
      <c r="F1150" s="167" t="s">
        <v>2764</v>
      </c>
      <c r="G1150" s="167" t="s">
        <v>2766</v>
      </c>
      <c r="H1150" s="62" t="s">
        <v>11848</v>
      </c>
      <c r="I1150" s="167" t="s">
        <v>2173</v>
      </c>
      <c r="J1150" s="63" t="str">
        <f>CONCATENATE("IC.CV.",C1150,E1150,H1150)</f>
        <v>IC.CV.245101</v>
      </c>
      <c r="K1150" s="61" t="s">
        <v>12175</v>
      </c>
      <c r="L1150" s="167" t="str">
        <f>G1150</f>
        <v>Impella Specific Date insertion: specify</v>
      </c>
      <c r="M1150" s="168" t="str">
        <f>CONCATENATE("PI.",J1150,".",K1150)</f>
        <v>PI.IC.CV.245101.01</v>
      </c>
      <c r="N1150" s="168"/>
      <c r="O1150" s="168" t="str">
        <f>CONCATENATE("PH.",J1150,".",K1150)</f>
        <v>PH.IC.CV.245101.01</v>
      </c>
      <c r="Q1150" s="168" t="str">
        <f>CONCATENATE("CL.",J1150,".",K1150)</f>
        <v>CL.IC.CV.245101.01</v>
      </c>
      <c r="V1150" s="167" t="s">
        <v>2373</v>
      </c>
      <c r="W1150" s="167">
        <v>1073</v>
      </c>
    </row>
    <row r="1151" spans="1:23" s="167" customFormat="1" ht="15">
      <c r="A1151" s="167" t="s">
        <v>12003</v>
      </c>
      <c r="C1151" s="61" t="s">
        <v>2765</v>
      </c>
      <c r="E1151" s="61" t="s">
        <v>2172</v>
      </c>
      <c r="F1151" s="167" t="s">
        <v>2764</v>
      </c>
      <c r="G1151" s="167" t="s">
        <v>2767</v>
      </c>
      <c r="H1151" s="62" t="s">
        <v>2769</v>
      </c>
      <c r="I1151" s="167" t="s">
        <v>2770</v>
      </c>
      <c r="J1151" s="63" t="str">
        <f>CONCATENATE("IC.CV.",C1151,E1151,H1151)</f>
        <v>IC.CV.245102</v>
      </c>
      <c r="K1151" s="61" t="s">
        <v>12175</v>
      </c>
      <c r="L1151" s="167" t="str">
        <f>G1151</f>
        <v>VAD Left Date insertion: specify</v>
      </c>
      <c r="M1151" s="168" t="str">
        <f>CONCATENATE("PI.",J1151,".",K1151)</f>
        <v>PI.IC.CV.245102.01</v>
      </c>
      <c r="N1151" s="168"/>
      <c r="O1151" s="168" t="str">
        <f>CONCATENATE("PH.",J1151,".",K1151)</f>
        <v>PH.IC.CV.245102.01</v>
      </c>
      <c r="Q1151" s="168" t="str">
        <f>CONCATENATE("CL.",J1151,".",K1151)</f>
        <v>CL.IC.CV.245102.01</v>
      </c>
      <c r="V1151" s="167" t="s">
        <v>2373</v>
      </c>
      <c r="W1151" s="167">
        <v>1074</v>
      </c>
    </row>
    <row r="1152" spans="1:23" s="167" customFormat="1" ht="15">
      <c r="A1152" s="167" t="s">
        <v>12003</v>
      </c>
      <c r="C1152" s="61" t="s">
        <v>2765</v>
      </c>
      <c r="E1152" s="61" t="s">
        <v>2172</v>
      </c>
      <c r="F1152" s="167" t="s">
        <v>2764</v>
      </c>
      <c r="G1152" s="167" t="s">
        <v>2768</v>
      </c>
      <c r="H1152" s="62" t="s">
        <v>2564</v>
      </c>
      <c r="I1152" s="167" t="s">
        <v>2771</v>
      </c>
      <c r="J1152" s="63" t="str">
        <f t="shared" si="118"/>
        <v>IC.CV.245103</v>
      </c>
      <c r="K1152" s="61" t="s">
        <v>2379</v>
      </c>
      <c r="L1152" s="167" t="str">
        <f t="shared" si="117"/>
        <v>VAD Right Date insertion: specify</v>
      </c>
      <c r="M1152" s="168" t="str">
        <f t="shared" si="119"/>
        <v>PI.IC.CV.245103.01</v>
      </c>
      <c r="N1152" s="168"/>
      <c r="O1152" s="168" t="str">
        <f t="shared" si="120"/>
        <v>PH.IC.CV.245103.01</v>
      </c>
      <c r="Q1152" s="168" t="str">
        <f t="shared" si="121"/>
        <v>CL.IC.CV.245103.01</v>
      </c>
      <c r="V1152" s="167" t="s">
        <v>2373</v>
      </c>
      <c r="W1152" s="167">
        <v>1075</v>
      </c>
    </row>
    <row r="1153" spans="1:37" s="167" customFormat="1" ht="15">
      <c r="A1153" s="46" t="s">
        <v>12003</v>
      </c>
      <c r="B1153" s="46"/>
      <c r="C1153" s="47" t="s">
        <v>10707</v>
      </c>
      <c r="D1153" s="46" t="s">
        <v>12423</v>
      </c>
      <c r="E1153" s="47" t="s">
        <v>12588</v>
      </c>
      <c r="F1153" s="46" t="s">
        <v>12261</v>
      </c>
      <c r="G1153" s="46" t="s">
        <v>12262</v>
      </c>
      <c r="H1153" s="82" t="s">
        <v>11848</v>
      </c>
      <c r="I1153" s="46" t="s">
        <v>10215</v>
      </c>
      <c r="J1153" s="63" t="str">
        <f t="shared" ref="J1153:J1164" si="122">CONCATENATE("IC.CV.",C1153,E1153,H1153)</f>
        <v>IC.CV.245201</v>
      </c>
      <c r="K1153" s="61" t="s">
        <v>2311</v>
      </c>
      <c r="L1153" s="167" t="str">
        <f t="shared" ref="L1153:L1164" si="123">G1153</f>
        <v>Impella Purge Pressure:  specify mmHg</v>
      </c>
      <c r="M1153" s="168" t="str">
        <f t="shared" ref="M1153:M1164" si="124">CONCATENATE("PI.",J1153,".",K1153)</f>
        <v>PI.IC.CV.245201.01</v>
      </c>
      <c r="N1153" s="168"/>
      <c r="O1153" s="168" t="str">
        <f t="shared" ref="O1153:O1164" si="125">CONCATENATE("PH.",J1153,".",K1153)</f>
        <v>PH.IC.CV.245201.01</v>
      </c>
      <c r="Q1153" s="168" t="str">
        <f t="shared" ref="Q1153:Q1164" si="126">CONCATENATE("CL.",J1153,".",K1153)</f>
        <v>CL.IC.CV.245201.01</v>
      </c>
      <c r="S1153" s="46"/>
      <c r="T1153" s="46"/>
      <c r="U1153" s="46"/>
      <c r="V1153" s="46"/>
      <c r="W1153" s="46"/>
      <c r="X1153" s="167" t="s">
        <v>12737</v>
      </c>
      <c r="Y1153" s="167">
        <v>1090</v>
      </c>
    </row>
    <row r="1154" spans="1:37" s="167" customFormat="1" ht="15">
      <c r="A1154" s="46" t="s">
        <v>12003</v>
      </c>
      <c r="B1154" s="46"/>
      <c r="C1154" s="47" t="s">
        <v>10707</v>
      </c>
      <c r="D1154" s="46" t="s">
        <v>12406</v>
      </c>
      <c r="E1154" s="47" t="s">
        <v>12589</v>
      </c>
      <c r="F1154" s="46" t="s">
        <v>12407</v>
      </c>
      <c r="G1154" s="46" t="s">
        <v>12408</v>
      </c>
      <c r="H1154" s="82" t="s">
        <v>11848</v>
      </c>
      <c r="I1154" s="46" t="s">
        <v>12409</v>
      </c>
      <c r="J1154" s="63" t="str">
        <f t="shared" si="122"/>
        <v>IC.CV.245301</v>
      </c>
      <c r="K1154" s="61" t="s">
        <v>2311</v>
      </c>
      <c r="L1154" s="167" t="str">
        <f t="shared" si="123"/>
        <v>Impella Pump Rate:  specify ml/hr</v>
      </c>
      <c r="M1154" s="168" t="str">
        <f t="shared" si="124"/>
        <v>PI.IC.CV.245301.01</v>
      </c>
      <c r="N1154" s="168"/>
      <c r="O1154" s="168" t="str">
        <f t="shared" si="125"/>
        <v>PH.IC.CV.245301.01</v>
      </c>
      <c r="Q1154" s="168" t="str">
        <f t="shared" si="126"/>
        <v>CL.IC.CV.245301.01</v>
      </c>
      <c r="S1154" s="46"/>
      <c r="T1154" s="46"/>
      <c r="U1154" s="46"/>
      <c r="V1154" s="46"/>
      <c r="W1154" s="46"/>
      <c r="X1154" s="167" t="s">
        <v>12737</v>
      </c>
      <c r="Y1154" s="167">
        <v>1090</v>
      </c>
    </row>
    <row r="1155" spans="1:37" s="167" customFormat="1" ht="15">
      <c r="A1155" s="46" t="s">
        <v>12003</v>
      </c>
      <c r="B1155" s="46"/>
      <c r="C1155" s="47" t="s">
        <v>10707</v>
      </c>
      <c r="D1155" s="46" t="s">
        <v>12410</v>
      </c>
      <c r="E1155" s="47" t="s">
        <v>12590</v>
      </c>
      <c r="F1155" s="46" t="s">
        <v>12411</v>
      </c>
      <c r="G1155" s="46" t="s">
        <v>12574</v>
      </c>
      <c r="H1155" s="82" t="s">
        <v>11848</v>
      </c>
      <c r="I1155" s="46" t="s">
        <v>10659</v>
      </c>
      <c r="J1155" s="63" t="str">
        <f t="shared" si="122"/>
        <v>IC.CV.245401</v>
      </c>
      <c r="K1155" s="61" t="s">
        <v>2311</v>
      </c>
      <c r="L1155" s="167" t="str">
        <f t="shared" si="123"/>
        <v>Impella Fluid Bolus:  specify ml</v>
      </c>
      <c r="M1155" s="168" t="str">
        <f t="shared" si="124"/>
        <v>PI.IC.CV.245401.01</v>
      </c>
      <c r="N1155" s="168"/>
      <c r="O1155" s="168" t="str">
        <f t="shared" si="125"/>
        <v>PH.IC.CV.245401.01</v>
      </c>
      <c r="Q1155" s="168" t="str">
        <f t="shared" si="126"/>
        <v>CL.IC.CV.245401.01</v>
      </c>
      <c r="S1155" s="46"/>
      <c r="T1155" s="46"/>
      <c r="U1155" s="46"/>
      <c r="V1155" s="46"/>
      <c r="W1155" s="46"/>
      <c r="X1155" s="167" t="s">
        <v>12737</v>
      </c>
      <c r="Y1155" s="167">
        <v>1090</v>
      </c>
    </row>
    <row r="1156" spans="1:37" s="167" customFormat="1" ht="15">
      <c r="A1156" s="46" t="s">
        <v>12003</v>
      </c>
      <c r="B1156" s="46"/>
      <c r="C1156" s="47" t="s">
        <v>10707</v>
      </c>
      <c r="D1156" s="46" t="s">
        <v>12575</v>
      </c>
      <c r="E1156" s="47" t="s">
        <v>12591</v>
      </c>
      <c r="F1156" s="46" t="s">
        <v>12576</v>
      </c>
      <c r="G1156" s="46" t="s">
        <v>12577</v>
      </c>
      <c r="H1156" s="82" t="s">
        <v>11848</v>
      </c>
      <c r="I1156" s="46" t="s">
        <v>12578</v>
      </c>
      <c r="J1156" s="63" t="str">
        <f t="shared" si="122"/>
        <v>IC.CV.245501</v>
      </c>
      <c r="K1156" s="61" t="s">
        <v>2311</v>
      </c>
      <c r="L1156" s="167" t="str">
        <f t="shared" si="123"/>
        <v>Impella Motor Current:  xx/xx</v>
      </c>
      <c r="M1156" s="168" t="str">
        <f t="shared" si="124"/>
        <v>PI.IC.CV.245501.01</v>
      </c>
      <c r="N1156" s="168"/>
      <c r="O1156" s="168" t="str">
        <f t="shared" si="125"/>
        <v>PH.IC.CV.245501.01</v>
      </c>
      <c r="Q1156" s="168" t="str">
        <f t="shared" si="126"/>
        <v>CL.IC.CV.245501.01</v>
      </c>
      <c r="S1156" s="46"/>
      <c r="T1156" s="46"/>
      <c r="U1156" s="46"/>
      <c r="V1156" s="46"/>
      <c r="W1156" s="46"/>
      <c r="X1156" s="167" t="s">
        <v>12737</v>
      </c>
      <c r="Y1156" s="167">
        <v>1090</v>
      </c>
    </row>
    <row r="1157" spans="1:37" s="167" customFormat="1" ht="15">
      <c r="A1157" s="46" t="s">
        <v>12003</v>
      </c>
      <c r="B1157" s="46"/>
      <c r="C1157" s="47" t="s">
        <v>10707</v>
      </c>
      <c r="D1157" s="46" t="s">
        <v>12579</v>
      </c>
      <c r="E1157" s="47" t="s">
        <v>12734</v>
      </c>
      <c r="F1157" s="46" t="s">
        <v>12580</v>
      </c>
      <c r="G1157" s="46" t="s">
        <v>12581</v>
      </c>
      <c r="H1157" s="82" t="s">
        <v>11848</v>
      </c>
      <c r="I1157" s="46" t="s">
        <v>12578</v>
      </c>
      <c r="J1157" s="63" t="str">
        <f t="shared" si="122"/>
        <v>IC.CV.245601</v>
      </c>
      <c r="K1157" s="61" t="s">
        <v>2311</v>
      </c>
      <c r="L1157" s="167" t="str">
        <f t="shared" si="123"/>
        <v>Impella Motor Speed:  xx/xx</v>
      </c>
      <c r="M1157" s="168" t="str">
        <f t="shared" si="124"/>
        <v>PI.IC.CV.245601.01</v>
      </c>
      <c r="N1157" s="168"/>
      <c r="O1157" s="168" t="str">
        <f t="shared" si="125"/>
        <v>PH.IC.CV.245601.01</v>
      </c>
      <c r="Q1157" s="168" t="str">
        <f t="shared" si="126"/>
        <v>CL.IC.CV.245601.01</v>
      </c>
      <c r="S1157" s="46"/>
      <c r="T1157" s="46"/>
      <c r="U1157" s="46"/>
      <c r="V1157" s="46"/>
      <c r="W1157" s="46"/>
      <c r="X1157" s="167" t="s">
        <v>12737</v>
      </c>
      <c r="Y1157" s="167">
        <v>1090</v>
      </c>
    </row>
    <row r="1158" spans="1:37" s="167" customFormat="1" ht="15">
      <c r="A1158" s="46" t="s">
        <v>12003</v>
      </c>
      <c r="B1158" s="46"/>
      <c r="C1158" s="47" t="s">
        <v>10707</v>
      </c>
      <c r="D1158" s="46" t="s">
        <v>12582</v>
      </c>
      <c r="E1158" s="47" t="s">
        <v>12735</v>
      </c>
      <c r="F1158" s="46" t="s">
        <v>12583</v>
      </c>
      <c r="G1158" s="46" t="s">
        <v>12584</v>
      </c>
      <c r="H1158" s="82" t="s">
        <v>11848</v>
      </c>
      <c r="I1158" s="46" t="s">
        <v>9836</v>
      </c>
      <c r="J1158" s="63" t="str">
        <f t="shared" si="122"/>
        <v>IC.CV.245701</v>
      </c>
      <c r="K1158" s="61" t="s">
        <v>2311</v>
      </c>
      <c r="L1158" s="167" t="str">
        <f t="shared" si="123"/>
        <v>Impella Pump Position</v>
      </c>
      <c r="M1158" s="168" t="str">
        <f t="shared" si="124"/>
        <v>PI.IC.CV.245701.01</v>
      </c>
      <c r="N1158" s="168"/>
      <c r="O1158" s="168" t="str">
        <f t="shared" si="125"/>
        <v>PH.IC.CV.245701.01</v>
      </c>
      <c r="Q1158" s="168" t="str">
        <f t="shared" si="126"/>
        <v>CL.IC.CV.245701.01</v>
      </c>
      <c r="S1158" s="46"/>
      <c r="T1158" s="46"/>
      <c r="U1158" s="46"/>
      <c r="V1158" s="46"/>
      <c r="W1158" s="46"/>
      <c r="X1158" s="167" t="s">
        <v>12737</v>
      </c>
      <c r="Y1158" s="167">
        <v>1090</v>
      </c>
    </row>
    <row r="1159" spans="1:37" s="167" customFormat="1" ht="15">
      <c r="A1159" s="46" t="s">
        <v>12003</v>
      </c>
      <c r="B1159" s="46"/>
      <c r="C1159" s="47" t="s">
        <v>10707</v>
      </c>
      <c r="D1159" s="46" t="s">
        <v>12585</v>
      </c>
      <c r="E1159" s="47" t="s">
        <v>12736</v>
      </c>
      <c r="F1159" s="46" t="s">
        <v>12586</v>
      </c>
      <c r="G1159" s="46" t="s">
        <v>12587</v>
      </c>
      <c r="H1159" s="82" t="s">
        <v>11848</v>
      </c>
      <c r="I1159" s="46" t="s">
        <v>12578</v>
      </c>
      <c r="J1159" s="63" t="str">
        <f>CONCATENATE("IC.CV.",C1159,E1159,H1159)</f>
        <v>IC.CV.245801</v>
      </c>
      <c r="K1159" s="61" t="s">
        <v>2311</v>
      </c>
      <c r="L1159" s="167" t="str">
        <f>G1159</f>
        <v>Impella Dual Signal:  xx/xx</v>
      </c>
      <c r="M1159" s="168" t="str">
        <f>CONCATENATE("PI.",J1159,".",K1159)</f>
        <v>PI.IC.CV.245801.01</v>
      </c>
      <c r="N1159" s="168"/>
      <c r="O1159" s="168" t="str">
        <f>CONCATENATE("PH.",J1159,".",K1159)</f>
        <v>PH.IC.CV.245801.01</v>
      </c>
      <c r="Q1159" s="168" t="str">
        <f>CONCATENATE("CL.",J1159,".",K1159)</f>
        <v>CL.IC.CV.245801.01</v>
      </c>
      <c r="S1159" s="46"/>
      <c r="T1159" s="46"/>
      <c r="U1159" s="46"/>
      <c r="V1159" s="46"/>
      <c r="W1159" s="46"/>
      <c r="X1159" s="167" t="s">
        <v>2352</v>
      </c>
      <c r="Y1159" s="167">
        <v>1090</v>
      </c>
    </row>
    <row r="1160" spans="1:37" s="167" customFormat="1" ht="15">
      <c r="A1160" s="46" t="s">
        <v>12003</v>
      </c>
      <c r="B1160" s="46"/>
      <c r="C1160" s="47" t="s">
        <v>10707</v>
      </c>
      <c r="D1160" s="46" t="s">
        <v>13618</v>
      </c>
      <c r="E1160" s="47" t="s">
        <v>13619</v>
      </c>
      <c r="F1160" s="46" t="s">
        <v>13620</v>
      </c>
      <c r="G1160" s="46" t="s">
        <v>11147</v>
      </c>
      <c r="H1160" s="82" t="s">
        <v>11848</v>
      </c>
      <c r="I1160" s="46"/>
      <c r="J1160" s="63" t="str">
        <f>CONCATENATE("IC.CV.",C1160,E1160,H1160)</f>
        <v>IC.CV.245901</v>
      </c>
      <c r="K1160" s="61" t="s">
        <v>2311</v>
      </c>
      <c r="L1160" s="167" t="str">
        <f>G1160</f>
        <v>Auto</v>
      </c>
      <c r="M1160" s="168" t="str">
        <f>CONCATENATE("PI.",J1160,".",K1160)</f>
        <v>PI.IC.CV.245901.01</v>
      </c>
      <c r="N1160" s="168"/>
      <c r="O1160" s="168" t="str">
        <f>CONCATENATE("PH.",J1160,".",K1160)</f>
        <v>PH.IC.CV.245901.01</v>
      </c>
      <c r="Q1160" s="168" t="str">
        <f>CONCATENATE("CL.",J1160,".",K1160)</f>
        <v>CL.IC.CV.245901.01</v>
      </c>
      <c r="S1160" s="46"/>
      <c r="T1160" s="46"/>
      <c r="U1160" s="46"/>
      <c r="V1160" s="46"/>
      <c r="W1160" s="46"/>
      <c r="X1160" s="167" t="s">
        <v>2352</v>
      </c>
      <c r="Y1160" s="167">
        <v>1090</v>
      </c>
      <c r="AF1160" s="167" t="s">
        <v>12773</v>
      </c>
      <c r="AG1160" s="167">
        <v>1370</v>
      </c>
    </row>
    <row r="1161" spans="1:37" s="167" customFormat="1" ht="15">
      <c r="A1161" s="46" t="s">
        <v>12003</v>
      </c>
      <c r="B1161" s="46"/>
      <c r="C1161" s="47" t="s">
        <v>10707</v>
      </c>
      <c r="D1161" s="46"/>
      <c r="E1161" s="47" t="s">
        <v>13619</v>
      </c>
      <c r="F1161" s="46" t="s">
        <v>13620</v>
      </c>
      <c r="G1161" s="46" t="s">
        <v>13621</v>
      </c>
      <c r="H1161" s="82" t="s">
        <v>12030</v>
      </c>
      <c r="I1161" s="46"/>
      <c r="J1161" s="63" t="str">
        <f>CONCATENATE("IC.CV.",C1161,E1161,H1161)</f>
        <v>IC.CV.245902</v>
      </c>
      <c r="K1161" s="61" t="s">
        <v>2311</v>
      </c>
      <c r="L1161" s="167" t="str">
        <f>G1161</f>
        <v>Manual L/min</v>
      </c>
      <c r="M1161" s="168" t="str">
        <f>CONCATENATE("PI.",J1161,".",K1161)</f>
        <v>PI.IC.CV.245902.01</v>
      </c>
      <c r="N1161" s="168"/>
      <c r="O1161" s="168" t="str">
        <f>CONCATENATE("PH.",J1161,".",K1161)</f>
        <v>PH.IC.CV.245902.01</v>
      </c>
      <c r="Q1161" s="168" t="str">
        <f>CONCATENATE("CL.",J1161,".",K1161)</f>
        <v>CL.IC.CV.245902.01</v>
      </c>
      <c r="S1161" s="46"/>
      <c r="T1161" s="46"/>
      <c r="U1161" s="46"/>
      <c r="V1161" s="46"/>
      <c r="W1161" s="46"/>
      <c r="X1161" s="167" t="s">
        <v>2352</v>
      </c>
      <c r="Y1161" s="167">
        <v>1090</v>
      </c>
      <c r="AF1161" s="167" t="s">
        <v>12773</v>
      </c>
      <c r="AG1161" s="167">
        <v>1370</v>
      </c>
    </row>
    <row r="1162" spans="1:37" s="167" customFormat="1" ht="15">
      <c r="A1162" s="46" t="s">
        <v>12003</v>
      </c>
      <c r="B1162" s="46"/>
      <c r="C1162" s="47" t="s">
        <v>10707</v>
      </c>
      <c r="D1162" s="46"/>
      <c r="E1162" s="47" t="s">
        <v>13619</v>
      </c>
      <c r="F1162" s="46" t="s">
        <v>13620</v>
      </c>
      <c r="G1162" s="46" t="s">
        <v>13622</v>
      </c>
      <c r="H1162" s="82" t="s">
        <v>12032</v>
      </c>
      <c r="I1162" s="46"/>
      <c r="J1162" s="63" t="str">
        <f>CONCATENATE("IC.CV.",C1162,E1162,H1162)</f>
        <v>IC.CV.245903</v>
      </c>
      <c r="K1162" s="61" t="s">
        <v>2311</v>
      </c>
      <c r="L1162" s="167" t="str">
        <f>G1162</f>
        <v>Boost</v>
      </c>
      <c r="M1162" s="168" t="str">
        <f>CONCATENATE("PI.",J1162,".",K1162)</f>
        <v>PI.IC.CV.245903.01</v>
      </c>
      <c r="N1162" s="168"/>
      <c r="O1162" s="168" t="str">
        <f>CONCATENATE("PH.",J1162,".",K1162)</f>
        <v>PH.IC.CV.245903.01</v>
      </c>
      <c r="Q1162" s="168" t="str">
        <f>CONCATENATE("CL.",J1162,".",K1162)</f>
        <v>CL.IC.CV.245903.01</v>
      </c>
      <c r="S1162" s="46"/>
      <c r="T1162" s="46"/>
      <c r="U1162" s="46"/>
      <c r="V1162" s="46"/>
      <c r="W1162" s="46"/>
      <c r="X1162" s="167" t="s">
        <v>88</v>
      </c>
      <c r="Y1162" s="167">
        <v>1090</v>
      </c>
      <c r="AF1162" s="167" t="s">
        <v>12773</v>
      </c>
      <c r="AG1162" s="167">
        <v>1370</v>
      </c>
    </row>
    <row r="1163" spans="1:37" s="167" customFormat="1" ht="15">
      <c r="A1163" s="46" t="s">
        <v>12003</v>
      </c>
      <c r="B1163" s="46"/>
      <c r="C1163" s="47" t="s">
        <v>10707</v>
      </c>
      <c r="D1163" s="46" t="s">
        <v>13717</v>
      </c>
      <c r="E1163" s="47" t="s">
        <v>13718</v>
      </c>
      <c r="F1163" s="46" t="s">
        <v>13719</v>
      </c>
      <c r="G1163" s="46" t="s">
        <v>13717</v>
      </c>
      <c r="H1163" s="82" t="s">
        <v>11848</v>
      </c>
      <c r="I1163" s="46"/>
      <c r="J1163" s="63" t="str">
        <f>CONCATENATE("IC.CV.",C1163,E1163,H1163)</f>
        <v>IC.CV.246001</v>
      </c>
      <c r="K1163" s="61" t="s">
        <v>2311</v>
      </c>
      <c r="L1163" s="167" t="str">
        <f>G1163</f>
        <v>Pulsatility Right</v>
      </c>
      <c r="M1163" s="168" t="str">
        <f>CONCATENATE("PI.",J1163,".",K1163)</f>
        <v>PI.IC.CV.246001.01</v>
      </c>
      <c r="N1163" s="168"/>
      <c r="O1163" s="168" t="str">
        <f>CONCATENATE("PH.",J1163,".",K1163)</f>
        <v>PH.IC.CV.246001.01</v>
      </c>
      <c r="Q1163" s="168" t="str">
        <f>CONCATENATE("CL.",J1163,".",K1163)</f>
        <v>CL.IC.CV.246001.01</v>
      </c>
      <c r="S1163" s="46"/>
      <c r="T1163" s="46"/>
      <c r="U1163" s="46"/>
      <c r="V1163" s="46"/>
      <c r="W1163" s="46"/>
      <c r="AJ1163" s="167" t="s">
        <v>12773</v>
      </c>
      <c r="AK1163" s="167">
        <v>1453</v>
      </c>
    </row>
    <row r="1164" spans="1:37" s="167" customFormat="1" ht="15">
      <c r="A1164" s="46" t="s">
        <v>12003</v>
      </c>
      <c r="B1164" s="46"/>
      <c r="C1164" s="47" t="s">
        <v>10707</v>
      </c>
      <c r="D1164" s="46" t="s">
        <v>13720</v>
      </c>
      <c r="E1164" s="47" t="s">
        <v>13500</v>
      </c>
      <c r="F1164" s="46" t="s">
        <v>13721</v>
      </c>
      <c r="G1164" s="46" t="s">
        <v>13720</v>
      </c>
      <c r="H1164" s="82" t="s">
        <v>11848</v>
      </c>
      <c r="I1164" s="46"/>
      <c r="J1164" s="63" t="str">
        <f t="shared" si="122"/>
        <v>IC.CV.246101</v>
      </c>
      <c r="K1164" s="61" t="s">
        <v>2311</v>
      </c>
      <c r="L1164" s="167" t="str">
        <f t="shared" si="123"/>
        <v>Pulsatility Left</v>
      </c>
      <c r="M1164" s="168" t="str">
        <f t="shared" si="124"/>
        <v>PI.IC.CV.246101.01</v>
      </c>
      <c r="N1164" s="168"/>
      <c r="O1164" s="168" t="str">
        <f t="shared" si="125"/>
        <v>PH.IC.CV.246101.01</v>
      </c>
      <c r="Q1164" s="168" t="str">
        <f t="shared" si="126"/>
        <v>CL.IC.CV.246101.01</v>
      </c>
      <c r="S1164" s="46"/>
      <c r="T1164" s="46"/>
      <c r="U1164" s="46"/>
      <c r="V1164" s="46"/>
      <c r="W1164" s="46"/>
      <c r="AJ1164" s="167" t="s">
        <v>12773</v>
      </c>
      <c r="AK1164" s="167">
        <v>1453</v>
      </c>
    </row>
    <row r="1165" spans="1:37" s="167" customFormat="1" ht="15">
      <c r="A1165" s="167" t="s">
        <v>12003</v>
      </c>
      <c r="B1165" s="167" t="s">
        <v>11120</v>
      </c>
      <c r="C1165" s="61" t="s">
        <v>5849</v>
      </c>
      <c r="D1165" s="167" t="s">
        <v>7851</v>
      </c>
      <c r="E1165" s="61" t="s">
        <v>2379</v>
      </c>
      <c r="F1165" s="167" t="s">
        <v>10979</v>
      </c>
      <c r="G1165" s="167" t="s">
        <v>11566</v>
      </c>
      <c r="H1165" s="62" t="s">
        <v>11848</v>
      </c>
      <c r="I1165" s="167" t="s">
        <v>11567</v>
      </c>
      <c r="J1165" s="63" t="str">
        <f t="shared" si="118"/>
        <v>IC.CV.250101</v>
      </c>
      <c r="K1165" s="61" t="s">
        <v>2379</v>
      </c>
      <c r="L1165" s="167" t="str">
        <f t="shared" si="117"/>
        <v xml:space="preserve">     Gauze</v>
      </c>
      <c r="M1165" s="168" t="str">
        <f t="shared" si="119"/>
        <v>PI.IC.CV.250101.01</v>
      </c>
      <c r="N1165" s="168"/>
      <c r="O1165" s="168" t="str">
        <f t="shared" si="120"/>
        <v>PH.IC.CV.250101.01</v>
      </c>
      <c r="Q1165" s="168" t="str">
        <f t="shared" si="121"/>
        <v>CL.IC.CV.250101.01</v>
      </c>
    </row>
    <row r="1166" spans="1:37" s="167" customFormat="1" ht="15">
      <c r="A1166" s="167" t="s">
        <v>12003</v>
      </c>
      <c r="C1166" s="61" t="s">
        <v>5849</v>
      </c>
      <c r="E1166" s="61" t="s">
        <v>2379</v>
      </c>
      <c r="F1166" s="167" t="s">
        <v>10979</v>
      </c>
      <c r="G1166" s="167" t="s">
        <v>11568</v>
      </c>
      <c r="H1166" s="62" t="s">
        <v>12030</v>
      </c>
      <c r="I1166" s="167" t="s">
        <v>11569</v>
      </c>
      <c r="J1166" s="63" t="str">
        <f t="shared" si="118"/>
        <v>IC.CV.250102</v>
      </c>
      <c r="K1166" s="61" t="s">
        <v>2379</v>
      </c>
      <c r="L1166" s="167" t="str">
        <f t="shared" si="117"/>
        <v xml:space="preserve">     Pressure</v>
      </c>
      <c r="M1166" s="168" t="str">
        <f t="shared" si="119"/>
        <v>PI.IC.CV.250102.01</v>
      </c>
      <c r="N1166" s="168"/>
      <c r="O1166" s="168" t="str">
        <f t="shared" si="120"/>
        <v>PH.IC.CV.250102.01</v>
      </c>
      <c r="Q1166" s="168" t="str">
        <f t="shared" si="121"/>
        <v>CL.IC.CV.250102.01</v>
      </c>
    </row>
    <row r="1167" spans="1:37" s="167" customFormat="1" ht="15">
      <c r="A1167" s="167" t="s">
        <v>12003</v>
      </c>
      <c r="C1167" s="61" t="s">
        <v>5849</v>
      </c>
      <c r="E1167" s="61" t="s">
        <v>2379</v>
      </c>
      <c r="F1167" s="167" t="s">
        <v>10979</v>
      </c>
      <c r="G1167" s="167" t="s">
        <v>10980</v>
      </c>
      <c r="H1167" s="62" t="s">
        <v>12032</v>
      </c>
      <c r="I1167" s="167" t="s">
        <v>11571</v>
      </c>
      <c r="J1167" s="63" t="str">
        <f t="shared" si="118"/>
        <v>IC.CV.250103</v>
      </c>
      <c r="K1167" s="61" t="s">
        <v>2379</v>
      </c>
      <c r="L1167" s="167" t="str">
        <f t="shared" si="117"/>
        <v xml:space="preserve">     Antimicrobial disk</v>
      </c>
      <c r="M1167" s="168" t="str">
        <f t="shared" si="119"/>
        <v>PI.IC.CV.250103.01</v>
      </c>
      <c r="N1167" s="168"/>
      <c r="O1167" s="168" t="str">
        <f t="shared" si="120"/>
        <v>PH.IC.CV.250103.01</v>
      </c>
      <c r="Q1167" s="168" t="str">
        <f t="shared" si="121"/>
        <v>CL.IC.CV.250103.01</v>
      </c>
    </row>
    <row r="1168" spans="1:37" s="167" customFormat="1" ht="15">
      <c r="A1168" s="167" t="s">
        <v>12003</v>
      </c>
      <c r="C1168" s="61" t="s">
        <v>5849</v>
      </c>
      <c r="E1168" s="61" t="s">
        <v>2379</v>
      </c>
      <c r="F1168" s="167" t="s">
        <v>10979</v>
      </c>
      <c r="G1168" s="167" t="s">
        <v>11069</v>
      </c>
      <c r="H1168" s="62" t="s">
        <v>12028</v>
      </c>
      <c r="I1168" s="167" t="s">
        <v>11070</v>
      </c>
      <c r="J1168" s="63" t="str">
        <f t="shared" si="118"/>
        <v>IC.CV.250104</v>
      </c>
      <c r="K1168" s="61" t="s">
        <v>2379</v>
      </c>
      <c r="L1168" s="167" t="str">
        <f t="shared" si="117"/>
        <v xml:space="preserve">     Transparent (Opsite, Tegaderm)</v>
      </c>
      <c r="M1168" s="168" t="str">
        <f t="shared" si="119"/>
        <v>PI.IC.CV.250104.01</v>
      </c>
      <c r="N1168" s="168"/>
      <c r="O1168" s="168" t="str">
        <f t="shared" si="120"/>
        <v>PH.IC.CV.250104.01</v>
      </c>
      <c r="Q1168" s="168" t="str">
        <f t="shared" si="121"/>
        <v>CL.IC.CV.250104.01</v>
      </c>
    </row>
    <row r="1169" spans="1:45" s="167" customFormat="1" ht="15">
      <c r="A1169" s="167" t="s">
        <v>12003</v>
      </c>
      <c r="C1169" s="61" t="s">
        <v>5849</v>
      </c>
      <c r="E1169" s="61" t="s">
        <v>2379</v>
      </c>
      <c r="F1169" s="167" t="s">
        <v>10979</v>
      </c>
      <c r="G1169" s="167" t="s">
        <v>11572</v>
      </c>
      <c r="H1169" s="62" t="s">
        <v>12210</v>
      </c>
      <c r="I1169" s="167" t="s">
        <v>11573</v>
      </c>
      <c r="J1169" s="63" t="str">
        <f t="shared" si="118"/>
        <v>IC.CV.250105</v>
      </c>
      <c r="K1169" s="61" t="s">
        <v>2379</v>
      </c>
      <c r="L1169" s="167" t="str">
        <f t="shared" si="117"/>
        <v xml:space="preserve">     None (open to air)</v>
      </c>
      <c r="M1169" s="168" t="str">
        <f t="shared" si="119"/>
        <v>PI.IC.CV.250105.01</v>
      </c>
      <c r="N1169" s="168"/>
      <c r="O1169" s="168" t="str">
        <f t="shared" si="120"/>
        <v>PH.IC.CV.250105.01</v>
      </c>
      <c r="Q1169" s="168" t="str">
        <f t="shared" si="121"/>
        <v>CL.IC.CV.250105.01</v>
      </c>
    </row>
    <row r="1170" spans="1:45" s="167" customFormat="1" ht="15">
      <c r="A1170" s="167" t="s">
        <v>12003</v>
      </c>
      <c r="C1170" s="61" t="s">
        <v>5849</v>
      </c>
      <c r="E1170" s="61" t="s">
        <v>2379</v>
      </c>
      <c r="F1170" s="167" t="s">
        <v>10979</v>
      </c>
      <c r="G1170" s="167" t="s">
        <v>11783</v>
      </c>
      <c r="H1170" s="62" t="s">
        <v>12212</v>
      </c>
      <c r="I1170" s="167" t="s">
        <v>12437</v>
      </c>
      <c r="J1170" s="63" t="str">
        <f t="shared" si="118"/>
        <v>IC.CV.250106</v>
      </c>
      <c r="K1170" s="61" t="s">
        <v>2379</v>
      </c>
      <c r="L1170" s="167" t="str">
        <f t="shared" si="117"/>
        <v xml:space="preserve">     Other:  specify</v>
      </c>
      <c r="M1170" s="168" t="str">
        <f t="shared" si="119"/>
        <v>PI.IC.CV.250106.01</v>
      </c>
      <c r="N1170" s="168"/>
      <c r="O1170" s="168" t="str">
        <f t="shared" si="120"/>
        <v>PH.IC.CV.250106.01</v>
      </c>
      <c r="Q1170" s="168" t="str">
        <f t="shared" si="121"/>
        <v>CL.IC.CV.250106.01</v>
      </c>
    </row>
    <row r="1171" spans="1:45" s="167" customFormat="1" ht="15">
      <c r="A1171" s="167" t="s">
        <v>12003</v>
      </c>
      <c r="C1171" s="61" t="s">
        <v>5849</v>
      </c>
      <c r="E1171" s="61" t="s">
        <v>2379</v>
      </c>
      <c r="F1171" s="167" t="s">
        <v>10979</v>
      </c>
      <c r="G1171" s="167" t="s">
        <v>11574</v>
      </c>
      <c r="H1171" s="62" t="s">
        <v>12225</v>
      </c>
      <c r="I1171" s="167" t="s">
        <v>11575</v>
      </c>
      <c r="J1171" s="63" t="str">
        <f t="shared" si="118"/>
        <v>IC.CV.250107</v>
      </c>
      <c r="K1171" s="61" t="s">
        <v>2379</v>
      </c>
      <c r="L1171" s="167" t="str">
        <f t="shared" si="117"/>
        <v xml:space="preserve">     Clean, dry and intact</v>
      </c>
      <c r="M1171" s="168" t="str">
        <f t="shared" si="119"/>
        <v>PI.IC.CV.250107.01</v>
      </c>
      <c r="N1171" s="168"/>
      <c r="O1171" s="168" t="str">
        <f t="shared" si="120"/>
        <v>PH.IC.CV.250107.01</v>
      </c>
      <c r="Q1171" s="168" t="str">
        <f t="shared" si="121"/>
        <v>CL.IC.CV.250107.01</v>
      </c>
    </row>
    <row r="1172" spans="1:45" s="167" customFormat="1" ht="15">
      <c r="A1172" s="167" t="s">
        <v>12003</v>
      </c>
      <c r="C1172" s="61" t="s">
        <v>5849</v>
      </c>
      <c r="E1172" s="61" t="s">
        <v>2379</v>
      </c>
      <c r="F1172" s="167" t="s">
        <v>10979</v>
      </c>
      <c r="G1172" s="167" t="s">
        <v>10981</v>
      </c>
      <c r="H1172" s="62" t="s">
        <v>11638</v>
      </c>
      <c r="I1172" s="167" t="s">
        <v>11411</v>
      </c>
      <c r="J1172" s="63" t="str">
        <f t="shared" si="118"/>
        <v>IC.CV.250108</v>
      </c>
      <c r="K1172" s="61" t="s">
        <v>2379</v>
      </c>
      <c r="L1172" s="167" t="str">
        <f t="shared" si="117"/>
        <v xml:space="preserve">     Reinforced; specify date/time</v>
      </c>
      <c r="M1172" s="168" t="str">
        <f t="shared" si="119"/>
        <v>PI.IC.CV.250108.01</v>
      </c>
      <c r="N1172" s="168"/>
      <c r="O1172" s="168" t="str">
        <f t="shared" si="120"/>
        <v>PH.IC.CV.250108.01</v>
      </c>
      <c r="Q1172" s="168" t="str">
        <f t="shared" si="121"/>
        <v>CL.IC.CV.250108.01</v>
      </c>
    </row>
    <row r="1173" spans="1:45" s="167" customFormat="1" ht="15">
      <c r="A1173" s="167" t="s">
        <v>12003</v>
      </c>
      <c r="C1173" s="61" t="s">
        <v>5849</v>
      </c>
      <c r="E1173" s="61" t="s">
        <v>2379</v>
      </c>
      <c r="F1173" s="167" t="s">
        <v>10979</v>
      </c>
      <c r="G1173" s="167" t="s">
        <v>11958</v>
      </c>
      <c r="H1173" s="62" t="s">
        <v>11639</v>
      </c>
      <c r="I1173" s="167" t="s">
        <v>11393</v>
      </c>
      <c r="J1173" s="63" t="str">
        <f t="shared" si="118"/>
        <v>IC.CV.250109</v>
      </c>
      <c r="K1173" s="61" t="s">
        <v>2379</v>
      </c>
      <c r="L1173" s="167" t="str">
        <f t="shared" si="117"/>
        <v xml:space="preserve">     Changed:  specify date/time</v>
      </c>
      <c r="M1173" s="168" t="str">
        <f t="shared" si="119"/>
        <v>PI.IC.CV.250109.01</v>
      </c>
      <c r="N1173" s="168"/>
      <c r="O1173" s="168" t="str">
        <f t="shared" si="120"/>
        <v>PH.IC.CV.250109.01</v>
      </c>
      <c r="Q1173" s="168" t="str">
        <f t="shared" si="121"/>
        <v>CL.IC.CV.250109.01</v>
      </c>
    </row>
    <row r="1174" spans="1:45" s="145" customFormat="1" ht="16">
      <c r="A1174" s="145" t="s">
        <v>12003</v>
      </c>
      <c r="C1174" s="170" t="s">
        <v>5849</v>
      </c>
      <c r="E1174" s="170" t="s">
        <v>2379</v>
      </c>
      <c r="F1174" s="145" t="s">
        <v>10979</v>
      </c>
      <c r="G1174" s="145" t="s">
        <v>11470</v>
      </c>
      <c r="H1174" s="170" t="s">
        <v>11829</v>
      </c>
      <c r="I1174" s="145" t="s">
        <v>12157</v>
      </c>
      <c r="J1174" s="171" t="str">
        <f t="shared" si="118"/>
        <v>IC.CV.250110</v>
      </c>
      <c r="K1174" s="170" t="s">
        <v>2379</v>
      </c>
      <c r="L1174" s="145" t="str">
        <f t="shared" si="117"/>
        <v xml:space="preserve">     Drsg drainage none</v>
      </c>
      <c r="M1174" s="171" t="str">
        <f t="shared" si="119"/>
        <v>PI.IC.CV.250110.01</v>
      </c>
      <c r="N1174" s="171"/>
      <c r="O1174" s="171" t="str">
        <f t="shared" si="120"/>
        <v>PH.IC.CV.250110.01</v>
      </c>
      <c r="Q1174" s="171" t="str">
        <f t="shared" si="121"/>
        <v>CL.IC.CV.250110.01</v>
      </c>
      <c r="AR1174" s="145" t="s">
        <v>12773</v>
      </c>
      <c r="AS1174" s="145">
        <v>1749</v>
      </c>
    </row>
    <row r="1175" spans="1:45" s="145" customFormat="1" ht="16">
      <c r="A1175" s="145" t="s">
        <v>12003</v>
      </c>
      <c r="C1175" s="170" t="s">
        <v>5849</v>
      </c>
      <c r="E1175" s="170" t="s">
        <v>2379</v>
      </c>
      <c r="F1175" s="145" t="s">
        <v>10979</v>
      </c>
      <c r="G1175" s="145" t="s">
        <v>14503</v>
      </c>
      <c r="H1175" s="170" t="s">
        <v>12099</v>
      </c>
      <c r="I1175" s="145" t="s">
        <v>11400</v>
      </c>
      <c r="J1175" s="171" t="str">
        <f t="shared" si="118"/>
        <v>IC.CV.250111</v>
      </c>
      <c r="K1175" s="170" t="s">
        <v>2379</v>
      </c>
      <c r="L1175" s="145" t="str">
        <f t="shared" si="117"/>
        <v xml:space="preserve">     Drsg scant amount Drainage</v>
      </c>
      <c r="M1175" s="171" t="str">
        <f t="shared" si="119"/>
        <v>PI.IC.CV.250111.01</v>
      </c>
      <c r="N1175" s="171"/>
      <c r="O1175" s="171" t="str">
        <f t="shared" si="120"/>
        <v>PH.IC.CV.250111.01</v>
      </c>
      <c r="Q1175" s="171" t="str">
        <f t="shared" si="121"/>
        <v>CL.IC.CV.250111.01</v>
      </c>
      <c r="AR1175" s="145" t="s">
        <v>12773</v>
      </c>
      <c r="AS1175" s="145">
        <v>1749</v>
      </c>
    </row>
    <row r="1176" spans="1:45" s="145" customFormat="1" ht="16">
      <c r="A1176" s="145" t="s">
        <v>12003</v>
      </c>
      <c r="C1176" s="170" t="s">
        <v>5849</v>
      </c>
      <c r="E1176" s="170" t="s">
        <v>2379</v>
      </c>
      <c r="F1176" s="145" t="s">
        <v>10979</v>
      </c>
      <c r="G1176" s="145" t="s">
        <v>14504</v>
      </c>
      <c r="H1176" s="170" t="s">
        <v>12100</v>
      </c>
      <c r="I1176" s="145" t="s">
        <v>11730</v>
      </c>
      <c r="J1176" s="171" t="str">
        <f t="shared" si="118"/>
        <v>IC.CV.250112</v>
      </c>
      <c r="K1176" s="170" t="s">
        <v>2379</v>
      </c>
      <c r="L1176" s="145" t="str">
        <f t="shared" si="117"/>
        <v xml:space="preserve">     Drsg small amount Drainage</v>
      </c>
      <c r="M1176" s="171" t="str">
        <f t="shared" si="119"/>
        <v>PI.IC.CV.250112.01</v>
      </c>
      <c r="N1176" s="171"/>
      <c r="O1176" s="171" t="str">
        <f t="shared" si="120"/>
        <v>PH.IC.CV.250112.01</v>
      </c>
      <c r="Q1176" s="171" t="str">
        <f t="shared" si="121"/>
        <v>CL.IC.CV.250112.01</v>
      </c>
      <c r="AR1176" s="145" t="s">
        <v>12773</v>
      </c>
      <c r="AS1176" s="145">
        <v>1749</v>
      </c>
    </row>
    <row r="1177" spans="1:45" s="145" customFormat="1" ht="16">
      <c r="A1177" s="145" t="s">
        <v>12003</v>
      </c>
      <c r="C1177" s="170" t="s">
        <v>5849</v>
      </c>
      <c r="E1177" s="170" t="s">
        <v>2379</v>
      </c>
      <c r="F1177" s="145" t="s">
        <v>10979</v>
      </c>
      <c r="G1177" s="145" t="s">
        <v>14505</v>
      </c>
      <c r="H1177" s="170" t="s">
        <v>12101</v>
      </c>
      <c r="I1177" s="145" t="s">
        <v>11732</v>
      </c>
      <c r="J1177" s="171" t="str">
        <f t="shared" si="118"/>
        <v>IC.CV.250113</v>
      </c>
      <c r="K1177" s="170" t="s">
        <v>2379</v>
      </c>
      <c r="L1177" s="145" t="str">
        <f t="shared" si="117"/>
        <v xml:space="preserve">     Drsg moderate amount Drainage</v>
      </c>
      <c r="M1177" s="171" t="str">
        <f t="shared" si="119"/>
        <v>PI.IC.CV.250113.01</v>
      </c>
      <c r="N1177" s="171"/>
      <c r="O1177" s="171" t="str">
        <f t="shared" si="120"/>
        <v>PH.IC.CV.250113.01</v>
      </c>
      <c r="Q1177" s="171" t="str">
        <f t="shared" si="121"/>
        <v>CL.IC.CV.250113.01</v>
      </c>
      <c r="AR1177" s="145" t="s">
        <v>12773</v>
      </c>
      <c r="AS1177" s="145">
        <v>1749</v>
      </c>
    </row>
    <row r="1178" spans="1:45" s="145" customFormat="1" ht="16">
      <c r="A1178" s="145" t="s">
        <v>12003</v>
      </c>
      <c r="C1178" s="170" t="s">
        <v>5849</v>
      </c>
      <c r="E1178" s="170" t="s">
        <v>2379</v>
      </c>
      <c r="F1178" s="145" t="s">
        <v>10979</v>
      </c>
      <c r="G1178" s="145" t="s">
        <v>14566</v>
      </c>
      <c r="H1178" s="170" t="s">
        <v>12102</v>
      </c>
      <c r="I1178" s="145" t="s">
        <v>11734</v>
      </c>
      <c r="J1178" s="171" t="str">
        <f t="shared" si="118"/>
        <v>IC.CV.250114</v>
      </c>
      <c r="K1178" s="170" t="s">
        <v>2379</v>
      </c>
      <c r="L1178" s="145" t="str">
        <f t="shared" si="117"/>
        <v xml:space="preserve">     Drsg large amount Drainage</v>
      </c>
      <c r="M1178" s="171" t="str">
        <f t="shared" si="119"/>
        <v>PI.IC.CV.250114.01</v>
      </c>
      <c r="N1178" s="171"/>
      <c r="O1178" s="171" t="str">
        <f t="shared" si="120"/>
        <v>PH.IC.CV.250114.01</v>
      </c>
      <c r="Q1178" s="171" t="str">
        <f t="shared" si="121"/>
        <v>CL.IC.CV.250114.01</v>
      </c>
      <c r="AR1178" s="145" t="s">
        <v>12773</v>
      </c>
      <c r="AS1178" s="145">
        <v>1749</v>
      </c>
    </row>
    <row r="1179" spans="1:45" s="145" customFormat="1" ht="16">
      <c r="A1179" s="145" t="s">
        <v>12003</v>
      </c>
      <c r="C1179" s="170" t="s">
        <v>5849</v>
      </c>
      <c r="E1179" s="170" t="s">
        <v>2379</v>
      </c>
      <c r="F1179" s="145" t="s">
        <v>10979</v>
      </c>
      <c r="G1179" s="145" t="s">
        <v>14508</v>
      </c>
      <c r="H1179" s="170" t="s">
        <v>11559</v>
      </c>
      <c r="I1179" s="145" t="s">
        <v>11753</v>
      </c>
      <c r="J1179" s="171" t="str">
        <f t="shared" si="118"/>
        <v>IC.CV.250115</v>
      </c>
      <c r="K1179" s="170" t="s">
        <v>2379</v>
      </c>
      <c r="L1179" s="145" t="str">
        <f t="shared" si="117"/>
        <v xml:space="preserve">     Drsg Drainage unchanged</v>
      </c>
      <c r="M1179" s="171" t="str">
        <f t="shared" si="119"/>
        <v>PI.IC.CV.250115.01</v>
      </c>
      <c r="N1179" s="171"/>
      <c r="O1179" s="171" t="str">
        <f t="shared" si="120"/>
        <v>PH.IC.CV.250115.01</v>
      </c>
      <c r="Q1179" s="171" t="str">
        <f t="shared" si="121"/>
        <v>CL.IC.CV.250115.01</v>
      </c>
      <c r="AR1179" s="145" t="s">
        <v>12773</v>
      </c>
      <c r="AS1179" s="145">
        <v>1749</v>
      </c>
    </row>
    <row r="1180" spans="1:45" s="145" customFormat="1" ht="16">
      <c r="A1180" s="145" t="s">
        <v>12003</v>
      </c>
      <c r="C1180" s="170" t="s">
        <v>5849</v>
      </c>
      <c r="E1180" s="170" t="s">
        <v>2379</v>
      </c>
      <c r="F1180" s="145" t="s">
        <v>10979</v>
      </c>
      <c r="G1180" s="145" t="s">
        <v>14509</v>
      </c>
      <c r="H1180" s="170" t="s">
        <v>11560</v>
      </c>
      <c r="I1180" s="145" t="s">
        <v>11752</v>
      </c>
      <c r="J1180" s="171" t="str">
        <f t="shared" si="118"/>
        <v>IC.CV.250116</v>
      </c>
      <c r="K1180" s="170" t="s">
        <v>2379</v>
      </c>
      <c r="L1180" s="145" t="str">
        <f t="shared" si="117"/>
        <v xml:space="preserve">     Drsg Drainage decreasing</v>
      </c>
      <c r="M1180" s="171" t="str">
        <f t="shared" si="119"/>
        <v>PI.IC.CV.250116.01</v>
      </c>
      <c r="N1180" s="171"/>
      <c r="O1180" s="171" t="str">
        <f t="shared" si="120"/>
        <v>PH.IC.CV.250116.01</v>
      </c>
      <c r="Q1180" s="171" t="str">
        <f t="shared" si="121"/>
        <v>CL.IC.CV.250116.01</v>
      </c>
      <c r="AR1180" s="145" t="s">
        <v>12773</v>
      </c>
      <c r="AS1180" s="145">
        <v>1749</v>
      </c>
    </row>
    <row r="1181" spans="1:45" s="145" customFormat="1" ht="16">
      <c r="A1181" s="145" t="s">
        <v>12003</v>
      </c>
      <c r="C1181" s="170" t="s">
        <v>5849</v>
      </c>
      <c r="E1181" s="170" t="s">
        <v>2379</v>
      </c>
      <c r="F1181" s="145" t="s">
        <v>10979</v>
      </c>
      <c r="G1181" s="145" t="s">
        <v>14510</v>
      </c>
      <c r="H1181" s="170" t="s">
        <v>11561</v>
      </c>
      <c r="I1181" s="145" t="s">
        <v>11583</v>
      </c>
      <c r="J1181" s="171" t="str">
        <f t="shared" si="118"/>
        <v>IC.CV.250117</v>
      </c>
      <c r="K1181" s="170" t="s">
        <v>2379</v>
      </c>
      <c r="L1181" s="145" t="str">
        <f t="shared" si="117"/>
        <v xml:space="preserve">     Drsg Drainage increasing</v>
      </c>
      <c r="M1181" s="171" t="str">
        <f t="shared" si="119"/>
        <v>PI.IC.CV.250117.01</v>
      </c>
      <c r="N1181" s="171"/>
      <c r="O1181" s="171" t="str">
        <f t="shared" si="120"/>
        <v>PH.IC.CV.250117.01</v>
      </c>
      <c r="Q1181" s="171" t="str">
        <f t="shared" si="121"/>
        <v>CL.IC.CV.250117.01</v>
      </c>
      <c r="AR1181" s="145" t="s">
        <v>12773</v>
      </c>
      <c r="AS1181" s="145">
        <v>1749</v>
      </c>
    </row>
    <row r="1182" spans="1:45" s="167" customFormat="1" ht="15">
      <c r="A1182" s="167" t="s">
        <v>2547</v>
      </c>
      <c r="C1182" s="61" t="s">
        <v>5849</v>
      </c>
      <c r="E1182" s="61" t="s">
        <v>2379</v>
      </c>
      <c r="F1182" s="167" t="s">
        <v>10728</v>
      </c>
      <c r="G1182" s="61" t="s">
        <v>10726</v>
      </c>
      <c r="H1182" s="62" t="s">
        <v>7866</v>
      </c>
      <c r="I1182" s="62" t="s">
        <v>7565</v>
      </c>
      <c r="J1182" s="63" t="str">
        <f t="shared" si="118"/>
        <v>IC.CV.250118</v>
      </c>
      <c r="K1182" s="61" t="s">
        <v>2379</v>
      </c>
      <c r="L1182" s="167" t="str">
        <f t="shared" si="117"/>
        <v xml:space="preserve">   Stained</v>
      </c>
      <c r="M1182" s="168" t="str">
        <f t="shared" si="119"/>
        <v>PI.IC.CV.250118.01</v>
      </c>
      <c r="N1182" s="168"/>
      <c r="O1182" s="168" t="str">
        <f t="shared" si="120"/>
        <v>PH.IC.CV.250118.01</v>
      </c>
      <c r="Q1182" s="168" t="str">
        <f t="shared" si="121"/>
        <v>CL.IC.CV.250118.01</v>
      </c>
      <c r="R1182" s="167" t="s">
        <v>4415</v>
      </c>
      <c r="S1182" s="167">
        <v>131</v>
      </c>
    </row>
    <row r="1183" spans="1:45" s="167" customFormat="1" ht="15">
      <c r="A1183" s="167" t="s">
        <v>2547</v>
      </c>
      <c r="C1183" s="61" t="s">
        <v>5849</v>
      </c>
      <c r="E1183" s="61" t="s">
        <v>2379</v>
      </c>
      <c r="F1183" s="167" t="s">
        <v>10728</v>
      </c>
      <c r="G1183" s="61" t="s">
        <v>10733</v>
      </c>
      <c r="H1183" s="62" t="s">
        <v>3644</v>
      </c>
      <c r="I1183" s="62" t="s">
        <v>10734</v>
      </c>
      <c r="J1183" s="63" t="str">
        <f t="shared" si="118"/>
        <v>IC.CV.250119</v>
      </c>
      <c r="K1183" s="61" t="s">
        <v>2379</v>
      </c>
      <c r="L1183" s="167" t="str">
        <f t="shared" ref="L1183:L1222" si="127">G1183</f>
        <v xml:space="preserve">   Saturated</v>
      </c>
      <c r="M1183" s="168" t="str">
        <f t="shared" si="119"/>
        <v>PI.IC.CV.250119.01</v>
      </c>
      <c r="N1183" s="168"/>
      <c r="O1183" s="168" t="str">
        <f t="shared" si="120"/>
        <v>PH.IC.CV.250119.01</v>
      </c>
      <c r="Q1183" s="168" t="str">
        <f t="shared" si="121"/>
        <v>CL.IC.CV.250119.01</v>
      </c>
      <c r="R1183" s="167" t="s">
        <v>4415</v>
      </c>
      <c r="S1183" s="167">
        <v>132</v>
      </c>
    </row>
    <row r="1184" spans="1:45" s="167" customFormat="1" ht="15">
      <c r="A1184" s="167" t="s">
        <v>2547</v>
      </c>
      <c r="C1184" s="61" t="s">
        <v>5849</v>
      </c>
      <c r="E1184" s="61" t="s">
        <v>2379</v>
      </c>
      <c r="F1184" s="167" t="s">
        <v>10728</v>
      </c>
      <c r="G1184" s="61" t="s">
        <v>9339</v>
      </c>
      <c r="H1184" s="62" t="s">
        <v>7228</v>
      </c>
      <c r="I1184" s="62" t="s">
        <v>9339</v>
      </c>
      <c r="J1184" s="63" t="str">
        <f t="shared" si="118"/>
        <v>IC.CV.250120</v>
      </c>
      <c r="K1184" s="61" t="s">
        <v>2379</v>
      </c>
      <c r="L1184" s="167" t="str">
        <f t="shared" si="127"/>
        <v>Intact</v>
      </c>
      <c r="M1184" s="168" t="str">
        <f t="shared" si="119"/>
        <v>PI.IC.CV.250120.01</v>
      </c>
      <c r="N1184" s="168"/>
      <c r="O1184" s="168" t="str">
        <f t="shared" si="120"/>
        <v>PH.IC.CV.250120.01</v>
      </c>
      <c r="Q1184" s="168" t="str">
        <f t="shared" si="121"/>
        <v>CL.IC.CV.250120.01</v>
      </c>
      <c r="R1184" s="167" t="s">
        <v>4415</v>
      </c>
      <c r="S1184" s="167">
        <v>133</v>
      </c>
    </row>
    <row r="1185" spans="1:17" s="167" customFormat="1" ht="15">
      <c r="A1185" s="167" t="s">
        <v>12003</v>
      </c>
      <c r="C1185" s="61" t="s">
        <v>5849</v>
      </c>
      <c r="D1185" s="167" t="s">
        <v>10729</v>
      </c>
      <c r="E1185" s="61" t="s">
        <v>12182</v>
      </c>
      <c r="F1185" s="167" t="s">
        <v>10736</v>
      </c>
      <c r="G1185" s="167" t="s">
        <v>11236</v>
      </c>
      <c r="H1185" s="62" t="s">
        <v>11848</v>
      </c>
      <c r="I1185" s="167" t="s">
        <v>10737</v>
      </c>
      <c r="J1185" s="63" t="str">
        <f t="shared" si="118"/>
        <v>IC.CV.250201</v>
      </c>
      <c r="K1185" s="61" t="s">
        <v>12175</v>
      </c>
      <c r="L1185" s="167" t="str">
        <f t="shared" si="127"/>
        <v>Femoral artery right</v>
      </c>
      <c r="M1185" s="168" t="str">
        <f t="shared" si="119"/>
        <v>PI.IC.CV.250201.01</v>
      </c>
      <c r="N1185" s="168"/>
      <c r="O1185" s="168" t="str">
        <f t="shared" si="120"/>
        <v>PH.IC.CV.250201.01</v>
      </c>
      <c r="Q1185" s="168" t="str">
        <f t="shared" si="121"/>
        <v>CL.IC.CV.250201.01</v>
      </c>
    </row>
    <row r="1186" spans="1:17" s="167" customFormat="1" ht="15">
      <c r="A1186" s="167" t="s">
        <v>12003</v>
      </c>
      <c r="C1186" s="61" t="s">
        <v>5849</v>
      </c>
      <c r="E1186" s="61" t="s">
        <v>12430</v>
      </c>
      <c r="F1186" s="167" t="s">
        <v>10736</v>
      </c>
      <c r="G1186" s="167" t="s">
        <v>11238</v>
      </c>
      <c r="H1186" s="62" t="s">
        <v>12030</v>
      </c>
      <c r="I1186" s="167" t="s">
        <v>10879</v>
      </c>
      <c r="J1186" s="63" t="str">
        <f t="shared" si="118"/>
        <v>IC.CV.250202</v>
      </c>
      <c r="K1186" s="61" t="s">
        <v>12175</v>
      </c>
      <c r="L1186" s="167" t="str">
        <f t="shared" si="127"/>
        <v>Femoral artery left</v>
      </c>
      <c r="M1186" s="168" t="str">
        <f t="shared" si="119"/>
        <v>PI.IC.CV.250202.01</v>
      </c>
      <c r="N1186" s="168"/>
      <c r="O1186" s="168" t="str">
        <f t="shared" si="120"/>
        <v>PH.IC.CV.250202.01</v>
      </c>
      <c r="Q1186" s="168" t="str">
        <f t="shared" si="121"/>
        <v>CL.IC.CV.250202.01</v>
      </c>
    </row>
    <row r="1187" spans="1:17" s="167" customFormat="1" ht="15">
      <c r="A1187" s="167" t="s">
        <v>12003</v>
      </c>
      <c r="C1187" s="61" t="s">
        <v>5849</v>
      </c>
      <c r="E1187" s="61" t="s">
        <v>12430</v>
      </c>
      <c r="F1187" s="167" t="s">
        <v>10736</v>
      </c>
      <c r="G1187" s="167" t="s">
        <v>10591</v>
      </c>
      <c r="H1187" s="62" t="s">
        <v>12032</v>
      </c>
      <c r="I1187" s="167" t="s">
        <v>10883</v>
      </c>
      <c r="J1187" s="63" t="str">
        <f t="shared" si="118"/>
        <v>IC.CV.250203</v>
      </c>
      <c r="K1187" s="61" t="s">
        <v>12175</v>
      </c>
      <c r="L1187" s="167" t="str">
        <f t="shared" si="127"/>
        <v>Femoral vein right</v>
      </c>
      <c r="M1187" s="168" t="str">
        <f t="shared" si="119"/>
        <v>PI.IC.CV.250203.01</v>
      </c>
      <c r="N1187" s="168"/>
      <c r="O1187" s="168" t="str">
        <f t="shared" si="120"/>
        <v>PH.IC.CV.250203.01</v>
      </c>
      <c r="Q1187" s="168" t="str">
        <f t="shared" si="121"/>
        <v>CL.IC.CV.250203.01</v>
      </c>
    </row>
    <row r="1188" spans="1:17" s="167" customFormat="1" ht="15">
      <c r="A1188" s="167" t="s">
        <v>12003</v>
      </c>
      <c r="C1188" s="61" t="s">
        <v>5849</v>
      </c>
      <c r="E1188" s="61" t="s">
        <v>12430</v>
      </c>
      <c r="F1188" s="167" t="s">
        <v>10736</v>
      </c>
      <c r="G1188" s="167" t="s">
        <v>11187</v>
      </c>
      <c r="H1188" s="62" t="s">
        <v>12028</v>
      </c>
      <c r="I1188" s="167" t="s">
        <v>11188</v>
      </c>
      <c r="J1188" s="63" t="str">
        <f t="shared" si="118"/>
        <v>IC.CV.250204</v>
      </c>
      <c r="K1188" s="61" t="s">
        <v>12175</v>
      </c>
      <c r="L1188" s="167" t="str">
        <f t="shared" si="127"/>
        <v>Femoral vein left</v>
      </c>
      <c r="M1188" s="168" t="str">
        <f t="shared" si="119"/>
        <v>PI.IC.CV.250204.01</v>
      </c>
      <c r="N1188" s="168"/>
      <c r="O1188" s="168" t="str">
        <f t="shared" si="120"/>
        <v>PH.IC.CV.250204.01</v>
      </c>
      <c r="Q1188" s="168" t="str">
        <f t="shared" si="121"/>
        <v>CL.IC.CV.250204.01</v>
      </c>
    </row>
    <row r="1189" spans="1:17" s="167" customFormat="1" ht="15">
      <c r="A1189" s="167" t="s">
        <v>12003</v>
      </c>
      <c r="C1189" s="61" t="s">
        <v>5849</v>
      </c>
      <c r="E1189" s="61" t="s">
        <v>12430</v>
      </c>
      <c r="F1189" s="167" t="s">
        <v>10736</v>
      </c>
      <c r="G1189" s="167" t="s">
        <v>11189</v>
      </c>
      <c r="H1189" s="62" t="s">
        <v>12210</v>
      </c>
      <c r="I1189" s="167" t="s">
        <v>11190</v>
      </c>
      <c r="J1189" s="63" t="str">
        <f t="shared" si="118"/>
        <v>IC.CV.250205</v>
      </c>
      <c r="K1189" s="61" t="s">
        <v>12175</v>
      </c>
      <c r="L1189" s="167" t="str">
        <f t="shared" si="127"/>
        <v>Radial artery right</v>
      </c>
      <c r="M1189" s="168" t="str">
        <f t="shared" si="119"/>
        <v>PI.IC.CV.250205.01</v>
      </c>
      <c r="N1189" s="168"/>
      <c r="O1189" s="168" t="str">
        <f t="shared" si="120"/>
        <v>PH.IC.CV.250205.01</v>
      </c>
      <c r="Q1189" s="168" t="str">
        <f t="shared" si="121"/>
        <v>CL.IC.CV.250205.01</v>
      </c>
    </row>
    <row r="1190" spans="1:17" s="167" customFormat="1" ht="15">
      <c r="A1190" s="167" t="s">
        <v>12003</v>
      </c>
      <c r="C1190" s="61" t="s">
        <v>5849</v>
      </c>
      <c r="E1190" s="61" t="s">
        <v>12430</v>
      </c>
      <c r="F1190" s="167" t="s">
        <v>10736</v>
      </c>
      <c r="G1190" s="167" t="s">
        <v>11191</v>
      </c>
      <c r="H1190" s="62" t="s">
        <v>12212</v>
      </c>
      <c r="I1190" s="167" t="s">
        <v>11192</v>
      </c>
      <c r="J1190" s="63" t="str">
        <f t="shared" si="118"/>
        <v>IC.CV.250206</v>
      </c>
      <c r="K1190" s="61" t="s">
        <v>12175</v>
      </c>
      <c r="L1190" s="167" t="str">
        <f t="shared" si="127"/>
        <v>Radial artery left</v>
      </c>
      <c r="M1190" s="168" t="str">
        <f t="shared" si="119"/>
        <v>PI.IC.CV.250206.01</v>
      </c>
      <c r="N1190" s="168"/>
      <c r="O1190" s="168" t="str">
        <f t="shared" si="120"/>
        <v>PH.IC.CV.250206.01</v>
      </c>
      <c r="Q1190" s="168" t="str">
        <f t="shared" si="121"/>
        <v>CL.IC.CV.250206.01</v>
      </c>
    </row>
    <row r="1191" spans="1:17" s="167" customFormat="1" ht="15">
      <c r="A1191" s="167" t="s">
        <v>12003</v>
      </c>
      <c r="C1191" s="61" t="s">
        <v>5849</v>
      </c>
      <c r="E1191" s="61" t="s">
        <v>12430</v>
      </c>
      <c r="F1191" s="167" t="s">
        <v>10736</v>
      </c>
      <c r="G1191" s="167" t="s">
        <v>11193</v>
      </c>
      <c r="H1191" s="62" t="s">
        <v>12225</v>
      </c>
      <c r="I1191" s="167" t="s">
        <v>11194</v>
      </c>
      <c r="J1191" s="63" t="str">
        <f t="shared" si="118"/>
        <v>IC.CV.250207</v>
      </c>
      <c r="K1191" s="61" t="s">
        <v>12175</v>
      </c>
      <c r="L1191" s="167" t="str">
        <f t="shared" si="127"/>
        <v>Radial vein right</v>
      </c>
      <c r="M1191" s="168" t="str">
        <f t="shared" si="119"/>
        <v>PI.IC.CV.250207.01</v>
      </c>
      <c r="N1191" s="168"/>
      <c r="O1191" s="168" t="str">
        <f t="shared" si="120"/>
        <v>PH.IC.CV.250207.01</v>
      </c>
      <c r="Q1191" s="168" t="str">
        <f t="shared" si="121"/>
        <v>CL.IC.CV.250207.01</v>
      </c>
    </row>
    <row r="1192" spans="1:17" s="167" customFormat="1" ht="15">
      <c r="A1192" s="167" t="s">
        <v>12003</v>
      </c>
      <c r="C1192" s="61" t="s">
        <v>5849</v>
      </c>
      <c r="E1192" s="61" t="s">
        <v>12430</v>
      </c>
      <c r="F1192" s="167" t="s">
        <v>10736</v>
      </c>
      <c r="G1192" s="167" t="s">
        <v>11195</v>
      </c>
      <c r="H1192" s="62" t="s">
        <v>11638</v>
      </c>
      <c r="I1192" s="167" t="s">
        <v>11196</v>
      </c>
      <c r="J1192" s="63" t="str">
        <f t="shared" si="118"/>
        <v>IC.CV.250208</v>
      </c>
      <c r="K1192" s="61" t="s">
        <v>12175</v>
      </c>
      <c r="L1192" s="167" t="str">
        <f t="shared" si="127"/>
        <v>Radial vein left</v>
      </c>
      <c r="M1192" s="168" t="str">
        <f t="shared" si="119"/>
        <v>PI.IC.CV.250208.01</v>
      </c>
      <c r="N1192" s="168"/>
      <c r="O1192" s="168" t="str">
        <f t="shared" si="120"/>
        <v>PH.IC.CV.250208.01</v>
      </c>
      <c r="Q1192" s="168" t="str">
        <f t="shared" si="121"/>
        <v>CL.IC.CV.250208.01</v>
      </c>
    </row>
    <row r="1193" spans="1:17" s="167" customFormat="1" ht="15">
      <c r="A1193" s="167" t="s">
        <v>12003</v>
      </c>
      <c r="C1193" s="61" t="s">
        <v>5849</v>
      </c>
      <c r="E1193" s="61" t="s">
        <v>12182</v>
      </c>
      <c r="F1193" s="167" t="s">
        <v>10736</v>
      </c>
      <c r="G1193" s="167" t="s">
        <v>11197</v>
      </c>
      <c r="H1193" s="62" t="s">
        <v>11639</v>
      </c>
      <c r="I1193" s="167" t="s">
        <v>10566</v>
      </c>
      <c r="J1193" s="63" t="str">
        <f t="shared" si="118"/>
        <v>IC.CV.250209</v>
      </c>
      <c r="K1193" s="61" t="s">
        <v>2379</v>
      </c>
      <c r="L1193" s="167" t="str">
        <f t="shared" si="127"/>
        <v>Brachial artery right</v>
      </c>
      <c r="M1193" s="168" t="str">
        <f t="shared" si="119"/>
        <v>PI.IC.CV.250209.01</v>
      </c>
      <c r="N1193" s="168"/>
      <c r="O1193" s="168" t="str">
        <f t="shared" si="120"/>
        <v>PH.IC.CV.250209.01</v>
      </c>
      <c r="Q1193" s="168" t="str">
        <f t="shared" si="121"/>
        <v>CL.IC.CV.250209.01</v>
      </c>
    </row>
    <row r="1194" spans="1:17" s="167" customFormat="1" ht="15">
      <c r="A1194" s="167" t="s">
        <v>12003</v>
      </c>
      <c r="C1194" s="61" t="s">
        <v>5849</v>
      </c>
      <c r="E1194" s="61" t="s">
        <v>12182</v>
      </c>
      <c r="F1194" s="167" t="s">
        <v>10736</v>
      </c>
      <c r="G1194" s="167" t="s">
        <v>10567</v>
      </c>
      <c r="H1194" s="62" t="s">
        <v>11829</v>
      </c>
      <c r="I1194" s="167" t="s">
        <v>10568</v>
      </c>
      <c r="J1194" s="63" t="str">
        <f t="shared" si="118"/>
        <v>IC.CV.250210</v>
      </c>
      <c r="K1194" s="61" t="s">
        <v>2379</v>
      </c>
      <c r="L1194" s="167" t="str">
        <f t="shared" si="127"/>
        <v>Brachial artery left</v>
      </c>
      <c r="M1194" s="168" t="str">
        <f t="shared" si="119"/>
        <v>PI.IC.CV.250210.01</v>
      </c>
      <c r="N1194" s="168"/>
      <c r="O1194" s="168" t="str">
        <f t="shared" si="120"/>
        <v>PH.IC.CV.250210.01</v>
      </c>
      <c r="Q1194" s="168" t="str">
        <f t="shared" si="121"/>
        <v>CL.IC.CV.250210.01</v>
      </c>
    </row>
    <row r="1195" spans="1:17" s="167" customFormat="1" ht="15">
      <c r="A1195" s="167" t="s">
        <v>12003</v>
      </c>
      <c r="C1195" s="61" t="s">
        <v>5849</v>
      </c>
      <c r="E1195" s="61" t="s">
        <v>12182</v>
      </c>
      <c r="F1195" s="167" t="s">
        <v>10736</v>
      </c>
      <c r="G1195" s="167" t="s">
        <v>10397</v>
      </c>
      <c r="H1195" s="62" t="s">
        <v>12099</v>
      </c>
      <c r="I1195" s="167" t="s">
        <v>10398</v>
      </c>
      <c r="J1195" s="63" t="str">
        <f t="shared" si="118"/>
        <v>IC.CV.250211</v>
      </c>
      <c r="K1195" s="61" t="s">
        <v>2379</v>
      </c>
      <c r="L1195" s="167" t="str">
        <f t="shared" si="127"/>
        <v>Brachial vein right</v>
      </c>
      <c r="M1195" s="168" t="str">
        <f t="shared" si="119"/>
        <v>PI.IC.CV.250211.01</v>
      </c>
      <c r="N1195" s="168"/>
      <c r="O1195" s="168" t="str">
        <f t="shared" si="120"/>
        <v>PH.IC.CV.250211.01</v>
      </c>
      <c r="Q1195" s="168" t="str">
        <f t="shared" si="121"/>
        <v>CL.IC.CV.250211.01</v>
      </c>
    </row>
    <row r="1196" spans="1:17" s="167" customFormat="1" ht="15">
      <c r="A1196" s="167" t="s">
        <v>12003</v>
      </c>
      <c r="C1196" s="61" t="s">
        <v>5849</v>
      </c>
      <c r="E1196" s="61" t="s">
        <v>12182</v>
      </c>
      <c r="F1196" s="167" t="s">
        <v>10736</v>
      </c>
      <c r="G1196" s="167" t="s">
        <v>10735</v>
      </c>
      <c r="H1196" s="62" t="s">
        <v>12100</v>
      </c>
      <c r="I1196" s="167" t="s">
        <v>10569</v>
      </c>
      <c r="J1196" s="63" t="str">
        <f t="shared" si="118"/>
        <v>IC.CV.250212</v>
      </c>
      <c r="K1196" s="61" t="s">
        <v>2379</v>
      </c>
      <c r="L1196" s="167" t="str">
        <f t="shared" si="127"/>
        <v>Brachial vein left</v>
      </c>
      <c r="M1196" s="168" t="str">
        <f t="shared" si="119"/>
        <v>PI.IC.CV.250212.01</v>
      </c>
      <c r="N1196" s="168"/>
      <c r="O1196" s="168" t="str">
        <f t="shared" si="120"/>
        <v>PH.IC.CV.250212.01</v>
      </c>
      <c r="Q1196" s="168" t="str">
        <f t="shared" si="121"/>
        <v>CL.IC.CV.250212.01</v>
      </c>
    </row>
    <row r="1197" spans="1:17" s="167" customFormat="1" ht="15">
      <c r="A1197" s="167" t="s">
        <v>12003</v>
      </c>
      <c r="C1197" s="61" t="s">
        <v>5849</v>
      </c>
      <c r="E1197" s="61" t="s">
        <v>12182</v>
      </c>
      <c r="F1197" s="167" t="s">
        <v>10736</v>
      </c>
      <c r="G1197" s="167" t="s">
        <v>10731</v>
      </c>
      <c r="H1197" s="62" t="s">
        <v>12101</v>
      </c>
      <c r="I1197" s="167" t="s">
        <v>10732</v>
      </c>
      <c r="J1197" s="63" t="str">
        <f t="shared" si="118"/>
        <v>IC.CV.250213</v>
      </c>
      <c r="K1197" s="61" t="s">
        <v>2379</v>
      </c>
      <c r="L1197" s="167" t="str">
        <f t="shared" si="127"/>
        <v>Carotid artery right</v>
      </c>
      <c r="M1197" s="168" t="str">
        <f t="shared" si="119"/>
        <v>PI.IC.CV.250213.01</v>
      </c>
      <c r="N1197" s="168"/>
      <c r="O1197" s="168" t="str">
        <f t="shared" si="120"/>
        <v>PH.IC.CV.250213.01</v>
      </c>
      <c r="Q1197" s="168" t="str">
        <f t="shared" si="121"/>
        <v>CL.IC.CV.250213.01</v>
      </c>
    </row>
    <row r="1198" spans="1:17" s="167" customFormat="1" ht="15">
      <c r="A1198" s="167" t="s">
        <v>12003</v>
      </c>
      <c r="C1198" s="61" t="s">
        <v>5849</v>
      </c>
      <c r="E1198" s="61" t="s">
        <v>12182</v>
      </c>
      <c r="F1198" s="167" t="s">
        <v>10736</v>
      </c>
      <c r="G1198" s="167" t="s">
        <v>10583</v>
      </c>
      <c r="H1198" s="62" t="s">
        <v>12102</v>
      </c>
      <c r="I1198" s="167" t="s">
        <v>10584</v>
      </c>
      <c r="J1198" s="63" t="str">
        <f t="shared" ref="J1198:J1222" si="128">CONCATENATE("IC.CV.",C1198,E1198,H1198)</f>
        <v>IC.CV.250214</v>
      </c>
      <c r="K1198" s="61" t="s">
        <v>2379</v>
      </c>
      <c r="L1198" s="167" t="str">
        <f t="shared" si="127"/>
        <v>Carotid artery left</v>
      </c>
      <c r="M1198" s="168" t="str">
        <f t="shared" si="119"/>
        <v>PI.IC.CV.250214.01</v>
      </c>
      <c r="N1198" s="168"/>
      <c r="O1198" s="168" t="str">
        <f t="shared" si="120"/>
        <v>PH.IC.CV.250214.01</v>
      </c>
      <c r="Q1198" s="168" t="str">
        <f t="shared" si="121"/>
        <v>CL.IC.CV.250214.01</v>
      </c>
    </row>
    <row r="1199" spans="1:17" s="167" customFormat="1" ht="15">
      <c r="A1199" s="167" t="s">
        <v>12003</v>
      </c>
      <c r="C1199" s="61" t="s">
        <v>5849</v>
      </c>
      <c r="E1199" s="61" t="s">
        <v>12182</v>
      </c>
      <c r="F1199" s="167" t="s">
        <v>10736</v>
      </c>
      <c r="G1199" s="167" t="s">
        <v>10884</v>
      </c>
      <c r="H1199" s="62" t="s">
        <v>11559</v>
      </c>
      <c r="I1199" s="167" t="s">
        <v>12437</v>
      </c>
      <c r="J1199" s="63" t="str">
        <f t="shared" si="128"/>
        <v>IC.CV.250215</v>
      </c>
      <c r="K1199" s="61" t="s">
        <v>2379</v>
      </c>
      <c r="L1199" s="167" t="str">
        <f t="shared" si="127"/>
        <v>Other:  specify</v>
      </c>
      <c r="M1199" s="168" t="str">
        <f t="shared" ref="M1199:M1222" si="129">CONCATENATE("PI.",J1199,".",K1199)</f>
        <v>PI.IC.CV.250215.01</v>
      </c>
      <c r="N1199" s="168"/>
      <c r="O1199" s="168" t="str">
        <f t="shared" ref="O1199:O1222" si="130">CONCATENATE("PH.",J1199,".",K1199)</f>
        <v>PH.IC.CV.250215.01</v>
      </c>
      <c r="Q1199" s="168" t="str">
        <f t="shared" ref="Q1199:Q1222" si="131">CONCATENATE("CL.",J1199,".",K1199)</f>
        <v>CL.IC.CV.250215.01</v>
      </c>
    </row>
    <row r="1200" spans="1:17" s="167" customFormat="1" ht="15">
      <c r="A1200" s="167" t="s">
        <v>12003</v>
      </c>
      <c r="C1200" s="61" t="s">
        <v>5849</v>
      </c>
      <c r="D1200" s="167" t="s">
        <v>11030</v>
      </c>
      <c r="E1200" s="61" t="s">
        <v>12592</v>
      </c>
      <c r="F1200" s="167" t="s">
        <v>11031</v>
      </c>
      <c r="G1200" s="167" t="s">
        <v>11032</v>
      </c>
      <c r="H1200" s="62" t="s">
        <v>11848</v>
      </c>
      <c r="I1200" s="167" t="s">
        <v>11033</v>
      </c>
      <c r="J1200" s="63" t="str">
        <f t="shared" si="128"/>
        <v>IC.CV.250301</v>
      </c>
      <c r="K1200" s="61" t="s">
        <v>2379</v>
      </c>
      <c r="L1200" s="167" t="str">
        <f t="shared" si="127"/>
        <v>Mechanical compression device</v>
      </c>
      <c r="M1200" s="168" t="str">
        <f t="shared" si="129"/>
        <v>PI.IC.CV.250301.01</v>
      </c>
      <c r="N1200" s="168"/>
      <c r="O1200" s="168" t="str">
        <f t="shared" si="130"/>
        <v>PH.IC.CV.250301.01</v>
      </c>
      <c r="Q1200" s="168" t="str">
        <f t="shared" si="131"/>
        <v>CL.IC.CV.250301.01</v>
      </c>
    </row>
    <row r="1201" spans="1:45" s="167" customFormat="1" ht="15">
      <c r="A1201" s="167" t="s">
        <v>12003</v>
      </c>
      <c r="C1201" s="61" t="s">
        <v>5849</v>
      </c>
      <c r="E1201" s="61" t="s">
        <v>12592</v>
      </c>
      <c r="F1201" s="167" t="s">
        <v>11031</v>
      </c>
      <c r="G1201" s="167" t="s">
        <v>11034</v>
      </c>
      <c r="H1201" s="62" t="s">
        <v>12030</v>
      </c>
      <c r="I1201" s="167" t="s">
        <v>11035</v>
      </c>
      <c r="J1201" s="63" t="str">
        <f t="shared" si="128"/>
        <v>IC.CV.250302</v>
      </c>
      <c r="K1201" s="61" t="s">
        <v>2379</v>
      </c>
      <c r="L1201" s="167" t="str">
        <f t="shared" si="127"/>
        <v>Percutaneous suture</v>
      </c>
      <c r="M1201" s="168" t="str">
        <f t="shared" si="129"/>
        <v>PI.IC.CV.250302.01</v>
      </c>
      <c r="N1201" s="168"/>
      <c r="O1201" s="168" t="str">
        <f t="shared" si="130"/>
        <v>PH.IC.CV.250302.01</v>
      </c>
      <c r="Q1201" s="168" t="str">
        <f t="shared" si="131"/>
        <v>CL.IC.CV.250302.01</v>
      </c>
    </row>
    <row r="1202" spans="1:45" s="167" customFormat="1" ht="15">
      <c r="A1202" s="167" t="s">
        <v>12003</v>
      </c>
      <c r="C1202" s="61" t="s">
        <v>5849</v>
      </c>
      <c r="E1202" s="61" t="s">
        <v>12592</v>
      </c>
      <c r="F1202" s="167" t="s">
        <v>11031</v>
      </c>
      <c r="G1202" s="167" t="s">
        <v>11036</v>
      </c>
      <c r="H1202" s="62" t="s">
        <v>12032</v>
      </c>
      <c r="I1202" s="167" t="s">
        <v>11037</v>
      </c>
      <c r="J1202" s="63" t="str">
        <f t="shared" si="128"/>
        <v>IC.CV.250303</v>
      </c>
      <c r="K1202" s="61" t="s">
        <v>2379</v>
      </c>
      <c r="L1202" s="167" t="str">
        <f t="shared" si="127"/>
        <v>Collagen plug</v>
      </c>
      <c r="M1202" s="168" t="str">
        <f t="shared" si="129"/>
        <v>PI.IC.CV.250303.01</v>
      </c>
      <c r="N1202" s="168"/>
      <c r="O1202" s="168" t="str">
        <f t="shared" si="130"/>
        <v>PH.IC.CV.250303.01</v>
      </c>
      <c r="Q1202" s="168" t="str">
        <f t="shared" si="131"/>
        <v>CL.IC.CV.250303.01</v>
      </c>
    </row>
    <row r="1203" spans="1:45" s="167" customFormat="1" ht="15">
      <c r="A1203" s="167" t="s">
        <v>12003</v>
      </c>
      <c r="C1203" s="61" t="s">
        <v>5849</v>
      </c>
      <c r="E1203" s="61" t="s">
        <v>12592</v>
      </c>
      <c r="F1203" s="167" t="s">
        <v>11031</v>
      </c>
      <c r="G1203" s="167" t="s">
        <v>11038</v>
      </c>
      <c r="H1203" s="62" t="s">
        <v>12028</v>
      </c>
      <c r="I1203" s="167" t="s">
        <v>11039</v>
      </c>
      <c r="J1203" s="63" t="str">
        <f t="shared" si="128"/>
        <v>IC.CV.250304</v>
      </c>
      <c r="K1203" s="61" t="s">
        <v>2379</v>
      </c>
      <c r="L1203" s="167" t="str">
        <f t="shared" si="127"/>
        <v>Hemostatic pads</v>
      </c>
      <c r="M1203" s="168" t="str">
        <f t="shared" si="129"/>
        <v>PI.IC.CV.250304.01</v>
      </c>
      <c r="N1203" s="168"/>
      <c r="O1203" s="168" t="str">
        <f t="shared" si="130"/>
        <v>PH.IC.CV.250304.01</v>
      </c>
      <c r="Q1203" s="168" t="str">
        <f t="shared" si="131"/>
        <v>CL.IC.CV.250304.01</v>
      </c>
    </row>
    <row r="1204" spans="1:45" s="167" customFormat="1" ht="15">
      <c r="A1204" s="167" t="s">
        <v>12003</v>
      </c>
      <c r="C1204" s="61" t="s">
        <v>5849</v>
      </c>
      <c r="E1204" s="61" t="s">
        <v>12592</v>
      </c>
      <c r="F1204" s="167" t="s">
        <v>11031</v>
      </c>
      <c r="G1204" s="167" t="s">
        <v>11040</v>
      </c>
      <c r="H1204" s="62" t="s">
        <v>12210</v>
      </c>
      <c r="I1204" s="167" t="s">
        <v>11041</v>
      </c>
      <c r="J1204" s="63" t="str">
        <f t="shared" si="128"/>
        <v>IC.CV.250305</v>
      </c>
      <c r="K1204" s="61" t="s">
        <v>2379</v>
      </c>
      <c r="L1204" s="167" t="str">
        <f t="shared" si="127"/>
        <v>Manual pressure</v>
      </c>
      <c r="M1204" s="168" t="str">
        <f t="shared" si="129"/>
        <v>PI.IC.CV.250305.01</v>
      </c>
      <c r="N1204" s="168"/>
      <c r="O1204" s="168" t="str">
        <f t="shared" si="130"/>
        <v>PH.IC.CV.250305.01</v>
      </c>
      <c r="Q1204" s="168" t="str">
        <f t="shared" si="131"/>
        <v>CL.IC.CV.250305.01</v>
      </c>
    </row>
    <row r="1205" spans="1:45" s="167" customFormat="1" ht="15">
      <c r="A1205" s="167" t="s">
        <v>2547</v>
      </c>
      <c r="C1205" s="61" t="s">
        <v>512</v>
      </c>
      <c r="E1205" s="61" t="s">
        <v>12592</v>
      </c>
      <c r="F1205" s="167" t="s">
        <v>11042</v>
      </c>
      <c r="G1205" s="61" t="s">
        <v>11065</v>
      </c>
      <c r="H1205" s="62" t="s">
        <v>6988</v>
      </c>
      <c r="I1205" s="62" t="s">
        <v>11066</v>
      </c>
      <c r="J1205" s="63" t="str">
        <f>CONCATENATE("IC.CV.",C1205,E1205,H1205)</f>
        <v>IC.CV.250306</v>
      </c>
      <c r="K1205" s="61" t="s">
        <v>1702</v>
      </c>
      <c r="L1205" s="167" t="str">
        <f>G1205</f>
        <v>Not Applicable</v>
      </c>
      <c r="M1205" s="168" t="str">
        <f>CONCATENATE("PI.",J1205,".",K1205)</f>
        <v>PI.IC.CV.250306.01</v>
      </c>
      <c r="N1205" s="168"/>
      <c r="O1205" s="168" t="str">
        <f>CONCATENATE("PH.",J1205,".",K1205)</f>
        <v>PH.IC.CV.250306.01</v>
      </c>
      <c r="Q1205" s="168" t="str">
        <f>CONCATENATE("CL.",J1205,".",K1205)</f>
        <v>CL.IC.CV.250306.01</v>
      </c>
      <c r="R1205" s="167" t="s">
        <v>4415</v>
      </c>
      <c r="S1205" s="167">
        <v>134</v>
      </c>
    </row>
    <row r="1206" spans="1:45" s="167" customFormat="1" ht="15">
      <c r="A1206" s="167" t="s">
        <v>2547</v>
      </c>
      <c r="C1206" s="61" t="s">
        <v>5849</v>
      </c>
      <c r="E1206" s="61" t="s">
        <v>12592</v>
      </c>
      <c r="F1206" s="167" t="s">
        <v>11042</v>
      </c>
      <c r="G1206" s="61" t="s">
        <v>13623</v>
      </c>
      <c r="H1206" s="62" t="s">
        <v>12225</v>
      </c>
      <c r="I1206" s="62" t="s">
        <v>11066</v>
      </c>
      <c r="J1206" s="63" t="str">
        <f t="shared" si="128"/>
        <v>IC.CV.250307</v>
      </c>
      <c r="K1206" s="61" t="s">
        <v>2379</v>
      </c>
      <c r="L1206" s="167" t="str">
        <f t="shared" si="127"/>
        <v>TR Band</v>
      </c>
      <c r="M1206" s="168" t="str">
        <f t="shared" si="129"/>
        <v>PI.IC.CV.250307.01</v>
      </c>
      <c r="N1206" s="168"/>
      <c r="O1206" s="168" t="str">
        <f t="shared" si="130"/>
        <v>PH.IC.CV.250307.01</v>
      </c>
      <c r="Q1206" s="168" t="str">
        <f t="shared" si="131"/>
        <v>CL.IC.CV.250307.01</v>
      </c>
      <c r="AF1206" s="167" t="s">
        <v>12773</v>
      </c>
      <c r="AG1206" s="167">
        <v>1373</v>
      </c>
    </row>
    <row r="1207" spans="1:45" s="167" customFormat="1" ht="15">
      <c r="A1207" s="167" t="s">
        <v>12003</v>
      </c>
      <c r="C1207" s="61" t="s">
        <v>5849</v>
      </c>
      <c r="D1207" s="167" t="s">
        <v>11043</v>
      </c>
      <c r="E1207" s="61" t="s">
        <v>6464</v>
      </c>
      <c r="F1207" s="167" t="s">
        <v>11044</v>
      </c>
      <c r="G1207" s="167" t="s">
        <v>11046</v>
      </c>
      <c r="H1207" s="62" t="s">
        <v>11848</v>
      </c>
      <c r="I1207" s="167" t="s">
        <v>10532</v>
      </c>
      <c r="J1207" s="63" t="str">
        <f t="shared" si="128"/>
        <v>IC.CV.250401</v>
      </c>
      <c r="K1207" s="61" t="s">
        <v>2379</v>
      </c>
      <c r="L1207" s="167" t="str">
        <f t="shared" si="127"/>
        <v>Within normal limits</v>
      </c>
      <c r="M1207" s="168" t="str">
        <f t="shared" si="129"/>
        <v>PI.IC.CV.250401.01</v>
      </c>
      <c r="N1207" s="168"/>
      <c r="O1207" s="168" t="str">
        <f t="shared" si="130"/>
        <v>PH.IC.CV.250401.01</v>
      </c>
      <c r="Q1207" s="168" t="str">
        <f t="shared" si="131"/>
        <v>CL.IC.CV.250401.01</v>
      </c>
    </row>
    <row r="1208" spans="1:45" s="167" customFormat="1" ht="15">
      <c r="A1208" s="167" t="s">
        <v>12003</v>
      </c>
      <c r="C1208" s="61" t="s">
        <v>5849</v>
      </c>
      <c r="E1208" s="61" t="s">
        <v>6464</v>
      </c>
      <c r="F1208" s="167" t="s">
        <v>11044</v>
      </c>
      <c r="G1208" s="167" t="s">
        <v>11787</v>
      </c>
      <c r="H1208" s="62" t="s">
        <v>12030</v>
      </c>
      <c r="I1208" s="167" t="s">
        <v>11787</v>
      </c>
      <c r="J1208" s="63" t="str">
        <f t="shared" si="128"/>
        <v>IC.CV.250402</v>
      </c>
      <c r="K1208" s="61" t="s">
        <v>2379</v>
      </c>
      <c r="L1208" s="167" t="str">
        <f t="shared" si="127"/>
        <v>Bleeding</v>
      </c>
      <c r="M1208" s="168" t="str">
        <f t="shared" si="129"/>
        <v>PI.IC.CV.250402.01</v>
      </c>
      <c r="N1208" s="168"/>
      <c r="O1208" s="168" t="str">
        <f t="shared" si="130"/>
        <v>PH.IC.CV.250402.01</v>
      </c>
      <c r="Q1208" s="168" t="str">
        <f t="shared" si="131"/>
        <v>CL.IC.CV.250402.01</v>
      </c>
    </row>
    <row r="1209" spans="1:45" s="167" customFormat="1" ht="15">
      <c r="A1209" s="167" t="s">
        <v>12003</v>
      </c>
      <c r="C1209" s="61" t="s">
        <v>5849</v>
      </c>
      <c r="E1209" s="61" t="s">
        <v>12594</v>
      </c>
      <c r="F1209" s="167" t="s">
        <v>11044</v>
      </c>
      <c r="G1209" s="167" t="s">
        <v>11792</v>
      </c>
      <c r="H1209" s="62" t="s">
        <v>12032</v>
      </c>
      <c r="I1209" s="167" t="s">
        <v>11792</v>
      </c>
      <c r="J1209" s="63" t="str">
        <f t="shared" si="128"/>
        <v>IC.CV.250403</v>
      </c>
      <c r="K1209" s="61" t="s">
        <v>2379</v>
      </c>
      <c r="L1209" s="167" t="str">
        <f t="shared" si="127"/>
        <v>Hematoma</v>
      </c>
      <c r="M1209" s="168" t="str">
        <f t="shared" si="129"/>
        <v>PI.IC.CV.250403.01</v>
      </c>
      <c r="N1209" s="168"/>
      <c r="O1209" s="168" t="str">
        <f t="shared" si="130"/>
        <v>PH.IC.CV.250403.01</v>
      </c>
      <c r="Q1209" s="168" t="str">
        <f t="shared" si="131"/>
        <v>CL.IC.CV.250403.01</v>
      </c>
    </row>
    <row r="1210" spans="1:45" s="167" customFormat="1" ht="15">
      <c r="A1210" s="167" t="s">
        <v>12003</v>
      </c>
      <c r="C1210" s="61" t="s">
        <v>5849</v>
      </c>
      <c r="E1210" s="61" t="s">
        <v>6464</v>
      </c>
      <c r="F1210" s="167" t="s">
        <v>11044</v>
      </c>
      <c r="G1210" s="167" t="s">
        <v>11478</v>
      </c>
      <c r="H1210" s="62" t="s">
        <v>12028</v>
      </c>
      <c r="I1210" s="167" t="s">
        <v>11478</v>
      </c>
      <c r="J1210" s="63" t="str">
        <f t="shared" si="128"/>
        <v>IC.CV.250404</v>
      </c>
      <c r="K1210" s="61" t="s">
        <v>12175</v>
      </c>
      <c r="L1210" s="167" t="str">
        <f t="shared" si="127"/>
        <v>Ecchymotic</v>
      </c>
      <c r="M1210" s="168" t="str">
        <f t="shared" si="129"/>
        <v>PI.IC.CV.250404.01</v>
      </c>
      <c r="N1210" s="168"/>
      <c r="O1210" s="168" t="str">
        <f t="shared" si="130"/>
        <v>PH.IC.CV.250404.01</v>
      </c>
      <c r="Q1210" s="168" t="str">
        <f t="shared" si="131"/>
        <v>CL.IC.CV.250404.01</v>
      </c>
    </row>
    <row r="1211" spans="1:45" s="167" customFormat="1" ht="15">
      <c r="A1211" s="167" t="s">
        <v>12003</v>
      </c>
      <c r="C1211" s="61" t="s">
        <v>5849</v>
      </c>
      <c r="E1211" s="61" t="s">
        <v>12594</v>
      </c>
      <c r="F1211" s="167" t="s">
        <v>11044</v>
      </c>
      <c r="G1211" s="167" t="s">
        <v>11790</v>
      </c>
      <c r="H1211" s="62" t="s">
        <v>12210</v>
      </c>
      <c r="I1211" s="167" t="s">
        <v>11790</v>
      </c>
      <c r="J1211" s="63" t="str">
        <f t="shared" si="128"/>
        <v>IC.CV.250405</v>
      </c>
      <c r="K1211" s="61" t="s">
        <v>2379</v>
      </c>
      <c r="L1211" s="167" t="str">
        <f t="shared" si="127"/>
        <v>Erythema</v>
      </c>
      <c r="M1211" s="168" t="str">
        <f t="shared" si="129"/>
        <v>PI.IC.CV.250405.01</v>
      </c>
      <c r="N1211" s="168"/>
      <c r="O1211" s="168" t="str">
        <f t="shared" si="130"/>
        <v>PH.IC.CV.250405.01</v>
      </c>
      <c r="Q1211" s="168" t="str">
        <f t="shared" si="131"/>
        <v>CL.IC.CV.250405.01</v>
      </c>
    </row>
    <row r="1212" spans="1:45" s="167" customFormat="1" ht="15">
      <c r="A1212" s="167" t="s">
        <v>12003</v>
      </c>
      <c r="C1212" s="61" t="s">
        <v>5849</v>
      </c>
      <c r="E1212" s="61" t="s">
        <v>12594</v>
      </c>
      <c r="F1212" s="167" t="s">
        <v>11044</v>
      </c>
      <c r="G1212" s="167" t="s">
        <v>11047</v>
      </c>
      <c r="H1212" s="62" t="s">
        <v>12212</v>
      </c>
      <c r="I1212" s="167" t="s">
        <v>11794</v>
      </c>
      <c r="J1212" s="63" t="str">
        <f t="shared" si="128"/>
        <v>IC.CV.250406</v>
      </c>
      <c r="K1212" s="61" t="s">
        <v>2379</v>
      </c>
      <c r="L1212" s="167" t="str">
        <f t="shared" si="127"/>
        <v>Infusate leakage</v>
      </c>
      <c r="M1212" s="168" t="str">
        <f t="shared" si="129"/>
        <v>PI.IC.CV.250406.01</v>
      </c>
      <c r="N1212" s="168"/>
      <c r="O1212" s="168" t="str">
        <f t="shared" si="130"/>
        <v>PH.IC.CV.250406.01</v>
      </c>
      <c r="Q1212" s="168" t="str">
        <f t="shared" si="131"/>
        <v>CL.IC.CV.250406.01</v>
      </c>
    </row>
    <row r="1213" spans="1:45" s="167" customFormat="1" ht="15">
      <c r="A1213" s="167" t="s">
        <v>12003</v>
      </c>
      <c r="C1213" s="61" t="s">
        <v>5849</v>
      </c>
      <c r="E1213" s="61" t="s">
        <v>12594</v>
      </c>
      <c r="F1213" s="167" t="s">
        <v>11044</v>
      </c>
      <c r="G1213" s="167" t="s">
        <v>11800</v>
      </c>
      <c r="H1213" s="62" t="s">
        <v>12225</v>
      </c>
      <c r="I1213" s="167" t="s">
        <v>11800</v>
      </c>
      <c r="J1213" s="63" t="str">
        <f t="shared" si="128"/>
        <v>IC.CV.250407</v>
      </c>
      <c r="K1213" s="61" t="s">
        <v>2379</v>
      </c>
      <c r="L1213" s="167" t="str">
        <f t="shared" si="127"/>
        <v>Swelling</v>
      </c>
      <c r="M1213" s="168" t="str">
        <f t="shared" si="129"/>
        <v>PI.IC.CV.250407.01</v>
      </c>
      <c r="N1213" s="168"/>
      <c r="O1213" s="168" t="str">
        <f t="shared" si="130"/>
        <v>PH.IC.CV.250407.01</v>
      </c>
      <c r="Q1213" s="168" t="str">
        <f t="shared" si="131"/>
        <v>CL.IC.CV.250407.01</v>
      </c>
    </row>
    <row r="1214" spans="1:45" s="167" customFormat="1" ht="15">
      <c r="A1214" s="167" t="s">
        <v>12003</v>
      </c>
      <c r="C1214" s="61" t="s">
        <v>5849</v>
      </c>
      <c r="E1214" s="61" t="s">
        <v>12594</v>
      </c>
      <c r="F1214" s="167" t="s">
        <v>11044</v>
      </c>
      <c r="G1214" s="167" t="s">
        <v>10904</v>
      </c>
      <c r="H1214" s="62" t="s">
        <v>11638</v>
      </c>
      <c r="I1214" s="167" t="s">
        <v>10905</v>
      </c>
      <c r="J1214" s="63" t="str">
        <f t="shared" si="128"/>
        <v>IC.CV.250408</v>
      </c>
      <c r="K1214" s="61" t="s">
        <v>2379</v>
      </c>
      <c r="L1214" s="167" t="str">
        <f t="shared" si="127"/>
        <v>Occlusive dressing, unable to assess</v>
      </c>
      <c r="M1214" s="168" t="str">
        <f t="shared" si="129"/>
        <v>PI.IC.CV.250408.01</v>
      </c>
      <c r="N1214" s="168"/>
      <c r="O1214" s="168" t="str">
        <f t="shared" si="130"/>
        <v>PH.IC.CV.250408.01</v>
      </c>
      <c r="Q1214" s="168" t="str">
        <f t="shared" si="131"/>
        <v>CL.IC.CV.250408.01</v>
      </c>
    </row>
    <row r="1215" spans="1:45" s="145" customFormat="1" ht="16">
      <c r="A1215" s="145" t="s">
        <v>12003</v>
      </c>
      <c r="C1215" s="170" t="s">
        <v>5849</v>
      </c>
      <c r="D1215" s="145" t="s">
        <v>14576</v>
      </c>
      <c r="E1215" s="170" t="s">
        <v>6291</v>
      </c>
      <c r="F1215" s="145" t="s">
        <v>14577</v>
      </c>
      <c r="G1215" s="145" t="s">
        <v>12157</v>
      </c>
      <c r="H1215" s="170" t="s">
        <v>11848</v>
      </c>
      <c r="I1215" s="145" t="s">
        <v>12157</v>
      </c>
      <c r="J1215" s="171" t="str">
        <f t="shared" si="128"/>
        <v>IC.CV.250501</v>
      </c>
      <c r="K1215" s="170" t="s">
        <v>2379</v>
      </c>
      <c r="L1215" s="145" t="str">
        <f t="shared" si="127"/>
        <v>None</v>
      </c>
      <c r="M1215" s="171" t="str">
        <f t="shared" si="129"/>
        <v>PI.IC.CV.250501.01</v>
      </c>
      <c r="N1215" s="171"/>
      <c r="O1215" s="171" t="str">
        <f t="shared" si="130"/>
        <v>PH.IC.CV.250501.01</v>
      </c>
      <c r="Q1215" s="171" t="str">
        <f t="shared" si="131"/>
        <v>CL.IC.CV.250501.01</v>
      </c>
      <c r="AR1215" s="145" t="s">
        <v>12773</v>
      </c>
      <c r="AS1215" s="145">
        <v>1749</v>
      </c>
    </row>
    <row r="1216" spans="1:45" s="145" customFormat="1" ht="16">
      <c r="A1216" s="145" t="s">
        <v>12003</v>
      </c>
      <c r="C1216" s="170" t="s">
        <v>5849</v>
      </c>
      <c r="E1216" s="170" t="s">
        <v>6291</v>
      </c>
      <c r="F1216" s="145" t="s">
        <v>14577</v>
      </c>
      <c r="G1216" s="145" t="s">
        <v>11548</v>
      </c>
      <c r="H1216" s="170" t="s">
        <v>12030</v>
      </c>
      <c r="I1216" s="145" t="s">
        <v>11548</v>
      </c>
      <c r="J1216" s="171" t="str">
        <f t="shared" si="128"/>
        <v>IC.CV.250502</v>
      </c>
      <c r="K1216" s="170" t="s">
        <v>2379</v>
      </c>
      <c r="L1216" s="145" t="str">
        <f t="shared" si="127"/>
        <v>Serous</v>
      </c>
      <c r="M1216" s="171" t="str">
        <f t="shared" si="129"/>
        <v>PI.IC.CV.250502.01</v>
      </c>
      <c r="N1216" s="171"/>
      <c r="O1216" s="171" t="str">
        <f t="shared" si="130"/>
        <v>PH.IC.CV.250502.01</v>
      </c>
      <c r="Q1216" s="171" t="str">
        <f t="shared" si="131"/>
        <v>CL.IC.CV.250502.01</v>
      </c>
      <c r="AR1216" s="145" t="s">
        <v>12773</v>
      </c>
      <c r="AS1216" s="145">
        <v>1749</v>
      </c>
    </row>
    <row r="1217" spans="1:45" s="145" customFormat="1" ht="16">
      <c r="A1217" s="145" t="s">
        <v>12003</v>
      </c>
      <c r="C1217" s="170" t="s">
        <v>5849</v>
      </c>
      <c r="E1217" s="170" t="s">
        <v>6291</v>
      </c>
      <c r="F1217" s="145" t="s">
        <v>14577</v>
      </c>
      <c r="G1217" s="145" t="s">
        <v>10906</v>
      </c>
      <c r="H1217" s="170" t="s">
        <v>12032</v>
      </c>
      <c r="I1217" s="145" t="s">
        <v>11546</v>
      </c>
      <c r="J1217" s="171" t="str">
        <f t="shared" si="128"/>
        <v>IC.CV.250503</v>
      </c>
      <c r="K1217" s="170" t="s">
        <v>2379</v>
      </c>
      <c r="L1217" s="145" t="str">
        <f t="shared" si="127"/>
        <v>Serosanguinous</v>
      </c>
      <c r="M1217" s="171" t="str">
        <f t="shared" si="129"/>
        <v>PI.IC.CV.250503.01</v>
      </c>
      <c r="N1217" s="171"/>
      <c r="O1217" s="171" t="str">
        <f t="shared" si="130"/>
        <v>PH.IC.CV.250503.01</v>
      </c>
      <c r="Q1217" s="171" t="str">
        <f t="shared" si="131"/>
        <v>CL.IC.CV.250503.01</v>
      </c>
      <c r="AR1217" s="145" t="s">
        <v>12773</v>
      </c>
      <c r="AS1217" s="145">
        <v>1749</v>
      </c>
    </row>
    <row r="1218" spans="1:45" s="145" customFormat="1" ht="16">
      <c r="A1218" s="145" t="s">
        <v>12003</v>
      </c>
      <c r="C1218" s="170" t="s">
        <v>512</v>
      </c>
      <c r="E1218" s="170" t="s">
        <v>212</v>
      </c>
      <c r="F1218" s="145" t="s">
        <v>14577</v>
      </c>
      <c r="G1218" s="145" t="s">
        <v>11883</v>
      </c>
      <c r="H1218" s="170" t="s">
        <v>12028</v>
      </c>
      <c r="I1218" s="145" t="s">
        <v>11883</v>
      </c>
      <c r="J1218" s="171" t="str">
        <f>CONCATENATE("IC.CV.",C1218,E1218,H1218)</f>
        <v>IC.CV.250504</v>
      </c>
      <c r="K1218" s="170" t="s">
        <v>1702</v>
      </c>
      <c r="L1218" s="145" t="str">
        <f>G1218</f>
        <v>Bloody</v>
      </c>
      <c r="M1218" s="171" t="str">
        <f>CONCATENATE("PI.",J1218,".",K1218)</f>
        <v>PI.IC.CV.250504.01</v>
      </c>
      <c r="N1218" s="171"/>
      <c r="O1218" s="171" t="str">
        <f>CONCATENATE("PH.",J1218,".",K1218)</f>
        <v>PH.IC.CV.250504.01</v>
      </c>
      <c r="Q1218" s="171" t="str">
        <f>CONCATENATE("CL.",J1218,".",K1218)</f>
        <v>CL.IC.CV.250504.01</v>
      </c>
      <c r="AR1218" s="145" t="s">
        <v>12773</v>
      </c>
      <c r="AS1218" s="145">
        <v>1749</v>
      </c>
    </row>
    <row r="1219" spans="1:45" s="167" customFormat="1" ht="15">
      <c r="A1219" s="167" t="s">
        <v>12003</v>
      </c>
      <c r="C1219" s="61" t="s">
        <v>512</v>
      </c>
      <c r="D1219" s="167" t="s">
        <v>13627</v>
      </c>
      <c r="E1219" s="61" t="s">
        <v>12212</v>
      </c>
      <c r="F1219" s="167" t="s">
        <v>13628</v>
      </c>
      <c r="G1219" s="167" t="s">
        <v>13629</v>
      </c>
      <c r="H1219" s="62" t="s">
        <v>11848</v>
      </c>
      <c r="J1219" s="63" t="str">
        <f>CONCATENATE("IC.CV.",C1219,E1219,H1219)</f>
        <v>IC.CV.250601</v>
      </c>
      <c r="K1219" s="61" t="s">
        <v>1702</v>
      </c>
      <c r="L1219" s="167" t="str">
        <f>G1219</f>
        <v>Deflated 3cc</v>
      </c>
      <c r="M1219" s="168" t="str">
        <f>CONCATENATE("PI.",J1219,".",K1219)</f>
        <v>PI.IC.CV.250601.01</v>
      </c>
      <c r="N1219" s="168"/>
      <c r="O1219" s="168" t="str">
        <f>CONCATENATE("PH.",J1219,".",K1219)</f>
        <v>PH.IC.CV.250601.01</v>
      </c>
      <c r="Q1219" s="168" t="str">
        <f>CONCATENATE("CL.",J1219,".",K1219)</f>
        <v>CL.IC.CV.250601.01</v>
      </c>
      <c r="AF1219" s="167" t="s">
        <v>12773</v>
      </c>
      <c r="AG1219" s="167">
        <v>1374</v>
      </c>
    </row>
    <row r="1220" spans="1:45" s="167" customFormat="1" ht="15">
      <c r="A1220" s="167" t="s">
        <v>12003</v>
      </c>
      <c r="C1220" s="61" t="s">
        <v>512</v>
      </c>
      <c r="E1220" s="61" t="s">
        <v>12212</v>
      </c>
      <c r="F1220" s="167" t="s">
        <v>13628</v>
      </c>
      <c r="G1220" s="167" t="s">
        <v>13630</v>
      </c>
      <c r="H1220" s="62" t="s">
        <v>12030</v>
      </c>
      <c r="J1220" s="63" t="str">
        <f>CONCATENATE("IC.CV.",C1220,E1220,H1220)</f>
        <v>IC.CV.250602</v>
      </c>
      <c r="K1220" s="61" t="s">
        <v>1702</v>
      </c>
      <c r="L1220" s="167" t="str">
        <f>G1220</f>
        <v>Deflated 2cc</v>
      </c>
      <c r="M1220" s="168" t="str">
        <f>CONCATENATE("PI.",J1220,".",K1220)</f>
        <v>PI.IC.CV.250602.01</v>
      </c>
      <c r="N1220" s="168"/>
      <c r="O1220" s="168" t="str">
        <f>CONCATENATE("PH.",J1220,".",K1220)</f>
        <v>PH.IC.CV.250602.01</v>
      </c>
      <c r="Q1220" s="168" t="str">
        <f>CONCATENATE("CL.",J1220,".",K1220)</f>
        <v>CL.IC.CV.250602.01</v>
      </c>
      <c r="AF1220" s="167" t="s">
        <v>12773</v>
      </c>
      <c r="AG1220" s="167">
        <v>1374</v>
      </c>
    </row>
    <row r="1221" spans="1:45" s="167" customFormat="1" ht="15">
      <c r="A1221" s="167" t="s">
        <v>12003</v>
      </c>
      <c r="C1221" s="61" t="s">
        <v>512</v>
      </c>
      <c r="E1221" s="61" t="s">
        <v>12212</v>
      </c>
      <c r="F1221" s="167" t="s">
        <v>13628</v>
      </c>
      <c r="G1221" s="167" t="s">
        <v>13631</v>
      </c>
      <c r="H1221" s="62" t="s">
        <v>12032</v>
      </c>
      <c r="J1221" s="63" t="str">
        <f>CONCATENATE("IC.CV.",C1221,E1221,H1221)</f>
        <v>IC.CV.250603</v>
      </c>
      <c r="K1221" s="61" t="s">
        <v>1702</v>
      </c>
      <c r="L1221" s="167" t="str">
        <f>G1221</f>
        <v>Deflated 1cc</v>
      </c>
      <c r="M1221" s="168" t="str">
        <f>CONCATENATE("PI.",J1221,".",K1221)</f>
        <v>PI.IC.CV.250603.01</v>
      </c>
      <c r="N1221" s="168"/>
      <c r="O1221" s="168" t="str">
        <f>CONCATENATE("PH.",J1221,".",K1221)</f>
        <v>PH.IC.CV.250603.01</v>
      </c>
      <c r="Q1221" s="168" t="str">
        <f>CONCATENATE("CL.",J1221,".",K1221)</f>
        <v>CL.IC.CV.250603.01</v>
      </c>
      <c r="AF1221" s="167" t="s">
        <v>12773</v>
      </c>
      <c r="AG1221" s="167">
        <v>1374</v>
      </c>
    </row>
    <row r="1222" spans="1:45" s="167" customFormat="1" ht="15">
      <c r="A1222" s="167" t="s">
        <v>12003</v>
      </c>
      <c r="C1222" s="61" t="s">
        <v>5849</v>
      </c>
      <c r="E1222" s="61" t="s">
        <v>12212</v>
      </c>
      <c r="F1222" s="167" t="s">
        <v>13628</v>
      </c>
      <c r="G1222" s="167" t="s">
        <v>10123</v>
      </c>
      <c r="H1222" s="62" t="s">
        <v>12028</v>
      </c>
      <c r="J1222" s="63" t="str">
        <f t="shared" si="128"/>
        <v>IC.CV.250604</v>
      </c>
      <c r="K1222" s="61" t="s">
        <v>2379</v>
      </c>
      <c r="L1222" s="167" t="str">
        <f t="shared" si="127"/>
        <v>Discontinued</v>
      </c>
      <c r="M1222" s="168" t="str">
        <f t="shared" si="129"/>
        <v>PI.IC.CV.250604.01</v>
      </c>
      <c r="N1222" s="168"/>
      <c r="O1222" s="168" t="str">
        <f t="shared" si="130"/>
        <v>PH.IC.CV.250604.01</v>
      </c>
      <c r="Q1222" s="168" t="str">
        <f t="shared" si="131"/>
        <v>CL.IC.CV.250604.01</v>
      </c>
      <c r="AF1222" s="167" t="s">
        <v>12773</v>
      </c>
      <c r="AG1222" s="167">
        <v>1374</v>
      </c>
    </row>
    <row r="1223" spans="1:45" s="167" customFormat="1" ht="15">
      <c r="A1223" s="46" t="s">
        <v>12003</v>
      </c>
      <c r="B1223" s="46" t="s">
        <v>13307</v>
      </c>
      <c r="C1223" s="47" t="s">
        <v>1651</v>
      </c>
      <c r="D1223" s="46" t="s">
        <v>1721</v>
      </c>
      <c r="E1223" s="47" t="s">
        <v>1652</v>
      </c>
      <c r="F1223" s="46" t="s">
        <v>1722</v>
      </c>
      <c r="G1223" s="46" t="s">
        <v>1797</v>
      </c>
      <c r="H1223" s="47" t="s">
        <v>11848</v>
      </c>
      <c r="I1223" s="46"/>
      <c r="J1223" s="63" t="str">
        <f t="shared" ref="J1223:J1286" si="132">CONCATENATE("IC.CV.",C1223,E1223,H1223)</f>
        <v>IC.CV.260101</v>
      </c>
      <c r="K1223" s="61" t="s">
        <v>12906</v>
      </c>
      <c r="L1223" s="167" t="str">
        <f t="shared" ref="L1223:L1286" si="133">G1223</f>
        <v>TandemHeart Purge rate:  specify ml/hr</v>
      </c>
      <c r="M1223" s="168" t="str">
        <f t="shared" ref="M1223:M1286" si="134">CONCATENATE("PI.",J1223,".",K1223)</f>
        <v>PI.IC.CV.260101.01</v>
      </c>
      <c r="N1223" s="168"/>
      <c r="O1223" s="168" t="str">
        <f t="shared" ref="O1223:O1286" si="135">CONCATENATE("PH.",J1223,".",K1223)</f>
        <v>PH.IC.CV.260101.01</v>
      </c>
      <c r="Q1223" s="168" t="str">
        <f t="shared" ref="Q1223:Q1286" si="136">CONCATENATE("CL.",J1223,".",K1223)</f>
        <v>CL.IC.CV.260101.01</v>
      </c>
      <c r="S1223" s="46"/>
      <c r="T1223" s="46"/>
      <c r="U1223" s="46"/>
      <c r="V1223" s="46"/>
      <c r="W1223" s="46"/>
      <c r="Z1223" s="167" t="s">
        <v>1717</v>
      </c>
      <c r="AA1223" s="167">
        <v>1139</v>
      </c>
    </row>
    <row r="1224" spans="1:45" s="167" customFormat="1" ht="15">
      <c r="A1224" s="46" t="s">
        <v>12003</v>
      </c>
      <c r="B1224" s="46"/>
      <c r="C1224" s="47" t="s">
        <v>1651</v>
      </c>
      <c r="D1224" s="46" t="s">
        <v>12579</v>
      </c>
      <c r="E1224" s="47" t="s">
        <v>1653</v>
      </c>
      <c r="F1224" s="46" t="s">
        <v>1798</v>
      </c>
      <c r="G1224" s="46" t="s">
        <v>1799</v>
      </c>
      <c r="H1224" s="47" t="s">
        <v>11848</v>
      </c>
      <c r="I1224" s="46"/>
      <c r="J1224" s="63" t="str">
        <f t="shared" si="132"/>
        <v>IC.CV.260201</v>
      </c>
      <c r="K1224" s="61" t="s">
        <v>12906</v>
      </c>
      <c r="L1224" s="167" t="str">
        <f t="shared" si="133"/>
        <v>TandemHeart Motor Speed:  RPM</v>
      </c>
      <c r="M1224" s="168" t="str">
        <f t="shared" si="134"/>
        <v>PI.IC.CV.260201.01</v>
      </c>
      <c r="N1224" s="168"/>
      <c r="O1224" s="168" t="str">
        <f t="shared" si="135"/>
        <v>PH.IC.CV.260201.01</v>
      </c>
      <c r="Q1224" s="168" t="str">
        <f t="shared" si="136"/>
        <v>CL.IC.CV.260201.01</v>
      </c>
      <c r="S1224" s="46"/>
      <c r="T1224" s="46"/>
      <c r="U1224" s="46"/>
      <c r="V1224" s="46"/>
      <c r="W1224" s="46"/>
      <c r="Z1224" s="167" t="s">
        <v>1717</v>
      </c>
      <c r="AA1224" s="167">
        <v>1139</v>
      </c>
    </row>
    <row r="1225" spans="1:45" s="167" customFormat="1" ht="15">
      <c r="A1225" s="46" t="s">
        <v>12003</v>
      </c>
      <c r="B1225" s="46"/>
      <c r="C1225" s="47" t="s">
        <v>1651</v>
      </c>
      <c r="D1225" s="46" t="s">
        <v>1613</v>
      </c>
      <c r="E1225" s="47" t="s">
        <v>1654</v>
      </c>
      <c r="F1225" s="46" t="s">
        <v>1614</v>
      </c>
      <c r="G1225" s="46" t="s">
        <v>1615</v>
      </c>
      <c r="H1225" s="47" t="s">
        <v>11848</v>
      </c>
      <c r="I1225" s="46"/>
      <c r="J1225" s="63" t="str">
        <f t="shared" si="132"/>
        <v>IC.CV.260301</v>
      </c>
      <c r="K1225" s="61" t="s">
        <v>12906</v>
      </c>
      <c r="L1225" s="167" t="str">
        <f t="shared" si="133"/>
        <v>TandemHeart Infusion pressure:  specify mmHg</v>
      </c>
      <c r="M1225" s="168" t="str">
        <f t="shared" si="134"/>
        <v>PI.IC.CV.260301.01</v>
      </c>
      <c r="N1225" s="168"/>
      <c r="O1225" s="168" t="str">
        <f t="shared" si="135"/>
        <v>PH.IC.CV.260301.01</v>
      </c>
      <c r="Q1225" s="168" t="str">
        <f t="shared" si="136"/>
        <v>CL.IC.CV.260301.01</v>
      </c>
      <c r="S1225" s="46"/>
      <c r="T1225" s="46"/>
      <c r="U1225" s="46"/>
      <c r="V1225" s="46"/>
      <c r="W1225" s="46"/>
      <c r="Z1225" s="167" t="s">
        <v>1717</v>
      </c>
      <c r="AA1225" s="167">
        <v>1139</v>
      </c>
    </row>
    <row r="1226" spans="1:45" s="167" customFormat="1" ht="15">
      <c r="A1226" s="46" t="s">
        <v>12003</v>
      </c>
      <c r="B1226" s="46"/>
      <c r="C1226" s="47" t="s">
        <v>1651</v>
      </c>
      <c r="D1226" s="46" t="s">
        <v>11645</v>
      </c>
      <c r="E1226" s="47" t="s">
        <v>1655</v>
      </c>
      <c r="F1226" s="46" t="s">
        <v>1616</v>
      </c>
      <c r="G1226" s="46" t="s">
        <v>11236</v>
      </c>
      <c r="H1226" s="82" t="s">
        <v>11848</v>
      </c>
      <c r="I1226" s="46" t="s">
        <v>11237</v>
      </c>
      <c r="J1226" s="63" t="str">
        <f t="shared" si="132"/>
        <v>IC.CV.260401</v>
      </c>
      <c r="K1226" s="61" t="s">
        <v>12906</v>
      </c>
      <c r="L1226" s="167" t="str">
        <f t="shared" si="133"/>
        <v>Femoral artery right</v>
      </c>
      <c r="M1226" s="168" t="str">
        <f t="shared" si="134"/>
        <v>PI.IC.CV.260401.01</v>
      </c>
      <c r="N1226" s="168"/>
      <c r="O1226" s="168" t="str">
        <f t="shared" si="135"/>
        <v>PH.IC.CV.260401.01</v>
      </c>
      <c r="Q1226" s="168" t="str">
        <f t="shared" si="136"/>
        <v>CL.IC.CV.260401.01</v>
      </c>
      <c r="V1226" s="46"/>
      <c r="W1226" s="46"/>
      <c r="Z1226" s="167" t="s">
        <v>1717</v>
      </c>
      <c r="AA1226" s="167">
        <v>1139</v>
      </c>
    </row>
    <row r="1227" spans="1:45" s="167" customFormat="1" ht="15">
      <c r="A1227" s="46" t="s">
        <v>12003</v>
      </c>
      <c r="B1227" s="46"/>
      <c r="C1227" s="47" t="s">
        <v>1651</v>
      </c>
      <c r="D1227" s="46"/>
      <c r="E1227" s="47" t="s">
        <v>1655</v>
      </c>
      <c r="F1227" s="46" t="s">
        <v>1616</v>
      </c>
      <c r="G1227" s="46" t="s">
        <v>11238</v>
      </c>
      <c r="H1227" s="82" t="s">
        <v>12030</v>
      </c>
      <c r="I1227" s="46" t="s">
        <v>11239</v>
      </c>
      <c r="J1227" s="63" t="str">
        <f t="shared" si="132"/>
        <v>IC.CV.260402</v>
      </c>
      <c r="K1227" s="61" t="s">
        <v>12906</v>
      </c>
      <c r="L1227" s="167" t="str">
        <f t="shared" si="133"/>
        <v>Femoral artery left</v>
      </c>
      <c r="M1227" s="168" t="str">
        <f t="shared" si="134"/>
        <v>PI.IC.CV.260402.01</v>
      </c>
      <c r="N1227" s="168"/>
      <c r="O1227" s="168" t="str">
        <f t="shared" si="135"/>
        <v>PH.IC.CV.260402.01</v>
      </c>
      <c r="Q1227" s="168" t="str">
        <f t="shared" si="136"/>
        <v>CL.IC.CV.260402.01</v>
      </c>
      <c r="V1227" s="46"/>
      <c r="W1227" s="46"/>
      <c r="Z1227" s="167" t="s">
        <v>1717</v>
      </c>
      <c r="AA1227" s="167">
        <v>1139</v>
      </c>
    </row>
    <row r="1228" spans="1:45" s="167" customFormat="1" ht="15">
      <c r="A1228" s="46" t="s">
        <v>12003</v>
      </c>
      <c r="B1228" s="46"/>
      <c r="C1228" s="47" t="s">
        <v>1651</v>
      </c>
      <c r="D1228" s="46"/>
      <c r="E1228" s="47" t="s">
        <v>1655</v>
      </c>
      <c r="F1228" s="46" t="s">
        <v>1616</v>
      </c>
      <c r="G1228" s="46" t="s">
        <v>1801</v>
      </c>
      <c r="H1228" s="82" t="s">
        <v>12032</v>
      </c>
      <c r="I1228" s="46" t="s">
        <v>12437</v>
      </c>
      <c r="J1228" s="63" t="str">
        <f t="shared" si="132"/>
        <v>IC.CV.260403</v>
      </c>
      <c r="K1228" s="61" t="s">
        <v>12906</v>
      </c>
      <c r="L1228" s="167" t="str">
        <f t="shared" si="133"/>
        <v>TandemHeart site: Other specify</v>
      </c>
      <c r="M1228" s="168" t="str">
        <f t="shared" si="134"/>
        <v>PI.IC.CV.260403.01</v>
      </c>
      <c r="N1228" s="168"/>
      <c r="O1228" s="168" t="str">
        <f t="shared" si="135"/>
        <v>PH.IC.CV.260403.01</v>
      </c>
      <c r="Q1228" s="168" t="str">
        <f t="shared" si="136"/>
        <v>CL.IC.CV.260403.01</v>
      </c>
      <c r="V1228" s="46"/>
      <c r="W1228" s="46"/>
      <c r="Z1228" s="167" t="s">
        <v>1717</v>
      </c>
      <c r="AA1228" s="167">
        <v>1139</v>
      </c>
    </row>
    <row r="1229" spans="1:45" s="167" customFormat="1" ht="15">
      <c r="A1229" s="46" t="s">
        <v>12003</v>
      </c>
      <c r="B1229" s="46"/>
      <c r="C1229" s="47" t="s">
        <v>1651</v>
      </c>
      <c r="D1229" s="46" t="s">
        <v>1802</v>
      </c>
      <c r="E1229" s="82" t="s">
        <v>1656</v>
      </c>
      <c r="F1229" s="46" t="s">
        <v>1803</v>
      </c>
      <c r="G1229" s="46" t="s">
        <v>7923</v>
      </c>
      <c r="H1229" s="82" t="s">
        <v>1700</v>
      </c>
      <c r="I1229" s="46"/>
      <c r="J1229" s="63" t="str">
        <f t="shared" si="132"/>
        <v>IC.CV.260501</v>
      </c>
      <c r="K1229" s="61" t="s">
        <v>12906</v>
      </c>
      <c r="L1229" s="167" t="str">
        <f t="shared" si="133"/>
        <v>Length of Cath-cm (Free Text)</v>
      </c>
      <c r="M1229" s="168" t="str">
        <f t="shared" si="134"/>
        <v>PI.IC.CV.260501.01</v>
      </c>
      <c r="N1229" s="168"/>
      <c r="O1229" s="168" t="str">
        <f t="shared" si="135"/>
        <v>PH.IC.CV.260501.01</v>
      </c>
      <c r="Q1229" s="168" t="str">
        <f t="shared" si="136"/>
        <v>CL.IC.CV.260501.01</v>
      </c>
      <c r="S1229" s="46"/>
      <c r="V1229" s="46"/>
      <c r="W1229" s="46"/>
      <c r="Z1229" s="167" t="s">
        <v>1717</v>
      </c>
      <c r="AA1229" s="167">
        <v>1139</v>
      </c>
    </row>
    <row r="1230" spans="1:45" s="167" customFormat="1" ht="15">
      <c r="A1230" s="46" t="s">
        <v>12003</v>
      </c>
      <c r="B1230" s="46"/>
      <c r="C1230" s="47" t="s">
        <v>1651</v>
      </c>
      <c r="D1230" s="46" t="s">
        <v>1804</v>
      </c>
      <c r="E1230" s="47" t="s">
        <v>1657</v>
      </c>
      <c r="F1230" s="46" t="s">
        <v>1805</v>
      </c>
      <c r="G1230" s="46" t="s">
        <v>11377</v>
      </c>
      <c r="H1230" s="82" t="s">
        <v>11848</v>
      </c>
      <c r="I1230" s="46"/>
      <c r="J1230" s="63" t="str">
        <f t="shared" si="132"/>
        <v>IC.CV.260601</v>
      </c>
      <c r="K1230" s="61" t="s">
        <v>12906</v>
      </c>
      <c r="L1230" s="167" t="str">
        <f t="shared" si="133"/>
        <v>Distal pulses palpable</v>
      </c>
      <c r="M1230" s="168" t="str">
        <f t="shared" si="134"/>
        <v>PI.IC.CV.260601.01</v>
      </c>
      <c r="N1230" s="168"/>
      <c r="O1230" s="168" t="str">
        <f t="shared" si="135"/>
        <v>PH.IC.CV.260601.01</v>
      </c>
      <c r="Q1230" s="168" t="str">
        <f t="shared" si="136"/>
        <v>CL.IC.CV.260601.01</v>
      </c>
      <c r="S1230" s="46"/>
      <c r="V1230" s="46"/>
      <c r="W1230" s="46"/>
      <c r="Z1230" s="167" t="s">
        <v>1717</v>
      </c>
      <c r="AA1230" s="167">
        <v>1139</v>
      </c>
    </row>
    <row r="1231" spans="1:45" s="167" customFormat="1" ht="15">
      <c r="A1231" s="46" t="s">
        <v>12003</v>
      </c>
      <c r="B1231" s="46"/>
      <c r="C1231" s="47" t="s">
        <v>1651</v>
      </c>
      <c r="D1231" s="46"/>
      <c r="E1231" s="47" t="s">
        <v>1657</v>
      </c>
      <c r="F1231" s="46" t="s">
        <v>1805</v>
      </c>
      <c r="G1231" s="46" t="s">
        <v>11379</v>
      </c>
      <c r="H1231" s="82" t="s">
        <v>12030</v>
      </c>
      <c r="I1231" s="46"/>
      <c r="J1231" s="63" t="str">
        <f t="shared" si="132"/>
        <v>IC.CV.260602</v>
      </c>
      <c r="K1231" s="61" t="s">
        <v>12906</v>
      </c>
      <c r="L1231" s="167" t="str">
        <f t="shared" si="133"/>
        <v>Distal pulses doppler</v>
      </c>
      <c r="M1231" s="168" t="str">
        <f t="shared" si="134"/>
        <v>PI.IC.CV.260602.01</v>
      </c>
      <c r="N1231" s="168"/>
      <c r="O1231" s="168" t="str">
        <f t="shared" si="135"/>
        <v>PH.IC.CV.260602.01</v>
      </c>
      <c r="Q1231" s="168" t="str">
        <f t="shared" si="136"/>
        <v>CL.IC.CV.260602.01</v>
      </c>
      <c r="S1231" s="46"/>
      <c r="V1231" s="46"/>
      <c r="W1231" s="46"/>
      <c r="Z1231" s="167" t="s">
        <v>1717</v>
      </c>
      <c r="AA1231" s="167">
        <v>1139</v>
      </c>
    </row>
    <row r="1232" spans="1:45" s="167" customFormat="1" ht="15">
      <c r="A1232" s="46" t="s">
        <v>12003</v>
      </c>
      <c r="B1232" s="46"/>
      <c r="C1232" s="47" t="s">
        <v>1651</v>
      </c>
      <c r="D1232" s="46"/>
      <c r="E1232" s="47" t="s">
        <v>1657</v>
      </c>
      <c r="F1232" s="46" t="s">
        <v>1805</v>
      </c>
      <c r="G1232" s="46" t="s">
        <v>11381</v>
      </c>
      <c r="H1232" s="82" t="s">
        <v>12032</v>
      </c>
      <c r="I1232" s="46"/>
      <c r="J1232" s="63" t="str">
        <f t="shared" si="132"/>
        <v>IC.CV.260603</v>
      </c>
      <c r="K1232" s="61" t="s">
        <v>12906</v>
      </c>
      <c r="L1232" s="167" t="str">
        <f t="shared" si="133"/>
        <v>Distal pulses none</v>
      </c>
      <c r="M1232" s="168" t="str">
        <f t="shared" si="134"/>
        <v>PI.IC.CV.260603.01</v>
      </c>
      <c r="N1232" s="168"/>
      <c r="O1232" s="168" t="str">
        <f t="shared" si="135"/>
        <v>PH.IC.CV.260603.01</v>
      </c>
      <c r="Q1232" s="168" t="str">
        <f t="shared" si="136"/>
        <v>CL.IC.CV.260603.01</v>
      </c>
      <c r="S1232" s="46"/>
      <c r="V1232" s="46"/>
      <c r="W1232" s="46"/>
      <c r="Z1232" s="167" t="s">
        <v>1717</v>
      </c>
      <c r="AA1232" s="167">
        <v>1139</v>
      </c>
    </row>
    <row r="1233" spans="1:27" s="167" customFormat="1" ht="15">
      <c r="A1233" s="46" t="s">
        <v>12003</v>
      </c>
      <c r="B1233" s="46"/>
      <c r="C1233" s="47" t="s">
        <v>1651</v>
      </c>
      <c r="D1233" s="46"/>
      <c r="E1233" s="47" t="s">
        <v>1657</v>
      </c>
      <c r="F1233" s="46" t="s">
        <v>1805</v>
      </c>
      <c r="G1233" s="47" t="s">
        <v>1806</v>
      </c>
      <c r="H1233" s="82" t="s">
        <v>12210</v>
      </c>
      <c r="I1233" s="82"/>
      <c r="J1233" s="63" t="str">
        <f t="shared" si="132"/>
        <v>IC.CV.260605</v>
      </c>
      <c r="K1233" s="61" t="s">
        <v>12906</v>
      </c>
      <c r="L1233" s="167" t="str">
        <f t="shared" si="133"/>
        <v>Dorsalis Pedis</v>
      </c>
      <c r="M1233" s="168" t="str">
        <f t="shared" si="134"/>
        <v>PI.IC.CV.260605.01</v>
      </c>
      <c r="N1233" s="168"/>
      <c r="O1233" s="168" t="str">
        <f t="shared" si="135"/>
        <v>PH.IC.CV.260605.01</v>
      </c>
      <c r="Q1233" s="168" t="str">
        <f t="shared" si="136"/>
        <v>CL.IC.CV.260605.01</v>
      </c>
      <c r="S1233" s="46"/>
      <c r="V1233" s="46"/>
      <c r="W1233" s="46"/>
      <c r="Z1233" s="167" t="s">
        <v>1717</v>
      </c>
      <c r="AA1233" s="167">
        <v>1139</v>
      </c>
    </row>
    <row r="1234" spans="1:27" s="167" customFormat="1" ht="15">
      <c r="A1234" s="46" t="s">
        <v>12003</v>
      </c>
      <c r="B1234" s="46"/>
      <c r="C1234" s="47" t="s">
        <v>1651</v>
      </c>
      <c r="D1234" s="46"/>
      <c r="E1234" s="47" t="s">
        <v>1657</v>
      </c>
      <c r="F1234" s="46" t="s">
        <v>1805</v>
      </c>
      <c r="G1234" s="81" t="s">
        <v>12663</v>
      </c>
      <c r="H1234" s="82" t="s">
        <v>12212</v>
      </c>
      <c r="I1234" s="82"/>
      <c r="J1234" s="63" t="str">
        <f t="shared" si="132"/>
        <v>IC.CV.260606</v>
      </c>
      <c r="K1234" s="61" t="s">
        <v>12906</v>
      </c>
      <c r="L1234" s="167" t="str">
        <f t="shared" si="133"/>
        <v>Popliteal</v>
      </c>
      <c r="M1234" s="168" t="str">
        <f t="shared" si="134"/>
        <v>PI.IC.CV.260606.01</v>
      </c>
      <c r="N1234" s="168"/>
      <c r="O1234" s="168" t="str">
        <f t="shared" si="135"/>
        <v>PH.IC.CV.260606.01</v>
      </c>
      <c r="Q1234" s="168" t="str">
        <f t="shared" si="136"/>
        <v>CL.IC.CV.260606.01</v>
      </c>
      <c r="V1234" s="46"/>
      <c r="W1234" s="46"/>
      <c r="Z1234" s="167" t="s">
        <v>1717</v>
      </c>
      <c r="AA1234" s="167">
        <v>1139</v>
      </c>
    </row>
    <row r="1235" spans="1:27" s="167" customFormat="1" ht="15">
      <c r="A1235" s="46" t="s">
        <v>12003</v>
      </c>
      <c r="B1235" s="46"/>
      <c r="C1235" s="47" t="s">
        <v>1651</v>
      </c>
      <c r="D1235" s="46"/>
      <c r="E1235" s="47" t="s">
        <v>1657</v>
      </c>
      <c r="F1235" s="46" t="s">
        <v>1805</v>
      </c>
      <c r="G1235" s="167" t="s">
        <v>1807</v>
      </c>
      <c r="H1235" s="61" t="s">
        <v>1701</v>
      </c>
      <c r="J1235" s="63" t="str">
        <f t="shared" si="132"/>
        <v>IC.CV.260607</v>
      </c>
      <c r="K1235" s="61" t="s">
        <v>12906</v>
      </c>
      <c r="L1235" s="167" t="str">
        <f t="shared" si="133"/>
        <v xml:space="preserve">Posterior Tibial </v>
      </c>
      <c r="M1235" s="168" t="str">
        <f t="shared" si="134"/>
        <v>PI.IC.CV.260607.01</v>
      </c>
      <c r="N1235" s="168"/>
      <c r="O1235" s="168" t="str">
        <f t="shared" si="135"/>
        <v>PH.IC.CV.260607.01</v>
      </c>
      <c r="Q1235" s="168" t="str">
        <f t="shared" si="136"/>
        <v>CL.IC.CV.260607.01</v>
      </c>
      <c r="S1235" s="46"/>
      <c r="T1235" s="46"/>
      <c r="U1235" s="46"/>
      <c r="V1235" s="46"/>
      <c r="W1235" s="46"/>
      <c r="Z1235" s="167" t="s">
        <v>1717</v>
      </c>
      <c r="AA1235" s="167">
        <v>1139</v>
      </c>
    </row>
    <row r="1236" spans="1:27" s="167" customFormat="1" ht="15">
      <c r="A1236" s="46" t="s">
        <v>12003</v>
      </c>
      <c r="B1236" s="46"/>
      <c r="C1236" s="47" t="s">
        <v>1651</v>
      </c>
      <c r="D1236" s="46" t="s">
        <v>1808</v>
      </c>
      <c r="E1236" s="47" t="s">
        <v>1658</v>
      </c>
      <c r="F1236" s="46" t="s">
        <v>1809</v>
      </c>
      <c r="G1236" s="46" t="s">
        <v>10531</v>
      </c>
      <c r="H1236" s="82" t="s">
        <v>11848</v>
      </c>
      <c r="I1236" s="46" t="s">
        <v>10532</v>
      </c>
      <c r="J1236" s="63" t="str">
        <f t="shared" si="132"/>
        <v>IC.CV.260701</v>
      </c>
      <c r="K1236" s="61" t="s">
        <v>12906</v>
      </c>
      <c r="L1236" s="167" t="str">
        <f t="shared" si="133"/>
        <v xml:space="preserve">     Within normal limits</v>
      </c>
      <c r="M1236" s="168" t="str">
        <f t="shared" si="134"/>
        <v>PI.IC.CV.260701.01</v>
      </c>
      <c r="N1236" s="168"/>
      <c r="O1236" s="168" t="str">
        <f t="shared" si="135"/>
        <v>PH.IC.CV.260701.01</v>
      </c>
      <c r="Q1236" s="168" t="str">
        <f t="shared" si="136"/>
        <v>CL.IC.CV.260701.01</v>
      </c>
      <c r="S1236" s="46"/>
      <c r="T1236" s="46"/>
      <c r="U1236" s="46"/>
      <c r="V1236" s="46"/>
      <c r="W1236" s="46"/>
      <c r="Z1236" s="167" t="s">
        <v>1717</v>
      </c>
      <c r="AA1236" s="167">
        <v>1139</v>
      </c>
    </row>
    <row r="1237" spans="1:27" s="167" customFormat="1" ht="15">
      <c r="A1237" s="46" t="s">
        <v>12003</v>
      </c>
      <c r="B1237" s="46"/>
      <c r="C1237" s="47" t="s">
        <v>1651</v>
      </c>
      <c r="D1237" s="46"/>
      <c r="E1237" s="47" t="s">
        <v>1658</v>
      </c>
      <c r="F1237" s="46" t="s">
        <v>1809</v>
      </c>
      <c r="G1237" s="46" t="s">
        <v>10533</v>
      </c>
      <c r="H1237" s="82" t="s">
        <v>12030</v>
      </c>
      <c r="I1237" s="46" t="s">
        <v>10534</v>
      </c>
      <c r="J1237" s="63" t="str">
        <f t="shared" si="132"/>
        <v>IC.CV.260702</v>
      </c>
      <c r="K1237" s="61" t="s">
        <v>12906</v>
      </c>
      <c r="L1237" s="167" t="str">
        <f t="shared" si="133"/>
        <v xml:space="preserve">     Approximated</v>
      </c>
      <c r="M1237" s="168" t="str">
        <f t="shared" si="134"/>
        <v>PI.IC.CV.260702.01</v>
      </c>
      <c r="N1237" s="168"/>
      <c r="O1237" s="168" t="str">
        <f t="shared" si="135"/>
        <v>PH.IC.CV.260702.01</v>
      </c>
      <c r="Q1237" s="168" t="str">
        <f t="shared" si="136"/>
        <v>CL.IC.CV.260702.01</v>
      </c>
      <c r="S1237" s="46"/>
      <c r="T1237" s="46"/>
      <c r="U1237" s="46"/>
      <c r="V1237" s="46"/>
      <c r="W1237" s="46"/>
      <c r="Z1237" s="167" t="s">
        <v>1717</v>
      </c>
      <c r="AA1237" s="167">
        <v>1139</v>
      </c>
    </row>
    <row r="1238" spans="1:27" s="167" customFormat="1" ht="15">
      <c r="A1238" s="46" t="s">
        <v>12003</v>
      </c>
      <c r="B1238" s="46"/>
      <c r="C1238" s="47" t="s">
        <v>1651</v>
      </c>
      <c r="D1238" s="46"/>
      <c r="E1238" s="47" t="s">
        <v>1658</v>
      </c>
      <c r="F1238" s="46" t="s">
        <v>1809</v>
      </c>
      <c r="G1238" s="46" t="s">
        <v>10535</v>
      </c>
      <c r="H1238" s="82" t="s">
        <v>12032</v>
      </c>
      <c r="I1238" s="46" t="s">
        <v>10536</v>
      </c>
      <c r="J1238" s="63" t="str">
        <f t="shared" si="132"/>
        <v>IC.CV.260703</v>
      </c>
      <c r="K1238" s="61" t="s">
        <v>12906</v>
      </c>
      <c r="L1238" s="167" t="str">
        <f t="shared" si="133"/>
        <v xml:space="preserve">     Dehiscence</v>
      </c>
      <c r="M1238" s="168" t="str">
        <f t="shared" si="134"/>
        <v>PI.IC.CV.260703.01</v>
      </c>
      <c r="N1238" s="168"/>
      <c r="O1238" s="168" t="str">
        <f t="shared" si="135"/>
        <v>PH.IC.CV.260703.01</v>
      </c>
      <c r="Q1238" s="168" t="str">
        <f t="shared" si="136"/>
        <v>CL.IC.CV.260703.01</v>
      </c>
      <c r="S1238" s="46"/>
      <c r="T1238" s="46"/>
      <c r="U1238" s="46"/>
      <c r="V1238" s="46"/>
      <c r="W1238" s="46"/>
      <c r="Z1238" s="167" t="s">
        <v>1717</v>
      </c>
      <c r="AA1238" s="167">
        <v>1139</v>
      </c>
    </row>
    <row r="1239" spans="1:27" s="167" customFormat="1" ht="15">
      <c r="A1239" s="46" t="s">
        <v>12003</v>
      </c>
      <c r="B1239" s="46"/>
      <c r="C1239" s="47" t="s">
        <v>1651</v>
      </c>
      <c r="D1239" s="46"/>
      <c r="E1239" s="47" t="s">
        <v>1658</v>
      </c>
      <c r="F1239" s="46" t="s">
        <v>1809</v>
      </c>
      <c r="G1239" s="46" t="s">
        <v>11799</v>
      </c>
      <c r="H1239" s="82" t="s">
        <v>12028</v>
      </c>
      <c r="I1239" s="46" t="s">
        <v>11800</v>
      </c>
      <c r="J1239" s="63" t="str">
        <f t="shared" si="132"/>
        <v>IC.CV.260704</v>
      </c>
      <c r="K1239" s="61" t="s">
        <v>12906</v>
      </c>
      <c r="L1239" s="167" t="str">
        <f t="shared" si="133"/>
        <v xml:space="preserve">     Swelling</v>
      </c>
      <c r="M1239" s="168" t="str">
        <f t="shared" si="134"/>
        <v>PI.IC.CV.260704.01</v>
      </c>
      <c r="N1239" s="168"/>
      <c r="O1239" s="168" t="str">
        <f t="shared" si="135"/>
        <v>PH.IC.CV.260704.01</v>
      </c>
      <c r="Q1239" s="168" t="str">
        <f t="shared" si="136"/>
        <v>CL.IC.CV.260704.01</v>
      </c>
      <c r="S1239" s="46"/>
      <c r="T1239" s="46"/>
      <c r="U1239" s="46"/>
      <c r="V1239" s="46"/>
      <c r="W1239" s="46"/>
      <c r="Z1239" s="167" t="s">
        <v>1717</v>
      </c>
      <c r="AA1239" s="167">
        <v>1139</v>
      </c>
    </row>
    <row r="1240" spans="1:27" s="167" customFormat="1" ht="15">
      <c r="A1240" s="46" t="s">
        <v>12003</v>
      </c>
      <c r="B1240" s="46"/>
      <c r="C1240" s="47" t="s">
        <v>1651</v>
      </c>
      <c r="D1240" s="46"/>
      <c r="E1240" s="47" t="s">
        <v>1658</v>
      </c>
      <c r="F1240" s="46" t="s">
        <v>1809</v>
      </c>
      <c r="G1240" s="46" t="s">
        <v>11789</v>
      </c>
      <c r="H1240" s="82" t="s">
        <v>12210</v>
      </c>
      <c r="I1240" s="46" t="s">
        <v>11790</v>
      </c>
      <c r="J1240" s="63" t="str">
        <f t="shared" si="132"/>
        <v>IC.CV.260705</v>
      </c>
      <c r="K1240" s="61" t="s">
        <v>12906</v>
      </c>
      <c r="L1240" s="167" t="str">
        <f t="shared" si="133"/>
        <v xml:space="preserve">     Erythema</v>
      </c>
      <c r="M1240" s="168" t="str">
        <f t="shared" si="134"/>
        <v>PI.IC.CV.260705.01</v>
      </c>
      <c r="N1240" s="168"/>
      <c r="O1240" s="168" t="str">
        <f t="shared" si="135"/>
        <v>PH.IC.CV.260705.01</v>
      </c>
      <c r="Q1240" s="168" t="str">
        <f t="shared" si="136"/>
        <v>CL.IC.CV.260705.01</v>
      </c>
      <c r="S1240" s="46"/>
      <c r="T1240" s="46"/>
      <c r="U1240" s="46"/>
      <c r="V1240" s="46"/>
      <c r="W1240" s="46"/>
      <c r="Z1240" s="167" t="s">
        <v>1717</v>
      </c>
      <c r="AA1240" s="167">
        <v>1139</v>
      </c>
    </row>
    <row r="1241" spans="1:27" s="167" customFormat="1" ht="15">
      <c r="A1241" s="46" t="s">
        <v>12003</v>
      </c>
      <c r="B1241" s="46"/>
      <c r="C1241" s="47" t="s">
        <v>1651</v>
      </c>
      <c r="D1241" s="46"/>
      <c r="E1241" s="47" t="s">
        <v>1658</v>
      </c>
      <c r="F1241" s="46" t="s">
        <v>1809</v>
      </c>
      <c r="G1241" s="46" t="s">
        <v>10537</v>
      </c>
      <c r="H1241" s="82" t="s">
        <v>12212</v>
      </c>
      <c r="I1241" s="46" t="s">
        <v>10538</v>
      </c>
      <c r="J1241" s="63" t="str">
        <f t="shared" si="132"/>
        <v>IC.CV.260706</v>
      </c>
      <c r="K1241" s="61" t="s">
        <v>12906</v>
      </c>
      <c r="L1241" s="167" t="str">
        <f t="shared" si="133"/>
        <v xml:space="preserve">     Bruising</v>
      </c>
      <c r="M1241" s="168" t="str">
        <f t="shared" si="134"/>
        <v>PI.IC.CV.260706.01</v>
      </c>
      <c r="N1241" s="168"/>
      <c r="O1241" s="168" t="str">
        <f t="shared" si="135"/>
        <v>PH.IC.CV.260706.01</v>
      </c>
      <c r="Q1241" s="168" t="str">
        <f t="shared" si="136"/>
        <v>CL.IC.CV.260706.01</v>
      </c>
      <c r="S1241" s="46"/>
      <c r="T1241" s="46"/>
      <c r="U1241" s="46"/>
      <c r="V1241" s="46"/>
      <c r="W1241" s="46"/>
      <c r="Z1241" s="167" t="s">
        <v>1717</v>
      </c>
      <c r="AA1241" s="167">
        <v>1139</v>
      </c>
    </row>
    <row r="1242" spans="1:27" s="167" customFormat="1" ht="15">
      <c r="A1242" s="46" t="s">
        <v>12003</v>
      </c>
      <c r="B1242" s="46"/>
      <c r="C1242" s="47" t="s">
        <v>1651</v>
      </c>
      <c r="D1242" s="46"/>
      <c r="E1242" s="47" t="s">
        <v>1658</v>
      </c>
      <c r="F1242" s="46" t="s">
        <v>1809</v>
      </c>
      <c r="G1242" s="46" t="s">
        <v>10539</v>
      </c>
      <c r="H1242" s="82" t="s">
        <v>12225</v>
      </c>
      <c r="I1242" s="46" t="s">
        <v>10540</v>
      </c>
      <c r="J1242" s="63" t="str">
        <f t="shared" si="132"/>
        <v>IC.CV.260707</v>
      </c>
      <c r="K1242" s="61" t="s">
        <v>12906</v>
      </c>
      <c r="L1242" s="167" t="str">
        <f t="shared" si="133"/>
        <v xml:space="preserve">     Evisceration</v>
      </c>
      <c r="M1242" s="168" t="str">
        <f t="shared" si="134"/>
        <v>PI.IC.CV.260707.01</v>
      </c>
      <c r="N1242" s="168"/>
      <c r="O1242" s="168" t="str">
        <f t="shared" si="135"/>
        <v>PH.IC.CV.260707.01</v>
      </c>
      <c r="Q1242" s="168" t="str">
        <f t="shared" si="136"/>
        <v>CL.IC.CV.260707.01</v>
      </c>
      <c r="S1242" s="46"/>
      <c r="T1242" s="46"/>
      <c r="U1242" s="46"/>
      <c r="V1242" s="46"/>
      <c r="W1242" s="46"/>
      <c r="Z1242" s="167" t="s">
        <v>1717</v>
      </c>
      <c r="AA1242" s="167">
        <v>1139</v>
      </c>
    </row>
    <row r="1243" spans="1:27" s="167" customFormat="1" ht="15">
      <c r="A1243" s="46" t="s">
        <v>12003</v>
      </c>
      <c r="B1243" s="46"/>
      <c r="C1243" s="47" t="s">
        <v>1651</v>
      </c>
      <c r="D1243" s="46"/>
      <c r="E1243" s="47" t="s">
        <v>1658</v>
      </c>
      <c r="F1243" s="46" t="s">
        <v>1809</v>
      </c>
      <c r="G1243" s="46" t="s">
        <v>10541</v>
      </c>
      <c r="H1243" s="82" t="s">
        <v>11638</v>
      </c>
      <c r="I1243" s="46" t="s">
        <v>12207</v>
      </c>
      <c r="J1243" s="63" t="str">
        <f t="shared" si="132"/>
        <v>IC.CV.260708</v>
      </c>
      <c r="K1243" s="61" t="s">
        <v>12906</v>
      </c>
      <c r="L1243" s="167" t="str">
        <f t="shared" si="133"/>
        <v xml:space="preserve">     Unable to assess due to dressing</v>
      </c>
      <c r="M1243" s="168" t="str">
        <f t="shared" si="134"/>
        <v>PI.IC.CV.260708.01</v>
      </c>
      <c r="N1243" s="168"/>
      <c r="O1243" s="168" t="str">
        <f t="shared" si="135"/>
        <v>PH.IC.CV.260708.01</v>
      </c>
      <c r="Q1243" s="168" t="str">
        <f t="shared" si="136"/>
        <v>CL.IC.CV.260708.01</v>
      </c>
      <c r="S1243" s="46"/>
      <c r="T1243" s="46"/>
      <c r="U1243" s="46"/>
      <c r="V1243" s="46"/>
      <c r="W1243" s="46"/>
      <c r="Z1243" s="167" t="s">
        <v>1717</v>
      </c>
      <c r="AA1243" s="167">
        <v>1139</v>
      </c>
    </row>
    <row r="1244" spans="1:27" s="167" customFormat="1" ht="15">
      <c r="A1244" s="46" t="s">
        <v>12003</v>
      </c>
      <c r="B1244" s="46"/>
      <c r="C1244" s="47" t="s">
        <v>1651</v>
      </c>
      <c r="D1244" s="46"/>
      <c r="E1244" s="47" t="s">
        <v>1658</v>
      </c>
      <c r="F1244" s="46" t="s">
        <v>1809</v>
      </c>
      <c r="G1244" s="46" t="s">
        <v>11783</v>
      </c>
      <c r="H1244" s="82" t="s">
        <v>11639</v>
      </c>
      <c r="I1244" s="46" t="s">
        <v>12437</v>
      </c>
      <c r="J1244" s="63" t="str">
        <f t="shared" si="132"/>
        <v>IC.CV.260709</v>
      </c>
      <c r="K1244" s="61" t="s">
        <v>12906</v>
      </c>
      <c r="L1244" s="167" t="str">
        <f t="shared" si="133"/>
        <v xml:space="preserve">     Other:  specify</v>
      </c>
      <c r="M1244" s="168" t="str">
        <f t="shared" si="134"/>
        <v>PI.IC.CV.260709.01</v>
      </c>
      <c r="N1244" s="168"/>
      <c r="O1244" s="168" t="str">
        <f t="shared" si="135"/>
        <v>PH.IC.CV.260709.01</v>
      </c>
      <c r="Q1244" s="168" t="str">
        <f t="shared" si="136"/>
        <v>CL.IC.CV.260709.01</v>
      </c>
      <c r="S1244" s="46"/>
      <c r="T1244" s="46"/>
      <c r="U1244" s="46"/>
      <c r="V1244" s="46"/>
      <c r="W1244" s="46"/>
      <c r="Z1244" s="167" t="s">
        <v>1717</v>
      </c>
      <c r="AA1244" s="167">
        <v>1139</v>
      </c>
    </row>
    <row r="1245" spans="1:27" s="167" customFormat="1" ht="15">
      <c r="A1245" s="46" t="s">
        <v>12003</v>
      </c>
      <c r="B1245" s="46"/>
      <c r="C1245" s="47" t="s">
        <v>1651</v>
      </c>
      <c r="D1245" s="46" t="s">
        <v>10274</v>
      </c>
      <c r="E1245" s="47" t="s">
        <v>1659</v>
      </c>
      <c r="F1245" s="46" t="s">
        <v>1810</v>
      </c>
      <c r="G1245" s="46" t="s">
        <v>10542</v>
      </c>
      <c r="H1245" s="82" t="s">
        <v>1702</v>
      </c>
      <c r="I1245" s="46" t="s">
        <v>11753</v>
      </c>
      <c r="J1245" s="63" t="str">
        <f t="shared" si="132"/>
        <v>IC.CV.260801</v>
      </c>
      <c r="K1245" s="61" t="s">
        <v>12906</v>
      </c>
      <c r="L1245" s="167" t="str">
        <f t="shared" si="133"/>
        <v xml:space="preserve">     Site unchanged</v>
      </c>
      <c r="M1245" s="168" t="str">
        <f t="shared" si="134"/>
        <v>PI.IC.CV.260801.01</v>
      </c>
      <c r="N1245" s="168"/>
      <c r="O1245" s="168" t="str">
        <f t="shared" si="135"/>
        <v>PH.IC.CV.260801.01</v>
      </c>
      <c r="Q1245" s="168" t="str">
        <f t="shared" si="136"/>
        <v>CL.IC.CV.260801.01</v>
      </c>
      <c r="S1245" s="46"/>
      <c r="T1245" s="46"/>
      <c r="U1245" s="46"/>
      <c r="V1245" s="46"/>
      <c r="W1245" s="46"/>
      <c r="Z1245" s="167" t="s">
        <v>1717</v>
      </c>
      <c r="AA1245" s="167">
        <v>1139</v>
      </c>
    </row>
    <row r="1246" spans="1:27" s="167" customFormat="1" ht="15">
      <c r="A1246" s="46" t="s">
        <v>12003</v>
      </c>
      <c r="B1246" s="46"/>
      <c r="C1246" s="47" t="s">
        <v>1651</v>
      </c>
      <c r="D1246" s="46"/>
      <c r="E1246" s="47" t="s">
        <v>1659</v>
      </c>
      <c r="F1246" s="46" t="s">
        <v>1810</v>
      </c>
      <c r="G1246" s="46" t="s">
        <v>10710</v>
      </c>
      <c r="H1246" s="82" t="s">
        <v>1703</v>
      </c>
      <c r="I1246" s="46" t="s">
        <v>11752</v>
      </c>
      <c r="J1246" s="63" t="str">
        <f t="shared" si="132"/>
        <v>IC.CV.260802</v>
      </c>
      <c r="K1246" s="61" t="s">
        <v>12906</v>
      </c>
      <c r="L1246" s="167" t="str">
        <f t="shared" si="133"/>
        <v xml:space="preserve">     Decreasing in appearance</v>
      </c>
      <c r="M1246" s="168" t="str">
        <f t="shared" si="134"/>
        <v>PI.IC.CV.260802.01</v>
      </c>
      <c r="N1246" s="168"/>
      <c r="O1246" s="168" t="str">
        <f t="shared" si="135"/>
        <v>PH.IC.CV.260802.01</v>
      </c>
      <c r="Q1246" s="168" t="str">
        <f t="shared" si="136"/>
        <v>CL.IC.CV.260802.01</v>
      </c>
      <c r="S1246" s="46"/>
      <c r="T1246" s="46"/>
      <c r="U1246" s="46"/>
      <c r="V1246" s="46"/>
      <c r="W1246" s="46"/>
      <c r="Z1246" s="167" t="s">
        <v>1717</v>
      </c>
      <c r="AA1246" s="167">
        <v>1139</v>
      </c>
    </row>
    <row r="1247" spans="1:27" s="167" customFormat="1" ht="15">
      <c r="A1247" s="46" t="s">
        <v>12003</v>
      </c>
      <c r="B1247" s="46"/>
      <c r="C1247" s="47" t="s">
        <v>1651</v>
      </c>
      <c r="D1247" s="46"/>
      <c r="E1247" s="47" t="s">
        <v>1659</v>
      </c>
      <c r="F1247" s="46" t="s">
        <v>1810</v>
      </c>
      <c r="G1247" s="46" t="s">
        <v>10858</v>
      </c>
      <c r="H1247" s="82" t="s">
        <v>1704</v>
      </c>
      <c r="I1247" s="46" t="s">
        <v>11583</v>
      </c>
      <c r="J1247" s="63" t="str">
        <f t="shared" si="132"/>
        <v>IC.CV.260803</v>
      </c>
      <c r="K1247" s="61" t="s">
        <v>12906</v>
      </c>
      <c r="L1247" s="167" t="str">
        <f t="shared" si="133"/>
        <v xml:space="preserve">     Increasing in appearance</v>
      </c>
      <c r="M1247" s="168" t="str">
        <f t="shared" si="134"/>
        <v>PI.IC.CV.260803.01</v>
      </c>
      <c r="N1247" s="168"/>
      <c r="O1247" s="168" t="str">
        <f t="shared" si="135"/>
        <v>PH.IC.CV.260803.01</v>
      </c>
      <c r="Q1247" s="168" t="str">
        <f t="shared" si="136"/>
        <v>CL.IC.CV.260803.01</v>
      </c>
      <c r="S1247" s="46"/>
      <c r="T1247" s="46"/>
      <c r="U1247" s="46"/>
      <c r="V1247" s="46"/>
      <c r="W1247" s="46"/>
      <c r="Z1247" s="167" t="s">
        <v>1717</v>
      </c>
      <c r="AA1247" s="167">
        <v>1139</v>
      </c>
    </row>
    <row r="1248" spans="1:27" s="167" customFormat="1" ht="15">
      <c r="A1248" s="46" t="s">
        <v>12003</v>
      </c>
      <c r="B1248" s="46"/>
      <c r="C1248" s="47" t="s">
        <v>1651</v>
      </c>
      <c r="D1248" s="46" t="s">
        <v>10275</v>
      </c>
      <c r="E1248" s="47" t="s">
        <v>1660</v>
      </c>
      <c r="F1248" s="46" t="s">
        <v>1811</v>
      </c>
      <c r="G1248" s="46" t="s">
        <v>10859</v>
      </c>
      <c r="H1248" s="82" t="s">
        <v>1702</v>
      </c>
      <c r="I1248" s="46" t="s">
        <v>11474</v>
      </c>
      <c r="J1248" s="63" t="str">
        <f t="shared" si="132"/>
        <v>IC.CV.260901</v>
      </c>
      <c r="K1248" s="61" t="s">
        <v>12906</v>
      </c>
      <c r="L1248" s="167" t="str">
        <f t="shared" si="133"/>
        <v xml:space="preserve">     Consistent with body temperature</v>
      </c>
      <c r="M1248" s="168" t="str">
        <f t="shared" si="134"/>
        <v>PI.IC.CV.260901.01</v>
      </c>
      <c r="N1248" s="168"/>
      <c r="O1248" s="168" t="str">
        <f t="shared" si="135"/>
        <v>PH.IC.CV.260901.01</v>
      </c>
      <c r="Q1248" s="168" t="str">
        <f t="shared" si="136"/>
        <v>CL.IC.CV.260901.01</v>
      </c>
      <c r="S1248" s="46"/>
      <c r="T1248" s="46"/>
      <c r="U1248" s="46"/>
      <c r="V1248" s="46"/>
      <c r="W1248" s="46"/>
      <c r="Z1248" s="167" t="s">
        <v>1717</v>
      </c>
      <c r="AA1248" s="167">
        <v>1139</v>
      </c>
    </row>
    <row r="1249" spans="1:27" s="167" customFormat="1" ht="15">
      <c r="A1249" s="46" t="s">
        <v>12003</v>
      </c>
      <c r="B1249" s="46"/>
      <c r="C1249" s="47" t="s">
        <v>1651</v>
      </c>
      <c r="D1249" s="46"/>
      <c r="E1249" s="47" t="s">
        <v>1660</v>
      </c>
      <c r="F1249" s="46" t="s">
        <v>1811</v>
      </c>
      <c r="G1249" s="46" t="s">
        <v>11010</v>
      </c>
      <c r="H1249" s="82" t="s">
        <v>1863</v>
      </c>
      <c r="I1249" s="46" t="s">
        <v>11504</v>
      </c>
      <c r="J1249" s="63" t="str">
        <f t="shared" si="132"/>
        <v>IC.CV.260902</v>
      </c>
      <c r="K1249" s="61" t="s">
        <v>12906</v>
      </c>
      <c r="L1249" s="167" t="str">
        <f t="shared" si="133"/>
        <v xml:space="preserve">     Warmer than body temperature</v>
      </c>
      <c r="M1249" s="168" t="str">
        <f t="shared" si="134"/>
        <v>PI.IC.CV.260902.01</v>
      </c>
      <c r="N1249" s="168"/>
      <c r="O1249" s="168" t="str">
        <f t="shared" si="135"/>
        <v>PH.IC.CV.260902.01</v>
      </c>
      <c r="Q1249" s="168" t="str">
        <f t="shared" si="136"/>
        <v>CL.IC.CV.260902.01</v>
      </c>
      <c r="S1249" s="46"/>
      <c r="T1249" s="46"/>
      <c r="U1249" s="46"/>
      <c r="V1249" s="46"/>
      <c r="W1249" s="46"/>
      <c r="Z1249" s="167" t="s">
        <v>1717</v>
      </c>
      <c r="AA1249" s="167">
        <v>1139</v>
      </c>
    </row>
    <row r="1250" spans="1:27" s="167" customFormat="1" ht="15">
      <c r="A1250" s="46" t="s">
        <v>12003</v>
      </c>
      <c r="B1250" s="46"/>
      <c r="C1250" s="47" t="s">
        <v>1651</v>
      </c>
      <c r="D1250" s="46"/>
      <c r="E1250" s="47" t="s">
        <v>1660</v>
      </c>
      <c r="F1250" s="46" t="s">
        <v>1811</v>
      </c>
      <c r="G1250" s="46" t="s">
        <v>11505</v>
      </c>
      <c r="H1250" s="82" t="s">
        <v>1864</v>
      </c>
      <c r="I1250" s="46" t="s">
        <v>11506</v>
      </c>
      <c r="J1250" s="63" t="str">
        <f t="shared" si="132"/>
        <v>IC.CV.260903</v>
      </c>
      <c r="K1250" s="61" t="s">
        <v>12906</v>
      </c>
      <c r="L1250" s="167" t="str">
        <f t="shared" si="133"/>
        <v xml:space="preserve">     Warmer than opposite body part</v>
      </c>
      <c r="M1250" s="168" t="str">
        <f t="shared" si="134"/>
        <v>PI.IC.CV.260903.01</v>
      </c>
      <c r="N1250" s="168"/>
      <c r="O1250" s="168" t="str">
        <f t="shared" si="135"/>
        <v>PH.IC.CV.260903.01</v>
      </c>
      <c r="Q1250" s="168" t="str">
        <f t="shared" si="136"/>
        <v>CL.IC.CV.260903.01</v>
      </c>
      <c r="S1250" s="46"/>
      <c r="T1250" s="46"/>
      <c r="U1250" s="46"/>
      <c r="V1250" s="46"/>
      <c r="W1250" s="46"/>
      <c r="Z1250" s="167" t="s">
        <v>1717</v>
      </c>
      <c r="AA1250" s="167">
        <v>1139</v>
      </c>
    </row>
    <row r="1251" spans="1:27" s="167" customFormat="1" ht="15">
      <c r="A1251" s="46" t="s">
        <v>12003</v>
      </c>
      <c r="B1251" s="46"/>
      <c r="C1251" s="47" t="s">
        <v>1651</v>
      </c>
      <c r="D1251" s="46"/>
      <c r="E1251" s="47" t="s">
        <v>1660</v>
      </c>
      <c r="F1251" s="46" t="s">
        <v>1811</v>
      </c>
      <c r="G1251" s="46" t="s">
        <v>11507</v>
      </c>
      <c r="H1251" s="82" t="s">
        <v>1865</v>
      </c>
      <c r="I1251" s="46" t="s">
        <v>11508</v>
      </c>
      <c r="J1251" s="63" t="str">
        <f t="shared" si="132"/>
        <v>IC.CV.260904</v>
      </c>
      <c r="K1251" s="61" t="s">
        <v>12906</v>
      </c>
      <c r="L1251" s="167" t="str">
        <f t="shared" si="133"/>
        <v xml:space="preserve">     Cooler than body temperature</v>
      </c>
      <c r="M1251" s="168" t="str">
        <f t="shared" si="134"/>
        <v>PI.IC.CV.260904.01</v>
      </c>
      <c r="N1251" s="168"/>
      <c r="O1251" s="168" t="str">
        <f t="shared" si="135"/>
        <v>PH.IC.CV.260904.01</v>
      </c>
      <c r="Q1251" s="168" t="str">
        <f t="shared" si="136"/>
        <v>CL.IC.CV.260904.01</v>
      </c>
      <c r="S1251" s="46"/>
      <c r="T1251" s="46"/>
      <c r="U1251" s="46"/>
      <c r="V1251" s="46"/>
      <c r="W1251" s="46"/>
      <c r="Z1251" s="167" t="s">
        <v>1717</v>
      </c>
      <c r="AA1251" s="167">
        <v>1139</v>
      </c>
    </row>
    <row r="1252" spans="1:27" s="167" customFormat="1" ht="15">
      <c r="A1252" s="46" t="s">
        <v>12003</v>
      </c>
      <c r="B1252" s="46"/>
      <c r="C1252" s="47" t="s">
        <v>1651</v>
      </c>
      <c r="D1252" s="46"/>
      <c r="E1252" s="47" t="s">
        <v>1660</v>
      </c>
      <c r="F1252" s="46" t="s">
        <v>1811</v>
      </c>
      <c r="G1252" s="46" t="s">
        <v>11509</v>
      </c>
      <c r="H1252" s="82" t="s">
        <v>1656</v>
      </c>
      <c r="I1252" s="46" t="s">
        <v>11510</v>
      </c>
      <c r="J1252" s="63" t="str">
        <f t="shared" si="132"/>
        <v>IC.CV.260905</v>
      </c>
      <c r="K1252" s="61" t="s">
        <v>12906</v>
      </c>
      <c r="L1252" s="167" t="str">
        <f t="shared" si="133"/>
        <v xml:space="preserve">     Cooler than opposite body part</v>
      </c>
      <c r="M1252" s="168" t="str">
        <f t="shared" si="134"/>
        <v>PI.IC.CV.260905.01</v>
      </c>
      <c r="N1252" s="168"/>
      <c r="O1252" s="168" t="str">
        <f t="shared" si="135"/>
        <v>PH.IC.CV.260905.01</v>
      </c>
      <c r="Q1252" s="168" t="str">
        <f t="shared" si="136"/>
        <v>CL.IC.CV.260905.01</v>
      </c>
      <c r="S1252" s="46"/>
      <c r="T1252" s="46"/>
      <c r="U1252" s="46"/>
      <c r="V1252" s="46"/>
      <c r="W1252" s="46"/>
      <c r="Z1252" s="167" t="s">
        <v>1717</v>
      </c>
      <c r="AA1252" s="167">
        <v>1139</v>
      </c>
    </row>
    <row r="1253" spans="1:27" s="167" customFormat="1" ht="15">
      <c r="A1253" s="46" t="s">
        <v>12003</v>
      </c>
      <c r="B1253" s="46"/>
      <c r="C1253" s="47" t="s">
        <v>1651</v>
      </c>
      <c r="D1253" s="46" t="s">
        <v>10440</v>
      </c>
      <c r="E1253" s="47" t="s">
        <v>1661</v>
      </c>
      <c r="F1253" s="46" t="s">
        <v>1812</v>
      </c>
      <c r="G1253" s="46" t="s">
        <v>11363</v>
      </c>
      <c r="H1253" s="82" t="s">
        <v>1702</v>
      </c>
      <c r="I1253" s="46" t="s">
        <v>12157</v>
      </c>
      <c r="J1253" s="63" t="str">
        <f t="shared" si="132"/>
        <v>IC.CV.261001</v>
      </c>
      <c r="K1253" s="61" t="s">
        <v>12906</v>
      </c>
      <c r="L1253" s="167" t="str">
        <f t="shared" si="133"/>
        <v xml:space="preserve">     None</v>
      </c>
      <c r="M1253" s="168" t="str">
        <f t="shared" si="134"/>
        <v>PI.IC.CV.261001.01</v>
      </c>
      <c r="N1253" s="168"/>
      <c r="O1253" s="168" t="str">
        <f t="shared" si="135"/>
        <v>PH.IC.CV.261001.01</v>
      </c>
      <c r="Q1253" s="168" t="str">
        <f t="shared" si="136"/>
        <v>CL.IC.CV.261001.01</v>
      </c>
      <c r="S1253" s="46"/>
      <c r="T1253" s="46"/>
      <c r="U1253" s="46"/>
      <c r="V1253" s="46"/>
      <c r="W1253" s="46"/>
      <c r="Z1253" s="167" t="s">
        <v>1717</v>
      </c>
      <c r="AA1253" s="167">
        <v>1139</v>
      </c>
    </row>
    <row r="1254" spans="1:27" s="167" customFormat="1" ht="15">
      <c r="A1254" s="46" t="s">
        <v>12003</v>
      </c>
      <c r="B1254" s="46"/>
      <c r="C1254" s="47" t="s">
        <v>1651</v>
      </c>
      <c r="D1254" s="46"/>
      <c r="E1254" s="47" t="s">
        <v>1661</v>
      </c>
      <c r="F1254" s="46" t="s">
        <v>1812</v>
      </c>
      <c r="G1254" s="46" t="s">
        <v>11511</v>
      </c>
      <c r="H1254" s="82" t="s">
        <v>1703</v>
      </c>
      <c r="I1254" s="46" t="s">
        <v>11512</v>
      </c>
      <c r="J1254" s="63" t="str">
        <f t="shared" si="132"/>
        <v>IC.CV.261002</v>
      </c>
      <c r="K1254" s="61" t="s">
        <v>12906</v>
      </c>
      <c r="L1254" s="167" t="str">
        <f t="shared" si="133"/>
        <v xml:space="preserve">     Abdominal binder</v>
      </c>
      <c r="M1254" s="168" t="str">
        <f t="shared" si="134"/>
        <v>PI.IC.CV.261002.01</v>
      </c>
      <c r="N1254" s="168"/>
      <c r="O1254" s="168" t="str">
        <f t="shared" si="135"/>
        <v>PH.IC.CV.261002.01</v>
      </c>
      <c r="Q1254" s="168" t="str">
        <f t="shared" si="136"/>
        <v>CL.IC.CV.261002.01</v>
      </c>
      <c r="S1254" s="46"/>
      <c r="T1254" s="46"/>
      <c r="U1254" s="46"/>
      <c r="V1254" s="46"/>
      <c r="W1254" s="46"/>
      <c r="Z1254" s="167" t="s">
        <v>1717</v>
      </c>
      <c r="AA1254" s="167">
        <v>1139</v>
      </c>
    </row>
    <row r="1255" spans="1:27" s="167" customFormat="1" ht="15">
      <c r="A1255" s="46" t="s">
        <v>12003</v>
      </c>
      <c r="B1255" s="46"/>
      <c r="C1255" s="47" t="s">
        <v>1651</v>
      </c>
      <c r="D1255" s="46"/>
      <c r="E1255" s="47" t="s">
        <v>1661</v>
      </c>
      <c r="F1255" s="46" t="s">
        <v>1812</v>
      </c>
      <c r="G1255" s="46" t="s">
        <v>11513</v>
      </c>
      <c r="H1255" s="82" t="s">
        <v>1704</v>
      </c>
      <c r="I1255" s="46" t="s">
        <v>11514</v>
      </c>
      <c r="J1255" s="63" t="str">
        <f t="shared" si="132"/>
        <v>IC.CV.261003</v>
      </c>
      <c r="K1255" s="61" t="s">
        <v>12906</v>
      </c>
      <c r="L1255" s="167" t="str">
        <f t="shared" si="133"/>
        <v xml:space="preserve">     Ace wrap</v>
      </c>
      <c r="M1255" s="168" t="str">
        <f t="shared" si="134"/>
        <v>PI.IC.CV.261003.01</v>
      </c>
      <c r="N1255" s="168"/>
      <c r="O1255" s="168" t="str">
        <f t="shared" si="135"/>
        <v>PH.IC.CV.261003.01</v>
      </c>
      <c r="Q1255" s="168" t="str">
        <f t="shared" si="136"/>
        <v>CL.IC.CV.261003.01</v>
      </c>
      <c r="S1255" s="46"/>
      <c r="T1255" s="46"/>
      <c r="U1255" s="46"/>
      <c r="V1255" s="46"/>
      <c r="W1255" s="46"/>
      <c r="Z1255" s="167" t="s">
        <v>1717</v>
      </c>
      <c r="AA1255" s="167">
        <v>1139</v>
      </c>
    </row>
    <row r="1256" spans="1:27" s="167" customFormat="1" ht="15">
      <c r="A1256" s="46" t="s">
        <v>12003</v>
      </c>
      <c r="B1256" s="46"/>
      <c r="C1256" s="47" t="s">
        <v>1651</v>
      </c>
      <c r="D1256" s="46"/>
      <c r="E1256" s="47" t="s">
        <v>1661</v>
      </c>
      <c r="F1256" s="46" t="s">
        <v>1812</v>
      </c>
      <c r="G1256" s="46" t="s">
        <v>11515</v>
      </c>
      <c r="H1256" s="82" t="s">
        <v>1865</v>
      </c>
      <c r="I1256" s="46" t="s">
        <v>11516</v>
      </c>
      <c r="J1256" s="63" t="str">
        <f t="shared" si="132"/>
        <v>IC.CV.261004</v>
      </c>
      <c r="K1256" s="61" t="s">
        <v>12906</v>
      </c>
      <c r="L1256" s="167" t="str">
        <f t="shared" si="133"/>
        <v xml:space="preserve">     Montgomery straps</v>
      </c>
      <c r="M1256" s="168" t="str">
        <f t="shared" si="134"/>
        <v>PI.IC.CV.261004.01</v>
      </c>
      <c r="N1256" s="168"/>
      <c r="O1256" s="168" t="str">
        <f t="shared" si="135"/>
        <v>PH.IC.CV.261004.01</v>
      </c>
      <c r="Q1256" s="168" t="str">
        <f t="shared" si="136"/>
        <v>CL.IC.CV.261004.01</v>
      </c>
      <c r="S1256" s="46"/>
      <c r="T1256" s="46"/>
      <c r="U1256" s="46"/>
      <c r="V1256" s="46"/>
      <c r="W1256" s="46"/>
      <c r="Z1256" s="167" t="s">
        <v>1717</v>
      </c>
      <c r="AA1256" s="167">
        <v>1139</v>
      </c>
    </row>
    <row r="1257" spans="1:27" s="167" customFormat="1" ht="15">
      <c r="A1257" s="46" t="s">
        <v>12003</v>
      </c>
      <c r="B1257" s="46"/>
      <c r="C1257" s="47" t="s">
        <v>1651</v>
      </c>
      <c r="D1257" s="46"/>
      <c r="E1257" s="47" t="s">
        <v>1661</v>
      </c>
      <c r="F1257" s="46" t="s">
        <v>1812</v>
      </c>
      <c r="G1257" s="46" t="s">
        <v>11858</v>
      </c>
      <c r="H1257" s="82" t="s">
        <v>1656</v>
      </c>
      <c r="I1257" s="46" t="s">
        <v>11517</v>
      </c>
      <c r="J1257" s="63" t="str">
        <f t="shared" si="132"/>
        <v>IC.CV.261005</v>
      </c>
      <c r="K1257" s="61" t="s">
        <v>12906</v>
      </c>
      <c r="L1257" s="167" t="str">
        <f t="shared" si="133"/>
        <v xml:space="preserve">     Securement device</v>
      </c>
      <c r="M1257" s="168" t="str">
        <f t="shared" si="134"/>
        <v>PI.IC.CV.261005.01</v>
      </c>
      <c r="N1257" s="168"/>
      <c r="O1257" s="168" t="str">
        <f t="shared" si="135"/>
        <v>PH.IC.CV.261005.01</v>
      </c>
      <c r="Q1257" s="168" t="str">
        <f t="shared" si="136"/>
        <v>CL.IC.CV.261005.01</v>
      </c>
      <c r="S1257" s="46"/>
      <c r="T1257" s="46"/>
      <c r="U1257" s="46"/>
      <c r="V1257" s="46"/>
      <c r="W1257" s="46"/>
      <c r="Z1257" s="167" t="s">
        <v>1717</v>
      </c>
      <c r="AA1257" s="167">
        <v>1139</v>
      </c>
    </row>
    <row r="1258" spans="1:27" s="167" customFormat="1" ht="15">
      <c r="A1258" s="46" t="s">
        <v>12003</v>
      </c>
      <c r="B1258" s="46"/>
      <c r="C1258" s="47" t="s">
        <v>1651</v>
      </c>
      <c r="D1258" s="46" t="s">
        <v>1813</v>
      </c>
      <c r="E1258" s="47" t="s">
        <v>1662</v>
      </c>
      <c r="F1258" s="46" t="s">
        <v>1814</v>
      </c>
      <c r="G1258" s="46" t="s">
        <v>10531</v>
      </c>
      <c r="H1258" s="82" t="s">
        <v>1702</v>
      </c>
      <c r="I1258" s="46" t="s">
        <v>10532</v>
      </c>
      <c r="J1258" s="63" t="str">
        <f t="shared" si="132"/>
        <v>IC.CV.261101</v>
      </c>
      <c r="K1258" s="61" t="s">
        <v>12906</v>
      </c>
      <c r="L1258" s="167" t="str">
        <f t="shared" si="133"/>
        <v xml:space="preserve">     Within normal limits</v>
      </c>
      <c r="M1258" s="168" t="str">
        <f t="shared" si="134"/>
        <v>PI.IC.CV.261101.01</v>
      </c>
      <c r="N1258" s="168"/>
      <c r="O1258" s="168" t="str">
        <f t="shared" si="135"/>
        <v>PH.IC.CV.261101.01</v>
      </c>
      <c r="Q1258" s="168" t="str">
        <f t="shared" si="136"/>
        <v>CL.IC.CV.261101.01</v>
      </c>
      <c r="S1258" s="46"/>
      <c r="T1258" s="46"/>
      <c r="U1258" s="46"/>
      <c r="V1258" s="46"/>
      <c r="W1258" s="46"/>
      <c r="Z1258" s="167" t="s">
        <v>1717</v>
      </c>
      <c r="AA1258" s="167">
        <v>1139</v>
      </c>
    </row>
    <row r="1259" spans="1:27" s="167" customFormat="1" ht="15">
      <c r="A1259" s="46" t="s">
        <v>12003</v>
      </c>
      <c r="B1259" s="46"/>
      <c r="C1259" s="47" t="s">
        <v>1651</v>
      </c>
      <c r="E1259" s="47" t="s">
        <v>1662</v>
      </c>
      <c r="F1259" s="46" t="s">
        <v>1814</v>
      </c>
      <c r="G1259" s="46" t="s">
        <v>11058</v>
      </c>
      <c r="H1259" s="82" t="s">
        <v>12030</v>
      </c>
      <c r="I1259" s="46" t="s">
        <v>10908</v>
      </c>
      <c r="J1259" s="63" t="str">
        <f t="shared" si="132"/>
        <v>IC.CV.261102</v>
      </c>
      <c r="K1259" s="61" t="s">
        <v>12906</v>
      </c>
      <c r="L1259" s="167" t="str">
        <f t="shared" si="133"/>
        <v xml:space="preserve">     Maceration</v>
      </c>
      <c r="M1259" s="168" t="str">
        <f t="shared" si="134"/>
        <v>PI.IC.CV.261102.01</v>
      </c>
      <c r="N1259" s="168"/>
      <c r="O1259" s="168" t="str">
        <f t="shared" si="135"/>
        <v>PH.IC.CV.261102.01</v>
      </c>
      <c r="Q1259" s="168" t="str">
        <f t="shared" si="136"/>
        <v>CL.IC.CV.261102.01</v>
      </c>
      <c r="S1259" s="46"/>
      <c r="T1259" s="46"/>
      <c r="U1259" s="46"/>
      <c r="V1259" s="46"/>
      <c r="W1259" s="46"/>
      <c r="Z1259" s="167" t="s">
        <v>1717</v>
      </c>
      <c r="AA1259" s="167">
        <v>1139</v>
      </c>
    </row>
    <row r="1260" spans="1:27" s="167" customFormat="1" ht="15">
      <c r="A1260" s="46" t="s">
        <v>12003</v>
      </c>
      <c r="B1260" s="46"/>
      <c r="C1260" s="47" t="s">
        <v>1651</v>
      </c>
      <c r="D1260" s="46"/>
      <c r="E1260" s="47" t="s">
        <v>1662</v>
      </c>
      <c r="F1260" s="46" t="s">
        <v>1814</v>
      </c>
      <c r="G1260" s="46" t="s">
        <v>11789</v>
      </c>
      <c r="H1260" s="82" t="s">
        <v>12032</v>
      </c>
      <c r="I1260" s="46" t="s">
        <v>11790</v>
      </c>
      <c r="J1260" s="63" t="str">
        <f t="shared" si="132"/>
        <v>IC.CV.261103</v>
      </c>
      <c r="K1260" s="61" t="s">
        <v>12906</v>
      </c>
      <c r="L1260" s="167" t="str">
        <f t="shared" si="133"/>
        <v xml:space="preserve">     Erythema</v>
      </c>
      <c r="M1260" s="168" t="str">
        <f t="shared" si="134"/>
        <v>PI.IC.CV.261103.01</v>
      </c>
      <c r="N1260" s="168"/>
      <c r="O1260" s="168" t="str">
        <f t="shared" si="135"/>
        <v>PH.IC.CV.261103.01</v>
      </c>
      <c r="Q1260" s="168" t="str">
        <f t="shared" si="136"/>
        <v>CL.IC.CV.261103.01</v>
      </c>
      <c r="S1260" s="46"/>
      <c r="T1260" s="46"/>
      <c r="U1260" s="46"/>
      <c r="V1260" s="46"/>
      <c r="W1260" s="46"/>
      <c r="Z1260" s="167" t="s">
        <v>1717</v>
      </c>
      <c r="AA1260" s="167">
        <v>1139</v>
      </c>
    </row>
    <row r="1261" spans="1:27" s="167" customFormat="1" ht="15">
      <c r="A1261" s="46" t="s">
        <v>12003</v>
      </c>
      <c r="B1261" s="46"/>
      <c r="C1261" s="47" t="s">
        <v>1651</v>
      </c>
      <c r="D1261" s="46"/>
      <c r="E1261" s="47" t="s">
        <v>1662</v>
      </c>
      <c r="F1261" s="46" t="s">
        <v>1814</v>
      </c>
      <c r="G1261" s="46" t="s">
        <v>10909</v>
      </c>
      <c r="H1261" s="82" t="s">
        <v>12028</v>
      </c>
      <c r="I1261" s="46" t="s">
        <v>10910</v>
      </c>
      <c r="J1261" s="63" t="str">
        <f t="shared" si="132"/>
        <v>IC.CV.261104</v>
      </c>
      <c r="K1261" s="61" t="s">
        <v>12906</v>
      </c>
      <c r="L1261" s="167" t="str">
        <f t="shared" si="133"/>
        <v xml:space="preserve">     Induration</v>
      </c>
      <c r="M1261" s="168" t="str">
        <f t="shared" si="134"/>
        <v>PI.IC.CV.261104.01</v>
      </c>
      <c r="N1261" s="168"/>
      <c r="O1261" s="168" t="str">
        <f t="shared" si="135"/>
        <v>PH.IC.CV.261104.01</v>
      </c>
      <c r="Q1261" s="168" t="str">
        <f t="shared" si="136"/>
        <v>CL.IC.CV.261104.01</v>
      </c>
      <c r="S1261" s="46"/>
      <c r="T1261" s="46"/>
      <c r="U1261" s="46"/>
      <c r="V1261" s="46"/>
      <c r="W1261" s="46"/>
      <c r="Z1261" s="167" t="s">
        <v>1717</v>
      </c>
      <c r="AA1261" s="167">
        <v>1139</v>
      </c>
    </row>
    <row r="1262" spans="1:27" s="167" customFormat="1" ht="15">
      <c r="A1262" s="46" t="s">
        <v>12003</v>
      </c>
      <c r="B1262" s="46"/>
      <c r="C1262" s="47" t="s">
        <v>1651</v>
      </c>
      <c r="D1262" s="46"/>
      <c r="E1262" s="47" t="s">
        <v>1662</v>
      </c>
      <c r="F1262" s="46" t="s">
        <v>1814</v>
      </c>
      <c r="G1262" s="46" t="s">
        <v>11799</v>
      </c>
      <c r="H1262" s="82" t="s">
        <v>12210</v>
      </c>
      <c r="I1262" s="46" t="s">
        <v>11800</v>
      </c>
      <c r="J1262" s="63" t="str">
        <f t="shared" si="132"/>
        <v>IC.CV.261105</v>
      </c>
      <c r="K1262" s="61" t="s">
        <v>12906</v>
      </c>
      <c r="L1262" s="167" t="str">
        <f t="shared" si="133"/>
        <v xml:space="preserve">     Swelling</v>
      </c>
      <c r="M1262" s="168" t="str">
        <f t="shared" si="134"/>
        <v>PI.IC.CV.261105.01</v>
      </c>
      <c r="N1262" s="168"/>
      <c r="O1262" s="168" t="str">
        <f t="shared" si="135"/>
        <v>PH.IC.CV.261105.01</v>
      </c>
      <c r="Q1262" s="168" t="str">
        <f t="shared" si="136"/>
        <v>CL.IC.CV.261105.01</v>
      </c>
      <c r="S1262" s="46"/>
      <c r="T1262" s="46"/>
      <c r="U1262" s="46"/>
      <c r="V1262" s="46"/>
      <c r="W1262" s="46"/>
      <c r="Z1262" s="167" t="s">
        <v>1717</v>
      </c>
      <c r="AA1262" s="167">
        <v>1139</v>
      </c>
    </row>
    <row r="1263" spans="1:27" s="167" customFormat="1" ht="15">
      <c r="A1263" s="46" t="s">
        <v>12003</v>
      </c>
      <c r="B1263" s="46"/>
      <c r="C1263" s="47" t="s">
        <v>1651</v>
      </c>
      <c r="D1263" s="46"/>
      <c r="E1263" s="47" t="s">
        <v>1662</v>
      </c>
      <c r="F1263" s="46" t="s">
        <v>1814</v>
      </c>
      <c r="G1263" s="46" t="s">
        <v>11783</v>
      </c>
      <c r="H1263" s="82" t="s">
        <v>12212</v>
      </c>
      <c r="I1263" s="46" t="s">
        <v>12437</v>
      </c>
      <c r="J1263" s="63" t="str">
        <f t="shared" si="132"/>
        <v>IC.CV.261106</v>
      </c>
      <c r="K1263" s="61" t="s">
        <v>12906</v>
      </c>
      <c r="L1263" s="167" t="str">
        <f t="shared" si="133"/>
        <v xml:space="preserve">     Other:  specify</v>
      </c>
      <c r="M1263" s="168" t="str">
        <f t="shared" si="134"/>
        <v>PI.IC.CV.261106.01</v>
      </c>
      <c r="N1263" s="168"/>
      <c r="O1263" s="168" t="str">
        <f t="shared" si="135"/>
        <v>PH.IC.CV.261106.01</v>
      </c>
      <c r="Q1263" s="168" t="str">
        <f t="shared" si="136"/>
        <v>CL.IC.CV.261106.01</v>
      </c>
      <c r="S1263" s="46"/>
      <c r="T1263" s="46"/>
      <c r="U1263" s="46"/>
      <c r="V1263" s="46"/>
      <c r="W1263" s="46"/>
      <c r="Z1263" s="167" t="s">
        <v>1717</v>
      </c>
      <c r="AA1263" s="167">
        <v>1139</v>
      </c>
    </row>
    <row r="1264" spans="1:27" s="167" customFormat="1" ht="15">
      <c r="A1264" s="46" t="s">
        <v>12003</v>
      </c>
      <c r="B1264" s="46"/>
      <c r="C1264" s="47" t="s">
        <v>1651</v>
      </c>
      <c r="D1264" s="46" t="s">
        <v>8631</v>
      </c>
      <c r="E1264" s="47" t="s">
        <v>1663</v>
      </c>
      <c r="F1264" s="46" t="s">
        <v>1905</v>
      </c>
      <c r="G1264" s="46" t="s">
        <v>10911</v>
      </c>
      <c r="H1264" s="82" t="s">
        <v>1702</v>
      </c>
      <c r="I1264" s="46" t="s">
        <v>11753</v>
      </c>
      <c r="J1264" s="63" t="str">
        <f t="shared" si="132"/>
        <v>IC.CV.261201</v>
      </c>
      <c r="K1264" s="61" t="s">
        <v>12906</v>
      </c>
      <c r="L1264" s="167" t="str">
        <f t="shared" si="133"/>
        <v xml:space="preserve">     Appearance unchanged</v>
      </c>
      <c r="M1264" s="168" t="str">
        <f t="shared" si="134"/>
        <v>PI.IC.CV.261201.01</v>
      </c>
      <c r="N1264" s="168"/>
      <c r="O1264" s="168" t="str">
        <f t="shared" si="135"/>
        <v>PH.IC.CV.261201.01</v>
      </c>
      <c r="Q1264" s="168" t="str">
        <f t="shared" si="136"/>
        <v>CL.IC.CV.261201.01</v>
      </c>
      <c r="S1264" s="46"/>
      <c r="T1264" s="46"/>
      <c r="U1264" s="46"/>
      <c r="V1264" s="46"/>
      <c r="W1264" s="46"/>
      <c r="Z1264" s="167" t="s">
        <v>1717</v>
      </c>
      <c r="AA1264" s="167">
        <v>1139</v>
      </c>
    </row>
    <row r="1265" spans="1:27" s="167" customFormat="1" ht="15">
      <c r="A1265" s="46" t="s">
        <v>12003</v>
      </c>
      <c r="B1265" s="46"/>
      <c r="C1265" s="47" t="s">
        <v>1651</v>
      </c>
      <c r="D1265" s="46"/>
      <c r="E1265" s="47" t="s">
        <v>1663</v>
      </c>
      <c r="F1265" s="46" t="s">
        <v>1905</v>
      </c>
      <c r="G1265" s="46" t="s">
        <v>10765</v>
      </c>
      <c r="H1265" s="82" t="s">
        <v>1703</v>
      </c>
      <c r="I1265" s="46" t="s">
        <v>11752</v>
      </c>
      <c r="J1265" s="63" t="str">
        <f t="shared" si="132"/>
        <v>IC.CV.261202</v>
      </c>
      <c r="K1265" s="61" t="s">
        <v>12906</v>
      </c>
      <c r="L1265" s="167" t="str">
        <f t="shared" si="133"/>
        <v xml:space="preserve">     Appearance decreasing</v>
      </c>
      <c r="M1265" s="168" t="str">
        <f t="shared" si="134"/>
        <v>PI.IC.CV.261202.01</v>
      </c>
      <c r="N1265" s="168"/>
      <c r="O1265" s="168" t="str">
        <f t="shared" si="135"/>
        <v>PH.IC.CV.261202.01</v>
      </c>
      <c r="Q1265" s="168" t="str">
        <f t="shared" si="136"/>
        <v>CL.IC.CV.261202.01</v>
      </c>
      <c r="S1265" s="46"/>
      <c r="T1265" s="46"/>
      <c r="U1265" s="46"/>
      <c r="V1265" s="46"/>
      <c r="W1265" s="46"/>
      <c r="Z1265" s="167" t="s">
        <v>1717</v>
      </c>
      <c r="AA1265" s="167">
        <v>1139</v>
      </c>
    </row>
    <row r="1266" spans="1:27" s="167" customFormat="1" ht="15">
      <c r="A1266" s="46" t="s">
        <v>12003</v>
      </c>
      <c r="B1266" s="46"/>
      <c r="C1266" s="47" t="s">
        <v>1651</v>
      </c>
      <c r="D1266" s="46"/>
      <c r="E1266" s="47" t="s">
        <v>1663</v>
      </c>
      <c r="F1266" s="46" t="s">
        <v>1905</v>
      </c>
      <c r="G1266" s="46" t="s">
        <v>10766</v>
      </c>
      <c r="H1266" s="82" t="s">
        <v>1704</v>
      </c>
      <c r="I1266" s="46" t="s">
        <v>11583</v>
      </c>
      <c r="J1266" s="63" t="str">
        <f t="shared" si="132"/>
        <v>IC.CV.261203</v>
      </c>
      <c r="K1266" s="61" t="s">
        <v>12906</v>
      </c>
      <c r="L1266" s="167" t="str">
        <f t="shared" si="133"/>
        <v xml:space="preserve">     Appearance increasing</v>
      </c>
      <c r="M1266" s="168" t="str">
        <f t="shared" si="134"/>
        <v>PI.IC.CV.261203.01</v>
      </c>
      <c r="N1266" s="168"/>
      <c r="O1266" s="168" t="str">
        <f t="shared" si="135"/>
        <v>PH.IC.CV.261203.01</v>
      </c>
      <c r="Q1266" s="168" t="str">
        <f t="shared" si="136"/>
        <v>CL.IC.CV.261203.01</v>
      </c>
      <c r="S1266" s="46"/>
      <c r="T1266" s="46"/>
      <c r="U1266" s="46"/>
      <c r="V1266" s="46"/>
      <c r="W1266" s="46"/>
      <c r="Z1266" s="167" t="s">
        <v>1717</v>
      </c>
      <c r="AA1266" s="167">
        <v>1139</v>
      </c>
    </row>
    <row r="1267" spans="1:27" s="167" customFormat="1" ht="15">
      <c r="A1267" s="46" t="s">
        <v>12003</v>
      </c>
      <c r="B1267" s="46"/>
      <c r="C1267" s="47" t="s">
        <v>1651</v>
      </c>
      <c r="D1267" s="46" t="s">
        <v>1752</v>
      </c>
      <c r="E1267" s="47" t="s">
        <v>1872</v>
      </c>
      <c r="F1267" s="46" t="s">
        <v>1753</v>
      </c>
      <c r="G1267" s="46" t="s">
        <v>10859</v>
      </c>
      <c r="H1267" s="82" t="s">
        <v>1702</v>
      </c>
      <c r="I1267" s="46" t="s">
        <v>11474</v>
      </c>
      <c r="J1267" s="63" t="str">
        <f t="shared" si="132"/>
        <v>IC.CV.261301</v>
      </c>
      <c r="K1267" s="61" t="s">
        <v>12906</v>
      </c>
      <c r="L1267" s="167" t="str">
        <f t="shared" si="133"/>
        <v xml:space="preserve">     Consistent with body temperature</v>
      </c>
      <c r="M1267" s="168" t="str">
        <f t="shared" si="134"/>
        <v>PI.IC.CV.261301.01</v>
      </c>
      <c r="N1267" s="168"/>
      <c r="O1267" s="168" t="str">
        <f t="shared" si="135"/>
        <v>PH.IC.CV.261301.01</v>
      </c>
      <c r="Q1267" s="168" t="str">
        <f t="shared" si="136"/>
        <v>CL.IC.CV.261301.01</v>
      </c>
      <c r="S1267" s="46"/>
      <c r="T1267" s="46"/>
      <c r="U1267" s="46"/>
      <c r="V1267" s="46"/>
      <c r="W1267" s="46"/>
      <c r="Z1267" s="167" t="s">
        <v>1717</v>
      </c>
      <c r="AA1267" s="167">
        <v>1139</v>
      </c>
    </row>
    <row r="1268" spans="1:27" s="167" customFormat="1" ht="15">
      <c r="A1268" s="46" t="s">
        <v>12003</v>
      </c>
      <c r="B1268" s="46"/>
      <c r="C1268" s="47" t="s">
        <v>1651</v>
      </c>
      <c r="D1268" s="46"/>
      <c r="E1268" s="47" t="s">
        <v>1872</v>
      </c>
      <c r="F1268" s="46" t="s">
        <v>1753</v>
      </c>
      <c r="G1268" s="46" t="s">
        <v>11010</v>
      </c>
      <c r="H1268" s="82" t="s">
        <v>1703</v>
      </c>
      <c r="I1268" s="46" t="s">
        <v>11504</v>
      </c>
      <c r="J1268" s="63" t="str">
        <f t="shared" si="132"/>
        <v>IC.CV.261302</v>
      </c>
      <c r="K1268" s="61" t="s">
        <v>12906</v>
      </c>
      <c r="L1268" s="167" t="str">
        <f t="shared" si="133"/>
        <v xml:space="preserve">     Warmer than body temperature</v>
      </c>
      <c r="M1268" s="168" t="str">
        <f t="shared" si="134"/>
        <v>PI.IC.CV.261302.01</v>
      </c>
      <c r="N1268" s="168"/>
      <c r="O1268" s="168" t="str">
        <f t="shared" si="135"/>
        <v>PH.IC.CV.261302.01</v>
      </c>
      <c r="Q1268" s="168" t="str">
        <f t="shared" si="136"/>
        <v>CL.IC.CV.261302.01</v>
      </c>
      <c r="S1268" s="46"/>
      <c r="T1268" s="46"/>
      <c r="U1268" s="46"/>
      <c r="V1268" s="46"/>
      <c r="W1268" s="46"/>
      <c r="Z1268" s="167" t="s">
        <v>1717</v>
      </c>
      <c r="AA1268" s="167">
        <v>1139</v>
      </c>
    </row>
    <row r="1269" spans="1:27" s="167" customFormat="1" ht="15">
      <c r="A1269" s="46" t="s">
        <v>12003</v>
      </c>
      <c r="B1269" s="46"/>
      <c r="C1269" s="47" t="s">
        <v>1651</v>
      </c>
      <c r="D1269" s="46"/>
      <c r="E1269" s="47" t="s">
        <v>1872</v>
      </c>
      <c r="F1269" s="46" t="s">
        <v>1753</v>
      </c>
      <c r="G1269" s="46" t="s">
        <v>10444</v>
      </c>
      <c r="H1269" s="82" t="s">
        <v>1704</v>
      </c>
      <c r="I1269" s="46" t="s">
        <v>11506</v>
      </c>
      <c r="J1269" s="63" t="str">
        <f t="shared" si="132"/>
        <v>IC.CV.261303</v>
      </c>
      <c r="K1269" s="61" t="s">
        <v>12906</v>
      </c>
      <c r="L1269" s="167" t="str">
        <f t="shared" si="133"/>
        <v xml:space="preserve">     Warmer than opposite Body Part</v>
      </c>
      <c r="M1269" s="168" t="str">
        <f t="shared" si="134"/>
        <v>PI.IC.CV.261303.01</v>
      </c>
      <c r="N1269" s="168"/>
      <c r="O1269" s="168" t="str">
        <f t="shared" si="135"/>
        <v>PH.IC.CV.261303.01</v>
      </c>
      <c r="Q1269" s="168" t="str">
        <f t="shared" si="136"/>
        <v>CL.IC.CV.261303.01</v>
      </c>
      <c r="S1269" s="46"/>
      <c r="T1269" s="46"/>
      <c r="U1269" s="46"/>
      <c r="V1269" s="46"/>
      <c r="W1269" s="46"/>
      <c r="Z1269" s="167" t="s">
        <v>1717</v>
      </c>
      <c r="AA1269" s="167">
        <v>1139</v>
      </c>
    </row>
    <row r="1270" spans="1:27" s="167" customFormat="1" ht="15">
      <c r="A1270" s="46" t="s">
        <v>12003</v>
      </c>
      <c r="B1270" s="46"/>
      <c r="C1270" s="47" t="s">
        <v>1651</v>
      </c>
      <c r="D1270" s="46"/>
      <c r="E1270" s="47" t="s">
        <v>1872</v>
      </c>
      <c r="F1270" s="46" t="s">
        <v>1753</v>
      </c>
      <c r="G1270" s="46" t="s">
        <v>11507</v>
      </c>
      <c r="H1270" s="82" t="s">
        <v>1865</v>
      </c>
      <c r="I1270" s="46" t="s">
        <v>11508</v>
      </c>
      <c r="J1270" s="63" t="str">
        <f t="shared" si="132"/>
        <v>IC.CV.261304</v>
      </c>
      <c r="K1270" s="61" t="s">
        <v>12906</v>
      </c>
      <c r="L1270" s="167" t="str">
        <f t="shared" si="133"/>
        <v xml:space="preserve">     Cooler than body temperature</v>
      </c>
      <c r="M1270" s="168" t="str">
        <f t="shared" si="134"/>
        <v>PI.IC.CV.261304.01</v>
      </c>
      <c r="N1270" s="168"/>
      <c r="O1270" s="168" t="str">
        <f t="shared" si="135"/>
        <v>PH.IC.CV.261304.01</v>
      </c>
      <c r="Q1270" s="168" t="str">
        <f t="shared" si="136"/>
        <v>CL.IC.CV.261304.01</v>
      </c>
      <c r="S1270" s="46"/>
      <c r="T1270" s="46"/>
      <c r="U1270" s="46"/>
      <c r="V1270" s="46"/>
      <c r="W1270" s="46"/>
      <c r="Z1270" s="167" t="s">
        <v>1717</v>
      </c>
      <c r="AA1270" s="167">
        <v>1139</v>
      </c>
    </row>
    <row r="1271" spans="1:27" s="167" customFormat="1" ht="15">
      <c r="A1271" s="46" t="s">
        <v>12003</v>
      </c>
      <c r="B1271" s="46"/>
      <c r="C1271" s="47" t="s">
        <v>1651</v>
      </c>
      <c r="D1271" s="46"/>
      <c r="E1271" s="47" t="s">
        <v>1872</v>
      </c>
      <c r="F1271" s="46" t="s">
        <v>1753</v>
      </c>
      <c r="G1271" s="46" t="s">
        <v>11509</v>
      </c>
      <c r="H1271" s="82" t="s">
        <v>1656</v>
      </c>
      <c r="I1271" s="46" t="s">
        <v>11510</v>
      </c>
      <c r="J1271" s="63" t="str">
        <f t="shared" si="132"/>
        <v>IC.CV.261305</v>
      </c>
      <c r="K1271" s="61" t="s">
        <v>12906</v>
      </c>
      <c r="L1271" s="167" t="str">
        <f t="shared" si="133"/>
        <v xml:space="preserve">     Cooler than opposite body part</v>
      </c>
      <c r="M1271" s="168" t="str">
        <f t="shared" si="134"/>
        <v>PI.IC.CV.261305.01</v>
      </c>
      <c r="N1271" s="168"/>
      <c r="O1271" s="168" t="str">
        <f t="shared" si="135"/>
        <v>PH.IC.CV.261305.01</v>
      </c>
      <c r="Q1271" s="168" t="str">
        <f t="shared" si="136"/>
        <v>CL.IC.CV.261305.01</v>
      </c>
      <c r="S1271" s="46"/>
      <c r="T1271" s="46"/>
      <c r="U1271" s="46"/>
      <c r="V1271" s="46"/>
      <c r="W1271" s="46"/>
      <c r="Z1271" s="167" t="s">
        <v>1717</v>
      </c>
      <c r="AA1271" s="167">
        <v>1139</v>
      </c>
    </row>
    <row r="1272" spans="1:27" s="167" customFormat="1" ht="15">
      <c r="A1272" s="46" t="s">
        <v>12003</v>
      </c>
      <c r="B1272" s="46"/>
      <c r="C1272" s="47" t="s">
        <v>1651</v>
      </c>
      <c r="D1272" s="46" t="s">
        <v>8267</v>
      </c>
      <c r="E1272" s="47" t="s">
        <v>1947</v>
      </c>
      <c r="F1272" s="46" t="s">
        <v>1754</v>
      </c>
      <c r="G1272" s="46" t="s">
        <v>11566</v>
      </c>
      <c r="H1272" s="82" t="s">
        <v>1702</v>
      </c>
      <c r="I1272" s="46" t="s">
        <v>11567</v>
      </c>
      <c r="J1272" s="63" t="str">
        <f t="shared" si="132"/>
        <v>IC.CV.261401</v>
      </c>
      <c r="K1272" s="61" t="s">
        <v>12906</v>
      </c>
      <c r="L1272" s="167" t="str">
        <f t="shared" si="133"/>
        <v xml:space="preserve">     Gauze</v>
      </c>
      <c r="M1272" s="168" t="str">
        <f t="shared" si="134"/>
        <v>PI.IC.CV.261401.01</v>
      </c>
      <c r="N1272" s="168"/>
      <c r="O1272" s="168" t="str">
        <f t="shared" si="135"/>
        <v>PH.IC.CV.261401.01</v>
      </c>
      <c r="Q1272" s="168" t="str">
        <f t="shared" si="136"/>
        <v>CL.IC.CV.261401.01</v>
      </c>
      <c r="S1272" s="46"/>
      <c r="T1272" s="46"/>
      <c r="U1272" s="46"/>
      <c r="V1272" s="46"/>
      <c r="W1272" s="46"/>
      <c r="Z1272" s="167" t="s">
        <v>1717</v>
      </c>
      <c r="AA1272" s="167">
        <v>1139</v>
      </c>
    </row>
    <row r="1273" spans="1:27" s="167" customFormat="1" ht="15">
      <c r="A1273" s="46" t="s">
        <v>12003</v>
      </c>
      <c r="B1273" s="46"/>
      <c r="C1273" s="47" t="s">
        <v>1651</v>
      </c>
      <c r="D1273" s="46"/>
      <c r="E1273" s="47" t="s">
        <v>1947</v>
      </c>
      <c r="F1273" s="46" t="s">
        <v>1754</v>
      </c>
      <c r="G1273" s="46" t="s">
        <v>11568</v>
      </c>
      <c r="H1273" s="82" t="s">
        <v>12030</v>
      </c>
      <c r="I1273" s="46" t="s">
        <v>11569</v>
      </c>
      <c r="J1273" s="63" t="str">
        <f t="shared" si="132"/>
        <v>IC.CV.261402</v>
      </c>
      <c r="K1273" s="61" t="s">
        <v>12906</v>
      </c>
      <c r="L1273" s="167" t="str">
        <f t="shared" si="133"/>
        <v xml:space="preserve">     Pressure</v>
      </c>
      <c r="M1273" s="168" t="str">
        <f t="shared" si="134"/>
        <v>PI.IC.CV.261402.01</v>
      </c>
      <c r="N1273" s="168"/>
      <c r="O1273" s="168" t="str">
        <f t="shared" si="135"/>
        <v>PH.IC.CV.261402.01</v>
      </c>
      <c r="Q1273" s="168" t="str">
        <f t="shared" si="136"/>
        <v>CL.IC.CV.261402.01</v>
      </c>
      <c r="S1273" s="46"/>
      <c r="T1273" s="46"/>
      <c r="U1273" s="46"/>
      <c r="V1273" s="46"/>
      <c r="W1273" s="46"/>
      <c r="Z1273" s="167" t="s">
        <v>1717</v>
      </c>
      <c r="AA1273" s="167">
        <v>1139</v>
      </c>
    </row>
    <row r="1274" spans="1:27" s="167" customFormat="1" ht="15">
      <c r="A1274" s="46" t="s">
        <v>12003</v>
      </c>
      <c r="B1274" s="46"/>
      <c r="C1274" s="47" t="s">
        <v>1651</v>
      </c>
      <c r="D1274" s="46"/>
      <c r="E1274" s="47" t="s">
        <v>1947</v>
      </c>
      <c r="F1274" s="46" t="s">
        <v>1754</v>
      </c>
      <c r="G1274" s="46" t="s">
        <v>11445</v>
      </c>
      <c r="H1274" s="82" t="s">
        <v>12032</v>
      </c>
      <c r="I1274" s="46" t="s">
        <v>11446</v>
      </c>
      <c r="J1274" s="63" t="str">
        <f t="shared" si="132"/>
        <v>IC.CV.261403</v>
      </c>
      <c r="K1274" s="61" t="s">
        <v>12906</v>
      </c>
      <c r="L1274" s="167" t="str">
        <f t="shared" si="133"/>
        <v xml:space="preserve">     Antimicrobial</v>
      </c>
      <c r="M1274" s="168" t="str">
        <f t="shared" si="134"/>
        <v>PI.IC.CV.261403.01</v>
      </c>
      <c r="N1274" s="168"/>
      <c r="O1274" s="168" t="str">
        <f t="shared" si="135"/>
        <v>PH.IC.CV.261403.01</v>
      </c>
      <c r="Q1274" s="168" t="str">
        <f t="shared" si="136"/>
        <v>CL.IC.CV.261403.01</v>
      </c>
      <c r="S1274" s="46"/>
      <c r="T1274" s="46"/>
      <c r="U1274" s="46"/>
      <c r="V1274" s="46"/>
      <c r="W1274" s="46"/>
      <c r="Z1274" s="167" t="s">
        <v>1717</v>
      </c>
      <c r="AA1274" s="167">
        <v>1139</v>
      </c>
    </row>
    <row r="1275" spans="1:27" s="167" customFormat="1" ht="15">
      <c r="A1275" s="46" t="s">
        <v>12003</v>
      </c>
      <c r="B1275" s="46"/>
      <c r="C1275" s="47" t="s">
        <v>1651</v>
      </c>
      <c r="D1275" s="46"/>
      <c r="E1275" s="47" t="s">
        <v>1947</v>
      </c>
      <c r="F1275" s="46" t="s">
        <v>1754</v>
      </c>
      <c r="G1275" s="46" t="s">
        <v>11069</v>
      </c>
      <c r="H1275" s="82" t="s">
        <v>12028</v>
      </c>
      <c r="I1275" s="46" t="s">
        <v>11070</v>
      </c>
      <c r="J1275" s="63" t="str">
        <f t="shared" si="132"/>
        <v>IC.CV.261404</v>
      </c>
      <c r="K1275" s="61" t="s">
        <v>12906</v>
      </c>
      <c r="L1275" s="167" t="str">
        <f t="shared" si="133"/>
        <v xml:space="preserve">     Transparent (Opsite, Tegaderm)</v>
      </c>
      <c r="M1275" s="168" t="str">
        <f t="shared" si="134"/>
        <v>PI.IC.CV.261404.01</v>
      </c>
      <c r="N1275" s="168"/>
      <c r="O1275" s="168" t="str">
        <f t="shared" si="135"/>
        <v>PH.IC.CV.261404.01</v>
      </c>
      <c r="Q1275" s="168" t="str">
        <f t="shared" si="136"/>
        <v>CL.IC.CV.261404.01</v>
      </c>
      <c r="S1275" s="46"/>
      <c r="T1275" s="46"/>
      <c r="U1275" s="46"/>
      <c r="V1275" s="46"/>
      <c r="W1275" s="46"/>
      <c r="Z1275" s="167" t="s">
        <v>1717</v>
      </c>
      <c r="AA1275" s="167">
        <v>1139</v>
      </c>
    </row>
    <row r="1276" spans="1:27" s="167" customFormat="1" ht="15">
      <c r="A1276" s="46" t="s">
        <v>12003</v>
      </c>
      <c r="B1276" s="46"/>
      <c r="C1276" s="47" t="s">
        <v>1651</v>
      </c>
      <c r="D1276" s="46"/>
      <c r="E1276" s="47" t="s">
        <v>1947</v>
      </c>
      <c r="F1276" s="46" t="s">
        <v>1754</v>
      </c>
      <c r="G1276" s="46" t="s">
        <v>10695</v>
      </c>
      <c r="H1276" s="82" t="s">
        <v>12210</v>
      </c>
      <c r="I1276" s="46" t="s">
        <v>10696</v>
      </c>
      <c r="J1276" s="63" t="str">
        <f t="shared" si="132"/>
        <v>IC.CV.261405</v>
      </c>
      <c r="K1276" s="61" t="s">
        <v>12906</v>
      </c>
      <c r="L1276" s="167" t="str">
        <f t="shared" si="133"/>
        <v xml:space="preserve">     Gauze Wrap (Kerlix, Kling)</v>
      </c>
      <c r="M1276" s="168" t="str">
        <f t="shared" si="134"/>
        <v>PI.IC.CV.261405.01</v>
      </c>
      <c r="N1276" s="168"/>
      <c r="O1276" s="168" t="str">
        <f t="shared" si="135"/>
        <v>PH.IC.CV.261405.01</v>
      </c>
      <c r="Q1276" s="168" t="str">
        <f t="shared" si="136"/>
        <v>CL.IC.CV.261405.01</v>
      </c>
      <c r="S1276" s="46"/>
      <c r="T1276" s="46"/>
      <c r="U1276" s="46"/>
      <c r="V1276" s="46"/>
      <c r="W1276" s="46"/>
      <c r="Z1276" s="167" t="s">
        <v>1717</v>
      </c>
      <c r="AA1276" s="167">
        <v>1139</v>
      </c>
    </row>
    <row r="1277" spans="1:27" s="167" customFormat="1" ht="15">
      <c r="A1277" s="46" t="s">
        <v>12003</v>
      </c>
      <c r="B1277" s="46"/>
      <c r="C1277" s="47" t="s">
        <v>1651</v>
      </c>
      <c r="D1277" s="46"/>
      <c r="E1277" s="47" t="s">
        <v>1947</v>
      </c>
      <c r="F1277" s="46" t="s">
        <v>1754</v>
      </c>
      <c r="G1277" s="46" t="s">
        <v>10697</v>
      </c>
      <c r="H1277" s="82" t="s">
        <v>12212</v>
      </c>
      <c r="I1277" s="46" t="s">
        <v>10698</v>
      </c>
      <c r="J1277" s="63" t="str">
        <f t="shared" si="132"/>
        <v>IC.CV.261406</v>
      </c>
      <c r="K1277" s="61" t="s">
        <v>12906</v>
      </c>
      <c r="L1277" s="167" t="str">
        <f t="shared" si="133"/>
        <v xml:space="preserve">     Gauze Packing (Iodoform, NuGauze)</v>
      </c>
      <c r="M1277" s="168" t="str">
        <f t="shared" si="134"/>
        <v>PI.IC.CV.261406.01</v>
      </c>
      <c r="N1277" s="168"/>
      <c r="O1277" s="168" t="str">
        <f t="shared" si="135"/>
        <v>PH.IC.CV.261406.01</v>
      </c>
      <c r="Q1277" s="168" t="str">
        <f t="shared" si="136"/>
        <v>CL.IC.CV.261406.01</v>
      </c>
      <c r="S1277" s="46"/>
      <c r="T1277" s="46"/>
      <c r="U1277" s="46"/>
      <c r="V1277" s="46"/>
      <c r="W1277" s="46"/>
      <c r="Z1277" s="167" t="s">
        <v>1717</v>
      </c>
      <c r="AA1277" s="167">
        <v>1139</v>
      </c>
    </row>
    <row r="1278" spans="1:27" s="167" customFormat="1" ht="15">
      <c r="A1278" s="46" t="s">
        <v>12003</v>
      </c>
      <c r="B1278" s="46"/>
      <c r="C1278" s="47" t="s">
        <v>1651</v>
      </c>
      <c r="D1278" s="46"/>
      <c r="E1278" s="47" t="s">
        <v>1947</v>
      </c>
      <c r="F1278" s="46" t="s">
        <v>1754</v>
      </c>
      <c r="G1278" s="46" t="s">
        <v>11572</v>
      </c>
      <c r="H1278" s="82" t="s">
        <v>12225</v>
      </c>
      <c r="I1278" s="46" t="s">
        <v>11573</v>
      </c>
      <c r="J1278" s="63" t="str">
        <f t="shared" si="132"/>
        <v>IC.CV.261407</v>
      </c>
      <c r="K1278" s="61" t="s">
        <v>12906</v>
      </c>
      <c r="L1278" s="167" t="str">
        <f t="shared" si="133"/>
        <v xml:space="preserve">     None (open to air)</v>
      </c>
      <c r="M1278" s="168" t="str">
        <f t="shared" si="134"/>
        <v>PI.IC.CV.261407.01</v>
      </c>
      <c r="N1278" s="168"/>
      <c r="O1278" s="168" t="str">
        <f t="shared" si="135"/>
        <v>PH.IC.CV.261407.01</v>
      </c>
      <c r="Q1278" s="168" t="str">
        <f t="shared" si="136"/>
        <v>CL.IC.CV.261407.01</v>
      </c>
      <c r="S1278" s="46"/>
      <c r="T1278" s="46"/>
      <c r="U1278" s="46"/>
      <c r="V1278" s="46"/>
      <c r="W1278" s="46"/>
      <c r="Z1278" s="167" t="s">
        <v>1717</v>
      </c>
      <c r="AA1278" s="167">
        <v>1139</v>
      </c>
    </row>
    <row r="1279" spans="1:27" s="167" customFormat="1" ht="15">
      <c r="A1279" s="46" t="s">
        <v>12003</v>
      </c>
      <c r="B1279" s="46"/>
      <c r="C1279" s="47" t="s">
        <v>1651</v>
      </c>
      <c r="D1279" s="46"/>
      <c r="E1279" s="47" t="s">
        <v>1947</v>
      </c>
      <c r="F1279" s="46" t="s">
        <v>1754</v>
      </c>
      <c r="G1279" s="46" t="s">
        <v>11783</v>
      </c>
      <c r="H1279" s="82" t="s">
        <v>11638</v>
      </c>
      <c r="I1279" s="46" t="s">
        <v>12437</v>
      </c>
      <c r="J1279" s="63" t="str">
        <f t="shared" si="132"/>
        <v>IC.CV.261408</v>
      </c>
      <c r="K1279" s="61" t="s">
        <v>12906</v>
      </c>
      <c r="L1279" s="167" t="str">
        <f t="shared" si="133"/>
        <v xml:space="preserve">     Other:  specify</v>
      </c>
      <c r="M1279" s="168" t="str">
        <f t="shared" si="134"/>
        <v>PI.IC.CV.261408.01</v>
      </c>
      <c r="N1279" s="168"/>
      <c r="O1279" s="168" t="str">
        <f t="shared" si="135"/>
        <v>PH.IC.CV.261408.01</v>
      </c>
      <c r="Q1279" s="168" t="str">
        <f t="shared" si="136"/>
        <v>CL.IC.CV.261408.01</v>
      </c>
      <c r="S1279" s="46"/>
      <c r="T1279" s="46"/>
      <c r="U1279" s="46"/>
      <c r="V1279" s="46"/>
      <c r="W1279" s="46"/>
      <c r="Z1279" s="167" t="s">
        <v>1717</v>
      </c>
      <c r="AA1279" s="167">
        <v>1139</v>
      </c>
    </row>
    <row r="1280" spans="1:27" s="167" customFormat="1" ht="15">
      <c r="A1280" s="46" t="s">
        <v>12003</v>
      </c>
      <c r="B1280" s="46"/>
      <c r="C1280" s="47" t="s">
        <v>1651</v>
      </c>
      <c r="D1280" s="46" t="s">
        <v>10442</v>
      </c>
      <c r="E1280" s="47" t="s">
        <v>1948</v>
      </c>
      <c r="F1280" s="46" t="s">
        <v>1755</v>
      </c>
      <c r="G1280" s="46" t="s">
        <v>11574</v>
      </c>
      <c r="H1280" s="82" t="s">
        <v>1702</v>
      </c>
      <c r="I1280" s="46" t="s">
        <v>11575</v>
      </c>
      <c r="J1280" s="63" t="str">
        <f t="shared" si="132"/>
        <v>IC.CV.261501</v>
      </c>
      <c r="K1280" s="61" t="s">
        <v>12906</v>
      </c>
      <c r="L1280" s="167" t="str">
        <f t="shared" si="133"/>
        <v xml:space="preserve">     Clean, dry and intact</v>
      </c>
      <c r="M1280" s="168" t="str">
        <f t="shared" si="134"/>
        <v>PI.IC.CV.261501.01</v>
      </c>
      <c r="N1280" s="168"/>
      <c r="O1280" s="168" t="str">
        <f t="shared" si="135"/>
        <v>PH.IC.CV.261501.01</v>
      </c>
      <c r="Q1280" s="168" t="str">
        <f t="shared" si="136"/>
        <v>CL.IC.CV.261501.01</v>
      </c>
      <c r="S1280" s="46"/>
      <c r="T1280" s="46"/>
      <c r="U1280" s="46"/>
      <c r="V1280" s="46"/>
      <c r="W1280" s="46"/>
      <c r="Z1280" s="167" t="s">
        <v>1717</v>
      </c>
      <c r="AA1280" s="167">
        <v>1139</v>
      </c>
    </row>
    <row r="1281" spans="1:45" s="167" customFormat="1" ht="15">
      <c r="A1281" s="46" t="s">
        <v>12003</v>
      </c>
      <c r="B1281" s="46"/>
      <c r="C1281" s="47" t="s">
        <v>1651</v>
      </c>
      <c r="D1281" s="46"/>
      <c r="E1281" s="47" t="s">
        <v>1948</v>
      </c>
      <c r="F1281" s="46" t="s">
        <v>1755</v>
      </c>
      <c r="G1281" s="46" t="s">
        <v>11410</v>
      </c>
      <c r="H1281" s="82" t="s">
        <v>1703</v>
      </c>
      <c r="I1281" s="46" t="s">
        <v>11411</v>
      </c>
      <c r="J1281" s="63" t="str">
        <f t="shared" si="132"/>
        <v>IC.CV.261502</v>
      </c>
      <c r="K1281" s="61" t="s">
        <v>12906</v>
      </c>
      <c r="L1281" s="167" t="str">
        <f t="shared" si="133"/>
        <v xml:space="preserve">     Reinforced: specify date/time</v>
      </c>
      <c r="M1281" s="168" t="str">
        <f t="shared" si="134"/>
        <v>PI.IC.CV.261502.01</v>
      </c>
      <c r="N1281" s="168"/>
      <c r="O1281" s="168" t="str">
        <f t="shared" si="135"/>
        <v>PH.IC.CV.261502.01</v>
      </c>
      <c r="Q1281" s="168" t="str">
        <f t="shared" si="136"/>
        <v>CL.IC.CV.261502.01</v>
      </c>
      <c r="S1281" s="46"/>
      <c r="T1281" s="46"/>
      <c r="U1281" s="46"/>
      <c r="V1281" s="46"/>
      <c r="W1281" s="46"/>
      <c r="Z1281" s="167" t="s">
        <v>1717</v>
      </c>
      <c r="AA1281" s="167">
        <v>1139</v>
      </c>
    </row>
    <row r="1282" spans="1:45" s="167" customFormat="1" ht="15">
      <c r="A1282" s="46" t="s">
        <v>12003</v>
      </c>
      <c r="B1282" s="46"/>
      <c r="C1282" s="47" t="s">
        <v>1651</v>
      </c>
      <c r="D1282" s="46"/>
      <c r="E1282" s="47" t="s">
        <v>1948</v>
      </c>
      <c r="F1282" s="46" t="s">
        <v>1755</v>
      </c>
      <c r="G1282" s="46" t="s">
        <v>11958</v>
      </c>
      <c r="H1282" s="82" t="s">
        <v>1704</v>
      </c>
      <c r="I1282" s="46" t="s">
        <v>11959</v>
      </c>
      <c r="J1282" s="63" t="str">
        <f t="shared" si="132"/>
        <v>IC.CV.261503</v>
      </c>
      <c r="K1282" s="61" t="s">
        <v>12906</v>
      </c>
      <c r="L1282" s="167" t="str">
        <f t="shared" si="133"/>
        <v xml:space="preserve">     Changed:  specify date/time</v>
      </c>
      <c r="M1282" s="168" t="str">
        <f t="shared" si="134"/>
        <v>PI.IC.CV.261503.01</v>
      </c>
      <c r="N1282" s="168"/>
      <c r="O1282" s="168" t="str">
        <f t="shared" si="135"/>
        <v>PH.IC.CV.261503.01</v>
      </c>
      <c r="Q1282" s="168" t="str">
        <f t="shared" si="136"/>
        <v>CL.IC.CV.261503.01</v>
      </c>
      <c r="S1282" s="46"/>
      <c r="T1282" s="46"/>
      <c r="U1282" s="46"/>
      <c r="V1282" s="46"/>
      <c r="W1282" s="46"/>
      <c r="Z1282" s="167" t="s">
        <v>1717</v>
      </c>
      <c r="AA1282" s="167">
        <v>1139</v>
      </c>
    </row>
    <row r="1283" spans="1:45" s="167" customFormat="1" ht="15">
      <c r="A1283" s="46" t="s">
        <v>12003</v>
      </c>
      <c r="B1283" s="46"/>
      <c r="C1283" s="47" t="s">
        <v>1651</v>
      </c>
      <c r="D1283" s="46"/>
      <c r="E1283" s="47" t="s">
        <v>1948</v>
      </c>
      <c r="F1283" s="46" t="s">
        <v>1755</v>
      </c>
      <c r="G1283" s="46" t="s">
        <v>11960</v>
      </c>
      <c r="H1283" s="82" t="s">
        <v>1865</v>
      </c>
      <c r="I1283" s="46" t="s">
        <v>11961</v>
      </c>
      <c r="J1283" s="63" t="str">
        <f t="shared" si="132"/>
        <v>IC.CV.261504</v>
      </c>
      <c r="K1283" s="61" t="s">
        <v>12906</v>
      </c>
      <c r="L1283" s="167" t="str">
        <f t="shared" si="133"/>
        <v xml:space="preserve">     Wet to Dry:  specify date/time</v>
      </c>
      <c r="M1283" s="168" t="str">
        <f t="shared" si="134"/>
        <v>PI.IC.CV.261504.01</v>
      </c>
      <c r="N1283" s="168"/>
      <c r="O1283" s="168" t="str">
        <f t="shared" si="135"/>
        <v>PH.IC.CV.261504.01</v>
      </c>
      <c r="Q1283" s="168" t="str">
        <f t="shared" si="136"/>
        <v>CL.IC.CV.261504.01</v>
      </c>
      <c r="S1283" s="46"/>
      <c r="T1283" s="46"/>
      <c r="U1283" s="46"/>
      <c r="V1283" s="46"/>
      <c r="W1283" s="46"/>
      <c r="Z1283" s="167" t="s">
        <v>1717</v>
      </c>
      <c r="AA1283" s="167">
        <v>1139</v>
      </c>
    </row>
    <row r="1284" spans="1:45" s="167" customFormat="1" ht="15">
      <c r="A1284" s="46" t="s">
        <v>12003</v>
      </c>
      <c r="B1284" s="46"/>
      <c r="C1284" s="47" t="s">
        <v>1651</v>
      </c>
      <c r="D1284" s="46" t="s">
        <v>9836</v>
      </c>
      <c r="E1284" s="47" t="s">
        <v>1948</v>
      </c>
      <c r="F1284" s="46" t="s">
        <v>1755</v>
      </c>
      <c r="G1284" s="46" t="s">
        <v>11866</v>
      </c>
      <c r="H1284" s="82" t="s">
        <v>1716</v>
      </c>
      <c r="I1284" s="46" t="s">
        <v>11964</v>
      </c>
      <c r="J1284" s="63" t="str">
        <f t="shared" si="132"/>
        <v>IC.CV.261505</v>
      </c>
      <c r="K1284" s="61" t="s">
        <v>12906</v>
      </c>
      <c r="L1284" s="167" t="str">
        <f t="shared" si="133"/>
        <v xml:space="preserve">     Normal Saline</v>
      </c>
      <c r="M1284" s="168" t="str">
        <f t="shared" si="134"/>
        <v>PI.IC.CV.261505.01</v>
      </c>
      <c r="N1284" s="168"/>
      <c r="O1284" s="168" t="str">
        <f t="shared" si="135"/>
        <v>PH.IC.CV.261505.01</v>
      </c>
      <c r="Q1284" s="168" t="str">
        <f t="shared" si="136"/>
        <v>CL.IC.CV.261505.01</v>
      </c>
      <c r="S1284" s="46"/>
      <c r="T1284" s="46"/>
      <c r="U1284" s="46"/>
      <c r="V1284" s="46"/>
      <c r="W1284" s="46"/>
      <c r="Z1284" s="167" t="s">
        <v>1717</v>
      </c>
      <c r="AA1284" s="167">
        <v>1139</v>
      </c>
    </row>
    <row r="1285" spans="1:45" s="167" customFormat="1" ht="15">
      <c r="A1285" s="46" t="s">
        <v>12003</v>
      </c>
      <c r="B1285" s="46"/>
      <c r="C1285" s="47" t="s">
        <v>1651</v>
      </c>
      <c r="D1285" s="46"/>
      <c r="E1285" s="47" t="s">
        <v>1948</v>
      </c>
      <c r="F1285" s="46" t="s">
        <v>1755</v>
      </c>
      <c r="G1285" s="46" t="s">
        <v>10699</v>
      </c>
      <c r="H1285" s="82" t="s">
        <v>1866</v>
      </c>
      <c r="I1285" s="46" t="s">
        <v>10700</v>
      </c>
      <c r="J1285" s="63" t="str">
        <f t="shared" si="132"/>
        <v>IC.CV.261506</v>
      </c>
      <c r="K1285" s="61" t="s">
        <v>12906</v>
      </c>
      <c r="L1285" s="167" t="str">
        <f t="shared" si="133"/>
        <v xml:space="preserve">     1/2 Hibiclens &amp; 1/2 Normal Saline</v>
      </c>
      <c r="M1285" s="168" t="str">
        <f t="shared" si="134"/>
        <v>PI.IC.CV.261506.01</v>
      </c>
      <c r="N1285" s="168"/>
      <c r="O1285" s="168" t="str">
        <f t="shared" si="135"/>
        <v>PH.IC.CV.261506.01</v>
      </c>
      <c r="Q1285" s="168" t="str">
        <f t="shared" si="136"/>
        <v>CL.IC.CV.261506.01</v>
      </c>
      <c r="S1285" s="46"/>
      <c r="T1285" s="46"/>
      <c r="U1285" s="46"/>
      <c r="V1285" s="46"/>
      <c r="W1285" s="46"/>
      <c r="Z1285" s="167" t="s">
        <v>1717</v>
      </c>
      <c r="AA1285" s="167">
        <v>1139</v>
      </c>
    </row>
    <row r="1286" spans="1:45" s="167" customFormat="1" ht="15">
      <c r="A1286" s="46" t="s">
        <v>12003</v>
      </c>
      <c r="B1286" s="46"/>
      <c r="C1286" s="47" t="s">
        <v>1651</v>
      </c>
      <c r="D1286" s="46"/>
      <c r="E1286" s="47" t="s">
        <v>1948</v>
      </c>
      <c r="F1286" s="46" t="s">
        <v>1755</v>
      </c>
      <c r="G1286" s="46" t="s">
        <v>10701</v>
      </c>
      <c r="H1286" s="82" t="s">
        <v>1867</v>
      </c>
      <c r="I1286" s="46" t="s">
        <v>10703</v>
      </c>
      <c r="J1286" s="63" t="str">
        <f t="shared" si="132"/>
        <v>IC.CV.261507</v>
      </c>
      <c r="K1286" s="61" t="s">
        <v>12906</v>
      </c>
      <c r="L1286" s="167" t="str">
        <f t="shared" si="133"/>
        <v xml:space="preserve">     Cleansed with:  specify</v>
      </c>
      <c r="M1286" s="168" t="str">
        <f t="shared" si="134"/>
        <v>PI.IC.CV.261507.01</v>
      </c>
      <c r="N1286" s="168"/>
      <c r="O1286" s="168" t="str">
        <f t="shared" si="135"/>
        <v>PH.IC.CV.261507.01</v>
      </c>
      <c r="Q1286" s="168" t="str">
        <f t="shared" si="136"/>
        <v>CL.IC.CV.261507.01</v>
      </c>
      <c r="S1286" s="46"/>
      <c r="T1286" s="46"/>
      <c r="U1286" s="46"/>
      <c r="V1286" s="46"/>
      <c r="W1286" s="46"/>
      <c r="Z1286" s="167" t="s">
        <v>1717</v>
      </c>
      <c r="AA1286" s="167">
        <v>1139</v>
      </c>
    </row>
    <row r="1287" spans="1:45" s="145" customFormat="1" ht="16">
      <c r="A1287" s="145" t="s">
        <v>12003</v>
      </c>
      <c r="C1287" s="170" t="s">
        <v>1651</v>
      </c>
      <c r="D1287" s="145" t="s">
        <v>14578</v>
      </c>
      <c r="E1287" s="170" t="s">
        <v>1949</v>
      </c>
      <c r="F1287" s="145" t="s">
        <v>14579</v>
      </c>
      <c r="G1287" s="145" t="s">
        <v>11325</v>
      </c>
      <c r="H1287" s="170" t="s">
        <v>1702</v>
      </c>
      <c r="I1287" s="145" t="s">
        <v>11179</v>
      </c>
      <c r="J1287" s="171" t="str">
        <f t="shared" ref="J1287:J1350" si="137">CONCATENATE("IC.CV.",C1287,E1287,H1287)</f>
        <v>IC.CV.261601</v>
      </c>
      <c r="K1287" s="170" t="s">
        <v>12906</v>
      </c>
      <c r="L1287" s="145" t="str">
        <f t="shared" ref="L1287:L1350" si="138">G1287</f>
        <v xml:space="preserve">     Colorless</v>
      </c>
      <c r="M1287" s="171" t="str">
        <f t="shared" ref="M1287:M1350" si="139">CONCATENATE("PI.",J1287,".",K1287)</f>
        <v>PI.IC.CV.261601.01</v>
      </c>
      <c r="N1287" s="171"/>
      <c r="O1287" s="171" t="str">
        <f t="shared" ref="O1287:O1350" si="140">CONCATENATE("PH.",J1287,".",K1287)</f>
        <v>PH.IC.CV.261601.01</v>
      </c>
      <c r="Q1287" s="171" t="str">
        <f t="shared" ref="Q1287:Q1350" si="141">CONCATENATE("CL.",J1287,".",K1287)</f>
        <v>CL.IC.CV.261601.01</v>
      </c>
      <c r="Z1287" s="145" t="s">
        <v>1717</v>
      </c>
      <c r="AA1287" s="145">
        <v>1139</v>
      </c>
      <c r="AR1287" s="145" t="s">
        <v>12773</v>
      </c>
      <c r="AS1287" s="145">
        <v>1749</v>
      </c>
    </row>
    <row r="1288" spans="1:45" s="145" customFormat="1" ht="16">
      <c r="A1288" s="145" t="s">
        <v>12003</v>
      </c>
      <c r="C1288" s="170" t="s">
        <v>1651</v>
      </c>
      <c r="E1288" s="170" t="s">
        <v>1949</v>
      </c>
      <c r="F1288" s="145" t="s">
        <v>14579</v>
      </c>
      <c r="G1288" s="145" t="s">
        <v>11180</v>
      </c>
      <c r="H1288" s="170" t="s">
        <v>1703</v>
      </c>
      <c r="I1288" s="145" t="s">
        <v>11181</v>
      </c>
      <c r="J1288" s="171" t="str">
        <f t="shared" si="137"/>
        <v>IC.CV.261602</v>
      </c>
      <c r="K1288" s="170" t="s">
        <v>12906</v>
      </c>
      <c r="L1288" s="145" t="str">
        <f t="shared" si="138"/>
        <v xml:space="preserve">     Pink</v>
      </c>
      <c r="M1288" s="171" t="str">
        <f t="shared" si="139"/>
        <v>PI.IC.CV.261602.01</v>
      </c>
      <c r="N1288" s="171"/>
      <c r="O1288" s="171" t="str">
        <f t="shared" si="140"/>
        <v>PH.IC.CV.261602.01</v>
      </c>
      <c r="Q1288" s="171" t="str">
        <f t="shared" si="141"/>
        <v>CL.IC.CV.261602.01</v>
      </c>
      <c r="Z1288" s="145" t="s">
        <v>1717</v>
      </c>
      <c r="AA1288" s="145">
        <v>1139</v>
      </c>
      <c r="AR1288" s="145" t="s">
        <v>12773</v>
      </c>
      <c r="AS1288" s="145">
        <v>1749</v>
      </c>
    </row>
    <row r="1289" spans="1:45" s="145" customFormat="1" ht="16">
      <c r="A1289" s="145" t="s">
        <v>12003</v>
      </c>
      <c r="C1289" s="170" t="s">
        <v>1651</v>
      </c>
      <c r="E1289" s="170" t="s">
        <v>1949</v>
      </c>
      <c r="F1289" s="145" t="s">
        <v>14579</v>
      </c>
      <c r="G1289" s="145" t="s">
        <v>11329</v>
      </c>
      <c r="H1289" s="170" t="s">
        <v>1704</v>
      </c>
      <c r="I1289" s="145" t="s">
        <v>11477</v>
      </c>
      <c r="J1289" s="171" t="str">
        <f t="shared" si="137"/>
        <v>IC.CV.261603</v>
      </c>
      <c r="K1289" s="170" t="s">
        <v>12906</v>
      </c>
      <c r="L1289" s="145" t="str">
        <f t="shared" si="138"/>
        <v xml:space="preserve">     Red</v>
      </c>
      <c r="M1289" s="171" t="str">
        <f t="shared" si="139"/>
        <v>PI.IC.CV.261603.01</v>
      </c>
      <c r="N1289" s="171"/>
      <c r="O1289" s="171" t="str">
        <f t="shared" si="140"/>
        <v>PH.IC.CV.261603.01</v>
      </c>
      <c r="Q1289" s="171" t="str">
        <f t="shared" si="141"/>
        <v>CL.IC.CV.261603.01</v>
      </c>
      <c r="Z1289" s="145" t="s">
        <v>1717</v>
      </c>
      <c r="AA1289" s="145">
        <v>1139</v>
      </c>
      <c r="AR1289" s="145" t="s">
        <v>12773</v>
      </c>
      <c r="AS1289" s="145">
        <v>1749</v>
      </c>
    </row>
    <row r="1290" spans="1:45" s="145" customFormat="1" ht="16">
      <c r="A1290" s="145" t="s">
        <v>12003</v>
      </c>
      <c r="C1290" s="170" t="s">
        <v>1651</v>
      </c>
      <c r="E1290" s="170" t="s">
        <v>1949</v>
      </c>
      <c r="F1290" s="145" t="s">
        <v>14579</v>
      </c>
      <c r="G1290" s="145" t="s">
        <v>11330</v>
      </c>
      <c r="H1290" s="170" t="s">
        <v>1865</v>
      </c>
      <c r="I1290" s="145" t="s">
        <v>11331</v>
      </c>
      <c r="J1290" s="171" t="str">
        <f t="shared" si="137"/>
        <v>IC.CV.261604</v>
      </c>
      <c r="K1290" s="170" t="s">
        <v>12906</v>
      </c>
      <c r="L1290" s="145" t="str">
        <f t="shared" si="138"/>
        <v xml:space="preserve">     Maroon</v>
      </c>
      <c r="M1290" s="171" t="str">
        <f t="shared" si="139"/>
        <v>PI.IC.CV.261604.01</v>
      </c>
      <c r="N1290" s="171"/>
      <c r="O1290" s="171" t="str">
        <f t="shared" si="140"/>
        <v>PH.IC.CV.261604.01</v>
      </c>
      <c r="Q1290" s="171" t="str">
        <f t="shared" si="141"/>
        <v>CL.IC.CV.261604.01</v>
      </c>
      <c r="Z1290" s="145" t="s">
        <v>1717</v>
      </c>
      <c r="AA1290" s="145">
        <v>1139</v>
      </c>
      <c r="AR1290" s="145" t="s">
        <v>12773</v>
      </c>
      <c r="AS1290" s="145">
        <v>1749</v>
      </c>
    </row>
    <row r="1291" spans="1:45" s="145" customFormat="1" ht="16">
      <c r="A1291" s="145" t="s">
        <v>12003</v>
      </c>
      <c r="C1291" s="170" t="s">
        <v>1651</v>
      </c>
      <c r="E1291" s="170" t="s">
        <v>1949</v>
      </c>
      <c r="F1291" s="145" t="s">
        <v>14579</v>
      </c>
      <c r="G1291" s="145" t="s">
        <v>11176</v>
      </c>
      <c r="H1291" s="170" t="s">
        <v>1656</v>
      </c>
      <c r="I1291" s="145" t="s">
        <v>11177</v>
      </c>
      <c r="J1291" s="171" t="str">
        <f t="shared" si="137"/>
        <v>IC.CV.261605</v>
      </c>
      <c r="K1291" s="170" t="s">
        <v>12906</v>
      </c>
      <c r="L1291" s="145" t="str">
        <f t="shared" si="138"/>
        <v xml:space="preserve">     Yellow</v>
      </c>
      <c r="M1291" s="171" t="str">
        <f t="shared" si="139"/>
        <v>PI.IC.CV.261605.01</v>
      </c>
      <c r="N1291" s="171"/>
      <c r="O1291" s="171" t="str">
        <f t="shared" si="140"/>
        <v>PH.IC.CV.261605.01</v>
      </c>
      <c r="Q1291" s="171" t="str">
        <f t="shared" si="141"/>
        <v>CL.IC.CV.261605.01</v>
      </c>
      <c r="Z1291" s="145" t="s">
        <v>1717</v>
      </c>
      <c r="AA1291" s="145">
        <v>1139</v>
      </c>
      <c r="AR1291" s="145" t="s">
        <v>12773</v>
      </c>
      <c r="AS1291" s="145">
        <v>1749</v>
      </c>
    </row>
    <row r="1292" spans="1:45" s="145" customFormat="1" ht="16">
      <c r="A1292" s="145" t="s">
        <v>12003</v>
      </c>
      <c r="C1292" s="170" t="s">
        <v>1651</v>
      </c>
      <c r="E1292" s="170" t="s">
        <v>1949</v>
      </c>
      <c r="F1292" s="145" t="s">
        <v>14579</v>
      </c>
      <c r="G1292" s="145" t="s">
        <v>11876</v>
      </c>
      <c r="H1292" s="170" t="s">
        <v>1866</v>
      </c>
      <c r="I1292" s="145" t="s">
        <v>11877</v>
      </c>
      <c r="J1292" s="171" t="str">
        <f t="shared" si="137"/>
        <v>IC.CV.261606</v>
      </c>
      <c r="K1292" s="170" t="s">
        <v>12906</v>
      </c>
      <c r="L1292" s="145" t="str">
        <f t="shared" si="138"/>
        <v xml:space="preserve">     Amber</v>
      </c>
      <c r="M1292" s="171" t="str">
        <f t="shared" si="139"/>
        <v>PI.IC.CV.261606.01</v>
      </c>
      <c r="N1292" s="171"/>
      <c r="O1292" s="171" t="str">
        <f t="shared" si="140"/>
        <v>PH.IC.CV.261606.01</v>
      </c>
      <c r="Q1292" s="171" t="str">
        <f t="shared" si="141"/>
        <v>CL.IC.CV.261606.01</v>
      </c>
      <c r="Z1292" s="145" t="s">
        <v>1717</v>
      </c>
      <c r="AA1292" s="145">
        <v>1139</v>
      </c>
      <c r="AR1292" s="145" t="s">
        <v>12773</v>
      </c>
      <c r="AS1292" s="145">
        <v>1749</v>
      </c>
    </row>
    <row r="1293" spans="1:45" s="145" customFormat="1" ht="16">
      <c r="A1293" s="145" t="s">
        <v>12003</v>
      </c>
      <c r="C1293" s="170" t="s">
        <v>1651</v>
      </c>
      <c r="E1293" s="170" t="s">
        <v>1949</v>
      </c>
      <c r="F1293" s="145" t="s">
        <v>14579</v>
      </c>
      <c r="G1293" s="145" t="s">
        <v>11878</v>
      </c>
      <c r="H1293" s="170" t="s">
        <v>1867</v>
      </c>
      <c r="I1293" s="145" t="s">
        <v>11879</v>
      </c>
      <c r="J1293" s="171" t="str">
        <f t="shared" si="137"/>
        <v>IC.CV.261607</v>
      </c>
      <c r="K1293" s="170" t="s">
        <v>12906</v>
      </c>
      <c r="L1293" s="145" t="str">
        <f t="shared" si="138"/>
        <v xml:space="preserve">     Green</v>
      </c>
      <c r="M1293" s="171" t="str">
        <f t="shared" si="139"/>
        <v>PI.IC.CV.261607.01</v>
      </c>
      <c r="N1293" s="171"/>
      <c r="O1293" s="171" t="str">
        <f t="shared" si="140"/>
        <v>PH.IC.CV.261607.01</v>
      </c>
      <c r="Q1293" s="171" t="str">
        <f t="shared" si="141"/>
        <v>CL.IC.CV.261607.01</v>
      </c>
      <c r="Z1293" s="145" t="s">
        <v>1717</v>
      </c>
      <c r="AA1293" s="145">
        <v>1139</v>
      </c>
      <c r="AR1293" s="145" t="s">
        <v>12773</v>
      </c>
      <c r="AS1293" s="145">
        <v>1749</v>
      </c>
    </row>
    <row r="1294" spans="1:45" s="145" customFormat="1" ht="16">
      <c r="A1294" s="145" t="s">
        <v>12003</v>
      </c>
      <c r="C1294" s="170" t="s">
        <v>1651</v>
      </c>
      <c r="E1294" s="170" t="s">
        <v>1949</v>
      </c>
      <c r="F1294" s="145" t="s">
        <v>14579</v>
      </c>
      <c r="G1294" s="145" t="s">
        <v>11880</v>
      </c>
      <c r="H1294" s="170" t="s">
        <v>1868</v>
      </c>
      <c r="I1294" s="145" t="s">
        <v>11881</v>
      </c>
      <c r="J1294" s="171" t="str">
        <f t="shared" si="137"/>
        <v>IC.CV.261608</v>
      </c>
      <c r="K1294" s="170" t="s">
        <v>12906</v>
      </c>
      <c r="L1294" s="145" t="str">
        <f t="shared" si="138"/>
        <v xml:space="preserve">     Tan</v>
      </c>
      <c r="M1294" s="171" t="str">
        <f t="shared" si="139"/>
        <v>PI.IC.CV.261608.01</v>
      </c>
      <c r="N1294" s="171"/>
      <c r="O1294" s="171" t="str">
        <f t="shared" si="140"/>
        <v>PH.IC.CV.261608.01</v>
      </c>
      <c r="Q1294" s="171" t="str">
        <f t="shared" si="141"/>
        <v>CL.IC.CV.261608.01</v>
      </c>
      <c r="Z1294" s="145" t="s">
        <v>1717</v>
      </c>
      <c r="AA1294" s="145">
        <v>1139</v>
      </c>
      <c r="AR1294" s="145" t="s">
        <v>12773</v>
      </c>
      <c r="AS1294" s="145">
        <v>1749</v>
      </c>
    </row>
    <row r="1295" spans="1:45" s="145" customFormat="1" ht="16">
      <c r="A1295" s="145" t="s">
        <v>12003</v>
      </c>
      <c r="C1295" s="170" t="s">
        <v>1651</v>
      </c>
      <c r="D1295" s="145" t="s">
        <v>9836</v>
      </c>
      <c r="E1295" s="170" t="s">
        <v>1949</v>
      </c>
      <c r="F1295" s="145" t="s">
        <v>14579</v>
      </c>
      <c r="G1295" s="145" t="s">
        <v>11882</v>
      </c>
      <c r="H1295" s="170" t="s">
        <v>1714</v>
      </c>
      <c r="I1295" s="145" t="s">
        <v>11883</v>
      </c>
      <c r="J1295" s="171" t="str">
        <f t="shared" si="137"/>
        <v>IC.CV.261609</v>
      </c>
      <c r="K1295" s="170" t="s">
        <v>12906</v>
      </c>
      <c r="L1295" s="145" t="str">
        <f t="shared" si="138"/>
        <v xml:space="preserve">     Bloody</v>
      </c>
      <c r="M1295" s="171" t="str">
        <f t="shared" si="139"/>
        <v>PI.IC.CV.261609.01</v>
      </c>
      <c r="N1295" s="171"/>
      <c r="O1295" s="171" t="str">
        <f t="shared" si="140"/>
        <v>PH.IC.CV.261609.01</v>
      </c>
      <c r="Q1295" s="171" t="str">
        <f t="shared" si="141"/>
        <v>CL.IC.CV.261609.01</v>
      </c>
      <c r="Z1295" s="145" t="s">
        <v>1717</v>
      </c>
      <c r="AA1295" s="145">
        <v>1139</v>
      </c>
      <c r="AR1295" s="145" t="s">
        <v>12773</v>
      </c>
      <c r="AS1295" s="145">
        <v>1749</v>
      </c>
    </row>
    <row r="1296" spans="1:45" s="145" customFormat="1" ht="16">
      <c r="A1296" s="145" t="s">
        <v>12003</v>
      </c>
      <c r="C1296" s="170" t="s">
        <v>1651</v>
      </c>
      <c r="D1296" s="145" t="s">
        <v>14580</v>
      </c>
      <c r="E1296" s="170" t="s">
        <v>1950</v>
      </c>
      <c r="F1296" s="145" t="s">
        <v>14581</v>
      </c>
      <c r="G1296" s="145" t="s">
        <v>11884</v>
      </c>
      <c r="H1296" s="170" t="s">
        <v>1702</v>
      </c>
      <c r="I1296" s="145" t="s">
        <v>11546</v>
      </c>
      <c r="J1296" s="171" t="str">
        <f t="shared" si="137"/>
        <v>IC.CV.261701</v>
      </c>
      <c r="K1296" s="170" t="s">
        <v>12906</v>
      </c>
      <c r="L1296" s="145" t="str">
        <f t="shared" si="138"/>
        <v xml:space="preserve">     Serosanguinous</v>
      </c>
      <c r="M1296" s="171" t="str">
        <f t="shared" si="139"/>
        <v>PI.IC.CV.261701.01</v>
      </c>
      <c r="N1296" s="171"/>
      <c r="O1296" s="171" t="str">
        <f t="shared" si="140"/>
        <v>PH.IC.CV.261701.01</v>
      </c>
      <c r="Q1296" s="171" t="str">
        <f t="shared" si="141"/>
        <v>CL.IC.CV.261701.01</v>
      </c>
      <c r="Z1296" s="145" t="s">
        <v>1717</v>
      </c>
      <c r="AA1296" s="145">
        <v>1139</v>
      </c>
      <c r="AR1296" s="145" t="s">
        <v>12773</v>
      </c>
      <c r="AS1296" s="145">
        <v>1749</v>
      </c>
    </row>
    <row r="1297" spans="1:45" s="145" customFormat="1" ht="16">
      <c r="A1297" s="145" t="s">
        <v>12003</v>
      </c>
      <c r="C1297" s="170" t="s">
        <v>1651</v>
      </c>
      <c r="E1297" s="170" t="s">
        <v>1950</v>
      </c>
      <c r="F1297" s="145" t="s">
        <v>14581</v>
      </c>
      <c r="G1297" s="145" t="s">
        <v>11547</v>
      </c>
      <c r="H1297" s="170" t="s">
        <v>1703</v>
      </c>
      <c r="I1297" s="145" t="s">
        <v>11548</v>
      </c>
      <c r="J1297" s="171" t="str">
        <f t="shared" si="137"/>
        <v>IC.CV.261702</v>
      </c>
      <c r="K1297" s="170" t="s">
        <v>12906</v>
      </c>
      <c r="L1297" s="145" t="str">
        <f t="shared" si="138"/>
        <v xml:space="preserve">     Serous</v>
      </c>
      <c r="M1297" s="171" t="str">
        <f t="shared" si="139"/>
        <v>PI.IC.CV.261702.01</v>
      </c>
      <c r="N1297" s="171"/>
      <c r="O1297" s="171" t="str">
        <f t="shared" si="140"/>
        <v>PH.IC.CV.261702.01</v>
      </c>
      <c r="Q1297" s="171" t="str">
        <f t="shared" si="141"/>
        <v>CL.IC.CV.261702.01</v>
      </c>
      <c r="Z1297" s="145" t="s">
        <v>1717</v>
      </c>
      <c r="AA1297" s="145">
        <v>1139</v>
      </c>
      <c r="AR1297" s="145" t="s">
        <v>12773</v>
      </c>
      <c r="AS1297" s="145">
        <v>1749</v>
      </c>
    </row>
    <row r="1298" spans="1:45" s="145" customFormat="1" ht="16">
      <c r="A1298" s="145" t="s">
        <v>12003</v>
      </c>
      <c r="C1298" s="170" t="s">
        <v>1651</v>
      </c>
      <c r="E1298" s="170" t="s">
        <v>1950</v>
      </c>
      <c r="F1298" s="145" t="s">
        <v>14581</v>
      </c>
      <c r="G1298" s="145" t="s">
        <v>11549</v>
      </c>
      <c r="H1298" s="170" t="s">
        <v>1654</v>
      </c>
      <c r="I1298" s="145" t="s">
        <v>11550</v>
      </c>
      <c r="J1298" s="171" t="str">
        <f t="shared" si="137"/>
        <v>IC.CV.261703</v>
      </c>
      <c r="K1298" s="170" t="s">
        <v>12906</v>
      </c>
      <c r="L1298" s="145" t="str">
        <f t="shared" si="138"/>
        <v xml:space="preserve">     Clear</v>
      </c>
      <c r="M1298" s="171" t="str">
        <f t="shared" si="139"/>
        <v>PI.IC.CV.261703.01</v>
      </c>
      <c r="N1298" s="171"/>
      <c r="O1298" s="171" t="str">
        <f t="shared" si="140"/>
        <v>PH.IC.CV.261703.01</v>
      </c>
      <c r="Q1298" s="171" t="str">
        <f t="shared" si="141"/>
        <v>CL.IC.CV.261703.01</v>
      </c>
      <c r="Z1298" s="145" t="s">
        <v>1717</v>
      </c>
      <c r="AA1298" s="145">
        <v>1139</v>
      </c>
      <c r="AR1298" s="145" t="s">
        <v>12773</v>
      </c>
      <c r="AS1298" s="145">
        <v>1749</v>
      </c>
    </row>
    <row r="1299" spans="1:45" s="145" customFormat="1" ht="16">
      <c r="A1299" s="145" t="s">
        <v>12003</v>
      </c>
      <c r="C1299" s="170" t="s">
        <v>1651</v>
      </c>
      <c r="E1299" s="170" t="s">
        <v>1950</v>
      </c>
      <c r="F1299" s="145" t="s">
        <v>14581</v>
      </c>
      <c r="G1299" s="145" t="s">
        <v>11551</v>
      </c>
      <c r="H1299" s="170" t="s">
        <v>1655</v>
      </c>
      <c r="I1299" s="145" t="s">
        <v>11552</v>
      </c>
      <c r="J1299" s="171" t="str">
        <f t="shared" si="137"/>
        <v>IC.CV.261704</v>
      </c>
      <c r="K1299" s="170" t="s">
        <v>12906</v>
      </c>
      <c r="L1299" s="145" t="str">
        <f t="shared" si="138"/>
        <v xml:space="preserve">     Cloudy</v>
      </c>
      <c r="M1299" s="171" t="str">
        <f t="shared" si="139"/>
        <v>PI.IC.CV.261704.01</v>
      </c>
      <c r="N1299" s="171"/>
      <c r="O1299" s="171" t="str">
        <f t="shared" si="140"/>
        <v>PH.IC.CV.261704.01</v>
      </c>
      <c r="Q1299" s="171" t="str">
        <f t="shared" si="141"/>
        <v>CL.IC.CV.261704.01</v>
      </c>
      <c r="Z1299" s="145" t="s">
        <v>1717</v>
      </c>
      <c r="AA1299" s="145">
        <v>1139</v>
      </c>
      <c r="AR1299" s="145" t="s">
        <v>12773</v>
      </c>
      <c r="AS1299" s="145">
        <v>1749</v>
      </c>
    </row>
    <row r="1300" spans="1:45" s="145" customFormat="1" ht="16">
      <c r="A1300" s="145" t="s">
        <v>12003</v>
      </c>
      <c r="C1300" s="170" t="s">
        <v>1651</v>
      </c>
      <c r="E1300" s="170" t="s">
        <v>1950</v>
      </c>
      <c r="F1300" s="145" t="s">
        <v>14581</v>
      </c>
      <c r="G1300" s="145" t="s">
        <v>11553</v>
      </c>
      <c r="H1300" s="170" t="s">
        <v>1715</v>
      </c>
      <c r="I1300" s="145" t="s">
        <v>11554</v>
      </c>
      <c r="J1300" s="171" t="str">
        <f t="shared" si="137"/>
        <v>IC.CV.261705</v>
      </c>
      <c r="K1300" s="170" t="s">
        <v>12906</v>
      </c>
      <c r="L1300" s="145" t="str">
        <f t="shared" si="138"/>
        <v xml:space="preserve">     Purulent</v>
      </c>
      <c r="M1300" s="171" t="str">
        <f t="shared" si="139"/>
        <v>PI.IC.CV.261705.01</v>
      </c>
      <c r="N1300" s="171"/>
      <c r="O1300" s="171" t="str">
        <f t="shared" si="140"/>
        <v>PH.IC.CV.261705.01</v>
      </c>
      <c r="Q1300" s="171" t="str">
        <f t="shared" si="141"/>
        <v>CL.IC.CV.261705.01</v>
      </c>
      <c r="Z1300" s="145" t="s">
        <v>1717</v>
      </c>
      <c r="AA1300" s="145">
        <v>1139</v>
      </c>
      <c r="AR1300" s="145" t="s">
        <v>12773</v>
      </c>
      <c r="AS1300" s="145">
        <v>1749</v>
      </c>
    </row>
    <row r="1301" spans="1:45" s="145" customFormat="1" ht="16">
      <c r="A1301" s="145" t="s">
        <v>12003</v>
      </c>
      <c r="C1301" s="170" t="s">
        <v>1651</v>
      </c>
      <c r="E1301" s="170" t="s">
        <v>1950</v>
      </c>
      <c r="F1301" s="145" t="s">
        <v>14581</v>
      </c>
      <c r="G1301" s="145" t="s">
        <v>11395</v>
      </c>
      <c r="H1301" s="170" t="s">
        <v>1657</v>
      </c>
      <c r="I1301" s="145" t="s">
        <v>11396</v>
      </c>
      <c r="J1301" s="171" t="str">
        <f t="shared" si="137"/>
        <v>IC.CV.261706</v>
      </c>
      <c r="K1301" s="170" t="s">
        <v>12906</v>
      </c>
      <c r="L1301" s="145" t="str">
        <f t="shared" si="138"/>
        <v xml:space="preserve">     Viscous</v>
      </c>
      <c r="M1301" s="171" t="str">
        <f t="shared" si="139"/>
        <v>PI.IC.CV.261706.01</v>
      </c>
      <c r="N1301" s="171"/>
      <c r="O1301" s="171" t="str">
        <f t="shared" si="140"/>
        <v>PH.IC.CV.261706.01</v>
      </c>
      <c r="Q1301" s="171" t="str">
        <f t="shared" si="141"/>
        <v>CL.IC.CV.261706.01</v>
      </c>
      <c r="Z1301" s="145" t="s">
        <v>1717</v>
      </c>
      <c r="AA1301" s="145">
        <v>1139</v>
      </c>
      <c r="AR1301" s="145" t="s">
        <v>12773</v>
      </c>
      <c r="AS1301" s="145">
        <v>1749</v>
      </c>
    </row>
    <row r="1302" spans="1:45" s="145" customFormat="1" ht="16">
      <c r="A1302" s="145" t="s">
        <v>12003</v>
      </c>
      <c r="C1302" s="170" t="s">
        <v>1651</v>
      </c>
      <c r="D1302" s="145" t="s">
        <v>14582</v>
      </c>
      <c r="E1302" s="170" t="s">
        <v>1951</v>
      </c>
      <c r="F1302" s="145" t="s">
        <v>14583</v>
      </c>
      <c r="G1302" s="145" t="s">
        <v>14502</v>
      </c>
      <c r="H1302" s="170" t="s">
        <v>1652</v>
      </c>
      <c r="I1302" s="145" t="s">
        <v>12157</v>
      </c>
      <c r="J1302" s="171" t="str">
        <f t="shared" si="137"/>
        <v>IC.CV.261801</v>
      </c>
      <c r="K1302" s="170" t="s">
        <v>12906</v>
      </c>
      <c r="L1302" s="145" t="str">
        <f t="shared" si="138"/>
        <v xml:space="preserve">     Drsg Drainage none</v>
      </c>
      <c r="M1302" s="171" t="str">
        <f t="shared" si="139"/>
        <v>PI.IC.CV.261801.01</v>
      </c>
      <c r="N1302" s="171"/>
      <c r="O1302" s="171" t="str">
        <f t="shared" si="140"/>
        <v>PH.IC.CV.261801.01</v>
      </c>
      <c r="Q1302" s="171" t="str">
        <f t="shared" si="141"/>
        <v>CL.IC.CV.261801.01</v>
      </c>
      <c r="Z1302" s="145" t="s">
        <v>1717</v>
      </c>
      <c r="AA1302" s="145">
        <v>1139</v>
      </c>
      <c r="AR1302" s="145" t="s">
        <v>12773</v>
      </c>
      <c r="AS1302" s="145">
        <v>1749</v>
      </c>
    </row>
    <row r="1303" spans="1:45" s="145" customFormat="1" ht="16">
      <c r="A1303" s="145" t="s">
        <v>12003</v>
      </c>
      <c r="C1303" s="170" t="s">
        <v>1651</v>
      </c>
      <c r="E1303" s="170" t="s">
        <v>1951</v>
      </c>
      <c r="F1303" s="145" t="s">
        <v>14583</v>
      </c>
      <c r="G1303" s="145" t="s">
        <v>14503</v>
      </c>
      <c r="H1303" s="170" t="s">
        <v>1653</v>
      </c>
      <c r="I1303" s="145" t="s">
        <v>11400</v>
      </c>
      <c r="J1303" s="171" t="str">
        <f t="shared" si="137"/>
        <v>IC.CV.261802</v>
      </c>
      <c r="K1303" s="170" t="s">
        <v>12906</v>
      </c>
      <c r="L1303" s="145" t="str">
        <f t="shared" si="138"/>
        <v xml:space="preserve">     Drsg scant amount Drainage</v>
      </c>
      <c r="M1303" s="171" t="str">
        <f t="shared" si="139"/>
        <v>PI.IC.CV.261802.01</v>
      </c>
      <c r="N1303" s="171"/>
      <c r="O1303" s="171" t="str">
        <f t="shared" si="140"/>
        <v>PH.IC.CV.261802.01</v>
      </c>
      <c r="Q1303" s="171" t="str">
        <f t="shared" si="141"/>
        <v>CL.IC.CV.261802.01</v>
      </c>
      <c r="Z1303" s="145" t="s">
        <v>1717</v>
      </c>
      <c r="AA1303" s="145">
        <v>1139</v>
      </c>
      <c r="AR1303" s="145" t="s">
        <v>12773</v>
      </c>
      <c r="AS1303" s="145">
        <v>1749</v>
      </c>
    </row>
    <row r="1304" spans="1:45" s="145" customFormat="1" ht="16">
      <c r="A1304" s="145" t="s">
        <v>12003</v>
      </c>
      <c r="C1304" s="170" t="s">
        <v>1651</v>
      </c>
      <c r="E1304" s="170" t="s">
        <v>1951</v>
      </c>
      <c r="F1304" s="145" t="s">
        <v>14583</v>
      </c>
      <c r="G1304" s="145" t="s">
        <v>1751</v>
      </c>
      <c r="H1304" s="170" t="s">
        <v>1654</v>
      </c>
      <c r="I1304" s="145" t="s">
        <v>11730</v>
      </c>
      <c r="J1304" s="171" t="str">
        <f t="shared" si="137"/>
        <v>IC.CV.261803</v>
      </c>
      <c r="K1304" s="170" t="s">
        <v>12906</v>
      </c>
      <c r="L1304" s="145" t="str">
        <f t="shared" si="138"/>
        <v xml:space="preserve">     Drsg small amount drischarge</v>
      </c>
      <c r="M1304" s="171" t="str">
        <f t="shared" si="139"/>
        <v>PI.IC.CV.261803.01</v>
      </c>
      <c r="N1304" s="171"/>
      <c r="O1304" s="171" t="str">
        <f t="shared" si="140"/>
        <v>PH.IC.CV.261803.01</v>
      </c>
      <c r="Q1304" s="171" t="str">
        <f t="shared" si="141"/>
        <v>CL.IC.CV.261803.01</v>
      </c>
      <c r="Z1304" s="145" t="s">
        <v>1717</v>
      </c>
      <c r="AA1304" s="145">
        <v>1139</v>
      </c>
      <c r="AR1304" s="145" t="s">
        <v>12773</v>
      </c>
      <c r="AS1304" s="145">
        <v>1749</v>
      </c>
    </row>
    <row r="1305" spans="1:45" s="145" customFormat="1" ht="16">
      <c r="A1305" s="145" t="s">
        <v>12003</v>
      </c>
      <c r="C1305" s="170" t="s">
        <v>1651</v>
      </c>
      <c r="E1305" s="170" t="s">
        <v>1951</v>
      </c>
      <c r="F1305" s="145" t="s">
        <v>14583</v>
      </c>
      <c r="G1305" s="145" t="s">
        <v>14505</v>
      </c>
      <c r="H1305" s="170" t="s">
        <v>1655</v>
      </c>
      <c r="I1305" s="145" t="s">
        <v>11732</v>
      </c>
      <c r="J1305" s="171" t="str">
        <f t="shared" si="137"/>
        <v>IC.CV.261804</v>
      </c>
      <c r="K1305" s="170" t="s">
        <v>12906</v>
      </c>
      <c r="L1305" s="145" t="str">
        <f t="shared" si="138"/>
        <v xml:space="preserve">     Drsg moderate amount Drainage</v>
      </c>
      <c r="M1305" s="171" t="str">
        <f t="shared" si="139"/>
        <v>PI.IC.CV.261804.01</v>
      </c>
      <c r="N1305" s="171"/>
      <c r="O1305" s="171" t="str">
        <f t="shared" si="140"/>
        <v>PH.IC.CV.261804.01</v>
      </c>
      <c r="Q1305" s="171" t="str">
        <f t="shared" si="141"/>
        <v>CL.IC.CV.261804.01</v>
      </c>
      <c r="Z1305" s="145" t="s">
        <v>1717</v>
      </c>
      <c r="AA1305" s="145">
        <v>1139</v>
      </c>
      <c r="AR1305" s="145" t="s">
        <v>12773</v>
      </c>
      <c r="AS1305" s="145">
        <v>1749</v>
      </c>
    </row>
    <row r="1306" spans="1:45" s="145" customFormat="1" ht="16">
      <c r="A1306" s="145" t="s">
        <v>12003</v>
      </c>
      <c r="C1306" s="170" t="s">
        <v>1651</v>
      </c>
      <c r="E1306" s="170" t="s">
        <v>1951</v>
      </c>
      <c r="F1306" s="145" t="s">
        <v>14583</v>
      </c>
      <c r="G1306" s="145" t="s">
        <v>14566</v>
      </c>
      <c r="H1306" s="170" t="s">
        <v>1715</v>
      </c>
      <c r="I1306" s="145" t="s">
        <v>11734</v>
      </c>
      <c r="J1306" s="171" t="str">
        <f t="shared" si="137"/>
        <v>IC.CV.261805</v>
      </c>
      <c r="K1306" s="170" t="s">
        <v>12906</v>
      </c>
      <c r="L1306" s="145" t="str">
        <f t="shared" si="138"/>
        <v xml:space="preserve">     Drsg large amount Drainage</v>
      </c>
      <c r="M1306" s="171" t="str">
        <f t="shared" si="139"/>
        <v>PI.IC.CV.261805.01</v>
      </c>
      <c r="N1306" s="171"/>
      <c r="O1306" s="171" t="str">
        <f t="shared" si="140"/>
        <v>PH.IC.CV.261805.01</v>
      </c>
      <c r="Q1306" s="171" t="str">
        <f t="shared" si="141"/>
        <v>CL.IC.CV.261805.01</v>
      </c>
      <c r="Z1306" s="145" t="s">
        <v>1717</v>
      </c>
      <c r="AA1306" s="145">
        <v>1139</v>
      </c>
      <c r="AR1306" s="145" t="s">
        <v>12773</v>
      </c>
      <c r="AS1306" s="145">
        <v>1749</v>
      </c>
    </row>
    <row r="1307" spans="1:45" s="145" customFormat="1" ht="16">
      <c r="A1307" s="145" t="s">
        <v>12003</v>
      </c>
      <c r="C1307" s="170" t="s">
        <v>1651</v>
      </c>
      <c r="D1307" s="145" t="s">
        <v>9836</v>
      </c>
      <c r="E1307" s="170" t="s">
        <v>1951</v>
      </c>
      <c r="F1307" s="145" t="s">
        <v>14583</v>
      </c>
      <c r="G1307" s="145" t="s">
        <v>14567</v>
      </c>
      <c r="H1307" s="170" t="s">
        <v>1657</v>
      </c>
      <c r="I1307" s="145" t="s">
        <v>11753</v>
      </c>
      <c r="J1307" s="171" t="str">
        <f t="shared" si="137"/>
        <v>IC.CV.261806</v>
      </c>
      <c r="K1307" s="170" t="s">
        <v>12906</v>
      </c>
      <c r="L1307" s="145" t="str">
        <f t="shared" si="138"/>
        <v xml:space="preserve">     Drsg Drainage same amount</v>
      </c>
      <c r="M1307" s="171" t="str">
        <f t="shared" si="139"/>
        <v>PI.IC.CV.261806.01</v>
      </c>
      <c r="N1307" s="171"/>
      <c r="O1307" s="171" t="str">
        <f t="shared" si="140"/>
        <v>PH.IC.CV.261806.01</v>
      </c>
      <c r="Q1307" s="171" t="str">
        <f t="shared" si="141"/>
        <v>CL.IC.CV.261806.01</v>
      </c>
      <c r="Z1307" s="145" t="s">
        <v>1717</v>
      </c>
      <c r="AA1307" s="145">
        <v>1139</v>
      </c>
      <c r="AR1307" s="145" t="s">
        <v>12773</v>
      </c>
      <c r="AS1307" s="145">
        <v>1749</v>
      </c>
    </row>
    <row r="1308" spans="1:45" s="145" customFormat="1" ht="16">
      <c r="A1308" s="145" t="s">
        <v>12003</v>
      </c>
      <c r="C1308" s="170" t="s">
        <v>1651</v>
      </c>
      <c r="E1308" s="170" t="s">
        <v>1951</v>
      </c>
      <c r="F1308" s="145" t="s">
        <v>14583</v>
      </c>
      <c r="G1308" s="145" t="s">
        <v>14509</v>
      </c>
      <c r="H1308" s="170" t="s">
        <v>1658</v>
      </c>
      <c r="I1308" s="145" t="s">
        <v>11752</v>
      </c>
      <c r="J1308" s="171" t="str">
        <f t="shared" si="137"/>
        <v>IC.CV.261807</v>
      </c>
      <c r="K1308" s="170" t="s">
        <v>12906</v>
      </c>
      <c r="L1308" s="145" t="str">
        <f t="shared" si="138"/>
        <v xml:space="preserve">     Drsg Drainage decreasing</v>
      </c>
      <c r="M1308" s="171" t="str">
        <f t="shared" si="139"/>
        <v>PI.IC.CV.261807.01</v>
      </c>
      <c r="N1308" s="171"/>
      <c r="O1308" s="171" t="str">
        <f t="shared" si="140"/>
        <v>PH.IC.CV.261807.01</v>
      </c>
      <c r="Q1308" s="171" t="str">
        <f t="shared" si="141"/>
        <v>CL.IC.CV.261807.01</v>
      </c>
      <c r="Z1308" s="145" t="s">
        <v>1717</v>
      </c>
      <c r="AA1308" s="145">
        <v>1139</v>
      </c>
      <c r="AR1308" s="145" t="s">
        <v>12773</v>
      </c>
      <c r="AS1308" s="145">
        <v>1749</v>
      </c>
    </row>
    <row r="1309" spans="1:45" s="145" customFormat="1" ht="16">
      <c r="A1309" s="145" t="s">
        <v>12003</v>
      </c>
      <c r="C1309" s="170" t="s">
        <v>1651</v>
      </c>
      <c r="E1309" s="170" t="s">
        <v>1951</v>
      </c>
      <c r="F1309" s="145" t="s">
        <v>14583</v>
      </c>
      <c r="G1309" s="145" t="s">
        <v>14510</v>
      </c>
      <c r="H1309" s="170" t="s">
        <v>1659</v>
      </c>
      <c r="I1309" s="145" t="s">
        <v>11583</v>
      </c>
      <c r="J1309" s="171" t="str">
        <f t="shared" si="137"/>
        <v>IC.CV.261808</v>
      </c>
      <c r="K1309" s="170" t="s">
        <v>12906</v>
      </c>
      <c r="L1309" s="145" t="str">
        <f t="shared" si="138"/>
        <v xml:space="preserve">     Drsg Drainage increasing</v>
      </c>
      <c r="M1309" s="171" t="str">
        <f t="shared" si="139"/>
        <v>PI.IC.CV.261808.01</v>
      </c>
      <c r="N1309" s="171"/>
      <c r="O1309" s="171" t="str">
        <f t="shared" si="140"/>
        <v>PH.IC.CV.261808.01</v>
      </c>
      <c r="Q1309" s="171" t="str">
        <f t="shared" si="141"/>
        <v>CL.IC.CV.261808.01</v>
      </c>
      <c r="Z1309" s="145" t="s">
        <v>1717</v>
      </c>
      <c r="AA1309" s="145">
        <v>1139</v>
      </c>
      <c r="AR1309" s="145" t="s">
        <v>12773</v>
      </c>
      <c r="AS1309" s="145">
        <v>1749</v>
      </c>
    </row>
    <row r="1310" spans="1:45" s="145" customFormat="1" ht="16">
      <c r="A1310" s="145" t="s">
        <v>12003</v>
      </c>
      <c r="C1310" s="170" t="s">
        <v>1651</v>
      </c>
      <c r="D1310" s="145" t="s">
        <v>14584</v>
      </c>
      <c r="E1310" s="170" t="s">
        <v>1952</v>
      </c>
      <c r="F1310" s="145" t="s">
        <v>14585</v>
      </c>
      <c r="G1310" s="145" t="s">
        <v>11363</v>
      </c>
      <c r="H1310" s="170" t="s">
        <v>1652</v>
      </c>
      <c r="I1310" s="145" t="s">
        <v>12171</v>
      </c>
      <c r="J1310" s="171" t="str">
        <f t="shared" si="137"/>
        <v>IC.CV.261901</v>
      </c>
      <c r="K1310" s="170" t="s">
        <v>12906</v>
      </c>
      <c r="L1310" s="145" t="str">
        <f t="shared" si="138"/>
        <v xml:space="preserve">     None</v>
      </c>
      <c r="M1310" s="171" t="str">
        <f t="shared" si="139"/>
        <v>PI.IC.CV.261901.01</v>
      </c>
      <c r="N1310" s="171"/>
      <c r="O1310" s="171" t="str">
        <f t="shared" si="140"/>
        <v>PH.IC.CV.261901.01</v>
      </c>
      <c r="Q1310" s="171" t="str">
        <f t="shared" si="141"/>
        <v>CL.IC.CV.261901.01</v>
      </c>
      <c r="Z1310" s="145" t="s">
        <v>1717</v>
      </c>
      <c r="AA1310" s="145">
        <v>1139</v>
      </c>
      <c r="AR1310" s="145" t="s">
        <v>12773</v>
      </c>
      <c r="AS1310" s="145">
        <v>1749</v>
      </c>
    </row>
    <row r="1311" spans="1:45" s="145" customFormat="1" ht="16">
      <c r="A1311" s="145" t="s">
        <v>12003</v>
      </c>
      <c r="C1311" s="170" t="s">
        <v>1651</v>
      </c>
      <c r="E1311" s="170" t="s">
        <v>1952</v>
      </c>
      <c r="F1311" s="145" t="s">
        <v>14585</v>
      </c>
      <c r="G1311" s="145" t="s">
        <v>11234</v>
      </c>
      <c r="H1311" s="170" t="s">
        <v>1653</v>
      </c>
      <c r="I1311" s="145" t="s">
        <v>11235</v>
      </c>
      <c r="J1311" s="171" t="str">
        <f t="shared" si="137"/>
        <v>IC.CV.261902</v>
      </c>
      <c r="K1311" s="170" t="s">
        <v>12906</v>
      </c>
      <c r="L1311" s="145" t="str">
        <f t="shared" si="138"/>
        <v xml:space="preserve">     Foul</v>
      </c>
      <c r="M1311" s="171" t="str">
        <f t="shared" si="139"/>
        <v>PI.IC.CV.261902.01</v>
      </c>
      <c r="N1311" s="171"/>
      <c r="O1311" s="171" t="str">
        <f t="shared" si="140"/>
        <v>PH.IC.CV.261902.01</v>
      </c>
      <c r="Q1311" s="171" t="str">
        <f t="shared" si="141"/>
        <v>CL.IC.CV.261902.01</v>
      </c>
      <c r="Z1311" s="145" t="s">
        <v>1717</v>
      </c>
      <c r="AA1311" s="145">
        <v>1139</v>
      </c>
      <c r="AR1311" s="145" t="s">
        <v>12773</v>
      </c>
      <c r="AS1311" s="145">
        <v>1749</v>
      </c>
    </row>
    <row r="1312" spans="1:45" s="145" customFormat="1" ht="16">
      <c r="A1312" s="145" t="s">
        <v>12003</v>
      </c>
      <c r="C1312" s="170" t="s">
        <v>1651</v>
      </c>
      <c r="D1312" s="145" t="s">
        <v>10436</v>
      </c>
      <c r="E1312" s="170" t="s">
        <v>1953</v>
      </c>
      <c r="F1312" s="145" t="s">
        <v>14549</v>
      </c>
      <c r="G1312" s="145" t="s">
        <v>11325</v>
      </c>
      <c r="H1312" s="170" t="s">
        <v>11848</v>
      </c>
      <c r="I1312" s="145" t="s">
        <v>11179</v>
      </c>
      <c r="J1312" s="171" t="str">
        <f t="shared" si="137"/>
        <v>IC.CV.262001</v>
      </c>
      <c r="K1312" s="170" t="s">
        <v>12906</v>
      </c>
      <c r="L1312" s="145" t="str">
        <f t="shared" si="138"/>
        <v xml:space="preserve">     Colorless</v>
      </c>
      <c r="M1312" s="171" t="str">
        <f t="shared" si="139"/>
        <v>PI.IC.CV.262001.01</v>
      </c>
      <c r="N1312" s="171"/>
      <c r="O1312" s="171" t="str">
        <f t="shared" si="140"/>
        <v>PH.IC.CV.262001.01</v>
      </c>
      <c r="Q1312" s="171" t="str">
        <f t="shared" si="141"/>
        <v>CL.IC.CV.262001.01</v>
      </c>
      <c r="Z1312" s="145" t="s">
        <v>1717</v>
      </c>
      <c r="AA1312" s="145">
        <v>1139</v>
      </c>
      <c r="AR1312" s="145" t="s">
        <v>12773</v>
      </c>
      <c r="AS1312" s="145">
        <v>1749</v>
      </c>
    </row>
    <row r="1313" spans="1:45" s="145" customFormat="1" ht="16">
      <c r="A1313" s="145" t="s">
        <v>12003</v>
      </c>
      <c r="C1313" s="170" t="s">
        <v>1651</v>
      </c>
      <c r="E1313" s="170" t="s">
        <v>1953</v>
      </c>
      <c r="F1313" s="145" t="s">
        <v>14549</v>
      </c>
      <c r="G1313" s="145" t="s">
        <v>11180</v>
      </c>
      <c r="H1313" s="170" t="s">
        <v>12030</v>
      </c>
      <c r="I1313" s="145" t="s">
        <v>11181</v>
      </c>
      <c r="J1313" s="171" t="str">
        <f t="shared" si="137"/>
        <v>IC.CV.262002</v>
      </c>
      <c r="K1313" s="170" t="s">
        <v>12906</v>
      </c>
      <c r="L1313" s="145" t="str">
        <f t="shared" si="138"/>
        <v xml:space="preserve">     Pink</v>
      </c>
      <c r="M1313" s="171" t="str">
        <f t="shared" si="139"/>
        <v>PI.IC.CV.262002.01</v>
      </c>
      <c r="N1313" s="171"/>
      <c r="O1313" s="171" t="str">
        <f t="shared" si="140"/>
        <v>PH.IC.CV.262002.01</v>
      </c>
      <c r="Q1313" s="171" t="str">
        <f t="shared" si="141"/>
        <v>CL.IC.CV.262002.01</v>
      </c>
      <c r="Z1313" s="145" t="s">
        <v>1717</v>
      </c>
      <c r="AA1313" s="145">
        <v>1139</v>
      </c>
      <c r="AR1313" s="145" t="s">
        <v>12773</v>
      </c>
      <c r="AS1313" s="145">
        <v>1749</v>
      </c>
    </row>
    <row r="1314" spans="1:45" s="145" customFormat="1" ht="16">
      <c r="A1314" s="145" t="s">
        <v>12003</v>
      </c>
      <c r="C1314" s="170" t="s">
        <v>1651</v>
      </c>
      <c r="E1314" s="170" t="s">
        <v>1953</v>
      </c>
      <c r="F1314" s="145" t="s">
        <v>14549</v>
      </c>
      <c r="G1314" s="145" t="s">
        <v>11329</v>
      </c>
      <c r="H1314" s="170" t="s">
        <v>12032</v>
      </c>
      <c r="I1314" s="145" t="s">
        <v>11477</v>
      </c>
      <c r="J1314" s="171" t="str">
        <f t="shared" si="137"/>
        <v>IC.CV.262003</v>
      </c>
      <c r="K1314" s="170" t="s">
        <v>12906</v>
      </c>
      <c r="L1314" s="145" t="str">
        <f t="shared" si="138"/>
        <v xml:space="preserve">     Red</v>
      </c>
      <c r="M1314" s="171" t="str">
        <f t="shared" si="139"/>
        <v>PI.IC.CV.262003.01</v>
      </c>
      <c r="N1314" s="171"/>
      <c r="O1314" s="171" t="str">
        <f t="shared" si="140"/>
        <v>PH.IC.CV.262003.01</v>
      </c>
      <c r="Q1314" s="171" t="str">
        <f t="shared" si="141"/>
        <v>CL.IC.CV.262003.01</v>
      </c>
      <c r="Z1314" s="145" t="s">
        <v>1717</v>
      </c>
      <c r="AA1314" s="145">
        <v>1139</v>
      </c>
      <c r="AR1314" s="145" t="s">
        <v>12773</v>
      </c>
      <c r="AS1314" s="145">
        <v>1749</v>
      </c>
    </row>
    <row r="1315" spans="1:45" s="145" customFormat="1" ht="16">
      <c r="A1315" s="145" t="s">
        <v>12003</v>
      </c>
      <c r="C1315" s="170" t="s">
        <v>1651</v>
      </c>
      <c r="E1315" s="170" t="s">
        <v>1953</v>
      </c>
      <c r="F1315" s="145" t="s">
        <v>14549</v>
      </c>
      <c r="G1315" s="145" t="s">
        <v>11330</v>
      </c>
      <c r="H1315" s="170" t="s">
        <v>12028</v>
      </c>
      <c r="I1315" s="145" t="s">
        <v>11331</v>
      </c>
      <c r="J1315" s="171" t="str">
        <f t="shared" si="137"/>
        <v>IC.CV.262004</v>
      </c>
      <c r="K1315" s="170" t="s">
        <v>12906</v>
      </c>
      <c r="L1315" s="145" t="str">
        <f t="shared" si="138"/>
        <v xml:space="preserve">     Maroon</v>
      </c>
      <c r="M1315" s="171" t="str">
        <f t="shared" si="139"/>
        <v>PI.IC.CV.262004.01</v>
      </c>
      <c r="N1315" s="171"/>
      <c r="O1315" s="171" t="str">
        <f t="shared" si="140"/>
        <v>PH.IC.CV.262004.01</v>
      </c>
      <c r="Q1315" s="171" t="str">
        <f t="shared" si="141"/>
        <v>CL.IC.CV.262004.01</v>
      </c>
      <c r="Z1315" s="145" t="s">
        <v>1717</v>
      </c>
      <c r="AA1315" s="145">
        <v>1139</v>
      </c>
      <c r="AR1315" s="145" t="s">
        <v>12773</v>
      </c>
      <c r="AS1315" s="145">
        <v>1749</v>
      </c>
    </row>
    <row r="1316" spans="1:45" s="145" customFormat="1" ht="16">
      <c r="A1316" s="145" t="s">
        <v>12003</v>
      </c>
      <c r="C1316" s="170" t="s">
        <v>1651</v>
      </c>
      <c r="E1316" s="170" t="s">
        <v>1953</v>
      </c>
      <c r="F1316" s="145" t="s">
        <v>14549</v>
      </c>
      <c r="G1316" s="145" t="s">
        <v>11176</v>
      </c>
      <c r="H1316" s="170" t="s">
        <v>12210</v>
      </c>
      <c r="I1316" s="145" t="s">
        <v>11177</v>
      </c>
      <c r="J1316" s="171" t="str">
        <f t="shared" si="137"/>
        <v>IC.CV.262005</v>
      </c>
      <c r="K1316" s="170" t="s">
        <v>12906</v>
      </c>
      <c r="L1316" s="145" t="str">
        <f t="shared" si="138"/>
        <v xml:space="preserve">     Yellow</v>
      </c>
      <c r="M1316" s="171" t="str">
        <f t="shared" si="139"/>
        <v>PI.IC.CV.262005.01</v>
      </c>
      <c r="N1316" s="171"/>
      <c r="O1316" s="171" t="str">
        <f t="shared" si="140"/>
        <v>PH.IC.CV.262005.01</v>
      </c>
      <c r="Q1316" s="171" t="str">
        <f t="shared" si="141"/>
        <v>CL.IC.CV.262005.01</v>
      </c>
      <c r="Z1316" s="145" t="s">
        <v>1717</v>
      </c>
      <c r="AA1316" s="145">
        <v>1139</v>
      </c>
      <c r="AR1316" s="145" t="s">
        <v>12773</v>
      </c>
      <c r="AS1316" s="145">
        <v>1749</v>
      </c>
    </row>
    <row r="1317" spans="1:45" s="145" customFormat="1" ht="16">
      <c r="A1317" s="145" t="s">
        <v>12003</v>
      </c>
      <c r="C1317" s="170" t="s">
        <v>1651</v>
      </c>
      <c r="E1317" s="170" t="s">
        <v>1953</v>
      </c>
      <c r="F1317" s="145" t="s">
        <v>14549</v>
      </c>
      <c r="G1317" s="145" t="s">
        <v>11876</v>
      </c>
      <c r="H1317" s="170" t="s">
        <v>12212</v>
      </c>
      <c r="I1317" s="145" t="s">
        <v>11877</v>
      </c>
      <c r="J1317" s="171" t="str">
        <f t="shared" si="137"/>
        <v>IC.CV.262006</v>
      </c>
      <c r="K1317" s="170" t="s">
        <v>12906</v>
      </c>
      <c r="L1317" s="145" t="str">
        <f t="shared" si="138"/>
        <v xml:space="preserve">     Amber</v>
      </c>
      <c r="M1317" s="171" t="str">
        <f t="shared" si="139"/>
        <v>PI.IC.CV.262006.01</v>
      </c>
      <c r="N1317" s="171"/>
      <c r="O1317" s="171" t="str">
        <f t="shared" si="140"/>
        <v>PH.IC.CV.262006.01</v>
      </c>
      <c r="Q1317" s="171" t="str">
        <f t="shared" si="141"/>
        <v>CL.IC.CV.262006.01</v>
      </c>
      <c r="Z1317" s="145" t="s">
        <v>1717</v>
      </c>
      <c r="AA1317" s="145">
        <v>1139</v>
      </c>
      <c r="AR1317" s="145" t="s">
        <v>12773</v>
      </c>
      <c r="AS1317" s="145">
        <v>1749</v>
      </c>
    </row>
    <row r="1318" spans="1:45" s="145" customFormat="1" ht="16">
      <c r="A1318" s="145" t="s">
        <v>12003</v>
      </c>
      <c r="C1318" s="170" t="s">
        <v>1651</v>
      </c>
      <c r="E1318" s="170" t="s">
        <v>1953</v>
      </c>
      <c r="F1318" s="145" t="s">
        <v>14549</v>
      </c>
      <c r="G1318" s="145" t="s">
        <v>11878</v>
      </c>
      <c r="H1318" s="170" t="s">
        <v>12225</v>
      </c>
      <c r="I1318" s="145" t="s">
        <v>11879</v>
      </c>
      <c r="J1318" s="171" t="str">
        <f t="shared" si="137"/>
        <v>IC.CV.262007</v>
      </c>
      <c r="K1318" s="170" t="s">
        <v>12906</v>
      </c>
      <c r="L1318" s="145" t="str">
        <f t="shared" si="138"/>
        <v xml:space="preserve">     Green</v>
      </c>
      <c r="M1318" s="171" t="str">
        <f t="shared" si="139"/>
        <v>PI.IC.CV.262007.01</v>
      </c>
      <c r="N1318" s="171"/>
      <c r="O1318" s="171" t="str">
        <f t="shared" si="140"/>
        <v>PH.IC.CV.262007.01</v>
      </c>
      <c r="Q1318" s="171" t="str">
        <f t="shared" si="141"/>
        <v>CL.IC.CV.262007.01</v>
      </c>
      <c r="Z1318" s="145" t="s">
        <v>1717</v>
      </c>
      <c r="AA1318" s="145">
        <v>1139</v>
      </c>
      <c r="AR1318" s="145" t="s">
        <v>12773</v>
      </c>
      <c r="AS1318" s="145">
        <v>1749</v>
      </c>
    </row>
    <row r="1319" spans="1:45" s="145" customFormat="1" ht="16">
      <c r="A1319" s="145" t="s">
        <v>12003</v>
      </c>
      <c r="C1319" s="170" t="s">
        <v>1651</v>
      </c>
      <c r="E1319" s="170" t="s">
        <v>1953</v>
      </c>
      <c r="F1319" s="145" t="s">
        <v>14549</v>
      </c>
      <c r="G1319" s="145" t="s">
        <v>11880</v>
      </c>
      <c r="H1319" s="170" t="s">
        <v>11638</v>
      </c>
      <c r="I1319" s="145" t="s">
        <v>11881</v>
      </c>
      <c r="J1319" s="171" t="str">
        <f t="shared" si="137"/>
        <v>IC.CV.262008</v>
      </c>
      <c r="K1319" s="170" t="s">
        <v>12906</v>
      </c>
      <c r="L1319" s="145" t="str">
        <f t="shared" si="138"/>
        <v xml:space="preserve">     Tan</v>
      </c>
      <c r="M1319" s="171" t="str">
        <f t="shared" si="139"/>
        <v>PI.IC.CV.262008.01</v>
      </c>
      <c r="N1319" s="171"/>
      <c r="O1319" s="171" t="str">
        <f t="shared" si="140"/>
        <v>PH.IC.CV.262008.01</v>
      </c>
      <c r="Q1319" s="171" t="str">
        <f t="shared" si="141"/>
        <v>CL.IC.CV.262008.01</v>
      </c>
      <c r="Z1319" s="145" t="s">
        <v>1717</v>
      </c>
      <c r="AA1319" s="145">
        <v>1139</v>
      </c>
      <c r="AR1319" s="145" t="s">
        <v>12773</v>
      </c>
      <c r="AS1319" s="145">
        <v>1749</v>
      </c>
    </row>
    <row r="1320" spans="1:45" s="145" customFormat="1" ht="16">
      <c r="A1320" s="145" t="s">
        <v>12003</v>
      </c>
      <c r="C1320" s="170" t="s">
        <v>1651</v>
      </c>
      <c r="E1320" s="170" t="s">
        <v>1953</v>
      </c>
      <c r="F1320" s="145" t="s">
        <v>14549</v>
      </c>
      <c r="G1320" s="145" t="s">
        <v>11882</v>
      </c>
      <c r="H1320" s="170" t="s">
        <v>11639</v>
      </c>
      <c r="I1320" s="145" t="s">
        <v>11883</v>
      </c>
      <c r="J1320" s="171" t="str">
        <f t="shared" si="137"/>
        <v>IC.CV.262009</v>
      </c>
      <c r="K1320" s="170" t="s">
        <v>12906</v>
      </c>
      <c r="L1320" s="145" t="str">
        <f t="shared" si="138"/>
        <v xml:space="preserve">     Bloody</v>
      </c>
      <c r="M1320" s="171" t="str">
        <f t="shared" si="139"/>
        <v>PI.IC.CV.262009.01</v>
      </c>
      <c r="N1320" s="171"/>
      <c r="O1320" s="171" t="str">
        <f t="shared" si="140"/>
        <v>PH.IC.CV.262009.01</v>
      </c>
      <c r="Q1320" s="171" t="str">
        <f t="shared" si="141"/>
        <v>CL.IC.CV.262009.01</v>
      </c>
      <c r="Z1320" s="145" t="s">
        <v>1717</v>
      </c>
      <c r="AA1320" s="145">
        <v>1139</v>
      </c>
      <c r="AR1320" s="145" t="s">
        <v>12773</v>
      </c>
      <c r="AS1320" s="145">
        <v>1749</v>
      </c>
    </row>
    <row r="1321" spans="1:45" s="145" customFormat="1" ht="16">
      <c r="A1321" s="145" t="s">
        <v>12003</v>
      </c>
      <c r="C1321" s="170" t="s">
        <v>1651</v>
      </c>
      <c r="D1321" s="145" t="s">
        <v>3824</v>
      </c>
      <c r="E1321" s="170" t="s">
        <v>1954</v>
      </c>
      <c r="F1321" s="145" t="s">
        <v>14669</v>
      </c>
      <c r="G1321" s="145" t="s">
        <v>11884</v>
      </c>
      <c r="H1321" s="170" t="s">
        <v>1702</v>
      </c>
      <c r="I1321" s="145" t="s">
        <v>11546</v>
      </c>
      <c r="J1321" s="171" t="str">
        <f t="shared" si="137"/>
        <v>IC.CV.262101</v>
      </c>
      <c r="K1321" s="170" t="s">
        <v>12906</v>
      </c>
      <c r="L1321" s="145" t="str">
        <f t="shared" si="138"/>
        <v xml:space="preserve">     Serosanguinous</v>
      </c>
      <c r="M1321" s="171" t="str">
        <f t="shared" si="139"/>
        <v>PI.IC.CV.262101.01</v>
      </c>
      <c r="N1321" s="171"/>
      <c r="O1321" s="171" t="str">
        <f t="shared" si="140"/>
        <v>PH.IC.CV.262101.01</v>
      </c>
      <c r="Q1321" s="171" t="str">
        <f t="shared" si="141"/>
        <v>CL.IC.CV.262101.01</v>
      </c>
      <c r="Z1321" s="145" t="s">
        <v>1717</v>
      </c>
      <c r="AA1321" s="145">
        <v>1139</v>
      </c>
      <c r="AR1321" s="145" t="s">
        <v>12773</v>
      </c>
      <c r="AS1321" s="145">
        <v>1749</v>
      </c>
    </row>
    <row r="1322" spans="1:45" s="145" customFormat="1" ht="16">
      <c r="A1322" s="145" t="s">
        <v>12003</v>
      </c>
      <c r="C1322" s="170" t="s">
        <v>1651</v>
      </c>
      <c r="E1322" s="170" t="s">
        <v>1954</v>
      </c>
      <c r="F1322" s="145" t="s">
        <v>14669</v>
      </c>
      <c r="G1322" s="145" t="s">
        <v>11547</v>
      </c>
      <c r="H1322" s="170" t="s">
        <v>1703</v>
      </c>
      <c r="I1322" s="145" t="s">
        <v>11548</v>
      </c>
      <c r="J1322" s="171" t="str">
        <f t="shared" si="137"/>
        <v>IC.CV.262102</v>
      </c>
      <c r="K1322" s="170" t="s">
        <v>12906</v>
      </c>
      <c r="L1322" s="145" t="str">
        <f t="shared" si="138"/>
        <v xml:space="preserve">     Serous</v>
      </c>
      <c r="M1322" s="171" t="str">
        <f t="shared" si="139"/>
        <v>PI.IC.CV.262102.01</v>
      </c>
      <c r="N1322" s="171"/>
      <c r="O1322" s="171" t="str">
        <f t="shared" si="140"/>
        <v>PH.IC.CV.262102.01</v>
      </c>
      <c r="Q1322" s="171" t="str">
        <f t="shared" si="141"/>
        <v>CL.IC.CV.262102.01</v>
      </c>
      <c r="Z1322" s="145" t="s">
        <v>1717</v>
      </c>
      <c r="AA1322" s="145">
        <v>1139</v>
      </c>
      <c r="AR1322" s="145" t="s">
        <v>12773</v>
      </c>
      <c r="AS1322" s="145">
        <v>1749</v>
      </c>
    </row>
    <row r="1323" spans="1:45" s="145" customFormat="1" ht="16">
      <c r="A1323" s="145" t="s">
        <v>12003</v>
      </c>
      <c r="C1323" s="170" t="s">
        <v>1651</v>
      </c>
      <c r="E1323" s="170" t="s">
        <v>1954</v>
      </c>
      <c r="F1323" s="145" t="s">
        <v>14669</v>
      </c>
      <c r="G1323" s="145" t="s">
        <v>11549</v>
      </c>
      <c r="H1323" s="170" t="s">
        <v>1704</v>
      </c>
      <c r="I1323" s="145" t="s">
        <v>11550</v>
      </c>
      <c r="J1323" s="171" t="str">
        <f t="shared" si="137"/>
        <v>IC.CV.262103</v>
      </c>
      <c r="K1323" s="170" t="s">
        <v>12906</v>
      </c>
      <c r="L1323" s="145" t="str">
        <f t="shared" si="138"/>
        <v xml:space="preserve">     Clear</v>
      </c>
      <c r="M1323" s="171" t="str">
        <f t="shared" si="139"/>
        <v>PI.IC.CV.262103.01</v>
      </c>
      <c r="N1323" s="171"/>
      <c r="O1323" s="171" t="str">
        <f t="shared" si="140"/>
        <v>PH.IC.CV.262103.01</v>
      </c>
      <c r="Q1323" s="171" t="str">
        <f t="shared" si="141"/>
        <v>CL.IC.CV.262103.01</v>
      </c>
      <c r="Z1323" s="145" t="s">
        <v>1717</v>
      </c>
      <c r="AA1323" s="145">
        <v>1139</v>
      </c>
      <c r="AR1323" s="145" t="s">
        <v>12773</v>
      </c>
      <c r="AS1323" s="145">
        <v>1749</v>
      </c>
    </row>
    <row r="1324" spans="1:45" s="145" customFormat="1" ht="16">
      <c r="A1324" s="145" t="s">
        <v>12003</v>
      </c>
      <c r="C1324" s="170" t="s">
        <v>1651</v>
      </c>
      <c r="E1324" s="170" t="s">
        <v>1954</v>
      </c>
      <c r="F1324" s="145" t="s">
        <v>14669</v>
      </c>
      <c r="G1324" s="145" t="s">
        <v>11551</v>
      </c>
      <c r="H1324" s="170" t="s">
        <v>1865</v>
      </c>
      <c r="I1324" s="145" t="s">
        <v>11552</v>
      </c>
      <c r="J1324" s="171" t="str">
        <f t="shared" si="137"/>
        <v>IC.CV.262104</v>
      </c>
      <c r="K1324" s="170" t="s">
        <v>12906</v>
      </c>
      <c r="L1324" s="145" t="str">
        <f t="shared" si="138"/>
        <v xml:space="preserve">     Cloudy</v>
      </c>
      <c r="M1324" s="171" t="str">
        <f t="shared" si="139"/>
        <v>PI.IC.CV.262104.01</v>
      </c>
      <c r="N1324" s="171"/>
      <c r="O1324" s="171" t="str">
        <f t="shared" si="140"/>
        <v>PH.IC.CV.262104.01</v>
      </c>
      <c r="Q1324" s="171" t="str">
        <f t="shared" si="141"/>
        <v>CL.IC.CV.262104.01</v>
      </c>
      <c r="Z1324" s="145" t="s">
        <v>1717</v>
      </c>
      <c r="AA1324" s="145">
        <v>1139</v>
      </c>
      <c r="AR1324" s="145" t="s">
        <v>12773</v>
      </c>
      <c r="AS1324" s="145">
        <v>1749</v>
      </c>
    </row>
    <row r="1325" spans="1:45" s="145" customFormat="1" ht="16">
      <c r="A1325" s="145" t="s">
        <v>12003</v>
      </c>
      <c r="C1325" s="170" t="s">
        <v>1651</v>
      </c>
      <c r="E1325" s="170" t="s">
        <v>1954</v>
      </c>
      <c r="F1325" s="145" t="s">
        <v>14669</v>
      </c>
      <c r="G1325" s="145" t="s">
        <v>11553</v>
      </c>
      <c r="H1325" s="170" t="s">
        <v>1656</v>
      </c>
      <c r="I1325" s="145" t="s">
        <v>11554</v>
      </c>
      <c r="J1325" s="171" t="str">
        <f t="shared" si="137"/>
        <v>IC.CV.262105</v>
      </c>
      <c r="K1325" s="170" t="s">
        <v>12906</v>
      </c>
      <c r="L1325" s="145" t="str">
        <f t="shared" si="138"/>
        <v xml:space="preserve">     Purulent</v>
      </c>
      <c r="M1325" s="171" t="str">
        <f t="shared" si="139"/>
        <v>PI.IC.CV.262105.01</v>
      </c>
      <c r="N1325" s="171"/>
      <c r="O1325" s="171" t="str">
        <f t="shared" si="140"/>
        <v>PH.IC.CV.262105.01</v>
      </c>
      <c r="Q1325" s="171" t="str">
        <f t="shared" si="141"/>
        <v>CL.IC.CV.262105.01</v>
      </c>
      <c r="Z1325" s="145" t="s">
        <v>1717</v>
      </c>
      <c r="AA1325" s="145">
        <v>1139</v>
      </c>
      <c r="AR1325" s="145" t="s">
        <v>12773</v>
      </c>
      <c r="AS1325" s="145">
        <v>1749</v>
      </c>
    </row>
    <row r="1326" spans="1:45" s="145" customFormat="1" ht="16">
      <c r="A1326" s="145" t="s">
        <v>12003</v>
      </c>
      <c r="C1326" s="170" t="s">
        <v>1651</v>
      </c>
      <c r="E1326" s="170" t="s">
        <v>1954</v>
      </c>
      <c r="F1326" s="145" t="s">
        <v>14669</v>
      </c>
      <c r="G1326" s="145" t="s">
        <v>11395</v>
      </c>
      <c r="H1326" s="170" t="s">
        <v>1866</v>
      </c>
      <c r="I1326" s="145" t="s">
        <v>11396</v>
      </c>
      <c r="J1326" s="171" t="str">
        <f t="shared" si="137"/>
        <v>IC.CV.262106</v>
      </c>
      <c r="K1326" s="170" t="s">
        <v>12906</v>
      </c>
      <c r="L1326" s="145" t="str">
        <f t="shared" si="138"/>
        <v xml:space="preserve">     Viscous</v>
      </c>
      <c r="M1326" s="171" t="str">
        <f t="shared" si="139"/>
        <v>PI.IC.CV.262106.01</v>
      </c>
      <c r="N1326" s="171"/>
      <c r="O1326" s="171" t="str">
        <f t="shared" si="140"/>
        <v>PH.IC.CV.262106.01</v>
      </c>
      <c r="Q1326" s="171" t="str">
        <f t="shared" si="141"/>
        <v>CL.IC.CV.262106.01</v>
      </c>
      <c r="Z1326" s="145" t="s">
        <v>1717</v>
      </c>
      <c r="AA1326" s="145">
        <v>1139</v>
      </c>
      <c r="AR1326" s="145" t="s">
        <v>12773</v>
      </c>
      <c r="AS1326" s="145">
        <v>1749</v>
      </c>
    </row>
    <row r="1327" spans="1:45" s="145" customFormat="1" ht="16">
      <c r="A1327" s="145" t="s">
        <v>12003</v>
      </c>
      <c r="C1327" s="170" t="s">
        <v>1651</v>
      </c>
      <c r="D1327" s="145" t="s">
        <v>14532</v>
      </c>
      <c r="E1327" s="170" t="s">
        <v>1955</v>
      </c>
      <c r="F1327" s="145" t="s">
        <v>14670</v>
      </c>
      <c r="G1327" s="145" t="s">
        <v>11398</v>
      </c>
      <c r="H1327" s="170" t="s">
        <v>1702</v>
      </c>
      <c r="I1327" s="145" t="s">
        <v>12157</v>
      </c>
      <c r="J1327" s="171" t="str">
        <f t="shared" si="137"/>
        <v>IC.CV.262201</v>
      </c>
      <c r="K1327" s="170" t="s">
        <v>12906</v>
      </c>
      <c r="L1327" s="145" t="str">
        <f t="shared" si="138"/>
        <v xml:space="preserve">     Drainage none</v>
      </c>
      <c r="M1327" s="171" t="str">
        <f t="shared" si="139"/>
        <v>PI.IC.CV.262201.01</v>
      </c>
      <c r="N1327" s="171"/>
      <c r="O1327" s="171" t="str">
        <f t="shared" si="140"/>
        <v>PH.IC.CV.262201.01</v>
      </c>
      <c r="Q1327" s="171" t="str">
        <f t="shared" si="141"/>
        <v>CL.IC.CV.262201.01</v>
      </c>
      <c r="Z1327" s="145" t="s">
        <v>1717</v>
      </c>
      <c r="AA1327" s="145">
        <v>1139</v>
      </c>
      <c r="AR1327" s="145" t="s">
        <v>12773</v>
      </c>
      <c r="AS1327" s="145">
        <v>1749</v>
      </c>
    </row>
    <row r="1328" spans="1:45" s="145" customFormat="1" ht="16">
      <c r="A1328" s="145" t="s">
        <v>12003</v>
      </c>
      <c r="C1328" s="170" t="s">
        <v>1651</v>
      </c>
      <c r="E1328" s="170" t="s">
        <v>1955</v>
      </c>
      <c r="F1328" s="145" t="s">
        <v>14670</v>
      </c>
      <c r="G1328" s="145" t="s">
        <v>14557</v>
      </c>
      <c r="H1328" s="170" t="s">
        <v>1703</v>
      </c>
      <c r="I1328" s="145" t="s">
        <v>11400</v>
      </c>
      <c r="J1328" s="171" t="str">
        <f t="shared" si="137"/>
        <v>IC.CV.262202</v>
      </c>
      <c r="K1328" s="170" t="s">
        <v>12906</v>
      </c>
      <c r="L1328" s="145" t="str">
        <f t="shared" si="138"/>
        <v xml:space="preserve">     Scant amount Drainage</v>
      </c>
      <c r="M1328" s="171" t="str">
        <f t="shared" si="139"/>
        <v>PI.IC.CV.262202.01</v>
      </c>
      <c r="N1328" s="171"/>
      <c r="O1328" s="171" t="str">
        <f t="shared" si="140"/>
        <v>PH.IC.CV.262202.01</v>
      </c>
      <c r="Q1328" s="171" t="str">
        <f t="shared" si="141"/>
        <v>CL.IC.CV.262202.01</v>
      </c>
      <c r="Z1328" s="145" t="s">
        <v>1717</v>
      </c>
      <c r="AA1328" s="145">
        <v>1139</v>
      </c>
      <c r="AR1328" s="145" t="s">
        <v>12773</v>
      </c>
      <c r="AS1328" s="145">
        <v>1749</v>
      </c>
    </row>
    <row r="1329" spans="1:45" s="145" customFormat="1" ht="16">
      <c r="A1329" s="145" t="s">
        <v>12003</v>
      </c>
      <c r="C1329" s="170" t="s">
        <v>1651</v>
      </c>
      <c r="E1329" s="170" t="s">
        <v>1955</v>
      </c>
      <c r="F1329" s="145" t="s">
        <v>14670</v>
      </c>
      <c r="G1329" s="145" t="s">
        <v>14558</v>
      </c>
      <c r="H1329" s="170" t="s">
        <v>1704</v>
      </c>
      <c r="I1329" s="145" t="s">
        <v>11730</v>
      </c>
      <c r="J1329" s="171" t="str">
        <f t="shared" si="137"/>
        <v>IC.CV.262203</v>
      </c>
      <c r="K1329" s="170" t="s">
        <v>12906</v>
      </c>
      <c r="L1329" s="145" t="str">
        <f t="shared" si="138"/>
        <v xml:space="preserve">     Small amount Drainage</v>
      </c>
      <c r="M1329" s="171" t="str">
        <f t="shared" si="139"/>
        <v>PI.IC.CV.262203.01</v>
      </c>
      <c r="N1329" s="171"/>
      <c r="O1329" s="171" t="str">
        <f t="shared" si="140"/>
        <v>PH.IC.CV.262203.01</v>
      </c>
      <c r="Q1329" s="171" t="str">
        <f t="shared" si="141"/>
        <v>CL.IC.CV.262203.01</v>
      </c>
      <c r="Z1329" s="145" t="s">
        <v>1717</v>
      </c>
      <c r="AA1329" s="145">
        <v>1139</v>
      </c>
      <c r="AR1329" s="145" t="s">
        <v>12773</v>
      </c>
      <c r="AS1329" s="145">
        <v>1749</v>
      </c>
    </row>
    <row r="1330" spans="1:45" s="145" customFormat="1" ht="16">
      <c r="A1330" s="145" t="s">
        <v>12003</v>
      </c>
      <c r="C1330" s="170" t="s">
        <v>1651</v>
      </c>
      <c r="E1330" s="170" t="s">
        <v>1955</v>
      </c>
      <c r="F1330" s="145" t="s">
        <v>14670</v>
      </c>
      <c r="G1330" s="145" t="s">
        <v>14559</v>
      </c>
      <c r="H1330" s="170" t="s">
        <v>1865</v>
      </c>
      <c r="I1330" s="145" t="s">
        <v>11732</v>
      </c>
      <c r="J1330" s="171" t="str">
        <f t="shared" si="137"/>
        <v>IC.CV.262204</v>
      </c>
      <c r="K1330" s="170" t="s">
        <v>12906</v>
      </c>
      <c r="L1330" s="145" t="str">
        <f t="shared" si="138"/>
        <v xml:space="preserve">     Moderate amount Drainage</v>
      </c>
      <c r="M1330" s="171" t="str">
        <f t="shared" si="139"/>
        <v>PI.IC.CV.262204.01</v>
      </c>
      <c r="N1330" s="171"/>
      <c r="O1330" s="171" t="str">
        <f t="shared" si="140"/>
        <v>PH.IC.CV.262204.01</v>
      </c>
      <c r="Q1330" s="171" t="str">
        <f t="shared" si="141"/>
        <v>CL.IC.CV.262204.01</v>
      </c>
      <c r="Z1330" s="145" t="s">
        <v>1717</v>
      </c>
      <c r="AA1330" s="145">
        <v>1139</v>
      </c>
      <c r="AR1330" s="145" t="s">
        <v>12773</v>
      </c>
      <c r="AS1330" s="145">
        <v>1749</v>
      </c>
    </row>
    <row r="1331" spans="1:45" s="145" customFormat="1" ht="16">
      <c r="A1331" s="145" t="s">
        <v>12003</v>
      </c>
      <c r="C1331" s="170" t="s">
        <v>1651</v>
      </c>
      <c r="E1331" s="170" t="s">
        <v>1955</v>
      </c>
      <c r="F1331" s="145" t="s">
        <v>14670</v>
      </c>
      <c r="G1331" s="145" t="s">
        <v>14560</v>
      </c>
      <c r="H1331" s="170" t="s">
        <v>1656</v>
      </c>
      <c r="I1331" s="145" t="s">
        <v>11734</v>
      </c>
      <c r="J1331" s="171" t="str">
        <f t="shared" si="137"/>
        <v>IC.CV.262205</v>
      </c>
      <c r="K1331" s="170" t="s">
        <v>12906</v>
      </c>
      <c r="L1331" s="145" t="str">
        <f t="shared" si="138"/>
        <v xml:space="preserve">     Large amount Drainage</v>
      </c>
      <c r="M1331" s="171" t="str">
        <f t="shared" si="139"/>
        <v>PI.IC.CV.262205.01</v>
      </c>
      <c r="N1331" s="171"/>
      <c r="O1331" s="171" t="str">
        <f t="shared" si="140"/>
        <v>PH.IC.CV.262205.01</v>
      </c>
      <c r="Q1331" s="171" t="str">
        <f t="shared" si="141"/>
        <v>CL.IC.CV.262205.01</v>
      </c>
      <c r="Z1331" s="145" t="s">
        <v>1717</v>
      </c>
      <c r="AA1331" s="145">
        <v>1139</v>
      </c>
      <c r="AR1331" s="145" t="s">
        <v>12773</v>
      </c>
      <c r="AS1331" s="145">
        <v>1749</v>
      </c>
    </row>
    <row r="1332" spans="1:45" s="145" customFormat="1" ht="16">
      <c r="A1332" s="145" t="s">
        <v>12003</v>
      </c>
      <c r="C1332" s="170" t="s">
        <v>1651</v>
      </c>
      <c r="E1332" s="170" t="s">
        <v>1955</v>
      </c>
      <c r="F1332" s="145" t="s">
        <v>14670</v>
      </c>
      <c r="G1332" s="145" t="s">
        <v>11935</v>
      </c>
      <c r="H1332" s="170" t="s">
        <v>1866</v>
      </c>
      <c r="I1332" s="145" t="s">
        <v>11753</v>
      </c>
      <c r="J1332" s="171" t="str">
        <f t="shared" si="137"/>
        <v>IC.CV.262206</v>
      </c>
      <c r="K1332" s="170" t="s">
        <v>12906</v>
      </c>
      <c r="L1332" s="145" t="str">
        <f t="shared" si="138"/>
        <v xml:space="preserve">     Drainage same amount</v>
      </c>
      <c r="M1332" s="171" t="str">
        <f t="shared" si="139"/>
        <v>PI.IC.CV.262206.01</v>
      </c>
      <c r="N1332" s="171"/>
      <c r="O1332" s="171" t="str">
        <f t="shared" si="140"/>
        <v>PH.IC.CV.262206.01</v>
      </c>
      <c r="Q1332" s="171" t="str">
        <f t="shared" si="141"/>
        <v>CL.IC.CV.262206.01</v>
      </c>
      <c r="Z1332" s="145" t="s">
        <v>1717</v>
      </c>
      <c r="AA1332" s="145">
        <v>1139</v>
      </c>
      <c r="AR1332" s="145" t="s">
        <v>12773</v>
      </c>
      <c r="AS1332" s="145">
        <v>1749</v>
      </c>
    </row>
    <row r="1333" spans="1:45" s="145" customFormat="1" ht="16">
      <c r="A1333" s="145" t="s">
        <v>12003</v>
      </c>
      <c r="C1333" s="170" t="s">
        <v>1651</v>
      </c>
      <c r="E1333" s="170" t="s">
        <v>1955</v>
      </c>
      <c r="F1333" s="145" t="s">
        <v>14670</v>
      </c>
      <c r="G1333" s="145" t="s">
        <v>14538</v>
      </c>
      <c r="H1333" s="170" t="s">
        <v>1867</v>
      </c>
      <c r="I1333" s="145" t="s">
        <v>11752</v>
      </c>
      <c r="J1333" s="171" t="str">
        <f t="shared" si="137"/>
        <v>IC.CV.262207</v>
      </c>
      <c r="K1333" s="170" t="s">
        <v>12906</v>
      </c>
      <c r="L1333" s="145" t="str">
        <f t="shared" si="138"/>
        <v xml:space="preserve">     Drainage decreasing</v>
      </c>
      <c r="M1333" s="171" t="str">
        <f t="shared" si="139"/>
        <v>PI.IC.CV.262207.01</v>
      </c>
      <c r="N1333" s="171"/>
      <c r="O1333" s="171" t="str">
        <f t="shared" si="140"/>
        <v>PH.IC.CV.262207.01</v>
      </c>
      <c r="Q1333" s="171" t="str">
        <f t="shared" si="141"/>
        <v>CL.IC.CV.262207.01</v>
      </c>
      <c r="Z1333" s="145" t="s">
        <v>1717</v>
      </c>
      <c r="AA1333" s="145">
        <v>1139</v>
      </c>
      <c r="AR1333" s="145" t="s">
        <v>12773</v>
      </c>
      <c r="AS1333" s="145">
        <v>1749</v>
      </c>
    </row>
    <row r="1334" spans="1:45" s="145" customFormat="1" ht="16">
      <c r="A1334" s="145" t="s">
        <v>12003</v>
      </c>
      <c r="C1334" s="170" t="s">
        <v>1651</v>
      </c>
      <c r="E1334" s="170" t="s">
        <v>1955</v>
      </c>
      <c r="F1334" s="145" t="s">
        <v>14670</v>
      </c>
      <c r="G1334" s="145" t="s">
        <v>11582</v>
      </c>
      <c r="H1334" s="170" t="s">
        <v>1868</v>
      </c>
      <c r="I1334" s="145" t="s">
        <v>11583</v>
      </c>
      <c r="J1334" s="171" t="str">
        <f t="shared" si="137"/>
        <v>IC.CV.262208</v>
      </c>
      <c r="K1334" s="170" t="s">
        <v>12906</v>
      </c>
      <c r="L1334" s="145" t="str">
        <f t="shared" si="138"/>
        <v xml:space="preserve">     Drainage increasing</v>
      </c>
      <c r="M1334" s="171" t="str">
        <f t="shared" si="139"/>
        <v>PI.IC.CV.262208.01</v>
      </c>
      <c r="N1334" s="171"/>
      <c r="O1334" s="171" t="str">
        <f t="shared" si="140"/>
        <v>PH.IC.CV.262208.01</v>
      </c>
      <c r="Q1334" s="171" t="str">
        <f t="shared" si="141"/>
        <v>CL.IC.CV.262208.01</v>
      </c>
      <c r="Z1334" s="145" t="s">
        <v>1717</v>
      </c>
      <c r="AA1334" s="145">
        <v>1139</v>
      </c>
      <c r="AR1334" s="145" t="s">
        <v>12773</v>
      </c>
      <c r="AS1334" s="145">
        <v>1749</v>
      </c>
    </row>
    <row r="1335" spans="1:45" s="145" customFormat="1" ht="16">
      <c r="A1335" s="145" t="s">
        <v>12003</v>
      </c>
      <c r="C1335" s="170" t="s">
        <v>1651</v>
      </c>
      <c r="D1335" s="145" t="s">
        <v>14545</v>
      </c>
      <c r="E1335" s="170" t="s">
        <v>1699</v>
      </c>
      <c r="F1335" s="145" t="s">
        <v>14671</v>
      </c>
      <c r="G1335" s="145" t="s">
        <v>11232</v>
      </c>
      <c r="H1335" s="170" t="s">
        <v>1702</v>
      </c>
      <c r="I1335" s="145" t="s">
        <v>11233</v>
      </c>
      <c r="J1335" s="171" t="str">
        <f t="shared" si="137"/>
        <v>IC.CV.262301</v>
      </c>
      <c r="K1335" s="170" t="s">
        <v>12906</v>
      </c>
      <c r="L1335" s="145" t="str">
        <f t="shared" si="138"/>
        <v xml:space="preserve">     No odor</v>
      </c>
      <c r="M1335" s="171" t="str">
        <f t="shared" si="139"/>
        <v>PI.IC.CV.262301.01</v>
      </c>
      <c r="N1335" s="171"/>
      <c r="O1335" s="171" t="str">
        <f t="shared" si="140"/>
        <v>PH.IC.CV.262301.01</v>
      </c>
      <c r="Q1335" s="171" t="str">
        <f t="shared" si="141"/>
        <v>CL.IC.CV.262301.01</v>
      </c>
      <c r="Z1335" s="145" t="s">
        <v>1717</v>
      </c>
      <c r="AA1335" s="145">
        <v>1139</v>
      </c>
      <c r="AR1335" s="145" t="s">
        <v>12773</v>
      </c>
      <c r="AS1335" s="145">
        <v>1749</v>
      </c>
    </row>
    <row r="1336" spans="1:45" s="145" customFormat="1" ht="16">
      <c r="A1336" s="145" t="s">
        <v>12003</v>
      </c>
      <c r="C1336" s="170" t="s">
        <v>1651</v>
      </c>
      <c r="E1336" s="170" t="s">
        <v>1699</v>
      </c>
      <c r="F1336" s="145" t="s">
        <v>14671</v>
      </c>
      <c r="G1336" s="145" t="s">
        <v>11234</v>
      </c>
      <c r="H1336" s="170" t="s">
        <v>1703</v>
      </c>
      <c r="I1336" s="145" t="s">
        <v>11235</v>
      </c>
      <c r="J1336" s="171" t="str">
        <f t="shared" si="137"/>
        <v>IC.CV.262302</v>
      </c>
      <c r="K1336" s="170" t="s">
        <v>12906</v>
      </c>
      <c r="L1336" s="145" t="str">
        <f t="shared" si="138"/>
        <v xml:space="preserve">     Foul</v>
      </c>
      <c r="M1336" s="171" t="str">
        <f t="shared" si="139"/>
        <v>PI.IC.CV.262302.01</v>
      </c>
      <c r="N1336" s="171"/>
      <c r="O1336" s="171" t="str">
        <f t="shared" si="140"/>
        <v>PH.IC.CV.262302.01</v>
      </c>
      <c r="Q1336" s="171" t="str">
        <f t="shared" si="141"/>
        <v>CL.IC.CV.262302.01</v>
      </c>
      <c r="Z1336" s="145" t="s">
        <v>1717</v>
      </c>
      <c r="AA1336" s="145">
        <v>1139</v>
      </c>
      <c r="AR1336" s="145" t="s">
        <v>12773</v>
      </c>
      <c r="AS1336" s="145">
        <v>1749</v>
      </c>
    </row>
    <row r="1337" spans="1:45" s="167" customFormat="1" ht="15">
      <c r="A1337" s="167" t="s">
        <v>12003</v>
      </c>
      <c r="B1337" s="167" t="s">
        <v>1559</v>
      </c>
      <c r="C1337" s="61" t="s">
        <v>1771</v>
      </c>
      <c r="D1337" s="167" t="s">
        <v>11384</v>
      </c>
      <c r="E1337" s="61" t="s">
        <v>12906</v>
      </c>
      <c r="F1337" s="167" t="s">
        <v>1560</v>
      </c>
      <c r="G1337" s="167" t="s">
        <v>11371</v>
      </c>
      <c r="H1337" s="62" t="s">
        <v>11848</v>
      </c>
      <c r="I1337" s="167" t="s">
        <v>11372</v>
      </c>
      <c r="J1337" s="63" t="str">
        <f t="shared" si="137"/>
        <v>IC.CV.270101</v>
      </c>
      <c r="K1337" s="61" t="s">
        <v>12906</v>
      </c>
      <c r="L1337" s="167" t="str">
        <f t="shared" si="138"/>
        <v>1 to 1 capture</v>
      </c>
      <c r="M1337" s="168" t="str">
        <f t="shared" si="139"/>
        <v>PI.IC.CV.270101.01</v>
      </c>
      <c r="N1337" s="168"/>
      <c r="O1337" s="168" t="str">
        <f t="shared" si="140"/>
        <v>PH.IC.CV.270101.01</v>
      </c>
      <c r="Q1337" s="168" t="str">
        <f t="shared" si="141"/>
        <v>CL.IC.CV.270101.01</v>
      </c>
      <c r="Z1337" s="167" t="s">
        <v>1772</v>
      </c>
      <c r="AA1337" s="167">
        <v>1157</v>
      </c>
    </row>
    <row r="1338" spans="1:45" s="167" customFormat="1" ht="15">
      <c r="A1338" s="167" t="s">
        <v>12003</v>
      </c>
      <c r="C1338" s="61" t="s">
        <v>1771</v>
      </c>
      <c r="E1338" s="61" t="s">
        <v>12906</v>
      </c>
      <c r="F1338" s="167" t="s">
        <v>1560</v>
      </c>
      <c r="G1338" s="167" t="s">
        <v>11215</v>
      </c>
      <c r="H1338" s="62" t="s">
        <v>12030</v>
      </c>
      <c r="I1338" s="167" t="s">
        <v>11216</v>
      </c>
      <c r="J1338" s="63" t="str">
        <f t="shared" si="137"/>
        <v>IC.CV.270102</v>
      </c>
      <c r="K1338" s="61" t="s">
        <v>12906</v>
      </c>
      <c r="L1338" s="167" t="str">
        <f t="shared" si="138"/>
        <v>Noncaptured</v>
      </c>
      <c r="M1338" s="168" t="str">
        <f t="shared" si="139"/>
        <v>PI.IC.CV.270102.01</v>
      </c>
      <c r="N1338" s="168"/>
      <c r="O1338" s="168" t="str">
        <f t="shared" si="140"/>
        <v>PH.IC.CV.270102.01</v>
      </c>
      <c r="Q1338" s="168" t="str">
        <f t="shared" si="141"/>
        <v>CL.IC.CV.270102.01</v>
      </c>
      <c r="Z1338" s="167" t="s">
        <v>1772</v>
      </c>
      <c r="AA1338" s="167">
        <v>1157</v>
      </c>
    </row>
    <row r="1339" spans="1:45" s="167" customFormat="1" ht="15">
      <c r="A1339" s="167" t="s">
        <v>2547</v>
      </c>
      <c r="C1339" s="61" t="s">
        <v>1771</v>
      </c>
      <c r="E1339" s="61" t="s">
        <v>12906</v>
      </c>
      <c r="F1339" s="167" t="s">
        <v>1560</v>
      </c>
      <c r="G1339" s="61" t="s">
        <v>11218</v>
      </c>
      <c r="H1339" s="62" t="s">
        <v>12863</v>
      </c>
      <c r="I1339" s="62" t="s">
        <v>11218</v>
      </c>
      <c r="J1339" s="63" t="str">
        <f t="shared" si="137"/>
        <v>IC.CV.270103</v>
      </c>
      <c r="K1339" s="61" t="s">
        <v>12906</v>
      </c>
      <c r="L1339" s="167" t="str">
        <f t="shared" si="138"/>
        <v>Magnet On</v>
      </c>
      <c r="M1339" s="168" t="str">
        <f t="shared" si="139"/>
        <v>PI.IC.CV.270103.01</v>
      </c>
      <c r="N1339" s="168"/>
      <c r="O1339" s="168" t="str">
        <f t="shared" si="140"/>
        <v>PH.IC.CV.270103.01</v>
      </c>
      <c r="Q1339" s="168" t="str">
        <f t="shared" si="141"/>
        <v>CL.IC.CV.270103.01</v>
      </c>
      <c r="Z1339" s="167" t="s">
        <v>1772</v>
      </c>
      <c r="AA1339" s="167">
        <v>1157</v>
      </c>
    </row>
    <row r="1340" spans="1:45" s="167" customFormat="1" ht="15">
      <c r="A1340" s="167" t="s">
        <v>2547</v>
      </c>
      <c r="C1340" s="61" t="s">
        <v>1771</v>
      </c>
      <c r="E1340" s="61" t="s">
        <v>12906</v>
      </c>
      <c r="F1340" s="167" t="s">
        <v>1560</v>
      </c>
      <c r="G1340" s="61" t="s">
        <v>11412</v>
      </c>
      <c r="H1340" s="62" t="s">
        <v>12972</v>
      </c>
      <c r="I1340" s="62" t="s">
        <v>11412</v>
      </c>
      <c r="J1340" s="63" t="str">
        <f t="shared" si="137"/>
        <v>IC.CV.270104</v>
      </c>
      <c r="K1340" s="61" t="s">
        <v>12906</v>
      </c>
      <c r="L1340" s="167" t="str">
        <f t="shared" si="138"/>
        <v>Magnet Off</v>
      </c>
      <c r="M1340" s="168" t="str">
        <f t="shared" si="139"/>
        <v>PI.IC.CV.270104.01</v>
      </c>
      <c r="N1340" s="168"/>
      <c r="O1340" s="168" t="str">
        <f t="shared" si="140"/>
        <v>PH.IC.CV.270104.01</v>
      </c>
      <c r="Q1340" s="168" t="str">
        <f t="shared" si="141"/>
        <v>CL.IC.CV.270104.01</v>
      </c>
      <c r="Z1340" s="167" t="s">
        <v>1772</v>
      </c>
      <c r="AA1340" s="167">
        <v>1157</v>
      </c>
    </row>
    <row r="1341" spans="1:45" s="145" customFormat="1" ht="16">
      <c r="A1341" s="145" t="s">
        <v>12003</v>
      </c>
      <c r="C1341" s="170" t="s">
        <v>1771</v>
      </c>
      <c r="D1341" s="145" t="s">
        <v>10436</v>
      </c>
      <c r="E1341" s="170" t="s">
        <v>13016</v>
      </c>
      <c r="F1341" s="145" t="s">
        <v>14648</v>
      </c>
      <c r="G1341" s="145" t="s">
        <v>11325</v>
      </c>
      <c r="H1341" s="170" t="s">
        <v>11848</v>
      </c>
      <c r="I1341" s="145" t="s">
        <v>11179</v>
      </c>
      <c r="J1341" s="171" t="str">
        <f t="shared" si="137"/>
        <v>IC.CV.270201</v>
      </c>
      <c r="K1341" s="170" t="s">
        <v>12906</v>
      </c>
      <c r="L1341" s="145" t="str">
        <f t="shared" si="138"/>
        <v xml:space="preserve">     Colorless</v>
      </c>
      <c r="M1341" s="171" t="str">
        <f t="shared" si="139"/>
        <v>PI.IC.CV.270201.01</v>
      </c>
      <c r="N1341" s="171"/>
      <c r="O1341" s="171" t="str">
        <f t="shared" si="140"/>
        <v>PH.IC.CV.270201.01</v>
      </c>
      <c r="Q1341" s="171" t="str">
        <f t="shared" si="141"/>
        <v>CL.IC.CV.270201.01</v>
      </c>
      <c r="Z1341" s="145" t="s">
        <v>1772</v>
      </c>
      <c r="AA1341" s="145">
        <v>1157</v>
      </c>
      <c r="AR1341" s="145" t="s">
        <v>12773</v>
      </c>
      <c r="AS1341" s="145">
        <v>1749</v>
      </c>
    </row>
    <row r="1342" spans="1:45" s="145" customFormat="1" ht="16">
      <c r="A1342" s="145" t="s">
        <v>12003</v>
      </c>
      <c r="C1342" s="170" t="s">
        <v>1771</v>
      </c>
      <c r="E1342" s="170" t="s">
        <v>13016</v>
      </c>
      <c r="F1342" s="145" t="s">
        <v>14648</v>
      </c>
      <c r="G1342" s="145" t="s">
        <v>11180</v>
      </c>
      <c r="H1342" s="170" t="s">
        <v>12030</v>
      </c>
      <c r="I1342" s="145" t="s">
        <v>11181</v>
      </c>
      <c r="J1342" s="171" t="str">
        <f t="shared" si="137"/>
        <v>IC.CV.270202</v>
      </c>
      <c r="K1342" s="170" t="s">
        <v>12906</v>
      </c>
      <c r="L1342" s="145" t="str">
        <f t="shared" si="138"/>
        <v xml:space="preserve">     Pink</v>
      </c>
      <c r="M1342" s="171" t="str">
        <f t="shared" si="139"/>
        <v>PI.IC.CV.270202.01</v>
      </c>
      <c r="N1342" s="171"/>
      <c r="O1342" s="171" t="str">
        <f t="shared" si="140"/>
        <v>PH.IC.CV.270202.01</v>
      </c>
      <c r="Q1342" s="171" t="str">
        <f t="shared" si="141"/>
        <v>CL.IC.CV.270202.01</v>
      </c>
      <c r="Z1342" s="145" t="s">
        <v>1772</v>
      </c>
      <c r="AA1342" s="145">
        <v>1157</v>
      </c>
      <c r="AR1342" s="145" t="s">
        <v>12773</v>
      </c>
      <c r="AS1342" s="145">
        <v>1749</v>
      </c>
    </row>
    <row r="1343" spans="1:45" s="145" customFormat="1" ht="16">
      <c r="A1343" s="145" t="s">
        <v>12003</v>
      </c>
      <c r="C1343" s="170" t="s">
        <v>1771</v>
      </c>
      <c r="E1343" s="170" t="s">
        <v>13016</v>
      </c>
      <c r="F1343" s="145" t="s">
        <v>14648</v>
      </c>
      <c r="G1343" s="145" t="s">
        <v>11329</v>
      </c>
      <c r="H1343" s="170" t="s">
        <v>12032</v>
      </c>
      <c r="I1343" s="145" t="s">
        <v>11477</v>
      </c>
      <c r="J1343" s="171" t="str">
        <f t="shared" si="137"/>
        <v>IC.CV.270203</v>
      </c>
      <c r="K1343" s="170" t="s">
        <v>12906</v>
      </c>
      <c r="L1343" s="145" t="str">
        <f t="shared" si="138"/>
        <v xml:space="preserve">     Red</v>
      </c>
      <c r="M1343" s="171" t="str">
        <f t="shared" si="139"/>
        <v>PI.IC.CV.270203.01</v>
      </c>
      <c r="N1343" s="171"/>
      <c r="O1343" s="171" t="str">
        <f t="shared" si="140"/>
        <v>PH.IC.CV.270203.01</v>
      </c>
      <c r="Q1343" s="171" t="str">
        <f t="shared" si="141"/>
        <v>CL.IC.CV.270203.01</v>
      </c>
      <c r="Z1343" s="145" t="s">
        <v>1772</v>
      </c>
      <c r="AA1343" s="145">
        <v>1157</v>
      </c>
      <c r="AR1343" s="145" t="s">
        <v>12773</v>
      </c>
      <c r="AS1343" s="145">
        <v>1749</v>
      </c>
    </row>
    <row r="1344" spans="1:45" s="145" customFormat="1" ht="16">
      <c r="A1344" s="145" t="s">
        <v>12003</v>
      </c>
      <c r="C1344" s="170" t="s">
        <v>1771</v>
      </c>
      <c r="E1344" s="170" t="s">
        <v>13016</v>
      </c>
      <c r="F1344" s="145" t="s">
        <v>14648</v>
      </c>
      <c r="G1344" s="145" t="s">
        <v>11330</v>
      </c>
      <c r="H1344" s="170" t="s">
        <v>12028</v>
      </c>
      <c r="I1344" s="145" t="s">
        <v>11331</v>
      </c>
      <c r="J1344" s="171" t="str">
        <f t="shared" si="137"/>
        <v>IC.CV.270204</v>
      </c>
      <c r="K1344" s="170" t="s">
        <v>12906</v>
      </c>
      <c r="L1344" s="145" t="str">
        <f t="shared" si="138"/>
        <v xml:space="preserve">     Maroon</v>
      </c>
      <c r="M1344" s="171" t="str">
        <f t="shared" si="139"/>
        <v>PI.IC.CV.270204.01</v>
      </c>
      <c r="N1344" s="171"/>
      <c r="O1344" s="171" t="str">
        <f t="shared" si="140"/>
        <v>PH.IC.CV.270204.01</v>
      </c>
      <c r="Q1344" s="171" t="str">
        <f t="shared" si="141"/>
        <v>CL.IC.CV.270204.01</v>
      </c>
      <c r="Z1344" s="145" t="s">
        <v>1772</v>
      </c>
      <c r="AA1344" s="145">
        <v>1157</v>
      </c>
      <c r="AR1344" s="145" t="s">
        <v>12773</v>
      </c>
      <c r="AS1344" s="145">
        <v>1749</v>
      </c>
    </row>
    <row r="1345" spans="1:45" s="145" customFormat="1" ht="16">
      <c r="A1345" s="145" t="s">
        <v>12003</v>
      </c>
      <c r="C1345" s="170" t="s">
        <v>1771</v>
      </c>
      <c r="E1345" s="170" t="s">
        <v>13016</v>
      </c>
      <c r="F1345" s="145" t="s">
        <v>14648</v>
      </c>
      <c r="G1345" s="145" t="s">
        <v>11176</v>
      </c>
      <c r="H1345" s="170" t="s">
        <v>12210</v>
      </c>
      <c r="I1345" s="145" t="s">
        <v>11177</v>
      </c>
      <c r="J1345" s="171" t="str">
        <f t="shared" si="137"/>
        <v>IC.CV.270205</v>
      </c>
      <c r="K1345" s="170" t="s">
        <v>12906</v>
      </c>
      <c r="L1345" s="145" t="str">
        <f t="shared" si="138"/>
        <v xml:space="preserve">     Yellow</v>
      </c>
      <c r="M1345" s="171" t="str">
        <f t="shared" si="139"/>
        <v>PI.IC.CV.270205.01</v>
      </c>
      <c r="N1345" s="171"/>
      <c r="O1345" s="171" t="str">
        <f t="shared" si="140"/>
        <v>PH.IC.CV.270205.01</v>
      </c>
      <c r="Q1345" s="171" t="str">
        <f t="shared" si="141"/>
        <v>CL.IC.CV.270205.01</v>
      </c>
      <c r="Z1345" s="145" t="s">
        <v>1772</v>
      </c>
      <c r="AA1345" s="145">
        <v>1157</v>
      </c>
      <c r="AR1345" s="145" t="s">
        <v>12773</v>
      </c>
      <c r="AS1345" s="145">
        <v>1749</v>
      </c>
    </row>
    <row r="1346" spans="1:45" s="145" customFormat="1" ht="16">
      <c r="A1346" s="145" t="s">
        <v>12003</v>
      </c>
      <c r="C1346" s="170" t="s">
        <v>1771</v>
      </c>
      <c r="E1346" s="170" t="s">
        <v>13016</v>
      </c>
      <c r="F1346" s="145" t="s">
        <v>14648</v>
      </c>
      <c r="G1346" s="145" t="s">
        <v>11876</v>
      </c>
      <c r="H1346" s="170" t="s">
        <v>12212</v>
      </c>
      <c r="I1346" s="145" t="s">
        <v>11877</v>
      </c>
      <c r="J1346" s="171" t="str">
        <f t="shared" si="137"/>
        <v>IC.CV.270206</v>
      </c>
      <c r="K1346" s="170" t="s">
        <v>12906</v>
      </c>
      <c r="L1346" s="145" t="str">
        <f t="shared" si="138"/>
        <v xml:space="preserve">     Amber</v>
      </c>
      <c r="M1346" s="171" t="str">
        <f t="shared" si="139"/>
        <v>PI.IC.CV.270206.01</v>
      </c>
      <c r="N1346" s="171"/>
      <c r="O1346" s="171" t="str">
        <f t="shared" si="140"/>
        <v>PH.IC.CV.270206.01</v>
      </c>
      <c r="Q1346" s="171" t="str">
        <f t="shared" si="141"/>
        <v>CL.IC.CV.270206.01</v>
      </c>
      <c r="Z1346" s="145" t="s">
        <v>1772</v>
      </c>
      <c r="AA1346" s="145">
        <v>1157</v>
      </c>
      <c r="AR1346" s="145" t="s">
        <v>12773</v>
      </c>
      <c r="AS1346" s="145">
        <v>1749</v>
      </c>
    </row>
    <row r="1347" spans="1:45" s="145" customFormat="1" ht="16">
      <c r="A1347" s="145" t="s">
        <v>12003</v>
      </c>
      <c r="C1347" s="170" t="s">
        <v>1771</v>
      </c>
      <c r="E1347" s="170" t="s">
        <v>13016</v>
      </c>
      <c r="F1347" s="145" t="s">
        <v>14648</v>
      </c>
      <c r="G1347" s="145" t="s">
        <v>11878</v>
      </c>
      <c r="H1347" s="170" t="s">
        <v>12225</v>
      </c>
      <c r="I1347" s="145" t="s">
        <v>11879</v>
      </c>
      <c r="J1347" s="171" t="str">
        <f t="shared" si="137"/>
        <v>IC.CV.270207</v>
      </c>
      <c r="K1347" s="170" t="s">
        <v>12906</v>
      </c>
      <c r="L1347" s="145" t="str">
        <f t="shared" si="138"/>
        <v xml:space="preserve">     Green</v>
      </c>
      <c r="M1347" s="171" t="str">
        <f t="shared" si="139"/>
        <v>PI.IC.CV.270207.01</v>
      </c>
      <c r="N1347" s="171"/>
      <c r="O1347" s="171" t="str">
        <f t="shared" si="140"/>
        <v>PH.IC.CV.270207.01</v>
      </c>
      <c r="Q1347" s="171" t="str">
        <f t="shared" si="141"/>
        <v>CL.IC.CV.270207.01</v>
      </c>
      <c r="Z1347" s="145" t="s">
        <v>1772</v>
      </c>
      <c r="AA1347" s="145">
        <v>1157</v>
      </c>
      <c r="AR1347" s="145" t="s">
        <v>12773</v>
      </c>
      <c r="AS1347" s="145">
        <v>1749</v>
      </c>
    </row>
    <row r="1348" spans="1:45" s="145" customFormat="1" ht="16">
      <c r="A1348" s="145" t="s">
        <v>12003</v>
      </c>
      <c r="C1348" s="170" t="s">
        <v>1771</v>
      </c>
      <c r="E1348" s="170" t="s">
        <v>13016</v>
      </c>
      <c r="F1348" s="145" t="s">
        <v>14648</v>
      </c>
      <c r="G1348" s="145" t="s">
        <v>11880</v>
      </c>
      <c r="H1348" s="170" t="s">
        <v>11638</v>
      </c>
      <c r="I1348" s="145" t="s">
        <v>11881</v>
      </c>
      <c r="J1348" s="171" t="str">
        <f t="shared" si="137"/>
        <v>IC.CV.270208</v>
      </c>
      <c r="K1348" s="170" t="s">
        <v>12906</v>
      </c>
      <c r="L1348" s="145" t="str">
        <f t="shared" si="138"/>
        <v xml:space="preserve">     Tan</v>
      </c>
      <c r="M1348" s="171" t="str">
        <f t="shared" si="139"/>
        <v>PI.IC.CV.270208.01</v>
      </c>
      <c r="N1348" s="171"/>
      <c r="O1348" s="171" t="str">
        <f t="shared" si="140"/>
        <v>PH.IC.CV.270208.01</v>
      </c>
      <c r="Q1348" s="171" t="str">
        <f t="shared" si="141"/>
        <v>CL.IC.CV.270208.01</v>
      </c>
      <c r="Z1348" s="145" t="s">
        <v>1772</v>
      </c>
      <c r="AA1348" s="145">
        <v>1157</v>
      </c>
      <c r="AR1348" s="145" t="s">
        <v>12773</v>
      </c>
      <c r="AS1348" s="145">
        <v>1749</v>
      </c>
    </row>
    <row r="1349" spans="1:45" s="145" customFormat="1" ht="16">
      <c r="A1349" s="145" t="s">
        <v>12003</v>
      </c>
      <c r="C1349" s="170" t="s">
        <v>1771</v>
      </c>
      <c r="D1349" s="145" t="s">
        <v>3824</v>
      </c>
      <c r="E1349" s="170" t="s">
        <v>12863</v>
      </c>
      <c r="F1349" s="145" t="s">
        <v>14648</v>
      </c>
      <c r="G1349" s="145" t="s">
        <v>11882</v>
      </c>
      <c r="H1349" s="170" t="s">
        <v>11848</v>
      </c>
      <c r="I1349" s="145" t="s">
        <v>11883</v>
      </c>
      <c r="J1349" s="171" t="str">
        <f t="shared" si="137"/>
        <v>IC.CV.270301</v>
      </c>
      <c r="K1349" s="170" t="s">
        <v>12906</v>
      </c>
      <c r="L1349" s="145" t="str">
        <f t="shared" si="138"/>
        <v xml:space="preserve">     Bloody</v>
      </c>
      <c r="M1349" s="171" t="str">
        <f t="shared" si="139"/>
        <v>PI.IC.CV.270301.01</v>
      </c>
      <c r="N1349" s="171"/>
      <c r="O1349" s="171" t="str">
        <f t="shared" si="140"/>
        <v>PH.IC.CV.270301.01</v>
      </c>
      <c r="Q1349" s="171" t="str">
        <f t="shared" si="141"/>
        <v>CL.IC.CV.270301.01</v>
      </c>
      <c r="Z1349" s="145" t="s">
        <v>1772</v>
      </c>
      <c r="AA1349" s="145">
        <v>1157</v>
      </c>
      <c r="AR1349" s="145" t="s">
        <v>12773</v>
      </c>
      <c r="AS1349" s="145">
        <v>1749</v>
      </c>
    </row>
    <row r="1350" spans="1:45" s="145" customFormat="1" ht="16">
      <c r="A1350" s="145" t="s">
        <v>12003</v>
      </c>
      <c r="C1350" s="170" t="s">
        <v>1771</v>
      </c>
      <c r="E1350" s="170" t="s">
        <v>12863</v>
      </c>
      <c r="F1350" s="145" t="s">
        <v>14648</v>
      </c>
      <c r="G1350" s="145" t="s">
        <v>11884</v>
      </c>
      <c r="H1350" s="170" t="s">
        <v>12030</v>
      </c>
      <c r="I1350" s="145" t="s">
        <v>11546</v>
      </c>
      <c r="J1350" s="171" t="str">
        <f t="shared" si="137"/>
        <v>IC.CV.270302</v>
      </c>
      <c r="K1350" s="170" t="s">
        <v>12906</v>
      </c>
      <c r="L1350" s="145" t="str">
        <f t="shared" si="138"/>
        <v xml:space="preserve">     Serosanguinous</v>
      </c>
      <c r="M1350" s="171" t="str">
        <f t="shared" si="139"/>
        <v>PI.IC.CV.270302.01</v>
      </c>
      <c r="N1350" s="171"/>
      <c r="O1350" s="171" t="str">
        <f t="shared" si="140"/>
        <v>PH.IC.CV.270302.01</v>
      </c>
      <c r="Q1350" s="171" t="str">
        <f t="shared" si="141"/>
        <v>CL.IC.CV.270302.01</v>
      </c>
      <c r="Z1350" s="145" t="s">
        <v>1772</v>
      </c>
      <c r="AA1350" s="145">
        <v>1157</v>
      </c>
      <c r="AR1350" s="145" t="s">
        <v>12773</v>
      </c>
      <c r="AS1350" s="145">
        <v>1749</v>
      </c>
    </row>
    <row r="1351" spans="1:45" s="145" customFormat="1" ht="16">
      <c r="A1351" s="145" t="s">
        <v>12003</v>
      </c>
      <c r="C1351" s="170" t="s">
        <v>1771</v>
      </c>
      <c r="E1351" s="170" t="s">
        <v>12863</v>
      </c>
      <c r="F1351" s="145" t="s">
        <v>14648</v>
      </c>
      <c r="G1351" s="145" t="s">
        <v>11547</v>
      </c>
      <c r="H1351" s="170" t="s">
        <v>12032</v>
      </c>
      <c r="I1351" s="145" t="s">
        <v>11548</v>
      </c>
      <c r="J1351" s="171" t="str">
        <f t="shared" ref="J1351:J1429" si="142">CONCATENATE("IC.CV.",C1351,E1351,H1351)</f>
        <v>IC.CV.270303</v>
      </c>
      <c r="K1351" s="170" t="s">
        <v>12906</v>
      </c>
      <c r="L1351" s="145" t="str">
        <f t="shared" ref="L1351:L1414" si="143">G1351</f>
        <v xml:space="preserve">     Serous</v>
      </c>
      <c r="M1351" s="171" t="str">
        <f t="shared" ref="M1351:M1429" si="144">CONCATENATE("PI.",J1351,".",K1351)</f>
        <v>PI.IC.CV.270303.01</v>
      </c>
      <c r="N1351" s="171"/>
      <c r="O1351" s="171" t="str">
        <f t="shared" ref="O1351:O1429" si="145">CONCATENATE("PH.",J1351,".",K1351)</f>
        <v>PH.IC.CV.270303.01</v>
      </c>
      <c r="Q1351" s="171" t="str">
        <f t="shared" ref="Q1351:Q1429" si="146">CONCATENATE("CL.",J1351,".",K1351)</f>
        <v>CL.IC.CV.270303.01</v>
      </c>
      <c r="Z1351" s="145" t="s">
        <v>1772</v>
      </c>
      <c r="AA1351" s="145">
        <v>1157</v>
      </c>
      <c r="AR1351" s="145" t="s">
        <v>12773</v>
      </c>
      <c r="AS1351" s="145">
        <v>1749</v>
      </c>
    </row>
    <row r="1352" spans="1:45" s="145" customFormat="1" ht="16">
      <c r="A1352" s="145" t="s">
        <v>12003</v>
      </c>
      <c r="C1352" s="170" t="s">
        <v>1771</v>
      </c>
      <c r="E1352" s="170" t="s">
        <v>12863</v>
      </c>
      <c r="F1352" s="145" t="s">
        <v>14648</v>
      </c>
      <c r="G1352" s="145" t="s">
        <v>11549</v>
      </c>
      <c r="H1352" s="170" t="s">
        <v>12028</v>
      </c>
      <c r="I1352" s="145" t="s">
        <v>11550</v>
      </c>
      <c r="J1352" s="171" t="str">
        <f t="shared" si="142"/>
        <v>IC.CV.270304</v>
      </c>
      <c r="K1352" s="170" t="s">
        <v>12906</v>
      </c>
      <c r="L1352" s="145" t="str">
        <f t="shared" si="143"/>
        <v xml:space="preserve">     Clear</v>
      </c>
      <c r="M1352" s="171" t="str">
        <f t="shared" si="144"/>
        <v>PI.IC.CV.270304.01</v>
      </c>
      <c r="N1352" s="171"/>
      <c r="O1352" s="171" t="str">
        <f t="shared" si="145"/>
        <v>PH.IC.CV.270304.01</v>
      </c>
      <c r="Q1352" s="171" t="str">
        <f t="shared" si="146"/>
        <v>CL.IC.CV.270304.01</v>
      </c>
      <c r="Z1352" s="145" t="s">
        <v>1772</v>
      </c>
      <c r="AA1352" s="145">
        <v>1157</v>
      </c>
      <c r="AR1352" s="145" t="s">
        <v>12773</v>
      </c>
      <c r="AS1352" s="145">
        <v>1749</v>
      </c>
    </row>
    <row r="1353" spans="1:45" s="145" customFormat="1" ht="16">
      <c r="A1353" s="145" t="s">
        <v>12003</v>
      </c>
      <c r="C1353" s="170" t="s">
        <v>1771</v>
      </c>
      <c r="E1353" s="170" t="s">
        <v>12863</v>
      </c>
      <c r="F1353" s="145" t="s">
        <v>14648</v>
      </c>
      <c r="G1353" s="145" t="s">
        <v>11551</v>
      </c>
      <c r="H1353" s="170" t="s">
        <v>12210</v>
      </c>
      <c r="I1353" s="145" t="s">
        <v>11552</v>
      </c>
      <c r="J1353" s="171" t="str">
        <f t="shared" si="142"/>
        <v>IC.CV.270305</v>
      </c>
      <c r="K1353" s="170" t="s">
        <v>12906</v>
      </c>
      <c r="L1353" s="145" t="str">
        <f t="shared" si="143"/>
        <v xml:space="preserve">     Cloudy</v>
      </c>
      <c r="M1353" s="171" t="str">
        <f t="shared" si="144"/>
        <v>PI.IC.CV.270305.01</v>
      </c>
      <c r="N1353" s="171"/>
      <c r="O1353" s="171" t="str">
        <f t="shared" si="145"/>
        <v>PH.IC.CV.270305.01</v>
      </c>
      <c r="Q1353" s="171" t="str">
        <f t="shared" si="146"/>
        <v>CL.IC.CV.270305.01</v>
      </c>
      <c r="Z1353" s="145" t="s">
        <v>1772</v>
      </c>
      <c r="AA1353" s="145">
        <v>1157</v>
      </c>
      <c r="AR1353" s="145" t="s">
        <v>12773</v>
      </c>
      <c r="AS1353" s="145">
        <v>1749</v>
      </c>
    </row>
    <row r="1354" spans="1:45" s="145" customFormat="1" ht="16">
      <c r="A1354" s="145" t="s">
        <v>12003</v>
      </c>
      <c r="C1354" s="170" t="s">
        <v>1771</v>
      </c>
      <c r="E1354" s="170" t="s">
        <v>12863</v>
      </c>
      <c r="F1354" s="145" t="s">
        <v>14648</v>
      </c>
      <c r="G1354" s="145" t="s">
        <v>11553</v>
      </c>
      <c r="H1354" s="170" t="s">
        <v>12212</v>
      </c>
      <c r="I1354" s="145" t="s">
        <v>11554</v>
      </c>
      <c r="J1354" s="171" t="str">
        <f t="shared" si="142"/>
        <v>IC.CV.270306</v>
      </c>
      <c r="K1354" s="170" t="s">
        <v>12906</v>
      </c>
      <c r="L1354" s="145" t="str">
        <f t="shared" si="143"/>
        <v xml:space="preserve">     Purulent</v>
      </c>
      <c r="M1354" s="171" t="str">
        <f t="shared" si="144"/>
        <v>PI.IC.CV.270306.01</v>
      </c>
      <c r="N1354" s="171"/>
      <c r="O1354" s="171" t="str">
        <f t="shared" si="145"/>
        <v>PH.IC.CV.270306.01</v>
      </c>
      <c r="Q1354" s="171" t="str">
        <f t="shared" si="146"/>
        <v>CL.IC.CV.270306.01</v>
      </c>
      <c r="Z1354" s="145" t="s">
        <v>1772</v>
      </c>
      <c r="AA1354" s="145">
        <v>1157</v>
      </c>
      <c r="AR1354" s="145" t="s">
        <v>12773</v>
      </c>
      <c r="AS1354" s="145">
        <v>1749</v>
      </c>
    </row>
    <row r="1355" spans="1:45" s="145" customFormat="1" ht="16">
      <c r="A1355" s="145" t="s">
        <v>12003</v>
      </c>
      <c r="C1355" s="170" t="s">
        <v>1771</v>
      </c>
      <c r="E1355" s="170" t="s">
        <v>12863</v>
      </c>
      <c r="F1355" s="145" t="s">
        <v>14648</v>
      </c>
      <c r="G1355" s="145" t="s">
        <v>11395</v>
      </c>
      <c r="H1355" s="170" t="s">
        <v>12225</v>
      </c>
      <c r="I1355" s="145" t="s">
        <v>11396</v>
      </c>
      <c r="J1355" s="171" t="str">
        <f t="shared" si="142"/>
        <v>IC.CV.270307</v>
      </c>
      <c r="K1355" s="170" t="s">
        <v>12906</v>
      </c>
      <c r="L1355" s="145" t="str">
        <f t="shared" si="143"/>
        <v xml:space="preserve">     Viscous</v>
      </c>
      <c r="M1355" s="171" t="str">
        <f t="shared" si="144"/>
        <v>PI.IC.CV.270307.01</v>
      </c>
      <c r="N1355" s="171"/>
      <c r="O1355" s="171" t="str">
        <f t="shared" si="145"/>
        <v>PH.IC.CV.270307.01</v>
      </c>
      <c r="Q1355" s="171" t="str">
        <f t="shared" si="146"/>
        <v>CL.IC.CV.270307.01</v>
      </c>
      <c r="Z1355" s="145" t="s">
        <v>1772</v>
      </c>
      <c r="AA1355" s="145">
        <v>1157</v>
      </c>
      <c r="AR1355" s="145" t="s">
        <v>12773</v>
      </c>
      <c r="AS1355" s="145">
        <v>1749</v>
      </c>
    </row>
    <row r="1356" spans="1:45" s="145" customFormat="1" ht="16">
      <c r="A1356" s="145" t="s">
        <v>12003</v>
      </c>
      <c r="C1356" s="170" t="s">
        <v>1771</v>
      </c>
      <c r="D1356" s="145" t="s">
        <v>14532</v>
      </c>
      <c r="E1356" s="170" t="s">
        <v>12972</v>
      </c>
      <c r="F1356" s="145" t="s">
        <v>14648</v>
      </c>
      <c r="G1356" s="145" t="s">
        <v>11398</v>
      </c>
      <c r="H1356" s="170" t="s">
        <v>11848</v>
      </c>
      <c r="I1356" s="145" t="s">
        <v>12157</v>
      </c>
      <c r="J1356" s="171" t="str">
        <f t="shared" si="142"/>
        <v>IC.CV.270401</v>
      </c>
      <c r="K1356" s="170" t="s">
        <v>12906</v>
      </c>
      <c r="L1356" s="145" t="str">
        <f t="shared" si="143"/>
        <v xml:space="preserve">     Drainage none</v>
      </c>
      <c r="M1356" s="171" t="str">
        <f t="shared" si="144"/>
        <v>PI.IC.CV.270401.01</v>
      </c>
      <c r="N1356" s="171"/>
      <c r="O1356" s="171" t="str">
        <f t="shared" si="145"/>
        <v>PH.IC.CV.270401.01</v>
      </c>
      <c r="Q1356" s="171" t="str">
        <f t="shared" si="146"/>
        <v>CL.IC.CV.270401.01</v>
      </c>
      <c r="Z1356" s="145" t="s">
        <v>1772</v>
      </c>
      <c r="AA1356" s="145">
        <v>1157</v>
      </c>
      <c r="AR1356" s="145" t="s">
        <v>12773</v>
      </c>
      <c r="AS1356" s="145">
        <v>1749</v>
      </c>
    </row>
    <row r="1357" spans="1:45" s="145" customFormat="1" ht="16">
      <c r="A1357" s="145" t="s">
        <v>12003</v>
      </c>
      <c r="C1357" s="170" t="s">
        <v>1771</v>
      </c>
      <c r="E1357" s="170" t="s">
        <v>12972</v>
      </c>
      <c r="F1357" s="145" t="s">
        <v>14648</v>
      </c>
      <c r="G1357" s="145" t="s">
        <v>14557</v>
      </c>
      <c r="H1357" s="170" t="s">
        <v>12030</v>
      </c>
      <c r="I1357" s="145" t="s">
        <v>11400</v>
      </c>
      <c r="J1357" s="171" t="str">
        <f t="shared" si="142"/>
        <v>IC.CV.270402</v>
      </c>
      <c r="K1357" s="170" t="s">
        <v>12906</v>
      </c>
      <c r="L1357" s="145" t="str">
        <f t="shared" si="143"/>
        <v xml:space="preserve">     Scant amount Drainage</v>
      </c>
      <c r="M1357" s="171" t="str">
        <f t="shared" si="144"/>
        <v>PI.IC.CV.270402.01</v>
      </c>
      <c r="N1357" s="171"/>
      <c r="O1357" s="171" t="str">
        <f t="shared" si="145"/>
        <v>PH.IC.CV.270402.01</v>
      </c>
      <c r="Q1357" s="171" t="str">
        <f t="shared" si="146"/>
        <v>CL.IC.CV.270402.01</v>
      </c>
      <c r="Z1357" s="145" t="s">
        <v>1772</v>
      </c>
      <c r="AA1357" s="145">
        <v>1157</v>
      </c>
      <c r="AR1357" s="145" t="s">
        <v>12773</v>
      </c>
      <c r="AS1357" s="145">
        <v>1749</v>
      </c>
    </row>
    <row r="1358" spans="1:45" s="145" customFormat="1" ht="16">
      <c r="A1358" s="145" t="s">
        <v>12003</v>
      </c>
      <c r="C1358" s="170" t="s">
        <v>1771</v>
      </c>
      <c r="E1358" s="170" t="s">
        <v>12972</v>
      </c>
      <c r="F1358" s="145" t="s">
        <v>14648</v>
      </c>
      <c r="G1358" s="145" t="s">
        <v>14558</v>
      </c>
      <c r="H1358" s="170" t="s">
        <v>12032</v>
      </c>
      <c r="I1358" s="145" t="s">
        <v>11730</v>
      </c>
      <c r="J1358" s="171" t="str">
        <f t="shared" si="142"/>
        <v>IC.CV.270403</v>
      </c>
      <c r="K1358" s="170" t="s">
        <v>12906</v>
      </c>
      <c r="L1358" s="145" t="str">
        <f t="shared" si="143"/>
        <v xml:space="preserve">     Small amount Drainage</v>
      </c>
      <c r="M1358" s="171" t="str">
        <f t="shared" si="144"/>
        <v>PI.IC.CV.270403.01</v>
      </c>
      <c r="N1358" s="171"/>
      <c r="O1358" s="171" t="str">
        <f t="shared" si="145"/>
        <v>PH.IC.CV.270403.01</v>
      </c>
      <c r="Q1358" s="171" t="str">
        <f t="shared" si="146"/>
        <v>CL.IC.CV.270403.01</v>
      </c>
      <c r="Z1358" s="145" t="s">
        <v>1772</v>
      </c>
      <c r="AA1358" s="145">
        <v>1157</v>
      </c>
      <c r="AR1358" s="145" t="s">
        <v>12773</v>
      </c>
      <c r="AS1358" s="145">
        <v>1749</v>
      </c>
    </row>
    <row r="1359" spans="1:45" s="145" customFormat="1" ht="16">
      <c r="A1359" s="145" t="s">
        <v>12003</v>
      </c>
      <c r="C1359" s="170" t="s">
        <v>1771</v>
      </c>
      <c r="E1359" s="170" t="s">
        <v>12972</v>
      </c>
      <c r="F1359" s="145" t="s">
        <v>14648</v>
      </c>
      <c r="G1359" s="145" t="s">
        <v>14559</v>
      </c>
      <c r="H1359" s="170" t="s">
        <v>12028</v>
      </c>
      <c r="I1359" s="145" t="s">
        <v>11732</v>
      </c>
      <c r="J1359" s="171" t="str">
        <f t="shared" si="142"/>
        <v>IC.CV.270404</v>
      </c>
      <c r="K1359" s="170" t="s">
        <v>12906</v>
      </c>
      <c r="L1359" s="145" t="str">
        <f t="shared" si="143"/>
        <v xml:space="preserve">     Moderate amount Drainage</v>
      </c>
      <c r="M1359" s="171" t="str">
        <f t="shared" si="144"/>
        <v>PI.IC.CV.270404.01</v>
      </c>
      <c r="N1359" s="171"/>
      <c r="O1359" s="171" t="str">
        <f t="shared" si="145"/>
        <v>PH.IC.CV.270404.01</v>
      </c>
      <c r="Q1359" s="171" t="str">
        <f t="shared" si="146"/>
        <v>CL.IC.CV.270404.01</v>
      </c>
      <c r="Z1359" s="145" t="s">
        <v>1772</v>
      </c>
      <c r="AA1359" s="145">
        <v>1157</v>
      </c>
      <c r="AR1359" s="145" t="s">
        <v>12773</v>
      </c>
      <c r="AS1359" s="145">
        <v>1749</v>
      </c>
    </row>
    <row r="1360" spans="1:45" s="145" customFormat="1" ht="16">
      <c r="A1360" s="145" t="s">
        <v>12003</v>
      </c>
      <c r="C1360" s="170" t="s">
        <v>1771</v>
      </c>
      <c r="E1360" s="170" t="s">
        <v>12972</v>
      </c>
      <c r="F1360" s="145" t="s">
        <v>14648</v>
      </c>
      <c r="G1360" s="145" t="s">
        <v>14560</v>
      </c>
      <c r="H1360" s="170" t="s">
        <v>12210</v>
      </c>
      <c r="I1360" s="145" t="s">
        <v>11734</v>
      </c>
      <c r="J1360" s="171" t="str">
        <f t="shared" si="142"/>
        <v>IC.CV.270405</v>
      </c>
      <c r="K1360" s="170" t="s">
        <v>12906</v>
      </c>
      <c r="L1360" s="145" t="str">
        <f t="shared" si="143"/>
        <v xml:space="preserve">     Large amount Drainage</v>
      </c>
      <c r="M1360" s="171" t="str">
        <f t="shared" si="144"/>
        <v>PI.IC.CV.270405.01</v>
      </c>
      <c r="N1360" s="171"/>
      <c r="O1360" s="171" t="str">
        <f t="shared" si="145"/>
        <v>PH.IC.CV.270405.01</v>
      </c>
      <c r="Q1360" s="171" t="str">
        <f t="shared" si="146"/>
        <v>CL.IC.CV.270405.01</v>
      </c>
      <c r="Z1360" s="145" t="s">
        <v>1772</v>
      </c>
      <c r="AA1360" s="145">
        <v>1157</v>
      </c>
      <c r="AR1360" s="145" t="s">
        <v>12773</v>
      </c>
      <c r="AS1360" s="145">
        <v>1749</v>
      </c>
    </row>
    <row r="1361" spans="1:45" s="145" customFormat="1" ht="16">
      <c r="A1361" s="145" t="s">
        <v>12003</v>
      </c>
      <c r="C1361" s="170" t="s">
        <v>1771</v>
      </c>
      <c r="E1361" s="170" t="s">
        <v>12972</v>
      </c>
      <c r="F1361" s="145" t="s">
        <v>14648</v>
      </c>
      <c r="G1361" s="145" t="s">
        <v>14561</v>
      </c>
      <c r="H1361" s="170" t="s">
        <v>12212</v>
      </c>
      <c r="I1361" s="145" t="s">
        <v>11933</v>
      </c>
      <c r="J1361" s="171" t="str">
        <f t="shared" si="142"/>
        <v>IC.CV.270406</v>
      </c>
      <c r="K1361" s="170" t="s">
        <v>12906</v>
      </c>
      <c r="L1361" s="145" t="str">
        <f t="shared" si="143"/>
        <v xml:space="preserve">     Copious amount Drainage</v>
      </c>
      <c r="M1361" s="171" t="str">
        <f t="shared" si="144"/>
        <v>PI.IC.CV.270406.01</v>
      </c>
      <c r="N1361" s="171"/>
      <c r="O1361" s="171" t="str">
        <f t="shared" si="145"/>
        <v>PH.IC.CV.270406.01</v>
      </c>
      <c r="Q1361" s="171" t="str">
        <f t="shared" si="146"/>
        <v>CL.IC.CV.270406.01</v>
      </c>
      <c r="Z1361" s="145" t="s">
        <v>1772</v>
      </c>
      <c r="AA1361" s="145">
        <v>1157</v>
      </c>
      <c r="AR1361" s="145" t="s">
        <v>12773</v>
      </c>
      <c r="AS1361" s="145">
        <v>1749</v>
      </c>
    </row>
    <row r="1362" spans="1:45" s="145" customFormat="1" ht="16">
      <c r="A1362" s="145" t="s">
        <v>12003</v>
      </c>
      <c r="C1362" s="170" t="s">
        <v>1771</v>
      </c>
      <c r="D1362" s="145" t="s">
        <v>14539</v>
      </c>
      <c r="E1362" s="170" t="s">
        <v>12973</v>
      </c>
      <c r="F1362" s="145" t="s">
        <v>14648</v>
      </c>
      <c r="G1362" s="145" t="s">
        <v>11935</v>
      </c>
      <c r="H1362" s="170" t="s">
        <v>11848</v>
      </c>
      <c r="I1362" s="145" t="s">
        <v>11753</v>
      </c>
      <c r="J1362" s="171" t="str">
        <f t="shared" si="142"/>
        <v>IC.CV.270501</v>
      </c>
      <c r="K1362" s="170" t="s">
        <v>12906</v>
      </c>
      <c r="L1362" s="145" t="str">
        <f t="shared" si="143"/>
        <v xml:space="preserve">     Drainage same amount</v>
      </c>
      <c r="M1362" s="171" t="str">
        <f t="shared" si="144"/>
        <v>PI.IC.CV.270501.01</v>
      </c>
      <c r="N1362" s="171"/>
      <c r="O1362" s="171" t="str">
        <f t="shared" si="145"/>
        <v>PH.IC.CV.270501.01</v>
      </c>
      <c r="Q1362" s="171" t="str">
        <f t="shared" si="146"/>
        <v>CL.IC.CV.270501.01</v>
      </c>
      <c r="Z1362" s="145" t="s">
        <v>1772</v>
      </c>
      <c r="AA1362" s="145">
        <v>1157</v>
      </c>
      <c r="AR1362" s="145" t="s">
        <v>12773</v>
      </c>
      <c r="AS1362" s="145">
        <v>1749</v>
      </c>
    </row>
    <row r="1363" spans="1:45" s="145" customFormat="1" ht="16">
      <c r="A1363" s="145" t="s">
        <v>12003</v>
      </c>
      <c r="C1363" s="170" t="s">
        <v>1771</v>
      </c>
      <c r="E1363" s="170" t="s">
        <v>12973</v>
      </c>
      <c r="F1363" s="145" t="s">
        <v>14648</v>
      </c>
      <c r="G1363" s="145" t="s">
        <v>14538</v>
      </c>
      <c r="H1363" s="170" t="s">
        <v>12030</v>
      </c>
      <c r="I1363" s="145" t="s">
        <v>11752</v>
      </c>
      <c r="J1363" s="171" t="str">
        <f t="shared" si="142"/>
        <v>IC.CV.270502</v>
      </c>
      <c r="K1363" s="170" t="s">
        <v>12906</v>
      </c>
      <c r="L1363" s="145" t="str">
        <f t="shared" si="143"/>
        <v xml:space="preserve">     Drainage decreasing</v>
      </c>
      <c r="M1363" s="171" t="str">
        <f t="shared" si="144"/>
        <v>PI.IC.CV.270502.01</v>
      </c>
      <c r="N1363" s="171"/>
      <c r="O1363" s="171" t="str">
        <f t="shared" si="145"/>
        <v>PH.IC.CV.270502.01</v>
      </c>
      <c r="Q1363" s="171" t="str">
        <f t="shared" si="146"/>
        <v>CL.IC.CV.270502.01</v>
      </c>
      <c r="Z1363" s="145" t="s">
        <v>1772</v>
      </c>
      <c r="AA1363" s="145">
        <v>1157</v>
      </c>
      <c r="AR1363" s="145" t="s">
        <v>12773</v>
      </c>
      <c r="AS1363" s="145">
        <v>1749</v>
      </c>
    </row>
    <row r="1364" spans="1:45" s="145" customFormat="1" ht="16">
      <c r="A1364" s="145" t="s">
        <v>12003</v>
      </c>
      <c r="C1364" s="170" t="s">
        <v>1771</v>
      </c>
      <c r="E1364" s="170" t="s">
        <v>12973</v>
      </c>
      <c r="F1364" s="145" t="s">
        <v>14648</v>
      </c>
      <c r="G1364" s="145" t="s">
        <v>11582</v>
      </c>
      <c r="H1364" s="170" t="s">
        <v>12032</v>
      </c>
      <c r="I1364" s="145" t="s">
        <v>11583</v>
      </c>
      <c r="J1364" s="171" t="str">
        <f t="shared" si="142"/>
        <v>IC.CV.270503</v>
      </c>
      <c r="K1364" s="170" t="s">
        <v>12906</v>
      </c>
      <c r="L1364" s="145" t="str">
        <f t="shared" si="143"/>
        <v xml:space="preserve">     Drainage increasing</v>
      </c>
      <c r="M1364" s="171" t="str">
        <f t="shared" si="144"/>
        <v>PI.IC.CV.270503.01</v>
      </c>
      <c r="N1364" s="171"/>
      <c r="O1364" s="171" t="str">
        <f t="shared" si="145"/>
        <v>PH.IC.CV.270503.01</v>
      </c>
      <c r="Q1364" s="171" t="str">
        <f t="shared" si="146"/>
        <v>CL.IC.CV.270503.01</v>
      </c>
      <c r="Z1364" s="145" t="s">
        <v>1772</v>
      </c>
      <c r="AA1364" s="145">
        <v>1157</v>
      </c>
      <c r="AR1364" s="145" t="s">
        <v>12773</v>
      </c>
      <c r="AS1364" s="145">
        <v>1749</v>
      </c>
    </row>
    <row r="1365" spans="1:45" s="145" customFormat="1" ht="16">
      <c r="A1365" s="145" t="s">
        <v>12003</v>
      </c>
      <c r="C1365" s="170" t="s">
        <v>1771</v>
      </c>
      <c r="D1365" s="145" t="s">
        <v>14545</v>
      </c>
      <c r="E1365" s="170" t="s">
        <v>12974</v>
      </c>
      <c r="F1365" s="145" t="s">
        <v>14648</v>
      </c>
      <c r="G1365" s="145" t="s">
        <v>11232</v>
      </c>
      <c r="H1365" s="170" t="s">
        <v>11848</v>
      </c>
      <c r="I1365" s="145" t="s">
        <v>11233</v>
      </c>
      <c r="J1365" s="171" t="str">
        <f t="shared" si="142"/>
        <v>IC.CV.270601</v>
      </c>
      <c r="K1365" s="170" t="s">
        <v>12906</v>
      </c>
      <c r="L1365" s="145" t="str">
        <f t="shared" si="143"/>
        <v xml:space="preserve">     No odor</v>
      </c>
      <c r="M1365" s="171" t="str">
        <f t="shared" si="144"/>
        <v>PI.IC.CV.270601.01</v>
      </c>
      <c r="N1365" s="171"/>
      <c r="O1365" s="171" t="str">
        <f t="shared" si="145"/>
        <v>PH.IC.CV.270601.01</v>
      </c>
      <c r="Q1365" s="171" t="str">
        <f t="shared" si="146"/>
        <v>CL.IC.CV.270601.01</v>
      </c>
      <c r="Z1365" s="145" t="s">
        <v>1772</v>
      </c>
      <c r="AA1365" s="145">
        <v>1157</v>
      </c>
      <c r="AR1365" s="145" t="s">
        <v>12773</v>
      </c>
      <c r="AS1365" s="145">
        <v>1749</v>
      </c>
    </row>
    <row r="1366" spans="1:45" s="145" customFormat="1" ht="16">
      <c r="A1366" s="145" t="s">
        <v>12003</v>
      </c>
      <c r="C1366" s="170" t="s">
        <v>1771</v>
      </c>
      <c r="E1366" s="170" t="s">
        <v>12974</v>
      </c>
      <c r="F1366" s="145" t="s">
        <v>14648</v>
      </c>
      <c r="G1366" s="145" t="s">
        <v>11234</v>
      </c>
      <c r="H1366" s="170" t="s">
        <v>12030</v>
      </c>
      <c r="I1366" s="145" t="s">
        <v>11235</v>
      </c>
      <c r="J1366" s="171" t="str">
        <f t="shared" si="142"/>
        <v>IC.CV.270602</v>
      </c>
      <c r="K1366" s="170" t="s">
        <v>12906</v>
      </c>
      <c r="L1366" s="145" t="str">
        <f t="shared" si="143"/>
        <v xml:space="preserve">     Foul</v>
      </c>
      <c r="M1366" s="171" t="str">
        <f t="shared" si="144"/>
        <v>PI.IC.CV.270602.01</v>
      </c>
      <c r="N1366" s="171"/>
      <c r="O1366" s="171" t="str">
        <f t="shared" si="145"/>
        <v>PH.IC.CV.270602.01</v>
      </c>
      <c r="Q1366" s="171" t="str">
        <f t="shared" si="146"/>
        <v>CL.IC.CV.270602.01</v>
      </c>
      <c r="Z1366" s="145" t="s">
        <v>1772</v>
      </c>
      <c r="AA1366" s="145">
        <v>1157</v>
      </c>
      <c r="AR1366" s="145" t="s">
        <v>12773</v>
      </c>
      <c r="AS1366" s="145">
        <v>1749</v>
      </c>
    </row>
    <row r="1367" spans="1:45" s="167" customFormat="1" ht="15">
      <c r="A1367" s="167" t="s">
        <v>12003</v>
      </c>
      <c r="C1367" s="61" t="s">
        <v>1771</v>
      </c>
      <c r="D1367" s="167" t="s">
        <v>7851</v>
      </c>
      <c r="E1367" s="61" t="s">
        <v>12975</v>
      </c>
      <c r="F1367" s="167" t="s">
        <v>1561</v>
      </c>
      <c r="G1367" s="167" t="s">
        <v>11572</v>
      </c>
      <c r="H1367" s="62" t="s">
        <v>11848</v>
      </c>
      <c r="I1367" s="167" t="s">
        <v>11573</v>
      </c>
      <c r="J1367" s="63" t="str">
        <f t="shared" si="142"/>
        <v>IC.CV.270701</v>
      </c>
      <c r="K1367" s="61" t="s">
        <v>12906</v>
      </c>
      <c r="L1367" s="167" t="str">
        <f t="shared" si="143"/>
        <v xml:space="preserve">     None (open to air)</v>
      </c>
      <c r="M1367" s="168" t="str">
        <f t="shared" si="144"/>
        <v>PI.IC.CV.270701.01</v>
      </c>
      <c r="N1367" s="168"/>
      <c r="O1367" s="168" t="str">
        <f t="shared" si="145"/>
        <v>PH.IC.CV.270701.01</v>
      </c>
      <c r="Q1367" s="168" t="str">
        <f t="shared" si="146"/>
        <v>CL.IC.CV.270701.01</v>
      </c>
      <c r="Z1367" s="167" t="s">
        <v>1772</v>
      </c>
      <c r="AA1367" s="167">
        <v>1157</v>
      </c>
    </row>
    <row r="1368" spans="1:45" s="167" customFormat="1" ht="15">
      <c r="A1368" s="167" t="s">
        <v>12003</v>
      </c>
      <c r="C1368" s="61" t="s">
        <v>1771</v>
      </c>
      <c r="E1368" s="61" t="s">
        <v>12975</v>
      </c>
      <c r="F1368" s="167" t="s">
        <v>1561</v>
      </c>
      <c r="G1368" s="167" t="s">
        <v>11566</v>
      </c>
      <c r="H1368" s="62" t="s">
        <v>12030</v>
      </c>
      <c r="I1368" s="167" t="s">
        <v>11567</v>
      </c>
      <c r="J1368" s="63" t="str">
        <f t="shared" si="142"/>
        <v>IC.CV.270702</v>
      </c>
      <c r="K1368" s="61" t="s">
        <v>12906</v>
      </c>
      <c r="L1368" s="167" t="str">
        <f t="shared" si="143"/>
        <v xml:space="preserve">     Gauze</v>
      </c>
      <c r="M1368" s="168" t="str">
        <f t="shared" si="144"/>
        <v>PI.IC.CV.270702.01</v>
      </c>
      <c r="N1368" s="168"/>
      <c r="O1368" s="168" t="str">
        <f t="shared" si="145"/>
        <v>PH.IC.CV.270702.01</v>
      </c>
      <c r="Q1368" s="168" t="str">
        <f t="shared" si="146"/>
        <v>CL.IC.CV.270702.01</v>
      </c>
      <c r="Z1368" s="167" t="s">
        <v>1772</v>
      </c>
      <c r="AA1368" s="167">
        <v>1157</v>
      </c>
    </row>
    <row r="1369" spans="1:45" s="167" customFormat="1" ht="15">
      <c r="A1369" s="167" t="s">
        <v>12003</v>
      </c>
      <c r="C1369" s="61" t="s">
        <v>1771</v>
      </c>
      <c r="E1369" s="61" t="s">
        <v>12975</v>
      </c>
      <c r="F1369" s="167" t="s">
        <v>1561</v>
      </c>
      <c r="G1369" s="167" t="s">
        <v>11568</v>
      </c>
      <c r="H1369" s="62" t="s">
        <v>12032</v>
      </c>
      <c r="I1369" s="167" t="s">
        <v>11569</v>
      </c>
      <c r="J1369" s="63" t="str">
        <f t="shared" si="142"/>
        <v>IC.CV.270703</v>
      </c>
      <c r="K1369" s="61" t="s">
        <v>12906</v>
      </c>
      <c r="L1369" s="167" t="str">
        <f t="shared" si="143"/>
        <v xml:space="preserve">     Pressure</v>
      </c>
      <c r="M1369" s="168" t="str">
        <f t="shared" si="144"/>
        <v>PI.IC.CV.270703.01</v>
      </c>
      <c r="N1369" s="168"/>
      <c r="O1369" s="168" t="str">
        <f t="shared" si="145"/>
        <v>PH.IC.CV.270703.01</v>
      </c>
      <c r="Q1369" s="168" t="str">
        <f t="shared" si="146"/>
        <v>CL.IC.CV.270703.01</v>
      </c>
      <c r="Z1369" s="167" t="s">
        <v>1772</v>
      </c>
      <c r="AA1369" s="167">
        <v>1157</v>
      </c>
    </row>
    <row r="1370" spans="1:45" s="167" customFormat="1" ht="15">
      <c r="A1370" s="167" t="s">
        <v>12003</v>
      </c>
      <c r="C1370" s="61" t="s">
        <v>1771</v>
      </c>
      <c r="E1370" s="61" t="s">
        <v>12975</v>
      </c>
      <c r="F1370" s="167" t="s">
        <v>1561</v>
      </c>
      <c r="G1370" s="167" t="s">
        <v>11445</v>
      </c>
      <c r="H1370" s="62" t="s">
        <v>12028</v>
      </c>
      <c r="I1370" s="167" t="s">
        <v>11446</v>
      </c>
      <c r="J1370" s="63" t="str">
        <f t="shared" si="142"/>
        <v>IC.CV.270704</v>
      </c>
      <c r="K1370" s="61" t="s">
        <v>12906</v>
      </c>
      <c r="L1370" s="167" t="str">
        <f t="shared" si="143"/>
        <v xml:space="preserve">     Antimicrobial</v>
      </c>
      <c r="M1370" s="168" t="str">
        <f t="shared" si="144"/>
        <v>PI.IC.CV.270704.01</v>
      </c>
      <c r="N1370" s="168"/>
      <c r="O1370" s="168" t="str">
        <f t="shared" si="145"/>
        <v>PH.IC.CV.270704.01</v>
      </c>
      <c r="Q1370" s="168" t="str">
        <f t="shared" si="146"/>
        <v>CL.IC.CV.270704.01</v>
      </c>
      <c r="Z1370" s="167" t="s">
        <v>1772</v>
      </c>
      <c r="AA1370" s="167">
        <v>1157</v>
      </c>
    </row>
    <row r="1371" spans="1:45" s="167" customFormat="1" ht="15">
      <c r="A1371" s="167" t="s">
        <v>12003</v>
      </c>
      <c r="C1371" s="61" t="s">
        <v>1771</v>
      </c>
      <c r="E1371" s="61" t="s">
        <v>12975</v>
      </c>
      <c r="F1371" s="167" t="s">
        <v>1561</v>
      </c>
      <c r="G1371" s="167" t="s">
        <v>11570</v>
      </c>
      <c r="H1371" s="62" t="s">
        <v>12210</v>
      </c>
      <c r="I1371" s="167" t="s">
        <v>11571</v>
      </c>
      <c r="J1371" s="63" t="str">
        <f t="shared" si="142"/>
        <v>IC.CV.270705</v>
      </c>
      <c r="K1371" s="61" t="s">
        <v>12906</v>
      </c>
      <c r="L1371" s="167" t="str">
        <f t="shared" si="143"/>
        <v xml:space="preserve">     Antimicrobial Disk (Biopatch)</v>
      </c>
      <c r="M1371" s="168" t="str">
        <f t="shared" si="144"/>
        <v>PI.IC.CV.270705.01</v>
      </c>
      <c r="N1371" s="168"/>
      <c r="O1371" s="168" t="str">
        <f t="shared" si="145"/>
        <v>PH.IC.CV.270705.01</v>
      </c>
      <c r="Q1371" s="168" t="str">
        <f t="shared" si="146"/>
        <v>CL.IC.CV.270705.01</v>
      </c>
      <c r="Z1371" s="167" t="s">
        <v>1772</v>
      </c>
      <c r="AA1371" s="167">
        <v>1157</v>
      </c>
    </row>
    <row r="1372" spans="1:45" s="167" customFormat="1" ht="15">
      <c r="A1372" s="167" t="s">
        <v>12003</v>
      </c>
      <c r="C1372" s="61" t="s">
        <v>1771</v>
      </c>
      <c r="E1372" s="61" t="s">
        <v>12975</v>
      </c>
      <c r="F1372" s="167" t="s">
        <v>1561</v>
      </c>
      <c r="G1372" s="167" t="s">
        <v>11447</v>
      </c>
      <c r="H1372" s="62" t="s">
        <v>12212</v>
      </c>
      <c r="I1372" s="167" t="s">
        <v>11448</v>
      </c>
      <c r="J1372" s="63" t="str">
        <f t="shared" si="142"/>
        <v>IC.CV.270706</v>
      </c>
      <c r="K1372" s="61" t="s">
        <v>12906</v>
      </c>
      <c r="L1372" s="167" t="str">
        <f t="shared" si="143"/>
        <v xml:space="preserve">     Non-adhering (Telfa)</v>
      </c>
      <c r="M1372" s="168" t="str">
        <f t="shared" si="144"/>
        <v>PI.IC.CV.270706.01</v>
      </c>
      <c r="N1372" s="168"/>
      <c r="O1372" s="168" t="str">
        <f t="shared" si="145"/>
        <v>PH.IC.CV.270706.01</v>
      </c>
      <c r="Q1372" s="168" t="str">
        <f t="shared" si="146"/>
        <v>CL.IC.CV.270706.01</v>
      </c>
      <c r="Z1372" s="167" t="s">
        <v>1772</v>
      </c>
      <c r="AA1372" s="167">
        <v>1157</v>
      </c>
    </row>
    <row r="1373" spans="1:45" s="167" customFormat="1" ht="15">
      <c r="A1373" s="167" t="s">
        <v>12003</v>
      </c>
      <c r="C1373" s="61" t="s">
        <v>1771</v>
      </c>
      <c r="E1373" s="61" t="s">
        <v>12975</v>
      </c>
      <c r="F1373" s="167" t="s">
        <v>1561</v>
      </c>
      <c r="G1373" s="167" t="s">
        <v>11285</v>
      </c>
      <c r="H1373" s="62" t="s">
        <v>12225</v>
      </c>
      <c r="I1373" s="167" t="s">
        <v>12437</v>
      </c>
      <c r="J1373" s="63" t="str">
        <f t="shared" si="142"/>
        <v>IC.CV.270707</v>
      </c>
      <c r="K1373" s="61" t="s">
        <v>12906</v>
      </c>
      <c r="L1373" s="167" t="str">
        <f t="shared" si="143"/>
        <v xml:space="preserve">     Other dressing:  specify</v>
      </c>
      <c r="M1373" s="168" t="str">
        <f t="shared" si="144"/>
        <v>PI.IC.CV.270707.01</v>
      </c>
      <c r="N1373" s="168"/>
      <c r="O1373" s="168" t="str">
        <f t="shared" si="145"/>
        <v>PH.IC.CV.270707.01</v>
      </c>
      <c r="Q1373" s="168" t="str">
        <f t="shared" si="146"/>
        <v>CL.IC.CV.270707.01</v>
      </c>
      <c r="Z1373" s="167" t="s">
        <v>1772</v>
      </c>
      <c r="AA1373" s="167">
        <v>1157</v>
      </c>
    </row>
    <row r="1374" spans="1:45" s="167" customFormat="1" ht="15">
      <c r="A1374" s="167" t="s">
        <v>2547</v>
      </c>
      <c r="C1374" s="61" t="s">
        <v>1771</v>
      </c>
      <c r="E1374" s="61" t="s">
        <v>12975</v>
      </c>
      <c r="F1374" s="167" t="s">
        <v>1561</v>
      </c>
      <c r="G1374" s="61" t="s">
        <v>7273</v>
      </c>
      <c r="H1374" s="62" t="s">
        <v>12976</v>
      </c>
      <c r="I1374" s="62" t="s">
        <v>7273</v>
      </c>
      <c r="J1374" s="63" t="str">
        <f t="shared" si="142"/>
        <v>IC.CV.270708</v>
      </c>
      <c r="K1374" s="61" t="s">
        <v>12906</v>
      </c>
      <c r="L1374" s="167" t="str">
        <f t="shared" si="143"/>
        <v>Transparent</v>
      </c>
      <c r="M1374" s="168" t="str">
        <f t="shared" si="144"/>
        <v>PI.IC.CV.270708.01</v>
      </c>
      <c r="N1374" s="168"/>
      <c r="O1374" s="168" t="str">
        <f t="shared" si="145"/>
        <v>PH.IC.CV.270708.01</v>
      </c>
      <c r="Q1374" s="168" t="str">
        <f t="shared" si="146"/>
        <v>CL.IC.CV.270708.01</v>
      </c>
      <c r="Z1374" s="167" t="s">
        <v>1772</v>
      </c>
      <c r="AA1374" s="167">
        <v>1157</v>
      </c>
    </row>
    <row r="1375" spans="1:45" s="167" customFormat="1" ht="15">
      <c r="A1375" s="167" t="s">
        <v>2547</v>
      </c>
      <c r="C1375" s="61" t="s">
        <v>1771</v>
      </c>
      <c r="E1375" s="61" t="s">
        <v>12975</v>
      </c>
      <c r="F1375" s="167" t="s">
        <v>1561</v>
      </c>
      <c r="G1375" s="61" t="s">
        <v>11483</v>
      </c>
      <c r="H1375" s="62" t="s">
        <v>12709</v>
      </c>
      <c r="I1375" s="62" t="s">
        <v>11483</v>
      </c>
      <c r="J1375" s="63" t="str">
        <f t="shared" si="142"/>
        <v>IC.CV.270709</v>
      </c>
      <c r="K1375" s="61" t="s">
        <v>12906</v>
      </c>
      <c r="L1375" s="167" t="str">
        <f t="shared" si="143"/>
        <v>Dermabond</v>
      </c>
      <c r="M1375" s="168" t="str">
        <f t="shared" si="144"/>
        <v>PI.IC.CV.270709.01</v>
      </c>
      <c r="N1375" s="168"/>
      <c r="O1375" s="168" t="str">
        <f t="shared" si="145"/>
        <v>PH.IC.CV.270709.01</v>
      </c>
      <c r="Q1375" s="168" t="str">
        <f t="shared" si="146"/>
        <v>CL.IC.CV.270709.01</v>
      </c>
      <c r="Z1375" s="167" t="s">
        <v>1772</v>
      </c>
      <c r="AA1375" s="167">
        <v>1157</v>
      </c>
    </row>
    <row r="1376" spans="1:45" s="167" customFormat="1" ht="15">
      <c r="A1376" s="167" t="s">
        <v>2547</v>
      </c>
      <c r="C1376" s="61" t="s">
        <v>1771</v>
      </c>
      <c r="E1376" s="61" t="s">
        <v>12975</v>
      </c>
      <c r="F1376" s="167" t="s">
        <v>1561</v>
      </c>
      <c r="G1376" s="61" t="s">
        <v>11484</v>
      </c>
      <c r="H1376" s="62" t="s">
        <v>12952</v>
      </c>
      <c r="I1376" s="62" t="s">
        <v>11484</v>
      </c>
      <c r="J1376" s="63" t="str">
        <f t="shared" si="142"/>
        <v>IC.CV.270710</v>
      </c>
      <c r="K1376" s="61" t="s">
        <v>12906</v>
      </c>
      <c r="L1376" s="167" t="str">
        <f t="shared" si="143"/>
        <v>Chlorhexidine</v>
      </c>
      <c r="M1376" s="168" t="str">
        <f t="shared" si="144"/>
        <v>PI.IC.CV.270710.01</v>
      </c>
      <c r="N1376" s="168"/>
      <c r="O1376" s="168" t="str">
        <f t="shared" si="145"/>
        <v>PH.IC.CV.270710.01</v>
      </c>
      <c r="Q1376" s="168" t="str">
        <f t="shared" si="146"/>
        <v>CL.IC.CV.270710.01</v>
      </c>
      <c r="Z1376" s="167" t="s">
        <v>1772</v>
      </c>
      <c r="AA1376" s="167">
        <v>1157</v>
      </c>
    </row>
    <row r="1377" spans="1:27" s="167" customFormat="1" ht="15">
      <c r="A1377" s="167" t="s">
        <v>12003</v>
      </c>
      <c r="C1377" s="61" t="s">
        <v>1771</v>
      </c>
      <c r="D1377" s="167" t="s">
        <v>3803</v>
      </c>
      <c r="E1377" s="61" t="s">
        <v>12976</v>
      </c>
      <c r="F1377" s="167" t="s">
        <v>1561</v>
      </c>
      <c r="G1377" s="167" t="s">
        <v>11574</v>
      </c>
      <c r="H1377" s="62" t="s">
        <v>11848</v>
      </c>
      <c r="I1377" s="167" t="s">
        <v>11575</v>
      </c>
      <c r="J1377" s="63" t="str">
        <f t="shared" si="142"/>
        <v>IC.CV.270801</v>
      </c>
      <c r="K1377" s="61" t="s">
        <v>12906</v>
      </c>
      <c r="L1377" s="167" t="str">
        <f t="shared" si="143"/>
        <v xml:space="preserve">     Clean, dry and intact</v>
      </c>
      <c r="M1377" s="168" t="str">
        <f t="shared" si="144"/>
        <v>PI.IC.CV.270801.01</v>
      </c>
      <c r="N1377" s="168"/>
      <c r="O1377" s="168" t="str">
        <f t="shared" si="145"/>
        <v>PH.IC.CV.270801.01</v>
      </c>
      <c r="Q1377" s="168" t="str">
        <f t="shared" si="146"/>
        <v>CL.IC.CV.270801.01</v>
      </c>
      <c r="Z1377" s="167" t="s">
        <v>1772</v>
      </c>
      <c r="AA1377" s="167">
        <v>1157</v>
      </c>
    </row>
    <row r="1378" spans="1:27" s="167" customFormat="1" ht="15">
      <c r="A1378" s="167" t="s">
        <v>12003</v>
      </c>
      <c r="C1378" s="61" t="s">
        <v>1771</v>
      </c>
      <c r="E1378" s="61" t="s">
        <v>12976</v>
      </c>
      <c r="F1378" s="167" t="s">
        <v>1561</v>
      </c>
      <c r="G1378" s="167" t="s">
        <v>11410</v>
      </c>
      <c r="H1378" s="62" t="s">
        <v>12030</v>
      </c>
      <c r="I1378" s="167" t="s">
        <v>11411</v>
      </c>
      <c r="J1378" s="63" t="str">
        <f t="shared" si="142"/>
        <v>IC.CV.270802</v>
      </c>
      <c r="K1378" s="61" t="s">
        <v>12906</v>
      </c>
      <c r="L1378" s="167" t="str">
        <f t="shared" si="143"/>
        <v xml:space="preserve">     Reinforced: specify date/time</v>
      </c>
      <c r="M1378" s="168" t="str">
        <f t="shared" si="144"/>
        <v>PI.IC.CV.270802.01</v>
      </c>
      <c r="N1378" s="168"/>
      <c r="O1378" s="168" t="str">
        <f t="shared" si="145"/>
        <v>PH.IC.CV.270802.01</v>
      </c>
      <c r="Q1378" s="168" t="str">
        <f t="shared" si="146"/>
        <v>CL.IC.CV.270802.01</v>
      </c>
      <c r="Z1378" s="167" t="s">
        <v>1772</v>
      </c>
      <c r="AA1378" s="167">
        <v>1157</v>
      </c>
    </row>
    <row r="1379" spans="1:27" s="167" customFormat="1" ht="15">
      <c r="A1379" s="167" t="s">
        <v>12003</v>
      </c>
      <c r="C1379" s="61" t="s">
        <v>1771</v>
      </c>
      <c r="E1379" s="61" t="s">
        <v>12976</v>
      </c>
      <c r="F1379" s="167" t="s">
        <v>1561</v>
      </c>
      <c r="G1379" s="167" t="s">
        <v>11958</v>
      </c>
      <c r="H1379" s="62" t="s">
        <v>12032</v>
      </c>
      <c r="I1379" s="167" t="s">
        <v>11959</v>
      </c>
      <c r="J1379" s="63" t="str">
        <f t="shared" si="142"/>
        <v>IC.CV.270803</v>
      </c>
      <c r="K1379" s="61" t="s">
        <v>12906</v>
      </c>
      <c r="L1379" s="167" t="str">
        <f t="shared" si="143"/>
        <v xml:space="preserve">     Changed:  specify date/time</v>
      </c>
      <c r="M1379" s="168" t="str">
        <f t="shared" si="144"/>
        <v>PI.IC.CV.270803.01</v>
      </c>
      <c r="N1379" s="168"/>
      <c r="O1379" s="168" t="str">
        <f t="shared" si="145"/>
        <v>PH.IC.CV.270803.01</v>
      </c>
      <c r="Q1379" s="168" t="str">
        <f t="shared" si="146"/>
        <v>CL.IC.CV.270803.01</v>
      </c>
      <c r="Z1379" s="167" t="s">
        <v>1772</v>
      </c>
      <c r="AA1379" s="167">
        <v>1157</v>
      </c>
    </row>
    <row r="1380" spans="1:27" s="167" customFormat="1" ht="15">
      <c r="A1380" s="167" t="s">
        <v>12003</v>
      </c>
      <c r="C1380" s="61" t="s">
        <v>1771</v>
      </c>
      <c r="E1380" s="61" t="s">
        <v>12976</v>
      </c>
      <c r="F1380" s="167" t="s">
        <v>1561</v>
      </c>
      <c r="G1380" s="167" t="s">
        <v>11960</v>
      </c>
      <c r="H1380" s="62" t="s">
        <v>12028</v>
      </c>
      <c r="I1380" s="167" t="s">
        <v>11961</v>
      </c>
      <c r="J1380" s="63" t="str">
        <f t="shared" si="142"/>
        <v>IC.CV.270804</v>
      </c>
      <c r="K1380" s="61" t="s">
        <v>12906</v>
      </c>
      <c r="L1380" s="167" t="str">
        <f t="shared" si="143"/>
        <v xml:space="preserve">     Wet to Dry:  specify date/time</v>
      </c>
      <c r="M1380" s="168" t="str">
        <f t="shared" si="144"/>
        <v>PI.IC.CV.270804.01</v>
      </c>
      <c r="N1380" s="168"/>
      <c r="O1380" s="168" t="str">
        <f t="shared" si="145"/>
        <v>PH.IC.CV.270804.01</v>
      </c>
      <c r="Q1380" s="168" t="str">
        <f t="shared" si="146"/>
        <v>CL.IC.CV.270804.01</v>
      </c>
      <c r="Z1380" s="167" t="s">
        <v>1772</v>
      </c>
      <c r="AA1380" s="167">
        <v>1157</v>
      </c>
    </row>
    <row r="1381" spans="1:27" s="167" customFormat="1" ht="15">
      <c r="A1381" s="167" t="s">
        <v>2547</v>
      </c>
      <c r="C1381" s="61" t="s">
        <v>1771</v>
      </c>
      <c r="E1381" s="61" t="s">
        <v>12976</v>
      </c>
      <c r="F1381" s="167" t="s">
        <v>1561</v>
      </c>
      <c r="G1381" s="61" t="s">
        <v>7024</v>
      </c>
      <c r="H1381" s="62" t="s">
        <v>12973</v>
      </c>
      <c r="I1381" s="62" t="s">
        <v>7024</v>
      </c>
      <c r="J1381" s="63" t="str">
        <f t="shared" si="142"/>
        <v>IC.CV.270805</v>
      </c>
      <c r="K1381" s="61" t="s">
        <v>12906</v>
      </c>
      <c r="L1381" s="167" t="str">
        <f t="shared" si="143"/>
        <v>Clean</v>
      </c>
      <c r="M1381" s="168" t="str">
        <f t="shared" si="144"/>
        <v>PI.IC.CV.270805.01</v>
      </c>
      <c r="N1381" s="168"/>
      <c r="O1381" s="168" t="str">
        <f t="shared" si="145"/>
        <v>PH.IC.CV.270805.01</v>
      </c>
      <c r="Q1381" s="168" t="str">
        <f t="shared" si="146"/>
        <v>CL.IC.CV.270805.01</v>
      </c>
      <c r="Z1381" s="167" t="s">
        <v>1772</v>
      </c>
      <c r="AA1381" s="167">
        <v>1157</v>
      </c>
    </row>
    <row r="1382" spans="1:27" s="167" customFormat="1" ht="15">
      <c r="A1382" s="167" t="s">
        <v>2547</v>
      </c>
      <c r="C1382" s="61" t="s">
        <v>1771</v>
      </c>
      <c r="E1382" s="61" t="s">
        <v>12976</v>
      </c>
      <c r="F1382" s="167" t="s">
        <v>1561</v>
      </c>
      <c r="G1382" s="61" t="s">
        <v>7296</v>
      </c>
      <c r="H1382" s="62" t="s">
        <v>12974</v>
      </c>
      <c r="I1382" s="62" t="s">
        <v>7296</v>
      </c>
      <c r="J1382" s="63" t="str">
        <f t="shared" si="142"/>
        <v>IC.CV.270806</v>
      </c>
      <c r="K1382" s="61" t="s">
        <v>12906</v>
      </c>
      <c r="L1382" s="167" t="str">
        <f t="shared" si="143"/>
        <v>Dry</v>
      </c>
      <c r="M1382" s="168" t="str">
        <f t="shared" si="144"/>
        <v>PI.IC.CV.270806.01</v>
      </c>
      <c r="N1382" s="168"/>
      <c r="O1382" s="168" t="str">
        <f t="shared" si="145"/>
        <v>PH.IC.CV.270806.01</v>
      </c>
      <c r="Q1382" s="168" t="str">
        <f t="shared" si="146"/>
        <v>CL.IC.CV.270806.01</v>
      </c>
      <c r="Z1382" s="167" t="s">
        <v>1772</v>
      </c>
      <c r="AA1382" s="167">
        <v>1157</v>
      </c>
    </row>
    <row r="1383" spans="1:27" s="167" customFormat="1" ht="15">
      <c r="A1383" s="167" t="s">
        <v>2547</v>
      </c>
      <c r="C1383" s="61" t="s">
        <v>1771</v>
      </c>
      <c r="E1383" s="61" t="s">
        <v>12976</v>
      </c>
      <c r="F1383" s="167" t="s">
        <v>1561</v>
      </c>
      <c r="G1383" s="61" t="s">
        <v>9339</v>
      </c>
      <c r="H1383" s="62" t="s">
        <v>12975</v>
      </c>
      <c r="I1383" s="62" t="s">
        <v>9339</v>
      </c>
      <c r="J1383" s="63" t="str">
        <f t="shared" si="142"/>
        <v>IC.CV.270807</v>
      </c>
      <c r="K1383" s="61" t="s">
        <v>12906</v>
      </c>
      <c r="L1383" s="167" t="str">
        <f t="shared" si="143"/>
        <v>Intact</v>
      </c>
      <c r="M1383" s="168" t="str">
        <f t="shared" si="144"/>
        <v>PI.IC.CV.270807.01</v>
      </c>
      <c r="N1383" s="168"/>
      <c r="O1383" s="168" t="str">
        <f t="shared" si="145"/>
        <v>PH.IC.CV.270807.01</v>
      </c>
      <c r="Q1383" s="168" t="str">
        <f t="shared" si="146"/>
        <v>CL.IC.CV.270807.01</v>
      </c>
      <c r="Z1383" s="167" t="s">
        <v>1772</v>
      </c>
      <c r="AA1383" s="167">
        <v>1157</v>
      </c>
    </row>
    <row r="1384" spans="1:27" s="167" customFormat="1" ht="15">
      <c r="A1384" s="167" t="s">
        <v>12003</v>
      </c>
      <c r="C1384" s="61" t="s">
        <v>1771</v>
      </c>
      <c r="D1384" s="167" t="s">
        <v>11865</v>
      </c>
      <c r="E1384" s="61" t="s">
        <v>12709</v>
      </c>
      <c r="F1384" s="167" t="s">
        <v>1561</v>
      </c>
      <c r="G1384" s="167" t="s">
        <v>11866</v>
      </c>
      <c r="H1384" s="62" t="s">
        <v>11848</v>
      </c>
      <c r="I1384" s="167" t="s">
        <v>11964</v>
      </c>
      <c r="J1384" s="63" t="str">
        <f t="shared" si="142"/>
        <v>IC.CV.270901</v>
      </c>
      <c r="K1384" s="61" t="s">
        <v>12906</v>
      </c>
      <c r="L1384" s="167" t="str">
        <f t="shared" si="143"/>
        <v xml:space="preserve">     Normal Saline</v>
      </c>
      <c r="M1384" s="168" t="str">
        <f t="shared" si="144"/>
        <v>PI.IC.CV.270901.01</v>
      </c>
      <c r="N1384" s="168"/>
      <c r="O1384" s="168" t="str">
        <f t="shared" si="145"/>
        <v>PH.IC.CV.270901.01</v>
      </c>
      <c r="Q1384" s="168" t="str">
        <f t="shared" si="146"/>
        <v>CL.IC.CV.270901.01</v>
      </c>
      <c r="Z1384" s="167" t="s">
        <v>1772</v>
      </c>
      <c r="AA1384" s="167">
        <v>1157</v>
      </c>
    </row>
    <row r="1385" spans="1:27" s="167" customFormat="1" ht="15">
      <c r="A1385" s="167" t="s">
        <v>12003</v>
      </c>
      <c r="C1385" s="61" t="s">
        <v>1771</v>
      </c>
      <c r="E1385" s="61" t="s">
        <v>12709</v>
      </c>
      <c r="F1385" s="167" t="s">
        <v>1561</v>
      </c>
      <c r="G1385" s="167" t="s">
        <v>11783</v>
      </c>
      <c r="H1385" s="62" t="s">
        <v>12030</v>
      </c>
      <c r="I1385" s="167" t="s">
        <v>11867</v>
      </c>
      <c r="J1385" s="63" t="str">
        <f t="shared" si="142"/>
        <v>IC.CV.270902</v>
      </c>
      <c r="K1385" s="61" t="s">
        <v>12906</v>
      </c>
      <c r="L1385" s="167" t="str">
        <f t="shared" si="143"/>
        <v xml:space="preserve">     Other:  specify</v>
      </c>
      <c r="M1385" s="168" t="str">
        <f t="shared" si="144"/>
        <v>PI.IC.CV.270902.01</v>
      </c>
      <c r="N1385" s="168"/>
      <c r="O1385" s="168" t="str">
        <f t="shared" si="145"/>
        <v>PH.IC.CV.270902.01</v>
      </c>
      <c r="Q1385" s="168" t="str">
        <f t="shared" si="146"/>
        <v>CL.IC.CV.270902.01</v>
      </c>
      <c r="Z1385" s="167" t="s">
        <v>1772</v>
      </c>
      <c r="AA1385" s="167">
        <v>1157</v>
      </c>
    </row>
    <row r="1386" spans="1:27" s="167" customFormat="1" ht="15">
      <c r="A1386" s="167" t="s">
        <v>12003</v>
      </c>
      <c r="C1386" s="61" t="s">
        <v>1771</v>
      </c>
      <c r="D1386" s="167" t="s">
        <v>11869</v>
      </c>
      <c r="E1386" s="61" t="s">
        <v>12952</v>
      </c>
      <c r="F1386" s="167" t="s">
        <v>1562</v>
      </c>
      <c r="G1386" s="167" t="s">
        <v>11694</v>
      </c>
      <c r="H1386" s="62" t="s">
        <v>11848</v>
      </c>
      <c r="I1386" s="167" t="s">
        <v>11695</v>
      </c>
      <c r="J1386" s="63" t="str">
        <f t="shared" si="142"/>
        <v>IC.CV.271001</v>
      </c>
      <c r="K1386" s="61" t="s">
        <v>12906</v>
      </c>
      <c r="L1386" s="167" t="str">
        <f t="shared" si="143"/>
        <v>A-V interval milliseconds:  specify</v>
      </c>
      <c r="M1386" s="168" t="str">
        <f t="shared" si="144"/>
        <v>PI.IC.CV.271001.01</v>
      </c>
      <c r="N1386" s="168"/>
      <c r="O1386" s="168" t="str">
        <f t="shared" si="145"/>
        <v>PH.IC.CV.271001.01</v>
      </c>
      <c r="Q1386" s="168" t="str">
        <f t="shared" si="146"/>
        <v>CL.IC.CV.271001.01</v>
      </c>
      <c r="Z1386" s="167" t="s">
        <v>1772</v>
      </c>
      <c r="AA1386" s="167">
        <v>1157</v>
      </c>
    </row>
    <row r="1387" spans="1:27" s="167" customFormat="1" ht="15">
      <c r="A1387" s="167" t="s">
        <v>12003</v>
      </c>
      <c r="C1387" s="61" t="s">
        <v>1771</v>
      </c>
      <c r="D1387" s="167" t="s">
        <v>11696</v>
      </c>
      <c r="E1387" s="61" t="s">
        <v>12997</v>
      </c>
      <c r="F1387" s="167" t="s">
        <v>1667</v>
      </c>
      <c r="G1387" s="167" t="s">
        <v>11698</v>
      </c>
      <c r="H1387" s="62" t="s">
        <v>11848</v>
      </c>
      <c r="I1387" s="167" t="s">
        <v>11699</v>
      </c>
      <c r="J1387" s="63" t="str">
        <f t="shared" si="142"/>
        <v>IC.CV.271101</v>
      </c>
      <c r="K1387" s="61" t="s">
        <v>12906</v>
      </c>
      <c r="L1387" s="167" t="str">
        <f t="shared" si="143"/>
        <v>Specify cm</v>
      </c>
      <c r="M1387" s="168" t="str">
        <f t="shared" si="144"/>
        <v>PI.IC.CV.271101.01</v>
      </c>
      <c r="N1387" s="168"/>
      <c r="O1387" s="168" t="str">
        <f t="shared" si="145"/>
        <v>PH.IC.CV.271101.01</v>
      </c>
      <c r="Q1387" s="168" t="str">
        <f t="shared" si="146"/>
        <v>CL.IC.CV.271101.01</v>
      </c>
      <c r="Z1387" s="167" t="s">
        <v>1772</v>
      </c>
      <c r="AA1387" s="167">
        <v>1157</v>
      </c>
    </row>
    <row r="1388" spans="1:27" s="167" customFormat="1" ht="15">
      <c r="A1388" s="167" t="s">
        <v>12003</v>
      </c>
      <c r="C1388" s="61" t="s">
        <v>1771</v>
      </c>
      <c r="D1388" s="167" t="s">
        <v>7469</v>
      </c>
      <c r="E1388" s="61" t="s">
        <v>13134</v>
      </c>
      <c r="F1388" s="167" t="s">
        <v>1668</v>
      </c>
      <c r="G1388" s="167" t="s">
        <v>11701</v>
      </c>
      <c r="H1388" s="62" t="s">
        <v>11848</v>
      </c>
      <c r="I1388" s="167" t="s">
        <v>11702</v>
      </c>
      <c r="J1388" s="63" t="str">
        <f t="shared" si="142"/>
        <v>IC.CV.271201</v>
      </c>
      <c r="K1388" s="61" t="s">
        <v>12906</v>
      </c>
      <c r="L1388" s="167" t="str">
        <f t="shared" si="143"/>
        <v>Epicardial Atrium Right</v>
      </c>
      <c r="M1388" s="168" t="str">
        <f t="shared" si="144"/>
        <v>PI.IC.CV.271201.01</v>
      </c>
      <c r="N1388" s="168"/>
      <c r="O1388" s="168" t="str">
        <f t="shared" si="145"/>
        <v>PH.IC.CV.271201.01</v>
      </c>
      <c r="Q1388" s="168" t="str">
        <f t="shared" si="146"/>
        <v>CL.IC.CV.271201.01</v>
      </c>
      <c r="Z1388" s="167" t="s">
        <v>1772</v>
      </c>
      <c r="AA1388" s="167">
        <v>1157</v>
      </c>
    </row>
    <row r="1389" spans="1:27" s="167" customFormat="1" ht="15">
      <c r="A1389" s="167" t="s">
        <v>12003</v>
      </c>
      <c r="C1389" s="61" t="s">
        <v>1771</v>
      </c>
      <c r="E1389" s="61" t="s">
        <v>13134</v>
      </c>
      <c r="F1389" s="167" t="s">
        <v>1668</v>
      </c>
      <c r="G1389" s="167" t="s">
        <v>11703</v>
      </c>
      <c r="H1389" s="62" t="s">
        <v>12030</v>
      </c>
      <c r="I1389" s="167" t="s">
        <v>11704</v>
      </c>
      <c r="J1389" s="63" t="str">
        <f t="shared" si="142"/>
        <v>IC.CV.271202</v>
      </c>
      <c r="K1389" s="61" t="s">
        <v>12906</v>
      </c>
      <c r="L1389" s="167" t="str">
        <f t="shared" si="143"/>
        <v>Epicardial Atrium Left</v>
      </c>
      <c r="M1389" s="168" t="str">
        <f t="shared" si="144"/>
        <v>PI.IC.CV.271202.01</v>
      </c>
      <c r="N1389" s="168"/>
      <c r="O1389" s="168" t="str">
        <f t="shared" si="145"/>
        <v>PH.IC.CV.271202.01</v>
      </c>
      <c r="Q1389" s="168" t="str">
        <f t="shared" si="146"/>
        <v>CL.IC.CV.271202.01</v>
      </c>
      <c r="Z1389" s="167" t="s">
        <v>1772</v>
      </c>
      <c r="AA1389" s="167">
        <v>1157</v>
      </c>
    </row>
    <row r="1390" spans="1:27" s="167" customFormat="1" ht="15">
      <c r="A1390" s="167" t="s">
        <v>12003</v>
      </c>
      <c r="C1390" s="61" t="s">
        <v>1771</v>
      </c>
      <c r="E1390" s="61" t="s">
        <v>13134</v>
      </c>
      <c r="F1390" s="167" t="s">
        <v>1668</v>
      </c>
      <c r="G1390" s="167" t="s">
        <v>11705</v>
      </c>
      <c r="H1390" s="62" t="s">
        <v>12032</v>
      </c>
      <c r="I1390" s="167" t="s">
        <v>11706</v>
      </c>
      <c r="J1390" s="63" t="str">
        <f t="shared" si="142"/>
        <v>IC.CV.271203</v>
      </c>
      <c r="K1390" s="61" t="s">
        <v>12906</v>
      </c>
      <c r="L1390" s="167" t="str">
        <f t="shared" si="143"/>
        <v>Epicardial Ventricular Right</v>
      </c>
      <c r="M1390" s="168" t="str">
        <f t="shared" si="144"/>
        <v>PI.IC.CV.271203.01</v>
      </c>
      <c r="N1390" s="168"/>
      <c r="O1390" s="168" t="str">
        <f t="shared" si="145"/>
        <v>PH.IC.CV.271203.01</v>
      </c>
      <c r="Q1390" s="168" t="str">
        <f t="shared" si="146"/>
        <v>CL.IC.CV.271203.01</v>
      </c>
      <c r="Z1390" s="167" t="s">
        <v>1772</v>
      </c>
      <c r="AA1390" s="167">
        <v>1157</v>
      </c>
    </row>
    <row r="1391" spans="1:27" s="167" customFormat="1" ht="15">
      <c r="A1391" s="167" t="s">
        <v>12003</v>
      </c>
      <c r="C1391" s="61" t="s">
        <v>1771</v>
      </c>
      <c r="E1391" s="61" t="s">
        <v>13134</v>
      </c>
      <c r="F1391" s="167" t="s">
        <v>1668</v>
      </c>
      <c r="G1391" s="167" t="s">
        <v>11707</v>
      </c>
      <c r="H1391" s="62" t="s">
        <v>12028</v>
      </c>
      <c r="I1391" s="167" t="s">
        <v>11708</v>
      </c>
      <c r="J1391" s="63" t="str">
        <f t="shared" si="142"/>
        <v>IC.CV.271204</v>
      </c>
      <c r="K1391" s="61" t="s">
        <v>12906</v>
      </c>
      <c r="L1391" s="167" t="str">
        <f t="shared" si="143"/>
        <v>Epicardial Ventricular Left</v>
      </c>
      <c r="M1391" s="168" t="str">
        <f t="shared" si="144"/>
        <v>PI.IC.CV.271204.01</v>
      </c>
      <c r="N1391" s="168"/>
      <c r="O1391" s="168" t="str">
        <f t="shared" si="145"/>
        <v>PH.IC.CV.271204.01</v>
      </c>
      <c r="Q1391" s="168" t="str">
        <f t="shared" si="146"/>
        <v>CL.IC.CV.271204.01</v>
      </c>
      <c r="Z1391" s="167" t="s">
        <v>1772</v>
      </c>
      <c r="AA1391" s="167">
        <v>1157</v>
      </c>
    </row>
    <row r="1392" spans="1:27" s="167" customFormat="1" ht="15">
      <c r="A1392" s="167" t="s">
        <v>12003</v>
      </c>
      <c r="C1392" s="61" t="s">
        <v>1771</v>
      </c>
      <c r="E1392" s="61" t="s">
        <v>13134</v>
      </c>
      <c r="F1392" s="167" t="s">
        <v>1668</v>
      </c>
      <c r="G1392" s="167" t="s">
        <v>11709</v>
      </c>
      <c r="H1392" s="62" t="s">
        <v>12210</v>
      </c>
      <c r="I1392" s="167" t="s">
        <v>11676</v>
      </c>
      <c r="J1392" s="63" t="str">
        <f t="shared" si="142"/>
        <v>IC.CV.271205</v>
      </c>
      <c r="K1392" s="61" t="s">
        <v>12906</v>
      </c>
      <c r="L1392" s="167" t="str">
        <f t="shared" si="143"/>
        <v>Subclavian Right</v>
      </c>
      <c r="M1392" s="168" t="str">
        <f t="shared" si="144"/>
        <v>PI.IC.CV.271205.01</v>
      </c>
      <c r="N1392" s="168"/>
      <c r="O1392" s="168" t="str">
        <f t="shared" si="145"/>
        <v>PH.IC.CV.271205.01</v>
      </c>
      <c r="Q1392" s="168" t="str">
        <f t="shared" si="146"/>
        <v>CL.IC.CV.271205.01</v>
      </c>
      <c r="Z1392" s="167" t="s">
        <v>1772</v>
      </c>
      <c r="AA1392" s="167">
        <v>1157</v>
      </c>
    </row>
    <row r="1393" spans="1:27" s="167" customFormat="1" ht="15">
      <c r="A1393" s="167" t="s">
        <v>12003</v>
      </c>
      <c r="C1393" s="61" t="s">
        <v>1771</v>
      </c>
      <c r="E1393" s="61" t="s">
        <v>13134</v>
      </c>
      <c r="F1393" s="167" t="s">
        <v>1668</v>
      </c>
      <c r="G1393" s="167" t="s">
        <v>11677</v>
      </c>
      <c r="H1393" s="62" t="s">
        <v>12212</v>
      </c>
      <c r="I1393" s="167" t="s">
        <v>11678</v>
      </c>
      <c r="J1393" s="63" t="str">
        <f t="shared" si="142"/>
        <v>IC.CV.271206</v>
      </c>
      <c r="K1393" s="61" t="s">
        <v>12906</v>
      </c>
      <c r="L1393" s="167" t="str">
        <f t="shared" si="143"/>
        <v>Subclavian Left</v>
      </c>
      <c r="M1393" s="168" t="str">
        <f t="shared" si="144"/>
        <v>PI.IC.CV.271206.01</v>
      </c>
      <c r="N1393" s="168"/>
      <c r="O1393" s="168" t="str">
        <f t="shared" si="145"/>
        <v>PH.IC.CV.271206.01</v>
      </c>
      <c r="Q1393" s="168" t="str">
        <f t="shared" si="146"/>
        <v>CL.IC.CV.271206.01</v>
      </c>
      <c r="Z1393" s="167" t="s">
        <v>1772</v>
      </c>
      <c r="AA1393" s="167">
        <v>1157</v>
      </c>
    </row>
    <row r="1394" spans="1:27" s="167" customFormat="1" ht="15">
      <c r="A1394" s="167" t="s">
        <v>12003</v>
      </c>
      <c r="C1394" s="61" t="s">
        <v>1771</v>
      </c>
      <c r="E1394" s="61" t="s">
        <v>13134</v>
      </c>
      <c r="F1394" s="167" t="s">
        <v>1668</v>
      </c>
      <c r="G1394" s="167" t="s">
        <v>11679</v>
      </c>
      <c r="H1394" s="62" t="s">
        <v>12225</v>
      </c>
      <c r="I1394" s="167" t="s">
        <v>11680</v>
      </c>
      <c r="J1394" s="63" t="str">
        <f t="shared" si="142"/>
        <v>IC.CV.271207</v>
      </c>
      <c r="K1394" s="61" t="s">
        <v>12906</v>
      </c>
      <c r="L1394" s="167" t="str">
        <f t="shared" si="143"/>
        <v>Internal Jugular Right</v>
      </c>
      <c r="M1394" s="168" t="str">
        <f t="shared" si="144"/>
        <v>PI.IC.CV.271207.01</v>
      </c>
      <c r="N1394" s="168"/>
      <c r="O1394" s="168" t="str">
        <f t="shared" si="145"/>
        <v>PH.IC.CV.271207.01</v>
      </c>
      <c r="Q1394" s="168" t="str">
        <f t="shared" si="146"/>
        <v>CL.IC.CV.271207.01</v>
      </c>
      <c r="Z1394" s="167" t="s">
        <v>1772</v>
      </c>
      <c r="AA1394" s="167">
        <v>1157</v>
      </c>
    </row>
    <row r="1395" spans="1:27" s="167" customFormat="1" ht="15">
      <c r="A1395" s="167" t="s">
        <v>12003</v>
      </c>
      <c r="C1395" s="61" t="s">
        <v>1771</v>
      </c>
      <c r="E1395" s="61" t="s">
        <v>13134</v>
      </c>
      <c r="F1395" s="167" t="s">
        <v>1668</v>
      </c>
      <c r="G1395" s="167" t="s">
        <v>11681</v>
      </c>
      <c r="H1395" s="62" t="s">
        <v>11638</v>
      </c>
      <c r="I1395" s="167" t="s">
        <v>11682</v>
      </c>
      <c r="J1395" s="63" t="str">
        <f t="shared" si="142"/>
        <v>IC.CV.271208</v>
      </c>
      <c r="K1395" s="61" t="s">
        <v>12906</v>
      </c>
      <c r="L1395" s="167" t="str">
        <f t="shared" si="143"/>
        <v>Internal Jugular Left</v>
      </c>
      <c r="M1395" s="168" t="str">
        <f t="shared" si="144"/>
        <v>PI.IC.CV.271208.01</v>
      </c>
      <c r="N1395" s="168"/>
      <c r="O1395" s="168" t="str">
        <f t="shared" si="145"/>
        <v>PH.IC.CV.271208.01</v>
      </c>
      <c r="Q1395" s="168" t="str">
        <f t="shared" si="146"/>
        <v>CL.IC.CV.271208.01</v>
      </c>
      <c r="Z1395" s="167" t="s">
        <v>1772</v>
      </c>
      <c r="AA1395" s="167">
        <v>1157</v>
      </c>
    </row>
    <row r="1396" spans="1:27" s="167" customFormat="1" ht="15">
      <c r="A1396" s="167" t="s">
        <v>12003</v>
      </c>
      <c r="C1396" s="61" t="s">
        <v>1771</v>
      </c>
      <c r="E1396" s="61" t="s">
        <v>13134</v>
      </c>
      <c r="F1396" s="167" t="s">
        <v>1668</v>
      </c>
      <c r="G1396" s="167" t="s">
        <v>11219</v>
      </c>
      <c r="H1396" s="62" t="s">
        <v>11639</v>
      </c>
      <c r="I1396" s="167" t="s">
        <v>11237</v>
      </c>
      <c r="J1396" s="63" t="str">
        <f t="shared" si="142"/>
        <v>IC.CV.271209</v>
      </c>
      <c r="K1396" s="61" t="s">
        <v>12906</v>
      </c>
      <c r="L1396" s="167" t="str">
        <f t="shared" si="143"/>
        <v>Femoral Right</v>
      </c>
      <c r="M1396" s="168" t="str">
        <f t="shared" si="144"/>
        <v>PI.IC.CV.271209.01</v>
      </c>
      <c r="N1396" s="168"/>
      <c r="O1396" s="168" t="str">
        <f t="shared" si="145"/>
        <v>PH.IC.CV.271209.01</v>
      </c>
      <c r="Q1396" s="168" t="str">
        <f t="shared" si="146"/>
        <v>CL.IC.CV.271209.01</v>
      </c>
      <c r="Z1396" s="167" t="s">
        <v>1772</v>
      </c>
      <c r="AA1396" s="167">
        <v>1157</v>
      </c>
    </row>
    <row r="1397" spans="1:27" s="167" customFormat="1" ht="15">
      <c r="A1397" s="167" t="s">
        <v>12003</v>
      </c>
      <c r="C1397" s="61" t="s">
        <v>1771</v>
      </c>
      <c r="E1397" s="61" t="s">
        <v>13134</v>
      </c>
      <c r="F1397" s="167" t="s">
        <v>1668</v>
      </c>
      <c r="G1397" s="167" t="s">
        <v>12907</v>
      </c>
      <c r="H1397" s="62" t="s">
        <v>11829</v>
      </c>
      <c r="I1397" s="167" t="s">
        <v>11239</v>
      </c>
      <c r="J1397" s="63" t="str">
        <f t="shared" si="142"/>
        <v>IC.CV.271210</v>
      </c>
      <c r="K1397" s="61" t="s">
        <v>12906</v>
      </c>
      <c r="L1397" s="167" t="str">
        <f t="shared" si="143"/>
        <v>Femoral Left</v>
      </c>
      <c r="M1397" s="168" t="str">
        <f t="shared" si="144"/>
        <v>PI.IC.CV.271210.01</v>
      </c>
      <c r="N1397" s="168"/>
      <c r="O1397" s="168" t="str">
        <f t="shared" si="145"/>
        <v>PH.IC.CV.271210.01</v>
      </c>
      <c r="Q1397" s="168" t="str">
        <f t="shared" si="146"/>
        <v>CL.IC.CV.271210.01</v>
      </c>
      <c r="Z1397" s="167" t="s">
        <v>1772</v>
      </c>
      <c r="AA1397" s="167">
        <v>1157</v>
      </c>
    </row>
    <row r="1398" spans="1:27" s="167" customFormat="1" ht="15">
      <c r="A1398" s="167" t="s">
        <v>12003</v>
      </c>
      <c r="C1398" s="61" t="s">
        <v>1771</v>
      </c>
      <c r="E1398" s="61" t="s">
        <v>13134</v>
      </c>
      <c r="F1398" s="167" t="s">
        <v>1668</v>
      </c>
      <c r="G1398" s="167" t="s">
        <v>11220</v>
      </c>
      <c r="H1398" s="62" t="s">
        <v>12099</v>
      </c>
      <c r="I1398" s="167" t="s">
        <v>11221</v>
      </c>
      <c r="J1398" s="63" t="str">
        <f t="shared" si="142"/>
        <v>IC.CV.271211</v>
      </c>
      <c r="K1398" s="61" t="s">
        <v>12906</v>
      </c>
      <c r="L1398" s="167" t="str">
        <f t="shared" si="143"/>
        <v>Transcutaneous Anterior and Posterior Pads</v>
      </c>
      <c r="M1398" s="168" t="str">
        <f t="shared" si="144"/>
        <v>PI.IC.CV.271211.01</v>
      </c>
      <c r="N1398" s="168"/>
      <c r="O1398" s="168" t="str">
        <f t="shared" si="145"/>
        <v>PH.IC.CV.271211.01</v>
      </c>
      <c r="Q1398" s="168" t="str">
        <f t="shared" si="146"/>
        <v>CL.IC.CV.271211.01</v>
      </c>
      <c r="Z1398" s="167" t="s">
        <v>1772</v>
      </c>
      <c r="AA1398" s="167">
        <v>1157</v>
      </c>
    </row>
    <row r="1399" spans="1:27" s="167" customFormat="1" ht="15">
      <c r="A1399" s="167" t="s">
        <v>12003</v>
      </c>
      <c r="C1399" s="61" t="s">
        <v>1771</v>
      </c>
      <c r="E1399" s="61" t="s">
        <v>13134</v>
      </c>
      <c r="F1399" s="167" t="s">
        <v>1668</v>
      </c>
      <c r="G1399" s="167" t="s">
        <v>11222</v>
      </c>
      <c r="H1399" s="62" t="s">
        <v>12100</v>
      </c>
      <c r="I1399" s="167" t="s">
        <v>12437</v>
      </c>
      <c r="J1399" s="63" t="str">
        <f t="shared" si="142"/>
        <v>IC.CV.271212</v>
      </c>
      <c r="K1399" s="61" t="s">
        <v>12906</v>
      </c>
      <c r="L1399" s="167" t="str">
        <f t="shared" si="143"/>
        <v xml:space="preserve">Other: specify </v>
      </c>
      <c r="M1399" s="168" t="str">
        <f t="shared" si="144"/>
        <v>PI.IC.CV.271212.01</v>
      </c>
      <c r="N1399" s="168"/>
      <c r="O1399" s="168" t="str">
        <f t="shared" si="145"/>
        <v>PH.IC.CV.271212.01</v>
      </c>
      <c r="Q1399" s="168" t="str">
        <f t="shared" si="146"/>
        <v>CL.IC.CV.271212.01</v>
      </c>
      <c r="Z1399" s="167" t="s">
        <v>1772</v>
      </c>
      <c r="AA1399" s="167">
        <v>1157</v>
      </c>
    </row>
    <row r="1400" spans="1:27" s="167" customFormat="1" ht="15">
      <c r="A1400" s="167" t="s">
        <v>12003</v>
      </c>
      <c r="C1400" s="61" t="s">
        <v>1771</v>
      </c>
      <c r="D1400" s="167" t="s">
        <v>11223</v>
      </c>
      <c r="E1400" s="61" t="s">
        <v>13044</v>
      </c>
      <c r="F1400" s="167" t="s">
        <v>1669</v>
      </c>
      <c r="G1400" s="167" t="s">
        <v>11225</v>
      </c>
      <c r="H1400" s="62" t="s">
        <v>11848</v>
      </c>
      <c r="I1400" s="167" t="s">
        <v>11226</v>
      </c>
      <c r="J1400" s="63" t="str">
        <f t="shared" si="142"/>
        <v>IC.CV.271301</v>
      </c>
      <c r="K1400" s="61" t="s">
        <v>12906</v>
      </c>
      <c r="L1400" s="167" t="str">
        <f t="shared" si="143"/>
        <v>Atrial paced</v>
      </c>
      <c r="M1400" s="168" t="str">
        <f t="shared" si="144"/>
        <v>PI.IC.CV.271301.01</v>
      </c>
      <c r="N1400" s="168"/>
      <c r="O1400" s="168" t="str">
        <f t="shared" si="145"/>
        <v>PH.IC.CV.271301.01</v>
      </c>
      <c r="Q1400" s="168" t="str">
        <f t="shared" si="146"/>
        <v>CL.IC.CV.271301.01</v>
      </c>
      <c r="Z1400" s="167" t="s">
        <v>1772</v>
      </c>
      <c r="AA1400" s="167">
        <v>1157</v>
      </c>
    </row>
    <row r="1401" spans="1:27" s="167" customFormat="1" ht="15">
      <c r="A1401" s="167" t="s">
        <v>12003</v>
      </c>
      <c r="C1401" s="61" t="s">
        <v>1771</v>
      </c>
      <c r="E1401" s="61" t="s">
        <v>13044</v>
      </c>
      <c r="F1401" s="167" t="s">
        <v>1669</v>
      </c>
      <c r="G1401" s="167" t="s">
        <v>11252</v>
      </c>
      <c r="H1401" s="62" t="s">
        <v>12030</v>
      </c>
      <c r="I1401" s="167" t="s">
        <v>11727</v>
      </c>
      <c r="J1401" s="63" t="str">
        <f t="shared" si="142"/>
        <v>IC.CV.271302</v>
      </c>
      <c r="K1401" s="61" t="s">
        <v>12906</v>
      </c>
      <c r="L1401" s="167" t="str">
        <f t="shared" si="143"/>
        <v>Ventricular paced</v>
      </c>
      <c r="M1401" s="168" t="str">
        <f t="shared" si="144"/>
        <v>PI.IC.CV.271302.01</v>
      </c>
      <c r="N1401" s="168"/>
      <c r="O1401" s="168" t="str">
        <f t="shared" si="145"/>
        <v>PH.IC.CV.271302.01</v>
      </c>
      <c r="Q1401" s="168" t="str">
        <f t="shared" si="146"/>
        <v>CL.IC.CV.271302.01</v>
      </c>
      <c r="Z1401" s="167" t="s">
        <v>1772</v>
      </c>
      <c r="AA1401" s="167">
        <v>1157</v>
      </c>
    </row>
    <row r="1402" spans="1:27" s="167" customFormat="1" ht="15">
      <c r="A1402" s="167" t="s">
        <v>12003</v>
      </c>
      <c r="C1402" s="61" t="s">
        <v>1771</v>
      </c>
      <c r="E1402" s="61" t="s">
        <v>13044</v>
      </c>
      <c r="F1402" s="167" t="s">
        <v>1669</v>
      </c>
      <c r="G1402" s="167" t="s">
        <v>11253</v>
      </c>
      <c r="H1402" s="62" t="s">
        <v>12032</v>
      </c>
      <c r="I1402" s="167" t="s">
        <v>11254</v>
      </c>
      <c r="J1402" s="63" t="str">
        <f t="shared" si="142"/>
        <v>IC.CV.271303</v>
      </c>
      <c r="K1402" s="61" t="s">
        <v>12906</v>
      </c>
      <c r="L1402" s="167" t="str">
        <f t="shared" si="143"/>
        <v>Dual chamber paced</v>
      </c>
      <c r="M1402" s="168" t="str">
        <f t="shared" si="144"/>
        <v>PI.IC.CV.271303.01</v>
      </c>
      <c r="N1402" s="168"/>
      <c r="O1402" s="168" t="str">
        <f t="shared" si="145"/>
        <v>PH.IC.CV.271303.01</v>
      </c>
      <c r="Q1402" s="168" t="str">
        <f t="shared" si="146"/>
        <v>CL.IC.CV.271303.01</v>
      </c>
      <c r="Z1402" s="167" t="s">
        <v>1772</v>
      </c>
      <c r="AA1402" s="167">
        <v>1157</v>
      </c>
    </row>
    <row r="1403" spans="1:27" s="10" customFormat="1" ht="15">
      <c r="A1403" s="10" t="s">
        <v>2547</v>
      </c>
      <c r="C1403" s="61" t="s">
        <v>1771</v>
      </c>
      <c r="D1403" s="10" t="s">
        <v>13052</v>
      </c>
      <c r="E1403" s="61" t="s">
        <v>13044</v>
      </c>
      <c r="F1403" s="167" t="s">
        <v>1669</v>
      </c>
      <c r="G1403" s="62" t="s">
        <v>12217</v>
      </c>
      <c r="H1403" s="62" t="s">
        <v>12972</v>
      </c>
      <c r="I1403" s="62" t="s">
        <v>12217</v>
      </c>
      <c r="J1403" s="63" t="str">
        <f t="shared" si="142"/>
        <v>IC.CV.271304</v>
      </c>
      <c r="K1403" s="62" t="s">
        <v>12906</v>
      </c>
      <c r="L1403" s="167" t="str">
        <f t="shared" si="143"/>
        <v>VVI</v>
      </c>
      <c r="M1403" s="63" t="str">
        <f t="shared" si="144"/>
        <v>PI.IC.CV.271304.01</v>
      </c>
      <c r="N1403" s="63"/>
      <c r="O1403" s="63" t="str">
        <f t="shared" si="145"/>
        <v>PH.IC.CV.271304.01</v>
      </c>
      <c r="Q1403" s="63" t="str">
        <f t="shared" si="146"/>
        <v>CL.IC.CV.271304.01</v>
      </c>
      <c r="R1403" s="167"/>
      <c r="S1403" s="167"/>
      <c r="T1403" s="167"/>
      <c r="U1403" s="167"/>
      <c r="V1403" s="167"/>
      <c r="W1403" s="167"/>
      <c r="X1403" s="167"/>
      <c r="Y1403" s="167"/>
      <c r="Z1403" s="167" t="s">
        <v>1772</v>
      </c>
      <c r="AA1403" s="167">
        <v>1157</v>
      </c>
    </row>
    <row r="1404" spans="1:27" s="10" customFormat="1" ht="15">
      <c r="A1404" s="10" t="s">
        <v>2547</v>
      </c>
      <c r="C1404" s="61" t="s">
        <v>1771</v>
      </c>
      <c r="E1404" s="61" t="s">
        <v>13044</v>
      </c>
      <c r="F1404" s="167" t="s">
        <v>1669</v>
      </c>
      <c r="G1404" s="62" t="s">
        <v>12218</v>
      </c>
      <c r="H1404" s="62" t="s">
        <v>12973</v>
      </c>
      <c r="I1404" s="62" t="s">
        <v>12218</v>
      </c>
      <c r="J1404" s="63" t="str">
        <f t="shared" si="142"/>
        <v>IC.CV.271305</v>
      </c>
      <c r="K1404" s="62" t="s">
        <v>12906</v>
      </c>
      <c r="L1404" s="167" t="str">
        <f t="shared" si="143"/>
        <v>AAI</v>
      </c>
      <c r="M1404" s="63" t="str">
        <f t="shared" si="144"/>
        <v>PI.IC.CV.271305.01</v>
      </c>
      <c r="N1404" s="63"/>
      <c r="O1404" s="63" t="str">
        <f t="shared" si="145"/>
        <v>PH.IC.CV.271305.01</v>
      </c>
      <c r="Q1404" s="63" t="str">
        <f t="shared" si="146"/>
        <v>CL.IC.CV.271305.01</v>
      </c>
      <c r="R1404" s="167"/>
      <c r="S1404" s="167"/>
      <c r="T1404" s="167"/>
      <c r="U1404" s="167"/>
      <c r="V1404" s="167"/>
      <c r="W1404" s="167"/>
      <c r="X1404" s="167"/>
      <c r="Y1404" s="167"/>
      <c r="Z1404" s="167" t="s">
        <v>1772</v>
      </c>
      <c r="AA1404" s="167">
        <v>1157</v>
      </c>
    </row>
    <row r="1405" spans="1:27" s="10" customFormat="1" ht="15">
      <c r="A1405" s="10" t="s">
        <v>2547</v>
      </c>
      <c r="C1405" s="61" t="s">
        <v>1771</v>
      </c>
      <c r="E1405" s="61" t="s">
        <v>13044</v>
      </c>
      <c r="F1405" s="167" t="s">
        <v>1669</v>
      </c>
      <c r="G1405" s="62" t="s">
        <v>12219</v>
      </c>
      <c r="H1405" s="62" t="s">
        <v>12974</v>
      </c>
      <c r="I1405" s="62" t="s">
        <v>12219</v>
      </c>
      <c r="J1405" s="63" t="str">
        <f t="shared" si="142"/>
        <v>IC.CV.271306</v>
      </c>
      <c r="K1405" s="62" t="s">
        <v>12906</v>
      </c>
      <c r="L1405" s="167" t="str">
        <f t="shared" si="143"/>
        <v>DDD</v>
      </c>
      <c r="M1405" s="63" t="str">
        <f t="shared" si="144"/>
        <v>PI.IC.CV.271306.01</v>
      </c>
      <c r="N1405" s="63"/>
      <c r="O1405" s="63" t="str">
        <f t="shared" si="145"/>
        <v>PH.IC.CV.271306.01</v>
      </c>
      <c r="Q1405" s="63" t="str">
        <f t="shared" si="146"/>
        <v>CL.IC.CV.271306.01</v>
      </c>
      <c r="R1405" s="167"/>
      <c r="S1405" s="167"/>
      <c r="T1405" s="167"/>
      <c r="U1405" s="167"/>
      <c r="V1405" s="167"/>
      <c r="W1405" s="167"/>
      <c r="X1405" s="167"/>
      <c r="Y1405" s="167"/>
      <c r="Z1405" s="167" t="s">
        <v>1772</v>
      </c>
      <c r="AA1405" s="167">
        <v>1157</v>
      </c>
    </row>
    <row r="1406" spans="1:27" s="10" customFormat="1" ht="15">
      <c r="A1406" s="10" t="s">
        <v>2547</v>
      </c>
      <c r="C1406" s="61" t="s">
        <v>1771</v>
      </c>
      <c r="E1406" s="61" t="s">
        <v>13044</v>
      </c>
      <c r="F1406" s="167" t="s">
        <v>1669</v>
      </c>
      <c r="G1406" s="62" t="s">
        <v>11854</v>
      </c>
      <c r="H1406" s="62" t="s">
        <v>12975</v>
      </c>
      <c r="I1406" s="62" t="s">
        <v>11854</v>
      </c>
      <c r="J1406" s="63" t="str">
        <f t="shared" si="142"/>
        <v>IC.CV.271307</v>
      </c>
      <c r="K1406" s="62" t="s">
        <v>12906</v>
      </c>
      <c r="L1406" s="167" t="str">
        <f t="shared" si="143"/>
        <v>DDI</v>
      </c>
      <c r="M1406" s="63" t="str">
        <f t="shared" si="144"/>
        <v>PI.IC.CV.271307.01</v>
      </c>
      <c r="N1406" s="63"/>
      <c r="O1406" s="63" t="str">
        <f t="shared" si="145"/>
        <v>PH.IC.CV.271307.01</v>
      </c>
      <c r="Q1406" s="63" t="str">
        <f t="shared" si="146"/>
        <v>CL.IC.CV.271307.01</v>
      </c>
      <c r="R1406" s="167"/>
      <c r="S1406" s="167"/>
      <c r="T1406" s="167"/>
      <c r="U1406" s="167"/>
      <c r="V1406" s="167"/>
      <c r="W1406" s="167"/>
      <c r="X1406" s="167"/>
      <c r="Y1406" s="167"/>
      <c r="Z1406" s="167" t="s">
        <v>1772</v>
      </c>
      <c r="AA1406" s="167">
        <v>1157</v>
      </c>
    </row>
    <row r="1407" spans="1:27" s="10" customFormat="1" ht="15">
      <c r="A1407" s="10" t="s">
        <v>2547</v>
      </c>
      <c r="C1407" s="61" t="s">
        <v>1771</v>
      </c>
      <c r="E1407" s="61" t="s">
        <v>13044</v>
      </c>
      <c r="F1407" s="167" t="s">
        <v>1669</v>
      </c>
      <c r="G1407" s="62" t="s">
        <v>11855</v>
      </c>
      <c r="H1407" s="62" t="s">
        <v>12976</v>
      </c>
      <c r="I1407" s="62" t="s">
        <v>11855</v>
      </c>
      <c r="J1407" s="63" t="str">
        <f t="shared" si="142"/>
        <v>IC.CV.271308</v>
      </c>
      <c r="K1407" s="62" t="s">
        <v>12906</v>
      </c>
      <c r="L1407" s="167" t="str">
        <f t="shared" si="143"/>
        <v>AOO</v>
      </c>
      <c r="M1407" s="63" t="str">
        <f t="shared" si="144"/>
        <v>PI.IC.CV.271308.01</v>
      </c>
      <c r="N1407" s="63"/>
      <c r="O1407" s="63" t="str">
        <f t="shared" si="145"/>
        <v>PH.IC.CV.271308.01</v>
      </c>
      <c r="Q1407" s="63" t="str">
        <f t="shared" si="146"/>
        <v>CL.IC.CV.271308.01</v>
      </c>
      <c r="R1407" s="167"/>
      <c r="S1407" s="167"/>
      <c r="T1407" s="167"/>
      <c r="U1407" s="167"/>
      <c r="V1407" s="167"/>
      <c r="W1407" s="167"/>
      <c r="X1407" s="167"/>
      <c r="Y1407" s="167"/>
      <c r="Z1407" s="167" t="s">
        <v>1772</v>
      </c>
      <c r="AA1407" s="167">
        <v>1157</v>
      </c>
    </row>
    <row r="1408" spans="1:27" s="10" customFormat="1" ht="15">
      <c r="A1408" s="10" t="s">
        <v>2547</v>
      </c>
      <c r="C1408" s="61" t="s">
        <v>1771</v>
      </c>
      <c r="E1408" s="61" t="s">
        <v>13044</v>
      </c>
      <c r="F1408" s="167" t="s">
        <v>1669</v>
      </c>
      <c r="G1408" s="62" t="s">
        <v>12037</v>
      </c>
      <c r="H1408" s="62" t="s">
        <v>12709</v>
      </c>
      <c r="I1408" s="62" t="s">
        <v>12037</v>
      </c>
      <c r="J1408" s="63" t="str">
        <f t="shared" si="142"/>
        <v>IC.CV.271309</v>
      </c>
      <c r="K1408" s="62" t="s">
        <v>12906</v>
      </c>
      <c r="L1408" s="167" t="str">
        <f t="shared" si="143"/>
        <v>VOO</v>
      </c>
      <c r="M1408" s="63" t="str">
        <f t="shared" si="144"/>
        <v>PI.IC.CV.271309.01</v>
      </c>
      <c r="N1408" s="63"/>
      <c r="O1408" s="63" t="str">
        <f t="shared" si="145"/>
        <v>PH.IC.CV.271309.01</v>
      </c>
      <c r="Q1408" s="63" t="str">
        <f t="shared" si="146"/>
        <v>CL.IC.CV.271309.01</v>
      </c>
      <c r="R1408" s="167"/>
      <c r="S1408" s="167"/>
      <c r="T1408" s="167"/>
      <c r="U1408" s="167"/>
      <c r="V1408" s="167"/>
      <c r="W1408" s="167"/>
      <c r="X1408" s="167"/>
      <c r="Y1408" s="167"/>
      <c r="Z1408" s="167" t="s">
        <v>1772</v>
      </c>
      <c r="AA1408" s="167">
        <v>1157</v>
      </c>
    </row>
    <row r="1409" spans="1:27" s="10" customFormat="1" ht="15">
      <c r="A1409" s="10" t="s">
        <v>2547</v>
      </c>
      <c r="C1409" s="61" t="s">
        <v>1771</v>
      </c>
      <c r="E1409" s="61" t="s">
        <v>13044</v>
      </c>
      <c r="F1409" s="167" t="s">
        <v>1669</v>
      </c>
      <c r="G1409" s="62" t="s">
        <v>12038</v>
      </c>
      <c r="H1409" s="62" t="s">
        <v>12952</v>
      </c>
      <c r="I1409" s="62" t="s">
        <v>12038</v>
      </c>
      <c r="J1409" s="63" t="str">
        <f t="shared" si="142"/>
        <v>IC.CV.271310</v>
      </c>
      <c r="K1409" s="62" t="s">
        <v>12906</v>
      </c>
      <c r="L1409" s="167" t="str">
        <f t="shared" si="143"/>
        <v>DOO</v>
      </c>
      <c r="M1409" s="63" t="str">
        <f t="shared" si="144"/>
        <v>PI.IC.CV.271310.01</v>
      </c>
      <c r="N1409" s="63"/>
      <c r="O1409" s="63" t="str">
        <f t="shared" si="145"/>
        <v>PH.IC.CV.271310.01</v>
      </c>
      <c r="Q1409" s="63" t="str">
        <f t="shared" si="146"/>
        <v>CL.IC.CV.271310.01</v>
      </c>
      <c r="R1409" s="167"/>
      <c r="S1409" s="167"/>
      <c r="T1409" s="167"/>
      <c r="U1409" s="167"/>
      <c r="V1409" s="167"/>
      <c r="W1409" s="167"/>
      <c r="X1409" s="167"/>
      <c r="Y1409" s="167"/>
      <c r="Z1409" s="167" t="s">
        <v>1772</v>
      </c>
      <c r="AA1409" s="167">
        <v>1157</v>
      </c>
    </row>
    <row r="1410" spans="1:27" s="10" customFormat="1" ht="15">
      <c r="A1410" s="10" t="s">
        <v>2547</v>
      </c>
      <c r="C1410" s="61" t="s">
        <v>1771</v>
      </c>
      <c r="E1410" s="61" t="s">
        <v>13044</v>
      </c>
      <c r="F1410" s="167" t="s">
        <v>1669</v>
      </c>
      <c r="G1410" s="62" t="s">
        <v>12039</v>
      </c>
      <c r="H1410" s="62" t="s">
        <v>12997</v>
      </c>
      <c r="I1410" s="62" t="s">
        <v>12039</v>
      </c>
      <c r="J1410" s="63" t="str">
        <f t="shared" si="142"/>
        <v>IC.CV.271311</v>
      </c>
      <c r="K1410" s="62" t="s">
        <v>12906</v>
      </c>
      <c r="L1410" s="167" t="str">
        <f t="shared" si="143"/>
        <v>VDD</v>
      </c>
      <c r="M1410" s="63" t="str">
        <f t="shared" si="144"/>
        <v>PI.IC.CV.271311.01</v>
      </c>
      <c r="N1410" s="63"/>
      <c r="O1410" s="63" t="str">
        <f t="shared" si="145"/>
        <v>PH.IC.CV.271311.01</v>
      </c>
      <c r="Q1410" s="63" t="str">
        <f t="shared" si="146"/>
        <v>CL.IC.CV.271311.01</v>
      </c>
      <c r="R1410" s="167"/>
      <c r="S1410" s="167"/>
      <c r="T1410" s="167"/>
      <c r="U1410" s="167"/>
      <c r="V1410" s="167"/>
      <c r="W1410" s="167"/>
      <c r="X1410" s="167"/>
      <c r="Y1410" s="167"/>
      <c r="Z1410" s="167" t="s">
        <v>1772</v>
      </c>
      <c r="AA1410" s="167">
        <v>1157</v>
      </c>
    </row>
    <row r="1411" spans="1:27" s="10" customFormat="1" ht="15">
      <c r="A1411" s="10" t="s">
        <v>2547</v>
      </c>
      <c r="C1411" s="61" t="s">
        <v>1771</v>
      </c>
      <c r="E1411" s="61" t="s">
        <v>13044</v>
      </c>
      <c r="F1411" s="167" t="s">
        <v>1669</v>
      </c>
      <c r="G1411" s="62" t="s">
        <v>12227</v>
      </c>
      <c r="H1411" s="62" t="s">
        <v>13134</v>
      </c>
      <c r="I1411" s="62" t="s">
        <v>12227</v>
      </c>
      <c r="J1411" s="63" t="str">
        <f t="shared" si="142"/>
        <v>IC.CV.271312</v>
      </c>
      <c r="K1411" s="62" t="s">
        <v>12906</v>
      </c>
      <c r="L1411" s="167" t="str">
        <f t="shared" si="143"/>
        <v>DVI</v>
      </c>
      <c r="M1411" s="63" t="str">
        <f t="shared" si="144"/>
        <v>PI.IC.CV.271312.01</v>
      </c>
      <c r="N1411" s="63"/>
      <c r="O1411" s="63" t="str">
        <f t="shared" si="145"/>
        <v>PH.IC.CV.271312.01</v>
      </c>
      <c r="Q1411" s="63" t="str">
        <f t="shared" si="146"/>
        <v>CL.IC.CV.271312.01</v>
      </c>
      <c r="R1411" s="167"/>
      <c r="S1411" s="167"/>
      <c r="T1411" s="167"/>
      <c r="U1411" s="167"/>
      <c r="V1411" s="167"/>
      <c r="W1411" s="167"/>
      <c r="X1411" s="167"/>
      <c r="Y1411" s="167"/>
      <c r="Z1411" s="167" t="s">
        <v>1772</v>
      </c>
      <c r="AA1411" s="167">
        <v>1157</v>
      </c>
    </row>
    <row r="1412" spans="1:27" s="167" customFormat="1" ht="15">
      <c r="A1412" s="167" t="s">
        <v>12003</v>
      </c>
      <c r="C1412" s="61" t="s">
        <v>1771</v>
      </c>
      <c r="D1412" s="167" t="s">
        <v>11255</v>
      </c>
      <c r="E1412" s="61" t="s">
        <v>12868</v>
      </c>
      <c r="F1412" s="167" t="s">
        <v>1761</v>
      </c>
      <c r="G1412" s="167" t="s">
        <v>11417</v>
      </c>
      <c r="H1412" s="62" t="s">
        <v>11848</v>
      </c>
      <c r="I1412" s="167" t="s">
        <v>11418</v>
      </c>
      <c r="J1412" s="63" t="str">
        <f t="shared" si="142"/>
        <v>IC.CV.271401</v>
      </c>
      <c r="K1412" s="61" t="s">
        <v>12906</v>
      </c>
      <c r="L1412" s="167" t="str">
        <f t="shared" si="143"/>
        <v xml:space="preserve">     1 mAmp Atrial</v>
      </c>
      <c r="M1412" s="168" t="str">
        <f t="shared" si="144"/>
        <v>PI.IC.CV.271401.01</v>
      </c>
      <c r="N1412" s="168"/>
      <c r="O1412" s="168" t="str">
        <f t="shared" si="145"/>
        <v>PH.IC.CV.271401.01</v>
      </c>
      <c r="Q1412" s="168" t="str">
        <f t="shared" si="146"/>
        <v>CL.IC.CV.271401.01</v>
      </c>
      <c r="Z1412" s="167" t="s">
        <v>1772</v>
      </c>
      <c r="AA1412" s="167">
        <v>1157</v>
      </c>
    </row>
    <row r="1413" spans="1:27" s="167" customFormat="1" ht="15">
      <c r="A1413" s="167" t="s">
        <v>12003</v>
      </c>
      <c r="C1413" s="61" t="s">
        <v>1771</v>
      </c>
      <c r="E1413" s="61" t="s">
        <v>12868</v>
      </c>
      <c r="F1413" s="167" t="s">
        <v>1761</v>
      </c>
      <c r="G1413" s="167" t="s">
        <v>11419</v>
      </c>
      <c r="H1413" s="62" t="s">
        <v>12030</v>
      </c>
      <c r="I1413" s="167" t="s">
        <v>11257</v>
      </c>
      <c r="J1413" s="63" t="str">
        <f t="shared" si="142"/>
        <v>IC.CV.271402</v>
      </c>
      <c r="K1413" s="61" t="s">
        <v>12906</v>
      </c>
      <c r="L1413" s="167" t="str">
        <f t="shared" si="143"/>
        <v xml:space="preserve">     2 mAmp Atrial</v>
      </c>
      <c r="M1413" s="168" t="str">
        <f t="shared" si="144"/>
        <v>PI.IC.CV.271402.01</v>
      </c>
      <c r="N1413" s="168"/>
      <c r="O1413" s="168" t="str">
        <f t="shared" si="145"/>
        <v>PH.IC.CV.271402.01</v>
      </c>
      <c r="Q1413" s="168" t="str">
        <f t="shared" si="146"/>
        <v>CL.IC.CV.271402.01</v>
      </c>
      <c r="Z1413" s="167" t="s">
        <v>1772</v>
      </c>
      <c r="AA1413" s="167">
        <v>1157</v>
      </c>
    </row>
    <row r="1414" spans="1:27" s="167" customFormat="1" ht="15">
      <c r="A1414" s="167" t="s">
        <v>12003</v>
      </c>
      <c r="C1414" s="61" t="s">
        <v>1771</v>
      </c>
      <c r="E1414" s="61" t="s">
        <v>12868</v>
      </c>
      <c r="F1414" s="167" t="s">
        <v>1761</v>
      </c>
      <c r="G1414" s="167" t="s">
        <v>11258</v>
      </c>
      <c r="H1414" s="62" t="s">
        <v>12032</v>
      </c>
      <c r="I1414" s="167" t="s">
        <v>11094</v>
      </c>
      <c r="J1414" s="63" t="str">
        <f t="shared" si="142"/>
        <v>IC.CV.271403</v>
      </c>
      <c r="K1414" s="61" t="s">
        <v>12906</v>
      </c>
      <c r="L1414" s="167" t="str">
        <f t="shared" si="143"/>
        <v xml:space="preserve">     3 mAmp Atrial</v>
      </c>
      <c r="M1414" s="168" t="str">
        <f t="shared" si="144"/>
        <v>PI.IC.CV.271403.01</v>
      </c>
      <c r="N1414" s="168"/>
      <c r="O1414" s="168" t="str">
        <f t="shared" si="145"/>
        <v>PH.IC.CV.271403.01</v>
      </c>
      <c r="Q1414" s="168" t="str">
        <f t="shared" si="146"/>
        <v>CL.IC.CV.271403.01</v>
      </c>
      <c r="Z1414" s="167" t="s">
        <v>1772</v>
      </c>
      <c r="AA1414" s="167">
        <v>1157</v>
      </c>
    </row>
    <row r="1415" spans="1:27" s="167" customFormat="1" ht="15">
      <c r="A1415" s="167" t="s">
        <v>12003</v>
      </c>
      <c r="C1415" s="61" t="s">
        <v>1771</v>
      </c>
      <c r="E1415" s="61" t="s">
        <v>12868</v>
      </c>
      <c r="F1415" s="167" t="s">
        <v>1761</v>
      </c>
      <c r="G1415" s="167" t="s">
        <v>11095</v>
      </c>
      <c r="H1415" s="62" t="s">
        <v>12028</v>
      </c>
      <c r="I1415" s="167" t="s">
        <v>10952</v>
      </c>
      <c r="J1415" s="63" t="str">
        <f t="shared" si="142"/>
        <v>IC.CV.271404</v>
      </c>
      <c r="K1415" s="61" t="s">
        <v>12906</v>
      </c>
      <c r="L1415" s="167" t="str">
        <f t="shared" ref="L1415:L1478" si="147">G1415</f>
        <v xml:space="preserve">     4 mAmp Atrial </v>
      </c>
      <c r="M1415" s="168" t="str">
        <f t="shared" si="144"/>
        <v>PI.IC.CV.271404.01</v>
      </c>
      <c r="N1415" s="168"/>
      <c r="O1415" s="168" t="str">
        <f t="shared" si="145"/>
        <v>PH.IC.CV.271404.01</v>
      </c>
      <c r="Q1415" s="168" t="str">
        <f t="shared" si="146"/>
        <v>CL.IC.CV.271404.01</v>
      </c>
      <c r="Z1415" s="167" t="s">
        <v>1772</v>
      </c>
      <c r="AA1415" s="167">
        <v>1157</v>
      </c>
    </row>
    <row r="1416" spans="1:27" s="167" customFormat="1" ht="15">
      <c r="A1416" s="167" t="s">
        <v>12003</v>
      </c>
      <c r="C1416" s="61" t="s">
        <v>1771</v>
      </c>
      <c r="E1416" s="61" t="s">
        <v>12868</v>
      </c>
      <c r="F1416" s="167" t="s">
        <v>1761</v>
      </c>
      <c r="G1416" s="167" t="s">
        <v>10953</v>
      </c>
      <c r="H1416" s="62" t="s">
        <v>12210</v>
      </c>
      <c r="I1416" s="167" t="s">
        <v>11420</v>
      </c>
      <c r="J1416" s="63" t="str">
        <f t="shared" si="142"/>
        <v>IC.CV.271405</v>
      </c>
      <c r="K1416" s="61" t="s">
        <v>12906</v>
      </c>
      <c r="L1416" s="167" t="str">
        <f t="shared" si="147"/>
        <v xml:space="preserve">     5 mAmp Atrial</v>
      </c>
      <c r="M1416" s="168" t="str">
        <f t="shared" si="144"/>
        <v>PI.IC.CV.271405.01</v>
      </c>
      <c r="N1416" s="168"/>
      <c r="O1416" s="168" t="str">
        <f t="shared" si="145"/>
        <v>PH.IC.CV.271405.01</v>
      </c>
      <c r="Q1416" s="168" t="str">
        <f t="shared" si="146"/>
        <v>CL.IC.CV.271405.01</v>
      </c>
      <c r="Z1416" s="167" t="s">
        <v>1772</v>
      </c>
      <c r="AA1416" s="167">
        <v>1157</v>
      </c>
    </row>
    <row r="1417" spans="1:27" s="167" customFormat="1" ht="15">
      <c r="A1417" s="167" t="s">
        <v>12003</v>
      </c>
      <c r="C1417" s="61" t="s">
        <v>1771</v>
      </c>
      <c r="E1417" s="61" t="s">
        <v>12868</v>
      </c>
      <c r="F1417" s="167" t="s">
        <v>1761</v>
      </c>
      <c r="G1417" s="167" t="s">
        <v>11767</v>
      </c>
      <c r="H1417" s="62" t="s">
        <v>12212</v>
      </c>
      <c r="I1417" s="167" t="s">
        <v>11768</v>
      </c>
      <c r="J1417" s="63" t="str">
        <f t="shared" si="142"/>
        <v>IC.CV.271406</v>
      </c>
      <c r="K1417" s="61" t="s">
        <v>12906</v>
      </c>
      <c r="L1417" s="167" t="str">
        <f t="shared" si="147"/>
        <v xml:space="preserve">     6 mAmp Atrial</v>
      </c>
      <c r="M1417" s="168" t="str">
        <f t="shared" si="144"/>
        <v>PI.IC.CV.271406.01</v>
      </c>
      <c r="N1417" s="168"/>
      <c r="O1417" s="168" t="str">
        <f t="shared" si="145"/>
        <v>PH.IC.CV.271406.01</v>
      </c>
      <c r="Q1417" s="168" t="str">
        <f t="shared" si="146"/>
        <v>CL.IC.CV.271406.01</v>
      </c>
      <c r="Z1417" s="167" t="s">
        <v>1772</v>
      </c>
      <c r="AA1417" s="167">
        <v>1157</v>
      </c>
    </row>
    <row r="1418" spans="1:27" s="167" customFormat="1" ht="15">
      <c r="A1418" s="167" t="s">
        <v>12003</v>
      </c>
      <c r="C1418" s="61" t="s">
        <v>1771</v>
      </c>
      <c r="E1418" s="61" t="s">
        <v>12868</v>
      </c>
      <c r="F1418" s="167" t="s">
        <v>1761</v>
      </c>
      <c r="G1418" s="167" t="s">
        <v>11769</v>
      </c>
      <c r="H1418" s="62" t="s">
        <v>12225</v>
      </c>
      <c r="I1418" s="167" t="s">
        <v>11770</v>
      </c>
      <c r="J1418" s="63" t="str">
        <f t="shared" si="142"/>
        <v>IC.CV.271407</v>
      </c>
      <c r="K1418" s="61" t="s">
        <v>12906</v>
      </c>
      <c r="L1418" s="167" t="str">
        <f t="shared" si="147"/>
        <v xml:space="preserve">     7 mAmp Atrial</v>
      </c>
      <c r="M1418" s="168" t="str">
        <f t="shared" si="144"/>
        <v>PI.IC.CV.271407.01</v>
      </c>
      <c r="N1418" s="168"/>
      <c r="O1418" s="168" t="str">
        <f t="shared" si="145"/>
        <v>PH.IC.CV.271407.01</v>
      </c>
      <c r="Q1418" s="168" t="str">
        <f t="shared" si="146"/>
        <v>CL.IC.CV.271407.01</v>
      </c>
      <c r="Z1418" s="167" t="s">
        <v>1772</v>
      </c>
      <c r="AA1418" s="167">
        <v>1157</v>
      </c>
    </row>
    <row r="1419" spans="1:27" s="167" customFormat="1" ht="15">
      <c r="A1419" s="167" t="s">
        <v>12003</v>
      </c>
      <c r="C1419" s="61" t="s">
        <v>1771</v>
      </c>
      <c r="E1419" s="61" t="s">
        <v>12868</v>
      </c>
      <c r="F1419" s="167" t="s">
        <v>1761</v>
      </c>
      <c r="G1419" s="167" t="s">
        <v>11771</v>
      </c>
      <c r="H1419" s="62" t="s">
        <v>11638</v>
      </c>
      <c r="I1419" s="167" t="s">
        <v>11772</v>
      </c>
      <c r="J1419" s="63" t="str">
        <f t="shared" si="142"/>
        <v>IC.CV.271408</v>
      </c>
      <c r="K1419" s="61" t="s">
        <v>12906</v>
      </c>
      <c r="L1419" s="167" t="str">
        <f t="shared" si="147"/>
        <v xml:space="preserve">     8 mAmp Atrial</v>
      </c>
      <c r="M1419" s="168" t="str">
        <f t="shared" si="144"/>
        <v>PI.IC.CV.271408.01</v>
      </c>
      <c r="N1419" s="168"/>
      <c r="O1419" s="168" t="str">
        <f t="shared" si="145"/>
        <v>PH.IC.CV.271408.01</v>
      </c>
      <c r="Q1419" s="168" t="str">
        <f t="shared" si="146"/>
        <v>CL.IC.CV.271408.01</v>
      </c>
      <c r="Z1419" s="167" t="s">
        <v>1772</v>
      </c>
      <c r="AA1419" s="167">
        <v>1157</v>
      </c>
    </row>
    <row r="1420" spans="1:27" s="167" customFormat="1" ht="15">
      <c r="A1420" s="167" t="s">
        <v>12003</v>
      </c>
      <c r="C1420" s="61" t="s">
        <v>1771</v>
      </c>
      <c r="E1420" s="61" t="s">
        <v>12868</v>
      </c>
      <c r="F1420" s="167" t="s">
        <v>1761</v>
      </c>
      <c r="G1420" s="167" t="s">
        <v>11773</v>
      </c>
      <c r="H1420" s="62" t="s">
        <v>11639</v>
      </c>
      <c r="I1420" s="167" t="s">
        <v>11774</v>
      </c>
      <c r="J1420" s="63" t="str">
        <f t="shared" si="142"/>
        <v>IC.CV.271409</v>
      </c>
      <c r="K1420" s="61" t="s">
        <v>12906</v>
      </c>
      <c r="L1420" s="167" t="str">
        <f t="shared" si="147"/>
        <v xml:space="preserve">     9 mAmp Atrial</v>
      </c>
      <c r="M1420" s="168" t="str">
        <f t="shared" si="144"/>
        <v>PI.IC.CV.271409.01</v>
      </c>
      <c r="N1420" s="168"/>
      <c r="O1420" s="168" t="str">
        <f t="shared" si="145"/>
        <v>PH.IC.CV.271409.01</v>
      </c>
      <c r="Q1420" s="168" t="str">
        <f t="shared" si="146"/>
        <v>CL.IC.CV.271409.01</v>
      </c>
      <c r="Z1420" s="167" t="s">
        <v>1772</v>
      </c>
      <c r="AA1420" s="167">
        <v>1157</v>
      </c>
    </row>
    <row r="1421" spans="1:27" s="167" customFormat="1" ht="15">
      <c r="A1421" s="167" t="s">
        <v>12003</v>
      </c>
      <c r="C1421" s="61" t="s">
        <v>1771</v>
      </c>
      <c r="E1421" s="61" t="s">
        <v>12868</v>
      </c>
      <c r="F1421" s="167" t="s">
        <v>1761</v>
      </c>
      <c r="G1421" s="167" t="s">
        <v>11775</v>
      </c>
      <c r="H1421" s="62" t="s">
        <v>11829</v>
      </c>
      <c r="I1421" s="167" t="s">
        <v>11776</v>
      </c>
      <c r="J1421" s="63" t="str">
        <f t="shared" si="142"/>
        <v>IC.CV.271410</v>
      </c>
      <c r="K1421" s="61" t="s">
        <v>12906</v>
      </c>
      <c r="L1421" s="167" t="str">
        <f t="shared" si="147"/>
        <v xml:space="preserve">     10 mAmp Atrial</v>
      </c>
      <c r="M1421" s="168" t="str">
        <f t="shared" si="144"/>
        <v>PI.IC.CV.271410.01</v>
      </c>
      <c r="N1421" s="168"/>
      <c r="O1421" s="168" t="str">
        <f t="shared" si="145"/>
        <v>PH.IC.CV.271410.01</v>
      </c>
      <c r="Q1421" s="168" t="str">
        <f t="shared" si="146"/>
        <v>CL.IC.CV.271410.01</v>
      </c>
      <c r="Z1421" s="167" t="s">
        <v>1772</v>
      </c>
      <c r="AA1421" s="167">
        <v>1157</v>
      </c>
    </row>
    <row r="1422" spans="1:27" s="167" customFormat="1" ht="15">
      <c r="A1422" s="167" t="s">
        <v>12003</v>
      </c>
      <c r="C1422" s="61" t="s">
        <v>1771</v>
      </c>
      <c r="E1422" s="61" t="s">
        <v>12868</v>
      </c>
      <c r="F1422" s="167" t="s">
        <v>1761</v>
      </c>
      <c r="G1422" s="167" t="s">
        <v>11778</v>
      </c>
      <c r="H1422" s="62" t="s">
        <v>12099</v>
      </c>
      <c r="I1422" s="167" t="s">
        <v>11779</v>
      </c>
      <c r="J1422" s="63" t="str">
        <f t="shared" si="142"/>
        <v>IC.CV.271411</v>
      </c>
      <c r="K1422" s="61" t="s">
        <v>12906</v>
      </c>
      <c r="L1422" s="167" t="str">
        <f t="shared" si="147"/>
        <v xml:space="preserve">     11 mAmp Atrial</v>
      </c>
      <c r="M1422" s="168" t="str">
        <f t="shared" si="144"/>
        <v>PI.IC.CV.271411.01</v>
      </c>
      <c r="N1422" s="168"/>
      <c r="O1422" s="168" t="str">
        <f t="shared" si="145"/>
        <v>PH.IC.CV.271411.01</v>
      </c>
      <c r="Q1422" s="168" t="str">
        <f t="shared" si="146"/>
        <v>CL.IC.CV.271411.01</v>
      </c>
      <c r="Z1422" s="167" t="s">
        <v>1772</v>
      </c>
      <c r="AA1422" s="167">
        <v>1157</v>
      </c>
    </row>
    <row r="1423" spans="1:27" s="167" customFormat="1" ht="15">
      <c r="A1423" s="167" t="s">
        <v>12003</v>
      </c>
      <c r="C1423" s="61" t="s">
        <v>1771</v>
      </c>
      <c r="E1423" s="61" t="s">
        <v>12868</v>
      </c>
      <c r="F1423" s="167" t="s">
        <v>1761</v>
      </c>
      <c r="G1423" s="167" t="s">
        <v>11780</v>
      </c>
      <c r="H1423" s="62" t="s">
        <v>12100</v>
      </c>
      <c r="I1423" s="167" t="s">
        <v>11781</v>
      </c>
      <c r="J1423" s="63" t="str">
        <f t="shared" si="142"/>
        <v>IC.CV.271412</v>
      </c>
      <c r="K1423" s="61" t="s">
        <v>12906</v>
      </c>
      <c r="L1423" s="167" t="str">
        <f t="shared" si="147"/>
        <v xml:space="preserve">     12 mAmp Atrial</v>
      </c>
      <c r="M1423" s="168" t="str">
        <f t="shared" si="144"/>
        <v>PI.IC.CV.271412.01</v>
      </c>
      <c r="N1423" s="168"/>
      <c r="O1423" s="168" t="str">
        <f t="shared" si="145"/>
        <v>PH.IC.CV.271412.01</v>
      </c>
      <c r="Q1423" s="168" t="str">
        <f t="shared" si="146"/>
        <v>CL.IC.CV.271412.01</v>
      </c>
      <c r="Z1423" s="167" t="s">
        <v>1772</v>
      </c>
      <c r="AA1423" s="167">
        <v>1157</v>
      </c>
    </row>
    <row r="1424" spans="1:27" s="167" customFormat="1" ht="15">
      <c r="A1424" s="167" t="s">
        <v>12003</v>
      </c>
      <c r="C1424" s="61" t="s">
        <v>1771</v>
      </c>
      <c r="E1424" s="61" t="s">
        <v>12868</v>
      </c>
      <c r="F1424" s="167" t="s">
        <v>1761</v>
      </c>
      <c r="G1424" s="167" t="s">
        <v>11782</v>
      </c>
      <c r="H1424" s="62" t="s">
        <v>12101</v>
      </c>
      <c r="I1424" s="167" t="s">
        <v>11608</v>
      </c>
      <c r="J1424" s="63" t="str">
        <f t="shared" si="142"/>
        <v>IC.CV.271413</v>
      </c>
      <c r="K1424" s="61" t="s">
        <v>12906</v>
      </c>
      <c r="L1424" s="167" t="str">
        <f t="shared" si="147"/>
        <v xml:space="preserve">     13 mAmp Atrial</v>
      </c>
      <c r="M1424" s="168" t="str">
        <f t="shared" si="144"/>
        <v>PI.IC.CV.271413.01</v>
      </c>
      <c r="N1424" s="168"/>
      <c r="O1424" s="168" t="str">
        <f t="shared" si="145"/>
        <v>PH.IC.CV.271413.01</v>
      </c>
      <c r="Q1424" s="168" t="str">
        <f t="shared" si="146"/>
        <v>CL.IC.CV.271413.01</v>
      </c>
      <c r="Z1424" s="167" t="s">
        <v>1772</v>
      </c>
      <c r="AA1424" s="167">
        <v>1157</v>
      </c>
    </row>
    <row r="1425" spans="1:27" s="167" customFormat="1" ht="15">
      <c r="A1425" s="167" t="s">
        <v>12003</v>
      </c>
      <c r="C1425" s="61" t="s">
        <v>1771</v>
      </c>
      <c r="E1425" s="61" t="s">
        <v>12868</v>
      </c>
      <c r="F1425" s="167" t="s">
        <v>1761</v>
      </c>
      <c r="G1425" s="167" t="s">
        <v>11609</v>
      </c>
      <c r="H1425" s="62" t="s">
        <v>12102</v>
      </c>
      <c r="I1425" s="167" t="s">
        <v>11610</v>
      </c>
      <c r="J1425" s="63" t="str">
        <f t="shared" si="142"/>
        <v>IC.CV.271414</v>
      </c>
      <c r="K1425" s="61" t="s">
        <v>12906</v>
      </c>
      <c r="L1425" s="167" t="str">
        <f t="shared" si="147"/>
        <v xml:space="preserve">     14 mAmp Atrial</v>
      </c>
      <c r="M1425" s="168" t="str">
        <f t="shared" si="144"/>
        <v>PI.IC.CV.271414.01</v>
      </c>
      <c r="N1425" s="168"/>
      <c r="O1425" s="168" t="str">
        <f t="shared" si="145"/>
        <v>PH.IC.CV.271414.01</v>
      </c>
      <c r="Q1425" s="168" t="str">
        <f t="shared" si="146"/>
        <v>CL.IC.CV.271414.01</v>
      </c>
      <c r="Z1425" s="167" t="s">
        <v>1772</v>
      </c>
      <c r="AA1425" s="167">
        <v>1157</v>
      </c>
    </row>
    <row r="1426" spans="1:27" s="167" customFormat="1" ht="15">
      <c r="A1426" s="167" t="s">
        <v>12003</v>
      </c>
      <c r="C1426" s="61" t="s">
        <v>1771</v>
      </c>
      <c r="E1426" s="61" t="s">
        <v>12868</v>
      </c>
      <c r="F1426" s="167" t="s">
        <v>1761</v>
      </c>
      <c r="G1426" s="167" t="s">
        <v>11611</v>
      </c>
      <c r="H1426" s="62" t="s">
        <v>11559</v>
      </c>
      <c r="I1426" s="167" t="s">
        <v>11612</v>
      </c>
      <c r="J1426" s="63" t="str">
        <f t="shared" si="142"/>
        <v>IC.CV.271415</v>
      </c>
      <c r="K1426" s="61" t="s">
        <v>12906</v>
      </c>
      <c r="L1426" s="167" t="str">
        <f t="shared" si="147"/>
        <v xml:space="preserve">     15 mAmp Atrial</v>
      </c>
      <c r="M1426" s="168" t="str">
        <f t="shared" si="144"/>
        <v>PI.IC.CV.271415.01</v>
      </c>
      <c r="N1426" s="168"/>
      <c r="O1426" s="168" t="str">
        <f t="shared" si="145"/>
        <v>PH.IC.CV.271415.01</v>
      </c>
      <c r="Q1426" s="168" t="str">
        <f t="shared" si="146"/>
        <v>CL.IC.CV.271415.01</v>
      </c>
      <c r="Z1426" s="167" t="s">
        <v>1772</v>
      </c>
      <c r="AA1426" s="167">
        <v>1157</v>
      </c>
    </row>
    <row r="1427" spans="1:27" s="167" customFormat="1" ht="15">
      <c r="A1427" s="167" t="s">
        <v>12003</v>
      </c>
      <c r="C1427" s="61" t="s">
        <v>1771</v>
      </c>
      <c r="E1427" s="61" t="s">
        <v>12868</v>
      </c>
      <c r="F1427" s="167" t="s">
        <v>1761</v>
      </c>
      <c r="G1427" s="167" t="s">
        <v>11613</v>
      </c>
      <c r="H1427" s="62" t="s">
        <v>11560</v>
      </c>
      <c r="I1427" s="167" t="s">
        <v>11614</v>
      </c>
      <c r="J1427" s="63" t="str">
        <f t="shared" si="142"/>
        <v>IC.CV.271416</v>
      </c>
      <c r="K1427" s="61" t="s">
        <v>12906</v>
      </c>
      <c r="L1427" s="167" t="str">
        <f t="shared" si="147"/>
        <v xml:space="preserve">     16 mAmp Atrial</v>
      </c>
      <c r="M1427" s="168" t="str">
        <f t="shared" si="144"/>
        <v>PI.IC.CV.271416.01</v>
      </c>
      <c r="N1427" s="168"/>
      <c r="O1427" s="168" t="str">
        <f t="shared" si="145"/>
        <v>PH.IC.CV.271416.01</v>
      </c>
      <c r="Q1427" s="168" t="str">
        <f t="shared" si="146"/>
        <v>CL.IC.CV.271416.01</v>
      </c>
      <c r="Z1427" s="167" t="s">
        <v>1772</v>
      </c>
      <c r="AA1427" s="167">
        <v>1157</v>
      </c>
    </row>
    <row r="1428" spans="1:27" s="167" customFormat="1" ht="15">
      <c r="A1428" s="167" t="s">
        <v>12003</v>
      </c>
      <c r="C1428" s="61" t="s">
        <v>1771</v>
      </c>
      <c r="E1428" s="61" t="s">
        <v>12868</v>
      </c>
      <c r="F1428" s="167" t="s">
        <v>1761</v>
      </c>
      <c r="G1428" s="167" t="s">
        <v>11615</v>
      </c>
      <c r="H1428" s="62" t="s">
        <v>11561</v>
      </c>
      <c r="I1428" s="167" t="s">
        <v>11616</v>
      </c>
      <c r="J1428" s="63" t="str">
        <f t="shared" si="142"/>
        <v>IC.CV.271417</v>
      </c>
      <c r="K1428" s="61" t="s">
        <v>12906</v>
      </c>
      <c r="L1428" s="167" t="str">
        <f t="shared" si="147"/>
        <v xml:space="preserve">     17 mAmp Atrial</v>
      </c>
      <c r="M1428" s="168" t="str">
        <f t="shared" si="144"/>
        <v>PI.IC.CV.271417.01</v>
      </c>
      <c r="N1428" s="168"/>
      <c r="O1428" s="168" t="str">
        <f t="shared" si="145"/>
        <v>PH.IC.CV.271417.01</v>
      </c>
      <c r="Q1428" s="168" t="str">
        <f t="shared" si="146"/>
        <v>CL.IC.CV.271417.01</v>
      </c>
      <c r="Z1428" s="167" t="s">
        <v>1772</v>
      </c>
      <c r="AA1428" s="167">
        <v>1157</v>
      </c>
    </row>
    <row r="1429" spans="1:27" s="167" customFormat="1" ht="15">
      <c r="A1429" s="167" t="s">
        <v>12003</v>
      </c>
      <c r="C1429" s="61" t="s">
        <v>1771</v>
      </c>
      <c r="E1429" s="61" t="s">
        <v>12868</v>
      </c>
      <c r="F1429" s="167" t="s">
        <v>1761</v>
      </c>
      <c r="G1429" s="167" t="s">
        <v>11617</v>
      </c>
      <c r="H1429" s="62" t="s">
        <v>12060</v>
      </c>
      <c r="I1429" s="167" t="s">
        <v>11618</v>
      </c>
      <c r="J1429" s="63" t="str">
        <f t="shared" si="142"/>
        <v>IC.CV.271418</v>
      </c>
      <c r="K1429" s="61" t="s">
        <v>12906</v>
      </c>
      <c r="L1429" s="167" t="str">
        <f t="shared" si="147"/>
        <v xml:space="preserve">     18 mAmp Atrial</v>
      </c>
      <c r="M1429" s="168" t="str">
        <f t="shared" si="144"/>
        <v>PI.IC.CV.271418.01</v>
      </c>
      <c r="N1429" s="168"/>
      <c r="O1429" s="168" t="str">
        <f t="shared" si="145"/>
        <v>PH.IC.CV.271418.01</v>
      </c>
      <c r="Q1429" s="168" t="str">
        <f t="shared" si="146"/>
        <v>CL.IC.CV.271418.01</v>
      </c>
      <c r="Z1429" s="167" t="s">
        <v>1772</v>
      </c>
      <c r="AA1429" s="167">
        <v>1157</v>
      </c>
    </row>
    <row r="1430" spans="1:27" s="167" customFormat="1" ht="15">
      <c r="A1430" s="167" t="s">
        <v>12003</v>
      </c>
      <c r="C1430" s="61" t="s">
        <v>1771</v>
      </c>
      <c r="E1430" s="61" t="s">
        <v>12868</v>
      </c>
      <c r="F1430" s="167" t="s">
        <v>1761</v>
      </c>
      <c r="G1430" s="167" t="s">
        <v>11619</v>
      </c>
      <c r="H1430" s="62" t="s">
        <v>11913</v>
      </c>
      <c r="I1430" s="167" t="s">
        <v>11620</v>
      </c>
      <c r="J1430" s="63" t="str">
        <f t="shared" ref="J1430:J1505" si="148">CONCATENATE("IC.CV.",C1430,E1430,H1430)</f>
        <v>IC.CV.271419</v>
      </c>
      <c r="K1430" s="61" t="s">
        <v>12906</v>
      </c>
      <c r="L1430" s="167" t="str">
        <f t="shared" si="147"/>
        <v xml:space="preserve">     19 mAmp Atrial</v>
      </c>
      <c r="M1430" s="168" t="str">
        <f t="shared" ref="M1430:M1505" si="149">CONCATENATE("PI.",J1430,".",K1430)</f>
        <v>PI.IC.CV.271419.01</v>
      </c>
      <c r="N1430" s="168"/>
      <c r="O1430" s="168" t="str">
        <f t="shared" ref="O1430:O1505" si="150">CONCATENATE("PH.",J1430,".",K1430)</f>
        <v>PH.IC.CV.271419.01</v>
      </c>
      <c r="Q1430" s="168" t="str">
        <f t="shared" ref="Q1430:Q1505" si="151">CONCATENATE("CL.",J1430,".",K1430)</f>
        <v>CL.IC.CV.271419.01</v>
      </c>
      <c r="Z1430" s="167" t="s">
        <v>1772</v>
      </c>
      <c r="AA1430" s="167">
        <v>1157</v>
      </c>
    </row>
    <row r="1431" spans="1:27" s="167" customFormat="1" ht="15">
      <c r="A1431" s="167" t="s">
        <v>12003</v>
      </c>
      <c r="C1431" s="61" t="s">
        <v>1771</v>
      </c>
      <c r="E1431" s="61" t="s">
        <v>12868</v>
      </c>
      <c r="F1431" s="167" t="s">
        <v>1761</v>
      </c>
      <c r="G1431" s="167" t="s">
        <v>11621</v>
      </c>
      <c r="H1431" s="62" t="s">
        <v>11906</v>
      </c>
      <c r="I1431" s="167" t="s">
        <v>11622</v>
      </c>
      <c r="J1431" s="63" t="str">
        <f t="shared" si="148"/>
        <v>IC.CV.271420</v>
      </c>
      <c r="K1431" s="61" t="s">
        <v>12906</v>
      </c>
      <c r="L1431" s="167" t="str">
        <f t="shared" si="147"/>
        <v xml:space="preserve">     20 mAmp Atrial</v>
      </c>
      <c r="M1431" s="168" t="str">
        <f t="shared" si="149"/>
        <v>PI.IC.CV.271420.01</v>
      </c>
      <c r="N1431" s="168"/>
      <c r="O1431" s="168" t="str">
        <f t="shared" si="150"/>
        <v>PH.IC.CV.271420.01</v>
      </c>
      <c r="Q1431" s="168" t="str">
        <f t="shared" si="151"/>
        <v>CL.IC.CV.271420.01</v>
      </c>
      <c r="Z1431" s="167" t="s">
        <v>1772</v>
      </c>
      <c r="AA1431" s="167">
        <v>1157</v>
      </c>
    </row>
    <row r="1432" spans="1:27" s="167" customFormat="1" ht="15">
      <c r="A1432" s="167" t="s">
        <v>12003</v>
      </c>
      <c r="C1432" s="61" t="s">
        <v>1771</v>
      </c>
      <c r="E1432" s="61" t="s">
        <v>12868</v>
      </c>
      <c r="F1432" s="167" t="s">
        <v>1761</v>
      </c>
      <c r="G1432" s="167" t="s">
        <v>10951</v>
      </c>
      <c r="H1432" s="62" t="s">
        <v>12823</v>
      </c>
      <c r="I1432" s="167" t="s">
        <v>10801</v>
      </c>
      <c r="J1432" s="63" t="str">
        <f t="shared" si="148"/>
        <v>IC.CV.271421</v>
      </c>
      <c r="K1432" s="61" t="s">
        <v>12906</v>
      </c>
      <c r="L1432" s="167" t="str">
        <f t="shared" si="147"/>
        <v xml:space="preserve">     21 mAmp Atrial</v>
      </c>
      <c r="M1432" s="168" t="str">
        <f t="shared" si="149"/>
        <v>PI.IC.CV.271421.01</v>
      </c>
      <c r="N1432" s="168"/>
      <c r="O1432" s="168" t="str">
        <f t="shared" si="150"/>
        <v>PH.IC.CV.271421.01</v>
      </c>
      <c r="Q1432" s="168" t="str">
        <f t="shared" si="151"/>
        <v>CL.IC.CV.271421.01</v>
      </c>
      <c r="Z1432" s="167" t="s">
        <v>1772</v>
      </c>
      <c r="AA1432" s="167">
        <v>1157</v>
      </c>
    </row>
    <row r="1433" spans="1:27" s="167" customFormat="1" ht="15">
      <c r="A1433" s="167" t="s">
        <v>12003</v>
      </c>
      <c r="C1433" s="61" t="s">
        <v>1771</v>
      </c>
      <c r="E1433" s="61" t="s">
        <v>12868</v>
      </c>
      <c r="F1433" s="167" t="s">
        <v>1761</v>
      </c>
      <c r="G1433" s="167" t="s">
        <v>11099</v>
      </c>
      <c r="H1433" s="62" t="s">
        <v>7874</v>
      </c>
      <c r="I1433" s="167" t="s">
        <v>11264</v>
      </c>
      <c r="J1433" s="63" t="str">
        <f t="shared" si="148"/>
        <v>IC.CV.271422</v>
      </c>
      <c r="K1433" s="61" t="s">
        <v>12906</v>
      </c>
      <c r="L1433" s="167" t="str">
        <f t="shared" si="147"/>
        <v xml:space="preserve">     22 mAmp Atrial</v>
      </c>
      <c r="M1433" s="168" t="str">
        <f t="shared" si="149"/>
        <v>PI.IC.CV.271422.01</v>
      </c>
      <c r="N1433" s="168"/>
      <c r="O1433" s="168" t="str">
        <f t="shared" si="150"/>
        <v>PH.IC.CV.271422.01</v>
      </c>
      <c r="Q1433" s="168" t="str">
        <f t="shared" si="151"/>
        <v>CL.IC.CV.271422.01</v>
      </c>
      <c r="Z1433" s="167" t="s">
        <v>1772</v>
      </c>
      <c r="AA1433" s="167">
        <v>1157</v>
      </c>
    </row>
    <row r="1434" spans="1:27" s="167" customFormat="1" ht="15">
      <c r="A1434" s="167" t="s">
        <v>12003</v>
      </c>
      <c r="C1434" s="61" t="s">
        <v>1771</v>
      </c>
      <c r="E1434" s="61" t="s">
        <v>12868</v>
      </c>
      <c r="F1434" s="167" t="s">
        <v>1761</v>
      </c>
      <c r="G1434" s="167" t="s">
        <v>11421</v>
      </c>
      <c r="H1434" s="62" t="s">
        <v>12288</v>
      </c>
      <c r="I1434" s="167" t="s">
        <v>11422</v>
      </c>
      <c r="J1434" s="63" t="str">
        <f t="shared" si="148"/>
        <v>IC.CV.271423</v>
      </c>
      <c r="K1434" s="61" t="s">
        <v>12906</v>
      </c>
      <c r="L1434" s="167" t="str">
        <f t="shared" si="147"/>
        <v xml:space="preserve">     23 mAmp Atrial</v>
      </c>
      <c r="M1434" s="168" t="str">
        <f t="shared" si="149"/>
        <v>PI.IC.CV.271423.01</v>
      </c>
      <c r="N1434" s="168"/>
      <c r="O1434" s="168" t="str">
        <f t="shared" si="150"/>
        <v>PH.IC.CV.271423.01</v>
      </c>
      <c r="Q1434" s="168" t="str">
        <f t="shared" si="151"/>
        <v>CL.IC.CV.271423.01</v>
      </c>
      <c r="Z1434" s="167" t="s">
        <v>1772</v>
      </c>
      <c r="AA1434" s="167">
        <v>1157</v>
      </c>
    </row>
    <row r="1435" spans="1:27" s="167" customFormat="1" ht="15">
      <c r="A1435" s="167" t="s">
        <v>12003</v>
      </c>
      <c r="C1435" s="61" t="s">
        <v>1771</v>
      </c>
      <c r="E1435" s="61" t="s">
        <v>12868</v>
      </c>
      <c r="F1435" s="167" t="s">
        <v>1761</v>
      </c>
      <c r="G1435" s="167" t="s">
        <v>11589</v>
      </c>
      <c r="H1435" s="62" t="s">
        <v>7055</v>
      </c>
      <c r="I1435" s="167" t="s">
        <v>11590</v>
      </c>
      <c r="J1435" s="63" t="str">
        <f t="shared" si="148"/>
        <v>IC.CV.271424</v>
      </c>
      <c r="K1435" s="61" t="s">
        <v>12906</v>
      </c>
      <c r="L1435" s="167" t="str">
        <f t="shared" si="147"/>
        <v xml:space="preserve">     24 mAmp Atrial</v>
      </c>
      <c r="M1435" s="168" t="str">
        <f t="shared" si="149"/>
        <v>PI.IC.CV.271424.01</v>
      </c>
      <c r="N1435" s="168"/>
      <c r="O1435" s="168" t="str">
        <f t="shared" si="150"/>
        <v>PH.IC.CV.271424.01</v>
      </c>
      <c r="Q1435" s="168" t="str">
        <f t="shared" si="151"/>
        <v>CL.IC.CV.271424.01</v>
      </c>
      <c r="Z1435" s="167" t="s">
        <v>1772</v>
      </c>
      <c r="AA1435" s="167">
        <v>1157</v>
      </c>
    </row>
    <row r="1436" spans="1:27" s="167" customFormat="1" ht="15">
      <c r="A1436" s="167" t="s">
        <v>12003</v>
      </c>
      <c r="C1436" s="61" t="s">
        <v>1771</v>
      </c>
      <c r="E1436" s="61" t="s">
        <v>12868</v>
      </c>
      <c r="F1436" s="167" t="s">
        <v>1761</v>
      </c>
      <c r="G1436" s="167" t="s">
        <v>11591</v>
      </c>
      <c r="H1436" s="62" t="s">
        <v>5952</v>
      </c>
      <c r="I1436" s="167" t="s">
        <v>11592</v>
      </c>
      <c r="J1436" s="63" t="str">
        <f t="shared" si="148"/>
        <v>IC.CV.271425</v>
      </c>
      <c r="K1436" s="61" t="s">
        <v>12906</v>
      </c>
      <c r="L1436" s="167" t="str">
        <f t="shared" si="147"/>
        <v xml:space="preserve">     25 mAmp Atrial</v>
      </c>
      <c r="M1436" s="168" t="str">
        <f t="shared" si="149"/>
        <v>PI.IC.CV.271425.01</v>
      </c>
      <c r="N1436" s="168"/>
      <c r="O1436" s="168" t="str">
        <f t="shared" si="150"/>
        <v>PH.IC.CV.271425.01</v>
      </c>
      <c r="Q1436" s="168" t="str">
        <f t="shared" si="151"/>
        <v>CL.IC.CV.271425.01</v>
      </c>
      <c r="Z1436" s="167" t="s">
        <v>1772</v>
      </c>
      <c r="AA1436" s="167">
        <v>1157</v>
      </c>
    </row>
    <row r="1437" spans="1:27" s="167" customFormat="1" ht="15">
      <c r="A1437" s="167" t="s">
        <v>12003</v>
      </c>
      <c r="C1437" s="61" t="s">
        <v>1771</v>
      </c>
      <c r="D1437" s="167" t="s">
        <v>11322</v>
      </c>
      <c r="E1437" s="61" t="s">
        <v>12708</v>
      </c>
      <c r="F1437" s="167" t="s">
        <v>1761</v>
      </c>
      <c r="G1437" s="167" t="s">
        <v>11323</v>
      </c>
      <c r="H1437" s="62" t="s">
        <v>11848</v>
      </c>
      <c r="I1437" s="167" t="s">
        <v>11324</v>
      </c>
      <c r="J1437" s="63" t="str">
        <f t="shared" si="148"/>
        <v>IC.CV.271501</v>
      </c>
      <c r="K1437" s="61" t="s">
        <v>12906</v>
      </c>
      <c r="L1437" s="167" t="str">
        <f t="shared" si="147"/>
        <v xml:space="preserve">     1 mAmp Ventricular</v>
      </c>
      <c r="M1437" s="168" t="str">
        <f t="shared" si="149"/>
        <v>PI.IC.CV.271501.01</v>
      </c>
      <c r="N1437" s="168"/>
      <c r="O1437" s="168" t="str">
        <f t="shared" si="150"/>
        <v>PH.IC.CV.271501.01</v>
      </c>
      <c r="Q1437" s="168" t="str">
        <f t="shared" si="151"/>
        <v>CL.IC.CV.271501.01</v>
      </c>
      <c r="Z1437" s="167" t="s">
        <v>1772</v>
      </c>
      <c r="AA1437" s="167">
        <v>1157</v>
      </c>
    </row>
    <row r="1438" spans="1:27" s="167" customFormat="1" ht="15">
      <c r="A1438" s="167" t="s">
        <v>12003</v>
      </c>
      <c r="C1438" s="61" t="s">
        <v>1771</v>
      </c>
      <c r="E1438" s="61" t="s">
        <v>12708</v>
      </c>
      <c r="F1438" s="167" t="s">
        <v>1761</v>
      </c>
      <c r="G1438" s="167" t="s">
        <v>11167</v>
      </c>
      <c r="H1438" s="62" t="s">
        <v>12030</v>
      </c>
      <c r="I1438" s="167" t="s">
        <v>11168</v>
      </c>
      <c r="J1438" s="63" t="str">
        <f t="shared" si="148"/>
        <v>IC.CV.271502</v>
      </c>
      <c r="K1438" s="61" t="s">
        <v>12906</v>
      </c>
      <c r="L1438" s="167" t="str">
        <f t="shared" si="147"/>
        <v xml:space="preserve">     2 mAmp Ventricular</v>
      </c>
      <c r="M1438" s="168" t="str">
        <f t="shared" si="149"/>
        <v>PI.IC.CV.271502.01</v>
      </c>
      <c r="N1438" s="168"/>
      <c r="O1438" s="168" t="str">
        <f t="shared" si="150"/>
        <v>PH.IC.CV.271502.01</v>
      </c>
      <c r="Q1438" s="168" t="str">
        <f t="shared" si="151"/>
        <v>CL.IC.CV.271502.01</v>
      </c>
      <c r="Z1438" s="167" t="s">
        <v>1772</v>
      </c>
      <c r="AA1438" s="167">
        <v>1157</v>
      </c>
    </row>
    <row r="1439" spans="1:27" s="167" customFormat="1" ht="15">
      <c r="A1439" s="167" t="s">
        <v>12003</v>
      </c>
      <c r="C1439" s="61" t="s">
        <v>1771</v>
      </c>
      <c r="E1439" s="61" t="s">
        <v>12708</v>
      </c>
      <c r="F1439" s="167" t="s">
        <v>1761</v>
      </c>
      <c r="G1439" s="167" t="s">
        <v>11169</v>
      </c>
      <c r="H1439" s="62" t="s">
        <v>12032</v>
      </c>
      <c r="I1439" s="167" t="s">
        <v>11170</v>
      </c>
      <c r="J1439" s="63" t="str">
        <f t="shared" si="148"/>
        <v>IC.CV.271503</v>
      </c>
      <c r="K1439" s="61" t="s">
        <v>12906</v>
      </c>
      <c r="L1439" s="167" t="str">
        <f t="shared" si="147"/>
        <v xml:space="preserve">     3 mAmp Ventricular</v>
      </c>
      <c r="M1439" s="168" t="str">
        <f t="shared" si="149"/>
        <v>PI.IC.CV.271503.01</v>
      </c>
      <c r="N1439" s="168"/>
      <c r="O1439" s="168" t="str">
        <f t="shared" si="150"/>
        <v>PH.IC.CV.271503.01</v>
      </c>
      <c r="Q1439" s="168" t="str">
        <f t="shared" si="151"/>
        <v>CL.IC.CV.271503.01</v>
      </c>
      <c r="Z1439" s="167" t="s">
        <v>1772</v>
      </c>
      <c r="AA1439" s="167">
        <v>1157</v>
      </c>
    </row>
    <row r="1440" spans="1:27" s="167" customFormat="1" ht="15">
      <c r="A1440" s="167" t="s">
        <v>12003</v>
      </c>
      <c r="C1440" s="61" t="s">
        <v>1771</v>
      </c>
      <c r="E1440" s="61" t="s">
        <v>12708</v>
      </c>
      <c r="F1440" s="167" t="s">
        <v>1761</v>
      </c>
      <c r="G1440" s="167" t="s">
        <v>11171</v>
      </c>
      <c r="H1440" s="62" t="s">
        <v>12028</v>
      </c>
      <c r="I1440" s="167" t="s">
        <v>11172</v>
      </c>
      <c r="J1440" s="63" t="str">
        <f t="shared" si="148"/>
        <v>IC.CV.271504</v>
      </c>
      <c r="K1440" s="61" t="s">
        <v>12906</v>
      </c>
      <c r="L1440" s="167" t="str">
        <f t="shared" si="147"/>
        <v xml:space="preserve">     4 mAmp Ventricular</v>
      </c>
      <c r="M1440" s="168" t="str">
        <f t="shared" si="149"/>
        <v>PI.IC.CV.271504.01</v>
      </c>
      <c r="N1440" s="168"/>
      <c r="O1440" s="168" t="str">
        <f t="shared" si="150"/>
        <v>PH.IC.CV.271504.01</v>
      </c>
      <c r="Q1440" s="168" t="str">
        <f t="shared" si="151"/>
        <v>CL.IC.CV.271504.01</v>
      </c>
      <c r="Z1440" s="167" t="s">
        <v>1772</v>
      </c>
      <c r="AA1440" s="167">
        <v>1157</v>
      </c>
    </row>
    <row r="1441" spans="1:27" s="167" customFormat="1" ht="15">
      <c r="A1441" s="167" t="s">
        <v>12003</v>
      </c>
      <c r="C1441" s="61" t="s">
        <v>1771</v>
      </c>
      <c r="E1441" s="61" t="s">
        <v>12708</v>
      </c>
      <c r="F1441" s="167" t="s">
        <v>1761</v>
      </c>
      <c r="G1441" s="167" t="s">
        <v>11326</v>
      </c>
      <c r="H1441" s="62" t="s">
        <v>12210</v>
      </c>
      <c r="I1441" s="167" t="s">
        <v>11327</v>
      </c>
      <c r="J1441" s="63" t="str">
        <f t="shared" si="148"/>
        <v>IC.CV.271505</v>
      </c>
      <c r="K1441" s="61" t="s">
        <v>12906</v>
      </c>
      <c r="L1441" s="167" t="str">
        <f t="shared" si="147"/>
        <v xml:space="preserve">     5 mAmp Ventricular</v>
      </c>
      <c r="M1441" s="168" t="str">
        <f t="shared" si="149"/>
        <v>PI.IC.CV.271505.01</v>
      </c>
      <c r="N1441" s="168"/>
      <c r="O1441" s="168" t="str">
        <f t="shared" si="150"/>
        <v>PH.IC.CV.271505.01</v>
      </c>
      <c r="Q1441" s="168" t="str">
        <f t="shared" si="151"/>
        <v>CL.IC.CV.271505.01</v>
      </c>
      <c r="Z1441" s="167" t="s">
        <v>1772</v>
      </c>
      <c r="AA1441" s="167">
        <v>1157</v>
      </c>
    </row>
    <row r="1442" spans="1:27" s="167" customFormat="1" ht="15">
      <c r="A1442" s="167" t="s">
        <v>12003</v>
      </c>
      <c r="C1442" s="61" t="s">
        <v>1771</v>
      </c>
      <c r="E1442" s="61" t="s">
        <v>12708</v>
      </c>
      <c r="F1442" s="167" t="s">
        <v>1761</v>
      </c>
      <c r="G1442" s="167" t="s">
        <v>11328</v>
      </c>
      <c r="H1442" s="62" t="s">
        <v>12212</v>
      </c>
      <c r="I1442" s="167" t="s">
        <v>11175</v>
      </c>
      <c r="J1442" s="63" t="str">
        <f t="shared" si="148"/>
        <v>IC.CV.271506</v>
      </c>
      <c r="K1442" s="61" t="s">
        <v>12906</v>
      </c>
      <c r="L1442" s="167" t="str">
        <f t="shared" si="147"/>
        <v xml:space="preserve">     6 mAmp Ventricular</v>
      </c>
      <c r="M1442" s="168" t="str">
        <f t="shared" si="149"/>
        <v>PI.IC.CV.271506.01</v>
      </c>
      <c r="N1442" s="168"/>
      <c r="O1442" s="168" t="str">
        <f t="shared" si="150"/>
        <v>PH.IC.CV.271506.01</v>
      </c>
      <c r="Q1442" s="168" t="str">
        <f t="shared" si="151"/>
        <v>CL.IC.CV.271506.01</v>
      </c>
      <c r="Z1442" s="167" t="s">
        <v>1772</v>
      </c>
      <c r="AA1442" s="167">
        <v>1157</v>
      </c>
    </row>
    <row r="1443" spans="1:27" s="167" customFormat="1" ht="15">
      <c r="A1443" s="167" t="s">
        <v>12003</v>
      </c>
      <c r="C1443" s="61" t="s">
        <v>1771</v>
      </c>
      <c r="E1443" s="61" t="s">
        <v>12708</v>
      </c>
      <c r="F1443" s="167" t="s">
        <v>1761</v>
      </c>
      <c r="G1443" s="167" t="s">
        <v>11022</v>
      </c>
      <c r="H1443" s="62" t="s">
        <v>12225</v>
      </c>
      <c r="I1443" s="167" t="s">
        <v>11023</v>
      </c>
      <c r="J1443" s="63" t="str">
        <f t="shared" si="148"/>
        <v>IC.CV.271507</v>
      </c>
      <c r="K1443" s="61" t="s">
        <v>12906</v>
      </c>
      <c r="L1443" s="167" t="str">
        <f t="shared" si="147"/>
        <v xml:space="preserve">     7 mAmp Ventricular</v>
      </c>
      <c r="M1443" s="168" t="str">
        <f t="shared" si="149"/>
        <v>PI.IC.CV.271507.01</v>
      </c>
      <c r="N1443" s="168"/>
      <c r="O1443" s="168" t="str">
        <f t="shared" si="150"/>
        <v>PH.IC.CV.271507.01</v>
      </c>
      <c r="Q1443" s="168" t="str">
        <f t="shared" si="151"/>
        <v>CL.IC.CV.271507.01</v>
      </c>
      <c r="Z1443" s="167" t="s">
        <v>1772</v>
      </c>
      <c r="AA1443" s="167">
        <v>1157</v>
      </c>
    </row>
    <row r="1444" spans="1:27" s="167" customFormat="1" ht="15">
      <c r="A1444" s="167" t="s">
        <v>12003</v>
      </c>
      <c r="C1444" s="61" t="s">
        <v>1771</v>
      </c>
      <c r="E1444" s="61" t="s">
        <v>12708</v>
      </c>
      <c r="F1444" s="167" t="s">
        <v>1761</v>
      </c>
      <c r="G1444" s="167" t="s">
        <v>10872</v>
      </c>
      <c r="H1444" s="62" t="s">
        <v>11638</v>
      </c>
      <c r="I1444" s="167" t="s">
        <v>10873</v>
      </c>
      <c r="J1444" s="63" t="str">
        <f t="shared" si="148"/>
        <v>IC.CV.271508</v>
      </c>
      <c r="K1444" s="61" t="s">
        <v>12906</v>
      </c>
      <c r="L1444" s="167" t="str">
        <f t="shared" si="147"/>
        <v xml:space="preserve">     8 mAmp Ventricular</v>
      </c>
      <c r="M1444" s="168" t="str">
        <f t="shared" si="149"/>
        <v>PI.IC.CV.271508.01</v>
      </c>
      <c r="N1444" s="168"/>
      <c r="O1444" s="168" t="str">
        <f t="shared" si="150"/>
        <v>PH.IC.CV.271508.01</v>
      </c>
      <c r="Q1444" s="168" t="str">
        <f t="shared" si="151"/>
        <v>CL.IC.CV.271508.01</v>
      </c>
      <c r="Z1444" s="167" t="s">
        <v>1772</v>
      </c>
      <c r="AA1444" s="167">
        <v>1157</v>
      </c>
    </row>
    <row r="1445" spans="1:27" s="167" customFormat="1" ht="15">
      <c r="A1445" s="167" t="s">
        <v>12003</v>
      </c>
      <c r="C1445" s="61" t="s">
        <v>1771</v>
      </c>
      <c r="E1445" s="61" t="s">
        <v>12708</v>
      </c>
      <c r="F1445" s="167" t="s">
        <v>1761</v>
      </c>
      <c r="G1445" s="167" t="s">
        <v>11026</v>
      </c>
      <c r="H1445" s="62" t="s">
        <v>11639</v>
      </c>
      <c r="I1445" s="167" t="s">
        <v>11025</v>
      </c>
      <c r="J1445" s="63" t="str">
        <f t="shared" si="148"/>
        <v>IC.CV.271509</v>
      </c>
      <c r="K1445" s="61" t="s">
        <v>12906</v>
      </c>
      <c r="L1445" s="167" t="str">
        <f t="shared" si="147"/>
        <v xml:space="preserve">     9 mAmp Ventricular</v>
      </c>
      <c r="M1445" s="168" t="str">
        <f t="shared" si="149"/>
        <v>PI.IC.CV.271509.01</v>
      </c>
      <c r="N1445" s="168"/>
      <c r="O1445" s="168" t="str">
        <f t="shared" si="150"/>
        <v>PH.IC.CV.271509.01</v>
      </c>
      <c r="Q1445" s="168" t="str">
        <f t="shared" si="151"/>
        <v>CL.IC.CV.271509.01</v>
      </c>
      <c r="Z1445" s="167" t="s">
        <v>1772</v>
      </c>
      <c r="AA1445" s="167">
        <v>1157</v>
      </c>
    </row>
    <row r="1446" spans="1:27" s="167" customFormat="1" ht="15">
      <c r="A1446" s="167" t="s">
        <v>12003</v>
      </c>
      <c r="C1446" s="61" t="s">
        <v>1771</v>
      </c>
      <c r="E1446" s="61" t="s">
        <v>12708</v>
      </c>
      <c r="F1446" s="167" t="s">
        <v>1761</v>
      </c>
      <c r="G1446" s="167" t="s">
        <v>11182</v>
      </c>
      <c r="H1446" s="62" t="s">
        <v>11829</v>
      </c>
      <c r="I1446" s="167" t="s">
        <v>11183</v>
      </c>
      <c r="J1446" s="63" t="str">
        <f t="shared" si="148"/>
        <v>IC.CV.271510</v>
      </c>
      <c r="K1446" s="61" t="s">
        <v>12906</v>
      </c>
      <c r="L1446" s="167" t="str">
        <f t="shared" si="147"/>
        <v xml:space="preserve">     10 mAmp Ventricular</v>
      </c>
      <c r="M1446" s="168" t="str">
        <f t="shared" si="149"/>
        <v>PI.IC.CV.271510.01</v>
      </c>
      <c r="N1446" s="168"/>
      <c r="O1446" s="168" t="str">
        <f t="shared" si="150"/>
        <v>PH.IC.CV.271510.01</v>
      </c>
      <c r="Q1446" s="168" t="str">
        <f t="shared" si="151"/>
        <v>CL.IC.CV.271510.01</v>
      </c>
      <c r="Z1446" s="167" t="s">
        <v>1772</v>
      </c>
      <c r="AA1446" s="167">
        <v>1157</v>
      </c>
    </row>
    <row r="1447" spans="1:27" s="167" customFormat="1" ht="15">
      <c r="A1447" s="167" t="s">
        <v>12003</v>
      </c>
      <c r="C1447" s="61" t="s">
        <v>1771</v>
      </c>
      <c r="E1447" s="61" t="s">
        <v>12708</v>
      </c>
      <c r="F1447" s="167" t="s">
        <v>1761</v>
      </c>
      <c r="G1447" s="167" t="s">
        <v>11668</v>
      </c>
      <c r="H1447" s="62" t="s">
        <v>12099</v>
      </c>
      <c r="I1447" s="167" t="s">
        <v>11669</v>
      </c>
      <c r="J1447" s="63" t="str">
        <f t="shared" si="148"/>
        <v>IC.CV.271511</v>
      </c>
      <c r="K1447" s="61" t="s">
        <v>12906</v>
      </c>
      <c r="L1447" s="167" t="str">
        <f t="shared" si="147"/>
        <v xml:space="preserve">     11 mAmp Ventricular</v>
      </c>
      <c r="M1447" s="168" t="str">
        <f t="shared" si="149"/>
        <v>PI.IC.CV.271511.01</v>
      </c>
      <c r="N1447" s="168"/>
      <c r="O1447" s="168" t="str">
        <f t="shared" si="150"/>
        <v>PH.IC.CV.271511.01</v>
      </c>
      <c r="Q1447" s="168" t="str">
        <f t="shared" si="151"/>
        <v>CL.IC.CV.271511.01</v>
      </c>
      <c r="Z1447" s="167" t="s">
        <v>1772</v>
      </c>
      <c r="AA1447" s="167">
        <v>1157</v>
      </c>
    </row>
    <row r="1448" spans="1:27" s="167" customFormat="1" ht="15">
      <c r="A1448" s="167" t="s">
        <v>12003</v>
      </c>
      <c r="C1448" s="61" t="s">
        <v>1771</v>
      </c>
      <c r="E1448" s="61" t="s">
        <v>12708</v>
      </c>
      <c r="F1448" s="167" t="s">
        <v>1761</v>
      </c>
      <c r="G1448" s="167" t="s">
        <v>11670</v>
      </c>
      <c r="H1448" s="62" t="s">
        <v>12100</v>
      </c>
      <c r="I1448" s="167" t="s">
        <v>11671</v>
      </c>
      <c r="J1448" s="63" t="str">
        <f t="shared" si="148"/>
        <v>IC.CV.271512</v>
      </c>
      <c r="K1448" s="61" t="s">
        <v>12906</v>
      </c>
      <c r="L1448" s="167" t="str">
        <f t="shared" si="147"/>
        <v xml:space="preserve">     12 mAmp Ventricular</v>
      </c>
      <c r="M1448" s="168" t="str">
        <f t="shared" si="149"/>
        <v>PI.IC.CV.271512.01</v>
      </c>
      <c r="N1448" s="168"/>
      <c r="O1448" s="168" t="str">
        <f t="shared" si="150"/>
        <v>PH.IC.CV.271512.01</v>
      </c>
      <c r="Q1448" s="168" t="str">
        <f t="shared" si="151"/>
        <v>CL.IC.CV.271512.01</v>
      </c>
      <c r="Z1448" s="167" t="s">
        <v>1772</v>
      </c>
      <c r="AA1448" s="167">
        <v>1157</v>
      </c>
    </row>
    <row r="1449" spans="1:27" s="167" customFormat="1" ht="15">
      <c r="A1449" s="167" t="s">
        <v>12003</v>
      </c>
      <c r="C1449" s="61" t="s">
        <v>1771</v>
      </c>
      <c r="E1449" s="61" t="s">
        <v>12708</v>
      </c>
      <c r="F1449" s="167" t="s">
        <v>1761</v>
      </c>
      <c r="G1449" s="167" t="s">
        <v>11672</v>
      </c>
      <c r="H1449" s="62" t="s">
        <v>12101</v>
      </c>
      <c r="I1449" s="167" t="s">
        <v>11673</v>
      </c>
      <c r="J1449" s="63" t="str">
        <f t="shared" si="148"/>
        <v>IC.CV.271513</v>
      </c>
      <c r="K1449" s="61" t="s">
        <v>12906</v>
      </c>
      <c r="L1449" s="167" t="str">
        <f t="shared" si="147"/>
        <v xml:space="preserve">     13 mAmp Ventricular</v>
      </c>
      <c r="M1449" s="168" t="str">
        <f t="shared" si="149"/>
        <v>PI.IC.CV.271513.01</v>
      </c>
      <c r="N1449" s="168"/>
      <c r="O1449" s="168" t="str">
        <f t="shared" si="150"/>
        <v>PH.IC.CV.271513.01</v>
      </c>
      <c r="Q1449" s="168" t="str">
        <f t="shared" si="151"/>
        <v>CL.IC.CV.271513.01</v>
      </c>
      <c r="Z1449" s="167" t="s">
        <v>1772</v>
      </c>
      <c r="AA1449" s="167">
        <v>1157</v>
      </c>
    </row>
    <row r="1450" spans="1:27" s="167" customFormat="1" ht="15">
      <c r="A1450" s="167" t="s">
        <v>12003</v>
      </c>
      <c r="C1450" s="61" t="s">
        <v>1771</v>
      </c>
      <c r="E1450" s="61" t="s">
        <v>12708</v>
      </c>
      <c r="F1450" s="167" t="s">
        <v>1761</v>
      </c>
      <c r="G1450" s="167" t="s">
        <v>11674</v>
      </c>
      <c r="H1450" s="62" t="s">
        <v>12102</v>
      </c>
      <c r="I1450" s="167" t="s">
        <v>11868</v>
      </c>
      <c r="J1450" s="63" t="str">
        <f t="shared" si="148"/>
        <v>IC.CV.271514</v>
      </c>
      <c r="K1450" s="61" t="s">
        <v>12906</v>
      </c>
      <c r="L1450" s="167" t="str">
        <f t="shared" si="147"/>
        <v xml:space="preserve">     14 mAmp Ventricular</v>
      </c>
      <c r="M1450" s="168" t="str">
        <f t="shared" si="149"/>
        <v>PI.IC.CV.271514.01</v>
      </c>
      <c r="N1450" s="168"/>
      <c r="O1450" s="168" t="str">
        <f t="shared" si="150"/>
        <v>PH.IC.CV.271514.01</v>
      </c>
      <c r="Q1450" s="168" t="str">
        <f t="shared" si="151"/>
        <v>CL.IC.CV.271514.01</v>
      </c>
      <c r="Z1450" s="167" t="s">
        <v>1772</v>
      </c>
      <c r="AA1450" s="167">
        <v>1157</v>
      </c>
    </row>
    <row r="1451" spans="1:27" s="167" customFormat="1" ht="15">
      <c r="A1451" s="167" t="s">
        <v>12003</v>
      </c>
      <c r="C1451" s="61" t="s">
        <v>1771</v>
      </c>
      <c r="E1451" s="61" t="s">
        <v>12708</v>
      </c>
      <c r="F1451" s="167" t="s">
        <v>1761</v>
      </c>
      <c r="G1451" s="167" t="s">
        <v>11689</v>
      </c>
      <c r="H1451" s="62" t="s">
        <v>11559</v>
      </c>
      <c r="I1451" s="167" t="s">
        <v>11690</v>
      </c>
      <c r="J1451" s="63" t="str">
        <f t="shared" si="148"/>
        <v>IC.CV.271515</v>
      </c>
      <c r="K1451" s="61" t="s">
        <v>12906</v>
      </c>
      <c r="L1451" s="167" t="str">
        <f t="shared" si="147"/>
        <v xml:space="preserve">     15 mAmp Ventricular</v>
      </c>
      <c r="M1451" s="168" t="str">
        <f t="shared" si="149"/>
        <v>PI.IC.CV.271515.01</v>
      </c>
      <c r="N1451" s="168"/>
      <c r="O1451" s="168" t="str">
        <f t="shared" si="150"/>
        <v>PH.IC.CV.271515.01</v>
      </c>
      <c r="Q1451" s="168" t="str">
        <f t="shared" si="151"/>
        <v>CL.IC.CV.271515.01</v>
      </c>
      <c r="Z1451" s="167" t="s">
        <v>1772</v>
      </c>
      <c r="AA1451" s="167">
        <v>1157</v>
      </c>
    </row>
    <row r="1452" spans="1:27" s="167" customFormat="1" ht="15">
      <c r="A1452" s="167" t="s">
        <v>12003</v>
      </c>
      <c r="C1452" s="61" t="s">
        <v>1771</v>
      </c>
      <c r="E1452" s="61" t="s">
        <v>12708</v>
      </c>
      <c r="F1452" s="167" t="s">
        <v>1761</v>
      </c>
      <c r="G1452" s="167" t="s">
        <v>11691</v>
      </c>
      <c r="H1452" s="62" t="s">
        <v>11560</v>
      </c>
      <c r="I1452" s="167" t="s">
        <v>11692</v>
      </c>
      <c r="J1452" s="63" t="str">
        <f t="shared" si="148"/>
        <v>IC.CV.271516</v>
      </c>
      <c r="K1452" s="61" t="s">
        <v>12906</v>
      </c>
      <c r="L1452" s="167" t="str">
        <f t="shared" si="147"/>
        <v xml:space="preserve">     16 mAmp Ventricular</v>
      </c>
      <c r="M1452" s="168" t="str">
        <f t="shared" si="149"/>
        <v>PI.IC.CV.271516.01</v>
      </c>
      <c r="N1452" s="168"/>
      <c r="O1452" s="168" t="str">
        <f t="shared" si="150"/>
        <v>PH.IC.CV.271516.01</v>
      </c>
      <c r="Q1452" s="168" t="str">
        <f t="shared" si="151"/>
        <v>CL.IC.CV.271516.01</v>
      </c>
      <c r="Z1452" s="167" t="s">
        <v>1772</v>
      </c>
      <c r="AA1452" s="167">
        <v>1157</v>
      </c>
    </row>
    <row r="1453" spans="1:27" s="167" customFormat="1" ht="15">
      <c r="A1453" s="167" t="s">
        <v>12003</v>
      </c>
      <c r="C1453" s="61" t="s">
        <v>1771</v>
      </c>
      <c r="E1453" s="61" t="s">
        <v>12708</v>
      </c>
      <c r="F1453" s="167" t="s">
        <v>1761</v>
      </c>
      <c r="G1453" s="167" t="s">
        <v>11693</v>
      </c>
      <c r="H1453" s="62" t="s">
        <v>11561</v>
      </c>
      <c r="I1453" s="167" t="s">
        <v>11319</v>
      </c>
      <c r="J1453" s="63" t="str">
        <f t="shared" si="148"/>
        <v>IC.CV.271517</v>
      </c>
      <c r="K1453" s="61" t="s">
        <v>12906</v>
      </c>
      <c r="L1453" s="167" t="str">
        <f t="shared" si="147"/>
        <v xml:space="preserve">     17 mAmp Ventricular</v>
      </c>
      <c r="M1453" s="168" t="str">
        <f t="shared" si="149"/>
        <v>PI.IC.CV.271517.01</v>
      </c>
      <c r="N1453" s="168"/>
      <c r="O1453" s="168" t="str">
        <f t="shared" si="150"/>
        <v>PH.IC.CV.271517.01</v>
      </c>
      <c r="Q1453" s="168" t="str">
        <f t="shared" si="151"/>
        <v>CL.IC.CV.271517.01</v>
      </c>
      <c r="Z1453" s="167" t="s">
        <v>1772</v>
      </c>
      <c r="AA1453" s="167">
        <v>1157</v>
      </c>
    </row>
    <row r="1454" spans="1:27" s="167" customFormat="1" ht="15">
      <c r="A1454" s="167" t="s">
        <v>12003</v>
      </c>
      <c r="C1454" s="61" t="s">
        <v>1771</v>
      </c>
      <c r="E1454" s="61" t="s">
        <v>12708</v>
      </c>
      <c r="F1454" s="167" t="s">
        <v>1761</v>
      </c>
      <c r="G1454" s="167" t="s">
        <v>11320</v>
      </c>
      <c r="H1454" s="62" t="s">
        <v>12060</v>
      </c>
      <c r="I1454" s="167" t="s">
        <v>11008</v>
      </c>
      <c r="J1454" s="63" t="str">
        <f t="shared" si="148"/>
        <v>IC.CV.271518</v>
      </c>
      <c r="K1454" s="61" t="s">
        <v>12906</v>
      </c>
      <c r="L1454" s="167" t="str">
        <f t="shared" si="147"/>
        <v xml:space="preserve">     18 mAmp Ventricular</v>
      </c>
      <c r="M1454" s="168" t="str">
        <f t="shared" si="149"/>
        <v>PI.IC.CV.271518.01</v>
      </c>
      <c r="N1454" s="168"/>
      <c r="O1454" s="168" t="str">
        <f t="shared" si="150"/>
        <v>PH.IC.CV.271518.01</v>
      </c>
      <c r="Q1454" s="168" t="str">
        <f t="shared" si="151"/>
        <v>CL.IC.CV.271518.01</v>
      </c>
      <c r="Z1454" s="167" t="s">
        <v>1772</v>
      </c>
      <c r="AA1454" s="167">
        <v>1157</v>
      </c>
    </row>
    <row r="1455" spans="1:27" s="167" customFormat="1" ht="15">
      <c r="A1455" s="167" t="s">
        <v>12003</v>
      </c>
      <c r="C1455" s="61" t="s">
        <v>1771</v>
      </c>
      <c r="E1455" s="61" t="s">
        <v>12708</v>
      </c>
      <c r="F1455" s="167" t="s">
        <v>1761</v>
      </c>
      <c r="G1455" s="167" t="s">
        <v>11009</v>
      </c>
      <c r="H1455" s="62" t="s">
        <v>11913</v>
      </c>
      <c r="I1455" s="167" t="s">
        <v>11162</v>
      </c>
      <c r="J1455" s="63" t="str">
        <f t="shared" si="148"/>
        <v>IC.CV.271519</v>
      </c>
      <c r="K1455" s="61" t="s">
        <v>12906</v>
      </c>
      <c r="L1455" s="167" t="str">
        <f t="shared" si="147"/>
        <v xml:space="preserve">     19 mAmp Ventricular</v>
      </c>
      <c r="M1455" s="168" t="str">
        <f t="shared" si="149"/>
        <v>PI.IC.CV.271519.01</v>
      </c>
      <c r="N1455" s="168"/>
      <c r="O1455" s="168" t="str">
        <f t="shared" si="150"/>
        <v>PH.IC.CV.271519.01</v>
      </c>
      <c r="Q1455" s="168" t="str">
        <f t="shared" si="151"/>
        <v>CL.IC.CV.271519.01</v>
      </c>
      <c r="Z1455" s="167" t="s">
        <v>1772</v>
      </c>
      <c r="AA1455" s="167">
        <v>1157</v>
      </c>
    </row>
    <row r="1456" spans="1:27" s="167" customFormat="1" ht="15">
      <c r="A1456" s="167" t="s">
        <v>12003</v>
      </c>
      <c r="C1456" s="61" t="s">
        <v>1771</v>
      </c>
      <c r="E1456" s="61" t="s">
        <v>12708</v>
      </c>
      <c r="F1456" s="167" t="s">
        <v>1761</v>
      </c>
      <c r="G1456" s="167" t="s">
        <v>11163</v>
      </c>
      <c r="H1456" s="62" t="s">
        <v>11906</v>
      </c>
      <c r="I1456" s="167" t="s">
        <v>11164</v>
      </c>
      <c r="J1456" s="63" t="str">
        <f t="shared" si="148"/>
        <v>IC.CV.271520</v>
      </c>
      <c r="K1456" s="61" t="s">
        <v>12906</v>
      </c>
      <c r="L1456" s="167" t="str">
        <f t="shared" si="147"/>
        <v xml:space="preserve">     20 mAmp Ventricular</v>
      </c>
      <c r="M1456" s="168" t="str">
        <f t="shared" si="149"/>
        <v>PI.IC.CV.271520.01</v>
      </c>
      <c r="N1456" s="168"/>
      <c r="O1456" s="168" t="str">
        <f t="shared" si="150"/>
        <v>PH.IC.CV.271520.01</v>
      </c>
      <c r="Q1456" s="168" t="str">
        <f t="shared" si="151"/>
        <v>CL.IC.CV.271520.01</v>
      </c>
      <c r="Z1456" s="167" t="s">
        <v>1772</v>
      </c>
      <c r="AA1456" s="167">
        <v>1157</v>
      </c>
    </row>
    <row r="1457" spans="1:27" s="167" customFormat="1" ht="15">
      <c r="A1457" s="167" t="s">
        <v>12003</v>
      </c>
      <c r="C1457" s="61" t="s">
        <v>1771</v>
      </c>
      <c r="E1457" s="61" t="s">
        <v>12708</v>
      </c>
      <c r="F1457" s="167" t="s">
        <v>1761</v>
      </c>
      <c r="G1457" s="167" t="s">
        <v>11165</v>
      </c>
      <c r="H1457" s="62" t="s">
        <v>12823</v>
      </c>
      <c r="I1457" s="167" t="s">
        <v>11166</v>
      </c>
      <c r="J1457" s="63" t="str">
        <f t="shared" si="148"/>
        <v>IC.CV.271521</v>
      </c>
      <c r="K1457" s="61" t="s">
        <v>12906</v>
      </c>
      <c r="L1457" s="167" t="str">
        <f t="shared" si="147"/>
        <v xml:space="preserve">     21 mAmp Ventricular</v>
      </c>
      <c r="M1457" s="168" t="str">
        <f t="shared" si="149"/>
        <v>PI.IC.CV.271521.01</v>
      </c>
      <c r="N1457" s="168"/>
      <c r="O1457" s="168" t="str">
        <f t="shared" si="150"/>
        <v>PH.IC.CV.271521.01</v>
      </c>
      <c r="Q1457" s="168" t="str">
        <f t="shared" si="151"/>
        <v>CL.IC.CV.271521.01</v>
      </c>
      <c r="Z1457" s="167" t="s">
        <v>1772</v>
      </c>
      <c r="AA1457" s="167">
        <v>1157</v>
      </c>
    </row>
    <row r="1458" spans="1:27" s="167" customFormat="1" ht="15">
      <c r="A1458" s="167" t="s">
        <v>12003</v>
      </c>
      <c r="C1458" s="61" t="s">
        <v>1771</v>
      </c>
      <c r="E1458" s="61" t="s">
        <v>12708</v>
      </c>
      <c r="F1458" s="167" t="s">
        <v>1761</v>
      </c>
      <c r="G1458" s="167" t="s">
        <v>11017</v>
      </c>
      <c r="H1458" s="62" t="s">
        <v>7874</v>
      </c>
      <c r="I1458" s="167" t="s">
        <v>11018</v>
      </c>
      <c r="J1458" s="63" t="str">
        <f t="shared" si="148"/>
        <v>IC.CV.271522</v>
      </c>
      <c r="K1458" s="61" t="s">
        <v>12906</v>
      </c>
      <c r="L1458" s="167" t="str">
        <f t="shared" si="147"/>
        <v xml:space="preserve">     22 mAmp Ventricular</v>
      </c>
      <c r="M1458" s="168" t="str">
        <f t="shared" si="149"/>
        <v>PI.IC.CV.271522.01</v>
      </c>
      <c r="N1458" s="168"/>
      <c r="O1458" s="168" t="str">
        <f t="shared" si="150"/>
        <v>PH.IC.CV.271522.01</v>
      </c>
      <c r="Q1458" s="168" t="str">
        <f t="shared" si="151"/>
        <v>CL.IC.CV.271522.01</v>
      </c>
      <c r="Z1458" s="167" t="s">
        <v>1772</v>
      </c>
      <c r="AA1458" s="167">
        <v>1157</v>
      </c>
    </row>
    <row r="1459" spans="1:27" s="167" customFormat="1" ht="15">
      <c r="A1459" s="167" t="s">
        <v>12003</v>
      </c>
      <c r="C1459" s="61" t="s">
        <v>1771</v>
      </c>
      <c r="E1459" s="61" t="s">
        <v>12708</v>
      </c>
      <c r="F1459" s="167" t="s">
        <v>1761</v>
      </c>
      <c r="G1459" s="167" t="s">
        <v>11173</v>
      </c>
      <c r="H1459" s="62" t="s">
        <v>12288</v>
      </c>
      <c r="I1459" s="167" t="s">
        <v>11174</v>
      </c>
      <c r="J1459" s="63" t="str">
        <f t="shared" si="148"/>
        <v>IC.CV.271523</v>
      </c>
      <c r="K1459" s="61" t="s">
        <v>12906</v>
      </c>
      <c r="L1459" s="167" t="str">
        <f t="shared" si="147"/>
        <v xml:space="preserve">     23 mAmp Ventricular</v>
      </c>
      <c r="M1459" s="168" t="str">
        <f t="shared" si="149"/>
        <v>PI.IC.CV.271523.01</v>
      </c>
      <c r="N1459" s="168"/>
      <c r="O1459" s="168" t="str">
        <f t="shared" si="150"/>
        <v>PH.IC.CV.271523.01</v>
      </c>
      <c r="Q1459" s="168" t="str">
        <f t="shared" si="151"/>
        <v>CL.IC.CV.271523.01</v>
      </c>
      <c r="Z1459" s="167" t="s">
        <v>1772</v>
      </c>
      <c r="AA1459" s="167">
        <v>1157</v>
      </c>
    </row>
    <row r="1460" spans="1:27" s="167" customFormat="1" ht="15">
      <c r="A1460" s="167" t="s">
        <v>12003</v>
      </c>
      <c r="C1460" s="61" t="s">
        <v>1771</v>
      </c>
      <c r="E1460" s="61" t="s">
        <v>12708</v>
      </c>
      <c r="F1460" s="167" t="s">
        <v>1761</v>
      </c>
      <c r="G1460" s="167" t="s">
        <v>10870</v>
      </c>
      <c r="H1460" s="62" t="s">
        <v>7055</v>
      </c>
      <c r="I1460" s="167" t="s">
        <v>10871</v>
      </c>
      <c r="J1460" s="63" t="str">
        <f t="shared" si="148"/>
        <v>IC.CV.271524</v>
      </c>
      <c r="K1460" s="61" t="s">
        <v>12906</v>
      </c>
      <c r="L1460" s="167" t="str">
        <f t="shared" si="147"/>
        <v xml:space="preserve">     24 mAmp Ventricular</v>
      </c>
      <c r="M1460" s="168" t="str">
        <f t="shared" si="149"/>
        <v>PI.IC.CV.271524.01</v>
      </c>
      <c r="N1460" s="168"/>
      <c r="O1460" s="168" t="str">
        <f t="shared" si="150"/>
        <v>PH.IC.CV.271524.01</v>
      </c>
      <c r="Q1460" s="168" t="str">
        <f t="shared" si="151"/>
        <v>CL.IC.CV.271524.01</v>
      </c>
      <c r="Z1460" s="167" t="s">
        <v>1772</v>
      </c>
      <c r="AA1460" s="167">
        <v>1157</v>
      </c>
    </row>
    <row r="1461" spans="1:27" s="167" customFormat="1" ht="15">
      <c r="A1461" s="167" t="s">
        <v>12003</v>
      </c>
      <c r="C1461" s="61" t="s">
        <v>1771</v>
      </c>
      <c r="E1461" s="61" t="s">
        <v>12708</v>
      </c>
      <c r="F1461" s="167" t="s">
        <v>1761</v>
      </c>
      <c r="G1461" s="167" t="s">
        <v>10878</v>
      </c>
      <c r="H1461" s="62" t="s">
        <v>5952</v>
      </c>
      <c r="I1461" s="167" t="s">
        <v>10874</v>
      </c>
      <c r="J1461" s="63" t="str">
        <f t="shared" si="148"/>
        <v>IC.CV.271525</v>
      </c>
      <c r="K1461" s="61" t="s">
        <v>12906</v>
      </c>
      <c r="L1461" s="167" t="str">
        <f t="shared" si="147"/>
        <v xml:space="preserve">     25 mAmp Ventricular</v>
      </c>
      <c r="M1461" s="168" t="str">
        <f t="shared" si="149"/>
        <v>PI.IC.CV.271525.01</v>
      </c>
      <c r="N1461" s="168"/>
      <c r="O1461" s="168" t="str">
        <f t="shared" si="150"/>
        <v>PH.IC.CV.271525.01</v>
      </c>
      <c r="Q1461" s="168" t="str">
        <f t="shared" si="151"/>
        <v>CL.IC.CV.271525.01</v>
      </c>
      <c r="Z1461" s="167" t="s">
        <v>1772</v>
      </c>
      <c r="AA1461" s="167">
        <v>1157</v>
      </c>
    </row>
    <row r="1462" spans="1:27" s="167" customFormat="1" ht="15">
      <c r="A1462" s="167" t="s">
        <v>12003</v>
      </c>
      <c r="C1462" s="61" t="s">
        <v>1771</v>
      </c>
      <c r="D1462" s="167" t="s">
        <v>10875</v>
      </c>
      <c r="E1462" s="61" t="s">
        <v>12819</v>
      </c>
      <c r="F1462" s="167" t="s">
        <v>1762</v>
      </c>
      <c r="G1462" s="167" t="s">
        <v>11184</v>
      </c>
      <c r="H1462" s="62" t="s">
        <v>11848</v>
      </c>
      <c r="I1462" s="167" t="s">
        <v>11185</v>
      </c>
      <c r="J1462" s="63" t="str">
        <f t="shared" si="148"/>
        <v>IC.CV.271601</v>
      </c>
      <c r="K1462" s="61" t="s">
        <v>12906</v>
      </c>
      <c r="L1462" s="167" t="str">
        <f t="shared" si="147"/>
        <v>Appropriate</v>
      </c>
      <c r="M1462" s="168" t="str">
        <f t="shared" si="149"/>
        <v>PI.IC.CV.271601.01</v>
      </c>
      <c r="N1462" s="168"/>
      <c r="O1462" s="168" t="str">
        <f t="shared" si="150"/>
        <v>PH.IC.CV.271601.01</v>
      </c>
      <c r="Q1462" s="168" t="str">
        <f t="shared" si="151"/>
        <v>CL.IC.CV.271601.01</v>
      </c>
      <c r="Z1462" s="167" t="s">
        <v>1772</v>
      </c>
      <c r="AA1462" s="167">
        <v>1157</v>
      </c>
    </row>
    <row r="1463" spans="1:27" s="167" customFormat="1" ht="15">
      <c r="A1463" s="167" t="s">
        <v>12003</v>
      </c>
      <c r="C1463" s="61" t="s">
        <v>1771</v>
      </c>
      <c r="E1463" s="61" t="s">
        <v>12819</v>
      </c>
      <c r="F1463" s="167" t="s">
        <v>1762</v>
      </c>
      <c r="G1463" s="167" t="s">
        <v>11335</v>
      </c>
      <c r="H1463" s="62" t="s">
        <v>12030</v>
      </c>
      <c r="I1463" s="167" t="s">
        <v>11336</v>
      </c>
      <c r="J1463" s="63" t="str">
        <f t="shared" si="148"/>
        <v>IC.CV.271602</v>
      </c>
      <c r="K1463" s="61" t="s">
        <v>12906</v>
      </c>
      <c r="L1463" s="167" t="str">
        <f t="shared" si="147"/>
        <v>Over sensing</v>
      </c>
      <c r="M1463" s="168" t="str">
        <f t="shared" si="149"/>
        <v>PI.IC.CV.271602.01</v>
      </c>
      <c r="N1463" s="168"/>
      <c r="O1463" s="168" t="str">
        <f t="shared" si="150"/>
        <v>PH.IC.CV.271602.01</v>
      </c>
      <c r="Q1463" s="168" t="str">
        <f t="shared" si="151"/>
        <v>CL.IC.CV.271602.01</v>
      </c>
      <c r="Z1463" s="167" t="s">
        <v>1772</v>
      </c>
      <c r="AA1463" s="167">
        <v>1157</v>
      </c>
    </row>
    <row r="1464" spans="1:27" s="167" customFormat="1" ht="15">
      <c r="A1464" s="167" t="s">
        <v>12003</v>
      </c>
      <c r="C1464" s="61" t="s">
        <v>1771</v>
      </c>
      <c r="E1464" s="61" t="s">
        <v>12819</v>
      </c>
      <c r="F1464" s="167" t="s">
        <v>1762</v>
      </c>
      <c r="G1464" s="167" t="s">
        <v>11337</v>
      </c>
      <c r="H1464" s="62" t="s">
        <v>12032</v>
      </c>
      <c r="I1464" s="167" t="s">
        <v>11338</v>
      </c>
      <c r="J1464" s="63" t="str">
        <f t="shared" si="148"/>
        <v>IC.CV.271603</v>
      </c>
      <c r="K1464" s="61" t="s">
        <v>12906</v>
      </c>
      <c r="L1464" s="167" t="str">
        <f t="shared" si="147"/>
        <v>Under sensing</v>
      </c>
      <c r="M1464" s="168" t="str">
        <f t="shared" si="149"/>
        <v>PI.IC.CV.271603.01</v>
      </c>
      <c r="N1464" s="168"/>
      <c r="O1464" s="168" t="str">
        <f t="shared" si="150"/>
        <v>PH.IC.CV.271603.01</v>
      </c>
      <c r="Q1464" s="168" t="str">
        <f t="shared" si="151"/>
        <v>CL.IC.CV.271603.01</v>
      </c>
      <c r="Z1464" s="167" t="s">
        <v>1772</v>
      </c>
      <c r="AA1464" s="167">
        <v>1157</v>
      </c>
    </row>
    <row r="1465" spans="1:27" s="167" customFormat="1" ht="15">
      <c r="A1465" s="167" t="s">
        <v>12003</v>
      </c>
      <c r="C1465" s="61" t="s">
        <v>1771</v>
      </c>
      <c r="E1465" s="61" t="s">
        <v>12819</v>
      </c>
      <c r="F1465" s="167" t="s">
        <v>1763</v>
      </c>
      <c r="G1465" s="167" t="s">
        <v>11340</v>
      </c>
      <c r="H1465" s="62" t="s">
        <v>12028</v>
      </c>
      <c r="I1465" s="167" t="s">
        <v>11341</v>
      </c>
      <c r="J1465" s="63" t="str">
        <f t="shared" si="148"/>
        <v>IC.CV.271604</v>
      </c>
      <c r="K1465" s="61" t="s">
        <v>12906</v>
      </c>
      <c r="L1465" s="167" t="str">
        <f t="shared" si="147"/>
        <v>Asynchronous</v>
      </c>
      <c r="M1465" s="168" t="str">
        <f t="shared" si="149"/>
        <v>PI.IC.CV.271604.01</v>
      </c>
      <c r="N1465" s="168"/>
      <c r="O1465" s="168" t="str">
        <f t="shared" si="150"/>
        <v>PH.IC.CV.271604.01</v>
      </c>
      <c r="Q1465" s="168" t="str">
        <f t="shared" si="151"/>
        <v>CL.IC.CV.271604.01</v>
      </c>
      <c r="Z1465" s="167" t="s">
        <v>1772</v>
      </c>
      <c r="AA1465" s="167">
        <v>1157</v>
      </c>
    </row>
    <row r="1466" spans="1:27" s="167" customFormat="1" ht="15">
      <c r="A1466" s="167" t="s">
        <v>12003</v>
      </c>
      <c r="C1466" s="61" t="s">
        <v>1771</v>
      </c>
      <c r="E1466" s="61" t="s">
        <v>12819</v>
      </c>
      <c r="F1466" s="167" t="s">
        <v>1763</v>
      </c>
      <c r="G1466" s="167" t="s">
        <v>11503</v>
      </c>
      <c r="H1466" s="62" t="s">
        <v>12210</v>
      </c>
      <c r="I1466" s="167" t="s">
        <v>11503</v>
      </c>
      <c r="J1466" s="63" t="str">
        <f t="shared" si="148"/>
        <v>IC.CV.271605</v>
      </c>
      <c r="K1466" s="61" t="s">
        <v>12906</v>
      </c>
      <c r="L1466" s="167" t="str">
        <f t="shared" si="147"/>
        <v>Demand</v>
      </c>
      <c r="M1466" s="168" t="str">
        <f t="shared" si="149"/>
        <v>PI.IC.CV.271605.01</v>
      </c>
      <c r="N1466" s="168"/>
      <c r="O1466" s="168" t="str">
        <f t="shared" si="150"/>
        <v>PH.IC.CV.271605.01</v>
      </c>
      <c r="Q1466" s="168" t="str">
        <f t="shared" si="151"/>
        <v>CL.IC.CV.271605.01</v>
      </c>
      <c r="Z1466" s="167" t="s">
        <v>1772</v>
      </c>
      <c r="AA1466" s="167">
        <v>1157</v>
      </c>
    </row>
    <row r="1467" spans="1:27" s="167" customFormat="1" ht="15">
      <c r="A1467" s="167" t="s">
        <v>12003</v>
      </c>
      <c r="C1467" s="61" t="s">
        <v>1771</v>
      </c>
      <c r="E1467" s="61" t="s">
        <v>12819</v>
      </c>
      <c r="F1467" s="167" t="s">
        <v>1764</v>
      </c>
      <c r="G1467" s="167" t="s">
        <v>11407</v>
      </c>
      <c r="H1467" s="62" t="s">
        <v>12974</v>
      </c>
      <c r="I1467" s="167" t="s">
        <v>8426</v>
      </c>
      <c r="J1467" s="63" t="str">
        <f t="shared" si="148"/>
        <v>IC.CV.271606</v>
      </c>
      <c r="K1467" s="61" t="s">
        <v>12906</v>
      </c>
      <c r="L1467" s="167" t="str">
        <f t="shared" si="147"/>
        <v>Status: specify</v>
      </c>
      <c r="M1467" s="168" t="str">
        <f t="shared" si="149"/>
        <v>PI.IC.CV.271606.01</v>
      </c>
      <c r="N1467" s="168"/>
      <c r="O1467" s="168" t="str">
        <f t="shared" si="150"/>
        <v>PH.IC.CV.271606.01</v>
      </c>
      <c r="Q1467" s="168" t="str">
        <f t="shared" si="151"/>
        <v>CL.IC.CV.271606.01</v>
      </c>
      <c r="Z1467" s="167" t="s">
        <v>1772</v>
      </c>
      <c r="AA1467" s="167">
        <v>1157</v>
      </c>
    </row>
    <row r="1468" spans="1:27" s="167" customFormat="1" ht="15">
      <c r="A1468" s="167" t="s">
        <v>12003</v>
      </c>
      <c r="C1468" s="61" t="s">
        <v>1771</v>
      </c>
      <c r="D1468" s="167" t="s">
        <v>11408</v>
      </c>
      <c r="E1468" s="61" t="s">
        <v>13176</v>
      </c>
      <c r="F1468" s="167" t="s">
        <v>1763</v>
      </c>
      <c r="G1468" s="167" t="s">
        <v>11409</v>
      </c>
      <c r="H1468" s="62" t="s">
        <v>11848</v>
      </c>
      <c r="I1468" s="167" t="s">
        <v>11072</v>
      </c>
      <c r="J1468" s="63" t="str">
        <f t="shared" si="148"/>
        <v>IC.CV.271701</v>
      </c>
      <c r="K1468" s="61" t="s">
        <v>12906</v>
      </c>
      <c r="L1468" s="167" t="str">
        <f t="shared" si="147"/>
        <v xml:space="preserve">     Atrial 1 mVolt</v>
      </c>
      <c r="M1468" s="168" t="str">
        <f t="shared" si="149"/>
        <v>PI.IC.CV.271701.01</v>
      </c>
      <c r="N1468" s="168"/>
      <c r="O1468" s="168" t="str">
        <f t="shared" si="150"/>
        <v>PH.IC.CV.271701.01</v>
      </c>
      <c r="Q1468" s="168" t="str">
        <f t="shared" si="151"/>
        <v>CL.IC.CV.271701.01</v>
      </c>
      <c r="Z1468" s="167" t="s">
        <v>1772</v>
      </c>
      <c r="AA1468" s="167">
        <v>1157</v>
      </c>
    </row>
    <row r="1469" spans="1:27" s="167" customFormat="1" ht="15">
      <c r="A1469" s="167" t="s">
        <v>12003</v>
      </c>
      <c r="C1469" s="61" t="s">
        <v>1771</v>
      </c>
      <c r="E1469" s="61" t="s">
        <v>13176</v>
      </c>
      <c r="F1469" s="167" t="s">
        <v>1763</v>
      </c>
      <c r="G1469" s="167" t="s">
        <v>11073</v>
      </c>
      <c r="H1469" s="62" t="s">
        <v>12030</v>
      </c>
      <c r="I1469" s="167" t="s">
        <v>11074</v>
      </c>
      <c r="J1469" s="63" t="str">
        <f t="shared" si="148"/>
        <v>IC.CV.271702</v>
      </c>
      <c r="K1469" s="61" t="s">
        <v>12906</v>
      </c>
      <c r="L1469" s="167" t="str">
        <f t="shared" si="147"/>
        <v xml:space="preserve">     Atrial 2 mVolt</v>
      </c>
      <c r="M1469" s="168" t="str">
        <f t="shared" si="149"/>
        <v>PI.IC.CV.271702.01</v>
      </c>
      <c r="N1469" s="168"/>
      <c r="O1469" s="168" t="str">
        <f t="shared" si="150"/>
        <v>PH.IC.CV.271702.01</v>
      </c>
      <c r="Q1469" s="168" t="str">
        <f t="shared" si="151"/>
        <v>CL.IC.CV.271702.01</v>
      </c>
      <c r="Z1469" s="167" t="s">
        <v>1772</v>
      </c>
      <c r="AA1469" s="167">
        <v>1157</v>
      </c>
    </row>
    <row r="1470" spans="1:27" s="167" customFormat="1" ht="15">
      <c r="A1470" s="167" t="s">
        <v>12003</v>
      </c>
      <c r="C1470" s="61" t="s">
        <v>1771</v>
      </c>
      <c r="E1470" s="61" t="s">
        <v>13176</v>
      </c>
      <c r="F1470" s="167" t="s">
        <v>1763</v>
      </c>
      <c r="G1470" s="167" t="s">
        <v>11075</v>
      </c>
      <c r="H1470" s="62" t="s">
        <v>12032</v>
      </c>
      <c r="I1470" s="167" t="s">
        <v>11076</v>
      </c>
      <c r="J1470" s="63" t="str">
        <f t="shared" si="148"/>
        <v>IC.CV.271703</v>
      </c>
      <c r="K1470" s="61" t="s">
        <v>12906</v>
      </c>
      <c r="L1470" s="167" t="str">
        <f t="shared" si="147"/>
        <v xml:space="preserve">     Atrial 3 mVolt</v>
      </c>
      <c r="M1470" s="168" t="str">
        <f t="shared" si="149"/>
        <v>PI.IC.CV.271703.01</v>
      </c>
      <c r="N1470" s="168"/>
      <c r="O1470" s="168" t="str">
        <f t="shared" si="150"/>
        <v>PH.IC.CV.271703.01</v>
      </c>
      <c r="Q1470" s="168" t="str">
        <f t="shared" si="151"/>
        <v>CL.IC.CV.271703.01</v>
      </c>
      <c r="Z1470" s="167" t="s">
        <v>1772</v>
      </c>
      <c r="AA1470" s="167">
        <v>1157</v>
      </c>
    </row>
    <row r="1471" spans="1:27" s="167" customFormat="1" ht="15">
      <c r="A1471" s="167" t="s">
        <v>12003</v>
      </c>
      <c r="C1471" s="61" t="s">
        <v>1771</v>
      </c>
      <c r="E1471" s="61" t="s">
        <v>13176</v>
      </c>
      <c r="F1471" s="167" t="s">
        <v>1763</v>
      </c>
      <c r="G1471" s="167" t="s">
        <v>11077</v>
      </c>
      <c r="H1471" s="62" t="s">
        <v>12028</v>
      </c>
      <c r="I1471" s="167" t="s">
        <v>11078</v>
      </c>
      <c r="J1471" s="63" t="str">
        <f t="shared" si="148"/>
        <v>IC.CV.271704</v>
      </c>
      <c r="K1471" s="61" t="s">
        <v>12906</v>
      </c>
      <c r="L1471" s="167" t="str">
        <f t="shared" si="147"/>
        <v xml:space="preserve">     Atrial 4 mVolt</v>
      </c>
      <c r="M1471" s="168" t="str">
        <f t="shared" si="149"/>
        <v>PI.IC.CV.271704.01</v>
      </c>
      <c r="N1471" s="168"/>
      <c r="O1471" s="168" t="str">
        <f t="shared" si="150"/>
        <v>PH.IC.CV.271704.01</v>
      </c>
      <c r="Q1471" s="168" t="str">
        <f t="shared" si="151"/>
        <v>CL.IC.CV.271704.01</v>
      </c>
      <c r="Z1471" s="167" t="s">
        <v>1772</v>
      </c>
      <c r="AA1471" s="167">
        <v>1157</v>
      </c>
    </row>
    <row r="1472" spans="1:27" s="167" customFormat="1" ht="15">
      <c r="A1472" s="167" t="s">
        <v>12003</v>
      </c>
      <c r="C1472" s="61" t="s">
        <v>1771</v>
      </c>
      <c r="E1472" s="61" t="s">
        <v>13176</v>
      </c>
      <c r="F1472" s="167" t="s">
        <v>1763</v>
      </c>
      <c r="G1472" s="167" t="s">
        <v>11246</v>
      </c>
      <c r="H1472" s="62" t="s">
        <v>12210</v>
      </c>
      <c r="I1472" s="167" t="s">
        <v>11247</v>
      </c>
      <c r="J1472" s="63" t="str">
        <f t="shared" si="148"/>
        <v>IC.CV.271705</v>
      </c>
      <c r="K1472" s="61" t="s">
        <v>12906</v>
      </c>
      <c r="L1472" s="167" t="str">
        <f t="shared" si="147"/>
        <v xml:space="preserve">     Atrial 5 mVolt</v>
      </c>
      <c r="M1472" s="168" t="str">
        <f t="shared" si="149"/>
        <v>PI.IC.CV.271705.01</v>
      </c>
      <c r="N1472" s="168"/>
      <c r="O1472" s="168" t="str">
        <f t="shared" si="150"/>
        <v>PH.IC.CV.271705.01</v>
      </c>
      <c r="Q1472" s="168" t="str">
        <f t="shared" si="151"/>
        <v>CL.IC.CV.271705.01</v>
      </c>
      <c r="Z1472" s="167" t="s">
        <v>1772</v>
      </c>
      <c r="AA1472" s="167">
        <v>1157</v>
      </c>
    </row>
    <row r="1473" spans="1:27" s="167" customFormat="1" ht="15">
      <c r="A1473" s="167" t="s">
        <v>12003</v>
      </c>
      <c r="C1473" s="61" t="s">
        <v>1771</v>
      </c>
      <c r="E1473" s="61" t="s">
        <v>13176</v>
      </c>
      <c r="F1473" s="167" t="s">
        <v>1763</v>
      </c>
      <c r="G1473" s="167" t="s">
        <v>11248</v>
      </c>
      <c r="H1473" s="62" t="s">
        <v>12212</v>
      </c>
      <c r="I1473" s="167" t="s">
        <v>11249</v>
      </c>
      <c r="J1473" s="63" t="str">
        <f t="shared" si="148"/>
        <v>IC.CV.271706</v>
      </c>
      <c r="K1473" s="61" t="s">
        <v>12906</v>
      </c>
      <c r="L1473" s="167" t="str">
        <f t="shared" si="147"/>
        <v xml:space="preserve">     Atrial 6 mVolt</v>
      </c>
      <c r="M1473" s="168" t="str">
        <f t="shared" si="149"/>
        <v>PI.IC.CV.271706.01</v>
      </c>
      <c r="N1473" s="168"/>
      <c r="O1473" s="168" t="str">
        <f t="shared" si="150"/>
        <v>PH.IC.CV.271706.01</v>
      </c>
      <c r="Q1473" s="168" t="str">
        <f t="shared" si="151"/>
        <v>CL.IC.CV.271706.01</v>
      </c>
      <c r="Z1473" s="167" t="s">
        <v>1772</v>
      </c>
      <c r="AA1473" s="167">
        <v>1157</v>
      </c>
    </row>
    <row r="1474" spans="1:27" s="167" customFormat="1" ht="15">
      <c r="A1474" s="167" t="s">
        <v>12003</v>
      </c>
      <c r="C1474" s="61" t="s">
        <v>1771</v>
      </c>
      <c r="E1474" s="61" t="s">
        <v>13176</v>
      </c>
      <c r="F1474" s="167" t="s">
        <v>1763</v>
      </c>
      <c r="G1474" s="167" t="s">
        <v>11250</v>
      </c>
      <c r="H1474" s="62" t="s">
        <v>12225</v>
      </c>
      <c r="I1474" s="167" t="s">
        <v>11251</v>
      </c>
      <c r="J1474" s="63" t="str">
        <f t="shared" si="148"/>
        <v>IC.CV.271707</v>
      </c>
      <c r="K1474" s="61" t="s">
        <v>12906</v>
      </c>
      <c r="L1474" s="167" t="str">
        <f t="shared" si="147"/>
        <v xml:space="preserve">     Atrial 7 mVolt</v>
      </c>
      <c r="M1474" s="168" t="str">
        <f t="shared" si="149"/>
        <v>PI.IC.CV.271707.01</v>
      </c>
      <c r="N1474" s="168"/>
      <c r="O1474" s="168" t="str">
        <f t="shared" si="150"/>
        <v>PH.IC.CV.271707.01</v>
      </c>
      <c r="Q1474" s="168" t="str">
        <f t="shared" si="151"/>
        <v>CL.IC.CV.271707.01</v>
      </c>
      <c r="Z1474" s="167" t="s">
        <v>1772</v>
      </c>
      <c r="AA1474" s="167">
        <v>1157</v>
      </c>
    </row>
    <row r="1475" spans="1:27" s="167" customFormat="1" ht="15">
      <c r="A1475" s="167" t="s">
        <v>12003</v>
      </c>
      <c r="C1475" s="61" t="s">
        <v>1771</v>
      </c>
      <c r="E1475" s="61" t="s">
        <v>13176</v>
      </c>
      <c r="F1475" s="167" t="s">
        <v>1763</v>
      </c>
      <c r="G1475" s="167" t="s">
        <v>12908</v>
      </c>
      <c r="H1475" s="62" t="s">
        <v>11638</v>
      </c>
      <c r="I1475" s="167" t="s">
        <v>11256</v>
      </c>
      <c r="J1475" s="63" t="str">
        <f t="shared" si="148"/>
        <v>IC.CV.271708</v>
      </c>
      <c r="K1475" s="61" t="s">
        <v>12906</v>
      </c>
      <c r="L1475" s="167" t="str">
        <f t="shared" si="147"/>
        <v xml:space="preserve">     Atrial 8 mVolt</v>
      </c>
      <c r="M1475" s="168" t="str">
        <f t="shared" si="149"/>
        <v>PI.IC.CV.271708.01</v>
      </c>
      <c r="N1475" s="168"/>
      <c r="O1475" s="168" t="str">
        <f t="shared" si="150"/>
        <v>PH.IC.CV.271708.01</v>
      </c>
      <c r="Q1475" s="168" t="str">
        <f t="shared" si="151"/>
        <v>CL.IC.CV.271708.01</v>
      </c>
      <c r="Z1475" s="167" t="s">
        <v>1772</v>
      </c>
      <c r="AA1475" s="167">
        <v>1157</v>
      </c>
    </row>
    <row r="1476" spans="1:27" s="167" customFormat="1" ht="15">
      <c r="A1476" s="167" t="s">
        <v>12003</v>
      </c>
      <c r="C1476" s="61" t="s">
        <v>1771</v>
      </c>
      <c r="E1476" s="61" t="s">
        <v>13176</v>
      </c>
      <c r="F1476" s="167" t="s">
        <v>1763</v>
      </c>
      <c r="G1476" s="167" t="s">
        <v>11090</v>
      </c>
      <c r="H1476" s="62" t="s">
        <v>11639</v>
      </c>
      <c r="I1476" s="167" t="s">
        <v>11091</v>
      </c>
      <c r="J1476" s="63" t="str">
        <f t="shared" si="148"/>
        <v>IC.CV.271709</v>
      </c>
      <c r="K1476" s="61" t="s">
        <v>12906</v>
      </c>
      <c r="L1476" s="167" t="str">
        <f t="shared" si="147"/>
        <v xml:space="preserve">     Atrial 9 mVolt</v>
      </c>
      <c r="M1476" s="168" t="str">
        <f t="shared" si="149"/>
        <v>PI.IC.CV.271709.01</v>
      </c>
      <c r="N1476" s="168"/>
      <c r="O1476" s="168" t="str">
        <f t="shared" si="150"/>
        <v>PH.IC.CV.271709.01</v>
      </c>
      <c r="Q1476" s="168" t="str">
        <f t="shared" si="151"/>
        <v>CL.IC.CV.271709.01</v>
      </c>
      <c r="Z1476" s="167" t="s">
        <v>1772</v>
      </c>
      <c r="AA1476" s="167">
        <v>1157</v>
      </c>
    </row>
    <row r="1477" spans="1:27" s="167" customFormat="1" ht="15">
      <c r="A1477" s="167" t="s">
        <v>12003</v>
      </c>
      <c r="C1477" s="61" t="s">
        <v>1771</v>
      </c>
      <c r="E1477" s="61" t="s">
        <v>13176</v>
      </c>
      <c r="F1477" s="167" t="s">
        <v>1763</v>
      </c>
      <c r="G1477" s="167" t="s">
        <v>11092</v>
      </c>
      <c r="H1477" s="62" t="s">
        <v>11829</v>
      </c>
      <c r="I1477" s="167" t="s">
        <v>11093</v>
      </c>
      <c r="J1477" s="63" t="str">
        <f t="shared" si="148"/>
        <v>IC.CV.271710</v>
      </c>
      <c r="K1477" s="61" t="s">
        <v>12906</v>
      </c>
      <c r="L1477" s="167" t="str">
        <f t="shared" si="147"/>
        <v xml:space="preserve">     Atrial 10 mVolt</v>
      </c>
      <c r="M1477" s="168" t="str">
        <f t="shared" si="149"/>
        <v>PI.IC.CV.271710.01</v>
      </c>
      <c r="N1477" s="168"/>
      <c r="O1477" s="168" t="str">
        <f t="shared" si="150"/>
        <v>PH.IC.CV.271710.01</v>
      </c>
      <c r="Q1477" s="168" t="str">
        <f t="shared" si="151"/>
        <v>CL.IC.CV.271710.01</v>
      </c>
      <c r="Z1477" s="167" t="s">
        <v>1772</v>
      </c>
      <c r="AA1477" s="167">
        <v>1157</v>
      </c>
    </row>
    <row r="1478" spans="1:27" s="167" customFormat="1" ht="15">
      <c r="A1478" s="167" t="s">
        <v>2547</v>
      </c>
      <c r="C1478" s="61" t="s">
        <v>1771</v>
      </c>
      <c r="E1478" s="61" t="s">
        <v>13176</v>
      </c>
      <c r="F1478" s="167" t="s">
        <v>1763</v>
      </c>
      <c r="G1478" s="61" t="s">
        <v>10925</v>
      </c>
      <c r="H1478" s="62" t="s">
        <v>12997</v>
      </c>
      <c r="I1478" s="62" t="s">
        <v>10780</v>
      </c>
      <c r="J1478" s="63" t="str">
        <f t="shared" si="148"/>
        <v>IC.CV.271711</v>
      </c>
      <c r="K1478" s="61" t="s">
        <v>12906</v>
      </c>
      <c r="L1478" s="167" t="str">
        <f t="shared" si="147"/>
        <v xml:space="preserve">    Atrial .5 mVolt</v>
      </c>
      <c r="M1478" s="168" t="str">
        <f t="shared" si="149"/>
        <v>PI.IC.CV.271711.01</v>
      </c>
      <c r="N1478" s="168"/>
      <c r="O1478" s="168" t="str">
        <f t="shared" si="150"/>
        <v>PH.IC.CV.271711.01</v>
      </c>
      <c r="Q1478" s="168" t="str">
        <f t="shared" si="151"/>
        <v>CL.IC.CV.271711.01</v>
      </c>
      <c r="Z1478" s="167" t="s">
        <v>1772</v>
      </c>
      <c r="AA1478" s="167">
        <v>1157</v>
      </c>
    </row>
    <row r="1479" spans="1:27" s="167" customFormat="1" ht="15">
      <c r="A1479" s="167" t="s">
        <v>12003</v>
      </c>
      <c r="C1479" s="61" t="s">
        <v>1771</v>
      </c>
      <c r="D1479" s="167" t="s">
        <v>11067</v>
      </c>
      <c r="E1479" s="61" t="s">
        <v>12895</v>
      </c>
      <c r="F1479" s="167" t="s">
        <v>1763</v>
      </c>
      <c r="G1479" s="167" t="s">
        <v>11068</v>
      </c>
      <c r="H1479" s="62" t="s">
        <v>11848</v>
      </c>
      <c r="I1479" s="167" t="s">
        <v>10926</v>
      </c>
      <c r="J1479" s="63" t="str">
        <f t="shared" si="148"/>
        <v>IC.CV.271801</v>
      </c>
      <c r="K1479" s="61" t="s">
        <v>12906</v>
      </c>
      <c r="L1479" s="167" t="str">
        <f t="shared" ref="L1479:L1542" si="152">G1479</f>
        <v xml:space="preserve">     Ventricular 1 mVolt</v>
      </c>
      <c r="M1479" s="168" t="str">
        <f t="shared" si="149"/>
        <v>PI.IC.CV.271801.01</v>
      </c>
      <c r="N1479" s="168"/>
      <c r="O1479" s="168" t="str">
        <f t="shared" si="150"/>
        <v>PH.IC.CV.271801.01</v>
      </c>
      <c r="Q1479" s="168" t="str">
        <f t="shared" si="151"/>
        <v>CL.IC.CV.271801.01</v>
      </c>
      <c r="Z1479" s="167" t="s">
        <v>1772</v>
      </c>
      <c r="AA1479" s="167">
        <v>1157</v>
      </c>
    </row>
    <row r="1480" spans="1:27" s="167" customFormat="1" ht="15">
      <c r="A1480" s="167" t="s">
        <v>12003</v>
      </c>
      <c r="C1480" s="61" t="s">
        <v>1771</v>
      </c>
      <c r="E1480" s="61" t="s">
        <v>12895</v>
      </c>
      <c r="F1480" s="167" t="s">
        <v>1763</v>
      </c>
      <c r="G1480" s="167" t="s">
        <v>12909</v>
      </c>
      <c r="H1480" s="62" t="s">
        <v>12030</v>
      </c>
      <c r="I1480" s="167" t="s">
        <v>10927</v>
      </c>
      <c r="J1480" s="63" t="str">
        <f t="shared" si="148"/>
        <v>IC.CV.271802</v>
      </c>
      <c r="K1480" s="61" t="s">
        <v>12906</v>
      </c>
      <c r="L1480" s="167" t="str">
        <f t="shared" si="152"/>
        <v xml:space="preserve">     Ventricular 2 mVolt</v>
      </c>
      <c r="M1480" s="168" t="str">
        <f t="shared" si="149"/>
        <v>PI.IC.CV.271802.01</v>
      </c>
      <c r="N1480" s="168"/>
      <c r="O1480" s="168" t="str">
        <f t="shared" si="150"/>
        <v>PH.IC.CV.271802.01</v>
      </c>
      <c r="Q1480" s="168" t="str">
        <f t="shared" si="151"/>
        <v>CL.IC.CV.271802.01</v>
      </c>
      <c r="Z1480" s="167" t="s">
        <v>1772</v>
      </c>
      <c r="AA1480" s="167">
        <v>1157</v>
      </c>
    </row>
    <row r="1481" spans="1:27" s="167" customFormat="1" ht="15">
      <c r="A1481" s="167" t="s">
        <v>12003</v>
      </c>
      <c r="C1481" s="61" t="s">
        <v>1771</v>
      </c>
      <c r="E1481" s="61" t="s">
        <v>12895</v>
      </c>
      <c r="F1481" s="167" t="s">
        <v>1763</v>
      </c>
      <c r="G1481" s="167" t="s">
        <v>10928</v>
      </c>
      <c r="H1481" s="62" t="s">
        <v>12032</v>
      </c>
      <c r="I1481" s="167" t="s">
        <v>10929</v>
      </c>
      <c r="J1481" s="63" t="str">
        <f t="shared" si="148"/>
        <v>IC.CV.271803</v>
      </c>
      <c r="K1481" s="61" t="s">
        <v>12906</v>
      </c>
      <c r="L1481" s="167" t="str">
        <f t="shared" si="152"/>
        <v xml:space="preserve">     Ventricular 3 mVolt</v>
      </c>
      <c r="M1481" s="168" t="str">
        <f t="shared" si="149"/>
        <v>PI.IC.CV.271803.01</v>
      </c>
      <c r="N1481" s="168"/>
      <c r="O1481" s="168" t="str">
        <f t="shared" si="150"/>
        <v>PH.IC.CV.271803.01</v>
      </c>
      <c r="Q1481" s="168" t="str">
        <f t="shared" si="151"/>
        <v>CL.IC.CV.271803.01</v>
      </c>
      <c r="Z1481" s="167" t="s">
        <v>1772</v>
      </c>
      <c r="AA1481" s="167">
        <v>1157</v>
      </c>
    </row>
    <row r="1482" spans="1:27" s="167" customFormat="1" ht="15">
      <c r="A1482" s="167" t="s">
        <v>12003</v>
      </c>
      <c r="C1482" s="61" t="s">
        <v>1771</v>
      </c>
      <c r="E1482" s="61" t="s">
        <v>12895</v>
      </c>
      <c r="F1482" s="167" t="s">
        <v>1763</v>
      </c>
      <c r="G1482" s="167" t="s">
        <v>10930</v>
      </c>
      <c r="H1482" s="62" t="s">
        <v>12028</v>
      </c>
      <c r="I1482" s="167" t="s">
        <v>11071</v>
      </c>
      <c r="J1482" s="63" t="str">
        <f t="shared" si="148"/>
        <v>IC.CV.271804</v>
      </c>
      <c r="K1482" s="61" t="s">
        <v>12906</v>
      </c>
      <c r="L1482" s="167" t="str">
        <f t="shared" si="152"/>
        <v xml:space="preserve">     Ventricular 4 mVolt</v>
      </c>
      <c r="M1482" s="168" t="str">
        <f t="shared" si="149"/>
        <v>PI.IC.CV.271804.01</v>
      </c>
      <c r="N1482" s="168"/>
      <c r="O1482" s="168" t="str">
        <f t="shared" si="150"/>
        <v>PH.IC.CV.271804.01</v>
      </c>
      <c r="Q1482" s="168" t="str">
        <f t="shared" si="151"/>
        <v>CL.IC.CV.271804.01</v>
      </c>
      <c r="Z1482" s="167" t="s">
        <v>1772</v>
      </c>
      <c r="AA1482" s="167">
        <v>1157</v>
      </c>
    </row>
    <row r="1483" spans="1:27" s="167" customFormat="1" ht="15">
      <c r="A1483" s="167" t="s">
        <v>12003</v>
      </c>
      <c r="C1483" s="61" t="s">
        <v>1771</v>
      </c>
      <c r="E1483" s="61" t="s">
        <v>12895</v>
      </c>
      <c r="F1483" s="167" t="s">
        <v>1763</v>
      </c>
      <c r="G1483" s="167" t="s">
        <v>11079</v>
      </c>
      <c r="H1483" s="62" t="s">
        <v>12210</v>
      </c>
      <c r="I1483" s="167" t="s">
        <v>11080</v>
      </c>
      <c r="J1483" s="63" t="str">
        <f t="shared" si="148"/>
        <v>IC.CV.271805</v>
      </c>
      <c r="K1483" s="61" t="s">
        <v>12906</v>
      </c>
      <c r="L1483" s="167" t="str">
        <f t="shared" si="152"/>
        <v xml:space="preserve">     Ventricular 5 mVolt</v>
      </c>
      <c r="M1483" s="168" t="str">
        <f t="shared" si="149"/>
        <v>PI.IC.CV.271805.01</v>
      </c>
      <c r="N1483" s="168"/>
      <c r="O1483" s="168" t="str">
        <f t="shared" si="150"/>
        <v>PH.IC.CV.271805.01</v>
      </c>
      <c r="Q1483" s="168" t="str">
        <f t="shared" si="151"/>
        <v>CL.IC.CV.271805.01</v>
      </c>
      <c r="Z1483" s="167" t="s">
        <v>1772</v>
      </c>
      <c r="AA1483" s="167">
        <v>1157</v>
      </c>
    </row>
    <row r="1484" spans="1:27" s="167" customFormat="1" ht="15">
      <c r="A1484" s="167" t="s">
        <v>12003</v>
      </c>
      <c r="C1484" s="61" t="s">
        <v>1771</v>
      </c>
      <c r="E1484" s="61" t="s">
        <v>12895</v>
      </c>
      <c r="F1484" s="167" t="s">
        <v>1763</v>
      </c>
      <c r="G1484" s="167" t="s">
        <v>11081</v>
      </c>
      <c r="H1484" s="62" t="s">
        <v>12212</v>
      </c>
      <c r="I1484" s="167" t="s">
        <v>11082</v>
      </c>
      <c r="J1484" s="63" t="str">
        <f t="shared" si="148"/>
        <v>IC.CV.271806</v>
      </c>
      <c r="K1484" s="61" t="s">
        <v>12906</v>
      </c>
      <c r="L1484" s="167" t="str">
        <f t="shared" si="152"/>
        <v xml:space="preserve">     Ventricular 6 mVolt</v>
      </c>
      <c r="M1484" s="168" t="str">
        <f t="shared" si="149"/>
        <v>PI.IC.CV.271806.01</v>
      </c>
      <c r="N1484" s="168"/>
      <c r="O1484" s="168" t="str">
        <f t="shared" si="150"/>
        <v>PH.IC.CV.271806.01</v>
      </c>
      <c r="Q1484" s="168" t="str">
        <f t="shared" si="151"/>
        <v>CL.IC.CV.271806.01</v>
      </c>
      <c r="Z1484" s="167" t="s">
        <v>1772</v>
      </c>
      <c r="AA1484" s="167">
        <v>1157</v>
      </c>
    </row>
    <row r="1485" spans="1:27" s="167" customFormat="1" ht="15">
      <c r="A1485" s="167" t="s">
        <v>12003</v>
      </c>
      <c r="C1485" s="61" t="s">
        <v>1771</v>
      </c>
      <c r="E1485" s="61" t="s">
        <v>12895</v>
      </c>
      <c r="F1485" s="167" t="s">
        <v>1763</v>
      </c>
      <c r="G1485" s="167" t="s">
        <v>11083</v>
      </c>
      <c r="H1485" s="62" t="s">
        <v>12225</v>
      </c>
      <c r="I1485" s="167" t="s">
        <v>11084</v>
      </c>
      <c r="J1485" s="63" t="str">
        <f t="shared" si="148"/>
        <v>IC.CV.271807</v>
      </c>
      <c r="K1485" s="61" t="s">
        <v>12906</v>
      </c>
      <c r="L1485" s="167" t="str">
        <f t="shared" si="152"/>
        <v xml:space="preserve">     Ventricular 7 mVolt</v>
      </c>
      <c r="M1485" s="168" t="str">
        <f t="shared" si="149"/>
        <v>PI.IC.CV.271807.01</v>
      </c>
      <c r="N1485" s="168"/>
      <c r="O1485" s="168" t="str">
        <f t="shared" si="150"/>
        <v>PH.IC.CV.271807.01</v>
      </c>
      <c r="Q1485" s="168" t="str">
        <f t="shared" si="151"/>
        <v>CL.IC.CV.271807.01</v>
      </c>
      <c r="Z1485" s="167" t="s">
        <v>1772</v>
      </c>
      <c r="AA1485" s="167">
        <v>1157</v>
      </c>
    </row>
    <row r="1486" spans="1:27" s="167" customFormat="1" ht="15">
      <c r="A1486" s="167" t="s">
        <v>12003</v>
      </c>
      <c r="C1486" s="61" t="s">
        <v>1771</v>
      </c>
      <c r="E1486" s="61" t="s">
        <v>12895</v>
      </c>
      <c r="F1486" s="167" t="s">
        <v>1763</v>
      </c>
      <c r="G1486" s="167" t="s">
        <v>11085</v>
      </c>
      <c r="H1486" s="62" t="s">
        <v>11638</v>
      </c>
      <c r="I1486" s="167" t="s">
        <v>10944</v>
      </c>
      <c r="J1486" s="63" t="str">
        <f t="shared" si="148"/>
        <v>IC.CV.271808</v>
      </c>
      <c r="K1486" s="61" t="s">
        <v>12906</v>
      </c>
      <c r="L1486" s="167" t="str">
        <f t="shared" si="152"/>
        <v xml:space="preserve">     Ventricular 8 mVolt</v>
      </c>
      <c r="M1486" s="168" t="str">
        <f t="shared" si="149"/>
        <v>PI.IC.CV.271808.01</v>
      </c>
      <c r="N1486" s="168"/>
      <c r="O1486" s="168" t="str">
        <f t="shared" si="150"/>
        <v>PH.IC.CV.271808.01</v>
      </c>
      <c r="Q1486" s="168" t="str">
        <f t="shared" si="151"/>
        <v>CL.IC.CV.271808.01</v>
      </c>
      <c r="Z1486" s="167" t="s">
        <v>1772</v>
      </c>
      <c r="AA1486" s="167">
        <v>1157</v>
      </c>
    </row>
    <row r="1487" spans="1:27" s="167" customFormat="1" ht="15">
      <c r="A1487" s="167" t="s">
        <v>12003</v>
      </c>
      <c r="C1487" s="61" t="s">
        <v>1771</v>
      </c>
      <c r="E1487" s="61" t="s">
        <v>12895</v>
      </c>
      <c r="F1487" s="167" t="s">
        <v>1763</v>
      </c>
      <c r="G1487" s="167" t="s">
        <v>10945</v>
      </c>
      <c r="H1487" s="62" t="s">
        <v>11639</v>
      </c>
      <c r="I1487" s="167" t="s">
        <v>10946</v>
      </c>
      <c r="J1487" s="63" t="str">
        <f t="shared" si="148"/>
        <v>IC.CV.271809</v>
      </c>
      <c r="K1487" s="61" t="s">
        <v>12906</v>
      </c>
      <c r="L1487" s="167" t="str">
        <f t="shared" si="152"/>
        <v xml:space="preserve">     Ventricular 9 mVolt</v>
      </c>
      <c r="M1487" s="168" t="str">
        <f t="shared" si="149"/>
        <v>PI.IC.CV.271809.01</v>
      </c>
      <c r="N1487" s="168"/>
      <c r="O1487" s="168" t="str">
        <f t="shared" si="150"/>
        <v>PH.IC.CV.271809.01</v>
      </c>
      <c r="Q1487" s="168" t="str">
        <f t="shared" si="151"/>
        <v>CL.IC.CV.271809.01</v>
      </c>
      <c r="Z1487" s="167" t="s">
        <v>1772</v>
      </c>
      <c r="AA1487" s="167">
        <v>1157</v>
      </c>
    </row>
    <row r="1488" spans="1:27" s="167" customFormat="1" ht="15">
      <c r="A1488" s="167" t="s">
        <v>12003</v>
      </c>
      <c r="C1488" s="61" t="s">
        <v>1771</v>
      </c>
      <c r="E1488" s="61" t="s">
        <v>12895</v>
      </c>
      <c r="F1488" s="167" t="s">
        <v>1763</v>
      </c>
      <c r="G1488" s="167" t="s">
        <v>10947</v>
      </c>
      <c r="H1488" s="62" t="s">
        <v>11829</v>
      </c>
      <c r="I1488" s="167" t="s">
        <v>10948</v>
      </c>
      <c r="J1488" s="63" t="str">
        <f t="shared" si="148"/>
        <v>IC.CV.271810</v>
      </c>
      <c r="K1488" s="61" t="s">
        <v>12906</v>
      </c>
      <c r="L1488" s="167" t="str">
        <f t="shared" si="152"/>
        <v xml:space="preserve">     Ventricular 10 mVolt</v>
      </c>
      <c r="M1488" s="168" t="str">
        <f t="shared" si="149"/>
        <v>PI.IC.CV.271810.01</v>
      </c>
      <c r="N1488" s="168"/>
      <c r="O1488" s="168" t="str">
        <f t="shared" si="150"/>
        <v>PH.IC.CV.271810.01</v>
      </c>
      <c r="Q1488" s="168" t="str">
        <f t="shared" si="151"/>
        <v>CL.IC.CV.271810.01</v>
      </c>
      <c r="Z1488" s="167" t="s">
        <v>1772</v>
      </c>
      <c r="AA1488" s="167">
        <v>1157</v>
      </c>
    </row>
    <row r="1489" spans="1:27" s="167" customFormat="1" ht="15">
      <c r="A1489" s="167" t="s">
        <v>12003</v>
      </c>
      <c r="C1489" s="61" t="s">
        <v>1771</v>
      </c>
      <c r="D1489" s="167" t="s">
        <v>11086</v>
      </c>
      <c r="E1489" s="61" t="s">
        <v>12892</v>
      </c>
      <c r="F1489" s="167" t="s">
        <v>1765</v>
      </c>
      <c r="G1489" s="167" t="s">
        <v>11088</v>
      </c>
      <c r="H1489" s="62" t="s">
        <v>11848</v>
      </c>
      <c r="I1489" s="167" t="s">
        <v>11089</v>
      </c>
      <c r="J1489" s="63" t="str">
        <f t="shared" si="148"/>
        <v>IC.CV.271901</v>
      </c>
      <c r="K1489" s="61" t="s">
        <v>12906</v>
      </c>
      <c r="L1489" s="167" t="str">
        <f t="shared" si="152"/>
        <v>Rate: specify</v>
      </c>
      <c r="M1489" s="168" t="str">
        <f t="shared" si="149"/>
        <v>PI.IC.CV.271901.01</v>
      </c>
      <c r="N1489" s="168"/>
      <c r="O1489" s="168" t="str">
        <f t="shared" si="150"/>
        <v>PH.IC.CV.271901.01</v>
      </c>
      <c r="Q1489" s="168" t="str">
        <f t="shared" si="151"/>
        <v>CL.IC.CV.271901.01</v>
      </c>
      <c r="Z1489" s="167" t="s">
        <v>1772</v>
      </c>
      <c r="AA1489" s="167">
        <v>1157</v>
      </c>
    </row>
    <row r="1490" spans="1:27" s="167" customFormat="1" ht="15">
      <c r="A1490" s="167" t="s">
        <v>12003</v>
      </c>
      <c r="C1490" s="61" t="s">
        <v>1771</v>
      </c>
      <c r="D1490" s="167" t="s">
        <v>11043</v>
      </c>
      <c r="E1490" s="61" t="s">
        <v>12983</v>
      </c>
      <c r="F1490" s="167" t="s">
        <v>1766</v>
      </c>
      <c r="G1490" s="167" t="s">
        <v>10802</v>
      </c>
      <c r="H1490" s="62" t="s">
        <v>11848</v>
      </c>
      <c r="I1490" s="167" t="s">
        <v>11474</v>
      </c>
      <c r="J1490" s="63" t="str">
        <f t="shared" si="148"/>
        <v>IC.CV.272001</v>
      </c>
      <c r="K1490" s="61" t="s">
        <v>12906</v>
      </c>
      <c r="L1490" s="167" t="str">
        <f t="shared" si="152"/>
        <v>No signs or symptoms of complications</v>
      </c>
      <c r="M1490" s="168" t="str">
        <f t="shared" si="149"/>
        <v>PI.IC.CV.272001.01</v>
      </c>
      <c r="N1490" s="168"/>
      <c r="O1490" s="168" t="str">
        <f t="shared" si="150"/>
        <v>PH.IC.CV.272001.01</v>
      </c>
      <c r="Q1490" s="168" t="str">
        <f t="shared" si="151"/>
        <v>CL.IC.CV.272001.01</v>
      </c>
      <c r="Z1490" s="167" t="s">
        <v>1772</v>
      </c>
      <c r="AA1490" s="167">
        <v>1157</v>
      </c>
    </row>
    <row r="1491" spans="1:27" s="167" customFormat="1" ht="15">
      <c r="A1491" s="167" t="s">
        <v>12003</v>
      </c>
      <c r="C1491" s="61" t="s">
        <v>1771</v>
      </c>
      <c r="E1491" s="61" t="s">
        <v>12983</v>
      </c>
      <c r="F1491" s="167" t="s">
        <v>1766</v>
      </c>
      <c r="G1491" s="167" t="s">
        <v>11787</v>
      </c>
      <c r="H1491" s="62" t="s">
        <v>12030</v>
      </c>
      <c r="I1491" s="167" t="s">
        <v>11787</v>
      </c>
      <c r="J1491" s="63" t="str">
        <f t="shared" si="148"/>
        <v>IC.CV.272002</v>
      </c>
      <c r="K1491" s="61" t="s">
        <v>12906</v>
      </c>
      <c r="L1491" s="167" t="str">
        <f t="shared" si="152"/>
        <v>Bleeding</v>
      </c>
      <c r="M1491" s="168" t="str">
        <f t="shared" si="149"/>
        <v>PI.IC.CV.272002.01</v>
      </c>
      <c r="N1491" s="168"/>
      <c r="O1491" s="168" t="str">
        <f t="shared" si="150"/>
        <v>PH.IC.CV.272002.01</v>
      </c>
      <c r="Q1491" s="168" t="str">
        <f t="shared" si="151"/>
        <v>CL.IC.CV.272002.01</v>
      </c>
      <c r="Z1491" s="167" t="s">
        <v>1772</v>
      </c>
      <c r="AA1491" s="167">
        <v>1157</v>
      </c>
    </row>
    <row r="1492" spans="1:27" s="167" customFormat="1" ht="15">
      <c r="A1492" s="167" t="s">
        <v>12003</v>
      </c>
      <c r="C1492" s="61" t="s">
        <v>1771</v>
      </c>
      <c r="E1492" s="61" t="s">
        <v>12983</v>
      </c>
      <c r="F1492" s="167" t="s">
        <v>1766</v>
      </c>
      <c r="G1492" s="167" t="s">
        <v>11478</v>
      </c>
      <c r="H1492" s="62" t="s">
        <v>12032</v>
      </c>
      <c r="I1492" s="167" t="s">
        <v>11479</v>
      </c>
      <c r="J1492" s="63" t="str">
        <f t="shared" si="148"/>
        <v>IC.CV.272003</v>
      </c>
      <c r="K1492" s="61" t="s">
        <v>12906</v>
      </c>
      <c r="L1492" s="167" t="str">
        <f t="shared" si="152"/>
        <v>Ecchymotic</v>
      </c>
      <c r="M1492" s="168" t="str">
        <f t="shared" si="149"/>
        <v>PI.IC.CV.272003.01</v>
      </c>
      <c r="N1492" s="168"/>
      <c r="O1492" s="168" t="str">
        <f t="shared" si="150"/>
        <v>PH.IC.CV.272003.01</v>
      </c>
      <c r="Q1492" s="168" t="str">
        <f t="shared" si="151"/>
        <v>CL.IC.CV.272003.01</v>
      </c>
      <c r="Z1492" s="167" t="s">
        <v>1772</v>
      </c>
      <c r="AA1492" s="167">
        <v>1157</v>
      </c>
    </row>
    <row r="1493" spans="1:27" s="167" customFormat="1" ht="15">
      <c r="A1493" s="167" t="s">
        <v>12003</v>
      </c>
      <c r="C1493" s="61" t="s">
        <v>1771</v>
      </c>
      <c r="E1493" s="61" t="s">
        <v>12983</v>
      </c>
      <c r="F1493" s="167" t="s">
        <v>1766</v>
      </c>
      <c r="G1493" s="167" t="s">
        <v>11790</v>
      </c>
      <c r="H1493" s="62" t="s">
        <v>12028</v>
      </c>
      <c r="I1493" s="167" t="s">
        <v>11790</v>
      </c>
      <c r="J1493" s="63" t="str">
        <f t="shared" si="148"/>
        <v>IC.CV.272004</v>
      </c>
      <c r="K1493" s="61" t="s">
        <v>12906</v>
      </c>
      <c r="L1493" s="167" t="str">
        <f t="shared" si="152"/>
        <v>Erythema</v>
      </c>
      <c r="M1493" s="168" t="str">
        <f t="shared" si="149"/>
        <v>PI.IC.CV.272004.01</v>
      </c>
      <c r="N1493" s="168"/>
      <c r="O1493" s="168" t="str">
        <f t="shared" si="150"/>
        <v>PH.IC.CV.272004.01</v>
      </c>
      <c r="Q1493" s="168" t="str">
        <f t="shared" si="151"/>
        <v>CL.IC.CV.272004.01</v>
      </c>
      <c r="Z1493" s="167" t="s">
        <v>1772</v>
      </c>
      <c r="AA1493" s="167">
        <v>1157</v>
      </c>
    </row>
    <row r="1494" spans="1:27" s="167" customFormat="1" ht="15">
      <c r="A1494" s="167" t="s">
        <v>12003</v>
      </c>
      <c r="C1494" s="61" t="s">
        <v>1771</v>
      </c>
      <c r="E1494" s="61" t="s">
        <v>12983</v>
      </c>
      <c r="F1494" s="167" t="s">
        <v>1766</v>
      </c>
      <c r="G1494" s="167" t="s">
        <v>11792</v>
      </c>
      <c r="H1494" s="62" t="s">
        <v>12210</v>
      </c>
      <c r="I1494" s="167" t="s">
        <v>11792</v>
      </c>
      <c r="J1494" s="63" t="str">
        <f t="shared" si="148"/>
        <v>IC.CV.272005</v>
      </c>
      <c r="K1494" s="61" t="s">
        <v>12906</v>
      </c>
      <c r="L1494" s="167" t="str">
        <f t="shared" si="152"/>
        <v>Hematoma</v>
      </c>
      <c r="M1494" s="168" t="str">
        <f t="shared" si="149"/>
        <v>PI.IC.CV.272005.01</v>
      </c>
      <c r="N1494" s="168"/>
      <c r="O1494" s="168" t="str">
        <f t="shared" si="150"/>
        <v>PH.IC.CV.272005.01</v>
      </c>
      <c r="Q1494" s="168" t="str">
        <f t="shared" si="151"/>
        <v>CL.IC.CV.272005.01</v>
      </c>
      <c r="Z1494" s="167" t="s">
        <v>1772</v>
      </c>
      <c r="AA1494" s="167">
        <v>1157</v>
      </c>
    </row>
    <row r="1495" spans="1:27" s="167" customFormat="1" ht="15">
      <c r="A1495" s="167" t="s">
        <v>12003</v>
      </c>
      <c r="C1495" s="61" t="s">
        <v>1771</v>
      </c>
      <c r="E1495" s="61" t="s">
        <v>12983</v>
      </c>
      <c r="F1495" s="167" t="s">
        <v>1766</v>
      </c>
      <c r="G1495" s="167" t="s">
        <v>10956</v>
      </c>
      <c r="H1495" s="62" t="s">
        <v>12212</v>
      </c>
      <c r="I1495" s="167" t="s">
        <v>11794</v>
      </c>
      <c r="J1495" s="63" t="str">
        <f t="shared" si="148"/>
        <v>IC.CV.272006</v>
      </c>
      <c r="K1495" s="61" t="s">
        <v>12906</v>
      </c>
      <c r="L1495" s="167" t="str">
        <f t="shared" si="152"/>
        <v>Leaking at insertion site</v>
      </c>
      <c r="M1495" s="168" t="str">
        <f t="shared" si="149"/>
        <v>PI.IC.CV.272006.01</v>
      </c>
      <c r="N1495" s="168"/>
      <c r="O1495" s="168" t="str">
        <f t="shared" si="150"/>
        <v>PH.IC.CV.272006.01</v>
      </c>
      <c r="Q1495" s="168" t="str">
        <f t="shared" si="151"/>
        <v>CL.IC.CV.272006.01</v>
      </c>
      <c r="Z1495" s="167" t="s">
        <v>1772</v>
      </c>
      <c r="AA1495" s="167">
        <v>1157</v>
      </c>
    </row>
    <row r="1496" spans="1:27" s="167" customFormat="1" ht="15">
      <c r="A1496" s="167" t="s">
        <v>12003</v>
      </c>
      <c r="C1496" s="61" t="s">
        <v>1771</v>
      </c>
      <c r="E1496" s="61" t="s">
        <v>12983</v>
      </c>
      <c r="F1496" s="167" t="s">
        <v>1766</v>
      </c>
      <c r="G1496" s="167" t="s">
        <v>11796</v>
      </c>
      <c r="H1496" s="62" t="s">
        <v>12225</v>
      </c>
      <c r="I1496" s="167" t="s">
        <v>11796</v>
      </c>
      <c r="J1496" s="63" t="str">
        <f t="shared" si="148"/>
        <v>IC.CV.272007</v>
      </c>
      <c r="K1496" s="61" t="s">
        <v>12906</v>
      </c>
      <c r="L1496" s="167" t="str">
        <f t="shared" si="152"/>
        <v>Warmth</v>
      </c>
      <c r="M1496" s="168" t="str">
        <f t="shared" si="149"/>
        <v>PI.IC.CV.272007.01</v>
      </c>
      <c r="N1496" s="168"/>
      <c r="O1496" s="168" t="str">
        <f t="shared" si="150"/>
        <v>PH.IC.CV.272007.01</v>
      </c>
      <c r="Q1496" s="168" t="str">
        <f t="shared" si="151"/>
        <v>CL.IC.CV.272007.01</v>
      </c>
      <c r="Z1496" s="167" t="s">
        <v>1772</v>
      </c>
      <c r="AA1496" s="167">
        <v>1157</v>
      </c>
    </row>
    <row r="1497" spans="1:27" s="167" customFormat="1" ht="15">
      <c r="A1497" s="167" t="s">
        <v>12003</v>
      </c>
      <c r="C1497" s="61" t="s">
        <v>1771</v>
      </c>
      <c r="E1497" s="61" t="s">
        <v>12983</v>
      </c>
      <c r="F1497" s="167" t="s">
        <v>1766</v>
      </c>
      <c r="G1497" s="167" t="s">
        <v>11798</v>
      </c>
      <c r="H1497" s="62" t="s">
        <v>11638</v>
      </c>
      <c r="I1497" s="167" t="s">
        <v>11101</v>
      </c>
      <c r="J1497" s="63" t="str">
        <f t="shared" si="148"/>
        <v>IC.CV.272008</v>
      </c>
      <c r="K1497" s="61" t="s">
        <v>12906</v>
      </c>
      <c r="L1497" s="167" t="str">
        <f t="shared" si="152"/>
        <v>Tenderness</v>
      </c>
      <c r="M1497" s="168" t="str">
        <f t="shared" si="149"/>
        <v>PI.IC.CV.272008.01</v>
      </c>
      <c r="N1497" s="168"/>
      <c r="O1497" s="168" t="str">
        <f t="shared" si="150"/>
        <v>PH.IC.CV.272008.01</v>
      </c>
      <c r="Q1497" s="168" t="str">
        <f t="shared" si="151"/>
        <v>CL.IC.CV.272008.01</v>
      </c>
      <c r="Z1497" s="167" t="s">
        <v>1772</v>
      </c>
      <c r="AA1497" s="167">
        <v>1157</v>
      </c>
    </row>
    <row r="1498" spans="1:27" s="167" customFormat="1" ht="15">
      <c r="A1498" s="167" t="s">
        <v>12003</v>
      </c>
      <c r="C1498" s="61" t="s">
        <v>1771</v>
      </c>
      <c r="E1498" s="61" t="s">
        <v>12983</v>
      </c>
      <c r="F1498" s="167" t="s">
        <v>1766</v>
      </c>
      <c r="G1498" s="167" t="s">
        <v>11800</v>
      </c>
      <c r="H1498" s="62" t="s">
        <v>11639</v>
      </c>
      <c r="I1498" s="167" t="s">
        <v>11800</v>
      </c>
      <c r="J1498" s="63" t="str">
        <f t="shared" si="148"/>
        <v>IC.CV.272009</v>
      </c>
      <c r="K1498" s="61" t="s">
        <v>12906</v>
      </c>
      <c r="L1498" s="167" t="str">
        <f t="shared" si="152"/>
        <v>Swelling</v>
      </c>
      <c r="M1498" s="168" t="str">
        <f t="shared" si="149"/>
        <v>PI.IC.CV.272009.01</v>
      </c>
      <c r="N1498" s="168"/>
      <c r="O1498" s="168" t="str">
        <f t="shared" si="150"/>
        <v>PH.IC.CV.272009.01</v>
      </c>
      <c r="Q1498" s="168" t="str">
        <f t="shared" si="151"/>
        <v>CL.IC.CV.272009.01</v>
      </c>
      <c r="Z1498" s="167" t="s">
        <v>1772</v>
      </c>
      <c r="AA1498" s="167">
        <v>1157</v>
      </c>
    </row>
    <row r="1499" spans="1:27" s="167" customFormat="1" ht="15">
      <c r="A1499" s="167" t="s">
        <v>12003</v>
      </c>
      <c r="C1499" s="61" t="s">
        <v>1771</v>
      </c>
      <c r="D1499" s="167" t="s">
        <v>8426</v>
      </c>
      <c r="E1499" s="61" t="s">
        <v>12823</v>
      </c>
      <c r="F1499" s="167" t="s">
        <v>1767</v>
      </c>
      <c r="G1499" s="167" t="s">
        <v>11643</v>
      </c>
      <c r="H1499" s="62" t="s">
        <v>11848</v>
      </c>
      <c r="I1499" s="167" t="s">
        <v>11643</v>
      </c>
      <c r="J1499" s="63" t="str">
        <f t="shared" si="148"/>
        <v>IC.CV.272101</v>
      </c>
      <c r="K1499" s="61" t="s">
        <v>12906</v>
      </c>
      <c r="L1499" s="167" t="str">
        <f t="shared" si="152"/>
        <v>On</v>
      </c>
      <c r="M1499" s="168" t="str">
        <f t="shared" si="149"/>
        <v>PI.IC.CV.272101.01</v>
      </c>
      <c r="N1499" s="168"/>
      <c r="O1499" s="168" t="str">
        <f t="shared" si="150"/>
        <v>PH.IC.CV.272101.01</v>
      </c>
      <c r="Q1499" s="168" t="str">
        <f t="shared" si="151"/>
        <v>CL.IC.CV.272101.01</v>
      </c>
      <c r="Z1499" s="167" t="s">
        <v>1772</v>
      </c>
      <c r="AA1499" s="167">
        <v>1157</v>
      </c>
    </row>
    <row r="1500" spans="1:27" s="167" customFormat="1" ht="15">
      <c r="A1500" s="167" t="s">
        <v>12003</v>
      </c>
      <c r="C1500" s="61" t="s">
        <v>1771</v>
      </c>
      <c r="E1500" s="61" t="s">
        <v>12823</v>
      </c>
      <c r="F1500" s="167" t="s">
        <v>1767</v>
      </c>
      <c r="G1500" s="167" t="s">
        <v>11821</v>
      </c>
      <c r="H1500" s="62" t="s">
        <v>12030</v>
      </c>
      <c r="I1500" s="167" t="s">
        <v>11821</v>
      </c>
      <c r="J1500" s="63" t="str">
        <f t="shared" si="148"/>
        <v>IC.CV.272102</v>
      </c>
      <c r="K1500" s="61" t="s">
        <v>12906</v>
      </c>
      <c r="L1500" s="167" t="str">
        <f t="shared" si="152"/>
        <v>Off</v>
      </c>
      <c r="M1500" s="168" t="str">
        <f t="shared" si="149"/>
        <v>PI.IC.CV.272102.01</v>
      </c>
      <c r="N1500" s="168"/>
      <c r="O1500" s="168" t="str">
        <f t="shared" si="150"/>
        <v>PH.IC.CV.272102.01</v>
      </c>
      <c r="Q1500" s="168" t="str">
        <f t="shared" si="151"/>
        <v>CL.IC.CV.272102.01</v>
      </c>
      <c r="Z1500" s="167" t="s">
        <v>1772</v>
      </c>
      <c r="AA1500" s="167">
        <v>1157</v>
      </c>
    </row>
    <row r="1501" spans="1:27" s="167" customFormat="1" ht="15">
      <c r="A1501" s="167" t="s">
        <v>12003</v>
      </c>
      <c r="C1501" s="61" t="s">
        <v>1771</v>
      </c>
      <c r="E1501" s="61" t="s">
        <v>12823</v>
      </c>
      <c r="F1501" s="167" t="s">
        <v>1767</v>
      </c>
      <c r="G1501" s="167" t="s">
        <v>10954</v>
      </c>
      <c r="H1501" s="62" t="s">
        <v>12032</v>
      </c>
      <c r="I1501" s="167" t="s">
        <v>10955</v>
      </c>
      <c r="J1501" s="63" t="str">
        <f t="shared" si="148"/>
        <v>IC.CV.272103</v>
      </c>
      <c r="K1501" s="61" t="s">
        <v>12906</v>
      </c>
      <c r="L1501" s="167" t="str">
        <f t="shared" si="152"/>
        <v>Off, attached to generator</v>
      </c>
      <c r="M1501" s="168" t="str">
        <f t="shared" si="149"/>
        <v>PI.IC.CV.272103.01</v>
      </c>
      <c r="N1501" s="168"/>
      <c r="O1501" s="168" t="str">
        <f t="shared" si="150"/>
        <v>PH.IC.CV.272103.01</v>
      </c>
      <c r="Q1501" s="168" t="str">
        <f t="shared" si="151"/>
        <v>CL.IC.CV.272103.01</v>
      </c>
      <c r="Z1501" s="167" t="s">
        <v>1772</v>
      </c>
      <c r="AA1501" s="167">
        <v>1157</v>
      </c>
    </row>
    <row r="1502" spans="1:27" s="167" customFormat="1" ht="15">
      <c r="A1502" s="167" t="s">
        <v>12003</v>
      </c>
      <c r="C1502" s="61" t="s">
        <v>1771</v>
      </c>
      <c r="E1502" s="61" t="s">
        <v>12823</v>
      </c>
      <c r="F1502" s="167" t="s">
        <v>1767</v>
      </c>
      <c r="G1502" s="167" t="s">
        <v>11100</v>
      </c>
      <c r="H1502" s="62" t="s">
        <v>12028</v>
      </c>
      <c r="I1502" s="167" t="s">
        <v>11454</v>
      </c>
      <c r="J1502" s="63" t="str">
        <f t="shared" si="148"/>
        <v>IC.CV.272104</v>
      </c>
      <c r="K1502" s="61" t="s">
        <v>12906</v>
      </c>
      <c r="L1502" s="167" t="str">
        <f t="shared" si="152"/>
        <v>Deactivated in OR</v>
      </c>
      <c r="M1502" s="168" t="str">
        <f t="shared" si="149"/>
        <v>PI.IC.CV.272104.01</v>
      </c>
      <c r="N1502" s="168"/>
      <c r="O1502" s="168" t="str">
        <f t="shared" si="150"/>
        <v>PH.IC.CV.272104.01</v>
      </c>
      <c r="Q1502" s="168" t="str">
        <f t="shared" si="151"/>
        <v>CL.IC.CV.272104.01</v>
      </c>
      <c r="Z1502" s="167" t="s">
        <v>1772</v>
      </c>
      <c r="AA1502" s="167">
        <v>1157</v>
      </c>
    </row>
    <row r="1503" spans="1:27" s="167" customFormat="1" ht="15">
      <c r="A1503" s="167" t="s">
        <v>12003</v>
      </c>
      <c r="C1503" s="61" t="s">
        <v>1771</v>
      </c>
      <c r="E1503" s="61" t="s">
        <v>12823</v>
      </c>
      <c r="F1503" s="167" t="s">
        <v>1767</v>
      </c>
      <c r="G1503" s="167" t="s">
        <v>11286</v>
      </c>
      <c r="H1503" s="62" t="s">
        <v>12210</v>
      </c>
      <c r="I1503" s="167" t="s">
        <v>11287</v>
      </c>
      <c r="J1503" s="63" t="str">
        <f t="shared" si="148"/>
        <v>IC.CV.272105</v>
      </c>
      <c r="K1503" s="61" t="s">
        <v>12906</v>
      </c>
      <c r="L1503" s="167" t="str">
        <f t="shared" si="152"/>
        <v>Deactivated prior to OR</v>
      </c>
      <c r="M1503" s="168" t="str">
        <f t="shared" si="149"/>
        <v>PI.IC.CV.272105.01</v>
      </c>
      <c r="N1503" s="168"/>
      <c r="O1503" s="168" t="str">
        <f t="shared" si="150"/>
        <v>PH.IC.CV.272105.01</v>
      </c>
      <c r="Q1503" s="168" t="str">
        <f t="shared" si="151"/>
        <v>CL.IC.CV.272105.01</v>
      </c>
      <c r="Z1503" s="167" t="s">
        <v>1772</v>
      </c>
      <c r="AA1503" s="167">
        <v>1157</v>
      </c>
    </row>
    <row r="1504" spans="1:27" s="167" customFormat="1" ht="15">
      <c r="A1504" s="167" t="s">
        <v>12003</v>
      </c>
      <c r="C1504" s="61" t="s">
        <v>1771</v>
      </c>
      <c r="E1504" s="61" t="s">
        <v>12823</v>
      </c>
      <c r="F1504" s="167" t="s">
        <v>1767</v>
      </c>
      <c r="G1504" s="167" t="s">
        <v>11288</v>
      </c>
      <c r="H1504" s="62" t="s">
        <v>12212</v>
      </c>
      <c r="I1504" s="167" t="s">
        <v>11289</v>
      </c>
      <c r="J1504" s="63" t="str">
        <f t="shared" si="148"/>
        <v>IC.CV.272106</v>
      </c>
      <c r="K1504" s="61" t="s">
        <v>12906</v>
      </c>
      <c r="L1504" s="167" t="str">
        <f t="shared" si="152"/>
        <v xml:space="preserve">Reactivated </v>
      </c>
      <c r="M1504" s="168" t="str">
        <f t="shared" si="149"/>
        <v>PI.IC.CV.272106.01</v>
      </c>
      <c r="N1504" s="168"/>
      <c r="O1504" s="168" t="str">
        <f t="shared" si="150"/>
        <v>PH.IC.CV.272106.01</v>
      </c>
      <c r="Q1504" s="168" t="str">
        <f t="shared" si="151"/>
        <v>CL.IC.CV.272106.01</v>
      </c>
      <c r="Z1504" s="167" t="s">
        <v>1772</v>
      </c>
      <c r="AA1504" s="167">
        <v>1157</v>
      </c>
    </row>
    <row r="1505" spans="1:27" s="167" customFormat="1" ht="15">
      <c r="A1505" s="167" t="s">
        <v>12003</v>
      </c>
      <c r="C1505" s="61" t="s">
        <v>1771</v>
      </c>
      <c r="D1505" s="167" t="s">
        <v>11290</v>
      </c>
      <c r="E1505" s="61" t="s">
        <v>7874</v>
      </c>
      <c r="F1505" s="167" t="s">
        <v>1768</v>
      </c>
      <c r="G1505" s="167" t="s">
        <v>11138</v>
      </c>
      <c r="H1505" s="62" t="s">
        <v>11848</v>
      </c>
      <c r="I1505" s="167" t="s">
        <v>11138</v>
      </c>
      <c r="J1505" s="63" t="str">
        <f t="shared" si="148"/>
        <v>IC.CV.272201</v>
      </c>
      <c r="K1505" s="61" t="s">
        <v>12906</v>
      </c>
      <c r="L1505" s="167" t="str">
        <f t="shared" si="152"/>
        <v>Capped</v>
      </c>
      <c r="M1505" s="168" t="str">
        <f t="shared" si="149"/>
        <v>PI.IC.CV.272201.01</v>
      </c>
      <c r="N1505" s="168"/>
      <c r="O1505" s="168" t="str">
        <f t="shared" si="150"/>
        <v>PH.IC.CV.272201.01</v>
      </c>
      <c r="Q1505" s="168" t="str">
        <f t="shared" si="151"/>
        <v>CL.IC.CV.272201.01</v>
      </c>
      <c r="Z1505" s="167" t="s">
        <v>1772</v>
      </c>
      <c r="AA1505" s="167">
        <v>1157</v>
      </c>
    </row>
    <row r="1506" spans="1:27" s="167" customFormat="1" ht="15">
      <c r="A1506" s="167" t="s">
        <v>12003</v>
      </c>
      <c r="C1506" s="61" t="s">
        <v>1771</v>
      </c>
      <c r="E1506" s="61" t="s">
        <v>7874</v>
      </c>
      <c r="F1506" s="167" t="s">
        <v>1768</v>
      </c>
      <c r="G1506" s="167" t="s">
        <v>11139</v>
      </c>
      <c r="H1506" s="62" t="s">
        <v>12030</v>
      </c>
      <c r="I1506" s="167" t="s">
        <v>11139</v>
      </c>
      <c r="J1506" s="63" t="str">
        <f t="shared" ref="J1506:J1569" si="153">CONCATENATE("IC.CV.",C1506,E1506,H1506)</f>
        <v>IC.CV.272202</v>
      </c>
      <c r="K1506" s="61" t="s">
        <v>12906</v>
      </c>
      <c r="L1506" s="167" t="str">
        <f t="shared" si="152"/>
        <v>Labeled</v>
      </c>
      <c r="M1506" s="168" t="str">
        <f t="shared" ref="M1506:M1569" si="154">CONCATENATE("PI.",J1506,".",K1506)</f>
        <v>PI.IC.CV.272202.01</v>
      </c>
      <c r="N1506" s="168"/>
      <c r="O1506" s="168" t="str">
        <f t="shared" ref="O1506:O1569" si="155">CONCATENATE("PH.",J1506,".",K1506)</f>
        <v>PH.IC.CV.272202.01</v>
      </c>
      <c r="Q1506" s="168" t="str">
        <f t="shared" ref="Q1506:Q1569" si="156">CONCATENATE("CL.",J1506,".",K1506)</f>
        <v>CL.IC.CV.272202.01</v>
      </c>
      <c r="Z1506" s="167" t="s">
        <v>1772</v>
      </c>
      <c r="AA1506" s="167">
        <v>1157</v>
      </c>
    </row>
    <row r="1507" spans="1:27" s="167" customFormat="1" ht="15">
      <c r="A1507" s="167" t="s">
        <v>12003</v>
      </c>
      <c r="C1507" s="61" t="s">
        <v>1771</v>
      </c>
      <c r="E1507" s="61" t="s">
        <v>7874</v>
      </c>
      <c r="F1507" s="167" t="s">
        <v>1768</v>
      </c>
      <c r="G1507" s="167" t="s">
        <v>11140</v>
      </c>
      <c r="H1507" s="62" t="s">
        <v>12032</v>
      </c>
      <c r="I1507" s="167" t="s">
        <v>11140</v>
      </c>
      <c r="J1507" s="63" t="str">
        <f t="shared" si="153"/>
        <v>IC.CV.272203</v>
      </c>
      <c r="K1507" s="61" t="s">
        <v>12906</v>
      </c>
      <c r="L1507" s="167" t="str">
        <f t="shared" si="152"/>
        <v>Removed</v>
      </c>
      <c r="M1507" s="168" t="str">
        <f t="shared" si="154"/>
        <v>PI.IC.CV.272203.01</v>
      </c>
      <c r="N1507" s="168"/>
      <c r="O1507" s="168" t="str">
        <f t="shared" si="155"/>
        <v>PH.IC.CV.272203.01</v>
      </c>
      <c r="Q1507" s="168" t="str">
        <f t="shared" si="156"/>
        <v>CL.IC.CV.272203.01</v>
      </c>
      <c r="Z1507" s="167" t="s">
        <v>1772</v>
      </c>
      <c r="AA1507" s="167">
        <v>1157</v>
      </c>
    </row>
    <row r="1508" spans="1:27" s="167" customFormat="1" ht="15">
      <c r="A1508" s="167" t="s">
        <v>12003</v>
      </c>
      <c r="C1508" s="61" t="s">
        <v>1771</v>
      </c>
      <c r="E1508" s="61" t="s">
        <v>7874</v>
      </c>
      <c r="F1508" s="167" t="s">
        <v>1768</v>
      </c>
      <c r="G1508" s="167" t="s">
        <v>11141</v>
      </c>
      <c r="H1508" s="62" t="s">
        <v>12028</v>
      </c>
      <c r="I1508" s="167" t="s">
        <v>11485</v>
      </c>
      <c r="J1508" s="63" t="str">
        <f t="shared" si="153"/>
        <v>IC.CV.272204</v>
      </c>
      <c r="K1508" s="61" t="s">
        <v>12906</v>
      </c>
      <c r="L1508" s="167" t="str">
        <f t="shared" si="152"/>
        <v>Number: specify</v>
      </c>
      <c r="M1508" s="168" t="str">
        <f t="shared" si="154"/>
        <v>PI.IC.CV.272204.01</v>
      </c>
      <c r="N1508" s="168"/>
      <c r="O1508" s="168" t="str">
        <f t="shared" si="155"/>
        <v>PH.IC.CV.272204.01</v>
      </c>
      <c r="Q1508" s="168" t="str">
        <f t="shared" si="156"/>
        <v>CL.IC.CV.272204.01</v>
      </c>
      <c r="Z1508" s="167" t="s">
        <v>1772</v>
      </c>
      <c r="AA1508" s="167">
        <v>1157</v>
      </c>
    </row>
    <row r="1509" spans="1:27" s="167" customFormat="1" ht="15">
      <c r="A1509" s="167" t="s">
        <v>12003</v>
      </c>
      <c r="C1509" s="61" t="s">
        <v>1771</v>
      </c>
      <c r="E1509" s="61" t="s">
        <v>7874</v>
      </c>
      <c r="F1509" s="167" t="s">
        <v>1768</v>
      </c>
      <c r="G1509" s="167" t="s">
        <v>1648</v>
      </c>
      <c r="H1509" s="62" t="s">
        <v>1656</v>
      </c>
      <c r="I1509" s="167" t="s">
        <v>1649</v>
      </c>
      <c r="J1509" s="63" t="str">
        <f t="shared" si="153"/>
        <v>IC.CV.272205</v>
      </c>
      <c r="K1509" s="61" t="s">
        <v>12906</v>
      </c>
      <c r="L1509" s="167" t="str">
        <f t="shared" si="152"/>
        <v>Uncapped</v>
      </c>
      <c r="M1509" s="168" t="str">
        <f t="shared" si="154"/>
        <v>PI.IC.CV.272205.01</v>
      </c>
      <c r="N1509" s="168"/>
      <c r="O1509" s="168" t="str">
        <f t="shared" si="155"/>
        <v>PH.IC.CV.272205.01</v>
      </c>
      <c r="Q1509" s="168" t="str">
        <f t="shared" si="156"/>
        <v>CL.IC.CV.272205.01</v>
      </c>
      <c r="Z1509" s="167" t="s">
        <v>1772</v>
      </c>
      <c r="AA1509" s="167">
        <v>1157</v>
      </c>
    </row>
    <row r="1510" spans="1:27" s="167" customFormat="1" ht="15">
      <c r="A1510" s="167" t="s">
        <v>12003</v>
      </c>
      <c r="C1510" s="61" t="s">
        <v>1771</v>
      </c>
      <c r="D1510" s="167" t="s">
        <v>11486</v>
      </c>
      <c r="E1510" s="61" t="s">
        <v>12288</v>
      </c>
      <c r="F1510" s="167" t="s">
        <v>1769</v>
      </c>
      <c r="G1510" s="167" t="s">
        <v>11488</v>
      </c>
      <c r="H1510" s="62" t="s">
        <v>11848</v>
      </c>
      <c r="I1510" s="167" t="s">
        <v>11489</v>
      </c>
      <c r="J1510" s="63" t="str">
        <f t="shared" si="153"/>
        <v>IC.CV.272301</v>
      </c>
      <c r="K1510" s="61" t="s">
        <v>12906</v>
      </c>
      <c r="L1510" s="167" t="str">
        <f t="shared" si="152"/>
        <v>Temporary Epicardial</v>
      </c>
      <c r="M1510" s="168" t="str">
        <f t="shared" si="154"/>
        <v>PI.IC.CV.272301.01</v>
      </c>
      <c r="N1510" s="168"/>
      <c r="O1510" s="168" t="str">
        <f t="shared" si="155"/>
        <v>PH.IC.CV.272301.01</v>
      </c>
      <c r="Q1510" s="168" t="str">
        <f t="shared" si="156"/>
        <v>CL.IC.CV.272301.01</v>
      </c>
      <c r="Z1510" s="167" t="s">
        <v>1772</v>
      </c>
      <c r="AA1510" s="167">
        <v>1157</v>
      </c>
    </row>
    <row r="1511" spans="1:27" s="167" customFormat="1" ht="15">
      <c r="A1511" s="167" t="s">
        <v>12003</v>
      </c>
      <c r="C1511" s="61" t="s">
        <v>1771</v>
      </c>
      <c r="E1511" s="61" t="s">
        <v>12288</v>
      </c>
      <c r="F1511" s="167" t="s">
        <v>1769</v>
      </c>
      <c r="G1511" s="167" t="s">
        <v>11321</v>
      </c>
      <c r="H1511" s="62" t="s">
        <v>12030</v>
      </c>
      <c r="I1511" s="167" t="s">
        <v>10849</v>
      </c>
      <c r="J1511" s="63" t="str">
        <f t="shared" si="153"/>
        <v>IC.CV.272302</v>
      </c>
      <c r="K1511" s="61" t="s">
        <v>12906</v>
      </c>
      <c r="L1511" s="167" t="str">
        <f t="shared" si="152"/>
        <v>Temporary Transvenous</v>
      </c>
      <c r="M1511" s="168" t="str">
        <f t="shared" si="154"/>
        <v>PI.IC.CV.272302.01</v>
      </c>
      <c r="N1511" s="168"/>
      <c r="O1511" s="168" t="str">
        <f t="shared" si="155"/>
        <v>PH.IC.CV.272302.01</v>
      </c>
      <c r="Q1511" s="168" t="str">
        <f t="shared" si="156"/>
        <v>CL.IC.CV.272302.01</v>
      </c>
      <c r="Z1511" s="167" t="s">
        <v>1772</v>
      </c>
      <c r="AA1511" s="167">
        <v>1157</v>
      </c>
    </row>
    <row r="1512" spans="1:27" s="167" customFormat="1" ht="15">
      <c r="A1512" s="167" t="s">
        <v>12003</v>
      </c>
      <c r="C1512" s="61" t="s">
        <v>1771</v>
      </c>
      <c r="E1512" s="61" t="s">
        <v>12288</v>
      </c>
      <c r="F1512" s="167" t="s">
        <v>1769</v>
      </c>
      <c r="G1512" s="167" t="s">
        <v>10850</v>
      </c>
      <c r="H1512" s="62" t="s">
        <v>12032</v>
      </c>
      <c r="I1512" s="167" t="s">
        <v>10851</v>
      </c>
      <c r="J1512" s="63" t="str">
        <f t="shared" si="153"/>
        <v>IC.CV.272303</v>
      </c>
      <c r="K1512" s="61" t="s">
        <v>12906</v>
      </c>
      <c r="L1512" s="167" t="str">
        <f t="shared" si="152"/>
        <v>Temporary Transcutaneous</v>
      </c>
      <c r="M1512" s="168" t="str">
        <f t="shared" si="154"/>
        <v>PI.IC.CV.272303.01</v>
      </c>
      <c r="N1512" s="168"/>
      <c r="O1512" s="168" t="str">
        <f t="shared" si="155"/>
        <v>PH.IC.CV.272303.01</v>
      </c>
      <c r="Q1512" s="168" t="str">
        <f t="shared" si="156"/>
        <v>CL.IC.CV.272303.01</v>
      </c>
      <c r="Z1512" s="167" t="s">
        <v>1772</v>
      </c>
      <c r="AA1512" s="167">
        <v>1157</v>
      </c>
    </row>
    <row r="1513" spans="1:27" s="167" customFormat="1" ht="15">
      <c r="A1513" s="167" t="s">
        <v>12003</v>
      </c>
      <c r="C1513" s="61" t="s">
        <v>1771</v>
      </c>
      <c r="E1513" s="61" t="s">
        <v>12288</v>
      </c>
      <c r="F1513" s="167" t="s">
        <v>1769</v>
      </c>
      <c r="G1513" s="167" t="s">
        <v>10852</v>
      </c>
      <c r="H1513" s="62" t="s">
        <v>12028</v>
      </c>
      <c r="I1513" s="167" t="s">
        <v>10853</v>
      </c>
      <c r="J1513" s="63" t="str">
        <f t="shared" si="153"/>
        <v>IC.CV.272304</v>
      </c>
      <c r="K1513" s="61" t="s">
        <v>12906</v>
      </c>
      <c r="L1513" s="167" t="str">
        <f t="shared" si="152"/>
        <v>Pacemaker Permanent</v>
      </c>
      <c r="M1513" s="168" t="str">
        <f t="shared" si="154"/>
        <v>PI.IC.CV.272304.01</v>
      </c>
      <c r="N1513" s="168"/>
      <c r="O1513" s="168" t="str">
        <f t="shared" si="155"/>
        <v>PH.IC.CV.272304.01</v>
      </c>
      <c r="Q1513" s="168" t="str">
        <f t="shared" si="156"/>
        <v>CL.IC.CV.272304.01</v>
      </c>
      <c r="Z1513" s="167" t="s">
        <v>1772</v>
      </c>
      <c r="AA1513" s="167">
        <v>1157</v>
      </c>
    </row>
    <row r="1514" spans="1:27" s="167" customFormat="1" ht="15">
      <c r="A1514" s="167" t="s">
        <v>12003</v>
      </c>
      <c r="C1514" s="61" t="s">
        <v>1771</v>
      </c>
      <c r="E1514" s="61" t="s">
        <v>12288</v>
      </c>
      <c r="F1514" s="167" t="s">
        <v>1769</v>
      </c>
      <c r="G1514" s="167" t="s">
        <v>10854</v>
      </c>
      <c r="H1514" s="62" t="s">
        <v>12210</v>
      </c>
      <c r="I1514" s="167" t="s">
        <v>10855</v>
      </c>
      <c r="J1514" s="63" t="str">
        <f t="shared" si="153"/>
        <v>IC.CV.272305</v>
      </c>
      <c r="K1514" s="61" t="s">
        <v>12906</v>
      </c>
      <c r="L1514" s="167" t="str">
        <f t="shared" si="152"/>
        <v>Pacemaker permanent Biventricular</v>
      </c>
      <c r="M1514" s="168" t="str">
        <f t="shared" si="154"/>
        <v>PI.IC.CV.272305.01</v>
      </c>
      <c r="N1514" s="168"/>
      <c r="O1514" s="168" t="str">
        <f t="shared" si="155"/>
        <v>PH.IC.CV.272305.01</v>
      </c>
      <c r="Q1514" s="168" t="str">
        <f t="shared" si="156"/>
        <v>CL.IC.CV.272305.01</v>
      </c>
      <c r="Z1514" s="167" t="s">
        <v>1772</v>
      </c>
      <c r="AA1514" s="167">
        <v>1157</v>
      </c>
    </row>
    <row r="1515" spans="1:27" s="167" customFormat="1" ht="15">
      <c r="A1515" s="167" t="s">
        <v>12003</v>
      </c>
      <c r="C1515" s="61" t="s">
        <v>1771</v>
      </c>
      <c r="E1515" s="61" t="s">
        <v>12288</v>
      </c>
      <c r="F1515" s="167" t="s">
        <v>1769</v>
      </c>
      <c r="G1515" s="167" t="s">
        <v>10856</v>
      </c>
      <c r="H1515" s="62" t="s">
        <v>12212</v>
      </c>
      <c r="I1515" s="167" t="s">
        <v>10857</v>
      </c>
      <c r="J1515" s="63" t="str">
        <f t="shared" si="153"/>
        <v>IC.CV.272306</v>
      </c>
      <c r="K1515" s="61" t="s">
        <v>12906</v>
      </c>
      <c r="L1515" s="167" t="str">
        <f t="shared" si="152"/>
        <v>Implantable Defibrillator</v>
      </c>
      <c r="M1515" s="168" t="str">
        <f t="shared" si="154"/>
        <v>PI.IC.CV.272306.01</v>
      </c>
      <c r="N1515" s="168"/>
      <c r="O1515" s="168" t="str">
        <f t="shared" si="155"/>
        <v>PH.IC.CV.272306.01</v>
      </c>
      <c r="Q1515" s="168" t="str">
        <f t="shared" si="156"/>
        <v>CL.IC.CV.272306.01</v>
      </c>
      <c r="Z1515" s="167" t="s">
        <v>1772</v>
      </c>
      <c r="AA1515" s="167">
        <v>1157</v>
      </c>
    </row>
    <row r="1516" spans="1:27" s="167" customFormat="1" ht="15">
      <c r="A1516" s="167" t="s">
        <v>12003</v>
      </c>
      <c r="C1516" s="61" t="s">
        <v>1771</v>
      </c>
      <c r="D1516" s="167" t="s">
        <v>11004</v>
      </c>
      <c r="E1516" s="61" t="s">
        <v>7055</v>
      </c>
      <c r="F1516" s="167" t="s">
        <v>11005</v>
      </c>
      <c r="G1516" s="167" t="s">
        <v>11006</v>
      </c>
      <c r="H1516" s="62" t="s">
        <v>11848</v>
      </c>
      <c r="I1516" s="167" t="s">
        <v>11007</v>
      </c>
      <c r="J1516" s="63" t="str">
        <f t="shared" si="153"/>
        <v>IC.CV.272401</v>
      </c>
      <c r="K1516" s="61" t="s">
        <v>12906</v>
      </c>
      <c r="L1516" s="167" t="str">
        <f t="shared" si="152"/>
        <v>100 percent pacing</v>
      </c>
      <c r="M1516" s="168" t="str">
        <f t="shared" si="154"/>
        <v>PI.IC.CV.272401.01</v>
      </c>
      <c r="N1516" s="168"/>
      <c r="O1516" s="168" t="str">
        <f t="shared" si="155"/>
        <v>PH.IC.CV.272401.01</v>
      </c>
      <c r="Q1516" s="168" t="str">
        <f t="shared" si="156"/>
        <v>CL.IC.CV.272401.01</v>
      </c>
      <c r="Z1516" s="167" t="s">
        <v>1772</v>
      </c>
      <c r="AA1516" s="167">
        <v>1157</v>
      </c>
    </row>
    <row r="1517" spans="1:27" s="167" customFormat="1" ht="15">
      <c r="A1517" s="167" t="s">
        <v>12003</v>
      </c>
      <c r="C1517" s="61" t="s">
        <v>1771</v>
      </c>
      <c r="E1517" s="61" t="s">
        <v>7055</v>
      </c>
      <c r="F1517" s="167" t="s">
        <v>11005</v>
      </c>
      <c r="G1517" s="167" t="s">
        <v>11012</v>
      </c>
      <c r="H1517" s="62" t="s">
        <v>12030</v>
      </c>
      <c r="I1517" s="167" t="s">
        <v>11013</v>
      </c>
      <c r="J1517" s="63" t="str">
        <f t="shared" si="153"/>
        <v>IC.CV.272402</v>
      </c>
      <c r="K1517" s="61" t="s">
        <v>12906</v>
      </c>
      <c r="L1517" s="167" t="str">
        <f t="shared" si="152"/>
        <v>Intermittent pacing</v>
      </c>
      <c r="M1517" s="168" t="str">
        <f t="shared" si="154"/>
        <v>PI.IC.CV.272402.01</v>
      </c>
      <c r="N1517" s="168"/>
      <c r="O1517" s="168" t="str">
        <f t="shared" si="155"/>
        <v>PH.IC.CV.272402.01</v>
      </c>
      <c r="Q1517" s="168" t="str">
        <f t="shared" si="156"/>
        <v>CL.IC.CV.272402.01</v>
      </c>
      <c r="Z1517" s="167" t="s">
        <v>1772</v>
      </c>
      <c r="AA1517" s="167">
        <v>1157</v>
      </c>
    </row>
    <row r="1518" spans="1:27" s="167" customFormat="1" ht="15">
      <c r="A1518" s="167" t="s">
        <v>2547</v>
      </c>
      <c r="C1518" s="61" t="s">
        <v>1771</v>
      </c>
      <c r="E1518" s="61" t="s">
        <v>7055</v>
      </c>
      <c r="F1518" s="167" t="s">
        <v>11004</v>
      </c>
      <c r="G1518" s="61" t="s">
        <v>11014</v>
      </c>
      <c r="H1518" s="62" t="s">
        <v>12863</v>
      </c>
      <c r="I1518" s="62" t="s">
        <v>11015</v>
      </c>
      <c r="J1518" s="63" t="str">
        <f t="shared" si="153"/>
        <v>IC.CV.272403</v>
      </c>
      <c r="K1518" s="61" t="s">
        <v>12906</v>
      </c>
      <c r="L1518" s="167" t="str">
        <f t="shared" si="152"/>
        <v>0 to 100%</v>
      </c>
      <c r="M1518" s="168" t="str">
        <f t="shared" si="154"/>
        <v>PI.IC.CV.272403.01</v>
      </c>
      <c r="N1518" s="168"/>
      <c r="O1518" s="168" t="str">
        <f t="shared" si="155"/>
        <v>PH.IC.CV.272403.01</v>
      </c>
      <c r="Q1518" s="168" t="str">
        <f t="shared" si="156"/>
        <v>CL.IC.CV.272403.01</v>
      </c>
      <c r="Z1518" s="167" t="s">
        <v>1772</v>
      </c>
      <c r="AA1518" s="167">
        <v>1157</v>
      </c>
    </row>
    <row r="1519" spans="1:27" s="167" customFormat="1" ht="15">
      <c r="A1519" s="167" t="s">
        <v>12003</v>
      </c>
      <c r="C1519" s="61" t="s">
        <v>1771</v>
      </c>
      <c r="D1519" s="167" t="s">
        <v>11016</v>
      </c>
      <c r="E1519" s="61" t="s">
        <v>5952</v>
      </c>
      <c r="F1519" s="167" t="s">
        <v>1770</v>
      </c>
      <c r="G1519" s="167" t="s">
        <v>9286</v>
      </c>
      <c r="H1519" s="62" t="s">
        <v>11848</v>
      </c>
      <c r="I1519" s="167" t="s">
        <v>9286</v>
      </c>
      <c r="J1519" s="63" t="str">
        <f t="shared" si="153"/>
        <v>IC.CV.272501</v>
      </c>
      <c r="K1519" s="61" t="s">
        <v>12906</v>
      </c>
      <c r="L1519" s="167" t="str">
        <f t="shared" si="152"/>
        <v>Changed</v>
      </c>
      <c r="M1519" s="168" t="str">
        <f t="shared" si="154"/>
        <v>PI.IC.CV.272501.01</v>
      </c>
      <c r="N1519" s="168"/>
      <c r="O1519" s="168" t="str">
        <f t="shared" si="155"/>
        <v>PH.IC.CV.272501.01</v>
      </c>
      <c r="Q1519" s="168" t="str">
        <f t="shared" si="156"/>
        <v>CL.IC.CV.272501.01</v>
      </c>
      <c r="Z1519" s="167" t="s">
        <v>1772</v>
      </c>
      <c r="AA1519" s="167">
        <v>1157</v>
      </c>
    </row>
    <row r="1520" spans="1:27" s="167" customFormat="1" ht="15">
      <c r="A1520" s="167" t="s">
        <v>12003</v>
      </c>
      <c r="C1520" s="61" t="s">
        <v>1771</v>
      </c>
      <c r="E1520" s="61" t="s">
        <v>5952</v>
      </c>
      <c r="F1520" s="167" t="s">
        <v>1770</v>
      </c>
      <c r="G1520" s="167" t="s">
        <v>10868</v>
      </c>
      <c r="H1520" s="62" t="s">
        <v>12030</v>
      </c>
      <c r="I1520" s="167" t="s">
        <v>10868</v>
      </c>
      <c r="J1520" s="63" t="str">
        <f t="shared" si="153"/>
        <v>IC.CV.272502</v>
      </c>
      <c r="K1520" s="61" t="s">
        <v>12906</v>
      </c>
      <c r="L1520" s="167" t="str">
        <f t="shared" si="152"/>
        <v>Change not needed</v>
      </c>
      <c r="M1520" s="168" t="str">
        <f t="shared" si="154"/>
        <v>PI.IC.CV.272502.01</v>
      </c>
      <c r="N1520" s="168"/>
      <c r="O1520" s="168" t="str">
        <f t="shared" si="155"/>
        <v>PH.IC.CV.272502.01</v>
      </c>
      <c r="Q1520" s="168" t="str">
        <f t="shared" si="156"/>
        <v>CL.IC.CV.272502.01</v>
      </c>
      <c r="Z1520" s="167" t="s">
        <v>1772</v>
      </c>
      <c r="AA1520" s="167">
        <v>1157</v>
      </c>
    </row>
    <row r="1521" spans="1:45" s="167" customFormat="1" ht="15">
      <c r="A1521" s="167" t="s">
        <v>12003</v>
      </c>
      <c r="C1521" s="61" t="s">
        <v>1771</v>
      </c>
      <c r="E1521" s="61" t="s">
        <v>5952</v>
      </c>
      <c r="F1521" s="167" t="s">
        <v>1770</v>
      </c>
      <c r="G1521" s="167" t="s">
        <v>10869</v>
      </c>
      <c r="H1521" s="62" t="s">
        <v>12863</v>
      </c>
      <c r="I1521" s="167" t="s">
        <v>10730</v>
      </c>
      <c r="J1521" s="63" t="str">
        <f t="shared" si="153"/>
        <v>IC.CV.272503</v>
      </c>
      <c r="K1521" s="61" t="s">
        <v>12906</v>
      </c>
      <c r="L1521" s="167" t="str">
        <f t="shared" si="152"/>
        <v xml:space="preserve">Specify date: </v>
      </c>
      <c r="M1521" s="168" t="str">
        <f t="shared" si="154"/>
        <v>PI.IC.CV.272503.01</v>
      </c>
      <c r="N1521" s="168"/>
      <c r="O1521" s="168" t="str">
        <f t="shared" si="155"/>
        <v>PH.IC.CV.272503.01</v>
      </c>
      <c r="Q1521" s="168" t="str">
        <f t="shared" si="156"/>
        <v>CL.IC.CV.272503.01</v>
      </c>
      <c r="Z1521" s="167" t="s">
        <v>1772</v>
      </c>
      <c r="AA1521" s="167">
        <v>1157</v>
      </c>
    </row>
    <row r="1522" spans="1:45" s="167" customFormat="1" ht="15">
      <c r="A1522" s="167" t="s">
        <v>12003</v>
      </c>
      <c r="B1522" s="167" t="s">
        <v>13624</v>
      </c>
      <c r="C1522" s="61" t="s">
        <v>9144</v>
      </c>
      <c r="D1522" s="167" t="s">
        <v>7851</v>
      </c>
      <c r="E1522" s="61" t="s">
        <v>1702</v>
      </c>
      <c r="F1522" s="167" t="s">
        <v>10979</v>
      </c>
      <c r="G1522" s="167" t="s">
        <v>11566</v>
      </c>
      <c r="H1522" s="62" t="s">
        <v>11848</v>
      </c>
      <c r="I1522" s="167" t="s">
        <v>11567</v>
      </c>
      <c r="J1522" s="63" t="str">
        <f t="shared" si="153"/>
        <v>IC.CV.280101</v>
      </c>
      <c r="K1522" s="61" t="s">
        <v>1702</v>
      </c>
      <c r="L1522" s="167" t="str">
        <f t="shared" si="152"/>
        <v xml:space="preserve">     Gauze</v>
      </c>
      <c r="M1522" s="168" t="str">
        <f t="shared" si="154"/>
        <v>PI.IC.CV.280101.01</v>
      </c>
      <c r="N1522" s="168"/>
      <c r="O1522" s="168" t="str">
        <f t="shared" si="155"/>
        <v>PH.IC.CV.280101.01</v>
      </c>
      <c r="Q1522" s="168" t="str">
        <f t="shared" si="156"/>
        <v>CL.IC.CV.280101.01</v>
      </c>
      <c r="AF1522" s="167" t="s">
        <v>12773</v>
      </c>
      <c r="AG1522" s="167">
        <v>1373</v>
      </c>
    </row>
    <row r="1523" spans="1:45" s="167" customFormat="1" ht="15">
      <c r="A1523" s="167" t="s">
        <v>12003</v>
      </c>
      <c r="C1523" s="61" t="s">
        <v>9144</v>
      </c>
      <c r="E1523" s="61" t="s">
        <v>1702</v>
      </c>
      <c r="F1523" s="167" t="s">
        <v>10979</v>
      </c>
      <c r="G1523" s="167" t="s">
        <v>11568</v>
      </c>
      <c r="H1523" s="62" t="s">
        <v>12030</v>
      </c>
      <c r="I1523" s="167" t="s">
        <v>11569</v>
      </c>
      <c r="J1523" s="63" t="str">
        <f t="shared" si="153"/>
        <v>IC.CV.280102</v>
      </c>
      <c r="K1523" s="61" t="s">
        <v>1702</v>
      </c>
      <c r="L1523" s="167" t="str">
        <f t="shared" si="152"/>
        <v xml:space="preserve">     Pressure</v>
      </c>
      <c r="M1523" s="168" t="str">
        <f t="shared" si="154"/>
        <v>PI.IC.CV.280102.01</v>
      </c>
      <c r="N1523" s="168"/>
      <c r="O1523" s="168" t="str">
        <f t="shared" si="155"/>
        <v>PH.IC.CV.280102.01</v>
      </c>
      <c r="Q1523" s="168" t="str">
        <f t="shared" si="156"/>
        <v>CL.IC.CV.280102.01</v>
      </c>
      <c r="AF1523" s="167" t="s">
        <v>12773</v>
      </c>
      <c r="AG1523" s="167">
        <v>1373</v>
      </c>
    </row>
    <row r="1524" spans="1:45" s="167" customFormat="1" ht="15">
      <c r="A1524" s="167" t="s">
        <v>12003</v>
      </c>
      <c r="C1524" s="61" t="s">
        <v>9144</v>
      </c>
      <c r="E1524" s="61" t="s">
        <v>1702</v>
      </c>
      <c r="F1524" s="167" t="s">
        <v>10979</v>
      </c>
      <c r="G1524" s="167" t="s">
        <v>10980</v>
      </c>
      <c r="H1524" s="62" t="s">
        <v>12032</v>
      </c>
      <c r="I1524" s="167" t="s">
        <v>11571</v>
      </c>
      <c r="J1524" s="63" t="str">
        <f t="shared" si="153"/>
        <v>IC.CV.280103</v>
      </c>
      <c r="K1524" s="61" t="s">
        <v>1702</v>
      </c>
      <c r="L1524" s="167" t="str">
        <f t="shared" si="152"/>
        <v xml:space="preserve">     Antimicrobial disk</v>
      </c>
      <c r="M1524" s="168" t="str">
        <f t="shared" si="154"/>
        <v>PI.IC.CV.280103.01</v>
      </c>
      <c r="N1524" s="168"/>
      <c r="O1524" s="168" t="str">
        <f t="shared" si="155"/>
        <v>PH.IC.CV.280103.01</v>
      </c>
      <c r="Q1524" s="168" t="str">
        <f t="shared" si="156"/>
        <v>CL.IC.CV.280103.01</v>
      </c>
      <c r="AF1524" s="167" t="s">
        <v>12773</v>
      </c>
      <c r="AG1524" s="167">
        <v>1373</v>
      </c>
    </row>
    <row r="1525" spans="1:45" s="167" customFormat="1" ht="15">
      <c r="A1525" s="167" t="s">
        <v>12003</v>
      </c>
      <c r="C1525" s="61" t="s">
        <v>9144</v>
      </c>
      <c r="E1525" s="61" t="s">
        <v>1702</v>
      </c>
      <c r="F1525" s="167" t="s">
        <v>10979</v>
      </c>
      <c r="G1525" s="167" t="s">
        <v>11069</v>
      </c>
      <c r="H1525" s="62" t="s">
        <v>12028</v>
      </c>
      <c r="I1525" s="167" t="s">
        <v>11070</v>
      </c>
      <c r="J1525" s="63" t="str">
        <f t="shared" si="153"/>
        <v>IC.CV.280104</v>
      </c>
      <c r="K1525" s="61" t="s">
        <v>1702</v>
      </c>
      <c r="L1525" s="167" t="str">
        <f t="shared" si="152"/>
        <v xml:space="preserve">     Transparent (Opsite, Tegaderm)</v>
      </c>
      <c r="M1525" s="168" t="str">
        <f t="shared" si="154"/>
        <v>PI.IC.CV.280104.01</v>
      </c>
      <c r="N1525" s="168"/>
      <c r="O1525" s="168" t="str">
        <f t="shared" si="155"/>
        <v>PH.IC.CV.280104.01</v>
      </c>
      <c r="Q1525" s="168" t="str">
        <f t="shared" si="156"/>
        <v>CL.IC.CV.280104.01</v>
      </c>
      <c r="AF1525" s="167" t="s">
        <v>12773</v>
      </c>
      <c r="AG1525" s="167">
        <v>1373</v>
      </c>
    </row>
    <row r="1526" spans="1:45" s="167" customFormat="1" ht="15">
      <c r="A1526" s="167" t="s">
        <v>12003</v>
      </c>
      <c r="C1526" s="61" t="s">
        <v>9144</v>
      </c>
      <c r="E1526" s="61" t="s">
        <v>1702</v>
      </c>
      <c r="F1526" s="167" t="s">
        <v>10979</v>
      </c>
      <c r="G1526" s="167" t="s">
        <v>11572</v>
      </c>
      <c r="H1526" s="62" t="s">
        <v>12210</v>
      </c>
      <c r="I1526" s="167" t="s">
        <v>11573</v>
      </c>
      <c r="J1526" s="63" t="str">
        <f t="shared" si="153"/>
        <v>IC.CV.280105</v>
      </c>
      <c r="K1526" s="61" t="s">
        <v>1702</v>
      </c>
      <c r="L1526" s="167" t="str">
        <f t="shared" si="152"/>
        <v xml:space="preserve">     None (open to air)</v>
      </c>
      <c r="M1526" s="168" t="str">
        <f t="shared" si="154"/>
        <v>PI.IC.CV.280105.01</v>
      </c>
      <c r="N1526" s="168"/>
      <c r="O1526" s="168" t="str">
        <f t="shared" si="155"/>
        <v>PH.IC.CV.280105.01</v>
      </c>
      <c r="Q1526" s="168" t="str">
        <f t="shared" si="156"/>
        <v>CL.IC.CV.280105.01</v>
      </c>
      <c r="AF1526" s="167" t="s">
        <v>12773</v>
      </c>
      <c r="AG1526" s="167">
        <v>1373</v>
      </c>
    </row>
    <row r="1527" spans="1:45" s="167" customFormat="1" ht="15">
      <c r="A1527" s="167" t="s">
        <v>12003</v>
      </c>
      <c r="C1527" s="61" t="s">
        <v>9144</v>
      </c>
      <c r="E1527" s="61" t="s">
        <v>1702</v>
      </c>
      <c r="F1527" s="167" t="s">
        <v>10979</v>
      </c>
      <c r="G1527" s="167" t="s">
        <v>11783</v>
      </c>
      <c r="H1527" s="62" t="s">
        <v>12212</v>
      </c>
      <c r="I1527" s="167" t="s">
        <v>12437</v>
      </c>
      <c r="J1527" s="63" t="str">
        <f t="shared" si="153"/>
        <v>IC.CV.280106</v>
      </c>
      <c r="K1527" s="61" t="s">
        <v>1702</v>
      </c>
      <c r="L1527" s="167" t="str">
        <f t="shared" si="152"/>
        <v xml:space="preserve">     Other:  specify</v>
      </c>
      <c r="M1527" s="168" t="str">
        <f t="shared" si="154"/>
        <v>PI.IC.CV.280106.01</v>
      </c>
      <c r="N1527" s="168"/>
      <c r="O1527" s="168" t="str">
        <f t="shared" si="155"/>
        <v>PH.IC.CV.280106.01</v>
      </c>
      <c r="Q1527" s="168" t="str">
        <f t="shared" si="156"/>
        <v>CL.IC.CV.280106.01</v>
      </c>
      <c r="AF1527" s="167" t="s">
        <v>12773</v>
      </c>
      <c r="AG1527" s="167">
        <v>1373</v>
      </c>
    </row>
    <row r="1528" spans="1:45" s="167" customFormat="1" ht="15">
      <c r="A1528" s="167" t="s">
        <v>12003</v>
      </c>
      <c r="C1528" s="61" t="s">
        <v>9144</v>
      </c>
      <c r="E1528" s="61" t="s">
        <v>1702</v>
      </c>
      <c r="F1528" s="167" t="s">
        <v>10979</v>
      </c>
      <c r="G1528" s="167" t="s">
        <v>11574</v>
      </c>
      <c r="H1528" s="62" t="s">
        <v>12225</v>
      </c>
      <c r="I1528" s="167" t="s">
        <v>11575</v>
      </c>
      <c r="J1528" s="63" t="str">
        <f t="shared" si="153"/>
        <v>IC.CV.280107</v>
      </c>
      <c r="K1528" s="61" t="s">
        <v>1702</v>
      </c>
      <c r="L1528" s="167" t="str">
        <f t="shared" si="152"/>
        <v xml:space="preserve">     Clean, dry and intact</v>
      </c>
      <c r="M1528" s="168" t="str">
        <f t="shared" si="154"/>
        <v>PI.IC.CV.280107.01</v>
      </c>
      <c r="N1528" s="168"/>
      <c r="O1528" s="168" t="str">
        <f t="shared" si="155"/>
        <v>PH.IC.CV.280107.01</v>
      </c>
      <c r="Q1528" s="168" t="str">
        <f t="shared" si="156"/>
        <v>CL.IC.CV.280107.01</v>
      </c>
      <c r="AF1528" s="167" t="s">
        <v>12773</v>
      </c>
      <c r="AG1528" s="167">
        <v>1373</v>
      </c>
    </row>
    <row r="1529" spans="1:45" s="167" customFormat="1" ht="15">
      <c r="A1529" s="167" t="s">
        <v>12003</v>
      </c>
      <c r="C1529" s="61" t="s">
        <v>9144</v>
      </c>
      <c r="E1529" s="61" t="s">
        <v>1702</v>
      </c>
      <c r="F1529" s="167" t="s">
        <v>10979</v>
      </c>
      <c r="G1529" s="167" t="s">
        <v>10981</v>
      </c>
      <c r="H1529" s="62" t="s">
        <v>11638</v>
      </c>
      <c r="I1529" s="167" t="s">
        <v>11411</v>
      </c>
      <c r="J1529" s="63" t="str">
        <f t="shared" si="153"/>
        <v>IC.CV.280108</v>
      </c>
      <c r="K1529" s="61" t="s">
        <v>1702</v>
      </c>
      <c r="L1529" s="167" t="str">
        <f t="shared" si="152"/>
        <v xml:space="preserve">     Reinforced; specify date/time</v>
      </c>
      <c r="M1529" s="168" t="str">
        <f t="shared" si="154"/>
        <v>PI.IC.CV.280108.01</v>
      </c>
      <c r="N1529" s="168"/>
      <c r="O1529" s="168" t="str">
        <f t="shared" si="155"/>
        <v>PH.IC.CV.280108.01</v>
      </c>
      <c r="Q1529" s="168" t="str">
        <f t="shared" si="156"/>
        <v>CL.IC.CV.280108.01</v>
      </c>
      <c r="AF1529" s="167" t="s">
        <v>12773</v>
      </c>
      <c r="AG1529" s="167">
        <v>1373</v>
      </c>
    </row>
    <row r="1530" spans="1:45" s="167" customFormat="1" ht="15">
      <c r="A1530" s="167" t="s">
        <v>12003</v>
      </c>
      <c r="C1530" s="61" t="s">
        <v>9144</v>
      </c>
      <c r="E1530" s="61" t="s">
        <v>1702</v>
      </c>
      <c r="F1530" s="167" t="s">
        <v>10979</v>
      </c>
      <c r="G1530" s="167" t="s">
        <v>11958</v>
      </c>
      <c r="H1530" s="62" t="s">
        <v>11639</v>
      </c>
      <c r="I1530" s="167" t="s">
        <v>11393</v>
      </c>
      <c r="J1530" s="63" t="str">
        <f t="shared" si="153"/>
        <v>IC.CV.280109</v>
      </c>
      <c r="K1530" s="61" t="s">
        <v>1702</v>
      </c>
      <c r="L1530" s="167" t="str">
        <f t="shared" si="152"/>
        <v xml:space="preserve">     Changed:  specify date/time</v>
      </c>
      <c r="M1530" s="168" t="str">
        <f t="shared" si="154"/>
        <v>PI.IC.CV.280109.01</v>
      </c>
      <c r="N1530" s="168"/>
      <c r="O1530" s="168" t="str">
        <f t="shared" si="155"/>
        <v>PH.IC.CV.280109.01</v>
      </c>
      <c r="Q1530" s="168" t="str">
        <f t="shared" si="156"/>
        <v>CL.IC.CV.280109.01</v>
      </c>
      <c r="AF1530" s="167" t="s">
        <v>12773</v>
      </c>
      <c r="AG1530" s="167">
        <v>1373</v>
      </c>
    </row>
    <row r="1531" spans="1:45" s="167" customFormat="1" ht="15">
      <c r="A1531" s="167" t="s">
        <v>12003</v>
      </c>
      <c r="C1531" s="61" t="s">
        <v>9144</v>
      </c>
      <c r="E1531" s="61" t="s">
        <v>1702</v>
      </c>
      <c r="F1531" s="167" t="s">
        <v>10979</v>
      </c>
      <c r="G1531" s="167" t="s">
        <v>11470</v>
      </c>
      <c r="H1531" s="62" t="s">
        <v>11829</v>
      </c>
      <c r="I1531" s="167" t="s">
        <v>12157</v>
      </c>
      <c r="J1531" s="63" t="str">
        <f t="shared" si="153"/>
        <v>IC.CV.280110</v>
      </c>
      <c r="K1531" s="61" t="s">
        <v>1702</v>
      </c>
      <c r="L1531" s="167" t="str">
        <f t="shared" si="152"/>
        <v xml:space="preserve">     Drsg drainage none</v>
      </c>
      <c r="M1531" s="168" t="str">
        <f t="shared" si="154"/>
        <v>PI.IC.CV.280110.01</v>
      </c>
      <c r="N1531" s="168"/>
      <c r="O1531" s="168" t="str">
        <f t="shared" si="155"/>
        <v>PH.IC.CV.280110.01</v>
      </c>
      <c r="Q1531" s="168" t="str">
        <f t="shared" si="156"/>
        <v>CL.IC.CV.280110.01</v>
      </c>
      <c r="AF1531" s="167" t="s">
        <v>12773</v>
      </c>
      <c r="AG1531" s="167">
        <v>1373</v>
      </c>
    </row>
    <row r="1532" spans="1:45" s="145" customFormat="1" ht="16">
      <c r="A1532" s="145" t="s">
        <v>12003</v>
      </c>
      <c r="C1532" s="170" t="s">
        <v>9144</v>
      </c>
      <c r="E1532" s="170" t="s">
        <v>1702</v>
      </c>
      <c r="F1532" s="145" t="s">
        <v>10979</v>
      </c>
      <c r="G1532" s="145" t="s">
        <v>14503</v>
      </c>
      <c r="H1532" s="170" t="s">
        <v>12099</v>
      </c>
      <c r="I1532" s="145" t="s">
        <v>11400</v>
      </c>
      <c r="J1532" s="171" t="str">
        <f t="shared" si="153"/>
        <v>IC.CV.280111</v>
      </c>
      <c r="K1532" s="170" t="s">
        <v>1702</v>
      </c>
      <c r="L1532" s="145" t="str">
        <f t="shared" si="152"/>
        <v xml:space="preserve">     Drsg scant amount Drainage</v>
      </c>
      <c r="M1532" s="171" t="str">
        <f t="shared" si="154"/>
        <v>PI.IC.CV.280111.01</v>
      </c>
      <c r="N1532" s="171"/>
      <c r="O1532" s="171" t="str">
        <f t="shared" si="155"/>
        <v>PH.IC.CV.280111.01</v>
      </c>
      <c r="Q1532" s="171" t="str">
        <f t="shared" si="156"/>
        <v>CL.IC.CV.280111.01</v>
      </c>
      <c r="AF1532" s="145" t="s">
        <v>12773</v>
      </c>
      <c r="AG1532" s="145">
        <v>1373</v>
      </c>
      <c r="AR1532" s="145" t="s">
        <v>12773</v>
      </c>
      <c r="AS1532" s="145">
        <v>1749</v>
      </c>
    </row>
    <row r="1533" spans="1:45" s="145" customFormat="1" ht="16">
      <c r="A1533" s="145" t="s">
        <v>12003</v>
      </c>
      <c r="C1533" s="170" t="s">
        <v>9144</v>
      </c>
      <c r="E1533" s="170" t="s">
        <v>1702</v>
      </c>
      <c r="F1533" s="145" t="s">
        <v>10979</v>
      </c>
      <c r="G1533" s="145" t="s">
        <v>14504</v>
      </c>
      <c r="H1533" s="170" t="s">
        <v>12100</v>
      </c>
      <c r="I1533" s="145" t="s">
        <v>11730</v>
      </c>
      <c r="J1533" s="171" t="str">
        <f t="shared" si="153"/>
        <v>IC.CV.280112</v>
      </c>
      <c r="K1533" s="170" t="s">
        <v>1702</v>
      </c>
      <c r="L1533" s="145" t="str">
        <f t="shared" si="152"/>
        <v xml:space="preserve">     Drsg small amount Drainage</v>
      </c>
      <c r="M1533" s="171" t="str">
        <f t="shared" si="154"/>
        <v>PI.IC.CV.280112.01</v>
      </c>
      <c r="N1533" s="171"/>
      <c r="O1533" s="171" t="str">
        <f t="shared" si="155"/>
        <v>PH.IC.CV.280112.01</v>
      </c>
      <c r="Q1533" s="171" t="str">
        <f t="shared" si="156"/>
        <v>CL.IC.CV.280112.01</v>
      </c>
      <c r="AF1533" s="145" t="s">
        <v>12773</v>
      </c>
      <c r="AG1533" s="145">
        <v>1373</v>
      </c>
      <c r="AR1533" s="145" t="s">
        <v>12773</v>
      </c>
      <c r="AS1533" s="145">
        <v>1749</v>
      </c>
    </row>
    <row r="1534" spans="1:45" s="145" customFormat="1" ht="16">
      <c r="A1534" s="145" t="s">
        <v>12003</v>
      </c>
      <c r="C1534" s="170" t="s">
        <v>9144</v>
      </c>
      <c r="E1534" s="170" t="s">
        <v>1702</v>
      </c>
      <c r="F1534" s="145" t="s">
        <v>10979</v>
      </c>
      <c r="G1534" s="145" t="s">
        <v>14505</v>
      </c>
      <c r="H1534" s="170" t="s">
        <v>12101</v>
      </c>
      <c r="I1534" s="145" t="s">
        <v>11732</v>
      </c>
      <c r="J1534" s="171" t="str">
        <f t="shared" si="153"/>
        <v>IC.CV.280113</v>
      </c>
      <c r="K1534" s="170" t="s">
        <v>1702</v>
      </c>
      <c r="L1534" s="145" t="str">
        <f t="shared" si="152"/>
        <v xml:space="preserve">     Drsg moderate amount Drainage</v>
      </c>
      <c r="M1534" s="171" t="str">
        <f t="shared" si="154"/>
        <v>PI.IC.CV.280113.01</v>
      </c>
      <c r="N1534" s="171"/>
      <c r="O1534" s="171" t="str">
        <f t="shared" si="155"/>
        <v>PH.IC.CV.280113.01</v>
      </c>
      <c r="Q1534" s="171" t="str">
        <f t="shared" si="156"/>
        <v>CL.IC.CV.280113.01</v>
      </c>
      <c r="AF1534" s="145" t="s">
        <v>12773</v>
      </c>
      <c r="AG1534" s="145">
        <v>1373</v>
      </c>
      <c r="AR1534" s="145" t="s">
        <v>12773</v>
      </c>
      <c r="AS1534" s="145">
        <v>1749</v>
      </c>
    </row>
    <row r="1535" spans="1:45" s="145" customFormat="1" ht="16">
      <c r="A1535" s="145" t="s">
        <v>12003</v>
      </c>
      <c r="C1535" s="170" t="s">
        <v>9144</v>
      </c>
      <c r="E1535" s="170" t="s">
        <v>1702</v>
      </c>
      <c r="F1535" s="145" t="s">
        <v>10979</v>
      </c>
      <c r="G1535" s="145" t="s">
        <v>14566</v>
      </c>
      <c r="H1535" s="170" t="s">
        <v>12102</v>
      </c>
      <c r="I1535" s="145" t="s">
        <v>11734</v>
      </c>
      <c r="J1535" s="171" t="str">
        <f t="shared" si="153"/>
        <v>IC.CV.280114</v>
      </c>
      <c r="K1535" s="170" t="s">
        <v>1702</v>
      </c>
      <c r="L1535" s="145" t="str">
        <f t="shared" si="152"/>
        <v xml:space="preserve">     Drsg large amount Drainage</v>
      </c>
      <c r="M1535" s="171" t="str">
        <f t="shared" si="154"/>
        <v>PI.IC.CV.280114.01</v>
      </c>
      <c r="N1535" s="171"/>
      <c r="O1535" s="171" t="str">
        <f t="shared" si="155"/>
        <v>PH.IC.CV.280114.01</v>
      </c>
      <c r="Q1535" s="171" t="str">
        <f t="shared" si="156"/>
        <v>CL.IC.CV.280114.01</v>
      </c>
      <c r="AF1535" s="145" t="s">
        <v>12773</v>
      </c>
      <c r="AG1535" s="145">
        <v>1373</v>
      </c>
      <c r="AR1535" s="145" t="s">
        <v>12773</v>
      </c>
      <c r="AS1535" s="145">
        <v>1749</v>
      </c>
    </row>
    <row r="1536" spans="1:45" s="145" customFormat="1" ht="16">
      <c r="A1536" s="145" t="s">
        <v>12003</v>
      </c>
      <c r="C1536" s="170" t="s">
        <v>9144</v>
      </c>
      <c r="E1536" s="170" t="s">
        <v>1702</v>
      </c>
      <c r="F1536" s="145" t="s">
        <v>10979</v>
      </c>
      <c r="G1536" s="145" t="s">
        <v>14508</v>
      </c>
      <c r="H1536" s="170" t="s">
        <v>11559</v>
      </c>
      <c r="I1536" s="145" t="s">
        <v>11753</v>
      </c>
      <c r="J1536" s="171" t="str">
        <f t="shared" si="153"/>
        <v>IC.CV.280115</v>
      </c>
      <c r="K1536" s="170" t="s">
        <v>1702</v>
      </c>
      <c r="L1536" s="145" t="str">
        <f t="shared" si="152"/>
        <v xml:space="preserve">     Drsg Drainage unchanged</v>
      </c>
      <c r="M1536" s="171" t="str">
        <f t="shared" si="154"/>
        <v>PI.IC.CV.280115.01</v>
      </c>
      <c r="N1536" s="171"/>
      <c r="O1536" s="171" t="str">
        <f t="shared" si="155"/>
        <v>PH.IC.CV.280115.01</v>
      </c>
      <c r="Q1536" s="171" t="str">
        <f t="shared" si="156"/>
        <v>CL.IC.CV.280115.01</v>
      </c>
      <c r="AF1536" s="145" t="s">
        <v>12773</v>
      </c>
      <c r="AG1536" s="145">
        <v>1373</v>
      </c>
      <c r="AR1536" s="145" t="s">
        <v>12773</v>
      </c>
      <c r="AS1536" s="145">
        <v>1749</v>
      </c>
    </row>
    <row r="1537" spans="1:45" s="145" customFormat="1" ht="16">
      <c r="A1537" s="145" t="s">
        <v>12003</v>
      </c>
      <c r="C1537" s="170" t="s">
        <v>9144</v>
      </c>
      <c r="E1537" s="170" t="s">
        <v>1702</v>
      </c>
      <c r="F1537" s="145" t="s">
        <v>10979</v>
      </c>
      <c r="G1537" s="145" t="s">
        <v>14509</v>
      </c>
      <c r="H1537" s="170" t="s">
        <v>11560</v>
      </c>
      <c r="I1537" s="145" t="s">
        <v>11752</v>
      </c>
      <c r="J1537" s="171" t="str">
        <f t="shared" si="153"/>
        <v>IC.CV.280116</v>
      </c>
      <c r="K1537" s="170" t="s">
        <v>1702</v>
      </c>
      <c r="L1537" s="145" t="str">
        <f t="shared" si="152"/>
        <v xml:space="preserve">     Drsg Drainage decreasing</v>
      </c>
      <c r="M1537" s="171" t="str">
        <f t="shared" si="154"/>
        <v>PI.IC.CV.280116.01</v>
      </c>
      <c r="N1537" s="171"/>
      <c r="O1537" s="171" t="str">
        <f t="shared" si="155"/>
        <v>PH.IC.CV.280116.01</v>
      </c>
      <c r="Q1537" s="171" t="str">
        <f t="shared" si="156"/>
        <v>CL.IC.CV.280116.01</v>
      </c>
      <c r="AF1537" s="145" t="s">
        <v>12773</v>
      </c>
      <c r="AG1537" s="145">
        <v>1373</v>
      </c>
      <c r="AR1537" s="145" t="s">
        <v>12773</v>
      </c>
      <c r="AS1537" s="145">
        <v>1749</v>
      </c>
    </row>
    <row r="1538" spans="1:45" s="145" customFormat="1" ht="16">
      <c r="A1538" s="145" t="s">
        <v>12003</v>
      </c>
      <c r="C1538" s="170" t="s">
        <v>9144</v>
      </c>
      <c r="E1538" s="170" t="s">
        <v>1702</v>
      </c>
      <c r="F1538" s="145" t="s">
        <v>10979</v>
      </c>
      <c r="G1538" s="145" t="s">
        <v>14510</v>
      </c>
      <c r="H1538" s="170" t="s">
        <v>11561</v>
      </c>
      <c r="I1538" s="145" t="s">
        <v>11583</v>
      </c>
      <c r="J1538" s="171" t="str">
        <f t="shared" si="153"/>
        <v>IC.CV.280117</v>
      </c>
      <c r="K1538" s="170" t="s">
        <v>1702</v>
      </c>
      <c r="L1538" s="145" t="str">
        <f t="shared" si="152"/>
        <v xml:space="preserve">     Drsg Drainage increasing</v>
      </c>
      <c r="M1538" s="171" t="str">
        <f t="shared" si="154"/>
        <v>PI.IC.CV.280117.01</v>
      </c>
      <c r="N1538" s="171"/>
      <c r="O1538" s="171" t="str">
        <f t="shared" si="155"/>
        <v>PH.IC.CV.280117.01</v>
      </c>
      <c r="Q1538" s="171" t="str">
        <f t="shared" si="156"/>
        <v>CL.IC.CV.280117.01</v>
      </c>
      <c r="AF1538" s="145" t="s">
        <v>12773</v>
      </c>
      <c r="AG1538" s="145">
        <v>1373</v>
      </c>
      <c r="AR1538" s="145" t="s">
        <v>12773</v>
      </c>
      <c r="AS1538" s="145">
        <v>1749</v>
      </c>
    </row>
    <row r="1539" spans="1:45" s="167" customFormat="1" ht="15">
      <c r="A1539" s="167" t="s">
        <v>2547</v>
      </c>
      <c r="C1539" s="61" t="s">
        <v>9144</v>
      </c>
      <c r="E1539" s="61" t="s">
        <v>1702</v>
      </c>
      <c r="F1539" s="167" t="s">
        <v>10728</v>
      </c>
      <c r="G1539" s="61" t="s">
        <v>10726</v>
      </c>
      <c r="H1539" s="62" t="s">
        <v>208</v>
      </c>
      <c r="I1539" s="62" t="s">
        <v>7565</v>
      </c>
      <c r="J1539" s="63" t="str">
        <f t="shared" si="153"/>
        <v>IC.CV.280118</v>
      </c>
      <c r="K1539" s="61" t="s">
        <v>1702</v>
      </c>
      <c r="L1539" s="167" t="str">
        <f t="shared" si="152"/>
        <v xml:space="preserve">   Stained</v>
      </c>
      <c r="M1539" s="168" t="str">
        <f t="shared" si="154"/>
        <v>PI.IC.CV.280118.01</v>
      </c>
      <c r="N1539" s="168"/>
      <c r="O1539" s="168" t="str">
        <f t="shared" si="155"/>
        <v>PH.IC.CV.280118.01</v>
      </c>
      <c r="Q1539" s="168" t="str">
        <f t="shared" si="156"/>
        <v>CL.IC.CV.280118.01</v>
      </c>
      <c r="R1539" s="167" t="s">
        <v>4415</v>
      </c>
      <c r="S1539" s="167">
        <v>131</v>
      </c>
      <c r="AF1539" s="167" t="s">
        <v>12773</v>
      </c>
      <c r="AG1539" s="167">
        <v>1373</v>
      </c>
    </row>
    <row r="1540" spans="1:45" s="167" customFormat="1" ht="15">
      <c r="A1540" s="167" t="s">
        <v>2547</v>
      </c>
      <c r="C1540" s="61" t="s">
        <v>9144</v>
      </c>
      <c r="E1540" s="61" t="s">
        <v>1702</v>
      </c>
      <c r="F1540" s="167" t="s">
        <v>10728</v>
      </c>
      <c r="G1540" s="61" t="s">
        <v>10733</v>
      </c>
      <c r="H1540" s="62" t="s">
        <v>217</v>
      </c>
      <c r="I1540" s="62" t="s">
        <v>10734</v>
      </c>
      <c r="J1540" s="63" t="str">
        <f t="shared" si="153"/>
        <v>IC.CV.280119</v>
      </c>
      <c r="K1540" s="61" t="s">
        <v>1702</v>
      </c>
      <c r="L1540" s="167" t="str">
        <f t="shared" si="152"/>
        <v xml:space="preserve">   Saturated</v>
      </c>
      <c r="M1540" s="168" t="str">
        <f t="shared" si="154"/>
        <v>PI.IC.CV.280119.01</v>
      </c>
      <c r="N1540" s="168"/>
      <c r="O1540" s="168" t="str">
        <f t="shared" si="155"/>
        <v>PH.IC.CV.280119.01</v>
      </c>
      <c r="Q1540" s="168" t="str">
        <f t="shared" si="156"/>
        <v>CL.IC.CV.280119.01</v>
      </c>
      <c r="R1540" s="167" t="s">
        <v>4415</v>
      </c>
      <c r="S1540" s="167">
        <v>132</v>
      </c>
      <c r="AF1540" s="167" t="s">
        <v>12773</v>
      </c>
      <c r="AG1540" s="167">
        <v>1373</v>
      </c>
    </row>
    <row r="1541" spans="1:45" s="167" customFormat="1" ht="15">
      <c r="A1541" s="167" t="s">
        <v>2547</v>
      </c>
      <c r="C1541" s="61" t="s">
        <v>9144</v>
      </c>
      <c r="E1541" s="61" t="s">
        <v>1702</v>
      </c>
      <c r="F1541" s="167" t="s">
        <v>10728</v>
      </c>
      <c r="G1541" s="61" t="s">
        <v>9339</v>
      </c>
      <c r="H1541" s="62" t="s">
        <v>1000</v>
      </c>
      <c r="I1541" s="62" t="s">
        <v>9339</v>
      </c>
      <c r="J1541" s="63" t="str">
        <f t="shared" si="153"/>
        <v>IC.CV.280120</v>
      </c>
      <c r="K1541" s="61" t="s">
        <v>1702</v>
      </c>
      <c r="L1541" s="167" t="str">
        <f t="shared" si="152"/>
        <v>Intact</v>
      </c>
      <c r="M1541" s="168" t="str">
        <f t="shared" si="154"/>
        <v>PI.IC.CV.280120.01</v>
      </c>
      <c r="N1541" s="168"/>
      <c r="O1541" s="168" t="str">
        <f t="shared" si="155"/>
        <v>PH.IC.CV.280120.01</v>
      </c>
      <c r="Q1541" s="168" t="str">
        <f t="shared" si="156"/>
        <v>CL.IC.CV.280120.01</v>
      </c>
      <c r="R1541" s="167" t="s">
        <v>4415</v>
      </c>
      <c r="S1541" s="167">
        <v>133</v>
      </c>
      <c r="AF1541" s="167" t="s">
        <v>12773</v>
      </c>
      <c r="AG1541" s="167">
        <v>1373</v>
      </c>
    </row>
    <row r="1542" spans="1:45" s="167" customFormat="1" ht="15">
      <c r="A1542" s="167" t="s">
        <v>12003</v>
      </c>
      <c r="C1542" s="61" t="s">
        <v>9144</v>
      </c>
      <c r="D1542" s="167" t="s">
        <v>10729</v>
      </c>
      <c r="E1542" s="61" t="s">
        <v>12182</v>
      </c>
      <c r="F1542" s="167" t="s">
        <v>10736</v>
      </c>
      <c r="G1542" s="167" t="s">
        <v>11236</v>
      </c>
      <c r="H1542" s="62" t="s">
        <v>11848</v>
      </c>
      <c r="I1542" s="167" t="s">
        <v>10737</v>
      </c>
      <c r="J1542" s="63" t="str">
        <f t="shared" si="153"/>
        <v>IC.CV.280201</v>
      </c>
      <c r="K1542" s="61" t="s">
        <v>12175</v>
      </c>
      <c r="L1542" s="167" t="str">
        <f t="shared" si="152"/>
        <v>Femoral artery right</v>
      </c>
      <c r="M1542" s="168" t="str">
        <f t="shared" si="154"/>
        <v>PI.IC.CV.280201.01</v>
      </c>
      <c r="N1542" s="168"/>
      <c r="O1542" s="168" t="str">
        <f t="shared" si="155"/>
        <v>PH.IC.CV.280201.01</v>
      </c>
      <c r="Q1542" s="168" t="str">
        <f t="shared" si="156"/>
        <v>CL.IC.CV.280201.01</v>
      </c>
      <c r="AF1542" s="167" t="s">
        <v>12773</v>
      </c>
      <c r="AG1542" s="167">
        <v>1373</v>
      </c>
    </row>
    <row r="1543" spans="1:45" s="167" customFormat="1" ht="15">
      <c r="A1543" s="167" t="s">
        <v>12003</v>
      </c>
      <c r="C1543" s="61" t="s">
        <v>9144</v>
      </c>
      <c r="E1543" s="61" t="s">
        <v>1863</v>
      </c>
      <c r="F1543" s="167" t="s">
        <v>10736</v>
      </c>
      <c r="G1543" s="167" t="s">
        <v>11238</v>
      </c>
      <c r="H1543" s="62" t="s">
        <v>12030</v>
      </c>
      <c r="I1543" s="167" t="s">
        <v>10879</v>
      </c>
      <c r="J1543" s="63" t="str">
        <f t="shared" si="153"/>
        <v>IC.CV.280202</v>
      </c>
      <c r="K1543" s="61" t="s">
        <v>12175</v>
      </c>
      <c r="L1543" s="167" t="str">
        <f t="shared" ref="L1543:L1600" si="157">G1543</f>
        <v>Femoral artery left</v>
      </c>
      <c r="M1543" s="168" t="str">
        <f t="shared" si="154"/>
        <v>PI.IC.CV.280202.01</v>
      </c>
      <c r="N1543" s="168"/>
      <c r="O1543" s="168" t="str">
        <f t="shared" si="155"/>
        <v>PH.IC.CV.280202.01</v>
      </c>
      <c r="Q1543" s="168" t="str">
        <f t="shared" si="156"/>
        <v>CL.IC.CV.280202.01</v>
      </c>
      <c r="AF1543" s="167" t="s">
        <v>12773</v>
      </c>
      <c r="AG1543" s="167">
        <v>1373</v>
      </c>
    </row>
    <row r="1544" spans="1:45" s="167" customFormat="1" ht="15">
      <c r="A1544" s="167" t="s">
        <v>12003</v>
      </c>
      <c r="C1544" s="61" t="s">
        <v>9144</v>
      </c>
      <c r="E1544" s="61" t="s">
        <v>1863</v>
      </c>
      <c r="F1544" s="167" t="s">
        <v>10736</v>
      </c>
      <c r="G1544" s="167" t="s">
        <v>10591</v>
      </c>
      <c r="H1544" s="62" t="s">
        <v>12032</v>
      </c>
      <c r="I1544" s="167" t="s">
        <v>10883</v>
      </c>
      <c r="J1544" s="63" t="str">
        <f t="shared" si="153"/>
        <v>IC.CV.280203</v>
      </c>
      <c r="K1544" s="61" t="s">
        <v>12175</v>
      </c>
      <c r="L1544" s="167" t="str">
        <f t="shared" si="157"/>
        <v>Femoral vein right</v>
      </c>
      <c r="M1544" s="168" t="str">
        <f t="shared" si="154"/>
        <v>PI.IC.CV.280203.01</v>
      </c>
      <c r="N1544" s="168"/>
      <c r="O1544" s="168" t="str">
        <f t="shared" si="155"/>
        <v>PH.IC.CV.280203.01</v>
      </c>
      <c r="Q1544" s="168" t="str">
        <f t="shared" si="156"/>
        <v>CL.IC.CV.280203.01</v>
      </c>
      <c r="AF1544" s="167" t="s">
        <v>12773</v>
      </c>
      <c r="AG1544" s="167">
        <v>1373</v>
      </c>
    </row>
    <row r="1545" spans="1:45" s="167" customFormat="1" ht="15">
      <c r="A1545" s="167" t="s">
        <v>12003</v>
      </c>
      <c r="C1545" s="61" t="s">
        <v>9144</v>
      </c>
      <c r="E1545" s="61" t="s">
        <v>1863</v>
      </c>
      <c r="F1545" s="167" t="s">
        <v>10736</v>
      </c>
      <c r="G1545" s="167" t="s">
        <v>11187</v>
      </c>
      <c r="H1545" s="62" t="s">
        <v>12028</v>
      </c>
      <c r="I1545" s="167" t="s">
        <v>11188</v>
      </c>
      <c r="J1545" s="63" t="str">
        <f t="shared" si="153"/>
        <v>IC.CV.280204</v>
      </c>
      <c r="K1545" s="61" t="s">
        <v>12175</v>
      </c>
      <c r="L1545" s="167" t="str">
        <f t="shared" si="157"/>
        <v>Femoral vein left</v>
      </c>
      <c r="M1545" s="168" t="str">
        <f t="shared" si="154"/>
        <v>PI.IC.CV.280204.01</v>
      </c>
      <c r="N1545" s="168"/>
      <c r="O1545" s="168" t="str">
        <f t="shared" si="155"/>
        <v>PH.IC.CV.280204.01</v>
      </c>
      <c r="Q1545" s="168" t="str">
        <f t="shared" si="156"/>
        <v>CL.IC.CV.280204.01</v>
      </c>
      <c r="AF1545" s="167" t="s">
        <v>12773</v>
      </c>
      <c r="AG1545" s="167">
        <v>1373</v>
      </c>
    </row>
    <row r="1546" spans="1:45" s="167" customFormat="1" ht="15">
      <c r="A1546" s="167" t="s">
        <v>12003</v>
      </c>
      <c r="C1546" s="61" t="s">
        <v>9144</v>
      </c>
      <c r="E1546" s="61" t="s">
        <v>1863</v>
      </c>
      <c r="F1546" s="167" t="s">
        <v>10736</v>
      </c>
      <c r="G1546" s="167" t="s">
        <v>11189</v>
      </c>
      <c r="H1546" s="62" t="s">
        <v>12210</v>
      </c>
      <c r="I1546" s="167" t="s">
        <v>11190</v>
      </c>
      <c r="J1546" s="63" t="str">
        <f t="shared" si="153"/>
        <v>IC.CV.280205</v>
      </c>
      <c r="K1546" s="61" t="s">
        <v>12175</v>
      </c>
      <c r="L1546" s="167" t="str">
        <f t="shared" si="157"/>
        <v>Radial artery right</v>
      </c>
      <c r="M1546" s="168" t="str">
        <f t="shared" si="154"/>
        <v>PI.IC.CV.280205.01</v>
      </c>
      <c r="N1546" s="168"/>
      <c r="O1546" s="168" t="str">
        <f t="shared" si="155"/>
        <v>PH.IC.CV.280205.01</v>
      </c>
      <c r="Q1546" s="168" t="str">
        <f t="shared" si="156"/>
        <v>CL.IC.CV.280205.01</v>
      </c>
      <c r="AF1546" s="167" t="s">
        <v>12773</v>
      </c>
      <c r="AG1546" s="167">
        <v>1373</v>
      </c>
    </row>
    <row r="1547" spans="1:45" s="167" customFormat="1" ht="15">
      <c r="A1547" s="167" t="s">
        <v>12003</v>
      </c>
      <c r="C1547" s="61" t="s">
        <v>9144</v>
      </c>
      <c r="E1547" s="61" t="s">
        <v>1863</v>
      </c>
      <c r="F1547" s="167" t="s">
        <v>10736</v>
      </c>
      <c r="G1547" s="167" t="s">
        <v>11191</v>
      </c>
      <c r="H1547" s="62" t="s">
        <v>12212</v>
      </c>
      <c r="I1547" s="167" t="s">
        <v>11192</v>
      </c>
      <c r="J1547" s="63" t="str">
        <f t="shared" si="153"/>
        <v>IC.CV.280206</v>
      </c>
      <c r="K1547" s="61" t="s">
        <v>12175</v>
      </c>
      <c r="L1547" s="167" t="str">
        <f t="shared" si="157"/>
        <v>Radial artery left</v>
      </c>
      <c r="M1547" s="168" t="str">
        <f t="shared" si="154"/>
        <v>PI.IC.CV.280206.01</v>
      </c>
      <c r="N1547" s="168"/>
      <c r="O1547" s="168" t="str">
        <f t="shared" si="155"/>
        <v>PH.IC.CV.280206.01</v>
      </c>
      <c r="Q1547" s="168" t="str">
        <f t="shared" si="156"/>
        <v>CL.IC.CV.280206.01</v>
      </c>
      <c r="AF1547" s="167" t="s">
        <v>12773</v>
      </c>
      <c r="AG1547" s="167">
        <v>1373</v>
      </c>
    </row>
    <row r="1548" spans="1:45" s="167" customFormat="1" ht="15">
      <c r="A1548" s="167" t="s">
        <v>12003</v>
      </c>
      <c r="C1548" s="61" t="s">
        <v>9144</v>
      </c>
      <c r="E1548" s="61" t="s">
        <v>1863</v>
      </c>
      <c r="F1548" s="167" t="s">
        <v>10736</v>
      </c>
      <c r="G1548" s="167" t="s">
        <v>11193</v>
      </c>
      <c r="H1548" s="62" t="s">
        <v>12225</v>
      </c>
      <c r="I1548" s="167" t="s">
        <v>11194</v>
      </c>
      <c r="J1548" s="63" t="str">
        <f t="shared" si="153"/>
        <v>IC.CV.280207</v>
      </c>
      <c r="K1548" s="61" t="s">
        <v>12175</v>
      </c>
      <c r="L1548" s="167" t="str">
        <f t="shared" si="157"/>
        <v>Radial vein right</v>
      </c>
      <c r="M1548" s="168" t="str">
        <f t="shared" si="154"/>
        <v>PI.IC.CV.280207.01</v>
      </c>
      <c r="N1548" s="168"/>
      <c r="O1548" s="168" t="str">
        <f t="shared" si="155"/>
        <v>PH.IC.CV.280207.01</v>
      </c>
      <c r="Q1548" s="168" t="str">
        <f t="shared" si="156"/>
        <v>CL.IC.CV.280207.01</v>
      </c>
      <c r="AF1548" s="167" t="s">
        <v>12773</v>
      </c>
      <c r="AG1548" s="167">
        <v>1373</v>
      </c>
    </row>
    <row r="1549" spans="1:45" s="167" customFormat="1" ht="15">
      <c r="A1549" s="167" t="s">
        <v>12003</v>
      </c>
      <c r="C1549" s="61" t="s">
        <v>9144</v>
      </c>
      <c r="E1549" s="61" t="s">
        <v>1863</v>
      </c>
      <c r="F1549" s="167" t="s">
        <v>10736</v>
      </c>
      <c r="G1549" s="167" t="s">
        <v>11195</v>
      </c>
      <c r="H1549" s="62" t="s">
        <v>11638</v>
      </c>
      <c r="I1549" s="167" t="s">
        <v>11196</v>
      </c>
      <c r="J1549" s="63" t="str">
        <f t="shared" si="153"/>
        <v>IC.CV.280208</v>
      </c>
      <c r="K1549" s="61" t="s">
        <v>12175</v>
      </c>
      <c r="L1549" s="167" t="str">
        <f t="shared" si="157"/>
        <v>Radial vein left</v>
      </c>
      <c r="M1549" s="168" t="str">
        <f t="shared" si="154"/>
        <v>PI.IC.CV.280208.01</v>
      </c>
      <c r="N1549" s="168"/>
      <c r="O1549" s="168" t="str">
        <f t="shared" si="155"/>
        <v>PH.IC.CV.280208.01</v>
      </c>
      <c r="Q1549" s="168" t="str">
        <f t="shared" si="156"/>
        <v>CL.IC.CV.280208.01</v>
      </c>
      <c r="AF1549" s="167" t="s">
        <v>12773</v>
      </c>
      <c r="AG1549" s="167">
        <v>1373</v>
      </c>
    </row>
    <row r="1550" spans="1:45" s="167" customFormat="1" ht="15">
      <c r="A1550" s="167" t="s">
        <v>12003</v>
      </c>
      <c r="C1550" s="61" t="s">
        <v>9144</v>
      </c>
      <c r="E1550" s="61" t="s">
        <v>12182</v>
      </c>
      <c r="F1550" s="167" t="s">
        <v>10736</v>
      </c>
      <c r="G1550" s="167" t="s">
        <v>11197</v>
      </c>
      <c r="H1550" s="62" t="s">
        <v>11639</v>
      </c>
      <c r="I1550" s="167" t="s">
        <v>10566</v>
      </c>
      <c r="J1550" s="63" t="str">
        <f t="shared" si="153"/>
        <v>IC.CV.280209</v>
      </c>
      <c r="K1550" s="61" t="s">
        <v>1702</v>
      </c>
      <c r="L1550" s="167" t="str">
        <f t="shared" si="157"/>
        <v>Brachial artery right</v>
      </c>
      <c r="M1550" s="168" t="str">
        <f t="shared" si="154"/>
        <v>PI.IC.CV.280209.01</v>
      </c>
      <c r="N1550" s="168"/>
      <c r="O1550" s="168" t="str">
        <f t="shared" si="155"/>
        <v>PH.IC.CV.280209.01</v>
      </c>
      <c r="Q1550" s="168" t="str">
        <f t="shared" si="156"/>
        <v>CL.IC.CV.280209.01</v>
      </c>
      <c r="AF1550" s="167" t="s">
        <v>12773</v>
      </c>
      <c r="AG1550" s="167">
        <v>1373</v>
      </c>
    </row>
    <row r="1551" spans="1:45" s="167" customFormat="1" ht="15">
      <c r="A1551" s="167" t="s">
        <v>12003</v>
      </c>
      <c r="C1551" s="61" t="s">
        <v>9144</v>
      </c>
      <c r="E1551" s="61" t="s">
        <v>12182</v>
      </c>
      <c r="F1551" s="167" t="s">
        <v>10736</v>
      </c>
      <c r="G1551" s="167" t="s">
        <v>10567</v>
      </c>
      <c r="H1551" s="62" t="s">
        <v>11829</v>
      </c>
      <c r="I1551" s="167" t="s">
        <v>10568</v>
      </c>
      <c r="J1551" s="63" t="str">
        <f t="shared" si="153"/>
        <v>IC.CV.280210</v>
      </c>
      <c r="K1551" s="61" t="s">
        <v>1702</v>
      </c>
      <c r="L1551" s="167" t="str">
        <f t="shared" si="157"/>
        <v>Brachial artery left</v>
      </c>
      <c r="M1551" s="168" t="str">
        <f t="shared" si="154"/>
        <v>PI.IC.CV.280210.01</v>
      </c>
      <c r="N1551" s="168"/>
      <c r="O1551" s="168" t="str">
        <f t="shared" si="155"/>
        <v>PH.IC.CV.280210.01</v>
      </c>
      <c r="Q1551" s="168" t="str">
        <f t="shared" si="156"/>
        <v>CL.IC.CV.280210.01</v>
      </c>
      <c r="AF1551" s="167" t="s">
        <v>12773</v>
      </c>
      <c r="AG1551" s="167">
        <v>1373</v>
      </c>
    </row>
    <row r="1552" spans="1:45" s="167" customFormat="1" ht="15">
      <c r="A1552" s="167" t="s">
        <v>12003</v>
      </c>
      <c r="C1552" s="61" t="s">
        <v>9144</v>
      </c>
      <c r="E1552" s="61" t="s">
        <v>12182</v>
      </c>
      <c r="F1552" s="167" t="s">
        <v>10736</v>
      </c>
      <c r="G1552" s="167" t="s">
        <v>10397</v>
      </c>
      <c r="H1552" s="62" t="s">
        <v>12099</v>
      </c>
      <c r="I1552" s="167" t="s">
        <v>10398</v>
      </c>
      <c r="J1552" s="63" t="str">
        <f t="shared" si="153"/>
        <v>IC.CV.280211</v>
      </c>
      <c r="K1552" s="61" t="s">
        <v>1702</v>
      </c>
      <c r="L1552" s="167" t="str">
        <f t="shared" si="157"/>
        <v>Brachial vein right</v>
      </c>
      <c r="M1552" s="168" t="str">
        <f t="shared" si="154"/>
        <v>PI.IC.CV.280211.01</v>
      </c>
      <c r="N1552" s="168"/>
      <c r="O1552" s="168" t="str">
        <f t="shared" si="155"/>
        <v>PH.IC.CV.280211.01</v>
      </c>
      <c r="Q1552" s="168" t="str">
        <f t="shared" si="156"/>
        <v>CL.IC.CV.280211.01</v>
      </c>
      <c r="AF1552" s="167" t="s">
        <v>12773</v>
      </c>
      <c r="AG1552" s="167">
        <v>1373</v>
      </c>
    </row>
    <row r="1553" spans="1:33" s="167" customFormat="1" ht="15">
      <c r="A1553" s="167" t="s">
        <v>12003</v>
      </c>
      <c r="C1553" s="61" t="s">
        <v>9144</v>
      </c>
      <c r="E1553" s="61" t="s">
        <v>12182</v>
      </c>
      <c r="F1553" s="167" t="s">
        <v>10736</v>
      </c>
      <c r="G1553" s="167" t="s">
        <v>10735</v>
      </c>
      <c r="H1553" s="62" t="s">
        <v>12100</v>
      </c>
      <c r="I1553" s="167" t="s">
        <v>10569</v>
      </c>
      <c r="J1553" s="63" t="str">
        <f t="shared" si="153"/>
        <v>IC.CV.280212</v>
      </c>
      <c r="K1553" s="61" t="s">
        <v>1702</v>
      </c>
      <c r="L1553" s="167" t="str">
        <f t="shared" si="157"/>
        <v>Brachial vein left</v>
      </c>
      <c r="M1553" s="168" t="str">
        <f t="shared" si="154"/>
        <v>PI.IC.CV.280212.01</v>
      </c>
      <c r="N1553" s="168"/>
      <c r="O1553" s="168" t="str">
        <f t="shared" si="155"/>
        <v>PH.IC.CV.280212.01</v>
      </c>
      <c r="Q1553" s="168" t="str">
        <f t="shared" si="156"/>
        <v>CL.IC.CV.280212.01</v>
      </c>
      <c r="AF1553" s="167" t="s">
        <v>12773</v>
      </c>
      <c r="AG1553" s="167">
        <v>1373</v>
      </c>
    </row>
    <row r="1554" spans="1:33" s="167" customFormat="1" ht="15">
      <c r="A1554" s="167" t="s">
        <v>12003</v>
      </c>
      <c r="C1554" s="61" t="s">
        <v>9144</v>
      </c>
      <c r="E1554" s="61" t="s">
        <v>12182</v>
      </c>
      <c r="F1554" s="167" t="s">
        <v>10736</v>
      </c>
      <c r="G1554" s="167" t="s">
        <v>10731</v>
      </c>
      <c r="H1554" s="62" t="s">
        <v>12101</v>
      </c>
      <c r="I1554" s="167" t="s">
        <v>10732</v>
      </c>
      <c r="J1554" s="63" t="str">
        <f t="shared" si="153"/>
        <v>IC.CV.280213</v>
      </c>
      <c r="K1554" s="61" t="s">
        <v>1702</v>
      </c>
      <c r="L1554" s="167" t="str">
        <f t="shared" si="157"/>
        <v>Carotid artery right</v>
      </c>
      <c r="M1554" s="168" t="str">
        <f t="shared" si="154"/>
        <v>PI.IC.CV.280213.01</v>
      </c>
      <c r="N1554" s="168"/>
      <c r="O1554" s="168" t="str">
        <f t="shared" si="155"/>
        <v>PH.IC.CV.280213.01</v>
      </c>
      <c r="Q1554" s="168" t="str">
        <f t="shared" si="156"/>
        <v>CL.IC.CV.280213.01</v>
      </c>
      <c r="AF1554" s="167" t="s">
        <v>12773</v>
      </c>
      <c r="AG1554" s="167">
        <v>1373</v>
      </c>
    </row>
    <row r="1555" spans="1:33" s="167" customFormat="1" ht="15">
      <c r="A1555" s="167" t="s">
        <v>12003</v>
      </c>
      <c r="C1555" s="61" t="s">
        <v>9144</v>
      </c>
      <c r="E1555" s="61" t="s">
        <v>12182</v>
      </c>
      <c r="F1555" s="167" t="s">
        <v>10736</v>
      </c>
      <c r="G1555" s="167" t="s">
        <v>10583</v>
      </c>
      <c r="H1555" s="62" t="s">
        <v>12102</v>
      </c>
      <c r="I1555" s="167" t="s">
        <v>10584</v>
      </c>
      <c r="J1555" s="63" t="str">
        <f t="shared" si="153"/>
        <v>IC.CV.280214</v>
      </c>
      <c r="K1555" s="61" t="s">
        <v>1702</v>
      </c>
      <c r="L1555" s="167" t="str">
        <f t="shared" si="157"/>
        <v>Carotid artery left</v>
      </c>
      <c r="M1555" s="168" t="str">
        <f t="shared" si="154"/>
        <v>PI.IC.CV.280214.01</v>
      </c>
      <c r="N1555" s="168"/>
      <c r="O1555" s="168" t="str">
        <f t="shared" si="155"/>
        <v>PH.IC.CV.280214.01</v>
      </c>
      <c r="Q1555" s="168" t="str">
        <f t="shared" si="156"/>
        <v>CL.IC.CV.280214.01</v>
      </c>
      <c r="AF1555" s="167" t="s">
        <v>12773</v>
      </c>
      <c r="AG1555" s="167">
        <v>1373</v>
      </c>
    </row>
    <row r="1556" spans="1:33" s="167" customFormat="1" ht="15">
      <c r="A1556" s="167" t="s">
        <v>12003</v>
      </c>
      <c r="C1556" s="61" t="s">
        <v>9144</v>
      </c>
      <c r="E1556" s="61" t="s">
        <v>12182</v>
      </c>
      <c r="F1556" s="167" t="s">
        <v>10736</v>
      </c>
      <c r="G1556" s="167" t="s">
        <v>10884</v>
      </c>
      <c r="H1556" s="62" t="s">
        <v>11559</v>
      </c>
      <c r="I1556" s="167" t="s">
        <v>12437</v>
      </c>
      <c r="J1556" s="63" t="str">
        <f t="shared" si="153"/>
        <v>IC.CV.280215</v>
      </c>
      <c r="K1556" s="61" t="s">
        <v>1702</v>
      </c>
      <c r="L1556" s="167" t="str">
        <f t="shared" si="157"/>
        <v>Other:  specify</v>
      </c>
      <c r="M1556" s="168" t="str">
        <f t="shared" si="154"/>
        <v>PI.IC.CV.280215.01</v>
      </c>
      <c r="N1556" s="168"/>
      <c r="O1556" s="168" t="str">
        <f t="shared" si="155"/>
        <v>PH.IC.CV.280215.01</v>
      </c>
      <c r="Q1556" s="168" t="str">
        <f t="shared" si="156"/>
        <v>CL.IC.CV.280215.01</v>
      </c>
      <c r="AF1556" s="167" t="s">
        <v>12773</v>
      </c>
      <c r="AG1556" s="167">
        <v>1373</v>
      </c>
    </row>
    <row r="1557" spans="1:33" s="167" customFormat="1" ht="15">
      <c r="A1557" s="167" t="s">
        <v>12003</v>
      </c>
      <c r="C1557" s="61" t="s">
        <v>9144</v>
      </c>
      <c r="D1557" s="167" t="s">
        <v>11030</v>
      </c>
      <c r="E1557" s="61" t="s">
        <v>12592</v>
      </c>
      <c r="F1557" s="167" t="s">
        <v>11031</v>
      </c>
      <c r="G1557" s="167" t="s">
        <v>11032</v>
      </c>
      <c r="H1557" s="62" t="s">
        <v>11848</v>
      </c>
      <c r="I1557" s="167" t="s">
        <v>11033</v>
      </c>
      <c r="J1557" s="63" t="str">
        <f t="shared" si="153"/>
        <v>IC.CV.280301</v>
      </c>
      <c r="K1557" s="61" t="s">
        <v>1702</v>
      </c>
      <c r="L1557" s="167" t="str">
        <f t="shared" si="157"/>
        <v>Mechanical compression device</v>
      </c>
      <c r="M1557" s="168" t="str">
        <f t="shared" si="154"/>
        <v>PI.IC.CV.280301.01</v>
      </c>
      <c r="N1557" s="168"/>
      <c r="O1557" s="168" t="str">
        <f t="shared" si="155"/>
        <v>PH.IC.CV.280301.01</v>
      </c>
      <c r="Q1557" s="168" t="str">
        <f t="shared" si="156"/>
        <v>CL.IC.CV.280301.01</v>
      </c>
      <c r="AF1557" s="167" t="s">
        <v>12773</v>
      </c>
      <c r="AG1557" s="167">
        <v>1373</v>
      </c>
    </row>
    <row r="1558" spans="1:33" s="167" customFormat="1" ht="15">
      <c r="A1558" s="167" t="s">
        <v>12003</v>
      </c>
      <c r="C1558" s="61" t="s">
        <v>9144</v>
      </c>
      <c r="E1558" s="61" t="s">
        <v>12592</v>
      </c>
      <c r="F1558" s="167" t="s">
        <v>11031</v>
      </c>
      <c r="G1558" s="167" t="s">
        <v>11034</v>
      </c>
      <c r="H1558" s="62" t="s">
        <v>12030</v>
      </c>
      <c r="I1558" s="167" t="s">
        <v>11035</v>
      </c>
      <c r="J1558" s="63" t="str">
        <f t="shared" si="153"/>
        <v>IC.CV.280302</v>
      </c>
      <c r="K1558" s="61" t="s">
        <v>1702</v>
      </c>
      <c r="L1558" s="167" t="str">
        <f t="shared" si="157"/>
        <v>Percutaneous suture</v>
      </c>
      <c r="M1558" s="168" t="str">
        <f t="shared" si="154"/>
        <v>PI.IC.CV.280302.01</v>
      </c>
      <c r="N1558" s="168"/>
      <c r="O1558" s="168" t="str">
        <f t="shared" si="155"/>
        <v>PH.IC.CV.280302.01</v>
      </c>
      <c r="Q1558" s="168" t="str">
        <f t="shared" si="156"/>
        <v>CL.IC.CV.280302.01</v>
      </c>
      <c r="AF1558" s="167" t="s">
        <v>12773</v>
      </c>
      <c r="AG1558" s="167">
        <v>1373</v>
      </c>
    </row>
    <row r="1559" spans="1:33" s="167" customFormat="1" ht="15">
      <c r="A1559" s="167" t="s">
        <v>12003</v>
      </c>
      <c r="C1559" s="61" t="s">
        <v>9144</v>
      </c>
      <c r="E1559" s="61" t="s">
        <v>12592</v>
      </c>
      <c r="F1559" s="167" t="s">
        <v>11031</v>
      </c>
      <c r="G1559" s="167" t="s">
        <v>11036</v>
      </c>
      <c r="H1559" s="62" t="s">
        <v>12032</v>
      </c>
      <c r="I1559" s="167" t="s">
        <v>11037</v>
      </c>
      <c r="J1559" s="63" t="str">
        <f t="shared" si="153"/>
        <v>IC.CV.280303</v>
      </c>
      <c r="K1559" s="61" t="s">
        <v>1702</v>
      </c>
      <c r="L1559" s="167" t="str">
        <f t="shared" si="157"/>
        <v>Collagen plug</v>
      </c>
      <c r="M1559" s="168" t="str">
        <f t="shared" si="154"/>
        <v>PI.IC.CV.280303.01</v>
      </c>
      <c r="N1559" s="168"/>
      <c r="O1559" s="168" t="str">
        <f t="shared" si="155"/>
        <v>PH.IC.CV.280303.01</v>
      </c>
      <c r="Q1559" s="168" t="str">
        <f t="shared" si="156"/>
        <v>CL.IC.CV.280303.01</v>
      </c>
      <c r="AF1559" s="167" t="s">
        <v>12773</v>
      </c>
      <c r="AG1559" s="167">
        <v>1373</v>
      </c>
    </row>
    <row r="1560" spans="1:33" s="167" customFormat="1" ht="15">
      <c r="A1560" s="167" t="s">
        <v>12003</v>
      </c>
      <c r="C1560" s="61" t="s">
        <v>9144</v>
      </c>
      <c r="E1560" s="61" t="s">
        <v>12592</v>
      </c>
      <c r="F1560" s="167" t="s">
        <v>11031</v>
      </c>
      <c r="G1560" s="167" t="s">
        <v>11038</v>
      </c>
      <c r="H1560" s="62" t="s">
        <v>12028</v>
      </c>
      <c r="I1560" s="167" t="s">
        <v>11039</v>
      </c>
      <c r="J1560" s="63" t="str">
        <f t="shared" si="153"/>
        <v>IC.CV.280304</v>
      </c>
      <c r="K1560" s="61" t="s">
        <v>1702</v>
      </c>
      <c r="L1560" s="167" t="str">
        <f t="shared" si="157"/>
        <v>Hemostatic pads</v>
      </c>
      <c r="M1560" s="168" t="str">
        <f t="shared" si="154"/>
        <v>PI.IC.CV.280304.01</v>
      </c>
      <c r="N1560" s="168"/>
      <c r="O1560" s="168" t="str">
        <f t="shared" si="155"/>
        <v>PH.IC.CV.280304.01</v>
      </c>
      <c r="Q1560" s="168" t="str">
        <f t="shared" si="156"/>
        <v>CL.IC.CV.280304.01</v>
      </c>
      <c r="AF1560" s="167" t="s">
        <v>12773</v>
      </c>
      <c r="AG1560" s="167">
        <v>1373</v>
      </c>
    </row>
    <row r="1561" spans="1:33" s="167" customFormat="1" ht="15">
      <c r="A1561" s="167" t="s">
        <v>12003</v>
      </c>
      <c r="C1561" s="61" t="s">
        <v>9144</v>
      </c>
      <c r="E1561" s="61" t="s">
        <v>12592</v>
      </c>
      <c r="F1561" s="167" t="s">
        <v>11031</v>
      </c>
      <c r="G1561" s="167" t="s">
        <v>11040</v>
      </c>
      <c r="H1561" s="62" t="s">
        <v>12210</v>
      </c>
      <c r="I1561" s="167" t="s">
        <v>11041</v>
      </c>
      <c r="J1561" s="63" t="str">
        <f t="shared" si="153"/>
        <v>IC.CV.280305</v>
      </c>
      <c r="K1561" s="61" t="s">
        <v>1702</v>
      </c>
      <c r="L1561" s="167" t="str">
        <f t="shared" si="157"/>
        <v>Manual pressure</v>
      </c>
      <c r="M1561" s="168" t="str">
        <f t="shared" si="154"/>
        <v>PI.IC.CV.280305.01</v>
      </c>
      <c r="N1561" s="168"/>
      <c r="O1561" s="168" t="str">
        <f t="shared" si="155"/>
        <v>PH.IC.CV.280305.01</v>
      </c>
      <c r="Q1561" s="168" t="str">
        <f t="shared" si="156"/>
        <v>CL.IC.CV.280305.01</v>
      </c>
      <c r="AF1561" s="167" t="s">
        <v>12773</v>
      </c>
      <c r="AG1561" s="167">
        <v>1373</v>
      </c>
    </row>
    <row r="1562" spans="1:33" s="167" customFormat="1" ht="15">
      <c r="A1562" s="167" t="s">
        <v>2547</v>
      </c>
      <c r="C1562" s="61" t="s">
        <v>9144</v>
      </c>
      <c r="E1562" s="61" t="s">
        <v>12592</v>
      </c>
      <c r="F1562" s="167" t="s">
        <v>11042</v>
      </c>
      <c r="G1562" s="61" t="s">
        <v>11065</v>
      </c>
      <c r="H1562" s="62" t="s">
        <v>6988</v>
      </c>
      <c r="I1562" s="62" t="s">
        <v>11066</v>
      </c>
      <c r="J1562" s="63" t="str">
        <f t="shared" si="153"/>
        <v>IC.CV.280306</v>
      </c>
      <c r="K1562" s="61" t="s">
        <v>1702</v>
      </c>
      <c r="L1562" s="167" t="str">
        <f t="shared" si="157"/>
        <v>Not Applicable</v>
      </c>
      <c r="M1562" s="168" t="str">
        <f t="shared" si="154"/>
        <v>PI.IC.CV.280306.01</v>
      </c>
      <c r="N1562" s="168"/>
      <c r="O1562" s="168" t="str">
        <f t="shared" si="155"/>
        <v>PH.IC.CV.280306.01</v>
      </c>
      <c r="Q1562" s="168" t="str">
        <f t="shared" si="156"/>
        <v>CL.IC.CV.280306.01</v>
      </c>
      <c r="R1562" s="167" t="s">
        <v>4415</v>
      </c>
      <c r="S1562" s="167">
        <v>134</v>
      </c>
      <c r="AF1562" s="167" t="s">
        <v>12773</v>
      </c>
      <c r="AG1562" s="167">
        <v>1373</v>
      </c>
    </row>
    <row r="1563" spans="1:33" s="167" customFormat="1" ht="15">
      <c r="A1563" s="167" t="s">
        <v>2547</v>
      </c>
      <c r="C1563" s="61" t="s">
        <v>9144</v>
      </c>
      <c r="E1563" s="61" t="s">
        <v>12592</v>
      </c>
      <c r="F1563" s="167" t="s">
        <v>11042</v>
      </c>
      <c r="G1563" s="61" t="s">
        <v>13623</v>
      </c>
      <c r="H1563" s="62" t="s">
        <v>12225</v>
      </c>
      <c r="I1563" s="62" t="s">
        <v>11066</v>
      </c>
      <c r="J1563" s="63" t="str">
        <f t="shared" si="153"/>
        <v>IC.CV.280307</v>
      </c>
      <c r="K1563" s="61" t="s">
        <v>1702</v>
      </c>
      <c r="L1563" s="167" t="str">
        <f t="shared" si="157"/>
        <v>TR Band</v>
      </c>
      <c r="M1563" s="168" t="str">
        <f t="shared" si="154"/>
        <v>PI.IC.CV.280307.01</v>
      </c>
      <c r="N1563" s="168"/>
      <c r="O1563" s="168" t="str">
        <f t="shared" si="155"/>
        <v>PH.IC.CV.280307.01</v>
      </c>
      <c r="Q1563" s="168" t="str">
        <f t="shared" si="156"/>
        <v>CL.IC.CV.280307.01</v>
      </c>
      <c r="AF1563" s="167" t="s">
        <v>12773</v>
      </c>
      <c r="AG1563" s="167">
        <v>1373</v>
      </c>
    </row>
    <row r="1564" spans="1:33" s="167" customFormat="1" ht="15">
      <c r="A1564" s="167" t="s">
        <v>12003</v>
      </c>
      <c r="C1564" s="61" t="s">
        <v>9144</v>
      </c>
      <c r="D1564" s="167" t="s">
        <v>11043</v>
      </c>
      <c r="E1564" s="61" t="s">
        <v>11</v>
      </c>
      <c r="F1564" s="167" t="s">
        <v>11044</v>
      </c>
      <c r="G1564" s="167" t="s">
        <v>11046</v>
      </c>
      <c r="H1564" s="62" t="s">
        <v>11848</v>
      </c>
      <c r="I1564" s="167" t="s">
        <v>10532</v>
      </c>
      <c r="J1564" s="63" t="str">
        <f t="shared" si="153"/>
        <v>IC.CV.280401</v>
      </c>
      <c r="K1564" s="61" t="s">
        <v>1702</v>
      </c>
      <c r="L1564" s="167" t="str">
        <f t="shared" si="157"/>
        <v>Within normal limits</v>
      </c>
      <c r="M1564" s="168" t="str">
        <f t="shared" si="154"/>
        <v>PI.IC.CV.280401.01</v>
      </c>
      <c r="N1564" s="168"/>
      <c r="O1564" s="168" t="str">
        <f t="shared" si="155"/>
        <v>PH.IC.CV.280401.01</v>
      </c>
      <c r="Q1564" s="168" t="str">
        <f t="shared" si="156"/>
        <v>CL.IC.CV.280401.01</v>
      </c>
      <c r="AF1564" s="167" t="s">
        <v>12773</v>
      </c>
      <c r="AG1564" s="167">
        <v>1373</v>
      </c>
    </row>
    <row r="1565" spans="1:33" s="167" customFormat="1" ht="15">
      <c r="A1565" s="167" t="s">
        <v>12003</v>
      </c>
      <c r="C1565" s="61" t="s">
        <v>9144</v>
      </c>
      <c r="E1565" s="61" t="s">
        <v>11</v>
      </c>
      <c r="F1565" s="167" t="s">
        <v>11044</v>
      </c>
      <c r="G1565" s="167" t="s">
        <v>11787</v>
      </c>
      <c r="H1565" s="62" t="s">
        <v>12030</v>
      </c>
      <c r="I1565" s="167" t="s">
        <v>11787</v>
      </c>
      <c r="J1565" s="63" t="str">
        <f t="shared" si="153"/>
        <v>IC.CV.280402</v>
      </c>
      <c r="K1565" s="61" t="s">
        <v>1702</v>
      </c>
      <c r="L1565" s="167" t="str">
        <f t="shared" si="157"/>
        <v>Bleeding</v>
      </c>
      <c r="M1565" s="168" t="str">
        <f t="shared" si="154"/>
        <v>PI.IC.CV.280402.01</v>
      </c>
      <c r="N1565" s="168"/>
      <c r="O1565" s="168" t="str">
        <f t="shared" si="155"/>
        <v>PH.IC.CV.280402.01</v>
      </c>
      <c r="Q1565" s="168" t="str">
        <f t="shared" si="156"/>
        <v>CL.IC.CV.280402.01</v>
      </c>
      <c r="AF1565" s="167" t="s">
        <v>12773</v>
      </c>
      <c r="AG1565" s="167">
        <v>1373</v>
      </c>
    </row>
    <row r="1566" spans="1:33" s="167" customFormat="1" ht="15">
      <c r="A1566" s="167" t="s">
        <v>12003</v>
      </c>
      <c r="C1566" s="61" t="s">
        <v>9144</v>
      </c>
      <c r="E1566" s="61" t="s">
        <v>12594</v>
      </c>
      <c r="F1566" s="167" t="s">
        <v>11044</v>
      </c>
      <c r="G1566" s="167" t="s">
        <v>11792</v>
      </c>
      <c r="H1566" s="62" t="s">
        <v>12032</v>
      </c>
      <c r="I1566" s="167" t="s">
        <v>11792</v>
      </c>
      <c r="J1566" s="63" t="str">
        <f t="shared" si="153"/>
        <v>IC.CV.280403</v>
      </c>
      <c r="K1566" s="61" t="s">
        <v>1702</v>
      </c>
      <c r="L1566" s="167" t="str">
        <f t="shared" si="157"/>
        <v>Hematoma</v>
      </c>
      <c r="M1566" s="168" t="str">
        <f t="shared" si="154"/>
        <v>PI.IC.CV.280403.01</v>
      </c>
      <c r="N1566" s="168"/>
      <c r="O1566" s="168" t="str">
        <f t="shared" si="155"/>
        <v>PH.IC.CV.280403.01</v>
      </c>
      <c r="Q1566" s="168" t="str">
        <f t="shared" si="156"/>
        <v>CL.IC.CV.280403.01</v>
      </c>
      <c r="AF1566" s="167" t="s">
        <v>12773</v>
      </c>
      <c r="AG1566" s="167">
        <v>1373</v>
      </c>
    </row>
    <row r="1567" spans="1:33" s="167" customFormat="1" ht="15">
      <c r="A1567" s="167" t="s">
        <v>12003</v>
      </c>
      <c r="C1567" s="61" t="s">
        <v>9144</v>
      </c>
      <c r="E1567" s="61" t="s">
        <v>11</v>
      </c>
      <c r="F1567" s="167" t="s">
        <v>11044</v>
      </c>
      <c r="G1567" s="167" t="s">
        <v>11478</v>
      </c>
      <c r="H1567" s="62" t="s">
        <v>12028</v>
      </c>
      <c r="I1567" s="167" t="s">
        <v>11478</v>
      </c>
      <c r="J1567" s="63" t="str">
        <f t="shared" si="153"/>
        <v>IC.CV.280404</v>
      </c>
      <c r="K1567" s="61" t="s">
        <v>12175</v>
      </c>
      <c r="L1567" s="167" t="str">
        <f t="shared" si="157"/>
        <v>Ecchymotic</v>
      </c>
      <c r="M1567" s="168" t="str">
        <f t="shared" si="154"/>
        <v>PI.IC.CV.280404.01</v>
      </c>
      <c r="N1567" s="168"/>
      <c r="O1567" s="168" t="str">
        <f t="shared" si="155"/>
        <v>PH.IC.CV.280404.01</v>
      </c>
      <c r="Q1567" s="168" t="str">
        <f t="shared" si="156"/>
        <v>CL.IC.CV.280404.01</v>
      </c>
      <c r="AF1567" s="167" t="s">
        <v>12773</v>
      </c>
      <c r="AG1567" s="167">
        <v>1373</v>
      </c>
    </row>
    <row r="1568" spans="1:33" s="167" customFormat="1" ht="15">
      <c r="A1568" s="167" t="s">
        <v>12003</v>
      </c>
      <c r="C1568" s="61" t="s">
        <v>9144</v>
      </c>
      <c r="E1568" s="61" t="s">
        <v>12594</v>
      </c>
      <c r="F1568" s="167" t="s">
        <v>11044</v>
      </c>
      <c r="G1568" s="167" t="s">
        <v>11790</v>
      </c>
      <c r="H1568" s="62" t="s">
        <v>12210</v>
      </c>
      <c r="I1568" s="167" t="s">
        <v>11790</v>
      </c>
      <c r="J1568" s="63" t="str">
        <f t="shared" si="153"/>
        <v>IC.CV.280405</v>
      </c>
      <c r="K1568" s="61" t="s">
        <v>1702</v>
      </c>
      <c r="L1568" s="167" t="str">
        <f t="shared" si="157"/>
        <v>Erythema</v>
      </c>
      <c r="M1568" s="168" t="str">
        <f t="shared" si="154"/>
        <v>PI.IC.CV.280405.01</v>
      </c>
      <c r="N1568" s="168"/>
      <c r="O1568" s="168" t="str">
        <f t="shared" si="155"/>
        <v>PH.IC.CV.280405.01</v>
      </c>
      <c r="Q1568" s="168" t="str">
        <f t="shared" si="156"/>
        <v>CL.IC.CV.280405.01</v>
      </c>
      <c r="AF1568" s="167" t="s">
        <v>12773</v>
      </c>
      <c r="AG1568" s="167">
        <v>1373</v>
      </c>
    </row>
    <row r="1569" spans="1:45" s="167" customFormat="1" ht="15">
      <c r="A1569" s="167" t="s">
        <v>12003</v>
      </c>
      <c r="C1569" s="61" t="s">
        <v>9144</v>
      </c>
      <c r="E1569" s="61" t="s">
        <v>12594</v>
      </c>
      <c r="F1569" s="167" t="s">
        <v>11044</v>
      </c>
      <c r="G1569" s="167" t="s">
        <v>11047</v>
      </c>
      <c r="H1569" s="62" t="s">
        <v>12212</v>
      </c>
      <c r="I1569" s="167" t="s">
        <v>11794</v>
      </c>
      <c r="J1569" s="63" t="str">
        <f t="shared" si="153"/>
        <v>IC.CV.280406</v>
      </c>
      <c r="K1569" s="61" t="s">
        <v>1702</v>
      </c>
      <c r="L1569" s="167" t="str">
        <f t="shared" si="157"/>
        <v>Infusate leakage</v>
      </c>
      <c r="M1569" s="168" t="str">
        <f t="shared" si="154"/>
        <v>PI.IC.CV.280406.01</v>
      </c>
      <c r="N1569" s="168"/>
      <c r="O1569" s="168" t="str">
        <f t="shared" si="155"/>
        <v>PH.IC.CV.280406.01</v>
      </c>
      <c r="Q1569" s="168" t="str">
        <f t="shared" si="156"/>
        <v>CL.IC.CV.280406.01</v>
      </c>
      <c r="AF1569" s="167" t="s">
        <v>12773</v>
      </c>
      <c r="AG1569" s="167">
        <v>1373</v>
      </c>
    </row>
    <row r="1570" spans="1:45" s="167" customFormat="1" ht="15">
      <c r="A1570" s="167" t="s">
        <v>12003</v>
      </c>
      <c r="C1570" s="61" t="s">
        <v>9144</v>
      </c>
      <c r="E1570" s="61" t="s">
        <v>12594</v>
      </c>
      <c r="F1570" s="167" t="s">
        <v>11044</v>
      </c>
      <c r="G1570" s="167" t="s">
        <v>11800</v>
      </c>
      <c r="H1570" s="62" t="s">
        <v>12225</v>
      </c>
      <c r="I1570" s="167" t="s">
        <v>11800</v>
      </c>
      <c r="J1570" s="63" t="str">
        <f t="shared" ref="J1570:J1627" si="158">CONCATENATE("IC.CV.",C1570,E1570,H1570)</f>
        <v>IC.CV.280407</v>
      </c>
      <c r="K1570" s="61" t="s">
        <v>1702</v>
      </c>
      <c r="L1570" s="167" t="str">
        <f t="shared" si="157"/>
        <v>Swelling</v>
      </c>
      <c r="M1570" s="168" t="str">
        <f t="shared" ref="M1570:M1627" si="159">CONCATENATE("PI.",J1570,".",K1570)</f>
        <v>PI.IC.CV.280407.01</v>
      </c>
      <c r="N1570" s="168"/>
      <c r="O1570" s="168" t="str">
        <f t="shared" ref="O1570:O1627" si="160">CONCATENATE("PH.",J1570,".",K1570)</f>
        <v>PH.IC.CV.280407.01</v>
      </c>
      <c r="Q1570" s="168" t="str">
        <f t="shared" ref="Q1570:Q1627" si="161">CONCATENATE("CL.",J1570,".",K1570)</f>
        <v>CL.IC.CV.280407.01</v>
      </c>
      <c r="AF1570" s="167" t="s">
        <v>12773</v>
      </c>
      <c r="AG1570" s="167">
        <v>1373</v>
      </c>
    </row>
    <row r="1571" spans="1:45" s="167" customFormat="1" ht="15">
      <c r="A1571" s="167" t="s">
        <v>12003</v>
      </c>
      <c r="C1571" s="61" t="s">
        <v>9144</v>
      </c>
      <c r="E1571" s="61" t="s">
        <v>12594</v>
      </c>
      <c r="F1571" s="167" t="s">
        <v>11044</v>
      </c>
      <c r="G1571" s="167" t="s">
        <v>10904</v>
      </c>
      <c r="H1571" s="62" t="s">
        <v>11638</v>
      </c>
      <c r="I1571" s="167" t="s">
        <v>10905</v>
      </c>
      <c r="J1571" s="63" t="str">
        <f t="shared" si="158"/>
        <v>IC.CV.280408</v>
      </c>
      <c r="K1571" s="61" t="s">
        <v>1702</v>
      </c>
      <c r="L1571" s="167" t="str">
        <f t="shared" si="157"/>
        <v>Occlusive dressing, unable to assess</v>
      </c>
      <c r="M1571" s="168" t="str">
        <f t="shared" si="159"/>
        <v>PI.IC.CV.280408.01</v>
      </c>
      <c r="N1571" s="168"/>
      <c r="O1571" s="168" t="str">
        <f t="shared" si="160"/>
        <v>PH.IC.CV.280408.01</v>
      </c>
      <c r="Q1571" s="168" t="str">
        <f t="shared" si="161"/>
        <v>CL.IC.CV.280408.01</v>
      </c>
      <c r="AF1571" s="167" t="s">
        <v>12773</v>
      </c>
      <c r="AG1571" s="167">
        <v>1373</v>
      </c>
    </row>
    <row r="1572" spans="1:45" s="145" customFormat="1" ht="16">
      <c r="A1572" s="145" t="s">
        <v>12003</v>
      </c>
      <c r="C1572" s="170" t="s">
        <v>9144</v>
      </c>
      <c r="D1572" s="145" t="s">
        <v>14576</v>
      </c>
      <c r="E1572" s="170" t="s">
        <v>212</v>
      </c>
      <c r="F1572" s="145" t="s">
        <v>14577</v>
      </c>
      <c r="G1572" s="145" t="s">
        <v>12157</v>
      </c>
      <c r="H1572" s="170" t="s">
        <v>11848</v>
      </c>
      <c r="I1572" s="145" t="s">
        <v>12157</v>
      </c>
      <c r="J1572" s="171" t="str">
        <f t="shared" si="158"/>
        <v>IC.CV.280501</v>
      </c>
      <c r="K1572" s="170" t="s">
        <v>1702</v>
      </c>
      <c r="L1572" s="145" t="str">
        <f t="shared" si="157"/>
        <v>None</v>
      </c>
      <c r="M1572" s="171" t="str">
        <f t="shared" si="159"/>
        <v>PI.IC.CV.280501.01</v>
      </c>
      <c r="N1572" s="171"/>
      <c r="O1572" s="171" t="str">
        <f t="shared" si="160"/>
        <v>PH.IC.CV.280501.01</v>
      </c>
      <c r="Q1572" s="171" t="str">
        <f t="shared" si="161"/>
        <v>CL.IC.CV.280501.01</v>
      </c>
      <c r="AF1572" s="145" t="s">
        <v>12773</v>
      </c>
      <c r="AG1572" s="145">
        <v>1373</v>
      </c>
      <c r="AR1572" s="145" t="s">
        <v>12773</v>
      </c>
      <c r="AS1572" s="145">
        <v>1749</v>
      </c>
    </row>
    <row r="1573" spans="1:45" s="145" customFormat="1" ht="16">
      <c r="A1573" s="145" t="s">
        <v>12003</v>
      </c>
      <c r="C1573" s="170" t="s">
        <v>9144</v>
      </c>
      <c r="E1573" s="170" t="s">
        <v>212</v>
      </c>
      <c r="F1573" s="145" t="s">
        <v>14577</v>
      </c>
      <c r="G1573" s="145" t="s">
        <v>11548</v>
      </c>
      <c r="H1573" s="170" t="s">
        <v>12030</v>
      </c>
      <c r="I1573" s="145" t="s">
        <v>11548</v>
      </c>
      <c r="J1573" s="171" t="str">
        <f t="shared" si="158"/>
        <v>IC.CV.280502</v>
      </c>
      <c r="K1573" s="170" t="s">
        <v>1702</v>
      </c>
      <c r="L1573" s="145" t="str">
        <f t="shared" si="157"/>
        <v>Serous</v>
      </c>
      <c r="M1573" s="171" t="str">
        <f t="shared" si="159"/>
        <v>PI.IC.CV.280502.01</v>
      </c>
      <c r="N1573" s="171"/>
      <c r="O1573" s="171" t="str">
        <f t="shared" si="160"/>
        <v>PH.IC.CV.280502.01</v>
      </c>
      <c r="Q1573" s="171" t="str">
        <f t="shared" si="161"/>
        <v>CL.IC.CV.280502.01</v>
      </c>
      <c r="AF1573" s="145" t="s">
        <v>12773</v>
      </c>
      <c r="AG1573" s="145">
        <v>1373</v>
      </c>
      <c r="AR1573" s="145" t="s">
        <v>12773</v>
      </c>
      <c r="AS1573" s="145">
        <v>1749</v>
      </c>
    </row>
    <row r="1574" spans="1:45" s="145" customFormat="1" ht="16">
      <c r="A1574" s="145" t="s">
        <v>12003</v>
      </c>
      <c r="C1574" s="170" t="s">
        <v>9144</v>
      </c>
      <c r="E1574" s="170" t="s">
        <v>212</v>
      </c>
      <c r="F1574" s="145" t="s">
        <v>14577</v>
      </c>
      <c r="G1574" s="145" t="s">
        <v>10906</v>
      </c>
      <c r="H1574" s="170" t="s">
        <v>12032</v>
      </c>
      <c r="I1574" s="145" t="s">
        <v>11546</v>
      </c>
      <c r="J1574" s="171" t="str">
        <f t="shared" si="158"/>
        <v>IC.CV.280503</v>
      </c>
      <c r="K1574" s="170" t="s">
        <v>1702</v>
      </c>
      <c r="L1574" s="145" t="str">
        <f t="shared" si="157"/>
        <v>Serosanguinous</v>
      </c>
      <c r="M1574" s="171" t="str">
        <f t="shared" si="159"/>
        <v>PI.IC.CV.280503.01</v>
      </c>
      <c r="N1574" s="171"/>
      <c r="O1574" s="171" t="str">
        <f t="shared" si="160"/>
        <v>PH.IC.CV.280503.01</v>
      </c>
      <c r="Q1574" s="171" t="str">
        <f t="shared" si="161"/>
        <v>CL.IC.CV.280503.01</v>
      </c>
      <c r="AF1574" s="145" t="s">
        <v>12773</v>
      </c>
      <c r="AG1574" s="145">
        <v>1373</v>
      </c>
      <c r="AR1574" s="145" t="s">
        <v>12773</v>
      </c>
      <c r="AS1574" s="145">
        <v>1749</v>
      </c>
    </row>
    <row r="1575" spans="1:45" s="145" customFormat="1" ht="16">
      <c r="A1575" s="145" t="s">
        <v>12003</v>
      </c>
      <c r="C1575" s="170" t="s">
        <v>9144</v>
      </c>
      <c r="E1575" s="170" t="s">
        <v>212</v>
      </c>
      <c r="F1575" s="145" t="s">
        <v>14577</v>
      </c>
      <c r="G1575" s="145" t="s">
        <v>11883</v>
      </c>
      <c r="H1575" s="170" t="s">
        <v>12028</v>
      </c>
      <c r="I1575" s="145" t="s">
        <v>11883</v>
      </c>
      <c r="J1575" s="171" t="str">
        <f t="shared" si="158"/>
        <v>IC.CV.280504</v>
      </c>
      <c r="K1575" s="170" t="s">
        <v>1702</v>
      </c>
      <c r="L1575" s="145" t="str">
        <f t="shared" si="157"/>
        <v>Bloody</v>
      </c>
      <c r="M1575" s="171" t="str">
        <f t="shared" si="159"/>
        <v>PI.IC.CV.280504.01</v>
      </c>
      <c r="N1575" s="171"/>
      <c r="O1575" s="171" t="str">
        <f t="shared" si="160"/>
        <v>PH.IC.CV.280504.01</v>
      </c>
      <c r="Q1575" s="171" t="str">
        <f t="shared" si="161"/>
        <v>CL.IC.CV.280504.01</v>
      </c>
      <c r="AF1575" s="145" t="s">
        <v>12773</v>
      </c>
      <c r="AG1575" s="145">
        <v>1373</v>
      </c>
      <c r="AR1575" s="145" t="s">
        <v>12773</v>
      </c>
      <c r="AS1575" s="145">
        <v>1749</v>
      </c>
    </row>
    <row r="1576" spans="1:45" s="167" customFormat="1" ht="15">
      <c r="A1576" s="167" t="s">
        <v>12003</v>
      </c>
      <c r="C1576" s="61" t="s">
        <v>9144</v>
      </c>
      <c r="D1576" s="167" t="s">
        <v>13627</v>
      </c>
      <c r="E1576" s="61" t="s">
        <v>12212</v>
      </c>
      <c r="F1576" s="167" t="s">
        <v>13628</v>
      </c>
      <c r="G1576" s="167" t="s">
        <v>13629</v>
      </c>
      <c r="H1576" s="62" t="s">
        <v>11848</v>
      </c>
      <c r="J1576" s="63" t="str">
        <f t="shared" si="158"/>
        <v>IC.CV.280601</v>
      </c>
      <c r="K1576" s="61" t="s">
        <v>1702</v>
      </c>
      <c r="L1576" s="167" t="str">
        <f t="shared" si="157"/>
        <v>Deflated 3cc</v>
      </c>
      <c r="M1576" s="168" t="str">
        <f t="shared" si="159"/>
        <v>PI.IC.CV.280601.01</v>
      </c>
      <c r="N1576" s="168"/>
      <c r="O1576" s="168" t="str">
        <f t="shared" si="160"/>
        <v>PH.IC.CV.280601.01</v>
      </c>
      <c r="Q1576" s="168" t="str">
        <f t="shared" si="161"/>
        <v>CL.IC.CV.280601.01</v>
      </c>
      <c r="AF1576" s="167" t="s">
        <v>12773</v>
      </c>
      <c r="AG1576" s="167">
        <v>1374</v>
      </c>
    </row>
    <row r="1577" spans="1:45" s="167" customFormat="1" ht="15">
      <c r="A1577" s="167" t="s">
        <v>12003</v>
      </c>
      <c r="C1577" s="61" t="s">
        <v>9144</v>
      </c>
      <c r="E1577" s="61" t="s">
        <v>12212</v>
      </c>
      <c r="F1577" s="167" t="s">
        <v>13628</v>
      </c>
      <c r="G1577" s="167" t="s">
        <v>13630</v>
      </c>
      <c r="H1577" s="62" t="s">
        <v>12030</v>
      </c>
      <c r="J1577" s="63" t="str">
        <f t="shared" si="158"/>
        <v>IC.CV.280602</v>
      </c>
      <c r="K1577" s="61" t="s">
        <v>1702</v>
      </c>
      <c r="L1577" s="167" t="str">
        <f t="shared" si="157"/>
        <v>Deflated 2cc</v>
      </c>
      <c r="M1577" s="168" t="str">
        <f t="shared" si="159"/>
        <v>PI.IC.CV.280602.01</v>
      </c>
      <c r="N1577" s="168"/>
      <c r="O1577" s="168" t="str">
        <f t="shared" si="160"/>
        <v>PH.IC.CV.280602.01</v>
      </c>
      <c r="Q1577" s="168" t="str">
        <f t="shared" si="161"/>
        <v>CL.IC.CV.280602.01</v>
      </c>
      <c r="AF1577" s="167" t="s">
        <v>12773</v>
      </c>
      <c r="AG1577" s="167">
        <v>1374</v>
      </c>
    </row>
    <row r="1578" spans="1:45" s="167" customFormat="1" ht="15">
      <c r="A1578" s="167" t="s">
        <v>12003</v>
      </c>
      <c r="C1578" s="61" t="s">
        <v>9144</v>
      </c>
      <c r="E1578" s="61" t="s">
        <v>12212</v>
      </c>
      <c r="F1578" s="167" t="s">
        <v>13628</v>
      </c>
      <c r="G1578" s="167" t="s">
        <v>13631</v>
      </c>
      <c r="H1578" s="62" t="s">
        <v>12032</v>
      </c>
      <c r="J1578" s="63" t="str">
        <f t="shared" si="158"/>
        <v>IC.CV.280603</v>
      </c>
      <c r="K1578" s="61" t="s">
        <v>1702</v>
      </c>
      <c r="L1578" s="167" t="str">
        <f t="shared" si="157"/>
        <v>Deflated 1cc</v>
      </c>
      <c r="M1578" s="168" t="str">
        <f t="shared" si="159"/>
        <v>PI.IC.CV.280603.01</v>
      </c>
      <c r="N1578" s="168"/>
      <c r="O1578" s="168" t="str">
        <f t="shared" si="160"/>
        <v>PH.IC.CV.280603.01</v>
      </c>
      <c r="Q1578" s="168" t="str">
        <f t="shared" si="161"/>
        <v>CL.IC.CV.280603.01</v>
      </c>
      <c r="AF1578" s="167" t="s">
        <v>12773</v>
      </c>
      <c r="AG1578" s="167">
        <v>1374</v>
      </c>
    </row>
    <row r="1579" spans="1:45" s="167" customFormat="1" ht="15">
      <c r="A1579" s="167" t="s">
        <v>12003</v>
      </c>
      <c r="C1579" s="61" t="s">
        <v>9144</v>
      </c>
      <c r="E1579" s="61" t="s">
        <v>12212</v>
      </c>
      <c r="F1579" s="167" t="s">
        <v>13628</v>
      </c>
      <c r="G1579" s="167" t="s">
        <v>10123</v>
      </c>
      <c r="H1579" s="62" t="s">
        <v>12028</v>
      </c>
      <c r="J1579" s="63" t="str">
        <f t="shared" si="158"/>
        <v>IC.CV.280604</v>
      </c>
      <c r="K1579" s="61" t="s">
        <v>1702</v>
      </c>
      <c r="L1579" s="167" t="str">
        <f t="shared" si="157"/>
        <v>Discontinued</v>
      </c>
      <c r="M1579" s="168" t="str">
        <f t="shared" si="159"/>
        <v>PI.IC.CV.280604.01</v>
      </c>
      <c r="N1579" s="168"/>
      <c r="O1579" s="168" t="str">
        <f t="shared" si="160"/>
        <v>PH.IC.CV.280604.01</v>
      </c>
      <c r="Q1579" s="168" t="str">
        <f t="shared" si="161"/>
        <v>CL.IC.CV.280604.01</v>
      </c>
      <c r="AF1579" s="167" t="s">
        <v>12773</v>
      </c>
      <c r="AG1579" s="167">
        <v>1374</v>
      </c>
    </row>
    <row r="1580" spans="1:45" s="167" customFormat="1" ht="15">
      <c r="A1580" s="167" t="s">
        <v>12003</v>
      </c>
      <c r="B1580" s="167" t="s">
        <v>13625</v>
      </c>
      <c r="C1580" s="61" t="s">
        <v>9145</v>
      </c>
      <c r="D1580" s="167" t="s">
        <v>7851</v>
      </c>
      <c r="E1580" s="61" t="s">
        <v>1702</v>
      </c>
      <c r="F1580" s="167" t="s">
        <v>10979</v>
      </c>
      <c r="G1580" s="167" t="s">
        <v>11566</v>
      </c>
      <c r="H1580" s="62" t="s">
        <v>11848</v>
      </c>
      <c r="I1580" s="167" t="s">
        <v>11567</v>
      </c>
      <c r="J1580" s="63" t="str">
        <f t="shared" si="158"/>
        <v>IC.CV.290101</v>
      </c>
      <c r="K1580" s="61" t="s">
        <v>1702</v>
      </c>
      <c r="L1580" s="167" t="str">
        <f t="shared" si="157"/>
        <v xml:space="preserve">     Gauze</v>
      </c>
      <c r="M1580" s="168" t="str">
        <f t="shared" si="159"/>
        <v>PI.IC.CV.290101.01</v>
      </c>
      <c r="N1580" s="168"/>
      <c r="O1580" s="168" t="str">
        <f t="shared" si="160"/>
        <v>PH.IC.CV.290101.01</v>
      </c>
      <c r="Q1580" s="168" t="str">
        <f t="shared" si="161"/>
        <v>CL.IC.CV.290101.01</v>
      </c>
      <c r="AF1580" s="167" t="s">
        <v>12773</v>
      </c>
      <c r="AG1580" s="167">
        <v>1373</v>
      </c>
    </row>
    <row r="1581" spans="1:45" s="167" customFormat="1" ht="15">
      <c r="A1581" s="167" t="s">
        <v>12003</v>
      </c>
      <c r="C1581" s="61" t="s">
        <v>9145</v>
      </c>
      <c r="E1581" s="61" t="s">
        <v>1702</v>
      </c>
      <c r="F1581" s="167" t="s">
        <v>10979</v>
      </c>
      <c r="G1581" s="167" t="s">
        <v>11568</v>
      </c>
      <c r="H1581" s="62" t="s">
        <v>12030</v>
      </c>
      <c r="I1581" s="167" t="s">
        <v>11569</v>
      </c>
      <c r="J1581" s="63" t="str">
        <f t="shared" si="158"/>
        <v>IC.CV.290102</v>
      </c>
      <c r="K1581" s="61" t="s">
        <v>1702</v>
      </c>
      <c r="L1581" s="167" t="str">
        <f t="shared" si="157"/>
        <v xml:space="preserve">     Pressure</v>
      </c>
      <c r="M1581" s="168" t="str">
        <f t="shared" si="159"/>
        <v>PI.IC.CV.290102.01</v>
      </c>
      <c r="N1581" s="168"/>
      <c r="O1581" s="168" t="str">
        <f t="shared" si="160"/>
        <v>PH.IC.CV.290102.01</v>
      </c>
      <c r="Q1581" s="168" t="str">
        <f t="shared" si="161"/>
        <v>CL.IC.CV.290102.01</v>
      </c>
      <c r="AF1581" s="167" t="s">
        <v>12773</v>
      </c>
      <c r="AG1581" s="167">
        <v>1373</v>
      </c>
    </row>
    <row r="1582" spans="1:45" s="167" customFormat="1" ht="15">
      <c r="A1582" s="167" t="s">
        <v>12003</v>
      </c>
      <c r="C1582" s="61" t="s">
        <v>9145</v>
      </c>
      <c r="E1582" s="61" t="s">
        <v>1702</v>
      </c>
      <c r="F1582" s="167" t="s">
        <v>10979</v>
      </c>
      <c r="G1582" s="167" t="s">
        <v>10980</v>
      </c>
      <c r="H1582" s="62" t="s">
        <v>12032</v>
      </c>
      <c r="I1582" s="167" t="s">
        <v>11571</v>
      </c>
      <c r="J1582" s="63" t="str">
        <f t="shared" si="158"/>
        <v>IC.CV.290103</v>
      </c>
      <c r="K1582" s="61" t="s">
        <v>1702</v>
      </c>
      <c r="L1582" s="167" t="str">
        <f t="shared" si="157"/>
        <v xml:space="preserve">     Antimicrobial disk</v>
      </c>
      <c r="M1582" s="168" t="str">
        <f t="shared" si="159"/>
        <v>PI.IC.CV.290103.01</v>
      </c>
      <c r="N1582" s="168"/>
      <c r="O1582" s="168" t="str">
        <f t="shared" si="160"/>
        <v>PH.IC.CV.290103.01</v>
      </c>
      <c r="Q1582" s="168" t="str">
        <f t="shared" si="161"/>
        <v>CL.IC.CV.290103.01</v>
      </c>
      <c r="AF1582" s="167" t="s">
        <v>12773</v>
      </c>
      <c r="AG1582" s="167">
        <v>1373</v>
      </c>
    </row>
    <row r="1583" spans="1:45" s="167" customFormat="1" ht="15">
      <c r="A1583" s="167" t="s">
        <v>12003</v>
      </c>
      <c r="C1583" s="61" t="s">
        <v>9145</v>
      </c>
      <c r="E1583" s="61" t="s">
        <v>1702</v>
      </c>
      <c r="F1583" s="167" t="s">
        <v>10979</v>
      </c>
      <c r="G1583" s="167" t="s">
        <v>11069</v>
      </c>
      <c r="H1583" s="62" t="s">
        <v>12028</v>
      </c>
      <c r="I1583" s="167" t="s">
        <v>11070</v>
      </c>
      <c r="J1583" s="63" t="str">
        <f t="shared" si="158"/>
        <v>IC.CV.290104</v>
      </c>
      <c r="K1583" s="61" t="s">
        <v>1702</v>
      </c>
      <c r="L1583" s="167" t="str">
        <f t="shared" si="157"/>
        <v xml:space="preserve">     Transparent (Opsite, Tegaderm)</v>
      </c>
      <c r="M1583" s="168" t="str">
        <f t="shared" si="159"/>
        <v>PI.IC.CV.290104.01</v>
      </c>
      <c r="N1583" s="168"/>
      <c r="O1583" s="168" t="str">
        <f t="shared" si="160"/>
        <v>PH.IC.CV.290104.01</v>
      </c>
      <c r="Q1583" s="168" t="str">
        <f t="shared" si="161"/>
        <v>CL.IC.CV.290104.01</v>
      </c>
      <c r="AF1583" s="167" t="s">
        <v>12773</v>
      </c>
      <c r="AG1583" s="167">
        <v>1373</v>
      </c>
    </row>
    <row r="1584" spans="1:45" s="167" customFormat="1" ht="15">
      <c r="A1584" s="167" t="s">
        <v>12003</v>
      </c>
      <c r="C1584" s="61" t="s">
        <v>9145</v>
      </c>
      <c r="E1584" s="61" t="s">
        <v>1702</v>
      </c>
      <c r="F1584" s="167" t="s">
        <v>10979</v>
      </c>
      <c r="G1584" s="167" t="s">
        <v>11572</v>
      </c>
      <c r="H1584" s="62" t="s">
        <v>12210</v>
      </c>
      <c r="I1584" s="167" t="s">
        <v>11573</v>
      </c>
      <c r="J1584" s="63" t="str">
        <f t="shared" si="158"/>
        <v>IC.CV.290105</v>
      </c>
      <c r="K1584" s="61" t="s">
        <v>1702</v>
      </c>
      <c r="L1584" s="167" t="str">
        <f t="shared" si="157"/>
        <v xml:space="preserve">     None (open to air)</v>
      </c>
      <c r="M1584" s="168" t="str">
        <f t="shared" si="159"/>
        <v>PI.IC.CV.290105.01</v>
      </c>
      <c r="N1584" s="168"/>
      <c r="O1584" s="168" t="str">
        <f t="shared" si="160"/>
        <v>PH.IC.CV.290105.01</v>
      </c>
      <c r="Q1584" s="168" t="str">
        <f t="shared" si="161"/>
        <v>CL.IC.CV.290105.01</v>
      </c>
      <c r="AF1584" s="167" t="s">
        <v>12773</v>
      </c>
      <c r="AG1584" s="167">
        <v>1373</v>
      </c>
    </row>
    <row r="1585" spans="1:45" s="167" customFormat="1" ht="15">
      <c r="A1585" s="167" t="s">
        <v>12003</v>
      </c>
      <c r="C1585" s="61" t="s">
        <v>9145</v>
      </c>
      <c r="E1585" s="61" t="s">
        <v>1702</v>
      </c>
      <c r="F1585" s="167" t="s">
        <v>10979</v>
      </c>
      <c r="G1585" s="167" t="s">
        <v>11783</v>
      </c>
      <c r="H1585" s="62" t="s">
        <v>12212</v>
      </c>
      <c r="I1585" s="167" t="s">
        <v>12437</v>
      </c>
      <c r="J1585" s="63" t="str">
        <f t="shared" si="158"/>
        <v>IC.CV.290106</v>
      </c>
      <c r="K1585" s="61" t="s">
        <v>1702</v>
      </c>
      <c r="L1585" s="167" t="str">
        <f t="shared" si="157"/>
        <v xml:space="preserve">     Other:  specify</v>
      </c>
      <c r="M1585" s="168" t="str">
        <f t="shared" si="159"/>
        <v>PI.IC.CV.290106.01</v>
      </c>
      <c r="N1585" s="168"/>
      <c r="O1585" s="168" t="str">
        <f t="shared" si="160"/>
        <v>PH.IC.CV.290106.01</v>
      </c>
      <c r="Q1585" s="168" t="str">
        <f t="shared" si="161"/>
        <v>CL.IC.CV.290106.01</v>
      </c>
      <c r="AF1585" s="167" t="s">
        <v>12773</v>
      </c>
      <c r="AG1585" s="167">
        <v>1373</v>
      </c>
    </row>
    <row r="1586" spans="1:45" s="167" customFormat="1" ht="15">
      <c r="A1586" s="167" t="s">
        <v>12003</v>
      </c>
      <c r="C1586" s="61" t="s">
        <v>9145</v>
      </c>
      <c r="E1586" s="61" t="s">
        <v>1702</v>
      </c>
      <c r="F1586" s="167" t="s">
        <v>10979</v>
      </c>
      <c r="G1586" s="167" t="s">
        <v>11574</v>
      </c>
      <c r="H1586" s="62" t="s">
        <v>12225</v>
      </c>
      <c r="I1586" s="167" t="s">
        <v>11575</v>
      </c>
      <c r="J1586" s="63" t="str">
        <f t="shared" si="158"/>
        <v>IC.CV.290107</v>
      </c>
      <c r="K1586" s="61" t="s">
        <v>1702</v>
      </c>
      <c r="L1586" s="167" t="str">
        <f t="shared" si="157"/>
        <v xml:space="preserve">     Clean, dry and intact</v>
      </c>
      <c r="M1586" s="168" t="str">
        <f t="shared" si="159"/>
        <v>PI.IC.CV.290107.01</v>
      </c>
      <c r="N1586" s="168"/>
      <c r="O1586" s="168" t="str">
        <f t="shared" si="160"/>
        <v>PH.IC.CV.290107.01</v>
      </c>
      <c r="Q1586" s="168" t="str">
        <f t="shared" si="161"/>
        <v>CL.IC.CV.290107.01</v>
      </c>
      <c r="AF1586" s="167" t="s">
        <v>12773</v>
      </c>
      <c r="AG1586" s="167">
        <v>1373</v>
      </c>
    </row>
    <row r="1587" spans="1:45" s="167" customFormat="1" ht="15">
      <c r="A1587" s="167" t="s">
        <v>12003</v>
      </c>
      <c r="C1587" s="61" t="s">
        <v>9145</v>
      </c>
      <c r="E1587" s="61" t="s">
        <v>1702</v>
      </c>
      <c r="F1587" s="167" t="s">
        <v>10979</v>
      </c>
      <c r="G1587" s="167" t="s">
        <v>10981</v>
      </c>
      <c r="H1587" s="62" t="s">
        <v>11638</v>
      </c>
      <c r="I1587" s="167" t="s">
        <v>11411</v>
      </c>
      <c r="J1587" s="63" t="str">
        <f t="shared" si="158"/>
        <v>IC.CV.290108</v>
      </c>
      <c r="K1587" s="61" t="s">
        <v>1702</v>
      </c>
      <c r="L1587" s="167" t="str">
        <f t="shared" si="157"/>
        <v xml:space="preserve">     Reinforced; specify date/time</v>
      </c>
      <c r="M1587" s="168" t="str">
        <f t="shared" si="159"/>
        <v>PI.IC.CV.290108.01</v>
      </c>
      <c r="N1587" s="168"/>
      <c r="O1587" s="168" t="str">
        <f t="shared" si="160"/>
        <v>PH.IC.CV.290108.01</v>
      </c>
      <c r="Q1587" s="168" t="str">
        <f t="shared" si="161"/>
        <v>CL.IC.CV.290108.01</v>
      </c>
      <c r="AF1587" s="167" t="s">
        <v>12773</v>
      </c>
      <c r="AG1587" s="167">
        <v>1373</v>
      </c>
    </row>
    <row r="1588" spans="1:45" s="167" customFormat="1" ht="15">
      <c r="A1588" s="167" t="s">
        <v>12003</v>
      </c>
      <c r="C1588" s="61" t="s">
        <v>9145</v>
      </c>
      <c r="E1588" s="61" t="s">
        <v>1702</v>
      </c>
      <c r="F1588" s="167" t="s">
        <v>10979</v>
      </c>
      <c r="G1588" s="167" t="s">
        <v>11958</v>
      </c>
      <c r="H1588" s="62" t="s">
        <v>11639</v>
      </c>
      <c r="I1588" s="167" t="s">
        <v>11393</v>
      </c>
      <c r="J1588" s="63" t="str">
        <f t="shared" si="158"/>
        <v>IC.CV.290109</v>
      </c>
      <c r="K1588" s="61" t="s">
        <v>1702</v>
      </c>
      <c r="L1588" s="167" t="str">
        <f t="shared" si="157"/>
        <v xml:space="preserve">     Changed:  specify date/time</v>
      </c>
      <c r="M1588" s="168" t="str">
        <f t="shared" si="159"/>
        <v>PI.IC.CV.290109.01</v>
      </c>
      <c r="N1588" s="168"/>
      <c r="O1588" s="168" t="str">
        <f t="shared" si="160"/>
        <v>PH.IC.CV.290109.01</v>
      </c>
      <c r="Q1588" s="168" t="str">
        <f t="shared" si="161"/>
        <v>CL.IC.CV.290109.01</v>
      </c>
      <c r="AF1588" s="167" t="s">
        <v>12773</v>
      </c>
      <c r="AG1588" s="167">
        <v>1373</v>
      </c>
    </row>
    <row r="1589" spans="1:45" s="145" customFormat="1" ht="16">
      <c r="A1589" s="145" t="s">
        <v>12003</v>
      </c>
      <c r="C1589" s="170" t="s">
        <v>9145</v>
      </c>
      <c r="E1589" s="170" t="s">
        <v>1702</v>
      </c>
      <c r="F1589" s="145" t="s">
        <v>10979</v>
      </c>
      <c r="G1589" s="145" t="s">
        <v>11470</v>
      </c>
      <c r="H1589" s="170" t="s">
        <v>11829</v>
      </c>
      <c r="I1589" s="145" t="s">
        <v>12157</v>
      </c>
      <c r="J1589" s="171" t="str">
        <f t="shared" si="158"/>
        <v>IC.CV.290110</v>
      </c>
      <c r="K1589" s="170" t="s">
        <v>1702</v>
      </c>
      <c r="L1589" s="145" t="str">
        <f t="shared" si="157"/>
        <v xml:space="preserve">     Drsg drainage none</v>
      </c>
      <c r="M1589" s="171" t="str">
        <f t="shared" si="159"/>
        <v>PI.IC.CV.290110.01</v>
      </c>
      <c r="N1589" s="171"/>
      <c r="O1589" s="171" t="str">
        <f t="shared" si="160"/>
        <v>PH.IC.CV.290110.01</v>
      </c>
      <c r="Q1589" s="171" t="str">
        <f t="shared" si="161"/>
        <v>CL.IC.CV.290110.01</v>
      </c>
      <c r="AF1589" s="145" t="s">
        <v>12773</v>
      </c>
      <c r="AG1589" s="145">
        <v>1373</v>
      </c>
      <c r="AR1589" s="145" t="s">
        <v>12773</v>
      </c>
      <c r="AS1589" s="145">
        <v>1749</v>
      </c>
    </row>
    <row r="1590" spans="1:45" s="145" customFormat="1" ht="16">
      <c r="A1590" s="145" t="s">
        <v>12003</v>
      </c>
      <c r="C1590" s="170" t="s">
        <v>9145</v>
      </c>
      <c r="E1590" s="170" t="s">
        <v>1702</v>
      </c>
      <c r="F1590" s="145" t="s">
        <v>10979</v>
      </c>
      <c r="G1590" s="145" t="s">
        <v>14503</v>
      </c>
      <c r="H1590" s="170" t="s">
        <v>12099</v>
      </c>
      <c r="I1590" s="145" t="s">
        <v>11400</v>
      </c>
      <c r="J1590" s="171" t="str">
        <f t="shared" si="158"/>
        <v>IC.CV.290111</v>
      </c>
      <c r="K1590" s="170" t="s">
        <v>1702</v>
      </c>
      <c r="L1590" s="145" t="str">
        <f t="shared" si="157"/>
        <v xml:space="preserve">     Drsg scant amount Drainage</v>
      </c>
      <c r="M1590" s="171" t="str">
        <f t="shared" si="159"/>
        <v>PI.IC.CV.290111.01</v>
      </c>
      <c r="N1590" s="171"/>
      <c r="O1590" s="171" t="str">
        <f t="shared" si="160"/>
        <v>PH.IC.CV.290111.01</v>
      </c>
      <c r="Q1590" s="171" t="str">
        <f t="shared" si="161"/>
        <v>CL.IC.CV.290111.01</v>
      </c>
      <c r="AF1590" s="145" t="s">
        <v>12773</v>
      </c>
      <c r="AG1590" s="145">
        <v>1373</v>
      </c>
      <c r="AR1590" s="145" t="s">
        <v>12773</v>
      </c>
      <c r="AS1590" s="145">
        <v>1749</v>
      </c>
    </row>
    <row r="1591" spans="1:45" s="145" customFormat="1" ht="16">
      <c r="A1591" s="145" t="s">
        <v>12003</v>
      </c>
      <c r="C1591" s="170" t="s">
        <v>9145</v>
      </c>
      <c r="E1591" s="170" t="s">
        <v>1702</v>
      </c>
      <c r="F1591" s="145" t="s">
        <v>10979</v>
      </c>
      <c r="G1591" s="145" t="s">
        <v>14504</v>
      </c>
      <c r="H1591" s="170" t="s">
        <v>12100</v>
      </c>
      <c r="I1591" s="145" t="s">
        <v>11730</v>
      </c>
      <c r="J1591" s="171" t="str">
        <f t="shared" si="158"/>
        <v>IC.CV.290112</v>
      </c>
      <c r="K1591" s="170" t="s">
        <v>1702</v>
      </c>
      <c r="L1591" s="145" t="str">
        <f t="shared" si="157"/>
        <v xml:space="preserve">     Drsg small amount Drainage</v>
      </c>
      <c r="M1591" s="171" t="str">
        <f t="shared" si="159"/>
        <v>PI.IC.CV.290112.01</v>
      </c>
      <c r="N1591" s="171"/>
      <c r="O1591" s="171" t="str">
        <f t="shared" si="160"/>
        <v>PH.IC.CV.290112.01</v>
      </c>
      <c r="Q1591" s="171" t="str">
        <f t="shared" si="161"/>
        <v>CL.IC.CV.290112.01</v>
      </c>
      <c r="AF1591" s="145" t="s">
        <v>12773</v>
      </c>
      <c r="AG1591" s="145">
        <v>1373</v>
      </c>
      <c r="AR1591" s="145" t="s">
        <v>12773</v>
      </c>
      <c r="AS1591" s="145">
        <v>1749</v>
      </c>
    </row>
    <row r="1592" spans="1:45" s="145" customFormat="1" ht="16">
      <c r="A1592" s="145" t="s">
        <v>12003</v>
      </c>
      <c r="C1592" s="170" t="s">
        <v>9145</v>
      </c>
      <c r="E1592" s="170" t="s">
        <v>1702</v>
      </c>
      <c r="F1592" s="145" t="s">
        <v>10979</v>
      </c>
      <c r="G1592" s="145" t="s">
        <v>14505</v>
      </c>
      <c r="H1592" s="170" t="s">
        <v>12101</v>
      </c>
      <c r="I1592" s="145" t="s">
        <v>11732</v>
      </c>
      <c r="J1592" s="171" t="str">
        <f t="shared" si="158"/>
        <v>IC.CV.290113</v>
      </c>
      <c r="K1592" s="170" t="s">
        <v>1702</v>
      </c>
      <c r="L1592" s="145" t="str">
        <f t="shared" si="157"/>
        <v xml:space="preserve">     Drsg moderate amount Drainage</v>
      </c>
      <c r="M1592" s="171" t="str">
        <f t="shared" si="159"/>
        <v>PI.IC.CV.290113.01</v>
      </c>
      <c r="N1592" s="171"/>
      <c r="O1592" s="171" t="str">
        <f t="shared" si="160"/>
        <v>PH.IC.CV.290113.01</v>
      </c>
      <c r="Q1592" s="171" t="str">
        <f t="shared" si="161"/>
        <v>CL.IC.CV.290113.01</v>
      </c>
      <c r="AF1592" s="145" t="s">
        <v>12773</v>
      </c>
      <c r="AG1592" s="145">
        <v>1373</v>
      </c>
      <c r="AR1592" s="145" t="s">
        <v>12773</v>
      </c>
      <c r="AS1592" s="145">
        <v>1749</v>
      </c>
    </row>
    <row r="1593" spans="1:45" s="145" customFormat="1" ht="16">
      <c r="A1593" s="145" t="s">
        <v>12003</v>
      </c>
      <c r="C1593" s="170" t="s">
        <v>9145</v>
      </c>
      <c r="E1593" s="170" t="s">
        <v>1702</v>
      </c>
      <c r="F1593" s="145" t="s">
        <v>10979</v>
      </c>
      <c r="G1593" s="145" t="s">
        <v>14566</v>
      </c>
      <c r="H1593" s="170" t="s">
        <v>12102</v>
      </c>
      <c r="I1593" s="145" t="s">
        <v>11734</v>
      </c>
      <c r="J1593" s="171" t="str">
        <f t="shared" si="158"/>
        <v>IC.CV.290114</v>
      </c>
      <c r="K1593" s="170" t="s">
        <v>1702</v>
      </c>
      <c r="L1593" s="145" t="str">
        <f t="shared" si="157"/>
        <v xml:space="preserve">     Drsg large amount Drainage</v>
      </c>
      <c r="M1593" s="171" t="str">
        <f t="shared" si="159"/>
        <v>PI.IC.CV.290114.01</v>
      </c>
      <c r="N1593" s="171"/>
      <c r="O1593" s="171" t="str">
        <f t="shared" si="160"/>
        <v>PH.IC.CV.290114.01</v>
      </c>
      <c r="Q1593" s="171" t="str">
        <f t="shared" si="161"/>
        <v>CL.IC.CV.290114.01</v>
      </c>
      <c r="AF1593" s="145" t="s">
        <v>12773</v>
      </c>
      <c r="AG1593" s="145">
        <v>1373</v>
      </c>
      <c r="AR1593" s="145" t="s">
        <v>12773</v>
      </c>
      <c r="AS1593" s="145">
        <v>1749</v>
      </c>
    </row>
    <row r="1594" spans="1:45" s="145" customFormat="1" ht="16">
      <c r="A1594" s="145" t="s">
        <v>12003</v>
      </c>
      <c r="C1594" s="170" t="s">
        <v>9145</v>
      </c>
      <c r="E1594" s="170" t="s">
        <v>1702</v>
      </c>
      <c r="F1594" s="145" t="s">
        <v>10979</v>
      </c>
      <c r="G1594" s="145" t="s">
        <v>14508</v>
      </c>
      <c r="H1594" s="170" t="s">
        <v>11559</v>
      </c>
      <c r="I1594" s="145" t="s">
        <v>11753</v>
      </c>
      <c r="J1594" s="171" t="str">
        <f t="shared" si="158"/>
        <v>IC.CV.290115</v>
      </c>
      <c r="K1594" s="170" t="s">
        <v>1702</v>
      </c>
      <c r="L1594" s="145" t="str">
        <f t="shared" si="157"/>
        <v xml:space="preserve">     Drsg Drainage unchanged</v>
      </c>
      <c r="M1594" s="171" t="str">
        <f t="shared" si="159"/>
        <v>PI.IC.CV.290115.01</v>
      </c>
      <c r="N1594" s="171"/>
      <c r="O1594" s="171" t="str">
        <f t="shared" si="160"/>
        <v>PH.IC.CV.290115.01</v>
      </c>
      <c r="Q1594" s="171" t="str">
        <f t="shared" si="161"/>
        <v>CL.IC.CV.290115.01</v>
      </c>
      <c r="AF1594" s="145" t="s">
        <v>12773</v>
      </c>
      <c r="AG1594" s="145">
        <v>1373</v>
      </c>
      <c r="AR1594" s="145" t="s">
        <v>12773</v>
      </c>
      <c r="AS1594" s="145">
        <v>1749</v>
      </c>
    </row>
    <row r="1595" spans="1:45" s="145" customFormat="1" ht="16">
      <c r="A1595" s="145" t="s">
        <v>12003</v>
      </c>
      <c r="C1595" s="170" t="s">
        <v>9145</v>
      </c>
      <c r="E1595" s="170" t="s">
        <v>1702</v>
      </c>
      <c r="F1595" s="145" t="s">
        <v>10979</v>
      </c>
      <c r="G1595" s="145" t="s">
        <v>14509</v>
      </c>
      <c r="H1595" s="170" t="s">
        <v>11560</v>
      </c>
      <c r="I1595" s="145" t="s">
        <v>11752</v>
      </c>
      <c r="J1595" s="171" t="str">
        <f t="shared" si="158"/>
        <v>IC.CV.290116</v>
      </c>
      <c r="K1595" s="170" t="s">
        <v>1702</v>
      </c>
      <c r="L1595" s="145" t="str">
        <f t="shared" si="157"/>
        <v xml:space="preserve">     Drsg Drainage decreasing</v>
      </c>
      <c r="M1595" s="171" t="str">
        <f t="shared" si="159"/>
        <v>PI.IC.CV.290116.01</v>
      </c>
      <c r="N1595" s="171"/>
      <c r="O1595" s="171" t="str">
        <f t="shared" si="160"/>
        <v>PH.IC.CV.290116.01</v>
      </c>
      <c r="Q1595" s="171" t="str">
        <f t="shared" si="161"/>
        <v>CL.IC.CV.290116.01</v>
      </c>
      <c r="AF1595" s="145" t="s">
        <v>12773</v>
      </c>
      <c r="AG1595" s="145">
        <v>1373</v>
      </c>
      <c r="AR1595" s="145" t="s">
        <v>12773</v>
      </c>
      <c r="AS1595" s="145">
        <v>1749</v>
      </c>
    </row>
    <row r="1596" spans="1:45" s="145" customFormat="1" ht="16">
      <c r="A1596" s="145" t="s">
        <v>12003</v>
      </c>
      <c r="C1596" s="170" t="s">
        <v>9145</v>
      </c>
      <c r="E1596" s="170" t="s">
        <v>1702</v>
      </c>
      <c r="F1596" s="145" t="s">
        <v>10979</v>
      </c>
      <c r="G1596" s="145" t="s">
        <v>14510</v>
      </c>
      <c r="H1596" s="170" t="s">
        <v>11561</v>
      </c>
      <c r="I1596" s="145" t="s">
        <v>11583</v>
      </c>
      <c r="J1596" s="171" t="str">
        <f t="shared" si="158"/>
        <v>IC.CV.290117</v>
      </c>
      <c r="K1596" s="170" t="s">
        <v>1702</v>
      </c>
      <c r="L1596" s="145" t="str">
        <f t="shared" si="157"/>
        <v xml:space="preserve">     Drsg Drainage increasing</v>
      </c>
      <c r="M1596" s="171" t="str">
        <f t="shared" si="159"/>
        <v>PI.IC.CV.290117.01</v>
      </c>
      <c r="N1596" s="171"/>
      <c r="O1596" s="171" t="str">
        <f t="shared" si="160"/>
        <v>PH.IC.CV.290117.01</v>
      </c>
      <c r="Q1596" s="171" t="str">
        <f t="shared" si="161"/>
        <v>CL.IC.CV.290117.01</v>
      </c>
      <c r="AF1596" s="145" t="s">
        <v>12773</v>
      </c>
      <c r="AG1596" s="145">
        <v>1373</v>
      </c>
      <c r="AR1596" s="145" t="s">
        <v>12773</v>
      </c>
      <c r="AS1596" s="145">
        <v>1749</v>
      </c>
    </row>
    <row r="1597" spans="1:45" s="167" customFormat="1" ht="15">
      <c r="A1597" s="167" t="s">
        <v>2547</v>
      </c>
      <c r="C1597" s="61" t="s">
        <v>9145</v>
      </c>
      <c r="E1597" s="61" t="s">
        <v>1702</v>
      </c>
      <c r="F1597" s="167" t="s">
        <v>10728</v>
      </c>
      <c r="G1597" s="61" t="s">
        <v>10726</v>
      </c>
      <c r="H1597" s="62" t="s">
        <v>208</v>
      </c>
      <c r="I1597" s="62" t="s">
        <v>7565</v>
      </c>
      <c r="J1597" s="63" t="str">
        <f t="shared" si="158"/>
        <v>IC.CV.290118</v>
      </c>
      <c r="K1597" s="61" t="s">
        <v>1702</v>
      </c>
      <c r="L1597" s="167" t="str">
        <f t="shared" si="157"/>
        <v xml:space="preserve">   Stained</v>
      </c>
      <c r="M1597" s="168" t="str">
        <f t="shared" si="159"/>
        <v>PI.IC.CV.290118.01</v>
      </c>
      <c r="N1597" s="168"/>
      <c r="O1597" s="168" t="str">
        <f t="shared" si="160"/>
        <v>PH.IC.CV.290118.01</v>
      </c>
      <c r="Q1597" s="168" t="str">
        <f t="shared" si="161"/>
        <v>CL.IC.CV.290118.01</v>
      </c>
      <c r="R1597" s="167" t="s">
        <v>4415</v>
      </c>
      <c r="S1597" s="167">
        <v>131</v>
      </c>
      <c r="AF1597" s="167" t="s">
        <v>12773</v>
      </c>
      <c r="AG1597" s="167">
        <v>1373</v>
      </c>
    </row>
    <row r="1598" spans="1:45" s="167" customFormat="1" ht="15">
      <c r="A1598" s="167" t="s">
        <v>2547</v>
      </c>
      <c r="C1598" s="61" t="s">
        <v>9145</v>
      </c>
      <c r="E1598" s="61" t="s">
        <v>1702</v>
      </c>
      <c r="F1598" s="167" t="s">
        <v>10728</v>
      </c>
      <c r="G1598" s="61" t="s">
        <v>10733</v>
      </c>
      <c r="H1598" s="62" t="s">
        <v>217</v>
      </c>
      <c r="I1598" s="62" t="s">
        <v>10734</v>
      </c>
      <c r="J1598" s="63" t="str">
        <f t="shared" si="158"/>
        <v>IC.CV.290119</v>
      </c>
      <c r="K1598" s="61" t="s">
        <v>1702</v>
      </c>
      <c r="L1598" s="167" t="str">
        <f t="shared" si="157"/>
        <v xml:space="preserve">   Saturated</v>
      </c>
      <c r="M1598" s="168" t="str">
        <f t="shared" si="159"/>
        <v>PI.IC.CV.290119.01</v>
      </c>
      <c r="N1598" s="168"/>
      <c r="O1598" s="168" t="str">
        <f t="shared" si="160"/>
        <v>PH.IC.CV.290119.01</v>
      </c>
      <c r="Q1598" s="168" t="str">
        <f t="shared" si="161"/>
        <v>CL.IC.CV.290119.01</v>
      </c>
      <c r="R1598" s="167" t="s">
        <v>4415</v>
      </c>
      <c r="S1598" s="167">
        <v>132</v>
      </c>
      <c r="AF1598" s="167" t="s">
        <v>12773</v>
      </c>
      <c r="AG1598" s="167">
        <v>1373</v>
      </c>
    </row>
    <row r="1599" spans="1:45" s="167" customFormat="1" ht="15">
      <c r="A1599" s="167" t="s">
        <v>2547</v>
      </c>
      <c r="C1599" s="61" t="s">
        <v>9145</v>
      </c>
      <c r="E1599" s="61" t="s">
        <v>1702</v>
      </c>
      <c r="F1599" s="167" t="s">
        <v>10728</v>
      </c>
      <c r="G1599" s="61" t="s">
        <v>9339</v>
      </c>
      <c r="H1599" s="62" t="s">
        <v>1000</v>
      </c>
      <c r="I1599" s="62" t="s">
        <v>9339</v>
      </c>
      <c r="J1599" s="63" t="str">
        <f t="shared" si="158"/>
        <v>IC.CV.290120</v>
      </c>
      <c r="K1599" s="61" t="s">
        <v>1702</v>
      </c>
      <c r="L1599" s="167" t="str">
        <f t="shared" si="157"/>
        <v>Intact</v>
      </c>
      <c r="M1599" s="168" t="str">
        <f t="shared" si="159"/>
        <v>PI.IC.CV.290120.01</v>
      </c>
      <c r="N1599" s="168"/>
      <c r="O1599" s="168" t="str">
        <f t="shared" si="160"/>
        <v>PH.IC.CV.290120.01</v>
      </c>
      <c r="Q1599" s="168" t="str">
        <f t="shared" si="161"/>
        <v>CL.IC.CV.290120.01</v>
      </c>
      <c r="R1599" s="167" t="s">
        <v>4415</v>
      </c>
      <c r="S1599" s="167">
        <v>133</v>
      </c>
      <c r="AF1599" s="167" t="s">
        <v>12773</v>
      </c>
      <c r="AG1599" s="167">
        <v>1373</v>
      </c>
    </row>
    <row r="1600" spans="1:45" s="167" customFormat="1" ht="15">
      <c r="A1600" s="167" t="s">
        <v>12003</v>
      </c>
      <c r="C1600" s="61" t="s">
        <v>9145</v>
      </c>
      <c r="D1600" s="167" t="s">
        <v>10729</v>
      </c>
      <c r="E1600" s="61" t="s">
        <v>12182</v>
      </c>
      <c r="F1600" s="167" t="s">
        <v>10736</v>
      </c>
      <c r="G1600" s="167" t="s">
        <v>11236</v>
      </c>
      <c r="H1600" s="62" t="s">
        <v>11848</v>
      </c>
      <c r="I1600" s="167" t="s">
        <v>10737</v>
      </c>
      <c r="J1600" s="63" t="str">
        <f t="shared" si="158"/>
        <v>IC.CV.290201</v>
      </c>
      <c r="K1600" s="61" t="s">
        <v>12175</v>
      </c>
      <c r="L1600" s="167" t="str">
        <f t="shared" si="157"/>
        <v>Femoral artery right</v>
      </c>
      <c r="M1600" s="168" t="str">
        <f t="shared" si="159"/>
        <v>PI.IC.CV.290201.01</v>
      </c>
      <c r="N1600" s="168"/>
      <c r="O1600" s="168" t="str">
        <f t="shared" si="160"/>
        <v>PH.IC.CV.290201.01</v>
      </c>
      <c r="Q1600" s="168" t="str">
        <f t="shared" si="161"/>
        <v>CL.IC.CV.290201.01</v>
      </c>
      <c r="AF1600" s="167" t="s">
        <v>12773</v>
      </c>
      <c r="AG1600" s="167">
        <v>1373</v>
      </c>
    </row>
    <row r="1601" spans="1:33" s="167" customFormat="1" ht="15">
      <c r="A1601" s="167" t="s">
        <v>12003</v>
      </c>
      <c r="C1601" s="61" t="s">
        <v>9145</v>
      </c>
      <c r="E1601" s="61" t="s">
        <v>1863</v>
      </c>
      <c r="F1601" s="167" t="s">
        <v>10736</v>
      </c>
      <c r="G1601" s="167" t="s">
        <v>11238</v>
      </c>
      <c r="H1601" s="62" t="s">
        <v>12030</v>
      </c>
      <c r="I1601" s="167" t="s">
        <v>10879</v>
      </c>
      <c r="J1601" s="63" t="str">
        <f t="shared" si="158"/>
        <v>IC.CV.290202</v>
      </c>
      <c r="K1601" s="61" t="s">
        <v>12175</v>
      </c>
      <c r="L1601" s="167" t="str">
        <f t="shared" ref="L1601:L1658" si="162">G1601</f>
        <v>Femoral artery left</v>
      </c>
      <c r="M1601" s="168" t="str">
        <f t="shared" si="159"/>
        <v>PI.IC.CV.290202.01</v>
      </c>
      <c r="N1601" s="168"/>
      <c r="O1601" s="168" t="str">
        <f t="shared" si="160"/>
        <v>PH.IC.CV.290202.01</v>
      </c>
      <c r="Q1601" s="168" t="str">
        <f t="shared" si="161"/>
        <v>CL.IC.CV.290202.01</v>
      </c>
      <c r="AF1601" s="167" t="s">
        <v>12773</v>
      </c>
      <c r="AG1601" s="167">
        <v>1373</v>
      </c>
    </row>
    <row r="1602" spans="1:33" s="167" customFormat="1" ht="15">
      <c r="A1602" s="167" t="s">
        <v>12003</v>
      </c>
      <c r="C1602" s="61" t="s">
        <v>9145</v>
      </c>
      <c r="E1602" s="61" t="s">
        <v>1863</v>
      </c>
      <c r="F1602" s="167" t="s">
        <v>10736</v>
      </c>
      <c r="G1602" s="167" t="s">
        <v>10591</v>
      </c>
      <c r="H1602" s="62" t="s">
        <v>12032</v>
      </c>
      <c r="I1602" s="167" t="s">
        <v>10883</v>
      </c>
      <c r="J1602" s="63" t="str">
        <f t="shared" si="158"/>
        <v>IC.CV.290203</v>
      </c>
      <c r="K1602" s="61" t="s">
        <v>12175</v>
      </c>
      <c r="L1602" s="167" t="str">
        <f t="shared" si="162"/>
        <v>Femoral vein right</v>
      </c>
      <c r="M1602" s="168" t="str">
        <f t="shared" si="159"/>
        <v>PI.IC.CV.290203.01</v>
      </c>
      <c r="N1602" s="168"/>
      <c r="O1602" s="168" t="str">
        <f t="shared" si="160"/>
        <v>PH.IC.CV.290203.01</v>
      </c>
      <c r="Q1602" s="168" t="str">
        <f t="shared" si="161"/>
        <v>CL.IC.CV.290203.01</v>
      </c>
      <c r="AF1602" s="167" t="s">
        <v>12773</v>
      </c>
      <c r="AG1602" s="167">
        <v>1373</v>
      </c>
    </row>
    <row r="1603" spans="1:33" s="167" customFormat="1" ht="15">
      <c r="A1603" s="167" t="s">
        <v>12003</v>
      </c>
      <c r="C1603" s="61" t="s">
        <v>9145</v>
      </c>
      <c r="E1603" s="61" t="s">
        <v>1863</v>
      </c>
      <c r="F1603" s="167" t="s">
        <v>10736</v>
      </c>
      <c r="G1603" s="167" t="s">
        <v>11187</v>
      </c>
      <c r="H1603" s="62" t="s">
        <v>12028</v>
      </c>
      <c r="I1603" s="167" t="s">
        <v>11188</v>
      </c>
      <c r="J1603" s="63" t="str">
        <f t="shared" si="158"/>
        <v>IC.CV.290204</v>
      </c>
      <c r="K1603" s="61" t="s">
        <v>12175</v>
      </c>
      <c r="L1603" s="167" t="str">
        <f t="shared" si="162"/>
        <v>Femoral vein left</v>
      </c>
      <c r="M1603" s="168" t="str">
        <f t="shared" si="159"/>
        <v>PI.IC.CV.290204.01</v>
      </c>
      <c r="N1603" s="168"/>
      <c r="O1603" s="168" t="str">
        <f t="shared" si="160"/>
        <v>PH.IC.CV.290204.01</v>
      </c>
      <c r="Q1603" s="168" t="str">
        <f t="shared" si="161"/>
        <v>CL.IC.CV.290204.01</v>
      </c>
      <c r="AF1603" s="167" t="s">
        <v>12773</v>
      </c>
      <c r="AG1603" s="167">
        <v>1373</v>
      </c>
    </row>
    <row r="1604" spans="1:33" s="167" customFormat="1" ht="15">
      <c r="A1604" s="167" t="s">
        <v>12003</v>
      </c>
      <c r="C1604" s="61" t="s">
        <v>9145</v>
      </c>
      <c r="E1604" s="61" t="s">
        <v>1863</v>
      </c>
      <c r="F1604" s="167" t="s">
        <v>10736</v>
      </c>
      <c r="G1604" s="167" t="s">
        <v>11189</v>
      </c>
      <c r="H1604" s="62" t="s">
        <v>12210</v>
      </c>
      <c r="I1604" s="167" t="s">
        <v>11190</v>
      </c>
      <c r="J1604" s="63" t="str">
        <f t="shared" si="158"/>
        <v>IC.CV.290205</v>
      </c>
      <c r="K1604" s="61" t="s">
        <v>12175</v>
      </c>
      <c r="L1604" s="167" t="str">
        <f t="shared" si="162"/>
        <v>Radial artery right</v>
      </c>
      <c r="M1604" s="168" t="str">
        <f t="shared" si="159"/>
        <v>PI.IC.CV.290205.01</v>
      </c>
      <c r="N1604" s="168"/>
      <c r="O1604" s="168" t="str">
        <f t="shared" si="160"/>
        <v>PH.IC.CV.290205.01</v>
      </c>
      <c r="Q1604" s="168" t="str">
        <f t="shared" si="161"/>
        <v>CL.IC.CV.290205.01</v>
      </c>
      <c r="AF1604" s="167" t="s">
        <v>12773</v>
      </c>
      <c r="AG1604" s="167">
        <v>1373</v>
      </c>
    </row>
    <row r="1605" spans="1:33" s="167" customFormat="1" ht="15">
      <c r="A1605" s="167" t="s">
        <v>12003</v>
      </c>
      <c r="C1605" s="61" t="s">
        <v>9145</v>
      </c>
      <c r="E1605" s="61" t="s">
        <v>1863</v>
      </c>
      <c r="F1605" s="167" t="s">
        <v>10736</v>
      </c>
      <c r="G1605" s="167" t="s">
        <v>11191</v>
      </c>
      <c r="H1605" s="62" t="s">
        <v>12212</v>
      </c>
      <c r="I1605" s="167" t="s">
        <v>11192</v>
      </c>
      <c r="J1605" s="63" t="str">
        <f t="shared" si="158"/>
        <v>IC.CV.290206</v>
      </c>
      <c r="K1605" s="61" t="s">
        <v>12175</v>
      </c>
      <c r="L1605" s="167" t="str">
        <f t="shared" si="162"/>
        <v>Radial artery left</v>
      </c>
      <c r="M1605" s="168" t="str">
        <f t="shared" si="159"/>
        <v>PI.IC.CV.290206.01</v>
      </c>
      <c r="N1605" s="168"/>
      <c r="O1605" s="168" t="str">
        <f t="shared" si="160"/>
        <v>PH.IC.CV.290206.01</v>
      </c>
      <c r="Q1605" s="168" t="str">
        <f t="shared" si="161"/>
        <v>CL.IC.CV.290206.01</v>
      </c>
      <c r="AF1605" s="167" t="s">
        <v>12773</v>
      </c>
      <c r="AG1605" s="167">
        <v>1373</v>
      </c>
    </row>
    <row r="1606" spans="1:33" s="167" customFormat="1" ht="15">
      <c r="A1606" s="167" t="s">
        <v>12003</v>
      </c>
      <c r="C1606" s="61" t="s">
        <v>9145</v>
      </c>
      <c r="E1606" s="61" t="s">
        <v>1863</v>
      </c>
      <c r="F1606" s="167" t="s">
        <v>10736</v>
      </c>
      <c r="G1606" s="167" t="s">
        <v>11193</v>
      </c>
      <c r="H1606" s="62" t="s">
        <v>12225</v>
      </c>
      <c r="I1606" s="167" t="s">
        <v>11194</v>
      </c>
      <c r="J1606" s="63" t="str">
        <f t="shared" si="158"/>
        <v>IC.CV.290207</v>
      </c>
      <c r="K1606" s="61" t="s">
        <v>12175</v>
      </c>
      <c r="L1606" s="167" t="str">
        <f t="shared" si="162"/>
        <v>Radial vein right</v>
      </c>
      <c r="M1606" s="168" t="str">
        <f t="shared" si="159"/>
        <v>PI.IC.CV.290207.01</v>
      </c>
      <c r="N1606" s="168"/>
      <c r="O1606" s="168" t="str">
        <f t="shared" si="160"/>
        <v>PH.IC.CV.290207.01</v>
      </c>
      <c r="Q1606" s="168" t="str">
        <f t="shared" si="161"/>
        <v>CL.IC.CV.290207.01</v>
      </c>
      <c r="AF1606" s="167" t="s">
        <v>12773</v>
      </c>
      <c r="AG1606" s="167">
        <v>1373</v>
      </c>
    </row>
    <row r="1607" spans="1:33" s="167" customFormat="1" ht="15">
      <c r="A1607" s="167" t="s">
        <v>12003</v>
      </c>
      <c r="C1607" s="61" t="s">
        <v>9145</v>
      </c>
      <c r="E1607" s="61" t="s">
        <v>1863</v>
      </c>
      <c r="F1607" s="167" t="s">
        <v>10736</v>
      </c>
      <c r="G1607" s="167" t="s">
        <v>11195</v>
      </c>
      <c r="H1607" s="62" t="s">
        <v>11638</v>
      </c>
      <c r="I1607" s="167" t="s">
        <v>11196</v>
      </c>
      <c r="J1607" s="63" t="str">
        <f t="shared" si="158"/>
        <v>IC.CV.290208</v>
      </c>
      <c r="K1607" s="61" t="s">
        <v>12175</v>
      </c>
      <c r="L1607" s="167" t="str">
        <f t="shared" si="162"/>
        <v>Radial vein left</v>
      </c>
      <c r="M1607" s="168" t="str">
        <f t="shared" si="159"/>
        <v>PI.IC.CV.290208.01</v>
      </c>
      <c r="N1607" s="168"/>
      <c r="O1607" s="168" t="str">
        <f t="shared" si="160"/>
        <v>PH.IC.CV.290208.01</v>
      </c>
      <c r="Q1607" s="168" t="str">
        <f t="shared" si="161"/>
        <v>CL.IC.CV.290208.01</v>
      </c>
      <c r="AF1607" s="167" t="s">
        <v>12773</v>
      </c>
      <c r="AG1607" s="167">
        <v>1373</v>
      </c>
    </row>
    <row r="1608" spans="1:33" s="167" customFormat="1" ht="15">
      <c r="A1608" s="167" t="s">
        <v>12003</v>
      </c>
      <c r="C1608" s="61" t="s">
        <v>9145</v>
      </c>
      <c r="E1608" s="61" t="s">
        <v>12182</v>
      </c>
      <c r="F1608" s="167" t="s">
        <v>10736</v>
      </c>
      <c r="G1608" s="167" t="s">
        <v>11197</v>
      </c>
      <c r="H1608" s="62" t="s">
        <v>11639</v>
      </c>
      <c r="I1608" s="167" t="s">
        <v>10566</v>
      </c>
      <c r="J1608" s="63" t="str">
        <f t="shared" si="158"/>
        <v>IC.CV.290209</v>
      </c>
      <c r="K1608" s="61" t="s">
        <v>1702</v>
      </c>
      <c r="L1608" s="167" t="str">
        <f t="shared" si="162"/>
        <v>Brachial artery right</v>
      </c>
      <c r="M1608" s="168" t="str">
        <f t="shared" si="159"/>
        <v>PI.IC.CV.290209.01</v>
      </c>
      <c r="N1608" s="168"/>
      <c r="O1608" s="168" t="str">
        <f t="shared" si="160"/>
        <v>PH.IC.CV.290209.01</v>
      </c>
      <c r="Q1608" s="168" t="str">
        <f t="shared" si="161"/>
        <v>CL.IC.CV.290209.01</v>
      </c>
      <c r="AF1608" s="167" t="s">
        <v>12773</v>
      </c>
      <c r="AG1608" s="167">
        <v>1373</v>
      </c>
    </row>
    <row r="1609" spans="1:33" s="167" customFormat="1" ht="15">
      <c r="A1609" s="167" t="s">
        <v>12003</v>
      </c>
      <c r="C1609" s="61" t="s">
        <v>9145</v>
      </c>
      <c r="E1609" s="61" t="s">
        <v>12182</v>
      </c>
      <c r="F1609" s="167" t="s">
        <v>10736</v>
      </c>
      <c r="G1609" s="167" t="s">
        <v>10567</v>
      </c>
      <c r="H1609" s="62" t="s">
        <v>11829</v>
      </c>
      <c r="I1609" s="167" t="s">
        <v>10568</v>
      </c>
      <c r="J1609" s="63" t="str">
        <f t="shared" si="158"/>
        <v>IC.CV.290210</v>
      </c>
      <c r="K1609" s="61" t="s">
        <v>1702</v>
      </c>
      <c r="L1609" s="167" t="str">
        <f t="shared" si="162"/>
        <v>Brachial artery left</v>
      </c>
      <c r="M1609" s="168" t="str">
        <f t="shared" si="159"/>
        <v>PI.IC.CV.290210.01</v>
      </c>
      <c r="N1609" s="168"/>
      <c r="O1609" s="168" t="str">
        <f t="shared" si="160"/>
        <v>PH.IC.CV.290210.01</v>
      </c>
      <c r="Q1609" s="168" t="str">
        <f t="shared" si="161"/>
        <v>CL.IC.CV.290210.01</v>
      </c>
      <c r="AF1609" s="167" t="s">
        <v>12773</v>
      </c>
      <c r="AG1609" s="167">
        <v>1373</v>
      </c>
    </row>
    <row r="1610" spans="1:33" s="167" customFormat="1" ht="15">
      <c r="A1610" s="167" t="s">
        <v>12003</v>
      </c>
      <c r="C1610" s="61" t="s">
        <v>9145</v>
      </c>
      <c r="E1610" s="61" t="s">
        <v>12182</v>
      </c>
      <c r="F1610" s="167" t="s">
        <v>10736</v>
      </c>
      <c r="G1610" s="167" t="s">
        <v>10397</v>
      </c>
      <c r="H1610" s="62" t="s">
        <v>12099</v>
      </c>
      <c r="I1610" s="167" t="s">
        <v>10398</v>
      </c>
      <c r="J1610" s="63" t="str">
        <f t="shared" si="158"/>
        <v>IC.CV.290211</v>
      </c>
      <c r="K1610" s="61" t="s">
        <v>1702</v>
      </c>
      <c r="L1610" s="167" t="str">
        <f t="shared" si="162"/>
        <v>Brachial vein right</v>
      </c>
      <c r="M1610" s="168" t="str">
        <f t="shared" si="159"/>
        <v>PI.IC.CV.290211.01</v>
      </c>
      <c r="N1610" s="168"/>
      <c r="O1610" s="168" t="str">
        <f t="shared" si="160"/>
        <v>PH.IC.CV.290211.01</v>
      </c>
      <c r="Q1610" s="168" t="str">
        <f t="shared" si="161"/>
        <v>CL.IC.CV.290211.01</v>
      </c>
      <c r="AF1610" s="167" t="s">
        <v>12773</v>
      </c>
      <c r="AG1610" s="167">
        <v>1373</v>
      </c>
    </row>
    <row r="1611" spans="1:33" s="167" customFormat="1" ht="15">
      <c r="A1611" s="167" t="s">
        <v>12003</v>
      </c>
      <c r="C1611" s="61" t="s">
        <v>9145</v>
      </c>
      <c r="E1611" s="61" t="s">
        <v>12182</v>
      </c>
      <c r="F1611" s="167" t="s">
        <v>10736</v>
      </c>
      <c r="G1611" s="167" t="s">
        <v>10735</v>
      </c>
      <c r="H1611" s="62" t="s">
        <v>12100</v>
      </c>
      <c r="I1611" s="167" t="s">
        <v>10569</v>
      </c>
      <c r="J1611" s="63" t="str">
        <f t="shared" si="158"/>
        <v>IC.CV.290212</v>
      </c>
      <c r="K1611" s="61" t="s">
        <v>1702</v>
      </c>
      <c r="L1611" s="167" t="str">
        <f t="shared" si="162"/>
        <v>Brachial vein left</v>
      </c>
      <c r="M1611" s="168" t="str">
        <f t="shared" si="159"/>
        <v>PI.IC.CV.290212.01</v>
      </c>
      <c r="N1611" s="168"/>
      <c r="O1611" s="168" t="str">
        <f t="shared" si="160"/>
        <v>PH.IC.CV.290212.01</v>
      </c>
      <c r="Q1611" s="168" t="str">
        <f t="shared" si="161"/>
        <v>CL.IC.CV.290212.01</v>
      </c>
      <c r="AF1611" s="167" t="s">
        <v>12773</v>
      </c>
      <c r="AG1611" s="167">
        <v>1373</v>
      </c>
    </row>
    <row r="1612" spans="1:33" s="167" customFormat="1" ht="15">
      <c r="A1612" s="167" t="s">
        <v>12003</v>
      </c>
      <c r="C1612" s="61" t="s">
        <v>9145</v>
      </c>
      <c r="E1612" s="61" t="s">
        <v>12182</v>
      </c>
      <c r="F1612" s="167" t="s">
        <v>10736</v>
      </c>
      <c r="G1612" s="167" t="s">
        <v>10731</v>
      </c>
      <c r="H1612" s="62" t="s">
        <v>12101</v>
      </c>
      <c r="I1612" s="167" t="s">
        <v>10732</v>
      </c>
      <c r="J1612" s="63" t="str">
        <f t="shared" si="158"/>
        <v>IC.CV.290213</v>
      </c>
      <c r="K1612" s="61" t="s">
        <v>1702</v>
      </c>
      <c r="L1612" s="167" t="str">
        <f t="shared" si="162"/>
        <v>Carotid artery right</v>
      </c>
      <c r="M1612" s="168" t="str">
        <f t="shared" si="159"/>
        <v>PI.IC.CV.290213.01</v>
      </c>
      <c r="N1612" s="168"/>
      <c r="O1612" s="168" t="str">
        <f t="shared" si="160"/>
        <v>PH.IC.CV.290213.01</v>
      </c>
      <c r="Q1612" s="168" t="str">
        <f t="shared" si="161"/>
        <v>CL.IC.CV.290213.01</v>
      </c>
      <c r="AF1612" s="167" t="s">
        <v>12773</v>
      </c>
      <c r="AG1612" s="167">
        <v>1373</v>
      </c>
    </row>
    <row r="1613" spans="1:33" s="167" customFormat="1" ht="15">
      <c r="A1613" s="167" t="s">
        <v>12003</v>
      </c>
      <c r="C1613" s="61" t="s">
        <v>9145</v>
      </c>
      <c r="E1613" s="61" t="s">
        <v>12182</v>
      </c>
      <c r="F1613" s="167" t="s">
        <v>10736</v>
      </c>
      <c r="G1613" s="167" t="s">
        <v>10583</v>
      </c>
      <c r="H1613" s="62" t="s">
        <v>12102</v>
      </c>
      <c r="I1613" s="167" t="s">
        <v>10584</v>
      </c>
      <c r="J1613" s="63" t="str">
        <f t="shared" si="158"/>
        <v>IC.CV.290214</v>
      </c>
      <c r="K1613" s="61" t="s">
        <v>1702</v>
      </c>
      <c r="L1613" s="167" t="str">
        <f t="shared" si="162"/>
        <v>Carotid artery left</v>
      </c>
      <c r="M1613" s="168" t="str">
        <f t="shared" si="159"/>
        <v>PI.IC.CV.290214.01</v>
      </c>
      <c r="N1613" s="168"/>
      <c r="O1613" s="168" t="str">
        <f t="shared" si="160"/>
        <v>PH.IC.CV.290214.01</v>
      </c>
      <c r="Q1613" s="168" t="str">
        <f t="shared" si="161"/>
        <v>CL.IC.CV.290214.01</v>
      </c>
      <c r="AF1613" s="167" t="s">
        <v>12773</v>
      </c>
      <c r="AG1613" s="167">
        <v>1373</v>
      </c>
    </row>
    <row r="1614" spans="1:33" s="167" customFormat="1" ht="15">
      <c r="A1614" s="167" t="s">
        <v>12003</v>
      </c>
      <c r="C1614" s="61" t="s">
        <v>9145</v>
      </c>
      <c r="E1614" s="61" t="s">
        <v>12182</v>
      </c>
      <c r="F1614" s="167" t="s">
        <v>10736</v>
      </c>
      <c r="G1614" s="167" t="s">
        <v>10884</v>
      </c>
      <c r="H1614" s="62" t="s">
        <v>11559</v>
      </c>
      <c r="I1614" s="167" t="s">
        <v>12437</v>
      </c>
      <c r="J1614" s="63" t="str">
        <f t="shared" si="158"/>
        <v>IC.CV.290215</v>
      </c>
      <c r="K1614" s="61" t="s">
        <v>1702</v>
      </c>
      <c r="L1614" s="167" t="str">
        <f t="shared" si="162"/>
        <v>Other:  specify</v>
      </c>
      <c r="M1614" s="168" t="str">
        <f t="shared" si="159"/>
        <v>PI.IC.CV.290215.01</v>
      </c>
      <c r="N1614" s="168"/>
      <c r="O1614" s="168" t="str">
        <f t="shared" si="160"/>
        <v>PH.IC.CV.290215.01</v>
      </c>
      <c r="Q1614" s="168" t="str">
        <f t="shared" si="161"/>
        <v>CL.IC.CV.290215.01</v>
      </c>
      <c r="AF1614" s="167" t="s">
        <v>12773</v>
      </c>
      <c r="AG1614" s="167">
        <v>1373</v>
      </c>
    </row>
    <row r="1615" spans="1:33" s="167" customFormat="1" ht="15">
      <c r="A1615" s="167" t="s">
        <v>12003</v>
      </c>
      <c r="C1615" s="61" t="s">
        <v>9145</v>
      </c>
      <c r="D1615" s="167" t="s">
        <v>11030</v>
      </c>
      <c r="E1615" s="61" t="s">
        <v>12592</v>
      </c>
      <c r="F1615" s="167" t="s">
        <v>11031</v>
      </c>
      <c r="G1615" s="167" t="s">
        <v>11032</v>
      </c>
      <c r="H1615" s="62" t="s">
        <v>11848</v>
      </c>
      <c r="I1615" s="167" t="s">
        <v>11033</v>
      </c>
      <c r="J1615" s="63" t="str">
        <f t="shared" si="158"/>
        <v>IC.CV.290301</v>
      </c>
      <c r="K1615" s="61" t="s">
        <v>1702</v>
      </c>
      <c r="L1615" s="167" t="str">
        <f t="shared" si="162"/>
        <v>Mechanical compression device</v>
      </c>
      <c r="M1615" s="168" t="str">
        <f t="shared" si="159"/>
        <v>PI.IC.CV.290301.01</v>
      </c>
      <c r="N1615" s="168"/>
      <c r="O1615" s="168" t="str">
        <f t="shared" si="160"/>
        <v>PH.IC.CV.290301.01</v>
      </c>
      <c r="Q1615" s="168" t="str">
        <f t="shared" si="161"/>
        <v>CL.IC.CV.290301.01</v>
      </c>
      <c r="AF1615" s="167" t="s">
        <v>12773</v>
      </c>
      <c r="AG1615" s="167">
        <v>1373</v>
      </c>
    </row>
    <row r="1616" spans="1:33" s="167" customFormat="1" ht="15">
      <c r="A1616" s="167" t="s">
        <v>12003</v>
      </c>
      <c r="C1616" s="61" t="s">
        <v>9145</v>
      </c>
      <c r="E1616" s="61" t="s">
        <v>12592</v>
      </c>
      <c r="F1616" s="167" t="s">
        <v>11031</v>
      </c>
      <c r="G1616" s="167" t="s">
        <v>11034</v>
      </c>
      <c r="H1616" s="62" t="s">
        <v>12030</v>
      </c>
      <c r="I1616" s="167" t="s">
        <v>11035</v>
      </c>
      <c r="J1616" s="63" t="str">
        <f t="shared" si="158"/>
        <v>IC.CV.290302</v>
      </c>
      <c r="K1616" s="61" t="s">
        <v>1702</v>
      </c>
      <c r="L1616" s="167" t="str">
        <f t="shared" si="162"/>
        <v>Percutaneous suture</v>
      </c>
      <c r="M1616" s="168" t="str">
        <f t="shared" si="159"/>
        <v>PI.IC.CV.290302.01</v>
      </c>
      <c r="N1616" s="168"/>
      <c r="O1616" s="168" t="str">
        <f t="shared" si="160"/>
        <v>PH.IC.CV.290302.01</v>
      </c>
      <c r="Q1616" s="168" t="str">
        <f t="shared" si="161"/>
        <v>CL.IC.CV.290302.01</v>
      </c>
      <c r="AF1616" s="167" t="s">
        <v>12773</v>
      </c>
      <c r="AG1616" s="167">
        <v>1373</v>
      </c>
    </row>
    <row r="1617" spans="1:45" s="167" customFormat="1" ht="15">
      <c r="A1617" s="167" t="s">
        <v>12003</v>
      </c>
      <c r="C1617" s="61" t="s">
        <v>9145</v>
      </c>
      <c r="E1617" s="61" t="s">
        <v>12592</v>
      </c>
      <c r="F1617" s="167" t="s">
        <v>11031</v>
      </c>
      <c r="G1617" s="167" t="s">
        <v>11036</v>
      </c>
      <c r="H1617" s="62" t="s">
        <v>12032</v>
      </c>
      <c r="I1617" s="167" t="s">
        <v>11037</v>
      </c>
      <c r="J1617" s="63" t="str">
        <f t="shared" si="158"/>
        <v>IC.CV.290303</v>
      </c>
      <c r="K1617" s="61" t="s">
        <v>1702</v>
      </c>
      <c r="L1617" s="167" t="str">
        <f t="shared" si="162"/>
        <v>Collagen plug</v>
      </c>
      <c r="M1617" s="168" t="str">
        <f t="shared" si="159"/>
        <v>PI.IC.CV.290303.01</v>
      </c>
      <c r="N1617" s="168"/>
      <c r="O1617" s="168" t="str">
        <f t="shared" si="160"/>
        <v>PH.IC.CV.290303.01</v>
      </c>
      <c r="Q1617" s="168" t="str">
        <f t="shared" si="161"/>
        <v>CL.IC.CV.290303.01</v>
      </c>
      <c r="AF1617" s="167" t="s">
        <v>12773</v>
      </c>
      <c r="AG1617" s="167">
        <v>1373</v>
      </c>
    </row>
    <row r="1618" spans="1:45" s="167" customFormat="1" ht="15">
      <c r="A1618" s="167" t="s">
        <v>12003</v>
      </c>
      <c r="C1618" s="61" t="s">
        <v>9145</v>
      </c>
      <c r="E1618" s="61" t="s">
        <v>12592</v>
      </c>
      <c r="F1618" s="167" t="s">
        <v>11031</v>
      </c>
      <c r="G1618" s="167" t="s">
        <v>11038</v>
      </c>
      <c r="H1618" s="62" t="s">
        <v>12028</v>
      </c>
      <c r="I1618" s="167" t="s">
        <v>11039</v>
      </c>
      <c r="J1618" s="63" t="str">
        <f t="shared" si="158"/>
        <v>IC.CV.290304</v>
      </c>
      <c r="K1618" s="61" t="s">
        <v>1702</v>
      </c>
      <c r="L1618" s="167" t="str">
        <f t="shared" si="162"/>
        <v>Hemostatic pads</v>
      </c>
      <c r="M1618" s="168" t="str">
        <f t="shared" si="159"/>
        <v>PI.IC.CV.290304.01</v>
      </c>
      <c r="N1618" s="168"/>
      <c r="O1618" s="168" t="str">
        <f t="shared" si="160"/>
        <v>PH.IC.CV.290304.01</v>
      </c>
      <c r="Q1618" s="168" t="str">
        <f t="shared" si="161"/>
        <v>CL.IC.CV.290304.01</v>
      </c>
      <c r="AF1618" s="167" t="s">
        <v>12773</v>
      </c>
      <c r="AG1618" s="167">
        <v>1373</v>
      </c>
    </row>
    <row r="1619" spans="1:45" s="167" customFormat="1" ht="15">
      <c r="A1619" s="167" t="s">
        <v>12003</v>
      </c>
      <c r="C1619" s="61" t="s">
        <v>9145</v>
      </c>
      <c r="E1619" s="61" t="s">
        <v>12592</v>
      </c>
      <c r="F1619" s="167" t="s">
        <v>11031</v>
      </c>
      <c r="G1619" s="167" t="s">
        <v>11040</v>
      </c>
      <c r="H1619" s="62" t="s">
        <v>12210</v>
      </c>
      <c r="I1619" s="167" t="s">
        <v>11041</v>
      </c>
      <c r="J1619" s="63" t="str">
        <f t="shared" si="158"/>
        <v>IC.CV.290305</v>
      </c>
      <c r="K1619" s="61" t="s">
        <v>1702</v>
      </c>
      <c r="L1619" s="167" t="str">
        <f t="shared" si="162"/>
        <v>Manual pressure</v>
      </c>
      <c r="M1619" s="168" t="str">
        <f t="shared" si="159"/>
        <v>PI.IC.CV.290305.01</v>
      </c>
      <c r="N1619" s="168"/>
      <c r="O1619" s="168" t="str">
        <f t="shared" si="160"/>
        <v>PH.IC.CV.290305.01</v>
      </c>
      <c r="Q1619" s="168" t="str">
        <f t="shared" si="161"/>
        <v>CL.IC.CV.290305.01</v>
      </c>
      <c r="AF1619" s="167" t="s">
        <v>12773</v>
      </c>
      <c r="AG1619" s="167">
        <v>1373</v>
      </c>
    </row>
    <row r="1620" spans="1:45" s="167" customFormat="1" ht="15">
      <c r="A1620" s="167" t="s">
        <v>2547</v>
      </c>
      <c r="C1620" s="61" t="s">
        <v>9145</v>
      </c>
      <c r="E1620" s="61" t="s">
        <v>12592</v>
      </c>
      <c r="F1620" s="167" t="s">
        <v>11042</v>
      </c>
      <c r="G1620" s="61" t="s">
        <v>11065</v>
      </c>
      <c r="H1620" s="62" t="s">
        <v>6988</v>
      </c>
      <c r="I1620" s="62" t="s">
        <v>11066</v>
      </c>
      <c r="J1620" s="63" t="str">
        <f t="shared" si="158"/>
        <v>IC.CV.290306</v>
      </c>
      <c r="K1620" s="61" t="s">
        <v>1702</v>
      </c>
      <c r="L1620" s="167" t="str">
        <f t="shared" si="162"/>
        <v>Not Applicable</v>
      </c>
      <c r="M1620" s="168" t="str">
        <f t="shared" si="159"/>
        <v>PI.IC.CV.290306.01</v>
      </c>
      <c r="N1620" s="168"/>
      <c r="O1620" s="168" t="str">
        <f t="shared" si="160"/>
        <v>PH.IC.CV.290306.01</v>
      </c>
      <c r="Q1620" s="168" t="str">
        <f t="shared" si="161"/>
        <v>CL.IC.CV.290306.01</v>
      </c>
      <c r="R1620" s="167" t="s">
        <v>4415</v>
      </c>
      <c r="S1620" s="167">
        <v>134</v>
      </c>
      <c r="AF1620" s="167" t="s">
        <v>12773</v>
      </c>
      <c r="AG1620" s="167">
        <v>1373</v>
      </c>
    </row>
    <row r="1621" spans="1:45" s="167" customFormat="1" ht="15">
      <c r="A1621" s="167" t="s">
        <v>2547</v>
      </c>
      <c r="C1621" s="61" t="s">
        <v>9145</v>
      </c>
      <c r="E1621" s="61" t="s">
        <v>12592</v>
      </c>
      <c r="F1621" s="167" t="s">
        <v>11042</v>
      </c>
      <c r="G1621" s="61" t="s">
        <v>13623</v>
      </c>
      <c r="H1621" s="62" t="s">
        <v>12225</v>
      </c>
      <c r="I1621" s="62" t="s">
        <v>11066</v>
      </c>
      <c r="J1621" s="63" t="str">
        <f t="shared" si="158"/>
        <v>IC.CV.290307</v>
      </c>
      <c r="K1621" s="61" t="s">
        <v>1702</v>
      </c>
      <c r="L1621" s="167" t="str">
        <f t="shared" si="162"/>
        <v>TR Band</v>
      </c>
      <c r="M1621" s="168" t="str">
        <f t="shared" si="159"/>
        <v>PI.IC.CV.290307.01</v>
      </c>
      <c r="N1621" s="168"/>
      <c r="O1621" s="168" t="str">
        <f t="shared" si="160"/>
        <v>PH.IC.CV.290307.01</v>
      </c>
      <c r="Q1621" s="168" t="str">
        <f t="shared" si="161"/>
        <v>CL.IC.CV.290307.01</v>
      </c>
      <c r="AF1621" s="167" t="s">
        <v>12773</v>
      </c>
      <c r="AG1621" s="167">
        <v>1373</v>
      </c>
    </row>
    <row r="1622" spans="1:45" s="167" customFormat="1" ht="15">
      <c r="A1622" s="167" t="s">
        <v>12003</v>
      </c>
      <c r="C1622" s="61" t="s">
        <v>9145</v>
      </c>
      <c r="D1622" s="167" t="s">
        <v>11043</v>
      </c>
      <c r="E1622" s="61" t="s">
        <v>11</v>
      </c>
      <c r="F1622" s="167" t="s">
        <v>11044</v>
      </c>
      <c r="G1622" s="167" t="s">
        <v>11046</v>
      </c>
      <c r="H1622" s="62" t="s">
        <v>11848</v>
      </c>
      <c r="I1622" s="167" t="s">
        <v>10532</v>
      </c>
      <c r="J1622" s="63" t="str">
        <f t="shared" si="158"/>
        <v>IC.CV.290401</v>
      </c>
      <c r="K1622" s="61" t="s">
        <v>1702</v>
      </c>
      <c r="L1622" s="167" t="str">
        <f t="shared" si="162"/>
        <v>Within normal limits</v>
      </c>
      <c r="M1622" s="168" t="str">
        <f t="shared" si="159"/>
        <v>PI.IC.CV.290401.01</v>
      </c>
      <c r="N1622" s="168"/>
      <c r="O1622" s="168" t="str">
        <f t="shared" si="160"/>
        <v>PH.IC.CV.290401.01</v>
      </c>
      <c r="Q1622" s="168" t="str">
        <f t="shared" si="161"/>
        <v>CL.IC.CV.290401.01</v>
      </c>
      <c r="AF1622" s="167" t="s">
        <v>12773</v>
      </c>
      <c r="AG1622" s="167">
        <v>1373</v>
      </c>
    </row>
    <row r="1623" spans="1:45" s="167" customFormat="1" ht="15">
      <c r="A1623" s="167" t="s">
        <v>12003</v>
      </c>
      <c r="C1623" s="61" t="s">
        <v>9145</v>
      </c>
      <c r="E1623" s="61" t="s">
        <v>11</v>
      </c>
      <c r="F1623" s="167" t="s">
        <v>11044</v>
      </c>
      <c r="G1623" s="167" t="s">
        <v>11787</v>
      </c>
      <c r="H1623" s="62" t="s">
        <v>12030</v>
      </c>
      <c r="I1623" s="167" t="s">
        <v>11787</v>
      </c>
      <c r="J1623" s="63" t="str">
        <f t="shared" si="158"/>
        <v>IC.CV.290402</v>
      </c>
      <c r="K1623" s="61" t="s">
        <v>1702</v>
      </c>
      <c r="L1623" s="167" t="str">
        <f t="shared" si="162"/>
        <v>Bleeding</v>
      </c>
      <c r="M1623" s="168" t="str">
        <f t="shared" si="159"/>
        <v>PI.IC.CV.290402.01</v>
      </c>
      <c r="N1623" s="168"/>
      <c r="O1623" s="168" t="str">
        <f t="shared" si="160"/>
        <v>PH.IC.CV.290402.01</v>
      </c>
      <c r="Q1623" s="168" t="str">
        <f t="shared" si="161"/>
        <v>CL.IC.CV.290402.01</v>
      </c>
      <c r="AF1623" s="167" t="s">
        <v>12773</v>
      </c>
      <c r="AG1623" s="167">
        <v>1373</v>
      </c>
    </row>
    <row r="1624" spans="1:45" s="167" customFormat="1" ht="15">
      <c r="A1624" s="167" t="s">
        <v>12003</v>
      </c>
      <c r="C1624" s="61" t="s">
        <v>9145</v>
      </c>
      <c r="E1624" s="61" t="s">
        <v>12594</v>
      </c>
      <c r="F1624" s="167" t="s">
        <v>11044</v>
      </c>
      <c r="G1624" s="167" t="s">
        <v>11792</v>
      </c>
      <c r="H1624" s="62" t="s">
        <v>12032</v>
      </c>
      <c r="I1624" s="167" t="s">
        <v>11792</v>
      </c>
      <c r="J1624" s="63" t="str">
        <f t="shared" si="158"/>
        <v>IC.CV.290403</v>
      </c>
      <c r="K1624" s="61" t="s">
        <v>1702</v>
      </c>
      <c r="L1624" s="167" t="str">
        <f t="shared" si="162"/>
        <v>Hematoma</v>
      </c>
      <c r="M1624" s="168" t="str">
        <f t="shared" si="159"/>
        <v>PI.IC.CV.290403.01</v>
      </c>
      <c r="N1624" s="168"/>
      <c r="O1624" s="168" t="str">
        <f t="shared" si="160"/>
        <v>PH.IC.CV.290403.01</v>
      </c>
      <c r="Q1624" s="168" t="str">
        <f t="shared" si="161"/>
        <v>CL.IC.CV.290403.01</v>
      </c>
      <c r="AF1624" s="167" t="s">
        <v>12773</v>
      </c>
      <c r="AG1624" s="167">
        <v>1373</v>
      </c>
    </row>
    <row r="1625" spans="1:45" s="167" customFormat="1" ht="15">
      <c r="A1625" s="167" t="s">
        <v>12003</v>
      </c>
      <c r="C1625" s="61" t="s">
        <v>9145</v>
      </c>
      <c r="E1625" s="61" t="s">
        <v>11</v>
      </c>
      <c r="F1625" s="167" t="s">
        <v>11044</v>
      </c>
      <c r="G1625" s="167" t="s">
        <v>11478</v>
      </c>
      <c r="H1625" s="62" t="s">
        <v>12028</v>
      </c>
      <c r="I1625" s="167" t="s">
        <v>11478</v>
      </c>
      <c r="J1625" s="63" t="str">
        <f t="shared" si="158"/>
        <v>IC.CV.290404</v>
      </c>
      <c r="K1625" s="61" t="s">
        <v>12175</v>
      </c>
      <c r="L1625" s="167" t="str">
        <f t="shared" si="162"/>
        <v>Ecchymotic</v>
      </c>
      <c r="M1625" s="168" t="str">
        <f t="shared" si="159"/>
        <v>PI.IC.CV.290404.01</v>
      </c>
      <c r="N1625" s="168"/>
      <c r="O1625" s="168" t="str">
        <f t="shared" si="160"/>
        <v>PH.IC.CV.290404.01</v>
      </c>
      <c r="Q1625" s="168" t="str">
        <f t="shared" si="161"/>
        <v>CL.IC.CV.290404.01</v>
      </c>
      <c r="AF1625" s="167" t="s">
        <v>12773</v>
      </c>
      <c r="AG1625" s="167">
        <v>1373</v>
      </c>
    </row>
    <row r="1626" spans="1:45" s="167" customFormat="1" ht="15">
      <c r="A1626" s="167" t="s">
        <v>12003</v>
      </c>
      <c r="C1626" s="61" t="s">
        <v>9145</v>
      </c>
      <c r="E1626" s="61" t="s">
        <v>12594</v>
      </c>
      <c r="F1626" s="167" t="s">
        <v>11044</v>
      </c>
      <c r="G1626" s="167" t="s">
        <v>11790</v>
      </c>
      <c r="H1626" s="62" t="s">
        <v>12210</v>
      </c>
      <c r="I1626" s="167" t="s">
        <v>11790</v>
      </c>
      <c r="J1626" s="63" t="str">
        <f t="shared" si="158"/>
        <v>IC.CV.290405</v>
      </c>
      <c r="K1626" s="61" t="s">
        <v>1702</v>
      </c>
      <c r="L1626" s="167" t="str">
        <f t="shared" si="162"/>
        <v>Erythema</v>
      </c>
      <c r="M1626" s="168" t="str">
        <f t="shared" si="159"/>
        <v>PI.IC.CV.290405.01</v>
      </c>
      <c r="N1626" s="168"/>
      <c r="O1626" s="168" t="str">
        <f t="shared" si="160"/>
        <v>PH.IC.CV.290405.01</v>
      </c>
      <c r="Q1626" s="168" t="str">
        <f t="shared" si="161"/>
        <v>CL.IC.CV.290405.01</v>
      </c>
      <c r="AF1626" s="167" t="s">
        <v>12773</v>
      </c>
      <c r="AG1626" s="167">
        <v>1373</v>
      </c>
    </row>
    <row r="1627" spans="1:45" s="167" customFormat="1" ht="15">
      <c r="A1627" s="167" t="s">
        <v>12003</v>
      </c>
      <c r="C1627" s="61" t="s">
        <v>9145</v>
      </c>
      <c r="E1627" s="61" t="s">
        <v>12594</v>
      </c>
      <c r="F1627" s="167" t="s">
        <v>11044</v>
      </c>
      <c r="G1627" s="167" t="s">
        <v>11047</v>
      </c>
      <c r="H1627" s="62" t="s">
        <v>12212</v>
      </c>
      <c r="I1627" s="167" t="s">
        <v>11794</v>
      </c>
      <c r="J1627" s="63" t="str">
        <f t="shared" si="158"/>
        <v>IC.CV.290406</v>
      </c>
      <c r="K1627" s="61" t="s">
        <v>1702</v>
      </c>
      <c r="L1627" s="167" t="str">
        <f t="shared" si="162"/>
        <v>Infusate leakage</v>
      </c>
      <c r="M1627" s="168" t="str">
        <f t="shared" si="159"/>
        <v>PI.IC.CV.290406.01</v>
      </c>
      <c r="N1627" s="168"/>
      <c r="O1627" s="168" t="str">
        <f t="shared" si="160"/>
        <v>PH.IC.CV.290406.01</v>
      </c>
      <c r="Q1627" s="168" t="str">
        <f t="shared" si="161"/>
        <v>CL.IC.CV.290406.01</v>
      </c>
      <c r="AF1627" s="167" t="s">
        <v>12773</v>
      </c>
      <c r="AG1627" s="167">
        <v>1373</v>
      </c>
    </row>
    <row r="1628" spans="1:45" s="167" customFormat="1" ht="15">
      <c r="A1628" s="167" t="s">
        <v>12003</v>
      </c>
      <c r="C1628" s="61" t="s">
        <v>9145</v>
      </c>
      <c r="E1628" s="61" t="s">
        <v>12594</v>
      </c>
      <c r="F1628" s="167" t="s">
        <v>11044</v>
      </c>
      <c r="G1628" s="167" t="s">
        <v>11800</v>
      </c>
      <c r="H1628" s="62" t="s">
        <v>12225</v>
      </c>
      <c r="I1628" s="167" t="s">
        <v>11800</v>
      </c>
      <c r="J1628" s="63" t="str">
        <f t="shared" ref="J1628:J1685" si="163">CONCATENATE("IC.CV.",C1628,E1628,H1628)</f>
        <v>IC.CV.290407</v>
      </c>
      <c r="K1628" s="61" t="s">
        <v>1702</v>
      </c>
      <c r="L1628" s="167" t="str">
        <f t="shared" si="162"/>
        <v>Swelling</v>
      </c>
      <c r="M1628" s="168" t="str">
        <f t="shared" ref="M1628:M1685" si="164">CONCATENATE("PI.",J1628,".",K1628)</f>
        <v>PI.IC.CV.290407.01</v>
      </c>
      <c r="N1628" s="168"/>
      <c r="O1628" s="168" t="str">
        <f t="shared" ref="O1628:O1685" si="165">CONCATENATE("PH.",J1628,".",K1628)</f>
        <v>PH.IC.CV.290407.01</v>
      </c>
      <c r="Q1628" s="168" t="str">
        <f t="shared" ref="Q1628:Q1685" si="166">CONCATENATE("CL.",J1628,".",K1628)</f>
        <v>CL.IC.CV.290407.01</v>
      </c>
      <c r="AF1628" s="167" t="s">
        <v>12773</v>
      </c>
      <c r="AG1628" s="167">
        <v>1373</v>
      </c>
    </row>
    <row r="1629" spans="1:45" s="167" customFormat="1" ht="15">
      <c r="A1629" s="167" t="s">
        <v>12003</v>
      </c>
      <c r="C1629" s="61" t="s">
        <v>9145</v>
      </c>
      <c r="E1629" s="61" t="s">
        <v>12594</v>
      </c>
      <c r="F1629" s="167" t="s">
        <v>11044</v>
      </c>
      <c r="G1629" s="167" t="s">
        <v>10904</v>
      </c>
      <c r="H1629" s="62" t="s">
        <v>11638</v>
      </c>
      <c r="I1629" s="167" t="s">
        <v>10905</v>
      </c>
      <c r="J1629" s="63" t="str">
        <f t="shared" si="163"/>
        <v>IC.CV.290408</v>
      </c>
      <c r="K1629" s="61" t="s">
        <v>1702</v>
      </c>
      <c r="L1629" s="167" t="str">
        <f t="shared" si="162"/>
        <v>Occlusive dressing, unable to assess</v>
      </c>
      <c r="M1629" s="168" t="str">
        <f t="shared" si="164"/>
        <v>PI.IC.CV.290408.01</v>
      </c>
      <c r="N1629" s="168"/>
      <c r="O1629" s="168" t="str">
        <f t="shared" si="165"/>
        <v>PH.IC.CV.290408.01</v>
      </c>
      <c r="Q1629" s="168" t="str">
        <f t="shared" si="166"/>
        <v>CL.IC.CV.290408.01</v>
      </c>
      <c r="AF1629" s="167" t="s">
        <v>12773</v>
      </c>
      <c r="AG1629" s="167">
        <v>1373</v>
      </c>
    </row>
    <row r="1630" spans="1:45" s="145" customFormat="1" ht="16">
      <c r="A1630" s="145" t="s">
        <v>12003</v>
      </c>
      <c r="C1630" s="170" t="s">
        <v>9145</v>
      </c>
      <c r="D1630" s="145" t="s">
        <v>14576</v>
      </c>
      <c r="E1630" s="170" t="s">
        <v>212</v>
      </c>
      <c r="F1630" s="145" t="s">
        <v>14577</v>
      </c>
      <c r="G1630" s="145" t="s">
        <v>12157</v>
      </c>
      <c r="H1630" s="170" t="s">
        <v>11848</v>
      </c>
      <c r="I1630" s="145" t="s">
        <v>12157</v>
      </c>
      <c r="J1630" s="171" t="str">
        <f t="shared" si="163"/>
        <v>IC.CV.290501</v>
      </c>
      <c r="K1630" s="170" t="s">
        <v>1702</v>
      </c>
      <c r="L1630" s="145" t="str">
        <f t="shared" si="162"/>
        <v>None</v>
      </c>
      <c r="M1630" s="171" t="str">
        <f t="shared" si="164"/>
        <v>PI.IC.CV.290501.01</v>
      </c>
      <c r="N1630" s="171"/>
      <c r="O1630" s="171" t="str">
        <f t="shared" si="165"/>
        <v>PH.IC.CV.290501.01</v>
      </c>
      <c r="Q1630" s="171" t="str">
        <f t="shared" si="166"/>
        <v>CL.IC.CV.290501.01</v>
      </c>
      <c r="AF1630" s="145" t="s">
        <v>12773</v>
      </c>
      <c r="AG1630" s="145">
        <v>1373</v>
      </c>
      <c r="AR1630" s="145" t="s">
        <v>12773</v>
      </c>
      <c r="AS1630" s="145">
        <v>1749</v>
      </c>
    </row>
    <row r="1631" spans="1:45" s="145" customFormat="1" ht="16">
      <c r="A1631" s="145" t="s">
        <v>12003</v>
      </c>
      <c r="C1631" s="170" t="s">
        <v>9145</v>
      </c>
      <c r="E1631" s="170" t="s">
        <v>212</v>
      </c>
      <c r="F1631" s="145" t="s">
        <v>14577</v>
      </c>
      <c r="G1631" s="145" t="s">
        <v>11548</v>
      </c>
      <c r="H1631" s="170" t="s">
        <v>12030</v>
      </c>
      <c r="I1631" s="145" t="s">
        <v>11548</v>
      </c>
      <c r="J1631" s="171" t="str">
        <f t="shared" si="163"/>
        <v>IC.CV.290502</v>
      </c>
      <c r="K1631" s="170" t="s">
        <v>1702</v>
      </c>
      <c r="L1631" s="145" t="str">
        <f t="shared" si="162"/>
        <v>Serous</v>
      </c>
      <c r="M1631" s="171" t="str">
        <f t="shared" si="164"/>
        <v>PI.IC.CV.290502.01</v>
      </c>
      <c r="N1631" s="171"/>
      <c r="O1631" s="171" t="str">
        <f t="shared" si="165"/>
        <v>PH.IC.CV.290502.01</v>
      </c>
      <c r="Q1631" s="171" t="str">
        <f t="shared" si="166"/>
        <v>CL.IC.CV.290502.01</v>
      </c>
      <c r="AF1631" s="145" t="s">
        <v>12773</v>
      </c>
      <c r="AG1631" s="145">
        <v>1373</v>
      </c>
      <c r="AR1631" s="145" t="s">
        <v>12773</v>
      </c>
      <c r="AS1631" s="145">
        <v>1749</v>
      </c>
    </row>
    <row r="1632" spans="1:45" s="145" customFormat="1" ht="16">
      <c r="A1632" s="145" t="s">
        <v>12003</v>
      </c>
      <c r="C1632" s="170" t="s">
        <v>9145</v>
      </c>
      <c r="E1632" s="170" t="s">
        <v>212</v>
      </c>
      <c r="F1632" s="145" t="s">
        <v>14577</v>
      </c>
      <c r="G1632" s="145" t="s">
        <v>10906</v>
      </c>
      <c r="H1632" s="170" t="s">
        <v>12032</v>
      </c>
      <c r="I1632" s="145" t="s">
        <v>11546</v>
      </c>
      <c r="J1632" s="171" t="str">
        <f t="shared" si="163"/>
        <v>IC.CV.290503</v>
      </c>
      <c r="K1632" s="170" t="s">
        <v>1702</v>
      </c>
      <c r="L1632" s="145" t="str">
        <f t="shared" si="162"/>
        <v>Serosanguinous</v>
      </c>
      <c r="M1632" s="171" t="str">
        <f t="shared" si="164"/>
        <v>PI.IC.CV.290503.01</v>
      </c>
      <c r="N1632" s="171"/>
      <c r="O1632" s="171" t="str">
        <f t="shared" si="165"/>
        <v>PH.IC.CV.290503.01</v>
      </c>
      <c r="Q1632" s="171" t="str">
        <f t="shared" si="166"/>
        <v>CL.IC.CV.290503.01</v>
      </c>
      <c r="AF1632" s="145" t="s">
        <v>12773</v>
      </c>
      <c r="AG1632" s="145">
        <v>1373</v>
      </c>
      <c r="AR1632" s="145" t="s">
        <v>12773</v>
      </c>
      <c r="AS1632" s="145">
        <v>1749</v>
      </c>
    </row>
    <row r="1633" spans="1:45" s="145" customFormat="1" ht="16">
      <c r="A1633" s="145" t="s">
        <v>12003</v>
      </c>
      <c r="C1633" s="170" t="s">
        <v>9145</v>
      </c>
      <c r="E1633" s="170" t="s">
        <v>212</v>
      </c>
      <c r="F1633" s="145" t="s">
        <v>14577</v>
      </c>
      <c r="G1633" s="145" t="s">
        <v>11883</v>
      </c>
      <c r="H1633" s="170" t="s">
        <v>12028</v>
      </c>
      <c r="I1633" s="145" t="s">
        <v>11883</v>
      </c>
      <c r="J1633" s="171" t="str">
        <f t="shared" si="163"/>
        <v>IC.CV.290504</v>
      </c>
      <c r="K1633" s="170" t="s">
        <v>1702</v>
      </c>
      <c r="L1633" s="145" t="str">
        <f t="shared" si="162"/>
        <v>Bloody</v>
      </c>
      <c r="M1633" s="171" t="str">
        <f t="shared" si="164"/>
        <v>PI.IC.CV.290504.01</v>
      </c>
      <c r="N1633" s="171"/>
      <c r="O1633" s="171" t="str">
        <f t="shared" si="165"/>
        <v>PH.IC.CV.290504.01</v>
      </c>
      <c r="Q1633" s="171" t="str">
        <f t="shared" si="166"/>
        <v>CL.IC.CV.290504.01</v>
      </c>
      <c r="AF1633" s="145" t="s">
        <v>12773</v>
      </c>
      <c r="AG1633" s="145">
        <v>1373</v>
      </c>
      <c r="AR1633" s="145" t="s">
        <v>12773</v>
      </c>
      <c r="AS1633" s="145">
        <v>1749</v>
      </c>
    </row>
    <row r="1634" spans="1:45" s="167" customFormat="1" ht="15">
      <c r="A1634" s="167" t="s">
        <v>12003</v>
      </c>
      <c r="C1634" s="61" t="s">
        <v>9145</v>
      </c>
      <c r="D1634" s="167" t="s">
        <v>13627</v>
      </c>
      <c r="E1634" s="61" t="s">
        <v>12212</v>
      </c>
      <c r="F1634" s="167" t="s">
        <v>13628</v>
      </c>
      <c r="G1634" s="167" t="s">
        <v>13629</v>
      </c>
      <c r="H1634" s="62" t="s">
        <v>11848</v>
      </c>
      <c r="J1634" s="63" t="str">
        <f t="shared" si="163"/>
        <v>IC.CV.290601</v>
      </c>
      <c r="K1634" s="61" t="s">
        <v>1702</v>
      </c>
      <c r="L1634" s="167" t="str">
        <f t="shared" si="162"/>
        <v>Deflated 3cc</v>
      </c>
      <c r="M1634" s="168" t="str">
        <f t="shared" si="164"/>
        <v>PI.IC.CV.290601.01</v>
      </c>
      <c r="N1634" s="168"/>
      <c r="O1634" s="168" t="str">
        <f t="shared" si="165"/>
        <v>PH.IC.CV.290601.01</v>
      </c>
      <c r="Q1634" s="168" t="str">
        <f t="shared" si="166"/>
        <v>CL.IC.CV.290601.01</v>
      </c>
      <c r="AF1634" s="167" t="s">
        <v>12773</v>
      </c>
      <c r="AG1634" s="167">
        <v>1374</v>
      </c>
    </row>
    <row r="1635" spans="1:45" s="167" customFormat="1" ht="15">
      <c r="A1635" s="167" t="s">
        <v>12003</v>
      </c>
      <c r="C1635" s="61" t="s">
        <v>9145</v>
      </c>
      <c r="E1635" s="61" t="s">
        <v>12212</v>
      </c>
      <c r="F1635" s="167" t="s">
        <v>13628</v>
      </c>
      <c r="G1635" s="167" t="s">
        <v>13630</v>
      </c>
      <c r="H1635" s="62" t="s">
        <v>12030</v>
      </c>
      <c r="J1635" s="63" t="str">
        <f t="shared" si="163"/>
        <v>IC.CV.290602</v>
      </c>
      <c r="K1635" s="61" t="s">
        <v>1702</v>
      </c>
      <c r="L1635" s="167" t="str">
        <f t="shared" si="162"/>
        <v>Deflated 2cc</v>
      </c>
      <c r="M1635" s="168" t="str">
        <f t="shared" si="164"/>
        <v>PI.IC.CV.290602.01</v>
      </c>
      <c r="N1635" s="168"/>
      <c r="O1635" s="168" t="str">
        <f t="shared" si="165"/>
        <v>PH.IC.CV.290602.01</v>
      </c>
      <c r="Q1635" s="168" t="str">
        <f t="shared" si="166"/>
        <v>CL.IC.CV.290602.01</v>
      </c>
      <c r="AF1635" s="167" t="s">
        <v>12773</v>
      </c>
      <c r="AG1635" s="167">
        <v>1374</v>
      </c>
    </row>
    <row r="1636" spans="1:45" s="167" customFormat="1" ht="15">
      <c r="A1636" s="167" t="s">
        <v>12003</v>
      </c>
      <c r="C1636" s="61" t="s">
        <v>9145</v>
      </c>
      <c r="E1636" s="61" t="s">
        <v>12212</v>
      </c>
      <c r="F1636" s="167" t="s">
        <v>13628</v>
      </c>
      <c r="G1636" s="167" t="s">
        <v>13631</v>
      </c>
      <c r="H1636" s="62" t="s">
        <v>12032</v>
      </c>
      <c r="J1636" s="63" t="str">
        <f t="shared" si="163"/>
        <v>IC.CV.290603</v>
      </c>
      <c r="K1636" s="61" t="s">
        <v>1702</v>
      </c>
      <c r="L1636" s="167" t="str">
        <f t="shared" si="162"/>
        <v>Deflated 1cc</v>
      </c>
      <c r="M1636" s="168" t="str">
        <f t="shared" si="164"/>
        <v>PI.IC.CV.290603.01</v>
      </c>
      <c r="N1636" s="168"/>
      <c r="O1636" s="168" t="str">
        <f t="shared" si="165"/>
        <v>PH.IC.CV.290603.01</v>
      </c>
      <c r="Q1636" s="168" t="str">
        <f t="shared" si="166"/>
        <v>CL.IC.CV.290603.01</v>
      </c>
      <c r="AF1636" s="167" t="s">
        <v>12773</v>
      </c>
      <c r="AG1636" s="167">
        <v>1374</v>
      </c>
    </row>
    <row r="1637" spans="1:45" s="167" customFormat="1" ht="15">
      <c r="A1637" s="167" t="s">
        <v>12003</v>
      </c>
      <c r="C1637" s="61" t="s">
        <v>9145</v>
      </c>
      <c r="E1637" s="61" t="s">
        <v>12212</v>
      </c>
      <c r="F1637" s="167" t="s">
        <v>13628</v>
      </c>
      <c r="G1637" s="167" t="s">
        <v>10123</v>
      </c>
      <c r="H1637" s="62" t="s">
        <v>12028</v>
      </c>
      <c r="J1637" s="63" t="str">
        <f t="shared" si="163"/>
        <v>IC.CV.290604</v>
      </c>
      <c r="K1637" s="61" t="s">
        <v>1702</v>
      </c>
      <c r="L1637" s="167" t="str">
        <f t="shared" si="162"/>
        <v>Discontinued</v>
      </c>
      <c r="M1637" s="168" t="str">
        <f t="shared" si="164"/>
        <v>PI.IC.CV.290604.01</v>
      </c>
      <c r="N1637" s="168"/>
      <c r="O1637" s="168" t="str">
        <f t="shared" si="165"/>
        <v>PH.IC.CV.290604.01</v>
      </c>
      <c r="Q1637" s="168" t="str">
        <f t="shared" si="166"/>
        <v>CL.IC.CV.290604.01</v>
      </c>
      <c r="AF1637" s="167" t="s">
        <v>12773</v>
      </c>
      <c r="AG1637" s="167">
        <v>1374</v>
      </c>
    </row>
    <row r="1638" spans="1:45" s="167" customFormat="1" ht="15">
      <c r="A1638" s="167" t="s">
        <v>12003</v>
      </c>
      <c r="B1638" s="167" t="s">
        <v>13626</v>
      </c>
      <c r="C1638" s="61" t="s">
        <v>6872</v>
      </c>
      <c r="D1638" s="167" t="s">
        <v>7851</v>
      </c>
      <c r="E1638" s="61" t="s">
        <v>1702</v>
      </c>
      <c r="F1638" s="167" t="s">
        <v>10979</v>
      </c>
      <c r="G1638" s="167" t="s">
        <v>11566</v>
      </c>
      <c r="H1638" s="62" t="s">
        <v>11848</v>
      </c>
      <c r="I1638" s="167" t="s">
        <v>11567</v>
      </c>
      <c r="J1638" s="63" t="str">
        <f t="shared" si="163"/>
        <v>IC.CV.300101</v>
      </c>
      <c r="K1638" s="61" t="s">
        <v>1702</v>
      </c>
      <c r="L1638" s="167" t="str">
        <f t="shared" si="162"/>
        <v xml:space="preserve">     Gauze</v>
      </c>
      <c r="M1638" s="168" t="str">
        <f t="shared" si="164"/>
        <v>PI.IC.CV.300101.01</v>
      </c>
      <c r="N1638" s="168"/>
      <c r="O1638" s="168" t="str">
        <f t="shared" si="165"/>
        <v>PH.IC.CV.300101.01</v>
      </c>
      <c r="Q1638" s="168" t="str">
        <f t="shared" si="166"/>
        <v>CL.IC.CV.300101.01</v>
      </c>
      <c r="AF1638" s="167" t="s">
        <v>12773</v>
      </c>
      <c r="AG1638" s="167">
        <v>1373</v>
      </c>
    </row>
    <row r="1639" spans="1:45" s="167" customFormat="1" ht="15">
      <c r="A1639" s="167" t="s">
        <v>12003</v>
      </c>
      <c r="C1639" s="61" t="s">
        <v>6872</v>
      </c>
      <c r="E1639" s="61" t="s">
        <v>1702</v>
      </c>
      <c r="F1639" s="167" t="s">
        <v>10979</v>
      </c>
      <c r="G1639" s="167" t="s">
        <v>11568</v>
      </c>
      <c r="H1639" s="62" t="s">
        <v>12030</v>
      </c>
      <c r="I1639" s="167" t="s">
        <v>11569</v>
      </c>
      <c r="J1639" s="63" t="str">
        <f t="shared" si="163"/>
        <v>IC.CV.300102</v>
      </c>
      <c r="K1639" s="61" t="s">
        <v>1702</v>
      </c>
      <c r="L1639" s="167" t="str">
        <f t="shared" si="162"/>
        <v xml:space="preserve">     Pressure</v>
      </c>
      <c r="M1639" s="168" t="str">
        <f t="shared" si="164"/>
        <v>PI.IC.CV.300102.01</v>
      </c>
      <c r="N1639" s="168"/>
      <c r="O1639" s="168" t="str">
        <f t="shared" si="165"/>
        <v>PH.IC.CV.300102.01</v>
      </c>
      <c r="Q1639" s="168" t="str">
        <f t="shared" si="166"/>
        <v>CL.IC.CV.300102.01</v>
      </c>
      <c r="AF1639" s="167" t="s">
        <v>12773</v>
      </c>
      <c r="AG1639" s="167">
        <v>1373</v>
      </c>
    </row>
    <row r="1640" spans="1:45" s="167" customFormat="1" ht="15">
      <c r="A1640" s="167" t="s">
        <v>12003</v>
      </c>
      <c r="C1640" s="61" t="s">
        <v>6872</v>
      </c>
      <c r="E1640" s="61" t="s">
        <v>1702</v>
      </c>
      <c r="F1640" s="167" t="s">
        <v>10979</v>
      </c>
      <c r="G1640" s="167" t="s">
        <v>10980</v>
      </c>
      <c r="H1640" s="62" t="s">
        <v>12032</v>
      </c>
      <c r="I1640" s="167" t="s">
        <v>11571</v>
      </c>
      <c r="J1640" s="63" t="str">
        <f t="shared" si="163"/>
        <v>IC.CV.300103</v>
      </c>
      <c r="K1640" s="61" t="s">
        <v>1702</v>
      </c>
      <c r="L1640" s="167" t="str">
        <f t="shared" si="162"/>
        <v xml:space="preserve">     Antimicrobial disk</v>
      </c>
      <c r="M1640" s="168" t="str">
        <f t="shared" si="164"/>
        <v>PI.IC.CV.300103.01</v>
      </c>
      <c r="N1640" s="168"/>
      <c r="O1640" s="168" t="str">
        <f t="shared" si="165"/>
        <v>PH.IC.CV.300103.01</v>
      </c>
      <c r="Q1640" s="168" t="str">
        <f t="shared" si="166"/>
        <v>CL.IC.CV.300103.01</v>
      </c>
      <c r="AF1640" s="167" t="s">
        <v>12773</v>
      </c>
      <c r="AG1640" s="167">
        <v>1373</v>
      </c>
    </row>
    <row r="1641" spans="1:45" s="167" customFormat="1" ht="15">
      <c r="A1641" s="167" t="s">
        <v>12003</v>
      </c>
      <c r="C1641" s="61" t="s">
        <v>6872</v>
      </c>
      <c r="E1641" s="61" t="s">
        <v>1702</v>
      </c>
      <c r="F1641" s="167" t="s">
        <v>10979</v>
      </c>
      <c r="G1641" s="167" t="s">
        <v>11069</v>
      </c>
      <c r="H1641" s="62" t="s">
        <v>12028</v>
      </c>
      <c r="I1641" s="167" t="s">
        <v>11070</v>
      </c>
      <c r="J1641" s="63" t="str">
        <f t="shared" si="163"/>
        <v>IC.CV.300104</v>
      </c>
      <c r="K1641" s="61" t="s">
        <v>1702</v>
      </c>
      <c r="L1641" s="167" t="str">
        <f t="shared" si="162"/>
        <v xml:space="preserve">     Transparent (Opsite, Tegaderm)</v>
      </c>
      <c r="M1641" s="168" t="str">
        <f t="shared" si="164"/>
        <v>PI.IC.CV.300104.01</v>
      </c>
      <c r="N1641" s="168"/>
      <c r="O1641" s="168" t="str">
        <f t="shared" si="165"/>
        <v>PH.IC.CV.300104.01</v>
      </c>
      <c r="Q1641" s="168" t="str">
        <f t="shared" si="166"/>
        <v>CL.IC.CV.300104.01</v>
      </c>
      <c r="AF1641" s="167" t="s">
        <v>12773</v>
      </c>
      <c r="AG1641" s="167">
        <v>1373</v>
      </c>
    </row>
    <row r="1642" spans="1:45" s="167" customFormat="1" ht="15">
      <c r="A1642" s="167" t="s">
        <v>12003</v>
      </c>
      <c r="C1642" s="61" t="s">
        <v>6872</v>
      </c>
      <c r="E1642" s="61" t="s">
        <v>1702</v>
      </c>
      <c r="F1642" s="167" t="s">
        <v>10979</v>
      </c>
      <c r="G1642" s="167" t="s">
        <v>11572</v>
      </c>
      <c r="H1642" s="62" t="s">
        <v>12210</v>
      </c>
      <c r="I1642" s="167" t="s">
        <v>11573</v>
      </c>
      <c r="J1642" s="63" t="str">
        <f t="shared" si="163"/>
        <v>IC.CV.300105</v>
      </c>
      <c r="K1642" s="61" t="s">
        <v>1702</v>
      </c>
      <c r="L1642" s="167" t="str">
        <f t="shared" si="162"/>
        <v xml:space="preserve">     None (open to air)</v>
      </c>
      <c r="M1642" s="168" t="str">
        <f t="shared" si="164"/>
        <v>PI.IC.CV.300105.01</v>
      </c>
      <c r="N1642" s="168"/>
      <c r="O1642" s="168" t="str">
        <f t="shared" si="165"/>
        <v>PH.IC.CV.300105.01</v>
      </c>
      <c r="Q1642" s="168" t="str">
        <f t="shared" si="166"/>
        <v>CL.IC.CV.300105.01</v>
      </c>
      <c r="AF1642" s="167" t="s">
        <v>12773</v>
      </c>
      <c r="AG1642" s="167">
        <v>1373</v>
      </c>
    </row>
    <row r="1643" spans="1:45" s="167" customFormat="1" ht="15">
      <c r="A1643" s="167" t="s">
        <v>12003</v>
      </c>
      <c r="C1643" s="61" t="s">
        <v>6872</v>
      </c>
      <c r="E1643" s="61" t="s">
        <v>1702</v>
      </c>
      <c r="F1643" s="167" t="s">
        <v>10979</v>
      </c>
      <c r="G1643" s="167" t="s">
        <v>11783</v>
      </c>
      <c r="H1643" s="62" t="s">
        <v>12212</v>
      </c>
      <c r="I1643" s="167" t="s">
        <v>12437</v>
      </c>
      <c r="J1643" s="63" t="str">
        <f t="shared" si="163"/>
        <v>IC.CV.300106</v>
      </c>
      <c r="K1643" s="61" t="s">
        <v>1702</v>
      </c>
      <c r="L1643" s="167" t="str">
        <f t="shared" si="162"/>
        <v xml:space="preserve">     Other:  specify</v>
      </c>
      <c r="M1643" s="168" t="str">
        <f t="shared" si="164"/>
        <v>PI.IC.CV.300106.01</v>
      </c>
      <c r="N1643" s="168"/>
      <c r="O1643" s="168" t="str">
        <f t="shared" si="165"/>
        <v>PH.IC.CV.300106.01</v>
      </c>
      <c r="Q1643" s="168" t="str">
        <f t="shared" si="166"/>
        <v>CL.IC.CV.300106.01</v>
      </c>
      <c r="AF1643" s="167" t="s">
        <v>12773</v>
      </c>
      <c r="AG1643" s="167">
        <v>1373</v>
      </c>
    </row>
    <row r="1644" spans="1:45" s="167" customFormat="1" ht="15">
      <c r="A1644" s="167" t="s">
        <v>12003</v>
      </c>
      <c r="C1644" s="61" t="s">
        <v>6872</v>
      </c>
      <c r="E1644" s="61" t="s">
        <v>1702</v>
      </c>
      <c r="F1644" s="167" t="s">
        <v>10979</v>
      </c>
      <c r="G1644" s="167" t="s">
        <v>11574</v>
      </c>
      <c r="H1644" s="62" t="s">
        <v>12225</v>
      </c>
      <c r="I1644" s="167" t="s">
        <v>11575</v>
      </c>
      <c r="J1644" s="63" t="str">
        <f t="shared" si="163"/>
        <v>IC.CV.300107</v>
      </c>
      <c r="K1644" s="61" t="s">
        <v>1702</v>
      </c>
      <c r="L1644" s="167" t="str">
        <f t="shared" si="162"/>
        <v xml:space="preserve">     Clean, dry and intact</v>
      </c>
      <c r="M1644" s="168" t="str">
        <f t="shared" si="164"/>
        <v>PI.IC.CV.300107.01</v>
      </c>
      <c r="N1644" s="168"/>
      <c r="O1644" s="168" t="str">
        <f t="shared" si="165"/>
        <v>PH.IC.CV.300107.01</v>
      </c>
      <c r="Q1644" s="168" t="str">
        <f t="shared" si="166"/>
        <v>CL.IC.CV.300107.01</v>
      </c>
      <c r="AF1644" s="167" t="s">
        <v>12773</v>
      </c>
      <c r="AG1644" s="167">
        <v>1373</v>
      </c>
    </row>
    <row r="1645" spans="1:45" s="167" customFormat="1" ht="15">
      <c r="A1645" s="167" t="s">
        <v>12003</v>
      </c>
      <c r="C1645" s="61" t="s">
        <v>6872</v>
      </c>
      <c r="E1645" s="61" t="s">
        <v>1702</v>
      </c>
      <c r="F1645" s="167" t="s">
        <v>10979</v>
      </c>
      <c r="G1645" s="167" t="s">
        <v>10981</v>
      </c>
      <c r="H1645" s="62" t="s">
        <v>11638</v>
      </c>
      <c r="I1645" s="167" t="s">
        <v>11411</v>
      </c>
      <c r="J1645" s="63" t="str">
        <f t="shared" si="163"/>
        <v>IC.CV.300108</v>
      </c>
      <c r="K1645" s="61" t="s">
        <v>1702</v>
      </c>
      <c r="L1645" s="167" t="str">
        <f t="shared" si="162"/>
        <v xml:space="preserve">     Reinforced; specify date/time</v>
      </c>
      <c r="M1645" s="168" t="str">
        <f t="shared" si="164"/>
        <v>PI.IC.CV.300108.01</v>
      </c>
      <c r="N1645" s="168"/>
      <c r="O1645" s="168" t="str">
        <f t="shared" si="165"/>
        <v>PH.IC.CV.300108.01</v>
      </c>
      <c r="Q1645" s="168" t="str">
        <f t="shared" si="166"/>
        <v>CL.IC.CV.300108.01</v>
      </c>
      <c r="AF1645" s="167" t="s">
        <v>12773</v>
      </c>
      <c r="AG1645" s="167">
        <v>1373</v>
      </c>
    </row>
    <row r="1646" spans="1:45" s="167" customFormat="1" ht="15">
      <c r="A1646" s="167" t="s">
        <v>12003</v>
      </c>
      <c r="C1646" s="61" t="s">
        <v>6872</v>
      </c>
      <c r="E1646" s="61" t="s">
        <v>1702</v>
      </c>
      <c r="F1646" s="167" t="s">
        <v>10979</v>
      </c>
      <c r="G1646" s="167" t="s">
        <v>11958</v>
      </c>
      <c r="H1646" s="62" t="s">
        <v>11639</v>
      </c>
      <c r="I1646" s="167" t="s">
        <v>11393</v>
      </c>
      <c r="J1646" s="63" t="str">
        <f t="shared" si="163"/>
        <v>IC.CV.300109</v>
      </c>
      <c r="K1646" s="61" t="s">
        <v>1702</v>
      </c>
      <c r="L1646" s="167" t="str">
        <f t="shared" si="162"/>
        <v xml:space="preserve">     Changed:  specify date/time</v>
      </c>
      <c r="M1646" s="168" t="str">
        <f t="shared" si="164"/>
        <v>PI.IC.CV.300109.01</v>
      </c>
      <c r="N1646" s="168"/>
      <c r="O1646" s="168" t="str">
        <f t="shared" si="165"/>
        <v>PH.IC.CV.300109.01</v>
      </c>
      <c r="Q1646" s="168" t="str">
        <f t="shared" si="166"/>
        <v>CL.IC.CV.300109.01</v>
      </c>
      <c r="AF1646" s="167" t="s">
        <v>12773</v>
      </c>
      <c r="AG1646" s="167">
        <v>1373</v>
      </c>
    </row>
    <row r="1647" spans="1:45" s="145" customFormat="1" ht="16">
      <c r="A1647" s="145" t="s">
        <v>12003</v>
      </c>
      <c r="C1647" s="170" t="s">
        <v>6872</v>
      </c>
      <c r="E1647" s="170" t="s">
        <v>1702</v>
      </c>
      <c r="F1647" s="145" t="s">
        <v>10979</v>
      </c>
      <c r="G1647" s="145" t="s">
        <v>11470</v>
      </c>
      <c r="H1647" s="170" t="s">
        <v>11829</v>
      </c>
      <c r="I1647" s="145" t="s">
        <v>12157</v>
      </c>
      <c r="J1647" s="171" t="str">
        <f t="shared" si="163"/>
        <v>IC.CV.300110</v>
      </c>
      <c r="K1647" s="170" t="s">
        <v>1702</v>
      </c>
      <c r="L1647" s="145" t="str">
        <f t="shared" si="162"/>
        <v xml:space="preserve">     Drsg drainage none</v>
      </c>
      <c r="M1647" s="171" t="str">
        <f t="shared" si="164"/>
        <v>PI.IC.CV.300110.01</v>
      </c>
      <c r="N1647" s="171"/>
      <c r="O1647" s="171" t="str">
        <f t="shared" si="165"/>
        <v>PH.IC.CV.300110.01</v>
      </c>
      <c r="Q1647" s="171" t="str">
        <f t="shared" si="166"/>
        <v>CL.IC.CV.300110.01</v>
      </c>
      <c r="AF1647" s="145" t="s">
        <v>12773</v>
      </c>
      <c r="AG1647" s="145">
        <v>1373</v>
      </c>
      <c r="AR1647" s="145" t="s">
        <v>12773</v>
      </c>
      <c r="AS1647" s="145">
        <v>1749</v>
      </c>
    </row>
    <row r="1648" spans="1:45" s="145" customFormat="1" ht="16">
      <c r="A1648" s="145" t="s">
        <v>12003</v>
      </c>
      <c r="C1648" s="170" t="s">
        <v>6872</v>
      </c>
      <c r="E1648" s="170" t="s">
        <v>1702</v>
      </c>
      <c r="F1648" s="145" t="s">
        <v>10979</v>
      </c>
      <c r="G1648" s="145" t="s">
        <v>14503</v>
      </c>
      <c r="H1648" s="170" t="s">
        <v>12099</v>
      </c>
      <c r="I1648" s="145" t="s">
        <v>11400</v>
      </c>
      <c r="J1648" s="171" t="str">
        <f t="shared" si="163"/>
        <v>IC.CV.300111</v>
      </c>
      <c r="K1648" s="170" t="s">
        <v>1702</v>
      </c>
      <c r="L1648" s="145" t="str">
        <f t="shared" si="162"/>
        <v xml:space="preserve">     Drsg scant amount Drainage</v>
      </c>
      <c r="M1648" s="171" t="str">
        <f t="shared" si="164"/>
        <v>PI.IC.CV.300111.01</v>
      </c>
      <c r="N1648" s="171"/>
      <c r="O1648" s="171" t="str">
        <f t="shared" si="165"/>
        <v>PH.IC.CV.300111.01</v>
      </c>
      <c r="Q1648" s="171" t="str">
        <f t="shared" si="166"/>
        <v>CL.IC.CV.300111.01</v>
      </c>
      <c r="AF1648" s="145" t="s">
        <v>12773</v>
      </c>
      <c r="AG1648" s="145">
        <v>1373</v>
      </c>
      <c r="AR1648" s="145" t="s">
        <v>12773</v>
      </c>
      <c r="AS1648" s="145">
        <v>1749</v>
      </c>
    </row>
    <row r="1649" spans="1:45" s="145" customFormat="1" ht="16">
      <c r="A1649" s="145" t="s">
        <v>12003</v>
      </c>
      <c r="C1649" s="170" t="s">
        <v>6872</v>
      </c>
      <c r="E1649" s="170" t="s">
        <v>1702</v>
      </c>
      <c r="F1649" s="145" t="s">
        <v>10979</v>
      </c>
      <c r="G1649" s="145" t="s">
        <v>14504</v>
      </c>
      <c r="H1649" s="170" t="s">
        <v>12100</v>
      </c>
      <c r="I1649" s="145" t="s">
        <v>11730</v>
      </c>
      <c r="J1649" s="171" t="str">
        <f t="shared" si="163"/>
        <v>IC.CV.300112</v>
      </c>
      <c r="K1649" s="170" t="s">
        <v>1702</v>
      </c>
      <c r="L1649" s="145" t="str">
        <f t="shared" si="162"/>
        <v xml:space="preserve">     Drsg small amount Drainage</v>
      </c>
      <c r="M1649" s="171" t="str">
        <f t="shared" si="164"/>
        <v>PI.IC.CV.300112.01</v>
      </c>
      <c r="N1649" s="171"/>
      <c r="O1649" s="171" t="str">
        <f t="shared" si="165"/>
        <v>PH.IC.CV.300112.01</v>
      </c>
      <c r="Q1649" s="171" t="str">
        <f t="shared" si="166"/>
        <v>CL.IC.CV.300112.01</v>
      </c>
      <c r="AF1649" s="145" t="s">
        <v>12773</v>
      </c>
      <c r="AG1649" s="145">
        <v>1373</v>
      </c>
      <c r="AR1649" s="145" t="s">
        <v>12773</v>
      </c>
      <c r="AS1649" s="145">
        <v>1749</v>
      </c>
    </row>
    <row r="1650" spans="1:45" s="145" customFormat="1" ht="16">
      <c r="A1650" s="145" t="s">
        <v>12003</v>
      </c>
      <c r="C1650" s="170" t="s">
        <v>6872</v>
      </c>
      <c r="E1650" s="170" t="s">
        <v>1702</v>
      </c>
      <c r="F1650" s="145" t="s">
        <v>10979</v>
      </c>
      <c r="G1650" s="145" t="s">
        <v>14505</v>
      </c>
      <c r="H1650" s="170" t="s">
        <v>12101</v>
      </c>
      <c r="I1650" s="145" t="s">
        <v>11732</v>
      </c>
      <c r="J1650" s="171" t="str">
        <f t="shared" si="163"/>
        <v>IC.CV.300113</v>
      </c>
      <c r="K1650" s="170" t="s">
        <v>1702</v>
      </c>
      <c r="L1650" s="145" t="str">
        <f t="shared" si="162"/>
        <v xml:space="preserve">     Drsg moderate amount Drainage</v>
      </c>
      <c r="M1650" s="171" t="str">
        <f t="shared" si="164"/>
        <v>PI.IC.CV.300113.01</v>
      </c>
      <c r="N1650" s="171"/>
      <c r="O1650" s="171" t="str">
        <f t="shared" si="165"/>
        <v>PH.IC.CV.300113.01</v>
      </c>
      <c r="Q1650" s="171" t="str">
        <f t="shared" si="166"/>
        <v>CL.IC.CV.300113.01</v>
      </c>
      <c r="AF1650" s="145" t="s">
        <v>12773</v>
      </c>
      <c r="AG1650" s="145">
        <v>1373</v>
      </c>
      <c r="AR1650" s="145" t="s">
        <v>12773</v>
      </c>
      <c r="AS1650" s="145">
        <v>1749</v>
      </c>
    </row>
    <row r="1651" spans="1:45" s="145" customFormat="1" ht="16">
      <c r="A1651" s="145" t="s">
        <v>12003</v>
      </c>
      <c r="C1651" s="170" t="s">
        <v>6872</v>
      </c>
      <c r="E1651" s="170" t="s">
        <v>1702</v>
      </c>
      <c r="F1651" s="145" t="s">
        <v>10979</v>
      </c>
      <c r="G1651" s="145" t="s">
        <v>14566</v>
      </c>
      <c r="H1651" s="170" t="s">
        <v>12102</v>
      </c>
      <c r="I1651" s="145" t="s">
        <v>11734</v>
      </c>
      <c r="J1651" s="171" t="str">
        <f t="shared" si="163"/>
        <v>IC.CV.300114</v>
      </c>
      <c r="K1651" s="170" t="s">
        <v>1702</v>
      </c>
      <c r="L1651" s="145" t="str">
        <f t="shared" si="162"/>
        <v xml:space="preserve">     Drsg large amount Drainage</v>
      </c>
      <c r="M1651" s="171" t="str">
        <f t="shared" si="164"/>
        <v>PI.IC.CV.300114.01</v>
      </c>
      <c r="N1651" s="171"/>
      <c r="O1651" s="171" t="str">
        <f t="shared" si="165"/>
        <v>PH.IC.CV.300114.01</v>
      </c>
      <c r="Q1651" s="171" t="str">
        <f t="shared" si="166"/>
        <v>CL.IC.CV.300114.01</v>
      </c>
      <c r="AF1651" s="145" t="s">
        <v>12773</v>
      </c>
      <c r="AG1651" s="145">
        <v>1373</v>
      </c>
      <c r="AR1651" s="145" t="s">
        <v>12773</v>
      </c>
      <c r="AS1651" s="145">
        <v>1749</v>
      </c>
    </row>
    <row r="1652" spans="1:45" s="145" customFormat="1" ht="16">
      <c r="A1652" s="145" t="s">
        <v>12003</v>
      </c>
      <c r="C1652" s="170" t="s">
        <v>6872</v>
      </c>
      <c r="E1652" s="170" t="s">
        <v>1702</v>
      </c>
      <c r="F1652" s="145" t="s">
        <v>10979</v>
      </c>
      <c r="G1652" s="145" t="s">
        <v>14508</v>
      </c>
      <c r="H1652" s="170" t="s">
        <v>11559</v>
      </c>
      <c r="I1652" s="145" t="s">
        <v>11753</v>
      </c>
      <c r="J1652" s="171" t="str">
        <f t="shared" si="163"/>
        <v>IC.CV.300115</v>
      </c>
      <c r="K1652" s="170" t="s">
        <v>1702</v>
      </c>
      <c r="L1652" s="145" t="str">
        <f t="shared" si="162"/>
        <v xml:space="preserve">     Drsg Drainage unchanged</v>
      </c>
      <c r="M1652" s="171" t="str">
        <f t="shared" si="164"/>
        <v>PI.IC.CV.300115.01</v>
      </c>
      <c r="N1652" s="171"/>
      <c r="O1652" s="171" t="str">
        <f t="shared" si="165"/>
        <v>PH.IC.CV.300115.01</v>
      </c>
      <c r="Q1652" s="171" t="str">
        <f t="shared" si="166"/>
        <v>CL.IC.CV.300115.01</v>
      </c>
      <c r="AF1652" s="145" t="s">
        <v>12773</v>
      </c>
      <c r="AG1652" s="145">
        <v>1373</v>
      </c>
      <c r="AR1652" s="145" t="s">
        <v>12773</v>
      </c>
      <c r="AS1652" s="145">
        <v>1749</v>
      </c>
    </row>
    <row r="1653" spans="1:45" s="145" customFormat="1" ht="16">
      <c r="A1653" s="145" t="s">
        <v>12003</v>
      </c>
      <c r="C1653" s="170" t="s">
        <v>6872</v>
      </c>
      <c r="E1653" s="170" t="s">
        <v>1702</v>
      </c>
      <c r="F1653" s="145" t="s">
        <v>10979</v>
      </c>
      <c r="G1653" s="145" t="s">
        <v>14509</v>
      </c>
      <c r="H1653" s="170" t="s">
        <v>11560</v>
      </c>
      <c r="I1653" s="145" t="s">
        <v>11752</v>
      </c>
      <c r="J1653" s="171" t="str">
        <f t="shared" si="163"/>
        <v>IC.CV.300116</v>
      </c>
      <c r="K1653" s="170" t="s">
        <v>1702</v>
      </c>
      <c r="L1653" s="145" t="str">
        <f t="shared" si="162"/>
        <v xml:space="preserve">     Drsg Drainage decreasing</v>
      </c>
      <c r="M1653" s="171" t="str">
        <f t="shared" si="164"/>
        <v>PI.IC.CV.300116.01</v>
      </c>
      <c r="N1653" s="171"/>
      <c r="O1653" s="171" t="str">
        <f t="shared" si="165"/>
        <v>PH.IC.CV.300116.01</v>
      </c>
      <c r="Q1653" s="171" t="str">
        <f t="shared" si="166"/>
        <v>CL.IC.CV.300116.01</v>
      </c>
      <c r="AF1653" s="145" t="s">
        <v>12773</v>
      </c>
      <c r="AG1653" s="145">
        <v>1373</v>
      </c>
      <c r="AR1653" s="145" t="s">
        <v>12773</v>
      </c>
      <c r="AS1653" s="145">
        <v>1749</v>
      </c>
    </row>
    <row r="1654" spans="1:45" s="145" customFormat="1" ht="16">
      <c r="A1654" s="145" t="s">
        <v>12003</v>
      </c>
      <c r="C1654" s="170" t="s">
        <v>6872</v>
      </c>
      <c r="E1654" s="170" t="s">
        <v>1702</v>
      </c>
      <c r="F1654" s="145" t="s">
        <v>10979</v>
      </c>
      <c r="G1654" s="145" t="s">
        <v>14510</v>
      </c>
      <c r="H1654" s="170" t="s">
        <v>11561</v>
      </c>
      <c r="I1654" s="145" t="s">
        <v>11583</v>
      </c>
      <c r="J1654" s="171" t="str">
        <f t="shared" si="163"/>
        <v>IC.CV.300117</v>
      </c>
      <c r="K1654" s="170" t="s">
        <v>1702</v>
      </c>
      <c r="L1654" s="145" t="str">
        <f t="shared" si="162"/>
        <v xml:space="preserve">     Drsg Drainage increasing</v>
      </c>
      <c r="M1654" s="171" t="str">
        <f t="shared" si="164"/>
        <v>PI.IC.CV.300117.01</v>
      </c>
      <c r="N1654" s="171"/>
      <c r="O1654" s="171" t="str">
        <f t="shared" si="165"/>
        <v>PH.IC.CV.300117.01</v>
      </c>
      <c r="Q1654" s="171" t="str">
        <f t="shared" si="166"/>
        <v>CL.IC.CV.300117.01</v>
      </c>
      <c r="AF1654" s="145" t="s">
        <v>12773</v>
      </c>
      <c r="AG1654" s="145">
        <v>1373</v>
      </c>
      <c r="AR1654" s="145" t="s">
        <v>12773</v>
      </c>
      <c r="AS1654" s="145">
        <v>1749</v>
      </c>
    </row>
    <row r="1655" spans="1:45" s="167" customFormat="1" ht="15">
      <c r="A1655" s="167" t="s">
        <v>2547</v>
      </c>
      <c r="C1655" s="61" t="s">
        <v>6872</v>
      </c>
      <c r="E1655" s="61" t="s">
        <v>1702</v>
      </c>
      <c r="F1655" s="167" t="s">
        <v>10728</v>
      </c>
      <c r="G1655" s="61" t="s">
        <v>10726</v>
      </c>
      <c r="H1655" s="62" t="s">
        <v>208</v>
      </c>
      <c r="I1655" s="62" t="s">
        <v>7565</v>
      </c>
      <c r="J1655" s="63" t="str">
        <f t="shared" si="163"/>
        <v>IC.CV.300118</v>
      </c>
      <c r="K1655" s="61" t="s">
        <v>1702</v>
      </c>
      <c r="L1655" s="167" t="str">
        <f t="shared" si="162"/>
        <v xml:space="preserve">   Stained</v>
      </c>
      <c r="M1655" s="168" t="str">
        <f t="shared" si="164"/>
        <v>PI.IC.CV.300118.01</v>
      </c>
      <c r="N1655" s="168"/>
      <c r="O1655" s="168" t="str">
        <f t="shared" si="165"/>
        <v>PH.IC.CV.300118.01</v>
      </c>
      <c r="Q1655" s="168" t="str">
        <f t="shared" si="166"/>
        <v>CL.IC.CV.300118.01</v>
      </c>
      <c r="R1655" s="167" t="s">
        <v>4415</v>
      </c>
      <c r="S1655" s="167">
        <v>131</v>
      </c>
      <c r="AF1655" s="167" t="s">
        <v>12773</v>
      </c>
      <c r="AG1655" s="167">
        <v>1373</v>
      </c>
    </row>
    <row r="1656" spans="1:45" s="167" customFormat="1" ht="15">
      <c r="A1656" s="167" t="s">
        <v>2547</v>
      </c>
      <c r="C1656" s="61" t="s">
        <v>6872</v>
      </c>
      <c r="E1656" s="61" t="s">
        <v>1702</v>
      </c>
      <c r="F1656" s="167" t="s">
        <v>10728</v>
      </c>
      <c r="G1656" s="61" t="s">
        <v>10733</v>
      </c>
      <c r="H1656" s="62" t="s">
        <v>217</v>
      </c>
      <c r="I1656" s="62" t="s">
        <v>10734</v>
      </c>
      <c r="J1656" s="63" t="str">
        <f t="shared" si="163"/>
        <v>IC.CV.300119</v>
      </c>
      <c r="K1656" s="61" t="s">
        <v>1702</v>
      </c>
      <c r="L1656" s="167" t="str">
        <f t="shared" si="162"/>
        <v xml:space="preserve">   Saturated</v>
      </c>
      <c r="M1656" s="168" t="str">
        <f t="shared" si="164"/>
        <v>PI.IC.CV.300119.01</v>
      </c>
      <c r="N1656" s="168"/>
      <c r="O1656" s="168" t="str">
        <f t="shared" si="165"/>
        <v>PH.IC.CV.300119.01</v>
      </c>
      <c r="Q1656" s="168" t="str">
        <f t="shared" si="166"/>
        <v>CL.IC.CV.300119.01</v>
      </c>
      <c r="R1656" s="167" t="s">
        <v>4415</v>
      </c>
      <c r="S1656" s="167">
        <v>132</v>
      </c>
      <c r="AF1656" s="167" t="s">
        <v>12773</v>
      </c>
      <c r="AG1656" s="167">
        <v>1373</v>
      </c>
    </row>
    <row r="1657" spans="1:45" s="167" customFormat="1" ht="15">
      <c r="A1657" s="167" t="s">
        <v>2547</v>
      </c>
      <c r="C1657" s="61" t="s">
        <v>6872</v>
      </c>
      <c r="E1657" s="61" t="s">
        <v>1702</v>
      </c>
      <c r="F1657" s="167" t="s">
        <v>10728</v>
      </c>
      <c r="G1657" s="61" t="s">
        <v>9339</v>
      </c>
      <c r="H1657" s="62" t="s">
        <v>1000</v>
      </c>
      <c r="I1657" s="62" t="s">
        <v>9339</v>
      </c>
      <c r="J1657" s="63" t="str">
        <f t="shared" si="163"/>
        <v>IC.CV.300120</v>
      </c>
      <c r="K1657" s="61" t="s">
        <v>1702</v>
      </c>
      <c r="L1657" s="167" t="str">
        <f t="shared" si="162"/>
        <v>Intact</v>
      </c>
      <c r="M1657" s="168" t="str">
        <f t="shared" si="164"/>
        <v>PI.IC.CV.300120.01</v>
      </c>
      <c r="N1657" s="168"/>
      <c r="O1657" s="168" t="str">
        <f t="shared" si="165"/>
        <v>PH.IC.CV.300120.01</v>
      </c>
      <c r="Q1657" s="168" t="str">
        <f t="shared" si="166"/>
        <v>CL.IC.CV.300120.01</v>
      </c>
      <c r="R1657" s="167" t="s">
        <v>4415</v>
      </c>
      <c r="S1657" s="167">
        <v>133</v>
      </c>
      <c r="AF1657" s="167" t="s">
        <v>12773</v>
      </c>
      <c r="AG1657" s="167">
        <v>1373</v>
      </c>
    </row>
    <row r="1658" spans="1:45" s="167" customFormat="1" ht="15">
      <c r="A1658" s="167" t="s">
        <v>12003</v>
      </c>
      <c r="C1658" s="61" t="s">
        <v>6872</v>
      </c>
      <c r="D1658" s="167" t="s">
        <v>10729</v>
      </c>
      <c r="E1658" s="61" t="s">
        <v>12182</v>
      </c>
      <c r="F1658" s="167" t="s">
        <v>10736</v>
      </c>
      <c r="G1658" s="167" t="s">
        <v>11236</v>
      </c>
      <c r="H1658" s="62" t="s">
        <v>11848</v>
      </c>
      <c r="I1658" s="167" t="s">
        <v>10737</v>
      </c>
      <c r="J1658" s="63" t="str">
        <f t="shared" si="163"/>
        <v>IC.CV.300201</v>
      </c>
      <c r="K1658" s="61" t="s">
        <v>12175</v>
      </c>
      <c r="L1658" s="167" t="str">
        <f t="shared" si="162"/>
        <v>Femoral artery right</v>
      </c>
      <c r="M1658" s="168" t="str">
        <f t="shared" si="164"/>
        <v>PI.IC.CV.300201.01</v>
      </c>
      <c r="N1658" s="168"/>
      <c r="O1658" s="168" t="str">
        <f t="shared" si="165"/>
        <v>PH.IC.CV.300201.01</v>
      </c>
      <c r="Q1658" s="168" t="str">
        <f t="shared" si="166"/>
        <v>CL.IC.CV.300201.01</v>
      </c>
      <c r="AF1658" s="167" t="s">
        <v>12773</v>
      </c>
      <c r="AG1658" s="167">
        <v>1373</v>
      </c>
    </row>
    <row r="1659" spans="1:45" s="167" customFormat="1" ht="15">
      <c r="A1659" s="167" t="s">
        <v>12003</v>
      </c>
      <c r="C1659" s="61" t="s">
        <v>6872</v>
      </c>
      <c r="E1659" s="61" t="s">
        <v>1863</v>
      </c>
      <c r="F1659" s="167" t="s">
        <v>10736</v>
      </c>
      <c r="G1659" s="167" t="s">
        <v>11238</v>
      </c>
      <c r="H1659" s="62" t="s">
        <v>12030</v>
      </c>
      <c r="I1659" s="167" t="s">
        <v>10879</v>
      </c>
      <c r="J1659" s="63" t="str">
        <f t="shared" si="163"/>
        <v>IC.CV.300202</v>
      </c>
      <c r="K1659" s="61" t="s">
        <v>12175</v>
      </c>
      <c r="L1659" s="167" t="str">
        <f t="shared" ref="L1659:L1697" si="167">G1659</f>
        <v>Femoral artery left</v>
      </c>
      <c r="M1659" s="168" t="str">
        <f t="shared" si="164"/>
        <v>PI.IC.CV.300202.01</v>
      </c>
      <c r="N1659" s="168"/>
      <c r="O1659" s="168" t="str">
        <f t="shared" si="165"/>
        <v>PH.IC.CV.300202.01</v>
      </c>
      <c r="Q1659" s="168" t="str">
        <f t="shared" si="166"/>
        <v>CL.IC.CV.300202.01</v>
      </c>
      <c r="AF1659" s="167" t="s">
        <v>12773</v>
      </c>
      <c r="AG1659" s="167">
        <v>1373</v>
      </c>
    </row>
    <row r="1660" spans="1:45" s="167" customFormat="1" ht="15">
      <c r="A1660" s="167" t="s">
        <v>12003</v>
      </c>
      <c r="C1660" s="61" t="s">
        <v>6872</v>
      </c>
      <c r="E1660" s="61" t="s">
        <v>1863</v>
      </c>
      <c r="F1660" s="167" t="s">
        <v>10736</v>
      </c>
      <c r="G1660" s="167" t="s">
        <v>10591</v>
      </c>
      <c r="H1660" s="62" t="s">
        <v>12032</v>
      </c>
      <c r="I1660" s="167" t="s">
        <v>10883</v>
      </c>
      <c r="J1660" s="63" t="str">
        <f t="shared" si="163"/>
        <v>IC.CV.300203</v>
      </c>
      <c r="K1660" s="61" t="s">
        <v>12175</v>
      </c>
      <c r="L1660" s="167" t="str">
        <f t="shared" si="167"/>
        <v>Femoral vein right</v>
      </c>
      <c r="M1660" s="168" t="str">
        <f t="shared" si="164"/>
        <v>PI.IC.CV.300203.01</v>
      </c>
      <c r="N1660" s="168"/>
      <c r="O1660" s="168" t="str">
        <f t="shared" si="165"/>
        <v>PH.IC.CV.300203.01</v>
      </c>
      <c r="Q1660" s="168" t="str">
        <f t="shared" si="166"/>
        <v>CL.IC.CV.300203.01</v>
      </c>
      <c r="AF1660" s="167" t="s">
        <v>12773</v>
      </c>
      <c r="AG1660" s="167">
        <v>1373</v>
      </c>
    </row>
    <row r="1661" spans="1:45" s="167" customFormat="1" ht="15">
      <c r="A1661" s="167" t="s">
        <v>12003</v>
      </c>
      <c r="C1661" s="61" t="s">
        <v>6872</v>
      </c>
      <c r="E1661" s="61" t="s">
        <v>1863</v>
      </c>
      <c r="F1661" s="167" t="s">
        <v>10736</v>
      </c>
      <c r="G1661" s="167" t="s">
        <v>11187</v>
      </c>
      <c r="H1661" s="62" t="s">
        <v>12028</v>
      </c>
      <c r="I1661" s="167" t="s">
        <v>11188</v>
      </c>
      <c r="J1661" s="63" t="str">
        <f t="shared" si="163"/>
        <v>IC.CV.300204</v>
      </c>
      <c r="K1661" s="61" t="s">
        <v>12175</v>
      </c>
      <c r="L1661" s="167" t="str">
        <f t="shared" si="167"/>
        <v>Femoral vein left</v>
      </c>
      <c r="M1661" s="168" t="str">
        <f t="shared" si="164"/>
        <v>PI.IC.CV.300204.01</v>
      </c>
      <c r="N1661" s="168"/>
      <c r="O1661" s="168" t="str">
        <f t="shared" si="165"/>
        <v>PH.IC.CV.300204.01</v>
      </c>
      <c r="Q1661" s="168" t="str">
        <f t="shared" si="166"/>
        <v>CL.IC.CV.300204.01</v>
      </c>
      <c r="AF1661" s="167" t="s">
        <v>12773</v>
      </c>
      <c r="AG1661" s="167">
        <v>1373</v>
      </c>
    </row>
    <row r="1662" spans="1:45" s="167" customFormat="1" ht="15">
      <c r="A1662" s="167" t="s">
        <v>12003</v>
      </c>
      <c r="C1662" s="61" t="s">
        <v>6872</v>
      </c>
      <c r="E1662" s="61" t="s">
        <v>1863</v>
      </c>
      <c r="F1662" s="167" t="s">
        <v>10736</v>
      </c>
      <c r="G1662" s="167" t="s">
        <v>11189</v>
      </c>
      <c r="H1662" s="62" t="s">
        <v>12210</v>
      </c>
      <c r="I1662" s="167" t="s">
        <v>11190</v>
      </c>
      <c r="J1662" s="63" t="str">
        <f t="shared" si="163"/>
        <v>IC.CV.300205</v>
      </c>
      <c r="K1662" s="61" t="s">
        <v>12175</v>
      </c>
      <c r="L1662" s="167" t="str">
        <f t="shared" si="167"/>
        <v>Radial artery right</v>
      </c>
      <c r="M1662" s="168" t="str">
        <f t="shared" si="164"/>
        <v>PI.IC.CV.300205.01</v>
      </c>
      <c r="N1662" s="168"/>
      <c r="O1662" s="168" t="str">
        <f t="shared" si="165"/>
        <v>PH.IC.CV.300205.01</v>
      </c>
      <c r="Q1662" s="168" t="str">
        <f t="shared" si="166"/>
        <v>CL.IC.CV.300205.01</v>
      </c>
      <c r="AF1662" s="167" t="s">
        <v>12773</v>
      </c>
      <c r="AG1662" s="167">
        <v>1373</v>
      </c>
    </row>
    <row r="1663" spans="1:45" s="167" customFormat="1" ht="15">
      <c r="A1663" s="167" t="s">
        <v>12003</v>
      </c>
      <c r="C1663" s="61" t="s">
        <v>6872</v>
      </c>
      <c r="E1663" s="61" t="s">
        <v>1863</v>
      </c>
      <c r="F1663" s="167" t="s">
        <v>10736</v>
      </c>
      <c r="G1663" s="167" t="s">
        <v>11191</v>
      </c>
      <c r="H1663" s="62" t="s">
        <v>12212</v>
      </c>
      <c r="I1663" s="167" t="s">
        <v>11192</v>
      </c>
      <c r="J1663" s="63" t="str">
        <f t="shared" si="163"/>
        <v>IC.CV.300206</v>
      </c>
      <c r="K1663" s="61" t="s">
        <v>12175</v>
      </c>
      <c r="L1663" s="167" t="str">
        <f t="shared" si="167"/>
        <v>Radial artery left</v>
      </c>
      <c r="M1663" s="168" t="str">
        <f t="shared" si="164"/>
        <v>PI.IC.CV.300206.01</v>
      </c>
      <c r="N1663" s="168"/>
      <c r="O1663" s="168" t="str">
        <f t="shared" si="165"/>
        <v>PH.IC.CV.300206.01</v>
      </c>
      <c r="Q1663" s="168" t="str">
        <f t="shared" si="166"/>
        <v>CL.IC.CV.300206.01</v>
      </c>
      <c r="AF1663" s="167" t="s">
        <v>12773</v>
      </c>
      <c r="AG1663" s="167">
        <v>1373</v>
      </c>
    </row>
    <row r="1664" spans="1:45" s="167" customFormat="1" ht="15">
      <c r="A1664" s="167" t="s">
        <v>12003</v>
      </c>
      <c r="C1664" s="61" t="s">
        <v>6872</v>
      </c>
      <c r="E1664" s="61" t="s">
        <v>1863</v>
      </c>
      <c r="F1664" s="167" t="s">
        <v>10736</v>
      </c>
      <c r="G1664" s="167" t="s">
        <v>11193</v>
      </c>
      <c r="H1664" s="62" t="s">
        <v>12225</v>
      </c>
      <c r="I1664" s="167" t="s">
        <v>11194</v>
      </c>
      <c r="J1664" s="63" t="str">
        <f t="shared" si="163"/>
        <v>IC.CV.300207</v>
      </c>
      <c r="K1664" s="61" t="s">
        <v>12175</v>
      </c>
      <c r="L1664" s="167" t="str">
        <f t="shared" si="167"/>
        <v>Radial vein right</v>
      </c>
      <c r="M1664" s="168" t="str">
        <f t="shared" si="164"/>
        <v>PI.IC.CV.300207.01</v>
      </c>
      <c r="N1664" s="168"/>
      <c r="O1664" s="168" t="str">
        <f t="shared" si="165"/>
        <v>PH.IC.CV.300207.01</v>
      </c>
      <c r="Q1664" s="168" t="str">
        <f t="shared" si="166"/>
        <v>CL.IC.CV.300207.01</v>
      </c>
      <c r="AF1664" s="167" t="s">
        <v>12773</v>
      </c>
      <c r="AG1664" s="167">
        <v>1373</v>
      </c>
    </row>
    <row r="1665" spans="1:33" s="167" customFormat="1" ht="15">
      <c r="A1665" s="167" t="s">
        <v>12003</v>
      </c>
      <c r="C1665" s="61" t="s">
        <v>6872</v>
      </c>
      <c r="E1665" s="61" t="s">
        <v>1863</v>
      </c>
      <c r="F1665" s="167" t="s">
        <v>10736</v>
      </c>
      <c r="G1665" s="167" t="s">
        <v>11195</v>
      </c>
      <c r="H1665" s="62" t="s">
        <v>11638</v>
      </c>
      <c r="I1665" s="167" t="s">
        <v>11196</v>
      </c>
      <c r="J1665" s="63" t="str">
        <f t="shared" si="163"/>
        <v>IC.CV.300208</v>
      </c>
      <c r="K1665" s="61" t="s">
        <v>12175</v>
      </c>
      <c r="L1665" s="167" t="str">
        <f t="shared" si="167"/>
        <v>Radial vein left</v>
      </c>
      <c r="M1665" s="168" t="str">
        <f t="shared" si="164"/>
        <v>PI.IC.CV.300208.01</v>
      </c>
      <c r="N1665" s="168"/>
      <c r="O1665" s="168" t="str">
        <f t="shared" si="165"/>
        <v>PH.IC.CV.300208.01</v>
      </c>
      <c r="Q1665" s="168" t="str">
        <f t="shared" si="166"/>
        <v>CL.IC.CV.300208.01</v>
      </c>
      <c r="AF1665" s="167" t="s">
        <v>12773</v>
      </c>
      <c r="AG1665" s="167">
        <v>1373</v>
      </c>
    </row>
    <row r="1666" spans="1:33" s="167" customFormat="1" ht="15">
      <c r="A1666" s="167" t="s">
        <v>12003</v>
      </c>
      <c r="C1666" s="61" t="s">
        <v>6872</v>
      </c>
      <c r="E1666" s="61" t="s">
        <v>12182</v>
      </c>
      <c r="F1666" s="167" t="s">
        <v>10736</v>
      </c>
      <c r="G1666" s="167" t="s">
        <v>11197</v>
      </c>
      <c r="H1666" s="62" t="s">
        <v>11639</v>
      </c>
      <c r="I1666" s="167" t="s">
        <v>10566</v>
      </c>
      <c r="J1666" s="63" t="str">
        <f t="shared" si="163"/>
        <v>IC.CV.300209</v>
      </c>
      <c r="K1666" s="61" t="s">
        <v>1702</v>
      </c>
      <c r="L1666" s="167" t="str">
        <f t="shared" si="167"/>
        <v>Brachial artery right</v>
      </c>
      <c r="M1666" s="168" t="str">
        <f t="shared" si="164"/>
        <v>PI.IC.CV.300209.01</v>
      </c>
      <c r="N1666" s="168"/>
      <c r="O1666" s="168" t="str">
        <f t="shared" si="165"/>
        <v>PH.IC.CV.300209.01</v>
      </c>
      <c r="Q1666" s="168" t="str">
        <f t="shared" si="166"/>
        <v>CL.IC.CV.300209.01</v>
      </c>
      <c r="AF1666" s="167" t="s">
        <v>12773</v>
      </c>
      <c r="AG1666" s="167">
        <v>1373</v>
      </c>
    </row>
    <row r="1667" spans="1:33" s="167" customFormat="1" ht="15">
      <c r="A1667" s="167" t="s">
        <v>12003</v>
      </c>
      <c r="C1667" s="61" t="s">
        <v>6872</v>
      </c>
      <c r="E1667" s="61" t="s">
        <v>12182</v>
      </c>
      <c r="F1667" s="167" t="s">
        <v>10736</v>
      </c>
      <c r="G1667" s="167" t="s">
        <v>10567</v>
      </c>
      <c r="H1667" s="62" t="s">
        <v>11829</v>
      </c>
      <c r="I1667" s="167" t="s">
        <v>10568</v>
      </c>
      <c r="J1667" s="63" t="str">
        <f t="shared" si="163"/>
        <v>IC.CV.300210</v>
      </c>
      <c r="K1667" s="61" t="s">
        <v>1702</v>
      </c>
      <c r="L1667" s="167" t="str">
        <f t="shared" si="167"/>
        <v>Brachial artery left</v>
      </c>
      <c r="M1667" s="168" t="str">
        <f t="shared" si="164"/>
        <v>PI.IC.CV.300210.01</v>
      </c>
      <c r="N1667" s="168"/>
      <c r="O1667" s="168" t="str">
        <f t="shared" si="165"/>
        <v>PH.IC.CV.300210.01</v>
      </c>
      <c r="Q1667" s="168" t="str">
        <f t="shared" si="166"/>
        <v>CL.IC.CV.300210.01</v>
      </c>
      <c r="AF1667" s="167" t="s">
        <v>12773</v>
      </c>
      <c r="AG1667" s="167">
        <v>1373</v>
      </c>
    </row>
    <row r="1668" spans="1:33" s="167" customFormat="1" ht="15">
      <c r="A1668" s="167" t="s">
        <v>12003</v>
      </c>
      <c r="C1668" s="61" t="s">
        <v>6872</v>
      </c>
      <c r="E1668" s="61" t="s">
        <v>12182</v>
      </c>
      <c r="F1668" s="167" t="s">
        <v>10736</v>
      </c>
      <c r="G1668" s="167" t="s">
        <v>10397</v>
      </c>
      <c r="H1668" s="62" t="s">
        <v>12099</v>
      </c>
      <c r="I1668" s="167" t="s">
        <v>10398</v>
      </c>
      <c r="J1668" s="63" t="str">
        <f t="shared" si="163"/>
        <v>IC.CV.300211</v>
      </c>
      <c r="K1668" s="61" t="s">
        <v>1702</v>
      </c>
      <c r="L1668" s="167" t="str">
        <f t="shared" si="167"/>
        <v>Brachial vein right</v>
      </c>
      <c r="M1668" s="168" t="str">
        <f t="shared" si="164"/>
        <v>PI.IC.CV.300211.01</v>
      </c>
      <c r="N1668" s="168"/>
      <c r="O1668" s="168" t="str">
        <f t="shared" si="165"/>
        <v>PH.IC.CV.300211.01</v>
      </c>
      <c r="Q1668" s="168" t="str">
        <f t="shared" si="166"/>
        <v>CL.IC.CV.300211.01</v>
      </c>
      <c r="AF1668" s="167" t="s">
        <v>12773</v>
      </c>
      <c r="AG1668" s="167">
        <v>1373</v>
      </c>
    </row>
    <row r="1669" spans="1:33" s="167" customFormat="1" ht="15">
      <c r="A1669" s="167" t="s">
        <v>12003</v>
      </c>
      <c r="C1669" s="61" t="s">
        <v>6872</v>
      </c>
      <c r="E1669" s="61" t="s">
        <v>12182</v>
      </c>
      <c r="F1669" s="167" t="s">
        <v>10736</v>
      </c>
      <c r="G1669" s="167" t="s">
        <v>10735</v>
      </c>
      <c r="H1669" s="62" t="s">
        <v>12100</v>
      </c>
      <c r="I1669" s="167" t="s">
        <v>10569</v>
      </c>
      <c r="J1669" s="63" t="str">
        <f t="shared" si="163"/>
        <v>IC.CV.300212</v>
      </c>
      <c r="K1669" s="61" t="s">
        <v>1702</v>
      </c>
      <c r="L1669" s="167" t="str">
        <f t="shared" si="167"/>
        <v>Brachial vein left</v>
      </c>
      <c r="M1669" s="168" t="str">
        <f t="shared" si="164"/>
        <v>PI.IC.CV.300212.01</v>
      </c>
      <c r="N1669" s="168"/>
      <c r="O1669" s="168" t="str">
        <f t="shared" si="165"/>
        <v>PH.IC.CV.300212.01</v>
      </c>
      <c r="Q1669" s="168" t="str">
        <f t="shared" si="166"/>
        <v>CL.IC.CV.300212.01</v>
      </c>
      <c r="AF1669" s="167" t="s">
        <v>12773</v>
      </c>
      <c r="AG1669" s="167">
        <v>1373</v>
      </c>
    </row>
    <row r="1670" spans="1:33" s="167" customFormat="1" ht="15">
      <c r="A1670" s="167" t="s">
        <v>12003</v>
      </c>
      <c r="C1670" s="61" t="s">
        <v>6872</v>
      </c>
      <c r="E1670" s="61" t="s">
        <v>12182</v>
      </c>
      <c r="F1670" s="167" t="s">
        <v>10736</v>
      </c>
      <c r="G1670" s="167" t="s">
        <v>10731</v>
      </c>
      <c r="H1670" s="62" t="s">
        <v>12101</v>
      </c>
      <c r="I1670" s="167" t="s">
        <v>10732</v>
      </c>
      <c r="J1670" s="63" t="str">
        <f t="shared" si="163"/>
        <v>IC.CV.300213</v>
      </c>
      <c r="K1670" s="61" t="s">
        <v>1702</v>
      </c>
      <c r="L1670" s="167" t="str">
        <f t="shared" si="167"/>
        <v>Carotid artery right</v>
      </c>
      <c r="M1670" s="168" t="str">
        <f t="shared" si="164"/>
        <v>PI.IC.CV.300213.01</v>
      </c>
      <c r="N1670" s="168"/>
      <c r="O1670" s="168" t="str">
        <f t="shared" si="165"/>
        <v>PH.IC.CV.300213.01</v>
      </c>
      <c r="Q1670" s="168" t="str">
        <f t="shared" si="166"/>
        <v>CL.IC.CV.300213.01</v>
      </c>
      <c r="AF1670" s="167" t="s">
        <v>12773</v>
      </c>
      <c r="AG1670" s="167">
        <v>1373</v>
      </c>
    </row>
    <row r="1671" spans="1:33" s="167" customFormat="1" ht="15">
      <c r="A1671" s="167" t="s">
        <v>12003</v>
      </c>
      <c r="C1671" s="61" t="s">
        <v>6872</v>
      </c>
      <c r="E1671" s="61" t="s">
        <v>12182</v>
      </c>
      <c r="F1671" s="167" t="s">
        <v>10736</v>
      </c>
      <c r="G1671" s="167" t="s">
        <v>10583</v>
      </c>
      <c r="H1671" s="62" t="s">
        <v>12102</v>
      </c>
      <c r="I1671" s="167" t="s">
        <v>10584</v>
      </c>
      <c r="J1671" s="63" t="str">
        <f t="shared" si="163"/>
        <v>IC.CV.300214</v>
      </c>
      <c r="K1671" s="61" t="s">
        <v>1702</v>
      </c>
      <c r="L1671" s="167" t="str">
        <f t="shared" si="167"/>
        <v>Carotid artery left</v>
      </c>
      <c r="M1671" s="168" t="str">
        <f t="shared" si="164"/>
        <v>PI.IC.CV.300214.01</v>
      </c>
      <c r="N1671" s="168"/>
      <c r="O1671" s="168" t="str">
        <f t="shared" si="165"/>
        <v>PH.IC.CV.300214.01</v>
      </c>
      <c r="Q1671" s="168" t="str">
        <f t="shared" si="166"/>
        <v>CL.IC.CV.300214.01</v>
      </c>
      <c r="AF1671" s="167" t="s">
        <v>12773</v>
      </c>
      <c r="AG1671" s="167">
        <v>1373</v>
      </c>
    </row>
    <row r="1672" spans="1:33" s="167" customFormat="1" ht="15">
      <c r="A1672" s="167" t="s">
        <v>12003</v>
      </c>
      <c r="C1672" s="61" t="s">
        <v>6872</v>
      </c>
      <c r="E1672" s="61" t="s">
        <v>12182</v>
      </c>
      <c r="F1672" s="167" t="s">
        <v>10736</v>
      </c>
      <c r="G1672" s="167" t="s">
        <v>10884</v>
      </c>
      <c r="H1672" s="62" t="s">
        <v>11559</v>
      </c>
      <c r="I1672" s="167" t="s">
        <v>12437</v>
      </c>
      <c r="J1672" s="63" t="str">
        <f t="shared" si="163"/>
        <v>IC.CV.300215</v>
      </c>
      <c r="K1672" s="61" t="s">
        <v>1702</v>
      </c>
      <c r="L1672" s="167" t="str">
        <f t="shared" si="167"/>
        <v>Other:  specify</v>
      </c>
      <c r="M1672" s="168" t="str">
        <f t="shared" si="164"/>
        <v>PI.IC.CV.300215.01</v>
      </c>
      <c r="N1672" s="168"/>
      <c r="O1672" s="168" t="str">
        <f t="shared" si="165"/>
        <v>PH.IC.CV.300215.01</v>
      </c>
      <c r="Q1672" s="168" t="str">
        <f t="shared" si="166"/>
        <v>CL.IC.CV.300215.01</v>
      </c>
      <c r="AF1672" s="167" t="s">
        <v>12773</v>
      </c>
      <c r="AG1672" s="167">
        <v>1373</v>
      </c>
    </row>
    <row r="1673" spans="1:33" s="167" customFormat="1" ht="15">
      <c r="A1673" s="167" t="s">
        <v>12003</v>
      </c>
      <c r="C1673" s="61" t="s">
        <v>6872</v>
      </c>
      <c r="D1673" s="167" t="s">
        <v>11030</v>
      </c>
      <c r="E1673" s="61" t="s">
        <v>12592</v>
      </c>
      <c r="F1673" s="167" t="s">
        <v>11031</v>
      </c>
      <c r="G1673" s="167" t="s">
        <v>11032</v>
      </c>
      <c r="H1673" s="62" t="s">
        <v>11848</v>
      </c>
      <c r="I1673" s="167" t="s">
        <v>11033</v>
      </c>
      <c r="J1673" s="63" t="str">
        <f t="shared" si="163"/>
        <v>IC.CV.300301</v>
      </c>
      <c r="K1673" s="61" t="s">
        <v>1702</v>
      </c>
      <c r="L1673" s="167" t="str">
        <f t="shared" si="167"/>
        <v>Mechanical compression device</v>
      </c>
      <c r="M1673" s="168" t="str">
        <f t="shared" si="164"/>
        <v>PI.IC.CV.300301.01</v>
      </c>
      <c r="N1673" s="168"/>
      <c r="O1673" s="168" t="str">
        <f t="shared" si="165"/>
        <v>PH.IC.CV.300301.01</v>
      </c>
      <c r="Q1673" s="168" t="str">
        <f t="shared" si="166"/>
        <v>CL.IC.CV.300301.01</v>
      </c>
      <c r="AF1673" s="167" t="s">
        <v>12773</v>
      </c>
      <c r="AG1673" s="167">
        <v>1373</v>
      </c>
    </row>
    <row r="1674" spans="1:33" s="167" customFormat="1" ht="15">
      <c r="A1674" s="167" t="s">
        <v>12003</v>
      </c>
      <c r="C1674" s="61" t="s">
        <v>6872</v>
      </c>
      <c r="E1674" s="61" t="s">
        <v>12592</v>
      </c>
      <c r="F1674" s="167" t="s">
        <v>11031</v>
      </c>
      <c r="G1674" s="167" t="s">
        <v>11034</v>
      </c>
      <c r="H1674" s="62" t="s">
        <v>12030</v>
      </c>
      <c r="I1674" s="167" t="s">
        <v>11035</v>
      </c>
      <c r="J1674" s="63" t="str">
        <f t="shared" si="163"/>
        <v>IC.CV.300302</v>
      </c>
      <c r="K1674" s="61" t="s">
        <v>1702</v>
      </c>
      <c r="L1674" s="167" t="str">
        <f t="shared" si="167"/>
        <v>Percutaneous suture</v>
      </c>
      <c r="M1674" s="168" t="str">
        <f t="shared" si="164"/>
        <v>PI.IC.CV.300302.01</v>
      </c>
      <c r="N1674" s="168"/>
      <c r="O1674" s="168" t="str">
        <f t="shared" si="165"/>
        <v>PH.IC.CV.300302.01</v>
      </c>
      <c r="Q1674" s="168" t="str">
        <f t="shared" si="166"/>
        <v>CL.IC.CV.300302.01</v>
      </c>
      <c r="AF1674" s="167" t="s">
        <v>12773</v>
      </c>
      <c r="AG1674" s="167">
        <v>1373</v>
      </c>
    </row>
    <row r="1675" spans="1:33" s="167" customFormat="1" ht="15">
      <c r="A1675" s="167" t="s">
        <v>12003</v>
      </c>
      <c r="C1675" s="61" t="s">
        <v>6872</v>
      </c>
      <c r="E1675" s="61" t="s">
        <v>12592</v>
      </c>
      <c r="F1675" s="167" t="s">
        <v>11031</v>
      </c>
      <c r="G1675" s="167" t="s">
        <v>11036</v>
      </c>
      <c r="H1675" s="62" t="s">
        <v>12032</v>
      </c>
      <c r="I1675" s="167" t="s">
        <v>11037</v>
      </c>
      <c r="J1675" s="63" t="str">
        <f t="shared" si="163"/>
        <v>IC.CV.300303</v>
      </c>
      <c r="K1675" s="61" t="s">
        <v>1702</v>
      </c>
      <c r="L1675" s="167" t="str">
        <f t="shared" si="167"/>
        <v>Collagen plug</v>
      </c>
      <c r="M1675" s="168" t="str">
        <f t="shared" si="164"/>
        <v>PI.IC.CV.300303.01</v>
      </c>
      <c r="N1675" s="168"/>
      <c r="O1675" s="168" t="str">
        <f t="shared" si="165"/>
        <v>PH.IC.CV.300303.01</v>
      </c>
      <c r="Q1675" s="168" t="str">
        <f t="shared" si="166"/>
        <v>CL.IC.CV.300303.01</v>
      </c>
      <c r="AF1675" s="167" t="s">
        <v>12773</v>
      </c>
      <c r="AG1675" s="167">
        <v>1373</v>
      </c>
    </row>
    <row r="1676" spans="1:33" s="167" customFormat="1" ht="15">
      <c r="A1676" s="167" t="s">
        <v>12003</v>
      </c>
      <c r="C1676" s="61" t="s">
        <v>6872</v>
      </c>
      <c r="E1676" s="61" t="s">
        <v>12592</v>
      </c>
      <c r="F1676" s="167" t="s">
        <v>11031</v>
      </c>
      <c r="G1676" s="167" t="s">
        <v>11038</v>
      </c>
      <c r="H1676" s="62" t="s">
        <v>12028</v>
      </c>
      <c r="I1676" s="167" t="s">
        <v>11039</v>
      </c>
      <c r="J1676" s="63" t="str">
        <f t="shared" si="163"/>
        <v>IC.CV.300304</v>
      </c>
      <c r="K1676" s="61" t="s">
        <v>1702</v>
      </c>
      <c r="L1676" s="167" t="str">
        <f t="shared" si="167"/>
        <v>Hemostatic pads</v>
      </c>
      <c r="M1676" s="168" t="str">
        <f t="shared" si="164"/>
        <v>PI.IC.CV.300304.01</v>
      </c>
      <c r="N1676" s="168"/>
      <c r="O1676" s="168" t="str">
        <f t="shared" si="165"/>
        <v>PH.IC.CV.300304.01</v>
      </c>
      <c r="Q1676" s="168" t="str">
        <f t="shared" si="166"/>
        <v>CL.IC.CV.300304.01</v>
      </c>
      <c r="AF1676" s="167" t="s">
        <v>12773</v>
      </c>
      <c r="AG1676" s="167">
        <v>1373</v>
      </c>
    </row>
    <row r="1677" spans="1:33" s="167" customFormat="1" ht="15">
      <c r="A1677" s="167" t="s">
        <v>12003</v>
      </c>
      <c r="C1677" s="61" t="s">
        <v>6872</v>
      </c>
      <c r="E1677" s="61" t="s">
        <v>12592</v>
      </c>
      <c r="F1677" s="167" t="s">
        <v>11031</v>
      </c>
      <c r="G1677" s="167" t="s">
        <v>11040</v>
      </c>
      <c r="H1677" s="62" t="s">
        <v>12210</v>
      </c>
      <c r="I1677" s="167" t="s">
        <v>11041</v>
      </c>
      <c r="J1677" s="63" t="str">
        <f t="shared" si="163"/>
        <v>IC.CV.300305</v>
      </c>
      <c r="K1677" s="61" t="s">
        <v>1702</v>
      </c>
      <c r="L1677" s="167" t="str">
        <f t="shared" si="167"/>
        <v>Manual pressure</v>
      </c>
      <c r="M1677" s="168" t="str">
        <f t="shared" si="164"/>
        <v>PI.IC.CV.300305.01</v>
      </c>
      <c r="N1677" s="168"/>
      <c r="O1677" s="168" t="str">
        <f t="shared" si="165"/>
        <v>PH.IC.CV.300305.01</v>
      </c>
      <c r="Q1677" s="168" t="str">
        <f t="shared" si="166"/>
        <v>CL.IC.CV.300305.01</v>
      </c>
      <c r="AF1677" s="167" t="s">
        <v>12773</v>
      </c>
      <c r="AG1677" s="167">
        <v>1373</v>
      </c>
    </row>
    <row r="1678" spans="1:33" s="167" customFormat="1" ht="15">
      <c r="A1678" s="167" t="s">
        <v>2547</v>
      </c>
      <c r="C1678" s="61" t="s">
        <v>6872</v>
      </c>
      <c r="E1678" s="61" t="s">
        <v>12592</v>
      </c>
      <c r="F1678" s="167" t="s">
        <v>11042</v>
      </c>
      <c r="G1678" s="61" t="s">
        <v>11065</v>
      </c>
      <c r="H1678" s="62" t="s">
        <v>6988</v>
      </c>
      <c r="I1678" s="62" t="s">
        <v>11066</v>
      </c>
      <c r="J1678" s="63" t="str">
        <f t="shared" si="163"/>
        <v>IC.CV.300306</v>
      </c>
      <c r="K1678" s="61" t="s">
        <v>1702</v>
      </c>
      <c r="L1678" s="167" t="str">
        <f t="shared" si="167"/>
        <v>Not Applicable</v>
      </c>
      <c r="M1678" s="168" t="str">
        <f t="shared" si="164"/>
        <v>PI.IC.CV.300306.01</v>
      </c>
      <c r="N1678" s="168"/>
      <c r="O1678" s="168" t="str">
        <f t="shared" si="165"/>
        <v>PH.IC.CV.300306.01</v>
      </c>
      <c r="Q1678" s="168" t="str">
        <f t="shared" si="166"/>
        <v>CL.IC.CV.300306.01</v>
      </c>
      <c r="R1678" s="167" t="s">
        <v>4415</v>
      </c>
      <c r="S1678" s="167">
        <v>134</v>
      </c>
      <c r="AF1678" s="167" t="s">
        <v>12773</v>
      </c>
      <c r="AG1678" s="167">
        <v>1373</v>
      </c>
    </row>
    <row r="1679" spans="1:33" s="167" customFormat="1" ht="15">
      <c r="A1679" s="167" t="s">
        <v>2547</v>
      </c>
      <c r="C1679" s="61" t="s">
        <v>6872</v>
      </c>
      <c r="E1679" s="61" t="s">
        <v>12592</v>
      </c>
      <c r="F1679" s="167" t="s">
        <v>11042</v>
      </c>
      <c r="G1679" s="61" t="s">
        <v>13623</v>
      </c>
      <c r="H1679" s="62" t="s">
        <v>12225</v>
      </c>
      <c r="I1679" s="62" t="s">
        <v>11066</v>
      </c>
      <c r="J1679" s="63" t="str">
        <f t="shared" si="163"/>
        <v>IC.CV.300307</v>
      </c>
      <c r="K1679" s="61" t="s">
        <v>1702</v>
      </c>
      <c r="L1679" s="167" t="str">
        <f t="shared" si="167"/>
        <v>TR Band</v>
      </c>
      <c r="M1679" s="168" t="str">
        <f t="shared" si="164"/>
        <v>PI.IC.CV.300307.01</v>
      </c>
      <c r="N1679" s="168"/>
      <c r="O1679" s="168" t="str">
        <f t="shared" si="165"/>
        <v>PH.IC.CV.300307.01</v>
      </c>
      <c r="Q1679" s="168" t="str">
        <f t="shared" si="166"/>
        <v>CL.IC.CV.300307.01</v>
      </c>
      <c r="AF1679" s="167" t="s">
        <v>12773</v>
      </c>
      <c r="AG1679" s="167">
        <v>1373</v>
      </c>
    </row>
    <row r="1680" spans="1:33" s="167" customFormat="1" ht="15">
      <c r="A1680" s="167" t="s">
        <v>12003</v>
      </c>
      <c r="C1680" s="61" t="s">
        <v>6872</v>
      </c>
      <c r="D1680" s="167" t="s">
        <v>11043</v>
      </c>
      <c r="E1680" s="61" t="s">
        <v>11</v>
      </c>
      <c r="F1680" s="167" t="s">
        <v>11044</v>
      </c>
      <c r="G1680" s="167" t="s">
        <v>11046</v>
      </c>
      <c r="H1680" s="62" t="s">
        <v>11848</v>
      </c>
      <c r="I1680" s="167" t="s">
        <v>10532</v>
      </c>
      <c r="J1680" s="63" t="str">
        <f t="shared" si="163"/>
        <v>IC.CV.300401</v>
      </c>
      <c r="K1680" s="61" t="s">
        <v>1702</v>
      </c>
      <c r="L1680" s="167" t="str">
        <f t="shared" si="167"/>
        <v>Within normal limits</v>
      </c>
      <c r="M1680" s="168" t="str">
        <f t="shared" si="164"/>
        <v>PI.IC.CV.300401.01</v>
      </c>
      <c r="N1680" s="168"/>
      <c r="O1680" s="168" t="str">
        <f t="shared" si="165"/>
        <v>PH.IC.CV.300401.01</v>
      </c>
      <c r="Q1680" s="168" t="str">
        <f t="shared" si="166"/>
        <v>CL.IC.CV.300401.01</v>
      </c>
      <c r="AF1680" s="167" t="s">
        <v>12773</v>
      </c>
      <c r="AG1680" s="167">
        <v>1373</v>
      </c>
    </row>
    <row r="1681" spans="1:45" s="167" customFormat="1" ht="15">
      <c r="A1681" s="167" t="s">
        <v>12003</v>
      </c>
      <c r="C1681" s="61" t="s">
        <v>6872</v>
      </c>
      <c r="E1681" s="61" t="s">
        <v>11</v>
      </c>
      <c r="F1681" s="167" t="s">
        <v>11044</v>
      </c>
      <c r="G1681" s="167" t="s">
        <v>11787</v>
      </c>
      <c r="H1681" s="62" t="s">
        <v>12030</v>
      </c>
      <c r="I1681" s="167" t="s">
        <v>11787</v>
      </c>
      <c r="J1681" s="63" t="str">
        <f t="shared" si="163"/>
        <v>IC.CV.300402</v>
      </c>
      <c r="K1681" s="61" t="s">
        <v>1702</v>
      </c>
      <c r="L1681" s="167" t="str">
        <f t="shared" si="167"/>
        <v>Bleeding</v>
      </c>
      <c r="M1681" s="168" t="str">
        <f t="shared" si="164"/>
        <v>PI.IC.CV.300402.01</v>
      </c>
      <c r="N1681" s="168"/>
      <c r="O1681" s="168" t="str">
        <f t="shared" si="165"/>
        <v>PH.IC.CV.300402.01</v>
      </c>
      <c r="Q1681" s="168" t="str">
        <f t="shared" si="166"/>
        <v>CL.IC.CV.300402.01</v>
      </c>
      <c r="AF1681" s="167" t="s">
        <v>12773</v>
      </c>
      <c r="AG1681" s="167">
        <v>1373</v>
      </c>
    </row>
    <row r="1682" spans="1:45" s="167" customFormat="1" ht="15">
      <c r="A1682" s="167" t="s">
        <v>12003</v>
      </c>
      <c r="C1682" s="61" t="s">
        <v>6872</v>
      </c>
      <c r="E1682" s="61" t="s">
        <v>12594</v>
      </c>
      <c r="F1682" s="167" t="s">
        <v>11044</v>
      </c>
      <c r="G1682" s="167" t="s">
        <v>11792</v>
      </c>
      <c r="H1682" s="62" t="s">
        <v>12032</v>
      </c>
      <c r="I1682" s="167" t="s">
        <v>11792</v>
      </c>
      <c r="J1682" s="63" t="str">
        <f t="shared" si="163"/>
        <v>IC.CV.300403</v>
      </c>
      <c r="K1682" s="61" t="s">
        <v>1702</v>
      </c>
      <c r="L1682" s="167" t="str">
        <f t="shared" si="167"/>
        <v>Hematoma</v>
      </c>
      <c r="M1682" s="168" t="str">
        <f t="shared" si="164"/>
        <v>PI.IC.CV.300403.01</v>
      </c>
      <c r="N1682" s="168"/>
      <c r="O1682" s="168" t="str">
        <f t="shared" si="165"/>
        <v>PH.IC.CV.300403.01</v>
      </c>
      <c r="Q1682" s="168" t="str">
        <f t="shared" si="166"/>
        <v>CL.IC.CV.300403.01</v>
      </c>
      <c r="AF1682" s="167" t="s">
        <v>12773</v>
      </c>
      <c r="AG1682" s="167">
        <v>1373</v>
      </c>
    </row>
    <row r="1683" spans="1:45" s="167" customFormat="1" ht="15">
      <c r="A1683" s="167" t="s">
        <v>12003</v>
      </c>
      <c r="C1683" s="61" t="s">
        <v>6872</v>
      </c>
      <c r="E1683" s="61" t="s">
        <v>11</v>
      </c>
      <c r="F1683" s="167" t="s">
        <v>11044</v>
      </c>
      <c r="G1683" s="167" t="s">
        <v>11478</v>
      </c>
      <c r="H1683" s="62" t="s">
        <v>12028</v>
      </c>
      <c r="I1683" s="167" t="s">
        <v>11478</v>
      </c>
      <c r="J1683" s="63" t="str">
        <f t="shared" si="163"/>
        <v>IC.CV.300404</v>
      </c>
      <c r="K1683" s="61" t="s">
        <v>12175</v>
      </c>
      <c r="L1683" s="167" t="str">
        <f t="shared" si="167"/>
        <v>Ecchymotic</v>
      </c>
      <c r="M1683" s="168" t="str">
        <f t="shared" si="164"/>
        <v>PI.IC.CV.300404.01</v>
      </c>
      <c r="N1683" s="168"/>
      <c r="O1683" s="168" t="str">
        <f t="shared" si="165"/>
        <v>PH.IC.CV.300404.01</v>
      </c>
      <c r="Q1683" s="168" t="str">
        <f t="shared" si="166"/>
        <v>CL.IC.CV.300404.01</v>
      </c>
      <c r="AF1683" s="167" t="s">
        <v>12773</v>
      </c>
      <c r="AG1683" s="167">
        <v>1373</v>
      </c>
    </row>
    <row r="1684" spans="1:45" s="167" customFormat="1" ht="15">
      <c r="A1684" s="167" t="s">
        <v>12003</v>
      </c>
      <c r="C1684" s="61" t="s">
        <v>6872</v>
      </c>
      <c r="E1684" s="61" t="s">
        <v>12594</v>
      </c>
      <c r="F1684" s="167" t="s">
        <v>11044</v>
      </c>
      <c r="G1684" s="167" t="s">
        <v>11790</v>
      </c>
      <c r="H1684" s="62" t="s">
        <v>12210</v>
      </c>
      <c r="I1684" s="167" t="s">
        <v>11790</v>
      </c>
      <c r="J1684" s="63" t="str">
        <f t="shared" si="163"/>
        <v>IC.CV.300405</v>
      </c>
      <c r="K1684" s="61" t="s">
        <v>1702</v>
      </c>
      <c r="L1684" s="167" t="str">
        <f t="shared" si="167"/>
        <v>Erythema</v>
      </c>
      <c r="M1684" s="168" t="str">
        <f t="shared" si="164"/>
        <v>PI.IC.CV.300405.01</v>
      </c>
      <c r="N1684" s="168"/>
      <c r="O1684" s="168" t="str">
        <f t="shared" si="165"/>
        <v>PH.IC.CV.300405.01</v>
      </c>
      <c r="Q1684" s="168" t="str">
        <f t="shared" si="166"/>
        <v>CL.IC.CV.300405.01</v>
      </c>
      <c r="AF1684" s="167" t="s">
        <v>12773</v>
      </c>
      <c r="AG1684" s="167">
        <v>1373</v>
      </c>
    </row>
    <row r="1685" spans="1:45" s="167" customFormat="1" ht="15">
      <c r="A1685" s="167" t="s">
        <v>12003</v>
      </c>
      <c r="C1685" s="61" t="s">
        <v>6872</v>
      </c>
      <c r="E1685" s="61" t="s">
        <v>12594</v>
      </c>
      <c r="F1685" s="167" t="s">
        <v>11044</v>
      </c>
      <c r="G1685" s="167" t="s">
        <v>11047</v>
      </c>
      <c r="H1685" s="62" t="s">
        <v>12212</v>
      </c>
      <c r="I1685" s="167" t="s">
        <v>11794</v>
      </c>
      <c r="J1685" s="63" t="str">
        <f t="shared" si="163"/>
        <v>IC.CV.300406</v>
      </c>
      <c r="K1685" s="61" t="s">
        <v>1702</v>
      </c>
      <c r="L1685" s="167" t="str">
        <f t="shared" si="167"/>
        <v>Infusate leakage</v>
      </c>
      <c r="M1685" s="168" t="str">
        <f t="shared" si="164"/>
        <v>PI.IC.CV.300406.01</v>
      </c>
      <c r="N1685" s="168"/>
      <c r="O1685" s="168" t="str">
        <f t="shared" si="165"/>
        <v>PH.IC.CV.300406.01</v>
      </c>
      <c r="Q1685" s="168" t="str">
        <f t="shared" si="166"/>
        <v>CL.IC.CV.300406.01</v>
      </c>
      <c r="AF1685" s="167" t="s">
        <v>12773</v>
      </c>
      <c r="AG1685" s="167">
        <v>1373</v>
      </c>
    </row>
    <row r="1686" spans="1:45" s="167" customFormat="1" ht="15">
      <c r="A1686" s="167" t="s">
        <v>12003</v>
      </c>
      <c r="C1686" s="61" t="s">
        <v>6872</v>
      </c>
      <c r="E1686" s="61" t="s">
        <v>12594</v>
      </c>
      <c r="F1686" s="167" t="s">
        <v>11044</v>
      </c>
      <c r="G1686" s="167" t="s">
        <v>11800</v>
      </c>
      <c r="H1686" s="62" t="s">
        <v>12225</v>
      </c>
      <c r="I1686" s="167" t="s">
        <v>11800</v>
      </c>
      <c r="J1686" s="63" t="str">
        <f t="shared" ref="J1686:J1695" si="168">CONCATENATE("IC.CV.",C1686,E1686,H1686)</f>
        <v>IC.CV.300407</v>
      </c>
      <c r="K1686" s="61" t="s">
        <v>1702</v>
      </c>
      <c r="L1686" s="167" t="str">
        <f t="shared" si="167"/>
        <v>Swelling</v>
      </c>
      <c r="M1686" s="168" t="str">
        <f t="shared" ref="M1686:M1697" si="169">CONCATENATE("PI.",J1686,".",K1686)</f>
        <v>PI.IC.CV.300407.01</v>
      </c>
      <c r="N1686" s="168"/>
      <c r="O1686" s="168" t="str">
        <f t="shared" ref="O1686:O1697" si="170">CONCATENATE("PH.",J1686,".",K1686)</f>
        <v>PH.IC.CV.300407.01</v>
      </c>
      <c r="Q1686" s="168" t="str">
        <f t="shared" ref="Q1686:Q1697" si="171">CONCATENATE("CL.",J1686,".",K1686)</f>
        <v>CL.IC.CV.300407.01</v>
      </c>
      <c r="AF1686" s="167" t="s">
        <v>12773</v>
      </c>
      <c r="AG1686" s="167">
        <v>1373</v>
      </c>
    </row>
    <row r="1687" spans="1:45" s="167" customFormat="1" ht="15">
      <c r="A1687" s="167" t="s">
        <v>12003</v>
      </c>
      <c r="C1687" s="61" t="s">
        <v>6872</v>
      </c>
      <c r="E1687" s="61" t="s">
        <v>12594</v>
      </c>
      <c r="F1687" s="167" t="s">
        <v>11044</v>
      </c>
      <c r="G1687" s="167" t="s">
        <v>10904</v>
      </c>
      <c r="H1687" s="62" t="s">
        <v>11638</v>
      </c>
      <c r="I1687" s="167" t="s">
        <v>10905</v>
      </c>
      <c r="J1687" s="63" t="str">
        <f t="shared" si="168"/>
        <v>IC.CV.300408</v>
      </c>
      <c r="K1687" s="61" t="s">
        <v>1702</v>
      </c>
      <c r="L1687" s="167" t="str">
        <f t="shared" si="167"/>
        <v>Occlusive dressing, unable to assess</v>
      </c>
      <c r="M1687" s="168" t="str">
        <f t="shared" si="169"/>
        <v>PI.IC.CV.300408.01</v>
      </c>
      <c r="N1687" s="168"/>
      <c r="O1687" s="168" t="str">
        <f t="shared" si="170"/>
        <v>PH.IC.CV.300408.01</v>
      </c>
      <c r="Q1687" s="168" t="str">
        <f t="shared" si="171"/>
        <v>CL.IC.CV.300408.01</v>
      </c>
      <c r="AF1687" s="167" t="s">
        <v>12773</v>
      </c>
      <c r="AG1687" s="167">
        <v>1373</v>
      </c>
    </row>
    <row r="1688" spans="1:45" s="145" customFormat="1" ht="16">
      <c r="A1688" s="145" t="s">
        <v>12003</v>
      </c>
      <c r="C1688" s="170" t="s">
        <v>6872</v>
      </c>
      <c r="D1688" s="145" t="s">
        <v>14576</v>
      </c>
      <c r="E1688" s="170" t="s">
        <v>212</v>
      </c>
      <c r="F1688" s="145" t="s">
        <v>14577</v>
      </c>
      <c r="G1688" s="145" t="s">
        <v>12157</v>
      </c>
      <c r="H1688" s="170" t="s">
        <v>11848</v>
      </c>
      <c r="I1688" s="145" t="s">
        <v>12157</v>
      </c>
      <c r="J1688" s="171" t="str">
        <f t="shared" si="168"/>
        <v>IC.CV.300501</v>
      </c>
      <c r="K1688" s="170" t="s">
        <v>1702</v>
      </c>
      <c r="L1688" s="145" t="str">
        <f t="shared" si="167"/>
        <v>None</v>
      </c>
      <c r="M1688" s="171" t="str">
        <f t="shared" si="169"/>
        <v>PI.IC.CV.300501.01</v>
      </c>
      <c r="N1688" s="171"/>
      <c r="O1688" s="171" t="str">
        <f t="shared" si="170"/>
        <v>PH.IC.CV.300501.01</v>
      </c>
      <c r="Q1688" s="171" t="str">
        <f t="shared" si="171"/>
        <v>CL.IC.CV.300501.01</v>
      </c>
      <c r="AF1688" s="145" t="s">
        <v>12773</v>
      </c>
      <c r="AG1688" s="145">
        <v>1373</v>
      </c>
      <c r="AR1688" s="145" t="s">
        <v>12773</v>
      </c>
      <c r="AS1688" s="145">
        <v>1749</v>
      </c>
    </row>
    <row r="1689" spans="1:45" s="145" customFormat="1" ht="16">
      <c r="A1689" s="145" t="s">
        <v>12003</v>
      </c>
      <c r="C1689" s="170" t="s">
        <v>6872</v>
      </c>
      <c r="E1689" s="170" t="s">
        <v>212</v>
      </c>
      <c r="F1689" s="145" t="s">
        <v>14577</v>
      </c>
      <c r="G1689" s="145" t="s">
        <v>11548</v>
      </c>
      <c r="H1689" s="170" t="s">
        <v>12030</v>
      </c>
      <c r="I1689" s="145" t="s">
        <v>11548</v>
      </c>
      <c r="J1689" s="171" t="str">
        <f t="shared" si="168"/>
        <v>IC.CV.300502</v>
      </c>
      <c r="K1689" s="170" t="s">
        <v>1702</v>
      </c>
      <c r="L1689" s="145" t="str">
        <f t="shared" si="167"/>
        <v>Serous</v>
      </c>
      <c r="M1689" s="171" t="str">
        <f t="shared" si="169"/>
        <v>PI.IC.CV.300502.01</v>
      </c>
      <c r="N1689" s="171"/>
      <c r="O1689" s="171" t="str">
        <f t="shared" si="170"/>
        <v>PH.IC.CV.300502.01</v>
      </c>
      <c r="Q1689" s="171" t="str">
        <f t="shared" si="171"/>
        <v>CL.IC.CV.300502.01</v>
      </c>
      <c r="AF1689" s="145" t="s">
        <v>12773</v>
      </c>
      <c r="AG1689" s="145">
        <v>1373</v>
      </c>
      <c r="AR1689" s="145" t="s">
        <v>12773</v>
      </c>
      <c r="AS1689" s="145">
        <v>1749</v>
      </c>
    </row>
    <row r="1690" spans="1:45" s="145" customFormat="1" ht="16">
      <c r="A1690" s="145" t="s">
        <v>12003</v>
      </c>
      <c r="C1690" s="170" t="s">
        <v>6872</v>
      </c>
      <c r="E1690" s="170" t="s">
        <v>212</v>
      </c>
      <c r="F1690" s="145" t="s">
        <v>14577</v>
      </c>
      <c r="G1690" s="145" t="s">
        <v>10906</v>
      </c>
      <c r="H1690" s="170" t="s">
        <v>12032</v>
      </c>
      <c r="I1690" s="145" t="s">
        <v>11546</v>
      </c>
      <c r="J1690" s="171" t="str">
        <f t="shared" si="168"/>
        <v>IC.CV.300503</v>
      </c>
      <c r="K1690" s="170" t="s">
        <v>1702</v>
      </c>
      <c r="L1690" s="145" t="str">
        <f t="shared" si="167"/>
        <v>Serosanguinous</v>
      </c>
      <c r="M1690" s="171" t="str">
        <f t="shared" si="169"/>
        <v>PI.IC.CV.300503.01</v>
      </c>
      <c r="N1690" s="171"/>
      <c r="O1690" s="171" t="str">
        <f t="shared" si="170"/>
        <v>PH.IC.CV.300503.01</v>
      </c>
      <c r="Q1690" s="171" t="str">
        <f t="shared" si="171"/>
        <v>CL.IC.CV.300503.01</v>
      </c>
      <c r="AF1690" s="145" t="s">
        <v>12773</v>
      </c>
      <c r="AG1690" s="145">
        <v>1373</v>
      </c>
      <c r="AR1690" s="145" t="s">
        <v>12773</v>
      </c>
      <c r="AS1690" s="145">
        <v>1749</v>
      </c>
    </row>
    <row r="1691" spans="1:45" s="145" customFormat="1" ht="16">
      <c r="A1691" s="145" t="s">
        <v>12003</v>
      </c>
      <c r="C1691" s="170" t="s">
        <v>6872</v>
      </c>
      <c r="E1691" s="170" t="s">
        <v>212</v>
      </c>
      <c r="F1691" s="145" t="s">
        <v>14577</v>
      </c>
      <c r="G1691" s="145" t="s">
        <v>11883</v>
      </c>
      <c r="H1691" s="170" t="s">
        <v>12028</v>
      </c>
      <c r="I1691" s="145" t="s">
        <v>11883</v>
      </c>
      <c r="J1691" s="171" t="str">
        <f t="shared" si="168"/>
        <v>IC.CV.300504</v>
      </c>
      <c r="K1691" s="170" t="s">
        <v>1702</v>
      </c>
      <c r="L1691" s="145" t="str">
        <f t="shared" si="167"/>
        <v>Bloody</v>
      </c>
      <c r="M1691" s="171" t="str">
        <f t="shared" si="169"/>
        <v>PI.IC.CV.300504.01</v>
      </c>
      <c r="N1691" s="171"/>
      <c r="O1691" s="171" t="str">
        <f t="shared" si="170"/>
        <v>PH.IC.CV.300504.01</v>
      </c>
      <c r="Q1691" s="171" t="str">
        <f t="shared" si="171"/>
        <v>CL.IC.CV.300504.01</v>
      </c>
      <c r="AF1691" s="145" t="s">
        <v>12773</v>
      </c>
      <c r="AG1691" s="145">
        <v>1373</v>
      </c>
      <c r="AR1691" s="145" t="s">
        <v>12773</v>
      </c>
      <c r="AS1691" s="145">
        <v>1749</v>
      </c>
    </row>
    <row r="1692" spans="1:45" s="167" customFormat="1" ht="15">
      <c r="A1692" s="167" t="s">
        <v>12003</v>
      </c>
      <c r="C1692" s="61" t="s">
        <v>6872</v>
      </c>
      <c r="D1692" s="167" t="s">
        <v>13627</v>
      </c>
      <c r="E1692" s="61" t="s">
        <v>12212</v>
      </c>
      <c r="F1692" s="167" t="s">
        <v>13628</v>
      </c>
      <c r="G1692" s="167" t="s">
        <v>13629</v>
      </c>
      <c r="H1692" s="62" t="s">
        <v>11848</v>
      </c>
      <c r="J1692" s="63" t="str">
        <f t="shared" si="168"/>
        <v>IC.CV.300601</v>
      </c>
      <c r="K1692" s="61" t="s">
        <v>1702</v>
      </c>
      <c r="L1692" s="167" t="str">
        <f t="shared" si="167"/>
        <v>Deflated 3cc</v>
      </c>
      <c r="M1692" s="168" t="str">
        <f t="shared" si="169"/>
        <v>PI.IC.CV.300601.01</v>
      </c>
      <c r="N1692" s="168"/>
      <c r="O1692" s="168" t="str">
        <f t="shared" si="170"/>
        <v>PH.IC.CV.300601.01</v>
      </c>
      <c r="Q1692" s="168" t="str">
        <f t="shared" si="171"/>
        <v>CL.IC.CV.300601.01</v>
      </c>
      <c r="AF1692" s="167" t="s">
        <v>12773</v>
      </c>
      <c r="AG1692" s="167">
        <v>1374</v>
      </c>
    </row>
    <row r="1693" spans="1:45" s="167" customFormat="1" ht="15">
      <c r="A1693" s="167" t="s">
        <v>12003</v>
      </c>
      <c r="C1693" s="61" t="s">
        <v>6872</v>
      </c>
      <c r="E1693" s="61" t="s">
        <v>12212</v>
      </c>
      <c r="F1693" s="167" t="s">
        <v>13628</v>
      </c>
      <c r="G1693" s="167" t="s">
        <v>13630</v>
      </c>
      <c r="H1693" s="62" t="s">
        <v>12030</v>
      </c>
      <c r="J1693" s="63" t="str">
        <f t="shared" si="168"/>
        <v>IC.CV.300602</v>
      </c>
      <c r="K1693" s="61" t="s">
        <v>1702</v>
      </c>
      <c r="L1693" s="167" t="str">
        <f t="shared" si="167"/>
        <v>Deflated 2cc</v>
      </c>
      <c r="M1693" s="168" t="str">
        <f t="shared" si="169"/>
        <v>PI.IC.CV.300602.01</v>
      </c>
      <c r="N1693" s="168"/>
      <c r="O1693" s="168" t="str">
        <f t="shared" si="170"/>
        <v>PH.IC.CV.300602.01</v>
      </c>
      <c r="Q1693" s="168" t="str">
        <f t="shared" si="171"/>
        <v>CL.IC.CV.300602.01</v>
      </c>
      <c r="AF1693" s="167" t="s">
        <v>12773</v>
      </c>
      <c r="AG1693" s="167">
        <v>1374</v>
      </c>
    </row>
    <row r="1694" spans="1:45" s="167" customFormat="1" ht="15">
      <c r="A1694" s="167" t="s">
        <v>12003</v>
      </c>
      <c r="C1694" s="61" t="s">
        <v>6872</v>
      </c>
      <c r="E1694" s="61" t="s">
        <v>12212</v>
      </c>
      <c r="F1694" s="167" t="s">
        <v>13628</v>
      </c>
      <c r="G1694" s="167" t="s">
        <v>13631</v>
      </c>
      <c r="H1694" s="62" t="s">
        <v>12032</v>
      </c>
      <c r="J1694" s="63" t="str">
        <f t="shared" si="168"/>
        <v>IC.CV.300603</v>
      </c>
      <c r="K1694" s="61" t="s">
        <v>1702</v>
      </c>
      <c r="L1694" s="167" t="str">
        <f t="shared" si="167"/>
        <v>Deflated 1cc</v>
      </c>
      <c r="M1694" s="168" t="str">
        <f t="shared" si="169"/>
        <v>PI.IC.CV.300603.01</v>
      </c>
      <c r="N1694" s="168"/>
      <c r="O1694" s="168" t="str">
        <f t="shared" si="170"/>
        <v>PH.IC.CV.300603.01</v>
      </c>
      <c r="Q1694" s="168" t="str">
        <f t="shared" si="171"/>
        <v>CL.IC.CV.300603.01</v>
      </c>
      <c r="AF1694" s="167" t="s">
        <v>12773</v>
      </c>
      <c r="AG1694" s="167">
        <v>1374</v>
      </c>
    </row>
    <row r="1695" spans="1:45" s="167" customFormat="1" ht="15">
      <c r="A1695" s="167" t="s">
        <v>12003</v>
      </c>
      <c r="C1695" s="61" t="s">
        <v>6872</v>
      </c>
      <c r="E1695" s="61" t="s">
        <v>12212</v>
      </c>
      <c r="F1695" s="167" t="s">
        <v>13628</v>
      </c>
      <c r="G1695" s="167" t="s">
        <v>10123</v>
      </c>
      <c r="H1695" s="62" t="s">
        <v>12028</v>
      </c>
      <c r="J1695" s="63" t="str">
        <f t="shared" si="168"/>
        <v>IC.CV.300604</v>
      </c>
      <c r="K1695" s="61" t="s">
        <v>1702</v>
      </c>
      <c r="L1695" s="167" t="str">
        <f t="shared" si="167"/>
        <v>Discontinued</v>
      </c>
      <c r="M1695" s="168" t="str">
        <f t="shared" si="169"/>
        <v>PI.IC.CV.300604.01</v>
      </c>
      <c r="N1695" s="168"/>
      <c r="O1695" s="168" t="str">
        <f t="shared" si="170"/>
        <v>PH.IC.CV.300604.01</v>
      </c>
      <c r="Q1695" s="168" t="str">
        <f t="shared" si="171"/>
        <v>CL.IC.CV.300604.01</v>
      </c>
      <c r="AF1695" s="167" t="s">
        <v>12773</v>
      </c>
      <c r="AG1695" s="167">
        <v>1374</v>
      </c>
    </row>
    <row r="1696" spans="1:45" s="167" customFormat="1" ht="15">
      <c r="A1696" s="167" t="s">
        <v>12003</v>
      </c>
      <c r="B1696" s="167" t="s">
        <v>13696</v>
      </c>
      <c r="C1696" s="61" t="s">
        <v>6874</v>
      </c>
      <c r="D1696" s="167" t="s">
        <v>13698</v>
      </c>
      <c r="E1696" s="61" t="s">
        <v>11848</v>
      </c>
      <c r="F1696" s="167" t="s">
        <v>13698</v>
      </c>
      <c r="G1696" s="167" t="s">
        <v>11046</v>
      </c>
      <c r="H1696" s="62" t="s">
        <v>11848</v>
      </c>
      <c r="I1696" s="167" t="s">
        <v>10532</v>
      </c>
      <c r="J1696" s="63" t="str">
        <f>CONCATENATE("IC.NE.",C1696,E1696,H1696)</f>
        <v>IC.NE.310101</v>
      </c>
      <c r="K1696" s="61" t="s">
        <v>11848</v>
      </c>
      <c r="L1696" s="167" t="str">
        <f t="shared" si="167"/>
        <v>Within normal limits</v>
      </c>
      <c r="M1696" s="168" t="str">
        <f t="shared" si="169"/>
        <v>PI.IC.NE.310101.01</v>
      </c>
      <c r="O1696" s="168" t="str">
        <f t="shared" si="170"/>
        <v>PH.IC.NE.310101.01</v>
      </c>
      <c r="Q1696" s="168" t="str">
        <f t="shared" si="171"/>
        <v>CL.IC.NE.310101.01</v>
      </c>
      <c r="R1696" s="167" t="s">
        <v>12465</v>
      </c>
      <c r="S1696" s="167">
        <v>506</v>
      </c>
      <c r="AF1696" s="167" t="s">
        <v>12773</v>
      </c>
      <c r="AG1696" s="167">
        <v>1401</v>
      </c>
    </row>
    <row r="1697" spans="1:33" s="167" customFormat="1" ht="15">
      <c r="A1697" s="167" t="s">
        <v>12003</v>
      </c>
      <c r="C1697" s="61" t="s">
        <v>6874</v>
      </c>
      <c r="E1697" s="61" t="s">
        <v>11848</v>
      </c>
      <c r="F1697" s="167" t="s">
        <v>13698</v>
      </c>
      <c r="G1697" s="167" t="s">
        <v>13694</v>
      </c>
      <c r="H1697" s="62" t="s">
        <v>12030</v>
      </c>
      <c r="I1697" s="167" t="s">
        <v>13695</v>
      </c>
      <c r="J1697" s="63" t="str">
        <f>CONCATENATE("IC.NE.",C1697,E1697,H1697)</f>
        <v>IC.NE.310102</v>
      </c>
      <c r="K1697" s="61" t="s">
        <v>11848</v>
      </c>
      <c r="L1697" s="167" t="str">
        <f t="shared" si="167"/>
        <v>Not within normal limits</v>
      </c>
      <c r="M1697" s="168" t="str">
        <f t="shared" si="169"/>
        <v>PI.IC.NE.310102.01</v>
      </c>
      <c r="O1697" s="168" t="str">
        <f t="shared" si="170"/>
        <v>PH.IC.NE.310102.01</v>
      </c>
      <c r="Q1697" s="168" t="str">
        <f t="shared" si="171"/>
        <v>CL.IC.NE.310102.01</v>
      </c>
      <c r="R1697" s="167" t="s">
        <v>12465</v>
      </c>
      <c r="S1697" s="167">
        <v>506</v>
      </c>
      <c r="AF1697" s="167" t="s">
        <v>12773</v>
      </c>
      <c r="AG1697" s="167">
        <v>1401</v>
      </c>
    </row>
  </sheetData>
  <phoneticPr fontId="6" type="noConversion"/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U811"/>
  <sheetViews>
    <sheetView topLeftCell="AF2" zoomScale="125" workbookViewId="0">
      <pane ySplit="1100" topLeftCell="A461"/>
      <selection activeCell="AT2" sqref="AT2"/>
      <selection pane="bottomLeft" activeCell="AF461" sqref="AF461"/>
    </sheetView>
  </sheetViews>
  <sheetFormatPr baseColWidth="10" defaultColWidth="11" defaultRowHeight="13" x14ac:dyDescent="0"/>
  <cols>
    <col min="2" max="2" width="20.42578125" style="30" customWidth="1"/>
    <col min="3" max="3" width="5" style="31" customWidth="1"/>
    <col min="4" max="4" width="22.85546875" style="30" customWidth="1"/>
    <col min="5" max="5" width="4.42578125" style="31" customWidth="1"/>
    <col min="6" max="6" width="30" style="30" customWidth="1"/>
    <col min="7" max="7" width="36.85546875" style="30" customWidth="1"/>
    <col min="8" max="8" width="3.5703125" style="36" customWidth="1"/>
    <col min="11" max="11" width="4.42578125" customWidth="1"/>
    <col min="12" max="12" width="50.42578125" customWidth="1"/>
    <col min="13" max="13" width="17.85546875" customWidth="1"/>
    <col min="14" max="17" width="0" hidden="1" customWidth="1"/>
    <col min="18" max="18" width="7" hidden="1" customWidth="1"/>
    <col min="19" max="19" width="7.140625" customWidth="1"/>
    <col min="20" max="20" width="6.7109375" customWidth="1"/>
    <col min="21" max="21" width="7.7109375" customWidth="1"/>
    <col min="26" max="27" width="11" style="39"/>
    <col min="30" max="30" width="11" style="2"/>
  </cols>
  <sheetData>
    <row r="1" spans="1:47" s="45" customFormat="1" ht="30" customHeight="1">
      <c r="A1" s="43" t="s">
        <v>12085</v>
      </c>
      <c r="B1" s="43" t="s">
        <v>12086</v>
      </c>
      <c r="C1" s="43" t="s">
        <v>12745</v>
      </c>
      <c r="D1" s="43" t="s">
        <v>12363</v>
      </c>
      <c r="E1" s="43" t="s">
        <v>12457</v>
      </c>
      <c r="F1" s="43" t="s">
        <v>12364</v>
      </c>
      <c r="G1" s="43" t="s">
        <v>12365</v>
      </c>
      <c r="H1" s="43" t="s">
        <v>12458</v>
      </c>
      <c r="I1" s="43" t="s">
        <v>12366</v>
      </c>
      <c r="J1" s="43" t="s">
        <v>12367</v>
      </c>
      <c r="K1" s="43" t="s">
        <v>12368</v>
      </c>
      <c r="L1" s="43" t="s">
        <v>12369</v>
      </c>
      <c r="M1" s="43" t="s">
        <v>12000</v>
      </c>
      <c r="N1" s="43" t="s">
        <v>1190</v>
      </c>
      <c r="O1" s="43" t="s">
        <v>12361</v>
      </c>
      <c r="P1" s="43" t="s">
        <v>12362</v>
      </c>
      <c r="Q1" s="43" t="s">
        <v>12172</v>
      </c>
      <c r="R1" s="43" t="s">
        <v>2544</v>
      </c>
      <c r="S1" s="43" t="s">
        <v>12455</v>
      </c>
      <c r="T1" s="43" t="s">
        <v>2545</v>
      </c>
      <c r="U1" s="43" t="s">
        <v>12456</v>
      </c>
      <c r="V1" s="43" t="s">
        <v>12279</v>
      </c>
      <c r="W1" s="43" t="s">
        <v>12280</v>
      </c>
      <c r="X1" s="43" t="s">
        <v>2064</v>
      </c>
      <c r="Y1" s="43" t="s">
        <v>2065</v>
      </c>
      <c r="Z1" s="43" t="s">
        <v>1718</v>
      </c>
      <c r="AA1" s="43" t="s">
        <v>1719</v>
      </c>
      <c r="AB1" s="43" t="s">
        <v>669</v>
      </c>
      <c r="AC1" s="43" t="s">
        <v>670</v>
      </c>
      <c r="AD1" s="43" t="s">
        <v>671</v>
      </c>
      <c r="AE1" s="43" t="s">
        <v>567</v>
      </c>
      <c r="AF1" s="43" t="s">
        <v>13483</v>
      </c>
      <c r="AG1" s="43" t="s">
        <v>13484</v>
      </c>
      <c r="AH1" s="43" t="s">
        <v>13709</v>
      </c>
      <c r="AI1" s="43" t="s">
        <v>13715</v>
      </c>
      <c r="AJ1" s="43" t="s">
        <v>13712</v>
      </c>
      <c r="AK1" s="43" t="s">
        <v>13713</v>
      </c>
      <c r="AL1" s="43" t="s">
        <v>13796</v>
      </c>
      <c r="AM1" s="43" t="s">
        <v>13797</v>
      </c>
      <c r="AN1" s="43" t="s">
        <v>13798</v>
      </c>
      <c r="AO1" s="43" t="s">
        <v>13799</v>
      </c>
      <c r="AP1" s="43" t="s">
        <v>13974</v>
      </c>
      <c r="AQ1" s="43" t="s">
        <v>13975</v>
      </c>
      <c r="AR1" s="43" t="s">
        <v>14487</v>
      </c>
      <c r="AS1" s="43" t="s">
        <v>14488</v>
      </c>
      <c r="AT1" s="43" t="s">
        <v>14705</v>
      </c>
      <c r="AU1" s="43" t="s">
        <v>14706</v>
      </c>
    </row>
    <row r="2" spans="1:47" ht="15">
      <c r="A2" t="s">
        <v>1322</v>
      </c>
      <c r="B2" s="29" t="s">
        <v>1193</v>
      </c>
      <c r="C2" s="31" t="s">
        <v>1194</v>
      </c>
      <c r="D2" s="29" t="s">
        <v>1038</v>
      </c>
      <c r="E2" s="31" t="s">
        <v>1194</v>
      </c>
      <c r="F2" s="29" t="s">
        <v>1038</v>
      </c>
      <c r="G2" s="29" t="s">
        <v>2279</v>
      </c>
      <c r="H2" s="36" t="s">
        <v>1194</v>
      </c>
      <c r="J2" s="37" t="str">
        <f>CONCATENATE("IC.CP.",C2,E2,H2)</f>
        <v>IC.CP.010101</v>
      </c>
      <c r="K2" s="36" t="s">
        <v>12930</v>
      </c>
      <c r="L2" t="str">
        <f t="shared" ref="L2:L65" si="0">G2</f>
        <v xml:space="preserve">Educate on treatment, meds; decreased risk </v>
      </c>
      <c r="M2" s="38" t="str">
        <f t="shared" ref="M2:M65" si="1">CONCATENATE("PI.",J2,".",K2)</f>
        <v>PI.IC.CP.010101.01</v>
      </c>
      <c r="N2" s="38"/>
      <c r="O2" s="38" t="str">
        <f t="shared" ref="O2:O65" si="2">CONCATENATE("PH.",J2,".",K2)</f>
        <v>PH.IC.CP.010101.01</v>
      </c>
      <c r="Q2" s="38" t="str">
        <f t="shared" ref="Q2:Q65" si="3">CONCATENATE("CL.",J2,".",K2)</f>
        <v>CL.IC.CP.010101.01</v>
      </c>
      <c r="AB2" t="s">
        <v>1195</v>
      </c>
      <c r="AC2">
        <v>1156</v>
      </c>
      <c r="AD2"/>
    </row>
    <row r="3" spans="1:47" ht="15">
      <c r="A3" t="s">
        <v>2049</v>
      </c>
      <c r="C3" s="31" t="s">
        <v>12930</v>
      </c>
      <c r="E3" s="31" t="s">
        <v>12930</v>
      </c>
      <c r="F3" s="29" t="s">
        <v>1038</v>
      </c>
      <c r="G3" s="29" t="s">
        <v>1796</v>
      </c>
      <c r="H3" s="36" t="s">
        <v>12931</v>
      </c>
      <c r="J3" s="37" t="str">
        <f t="shared" ref="J3:J66" si="4">CONCATENATE("IC.CP.",C3,E3,H3)</f>
        <v>IC.CP.010102</v>
      </c>
      <c r="K3" s="36" t="s">
        <v>5637</v>
      </c>
      <c r="L3" t="str">
        <f t="shared" si="0"/>
        <v xml:space="preserve">Monitor labs; oxygenation </v>
      </c>
      <c r="M3" s="38" t="str">
        <f t="shared" si="1"/>
        <v>PI.IC.CP.010102.01</v>
      </c>
      <c r="N3" s="38"/>
      <c r="O3" s="38" t="str">
        <f t="shared" si="2"/>
        <v>PH.IC.CP.010102.01</v>
      </c>
      <c r="Q3" s="38" t="str">
        <f t="shared" si="3"/>
        <v>CL.IC.CP.010102.01</v>
      </c>
      <c r="AB3" t="s">
        <v>12955</v>
      </c>
      <c r="AC3">
        <v>1156</v>
      </c>
      <c r="AD3"/>
    </row>
    <row r="4" spans="1:47" ht="15">
      <c r="A4" t="s">
        <v>1196</v>
      </c>
      <c r="C4" s="31" t="s">
        <v>1197</v>
      </c>
      <c r="E4" s="31" t="s">
        <v>1197</v>
      </c>
      <c r="F4" s="29" t="s">
        <v>1038</v>
      </c>
      <c r="G4" s="29" t="s">
        <v>2288</v>
      </c>
      <c r="H4" s="36" t="s">
        <v>1654</v>
      </c>
      <c r="J4" s="37" t="str">
        <f t="shared" si="4"/>
        <v>IC.CP.010103</v>
      </c>
      <c r="K4" s="36" t="s">
        <v>1197</v>
      </c>
      <c r="L4" t="str">
        <f t="shared" si="0"/>
        <v xml:space="preserve">Assess level of consciousness; urine output </v>
      </c>
      <c r="M4" s="38" t="str">
        <f t="shared" si="1"/>
        <v>PI.IC.CP.010103.01</v>
      </c>
      <c r="N4" s="38"/>
      <c r="O4" s="38" t="str">
        <f t="shared" si="2"/>
        <v>PH.IC.CP.010103.01</v>
      </c>
      <c r="Q4" s="38" t="str">
        <f t="shared" si="3"/>
        <v>CL.IC.CP.010103.01</v>
      </c>
      <c r="AB4" t="s">
        <v>12955</v>
      </c>
      <c r="AC4">
        <v>1156</v>
      </c>
      <c r="AD4"/>
    </row>
    <row r="5" spans="1:47" ht="15">
      <c r="A5" t="s">
        <v>1198</v>
      </c>
      <c r="C5" s="31" t="s">
        <v>5637</v>
      </c>
      <c r="E5" s="31" t="s">
        <v>5637</v>
      </c>
      <c r="F5" s="29" t="s">
        <v>1038</v>
      </c>
      <c r="G5" s="29" t="s">
        <v>2289</v>
      </c>
      <c r="H5" s="36" t="s">
        <v>1199</v>
      </c>
      <c r="J5" s="37" t="str">
        <f t="shared" si="4"/>
        <v>IC.CP.010104</v>
      </c>
      <c r="K5" s="36" t="s">
        <v>5637</v>
      </c>
      <c r="L5" t="str">
        <f t="shared" si="0"/>
        <v>Investigate chest pain, location, intensity factors</v>
      </c>
      <c r="M5" s="38" t="str">
        <f t="shared" si="1"/>
        <v>PI.IC.CP.010104.01</v>
      </c>
      <c r="N5" s="38"/>
      <c r="O5" s="38" t="str">
        <f t="shared" si="2"/>
        <v>PH.IC.CP.010104.01</v>
      </c>
      <c r="Q5" s="38" t="str">
        <f t="shared" si="3"/>
        <v>CL.IC.CP.010104.01</v>
      </c>
      <c r="AB5" t="s">
        <v>12955</v>
      </c>
      <c r="AC5">
        <v>1156</v>
      </c>
      <c r="AD5"/>
    </row>
    <row r="6" spans="1:47" ht="15">
      <c r="A6" t="s">
        <v>1198</v>
      </c>
      <c r="C6" s="31" t="s">
        <v>5637</v>
      </c>
      <c r="E6" s="31" t="s">
        <v>5637</v>
      </c>
      <c r="F6" s="29" t="s">
        <v>1038</v>
      </c>
      <c r="G6" s="29" t="s">
        <v>2290</v>
      </c>
      <c r="H6" s="36" t="s">
        <v>1200</v>
      </c>
      <c r="J6" s="37" t="str">
        <f t="shared" si="4"/>
        <v>IC.CP.010105</v>
      </c>
      <c r="K6" s="36" t="s">
        <v>5637</v>
      </c>
      <c r="L6" t="str">
        <f t="shared" si="0"/>
        <v>12 lead EKG; vital signs, administer meds</v>
      </c>
      <c r="M6" s="38" t="str">
        <f t="shared" si="1"/>
        <v>PI.IC.CP.010105.01</v>
      </c>
      <c r="N6" s="38"/>
      <c r="O6" s="38" t="str">
        <f t="shared" si="2"/>
        <v>PH.IC.CP.010105.01</v>
      </c>
      <c r="Q6" s="38" t="str">
        <f t="shared" si="3"/>
        <v>CL.IC.CP.010105.01</v>
      </c>
      <c r="AB6" t="s">
        <v>1201</v>
      </c>
      <c r="AC6">
        <v>1156</v>
      </c>
      <c r="AD6"/>
    </row>
    <row r="7" spans="1:47" ht="15">
      <c r="A7" t="s">
        <v>1202</v>
      </c>
      <c r="C7" s="31" t="s">
        <v>1203</v>
      </c>
      <c r="E7" s="31" t="s">
        <v>1203</v>
      </c>
      <c r="F7" s="29" t="s">
        <v>1038</v>
      </c>
      <c r="G7" s="29" t="s">
        <v>2158</v>
      </c>
      <c r="H7" s="36" t="s">
        <v>1204</v>
      </c>
      <c r="J7" s="37" t="str">
        <f t="shared" si="4"/>
        <v>IC.CP.010106</v>
      </c>
      <c r="K7" s="36" t="s">
        <v>5637</v>
      </c>
      <c r="L7" t="str">
        <f t="shared" si="0"/>
        <v>Auscultate heart sounds; rate; rhythm</v>
      </c>
      <c r="M7" s="38" t="str">
        <f t="shared" si="1"/>
        <v>PI.IC.CP.010106.01</v>
      </c>
      <c r="N7" s="38"/>
      <c r="O7" s="38" t="str">
        <f t="shared" si="2"/>
        <v>PH.IC.CP.010106.01</v>
      </c>
      <c r="Q7" s="38" t="str">
        <f t="shared" si="3"/>
        <v>CL.IC.CP.010106.01</v>
      </c>
      <c r="AB7" t="s">
        <v>12955</v>
      </c>
      <c r="AC7">
        <v>1156</v>
      </c>
      <c r="AD7"/>
    </row>
    <row r="8" spans="1:47" ht="15">
      <c r="A8" t="s">
        <v>2049</v>
      </c>
      <c r="C8" s="31" t="s">
        <v>12930</v>
      </c>
      <c r="E8" s="31" t="s">
        <v>12930</v>
      </c>
      <c r="F8" s="29" t="s">
        <v>1038</v>
      </c>
      <c r="G8" s="29" t="s">
        <v>2159</v>
      </c>
      <c r="H8" s="36" t="s">
        <v>12623</v>
      </c>
      <c r="J8" s="37" t="str">
        <f t="shared" si="4"/>
        <v>IC.CP.010107</v>
      </c>
      <c r="K8" s="36" t="s">
        <v>5637</v>
      </c>
      <c r="L8" t="str">
        <f t="shared" si="0"/>
        <v>Encourage use of stress management</v>
      </c>
      <c r="M8" s="38" t="str">
        <f t="shared" si="1"/>
        <v>PI.IC.CP.010107.01</v>
      </c>
      <c r="N8" s="38"/>
      <c r="O8" s="38" t="str">
        <f t="shared" si="2"/>
        <v>PH.IC.CP.010107.01</v>
      </c>
      <c r="Q8" s="38" t="str">
        <f t="shared" si="3"/>
        <v>CL.IC.CP.010107.01</v>
      </c>
      <c r="AB8" t="s">
        <v>12955</v>
      </c>
      <c r="AC8">
        <v>1156</v>
      </c>
      <c r="AD8"/>
    </row>
    <row r="9" spans="1:47" ht="15">
      <c r="A9" t="s">
        <v>2049</v>
      </c>
      <c r="C9" s="31" t="s">
        <v>12930</v>
      </c>
      <c r="E9" s="31" t="s">
        <v>12930</v>
      </c>
      <c r="F9" s="29" t="s">
        <v>1038</v>
      </c>
      <c r="G9" s="29" t="s">
        <v>2160</v>
      </c>
      <c r="H9" s="36" t="s">
        <v>12375</v>
      </c>
      <c r="J9" s="37" t="str">
        <f t="shared" si="4"/>
        <v>IC.CP.010108</v>
      </c>
      <c r="K9" s="36" t="s">
        <v>5637</v>
      </c>
      <c r="L9" t="str">
        <f t="shared" si="0"/>
        <v>Prepare for/assist with cardioversion</v>
      </c>
      <c r="M9" s="38" t="str">
        <f t="shared" si="1"/>
        <v>PI.IC.CP.010108.01</v>
      </c>
      <c r="N9" s="38"/>
      <c r="O9" s="38" t="str">
        <f t="shared" si="2"/>
        <v>PH.IC.CP.010108.01</v>
      </c>
      <c r="Q9" s="38" t="str">
        <f t="shared" si="3"/>
        <v>CL.IC.CP.010108.01</v>
      </c>
      <c r="AB9" t="s">
        <v>12955</v>
      </c>
      <c r="AC9">
        <v>1156</v>
      </c>
      <c r="AD9"/>
    </row>
    <row r="10" spans="1:47" ht="15">
      <c r="A10" t="s">
        <v>2049</v>
      </c>
      <c r="C10" s="31" t="s">
        <v>12930</v>
      </c>
      <c r="E10" s="31" t="s">
        <v>12930</v>
      </c>
      <c r="F10" s="29" t="s">
        <v>1038</v>
      </c>
      <c r="G10" s="29" t="s">
        <v>2161</v>
      </c>
      <c r="H10" s="36" t="s">
        <v>12732</v>
      </c>
      <c r="J10" s="37" t="str">
        <f t="shared" si="4"/>
        <v>IC.CP.010109</v>
      </c>
      <c r="K10" s="36" t="s">
        <v>5637</v>
      </c>
      <c r="L10" t="str">
        <f t="shared" si="0"/>
        <v>Assess cardiac output/tissue perfusion.</v>
      </c>
      <c r="M10" s="38" t="str">
        <f t="shared" si="1"/>
        <v>PI.IC.CP.010109.01</v>
      </c>
      <c r="N10" s="38"/>
      <c r="O10" s="38" t="str">
        <f t="shared" si="2"/>
        <v>PH.IC.CP.010109.01</v>
      </c>
      <c r="Q10" s="38" t="str">
        <f t="shared" si="3"/>
        <v>CL.IC.CP.010109.01</v>
      </c>
      <c r="AB10" t="s">
        <v>12955</v>
      </c>
      <c r="AC10">
        <v>1156</v>
      </c>
      <c r="AD10"/>
    </row>
    <row r="11" spans="1:47" ht="15">
      <c r="A11" t="s">
        <v>2049</v>
      </c>
      <c r="C11" s="31" t="s">
        <v>12930</v>
      </c>
      <c r="E11" s="31" t="s">
        <v>12930</v>
      </c>
      <c r="F11" s="29" t="s">
        <v>1038</v>
      </c>
      <c r="G11" s="29" t="s">
        <v>2162</v>
      </c>
      <c r="H11" s="36" t="s">
        <v>13407</v>
      </c>
      <c r="J11" s="37" t="str">
        <f t="shared" si="4"/>
        <v>IC.CP.010110</v>
      </c>
      <c r="K11" s="36" t="s">
        <v>5637</v>
      </c>
      <c r="L11" t="str">
        <f t="shared" si="0"/>
        <v>Insert/maintain IV access.</v>
      </c>
      <c r="M11" s="38" t="str">
        <f t="shared" si="1"/>
        <v>PI.IC.CP.010110.01</v>
      </c>
      <c r="N11" s="38"/>
      <c r="O11" s="38" t="str">
        <f t="shared" si="2"/>
        <v>PH.IC.CP.010110.01</v>
      </c>
      <c r="Q11" s="38" t="str">
        <f t="shared" si="3"/>
        <v>CL.IC.CP.010110.01</v>
      </c>
      <c r="AB11" t="s">
        <v>12955</v>
      </c>
      <c r="AC11">
        <v>1156</v>
      </c>
      <c r="AD11"/>
    </row>
    <row r="12" spans="1:47" ht="15">
      <c r="A12" t="s">
        <v>2049</v>
      </c>
      <c r="C12" s="31" t="s">
        <v>12930</v>
      </c>
      <c r="E12" s="31" t="s">
        <v>12930</v>
      </c>
      <c r="F12" s="29" t="s">
        <v>1038</v>
      </c>
      <c r="G12" s="29" t="s">
        <v>2059</v>
      </c>
      <c r="H12" s="36" t="s">
        <v>5749</v>
      </c>
      <c r="J12" s="37" t="str">
        <f t="shared" si="4"/>
        <v>IC.CP.010111</v>
      </c>
      <c r="K12" s="36" t="s">
        <v>5637</v>
      </c>
      <c r="L12" t="str">
        <f t="shared" si="0"/>
        <v>Prepare for implantation of cardioverter/defibrillator (ICD)</v>
      </c>
      <c r="M12" s="38" t="str">
        <f t="shared" si="1"/>
        <v>PI.IC.CP.010111.01</v>
      </c>
      <c r="N12" s="38"/>
      <c r="O12" s="38" t="str">
        <f t="shared" si="2"/>
        <v>PH.IC.CP.010111.01</v>
      </c>
      <c r="Q12" s="38" t="str">
        <f t="shared" si="3"/>
        <v>CL.IC.CP.010111.01</v>
      </c>
      <c r="AB12" t="s">
        <v>12955</v>
      </c>
      <c r="AC12">
        <v>1156</v>
      </c>
      <c r="AD12"/>
    </row>
    <row r="13" spans="1:47" ht="15">
      <c r="A13" t="s">
        <v>2049</v>
      </c>
      <c r="C13" s="31" t="s">
        <v>12930</v>
      </c>
      <c r="E13" s="31" t="s">
        <v>12930</v>
      </c>
      <c r="F13" s="29" t="s">
        <v>1038</v>
      </c>
      <c r="G13" s="29" t="s">
        <v>1091</v>
      </c>
      <c r="H13" s="36" t="s">
        <v>12925</v>
      </c>
      <c r="J13" s="37" t="str">
        <f t="shared" si="4"/>
        <v>IC.CP.010112</v>
      </c>
      <c r="K13" s="36" t="s">
        <v>5637</v>
      </c>
      <c r="L13" t="str">
        <f t="shared" si="0"/>
        <v>Problem: Dysrhythmia Other:</v>
      </c>
      <c r="M13" s="38" t="str">
        <f t="shared" si="1"/>
        <v>PI.IC.CP.010112.01</v>
      </c>
      <c r="N13" s="38"/>
      <c r="O13" s="38" t="str">
        <f t="shared" si="2"/>
        <v>PH.IC.CP.010112.01</v>
      </c>
      <c r="Q13" s="38" t="str">
        <f t="shared" si="3"/>
        <v>CL.IC.CP.010112.01</v>
      </c>
      <c r="AB13" t="s">
        <v>12955</v>
      </c>
      <c r="AC13">
        <v>1156</v>
      </c>
      <c r="AD13"/>
    </row>
    <row r="14" spans="1:47" ht="15">
      <c r="A14" t="s">
        <v>2049</v>
      </c>
      <c r="C14" s="31" t="s">
        <v>12930</v>
      </c>
      <c r="D14" s="29" t="s">
        <v>1177</v>
      </c>
      <c r="E14" s="31" t="s">
        <v>12931</v>
      </c>
      <c r="F14" s="29" t="s">
        <v>1177</v>
      </c>
      <c r="G14" s="29" t="s">
        <v>1969</v>
      </c>
      <c r="H14" s="36" t="s">
        <v>12930</v>
      </c>
      <c r="J14" s="37" t="str">
        <f t="shared" si="4"/>
        <v>IC.CP.010201</v>
      </c>
      <c r="K14" s="36" t="s">
        <v>5637</v>
      </c>
      <c r="L14" t="str">
        <f t="shared" si="0"/>
        <v>Prevention, treatment of dysrhythmia</v>
      </c>
      <c r="M14" s="38" t="str">
        <f t="shared" si="1"/>
        <v>PI.IC.CP.010201.01</v>
      </c>
      <c r="N14" s="38"/>
      <c r="O14" s="38" t="str">
        <f t="shared" si="2"/>
        <v>PH.IC.CP.010201.01</v>
      </c>
      <c r="Q14" s="38" t="str">
        <f t="shared" si="3"/>
        <v>CL.IC.CP.010201.01</v>
      </c>
      <c r="AB14" t="s">
        <v>1092</v>
      </c>
      <c r="AC14">
        <v>1156</v>
      </c>
      <c r="AD14"/>
    </row>
    <row r="15" spans="1:47" ht="15">
      <c r="A15" t="s">
        <v>2049</v>
      </c>
      <c r="C15" s="31" t="s">
        <v>12930</v>
      </c>
      <c r="E15" s="31" t="s">
        <v>12931</v>
      </c>
      <c r="F15" s="29" t="s">
        <v>1177</v>
      </c>
      <c r="G15" s="29" t="s">
        <v>963</v>
      </c>
      <c r="H15" s="36" t="s">
        <v>12931</v>
      </c>
      <c r="J15" s="37" t="str">
        <f t="shared" si="4"/>
        <v>IC.CP.010202</v>
      </c>
      <c r="K15" s="36" t="s">
        <v>5637</v>
      </c>
      <c r="L15" t="str">
        <f t="shared" si="0"/>
        <v>Outcome: Dysrhythmia Other:</v>
      </c>
      <c r="M15" s="38" t="str">
        <f t="shared" si="1"/>
        <v>PI.IC.CP.010202.01</v>
      </c>
      <c r="N15" s="38"/>
      <c r="O15" s="38" t="str">
        <f t="shared" si="2"/>
        <v>PH.IC.CP.010202.01</v>
      </c>
      <c r="Q15" s="38" t="str">
        <f t="shared" si="3"/>
        <v>CL.IC.CP.010202.01</v>
      </c>
      <c r="AB15" t="s">
        <v>964</v>
      </c>
      <c r="AC15">
        <v>1156</v>
      </c>
      <c r="AD15"/>
    </row>
    <row r="16" spans="1:47" ht="15">
      <c r="A16" t="s">
        <v>2049</v>
      </c>
      <c r="B16" s="29" t="s">
        <v>1901</v>
      </c>
      <c r="C16" s="31" t="s">
        <v>12931</v>
      </c>
      <c r="D16" s="29" t="s">
        <v>1098</v>
      </c>
      <c r="E16" s="31" t="s">
        <v>12930</v>
      </c>
      <c r="F16" s="29" t="s">
        <v>1098</v>
      </c>
      <c r="G16" s="29" t="s">
        <v>1970</v>
      </c>
      <c r="H16" s="36" t="s">
        <v>12930</v>
      </c>
      <c r="J16" s="37" t="str">
        <f t="shared" si="4"/>
        <v>IC.CP.020101</v>
      </c>
      <c r="K16" s="36" t="s">
        <v>5637</v>
      </c>
      <c r="L16" t="str">
        <f t="shared" si="0"/>
        <v>Administer blood products/fluids</v>
      </c>
      <c r="M16" s="38" t="str">
        <f t="shared" si="1"/>
        <v>PI.IC.CP.020101.01</v>
      </c>
      <c r="N16" s="38"/>
      <c r="O16" s="38" t="str">
        <f t="shared" si="2"/>
        <v>PH.IC.CP.020101.01</v>
      </c>
      <c r="Q16" s="38" t="str">
        <f t="shared" si="3"/>
        <v>CL.IC.CP.020101.01</v>
      </c>
      <c r="AB16" t="s">
        <v>1092</v>
      </c>
      <c r="AC16">
        <v>1156</v>
      </c>
      <c r="AD16"/>
    </row>
    <row r="17" spans="1:30" ht="15">
      <c r="A17" t="s">
        <v>2049</v>
      </c>
      <c r="C17" s="31" t="s">
        <v>12931</v>
      </c>
      <c r="E17" s="31" t="s">
        <v>12930</v>
      </c>
      <c r="F17" s="29" t="s">
        <v>1098</v>
      </c>
      <c r="G17" s="29" t="s">
        <v>1971</v>
      </c>
      <c r="H17" s="36" t="s">
        <v>12931</v>
      </c>
      <c r="J17" s="37" t="str">
        <f t="shared" si="4"/>
        <v>IC.CP.020102</v>
      </c>
      <c r="K17" s="36" t="s">
        <v>5637</v>
      </c>
      <c r="L17" t="str">
        <f t="shared" si="0"/>
        <v>Maintain hemodynamic monitoring</v>
      </c>
      <c r="M17" s="38" t="str">
        <f t="shared" si="1"/>
        <v>PI.IC.CP.020102.01</v>
      </c>
      <c r="N17" s="38"/>
      <c r="O17" s="38" t="str">
        <f t="shared" si="2"/>
        <v>PH.IC.CP.020102.01</v>
      </c>
      <c r="Q17" s="38" t="str">
        <f t="shared" si="3"/>
        <v>CL.IC.CP.020102.01</v>
      </c>
      <c r="AB17" t="s">
        <v>965</v>
      </c>
      <c r="AC17">
        <v>1156</v>
      </c>
      <c r="AD17"/>
    </row>
    <row r="18" spans="1:30" ht="15">
      <c r="A18" t="s">
        <v>2049</v>
      </c>
      <c r="C18" s="31" t="s">
        <v>12931</v>
      </c>
      <c r="E18" s="31" t="s">
        <v>12930</v>
      </c>
      <c r="F18" s="29" t="s">
        <v>1098</v>
      </c>
      <c r="G18" s="29" t="s">
        <v>1972</v>
      </c>
      <c r="H18" s="36" t="s">
        <v>5750</v>
      </c>
      <c r="J18" s="37" t="str">
        <f t="shared" si="4"/>
        <v>IC.CP.020103</v>
      </c>
      <c r="K18" s="36" t="s">
        <v>5637</v>
      </c>
      <c r="L18" t="str">
        <f t="shared" si="0"/>
        <v>Monitor vital signs, labs, intake/output</v>
      </c>
      <c r="M18" s="38" t="str">
        <f t="shared" si="1"/>
        <v>PI.IC.CP.020103.01</v>
      </c>
      <c r="N18" s="38"/>
      <c r="O18" s="38" t="str">
        <f t="shared" si="2"/>
        <v>PH.IC.CP.020103.01</v>
      </c>
      <c r="Q18" s="38" t="str">
        <f t="shared" si="3"/>
        <v>CL.IC.CP.020103.01</v>
      </c>
      <c r="AB18" t="s">
        <v>12955</v>
      </c>
      <c r="AC18">
        <v>1156</v>
      </c>
      <c r="AD18"/>
    </row>
    <row r="19" spans="1:30" ht="15">
      <c r="A19" t="s">
        <v>2049</v>
      </c>
      <c r="C19" s="31" t="s">
        <v>12931</v>
      </c>
      <c r="E19" s="31" t="s">
        <v>12930</v>
      </c>
      <c r="F19" s="29" t="s">
        <v>1098</v>
      </c>
      <c r="G19" s="29" t="s">
        <v>1973</v>
      </c>
      <c r="H19" s="36" t="s">
        <v>12111</v>
      </c>
      <c r="J19" s="37" t="str">
        <f t="shared" si="4"/>
        <v>IC.CP.020104</v>
      </c>
      <c r="K19" s="36" t="s">
        <v>5637</v>
      </c>
      <c r="L19" t="str">
        <f t="shared" si="0"/>
        <v>Observe for changes in level of consciousness</v>
      </c>
      <c r="M19" s="38" t="str">
        <f t="shared" si="1"/>
        <v>PI.IC.CP.020104.01</v>
      </c>
      <c r="N19" s="38"/>
      <c r="O19" s="38" t="str">
        <f t="shared" si="2"/>
        <v>PH.IC.CP.020104.01</v>
      </c>
      <c r="Q19" s="38" t="str">
        <f t="shared" si="3"/>
        <v>CL.IC.CP.020104.01</v>
      </c>
      <c r="AB19" t="s">
        <v>12955</v>
      </c>
      <c r="AC19">
        <v>1156</v>
      </c>
      <c r="AD19"/>
    </row>
    <row r="20" spans="1:30" ht="15">
      <c r="A20" t="s">
        <v>2049</v>
      </c>
      <c r="C20" s="31" t="s">
        <v>12931</v>
      </c>
      <c r="E20" s="31" t="s">
        <v>12930</v>
      </c>
      <c r="F20" s="29" t="s">
        <v>1098</v>
      </c>
      <c r="G20" s="29" t="s">
        <v>1974</v>
      </c>
      <c r="H20" s="36" t="s">
        <v>12816</v>
      </c>
      <c r="J20" s="37" t="str">
        <f t="shared" si="4"/>
        <v>IC.CP.020105</v>
      </c>
      <c r="K20" s="36" t="s">
        <v>5637</v>
      </c>
      <c r="L20" t="str">
        <f t="shared" si="0"/>
        <v xml:space="preserve">Educate on treatment, meds, decreased risk </v>
      </c>
      <c r="M20" s="38" t="str">
        <f t="shared" si="1"/>
        <v>PI.IC.CP.020105.01</v>
      </c>
      <c r="N20" s="38"/>
      <c r="O20" s="38" t="str">
        <f t="shared" si="2"/>
        <v>PH.IC.CP.020105.01</v>
      </c>
      <c r="Q20" s="38" t="str">
        <f t="shared" si="3"/>
        <v>CL.IC.CP.020105.01</v>
      </c>
      <c r="AB20" t="s">
        <v>12955</v>
      </c>
      <c r="AC20">
        <v>1156</v>
      </c>
      <c r="AD20"/>
    </row>
    <row r="21" spans="1:30" ht="15">
      <c r="A21" t="s">
        <v>2049</v>
      </c>
      <c r="C21" s="31" t="s">
        <v>12931</v>
      </c>
      <c r="E21" s="31" t="s">
        <v>12930</v>
      </c>
      <c r="F21" s="29" t="s">
        <v>1098</v>
      </c>
      <c r="G21" s="29" t="s">
        <v>1975</v>
      </c>
      <c r="H21" s="36" t="s">
        <v>12731</v>
      </c>
      <c r="J21" s="37" t="str">
        <f t="shared" si="4"/>
        <v>IC.CP.020106</v>
      </c>
      <c r="K21" s="36" t="s">
        <v>5637</v>
      </c>
      <c r="L21" t="str">
        <f t="shared" si="0"/>
        <v>Insert/maintain arterial line</v>
      </c>
      <c r="M21" s="38" t="str">
        <f t="shared" si="1"/>
        <v>PI.IC.CP.020106.01</v>
      </c>
      <c r="N21" s="38"/>
      <c r="O21" s="38" t="str">
        <f t="shared" si="2"/>
        <v>PH.IC.CP.020106.01</v>
      </c>
      <c r="Q21" s="38" t="str">
        <f t="shared" si="3"/>
        <v>CL.IC.CP.020106.01</v>
      </c>
      <c r="AB21" t="s">
        <v>12955</v>
      </c>
      <c r="AC21">
        <v>1156</v>
      </c>
      <c r="AD21"/>
    </row>
    <row r="22" spans="1:30" ht="15">
      <c r="A22" t="s">
        <v>2049</v>
      </c>
      <c r="C22" s="31" t="s">
        <v>12931</v>
      </c>
      <c r="E22" s="31" t="s">
        <v>12930</v>
      </c>
      <c r="F22" s="29" t="s">
        <v>1098</v>
      </c>
      <c r="G22" s="29" t="s">
        <v>1976</v>
      </c>
      <c r="H22" s="36" t="s">
        <v>12623</v>
      </c>
      <c r="J22" s="37" t="str">
        <f t="shared" si="4"/>
        <v>IC.CP.020107</v>
      </c>
      <c r="K22" s="36" t="s">
        <v>5637</v>
      </c>
      <c r="L22" t="str">
        <f t="shared" si="0"/>
        <v>Assess breath sounds, urine output, peripheral pulses</v>
      </c>
      <c r="M22" s="38" t="str">
        <f t="shared" si="1"/>
        <v>PI.IC.CP.020107.01</v>
      </c>
      <c r="N22" s="38"/>
      <c r="O22" s="38" t="str">
        <f t="shared" si="2"/>
        <v>PH.IC.CP.020107.01</v>
      </c>
      <c r="Q22" s="38" t="str">
        <f t="shared" si="3"/>
        <v>CL.IC.CP.020107.01</v>
      </c>
      <c r="AB22" t="s">
        <v>12955</v>
      </c>
      <c r="AC22">
        <v>1156</v>
      </c>
      <c r="AD22"/>
    </row>
    <row r="23" spans="1:30" ht="15">
      <c r="A23" t="s">
        <v>2049</v>
      </c>
      <c r="C23" s="31" t="s">
        <v>12931</v>
      </c>
      <c r="E23" s="31" t="s">
        <v>12930</v>
      </c>
      <c r="F23" s="29" t="s">
        <v>1098</v>
      </c>
      <c r="G23" s="29" t="s">
        <v>966</v>
      </c>
      <c r="H23" s="36" t="s">
        <v>12375</v>
      </c>
      <c r="J23" s="37" t="str">
        <f t="shared" si="4"/>
        <v>IC.CP.020108</v>
      </c>
      <c r="K23" s="36" t="s">
        <v>5637</v>
      </c>
      <c r="L23" t="str">
        <f t="shared" si="0"/>
        <v>Monitor cardiac:  Output, Index, Wedge Pressure</v>
      </c>
      <c r="M23" s="38" t="str">
        <f t="shared" si="1"/>
        <v>PI.IC.CP.020108.01</v>
      </c>
      <c r="N23" s="38"/>
      <c r="O23" s="38" t="str">
        <f t="shared" si="2"/>
        <v>PH.IC.CP.020108.01</v>
      </c>
      <c r="Q23" s="38" t="str">
        <f t="shared" si="3"/>
        <v>CL.IC.CP.020108.01</v>
      </c>
      <c r="AB23" t="s">
        <v>12955</v>
      </c>
      <c r="AC23">
        <v>1156</v>
      </c>
      <c r="AD23"/>
    </row>
    <row r="24" spans="1:30" ht="15">
      <c r="A24" t="s">
        <v>2049</v>
      </c>
      <c r="C24" s="31" t="s">
        <v>12931</v>
      </c>
      <c r="E24" s="31" t="s">
        <v>12930</v>
      </c>
      <c r="F24" s="29" t="s">
        <v>1098</v>
      </c>
      <c r="G24" s="29" t="s">
        <v>1977</v>
      </c>
      <c r="H24" s="36" t="s">
        <v>12732</v>
      </c>
      <c r="J24" s="37" t="str">
        <f t="shared" si="4"/>
        <v>IC.CP.020109</v>
      </c>
      <c r="K24" s="36" t="s">
        <v>5637</v>
      </c>
      <c r="L24" t="str">
        <f t="shared" si="0"/>
        <v>Administer/Titrate cardiovascular meds</v>
      </c>
      <c r="M24" s="38" t="str">
        <f t="shared" si="1"/>
        <v>PI.IC.CP.020109.01</v>
      </c>
      <c r="N24" s="38"/>
      <c r="O24" s="38" t="str">
        <f t="shared" si="2"/>
        <v>PH.IC.CP.020109.01</v>
      </c>
      <c r="Q24" s="38" t="str">
        <f t="shared" si="3"/>
        <v>CL.IC.CP.020109.01</v>
      </c>
      <c r="AB24" t="s">
        <v>12955</v>
      </c>
      <c r="AC24">
        <v>1156</v>
      </c>
      <c r="AD24"/>
    </row>
    <row r="25" spans="1:30" ht="15">
      <c r="A25" t="s">
        <v>2049</v>
      </c>
      <c r="C25" s="31" t="s">
        <v>12931</v>
      </c>
      <c r="E25" s="31" t="s">
        <v>12930</v>
      </c>
      <c r="F25" s="29" t="s">
        <v>1098</v>
      </c>
      <c r="G25" s="29" t="s">
        <v>967</v>
      </c>
      <c r="H25" s="36" t="s">
        <v>13407</v>
      </c>
      <c r="J25" s="37" t="str">
        <f t="shared" si="4"/>
        <v>IC.CP.020110</v>
      </c>
      <c r="K25" s="36" t="s">
        <v>5637</v>
      </c>
      <c r="L25" t="str">
        <f t="shared" si="0"/>
        <v>Problem: Hemodynamic Instability Other:</v>
      </c>
      <c r="M25" s="38" t="str">
        <f t="shared" si="1"/>
        <v>PI.IC.CP.020110.01</v>
      </c>
      <c r="N25" s="38"/>
      <c r="O25" s="38" t="str">
        <f t="shared" si="2"/>
        <v>PH.IC.CP.020110.01</v>
      </c>
      <c r="Q25" s="38" t="str">
        <f t="shared" si="3"/>
        <v>CL.IC.CP.020110.01</v>
      </c>
      <c r="AB25" t="s">
        <v>12955</v>
      </c>
      <c r="AC25">
        <v>1156</v>
      </c>
      <c r="AD25"/>
    </row>
    <row r="26" spans="1:30" ht="15">
      <c r="A26" t="s">
        <v>2049</v>
      </c>
      <c r="C26" s="31" t="s">
        <v>12931</v>
      </c>
      <c r="D26" s="29" t="s">
        <v>1099</v>
      </c>
      <c r="E26" s="31" t="s">
        <v>12931</v>
      </c>
      <c r="F26" s="29" t="s">
        <v>1099</v>
      </c>
      <c r="G26" s="29" t="s">
        <v>1978</v>
      </c>
      <c r="H26" s="36" t="s">
        <v>12930</v>
      </c>
      <c r="J26" s="37" t="str">
        <f t="shared" si="4"/>
        <v>IC.CP.020201</v>
      </c>
      <c r="K26" s="36" t="s">
        <v>5637</v>
      </c>
      <c r="L26" t="str">
        <f t="shared" si="0"/>
        <v xml:space="preserve">Adequate tissue perfusion </v>
      </c>
      <c r="M26" s="38" t="str">
        <f t="shared" si="1"/>
        <v>PI.IC.CP.020201.01</v>
      </c>
      <c r="N26" s="38"/>
      <c r="O26" s="38" t="str">
        <f t="shared" si="2"/>
        <v>PH.IC.CP.020201.01</v>
      </c>
      <c r="Q26" s="38" t="str">
        <f t="shared" si="3"/>
        <v>CL.IC.CP.020201.01</v>
      </c>
      <c r="AB26" t="s">
        <v>12955</v>
      </c>
      <c r="AC26">
        <v>1156</v>
      </c>
      <c r="AD26"/>
    </row>
    <row r="27" spans="1:30" ht="15">
      <c r="A27" t="s">
        <v>2049</v>
      </c>
      <c r="C27" s="31" t="s">
        <v>12931</v>
      </c>
      <c r="E27" s="31" t="s">
        <v>12931</v>
      </c>
      <c r="F27" s="29" t="s">
        <v>1099</v>
      </c>
      <c r="G27" s="29" t="s">
        <v>968</v>
      </c>
      <c r="H27" s="36" t="s">
        <v>12931</v>
      </c>
      <c r="J27" s="37" t="str">
        <f t="shared" si="4"/>
        <v>IC.CP.020202</v>
      </c>
      <c r="K27" s="36" t="s">
        <v>5637</v>
      </c>
      <c r="L27" t="str">
        <f t="shared" si="0"/>
        <v>Outcome: Hemodynamic Instability Other:</v>
      </c>
      <c r="M27" s="38" t="str">
        <f t="shared" si="1"/>
        <v>PI.IC.CP.020202.01</v>
      </c>
      <c r="N27" s="38"/>
      <c r="O27" s="38" t="str">
        <f t="shared" si="2"/>
        <v>PH.IC.CP.020202.01</v>
      </c>
      <c r="Q27" s="38" t="str">
        <f t="shared" si="3"/>
        <v>CL.IC.CP.020202.01</v>
      </c>
      <c r="AB27" t="s">
        <v>12955</v>
      </c>
      <c r="AC27">
        <v>1156</v>
      </c>
      <c r="AD27"/>
    </row>
    <row r="28" spans="1:30" ht="15">
      <c r="A28" t="s">
        <v>2049</v>
      </c>
      <c r="B28" s="29" t="s">
        <v>2007</v>
      </c>
      <c r="C28" s="31" t="s">
        <v>5750</v>
      </c>
      <c r="D28" s="29" t="s">
        <v>1039</v>
      </c>
      <c r="E28" s="31" t="s">
        <v>12930</v>
      </c>
      <c r="F28" s="29" t="s">
        <v>1039</v>
      </c>
      <c r="G28" s="29" t="s">
        <v>1902</v>
      </c>
      <c r="H28" s="36" t="s">
        <v>11848</v>
      </c>
      <c r="J28" s="37" t="str">
        <f t="shared" si="4"/>
        <v>IC.CP.030101</v>
      </c>
      <c r="K28" s="36" t="s">
        <v>5637</v>
      </c>
      <c r="L28" t="str">
        <f t="shared" si="0"/>
        <v xml:space="preserve">Maintain daily weight of patient </v>
      </c>
      <c r="M28" s="38" t="str">
        <f t="shared" si="1"/>
        <v>PI.IC.CP.030101.01</v>
      </c>
      <c r="N28" s="38"/>
      <c r="O28" s="38" t="str">
        <f t="shared" si="2"/>
        <v>PH.IC.CP.030101.01</v>
      </c>
      <c r="Q28" s="38" t="str">
        <f t="shared" si="3"/>
        <v>CL.IC.CP.030101.01</v>
      </c>
      <c r="AB28" t="s">
        <v>12955</v>
      </c>
      <c r="AC28">
        <v>1156</v>
      </c>
      <c r="AD28"/>
    </row>
    <row r="29" spans="1:30" ht="15">
      <c r="A29" t="s">
        <v>2049</v>
      </c>
      <c r="C29" s="31" t="s">
        <v>5750</v>
      </c>
      <c r="E29" s="31" t="s">
        <v>12930</v>
      </c>
      <c r="F29" s="29" t="s">
        <v>1039</v>
      </c>
      <c r="G29" s="29" t="s">
        <v>2091</v>
      </c>
      <c r="H29" s="36" t="s">
        <v>12030</v>
      </c>
      <c r="J29" s="37" t="str">
        <f t="shared" si="4"/>
        <v>IC.CP.030102</v>
      </c>
      <c r="K29" s="36" t="s">
        <v>5637</v>
      </c>
      <c r="L29" t="str">
        <f t="shared" si="0"/>
        <v xml:space="preserve">Record intake and output </v>
      </c>
      <c r="M29" s="38" t="str">
        <f t="shared" si="1"/>
        <v>PI.IC.CP.030102.01</v>
      </c>
      <c r="N29" s="38"/>
      <c r="O29" s="38" t="str">
        <f t="shared" si="2"/>
        <v>PH.IC.CP.030102.01</v>
      </c>
      <c r="Q29" s="38" t="str">
        <f t="shared" si="3"/>
        <v>CL.IC.CP.030102.01</v>
      </c>
      <c r="AB29" t="s">
        <v>12955</v>
      </c>
      <c r="AC29">
        <v>1156</v>
      </c>
      <c r="AD29"/>
    </row>
    <row r="30" spans="1:30" ht="15">
      <c r="A30" t="s">
        <v>2049</v>
      </c>
      <c r="C30" s="31" t="s">
        <v>5750</v>
      </c>
      <c r="E30" s="31" t="s">
        <v>12930</v>
      </c>
      <c r="F30" s="29" t="s">
        <v>1039</v>
      </c>
      <c r="G30" s="29" t="s">
        <v>2107</v>
      </c>
      <c r="H30" s="36" t="s">
        <v>12032</v>
      </c>
      <c r="J30" s="37" t="str">
        <f t="shared" si="4"/>
        <v>IC.CP.030103</v>
      </c>
      <c r="K30" s="36" t="s">
        <v>5637</v>
      </c>
      <c r="L30" t="str">
        <f t="shared" si="0"/>
        <v>Assess/document dietary intake</v>
      </c>
      <c r="M30" s="38" t="str">
        <f t="shared" si="1"/>
        <v>PI.IC.CP.030103.01</v>
      </c>
      <c r="N30" s="38"/>
      <c r="O30" s="38" t="str">
        <f t="shared" si="2"/>
        <v>PH.IC.CP.030103.01</v>
      </c>
      <c r="Q30" s="38" t="str">
        <f t="shared" si="3"/>
        <v>CL.IC.CP.030103.01</v>
      </c>
      <c r="AB30" t="s">
        <v>12955</v>
      </c>
      <c r="AC30">
        <v>1156</v>
      </c>
      <c r="AD30"/>
    </row>
    <row r="31" spans="1:30" ht="15">
      <c r="A31" t="s">
        <v>2049</v>
      </c>
      <c r="C31" s="31" t="s">
        <v>5750</v>
      </c>
      <c r="E31" s="31" t="s">
        <v>12930</v>
      </c>
      <c r="F31" s="29" t="s">
        <v>1039</v>
      </c>
      <c r="G31" s="29" t="s">
        <v>2108</v>
      </c>
      <c r="H31" s="36" t="s">
        <v>12028</v>
      </c>
      <c r="J31" s="37" t="str">
        <f t="shared" si="4"/>
        <v>IC.CP.030104</v>
      </c>
      <c r="K31" s="36" t="s">
        <v>5637</v>
      </c>
      <c r="L31" t="str">
        <f t="shared" si="0"/>
        <v>Monitor heart rate; vital signs</v>
      </c>
      <c r="M31" s="38" t="str">
        <f t="shared" si="1"/>
        <v>PI.IC.CP.030104.01</v>
      </c>
      <c r="N31" s="38"/>
      <c r="O31" s="38" t="str">
        <f t="shared" si="2"/>
        <v>PH.IC.CP.030104.01</v>
      </c>
      <c r="Q31" s="38" t="str">
        <f t="shared" si="3"/>
        <v>CL.IC.CP.030104.01</v>
      </c>
      <c r="AB31" t="s">
        <v>12955</v>
      </c>
      <c r="AC31">
        <v>1156</v>
      </c>
      <c r="AD31"/>
    </row>
    <row r="32" spans="1:30" ht="15">
      <c r="A32" t="s">
        <v>2049</v>
      </c>
      <c r="C32" s="31" t="s">
        <v>5750</v>
      </c>
      <c r="E32" s="31" t="s">
        <v>12930</v>
      </c>
      <c r="F32" s="29" t="s">
        <v>1039</v>
      </c>
      <c r="G32" s="29" t="s">
        <v>2109</v>
      </c>
      <c r="H32" s="36" t="s">
        <v>12210</v>
      </c>
      <c r="J32" s="37" t="str">
        <f t="shared" si="4"/>
        <v>IC.CP.030105</v>
      </c>
      <c r="K32" s="36" t="s">
        <v>12930</v>
      </c>
      <c r="L32" t="str">
        <f t="shared" si="0"/>
        <v>Administer/restrict fluids as indicated</v>
      </c>
      <c r="M32" s="38" t="str">
        <f t="shared" si="1"/>
        <v>PI.IC.CP.030105.01</v>
      </c>
      <c r="N32" s="38"/>
      <c r="O32" s="38" t="str">
        <f t="shared" si="2"/>
        <v>PH.IC.CP.030105.01</v>
      </c>
      <c r="Q32" s="38" t="str">
        <f t="shared" si="3"/>
        <v>CL.IC.CP.030105.01</v>
      </c>
      <c r="AB32" t="s">
        <v>12955</v>
      </c>
      <c r="AC32">
        <v>1156</v>
      </c>
      <c r="AD32"/>
    </row>
    <row r="33" spans="1:30" ht="15">
      <c r="A33" t="s">
        <v>1198</v>
      </c>
      <c r="C33" s="31" t="s">
        <v>969</v>
      </c>
      <c r="E33" s="31" t="s">
        <v>5637</v>
      </c>
      <c r="F33" s="29" t="s">
        <v>1039</v>
      </c>
      <c r="G33" s="29" t="s">
        <v>2110</v>
      </c>
      <c r="H33" s="36" t="s">
        <v>12212</v>
      </c>
      <c r="J33" s="37" t="str">
        <f t="shared" si="4"/>
        <v>IC.CP.030106</v>
      </c>
      <c r="K33" s="36" t="s">
        <v>5637</v>
      </c>
      <c r="L33" t="str">
        <f t="shared" si="0"/>
        <v>Provide supplemental oxygen</v>
      </c>
      <c r="M33" s="38" t="str">
        <f t="shared" si="1"/>
        <v>PI.IC.CP.030106.01</v>
      </c>
      <c r="N33" s="38"/>
      <c r="O33" s="38" t="str">
        <f t="shared" si="2"/>
        <v>PH.IC.CP.030106.01</v>
      </c>
      <c r="Q33" s="38" t="str">
        <f t="shared" si="3"/>
        <v>CL.IC.CP.030106.01</v>
      </c>
      <c r="AB33" t="s">
        <v>12955</v>
      </c>
      <c r="AC33">
        <v>1156</v>
      </c>
      <c r="AD33"/>
    </row>
    <row r="34" spans="1:30" ht="15">
      <c r="A34" t="s">
        <v>1198</v>
      </c>
      <c r="C34" s="31" t="s">
        <v>969</v>
      </c>
      <c r="E34" s="31" t="s">
        <v>5637</v>
      </c>
      <c r="F34" s="29" t="s">
        <v>1039</v>
      </c>
      <c r="G34" s="29" t="s">
        <v>2111</v>
      </c>
      <c r="H34" s="36" t="s">
        <v>12225</v>
      </c>
      <c r="J34" s="37" t="str">
        <f t="shared" si="4"/>
        <v>IC.CP.030107</v>
      </c>
      <c r="K34" s="36" t="s">
        <v>5637</v>
      </c>
      <c r="L34" t="str">
        <f t="shared" si="0"/>
        <v xml:space="preserve">Educate on permitted foods/fluids </v>
      </c>
      <c r="M34" s="38" t="str">
        <f t="shared" si="1"/>
        <v>PI.IC.CP.030107.01</v>
      </c>
      <c r="N34" s="38"/>
      <c r="O34" s="38" t="str">
        <f t="shared" si="2"/>
        <v>PH.IC.CP.030107.01</v>
      </c>
      <c r="Q34" s="38" t="str">
        <f t="shared" si="3"/>
        <v>CL.IC.CP.030107.01</v>
      </c>
      <c r="AB34" t="s">
        <v>12955</v>
      </c>
      <c r="AC34">
        <v>1156</v>
      </c>
      <c r="AD34"/>
    </row>
    <row r="35" spans="1:30" ht="15">
      <c r="A35" t="s">
        <v>1198</v>
      </c>
      <c r="C35" s="31" t="s">
        <v>969</v>
      </c>
      <c r="E35" s="31" t="s">
        <v>5637</v>
      </c>
      <c r="F35" s="29" t="s">
        <v>1039</v>
      </c>
      <c r="G35" s="29" t="s">
        <v>970</v>
      </c>
      <c r="H35" s="36" t="s">
        <v>11638</v>
      </c>
      <c r="J35" s="37" t="str">
        <f t="shared" si="4"/>
        <v>IC.CP.030108</v>
      </c>
      <c r="K35" s="36" t="s">
        <v>5637</v>
      </c>
      <c r="L35" t="str">
        <f t="shared" si="0"/>
        <v>Problem: Acute Renal Failure Other:</v>
      </c>
      <c r="M35" s="38" t="str">
        <f t="shared" si="1"/>
        <v>PI.IC.CP.030108.01</v>
      </c>
      <c r="N35" s="38"/>
      <c r="O35" s="38" t="str">
        <f t="shared" si="2"/>
        <v>PH.IC.CP.030108.01</v>
      </c>
      <c r="Q35" s="38" t="str">
        <f t="shared" si="3"/>
        <v>CL.IC.CP.030108.01</v>
      </c>
      <c r="AB35" t="s">
        <v>12955</v>
      </c>
      <c r="AC35">
        <v>1156</v>
      </c>
      <c r="AD35"/>
    </row>
    <row r="36" spans="1:30" ht="15">
      <c r="A36" t="s">
        <v>1198</v>
      </c>
      <c r="C36" s="31" t="s">
        <v>969</v>
      </c>
      <c r="D36" s="29" t="s">
        <v>1178</v>
      </c>
      <c r="E36" s="31" t="s">
        <v>971</v>
      </c>
      <c r="F36" s="29" t="s">
        <v>1178</v>
      </c>
      <c r="G36" s="29" t="s">
        <v>2210</v>
      </c>
      <c r="H36" s="36" t="s">
        <v>5637</v>
      </c>
      <c r="J36" s="37" t="str">
        <f t="shared" si="4"/>
        <v>IC.CP.030201</v>
      </c>
      <c r="K36" s="36" t="s">
        <v>5637</v>
      </c>
      <c r="L36" t="str">
        <f t="shared" si="0"/>
        <v>Prevention/recovery with improved renal function</v>
      </c>
      <c r="M36" s="38" t="str">
        <f t="shared" si="1"/>
        <v>PI.IC.CP.030201.01</v>
      </c>
      <c r="N36" s="38"/>
      <c r="O36" s="38" t="str">
        <f t="shared" si="2"/>
        <v>PH.IC.CP.030201.01</v>
      </c>
      <c r="Q36" s="38" t="str">
        <f t="shared" si="3"/>
        <v>CL.IC.CP.030201.01</v>
      </c>
      <c r="AB36" t="s">
        <v>12955</v>
      </c>
      <c r="AC36">
        <v>1156</v>
      </c>
      <c r="AD36"/>
    </row>
    <row r="37" spans="1:30" ht="15">
      <c r="A37" t="s">
        <v>1198</v>
      </c>
      <c r="C37" s="31" t="s">
        <v>969</v>
      </c>
      <c r="E37" s="31" t="s">
        <v>971</v>
      </c>
      <c r="F37" s="29" t="s">
        <v>1178</v>
      </c>
      <c r="G37" s="29" t="s">
        <v>972</v>
      </c>
      <c r="H37" s="36" t="s">
        <v>971</v>
      </c>
      <c r="J37" s="37" t="str">
        <f t="shared" si="4"/>
        <v>IC.CP.030202</v>
      </c>
      <c r="K37" s="36" t="s">
        <v>5637</v>
      </c>
      <c r="L37" t="str">
        <f t="shared" si="0"/>
        <v>Outcome: Acute Renal Failure Other:</v>
      </c>
      <c r="M37" s="38" t="str">
        <f t="shared" si="1"/>
        <v>PI.IC.CP.030202.01</v>
      </c>
      <c r="N37" s="38"/>
      <c r="O37" s="38" t="str">
        <f t="shared" si="2"/>
        <v>PH.IC.CP.030202.01</v>
      </c>
      <c r="Q37" s="38" t="str">
        <f t="shared" si="3"/>
        <v>CL.IC.CP.030202.01</v>
      </c>
      <c r="AB37" t="s">
        <v>12955</v>
      </c>
      <c r="AC37">
        <v>1156</v>
      </c>
      <c r="AD37"/>
    </row>
    <row r="38" spans="1:30" ht="15">
      <c r="A38" t="s">
        <v>1198</v>
      </c>
      <c r="B38" s="29" t="s">
        <v>973</v>
      </c>
      <c r="C38" s="31" t="s">
        <v>1199</v>
      </c>
      <c r="D38" s="29" t="s">
        <v>1040</v>
      </c>
      <c r="E38" s="31" t="s">
        <v>5637</v>
      </c>
      <c r="F38" s="29" t="s">
        <v>1040</v>
      </c>
      <c r="G38" s="29" t="s">
        <v>2008</v>
      </c>
      <c r="H38" s="36" t="s">
        <v>11848</v>
      </c>
      <c r="J38" s="37" t="str">
        <f t="shared" si="4"/>
        <v>IC.CP.040101</v>
      </c>
      <c r="K38" s="36" t="s">
        <v>5637</v>
      </c>
      <c r="L38" t="str">
        <f t="shared" si="0"/>
        <v xml:space="preserve">Conduct neurological assessment/stroke scale </v>
      </c>
      <c r="M38" s="38" t="str">
        <f t="shared" si="1"/>
        <v>PI.IC.CP.040101.01</v>
      </c>
      <c r="N38" s="38"/>
      <c r="O38" s="38" t="str">
        <f t="shared" si="2"/>
        <v>PH.IC.CP.040101.01</v>
      </c>
      <c r="Q38" s="38" t="str">
        <f t="shared" si="3"/>
        <v>CL.IC.CP.040101.01</v>
      </c>
      <c r="AB38" t="s">
        <v>1201</v>
      </c>
      <c r="AC38">
        <v>1156</v>
      </c>
      <c r="AD38"/>
    </row>
    <row r="39" spans="1:30" ht="15">
      <c r="A39" t="s">
        <v>974</v>
      </c>
      <c r="C39" s="31" t="s">
        <v>975</v>
      </c>
      <c r="E39" s="31" t="s">
        <v>976</v>
      </c>
      <c r="F39" s="29" t="s">
        <v>1040</v>
      </c>
      <c r="G39" s="29" t="s">
        <v>1922</v>
      </c>
      <c r="H39" s="36" t="s">
        <v>12030</v>
      </c>
      <c r="J39" s="37" t="str">
        <f t="shared" si="4"/>
        <v>IC.CP.040102</v>
      </c>
      <c r="K39" s="36" t="s">
        <v>976</v>
      </c>
      <c r="L39" t="str">
        <f t="shared" si="0"/>
        <v>Monitor for risk factors</v>
      </c>
      <c r="M39" s="38" t="str">
        <f t="shared" si="1"/>
        <v>PI.IC.CP.040102.01</v>
      </c>
      <c r="N39" s="38"/>
      <c r="O39" s="38" t="str">
        <f t="shared" si="2"/>
        <v>PH.IC.CP.040102.01</v>
      </c>
      <c r="Q39" s="38" t="str">
        <f t="shared" si="3"/>
        <v>CL.IC.CP.040102.01</v>
      </c>
      <c r="AB39" t="s">
        <v>1201</v>
      </c>
      <c r="AC39">
        <v>1156</v>
      </c>
      <c r="AD39"/>
    </row>
    <row r="40" spans="1:30" ht="15">
      <c r="A40" t="s">
        <v>1198</v>
      </c>
      <c r="C40" s="31" t="s">
        <v>1199</v>
      </c>
      <c r="E40" s="31" t="s">
        <v>5637</v>
      </c>
      <c r="F40" s="29" t="s">
        <v>1040</v>
      </c>
      <c r="G40" s="29" t="s">
        <v>1923</v>
      </c>
      <c r="H40" s="36" t="s">
        <v>12032</v>
      </c>
      <c r="J40" s="37" t="str">
        <f t="shared" si="4"/>
        <v>IC.CP.040103</v>
      </c>
      <c r="K40" s="36" t="s">
        <v>5637</v>
      </c>
      <c r="L40" t="str">
        <f t="shared" si="0"/>
        <v xml:space="preserve">Monitor vital signs for changes </v>
      </c>
      <c r="M40" s="38" t="str">
        <f t="shared" si="1"/>
        <v>PI.IC.CP.040103.01</v>
      </c>
      <c r="N40" s="38"/>
      <c r="O40" s="38" t="str">
        <f t="shared" si="2"/>
        <v>PH.IC.CP.040103.01</v>
      </c>
      <c r="Q40" s="38" t="str">
        <f t="shared" si="3"/>
        <v>CL.IC.CP.040103.01</v>
      </c>
      <c r="AB40" t="s">
        <v>1201</v>
      </c>
      <c r="AC40">
        <v>1156</v>
      </c>
      <c r="AD40"/>
    </row>
    <row r="41" spans="1:30" ht="15">
      <c r="A41" t="s">
        <v>1198</v>
      </c>
      <c r="C41" s="31" t="s">
        <v>1199</v>
      </c>
      <c r="E41" s="31" t="s">
        <v>5637</v>
      </c>
      <c r="F41" s="29" t="s">
        <v>1040</v>
      </c>
      <c r="G41" s="29" t="s">
        <v>1924</v>
      </c>
      <c r="H41" s="36" t="s">
        <v>12028</v>
      </c>
      <c r="J41" s="37" t="str">
        <f t="shared" si="4"/>
        <v>IC.CP.040104</v>
      </c>
      <c r="K41" s="36" t="s">
        <v>5637</v>
      </c>
      <c r="L41" t="str">
        <f t="shared" si="0"/>
        <v xml:space="preserve">Assess motor activity of the body and limbs </v>
      </c>
      <c r="M41" s="38" t="str">
        <f t="shared" si="1"/>
        <v>PI.IC.CP.040104.01</v>
      </c>
      <c r="N41" s="38"/>
      <c r="O41" s="38" t="str">
        <f t="shared" si="2"/>
        <v>PH.IC.CP.040104.01</v>
      </c>
      <c r="Q41" s="38" t="str">
        <f t="shared" si="3"/>
        <v>CL.IC.CP.040104.01</v>
      </c>
      <c r="AB41" t="s">
        <v>1201</v>
      </c>
      <c r="AC41">
        <v>1156</v>
      </c>
      <c r="AD41"/>
    </row>
    <row r="42" spans="1:30" ht="15">
      <c r="A42" t="s">
        <v>2049</v>
      </c>
      <c r="C42" s="31" t="s">
        <v>12111</v>
      </c>
      <c r="E42" s="31" t="s">
        <v>12930</v>
      </c>
      <c r="F42" s="29" t="s">
        <v>1040</v>
      </c>
      <c r="G42" s="29" t="s">
        <v>1925</v>
      </c>
      <c r="H42" s="36" t="s">
        <v>12210</v>
      </c>
      <c r="J42" s="37" t="str">
        <f t="shared" si="4"/>
        <v>IC.CP.040105</v>
      </c>
      <c r="K42" s="36" t="s">
        <v>12930</v>
      </c>
      <c r="L42" t="str">
        <f t="shared" si="0"/>
        <v>Promote cerebral perfusion and oxygenation</v>
      </c>
      <c r="M42" s="38" t="str">
        <f t="shared" si="1"/>
        <v>PI.IC.CP.040105.01</v>
      </c>
      <c r="N42" s="38"/>
      <c r="O42" s="38" t="str">
        <f t="shared" si="2"/>
        <v>PH.IC.CP.040105.01</v>
      </c>
      <c r="Q42" s="38" t="str">
        <f t="shared" si="3"/>
        <v>CL.IC.CP.040105.01</v>
      </c>
      <c r="AB42" t="s">
        <v>1201</v>
      </c>
      <c r="AC42">
        <v>1156</v>
      </c>
      <c r="AD42"/>
    </row>
    <row r="43" spans="1:30" ht="15">
      <c r="A43" t="s">
        <v>1198</v>
      </c>
      <c r="C43" s="31" t="s">
        <v>1199</v>
      </c>
      <c r="E43" s="31" t="s">
        <v>5637</v>
      </c>
      <c r="F43" s="29" t="s">
        <v>1040</v>
      </c>
      <c r="G43" s="29" t="s">
        <v>1926</v>
      </c>
      <c r="H43" s="36" t="s">
        <v>12212</v>
      </c>
      <c r="J43" s="37" t="str">
        <f t="shared" si="4"/>
        <v>IC.CP.040106</v>
      </c>
      <c r="K43" s="36" t="s">
        <v>5637</v>
      </c>
      <c r="L43" t="str">
        <f t="shared" si="0"/>
        <v>Provide adaptive devices; call bell in reach to unaffected side</v>
      </c>
      <c r="M43" s="38" t="str">
        <f t="shared" si="1"/>
        <v>PI.IC.CP.040106.01</v>
      </c>
      <c r="N43" s="38"/>
      <c r="O43" s="38" t="str">
        <f t="shared" si="2"/>
        <v>PH.IC.CP.040106.01</v>
      </c>
      <c r="Q43" s="38" t="str">
        <f t="shared" si="3"/>
        <v>CL.IC.CP.040106.01</v>
      </c>
      <c r="AB43" t="s">
        <v>1201</v>
      </c>
      <c r="AC43">
        <v>1156</v>
      </c>
      <c r="AD43"/>
    </row>
    <row r="44" spans="1:30" ht="15">
      <c r="A44" t="s">
        <v>1198</v>
      </c>
      <c r="C44" s="31" t="s">
        <v>1199</v>
      </c>
      <c r="E44" s="31" t="s">
        <v>5637</v>
      </c>
      <c r="F44" s="29" t="s">
        <v>1040</v>
      </c>
      <c r="G44" s="29" t="s">
        <v>1927</v>
      </c>
      <c r="H44" s="36" t="s">
        <v>12225</v>
      </c>
      <c r="J44" s="37" t="str">
        <f t="shared" si="4"/>
        <v>IC.CP.040107</v>
      </c>
      <c r="K44" s="36" t="s">
        <v>5637</v>
      </c>
      <c r="L44" t="str">
        <f t="shared" si="0"/>
        <v>Provide alternative methods of communication</v>
      </c>
      <c r="M44" s="38" t="str">
        <f t="shared" si="1"/>
        <v>PI.IC.CP.040107.01</v>
      </c>
      <c r="N44" s="38"/>
      <c r="O44" s="38" t="str">
        <f t="shared" si="2"/>
        <v>PH.IC.CP.040107.01</v>
      </c>
      <c r="Q44" s="38" t="str">
        <f t="shared" si="3"/>
        <v>CL.IC.CP.040107.01</v>
      </c>
      <c r="AB44" t="s">
        <v>1201</v>
      </c>
      <c r="AC44">
        <v>1156</v>
      </c>
      <c r="AD44"/>
    </row>
    <row r="45" spans="1:30" ht="15">
      <c r="A45" t="s">
        <v>2049</v>
      </c>
      <c r="C45" s="31" t="s">
        <v>12111</v>
      </c>
      <c r="E45" s="31" t="s">
        <v>12930</v>
      </c>
      <c r="F45" s="29" t="s">
        <v>1040</v>
      </c>
      <c r="G45" s="29" t="s">
        <v>1928</v>
      </c>
      <c r="H45" s="36" t="s">
        <v>11638</v>
      </c>
      <c r="J45" s="37" t="str">
        <f t="shared" si="4"/>
        <v>IC.CP.040108</v>
      </c>
      <c r="K45" s="36" t="s">
        <v>12930</v>
      </c>
      <c r="L45" t="str">
        <f t="shared" si="0"/>
        <v>Assist independence in ADLs</v>
      </c>
      <c r="M45" s="38" t="str">
        <f t="shared" si="1"/>
        <v>PI.IC.CP.040108.01</v>
      </c>
      <c r="N45" s="38"/>
      <c r="O45" s="38" t="str">
        <f t="shared" si="2"/>
        <v>PH.IC.CP.040108.01</v>
      </c>
      <c r="Q45" s="38" t="str">
        <f t="shared" si="3"/>
        <v>CL.IC.CP.040108.01</v>
      </c>
      <c r="AB45" t="s">
        <v>1201</v>
      </c>
      <c r="AC45">
        <v>1156</v>
      </c>
      <c r="AD45"/>
    </row>
    <row r="46" spans="1:30" ht="15">
      <c r="A46" t="s">
        <v>1198</v>
      </c>
      <c r="C46" s="31" t="s">
        <v>1199</v>
      </c>
      <c r="E46" s="31" t="s">
        <v>5637</v>
      </c>
      <c r="F46" s="29" t="s">
        <v>1040</v>
      </c>
      <c r="G46" s="29" t="s">
        <v>1929</v>
      </c>
      <c r="H46" s="36" t="s">
        <v>11639</v>
      </c>
      <c r="J46" s="37" t="str">
        <f t="shared" si="4"/>
        <v>IC.CP.040109</v>
      </c>
      <c r="K46" s="36" t="s">
        <v>5637</v>
      </c>
      <c r="L46" t="str">
        <f t="shared" si="0"/>
        <v xml:space="preserve">Maintain skin integrity </v>
      </c>
      <c r="M46" s="38" t="str">
        <f t="shared" si="1"/>
        <v>PI.IC.CP.040109.01</v>
      </c>
      <c r="N46" s="38"/>
      <c r="O46" s="38" t="str">
        <f t="shared" si="2"/>
        <v>PH.IC.CP.040109.01</v>
      </c>
      <c r="Q46" s="38" t="str">
        <f t="shared" si="3"/>
        <v>CL.IC.CP.040109.01</v>
      </c>
      <c r="AB46" t="s">
        <v>1201</v>
      </c>
      <c r="AC46">
        <v>1156</v>
      </c>
      <c r="AD46"/>
    </row>
    <row r="47" spans="1:30" ht="15">
      <c r="A47" t="s">
        <v>1198</v>
      </c>
      <c r="C47" s="31" t="s">
        <v>1199</v>
      </c>
      <c r="E47" s="31" t="s">
        <v>5637</v>
      </c>
      <c r="F47" s="29" t="s">
        <v>1040</v>
      </c>
      <c r="G47" s="29" t="s">
        <v>1930</v>
      </c>
      <c r="H47" s="36" t="s">
        <v>11829</v>
      </c>
      <c r="J47" s="37" t="str">
        <f t="shared" si="4"/>
        <v>IC.CP.040110</v>
      </c>
      <c r="K47" s="36" t="s">
        <v>5637</v>
      </c>
      <c r="L47" t="str">
        <f t="shared" si="0"/>
        <v xml:space="preserve">ROM exercises for affected extremities </v>
      </c>
      <c r="M47" s="38" t="str">
        <f t="shared" si="1"/>
        <v>PI.IC.CP.040110.01</v>
      </c>
      <c r="N47" s="38"/>
      <c r="O47" s="38" t="str">
        <f t="shared" si="2"/>
        <v>PH.IC.CP.040110.01</v>
      </c>
      <c r="Q47" s="38" t="str">
        <f t="shared" si="3"/>
        <v>CL.IC.CP.040110.01</v>
      </c>
      <c r="AB47" t="s">
        <v>1201</v>
      </c>
      <c r="AC47">
        <v>1156</v>
      </c>
      <c r="AD47"/>
    </row>
    <row r="48" spans="1:30" ht="15">
      <c r="A48" t="s">
        <v>1198</v>
      </c>
      <c r="C48" s="31" t="s">
        <v>1199</v>
      </c>
      <c r="E48" s="31" t="s">
        <v>5637</v>
      </c>
      <c r="F48" s="29" t="s">
        <v>1040</v>
      </c>
      <c r="G48" s="29" t="s">
        <v>1943</v>
      </c>
      <c r="H48" s="36" t="s">
        <v>12099</v>
      </c>
      <c r="J48" s="37" t="str">
        <f t="shared" si="4"/>
        <v>IC.CP.040111</v>
      </c>
      <c r="K48" s="36" t="s">
        <v>5637</v>
      </c>
      <c r="L48" t="str">
        <f t="shared" si="0"/>
        <v>Attend to pt verbal/nonverbal communication</v>
      </c>
      <c r="M48" s="38" t="str">
        <f t="shared" si="1"/>
        <v>PI.IC.CP.040111.01</v>
      </c>
      <c r="N48" s="38"/>
      <c r="O48" s="38" t="str">
        <f t="shared" si="2"/>
        <v>PH.IC.CP.040111.01</v>
      </c>
      <c r="Q48" s="38" t="str">
        <f t="shared" si="3"/>
        <v>CL.IC.CP.040111.01</v>
      </c>
      <c r="AB48" t="s">
        <v>1201</v>
      </c>
      <c r="AC48">
        <v>1156</v>
      </c>
      <c r="AD48"/>
    </row>
    <row r="49" spans="1:30" ht="15">
      <c r="A49" t="s">
        <v>1198</v>
      </c>
      <c r="C49" s="31" t="s">
        <v>1199</v>
      </c>
      <c r="E49" s="31" t="s">
        <v>5637</v>
      </c>
      <c r="F49" s="29" t="s">
        <v>1040</v>
      </c>
      <c r="G49" s="29" t="s">
        <v>1944</v>
      </c>
      <c r="H49" s="36" t="s">
        <v>12100</v>
      </c>
      <c r="J49" s="37" t="str">
        <f t="shared" si="4"/>
        <v>IC.CP.040112</v>
      </c>
      <c r="K49" s="36" t="s">
        <v>5637</v>
      </c>
      <c r="L49" t="str">
        <f t="shared" si="0"/>
        <v>Integrate family members with recovery plan</v>
      </c>
      <c r="M49" s="38" t="str">
        <f t="shared" si="1"/>
        <v>PI.IC.CP.040112.01</v>
      </c>
      <c r="N49" s="38"/>
      <c r="O49" s="38" t="str">
        <f t="shared" si="2"/>
        <v>PH.IC.CP.040112.01</v>
      </c>
      <c r="Q49" s="38" t="str">
        <f t="shared" si="3"/>
        <v>CL.IC.CP.040112.01</v>
      </c>
      <c r="AB49" t="s">
        <v>1201</v>
      </c>
      <c r="AC49">
        <v>1156</v>
      </c>
      <c r="AD49"/>
    </row>
    <row r="50" spans="1:30" ht="15">
      <c r="A50" t="s">
        <v>1198</v>
      </c>
      <c r="C50" s="31" t="s">
        <v>1199</v>
      </c>
      <c r="E50" s="31" t="s">
        <v>5637</v>
      </c>
      <c r="F50" s="29" t="s">
        <v>1040</v>
      </c>
      <c r="G50" s="29" t="s">
        <v>1945</v>
      </c>
      <c r="H50" s="36" t="s">
        <v>977</v>
      </c>
      <c r="J50" s="37" t="str">
        <f t="shared" si="4"/>
        <v>IC.CP.040113</v>
      </c>
      <c r="K50" s="36" t="s">
        <v>5637</v>
      </c>
      <c r="L50" t="str">
        <f t="shared" si="0"/>
        <v>Support coping process</v>
      </c>
      <c r="M50" s="38" t="str">
        <f t="shared" si="1"/>
        <v>PI.IC.CP.040113.01</v>
      </c>
      <c r="N50" s="38"/>
      <c r="O50" s="38" t="str">
        <f t="shared" si="2"/>
        <v>PH.IC.CP.040113.01</v>
      </c>
      <c r="Q50" s="38" t="str">
        <f t="shared" si="3"/>
        <v>CL.IC.CP.040113.01</v>
      </c>
      <c r="AB50" t="s">
        <v>1201</v>
      </c>
      <c r="AC50">
        <v>1156</v>
      </c>
      <c r="AD50"/>
    </row>
    <row r="51" spans="1:30" ht="15">
      <c r="A51" t="s">
        <v>1198</v>
      </c>
      <c r="C51" s="31" t="s">
        <v>1199</v>
      </c>
      <c r="E51" s="31" t="s">
        <v>5637</v>
      </c>
      <c r="F51" s="29" t="s">
        <v>1040</v>
      </c>
      <c r="G51" s="29" t="s">
        <v>1937</v>
      </c>
      <c r="H51" s="36" t="s">
        <v>978</v>
      </c>
      <c r="J51" s="37" t="str">
        <f t="shared" si="4"/>
        <v>IC.CP.040114</v>
      </c>
      <c r="K51" s="36" t="s">
        <v>5637</v>
      </c>
      <c r="L51" t="str">
        <f t="shared" si="0"/>
        <v>Provide info about disease; prognosis; treatment; rehab</v>
      </c>
      <c r="M51" s="38" t="str">
        <f t="shared" si="1"/>
        <v>PI.IC.CP.040114.01</v>
      </c>
      <c r="N51" s="38"/>
      <c r="O51" s="38" t="str">
        <f t="shared" si="2"/>
        <v>PH.IC.CP.040114.01</v>
      </c>
      <c r="Q51" s="38" t="str">
        <f t="shared" si="3"/>
        <v>CL.IC.CP.040114.01</v>
      </c>
      <c r="AB51" t="s">
        <v>1201</v>
      </c>
      <c r="AC51">
        <v>1156</v>
      </c>
      <c r="AD51"/>
    </row>
    <row r="52" spans="1:30" ht="15">
      <c r="A52" t="s">
        <v>1198</v>
      </c>
      <c r="C52" s="31" t="s">
        <v>1199</v>
      </c>
      <c r="E52" s="31" t="s">
        <v>5637</v>
      </c>
      <c r="F52" s="29" t="s">
        <v>1040</v>
      </c>
      <c r="G52" s="29" t="s">
        <v>1108</v>
      </c>
      <c r="H52" s="36" t="s">
        <v>1109</v>
      </c>
      <c r="J52" s="37" t="str">
        <f t="shared" si="4"/>
        <v>IC.CP.040115</v>
      </c>
      <c r="K52" s="36" t="s">
        <v>5637</v>
      </c>
      <c r="L52" t="str">
        <f t="shared" si="0"/>
        <v>Problem: management of acute stroke other:</v>
      </c>
      <c r="M52" s="38" t="str">
        <f t="shared" si="1"/>
        <v>PI.IC.CP.040115.01</v>
      </c>
      <c r="N52" s="38"/>
      <c r="O52" s="38" t="str">
        <f t="shared" si="2"/>
        <v>PH.IC.CP.040115.01</v>
      </c>
      <c r="Q52" s="38" t="str">
        <f t="shared" si="3"/>
        <v>CL.IC.CP.040115.01</v>
      </c>
      <c r="AB52" t="s">
        <v>1201</v>
      </c>
      <c r="AC52">
        <v>1156</v>
      </c>
      <c r="AD52"/>
    </row>
    <row r="53" spans="1:30" ht="15">
      <c r="A53" t="s">
        <v>1198</v>
      </c>
      <c r="C53" s="31" t="s">
        <v>1199</v>
      </c>
      <c r="D53" s="29" t="s">
        <v>1100</v>
      </c>
      <c r="E53" s="31" t="s">
        <v>971</v>
      </c>
      <c r="F53" s="29" t="s">
        <v>1100</v>
      </c>
      <c r="G53" s="29" t="s">
        <v>2037</v>
      </c>
      <c r="H53" s="36" t="s">
        <v>5637</v>
      </c>
      <c r="J53" s="37" t="str">
        <f t="shared" si="4"/>
        <v>IC.CP.040201</v>
      </c>
      <c r="K53" s="36" t="s">
        <v>5637</v>
      </c>
      <c r="L53" t="str">
        <f t="shared" si="0"/>
        <v>Minimization or prevention of neurologic complications</v>
      </c>
      <c r="M53" s="38" t="str">
        <f t="shared" si="1"/>
        <v>PI.IC.CP.040201.01</v>
      </c>
      <c r="N53" s="38"/>
      <c r="O53" s="38" t="str">
        <f t="shared" si="2"/>
        <v>PH.IC.CP.040201.01</v>
      </c>
      <c r="Q53" s="38" t="str">
        <f t="shared" si="3"/>
        <v>CL.IC.CP.040201.01</v>
      </c>
      <c r="AB53" t="s">
        <v>1201</v>
      </c>
      <c r="AC53">
        <v>1156</v>
      </c>
      <c r="AD53"/>
    </row>
    <row r="54" spans="1:30" ht="15">
      <c r="A54" t="s">
        <v>1198</v>
      </c>
      <c r="C54" s="31" t="s">
        <v>1199</v>
      </c>
      <c r="E54" s="31" t="s">
        <v>971</v>
      </c>
      <c r="F54" s="29" t="s">
        <v>1100</v>
      </c>
      <c r="G54" s="29" t="s">
        <v>2038</v>
      </c>
      <c r="H54" s="36" t="s">
        <v>971</v>
      </c>
      <c r="J54" s="37" t="str">
        <f t="shared" si="4"/>
        <v>IC.CP.040202</v>
      </c>
      <c r="K54" s="36" t="s">
        <v>5637</v>
      </c>
      <c r="L54" t="str">
        <f t="shared" si="0"/>
        <v>Maintain skin integrity</v>
      </c>
      <c r="M54" s="38" t="str">
        <f t="shared" si="1"/>
        <v>PI.IC.CP.040202.01</v>
      </c>
      <c r="N54" s="38"/>
      <c r="O54" s="38" t="str">
        <f t="shared" si="2"/>
        <v>PH.IC.CP.040202.01</v>
      </c>
      <c r="Q54" s="38" t="str">
        <f t="shared" si="3"/>
        <v>CL.IC.CP.040202.01</v>
      </c>
      <c r="AB54" t="s">
        <v>1201</v>
      </c>
      <c r="AC54">
        <v>1156</v>
      </c>
      <c r="AD54"/>
    </row>
    <row r="55" spans="1:30" ht="15">
      <c r="A55" t="s">
        <v>1198</v>
      </c>
      <c r="C55" s="31" t="s">
        <v>1199</v>
      </c>
      <c r="E55" s="31" t="s">
        <v>971</v>
      </c>
      <c r="F55" s="29" t="s">
        <v>1100</v>
      </c>
      <c r="G55" s="29" t="s">
        <v>2039</v>
      </c>
      <c r="H55" s="36" t="s">
        <v>969</v>
      </c>
      <c r="J55" s="37" t="str">
        <f t="shared" si="4"/>
        <v>IC.CP.040203</v>
      </c>
      <c r="K55" s="36" t="s">
        <v>5637</v>
      </c>
      <c r="L55" t="str">
        <f t="shared" si="0"/>
        <v>Participate in exercises to maintain strength</v>
      </c>
      <c r="M55" s="38" t="str">
        <f t="shared" si="1"/>
        <v>PI.IC.CP.040203.01</v>
      </c>
      <c r="N55" s="38"/>
      <c r="O55" s="38" t="str">
        <f t="shared" si="2"/>
        <v>PH.IC.CP.040203.01</v>
      </c>
      <c r="Q55" s="38" t="str">
        <f t="shared" si="3"/>
        <v>CL.IC.CP.040203.01</v>
      </c>
      <c r="AB55" t="s">
        <v>1201</v>
      </c>
      <c r="AC55">
        <v>1156</v>
      </c>
      <c r="AD55"/>
    </row>
    <row r="56" spans="1:30" ht="15">
      <c r="A56" t="s">
        <v>2049</v>
      </c>
      <c r="C56" s="31" t="s">
        <v>12111</v>
      </c>
      <c r="E56" s="31" t="s">
        <v>12931</v>
      </c>
      <c r="F56" s="29" t="s">
        <v>1100</v>
      </c>
      <c r="G56" s="29" t="s">
        <v>1110</v>
      </c>
      <c r="H56" s="36" t="s">
        <v>12111</v>
      </c>
      <c r="J56" s="37" t="str">
        <f t="shared" si="4"/>
        <v>IC.CP.040204</v>
      </c>
      <c r="K56" s="36" t="s">
        <v>12930</v>
      </c>
      <c r="L56" t="str">
        <f t="shared" si="0"/>
        <v>Outcome: Management of Acute Stroke Other:</v>
      </c>
      <c r="M56" s="38" t="str">
        <f t="shared" si="1"/>
        <v>PI.IC.CP.040204.01</v>
      </c>
      <c r="N56" s="38"/>
      <c r="O56" s="38" t="str">
        <f t="shared" si="2"/>
        <v>PH.IC.CP.040204.01</v>
      </c>
      <c r="Q56" s="38" t="str">
        <f t="shared" si="3"/>
        <v>CL.IC.CP.040204.01</v>
      </c>
      <c r="AB56" t="s">
        <v>1201</v>
      </c>
      <c r="AC56">
        <v>1156</v>
      </c>
      <c r="AD56"/>
    </row>
    <row r="57" spans="1:30" ht="15">
      <c r="A57" t="s">
        <v>1198</v>
      </c>
      <c r="B57" s="29" t="s">
        <v>1111</v>
      </c>
      <c r="C57" s="31" t="s">
        <v>1200</v>
      </c>
      <c r="D57" s="29" t="s">
        <v>1041</v>
      </c>
      <c r="E57" s="31" t="s">
        <v>5637</v>
      </c>
      <c r="F57" s="29" t="s">
        <v>1041</v>
      </c>
      <c r="G57" s="29" t="s">
        <v>2140</v>
      </c>
      <c r="H57" s="36" t="s">
        <v>11848</v>
      </c>
      <c r="J57" s="37" t="str">
        <f t="shared" si="4"/>
        <v>IC.CP.050101</v>
      </c>
      <c r="K57" s="36" t="s">
        <v>5637</v>
      </c>
      <c r="L57" t="str">
        <f t="shared" si="0"/>
        <v xml:space="preserve">Assure assistive devices kept within reach </v>
      </c>
      <c r="M57" s="38" t="str">
        <f t="shared" si="1"/>
        <v>PI.IC.CP.050101.01</v>
      </c>
      <c r="N57" s="38"/>
      <c r="O57" s="38" t="str">
        <f t="shared" si="2"/>
        <v>PH.IC.CP.050101.01</v>
      </c>
      <c r="Q57" s="38" t="str">
        <f t="shared" si="3"/>
        <v>CL.IC.CP.050101.01</v>
      </c>
      <c r="AB57" t="s">
        <v>1201</v>
      </c>
      <c r="AC57">
        <v>1156</v>
      </c>
      <c r="AD57"/>
    </row>
    <row r="58" spans="1:30" ht="15">
      <c r="A58" t="s">
        <v>1198</v>
      </c>
      <c r="C58" s="31" t="s">
        <v>1200</v>
      </c>
      <c r="E58" s="31" t="s">
        <v>5637</v>
      </c>
      <c r="F58" s="29" t="s">
        <v>1179</v>
      </c>
      <c r="G58" s="29" t="s">
        <v>2141</v>
      </c>
      <c r="H58" s="36" t="s">
        <v>12030</v>
      </c>
      <c r="J58" s="37" t="str">
        <f t="shared" si="4"/>
        <v>IC.CP.050102</v>
      </c>
      <c r="K58" s="36" t="s">
        <v>5637</v>
      </c>
      <c r="L58" t="str">
        <f t="shared" si="0"/>
        <v>Assess patient's proper use of assistive devices</v>
      </c>
      <c r="M58" s="38" t="str">
        <f t="shared" si="1"/>
        <v>PI.IC.CP.050102.01</v>
      </c>
      <c r="N58" s="38"/>
      <c r="O58" s="38" t="str">
        <f t="shared" si="2"/>
        <v>PH.IC.CP.050102.01</v>
      </c>
      <c r="Q58" s="38" t="str">
        <f t="shared" si="3"/>
        <v>CL.IC.CP.050102.01</v>
      </c>
      <c r="AB58" t="s">
        <v>1201</v>
      </c>
      <c r="AC58">
        <v>1156</v>
      </c>
      <c r="AD58"/>
    </row>
    <row r="59" spans="1:30" ht="15">
      <c r="A59" t="s">
        <v>2049</v>
      </c>
      <c r="C59" s="31" t="s">
        <v>12816</v>
      </c>
      <c r="E59" s="31" t="s">
        <v>12930</v>
      </c>
      <c r="F59" s="29" t="s">
        <v>1179</v>
      </c>
      <c r="G59" s="29" t="s">
        <v>2142</v>
      </c>
      <c r="H59" s="36" t="s">
        <v>12032</v>
      </c>
      <c r="J59" s="37" t="str">
        <f t="shared" si="4"/>
        <v>IC.CP.050103</v>
      </c>
      <c r="K59" s="36" t="s">
        <v>12930</v>
      </c>
      <c r="L59" t="str">
        <f t="shared" si="0"/>
        <v>Remain with patient during toileting</v>
      </c>
      <c r="M59" s="38" t="str">
        <f t="shared" si="1"/>
        <v>PI.IC.CP.050103.01</v>
      </c>
      <c r="N59" s="38"/>
      <c r="O59" s="38" t="str">
        <f t="shared" si="2"/>
        <v>PH.IC.CP.050103.01</v>
      </c>
      <c r="Q59" s="38" t="str">
        <f t="shared" si="3"/>
        <v>CL.IC.CP.050103.01</v>
      </c>
      <c r="AB59" t="s">
        <v>12955</v>
      </c>
      <c r="AC59">
        <v>1156</v>
      </c>
      <c r="AD59"/>
    </row>
    <row r="60" spans="1:30" ht="15">
      <c r="A60" t="s">
        <v>1112</v>
      </c>
      <c r="C60" s="31" t="s">
        <v>1113</v>
      </c>
      <c r="E60" s="31" t="s">
        <v>1114</v>
      </c>
      <c r="F60" s="29" t="s">
        <v>1041</v>
      </c>
      <c r="G60" s="29" t="s">
        <v>1115</v>
      </c>
      <c r="H60" s="36" t="s">
        <v>12028</v>
      </c>
      <c r="J60" s="37" t="str">
        <f t="shared" si="4"/>
        <v>IC.CP.050104</v>
      </c>
      <c r="K60" s="36" t="s">
        <v>1114</v>
      </c>
      <c r="L60" t="str">
        <f t="shared" si="0"/>
        <v>Provide hip protectors</v>
      </c>
      <c r="M60" s="38" t="str">
        <f t="shared" si="1"/>
        <v>PI.IC.CP.050104.01</v>
      </c>
      <c r="N60" s="38"/>
      <c r="O60" s="38" t="str">
        <f t="shared" si="2"/>
        <v>PH.IC.CP.050104.01</v>
      </c>
      <c r="Q60" s="38" t="str">
        <f t="shared" si="3"/>
        <v>CL.IC.CP.050104.01</v>
      </c>
      <c r="AB60" t="s">
        <v>12955</v>
      </c>
      <c r="AC60">
        <v>1156</v>
      </c>
      <c r="AD60"/>
    </row>
    <row r="61" spans="1:30" ht="15">
      <c r="A61" t="s">
        <v>1198</v>
      </c>
      <c r="C61" s="31" t="s">
        <v>1200</v>
      </c>
      <c r="E61" s="31" t="s">
        <v>5637</v>
      </c>
      <c r="F61" s="29" t="s">
        <v>1041</v>
      </c>
      <c r="G61" s="29" t="s">
        <v>2143</v>
      </c>
      <c r="H61" s="36" t="s">
        <v>12210</v>
      </c>
      <c r="J61" s="37" t="str">
        <f t="shared" si="4"/>
        <v>IC.CP.050105</v>
      </c>
      <c r="K61" s="36" t="s">
        <v>1507</v>
      </c>
      <c r="L61" t="str">
        <f t="shared" si="0"/>
        <v>Provide adjustable bed</v>
      </c>
      <c r="M61" s="38" t="str">
        <f t="shared" si="1"/>
        <v>PI.IC.CP.050105.01</v>
      </c>
      <c r="N61" s="38"/>
      <c r="O61" s="38" t="str">
        <f t="shared" si="2"/>
        <v>PH.IC.CP.050105.01</v>
      </c>
      <c r="Q61" s="38" t="str">
        <f t="shared" si="3"/>
        <v>CL.IC.CP.050105.01</v>
      </c>
      <c r="AB61" t="s">
        <v>12955</v>
      </c>
      <c r="AC61">
        <v>1156</v>
      </c>
      <c r="AD61"/>
    </row>
    <row r="62" spans="1:30" ht="15">
      <c r="A62" t="s">
        <v>1198</v>
      </c>
      <c r="C62" s="31" t="s">
        <v>1200</v>
      </c>
      <c r="E62" s="31" t="s">
        <v>5637</v>
      </c>
      <c r="F62" s="29" t="s">
        <v>1041</v>
      </c>
      <c r="G62" s="29" t="s">
        <v>2144</v>
      </c>
      <c r="H62" s="36" t="s">
        <v>12212</v>
      </c>
      <c r="J62" s="37" t="str">
        <f t="shared" si="4"/>
        <v>IC.CP.050106</v>
      </c>
      <c r="K62" s="36" t="s">
        <v>1507</v>
      </c>
      <c r="L62" t="str">
        <f t="shared" si="0"/>
        <v>Provide floor mat</v>
      </c>
      <c r="M62" s="38" t="str">
        <f t="shared" si="1"/>
        <v>PI.IC.CP.050106.01</v>
      </c>
      <c r="N62" s="38"/>
      <c r="O62" s="38" t="str">
        <f t="shared" si="2"/>
        <v>PH.IC.CP.050106.01</v>
      </c>
      <c r="Q62" s="38" t="str">
        <f t="shared" si="3"/>
        <v>CL.IC.CP.050106.01</v>
      </c>
      <c r="AB62" t="s">
        <v>1201</v>
      </c>
      <c r="AC62">
        <v>1156</v>
      </c>
      <c r="AD62"/>
    </row>
    <row r="63" spans="1:30" ht="15">
      <c r="A63" t="s">
        <v>1198</v>
      </c>
      <c r="C63" s="31" t="s">
        <v>1200</v>
      </c>
      <c r="E63" s="31" t="s">
        <v>5637</v>
      </c>
      <c r="F63" s="29" t="s">
        <v>1041</v>
      </c>
      <c r="G63" s="29" t="s">
        <v>2145</v>
      </c>
      <c r="H63" s="36" t="s">
        <v>12225</v>
      </c>
      <c r="J63" s="37" t="str">
        <f t="shared" si="4"/>
        <v>IC.CP.050107</v>
      </c>
      <c r="K63" s="36" t="s">
        <v>1507</v>
      </c>
      <c r="L63" t="str">
        <f t="shared" si="0"/>
        <v>Provide exit alarm; reminders to call for assistance</v>
      </c>
      <c r="M63" s="38" t="str">
        <f t="shared" si="1"/>
        <v>PI.IC.CP.050107.01</v>
      </c>
      <c r="N63" s="38"/>
      <c r="O63" s="38" t="str">
        <f t="shared" si="2"/>
        <v>PH.IC.CP.050107.01</v>
      </c>
      <c r="Q63" s="38" t="str">
        <f t="shared" si="3"/>
        <v>CL.IC.CP.050107.01</v>
      </c>
      <c r="AB63" t="s">
        <v>1201</v>
      </c>
      <c r="AC63">
        <v>1156</v>
      </c>
      <c r="AD63"/>
    </row>
    <row r="64" spans="1:30" ht="15">
      <c r="A64" t="s">
        <v>1198</v>
      </c>
      <c r="C64" s="31" t="s">
        <v>1200</v>
      </c>
      <c r="E64" s="31" t="s">
        <v>5637</v>
      </c>
      <c r="F64" s="29" t="s">
        <v>1041</v>
      </c>
      <c r="G64" s="29" t="s">
        <v>1116</v>
      </c>
      <c r="H64" s="36" t="s">
        <v>11638</v>
      </c>
      <c r="J64" s="37" t="str">
        <f t="shared" si="4"/>
        <v>IC.CP.050108</v>
      </c>
      <c r="K64" s="36" t="s">
        <v>1507</v>
      </c>
      <c r="L64" t="str">
        <f t="shared" si="0"/>
        <v>Create "Safe Exit" side</v>
      </c>
      <c r="M64" s="38" t="str">
        <f t="shared" si="1"/>
        <v>PI.IC.CP.050108.01</v>
      </c>
      <c r="N64" s="38"/>
      <c r="O64" s="38" t="str">
        <f t="shared" si="2"/>
        <v>PH.IC.CP.050108.01</v>
      </c>
      <c r="Q64" s="38" t="str">
        <f t="shared" si="3"/>
        <v>CL.IC.CP.050108.01</v>
      </c>
      <c r="AB64" t="s">
        <v>1201</v>
      </c>
      <c r="AC64">
        <v>1156</v>
      </c>
      <c r="AD64"/>
    </row>
    <row r="65" spans="1:30" ht="15">
      <c r="A65" t="s">
        <v>1198</v>
      </c>
      <c r="C65" s="31" t="s">
        <v>1200</v>
      </c>
      <c r="E65" s="31" t="s">
        <v>5637</v>
      </c>
      <c r="F65" s="29" t="s">
        <v>1041</v>
      </c>
      <c r="G65" s="29" t="s">
        <v>2031</v>
      </c>
      <c r="H65" s="36" t="s">
        <v>11639</v>
      </c>
      <c r="J65" s="37" t="str">
        <f t="shared" si="4"/>
        <v>IC.CP.050109</v>
      </c>
      <c r="K65" s="36" t="s">
        <v>1507</v>
      </c>
      <c r="L65" t="str">
        <f t="shared" si="0"/>
        <v>Educate patient on safe transferring</v>
      </c>
      <c r="M65" s="38" t="str">
        <f t="shared" si="1"/>
        <v>PI.IC.CP.050109.01</v>
      </c>
      <c r="N65" s="38"/>
      <c r="O65" s="38" t="str">
        <f t="shared" si="2"/>
        <v>PH.IC.CP.050109.01</v>
      </c>
      <c r="Q65" s="38" t="str">
        <f t="shared" si="3"/>
        <v>CL.IC.CP.050109.01</v>
      </c>
      <c r="AB65" t="s">
        <v>1201</v>
      </c>
      <c r="AC65">
        <v>1156</v>
      </c>
      <c r="AD65"/>
    </row>
    <row r="66" spans="1:30" ht="15">
      <c r="A66" t="s">
        <v>1198</v>
      </c>
      <c r="C66" s="31" t="s">
        <v>1200</v>
      </c>
      <c r="E66" s="31" t="s">
        <v>5637</v>
      </c>
      <c r="F66" s="29" t="s">
        <v>1041</v>
      </c>
      <c r="G66" s="29" t="s">
        <v>2032</v>
      </c>
      <c r="H66" s="36" t="s">
        <v>11829</v>
      </c>
      <c r="J66" s="37" t="str">
        <f t="shared" si="4"/>
        <v>IC.CP.050110</v>
      </c>
      <c r="K66" s="36" t="s">
        <v>1507</v>
      </c>
      <c r="L66" t="str">
        <f t="shared" ref="L66:L129" si="5">G66</f>
        <v>Move close to nurses station</v>
      </c>
      <c r="M66" s="38" t="str">
        <f t="shared" ref="M66:M129" si="6">CONCATENATE("PI.",J66,".",K66)</f>
        <v>PI.IC.CP.050110.01</v>
      </c>
      <c r="N66" s="38"/>
      <c r="O66" s="38" t="str">
        <f t="shared" ref="O66:O129" si="7">CONCATENATE("PH.",J66,".",K66)</f>
        <v>PH.IC.CP.050110.01</v>
      </c>
      <c r="Q66" s="38" t="str">
        <f t="shared" ref="Q66:Q129" si="8">CONCATENATE("CL.",J66,".",K66)</f>
        <v>CL.IC.CP.050110.01</v>
      </c>
      <c r="AB66" t="s">
        <v>1201</v>
      </c>
      <c r="AC66">
        <v>1156</v>
      </c>
      <c r="AD66"/>
    </row>
    <row r="67" spans="1:30" ht="15">
      <c r="A67" t="s">
        <v>1198</v>
      </c>
      <c r="C67" s="31" t="s">
        <v>1200</v>
      </c>
      <c r="E67" s="31" t="s">
        <v>5637</v>
      </c>
      <c r="F67" s="29" t="s">
        <v>1041</v>
      </c>
      <c r="G67" s="29" t="s">
        <v>2033</v>
      </c>
      <c r="H67" s="36" t="s">
        <v>12099</v>
      </c>
      <c r="J67" s="37" t="str">
        <f t="shared" ref="J67:J130" si="9">CONCATENATE("IC.CP.",C67,E67,H67)</f>
        <v>IC.CP.050111</v>
      </c>
      <c r="K67" s="36" t="s">
        <v>5637</v>
      </c>
      <c r="L67" t="str">
        <f t="shared" si="5"/>
        <v>Educate patient and family on tripping hazards</v>
      </c>
      <c r="M67" s="38" t="str">
        <f t="shared" si="6"/>
        <v>PI.IC.CP.050111.01</v>
      </c>
      <c r="N67" s="38"/>
      <c r="O67" s="38" t="str">
        <f t="shared" si="7"/>
        <v>PH.IC.CP.050111.01</v>
      </c>
      <c r="Q67" s="38" t="str">
        <f t="shared" si="8"/>
        <v>CL.IC.CP.050111.01</v>
      </c>
      <c r="AB67" t="s">
        <v>1201</v>
      </c>
      <c r="AC67">
        <v>1156</v>
      </c>
      <c r="AD67"/>
    </row>
    <row r="68" spans="1:30" ht="15">
      <c r="A68" t="s">
        <v>1198</v>
      </c>
      <c r="C68" s="31" t="s">
        <v>1200</v>
      </c>
      <c r="E68" s="31" t="s">
        <v>5637</v>
      </c>
      <c r="F68" s="29" t="s">
        <v>1041</v>
      </c>
      <c r="G68" s="29" t="s">
        <v>1966</v>
      </c>
      <c r="H68" s="36" t="s">
        <v>12100</v>
      </c>
      <c r="J68" s="37" t="str">
        <f t="shared" si="9"/>
        <v>IC.CP.050112</v>
      </c>
      <c r="K68" s="36" t="s">
        <v>5637</v>
      </c>
      <c r="L68" t="str">
        <f t="shared" si="5"/>
        <v>Provide clocks and calendars</v>
      </c>
      <c r="M68" s="38" t="str">
        <f t="shared" si="6"/>
        <v>PI.IC.CP.050112.01</v>
      </c>
      <c r="N68" s="38"/>
      <c r="O68" s="38" t="str">
        <f t="shared" si="7"/>
        <v>PH.IC.CP.050112.01</v>
      </c>
      <c r="Q68" s="38" t="str">
        <f t="shared" si="8"/>
        <v>CL.IC.CP.050112.01</v>
      </c>
      <c r="AB68" t="s">
        <v>1201</v>
      </c>
      <c r="AC68">
        <v>1156</v>
      </c>
      <c r="AD68"/>
    </row>
    <row r="69" spans="1:30" ht="15">
      <c r="A69" t="s">
        <v>1198</v>
      </c>
      <c r="C69" s="31" t="s">
        <v>1200</v>
      </c>
      <c r="E69" s="31" t="s">
        <v>5637</v>
      </c>
      <c r="F69" s="29" t="s">
        <v>1041</v>
      </c>
      <c r="G69" s="29" t="s">
        <v>1967</v>
      </c>
      <c r="H69" s="36" t="s">
        <v>977</v>
      </c>
      <c r="J69" s="37" t="str">
        <f t="shared" si="9"/>
        <v>IC.CP.050113</v>
      </c>
      <c r="K69" s="36" t="s">
        <v>5637</v>
      </c>
      <c r="L69" t="str">
        <f t="shared" si="5"/>
        <v>Arrange for diversional activities</v>
      </c>
      <c r="M69" s="38" t="str">
        <f t="shared" si="6"/>
        <v>PI.IC.CP.050113.01</v>
      </c>
      <c r="N69" s="38"/>
      <c r="O69" s="38" t="str">
        <f t="shared" si="7"/>
        <v>PH.IC.CP.050113.01</v>
      </c>
      <c r="Q69" s="38" t="str">
        <f t="shared" si="8"/>
        <v>CL.IC.CP.050113.01</v>
      </c>
      <c r="AB69" t="s">
        <v>1201</v>
      </c>
      <c r="AC69">
        <v>1156</v>
      </c>
      <c r="AD69"/>
    </row>
    <row r="70" spans="1:30" ht="15">
      <c r="A70" t="s">
        <v>1198</v>
      </c>
      <c r="C70" s="31" t="s">
        <v>1200</v>
      </c>
      <c r="E70" s="31" t="s">
        <v>5637</v>
      </c>
      <c r="F70" s="29" t="s">
        <v>1041</v>
      </c>
      <c r="G70" s="29" t="s">
        <v>1968</v>
      </c>
      <c r="H70" s="36" t="s">
        <v>978</v>
      </c>
      <c r="J70" s="37" t="str">
        <f t="shared" si="9"/>
        <v>IC.CP.050114</v>
      </c>
      <c r="K70" s="36" t="s">
        <v>5637</v>
      </c>
      <c r="L70" t="str">
        <f t="shared" si="5"/>
        <v>Reinforce instructions for prevention of falls</v>
      </c>
      <c r="M70" s="38" t="str">
        <f t="shared" si="6"/>
        <v>PI.IC.CP.050114.01</v>
      </c>
      <c r="N70" s="38"/>
      <c r="O70" s="38" t="str">
        <f t="shared" si="7"/>
        <v>PH.IC.CP.050114.01</v>
      </c>
      <c r="Q70" s="38" t="str">
        <f t="shared" si="8"/>
        <v>CL.IC.CP.050114.01</v>
      </c>
      <c r="AB70" t="s">
        <v>1201</v>
      </c>
      <c r="AC70">
        <v>1156</v>
      </c>
      <c r="AD70"/>
    </row>
    <row r="71" spans="1:30" ht="15">
      <c r="A71" t="s">
        <v>1198</v>
      </c>
      <c r="C71" s="31" t="s">
        <v>1200</v>
      </c>
      <c r="E71" s="31" t="s">
        <v>5637</v>
      </c>
      <c r="F71" s="29" t="s">
        <v>1041</v>
      </c>
      <c r="G71" s="29" t="s">
        <v>1893</v>
      </c>
      <c r="H71" s="36" t="s">
        <v>1109</v>
      </c>
      <c r="J71" s="37" t="str">
        <f t="shared" si="9"/>
        <v>IC.CP.050115</v>
      </c>
      <c r="K71" s="36" t="s">
        <v>5637</v>
      </c>
      <c r="L71" t="str">
        <f t="shared" si="5"/>
        <v>Review meds with patient; family</v>
      </c>
      <c r="M71" s="38" t="str">
        <f t="shared" si="6"/>
        <v>PI.IC.CP.050115.01</v>
      </c>
      <c r="N71" s="38"/>
      <c r="O71" s="38" t="str">
        <f t="shared" si="7"/>
        <v>PH.IC.CP.050115.01</v>
      </c>
      <c r="Q71" s="38" t="str">
        <f t="shared" si="8"/>
        <v>CL.IC.CP.050115.01</v>
      </c>
      <c r="AB71" t="s">
        <v>1201</v>
      </c>
      <c r="AC71">
        <v>1156</v>
      </c>
      <c r="AD71"/>
    </row>
    <row r="72" spans="1:30" ht="15">
      <c r="A72" t="s">
        <v>1198</v>
      </c>
      <c r="C72" s="31" t="s">
        <v>1200</v>
      </c>
      <c r="E72" s="31" t="s">
        <v>5637</v>
      </c>
      <c r="F72" s="29" t="s">
        <v>1041</v>
      </c>
      <c r="G72" s="29" t="s">
        <v>1894</v>
      </c>
      <c r="H72" s="36" t="s">
        <v>1117</v>
      </c>
      <c r="J72" s="37" t="str">
        <f t="shared" si="9"/>
        <v>IC.CP.050116</v>
      </c>
      <c r="K72" s="36" t="s">
        <v>5637</v>
      </c>
      <c r="L72" t="str">
        <f t="shared" si="5"/>
        <v>Instruct patient on side effects of meds</v>
      </c>
      <c r="M72" s="38" t="str">
        <f t="shared" si="6"/>
        <v>PI.IC.CP.050116.01</v>
      </c>
      <c r="N72" s="38"/>
      <c r="O72" s="38" t="str">
        <f t="shared" si="7"/>
        <v>PH.IC.CP.050116.01</v>
      </c>
      <c r="Q72" s="38" t="str">
        <f t="shared" si="8"/>
        <v>CL.IC.CP.050116.01</v>
      </c>
      <c r="AB72" t="s">
        <v>1201</v>
      </c>
      <c r="AC72">
        <v>1156</v>
      </c>
      <c r="AD72"/>
    </row>
    <row r="73" spans="1:30" ht="15">
      <c r="A73" t="s">
        <v>1198</v>
      </c>
      <c r="C73" s="31" t="s">
        <v>1200</v>
      </c>
      <c r="E73" s="31" t="s">
        <v>5637</v>
      </c>
      <c r="F73" s="29" t="s">
        <v>1041</v>
      </c>
      <c r="G73" s="29" t="s">
        <v>1895</v>
      </c>
      <c r="H73" s="36" t="s">
        <v>1118</v>
      </c>
      <c r="J73" s="37" t="str">
        <f t="shared" si="9"/>
        <v>IC.CP.050117</v>
      </c>
      <c r="K73" s="36" t="s">
        <v>5637</v>
      </c>
      <c r="L73" t="str">
        <f t="shared" si="5"/>
        <v>Evaluate for orthostasis</v>
      </c>
      <c r="M73" s="38" t="str">
        <f t="shared" si="6"/>
        <v>PI.IC.CP.050117.01</v>
      </c>
      <c r="N73" s="38"/>
      <c r="O73" s="38" t="str">
        <f t="shared" si="7"/>
        <v>PH.IC.CP.050117.01</v>
      </c>
      <c r="Q73" s="38" t="str">
        <f t="shared" si="8"/>
        <v>CL.IC.CP.050117.01</v>
      </c>
      <c r="AB73" t="s">
        <v>1201</v>
      </c>
      <c r="AC73">
        <v>1156</v>
      </c>
      <c r="AD73"/>
    </row>
    <row r="74" spans="1:30" ht="15">
      <c r="A74" t="s">
        <v>1198</v>
      </c>
      <c r="C74" s="31" t="s">
        <v>1200</v>
      </c>
      <c r="E74" s="31" t="s">
        <v>5637</v>
      </c>
      <c r="F74" s="29" t="s">
        <v>1041</v>
      </c>
      <c r="G74" s="29" t="s">
        <v>1119</v>
      </c>
      <c r="H74" s="36" t="s">
        <v>1120</v>
      </c>
      <c r="J74" s="37" t="str">
        <f t="shared" si="9"/>
        <v>IC.CP.050118</v>
      </c>
      <c r="K74" s="36" t="s">
        <v>5637</v>
      </c>
      <c r="L74" t="str">
        <f t="shared" si="5"/>
        <v>Problem: Potential for Falling Other:</v>
      </c>
      <c r="M74" s="38" t="str">
        <f t="shared" si="6"/>
        <v>PI.IC.CP.050118.01</v>
      </c>
      <c r="N74" s="38"/>
      <c r="O74" s="38" t="str">
        <f t="shared" si="7"/>
        <v>PH.IC.CP.050118.01</v>
      </c>
      <c r="Q74" s="38" t="str">
        <f t="shared" si="8"/>
        <v>CL.IC.CP.050118.01</v>
      </c>
      <c r="AB74" t="s">
        <v>1201</v>
      </c>
      <c r="AC74">
        <v>1156</v>
      </c>
      <c r="AD74"/>
    </row>
    <row r="75" spans="1:30" ht="15">
      <c r="A75" t="s">
        <v>1198</v>
      </c>
      <c r="C75" s="31" t="s">
        <v>1200</v>
      </c>
      <c r="D75" s="29" t="s">
        <v>1101</v>
      </c>
      <c r="E75" s="31" t="s">
        <v>971</v>
      </c>
      <c r="F75" s="29" t="s">
        <v>1101</v>
      </c>
      <c r="G75" s="29" t="s">
        <v>1897</v>
      </c>
      <c r="H75" s="36" t="s">
        <v>5637</v>
      </c>
      <c r="J75" s="37" t="str">
        <f t="shared" si="9"/>
        <v>IC.CP.050201</v>
      </c>
      <c r="K75" s="36" t="s">
        <v>5637</v>
      </c>
      <c r="L75" t="str">
        <f t="shared" si="5"/>
        <v>Prevention of falls and injury associated with falls</v>
      </c>
      <c r="M75" s="38" t="str">
        <f t="shared" si="6"/>
        <v>PI.IC.CP.050201.01</v>
      </c>
      <c r="N75" s="38"/>
      <c r="O75" s="38" t="str">
        <f t="shared" si="7"/>
        <v>PH.IC.CP.050201.01</v>
      </c>
      <c r="Q75" s="38" t="str">
        <f t="shared" si="8"/>
        <v>CL.IC.CP.050201.01</v>
      </c>
      <c r="AB75" t="s">
        <v>1201</v>
      </c>
      <c r="AC75">
        <v>1156</v>
      </c>
      <c r="AD75"/>
    </row>
    <row r="76" spans="1:30" ht="15">
      <c r="A76" t="s">
        <v>1198</v>
      </c>
      <c r="C76" s="31" t="s">
        <v>1200</v>
      </c>
      <c r="E76" s="31" t="s">
        <v>971</v>
      </c>
      <c r="F76" s="29" t="s">
        <v>1101</v>
      </c>
      <c r="G76" s="29" t="s">
        <v>1121</v>
      </c>
      <c r="H76" s="36" t="s">
        <v>971</v>
      </c>
      <c r="J76" s="37" t="str">
        <f t="shared" si="9"/>
        <v>IC.CP.050202</v>
      </c>
      <c r="K76" s="36" t="s">
        <v>5637</v>
      </c>
      <c r="L76" t="str">
        <f t="shared" si="5"/>
        <v>Outcome: Potential for Falling Other:</v>
      </c>
      <c r="M76" s="38" t="str">
        <f t="shared" si="6"/>
        <v>PI.IC.CP.050202.01</v>
      </c>
      <c r="N76" s="38"/>
      <c r="O76" s="38" t="str">
        <f t="shared" si="7"/>
        <v>PH.IC.CP.050202.01</v>
      </c>
      <c r="Q76" s="38" t="str">
        <f t="shared" si="8"/>
        <v>CL.IC.CP.050202.01</v>
      </c>
      <c r="AB76" t="s">
        <v>1201</v>
      </c>
      <c r="AC76">
        <v>1156</v>
      </c>
      <c r="AD76"/>
    </row>
    <row r="77" spans="1:30" ht="15">
      <c r="A77" t="s">
        <v>1198</v>
      </c>
      <c r="B77" s="29" t="s">
        <v>1122</v>
      </c>
      <c r="C77" s="31" t="s">
        <v>1123</v>
      </c>
      <c r="D77" s="29" t="s">
        <v>1042</v>
      </c>
      <c r="E77" s="31" t="s">
        <v>5637</v>
      </c>
      <c r="F77" s="29" t="s">
        <v>1042</v>
      </c>
      <c r="G77" s="29" t="s">
        <v>1898</v>
      </c>
      <c r="H77" s="36" t="s">
        <v>11848</v>
      </c>
      <c r="J77" s="37" t="str">
        <f t="shared" si="9"/>
        <v>IC.CP.060101</v>
      </c>
      <c r="K77" s="36" t="s">
        <v>5637</v>
      </c>
      <c r="L77" t="str">
        <f t="shared" si="5"/>
        <v>Question patient about sleep disruption</v>
      </c>
      <c r="M77" s="38" t="str">
        <f t="shared" si="6"/>
        <v>PI.IC.CP.060101.01</v>
      </c>
      <c r="N77" s="38"/>
      <c r="O77" s="38" t="str">
        <f t="shared" si="7"/>
        <v>PH.IC.CP.060101.01</v>
      </c>
      <c r="Q77" s="38" t="str">
        <f t="shared" si="8"/>
        <v>CL.IC.CP.060101.01</v>
      </c>
      <c r="AB77" t="s">
        <v>1201</v>
      </c>
      <c r="AC77">
        <v>1156</v>
      </c>
      <c r="AD77"/>
    </row>
    <row r="78" spans="1:30" ht="15">
      <c r="A78" t="s">
        <v>1198</v>
      </c>
      <c r="C78" s="31" t="s">
        <v>1123</v>
      </c>
      <c r="E78" s="31" t="s">
        <v>5637</v>
      </c>
      <c r="F78" s="29" t="s">
        <v>1042</v>
      </c>
      <c r="G78" s="29" t="s">
        <v>1899</v>
      </c>
      <c r="H78" s="36" t="s">
        <v>12030</v>
      </c>
      <c r="J78" s="37" t="str">
        <f t="shared" si="9"/>
        <v>IC.CP.060102</v>
      </c>
      <c r="K78" s="36" t="s">
        <v>5637</v>
      </c>
      <c r="L78" t="str">
        <f t="shared" si="5"/>
        <v>Assess sedation; respiratory status</v>
      </c>
      <c r="M78" s="38" t="str">
        <f t="shared" si="6"/>
        <v>PI.IC.CP.060102.01</v>
      </c>
      <c r="N78" s="38"/>
      <c r="O78" s="38" t="str">
        <f t="shared" si="7"/>
        <v>PH.IC.CP.060102.01</v>
      </c>
      <c r="Q78" s="38" t="str">
        <f t="shared" si="8"/>
        <v>CL.IC.CP.060102.01</v>
      </c>
      <c r="AB78" t="s">
        <v>1201</v>
      </c>
      <c r="AC78">
        <v>1156</v>
      </c>
      <c r="AD78"/>
    </row>
    <row r="79" spans="1:30" ht="15">
      <c r="A79" t="s">
        <v>1198</v>
      </c>
      <c r="C79" s="31" t="s">
        <v>1123</v>
      </c>
      <c r="E79" s="31" t="s">
        <v>5637</v>
      </c>
      <c r="F79" s="29" t="s">
        <v>1042</v>
      </c>
      <c r="G79" s="29" t="s">
        <v>1900</v>
      </c>
      <c r="H79" s="36" t="s">
        <v>12032</v>
      </c>
      <c r="J79" s="37" t="str">
        <f t="shared" si="9"/>
        <v>IC.CP.060103</v>
      </c>
      <c r="K79" s="36" t="s">
        <v>5637</v>
      </c>
      <c r="L79" t="str">
        <f t="shared" si="5"/>
        <v>Evaluate effectiveness of meds</v>
      </c>
      <c r="M79" s="38" t="str">
        <f t="shared" si="6"/>
        <v>PI.IC.CP.060103.01</v>
      </c>
      <c r="N79" s="38"/>
      <c r="O79" s="38" t="str">
        <f t="shared" si="7"/>
        <v>PH.IC.CP.060103.01</v>
      </c>
      <c r="Q79" s="38" t="str">
        <f t="shared" si="8"/>
        <v>CL.IC.CP.060103.01</v>
      </c>
      <c r="AB79" t="s">
        <v>1201</v>
      </c>
      <c r="AC79">
        <v>1156</v>
      </c>
      <c r="AD79"/>
    </row>
    <row r="80" spans="1:30" ht="15">
      <c r="A80" t="s">
        <v>1198</v>
      </c>
      <c r="C80" s="31" t="s">
        <v>1123</v>
      </c>
      <c r="E80" s="31" t="s">
        <v>5637</v>
      </c>
      <c r="F80" s="29" t="s">
        <v>1042</v>
      </c>
      <c r="G80" s="29" t="s">
        <v>1911</v>
      </c>
      <c r="H80" s="36" t="s">
        <v>12028</v>
      </c>
      <c r="J80" s="37" t="str">
        <f t="shared" si="9"/>
        <v>IC.CP.060104</v>
      </c>
      <c r="K80" s="36" t="s">
        <v>5637</v>
      </c>
      <c r="L80" t="str">
        <f t="shared" si="5"/>
        <v>Assume pain; treat when pathological condition present</v>
      </c>
      <c r="M80" s="38" t="str">
        <f t="shared" si="6"/>
        <v>PI.IC.CP.060104.01</v>
      </c>
      <c r="N80" s="38"/>
      <c r="O80" s="38" t="str">
        <f t="shared" si="7"/>
        <v>PH.IC.CP.060104.01</v>
      </c>
      <c r="Q80" s="38" t="str">
        <f t="shared" si="8"/>
        <v>CL.IC.CP.060104.01</v>
      </c>
      <c r="AB80" t="s">
        <v>1201</v>
      </c>
      <c r="AC80">
        <v>1156</v>
      </c>
      <c r="AD80"/>
    </row>
    <row r="81" spans="1:30" ht="15">
      <c r="A81" t="s">
        <v>1198</v>
      </c>
      <c r="C81" s="31" t="s">
        <v>1123</v>
      </c>
      <c r="E81" s="31" t="s">
        <v>5637</v>
      </c>
      <c r="F81" s="29" t="s">
        <v>1042</v>
      </c>
      <c r="G81" s="29" t="s">
        <v>1997</v>
      </c>
      <c r="H81" s="36" t="s">
        <v>12210</v>
      </c>
      <c r="J81" s="37" t="str">
        <f t="shared" si="9"/>
        <v>IC.CP.060105</v>
      </c>
      <c r="K81" s="36" t="s">
        <v>5637</v>
      </c>
      <c r="L81" t="str">
        <f t="shared" si="5"/>
        <v>Monitor for non-verbal signs of pain</v>
      </c>
      <c r="M81" s="38" t="str">
        <f t="shared" si="6"/>
        <v>PI.IC.CP.060105.01</v>
      </c>
      <c r="N81" s="38"/>
      <c r="O81" s="38" t="str">
        <f t="shared" si="7"/>
        <v>PH.IC.CP.060105.01</v>
      </c>
      <c r="Q81" s="38" t="str">
        <f t="shared" si="8"/>
        <v>CL.IC.CP.060105.01</v>
      </c>
      <c r="AB81" t="s">
        <v>1201</v>
      </c>
      <c r="AC81">
        <v>1156</v>
      </c>
      <c r="AD81"/>
    </row>
    <row r="82" spans="1:30" ht="15">
      <c r="A82" t="s">
        <v>1198</v>
      </c>
      <c r="C82" s="31" t="s">
        <v>1123</v>
      </c>
      <c r="E82" s="31" t="s">
        <v>5637</v>
      </c>
      <c r="F82" s="29" t="s">
        <v>1042</v>
      </c>
      <c r="G82" s="29" t="s">
        <v>1998</v>
      </c>
      <c r="H82" s="36" t="s">
        <v>12212</v>
      </c>
      <c r="J82" s="37" t="str">
        <f t="shared" si="9"/>
        <v>IC.CP.060106</v>
      </c>
      <c r="K82" s="36" t="s">
        <v>5637</v>
      </c>
      <c r="L82" t="str">
        <f t="shared" si="5"/>
        <v>Perform comprehensive pain assessment</v>
      </c>
      <c r="M82" s="38" t="str">
        <f t="shared" si="6"/>
        <v>PI.IC.CP.060106.01</v>
      </c>
      <c r="N82" s="38"/>
      <c r="O82" s="38" t="str">
        <f t="shared" si="7"/>
        <v>PH.IC.CP.060106.01</v>
      </c>
      <c r="Q82" s="38" t="str">
        <f t="shared" si="8"/>
        <v>CL.IC.CP.060106.01</v>
      </c>
      <c r="AB82" t="s">
        <v>1201</v>
      </c>
      <c r="AC82">
        <v>1156</v>
      </c>
      <c r="AD82"/>
    </row>
    <row r="83" spans="1:30" ht="15">
      <c r="A83" t="s">
        <v>1198</v>
      </c>
      <c r="C83" s="31" t="s">
        <v>1123</v>
      </c>
      <c r="E83" s="31" t="s">
        <v>5637</v>
      </c>
      <c r="F83" s="29" t="s">
        <v>1042</v>
      </c>
      <c r="G83" s="29" t="s">
        <v>1990</v>
      </c>
      <c r="H83" s="36" t="s">
        <v>12225</v>
      </c>
      <c r="J83" s="37" t="str">
        <f t="shared" si="9"/>
        <v>IC.CP.060107</v>
      </c>
      <c r="K83" s="36" t="s">
        <v>5637</v>
      </c>
      <c r="L83" t="str">
        <f t="shared" si="5"/>
        <v>Non-pharmacological interventions when possible</v>
      </c>
      <c r="M83" s="38" t="str">
        <f t="shared" si="6"/>
        <v>PI.IC.CP.060107.01</v>
      </c>
      <c r="N83" s="38"/>
      <c r="O83" s="38" t="str">
        <f t="shared" si="7"/>
        <v>PH.IC.CP.060107.01</v>
      </c>
      <c r="Q83" s="38" t="str">
        <f t="shared" si="8"/>
        <v>CL.IC.CP.060107.01</v>
      </c>
      <c r="AB83" t="s">
        <v>1201</v>
      </c>
      <c r="AC83">
        <v>1156</v>
      </c>
      <c r="AD83"/>
    </row>
    <row r="84" spans="1:30" ht="15">
      <c r="A84" t="s">
        <v>1198</v>
      </c>
      <c r="C84" s="31" t="s">
        <v>1123</v>
      </c>
      <c r="E84" s="31" t="s">
        <v>5637</v>
      </c>
      <c r="F84" s="29" t="s">
        <v>1042</v>
      </c>
      <c r="G84" s="29" t="s">
        <v>1991</v>
      </c>
      <c r="H84" s="36" t="s">
        <v>11638</v>
      </c>
      <c r="J84" s="37" t="str">
        <f t="shared" si="9"/>
        <v>IC.CP.060108</v>
      </c>
      <c r="K84" s="36" t="s">
        <v>5637</v>
      </c>
      <c r="L84" t="str">
        <f t="shared" si="5"/>
        <v>Provide PCA  when appropriate</v>
      </c>
      <c r="M84" s="38" t="str">
        <f t="shared" si="6"/>
        <v>PI.IC.CP.060108.01</v>
      </c>
      <c r="N84" s="38"/>
      <c r="O84" s="38" t="str">
        <f t="shared" si="7"/>
        <v>PH.IC.CP.060108.01</v>
      </c>
      <c r="Q84" s="38" t="str">
        <f t="shared" si="8"/>
        <v>CL.IC.CP.060108.01</v>
      </c>
      <c r="AB84" t="s">
        <v>1201</v>
      </c>
      <c r="AC84">
        <v>1156</v>
      </c>
      <c r="AD84"/>
    </row>
    <row r="85" spans="1:30" ht="15">
      <c r="A85" t="s">
        <v>1198</v>
      </c>
      <c r="C85" s="31" t="s">
        <v>1123</v>
      </c>
      <c r="E85" s="31" t="s">
        <v>5637</v>
      </c>
      <c r="F85" s="29" t="s">
        <v>1042</v>
      </c>
      <c r="G85" s="29" t="s">
        <v>1992</v>
      </c>
      <c r="H85" s="36" t="s">
        <v>11639</v>
      </c>
      <c r="J85" s="37" t="str">
        <f t="shared" si="9"/>
        <v>IC.CP.060109</v>
      </c>
      <c r="K85" s="36" t="s">
        <v>5637</v>
      </c>
      <c r="L85" t="str">
        <f t="shared" si="5"/>
        <v>Administer analgesics using least invasive route</v>
      </c>
      <c r="M85" s="38" t="str">
        <f t="shared" si="6"/>
        <v>PI.IC.CP.060109.01</v>
      </c>
      <c r="N85" s="38"/>
      <c r="O85" s="38" t="str">
        <f t="shared" si="7"/>
        <v>PH.IC.CP.060109.01</v>
      </c>
      <c r="Q85" s="38" t="str">
        <f t="shared" si="8"/>
        <v>CL.IC.CP.060109.01</v>
      </c>
      <c r="AB85" t="s">
        <v>1201</v>
      </c>
      <c r="AC85">
        <v>1156</v>
      </c>
      <c r="AD85"/>
    </row>
    <row r="86" spans="1:30" ht="15">
      <c r="A86" t="s">
        <v>1198</v>
      </c>
      <c r="C86" s="31" t="s">
        <v>1123</v>
      </c>
      <c r="E86" s="31" t="s">
        <v>5637</v>
      </c>
      <c r="F86" s="29" t="s">
        <v>1042</v>
      </c>
      <c r="G86" s="29" t="s">
        <v>1993</v>
      </c>
      <c r="H86" s="36" t="s">
        <v>11829</v>
      </c>
      <c r="J86" s="37" t="str">
        <f t="shared" si="9"/>
        <v>IC.CP.060110</v>
      </c>
      <c r="K86" s="36" t="s">
        <v>5637</v>
      </c>
      <c r="L86" t="str">
        <f t="shared" si="5"/>
        <v>Analgesia before pain becomes severe</v>
      </c>
      <c r="M86" s="38" t="str">
        <f t="shared" si="6"/>
        <v>PI.IC.CP.060110.01</v>
      </c>
      <c r="N86" s="38"/>
      <c r="O86" s="38" t="str">
        <f t="shared" si="7"/>
        <v>PH.IC.CP.060110.01</v>
      </c>
      <c r="Q86" s="38" t="str">
        <f t="shared" si="8"/>
        <v>CL.IC.CP.060110.01</v>
      </c>
      <c r="AB86" t="s">
        <v>1201</v>
      </c>
      <c r="AC86">
        <v>1156</v>
      </c>
      <c r="AD86"/>
    </row>
    <row r="87" spans="1:30" ht="15">
      <c r="A87" t="s">
        <v>1198</v>
      </c>
      <c r="C87" s="31" t="s">
        <v>1123</v>
      </c>
      <c r="E87" s="31" t="s">
        <v>5637</v>
      </c>
      <c r="F87" s="29" t="s">
        <v>1042</v>
      </c>
      <c r="G87" s="29" t="s">
        <v>1994</v>
      </c>
      <c r="H87" s="36" t="s">
        <v>12099</v>
      </c>
      <c r="J87" s="37" t="str">
        <f t="shared" si="9"/>
        <v>IC.CP.060111</v>
      </c>
      <c r="K87" s="36" t="s">
        <v>5637</v>
      </c>
      <c r="L87" t="str">
        <f t="shared" si="5"/>
        <v xml:space="preserve">Attempt minimal pain level </v>
      </c>
      <c r="M87" s="38" t="str">
        <f t="shared" si="6"/>
        <v>PI.IC.CP.060111.01</v>
      </c>
      <c r="N87" s="38"/>
      <c r="O87" s="38" t="str">
        <f t="shared" si="7"/>
        <v>PH.IC.CP.060111.01</v>
      </c>
      <c r="Q87" s="38" t="str">
        <f t="shared" si="8"/>
        <v>CL.IC.CP.060111.01</v>
      </c>
      <c r="AB87" t="s">
        <v>1201</v>
      </c>
      <c r="AC87">
        <v>1156</v>
      </c>
      <c r="AD87"/>
    </row>
    <row r="88" spans="1:30" ht="15">
      <c r="A88" t="s">
        <v>1198</v>
      </c>
      <c r="C88" s="31" t="s">
        <v>1123</v>
      </c>
      <c r="E88" s="31" t="s">
        <v>5637</v>
      </c>
      <c r="F88" s="29" t="s">
        <v>1042</v>
      </c>
      <c r="G88" s="29" t="s">
        <v>1995</v>
      </c>
      <c r="H88" s="36" t="s">
        <v>12100</v>
      </c>
      <c r="J88" s="37" t="str">
        <f t="shared" si="9"/>
        <v>IC.CP.060112</v>
      </c>
      <c r="K88" s="36" t="s">
        <v>5637</v>
      </c>
      <c r="L88" t="str">
        <f t="shared" si="5"/>
        <v>Discuss fears of undertreated pain, overdose, addiction</v>
      </c>
      <c r="M88" s="38" t="str">
        <f t="shared" si="6"/>
        <v>PI.IC.CP.060112.01</v>
      </c>
      <c r="N88" s="38"/>
      <c r="O88" s="38" t="str">
        <f t="shared" si="7"/>
        <v>PH.IC.CP.060112.01</v>
      </c>
      <c r="Q88" s="38" t="str">
        <f t="shared" si="8"/>
        <v>CL.IC.CP.060112.01</v>
      </c>
      <c r="AB88" t="s">
        <v>1201</v>
      </c>
      <c r="AC88">
        <v>1156</v>
      </c>
      <c r="AD88"/>
    </row>
    <row r="89" spans="1:30" ht="15">
      <c r="A89" t="s">
        <v>1198</v>
      </c>
      <c r="C89" s="31" t="s">
        <v>1123</v>
      </c>
      <c r="E89" s="31" t="s">
        <v>5637</v>
      </c>
      <c r="F89" s="29" t="s">
        <v>1042</v>
      </c>
      <c r="G89" s="29" t="s">
        <v>13225</v>
      </c>
      <c r="H89" s="36" t="s">
        <v>977</v>
      </c>
      <c r="J89" s="37" t="str">
        <f t="shared" si="9"/>
        <v>IC.CP.060113</v>
      </c>
      <c r="K89" s="36" t="s">
        <v>5637</v>
      </c>
      <c r="L89" t="str">
        <f t="shared" si="5"/>
        <v>Consider cultural influences when assessing pain</v>
      </c>
      <c r="M89" s="38" t="str">
        <f t="shared" si="6"/>
        <v>PI.IC.CP.060113.01</v>
      </c>
      <c r="N89" s="38"/>
      <c r="O89" s="38" t="str">
        <f t="shared" si="7"/>
        <v>PH.IC.CP.060113.01</v>
      </c>
      <c r="Q89" s="38" t="str">
        <f t="shared" si="8"/>
        <v>CL.IC.CP.060113.01</v>
      </c>
      <c r="AB89" t="s">
        <v>1201</v>
      </c>
      <c r="AC89">
        <v>1156</v>
      </c>
      <c r="AD89"/>
    </row>
    <row r="90" spans="1:30" ht="15">
      <c r="A90" t="s">
        <v>1198</v>
      </c>
      <c r="C90" s="31" t="s">
        <v>1123</v>
      </c>
      <c r="E90" s="31" t="s">
        <v>5637</v>
      </c>
      <c r="F90" s="29" t="s">
        <v>1042</v>
      </c>
      <c r="G90" s="29" t="s">
        <v>1124</v>
      </c>
      <c r="H90" s="36" t="s">
        <v>978</v>
      </c>
      <c r="J90" s="37" t="str">
        <f t="shared" si="9"/>
        <v>IC.CP.060114</v>
      </c>
      <c r="K90" s="36" t="s">
        <v>5637</v>
      </c>
      <c r="L90" t="str">
        <f t="shared" si="5"/>
        <v>Problem: Acute Pain Other:</v>
      </c>
      <c r="M90" s="38" t="str">
        <f t="shared" si="6"/>
        <v>PI.IC.CP.060114.01</v>
      </c>
      <c r="N90" s="38"/>
      <c r="O90" s="38" t="str">
        <f t="shared" si="7"/>
        <v>PH.IC.CP.060114.01</v>
      </c>
      <c r="Q90" s="38" t="str">
        <f t="shared" si="8"/>
        <v>CL.IC.CP.060114.01</v>
      </c>
      <c r="AB90" t="s">
        <v>1201</v>
      </c>
      <c r="AC90">
        <v>1156</v>
      </c>
      <c r="AD90"/>
    </row>
    <row r="91" spans="1:30" ht="15">
      <c r="A91" t="s">
        <v>1198</v>
      </c>
      <c r="C91" s="31" t="s">
        <v>1123</v>
      </c>
      <c r="D91" s="29" t="s">
        <v>1102</v>
      </c>
      <c r="E91" s="31" t="s">
        <v>971</v>
      </c>
      <c r="F91" s="29" t="s">
        <v>1102</v>
      </c>
      <c r="G91" s="29" t="s">
        <v>2093</v>
      </c>
      <c r="H91" s="36" t="s">
        <v>5637</v>
      </c>
      <c r="J91" s="37" t="str">
        <f t="shared" si="9"/>
        <v>IC.CP.060201</v>
      </c>
      <c r="K91" s="36" t="s">
        <v>5637</v>
      </c>
      <c r="L91" t="str">
        <f t="shared" si="5"/>
        <v>Alleviation of pain to level acceptable to patient</v>
      </c>
      <c r="M91" s="38" t="str">
        <f t="shared" si="6"/>
        <v>PI.IC.CP.060201.01</v>
      </c>
      <c r="N91" s="38"/>
      <c r="O91" s="38" t="str">
        <f t="shared" si="7"/>
        <v>PH.IC.CP.060201.01</v>
      </c>
      <c r="Q91" s="38" t="str">
        <f t="shared" si="8"/>
        <v>CL.IC.CP.060201.01</v>
      </c>
      <c r="AB91" t="s">
        <v>1201</v>
      </c>
      <c r="AC91">
        <v>1156</v>
      </c>
      <c r="AD91"/>
    </row>
    <row r="92" spans="1:30" ht="15">
      <c r="A92" t="s">
        <v>1198</v>
      </c>
      <c r="C92" s="31" t="s">
        <v>1123</v>
      </c>
      <c r="E92" s="31" t="s">
        <v>971</v>
      </c>
      <c r="F92" s="29" t="s">
        <v>1102</v>
      </c>
      <c r="G92" s="29" t="s">
        <v>1125</v>
      </c>
      <c r="H92" s="36" t="s">
        <v>971</v>
      </c>
      <c r="J92" s="37" t="str">
        <f t="shared" si="9"/>
        <v>IC.CP.060202</v>
      </c>
      <c r="K92" s="36" t="s">
        <v>5637</v>
      </c>
      <c r="L92" t="str">
        <f t="shared" si="5"/>
        <v>Outcome: Acute Pain Other:</v>
      </c>
      <c r="M92" s="38" t="str">
        <f t="shared" si="6"/>
        <v>PI.IC.CP.060202.01</v>
      </c>
      <c r="N92" s="38"/>
      <c r="O92" s="38" t="str">
        <f t="shared" si="7"/>
        <v>PH.IC.CP.060202.01</v>
      </c>
      <c r="Q92" s="38" t="str">
        <f t="shared" si="8"/>
        <v>CL.IC.CP.060202.01</v>
      </c>
      <c r="AB92" t="s">
        <v>1201</v>
      </c>
      <c r="AC92">
        <v>1156</v>
      </c>
      <c r="AD92"/>
    </row>
    <row r="93" spans="1:30" ht="15">
      <c r="A93" t="s">
        <v>1198</v>
      </c>
      <c r="B93" s="29" t="s">
        <v>1269</v>
      </c>
      <c r="C93" s="31" t="s">
        <v>1270</v>
      </c>
      <c r="D93" s="29" t="s">
        <v>1043</v>
      </c>
      <c r="E93" s="31" t="s">
        <v>5637</v>
      </c>
      <c r="F93" s="29" t="s">
        <v>1043</v>
      </c>
      <c r="G93" s="29" t="s">
        <v>2094</v>
      </c>
      <c r="H93" s="36" t="s">
        <v>11848</v>
      </c>
      <c r="J93" s="37" t="str">
        <f t="shared" si="9"/>
        <v>IC.CP.070101</v>
      </c>
      <c r="K93" s="36" t="s">
        <v>5637</v>
      </c>
      <c r="L93" t="str">
        <f t="shared" si="5"/>
        <v xml:space="preserve">Administer supplemental oxygen , CPAP, BiPAP </v>
      </c>
      <c r="M93" s="38" t="str">
        <f t="shared" si="6"/>
        <v>PI.IC.CP.070101.01</v>
      </c>
      <c r="N93" s="38"/>
      <c r="O93" s="38" t="str">
        <f t="shared" si="7"/>
        <v>PH.IC.CP.070101.01</v>
      </c>
      <c r="Q93" s="38" t="str">
        <f t="shared" si="8"/>
        <v>CL.IC.CP.070101.01</v>
      </c>
      <c r="AB93" t="s">
        <v>1201</v>
      </c>
      <c r="AC93">
        <v>1156</v>
      </c>
      <c r="AD93"/>
    </row>
    <row r="94" spans="1:30" ht="15">
      <c r="A94" t="s">
        <v>1198</v>
      </c>
      <c r="C94" s="31" t="s">
        <v>1270</v>
      </c>
      <c r="E94" s="31" t="s">
        <v>5637</v>
      </c>
      <c r="F94" s="29" t="s">
        <v>1043</v>
      </c>
      <c r="G94" s="29" t="s">
        <v>2095</v>
      </c>
      <c r="H94" s="36" t="s">
        <v>12030</v>
      </c>
      <c r="J94" s="37" t="str">
        <f t="shared" si="9"/>
        <v>IC.CP.070102</v>
      </c>
      <c r="K94" s="36" t="s">
        <v>5637</v>
      </c>
      <c r="L94" t="str">
        <f t="shared" si="5"/>
        <v>Educate on risks from anti-anxiety; narcotic meds</v>
      </c>
      <c r="M94" s="38" t="str">
        <f t="shared" si="6"/>
        <v>PI.IC.CP.070102.01</v>
      </c>
      <c r="N94" s="38"/>
      <c r="O94" s="38" t="str">
        <f t="shared" si="7"/>
        <v>PH.IC.CP.070102.01</v>
      </c>
      <c r="Q94" s="38" t="str">
        <f t="shared" si="8"/>
        <v>CL.IC.CP.070102.01</v>
      </c>
      <c r="AB94" t="s">
        <v>1201</v>
      </c>
      <c r="AC94">
        <v>1156</v>
      </c>
      <c r="AD94"/>
    </row>
    <row r="95" spans="1:30" ht="15">
      <c r="A95" t="s">
        <v>1198</v>
      </c>
      <c r="C95" s="31" t="s">
        <v>1270</v>
      </c>
      <c r="E95" s="31" t="s">
        <v>5637</v>
      </c>
      <c r="F95" s="29" t="s">
        <v>1043</v>
      </c>
      <c r="G95" s="29" t="s">
        <v>2096</v>
      </c>
      <c r="H95" s="36" t="s">
        <v>12032</v>
      </c>
      <c r="J95" s="37" t="str">
        <f t="shared" si="9"/>
        <v>IC.CP.070103</v>
      </c>
      <c r="K95" s="36" t="s">
        <v>5637</v>
      </c>
      <c r="L95" t="str">
        <f t="shared" si="5"/>
        <v>Assess chest wall movement/shape; auscultate breath sounds</v>
      </c>
      <c r="M95" s="38" t="str">
        <f t="shared" si="6"/>
        <v>PI.IC.CP.070103.01</v>
      </c>
      <c r="N95" s="38"/>
      <c r="O95" s="38" t="str">
        <f t="shared" si="7"/>
        <v>PH.IC.CP.070103.01</v>
      </c>
      <c r="Q95" s="38" t="str">
        <f t="shared" si="8"/>
        <v>CL.IC.CP.070103.01</v>
      </c>
      <c r="AB95" t="s">
        <v>1201</v>
      </c>
      <c r="AC95">
        <v>1156</v>
      </c>
      <c r="AD95"/>
    </row>
    <row r="96" spans="1:30" ht="15">
      <c r="A96" t="s">
        <v>1198</v>
      </c>
      <c r="C96" s="31" t="s">
        <v>1270</v>
      </c>
      <c r="E96" s="31" t="s">
        <v>5637</v>
      </c>
      <c r="F96" s="29" t="s">
        <v>1043</v>
      </c>
      <c r="G96" s="29" t="s">
        <v>2097</v>
      </c>
      <c r="H96" s="36" t="s">
        <v>12028</v>
      </c>
      <c r="J96" s="37" t="str">
        <f t="shared" si="9"/>
        <v>IC.CP.070104</v>
      </c>
      <c r="K96" s="36" t="s">
        <v>5637</v>
      </c>
      <c r="L96" t="str">
        <f t="shared" si="5"/>
        <v>Assist patient assume position of choice</v>
      </c>
      <c r="M96" s="38" t="str">
        <f t="shared" si="6"/>
        <v>PI.IC.CP.070104.01</v>
      </c>
      <c r="N96" s="38"/>
      <c r="O96" s="38" t="str">
        <f t="shared" si="7"/>
        <v>PH.IC.CP.070104.01</v>
      </c>
      <c r="Q96" s="38" t="str">
        <f t="shared" si="8"/>
        <v>CL.IC.CP.070104.01</v>
      </c>
      <c r="AB96" t="s">
        <v>1201</v>
      </c>
      <c r="AC96">
        <v>1156</v>
      </c>
      <c r="AD96"/>
    </row>
    <row r="97" spans="1:30" ht="15">
      <c r="A97" t="s">
        <v>1198</v>
      </c>
      <c r="C97" s="31" t="s">
        <v>1270</v>
      </c>
      <c r="E97" s="31" t="s">
        <v>5637</v>
      </c>
      <c r="F97" s="29" t="s">
        <v>1043</v>
      </c>
      <c r="G97" s="29" t="s">
        <v>2212</v>
      </c>
      <c r="H97" s="36" t="s">
        <v>12210</v>
      </c>
      <c r="J97" s="37" t="str">
        <f t="shared" si="9"/>
        <v>IC.CP.070105</v>
      </c>
      <c r="K97" s="36" t="s">
        <v>5637</v>
      </c>
      <c r="L97" t="str">
        <f t="shared" si="5"/>
        <v>Encourage expectoration/suction when indicated</v>
      </c>
      <c r="M97" s="38" t="str">
        <f t="shared" si="6"/>
        <v>PI.IC.CP.070105.01</v>
      </c>
      <c r="N97" s="38"/>
      <c r="O97" s="38" t="str">
        <f t="shared" si="7"/>
        <v>PH.IC.CP.070105.01</v>
      </c>
      <c r="Q97" s="38" t="str">
        <f t="shared" si="8"/>
        <v>CL.IC.CP.070105.01</v>
      </c>
      <c r="AB97" t="s">
        <v>1201</v>
      </c>
      <c r="AC97">
        <v>1156</v>
      </c>
      <c r="AD97"/>
    </row>
    <row r="98" spans="1:30" ht="15">
      <c r="A98" t="s">
        <v>1198</v>
      </c>
      <c r="C98" s="31" t="s">
        <v>1270</v>
      </c>
      <c r="E98" s="31" t="s">
        <v>5637</v>
      </c>
      <c r="F98" s="29" t="s">
        <v>1043</v>
      </c>
      <c r="G98" s="29" t="s">
        <v>2213</v>
      </c>
      <c r="H98" s="36" t="s">
        <v>12212</v>
      </c>
      <c r="J98" s="37" t="str">
        <f t="shared" si="9"/>
        <v>IC.CP.070106</v>
      </c>
      <c r="K98" s="36" t="s">
        <v>5637</v>
      </c>
      <c r="L98" t="str">
        <f t="shared" si="5"/>
        <v>Encourage abdominal/pursed-lip breathing</v>
      </c>
      <c r="M98" s="38" t="str">
        <f t="shared" si="6"/>
        <v>PI.IC.CP.070106.01</v>
      </c>
      <c r="N98" s="38"/>
      <c r="O98" s="38" t="str">
        <f t="shared" si="7"/>
        <v>PH.IC.CP.070106.01</v>
      </c>
      <c r="Q98" s="38" t="str">
        <f t="shared" si="8"/>
        <v>CL.IC.CP.070106.01</v>
      </c>
      <c r="AB98" t="s">
        <v>1201</v>
      </c>
      <c r="AC98">
        <v>1156</v>
      </c>
      <c r="AD98"/>
    </row>
    <row r="99" spans="1:30" ht="15">
      <c r="A99" t="s">
        <v>1198</v>
      </c>
      <c r="C99" s="31" t="s">
        <v>1270</v>
      </c>
      <c r="E99" s="31" t="s">
        <v>5637</v>
      </c>
      <c r="F99" s="29" t="s">
        <v>1043</v>
      </c>
      <c r="G99" s="29" t="s">
        <v>2342</v>
      </c>
      <c r="H99" s="36" t="s">
        <v>12225</v>
      </c>
      <c r="J99" s="37" t="str">
        <f t="shared" si="9"/>
        <v>IC.CP.070107</v>
      </c>
      <c r="K99" s="36" t="s">
        <v>5637</v>
      </c>
      <c r="L99" t="str">
        <f t="shared" si="5"/>
        <v>Evaluate level of activity tolerance</v>
      </c>
      <c r="M99" s="38" t="str">
        <f t="shared" si="6"/>
        <v>PI.IC.CP.070107.01</v>
      </c>
      <c r="N99" s="38"/>
      <c r="O99" s="38" t="str">
        <f t="shared" si="7"/>
        <v>PH.IC.CP.070107.01</v>
      </c>
      <c r="Q99" s="38" t="str">
        <f t="shared" si="8"/>
        <v>CL.IC.CP.070107.01</v>
      </c>
      <c r="AB99" t="s">
        <v>1201</v>
      </c>
      <c r="AC99">
        <v>1156</v>
      </c>
      <c r="AD99"/>
    </row>
    <row r="100" spans="1:30" ht="15">
      <c r="A100" t="s">
        <v>1198</v>
      </c>
      <c r="C100" s="31" t="s">
        <v>1270</v>
      </c>
      <c r="E100" s="31" t="s">
        <v>5637</v>
      </c>
      <c r="F100" s="29" t="s">
        <v>1043</v>
      </c>
      <c r="G100" s="29" t="s">
        <v>2343</v>
      </c>
      <c r="H100" s="36" t="s">
        <v>11638</v>
      </c>
      <c r="J100" s="37" t="str">
        <f t="shared" si="9"/>
        <v>IC.CP.070108</v>
      </c>
      <c r="K100" s="36" t="s">
        <v>5637</v>
      </c>
      <c r="L100" t="str">
        <f t="shared" si="5"/>
        <v>Ensure access to fresh air/direct air onto face</v>
      </c>
      <c r="M100" s="38" t="str">
        <f t="shared" si="6"/>
        <v>PI.IC.CP.070108.01</v>
      </c>
      <c r="N100" s="38"/>
      <c r="O100" s="38" t="str">
        <f t="shared" si="7"/>
        <v>PH.IC.CP.070108.01</v>
      </c>
      <c r="Q100" s="38" t="str">
        <f t="shared" si="8"/>
        <v>CL.IC.CP.070108.01</v>
      </c>
      <c r="AB100" t="s">
        <v>1201</v>
      </c>
      <c r="AC100">
        <v>1156</v>
      </c>
      <c r="AD100"/>
    </row>
    <row r="101" spans="1:30" ht="15">
      <c r="A101" t="s">
        <v>1198</v>
      </c>
      <c r="C101" s="31" t="s">
        <v>1270</v>
      </c>
      <c r="E101" s="31" t="s">
        <v>5637</v>
      </c>
      <c r="F101" s="29" t="s">
        <v>1043</v>
      </c>
      <c r="G101" s="29" t="s">
        <v>2344</v>
      </c>
      <c r="H101" s="36" t="s">
        <v>11639</v>
      </c>
      <c r="J101" s="37" t="str">
        <f t="shared" si="9"/>
        <v>IC.CP.070109</v>
      </c>
      <c r="K101" s="36" t="s">
        <v>5637</v>
      </c>
      <c r="L101" t="str">
        <f t="shared" si="5"/>
        <v>Monitor vital signs, cardiac rhythm, pulse oximetry</v>
      </c>
      <c r="M101" s="38" t="str">
        <f t="shared" si="6"/>
        <v>PI.IC.CP.070109.01</v>
      </c>
      <c r="N101" s="38"/>
      <c r="O101" s="38" t="str">
        <f t="shared" si="7"/>
        <v>PH.IC.CP.070109.01</v>
      </c>
      <c r="Q101" s="38" t="str">
        <f t="shared" si="8"/>
        <v>CL.IC.CP.070109.01</v>
      </c>
      <c r="AB101" t="s">
        <v>1201</v>
      </c>
      <c r="AC101">
        <v>1156</v>
      </c>
      <c r="AD101"/>
    </row>
    <row r="102" spans="1:30" ht="15">
      <c r="A102" t="s">
        <v>1198</v>
      </c>
      <c r="C102" s="31" t="s">
        <v>1270</v>
      </c>
      <c r="E102" s="31" t="s">
        <v>5637</v>
      </c>
      <c r="F102" s="29" t="s">
        <v>1043</v>
      </c>
      <c r="G102" s="29" t="s">
        <v>2092</v>
      </c>
      <c r="H102" s="36" t="s">
        <v>11829</v>
      </c>
      <c r="J102" s="37" t="str">
        <f t="shared" si="9"/>
        <v>IC.CP.070110</v>
      </c>
      <c r="K102" s="36" t="s">
        <v>5637</v>
      </c>
      <c r="L102" t="str">
        <f t="shared" si="5"/>
        <v>Acknowledge/accept patient's self report of dyspnea</v>
      </c>
      <c r="M102" s="38" t="str">
        <f t="shared" si="6"/>
        <v>PI.IC.CP.070110.01</v>
      </c>
      <c r="N102" s="38"/>
      <c r="O102" s="38" t="str">
        <f t="shared" si="7"/>
        <v>PH.IC.CP.070110.01</v>
      </c>
      <c r="Q102" s="38" t="str">
        <f t="shared" si="8"/>
        <v>CL.IC.CP.070110.01</v>
      </c>
      <c r="AB102" t="s">
        <v>1201</v>
      </c>
      <c r="AC102">
        <v>1156</v>
      </c>
      <c r="AD102"/>
    </row>
    <row r="103" spans="1:30" ht="15">
      <c r="A103" t="s">
        <v>1198</v>
      </c>
      <c r="C103" s="31" t="s">
        <v>1270</v>
      </c>
      <c r="E103" s="31" t="s">
        <v>5637</v>
      </c>
      <c r="F103" s="29" t="s">
        <v>1043</v>
      </c>
      <c r="G103" s="29" t="s">
        <v>2090</v>
      </c>
      <c r="H103" s="36" t="s">
        <v>12099</v>
      </c>
      <c r="J103" s="37" t="str">
        <f t="shared" si="9"/>
        <v>IC.CP.070111</v>
      </c>
      <c r="K103" s="36" t="s">
        <v>5637</v>
      </c>
      <c r="L103" t="str">
        <f t="shared" si="5"/>
        <v>Provide supplemental humidification.</v>
      </c>
      <c r="M103" s="38" t="str">
        <f t="shared" si="6"/>
        <v>PI.IC.CP.070111.01</v>
      </c>
      <c r="N103" s="38"/>
      <c r="O103" s="38" t="str">
        <f t="shared" si="7"/>
        <v>PH.IC.CP.070111.01</v>
      </c>
      <c r="Q103" s="38" t="str">
        <f t="shared" si="8"/>
        <v>CL.IC.CP.070111.01</v>
      </c>
      <c r="AB103" t="s">
        <v>1201</v>
      </c>
      <c r="AC103">
        <v>1156</v>
      </c>
      <c r="AD103"/>
    </row>
    <row r="104" spans="1:30" ht="15">
      <c r="A104" t="s">
        <v>1198</v>
      </c>
      <c r="C104" s="31" t="s">
        <v>1270</v>
      </c>
      <c r="E104" s="31" t="s">
        <v>5637</v>
      </c>
      <c r="F104" s="29" t="s">
        <v>1043</v>
      </c>
      <c r="G104" s="29" t="s">
        <v>1271</v>
      </c>
      <c r="H104" s="36" t="s">
        <v>12100</v>
      </c>
      <c r="J104" s="37" t="str">
        <f t="shared" si="9"/>
        <v>IC.CP.070112</v>
      </c>
      <c r="K104" s="36" t="s">
        <v>5637</v>
      </c>
      <c r="L104" t="str">
        <f t="shared" si="5"/>
        <v>Problem: Chronic Obstructive Pulmonary Disease Other:</v>
      </c>
      <c r="M104" s="38" t="str">
        <f t="shared" si="6"/>
        <v>PI.IC.CP.070112.01</v>
      </c>
      <c r="N104" s="38"/>
      <c r="O104" s="38" t="str">
        <f t="shared" si="7"/>
        <v>PH.IC.CP.070112.01</v>
      </c>
      <c r="Q104" s="38" t="str">
        <f t="shared" si="8"/>
        <v>CL.IC.CP.070112.01</v>
      </c>
      <c r="AB104" t="s">
        <v>1201</v>
      </c>
      <c r="AC104">
        <v>1156</v>
      </c>
      <c r="AD104"/>
    </row>
    <row r="105" spans="1:30" ht="15">
      <c r="A105" t="s">
        <v>1198</v>
      </c>
      <c r="C105" s="31" t="s">
        <v>1270</v>
      </c>
      <c r="D105" s="29" t="s">
        <v>1103</v>
      </c>
      <c r="E105" s="31" t="s">
        <v>971</v>
      </c>
      <c r="F105" s="29" t="s">
        <v>1103</v>
      </c>
      <c r="G105" s="29" t="s">
        <v>1941</v>
      </c>
      <c r="H105" s="36" t="s">
        <v>5637</v>
      </c>
      <c r="J105" s="37" t="str">
        <f t="shared" si="9"/>
        <v>IC.CP.070201</v>
      </c>
      <c r="K105" s="36" t="s">
        <v>5637</v>
      </c>
      <c r="L105" t="str">
        <f t="shared" si="5"/>
        <v>Stabilization and/or improvement of respiratory status</v>
      </c>
      <c r="M105" s="38" t="str">
        <f t="shared" si="6"/>
        <v>PI.IC.CP.070201.01</v>
      </c>
      <c r="N105" s="38"/>
      <c r="O105" s="38" t="str">
        <f t="shared" si="7"/>
        <v>PH.IC.CP.070201.01</v>
      </c>
      <c r="Q105" s="38" t="str">
        <f t="shared" si="8"/>
        <v>CL.IC.CP.070201.01</v>
      </c>
      <c r="AB105" t="s">
        <v>1201</v>
      </c>
      <c r="AC105">
        <v>1156</v>
      </c>
      <c r="AD105"/>
    </row>
    <row r="106" spans="1:30" ht="15">
      <c r="A106" t="s">
        <v>1198</v>
      </c>
      <c r="C106" s="31" t="s">
        <v>1270</v>
      </c>
      <c r="E106" s="31" t="s">
        <v>971</v>
      </c>
      <c r="F106" s="29" t="s">
        <v>1103</v>
      </c>
      <c r="G106" s="29" t="s">
        <v>1131</v>
      </c>
      <c r="H106" s="36" t="s">
        <v>971</v>
      </c>
      <c r="J106" s="37" t="str">
        <f t="shared" si="9"/>
        <v>IC.CP.070202</v>
      </c>
      <c r="K106" s="36" t="s">
        <v>5637</v>
      </c>
      <c r="L106" t="str">
        <f t="shared" si="5"/>
        <v>Outcome: Chronic Obstructive Pulmonary Disease Other:</v>
      </c>
      <c r="M106" s="38" t="str">
        <f t="shared" si="6"/>
        <v>PI.IC.CP.070202.01</v>
      </c>
      <c r="N106" s="38"/>
      <c r="O106" s="38" t="str">
        <f t="shared" si="7"/>
        <v>PH.IC.CP.070202.01</v>
      </c>
      <c r="Q106" s="38" t="str">
        <f t="shared" si="8"/>
        <v>CL.IC.CP.070202.01</v>
      </c>
      <c r="AB106" t="s">
        <v>1201</v>
      </c>
      <c r="AC106">
        <v>1156</v>
      </c>
      <c r="AD106"/>
    </row>
    <row r="107" spans="1:30" ht="15">
      <c r="A107" t="s">
        <v>1198</v>
      </c>
      <c r="B107" s="29" t="s">
        <v>1132</v>
      </c>
      <c r="C107" s="31" t="s">
        <v>1133</v>
      </c>
      <c r="D107" s="29" t="s">
        <v>1044</v>
      </c>
      <c r="E107" s="31" t="s">
        <v>5637</v>
      </c>
      <c r="F107" s="29" t="s">
        <v>1044</v>
      </c>
      <c r="G107" s="29" t="s">
        <v>2112</v>
      </c>
      <c r="H107" s="36" t="s">
        <v>11848</v>
      </c>
      <c r="J107" s="37" t="str">
        <f t="shared" si="9"/>
        <v>IC.CP.080101</v>
      </c>
      <c r="K107" s="36" t="s">
        <v>5637</v>
      </c>
      <c r="L107" t="str">
        <f t="shared" si="5"/>
        <v>Check restraints every 30 min, release every 2 hours</v>
      </c>
      <c r="M107" s="38" t="str">
        <f t="shared" si="6"/>
        <v>PI.IC.CP.080101.01</v>
      </c>
      <c r="N107" s="38"/>
      <c r="O107" s="38" t="str">
        <f t="shared" si="7"/>
        <v>PH.IC.CP.080101.01</v>
      </c>
      <c r="Q107" s="38" t="str">
        <f t="shared" si="8"/>
        <v>CL.IC.CP.080101.01</v>
      </c>
      <c r="AB107" t="s">
        <v>1201</v>
      </c>
      <c r="AC107">
        <v>1156</v>
      </c>
      <c r="AD107"/>
    </row>
    <row r="108" spans="1:30" ht="15">
      <c r="A108" t="s">
        <v>1198</v>
      </c>
      <c r="C108" s="31" t="s">
        <v>1133</v>
      </c>
      <c r="E108" s="31" t="s">
        <v>5637</v>
      </c>
      <c r="F108" s="29" t="s">
        <v>1044</v>
      </c>
      <c r="G108" s="29" t="s">
        <v>1794</v>
      </c>
      <c r="H108" s="36" t="s">
        <v>12030</v>
      </c>
      <c r="J108" s="37" t="str">
        <f t="shared" si="9"/>
        <v>IC.CP.080102</v>
      </c>
      <c r="K108" s="36" t="s">
        <v>5637</v>
      </c>
      <c r="L108" t="str">
        <f t="shared" si="5"/>
        <v>Determine when less restrictive methods are possible</v>
      </c>
      <c r="M108" s="38" t="str">
        <f t="shared" si="6"/>
        <v>PI.IC.CP.080102.01</v>
      </c>
      <c r="N108" s="38"/>
      <c r="O108" s="38" t="str">
        <f t="shared" si="7"/>
        <v>PH.IC.CP.080102.01</v>
      </c>
      <c r="Q108" s="38" t="str">
        <f t="shared" si="8"/>
        <v>CL.IC.CP.080102.01</v>
      </c>
      <c r="AB108" t="s">
        <v>1201</v>
      </c>
      <c r="AC108">
        <v>1156</v>
      </c>
      <c r="AD108"/>
    </row>
    <row r="109" spans="1:30" ht="15">
      <c r="A109" t="s">
        <v>1198</v>
      </c>
      <c r="C109" s="31" t="s">
        <v>1133</v>
      </c>
      <c r="E109" s="31" t="s">
        <v>5637</v>
      </c>
      <c r="F109" s="29" t="s">
        <v>1044</v>
      </c>
      <c r="G109" s="29" t="s">
        <v>1134</v>
      </c>
      <c r="H109" s="36" t="s">
        <v>12032</v>
      </c>
      <c r="J109" s="37" t="str">
        <f t="shared" si="9"/>
        <v>IC.CP.080103</v>
      </c>
      <c r="K109" s="36" t="s">
        <v>5637</v>
      </c>
      <c r="L109" t="str">
        <f t="shared" si="5"/>
        <v>Keep call light/personal items within reach</v>
      </c>
      <c r="M109" s="38" t="str">
        <f t="shared" si="6"/>
        <v>PI.IC.CP.080103.01</v>
      </c>
      <c r="N109" s="38"/>
      <c r="O109" s="38" t="str">
        <f t="shared" si="7"/>
        <v>PH.IC.CP.080103.01</v>
      </c>
      <c r="Q109" s="38" t="str">
        <f t="shared" si="8"/>
        <v>CL.IC.CP.080103.01</v>
      </c>
      <c r="AB109" t="s">
        <v>1201</v>
      </c>
      <c r="AC109">
        <v>1156</v>
      </c>
      <c r="AD109"/>
    </row>
    <row r="110" spans="1:30" ht="15">
      <c r="A110" t="s">
        <v>1198</v>
      </c>
      <c r="C110" s="31" t="s">
        <v>1133</v>
      </c>
      <c r="E110" s="31" t="s">
        <v>5637</v>
      </c>
      <c r="F110" s="29" t="s">
        <v>1044</v>
      </c>
      <c r="G110" s="29" t="s">
        <v>1795</v>
      </c>
      <c r="H110" s="36" t="s">
        <v>12028</v>
      </c>
      <c r="J110" s="37" t="str">
        <f t="shared" si="9"/>
        <v>IC.CP.080104</v>
      </c>
      <c r="K110" s="36" t="s">
        <v>5637</v>
      </c>
      <c r="L110" t="str">
        <f t="shared" si="5"/>
        <v>Monitor physical; emotional well being of patient</v>
      </c>
      <c r="M110" s="38" t="str">
        <f t="shared" si="6"/>
        <v>PI.IC.CP.080104.01</v>
      </c>
      <c r="N110" s="38"/>
      <c r="O110" s="38" t="str">
        <f t="shared" si="7"/>
        <v>PH.IC.CP.080104.01</v>
      </c>
      <c r="Q110" s="38" t="str">
        <f t="shared" si="8"/>
        <v>CL.IC.CP.080104.01</v>
      </c>
      <c r="AB110" t="s">
        <v>1201</v>
      </c>
      <c r="AC110">
        <v>1156</v>
      </c>
      <c r="AD110"/>
    </row>
    <row r="111" spans="1:30" ht="15">
      <c r="A111" t="s">
        <v>1198</v>
      </c>
      <c r="C111" s="31" t="s">
        <v>1133</v>
      </c>
      <c r="E111" s="31" t="s">
        <v>5637</v>
      </c>
      <c r="F111" s="29" t="s">
        <v>1044</v>
      </c>
      <c r="G111" s="29" t="s">
        <v>1946</v>
      </c>
      <c r="H111" s="36" t="s">
        <v>12210</v>
      </c>
      <c r="J111" s="37" t="str">
        <f t="shared" si="9"/>
        <v>IC.CP.080105</v>
      </c>
      <c r="K111" s="36" t="s">
        <v>5637</v>
      </c>
      <c r="L111" t="str">
        <f t="shared" si="5"/>
        <v>Explain procedure to patient/family; possible alternatives</v>
      </c>
      <c r="M111" s="38" t="str">
        <f t="shared" si="6"/>
        <v>PI.IC.CP.080105.01</v>
      </c>
      <c r="N111" s="38"/>
      <c r="O111" s="38" t="str">
        <f t="shared" si="7"/>
        <v>PH.IC.CP.080105.01</v>
      </c>
      <c r="Q111" s="38" t="str">
        <f t="shared" si="8"/>
        <v>CL.IC.CP.080105.01</v>
      </c>
      <c r="AB111" t="s">
        <v>1201</v>
      </c>
      <c r="AC111">
        <v>1156</v>
      </c>
      <c r="AD111"/>
    </row>
    <row r="112" spans="1:30" ht="15">
      <c r="A112" t="s">
        <v>1198</v>
      </c>
      <c r="C112" s="31" t="s">
        <v>1133</v>
      </c>
      <c r="E112" s="31" t="s">
        <v>5637</v>
      </c>
      <c r="F112" s="29" t="s">
        <v>1044</v>
      </c>
      <c r="G112" s="29" t="s">
        <v>2044</v>
      </c>
      <c r="H112" s="36" t="s">
        <v>12212</v>
      </c>
      <c r="J112" s="37" t="str">
        <f t="shared" si="9"/>
        <v>IC.CP.080106</v>
      </c>
      <c r="K112" s="36" t="s">
        <v>5637</v>
      </c>
      <c r="L112" t="str">
        <f t="shared" si="5"/>
        <v>Assure restraint is appropriately applied/removed/reapplied</v>
      </c>
      <c r="M112" s="38" t="str">
        <f t="shared" si="6"/>
        <v>PI.IC.CP.080106.01</v>
      </c>
      <c r="N112" s="38"/>
      <c r="O112" s="38" t="str">
        <f t="shared" si="7"/>
        <v>PH.IC.CP.080106.01</v>
      </c>
      <c r="Q112" s="38" t="str">
        <f t="shared" si="8"/>
        <v>CL.IC.CP.080106.01</v>
      </c>
      <c r="AB112" t="s">
        <v>1201</v>
      </c>
      <c r="AC112">
        <v>1156</v>
      </c>
      <c r="AD112"/>
    </row>
    <row r="113" spans="1:30" ht="15">
      <c r="A113" t="s">
        <v>1198</v>
      </c>
      <c r="C113" s="31" t="s">
        <v>1133</v>
      </c>
      <c r="E113" s="31" t="s">
        <v>5637</v>
      </c>
      <c r="F113" s="29" t="s">
        <v>1044</v>
      </c>
      <c r="G113" s="29" t="s">
        <v>2045</v>
      </c>
      <c r="H113" s="36" t="s">
        <v>12225</v>
      </c>
      <c r="J113" s="37" t="str">
        <f t="shared" si="9"/>
        <v>IC.CP.080107</v>
      </c>
      <c r="K113" s="36" t="s">
        <v>5637</v>
      </c>
      <c r="L113" t="str">
        <f t="shared" si="5"/>
        <v>Check with patient to ascertain needs</v>
      </c>
      <c r="M113" s="38" t="str">
        <f t="shared" si="6"/>
        <v>PI.IC.CP.080107.01</v>
      </c>
      <c r="N113" s="38"/>
      <c r="O113" s="38" t="str">
        <f t="shared" si="7"/>
        <v>PH.IC.CP.080107.01</v>
      </c>
      <c r="Q113" s="38" t="str">
        <f t="shared" si="8"/>
        <v>CL.IC.CP.080107.01</v>
      </c>
      <c r="AB113" t="s">
        <v>1201</v>
      </c>
      <c r="AC113">
        <v>1156</v>
      </c>
      <c r="AD113"/>
    </row>
    <row r="114" spans="1:30" ht="15">
      <c r="A114" t="s">
        <v>1198</v>
      </c>
      <c r="C114" s="31" t="s">
        <v>1133</v>
      </c>
      <c r="E114" s="31" t="s">
        <v>5637</v>
      </c>
      <c r="F114" s="29" t="s">
        <v>1044</v>
      </c>
      <c r="G114" s="29" t="s">
        <v>2046</v>
      </c>
      <c r="H114" s="36" t="s">
        <v>11638</v>
      </c>
      <c r="J114" s="37" t="str">
        <f t="shared" si="9"/>
        <v>IC.CP.080108</v>
      </c>
      <c r="K114" s="36" t="s">
        <v>5637</v>
      </c>
      <c r="L114" t="str">
        <f t="shared" si="5"/>
        <v>Patient's rights, dignity, and safety maintained</v>
      </c>
      <c r="M114" s="38" t="str">
        <f t="shared" si="6"/>
        <v>PI.IC.CP.080108.01</v>
      </c>
      <c r="N114" s="38"/>
      <c r="O114" s="38" t="str">
        <f t="shared" si="7"/>
        <v>PH.IC.CP.080108.01</v>
      </c>
      <c r="Q114" s="38" t="str">
        <f t="shared" si="8"/>
        <v>CL.IC.CP.080108.01</v>
      </c>
      <c r="AB114" t="s">
        <v>1201</v>
      </c>
      <c r="AC114">
        <v>1156</v>
      </c>
      <c r="AD114"/>
    </row>
    <row r="115" spans="1:30" ht="15">
      <c r="A115" t="s">
        <v>1198</v>
      </c>
      <c r="C115" s="31" t="s">
        <v>1133</v>
      </c>
      <c r="E115" s="31" t="s">
        <v>5637</v>
      </c>
      <c r="F115" s="29" t="s">
        <v>1044</v>
      </c>
      <c r="G115" s="29" t="s">
        <v>1956</v>
      </c>
      <c r="H115" s="36" t="s">
        <v>11639</v>
      </c>
      <c r="J115" s="37" t="str">
        <f t="shared" si="9"/>
        <v>IC.CP.080109</v>
      </c>
      <c r="K115" s="36" t="s">
        <v>5637</v>
      </c>
      <c r="L115" t="str">
        <f t="shared" si="5"/>
        <v>Provide calm environment help prevent agitation</v>
      </c>
      <c r="M115" s="38" t="str">
        <f t="shared" si="6"/>
        <v>PI.IC.CP.080109.01</v>
      </c>
      <c r="N115" s="38"/>
      <c r="O115" s="38" t="str">
        <f t="shared" si="7"/>
        <v>PH.IC.CP.080109.01</v>
      </c>
      <c r="Q115" s="38" t="str">
        <f t="shared" si="8"/>
        <v>CL.IC.CP.080109.01</v>
      </c>
      <c r="AB115" t="s">
        <v>1201</v>
      </c>
      <c r="AC115">
        <v>1156</v>
      </c>
      <c r="AD115"/>
    </row>
    <row r="116" spans="1:30" ht="15">
      <c r="A116" t="s">
        <v>1198</v>
      </c>
      <c r="C116" s="31" t="s">
        <v>1133</v>
      </c>
      <c r="E116" s="31" t="s">
        <v>5637</v>
      </c>
      <c r="F116" s="29" t="s">
        <v>1044</v>
      </c>
      <c r="G116" s="29" t="s">
        <v>1957</v>
      </c>
      <c r="H116" s="36" t="s">
        <v>11829</v>
      </c>
      <c r="J116" s="37" t="str">
        <f t="shared" si="9"/>
        <v>IC.CP.080110</v>
      </c>
      <c r="K116" s="36" t="s">
        <v>5637</v>
      </c>
      <c r="L116" t="str">
        <f t="shared" si="5"/>
        <v xml:space="preserve">Toilet per schedule/request </v>
      </c>
      <c r="M116" s="38" t="str">
        <f t="shared" si="6"/>
        <v>PI.IC.CP.080110.01</v>
      </c>
      <c r="N116" s="38"/>
      <c r="O116" s="38" t="str">
        <f t="shared" si="7"/>
        <v>PH.IC.CP.080110.01</v>
      </c>
      <c r="Q116" s="38" t="str">
        <f t="shared" si="8"/>
        <v>CL.IC.CP.080110.01</v>
      </c>
      <c r="AB116" t="s">
        <v>1201</v>
      </c>
      <c r="AC116">
        <v>1156</v>
      </c>
      <c r="AD116"/>
    </row>
    <row r="117" spans="1:30" ht="15">
      <c r="A117" t="s">
        <v>1198</v>
      </c>
      <c r="C117" s="31" t="s">
        <v>1133</v>
      </c>
      <c r="E117" s="31" t="s">
        <v>5637</v>
      </c>
      <c r="F117" s="29" t="s">
        <v>1044</v>
      </c>
      <c r="G117" s="29" t="s">
        <v>2040</v>
      </c>
      <c r="H117" s="36" t="s">
        <v>12099</v>
      </c>
      <c r="J117" s="37" t="str">
        <f t="shared" si="9"/>
        <v>IC.CP.080111</v>
      </c>
      <c r="K117" s="36" t="s">
        <v>5637</v>
      </c>
      <c r="L117" t="str">
        <f t="shared" si="5"/>
        <v>Provide adequate fluid/nourishment.</v>
      </c>
      <c r="M117" s="38" t="str">
        <f t="shared" si="6"/>
        <v>PI.IC.CP.080111.01</v>
      </c>
      <c r="N117" s="38"/>
      <c r="O117" s="38" t="str">
        <f t="shared" si="7"/>
        <v>PH.IC.CP.080111.01</v>
      </c>
      <c r="Q117" s="38" t="str">
        <f t="shared" si="8"/>
        <v>CL.IC.CP.080111.01</v>
      </c>
      <c r="AB117" t="s">
        <v>1201</v>
      </c>
      <c r="AC117">
        <v>1156</v>
      </c>
      <c r="AD117"/>
    </row>
    <row r="118" spans="1:30" ht="15">
      <c r="A118" t="s">
        <v>1198</v>
      </c>
      <c r="C118" s="31" t="s">
        <v>1133</v>
      </c>
      <c r="E118" s="31" t="s">
        <v>5637</v>
      </c>
      <c r="F118" s="29" t="s">
        <v>1044</v>
      </c>
      <c r="G118" s="29" t="s">
        <v>1135</v>
      </c>
      <c r="H118" s="36" t="s">
        <v>12100</v>
      </c>
      <c r="J118" s="37" t="str">
        <f t="shared" si="9"/>
        <v>IC.CP.080112</v>
      </c>
      <c r="K118" s="36" t="s">
        <v>5637</v>
      </c>
      <c r="L118" t="str">
        <f t="shared" si="5"/>
        <v>Problem: Restrained Patient Other:</v>
      </c>
      <c r="M118" s="38" t="str">
        <f t="shared" si="6"/>
        <v>PI.IC.CP.080112.01</v>
      </c>
      <c r="N118" s="38"/>
      <c r="O118" s="38" t="str">
        <f t="shared" si="7"/>
        <v>PH.IC.CP.080112.01</v>
      </c>
      <c r="Q118" s="38" t="str">
        <f t="shared" si="8"/>
        <v>CL.IC.CP.080112.01</v>
      </c>
      <c r="AB118" t="s">
        <v>1201</v>
      </c>
      <c r="AC118">
        <v>1156</v>
      </c>
      <c r="AD118"/>
    </row>
    <row r="119" spans="1:30" ht="15">
      <c r="A119" t="s">
        <v>1198</v>
      </c>
      <c r="C119" s="31" t="s">
        <v>1133</v>
      </c>
      <c r="D119" s="29" t="s">
        <v>1104</v>
      </c>
      <c r="E119" s="31" t="s">
        <v>971</v>
      </c>
      <c r="F119" s="29" t="s">
        <v>1104</v>
      </c>
      <c r="G119" s="29" t="s">
        <v>2041</v>
      </c>
      <c r="H119" s="36" t="s">
        <v>5637</v>
      </c>
      <c r="J119" s="37" t="str">
        <f t="shared" si="9"/>
        <v>IC.CP.080201</v>
      </c>
      <c r="K119" s="36" t="s">
        <v>5637</v>
      </c>
      <c r="L119" t="str">
        <f t="shared" si="5"/>
        <v>Patient free from discomfort/injury; autonomy maintained</v>
      </c>
      <c r="M119" s="38" t="str">
        <f t="shared" si="6"/>
        <v>PI.IC.CP.080201.01</v>
      </c>
      <c r="N119" s="38"/>
      <c r="O119" s="38" t="str">
        <f t="shared" si="7"/>
        <v>PH.IC.CP.080201.01</v>
      </c>
      <c r="Q119" s="38" t="str">
        <f t="shared" si="8"/>
        <v>CL.IC.CP.080201.01</v>
      </c>
      <c r="AB119" t="s">
        <v>1201</v>
      </c>
      <c r="AC119">
        <v>1156</v>
      </c>
      <c r="AD119"/>
    </row>
    <row r="120" spans="1:30" ht="15">
      <c r="A120" t="s">
        <v>1198</v>
      </c>
      <c r="C120" s="31" t="s">
        <v>1133</v>
      </c>
      <c r="E120" s="31" t="s">
        <v>971</v>
      </c>
      <c r="F120" s="29" t="s">
        <v>1104</v>
      </c>
      <c r="G120" s="29" t="s">
        <v>1136</v>
      </c>
      <c r="H120" s="36" t="s">
        <v>971</v>
      </c>
      <c r="J120" s="37" t="str">
        <f t="shared" si="9"/>
        <v>IC.CP.080202</v>
      </c>
      <c r="K120" s="36" t="s">
        <v>5637</v>
      </c>
      <c r="L120" t="str">
        <f t="shared" si="5"/>
        <v>Outcome: Restrained Patient Other:</v>
      </c>
      <c r="M120" s="38" t="str">
        <f t="shared" si="6"/>
        <v>PI.IC.CP.080202.01</v>
      </c>
      <c r="N120" s="38"/>
      <c r="O120" s="38" t="str">
        <f t="shared" si="7"/>
        <v>PH.IC.CP.080202.01</v>
      </c>
      <c r="Q120" s="38" t="str">
        <f t="shared" si="8"/>
        <v>CL.IC.CP.080202.01</v>
      </c>
      <c r="AB120" t="s">
        <v>1201</v>
      </c>
      <c r="AC120">
        <v>1156</v>
      </c>
      <c r="AD120"/>
    </row>
    <row r="121" spans="1:30" ht="15">
      <c r="A121" t="s">
        <v>1198</v>
      </c>
      <c r="B121" s="29" t="s">
        <v>1137</v>
      </c>
      <c r="C121" s="31" t="s">
        <v>1138</v>
      </c>
      <c r="D121" s="29" t="s">
        <v>1045</v>
      </c>
      <c r="E121" s="31" t="s">
        <v>5637</v>
      </c>
      <c r="F121" s="29" t="s">
        <v>1045</v>
      </c>
      <c r="G121" s="29" t="s">
        <v>8785</v>
      </c>
      <c r="H121" s="36" t="s">
        <v>11848</v>
      </c>
      <c r="J121" s="37" t="str">
        <f t="shared" si="9"/>
        <v>IC.CP.090101</v>
      </c>
      <c r="K121" s="36" t="s">
        <v>5637</v>
      </c>
      <c r="L121" t="str">
        <f t="shared" si="5"/>
        <v>Encourage small, frequent position changes</v>
      </c>
      <c r="M121" s="38" t="str">
        <f t="shared" si="6"/>
        <v>PI.IC.CP.090101.01</v>
      </c>
      <c r="N121" s="38"/>
      <c r="O121" s="38" t="str">
        <f t="shared" si="7"/>
        <v>PH.IC.CP.090101.01</v>
      </c>
      <c r="Q121" s="38" t="str">
        <f t="shared" si="8"/>
        <v>CL.IC.CP.090101.01</v>
      </c>
      <c r="AB121" t="s">
        <v>1201</v>
      </c>
      <c r="AC121">
        <v>1156</v>
      </c>
      <c r="AD121"/>
    </row>
    <row r="122" spans="1:30" ht="15">
      <c r="A122" t="s">
        <v>1198</v>
      </c>
      <c r="C122" s="31" t="s">
        <v>1138</v>
      </c>
      <c r="E122" s="31" t="s">
        <v>5637</v>
      </c>
      <c r="F122" s="29" t="s">
        <v>1045</v>
      </c>
      <c r="G122" s="29" t="s">
        <v>9173</v>
      </c>
      <c r="H122" s="36" t="s">
        <v>12030</v>
      </c>
      <c r="J122" s="37" t="str">
        <f t="shared" si="9"/>
        <v>IC.CP.090102</v>
      </c>
      <c r="K122" s="36" t="s">
        <v>5637</v>
      </c>
      <c r="L122" t="str">
        <f t="shared" si="5"/>
        <v>Use wheelchair cushion while in wheelchair</v>
      </c>
      <c r="M122" s="38" t="str">
        <f t="shared" si="6"/>
        <v>PI.IC.CP.090102.01</v>
      </c>
      <c r="N122" s="38"/>
      <c r="O122" s="38" t="str">
        <f t="shared" si="7"/>
        <v>PH.IC.CP.090102.01</v>
      </c>
      <c r="Q122" s="38" t="str">
        <f t="shared" si="8"/>
        <v>CL.IC.CP.090102.01</v>
      </c>
      <c r="AB122" t="s">
        <v>1201</v>
      </c>
      <c r="AC122">
        <v>1156</v>
      </c>
      <c r="AD122"/>
    </row>
    <row r="123" spans="1:30" ht="15">
      <c r="A123" t="s">
        <v>1198</v>
      </c>
      <c r="C123" s="31" t="s">
        <v>1138</v>
      </c>
      <c r="E123" s="31" t="s">
        <v>5637</v>
      </c>
      <c r="F123" s="29" t="s">
        <v>1045</v>
      </c>
      <c r="G123" s="29" t="s">
        <v>2042</v>
      </c>
      <c r="H123" s="36" t="s">
        <v>12032</v>
      </c>
      <c r="J123" s="37" t="str">
        <f t="shared" si="9"/>
        <v>IC.CP.090103</v>
      </c>
      <c r="K123" s="36" t="s">
        <v>5637</v>
      </c>
      <c r="L123" t="str">
        <f t="shared" si="5"/>
        <v>Use pull sheet to sit up in bed or turn</v>
      </c>
      <c r="M123" s="38" t="str">
        <f t="shared" si="6"/>
        <v>PI.IC.CP.090103.01</v>
      </c>
      <c r="N123" s="38"/>
      <c r="O123" s="38" t="str">
        <f t="shared" si="7"/>
        <v>PH.IC.CP.090103.01</v>
      </c>
      <c r="Q123" s="38" t="str">
        <f t="shared" si="8"/>
        <v>CL.IC.CP.090103.01</v>
      </c>
      <c r="AB123" t="s">
        <v>1201</v>
      </c>
      <c r="AC123">
        <v>1156</v>
      </c>
      <c r="AD123"/>
    </row>
    <row r="124" spans="1:30" ht="15">
      <c r="A124" t="s">
        <v>1198</v>
      </c>
      <c r="C124" s="31" t="s">
        <v>1138</v>
      </c>
      <c r="E124" s="31" t="s">
        <v>5637</v>
      </c>
      <c r="F124" s="29" t="s">
        <v>1045</v>
      </c>
      <c r="G124" s="29" t="s">
        <v>2043</v>
      </c>
      <c r="H124" s="36" t="s">
        <v>12028</v>
      </c>
      <c r="J124" s="37" t="str">
        <f t="shared" si="9"/>
        <v>IC.CP.090104</v>
      </c>
      <c r="K124" s="36" t="s">
        <v>5637</v>
      </c>
      <c r="L124" t="str">
        <f t="shared" si="5"/>
        <v>Keep HOB at/below 30 degrees when not eating</v>
      </c>
      <c r="M124" s="38" t="str">
        <f t="shared" si="6"/>
        <v>PI.IC.CP.090104.01</v>
      </c>
      <c r="N124" s="38"/>
      <c r="O124" s="38" t="str">
        <f t="shared" si="7"/>
        <v>PH.IC.CP.090104.01</v>
      </c>
      <c r="Q124" s="38" t="str">
        <f t="shared" si="8"/>
        <v>CL.IC.CP.090104.01</v>
      </c>
      <c r="AB124" t="s">
        <v>1201</v>
      </c>
      <c r="AC124">
        <v>1156</v>
      </c>
      <c r="AD124"/>
    </row>
    <row r="125" spans="1:30" ht="15">
      <c r="A125" t="s">
        <v>1198</v>
      </c>
      <c r="C125" s="31" t="s">
        <v>1138</v>
      </c>
      <c r="E125" s="31" t="s">
        <v>5637</v>
      </c>
      <c r="F125" s="29" t="s">
        <v>1045</v>
      </c>
      <c r="G125" s="29" t="s">
        <v>2148</v>
      </c>
      <c r="H125" s="36" t="s">
        <v>12210</v>
      </c>
      <c r="J125" s="37" t="str">
        <f t="shared" si="9"/>
        <v>IC.CP.090105</v>
      </c>
      <c r="K125" s="36" t="s">
        <v>5637</v>
      </c>
      <c r="L125" t="str">
        <f t="shared" si="5"/>
        <v>HOB up for meals, lower within 1 hour unless contraindicated</v>
      </c>
      <c r="M125" s="38" t="str">
        <f t="shared" si="6"/>
        <v>PI.IC.CP.090105.01</v>
      </c>
      <c r="N125" s="38"/>
      <c r="O125" s="38" t="str">
        <f t="shared" si="7"/>
        <v>PH.IC.CP.090105.01</v>
      </c>
      <c r="Q125" s="38" t="str">
        <f t="shared" si="8"/>
        <v>CL.IC.CP.090105.01</v>
      </c>
      <c r="AB125" t="s">
        <v>1201</v>
      </c>
      <c r="AC125">
        <v>1156</v>
      </c>
      <c r="AD125"/>
    </row>
    <row r="126" spans="1:30" ht="15">
      <c r="A126" t="s">
        <v>1198</v>
      </c>
      <c r="C126" s="31" t="s">
        <v>1138</v>
      </c>
      <c r="E126" s="31" t="s">
        <v>5637</v>
      </c>
      <c r="F126" s="29" t="s">
        <v>1045</v>
      </c>
      <c r="G126" s="29" t="s">
        <v>2149</v>
      </c>
      <c r="H126" s="36" t="s">
        <v>12212</v>
      </c>
      <c r="J126" s="37" t="str">
        <f t="shared" si="9"/>
        <v>IC.CP.090106</v>
      </c>
      <c r="K126" s="36" t="s">
        <v>5637</v>
      </c>
      <c r="L126" t="str">
        <f t="shared" si="5"/>
        <v>Raise knee when elevating HOB</v>
      </c>
      <c r="M126" s="38" t="str">
        <f t="shared" si="6"/>
        <v>PI.IC.CP.090106.01</v>
      </c>
      <c r="N126" s="38"/>
      <c r="O126" s="38" t="str">
        <f t="shared" si="7"/>
        <v>PH.IC.CP.090106.01</v>
      </c>
      <c r="Q126" s="38" t="str">
        <f t="shared" si="8"/>
        <v>CL.IC.CP.090106.01</v>
      </c>
      <c r="AB126" t="s">
        <v>1201</v>
      </c>
      <c r="AC126">
        <v>1156</v>
      </c>
      <c r="AD126"/>
    </row>
    <row r="127" spans="1:30" ht="15">
      <c r="A127" t="s">
        <v>1198</v>
      </c>
      <c r="C127" s="31" t="s">
        <v>1138</v>
      </c>
      <c r="E127" s="31" t="s">
        <v>5637</v>
      </c>
      <c r="F127" s="29" t="s">
        <v>1045</v>
      </c>
      <c r="G127" s="29" t="s">
        <v>2282</v>
      </c>
      <c r="H127" s="36" t="s">
        <v>12225</v>
      </c>
      <c r="J127" s="37" t="str">
        <f t="shared" si="9"/>
        <v>IC.CP.090107</v>
      </c>
      <c r="K127" s="36" t="s">
        <v>5637</v>
      </c>
      <c r="L127" t="str">
        <f t="shared" si="5"/>
        <v>Educate on causes/prevention of pressure ulcers</v>
      </c>
      <c r="M127" s="38" t="str">
        <f t="shared" si="6"/>
        <v>PI.IC.CP.090107.01</v>
      </c>
      <c r="N127" s="38"/>
      <c r="O127" s="38" t="str">
        <f t="shared" si="7"/>
        <v>PH.IC.CP.090107.01</v>
      </c>
      <c r="Q127" s="38" t="str">
        <f t="shared" si="8"/>
        <v>CL.IC.CP.090107.01</v>
      </c>
      <c r="AB127" t="s">
        <v>1201</v>
      </c>
      <c r="AC127">
        <v>1156</v>
      </c>
      <c r="AD127"/>
    </row>
    <row r="128" spans="1:30" ht="15">
      <c r="A128" t="s">
        <v>1139</v>
      </c>
      <c r="C128" s="31" t="s">
        <v>1140</v>
      </c>
      <c r="E128" s="31" t="s">
        <v>1141</v>
      </c>
      <c r="F128" s="29" t="s">
        <v>1045</v>
      </c>
      <c r="G128" s="29" t="s">
        <v>2283</v>
      </c>
      <c r="H128" s="36" t="s">
        <v>11638</v>
      </c>
      <c r="J128" s="37" t="str">
        <f t="shared" si="9"/>
        <v>IC.CP.090108</v>
      </c>
      <c r="K128" s="36" t="s">
        <v>1141</v>
      </c>
      <c r="L128" t="str">
        <f t="shared" si="5"/>
        <v>Educate on treatment plan</v>
      </c>
      <c r="M128" s="38" t="str">
        <f t="shared" si="6"/>
        <v>PI.IC.CP.090108.01</v>
      </c>
      <c r="N128" s="38"/>
      <c r="O128" s="38" t="str">
        <f t="shared" si="7"/>
        <v>PH.IC.CP.090108.01</v>
      </c>
      <c r="Q128" s="38" t="str">
        <f t="shared" si="8"/>
        <v>CL.IC.CP.090108.01</v>
      </c>
      <c r="AB128" t="s">
        <v>1201</v>
      </c>
      <c r="AC128">
        <v>1156</v>
      </c>
      <c r="AD128"/>
    </row>
    <row r="129" spans="1:30" ht="15">
      <c r="A129" t="s">
        <v>1198</v>
      </c>
      <c r="C129" s="31" t="s">
        <v>1138</v>
      </c>
      <c r="E129" s="31" t="s">
        <v>5637</v>
      </c>
      <c r="F129" s="29" t="s">
        <v>1045</v>
      </c>
      <c r="G129" s="29" t="s">
        <v>2284</v>
      </c>
      <c r="H129" s="36" t="s">
        <v>11639</v>
      </c>
      <c r="J129" s="37" t="str">
        <f t="shared" si="9"/>
        <v>IC.CP.090109</v>
      </c>
      <c r="K129" s="36" t="s">
        <v>5637</v>
      </c>
      <c r="L129" t="str">
        <f t="shared" si="5"/>
        <v>Educate importance of frequent position change</v>
      </c>
      <c r="M129" s="38" t="str">
        <f t="shared" si="6"/>
        <v>PI.IC.CP.090109.01</v>
      </c>
      <c r="N129" s="38"/>
      <c r="O129" s="38" t="str">
        <f t="shared" si="7"/>
        <v>PH.IC.CP.090109.01</v>
      </c>
      <c r="Q129" s="38" t="str">
        <f t="shared" si="8"/>
        <v>CL.IC.CP.090109.01</v>
      </c>
      <c r="AB129" t="s">
        <v>1201</v>
      </c>
      <c r="AC129">
        <v>1156</v>
      </c>
      <c r="AD129"/>
    </row>
    <row r="130" spans="1:30" ht="15">
      <c r="A130" t="s">
        <v>1198</v>
      </c>
      <c r="C130" s="31" t="s">
        <v>1138</v>
      </c>
      <c r="E130" s="31" t="s">
        <v>5637</v>
      </c>
      <c r="F130" s="29" t="s">
        <v>1045</v>
      </c>
      <c r="G130" s="29" t="s">
        <v>2151</v>
      </c>
      <c r="H130" s="36" t="s">
        <v>11829</v>
      </c>
      <c r="J130" s="37" t="str">
        <f t="shared" si="9"/>
        <v>IC.CP.090110</v>
      </c>
      <c r="K130" s="36" t="s">
        <v>5637</v>
      </c>
      <c r="L130" t="str">
        <f t="shared" ref="L130:L193" si="10">G130</f>
        <v>Provide educational materials</v>
      </c>
      <c r="M130" s="38" t="str">
        <f t="shared" ref="M130:M193" si="11">CONCATENATE("PI.",J130,".",K130)</f>
        <v>PI.IC.CP.090110.01</v>
      </c>
      <c r="N130" s="38"/>
      <c r="O130" s="38" t="str">
        <f t="shared" ref="O130:O193" si="12">CONCATENATE("PH.",J130,".",K130)</f>
        <v>PH.IC.CP.090110.01</v>
      </c>
      <c r="Q130" s="38" t="str">
        <f t="shared" ref="Q130:Q193" si="13">CONCATENATE("CL.",J130,".",K130)</f>
        <v>CL.IC.CP.090110.01</v>
      </c>
      <c r="AB130" t="s">
        <v>1201</v>
      </c>
      <c r="AC130">
        <v>1156</v>
      </c>
      <c r="AD130"/>
    </row>
    <row r="131" spans="1:30" ht="15">
      <c r="A131" t="s">
        <v>1198</v>
      </c>
      <c r="C131" s="31" t="s">
        <v>1138</v>
      </c>
      <c r="E131" s="31" t="s">
        <v>5637</v>
      </c>
      <c r="F131" s="29" t="s">
        <v>1045</v>
      </c>
      <c r="G131" s="29" t="s">
        <v>2152</v>
      </c>
      <c r="H131" s="36" t="s">
        <v>12099</v>
      </c>
      <c r="J131" s="37" t="str">
        <f t="shared" ref="J131:J194" si="14">CONCATENATE("IC.CP.",C131,E131,H131)</f>
        <v>IC.CP.090111</v>
      </c>
      <c r="K131" s="36" t="s">
        <v>5637</v>
      </c>
      <c r="L131" t="str">
        <f t="shared" si="10"/>
        <v>Activity as tolerated</v>
      </c>
      <c r="M131" s="38" t="str">
        <f t="shared" si="11"/>
        <v>PI.IC.CP.090111.01</v>
      </c>
      <c r="N131" s="38"/>
      <c r="O131" s="38" t="str">
        <f t="shared" si="12"/>
        <v>PH.IC.CP.090111.01</v>
      </c>
      <c r="Q131" s="38" t="str">
        <f t="shared" si="13"/>
        <v>CL.IC.CP.090111.01</v>
      </c>
      <c r="AB131" t="s">
        <v>1201</v>
      </c>
      <c r="AC131">
        <v>1156</v>
      </c>
      <c r="AD131"/>
    </row>
    <row r="132" spans="1:30" ht="15">
      <c r="A132" t="s">
        <v>1198</v>
      </c>
      <c r="C132" s="31" t="s">
        <v>1138</v>
      </c>
      <c r="E132" s="31" t="s">
        <v>5637</v>
      </c>
      <c r="F132" s="29" t="s">
        <v>1045</v>
      </c>
      <c r="G132" s="29" t="s">
        <v>9019</v>
      </c>
      <c r="H132" s="36" t="s">
        <v>12100</v>
      </c>
      <c r="J132" s="37" t="str">
        <f t="shared" si="14"/>
        <v>IC.CP.090112</v>
      </c>
      <c r="K132" s="36" t="s">
        <v>5637</v>
      </c>
      <c r="L132" t="str">
        <f t="shared" si="10"/>
        <v>Perform ROM exercises when turning/repositioning</v>
      </c>
      <c r="M132" s="38" t="str">
        <f t="shared" si="11"/>
        <v>PI.IC.CP.090112.01</v>
      </c>
      <c r="N132" s="38"/>
      <c r="O132" s="38" t="str">
        <f t="shared" si="12"/>
        <v>PH.IC.CP.090112.01</v>
      </c>
      <c r="Q132" s="38" t="str">
        <f t="shared" si="13"/>
        <v>CL.IC.CP.090112.01</v>
      </c>
      <c r="AB132" t="s">
        <v>1201</v>
      </c>
      <c r="AC132">
        <v>1156</v>
      </c>
      <c r="AD132"/>
    </row>
    <row r="133" spans="1:30" ht="15">
      <c r="A133" t="s">
        <v>1198</v>
      </c>
      <c r="C133" s="31" t="s">
        <v>1138</v>
      </c>
      <c r="E133" s="31" t="s">
        <v>5637</v>
      </c>
      <c r="F133" s="29" t="s">
        <v>1045</v>
      </c>
      <c r="G133" s="29" t="s">
        <v>2153</v>
      </c>
      <c r="H133" s="36" t="s">
        <v>12101</v>
      </c>
      <c r="J133" s="37" t="str">
        <f t="shared" si="14"/>
        <v>IC.CP.090113</v>
      </c>
      <c r="K133" s="36" t="s">
        <v>5637</v>
      </c>
      <c r="L133" t="str">
        <f t="shared" si="10"/>
        <v>Limit sitting out of bed to &lt; 2 hours each time</v>
      </c>
      <c r="M133" s="38" t="str">
        <f t="shared" si="11"/>
        <v>PI.IC.CP.090113.01</v>
      </c>
      <c r="N133" s="38"/>
      <c r="O133" s="38" t="str">
        <f t="shared" si="12"/>
        <v>PH.IC.CP.090113.01</v>
      </c>
      <c r="Q133" s="38" t="str">
        <f t="shared" si="13"/>
        <v>CL.IC.CP.090113.01</v>
      </c>
      <c r="AB133" t="s">
        <v>1201</v>
      </c>
      <c r="AC133">
        <v>1156</v>
      </c>
      <c r="AD133"/>
    </row>
    <row r="134" spans="1:30" ht="15">
      <c r="A134" t="s">
        <v>1198</v>
      </c>
      <c r="C134" s="31" t="s">
        <v>1138</v>
      </c>
      <c r="E134" s="31" t="s">
        <v>5637</v>
      </c>
      <c r="F134" s="29" t="s">
        <v>1045</v>
      </c>
      <c r="G134" s="29" t="s">
        <v>2154</v>
      </c>
      <c r="H134" s="36" t="s">
        <v>12102</v>
      </c>
      <c r="J134" s="37" t="str">
        <f t="shared" si="14"/>
        <v>IC.CP.090114</v>
      </c>
      <c r="K134" s="36" t="s">
        <v>5637</v>
      </c>
      <c r="L134" t="str">
        <f t="shared" si="10"/>
        <v>Maintain clean, dry skin</v>
      </c>
      <c r="M134" s="38" t="str">
        <f t="shared" si="11"/>
        <v>PI.IC.CP.090114.01</v>
      </c>
      <c r="N134" s="38"/>
      <c r="O134" s="38" t="str">
        <f t="shared" si="12"/>
        <v>PH.IC.CP.090114.01</v>
      </c>
      <c r="Q134" s="38" t="str">
        <f t="shared" si="13"/>
        <v>CL.IC.CP.090114.01</v>
      </c>
      <c r="AB134" t="s">
        <v>1201</v>
      </c>
      <c r="AC134">
        <v>1156</v>
      </c>
      <c r="AD134"/>
    </row>
    <row r="135" spans="1:30" ht="15">
      <c r="A135" t="s">
        <v>1198</v>
      </c>
      <c r="C135" s="31" t="s">
        <v>1138</v>
      </c>
      <c r="E135" s="31" t="s">
        <v>5637</v>
      </c>
      <c r="F135" s="29" t="s">
        <v>1045</v>
      </c>
      <c r="G135" s="29" t="s">
        <v>2155</v>
      </c>
      <c r="H135" s="36" t="s">
        <v>11559</v>
      </c>
      <c r="J135" s="37" t="str">
        <f t="shared" si="14"/>
        <v>IC.CP.090115</v>
      </c>
      <c r="K135" s="36" t="s">
        <v>5637</v>
      </c>
      <c r="L135" t="str">
        <f t="shared" si="10"/>
        <v>Use condom catheter</v>
      </c>
      <c r="M135" s="38" t="str">
        <f t="shared" si="11"/>
        <v>PI.IC.CP.090115.01</v>
      </c>
      <c r="N135" s="38"/>
      <c r="O135" s="38" t="str">
        <f t="shared" si="12"/>
        <v>PH.IC.CP.090115.01</v>
      </c>
      <c r="Q135" s="38" t="str">
        <f t="shared" si="13"/>
        <v>CL.IC.CP.090115.01</v>
      </c>
      <c r="AB135" t="s">
        <v>1201</v>
      </c>
      <c r="AC135">
        <v>1156</v>
      </c>
      <c r="AD135"/>
    </row>
    <row r="136" spans="1:30" ht="15">
      <c r="A136" t="s">
        <v>1198</v>
      </c>
      <c r="C136" s="31" t="s">
        <v>1138</v>
      </c>
      <c r="E136" s="31" t="s">
        <v>5637</v>
      </c>
      <c r="F136" s="29" t="s">
        <v>1045</v>
      </c>
      <c r="G136" s="29" t="s">
        <v>2156</v>
      </c>
      <c r="H136" s="36" t="s">
        <v>11560</v>
      </c>
      <c r="J136" s="37" t="str">
        <f t="shared" si="14"/>
        <v>IC.CP.090116</v>
      </c>
      <c r="K136" s="36" t="s">
        <v>5637</v>
      </c>
      <c r="L136" t="str">
        <f t="shared" si="10"/>
        <v>Apply fecal collector as indicated</v>
      </c>
      <c r="M136" s="38" t="str">
        <f t="shared" si="11"/>
        <v>PI.IC.CP.090116.01</v>
      </c>
      <c r="N136" s="38"/>
      <c r="O136" s="38" t="str">
        <f t="shared" si="12"/>
        <v>PH.IC.CP.090116.01</v>
      </c>
      <c r="Q136" s="38" t="str">
        <f t="shared" si="13"/>
        <v>CL.IC.CP.090116.01</v>
      </c>
      <c r="AB136" t="s">
        <v>1201</v>
      </c>
      <c r="AC136">
        <v>1156</v>
      </c>
      <c r="AD136"/>
    </row>
    <row r="137" spans="1:30" ht="15">
      <c r="A137" t="s">
        <v>1198</v>
      </c>
      <c r="C137" s="31" t="s">
        <v>1138</v>
      </c>
      <c r="E137" s="31" t="s">
        <v>5637</v>
      </c>
      <c r="F137" s="29" t="s">
        <v>1045</v>
      </c>
      <c r="G137" s="29" t="s">
        <v>9123</v>
      </c>
      <c r="H137" s="36" t="s">
        <v>11561</v>
      </c>
      <c r="J137" s="37" t="str">
        <f t="shared" si="14"/>
        <v>IC.CP.090117</v>
      </c>
      <c r="K137" s="36" t="s">
        <v>5637</v>
      </c>
      <c r="L137" t="str">
        <f t="shared" si="10"/>
        <v>Apply protective barrier ointment</v>
      </c>
      <c r="M137" s="38" t="str">
        <f t="shared" si="11"/>
        <v>PI.IC.CP.090117.01</v>
      </c>
      <c r="N137" s="38"/>
      <c r="O137" s="38" t="str">
        <f t="shared" si="12"/>
        <v>PH.IC.CP.090117.01</v>
      </c>
      <c r="Q137" s="38" t="str">
        <f t="shared" si="13"/>
        <v>CL.IC.CP.090117.01</v>
      </c>
      <c r="AB137" t="s">
        <v>1201</v>
      </c>
      <c r="AC137">
        <v>1156</v>
      </c>
      <c r="AD137"/>
    </row>
    <row r="138" spans="1:30" ht="15">
      <c r="A138" t="s">
        <v>1198</v>
      </c>
      <c r="C138" s="31" t="s">
        <v>1138</v>
      </c>
      <c r="E138" s="31" t="s">
        <v>5637</v>
      </c>
      <c r="F138" s="29" t="s">
        <v>1045</v>
      </c>
      <c r="G138" s="29" t="s">
        <v>2157</v>
      </c>
      <c r="H138" s="36" t="s">
        <v>12060</v>
      </c>
      <c r="J138" s="37" t="str">
        <f t="shared" si="14"/>
        <v>IC.CP.090118</v>
      </c>
      <c r="K138" s="36" t="s">
        <v>5637</v>
      </c>
      <c r="L138" t="str">
        <f t="shared" si="10"/>
        <v>Offer urinal at scheduled intervals</v>
      </c>
      <c r="M138" s="38" t="str">
        <f t="shared" si="11"/>
        <v>PI.IC.CP.090118.01</v>
      </c>
      <c r="N138" s="38"/>
      <c r="O138" s="38" t="str">
        <f t="shared" si="12"/>
        <v>PH.IC.CP.090118.01</v>
      </c>
      <c r="Q138" s="38" t="str">
        <f t="shared" si="13"/>
        <v>CL.IC.CP.090118.01</v>
      </c>
      <c r="AB138" t="s">
        <v>1201</v>
      </c>
      <c r="AC138">
        <v>1156</v>
      </c>
      <c r="AD138"/>
    </row>
    <row r="139" spans="1:30" ht="15">
      <c r="A139" t="s">
        <v>1198</v>
      </c>
      <c r="C139" s="31" t="s">
        <v>1138</v>
      </c>
      <c r="E139" s="31" t="s">
        <v>5637</v>
      </c>
      <c r="F139" s="29" t="s">
        <v>1045</v>
      </c>
      <c r="G139" s="29" t="s">
        <v>2054</v>
      </c>
      <c r="H139" s="36" t="s">
        <v>1142</v>
      </c>
      <c r="J139" s="37" t="str">
        <f t="shared" si="14"/>
        <v>IC.CP.090119</v>
      </c>
      <c r="K139" s="36" t="s">
        <v>5637</v>
      </c>
      <c r="L139" t="str">
        <f t="shared" si="10"/>
        <v>Offer bedpan at scheduled intervals</v>
      </c>
      <c r="M139" s="38" t="str">
        <f t="shared" si="11"/>
        <v>PI.IC.CP.090119.01</v>
      </c>
      <c r="N139" s="38"/>
      <c r="O139" s="38" t="str">
        <f t="shared" si="12"/>
        <v>PH.IC.CP.090119.01</v>
      </c>
      <c r="Q139" s="38" t="str">
        <f t="shared" si="13"/>
        <v>CL.IC.CP.090119.01</v>
      </c>
      <c r="AB139" t="s">
        <v>1201</v>
      </c>
      <c r="AC139">
        <v>1156</v>
      </c>
      <c r="AD139"/>
    </row>
    <row r="140" spans="1:30" ht="15">
      <c r="A140" t="s">
        <v>1198</v>
      </c>
      <c r="C140" s="31" t="s">
        <v>1138</v>
      </c>
      <c r="E140" s="31" t="s">
        <v>5637</v>
      </c>
      <c r="F140" s="29" t="s">
        <v>1045</v>
      </c>
      <c r="G140" s="29" t="s">
        <v>2146</v>
      </c>
      <c r="H140" s="36" t="s">
        <v>1143</v>
      </c>
      <c r="J140" s="37" t="str">
        <f t="shared" si="14"/>
        <v>IC.CP.090120</v>
      </c>
      <c r="K140" s="36" t="s">
        <v>5637</v>
      </c>
      <c r="L140" t="str">
        <f t="shared" si="10"/>
        <v>Establish toileting schedule</v>
      </c>
      <c r="M140" s="38" t="str">
        <f t="shared" si="11"/>
        <v>PI.IC.CP.090120.01</v>
      </c>
      <c r="N140" s="38"/>
      <c r="O140" s="38" t="str">
        <f t="shared" si="12"/>
        <v>PH.IC.CP.090120.01</v>
      </c>
      <c r="Q140" s="38" t="str">
        <f t="shared" si="13"/>
        <v>CL.IC.CP.090120.01</v>
      </c>
      <c r="AB140" t="s">
        <v>1201</v>
      </c>
      <c r="AC140">
        <v>1156</v>
      </c>
      <c r="AD140"/>
    </row>
    <row r="141" spans="1:30" ht="15">
      <c r="A141" t="s">
        <v>1198</v>
      </c>
      <c r="C141" s="31" t="s">
        <v>1138</v>
      </c>
      <c r="E141" s="31" t="s">
        <v>5637</v>
      </c>
      <c r="F141" s="29" t="s">
        <v>1045</v>
      </c>
      <c r="G141" s="29" t="s">
        <v>2147</v>
      </c>
      <c r="H141" s="36" t="s">
        <v>1144</v>
      </c>
      <c r="J141" s="37" t="str">
        <f t="shared" si="14"/>
        <v>IC.CP.090121</v>
      </c>
      <c r="K141" s="36" t="s">
        <v>5637</v>
      </c>
      <c r="L141" t="str">
        <f t="shared" si="10"/>
        <v>Instruct to request assistance for toileting</v>
      </c>
      <c r="M141" s="38" t="str">
        <f t="shared" si="11"/>
        <v>PI.IC.CP.090121.01</v>
      </c>
      <c r="N141" s="38"/>
      <c r="O141" s="38" t="str">
        <f t="shared" si="12"/>
        <v>PH.IC.CP.090121.01</v>
      </c>
      <c r="Q141" s="38" t="str">
        <f t="shared" si="13"/>
        <v>CL.IC.CP.090121.01</v>
      </c>
      <c r="AB141" t="s">
        <v>1201</v>
      </c>
      <c r="AC141">
        <v>1156</v>
      </c>
      <c r="AD141"/>
    </row>
    <row r="142" spans="1:30" ht="15">
      <c r="A142" t="s">
        <v>1198</v>
      </c>
      <c r="C142" s="31" t="s">
        <v>1138</v>
      </c>
      <c r="E142" s="31" t="s">
        <v>5637</v>
      </c>
      <c r="F142" s="29" t="s">
        <v>1045</v>
      </c>
      <c r="G142" s="29" t="s">
        <v>2281</v>
      </c>
      <c r="H142" s="36" t="s">
        <v>1146</v>
      </c>
      <c r="J142" s="37" t="str">
        <f t="shared" si="14"/>
        <v>IC.CP.090122</v>
      </c>
      <c r="K142" s="36" t="s">
        <v>5637</v>
      </c>
      <c r="L142" t="str">
        <f t="shared" si="10"/>
        <v>Encourage eating/assist with meals</v>
      </c>
      <c r="M142" s="38" t="str">
        <f t="shared" si="11"/>
        <v>PI.IC.CP.090122.01</v>
      </c>
      <c r="N142" s="38"/>
      <c r="O142" s="38" t="str">
        <f t="shared" si="12"/>
        <v>PH.IC.CP.090122.01</v>
      </c>
      <c r="Q142" s="38" t="str">
        <f t="shared" si="13"/>
        <v>CL.IC.CP.090122.01</v>
      </c>
      <c r="AB142" t="s">
        <v>1201</v>
      </c>
      <c r="AC142">
        <v>1156</v>
      </c>
      <c r="AD142"/>
    </row>
    <row r="143" spans="1:30" ht="15">
      <c r="A143" t="s">
        <v>1198</v>
      </c>
      <c r="C143" s="31" t="s">
        <v>1138</v>
      </c>
      <c r="E143" s="31" t="s">
        <v>5637</v>
      </c>
      <c r="F143" s="29" t="s">
        <v>1045</v>
      </c>
      <c r="G143" s="29" t="s">
        <v>2400</v>
      </c>
      <c r="H143" s="36" t="s">
        <v>1147</v>
      </c>
      <c r="J143" s="37" t="str">
        <f t="shared" si="14"/>
        <v>IC.CP.090123</v>
      </c>
      <c r="K143" s="36" t="s">
        <v>5637</v>
      </c>
      <c r="L143" t="str">
        <f t="shared" si="10"/>
        <v>Monitor food/fluid intake</v>
      </c>
      <c r="M143" s="38" t="str">
        <f t="shared" si="11"/>
        <v>PI.IC.CP.090123.01</v>
      </c>
      <c r="N143" s="38"/>
      <c r="O143" s="38" t="str">
        <f t="shared" si="12"/>
        <v>PH.IC.CP.090123.01</v>
      </c>
      <c r="Q143" s="38" t="str">
        <f t="shared" si="13"/>
        <v>CL.IC.CP.090123.01</v>
      </c>
      <c r="AB143" t="s">
        <v>1201</v>
      </c>
      <c r="AC143">
        <v>1156</v>
      </c>
      <c r="AD143"/>
    </row>
    <row r="144" spans="1:30" ht="15">
      <c r="A144" t="s">
        <v>1198</v>
      </c>
      <c r="C144" s="31" t="s">
        <v>1138</v>
      </c>
      <c r="E144" s="31" t="s">
        <v>5637</v>
      </c>
      <c r="F144" s="29" t="s">
        <v>1045</v>
      </c>
      <c r="G144" s="29" t="s">
        <v>2401</v>
      </c>
      <c r="H144" s="36" t="s">
        <v>1148</v>
      </c>
      <c r="J144" s="37" t="str">
        <f t="shared" si="14"/>
        <v>IC.CP.090124</v>
      </c>
      <c r="K144" s="36" t="s">
        <v>5637</v>
      </c>
      <c r="L144" t="str">
        <f t="shared" si="10"/>
        <v xml:space="preserve">Offer liquids Q2H </v>
      </c>
      <c r="M144" s="38" t="str">
        <f t="shared" si="11"/>
        <v>PI.IC.CP.090124.01</v>
      </c>
      <c r="N144" s="38"/>
      <c r="O144" s="38" t="str">
        <f t="shared" si="12"/>
        <v>PH.IC.CP.090124.01</v>
      </c>
      <c r="Q144" s="38" t="str">
        <f t="shared" si="13"/>
        <v>CL.IC.CP.090124.01</v>
      </c>
      <c r="AB144" t="s">
        <v>1201</v>
      </c>
      <c r="AC144">
        <v>1156</v>
      </c>
      <c r="AD144"/>
    </row>
    <row r="145" spans="1:30" ht="15">
      <c r="A145" t="s">
        <v>1198</v>
      </c>
      <c r="C145" s="31" t="s">
        <v>1138</v>
      </c>
      <c r="E145" s="31" t="s">
        <v>5637</v>
      </c>
      <c r="F145" s="29" t="s">
        <v>1045</v>
      </c>
      <c r="G145" s="29" t="s">
        <v>9311</v>
      </c>
      <c r="H145" s="36" t="s">
        <v>1149</v>
      </c>
      <c r="J145" s="37" t="str">
        <f t="shared" si="14"/>
        <v>IC.CP.090125</v>
      </c>
      <c r="K145" s="36" t="s">
        <v>5637</v>
      </c>
      <c r="L145" t="str">
        <f t="shared" si="10"/>
        <v>Offer ordered supplements</v>
      </c>
      <c r="M145" s="38" t="str">
        <f t="shared" si="11"/>
        <v>PI.IC.CP.090125.01</v>
      </c>
      <c r="N145" s="38"/>
      <c r="O145" s="38" t="str">
        <f t="shared" si="12"/>
        <v>PH.IC.CP.090125.01</v>
      </c>
      <c r="Q145" s="38" t="str">
        <f t="shared" si="13"/>
        <v>CL.IC.CP.090125.01</v>
      </c>
      <c r="AB145" t="s">
        <v>1201</v>
      </c>
      <c r="AC145">
        <v>1156</v>
      </c>
      <c r="AD145"/>
    </row>
    <row r="146" spans="1:30" ht="15">
      <c r="A146" t="s">
        <v>1198</v>
      </c>
      <c r="C146" s="31" t="s">
        <v>1138</v>
      </c>
      <c r="E146" s="31" t="s">
        <v>5637</v>
      </c>
      <c r="F146" s="29" t="s">
        <v>1045</v>
      </c>
      <c r="G146" s="29" t="s">
        <v>2402</v>
      </c>
      <c r="H146" s="36" t="s">
        <v>1150</v>
      </c>
      <c r="J146" s="37" t="str">
        <f t="shared" si="14"/>
        <v>IC.CP.090126</v>
      </c>
      <c r="K146" s="36" t="s">
        <v>5637</v>
      </c>
      <c r="L146" t="str">
        <f t="shared" si="10"/>
        <v>Provide tray set up; assist as needed</v>
      </c>
      <c r="M146" s="38" t="str">
        <f t="shared" si="11"/>
        <v>PI.IC.CP.090126.01</v>
      </c>
      <c r="N146" s="38"/>
      <c r="O146" s="38" t="str">
        <f t="shared" si="12"/>
        <v>PH.IC.CP.090126.01</v>
      </c>
      <c r="Q146" s="38" t="str">
        <f t="shared" si="13"/>
        <v>CL.IC.CP.090126.01</v>
      </c>
      <c r="AB146" t="s">
        <v>1201</v>
      </c>
      <c r="AC146">
        <v>1156</v>
      </c>
      <c r="AD146"/>
    </row>
    <row r="147" spans="1:30" ht="15">
      <c r="A147" t="s">
        <v>1198</v>
      </c>
      <c r="C147" s="31" t="s">
        <v>1138</v>
      </c>
      <c r="E147" s="31" t="s">
        <v>5637</v>
      </c>
      <c r="F147" s="29" t="s">
        <v>1045</v>
      </c>
      <c r="G147" s="29" t="s">
        <v>2058</v>
      </c>
      <c r="H147" s="36" t="s">
        <v>1151</v>
      </c>
      <c r="J147" s="37" t="str">
        <f t="shared" si="14"/>
        <v>IC.CP.090127</v>
      </c>
      <c r="K147" s="36" t="s">
        <v>5637</v>
      </c>
      <c r="L147" t="str">
        <f t="shared" si="10"/>
        <v>Provide/encourage oral care</v>
      </c>
      <c r="M147" s="38" t="str">
        <f t="shared" si="11"/>
        <v>PI.IC.CP.090127.01</v>
      </c>
      <c r="N147" s="38"/>
      <c r="O147" s="38" t="str">
        <f t="shared" si="12"/>
        <v>PH.IC.CP.090127.01</v>
      </c>
      <c r="Q147" s="38" t="str">
        <f t="shared" si="13"/>
        <v>CL.IC.CP.090127.01</v>
      </c>
      <c r="AB147" t="s">
        <v>1201</v>
      </c>
      <c r="AC147">
        <v>1156</v>
      </c>
      <c r="AD147"/>
    </row>
    <row r="148" spans="1:30" ht="15">
      <c r="A148" t="s">
        <v>1198</v>
      </c>
      <c r="C148" s="31" t="s">
        <v>1138</v>
      </c>
      <c r="E148" s="31" t="s">
        <v>5637</v>
      </c>
      <c r="F148" s="29" t="s">
        <v>1045</v>
      </c>
      <c r="G148" s="29" t="s">
        <v>1756</v>
      </c>
      <c r="H148" s="36" t="s">
        <v>1152</v>
      </c>
      <c r="J148" s="37" t="str">
        <f t="shared" si="14"/>
        <v>IC.CP.090128</v>
      </c>
      <c r="K148" s="36" t="s">
        <v>5637</v>
      </c>
      <c r="L148" t="str">
        <f t="shared" si="10"/>
        <v>Use specialty bed: air, low air loss, fluidized</v>
      </c>
      <c r="M148" s="38" t="str">
        <f t="shared" si="11"/>
        <v>PI.IC.CP.090128.01</v>
      </c>
      <c r="N148" s="38"/>
      <c r="O148" s="38" t="str">
        <f t="shared" si="12"/>
        <v>PH.IC.CP.090128.01</v>
      </c>
      <c r="Q148" s="38" t="str">
        <f t="shared" si="13"/>
        <v>CL.IC.CP.090128.01</v>
      </c>
      <c r="AB148" t="s">
        <v>1201</v>
      </c>
      <c r="AC148">
        <v>1156</v>
      </c>
      <c r="AD148"/>
    </row>
    <row r="149" spans="1:30" ht="15">
      <c r="A149" t="s">
        <v>1198</v>
      </c>
      <c r="C149" s="31" t="s">
        <v>1138</v>
      </c>
      <c r="E149" s="31" t="s">
        <v>5637</v>
      </c>
      <c r="F149" s="29" t="s">
        <v>1045</v>
      </c>
      <c r="G149" s="29" t="s">
        <v>1757</v>
      </c>
      <c r="H149" s="36" t="s">
        <v>1153</v>
      </c>
      <c r="J149" s="37" t="str">
        <f t="shared" si="14"/>
        <v>IC.CP.090129</v>
      </c>
      <c r="K149" s="36" t="s">
        <v>5637</v>
      </c>
      <c r="L149" t="str">
        <f t="shared" si="10"/>
        <v>Apply elbow pads</v>
      </c>
      <c r="M149" s="38" t="str">
        <f t="shared" si="11"/>
        <v>PI.IC.CP.090129.01</v>
      </c>
      <c r="N149" s="38"/>
      <c r="O149" s="38" t="str">
        <f t="shared" si="12"/>
        <v>PH.IC.CP.090129.01</v>
      </c>
      <c r="Q149" s="38" t="str">
        <f t="shared" si="13"/>
        <v>CL.IC.CP.090129.01</v>
      </c>
      <c r="AB149" t="s">
        <v>1201</v>
      </c>
      <c r="AC149">
        <v>1156</v>
      </c>
      <c r="AD149"/>
    </row>
    <row r="150" spans="1:30" ht="15">
      <c r="A150" t="s">
        <v>1198</v>
      </c>
      <c r="C150" s="31" t="s">
        <v>1138</v>
      </c>
      <c r="E150" s="31" t="s">
        <v>5637</v>
      </c>
      <c r="F150" s="29" t="s">
        <v>1045</v>
      </c>
      <c r="G150" s="29" t="s">
        <v>1758</v>
      </c>
      <c r="H150" s="36" t="s">
        <v>1154</v>
      </c>
      <c r="J150" s="37" t="str">
        <f t="shared" si="14"/>
        <v>IC.CP.090130</v>
      </c>
      <c r="K150" s="36" t="s">
        <v>5637</v>
      </c>
      <c r="L150" t="str">
        <f t="shared" si="10"/>
        <v>Elevate heels off bed</v>
      </c>
      <c r="M150" s="38" t="str">
        <f t="shared" si="11"/>
        <v>PI.IC.CP.090130.01</v>
      </c>
      <c r="N150" s="38"/>
      <c r="O150" s="38" t="str">
        <f t="shared" si="12"/>
        <v>PH.IC.CP.090130.01</v>
      </c>
      <c r="Q150" s="38" t="str">
        <f t="shared" si="13"/>
        <v>CL.IC.CP.090130.01</v>
      </c>
      <c r="AB150" t="s">
        <v>1201</v>
      </c>
      <c r="AC150">
        <v>1156</v>
      </c>
      <c r="AD150"/>
    </row>
    <row r="151" spans="1:30" ht="15">
      <c r="A151" t="s">
        <v>1198</v>
      </c>
      <c r="C151" s="31" t="s">
        <v>1138</v>
      </c>
      <c r="E151" s="31" t="s">
        <v>5637</v>
      </c>
      <c r="F151" s="29" t="s">
        <v>1045</v>
      </c>
      <c r="G151" s="29" t="s">
        <v>1999</v>
      </c>
      <c r="H151" s="36" t="s">
        <v>1155</v>
      </c>
      <c r="J151" s="37" t="str">
        <f t="shared" si="14"/>
        <v>IC.CP.090131</v>
      </c>
      <c r="K151" s="36" t="s">
        <v>5637</v>
      </c>
      <c r="L151" t="str">
        <f t="shared" si="10"/>
        <v>Turn/Reposition every 2 hours while in bed</v>
      </c>
      <c r="M151" s="38" t="str">
        <f t="shared" si="11"/>
        <v>PI.IC.CP.090131.01</v>
      </c>
      <c r="N151" s="38"/>
      <c r="O151" s="38" t="str">
        <f t="shared" si="12"/>
        <v>PH.IC.CP.090131.01</v>
      </c>
      <c r="Q151" s="38" t="str">
        <f t="shared" si="13"/>
        <v>CL.IC.CP.090131.01</v>
      </c>
      <c r="AB151" t="s">
        <v>1201</v>
      </c>
      <c r="AC151">
        <v>1156</v>
      </c>
      <c r="AD151"/>
    </row>
    <row r="152" spans="1:30" ht="15">
      <c r="A152" t="s">
        <v>1198</v>
      </c>
      <c r="C152" s="31" t="s">
        <v>1138</v>
      </c>
      <c r="E152" s="31" t="s">
        <v>5637</v>
      </c>
      <c r="F152" s="29" t="s">
        <v>1045</v>
      </c>
      <c r="G152" s="29" t="s">
        <v>1896</v>
      </c>
      <c r="H152" s="36" t="s">
        <v>911</v>
      </c>
      <c r="J152" s="37" t="str">
        <f t="shared" si="14"/>
        <v>IC.CP.090132</v>
      </c>
      <c r="K152" s="36" t="s">
        <v>5637</v>
      </c>
      <c r="L152" t="str">
        <f t="shared" si="10"/>
        <v>Use pillows to separate pressure areas</v>
      </c>
      <c r="M152" s="38" t="str">
        <f t="shared" si="11"/>
        <v>PI.IC.CP.090132.01</v>
      </c>
      <c r="N152" s="38"/>
      <c r="O152" s="38" t="str">
        <f t="shared" si="12"/>
        <v>PH.IC.CP.090132.01</v>
      </c>
      <c r="Q152" s="38" t="str">
        <f t="shared" si="13"/>
        <v>CL.IC.CP.090132.01</v>
      </c>
      <c r="AB152" t="s">
        <v>1201</v>
      </c>
      <c r="AC152">
        <v>1156</v>
      </c>
      <c r="AD152"/>
    </row>
    <row r="153" spans="1:30" ht="15">
      <c r="A153" t="s">
        <v>1198</v>
      </c>
      <c r="C153" s="31" t="s">
        <v>1138</v>
      </c>
      <c r="E153" s="31" t="s">
        <v>5637</v>
      </c>
      <c r="F153" s="29" t="s">
        <v>1045</v>
      </c>
      <c r="G153" s="29" t="s">
        <v>912</v>
      </c>
      <c r="H153" s="36" t="s">
        <v>913</v>
      </c>
      <c r="J153" s="37" t="str">
        <f t="shared" si="14"/>
        <v>IC.CP.090133</v>
      </c>
      <c r="K153" s="36" t="s">
        <v>5637</v>
      </c>
      <c r="L153" t="str">
        <f t="shared" si="10"/>
        <v>Problem: Risk for Skin Breakdown Other:</v>
      </c>
      <c r="M153" s="38" t="str">
        <f t="shared" si="11"/>
        <v>PI.IC.CP.090133.01</v>
      </c>
      <c r="N153" s="38"/>
      <c r="O153" s="38" t="str">
        <f t="shared" si="12"/>
        <v>PH.IC.CP.090133.01</v>
      </c>
      <c r="Q153" s="38" t="str">
        <f t="shared" si="13"/>
        <v>CL.IC.CP.090133.01</v>
      </c>
      <c r="AB153" t="s">
        <v>1201</v>
      </c>
      <c r="AC153">
        <v>1156</v>
      </c>
      <c r="AD153"/>
    </row>
    <row r="154" spans="1:30" ht="15">
      <c r="A154" t="s">
        <v>1198</v>
      </c>
      <c r="C154" s="31" t="s">
        <v>1138</v>
      </c>
      <c r="D154" s="29" t="s">
        <v>1105</v>
      </c>
      <c r="E154" s="31" t="s">
        <v>971</v>
      </c>
      <c r="F154" s="29" t="s">
        <v>1105</v>
      </c>
      <c r="G154" s="29" t="s">
        <v>1914</v>
      </c>
      <c r="H154" s="36" t="s">
        <v>5637</v>
      </c>
      <c r="J154" s="37" t="str">
        <f t="shared" si="14"/>
        <v>IC.CP.090201</v>
      </c>
      <c r="K154" s="36" t="s">
        <v>5637</v>
      </c>
      <c r="L154" t="str">
        <f t="shared" si="10"/>
        <v>Prevention/treatment of impaired skin integrity</v>
      </c>
      <c r="M154" s="38" t="str">
        <f t="shared" si="11"/>
        <v>PI.IC.CP.090201.01</v>
      </c>
      <c r="N154" s="38"/>
      <c r="O154" s="38" t="str">
        <f t="shared" si="12"/>
        <v>PH.IC.CP.090201.01</v>
      </c>
      <c r="Q154" s="38" t="str">
        <f t="shared" si="13"/>
        <v>CL.IC.CP.090201.01</v>
      </c>
      <c r="AB154" t="s">
        <v>1201</v>
      </c>
      <c r="AC154">
        <v>1156</v>
      </c>
      <c r="AD154"/>
    </row>
    <row r="155" spans="1:30" ht="15">
      <c r="A155" t="s">
        <v>1198</v>
      </c>
      <c r="C155" s="31" t="s">
        <v>1138</v>
      </c>
      <c r="E155" s="31" t="s">
        <v>971</v>
      </c>
      <c r="F155" s="29" t="s">
        <v>1105</v>
      </c>
      <c r="G155" s="29" t="s">
        <v>914</v>
      </c>
      <c r="H155" s="36" t="s">
        <v>971</v>
      </c>
      <c r="J155" s="37" t="str">
        <f t="shared" si="14"/>
        <v>IC.CP.090202</v>
      </c>
      <c r="K155" s="36" t="s">
        <v>5637</v>
      </c>
      <c r="L155" t="str">
        <f t="shared" si="10"/>
        <v>Outcome: Risk for Skin Breakdown Other:</v>
      </c>
      <c r="M155" s="38" t="str">
        <f t="shared" si="11"/>
        <v>PI.IC.CP.090202.01</v>
      </c>
      <c r="N155" s="38"/>
      <c r="O155" s="38" t="str">
        <f t="shared" si="12"/>
        <v>PH.IC.CP.090202.01</v>
      </c>
      <c r="Q155" s="38" t="str">
        <f t="shared" si="13"/>
        <v>CL.IC.CP.090202.01</v>
      </c>
      <c r="AB155" t="s">
        <v>1201</v>
      </c>
      <c r="AC155">
        <v>1156</v>
      </c>
      <c r="AD155"/>
    </row>
    <row r="156" spans="1:30" ht="15">
      <c r="A156" t="s">
        <v>1198</v>
      </c>
      <c r="B156" s="29" t="s">
        <v>1049</v>
      </c>
      <c r="C156" s="31" t="s">
        <v>1050</v>
      </c>
      <c r="D156" s="29" t="s">
        <v>1163</v>
      </c>
      <c r="E156" s="31" t="s">
        <v>5637</v>
      </c>
      <c r="F156" s="29" t="s">
        <v>1163</v>
      </c>
      <c r="G156" s="29" t="s">
        <v>1915</v>
      </c>
      <c r="H156" s="36" t="s">
        <v>11848</v>
      </c>
      <c r="J156" s="37" t="str">
        <f t="shared" si="14"/>
        <v>IC.CP.100101</v>
      </c>
      <c r="K156" s="36" t="s">
        <v>5637</v>
      </c>
      <c r="L156" t="str">
        <f t="shared" si="10"/>
        <v>Administer/monitor effects of meds</v>
      </c>
      <c r="M156" s="38" t="str">
        <f t="shared" si="11"/>
        <v>PI.IC.CP.100101.01</v>
      </c>
      <c r="N156" s="38"/>
      <c r="O156" s="38" t="str">
        <f t="shared" si="12"/>
        <v>PH.IC.CP.100101.01</v>
      </c>
      <c r="Q156" s="38" t="str">
        <f t="shared" si="13"/>
        <v>CL.IC.CP.100101.01</v>
      </c>
      <c r="AB156" t="s">
        <v>1201</v>
      </c>
      <c r="AC156">
        <v>1156</v>
      </c>
      <c r="AD156"/>
    </row>
    <row r="157" spans="1:30" ht="15">
      <c r="A157" t="s">
        <v>1198</v>
      </c>
      <c r="C157" s="31" t="s">
        <v>1050</v>
      </c>
      <c r="E157" s="31" t="s">
        <v>5637</v>
      </c>
      <c r="F157" s="29" t="s">
        <v>1163</v>
      </c>
      <c r="G157" s="29" t="s">
        <v>1842</v>
      </c>
      <c r="H157" s="36" t="s">
        <v>12030</v>
      </c>
      <c r="J157" s="37" t="str">
        <f t="shared" si="14"/>
        <v>IC.CP.100102</v>
      </c>
      <c r="K157" s="36" t="s">
        <v>5637</v>
      </c>
      <c r="L157" t="str">
        <f t="shared" si="10"/>
        <v>Positive inotropic agents; reduce afterload with vasodilators</v>
      </c>
      <c r="M157" s="38" t="str">
        <f t="shared" si="11"/>
        <v>PI.IC.CP.100102.01</v>
      </c>
      <c r="N157" s="38"/>
      <c r="O157" s="38" t="str">
        <f t="shared" si="12"/>
        <v>PH.IC.CP.100102.01</v>
      </c>
      <c r="Q157" s="38" t="str">
        <f t="shared" si="13"/>
        <v>CL.IC.CP.100102.01</v>
      </c>
      <c r="AB157" t="s">
        <v>1201</v>
      </c>
      <c r="AC157">
        <v>1156</v>
      </c>
      <c r="AD157"/>
    </row>
    <row r="158" spans="1:30" ht="15">
      <c r="A158" t="s">
        <v>1198</v>
      </c>
      <c r="C158" s="31" t="s">
        <v>1050</v>
      </c>
      <c r="E158" s="31" t="s">
        <v>5637</v>
      </c>
      <c r="F158" s="29" t="s">
        <v>1163</v>
      </c>
      <c r="G158" s="29" t="s">
        <v>1843</v>
      </c>
      <c r="H158" s="36" t="s">
        <v>12032</v>
      </c>
      <c r="J158" s="37" t="str">
        <f t="shared" si="14"/>
        <v>IC.CP.100103</v>
      </c>
      <c r="K158" s="36" t="s">
        <v>5637</v>
      </c>
      <c r="L158" t="str">
        <f t="shared" si="10"/>
        <v>Sedate cautiously; assess effect on ventilator weaning</v>
      </c>
      <c r="M158" s="38" t="str">
        <f t="shared" si="11"/>
        <v>PI.IC.CP.100103.01</v>
      </c>
      <c r="N158" s="38"/>
      <c r="O158" s="38" t="str">
        <f t="shared" si="12"/>
        <v>PH.IC.CP.100103.01</v>
      </c>
      <c r="Q158" s="38" t="str">
        <f t="shared" si="13"/>
        <v>CL.IC.CP.100103.01</v>
      </c>
      <c r="AB158" t="s">
        <v>1201</v>
      </c>
      <c r="AC158">
        <v>1156</v>
      </c>
      <c r="AD158"/>
    </row>
    <row r="159" spans="1:30" ht="15">
      <c r="A159" t="s">
        <v>1198</v>
      </c>
      <c r="C159" s="31" t="s">
        <v>1050</v>
      </c>
      <c r="E159" s="31" t="s">
        <v>5637</v>
      </c>
      <c r="F159" s="29" t="s">
        <v>1163</v>
      </c>
      <c r="G159" s="29" t="s">
        <v>1844</v>
      </c>
      <c r="H159" s="36" t="s">
        <v>12028</v>
      </c>
      <c r="J159" s="37" t="str">
        <f t="shared" si="14"/>
        <v>IC.CP.100104</v>
      </c>
      <c r="K159" s="36" t="s">
        <v>5637</v>
      </c>
      <c r="L159" t="str">
        <f t="shared" si="10"/>
        <v>Apply TED hose/elevate leg to reduce edema</v>
      </c>
      <c r="M159" s="38" t="str">
        <f t="shared" si="11"/>
        <v>PI.IC.CP.100104.01</v>
      </c>
      <c r="N159" s="38"/>
      <c r="O159" s="38" t="str">
        <f t="shared" si="12"/>
        <v>PH.IC.CP.100104.01</v>
      </c>
      <c r="Q159" s="38" t="str">
        <f t="shared" si="13"/>
        <v>CL.IC.CP.100104.01</v>
      </c>
      <c r="AB159" t="s">
        <v>1201</v>
      </c>
      <c r="AC159">
        <v>1156</v>
      </c>
      <c r="AD159"/>
    </row>
    <row r="160" spans="1:30" ht="15">
      <c r="A160" t="s">
        <v>1198</v>
      </c>
      <c r="C160" s="31" t="s">
        <v>1050</v>
      </c>
      <c r="E160" s="31" t="s">
        <v>5637</v>
      </c>
      <c r="F160" s="29" t="s">
        <v>1163</v>
      </c>
      <c r="G160" s="29" t="s">
        <v>13226</v>
      </c>
      <c r="H160" s="36" t="s">
        <v>12210</v>
      </c>
      <c r="J160" s="37" t="str">
        <f t="shared" si="14"/>
        <v>IC.CP.100105</v>
      </c>
      <c r="K160" s="36" t="s">
        <v>5637</v>
      </c>
      <c r="L160" t="str">
        <f t="shared" si="10"/>
        <v>Assess effects medication on vent weaning parameters</v>
      </c>
      <c r="M160" s="38" t="str">
        <f t="shared" si="11"/>
        <v>PI.IC.CP.100105.01</v>
      </c>
      <c r="N160" s="38"/>
      <c r="O160" s="38" t="str">
        <f t="shared" si="12"/>
        <v>PH.IC.CP.100105.01</v>
      </c>
      <c r="Q160" s="38" t="str">
        <f t="shared" si="13"/>
        <v>CL.IC.CP.100105.01</v>
      </c>
      <c r="AB160" t="s">
        <v>1201</v>
      </c>
      <c r="AC160">
        <v>1156</v>
      </c>
      <c r="AD160"/>
    </row>
    <row r="161" spans="1:30" ht="15">
      <c r="A161" t="s">
        <v>1198</v>
      </c>
      <c r="C161" s="31" t="s">
        <v>1050</v>
      </c>
      <c r="E161" s="31" t="s">
        <v>5637</v>
      </c>
      <c r="F161" s="29" t="s">
        <v>1163</v>
      </c>
      <c r="G161" s="29" t="s">
        <v>1996</v>
      </c>
      <c r="H161" s="36" t="s">
        <v>12212</v>
      </c>
      <c r="J161" s="37" t="str">
        <f t="shared" si="14"/>
        <v>IC.CP.100106</v>
      </c>
      <c r="K161" s="36" t="s">
        <v>5637</v>
      </c>
      <c r="L161" t="str">
        <f t="shared" si="10"/>
        <v>Assess for  neck vein distension, pulmonary crackles, S3 or S4</v>
      </c>
      <c r="M161" s="38" t="str">
        <f t="shared" si="11"/>
        <v>PI.IC.CP.100106.01</v>
      </c>
      <c r="N161" s="38"/>
      <c r="O161" s="38" t="str">
        <f t="shared" si="12"/>
        <v>PH.IC.CP.100106.01</v>
      </c>
      <c r="Q161" s="38" t="str">
        <f t="shared" si="13"/>
        <v>CL.IC.CP.100106.01</v>
      </c>
      <c r="AB161" t="s">
        <v>1201</v>
      </c>
      <c r="AC161">
        <v>1156</v>
      </c>
      <c r="AD161"/>
    </row>
    <row r="162" spans="1:30" ht="15">
      <c r="A162" t="s">
        <v>1198</v>
      </c>
      <c r="C162" s="31" t="s">
        <v>1050</v>
      </c>
      <c r="E162" s="31" t="s">
        <v>5637</v>
      </c>
      <c r="F162" s="29" t="s">
        <v>1163</v>
      </c>
      <c r="G162" s="29" t="s">
        <v>2098</v>
      </c>
      <c r="H162" s="36" t="s">
        <v>12225</v>
      </c>
      <c r="J162" s="37" t="str">
        <f t="shared" si="14"/>
        <v>IC.CP.100107</v>
      </c>
      <c r="K162" s="36" t="s">
        <v>5637</v>
      </c>
      <c r="L162" t="str">
        <f t="shared" si="10"/>
        <v>Assess for peripheral edema, increased preload parameters</v>
      </c>
      <c r="M162" s="38" t="str">
        <f t="shared" si="11"/>
        <v>PI.IC.CP.100107.01</v>
      </c>
      <c r="N162" s="38"/>
      <c r="O162" s="38" t="str">
        <f t="shared" si="12"/>
        <v>PH.IC.CP.100107.01</v>
      </c>
      <c r="Q162" s="38" t="str">
        <f t="shared" si="13"/>
        <v>CL.IC.CP.100107.01</v>
      </c>
      <c r="AB162" t="s">
        <v>1201</v>
      </c>
      <c r="AC162">
        <v>1156</v>
      </c>
      <c r="AD162"/>
    </row>
    <row r="163" spans="1:30" ht="15">
      <c r="A163" t="s">
        <v>1198</v>
      </c>
      <c r="C163" s="31" t="s">
        <v>1050</v>
      </c>
      <c r="E163" s="31" t="s">
        <v>5637</v>
      </c>
      <c r="F163" s="29" t="s">
        <v>1163</v>
      </c>
      <c r="G163" s="29" t="s">
        <v>2099</v>
      </c>
      <c r="H163" s="36" t="s">
        <v>11638</v>
      </c>
      <c r="J163" s="37" t="str">
        <f t="shared" si="14"/>
        <v>IC.CP.100108</v>
      </c>
      <c r="K163" s="36" t="s">
        <v>5637</v>
      </c>
      <c r="L163" t="str">
        <f t="shared" si="10"/>
        <v>Assess incisions for redness, swelling, drainage</v>
      </c>
      <c r="M163" s="38" t="str">
        <f t="shared" si="11"/>
        <v>PI.IC.CP.100108.01</v>
      </c>
      <c r="N163" s="38"/>
      <c r="O163" s="38" t="str">
        <f t="shared" si="12"/>
        <v>PH.IC.CP.100108.01</v>
      </c>
      <c r="Q163" s="38" t="str">
        <f t="shared" si="13"/>
        <v>CL.IC.CP.100108.01</v>
      </c>
      <c r="AB163" t="s">
        <v>1201</v>
      </c>
      <c r="AC163">
        <v>1156</v>
      </c>
      <c r="AD163"/>
    </row>
    <row r="164" spans="1:30" ht="15">
      <c r="A164" t="s">
        <v>1198</v>
      </c>
      <c r="C164" s="31" t="s">
        <v>1050</v>
      </c>
      <c r="E164" s="31" t="s">
        <v>5637</v>
      </c>
      <c r="F164" s="29" t="s">
        <v>1163</v>
      </c>
      <c r="G164" s="29" t="s">
        <v>2100</v>
      </c>
      <c r="H164" s="36" t="s">
        <v>11639</v>
      </c>
      <c r="J164" s="37" t="str">
        <f t="shared" si="14"/>
        <v>IC.CP.100109</v>
      </c>
      <c r="K164" s="36" t="s">
        <v>5637</v>
      </c>
      <c r="L164" t="str">
        <f t="shared" si="10"/>
        <v>Assess vital signs q 1h, monitor weight daily</v>
      </c>
      <c r="M164" s="38" t="str">
        <f t="shared" si="11"/>
        <v>PI.IC.CP.100109.01</v>
      </c>
      <c r="N164" s="38"/>
      <c r="O164" s="38" t="str">
        <f t="shared" si="12"/>
        <v>PH.IC.CP.100109.01</v>
      </c>
      <c r="Q164" s="38" t="str">
        <f t="shared" si="13"/>
        <v>CL.IC.CP.100109.01</v>
      </c>
      <c r="AB164" t="s">
        <v>1201</v>
      </c>
      <c r="AC164">
        <v>1156</v>
      </c>
      <c r="AD164"/>
    </row>
    <row r="165" spans="1:30" ht="15">
      <c r="A165" t="s">
        <v>1198</v>
      </c>
      <c r="C165" s="31" t="s">
        <v>1050</v>
      </c>
      <c r="E165" s="31" t="s">
        <v>5637</v>
      </c>
      <c r="F165" s="29" t="s">
        <v>1163</v>
      </c>
      <c r="G165" s="29" t="s">
        <v>2000</v>
      </c>
      <c r="H165" s="36" t="s">
        <v>11829</v>
      </c>
      <c r="J165" s="37" t="str">
        <f t="shared" si="14"/>
        <v>IC.CP.100110</v>
      </c>
      <c r="K165" s="36" t="s">
        <v>5637</v>
      </c>
      <c r="L165" t="str">
        <f t="shared" si="10"/>
        <v>Incentive spirometer, cough/deep breath q2-4h post extubation</v>
      </c>
      <c r="M165" s="38" t="str">
        <f t="shared" si="11"/>
        <v>PI.IC.CP.100110.01</v>
      </c>
      <c r="N165" s="38"/>
      <c r="O165" s="38" t="str">
        <f t="shared" si="12"/>
        <v>PH.IC.CP.100110.01</v>
      </c>
      <c r="Q165" s="38" t="str">
        <f t="shared" si="13"/>
        <v>CL.IC.CP.100110.01</v>
      </c>
      <c r="AB165" t="s">
        <v>1201</v>
      </c>
      <c r="AC165">
        <v>1156</v>
      </c>
      <c r="AD165"/>
    </row>
    <row r="166" spans="1:30" ht="15">
      <c r="A166" t="s">
        <v>1198</v>
      </c>
      <c r="C166" s="31" t="s">
        <v>1050</v>
      </c>
      <c r="E166" s="31" t="s">
        <v>5637</v>
      </c>
      <c r="F166" s="29" t="s">
        <v>1163</v>
      </c>
      <c r="G166" s="29" t="s">
        <v>2214</v>
      </c>
      <c r="H166" s="36" t="s">
        <v>12099</v>
      </c>
      <c r="J166" s="37" t="str">
        <f t="shared" si="14"/>
        <v>IC.CP.100111</v>
      </c>
      <c r="K166" s="36" t="s">
        <v>5637</v>
      </c>
      <c r="L166" t="str">
        <f t="shared" si="10"/>
        <v xml:space="preserve">Explain procedure, post-op activities </v>
      </c>
      <c r="M166" s="38" t="str">
        <f t="shared" si="11"/>
        <v>PI.IC.CP.100111.01</v>
      </c>
      <c r="N166" s="38"/>
      <c r="O166" s="38" t="str">
        <f t="shared" si="12"/>
        <v>PH.IC.CP.100111.01</v>
      </c>
      <c r="Q166" s="38" t="str">
        <f t="shared" si="13"/>
        <v>CL.IC.CP.100111.01</v>
      </c>
      <c r="AB166" t="s">
        <v>1201</v>
      </c>
      <c r="AC166">
        <v>1156</v>
      </c>
      <c r="AD166"/>
    </row>
    <row r="167" spans="1:30" ht="15">
      <c r="A167" t="s">
        <v>1198</v>
      </c>
      <c r="C167" s="31" t="s">
        <v>1050</v>
      </c>
      <c r="E167" s="31" t="s">
        <v>5637</v>
      </c>
      <c r="F167" s="29" t="s">
        <v>1163</v>
      </c>
      <c r="G167" s="29" t="s">
        <v>2101</v>
      </c>
      <c r="H167" s="36" t="s">
        <v>12100</v>
      </c>
      <c r="J167" s="37" t="str">
        <f t="shared" si="14"/>
        <v>IC.CP.100112</v>
      </c>
      <c r="K167" s="36" t="s">
        <v>5637</v>
      </c>
      <c r="L167" t="str">
        <f t="shared" si="10"/>
        <v>Educate on diet, physical activity limitations.</v>
      </c>
      <c r="M167" s="38" t="str">
        <f t="shared" si="11"/>
        <v>PI.IC.CP.100112.01</v>
      </c>
      <c r="N167" s="38"/>
      <c r="O167" s="38" t="str">
        <f t="shared" si="12"/>
        <v>PH.IC.CP.100112.01</v>
      </c>
      <c r="Q167" s="38" t="str">
        <f t="shared" si="13"/>
        <v>CL.IC.CP.100112.01</v>
      </c>
      <c r="AB167" t="s">
        <v>1201</v>
      </c>
      <c r="AC167">
        <v>1156</v>
      </c>
      <c r="AD167"/>
    </row>
    <row r="168" spans="1:30" ht="15">
      <c r="A168" t="s">
        <v>1198</v>
      </c>
      <c r="C168" s="31" t="s">
        <v>1050</v>
      </c>
      <c r="E168" s="31" t="s">
        <v>5637</v>
      </c>
      <c r="F168" s="29" t="s">
        <v>1163</v>
      </c>
      <c r="G168" s="29" t="s">
        <v>2102</v>
      </c>
      <c r="H168" s="36" t="s">
        <v>12101</v>
      </c>
      <c r="J168" s="37" t="str">
        <f t="shared" si="14"/>
        <v>IC.CP.100113</v>
      </c>
      <c r="K168" s="36" t="s">
        <v>5637</v>
      </c>
      <c r="L168" t="str">
        <f t="shared" si="10"/>
        <v>Monitor intake and output, NPO while intubated</v>
      </c>
      <c r="M168" s="38" t="str">
        <f t="shared" si="11"/>
        <v>PI.IC.CP.100113.01</v>
      </c>
      <c r="N168" s="38"/>
      <c r="O168" s="38" t="str">
        <f t="shared" si="12"/>
        <v>PH.IC.CP.100113.01</v>
      </c>
      <c r="Q168" s="38" t="str">
        <f t="shared" si="13"/>
        <v>CL.IC.CP.100113.01</v>
      </c>
      <c r="AB168" t="s">
        <v>1201</v>
      </c>
      <c r="AC168">
        <v>1156</v>
      </c>
      <c r="AD168"/>
    </row>
    <row r="169" spans="1:30" ht="15">
      <c r="A169" t="s">
        <v>1198</v>
      </c>
      <c r="C169" s="31" t="s">
        <v>1050</v>
      </c>
      <c r="E169" s="31" t="s">
        <v>5637</v>
      </c>
      <c r="F169" s="29" t="s">
        <v>1163</v>
      </c>
      <c r="G169" s="29" t="s">
        <v>2103</v>
      </c>
      <c r="H169" s="36" t="s">
        <v>12102</v>
      </c>
      <c r="J169" s="37" t="str">
        <f t="shared" si="14"/>
        <v>IC.CP.100114</v>
      </c>
      <c r="K169" s="36" t="s">
        <v>5637</v>
      </c>
      <c r="L169" t="str">
        <f t="shared" si="10"/>
        <v>Bed rest while intubated</v>
      </c>
      <c r="M169" s="38" t="str">
        <f t="shared" si="11"/>
        <v>PI.IC.CP.100114.01</v>
      </c>
      <c r="N169" s="38"/>
      <c r="O169" s="38" t="str">
        <f t="shared" si="12"/>
        <v>PH.IC.CP.100114.01</v>
      </c>
      <c r="Q169" s="38" t="str">
        <f t="shared" si="13"/>
        <v>CL.IC.CP.100114.01</v>
      </c>
      <c r="AB169" t="s">
        <v>1201</v>
      </c>
      <c r="AC169">
        <v>1156</v>
      </c>
      <c r="AD169"/>
    </row>
    <row r="170" spans="1:30" ht="15">
      <c r="A170" t="s">
        <v>1198</v>
      </c>
      <c r="C170" s="31" t="s">
        <v>1050</v>
      </c>
      <c r="E170" s="31" t="s">
        <v>5637</v>
      </c>
      <c r="F170" s="29" t="s">
        <v>1163</v>
      </c>
      <c r="G170" s="29" t="s">
        <v>2104</v>
      </c>
      <c r="H170" s="36" t="s">
        <v>11559</v>
      </c>
      <c r="J170" s="37" t="str">
        <f t="shared" si="14"/>
        <v>IC.CP.100115</v>
      </c>
      <c r="K170" s="36" t="s">
        <v>5637</v>
      </c>
      <c r="L170" t="str">
        <f t="shared" si="10"/>
        <v>Maintain ET tube position; suction to prevent pooling of drainage</v>
      </c>
      <c r="M170" s="38" t="str">
        <f t="shared" si="11"/>
        <v>PI.IC.CP.100115.01</v>
      </c>
      <c r="N170" s="38"/>
      <c r="O170" s="38" t="str">
        <f t="shared" si="12"/>
        <v>PH.IC.CP.100115.01</v>
      </c>
      <c r="Q170" s="38" t="str">
        <f t="shared" si="13"/>
        <v>CL.IC.CP.100115.01</v>
      </c>
      <c r="AB170" t="s">
        <v>1201</v>
      </c>
      <c r="AC170">
        <v>1156</v>
      </c>
      <c r="AD170"/>
    </row>
    <row r="171" spans="1:30" ht="15">
      <c r="A171" t="s">
        <v>1198</v>
      </c>
      <c r="C171" s="31" t="s">
        <v>1050</v>
      </c>
      <c r="E171" s="31" t="s">
        <v>5637</v>
      </c>
      <c r="F171" s="29" t="s">
        <v>1163</v>
      </c>
      <c r="G171" s="29" t="s">
        <v>2105</v>
      </c>
      <c r="H171" s="36" t="s">
        <v>11560</v>
      </c>
      <c r="J171" s="37" t="str">
        <f t="shared" si="14"/>
        <v>IC.CP.100116</v>
      </c>
      <c r="K171" s="36" t="s">
        <v>5637</v>
      </c>
      <c r="L171" t="str">
        <f t="shared" si="10"/>
        <v>Maintain chest tube patency; monitor output;assess for air leaks</v>
      </c>
      <c r="M171" s="38" t="str">
        <f t="shared" si="11"/>
        <v>PI.IC.CP.100116.01</v>
      </c>
      <c r="N171" s="38"/>
      <c r="O171" s="38" t="str">
        <f t="shared" si="12"/>
        <v>PH.IC.CP.100116.01</v>
      </c>
      <c r="Q171" s="38" t="str">
        <f t="shared" si="13"/>
        <v>CL.IC.CP.100116.01</v>
      </c>
      <c r="AB171" t="s">
        <v>1201</v>
      </c>
      <c r="AC171">
        <v>1156</v>
      </c>
      <c r="AD171"/>
    </row>
    <row r="172" spans="1:30" ht="15">
      <c r="A172" t="s">
        <v>1198</v>
      </c>
      <c r="C172" s="31" t="s">
        <v>1050</v>
      </c>
      <c r="E172" s="31" t="s">
        <v>5637</v>
      </c>
      <c r="F172" s="29" t="s">
        <v>1163</v>
      </c>
      <c r="G172" s="29" t="s">
        <v>2001</v>
      </c>
      <c r="H172" s="36" t="s">
        <v>11561</v>
      </c>
      <c r="J172" s="37" t="str">
        <f t="shared" si="14"/>
        <v>IC.CP.100117</v>
      </c>
      <c r="K172" s="36" t="s">
        <v>5637</v>
      </c>
      <c r="L172" t="str">
        <f t="shared" si="10"/>
        <v>Mobilize out of bed after extubation.</v>
      </c>
      <c r="M172" s="38" t="str">
        <f t="shared" si="11"/>
        <v>PI.IC.CP.100117.01</v>
      </c>
      <c r="N172" s="38"/>
      <c r="O172" s="38" t="str">
        <f t="shared" si="12"/>
        <v>PH.IC.CP.100117.01</v>
      </c>
      <c r="Q172" s="38" t="str">
        <f t="shared" si="13"/>
        <v>CL.IC.CP.100117.01</v>
      </c>
      <c r="AB172" t="s">
        <v>1201</v>
      </c>
      <c r="AC172">
        <v>1156</v>
      </c>
      <c r="AD172"/>
    </row>
    <row r="173" spans="1:30" ht="15">
      <c r="A173" t="s">
        <v>1198</v>
      </c>
      <c r="C173" s="31" t="s">
        <v>1050</v>
      </c>
      <c r="E173" s="31" t="s">
        <v>5637</v>
      </c>
      <c r="F173" s="29" t="s">
        <v>1163</v>
      </c>
      <c r="G173" s="29" t="s">
        <v>2002</v>
      </c>
      <c r="H173" s="36" t="s">
        <v>12060</v>
      </c>
      <c r="J173" s="37" t="str">
        <f t="shared" si="14"/>
        <v>IC.CP.100118</v>
      </c>
      <c r="K173" s="36" t="s">
        <v>5637</v>
      </c>
      <c r="L173" t="str">
        <f t="shared" si="10"/>
        <v>Monitor critical lab values: CMP, cardiac enzymes, CBC</v>
      </c>
      <c r="M173" s="38" t="str">
        <f t="shared" si="11"/>
        <v>PI.IC.CP.100118.01</v>
      </c>
      <c r="N173" s="38"/>
      <c r="O173" s="38" t="str">
        <f t="shared" si="12"/>
        <v>PH.IC.CP.100118.01</v>
      </c>
      <c r="Q173" s="38" t="str">
        <f t="shared" si="13"/>
        <v>CL.IC.CP.100118.01</v>
      </c>
      <c r="AB173" t="s">
        <v>1201</v>
      </c>
      <c r="AC173">
        <v>1156</v>
      </c>
      <c r="AD173"/>
    </row>
    <row r="174" spans="1:30" ht="15">
      <c r="A174" t="s">
        <v>1198</v>
      </c>
      <c r="C174" s="31" t="s">
        <v>1050</v>
      </c>
      <c r="E174" s="31" t="s">
        <v>5637</v>
      </c>
      <c r="F174" s="29" t="s">
        <v>1163</v>
      </c>
      <c r="G174" s="29" t="s">
        <v>2003</v>
      </c>
      <c r="H174" s="36" t="s">
        <v>1142</v>
      </c>
      <c r="J174" s="37" t="str">
        <f t="shared" si="14"/>
        <v>IC.CP.100119</v>
      </c>
      <c r="K174" s="36" t="s">
        <v>5637</v>
      </c>
      <c r="L174" t="str">
        <f t="shared" si="10"/>
        <v>Monitor hemodynamics</v>
      </c>
      <c r="M174" s="38" t="str">
        <f t="shared" si="11"/>
        <v>PI.IC.CP.100119.01</v>
      </c>
      <c r="N174" s="38"/>
      <c r="O174" s="38" t="str">
        <f t="shared" si="12"/>
        <v>PH.IC.CP.100119.01</v>
      </c>
      <c r="Q174" s="38" t="str">
        <f t="shared" si="13"/>
        <v>CL.IC.CP.100119.01</v>
      </c>
      <c r="AB174" t="s">
        <v>1201</v>
      </c>
      <c r="AC174">
        <v>1156</v>
      </c>
      <c r="AD174"/>
    </row>
    <row r="175" spans="1:30" ht="15">
      <c r="A175" t="s">
        <v>1198</v>
      </c>
      <c r="C175" s="31" t="s">
        <v>1050</v>
      </c>
      <c r="E175" s="31" t="s">
        <v>5637</v>
      </c>
      <c r="F175" s="29" t="s">
        <v>1163</v>
      </c>
      <c r="G175" s="29" t="s">
        <v>2004</v>
      </c>
      <c r="H175" s="36" t="s">
        <v>1143</v>
      </c>
      <c r="J175" s="37" t="str">
        <f t="shared" si="14"/>
        <v>IC.CP.100120</v>
      </c>
      <c r="K175" s="36" t="s">
        <v>5637</v>
      </c>
      <c r="L175" t="str">
        <f t="shared" si="10"/>
        <v>Monitor/treat dysrhythmias per protocol, notify provider as needed</v>
      </c>
      <c r="M175" s="38" t="str">
        <f t="shared" si="11"/>
        <v>PI.IC.CP.100120.01</v>
      </c>
      <c r="N175" s="38"/>
      <c r="O175" s="38" t="str">
        <f t="shared" si="12"/>
        <v>PH.IC.CP.100120.01</v>
      </c>
      <c r="Q175" s="38" t="str">
        <f t="shared" si="13"/>
        <v>CL.IC.CP.100120.01</v>
      </c>
      <c r="AB175" t="s">
        <v>1201</v>
      </c>
      <c r="AC175">
        <v>1156</v>
      </c>
      <c r="AD175"/>
    </row>
    <row r="176" spans="1:30" ht="15">
      <c r="A176" t="s">
        <v>1198</v>
      </c>
      <c r="C176" s="31" t="s">
        <v>1050</v>
      </c>
      <c r="E176" s="31" t="s">
        <v>5637</v>
      </c>
      <c r="F176" s="29" t="s">
        <v>1163</v>
      </c>
      <c r="G176" s="29" t="s">
        <v>2005</v>
      </c>
      <c r="H176" s="36" t="s">
        <v>1144</v>
      </c>
      <c r="J176" s="37" t="str">
        <f t="shared" si="14"/>
        <v>IC.CP.100121</v>
      </c>
      <c r="K176" s="36" t="s">
        <v>5637</v>
      </c>
      <c r="L176" t="str">
        <f t="shared" si="10"/>
        <v>Monitor ABGs by pulse oximeter/end tidal CO2.</v>
      </c>
      <c r="M176" s="38" t="str">
        <f t="shared" si="11"/>
        <v>PI.IC.CP.100121.01</v>
      </c>
      <c r="N176" s="38"/>
      <c r="O176" s="38" t="str">
        <f t="shared" si="12"/>
        <v>PH.IC.CP.100121.01</v>
      </c>
      <c r="Q176" s="38" t="str">
        <f t="shared" si="13"/>
        <v>CL.IC.CP.100121.01</v>
      </c>
      <c r="AB176" t="s">
        <v>1201</v>
      </c>
      <c r="AC176">
        <v>1156</v>
      </c>
      <c r="AD176"/>
    </row>
    <row r="177" spans="1:30" ht="15">
      <c r="A177" t="s">
        <v>1198</v>
      </c>
      <c r="C177" s="31" t="s">
        <v>1050</v>
      </c>
      <c r="E177" s="31" t="s">
        <v>5637</v>
      </c>
      <c r="F177" s="29" t="s">
        <v>1163</v>
      </c>
      <c r="G177" s="29" t="s">
        <v>2006</v>
      </c>
      <c r="H177" s="36" t="s">
        <v>1146</v>
      </c>
      <c r="J177" s="37" t="str">
        <f t="shared" si="14"/>
        <v>IC.CP.100122</v>
      </c>
      <c r="K177" s="36" t="s">
        <v>5637</v>
      </c>
      <c r="L177" t="str">
        <f t="shared" si="10"/>
        <v>Monitor for signs of cardiac tamponade</v>
      </c>
      <c r="M177" s="38" t="str">
        <f t="shared" si="11"/>
        <v>PI.IC.CP.100122.01</v>
      </c>
      <c r="N177" s="38"/>
      <c r="O177" s="38" t="str">
        <f t="shared" si="12"/>
        <v>PH.IC.CP.100122.01</v>
      </c>
      <c r="Q177" s="38" t="str">
        <f t="shared" si="13"/>
        <v>CL.IC.CP.100122.01</v>
      </c>
      <c r="AB177" t="s">
        <v>1201</v>
      </c>
      <c r="AC177">
        <v>1156</v>
      </c>
      <c r="AD177"/>
    </row>
    <row r="178" spans="1:30" ht="15">
      <c r="A178" t="s">
        <v>1198</v>
      </c>
      <c r="C178" s="31" t="s">
        <v>1050</v>
      </c>
      <c r="E178" s="31" t="s">
        <v>5637</v>
      </c>
      <c r="F178" s="29" t="s">
        <v>1163</v>
      </c>
      <c r="G178" s="29" t="s">
        <v>2215</v>
      </c>
      <c r="H178" s="36" t="s">
        <v>1147</v>
      </c>
      <c r="J178" s="37" t="str">
        <f t="shared" si="14"/>
        <v>IC.CP.100123</v>
      </c>
      <c r="K178" s="36" t="s">
        <v>5637</v>
      </c>
      <c r="L178" t="str">
        <f t="shared" si="10"/>
        <v>Observe for changes: mental status/orientation/movement/reflexes</v>
      </c>
      <c r="M178" s="38" t="str">
        <f t="shared" si="11"/>
        <v>PI.IC.CP.100123.01</v>
      </c>
      <c r="N178" s="38"/>
      <c r="O178" s="38" t="str">
        <f t="shared" si="12"/>
        <v>PH.IC.CP.100123.01</v>
      </c>
      <c r="Q178" s="38" t="str">
        <f t="shared" si="13"/>
        <v>CL.IC.CP.100123.01</v>
      </c>
      <c r="AB178" t="s">
        <v>1201</v>
      </c>
      <c r="AC178">
        <v>1156</v>
      </c>
      <c r="AD178"/>
    </row>
    <row r="179" spans="1:30" ht="15">
      <c r="A179" t="s">
        <v>1198</v>
      </c>
      <c r="C179" s="31" t="s">
        <v>1050</v>
      </c>
      <c r="E179" s="31" t="s">
        <v>5637</v>
      </c>
      <c r="F179" s="29" t="s">
        <v>1163</v>
      </c>
      <c r="G179" s="29" t="s">
        <v>2216</v>
      </c>
      <c r="H179" s="36" t="s">
        <v>1148</v>
      </c>
      <c r="J179" s="37" t="str">
        <f t="shared" si="14"/>
        <v>IC.CP.100124</v>
      </c>
      <c r="K179" s="36" t="s">
        <v>5637</v>
      </c>
      <c r="L179" t="str">
        <f t="shared" si="10"/>
        <v>Prepare pt for  IABP, assist if necessary.</v>
      </c>
      <c r="M179" s="38" t="str">
        <f t="shared" si="11"/>
        <v>PI.IC.CP.100124.01</v>
      </c>
      <c r="N179" s="38"/>
      <c r="O179" s="38" t="str">
        <f t="shared" si="12"/>
        <v>PH.IC.CP.100124.01</v>
      </c>
      <c r="Q179" s="38" t="str">
        <f t="shared" si="13"/>
        <v>CL.IC.CP.100124.01</v>
      </c>
      <c r="AB179" t="s">
        <v>1201</v>
      </c>
      <c r="AC179">
        <v>1156</v>
      </c>
      <c r="AD179"/>
    </row>
    <row r="180" spans="1:30" ht="15">
      <c r="A180" t="s">
        <v>1198</v>
      </c>
      <c r="C180" s="31" t="s">
        <v>1050</v>
      </c>
      <c r="E180" s="31" t="s">
        <v>5637</v>
      </c>
      <c r="F180" s="29" t="s">
        <v>1163</v>
      </c>
      <c r="G180" s="29" t="s">
        <v>2217</v>
      </c>
      <c r="H180" s="36" t="s">
        <v>1149</v>
      </c>
      <c r="J180" s="37" t="str">
        <f t="shared" si="14"/>
        <v>IC.CP.100125</v>
      </c>
      <c r="K180" s="36" t="s">
        <v>5637</v>
      </c>
      <c r="L180" t="str">
        <f t="shared" si="10"/>
        <v>Progress activities: chair for meals, bathroom use, increase walking</v>
      </c>
      <c r="M180" s="38" t="str">
        <f t="shared" si="11"/>
        <v>PI.IC.CP.100125.01</v>
      </c>
      <c r="N180" s="38"/>
      <c r="O180" s="38" t="str">
        <f t="shared" si="12"/>
        <v>PH.IC.CP.100125.01</v>
      </c>
      <c r="Q180" s="38" t="str">
        <f t="shared" si="13"/>
        <v>CL.IC.CP.100125.01</v>
      </c>
      <c r="AB180" t="s">
        <v>1201</v>
      </c>
      <c r="AC180">
        <v>1156</v>
      </c>
      <c r="AD180"/>
    </row>
    <row r="181" spans="1:30" ht="15">
      <c r="A181" t="s">
        <v>1198</v>
      </c>
      <c r="C181" s="31" t="s">
        <v>1050</v>
      </c>
      <c r="E181" s="31" t="s">
        <v>5637</v>
      </c>
      <c r="F181" s="29" t="s">
        <v>1163</v>
      </c>
      <c r="G181" s="29" t="s">
        <v>2218</v>
      </c>
      <c r="H181" s="36" t="s">
        <v>1150</v>
      </c>
      <c r="J181" s="37" t="str">
        <f t="shared" si="14"/>
        <v>IC.CP.100126</v>
      </c>
      <c r="K181" s="36" t="s">
        <v>5637</v>
      </c>
      <c r="L181" t="str">
        <f t="shared" si="10"/>
        <v>Provide  a calm environment</v>
      </c>
      <c r="M181" s="38" t="str">
        <f t="shared" si="11"/>
        <v>PI.IC.CP.100126.01</v>
      </c>
      <c r="N181" s="38"/>
      <c r="O181" s="38" t="str">
        <f t="shared" si="12"/>
        <v>PH.IC.CP.100126.01</v>
      </c>
      <c r="Q181" s="38" t="str">
        <f t="shared" si="13"/>
        <v>CL.IC.CP.100126.01</v>
      </c>
      <c r="AB181" t="s">
        <v>1201</v>
      </c>
      <c r="AC181">
        <v>1156</v>
      </c>
      <c r="AD181"/>
    </row>
    <row r="182" spans="1:30" ht="15">
      <c r="A182" t="s">
        <v>1198</v>
      </c>
      <c r="C182" s="31" t="s">
        <v>1050</v>
      </c>
      <c r="E182" s="31" t="s">
        <v>5637</v>
      </c>
      <c r="F182" s="29" t="s">
        <v>1163</v>
      </c>
      <c r="G182" s="29" t="s">
        <v>2106</v>
      </c>
      <c r="H182" s="36" t="s">
        <v>1151</v>
      </c>
      <c r="J182" s="37" t="str">
        <f t="shared" si="14"/>
        <v>IC.CP.100127</v>
      </c>
      <c r="K182" s="36" t="s">
        <v>5637</v>
      </c>
      <c r="L182" t="str">
        <f t="shared" si="10"/>
        <v>Provide clear explanations/descriptions of tests/procedures</v>
      </c>
      <c r="M182" s="38" t="str">
        <f t="shared" si="11"/>
        <v>PI.IC.CP.100127.01</v>
      </c>
      <c r="N182" s="38"/>
      <c r="O182" s="38" t="str">
        <f t="shared" si="12"/>
        <v>PH.IC.CP.100127.01</v>
      </c>
      <c r="Q182" s="38" t="str">
        <f t="shared" si="13"/>
        <v>CL.IC.CP.100127.01</v>
      </c>
      <c r="AB182" t="s">
        <v>1201</v>
      </c>
      <c r="AC182">
        <v>1156</v>
      </c>
      <c r="AD182"/>
    </row>
    <row r="183" spans="1:30" ht="15">
      <c r="A183" t="s">
        <v>1198</v>
      </c>
      <c r="C183" s="31" t="s">
        <v>1050</v>
      </c>
      <c r="E183" s="31" t="s">
        <v>5637</v>
      </c>
      <c r="F183" s="29" t="s">
        <v>1163</v>
      </c>
      <c r="G183" s="29" t="s">
        <v>1940</v>
      </c>
      <c r="H183" s="36" t="s">
        <v>1152</v>
      </c>
      <c r="J183" s="37" t="str">
        <f t="shared" si="14"/>
        <v>IC.CP.100128</v>
      </c>
      <c r="K183" s="36" t="s">
        <v>5637</v>
      </c>
      <c r="L183" t="str">
        <f t="shared" si="10"/>
        <v>Provide for adequate periods of rest/sleep</v>
      </c>
      <c r="M183" s="38" t="str">
        <f t="shared" si="11"/>
        <v>PI.IC.CP.100128.01</v>
      </c>
      <c r="N183" s="38"/>
      <c r="O183" s="38" t="str">
        <f t="shared" si="12"/>
        <v>PH.IC.CP.100128.01</v>
      </c>
      <c r="Q183" s="38" t="str">
        <f t="shared" si="13"/>
        <v>CL.IC.CP.100128.01</v>
      </c>
      <c r="AB183" t="s">
        <v>1201</v>
      </c>
      <c r="AC183">
        <v>1156</v>
      </c>
      <c r="AD183"/>
    </row>
    <row r="184" spans="1:30" ht="15">
      <c r="A184" t="s">
        <v>1198</v>
      </c>
      <c r="C184" s="31" t="s">
        <v>1050</v>
      </c>
      <c r="E184" s="31" t="s">
        <v>5637</v>
      </c>
      <c r="F184" s="29" t="s">
        <v>1163</v>
      </c>
      <c r="G184" s="29" t="s">
        <v>2051</v>
      </c>
      <c r="H184" s="36" t="s">
        <v>1153</v>
      </c>
      <c r="J184" s="37" t="str">
        <f t="shared" si="14"/>
        <v>IC.CP.100129</v>
      </c>
      <c r="K184" s="36" t="s">
        <v>5637</v>
      </c>
      <c r="L184" t="str">
        <f t="shared" si="10"/>
        <v>Provide supplemental oxygen after extubation</v>
      </c>
      <c r="M184" s="38" t="str">
        <f t="shared" si="11"/>
        <v>PI.IC.CP.100129.01</v>
      </c>
      <c r="N184" s="38"/>
      <c r="O184" s="38" t="str">
        <f t="shared" si="12"/>
        <v>PH.IC.CP.100129.01</v>
      </c>
      <c r="Q184" s="38" t="str">
        <f t="shared" si="13"/>
        <v>CL.IC.CP.100129.01</v>
      </c>
      <c r="AB184" t="s">
        <v>1201</v>
      </c>
      <c r="AC184">
        <v>1156</v>
      </c>
      <c r="AD184"/>
    </row>
    <row r="185" spans="1:30" ht="15">
      <c r="A185" t="s">
        <v>1198</v>
      </c>
      <c r="C185" s="31" t="s">
        <v>1050</v>
      </c>
      <c r="E185" s="31" t="s">
        <v>5637</v>
      </c>
      <c r="F185" s="29" t="s">
        <v>1163</v>
      </c>
      <c r="G185" s="29" t="s">
        <v>2052</v>
      </c>
      <c r="H185" s="36" t="s">
        <v>1154</v>
      </c>
      <c r="J185" s="37" t="str">
        <f t="shared" si="14"/>
        <v>IC.CP.100130</v>
      </c>
      <c r="K185" s="36" t="s">
        <v>5637</v>
      </c>
      <c r="L185" t="str">
        <f t="shared" si="10"/>
        <v>Turn pt side to side q2hr while on bed rest</v>
      </c>
      <c r="M185" s="38" t="str">
        <f t="shared" si="11"/>
        <v>PI.IC.CP.100130.01</v>
      </c>
      <c r="N185" s="38"/>
      <c r="O185" s="38" t="str">
        <f t="shared" si="12"/>
        <v>PH.IC.CP.100130.01</v>
      </c>
      <c r="Q185" s="38" t="str">
        <f t="shared" si="13"/>
        <v>CL.IC.CP.100130.01</v>
      </c>
      <c r="AB185" t="s">
        <v>1201</v>
      </c>
      <c r="AC185">
        <v>1156</v>
      </c>
      <c r="AD185"/>
    </row>
    <row r="186" spans="1:30" ht="15">
      <c r="A186" t="s">
        <v>1198</v>
      </c>
      <c r="C186" s="31" t="s">
        <v>1050</v>
      </c>
      <c r="E186" s="31" t="s">
        <v>5637</v>
      </c>
      <c r="F186" s="29" t="s">
        <v>1163</v>
      </c>
      <c r="G186" s="29" t="s">
        <v>1051</v>
      </c>
      <c r="H186" s="36" t="s">
        <v>1155</v>
      </c>
      <c r="J186" s="37" t="str">
        <f t="shared" si="14"/>
        <v>IC.CP.100131</v>
      </c>
      <c r="K186" s="36" t="s">
        <v>5637</v>
      </c>
      <c r="L186" t="str">
        <f t="shared" si="10"/>
        <v>Problem: Patient Following Cardiac Surgery Other:</v>
      </c>
      <c r="M186" s="38" t="str">
        <f t="shared" si="11"/>
        <v>PI.IC.CP.100131.01</v>
      </c>
      <c r="N186" s="38"/>
      <c r="O186" s="38" t="str">
        <f t="shared" si="12"/>
        <v>PH.IC.CP.100131.01</v>
      </c>
      <c r="Q186" s="38" t="str">
        <f t="shared" si="13"/>
        <v>CL.IC.CP.100131.01</v>
      </c>
      <c r="AB186" t="s">
        <v>1201</v>
      </c>
      <c r="AC186">
        <v>1156</v>
      </c>
      <c r="AD186"/>
    </row>
    <row r="187" spans="1:30" ht="15">
      <c r="A187" t="s">
        <v>1198</v>
      </c>
      <c r="C187" s="31" t="s">
        <v>1050</v>
      </c>
      <c r="D187" s="29" t="s">
        <v>1106</v>
      </c>
      <c r="E187" s="31" t="s">
        <v>971</v>
      </c>
      <c r="F187" s="29" t="s">
        <v>1106</v>
      </c>
      <c r="G187" s="29" t="s">
        <v>2053</v>
      </c>
      <c r="H187" s="36" t="s">
        <v>5637</v>
      </c>
      <c r="J187" s="37" t="str">
        <f t="shared" si="14"/>
        <v>IC.CP.100201</v>
      </c>
      <c r="K187" s="36" t="s">
        <v>5637</v>
      </c>
      <c r="L187" t="str">
        <f t="shared" si="10"/>
        <v>Patient returns to highest level of function post cardiac surgery</v>
      </c>
      <c r="M187" s="38" t="str">
        <f t="shared" si="11"/>
        <v>PI.IC.CP.100201.01</v>
      </c>
      <c r="N187" s="38"/>
      <c r="O187" s="38" t="str">
        <f t="shared" si="12"/>
        <v>PH.IC.CP.100201.01</v>
      </c>
      <c r="Q187" s="38" t="str">
        <f t="shared" si="13"/>
        <v>CL.IC.CP.100201.01</v>
      </c>
      <c r="AB187" t="s">
        <v>1201</v>
      </c>
      <c r="AC187">
        <v>1156</v>
      </c>
      <c r="AD187"/>
    </row>
    <row r="188" spans="1:30" ht="15">
      <c r="A188" t="s">
        <v>1198</v>
      </c>
      <c r="C188" s="31" t="s">
        <v>1050</v>
      </c>
      <c r="E188" s="31" t="s">
        <v>971</v>
      </c>
      <c r="F188" s="29" t="s">
        <v>1106</v>
      </c>
      <c r="G188" s="29" t="s">
        <v>1959</v>
      </c>
      <c r="H188" s="36" t="s">
        <v>971</v>
      </c>
      <c r="J188" s="37" t="str">
        <f t="shared" si="14"/>
        <v>IC.CP.100202</v>
      </c>
      <c r="K188" s="36" t="s">
        <v>5637</v>
      </c>
      <c r="L188" t="str">
        <f t="shared" si="10"/>
        <v>Maintain: MAP &gt;70mmHg, CI &gt;2.2 L/min, SVO2 = 60% to 80%</v>
      </c>
      <c r="M188" s="38" t="str">
        <f t="shared" si="11"/>
        <v>PI.IC.CP.100202.01</v>
      </c>
      <c r="N188" s="38"/>
      <c r="O188" s="38" t="str">
        <f t="shared" si="12"/>
        <v>PH.IC.CP.100202.01</v>
      </c>
      <c r="Q188" s="38" t="str">
        <f t="shared" si="13"/>
        <v>CL.IC.CP.100202.01</v>
      </c>
      <c r="AB188" t="s">
        <v>1201</v>
      </c>
      <c r="AC188">
        <v>1156</v>
      </c>
      <c r="AD188"/>
    </row>
    <row r="189" spans="1:30" ht="15">
      <c r="A189" t="s">
        <v>1198</v>
      </c>
      <c r="C189" s="31" t="s">
        <v>1050</v>
      </c>
      <c r="E189" s="31" t="s">
        <v>971</v>
      </c>
      <c r="F189" s="29" t="s">
        <v>1106</v>
      </c>
      <c r="G189" s="29" t="s">
        <v>1960</v>
      </c>
      <c r="H189" s="36" t="s">
        <v>969</v>
      </c>
      <c r="J189" s="37" t="str">
        <f t="shared" si="14"/>
        <v>IC.CP.100203</v>
      </c>
      <c r="K189" s="36" t="s">
        <v>5637</v>
      </c>
      <c r="L189" t="str">
        <f t="shared" si="10"/>
        <v>Before discharge understands: activity, diet, rest, meds, incision care</v>
      </c>
      <c r="M189" s="38" t="str">
        <f t="shared" si="11"/>
        <v>PI.IC.CP.100203.01</v>
      </c>
      <c r="N189" s="38"/>
      <c r="O189" s="38" t="str">
        <f t="shared" si="12"/>
        <v>PH.IC.CP.100203.01</v>
      </c>
      <c r="Q189" s="38" t="str">
        <f t="shared" si="13"/>
        <v>CL.IC.CP.100203.01</v>
      </c>
      <c r="AB189" t="s">
        <v>1201</v>
      </c>
      <c r="AC189">
        <v>1156</v>
      </c>
      <c r="AD189"/>
    </row>
    <row r="190" spans="1:30" ht="15">
      <c r="A190" t="s">
        <v>1198</v>
      </c>
      <c r="C190" s="31" t="s">
        <v>1050</v>
      </c>
      <c r="E190" s="31" t="s">
        <v>971</v>
      </c>
      <c r="F190" s="29" t="s">
        <v>1106</v>
      </c>
      <c r="G190" s="29" t="s">
        <v>1052</v>
      </c>
      <c r="H190" s="36" t="s">
        <v>1199</v>
      </c>
      <c r="J190" s="37" t="str">
        <f t="shared" si="14"/>
        <v>IC.CP.100204</v>
      </c>
      <c r="K190" s="36" t="s">
        <v>5637</v>
      </c>
      <c r="L190" t="str">
        <f t="shared" si="10"/>
        <v>Outcome: Patient Following Cardiac Surgery Other:</v>
      </c>
      <c r="M190" s="38" t="str">
        <f t="shared" si="11"/>
        <v>PI.IC.CP.100204.01</v>
      </c>
      <c r="N190" s="38"/>
      <c r="O190" s="38" t="str">
        <f t="shared" si="12"/>
        <v>PH.IC.CP.100204.01</v>
      </c>
      <c r="Q190" s="38" t="str">
        <f t="shared" si="13"/>
        <v>CL.IC.CP.100204.01</v>
      </c>
      <c r="AB190" t="s">
        <v>1201</v>
      </c>
      <c r="AC190">
        <v>1156</v>
      </c>
      <c r="AD190"/>
    </row>
    <row r="191" spans="1:30" ht="15">
      <c r="A191" t="s">
        <v>1198</v>
      </c>
      <c r="B191" s="29" t="s">
        <v>1053</v>
      </c>
      <c r="C191" s="31" t="s">
        <v>12865</v>
      </c>
      <c r="D191" s="29" t="s">
        <v>1364</v>
      </c>
      <c r="E191" s="31" t="s">
        <v>5637</v>
      </c>
      <c r="F191" s="29" t="s">
        <v>1364</v>
      </c>
      <c r="G191" s="29" t="s">
        <v>1961</v>
      </c>
      <c r="H191" s="36" t="s">
        <v>11848</v>
      </c>
      <c r="J191" s="37" t="str">
        <f t="shared" si="14"/>
        <v>IC.CP.110101</v>
      </c>
      <c r="K191" s="36" t="s">
        <v>5637</v>
      </c>
      <c r="L191" t="str">
        <f t="shared" si="10"/>
        <v>Monitor electrolytes, BUN, Creat</v>
      </c>
      <c r="M191" s="38" t="str">
        <f t="shared" si="11"/>
        <v>PI.IC.CP.110101.01</v>
      </c>
      <c r="N191" s="38"/>
      <c r="O191" s="38" t="str">
        <f t="shared" si="12"/>
        <v>PH.IC.CP.110101.01</v>
      </c>
      <c r="Q191" s="38" t="str">
        <f t="shared" si="13"/>
        <v>CL.IC.CP.110101.01</v>
      </c>
      <c r="AB191" t="s">
        <v>1201</v>
      </c>
      <c r="AC191">
        <v>1156</v>
      </c>
      <c r="AD191"/>
    </row>
    <row r="192" spans="1:30" ht="15">
      <c r="A192" t="s">
        <v>1198</v>
      </c>
      <c r="C192" s="31" t="s">
        <v>12865</v>
      </c>
      <c r="E192" s="31" t="s">
        <v>5637</v>
      </c>
      <c r="F192" s="29" t="s">
        <v>1364</v>
      </c>
      <c r="G192" s="29" t="s">
        <v>1962</v>
      </c>
      <c r="H192" s="36" t="s">
        <v>12030</v>
      </c>
      <c r="J192" s="37" t="str">
        <f t="shared" si="14"/>
        <v>IC.CP.110102</v>
      </c>
      <c r="K192" s="36" t="s">
        <v>5637</v>
      </c>
      <c r="L192" t="str">
        <f t="shared" si="10"/>
        <v>Maintain vascular/dialysis access site</v>
      </c>
      <c r="M192" s="38" t="str">
        <f t="shared" si="11"/>
        <v>PI.IC.CP.110102.01</v>
      </c>
      <c r="N192" s="38"/>
      <c r="O192" s="38" t="str">
        <f t="shared" si="12"/>
        <v>PH.IC.CP.110102.01</v>
      </c>
      <c r="Q192" s="38" t="str">
        <f t="shared" si="13"/>
        <v>CL.IC.CP.110102.01</v>
      </c>
      <c r="AB192" t="s">
        <v>1201</v>
      </c>
      <c r="AC192">
        <v>1156</v>
      </c>
      <c r="AD192"/>
    </row>
    <row r="193" spans="1:30" ht="15">
      <c r="A193" t="s">
        <v>1198</v>
      </c>
      <c r="C193" s="31" t="s">
        <v>12865</v>
      </c>
      <c r="E193" s="31" t="s">
        <v>5637</v>
      </c>
      <c r="F193" s="29" t="s">
        <v>1364</v>
      </c>
      <c r="G193" s="29" t="s">
        <v>1963</v>
      </c>
      <c r="H193" s="36" t="s">
        <v>12032</v>
      </c>
      <c r="J193" s="37" t="str">
        <f t="shared" si="14"/>
        <v>IC.CP.110103</v>
      </c>
      <c r="K193" s="36" t="s">
        <v>5637</v>
      </c>
      <c r="L193" t="str">
        <f t="shared" si="10"/>
        <v>Monitor I&amp;Os &amp; weight</v>
      </c>
      <c r="M193" s="38" t="str">
        <f t="shared" si="11"/>
        <v>PI.IC.CP.110103.01</v>
      </c>
      <c r="N193" s="38"/>
      <c r="O193" s="38" t="str">
        <f t="shared" si="12"/>
        <v>PH.IC.CP.110103.01</v>
      </c>
      <c r="Q193" s="38" t="str">
        <f t="shared" si="13"/>
        <v>CL.IC.CP.110103.01</v>
      </c>
      <c r="AB193" t="s">
        <v>1201</v>
      </c>
      <c r="AC193">
        <v>1156</v>
      </c>
      <c r="AD193"/>
    </row>
    <row r="194" spans="1:30" ht="15">
      <c r="A194" t="s">
        <v>1198</v>
      </c>
      <c r="C194" s="31" t="s">
        <v>12865</v>
      </c>
      <c r="E194" s="31" t="s">
        <v>5637</v>
      </c>
      <c r="F194" s="29" t="s">
        <v>1364</v>
      </c>
      <c r="G194" s="29" t="s">
        <v>1964</v>
      </c>
      <c r="H194" s="36" t="s">
        <v>12028</v>
      </c>
      <c r="J194" s="37" t="str">
        <f t="shared" si="14"/>
        <v>IC.CP.110104</v>
      </c>
      <c r="K194" s="36" t="s">
        <v>5637</v>
      </c>
      <c r="L194" t="str">
        <f t="shared" ref="L194:L257" si="15">G194</f>
        <v>Continuously monitor hemodynamics</v>
      </c>
      <c r="M194" s="38" t="str">
        <f t="shared" ref="M194:M257" si="16">CONCATENATE("PI.",J194,".",K194)</f>
        <v>PI.IC.CP.110104.01</v>
      </c>
      <c r="N194" s="38"/>
      <c r="O194" s="38" t="str">
        <f t="shared" ref="O194:O257" si="17">CONCATENATE("PH.",J194,".",K194)</f>
        <v>PH.IC.CP.110104.01</v>
      </c>
      <c r="Q194" s="38" t="str">
        <f t="shared" ref="Q194:Q257" si="18">CONCATENATE("CL.",J194,".",K194)</f>
        <v>CL.IC.CP.110104.01</v>
      </c>
      <c r="AB194" t="s">
        <v>1201</v>
      </c>
      <c r="AC194">
        <v>1156</v>
      </c>
      <c r="AD194"/>
    </row>
    <row r="195" spans="1:30" ht="15">
      <c r="A195" t="s">
        <v>1198</v>
      </c>
      <c r="C195" s="31" t="s">
        <v>12865</v>
      </c>
      <c r="E195" s="31" t="s">
        <v>5637</v>
      </c>
      <c r="F195" s="29" t="s">
        <v>1364</v>
      </c>
      <c r="G195" s="29" t="s">
        <v>1054</v>
      </c>
      <c r="H195" s="36" t="s">
        <v>12210</v>
      </c>
      <c r="J195" s="37" t="str">
        <f t="shared" ref="J195:J258" si="19">CONCATENATE("IC.CP.",C195,E195,H195)</f>
        <v>IC.CP.110105</v>
      </c>
      <c r="K195" s="36" t="s">
        <v>5637</v>
      </c>
      <c r="L195" t="str">
        <f t="shared" si="15"/>
        <v>Problem: Potential for Complications R/T CVVHDF Other:</v>
      </c>
      <c r="M195" s="38" t="str">
        <f t="shared" si="16"/>
        <v>PI.IC.CP.110105.01</v>
      </c>
      <c r="N195" s="38"/>
      <c r="O195" s="38" t="str">
        <f t="shared" si="17"/>
        <v>PH.IC.CP.110105.01</v>
      </c>
      <c r="Q195" s="38" t="str">
        <f t="shared" si="18"/>
        <v>CL.IC.CP.110105.01</v>
      </c>
      <c r="AB195" t="s">
        <v>1201</v>
      </c>
      <c r="AC195">
        <v>1156</v>
      </c>
      <c r="AD195"/>
    </row>
    <row r="196" spans="1:30" ht="15">
      <c r="A196" t="s">
        <v>1198</v>
      </c>
      <c r="C196" s="31" t="s">
        <v>12865</v>
      </c>
      <c r="D196" s="29" t="s">
        <v>1300</v>
      </c>
      <c r="E196" s="31" t="s">
        <v>971</v>
      </c>
      <c r="F196" s="29" t="s">
        <v>1300</v>
      </c>
      <c r="G196" s="29" t="s">
        <v>1965</v>
      </c>
      <c r="H196" s="36" t="s">
        <v>5637</v>
      </c>
      <c r="J196" s="37" t="str">
        <f t="shared" si="19"/>
        <v>IC.CP.110201</v>
      </c>
      <c r="K196" s="36" t="s">
        <v>5637</v>
      </c>
      <c r="L196" t="str">
        <f t="shared" si="15"/>
        <v>Pt tolerates procedure, remains hemodynamically stable</v>
      </c>
      <c r="M196" s="38" t="str">
        <f t="shared" si="16"/>
        <v>PI.IC.CP.110201.01</v>
      </c>
      <c r="N196" s="38"/>
      <c r="O196" s="38" t="str">
        <f t="shared" si="17"/>
        <v>PH.IC.CP.110201.01</v>
      </c>
      <c r="Q196" s="38" t="str">
        <f t="shared" si="18"/>
        <v>CL.IC.CP.110201.01</v>
      </c>
      <c r="AB196" t="s">
        <v>1201</v>
      </c>
      <c r="AC196">
        <v>1156</v>
      </c>
      <c r="AD196"/>
    </row>
    <row r="197" spans="1:30" ht="15">
      <c r="A197" t="s">
        <v>1198</v>
      </c>
      <c r="C197" s="31" t="s">
        <v>12865</v>
      </c>
      <c r="E197" s="31" t="s">
        <v>971</v>
      </c>
      <c r="F197" s="29" t="s">
        <v>1300</v>
      </c>
      <c r="G197" s="29" t="s">
        <v>1055</v>
      </c>
      <c r="H197" s="36" t="s">
        <v>971</v>
      </c>
      <c r="J197" s="37" t="str">
        <f t="shared" si="19"/>
        <v>IC.CP.110202</v>
      </c>
      <c r="K197" s="36" t="s">
        <v>5637</v>
      </c>
      <c r="L197" t="str">
        <f t="shared" si="15"/>
        <v>Outcome: Potential for Complications R/T CVVHDF Other:</v>
      </c>
      <c r="M197" s="38" t="str">
        <f t="shared" si="16"/>
        <v>PI.IC.CP.110202.01</v>
      </c>
      <c r="N197" s="38"/>
      <c r="O197" s="38" t="str">
        <f t="shared" si="17"/>
        <v>PH.IC.CP.110202.01</v>
      </c>
      <c r="Q197" s="38" t="str">
        <f t="shared" si="18"/>
        <v>CL.IC.CP.110202.01</v>
      </c>
      <c r="AB197" t="s">
        <v>1201</v>
      </c>
      <c r="AC197">
        <v>1156</v>
      </c>
      <c r="AD197"/>
    </row>
    <row r="198" spans="1:30" ht="15">
      <c r="A198" t="s">
        <v>1198</v>
      </c>
      <c r="B198" s="29" t="s">
        <v>1056</v>
      </c>
      <c r="C198" s="31" t="s">
        <v>1057</v>
      </c>
      <c r="D198" s="29" t="s">
        <v>1365</v>
      </c>
      <c r="E198" s="31" t="s">
        <v>5637</v>
      </c>
      <c r="F198" s="29" t="s">
        <v>1365</v>
      </c>
      <c r="G198" s="29" t="s">
        <v>1890</v>
      </c>
      <c r="H198" s="36" t="s">
        <v>11848</v>
      </c>
      <c r="J198" s="37" t="str">
        <f t="shared" si="19"/>
        <v>IC.CP.120101</v>
      </c>
      <c r="K198" s="36" t="s">
        <v>5637</v>
      </c>
      <c r="L198" t="str">
        <f t="shared" si="15"/>
        <v>Assess affected extremity frequently per protocol</v>
      </c>
      <c r="M198" s="38" t="str">
        <f t="shared" si="16"/>
        <v>PI.IC.CP.120101.01</v>
      </c>
      <c r="N198" s="38"/>
      <c r="O198" s="38" t="str">
        <f t="shared" si="17"/>
        <v>PH.IC.CP.120101.01</v>
      </c>
      <c r="Q198" s="38" t="str">
        <f t="shared" si="18"/>
        <v>CL.IC.CP.120101.01</v>
      </c>
      <c r="AB198" t="s">
        <v>1201</v>
      </c>
      <c r="AC198">
        <v>1156</v>
      </c>
      <c r="AD198"/>
    </row>
    <row r="199" spans="1:30" ht="15">
      <c r="A199" t="s">
        <v>1198</v>
      </c>
      <c r="C199" s="31" t="s">
        <v>1057</v>
      </c>
      <c r="E199" s="31" t="s">
        <v>5637</v>
      </c>
      <c r="F199" s="29" t="s">
        <v>1365</v>
      </c>
      <c r="G199" s="29" t="s">
        <v>1891</v>
      </c>
      <c r="H199" s="36" t="s">
        <v>12030</v>
      </c>
      <c r="J199" s="37" t="str">
        <f t="shared" si="19"/>
        <v>IC.CP.120102</v>
      </c>
      <c r="K199" s="36" t="s">
        <v>5637</v>
      </c>
      <c r="L199" t="str">
        <f t="shared" si="15"/>
        <v>Assess puncture site Q1hr</v>
      </c>
      <c r="M199" s="38" t="str">
        <f t="shared" si="16"/>
        <v>PI.IC.CP.120102.01</v>
      </c>
      <c r="N199" s="38"/>
      <c r="O199" s="38" t="str">
        <f t="shared" si="17"/>
        <v>PH.IC.CP.120102.01</v>
      </c>
      <c r="Q199" s="38" t="str">
        <f t="shared" si="18"/>
        <v>CL.IC.CP.120102.01</v>
      </c>
      <c r="AB199" t="s">
        <v>1201</v>
      </c>
      <c r="AC199">
        <v>1156</v>
      </c>
      <c r="AD199"/>
    </row>
    <row r="200" spans="1:30" ht="15">
      <c r="A200" t="s">
        <v>1198</v>
      </c>
      <c r="C200" s="31" t="s">
        <v>1057</v>
      </c>
      <c r="E200" s="31" t="s">
        <v>5637</v>
      </c>
      <c r="F200" s="29" t="s">
        <v>1365</v>
      </c>
      <c r="G200" s="29" t="s">
        <v>1892</v>
      </c>
      <c r="H200" s="36" t="s">
        <v>12032</v>
      </c>
      <c r="J200" s="37" t="str">
        <f t="shared" si="19"/>
        <v>IC.CP.120103</v>
      </c>
      <c r="K200" s="36" t="s">
        <v>5637</v>
      </c>
      <c r="L200" t="str">
        <f t="shared" si="15"/>
        <v>Maintain proper balloon volume</v>
      </c>
      <c r="M200" s="38" t="str">
        <f t="shared" si="16"/>
        <v>PI.IC.CP.120103.01</v>
      </c>
      <c r="N200" s="38"/>
      <c r="O200" s="38" t="str">
        <f t="shared" si="17"/>
        <v>PH.IC.CP.120103.01</v>
      </c>
      <c r="Q200" s="38" t="str">
        <f t="shared" si="18"/>
        <v>CL.IC.CP.120103.01</v>
      </c>
      <c r="AB200" t="s">
        <v>1201</v>
      </c>
      <c r="AC200">
        <v>1156</v>
      </c>
      <c r="AD200"/>
    </row>
    <row r="201" spans="1:30" ht="15">
      <c r="A201" t="s">
        <v>1198</v>
      </c>
      <c r="C201" s="31" t="s">
        <v>1057</v>
      </c>
      <c r="E201" s="31" t="s">
        <v>5637</v>
      </c>
      <c r="F201" s="29" t="s">
        <v>1365</v>
      </c>
      <c r="G201" s="29" t="s">
        <v>1906</v>
      </c>
      <c r="H201" s="36" t="s">
        <v>12028</v>
      </c>
      <c r="J201" s="37" t="str">
        <f t="shared" si="19"/>
        <v>IC.CP.120104</v>
      </c>
      <c r="K201" s="36" t="s">
        <v>5637</v>
      </c>
      <c r="L201" t="str">
        <f t="shared" si="15"/>
        <v>Monitor level of consciousness every hour</v>
      </c>
      <c r="M201" s="38" t="str">
        <f t="shared" si="16"/>
        <v>PI.IC.CP.120104.01</v>
      </c>
      <c r="N201" s="38"/>
      <c r="O201" s="38" t="str">
        <f t="shared" si="17"/>
        <v>PH.IC.CP.120104.01</v>
      </c>
      <c r="Q201" s="38" t="str">
        <f t="shared" si="18"/>
        <v>CL.IC.CP.120104.01</v>
      </c>
      <c r="AB201" t="s">
        <v>1201</v>
      </c>
      <c r="AC201">
        <v>1156</v>
      </c>
      <c r="AD201"/>
    </row>
    <row r="202" spans="1:30" ht="15">
      <c r="A202" t="s">
        <v>1198</v>
      </c>
      <c r="C202" s="31" t="s">
        <v>1057</v>
      </c>
      <c r="E202" s="31" t="s">
        <v>5637</v>
      </c>
      <c r="F202" s="29" t="s">
        <v>1365</v>
      </c>
      <c r="G202" s="29" t="s">
        <v>1907</v>
      </c>
      <c r="H202" s="36" t="s">
        <v>12210</v>
      </c>
      <c r="J202" s="37" t="str">
        <f t="shared" si="19"/>
        <v>IC.CP.120105</v>
      </c>
      <c r="K202" s="36" t="s">
        <v>5637</v>
      </c>
      <c r="L202" t="str">
        <f t="shared" si="15"/>
        <v>Monitor VS, pump flow, urine output every 1 hour</v>
      </c>
      <c r="M202" s="38" t="str">
        <f t="shared" si="16"/>
        <v>PI.IC.CP.120105.01</v>
      </c>
      <c r="N202" s="38"/>
      <c r="O202" s="38" t="str">
        <f t="shared" si="17"/>
        <v>PH.IC.CP.120105.01</v>
      </c>
      <c r="Q202" s="38" t="str">
        <f t="shared" si="18"/>
        <v>CL.IC.CP.120105.01</v>
      </c>
      <c r="AB202" t="s">
        <v>1201</v>
      </c>
      <c r="AC202">
        <v>1156</v>
      </c>
      <c r="AD202"/>
    </row>
    <row r="203" spans="1:30" ht="15">
      <c r="A203" t="s">
        <v>1198</v>
      </c>
      <c r="C203" s="31" t="s">
        <v>1057</v>
      </c>
      <c r="E203" s="31" t="s">
        <v>5637</v>
      </c>
      <c r="F203" s="29" t="s">
        <v>1365</v>
      </c>
      <c r="G203" s="29" t="s">
        <v>1908</v>
      </c>
      <c r="H203" s="36" t="s">
        <v>12212</v>
      </c>
      <c r="J203" s="37" t="str">
        <f t="shared" si="19"/>
        <v>IC.CP.120106</v>
      </c>
      <c r="K203" s="36" t="s">
        <v>5637</v>
      </c>
      <c r="L203" t="str">
        <f t="shared" si="15"/>
        <v>Verify correct timing</v>
      </c>
      <c r="M203" s="38" t="str">
        <f t="shared" si="16"/>
        <v>PI.IC.CP.120106.01</v>
      </c>
      <c r="N203" s="38"/>
      <c r="O203" s="38" t="str">
        <f t="shared" si="17"/>
        <v>PH.IC.CP.120106.01</v>
      </c>
      <c r="Q203" s="38" t="str">
        <f t="shared" si="18"/>
        <v>CL.IC.CP.120106.01</v>
      </c>
      <c r="AB203" t="s">
        <v>1201</v>
      </c>
      <c r="AC203">
        <v>1156</v>
      </c>
      <c r="AD203"/>
    </row>
    <row r="204" spans="1:30" ht="15">
      <c r="A204" t="s">
        <v>1198</v>
      </c>
      <c r="C204" s="31" t="s">
        <v>1057</v>
      </c>
      <c r="E204" s="31" t="s">
        <v>5637</v>
      </c>
      <c r="F204" s="29" t="s">
        <v>1365</v>
      </c>
      <c r="G204" s="29" t="s">
        <v>1058</v>
      </c>
      <c r="H204" s="36" t="s">
        <v>12225</v>
      </c>
      <c r="J204" s="37" t="str">
        <f t="shared" si="19"/>
        <v>IC.CP.120107</v>
      </c>
      <c r="K204" s="36" t="s">
        <v>5637</v>
      </c>
      <c r="L204" t="str">
        <f t="shared" si="15"/>
        <v>Problem: Potential for Complications R/T IABP Other:</v>
      </c>
      <c r="M204" s="38" t="str">
        <f t="shared" si="16"/>
        <v>PI.IC.CP.120107.01</v>
      </c>
      <c r="N204" s="38"/>
      <c r="O204" s="38" t="str">
        <f t="shared" si="17"/>
        <v>PH.IC.CP.120107.01</v>
      </c>
      <c r="Q204" s="38" t="str">
        <f t="shared" si="18"/>
        <v>CL.IC.CP.120107.01</v>
      </c>
      <c r="AB204" t="s">
        <v>1201</v>
      </c>
      <c r="AC204">
        <v>1156</v>
      </c>
      <c r="AD204"/>
    </row>
    <row r="205" spans="1:30" ht="15">
      <c r="A205" t="s">
        <v>1198</v>
      </c>
      <c r="C205" s="31" t="s">
        <v>1057</v>
      </c>
      <c r="D205" s="29" t="s">
        <v>1301</v>
      </c>
      <c r="E205" s="31" t="s">
        <v>971</v>
      </c>
      <c r="F205" s="29" t="s">
        <v>1301</v>
      </c>
      <c r="G205" s="29" t="s">
        <v>1909</v>
      </c>
      <c r="H205" s="36" t="s">
        <v>5637</v>
      </c>
      <c r="J205" s="37" t="str">
        <f t="shared" si="19"/>
        <v>IC.CP.120201</v>
      </c>
      <c r="K205" s="36" t="s">
        <v>5637</v>
      </c>
      <c r="L205" t="str">
        <f t="shared" si="15"/>
        <v>Maintains adequate cardiac function, hemodynamic stability</v>
      </c>
      <c r="M205" s="38" t="str">
        <f t="shared" si="16"/>
        <v>PI.IC.CP.120201.01</v>
      </c>
      <c r="N205" s="38"/>
      <c r="O205" s="38" t="str">
        <f t="shared" si="17"/>
        <v>PH.IC.CP.120201.01</v>
      </c>
      <c r="Q205" s="38" t="str">
        <f t="shared" si="18"/>
        <v>CL.IC.CP.120201.01</v>
      </c>
      <c r="AB205" t="s">
        <v>1201</v>
      </c>
      <c r="AC205">
        <v>1156</v>
      </c>
      <c r="AD205"/>
    </row>
    <row r="206" spans="1:30" ht="15">
      <c r="A206" t="s">
        <v>1198</v>
      </c>
      <c r="C206" s="31" t="s">
        <v>1057</v>
      </c>
      <c r="E206" s="31" t="s">
        <v>971</v>
      </c>
      <c r="F206" s="29" t="s">
        <v>1301</v>
      </c>
      <c r="G206" s="29" t="s">
        <v>1191</v>
      </c>
      <c r="H206" s="36" t="s">
        <v>971</v>
      </c>
      <c r="J206" s="37" t="str">
        <f t="shared" si="19"/>
        <v>IC.CP.120202</v>
      </c>
      <c r="K206" s="36" t="s">
        <v>5637</v>
      </c>
      <c r="L206" t="str">
        <f t="shared" si="15"/>
        <v>Outcome: Potential for Complications R/T IABP Other:</v>
      </c>
      <c r="M206" s="38" t="str">
        <f t="shared" si="16"/>
        <v>PI.IC.CP.120202.01</v>
      </c>
      <c r="N206" s="38"/>
      <c r="O206" s="38" t="str">
        <f t="shared" si="17"/>
        <v>PH.IC.CP.120202.01</v>
      </c>
      <c r="Q206" s="38" t="str">
        <f t="shared" si="18"/>
        <v>CL.IC.CP.120202.01</v>
      </c>
      <c r="AB206" t="s">
        <v>1201</v>
      </c>
      <c r="AC206">
        <v>1156</v>
      </c>
      <c r="AD206"/>
    </row>
    <row r="207" spans="1:30" ht="15">
      <c r="A207" t="s">
        <v>1198</v>
      </c>
      <c r="B207" s="29" t="s">
        <v>1192</v>
      </c>
      <c r="C207" s="31" t="s">
        <v>977</v>
      </c>
      <c r="D207" s="29" t="s">
        <v>1366</v>
      </c>
      <c r="E207" s="31" t="s">
        <v>5637</v>
      </c>
      <c r="F207" s="29" t="s">
        <v>1366</v>
      </c>
      <c r="G207" s="29" t="s">
        <v>2055</v>
      </c>
      <c r="H207" s="36" t="s">
        <v>11848</v>
      </c>
      <c r="J207" s="37" t="str">
        <f t="shared" si="19"/>
        <v>IC.CP.130101</v>
      </c>
      <c r="K207" s="36" t="s">
        <v>5637</v>
      </c>
      <c r="L207" t="str">
        <f t="shared" si="15"/>
        <v>Maintain direct pressure to affected site; monitor bruising, drainage</v>
      </c>
      <c r="M207" s="38" t="str">
        <f t="shared" si="16"/>
        <v>PI.IC.CP.130101.01</v>
      </c>
      <c r="N207" s="38"/>
      <c r="O207" s="38" t="str">
        <f t="shared" si="17"/>
        <v>PH.IC.CP.130101.01</v>
      </c>
      <c r="Q207" s="38" t="str">
        <f t="shared" si="18"/>
        <v>CL.IC.CP.130101.01</v>
      </c>
      <c r="AB207" t="s">
        <v>1201</v>
      </c>
      <c r="AC207">
        <v>1156</v>
      </c>
      <c r="AD207"/>
    </row>
    <row r="208" spans="1:30" ht="15">
      <c r="A208" t="s">
        <v>1198</v>
      </c>
      <c r="C208" s="31" t="s">
        <v>977</v>
      </c>
      <c r="E208" s="31" t="s">
        <v>5637</v>
      </c>
      <c r="F208" s="29" t="s">
        <v>1366</v>
      </c>
      <c r="G208" s="29" t="s">
        <v>2056</v>
      </c>
      <c r="H208" s="36" t="s">
        <v>12030</v>
      </c>
      <c r="J208" s="37" t="str">
        <f t="shared" si="19"/>
        <v>IC.CP.130102</v>
      </c>
      <c r="K208" s="36" t="s">
        <v>5637</v>
      </c>
      <c r="L208" t="str">
        <f t="shared" si="15"/>
        <v>Assess for dysrhythmias</v>
      </c>
      <c r="M208" s="38" t="str">
        <f t="shared" si="16"/>
        <v>PI.IC.CP.130102.01</v>
      </c>
      <c r="N208" s="38"/>
      <c r="O208" s="38" t="str">
        <f t="shared" si="17"/>
        <v>PH.IC.CP.130102.01</v>
      </c>
      <c r="Q208" s="38" t="str">
        <f t="shared" si="18"/>
        <v>CL.IC.CP.130102.01</v>
      </c>
      <c r="AB208" t="s">
        <v>1201</v>
      </c>
      <c r="AC208">
        <v>1156</v>
      </c>
      <c r="AD208"/>
    </row>
    <row r="209" spans="1:31" ht="15">
      <c r="A209" t="s">
        <v>1198</v>
      </c>
      <c r="C209" s="31" t="s">
        <v>977</v>
      </c>
      <c r="E209" s="31" t="s">
        <v>5637</v>
      </c>
      <c r="F209" s="29" t="s">
        <v>1366</v>
      </c>
      <c r="G209" s="29" t="s">
        <v>2057</v>
      </c>
      <c r="H209" s="36" t="s">
        <v>12032</v>
      </c>
      <c r="J209" s="37" t="str">
        <f t="shared" si="19"/>
        <v>IC.CP.130103</v>
      </c>
      <c r="K209" s="36" t="s">
        <v>5637</v>
      </c>
      <c r="L209" t="str">
        <f t="shared" si="15"/>
        <v>Monitor post procedure lab work: urine specific gravity, PT, ACT</v>
      </c>
      <c r="M209" s="38" t="str">
        <f t="shared" si="16"/>
        <v>PI.IC.CP.130103.01</v>
      </c>
      <c r="N209" s="38"/>
      <c r="O209" s="38" t="str">
        <f t="shared" si="17"/>
        <v>PH.IC.CP.130103.01</v>
      </c>
      <c r="Q209" s="38" t="str">
        <f t="shared" si="18"/>
        <v>CL.IC.CP.130103.01</v>
      </c>
      <c r="AB209" t="s">
        <v>1201</v>
      </c>
      <c r="AC209">
        <v>1156</v>
      </c>
      <c r="AD209"/>
    </row>
    <row r="210" spans="1:31" ht="15">
      <c r="A210" t="s">
        <v>1198</v>
      </c>
      <c r="C210" s="31" t="s">
        <v>977</v>
      </c>
      <c r="E210" s="31" t="s">
        <v>5637</v>
      </c>
      <c r="F210" s="29" t="s">
        <v>1366</v>
      </c>
      <c r="G210" s="29" t="s">
        <v>1063</v>
      </c>
      <c r="H210" s="36" t="s">
        <v>12028</v>
      </c>
      <c r="J210" s="37" t="str">
        <f t="shared" si="19"/>
        <v>IC.CP.130104</v>
      </c>
      <c r="K210" s="36" t="s">
        <v>5637</v>
      </c>
      <c r="L210" t="str">
        <f t="shared" si="15"/>
        <v>Problem: Potential for Complications R/T PTCA Other:</v>
      </c>
      <c r="M210" s="38" t="str">
        <f t="shared" si="16"/>
        <v>PI.IC.CP.130104.01</v>
      </c>
      <c r="N210" s="38"/>
      <c r="O210" s="38" t="str">
        <f t="shared" si="17"/>
        <v>PH.IC.CP.130104.01</v>
      </c>
      <c r="Q210" s="38" t="str">
        <f t="shared" si="18"/>
        <v>CL.IC.CP.130104.01</v>
      </c>
      <c r="AB210" t="s">
        <v>1201</v>
      </c>
      <c r="AC210">
        <v>1156</v>
      </c>
      <c r="AD210"/>
    </row>
    <row r="211" spans="1:31" ht="15">
      <c r="A211" t="s">
        <v>1198</v>
      </c>
      <c r="C211" s="31" t="s">
        <v>977</v>
      </c>
      <c r="D211" s="29" t="s">
        <v>1302</v>
      </c>
      <c r="E211" s="31" t="s">
        <v>971</v>
      </c>
      <c r="F211" s="29" t="s">
        <v>1302</v>
      </c>
      <c r="G211" s="29" t="s">
        <v>1855</v>
      </c>
      <c r="H211" s="36" t="s">
        <v>5637</v>
      </c>
      <c r="J211" s="37" t="str">
        <f t="shared" si="19"/>
        <v>IC.CP.130201</v>
      </c>
      <c r="K211" s="36" t="s">
        <v>5637</v>
      </c>
      <c r="L211" t="str">
        <f t="shared" si="15"/>
        <v xml:space="preserve">Pt recovers from procedure with minimal or no complications </v>
      </c>
      <c r="M211" s="38" t="str">
        <f t="shared" si="16"/>
        <v>PI.IC.CP.130201.01</v>
      </c>
      <c r="N211" s="38"/>
      <c r="O211" s="38" t="str">
        <f t="shared" si="17"/>
        <v>PH.IC.CP.130201.01</v>
      </c>
      <c r="Q211" s="38" t="str">
        <f t="shared" si="18"/>
        <v>CL.IC.CP.130201.01</v>
      </c>
      <c r="AB211" t="s">
        <v>1201</v>
      </c>
      <c r="AC211">
        <v>1156</v>
      </c>
      <c r="AD211"/>
    </row>
    <row r="212" spans="1:31" ht="15">
      <c r="A212" t="s">
        <v>1198</v>
      </c>
      <c r="C212" s="31" t="s">
        <v>977</v>
      </c>
      <c r="E212" s="31" t="s">
        <v>971</v>
      </c>
      <c r="F212" s="29" t="s">
        <v>1302</v>
      </c>
      <c r="G212" s="29" t="s">
        <v>1064</v>
      </c>
      <c r="H212" s="36" t="s">
        <v>971</v>
      </c>
      <c r="J212" s="37" t="str">
        <f t="shared" si="19"/>
        <v>IC.CP.130202</v>
      </c>
      <c r="K212" s="36" t="s">
        <v>5637</v>
      </c>
      <c r="L212" t="str">
        <f t="shared" si="15"/>
        <v>Outcome: Potential for Complications R/T PTCA Other:</v>
      </c>
      <c r="M212" s="38" t="str">
        <f t="shared" si="16"/>
        <v>PI.IC.CP.130202.01</v>
      </c>
      <c r="N212" s="38"/>
      <c r="O212" s="38" t="str">
        <f t="shared" si="17"/>
        <v>PH.IC.CP.130202.01</v>
      </c>
      <c r="Q212" s="38" t="str">
        <f t="shared" si="18"/>
        <v>CL.IC.CP.130202.01</v>
      </c>
      <c r="AB212" t="s">
        <v>1201</v>
      </c>
      <c r="AC212">
        <v>1156</v>
      </c>
      <c r="AD212"/>
    </row>
    <row r="213" spans="1:31" ht="15">
      <c r="A213" t="s">
        <v>1198</v>
      </c>
      <c r="B213" s="29" t="s">
        <v>1065</v>
      </c>
      <c r="C213" s="31" t="s">
        <v>978</v>
      </c>
      <c r="D213" s="29" t="s">
        <v>1367</v>
      </c>
      <c r="E213" s="31" t="s">
        <v>5637</v>
      </c>
      <c r="F213" s="29" t="s">
        <v>1367</v>
      </c>
      <c r="G213" s="29" t="s">
        <v>1938</v>
      </c>
      <c r="H213" s="36" t="s">
        <v>11848</v>
      </c>
      <c r="J213" s="37" t="str">
        <f t="shared" si="19"/>
        <v>IC.CP.140101</v>
      </c>
      <c r="K213" s="36" t="s">
        <v>5637</v>
      </c>
      <c r="L213" t="str">
        <f t="shared" si="15"/>
        <v>Provide safe environment for patient</v>
      </c>
      <c r="M213" s="38" t="str">
        <f t="shared" si="16"/>
        <v>PI.IC.CP.140101.01</v>
      </c>
      <c r="N213" s="38"/>
      <c r="O213" s="38" t="str">
        <f t="shared" si="17"/>
        <v>PH.IC.CP.140101.01</v>
      </c>
      <c r="Q213" s="38" t="str">
        <f t="shared" si="18"/>
        <v>CL.IC.CP.140101.01</v>
      </c>
      <c r="AB213" t="s">
        <v>1201</v>
      </c>
      <c r="AC213">
        <v>1156</v>
      </c>
      <c r="AD213"/>
    </row>
    <row r="214" spans="1:31" ht="15">
      <c r="A214" t="s">
        <v>1198</v>
      </c>
      <c r="C214" s="31" t="s">
        <v>978</v>
      </c>
      <c r="E214" s="31" t="s">
        <v>5637</v>
      </c>
      <c r="F214" s="29" t="s">
        <v>1367</v>
      </c>
      <c r="G214" s="29" t="s">
        <v>1939</v>
      </c>
      <c r="H214" s="36" t="s">
        <v>12030</v>
      </c>
      <c r="J214" s="37" t="str">
        <f t="shared" si="19"/>
        <v>IC.CP.140102</v>
      </c>
      <c r="K214" s="36" t="s">
        <v>5637</v>
      </c>
      <c r="L214" t="str">
        <f t="shared" si="15"/>
        <v xml:space="preserve">Monitor patient as 1:1 care status </v>
      </c>
      <c r="M214" s="38" t="str">
        <f t="shared" si="16"/>
        <v>PI.IC.CP.140102.01</v>
      </c>
      <c r="N214" s="38"/>
      <c r="O214" s="38" t="str">
        <f t="shared" si="17"/>
        <v>PH.IC.CP.140102.01</v>
      </c>
      <c r="Q214" s="38" t="str">
        <f t="shared" si="18"/>
        <v>CL.IC.CP.140102.01</v>
      </c>
      <c r="AB214" t="s">
        <v>1201</v>
      </c>
      <c r="AC214">
        <v>1156</v>
      </c>
      <c r="AD214"/>
    </row>
    <row r="215" spans="1:31" ht="15">
      <c r="A215" t="s">
        <v>1198</v>
      </c>
      <c r="C215" s="31" t="s">
        <v>978</v>
      </c>
      <c r="E215" s="31" t="s">
        <v>5637</v>
      </c>
      <c r="F215" s="29" t="s">
        <v>1367</v>
      </c>
      <c r="G215" s="29" t="s">
        <v>1876</v>
      </c>
      <c r="H215" s="36" t="s">
        <v>12032</v>
      </c>
      <c r="J215" s="37" t="str">
        <f t="shared" si="19"/>
        <v>IC.CP.140103</v>
      </c>
      <c r="K215" s="36" t="s">
        <v>5637</v>
      </c>
      <c r="L215" t="str">
        <f t="shared" si="15"/>
        <v>Continually orient pt to situation/reason for close observation</v>
      </c>
      <c r="M215" s="38" t="str">
        <f t="shared" si="16"/>
        <v>PI.IC.CP.140103.01</v>
      </c>
      <c r="N215" s="38"/>
      <c r="O215" s="38" t="str">
        <f t="shared" si="17"/>
        <v>PH.IC.CP.140103.01</v>
      </c>
      <c r="Q215" s="38" t="str">
        <f t="shared" si="18"/>
        <v>CL.IC.CP.140103.01</v>
      </c>
      <c r="AB215" t="s">
        <v>1201</v>
      </c>
      <c r="AC215">
        <v>1156</v>
      </c>
      <c r="AD215"/>
    </row>
    <row r="216" spans="1:31" ht="15">
      <c r="A216" t="s">
        <v>1198</v>
      </c>
      <c r="C216" s="31" t="s">
        <v>978</v>
      </c>
      <c r="E216" s="31" t="s">
        <v>5637</v>
      </c>
      <c r="F216" s="29" t="s">
        <v>1367</v>
      </c>
      <c r="G216" s="29" t="s">
        <v>1066</v>
      </c>
      <c r="H216" s="36" t="s">
        <v>12028</v>
      </c>
      <c r="J216" s="37" t="str">
        <f t="shared" si="19"/>
        <v>IC.CP.140104</v>
      </c>
      <c r="K216" s="36" t="s">
        <v>5637</v>
      </c>
      <c r="L216" t="str">
        <f t="shared" si="15"/>
        <v>Problem: Risk for Suicide 1:1 Care Other:</v>
      </c>
      <c r="M216" s="38" t="str">
        <f t="shared" si="16"/>
        <v>PI.IC.CP.140104.01</v>
      </c>
      <c r="N216" s="38"/>
      <c r="O216" s="38" t="str">
        <f t="shared" si="17"/>
        <v>PH.IC.CP.140104.01</v>
      </c>
      <c r="Q216" s="38" t="str">
        <f t="shared" si="18"/>
        <v>CL.IC.CP.140104.01</v>
      </c>
      <c r="AB216" t="s">
        <v>1201</v>
      </c>
      <c r="AC216">
        <v>1156</v>
      </c>
      <c r="AD216"/>
    </row>
    <row r="217" spans="1:31" ht="15">
      <c r="A217" t="s">
        <v>1198</v>
      </c>
      <c r="C217" s="31" t="s">
        <v>978</v>
      </c>
      <c r="D217" s="29" t="s">
        <v>1303</v>
      </c>
      <c r="E217" s="31" t="s">
        <v>971</v>
      </c>
      <c r="F217" s="29" t="s">
        <v>1303</v>
      </c>
      <c r="G217" s="29" t="s">
        <v>1793</v>
      </c>
      <c r="H217" s="36" t="s">
        <v>5637</v>
      </c>
      <c r="J217" s="37" t="str">
        <f t="shared" si="19"/>
        <v>IC.CP.140201</v>
      </c>
      <c r="K217" s="36" t="s">
        <v>5637</v>
      </c>
      <c r="L217" t="str">
        <f t="shared" si="15"/>
        <v>Pt remains in safe environment, feelings of self harm are resolved</v>
      </c>
      <c r="M217" s="38" t="str">
        <f t="shared" si="16"/>
        <v>PI.IC.CP.140201.01</v>
      </c>
      <c r="N217" s="38"/>
      <c r="O217" s="38" t="str">
        <f t="shared" si="17"/>
        <v>PH.IC.CP.140201.01</v>
      </c>
      <c r="Q217" s="38" t="str">
        <f t="shared" si="18"/>
        <v>CL.IC.CP.140201.01</v>
      </c>
      <c r="AB217" t="s">
        <v>1201</v>
      </c>
      <c r="AC217">
        <v>1156</v>
      </c>
      <c r="AD217"/>
    </row>
    <row r="218" spans="1:31" ht="15">
      <c r="A218" t="s">
        <v>1198</v>
      </c>
      <c r="C218" s="31" t="s">
        <v>978</v>
      </c>
      <c r="E218" s="31" t="s">
        <v>971</v>
      </c>
      <c r="F218" s="29" t="s">
        <v>1303</v>
      </c>
      <c r="G218" s="29" t="s">
        <v>1067</v>
      </c>
      <c r="H218" s="36" t="s">
        <v>971</v>
      </c>
      <c r="J218" s="37" t="str">
        <f t="shared" si="19"/>
        <v>IC.CP.140202</v>
      </c>
      <c r="K218" s="36" t="s">
        <v>5637</v>
      </c>
      <c r="L218" t="str">
        <f t="shared" si="15"/>
        <v>Outcome: Risk for Suicide 1:1 Care Other:</v>
      </c>
      <c r="M218" s="38" t="str">
        <f t="shared" si="16"/>
        <v>PI.IC.CP.140202.01</v>
      </c>
      <c r="N218" s="38"/>
      <c r="O218" s="38" t="str">
        <f t="shared" si="17"/>
        <v>PH.IC.CP.140202.01</v>
      </c>
      <c r="Q218" s="38" t="str">
        <f t="shared" si="18"/>
        <v>CL.IC.CP.140202.01</v>
      </c>
      <c r="AB218" t="s">
        <v>1201</v>
      </c>
      <c r="AC218">
        <v>1156</v>
      </c>
      <c r="AD218"/>
    </row>
    <row r="219" spans="1:31" ht="15">
      <c r="A219" t="s">
        <v>1198</v>
      </c>
      <c r="B219" s="30" t="s">
        <v>1068</v>
      </c>
      <c r="C219" s="31" t="s">
        <v>1109</v>
      </c>
      <c r="D219" s="30" t="s">
        <v>1069</v>
      </c>
      <c r="E219" s="31" t="s">
        <v>5637</v>
      </c>
      <c r="F219" s="2" t="s">
        <v>1217</v>
      </c>
      <c r="G219" s="2" t="s">
        <v>1871</v>
      </c>
      <c r="H219" s="36" t="s">
        <v>5637</v>
      </c>
      <c r="J219" s="37" t="str">
        <f t="shared" si="19"/>
        <v>IC.CP.150101</v>
      </c>
      <c r="K219" s="36" t="s">
        <v>5637</v>
      </c>
      <c r="L219" t="str">
        <f t="shared" si="15"/>
        <v>Assist with ADLs and activity as needed</v>
      </c>
      <c r="M219" s="38" t="str">
        <f t="shared" si="16"/>
        <v>PI.IC.CP.150101.01</v>
      </c>
      <c r="N219" s="38"/>
      <c r="O219" s="38" t="str">
        <f t="shared" si="17"/>
        <v>PH.IC.CP.150101.01</v>
      </c>
      <c r="Q219" s="38" t="str">
        <f t="shared" si="18"/>
        <v>CL.IC.CP.150101.01</v>
      </c>
      <c r="AD219" s="2" t="s">
        <v>1201</v>
      </c>
      <c r="AE219">
        <v>1200</v>
      </c>
    </row>
    <row r="220" spans="1:31" ht="15">
      <c r="A220" t="s">
        <v>1198</v>
      </c>
      <c r="C220" s="31" t="s">
        <v>1109</v>
      </c>
      <c r="E220" s="31" t="s">
        <v>5637</v>
      </c>
      <c r="F220" s="2" t="s">
        <v>1217</v>
      </c>
      <c r="G220" s="2" t="s">
        <v>13434</v>
      </c>
      <c r="H220" s="36" t="s">
        <v>971</v>
      </c>
      <c r="J220" s="37" t="str">
        <f t="shared" si="19"/>
        <v>IC.CP.150102</v>
      </c>
      <c r="K220" s="36" t="s">
        <v>5637</v>
      </c>
      <c r="L220" t="str">
        <f t="shared" si="15"/>
        <v>Problem: Activity Intolerance Other:</v>
      </c>
      <c r="M220" s="38" t="str">
        <f t="shared" si="16"/>
        <v>PI.IC.CP.150102.01</v>
      </c>
      <c r="N220" s="38"/>
      <c r="O220" s="38" t="str">
        <f t="shared" si="17"/>
        <v>PH.IC.CP.150102.01</v>
      </c>
      <c r="Q220" s="38" t="str">
        <f t="shared" si="18"/>
        <v>CL.IC.CP.150102.01</v>
      </c>
      <c r="AD220" s="2" t="s">
        <v>1201</v>
      </c>
      <c r="AE220">
        <v>1200</v>
      </c>
    </row>
    <row r="221" spans="1:31" ht="15">
      <c r="A221" t="s">
        <v>1198</v>
      </c>
      <c r="C221" s="31" t="s">
        <v>1109</v>
      </c>
      <c r="D221" s="30" t="s">
        <v>1304</v>
      </c>
      <c r="E221" s="31" t="s">
        <v>971</v>
      </c>
      <c r="F221" s="2" t="s">
        <v>1304</v>
      </c>
      <c r="G221" s="2" t="s">
        <v>1505</v>
      </c>
      <c r="H221" s="36" t="s">
        <v>5637</v>
      </c>
      <c r="J221" s="37" t="str">
        <f t="shared" si="19"/>
        <v>IC.CP.150201</v>
      </c>
      <c r="K221" s="36" t="s">
        <v>5637</v>
      </c>
      <c r="L221" t="str">
        <f t="shared" si="15"/>
        <v>Increased activity</v>
      </c>
      <c r="M221" s="38" t="str">
        <f t="shared" si="16"/>
        <v>PI.IC.CP.150201.01</v>
      </c>
      <c r="N221" s="38"/>
      <c r="O221" s="38" t="str">
        <f t="shared" si="17"/>
        <v>PH.IC.CP.150201.01</v>
      </c>
      <c r="Q221" s="38" t="str">
        <f t="shared" si="18"/>
        <v>CL.IC.CP.150201.01</v>
      </c>
      <c r="AD221" s="2" t="s">
        <v>1201</v>
      </c>
      <c r="AE221">
        <v>1200</v>
      </c>
    </row>
    <row r="222" spans="1:31" ht="15">
      <c r="A222" t="s">
        <v>1198</v>
      </c>
      <c r="C222" s="31" t="s">
        <v>1109</v>
      </c>
      <c r="E222" s="31" t="s">
        <v>971</v>
      </c>
      <c r="F222" s="2" t="s">
        <v>1304</v>
      </c>
      <c r="G222" s="2" t="s">
        <v>1506</v>
      </c>
      <c r="H222" s="36" t="s">
        <v>971</v>
      </c>
      <c r="J222" s="37" t="str">
        <f t="shared" si="19"/>
        <v>IC.CP.150202</v>
      </c>
      <c r="K222" s="36" t="s">
        <v>5637</v>
      </c>
      <c r="L222" t="str">
        <f t="shared" si="15"/>
        <v>Facilitation of activities relating to ADLs</v>
      </c>
      <c r="M222" s="38" t="str">
        <f t="shared" si="16"/>
        <v>PI.IC.CP.150202.01</v>
      </c>
      <c r="N222" s="38"/>
      <c r="O222" s="38" t="str">
        <f t="shared" si="17"/>
        <v>PH.IC.CP.150202.01</v>
      </c>
      <c r="Q222" s="38" t="str">
        <f t="shared" si="18"/>
        <v>CL.IC.CP.150202.01</v>
      </c>
      <c r="AD222" s="2" t="s">
        <v>1201</v>
      </c>
      <c r="AE222">
        <v>1200</v>
      </c>
    </row>
    <row r="223" spans="1:31" ht="15">
      <c r="A223" t="s">
        <v>1198</v>
      </c>
      <c r="C223" s="31" t="s">
        <v>1109</v>
      </c>
      <c r="E223" s="31" t="s">
        <v>971</v>
      </c>
      <c r="F223" s="2" t="s">
        <v>1304</v>
      </c>
      <c r="G223" s="2" t="s">
        <v>13435</v>
      </c>
      <c r="H223" s="36" t="s">
        <v>969</v>
      </c>
      <c r="J223" s="37" t="str">
        <f t="shared" si="19"/>
        <v>IC.CP.150203</v>
      </c>
      <c r="K223" s="36" t="s">
        <v>5637</v>
      </c>
      <c r="L223" t="str">
        <f t="shared" si="15"/>
        <v xml:space="preserve">Outcome: Activity Intolerance Other: </v>
      </c>
      <c r="M223" s="38" t="str">
        <f t="shared" si="16"/>
        <v>PI.IC.CP.150203.01</v>
      </c>
      <c r="N223" s="38"/>
      <c r="O223" s="38" t="str">
        <f t="shared" si="17"/>
        <v>PH.IC.CP.150203.01</v>
      </c>
      <c r="Q223" s="38" t="str">
        <f t="shared" si="18"/>
        <v>CL.IC.CP.150203.01</v>
      </c>
      <c r="AD223" s="2" t="s">
        <v>1201</v>
      </c>
      <c r="AE223">
        <v>1200</v>
      </c>
    </row>
    <row r="224" spans="1:31" ht="15">
      <c r="A224" t="s">
        <v>1070</v>
      </c>
      <c r="B224" s="30" t="s">
        <v>1071</v>
      </c>
      <c r="C224" s="31" t="s">
        <v>1072</v>
      </c>
      <c r="D224" t="s">
        <v>1339</v>
      </c>
      <c r="E224" s="31" t="s">
        <v>1073</v>
      </c>
      <c r="F224" s="2" t="s">
        <v>1339</v>
      </c>
      <c r="G224" s="2" t="s">
        <v>1508</v>
      </c>
      <c r="H224" s="36" t="s">
        <v>11848</v>
      </c>
      <c r="J224" s="37" t="str">
        <f t="shared" si="19"/>
        <v>IC.CP.160101</v>
      </c>
      <c r="K224" s="36" t="s">
        <v>1073</v>
      </c>
      <c r="L224" t="str">
        <f t="shared" si="15"/>
        <v>Explain each procedures</v>
      </c>
      <c r="M224" s="38" t="str">
        <f t="shared" si="16"/>
        <v>PI.IC.CP.160101.01</v>
      </c>
      <c r="N224" s="38"/>
      <c r="O224" s="38" t="str">
        <f t="shared" si="17"/>
        <v>PH.IC.CP.160101.01</v>
      </c>
      <c r="Q224" s="38" t="str">
        <f t="shared" si="18"/>
        <v>CL.IC.CP.160101.01</v>
      </c>
      <c r="AD224" s="2" t="s">
        <v>1201</v>
      </c>
      <c r="AE224">
        <v>1200</v>
      </c>
    </row>
    <row r="225" spans="1:31" ht="15">
      <c r="A225" t="s">
        <v>1198</v>
      </c>
      <c r="C225" s="31" t="s">
        <v>1117</v>
      </c>
      <c r="E225" s="31" t="s">
        <v>5637</v>
      </c>
      <c r="F225" s="2" t="s">
        <v>1339</v>
      </c>
      <c r="G225" s="2" t="s">
        <v>13436</v>
      </c>
      <c r="H225" s="36" t="s">
        <v>12030</v>
      </c>
      <c r="J225" s="37" t="str">
        <f t="shared" si="19"/>
        <v>IC.CP.160102</v>
      </c>
      <c r="K225" s="36" t="s">
        <v>5637</v>
      </c>
      <c r="L225" t="str">
        <f t="shared" si="15"/>
        <v>Problem: Acute Confusion Other:</v>
      </c>
      <c r="M225" s="38" t="str">
        <f t="shared" si="16"/>
        <v>PI.IC.CP.160102.01</v>
      </c>
      <c r="N225" s="38"/>
      <c r="O225" s="38" t="str">
        <f t="shared" si="17"/>
        <v>PH.IC.CP.160102.01</v>
      </c>
      <c r="Q225" s="38" t="str">
        <f t="shared" si="18"/>
        <v>CL.IC.CP.160102.01</v>
      </c>
      <c r="AD225" s="2" t="s">
        <v>1201</v>
      </c>
      <c r="AE225">
        <v>1200</v>
      </c>
    </row>
    <row r="226" spans="1:31" ht="15">
      <c r="A226" t="s">
        <v>1198</v>
      </c>
      <c r="C226" s="31" t="s">
        <v>1117</v>
      </c>
      <c r="D226" t="s">
        <v>1305</v>
      </c>
      <c r="E226" s="31" t="s">
        <v>971</v>
      </c>
      <c r="F226" s="2" t="s">
        <v>1305</v>
      </c>
      <c r="G226" s="2" t="s">
        <v>1509</v>
      </c>
      <c r="H226" s="36" t="s">
        <v>5637</v>
      </c>
      <c r="J226" s="37" t="str">
        <f t="shared" si="19"/>
        <v>IC.CP.160201</v>
      </c>
      <c r="K226" s="36" t="s">
        <v>5637</v>
      </c>
      <c r="L226" t="str">
        <f t="shared" si="15"/>
        <v>Family satisfied w/Pt's mood</v>
      </c>
      <c r="M226" s="38" t="str">
        <f t="shared" si="16"/>
        <v>PI.IC.CP.160201.01</v>
      </c>
      <c r="N226" s="38"/>
      <c r="O226" s="38" t="str">
        <f t="shared" si="17"/>
        <v>PH.IC.CP.160201.01</v>
      </c>
      <c r="Q226" s="38" t="str">
        <f t="shared" si="18"/>
        <v>CL.IC.CP.160201.01</v>
      </c>
      <c r="AD226" s="2" t="s">
        <v>1201</v>
      </c>
      <c r="AE226">
        <v>1200</v>
      </c>
    </row>
    <row r="227" spans="1:31" ht="15">
      <c r="A227" t="s">
        <v>1198</v>
      </c>
      <c r="C227" s="31" t="s">
        <v>1117</v>
      </c>
      <c r="E227" s="31" t="s">
        <v>971</v>
      </c>
      <c r="F227" s="2" t="s">
        <v>1305</v>
      </c>
      <c r="G227" s="2" t="s">
        <v>1510</v>
      </c>
      <c r="H227" s="36" t="s">
        <v>971</v>
      </c>
      <c r="J227" s="37" t="str">
        <f t="shared" si="19"/>
        <v>IC.CP.160202</v>
      </c>
      <c r="K227" s="36" t="s">
        <v>5637</v>
      </c>
      <c r="L227" t="str">
        <f t="shared" si="15"/>
        <v>Pt calm and resting</v>
      </c>
      <c r="M227" s="38" t="str">
        <f t="shared" si="16"/>
        <v>PI.IC.CP.160202.01</v>
      </c>
      <c r="N227" s="38"/>
      <c r="O227" s="38" t="str">
        <f t="shared" si="17"/>
        <v>PH.IC.CP.160202.01</v>
      </c>
      <c r="Q227" s="38" t="str">
        <f t="shared" si="18"/>
        <v>CL.IC.CP.160202.01</v>
      </c>
      <c r="AD227" s="2" t="s">
        <v>1201</v>
      </c>
      <c r="AE227">
        <v>1200</v>
      </c>
    </row>
    <row r="228" spans="1:31" ht="15">
      <c r="A228" t="s">
        <v>1198</v>
      </c>
      <c r="C228" s="31" t="s">
        <v>1117</v>
      </c>
      <c r="E228" s="31" t="s">
        <v>971</v>
      </c>
      <c r="F228" s="2" t="s">
        <v>1305</v>
      </c>
      <c r="G228" s="2" t="s">
        <v>1511</v>
      </c>
      <c r="H228" s="36" t="s">
        <v>969</v>
      </c>
      <c r="J228" s="37" t="str">
        <f t="shared" si="19"/>
        <v>IC.CP.160203</v>
      </c>
      <c r="K228" s="36" t="s">
        <v>5637</v>
      </c>
      <c r="L228" t="str">
        <f t="shared" si="15"/>
        <v>Pt in compliance w/treatment</v>
      </c>
      <c r="M228" s="38" t="str">
        <f t="shared" si="16"/>
        <v>PI.IC.CP.160203.01</v>
      </c>
      <c r="N228" s="38"/>
      <c r="O228" s="38" t="str">
        <f t="shared" si="17"/>
        <v>PH.IC.CP.160203.01</v>
      </c>
      <c r="Q228" s="38" t="str">
        <f t="shared" si="18"/>
        <v>CL.IC.CP.160203.01</v>
      </c>
      <c r="AD228" s="2" t="s">
        <v>1201</v>
      </c>
      <c r="AE228">
        <v>1200</v>
      </c>
    </row>
    <row r="229" spans="1:31" ht="15">
      <c r="A229" t="s">
        <v>1198</v>
      </c>
      <c r="C229" s="31" t="s">
        <v>1117</v>
      </c>
      <c r="E229" s="31" t="s">
        <v>971</v>
      </c>
      <c r="F229" s="2" t="s">
        <v>1305</v>
      </c>
      <c r="G229" s="2" t="s">
        <v>13437</v>
      </c>
      <c r="H229" s="36" t="s">
        <v>1199</v>
      </c>
      <c r="J229" s="37" t="str">
        <f t="shared" si="19"/>
        <v>IC.CP.160204</v>
      </c>
      <c r="K229" s="36" t="s">
        <v>5637</v>
      </c>
      <c r="L229" t="str">
        <f t="shared" si="15"/>
        <v>Outcome: Acute Confusion Other:</v>
      </c>
      <c r="M229" s="38" t="str">
        <f t="shared" si="16"/>
        <v>PI.IC.CP.160204.01</v>
      </c>
      <c r="N229" s="38"/>
      <c r="O229" s="38" t="str">
        <f t="shared" si="17"/>
        <v>PH.IC.CP.160204.01</v>
      </c>
      <c r="Q229" s="38" t="str">
        <f t="shared" si="18"/>
        <v>CL.IC.CP.160204.01</v>
      </c>
      <c r="AD229" s="2" t="s">
        <v>1201</v>
      </c>
      <c r="AE229">
        <v>1200</v>
      </c>
    </row>
    <row r="230" spans="1:31" ht="15">
      <c r="A230" t="s">
        <v>1198</v>
      </c>
      <c r="B230" t="s">
        <v>1074</v>
      </c>
      <c r="C230" s="31" t="s">
        <v>1118</v>
      </c>
      <c r="D230" t="s">
        <v>1340</v>
      </c>
      <c r="E230" s="31" t="s">
        <v>5637</v>
      </c>
      <c r="F230" s="2" t="s">
        <v>1340</v>
      </c>
      <c r="G230" s="2" t="s">
        <v>1512</v>
      </c>
      <c r="H230" s="36" t="s">
        <v>11848</v>
      </c>
      <c r="J230" s="37" t="str">
        <f t="shared" si="19"/>
        <v>IC.CP.170101</v>
      </c>
      <c r="K230" s="36" t="s">
        <v>5637</v>
      </c>
      <c r="L230" t="str">
        <f t="shared" si="15"/>
        <v>Assess bladder distension</v>
      </c>
      <c r="M230" s="38" t="str">
        <f t="shared" si="16"/>
        <v>PI.IC.CP.170101.01</v>
      </c>
      <c r="N230" s="38"/>
      <c r="O230" s="38" t="str">
        <f t="shared" si="17"/>
        <v>PH.IC.CP.170101.01</v>
      </c>
      <c r="Q230" s="38" t="str">
        <f t="shared" si="18"/>
        <v>CL.IC.CP.170101.01</v>
      </c>
      <c r="AD230" s="2" t="s">
        <v>1201</v>
      </c>
      <c r="AE230">
        <v>1200</v>
      </c>
    </row>
    <row r="231" spans="1:31" ht="15">
      <c r="A231" t="s">
        <v>1198</v>
      </c>
      <c r="C231" s="31" t="s">
        <v>1118</v>
      </c>
      <c r="E231" s="31" t="s">
        <v>5637</v>
      </c>
      <c r="F231" s="2" t="s">
        <v>1340</v>
      </c>
      <c r="G231" s="2" t="s">
        <v>1216</v>
      </c>
      <c r="H231" s="36" t="s">
        <v>12030</v>
      </c>
      <c r="J231" s="37" t="str">
        <f t="shared" si="19"/>
        <v>IC.CP.170102</v>
      </c>
      <c r="K231" s="36" t="s">
        <v>5637</v>
      </c>
      <c r="L231" t="str">
        <f t="shared" si="15"/>
        <v>Assess foley catheter patency</v>
      </c>
      <c r="M231" s="38" t="str">
        <f t="shared" si="16"/>
        <v>PI.IC.CP.170102.01</v>
      </c>
      <c r="N231" s="38"/>
      <c r="O231" s="38" t="str">
        <f t="shared" si="17"/>
        <v>PH.IC.CP.170102.01</v>
      </c>
      <c r="Q231" s="38" t="str">
        <f t="shared" si="18"/>
        <v>CL.IC.CP.170102.01</v>
      </c>
      <c r="AD231" s="2" t="s">
        <v>1201</v>
      </c>
      <c r="AE231">
        <v>1200</v>
      </c>
    </row>
    <row r="232" spans="1:31" ht="15">
      <c r="A232" t="s">
        <v>1075</v>
      </c>
      <c r="C232" s="31" t="s">
        <v>1076</v>
      </c>
      <c r="E232" s="31" t="s">
        <v>1077</v>
      </c>
      <c r="F232" s="2" t="s">
        <v>1340</v>
      </c>
      <c r="G232" s="2" t="s">
        <v>1427</v>
      </c>
      <c r="H232" s="36" t="s">
        <v>12032</v>
      </c>
      <c r="J232" s="37" t="str">
        <f t="shared" si="19"/>
        <v>IC.CP.170103</v>
      </c>
      <c r="K232" s="36" t="s">
        <v>1077</v>
      </c>
      <c r="L232" t="str">
        <f t="shared" si="15"/>
        <v>Irrigate foley catheter as needed</v>
      </c>
      <c r="M232" s="38" t="str">
        <f t="shared" si="16"/>
        <v>PI.IC.CP.170103.01</v>
      </c>
      <c r="N232" s="38"/>
      <c r="O232" s="38" t="str">
        <f t="shared" si="17"/>
        <v>PH.IC.CP.170103.01</v>
      </c>
      <c r="Q232" s="38" t="str">
        <f t="shared" si="18"/>
        <v>CL.IC.CP.170103.01</v>
      </c>
      <c r="AD232" s="2" t="s">
        <v>1201</v>
      </c>
      <c r="AE232">
        <v>1200</v>
      </c>
    </row>
    <row r="233" spans="1:31" ht="15">
      <c r="A233" t="s">
        <v>1198</v>
      </c>
      <c r="C233" s="31" t="s">
        <v>1118</v>
      </c>
      <c r="E233" s="31" t="s">
        <v>5637</v>
      </c>
      <c r="F233" s="2" t="s">
        <v>1340</v>
      </c>
      <c r="G233" s="2" t="s">
        <v>1513</v>
      </c>
      <c r="H233" s="36" t="s">
        <v>12028</v>
      </c>
      <c r="J233" s="37" t="str">
        <f t="shared" si="19"/>
        <v>IC.CP.170104</v>
      </c>
      <c r="K233" s="36" t="s">
        <v>5637</v>
      </c>
      <c r="L233" t="str">
        <f t="shared" si="15"/>
        <v>Perform straight catheterization</v>
      </c>
      <c r="M233" s="38" t="str">
        <f t="shared" si="16"/>
        <v>PI.IC.CP.170104.01</v>
      </c>
      <c r="N233" s="38"/>
      <c r="O233" s="38" t="str">
        <f t="shared" si="17"/>
        <v>PH.IC.CP.170104.01</v>
      </c>
      <c r="Q233" s="38" t="str">
        <f t="shared" si="18"/>
        <v>CL.IC.CP.170104.01</v>
      </c>
      <c r="AD233" s="2" t="s">
        <v>1201</v>
      </c>
      <c r="AE233">
        <v>1200</v>
      </c>
    </row>
    <row r="234" spans="1:31" ht="15">
      <c r="A234" t="s">
        <v>1198</v>
      </c>
      <c r="C234" s="31" t="s">
        <v>1118</v>
      </c>
      <c r="E234" s="31" t="s">
        <v>5637</v>
      </c>
      <c r="F234" s="2" t="s">
        <v>1340</v>
      </c>
      <c r="G234" s="2" t="s">
        <v>1514</v>
      </c>
      <c r="H234" s="36" t="s">
        <v>12210</v>
      </c>
      <c r="J234" s="37" t="str">
        <f t="shared" si="19"/>
        <v>IC.CP.170105</v>
      </c>
      <c r="K234" s="36" t="s">
        <v>5637</v>
      </c>
      <c r="L234" t="str">
        <f t="shared" si="15"/>
        <v>Potential</v>
      </c>
      <c r="M234" s="38" t="str">
        <f t="shared" si="16"/>
        <v>PI.IC.CP.170105.01</v>
      </c>
      <c r="N234" s="38"/>
      <c r="O234" s="38" t="str">
        <f t="shared" si="17"/>
        <v>PH.IC.CP.170105.01</v>
      </c>
      <c r="Q234" s="38" t="str">
        <f t="shared" si="18"/>
        <v>CL.IC.CP.170105.01</v>
      </c>
      <c r="AD234" s="2" t="s">
        <v>1201</v>
      </c>
      <c r="AE234">
        <v>1200</v>
      </c>
    </row>
    <row r="235" spans="1:31" ht="15">
      <c r="A235" t="s">
        <v>1198</v>
      </c>
      <c r="C235" s="31" t="s">
        <v>1118</v>
      </c>
      <c r="E235" s="31" t="s">
        <v>5637</v>
      </c>
      <c r="F235" s="2" t="s">
        <v>1340</v>
      </c>
      <c r="G235" s="2" t="s">
        <v>13326</v>
      </c>
      <c r="H235" s="36" t="s">
        <v>12212</v>
      </c>
      <c r="J235" s="37" t="str">
        <f t="shared" si="19"/>
        <v>IC.CP.170106</v>
      </c>
      <c r="K235" s="36" t="s">
        <v>5637</v>
      </c>
      <c r="L235" t="str">
        <f t="shared" si="15"/>
        <v xml:space="preserve">Problem: Altered Elimination Other: </v>
      </c>
      <c r="M235" s="38" t="str">
        <f t="shared" si="16"/>
        <v>PI.IC.CP.170106.01</v>
      </c>
      <c r="N235" s="38"/>
      <c r="O235" s="38" t="str">
        <f t="shared" si="17"/>
        <v>PH.IC.CP.170106.01</v>
      </c>
      <c r="Q235" s="38" t="str">
        <f t="shared" si="18"/>
        <v>CL.IC.CP.170106.01</v>
      </c>
      <c r="AD235" s="2" t="s">
        <v>1201</v>
      </c>
      <c r="AE235">
        <v>1200</v>
      </c>
    </row>
    <row r="236" spans="1:31" ht="15">
      <c r="A236" t="s">
        <v>1198</v>
      </c>
      <c r="C236" s="31" t="s">
        <v>1118</v>
      </c>
      <c r="D236" t="s">
        <v>1306</v>
      </c>
      <c r="E236" s="31" t="s">
        <v>971</v>
      </c>
      <c r="F236" s="2" t="s">
        <v>1306</v>
      </c>
      <c r="G236" s="2" t="s">
        <v>1515</v>
      </c>
      <c r="H236" s="36" t="s">
        <v>11848</v>
      </c>
      <c r="J236" s="37" t="str">
        <f t="shared" si="19"/>
        <v>IC.CP.170201</v>
      </c>
      <c r="K236" s="36" t="s">
        <v>5637</v>
      </c>
      <c r="L236" t="str">
        <f t="shared" si="15"/>
        <v>Bladder non distended</v>
      </c>
      <c r="M236" s="38" t="str">
        <f t="shared" si="16"/>
        <v>PI.IC.CP.170201.01</v>
      </c>
      <c r="N236" s="38"/>
      <c r="O236" s="38" t="str">
        <f t="shared" si="17"/>
        <v>PH.IC.CP.170201.01</v>
      </c>
      <c r="Q236" s="38" t="str">
        <f t="shared" si="18"/>
        <v>CL.IC.CP.170201.01</v>
      </c>
      <c r="AD236" s="2" t="s">
        <v>1201</v>
      </c>
      <c r="AE236">
        <v>1200</v>
      </c>
    </row>
    <row r="237" spans="1:31" ht="15">
      <c r="A237" t="s">
        <v>1198</v>
      </c>
      <c r="C237" s="31" t="s">
        <v>1118</v>
      </c>
      <c r="E237" s="31" t="s">
        <v>971</v>
      </c>
      <c r="F237" s="2" t="s">
        <v>1306</v>
      </c>
      <c r="G237" s="2" t="s">
        <v>13327</v>
      </c>
      <c r="H237" s="36" t="s">
        <v>12030</v>
      </c>
      <c r="J237" s="37" t="str">
        <f t="shared" si="19"/>
        <v>IC.CP.170202</v>
      </c>
      <c r="K237" s="36" t="s">
        <v>5637</v>
      </c>
      <c r="L237" t="str">
        <f t="shared" si="15"/>
        <v xml:space="preserve">Outcome: Altered Elimination Other: </v>
      </c>
      <c r="M237" s="38" t="str">
        <f t="shared" si="16"/>
        <v>PI.IC.CP.170202.01</v>
      </c>
      <c r="N237" s="38"/>
      <c r="O237" s="38" t="str">
        <f t="shared" si="17"/>
        <v>PH.IC.CP.170202.01</v>
      </c>
      <c r="Q237" s="38" t="str">
        <f t="shared" si="18"/>
        <v>CL.IC.CP.170202.01</v>
      </c>
      <c r="AD237" s="2" t="s">
        <v>1201</v>
      </c>
      <c r="AE237">
        <v>1200</v>
      </c>
    </row>
    <row r="238" spans="1:31" ht="15">
      <c r="A238" t="s">
        <v>1198</v>
      </c>
      <c r="B238" t="s">
        <v>1078</v>
      </c>
      <c r="C238" s="31" t="s">
        <v>1120</v>
      </c>
      <c r="D238" t="s">
        <v>1341</v>
      </c>
      <c r="E238" s="31" t="s">
        <v>5637</v>
      </c>
      <c r="F238" s="2" t="s">
        <v>1341</v>
      </c>
      <c r="G238" s="2" t="s">
        <v>1079</v>
      </c>
      <c r="H238" s="36" t="s">
        <v>11848</v>
      </c>
      <c r="J238" s="37" t="str">
        <f t="shared" si="19"/>
        <v>IC.CP.180101</v>
      </c>
      <c r="K238" s="36" t="s">
        <v>5637</v>
      </c>
      <c r="L238" t="str">
        <f t="shared" si="15"/>
        <v xml:space="preserve">Monitor labs  </v>
      </c>
      <c r="M238" s="38" t="str">
        <f t="shared" si="16"/>
        <v>PI.IC.CP.180101.01</v>
      </c>
      <c r="N238" s="38"/>
      <c r="O238" s="38" t="str">
        <f t="shared" si="17"/>
        <v>PH.IC.CP.180101.01</v>
      </c>
      <c r="Q238" s="38" t="str">
        <f t="shared" si="18"/>
        <v>CL.IC.CP.180101.01</v>
      </c>
      <c r="AD238" s="2" t="s">
        <v>1201</v>
      </c>
      <c r="AE238">
        <v>1200</v>
      </c>
    </row>
    <row r="239" spans="1:31" ht="15">
      <c r="A239" t="s">
        <v>1198</v>
      </c>
      <c r="C239" s="31" t="s">
        <v>1120</v>
      </c>
      <c r="E239" s="31" t="s">
        <v>5637</v>
      </c>
      <c r="F239" s="2" t="s">
        <v>1341</v>
      </c>
      <c r="G239" s="2" t="s">
        <v>1617</v>
      </c>
      <c r="H239" s="36" t="s">
        <v>12030</v>
      </c>
      <c r="J239" s="37" t="str">
        <f t="shared" si="19"/>
        <v>IC.CP.180102</v>
      </c>
      <c r="K239" s="36" t="s">
        <v>5637</v>
      </c>
      <c r="L239" t="str">
        <f t="shared" si="15"/>
        <v>Assess bowel sounds q 1-2 h</v>
      </c>
      <c r="M239" s="38" t="str">
        <f t="shared" si="16"/>
        <v>PI.IC.CP.180102.01</v>
      </c>
      <c r="N239" s="38"/>
      <c r="O239" s="38" t="str">
        <f t="shared" si="17"/>
        <v>PH.IC.CP.180102.01</v>
      </c>
      <c r="Q239" s="38" t="str">
        <f t="shared" si="18"/>
        <v>CL.IC.CP.180102.01</v>
      </c>
      <c r="AD239" s="2" t="s">
        <v>1201</v>
      </c>
      <c r="AE239">
        <v>1200</v>
      </c>
    </row>
    <row r="240" spans="1:31" ht="15">
      <c r="A240" t="s">
        <v>1198</v>
      </c>
      <c r="C240" s="31" t="s">
        <v>1120</v>
      </c>
      <c r="E240" s="31" t="s">
        <v>5637</v>
      </c>
      <c r="F240" s="2" t="s">
        <v>1341</v>
      </c>
      <c r="G240" s="2" t="s">
        <v>1723</v>
      </c>
      <c r="H240" s="36" t="s">
        <v>12032</v>
      </c>
      <c r="J240" s="37" t="str">
        <f t="shared" si="19"/>
        <v>IC.CP.180103</v>
      </c>
      <c r="K240" s="36" t="s">
        <v>5637</v>
      </c>
      <c r="L240" t="str">
        <f t="shared" si="15"/>
        <v>Assess for dehydration/hypovolemia</v>
      </c>
      <c r="M240" s="38" t="str">
        <f t="shared" si="16"/>
        <v>PI.IC.CP.180103.01</v>
      </c>
      <c r="N240" s="38"/>
      <c r="O240" s="38" t="str">
        <f t="shared" si="17"/>
        <v>PH.IC.CP.180103.01</v>
      </c>
      <c r="Q240" s="38" t="str">
        <f t="shared" si="18"/>
        <v>CL.IC.CP.180103.01</v>
      </c>
      <c r="AD240" s="2" t="s">
        <v>1201</v>
      </c>
      <c r="AE240">
        <v>1200</v>
      </c>
    </row>
    <row r="241" spans="1:31" ht="15">
      <c r="A241" t="s">
        <v>1198</v>
      </c>
      <c r="C241" s="31" t="s">
        <v>1120</v>
      </c>
      <c r="E241" s="31" t="s">
        <v>5637</v>
      </c>
      <c r="F241" s="2" t="s">
        <v>1341</v>
      </c>
      <c r="G241" s="2" t="s">
        <v>1724</v>
      </c>
      <c r="H241" s="36" t="s">
        <v>12028</v>
      </c>
      <c r="J241" s="37" t="str">
        <f t="shared" si="19"/>
        <v>IC.CP.180104</v>
      </c>
      <c r="K241" s="36" t="s">
        <v>5637</v>
      </c>
      <c r="L241" t="str">
        <f t="shared" si="15"/>
        <v>Assess neurological status as indicated</v>
      </c>
      <c r="M241" s="38" t="str">
        <f t="shared" si="16"/>
        <v>PI.IC.CP.180104.01</v>
      </c>
      <c r="N241" s="38"/>
      <c r="O241" s="38" t="str">
        <f t="shared" si="17"/>
        <v>PH.IC.CP.180104.01</v>
      </c>
      <c r="Q241" s="38" t="str">
        <f t="shared" si="18"/>
        <v>CL.IC.CP.180104.01</v>
      </c>
      <c r="AD241" s="2" t="s">
        <v>1201</v>
      </c>
      <c r="AE241">
        <v>1200</v>
      </c>
    </row>
    <row r="242" spans="1:31" ht="15">
      <c r="A242" t="s">
        <v>1198</v>
      </c>
      <c r="C242" s="31" t="s">
        <v>1120</v>
      </c>
      <c r="E242" s="31" t="s">
        <v>5637</v>
      </c>
      <c r="F242" s="2" t="s">
        <v>1341</v>
      </c>
      <c r="G242" s="2" t="s">
        <v>1725</v>
      </c>
      <c r="H242" s="36" t="s">
        <v>12210</v>
      </c>
      <c r="J242" s="37" t="str">
        <f t="shared" si="19"/>
        <v>IC.CP.180105</v>
      </c>
      <c r="K242" s="36" t="s">
        <v>5637</v>
      </c>
      <c r="L242" t="str">
        <f t="shared" si="15"/>
        <v>Assess pain and discomfort</v>
      </c>
      <c r="M242" s="38" t="str">
        <f t="shared" si="16"/>
        <v>PI.IC.CP.180105.01</v>
      </c>
      <c r="N242" s="38"/>
      <c r="O242" s="38" t="str">
        <f t="shared" si="17"/>
        <v>PH.IC.CP.180105.01</v>
      </c>
      <c r="Q242" s="38" t="str">
        <f t="shared" si="18"/>
        <v>CL.IC.CP.180105.01</v>
      </c>
      <c r="AD242" s="2" t="s">
        <v>1201</v>
      </c>
      <c r="AE242">
        <v>1200</v>
      </c>
    </row>
    <row r="243" spans="1:31" ht="15">
      <c r="A243" t="s">
        <v>1198</v>
      </c>
      <c r="C243" s="31" t="s">
        <v>1120</v>
      </c>
      <c r="E243" s="31" t="s">
        <v>5637</v>
      </c>
      <c r="F243" s="2" t="s">
        <v>1341</v>
      </c>
      <c r="G243" s="2" t="s">
        <v>1726</v>
      </c>
      <c r="H243" s="36" t="s">
        <v>12212</v>
      </c>
      <c r="J243" s="37" t="str">
        <f t="shared" si="19"/>
        <v>IC.CP.180106</v>
      </c>
      <c r="K243" s="36" t="s">
        <v>5637</v>
      </c>
      <c r="L243" t="str">
        <f t="shared" si="15"/>
        <v xml:space="preserve">Assess risk for skin breakdown </v>
      </c>
      <c r="M243" s="38" t="str">
        <f t="shared" si="16"/>
        <v>PI.IC.CP.180106.01</v>
      </c>
      <c r="N243" s="38"/>
      <c r="O243" s="38" t="str">
        <f t="shared" si="17"/>
        <v>PH.IC.CP.180106.01</v>
      </c>
      <c r="Q243" s="38" t="str">
        <f t="shared" si="18"/>
        <v>CL.IC.CP.180106.01</v>
      </c>
      <c r="AD243" s="2" t="s">
        <v>1201</v>
      </c>
      <c r="AE243">
        <v>1200</v>
      </c>
    </row>
    <row r="244" spans="1:31" ht="15">
      <c r="A244" t="s">
        <v>1198</v>
      </c>
      <c r="C244" s="31" t="s">
        <v>1120</v>
      </c>
      <c r="E244" s="31" t="s">
        <v>5637</v>
      </c>
      <c r="F244" s="2" t="s">
        <v>1341</v>
      </c>
      <c r="G244" s="2" t="s">
        <v>1727</v>
      </c>
      <c r="H244" s="36" t="s">
        <v>12225</v>
      </c>
      <c r="J244" s="37" t="str">
        <f t="shared" si="19"/>
        <v>IC.CP.180107</v>
      </c>
      <c r="K244" s="36" t="s">
        <v>5637</v>
      </c>
      <c r="L244" t="str">
        <f t="shared" si="15"/>
        <v>Consult dietitian/nutritional support as needed</v>
      </c>
      <c r="M244" s="38" t="str">
        <f t="shared" si="16"/>
        <v>PI.IC.CP.180107.01</v>
      </c>
      <c r="N244" s="38"/>
      <c r="O244" s="38" t="str">
        <f t="shared" si="17"/>
        <v>PH.IC.CP.180107.01</v>
      </c>
      <c r="Q244" s="38" t="str">
        <f t="shared" si="18"/>
        <v>CL.IC.CP.180107.01</v>
      </c>
      <c r="AD244" s="2" t="s">
        <v>1201</v>
      </c>
      <c r="AE244">
        <v>1200</v>
      </c>
    </row>
    <row r="245" spans="1:31" ht="15">
      <c r="A245" t="s">
        <v>1198</v>
      </c>
      <c r="C245" s="31" t="s">
        <v>1120</v>
      </c>
      <c r="E245" s="31" t="s">
        <v>5637</v>
      </c>
      <c r="F245" s="2" t="s">
        <v>1341</v>
      </c>
      <c r="G245" s="2" t="s">
        <v>1080</v>
      </c>
      <c r="H245" s="36" t="s">
        <v>11638</v>
      </c>
      <c r="J245" s="37" t="str">
        <f t="shared" si="19"/>
        <v>IC.CP.180108</v>
      </c>
      <c r="K245" s="36" t="s">
        <v>5637</v>
      </c>
      <c r="L245" t="str">
        <f t="shared" si="15"/>
        <v>Monitor respiratory status</v>
      </c>
      <c r="M245" s="38" t="str">
        <f t="shared" si="16"/>
        <v>PI.IC.CP.180108.01</v>
      </c>
      <c r="N245" s="38"/>
      <c r="O245" s="38" t="str">
        <f t="shared" si="17"/>
        <v>PH.IC.CP.180108.01</v>
      </c>
      <c r="Q245" s="38" t="str">
        <f t="shared" si="18"/>
        <v>CL.IC.CP.180108.01</v>
      </c>
      <c r="AD245" s="2" t="s">
        <v>1201</v>
      </c>
      <c r="AE245">
        <v>1200</v>
      </c>
    </row>
    <row r="246" spans="1:31" ht="15">
      <c r="A246" t="s">
        <v>1198</v>
      </c>
      <c r="C246" s="31" t="s">
        <v>1120</v>
      </c>
      <c r="E246" s="31" t="s">
        <v>5637</v>
      </c>
      <c r="F246" s="2" t="s">
        <v>1341</v>
      </c>
      <c r="G246" s="2" t="s">
        <v>1728</v>
      </c>
      <c r="H246" s="36" t="s">
        <v>11639</v>
      </c>
      <c r="J246" s="37" t="str">
        <f t="shared" si="19"/>
        <v>IC.CP.180109</v>
      </c>
      <c r="K246" s="36" t="s">
        <v>5637</v>
      </c>
      <c r="L246" t="str">
        <f t="shared" si="15"/>
        <v>Educate family/significant other</v>
      </c>
      <c r="M246" s="38" t="str">
        <f t="shared" si="16"/>
        <v>PI.IC.CP.180109.01</v>
      </c>
      <c r="N246" s="38"/>
      <c r="O246" s="38" t="str">
        <f t="shared" si="17"/>
        <v>PH.IC.CP.180109.01</v>
      </c>
      <c r="Q246" s="38" t="str">
        <f t="shared" si="18"/>
        <v>CL.IC.CP.180109.01</v>
      </c>
      <c r="AD246" s="2" t="s">
        <v>1201</v>
      </c>
      <c r="AE246">
        <v>1200</v>
      </c>
    </row>
    <row r="247" spans="1:31" ht="15">
      <c r="A247" t="s">
        <v>1198</v>
      </c>
      <c r="C247" s="31" t="s">
        <v>1120</v>
      </c>
      <c r="E247" s="31" t="s">
        <v>5637</v>
      </c>
      <c r="F247" s="2" t="s">
        <v>1341</v>
      </c>
      <c r="G247" s="2" t="s">
        <v>1729</v>
      </c>
      <c r="H247" s="36" t="s">
        <v>11829</v>
      </c>
      <c r="J247" s="37" t="str">
        <f t="shared" si="19"/>
        <v>IC.CP.180110</v>
      </c>
      <c r="K247" s="36" t="s">
        <v>5637</v>
      </c>
      <c r="L247" t="str">
        <f t="shared" si="15"/>
        <v xml:space="preserve">Evaluate for dysrhythmias  </v>
      </c>
      <c r="M247" s="38" t="str">
        <f t="shared" si="16"/>
        <v>PI.IC.CP.180110.01</v>
      </c>
      <c r="N247" s="38"/>
      <c r="O247" s="38" t="str">
        <f t="shared" si="17"/>
        <v>PH.IC.CP.180110.01</v>
      </c>
      <c r="Q247" s="38" t="str">
        <f t="shared" si="18"/>
        <v>CL.IC.CP.180110.01</v>
      </c>
      <c r="AD247" s="2" t="s">
        <v>1201</v>
      </c>
      <c r="AE247">
        <v>1200</v>
      </c>
    </row>
    <row r="248" spans="1:31" ht="15">
      <c r="A248" t="s">
        <v>1198</v>
      </c>
      <c r="C248" s="31" t="s">
        <v>1120</v>
      </c>
      <c r="E248" s="31" t="s">
        <v>5637</v>
      </c>
      <c r="F248" s="2" t="s">
        <v>1341</v>
      </c>
      <c r="G248" s="2" t="s">
        <v>1730</v>
      </c>
      <c r="H248" s="36" t="s">
        <v>12099</v>
      </c>
      <c r="J248" s="37" t="str">
        <f t="shared" si="19"/>
        <v>IC.CP.180111</v>
      </c>
      <c r="K248" s="36" t="s">
        <v>5637</v>
      </c>
      <c r="L248" t="str">
        <f t="shared" si="15"/>
        <v>Mobilize pt to chair when condition stable</v>
      </c>
      <c r="M248" s="38" t="str">
        <f t="shared" si="16"/>
        <v>PI.IC.CP.180111.01</v>
      </c>
      <c r="N248" s="38"/>
      <c r="O248" s="38" t="str">
        <f t="shared" si="17"/>
        <v>PH.IC.CP.180111.01</v>
      </c>
      <c r="Q248" s="38" t="str">
        <f t="shared" si="18"/>
        <v>CL.IC.CP.180111.01</v>
      </c>
      <c r="AD248" s="2" t="s">
        <v>1201</v>
      </c>
      <c r="AE248">
        <v>1200</v>
      </c>
    </row>
    <row r="249" spans="1:31" ht="15">
      <c r="A249" t="s">
        <v>1198</v>
      </c>
      <c r="C249" s="31" t="s">
        <v>1120</v>
      </c>
      <c r="E249" s="31" t="s">
        <v>5637</v>
      </c>
      <c r="F249" s="2" t="s">
        <v>1341</v>
      </c>
      <c r="G249" s="2" t="s">
        <v>1731</v>
      </c>
      <c r="H249" s="36" t="s">
        <v>12100</v>
      </c>
      <c r="J249" s="37" t="str">
        <f t="shared" si="19"/>
        <v>IC.CP.180112</v>
      </c>
      <c r="K249" s="36" t="s">
        <v>5637</v>
      </c>
      <c r="L249" t="str">
        <f t="shared" si="15"/>
        <v xml:space="preserve">Monitor ECG </v>
      </c>
      <c r="M249" s="38" t="str">
        <f t="shared" si="16"/>
        <v>PI.IC.CP.180112.01</v>
      </c>
      <c r="N249" s="38"/>
      <c r="O249" s="38" t="str">
        <f t="shared" si="17"/>
        <v>PH.IC.CP.180112.01</v>
      </c>
      <c r="Q249" s="38" t="str">
        <f t="shared" si="18"/>
        <v>CL.IC.CP.180112.01</v>
      </c>
      <c r="AD249" s="2" t="s">
        <v>1201</v>
      </c>
      <c r="AE249">
        <v>1200</v>
      </c>
    </row>
    <row r="250" spans="1:31" ht="15">
      <c r="A250" t="s">
        <v>1198</v>
      </c>
      <c r="C250" s="31" t="s">
        <v>1120</v>
      </c>
      <c r="E250" s="31" t="s">
        <v>5637</v>
      </c>
      <c r="F250" s="2" t="s">
        <v>1341</v>
      </c>
      <c r="G250" s="2" t="s">
        <v>1815</v>
      </c>
      <c r="H250" s="36" t="s">
        <v>12101</v>
      </c>
      <c r="J250" s="37" t="str">
        <f t="shared" si="19"/>
        <v>IC.CP.180113</v>
      </c>
      <c r="K250" s="36" t="s">
        <v>5637</v>
      </c>
      <c r="L250" t="str">
        <f t="shared" si="15"/>
        <v xml:space="preserve">Monitor vital signs </v>
      </c>
      <c r="M250" s="38" t="str">
        <f t="shared" si="16"/>
        <v>PI.IC.CP.180113.01</v>
      </c>
      <c r="N250" s="38"/>
      <c r="O250" s="38" t="str">
        <f t="shared" si="17"/>
        <v>PH.IC.CP.180113.01</v>
      </c>
      <c r="Q250" s="38" t="str">
        <f t="shared" si="18"/>
        <v>CL.IC.CP.180113.01</v>
      </c>
      <c r="AD250" s="2" t="s">
        <v>1201</v>
      </c>
      <c r="AE250">
        <v>1200</v>
      </c>
    </row>
    <row r="251" spans="1:31" ht="15">
      <c r="A251" t="s">
        <v>1198</v>
      </c>
      <c r="C251" s="31" t="s">
        <v>1120</v>
      </c>
      <c r="E251" s="31" t="s">
        <v>5637</v>
      </c>
      <c r="F251" s="2" t="s">
        <v>1341</v>
      </c>
      <c r="G251" s="2" t="s">
        <v>1816</v>
      </c>
      <c r="H251" s="36" t="s">
        <v>12102</v>
      </c>
      <c r="J251" s="37" t="str">
        <f t="shared" si="19"/>
        <v>IC.CP.180114</v>
      </c>
      <c r="K251" s="36" t="s">
        <v>5637</v>
      </c>
      <c r="L251" t="str">
        <f t="shared" si="15"/>
        <v xml:space="preserve">Observe for complications of DKA </v>
      </c>
      <c r="M251" s="38" t="str">
        <f t="shared" si="16"/>
        <v>PI.IC.CP.180114.01</v>
      </c>
      <c r="N251" s="38"/>
      <c r="O251" s="38" t="str">
        <f t="shared" si="17"/>
        <v>PH.IC.CP.180114.01</v>
      </c>
      <c r="Q251" s="38" t="str">
        <f t="shared" si="18"/>
        <v>CL.IC.CP.180114.01</v>
      </c>
      <c r="AD251" s="2" t="s">
        <v>1201</v>
      </c>
      <c r="AE251">
        <v>1200</v>
      </c>
    </row>
    <row r="252" spans="1:31" ht="15">
      <c r="A252" t="s">
        <v>1198</v>
      </c>
      <c r="C252" s="31" t="s">
        <v>1120</v>
      </c>
      <c r="E252" s="31" t="s">
        <v>5637</v>
      </c>
      <c r="F252" s="2" t="s">
        <v>1341</v>
      </c>
      <c r="G252" s="2" t="s">
        <v>1817</v>
      </c>
      <c r="H252" s="36" t="s">
        <v>11559</v>
      </c>
      <c r="J252" s="37" t="str">
        <f t="shared" si="19"/>
        <v>IC.CP.180115</v>
      </c>
      <c r="K252" s="36" t="s">
        <v>5637</v>
      </c>
      <c r="L252" t="str">
        <f t="shared" si="15"/>
        <v>Place on seizure and falls precautions</v>
      </c>
      <c r="M252" s="38" t="str">
        <f t="shared" si="16"/>
        <v>PI.IC.CP.180115.01</v>
      </c>
      <c r="N252" s="38"/>
      <c r="O252" s="38" t="str">
        <f t="shared" si="17"/>
        <v>PH.IC.CP.180115.01</v>
      </c>
      <c r="Q252" s="38" t="str">
        <f t="shared" si="18"/>
        <v>CL.IC.CP.180115.01</v>
      </c>
      <c r="AD252" s="2" t="s">
        <v>1201</v>
      </c>
      <c r="AE252">
        <v>1200</v>
      </c>
    </row>
    <row r="253" spans="1:31" ht="15">
      <c r="A253" t="s">
        <v>1198</v>
      </c>
      <c r="C253" s="31" t="s">
        <v>1120</v>
      </c>
      <c r="E253" s="31" t="s">
        <v>5637</v>
      </c>
      <c r="F253" s="2" t="s">
        <v>1341</v>
      </c>
      <c r="G253" s="2" t="s">
        <v>1818</v>
      </c>
      <c r="H253" s="36" t="s">
        <v>11560</v>
      </c>
      <c r="J253" s="37" t="str">
        <f t="shared" si="19"/>
        <v>IC.CP.180116</v>
      </c>
      <c r="K253" s="36" t="s">
        <v>5637</v>
      </c>
      <c r="L253" t="str">
        <f t="shared" si="15"/>
        <v>Provide for adequate rest and sleep</v>
      </c>
      <c r="M253" s="38" t="str">
        <f t="shared" si="16"/>
        <v>PI.IC.CP.180116.01</v>
      </c>
      <c r="N253" s="38"/>
      <c r="O253" s="38" t="str">
        <f t="shared" si="17"/>
        <v>PH.IC.CP.180116.01</v>
      </c>
      <c r="Q253" s="38" t="str">
        <f t="shared" si="18"/>
        <v>CL.IC.CP.180116.01</v>
      </c>
      <c r="AD253" s="2" t="s">
        <v>1201</v>
      </c>
      <c r="AE253">
        <v>1200</v>
      </c>
    </row>
    <row r="254" spans="1:31" ht="15">
      <c r="A254" t="s">
        <v>1198</v>
      </c>
      <c r="C254" s="31" t="s">
        <v>1120</v>
      </c>
      <c r="E254" s="31" t="s">
        <v>5637</v>
      </c>
      <c r="F254" s="2" t="s">
        <v>1341</v>
      </c>
      <c r="G254" s="2" t="s">
        <v>1819</v>
      </c>
      <c r="H254" s="36" t="s">
        <v>11561</v>
      </c>
      <c r="J254" s="37" t="str">
        <f t="shared" si="19"/>
        <v>IC.CP.180117</v>
      </c>
      <c r="K254" s="36" t="s">
        <v>5637</v>
      </c>
      <c r="L254" t="str">
        <f t="shared" si="15"/>
        <v>Provide ice chips/frequent oral hygiene</v>
      </c>
      <c r="M254" s="38" t="str">
        <f t="shared" si="16"/>
        <v>PI.IC.CP.180117.01</v>
      </c>
      <c r="N254" s="38"/>
      <c r="O254" s="38" t="str">
        <f t="shared" si="17"/>
        <v>PH.IC.CP.180117.01</v>
      </c>
      <c r="Q254" s="38" t="str">
        <f t="shared" si="18"/>
        <v>CL.IC.CP.180117.01</v>
      </c>
      <c r="AD254" s="2" t="s">
        <v>1201</v>
      </c>
      <c r="AE254">
        <v>1200</v>
      </c>
    </row>
    <row r="255" spans="1:31" ht="15">
      <c r="A255" t="s">
        <v>1198</v>
      </c>
      <c r="C255" s="31" t="s">
        <v>1120</v>
      </c>
      <c r="E255" s="31" t="s">
        <v>5637</v>
      </c>
      <c r="F255" s="2" t="s">
        <v>1341</v>
      </c>
      <c r="G255" s="2" t="s">
        <v>1820</v>
      </c>
      <c r="H255" s="36" t="s">
        <v>12060</v>
      </c>
      <c r="J255" s="37" t="str">
        <f t="shared" si="19"/>
        <v>IC.CP.180118</v>
      </c>
      <c r="K255" s="36" t="s">
        <v>5637</v>
      </c>
      <c r="L255" t="str">
        <f t="shared" si="15"/>
        <v>Allow pt to discuss concerns/fears</v>
      </c>
      <c r="M255" s="38" t="str">
        <f t="shared" si="16"/>
        <v>PI.IC.CP.180118.01</v>
      </c>
      <c r="N255" s="38"/>
      <c r="O255" s="38" t="str">
        <f t="shared" si="17"/>
        <v>PH.IC.CP.180118.01</v>
      </c>
      <c r="Q255" s="38" t="str">
        <f t="shared" si="18"/>
        <v>CL.IC.CP.180118.01</v>
      </c>
      <c r="AD255" s="2" t="s">
        <v>1201</v>
      </c>
      <c r="AE255">
        <v>1200</v>
      </c>
    </row>
    <row r="256" spans="1:31" ht="15">
      <c r="A256" t="s">
        <v>1198</v>
      </c>
      <c r="C256" s="31" t="s">
        <v>1120</v>
      </c>
      <c r="E256" s="31" t="s">
        <v>5637</v>
      </c>
      <c r="F256" s="2" t="s">
        <v>1341</v>
      </c>
      <c r="G256" s="2" t="s">
        <v>1821</v>
      </c>
      <c r="H256" s="36" t="s">
        <v>1142</v>
      </c>
      <c r="J256" s="37" t="str">
        <f t="shared" si="19"/>
        <v>IC.CP.180119</v>
      </c>
      <c r="K256" s="36" t="s">
        <v>5637</v>
      </c>
      <c r="L256" t="str">
        <f t="shared" si="15"/>
        <v>Educate family/significant other: diabetes management</v>
      </c>
      <c r="M256" s="38" t="str">
        <f t="shared" si="16"/>
        <v>PI.IC.CP.180119.01</v>
      </c>
      <c r="N256" s="38"/>
      <c r="O256" s="38" t="str">
        <f t="shared" si="17"/>
        <v>PH.IC.CP.180119.01</v>
      </c>
      <c r="Q256" s="38" t="str">
        <f t="shared" si="18"/>
        <v>CL.IC.CP.180119.01</v>
      </c>
      <c r="AD256" s="2" t="s">
        <v>1201</v>
      </c>
      <c r="AE256">
        <v>1200</v>
      </c>
    </row>
    <row r="257" spans="1:31" ht="15">
      <c r="A257" t="s">
        <v>1198</v>
      </c>
      <c r="C257" s="31" t="s">
        <v>1120</v>
      </c>
      <c r="E257" s="31" t="s">
        <v>5637</v>
      </c>
      <c r="F257" s="2" t="s">
        <v>1341</v>
      </c>
      <c r="G257" s="2" t="s">
        <v>13328</v>
      </c>
      <c r="H257" s="36" t="s">
        <v>1143</v>
      </c>
      <c r="J257" s="37" t="str">
        <f t="shared" si="19"/>
        <v>IC.CP.180120</v>
      </c>
      <c r="K257" s="36" t="s">
        <v>12930</v>
      </c>
      <c r="L257" t="str">
        <f t="shared" si="15"/>
        <v>Problem: Altered Glucose Level Other:</v>
      </c>
      <c r="M257" s="38" t="str">
        <f t="shared" si="16"/>
        <v>PI.IC.CP.180120.01</v>
      </c>
      <c r="N257" s="38"/>
      <c r="O257" s="38" t="str">
        <f t="shared" si="17"/>
        <v>PH.IC.CP.180120.01</v>
      </c>
      <c r="Q257" s="38" t="str">
        <f t="shared" si="18"/>
        <v>CL.IC.CP.180120.01</v>
      </c>
      <c r="AD257" s="2" t="s">
        <v>12955</v>
      </c>
      <c r="AE257">
        <v>1200</v>
      </c>
    </row>
    <row r="258" spans="1:31" ht="15">
      <c r="A258" t="s">
        <v>2049</v>
      </c>
      <c r="C258" s="31" t="s">
        <v>1942</v>
      </c>
      <c r="D258" t="s">
        <v>1411</v>
      </c>
      <c r="E258" s="31" t="s">
        <v>12931</v>
      </c>
      <c r="F258" s="2" t="s">
        <v>1411</v>
      </c>
      <c r="G258" s="2" t="s">
        <v>1834</v>
      </c>
      <c r="H258" s="36" t="s">
        <v>11848</v>
      </c>
      <c r="J258" s="37" t="str">
        <f t="shared" si="19"/>
        <v>IC.CP.180201</v>
      </c>
      <c r="K258" s="36" t="s">
        <v>12930</v>
      </c>
      <c r="L258" t="str">
        <f t="shared" ref="L258:L325" si="20">G258</f>
        <v>Calories, nutrient intake meet metabolic requirements</v>
      </c>
      <c r="M258" s="38" t="str">
        <f t="shared" ref="M258:M325" si="21">CONCATENATE("PI.",J258,".",K258)</f>
        <v>PI.IC.CP.180201.01</v>
      </c>
      <c r="N258" s="38"/>
      <c r="O258" s="38" t="str">
        <f t="shared" ref="O258:O325" si="22">CONCATENATE("PH.",J258,".",K258)</f>
        <v>PH.IC.CP.180201.01</v>
      </c>
      <c r="Q258" s="38" t="str">
        <f t="shared" ref="Q258:Q325" si="23">CONCATENATE("CL.",J258,".",K258)</f>
        <v>CL.IC.CP.180201.01</v>
      </c>
      <c r="AD258" s="2" t="s">
        <v>12955</v>
      </c>
      <c r="AE258">
        <v>1200</v>
      </c>
    </row>
    <row r="259" spans="1:31" ht="15">
      <c r="A259" t="s">
        <v>1198</v>
      </c>
      <c r="C259" s="31" t="s">
        <v>1120</v>
      </c>
      <c r="E259" s="31" t="s">
        <v>971</v>
      </c>
      <c r="F259" s="2" t="s">
        <v>1411</v>
      </c>
      <c r="G259" s="2" t="s">
        <v>1081</v>
      </c>
      <c r="H259" s="36" t="s">
        <v>12030</v>
      </c>
      <c r="J259" s="37" t="str">
        <f t="shared" ref="J259:J326" si="24">CONCATENATE("IC.CP.",C259,E259,H259)</f>
        <v>IC.CP.180202</v>
      </c>
      <c r="K259" s="36" t="s">
        <v>5637</v>
      </c>
      <c r="L259" t="str">
        <f t="shared" si="20"/>
        <v>Pt rehydrated without complications</v>
      </c>
      <c r="M259" s="38" t="str">
        <f t="shared" si="21"/>
        <v>PI.IC.CP.180202.01</v>
      </c>
      <c r="N259" s="38"/>
      <c r="O259" s="38" t="str">
        <f t="shared" si="22"/>
        <v>PH.IC.CP.180202.01</v>
      </c>
      <c r="Q259" s="38" t="str">
        <f t="shared" si="23"/>
        <v>CL.IC.CP.180202.01</v>
      </c>
      <c r="AD259" s="2" t="s">
        <v>12955</v>
      </c>
      <c r="AE259">
        <v>1200</v>
      </c>
    </row>
    <row r="260" spans="1:31" ht="15">
      <c r="A260" t="s">
        <v>1198</v>
      </c>
      <c r="C260" s="31" t="s">
        <v>1120</v>
      </c>
      <c r="E260" s="31" t="s">
        <v>971</v>
      </c>
      <c r="F260" s="2" t="s">
        <v>1411</v>
      </c>
      <c r="G260" s="2" t="s">
        <v>1835</v>
      </c>
      <c r="H260" s="36" t="s">
        <v>12032</v>
      </c>
      <c r="J260" s="37" t="str">
        <f t="shared" si="24"/>
        <v>IC.CP.180203</v>
      </c>
      <c r="K260" s="36" t="s">
        <v>5637</v>
      </c>
      <c r="L260" t="str">
        <f t="shared" si="20"/>
        <v>No evidence of metabolic dysfunction</v>
      </c>
      <c r="M260" s="38" t="str">
        <f t="shared" si="21"/>
        <v>PI.IC.CP.180203.01</v>
      </c>
      <c r="N260" s="38"/>
      <c r="O260" s="38" t="str">
        <f t="shared" si="22"/>
        <v>PH.IC.CP.180203.01</v>
      </c>
      <c r="Q260" s="38" t="str">
        <f t="shared" si="23"/>
        <v>CL.IC.CP.180203.01</v>
      </c>
      <c r="AD260" s="2" t="s">
        <v>12955</v>
      </c>
      <c r="AE260">
        <v>1200</v>
      </c>
    </row>
    <row r="261" spans="1:31" ht="15">
      <c r="A261" t="s">
        <v>1198</v>
      </c>
      <c r="C261" s="31" t="s">
        <v>1120</v>
      </c>
      <c r="E261" s="31" t="s">
        <v>971</v>
      </c>
      <c r="F261" s="2" t="s">
        <v>1411</v>
      </c>
      <c r="G261" s="2" t="s">
        <v>1836</v>
      </c>
      <c r="H261" s="36" t="s">
        <v>12028</v>
      </c>
      <c r="J261" s="37" t="str">
        <f t="shared" si="24"/>
        <v>IC.CP.180204</v>
      </c>
      <c r="K261" s="36" t="s">
        <v>5637</v>
      </c>
      <c r="L261" t="str">
        <f t="shared" si="20"/>
        <v>Normal serum labs</v>
      </c>
      <c r="M261" s="38" t="str">
        <f t="shared" si="21"/>
        <v>PI.IC.CP.180204.01</v>
      </c>
      <c r="N261" s="38"/>
      <c r="O261" s="38" t="str">
        <f t="shared" si="22"/>
        <v>PH.IC.CP.180204.01</v>
      </c>
      <c r="Q261" s="38" t="str">
        <f t="shared" si="23"/>
        <v>CL.IC.CP.180204.01</v>
      </c>
      <c r="AD261" s="2" t="s">
        <v>1082</v>
      </c>
      <c r="AE261">
        <v>1200</v>
      </c>
    </row>
    <row r="262" spans="1:31" ht="15">
      <c r="A262" t="s">
        <v>2049</v>
      </c>
      <c r="C262" s="31" t="s">
        <v>1942</v>
      </c>
      <c r="E262" s="31" t="s">
        <v>12931</v>
      </c>
      <c r="F262" s="2" t="s">
        <v>1411</v>
      </c>
      <c r="G262" s="2" t="s">
        <v>1083</v>
      </c>
      <c r="H262" s="36" t="s">
        <v>12210</v>
      </c>
      <c r="J262" s="37" t="str">
        <f t="shared" si="24"/>
        <v>IC.CP.180205</v>
      </c>
      <c r="K262" s="36" t="s">
        <v>5637</v>
      </c>
      <c r="L262" t="str">
        <f t="shared" si="20"/>
        <v>Patient is free of dysrhythmias</v>
      </c>
      <c r="M262" s="38" t="str">
        <f t="shared" si="21"/>
        <v>PI.IC.CP.180205.01</v>
      </c>
      <c r="N262" s="38"/>
      <c r="O262" s="38" t="str">
        <f t="shared" si="22"/>
        <v>PH.IC.CP.180205.01</v>
      </c>
      <c r="Q262" s="38" t="str">
        <f t="shared" si="23"/>
        <v>CL.IC.CP.180205.01</v>
      </c>
      <c r="AD262" s="2" t="s">
        <v>12955</v>
      </c>
      <c r="AE262">
        <v>1200</v>
      </c>
    </row>
    <row r="263" spans="1:31" ht="15">
      <c r="A263" t="s">
        <v>2049</v>
      </c>
      <c r="C263" s="31" t="s">
        <v>1942</v>
      </c>
      <c r="E263" s="31" t="s">
        <v>12931</v>
      </c>
      <c r="F263" s="2" t="s">
        <v>1411</v>
      </c>
      <c r="G263" s="2" t="s">
        <v>1084</v>
      </c>
      <c r="H263" s="36" t="s">
        <v>12212</v>
      </c>
      <c r="J263" s="37" t="str">
        <f t="shared" si="24"/>
        <v>IC.CP.180206</v>
      </c>
      <c r="K263" s="36" t="s">
        <v>5637</v>
      </c>
      <c r="L263" t="str">
        <f t="shared" si="20"/>
        <v>Pt/SO understands test needed for treatment</v>
      </c>
      <c r="M263" s="38" t="str">
        <f t="shared" si="21"/>
        <v>PI.IC.CP.180206.01</v>
      </c>
      <c r="N263" s="38"/>
      <c r="O263" s="38" t="str">
        <f t="shared" si="22"/>
        <v>PH.IC.CP.180206.01</v>
      </c>
      <c r="Q263" s="38" t="str">
        <f t="shared" si="23"/>
        <v>CL.IC.CP.180206.01</v>
      </c>
      <c r="AD263" s="2" t="s">
        <v>1085</v>
      </c>
      <c r="AE263">
        <v>1200</v>
      </c>
    </row>
    <row r="264" spans="1:31" ht="15">
      <c r="A264" t="s">
        <v>2049</v>
      </c>
      <c r="C264" s="31" t="s">
        <v>1942</v>
      </c>
      <c r="E264" s="31" t="s">
        <v>12931</v>
      </c>
      <c r="F264" s="2" t="s">
        <v>1411</v>
      </c>
      <c r="G264" s="2" t="s">
        <v>1644</v>
      </c>
      <c r="H264" s="36" t="s">
        <v>12225</v>
      </c>
      <c r="J264" s="37" t="str">
        <f t="shared" si="24"/>
        <v>IC.CP.180207</v>
      </c>
      <c r="K264" s="36" t="s">
        <v>12930</v>
      </c>
      <c r="L264" t="str">
        <f t="shared" si="20"/>
        <v>Patient/significant others are prepare for home care</v>
      </c>
      <c r="M264" s="38" t="str">
        <f t="shared" si="21"/>
        <v>PI.IC.CP.180207.01</v>
      </c>
      <c r="N264" s="38"/>
      <c r="O264" s="38" t="str">
        <f t="shared" si="22"/>
        <v>PH.IC.CP.180207.01</v>
      </c>
      <c r="Q264" s="38" t="str">
        <f t="shared" si="23"/>
        <v>CL.IC.CP.180207.01</v>
      </c>
      <c r="AD264" s="2" t="s">
        <v>1085</v>
      </c>
      <c r="AE264">
        <v>1200</v>
      </c>
    </row>
    <row r="265" spans="1:31" ht="15">
      <c r="A265" t="s">
        <v>1198</v>
      </c>
      <c r="C265" s="31" t="s">
        <v>1120</v>
      </c>
      <c r="E265" s="31" t="s">
        <v>971</v>
      </c>
      <c r="F265" s="2" t="s">
        <v>1411</v>
      </c>
      <c r="G265" s="2" t="s">
        <v>1779</v>
      </c>
      <c r="H265" s="36" t="s">
        <v>11638</v>
      </c>
      <c r="J265" s="37" t="str">
        <f t="shared" si="24"/>
        <v>IC.CP.180208</v>
      </c>
      <c r="K265" s="36" t="s">
        <v>5637</v>
      </c>
      <c r="L265" t="str">
        <f t="shared" si="20"/>
        <v>Skin will remain intact</v>
      </c>
      <c r="M265" s="38" t="str">
        <f t="shared" si="21"/>
        <v>PI.IC.CP.180208.01</v>
      </c>
      <c r="N265" s="38"/>
      <c r="O265" s="38" t="str">
        <f t="shared" si="22"/>
        <v>PH.IC.CP.180208.01</v>
      </c>
      <c r="Q265" s="38" t="str">
        <f t="shared" si="23"/>
        <v>CL.IC.CP.180208.01</v>
      </c>
      <c r="AD265" s="2" t="s">
        <v>1201</v>
      </c>
      <c r="AE265">
        <v>1200</v>
      </c>
    </row>
    <row r="266" spans="1:31" ht="15">
      <c r="A266" t="s">
        <v>2049</v>
      </c>
      <c r="C266" s="31" t="s">
        <v>1942</v>
      </c>
      <c r="E266" s="31" t="s">
        <v>12931</v>
      </c>
      <c r="F266" s="2" t="s">
        <v>1411</v>
      </c>
      <c r="G266" s="2" t="s">
        <v>1780</v>
      </c>
      <c r="H266" s="36" t="s">
        <v>11639</v>
      </c>
      <c r="J266" s="37" t="str">
        <f t="shared" si="24"/>
        <v>IC.CP.180209</v>
      </c>
      <c r="K266" s="36" t="s">
        <v>12930</v>
      </c>
      <c r="L266" t="str">
        <f t="shared" si="20"/>
        <v>The pt demonstrates decreased anxiety</v>
      </c>
      <c r="M266" s="38" t="str">
        <f t="shared" si="21"/>
        <v>PI.IC.CP.180209.01</v>
      </c>
      <c r="N266" s="38"/>
      <c r="O266" s="38" t="str">
        <f t="shared" si="22"/>
        <v>PH.IC.CP.180209.01</v>
      </c>
      <c r="Q266" s="38" t="str">
        <f t="shared" si="23"/>
        <v>CL.IC.CP.180209.01</v>
      </c>
      <c r="AD266" s="2" t="s">
        <v>12955</v>
      </c>
      <c r="AE266">
        <v>1200</v>
      </c>
    </row>
    <row r="267" spans="1:31" ht="15">
      <c r="A267" t="s">
        <v>1086</v>
      </c>
      <c r="C267" s="31" t="s">
        <v>1087</v>
      </c>
      <c r="E267" s="31" t="s">
        <v>1088</v>
      </c>
      <c r="F267" s="2" t="s">
        <v>1411</v>
      </c>
      <c r="G267" s="2" t="s">
        <v>1781</v>
      </c>
      <c r="H267" s="36" t="s">
        <v>11829</v>
      </c>
      <c r="J267" s="37" t="str">
        <f t="shared" si="24"/>
        <v>IC.CP.180210</v>
      </c>
      <c r="K267" s="36" t="s">
        <v>1089</v>
      </c>
      <c r="L267" t="str">
        <f t="shared" si="20"/>
        <v>Pt is free of injury related to altered sensorium or seizures</v>
      </c>
      <c r="M267" s="38" t="str">
        <f t="shared" si="21"/>
        <v>PI.IC.CP.180210.01</v>
      </c>
      <c r="N267" s="38"/>
      <c r="O267" s="38" t="str">
        <f t="shared" si="22"/>
        <v>PH.IC.CP.180210.01</v>
      </c>
      <c r="Q267" s="38" t="str">
        <f t="shared" si="23"/>
        <v>CL.IC.CP.180210.01</v>
      </c>
      <c r="AD267" s="2" t="s">
        <v>1090</v>
      </c>
      <c r="AE267">
        <v>1200</v>
      </c>
    </row>
    <row r="268" spans="1:31" ht="15">
      <c r="A268" t="s">
        <v>2049</v>
      </c>
      <c r="C268" s="31" t="s">
        <v>1942</v>
      </c>
      <c r="E268" s="31" t="s">
        <v>12931</v>
      </c>
      <c r="F268" s="2" t="s">
        <v>1411</v>
      </c>
      <c r="G268" s="2" t="s">
        <v>13329</v>
      </c>
      <c r="H268" s="36" t="s">
        <v>12099</v>
      </c>
      <c r="J268" s="37" t="str">
        <f t="shared" si="24"/>
        <v>IC.CP.180211</v>
      </c>
      <c r="K268" s="36" t="s">
        <v>12930</v>
      </c>
      <c r="L268" t="str">
        <f t="shared" si="20"/>
        <v>Outcome: Altered Glucose Level Other:</v>
      </c>
      <c r="M268" s="38" t="str">
        <f t="shared" si="21"/>
        <v>PI.IC.CP.180211.01</v>
      </c>
      <c r="N268" s="38"/>
      <c r="O268" s="38" t="str">
        <f t="shared" si="22"/>
        <v>PH.IC.CP.180211.01</v>
      </c>
      <c r="Q268" s="38" t="str">
        <f t="shared" si="23"/>
        <v>CL.IC.CP.180211.01</v>
      </c>
      <c r="AD268" s="2" t="s">
        <v>1090</v>
      </c>
      <c r="AE268">
        <v>1200</v>
      </c>
    </row>
    <row r="269" spans="1:31" ht="15">
      <c r="A269" t="s">
        <v>1198</v>
      </c>
      <c r="B269" t="s">
        <v>997</v>
      </c>
      <c r="C269" s="31" t="s">
        <v>1142</v>
      </c>
      <c r="D269" t="s">
        <v>1342</v>
      </c>
      <c r="E269" s="31" t="s">
        <v>5637</v>
      </c>
      <c r="F269" s="2" t="s">
        <v>1342</v>
      </c>
      <c r="G269" s="2" t="s">
        <v>1524</v>
      </c>
      <c r="H269" s="36" t="s">
        <v>11848</v>
      </c>
      <c r="J269" s="37" t="str">
        <f t="shared" si="24"/>
        <v>IC.CP.190101</v>
      </c>
      <c r="K269" s="36" t="s">
        <v>5637</v>
      </c>
      <c r="L269" t="str">
        <f t="shared" si="20"/>
        <v>Position patient for improved swallowing</v>
      </c>
      <c r="M269" s="38" t="str">
        <f t="shared" si="21"/>
        <v>PI.IC.CP.190101.01</v>
      </c>
      <c r="N269" s="38"/>
      <c r="O269" s="38" t="str">
        <f t="shared" si="22"/>
        <v>PH.IC.CP.190101.01</v>
      </c>
      <c r="Q269" s="38" t="str">
        <f t="shared" si="23"/>
        <v>CL.IC.CP.190101.01</v>
      </c>
      <c r="AD269" s="2" t="s">
        <v>1090</v>
      </c>
      <c r="AE269">
        <v>1200</v>
      </c>
    </row>
    <row r="270" spans="1:31" ht="15">
      <c r="A270" t="s">
        <v>1198</v>
      </c>
      <c r="C270" s="31" t="s">
        <v>1142</v>
      </c>
      <c r="E270" s="31" t="s">
        <v>5637</v>
      </c>
      <c r="F270" s="2" t="s">
        <v>1342</v>
      </c>
      <c r="G270" s="2" t="s">
        <v>1525</v>
      </c>
      <c r="H270" s="36" t="s">
        <v>12030</v>
      </c>
      <c r="J270" s="37" t="str">
        <f t="shared" si="24"/>
        <v>IC.CP.190102</v>
      </c>
      <c r="K270" s="36" t="s">
        <v>5637</v>
      </c>
      <c r="L270" t="str">
        <f t="shared" si="20"/>
        <v>Encourage swallowing exercises</v>
      </c>
      <c r="M270" s="38" t="str">
        <f t="shared" si="21"/>
        <v>PI.IC.CP.190102.01</v>
      </c>
      <c r="N270" s="38"/>
      <c r="O270" s="38" t="str">
        <f t="shared" si="22"/>
        <v>PH.IC.CP.190102.01</v>
      </c>
      <c r="Q270" s="38" t="str">
        <f t="shared" si="23"/>
        <v>CL.IC.CP.190102.01</v>
      </c>
      <c r="AD270" s="2" t="s">
        <v>1201</v>
      </c>
      <c r="AE270">
        <v>1200</v>
      </c>
    </row>
    <row r="271" spans="1:31" ht="15">
      <c r="A271" t="s">
        <v>2049</v>
      </c>
      <c r="C271" s="31" t="s">
        <v>12892</v>
      </c>
      <c r="E271" s="31" t="s">
        <v>12930</v>
      </c>
      <c r="F271" s="2" t="s">
        <v>1342</v>
      </c>
      <c r="G271" s="2" t="s">
        <v>1526</v>
      </c>
      <c r="H271" s="36" t="s">
        <v>12032</v>
      </c>
      <c r="J271" s="37" t="str">
        <f t="shared" si="24"/>
        <v>IC.CP.190103</v>
      </c>
      <c r="K271" s="36" t="s">
        <v>12930</v>
      </c>
      <c r="L271" t="str">
        <f t="shared" si="20"/>
        <v>HOB elevated 30 degrees</v>
      </c>
      <c r="M271" s="38" t="str">
        <f t="shared" si="21"/>
        <v>PI.IC.CP.190103.01</v>
      </c>
      <c r="N271" s="38"/>
      <c r="O271" s="38" t="str">
        <f t="shared" si="22"/>
        <v>PH.IC.CP.190103.01</v>
      </c>
      <c r="Q271" s="38" t="str">
        <f t="shared" si="23"/>
        <v>CL.IC.CP.190103.01</v>
      </c>
      <c r="AD271" s="2" t="s">
        <v>1201</v>
      </c>
      <c r="AE271">
        <v>1200</v>
      </c>
    </row>
    <row r="272" spans="1:31" ht="15">
      <c r="A272" t="s">
        <v>1198</v>
      </c>
      <c r="C272" s="31" t="s">
        <v>1142</v>
      </c>
      <c r="E272" s="31" t="s">
        <v>5637</v>
      </c>
      <c r="F272" s="2" t="s">
        <v>1342</v>
      </c>
      <c r="G272" s="2" t="s">
        <v>1782</v>
      </c>
      <c r="H272" s="36" t="s">
        <v>12028</v>
      </c>
      <c r="J272" s="37" t="str">
        <f t="shared" si="24"/>
        <v>IC.CP.190104</v>
      </c>
      <c r="K272" s="36" t="s">
        <v>5637</v>
      </c>
      <c r="L272" t="str">
        <f t="shared" si="20"/>
        <v>Add thickening agent to fluids as indicated</v>
      </c>
      <c r="M272" s="38" t="str">
        <f t="shared" si="21"/>
        <v>PI.IC.CP.190104.01</v>
      </c>
      <c r="N272" s="38"/>
      <c r="O272" s="38" t="str">
        <f t="shared" si="22"/>
        <v>PH.IC.CP.190104.01</v>
      </c>
      <c r="Q272" s="38" t="str">
        <f t="shared" si="23"/>
        <v>CL.IC.CP.190104.01</v>
      </c>
      <c r="AD272" s="2" t="s">
        <v>1201</v>
      </c>
      <c r="AE272">
        <v>1200</v>
      </c>
    </row>
    <row r="273" spans="1:31" ht="15">
      <c r="A273" t="s">
        <v>1198</v>
      </c>
      <c r="C273" s="31" t="s">
        <v>1142</v>
      </c>
      <c r="E273" s="31" t="s">
        <v>5637</v>
      </c>
      <c r="F273" s="2" t="s">
        <v>1342</v>
      </c>
      <c r="G273" s="2" t="s">
        <v>1776</v>
      </c>
      <c r="H273" s="36" t="s">
        <v>1200</v>
      </c>
      <c r="J273" s="37" t="str">
        <f t="shared" si="24"/>
        <v>IC.CP.190105</v>
      </c>
      <c r="K273" s="36" t="s">
        <v>5637</v>
      </c>
      <c r="L273" t="str">
        <f t="shared" si="20"/>
        <v>Educate patient on risks of aspiration</v>
      </c>
      <c r="M273" s="38" t="str">
        <f t="shared" si="21"/>
        <v>PI.IC.CP.190105.01</v>
      </c>
      <c r="N273" s="38"/>
      <c r="O273" s="38" t="str">
        <f t="shared" si="22"/>
        <v>PH.IC.CP.190105.01</v>
      </c>
      <c r="Q273" s="38" t="str">
        <f t="shared" si="23"/>
        <v>CL.IC.CP.190105.01</v>
      </c>
      <c r="AD273" s="2" t="s">
        <v>1201</v>
      </c>
      <c r="AE273">
        <v>1200</v>
      </c>
    </row>
    <row r="274" spans="1:31" ht="15">
      <c r="A274" t="s">
        <v>1198</v>
      </c>
      <c r="C274" s="31" t="s">
        <v>1142</v>
      </c>
      <c r="E274" s="31" t="s">
        <v>5637</v>
      </c>
      <c r="F274" s="2" t="s">
        <v>1342</v>
      </c>
      <c r="G274" s="2" t="s">
        <v>13354</v>
      </c>
      <c r="H274" s="36" t="s">
        <v>1123</v>
      </c>
      <c r="J274" s="37" t="str">
        <f t="shared" si="24"/>
        <v>IC.CP.190106</v>
      </c>
      <c r="K274" s="36" t="s">
        <v>12930</v>
      </c>
      <c r="L274" t="str">
        <f t="shared" si="20"/>
        <v xml:space="preserve">Problem: Aspiration Risk Other: </v>
      </c>
      <c r="M274" s="38" t="str">
        <f t="shared" si="21"/>
        <v>PI.IC.CP.190106.01</v>
      </c>
      <c r="N274" s="38"/>
      <c r="O274" s="38" t="str">
        <f t="shared" si="22"/>
        <v>PH.IC.CP.190106.01</v>
      </c>
      <c r="Q274" s="38" t="str">
        <f t="shared" si="23"/>
        <v>CL.IC.CP.190106.01</v>
      </c>
      <c r="AD274" s="2" t="s">
        <v>1201</v>
      </c>
      <c r="AE274">
        <v>1200</v>
      </c>
    </row>
    <row r="275" spans="1:31" ht="15">
      <c r="A275" t="s">
        <v>1198</v>
      </c>
      <c r="C275" s="31" t="s">
        <v>1142</v>
      </c>
      <c r="D275" t="s">
        <v>1412</v>
      </c>
      <c r="E275" s="31" t="s">
        <v>971</v>
      </c>
      <c r="F275" s="2" t="s">
        <v>1412</v>
      </c>
      <c r="G275" s="2" t="s">
        <v>1777</v>
      </c>
      <c r="H275" s="36" t="s">
        <v>11848</v>
      </c>
      <c r="J275" s="37" t="str">
        <f t="shared" si="24"/>
        <v>IC.CP.190201</v>
      </c>
      <c r="K275" s="36" t="s">
        <v>5637</v>
      </c>
      <c r="L275" t="str">
        <f t="shared" si="20"/>
        <v>Prevention of aspiration</v>
      </c>
      <c r="M275" s="38" t="str">
        <f t="shared" si="21"/>
        <v>PI.IC.CP.190201.01</v>
      </c>
      <c r="N275" s="38"/>
      <c r="O275" s="38" t="str">
        <f t="shared" si="22"/>
        <v>PH.IC.CP.190201.01</v>
      </c>
      <c r="Q275" s="38" t="str">
        <f t="shared" si="23"/>
        <v>CL.IC.CP.190201.01</v>
      </c>
      <c r="AD275" s="2" t="s">
        <v>1201</v>
      </c>
      <c r="AE275">
        <v>1200</v>
      </c>
    </row>
    <row r="276" spans="1:31" ht="15">
      <c r="A276" t="s">
        <v>2049</v>
      </c>
      <c r="C276" s="31" t="s">
        <v>12892</v>
      </c>
      <c r="E276" s="31" t="s">
        <v>12931</v>
      </c>
      <c r="F276" s="2" t="s">
        <v>1412</v>
      </c>
      <c r="G276" s="2" t="s">
        <v>1527</v>
      </c>
      <c r="H276" s="36" t="s">
        <v>12030</v>
      </c>
      <c r="J276" s="37" t="str">
        <f t="shared" si="24"/>
        <v>IC.CP.190202</v>
      </c>
      <c r="K276" s="36" t="s">
        <v>12930</v>
      </c>
      <c r="L276" t="str">
        <f t="shared" si="20"/>
        <v>Facilitation of swallowing</v>
      </c>
      <c r="M276" s="38" t="str">
        <f t="shared" si="21"/>
        <v>PI.IC.CP.190202.01</v>
      </c>
      <c r="N276" s="38"/>
      <c r="O276" s="38" t="str">
        <f t="shared" si="22"/>
        <v>PH.IC.CP.190202.01</v>
      </c>
      <c r="Q276" s="38" t="str">
        <f t="shared" si="23"/>
        <v>CL.IC.CP.190202.01</v>
      </c>
      <c r="AD276" s="2" t="s">
        <v>1201</v>
      </c>
      <c r="AE276">
        <v>1200</v>
      </c>
    </row>
    <row r="277" spans="1:31" ht="15">
      <c r="A277" t="s">
        <v>1198</v>
      </c>
      <c r="C277" s="31" t="s">
        <v>1142</v>
      </c>
      <c r="E277" s="31" t="s">
        <v>971</v>
      </c>
      <c r="F277" s="2" t="s">
        <v>1412</v>
      </c>
      <c r="G277" s="2" t="s">
        <v>13355</v>
      </c>
      <c r="H277" s="36" t="s">
        <v>969</v>
      </c>
      <c r="J277" s="37" t="str">
        <f t="shared" si="24"/>
        <v>IC.CP.190203</v>
      </c>
      <c r="K277" s="36" t="s">
        <v>5637</v>
      </c>
      <c r="L277" t="str">
        <f t="shared" si="20"/>
        <v>Outcome: Aspiration Risk Other:</v>
      </c>
      <c r="M277" s="38" t="str">
        <f t="shared" si="21"/>
        <v>PI.IC.CP.190203.01</v>
      </c>
      <c r="N277" s="38"/>
      <c r="O277" s="38" t="str">
        <f t="shared" si="22"/>
        <v>PH.IC.CP.190203.01</v>
      </c>
      <c r="Q277" s="38" t="str">
        <f t="shared" si="23"/>
        <v>CL.IC.CP.190203.01</v>
      </c>
      <c r="AD277" s="2" t="s">
        <v>1201</v>
      </c>
      <c r="AE277">
        <v>1200</v>
      </c>
    </row>
    <row r="278" spans="1:31" ht="15">
      <c r="A278" t="s">
        <v>1198</v>
      </c>
      <c r="B278" t="s">
        <v>998</v>
      </c>
      <c r="C278" s="31" t="s">
        <v>1143</v>
      </c>
      <c r="D278" t="s">
        <v>1343</v>
      </c>
      <c r="E278" s="31" t="s">
        <v>5637</v>
      </c>
      <c r="F278" s="2" t="s">
        <v>1343</v>
      </c>
      <c r="G278" s="2" t="s">
        <v>1856</v>
      </c>
      <c r="H278" s="36" t="s">
        <v>11848</v>
      </c>
      <c r="J278" s="37" t="str">
        <f t="shared" si="24"/>
        <v>IC.CP.200101</v>
      </c>
      <c r="K278" s="36" t="s">
        <v>5637</v>
      </c>
      <c r="L278" t="str">
        <f t="shared" si="20"/>
        <v>Assess nutritional requirements</v>
      </c>
      <c r="M278" s="38" t="str">
        <f t="shared" si="21"/>
        <v>PI.IC.CP.200101.01</v>
      </c>
      <c r="N278" s="38"/>
      <c r="O278" s="38" t="str">
        <f t="shared" si="22"/>
        <v>PH.IC.CP.200101.01</v>
      </c>
      <c r="Q278" s="38" t="str">
        <f t="shared" si="23"/>
        <v>CL.IC.CP.200101.01</v>
      </c>
      <c r="AD278" s="2" t="s">
        <v>1201</v>
      </c>
      <c r="AE278">
        <v>1200</v>
      </c>
    </row>
    <row r="279" spans="1:31" ht="15">
      <c r="A279" t="s">
        <v>2049</v>
      </c>
      <c r="C279" s="31" t="s">
        <v>13270</v>
      </c>
      <c r="E279" s="31" t="s">
        <v>12930</v>
      </c>
      <c r="F279" s="2" t="s">
        <v>1343</v>
      </c>
      <c r="G279" s="2" t="s">
        <v>1857</v>
      </c>
      <c r="H279" s="36" t="s">
        <v>12030</v>
      </c>
      <c r="J279" s="37" t="str">
        <f t="shared" si="24"/>
        <v>IC.CP.200102</v>
      </c>
      <c r="K279" s="36" t="s">
        <v>12930</v>
      </c>
      <c r="L279" t="str">
        <f t="shared" si="20"/>
        <v>Monitor lab values</v>
      </c>
      <c r="M279" s="38" t="str">
        <f t="shared" si="21"/>
        <v>PI.IC.CP.200102.01</v>
      </c>
      <c r="N279" s="38"/>
      <c r="O279" s="38" t="str">
        <f t="shared" si="22"/>
        <v>PH.IC.CP.200102.01</v>
      </c>
      <c r="Q279" s="38" t="str">
        <f t="shared" si="23"/>
        <v>CL.IC.CP.200102.01</v>
      </c>
      <c r="AD279" s="2" t="s">
        <v>1201</v>
      </c>
      <c r="AE279">
        <v>1200</v>
      </c>
    </row>
    <row r="280" spans="1:31" ht="15">
      <c r="A280" t="s">
        <v>1198</v>
      </c>
      <c r="C280" s="31" t="s">
        <v>1143</v>
      </c>
      <c r="E280" s="31" t="s">
        <v>5637</v>
      </c>
      <c r="F280" s="2" t="s">
        <v>1343</v>
      </c>
      <c r="G280" s="2" t="s">
        <v>1368</v>
      </c>
      <c r="H280" s="36" t="s">
        <v>12032</v>
      </c>
      <c r="J280" s="37" t="str">
        <f t="shared" si="24"/>
        <v>IC.CP.200103</v>
      </c>
      <c r="K280" s="36" t="s">
        <v>12930</v>
      </c>
      <c r="L280" t="str">
        <f t="shared" si="20"/>
        <v>Initiate dietary consult as necessary</v>
      </c>
      <c r="M280" s="38" t="str">
        <f t="shared" si="21"/>
        <v>PI.IC.CP.200103.01</v>
      </c>
      <c r="N280" s="38"/>
      <c r="O280" s="38" t="str">
        <f t="shared" si="22"/>
        <v>PH.IC.CP.200103.01</v>
      </c>
      <c r="Q280" s="38" t="str">
        <f t="shared" si="23"/>
        <v>CL.IC.CP.200103.01</v>
      </c>
      <c r="AD280" s="2" t="s">
        <v>12955</v>
      </c>
      <c r="AE280">
        <v>1200</v>
      </c>
    </row>
    <row r="281" spans="1:31" ht="15">
      <c r="A281" t="s">
        <v>2049</v>
      </c>
      <c r="C281" s="31" t="s">
        <v>13270</v>
      </c>
      <c r="E281" s="31" t="s">
        <v>12930</v>
      </c>
      <c r="F281" s="2" t="s">
        <v>1343</v>
      </c>
      <c r="G281" s="2" t="s">
        <v>1858</v>
      </c>
      <c r="H281" s="36" t="s">
        <v>12028</v>
      </c>
      <c r="J281" s="37" t="str">
        <f t="shared" si="24"/>
        <v>IC.CP.200104</v>
      </c>
      <c r="K281" s="36" t="s">
        <v>12930</v>
      </c>
      <c r="L281" t="str">
        <f t="shared" si="20"/>
        <v>Encourage fluids</v>
      </c>
      <c r="M281" s="38" t="str">
        <f t="shared" si="21"/>
        <v>PI.IC.CP.200104.01</v>
      </c>
      <c r="N281" s="38"/>
      <c r="O281" s="38" t="str">
        <f t="shared" si="22"/>
        <v>PH.IC.CP.200104.01</v>
      </c>
      <c r="Q281" s="38" t="str">
        <f t="shared" si="23"/>
        <v>CL.IC.CP.200104.01</v>
      </c>
      <c r="AD281" s="2" t="s">
        <v>1201</v>
      </c>
      <c r="AE281">
        <v>1200</v>
      </c>
    </row>
    <row r="282" spans="1:31" ht="15">
      <c r="A282" t="s">
        <v>2049</v>
      </c>
      <c r="C282" s="31" t="s">
        <v>13270</v>
      </c>
      <c r="E282" s="31" t="s">
        <v>12930</v>
      </c>
      <c r="F282" s="2" t="s">
        <v>1343</v>
      </c>
      <c r="G282" s="2" t="s">
        <v>1859</v>
      </c>
      <c r="H282" s="36" t="s">
        <v>12210</v>
      </c>
      <c r="J282" s="37" t="str">
        <f t="shared" si="24"/>
        <v>IC.CP.200105</v>
      </c>
      <c r="K282" s="36" t="s">
        <v>5637</v>
      </c>
      <c r="L282" t="str">
        <f t="shared" si="20"/>
        <v>Daily weight</v>
      </c>
      <c r="M282" s="38" t="str">
        <f t="shared" si="21"/>
        <v>PI.IC.CP.200105.01</v>
      </c>
      <c r="N282" s="38"/>
      <c r="O282" s="38" t="str">
        <f t="shared" si="22"/>
        <v>PH.IC.CP.200105.01</v>
      </c>
      <c r="Q282" s="38" t="str">
        <f t="shared" si="23"/>
        <v>CL.IC.CP.200105.01</v>
      </c>
      <c r="AD282" s="2" t="s">
        <v>1201</v>
      </c>
      <c r="AE282">
        <v>1200</v>
      </c>
    </row>
    <row r="283" spans="1:31" ht="15">
      <c r="A283" t="s">
        <v>999</v>
      </c>
      <c r="C283" s="31" t="s">
        <v>1000</v>
      </c>
      <c r="E283" s="31" t="s">
        <v>1001</v>
      </c>
      <c r="F283" s="2" t="s">
        <v>1343</v>
      </c>
      <c r="G283" s="2" t="s">
        <v>1860</v>
      </c>
      <c r="H283" s="36" t="s">
        <v>12212</v>
      </c>
      <c r="J283" s="37" t="str">
        <f t="shared" si="24"/>
        <v>IC.CP.200106</v>
      </c>
      <c r="K283" s="36" t="s">
        <v>1001</v>
      </c>
      <c r="L283" t="str">
        <f t="shared" si="20"/>
        <v xml:space="preserve">Provide oral care </v>
      </c>
      <c r="M283" s="38" t="str">
        <f t="shared" si="21"/>
        <v>PI.IC.CP.200106.01</v>
      </c>
      <c r="N283" s="38"/>
      <c r="O283" s="38" t="str">
        <f t="shared" si="22"/>
        <v>PH.IC.CP.200106.01</v>
      </c>
      <c r="Q283" s="38" t="str">
        <f t="shared" si="23"/>
        <v>CL.IC.CP.200106.01</v>
      </c>
      <c r="AD283" s="2" t="s">
        <v>1002</v>
      </c>
      <c r="AE283">
        <v>1200</v>
      </c>
    </row>
    <row r="284" spans="1:31" ht="15">
      <c r="A284" t="s">
        <v>2049</v>
      </c>
      <c r="C284" s="31" t="s">
        <v>13270</v>
      </c>
      <c r="E284" s="31" t="s">
        <v>12930</v>
      </c>
      <c r="F284" s="2" t="s">
        <v>1343</v>
      </c>
      <c r="G284" s="2" t="s">
        <v>1861</v>
      </c>
      <c r="H284" s="36" t="s">
        <v>12225</v>
      </c>
      <c r="J284" s="37" t="str">
        <f t="shared" si="24"/>
        <v>IC.CP.200107</v>
      </c>
      <c r="K284" s="36" t="s">
        <v>12930</v>
      </c>
      <c r="L284" t="str">
        <f t="shared" si="20"/>
        <v>Monitor skin/hair for changes</v>
      </c>
      <c r="M284" s="38" t="str">
        <f t="shared" si="21"/>
        <v>PI.IC.CP.200107.01</v>
      </c>
      <c r="N284" s="38"/>
      <c r="O284" s="38" t="str">
        <f t="shared" si="22"/>
        <v>PH.IC.CP.200107.01</v>
      </c>
      <c r="Q284" s="38" t="str">
        <f t="shared" si="23"/>
        <v>CL.IC.CP.200107.01</v>
      </c>
      <c r="AD284" s="2" t="s">
        <v>12955</v>
      </c>
      <c r="AE284">
        <v>1200</v>
      </c>
    </row>
    <row r="285" spans="1:31" ht="15">
      <c r="A285" t="s">
        <v>2049</v>
      </c>
      <c r="C285" s="31" t="s">
        <v>13270</v>
      </c>
      <c r="E285" s="31" t="s">
        <v>12930</v>
      </c>
      <c r="F285" s="2" t="s">
        <v>1343</v>
      </c>
      <c r="G285" s="2" t="s">
        <v>1003</v>
      </c>
      <c r="H285" s="36" t="s">
        <v>11638</v>
      </c>
      <c r="J285" s="37" t="str">
        <f t="shared" si="24"/>
        <v>IC.CP.200108</v>
      </c>
      <c r="K285" s="36" t="s">
        <v>12930</v>
      </c>
      <c r="L285" t="str">
        <f t="shared" si="20"/>
        <v>Accurate I&amp;O</v>
      </c>
      <c r="M285" s="38" t="str">
        <f t="shared" si="21"/>
        <v>PI.IC.CP.200108.01</v>
      </c>
      <c r="N285" s="38"/>
      <c r="O285" s="38" t="str">
        <f t="shared" si="22"/>
        <v>PH.IC.CP.200108.01</v>
      </c>
      <c r="Q285" s="38" t="str">
        <f t="shared" si="23"/>
        <v>CL.IC.CP.200108.01</v>
      </c>
      <c r="AD285" s="2" t="s">
        <v>12955</v>
      </c>
      <c r="AE285">
        <v>1200</v>
      </c>
    </row>
    <row r="286" spans="1:31" ht="15">
      <c r="A286" t="s">
        <v>2049</v>
      </c>
      <c r="C286" s="31" t="s">
        <v>13270</v>
      </c>
      <c r="E286" s="31" t="s">
        <v>12930</v>
      </c>
      <c r="F286" s="2" t="s">
        <v>1343</v>
      </c>
      <c r="G286" s="2" t="s">
        <v>1369</v>
      </c>
      <c r="H286" s="36" t="s">
        <v>11639</v>
      </c>
      <c r="J286" s="37" t="str">
        <f t="shared" si="24"/>
        <v>IC.CP.200109</v>
      </c>
      <c r="K286" s="36" t="s">
        <v>12930</v>
      </c>
      <c r="L286" t="str">
        <f t="shared" si="20"/>
        <v>Refer to nutrition services</v>
      </c>
      <c r="M286" s="38" t="str">
        <f t="shared" si="21"/>
        <v>PI.IC.CP.200109.01</v>
      </c>
      <c r="N286" s="38"/>
      <c r="O286" s="38" t="str">
        <f t="shared" si="22"/>
        <v>PH.IC.CP.200109.01</v>
      </c>
      <c r="Q286" s="38" t="str">
        <f t="shared" si="23"/>
        <v>CL.IC.CP.200109.01</v>
      </c>
      <c r="AD286" s="2" t="s">
        <v>12955</v>
      </c>
      <c r="AE286">
        <v>1200</v>
      </c>
    </row>
    <row r="287" spans="1:31" ht="15">
      <c r="A287" t="s">
        <v>2049</v>
      </c>
      <c r="C287" s="31" t="s">
        <v>13270</v>
      </c>
      <c r="E287" s="31" t="s">
        <v>12930</v>
      </c>
      <c r="F287" s="2" t="s">
        <v>1343</v>
      </c>
      <c r="G287" s="2" t="s">
        <v>13356</v>
      </c>
      <c r="H287" s="36" t="s">
        <v>11829</v>
      </c>
      <c r="J287" s="37" t="str">
        <f t="shared" si="24"/>
        <v>IC.CP.200110</v>
      </c>
      <c r="K287" s="36" t="s">
        <v>12930</v>
      </c>
      <c r="L287" t="str">
        <f t="shared" si="20"/>
        <v xml:space="preserve">Problem: Inadequate Nutrition Other: </v>
      </c>
      <c r="M287" s="38" t="str">
        <f t="shared" si="21"/>
        <v>PI.IC.CP.200110.01</v>
      </c>
      <c r="N287" s="38"/>
      <c r="O287" s="38" t="str">
        <f t="shared" si="22"/>
        <v>PH.IC.CP.200110.01</v>
      </c>
      <c r="Q287" s="38" t="str">
        <f t="shared" si="23"/>
        <v>CL.IC.CP.200110.01</v>
      </c>
      <c r="AD287" s="2" t="s">
        <v>12955</v>
      </c>
      <c r="AE287">
        <v>1200</v>
      </c>
    </row>
    <row r="288" spans="1:31" ht="15">
      <c r="A288" t="s">
        <v>1198</v>
      </c>
      <c r="C288" s="31" t="s">
        <v>1143</v>
      </c>
      <c r="D288" t="s">
        <v>1413</v>
      </c>
      <c r="E288" s="31" t="s">
        <v>971</v>
      </c>
      <c r="F288" s="2" t="s">
        <v>1413</v>
      </c>
      <c r="G288" s="2" t="s">
        <v>1862</v>
      </c>
      <c r="H288" s="36" t="s">
        <v>11848</v>
      </c>
      <c r="J288" s="37" t="str">
        <f t="shared" si="24"/>
        <v>IC.CP.200201</v>
      </c>
      <c r="K288" s="36" t="s">
        <v>5637</v>
      </c>
      <c r="L288" t="str">
        <f t="shared" si="20"/>
        <v>Balanced dietary intake</v>
      </c>
      <c r="M288" s="38" t="str">
        <f t="shared" si="21"/>
        <v>PI.IC.CP.200201.01</v>
      </c>
      <c r="N288" s="38"/>
      <c r="O288" s="38" t="str">
        <f t="shared" si="22"/>
        <v>PH.IC.CP.200201.01</v>
      </c>
      <c r="Q288" s="38" t="str">
        <f t="shared" si="23"/>
        <v>CL.IC.CP.200201.01</v>
      </c>
      <c r="AD288" s="2" t="s">
        <v>12955</v>
      </c>
      <c r="AE288">
        <v>1200</v>
      </c>
    </row>
    <row r="289" spans="1:31" ht="15">
      <c r="A289" t="s">
        <v>1198</v>
      </c>
      <c r="C289" s="31" t="s">
        <v>1143</v>
      </c>
      <c r="E289" s="31" t="s">
        <v>971</v>
      </c>
      <c r="F289" s="2" t="s">
        <v>1413</v>
      </c>
      <c r="G289" s="2" t="s">
        <v>13357</v>
      </c>
      <c r="H289" s="36" t="s">
        <v>12030</v>
      </c>
      <c r="J289" s="37" t="str">
        <f t="shared" si="24"/>
        <v>IC.CP.200202</v>
      </c>
      <c r="K289" s="36" t="s">
        <v>5637</v>
      </c>
      <c r="L289" t="str">
        <f t="shared" si="20"/>
        <v>Outcome: Inadequate Nutrition Other:</v>
      </c>
      <c r="M289" s="38" t="str">
        <f t="shared" si="21"/>
        <v>PI.IC.CP.200202.01</v>
      </c>
      <c r="N289" s="38"/>
      <c r="O289" s="38" t="str">
        <f t="shared" si="22"/>
        <v>PH.IC.CP.200202.01</v>
      </c>
      <c r="Q289" s="38" t="str">
        <f t="shared" si="23"/>
        <v>CL.IC.CP.200202.01</v>
      </c>
      <c r="AD289" s="2" t="s">
        <v>12955</v>
      </c>
      <c r="AE289">
        <v>1200</v>
      </c>
    </row>
    <row r="290" spans="1:31" ht="15">
      <c r="A290" t="s">
        <v>1198</v>
      </c>
      <c r="B290" t="s">
        <v>1004</v>
      </c>
      <c r="C290" s="31" t="s">
        <v>1144</v>
      </c>
      <c r="D290" t="s">
        <v>1344</v>
      </c>
      <c r="E290" s="31" t="s">
        <v>5637</v>
      </c>
      <c r="F290" s="2" t="s">
        <v>1344</v>
      </c>
      <c r="G290" s="2" t="s">
        <v>1874</v>
      </c>
      <c r="H290" s="36" t="s">
        <v>11848</v>
      </c>
      <c r="J290" s="37" t="str">
        <f t="shared" si="24"/>
        <v>IC.CP.210101</v>
      </c>
      <c r="K290" s="36" t="s">
        <v>12930</v>
      </c>
      <c r="L290" t="str">
        <f t="shared" si="20"/>
        <v>Educate patient on what to expect</v>
      </c>
      <c r="M290" s="38" t="str">
        <f t="shared" si="21"/>
        <v>PI.IC.CP.210101.01</v>
      </c>
      <c r="N290" s="38"/>
      <c r="O290" s="38" t="str">
        <f t="shared" si="22"/>
        <v>PH.IC.CP.210101.01</v>
      </c>
      <c r="Q290" s="38" t="str">
        <f t="shared" si="23"/>
        <v>CL.IC.CP.210101.01</v>
      </c>
      <c r="AD290" s="2" t="s">
        <v>12955</v>
      </c>
      <c r="AE290">
        <v>1200</v>
      </c>
    </row>
    <row r="291" spans="1:31" ht="15">
      <c r="A291" t="s">
        <v>1005</v>
      </c>
      <c r="C291" s="31" t="s">
        <v>1006</v>
      </c>
      <c r="E291" s="31" t="s">
        <v>1007</v>
      </c>
      <c r="F291" s="2" t="s">
        <v>1344</v>
      </c>
      <c r="G291" s="2" t="s">
        <v>1008</v>
      </c>
      <c r="H291" s="36" t="s">
        <v>12030</v>
      </c>
      <c r="J291" s="37" t="str">
        <f t="shared" si="24"/>
        <v>IC.CP.210102</v>
      </c>
      <c r="K291" s="36" t="s">
        <v>1007</v>
      </c>
      <c r="L291" t="str">
        <f t="shared" si="20"/>
        <v>Reorient pt to reduce distortion</v>
      </c>
      <c r="M291" s="38" t="str">
        <f t="shared" si="21"/>
        <v>PI.IC.CP.210102.01</v>
      </c>
      <c r="N291" s="38"/>
      <c r="O291" s="38" t="str">
        <f t="shared" si="22"/>
        <v>PH.IC.CP.210102.01</v>
      </c>
      <c r="Q291" s="38" t="str">
        <f t="shared" si="23"/>
        <v>CL.IC.CP.210102.01</v>
      </c>
      <c r="AD291" s="2" t="s">
        <v>1009</v>
      </c>
      <c r="AE291">
        <v>1200</v>
      </c>
    </row>
    <row r="292" spans="1:31" ht="15">
      <c r="A292" t="s">
        <v>2049</v>
      </c>
      <c r="C292" s="31" t="s">
        <v>2890</v>
      </c>
      <c r="E292" s="31" t="s">
        <v>12930</v>
      </c>
      <c r="F292" s="2" t="s">
        <v>1344</v>
      </c>
      <c r="G292" s="2" t="s">
        <v>1875</v>
      </c>
      <c r="H292" s="36" t="s">
        <v>12032</v>
      </c>
      <c r="J292" s="37" t="str">
        <f t="shared" si="24"/>
        <v>IC.CP.210103</v>
      </c>
      <c r="K292" s="36" t="s">
        <v>12930</v>
      </c>
      <c r="L292" t="str">
        <f t="shared" si="20"/>
        <v>Include patient in planning care</v>
      </c>
      <c r="M292" s="38" t="str">
        <f t="shared" si="21"/>
        <v>PI.IC.CP.210103.01</v>
      </c>
      <c r="N292" s="38"/>
      <c r="O292" s="38" t="str">
        <f t="shared" si="22"/>
        <v>PH.IC.CP.210103.01</v>
      </c>
      <c r="Q292" s="38" t="str">
        <f t="shared" si="23"/>
        <v>CL.IC.CP.210103.01</v>
      </c>
      <c r="AD292" s="2" t="s">
        <v>1009</v>
      </c>
      <c r="AE292">
        <v>1200</v>
      </c>
    </row>
    <row r="293" spans="1:31" ht="15">
      <c r="A293" t="s">
        <v>1198</v>
      </c>
      <c r="C293" s="31" t="s">
        <v>1144</v>
      </c>
      <c r="E293" s="31" t="s">
        <v>5637</v>
      </c>
      <c r="F293" s="2" t="s">
        <v>1344</v>
      </c>
      <c r="G293" s="2" t="s">
        <v>1791</v>
      </c>
      <c r="H293" s="36" t="s">
        <v>12028</v>
      </c>
      <c r="J293" s="37" t="str">
        <f t="shared" si="24"/>
        <v>IC.CP.210104</v>
      </c>
      <c r="K293" s="36" t="s">
        <v>5637</v>
      </c>
      <c r="L293" t="str">
        <f t="shared" si="20"/>
        <v>Involve family/significant other in pt care</v>
      </c>
      <c r="M293" s="38" t="str">
        <f t="shared" si="21"/>
        <v>PI.IC.CP.210104.01</v>
      </c>
      <c r="N293" s="38"/>
      <c r="O293" s="38" t="str">
        <f t="shared" si="22"/>
        <v>PH.IC.CP.210104.01</v>
      </c>
      <c r="Q293" s="38" t="str">
        <f t="shared" si="23"/>
        <v>CL.IC.CP.210104.01</v>
      </c>
      <c r="AD293" s="2" t="s">
        <v>1201</v>
      </c>
      <c r="AE293">
        <v>1200</v>
      </c>
    </row>
    <row r="294" spans="1:31" ht="15">
      <c r="A294" t="s">
        <v>2049</v>
      </c>
      <c r="C294" s="31" t="s">
        <v>2890</v>
      </c>
      <c r="E294" s="31" t="s">
        <v>12930</v>
      </c>
      <c r="F294" s="2" t="s">
        <v>1344</v>
      </c>
      <c r="G294" s="2" t="s">
        <v>1792</v>
      </c>
      <c r="H294" s="36" t="s">
        <v>12210</v>
      </c>
      <c r="J294" s="37" t="str">
        <f t="shared" si="24"/>
        <v>IC.CP.210105</v>
      </c>
      <c r="K294" s="36" t="s">
        <v>12930</v>
      </c>
      <c r="L294" t="str">
        <f t="shared" si="20"/>
        <v>Maintain calm; safe environment</v>
      </c>
      <c r="M294" s="38" t="str">
        <f t="shared" si="21"/>
        <v>PI.IC.CP.210105.01</v>
      </c>
      <c r="N294" s="38"/>
      <c r="O294" s="38" t="str">
        <f t="shared" si="22"/>
        <v>PH.IC.CP.210105.01</v>
      </c>
      <c r="Q294" s="38" t="str">
        <f t="shared" si="23"/>
        <v>CL.IC.CP.210105.01</v>
      </c>
      <c r="AD294" s="2" t="s">
        <v>1201</v>
      </c>
      <c r="AE294">
        <v>1200</v>
      </c>
    </row>
    <row r="295" spans="1:31" ht="15">
      <c r="A295" t="s">
        <v>1198</v>
      </c>
      <c r="C295" s="31" t="s">
        <v>1144</v>
      </c>
      <c r="E295" s="31" t="s">
        <v>5637</v>
      </c>
      <c r="F295" s="2" t="s">
        <v>1344</v>
      </c>
      <c r="G295" s="2" t="s">
        <v>1691</v>
      </c>
      <c r="H295" s="36" t="s">
        <v>12212</v>
      </c>
      <c r="J295" s="37" t="str">
        <f t="shared" si="24"/>
        <v>IC.CP.210106</v>
      </c>
      <c r="K295" s="36" t="s">
        <v>5637</v>
      </c>
      <c r="L295" t="str">
        <f t="shared" si="20"/>
        <v>Provide emotional support</v>
      </c>
      <c r="M295" s="38" t="str">
        <f t="shared" si="21"/>
        <v>PI.IC.CP.210106.01</v>
      </c>
      <c r="N295" s="38"/>
      <c r="O295" s="38" t="str">
        <f t="shared" si="22"/>
        <v>PH.IC.CP.210106.01</v>
      </c>
      <c r="Q295" s="38" t="str">
        <f t="shared" si="23"/>
        <v>CL.IC.CP.210106.01</v>
      </c>
      <c r="AD295" s="2" t="s">
        <v>1201</v>
      </c>
      <c r="AE295">
        <v>1200</v>
      </c>
    </row>
    <row r="296" spans="1:31" ht="15">
      <c r="A296" t="s">
        <v>2049</v>
      </c>
      <c r="C296" s="31" t="s">
        <v>2890</v>
      </c>
      <c r="E296" s="31" t="s">
        <v>12930</v>
      </c>
      <c r="F296" s="2" t="s">
        <v>1344</v>
      </c>
      <c r="G296" s="2" t="s">
        <v>1010</v>
      </c>
      <c r="H296" s="36" t="s">
        <v>12225</v>
      </c>
      <c r="J296" s="37" t="str">
        <f t="shared" si="24"/>
        <v>IC.CP.210107</v>
      </c>
      <c r="K296" s="36" t="s">
        <v>12930</v>
      </c>
      <c r="L296" t="str">
        <f t="shared" si="20"/>
        <v>Educate on coping mechanisms</v>
      </c>
      <c r="M296" s="38" t="str">
        <f t="shared" si="21"/>
        <v>PI.IC.CP.210107.01</v>
      </c>
      <c r="N296" s="38"/>
      <c r="O296" s="38" t="str">
        <f t="shared" si="22"/>
        <v>PH.IC.CP.210107.01</v>
      </c>
      <c r="Q296" s="38" t="str">
        <f t="shared" si="23"/>
        <v>CL.IC.CP.210107.01</v>
      </c>
      <c r="AD296" s="2" t="s">
        <v>1201</v>
      </c>
      <c r="AE296">
        <v>1200</v>
      </c>
    </row>
    <row r="297" spans="1:31" ht="15">
      <c r="A297" t="s">
        <v>1198</v>
      </c>
      <c r="C297" s="31" t="s">
        <v>1144</v>
      </c>
      <c r="E297" s="31" t="s">
        <v>5637</v>
      </c>
      <c r="F297" s="2" t="s">
        <v>1344</v>
      </c>
      <c r="G297" s="2" t="s">
        <v>1692</v>
      </c>
      <c r="H297" s="36" t="s">
        <v>11638</v>
      </c>
      <c r="J297" s="37" t="str">
        <f t="shared" si="24"/>
        <v>IC.CP.210108</v>
      </c>
      <c r="K297" s="36" t="s">
        <v>5637</v>
      </c>
      <c r="L297" t="str">
        <f t="shared" si="20"/>
        <v>Teach relaxation techniques</v>
      </c>
      <c r="M297" s="38" t="str">
        <f t="shared" si="21"/>
        <v>PI.IC.CP.210108.01</v>
      </c>
      <c r="N297" s="38"/>
      <c r="O297" s="38" t="str">
        <f t="shared" si="22"/>
        <v>PH.IC.CP.210108.01</v>
      </c>
      <c r="Q297" s="38" t="str">
        <f t="shared" si="23"/>
        <v>CL.IC.CP.210108.01</v>
      </c>
      <c r="AD297" s="2" t="s">
        <v>1201</v>
      </c>
      <c r="AE297">
        <v>1200</v>
      </c>
    </row>
    <row r="298" spans="1:31" ht="15">
      <c r="A298" t="s">
        <v>2049</v>
      </c>
      <c r="C298" s="31" t="s">
        <v>2890</v>
      </c>
      <c r="E298" s="31" t="s">
        <v>12930</v>
      </c>
      <c r="F298" s="2" t="s">
        <v>1344</v>
      </c>
      <c r="G298" s="2" t="s">
        <v>13358</v>
      </c>
      <c r="H298" s="36" t="s">
        <v>11639</v>
      </c>
      <c r="J298" s="37" t="str">
        <f t="shared" si="24"/>
        <v>IC.CP.210109</v>
      </c>
      <c r="K298" s="36" t="s">
        <v>12930</v>
      </c>
      <c r="L298" t="str">
        <f t="shared" si="20"/>
        <v xml:space="preserve">Problem: Anxiety/Fear Other: </v>
      </c>
      <c r="M298" s="38" t="str">
        <f t="shared" si="21"/>
        <v>PI.IC.CP.210109.01</v>
      </c>
      <c r="N298" s="38"/>
      <c r="O298" s="38" t="str">
        <f t="shared" si="22"/>
        <v>PH.IC.CP.210109.01</v>
      </c>
      <c r="Q298" s="38" t="str">
        <f t="shared" si="23"/>
        <v>CL.IC.CP.210109.01</v>
      </c>
      <c r="AD298" s="2" t="s">
        <v>1201</v>
      </c>
      <c r="AE298">
        <v>1200</v>
      </c>
    </row>
    <row r="299" spans="1:31" ht="15">
      <c r="A299" t="s">
        <v>1198</v>
      </c>
      <c r="C299" s="31" t="s">
        <v>1144</v>
      </c>
      <c r="D299" t="s">
        <v>1414</v>
      </c>
      <c r="E299" s="31" t="s">
        <v>971</v>
      </c>
      <c r="F299" s="2" t="s">
        <v>1414</v>
      </c>
      <c r="G299" s="2" t="s">
        <v>1370</v>
      </c>
      <c r="H299" s="36" t="s">
        <v>11848</v>
      </c>
      <c r="J299" s="37" t="str">
        <f t="shared" si="24"/>
        <v>IC.CP.210201</v>
      </c>
      <c r="K299" s="36" t="s">
        <v>5637</v>
      </c>
      <c r="L299" t="str">
        <f t="shared" si="20"/>
        <v>Decreased signs of anxiety/fear</v>
      </c>
      <c r="M299" s="38" t="str">
        <f t="shared" si="21"/>
        <v>PI.IC.CP.210201.01</v>
      </c>
      <c r="N299" s="38"/>
      <c r="O299" s="38" t="str">
        <f t="shared" si="22"/>
        <v>PH.IC.CP.210201.01</v>
      </c>
      <c r="Q299" s="38" t="str">
        <f t="shared" si="23"/>
        <v>CL.IC.CP.210201.01</v>
      </c>
      <c r="AD299" s="2" t="s">
        <v>1201</v>
      </c>
      <c r="AE299">
        <v>1200</v>
      </c>
    </row>
    <row r="300" spans="1:31" ht="15">
      <c r="A300" t="s">
        <v>1198</v>
      </c>
      <c r="C300" s="31" t="s">
        <v>1144</v>
      </c>
      <c r="E300" s="31" t="s">
        <v>971</v>
      </c>
      <c r="F300" s="2" t="s">
        <v>1414</v>
      </c>
      <c r="G300" s="2" t="s">
        <v>1693</v>
      </c>
      <c r="H300" s="36" t="s">
        <v>12030</v>
      </c>
      <c r="J300" s="37" t="str">
        <f t="shared" si="24"/>
        <v>IC.CP.210202</v>
      </c>
      <c r="K300" s="36" t="s">
        <v>12930</v>
      </c>
      <c r="L300" t="str">
        <f t="shared" si="20"/>
        <v>Patient verbalization of comfort/calm</v>
      </c>
      <c r="M300" s="38" t="str">
        <f t="shared" si="21"/>
        <v>PI.IC.CP.210202.01</v>
      </c>
      <c r="N300" s="38"/>
      <c r="O300" s="38" t="str">
        <f t="shared" si="22"/>
        <v>PH.IC.CP.210202.01</v>
      </c>
      <c r="Q300" s="38" t="str">
        <f t="shared" si="23"/>
        <v>CL.IC.CP.210202.01</v>
      </c>
      <c r="AD300" s="2" t="s">
        <v>1201</v>
      </c>
      <c r="AE300">
        <v>1200</v>
      </c>
    </row>
    <row r="301" spans="1:31" ht="15">
      <c r="A301" t="s">
        <v>1198</v>
      </c>
      <c r="C301" s="31" t="s">
        <v>1144</v>
      </c>
      <c r="E301" s="31" t="s">
        <v>971</v>
      </c>
      <c r="F301" s="2" t="s">
        <v>1414</v>
      </c>
      <c r="G301" s="2" t="s">
        <v>13249</v>
      </c>
      <c r="H301" s="36" t="s">
        <v>12032</v>
      </c>
      <c r="J301" s="37" t="str">
        <f t="shared" si="24"/>
        <v>IC.CP.210203</v>
      </c>
      <c r="K301" s="36" t="s">
        <v>5637</v>
      </c>
      <c r="L301" t="str">
        <f t="shared" si="20"/>
        <v xml:space="preserve">Outcome: Anxiety/Fear Other: </v>
      </c>
      <c r="M301" s="38" t="str">
        <f t="shared" si="21"/>
        <v>PI.IC.CP.210203.01</v>
      </c>
      <c r="N301" s="38"/>
      <c r="O301" s="38" t="str">
        <f t="shared" si="22"/>
        <v>PH.IC.CP.210203.01</v>
      </c>
      <c r="Q301" s="38" t="str">
        <f t="shared" si="23"/>
        <v>CL.IC.CP.210203.01</v>
      </c>
      <c r="AD301" s="2" t="s">
        <v>1201</v>
      </c>
      <c r="AE301">
        <v>1200</v>
      </c>
    </row>
    <row r="302" spans="1:31" ht="15">
      <c r="A302" t="s">
        <v>1198</v>
      </c>
      <c r="B302" t="s">
        <v>1011</v>
      </c>
      <c r="C302" s="31" t="s">
        <v>1146</v>
      </c>
      <c r="D302" t="s">
        <v>1345</v>
      </c>
      <c r="E302" s="31" t="s">
        <v>5637</v>
      </c>
      <c r="F302" s="2" t="s">
        <v>1345</v>
      </c>
      <c r="G302" s="2" t="s">
        <v>1694</v>
      </c>
      <c r="H302" s="36" t="s">
        <v>11848</v>
      </c>
      <c r="J302" s="37" t="str">
        <f t="shared" si="24"/>
        <v>IC.CP.220101</v>
      </c>
      <c r="K302" s="36" t="s">
        <v>5637</v>
      </c>
      <c r="L302" t="str">
        <f t="shared" si="20"/>
        <v>Describe:</v>
      </c>
      <c r="M302" s="38" t="str">
        <f t="shared" si="21"/>
        <v>PI.IC.CP.220101.01</v>
      </c>
      <c r="N302" s="38"/>
      <c r="O302" s="38" t="str">
        <f t="shared" si="22"/>
        <v>PH.IC.CP.220101.01</v>
      </c>
      <c r="Q302" s="38" t="str">
        <f t="shared" si="23"/>
        <v>CL.IC.CP.220101.01</v>
      </c>
      <c r="AD302" s="2" t="s">
        <v>1201</v>
      </c>
      <c r="AE302">
        <v>1200</v>
      </c>
    </row>
    <row r="303" spans="1:31" ht="15">
      <c r="A303" t="s">
        <v>1198</v>
      </c>
      <c r="C303" s="31" t="s">
        <v>1146</v>
      </c>
      <c r="E303" s="31" t="s">
        <v>5637</v>
      </c>
      <c r="F303" s="2" t="s">
        <v>1345</v>
      </c>
      <c r="G303" s="2" t="s">
        <v>13250</v>
      </c>
      <c r="H303" s="36" t="s">
        <v>12030</v>
      </c>
      <c r="J303" s="37" t="str">
        <f t="shared" si="24"/>
        <v>IC.CP.220102</v>
      </c>
      <c r="K303" s="36" t="s">
        <v>5637</v>
      </c>
      <c r="L303" t="str">
        <f t="shared" si="20"/>
        <v xml:space="preserve">Problem: Appropriate Sedation Other: </v>
      </c>
      <c r="M303" s="38" t="str">
        <f t="shared" si="21"/>
        <v>PI.IC.CP.220102.01</v>
      </c>
      <c r="N303" s="38"/>
      <c r="O303" s="38" t="str">
        <f t="shared" si="22"/>
        <v>PH.IC.CP.220102.01</v>
      </c>
      <c r="Q303" s="38" t="str">
        <f t="shared" si="23"/>
        <v>CL.IC.CP.220102.01</v>
      </c>
      <c r="AD303" s="2" t="s">
        <v>1201</v>
      </c>
      <c r="AE303">
        <v>1200</v>
      </c>
    </row>
    <row r="304" spans="1:31" ht="15">
      <c r="A304" t="s">
        <v>1198</v>
      </c>
      <c r="C304" s="31" t="s">
        <v>1146</v>
      </c>
      <c r="D304" t="s">
        <v>1415</v>
      </c>
      <c r="E304" s="31" t="s">
        <v>971</v>
      </c>
      <c r="F304" s="2" t="s">
        <v>1415</v>
      </c>
      <c r="G304" s="2" t="s">
        <v>1590</v>
      </c>
      <c r="H304" s="36" t="s">
        <v>11848</v>
      </c>
      <c r="J304" s="37" t="str">
        <f t="shared" si="24"/>
        <v>IC.CP.220201</v>
      </c>
      <c r="K304" s="36" t="s">
        <v>5637</v>
      </c>
      <c r="L304" t="str">
        <f t="shared" si="20"/>
        <v>Absence of agitation</v>
      </c>
      <c r="M304" s="38" t="str">
        <f t="shared" si="21"/>
        <v>PI.IC.CP.220201.01</v>
      </c>
      <c r="N304" s="38"/>
      <c r="O304" s="38" t="str">
        <f t="shared" si="22"/>
        <v>PH.IC.CP.220201.01</v>
      </c>
      <c r="Q304" s="38" t="str">
        <f t="shared" si="23"/>
        <v>CL.IC.CP.220201.01</v>
      </c>
      <c r="AD304" s="2" t="s">
        <v>1201</v>
      </c>
      <c r="AE304">
        <v>1200</v>
      </c>
    </row>
    <row r="305" spans="1:31" ht="15">
      <c r="A305" t="s">
        <v>1198</v>
      </c>
      <c r="C305" s="31" t="s">
        <v>1146</v>
      </c>
      <c r="E305" s="31" t="s">
        <v>971</v>
      </c>
      <c r="F305" s="2" t="s">
        <v>1415</v>
      </c>
      <c r="G305" s="2" t="s">
        <v>1591</v>
      </c>
      <c r="H305" s="36" t="s">
        <v>12030</v>
      </c>
      <c r="J305" s="37" t="str">
        <f t="shared" si="24"/>
        <v>IC.CP.220202</v>
      </c>
      <c r="K305" s="36" t="s">
        <v>5637</v>
      </c>
      <c r="L305" t="str">
        <f t="shared" si="20"/>
        <v>Absence of anxiety</v>
      </c>
      <c r="M305" s="38" t="str">
        <f t="shared" si="21"/>
        <v>PI.IC.CP.220202.01</v>
      </c>
      <c r="N305" s="38"/>
      <c r="O305" s="38" t="str">
        <f t="shared" si="22"/>
        <v>PH.IC.CP.220202.01</v>
      </c>
      <c r="Q305" s="38" t="str">
        <f t="shared" si="23"/>
        <v>CL.IC.CP.220202.01</v>
      </c>
      <c r="AD305" s="2" t="s">
        <v>1201</v>
      </c>
      <c r="AE305">
        <v>1200</v>
      </c>
    </row>
    <row r="306" spans="1:31" ht="15">
      <c r="A306" t="s">
        <v>1198</v>
      </c>
      <c r="C306" s="31" t="s">
        <v>1146</v>
      </c>
      <c r="E306" s="31" t="s">
        <v>971</v>
      </c>
      <c r="F306" s="2" t="s">
        <v>1415</v>
      </c>
      <c r="G306" s="2" t="s">
        <v>1592</v>
      </c>
      <c r="H306" s="36" t="s">
        <v>12032</v>
      </c>
      <c r="J306" s="37" t="str">
        <f t="shared" si="24"/>
        <v>IC.CP.220203</v>
      </c>
      <c r="K306" s="36" t="s">
        <v>5637</v>
      </c>
      <c r="L306" t="str">
        <f t="shared" si="20"/>
        <v>RASS/Ramsey at prescribed level</v>
      </c>
      <c r="M306" s="38" t="str">
        <f t="shared" si="21"/>
        <v>PI.IC.CP.220203.01</v>
      </c>
      <c r="N306" s="38"/>
      <c r="O306" s="38" t="str">
        <f t="shared" si="22"/>
        <v>PH.IC.CP.220203.01</v>
      </c>
      <c r="Q306" s="38" t="str">
        <f t="shared" si="23"/>
        <v>CL.IC.CP.220203.01</v>
      </c>
      <c r="AD306" s="2" t="s">
        <v>1201</v>
      </c>
      <c r="AE306">
        <v>1200</v>
      </c>
    </row>
    <row r="307" spans="1:31" ht="15">
      <c r="A307" t="s">
        <v>1198</v>
      </c>
      <c r="C307" s="31" t="s">
        <v>1146</v>
      </c>
      <c r="E307" s="31" t="s">
        <v>971</v>
      </c>
      <c r="F307" s="2" t="s">
        <v>1415</v>
      </c>
      <c r="G307" s="2" t="s">
        <v>1593</v>
      </c>
      <c r="H307" s="36" t="s">
        <v>12028</v>
      </c>
      <c r="J307" s="37" t="str">
        <f t="shared" si="24"/>
        <v>IC.CP.220204</v>
      </c>
      <c r="K307" s="36" t="s">
        <v>5637</v>
      </c>
      <c r="L307" t="str">
        <f t="shared" si="20"/>
        <v>Tolerance of mechanical ventilation</v>
      </c>
      <c r="M307" s="38" t="str">
        <f t="shared" si="21"/>
        <v>PI.IC.CP.220204.01</v>
      </c>
      <c r="N307" s="38"/>
      <c r="O307" s="38" t="str">
        <f t="shared" si="22"/>
        <v>PH.IC.CP.220204.01</v>
      </c>
      <c r="Q307" s="38" t="str">
        <f t="shared" si="23"/>
        <v>CL.IC.CP.220204.01</v>
      </c>
      <c r="AD307" s="2" t="s">
        <v>1201</v>
      </c>
      <c r="AE307">
        <v>1200</v>
      </c>
    </row>
    <row r="308" spans="1:31" ht="15">
      <c r="A308" t="s">
        <v>2049</v>
      </c>
      <c r="C308" s="31" t="s">
        <v>1145</v>
      </c>
      <c r="E308" s="31" t="s">
        <v>12931</v>
      </c>
      <c r="F308" s="2" t="s">
        <v>1415</v>
      </c>
      <c r="G308" s="2" t="s">
        <v>13251</v>
      </c>
      <c r="H308" s="36" t="s">
        <v>12210</v>
      </c>
      <c r="J308" s="37" t="str">
        <f t="shared" si="24"/>
        <v>IC.CP.220205</v>
      </c>
      <c r="K308" s="36" t="s">
        <v>12930</v>
      </c>
      <c r="L308" t="str">
        <f t="shared" si="20"/>
        <v>Outcome: Appropriate Sedation Other:</v>
      </c>
      <c r="M308" s="38" t="str">
        <f t="shared" si="21"/>
        <v>PI.IC.CP.220205.01</v>
      </c>
      <c r="N308" s="38"/>
      <c r="O308" s="38" t="str">
        <f t="shared" si="22"/>
        <v>PH.IC.CP.220205.01</v>
      </c>
      <c r="Q308" s="38" t="str">
        <f t="shared" si="23"/>
        <v>CL.IC.CP.220205.01</v>
      </c>
      <c r="AD308" s="2" t="s">
        <v>12955</v>
      </c>
      <c r="AE308">
        <v>1200</v>
      </c>
    </row>
    <row r="309" spans="1:31" ht="15">
      <c r="A309" t="s">
        <v>1012</v>
      </c>
      <c r="B309" t="s">
        <v>1013</v>
      </c>
      <c r="C309" s="31" t="s">
        <v>1014</v>
      </c>
      <c r="D309" t="s">
        <v>1346</v>
      </c>
      <c r="E309" s="31" t="s">
        <v>1015</v>
      </c>
      <c r="F309" s="2" t="s">
        <v>1346</v>
      </c>
      <c r="G309" s="2" t="s">
        <v>1694</v>
      </c>
      <c r="H309" s="36" t="s">
        <v>11848</v>
      </c>
      <c r="J309" s="37" t="str">
        <f t="shared" si="24"/>
        <v>IC.CP.230101</v>
      </c>
      <c r="K309" s="36" t="s">
        <v>1015</v>
      </c>
      <c r="L309" t="str">
        <f t="shared" si="20"/>
        <v>Describe:</v>
      </c>
      <c r="M309" s="38" t="str">
        <f t="shared" si="21"/>
        <v>PI.IC.CP.230101.01</v>
      </c>
      <c r="N309" s="38"/>
      <c r="O309" s="38" t="str">
        <f t="shared" si="22"/>
        <v>PH.IC.CP.230101.01</v>
      </c>
      <c r="Q309" s="38" t="str">
        <f t="shared" si="23"/>
        <v>CL.IC.CP.230101.01</v>
      </c>
      <c r="AD309" s="2" t="s">
        <v>1201</v>
      </c>
      <c r="AE309">
        <v>1200</v>
      </c>
    </row>
    <row r="310" spans="1:31" ht="15">
      <c r="A310" t="s">
        <v>1012</v>
      </c>
      <c r="B310"/>
      <c r="C310" s="31" t="s">
        <v>1014</v>
      </c>
      <c r="D310"/>
      <c r="E310" s="31" t="s">
        <v>1015</v>
      </c>
      <c r="F310" s="2" t="s">
        <v>1346</v>
      </c>
      <c r="G310" s="2" t="s">
        <v>13252</v>
      </c>
      <c r="H310" s="36" t="s">
        <v>1016</v>
      </c>
      <c r="J310" s="37" t="str">
        <f t="shared" si="24"/>
        <v>IC.CP.230102</v>
      </c>
      <c r="K310" s="36" t="s">
        <v>1015</v>
      </c>
      <c r="L310" t="str">
        <f t="shared" si="20"/>
        <v>Problem: Bleeding Other:</v>
      </c>
      <c r="M310" s="38" t="str">
        <f t="shared" si="21"/>
        <v>PI.IC.CP.230102.01</v>
      </c>
      <c r="N310" s="38"/>
      <c r="O310" s="38" t="str">
        <f t="shared" si="22"/>
        <v>PH.IC.CP.230102.01</v>
      </c>
      <c r="Q310" s="38" t="str">
        <f t="shared" si="23"/>
        <v>CL.IC.CP.230102.01</v>
      </c>
      <c r="AD310" s="2" t="s">
        <v>1201</v>
      </c>
      <c r="AE310">
        <v>1200</v>
      </c>
    </row>
    <row r="311" spans="1:31" ht="15">
      <c r="A311" t="s">
        <v>1198</v>
      </c>
      <c r="C311" s="31" t="s">
        <v>1147</v>
      </c>
      <c r="D311" t="s">
        <v>1416</v>
      </c>
      <c r="E311" s="31" t="s">
        <v>971</v>
      </c>
      <c r="F311" s="2" t="s">
        <v>1416</v>
      </c>
      <c r="G311" s="2" t="s">
        <v>1594</v>
      </c>
      <c r="H311" s="36" t="s">
        <v>11848</v>
      </c>
      <c r="J311" s="37" t="str">
        <f t="shared" si="24"/>
        <v>IC.CP.230201</v>
      </c>
      <c r="K311" s="36" t="s">
        <v>5637</v>
      </c>
      <c r="L311" t="str">
        <f t="shared" si="20"/>
        <v>Normal lab values</v>
      </c>
      <c r="M311" s="38" t="str">
        <f t="shared" si="21"/>
        <v>PI.IC.CP.230201.01</v>
      </c>
      <c r="N311" s="38"/>
      <c r="O311" s="38" t="str">
        <f t="shared" si="22"/>
        <v>PH.IC.CP.230201.01</v>
      </c>
      <c r="Q311" s="38" t="str">
        <f t="shared" si="23"/>
        <v>CL.IC.CP.230201.01</v>
      </c>
      <c r="AD311" s="2" t="s">
        <v>1201</v>
      </c>
      <c r="AE311">
        <v>1200</v>
      </c>
    </row>
    <row r="312" spans="1:31" ht="15">
      <c r="A312" t="s">
        <v>1198</v>
      </c>
      <c r="C312" s="31" t="s">
        <v>1147</v>
      </c>
      <c r="E312" s="31" t="s">
        <v>971</v>
      </c>
      <c r="F312" s="2" t="s">
        <v>1416</v>
      </c>
      <c r="G312" s="2" t="s">
        <v>1497</v>
      </c>
      <c r="H312" s="36" t="s">
        <v>12030</v>
      </c>
      <c r="J312" s="37" t="str">
        <f t="shared" si="24"/>
        <v>IC.CP.230202</v>
      </c>
      <c r="K312" s="36" t="s">
        <v>5637</v>
      </c>
      <c r="L312" t="str">
        <f t="shared" si="20"/>
        <v>Patient have a dry, intact dressing</v>
      </c>
      <c r="M312" s="38" t="str">
        <f t="shared" si="21"/>
        <v>PI.IC.CP.230202.01</v>
      </c>
      <c r="N312" s="38"/>
      <c r="O312" s="38" t="str">
        <f t="shared" si="22"/>
        <v>PH.IC.CP.230202.01</v>
      </c>
      <c r="Q312" s="38" t="str">
        <f t="shared" si="23"/>
        <v>CL.IC.CP.230202.01</v>
      </c>
      <c r="AD312" s="2" t="s">
        <v>1201</v>
      </c>
      <c r="AE312">
        <v>1200</v>
      </c>
    </row>
    <row r="313" spans="1:31" ht="15">
      <c r="A313" t="s">
        <v>1198</v>
      </c>
      <c r="C313" s="31" t="s">
        <v>1147</v>
      </c>
      <c r="E313" s="31" t="s">
        <v>971</v>
      </c>
      <c r="F313" s="2" t="s">
        <v>1416</v>
      </c>
      <c r="G313" s="2" t="s">
        <v>1498</v>
      </c>
      <c r="H313" s="36" t="s">
        <v>12032</v>
      </c>
      <c r="J313" s="37" t="str">
        <f t="shared" si="24"/>
        <v>IC.CP.230203</v>
      </c>
      <c r="K313" s="36" t="s">
        <v>5637</v>
      </c>
      <c r="L313" t="str">
        <f t="shared" si="20"/>
        <v>Patient maintain stable vital signs</v>
      </c>
      <c r="M313" s="38" t="str">
        <f t="shared" si="21"/>
        <v>PI.IC.CP.230203.01</v>
      </c>
      <c r="N313" s="38"/>
      <c r="O313" s="38" t="str">
        <f t="shared" si="22"/>
        <v>PH.IC.CP.230203.01</v>
      </c>
      <c r="Q313" s="38" t="str">
        <f t="shared" si="23"/>
        <v>CL.IC.CP.230203.01</v>
      </c>
      <c r="AD313" s="2" t="s">
        <v>1201</v>
      </c>
      <c r="AE313">
        <v>1200</v>
      </c>
    </row>
    <row r="314" spans="1:31" ht="15">
      <c r="A314" t="s">
        <v>2049</v>
      </c>
      <c r="C314" s="31" t="s">
        <v>2335</v>
      </c>
      <c r="E314" s="31" t="s">
        <v>12931</v>
      </c>
      <c r="F314" s="2" t="s">
        <v>1416</v>
      </c>
      <c r="G314" s="2" t="s">
        <v>1499</v>
      </c>
      <c r="H314" s="36" t="s">
        <v>12028</v>
      </c>
      <c r="J314" s="37" t="str">
        <f t="shared" si="24"/>
        <v>IC.CP.230204</v>
      </c>
      <c r="K314" s="36" t="s">
        <v>12930</v>
      </c>
      <c r="L314" t="str">
        <f t="shared" si="20"/>
        <v>Patient remain free from signs and symptoms of bleeding</v>
      </c>
      <c r="M314" s="38" t="str">
        <f t="shared" si="21"/>
        <v>PI.IC.CP.230204.01</v>
      </c>
      <c r="N314" s="38"/>
      <c r="O314" s="38" t="str">
        <f t="shared" si="22"/>
        <v>PH.IC.CP.230204.01</v>
      </c>
      <c r="Q314" s="38" t="str">
        <f t="shared" si="23"/>
        <v>CL.IC.CP.230204.01</v>
      </c>
      <c r="AD314" s="2" t="s">
        <v>1201</v>
      </c>
      <c r="AE314">
        <v>1200</v>
      </c>
    </row>
    <row r="315" spans="1:31" ht="15">
      <c r="A315" t="s">
        <v>1198</v>
      </c>
      <c r="C315" s="31" t="s">
        <v>1147</v>
      </c>
      <c r="E315" s="31" t="s">
        <v>971</v>
      </c>
      <c r="F315" s="2" t="s">
        <v>1416</v>
      </c>
      <c r="G315" s="2" t="s">
        <v>13253</v>
      </c>
      <c r="H315" s="36" t="s">
        <v>12210</v>
      </c>
      <c r="J315" s="37" t="str">
        <f t="shared" si="24"/>
        <v>IC.CP.230205</v>
      </c>
      <c r="K315" s="36" t="s">
        <v>5637</v>
      </c>
      <c r="L315" t="str">
        <f t="shared" si="20"/>
        <v>Outcome: Bleeding Other:</v>
      </c>
      <c r="M315" s="38" t="str">
        <f t="shared" si="21"/>
        <v>PI.IC.CP.230205.01</v>
      </c>
      <c r="N315" s="38"/>
      <c r="O315" s="38" t="str">
        <f t="shared" si="22"/>
        <v>PH.IC.CP.230205.01</v>
      </c>
      <c r="Q315" s="38" t="str">
        <f t="shared" si="23"/>
        <v>CL.IC.CP.230205.01</v>
      </c>
      <c r="AD315" s="2" t="s">
        <v>1201</v>
      </c>
      <c r="AE315">
        <v>1200</v>
      </c>
    </row>
    <row r="316" spans="1:31" ht="15">
      <c r="A316" t="s">
        <v>1198</v>
      </c>
      <c r="B316" t="s">
        <v>1017</v>
      </c>
      <c r="C316" s="31" t="s">
        <v>1148</v>
      </c>
      <c r="D316" t="s">
        <v>1347</v>
      </c>
      <c r="E316" s="31" t="s">
        <v>5637</v>
      </c>
      <c r="F316" s="2" t="s">
        <v>1347</v>
      </c>
      <c r="G316" s="2" t="s">
        <v>1371</v>
      </c>
      <c r="H316" s="36" t="s">
        <v>11848</v>
      </c>
      <c r="J316" s="37" t="str">
        <f t="shared" si="24"/>
        <v>IC.CP.240101</v>
      </c>
      <c r="K316" s="36" t="s">
        <v>5637</v>
      </c>
      <c r="L316" t="str">
        <f t="shared" si="20"/>
        <v>Utilize translators (if needed)</v>
      </c>
      <c r="M316" s="38" t="str">
        <f t="shared" si="21"/>
        <v>PI.IC.CP.240101.01</v>
      </c>
      <c r="N316" s="38"/>
      <c r="O316" s="38" t="str">
        <f t="shared" si="22"/>
        <v>PH.IC.CP.240101.01</v>
      </c>
      <c r="Q316" s="38" t="str">
        <f t="shared" si="23"/>
        <v>CL.IC.CP.240101.01</v>
      </c>
      <c r="AD316" s="2" t="s">
        <v>1201</v>
      </c>
      <c r="AE316">
        <v>1200</v>
      </c>
    </row>
    <row r="317" spans="1:31" ht="15">
      <c r="A317" t="s">
        <v>1018</v>
      </c>
      <c r="B317"/>
      <c r="C317" s="31" t="s">
        <v>1019</v>
      </c>
      <c r="D317"/>
      <c r="E317" s="31" t="s">
        <v>1020</v>
      </c>
      <c r="F317" s="2" t="s">
        <v>1347</v>
      </c>
      <c r="G317" s="2" t="s">
        <v>13273</v>
      </c>
      <c r="H317" s="36" t="s">
        <v>1021</v>
      </c>
      <c r="J317" s="37" t="str">
        <f t="shared" si="24"/>
        <v>IC.CP.240102</v>
      </c>
      <c r="K317" s="36" t="s">
        <v>1020</v>
      </c>
      <c r="L317" t="str">
        <f t="shared" si="20"/>
        <v>Problem: Altered Communication Other:</v>
      </c>
      <c r="M317" s="38" t="str">
        <f t="shared" si="21"/>
        <v>PI.IC.CP.240102.01</v>
      </c>
      <c r="N317" s="38"/>
      <c r="O317" s="38" t="str">
        <f t="shared" si="22"/>
        <v>PH.IC.CP.240102.01</v>
      </c>
      <c r="Q317" s="38" t="str">
        <f t="shared" si="23"/>
        <v>CL.IC.CP.240102.01</v>
      </c>
      <c r="AD317" s="2" t="s">
        <v>1201</v>
      </c>
      <c r="AE317">
        <v>1200</v>
      </c>
    </row>
    <row r="318" spans="1:31" ht="15">
      <c r="A318" t="s">
        <v>1198</v>
      </c>
      <c r="C318" s="31" t="s">
        <v>1148</v>
      </c>
      <c r="D318" t="s">
        <v>1223</v>
      </c>
      <c r="E318" s="31" t="s">
        <v>971</v>
      </c>
      <c r="F318" s="2" t="s">
        <v>1223</v>
      </c>
      <c r="G318" s="2" t="s">
        <v>1500</v>
      </c>
      <c r="H318" s="36" t="s">
        <v>11848</v>
      </c>
      <c r="J318" s="37" t="str">
        <f t="shared" si="24"/>
        <v>IC.CP.240201</v>
      </c>
      <c r="K318" s="36" t="s">
        <v>5637</v>
      </c>
      <c r="L318" t="str">
        <f t="shared" si="20"/>
        <v>Patient communicates effectively</v>
      </c>
      <c r="M318" s="38" t="str">
        <f t="shared" si="21"/>
        <v>PI.IC.CP.240201.01</v>
      </c>
      <c r="N318" s="38"/>
      <c r="O318" s="38" t="str">
        <f t="shared" si="22"/>
        <v>PH.IC.CP.240201.01</v>
      </c>
      <c r="Q318" s="38" t="str">
        <f t="shared" si="23"/>
        <v>CL.IC.CP.240201.01</v>
      </c>
      <c r="AD318" s="2" t="s">
        <v>1201</v>
      </c>
      <c r="AE318">
        <v>1200</v>
      </c>
    </row>
    <row r="319" spans="1:31" ht="15">
      <c r="A319" t="s">
        <v>1198</v>
      </c>
      <c r="C319" s="31" t="s">
        <v>1148</v>
      </c>
      <c r="E319" s="31" t="s">
        <v>971</v>
      </c>
      <c r="F319" s="2" t="s">
        <v>1223</v>
      </c>
      <c r="G319" s="2" t="s">
        <v>1501</v>
      </c>
      <c r="H319" s="36" t="s">
        <v>12030</v>
      </c>
      <c r="J319" s="37" t="str">
        <f t="shared" si="24"/>
        <v>IC.CP.240202</v>
      </c>
      <c r="K319" s="36" t="s">
        <v>5637</v>
      </c>
      <c r="L319" t="str">
        <f t="shared" si="20"/>
        <v>Patient verbalizes understanding</v>
      </c>
      <c r="M319" s="38" t="str">
        <f t="shared" si="21"/>
        <v>PI.IC.CP.240202.01</v>
      </c>
      <c r="N319" s="38"/>
      <c r="O319" s="38" t="str">
        <f t="shared" si="22"/>
        <v>PH.IC.CP.240202.01</v>
      </c>
      <c r="Q319" s="38" t="str">
        <f t="shared" si="23"/>
        <v>CL.IC.CP.240202.01</v>
      </c>
      <c r="AD319" s="2" t="s">
        <v>1201</v>
      </c>
      <c r="AE319">
        <v>1200</v>
      </c>
    </row>
    <row r="320" spans="1:31" ht="15">
      <c r="A320" t="s">
        <v>1198</v>
      </c>
      <c r="C320" s="31" t="s">
        <v>1148</v>
      </c>
      <c r="E320" s="31" t="s">
        <v>971</v>
      </c>
      <c r="F320" s="2" t="s">
        <v>1223</v>
      </c>
      <c r="G320" s="2" t="s">
        <v>13278</v>
      </c>
      <c r="H320" s="36" t="s">
        <v>12032</v>
      </c>
      <c r="J320" s="37" t="str">
        <f t="shared" si="24"/>
        <v>IC.CP.240203</v>
      </c>
      <c r="K320" s="36" t="s">
        <v>5637</v>
      </c>
      <c r="L320" t="str">
        <f t="shared" si="20"/>
        <v>Outcome: Altered Communication Other:</v>
      </c>
      <c r="M320" s="38" t="str">
        <f t="shared" si="21"/>
        <v>PI.IC.CP.240203.01</v>
      </c>
      <c r="N320" s="38"/>
      <c r="O320" s="38" t="str">
        <f t="shared" si="22"/>
        <v>PH.IC.CP.240203.01</v>
      </c>
      <c r="Q320" s="38" t="str">
        <f t="shared" si="23"/>
        <v>CL.IC.CP.240203.01</v>
      </c>
      <c r="AD320" s="2" t="s">
        <v>1201</v>
      </c>
      <c r="AE320">
        <v>1200</v>
      </c>
    </row>
    <row r="321" spans="1:31" ht="15">
      <c r="A321" t="s">
        <v>1022</v>
      </c>
      <c r="B321" t="s">
        <v>1023</v>
      </c>
      <c r="C321" s="31" t="s">
        <v>1024</v>
      </c>
      <c r="D321" t="s">
        <v>1025</v>
      </c>
      <c r="E321" s="31" t="s">
        <v>1026</v>
      </c>
      <c r="F321" s="2" t="s">
        <v>1025</v>
      </c>
      <c r="G321" s="9" t="s">
        <v>1372</v>
      </c>
      <c r="H321" s="36" t="s">
        <v>11848</v>
      </c>
      <c r="J321" s="37" t="str">
        <f t="shared" si="24"/>
        <v>IC.CP.250101</v>
      </c>
      <c r="K321" s="36" t="s">
        <v>1026</v>
      </c>
      <c r="L321" t="str">
        <f t="shared" si="20"/>
        <v>Inform family of pts need</v>
      </c>
      <c r="M321" s="38" t="str">
        <f t="shared" si="21"/>
        <v>PI.IC.CP.250101.01</v>
      </c>
      <c r="N321" s="38"/>
      <c r="O321" s="38" t="str">
        <f t="shared" si="22"/>
        <v>PH.IC.CP.250101.01</v>
      </c>
      <c r="Q321" s="38" t="str">
        <f t="shared" si="23"/>
        <v>CL.IC.CP.250101.01</v>
      </c>
      <c r="AD321" s="2" t="s">
        <v>1027</v>
      </c>
      <c r="AE321">
        <v>1200</v>
      </c>
    </row>
    <row r="322" spans="1:31" ht="15">
      <c r="A322" t="s">
        <v>1022</v>
      </c>
      <c r="C322" s="31" t="s">
        <v>1024</v>
      </c>
      <c r="E322" s="31" t="s">
        <v>1026</v>
      </c>
      <c r="F322" s="2" t="s">
        <v>1025</v>
      </c>
      <c r="G322" s="9" t="s">
        <v>1373</v>
      </c>
      <c r="H322" s="36" t="s">
        <v>12030</v>
      </c>
      <c r="J322" s="37" t="str">
        <f t="shared" si="24"/>
        <v>IC.CP.250102</v>
      </c>
      <c r="K322" s="36" t="s">
        <v>1026</v>
      </c>
      <c r="L322" t="str">
        <f t="shared" si="20"/>
        <v>Listen &amp; respond to pt</v>
      </c>
      <c r="M322" s="38" t="str">
        <f t="shared" si="21"/>
        <v>PI.IC.CP.250102.01</v>
      </c>
      <c r="N322" s="38"/>
      <c r="O322" s="38" t="str">
        <f t="shared" si="22"/>
        <v>PH.IC.CP.250102.01</v>
      </c>
      <c r="Q322" s="38" t="str">
        <f t="shared" si="23"/>
        <v>CL.IC.CP.250102.01</v>
      </c>
      <c r="AD322" s="2" t="s">
        <v>1027</v>
      </c>
      <c r="AE322">
        <v>1200</v>
      </c>
    </row>
    <row r="323" spans="1:31" ht="15">
      <c r="A323" t="s">
        <v>1022</v>
      </c>
      <c r="C323" s="31" t="s">
        <v>1024</v>
      </c>
      <c r="E323" s="31" t="s">
        <v>1026</v>
      </c>
      <c r="F323" s="2" t="s">
        <v>1025</v>
      </c>
      <c r="G323" s="9" t="s">
        <v>1577</v>
      </c>
      <c r="H323" s="36" t="s">
        <v>12032</v>
      </c>
      <c r="J323" s="37" t="str">
        <f t="shared" si="24"/>
        <v>IC.CP.250103</v>
      </c>
      <c r="K323" s="36" t="s">
        <v>1026</v>
      </c>
      <c r="L323" t="str">
        <f t="shared" si="20"/>
        <v>Offer coping strategies</v>
      </c>
      <c r="M323" s="38" t="str">
        <f t="shared" si="21"/>
        <v>PI.IC.CP.250103.01</v>
      </c>
      <c r="N323" s="38"/>
      <c r="O323" s="38" t="str">
        <f t="shared" si="22"/>
        <v>PH.IC.CP.250103.01</v>
      </c>
      <c r="Q323" s="38" t="str">
        <f t="shared" si="23"/>
        <v>CL.IC.CP.250103.01</v>
      </c>
      <c r="AD323" s="2" t="s">
        <v>1027</v>
      </c>
      <c r="AE323">
        <v>1200</v>
      </c>
    </row>
    <row r="324" spans="1:31" ht="15">
      <c r="A324" t="s">
        <v>1022</v>
      </c>
      <c r="C324" s="31" t="s">
        <v>1024</v>
      </c>
      <c r="E324" s="31" t="s">
        <v>1026</v>
      </c>
      <c r="F324" s="2" t="s">
        <v>1025</v>
      </c>
      <c r="G324" s="9" t="s">
        <v>1478</v>
      </c>
      <c r="H324" s="36" t="s">
        <v>1028</v>
      </c>
      <c r="J324" s="37" t="str">
        <f t="shared" si="24"/>
        <v>IC.CP.250104</v>
      </c>
      <c r="K324" s="36" t="s">
        <v>1026</v>
      </c>
      <c r="L324" t="str">
        <f t="shared" si="20"/>
        <v>Encourage visitation w/pt</v>
      </c>
      <c r="M324" s="38" t="str">
        <f t="shared" si="21"/>
        <v>PI.IC.CP.250104.01</v>
      </c>
      <c r="N324" s="38"/>
      <c r="O324" s="38" t="str">
        <f t="shared" si="22"/>
        <v>PH.IC.CP.250104.01</v>
      </c>
      <c r="Q324" s="38" t="str">
        <f t="shared" si="23"/>
        <v>CL.IC.CP.250104.01</v>
      </c>
      <c r="AD324" s="2" t="s">
        <v>1027</v>
      </c>
      <c r="AE324">
        <v>1200</v>
      </c>
    </row>
    <row r="325" spans="1:31" ht="15">
      <c r="A325" t="s">
        <v>1198</v>
      </c>
      <c r="C325" s="31" t="s">
        <v>1149</v>
      </c>
      <c r="E325" s="31" t="s">
        <v>5637</v>
      </c>
      <c r="F325" s="2" t="s">
        <v>1029</v>
      </c>
      <c r="G325" s="9" t="s">
        <v>1502</v>
      </c>
      <c r="H325" s="36" t="s">
        <v>1200</v>
      </c>
      <c r="J325" s="37" t="str">
        <f t="shared" si="24"/>
        <v>IC.CP.250105</v>
      </c>
      <c r="K325" s="36" t="s">
        <v>5637</v>
      </c>
      <c r="L325" t="str">
        <f t="shared" si="20"/>
        <v>Involve family in pt care</v>
      </c>
      <c r="M325" s="38" t="str">
        <f t="shared" si="21"/>
        <v>PI.IC.CP.250105.01</v>
      </c>
      <c r="N325" s="38"/>
      <c r="O325" s="38" t="str">
        <f t="shared" si="22"/>
        <v>PH.IC.CP.250105.01</v>
      </c>
      <c r="Q325" s="38" t="str">
        <f t="shared" si="23"/>
        <v>CL.IC.CP.250105.01</v>
      </c>
      <c r="AD325" s="2" t="s">
        <v>1027</v>
      </c>
      <c r="AE325">
        <v>1200</v>
      </c>
    </row>
    <row r="326" spans="1:31" ht="15">
      <c r="A326" t="s">
        <v>1198</v>
      </c>
      <c r="C326" s="31" t="s">
        <v>1149</v>
      </c>
      <c r="E326" s="31" t="s">
        <v>5637</v>
      </c>
      <c r="F326" s="2" t="s">
        <v>1029</v>
      </c>
      <c r="G326" s="9" t="s">
        <v>13279</v>
      </c>
      <c r="H326" s="36" t="s">
        <v>1123</v>
      </c>
      <c r="J326" s="37" t="str">
        <f t="shared" si="24"/>
        <v>IC.CP.250106</v>
      </c>
      <c r="K326" s="36" t="s">
        <v>5637</v>
      </c>
      <c r="L326" t="str">
        <f t="shared" ref="L326:L397" si="25">G326</f>
        <v>Problem: Ineffective Coping Other:</v>
      </c>
      <c r="M326" s="38" t="str">
        <f t="shared" ref="M326:M397" si="26">CONCATENATE("PI.",J326,".",K326)</f>
        <v>PI.IC.CP.250106.01</v>
      </c>
      <c r="N326" s="38"/>
      <c r="O326" s="38" t="str">
        <f t="shared" ref="O326:O397" si="27">CONCATENATE("PH.",J326,".",K326)</f>
        <v>PH.IC.CP.250106.01</v>
      </c>
      <c r="Q326" s="38" t="str">
        <f t="shared" ref="Q326:Q397" si="28">CONCATENATE("CL.",J326,".",K326)</f>
        <v>CL.IC.CP.250106.01</v>
      </c>
      <c r="AD326" s="2" t="s">
        <v>1027</v>
      </c>
      <c r="AE326">
        <v>1200</v>
      </c>
    </row>
    <row r="327" spans="1:31" ht="15">
      <c r="A327" t="s">
        <v>1198</v>
      </c>
      <c r="C327" s="31" t="s">
        <v>1149</v>
      </c>
      <c r="D327" t="s">
        <v>1030</v>
      </c>
      <c r="E327" s="31" t="s">
        <v>12931</v>
      </c>
      <c r="F327" s="2" t="s">
        <v>1030</v>
      </c>
      <c r="G327" s="9" t="s">
        <v>1252</v>
      </c>
      <c r="H327" s="36" t="s">
        <v>11848</v>
      </c>
      <c r="J327" s="37" t="str">
        <f t="shared" ref="J327:J398" si="29">CONCATENATE("IC.CP.",C327,E327,H327)</f>
        <v>IC.CP.250201</v>
      </c>
      <c r="K327" s="36" t="s">
        <v>12930</v>
      </c>
      <c r="L327" t="str">
        <f t="shared" si="25"/>
        <v>Family participates in pt care</v>
      </c>
      <c r="M327" s="38" t="str">
        <f t="shared" si="26"/>
        <v>PI.IC.CP.250201.01</v>
      </c>
      <c r="N327" s="38"/>
      <c r="O327" s="38" t="str">
        <f t="shared" si="27"/>
        <v>PH.IC.CP.250201.01</v>
      </c>
      <c r="Q327" s="38" t="str">
        <f t="shared" si="28"/>
        <v>CL.IC.CP.250201.01</v>
      </c>
      <c r="AD327" s="2" t="s">
        <v>12955</v>
      </c>
      <c r="AE327">
        <v>1200</v>
      </c>
    </row>
    <row r="328" spans="1:31" ht="15">
      <c r="A328" t="s">
        <v>1031</v>
      </c>
      <c r="C328" s="31" t="s">
        <v>1032</v>
      </c>
      <c r="E328" s="31" t="s">
        <v>1033</v>
      </c>
      <c r="F328" s="2" t="s">
        <v>1034</v>
      </c>
      <c r="G328" s="9" t="s">
        <v>1503</v>
      </c>
      <c r="H328" s="36" t="s">
        <v>12030</v>
      </c>
      <c r="J328" s="37" t="str">
        <f t="shared" si="29"/>
        <v>IC.CP.250202</v>
      </c>
      <c r="K328" s="36" t="s">
        <v>1035</v>
      </c>
      <c r="L328" t="str">
        <f t="shared" si="25"/>
        <v>Family uses coping strategies</v>
      </c>
      <c r="M328" s="38" t="str">
        <f t="shared" si="26"/>
        <v>PI.IC.CP.250202.01</v>
      </c>
      <c r="N328" s="38"/>
      <c r="O328" s="38" t="str">
        <f t="shared" si="27"/>
        <v>PH.IC.CP.250202.01</v>
      </c>
      <c r="Q328" s="38" t="str">
        <f t="shared" si="28"/>
        <v>CL.IC.CP.250202.01</v>
      </c>
      <c r="AD328" s="2" t="s">
        <v>899</v>
      </c>
      <c r="AE328">
        <v>1200</v>
      </c>
    </row>
    <row r="329" spans="1:31" ht="15">
      <c r="A329" t="s">
        <v>1031</v>
      </c>
      <c r="C329" s="31" t="s">
        <v>1032</v>
      </c>
      <c r="E329" s="31" t="s">
        <v>1033</v>
      </c>
      <c r="F329" s="2" t="s">
        <v>1034</v>
      </c>
      <c r="G329" s="9" t="s">
        <v>1578</v>
      </c>
      <c r="H329" s="36" t="s">
        <v>12032</v>
      </c>
      <c r="J329" s="37" t="str">
        <f t="shared" si="29"/>
        <v>IC.CP.250203</v>
      </c>
      <c r="K329" s="36" t="s">
        <v>1035</v>
      </c>
      <c r="L329" t="str">
        <f t="shared" si="25"/>
        <v>Pt able to solve problems</v>
      </c>
      <c r="M329" s="38" t="str">
        <f t="shared" si="26"/>
        <v>PI.IC.CP.250203.01</v>
      </c>
      <c r="N329" s="38"/>
      <c r="O329" s="38" t="str">
        <f t="shared" si="27"/>
        <v>PH.IC.CP.250203.01</v>
      </c>
      <c r="Q329" s="38" t="str">
        <f t="shared" si="28"/>
        <v>CL.IC.CP.250203.01</v>
      </c>
      <c r="AD329" s="2" t="s">
        <v>1201</v>
      </c>
      <c r="AE329">
        <v>1200</v>
      </c>
    </row>
    <row r="330" spans="1:31" ht="15">
      <c r="A330" t="s">
        <v>2049</v>
      </c>
      <c r="C330" s="31" t="s">
        <v>5952</v>
      </c>
      <c r="E330" s="31" t="s">
        <v>12931</v>
      </c>
      <c r="F330" s="2" t="s">
        <v>1030</v>
      </c>
      <c r="G330" s="9" t="s">
        <v>1579</v>
      </c>
      <c r="H330" s="36" t="s">
        <v>12111</v>
      </c>
      <c r="J330" s="37" t="str">
        <f t="shared" si="29"/>
        <v>IC.CP.250204</v>
      </c>
      <c r="K330" s="36" t="s">
        <v>12930</v>
      </c>
      <c r="L330" t="str">
        <f t="shared" si="25"/>
        <v>Pt uses behavioral strategies</v>
      </c>
      <c r="M330" s="38" t="str">
        <f t="shared" si="26"/>
        <v>PI.IC.CP.250204.01</v>
      </c>
      <c r="N330" s="38"/>
      <c r="O330" s="38" t="str">
        <f t="shared" si="27"/>
        <v>PH.IC.CP.250204.01</v>
      </c>
      <c r="Q330" s="38" t="str">
        <f t="shared" si="28"/>
        <v>CL.IC.CP.250204.01</v>
      </c>
      <c r="AD330" s="2" t="s">
        <v>1201</v>
      </c>
      <c r="AE330">
        <v>1200</v>
      </c>
    </row>
    <row r="331" spans="1:31" ht="15">
      <c r="A331" t="s">
        <v>1198</v>
      </c>
      <c r="C331" s="31" t="s">
        <v>1149</v>
      </c>
      <c r="E331" s="31" t="s">
        <v>971</v>
      </c>
      <c r="F331" s="2" t="s">
        <v>900</v>
      </c>
      <c r="G331" s="9" t="s">
        <v>1580</v>
      </c>
      <c r="H331" s="36" t="s">
        <v>1200</v>
      </c>
      <c r="J331" s="37" t="str">
        <f t="shared" si="29"/>
        <v>IC.CP.250205</v>
      </c>
      <c r="K331" s="36" t="s">
        <v>5637</v>
      </c>
      <c r="L331" t="str">
        <f t="shared" si="25"/>
        <v>Pt verbalizes ability to cope</v>
      </c>
      <c r="M331" s="38" t="str">
        <f t="shared" si="26"/>
        <v>PI.IC.CP.250205.01</v>
      </c>
      <c r="N331" s="38"/>
      <c r="O331" s="38" t="str">
        <f t="shared" si="27"/>
        <v>PH.IC.CP.250205.01</v>
      </c>
      <c r="Q331" s="38" t="str">
        <f t="shared" si="28"/>
        <v>CL.IC.CP.250205.01</v>
      </c>
      <c r="AD331" s="2" t="s">
        <v>1201</v>
      </c>
      <c r="AE331">
        <v>1200</v>
      </c>
    </row>
    <row r="332" spans="1:31" ht="15">
      <c r="A332" t="s">
        <v>1198</v>
      </c>
      <c r="C332" s="31" t="s">
        <v>1149</v>
      </c>
      <c r="E332" s="31" t="s">
        <v>971</v>
      </c>
      <c r="F332" s="2" t="s">
        <v>900</v>
      </c>
      <c r="G332" s="9" t="s">
        <v>13280</v>
      </c>
      <c r="H332" s="36" t="s">
        <v>1123</v>
      </c>
      <c r="J332" s="37" t="str">
        <f t="shared" si="29"/>
        <v>IC.CP.250206</v>
      </c>
      <c r="K332" s="36" t="s">
        <v>5637</v>
      </c>
      <c r="L332" t="str">
        <f t="shared" si="25"/>
        <v>Outcome: Ineffective Coping Other:</v>
      </c>
      <c r="M332" s="38" t="str">
        <f t="shared" si="26"/>
        <v>PI.IC.CP.250206.01</v>
      </c>
      <c r="N332" s="38"/>
      <c r="O332" s="38" t="str">
        <f t="shared" si="27"/>
        <v>PH.IC.CP.250206.01</v>
      </c>
      <c r="Q332" s="38" t="str">
        <f t="shared" si="28"/>
        <v>CL.IC.CP.250206.01</v>
      </c>
      <c r="AD332" s="2" t="s">
        <v>1201</v>
      </c>
      <c r="AE332">
        <v>1200</v>
      </c>
    </row>
    <row r="333" spans="1:31" ht="15">
      <c r="A333" t="s">
        <v>1198</v>
      </c>
      <c r="B333" t="s">
        <v>901</v>
      </c>
      <c r="C333" s="31" t="s">
        <v>1150</v>
      </c>
      <c r="D333" t="s">
        <v>1348</v>
      </c>
      <c r="E333" s="31" t="s">
        <v>5637</v>
      </c>
      <c r="F333" s="2" t="s">
        <v>1348</v>
      </c>
      <c r="G333" s="2" t="s">
        <v>1253</v>
      </c>
      <c r="H333" s="36" t="s">
        <v>11848</v>
      </c>
      <c r="J333" s="37" t="str">
        <f t="shared" si="29"/>
        <v>IC.CP.260101</v>
      </c>
      <c r="K333" s="36" t="s">
        <v>5637</v>
      </c>
      <c r="L333" t="str">
        <f t="shared" si="25"/>
        <v>Monitor cardiac rhythms</v>
      </c>
      <c r="M333" s="38" t="str">
        <f t="shared" si="26"/>
        <v>PI.IC.CP.260101.01</v>
      </c>
      <c r="N333" s="38"/>
      <c r="O333" s="38" t="str">
        <f t="shared" si="27"/>
        <v>PH.IC.CP.260101.01</v>
      </c>
      <c r="Q333" s="38" t="str">
        <f t="shared" si="28"/>
        <v>CL.IC.CP.260101.01</v>
      </c>
      <c r="AD333" s="2" t="s">
        <v>1201</v>
      </c>
      <c r="AE333">
        <v>1200</v>
      </c>
    </row>
    <row r="334" spans="1:31" ht="15">
      <c r="A334" t="s">
        <v>1198</v>
      </c>
      <c r="C334" s="31" t="s">
        <v>1150</v>
      </c>
      <c r="E334" s="31" t="s">
        <v>5637</v>
      </c>
      <c r="F334" s="2" t="s">
        <v>1348</v>
      </c>
      <c r="G334" s="2" t="s">
        <v>1504</v>
      </c>
      <c r="H334" s="36" t="s">
        <v>12030</v>
      </c>
      <c r="J334" s="37" t="str">
        <f t="shared" si="29"/>
        <v>IC.CP.260102</v>
      </c>
      <c r="K334" s="36" t="s">
        <v>5637</v>
      </c>
      <c r="L334" t="str">
        <f t="shared" si="25"/>
        <v>Monitor I&amp;O</v>
      </c>
      <c r="M334" s="38" t="str">
        <f t="shared" si="26"/>
        <v>PI.IC.CP.260102.01</v>
      </c>
      <c r="N334" s="38"/>
      <c r="O334" s="38" t="str">
        <f t="shared" si="27"/>
        <v>PH.IC.CP.260102.01</v>
      </c>
      <c r="Q334" s="38" t="str">
        <f t="shared" si="28"/>
        <v>CL.IC.CP.260102.01</v>
      </c>
      <c r="AD334" s="2" t="s">
        <v>899</v>
      </c>
      <c r="AE334">
        <v>1200</v>
      </c>
    </row>
    <row r="335" spans="1:31" ht="15">
      <c r="A335" t="s">
        <v>1198</v>
      </c>
      <c r="C335" s="31" t="s">
        <v>1150</v>
      </c>
      <c r="E335" s="31" t="s">
        <v>5637</v>
      </c>
      <c r="F335" s="2" t="s">
        <v>1348</v>
      </c>
      <c r="G335" s="2" t="s">
        <v>1733</v>
      </c>
      <c r="H335" s="36" t="s">
        <v>12032</v>
      </c>
      <c r="J335" s="37" t="str">
        <f t="shared" si="29"/>
        <v>IC.CP.260103</v>
      </c>
      <c r="K335" s="36" t="s">
        <v>5637</v>
      </c>
      <c r="L335" t="str">
        <f t="shared" si="25"/>
        <v>Monitor daily weight</v>
      </c>
      <c r="M335" s="38" t="str">
        <f t="shared" si="26"/>
        <v>PI.IC.CP.260103.01</v>
      </c>
      <c r="N335" s="38"/>
      <c r="O335" s="38" t="str">
        <f t="shared" si="27"/>
        <v>PH.IC.CP.260103.01</v>
      </c>
      <c r="Q335" s="38" t="str">
        <f t="shared" si="28"/>
        <v>CL.IC.CP.260103.01</v>
      </c>
      <c r="AD335" s="2" t="s">
        <v>899</v>
      </c>
      <c r="AE335">
        <v>1200</v>
      </c>
    </row>
    <row r="336" spans="1:31" ht="15">
      <c r="A336" t="s">
        <v>1198</v>
      </c>
      <c r="C336" s="31" t="s">
        <v>1150</v>
      </c>
      <c r="E336" s="31" t="s">
        <v>5637</v>
      </c>
      <c r="F336" s="2" t="s">
        <v>1348</v>
      </c>
      <c r="G336" s="2" t="s">
        <v>1254</v>
      </c>
      <c r="H336" s="36" t="s">
        <v>12028</v>
      </c>
      <c r="J336" s="37" t="str">
        <f t="shared" si="29"/>
        <v>IC.CP.260104</v>
      </c>
      <c r="K336" s="36" t="s">
        <v>5637</v>
      </c>
      <c r="L336" t="str">
        <f t="shared" si="25"/>
        <v>Monitor activity tolerance</v>
      </c>
      <c r="M336" s="38" t="str">
        <f t="shared" si="26"/>
        <v>PI.IC.CP.260104.01</v>
      </c>
      <c r="N336" s="38"/>
      <c r="O336" s="38" t="str">
        <f t="shared" si="27"/>
        <v>PH.IC.CP.260104.01</v>
      </c>
      <c r="Q336" s="38" t="str">
        <f t="shared" si="28"/>
        <v>CL.IC.CP.260104.01</v>
      </c>
      <c r="AD336" s="2" t="s">
        <v>899</v>
      </c>
      <c r="AE336">
        <v>1200</v>
      </c>
    </row>
    <row r="337" spans="1:31" ht="15">
      <c r="A337" t="s">
        <v>1198</v>
      </c>
      <c r="C337" s="31" t="s">
        <v>1150</v>
      </c>
      <c r="E337" s="31" t="s">
        <v>5637</v>
      </c>
      <c r="F337" s="2" t="s">
        <v>1348</v>
      </c>
      <c r="G337" s="2" t="s">
        <v>1748</v>
      </c>
      <c r="H337" s="36" t="s">
        <v>12210</v>
      </c>
      <c r="J337" s="37" t="str">
        <f t="shared" si="29"/>
        <v>IC.CP.260105</v>
      </c>
      <c r="K337" s="36" t="s">
        <v>5637</v>
      </c>
      <c r="L337" t="str">
        <f t="shared" si="25"/>
        <v>Assess for anxiety/depression</v>
      </c>
      <c r="M337" s="38" t="str">
        <f t="shared" si="26"/>
        <v>PI.IC.CP.260105.01</v>
      </c>
      <c r="N337" s="38"/>
      <c r="O337" s="38" t="str">
        <f t="shared" si="27"/>
        <v>PH.IC.CP.260105.01</v>
      </c>
      <c r="Q337" s="38" t="str">
        <f t="shared" si="28"/>
        <v>CL.IC.CP.260105.01</v>
      </c>
      <c r="AD337" s="2" t="s">
        <v>899</v>
      </c>
      <c r="AE337">
        <v>1200</v>
      </c>
    </row>
    <row r="338" spans="1:31" ht="15">
      <c r="A338" t="s">
        <v>1198</v>
      </c>
      <c r="C338" s="31" t="s">
        <v>1150</v>
      </c>
      <c r="E338" s="31" t="s">
        <v>5637</v>
      </c>
      <c r="F338" s="2" t="s">
        <v>1348</v>
      </c>
      <c r="G338" s="2" t="s">
        <v>1749</v>
      </c>
      <c r="H338" s="36" t="s">
        <v>12212</v>
      </c>
      <c r="J338" s="37" t="str">
        <f t="shared" si="29"/>
        <v>IC.CP.260106</v>
      </c>
      <c r="K338" s="36" t="s">
        <v>5637</v>
      </c>
      <c r="L338" t="str">
        <f t="shared" si="25"/>
        <v>Educate on smoking</v>
      </c>
      <c r="M338" s="38" t="str">
        <f t="shared" si="26"/>
        <v>PI.IC.CP.260106.01</v>
      </c>
      <c r="N338" s="38"/>
      <c r="O338" s="38" t="str">
        <f t="shared" si="27"/>
        <v>PH.IC.CP.260106.01</v>
      </c>
      <c r="Q338" s="38" t="str">
        <f t="shared" si="28"/>
        <v>CL.IC.CP.260106.01</v>
      </c>
      <c r="AD338" s="2" t="s">
        <v>899</v>
      </c>
      <c r="AE338">
        <v>1200</v>
      </c>
    </row>
    <row r="339" spans="1:31" ht="15">
      <c r="A339" t="s">
        <v>1198</v>
      </c>
      <c r="C339" s="31" t="s">
        <v>1150</v>
      </c>
      <c r="E339" s="31" t="s">
        <v>5637</v>
      </c>
      <c r="F339" s="2" t="s">
        <v>1348</v>
      </c>
      <c r="G339" s="2" t="s">
        <v>1750</v>
      </c>
      <c r="H339" s="36" t="s">
        <v>12225</v>
      </c>
      <c r="J339" s="37" t="str">
        <f t="shared" si="29"/>
        <v>IC.CP.260107</v>
      </c>
      <c r="K339" s="36" t="s">
        <v>5637</v>
      </c>
      <c r="L339" t="str">
        <f t="shared" si="25"/>
        <v>Educate on daily activity</v>
      </c>
      <c r="M339" s="38" t="str">
        <f t="shared" si="26"/>
        <v>PI.IC.CP.260107.01</v>
      </c>
      <c r="N339" s="38"/>
      <c r="O339" s="38" t="str">
        <f t="shared" si="27"/>
        <v>PH.IC.CP.260107.01</v>
      </c>
      <c r="Q339" s="38" t="str">
        <f t="shared" si="28"/>
        <v>CL.IC.CP.260107.01</v>
      </c>
      <c r="AD339" s="2" t="s">
        <v>899</v>
      </c>
      <c r="AE339">
        <v>1200</v>
      </c>
    </row>
    <row r="340" spans="1:31" ht="15">
      <c r="A340" t="s">
        <v>1198</v>
      </c>
      <c r="C340" s="31" t="s">
        <v>1150</v>
      </c>
      <c r="E340" s="31" t="s">
        <v>5637</v>
      </c>
      <c r="F340" s="2" t="s">
        <v>1348</v>
      </c>
      <c r="G340" s="2" t="s">
        <v>1640</v>
      </c>
      <c r="H340" s="36" t="s">
        <v>11638</v>
      </c>
      <c r="J340" s="37" t="str">
        <f t="shared" si="29"/>
        <v>IC.CP.260108</v>
      </c>
      <c r="K340" s="36" t="s">
        <v>5637</v>
      </c>
      <c r="L340" t="str">
        <f t="shared" si="25"/>
        <v>Educate on stress reduction</v>
      </c>
      <c r="M340" s="38" t="str">
        <f t="shared" si="26"/>
        <v>PI.IC.CP.260108.01</v>
      </c>
      <c r="N340" s="38"/>
      <c r="O340" s="38" t="str">
        <f t="shared" si="27"/>
        <v>PH.IC.CP.260108.01</v>
      </c>
      <c r="Q340" s="38" t="str">
        <f t="shared" si="28"/>
        <v>CL.IC.CP.260108.01</v>
      </c>
      <c r="AD340" s="2" t="s">
        <v>899</v>
      </c>
      <c r="AE340">
        <v>1200</v>
      </c>
    </row>
    <row r="341" spans="1:31" ht="15">
      <c r="A341" t="s">
        <v>1198</v>
      </c>
      <c r="C341" s="31" t="s">
        <v>1150</v>
      </c>
      <c r="E341" s="31" t="s">
        <v>5637</v>
      </c>
      <c r="F341" s="2" t="s">
        <v>1348</v>
      </c>
      <c r="G341" s="2" t="s">
        <v>1641</v>
      </c>
      <c r="H341" s="36" t="s">
        <v>11639</v>
      </c>
      <c r="J341" s="37" t="str">
        <f t="shared" si="29"/>
        <v>IC.CP.260109</v>
      </c>
      <c r="K341" s="36" t="s">
        <v>5637</v>
      </c>
      <c r="L341" t="str">
        <f t="shared" si="25"/>
        <v>Educate on diet, fluid/sodium restrictions</v>
      </c>
      <c r="M341" s="38" t="str">
        <f t="shared" si="26"/>
        <v>PI.IC.CP.260109.01</v>
      </c>
      <c r="N341" s="38"/>
      <c r="O341" s="38" t="str">
        <f t="shared" si="27"/>
        <v>PH.IC.CP.260109.01</v>
      </c>
      <c r="Q341" s="38" t="str">
        <f t="shared" si="28"/>
        <v>CL.IC.CP.260109.01</v>
      </c>
      <c r="AD341" s="2" t="s">
        <v>1201</v>
      </c>
      <c r="AE341">
        <v>1200</v>
      </c>
    </row>
    <row r="342" spans="1:31" ht="15">
      <c r="A342" t="s">
        <v>2049</v>
      </c>
      <c r="C342" s="31" t="s">
        <v>6186</v>
      </c>
      <c r="E342" s="31" t="s">
        <v>12930</v>
      </c>
      <c r="F342" s="2" t="s">
        <v>1348</v>
      </c>
      <c r="G342" s="2" t="s">
        <v>1642</v>
      </c>
      <c r="H342" s="36" t="s">
        <v>11829</v>
      </c>
      <c r="J342" s="37" t="str">
        <f t="shared" si="29"/>
        <v>IC.CP.260110</v>
      </c>
      <c r="K342" s="36" t="s">
        <v>12930</v>
      </c>
      <c r="L342" t="str">
        <f t="shared" si="25"/>
        <v>Educate to notify nurse if difficulty breathing, chest pain</v>
      </c>
      <c r="M342" s="38" t="str">
        <f t="shared" si="26"/>
        <v>PI.IC.CP.260110.01</v>
      </c>
      <c r="N342" s="38"/>
      <c r="O342" s="38" t="str">
        <f t="shared" si="27"/>
        <v>PH.IC.CP.260110.01</v>
      </c>
      <c r="Q342" s="38" t="str">
        <f t="shared" si="28"/>
        <v>CL.IC.CP.260110.01</v>
      </c>
      <c r="AD342" s="2" t="s">
        <v>1201</v>
      </c>
      <c r="AE342">
        <v>1200</v>
      </c>
    </row>
    <row r="343" spans="1:31" ht="15">
      <c r="A343" t="s">
        <v>1198</v>
      </c>
      <c r="C343" s="31" t="s">
        <v>1150</v>
      </c>
      <c r="E343" s="31" t="s">
        <v>5637</v>
      </c>
      <c r="F343" s="2" t="s">
        <v>1348</v>
      </c>
      <c r="G343" s="2" t="s">
        <v>1643</v>
      </c>
      <c r="H343" s="36" t="s">
        <v>12099</v>
      </c>
      <c r="J343" s="37" t="str">
        <f t="shared" si="29"/>
        <v>IC.CP.260111</v>
      </c>
      <c r="K343" s="36" t="s">
        <v>5637</v>
      </c>
      <c r="L343" t="str">
        <f t="shared" si="25"/>
        <v>Educate on causes/contributing factors</v>
      </c>
      <c r="M343" s="38" t="str">
        <f t="shared" si="26"/>
        <v>PI.IC.CP.260111.01</v>
      </c>
      <c r="N343" s="38"/>
      <c r="O343" s="38" t="str">
        <f t="shared" si="27"/>
        <v>PH.IC.CP.260111.01</v>
      </c>
      <c r="Q343" s="38" t="str">
        <f t="shared" si="28"/>
        <v>CL.IC.CP.260111.01</v>
      </c>
      <c r="AD343" s="2" t="s">
        <v>1201</v>
      </c>
      <c r="AE343">
        <v>1200</v>
      </c>
    </row>
    <row r="344" spans="1:31" ht="15">
      <c r="A344" t="s">
        <v>2049</v>
      </c>
      <c r="C344" s="31" t="s">
        <v>6186</v>
      </c>
      <c r="E344" s="31" t="s">
        <v>12930</v>
      </c>
      <c r="F344" s="2" t="s">
        <v>1348</v>
      </c>
      <c r="G344" s="2" t="s">
        <v>1255</v>
      </c>
      <c r="H344" s="36" t="s">
        <v>12100</v>
      </c>
      <c r="J344" s="37" t="str">
        <f t="shared" si="29"/>
        <v>IC.CP.260112</v>
      </c>
      <c r="K344" s="36" t="s">
        <v>12930</v>
      </c>
      <c r="L344" t="str">
        <f t="shared" si="25"/>
        <v>Educate on symptoms of right sided failure</v>
      </c>
      <c r="M344" s="38" t="str">
        <f t="shared" si="26"/>
        <v>PI.IC.CP.260112.01</v>
      </c>
      <c r="N344" s="38"/>
      <c r="O344" s="38" t="str">
        <f t="shared" si="27"/>
        <v>PH.IC.CP.260112.01</v>
      </c>
      <c r="Q344" s="38" t="str">
        <f t="shared" si="28"/>
        <v>CL.IC.CP.260112.01</v>
      </c>
      <c r="AD344" s="2" t="s">
        <v>1201</v>
      </c>
      <c r="AE344">
        <v>1200</v>
      </c>
    </row>
    <row r="345" spans="1:31" ht="15">
      <c r="A345" t="s">
        <v>1198</v>
      </c>
      <c r="C345" s="31" t="s">
        <v>1150</v>
      </c>
      <c r="E345" s="31" t="s">
        <v>5637</v>
      </c>
      <c r="F345" s="2" t="s">
        <v>1348</v>
      </c>
      <c r="G345" s="2" t="s">
        <v>1215</v>
      </c>
      <c r="H345" s="36" t="s">
        <v>12101</v>
      </c>
      <c r="J345" s="37" t="str">
        <f t="shared" si="29"/>
        <v>IC.CP.260113</v>
      </c>
      <c r="K345" s="36" t="s">
        <v>5637</v>
      </c>
      <c r="L345" t="str">
        <f t="shared" si="25"/>
        <v>Educate on symptoms of left sided failure</v>
      </c>
      <c r="M345" s="38" t="str">
        <f t="shared" si="26"/>
        <v>PI.IC.CP.260113.01</v>
      </c>
      <c r="N345" s="38"/>
      <c r="O345" s="38" t="str">
        <f t="shared" si="27"/>
        <v>PH.IC.CP.260113.01</v>
      </c>
      <c r="Q345" s="38" t="str">
        <f t="shared" si="28"/>
        <v>CL.IC.CP.260113.01</v>
      </c>
      <c r="AD345" s="2" t="s">
        <v>1201</v>
      </c>
      <c r="AE345">
        <v>1200</v>
      </c>
    </row>
    <row r="346" spans="1:31" ht="15">
      <c r="A346" t="s">
        <v>1198</v>
      </c>
      <c r="C346" s="31" t="s">
        <v>1150</v>
      </c>
      <c r="E346" s="31" t="s">
        <v>5637</v>
      </c>
      <c r="F346" s="2" t="s">
        <v>1348</v>
      </c>
      <c r="G346" s="2" t="s">
        <v>13281</v>
      </c>
      <c r="H346" s="36" t="s">
        <v>12102</v>
      </c>
      <c r="J346" s="37" t="str">
        <f t="shared" si="29"/>
        <v>IC.CP.260114</v>
      </c>
      <c r="K346" s="36" t="s">
        <v>5637</v>
      </c>
      <c r="L346" t="str">
        <f t="shared" si="25"/>
        <v>Problem: Congestive Heart Failure Other:</v>
      </c>
      <c r="M346" s="38" t="str">
        <f t="shared" si="26"/>
        <v>PI.IC.CP.260114.01</v>
      </c>
      <c r="N346" s="38"/>
      <c r="O346" s="38" t="str">
        <f t="shared" si="27"/>
        <v>PH.IC.CP.260114.01</v>
      </c>
      <c r="Q346" s="38" t="str">
        <f t="shared" si="28"/>
        <v>CL.IC.CP.260114.01</v>
      </c>
      <c r="AD346" s="2" t="s">
        <v>1201</v>
      </c>
      <c r="AE346">
        <v>1200</v>
      </c>
    </row>
    <row r="347" spans="1:31" ht="15">
      <c r="A347" t="s">
        <v>1198</v>
      </c>
      <c r="C347" s="31" t="s">
        <v>1150</v>
      </c>
      <c r="D347" t="s">
        <v>1224</v>
      </c>
      <c r="E347" s="31" t="s">
        <v>971</v>
      </c>
      <c r="F347" s="2" t="s">
        <v>1224</v>
      </c>
      <c r="G347" s="2" t="s">
        <v>1540</v>
      </c>
      <c r="H347" s="36" t="s">
        <v>11848</v>
      </c>
      <c r="J347" s="37" t="str">
        <f t="shared" si="29"/>
        <v>IC.CP.260201</v>
      </c>
      <c r="K347" s="36" t="s">
        <v>5637</v>
      </c>
      <c r="L347" t="str">
        <f t="shared" si="25"/>
        <v>Prevention/minimization of symptoms</v>
      </c>
      <c r="M347" s="38" t="str">
        <f t="shared" si="26"/>
        <v>PI.IC.CP.260201.01</v>
      </c>
      <c r="N347" s="38"/>
      <c r="O347" s="38" t="str">
        <f t="shared" si="27"/>
        <v>PH.IC.CP.260201.01</v>
      </c>
      <c r="Q347" s="38" t="str">
        <f t="shared" si="28"/>
        <v>CL.IC.CP.260201.01</v>
      </c>
      <c r="AD347" s="2" t="s">
        <v>1201</v>
      </c>
      <c r="AE347">
        <v>1200</v>
      </c>
    </row>
    <row r="348" spans="1:31" ht="15">
      <c r="A348" t="s">
        <v>1198</v>
      </c>
      <c r="C348" s="31" t="s">
        <v>1150</v>
      </c>
      <c r="E348" s="31" t="s">
        <v>971</v>
      </c>
      <c r="F348" s="2" t="s">
        <v>1224</v>
      </c>
      <c r="G348" s="2" t="s">
        <v>13282</v>
      </c>
      <c r="H348" s="36" t="s">
        <v>12030</v>
      </c>
      <c r="J348" s="37" t="str">
        <f t="shared" si="29"/>
        <v>IC.CP.260202</v>
      </c>
      <c r="K348" s="36" t="s">
        <v>5637</v>
      </c>
      <c r="L348" t="str">
        <f t="shared" si="25"/>
        <v>Outcome: Congestive Heart Failure Other:</v>
      </c>
      <c r="M348" s="38" t="str">
        <f t="shared" si="26"/>
        <v>PI.IC.CP.260202.01</v>
      </c>
      <c r="N348" s="38"/>
      <c r="O348" s="38" t="str">
        <f t="shared" si="27"/>
        <v>PH.IC.CP.260202.01</v>
      </c>
      <c r="Q348" s="38" t="str">
        <f t="shared" si="28"/>
        <v>CL.IC.CP.260202.01</v>
      </c>
      <c r="AD348" s="2" t="s">
        <v>1201</v>
      </c>
      <c r="AE348">
        <v>1200</v>
      </c>
    </row>
    <row r="349" spans="1:31" ht="15">
      <c r="A349" t="s">
        <v>2049</v>
      </c>
      <c r="B349" t="s">
        <v>902</v>
      </c>
      <c r="C349" s="31" t="s">
        <v>1771</v>
      </c>
      <c r="D349" t="s">
        <v>1349</v>
      </c>
      <c r="E349" s="31" t="s">
        <v>12930</v>
      </c>
      <c r="F349" s="2" t="s">
        <v>1349</v>
      </c>
      <c r="G349" s="2" t="s">
        <v>1541</v>
      </c>
      <c r="H349" s="36" t="s">
        <v>11848</v>
      </c>
      <c r="J349" s="37" t="str">
        <f t="shared" si="29"/>
        <v>IC.CP.270101</v>
      </c>
      <c r="K349" s="36" t="s">
        <v>12930</v>
      </c>
      <c r="L349" t="str">
        <f t="shared" si="25"/>
        <v>Administer laxatives/stool softeners</v>
      </c>
      <c r="M349" s="38" t="str">
        <f t="shared" si="26"/>
        <v>PI.IC.CP.270101.01</v>
      </c>
      <c r="N349" s="38"/>
      <c r="O349" s="38" t="str">
        <f t="shared" si="27"/>
        <v>PH.IC.CP.270101.01</v>
      </c>
      <c r="Q349" s="38" t="str">
        <f t="shared" si="28"/>
        <v>CL.IC.CP.270101.01</v>
      </c>
      <c r="AD349" s="2" t="s">
        <v>1201</v>
      </c>
      <c r="AE349">
        <v>1200</v>
      </c>
    </row>
    <row r="350" spans="1:31" ht="15">
      <c r="A350" t="s">
        <v>1198</v>
      </c>
      <c r="C350" s="31" t="s">
        <v>1151</v>
      </c>
      <c r="E350" s="31" t="s">
        <v>5637</v>
      </c>
      <c r="F350" s="2" t="s">
        <v>1349</v>
      </c>
      <c r="G350" s="2" t="s">
        <v>1542</v>
      </c>
      <c r="H350" s="36" t="s">
        <v>12030</v>
      </c>
      <c r="J350" s="37" t="str">
        <f t="shared" si="29"/>
        <v>IC.CP.270102</v>
      </c>
      <c r="K350" s="36" t="s">
        <v>5637</v>
      </c>
      <c r="L350" t="str">
        <f t="shared" si="25"/>
        <v>Encourage food high in fiber</v>
      </c>
      <c r="M350" s="38" t="str">
        <f t="shared" si="26"/>
        <v>PI.IC.CP.270102.01</v>
      </c>
      <c r="N350" s="38"/>
      <c r="O350" s="38" t="str">
        <f t="shared" si="27"/>
        <v>PH.IC.CP.270102.01</v>
      </c>
      <c r="Q350" s="38" t="str">
        <f t="shared" si="28"/>
        <v>CL.IC.CP.270102.01</v>
      </c>
      <c r="AD350" s="2" t="s">
        <v>1201</v>
      </c>
      <c r="AE350">
        <v>1200</v>
      </c>
    </row>
    <row r="351" spans="1:31" ht="15">
      <c r="A351" t="s">
        <v>1198</v>
      </c>
      <c r="C351" s="31" t="s">
        <v>1151</v>
      </c>
      <c r="E351" s="31" t="s">
        <v>5637</v>
      </c>
      <c r="F351" s="2" t="s">
        <v>1349</v>
      </c>
      <c r="G351" s="2" t="s">
        <v>1543</v>
      </c>
      <c r="H351" s="36" t="s">
        <v>12032</v>
      </c>
      <c r="J351" s="37" t="str">
        <f t="shared" si="29"/>
        <v>IC.CP.270103</v>
      </c>
      <c r="K351" s="36" t="s">
        <v>5637</v>
      </c>
      <c r="L351" t="str">
        <f t="shared" si="25"/>
        <v>Assess for abdominal distention/pain</v>
      </c>
      <c r="M351" s="38" t="str">
        <f t="shared" si="26"/>
        <v>PI.IC.CP.270103.01</v>
      </c>
      <c r="N351" s="38"/>
      <c r="O351" s="38" t="str">
        <f t="shared" si="27"/>
        <v>PH.IC.CP.270103.01</v>
      </c>
      <c r="Q351" s="38" t="str">
        <f t="shared" si="28"/>
        <v>CL.IC.CP.270103.01</v>
      </c>
      <c r="AD351" s="2" t="s">
        <v>1201</v>
      </c>
      <c r="AE351">
        <v>1200</v>
      </c>
    </row>
    <row r="352" spans="1:31" ht="15">
      <c r="A352" t="s">
        <v>1198</v>
      </c>
      <c r="C352" s="31" t="s">
        <v>1151</v>
      </c>
      <c r="E352" s="31" t="s">
        <v>5637</v>
      </c>
      <c r="F352" s="2" t="s">
        <v>1349</v>
      </c>
      <c r="G352" s="2" t="s">
        <v>1448</v>
      </c>
      <c r="H352" s="36" t="s">
        <v>12028</v>
      </c>
      <c r="J352" s="37" t="str">
        <f t="shared" si="29"/>
        <v>IC.CP.270104</v>
      </c>
      <c r="K352" s="36" t="s">
        <v>5637</v>
      </c>
      <c r="L352" t="str">
        <f t="shared" si="25"/>
        <v>Encourage adequate fluids</v>
      </c>
      <c r="M352" s="38" t="str">
        <f t="shared" si="26"/>
        <v>PI.IC.CP.270104.01</v>
      </c>
      <c r="N352" s="38"/>
      <c r="O352" s="38" t="str">
        <f t="shared" si="27"/>
        <v>PH.IC.CP.270104.01</v>
      </c>
      <c r="Q352" s="38" t="str">
        <f t="shared" si="28"/>
        <v>CL.IC.CP.270104.01</v>
      </c>
      <c r="AD352" s="2" t="s">
        <v>1201</v>
      </c>
      <c r="AE352">
        <v>1200</v>
      </c>
    </row>
    <row r="353" spans="1:31" ht="15">
      <c r="A353" t="s">
        <v>2049</v>
      </c>
      <c r="C353" s="31" t="s">
        <v>1771</v>
      </c>
      <c r="E353" s="31" t="s">
        <v>12930</v>
      </c>
      <c r="F353" s="2" t="s">
        <v>1349</v>
      </c>
      <c r="G353" s="2" t="s">
        <v>1449</v>
      </c>
      <c r="H353" s="36" t="s">
        <v>12210</v>
      </c>
      <c r="J353" s="37" t="str">
        <f t="shared" si="29"/>
        <v>IC.CP.270105</v>
      </c>
      <c r="K353" s="36" t="s">
        <v>12930</v>
      </c>
      <c r="L353" t="str">
        <f t="shared" si="25"/>
        <v>Encourage ambulation/exercise</v>
      </c>
      <c r="M353" s="38" t="str">
        <f t="shared" si="26"/>
        <v>PI.IC.CP.270105.01</v>
      </c>
      <c r="N353" s="38"/>
      <c r="O353" s="38" t="str">
        <f t="shared" si="27"/>
        <v>PH.IC.CP.270105.01</v>
      </c>
      <c r="Q353" s="38" t="str">
        <f t="shared" si="28"/>
        <v>CL.IC.CP.270105.01</v>
      </c>
      <c r="AD353" s="2" t="s">
        <v>1201</v>
      </c>
      <c r="AE353">
        <v>1200</v>
      </c>
    </row>
    <row r="354" spans="1:31" ht="15">
      <c r="A354" t="s">
        <v>1198</v>
      </c>
      <c r="C354" s="31" t="s">
        <v>1151</v>
      </c>
      <c r="E354" s="31" t="s">
        <v>5637</v>
      </c>
      <c r="F354" s="2" t="s">
        <v>1349</v>
      </c>
      <c r="G354" s="2" t="s">
        <v>13283</v>
      </c>
      <c r="H354" s="36" t="s">
        <v>12212</v>
      </c>
      <c r="J354" s="37" t="str">
        <f t="shared" si="29"/>
        <v>IC.CP.270106</v>
      </c>
      <c r="K354" s="36" t="s">
        <v>5637</v>
      </c>
      <c r="L354" t="str">
        <f t="shared" si="25"/>
        <v>Problem: Constipation Other:</v>
      </c>
      <c r="M354" s="38" t="str">
        <f t="shared" si="26"/>
        <v>PI.IC.CP.270106.01</v>
      </c>
      <c r="N354" s="38"/>
      <c r="O354" s="38" t="str">
        <f t="shared" si="27"/>
        <v>PH.IC.CP.270106.01</v>
      </c>
      <c r="Q354" s="38" t="str">
        <f t="shared" si="28"/>
        <v>CL.IC.CP.270106.01</v>
      </c>
      <c r="AD354" s="2" t="s">
        <v>1201</v>
      </c>
      <c r="AE354">
        <v>1200</v>
      </c>
    </row>
    <row r="355" spans="1:31" ht="15">
      <c r="A355" t="s">
        <v>903</v>
      </c>
      <c r="C355" s="31" t="s">
        <v>904</v>
      </c>
      <c r="D355" t="s">
        <v>1225</v>
      </c>
      <c r="E355" s="31" t="s">
        <v>905</v>
      </c>
      <c r="F355" s="2" t="s">
        <v>1225</v>
      </c>
      <c r="G355" s="2" t="s">
        <v>1450</v>
      </c>
      <c r="H355" s="36" t="s">
        <v>11848</v>
      </c>
      <c r="J355" s="37" t="str">
        <f t="shared" si="29"/>
        <v>IC.CP.270201</v>
      </c>
      <c r="K355" s="36" t="s">
        <v>906</v>
      </c>
      <c r="L355" t="str">
        <f t="shared" si="25"/>
        <v>Prevention/alleviation of constipation</v>
      </c>
      <c r="M355" s="38" t="str">
        <f t="shared" si="26"/>
        <v>PI.IC.CP.270201.01</v>
      </c>
      <c r="N355" s="38"/>
      <c r="O355" s="38" t="str">
        <f t="shared" si="27"/>
        <v>PH.IC.CP.270201.01</v>
      </c>
      <c r="Q355" s="38" t="str">
        <f t="shared" si="28"/>
        <v>CL.IC.CP.270201.01</v>
      </c>
      <c r="AD355" s="2" t="s">
        <v>907</v>
      </c>
      <c r="AE355">
        <v>1200</v>
      </c>
    </row>
    <row r="356" spans="1:31" ht="15">
      <c r="A356" t="s">
        <v>2049</v>
      </c>
      <c r="C356" s="31" t="s">
        <v>1771</v>
      </c>
      <c r="E356" s="31" t="s">
        <v>12931</v>
      </c>
      <c r="F356" s="2" t="s">
        <v>1225</v>
      </c>
      <c r="G356" s="2" t="s">
        <v>13284</v>
      </c>
      <c r="H356" s="36" t="s">
        <v>12030</v>
      </c>
      <c r="J356" s="37" t="str">
        <f t="shared" si="29"/>
        <v>IC.CP.270202</v>
      </c>
      <c r="K356" s="36" t="s">
        <v>12930</v>
      </c>
      <c r="L356" t="str">
        <f t="shared" si="25"/>
        <v>Outcome: Constipation Other:</v>
      </c>
      <c r="M356" s="38" t="str">
        <f t="shared" si="26"/>
        <v>PI.IC.CP.270202.01</v>
      </c>
      <c r="N356" s="38"/>
      <c r="O356" s="38" t="str">
        <f t="shared" si="27"/>
        <v>PH.IC.CP.270202.01</v>
      </c>
      <c r="Q356" s="38" t="str">
        <f t="shared" si="28"/>
        <v>CL.IC.CP.270202.01</v>
      </c>
      <c r="AD356" s="2" t="s">
        <v>907</v>
      </c>
      <c r="AE356">
        <v>1200</v>
      </c>
    </row>
    <row r="357" spans="1:31" ht="15">
      <c r="A357" t="s">
        <v>1198</v>
      </c>
      <c r="B357" t="s">
        <v>908</v>
      </c>
      <c r="C357" s="31" t="s">
        <v>1152</v>
      </c>
      <c r="D357" t="s">
        <v>1350</v>
      </c>
      <c r="E357" s="31" t="s">
        <v>5637</v>
      </c>
      <c r="F357" s="2" t="s">
        <v>1350</v>
      </c>
      <c r="G357" s="2" t="s">
        <v>1451</v>
      </c>
      <c r="H357" s="36" t="s">
        <v>11848</v>
      </c>
      <c r="J357" s="37" t="str">
        <f t="shared" si="29"/>
        <v>IC.CP.280101</v>
      </c>
      <c r="K357" s="36" t="s">
        <v>5637</v>
      </c>
      <c r="L357" t="str">
        <f t="shared" si="25"/>
        <v>Monitor for S/S of DTs</v>
      </c>
      <c r="M357" s="38" t="str">
        <f t="shared" si="26"/>
        <v>PI.IC.CP.280101.01</v>
      </c>
      <c r="N357" s="38"/>
      <c r="O357" s="38" t="str">
        <f t="shared" si="27"/>
        <v>PH.IC.CP.280101.01</v>
      </c>
      <c r="Q357" s="38" t="str">
        <f t="shared" si="28"/>
        <v>CL.IC.CP.280101.01</v>
      </c>
      <c r="AD357" s="2" t="s">
        <v>907</v>
      </c>
      <c r="AE357">
        <v>1200</v>
      </c>
    </row>
    <row r="358" spans="1:31" ht="15">
      <c r="A358" t="s">
        <v>1198</v>
      </c>
      <c r="C358" s="31" t="s">
        <v>1152</v>
      </c>
      <c r="E358" s="31" t="s">
        <v>5637</v>
      </c>
      <c r="F358" s="2" t="s">
        <v>1350</v>
      </c>
      <c r="G358" s="2" t="s">
        <v>13285</v>
      </c>
      <c r="H358" s="36" t="s">
        <v>12030</v>
      </c>
      <c r="J358" s="37" t="str">
        <f t="shared" si="29"/>
        <v>IC.CP.280102</v>
      </c>
      <c r="K358" s="36" t="s">
        <v>5637</v>
      </c>
      <c r="L358" t="str">
        <f t="shared" si="25"/>
        <v>Establish relationship w/Pt</v>
      </c>
      <c r="M358" s="38" t="str">
        <f t="shared" si="26"/>
        <v>PI.IC.CP.280102.01</v>
      </c>
      <c r="N358" s="38"/>
      <c r="O358" s="38" t="str">
        <f t="shared" si="27"/>
        <v>PH.IC.CP.280102.01</v>
      </c>
      <c r="Q358" s="38" t="str">
        <f t="shared" si="28"/>
        <v>CL.IC.CP.280102.01</v>
      </c>
      <c r="AD358" s="2" t="s">
        <v>907</v>
      </c>
      <c r="AE358">
        <v>1200</v>
      </c>
    </row>
    <row r="359" spans="1:31" ht="15">
      <c r="A359" t="s">
        <v>1198</v>
      </c>
      <c r="C359" s="31" t="s">
        <v>1152</v>
      </c>
      <c r="E359" s="31" t="s">
        <v>5637</v>
      </c>
      <c r="F359" s="2" t="s">
        <v>1350</v>
      </c>
      <c r="G359" s="2" t="s">
        <v>1452</v>
      </c>
      <c r="H359" s="36" t="s">
        <v>12032</v>
      </c>
      <c r="J359" s="37" t="str">
        <f t="shared" si="29"/>
        <v>IC.CP.280103</v>
      </c>
      <c r="K359" s="36" t="s">
        <v>5637</v>
      </c>
      <c r="L359" t="str">
        <f t="shared" si="25"/>
        <v>Set limits on behavior</v>
      </c>
      <c r="M359" s="38" t="str">
        <f t="shared" si="26"/>
        <v>PI.IC.CP.280103.01</v>
      </c>
      <c r="N359" s="38"/>
      <c r="O359" s="38" t="str">
        <f t="shared" si="27"/>
        <v>PH.IC.CP.280103.01</v>
      </c>
      <c r="Q359" s="38" t="str">
        <f t="shared" si="28"/>
        <v>CL.IC.CP.280103.01</v>
      </c>
      <c r="AD359" s="2" t="s">
        <v>907</v>
      </c>
      <c r="AE359">
        <v>1200</v>
      </c>
    </row>
    <row r="360" spans="1:31" ht="15">
      <c r="A360" t="s">
        <v>1198</v>
      </c>
      <c r="C360" s="31" t="s">
        <v>1152</v>
      </c>
      <c r="E360" s="31" t="s">
        <v>5637</v>
      </c>
      <c r="F360" s="2" t="s">
        <v>1350</v>
      </c>
      <c r="G360" s="2" t="s">
        <v>13286</v>
      </c>
      <c r="H360" s="36" t="s">
        <v>12028</v>
      </c>
      <c r="J360" s="37" t="str">
        <f t="shared" si="29"/>
        <v>IC.CP.280104</v>
      </c>
      <c r="K360" s="36" t="s">
        <v>5637</v>
      </c>
      <c r="L360" t="str">
        <f t="shared" si="25"/>
        <v>Problem: Alcohol/Substance Withdraw Other:</v>
      </c>
      <c r="M360" s="38" t="str">
        <f t="shared" si="26"/>
        <v>PI.IC.CP.280104.01</v>
      </c>
      <c r="N360" s="38"/>
      <c r="O360" s="38" t="str">
        <f t="shared" si="27"/>
        <v>PH.IC.CP.280104.01</v>
      </c>
      <c r="Q360" s="38" t="str">
        <f t="shared" si="28"/>
        <v>CL.IC.CP.280104.01</v>
      </c>
      <c r="AD360" s="2" t="s">
        <v>907</v>
      </c>
      <c r="AE360">
        <v>1200</v>
      </c>
    </row>
    <row r="361" spans="1:31" ht="15">
      <c r="A361" t="s">
        <v>1198</v>
      </c>
      <c r="C361" s="31" t="s">
        <v>1152</v>
      </c>
      <c r="D361" t="s">
        <v>1226</v>
      </c>
      <c r="E361" s="31" t="s">
        <v>971</v>
      </c>
      <c r="F361" s="2" t="s">
        <v>1226</v>
      </c>
      <c r="G361" s="2" t="s">
        <v>1453</v>
      </c>
      <c r="H361" s="36" t="s">
        <v>11848</v>
      </c>
      <c r="J361" s="37" t="str">
        <f t="shared" si="29"/>
        <v>IC.CP.280201</v>
      </c>
      <c r="K361" s="36" t="s">
        <v>5637</v>
      </c>
      <c r="L361" t="str">
        <f t="shared" si="25"/>
        <v>Behavior appropriate</v>
      </c>
      <c r="M361" s="38" t="str">
        <f t="shared" si="26"/>
        <v>PI.IC.CP.280201.01</v>
      </c>
      <c r="N361" s="38"/>
      <c r="O361" s="38" t="str">
        <f t="shared" si="27"/>
        <v>PH.IC.CP.280201.01</v>
      </c>
      <c r="Q361" s="38" t="str">
        <f t="shared" si="28"/>
        <v>CL.IC.CP.280201.01</v>
      </c>
      <c r="AD361" s="2" t="s">
        <v>907</v>
      </c>
      <c r="AE361">
        <v>1200</v>
      </c>
    </row>
    <row r="362" spans="1:31" ht="15">
      <c r="A362" t="s">
        <v>1198</v>
      </c>
      <c r="C362" s="31" t="s">
        <v>1152</v>
      </c>
      <c r="E362" s="31" t="s">
        <v>971</v>
      </c>
      <c r="F362" s="2" t="s">
        <v>1226</v>
      </c>
      <c r="G362" s="2" t="s">
        <v>1454</v>
      </c>
      <c r="H362" s="36" t="s">
        <v>12030</v>
      </c>
      <c r="J362" s="37" t="str">
        <f t="shared" si="29"/>
        <v>IC.CP.280202</v>
      </c>
      <c r="K362" s="36" t="s">
        <v>5637</v>
      </c>
      <c r="L362" t="str">
        <f t="shared" si="25"/>
        <v>Pt coping w/illness &amp; DTs</v>
      </c>
      <c r="M362" s="38" t="str">
        <f t="shared" si="26"/>
        <v>PI.IC.CP.280202.01</v>
      </c>
      <c r="N362" s="38"/>
      <c r="O362" s="38" t="str">
        <f t="shared" si="27"/>
        <v>PH.IC.CP.280202.01</v>
      </c>
      <c r="Q362" s="38" t="str">
        <f t="shared" si="28"/>
        <v>CL.IC.CP.280202.01</v>
      </c>
      <c r="AD362" s="2" t="s">
        <v>907</v>
      </c>
      <c r="AE362">
        <v>1200</v>
      </c>
    </row>
    <row r="363" spans="1:31" ht="15">
      <c r="A363" t="s">
        <v>1198</v>
      </c>
      <c r="C363" s="31" t="s">
        <v>1152</v>
      </c>
      <c r="E363" s="31" t="s">
        <v>971</v>
      </c>
      <c r="F363" s="2" t="s">
        <v>1226</v>
      </c>
      <c r="G363" s="2" t="s">
        <v>1455</v>
      </c>
      <c r="H363" s="36" t="s">
        <v>12032</v>
      </c>
      <c r="J363" s="37" t="str">
        <f t="shared" si="29"/>
        <v>IC.CP.280203</v>
      </c>
      <c r="K363" s="36" t="s">
        <v>5637</v>
      </c>
      <c r="L363" t="str">
        <f t="shared" si="25"/>
        <v>Pt verbalizes coping skills</v>
      </c>
      <c r="M363" s="38" t="str">
        <f t="shared" si="26"/>
        <v>PI.IC.CP.280203.01</v>
      </c>
      <c r="N363" s="38"/>
      <c r="O363" s="38" t="str">
        <f t="shared" si="27"/>
        <v>PH.IC.CP.280203.01</v>
      </c>
      <c r="Q363" s="38" t="str">
        <f t="shared" si="28"/>
        <v>CL.IC.CP.280203.01</v>
      </c>
      <c r="AD363" s="2" t="s">
        <v>907</v>
      </c>
      <c r="AE363">
        <v>1200</v>
      </c>
    </row>
    <row r="364" spans="1:31" ht="15">
      <c r="A364" t="s">
        <v>1198</v>
      </c>
      <c r="C364" s="31" t="s">
        <v>1152</v>
      </c>
      <c r="E364" s="31" t="s">
        <v>971</v>
      </c>
      <c r="F364" s="2" t="s">
        <v>1226</v>
      </c>
      <c r="G364" s="2" t="s">
        <v>13287</v>
      </c>
      <c r="H364" s="36" t="s">
        <v>12028</v>
      </c>
      <c r="J364" s="37" t="str">
        <f t="shared" si="29"/>
        <v>IC.CP.280204</v>
      </c>
      <c r="K364" s="36" t="s">
        <v>5637</v>
      </c>
      <c r="L364" t="str">
        <f t="shared" si="25"/>
        <v>Outcome: Alcohol/Substance Withdraw Other:</v>
      </c>
      <c r="M364" s="38" t="str">
        <f t="shared" si="26"/>
        <v>PI.IC.CP.280204.01</v>
      </c>
      <c r="N364" s="38"/>
      <c r="O364" s="38" t="str">
        <f t="shared" si="27"/>
        <v>PH.IC.CP.280204.01</v>
      </c>
      <c r="Q364" s="38" t="str">
        <f t="shared" si="28"/>
        <v>CL.IC.CP.280204.01</v>
      </c>
      <c r="AD364" s="2" t="s">
        <v>907</v>
      </c>
      <c r="AE364">
        <v>1200</v>
      </c>
    </row>
    <row r="365" spans="1:31" ht="15">
      <c r="A365" t="s">
        <v>1198</v>
      </c>
      <c r="B365" t="s">
        <v>909</v>
      </c>
      <c r="C365" s="31" t="s">
        <v>1153</v>
      </c>
      <c r="D365" t="s">
        <v>1351</v>
      </c>
      <c r="E365" s="31" t="s">
        <v>5637</v>
      </c>
      <c r="F365" s="2" t="s">
        <v>1351</v>
      </c>
      <c r="G365" s="2" t="s">
        <v>1456</v>
      </c>
      <c r="H365" s="36" t="s">
        <v>11848</v>
      </c>
      <c r="J365" s="37" t="str">
        <f t="shared" si="29"/>
        <v>IC.CP.290101</v>
      </c>
      <c r="K365" s="36" t="s">
        <v>5637</v>
      </c>
      <c r="L365" t="str">
        <f t="shared" si="25"/>
        <v>Ambulation consistent with provider orders</v>
      </c>
      <c r="M365" s="38" t="str">
        <f t="shared" si="26"/>
        <v>PI.IC.CP.290101.01</v>
      </c>
      <c r="N365" s="38"/>
      <c r="O365" s="38" t="str">
        <f t="shared" si="27"/>
        <v>PH.IC.CP.290101.01</v>
      </c>
      <c r="Q365" s="38" t="str">
        <f t="shared" si="28"/>
        <v>CL.IC.CP.290101.01</v>
      </c>
      <c r="AD365" s="2" t="s">
        <v>907</v>
      </c>
      <c r="AE365">
        <v>1200</v>
      </c>
    </row>
    <row r="366" spans="1:31" ht="15">
      <c r="A366" t="s">
        <v>1198</v>
      </c>
      <c r="C366" s="31" t="s">
        <v>1153</v>
      </c>
      <c r="E366" s="31" t="s">
        <v>5637</v>
      </c>
      <c r="F366" s="2" t="s">
        <v>1351</v>
      </c>
      <c r="G366" s="2" t="s">
        <v>1457</v>
      </c>
      <c r="H366" s="36" t="s">
        <v>12030</v>
      </c>
      <c r="J366" s="37" t="str">
        <f t="shared" si="29"/>
        <v>IC.CP.290102</v>
      </c>
      <c r="K366" s="36" t="s">
        <v>5637</v>
      </c>
      <c r="L366" t="str">
        <f t="shared" si="25"/>
        <v>Elastic compression stockings as ordered</v>
      </c>
      <c r="M366" s="38" t="str">
        <f t="shared" si="26"/>
        <v>PI.IC.CP.290102.01</v>
      </c>
      <c r="N366" s="38"/>
      <c r="O366" s="38" t="str">
        <f t="shared" si="27"/>
        <v>PH.IC.CP.290102.01</v>
      </c>
      <c r="Q366" s="38" t="str">
        <f t="shared" si="28"/>
        <v>CL.IC.CP.290102.01</v>
      </c>
      <c r="AD366" s="2" t="s">
        <v>907</v>
      </c>
      <c r="AE366">
        <v>1200</v>
      </c>
    </row>
    <row r="367" spans="1:31" ht="15">
      <c r="A367" t="s">
        <v>1198</v>
      </c>
      <c r="C367" s="31" t="s">
        <v>1153</v>
      </c>
      <c r="E367" s="31" t="s">
        <v>5637</v>
      </c>
      <c r="F367" s="2" t="s">
        <v>1351</v>
      </c>
      <c r="G367" s="2" t="s">
        <v>1458</v>
      </c>
      <c r="H367" s="36" t="s">
        <v>12032</v>
      </c>
      <c r="J367" s="37" t="str">
        <f t="shared" si="29"/>
        <v>IC.CP.290103</v>
      </c>
      <c r="K367" s="36" t="s">
        <v>5637</v>
      </c>
      <c r="L367" t="str">
        <f t="shared" si="25"/>
        <v>Intermittent compression devices as ordered</v>
      </c>
      <c r="M367" s="38" t="str">
        <f t="shared" si="26"/>
        <v>PI.IC.CP.290103.01</v>
      </c>
      <c r="N367" s="38"/>
      <c r="O367" s="38" t="str">
        <f t="shared" si="27"/>
        <v>PH.IC.CP.290103.01</v>
      </c>
      <c r="Q367" s="38" t="str">
        <f t="shared" si="28"/>
        <v>CL.IC.CP.290103.01</v>
      </c>
      <c r="AD367" s="2" t="s">
        <v>907</v>
      </c>
      <c r="AE367">
        <v>1200</v>
      </c>
    </row>
    <row r="368" spans="1:31" ht="15">
      <c r="A368" t="s">
        <v>1198</v>
      </c>
      <c r="C368" s="31" t="s">
        <v>1153</v>
      </c>
      <c r="E368" s="31" t="s">
        <v>5637</v>
      </c>
      <c r="F368" s="2" t="s">
        <v>1351</v>
      </c>
      <c r="G368" s="2" t="s">
        <v>1459</v>
      </c>
      <c r="H368" s="36" t="s">
        <v>12028</v>
      </c>
      <c r="J368" s="37" t="str">
        <f t="shared" si="29"/>
        <v>IC.CP.290104</v>
      </c>
      <c r="K368" s="36" t="s">
        <v>5637</v>
      </c>
      <c r="L368" t="str">
        <f t="shared" si="25"/>
        <v>Assess for pain, respiration changes</v>
      </c>
      <c r="M368" s="38" t="str">
        <f t="shared" si="26"/>
        <v>PI.IC.CP.290104.01</v>
      </c>
      <c r="N368" s="38"/>
      <c r="O368" s="38" t="str">
        <f t="shared" si="27"/>
        <v>PH.IC.CP.290104.01</v>
      </c>
      <c r="Q368" s="38" t="str">
        <f t="shared" si="28"/>
        <v>CL.IC.CP.290104.01</v>
      </c>
      <c r="AD368" s="2" t="s">
        <v>907</v>
      </c>
      <c r="AE368">
        <v>1200</v>
      </c>
    </row>
    <row r="369" spans="1:31" ht="15">
      <c r="A369" t="s">
        <v>1198</v>
      </c>
      <c r="C369" s="31" t="s">
        <v>1153</v>
      </c>
      <c r="E369" s="31" t="s">
        <v>5637</v>
      </c>
      <c r="F369" s="2" t="s">
        <v>1351</v>
      </c>
      <c r="G369" s="2" t="s">
        <v>13185</v>
      </c>
      <c r="H369" s="36" t="s">
        <v>12210</v>
      </c>
      <c r="J369" s="37" t="str">
        <f t="shared" si="29"/>
        <v>IC.CP.290105</v>
      </c>
      <c r="K369" s="36" t="s">
        <v>5637</v>
      </c>
      <c r="L369" t="str">
        <f t="shared" si="25"/>
        <v>Problem: DVT (Actual) Other:</v>
      </c>
      <c r="M369" s="38" t="str">
        <f t="shared" si="26"/>
        <v>PI.IC.CP.290105.01</v>
      </c>
      <c r="N369" s="38"/>
      <c r="O369" s="38" t="str">
        <f t="shared" si="27"/>
        <v>PH.IC.CP.290105.01</v>
      </c>
      <c r="Q369" s="38" t="str">
        <f t="shared" si="28"/>
        <v>CL.IC.CP.290105.01</v>
      </c>
      <c r="AD369" s="2" t="s">
        <v>907</v>
      </c>
      <c r="AE369">
        <v>1200</v>
      </c>
    </row>
    <row r="370" spans="1:31" ht="15">
      <c r="A370" t="s">
        <v>1198</v>
      </c>
      <c r="C370" s="31" t="s">
        <v>1153</v>
      </c>
      <c r="D370" t="s">
        <v>1227</v>
      </c>
      <c r="E370" s="31" t="s">
        <v>971</v>
      </c>
      <c r="F370" s="2" t="s">
        <v>1227</v>
      </c>
      <c r="G370" s="2" t="s">
        <v>1460</v>
      </c>
      <c r="H370" s="36" t="s">
        <v>11848</v>
      </c>
      <c r="J370" s="37" t="str">
        <f t="shared" si="29"/>
        <v>IC.CP.290201</v>
      </c>
      <c r="K370" s="36" t="s">
        <v>5637</v>
      </c>
      <c r="L370" t="str">
        <f t="shared" si="25"/>
        <v>Limit complications of DVT</v>
      </c>
      <c r="M370" s="38" t="str">
        <f t="shared" si="26"/>
        <v>PI.IC.CP.290201.01</v>
      </c>
      <c r="N370" s="38"/>
      <c r="O370" s="38" t="str">
        <f t="shared" si="27"/>
        <v>PH.IC.CP.290201.01</v>
      </c>
      <c r="Q370" s="38" t="str">
        <f t="shared" si="28"/>
        <v>CL.IC.CP.290201.01</v>
      </c>
      <c r="AD370" s="2" t="s">
        <v>907</v>
      </c>
      <c r="AE370">
        <v>1200</v>
      </c>
    </row>
    <row r="371" spans="1:31" ht="15">
      <c r="A371" t="s">
        <v>1198</v>
      </c>
      <c r="C371" s="31" t="s">
        <v>1153</v>
      </c>
      <c r="E371" s="31" t="s">
        <v>971</v>
      </c>
      <c r="F371" s="2" t="s">
        <v>1227</v>
      </c>
      <c r="G371" s="2" t="s">
        <v>13184</v>
      </c>
      <c r="H371" s="36" t="s">
        <v>12030</v>
      </c>
      <c r="J371" s="37" t="str">
        <f t="shared" si="29"/>
        <v>IC.CP.290202</v>
      </c>
      <c r="K371" s="36" t="s">
        <v>5637</v>
      </c>
      <c r="L371" t="str">
        <f t="shared" si="25"/>
        <v>Outcome: DVT (Actual) Other:</v>
      </c>
      <c r="M371" s="38" t="str">
        <f t="shared" si="26"/>
        <v>PI.IC.CP.290202.01</v>
      </c>
      <c r="N371" s="38"/>
      <c r="O371" s="38" t="str">
        <f t="shared" si="27"/>
        <v>PH.IC.CP.290202.01</v>
      </c>
      <c r="Q371" s="38" t="str">
        <f t="shared" si="28"/>
        <v>CL.IC.CP.290202.01</v>
      </c>
      <c r="AD371" s="2" t="s">
        <v>907</v>
      </c>
      <c r="AE371">
        <v>1200</v>
      </c>
    </row>
    <row r="372" spans="1:31" ht="15">
      <c r="A372" t="s">
        <v>1198</v>
      </c>
      <c r="B372" t="s">
        <v>910</v>
      </c>
      <c r="C372" s="31" t="s">
        <v>1154</v>
      </c>
      <c r="D372" t="s">
        <v>1479</v>
      </c>
      <c r="E372" s="31" t="s">
        <v>5637</v>
      </c>
      <c r="F372" s="2" t="s">
        <v>1479</v>
      </c>
      <c r="G372" s="2" t="s">
        <v>1461</v>
      </c>
      <c r="H372" s="36" t="s">
        <v>11848</v>
      </c>
      <c r="J372" s="37" t="str">
        <f t="shared" si="29"/>
        <v>IC.CP.300101</v>
      </c>
      <c r="K372" s="36" t="s">
        <v>5637</v>
      </c>
      <c r="L372" t="str">
        <f t="shared" si="25"/>
        <v>Encourage early ambulation</v>
      </c>
      <c r="M372" s="38" t="str">
        <f t="shared" si="26"/>
        <v>PI.IC.CP.300101.01</v>
      </c>
      <c r="N372" s="38"/>
      <c r="O372" s="38" t="str">
        <f t="shared" si="27"/>
        <v>PH.IC.CP.300101.01</v>
      </c>
      <c r="Q372" s="38" t="str">
        <f t="shared" si="28"/>
        <v>CL.IC.CP.300101.01</v>
      </c>
      <c r="AD372" s="2" t="s">
        <v>907</v>
      </c>
      <c r="AE372">
        <v>1200</v>
      </c>
    </row>
    <row r="373" spans="1:31" ht="15">
      <c r="A373" t="s">
        <v>1198</v>
      </c>
      <c r="C373" s="31" t="s">
        <v>1154</v>
      </c>
      <c r="E373" s="31" t="s">
        <v>5637</v>
      </c>
      <c r="F373" s="2" t="s">
        <v>1479</v>
      </c>
      <c r="G373" s="2" t="s">
        <v>1462</v>
      </c>
      <c r="H373" s="36" t="s">
        <v>12030</v>
      </c>
      <c r="J373" s="37" t="str">
        <f t="shared" si="29"/>
        <v>IC.CP.300102</v>
      </c>
      <c r="K373" s="36" t="s">
        <v>5637</v>
      </c>
      <c r="L373" t="str">
        <f t="shared" si="25"/>
        <v>Administer anticoagulants as ordered</v>
      </c>
      <c r="M373" s="38" t="str">
        <f t="shared" si="26"/>
        <v>PI.IC.CP.300102.01</v>
      </c>
      <c r="N373" s="38"/>
      <c r="O373" s="38" t="str">
        <f t="shared" si="27"/>
        <v>PH.IC.CP.300102.01</v>
      </c>
      <c r="Q373" s="38" t="str">
        <f t="shared" si="28"/>
        <v>CL.IC.CP.300102.01</v>
      </c>
      <c r="AD373" s="2" t="s">
        <v>907</v>
      </c>
      <c r="AE373">
        <v>1200</v>
      </c>
    </row>
    <row r="374" spans="1:31" ht="15">
      <c r="A374" t="s">
        <v>1198</v>
      </c>
      <c r="C374" s="31" t="s">
        <v>1154</v>
      </c>
      <c r="E374" s="31" t="s">
        <v>5637</v>
      </c>
      <c r="F374" s="2" t="s">
        <v>1479</v>
      </c>
      <c r="G374" s="2" t="s">
        <v>1457</v>
      </c>
      <c r="H374" s="36" t="s">
        <v>12032</v>
      </c>
      <c r="J374" s="37" t="str">
        <f t="shared" si="29"/>
        <v>IC.CP.300103</v>
      </c>
      <c r="K374" s="36" t="s">
        <v>5637</v>
      </c>
      <c r="L374" t="str">
        <f t="shared" si="25"/>
        <v>Elastic compression stockings as ordered</v>
      </c>
      <c r="M374" s="38" t="str">
        <f t="shared" si="26"/>
        <v>PI.IC.CP.300103.01</v>
      </c>
      <c r="N374" s="38"/>
      <c r="O374" s="38" t="str">
        <f t="shared" si="27"/>
        <v>PH.IC.CP.300103.01</v>
      </c>
      <c r="Q374" s="38" t="str">
        <f t="shared" si="28"/>
        <v>CL.IC.CP.300103.01</v>
      </c>
      <c r="AD374" s="2" t="s">
        <v>907</v>
      </c>
      <c r="AE374">
        <v>1200</v>
      </c>
    </row>
    <row r="375" spans="1:31" ht="15">
      <c r="A375" t="s">
        <v>1198</v>
      </c>
      <c r="C375" s="31" t="s">
        <v>1154</v>
      </c>
      <c r="E375" s="31" t="s">
        <v>5637</v>
      </c>
      <c r="F375" s="2" t="s">
        <v>1479</v>
      </c>
      <c r="G375" s="2" t="s">
        <v>1458</v>
      </c>
      <c r="H375" s="36" t="s">
        <v>12028</v>
      </c>
      <c r="J375" s="37" t="str">
        <f t="shared" si="29"/>
        <v>IC.CP.300104</v>
      </c>
      <c r="K375" s="36" t="s">
        <v>5637</v>
      </c>
      <c r="L375" t="str">
        <f t="shared" si="25"/>
        <v>Intermittent compression devices as ordered</v>
      </c>
      <c r="M375" s="38" t="str">
        <f t="shared" si="26"/>
        <v>PI.IC.CP.300104.01</v>
      </c>
      <c r="N375" s="38"/>
      <c r="O375" s="38" t="str">
        <f t="shared" si="27"/>
        <v>PH.IC.CP.300104.01</v>
      </c>
      <c r="Q375" s="38" t="str">
        <f t="shared" si="28"/>
        <v>CL.IC.CP.300104.01</v>
      </c>
      <c r="AD375" s="2" t="s">
        <v>907</v>
      </c>
      <c r="AE375">
        <v>1200</v>
      </c>
    </row>
    <row r="376" spans="1:31" ht="15">
      <c r="A376" t="s">
        <v>1198</v>
      </c>
      <c r="C376" s="31" t="s">
        <v>1154</v>
      </c>
      <c r="E376" s="31" t="s">
        <v>5637</v>
      </c>
      <c r="F376" s="2" t="s">
        <v>1479</v>
      </c>
      <c r="G376" s="2" t="s">
        <v>1463</v>
      </c>
      <c r="H376" s="36" t="s">
        <v>12210</v>
      </c>
      <c r="J376" s="37" t="str">
        <f t="shared" si="29"/>
        <v>IC.CP.300105</v>
      </c>
      <c r="K376" s="36" t="s">
        <v>5637</v>
      </c>
      <c r="L376" t="str">
        <f t="shared" si="25"/>
        <v>Sequential compression devices as ordered</v>
      </c>
      <c r="M376" s="38" t="str">
        <f t="shared" si="26"/>
        <v>PI.IC.CP.300105.01</v>
      </c>
      <c r="N376" s="38"/>
      <c r="O376" s="38" t="str">
        <f t="shared" si="27"/>
        <v>PH.IC.CP.300105.01</v>
      </c>
      <c r="Q376" s="38" t="str">
        <f t="shared" si="28"/>
        <v>CL.IC.CP.300105.01</v>
      </c>
      <c r="AD376" s="2" t="s">
        <v>907</v>
      </c>
      <c r="AE376">
        <v>1200</v>
      </c>
    </row>
    <row r="377" spans="1:31" ht="15">
      <c r="A377" t="s">
        <v>1198</v>
      </c>
      <c r="C377" s="31" t="s">
        <v>1154</v>
      </c>
      <c r="E377" s="31" t="s">
        <v>5637</v>
      </c>
      <c r="F377" s="2" t="s">
        <v>1479</v>
      </c>
      <c r="G377" s="2" t="s">
        <v>1464</v>
      </c>
      <c r="H377" s="36" t="s">
        <v>12212</v>
      </c>
      <c r="J377" s="37" t="str">
        <f t="shared" si="29"/>
        <v>IC.CP.300106</v>
      </c>
      <c r="K377" s="36" t="s">
        <v>5637</v>
      </c>
      <c r="L377" t="str">
        <f t="shared" si="25"/>
        <v>Assess for Homan's sign</v>
      </c>
      <c r="M377" s="38" t="str">
        <f t="shared" si="26"/>
        <v>PI.IC.CP.300106.01</v>
      </c>
      <c r="N377" s="38"/>
      <c r="O377" s="38" t="str">
        <f t="shared" si="27"/>
        <v>PH.IC.CP.300106.01</v>
      </c>
      <c r="Q377" s="38" t="str">
        <f t="shared" si="28"/>
        <v>CL.IC.CP.300106.01</v>
      </c>
      <c r="AD377" s="2" t="s">
        <v>907</v>
      </c>
      <c r="AE377">
        <v>1200</v>
      </c>
    </row>
    <row r="378" spans="1:31" ht="15">
      <c r="A378" t="s">
        <v>1198</v>
      </c>
      <c r="C378" s="31" t="s">
        <v>1154</v>
      </c>
      <c r="E378" s="31" t="s">
        <v>5637</v>
      </c>
      <c r="F378" s="2" t="s">
        <v>1479</v>
      </c>
      <c r="G378" s="2" t="s">
        <v>1565</v>
      </c>
      <c r="H378" s="36" t="s">
        <v>12225</v>
      </c>
      <c r="J378" s="37" t="str">
        <f t="shared" si="29"/>
        <v>IC.CP.300107</v>
      </c>
      <c r="K378" s="36" t="s">
        <v>5637</v>
      </c>
      <c r="L378" t="str">
        <f t="shared" si="25"/>
        <v>Use foot pumps</v>
      </c>
      <c r="M378" s="38" t="str">
        <f t="shared" si="26"/>
        <v>PI.IC.CP.300107.01</v>
      </c>
      <c r="N378" s="38"/>
      <c r="O378" s="38" t="str">
        <f t="shared" si="27"/>
        <v>PH.IC.CP.300107.01</v>
      </c>
      <c r="Q378" s="38" t="str">
        <f t="shared" si="28"/>
        <v>CL.IC.CP.300107.01</v>
      </c>
      <c r="AD378" s="2" t="s">
        <v>907</v>
      </c>
      <c r="AE378">
        <v>1200</v>
      </c>
    </row>
    <row r="379" spans="1:31" ht="15">
      <c r="A379" t="s">
        <v>1198</v>
      </c>
      <c r="C379" s="31" t="s">
        <v>1154</v>
      </c>
      <c r="E379" s="31" t="s">
        <v>5637</v>
      </c>
      <c r="F379" s="2" t="s">
        <v>1479</v>
      </c>
      <c r="G379" s="2" t="s">
        <v>13093</v>
      </c>
      <c r="H379" s="36" t="s">
        <v>11638</v>
      </c>
      <c r="J379" s="37" t="str">
        <f t="shared" si="29"/>
        <v>IC.CP.300108</v>
      </c>
      <c r="K379" s="36" t="s">
        <v>5637</v>
      </c>
      <c r="L379" t="str">
        <f t="shared" si="25"/>
        <v>Problem: DVT (Potential) Other:</v>
      </c>
      <c r="M379" s="38" t="str">
        <f t="shared" si="26"/>
        <v>PI.IC.CP.300108.01</v>
      </c>
      <c r="N379" s="38"/>
      <c r="O379" s="38" t="str">
        <f t="shared" si="27"/>
        <v>PH.IC.CP.300108.01</v>
      </c>
      <c r="Q379" s="38" t="str">
        <f t="shared" si="28"/>
        <v>CL.IC.CP.300108.01</v>
      </c>
      <c r="AD379" s="2" t="s">
        <v>907</v>
      </c>
      <c r="AE379">
        <v>1200</v>
      </c>
    </row>
    <row r="380" spans="1:31" ht="15">
      <c r="A380" t="s">
        <v>1198</v>
      </c>
      <c r="C380" s="31" t="s">
        <v>1154</v>
      </c>
      <c r="D380" t="s">
        <v>1228</v>
      </c>
      <c r="E380" s="31" t="s">
        <v>971</v>
      </c>
      <c r="F380" s="2" t="s">
        <v>1228</v>
      </c>
      <c r="G380" s="2" t="s">
        <v>1566</v>
      </c>
      <c r="H380" s="36" t="s">
        <v>11848</v>
      </c>
      <c r="J380" s="37" t="str">
        <f t="shared" si="29"/>
        <v>IC.CP.300201</v>
      </c>
      <c r="K380" s="36" t="s">
        <v>5637</v>
      </c>
      <c r="L380" t="str">
        <f t="shared" si="25"/>
        <v>Prevention of DVT</v>
      </c>
      <c r="M380" s="38" t="str">
        <f t="shared" si="26"/>
        <v>PI.IC.CP.300201.01</v>
      </c>
      <c r="N380" s="38"/>
      <c r="O380" s="38" t="str">
        <f t="shared" si="27"/>
        <v>PH.IC.CP.300201.01</v>
      </c>
      <c r="Q380" s="38" t="str">
        <f t="shared" si="28"/>
        <v>CL.IC.CP.300201.01</v>
      </c>
      <c r="AD380" s="2" t="s">
        <v>907</v>
      </c>
      <c r="AE380">
        <v>1200</v>
      </c>
    </row>
    <row r="381" spans="1:31" ht="15">
      <c r="A381" t="s">
        <v>1198</v>
      </c>
      <c r="C381" s="31" t="s">
        <v>1154</v>
      </c>
      <c r="E381" s="31" t="s">
        <v>971</v>
      </c>
      <c r="F381" s="2" t="s">
        <v>1228</v>
      </c>
      <c r="G381" s="2" t="s">
        <v>13094</v>
      </c>
      <c r="H381" s="36" t="s">
        <v>12030</v>
      </c>
      <c r="J381" s="37" t="str">
        <f t="shared" si="29"/>
        <v>IC.CP.300202</v>
      </c>
      <c r="K381" s="36" t="s">
        <v>5637</v>
      </c>
      <c r="L381" t="str">
        <f t="shared" si="25"/>
        <v>Outcome: DVT (Potential) Other:</v>
      </c>
      <c r="M381" s="38" t="str">
        <f t="shared" si="26"/>
        <v>PI.IC.CP.300202.01</v>
      </c>
      <c r="N381" s="38"/>
      <c r="O381" s="38" t="str">
        <f t="shared" si="27"/>
        <v>PH.IC.CP.300202.01</v>
      </c>
      <c r="Q381" s="38" t="str">
        <f t="shared" si="28"/>
        <v>CL.IC.CP.300202.01</v>
      </c>
      <c r="AD381" s="2" t="s">
        <v>907</v>
      </c>
      <c r="AE381">
        <v>1200</v>
      </c>
    </row>
    <row r="382" spans="1:31" ht="15">
      <c r="A382" t="s">
        <v>1198</v>
      </c>
      <c r="B382" s="30" t="s">
        <v>955</v>
      </c>
      <c r="C382" s="31" t="s">
        <v>1155</v>
      </c>
      <c r="D382" t="s">
        <v>1480</v>
      </c>
      <c r="E382" s="31" t="s">
        <v>5637</v>
      </c>
      <c r="F382" s="2" t="s">
        <v>1480</v>
      </c>
      <c r="G382" s="2" t="s">
        <v>1567</v>
      </c>
      <c r="H382" s="36" t="s">
        <v>11848</v>
      </c>
      <c r="J382" s="37" t="str">
        <f t="shared" si="29"/>
        <v>IC.CP.310101</v>
      </c>
      <c r="K382" s="36" t="s">
        <v>5637</v>
      </c>
      <c r="L382" t="str">
        <f t="shared" si="25"/>
        <v>Administer blood product</v>
      </c>
      <c r="M382" s="38" t="str">
        <f t="shared" si="26"/>
        <v>PI.IC.CP.310101.01</v>
      </c>
      <c r="N382" s="38"/>
      <c r="O382" s="38" t="str">
        <f t="shared" si="27"/>
        <v>PH.IC.CP.310101.01</v>
      </c>
      <c r="Q382" s="38" t="str">
        <f t="shared" si="28"/>
        <v>CL.IC.CP.310101.01</v>
      </c>
      <c r="AD382" s="2" t="s">
        <v>907</v>
      </c>
      <c r="AE382">
        <v>1200</v>
      </c>
    </row>
    <row r="383" spans="1:31" ht="15">
      <c r="A383" t="s">
        <v>1198</v>
      </c>
      <c r="C383" s="31" t="s">
        <v>1155</v>
      </c>
      <c r="E383" s="31" t="s">
        <v>5637</v>
      </c>
      <c r="F383" s="2" t="s">
        <v>1480</v>
      </c>
      <c r="G383" s="2" t="s">
        <v>1694</v>
      </c>
      <c r="H383" s="36" t="s">
        <v>12030</v>
      </c>
      <c r="J383" s="37" t="str">
        <f t="shared" si="29"/>
        <v>IC.CP.310102</v>
      </c>
      <c r="K383" s="36" t="s">
        <v>5637</v>
      </c>
      <c r="L383" t="str">
        <f t="shared" si="25"/>
        <v>Describe:</v>
      </c>
      <c r="M383" s="38" t="str">
        <f t="shared" si="26"/>
        <v>PI.IC.CP.310102.01</v>
      </c>
      <c r="N383" s="38"/>
      <c r="O383" s="38" t="str">
        <f t="shared" si="27"/>
        <v>PH.IC.CP.310102.01</v>
      </c>
      <c r="Q383" s="38" t="str">
        <f t="shared" si="28"/>
        <v>CL.IC.CP.310102.01</v>
      </c>
      <c r="AD383" s="2" t="s">
        <v>1201</v>
      </c>
      <c r="AE383">
        <v>1200</v>
      </c>
    </row>
    <row r="384" spans="1:31" ht="15">
      <c r="A384" t="s">
        <v>1198</v>
      </c>
      <c r="C384" s="31" t="s">
        <v>1155</v>
      </c>
      <c r="E384" s="31" t="s">
        <v>5637</v>
      </c>
      <c r="F384" s="2" t="s">
        <v>1480</v>
      </c>
      <c r="G384" s="2" t="s">
        <v>1568</v>
      </c>
      <c r="H384" s="36" t="s">
        <v>12032</v>
      </c>
      <c r="J384" s="37" t="str">
        <f t="shared" si="29"/>
        <v>IC.CP.310103</v>
      </c>
      <c r="K384" s="36" t="s">
        <v>5637</v>
      </c>
      <c r="L384" t="str">
        <f t="shared" si="25"/>
        <v>Fluid challenge</v>
      </c>
      <c r="M384" s="38" t="str">
        <f t="shared" si="26"/>
        <v>PI.IC.CP.310103.01</v>
      </c>
      <c r="N384" s="38"/>
      <c r="O384" s="38" t="str">
        <f t="shared" si="27"/>
        <v>PH.IC.CP.310103.01</v>
      </c>
      <c r="Q384" s="38" t="str">
        <f t="shared" si="28"/>
        <v>CL.IC.CP.310103.01</v>
      </c>
      <c r="AD384" s="2" t="s">
        <v>1201</v>
      </c>
      <c r="AE384">
        <v>1200</v>
      </c>
    </row>
    <row r="385" spans="1:31" ht="15">
      <c r="A385" t="s">
        <v>1198</v>
      </c>
      <c r="C385" s="31" t="s">
        <v>1155</v>
      </c>
      <c r="E385" s="31" t="s">
        <v>5637</v>
      </c>
      <c r="F385" s="2" t="s">
        <v>1480</v>
      </c>
      <c r="G385" s="2" t="s">
        <v>13095</v>
      </c>
      <c r="H385" s="36" t="s">
        <v>12028</v>
      </c>
      <c r="J385" s="37" t="str">
        <f t="shared" si="29"/>
        <v>IC.CP.310104</v>
      </c>
      <c r="K385" s="36" t="s">
        <v>5637</v>
      </c>
      <c r="L385" t="str">
        <f t="shared" si="25"/>
        <v>Problem: Fluid Volume Deficit Other:</v>
      </c>
      <c r="M385" s="38" t="str">
        <f t="shared" si="26"/>
        <v>PI.IC.CP.310104.01</v>
      </c>
      <c r="N385" s="38"/>
      <c r="O385" s="38" t="str">
        <f t="shared" si="27"/>
        <v>PH.IC.CP.310104.01</v>
      </c>
      <c r="Q385" s="38" t="str">
        <f t="shared" si="28"/>
        <v>CL.IC.CP.310104.01</v>
      </c>
      <c r="AD385" s="2" t="s">
        <v>1201</v>
      </c>
      <c r="AE385">
        <v>1200</v>
      </c>
    </row>
    <row r="386" spans="1:31" ht="15">
      <c r="A386" t="s">
        <v>1198</v>
      </c>
      <c r="C386" s="31" t="s">
        <v>1155</v>
      </c>
      <c r="D386" t="s">
        <v>1229</v>
      </c>
      <c r="E386" s="31" t="s">
        <v>971</v>
      </c>
      <c r="F386" s="2" t="s">
        <v>1229</v>
      </c>
      <c r="G386" s="2" t="s">
        <v>1563</v>
      </c>
      <c r="H386" s="36" t="s">
        <v>11848</v>
      </c>
      <c r="J386" s="37" t="str">
        <f t="shared" si="29"/>
        <v>IC.CP.310201</v>
      </c>
      <c r="K386" s="36" t="s">
        <v>5637</v>
      </c>
      <c r="L386" t="str">
        <f t="shared" si="25"/>
        <v>Baseline mentation</v>
      </c>
      <c r="M386" s="38" t="str">
        <f t="shared" si="26"/>
        <v>PI.IC.CP.310201.01</v>
      </c>
      <c r="N386" s="38"/>
      <c r="O386" s="38" t="str">
        <f t="shared" si="27"/>
        <v>PH.IC.CP.310201.01</v>
      </c>
      <c r="Q386" s="38" t="str">
        <f t="shared" si="28"/>
        <v>CL.IC.CP.310201.01</v>
      </c>
      <c r="AD386" s="2" t="s">
        <v>1201</v>
      </c>
      <c r="AE386">
        <v>1200</v>
      </c>
    </row>
    <row r="387" spans="1:31" ht="15">
      <c r="A387" t="s">
        <v>1198</v>
      </c>
      <c r="C387" s="31" t="s">
        <v>1155</v>
      </c>
      <c r="E387" s="31" t="s">
        <v>971</v>
      </c>
      <c r="F387" s="2" t="s">
        <v>1229</v>
      </c>
      <c r="G387" s="2" t="s">
        <v>1670</v>
      </c>
      <c r="H387" s="36" t="s">
        <v>12030</v>
      </c>
      <c r="J387" s="37" t="str">
        <f t="shared" si="29"/>
        <v>IC.CP.310202</v>
      </c>
      <c r="K387" s="36" t="s">
        <v>5637</v>
      </c>
      <c r="L387" t="str">
        <f t="shared" si="25"/>
        <v>Capillary refill &lt;3 sec</v>
      </c>
      <c r="M387" s="38" t="str">
        <f t="shared" si="26"/>
        <v>PI.IC.CP.310202.01</v>
      </c>
      <c r="N387" s="38"/>
      <c r="O387" s="38" t="str">
        <f t="shared" si="27"/>
        <v>PH.IC.CP.310202.01</v>
      </c>
      <c r="Q387" s="38" t="str">
        <f t="shared" si="28"/>
        <v>CL.IC.CP.310202.01</v>
      </c>
      <c r="AD387" s="2" t="s">
        <v>1201</v>
      </c>
      <c r="AE387">
        <v>1200</v>
      </c>
    </row>
    <row r="388" spans="1:31" ht="15">
      <c r="A388" t="s">
        <v>1198</v>
      </c>
      <c r="C388" s="31" t="s">
        <v>1155</v>
      </c>
      <c r="E388" s="31" t="s">
        <v>971</v>
      </c>
      <c r="F388" s="2" t="s">
        <v>1229</v>
      </c>
      <c r="G388" s="2" t="s">
        <v>1671</v>
      </c>
      <c r="H388" s="36" t="s">
        <v>12032</v>
      </c>
      <c r="J388" s="37" t="str">
        <f t="shared" si="29"/>
        <v>IC.CP.310203</v>
      </c>
      <c r="K388" s="36" t="s">
        <v>5637</v>
      </c>
      <c r="L388" t="str">
        <f t="shared" si="25"/>
        <v>H&amp;H in acceptable range</v>
      </c>
      <c r="M388" s="38" t="str">
        <f t="shared" si="26"/>
        <v>PI.IC.CP.310203.01</v>
      </c>
      <c r="N388" s="38"/>
      <c r="O388" s="38" t="str">
        <f t="shared" si="27"/>
        <v>PH.IC.CP.310203.01</v>
      </c>
      <c r="Q388" s="38" t="str">
        <f t="shared" si="28"/>
        <v>CL.IC.CP.310203.01</v>
      </c>
      <c r="AD388" s="2" t="s">
        <v>1201</v>
      </c>
      <c r="AE388">
        <v>1200</v>
      </c>
    </row>
    <row r="389" spans="1:31" ht="15">
      <c r="A389" t="s">
        <v>1198</v>
      </c>
      <c r="C389" s="31" t="s">
        <v>1155</v>
      </c>
      <c r="E389" s="31" t="s">
        <v>971</v>
      </c>
      <c r="F389" s="2" t="s">
        <v>1229</v>
      </c>
      <c r="G389" s="2" t="s">
        <v>1672</v>
      </c>
      <c r="H389" s="36" t="s">
        <v>12028</v>
      </c>
      <c r="J389" s="37" t="str">
        <f t="shared" si="29"/>
        <v>IC.CP.310204</v>
      </c>
      <c r="K389" s="36" t="s">
        <v>5637</v>
      </c>
      <c r="L389" t="str">
        <f t="shared" si="25"/>
        <v>Skin warm and dry</v>
      </c>
      <c r="M389" s="38" t="str">
        <f t="shared" si="26"/>
        <v>PI.IC.CP.310204.01</v>
      </c>
      <c r="N389" s="38"/>
      <c r="O389" s="38" t="str">
        <f t="shared" si="27"/>
        <v>PH.IC.CP.310204.01</v>
      </c>
      <c r="Q389" s="38" t="str">
        <f t="shared" si="28"/>
        <v>CL.IC.CP.310204.01</v>
      </c>
      <c r="AD389" s="2" t="s">
        <v>1201</v>
      </c>
      <c r="AE389">
        <v>1200</v>
      </c>
    </row>
    <row r="390" spans="1:31" ht="15">
      <c r="A390" t="s">
        <v>1198</v>
      </c>
      <c r="C390" s="31" t="s">
        <v>1155</v>
      </c>
      <c r="E390" s="31" t="s">
        <v>971</v>
      </c>
      <c r="F390" s="2" t="s">
        <v>1229</v>
      </c>
      <c r="G390" s="2" t="s">
        <v>1673</v>
      </c>
      <c r="H390" s="36" t="s">
        <v>12210</v>
      </c>
      <c r="J390" s="37" t="str">
        <f t="shared" si="29"/>
        <v>IC.CP.310205</v>
      </c>
      <c r="K390" s="36" t="s">
        <v>5637</v>
      </c>
      <c r="L390" t="str">
        <f t="shared" si="25"/>
        <v>VS Stable</v>
      </c>
      <c r="M390" s="38" t="str">
        <f t="shared" si="26"/>
        <v>PI.IC.CP.310205.01</v>
      </c>
      <c r="N390" s="38"/>
      <c r="O390" s="38" t="str">
        <f t="shared" si="27"/>
        <v>PH.IC.CP.310205.01</v>
      </c>
      <c r="Q390" s="38" t="str">
        <f t="shared" si="28"/>
        <v>CL.IC.CP.310205.01</v>
      </c>
      <c r="AD390" s="2" t="s">
        <v>1201</v>
      </c>
      <c r="AE390">
        <v>1200</v>
      </c>
    </row>
    <row r="391" spans="1:31" ht="15">
      <c r="A391" t="s">
        <v>1198</v>
      </c>
      <c r="C391" s="31" t="s">
        <v>1155</v>
      </c>
      <c r="E391" s="31" t="s">
        <v>971</v>
      </c>
      <c r="F391" s="2" t="s">
        <v>1229</v>
      </c>
      <c r="G391" s="2" t="s">
        <v>1674</v>
      </c>
      <c r="H391" s="36" t="s">
        <v>12212</v>
      </c>
      <c r="J391" s="37" t="str">
        <f t="shared" si="29"/>
        <v>IC.CP.310206</v>
      </c>
      <c r="K391" s="36" t="s">
        <v>5637</v>
      </c>
      <c r="L391" t="str">
        <f t="shared" si="25"/>
        <v>Adequate Urine output</v>
      </c>
      <c r="M391" s="38" t="str">
        <f t="shared" si="26"/>
        <v>PI.IC.CP.310206.01</v>
      </c>
      <c r="N391" s="38"/>
      <c r="O391" s="38" t="str">
        <f t="shared" si="27"/>
        <v>PH.IC.CP.310206.01</v>
      </c>
      <c r="Q391" s="38" t="str">
        <f t="shared" si="28"/>
        <v>CL.IC.CP.310206.01</v>
      </c>
      <c r="AD391" s="2" t="s">
        <v>1201</v>
      </c>
      <c r="AE391">
        <v>1200</v>
      </c>
    </row>
    <row r="392" spans="1:31" ht="15">
      <c r="A392" t="s">
        <v>1198</v>
      </c>
      <c r="C392" s="31" t="s">
        <v>1155</v>
      </c>
      <c r="E392" s="31" t="s">
        <v>971</v>
      </c>
      <c r="F392" s="2" t="s">
        <v>1229</v>
      </c>
      <c r="G392" s="2" t="s">
        <v>13186</v>
      </c>
      <c r="H392" s="36" t="s">
        <v>12225</v>
      </c>
      <c r="J392" s="37" t="str">
        <f t="shared" si="29"/>
        <v>IC.CP.310207</v>
      </c>
      <c r="K392" s="36" t="s">
        <v>5637</v>
      </c>
      <c r="L392" t="str">
        <f t="shared" si="25"/>
        <v>Outcome: Fluid Volume Deficit Other:</v>
      </c>
      <c r="M392" s="38" t="str">
        <f t="shared" si="26"/>
        <v>PI.IC.CP.310207.01</v>
      </c>
      <c r="N392" s="38"/>
      <c r="O392" s="38" t="str">
        <f t="shared" si="27"/>
        <v>PH.IC.CP.310207.01</v>
      </c>
      <c r="Q392" s="38" t="str">
        <f t="shared" si="28"/>
        <v>CL.IC.CP.310207.01</v>
      </c>
      <c r="AD392" s="2" t="s">
        <v>1201</v>
      </c>
      <c r="AE392">
        <v>1200</v>
      </c>
    </row>
    <row r="393" spans="1:31" ht="15">
      <c r="A393" t="s">
        <v>1198</v>
      </c>
      <c r="B393" t="s">
        <v>956</v>
      </c>
      <c r="C393" s="31" t="s">
        <v>911</v>
      </c>
      <c r="D393" t="s">
        <v>1481</v>
      </c>
      <c r="E393" s="31" t="s">
        <v>5637</v>
      </c>
      <c r="F393" s="2" t="s">
        <v>1481</v>
      </c>
      <c r="G393" s="2" t="s">
        <v>1857</v>
      </c>
      <c r="H393" s="36" t="s">
        <v>11848</v>
      </c>
      <c r="J393" s="37" t="str">
        <f t="shared" si="29"/>
        <v>IC.CP.320101</v>
      </c>
      <c r="K393" s="36" t="s">
        <v>5637</v>
      </c>
      <c r="L393" t="str">
        <f t="shared" si="25"/>
        <v>Monitor lab values</v>
      </c>
      <c r="M393" s="38" t="str">
        <f t="shared" si="26"/>
        <v>PI.IC.CP.320101.01</v>
      </c>
      <c r="N393" s="38"/>
      <c r="O393" s="38" t="str">
        <f t="shared" si="27"/>
        <v>PH.IC.CP.320101.01</v>
      </c>
      <c r="Q393" s="38" t="str">
        <f t="shared" si="28"/>
        <v>CL.IC.CP.320101.01</v>
      </c>
      <c r="AD393" s="2" t="s">
        <v>1201</v>
      </c>
      <c r="AE393">
        <v>1200</v>
      </c>
    </row>
    <row r="394" spans="1:31" ht="15">
      <c r="A394" t="s">
        <v>1198</v>
      </c>
      <c r="C394" s="31" t="s">
        <v>911</v>
      </c>
      <c r="E394" s="31" t="s">
        <v>5637</v>
      </c>
      <c r="F394" s="2" t="s">
        <v>1481</v>
      </c>
      <c r="G394" s="2" t="s">
        <v>1675</v>
      </c>
      <c r="H394" s="36" t="s">
        <v>12030</v>
      </c>
      <c r="J394" s="37" t="str">
        <f t="shared" si="29"/>
        <v>IC.CP.320102</v>
      </c>
      <c r="K394" s="36" t="s">
        <v>5637</v>
      </c>
      <c r="L394" t="str">
        <f t="shared" si="25"/>
        <v>Assess peripheral circulation/edema</v>
      </c>
      <c r="M394" s="38" t="str">
        <f t="shared" si="26"/>
        <v>PI.IC.CP.320102.01</v>
      </c>
      <c r="N394" s="38"/>
      <c r="O394" s="38" t="str">
        <f t="shared" si="27"/>
        <v>PH.IC.CP.320102.01</v>
      </c>
      <c r="Q394" s="38" t="str">
        <f t="shared" si="28"/>
        <v>CL.IC.CP.320102.01</v>
      </c>
      <c r="AD394" s="2" t="s">
        <v>1201</v>
      </c>
      <c r="AE394">
        <v>1200</v>
      </c>
    </row>
    <row r="395" spans="1:31" ht="15">
      <c r="A395" t="s">
        <v>1198</v>
      </c>
      <c r="C395" s="31" t="s">
        <v>911</v>
      </c>
      <c r="E395" s="31" t="s">
        <v>5637</v>
      </c>
      <c r="F395" s="2" t="s">
        <v>1481</v>
      </c>
      <c r="G395" s="2" t="s">
        <v>1107</v>
      </c>
      <c r="H395" s="36" t="s">
        <v>12032</v>
      </c>
      <c r="J395" s="37" t="str">
        <f t="shared" si="29"/>
        <v>IC.CP.320103</v>
      </c>
      <c r="K395" s="36" t="s">
        <v>5637</v>
      </c>
      <c r="L395" t="str">
        <f t="shared" si="25"/>
        <v>Assess skin turgor/mucous membranes</v>
      </c>
      <c r="M395" s="38" t="str">
        <f t="shared" si="26"/>
        <v>PI.IC.CP.320103.01</v>
      </c>
      <c r="N395" s="38"/>
      <c r="O395" s="38" t="str">
        <f t="shared" si="27"/>
        <v>PH.IC.CP.320103.01</v>
      </c>
      <c r="Q395" s="38" t="str">
        <f t="shared" si="28"/>
        <v>CL.IC.CP.320103.01</v>
      </c>
      <c r="AD395" s="2" t="s">
        <v>1201</v>
      </c>
      <c r="AE395">
        <v>1200</v>
      </c>
    </row>
    <row r="396" spans="1:31" ht="15">
      <c r="A396" t="s">
        <v>1198</v>
      </c>
      <c r="C396" s="31" t="s">
        <v>911</v>
      </c>
      <c r="E396" s="31" t="s">
        <v>5637</v>
      </c>
      <c r="F396" s="2" t="s">
        <v>1481</v>
      </c>
      <c r="G396" s="2" t="s">
        <v>1778</v>
      </c>
      <c r="H396" s="36" t="s">
        <v>12028</v>
      </c>
      <c r="J396" s="37" t="str">
        <f t="shared" si="29"/>
        <v>IC.CP.320104</v>
      </c>
      <c r="K396" s="36" t="s">
        <v>5637</v>
      </c>
      <c r="L396" t="str">
        <f t="shared" si="25"/>
        <v>Elevate edematous extremities</v>
      </c>
      <c r="M396" s="38" t="str">
        <f t="shared" si="26"/>
        <v>PI.IC.CP.320104.01</v>
      </c>
      <c r="N396" s="38"/>
      <c r="O396" s="38" t="str">
        <f t="shared" si="27"/>
        <v>PH.IC.CP.320104.01</v>
      </c>
      <c r="Q396" s="38" t="str">
        <f t="shared" si="28"/>
        <v>CL.IC.CP.320104.01</v>
      </c>
      <c r="AD396" s="2" t="s">
        <v>1201</v>
      </c>
      <c r="AE396">
        <v>1200</v>
      </c>
    </row>
    <row r="397" spans="1:31" ht="15">
      <c r="A397" t="s">
        <v>1198</v>
      </c>
      <c r="C397" s="31" t="s">
        <v>911</v>
      </c>
      <c r="E397" s="31" t="s">
        <v>5637</v>
      </c>
      <c r="F397" s="2" t="s">
        <v>1481</v>
      </c>
      <c r="G397" s="2" t="s">
        <v>1496</v>
      </c>
      <c r="H397" s="36" t="s">
        <v>12210</v>
      </c>
      <c r="J397" s="37" t="str">
        <f t="shared" si="29"/>
        <v>IC.CP.320105</v>
      </c>
      <c r="K397" s="36" t="s">
        <v>5637</v>
      </c>
      <c r="L397" t="str">
        <f t="shared" si="25"/>
        <v>Monitor hemodynamic values</v>
      </c>
      <c r="M397" s="38" t="str">
        <f t="shared" si="26"/>
        <v>PI.IC.CP.320105.01</v>
      </c>
      <c r="N397" s="38"/>
      <c r="O397" s="38" t="str">
        <f t="shared" si="27"/>
        <v>PH.IC.CP.320105.01</v>
      </c>
      <c r="Q397" s="38" t="str">
        <f t="shared" si="28"/>
        <v>CL.IC.CP.320105.01</v>
      </c>
      <c r="AD397" s="2" t="s">
        <v>1201</v>
      </c>
      <c r="AE397">
        <v>1200</v>
      </c>
    </row>
    <row r="398" spans="1:31" ht="15">
      <c r="A398" t="s">
        <v>1198</v>
      </c>
      <c r="C398" s="31" t="s">
        <v>911</v>
      </c>
      <c r="E398" s="31" t="s">
        <v>5637</v>
      </c>
      <c r="F398" s="2" t="s">
        <v>1481</v>
      </c>
      <c r="G398" s="2" t="s">
        <v>1397</v>
      </c>
      <c r="H398" s="36" t="s">
        <v>12212</v>
      </c>
      <c r="J398" s="37" t="str">
        <f t="shared" si="29"/>
        <v>IC.CP.320106</v>
      </c>
      <c r="K398" s="36" t="s">
        <v>5637</v>
      </c>
      <c r="L398" t="str">
        <f t="shared" ref="L398:L461" si="30">G398</f>
        <v>Provide ROM to extremities</v>
      </c>
      <c r="M398" s="38" t="str">
        <f t="shared" ref="M398:M461" si="31">CONCATENATE("PI.",J398,".",K398)</f>
        <v>PI.IC.CP.320106.01</v>
      </c>
      <c r="N398" s="38"/>
      <c r="O398" s="38" t="str">
        <f t="shared" ref="O398:O461" si="32">CONCATENATE("PH.",J398,".",K398)</f>
        <v>PH.IC.CP.320106.01</v>
      </c>
      <c r="Q398" s="38" t="str">
        <f t="shared" ref="Q398:Q461" si="33">CONCATENATE("CL.",J398,".",K398)</f>
        <v>CL.IC.CP.320106.01</v>
      </c>
      <c r="AD398" s="2" t="s">
        <v>1201</v>
      </c>
      <c r="AE398">
        <v>1200</v>
      </c>
    </row>
    <row r="399" spans="1:31" ht="15">
      <c r="A399" t="s">
        <v>1198</v>
      </c>
      <c r="C399" s="31" t="s">
        <v>911</v>
      </c>
      <c r="E399" s="31" t="s">
        <v>5637</v>
      </c>
      <c r="F399" s="2" t="s">
        <v>1481</v>
      </c>
      <c r="G399" s="2" t="s">
        <v>1398</v>
      </c>
      <c r="H399" s="36" t="s">
        <v>12225</v>
      </c>
      <c r="J399" s="37" t="str">
        <f t="shared" ref="J399:J462" si="34">CONCATENATE("IC.CP.",C399,E399,H399)</f>
        <v>IC.CP.320107</v>
      </c>
      <c r="K399" s="36" t="s">
        <v>5637</v>
      </c>
      <c r="L399" t="str">
        <f t="shared" si="30"/>
        <v>Replace fluids/electrolytes as ordered</v>
      </c>
      <c r="M399" s="38" t="str">
        <f t="shared" si="31"/>
        <v>PI.IC.CP.320107.01</v>
      </c>
      <c r="N399" s="38"/>
      <c r="O399" s="38" t="str">
        <f t="shared" si="32"/>
        <v>PH.IC.CP.320107.01</v>
      </c>
      <c r="Q399" s="38" t="str">
        <f t="shared" si="33"/>
        <v>CL.IC.CP.320107.01</v>
      </c>
      <c r="AD399" s="2" t="s">
        <v>1201</v>
      </c>
      <c r="AE399">
        <v>1200</v>
      </c>
    </row>
    <row r="400" spans="1:31" ht="15">
      <c r="A400" t="s">
        <v>1198</v>
      </c>
      <c r="C400" s="31" t="s">
        <v>911</v>
      </c>
      <c r="E400" s="31" t="s">
        <v>5637</v>
      </c>
      <c r="F400" s="2" t="s">
        <v>1481</v>
      </c>
      <c r="G400" s="2" t="s">
        <v>1399</v>
      </c>
      <c r="H400" s="36" t="s">
        <v>11638</v>
      </c>
      <c r="J400" s="37" t="str">
        <f t="shared" si="34"/>
        <v>IC.CP.320108</v>
      </c>
      <c r="K400" s="36" t="s">
        <v>5637</v>
      </c>
      <c r="L400" t="str">
        <f t="shared" si="30"/>
        <v>Maintain accurate I&amp;O</v>
      </c>
      <c r="M400" s="38" t="str">
        <f t="shared" si="31"/>
        <v>PI.IC.CP.320108.01</v>
      </c>
      <c r="N400" s="38"/>
      <c r="O400" s="38" t="str">
        <f t="shared" si="32"/>
        <v>PH.IC.CP.320108.01</v>
      </c>
      <c r="Q400" s="38" t="str">
        <f t="shared" si="33"/>
        <v>CL.IC.CP.320108.01</v>
      </c>
      <c r="AD400" s="2" t="s">
        <v>1201</v>
      </c>
      <c r="AE400">
        <v>1200</v>
      </c>
    </row>
    <row r="401" spans="1:31" ht="15">
      <c r="A401" t="s">
        <v>1198</v>
      </c>
      <c r="C401" s="31" t="s">
        <v>911</v>
      </c>
      <c r="E401" s="31" t="s">
        <v>5637</v>
      </c>
      <c r="F401" s="2" t="s">
        <v>1481</v>
      </c>
      <c r="G401" s="2" t="s">
        <v>1859</v>
      </c>
      <c r="H401" s="36" t="s">
        <v>11639</v>
      </c>
      <c r="J401" s="37" t="str">
        <f t="shared" si="34"/>
        <v>IC.CP.320109</v>
      </c>
      <c r="K401" s="36" t="s">
        <v>5637</v>
      </c>
      <c r="L401" t="str">
        <f t="shared" si="30"/>
        <v>Daily weight</v>
      </c>
      <c r="M401" s="38" t="str">
        <f t="shared" si="31"/>
        <v>PI.IC.CP.320109.01</v>
      </c>
      <c r="N401" s="38"/>
      <c r="O401" s="38" t="str">
        <f t="shared" si="32"/>
        <v>PH.IC.CP.320109.01</v>
      </c>
      <c r="Q401" s="38" t="str">
        <f t="shared" si="33"/>
        <v>CL.IC.CP.320109.01</v>
      </c>
      <c r="AD401" s="2" t="s">
        <v>1201</v>
      </c>
      <c r="AE401">
        <v>1200</v>
      </c>
    </row>
    <row r="402" spans="1:31" ht="15">
      <c r="A402" t="s">
        <v>1198</v>
      </c>
      <c r="C402" s="31" t="s">
        <v>911</v>
      </c>
      <c r="E402" s="31" t="s">
        <v>5637</v>
      </c>
      <c r="F402" s="2" t="s">
        <v>1481</v>
      </c>
      <c r="G402" s="2" t="s">
        <v>13187</v>
      </c>
      <c r="H402" s="36" t="s">
        <v>1050</v>
      </c>
      <c r="J402" s="37" t="str">
        <f t="shared" si="34"/>
        <v>IC.CP.320110</v>
      </c>
      <c r="K402" s="36" t="s">
        <v>5637</v>
      </c>
      <c r="L402" t="str">
        <f t="shared" si="30"/>
        <v>Problem: Fluid Volume Overload Other:</v>
      </c>
      <c r="M402" s="38" t="str">
        <f t="shared" si="31"/>
        <v>PI.IC.CP.320110.01</v>
      </c>
      <c r="N402" s="38"/>
      <c r="O402" s="38" t="str">
        <f t="shared" si="32"/>
        <v>PH.IC.CP.320110.01</v>
      </c>
      <c r="Q402" s="38" t="str">
        <f t="shared" si="33"/>
        <v>CL.IC.CP.320110.01</v>
      </c>
      <c r="AD402" s="2" t="s">
        <v>1201</v>
      </c>
      <c r="AE402">
        <v>1200</v>
      </c>
    </row>
    <row r="403" spans="1:31" ht="15">
      <c r="A403" t="s">
        <v>1198</v>
      </c>
      <c r="C403" s="31" t="s">
        <v>911</v>
      </c>
      <c r="D403" t="s">
        <v>1230</v>
      </c>
      <c r="E403" s="31" t="s">
        <v>971</v>
      </c>
      <c r="F403" s="2" t="s">
        <v>1230</v>
      </c>
      <c r="G403" s="2" t="s">
        <v>1400</v>
      </c>
      <c r="H403" s="36" t="s">
        <v>11848</v>
      </c>
      <c r="J403" s="37" t="str">
        <f t="shared" si="34"/>
        <v>IC.CP.320201</v>
      </c>
      <c r="K403" s="36" t="s">
        <v>5637</v>
      </c>
      <c r="L403" t="str">
        <f t="shared" si="30"/>
        <v>Promotion of fluid balance</v>
      </c>
      <c r="M403" s="38" t="str">
        <f t="shared" si="31"/>
        <v>PI.IC.CP.320201.01</v>
      </c>
      <c r="N403" s="38"/>
      <c r="O403" s="38" t="str">
        <f t="shared" si="32"/>
        <v>PH.IC.CP.320201.01</v>
      </c>
      <c r="Q403" s="38" t="str">
        <f t="shared" si="33"/>
        <v>CL.IC.CP.320201.01</v>
      </c>
      <c r="AD403" s="2" t="s">
        <v>1201</v>
      </c>
      <c r="AE403">
        <v>1200</v>
      </c>
    </row>
    <row r="404" spans="1:31" ht="15">
      <c r="A404" t="s">
        <v>1198</v>
      </c>
      <c r="C404" s="31" t="s">
        <v>911</v>
      </c>
      <c r="E404" s="31" t="s">
        <v>971</v>
      </c>
      <c r="F404" s="2" t="s">
        <v>1230</v>
      </c>
      <c r="G404" s="2" t="s">
        <v>1401</v>
      </c>
      <c r="H404" s="36" t="s">
        <v>12030</v>
      </c>
      <c r="J404" s="37" t="str">
        <f t="shared" si="34"/>
        <v>IC.CP.320202</v>
      </c>
      <c r="K404" s="36" t="s">
        <v>5637</v>
      </c>
      <c r="L404" t="str">
        <f t="shared" si="30"/>
        <v>Fluid balance return to pt norm</v>
      </c>
      <c r="M404" s="38" t="str">
        <f t="shared" si="31"/>
        <v>PI.IC.CP.320202.01</v>
      </c>
      <c r="N404" s="38"/>
      <c r="O404" s="38" t="str">
        <f t="shared" si="32"/>
        <v>PH.IC.CP.320202.01</v>
      </c>
      <c r="Q404" s="38" t="str">
        <f t="shared" si="33"/>
        <v>CL.IC.CP.320202.01</v>
      </c>
      <c r="AD404" s="2" t="s">
        <v>1201</v>
      </c>
      <c r="AE404">
        <v>1200</v>
      </c>
    </row>
    <row r="405" spans="1:31" ht="15">
      <c r="A405" t="s">
        <v>1198</v>
      </c>
      <c r="C405" s="31" t="s">
        <v>911</v>
      </c>
      <c r="E405" s="31" t="s">
        <v>971</v>
      </c>
      <c r="F405" s="2" t="s">
        <v>1230</v>
      </c>
      <c r="G405" s="2" t="s">
        <v>13188</v>
      </c>
      <c r="H405" s="36" t="s">
        <v>12032</v>
      </c>
      <c r="J405" s="37" t="str">
        <f t="shared" si="34"/>
        <v>IC.CP.320203</v>
      </c>
      <c r="K405" s="36" t="s">
        <v>5637</v>
      </c>
      <c r="L405" t="str">
        <f t="shared" si="30"/>
        <v>Outcome: Fluid Volume Overload Other:</v>
      </c>
      <c r="M405" s="38" t="str">
        <f t="shared" si="31"/>
        <v>PI.IC.CP.320203.01</v>
      </c>
      <c r="N405" s="38"/>
      <c r="O405" s="38" t="str">
        <f t="shared" si="32"/>
        <v>PH.IC.CP.320203.01</v>
      </c>
      <c r="Q405" s="38" t="str">
        <f t="shared" si="33"/>
        <v>CL.IC.CP.320203.01</v>
      </c>
      <c r="AD405" s="2" t="s">
        <v>1201</v>
      </c>
      <c r="AE405">
        <v>1200</v>
      </c>
    </row>
    <row r="406" spans="1:31" ht="15">
      <c r="A406" t="s">
        <v>1198</v>
      </c>
      <c r="B406" t="s">
        <v>957</v>
      </c>
      <c r="C406" s="31" t="s">
        <v>913</v>
      </c>
      <c r="D406" t="s">
        <v>1377</v>
      </c>
      <c r="E406" s="31" t="s">
        <v>5637</v>
      </c>
      <c r="F406" s="2" t="s">
        <v>1377</v>
      </c>
      <c r="G406" s="2" t="s">
        <v>1402</v>
      </c>
      <c r="H406" s="36" t="s">
        <v>11848</v>
      </c>
      <c r="J406" s="37" t="str">
        <f t="shared" si="34"/>
        <v>IC.CP.330101</v>
      </c>
      <c r="K406" s="36" t="s">
        <v>5637</v>
      </c>
      <c r="L406" t="str">
        <f t="shared" si="30"/>
        <v>Administer IV solutions as indicated</v>
      </c>
      <c r="M406" s="38" t="str">
        <f t="shared" si="31"/>
        <v>PI.IC.CP.330101.01</v>
      </c>
      <c r="N406" s="38"/>
      <c r="O406" s="38" t="str">
        <f t="shared" si="32"/>
        <v>PH.IC.CP.330101.01</v>
      </c>
      <c r="Q406" s="38" t="str">
        <f t="shared" si="33"/>
        <v>CL.IC.CP.330101.01</v>
      </c>
      <c r="AD406" s="2" t="s">
        <v>1201</v>
      </c>
      <c r="AE406">
        <v>1200</v>
      </c>
    </row>
    <row r="407" spans="1:31" ht="15">
      <c r="A407" t="s">
        <v>1198</v>
      </c>
      <c r="C407" s="31" t="s">
        <v>913</v>
      </c>
      <c r="E407" s="31" t="s">
        <v>5637</v>
      </c>
      <c r="F407" s="2" t="s">
        <v>1377</v>
      </c>
      <c r="G407" s="2" t="s">
        <v>1403</v>
      </c>
      <c r="H407" s="36" t="s">
        <v>12030</v>
      </c>
      <c r="J407" s="37" t="str">
        <f t="shared" si="34"/>
        <v>IC.CP.330102</v>
      </c>
      <c r="K407" s="36" t="s">
        <v>5637</v>
      </c>
      <c r="L407" t="str">
        <f t="shared" si="30"/>
        <v>Assess for presence/location of edema formation</v>
      </c>
      <c r="M407" s="38" t="str">
        <f t="shared" si="31"/>
        <v>PI.IC.CP.330102.01</v>
      </c>
      <c r="N407" s="38"/>
      <c r="O407" s="38" t="str">
        <f t="shared" si="32"/>
        <v>PH.IC.CP.330102.01</v>
      </c>
      <c r="Q407" s="38" t="str">
        <f t="shared" si="33"/>
        <v>CL.IC.CP.330102.01</v>
      </c>
      <c r="AD407" s="2" t="s">
        <v>1201</v>
      </c>
      <c r="AE407">
        <v>1200</v>
      </c>
    </row>
    <row r="408" spans="1:31" ht="15">
      <c r="A408" t="s">
        <v>1198</v>
      </c>
      <c r="C408" s="31" t="s">
        <v>913</v>
      </c>
      <c r="E408" s="31" t="s">
        <v>5637</v>
      </c>
      <c r="F408" s="2" t="s">
        <v>1377</v>
      </c>
      <c r="G408" s="2" t="s">
        <v>1404</v>
      </c>
      <c r="H408" s="36" t="s">
        <v>12032</v>
      </c>
      <c r="J408" s="37" t="str">
        <f t="shared" si="34"/>
        <v>IC.CP.330103</v>
      </c>
      <c r="K408" s="36" t="s">
        <v>5637</v>
      </c>
      <c r="L408" t="str">
        <f t="shared" si="30"/>
        <v>Assess level of consciousness/neuromuscular response</v>
      </c>
      <c r="M408" s="38" t="str">
        <f t="shared" si="31"/>
        <v>PI.IC.CP.330103.01</v>
      </c>
      <c r="N408" s="38"/>
      <c r="O408" s="38" t="str">
        <f t="shared" si="32"/>
        <v>PH.IC.CP.330103.01</v>
      </c>
      <c r="Q408" s="38" t="str">
        <f t="shared" si="33"/>
        <v>CL.IC.CP.330103.01</v>
      </c>
      <c r="AD408" s="2" t="s">
        <v>1201</v>
      </c>
      <c r="AE408">
        <v>1200</v>
      </c>
    </row>
    <row r="409" spans="1:31" ht="15">
      <c r="A409" t="s">
        <v>1198</v>
      </c>
      <c r="C409" s="31" t="s">
        <v>913</v>
      </c>
      <c r="E409" s="31" t="s">
        <v>5637</v>
      </c>
      <c r="F409" s="2" t="s">
        <v>1377</v>
      </c>
      <c r="G409" s="2" t="s">
        <v>1405</v>
      </c>
      <c r="H409" s="36" t="s">
        <v>12028</v>
      </c>
      <c r="J409" s="37" t="str">
        <f t="shared" si="34"/>
        <v>IC.CP.330104</v>
      </c>
      <c r="K409" s="36" t="s">
        <v>5637</v>
      </c>
      <c r="L409" t="str">
        <f t="shared" si="30"/>
        <v>Assist with identification/treatment of underlying cause</v>
      </c>
      <c r="M409" s="38" t="str">
        <f t="shared" si="31"/>
        <v>PI.IC.CP.330104.01</v>
      </c>
      <c r="N409" s="38"/>
      <c r="O409" s="38" t="str">
        <f t="shared" si="32"/>
        <v>PH.IC.CP.330104.01</v>
      </c>
      <c r="Q409" s="38" t="str">
        <f t="shared" si="33"/>
        <v>CL.IC.CP.330104.01</v>
      </c>
      <c r="AD409" s="2" t="s">
        <v>1201</v>
      </c>
      <c r="AE409">
        <v>1200</v>
      </c>
    </row>
    <row r="410" spans="1:31" ht="15">
      <c r="A410" t="s">
        <v>1198</v>
      </c>
      <c r="C410" s="31" t="s">
        <v>913</v>
      </c>
      <c r="E410" s="31" t="s">
        <v>5637</v>
      </c>
      <c r="F410" s="2" t="s">
        <v>1377</v>
      </c>
      <c r="G410" s="2" t="s">
        <v>1406</v>
      </c>
      <c r="H410" s="36" t="s">
        <v>12210</v>
      </c>
      <c r="J410" s="37" t="str">
        <f t="shared" si="34"/>
        <v>IC.CP.330105</v>
      </c>
      <c r="K410" s="36" t="s">
        <v>5637</v>
      </c>
      <c r="L410" t="str">
        <f t="shared" si="30"/>
        <v>Auscultate lungs and heart sounds</v>
      </c>
      <c r="M410" s="38" t="str">
        <f t="shared" si="31"/>
        <v>PI.IC.CP.330105.01</v>
      </c>
      <c r="N410" s="38"/>
      <c r="O410" s="38" t="str">
        <f t="shared" si="32"/>
        <v>PH.IC.CP.330105.01</v>
      </c>
      <c r="Q410" s="38" t="str">
        <f t="shared" si="33"/>
        <v>CL.IC.CP.330105.01</v>
      </c>
      <c r="AD410" s="2" t="s">
        <v>1201</v>
      </c>
      <c r="AE410">
        <v>1200</v>
      </c>
    </row>
    <row r="411" spans="1:31" ht="15">
      <c r="A411" t="s">
        <v>1198</v>
      </c>
      <c r="C411" s="31" t="s">
        <v>913</v>
      </c>
      <c r="E411" s="31" t="s">
        <v>5637</v>
      </c>
      <c r="F411" s="2" t="s">
        <v>1377</v>
      </c>
      <c r="G411" s="2" t="s">
        <v>1407</v>
      </c>
      <c r="H411" s="36" t="s">
        <v>12212</v>
      </c>
      <c r="J411" s="37" t="str">
        <f t="shared" si="34"/>
        <v>IC.CP.330106</v>
      </c>
      <c r="K411" s="36" t="s">
        <v>5637</v>
      </c>
      <c r="L411" t="str">
        <f t="shared" si="30"/>
        <v>Check patellar reflexes periodically</v>
      </c>
      <c r="M411" s="38" t="str">
        <f t="shared" si="31"/>
        <v>PI.IC.CP.330106.01</v>
      </c>
      <c r="N411" s="38"/>
      <c r="O411" s="38" t="str">
        <f t="shared" si="32"/>
        <v>PH.IC.CP.330106.01</v>
      </c>
      <c r="Q411" s="38" t="str">
        <f t="shared" si="33"/>
        <v>CL.IC.CP.330106.01</v>
      </c>
      <c r="AD411" s="2" t="s">
        <v>1201</v>
      </c>
      <c r="AE411">
        <v>1200</v>
      </c>
    </row>
    <row r="412" spans="1:31" ht="15">
      <c r="A412" t="s">
        <v>1198</v>
      </c>
      <c r="C412" s="31" t="s">
        <v>913</v>
      </c>
      <c r="E412" s="31" t="s">
        <v>5637</v>
      </c>
      <c r="F412" s="2" t="s">
        <v>1377</v>
      </c>
      <c r="G412" s="2" t="s">
        <v>1408</v>
      </c>
      <c r="H412" s="36" t="s">
        <v>12225</v>
      </c>
      <c r="J412" s="37" t="str">
        <f t="shared" si="34"/>
        <v>IC.CP.330107</v>
      </c>
      <c r="K412" s="36" t="s">
        <v>5637</v>
      </c>
      <c r="L412" t="str">
        <f t="shared" si="30"/>
        <v>Encourage bed rest</v>
      </c>
      <c r="M412" s="38" t="str">
        <f t="shared" si="31"/>
        <v>PI.IC.CP.330107.01</v>
      </c>
      <c r="N412" s="38"/>
      <c r="O412" s="38" t="str">
        <f t="shared" si="32"/>
        <v>PH.IC.CP.330107.01</v>
      </c>
      <c r="Q412" s="38" t="str">
        <f t="shared" si="33"/>
        <v>CL.IC.CP.330107.01</v>
      </c>
      <c r="AD412" s="2" t="s">
        <v>1201</v>
      </c>
      <c r="AE412">
        <v>1200</v>
      </c>
    </row>
    <row r="413" spans="1:31" ht="15">
      <c r="A413" t="s">
        <v>1198</v>
      </c>
      <c r="C413" s="31" t="s">
        <v>913</v>
      </c>
      <c r="E413" s="31" t="s">
        <v>5637</v>
      </c>
      <c r="F413" s="2" t="s">
        <v>1377</v>
      </c>
      <c r="G413" s="2" t="s">
        <v>1409</v>
      </c>
      <c r="H413" s="36" t="s">
        <v>11638</v>
      </c>
      <c r="J413" s="37" t="str">
        <f t="shared" si="34"/>
        <v>IC.CP.330108</v>
      </c>
      <c r="K413" s="36" t="s">
        <v>5637</v>
      </c>
      <c r="L413" t="str">
        <f t="shared" si="30"/>
        <v>Encourage coughing/deep-breathing exercises</v>
      </c>
      <c r="M413" s="38" t="str">
        <f t="shared" si="31"/>
        <v>PI.IC.CP.330108.01</v>
      </c>
      <c r="N413" s="38"/>
      <c r="O413" s="38" t="str">
        <f t="shared" si="32"/>
        <v>PH.IC.CP.330108.01</v>
      </c>
      <c r="Q413" s="38" t="str">
        <f t="shared" si="33"/>
        <v>CL.IC.CP.330108.01</v>
      </c>
      <c r="AD413" s="2" t="s">
        <v>1201</v>
      </c>
      <c r="AE413">
        <v>1200</v>
      </c>
    </row>
    <row r="414" spans="1:31" ht="15">
      <c r="A414" t="s">
        <v>1198</v>
      </c>
      <c r="C414" s="31" t="s">
        <v>913</v>
      </c>
      <c r="E414" s="31" t="s">
        <v>5637</v>
      </c>
      <c r="F414" s="2" t="s">
        <v>1377</v>
      </c>
      <c r="G414" s="2" t="s">
        <v>1410</v>
      </c>
      <c r="H414" s="36" t="s">
        <v>11639</v>
      </c>
      <c r="J414" s="37" t="str">
        <f t="shared" si="34"/>
        <v>IC.CP.330109</v>
      </c>
      <c r="K414" s="36" t="s">
        <v>5637</v>
      </c>
      <c r="L414" t="str">
        <f t="shared" si="30"/>
        <v>Evaluate patient's ability to swallow</v>
      </c>
      <c r="M414" s="38" t="str">
        <f t="shared" si="31"/>
        <v>PI.IC.CP.330109.01</v>
      </c>
      <c r="N414" s="38"/>
      <c r="O414" s="38" t="str">
        <f t="shared" si="32"/>
        <v>PH.IC.CP.330109.01</v>
      </c>
      <c r="Q414" s="38" t="str">
        <f t="shared" si="33"/>
        <v>CL.IC.CP.330109.01</v>
      </c>
      <c r="AD414" s="2" t="s">
        <v>1201</v>
      </c>
      <c r="AE414">
        <v>1200</v>
      </c>
    </row>
    <row r="415" spans="1:31" ht="15">
      <c r="A415" t="s">
        <v>1198</v>
      </c>
      <c r="C415" s="31" t="s">
        <v>913</v>
      </c>
      <c r="E415" s="31" t="s">
        <v>5637</v>
      </c>
      <c r="F415" s="2" t="s">
        <v>1377</v>
      </c>
      <c r="G415" s="2" t="s">
        <v>1516</v>
      </c>
      <c r="H415" s="36" t="s">
        <v>11829</v>
      </c>
      <c r="J415" s="37" t="str">
        <f t="shared" si="34"/>
        <v>IC.CP.330110</v>
      </c>
      <c r="K415" s="36" t="s">
        <v>5637</v>
      </c>
      <c r="L415" t="str">
        <f t="shared" si="30"/>
        <v>Give oral fluids with caution</v>
      </c>
      <c r="M415" s="38" t="str">
        <f t="shared" si="31"/>
        <v>PI.IC.CP.330110.01</v>
      </c>
      <c r="N415" s="38"/>
      <c r="O415" s="38" t="str">
        <f t="shared" si="32"/>
        <v>PH.IC.CP.330110.01</v>
      </c>
      <c r="Q415" s="38" t="str">
        <f t="shared" si="33"/>
        <v>CL.IC.CP.330110.01</v>
      </c>
      <c r="AD415" s="2" t="s">
        <v>1201</v>
      </c>
      <c r="AE415">
        <v>1200</v>
      </c>
    </row>
    <row r="416" spans="1:31" ht="15">
      <c r="A416" t="s">
        <v>1198</v>
      </c>
      <c r="C416" s="31" t="s">
        <v>913</v>
      </c>
      <c r="E416" s="31" t="s">
        <v>5637</v>
      </c>
      <c r="F416" s="2" t="s">
        <v>1377</v>
      </c>
      <c r="G416" s="2" t="s">
        <v>1517</v>
      </c>
      <c r="H416" s="36" t="s">
        <v>12099</v>
      </c>
      <c r="J416" s="37" t="str">
        <f t="shared" si="34"/>
        <v>IC.CP.330111</v>
      </c>
      <c r="K416" s="36" t="s">
        <v>5637</v>
      </c>
      <c r="L416" t="str">
        <f t="shared" si="30"/>
        <v>Irrigate NG tube, if used, with normal saline instead of water</v>
      </c>
      <c r="M416" s="38" t="str">
        <f t="shared" si="31"/>
        <v>PI.IC.CP.330111.01</v>
      </c>
      <c r="N416" s="38"/>
      <c r="O416" s="38" t="str">
        <f t="shared" si="32"/>
        <v>PH.IC.CP.330111.01</v>
      </c>
      <c r="Q416" s="38" t="str">
        <f t="shared" si="33"/>
        <v>CL.IC.CP.330111.01</v>
      </c>
      <c r="AD416" s="2" t="s">
        <v>1201</v>
      </c>
      <c r="AE416">
        <v>1200</v>
      </c>
    </row>
    <row r="417" spans="1:31" ht="15">
      <c r="A417" t="s">
        <v>1198</v>
      </c>
      <c r="C417" s="31" t="s">
        <v>913</v>
      </c>
      <c r="E417" s="31" t="s">
        <v>5637</v>
      </c>
      <c r="F417" s="2" t="s">
        <v>1377</v>
      </c>
      <c r="G417" s="2" t="s">
        <v>1399</v>
      </c>
      <c r="H417" s="36" t="s">
        <v>12100</v>
      </c>
      <c r="J417" s="37" t="str">
        <f t="shared" si="34"/>
        <v>IC.CP.330112</v>
      </c>
      <c r="K417" s="36" t="s">
        <v>5637</v>
      </c>
      <c r="L417" t="str">
        <f t="shared" si="30"/>
        <v>Maintain accurate I&amp;O</v>
      </c>
      <c r="M417" s="38" t="str">
        <f t="shared" si="31"/>
        <v>PI.IC.CP.330112.01</v>
      </c>
      <c r="N417" s="38"/>
      <c r="O417" s="38" t="str">
        <f t="shared" si="32"/>
        <v>PH.IC.CP.330112.01</v>
      </c>
      <c r="Q417" s="38" t="str">
        <f t="shared" si="33"/>
        <v>CL.IC.CP.330112.01</v>
      </c>
      <c r="AD417" s="2" t="s">
        <v>1201</v>
      </c>
      <c r="AE417">
        <v>1200</v>
      </c>
    </row>
    <row r="418" spans="1:31" ht="15">
      <c r="A418" t="s">
        <v>1198</v>
      </c>
      <c r="C418" s="31" t="s">
        <v>913</v>
      </c>
      <c r="E418" s="31" t="s">
        <v>5637</v>
      </c>
      <c r="F418" s="2" t="s">
        <v>1377</v>
      </c>
      <c r="G418" s="2" t="s">
        <v>1324</v>
      </c>
      <c r="H418" s="36" t="s">
        <v>12101</v>
      </c>
      <c r="J418" s="37" t="str">
        <f t="shared" si="34"/>
        <v>IC.CP.330113</v>
      </c>
      <c r="K418" s="36" t="s">
        <v>5637</v>
      </c>
      <c r="L418" t="str">
        <f t="shared" si="30"/>
        <v>Maintain semi-fowler's position if dyspnea/ascites present</v>
      </c>
      <c r="M418" s="38" t="str">
        <f t="shared" si="31"/>
        <v>PI.IC.CP.330113.01</v>
      </c>
      <c r="N418" s="38"/>
      <c r="O418" s="38" t="str">
        <f t="shared" si="32"/>
        <v>PH.IC.CP.330113.01</v>
      </c>
      <c r="Q418" s="38" t="str">
        <f t="shared" si="33"/>
        <v>CL.IC.CP.330113.01</v>
      </c>
      <c r="AD418" s="2" t="s">
        <v>1201</v>
      </c>
      <c r="AE418">
        <v>1200</v>
      </c>
    </row>
    <row r="419" spans="1:31" ht="15">
      <c r="A419" t="s">
        <v>1198</v>
      </c>
      <c r="C419" s="31" t="s">
        <v>913</v>
      </c>
      <c r="E419" s="31" t="s">
        <v>5637</v>
      </c>
      <c r="F419" s="2" t="s">
        <v>1377</v>
      </c>
      <c r="G419" s="2" t="s">
        <v>1518</v>
      </c>
      <c r="H419" s="36" t="s">
        <v>12102</v>
      </c>
      <c r="J419" s="37" t="str">
        <f t="shared" si="34"/>
        <v>IC.CP.330114</v>
      </c>
      <c r="K419" s="36" t="s">
        <v>5637</v>
      </c>
      <c r="L419" t="str">
        <f t="shared" si="30"/>
        <v>Monitor laboratory results</v>
      </c>
      <c r="M419" s="38" t="str">
        <f t="shared" si="31"/>
        <v>PI.IC.CP.330114.01</v>
      </c>
      <c r="N419" s="38"/>
      <c r="O419" s="38" t="str">
        <f t="shared" si="32"/>
        <v>PH.IC.CP.330114.01</v>
      </c>
      <c r="Q419" s="38" t="str">
        <f t="shared" si="33"/>
        <v>CL.IC.CP.330114.01</v>
      </c>
      <c r="AD419" s="2" t="s">
        <v>1201</v>
      </c>
      <c r="AE419">
        <v>1200</v>
      </c>
    </row>
    <row r="420" spans="1:31" ht="15">
      <c r="A420" t="s">
        <v>1198</v>
      </c>
      <c r="C420" s="31" t="s">
        <v>913</v>
      </c>
      <c r="E420" s="31" t="s">
        <v>5637</v>
      </c>
      <c r="F420" s="2" t="s">
        <v>1377</v>
      </c>
      <c r="G420" s="2" t="s">
        <v>1622</v>
      </c>
      <c r="H420" s="36" t="s">
        <v>11559</v>
      </c>
      <c r="J420" s="37" t="str">
        <f t="shared" si="34"/>
        <v>IC.CP.330115</v>
      </c>
      <c r="K420" s="36" t="s">
        <v>5637</v>
      </c>
      <c r="L420" t="str">
        <f t="shared" si="30"/>
        <v>Monitor urinary output</v>
      </c>
      <c r="M420" s="38" t="str">
        <f t="shared" si="31"/>
        <v>PI.IC.CP.330115.01</v>
      </c>
      <c r="N420" s="38"/>
      <c r="O420" s="38" t="str">
        <f t="shared" si="32"/>
        <v>PH.IC.CP.330115.01</v>
      </c>
      <c r="Q420" s="38" t="str">
        <f t="shared" si="33"/>
        <v>CL.IC.CP.330115.01</v>
      </c>
      <c r="AD420" s="2" t="s">
        <v>1201</v>
      </c>
      <c r="AE420">
        <v>1200</v>
      </c>
    </row>
    <row r="421" spans="1:31" ht="15">
      <c r="A421" t="s">
        <v>1198</v>
      </c>
      <c r="C421" s="31" t="s">
        <v>913</v>
      </c>
      <c r="E421" s="31" t="s">
        <v>5637</v>
      </c>
      <c r="F421" s="2" t="s">
        <v>1377</v>
      </c>
      <c r="G421" s="2" t="s">
        <v>1621</v>
      </c>
      <c r="H421" s="36" t="s">
        <v>11560</v>
      </c>
      <c r="J421" s="37" t="str">
        <f t="shared" si="34"/>
        <v>IC.CP.330116</v>
      </c>
      <c r="K421" s="36" t="s">
        <v>5637</v>
      </c>
      <c r="L421" t="str">
        <f t="shared" si="30"/>
        <v>Monitor vital signs</v>
      </c>
      <c r="M421" s="38" t="str">
        <f t="shared" si="31"/>
        <v>PI.IC.CP.330116.01</v>
      </c>
      <c r="N421" s="38"/>
      <c r="O421" s="38" t="str">
        <f t="shared" si="32"/>
        <v>PH.IC.CP.330116.01</v>
      </c>
      <c r="Q421" s="38" t="str">
        <f t="shared" si="33"/>
        <v>CL.IC.CP.330116.01</v>
      </c>
      <c r="AD421" s="2" t="s">
        <v>1201</v>
      </c>
      <c r="AE421">
        <v>1200</v>
      </c>
    </row>
    <row r="422" spans="1:31" ht="15">
      <c r="A422" t="s">
        <v>1198</v>
      </c>
      <c r="C422" s="31" t="s">
        <v>913</v>
      </c>
      <c r="E422" s="31" t="s">
        <v>5637</v>
      </c>
      <c r="F422" s="2" t="s">
        <v>1377</v>
      </c>
      <c r="G422" s="2" t="s">
        <v>1618</v>
      </c>
      <c r="H422" s="36" t="s">
        <v>11561</v>
      </c>
      <c r="J422" s="37" t="str">
        <f t="shared" si="34"/>
        <v>IC.CP.330117</v>
      </c>
      <c r="K422" s="36" t="s">
        <v>5637</v>
      </c>
      <c r="L422" t="str">
        <f t="shared" si="30"/>
        <v>Note presence of neck/peripheral vein distension</v>
      </c>
      <c r="M422" s="38" t="str">
        <f t="shared" si="31"/>
        <v>PI.IC.CP.330117.01</v>
      </c>
      <c r="N422" s="38"/>
      <c r="O422" s="38" t="str">
        <f t="shared" si="32"/>
        <v>PH.IC.CP.330117.01</v>
      </c>
      <c r="Q422" s="38" t="str">
        <f t="shared" si="33"/>
        <v>CL.IC.CP.330117.01</v>
      </c>
      <c r="AD422" s="2" t="s">
        <v>1201</v>
      </c>
      <c r="AE422">
        <v>1200</v>
      </c>
    </row>
    <row r="423" spans="1:31" ht="15">
      <c r="A423" t="s">
        <v>1198</v>
      </c>
      <c r="C423" s="31" t="s">
        <v>913</v>
      </c>
      <c r="E423" s="31" t="s">
        <v>5637</v>
      </c>
      <c r="F423" s="2" t="s">
        <v>1377</v>
      </c>
      <c r="G423" s="2" t="s">
        <v>1619</v>
      </c>
      <c r="H423" s="36" t="s">
        <v>12060</v>
      </c>
      <c r="J423" s="37" t="str">
        <f t="shared" si="34"/>
        <v>IC.CP.330118</v>
      </c>
      <c r="K423" s="36" t="s">
        <v>5637</v>
      </c>
      <c r="L423" t="str">
        <f t="shared" si="30"/>
        <v>Provide balanced protein, low-sodium diet</v>
      </c>
      <c r="M423" s="38" t="str">
        <f t="shared" si="31"/>
        <v>PI.IC.CP.330118.01</v>
      </c>
      <c r="N423" s="38"/>
      <c r="O423" s="38" t="str">
        <f t="shared" si="32"/>
        <v>PH.IC.CP.330118.01</v>
      </c>
      <c r="Q423" s="38" t="str">
        <f t="shared" si="33"/>
        <v>CL.IC.CP.330118.01</v>
      </c>
      <c r="AD423" s="2" t="s">
        <v>1201</v>
      </c>
      <c r="AE423">
        <v>1200</v>
      </c>
    </row>
    <row r="424" spans="1:31" ht="15">
      <c r="A424" t="s">
        <v>1198</v>
      </c>
      <c r="C424" s="31" t="s">
        <v>913</v>
      </c>
      <c r="E424" s="31" t="s">
        <v>5637</v>
      </c>
      <c r="F424" s="2" t="s">
        <v>1377</v>
      </c>
      <c r="G424" s="2" t="s">
        <v>1620</v>
      </c>
      <c r="H424" s="36" t="s">
        <v>11913</v>
      </c>
      <c r="J424" s="37" t="str">
        <f t="shared" si="34"/>
        <v>IC.CP.330119</v>
      </c>
      <c r="K424" s="36" t="s">
        <v>5637</v>
      </c>
      <c r="L424" t="str">
        <f t="shared" si="30"/>
        <v>Provide skin and mouth care</v>
      </c>
      <c r="M424" s="38" t="str">
        <f t="shared" si="31"/>
        <v>PI.IC.CP.330119.01</v>
      </c>
      <c r="N424" s="38"/>
      <c r="O424" s="38" t="str">
        <f t="shared" si="32"/>
        <v>PH.IC.CP.330119.01</v>
      </c>
      <c r="Q424" s="38" t="str">
        <f t="shared" si="33"/>
        <v>CL.IC.CP.330119.01</v>
      </c>
      <c r="AD424" s="2" t="s">
        <v>1201</v>
      </c>
      <c r="AE424">
        <v>1200</v>
      </c>
    </row>
    <row r="425" spans="1:31" ht="15">
      <c r="A425" t="s">
        <v>1198</v>
      </c>
      <c r="C425" s="31" t="s">
        <v>913</v>
      </c>
      <c r="E425" s="31" t="s">
        <v>5637</v>
      </c>
      <c r="F425" s="2" t="s">
        <v>1377</v>
      </c>
      <c r="G425" s="2" t="s">
        <v>1732</v>
      </c>
      <c r="H425" s="36" t="s">
        <v>11906</v>
      </c>
      <c r="J425" s="37" t="str">
        <f t="shared" si="34"/>
        <v>IC.CP.330120</v>
      </c>
      <c r="K425" s="36" t="s">
        <v>5637</v>
      </c>
      <c r="L425" t="str">
        <f t="shared" si="30"/>
        <v>Turn, reposition as indicated</v>
      </c>
      <c r="M425" s="38" t="str">
        <f t="shared" si="31"/>
        <v>PI.IC.CP.330120.01</v>
      </c>
      <c r="N425" s="38"/>
      <c r="O425" s="38" t="str">
        <f t="shared" si="32"/>
        <v>PH.IC.CP.330120.01</v>
      </c>
      <c r="Q425" s="38" t="str">
        <f t="shared" si="33"/>
        <v>CL.IC.CP.330120.01</v>
      </c>
      <c r="AD425" s="2" t="s">
        <v>1201</v>
      </c>
      <c r="AE425">
        <v>1200</v>
      </c>
    </row>
    <row r="426" spans="1:31" ht="15">
      <c r="A426" t="s">
        <v>1198</v>
      </c>
      <c r="C426" s="31" t="s">
        <v>913</v>
      </c>
      <c r="E426" s="31" t="s">
        <v>5637</v>
      </c>
      <c r="F426" s="2" t="s">
        <v>1377</v>
      </c>
      <c r="G426" s="2" t="s">
        <v>1733</v>
      </c>
      <c r="H426" s="36" t="s">
        <v>10704</v>
      </c>
      <c r="J426" s="37" t="str">
        <f t="shared" si="34"/>
        <v>IC.CP.330121</v>
      </c>
      <c r="K426" s="36" t="s">
        <v>5637</v>
      </c>
      <c r="L426" t="str">
        <f t="shared" si="30"/>
        <v>Monitor daily weight</v>
      </c>
      <c r="M426" s="38" t="str">
        <f t="shared" si="31"/>
        <v>PI.IC.CP.330121.01</v>
      </c>
      <c r="N426" s="38"/>
      <c r="O426" s="38" t="str">
        <f t="shared" si="32"/>
        <v>PH.IC.CP.330121.01</v>
      </c>
      <c r="Q426" s="38" t="str">
        <f t="shared" si="33"/>
        <v>CL.IC.CP.330121.01</v>
      </c>
      <c r="AD426" s="2" t="s">
        <v>1201</v>
      </c>
      <c r="AE426">
        <v>1200</v>
      </c>
    </row>
    <row r="427" spans="1:31" ht="15">
      <c r="A427" t="s">
        <v>1198</v>
      </c>
      <c r="C427" s="31" t="s">
        <v>913</v>
      </c>
      <c r="E427" s="31" t="s">
        <v>5637</v>
      </c>
      <c r="F427" s="2" t="s">
        <v>1377</v>
      </c>
      <c r="G427" s="2" t="s">
        <v>13189</v>
      </c>
      <c r="H427" s="36" t="s">
        <v>10705</v>
      </c>
      <c r="J427" s="37" t="str">
        <f t="shared" si="34"/>
        <v>IC.CP.330122</v>
      </c>
      <c r="K427" s="36" t="s">
        <v>5637</v>
      </c>
      <c r="L427" t="str">
        <f t="shared" si="30"/>
        <v>Problem: Fluid and Electrolyte Imbalances Other:</v>
      </c>
      <c r="M427" s="38" t="str">
        <f t="shared" si="31"/>
        <v>PI.IC.CP.330122.01</v>
      </c>
      <c r="N427" s="38"/>
      <c r="O427" s="38" t="str">
        <f t="shared" si="32"/>
        <v>PH.IC.CP.330122.01</v>
      </c>
      <c r="Q427" s="38" t="str">
        <f t="shared" si="33"/>
        <v>CL.IC.CP.330122.01</v>
      </c>
      <c r="AD427" s="2" t="s">
        <v>1201</v>
      </c>
      <c r="AE427">
        <v>1200</v>
      </c>
    </row>
    <row r="428" spans="1:31" ht="15">
      <c r="A428" t="s">
        <v>1198</v>
      </c>
      <c r="C428" s="31" t="s">
        <v>913</v>
      </c>
      <c r="D428" t="s">
        <v>1231</v>
      </c>
      <c r="E428" s="31" t="s">
        <v>971</v>
      </c>
      <c r="F428" s="2" t="s">
        <v>1231</v>
      </c>
      <c r="G428" s="2" t="s">
        <v>958</v>
      </c>
      <c r="H428" s="36" t="s">
        <v>11848</v>
      </c>
      <c r="J428" s="37" t="str">
        <f t="shared" si="34"/>
        <v>IC.CP.330201</v>
      </c>
      <c r="K428" s="36" t="s">
        <v>5637</v>
      </c>
      <c r="L428" t="str">
        <f t="shared" si="30"/>
        <v>Absent muscle weakness, paresthesia, cognitive impairment</v>
      </c>
      <c r="M428" s="38" t="str">
        <f t="shared" si="31"/>
        <v>PI.IC.CP.330201.01</v>
      </c>
      <c r="N428" s="38"/>
      <c r="O428" s="38" t="str">
        <f t="shared" si="32"/>
        <v>PH.IC.CP.330201.01</v>
      </c>
      <c r="Q428" s="38" t="str">
        <f t="shared" si="33"/>
        <v>CL.IC.CP.330201.01</v>
      </c>
      <c r="AD428" s="2" t="s">
        <v>1201</v>
      </c>
      <c r="AE428">
        <v>1200</v>
      </c>
    </row>
    <row r="429" spans="1:31" ht="15">
      <c r="A429" t="s">
        <v>1198</v>
      </c>
      <c r="C429" s="31" t="s">
        <v>913</v>
      </c>
      <c r="E429" s="31" t="s">
        <v>971</v>
      </c>
      <c r="F429" s="2" t="s">
        <v>1231</v>
      </c>
      <c r="G429" s="2" t="s">
        <v>1734</v>
      </c>
      <c r="H429" s="36" t="s">
        <v>12030</v>
      </c>
      <c r="J429" s="37" t="str">
        <f t="shared" si="34"/>
        <v>IC.CP.330202</v>
      </c>
      <c r="K429" s="36" t="s">
        <v>5637</v>
      </c>
      <c r="L429" t="str">
        <f t="shared" si="30"/>
        <v>Stabilized fluid volume</v>
      </c>
      <c r="M429" s="38" t="str">
        <f t="shared" si="31"/>
        <v>PI.IC.CP.330202.01</v>
      </c>
      <c r="N429" s="38"/>
      <c r="O429" s="38" t="str">
        <f t="shared" si="32"/>
        <v>PH.IC.CP.330202.01</v>
      </c>
      <c r="Q429" s="38" t="str">
        <f t="shared" si="33"/>
        <v>CL.IC.CP.330202.01</v>
      </c>
      <c r="AD429" s="2" t="s">
        <v>1201</v>
      </c>
      <c r="AE429">
        <v>1200</v>
      </c>
    </row>
    <row r="430" spans="1:31" ht="15">
      <c r="A430" t="s">
        <v>1198</v>
      </c>
      <c r="C430" s="31" t="s">
        <v>913</v>
      </c>
      <c r="E430" s="31" t="s">
        <v>971</v>
      </c>
      <c r="F430" s="2" t="s">
        <v>1231</v>
      </c>
      <c r="G430" s="2" t="s">
        <v>1735</v>
      </c>
      <c r="H430" s="36" t="s">
        <v>12032</v>
      </c>
      <c r="J430" s="37" t="str">
        <f t="shared" si="34"/>
        <v>IC.CP.330203</v>
      </c>
      <c r="K430" s="36" t="s">
        <v>5637</v>
      </c>
      <c r="L430" t="str">
        <f t="shared" si="30"/>
        <v>Display absence of respiratory distress</v>
      </c>
      <c r="M430" s="38" t="str">
        <f t="shared" si="31"/>
        <v>PI.IC.CP.330203.01</v>
      </c>
      <c r="N430" s="38"/>
      <c r="O430" s="38" t="str">
        <f t="shared" si="32"/>
        <v>PH.IC.CP.330203.01</v>
      </c>
      <c r="Q430" s="38" t="str">
        <f t="shared" si="33"/>
        <v>CL.IC.CP.330203.01</v>
      </c>
      <c r="AD430" s="2" t="s">
        <v>1201</v>
      </c>
      <c r="AE430">
        <v>1200</v>
      </c>
    </row>
    <row r="431" spans="1:31" ht="15">
      <c r="A431" t="s">
        <v>1198</v>
      </c>
      <c r="C431" s="31" t="s">
        <v>913</v>
      </c>
      <c r="E431" s="31" t="s">
        <v>971</v>
      </c>
      <c r="F431" s="2" t="s">
        <v>1231</v>
      </c>
      <c r="G431" s="2" t="s">
        <v>1736</v>
      </c>
      <c r="H431" s="36" t="s">
        <v>12028</v>
      </c>
      <c r="J431" s="37" t="str">
        <f t="shared" si="34"/>
        <v>IC.CP.330204</v>
      </c>
      <c r="K431" s="36" t="s">
        <v>5637</v>
      </c>
      <c r="L431" t="str">
        <f t="shared" si="30"/>
        <v>Appropriate lab values</v>
      </c>
      <c r="M431" s="38" t="str">
        <f t="shared" si="31"/>
        <v>PI.IC.CP.330204.01</v>
      </c>
      <c r="N431" s="38"/>
      <c r="O431" s="38" t="str">
        <f t="shared" si="32"/>
        <v>PH.IC.CP.330204.01</v>
      </c>
      <c r="Q431" s="38" t="str">
        <f t="shared" si="33"/>
        <v>CL.IC.CP.330204.01</v>
      </c>
      <c r="AD431" s="2" t="s">
        <v>1201</v>
      </c>
      <c r="AE431">
        <v>1200</v>
      </c>
    </row>
    <row r="432" spans="1:31" ht="15">
      <c r="A432" t="s">
        <v>1198</v>
      </c>
      <c r="C432" s="31" t="s">
        <v>913</v>
      </c>
      <c r="E432" s="31" t="s">
        <v>971</v>
      </c>
      <c r="F432" s="2" t="s">
        <v>1231</v>
      </c>
      <c r="G432" s="2" t="s">
        <v>1737</v>
      </c>
      <c r="H432" s="36" t="s">
        <v>12210</v>
      </c>
      <c r="J432" s="37" t="str">
        <f t="shared" si="34"/>
        <v>IC.CP.330205</v>
      </c>
      <c r="K432" s="36" t="s">
        <v>5637</v>
      </c>
      <c r="L432" t="str">
        <f t="shared" si="30"/>
        <v xml:space="preserve">Maintain fluid volume at a functional level </v>
      </c>
      <c r="M432" s="38" t="str">
        <f t="shared" si="31"/>
        <v>PI.IC.CP.330205.01</v>
      </c>
      <c r="N432" s="38"/>
      <c r="O432" s="38" t="str">
        <f t="shared" si="32"/>
        <v>PH.IC.CP.330205.01</v>
      </c>
      <c r="Q432" s="38" t="str">
        <f t="shared" si="33"/>
        <v>CL.IC.CP.330205.01</v>
      </c>
      <c r="AD432" s="2" t="s">
        <v>1201</v>
      </c>
      <c r="AE432">
        <v>1200</v>
      </c>
    </row>
    <row r="433" spans="1:31" ht="15">
      <c r="A433" t="s">
        <v>1198</v>
      </c>
      <c r="C433" s="31" t="s">
        <v>913</v>
      </c>
      <c r="E433" s="31" t="s">
        <v>971</v>
      </c>
      <c r="F433" s="2" t="s">
        <v>1231</v>
      </c>
      <c r="G433" s="2" t="s">
        <v>13190</v>
      </c>
      <c r="H433" s="36" t="s">
        <v>12212</v>
      </c>
      <c r="J433" s="37" t="str">
        <f t="shared" si="34"/>
        <v>IC.CP.330206</v>
      </c>
      <c r="K433" s="36" t="s">
        <v>5637</v>
      </c>
      <c r="L433" t="str">
        <f t="shared" si="30"/>
        <v>Outcome: Fluid and Electrolyte Imbalances Other:</v>
      </c>
      <c r="M433" s="38" t="str">
        <f t="shared" si="31"/>
        <v>PI.IC.CP.330206.01</v>
      </c>
      <c r="N433" s="38"/>
      <c r="O433" s="38" t="str">
        <f t="shared" si="32"/>
        <v>PH.IC.CP.330206.01</v>
      </c>
      <c r="Q433" s="38" t="str">
        <f t="shared" si="33"/>
        <v>CL.IC.CP.330206.01</v>
      </c>
      <c r="AD433" s="2" t="s">
        <v>1201</v>
      </c>
      <c r="AE433">
        <v>1200</v>
      </c>
    </row>
    <row r="434" spans="1:31" ht="15">
      <c r="A434" t="s">
        <v>1198</v>
      </c>
      <c r="B434" t="s">
        <v>959</v>
      </c>
      <c r="C434" s="31" t="s">
        <v>960</v>
      </c>
      <c r="D434" t="s">
        <v>1378</v>
      </c>
      <c r="E434" s="31" t="s">
        <v>5637</v>
      </c>
      <c r="F434" s="2" t="s">
        <v>1378</v>
      </c>
      <c r="G434" s="2" t="s">
        <v>961</v>
      </c>
      <c r="H434" s="36" t="s">
        <v>11848</v>
      </c>
      <c r="J434" s="37" t="str">
        <f t="shared" si="34"/>
        <v>IC.CP.340101</v>
      </c>
      <c r="K434" s="36" t="s">
        <v>5637</v>
      </c>
      <c r="L434" t="str">
        <f t="shared" si="30"/>
        <v>Assess for causative/contributing factors</v>
      </c>
      <c r="M434" s="38" t="str">
        <f t="shared" si="31"/>
        <v>PI.IC.CP.340101.01</v>
      </c>
      <c r="N434" s="38"/>
      <c r="O434" s="38" t="str">
        <f t="shared" si="32"/>
        <v>PH.IC.CP.340101.01</v>
      </c>
      <c r="Q434" s="38" t="str">
        <f t="shared" si="33"/>
        <v>CL.IC.CP.340101.01</v>
      </c>
      <c r="AD434" s="2" t="s">
        <v>1201</v>
      </c>
      <c r="AE434">
        <v>1200</v>
      </c>
    </row>
    <row r="435" spans="1:31" ht="15">
      <c r="A435" t="s">
        <v>1198</v>
      </c>
      <c r="C435" s="31" t="s">
        <v>960</v>
      </c>
      <c r="E435" s="31" t="s">
        <v>5637</v>
      </c>
      <c r="F435" s="2" t="s">
        <v>1378</v>
      </c>
      <c r="G435" s="2" t="s">
        <v>1825</v>
      </c>
      <c r="H435" s="36" t="s">
        <v>12030</v>
      </c>
      <c r="J435" s="37" t="str">
        <f t="shared" si="34"/>
        <v>IC.CP.340102</v>
      </c>
      <c r="K435" s="36" t="s">
        <v>5637</v>
      </c>
      <c r="L435" t="str">
        <f t="shared" si="30"/>
        <v>Encourage family/significant other to participate</v>
      </c>
      <c r="M435" s="38" t="str">
        <f t="shared" si="31"/>
        <v>PI.IC.CP.340102.01</v>
      </c>
      <c r="N435" s="38"/>
      <c r="O435" s="38" t="str">
        <f t="shared" si="32"/>
        <v>PH.IC.CP.340102.01</v>
      </c>
      <c r="Q435" s="38" t="str">
        <f t="shared" si="33"/>
        <v>CL.IC.CP.340102.01</v>
      </c>
      <c r="AD435" s="2" t="s">
        <v>1201</v>
      </c>
      <c r="AE435">
        <v>1200</v>
      </c>
    </row>
    <row r="436" spans="1:31" ht="15">
      <c r="A436" t="s">
        <v>1198</v>
      </c>
      <c r="C436" s="31" t="s">
        <v>960</v>
      </c>
      <c r="E436" s="31" t="s">
        <v>5637</v>
      </c>
      <c r="F436" s="2" t="s">
        <v>1378</v>
      </c>
      <c r="G436" s="2" t="s">
        <v>1826</v>
      </c>
      <c r="H436" s="36" t="s">
        <v>12032</v>
      </c>
      <c r="J436" s="37" t="str">
        <f t="shared" si="34"/>
        <v>IC.CP.340103</v>
      </c>
      <c r="K436" s="36" t="s">
        <v>5637</v>
      </c>
      <c r="L436" t="str">
        <f t="shared" si="30"/>
        <v>Encourage expressions of anger</v>
      </c>
      <c r="M436" s="38" t="str">
        <f t="shared" si="31"/>
        <v>PI.IC.CP.340103.01</v>
      </c>
      <c r="N436" s="38"/>
      <c r="O436" s="38" t="str">
        <f t="shared" si="32"/>
        <v>PH.IC.CP.340103.01</v>
      </c>
      <c r="Q436" s="38" t="str">
        <f t="shared" si="33"/>
        <v>CL.IC.CP.340103.01</v>
      </c>
      <c r="AD436" s="2" t="s">
        <v>1201</v>
      </c>
      <c r="AE436">
        <v>1200</v>
      </c>
    </row>
    <row r="437" spans="1:31" ht="15">
      <c r="A437" t="s">
        <v>1198</v>
      </c>
      <c r="C437" s="31" t="s">
        <v>960</v>
      </c>
      <c r="E437" s="31" t="s">
        <v>5637</v>
      </c>
      <c r="F437" s="2" t="s">
        <v>1378</v>
      </c>
      <c r="G437" s="2" t="s">
        <v>1827</v>
      </c>
      <c r="H437" s="36" t="s">
        <v>12028</v>
      </c>
      <c r="J437" s="37" t="str">
        <f t="shared" si="34"/>
        <v>IC.CP.340104</v>
      </c>
      <c r="K437" s="36" t="s">
        <v>5637</v>
      </c>
      <c r="L437" t="str">
        <f t="shared" si="30"/>
        <v>Provide time for questions</v>
      </c>
      <c r="M437" s="38" t="str">
        <f t="shared" si="31"/>
        <v>PI.IC.CP.340104.01</v>
      </c>
      <c r="N437" s="38"/>
      <c r="O437" s="38" t="str">
        <f t="shared" si="32"/>
        <v>PH.IC.CP.340104.01</v>
      </c>
      <c r="Q437" s="38" t="str">
        <f t="shared" si="33"/>
        <v>CL.IC.CP.340104.01</v>
      </c>
      <c r="AD437" s="2" t="s">
        <v>1201</v>
      </c>
      <c r="AE437">
        <v>1200</v>
      </c>
    </row>
    <row r="438" spans="1:31" ht="15">
      <c r="A438" t="s">
        <v>1198</v>
      </c>
      <c r="C438" s="31" t="s">
        <v>960</v>
      </c>
      <c r="E438" s="31" t="s">
        <v>5637</v>
      </c>
      <c r="F438" s="2" t="s">
        <v>1378</v>
      </c>
      <c r="G438" s="2" t="s">
        <v>13191</v>
      </c>
      <c r="H438" s="36" t="s">
        <v>12210</v>
      </c>
      <c r="J438" s="37" t="str">
        <f t="shared" si="34"/>
        <v>IC.CP.340105</v>
      </c>
      <c r="K438" s="36" t="s">
        <v>5637</v>
      </c>
      <c r="L438" t="str">
        <f t="shared" si="30"/>
        <v>Problem: Grieving Other:</v>
      </c>
      <c r="M438" s="38" t="str">
        <f t="shared" si="31"/>
        <v>PI.IC.CP.340105.01</v>
      </c>
      <c r="N438" s="38"/>
      <c r="O438" s="38" t="str">
        <f t="shared" si="32"/>
        <v>PH.IC.CP.340105.01</v>
      </c>
      <c r="Q438" s="38" t="str">
        <f t="shared" si="33"/>
        <v>CL.IC.CP.340105.01</v>
      </c>
      <c r="AD438" s="2" t="s">
        <v>1201</v>
      </c>
      <c r="AE438">
        <v>1200</v>
      </c>
    </row>
    <row r="439" spans="1:31" ht="15">
      <c r="A439" t="s">
        <v>1198</v>
      </c>
      <c r="C439" s="31" t="s">
        <v>960</v>
      </c>
      <c r="D439" t="s">
        <v>1232</v>
      </c>
      <c r="E439" s="31" t="s">
        <v>971</v>
      </c>
      <c r="F439" s="2" t="s">
        <v>1232</v>
      </c>
      <c r="G439" s="2" t="s">
        <v>1828</v>
      </c>
      <c r="H439" s="36" t="s">
        <v>11848</v>
      </c>
      <c r="J439" s="37" t="str">
        <f t="shared" si="34"/>
        <v>IC.CP.340201</v>
      </c>
      <c r="K439" s="36" t="s">
        <v>5637</v>
      </c>
      <c r="L439" t="str">
        <f t="shared" si="30"/>
        <v>Verbalize her/his grief</v>
      </c>
      <c r="M439" s="38" t="str">
        <f t="shared" si="31"/>
        <v>PI.IC.CP.340201.01</v>
      </c>
      <c r="N439" s="38"/>
      <c r="O439" s="38" t="str">
        <f t="shared" si="32"/>
        <v>PH.IC.CP.340201.01</v>
      </c>
      <c r="Q439" s="38" t="str">
        <f t="shared" si="33"/>
        <v>CL.IC.CP.340201.01</v>
      </c>
      <c r="AD439" s="2" t="s">
        <v>1201</v>
      </c>
      <c r="AE439">
        <v>1200</v>
      </c>
    </row>
    <row r="440" spans="1:31" ht="15">
      <c r="A440" t="s">
        <v>1198</v>
      </c>
      <c r="C440" s="31" t="s">
        <v>960</v>
      </c>
      <c r="E440" s="31" t="s">
        <v>971</v>
      </c>
      <c r="F440" s="2" t="s">
        <v>1232</v>
      </c>
      <c r="G440" s="2" t="s">
        <v>1829</v>
      </c>
      <c r="H440" s="36" t="s">
        <v>12030</v>
      </c>
      <c r="J440" s="37" t="str">
        <f t="shared" si="34"/>
        <v>IC.CP.340202</v>
      </c>
      <c r="K440" s="36" t="s">
        <v>5637</v>
      </c>
      <c r="L440" t="str">
        <f t="shared" si="30"/>
        <v>Pt participates in ADLs</v>
      </c>
      <c r="M440" s="38" t="str">
        <f t="shared" si="31"/>
        <v>PI.IC.CP.340202.01</v>
      </c>
      <c r="N440" s="38"/>
      <c r="O440" s="38" t="str">
        <f t="shared" si="32"/>
        <v>PH.IC.CP.340202.01</v>
      </c>
      <c r="Q440" s="38" t="str">
        <f t="shared" si="33"/>
        <v>CL.IC.CP.340202.01</v>
      </c>
      <c r="AD440" s="2" t="s">
        <v>1201</v>
      </c>
      <c r="AE440">
        <v>1200</v>
      </c>
    </row>
    <row r="441" spans="1:31" ht="15">
      <c r="A441" t="s">
        <v>1198</v>
      </c>
      <c r="C441" s="31" t="s">
        <v>960</v>
      </c>
      <c r="E441" s="31" t="s">
        <v>971</v>
      </c>
      <c r="F441" s="2" t="s">
        <v>1232</v>
      </c>
      <c r="G441" s="2" t="s">
        <v>1830</v>
      </c>
      <c r="H441" s="36" t="s">
        <v>12032</v>
      </c>
      <c r="J441" s="37" t="str">
        <f t="shared" si="34"/>
        <v>IC.CP.340203</v>
      </c>
      <c r="K441" s="36" t="s">
        <v>5637</v>
      </c>
      <c r="L441" t="str">
        <f t="shared" si="30"/>
        <v>Pt shares grief w/ family/significant other</v>
      </c>
      <c r="M441" s="38" t="str">
        <f t="shared" si="31"/>
        <v>PI.IC.CP.340203.01</v>
      </c>
      <c r="N441" s="38"/>
      <c r="O441" s="38" t="str">
        <f t="shared" si="32"/>
        <v>PH.IC.CP.340203.01</v>
      </c>
      <c r="Q441" s="38" t="str">
        <f t="shared" si="33"/>
        <v>CL.IC.CP.340203.01</v>
      </c>
      <c r="AD441" s="2" t="s">
        <v>1201</v>
      </c>
      <c r="AE441">
        <v>1200</v>
      </c>
    </row>
    <row r="442" spans="1:31" ht="15">
      <c r="A442" t="s">
        <v>1198</v>
      </c>
      <c r="C442" s="31" t="s">
        <v>960</v>
      </c>
      <c r="E442" s="31" t="s">
        <v>971</v>
      </c>
      <c r="F442" s="2" t="s">
        <v>1232</v>
      </c>
      <c r="G442" s="2" t="s">
        <v>13192</v>
      </c>
      <c r="H442" s="36" t="s">
        <v>12028</v>
      </c>
      <c r="J442" s="37" t="str">
        <f t="shared" si="34"/>
        <v>IC.CP.340204</v>
      </c>
      <c r="K442" s="36" t="s">
        <v>5637</v>
      </c>
      <c r="L442" t="str">
        <f t="shared" si="30"/>
        <v>Outcome: Grieving Other:</v>
      </c>
      <c r="M442" s="38" t="str">
        <f t="shared" si="31"/>
        <v>PI.IC.CP.340204.01</v>
      </c>
      <c r="N442" s="38"/>
      <c r="O442" s="38" t="str">
        <f t="shared" si="32"/>
        <v>PH.IC.CP.340204.01</v>
      </c>
      <c r="Q442" s="38" t="str">
        <f t="shared" si="33"/>
        <v>CL.IC.CP.340204.01</v>
      </c>
      <c r="AD442" s="2" t="s">
        <v>1201</v>
      </c>
      <c r="AE442">
        <v>1200</v>
      </c>
    </row>
    <row r="443" spans="1:31" ht="15">
      <c r="A443" t="s">
        <v>1198</v>
      </c>
      <c r="B443" t="s">
        <v>962</v>
      </c>
      <c r="C443" s="31" t="s">
        <v>842</v>
      </c>
      <c r="D443" t="s">
        <v>1275</v>
      </c>
      <c r="E443" s="31" t="s">
        <v>5637</v>
      </c>
      <c r="F443" s="2" t="s">
        <v>1275</v>
      </c>
      <c r="G443" s="2" t="s">
        <v>1831</v>
      </c>
      <c r="H443" s="36" t="s">
        <v>11848</v>
      </c>
      <c r="J443" s="37" t="str">
        <f t="shared" si="34"/>
        <v>IC.CP.350101</v>
      </c>
      <c r="K443" s="36" t="s">
        <v>5637</v>
      </c>
      <c r="L443" t="str">
        <f t="shared" si="30"/>
        <v>Apply warming blanket</v>
      </c>
      <c r="M443" s="38" t="str">
        <f t="shared" si="31"/>
        <v>PI.IC.CP.350101.01</v>
      </c>
      <c r="N443" s="38"/>
      <c r="O443" s="38" t="str">
        <f t="shared" si="32"/>
        <v>PH.IC.CP.350101.01</v>
      </c>
      <c r="Q443" s="38" t="str">
        <f t="shared" si="33"/>
        <v>CL.IC.CP.350101.01</v>
      </c>
      <c r="AD443" s="2" t="s">
        <v>1201</v>
      </c>
      <c r="AE443">
        <v>1200</v>
      </c>
    </row>
    <row r="444" spans="1:31" ht="15">
      <c r="A444" t="s">
        <v>1198</v>
      </c>
      <c r="C444" s="31" t="s">
        <v>842</v>
      </c>
      <c r="E444" s="31" t="s">
        <v>5637</v>
      </c>
      <c r="F444" s="2" t="s">
        <v>1275</v>
      </c>
      <c r="G444" s="2" t="s">
        <v>1325</v>
      </c>
      <c r="H444" s="36" t="s">
        <v>12030</v>
      </c>
      <c r="J444" s="37" t="str">
        <f t="shared" si="34"/>
        <v>IC.CP.350102</v>
      </c>
      <c r="K444" s="36" t="s">
        <v>5637</v>
      </c>
      <c r="L444" t="str">
        <f t="shared" si="30"/>
        <v>Maintain normal body temperature</v>
      </c>
      <c r="M444" s="38" t="str">
        <f t="shared" si="31"/>
        <v>PI.IC.CP.350102.01</v>
      </c>
      <c r="N444" s="38"/>
      <c r="O444" s="38" t="str">
        <f t="shared" si="32"/>
        <v>PH.IC.CP.350102.01</v>
      </c>
      <c r="Q444" s="38" t="str">
        <f t="shared" si="33"/>
        <v>CL.IC.CP.350102.01</v>
      </c>
      <c r="AD444" s="2" t="s">
        <v>1201</v>
      </c>
      <c r="AE444">
        <v>1200</v>
      </c>
    </row>
    <row r="445" spans="1:31" ht="15">
      <c r="A445" t="s">
        <v>1198</v>
      </c>
      <c r="C445" s="31" t="s">
        <v>842</v>
      </c>
      <c r="E445" s="31" t="s">
        <v>5637</v>
      </c>
      <c r="F445" s="2" t="s">
        <v>1275</v>
      </c>
      <c r="G445" s="2" t="s">
        <v>13193</v>
      </c>
      <c r="H445" s="36" t="s">
        <v>12032</v>
      </c>
      <c r="J445" s="37" t="str">
        <f t="shared" si="34"/>
        <v>IC.CP.350103</v>
      </c>
      <c r="K445" s="36" t="s">
        <v>5637</v>
      </c>
      <c r="L445" t="str">
        <f t="shared" si="30"/>
        <v>Problem: Hypothermia Other:</v>
      </c>
      <c r="M445" s="38" t="str">
        <f t="shared" si="31"/>
        <v>PI.IC.CP.350103.01</v>
      </c>
      <c r="N445" s="38"/>
      <c r="O445" s="38" t="str">
        <f t="shared" si="32"/>
        <v>PH.IC.CP.350103.01</v>
      </c>
      <c r="Q445" s="38" t="str">
        <f t="shared" si="33"/>
        <v>CL.IC.CP.350103.01</v>
      </c>
      <c r="AD445" s="2" t="s">
        <v>1201</v>
      </c>
      <c r="AE445">
        <v>1200</v>
      </c>
    </row>
    <row r="446" spans="1:31" ht="15">
      <c r="A446" t="s">
        <v>1198</v>
      </c>
      <c r="C446" s="31" t="s">
        <v>842</v>
      </c>
      <c r="D446" t="s">
        <v>1261</v>
      </c>
      <c r="E446" s="31" t="s">
        <v>971</v>
      </c>
      <c r="F446" s="2" t="s">
        <v>1261</v>
      </c>
      <c r="G446" s="2" t="s">
        <v>13194</v>
      </c>
      <c r="H446" s="36" t="s">
        <v>11848</v>
      </c>
      <c r="J446" s="37" t="str">
        <f t="shared" si="34"/>
        <v>IC.CP.350201</v>
      </c>
      <c r="K446" s="36" t="s">
        <v>5637</v>
      </c>
      <c r="L446" t="str">
        <f t="shared" si="30"/>
        <v>Outcome: Hypothermia Other:</v>
      </c>
      <c r="M446" s="38" t="str">
        <f t="shared" si="31"/>
        <v>PI.IC.CP.350201.01</v>
      </c>
      <c r="N446" s="38"/>
      <c r="O446" s="38" t="str">
        <f t="shared" si="32"/>
        <v>PH.IC.CP.350201.01</v>
      </c>
      <c r="Q446" s="38" t="str">
        <f t="shared" si="33"/>
        <v>CL.IC.CP.350201.01</v>
      </c>
      <c r="AD446" s="2" t="s">
        <v>1201</v>
      </c>
      <c r="AE446">
        <v>1200</v>
      </c>
    </row>
    <row r="447" spans="1:31" ht="15">
      <c r="A447" t="s">
        <v>1198</v>
      </c>
      <c r="B447" t="s">
        <v>843</v>
      </c>
      <c r="C447" s="31" t="s">
        <v>844</v>
      </c>
      <c r="D447" t="s">
        <v>1276</v>
      </c>
      <c r="E447" s="31" t="s">
        <v>5637</v>
      </c>
      <c r="F447" s="2" t="s">
        <v>1276</v>
      </c>
      <c r="G447" s="2" t="s">
        <v>1832</v>
      </c>
      <c r="H447" s="36" t="s">
        <v>11848</v>
      </c>
      <c r="J447" s="37" t="str">
        <f t="shared" si="34"/>
        <v>IC.CP.360101</v>
      </c>
      <c r="K447" s="36" t="s">
        <v>5637</v>
      </c>
      <c r="L447" t="str">
        <f t="shared" si="30"/>
        <v>Assess skin integrity</v>
      </c>
      <c r="M447" s="38" t="str">
        <f t="shared" si="31"/>
        <v>PI.IC.CP.360101.01</v>
      </c>
      <c r="N447" s="38"/>
      <c r="O447" s="38" t="str">
        <f t="shared" si="32"/>
        <v>PH.IC.CP.360101.01</v>
      </c>
      <c r="Q447" s="38" t="str">
        <f t="shared" si="33"/>
        <v>CL.IC.CP.360101.01</v>
      </c>
      <c r="AD447" s="2" t="s">
        <v>1201</v>
      </c>
      <c r="AE447">
        <v>1200</v>
      </c>
    </row>
    <row r="448" spans="1:31" ht="15">
      <c r="A448" t="s">
        <v>1198</v>
      </c>
      <c r="C448" s="31" t="s">
        <v>844</v>
      </c>
      <c r="E448" s="31" t="s">
        <v>5637</v>
      </c>
      <c r="F448" s="2" t="s">
        <v>1276</v>
      </c>
      <c r="G448" s="2" t="s">
        <v>1833</v>
      </c>
      <c r="H448" s="36" t="s">
        <v>12030</v>
      </c>
      <c r="J448" s="37" t="str">
        <f t="shared" si="34"/>
        <v>IC.CP.360102</v>
      </c>
      <c r="K448" s="36" t="s">
        <v>5637</v>
      </c>
      <c r="L448" t="str">
        <f t="shared" si="30"/>
        <v>Consult PT/OT for recommendations/treatments</v>
      </c>
      <c r="M448" s="38" t="str">
        <f t="shared" si="31"/>
        <v>PI.IC.CP.360102.01</v>
      </c>
      <c r="N448" s="38"/>
      <c r="O448" s="38" t="str">
        <f t="shared" si="32"/>
        <v>PH.IC.CP.360102.01</v>
      </c>
      <c r="Q448" s="38" t="str">
        <f t="shared" si="33"/>
        <v>CL.IC.CP.360102.01</v>
      </c>
      <c r="AD448" s="2" t="s">
        <v>1201</v>
      </c>
      <c r="AE448">
        <v>1200</v>
      </c>
    </row>
    <row r="449" spans="1:31" ht="15">
      <c r="A449" t="s">
        <v>1198</v>
      </c>
      <c r="C449" s="31" t="s">
        <v>844</v>
      </c>
      <c r="E449" s="31" t="s">
        <v>5637</v>
      </c>
      <c r="F449" s="2" t="s">
        <v>1276</v>
      </c>
      <c r="G449" s="2" t="s">
        <v>1838</v>
      </c>
      <c r="H449" s="36" t="s">
        <v>12032</v>
      </c>
      <c r="J449" s="37" t="str">
        <f t="shared" si="34"/>
        <v>IC.CP.360103</v>
      </c>
      <c r="K449" s="36" t="s">
        <v>5637</v>
      </c>
      <c r="L449" t="str">
        <f t="shared" si="30"/>
        <v>Provide ROM exercises as indicated</v>
      </c>
      <c r="M449" s="38" t="str">
        <f t="shared" si="31"/>
        <v>PI.IC.CP.360103.01</v>
      </c>
      <c r="N449" s="38"/>
      <c r="O449" s="38" t="str">
        <f t="shared" si="32"/>
        <v>PH.IC.CP.360103.01</v>
      </c>
      <c r="Q449" s="38" t="str">
        <f t="shared" si="33"/>
        <v>CL.IC.CP.360103.01</v>
      </c>
      <c r="AD449" s="2" t="s">
        <v>1201</v>
      </c>
      <c r="AE449">
        <v>1200</v>
      </c>
    </row>
    <row r="450" spans="1:31" ht="15">
      <c r="A450" t="s">
        <v>1198</v>
      </c>
      <c r="C450" s="31" t="s">
        <v>844</v>
      </c>
      <c r="E450" s="31" t="s">
        <v>5637</v>
      </c>
      <c r="F450" s="2" t="s">
        <v>1276</v>
      </c>
      <c r="G450" s="2" t="s">
        <v>1839</v>
      </c>
      <c r="H450" s="36" t="s">
        <v>12028</v>
      </c>
      <c r="J450" s="37" t="str">
        <f t="shared" si="34"/>
        <v>IC.CP.360104</v>
      </c>
      <c r="K450" s="36" t="s">
        <v>5637</v>
      </c>
      <c r="L450" t="str">
        <f t="shared" si="30"/>
        <v>Turn and reposition q2h</v>
      </c>
      <c r="M450" s="38" t="str">
        <f t="shared" si="31"/>
        <v>PI.IC.CP.360104.01</v>
      </c>
      <c r="N450" s="38"/>
      <c r="O450" s="38" t="str">
        <f t="shared" si="32"/>
        <v>PH.IC.CP.360104.01</v>
      </c>
      <c r="Q450" s="38" t="str">
        <f t="shared" si="33"/>
        <v>CL.IC.CP.360104.01</v>
      </c>
      <c r="AD450" s="2" t="s">
        <v>1201</v>
      </c>
      <c r="AE450">
        <v>1200</v>
      </c>
    </row>
    <row r="451" spans="1:31" ht="15">
      <c r="A451" t="s">
        <v>1198</v>
      </c>
      <c r="C451" s="31" t="s">
        <v>844</v>
      </c>
      <c r="E451" s="31" t="s">
        <v>5637</v>
      </c>
      <c r="F451" s="2" t="s">
        <v>1276</v>
      </c>
      <c r="G451" s="2" t="s">
        <v>13383</v>
      </c>
      <c r="H451" s="36" t="s">
        <v>12210</v>
      </c>
      <c r="J451" s="37" t="str">
        <f t="shared" si="34"/>
        <v>IC.CP.360105</v>
      </c>
      <c r="K451" s="36" t="s">
        <v>5637</v>
      </c>
      <c r="L451" t="str">
        <f t="shared" si="30"/>
        <v>Problem: Immobility Other:</v>
      </c>
      <c r="M451" s="38" t="str">
        <f t="shared" si="31"/>
        <v>PI.IC.CP.360105.01</v>
      </c>
      <c r="N451" s="38"/>
      <c r="O451" s="38" t="str">
        <f t="shared" si="32"/>
        <v>PH.IC.CP.360105.01</v>
      </c>
      <c r="Q451" s="38" t="str">
        <f t="shared" si="33"/>
        <v>CL.IC.CP.360105.01</v>
      </c>
      <c r="AD451" s="2" t="s">
        <v>1201</v>
      </c>
      <c r="AE451">
        <v>1200</v>
      </c>
    </row>
    <row r="452" spans="1:31" ht="15">
      <c r="A452" t="s">
        <v>1198</v>
      </c>
      <c r="C452" s="31" t="s">
        <v>844</v>
      </c>
      <c r="D452" t="s">
        <v>1262</v>
      </c>
      <c r="E452" s="31" t="s">
        <v>971</v>
      </c>
      <c r="F452" s="2" t="s">
        <v>1262</v>
      </c>
      <c r="G452" s="2" t="s">
        <v>1477</v>
      </c>
      <c r="H452" s="36" t="s">
        <v>11848</v>
      </c>
      <c r="J452" s="37" t="str">
        <f t="shared" si="34"/>
        <v>IC.CP.360201</v>
      </c>
      <c r="K452" s="36" t="s">
        <v>5637</v>
      </c>
      <c r="L452" t="str">
        <f t="shared" si="30"/>
        <v>Absence of contractures/foot drop</v>
      </c>
      <c r="M452" s="38" t="str">
        <f t="shared" si="31"/>
        <v>PI.IC.CP.360201.01</v>
      </c>
      <c r="N452" s="38"/>
      <c r="O452" s="38" t="str">
        <f t="shared" si="32"/>
        <v>PH.IC.CP.360201.01</v>
      </c>
      <c r="Q452" s="38" t="str">
        <f t="shared" si="33"/>
        <v>CL.IC.CP.360201.01</v>
      </c>
      <c r="AD452" s="2" t="s">
        <v>1201</v>
      </c>
      <c r="AE452">
        <v>1200</v>
      </c>
    </row>
    <row r="453" spans="1:31" ht="15">
      <c r="A453" t="s">
        <v>1198</v>
      </c>
      <c r="C453" s="31" t="s">
        <v>844</v>
      </c>
      <c r="E453" s="31" t="s">
        <v>971</v>
      </c>
      <c r="F453" s="2" t="s">
        <v>1262</v>
      </c>
      <c r="G453" s="2" t="s">
        <v>1576</v>
      </c>
      <c r="H453" s="36" t="s">
        <v>12030</v>
      </c>
      <c r="J453" s="37" t="str">
        <f t="shared" si="34"/>
        <v>IC.CP.360202</v>
      </c>
      <c r="K453" s="36" t="s">
        <v>5637</v>
      </c>
      <c r="L453" t="str">
        <f t="shared" si="30"/>
        <v>Absence of unit acquired pressure ulcers</v>
      </c>
      <c r="M453" s="38" t="str">
        <f t="shared" si="31"/>
        <v>PI.IC.CP.360202.01</v>
      </c>
      <c r="N453" s="38"/>
      <c r="O453" s="38" t="str">
        <f t="shared" si="32"/>
        <v>PH.IC.CP.360202.01</v>
      </c>
      <c r="Q453" s="38" t="str">
        <f t="shared" si="33"/>
        <v>CL.IC.CP.360202.01</v>
      </c>
      <c r="AD453" s="2" t="s">
        <v>1201</v>
      </c>
      <c r="AE453">
        <v>1200</v>
      </c>
    </row>
    <row r="454" spans="1:31" ht="15">
      <c r="A454" t="s">
        <v>1198</v>
      </c>
      <c r="C454" s="31" t="s">
        <v>844</v>
      </c>
      <c r="E454" s="31" t="s">
        <v>971</v>
      </c>
      <c r="F454" s="2" t="s">
        <v>1262</v>
      </c>
      <c r="G454" s="2" t="s">
        <v>13384</v>
      </c>
      <c r="H454" s="36" t="s">
        <v>12032</v>
      </c>
      <c r="J454" s="37" t="str">
        <f t="shared" si="34"/>
        <v>IC.CP.360203</v>
      </c>
      <c r="K454" s="36" t="s">
        <v>5637</v>
      </c>
      <c r="L454" t="str">
        <f t="shared" si="30"/>
        <v>Outcome: Immobility Other:</v>
      </c>
      <c r="M454" s="38" t="str">
        <f t="shared" si="31"/>
        <v>PI.IC.CP.360203.01</v>
      </c>
      <c r="N454" s="38"/>
      <c r="O454" s="38" t="str">
        <f t="shared" si="32"/>
        <v>PH.IC.CP.360203.01</v>
      </c>
      <c r="Q454" s="38" t="str">
        <f t="shared" si="33"/>
        <v>CL.IC.CP.360203.01</v>
      </c>
      <c r="AD454" s="2" t="s">
        <v>1201</v>
      </c>
      <c r="AE454">
        <v>1200</v>
      </c>
    </row>
    <row r="455" spans="1:31" ht="15">
      <c r="A455" t="s">
        <v>1198</v>
      </c>
      <c r="B455" t="s">
        <v>845</v>
      </c>
      <c r="C455" s="31" t="s">
        <v>846</v>
      </c>
      <c r="D455" t="s">
        <v>1277</v>
      </c>
      <c r="E455" s="31" t="s">
        <v>5637</v>
      </c>
      <c r="F455" s="2" t="s">
        <v>1277</v>
      </c>
      <c r="G455" s="2" t="s">
        <v>1482</v>
      </c>
      <c r="H455" s="36" t="s">
        <v>11848</v>
      </c>
      <c r="J455" s="37" t="str">
        <f t="shared" si="34"/>
        <v>IC.CP.380101</v>
      </c>
      <c r="K455" s="36" t="s">
        <v>5637</v>
      </c>
      <c r="L455" t="str">
        <f t="shared" si="30"/>
        <v>Educate pt/ families on isolation protocols</v>
      </c>
      <c r="M455" s="38" t="str">
        <f t="shared" si="31"/>
        <v>PI.IC.CP.380101.01</v>
      </c>
      <c r="N455" s="38"/>
      <c r="O455" s="38" t="str">
        <f t="shared" si="32"/>
        <v>PH.IC.CP.380101.01</v>
      </c>
      <c r="Q455" s="38" t="str">
        <f t="shared" si="33"/>
        <v>CL.IC.CP.380101.01</v>
      </c>
      <c r="AD455" s="2" t="s">
        <v>1201</v>
      </c>
      <c r="AE455">
        <v>1200</v>
      </c>
    </row>
    <row r="456" spans="1:31" ht="15">
      <c r="A456" t="s">
        <v>1198</v>
      </c>
      <c r="C456" s="31" t="s">
        <v>846</v>
      </c>
      <c r="E456" s="31" t="s">
        <v>5637</v>
      </c>
      <c r="F456" s="2" t="s">
        <v>1277</v>
      </c>
      <c r="G456" s="2" t="s">
        <v>1569</v>
      </c>
      <c r="H456" s="36" t="s">
        <v>12030</v>
      </c>
      <c r="J456" s="37" t="str">
        <f t="shared" si="34"/>
        <v>IC.CP.380102</v>
      </c>
      <c r="K456" s="36" t="s">
        <v>5637</v>
      </c>
      <c r="L456" t="str">
        <f t="shared" si="30"/>
        <v>Isolation equipment available</v>
      </c>
      <c r="M456" s="38" t="str">
        <f t="shared" si="31"/>
        <v>PI.IC.CP.380102.01</v>
      </c>
      <c r="N456" s="38"/>
      <c r="O456" s="38" t="str">
        <f t="shared" si="32"/>
        <v>PH.IC.CP.380102.01</v>
      </c>
      <c r="Q456" s="38" t="str">
        <f t="shared" si="33"/>
        <v>CL.IC.CP.380102.01</v>
      </c>
      <c r="AD456" s="2" t="s">
        <v>1201</v>
      </c>
      <c r="AE456">
        <v>1200</v>
      </c>
    </row>
    <row r="457" spans="1:31" ht="15">
      <c r="A457" t="s">
        <v>1198</v>
      </c>
      <c r="C457" s="31" t="s">
        <v>846</v>
      </c>
      <c r="E457" s="31" t="s">
        <v>5637</v>
      </c>
      <c r="F457" s="2" t="s">
        <v>1277</v>
      </c>
      <c r="G457" s="2" t="s">
        <v>1564</v>
      </c>
      <c r="H457" s="36" t="s">
        <v>12032</v>
      </c>
      <c r="J457" s="37" t="str">
        <f t="shared" si="34"/>
        <v>IC.CP.380103</v>
      </c>
      <c r="K457" s="36" t="s">
        <v>5637</v>
      </c>
      <c r="L457" t="str">
        <f t="shared" si="30"/>
        <v>Isolation type sign on patient's door at all times</v>
      </c>
      <c r="M457" s="38" t="str">
        <f t="shared" si="31"/>
        <v>PI.IC.CP.380103.01</v>
      </c>
      <c r="N457" s="38"/>
      <c r="O457" s="38" t="str">
        <f t="shared" si="32"/>
        <v>PH.IC.CP.380103.01</v>
      </c>
      <c r="Q457" s="38" t="str">
        <f t="shared" si="33"/>
        <v>CL.IC.CP.380103.01</v>
      </c>
      <c r="AD457" s="2" t="s">
        <v>1201</v>
      </c>
      <c r="AE457">
        <v>1200</v>
      </c>
    </row>
    <row r="458" spans="1:31" ht="15">
      <c r="A458" t="s">
        <v>1198</v>
      </c>
      <c r="C458" s="31" t="s">
        <v>846</v>
      </c>
      <c r="E458" s="31" t="s">
        <v>5637</v>
      </c>
      <c r="F458" s="2" t="s">
        <v>1277</v>
      </c>
      <c r="G458" s="2" t="s">
        <v>1676</v>
      </c>
      <c r="H458" s="36" t="s">
        <v>12028</v>
      </c>
      <c r="J458" s="37" t="str">
        <f t="shared" si="34"/>
        <v>IC.CP.380104</v>
      </c>
      <c r="K458" s="36" t="s">
        <v>5637</v>
      </c>
      <c r="L458" t="str">
        <f t="shared" si="30"/>
        <v>Adhere to Isolation specific PPE policy</v>
      </c>
      <c r="M458" s="38" t="str">
        <f t="shared" si="31"/>
        <v>PI.IC.CP.380104.01</v>
      </c>
      <c r="N458" s="38"/>
      <c r="O458" s="38" t="str">
        <f t="shared" si="32"/>
        <v>PH.IC.CP.380104.01</v>
      </c>
      <c r="Q458" s="38" t="str">
        <f t="shared" si="33"/>
        <v>CL.IC.CP.380104.01</v>
      </c>
      <c r="AD458" s="2" t="s">
        <v>1201</v>
      </c>
      <c r="AE458">
        <v>1200</v>
      </c>
    </row>
    <row r="459" spans="1:31" ht="15">
      <c r="A459" t="s">
        <v>1198</v>
      </c>
      <c r="C459" s="31" t="s">
        <v>846</v>
      </c>
      <c r="E459" s="31" t="s">
        <v>5637</v>
      </c>
      <c r="F459" s="2" t="s">
        <v>1277</v>
      </c>
      <c r="G459" s="2" t="s">
        <v>1677</v>
      </c>
      <c r="H459" s="36" t="s">
        <v>12210</v>
      </c>
      <c r="J459" s="37" t="str">
        <f t="shared" si="34"/>
        <v>IC.CP.380105</v>
      </c>
      <c r="K459" s="36" t="s">
        <v>5637</v>
      </c>
      <c r="L459" t="str">
        <f t="shared" si="30"/>
        <v xml:space="preserve">Patient should be placed in a private room </v>
      </c>
      <c r="M459" s="38" t="str">
        <f t="shared" si="31"/>
        <v>PI.IC.CP.380105.01</v>
      </c>
      <c r="N459" s="38"/>
      <c r="O459" s="38" t="str">
        <f t="shared" si="32"/>
        <v>PH.IC.CP.380105.01</v>
      </c>
      <c r="Q459" s="38" t="str">
        <f t="shared" si="33"/>
        <v>CL.IC.CP.380105.01</v>
      </c>
      <c r="AD459" s="2" t="s">
        <v>1201</v>
      </c>
      <c r="AE459">
        <v>1200</v>
      </c>
    </row>
    <row r="460" spans="1:31" ht="15">
      <c r="A460" t="s">
        <v>1198</v>
      </c>
      <c r="C460" s="31" t="s">
        <v>846</v>
      </c>
      <c r="E460" s="31" t="s">
        <v>5637</v>
      </c>
      <c r="F460" s="2" t="s">
        <v>1277</v>
      </c>
      <c r="G460" s="2" t="s">
        <v>1678</v>
      </c>
      <c r="H460" s="36" t="s">
        <v>12212</v>
      </c>
      <c r="J460" s="37" t="str">
        <f t="shared" si="34"/>
        <v>IC.CP.380106</v>
      </c>
      <c r="K460" s="36" t="s">
        <v>5637</v>
      </c>
      <c r="L460" t="str">
        <f t="shared" si="30"/>
        <v xml:space="preserve">Patients will be placed on maximum precautions </v>
      </c>
      <c r="M460" s="38" t="str">
        <f t="shared" si="31"/>
        <v>PI.IC.CP.380106.01</v>
      </c>
      <c r="N460" s="38"/>
      <c r="O460" s="38" t="str">
        <f t="shared" si="32"/>
        <v>PH.IC.CP.380106.01</v>
      </c>
      <c r="Q460" s="38" t="str">
        <f t="shared" si="33"/>
        <v>CL.IC.CP.380106.01</v>
      </c>
      <c r="AD460" s="2" t="s">
        <v>1201</v>
      </c>
      <c r="AE460">
        <v>1200</v>
      </c>
    </row>
    <row r="461" spans="1:31" ht="15">
      <c r="A461" t="s">
        <v>1198</v>
      </c>
      <c r="C461" s="31" t="s">
        <v>846</v>
      </c>
      <c r="E461" s="31" t="s">
        <v>5637</v>
      </c>
      <c r="F461" s="2" t="s">
        <v>1277</v>
      </c>
      <c r="G461" s="2" t="s">
        <v>1218</v>
      </c>
      <c r="H461" s="36" t="s">
        <v>12225</v>
      </c>
      <c r="J461" s="37" t="str">
        <f t="shared" si="34"/>
        <v>IC.CP.380107</v>
      </c>
      <c r="K461" s="36" t="s">
        <v>5637</v>
      </c>
      <c r="L461" t="str">
        <f t="shared" si="30"/>
        <v>The infection control practitioner (ICP) is notified</v>
      </c>
      <c r="M461" s="38" t="str">
        <f t="shared" si="31"/>
        <v>PI.IC.CP.380107.01</v>
      </c>
      <c r="N461" s="38"/>
      <c r="O461" s="38" t="str">
        <f t="shared" si="32"/>
        <v>PH.IC.CP.380107.01</v>
      </c>
      <c r="Q461" s="38" t="str">
        <f t="shared" si="33"/>
        <v>CL.IC.CP.380107.01</v>
      </c>
      <c r="AD461" s="2" t="s">
        <v>1201</v>
      </c>
      <c r="AE461">
        <v>1200</v>
      </c>
    </row>
    <row r="462" spans="1:31" ht="15">
      <c r="A462" t="s">
        <v>1198</v>
      </c>
      <c r="C462" s="31" t="s">
        <v>846</v>
      </c>
      <c r="E462" s="31" t="s">
        <v>5637</v>
      </c>
      <c r="F462" s="2" t="s">
        <v>1277</v>
      </c>
      <c r="G462" s="2" t="s">
        <v>13293</v>
      </c>
      <c r="H462" s="36" t="s">
        <v>11638</v>
      </c>
      <c r="J462" s="37" t="str">
        <f t="shared" si="34"/>
        <v>IC.CP.380108</v>
      </c>
      <c r="K462" s="36" t="s">
        <v>5637</v>
      </c>
      <c r="L462" t="str">
        <f t="shared" ref="L462:L525" si="35">G462</f>
        <v>Problem: Isolation Other:</v>
      </c>
      <c r="M462" s="38" t="str">
        <f t="shared" ref="M462:M525" si="36">CONCATENATE("PI.",J462,".",K462)</f>
        <v>PI.IC.CP.380108.01</v>
      </c>
      <c r="N462" s="38"/>
      <c r="O462" s="38" t="str">
        <f t="shared" ref="O462:O525" si="37">CONCATENATE("PH.",J462,".",K462)</f>
        <v>PH.IC.CP.380108.01</v>
      </c>
      <c r="Q462" s="38" t="str">
        <f t="shared" ref="Q462:Q525" si="38">CONCATENATE("CL.",J462,".",K462)</f>
        <v>CL.IC.CP.380108.01</v>
      </c>
      <c r="AD462" s="2" t="s">
        <v>1201</v>
      </c>
      <c r="AE462">
        <v>1200</v>
      </c>
    </row>
    <row r="463" spans="1:31" ht="15">
      <c r="A463" t="s">
        <v>1198</v>
      </c>
      <c r="C463" s="31" t="s">
        <v>846</v>
      </c>
      <c r="D463" t="s">
        <v>1263</v>
      </c>
      <c r="E463" s="31" t="s">
        <v>971</v>
      </c>
      <c r="F463" s="2" t="s">
        <v>1263</v>
      </c>
      <c r="G463" s="2" t="s">
        <v>1679</v>
      </c>
      <c r="H463" s="36" t="s">
        <v>11848</v>
      </c>
      <c r="J463" s="37" t="str">
        <f t="shared" ref="J463:J526" si="39">CONCATENATE("IC.CP.",C463,E463,H463)</f>
        <v>IC.CP.380201</v>
      </c>
      <c r="K463" s="36" t="s">
        <v>5637</v>
      </c>
      <c r="L463" t="str">
        <f t="shared" si="35"/>
        <v>Medical record reflects isolation type in progress per shift</v>
      </c>
      <c r="M463" s="38" t="str">
        <f t="shared" si="36"/>
        <v>PI.IC.CP.380201.01</v>
      </c>
      <c r="N463" s="38"/>
      <c r="O463" s="38" t="str">
        <f t="shared" si="37"/>
        <v>PH.IC.CP.380201.01</v>
      </c>
      <c r="Q463" s="38" t="str">
        <f t="shared" si="38"/>
        <v>CL.IC.CP.380201.01</v>
      </c>
      <c r="AD463" s="2" t="s">
        <v>1201</v>
      </c>
      <c r="AE463">
        <v>1200</v>
      </c>
    </row>
    <row r="464" spans="1:31" ht="15">
      <c r="A464" t="s">
        <v>2049</v>
      </c>
      <c r="C464" s="31" t="s">
        <v>847</v>
      </c>
      <c r="E464" s="31" t="s">
        <v>12931</v>
      </c>
      <c r="F464" s="2" t="s">
        <v>1263</v>
      </c>
      <c r="G464" s="2" t="s">
        <v>1680</v>
      </c>
      <c r="H464" s="36" t="s">
        <v>12030</v>
      </c>
      <c r="J464" s="37" t="str">
        <f t="shared" si="39"/>
        <v>IC.CP.380202</v>
      </c>
      <c r="K464" s="36" t="s">
        <v>12930</v>
      </c>
      <c r="L464" t="str">
        <f t="shared" si="35"/>
        <v>The patient will be isolated appropriately</v>
      </c>
      <c r="M464" s="38" t="str">
        <f t="shared" si="36"/>
        <v>PI.IC.CP.380202.01</v>
      </c>
      <c r="N464" s="38"/>
      <c r="O464" s="38" t="str">
        <f t="shared" si="37"/>
        <v>PH.IC.CP.380202.01</v>
      </c>
      <c r="Q464" s="38" t="str">
        <f t="shared" si="38"/>
        <v>CL.IC.CP.380202.01</v>
      </c>
      <c r="AD464" s="2" t="s">
        <v>1201</v>
      </c>
      <c r="AE464">
        <v>1200</v>
      </c>
    </row>
    <row r="465" spans="1:31" ht="15">
      <c r="A465" t="s">
        <v>1198</v>
      </c>
      <c r="C465" s="31" t="s">
        <v>846</v>
      </c>
      <c r="E465" s="31" t="s">
        <v>971</v>
      </c>
      <c r="F465" s="2" t="s">
        <v>1263</v>
      </c>
      <c r="G465" s="2" t="s">
        <v>1681</v>
      </c>
      <c r="H465" s="36" t="s">
        <v>12032</v>
      </c>
      <c r="J465" s="37" t="str">
        <f t="shared" si="39"/>
        <v>IC.CP.380203</v>
      </c>
      <c r="K465" s="36" t="s">
        <v>5637</v>
      </c>
      <c r="L465" t="str">
        <f t="shared" si="35"/>
        <v>Pt and family/SO verbalizes, understands isolation policy</v>
      </c>
      <c r="M465" s="38" t="str">
        <f t="shared" si="36"/>
        <v>PI.IC.CP.380203.01</v>
      </c>
      <c r="N465" s="38"/>
      <c r="O465" s="38" t="str">
        <f t="shared" si="37"/>
        <v>PH.IC.CP.380203.01</v>
      </c>
      <c r="Q465" s="38" t="str">
        <f t="shared" si="38"/>
        <v>CL.IC.CP.380203.01</v>
      </c>
      <c r="AD465" s="2" t="s">
        <v>1201</v>
      </c>
      <c r="AE465">
        <v>1200</v>
      </c>
    </row>
    <row r="466" spans="1:31" ht="15">
      <c r="A466" t="s">
        <v>1198</v>
      </c>
      <c r="C466" s="31" t="s">
        <v>846</v>
      </c>
      <c r="E466" s="31" t="s">
        <v>971</v>
      </c>
      <c r="F466" s="2" t="s">
        <v>1263</v>
      </c>
      <c r="G466" s="2" t="s">
        <v>13294</v>
      </c>
      <c r="H466" s="36" t="s">
        <v>12028</v>
      </c>
      <c r="J466" s="37" t="str">
        <f t="shared" si="39"/>
        <v>IC.CP.380204</v>
      </c>
      <c r="K466" s="36" t="s">
        <v>5637</v>
      </c>
      <c r="L466" t="str">
        <f t="shared" si="35"/>
        <v>Outcome: Isolation Other:</v>
      </c>
      <c r="M466" s="38" t="str">
        <f t="shared" si="36"/>
        <v>PI.IC.CP.380204.01</v>
      </c>
      <c r="N466" s="38"/>
      <c r="O466" s="38" t="str">
        <f t="shared" si="37"/>
        <v>PH.IC.CP.380204.01</v>
      </c>
      <c r="Q466" s="38" t="str">
        <f t="shared" si="38"/>
        <v>CL.IC.CP.380204.01</v>
      </c>
      <c r="AD466" s="2" t="s">
        <v>1201</v>
      </c>
      <c r="AE466">
        <v>1200</v>
      </c>
    </row>
    <row r="467" spans="1:31" ht="15">
      <c r="A467" t="s">
        <v>1198</v>
      </c>
      <c r="B467" t="s">
        <v>848</v>
      </c>
      <c r="C467" s="31" t="s">
        <v>849</v>
      </c>
      <c r="D467" t="s">
        <v>1278</v>
      </c>
      <c r="E467" s="31" t="s">
        <v>5637</v>
      </c>
      <c r="F467" s="2" t="s">
        <v>1278</v>
      </c>
      <c r="G467" s="2" t="s">
        <v>1783</v>
      </c>
      <c r="H467" s="36" t="s">
        <v>11848</v>
      </c>
      <c r="J467" s="37" t="str">
        <f t="shared" si="39"/>
        <v>IC.CP.390101</v>
      </c>
      <c r="K467" s="36" t="s">
        <v>5637</v>
      </c>
      <c r="L467" t="str">
        <f t="shared" si="35"/>
        <v>Encourage pt/family to ask questions</v>
      </c>
      <c r="M467" s="38" t="str">
        <f t="shared" si="36"/>
        <v>PI.IC.CP.390101.01</v>
      </c>
      <c r="N467" s="38"/>
      <c r="O467" s="38" t="str">
        <f t="shared" si="37"/>
        <v>PH.IC.CP.390101.01</v>
      </c>
      <c r="Q467" s="38" t="str">
        <f t="shared" si="38"/>
        <v>CL.IC.CP.390101.01</v>
      </c>
      <c r="AD467" s="2" t="s">
        <v>1201</v>
      </c>
      <c r="AE467">
        <v>1200</v>
      </c>
    </row>
    <row r="468" spans="1:31" ht="15">
      <c r="A468" t="s">
        <v>1198</v>
      </c>
      <c r="C468" s="31" t="s">
        <v>849</v>
      </c>
      <c r="E468" s="31" t="s">
        <v>5637</v>
      </c>
      <c r="F468" s="2" t="s">
        <v>1278</v>
      </c>
      <c r="G468" s="2" t="s">
        <v>1784</v>
      </c>
      <c r="H468" s="36" t="s">
        <v>12030</v>
      </c>
      <c r="J468" s="37" t="str">
        <f t="shared" si="39"/>
        <v>IC.CP.390102</v>
      </c>
      <c r="K468" s="36" t="s">
        <v>5637</v>
      </c>
      <c r="L468" t="str">
        <f t="shared" si="35"/>
        <v>Explain/demonstrate all procedures and treatments</v>
      </c>
      <c r="M468" s="38" t="str">
        <f t="shared" si="36"/>
        <v>PI.IC.CP.390102.01</v>
      </c>
      <c r="N468" s="38"/>
      <c r="O468" s="38" t="str">
        <f t="shared" si="37"/>
        <v>PH.IC.CP.390102.01</v>
      </c>
      <c r="Q468" s="38" t="str">
        <f t="shared" si="38"/>
        <v>CL.IC.CP.390102.01</v>
      </c>
      <c r="AD468" s="2" t="s">
        <v>1201</v>
      </c>
      <c r="AE468">
        <v>1200</v>
      </c>
    </row>
    <row r="469" spans="1:31" ht="15">
      <c r="A469" t="s">
        <v>1198</v>
      </c>
      <c r="C469" s="31" t="s">
        <v>849</v>
      </c>
      <c r="E469" s="31" t="s">
        <v>5637</v>
      </c>
      <c r="F469" s="2" t="s">
        <v>1278</v>
      </c>
      <c r="G469" s="2" t="s">
        <v>1785</v>
      </c>
      <c r="H469" s="36" t="s">
        <v>12032</v>
      </c>
      <c r="J469" s="37" t="str">
        <f t="shared" si="39"/>
        <v>IC.CP.390103</v>
      </c>
      <c r="K469" s="36" t="s">
        <v>5637</v>
      </c>
      <c r="L469" t="str">
        <f t="shared" si="35"/>
        <v>Have pt/family do return demonstration</v>
      </c>
      <c r="M469" s="38" t="str">
        <f t="shared" si="36"/>
        <v>PI.IC.CP.390103.01</v>
      </c>
      <c r="N469" s="38"/>
      <c r="O469" s="38" t="str">
        <f t="shared" si="37"/>
        <v>PH.IC.CP.390103.01</v>
      </c>
      <c r="Q469" s="38" t="str">
        <f t="shared" si="38"/>
        <v>CL.IC.CP.390103.01</v>
      </c>
      <c r="AD469" s="2" t="s">
        <v>1201</v>
      </c>
      <c r="AE469">
        <v>1200</v>
      </c>
    </row>
    <row r="470" spans="1:31" ht="15">
      <c r="A470" t="s">
        <v>1198</v>
      </c>
      <c r="C470" s="31" t="s">
        <v>849</v>
      </c>
      <c r="E470" s="31" t="s">
        <v>5637</v>
      </c>
      <c r="F470" s="2" t="s">
        <v>1278</v>
      </c>
      <c r="G470" s="2" t="s">
        <v>1786</v>
      </c>
      <c r="H470" s="36" t="s">
        <v>12028</v>
      </c>
      <c r="J470" s="37" t="str">
        <f t="shared" si="39"/>
        <v>IC.CP.390104</v>
      </c>
      <c r="K470" s="36" t="s">
        <v>5637</v>
      </c>
      <c r="L470" t="str">
        <f t="shared" si="35"/>
        <v>Provide supplemental medical literature</v>
      </c>
      <c r="M470" s="38" t="str">
        <f t="shared" si="36"/>
        <v>PI.IC.CP.390104.01</v>
      </c>
      <c r="N470" s="38"/>
      <c r="O470" s="38" t="str">
        <f t="shared" si="37"/>
        <v>PH.IC.CP.390104.01</v>
      </c>
      <c r="Q470" s="38" t="str">
        <f t="shared" si="38"/>
        <v>CL.IC.CP.390104.01</v>
      </c>
      <c r="AD470" s="2" t="s">
        <v>1201</v>
      </c>
      <c r="AE470">
        <v>1200</v>
      </c>
    </row>
    <row r="471" spans="1:31" ht="15">
      <c r="A471" t="s">
        <v>1198</v>
      </c>
      <c r="C471" s="31" t="s">
        <v>849</v>
      </c>
      <c r="E471" s="31" t="s">
        <v>5637</v>
      </c>
      <c r="F471" s="2" t="s">
        <v>1278</v>
      </c>
      <c r="G471" s="2" t="s">
        <v>1787</v>
      </c>
      <c r="H471" s="36" t="s">
        <v>12210</v>
      </c>
      <c r="J471" s="37" t="str">
        <f t="shared" si="39"/>
        <v>IC.CP.390105</v>
      </c>
      <c r="K471" s="36" t="s">
        <v>5637</v>
      </c>
      <c r="L471" t="str">
        <f t="shared" si="35"/>
        <v>Verify pt/family understanding</v>
      </c>
      <c r="M471" s="38" t="str">
        <f t="shared" si="36"/>
        <v>PI.IC.CP.390105.01</v>
      </c>
      <c r="N471" s="38"/>
      <c r="O471" s="38" t="str">
        <f t="shared" si="37"/>
        <v>PH.IC.CP.390105.01</v>
      </c>
      <c r="Q471" s="38" t="str">
        <f t="shared" si="38"/>
        <v>CL.IC.CP.390105.01</v>
      </c>
      <c r="AD471" s="2" t="s">
        <v>1201</v>
      </c>
      <c r="AE471">
        <v>1200</v>
      </c>
    </row>
    <row r="472" spans="1:31" ht="15">
      <c r="A472" t="s">
        <v>1198</v>
      </c>
      <c r="C472" s="31" t="s">
        <v>849</v>
      </c>
      <c r="E472" s="31" t="s">
        <v>5637</v>
      </c>
      <c r="F472" s="2" t="s">
        <v>1278</v>
      </c>
      <c r="G472" s="2" t="s">
        <v>1219</v>
      </c>
      <c r="H472" s="36" t="s">
        <v>12212</v>
      </c>
      <c r="J472" s="37" t="str">
        <f t="shared" si="39"/>
        <v>IC.CP.390106</v>
      </c>
      <c r="K472" s="36" t="s">
        <v>5637</v>
      </c>
      <c r="L472" t="str">
        <f t="shared" si="35"/>
        <v>Assess pt's desire to learn</v>
      </c>
      <c r="M472" s="38" t="str">
        <f t="shared" si="36"/>
        <v>PI.IC.CP.390106.01</v>
      </c>
      <c r="N472" s="38"/>
      <c r="O472" s="38" t="str">
        <f t="shared" si="37"/>
        <v>PH.IC.CP.390106.01</v>
      </c>
      <c r="Q472" s="38" t="str">
        <f t="shared" si="38"/>
        <v>CL.IC.CP.390106.01</v>
      </c>
      <c r="AD472" s="2" t="s">
        <v>1201</v>
      </c>
      <c r="AE472">
        <v>1200</v>
      </c>
    </row>
    <row r="473" spans="1:31" ht="15">
      <c r="A473" t="s">
        <v>1198</v>
      </c>
      <c r="C473" s="31" t="s">
        <v>849</v>
      </c>
      <c r="E473" s="31" t="s">
        <v>5637</v>
      </c>
      <c r="F473" s="2" t="s">
        <v>1278</v>
      </c>
      <c r="G473" s="2" t="s">
        <v>1788</v>
      </c>
      <c r="H473" s="36" t="s">
        <v>12225</v>
      </c>
      <c r="J473" s="37" t="str">
        <f t="shared" si="39"/>
        <v>IC.CP.390107</v>
      </c>
      <c r="K473" s="36" t="s">
        <v>5637</v>
      </c>
      <c r="L473" t="str">
        <f t="shared" si="35"/>
        <v>Assess preferred learning mode</v>
      </c>
      <c r="M473" s="38" t="str">
        <f t="shared" si="36"/>
        <v>PI.IC.CP.390107.01</v>
      </c>
      <c r="N473" s="38"/>
      <c r="O473" s="38" t="str">
        <f t="shared" si="37"/>
        <v>PH.IC.CP.390107.01</v>
      </c>
      <c r="Q473" s="38" t="str">
        <f t="shared" si="38"/>
        <v>CL.IC.CP.390107.01</v>
      </c>
      <c r="AD473" s="2" t="s">
        <v>1201</v>
      </c>
      <c r="AE473">
        <v>1200</v>
      </c>
    </row>
    <row r="474" spans="1:31" ht="15">
      <c r="A474" t="s">
        <v>1198</v>
      </c>
      <c r="C474" s="31" t="s">
        <v>849</v>
      </c>
      <c r="E474" s="31" t="s">
        <v>5637</v>
      </c>
      <c r="F474" s="2" t="s">
        <v>1278</v>
      </c>
      <c r="G474" s="2" t="s">
        <v>1220</v>
      </c>
      <c r="H474" s="36" t="s">
        <v>11638</v>
      </c>
      <c r="J474" s="37" t="str">
        <f t="shared" si="39"/>
        <v>IC.CP.390108</v>
      </c>
      <c r="K474" s="36" t="s">
        <v>5637</v>
      </c>
      <c r="L474" t="str">
        <f t="shared" si="35"/>
        <v>Examine pt's health belief</v>
      </c>
      <c r="M474" s="38" t="str">
        <f t="shared" si="36"/>
        <v>PI.IC.CP.390108.01</v>
      </c>
      <c r="N474" s="38"/>
      <c r="O474" s="38" t="str">
        <f t="shared" si="37"/>
        <v>PH.IC.CP.390108.01</v>
      </c>
      <c r="Q474" s="38" t="str">
        <f t="shared" si="38"/>
        <v>CL.IC.CP.390108.01</v>
      </c>
      <c r="AD474" s="2" t="s">
        <v>1201</v>
      </c>
      <c r="AE474">
        <v>1200</v>
      </c>
    </row>
    <row r="475" spans="1:31" ht="15">
      <c r="A475" t="s">
        <v>1198</v>
      </c>
      <c r="C475" s="31" t="s">
        <v>849</v>
      </c>
      <c r="E475" s="31" t="s">
        <v>5637</v>
      </c>
      <c r="F475" s="2" t="s">
        <v>1278</v>
      </c>
      <c r="G475" s="2" t="s">
        <v>13295</v>
      </c>
      <c r="H475" s="36" t="s">
        <v>11639</v>
      </c>
      <c r="J475" s="37" t="str">
        <f t="shared" si="39"/>
        <v>IC.CP.390109</v>
      </c>
      <c r="K475" s="36" t="s">
        <v>5637</v>
      </c>
      <c r="L475" t="str">
        <f t="shared" si="35"/>
        <v>Problem: Knowledge Deficit Other:</v>
      </c>
      <c r="M475" s="38" t="str">
        <f t="shared" si="36"/>
        <v>PI.IC.CP.390109.01</v>
      </c>
      <c r="N475" s="38"/>
      <c r="O475" s="38" t="str">
        <f t="shared" si="37"/>
        <v>PH.IC.CP.390109.01</v>
      </c>
      <c r="Q475" s="38" t="str">
        <f t="shared" si="38"/>
        <v>CL.IC.CP.390109.01</v>
      </c>
      <c r="AD475" s="2" t="s">
        <v>1201</v>
      </c>
      <c r="AE475">
        <v>1200</v>
      </c>
    </row>
    <row r="476" spans="1:31" ht="15">
      <c r="A476" t="s">
        <v>1198</v>
      </c>
      <c r="C476" s="31" t="s">
        <v>849</v>
      </c>
      <c r="D476" t="s">
        <v>1264</v>
      </c>
      <c r="E476" s="31" t="s">
        <v>971</v>
      </c>
      <c r="F476" s="2" t="s">
        <v>1264</v>
      </c>
      <c r="G476" s="2" t="s">
        <v>1221</v>
      </c>
      <c r="H476" s="36" t="s">
        <v>11848</v>
      </c>
      <c r="J476" s="37" t="str">
        <f t="shared" si="39"/>
        <v>IC.CP.390201</v>
      </c>
      <c r="K476" s="36" t="s">
        <v>5637</v>
      </c>
      <c r="L476" t="str">
        <f t="shared" si="35"/>
        <v>Pt provided discharge instructions</v>
      </c>
      <c r="M476" s="38" t="str">
        <f t="shared" si="36"/>
        <v>PI.IC.CP.390201.01</v>
      </c>
      <c r="N476" s="38"/>
      <c r="O476" s="38" t="str">
        <f t="shared" si="37"/>
        <v>PH.IC.CP.390201.01</v>
      </c>
      <c r="Q476" s="38" t="str">
        <f t="shared" si="38"/>
        <v>CL.IC.CP.390201.01</v>
      </c>
      <c r="AD476" s="2" t="s">
        <v>1201</v>
      </c>
      <c r="AE476">
        <v>1200</v>
      </c>
    </row>
    <row r="477" spans="1:31" ht="15">
      <c r="A477" t="s">
        <v>1198</v>
      </c>
      <c r="C477" s="31" t="s">
        <v>849</v>
      </c>
      <c r="E477" s="31" t="s">
        <v>971</v>
      </c>
      <c r="F477" s="2" t="s">
        <v>1264</v>
      </c>
      <c r="G477" s="2" t="s">
        <v>1222</v>
      </c>
      <c r="H477" s="36" t="s">
        <v>12030</v>
      </c>
      <c r="J477" s="37" t="str">
        <f t="shared" si="39"/>
        <v>IC.CP.390202</v>
      </c>
      <c r="K477" s="36" t="s">
        <v>5637</v>
      </c>
      <c r="L477" t="str">
        <f t="shared" si="35"/>
        <v>Pt provided medications/treatments/equipment</v>
      </c>
      <c r="M477" s="38" t="str">
        <f t="shared" si="36"/>
        <v>PI.IC.CP.390202.01</v>
      </c>
      <c r="N477" s="38"/>
      <c r="O477" s="38" t="str">
        <f t="shared" si="37"/>
        <v>PH.IC.CP.390202.01</v>
      </c>
      <c r="Q477" s="38" t="str">
        <f t="shared" si="38"/>
        <v>CL.IC.CP.390202.01</v>
      </c>
      <c r="AD477" s="2" t="s">
        <v>1201</v>
      </c>
      <c r="AE477">
        <v>1200</v>
      </c>
    </row>
    <row r="478" spans="1:31" ht="15">
      <c r="A478" t="s">
        <v>1198</v>
      </c>
      <c r="C478" s="31" t="s">
        <v>849</v>
      </c>
      <c r="E478" s="31" t="s">
        <v>971</v>
      </c>
      <c r="F478" s="2" t="s">
        <v>1264</v>
      </c>
      <c r="G478" s="2" t="s">
        <v>1873</v>
      </c>
      <c r="H478" s="36" t="s">
        <v>12032</v>
      </c>
      <c r="J478" s="37" t="str">
        <f t="shared" si="39"/>
        <v>IC.CP.390203</v>
      </c>
      <c r="K478" s="36" t="s">
        <v>5637</v>
      </c>
      <c r="L478" t="str">
        <f t="shared" si="35"/>
        <v>Pt verbalizes understanding disease process</v>
      </c>
      <c r="M478" s="38" t="str">
        <f t="shared" si="36"/>
        <v>PI.IC.CP.390203.01</v>
      </c>
      <c r="N478" s="38"/>
      <c r="O478" s="38" t="str">
        <f t="shared" si="37"/>
        <v>PH.IC.CP.390203.01</v>
      </c>
      <c r="Q478" s="38" t="str">
        <f t="shared" si="38"/>
        <v>CL.IC.CP.390203.01</v>
      </c>
      <c r="AD478" s="2" t="s">
        <v>1201</v>
      </c>
      <c r="AE478">
        <v>1200</v>
      </c>
    </row>
    <row r="479" spans="1:31" ht="15">
      <c r="A479" t="s">
        <v>1198</v>
      </c>
      <c r="C479" s="31" t="s">
        <v>849</v>
      </c>
      <c r="E479" s="31" t="s">
        <v>971</v>
      </c>
      <c r="F479" s="2" t="s">
        <v>1264</v>
      </c>
      <c r="G479" s="2" t="s">
        <v>850</v>
      </c>
      <c r="H479" s="36" t="s">
        <v>12028</v>
      </c>
      <c r="J479" s="37" t="str">
        <f t="shared" si="39"/>
        <v>IC.CP.390204</v>
      </c>
      <c r="K479" s="36" t="s">
        <v>5637</v>
      </c>
      <c r="L479" t="str">
        <f t="shared" si="35"/>
        <v>Pt verbalizes understanding treatment options</v>
      </c>
      <c r="M479" s="38" t="str">
        <f t="shared" si="36"/>
        <v>PI.IC.CP.390204.01</v>
      </c>
      <c r="N479" s="38"/>
      <c r="O479" s="38" t="str">
        <f t="shared" si="37"/>
        <v>PH.IC.CP.390204.01</v>
      </c>
      <c r="Q479" s="38" t="str">
        <f t="shared" si="38"/>
        <v>CL.IC.CP.390204.01</v>
      </c>
      <c r="AD479" s="2" t="s">
        <v>1201</v>
      </c>
      <c r="AE479">
        <v>1200</v>
      </c>
    </row>
    <row r="480" spans="1:31" ht="15">
      <c r="A480" t="s">
        <v>1198</v>
      </c>
      <c r="C480" s="31" t="s">
        <v>849</v>
      </c>
      <c r="E480" s="31" t="s">
        <v>971</v>
      </c>
      <c r="F480" s="2" t="s">
        <v>1264</v>
      </c>
      <c r="G480" s="2" t="s">
        <v>1585</v>
      </c>
      <c r="H480" s="36" t="s">
        <v>12210</v>
      </c>
      <c r="J480" s="37" t="str">
        <f t="shared" si="39"/>
        <v>IC.CP.390205</v>
      </c>
      <c r="K480" s="36" t="s">
        <v>5637</v>
      </c>
      <c r="L480" t="str">
        <f t="shared" si="35"/>
        <v>Pt verbalizes understanding needed changes</v>
      </c>
      <c r="M480" s="38" t="str">
        <f t="shared" si="36"/>
        <v>PI.IC.CP.390205.01</v>
      </c>
      <c r="N480" s="38"/>
      <c r="O480" s="38" t="str">
        <f t="shared" si="37"/>
        <v>PH.IC.CP.390205.01</v>
      </c>
      <c r="Q480" s="38" t="str">
        <f t="shared" si="38"/>
        <v>CL.IC.CP.390205.01</v>
      </c>
      <c r="AD480" s="2" t="s">
        <v>1201</v>
      </c>
      <c r="AE480">
        <v>1200</v>
      </c>
    </row>
    <row r="481" spans="1:31" ht="15">
      <c r="A481" t="s">
        <v>1198</v>
      </c>
      <c r="C481" s="31" t="s">
        <v>849</v>
      </c>
      <c r="E481" s="31" t="s">
        <v>971</v>
      </c>
      <c r="F481" s="2" t="s">
        <v>1264</v>
      </c>
      <c r="G481" s="2" t="s">
        <v>13296</v>
      </c>
      <c r="H481" s="36" t="s">
        <v>12212</v>
      </c>
      <c r="J481" s="37" t="str">
        <f t="shared" si="39"/>
        <v>IC.CP.390206</v>
      </c>
      <c r="K481" s="36" t="s">
        <v>5637</v>
      </c>
      <c r="L481" t="str">
        <f t="shared" si="35"/>
        <v>Outcome: Knowledge Deficit Other:</v>
      </c>
      <c r="M481" s="38" t="str">
        <f t="shared" si="36"/>
        <v>PI.IC.CP.390206.01</v>
      </c>
      <c r="N481" s="38"/>
      <c r="O481" s="38" t="str">
        <f t="shared" si="37"/>
        <v>PH.IC.CP.390206.01</v>
      </c>
      <c r="Q481" s="38" t="str">
        <f t="shared" si="38"/>
        <v>CL.IC.CP.390206.01</v>
      </c>
      <c r="AD481" s="2" t="s">
        <v>1201</v>
      </c>
      <c r="AE481">
        <v>1200</v>
      </c>
    </row>
    <row r="482" spans="1:31" ht="15">
      <c r="A482" t="s">
        <v>1198</v>
      </c>
      <c r="B482" t="s">
        <v>851</v>
      </c>
      <c r="C482" s="31" t="s">
        <v>852</v>
      </c>
      <c r="D482" t="s">
        <v>1279</v>
      </c>
      <c r="E482" s="31" t="s">
        <v>5637</v>
      </c>
      <c r="F482" s="2" t="s">
        <v>1279</v>
      </c>
      <c r="G482" s="2" t="s">
        <v>853</v>
      </c>
      <c r="H482" s="36" t="s">
        <v>11848</v>
      </c>
      <c r="J482" s="37" t="str">
        <f t="shared" si="39"/>
        <v>IC.CP.400101</v>
      </c>
      <c r="K482" s="36" t="s">
        <v>5637</v>
      </c>
      <c r="L482" t="str">
        <f t="shared" si="35"/>
        <v>Administer IV fluids/blood as indicated</v>
      </c>
      <c r="M482" s="38" t="str">
        <f t="shared" si="36"/>
        <v>PI.IC.CP.400101.01</v>
      </c>
      <c r="N482" s="38"/>
      <c r="O482" s="38" t="str">
        <f t="shared" si="37"/>
        <v>PH.IC.CP.400101.01</v>
      </c>
      <c r="Q482" s="38" t="str">
        <f t="shared" si="38"/>
        <v>CL.IC.CP.400101.01</v>
      </c>
      <c r="AD482" s="2" t="s">
        <v>1201</v>
      </c>
      <c r="AE482">
        <v>1200</v>
      </c>
    </row>
    <row r="483" spans="1:31" ht="15">
      <c r="A483" t="s">
        <v>1198</v>
      </c>
      <c r="C483" s="31" t="s">
        <v>852</v>
      </c>
      <c r="E483" s="31" t="s">
        <v>5637</v>
      </c>
      <c r="F483" s="2" t="s">
        <v>1279</v>
      </c>
      <c r="G483" s="2" t="s">
        <v>1586</v>
      </c>
      <c r="H483" s="36" t="s">
        <v>12030</v>
      </c>
      <c r="J483" s="37" t="str">
        <f t="shared" si="39"/>
        <v>IC.CP.400102</v>
      </c>
      <c r="K483" s="36" t="s">
        <v>5637</v>
      </c>
      <c r="L483" t="str">
        <f t="shared" si="35"/>
        <v>Administer analgesics as indicated</v>
      </c>
      <c r="M483" s="38" t="str">
        <f t="shared" si="36"/>
        <v>PI.IC.CP.400102.01</v>
      </c>
      <c r="N483" s="38"/>
      <c r="O483" s="38" t="str">
        <f t="shared" si="37"/>
        <v>PH.IC.CP.400102.01</v>
      </c>
      <c r="Q483" s="38" t="str">
        <f t="shared" si="38"/>
        <v>CL.IC.CP.400102.01</v>
      </c>
      <c r="AD483" s="2" t="s">
        <v>1201</v>
      </c>
      <c r="AE483">
        <v>1200</v>
      </c>
    </row>
    <row r="484" spans="1:31" ht="15">
      <c r="A484" t="s">
        <v>1198</v>
      </c>
      <c r="C484" s="31" t="s">
        <v>852</v>
      </c>
      <c r="E484" s="31" t="s">
        <v>5637</v>
      </c>
      <c r="F484" s="2" t="s">
        <v>1279</v>
      </c>
      <c r="G484" s="2" t="s">
        <v>1587</v>
      </c>
      <c r="H484" s="36" t="s">
        <v>12032</v>
      </c>
      <c r="J484" s="37" t="str">
        <f t="shared" si="39"/>
        <v>IC.CP.400103</v>
      </c>
      <c r="K484" s="36" t="s">
        <v>5637</v>
      </c>
      <c r="L484" t="str">
        <f t="shared" si="35"/>
        <v>Administer oxygen as indicated</v>
      </c>
      <c r="M484" s="38" t="str">
        <f t="shared" si="36"/>
        <v>PI.IC.CP.400103.01</v>
      </c>
      <c r="N484" s="38"/>
      <c r="O484" s="38" t="str">
        <f t="shared" si="37"/>
        <v>PH.IC.CP.400103.01</v>
      </c>
      <c r="Q484" s="38" t="str">
        <f t="shared" si="38"/>
        <v>CL.IC.CP.400103.01</v>
      </c>
      <c r="AD484" s="2" t="s">
        <v>1201</v>
      </c>
      <c r="AE484">
        <v>1200</v>
      </c>
    </row>
    <row r="485" spans="1:31" ht="15">
      <c r="A485" t="s">
        <v>1198</v>
      </c>
      <c r="C485" s="31" t="s">
        <v>852</v>
      </c>
      <c r="E485" s="31" t="s">
        <v>5637</v>
      </c>
      <c r="F485" s="2" t="s">
        <v>1279</v>
      </c>
      <c r="G485" s="2" t="s">
        <v>1046</v>
      </c>
      <c r="H485" s="36" t="s">
        <v>12028</v>
      </c>
      <c r="J485" s="37" t="str">
        <f t="shared" si="39"/>
        <v>IC.CP.400104</v>
      </c>
      <c r="K485" s="36" t="s">
        <v>5637</v>
      </c>
      <c r="L485" t="str">
        <f t="shared" si="35"/>
        <v>Assess pain</v>
      </c>
      <c r="M485" s="38" t="str">
        <f t="shared" si="36"/>
        <v>PI.IC.CP.400104.01</v>
      </c>
      <c r="N485" s="38"/>
      <c r="O485" s="38" t="str">
        <f t="shared" si="37"/>
        <v>PH.IC.CP.400104.01</v>
      </c>
      <c r="Q485" s="38" t="str">
        <f t="shared" si="38"/>
        <v>CL.IC.CP.400104.01</v>
      </c>
      <c r="AD485" s="2" t="s">
        <v>1201</v>
      </c>
      <c r="AE485">
        <v>1200</v>
      </c>
    </row>
    <row r="486" spans="1:31" ht="15">
      <c r="A486" t="s">
        <v>1198</v>
      </c>
      <c r="C486" s="31" t="s">
        <v>852</v>
      </c>
      <c r="E486" s="31" t="s">
        <v>5637</v>
      </c>
      <c r="F486" s="2" t="s">
        <v>1279</v>
      </c>
      <c r="G486" s="2" t="s">
        <v>1588</v>
      </c>
      <c r="H486" s="36" t="s">
        <v>12210</v>
      </c>
      <c r="J486" s="37" t="str">
        <f t="shared" si="39"/>
        <v>IC.CP.400105</v>
      </c>
      <c r="K486" s="36" t="s">
        <v>5637</v>
      </c>
      <c r="L486" t="str">
        <f t="shared" si="35"/>
        <v>Assist out of bed, avoid prolonged sitting</v>
      </c>
      <c r="M486" s="38" t="str">
        <f t="shared" si="36"/>
        <v>PI.IC.CP.400105.01</v>
      </c>
      <c r="N486" s="38"/>
      <c r="O486" s="38" t="str">
        <f t="shared" si="37"/>
        <v>PH.IC.CP.400105.01</v>
      </c>
      <c r="Q486" s="38" t="str">
        <f t="shared" si="38"/>
        <v>CL.IC.CP.400105.01</v>
      </c>
      <c r="AD486" s="2" t="s">
        <v>1201</v>
      </c>
      <c r="AE486">
        <v>1200</v>
      </c>
    </row>
    <row r="487" spans="1:31" ht="15">
      <c r="A487" t="s">
        <v>1198</v>
      </c>
      <c r="C487" s="31" t="s">
        <v>852</v>
      </c>
      <c r="E487" s="31" t="s">
        <v>5637</v>
      </c>
      <c r="F487" s="2" t="s">
        <v>1279</v>
      </c>
      <c r="G487" s="2" t="s">
        <v>1589</v>
      </c>
      <c r="H487" s="36" t="s">
        <v>12212</v>
      </c>
      <c r="J487" s="37" t="str">
        <f t="shared" si="39"/>
        <v>IC.CP.400106</v>
      </c>
      <c r="K487" s="36" t="s">
        <v>5637</v>
      </c>
      <c r="L487" t="str">
        <f t="shared" si="35"/>
        <v>Assist with activity/progressive ambulation</v>
      </c>
      <c r="M487" s="38" t="str">
        <f t="shared" si="36"/>
        <v>PI.IC.CP.400106.01</v>
      </c>
      <c r="N487" s="38"/>
      <c r="O487" s="38" t="str">
        <f t="shared" si="37"/>
        <v>PH.IC.CP.400106.01</v>
      </c>
      <c r="Q487" s="38" t="str">
        <f t="shared" si="38"/>
        <v>CL.IC.CP.400106.01</v>
      </c>
      <c r="AD487" s="2" t="s">
        <v>1201</v>
      </c>
      <c r="AE487">
        <v>1200</v>
      </c>
    </row>
    <row r="488" spans="1:31" ht="15">
      <c r="A488" t="s">
        <v>1198</v>
      </c>
      <c r="C488" s="31" t="s">
        <v>852</v>
      </c>
      <c r="E488" s="31" t="s">
        <v>5637</v>
      </c>
      <c r="F488" s="2" t="s">
        <v>1279</v>
      </c>
      <c r="G488" s="2" t="s">
        <v>1493</v>
      </c>
      <c r="H488" s="36" t="s">
        <v>12225</v>
      </c>
      <c r="J488" s="37" t="str">
        <f t="shared" si="39"/>
        <v>IC.CP.400107</v>
      </c>
      <c r="K488" s="36" t="s">
        <v>5637</v>
      </c>
      <c r="L488" t="str">
        <f t="shared" si="35"/>
        <v>Assist with coughing, turning, and deep breathing</v>
      </c>
      <c r="M488" s="38" t="str">
        <f t="shared" si="36"/>
        <v>PI.IC.CP.400107.01</v>
      </c>
      <c r="N488" s="38"/>
      <c r="O488" s="38" t="str">
        <f t="shared" si="37"/>
        <v>PH.IC.CP.400107.01</v>
      </c>
      <c r="Q488" s="38" t="str">
        <f t="shared" si="38"/>
        <v>CL.IC.CP.400107.01</v>
      </c>
      <c r="AD488" s="2" t="s">
        <v>1201</v>
      </c>
      <c r="AE488">
        <v>1200</v>
      </c>
    </row>
    <row r="489" spans="1:31" ht="15">
      <c r="A489" t="s">
        <v>1198</v>
      </c>
      <c r="C489" s="31" t="s">
        <v>852</v>
      </c>
      <c r="E489" s="31" t="s">
        <v>5637</v>
      </c>
      <c r="F489" s="2" t="s">
        <v>1279</v>
      </c>
      <c r="G489" s="2" t="s">
        <v>854</v>
      </c>
      <c r="H489" s="36" t="s">
        <v>11638</v>
      </c>
      <c r="J489" s="37" t="str">
        <f t="shared" si="39"/>
        <v>IC.CP.400108</v>
      </c>
      <c r="K489" s="36" t="s">
        <v>5637</v>
      </c>
      <c r="L489" t="str">
        <f t="shared" si="35"/>
        <v>Assess respiratory status</v>
      </c>
      <c r="M489" s="38" t="str">
        <f t="shared" si="36"/>
        <v>PI.IC.CP.400108.01</v>
      </c>
      <c r="N489" s="38"/>
      <c r="O489" s="38" t="str">
        <f t="shared" si="37"/>
        <v>PH.IC.CP.400108.01</v>
      </c>
      <c r="Q489" s="38" t="str">
        <f t="shared" si="38"/>
        <v>CL.IC.CP.400108.01</v>
      </c>
      <c r="AD489" s="2" t="s">
        <v>1201</v>
      </c>
      <c r="AE489">
        <v>1200</v>
      </c>
    </row>
    <row r="490" spans="1:31" ht="15">
      <c r="A490" t="s">
        <v>1198</v>
      </c>
      <c r="C490" s="31" t="s">
        <v>852</v>
      </c>
      <c r="E490" s="31" t="s">
        <v>5637</v>
      </c>
      <c r="F490" s="2" t="s">
        <v>1279</v>
      </c>
      <c r="G490" s="2" t="s">
        <v>1494</v>
      </c>
      <c r="H490" s="36" t="s">
        <v>11639</v>
      </c>
      <c r="J490" s="37" t="str">
        <f t="shared" si="39"/>
        <v>IC.CP.400109</v>
      </c>
      <c r="K490" s="36" t="s">
        <v>5637</v>
      </c>
      <c r="L490" t="str">
        <f t="shared" si="35"/>
        <v>Avoid sudden stretching, twisting, flexing, jarring or spine</v>
      </c>
      <c r="M490" s="38" t="str">
        <f t="shared" si="36"/>
        <v>PI.IC.CP.400109.01</v>
      </c>
      <c r="N490" s="38"/>
      <c r="O490" s="38" t="str">
        <f t="shared" si="37"/>
        <v>PH.IC.CP.400109.01</v>
      </c>
      <c r="Q490" s="38" t="str">
        <f t="shared" si="38"/>
        <v>CL.IC.CP.400109.01</v>
      </c>
      <c r="AD490" s="2" t="s">
        <v>1201</v>
      </c>
      <c r="AE490">
        <v>1200</v>
      </c>
    </row>
    <row r="491" spans="1:31" ht="15">
      <c r="A491" t="s">
        <v>1198</v>
      </c>
      <c r="C491" s="31" t="s">
        <v>852</v>
      </c>
      <c r="E491" s="31" t="s">
        <v>5637</v>
      </c>
      <c r="F491" s="2" t="s">
        <v>1279</v>
      </c>
      <c r="G491" s="2" t="s">
        <v>1495</v>
      </c>
      <c r="H491" s="36" t="s">
        <v>11829</v>
      </c>
      <c r="J491" s="37" t="str">
        <f t="shared" si="39"/>
        <v>IC.CP.400110</v>
      </c>
      <c r="K491" s="36" t="s">
        <v>5637</v>
      </c>
      <c r="L491" t="str">
        <f t="shared" si="35"/>
        <v>Monitor VS</v>
      </c>
      <c r="M491" s="38" t="str">
        <f t="shared" si="36"/>
        <v>PI.IC.CP.400110.01</v>
      </c>
      <c r="N491" s="38"/>
      <c r="O491" s="38" t="str">
        <f t="shared" si="37"/>
        <v>PH.IC.CP.400110.01</v>
      </c>
      <c r="Q491" s="38" t="str">
        <f t="shared" si="38"/>
        <v>CL.IC.CP.400110.01</v>
      </c>
      <c r="AD491" s="2" t="s">
        <v>1201</v>
      </c>
      <c r="AE491">
        <v>1200</v>
      </c>
    </row>
    <row r="492" spans="1:31" ht="15">
      <c r="A492" t="s">
        <v>1198</v>
      </c>
      <c r="C492" s="31" t="s">
        <v>852</v>
      </c>
      <c r="E492" s="31" t="s">
        <v>5637</v>
      </c>
      <c r="F492" s="2" t="s">
        <v>1279</v>
      </c>
      <c r="G492" s="2" t="s">
        <v>1047</v>
      </c>
      <c r="H492" s="36" t="s">
        <v>12099</v>
      </c>
      <c r="J492" s="37" t="str">
        <f t="shared" si="39"/>
        <v>IC.CP.400111</v>
      </c>
      <c r="K492" s="36" t="s">
        <v>5637</v>
      </c>
      <c r="L492" t="str">
        <f t="shared" si="35"/>
        <v>Monitor neurologic changes</v>
      </c>
      <c r="M492" s="38" t="str">
        <f t="shared" si="36"/>
        <v>PI.IC.CP.400111.01</v>
      </c>
      <c r="N492" s="38"/>
      <c r="O492" s="38" t="str">
        <f t="shared" si="37"/>
        <v>PH.IC.CP.400111.01</v>
      </c>
      <c r="Q492" s="38" t="str">
        <f t="shared" si="38"/>
        <v>CL.IC.CP.400111.01</v>
      </c>
      <c r="AD492" s="2" t="s">
        <v>1201</v>
      </c>
      <c r="AE492">
        <v>1200</v>
      </c>
    </row>
    <row r="493" spans="1:31" ht="15">
      <c r="A493" t="s">
        <v>1198</v>
      </c>
      <c r="C493" s="31" t="s">
        <v>852</v>
      </c>
      <c r="E493" s="31" t="s">
        <v>5637</v>
      </c>
      <c r="F493" s="2" t="s">
        <v>1279</v>
      </c>
      <c r="G493" s="2" t="s">
        <v>855</v>
      </c>
      <c r="H493" s="36" t="s">
        <v>12100</v>
      </c>
      <c r="J493" s="37" t="str">
        <f t="shared" si="39"/>
        <v>IC.CP.400112</v>
      </c>
      <c r="K493" s="36" t="s">
        <v>5637</v>
      </c>
      <c r="L493" t="str">
        <f t="shared" si="35"/>
        <v>Educate pt on return to activities</v>
      </c>
      <c r="M493" s="38" t="str">
        <f t="shared" si="36"/>
        <v>PI.IC.CP.400112.01</v>
      </c>
      <c r="N493" s="38"/>
      <c r="O493" s="38" t="str">
        <f t="shared" si="37"/>
        <v>PH.IC.CP.400112.01</v>
      </c>
      <c r="Q493" s="38" t="str">
        <f t="shared" si="38"/>
        <v>CL.IC.CP.400112.01</v>
      </c>
      <c r="AD493" s="2" t="s">
        <v>1201</v>
      </c>
      <c r="AE493">
        <v>1200</v>
      </c>
    </row>
    <row r="494" spans="1:31" ht="15">
      <c r="A494" t="s">
        <v>1198</v>
      </c>
      <c r="C494" s="31" t="s">
        <v>852</v>
      </c>
      <c r="E494" s="31" t="s">
        <v>5637</v>
      </c>
      <c r="F494" s="2" t="s">
        <v>1279</v>
      </c>
      <c r="G494" s="2" t="s">
        <v>1331</v>
      </c>
      <c r="H494" s="36" t="s">
        <v>12101</v>
      </c>
      <c r="J494" s="37" t="str">
        <f t="shared" si="39"/>
        <v>IC.CP.400113</v>
      </c>
      <c r="K494" s="36" t="s">
        <v>5637</v>
      </c>
      <c r="L494" t="str">
        <f t="shared" si="35"/>
        <v>Encourage pt to assume position of comfort as indicated</v>
      </c>
      <c r="M494" s="38" t="str">
        <f t="shared" si="36"/>
        <v>PI.IC.CP.400113.01</v>
      </c>
      <c r="N494" s="38"/>
      <c r="O494" s="38" t="str">
        <f t="shared" si="37"/>
        <v>PH.IC.CP.400113.01</v>
      </c>
      <c r="Q494" s="38" t="str">
        <f t="shared" si="38"/>
        <v>CL.IC.CP.400113.01</v>
      </c>
      <c r="AD494" s="2" t="s">
        <v>1201</v>
      </c>
      <c r="AE494">
        <v>1200</v>
      </c>
    </row>
    <row r="495" spans="1:31" ht="15">
      <c r="A495" t="s">
        <v>1198</v>
      </c>
      <c r="C495" s="31" t="s">
        <v>852</v>
      </c>
      <c r="E495" s="31" t="s">
        <v>5637</v>
      </c>
      <c r="F495" s="2" t="s">
        <v>1279</v>
      </c>
      <c r="G495" s="2" t="s">
        <v>856</v>
      </c>
      <c r="H495" s="36" t="s">
        <v>12102</v>
      </c>
      <c r="J495" s="37" t="str">
        <f t="shared" si="39"/>
        <v>IC.CP.400114</v>
      </c>
      <c r="K495" s="36" t="s">
        <v>5637</v>
      </c>
      <c r="L495" t="str">
        <f t="shared" si="35"/>
        <v>Educate pt on limitations/abilities</v>
      </c>
      <c r="M495" s="38" t="str">
        <f t="shared" si="36"/>
        <v>PI.IC.CP.400114.01</v>
      </c>
      <c r="N495" s="38"/>
      <c r="O495" s="38" t="str">
        <f t="shared" si="37"/>
        <v>PH.IC.CP.400114.01</v>
      </c>
      <c r="Q495" s="38" t="str">
        <f t="shared" si="38"/>
        <v>CL.IC.CP.400114.01</v>
      </c>
      <c r="AD495" s="2" t="s">
        <v>1201</v>
      </c>
      <c r="AE495">
        <v>1200</v>
      </c>
    </row>
    <row r="496" spans="1:31" ht="15">
      <c r="A496" t="s">
        <v>1198</v>
      </c>
      <c r="C496" s="31" t="s">
        <v>852</v>
      </c>
      <c r="E496" s="31" t="s">
        <v>5637</v>
      </c>
      <c r="F496" s="2" t="s">
        <v>1279</v>
      </c>
      <c r="G496" s="2" t="s">
        <v>1858</v>
      </c>
      <c r="H496" s="36" t="s">
        <v>11559</v>
      </c>
      <c r="J496" s="37" t="str">
        <f t="shared" si="39"/>
        <v>IC.CP.400115</v>
      </c>
      <c r="K496" s="36" t="s">
        <v>5637</v>
      </c>
      <c r="L496" t="str">
        <f t="shared" si="35"/>
        <v>Encourage fluids</v>
      </c>
      <c r="M496" s="38" t="str">
        <f t="shared" si="36"/>
        <v>PI.IC.CP.400115.01</v>
      </c>
      <c r="N496" s="38"/>
      <c r="O496" s="38" t="str">
        <f t="shared" si="37"/>
        <v>PH.IC.CP.400115.01</v>
      </c>
      <c r="Q496" s="38" t="str">
        <f t="shared" si="38"/>
        <v>CL.IC.CP.400115.01</v>
      </c>
      <c r="AD496" s="2" t="s">
        <v>1201</v>
      </c>
      <c r="AE496">
        <v>1200</v>
      </c>
    </row>
    <row r="497" spans="1:31" ht="15">
      <c r="A497" t="s">
        <v>1198</v>
      </c>
      <c r="C497" s="31" t="s">
        <v>852</v>
      </c>
      <c r="E497" s="31" t="s">
        <v>5637</v>
      </c>
      <c r="F497" s="2" t="s">
        <v>1279</v>
      </c>
      <c r="G497" s="2" t="s">
        <v>1623</v>
      </c>
      <c r="H497" s="36" t="s">
        <v>11560</v>
      </c>
      <c r="J497" s="37" t="str">
        <f t="shared" si="39"/>
        <v>IC.CP.400116</v>
      </c>
      <c r="K497" s="36" t="s">
        <v>5637</v>
      </c>
      <c r="L497" t="str">
        <f t="shared" si="35"/>
        <v>Inspect for edema of face/neck</v>
      </c>
      <c r="M497" s="38" t="str">
        <f t="shared" si="36"/>
        <v>PI.IC.CP.400116.01</v>
      </c>
      <c r="N497" s="38"/>
      <c r="O497" s="38" t="str">
        <f t="shared" si="37"/>
        <v>PH.IC.CP.400116.01</v>
      </c>
      <c r="Q497" s="38" t="str">
        <f t="shared" si="38"/>
        <v>CL.IC.CP.400116.01</v>
      </c>
      <c r="AD497" s="2" t="s">
        <v>1201</v>
      </c>
      <c r="AE497">
        <v>1200</v>
      </c>
    </row>
    <row r="498" spans="1:31" ht="15">
      <c r="A498" t="s">
        <v>1198</v>
      </c>
      <c r="C498" s="31" t="s">
        <v>852</v>
      </c>
      <c r="E498" s="31" t="s">
        <v>5637</v>
      </c>
      <c r="F498" s="2" t="s">
        <v>1279</v>
      </c>
      <c r="G498" s="2" t="s">
        <v>1624</v>
      </c>
      <c r="H498" s="36" t="s">
        <v>11561</v>
      </c>
      <c r="J498" s="37" t="str">
        <f t="shared" si="39"/>
        <v>IC.CP.400117</v>
      </c>
      <c r="K498" s="36" t="s">
        <v>5637</v>
      </c>
      <c r="L498" t="str">
        <f t="shared" si="35"/>
        <v>Keep patient flat on back as indicated</v>
      </c>
      <c r="M498" s="38" t="str">
        <f t="shared" si="36"/>
        <v>PI.IC.CP.400117.01</v>
      </c>
      <c r="N498" s="38"/>
      <c r="O498" s="38" t="str">
        <f t="shared" si="37"/>
        <v>PH.IC.CP.400117.01</v>
      </c>
      <c r="Q498" s="38" t="str">
        <f t="shared" si="38"/>
        <v>CL.IC.CP.400117.01</v>
      </c>
      <c r="AD498" s="2" t="s">
        <v>1201</v>
      </c>
      <c r="AE498">
        <v>1200</v>
      </c>
    </row>
    <row r="499" spans="1:31" ht="15">
      <c r="A499" t="s">
        <v>1198</v>
      </c>
      <c r="C499" s="31" t="s">
        <v>852</v>
      </c>
      <c r="E499" s="31" t="s">
        <v>5637</v>
      </c>
      <c r="F499" s="2" t="s">
        <v>1279</v>
      </c>
      <c r="G499" s="2" t="s">
        <v>979</v>
      </c>
      <c r="H499" s="36" t="s">
        <v>12060</v>
      </c>
      <c r="J499" s="37" t="str">
        <f t="shared" si="39"/>
        <v>IC.CP.400118</v>
      </c>
      <c r="K499" s="36" t="s">
        <v>5637</v>
      </c>
      <c r="L499" t="str">
        <f t="shared" si="35"/>
        <v>Limit activities when patient  has had a spinal fusion</v>
      </c>
      <c r="M499" s="38" t="str">
        <f t="shared" si="36"/>
        <v>PI.IC.CP.400118.01</v>
      </c>
      <c r="N499" s="38"/>
      <c r="O499" s="38" t="str">
        <f t="shared" si="37"/>
        <v>PH.IC.CP.400118.01</v>
      </c>
      <c r="Q499" s="38" t="str">
        <f t="shared" si="38"/>
        <v>CL.IC.CP.400118.01</v>
      </c>
      <c r="AD499" s="2" t="s">
        <v>1201</v>
      </c>
      <c r="AE499">
        <v>1200</v>
      </c>
    </row>
    <row r="500" spans="1:31" ht="15">
      <c r="A500" t="s">
        <v>1198</v>
      </c>
      <c r="C500" s="31" t="s">
        <v>852</v>
      </c>
      <c r="E500" s="31" t="s">
        <v>5637</v>
      </c>
      <c r="F500" s="2" t="s">
        <v>1279</v>
      </c>
      <c r="G500" s="2" t="s">
        <v>1625</v>
      </c>
      <c r="H500" s="36" t="s">
        <v>11913</v>
      </c>
      <c r="J500" s="37" t="str">
        <f t="shared" si="39"/>
        <v>IC.CP.400119</v>
      </c>
      <c r="K500" s="36" t="s">
        <v>5637</v>
      </c>
      <c r="L500" t="str">
        <f t="shared" si="35"/>
        <v>Encourage voice rest</v>
      </c>
      <c r="M500" s="38" t="str">
        <f t="shared" si="36"/>
        <v>PI.IC.CP.400119.01</v>
      </c>
      <c r="N500" s="38"/>
      <c r="O500" s="38" t="str">
        <f t="shared" si="37"/>
        <v>PH.IC.CP.400119.01</v>
      </c>
      <c r="Q500" s="38" t="str">
        <f t="shared" si="38"/>
        <v>CL.IC.CP.400119.01</v>
      </c>
      <c r="AD500" s="2" t="s">
        <v>1201</v>
      </c>
      <c r="AE500">
        <v>1200</v>
      </c>
    </row>
    <row r="501" spans="1:31" ht="15">
      <c r="A501" t="s">
        <v>1198</v>
      </c>
      <c r="C501" s="31" t="s">
        <v>852</v>
      </c>
      <c r="E501" s="31" t="s">
        <v>5637</v>
      </c>
      <c r="F501" s="2" t="s">
        <v>1279</v>
      </c>
      <c r="G501" s="2" t="s">
        <v>1626</v>
      </c>
      <c r="H501" s="36" t="s">
        <v>11906</v>
      </c>
      <c r="J501" s="37" t="str">
        <f t="shared" si="39"/>
        <v>IC.CP.400120</v>
      </c>
      <c r="K501" s="36" t="s">
        <v>5637</v>
      </c>
      <c r="L501" t="str">
        <f t="shared" si="35"/>
        <v xml:space="preserve">Educate pt on alternatives and lifestyle changes </v>
      </c>
      <c r="M501" s="38" t="str">
        <f t="shared" si="36"/>
        <v>PI.IC.CP.400120.01</v>
      </c>
      <c r="N501" s="38"/>
      <c r="O501" s="38" t="str">
        <f t="shared" si="37"/>
        <v>PH.IC.CP.400120.01</v>
      </c>
      <c r="Q501" s="38" t="str">
        <f t="shared" si="38"/>
        <v>CL.IC.CP.400120.01</v>
      </c>
      <c r="AD501" s="2" t="s">
        <v>1201</v>
      </c>
      <c r="AE501">
        <v>1200</v>
      </c>
    </row>
    <row r="502" spans="1:31" ht="15">
      <c r="A502" t="s">
        <v>1198</v>
      </c>
      <c r="C502" s="31" t="s">
        <v>852</v>
      </c>
      <c r="E502" s="31" t="s">
        <v>5637</v>
      </c>
      <c r="F502" s="2" t="s">
        <v>1279</v>
      </c>
      <c r="G502" s="2" t="s">
        <v>1627</v>
      </c>
      <c r="H502" s="36" t="s">
        <v>10704</v>
      </c>
      <c r="J502" s="37" t="str">
        <f t="shared" si="39"/>
        <v>IC.CP.400121</v>
      </c>
      <c r="K502" s="36" t="s">
        <v>5637</v>
      </c>
      <c r="L502" t="str">
        <f t="shared" si="35"/>
        <v xml:space="preserve">Logroll patient from side to side </v>
      </c>
      <c r="M502" s="38" t="str">
        <f t="shared" si="36"/>
        <v>PI.IC.CP.400121.01</v>
      </c>
      <c r="N502" s="38"/>
      <c r="O502" s="38" t="str">
        <f t="shared" si="37"/>
        <v>PH.IC.CP.400121.01</v>
      </c>
      <c r="Q502" s="38" t="str">
        <f t="shared" si="38"/>
        <v>CL.IC.CP.400121.01</v>
      </c>
      <c r="AD502" s="2" t="s">
        <v>1201</v>
      </c>
      <c r="AE502">
        <v>1200</v>
      </c>
    </row>
    <row r="503" spans="1:31" ht="15">
      <c r="A503" t="s">
        <v>1198</v>
      </c>
      <c r="C503" s="31" t="s">
        <v>852</v>
      </c>
      <c r="E503" s="31" t="s">
        <v>5637</v>
      </c>
      <c r="F503" s="2" t="s">
        <v>1279</v>
      </c>
      <c r="G503" s="2" t="s">
        <v>1628</v>
      </c>
      <c r="H503" s="36" t="s">
        <v>10705</v>
      </c>
      <c r="J503" s="37" t="str">
        <f t="shared" si="39"/>
        <v>IC.CP.400122</v>
      </c>
      <c r="K503" s="36" t="s">
        <v>5637</v>
      </c>
      <c r="L503" t="str">
        <f t="shared" si="35"/>
        <v>Maintain cervical collar as ordered</v>
      </c>
      <c r="M503" s="38" t="str">
        <f t="shared" si="36"/>
        <v>PI.IC.CP.400122.01</v>
      </c>
      <c r="N503" s="38"/>
      <c r="O503" s="38" t="str">
        <f t="shared" si="37"/>
        <v>PH.IC.CP.400122.01</v>
      </c>
      <c r="Q503" s="38" t="str">
        <f t="shared" si="38"/>
        <v>CL.IC.CP.400122.01</v>
      </c>
      <c r="AD503" s="2" t="s">
        <v>1201</v>
      </c>
      <c r="AE503">
        <v>1200</v>
      </c>
    </row>
    <row r="504" spans="1:31" ht="15">
      <c r="A504" t="s">
        <v>1198</v>
      </c>
      <c r="C504" s="31" t="s">
        <v>852</v>
      </c>
      <c r="E504" s="31" t="s">
        <v>5637</v>
      </c>
      <c r="F504" s="2" t="s">
        <v>1279</v>
      </c>
      <c r="G504" s="2" t="s">
        <v>1629</v>
      </c>
      <c r="H504" s="36" t="s">
        <v>10706</v>
      </c>
      <c r="J504" s="37" t="str">
        <f t="shared" si="39"/>
        <v>IC.CP.400123</v>
      </c>
      <c r="K504" s="36" t="s">
        <v>5637</v>
      </c>
      <c r="L504" t="str">
        <f t="shared" si="35"/>
        <v xml:space="preserve">Monitor I&amp;O </v>
      </c>
      <c r="M504" s="38" t="str">
        <f t="shared" si="36"/>
        <v>PI.IC.CP.400123.01</v>
      </c>
      <c r="N504" s="38"/>
      <c r="O504" s="38" t="str">
        <f t="shared" si="37"/>
        <v>PH.IC.CP.400123.01</v>
      </c>
      <c r="Q504" s="38" t="str">
        <f t="shared" si="38"/>
        <v>CL.IC.CP.400123.01</v>
      </c>
      <c r="AD504" s="2" t="s">
        <v>1201</v>
      </c>
      <c r="AE504">
        <v>1200</v>
      </c>
    </row>
    <row r="505" spans="1:31" ht="15">
      <c r="A505" t="s">
        <v>1198</v>
      </c>
      <c r="C505" s="31" t="s">
        <v>852</v>
      </c>
      <c r="E505" s="31" t="s">
        <v>5637</v>
      </c>
      <c r="F505" s="2" t="s">
        <v>1279</v>
      </c>
      <c r="G505" s="2" t="s">
        <v>1857</v>
      </c>
      <c r="H505" s="36" t="s">
        <v>10707</v>
      </c>
      <c r="J505" s="37" t="str">
        <f t="shared" si="39"/>
        <v>IC.CP.400124</v>
      </c>
      <c r="K505" s="36" t="s">
        <v>5637</v>
      </c>
      <c r="L505" t="str">
        <f t="shared" si="35"/>
        <v>Monitor lab values</v>
      </c>
      <c r="M505" s="38" t="str">
        <f t="shared" si="36"/>
        <v>PI.IC.CP.400124.01</v>
      </c>
      <c r="N505" s="38"/>
      <c r="O505" s="38" t="str">
        <f t="shared" si="37"/>
        <v>PH.IC.CP.400124.01</v>
      </c>
      <c r="Q505" s="38" t="str">
        <f t="shared" si="38"/>
        <v>CL.IC.CP.400124.01</v>
      </c>
      <c r="AD505" s="2" t="s">
        <v>1201</v>
      </c>
      <c r="AE505">
        <v>1200</v>
      </c>
    </row>
    <row r="506" spans="1:31" ht="15">
      <c r="A506" t="s">
        <v>1198</v>
      </c>
      <c r="C506" s="31" t="s">
        <v>852</v>
      </c>
      <c r="E506" s="31" t="s">
        <v>5637</v>
      </c>
      <c r="F506" s="2" t="s">
        <v>1279</v>
      </c>
      <c r="G506" s="2" t="s">
        <v>1048</v>
      </c>
      <c r="H506" s="36" t="s">
        <v>10708</v>
      </c>
      <c r="J506" s="37" t="str">
        <f t="shared" si="39"/>
        <v>IC.CP.400125</v>
      </c>
      <c r="K506" s="36" t="s">
        <v>5637</v>
      </c>
      <c r="L506" t="str">
        <f t="shared" si="35"/>
        <v>Monitor ABGs/pulse oximetry</v>
      </c>
      <c r="M506" s="38" t="str">
        <f t="shared" si="36"/>
        <v>PI.IC.CP.400125.01</v>
      </c>
      <c r="N506" s="38"/>
      <c r="O506" s="38" t="str">
        <f t="shared" si="37"/>
        <v>PH.IC.CP.400125.01</v>
      </c>
      <c r="Q506" s="38" t="str">
        <f t="shared" si="38"/>
        <v>CL.IC.CP.400125.01</v>
      </c>
      <c r="AD506" s="2" t="s">
        <v>1201</v>
      </c>
      <c r="AE506">
        <v>1200</v>
      </c>
    </row>
    <row r="507" spans="1:31" ht="15">
      <c r="A507" t="s">
        <v>1198</v>
      </c>
      <c r="C507" s="31" t="s">
        <v>852</v>
      </c>
      <c r="E507" s="31" t="s">
        <v>5637</v>
      </c>
      <c r="F507" s="2" t="s">
        <v>1279</v>
      </c>
      <c r="G507" s="2" t="s">
        <v>1164</v>
      </c>
      <c r="H507" s="36" t="s">
        <v>10709</v>
      </c>
      <c r="J507" s="37" t="str">
        <f t="shared" si="39"/>
        <v>IC.CP.400126</v>
      </c>
      <c r="K507" s="36" t="s">
        <v>5637</v>
      </c>
      <c r="L507" t="str">
        <f t="shared" si="35"/>
        <v>Monitor bowel sounds/abdominal distension</v>
      </c>
      <c r="M507" s="38" t="str">
        <f t="shared" si="36"/>
        <v>PI.IC.CP.400126.01</v>
      </c>
      <c r="N507" s="38"/>
      <c r="O507" s="38" t="str">
        <f t="shared" si="37"/>
        <v>PH.IC.CP.400126.01</v>
      </c>
      <c r="Q507" s="38" t="str">
        <f t="shared" si="38"/>
        <v>CL.IC.CP.400126.01</v>
      </c>
      <c r="AD507" s="2" t="s">
        <v>1201</v>
      </c>
      <c r="AE507">
        <v>1200</v>
      </c>
    </row>
    <row r="508" spans="1:31" ht="15">
      <c r="A508" t="s">
        <v>1198</v>
      </c>
      <c r="C508" s="31" t="s">
        <v>852</v>
      </c>
      <c r="E508" s="31" t="s">
        <v>5637</v>
      </c>
      <c r="F508" s="2" t="s">
        <v>1279</v>
      </c>
      <c r="G508" s="2" t="s">
        <v>1630</v>
      </c>
      <c r="H508" s="36" t="s">
        <v>9143</v>
      </c>
      <c r="J508" s="37" t="str">
        <f t="shared" si="39"/>
        <v>IC.CP.400127</v>
      </c>
      <c r="K508" s="36" t="s">
        <v>5637</v>
      </c>
      <c r="L508" t="str">
        <f t="shared" si="35"/>
        <v>Monitor for bladder distension</v>
      </c>
      <c r="M508" s="38" t="str">
        <f t="shared" si="36"/>
        <v>PI.IC.CP.400127.01</v>
      </c>
      <c r="N508" s="38"/>
      <c r="O508" s="38" t="str">
        <f t="shared" si="37"/>
        <v>PH.IC.CP.400127.01</v>
      </c>
      <c r="Q508" s="38" t="str">
        <f t="shared" si="38"/>
        <v>CL.IC.CP.400127.01</v>
      </c>
      <c r="AD508" s="2" t="s">
        <v>1201</v>
      </c>
      <c r="AE508">
        <v>1200</v>
      </c>
    </row>
    <row r="509" spans="1:31" ht="15">
      <c r="A509" t="s">
        <v>1198</v>
      </c>
      <c r="C509" s="31" t="s">
        <v>852</v>
      </c>
      <c r="E509" s="31" t="s">
        <v>5637</v>
      </c>
      <c r="F509" s="2" t="s">
        <v>1279</v>
      </c>
      <c r="G509" s="2" t="s">
        <v>1738</v>
      </c>
      <c r="H509" s="36" t="s">
        <v>9144</v>
      </c>
      <c r="J509" s="37" t="str">
        <f t="shared" si="39"/>
        <v>IC.CP.400128</v>
      </c>
      <c r="K509" s="36" t="s">
        <v>5637</v>
      </c>
      <c r="L509" t="str">
        <f t="shared" si="35"/>
        <v>Palpate operative site for swelling as indicated</v>
      </c>
      <c r="M509" s="38" t="str">
        <f t="shared" si="36"/>
        <v>PI.IC.CP.400128.01</v>
      </c>
      <c r="N509" s="38"/>
      <c r="O509" s="38" t="str">
        <f t="shared" si="37"/>
        <v>PH.IC.CP.400128.01</v>
      </c>
      <c r="Q509" s="38" t="str">
        <f t="shared" si="38"/>
        <v>CL.IC.CP.400128.01</v>
      </c>
      <c r="AD509" s="2" t="s">
        <v>1201</v>
      </c>
      <c r="AE509">
        <v>1200</v>
      </c>
    </row>
    <row r="510" spans="1:31" ht="15">
      <c r="A510" t="s">
        <v>1198</v>
      </c>
      <c r="C510" s="31" t="s">
        <v>852</v>
      </c>
      <c r="E510" s="31" t="s">
        <v>5637</v>
      </c>
      <c r="F510" s="2" t="s">
        <v>1279</v>
      </c>
      <c r="G510" s="2" t="s">
        <v>1739</v>
      </c>
      <c r="H510" s="36" t="s">
        <v>9145</v>
      </c>
      <c r="J510" s="37" t="str">
        <f t="shared" si="39"/>
        <v>IC.CP.400129</v>
      </c>
      <c r="K510" s="36" t="s">
        <v>5637</v>
      </c>
      <c r="L510" t="str">
        <f t="shared" si="35"/>
        <v>Post sign at bedside regarding prescribed position</v>
      </c>
      <c r="M510" s="38" t="str">
        <f t="shared" si="36"/>
        <v>PI.IC.CP.400129.01</v>
      </c>
      <c r="N510" s="38"/>
      <c r="O510" s="38" t="str">
        <f t="shared" si="37"/>
        <v>PH.IC.CP.400129.01</v>
      </c>
      <c r="Q510" s="38" t="str">
        <f t="shared" si="38"/>
        <v>CL.IC.CP.400129.01</v>
      </c>
      <c r="AD510" s="2" t="s">
        <v>1201</v>
      </c>
      <c r="AE510">
        <v>1200</v>
      </c>
    </row>
    <row r="511" spans="1:31" ht="15">
      <c r="A511" t="s">
        <v>1198</v>
      </c>
      <c r="C511" s="31" t="s">
        <v>852</v>
      </c>
      <c r="E511" s="31" t="s">
        <v>5637</v>
      </c>
      <c r="F511" s="2" t="s">
        <v>1279</v>
      </c>
      <c r="G511" s="2" t="s">
        <v>1740</v>
      </c>
      <c r="H511" s="36" t="s">
        <v>6872</v>
      </c>
      <c r="J511" s="37" t="str">
        <f t="shared" si="39"/>
        <v>IC.CP.400130</v>
      </c>
      <c r="K511" s="36" t="s">
        <v>5637</v>
      </c>
      <c r="L511" t="str">
        <f t="shared" si="35"/>
        <v>Provide back rub/massage as indicated</v>
      </c>
      <c r="M511" s="38" t="str">
        <f t="shared" si="36"/>
        <v>PI.IC.CP.400130.01</v>
      </c>
      <c r="N511" s="38"/>
      <c r="O511" s="38" t="str">
        <f t="shared" si="37"/>
        <v>PH.IC.CP.400130.01</v>
      </c>
      <c r="Q511" s="38" t="str">
        <f t="shared" si="38"/>
        <v>CL.IC.CP.400130.01</v>
      </c>
      <c r="AD511" s="2" t="s">
        <v>1201</v>
      </c>
      <c r="AE511">
        <v>1200</v>
      </c>
    </row>
    <row r="512" spans="1:31" ht="15">
      <c r="A512" t="s">
        <v>1198</v>
      </c>
      <c r="C512" s="31" t="s">
        <v>852</v>
      </c>
      <c r="E512" s="31" t="s">
        <v>5637</v>
      </c>
      <c r="F512" s="2" t="s">
        <v>1279</v>
      </c>
      <c r="G512" s="2" t="s">
        <v>1741</v>
      </c>
      <c r="H512" s="36" t="s">
        <v>6874</v>
      </c>
      <c r="J512" s="37" t="str">
        <f t="shared" si="39"/>
        <v>IC.CP.400131</v>
      </c>
      <c r="K512" s="36" t="s">
        <v>5637</v>
      </c>
      <c r="L512" t="str">
        <f t="shared" si="35"/>
        <v>Review/reinforce incisional care</v>
      </c>
      <c r="M512" s="38" t="str">
        <f t="shared" si="36"/>
        <v>PI.IC.CP.400131.01</v>
      </c>
      <c r="N512" s="38"/>
      <c r="O512" s="38" t="str">
        <f t="shared" si="37"/>
        <v>PH.IC.CP.400131.01</v>
      </c>
      <c r="Q512" s="38" t="str">
        <f t="shared" si="38"/>
        <v>CL.IC.CP.400131.01</v>
      </c>
      <c r="AD512" s="2" t="s">
        <v>1201</v>
      </c>
      <c r="AE512">
        <v>1200</v>
      </c>
    </row>
    <row r="513" spans="1:31" ht="15">
      <c r="A513" t="s">
        <v>1198</v>
      </c>
      <c r="C513" s="31" t="s">
        <v>852</v>
      </c>
      <c r="E513" s="31" t="s">
        <v>5637</v>
      </c>
      <c r="F513" s="2" t="s">
        <v>1279</v>
      </c>
      <c r="G513" s="2" t="s">
        <v>13297</v>
      </c>
      <c r="H513" s="36" t="s">
        <v>7411</v>
      </c>
      <c r="J513" s="37" t="str">
        <f t="shared" si="39"/>
        <v>IC.CP.400132</v>
      </c>
      <c r="K513" s="36" t="s">
        <v>5637</v>
      </c>
      <c r="L513" t="str">
        <f t="shared" si="35"/>
        <v>Problem: Laminectomy Other:</v>
      </c>
      <c r="M513" s="38" t="str">
        <f t="shared" si="36"/>
        <v>PI.IC.CP.400132.01</v>
      </c>
      <c r="N513" s="38"/>
      <c r="O513" s="38" t="str">
        <f t="shared" si="37"/>
        <v>PH.IC.CP.400132.01</v>
      </c>
      <c r="Q513" s="38" t="str">
        <f t="shared" si="38"/>
        <v>CL.IC.CP.400132.01</v>
      </c>
      <c r="AD513" s="2" t="s">
        <v>1201</v>
      </c>
      <c r="AE513">
        <v>1200</v>
      </c>
    </row>
    <row r="514" spans="1:31" ht="15">
      <c r="A514" t="s">
        <v>1198</v>
      </c>
      <c r="C514" s="31" t="s">
        <v>852</v>
      </c>
      <c r="D514" t="s">
        <v>1265</v>
      </c>
      <c r="E514" s="31" t="s">
        <v>971</v>
      </c>
      <c r="F514" s="2" t="s">
        <v>1265</v>
      </c>
      <c r="G514" s="2" t="s">
        <v>1742</v>
      </c>
      <c r="H514" s="36" t="s">
        <v>11848</v>
      </c>
      <c r="J514" s="37" t="str">
        <f t="shared" si="39"/>
        <v>IC.CP.400201</v>
      </c>
      <c r="K514" s="36" t="s">
        <v>5637</v>
      </c>
      <c r="L514" t="str">
        <f t="shared" si="35"/>
        <v>Pt demonstrates behaviors that enable resuming activities</v>
      </c>
      <c r="M514" s="38" t="str">
        <f t="shared" si="36"/>
        <v>PI.IC.CP.400201.01</v>
      </c>
      <c r="N514" s="38"/>
      <c r="O514" s="38" t="str">
        <f t="shared" si="37"/>
        <v>PH.IC.CP.400201.01</v>
      </c>
      <c r="Q514" s="38" t="str">
        <f t="shared" si="38"/>
        <v>CL.IC.CP.400201.01</v>
      </c>
      <c r="AD514" s="2" t="s">
        <v>1201</v>
      </c>
      <c r="AE514">
        <v>1200</v>
      </c>
    </row>
    <row r="515" spans="1:31" ht="15">
      <c r="A515" t="s">
        <v>1198</v>
      </c>
      <c r="C515" s="31" t="s">
        <v>852</v>
      </c>
      <c r="E515" s="31" t="s">
        <v>971</v>
      </c>
      <c r="F515" s="2" t="s">
        <v>1265</v>
      </c>
      <c r="G515" s="2" t="s">
        <v>1837</v>
      </c>
      <c r="H515" s="36" t="s">
        <v>12030</v>
      </c>
      <c r="J515" s="37" t="str">
        <f t="shared" si="39"/>
        <v>IC.CP.400202</v>
      </c>
      <c r="K515" s="36" t="s">
        <v>5637</v>
      </c>
      <c r="L515" t="str">
        <f t="shared" si="35"/>
        <v>Pt demonstrates relaxation skills/diversional activities</v>
      </c>
      <c r="M515" s="38" t="str">
        <f t="shared" si="36"/>
        <v>PI.IC.CP.400202.01</v>
      </c>
      <c r="N515" s="38"/>
      <c r="O515" s="38" t="str">
        <f t="shared" si="37"/>
        <v>PH.IC.CP.400202.01</v>
      </c>
      <c r="Q515" s="38" t="str">
        <f t="shared" si="38"/>
        <v>CL.IC.CP.400202.01</v>
      </c>
      <c r="AD515" s="2" t="s">
        <v>1201</v>
      </c>
      <c r="AE515">
        <v>1200</v>
      </c>
    </row>
    <row r="516" spans="1:31" ht="15">
      <c r="A516" t="s">
        <v>1198</v>
      </c>
      <c r="C516" s="31" t="s">
        <v>852</v>
      </c>
      <c r="E516" s="31" t="s">
        <v>971</v>
      </c>
      <c r="F516" s="2" t="s">
        <v>1265</v>
      </c>
      <c r="G516" s="2" t="s">
        <v>1165</v>
      </c>
      <c r="H516" s="36" t="s">
        <v>12032</v>
      </c>
      <c r="J516" s="37" t="str">
        <f t="shared" si="39"/>
        <v>IC.CP.400203</v>
      </c>
      <c r="K516" s="36" t="s">
        <v>5637</v>
      </c>
      <c r="L516" t="str">
        <f t="shared" si="35"/>
        <v>Adequate VS/lab values</v>
      </c>
      <c r="M516" s="38" t="str">
        <f t="shared" si="36"/>
        <v>PI.IC.CP.400203.01</v>
      </c>
      <c r="N516" s="38"/>
      <c r="O516" s="38" t="str">
        <f t="shared" si="37"/>
        <v>PH.IC.CP.400203.01</v>
      </c>
      <c r="Q516" s="38" t="str">
        <f t="shared" si="38"/>
        <v>CL.IC.CP.400203.01</v>
      </c>
      <c r="AD516" s="2" t="s">
        <v>1201</v>
      </c>
      <c r="AE516">
        <v>1200</v>
      </c>
    </row>
    <row r="517" spans="1:31" ht="15">
      <c r="A517" t="s">
        <v>1198</v>
      </c>
      <c r="C517" s="31" t="s">
        <v>852</v>
      </c>
      <c r="E517" s="31" t="s">
        <v>971</v>
      </c>
      <c r="F517" s="2" t="s">
        <v>1265</v>
      </c>
      <c r="G517" s="2" t="s">
        <v>1639</v>
      </c>
      <c r="H517" s="36" t="s">
        <v>12028</v>
      </c>
      <c r="J517" s="37" t="str">
        <f t="shared" si="39"/>
        <v>IC.CP.400204</v>
      </c>
      <c r="K517" s="36" t="s">
        <v>5637</v>
      </c>
      <c r="L517" t="str">
        <f t="shared" si="35"/>
        <v>Maintain/increase strength/function of affected area</v>
      </c>
      <c r="M517" s="38" t="str">
        <f t="shared" si="36"/>
        <v>PI.IC.CP.400204.01</v>
      </c>
      <c r="N517" s="38"/>
      <c r="O517" s="38" t="str">
        <f t="shared" si="37"/>
        <v>PH.IC.CP.400204.01</v>
      </c>
      <c r="Q517" s="38" t="str">
        <f t="shared" si="38"/>
        <v>CL.IC.CP.400204.01</v>
      </c>
      <c r="AD517" s="2" t="s">
        <v>1201</v>
      </c>
      <c r="AE517">
        <v>1200</v>
      </c>
    </row>
    <row r="518" spans="1:31" ht="15">
      <c r="A518" t="s">
        <v>1198</v>
      </c>
      <c r="C518" s="31" t="s">
        <v>852</v>
      </c>
      <c r="E518" s="31" t="s">
        <v>971</v>
      </c>
      <c r="F518" s="2" t="s">
        <v>1265</v>
      </c>
      <c r="G518" s="2" t="s">
        <v>1535</v>
      </c>
      <c r="H518" s="36" t="s">
        <v>12210</v>
      </c>
      <c r="J518" s="37" t="str">
        <f t="shared" si="39"/>
        <v>IC.CP.400205</v>
      </c>
      <c r="K518" s="36" t="s">
        <v>5637</v>
      </c>
      <c r="L518" t="str">
        <f t="shared" si="35"/>
        <v>Maintain proper alignment of spine</v>
      </c>
      <c r="M518" s="38" t="str">
        <f t="shared" si="36"/>
        <v>PI.IC.CP.400205.01</v>
      </c>
      <c r="N518" s="38"/>
      <c r="O518" s="38" t="str">
        <f t="shared" si="37"/>
        <v>PH.IC.CP.400205.01</v>
      </c>
      <c r="Q518" s="38" t="str">
        <f t="shared" si="38"/>
        <v>CL.IC.CP.400205.01</v>
      </c>
      <c r="AD518" s="2" t="s">
        <v>1201</v>
      </c>
      <c r="AE518">
        <v>1200</v>
      </c>
    </row>
    <row r="519" spans="1:31" ht="15">
      <c r="A519" t="s">
        <v>1198</v>
      </c>
      <c r="C519" s="31" t="s">
        <v>852</v>
      </c>
      <c r="E519" s="31" t="s">
        <v>971</v>
      </c>
      <c r="F519" s="2" t="s">
        <v>1265</v>
      </c>
      <c r="G519" s="2" t="s">
        <v>1536</v>
      </c>
      <c r="H519" s="36" t="s">
        <v>12212</v>
      </c>
      <c r="J519" s="37" t="str">
        <f t="shared" si="39"/>
        <v>IC.CP.400206</v>
      </c>
      <c r="K519" s="36" t="s">
        <v>980</v>
      </c>
      <c r="L519" t="str">
        <f t="shared" si="35"/>
        <v>Recognize need, seeks assistance with activities appropriately</v>
      </c>
      <c r="M519" s="38" t="str">
        <f t="shared" si="36"/>
        <v>PI.IC.CP.400206.01</v>
      </c>
      <c r="N519" s="38"/>
      <c r="O519" s="38" t="str">
        <f t="shared" si="37"/>
        <v>PH.IC.CP.400206.01</v>
      </c>
      <c r="Q519" s="38" t="str">
        <f t="shared" si="38"/>
        <v>CL.IC.CP.400206.01</v>
      </c>
      <c r="AD519" s="2" t="s">
        <v>1201</v>
      </c>
      <c r="AE519">
        <v>1200</v>
      </c>
    </row>
    <row r="520" spans="1:31" ht="15">
      <c r="A520" t="s">
        <v>1198</v>
      </c>
      <c r="C520" s="31" t="s">
        <v>852</v>
      </c>
      <c r="E520" s="31" t="s">
        <v>971</v>
      </c>
      <c r="F520" s="2" t="s">
        <v>1265</v>
      </c>
      <c r="G520" s="2" t="s">
        <v>1537</v>
      </c>
      <c r="H520" s="36" t="s">
        <v>12225</v>
      </c>
      <c r="J520" s="37" t="str">
        <f t="shared" si="39"/>
        <v>IC.CP.400207</v>
      </c>
      <c r="K520" s="36" t="s">
        <v>980</v>
      </c>
      <c r="L520" t="str">
        <f t="shared" si="35"/>
        <v>Reestablish normal patterns of bowel functioning</v>
      </c>
      <c r="M520" s="38" t="str">
        <f t="shared" si="36"/>
        <v>PI.IC.CP.400207.01</v>
      </c>
      <c r="N520" s="38"/>
      <c r="O520" s="38" t="str">
        <f t="shared" si="37"/>
        <v>PH.IC.CP.400207.01</v>
      </c>
      <c r="Q520" s="38" t="str">
        <f t="shared" si="38"/>
        <v>CL.IC.CP.400207.01</v>
      </c>
      <c r="AD520" s="2" t="s">
        <v>1201</v>
      </c>
      <c r="AE520">
        <v>1200</v>
      </c>
    </row>
    <row r="521" spans="1:31" ht="15">
      <c r="A521" t="s">
        <v>1198</v>
      </c>
      <c r="C521" s="31" t="s">
        <v>852</v>
      </c>
      <c r="E521" s="31" t="s">
        <v>971</v>
      </c>
      <c r="F521" s="2" t="s">
        <v>1265</v>
      </c>
      <c r="G521" s="2" t="s">
        <v>1538</v>
      </c>
      <c r="H521" s="36" t="s">
        <v>11638</v>
      </c>
      <c r="J521" s="37" t="str">
        <f t="shared" si="39"/>
        <v>IC.CP.400208</v>
      </c>
      <c r="K521" s="36" t="s">
        <v>980</v>
      </c>
      <c r="L521" t="str">
        <f t="shared" si="35"/>
        <v>Report pain is relieved/controlled</v>
      </c>
      <c r="M521" s="38" t="str">
        <f t="shared" si="36"/>
        <v>PI.IC.CP.400208.01</v>
      </c>
      <c r="N521" s="38"/>
      <c r="O521" s="38" t="str">
        <f t="shared" si="37"/>
        <v>PH.IC.CP.400208.01</v>
      </c>
      <c r="Q521" s="38" t="str">
        <f t="shared" si="38"/>
        <v>CL.IC.CP.400208.01</v>
      </c>
      <c r="AD521" s="2" t="s">
        <v>1201</v>
      </c>
      <c r="AE521">
        <v>1200</v>
      </c>
    </row>
    <row r="522" spans="1:31" ht="15">
      <c r="A522" t="s">
        <v>1198</v>
      </c>
      <c r="C522" s="31" t="s">
        <v>852</v>
      </c>
      <c r="E522" s="31" t="s">
        <v>971</v>
      </c>
      <c r="F522" s="2" t="s">
        <v>1265</v>
      </c>
      <c r="G522" s="2" t="s">
        <v>1539</v>
      </c>
      <c r="H522" s="36" t="s">
        <v>11639</v>
      </c>
      <c r="J522" s="37" t="str">
        <f t="shared" si="39"/>
        <v>IC.CP.400209</v>
      </c>
      <c r="K522" s="36" t="s">
        <v>980</v>
      </c>
      <c r="L522" t="str">
        <f t="shared" si="35"/>
        <v>Report/demonstrate sensations, movement appropriate</v>
      </c>
      <c r="M522" s="38" t="str">
        <f t="shared" si="36"/>
        <v>PI.IC.CP.400209.01</v>
      </c>
      <c r="N522" s="38"/>
      <c r="O522" s="38" t="str">
        <f t="shared" si="37"/>
        <v>PH.IC.CP.400209.01</v>
      </c>
      <c r="Q522" s="38" t="str">
        <f t="shared" si="38"/>
        <v>CL.IC.CP.400209.01</v>
      </c>
      <c r="AD522" s="2" t="s">
        <v>1201</v>
      </c>
      <c r="AE522">
        <v>1200</v>
      </c>
    </row>
    <row r="523" spans="1:31" ht="15">
      <c r="A523" t="s">
        <v>1198</v>
      </c>
      <c r="C523" s="31" t="s">
        <v>852</v>
      </c>
      <c r="E523" s="31" t="s">
        <v>971</v>
      </c>
      <c r="F523" s="2" t="s">
        <v>1265</v>
      </c>
      <c r="G523" s="2" t="s">
        <v>1445</v>
      </c>
      <c r="H523" s="36" t="s">
        <v>11829</v>
      </c>
      <c r="J523" s="37" t="str">
        <f t="shared" si="39"/>
        <v>IC.CP.400210</v>
      </c>
      <c r="K523" s="36" t="s">
        <v>12930</v>
      </c>
      <c r="L523" t="str">
        <f t="shared" si="35"/>
        <v>Verbalize understanding of therapeutic regimen</v>
      </c>
      <c r="M523" s="38" t="str">
        <f t="shared" si="36"/>
        <v>PI.IC.CP.400210.01</v>
      </c>
      <c r="N523" s="38"/>
      <c r="O523" s="38" t="str">
        <f t="shared" si="37"/>
        <v>PH.IC.CP.400210.01</v>
      </c>
      <c r="Q523" s="38" t="str">
        <f t="shared" si="38"/>
        <v>CL.IC.CP.400210.01</v>
      </c>
      <c r="AD523" s="2" t="s">
        <v>1201</v>
      </c>
      <c r="AE523">
        <v>1200</v>
      </c>
    </row>
    <row r="524" spans="1:31" ht="15">
      <c r="A524" t="s">
        <v>1198</v>
      </c>
      <c r="C524" s="31" t="s">
        <v>852</v>
      </c>
      <c r="E524" s="31" t="s">
        <v>971</v>
      </c>
      <c r="F524" s="2" t="s">
        <v>1265</v>
      </c>
      <c r="G524" s="2" t="s">
        <v>13298</v>
      </c>
      <c r="H524" s="36" t="s">
        <v>12099</v>
      </c>
      <c r="J524" s="37" t="str">
        <f t="shared" si="39"/>
        <v>IC.CP.400211</v>
      </c>
      <c r="K524" s="36" t="s">
        <v>980</v>
      </c>
      <c r="L524" t="str">
        <f t="shared" si="35"/>
        <v>Outcome: Laminectomy Other:</v>
      </c>
      <c r="M524" s="38" t="str">
        <f t="shared" si="36"/>
        <v>PI.IC.CP.400211.01</v>
      </c>
      <c r="N524" s="38"/>
      <c r="O524" s="38" t="str">
        <f t="shared" si="37"/>
        <v>PH.IC.CP.400211.01</v>
      </c>
      <c r="Q524" s="38" t="str">
        <f t="shared" si="38"/>
        <v>CL.IC.CP.400211.01</v>
      </c>
      <c r="AD524" s="2" t="s">
        <v>1201</v>
      </c>
      <c r="AE524">
        <v>1200</v>
      </c>
    </row>
    <row r="525" spans="1:31" ht="15">
      <c r="A525" t="s">
        <v>1198</v>
      </c>
      <c r="B525" t="s">
        <v>981</v>
      </c>
      <c r="C525" s="31" t="s">
        <v>982</v>
      </c>
      <c r="D525" t="s">
        <v>1280</v>
      </c>
      <c r="E525" s="31" t="s">
        <v>5637</v>
      </c>
      <c r="F525" s="2" t="s">
        <v>1280</v>
      </c>
      <c r="G525" s="2" t="s">
        <v>1446</v>
      </c>
      <c r="H525" s="36" t="s">
        <v>11848</v>
      </c>
      <c r="J525" s="37" t="str">
        <f t="shared" si="39"/>
        <v>IC.CP.410101</v>
      </c>
      <c r="K525" s="36" t="s">
        <v>980</v>
      </c>
      <c r="L525" t="str">
        <f t="shared" si="35"/>
        <v>Administer diuretics as indicated</v>
      </c>
      <c r="M525" s="38" t="str">
        <f t="shared" si="36"/>
        <v>PI.IC.CP.410101.01</v>
      </c>
      <c r="N525" s="38"/>
      <c r="O525" s="38" t="str">
        <f t="shared" si="37"/>
        <v>PH.IC.CP.410101.01</v>
      </c>
      <c r="Q525" s="38" t="str">
        <f t="shared" si="38"/>
        <v>CL.IC.CP.410101.01</v>
      </c>
      <c r="AD525" s="2" t="s">
        <v>1201</v>
      </c>
      <c r="AE525">
        <v>1200</v>
      </c>
    </row>
    <row r="526" spans="1:31" ht="15">
      <c r="A526" t="s">
        <v>1198</v>
      </c>
      <c r="C526" s="31" t="s">
        <v>982</v>
      </c>
      <c r="E526" s="31" t="s">
        <v>5637</v>
      </c>
      <c r="F526" s="2" t="s">
        <v>1280</v>
      </c>
      <c r="G526" s="2" t="s">
        <v>1447</v>
      </c>
      <c r="H526" s="36" t="s">
        <v>12030</v>
      </c>
      <c r="J526" s="37" t="str">
        <f t="shared" si="39"/>
        <v>IC.CP.410102</v>
      </c>
      <c r="K526" s="36" t="s">
        <v>980</v>
      </c>
      <c r="L526" t="str">
        <f t="shared" ref="L526:L589" si="40">G526</f>
        <v xml:space="preserve">Administer medications as indicated </v>
      </c>
      <c r="M526" s="38" t="str">
        <f t="shared" ref="M526:M589" si="41">CONCATENATE("PI.",J526,".",K526)</f>
        <v>PI.IC.CP.410102.01</v>
      </c>
      <c r="N526" s="38"/>
      <c r="O526" s="38" t="str">
        <f t="shared" ref="O526:O589" si="42">CONCATENATE("PH.",J526,".",K526)</f>
        <v>PH.IC.CP.410102.01</v>
      </c>
      <c r="Q526" s="38" t="str">
        <f t="shared" ref="Q526:Q589" si="43">CONCATENATE("CL.",J526,".",K526)</f>
        <v>CL.IC.CP.410102.01</v>
      </c>
      <c r="AD526" s="2" t="s">
        <v>1201</v>
      </c>
      <c r="AE526">
        <v>1200</v>
      </c>
    </row>
    <row r="527" spans="1:31" ht="15">
      <c r="A527" t="s">
        <v>1198</v>
      </c>
      <c r="C527" s="31" t="s">
        <v>982</v>
      </c>
      <c r="E527" s="31" t="s">
        <v>5637</v>
      </c>
      <c r="F527" s="2" t="s">
        <v>1280</v>
      </c>
      <c r="G527" s="2" t="s">
        <v>1468</v>
      </c>
      <c r="H527" s="36" t="s">
        <v>12032</v>
      </c>
      <c r="J527" s="37" t="str">
        <f t="shared" ref="J527:J590" si="44">CONCATENATE("IC.CP.",C527,E527,H527)</f>
        <v>IC.CP.410103</v>
      </c>
      <c r="K527" s="36" t="s">
        <v>5637</v>
      </c>
      <c r="L527" t="str">
        <f t="shared" si="40"/>
        <v>Administer supplemental oxygen as indicated</v>
      </c>
      <c r="M527" s="38" t="str">
        <f t="shared" si="41"/>
        <v>PI.IC.CP.410103.01</v>
      </c>
      <c r="N527" s="38"/>
      <c r="O527" s="38" t="str">
        <f t="shared" si="42"/>
        <v>PH.IC.CP.410103.01</v>
      </c>
      <c r="Q527" s="38" t="str">
        <f t="shared" si="43"/>
        <v>CL.IC.CP.410103.01</v>
      </c>
      <c r="AD527" s="2" t="s">
        <v>1201</v>
      </c>
      <c r="AE527">
        <v>1200</v>
      </c>
    </row>
    <row r="528" spans="1:31" ht="15">
      <c r="A528" t="s">
        <v>1198</v>
      </c>
      <c r="C528" s="31" t="s">
        <v>982</v>
      </c>
      <c r="E528" s="31" t="s">
        <v>5637</v>
      </c>
      <c r="F528" s="2" t="s">
        <v>1280</v>
      </c>
      <c r="G528" s="2" t="s">
        <v>1469</v>
      </c>
      <c r="H528" s="36" t="s">
        <v>12028</v>
      </c>
      <c r="J528" s="37" t="str">
        <f t="shared" si="44"/>
        <v>IC.CP.410104</v>
      </c>
      <c r="K528" s="36" t="s">
        <v>5637</v>
      </c>
      <c r="L528" t="str">
        <f t="shared" si="40"/>
        <v>Approach patient calmly and confidently</v>
      </c>
      <c r="M528" s="38" t="str">
        <f t="shared" si="41"/>
        <v>PI.IC.CP.410104.01</v>
      </c>
      <c r="N528" s="38"/>
      <c r="O528" s="38" t="str">
        <f t="shared" si="42"/>
        <v>PH.IC.CP.410104.01</v>
      </c>
      <c r="Q528" s="38" t="str">
        <f t="shared" si="43"/>
        <v>CL.IC.CP.410104.01</v>
      </c>
      <c r="AD528" s="2" t="s">
        <v>1201</v>
      </c>
      <c r="AE528">
        <v>1200</v>
      </c>
    </row>
    <row r="529" spans="1:31" ht="15">
      <c r="A529" t="s">
        <v>1198</v>
      </c>
      <c r="C529" s="31" t="s">
        <v>982</v>
      </c>
      <c r="E529" s="31" t="s">
        <v>5637</v>
      </c>
      <c r="F529" s="2" t="s">
        <v>1280</v>
      </c>
      <c r="G529" s="2" t="s">
        <v>1470</v>
      </c>
      <c r="H529" s="36" t="s">
        <v>12210</v>
      </c>
      <c r="J529" s="37" t="str">
        <f t="shared" si="44"/>
        <v>IC.CP.410105</v>
      </c>
      <c r="K529" s="36" t="s">
        <v>5637</v>
      </c>
      <c r="L529" t="str">
        <f t="shared" si="40"/>
        <v>Assess GI function/nausea</v>
      </c>
      <c r="M529" s="38" t="str">
        <f t="shared" si="41"/>
        <v>PI.IC.CP.410105.01</v>
      </c>
      <c r="N529" s="38"/>
      <c r="O529" s="38" t="str">
        <f t="shared" si="42"/>
        <v>PH.IC.CP.410105.01</v>
      </c>
      <c r="Q529" s="38" t="str">
        <f t="shared" si="43"/>
        <v>CL.IC.CP.410105.01</v>
      </c>
      <c r="AD529" s="2" t="s">
        <v>1201</v>
      </c>
      <c r="AE529">
        <v>1200</v>
      </c>
    </row>
    <row r="530" spans="1:31" ht="15">
      <c r="A530" t="s">
        <v>1198</v>
      </c>
      <c r="C530" s="31" t="s">
        <v>982</v>
      </c>
      <c r="E530" s="31" t="s">
        <v>5637</v>
      </c>
      <c r="F530" s="2" t="s">
        <v>1280</v>
      </c>
      <c r="G530" s="2" t="s">
        <v>1471</v>
      </c>
      <c r="H530" s="36" t="s">
        <v>12212</v>
      </c>
      <c r="J530" s="37" t="str">
        <f t="shared" si="44"/>
        <v>IC.CP.410106</v>
      </c>
      <c r="K530" s="36" t="s">
        <v>5637</v>
      </c>
      <c r="L530" t="str">
        <f t="shared" si="40"/>
        <v xml:space="preserve">Assess for Homans' sign </v>
      </c>
      <c r="M530" s="38" t="str">
        <f t="shared" si="41"/>
        <v>PI.IC.CP.410106.01</v>
      </c>
      <c r="N530" s="38"/>
      <c r="O530" s="38" t="str">
        <f t="shared" si="42"/>
        <v>PH.IC.CP.410106.01</v>
      </c>
      <c r="Q530" s="38" t="str">
        <f t="shared" si="43"/>
        <v>CL.IC.CP.410106.01</v>
      </c>
      <c r="AD530" s="2" t="s">
        <v>1201</v>
      </c>
      <c r="AE530">
        <v>1200</v>
      </c>
    </row>
    <row r="531" spans="1:31" ht="15">
      <c r="A531" t="s">
        <v>983</v>
      </c>
      <c r="C531" s="31" t="s">
        <v>984</v>
      </c>
      <c r="E531" s="31" t="s">
        <v>985</v>
      </c>
      <c r="F531" s="2" t="s">
        <v>1280</v>
      </c>
      <c r="G531" s="2" t="s">
        <v>1472</v>
      </c>
      <c r="H531" s="36" t="s">
        <v>12225</v>
      </c>
      <c r="J531" s="37" t="str">
        <f t="shared" si="44"/>
        <v>IC.CP.410107</v>
      </c>
      <c r="K531" s="36" t="s">
        <v>985</v>
      </c>
      <c r="L531" t="str">
        <f t="shared" si="40"/>
        <v>Assess pt/SO level of knowledge and ability/desire to learn</v>
      </c>
      <c r="M531" s="38" t="str">
        <f t="shared" si="41"/>
        <v>PI.IC.CP.410107.01</v>
      </c>
      <c r="N531" s="38"/>
      <c r="O531" s="38" t="str">
        <f t="shared" si="42"/>
        <v>PH.IC.CP.410107.01</v>
      </c>
      <c r="Q531" s="38" t="str">
        <f t="shared" si="43"/>
        <v>CL.IC.CP.410107.01</v>
      </c>
      <c r="AD531" s="2" t="s">
        <v>1201</v>
      </c>
      <c r="AE531">
        <v>1200</v>
      </c>
    </row>
    <row r="532" spans="1:31" ht="15">
      <c r="A532" t="s">
        <v>1198</v>
      </c>
      <c r="C532" s="31" t="s">
        <v>982</v>
      </c>
      <c r="E532" s="31" t="s">
        <v>5637</v>
      </c>
      <c r="F532" s="2" t="s">
        <v>1280</v>
      </c>
      <c r="G532" s="2" t="s">
        <v>986</v>
      </c>
      <c r="H532" s="36" t="s">
        <v>11638</v>
      </c>
      <c r="J532" s="37" t="str">
        <f t="shared" si="44"/>
        <v>IC.CP.410108</v>
      </c>
      <c r="K532" s="36" t="s">
        <v>5637</v>
      </c>
      <c r="L532" t="str">
        <f t="shared" si="40"/>
        <v>Assist/instruct in relaxation techniques</v>
      </c>
      <c r="M532" s="38" t="str">
        <f t="shared" si="41"/>
        <v>PI.IC.CP.410108.01</v>
      </c>
      <c r="N532" s="38"/>
      <c r="O532" s="38" t="str">
        <f t="shared" si="42"/>
        <v>PH.IC.CP.410108.01</v>
      </c>
      <c r="Q532" s="38" t="str">
        <f t="shared" si="43"/>
        <v>CL.IC.CP.410108.01</v>
      </c>
      <c r="AD532" s="2" t="s">
        <v>1201</v>
      </c>
      <c r="AE532">
        <v>1200</v>
      </c>
    </row>
    <row r="533" spans="1:31" ht="15">
      <c r="A533" t="s">
        <v>1198</v>
      </c>
      <c r="C533" s="31" t="s">
        <v>982</v>
      </c>
      <c r="E533" s="31" t="s">
        <v>5637</v>
      </c>
      <c r="F533" s="2" t="s">
        <v>1280</v>
      </c>
      <c r="G533" s="2" t="s">
        <v>1473</v>
      </c>
      <c r="H533" s="36" t="s">
        <v>11639</v>
      </c>
      <c r="J533" s="37" t="str">
        <f t="shared" si="44"/>
        <v>IC.CP.410109</v>
      </c>
      <c r="K533" s="36" t="s">
        <v>5637</v>
      </c>
      <c r="L533" t="str">
        <f t="shared" si="40"/>
        <v>Assess for pain</v>
      </c>
      <c r="M533" s="38" t="str">
        <f t="shared" si="41"/>
        <v>PI.IC.CP.410109.01</v>
      </c>
      <c r="N533" s="38"/>
      <c r="O533" s="38" t="str">
        <f t="shared" si="42"/>
        <v>PH.IC.CP.410109.01</v>
      </c>
      <c r="Q533" s="38" t="str">
        <f t="shared" si="43"/>
        <v>CL.IC.CP.410109.01</v>
      </c>
      <c r="AD533" s="2" t="s">
        <v>1201</v>
      </c>
      <c r="AE533">
        <v>1200</v>
      </c>
    </row>
    <row r="534" spans="1:31" ht="15">
      <c r="A534" t="s">
        <v>1198</v>
      </c>
      <c r="C534" s="31" t="s">
        <v>982</v>
      </c>
      <c r="E534" s="31" t="s">
        <v>5637</v>
      </c>
      <c r="F534" s="2" t="s">
        <v>1280</v>
      </c>
      <c r="G534" s="2" t="s">
        <v>1474</v>
      </c>
      <c r="H534" s="36" t="s">
        <v>11829</v>
      </c>
      <c r="J534" s="37" t="str">
        <f t="shared" si="44"/>
        <v>IC.CP.410110</v>
      </c>
      <c r="K534" s="36" t="s">
        <v>5637</v>
      </c>
      <c r="L534" t="str">
        <f t="shared" si="40"/>
        <v>Assist with reperfusion therapy</v>
      </c>
      <c r="M534" s="38" t="str">
        <f t="shared" si="41"/>
        <v>PI.IC.CP.410110.01</v>
      </c>
      <c r="N534" s="38"/>
      <c r="O534" s="38" t="str">
        <f t="shared" si="42"/>
        <v>PH.IC.CP.410110.01</v>
      </c>
      <c r="Q534" s="38" t="str">
        <f t="shared" si="43"/>
        <v>CL.IC.CP.410110.01</v>
      </c>
      <c r="AD534" s="2" t="s">
        <v>1201</v>
      </c>
      <c r="AE534">
        <v>1200</v>
      </c>
    </row>
    <row r="535" spans="1:31" ht="15">
      <c r="A535" t="s">
        <v>1198</v>
      </c>
      <c r="C535" s="31" t="s">
        <v>982</v>
      </c>
      <c r="E535" s="31" t="s">
        <v>5637</v>
      </c>
      <c r="F535" s="2" t="s">
        <v>1280</v>
      </c>
      <c r="G535" s="2" t="s">
        <v>1495</v>
      </c>
      <c r="H535" s="36" t="s">
        <v>12099</v>
      </c>
      <c r="J535" s="37" t="str">
        <f t="shared" si="44"/>
        <v>IC.CP.410111</v>
      </c>
      <c r="K535" s="36" t="s">
        <v>5637</v>
      </c>
      <c r="L535" t="str">
        <f t="shared" si="40"/>
        <v>Monitor VS</v>
      </c>
      <c r="M535" s="38" t="str">
        <f t="shared" si="41"/>
        <v>PI.IC.CP.410111.01</v>
      </c>
      <c r="N535" s="38"/>
      <c r="O535" s="38" t="str">
        <f t="shared" si="42"/>
        <v>PH.IC.CP.410111.01</v>
      </c>
      <c r="Q535" s="38" t="str">
        <f t="shared" si="43"/>
        <v>CL.IC.CP.410111.01</v>
      </c>
      <c r="AD535" s="2" t="s">
        <v>1201</v>
      </c>
      <c r="AE535">
        <v>1200</v>
      </c>
    </row>
    <row r="536" spans="1:31" ht="15">
      <c r="A536" t="s">
        <v>1198</v>
      </c>
      <c r="C536" s="31" t="s">
        <v>982</v>
      </c>
      <c r="E536" s="31" t="s">
        <v>5637</v>
      </c>
      <c r="F536" s="2" t="s">
        <v>1280</v>
      </c>
      <c r="G536" s="2" t="s">
        <v>987</v>
      </c>
      <c r="H536" s="36" t="s">
        <v>12100</v>
      </c>
      <c r="J536" s="37" t="str">
        <f t="shared" si="44"/>
        <v>IC.CP.410112</v>
      </c>
      <c r="K536" s="36" t="s">
        <v>5637</v>
      </c>
      <c r="L536" t="str">
        <f t="shared" si="40"/>
        <v>Monitor respiratory status</v>
      </c>
      <c r="M536" s="38" t="str">
        <f t="shared" si="41"/>
        <v>PI.IC.CP.410112.01</v>
      </c>
      <c r="N536" s="38"/>
      <c r="O536" s="38" t="str">
        <f t="shared" si="42"/>
        <v>PH.IC.CP.410112.01</v>
      </c>
      <c r="Q536" s="38" t="str">
        <f t="shared" si="43"/>
        <v>CL.IC.CP.410112.01</v>
      </c>
      <c r="AD536" s="2" t="s">
        <v>1201</v>
      </c>
      <c r="AE536">
        <v>1200</v>
      </c>
    </row>
    <row r="537" spans="1:31" ht="15">
      <c r="A537" t="s">
        <v>1198</v>
      </c>
      <c r="C537" s="31" t="s">
        <v>982</v>
      </c>
      <c r="E537" s="31" t="s">
        <v>5637</v>
      </c>
      <c r="F537" s="2" t="s">
        <v>1280</v>
      </c>
      <c r="G537" s="2" t="s">
        <v>1475</v>
      </c>
      <c r="H537" s="36" t="s">
        <v>12101</v>
      </c>
      <c r="J537" s="37" t="str">
        <f t="shared" si="44"/>
        <v>IC.CP.410113</v>
      </c>
      <c r="K537" s="36" t="s">
        <v>5637</v>
      </c>
      <c r="L537" t="str">
        <f t="shared" si="40"/>
        <v>ECG as indicated</v>
      </c>
      <c r="M537" s="38" t="str">
        <f t="shared" si="41"/>
        <v>PI.IC.CP.410113.01</v>
      </c>
      <c r="N537" s="38"/>
      <c r="O537" s="38" t="str">
        <f t="shared" si="42"/>
        <v>PH.IC.CP.410113.01</v>
      </c>
      <c r="Q537" s="38" t="str">
        <f t="shared" si="43"/>
        <v>CL.IC.CP.410113.01</v>
      </c>
      <c r="AD537" s="2" t="s">
        <v>1201</v>
      </c>
      <c r="AE537">
        <v>1200</v>
      </c>
    </row>
    <row r="538" spans="1:31" ht="15">
      <c r="A538" t="s">
        <v>1198</v>
      </c>
      <c r="C538" s="31" t="s">
        <v>982</v>
      </c>
      <c r="E538" s="31" t="s">
        <v>5637</v>
      </c>
      <c r="F538" s="2" t="s">
        <v>1280</v>
      </c>
      <c r="G538" s="2" t="s">
        <v>988</v>
      </c>
      <c r="H538" s="36" t="s">
        <v>12102</v>
      </c>
      <c r="J538" s="37" t="str">
        <f t="shared" si="44"/>
        <v>IC.CP.410114</v>
      </c>
      <c r="K538" s="36" t="s">
        <v>5637</v>
      </c>
      <c r="L538" t="str">
        <f t="shared" si="40"/>
        <v>Encourage expressions of feelings</v>
      </c>
      <c r="M538" s="38" t="str">
        <f t="shared" si="41"/>
        <v>PI.IC.CP.410114.01</v>
      </c>
      <c r="N538" s="38"/>
      <c r="O538" s="38" t="str">
        <f t="shared" si="42"/>
        <v>PH.IC.CP.410114.01</v>
      </c>
      <c r="Q538" s="38" t="str">
        <f t="shared" si="43"/>
        <v>CL.IC.CP.410114.01</v>
      </c>
      <c r="AD538" s="2" t="s">
        <v>1201</v>
      </c>
      <c r="AE538">
        <v>1200</v>
      </c>
    </row>
    <row r="539" spans="1:31" ht="15">
      <c r="A539" t="s">
        <v>1198</v>
      </c>
      <c r="C539" s="31" t="s">
        <v>982</v>
      </c>
      <c r="E539" s="31" t="s">
        <v>5637</v>
      </c>
      <c r="F539" s="2" t="s">
        <v>1280</v>
      </c>
      <c r="G539" s="2" t="s">
        <v>1476</v>
      </c>
      <c r="H539" s="36" t="s">
        <v>11559</v>
      </c>
      <c r="J539" s="37" t="str">
        <f t="shared" si="44"/>
        <v>IC.CP.410115</v>
      </c>
      <c r="K539" s="36" t="s">
        <v>5637</v>
      </c>
      <c r="L539" t="str">
        <f t="shared" si="40"/>
        <v>Encourage independence/ self-care</v>
      </c>
      <c r="M539" s="38" t="str">
        <f t="shared" si="41"/>
        <v>PI.IC.CP.410115.01</v>
      </c>
      <c r="N539" s="38"/>
      <c r="O539" s="38" t="str">
        <f t="shared" si="42"/>
        <v>PH.IC.CP.410115.01</v>
      </c>
      <c r="Q539" s="38" t="str">
        <f t="shared" si="43"/>
        <v>CL.IC.CP.410115.01</v>
      </c>
      <c r="AD539" s="2" t="s">
        <v>1201</v>
      </c>
      <c r="AE539">
        <v>1200</v>
      </c>
    </row>
    <row r="540" spans="1:31" ht="15">
      <c r="A540" t="s">
        <v>1198</v>
      </c>
      <c r="C540" s="31" t="s">
        <v>982</v>
      </c>
      <c r="E540" s="31" t="s">
        <v>5637</v>
      </c>
      <c r="F540" s="2" t="s">
        <v>1280</v>
      </c>
      <c r="G540" s="2" t="s">
        <v>1572</v>
      </c>
      <c r="H540" s="36" t="s">
        <v>11560</v>
      </c>
      <c r="J540" s="37" t="str">
        <f t="shared" si="44"/>
        <v>IC.CP.410116</v>
      </c>
      <c r="K540" s="36" t="s">
        <v>5637</v>
      </c>
      <c r="L540" t="str">
        <f t="shared" si="40"/>
        <v>Encourage patient/SO to share concerns/feelings</v>
      </c>
      <c r="M540" s="38" t="str">
        <f t="shared" si="41"/>
        <v>PI.IC.CP.410116.01</v>
      </c>
      <c r="N540" s="38"/>
      <c r="O540" s="38" t="str">
        <f t="shared" si="42"/>
        <v>PH.IC.CP.410116.01</v>
      </c>
      <c r="Q540" s="38" t="str">
        <f t="shared" si="43"/>
        <v>CL.IC.CP.410116.01</v>
      </c>
      <c r="AD540" s="2" t="s">
        <v>1201</v>
      </c>
      <c r="AE540">
        <v>1200</v>
      </c>
    </row>
    <row r="541" spans="1:31" ht="15">
      <c r="A541" t="s">
        <v>1198</v>
      </c>
      <c r="C541" s="31" t="s">
        <v>982</v>
      </c>
      <c r="E541" s="31" t="s">
        <v>5637</v>
      </c>
      <c r="F541" s="2" t="s">
        <v>1280</v>
      </c>
      <c r="G541" s="2" t="s">
        <v>989</v>
      </c>
      <c r="H541" s="36" t="s">
        <v>11561</v>
      </c>
      <c r="J541" s="37" t="str">
        <f t="shared" si="44"/>
        <v>IC.CP.410117</v>
      </c>
      <c r="K541" s="36" t="s">
        <v>5637</v>
      </c>
      <c r="L541" t="str">
        <f t="shared" si="40"/>
        <v>Encourage rest (bed/chair) as indicated</v>
      </c>
      <c r="M541" s="38" t="str">
        <f t="shared" si="41"/>
        <v>PI.IC.CP.410117.01</v>
      </c>
      <c r="N541" s="38"/>
      <c r="O541" s="38" t="str">
        <f t="shared" si="42"/>
        <v>PH.IC.CP.410117.01</v>
      </c>
      <c r="Q541" s="38" t="str">
        <f t="shared" si="43"/>
        <v>CL.IC.CP.410117.01</v>
      </c>
      <c r="AD541" s="2" t="s">
        <v>1201</v>
      </c>
      <c r="AE541">
        <v>1200</v>
      </c>
    </row>
    <row r="542" spans="1:31" ht="15">
      <c r="A542" t="s">
        <v>1198</v>
      </c>
      <c r="C542" s="31" t="s">
        <v>982</v>
      </c>
      <c r="E542" s="31" t="s">
        <v>5637</v>
      </c>
      <c r="F542" s="2" t="s">
        <v>1280</v>
      </c>
      <c r="G542" s="2" t="s">
        <v>1573</v>
      </c>
      <c r="H542" s="36" t="s">
        <v>12060</v>
      </c>
      <c r="J542" s="37" t="str">
        <f t="shared" si="44"/>
        <v>IC.CP.410118</v>
      </c>
      <c r="K542" s="36" t="s">
        <v>5637</v>
      </c>
      <c r="L542" t="str">
        <f t="shared" si="40"/>
        <v>Identify &amp; acknowledge pt's perception of threat/situation</v>
      </c>
      <c r="M542" s="38" t="str">
        <f t="shared" si="41"/>
        <v>PI.IC.CP.410118.01</v>
      </c>
      <c r="N542" s="38"/>
      <c r="O542" s="38" t="str">
        <f t="shared" si="42"/>
        <v>PH.IC.CP.410118.01</v>
      </c>
      <c r="Q542" s="38" t="str">
        <f t="shared" si="43"/>
        <v>CL.IC.CP.410118.01</v>
      </c>
      <c r="AD542" s="2" t="s">
        <v>1201</v>
      </c>
      <c r="AE542">
        <v>1200</v>
      </c>
    </row>
    <row r="543" spans="1:31" ht="15">
      <c r="A543" t="s">
        <v>990</v>
      </c>
      <c r="C543" s="31" t="s">
        <v>991</v>
      </c>
      <c r="E543" s="31" t="s">
        <v>992</v>
      </c>
      <c r="F543" s="2" t="s">
        <v>1280</v>
      </c>
      <c r="G543" s="2" t="s">
        <v>1574</v>
      </c>
      <c r="H543" s="36" t="s">
        <v>11913</v>
      </c>
      <c r="J543" s="37" t="str">
        <f t="shared" si="44"/>
        <v>IC.CP.410119</v>
      </c>
      <c r="K543" s="36" t="s">
        <v>992</v>
      </c>
      <c r="L543" t="str">
        <f t="shared" si="40"/>
        <v>Inspect for pallor, cyanosis, mottling, cool/clammy skin</v>
      </c>
      <c r="M543" s="38" t="str">
        <f t="shared" si="41"/>
        <v>PI.IC.CP.410119.01</v>
      </c>
      <c r="N543" s="38"/>
      <c r="O543" s="38" t="str">
        <f t="shared" si="42"/>
        <v>PH.IC.CP.410119.01</v>
      </c>
      <c r="Q543" s="38" t="str">
        <f t="shared" si="43"/>
        <v>CL.IC.CP.410119.01</v>
      </c>
      <c r="AD543" s="2" t="s">
        <v>1201</v>
      </c>
      <c r="AE543">
        <v>1200</v>
      </c>
    </row>
    <row r="544" spans="1:31" ht="15">
      <c r="A544" t="s">
        <v>1198</v>
      </c>
      <c r="C544" s="31" t="s">
        <v>982</v>
      </c>
      <c r="E544" s="31" t="s">
        <v>5637</v>
      </c>
      <c r="F544" s="2" t="s">
        <v>1280</v>
      </c>
      <c r="G544" s="2" t="s">
        <v>1575</v>
      </c>
      <c r="H544" s="36" t="s">
        <v>11906</v>
      </c>
      <c r="J544" s="37" t="str">
        <f t="shared" si="44"/>
        <v>IC.CP.410120</v>
      </c>
      <c r="K544" s="36" t="s">
        <v>5637</v>
      </c>
      <c r="L544" t="str">
        <f t="shared" si="40"/>
        <v>Instruct patient to report pain immediately</v>
      </c>
      <c r="M544" s="38" t="str">
        <f t="shared" si="41"/>
        <v>PI.IC.CP.410120.01</v>
      </c>
      <c r="N544" s="38"/>
      <c r="O544" s="38" t="str">
        <f t="shared" si="42"/>
        <v>PH.IC.CP.410120.01</v>
      </c>
      <c r="Q544" s="38" t="str">
        <f t="shared" si="43"/>
        <v>CL.IC.CP.410120.01</v>
      </c>
      <c r="AD544" s="2" t="s">
        <v>1201</v>
      </c>
      <c r="AE544">
        <v>1200</v>
      </c>
    </row>
    <row r="545" spans="1:31" ht="15">
      <c r="A545" t="s">
        <v>1198</v>
      </c>
      <c r="C545" s="31" t="s">
        <v>982</v>
      </c>
      <c r="E545" s="31" t="s">
        <v>5637</v>
      </c>
      <c r="F545" s="2" t="s">
        <v>1280</v>
      </c>
      <c r="G545" s="2" t="s">
        <v>1685</v>
      </c>
      <c r="H545" s="36" t="s">
        <v>10704</v>
      </c>
      <c r="J545" s="37" t="str">
        <f t="shared" si="44"/>
        <v>IC.CP.410121</v>
      </c>
      <c r="K545" s="36" t="s">
        <v>5637</v>
      </c>
      <c r="L545" t="str">
        <f t="shared" si="40"/>
        <v>Investigate sudden changes/continued confusion</v>
      </c>
      <c r="M545" s="38" t="str">
        <f t="shared" si="41"/>
        <v>PI.IC.CP.410121.01</v>
      </c>
      <c r="N545" s="38"/>
      <c r="O545" s="38" t="str">
        <f t="shared" si="42"/>
        <v>PH.IC.CP.410121.01</v>
      </c>
      <c r="Q545" s="38" t="str">
        <f t="shared" si="43"/>
        <v>CL.IC.CP.410121.01</v>
      </c>
      <c r="AD545" s="2" t="s">
        <v>1201</v>
      </c>
      <c r="AE545">
        <v>1200</v>
      </c>
    </row>
    <row r="546" spans="1:31" ht="15">
      <c r="A546" t="s">
        <v>1198</v>
      </c>
      <c r="C546" s="31" t="s">
        <v>982</v>
      </c>
      <c r="E546" s="31" t="s">
        <v>5637</v>
      </c>
      <c r="F546" s="2" t="s">
        <v>1280</v>
      </c>
      <c r="G546" s="2" t="s">
        <v>1504</v>
      </c>
      <c r="H546" s="36" t="s">
        <v>10705</v>
      </c>
      <c r="J546" s="37" t="str">
        <f t="shared" si="44"/>
        <v>IC.CP.410122</v>
      </c>
      <c r="K546" s="36" t="s">
        <v>5637</v>
      </c>
      <c r="L546" t="str">
        <f t="shared" si="40"/>
        <v>Monitor I&amp;O</v>
      </c>
      <c r="M546" s="38" t="str">
        <f t="shared" si="41"/>
        <v>PI.IC.CP.410122.01</v>
      </c>
      <c r="N546" s="38"/>
      <c r="O546" s="38" t="str">
        <f t="shared" si="42"/>
        <v>PH.IC.CP.410122.01</v>
      </c>
      <c r="Q546" s="38" t="str">
        <f t="shared" si="43"/>
        <v>CL.IC.CP.410122.01</v>
      </c>
      <c r="AD546" s="2" t="s">
        <v>1201</v>
      </c>
      <c r="AE546">
        <v>1200</v>
      </c>
    </row>
    <row r="547" spans="1:31" ht="15">
      <c r="A547" t="s">
        <v>1198</v>
      </c>
      <c r="C547" s="31" t="s">
        <v>982</v>
      </c>
      <c r="E547" s="31" t="s">
        <v>5637</v>
      </c>
      <c r="F547" s="2" t="s">
        <v>1280</v>
      </c>
      <c r="G547" s="2" t="s">
        <v>1857</v>
      </c>
      <c r="H547" s="36" t="s">
        <v>10706</v>
      </c>
      <c r="J547" s="37" t="str">
        <f t="shared" si="44"/>
        <v>IC.CP.410123</v>
      </c>
      <c r="K547" s="36" t="s">
        <v>5637</v>
      </c>
      <c r="L547" t="str">
        <f t="shared" si="40"/>
        <v>Monitor lab values</v>
      </c>
      <c r="M547" s="38" t="str">
        <f t="shared" si="41"/>
        <v>PI.IC.CP.410123.01</v>
      </c>
      <c r="N547" s="38"/>
      <c r="O547" s="38" t="str">
        <f t="shared" si="42"/>
        <v>PH.IC.CP.410123.01</v>
      </c>
      <c r="Q547" s="38" t="str">
        <f t="shared" si="43"/>
        <v>CL.IC.CP.410123.01</v>
      </c>
      <c r="AD547" s="2" t="s">
        <v>1201</v>
      </c>
      <c r="AE547">
        <v>1200</v>
      </c>
    </row>
    <row r="548" spans="1:31" ht="15">
      <c r="A548" t="s">
        <v>1198</v>
      </c>
      <c r="C548" s="31" t="s">
        <v>982</v>
      </c>
      <c r="E548" s="31" t="s">
        <v>5637</v>
      </c>
      <c r="F548" s="2" t="s">
        <v>1280</v>
      </c>
      <c r="G548" s="2" t="s">
        <v>1682</v>
      </c>
      <c r="H548" s="36" t="s">
        <v>10707</v>
      </c>
      <c r="J548" s="37" t="str">
        <f t="shared" si="44"/>
        <v>IC.CP.410124</v>
      </c>
      <c r="K548" s="36" t="s">
        <v>5637</v>
      </c>
      <c r="L548" t="str">
        <f t="shared" si="40"/>
        <v>Obtain/maintain IV access, as indicated</v>
      </c>
      <c r="M548" s="38" t="str">
        <f t="shared" si="41"/>
        <v>PI.IC.CP.410124.01</v>
      </c>
      <c r="N548" s="38"/>
      <c r="O548" s="38" t="str">
        <f t="shared" si="42"/>
        <v>PH.IC.CP.410124.01</v>
      </c>
      <c r="Q548" s="38" t="str">
        <f t="shared" si="43"/>
        <v>CL.IC.CP.410124.01</v>
      </c>
      <c r="AD548" s="2" t="s">
        <v>1201</v>
      </c>
      <c r="AE548">
        <v>1200</v>
      </c>
    </row>
    <row r="549" spans="1:31" ht="15">
      <c r="A549" t="s">
        <v>1198</v>
      </c>
      <c r="C549" s="31" t="s">
        <v>982</v>
      </c>
      <c r="E549" s="31" t="s">
        <v>5637</v>
      </c>
      <c r="F549" s="2" t="s">
        <v>1280</v>
      </c>
      <c r="G549" s="2" t="s">
        <v>1683</v>
      </c>
      <c r="H549" s="36" t="s">
        <v>10708</v>
      </c>
      <c r="J549" s="37" t="str">
        <f t="shared" si="44"/>
        <v>IC.CP.410125</v>
      </c>
      <c r="K549" s="36" t="s">
        <v>5637</v>
      </c>
      <c r="L549" t="str">
        <f t="shared" si="40"/>
        <v>Orient pt/SO to routine procedures and expected activities</v>
      </c>
      <c r="M549" s="38" t="str">
        <f t="shared" si="41"/>
        <v>PI.IC.CP.410125.01</v>
      </c>
      <c r="N549" s="38"/>
      <c r="O549" s="38" t="str">
        <f t="shared" si="42"/>
        <v>PH.IC.CP.410125.01</v>
      </c>
      <c r="Q549" s="38" t="str">
        <f t="shared" si="43"/>
        <v>CL.IC.CP.410125.01</v>
      </c>
      <c r="AD549" s="2" t="s">
        <v>1201</v>
      </c>
      <c r="AE549">
        <v>1200</v>
      </c>
    </row>
    <row r="550" spans="1:31" ht="15">
      <c r="A550" t="s">
        <v>1198</v>
      </c>
      <c r="C550" s="31" t="s">
        <v>982</v>
      </c>
      <c r="E550" s="31" t="s">
        <v>5637</v>
      </c>
      <c r="F550" s="2" t="s">
        <v>1280</v>
      </c>
      <c r="G550" s="2" t="s">
        <v>1684</v>
      </c>
      <c r="H550" s="36" t="s">
        <v>10709</v>
      </c>
      <c r="J550" s="37" t="str">
        <f t="shared" si="44"/>
        <v>IC.CP.410126</v>
      </c>
      <c r="K550" s="36" t="s">
        <v>5637</v>
      </c>
      <c r="L550" t="str">
        <f t="shared" si="40"/>
        <v>Provide low-sodium diet/beverages</v>
      </c>
      <c r="M550" s="38" t="str">
        <f t="shared" si="41"/>
        <v>PI.IC.CP.410126.01</v>
      </c>
      <c r="N550" s="38"/>
      <c r="O550" s="38" t="str">
        <f t="shared" si="42"/>
        <v>PH.IC.CP.410126.01</v>
      </c>
      <c r="Q550" s="38" t="str">
        <f t="shared" si="43"/>
        <v>CL.IC.CP.410126.01</v>
      </c>
      <c r="AD550" s="2" t="s">
        <v>1201</v>
      </c>
      <c r="AE550">
        <v>1200</v>
      </c>
    </row>
    <row r="551" spans="1:31" ht="15">
      <c r="A551" t="s">
        <v>1198</v>
      </c>
      <c r="C551" s="31" t="s">
        <v>982</v>
      </c>
      <c r="E551" s="31" t="s">
        <v>5637</v>
      </c>
      <c r="F551" s="2" t="s">
        <v>1280</v>
      </c>
      <c r="G551" s="2" t="s">
        <v>1789</v>
      </c>
      <c r="H551" s="36" t="s">
        <v>9143</v>
      </c>
      <c r="J551" s="37" t="str">
        <f t="shared" si="44"/>
        <v>IC.CP.410127</v>
      </c>
      <c r="K551" s="36" t="s">
        <v>5637</v>
      </c>
      <c r="L551" t="str">
        <f t="shared" si="40"/>
        <v>Provide quiet environment, calm activities, comfort measures</v>
      </c>
      <c r="M551" s="38" t="str">
        <f t="shared" si="41"/>
        <v>PI.IC.CP.410127.01</v>
      </c>
      <c r="N551" s="38"/>
      <c r="O551" s="38" t="str">
        <f t="shared" si="42"/>
        <v>PH.IC.CP.410127.01</v>
      </c>
      <c r="Q551" s="38" t="str">
        <f t="shared" si="43"/>
        <v>CL.IC.CP.410127.01</v>
      </c>
      <c r="AD551" s="2" t="s">
        <v>1201</v>
      </c>
      <c r="AE551">
        <v>1200</v>
      </c>
    </row>
    <row r="552" spans="1:31" ht="15">
      <c r="A552" t="s">
        <v>1198</v>
      </c>
      <c r="C552" s="31" t="s">
        <v>982</v>
      </c>
      <c r="E552" s="31" t="s">
        <v>5637</v>
      </c>
      <c r="F552" s="2" t="s">
        <v>1280</v>
      </c>
      <c r="G552" s="2" t="s">
        <v>1790</v>
      </c>
      <c r="H552" s="36" t="s">
        <v>9144</v>
      </c>
      <c r="J552" s="37" t="str">
        <f t="shared" si="44"/>
        <v>IC.CP.410128</v>
      </c>
      <c r="K552" s="36" t="s">
        <v>5637</v>
      </c>
      <c r="L552" t="str">
        <f t="shared" si="40"/>
        <v>Provide rest periods/uninterrupted sleep time</v>
      </c>
      <c r="M552" s="38" t="str">
        <f t="shared" si="41"/>
        <v>PI.IC.CP.410128.01</v>
      </c>
      <c r="N552" s="38"/>
      <c r="O552" s="38" t="str">
        <f t="shared" si="42"/>
        <v>PH.IC.CP.410128.01</v>
      </c>
      <c r="Q552" s="38" t="str">
        <f t="shared" si="43"/>
        <v>CL.IC.CP.410128.01</v>
      </c>
      <c r="AD552" s="2" t="s">
        <v>1201</v>
      </c>
      <c r="AE552">
        <v>1200</v>
      </c>
    </row>
    <row r="553" spans="1:31" ht="15">
      <c r="A553" t="s">
        <v>1198</v>
      </c>
      <c r="C553" s="31" t="s">
        <v>982</v>
      </c>
      <c r="E553" s="31" t="s">
        <v>5637</v>
      </c>
      <c r="F553" s="2" t="s">
        <v>1280</v>
      </c>
      <c r="G553" s="2" t="s">
        <v>1688</v>
      </c>
      <c r="H553" s="36" t="s">
        <v>9145</v>
      </c>
      <c r="J553" s="37" t="str">
        <f t="shared" si="44"/>
        <v>IC.CP.410129</v>
      </c>
      <c r="K553" s="36" t="s">
        <v>5637</v>
      </c>
      <c r="L553" t="str">
        <f t="shared" si="40"/>
        <v xml:space="preserve">Record/document heart rate/rhythm </v>
      </c>
      <c r="M553" s="38" t="str">
        <f t="shared" si="41"/>
        <v>PI.IC.CP.410129.01</v>
      </c>
      <c r="N553" s="38"/>
      <c r="O553" s="38" t="str">
        <f t="shared" si="42"/>
        <v>PH.IC.CP.410129.01</v>
      </c>
      <c r="Q553" s="38" t="str">
        <f t="shared" si="43"/>
        <v>CL.IC.CP.410129.01</v>
      </c>
      <c r="AD553" s="2" t="s">
        <v>1201</v>
      </c>
      <c r="AE553">
        <v>1200</v>
      </c>
    </row>
    <row r="554" spans="1:31" ht="15">
      <c r="A554" t="s">
        <v>1198</v>
      </c>
      <c r="C554" s="31" t="s">
        <v>982</v>
      </c>
      <c r="E554" s="31" t="s">
        <v>5637</v>
      </c>
      <c r="F554" s="2" t="s">
        <v>1280</v>
      </c>
      <c r="G554" s="2" t="s">
        <v>1689</v>
      </c>
      <c r="H554" s="36" t="s">
        <v>6872</v>
      </c>
      <c r="J554" s="37" t="str">
        <f t="shared" si="44"/>
        <v>IC.CP.410130</v>
      </c>
      <c r="K554" s="36" t="s">
        <v>5637</v>
      </c>
      <c r="L554" t="str">
        <f t="shared" si="40"/>
        <v>Review chest x-ray</v>
      </c>
      <c r="M554" s="38" t="str">
        <f t="shared" si="41"/>
        <v>PI.IC.CP.410130.01</v>
      </c>
      <c r="N554" s="38"/>
      <c r="O554" s="38" t="str">
        <f t="shared" si="42"/>
        <v>PH.IC.CP.410130.01</v>
      </c>
      <c r="Q554" s="38" t="str">
        <f t="shared" si="43"/>
        <v>CL.IC.CP.410130.01</v>
      </c>
      <c r="AD554" s="2" t="s">
        <v>1201</v>
      </c>
      <c r="AE554">
        <v>1200</v>
      </c>
    </row>
    <row r="555" spans="1:31" ht="15">
      <c r="A555" t="s">
        <v>1198</v>
      </c>
      <c r="C555" s="31" t="s">
        <v>982</v>
      </c>
      <c r="E555" s="31" t="s">
        <v>5637</v>
      </c>
      <c r="F555" s="2" t="s">
        <v>1280</v>
      </c>
      <c r="G555" s="2" t="s">
        <v>1690</v>
      </c>
      <c r="H555" s="36" t="s">
        <v>6874</v>
      </c>
      <c r="J555" s="37" t="str">
        <f t="shared" si="44"/>
        <v>IC.CP.410131</v>
      </c>
      <c r="K555" s="36" t="s">
        <v>5637</v>
      </c>
      <c r="L555" t="str">
        <f t="shared" si="40"/>
        <v>Review serial of ECGs</v>
      </c>
      <c r="M555" s="38" t="str">
        <f t="shared" si="41"/>
        <v>PI.IC.CP.410131.01</v>
      </c>
      <c r="N555" s="38"/>
      <c r="O555" s="38" t="str">
        <f t="shared" si="42"/>
        <v>PH.IC.CP.410131.01</v>
      </c>
      <c r="Q555" s="38" t="str">
        <f t="shared" si="43"/>
        <v>CL.IC.CP.410131.01</v>
      </c>
      <c r="AD555" s="2" t="s">
        <v>1201</v>
      </c>
      <c r="AE555">
        <v>1200</v>
      </c>
    </row>
    <row r="556" spans="1:31" ht="15">
      <c r="A556" t="s">
        <v>1198</v>
      </c>
      <c r="C556" s="31" t="s">
        <v>982</v>
      </c>
      <c r="E556" s="31" t="s">
        <v>5637</v>
      </c>
      <c r="F556" s="2" t="s">
        <v>1280</v>
      </c>
      <c r="G556" s="2" t="s">
        <v>1584</v>
      </c>
      <c r="H556" s="36" t="s">
        <v>7411</v>
      </c>
      <c r="J556" s="37" t="str">
        <f t="shared" si="44"/>
        <v>IC.CP.410132</v>
      </c>
      <c r="K556" s="36" t="s">
        <v>5637</v>
      </c>
      <c r="L556" t="str">
        <f t="shared" si="40"/>
        <v>Weight daily</v>
      </c>
      <c r="M556" s="38" t="str">
        <f t="shared" si="41"/>
        <v>PI.IC.CP.410132.01</v>
      </c>
      <c r="N556" s="38"/>
      <c r="O556" s="38" t="str">
        <f t="shared" si="42"/>
        <v>PH.IC.CP.410132.01</v>
      </c>
      <c r="Q556" s="38" t="str">
        <f t="shared" si="43"/>
        <v>CL.IC.CP.410132.01</v>
      </c>
      <c r="AD556" s="2" t="s">
        <v>1201</v>
      </c>
      <c r="AE556">
        <v>1200</v>
      </c>
    </row>
    <row r="557" spans="1:31" ht="15">
      <c r="A557" t="s">
        <v>1198</v>
      </c>
      <c r="C557" s="31" t="s">
        <v>982</v>
      </c>
      <c r="E557" s="31" t="s">
        <v>5637</v>
      </c>
      <c r="F557" s="2" t="s">
        <v>1280</v>
      </c>
      <c r="G557" s="2" t="s">
        <v>13299</v>
      </c>
      <c r="H557" s="36" t="s">
        <v>7414</v>
      </c>
      <c r="J557" s="37" t="str">
        <f t="shared" si="44"/>
        <v>IC.CP.410133</v>
      </c>
      <c r="K557" s="36" t="s">
        <v>5637</v>
      </c>
      <c r="L557" t="str">
        <f t="shared" si="40"/>
        <v>Problem: Myocardial Infarction Other:</v>
      </c>
      <c r="M557" s="38" t="str">
        <f t="shared" si="41"/>
        <v>PI.IC.CP.410133.01</v>
      </c>
      <c r="N557" s="38"/>
      <c r="O557" s="38" t="str">
        <f t="shared" si="42"/>
        <v>PH.IC.CP.410133.01</v>
      </c>
      <c r="Q557" s="38" t="str">
        <f t="shared" si="43"/>
        <v>CL.IC.CP.410133.01</v>
      </c>
      <c r="AD557" s="2" t="s">
        <v>1201</v>
      </c>
      <c r="AE557">
        <v>1200</v>
      </c>
    </row>
    <row r="558" spans="1:31" ht="15">
      <c r="A558" t="s">
        <v>1198</v>
      </c>
      <c r="C558" s="31" t="s">
        <v>982</v>
      </c>
      <c r="D558" t="s">
        <v>1266</v>
      </c>
      <c r="E558" s="31" t="s">
        <v>971</v>
      </c>
      <c r="F558" s="2" t="s">
        <v>1266</v>
      </c>
      <c r="G558" s="2" t="s">
        <v>1487</v>
      </c>
      <c r="H558" s="36" t="s">
        <v>11848</v>
      </c>
      <c r="J558" s="37" t="str">
        <f t="shared" si="44"/>
        <v>IC.CP.410201</v>
      </c>
      <c r="K558" s="36" t="s">
        <v>5637</v>
      </c>
      <c r="L558" t="str">
        <f t="shared" si="40"/>
        <v>Demonstrate adequate perfusion as individually appropriate</v>
      </c>
      <c r="M558" s="38" t="str">
        <f t="shared" si="41"/>
        <v>PI.IC.CP.410201.01</v>
      </c>
      <c r="N558" s="38"/>
      <c r="O558" s="38" t="str">
        <f t="shared" si="42"/>
        <v>PH.IC.CP.410201.01</v>
      </c>
      <c r="Q558" s="38" t="str">
        <f t="shared" si="43"/>
        <v>CL.IC.CP.410201.01</v>
      </c>
      <c r="AD558" s="2" t="s">
        <v>1201</v>
      </c>
      <c r="AE558">
        <v>1200</v>
      </c>
    </row>
    <row r="559" spans="1:31" ht="15">
      <c r="A559" t="s">
        <v>1198</v>
      </c>
      <c r="C559" s="31" t="s">
        <v>982</v>
      </c>
      <c r="E559" s="31" t="s">
        <v>971</v>
      </c>
      <c r="F559" s="2" t="s">
        <v>1266</v>
      </c>
      <c r="G559" s="2" t="s">
        <v>1488</v>
      </c>
      <c r="H559" s="36" t="s">
        <v>12030</v>
      </c>
      <c r="J559" s="37" t="str">
        <f t="shared" si="44"/>
        <v>IC.CP.410202</v>
      </c>
      <c r="K559" s="36" t="s">
        <v>5637</v>
      </c>
      <c r="L559" t="str">
        <f t="shared" si="40"/>
        <v>Demonstrate an increase in activity tolerance</v>
      </c>
      <c r="M559" s="38" t="str">
        <f t="shared" si="41"/>
        <v>PI.IC.CP.410202.01</v>
      </c>
      <c r="N559" s="38"/>
      <c r="O559" s="38" t="str">
        <f t="shared" si="42"/>
        <v>PH.IC.CP.410202.01</v>
      </c>
      <c r="Q559" s="38" t="str">
        <f t="shared" si="43"/>
        <v>CL.IC.CP.410202.01</v>
      </c>
      <c r="AD559" s="2" t="s">
        <v>1201</v>
      </c>
      <c r="AE559">
        <v>1200</v>
      </c>
    </row>
    <row r="560" spans="1:31" ht="15">
      <c r="A560" t="s">
        <v>1198</v>
      </c>
      <c r="C560" s="31" t="s">
        <v>982</v>
      </c>
      <c r="E560" s="31" t="s">
        <v>971</v>
      </c>
      <c r="F560" s="2" t="s">
        <v>1266</v>
      </c>
      <c r="G560" s="2" t="s">
        <v>1489</v>
      </c>
      <c r="H560" s="36" t="s">
        <v>12032</v>
      </c>
      <c r="J560" s="37" t="str">
        <f t="shared" si="44"/>
        <v>IC.CP.410203</v>
      </c>
      <c r="K560" s="36" t="s">
        <v>5637</v>
      </c>
      <c r="L560" t="str">
        <f t="shared" si="40"/>
        <v>Demonstrate use of relaxation techniques</v>
      </c>
      <c r="M560" s="38" t="str">
        <f t="shared" si="41"/>
        <v>PI.IC.CP.410203.01</v>
      </c>
      <c r="N560" s="38"/>
      <c r="O560" s="38" t="str">
        <f t="shared" si="42"/>
        <v>PH.IC.CP.410203.01</v>
      </c>
      <c r="Q560" s="38" t="str">
        <f t="shared" si="43"/>
        <v>CL.IC.CP.410203.01</v>
      </c>
      <c r="AD560" s="2" t="s">
        <v>1201</v>
      </c>
      <c r="AE560">
        <v>1200</v>
      </c>
    </row>
    <row r="561" spans="1:31" ht="15">
      <c r="A561" t="s">
        <v>1198</v>
      </c>
      <c r="C561" s="31" t="s">
        <v>982</v>
      </c>
      <c r="E561" s="31" t="s">
        <v>971</v>
      </c>
      <c r="F561" s="2" t="s">
        <v>1266</v>
      </c>
      <c r="G561" s="2" t="s">
        <v>1490</v>
      </c>
      <c r="H561" s="36" t="s">
        <v>12028</v>
      </c>
      <c r="J561" s="37" t="str">
        <f t="shared" si="44"/>
        <v>IC.CP.410204</v>
      </c>
      <c r="K561" s="36" t="s">
        <v>5637</v>
      </c>
      <c r="L561" t="str">
        <f t="shared" si="40"/>
        <v>Maintain fluid balance as indicated</v>
      </c>
      <c r="M561" s="38" t="str">
        <f t="shared" si="41"/>
        <v>PI.IC.CP.410204.01</v>
      </c>
      <c r="N561" s="38"/>
      <c r="O561" s="38" t="str">
        <f t="shared" si="42"/>
        <v>PH.IC.CP.410204.01</v>
      </c>
      <c r="Q561" s="38" t="str">
        <f t="shared" si="43"/>
        <v>CL.IC.CP.410204.01</v>
      </c>
      <c r="AD561" s="2" t="s">
        <v>1201</v>
      </c>
      <c r="AE561">
        <v>1200</v>
      </c>
    </row>
    <row r="562" spans="1:31" ht="15">
      <c r="A562" t="s">
        <v>1198</v>
      </c>
      <c r="C562" s="31" t="s">
        <v>982</v>
      </c>
      <c r="E562" s="31" t="s">
        <v>971</v>
      </c>
      <c r="F562" s="2" t="s">
        <v>1266</v>
      </c>
      <c r="G562" s="2" t="s">
        <v>1491</v>
      </c>
      <c r="H562" s="36" t="s">
        <v>12210</v>
      </c>
      <c r="J562" s="37" t="str">
        <f t="shared" si="44"/>
        <v>IC.CP.410205</v>
      </c>
      <c r="K562" s="36" t="s">
        <v>5637</v>
      </c>
      <c r="L562" t="str">
        <f t="shared" si="40"/>
        <v>Report absence of angina with activity</v>
      </c>
      <c r="M562" s="38" t="str">
        <f t="shared" si="41"/>
        <v>PI.IC.CP.410205.01</v>
      </c>
      <c r="N562" s="38"/>
      <c r="O562" s="38" t="str">
        <f t="shared" si="42"/>
        <v>PH.IC.CP.410205.01</v>
      </c>
      <c r="Q562" s="38" t="str">
        <f t="shared" si="43"/>
        <v>CL.IC.CP.410205.01</v>
      </c>
      <c r="AD562" s="2" t="s">
        <v>1201</v>
      </c>
      <c r="AE562">
        <v>1200</v>
      </c>
    </row>
    <row r="563" spans="1:31" ht="15">
      <c r="A563" t="s">
        <v>1198</v>
      </c>
      <c r="C563" s="31" t="s">
        <v>982</v>
      </c>
      <c r="E563" s="31" t="s">
        <v>971</v>
      </c>
      <c r="F563" s="2" t="s">
        <v>1266</v>
      </c>
      <c r="G563" s="2" t="s">
        <v>1492</v>
      </c>
      <c r="H563" s="36" t="s">
        <v>12212</v>
      </c>
      <c r="J563" s="37" t="str">
        <f t="shared" si="44"/>
        <v>IC.CP.410206</v>
      </c>
      <c r="K563" s="36" t="s">
        <v>5637</v>
      </c>
      <c r="L563" t="str">
        <f t="shared" si="40"/>
        <v>Report decreased episodes of dyspnea, angina</v>
      </c>
      <c r="M563" s="38" t="str">
        <f t="shared" si="41"/>
        <v>PI.IC.CP.410206.01</v>
      </c>
      <c r="N563" s="38"/>
      <c r="O563" s="38" t="str">
        <f t="shared" si="42"/>
        <v>PH.IC.CP.410206.01</v>
      </c>
      <c r="Q563" s="38" t="str">
        <f t="shared" si="43"/>
        <v>CL.IC.CP.410206.01</v>
      </c>
      <c r="AD563" s="2" t="s">
        <v>1201</v>
      </c>
      <c r="AE563">
        <v>1200</v>
      </c>
    </row>
    <row r="564" spans="1:31" ht="15">
      <c r="A564" t="s">
        <v>1198</v>
      </c>
      <c r="C564" s="31" t="s">
        <v>982</v>
      </c>
      <c r="E564" s="31" t="s">
        <v>971</v>
      </c>
      <c r="F564" s="2" t="s">
        <v>1266</v>
      </c>
      <c r="G564" s="2" t="s">
        <v>1392</v>
      </c>
      <c r="H564" s="36" t="s">
        <v>12225</v>
      </c>
      <c r="J564" s="37" t="str">
        <f t="shared" si="44"/>
        <v>IC.CP.410207</v>
      </c>
      <c r="K564" s="36" t="s">
        <v>5637</v>
      </c>
      <c r="L564" t="str">
        <f t="shared" si="40"/>
        <v>Verbalize reduction of anxiety/fear</v>
      </c>
      <c r="M564" s="38" t="str">
        <f t="shared" si="41"/>
        <v>PI.IC.CP.410207.01</v>
      </c>
      <c r="N564" s="38"/>
      <c r="O564" s="38" t="str">
        <f t="shared" si="42"/>
        <v>PH.IC.CP.410207.01</v>
      </c>
      <c r="Q564" s="38" t="str">
        <f t="shared" si="43"/>
        <v>CL.IC.CP.410207.01</v>
      </c>
      <c r="AD564" s="2" t="s">
        <v>1201</v>
      </c>
      <c r="AE564">
        <v>1200</v>
      </c>
    </row>
    <row r="565" spans="1:31" ht="15">
      <c r="A565" t="s">
        <v>1198</v>
      </c>
      <c r="C565" s="31" t="s">
        <v>982</v>
      </c>
      <c r="E565" s="31" t="s">
        <v>971</v>
      </c>
      <c r="F565" s="2" t="s">
        <v>1266</v>
      </c>
      <c r="G565" s="2" t="s">
        <v>1393</v>
      </c>
      <c r="H565" s="36" t="s">
        <v>11638</v>
      </c>
      <c r="J565" s="37" t="str">
        <f t="shared" si="44"/>
        <v>IC.CP.410208</v>
      </c>
      <c r="K565" s="36" t="s">
        <v>5637</v>
      </c>
      <c r="L565" t="str">
        <f t="shared" si="40"/>
        <v>Verbalize relief/control of chest pain</v>
      </c>
      <c r="M565" s="38" t="str">
        <f t="shared" si="41"/>
        <v>PI.IC.CP.410208.01</v>
      </c>
      <c r="N565" s="38"/>
      <c r="O565" s="38" t="str">
        <f t="shared" si="42"/>
        <v>PH.IC.CP.410208.01</v>
      </c>
      <c r="Q565" s="38" t="str">
        <f t="shared" si="43"/>
        <v>CL.IC.CP.410208.01</v>
      </c>
      <c r="AD565" s="2" t="s">
        <v>1201</v>
      </c>
      <c r="AE565">
        <v>1200</v>
      </c>
    </row>
    <row r="566" spans="1:31" ht="15">
      <c r="A566" t="s">
        <v>1198</v>
      </c>
      <c r="C566" s="31" t="s">
        <v>982</v>
      </c>
      <c r="E566" s="31" t="s">
        <v>971</v>
      </c>
      <c r="F566" s="2" t="s">
        <v>1266</v>
      </c>
      <c r="G566" s="2" t="s">
        <v>1445</v>
      </c>
      <c r="H566" s="36" t="s">
        <v>11639</v>
      </c>
      <c r="J566" s="37" t="str">
        <f t="shared" si="44"/>
        <v>IC.CP.410209</v>
      </c>
      <c r="K566" s="36" t="s">
        <v>5637</v>
      </c>
      <c r="L566" t="str">
        <f t="shared" si="40"/>
        <v>Verbalize understanding of therapeutic regimen</v>
      </c>
      <c r="M566" s="38" t="str">
        <f t="shared" si="41"/>
        <v>PI.IC.CP.410209.01</v>
      </c>
      <c r="N566" s="38"/>
      <c r="O566" s="38" t="str">
        <f t="shared" si="42"/>
        <v>PH.IC.CP.410209.01</v>
      </c>
      <c r="Q566" s="38" t="str">
        <f t="shared" si="43"/>
        <v>CL.IC.CP.410209.01</v>
      </c>
      <c r="AD566" s="2" t="s">
        <v>1201</v>
      </c>
      <c r="AE566">
        <v>1200</v>
      </c>
    </row>
    <row r="567" spans="1:31" ht="15">
      <c r="A567" t="s">
        <v>1198</v>
      </c>
      <c r="C567" s="31" t="s">
        <v>982</v>
      </c>
      <c r="E567" s="31" t="s">
        <v>971</v>
      </c>
      <c r="F567" s="2" t="s">
        <v>1266</v>
      </c>
      <c r="G567" s="2" t="s">
        <v>13300</v>
      </c>
      <c r="H567" s="36" t="s">
        <v>11829</v>
      </c>
      <c r="J567" s="37" t="str">
        <f t="shared" si="44"/>
        <v>IC.CP.410210</v>
      </c>
      <c r="K567" s="36" t="s">
        <v>5637</v>
      </c>
      <c r="L567" t="str">
        <f t="shared" si="40"/>
        <v>Outcome: Myocardial Infarction Other:</v>
      </c>
      <c r="M567" s="38" t="str">
        <f t="shared" si="41"/>
        <v>PI.IC.CP.410210.01</v>
      </c>
      <c r="N567" s="38"/>
      <c r="O567" s="38" t="str">
        <f t="shared" si="42"/>
        <v>PH.IC.CP.410210.01</v>
      </c>
      <c r="Q567" s="38" t="str">
        <f t="shared" si="43"/>
        <v>CL.IC.CP.410210.01</v>
      </c>
      <c r="AD567" s="2" t="s">
        <v>1201</v>
      </c>
      <c r="AE567">
        <v>1200</v>
      </c>
    </row>
    <row r="568" spans="1:31" ht="15">
      <c r="A568" t="s">
        <v>1198</v>
      </c>
      <c r="B568" t="s">
        <v>993</v>
      </c>
      <c r="C568" s="31" t="s">
        <v>994</v>
      </c>
      <c r="D568" t="s">
        <v>1180</v>
      </c>
      <c r="E568" s="31" t="s">
        <v>5637</v>
      </c>
      <c r="F568" s="2" t="s">
        <v>1180</v>
      </c>
      <c r="G568" s="9" t="s">
        <v>995</v>
      </c>
      <c r="H568" s="36" t="s">
        <v>11848</v>
      </c>
      <c r="J568" s="37" t="str">
        <f t="shared" si="44"/>
        <v>IC.CP.420101</v>
      </c>
      <c r="K568" s="36" t="s">
        <v>5637</v>
      </c>
      <c r="L568" t="str">
        <f>G568</f>
        <v>Problem: Other:</v>
      </c>
      <c r="M568" s="38" t="str">
        <f t="shared" si="41"/>
        <v>PI.IC.CP.420101.01</v>
      </c>
      <c r="N568" s="38"/>
      <c r="O568" s="38" t="str">
        <f t="shared" si="42"/>
        <v>PH.IC.CP.420101.01</v>
      </c>
      <c r="Q568" s="38" t="str">
        <f t="shared" si="43"/>
        <v>CL.IC.CP.420101.01</v>
      </c>
      <c r="AD568" s="2" t="s">
        <v>1201</v>
      </c>
      <c r="AE568">
        <v>1200</v>
      </c>
    </row>
    <row r="569" spans="1:31" ht="15">
      <c r="A569" t="s">
        <v>1198</v>
      </c>
      <c r="C569" s="31" t="s">
        <v>994</v>
      </c>
      <c r="D569" t="s">
        <v>1267</v>
      </c>
      <c r="E569" s="31" t="s">
        <v>971</v>
      </c>
      <c r="F569" s="2" t="s">
        <v>1267</v>
      </c>
      <c r="G569" s="9" t="s">
        <v>996</v>
      </c>
      <c r="H569" s="36" t="s">
        <v>11848</v>
      </c>
      <c r="J569" s="37" t="str">
        <f t="shared" si="44"/>
        <v>IC.CP.420201</v>
      </c>
      <c r="K569" s="36" t="s">
        <v>5637</v>
      </c>
      <c r="L569" t="str">
        <f t="shared" si="40"/>
        <v>Outcome: Other:</v>
      </c>
      <c r="M569" s="38" t="str">
        <f t="shared" si="41"/>
        <v>PI.IC.CP.420201.01</v>
      </c>
      <c r="N569" s="38"/>
      <c r="O569" s="38" t="str">
        <f t="shared" si="42"/>
        <v>PH.IC.CP.420201.01</v>
      </c>
      <c r="Q569" s="38" t="str">
        <f t="shared" si="43"/>
        <v>CL.IC.CP.420201.01</v>
      </c>
      <c r="AD569" s="2" t="s">
        <v>1201</v>
      </c>
      <c r="AE569">
        <v>1200</v>
      </c>
    </row>
    <row r="570" spans="1:31" ht="15">
      <c r="A570" t="s">
        <v>1198</v>
      </c>
      <c r="B570" t="s">
        <v>1126</v>
      </c>
      <c r="C570" s="31" t="s">
        <v>1127</v>
      </c>
      <c r="D570" t="s">
        <v>1181</v>
      </c>
      <c r="E570" s="31" t="s">
        <v>5637</v>
      </c>
      <c r="F570" s="2" t="s">
        <v>1181</v>
      </c>
      <c r="G570" s="2" t="s">
        <v>1394</v>
      </c>
      <c r="H570" s="36" t="s">
        <v>11848</v>
      </c>
      <c r="J570" s="37" t="str">
        <f t="shared" si="44"/>
        <v>IC.CP.430101</v>
      </c>
      <c r="K570" s="36" t="s">
        <v>5637</v>
      </c>
      <c r="L570" t="str">
        <f t="shared" si="40"/>
        <v>Monitor effectiveness of vasodilators</v>
      </c>
      <c r="M570" s="38" t="str">
        <f t="shared" si="41"/>
        <v>PI.IC.CP.430101.01</v>
      </c>
      <c r="N570" s="38"/>
      <c r="O570" s="38" t="str">
        <f t="shared" si="42"/>
        <v>PH.IC.CP.430101.01</v>
      </c>
      <c r="Q570" s="38" t="str">
        <f t="shared" si="43"/>
        <v>CL.IC.CP.430101.01</v>
      </c>
      <c r="AD570" s="2" t="s">
        <v>1201</v>
      </c>
      <c r="AE570">
        <v>1200</v>
      </c>
    </row>
    <row r="571" spans="1:31" ht="15">
      <c r="A571" t="s">
        <v>1198</v>
      </c>
      <c r="C571" s="31" t="s">
        <v>1127</v>
      </c>
      <c r="E571" s="31" t="s">
        <v>5637</v>
      </c>
      <c r="F571" s="2" t="s">
        <v>1181</v>
      </c>
      <c r="G571" s="2" t="s">
        <v>1395</v>
      </c>
      <c r="H571" s="36" t="s">
        <v>12030</v>
      </c>
      <c r="J571" s="37" t="str">
        <f t="shared" si="44"/>
        <v>IC.CP.430102</v>
      </c>
      <c r="K571" s="36" t="s">
        <v>5637</v>
      </c>
      <c r="L571" t="str">
        <f t="shared" si="40"/>
        <v xml:space="preserve">Assess motor nerve function </v>
      </c>
      <c r="M571" s="38" t="str">
        <f t="shared" si="41"/>
        <v>PI.IC.CP.430102.01</v>
      </c>
      <c r="N571" s="38"/>
      <c r="O571" s="38" t="str">
        <f t="shared" si="42"/>
        <v>PH.IC.CP.430102.01</v>
      </c>
      <c r="Q571" s="38" t="str">
        <f t="shared" si="43"/>
        <v>CL.IC.CP.430102.01</v>
      </c>
      <c r="AD571" s="2" t="s">
        <v>1201</v>
      </c>
      <c r="AE571">
        <v>1200</v>
      </c>
    </row>
    <row r="572" spans="1:31" ht="15">
      <c r="A572" t="s">
        <v>1128</v>
      </c>
      <c r="C572" s="31" t="s">
        <v>1129</v>
      </c>
      <c r="E572" s="31" t="s">
        <v>1130</v>
      </c>
      <c r="F572" s="2" t="s">
        <v>1181</v>
      </c>
      <c r="G572" s="2" t="s">
        <v>1396</v>
      </c>
      <c r="H572" s="36" t="s">
        <v>12032</v>
      </c>
      <c r="J572" s="37" t="str">
        <f t="shared" si="44"/>
        <v>IC.CP.430103</v>
      </c>
      <c r="K572" s="36" t="s">
        <v>1130</v>
      </c>
      <c r="L572" t="str">
        <f t="shared" si="40"/>
        <v xml:space="preserve">Assess pain </v>
      </c>
      <c r="M572" s="38" t="str">
        <f t="shared" si="41"/>
        <v>PI.IC.CP.430103.01</v>
      </c>
      <c r="N572" s="38"/>
      <c r="O572" s="38" t="str">
        <f t="shared" si="42"/>
        <v>PH.IC.CP.430103.01</v>
      </c>
      <c r="Q572" s="38" t="str">
        <f t="shared" si="43"/>
        <v>CL.IC.CP.430103.01</v>
      </c>
      <c r="AD572" s="2" t="s">
        <v>1201</v>
      </c>
      <c r="AE572">
        <v>1200</v>
      </c>
    </row>
    <row r="573" spans="1:31" ht="15">
      <c r="A573" t="s">
        <v>1198</v>
      </c>
      <c r="C573" s="31" t="s">
        <v>1127</v>
      </c>
      <c r="E573" s="31" t="s">
        <v>5637</v>
      </c>
      <c r="F573" s="2" t="s">
        <v>1181</v>
      </c>
      <c r="G573" s="2" t="s">
        <v>1423</v>
      </c>
      <c r="H573" s="36" t="s">
        <v>12028</v>
      </c>
      <c r="J573" s="37" t="str">
        <f t="shared" si="44"/>
        <v>IC.CP.430104</v>
      </c>
      <c r="K573" s="36" t="s">
        <v>5637</v>
      </c>
      <c r="L573" t="str">
        <f t="shared" si="40"/>
        <v xml:space="preserve">Assess peripheral pulses </v>
      </c>
      <c r="M573" s="38" t="str">
        <f t="shared" si="41"/>
        <v>PI.IC.CP.430104.01</v>
      </c>
      <c r="N573" s="38"/>
      <c r="O573" s="38" t="str">
        <f t="shared" si="42"/>
        <v>PH.IC.CP.430104.01</v>
      </c>
      <c r="Q573" s="38" t="str">
        <f t="shared" si="43"/>
        <v>CL.IC.CP.430104.01</v>
      </c>
      <c r="AD573" s="2" t="s">
        <v>1201</v>
      </c>
      <c r="AE573">
        <v>1200</v>
      </c>
    </row>
    <row r="574" spans="1:31" ht="15">
      <c r="A574" t="s">
        <v>1198</v>
      </c>
      <c r="C574" s="31" t="s">
        <v>1127</v>
      </c>
      <c r="E574" s="31" t="s">
        <v>5637</v>
      </c>
      <c r="F574" s="2" t="s">
        <v>1181</v>
      </c>
      <c r="G574" s="2" t="s">
        <v>1424</v>
      </c>
      <c r="H574" s="36" t="s">
        <v>12210</v>
      </c>
      <c r="J574" s="37" t="str">
        <f t="shared" si="44"/>
        <v>IC.CP.430105</v>
      </c>
      <c r="K574" s="36" t="s">
        <v>5637</v>
      </c>
      <c r="L574" t="str">
        <f t="shared" si="40"/>
        <v>Assess tactile sensation as indicated</v>
      </c>
      <c r="M574" s="38" t="str">
        <f t="shared" si="41"/>
        <v>PI.IC.CP.430105.01</v>
      </c>
      <c r="N574" s="38"/>
      <c r="O574" s="38" t="str">
        <f t="shared" si="42"/>
        <v>PH.IC.CP.430105.01</v>
      </c>
      <c r="Q574" s="38" t="str">
        <f t="shared" si="43"/>
        <v>CL.IC.CP.430105.01</v>
      </c>
      <c r="AD574" s="2" t="s">
        <v>1201</v>
      </c>
      <c r="AE574">
        <v>1200</v>
      </c>
    </row>
    <row r="575" spans="1:31" ht="15">
      <c r="A575" t="s">
        <v>1198</v>
      </c>
      <c r="C575" s="31" t="s">
        <v>1127</v>
      </c>
      <c r="E575" s="31" t="s">
        <v>5637</v>
      </c>
      <c r="F575" s="2" t="s">
        <v>1181</v>
      </c>
      <c r="G575" s="2" t="s">
        <v>1425</v>
      </c>
      <c r="H575" s="36" t="s">
        <v>12212</v>
      </c>
      <c r="J575" s="37" t="str">
        <f t="shared" si="44"/>
        <v>IC.CP.430106</v>
      </c>
      <c r="K575" s="36" t="s">
        <v>5637</v>
      </c>
      <c r="L575" t="str">
        <f t="shared" si="40"/>
        <v>Assess vascular status/Cap Refill</v>
      </c>
      <c r="M575" s="38" t="str">
        <f t="shared" si="41"/>
        <v>PI.IC.CP.430106.01</v>
      </c>
      <c r="N575" s="38"/>
      <c r="O575" s="38" t="str">
        <f t="shared" si="42"/>
        <v>PH.IC.CP.430106.01</v>
      </c>
      <c r="Q575" s="38" t="str">
        <f t="shared" si="43"/>
        <v>CL.IC.CP.430106.01</v>
      </c>
      <c r="AD575" s="2" t="s">
        <v>1201</v>
      </c>
      <c r="AE575">
        <v>1200</v>
      </c>
    </row>
    <row r="576" spans="1:31" ht="15">
      <c r="A576" t="s">
        <v>1198</v>
      </c>
      <c r="C576" s="31" t="s">
        <v>1127</v>
      </c>
      <c r="E576" s="31" t="s">
        <v>5637</v>
      </c>
      <c r="F576" s="2" t="s">
        <v>1181</v>
      </c>
      <c r="G576" s="2" t="s">
        <v>916</v>
      </c>
      <c r="H576" s="36" t="s">
        <v>12225</v>
      </c>
      <c r="J576" s="37" t="str">
        <f t="shared" si="44"/>
        <v>IC.CP.430107</v>
      </c>
      <c r="K576" s="36" t="s">
        <v>5637</v>
      </c>
      <c r="L576" t="str">
        <f t="shared" si="40"/>
        <v xml:space="preserve">Elevate limb above heart after surgery/trauma </v>
      </c>
      <c r="M576" s="38" t="str">
        <f t="shared" si="41"/>
        <v>PI.IC.CP.430107.01</v>
      </c>
      <c r="N576" s="38"/>
      <c r="O576" s="38" t="str">
        <f t="shared" si="42"/>
        <v>PH.IC.CP.430107.01</v>
      </c>
      <c r="Q576" s="38" t="str">
        <f t="shared" si="43"/>
        <v>CL.IC.CP.430107.01</v>
      </c>
      <c r="AD576" s="2" t="s">
        <v>1201</v>
      </c>
      <c r="AE576">
        <v>1200</v>
      </c>
    </row>
    <row r="577" spans="1:31" ht="15">
      <c r="A577" t="s">
        <v>1198</v>
      </c>
      <c r="C577" s="31" t="s">
        <v>1127</v>
      </c>
      <c r="E577" s="31" t="s">
        <v>5637</v>
      </c>
      <c r="F577" s="2" t="s">
        <v>1181</v>
      </c>
      <c r="G577" s="2" t="s">
        <v>1528</v>
      </c>
      <c r="H577" s="36" t="s">
        <v>11638</v>
      </c>
      <c r="J577" s="37" t="str">
        <f t="shared" si="44"/>
        <v>IC.CP.430108</v>
      </c>
      <c r="K577" s="36" t="s">
        <v>5637</v>
      </c>
      <c r="L577" t="str">
        <f t="shared" si="40"/>
        <v>Assess position of extremities with cast/brace/splint</v>
      </c>
      <c r="M577" s="38" t="str">
        <f t="shared" si="41"/>
        <v>PI.IC.CP.430108.01</v>
      </c>
      <c r="N577" s="38"/>
      <c r="O577" s="38" t="str">
        <f t="shared" si="42"/>
        <v>PH.IC.CP.430108.01</v>
      </c>
      <c r="Q577" s="38" t="str">
        <f t="shared" si="43"/>
        <v>CL.IC.CP.430108.01</v>
      </c>
      <c r="AD577" s="2" t="s">
        <v>1201</v>
      </c>
      <c r="AE577">
        <v>1200</v>
      </c>
    </row>
    <row r="578" spans="1:31" ht="15">
      <c r="A578" t="s">
        <v>1198</v>
      </c>
      <c r="C578" s="31" t="s">
        <v>1127</v>
      </c>
      <c r="E578" s="31" t="s">
        <v>5637</v>
      </c>
      <c r="F578" s="2" t="s">
        <v>1181</v>
      </c>
      <c r="G578" s="2" t="s">
        <v>1529</v>
      </c>
      <c r="H578" s="36" t="s">
        <v>11639</v>
      </c>
      <c r="J578" s="37" t="str">
        <f t="shared" si="44"/>
        <v>IC.CP.430109</v>
      </c>
      <c r="K578" s="36" t="s">
        <v>5637</v>
      </c>
      <c r="L578" t="str">
        <f t="shared" si="40"/>
        <v>Immobilize joints as indicated</v>
      </c>
      <c r="M578" s="38" t="str">
        <f t="shared" si="41"/>
        <v>PI.IC.CP.430109.01</v>
      </c>
      <c r="N578" s="38"/>
      <c r="O578" s="38" t="str">
        <f t="shared" si="42"/>
        <v>PH.IC.CP.430109.01</v>
      </c>
      <c r="Q578" s="38" t="str">
        <f t="shared" si="43"/>
        <v>CL.IC.CP.430109.01</v>
      </c>
      <c r="AD578" s="2" t="s">
        <v>1201</v>
      </c>
      <c r="AE578">
        <v>1200</v>
      </c>
    </row>
    <row r="579" spans="1:31" ht="15">
      <c r="A579" t="s">
        <v>1198</v>
      </c>
      <c r="C579" s="31" t="s">
        <v>1127</v>
      </c>
      <c r="E579" s="31" t="s">
        <v>5637</v>
      </c>
      <c r="F579" s="2" t="s">
        <v>1181</v>
      </c>
      <c r="G579" s="2" t="s">
        <v>1530</v>
      </c>
      <c r="H579" s="36" t="s">
        <v>11829</v>
      </c>
      <c r="J579" s="37" t="str">
        <f t="shared" si="44"/>
        <v>IC.CP.430110</v>
      </c>
      <c r="K579" s="36" t="s">
        <v>5637</v>
      </c>
      <c r="L579" t="str">
        <f t="shared" si="40"/>
        <v>Educate pt on recognizing S/S</v>
      </c>
      <c r="M579" s="38" t="str">
        <f t="shared" si="41"/>
        <v>PI.IC.CP.430110.01</v>
      </c>
      <c r="N579" s="38"/>
      <c r="O579" s="38" t="str">
        <f t="shared" si="42"/>
        <v>PH.IC.CP.430110.01</v>
      </c>
      <c r="Q579" s="38" t="str">
        <f t="shared" si="43"/>
        <v>CL.IC.CP.430110.01</v>
      </c>
      <c r="AD579" s="2" t="s">
        <v>1201</v>
      </c>
      <c r="AE579">
        <v>1200</v>
      </c>
    </row>
    <row r="580" spans="1:31" ht="15">
      <c r="A580" t="s">
        <v>1198</v>
      </c>
      <c r="C580" s="31" t="s">
        <v>1127</v>
      </c>
      <c r="E580" s="31" t="s">
        <v>5637</v>
      </c>
      <c r="F580" s="2" t="s">
        <v>1181</v>
      </c>
      <c r="G580" s="2" t="s">
        <v>1531</v>
      </c>
      <c r="H580" s="36" t="s">
        <v>12099</v>
      </c>
      <c r="J580" s="37" t="str">
        <f t="shared" si="44"/>
        <v>IC.CP.430111</v>
      </c>
      <c r="K580" s="36" t="s">
        <v>5637</v>
      </c>
      <c r="L580" t="str">
        <f t="shared" si="40"/>
        <v>Reduce patient's anxiety</v>
      </c>
      <c r="M580" s="38" t="str">
        <f t="shared" si="41"/>
        <v>PI.IC.CP.430111.01</v>
      </c>
      <c r="N580" s="38"/>
      <c r="O580" s="38" t="str">
        <f t="shared" si="42"/>
        <v>PH.IC.CP.430111.01</v>
      </c>
      <c r="Q580" s="38" t="str">
        <f t="shared" si="43"/>
        <v>CL.IC.CP.430111.01</v>
      </c>
      <c r="AD580" s="2" t="s">
        <v>1201</v>
      </c>
      <c r="AE580">
        <v>1200</v>
      </c>
    </row>
    <row r="581" spans="1:31" ht="15">
      <c r="A581" t="s">
        <v>1198</v>
      </c>
      <c r="C581" s="31" t="s">
        <v>1127</v>
      </c>
      <c r="E581" s="31" t="s">
        <v>5637</v>
      </c>
      <c r="F581" s="2" t="s">
        <v>1181</v>
      </c>
      <c r="G581" s="2" t="s">
        <v>13301</v>
      </c>
      <c r="H581" s="36" t="s">
        <v>12100</v>
      </c>
      <c r="J581" s="37" t="str">
        <f t="shared" si="44"/>
        <v>IC.CP.430112</v>
      </c>
      <c r="K581" s="36" t="s">
        <v>5637</v>
      </c>
      <c r="L581" t="str">
        <f t="shared" si="40"/>
        <v>Problem: Peripheral Neurovascular Dysfunction Other:</v>
      </c>
      <c r="M581" s="38" t="str">
        <f t="shared" si="41"/>
        <v>PI.IC.CP.430112.01</v>
      </c>
      <c r="N581" s="38"/>
      <c r="O581" s="38" t="str">
        <f t="shared" si="42"/>
        <v>PH.IC.CP.430112.01</v>
      </c>
      <c r="Q581" s="38" t="str">
        <f t="shared" si="43"/>
        <v>CL.IC.CP.430112.01</v>
      </c>
      <c r="AD581" s="2" t="s">
        <v>1201</v>
      </c>
      <c r="AE581">
        <v>1200</v>
      </c>
    </row>
    <row r="582" spans="1:31" ht="15">
      <c r="A582" t="s">
        <v>1198</v>
      </c>
      <c r="C582" s="31" t="s">
        <v>1127</v>
      </c>
      <c r="D582" t="s">
        <v>1268</v>
      </c>
      <c r="E582" s="31" t="s">
        <v>971</v>
      </c>
      <c r="F582" s="2" t="s">
        <v>1268</v>
      </c>
      <c r="G582" s="2" t="s">
        <v>1429</v>
      </c>
      <c r="H582" s="36" t="s">
        <v>11848</v>
      </c>
      <c r="J582" s="37" t="str">
        <f t="shared" si="44"/>
        <v>IC.CP.430201</v>
      </c>
      <c r="K582" s="36" t="s">
        <v>5637</v>
      </c>
      <c r="L582" t="str">
        <f t="shared" si="40"/>
        <v>Patient demonstrates correct body positioning techniques</v>
      </c>
      <c r="M582" s="38" t="str">
        <f t="shared" si="41"/>
        <v>PI.IC.CP.430201.01</v>
      </c>
      <c r="N582" s="38"/>
      <c r="O582" s="38" t="str">
        <f t="shared" si="42"/>
        <v>PH.IC.CP.430201.01</v>
      </c>
      <c r="Q582" s="38" t="str">
        <f t="shared" si="43"/>
        <v>CL.IC.CP.430201.01</v>
      </c>
      <c r="AD582" s="2" t="s">
        <v>1201</v>
      </c>
      <c r="AE582">
        <v>1200</v>
      </c>
    </row>
    <row r="583" spans="1:31" ht="15">
      <c r="A583" t="s">
        <v>1198</v>
      </c>
      <c r="C583" s="31" t="s">
        <v>1127</v>
      </c>
      <c r="E583" s="31" t="s">
        <v>971</v>
      </c>
      <c r="F583" s="2" t="s">
        <v>1268</v>
      </c>
      <c r="G583" s="2" t="s">
        <v>1326</v>
      </c>
      <c r="H583" s="36" t="s">
        <v>12030</v>
      </c>
      <c r="J583" s="37" t="str">
        <f t="shared" si="44"/>
        <v>IC.CP.430202</v>
      </c>
      <c r="K583" s="36" t="s">
        <v>5637</v>
      </c>
      <c r="L583" t="str">
        <f t="shared" si="40"/>
        <v>Patient maintains circulation in extremities</v>
      </c>
      <c r="M583" s="38" t="str">
        <f t="shared" si="41"/>
        <v>PI.IC.CP.430202.01</v>
      </c>
      <c r="N583" s="38"/>
      <c r="O583" s="38" t="str">
        <f t="shared" si="42"/>
        <v>PH.IC.CP.430202.01</v>
      </c>
      <c r="Q583" s="38" t="str">
        <f t="shared" si="43"/>
        <v>CL.IC.CP.430202.01</v>
      </c>
      <c r="AD583" s="2" t="s">
        <v>1201</v>
      </c>
      <c r="AE583">
        <v>1200</v>
      </c>
    </row>
    <row r="584" spans="1:31" ht="15">
      <c r="A584" t="s">
        <v>1198</v>
      </c>
      <c r="C584" s="31" t="s">
        <v>1127</v>
      </c>
      <c r="E584" s="31" t="s">
        <v>971</v>
      </c>
      <c r="F584" s="2" t="s">
        <v>1268</v>
      </c>
      <c r="G584" s="2" t="s">
        <v>1327</v>
      </c>
      <c r="H584" s="36" t="s">
        <v>12032</v>
      </c>
      <c r="J584" s="37" t="str">
        <f t="shared" si="44"/>
        <v>IC.CP.430203</v>
      </c>
      <c r="K584" s="36" t="s">
        <v>5637</v>
      </c>
      <c r="L584" t="str">
        <f t="shared" si="40"/>
        <v>Symptoms of neurovascular compromise are absent</v>
      </c>
      <c r="M584" s="38" t="str">
        <f t="shared" si="41"/>
        <v>PI.IC.CP.430203.01</v>
      </c>
      <c r="N584" s="38"/>
      <c r="O584" s="38" t="str">
        <f t="shared" si="42"/>
        <v>PH.IC.CP.430203.01</v>
      </c>
      <c r="Q584" s="38" t="str">
        <f t="shared" si="43"/>
        <v>CL.IC.CP.430203.01</v>
      </c>
      <c r="AD584" s="2" t="s">
        <v>1201</v>
      </c>
      <c r="AE584">
        <v>1200</v>
      </c>
    </row>
    <row r="585" spans="1:31" ht="15">
      <c r="A585" t="s">
        <v>1198</v>
      </c>
      <c r="C585" s="31" t="s">
        <v>1127</v>
      </c>
      <c r="E585" s="31" t="s">
        <v>971</v>
      </c>
      <c r="F585" s="2" t="s">
        <v>1268</v>
      </c>
      <c r="G585" s="2" t="s">
        <v>13302</v>
      </c>
      <c r="H585" s="36" t="s">
        <v>12028</v>
      </c>
      <c r="J585" s="37" t="str">
        <f t="shared" si="44"/>
        <v>IC.CP.430204</v>
      </c>
      <c r="K585" s="36" t="s">
        <v>5637</v>
      </c>
      <c r="L585" t="str">
        <f t="shared" si="40"/>
        <v>Outcome: Peripheral Neurovascular Dysfunction Other:</v>
      </c>
      <c r="M585" s="38" t="str">
        <f t="shared" si="41"/>
        <v>PI.IC.CP.430204.01</v>
      </c>
      <c r="N585" s="38"/>
      <c r="O585" s="38" t="str">
        <f t="shared" si="42"/>
        <v>PH.IC.CP.430204.01</v>
      </c>
      <c r="Q585" s="38" t="str">
        <f t="shared" si="43"/>
        <v>CL.IC.CP.430204.01</v>
      </c>
      <c r="AD585" s="2" t="s">
        <v>1201</v>
      </c>
      <c r="AE585">
        <v>1200</v>
      </c>
    </row>
    <row r="586" spans="1:31" ht="15">
      <c r="A586" t="s">
        <v>1198</v>
      </c>
      <c r="B586" t="s">
        <v>917</v>
      </c>
      <c r="C586" s="31" t="s">
        <v>918</v>
      </c>
      <c r="D586" t="s">
        <v>1182</v>
      </c>
      <c r="E586" s="31" t="s">
        <v>5637</v>
      </c>
      <c r="F586" s="2" t="s">
        <v>1093</v>
      </c>
      <c r="G586" s="2" t="s">
        <v>1328</v>
      </c>
      <c r="H586" s="36" t="s">
        <v>11848</v>
      </c>
      <c r="J586" s="37" t="str">
        <f t="shared" si="44"/>
        <v>IC.CP.440101</v>
      </c>
      <c r="K586" s="36" t="s">
        <v>5637</v>
      </c>
      <c r="L586" t="str">
        <f t="shared" si="40"/>
        <v xml:space="preserve">Apply proper standard precautions </v>
      </c>
      <c r="M586" s="38" t="str">
        <f t="shared" si="41"/>
        <v>PI.IC.CP.440101.01</v>
      </c>
      <c r="N586" s="38"/>
      <c r="O586" s="38" t="str">
        <f t="shared" si="42"/>
        <v>PH.IC.CP.440101.01</v>
      </c>
      <c r="Q586" s="38" t="str">
        <f t="shared" si="43"/>
        <v>CL.IC.CP.440101.01</v>
      </c>
      <c r="AD586" s="2" t="s">
        <v>1201</v>
      </c>
      <c r="AE586">
        <v>1200</v>
      </c>
    </row>
    <row r="587" spans="1:31" ht="15">
      <c r="A587" t="s">
        <v>1198</v>
      </c>
      <c r="C587" s="31" t="s">
        <v>918</v>
      </c>
      <c r="E587" s="31" t="s">
        <v>5637</v>
      </c>
      <c r="F587" s="2" t="s">
        <v>1093</v>
      </c>
      <c r="G587" s="2" t="s">
        <v>1329</v>
      </c>
      <c r="H587" s="36" t="s">
        <v>12030</v>
      </c>
      <c r="J587" s="37" t="str">
        <f t="shared" si="44"/>
        <v>IC.CP.440102</v>
      </c>
      <c r="K587" s="36" t="s">
        <v>5637</v>
      </c>
      <c r="L587" t="str">
        <f t="shared" si="40"/>
        <v xml:space="preserve">Ensure proper sterilization of equipment </v>
      </c>
      <c r="M587" s="38" t="str">
        <f t="shared" si="41"/>
        <v>PI.IC.CP.440102.01</v>
      </c>
      <c r="N587" s="38"/>
      <c r="O587" s="38" t="str">
        <f t="shared" si="42"/>
        <v>PH.IC.CP.440102.01</v>
      </c>
      <c r="Q587" s="38" t="str">
        <f t="shared" si="43"/>
        <v>CL.IC.CP.440102.01</v>
      </c>
      <c r="AD587" s="2" t="s">
        <v>1201</v>
      </c>
      <c r="AE587">
        <v>1200</v>
      </c>
    </row>
    <row r="588" spans="1:31" ht="15">
      <c r="A588" t="s">
        <v>1198</v>
      </c>
      <c r="C588" s="31" t="s">
        <v>918</v>
      </c>
      <c r="E588" s="31" t="s">
        <v>5637</v>
      </c>
      <c r="F588" s="2" t="s">
        <v>1093</v>
      </c>
      <c r="G588" s="2" t="s">
        <v>1330</v>
      </c>
      <c r="H588" s="36" t="s">
        <v>12032</v>
      </c>
      <c r="J588" s="37" t="str">
        <f t="shared" si="44"/>
        <v>IC.CP.440103</v>
      </c>
      <c r="K588" s="36" t="s">
        <v>5637</v>
      </c>
      <c r="L588" t="str">
        <f t="shared" si="40"/>
        <v xml:space="preserve">Use aseptic techniques </v>
      </c>
      <c r="M588" s="38" t="str">
        <f t="shared" si="41"/>
        <v>PI.IC.CP.440103.01</v>
      </c>
      <c r="N588" s="38"/>
      <c r="O588" s="38" t="str">
        <f t="shared" si="42"/>
        <v>PH.IC.CP.440103.01</v>
      </c>
      <c r="Q588" s="38" t="str">
        <f t="shared" si="43"/>
        <v>CL.IC.CP.440103.01</v>
      </c>
      <c r="AD588" s="2" t="s">
        <v>1201</v>
      </c>
      <c r="AE588">
        <v>1200</v>
      </c>
    </row>
    <row r="589" spans="1:31" ht="15">
      <c r="A589" t="s">
        <v>1198</v>
      </c>
      <c r="C589" s="31" t="s">
        <v>918</v>
      </c>
      <c r="E589" s="31" t="s">
        <v>5637</v>
      </c>
      <c r="F589" s="2" t="s">
        <v>1093</v>
      </c>
      <c r="G589" s="2" t="s">
        <v>13303</v>
      </c>
      <c r="H589" s="36" t="s">
        <v>12028</v>
      </c>
      <c r="J589" s="37" t="str">
        <f t="shared" si="44"/>
        <v>IC.CP.440104</v>
      </c>
      <c r="K589" s="36" t="s">
        <v>5637</v>
      </c>
      <c r="L589" t="str">
        <f t="shared" si="40"/>
        <v>Problem: Potential for Infection Other:</v>
      </c>
      <c r="M589" s="38" t="str">
        <f t="shared" si="41"/>
        <v>PI.IC.CP.440104.01</v>
      </c>
      <c r="N589" s="38"/>
      <c r="O589" s="38" t="str">
        <f t="shared" si="42"/>
        <v>PH.IC.CP.440104.01</v>
      </c>
      <c r="Q589" s="38" t="str">
        <f t="shared" si="43"/>
        <v>CL.IC.CP.440104.01</v>
      </c>
      <c r="AD589" s="2" t="s">
        <v>1201</v>
      </c>
      <c r="AE589">
        <v>1200</v>
      </c>
    </row>
    <row r="590" spans="1:31" ht="15">
      <c r="A590" t="s">
        <v>1198</v>
      </c>
      <c r="C590" s="31" t="s">
        <v>918</v>
      </c>
      <c r="D590" t="s">
        <v>1374</v>
      </c>
      <c r="E590" s="31" t="s">
        <v>971</v>
      </c>
      <c r="F590" s="2" t="s">
        <v>1374</v>
      </c>
      <c r="G590" s="2" t="s">
        <v>1632</v>
      </c>
      <c r="H590" s="36" t="s">
        <v>11848</v>
      </c>
      <c r="J590" s="37" t="str">
        <f t="shared" si="44"/>
        <v>IC.CP.440201</v>
      </c>
      <c r="K590" s="36" t="s">
        <v>5637</v>
      </c>
      <c r="L590" t="str">
        <f t="shared" ref="L590:L653" si="45">G590</f>
        <v>Absence of diarrhea (specific to C-Diff)</v>
      </c>
      <c r="M590" s="38" t="str">
        <f t="shared" ref="M590:M653" si="46">CONCATENATE("PI.",J590,".",K590)</f>
        <v>PI.IC.CP.440201.01</v>
      </c>
      <c r="N590" s="38"/>
      <c r="O590" s="38" t="str">
        <f t="shared" ref="O590:O653" si="47">CONCATENATE("PH.",J590,".",K590)</f>
        <v>PH.IC.CP.440201.01</v>
      </c>
      <c r="Q590" s="38" t="str">
        <f t="shared" ref="Q590:Q653" si="48">CONCATENATE("CL.",J590,".",K590)</f>
        <v>CL.IC.CP.440201.01</v>
      </c>
      <c r="AD590" s="2" t="s">
        <v>1201</v>
      </c>
      <c r="AE590">
        <v>1200</v>
      </c>
    </row>
    <row r="591" spans="1:31" ht="15">
      <c r="A591" t="s">
        <v>1198</v>
      </c>
      <c r="C591" s="31" t="s">
        <v>918</v>
      </c>
      <c r="E591" s="31" t="s">
        <v>971</v>
      </c>
      <c r="F591" s="2" t="s">
        <v>1374</v>
      </c>
      <c r="G591" s="2" t="s">
        <v>1633</v>
      </c>
      <c r="H591" s="36" t="s">
        <v>12030</v>
      </c>
      <c r="J591" s="37" t="str">
        <f t="shared" ref="J591:J654" si="49">CONCATENATE("IC.CP.",C591,E591,H591)</f>
        <v>IC.CP.440202</v>
      </c>
      <c r="K591" s="36" t="s">
        <v>5637</v>
      </c>
      <c r="L591" t="str">
        <f t="shared" si="45"/>
        <v>Absence of s/s of infection</v>
      </c>
      <c r="M591" s="38" t="str">
        <f t="shared" si="46"/>
        <v>PI.IC.CP.440202.01</v>
      </c>
      <c r="N591" s="38"/>
      <c r="O591" s="38" t="str">
        <f t="shared" si="47"/>
        <v>PH.IC.CP.440202.01</v>
      </c>
      <c r="Q591" s="38" t="str">
        <f t="shared" si="48"/>
        <v>CL.IC.CP.440202.01</v>
      </c>
      <c r="AD591" s="2" t="s">
        <v>1201</v>
      </c>
      <c r="AE591">
        <v>1200</v>
      </c>
    </row>
    <row r="592" spans="1:31" ht="15">
      <c r="A592" t="s">
        <v>1198</v>
      </c>
      <c r="C592" s="31" t="s">
        <v>918</v>
      </c>
      <c r="E592" s="31" t="s">
        <v>971</v>
      </c>
      <c r="F592" s="2" t="s">
        <v>1374</v>
      </c>
      <c r="G592" s="2" t="s">
        <v>13304</v>
      </c>
      <c r="H592" s="36" t="s">
        <v>12032</v>
      </c>
      <c r="J592" s="37" t="str">
        <f t="shared" si="49"/>
        <v>IC.CP.440203</v>
      </c>
      <c r="K592" s="36" t="s">
        <v>5637</v>
      </c>
      <c r="L592" t="str">
        <f t="shared" si="45"/>
        <v>Outcome: Potential for Infection Other:</v>
      </c>
      <c r="M592" s="38" t="str">
        <f t="shared" si="46"/>
        <v>PI.IC.CP.440203.01</v>
      </c>
      <c r="N592" s="38"/>
      <c r="O592" s="38" t="str">
        <f t="shared" si="47"/>
        <v>PH.IC.CP.440203.01</v>
      </c>
      <c r="Q592" s="38" t="str">
        <f t="shared" si="48"/>
        <v>CL.IC.CP.440203.01</v>
      </c>
      <c r="AD592" s="2" t="s">
        <v>1201</v>
      </c>
      <c r="AE592">
        <v>1200</v>
      </c>
    </row>
    <row r="593" spans="1:31" ht="15">
      <c r="A593" t="s">
        <v>1198</v>
      </c>
      <c r="B593" t="s">
        <v>919</v>
      </c>
      <c r="C593" s="31" t="s">
        <v>920</v>
      </c>
      <c r="D593" t="s">
        <v>1183</v>
      </c>
      <c r="E593" s="31" t="s">
        <v>5637</v>
      </c>
      <c r="F593" s="2" t="s">
        <v>1183</v>
      </c>
      <c r="G593" s="2" t="s">
        <v>1743</v>
      </c>
      <c r="H593" s="36" t="s">
        <v>11848</v>
      </c>
      <c r="J593" s="37" t="str">
        <f t="shared" si="49"/>
        <v>IC.CP.450101</v>
      </c>
      <c r="K593" s="36" t="s">
        <v>5637</v>
      </c>
      <c r="L593" t="str">
        <f t="shared" si="45"/>
        <v>Assess allergies</v>
      </c>
      <c r="M593" s="38" t="str">
        <f t="shared" si="46"/>
        <v>PI.IC.CP.450101.01</v>
      </c>
      <c r="N593" s="38"/>
      <c r="O593" s="38" t="str">
        <f t="shared" si="47"/>
        <v>PH.IC.CP.450101.01</v>
      </c>
      <c r="Q593" s="38" t="str">
        <f t="shared" si="48"/>
        <v>CL.IC.CP.450101.01</v>
      </c>
      <c r="AD593" s="2" t="s">
        <v>1201</v>
      </c>
      <c r="AE593">
        <v>1200</v>
      </c>
    </row>
    <row r="594" spans="1:31" ht="15">
      <c r="A594" t="s">
        <v>1198</v>
      </c>
      <c r="C594" s="31" t="s">
        <v>920</v>
      </c>
      <c r="E594" s="31" t="s">
        <v>5637</v>
      </c>
      <c r="F594" s="2" t="s">
        <v>1183</v>
      </c>
      <c r="G594" s="2" t="s">
        <v>1744</v>
      </c>
      <c r="H594" s="36" t="s">
        <v>12030</v>
      </c>
      <c r="J594" s="37" t="str">
        <f t="shared" si="49"/>
        <v>IC.CP.450102</v>
      </c>
      <c r="K594" s="36" t="s">
        <v>5637</v>
      </c>
      <c r="L594" t="str">
        <f t="shared" si="45"/>
        <v xml:space="preserve">Assess lab values </v>
      </c>
      <c r="M594" s="38" t="str">
        <f t="shared" si="46"/>
        <v>PI.IC.CP.450102.01</v>
      </c>
      <c r="N594" s="38"/>
      <c r="O594" s="38" t="str">
        <f t="shared" si="47"/>
        <v>PH.IC.CP.450102.01</v>
      </c>
      <c r="Q594" s="38" t="str">
        <f t="shared" si="48"/>
        <v>CL.IC.CP.450102.01</v>
      </c>
      <c r="AD594" s="2" t="s">
        <v>1201</v>
      </c>
      <c r="AE594">
        <v>1200</v>
      </c>
    </row>
    <row r="595" spans="1:31" ht="15">
      <c r="A595" t="s">
        <v>1198</v>
      </c>
      <c r="C595" s="31" t="s">
        <v>920</v>
      </c>
      <c r="E595" s="31" t="s">
        <v>5637</v>
      </c>
      <c r="F595" s="2" t="s">
        <v>1183</v>
      </c>
      <c r="G595" s="2" t="s">
        <v>1745</v>
      </c>
      <c r="H595" s="36" t="s">
        <v>12032</v>
      </c>
      <c r="J595" s="37" t="str">
        <f t="shared" si="49"/>
        <v>IC.CP.450103</v>
      </c>
      <c r="K595" s="36" t="s">
        <v>5637</v>
      </c>
      <c r="L595" t="str">
        <f t="shared" si="45"/>
        <v>Bed rails up as indicated</v>
      </c>
      <c r="M595" s="38" t="str">
        <f t="shared" si="46"/>
        <v>PI.IC.CP.450103.01</v>
      </c>
      <c r="N595" s="38"/>
      <c r="O595" s="38" t="str">
        <f t="shared" si="47"/>
        <v>PH.IC.CP.450103.01</v>
      </c>
      <c r="Q595" s="38" t="str">
        <f t="shared" si="48"/>
        <v>CL.IC.CP.450103.01</v>
      </c>
      <c r="AD595" s="2" t="s">
        <v>1201</v>
      </c>
      <c r="AE595">
        <v>1200</v>
      </c>
    </row>
    <row r="596" spans="1:31" ht="15">
      <c r="A596" t="s">
        <v>1198</v>
      </c>
      <c r="C596" s="31" t="s">
        <v>920</v>
      </c>
      <c r="E596" s="31" t="s">
        <v>5637</v>
      </c>
      <c r="F596" s="2" t="s">
        <v>1183</v>
      </c>
      <c r="G596" s="2" t="s">
        <v>1746</v>
      </c>
      <c r="H596" s="36" t="s">
        <v>12028</v>
      </c>
      <c r="J596" s="37" t="str">
        <f t="shared" si="49"/>
        <v>IC.CP.450104</v>
      </c>
      <c r="K596" s="36" t="s">
        <v>5637</v>
      </c>
      <c r="L596" t="str">
        <f t="shared" si="45"/>
        <v>Monitor for changes in V/S</v>
      </c>
      <c r="M596" s="38" t="str">
        <f t="shared" si="46"/>
        <v>PI.IC.CP.450104.01</v>
      </c>
      <c r="N596" s="38"/>
      <c r="O596" s="38" t="str">
        <f t="shared" si="47"/>
        <v>PH.IC.CP.450104.01</v>
      </c>
      <c r="Q596" s="38" t="str">
        <f t="shared" si="48"/>
        <v>CL.IC.CP.450104.01</v>
      </c>
      <c r="AD596" s="2" t="s">
        <v>1201</v>
      </c>
      <c r="AE596">
        <v>1200</v>
      </c>
    </row>
    <row r="597" spans="1:31" ht="15">
      <c r="A597" t="s">
        <v>1198</v>
      </c>
      <c r="C597" s="31" t="s">
        <v>920</v>
      </c>
      <c r="E597" s="31" t="s">
        <v>5637</v>
      </c>
      <c r="F597" s="2" t="s">
        <v>1183</v>
      </c>
      <c r="G597" s="2" t="s">
        <v>921</v>
      </c>
      <c r="H597" s="36" t="s">
        <v>12210</v>
      </c>
      <c r="J597" s="37" t="str">
        <f t="shared" si="49"/>
        <v>IC.CP.450105</v>
      </c>
      <c r="K597" s="36" t="s">
        <v>5637</v>
      </c>
      <c r="L597" t="str">
        <f t="shared" si="45"/>
        <v>Monitor for complications related to procedure</v>
      </c>
      <c r="M597" s="38" t="str">
        <f t="shared" si="46"/>
        <v>PI.IC.CP.450105.01</v>
      </c>
      <c r="N597" s="38"/>
      <c r="O597" s="38" t="str">
        <f t="shared" si="47"/>
        <v>PH.IC.CP.450105.01</v>
      </c>
      <c r="Q597" s="38" t="str">
        <f t="shared" si="48"/>
        <v>CL.IC.CP.450105.01</v>
      </c>
      <c r="AD597" s="2" t="s">
        <v>1201</v>
      </c>
      <c r="AE597">
        <v>1200</v>
      </c>
    </row>
    <row r="598" spans="1:31" ht="15">
      <c r="A598" t="s">
        <v>1198</v>
      </c>
      <c r="C598" s="31" t="s">
        <v>920</v>
      </c>
      <c r="E598" s="31" t="s">
        <v>5637</v>
      </c>
      <c r="F598" s="2" t="s">
        <v>1183</v>
      </c>
      <c r="G598" s="2" t="s">
        <v>1747</v>
      </c>
      <c r="H598" s="36" t="s">
        <v>12212</v>
      </c>
      <c r="J598" s="37" t="str">
        <f t="shared" si="49"/>
        <v>IC.CP.450106</v>
      </c>
      <c r="K598" s="36" t="s">
        <v>5637</v>
      </c>
      <c r="L598" t="str">
        <f t="shared" si="45"/>
        <v>Protect extremity with pillow</v>
      </c>
      <c r="M598" s="38" t="str">
        <f t="shared" si="46"/>
        <v>PI.IC.CP.450106.01</v>
      </c>
      <c r="N598" s="38"/>
      <c r="O598" s="38" t="str">
        <f t="shared" si="47"/>
        <v>PH.IC.CP.450106.01</v>
      </c>
      <c r="Q598" s="38" t="str">
        <f t="shared" si="48"/>
        <v>CL.IC.CP.450106.01</v>
      </c>
      <c r="AD598" s="2" t="s">
        <v>1201</v>
      </c>
      <c r="AE598">
        <v>1200</v>
      </c>
    </row>
    <row r="599" spans="1:31" ht="15">
      <c r="A599" t="s">
        <v>1198</v>
      </c>
      <c r="C599" s="31" t="s">
        <v>920</v>
      </c>
      <c r="E599" s="31" t="s">
        <v>5637</v>
      </c>
      <c r="F599" s="2" t="s">
        <v>1183</v>
      </c>
      <c r="G599" s="2" t="s">
        <v>1637</v>
      </c>
      <c r="H599" s="36" t="s">
        <v>12225</v>
      </c>
      <c r="J599" s="37" t="str">
        <f t="shared" si="49"/>
        <v>IC.CP.450107</v>
      </c>
      <c r="K599" s="36" t="s">
        <v>5637</v>
      </c>
      <c r="L599" t="str">
        <f t="shared" si="45"/>
        <v>Protect extremity with sling</v>
      </c>
      <c r="M599" s="38" t="str">
        <f t="shared" si="46"/>
        <v>PI.IC.CP.450107.01</v>
      </c>
      <c r="N599" s="38"/>
      <c r="O599" s="38" t="str">
        <f t="shared" si="47"/>
        <v>PH.IC.CP.450107.01</v>
      </c>
      <c r="Q599" s="38" t="str">
        <f t="shared" si="48"/>
        <v>CL.IC.CP.450107.01</v>
      </c>
      <c r="AD599" s="2" t="s">
        <v>1201</v>
      </c>
      <c r="AE599">
        <v>1200</v>
      </c>
    </row>
    <row r="600" spans="1:31" ht="15">
      <c r="A600" t="s">
        <v>1198</v>
      </c>
      <c r="C600" s="31" t="s">
        <v>920</v>
      </c>
      <c r="E600" s="31" t="s">
        <v>5637</v>
      </c>
      <c r="F600" s="2" t="s">
        <v>1183</v>
      </c>
      <c r="G600" s="2" t="s">
        <v>13305</v>
      </c>
      <c r="H600" s="36" t="s">
        <v>11638</v>
      </c>
      <c r="J600" s="37" t="str">
        <f t="shared" si="49"/>
        <v>IC.CP.450108</v>
      </c>
      <c r="K600" s="36" t="s">
        <v>5637</v>
      </c>
      <c r="L600" t="str">
        <f t="shared" si="45"/>
        <v>Problem: Potential for Injury Other:</v>
      </c>
      <c r="M600" s="38" t="str">
        <f t="shared" si="46"/>
        <v>PI.IC.CP.450108.01</v>
      </c>
      <c r="N600" s="38"/>
      <c r="O600" s="38" t="str">
        <f t="shared" si="47"/>
        <v>PH.IC.CP.450108.01</v>
      </c>
      <c r="Q600" s="38" t="str">
        <f t="shared" si="48"/>
        <v>CL.IC.CP.450108.01</v>
      </c>
      <c r="AD600" s="2" t="s">
        <v>1201</v>
      </c>
      <c r="AE600">
        <v>1200</v>
      </c>
    </row>
    <row r="601" spans="1:31" ht="15">
      <c r="A601" t="s">
        <v>1198</v>
      </c>
      <c r="C601" s="31" t="s">
        <v>920</v>
      </c>
      <c r="D601" t="s">
        <v>1375</v>
      </c>
      <c r="E601" s="31" t="s">
        <v>971</v>
      </c>
      <c r="F601" s="2" t="s">
        <v>1167</v>
      </c>
      <c r="G601" s="2" t="s">
        <v>1638</v>
      </c>
      <c r="H601" s="36" t="s">
        <v>11848</v>
      </c>
      <c r="J601" s="37" t="str">
        <f t="shared" si="49"/>
        <v>IC.CP.450201</v>
      </c>
      <c r="K601" s="36" t="s">
        <v>5637</v>
      </c>
      <c r="L601" t="str">
        <f t="shared" si="45"/>
        <v>Pt V/S will remain stable</v>
      </c>
      <c r="M601" s="38" t="str">
        <f t="shared" si="46"/>
        <v>PI.IC.CP.450201.01</v>
      </c>
      <c r="N601" s="38"/>
      <c r="O601" s="38" t="str">
        <f t="shared" si="47"/>
        <v>PH.IC.CP.450201.01</v>
      </c>
      <c r="Q601" s="38" t="str">
        <f t="shared" si="48"/>
        <v>CL.IC.CP.450201.01</v>
      </c>
      <c r="AD601" s="2" t="s">
        <v>1201</v>
      </c>
      <c r="AE601">
        <v>1200</v>
      </c>
    </row>
    <row r="602" spans="1:31" ht="15">
      <c r="A602" t="s">
        <v>1198</v>
      </c>
      <c r="C602" s="31" t="s">
        <v>920</v>
      </c>
      <c r="E602" s="31" t="s">
        <v>971</v>
      </c>
      <c r="F602" s="2" t="s">
        <v>1167</v>
      </c>
      <c r="G602" s="2" t="s">
        <v>1436</v>
      </c>
      <c r="H602" s="36" t="s">
        <v>12030</v>
      </c>
      <c r="J602" s="37" t="str">
        <f t="shared" si="49"/>
        <v>IC.CP.450202</v>
      </c>
      <c r="K602" s="36" t="s">
        <v>5637</v>
      </c>
      <c r="L602" t="str">
        <f t="shared" si="45"/>
        <v>Pt will not have any adverse reactions to medications</v>
      </c>
      <c r="M602" s="38" t="str">
        <f t="shared" si="46"/>
        <v>PI.IC.CP.450202.01</v>
      </c>
      <c r="N602" s="38"/>
      <c r="O602" s="38" t="str">
        <f t="shared" si="47"/>
        <v>PH.IC.CP.450202.01</v>
      </c>
      <c r="Q602" s="38" t="str">
        <f t="shared" si="48"/>
        <v>CL.IC.CP.450202.01</v>
      </c>
      <c r="AD602" s="2" t="s">
        <v>1201</v>
      </c>
      <c r="AE602">
        <v>1200</v>
      </c>
    </row>
    <row r="603" spans="1:31" ht="15">
      <c r="A603" t="s">
        <v>1198</v>
      </c>
      <c r="C603" s="31" t="s">
        <v>920</v>
      </c>
      <c r="E603" s="31" t="s">
        <v>971</v>
      </c>
      <c r="F603" s="2" t="s">
        <v>1167</v>
      </c>
      <c r="G603" s="2" t="s">
        <v>1437</v>
      </c>
      <c r="H603" s="36" t="s">
        <v>12032</v>
      </c>
      <c r="J603" s="37" t="str">
        <f t="shared" si="49"/>
        <v>IC.CP.450203</v>
      </c>
      <c r="K603" s="36" t="s">
        <v>5637</v>
      </c>
      <c r="L603" t="str">
        <f t="shared" si="45"/>
        <v>Pt will remain free from injury</v>
      </c>
      <c r="M603" s="38" t="str">
        <f t="shared" si="46"/>
        <v>PI.IC.CP.450203.01</v>
      </c>
      <c r="N603" s="38"/>
      <c r="O603" s="38" t="str">
        <f t="shared" si="47"/>
        <v>PH.IC.CP.450203.01</v>
      </c>
      <c r="Q603" s="38" t="str">
        <f t="shared" si="48"/>
        <v>CL.IC.CP.450203.01</v>
      </c>
      <c r="AD603" s="2" t="s">
        <v>1201</v>
      </c>
      <c r="AE603">
        <v>1200</v>
      </c>
    </row>
    <row r="604" spans="1:31" ht="15">
      <c r="A604" t="s">
        <v>1198</v>
      </c>
      <c r="C604" s="31" t="s">
        <v>920</v>
      </c>
      <c r="E604" s="31" t="s">
        <v>971</v>
      </c>
      <c r="F604" s="2" t="s">
        <v>1167</v>
      </c>
      <c r="G604" s="2" t="s">
        <v>13306</v>
      </c>
      <c r="H604" s="36" t="s">
        <v>12028</v>
      </c>
      <c r="J604" s="37" t="str">
        <f t="shared" si="49"/>
        <v>IC.CP.450204</v>
      </c>
      <c r="K604" s="36" t="s">
        <v>5637</v>
      </c>
      <c r="L604" t="str">
        <f t="shared" si="45"/>
        <v>Outcome: Potential for Injury Other:</v>
      </c>
      <c r="M604" s="38" t="str">
        <f t="shared" si="46"/>
        <v>PI.IC.CP.450204.01</v>
      </c>
      <c r="N604" s="38"/>
      <c r="O604" s="38" t="str">
        <f t="shared" si="47"/>
        <v>PH.IC.CP.450204.01</v>
      </c>
      <c r="Q604" s="38" t="str">
        <f t="shared" si="48"/>
        <v>CL.IC.CP.450204.01</v>
      </c>
      <c r="AD604" s="2" t="s">
        <v>1201</v>
      </c>
      <c r="AE604">
        <v>1200</v>
      </c>
    </row>
    <row r="605" spans="1:31" ht="15">
      <c r="A605" t="s">
        <v>1198</v>
      </c>
      <c r="B605" t="s">
        <v>922</v>
      </c>
      <c r="C605" s="31" t="s">
        <v>923</v>
      </c>
      <c r="D605" t="s">
        <v>1184</v>
      </c>
      <c r="E605" s="31" t="s">
        <v>5637</v>
      </c>
      <c r="F605" s="2" t="s">
        <v>924</v>
      </c>
      <c r="G605" s="2" t="s">
        <v>1438</v>
      </c>
      <c r="H605" s="36" t="s">
        <v>11848</v>
      </c>
      <c r="J605" s="37" t="str">
        <f t="shared" si="49"/>
        <v>IC.CP.460101</v>
      </c>
      <c r="K605" s="36" t="s">
        <v>5637</v>
      </c>
      <c r="L605" t="str">
        <f t="shared" si="45"/>
        <v>Acknowledge feelings</v>
      </c>
      <c r="M605" s="38" t="str">
        <f t="shared" si="46"/>
        <v>PI.IC.CP.460101.01</v>
      </c>
      <c r="N605" s="38"/>
      <c r="O605" s="38" t="str">
        <f t="shared" si="47"/>
        <v>PH.IC.CP.460101.01</v>
      </c>
      <c r="Q605" s="38" t="str">
        <f t="shared" si="48"/>
        <v>CL.IC.CP.460101.01</v>
      </c>
      <c r="AD605" s="2" t="s">
        <v>1201</v>
      </c>
      <c r="AE605">
        <v>1200</v>
      </c>
    </row>
    <row r="606" spans="1:31" ht="15">
      <c r="A606" t="s">
        <v>1198</v>
      </c>
      <c r="C606" s="31" t="s">
        <v>923</v>
      </c>
      <c r="E606" s="31" t="s">
        <v>5637</v>
      </c>
      <c r="F606" s="2" t="s">
        <v>924</v>
      </c>
      <c r="G606" s="2" t="s">
        <v>1439</v>
      </c>
      <c r="H606" s="36" t="s">
        <v>12030</v>
      </c>
      <c r="J606" s="37" t="str">
        <f t="shared" si="49"/>
        <v>IC.CP.460102</v>
      </c>
      <c r="K606" s="36" t="s">
        <v>5637</v>
      </c>
      <c r="L606" t="str">
        <f t="shared" si="45"/>
        <v>Assess for history of violence</v>
      </c>
      <c r="M606" s="38" t="str">
        <f t="shared" si="46"/>
        <v>PI.IC.CP.460102.01</v>
      </c>
      <c r="N606" s="38"/>
      <c r="O606" s="38" t="str">
        <f t="shared" si="47"/>
        <v>PH.IC.CP.460102.01</v>
      </c>
      <c r="Q606" s="38" t="str">
        <f t="shared" si="48"/>
        <v>CL.IC.CP.460102.01</v>
      </c>
      <c r="AD606" s="2" t="s">
        <v>1201</v>
      </c>
      <c r="AE606">
        <v>1200</v>
      </c>
    </row>
    <row r="607" spans="1:31" ht="15">
      <c r="A607" t="s">
        <v>1198</v>
      </c>
      <c r="C607" s="31" t="s">
        <v>923</v>
      </c>
      <c r="E607" s="31" t="s">
        <v>5637</v>
      </c>
      <c r="F607" s="2" t="s">
        <v>924</v>
      </c>
      <c r="G607" s="2" t="s">
        <v>1440</v>
      </c>
      <c r="H607" s="36" t="s">
        <v>12032</v>
      </c>
      <c r="J607" s="37" t="str">
        <f t="shared" si="49"/>
        <v>IC.CP.460103</v>
      </c>
      <c r="K607" s="36" t="s">
        <v>5637</v>
      </c>
      <c r="L607" t="str">
        <f t="shared" si="45"/>
        <v>Assess potential for violence</v>
      </c>
      <c r="M607" s="38" t="str">
        <f t="shared" si="46"/>
        <v>PI.IC.CP.460103.01</v>
      </c>
      <c r="N607" s="38"/>
      <c r="O607" s="38" t="str">
        <f t="shared" si="47"/>
        <v>PH.IC.CP.460103.01</v>
      </c>
      <c r="Q607" s="38" t="str">
        <f t="shared" si="48"/>
        <v>CL.IC.CP.460103.01</v>
      </c>
      <c r="AD607" s="2" t="s">
        <v>1201</v>
      </c>
      <c r="AE607">
        <v>1200</v>
      </c>
    </row>
    <row r="608" spans="1:31" ht="15">
      <c r="A608" t="s">
        <v>1198</v>
      </c>
      <c r="C608" s="31" t="s">
        <v>923</v>
      </c>
      <c r="E608" s="31" t="s">
        <v>5637</v>
      </c>
      <c r="F608" s="2" t="s">
        <v>924</v>
      </c>
      <c r="G608" s="2" t="s">
        <v>1441</v>
      </c>
      <c r="H608" s="36" t="s">
        <v>12028</v>
      </c>
      <c r="J608" s="37" t="str">
        <f t="shared" si="49"/>
        <v>IC.CP.460104</v>
      </c>
      <c r="K608" s="36" t="s">
        <v>5637</v>
      </c>
      <c r="L608" t="str">
        <f t="shared" si="45"/>
        <v>Decrease noise level</v>
      </c>
      <c r="M608" s="38" t="str">
        <f t="shared" si="46"/>
        <v>PI.IC.CP.460104.01</v>
      </c>
      <c r="N608" s="38"/>
      <c r="O608" s="38" t="str">
        <f t="shared" si="47"/>
        <v>PH.IC.CP.460104.01</v>
      </c>
      <c r="Q608" s="38" t="str">
        <f t="shared" si="48"/>
        <v>CL.IC.CP.460104.01</v>
      </c>
      <c r="AD608" s="2" t="s">
        <v>1201</v>
      </c>
      <c r="AE608">
        <v>1200</v>
      </c>
    </row>
    <row r="609" spans="1:31" ht="15">
      <c r="A609" t="s">
        <v>1198</v>
      </c>
      <c r="C609" s="31" t="s">
        <v>923</v>
      </c>
      <c r="E609" s="31" t="s">
        <v>5637</v>
      </c>
      <c r="F609" s="2" t="s">
        <v>924</v>
      </c>
      <c r="G609" s="2" t="s">
        <v>1442</v>
      </c>
      <c r="H609" s="36" t="s">
        <v>12210</v>
      </c>
      <c r="J609" s="37" t="str">
        <f t="shared" si="49"/>
        <v>IC.CP.460105</v>
      </c>
      <c r="K609" s="36" t="s">
        <v>5637</v>
      </c>
      <c r="L609" t="str">
        <f t="shared" si="45"/>
        <v>Maintain Pt's personal space</v>
      </c>
      <c r="M609" s="38" t="str">
        <f t="shared" si="46"/>
        <v>PI.IC.CP.460105.01</v>
      </c>
      <c r="N609" s="38"/>
      <c r="O609" s="38" t="str">
        <f t="shared" si="47"/>
        <v>PH.IC.CP.460105.01</v>
      </c>
      <c r="Q609" s="38" t="str">
        <f t="shared" si="48"/>
        <v>CL.IC.CP.460105.01</v>
      </c>
      <c r="AD609" s="2" t="s">
        <v>1201</v>
      </c>
      <c r="AE609">
        <v>1200</v>
      </c>
    </row>
    <row r="610" spans="1:31" ht="15">
      <c r="A610" t="s">
        <v>1198</v>
      </c>
      <c r="C610" s="31" t="s">
        <v>923</v>
      </c>
      <c r="E610" s="31" t="s">
        <v>5637</v>
      </c>
      <c r="F610" s="2" t="s">
        <v>924</v>
      </c>
      <c r="G610" s="2" t="s">
        <v>1443</v>
      </c>
      <c r="H610" s="36" t="s">
        <v>12212</v>
      </c>
      <c r="J610" s="37" t="str">
        <f t="shared" si="49"/>
        <v>IC.CP.460106</v>
      </c>
      <c r="K610" s="36" t="s">
        <v>5637</v>
      </c>
      <c r="L610" t="str">
        <f t="shared" si="45"/>
        <v>Restraints as per protocol</v>
      </c>
      <c r="M610" s="38" t="str">
        <f t="shared" si="46"/>
        <v>PI.IC.CP.460106.01</v>
      </c>
      <c r="N610" s="38"/>
      <c r="O610" s="38" t="str">
        <f t="shared" si="47"/>
        <v>PH.IC.CP.460106.01</v>
      </c>
      <c r="Q610" s="38" t="str">
        <f t="shared" si="48"/>
        <v>CL.IC.CP.460106.01</v>
      </c>
      <c r="AD610" s="2" t="s">
        <v>1201</v>
      </c>
      <c r="AE610">
        <v>1200</v>
      </c>
    </row>
    <row r="611" spans="1:31" ht="15">
      <c r="A611" t="s">
        <v>1198</v>
      </c>
      <c r="C611" s="31" t="s">
        <v>923</v>
      </c>
      <c r="E611" s="31" t="s">
        <v>5637</v>
      </c>
      <c r="F611" s="2" t="s">
        <v>924</v>
      </c>
      <c r="G611" s="2" t="s">
        <v>925</v>
      </c>
      <c r="H611" s="36" t="s">
        <v>12225</v>
      </c>
      <c r="J611" s="37" t="str">
        <f t="shared" si="49"/>
        <v>IC.CP.460107</v>
      </c>
      <c r="K611" s="36" t="s">
        <v>5637</v>
      </c>
      <c r="L611" t="str">
        <f t="shared" si="45"/>
        <v>Problem: Potential for Violence to Self and Others Other:</v>
      </c>
      <c r="M611" s="38" t="str">
        <f t="shared" si="46"/>
        <v>PI.IC.CP.460107.01</v>
      </c>
      <c r="N611" s="38"/>
      <c r="O611" s="38" t="str">
        <f t="shared" si="47"/>
        <v>PH.IC.CP.460107.01</v>
      </c>
      <c r="Q611" s="38" t="str">
        <f t="shared" si="48"/>
        <v>CL.IC.CP.460107.01</v>
      </c>
      <c r="AD611" s="2" t="s">
        <v>1201</v>
      </c>
      <c r="AE611">
        <v>1200</v>
      </c>
    </row>
    <row r="612" spans="1:31" ht="15">
      <c r="A612" t="s">
        <v>1198</v>
      </c>
      <c r="C612" s="31" t="s">
        <v>923</v>
      </c>
      <c r="D612" t="s">
        <v>1156</v>
      </c>
      <c r="E612" s="31" t="s">
        <v>971</v>
      </c>
      <c r="F612" s="2" t="s">
        <v>926</v>
      </c>
      <c r="G612" s="2" t="s">
        <v>1444</v>
      </c>
      <c r="H612" s="36" t="s">
        <v>11848</v>
      </c>
      <c r="J612" s="37" t="str">
        <f t="shared" si="49"/>
        <v>IC.CP.460201</v>
      </c>
      <c r="K612" s="36" t="s">
        <v>5637</v>
      </c>
      <c r="L612" t="str">
        <f t="shared" si="45"/>
        <v>No harm to self or others</v>
      </c>
      <c r="M612" s="38" t="str">
        <f t="shared" si="46"/>
        <v>PI.IC.CP.460201.01</v>
      </c>
      <c r="N612" s="38"/>
      <c r="O612" s="38" t="str">
        <f t="shared" si="47"/>
        <v>PH.IC.CP.460201.01</v>
      </c>
      <c r="Q612" s="38" t="str">
        <f t="shared" si="48"/>
        <v>CL.IC.CP.460201.01</v>
      </c>
      <c r="AD612" s="2" t="s">
        <v>1201</v>
      </c>
      <c r="AE612">
        <v>1200</v>
      </c>
    </row>
    <row r="613" spans="1:31" ht="15">
      <c r="A613" t="s">
        <v>1198</v>
      </c>
      <c r="C613" s="31" t="s">
        <v>923</v>
      </c>
      <c r="E613" s="31" t="s">
        <v>971</v>
      </c>
      <c r="F613" s="2" t="s">
        <v>926</v>
      </c>
      <c r="G613" s="2" t="s">
        <v>1359</v>
      </c>
      <c r="H613" s="36" t="s">
        <v>12030</v>
      </c>
      <c r="J613" s="37" t="str">
        <f t="shared" si="49"/>
        <v>IC.CP.460202</v>
      </c>
      <c r="K613" s="36" t="s">
        <v>5637</v>
      </c>
      <c r="L613" t="str">
        <f t="shared" si="45"/>
        <v>Pt behavior under control</v>
      </c>
      <c r="M613" s="38" t="str">
        <f t="shared" si="46"/>
        <v>PI.IC.CP.460202.01</v>
      </c>
      <c r="N613" s="38"/>
      <c r="O613" s="38" t="str">
        <f t="shared" si="47"/>
        <v>PH.IC.CP.460202.01</v>
      </c>
      <c r="Q613" s="38" t="str">
        <f t="shared" si="48"/>
        <v>CL.IC.CP.460202.01</v>
      </c>
      <c r="AD613" s="2" t="s">
        <v>1201</v>
      </c>
      <c r="AE613">
        <v>1200</v>
      </c>
    </row>
    <row r="614" spans="1:31" ht="15">
      <c r="A614" t="s">
        <v>1198</v>
      </c>
      <c r="C614" s="31" t="s">
        <v>923</v>
      </c>
      <c r="E614" s="31" t="s">
        <v>971</v>
      </c>
      <c r="F614" s="2" t="s">
        <v>926</v>
      </c>
      <c r="G614" s="2" t="s">
        <v>1059</v>
      </c>
      <c r="H614" s="36" t="s">
        <v>12032</v>
      </c>
      <c r="J614" s="37" t="str">
        <f t="shared" si="49"/>
        <v>IC.CP.460203</v>
      </c>
      <c r="K614" s="36" t="s">
        <v>5637</v>
      </c>
      <c r="L614" t="str">
        <f t="shared" si="45"/>
        <v>Outcome: Potential for Violence to Self and Others Other:</v>
      </c>
      <c r="M614" s="38" t="str">
        <f t="shared" si="46"/>
        <v>PI.IC.CP.460203.01</v>
      </c>
      <c r="N614" s="38"/>
      <c r="O614" s="38" t="str">
        <f t="shared" si="47"/>
        <v>PH.IC.CP.460203.01</v>
      </c>
      <c r="Q614" s="38" t="str">
        <f t="shared" si="48"/>
        <v>CL.IC.CP.460203.01</v>
      </c>
      <c r="AD614" s="2" t="s">
        <v>1201</v>
      </c>
      <c r="AE614">
        <v>1200</v>
      </c>
    </row>
    <row r="615" spans="1:31" ht="15">
      <c r="A615" t="s">
        <v>1198</v>
      </c>
      <c r="B615" t="s">
        <v>1060</v>
      </c>
      <c r="C615" s="31" t="s">
        <v>1061</v>
      </c>
      <c r="D615" t="s">
        <v>1185</v>
      </c>
      <c r="E615" s="31" t="s">
        <v>5637</v>
      </c>
      <c r="F615" s="2" t="s">
        <v>1185</v>
      </c>
      <c r="G615" s="2" t="s">
        <v>1473</v>
      </c>
      <c r="H615" s="36" t="s">
        <v>11848</v>
      </c>
      <c r="J615" s="37" t="str">
        <f t="shared" si="49"/>
        <v>IC.CP.470101</v>
      </c>
      <c r="K615" s="36" t="s">
        <v>5637</v>
      </c>
      <c r="L615" t="str">
        <f t="shared" si="45"/>
        <v>Assess for pain</v>
      </c>
      <c r="M615" s="38" t="str">
        <f t="shared" si="46"/>
        <v>PI.IC.CP.470101.01</v>
      </c>
      <c r="N615" s="38"/>
      <c r="O615" s="38" t="str">
        <f t="shared" si="47"/>
        <v>PH.IC.CP.470101.01</v>
      </c>
      <c r="Q615" s="38" t="str">
        <f t="shared" si="48"/>
        <v>CL.IC.CP.470101.01</v>
      </c>
      <c r="AD615" s="2" t="s">
        <v>1201</v>
      </c>
      <c r="AE615">
        <v>1200</v>
      </c>
    </row>
    <row r="616" spans="1:31" ht="15">
      <c r="A616" t="s">
        <v>1198</v>
      </c>
      <c r="C616" s="31" t="s">
        <v>1061</v>
      </c>
      <c r="E616" s="31" t="s">
        <v>5637</v>
      </c>
      <c r="F616" s="2" t="s">
        <v>1185</v>
      </c>
      <c r="G616" s="2" t="s">
        <v>1691</v>
      </c>
      <c r="H616" s="36" t="s">
        <v>12030</v>
      </c>
      <c r="J616" s="37" t="str">
        <f t="shared" si="49"/>
        <v>IC.CP.470102</v>
      </c>
      <c r="K616" s="36" t="s">
        <v>5637</v>
      </c>
      <c r="L616" t="str">
        <f t="shared" si="45"/>
        <v>Provide emotional support</v>
      </c>
      <c r="M616" s="38" t="str">
        <f t="shared" si="46"/>
        <v>PI.IC.CP.470102.01</v>
      </c>
      <c r="N616" s="38"/>
      <c r="O616" s="38" t="str">
        <f t="shared" si="47"/>
        <v>PH.IC.CP.470102.01</v>
      </c>
      <c r="Q616" s="38" t="str">
        <f t="shared" si="48"/>
        <v>CL.IC.CP.470102.01</v>
      </c>
      <c r="AD616" s="2" t="s">
        <v>1201</v>
      </c>
      <c r="AE616">
        <v>1200</v>
      </c>
    </row>
    <row r="617" spans="1:31" ht="15">
      <c r="A617" t="s">
        <v>1198</v>
      </c>
      <c r="C617" s="31" t="s">
        <v>1061</v>
      </c>
      <c r="E617" s="31" t="s">
        <v>5637</v>
      </c>
      <c r="F617" s="2" t="s">
        <v>1185</v>
      </c>
      <c r="G617" s="2" t="s">
        <v>1360</v>
      </c>
      <c r="H617" s="36" t="s">
        <v>12032</v>
      </c>
      <c r="J617" s="37" t="str">
        <f t="shared" si="49"/>
        <v>IC.CP.470103</v>
      </c>
      <c r="K617" s="36" t="s">
        <v>5637</v>
      </c>
      <c r="L617" t="str">
        <f t="shared" si="45"/>
        <v>Teach s/s of complications</v>
      </c>
      <c r="M617" s="38" t="str">
        <f t="shared" si="46"/>
        <v>PI.IC.CP.470103.01</v>
      </c>
      <c r="N617" s="38"/>
      <c r="O617" s="38" t="str">
        <f t="shared" si="47"/>
        <v>PH.IC.CP.470103.01</v>
      </c>
      <c r="Q617" s="38" t="str">
        <f t="shared" si="48"/>
        <v>CL.IC.CP.470103.01</v>
      </c>
      <c r="AD617" s="2" t="s">
        <v>1201</v>
      </c>
      <c r="AE617">
        <v>1200</v>
      </c>
    </row>
    <row r="618" spans="1:31" ht="15">
      <c r="A618" t="s">
        <v>1198</v>
      </c>
      <c r="C618" s="31" t="s">
        <v>1061</v>
      </c>
      <c r="E618" s="31" t="s">
        <v>5637</v>
      </c>
      <c r="F618" s="2" t="s">
        <v>1185</v>
      </c>
      <c r="G618" s="2" t="s">
        <v>13290</v>
      </c>
      <c r="H618" s="36" t="s">
        <v>12028</v>
      </c>
      <c r="J618" s="37" t="str">
        <f t="shared" si="49"/>
        <v>IC.CP.470104</v>
      </c>
      <c r="K618" s="36" t="s">
        <v>5637</v>
      </c>
      <c r="L618" t="str">
        <f t="shared" si="45"/>
        <v>Problem: Pregnancy Related Complications Other:</v>
      </c>
      <c r="M618" s="38" t="str">
        <f t="shared" si="46"/>
        <v>PI.IC.CP.470104.01</v>
      </c>
      <c r="N618" s="38"/>
      <c r="O618" s="38" t="str">
        <f t="shared" si="47"/>
        <v>PH.IC.CP.470104.01</v>
      </c>
      <c r="Q618" s="38" t="str">
        <f t="shared" si="48"/>
        <v>CL.IC.CP.470104.01</v>
      </c>
      <c r="AD618" s="2" t="s">
        <v>1201</v>
      </c>
      <c r="AE618">
        <v>1200</v>
      </c>
    </row>
    <row r="619" spans="1:31" ht="15">
      <c r="A619" t="s">
        <v>1198</v>
      </c>
      <c r="C619" s="31" t="s">
        <v>1061</v>
      </c>
      <c r="D619" t="s">
        <v>1157</v>
      </c>
      <c r="E619" s="31" t="s">
        <v>971</v>
      </c>
      <c r="F619" s="2" t="s">
        <v>1157</v>
      </c>
      <c r="G619" s="2" t="s">
        <v>1465</v>
      </c>
      <c r="H619" s="36" t="s">
        <v>11848</v>
      </c>
      <c r="J619" s="37" t="str">
        <f t="shared" si="49"/>
        <v>IC.CP.470201</v>
      </c>
      <c r="K619" s="36" t="s">
        <v>5637</v>
      </c>
      <c r="L619" t="str">
        <f t="shared" si="45"/>
        <v>Able to identify complications</v>
      </c>
      <c r="M619" s="38" t="str">
        <f t="shared" si="46"/>
        <v>PI.IC.CP.470201.01</v>
      </c>
      <c r="N619" s="38"/>
      <c r="O619" s="38" t="str">
        <f t="shared" si="47"/>
        <v>PH.IC.CP.470201.01</v>
      </c>
      <c r="Q619" s="38" t="str">
        <f t="shared" si="48"/>
        <v>CL.IC.CP.470201.01</v>
      </c>
      <c r="AD619" s="2" t="s">
        <v>1201</v>
      </c>
      <c r="AE619">
        <v>1200</v>
      </c>
    </row>
    <row r="620" spans="1:31" ht="15">
      <c r="A620" t="s">
        <v>1198</v>
      </c>
      <c r="C620" s="31" t="s">
        <v>1061</v>
      </c>
      <c r="E620" s="31" t="s">
        <v>971</v>
      </c>
      <c r="F620" s="2" t="s">
        <v>1157</v>
      </c>
      <c r="G620" s="2" t="s">
        <v>1466</v>
      </c>
      <c r="H620" s="36" t="s">
        <v>12030</v>
      </c>
      <c r="J620" s="37" t="str">
        <f t="shared" si="49"/>
        <v>IC.CP.470202</v>
      </c>
      <c r="K620" s="36" t="s">
        <v>5637</v>
      </c>
      <c r="L620" t="str">
        <f t="shared" si="45"/>
        <v>Pain relieved/managed</v>
      </c>
      <c r="M620" s="38" t="str">
        <f t="shared" si="46"/>
        <v>PI.IC.CP.470202.01</v>
      </c>
      <c r="N620" s="38"/>
      <c r="O620" s="38" t="str">
        <f t="shared" si="47"/>
        <v>PH.IC.CP.470202.01</v>
      </c>
      <c r="Q620" s="38" t="str">
        <f t="shared" si="48"/>
        <v>CL.IC.CP.470202.01</v>
      </c>
      <c r="AD620" s="2" t="s">
        <v>1201</v>
      </c>
      <c r="AE620">
        <v>1200</v>
      </c>
    </row>
    <row r="621" spans="1:31" ht="15">
      <c r="A621" t="s">
        <v>1198</v>
      </c>
      <c r="C621" s="31" t="s">
        <v>1061</v>
      </c>
      <c r="E621" s="31" t="s">
        <v>971</v>
      </c>
      <c r="F621" s="2" t="s">
        <v>1157</v>
      </c>
      <c r="G621" s="2" t="s">
        <v>1467</v>
      </c>
      <c r="H621" s="36" t="s">
        <v>12032</v>
      </c>
      <c r="J621" s="37" t="str">
        <f t="shared" si="49"/>
        <v>IC.CP.470203</v>
      </c>
      <c r="K621" s="36" t="s">
        <v>5637</v>
      </c>
      <c r="L621" t="str">
        <f t="shared" si="45"/>
        <v>Understanding disease process</v>
      </c>
      <c r="M621" s="38" t="str">
        <f t="shared" si="46"/>
        <v>PI.IC.CP.470203.01</v>
      </c>
      <c r="N621" s="38"/>
      <c r="O621" s="38" t="str">
        <f t="shared" si="47"/>
        <v>PH.IC.CP.470203.01</v>
      </c>
      <c r="Q621" s="38" t="str">
        <f t="shared" si="48"/>
        <v>CL.IC.CP.470203.01</v>
      </c>
      <c r="AD621" s="2" t="s">
        <v>1201</v>
      </c>
      <c r="AE621">
        <v>1200</v>
      </c>
    </row>
    <row r="622" spans="1:31" ht="15">
      <c r="A622" t="s">
        <v>1198</v>
      </c>
      <c r="C622" s="31" t="s">
        <v>1061</v>
      </c>
      <c r="E622" s="31" t="s">
        <v>971</v>
      </c>
      <c r="F622" s="2" t="s">
        <v>1157</v>
      </c>
      <c r="G622" s="2" t="s">
        <v>13291</v>
      </c>
      <c r="H622" s="36" t="s">
        <v>12028</v>
      </c>
      <c r="J622" s="37" t="str">
        <f t="shared" si="49"/>
        <v>IC.CP.470204</v>
      </c>
      <c r="K622" s="36" t="s">
        <v>5637</v>
      </c>
      <c r="L622" t="str">
        <f t="shared" si="45"/>
        <v>Outcome: Pregnancy Related Complications Other:</v>
      </c>
      <c r="M622" s="38" t="str">
        <f t="shared" si="46"/>
        <v>PI.IC.CP.470204.01</v>
      </c>
      <c r="N622" s="38"/>
      <c r="O622" s="38" t="str">
        <f t="shared" si="47"/>
        <v>PH.IC.CP.470204.01</v>
      </c>
      <c r="Q622" s="38" t="str">
        <f t="shared" si="48"/>
        <v>CL.IC.CP.470204.01</v>
      </c>
      <c r="AD622" s="2" t="s">
        <v>1201</v>
      </c>
      <c r="AE622">
        <v>1200</v>
      </c>
    </row>
    <row r="623" spans="1:31" ht="15">
      <c r="A623" t="s">
        <v>1198</v>
      </c>
      <c r="B623" t="s">
        <v>1062</v>
      </c>
      <c r="C623" s="31" t="s">
        <v>929</v>
      </c>
      <c r="D623" t="s">
        <v>1186</v>
      </c>
      <c r="E623" s="31" t="s">
        <v>5637</v>
      </c>
      <c r="F623" s="2" t="s">
        <v>1186</v>
      </c>
      <c r="G623" s="2" t="s">
        <v>1283</v>
      </c>
      <c r="H623" s="36" t="s">
        <v>11848</v>
      </c>
      <c r="J623" s="37" t="str">
        <f t="shared" si="49"/>
        <v>IC.CP.480101</v>
      </c>
      <c r="K623" s="36" t="s">
        <v>5637</v>
      </c>
      <c r="L623" t="str">
        <f t="shared" si="45"/>
        <v>Administer IV therapy/blood products as indicated</v>
      </c>
      <c r="M623" s="38" t="str">
        <f t="shared" si="46"/>
        <v>PI.IC.CP.480101.01</v>
      </c>
      <c r="N623" s="38"/>
      <c r="O623" s="38" t="str">
        <f t="shared" si="47"/>
        <v>PH.IC.CP.480101.01</v>
      </c>
      <c r="Q623" s="38" t="str">
        <f t="shared" si="48"/>
        <v>CL.IC.CP.480101.01</v>
      </c>
      <c r="AD623" s="2" t="s">
        <v>1201</v>
      </c>
      <c r="AE623">
        <v>1200</v>
      </c>
    </row>
    <row r="624" spans="1:31" ht="15">
      <c r="A624" t="s">
        <v>1198</v>
      </c>
      <c r="C624" s="31" t="s">
        <v>929</v>
      </c>
      <c r="E624" s="31" t="s">
        <v>5637</v>
      </c>
      <c r="F624" s="2" t="s">
        <v>1186</v>
      </c>
      <c r="G624" s="2" t="s">
        <v>1284</v>
      </c>
      <c r="H624" s="36" t="s">
        <v>12030</v>
      </c>
      <c r="J624" s="37" t="str">
        <f t="shared" si="49"/>
        <v>IC.CP.480102</v>
      </c>
      <c r="K624" s="36" t="s">
        <v>5637</v>
      </c>
      <c r="L624" t="str">
        <f t="shared" si="45"/>
        <v>Administer stool softeners, laxatives per order</v>
      </c>
      <c r="M624" s="38" t="str">
        <f t="shared" si="46"/>
        <v>PI.IC.CP.480102.01</v>
      </c>
      <c r="N624" s="38"/>
      <c r="O624" s="38" t="str">
        <f t="shared" si="47"/>
        <v>PH.IC.CP.480102.01</v>
      </c>
      <c r="Q624" s="38" t="str">
        <f t="shared" si="48"/>
        <v>CL.IC.CP.480102.01</v>
      </c>
      <c r="AD624" s="2" t="s">
        <v>1201</v>
      </c>
      <c r="AE624">
        <v>1200</v>
      </c>
    </row>
    <row r="625" spans="1:31" ht="15">
      <c r="A625" t="s">
        <v>1198</v>
      </c>
      <c r="C625" s="31" t="s">
        <v>929</v>
      </c>
      <c r="E625" s="31" t="s">
        <v>5637</v>
      </c>
      <c r="F625" s="2" t="s">
        <v>1186</v>
      </c>
      <c r="G625" s="2" t="s">
        <v>1285</v>
      </c>
      <c r="H625" s="36" t="s">
        <v>12032</v>
      </c>
      <c r="J625" s="37" t="str">
        <f t="shared" si="49"/>
        <v>IC.CP.480103</v>
      </c>
      <c r="K625" s="36" t="s">
        <v>5637</v>
      </c>
      <c r="L625" t="str">
        <f t="shared" si="45"/>
        <v>Educate pt on post-op expectations</v>
      </c>
      <c r="M625" s="38" t="str">
        <f t="shared" si="46"/>
        <v>PI.IC.CP.480103.01</v>
      </c>
      <c r="N625" s="38"/>
      <c r="O625" s="38" t="str">
        <f t="shared" si="47"/>
        <v>PH.IC.CP.480103.01</v>
      </c>
      <c r="Q625" s="38" t="str">
        <f t="shared" si="48"/>
        <v>CL.IC.CP.480103.01</v>
      </c>
      <c r="AD625" s="2" t="s">
        <v>1201</v>
      </c>
      <c r="AE625">
        <v>1200</v>
      </c>
    </row>
    <row r="626" spans="1:31" ht="15">
      <c r="A626" t="s">
        <v>1198</v>
      </c>
      <c r="C626" s="31" t="s">
        <v>929</v>
      </c>
      <c r="E626" s="31" t="s">
        <v>5637</v>
      </c>
      <c r="F626" s="2" t="s">
        <v>1186</v>
      </c>
      <c r="G626" s="2" t="s">
        <v>1286</v>
      </c>
      <c r="H626" s="36" t="s">
        <v>12028</v>
      </c>
      <c r="J626" s="37" t="str">
        <f t="shared" si="49"/>
        <v>IC.CP.480104</v>
      </c>
      <c r="K626" s="36" t="s">
        <v>5637</v>
      </c>
      <c r="L626" t="str">
        <f t="shared" si="45"/>
        <v>Monitor urine output, catheter/drainage system</v>
      </c>
      <c r="M626" s="38" t="str">
        <f t="shared" si="46"/>
        <v>PI.IC.CP.480104.01</v>
      </c>
      <c r="N626" s="38"/>
      <c r="O626" s="38" t="str">
        <f t="shared" si="47"/>
        <v>PH.IC.CP.480104.01</v>
      </c>
      <c r="Q626" s="38" t="str">
        <f t="shared" si="48"/>
        <v>CL.IC.CP.480104.01</v>
      </c>
      <c r="AD626" s="2" t="s">
        <v>1201</v>
      </c>
      <c r="AE626">
        <v>1200</v>
      </c>
    </row>
    <row r="627" spans="1:31" ht="15">
      <c r="A627" t="s">
        <v>1198</v>
      </c>
      <c r="C627" s="31" t="s">
        <v>929</v>
      </c>
      <c r="E627" s="31" t="s">
        <v>5637</v>
      </c>
      <c r="F627" s="2" t="s">
        <v>1186</v>
      </c>
      <c r="G627" s="2" t="s">
        <v>1287</v>
      </c>
      <c r="H627" s="36" t="s">
        <v>12210</v>
      </c>
      <c r="J627" s="37" t="str">
        <f t="shared" si="49"/>
        <v>IC.CP.480105</v>
      </c>
      <c r="K627" s="36" t="s">
        <v>5637</v>
      </c>
      <c r="L627" t="str">
        <f t="shared" si="45"/>
        <v>Assist pt with positioning for voiding</v>
      </c>
      <c r="M627" s="38" t="str">
        <f t="shared" si="46"/>
        <v>PI.IC.CP.480105.01</v>
      </c>
      <c r="N627" s="38"/>
      <c r="O627" s="38" t="str">
        <f t="shared" si="47"/>
        <v>PH.IC.CP.480105.01</v>
      </c>
      <c r="Q627" s="38" t="str">
        <f t="shared" si="48"/>
        <v>CL.IC.CP.480105.01</v>
      </c>
      <c r="AD627" s="2" t="s">
        <v>1201</v>
      </c>
      <c r="AE627">
        <v>1200</v>
      </c>
    </row>
    <row r="628" spans="1:31" ht="15">
      <c r="A628" t="s">
        <v>1198</v>
      </c>
      <c r="C628" s="31" t="s">
        <v>929</v>
      </c>
      <c r="E628" s="31" t="s">
        <v>5637</v>
      </c>
      <c r="F628" s="2" t="s">
        <v>1186</v>
      </c>
      <c r="G628" s="2" t="s">
        <v>1288</v>
      </c>
      <c r="H628" s="36" t="s">
        <v>12212</v>
      </c>
      <c r="J628" s="37" t="str">
        <f t="shared" si="49"/>
        <v>IC.CP.480106</v>
      </c>
      <c r="K628" s="36" t="s">
        <v>5637</v>
      </c>
      <c r="L628" t="str">
        <f t="shared" si="45"/>
        <v>Maintain clean, dry dressings</v>
      </c>
      <c r="M628" s="38" t="str">
        <f t="shared" si="46"/>
        <v>PI.IC.CP.480106.01</v>
      </c>
      <c r="N628" s="38"/>
      <c r="O628" s="38" t="str">
        <f t="shared" si="47"/>
        <v>PH.IC.CP.480106.01</v>
      </c>
      <c r="Q628" s="38" t="str">
        <f t="shared" si="48"/>
        <v>CL.IC.CP.480106.01</v>
      </c>
      <c r="AD628" s="2" t="s">
        <v>1201</v>
      </c>
      <c r="AE628">
        <v>1200</v>
      </c>
    </row>
    <row r="629" spans="1:31" ht="15">
      <c r="A629" t="s">
        <v>1198</v>
      </c>
      <c r="C629" s="31" t="s">
        <v>929</v>
      </c>
      <c r="E629" s="31" t="s">
        <v>5637</v>
      </c>
      <c r="F629" s="2" t="s">
        <v>1186</v>
      </c>
      <c r="G629" s="2" t="s">
        <v>1289</v>
      </c>
      <c r="H629" s="36" t="s">
        <v>12225</v>
      </c>
      <c r="J629" s="37" t="str">
        <f t="shared" si="49"/>
        <v>IC.CP.480107</v>
      </c>
      <c r="K629" s="36" t="s">
        <v>5637</v>
      </c>
      <c r="L629" t="str">
        <f t="shared" si="45"/>
        <v>Encourage fluid intake</v>
      </c>
      <c r="M629" s="38" t="str">
        <f t="shared" si="46"/>
        <v>PI.IC.CP.480107.01</v>
      </c>
      <c r="N629" s="38"/>
      <c r="O629" s="38" t="str">
        <f t="shared" si="47"/>
        <v>PH.IC.CP.480107.01</v>
      </c>
      <c r="Q629" s="38" t="str">
        <f t="shared" si="48"/>
        <v>CL.IC.CP.480107.01</v>
      </c>
      <c r="AD629" s="2" t="s">
        <v>1201</v>
      </c>
      <c r="AE629">
        <v>1200</v>
      </c>
    </row>
    <row r="630" spans="1:31" ht="15">
      <c r="A630" t="s">
        <v>1198</v>
      </c>
      <c r="C630" s="31" t="s">
        <v>929</v>
      </c>
      <c r="E630" s="31" t="s">
        <v>5637</v>
      </c>
      <c r="F630" s="2" t="s">
        <v>1186</v>
      </c>
      <c r="G630" s="2" t="s">
        <v>1290</v>
      </c>
      <c r="H630" s="36" t="s">
        <v>11638</v>
      </c>
      <c r="J630" s="37" t="str">
        <f t="shared" si="49"/>
        <v>IC.CP.480108</v>
      </c>
      <c r="K630" s="36" t="s">
        <v>5637</v>
      </c>
      <c r="L630" t="str">
        <f t="shared" si="45"/>
        <v>Educate pt on voiding every 2-4 hr per protocol</v>
      </c>
      <c r="M630" s="38" t="str">
        <f t="shared" si="46"/>
        <v>PI.IC.CP.480108.01</v>
      </c>
      <c r="N630" s="38"/>
      <c r="O630" s="38" t="str">
        <f t="shared" si="47"/>
        <v>PH.IC.CP.480108.01</v>
      </c>
      <c r="Q630" s="38" t="str">
        <f t="shared" si="48"/>
        <v>CL.IC.CP.480108.01</v>
      </c>
      <c r="AD630" s="2" t="s">
        <v>1201</v>
      </c>
      <c r="AE630">
        <v>1200</v>
      </c>
    </row>
    <row r="631" spans="1:31" ht="15">
      <c r="A631" t="s">
        <v>1198</v>
      </c>
      <c r="C631" s="31" t="s">
        <v>929</v>
      </c>
      <c r="E631" s="31" t="s">
        <v>5637</v>
      </c>
      <c r="F631" s="2" t="s">
        <v>1186</v>
      </c>
      <c r="G631" s="2" t="s">
        <v>1291</v>
      </c>
      <c r="H631" s="36" t="s">
        <v>11639</v>
      </c>
      <c r="J631" s="37" t="str">
        <f t="shared" si="49"/>
        <v>IC.CP.480109</v>
      </c>
      <c r="K631" s="36" t="s">
        <v>5637</v>
      </c>
      <c r="L631" t="str">
        <f t="shared" si="45"/>
        <v>Evaluate color/consistency of urine</v>
      </c>
      <c r="M631" s="38" t="str">
        <f t="shared" si="46"/>
        <v>PI.IC.CP.480109.01</v>
      </c>
      <c r="N631" s="38"/>
      <c r="O631" s="38" t="str">
        <f t="shared" si="47"/>
        <v>PH.IC.CP.480109.01</v>
      </c>
      <c r="Q631" s="38" t="str">
        <f t="shared" si="48"/>
        <v>CL.IC.CP.480109.01</v>
      </c>
      <c r="AD631" s="2" t="s">
        <v>1201</v>
      </c>
      <c r="AE631">
        <v>1200</v>
      </c>
    </row>
    <row r="632" spans="1:31" ht="15">
      <c r="A632" t="s">
        <v>1198</v>
      </c>
      <c r="C632" s="31" t="s">
        <v>929</v>
      </c>
      <c r="E632" s="31" t="s">
        <v>5637</v>
      </c>
      <c r="F632" s="2" t="s">
        <v>1186</v>
      </c>
      <c r="G632" s="2" t="s">
        <v>1292</v>
      </c>
      <c r="H632" s="36" t="s">
        <v>11829</v>
      </c>
      <c r="J632" s="37" t="str">
        <f t="shared" si="49"/>
        <v>IC.CP.480110</v>
      </c>
      <c r="K632" s="36" t="s">
        <v>5637</v>
      </c>
      <c r="L632" t="str">
        <f t="shared" si="45"/>
        <v>Inspect dressing/wound drains</v>
      </c>
      <c r="M632" s="38" t="str">
        <f t="shared" si="46"/>
        <v>PI.IC.CP.480110.01</v>
      </c>
      <c r="N632" s="38"/>
      <c r="O632" s="38" t="str">
        <f t="shared" si="47"/>
        <v>PH.IC.CP.480110.01</v>
      </c>
      <c r="Q632" s="38" t="str">
        <f t="shared" si="48"/>
        <v>CL.IC.CP.480110.01</v>
      </c>
      <c r="AD632" s="2" t="s">
        <v>1201</v>
      </c>
      <c r="AE632">
        <v>1200</v>
      </c>
    </row>
    <row r="633" spans="1:31" ht="15">
      <c r="A633" t="s">
        <v>1198</v>
      </c>
      <c r="C633" s="31" t="s">
        <v>929</v>
      </c>
      <c r="E633" s="31" t="s">
        <v>5637</v>
      </c>
      <c r="F633" s="2" t="s">
        <v>1186</v>
      </c>
      <c r="G633" s="2" t="s">
        <v>1293</v>
      </c>
      <c r="H633" s="36" t="s">
        <v>12099</v>
      </c>
      <c r="J633" s="37" t="str">
        <f t="shared" si="49"/>
        <v>IC.CP.480111</v>
      </c>
      <c r="K633" s="36" t="s">
        <v>5637</v>
      </c>
      <c r="L633" t="str">
        <f t="shared" si="45"/>
        <v>Maintain patency of catheter/drainage system</v>
      </c>
      <c r="M633" s="38" t="str">
        <f t="shared" si="46"/>
        <v>PI.IC.CP.480111.01</v>
      </c>
      <c r="N633" s="38"/>
      <c r="O633" s="38" t="str">
        <f t="shared" si="47"/>
        <v>PH.IC.CP.480111.01</v>
      </c>
      <c r="Q633" s="38" t="str">
        <f t="shared" si="48"/>
        <v>CL.IC.CP.480111.01</v>
      </c>
      <c r="AD633" s="2" t="s">
        <v>1201</v>
      </c>
      <c r="AE633">
        <v>1200</v>
      </c>
    </row>
    <row r="634" spans="1:31" ht="15">
      <c r="A634" t="s">
        <v>1198</v>
      </c>
      <c r="C634" s="31" t="s">
        <v>929</v>
      </c>
      <c r="E634" s="31" t="s">
        <v>5637</v>
      </c>
      <c r="F634" s="2" t="s">
        <v>1186</v>
      </c>
      <c r="G634" s="2" t="s">
        <v>1294</v>
      </c>
      <c r="H634" s="36" t="s">
        <v>12100</v>
      </c>
      <c r="J634" s="37" t="str">
        <f t="shared" si="49"/>
        <v>IC.CP.480112</v>
      </c>
      <c r="K634" s="36" t="s">
        <v>5637</v>
      </c>
      <c r="L634" t="str">
        <f t="shared" si="45"/>
        <v>Provide regular catheter/meatal care</v>
      </c>
      <c r="M634" s="38" t="str">
        <f t="shared" si="46"/>
        <v>PI.IC.CP.480112.01</v>
      </c>
      <c r="N634" s="38"/>
      <c r="O634" s="38" t="str">
        <f t="shared" si="47"/>
        <v>PH.IC.CP.480112.01</v>
      </c>
      <c r="Q634" s="38" t="str">
        <f t="shared" si="48"/>
        <v>CL.IC.CP.480112.01</v>
      </c>
      <c r="AD634" s="2" t="s">
        <v>1201</v>
      </c>
      <c r="AE634">
        <v>1200</v>
      </c>
    </row>
    <row r="635" spans="1:31" ht="15">
      <c r="A635" t="s">
        <v>1198</v>
      </c>
      <c r="C635" s="31" t="s">
        <v>929</v>
      </c>
      <c r="E635" s="31" t="s">
        <v>5637</v>
      </c>
      <c r="F635" s="2" t="s">
        <v>1186</v>
      </c>
      <c r="G635" s="2" t="s">
        <v>1295</v>
      </c>
      <c r="H635" s="36" t="s">
        <v>12101</v>
      </c>
      <c r="J635" s="37" t="str">
        <f t="shared" si="49"/>
        <v>IC.CP.480113</v>
      </c>
      <c r="K635" s="36" t="s">
        <v>5637</v>
      </c>
      <c r="L635" t="str">
        <f t="shared" si="45"/>
        <v>Measure residual urine volumes as ordered</v>
      </c>
      <c r="M635" s="38" t="str">
        <f t="shared" si="46"/>
        <v>PI.IC.CP.480113.01</v>
      </c>
      <c r="N635" s="38"/>
      <c r="O635" s="38" t="str">
        <f t="shared" si="47"/>
        <v>PH.IC.CP.480113.01</v>
      </c>
      <c r="Q635" s="38" t="str">
        <f t="shared" si="48"/>
        <v>CL.IC.CP.480113.01</v>
      </c>
      <c r="AD635" s="2" t="s">
        <v>1201</v>
      </c>
      <c r="AE635">
        <v>1200</v>
      </c>
    </row>
    <row r="636" spans="1:31" ht="15">
      <c r="A636" t="s">
        <v>1198</v>
      </c>
      <c r="C636" s="31" t="s">
        <v>929</v>
      </c>
      <c r="E636" s="31" t="s">
        <v>5637</v>
      </c>
      <c r="F636" s="2" t="s">
        <v>1186</v>
      </c>
      <c r="G636" s="2" t="s">
        <v>1296</v>
      </c>
      <c r="H636" s="36" t="s">
        <v>12102</v>
      </c>
      <c r="J636" s="37" t="str">
        <f t="shared" si="49"/>
        <v>IC.CP.480114</v>
      </c>
      <c r="K636" s="36" t="s">
        <v>5637</v>
      </c>
      <c r="L636" t="str">
        <f t="shared" si="45"/>
        <v xml:space="preserve">Maintain strict I&amp;O </v>
      </c>
      <c r="M636" s="38" t="str">
        <f t="shared" si="46"/>
        <v>PI.IC.CP.480114.01</v>
      </c>
      <c r="N636" s="38"/>
      <c r="O636" s="38" t="str">
        <f t="shared" si="47"/>
        <v>PH.IC.CP.480114.01</v>
      </c>
      <c r="Q636" s="38" t="str">
        <f t="shared" si="48"/>
        <v>CL.IC.CP.480114.01</v>
      </c>
      <c r="AD636" s="2" t="s">
        <v>1201</v>
      </c>
      <c r="AE636">
        <v>1200</v>
      </c>
    </row>
    <row r="637" spans="1:31" ht="15">
      <c r="A637" t="s">
        <v>1198</v>
      </c>
      <c r="C637" s="31" t="s">
        <v>929</v>
      </c>
      <c r="E637" s="31" t="s">
        <v>5637</v>
      </c>
      <c r="F637" s="2" t="s">
        <v>1186</v>
      </c>
      <c r="G637" s="2" t="s">
        <v>1621</v>
      </c>
      <c r="H637" s="36" t="s">
        <v>11559</v>
      </c>
      <c r="J637" s="37" t="str">
        <f t="shared" si="49"/>
        <v>IC.CP.480115</v>
      </c>
      <c r="K637" s="36" t="s">
        <v>5637</v>
      </c>
      <c r="L637" t="str">
        <f t="shared" si="45"/>
        <v>Monitor vital signs</v>
      </c>
      <c r="M637" s="38" t="str">
        <f t="shared" si="46"/>
        <v>PI.IC.CP.480115.01</v>
      </c>
      <c r="N637" s="38"/>
      <c r="O637" s="38" t="str">
        <f t="shared" si="47"/>
        <v>PH.IC.CP.480115.01</v>
      </c>
      <c r="Q637" s="38" t="str">
        <f t="shared" si="48"/>
        <v>CL.IC.CP.480115.01</v>
      </c>
      <c r="AD637" s="2" t="s">
        <v>1201</v>
      </c>
      <c r="AE637">
        <v>1200</v>
      </c>
    </row>
    <row r="638" spans="1:31" ht="15">
      <c r="A638" t="s">
        <v>1198</v>
      </c>
      <c r="C638" s="31" t="s">
        <v>929</v>
      </c>
      <c r="E638" s="31" t="s">
        <v>5637</v>
      </c>
      <c r="F638" s="2" t="s">
        <v>1186</v>
      </c>
      <c r="G638" s="2" t="s">
        <v>13292</v>
      </c>
      <c r="H638" s="36" t="s">
        <v>11560</v>
      </c>
      <c r="J638" s="37" t="str">
        <f t="shared" si="49"/>
        <v>IC.CP.480116</v>
      </c>
      <c r="K638" s="36" t="s">
        <v>5637</v>
      </c>
      <c r="L638" t="str">
        <f t="shared" si="45"/>
        <v>Problem: Prostatectomy Other:</v>
      </c>
      <c r="M638" s="38" t="str">
        <f t="shared" si="46"/>
        <v>PI.IC.CP.480116.01</v>
      </c>
      <c r="N638" s="38"/>
      <c r="O638" s="38" t="str">
        <f t="shared" si="47"/>
        <v>PH.IC.CP.480116.01</v>
      </c>
      <c r="Q638" s="38" t="str">
        <f t="shared" si="48"/>
        <v>CL.IC.CP.480116.01</v>
      </c>
      <c r="AD638" s="2" t="s">
        <v>1201</v>
      </c>
      <c r="AE638">
        <v>1200</v>
      </c>
    </row>
    <row r="639" spans="1:31" ht="15">
      <c r="A639" t="s">
        <v>1198</v>
      </c>
      <c r="C639" s="31" t="s">
        <v>929</v>
      </c>
      <c r="D639" t="s">
        <v>1158</v>
      </c>
      <c r="E639" s="31" t="s">
        <v>971</v>
      </c>
      <c r="F639" s="2" t="s">
        <v>1158</v>
      </c>
      <c r="G639" s="2" t="s">
        <v>1297</v>
      </c>
      <c r="H639" s="36" t="s">
        <v>11848</v>
      </c>
      <c r="J639" s="37" t="str">
        <f t="shared" si="49"/>
        <v>IC.CP.480201</v>
      </c>
      <c r="K639" s="36" t="s">
        <v>5637</v>
      </c>
      <c r="L639" t="str">
        <f t="shared" si="45"/>
        <v>Demonstrate bladder/urinary control</v>
      </c>
      <c r="M639" s="38" t="str">
        <f t="shared" si="46"/>
        <v>PI.IC.CP.480201.01</v>
      </c>
      <c r="N639" s="38"/>
      <c r="O639" s="38" t="str">
        <f t="shared" si="47"/>
        <v>PH.IC.CP.480201.01</v>
      </c>
      <c r="Q639" s="38" t="str">
        <f t="shared" si="48"/>
        <v>CL.IC.CP.480201.01</v>
      </c>
      <c r="AD639" s="2" t="s">
        <v>1201</v>
      </c>
      <c r="AE639">
        <v>1200</v>
      </c>
    </row>
    <row r="640" spans="1:31" ht="15">
      <c r="A640" t="s">
        <v>1198</v>
      </c>
      <c r="C640" s="31" t="s">
        <v>929</v>
      </c>
      <c r="E640" s="31" t="s">
        <v>971</v>
      </c>
      <c r="F640" s="2" t="s">
        <v>1158</v>
      </c>
      <c r="G640" s="2" t="s">
        <v>1298</v>
      </c>
      <c r="H640" s="36" t="s">
        <v>12030</v>
      </c>
      <c r="J640" s="37" t="str">
        <f t="shared" si="49"/>
        <v>IC.CP.480202</v>
      </c>
      <c r="K640" s="36" t="s">
        <v>5637</v>
      </c>
      <c r="L640" t="str">
        <f t="shared" si="45"/>
        <v>Verbalize understands changes in body image/sexual function</v>
      </c>
      <c r="M640" s="38" t="str">
        <f t="shared" si="46"/>
        <v>PI.IC.CP.480202.01</v>
      </c>
      <c r="N640" s="38"/>
      <c r="O640" s="38" t="str">
        <f t="shared" si="47"/>
        <v>PH.IC.CP.480202.01</v>
      </c>
      <c r="Q640" s="38" t="str">
        <f t="shared" si="48"/>
        <v>CL.IC.CP.480202.01</v>
      </c>
      <c r="AD640" s="2" t="s">
        <v>1201</v>
      </c>
      <c r="AE640">
        <v>1200</v>
      </c>
    </row>
    <row r="641" spans="1:31" ht="15">
      <c r="A641" t="s">
        <v>1198</v>
      </c>
      <c r="C641" s="31" t="s">
        <v>929</v>
      </c>
      <c r="E641" s="31" t="s">
        <v>971</v>
      </c>
      <c r="F641" s="2" t="s">
        <v>1158</v>
      </c>
      <c r="G641" s="2" t="s">
        <v>1299</v>
      </c>
      <c r="H641" s="36" t="s">
        <v>12032</v>
      </c>
      <c r="J641" s="37" t="str">
        <f t="shared" si="49"/>
        <v>IC.CP.480203</v>
      </c>
      <c r="K641" s="36" t="s">
        <v>5637</v>
      </c>
      <c r="L641" t="str">
        <f t="shared" si="45"/>
        <v>Display no active bleeding</v>
      </c>
      <c r="M641" s="38" t="str">
        <f t="shared" si="46"/>
        <v>PI.IC.CP.480203.01</v>
      </c>
      <c r="N641" s="38"/>
      <c r="O641" s="38" t="str">
        <f t="shared" si="47"/>
        <v>PH.IC.CP.480203.01</v>
      </c>
      <c r="Q641" s="38" t="str">
        <f t="shared" si="48"/>
        <v>CL.IC.CP.480203.01</v>
      </c>
      <c r="AD641" s="2" t="s">
        <v>1201</v>
      </c>
      <c r="AE641">
        <v>1200</v>
      </c>
    </row>
    <row r="642" spans="1:31" ht="15">
      <c r="A642" t="s">
        <v>1198</v>
      </c>
      <c r="C642" s="31" t="s">
        <v>929</v>
      </c>
      <c r="E642" s="31" t="s">
        <v>971</v>
      </c>
      <c r="F642" s="2" t="s">
        <v>1158</v>
      </c>
      <c r="G642" s="2" t="s">
        <v>1570</v>
      </c>
      <c r="H642" s="36" t="s">
        <v>12028</v>
      </c>
      <c r="J642" s="37" t="str">
        <f t="shared" si="49"/>
        <v>IC.CP.480204</v>
      </c>
      <c r="K642" s="36" t="s">
        <v>5637</v>
      </c>
      <c r="L642" t="str">
        <f t="shared" si="45"/>
        <v>Experience no signs of infection</v>
      </c>
      <c r="M642" s="38" t="str">
        <f t="shared" si="46"/>
        <v>PI.IC.CP.480204.01</v>
      </c>
      <c r="N642" s="38"/>
      <c r="O642" s="38" t="str">
        <f t="shared" si="47"/>
        <v>PH.IC.CP.480204.01</v>
      </c>
      <c r="Q642" s="38" t="str">
        <f t="shared" si="48"/>
        <v>CL.IC.CP.480204.01</v>
      </c>
      <c r="AD642" s="2" t="s">
        <v>1201</v>
      </c>
      <c r="AE642">
        <v>1200</v>
      </c>
    </row>
    <row r="643" spans="1:31" ht="15">
      <c r="A643" t="s">
        <v>1198</v>
      </c>
      <c r="C643" s="31" t="s">
        <v>929</v>
      </c>
      <c r="E643" s="31" t="s">
        <v>971</v>
      </c>
      <c r="F643" s="2" t="s">
        <v>1158</v>
      </c>
      <c r="G643" s="2" t="s">
        <v>1571</v>
      </c>
      <c r="H643" s="36" t="s">
        <v>12210</v>
      </c>
      <c r="J643" s="37" t="str">
        <f t="shared" si="49"/>
        <v>IC.CP.480205</v>
      </c>
      <c r="K643" s="36" t="s">
        <v>5637</v>
      </c>
      <c r="L643" t="str">
        <f t="shared" si="45"/>
        <v>Maintain adequate hydration</v>
      </c>
      <c r="M643" s="38" t="str">
        <f t="shared" si="46"/>
        <v>PI.IC.CP.480205.01</v>
      </c>
      <c r="N643" s="38"/>
      <c r="O643" s="38" t="str">
        <f t="shared" si="47"/>
        <v>PH.IC.CP.480205.01</v>
      </c>
      <c r="Q643" s="38" t="str">
        <f t="shared" si="48"/>
        <v>CL.IC.CP.480205.01</v>
      </c>
      <c r="AD643" s="2" t="s">
        <v>1201</v>
      </c>
      <c r="AE643">
        <v>1200</v>
      </c>
    </row>
    <row r="644" spans="1:31" ht="15">
      <c r="A644" t="s">
        <v>1198</v>
      </c>
      <c r="C644" s="31" t="s">
        <v>929</v>
      </c>
      <c r="E644" s="31" t="s">
        <v>971</v>
      </c>
      <c r="F644" s="2" t="s">
        <v>1158</v>
      </c>
      <c r="G644" s="2" t="s">
        <v>1390</v>
      </c>
      <c r="H644" s="36" t="s">
        <v>12212</v>
      </c>
      <c r="J644" s="37" t="str">
        <f t="shared" si="49"/>
        <v>IC.CP.480206</v>
      </c>
      <c r="K644" s="36" t="s">
        <v>5637</v>
      </c>
      <c r="L644" t="str">
        <f t="shared" si="45"/>
        <v>Participate in therapeutic regimen</v>
      </c>
      <c r="M644" s="38" t="str">
        <f t="shared" si="46"/>
        <v>PI.IC.CP.480206.01</v>
      </c>
      <c r="N644" s="38"/>
      <c r="O644" s="38" t="str">
        <f t="shared" si="47"/>
        <v>PH.IC.CP.480206.01</v>
      </c>
      <c r="Q644" s="38" t="str">
        <f t="shared" si="48"/>
        <v>CL.IC.CP.480206.01</v>
      </c>
      <c r="AD644" s="2" t="s">
        <v>1201</v>
      </c>
      <c r="AE644">
        <v>1200</v>
      </c>
    </row>
    <row r="645" spans="1:31" ht="15">
      <c r="A645" t="s">
        <v>1198</v>
      </c>
      <c r="C645" s="31" t="s">
        <v>929</v>
      </c>
      <c r="E645" s="31" t="s">
        <v>971</v>
      </c>
      <c r="F645" s="2" t="s">
        <v>1158</v>
      </c>
      <c r="G645" s="2" t="s">
        <v>1391</v>
      </c>
      <c r="H645" s="36" t="s">
        <v>12225</v>
      </c>
      <c r="J645" s="37" t="str">
        <f t="shared" si="49"/>
        <v>IC.CP.480207</v>
      </c>
      <c r="K645" s="36" t="s">
        <v>5637</v>
      </c>
      <c r="L645" t="str">
        <f t="shared" si="45"/>
        <v>Verbalize understanding of the therapeutic needs</v>
      </c>
      <c r="M645" s="38" t="str">
        <f t="shared" si="46"/>
        <v>PI.IC.CP.480207.01</v>
      </c>
      <c r="N645" s="38"/>
      <c r="O645" s="38" t="str">
        <f t="shared" si="47"/>
        <v>PH.IC.CP.480207.01</v>
      </c>
      <c r="Q645" s="38" t="str">
        <f t="shared" si="48"/>
        <v>CL.IC.CP.480207.01</v>
      </c>
      <c r="AD645" s="2" t="s">
        <v>1201</v>
      </c>
      <c r="AE645">
        <v>1200</v>
      </c>
    </row>
    <row r="646" spans="1:31" ht="15">
      <c r="A646" t="s">
        <v>1198</v>
      </c>
      <c r="C646" s="31" t="s">
        <v>929</v>
      </c>
      <c r="E646" s="31" t="s">
        <v>971</v>
      </c>
      <c r="F646" s="2" t="s">
        <v>1158</v>
      </c>
      <c r="G646" s="2" t="s">
        <v>1417</v>
      </c>
      <c r="H646" s="36" t="s">
        <v>11638</v>
      </c>
      <c r="J646" s="37" t="str">
        <f t="shared" si="49"/>
        <v>IC.CP.480208</v>
      </c>
      <c r="K646" s="36" t="s">
        <v>5637</v>
      </c>
      <c r="L646" t="str">
        <f t="shared" si="45"/>
        <v>Evacuate bladder completely</v>
      </c>
      <c r="M646" s="38" t="str">
        <f t="shared" si="46"/>
        <v>PI.IC.CP.480208.01</v>
      </c>
      <c r="N646" s="38"/>
      <c r="O646" s="38" t="str">
        <f t="shared" si="47"/>
        <v>PH.IC.CP.480208.01</v>
      </c>
      <c r="Q646" s="38" t="str">
        <f t="shared" si="48"/>
        <v>CL.IC.CP.480208.01</v>
      </c>
      <c r="AD646" s="2" t="s">
        <v>1201</v>
      </c>
      <c r="AE646">
        <v>1200</v>
      </c>
    </row>
    <row r="647" spans="1:31" ht="15">
      <c r="A647" t="s">
        <v>1198</v>
      </c>
      <c r="C647" s="31" t="s">
        <v>929</v>
      </c>
      <c r="E647" s="31" t="s">
        <v>971</v>
      </c>
      <c r="F647" s="2" t="s">
        <v>1158</v>
      </c>
      <c r="G647" s="2" t="s">
        <v>13321</v>
      </c>
      <c r="H647" s="36" t="s">
        <v>11639</v>
      </c>
      <c r="J647" s="37" t="str">
        <f t="shared" si="49"/>
        <v>IC.CP.480209</v>
      </c>
      <c r="K647" s="36" t="s">
        <v>5637</v>
      </c>
      <c r="L647" t="str">
        <f t="shared" si="45"/>
        <v>Outcome: Prostatectomy Other:</v>
      </c>
      <c r="M647" s="38" t="str">
        <f t="shared" si="46"/>
        <v>PI.IC.CP.480209.01</v>
      </c>
      <c r="N647" s="38"/>
      <c r="O647" s="38" t="str">
        <f t="shared" si="47"/>
        <v>PH.IC.CP.480209.01</v>
      </c>
      <c r="Q647" s="38" t="str">
        <f t="shared" si="48"/>
        <v>CL.IC.CP.480209.01</v>
      </c>
      <c r="AD647" s="2" t="s">
        <v>1201</v>
      </c>
      <c r="AE647">
        <v>1200</v>
      </c>
    </row>
    <row r="648" spans="1:31" ht="15">
      <c r="A648" t="s">
        <v>1198</v>
      </c>
      <c r="B648" t="s">
        <v>930</v>
      </c>
      <c r="C648" s="31" t="s">
        <v>931</v>
      </c>
      <c r="D648" t="s">
        <v>1187</v>
      </c>
      <c r="E648" s="31" t="s">
        <v>5637</v>
      </c>
      <c r="F648" s="2" t="s">
        <v>1187</v>
      </c>
      <c r="G648" s="2" t="s">
        <v>1418</v>
      </c>
      <c r="H648" s="36" t="s">
        <v>11848</v>
      </c>
      <c r="J648" s="37" t="str">
        <f t="shared" si="49"/>
        <v>IC.CP.490101</v>
      </c>
      <c r="K648" s="36" t="s">
        <v>5637</v>
      </c>
      <c r="L648" t="str">
        <f t="shared" si="45"/>
        <v>Educate on risk factors</v>
      </c>
      <c r="M648" s="38" t="str">
        <f t="shared" si="46"/>
        <v>PI.IC.CP.490101.01</v>
      </c>
      <c r="N648" s="38"/>
      <c r="O648" s="38" t="str">
        <f t="shared" si="47"/>
        <v>PH.IC.CP.490101.01</v>
      </c>
      <c r="Q648" s="38" t="str">
        <f t="shared" si="48"/>
        <v>CL.IC.CP.490101.01</v>
      </c>
      <c r="AD648" s="2" t="s">
        <v>1201</v>
      </c>
      <c r="AE648">
        <v>1200</v>
      </c>
    </row>
    <row r="649" spans="1:31" ht="15">
      <c r="A649" t="s">
        <v>1198</v>
      </c>
      <c r="C649" s="31" t="s">
        <v>931</v>
      </c>
      <c r="E649" s="31" t="s">
        <v>5637</v>
      </c>
      <c r="F649" s="2" t="s">
        <v>1187</v>
      </c>
      <c r="G649" s="2" t="s">
        <v>1419</v>
      </c>
      <c r="H649" s="36" t="s">
        <v>12030</v>
      </c>
      <c r="J649" s="37" t="str">
        <f t="shared" si="49"/>
        <v>IC.CP.490102</v>
      </c>
      <c r="K649" s="36" t="s">
        <v>5637</v>
      </c>
      <c r="L649" t="str">
        <f t="shared" si="45"/>
        <v>Educate on symptoms</v>
      </c>
      <c r="M649" s="38" t="str">
        <f t="shared" si="46"/>
        <v>PI.IC.CP.490102.01</v>
      </c>
      <c r="N649" s="38"/>
      <c r="O649" s="38" t="str">
        <f t="shared" si="47"/>
        <v>PH.IC.CP.490102.01</v>
      </c>
      <c r="Q649" s="38" t="str">
        <f t="shared" si="48"/>
        <v>CL.IC.CP.490102.01</v>
      </c>
      <c r="AD649" s="2" t="s">
        <v>1201</v>
      </c>
      <c r="AE649">
        <v>1200</v>
      </c>
    </row>
    <row r="650" spans="1:31" ht="15">
      <c r="A650" t="s">
        <v>1198</v>
      </c>
      <c r="C650" s="31" t="s">
        <v>931</v>
      </c>
      <c r="E650" s="31" t="s">
        <v>5637</v>
      </c>
      <c r="F650" s="2" t="s">
        <v>1187</v>
      </c>
      <c r="G650" s="2" t="s">
        <v>1420</v>
      </c>
      <c r="H650" s="36" t="s">
        <v>12032</v>
      </c>
      <c r="J650" s="37" t="str">
        <f t="shared" si="49"/>
        <v>IC.CP.490103</v>
      </c>
      <c r="K650" s="36" t="s">
        <v>5637</v>
      </c>
      <c r="L650" t="str">
        <f t="shared" si="45"/>
        <v>Educate on treatment options</v>
      </c>
      <c r="M650" s="38" t="str">
        <f t="shared" si="46"/>
        <v>PI.IC.CP.490103.01</v>
      </c>
      <c r="N650" s="38"/>
      <c r="O650" s="38" t="str">
        <f t="shared" si="47"/>
        <v>PH.IC.CP.490103.01</v>
      </c>
      <c r="Q650" s="38" t="str">
        <f t="shared" si="48"/>
        <v>CL.IC.CP.490103.01</v>
      </c>
      <c r="AD650" s="2" t="s">
        <v>1201</v>
      </c>
      <c r="AE650">
        <v>1200</v>
      </c>
    </row>
    <row r="651" spans="1:31" ht="15">
      <c r="A651" t="s">
        <v>1198</v>
      </c>
      <c r="C651" s="31" t="s">
        <v>931</v>
      </c>
      <c r="E651" s="31" t="s">
        <v>5637</v>
      </c>
      <c r="F651" s="2" t="s">
        <v>1187</v>
      </c>
      <c r="G651" s="2" t="s">
        <v>1421</v>
      </c>
      <c r="H651" s="36" t="s">
        <v>12028</v>
      </c>
      <c r="J651" s="37" t="str">
        <f t="shared" si="49"/>
        <v>IC.CP.490104</v>
      </c>
      <c r="K651" s="36" t="s">
        <v>5637</v>
      </c>
      <c r="L651" t="str">
        <f t="shared" si="45"/>
        <v>Educate on related procedures</v>
      </c>
      <c r="M651" s="38" t="str">
        <f t="shared" si="46"/>
        <v>PI.IC.CP.490104.01</v>
      </c>
      <c r="N651" s="38"/>
      <c r="O651" s="38" t="str">
        <f t="shared" si="47"/>
        <v>PH.IC.CP.490104.01</v>
      </c>
      <c r="Q651" s="38" t="str">
        <f t="shared" si="48"/>
        <v>CL.IC.CP.490104.01</v>
      </c>
      <c r="AD651" s="2" t="s">
        <v>1201</v>
      </c>
      <c r="AE651">
        <v>1200</v>
      </c>
    </row>
    <row r="652" spans="1:31" ht="15">
      <c r="A652" t="s">
        <v>1198</v>
      </c>
      <c r="C652" s="31" t="s">
        <v>931</v>
      </c>
      <c r="E652" s="31" t="s">
        <v>5637</v>
      </c>
      <c r="F652" s="2" t="s">
        <v>1187</v>
      </c>
      <c r="G652" s="2" t="s">
        <v>1422</v>
      </c>
      <c r="H652" s="36" t="s">
        <v>12210</v>
      </c>
      <c r="J652" s="37" t="str">
        <f t="shared" si="49"/>
        <v>IC.CP.490105</v>
      </c>
      <c r="K652" s="36" t="s">
        <v>5637</v>
      </c>
      <c r="L652" t="str">
        <f t="shared" si="45"/>
        <v>Educate on self assessment</v>
      </c>
      <c r="M652" s="38" t="str">
        <f t="shared" si="46"/>
        <v>PI.IC.CP.490105.01</v>
      </c>
      <c r="N652" s="38"/>
      <c r="O652" s="38" t="str">
        <f t="shared" si="47"/>
        <v>PH.IC.CP.490105.01</v>
      </c>
      <c r="Q652" s="38" t="str">
        <f t="shared" si="48"/>
        <v>CL.IC.CP.490105.01</v>
      </c>
      <c r="AD652" s="2" t="s">
        <v>1201</v>
      </c>
      <c r="AE652">
        <v>1200</v>
      </c>
    </row>
    <row r="653" spans="1:31" ht="15">
      <c r="A653" t="s">
        <v>1198</v>
      </c>
      <c r="C653" s="31" t="s">
        <v>931</v>
      </c>
      <c r="E653" s="31" t="s">
        <v>5637</v>
      </c>
      <c r="F653" s="2" t="s">
        <v>1187</v>
      </c>
      <c r="G653" s="2" t="s">
        <v>1233</v>
      </c>
      <c r="H653" s="36" t="s">
        <v>12212</v>
      </c>
      <c r="J653" s="37" t="str">
        <f t="shared" si="49"/>
        <v>IC.CP.490106</v>
      </c>
      <c r="K653" s="36" t="s">
        <v>5637</v>
      </c>
      <c r="L653" t="str">
        <f t="shared" si="45"/>
        <v xml:space="preserve">Educate on smoking </v>
      </c>
      <c r="M653" s="38" t="str">
        <f t="shared" si="46"/>
        <v>PI.IC.CP.490106.01</v>
      </c>
      <c r="N653" s="38"/>
      <c r="O653" s="38" t="str">
        <f t="shared" si="47"/>
        <v>PH.IC.CP.490106.01</v>
      </c>
      <c r="Q653" s="38" t="str">
        <f t="shared" si="48"/>
        <v>CL.IC.CP.490106.01</v>
      </c>
      <c r="AD653" s="2" t="s">
        <v>1201</v>
      </c>
      <c r="AE653">
        <v>1200</v>
      </c>
    </row>
    <row r="654" spans="1:31" ht="15">
      <c r="A654" t="s">
        <v>1198</v>
      </c>
      <c r="C654" s="31" t="s">
        <v>931</v>
      </c>
      <c r="E654" s="31" t="s">
        <v>5637</v>
      </c>
      <c r="F654" s="2" t="s">
        <v>1187</v>
      </c>
      <c r="G654" s="2" t="s">
        <v>1234</v>
      </c>
      <c r="H654" s="36" t="s">
        <v>12225</v>
      </c>
      <c r="J654" s="37" t="str">
        <f t="shared" si="49"/>
        <v>IC.CP.490107</v>
      </c>
      <c r="K654" s="36" t="s">
        <v>5637</v>
      </c>
      <c r="L654" t="str">
        <f t="shared" ref="L654:L717" si="50">G654</f>
        <v>Apply dressings as ordered</v>
      </c>
      <c r="M654" s="38" t="str">
        <f t="shared" ref="M654:M717" si="51">CONCATENATE("PI.",J654,".",K654)</f>
        <v>PI.IC.CP.490107.01</v>
      </c>
      <c r="N654" s="38"/>
      <c r="O654" s="38" t="str">
        <f t="shared" ref="O654:O717" si="52">CONCATENATE("PH.",J654,".",K654)</f>
        <v>PH.IC.CP.490107.01</v>
      </c>
      <c r="Q654" s="38" t="str">
        <f t="shared" ref="Q654:Q717" si="53">CONCATENATE("CL.",J654,".",K654)</f>
        <v>CL.IC.CP.490107.01</v>
      </c>
      <c r="AD654" s="2" t="s">
        <v>1201</v>
      </c>
      <c r="AE654">
        <v>1200</v>
      </c>
    </row>
    <row r="655" spans="1:31" ht="15">
      <c r="A655" t="s">
        <v>1198</v>
      </c>
      <c r="C655" s="31" t="s">
        <v>931</v>
      </c>
      <c r="E655" s="31" t="s">
        <v>5637</v>
      </c>
      <c r="F655" s="2" t="s">
        <v>1187</v>
      </c>
      <c r="G655" s="2" t="s">
        <v>1235</v>
      </c>
      <c r="H655" s="36" t="s">
        <v>11638</v>
      </c>
      <c r="J655" s="37" t="str">
        <f t="shared" ref="J655:J718" si="54">CONCATENATE("IC.CP.",C655,E655,H655)</f>
        <v>IC.CP.490108</v>
      </c>
      <c r="K655" s="36" t="s">
        <v>5637</v>
      </c>
      <c r="L655" t="str">
        <f t="shared" si="50"/>
        <v>Provide wound care as ordered</v>
      </c>
      <c r="M655" s="38" t="str">
        <f t="shared" si="51"/>
        <v>PI.IC.CP.490108.01</v>
      </c>
      <c r="N655" s="38"/>
      <c r="O655" s="38" t="str">
        <f t="shared" si="52"/>
        <v>PH.IC.CP.490108.01</v>
      </c>
      <c r="Q655" s="38" t="str">
        <f t="shared" si="53"/>
        <v>CL.IC.CP.490108.01</v>
      </c>
      <c r="AD655" s="2" t="s">
        <v>1201</v>
      </c>
      <c r="AE655">
        <v>1200</v>
      </c>
    </row>
    <row r="656" spans="1:31" ht="15">
      <c r="A656" t="s">
        <v>1198</v>
      </c>
      <c r="C656" s="31" t="s">
        <v>931</v>
      </c>
      <c r="E656" s="31" t="s">
        <v>5637</v>
      </c>
      <c r="F656" s="2" t="s">
        <v>1187</v>
      </c>
      <c r="G656" s="2" t="s">
        <v>1236</v>
      </c>
      <c r="H656" s="36" t="s">
        <v>11639</v>
      </c>
      <c r="J656" s="37" t="str">
        <f t="shared" si="54"/>
        <v>IC.CP.490109</v>
      </c>
      <c r="K656" s="36" t="s">
        <v>5637</v>
      </c>
      <c r="L656" t="str">
        <f t="shared" si="50"/>
        <v>Assess peripheral circulation</v>
      </c>
      <c r="M656" s="38" t="str">
        <f t="shared" si="51"/>
        <v>PI.IC.CP.490109.01</v>
      </c>
      <c r="N656" s="38"/>
      <c r="O656" s="38" t="str">
        <f t="shared" si="52"/>
        <v>PH.IC.CP.490109.01</v>
      </c>
      <c r="Q656" s="38" t="str">
        <f t="shared" si="53"/>
        <v>CL.IC.CP.490109.01</v>
      </c>
      <c r="AD656" s="2" t="s">
        <v>1201</v>
      </c>
      <c r="AE656">
        <v>1200</v>
      </c>
    </row>
    <row r="657" spans="1:31" ht="15">
      <c r="A657" t="s">
        <v>1198</v>
      </c>
      <c r="C657" s="31" t="s">
        <v>931</v>
      </c>
      <c r="E657" s="31" t="s">
        <v>5637</v>
      </c>
      <c r="F657" s="2" t="s">
        <v>1187</v>
      </c>
      <c r="G657" s="2" t="s">
        <v>13322</v>
      </c>
      <c r="H657" s="36" t="s">
        <v>11829</v>
      </c>
      <c r="J657" s="37" t="str">
        <f t="shared" si="54"/>
        <v>IC.CP.490110</v>
      </c>
      <c r="K657" s="36" t="s">
        <v>5637</v>
      </c>
      <c r="L657" t="str">
        <f t="shared" si="50"/>
        <v>Problem: PVD Other:</v>
      </c>
      <c r="M657" s="38" t="str">
        <f t="shared" si="51"/>
        <v>PI.IC.CP.490110.01</v>
      </c>
      <c r="N657" s="38"/>
      <c r="O657" s="38" t="str">
        <f t="shared" si="52"/>
        <v>PH.IC.CP.490110.01</v>
      </c>
      <c r="Q657" s="38" t="str">
        <f t="shared" si="53"/>
        <v>CL.IC.CP.490110.01</v>
      </c>
      <c r="AD657" s="2" t="s">
        <v>1201</v>
      </c>
      <c r="AE657">
        <v>1200</v>
      </c>
    </row>
    <row r="658" spans="1:31" ht="15">
      <c r="A658" t="s">
        <v>1198</v>
      </c>
      <c r="C658" s="31" t="s">
        <v>931</v>
      </c>
      <c r="D658" t="s">
        <v>1159</v>
      </c>
      <c r="E658" s="31" t="s">
        <v>971</v>
      </c>
      <c r="F658" s="2" t="s">
        <v>1159</v>
      </c>
      <c r="G658" s="2" t="s">
        <v>1237</v>
      </c>
      <c r="H658" s="36" t="s">
        <v>11848</v>
      </c>
      <c r="J658" s="37" t="str">
        <f t="shared" si="54"/>
        <v>IC.CP.490201</v>
      </c>
      <c r="K658" s="36" t="s">
        <v>5637</v>
      </c>
      <c r="L658" t="str">
        <f t="shared" si="50"/>
        <v xml:space="preserve">Promotion of peripheral circulation </v>
      </c>
      <c r="M658" s="38" t="str">
        <f t="shared" si="51"/>
        <v>PI.IC.CP.490201.01</v>
      </c>
      <c r="N658" s="38"/>
      <c r="O658" s="38" t="str">
        <f t="shared" si="52"/>
        <v>PH.IC.CP.490201.01</v>
      </c>
      <c r="Q658" s="38" t="str">
        <f t="shared" si="53"/>
        <v>CL.IC.CP.490201.01</v>
      </c>
      <c r="AD658" s="2" t="s">
        <v>1201</v>
      </c>
      <c r="AE658">
        <v>1200</v>
      </c>
    </row>
    <row r="659" spans="1:31" ht="15">
      <c r="A659" t="s">
        <v>1198</v>
      </c>
      <c r="C659" s="31" t="s">
        <v>931</v>
      </c>
      <c r="E659" s="31" t="s">
        <v>971</v>
      </c>
      <c r="F659" s="2" t="s">
        <v>1159</v>
      </c>
      <c r="G659" s="2" t="s">
        <v>932</v>
      </c>
      <c r="H659" s="36" t="s">
        <v>12030</v>
      </c>
      <c r="J659" s="37" t="str">
        <f t="shared" si="54"/>
        <v>IC.CP.490202</v>
      </c>
      <c r="K659" s="36" t="s">
        <v>5637</v>
      </c>
      <c r="L659" t="str">
        <f t="shared" si="50"/>
        <v>Outcome: PVD Other:</v>
      </c>
      <c r="M659" s="38" t="str">
        <f t="shared" si="51"/>
        <v>PI.IC.CP.490202.01</v>
      </c>
      <c r="N659" s="38"/>
      <c r="O659" s="38" t="str">
        <f t="shared" si="52"/>
        <v>PH.IC.CP.490202.01</v>
      </c>
      <c r="Q659" s="38" t="str">
        <f t="shared" si="53"/>
        <v>CL.IC.CP.490202.01</v>
      </c>
      <c r="AD659" s="2" t="s">
        <v>1201</v>
      </c>
      <c r="AE659">
        <v>1200</v>
      </c>
    </row>
    <row r="660" spans="1:31" ht="15">
      <c r="A660" t="s">
        <v>1198</v>
      </c>
      <c r="B660" t="s">
        <v>933</v>
      </c>
      <c r="C660" s="31" t="s">
        <v>934</v>
      </c>
      <c r="D660" t="s">
        <v>1205</v>
      </c>
      <c r="E660" s="31" t="s">
        <v>5637</v>
      </c>
      <c r="F660" s="2" t="s">
        <v>1205</v>
      </c>
      <c r="G660" s="2" t="s">
        <v>1238</v>
      </c>
      <c r="H660" s="36" t="s">
        <v>11848</v>
      </c>
      <c r="J660" s="37" t="str">
        <f t="shared" si="54"/>
        <v>IC.CP.500101</v>
      </c>
      <c r="K660" s="36" t="s">
        <v>5637</v>
      </c>
      <c r="L660" t="str">
        <f t="shared" si="50"/>
        <v>Allow expression of feelings</v>
      </c>
      <c r="M660" s="38" t="str">
        <f t="shared" si="51"/>
        <v>PI.IC.CP.500101.01</v>
      </c>
      <c r="N660" s="38"/>
      <c r="O660" s="38" t="str">
        <f t="shared" si="52"/>
        <v>PH.IC.CP.500101.01</v>
      </c>
      <c r="Q660" s="38" t="str">
        <f t="shared" si="53"/>
        <v>CL.IC.CP.500101.01</v>
      </c>
      <c r="AD660" s="2" t="s">
        <v>1201</v>
      </c>
      <c r="AE660">
        <v>1200</v>
      </c>
    </row>
    <row r="661" spans="1:31" ht="15">
      <c r="A661" t="s">
        <v>1198</v>
      </c>
      <c r="C661" s="31" t="s">
        <v>934</v>
      </c>
      <c r="E661" s="31" t="s">
        <v>5637</v>
      </c>
      <c r="F661" s="2" t="s">
        <v>1205</v>
      </c>
      <c r="G661" s="2" t="s">
        <v>1239</v>
      </c>
      <c r="H661" s="36" t="s">
        <v>12030</v>
      </c>
      <c r="J661" s="37" t="str">
        <f t="shared" si="54"/>
        <v>IC.CP.500102</v>
      </c>
      <c r="K661" s="36" t="s">
        <v>5637</v>
      </c>
      <c r="L661" t="str">
        <f t="shared" si="50"/>
        <v>Identify support systems</v>
      </c>
      <c r="M661" s="38" t="str">
        <f t="shared" si="51"/>
        <v>PI.IC.CP.500102.01</v>
      </c>
      <c r="N661" s="38"/>
      <c r="O661" s="38" t="str">
        <f t="shared" si="52"/>
        <v>PH.IC.CP.500102.01</v>
      </c>
      <c r="Q661" s="38" t="str">
        <f t="shared" si="53"/>
        <v>CL.IC.CP.500102.01</v>
      </c>
      <c r="AD661" s="2" t="s">
        <v>1201</v>
      </c>
      <c r="AE661">
        <v>1200</v>
      </c>
    </row>
    <row r="662" spans="1:31" ht="15">
      <c r="A662" t="s">
        <v>1198</v>
      </c>
      <c r="C662" s="31" t="s">
        <v>934</v>
      </c>
      <c r="E662" s="31" t="s">
        <v>5637</v>
      </c>
      <c r="F662" s="2" t="s">
        <v>1205</v>
      </c>
      <c r="G662" s="2" t="s">
        <v>1240</v>
      </c>
      <c r="H662" s="36" t="s">
        <v>12032</v>
      </c>
      <c r="J662" s="37" t="str">
        <f t="shared" si="54"/>
        <v>IC.CP.500103</v>
      </c>
      <c r="K662" s="36" t="s">
        <v>5637</v>
      </c>
      <c r="L662" t="str">
        <f t="shared" si="50"/>
        <v>Respect culture &amp; religion</v>
      </c>
      <c r="M662" s="38" t="str">
        <f t="shared" si="51"/>
        <v>PI.IC.CP.500103.01</v>
      </c>
      <c r="N662" s="38"/>
      <c r="O662" s="38" t="str">
        <f t="shared" si="52"/>
        <v>PH.IC.CP.500103.01</v>
      </c>
      <c r="Q662" s="38" t="str">
        <f t="shared" si="53"/>
        <v>CL.IC.CP.500103.01</v>
      </c>
      <c r="AD662" s="2" t="s">
        <v>1201</v>
      </c>
      <c r="AE662">
        <v>1200</v>
      </c>
    </row>
    <row r="663" spans="1:31" ht="15">
      <c r="A663" t="s">
        <v>935</v>
      </c>
      <c r="C663" s="31" t="s">
        <v>936</v>
      </c>
      <c r="E663" s="31" t="s">
        <v>937</v>
      </c>
      <c r="F663" s="2" t="s">
        <v>1205</v>
      </c>
      <c r="G663" s="2" t="s">
        <v>13323</v>
      </c>
      <c r="H663" s="36" t="s">
        <v>12028</v>
      </c>
      <c r="J663" s="37" t="str">
        <f t="shared" si="54"/>
        <v>IC.CP.500104</v>
      </c>
      <c r="K663" s="36" t="s">
        <v>937</v>
      </c>
      <c r="L663" t="str">
        <f t="shared" si="50"/>
        <v>Problem: Psychosocial Alteration Other:</v>
      </c>
      <c r="M663" s="38" t="str">
        <f t="shared" si="51"/>
        <v>PI.IC.CP.500104.01</v>
      </c>
      <c r="N663" s="38"/>
      <c r="O663" s="38" t="str">
        <f t="shared" si="52"/>
        <v>PH.IC.CP.500104.01</v>
      </c>
      <c r="Q663" s="38" t="str">
        <f t="shared" si="53"/>
        <v>CL.IC.CP.500104.01</v>
      </c>
      <c r="AD663" s="2" t="s">
        <v>1201</v>
      </c>
      <c r="AE663">
        <v>1200</v>
      </c>
    </row>
    <row r="664" spans="1:31" ht="15">
      <c r="A664" t="s">
        <v>1198</v>
      </c>
      <c r="C664" s="31" t="s">
        <v>934</v>
      </c>
      <c r="D664" t="s">
        <v>1160</v>
      </c>
      <c r="E664" s="31" t="s">
        <v>971</v>
      </c>
      <c r="F664" s="2" t="s">
        <v>1160</v>
      </c>
      <c r="G664" s="2" t="s">
        <v>1241</v>
      </c>
      <c r="H664" s="36" t="s">
        <v>11848</v>
      </c>
      <c r="J664" s="37" t="str">
        <f t="shared" si="54"/>
        <v>IC.CP.500201</v>
      </c>
      <c r="K664" s="36" t="s">
        <v>5637</v>
      </c>
      <c r="L664" t="str">
        <f t="shared" si="50"/>
        <v>Verbalizes coping abilities</v>
      </c>
      <c r="M664" s="38" t="str">
        <f t="shared" si="51"/>
        <v>PI.IC.CP.500201.01</v>
      </c>
      <c r="N664" s="38"/>
      <c r="O664" s="38" t="str">
        <f t="shared" si="52"/>
        <v>PH.IC.CP.500201.01</v>
      </c>
      <c r="Q664" s="38" t="str">
        <f t="shared" si="53"/>
        <v>CL.IC.CP.500201.01</v>
      </c>
      <c r="AD664" s="2" t="s">
        <v>1201</v>
      </c>
      <c r="AE664">
        <v>1200</v>
      </c>
    </row>
    <row r="665" spans="1:31" ht="15">
      <c r="A665" t="s">
        <v>1198</v>
      </c>
      <c r="C665" s="31" t="s">
        <v>934</v>
      </c>
      <c r="E665" s="31" t="s">
        <v>971</v>
      </c>
      <c r="F665" s="2" t="s">
        <v>1160</v>
      </c>
      <c r="G665" s="2" t="s">
        <v>13324</v>
      </c>
      <c r="H665" s="36" t="s">
        <v>12030</v>
      </c>
      <c r="J665" s="37" t="str">
        <f t="shared" si="54"/>
        <v>IC.CP.500202</v>
      </c>
      <c r="K665" s="36" t="s">
        <v>5637</v>
      </c>
      <c r="L665" t="str">
        <f t="shared" si="50"/>
        <v>Outcome: Psychosocial Alteration Other:</v>
      </c>
      <c r="M665" s="38" t="str">
        <f t="shared" si="51"/>
        <v>PI.IC.CP.500202.01</v>
      </c>
      <c r="N665" s="38"/>
      <c r="O665" s="38" t="str">
        <f t="shared" si="52"/>
        <v>PH.IC.CP.500202.01</v>
      </c>
      <c r="Q665" s="38" t="str">
        <f t="shared" si="53"/>
        <v>CL.IC.CP.500202.01</v>
      </c>
      <c r="AD665" s="2" t="s">
        <v>1201</v>
      </c>
      <c r="AE665">
        <v>1200</v>
      </c>
    </row>
    <row r="666" spans="1:31" ht="15">
      <c r="A666" t="s">
        <v>1198</v>
      </c>
      <c r="B666" t="s">
        <v>938</v>
      </c>
      <c r="C666" s="31" t="s">
        <v>939</v>
      </c>
      <c r="D666" t="s">
        <v>1206</v>
      </c>
      <c r="E666" s="31" t="s">
        <v>5637</v>
      </c>
      <c r="F666" s="2" t="s">
        <v>1206</v>
      </c>
      <c r="G666" s="2" t="s">
        <v>1242</v>
      </c>
      <c r="H666" s="36" t="s">
        <v>11848</v>
      </c>
      <c r="J666" s="37" t="str">
        <f t="shared" si="54"/>
        <v>IC.CP.510101</v>
      </c>
      <c r="K666" s="36" t="s">
        <v>5637</v>
      </c>
      <c r="L666" t="str">
        <f t="shared" si="50"/>
        <v>Encourage to verbalize feeling</v>
      </c>
      <c r="M666" s="38" t="str">
        <f t="shared" si="51"/>
        <v>PI.IC.CP.510101.01</v>
      </c>
      <c r="N666" s="38"/>
      <c r="O666" s="38" t="str">
        <f t="shared" si="52"/>
        <v>PH.IC.CP.510101.01</v>
      </c>
      <c r="Q666" s="38" t="str">
        <f t="shared" si="53"/>
        <v>CL.IC.CP.510101.01</v>
      </c>
      <c r="AD666" s="2" t="s">
        <v>1201</v>
      </c>
      <c r="AE666">
        <v>1200</v>
      </c>
    </row>
    <row r="667" spans="1:31" ht="15">
      <c r="A667" t="s">
        <v>1198</v>
      </c>
      <c r="C667" s="31" t="s">
        <v>939</v>
      </c>
      <c r="E667" s="31" t="s">
        <v>5637</v>
      </c>
      <c r="F667" s="2" t="s">
        <v>1206</v>
      </c>
      <c r="G667" s="2" t="s">
        <v>1243</v>
      </c>
      <c r="H667" s="36" t="s">
        <v>12030</v>
      </c>
      <c r="J667" s="37" t="str">
        <f t="shared" si="54"/>
        <v>IC.CP.510102</v>
      </c>
      <c r="K667" s="36" t="s">
        <v>5637</v>
      </c>
      <c r="L667" t="str">
        <f t="shared" si="50"/>
        <v>Ensure adequate privacy</v>
      </c>
      <c r="M667" s="38" t="str">
        <f t="shared" si="51"/>
        <v>PI.IC.CP.510102.01</v>
      </c>
      <c r="N667" s="38"/>
      <c r="O667" s="38" t="str">
        <f t="shared" si="52"/>
        <v>PH.IC.CP.510102.01</v>
      </c>
      <c r="Q667" s="38" t="str">
        <f t="shared" si="53"/>
        <v>CL.IC.CP.510102.01</v>
      </c>
      <c r="AD667" s="2" t="s">
        <v>1201</v>
      </c>
      <c r="AE667">
        <v>1200</v>
      </c>
    </row>
    <row r="668" spans="1:31" ht="15">
      <c r="A668" t="s">
        <v>940</v>
      </c>
      <c r="C668" s="31" t="s">
        <v>941</v>
      </c>
      <c r="E668" s="31" t="s">
        <v>942</v>
      </c>
      <c r="F668" s="2" t="s">
        <v>1206</v>
      </c>
      <c r="G668" s="2" t="s">
        <v>1244</v>
      </c>
      <c r="H668" s="36" t="s">
        <v>12032</v>
      </c>
      <c r="J668" s="37" t="str">
        <f t="shared" si="54"/>
        <v>IC.CP.510103</v>
      </c>
      <c r="K668" s="36" t="s">
        <v>942</v>
      </c>
      <c r="L668" t="str">
        <f t="shared" si="50"/>
        <v>Explain procedures and why</v>
      </c>
      <c r="M668" s="38" t="str">
        <f t="shared" si="51"/>
        <v>PI.IC.CP.510103.01</v>
      </c>
      <c r="N668" s="38"/>
      <c r="O668" s="38" t="str">
        <f t="shared" si="52"/>
        <v>PH.IC.CP.510103.01</v>
      </c>
      <c r="Q668" s="38" t="str">
        <f t="shared" si="53"/>
        <v>CL.IC.CP.510103.01</v>
      </c>
      <c r="AD668" s="2" t="s">
        <v>1201</v>
      </c>
      <c r="AE668">
        <v>1200</v>
      </c>
    </row>
    <row r="669" spans="1:31" ht="15">
      <c r="A669" t="s">
        <v>1198</v>
      </c>
      <c r="C669" s="31" t="s">
        <v>939</v>
      </c>
      <c r="E669" s="31" t="s">
        <v>5637</v>
      </c>
      <c r="F669" s="2" t="s">
        <v>1206</v>
      </c>
      <c r="G669" s="2" t="s">
        <v>1245</v>
      </c>
      <c r="H669" s="36" t="s">
        <v>12028</v>
      </c>
      <c r="J669" s="37" t="str">
        <f t="shared" si="54"/>
        <v>IC.CP.510104</v>
      </c>
      <c r="K669" s="36" t="s">
        <v>5637</v>
      </c>
      <c r="L669" t="str">
        <f t="shared" si="50"/>
        <v>Explore sexual concerns</v>
      </c>
      <c r="M669" s="38" t="str">
        <f t="shared" si="51"/>
        <v>PI.IC.CP.510104.01</v>
      </c>
      <c r="N669" s="38"/>
      <c r="O669" s="38" t="str">
        <f t="shared" si="52"/>
        <v>PH.IC.CP.510104.01</v>
      </c>
      <c r="Q669" s="38" t="str">
        <f t="shared" si="53"/>
        <v>CL.IC.CP.510104.01</v>
      </c>
      <c r="AD669" s="2" t="s">
        <v>1201</v>
      </c>
      <c r="AE669">
        <v>1200</v>
      </c>
    </row>
    <row r="670" spans="1:31" ht="15">
      <c r="A670" t="s">
        <v>1198</v>
      </c>
      <c r="C670" s="31" t="s">
        <v>939</v>
      </c>
      <c r="E670" s="31" t="s">
        <v>5637</v>
      </c>
      <c r="F670" s="2" t="s">
        <v>1206</v>
      </c>
      <c r="G670" s="2" t="s">
        <v>1246</v>
      </c>
      <c r="H670" s="36" t="s">
        <v>12210</v>
      </c>
      <c r="J670" s="37" t="str">
        <f t="shared" si="54"/>
        <v>IC.CP.510105</v>
      </c>
      <c r="K670" s="36" t="s">
        <v>5637</v>
      </c>
      <c r="L670" t="str">
        <f t="shared" si="50"/>
        <v>Inspect for bleeding</v>
      </c>
      <c r="M670" s="38" t="str">
        <f t="shared" si="51"/>
        <v>PI.IC.CP.510105.01</v>
      </c>
      <c r="N670" s="38"/>
      <c r="O670" s="38" t="str">
        <f t="shared" si="52"/>
        <v>PH.IC.CP.510105.01</v>
      </c>
      <c r="Q670" s="38" t="str">
        <f t="shared" si="53"/>
        <v>CL.IC.CP.510105.01</v>
      </c>
      <c r="AD670" s="2" t="s">
        <v>1201</v>
      </c>
      <c r="AE670">
        <v>1200</v>
      </c>
    </row>
    <row r="671" spans="1:31" ht="15">
      <c r="A671" t="s">
        <v>1198</v>
      </c>
      <c r="C671" s="31" t="s">
        <v>939</v>
      </c>
      <c r="E671" s="31" t="s">
        <v>5637</v>
      </c>
      <c r="F671" s="2" t="s">
        <v>1206</v>
      </c>
      <c r="G671" s="2" t="s">
        <v>1247</v>
      </c>
      <c r="H671" s="36" t="s">
        <v>12212</v>
      </c>
      <c r="J671" s="37" t="str">
        <f t="shared" si="54"/>
        <v>IC.CP.510106</v>
      </c>
      <c r="K671" s="36" t="s">
        <v>5637</v>
      </c>
      <c r="L671" t="str">
        <f t="shared" si="50"/>
        <v>Provide crisis counseling</v>
      </c>
      <c r="M671" s="38" t="str">
        <f t="shared" si="51"/>
        <v>PI.IC.CP.510106.01</v>
      </c>
      <c r="N671" s="38"/>
      <c r="O671" s="38" t="str">
        <f t="shared" si="52"/>
        <v>PH.IC.CP.510106.01</v>
      </c>
      <c r="Q671" s="38" t="str">
        <f t="shared" si="53"/>
        <v>CL.IC.CP.510106.01</v>
      </c>
      <c r="AD671" s="2" t="s">
        <v>1201</v>
      </c>
      <c r="AE671">
        <v>1200</v>
      </c>
    </row>
    <row r="672" spans="1:31" ht="15">
      <c r="A672" t="s">
        <v>1198</v>
      </c>
      <c r="C672" s="31" t="s">
        <v>939</v>
      </c>
      <c r="E672" s="31" t="s">
        <v>5637</v>
      </c>
      <c r="F672" s="2" t="s">
        <v>1206</v>
      </c>
      <c r="G672" s="2" t="s">
        <v>13325</v>
      </c>
      <c r="H672" s="36" t="s">
        <v>12225</v>
      </c>
      <c r="J672" s="37" t="str">
        <f t="shared" si="54"/>
        <v>IC.CP.510107</v>
      </c>
      <c r="K672" s="36" t="s">
        <v>5637</v>
      </c>
      <c r="L672" t="str">
        <f t="shared" si="50"/>
        <v>Problem: Rape-Trauma Syndrome Other:</v>
      </c>
      <c r="M672" s="38" t="str">
        <f t="shared" si="51"/>
        <v>PI.IC.CP.510107.01</v>
      </c>
      <c r="N672" s="38"/>
      <c r="O672" s="38" t="str">
        <f t="shared" si="52"/>
        <v>PH.IC.CP.510107.01</v>
      </c>
      <c r="Q672" s="38" t="str">
        <f t="shared" si="53"/>
        <v>CL.IC.CP.510107.01</v>
      </c>
      <c r="AD672" s="2" t="s">
        <v>1201</v>
      </c>
      <c r="AE672">
        <v>1200</v>
      </c>
    </row>
    <row r="673" spans="1:31" ht="15">
      <c r="A673" t="s">
        <v>1198</v>
      </c>
      <c r="C673" s="31" t="s">
        <v>939</v>
      </c>
      <c r="D673" t="s">
        <v>1036</v>
      </c>
      <c r="E673" s="31" t="s">
        <v>971</v>
      </c>
      <c r="F673" s="2" t="s">
        <v>1036</v>
      </c>
      <c r="G673" s="2" t="s">
        <v>1248</v>
      </c>
      <c r="H673" s="36" t="s">
        <v>11848</v>
      </c>
      <c r="J673" s="37" t="str">
        <f t="shared" si="54"/>
        <v>IC.CP.510201</v>
      </c>
      <c r="K673" s="36" t="s">
        <v>5637</v>
      </c>
      <c r="L673" t="str">
        <f t="shared" si="50"/>
        <v>Appropriate grief response</v>
      </c>
      <c r="M673" s="38" t="str">
        <f t="shared" si="51"/>
        <v>PI.IC.CP.510201.01</v>
      </c>
      <c r="N673" s="38"/>
      <c r="O673" s="38" t="str">
        <f t="shared" si="52"/>
        <v>PH.IC.CP.510201.01</v>
      </c>
      <c r="Q673" s="38" t="str">
        <f t="shared" si="53"/>
        <v>CL.IC.CP.510201.01</v>
      </c>
      <c r="AD673" s="2" t="s">
        <v>1201</v>
      </c>
      <c r="AE673">
        <v>1200</v>
      </c>
    </row>
    <row r="674" spans="1:31" ht="15">
      <c r="A674" t="s">
        <v>1198</v>
      </c>
      <c r="C674" s="31" t="s">
        <v>939</v>
      </c>
      <c r="E674" s="31" t="s">
        <v>971</v>
      </c>
      <c r="F674" s="2" t="s">
        <v>1036</v>
      </c>
      <c r="G674" s="2" t="s">
        <v>1249</v>
      </c>
      <c r="H674" s="36" t="s">
        <v>12030</v>
      </c>
      <c r="J674" s="37" t="str">
        <f t="shared" si="54"/>
        <v>IC.CP.510202</v>
      </c>
      <c r="K674" s="36" t="s">
        <v>5637</v>
      </c>
      <c r="L674" t="str">
        <f t="shared" si="50"/>
        <v>No s/s of panic or anxiety</v>
      </c>
      <c r="M674" s="38" t="str">
        <f t="shared" si="51"/>
        <v>PI.IC.CP.510202.01</v>
      </c>
      <c r="N674" s="38"/>
      <c r="O674" s="38" t="str">
        <f t="shared" si="52"/>
        <v>PH.IC.CP.510202.01</v>
      </c>
      <c r="Q674" s="38" t="str">
        <f t="shared" si="53"/>
        <v>CL.IC.CP.510202.01</v>
      </c>
      <c r="AD674" s="2" t="s">
        <v>1201</v>
      </c>
      <c r="AE674">
        <v>1200</v>
      </c>
    </row>
    <row r="675" spans="1:31" ht="15">
      <c r="A675" t="s">
        <v>1198</v>
      </c>
      <c r="C675" s="31" t="s">
        <v>939</v>
      </c>
      <c r="E675" s="31" t="s">
        <v>971</v>
      </c>
      <c r="F675" s="2" t="s">
        <v>1036</v>
      </c>
      <c r="G675" s="2" t="s">
        <v>1250</v>
      </c>
      <c r="H675" s="36" t="s">
        <v>12032</v>
      </c>
      <c r="J675" s="37" t="str">
        <f t="shared" si="54"/>
        <v>IC.CP.510203</v>
      </c>
      <c r="K675" s="36" t="s">
        <v>5637</v>
      </c>
      <c r="L675" t="str">
        <f t="shared" si="50"/>
        <v>Pt demonstrate trust in staff</v>
      </c>
      <c r="M675" s="38" t="str">
        <f t="shared" si="51"/>
        <v>PI.IC.CP.510203.01</v>
      </c>
      <c r="N675" s="38"/>
      <c r="O675" s="38" t="str">
        <f t="shared" si="52"/>
        <v>PH.IC.CP.510203.01</v>
      </c>
      <c r="Q675" s="38" t="str">
        <f t="shared" si="53"/>
        <v>CL.IC.CP.510203.01</v>
      </c>
      <c r="AD675" s="2" t="s">
        <v>1201</v>
      </c>
      <c r="AE675">
        <v>1200</v>
      </c>
    </row>
    <row r="676" spans="1:31" ht="15">
      <c r="A676" t="s">
        <v>1198</v>
      </c>
      <c r="C676" s="31" t="s">
        <v>939</v>
      </c>
      <c r="E676" s="31" t="s">
        <v>971</v>
      </c>
      <c r="F676" s="2" t="s">
        <v>1036</v>
      </c>
      <c r="G676" s="2" t="s">
        <v>13220</v>
      </c>
      <c r="H676" s="36" t="s">
        <v>12028</v>
      </c>
      <c r="J676" s="37" t="str">
        <f t="shared" si="54"/>
        <v>IC.CP.510204</v>
      </c>
      <c r="K676" s="36" t="s">
        <v>5637</v>
      </c>
      <c r="L676" t="str">
        <f t="shared" si="50"/>
        <v>Outcome: Rape-Trauma Syndrome Other:</v>
      </c>
      <c r="M676" s="38" t="str">
        <f t="shared" si="51"/>
        <v>PI.IC.CP.510204.01</v>
      </c>
      <c r="N676" s="38"/>
      <c r="O676" s="38" t="str">
        <f t="shared" si="52"/>
        <v>PH.IC.CP.510204.01</v>
      </c>
      <c r="Q676" s="38" t="str">
        <f t="shared" si="53"/>
        <v>CL.IC.CP.510204.01</v>
      </c>
      <c r="AD676" s="2" t="s">
        <v>1201</v>
      </c>
      <c r="AE676">
        <v>1200</v>
      </c>
    </row>
    <row r="677" spans="1:31" ht="15">
      <c r="A677" t="s">
        <v>1198</v>
      </c>
      <c r="B677" t="s">
        <v>943</v>
      </c>
      <c r="C677" s="31" t="s">
        <v>944</v>
      </c>
      <c r="D677" t="s">
        <v>1207</v>
      </c>
      <c r="E677" s="31" t="s">
        <v>5637</v>
      </c>
      <c r="F677" s="2" t="s">
        <v>1207</v>
      </c>
      <c r="G677" s="2" t="s">
        <v>1251</v>
      </c>
      <c r="H677" s="36" t="s">
        <v>11848</v>
      </c>
      <c r="J677" s="37" t="str">
        <f t="shared" si="54"/>
        <v>IC.CP.520101</v>
      </c>
      <c r="K677" s="36" t="s">
        <v>5637</v>
      </c>
      <c r="L677" t="str">
        <f t="shared" si="50"/>
        <v>Assess sputum/suction as indicated</v>
      </c>
      <c r="M677" s="38" t="str">
        <f t="shared" si="51"/>
        <v>PI.IC.CP.520101.01</v>
      </c>
      <c r="N677" s="38"/>
      <c r="O677" s="38" t="str">
        <f t="shared" si="52"/>
        <v>PH.IC.CP.520101.01</v>
      </c>
      <c r="Q677" s="38" t="str">
        <f t="shared" si="53"/>
        <v>CL.IC.CP.520101.01</v>
      </c>
      <c r="AD677" s="2" t="s">
        <v>1201</v>
      </c>
      <c r="AE677">
        <v>1200</v>
      </c>
    </row>
    <row r="678" spans="1:31" ht="15">
      <c r="A678" t="s">
        <v>1198</v>
      </c>
      <c r="C678" s="31" t="s">
        <v>944</v>
      </c>
      <c r="E678" s="31" t="s">
        <v>5637</v>
      </c>
      <c r="F678" s="2" t="s">
        <v>1207</v>
      </c>
      <c r="G678" s="2" t="s">
        <v>1361</v>
      </c>
      <c r="H678" s="36" t="s">
        <v>12030</v>
      </c>
      <c r="J678" s="37" t="str">
        <f t="shared" si="54"/>
        <v>IC.CP.520102</v>
      </c>
      <c r="K678" s="36" t="s">
        <v>5637</v>
      </c>
      <c r="L678" t="str">
        <f t="shared" si="50"/>
        <v>Cough/deep breathe</v>
      </c>
      <c r="M678" s="38" t="str">
        <f t="shared" si="51"/>
        <v>PI.IC.CP.520102.01</v>
      </c>
      <c r="N678" s="38"/>
      <c r="O678" s="38" t="str">
        <f t="shared" si="52"/>
        <v>PH.IC.CP.520102.01</v>
      </c>
      <c r="Q678" s="38" t="str">
        <f t="shared" si="53"/>
        <v>CL.IC.CP.520102.01</v>
      </c>
      <c r="AD678" s="2" t="s">
        <v>1201</v>
      </c>
      <c r="AE678">
        <v>1200</v>
      </c>
    </row>
    <row r="679" spans="1:31" ht="15">
      <c r="A679" t="s">
        <v>1198</v>
      </c>
      <c r="C679" s="31" t="s">
        <v>944</v>
      </c>
      <c r="E679" s="31" t="s">
        <v>5637</v>
      </c>
      <c r="F679" s="2" t="s">
        <v>1207</v>
      </c>
      <c r="G679" s="2" t="s">
        <v>1362</v>
      </c>
      <c r="H679" s="36" t="s">
        <v>12032</v>
      </c>
      <c r="J679" s="37" t="str">
        <f t="shared" si="54"/>
        <v>IC.CP.520103</v>
      </c>
      <c r="K679" s="36" t="s">
        <v>5637</v>
      </c>
      <c r="L679" t="str">
        <f t="shared" si="50"/>
        <v>Maintain patent airway, O2 per orders</v>
      </c>
      <c r="M679" s="38" t="str">
        <f t="shared" si="51"/>
        <v>PI.IC.CP.520103.01</v>
      </c>
      <c r="N679" s="38"/>
      <c r="O679" s="38" t="str">
        <f t="shared" si="52"/>
        <v>PH.IC.CP.520103.01</v>
      </c>
      <c r="Q679" s="38" t="str">
        <f t="shared" si="53"/>
        <v>CL.IC.CP.520103.01</v>
      </c>
      <c r="AD679" s="2" t="s">
        <v>1201</v>
      </c>
      <c r="AE679">
        <v>1200</v>
      </c>
    </row>
    <row r="680" spans="1:31" ht="15">
      <c r="A680" t="s">
        <v>1198</v>
      </c>
      <c r="C680" s="31" t="s">
        <v>944</v>
      </c>
      <c r="E680" s="31" t="s">
        <v>5637</v>
      </c>
      <c r="F680" s="2" t="s">
        <v>1207</v>
      </c>
      <c r="G680" s="2" t="s">
        <v>1363</v>
      </c>
      <c r="H680" s="36" t="s">
        <v>12028</v>
      </c>
      <c r="J680" s="37" t="str">
        <f t="shared" si="54"/>
        <v>IC.CP.520104</v>
      </c>
      <c r="K680" s="36" t="s">
        <v>5637</v>
      </c>
      <c r="L680" t="str">
        <f t="shared" si="50"/>
        <v>Monitor ABG's/Stats</v>
      </c>
      <c r="M680" s="38" t="str">
        <f t="shared" si="51"/>
        <v>PI.IC.CP.520104.01</v>
      </c>
      <c r="N680" s="38"/>
      <c r="O680" s="38" t="str">
        <f t="shared" si="52"/>
        <v>PH.IC.CP.520104.01</v>
      </c>
      <c r="Q680" s="38" t="str">
        <f t="shared" si="53"/>
        <v>CL.IC.CP.520104.01</v>
      </c>
      <c r="AD680" s="2" t="s">
        <v>1201</v>
      </c>
      <c r="AE680">
        <v>1200</v>
      </c>
    </row>
    <row r="681" spans="1:31" ht="15">
      <c r="A681" t="s">
        <v>1198</v>
      </c>
      <c r="C681" s="31" t="s">
        <v>944</v>
      </c>
      <c r="E681" s="31" t="s">
        <v>5637</v>
      </c>
      <c r="F681" s="2" t="s">
        <v>1207</v>
      </c>
      <c r="G681" s="2" t="s">
        <v>1519</v>
      </c>
      <c r="H681" s="36" t="s">
        <v>12210</v>
      </c>
      <c r="J681" s="37" t="str">
        <f t="shared" si="54"/>
        <v>IC.CP.520105</v>
      </c>
      <c r="K681" s="36" t="s">
        <v>5637</v>
      </c>
      <c r="L681" t="str">
        <f t="shared" si="50"/>
        <v>Position for optimal oxygenation</v>
      </c>
      <c r="M681" s="38" t="str">
        <f t="shared" si="51"/>
        <v>PI.IC.CP.520105.01</v>
      </c>
      <c r="N681" s="38"/>
      <c r="O681" s="38" t="str">
        <f t="shared" si="52"/>
        <v>PH.IC.CP.520105.01</v>
      </c>
      <c r="Q681" s="38" t="str">
        <f t="shared" si="53"/>
        <v>CL.IC.CP.520105.01</v>
      </c>
      <c r="AD681" s="2" t="s">
        <v>1201</v>
      </c>
      <c r="AE681">
        <v>1200</v>
      </c>
    </row>
    <row r="682" spans="1:31" ht="15">
      <c r="A682" t="s">
        <v>1198</v>
      </c>
      <c r="C682" s="31" t="s">
        <v>944</v>
      </c>
      <c r="E682" s="31" t="s">
        <v>5637</v>
      </c>
      <c r="F682" s="2" t="s">
        <v>1207</v>
      </c>
      <c r="G682" s="2" t="s">
        <v>13221</v>
      </c>
      <c r="H682" s="36" t="s">
        <v>12212</v>
      </c>
      <c r="J682" s="37" t="str">
        <f t="shared" si="54"/>
        <v>IC.CP.520106</v>
      </c>
      <c r="K682" s="36" t="s">
        <v>5637</v>
      </c>
      <c r="L682" t="str">
        <f t="shared" si="50"/>
        <v>Problem: Respiratory Impairment (VENT) Other:</v>
      </c>
      <c r="M682" s="38" t="str">
        <f t="shared" si="51"/>
        <v>PI.IC.CP.520106.01</v>
      </c>
      <c r="N682" s="38"/>
      <c r="O682" s="38" t="str">
        <f t="shared" si="52"/>
        <v>PH.IC.CP.520106.01</v>
      </c>
      <c r="Q682" s="38" t="str">
        <f t="shared" si="53"/>
        <v>CL.IC.CP.520106.01</v>
      </c>
      <c r="AD682" s="2" t="s">
        <v>1201</v>
      </c>
      <c r="AE682">
        <v>1200</v>
      </c>
    </row>
    <row r="683" spans="1:31" ht="15">
      <c r="A683" t="s">
        <v>1198</v>
      </c>
      <c r="C683" s="31" t="s">
        <v>944</v>
      </c>
      <c r="D683" t="s">
        <v>1037</v>
      </c>
      <c r="E683" s="31" t="s">
        <v>971</v>
      </c>
      <c r="F683" s="2" t="s">
        <v>1037</v>
      </c>
      <c r="G683" s="2" t="s">
        <v>1520</v>
      </c>
      <c r="H683" s="36" t="s">
        <v>11848</v>
      </c>
      <c r="J683" s="37" t="str">
        <f t="shared" si="54"/>
        <v>IC.CP.520201</v>
      </c>
      <c r="K683" s="36" t="s">
        <v>5637</v>
      </c>
      <c r="L683" t="str">
        <f t="shared" si="50"/>
        <v>ABG values in acceptable range</v>
      </c>
      <c r="M683" s="38" t="str">
        <f t="shared" si="51"/>
        <v>PI.IC.CP.520201.01</v>
      </c>
      <c r="N683" s="38"/>
      <c r="O683" s="38" t="str">
        <f t="shared" si="52"/>
        <v>PH.IC.CP.520201.01</v>
      </c>
      <c r="Q683" s="38" t="str">
        <f t="shared" si="53"/>
        <v>CL.IC.CP.520201.01</v>
      </c>
      <c r="AD683" s="2" t="s">
        <v>1201</v>
      </c>
      <c r="AE683">
        <v>1200</v>
      </c>
    </row>
    <row r="684" spans="1:31" ht="15">
      <c r="A684" t="s">
        <v>1198</v>
      </c>
      <c r="C684" s="31" t="s">
        <v>944</v>
      </c>
      <c r="E684" s="31" t="s">
        <v>971</v>
      </c>
      <c r="F684" s="2" t="s">
        <v>1037</v>
      </c>
      <c r="G684" s="2" t="s">
        <v>1521</v>
      </c>
      <c r="H684" s="36" t="s">
        <v>12030</v>
      </c>
      <c r="J684" s="37" t="str">
        <f t="shared" si="54"/>
        <v>IC.CP.520202</v>
      </c>
      <c r="K684" s="36" t="s">
        <v>5637</v>
      </c>
      <c r="L684" t="str">
        <f t="shared" si="50"/>
        <v>Extubation</v>
      </c>
      <c r="M684" s="38" t="str">
        <f t="shared" si="51"/>
        <v>PI.IC.CP.520202.01</v>
      </c>
      <c r="N684" s="38"/>
      <c r="O684" s="38" t="str">
        <f t="shared" si="52"/>
        <v>PH.IC.CP.520202.01</v>
      </c>
      <c r="Q684" s="38" t="str">
        <f t="shared" si="53"/>
        <v>CL.IC.CP.520202.01</v>
      </c>
      <c r="AD684" s="2" t="s">
        <v>1201</v>
      </c>
      <c r="AE684">
        <v>1200</v>
      </c>
    </row>
    <row r="685" spans="1:31" ht="15">
      <c r="A685" t="s">
        <v>1198</v>
      </c>
      <c r="C685" s="31" t="s">
        <v>944</v>
      </c>
      <c r="E685" s="31" t="s">
        <v>971</v>
      </c>
      <c r="F685" s="2" t="s">
        <v>1037</v>
      </c>
      <c r="G685" s="2" t="s">
        <v>1166</v>
      </c>
      <c r="H685" s="36" t="s">
        <v>12032</v>
      </c>
      <c r="J685" s="37" t="str">
        <f t="shared" si="54"/>
        <v>IC.CP.520203</v>
      </c>
      <c r="K685" s="36" t="s">
        <v>5637</v>
      </c>
      <c r="L685" t="str">
        <f t="shared" si="50"/>
        <v>Patient tolerant of ventilator modality</v>
      </c>
      <c r="M685" s="38" t="str">
        <f t="shared" si="51"/>
        <v>PI.IC.CP.520203.01</v>
      </c>
      <c r="N685" s="38"/>
      <c r="O685" s="38" t="str">
        <f t="shared" si="52"/>
        <v>PH.IC.CP.520203.01</v>
      </c>
      <c r="Q685" s="38" t="str">
        <f t="shared" si="53"/>
        <v>CL.IC.CP.520203.01</v>
      </c>
      <c r="AD685" s="2" t="s">
        <v>1201</v>
      </c>
      <c r="AE685">
        <v>1200</v>
      </c>
    </row>
    <row r="686" spans="1:31" ht="15">
      <c r="A686" t="s">
        <v>1198</v>
      </c>
      <c r="C686" s="31" t="s">
        <v>944</v>
      </c>
      <c r="E686" s="31" t="s">
        <v>971</v>
      </c>
      <c r="F686" s="2" t="s">
        <v>1037</v>
      </c>
      <c r="G686" s="2" t="s">
        <v>1522</v>
      </c>
      <c r="H686" s="36" t="s">
        <v>12028</v>
      </c>
      <c r="J686" s="37" t="str">
        <f t="shared" si="54"/>
        <v>IC.CP.520204</v>
      </c>
      <c r="K686" s="36" t="s">
        <v>5637</v>
      </c>
      <c r="L686" t="str">
        <f t="shared" si="50"/>
        <v>Patient tolerant of weaning</v>
      </c>
      <c r="M686" s="38" t="str">
        <f t="shared" si="51"/>
        <v>PI.IC.CP.520204.01</v>
      </c>
      <c r="N686" s="38"/>
      <c r="O686" s="38" t="str">
        <f t="shared" si="52"/>
        <v>PH.IC.CP.520204.01</v>
      </c>
      <c r="Q686" s="38" t="str">
        <f t="shared" si="53"/>
        <v>CL.IC.CP.520204.01</v>
      </c>
      <c r="AD686" s="2" t="s">
        <v>1201</v>
      </c>
      <c r="AE686">
        <v>1200</v>
      </c>
    </row>
    <row r="687" spans="1:31" ht="15">
      <c r="A687" t="s">
        <v>1198</v>
      </c>
      <c r="C687" s="31" t="s">
        <v>944</v>
      </c>
      <c r="E687" s="31" t="s">
        <v>971</v>
      </c>
      <c r="F687" s="2" t="s">
        <v>1037</v>
      </c>
      <c r="G687" s="2" t="s">
        <v>13330</v>
      </c>
      <c r="H687" s="36" t="s">
        <v>12210</v>
      </c>
      <c r="J687" s="37" t="str">
        <f t="shared" si="54"/>
        <v>IC.CP.520205</v>
      </c>
      <c r="K687" s="36" t="s">
        <v>5637</v>
      </c>
      <c r="L687" t="str">
        <f t="shared" si="50"/>
        <v>Outcome: Respiratory Impairment (VENT) Other:</v>
      </c>
      <c r="M687" s="38" t="str">
        <f t="shared" si="51"/>
        <v>PI.IC.CP.520205.01</v>
      </c>
      <c r="N687" s="38"/>
      <c r="O687" s="38" t="str">
        <f t="shared" si="52"/>
        <v>PH.IC.CP.520205.01</v>
      </c>
      <c r="Q687" s="38" t="str">
        <f t="shared" si="53"/>
        <v>CL.IC.CP.520205.01</v>
      </c>
      <c r="AD687" s="2" t="s">
        <v>1201</v>
      </c>
      <c r="AE687">
        <v>1200</v>
      </c>
    </row>
    <row r="688" spans="1:31" ht="15">
      <c r="A688" t="s">
        <v>1198</v>
      </c>
      <c r="B688" t="s">
        <v>945</v>
      </c>
      <c r="C688" s="31" t="s">
        <v>946</v>
      </c>
      <c r="D688" t="s">
        <v>1208</v>
      </c>
      <c r="E688" s="31" t="s">
        <v>5637</v>
      </c>
      <c r="F688" s="2" t="s">
        <v>1208</v>
      </c>
      <c r="G688" s="2" t="s">
        <v>13331</v>
      </c>
      <c r="H688" s="36" t="s">
        <v>11848</v>
      </c>
      <c r="J688" s="37" t="str">
        <f t="shared" si="54"/>
        <v>IC.CP.530101</v>
      </c>
      <c r="K688" s="36" t="s">
        <v>5637</v>
      </c>
      <c r="L688" t="str">
        <f t="shared" si="50"/>
        <v>Monitor/Assess sputum production</v>
      </c>
      <c r="M688" s="38" t="str">
        <f t="shared" si="51"/>
        <v>PI.IC.CP.530101.01</v>
      </c>
      <c r="N688" s="38"/>
      <c r="O688" s="38" t="str">
        <f t="shared" si="52"/>
        <v>PH.IC.CP.530101.01</v>
      </c>
      <c r="Q688" s="38" t="str">
        <f t="shared" si="53"/>
        <v>CL.IC.CP.530101.01</v>
      </c>
      <c r="AD688" s="2" t="s">
        <v>1201</v>
      </c>
      <c r="AE688">
        <v>1200</v>
      </c>
    </row>
    <row r="689" spans="1:31" ht="15">
      <c r="A689" t="s">
        <v>1198</v>
      </c>
      <c r="C689" s="31" t="s">
        <v>946</v>
      </c>
      <c r="E689" s="31" t="s">
        <v>5637</v>
      </c>
      <c r="F689" s="2" t="s">
        <v>1208</v>
      </c>
      <c r="G689" s="2" t="s">
        <v>13332</v>
      </c>
      <c r="H689" s="36" t="s">
        <v>12030</v>
      </c>
      <c r="J689" s="37" t="str">
        <f t="shared" si="54"/>
        <v>IC.CP.530102</v>
      </c>
      <c r="K689" s="36" t="s">
        <v>5637</v>
      </c>
      <c r="L689" t="str">
        <f t="shared" si="50"/>
        <v>Administer nebulizer treatment as ordered</v>
      </c>
      <c r="M689" s="38" t="str">
        <f t="shared" si="51"/>
        <v>PI.IC.CP.530102.01</v>
      </c>
      <c r="N689" s="38"/>
      <c r="O689" s="38" t="str">
        <f t="shared" si="52"/>
        <v>PH.IC.CP.530102.01</v>
      </c>
      <c r="Q689" s="38" t="str">
        <f t="shared" si="53"/>
        <v>CL.IC.CP.530102.01</v>
      </c>
      <c r="AD689" s="2" t="s">
        <v>1201</v>
      </c>
      <c r="AE689">
        <v>1200</v>
      </c>
    </row>
    <row r="690" spans="1:31" ht="15">
      <c r="A690" t="s">
        <v>1198</v>
      </c>
      <c r="C690" s="31" t="s">
        <v>946</v>
      </c>
      <c r="E690" s="31" t="s">
        <v>5637</v>
      </c>
      <c r="F690" s="2" t="s">
        <v>1208</v>
      </c>
      <c r="G690" s="2" t="s">
        <v>1361</v>
      </c>
      <c r="H690" s="36" t="s">
        <v>12032</v>
      </c>
      <c r="J690" s="37" t="str">
        <f t="shared" si="54"/>
        <v>IC.CP.530103</v>
      </c>
      <c r="K690" s="36" t="s">
        <v>5637</v>
      </c>
      <c r="L690" t="str">
        <f t="shared" si="50"/>
        <v>Cough/deep breathe</v>
      </c>
      <c r="M690" s="38" t="str">
        <f t="shared" si="51"/>
        <v>PI.IC.CP.530103.01</v>
      </c>
      <c r="N690" s="38"/>
      <c r="O690" s="38" t="str">
        <f t="shared" si="52"/>
        <v>PH.IC.CP.530103.01</v>
      </c>
      <c r="Q690" s="38" t="str">
        <f t="shared" si="53"/>
        <v>CL.IC.CP.530103.01</v>
      </c>
      <c r="AD690" s="2" t="s">
        <v>1201</v>
      </c>
      <c r="AE690">
        <v>1200</v>
      </c>
    </row>
    <row r="691" spans="1:31" ht="15">
      <c r="A691" t="s">
        <v>1198</v>
      </c>
      <c r="C691" s="31" t="s">
        <v>946</v>
      </c>
      <c r="E691" s="31" t="s">
        <v>5637</v>
      </c>
      <c r="F691" s="2" t="s">
        <v>1208</v>
      </c>
      <c r="G691" s="2" t="s">
        <v>1362</v>
      </c>
      <c r="H691" s="36" t="s">
        <v>12028</v>
      </c>
      <c r="J691" s="37" t="str">
        <f t="shared" si="54"/>
        <v>IC.CP.530104</v>
      </c>
      <c r="K691" s="36" t="s">
        <v>5637</v>
      </c>
      <c r="L691" t="str">
        <f t="shared" si="50"/>
        <v>Maintain patent airway, O2 per orders</v>
      </c>
      <c r="M691" s="38" t="str">
        <f t="shared" si="51"/>
        <v>PI.IC.CP.530104.01</v>
      </c>
      <c r="N691" s="38"/>
      <c r="O691" s="38" t="str">
        <f t="shared" si="52"/>
        <v>PH.IC.CP.530104.01</v>
      </c>
      <c r="Q691" s="38" t="str">
        <f t="shared" si="53"/>
        <v>CL.IC.CP.530104.01</v>
      </c>
      <c r="AD691" s="2" t="s">
        <v>1201</v>
      </c>
      <c r="AE691">
        <v>1200</v>
      </c>
    </row>
    <row r="692" spans="1:31" ht="15">
      <c r="A692" t="s">
        <v>1198</v>
      </c>
      <c r="C692" s="31" t="s">
        <v>946</v>
      </c>
      <c r="E692" s="31" t="s">
        <v>5637</v>
      </c>
      <c r="F692" s="2" t="s">
        <v>1208</v>
      </c>
      <c r="G692" s="2" t="s">
        <v>1363</v>
      </c>
      <c r="H692" s="36" t="s">
        <v>12210</v>
      </c>
      <c r="J692" s="37" t="str">
        <f t="shared" si="54"/>
        <v>IC.CP.530105</v>
      </c>
      <c r="K692" s="36" t="s">
        <v>5637</v>
      </c>
      <c r="L692" t="str">
        <f t="shared" si="50"/>
        <v>Monitor ABG's/Stats</v>
      </c>
      <c r="M692" s="38" t="str">
        <f t="shared" si="51"/>
        <v>PI.IC.CP.530105.01</v>
      </c>
      <c r="N692" s="38"/>
      <c r="O692" s="38" t="str">
        <f t="shared" si="52"/>
        <v>PH.IC.CP.530105.01</v>
      </c>
      <c r="Q692" s="38" t="str">
        <f t="shared" si="53"/>
        <v>CL.IC.CP.530105.01</v>
      </c>
      <c r="AD692" s="2" t="s">
        <v>1201</v>
      </c>
      <c r="AE692">
        <v>1200</v>
      </c>
    </row>
    <row r="693" spans="1:31" ht="15">
      <c r="A693" t="s">
        <v>1198</v>
      </c>
      <c r="C693" s="31" t="s">
        <v>946</v>
      </c>
      <c r="E693" s="31" t="s">
        <v>5637</v>
      </c>
      <c r="F693" s="2" t="s">
        <v>1208</v>
      </c>
      <c r="G693" s="2" t="s">
        <v>1519</v>
      </c>
      <c r="H693" s="36" t="s">
        <v>12212</v>
      </c>
      <c r="J693" s="37" t="str">
        <f t="shared" si="54"/>
        <v>IC.CP.530106</v>
      </c>
      <c r="K693" s="36" t="s">
        <v>5637</v>
      </c>
      <c r="L693" t="str">
        <f t="shared" si="50"/>
        <v>Position for optimal oxygenation</v>
      </c>
      <c r="M693" s="38" t="str">
        <f t="shared" si="51"/>
        <v>PI.IC.CP.530106.01</v>
      </c>
      <c r="N693" s="38"/>
      <c r="O693" s="38" t="str">
        <f t="shared" si="52"/>
        <v>PH.IC.CP.530106.01</v>
      </c>
      <c r="Q693" s="38" t="str">
        <f t="shared" si="53"/>
        <v>CL.IC.CP.530106.01</v>
      </c>
      <c r="AD693" s="2" t="s">
        <v>1201</v>
      </c>
      <c r="AE693">
        <v>1200</v>
      </c>
    </row>
    <row r="694" spans="1:31" ht="15">
      <c r="A694" t="s">
        <v>1198</v>
      </c>
      <c r="C694" s="31" t="s">
        <v>946</v>
      </c>
      <c r="E694" s="31" t="s">
        <v>5637</v>
      </c>
      <c r="F694" s="2" t="s">
        <v>1208</v>
      </c>
      <c r="G694" s="2" t="s">
        <v>13333</v>
      </c>
      <c r="H694" s="36" t="s">
        <v>12225</v>
      </c>
      <c r="J694" s="37" t="str">
        <f t="shared" si="54"/>
        <v>IC.CP.530107</v>
      </c>
      <c r="K694" s="36" t="s">
        <v>5637</v>
      </c>
      <c r="L694" t="str">
        <f t="shared" si="50"/>
        <v>Problem: Respiratory Impairment Other:</v>
      </c>
      <c r="M694" s="38" t="str">
        <f t="shared" si="51"/>
        <v>PI.IC.CP.530107.01</v>
      </c>
      <c r="N694" s="38"/>
      <c r="O694" s="38" t="str">
        <f t="shared" si="52"/>
        <v>PH.IC.CP.530107.01</v>
      </c>
      <c r="Q694" s="38" t="str">
        <f t="shared" si="53"/>
        <v>CL.IC.CP.530107.01</v>
      </c>
      <c r="AD694" s="2" t="s">
        <v>1201</v>
      </c>
      <c r="AE694">
        <v>1200</v>
      </c>
    </row>
    <row r="695" spans="1:31" ht="15">
      <c r="A695" t="s">
        <v>1198</v>
      </c>
      <c r="C695" s="31" t="s">
        <v>946</v>
      </c>
      <c r="D695" t="s">
        <v>1169</v>
      </c>
      <c r="E695" s="31" t="s">
        <v>971</v>
      </c>
      <c r="F695" s="2" t="s">
        <v>1169</v>
      </c>
      <c r="G695" s="2" t="s">
        <v>13334</v>
      </c>
      <c r="H695" s="36" t="s">
        <v>11848</v>
      </c>
      <c r="J695" s="37" t="str">
        <f t="shared" si="54"/>
        <v>IC.CP.530201</v>
      </c>
      <c r="K695" s="36" t="s">
        <v>5637</v>
      </c>
      <c r="L695" t="str">
        <f t="shared" si="50"/>
        <v>Absence of dyspnea</v>
      </c>
      <c r="M695" s="38" t="str">
        <f t="shared" si="51"/>
        <v>PI.IC.CP.530201.01</v>
      </c>
      <c r="N695" s="38"/>
      <c r="O695" s="38" t="str">
        <f t="shared" si="52"/>
        <v>PH.IC.CP.530201.01</v>
      </c>
      <c r="Q695" s="38" t="str">
        <f t="shared" si="53"/>
        <v>CL.IC.CP.530201.01</v>
      </c>
      <c r="AD695" s="2" t="s">
        <v>1201</v>
      </c>
      <c r="AE695">
        <v>1200</v>
      </c>
    </row>
    <row r="696" spans="1:31" ht="15">
      <c r="A696" t="s">
        <v>1198</v>
      </c>
      <c r="C696" s="31" t="s">
        <v>946</v>
      </c>
      <c r="E696" s="31" t="s">
        <v>971</v>
      </c>
      <c r="F696" s="2" t="s">
        <v>1169</v>
      </c>
      <c r="G696" s="2" t="s">
        <v>13335</v>
      </c>
      <c r="H696" s="36" t="s">
        <v>12030</v>
      </c>
      <c r="J696" s="37" t="str">
        <f t="shared" si="54"/>
        <v>IC.CP.530202</v>
      </c>
      <c r="K696" s="36" t="s">
        <v>5637</v>
      </c>
      <c r="L696" t="str">
        <f t="shared" si="50"/>
        <v>Stable Blood Gas</v>
      </c>
      <c r="M696" s="38" t="str">
        <f t="shared" si="51"/>
        <v>PI.IC.CP.530202.01</v>
      </c>
      <c r="N696" s="38"/>
      <c r="O696" s="38" t="str">
        <f t="shared" si="52"/>
        <v>PH.IC.CP.530202.01</v>
      </c>
      <c r="Q696" s="38" t="str">
        <f t="shared" si="53"/>
        <v>CL.IC.CP.530202.01</v>
      </c>
      <c r="AD696" s="2" t="s">
        <v>1201</v>
      </c>
      <c r="AE696">
        <v>1200</v>
      </c>
    </row>
    <row r="697" spans="1:31" ht="15">
      <c r="A697" t="s">
        <v>1198</v>
      </c>
      <c r="C697" s="31" t="s">
        <v>946</v>
      </c>
      <c r="E697" s="31" t="s">
        <v>971</v>
      </c>
      <c r="F697" s="2" t="s">
        <v>1169</v>
      </c>
      <c r="G697" s="2" t="s">
        <v>13138</v>
      </c>
      <c r="H697" s="36" t="s">
        <v>12032</v>
      </c>
      <c r="J697" s="37" t="str">
        <f t="shared" si="54"/>
        <v>IC.CP.530203</v>
      </c>
      <c r="K697" s="36" t="s">
        <v>5637</v>
      </c>
      <c r="L697" t="str">
        <f t="shared" si="50"/>
        <v>Able to breathe deep</v>
      </c>
      <c r="M697" s="38" t="str">
        <f t="shared" si="51"/>
        <v>PI.IC.CP.530203.01</v>
      </c>
      <c r="N697" s="38"/>
      <c r="O697" s="38" t="str">
        <f t="shared" si="52"/>
        <v>PH.IC.CP.530203.01</v>
      </c>
      <c r="Q697" s="38" t="str">
        <f t="shared" si="53"/>
        <v>CL.IC.CP.530203.01</v>
      </c>
      <c r="AD697" s="2" t="s">
        <v>1201</v>
      </c>
      <c r="AE697">
        <v>1200</v>
      </c>
    </row>
    <row r="698" spans="1:31" ht="15">
      <c r="A698" t="s">
        <v>1198</v>
      </c>
      <c r="C698" s="31" t="s">
        <v>946</v>
      </c>
      <c r="E698" s="31" t="s">
        <v>971</v>
      </c>
      <c r="F698" s="2" t="s">
        <v>1169</v>
      </c>
      <c r="G698" s="2" t="s">
        <v>1523</v>
      </c>
      <c r="H698" s="36" t="s">
        <v>12028</v>
      </c>
      <c r="J698" s="37" t="str">
        <f t="shared" si="54"/>
        <v>IC.CP.530204</v>
      </c>
      <c r="K698" s="36" t="s">
        <v>5637</v>
      </c>
      <c r="L698" t="str">
        <f t="shared" si="50"/>
        <v>Able to cough effectively</v>
      </c>
      <c r="M698" s="38" t="str">
        <f t="shared" si="51"/>
        <v>PI.IC.CP.530204.01</v>
      </c>
      <c r="N698" s="38"/>
      <c r="O698" s="38" t="str">
        <f t="shared" si="52"/>
        <v>PH.IC.CP.530204.01</v>
      </c>
      <c r="Q698" s="38" t="str">
        <f t="shared" si="53"/>
        <v>CL.IC.CP.530204.01</v>
      </c>
      <c r="AD698" s="2" t="s">
        <v>1201</v>
      </c>
      <c r="AE698">
        <v>1200</v>
      </c>
    </row>
    <row r="699" spans="1:31" ht="15">
      <c r="A699" t="s">
        <v>1198</v>
      </c>
      <c r="C699" s="31" t="s">
        <v>946</v>
      </c>
      <c r="E699" s="31" t="s">
        <v>971</v>
      </c>
      <c r="F699" s="2" t="s">
        <v>1169</v>
      </c>
      <c r="G699" s="2" t="s">
        <v>13139</v>
      </c>
      <c r="H699" s="36" t="s">
        <v>12210</v>
      </c>
      <c r="J699" s="37" t="str">
        <f t="shared" si="54"/>
        <v>IC.CP.530205</v>
      </c>
      <c r="K699" s="36" t="s">
        <v>5637</v>
      </c>
      <c r="L699" t="str">
        <f t="shared" si="50"/>
        <v>Outcome: Respiratory Impairment Other:</v>
      </c>
      <c r="M699" s="38" t="str">
        <f t="shared" si="51"/>
        <v>PI.IC.CP.530205.01</v>
      </c>
      <c r="N699" s="38"/>
      <c r="O699" s="38" t="str">
        <f t="shared" si="52"/>
        <v>PH.IC.CP.530205.01</v>
      </c>
      <c r="Q699" s="38" t="str">
        <f t="shared" si="53"/>
        <v>CL.IC.CP.530205.01</v>
      </c>
      <c r="AD699" s="2" t="s">
        <v>1201</v>
      </c>
      <c r="AE699">
        <v>1200</v>
      </c>
    </row>
    <row r="700" spans="1:31" ht="15">
      <c r="A700" t="s">
        <v>1198</v>
      </c>
      <c r="B700" t="s">
        <v>947</v>
      </c>
      <c r="C700" s="31" t="s">
        <v>948</v>
      </c>
      <c r="D700" t="s">
        <v>1209</v>
      </c>
      <c r="E700" s="31" t="s">
        <v>5637</v>
      </c>
      <c r="F700" s="2" t="s">
        <v>1209</v>
      </c>
      <c r="G700" s="2" t="s">
        <v>1634</v>
      </c>
      <c r="H700" s="36" t="s">
        <v>11848</v>
      </c>
      <c r="J700" s="37" t="str">
        <f t="shared" si="54"/>
        <v>IC.CP.540101</v>
      </c>
      <c r="K700" s="36" t="s">
        <v>5637</v>
      </c>
      <c r="L700" t="str">
        <f t="shared" si="50"/>
        <v>Educate family on need for pt independence</v>
      </c>
      <c r="M700" s="38" t="str">
        <f t="shared" si="51"/>
        <v>PI.IC.CP.540101.01</v>
      </c>
      <c r="N700" s="38"/>
      <c r="O700" s="38" t="str">
        <f t="shared" si="52"/>
        <v>PH.IC.CP.540101.01</v>
      </c>
      <c r="Q700" s="38" t="str">
        <f t="shared" si="53"/>
        <v>CL.IC.CP.540101.01</v>
      </c>
      <c r="AD700" s="2" t="s">
        <v>1201</v>
      </c>
      <c r="AE700">
        <v>1200</v>
      </c>
    </row>
    <row r="701" spans="1:31" ht="15">
      <c r="A701" t="s">
        <v>1198</v>
      </c>
      <c r="C701" s="31" t="s">
        <v>948</v>
      </c>
      <c r="E701" s="31" t="s">
        <v>5637</v>
      </c>
      <c r="F701" s="2" t="s">
        <v>1209</v>
      </c>
      <c r="G701" s="2" t="s">
        <v>1631</v>
      </c>
      <c r="H701" s="36" t="s">
        <v>12030</v>
      </c>
      <c r="J701" s="37" t="str">
        <f t="shared" si="54"/>
        <v>IC.CP.540102</v>
      </c>
      <c r="K701" s="36" t="s">
        <v>5637</v>
      </c>
      <c r="L701" t="str">
        <f t="shared" si="50"/>
        <v>Encourage self care/ADL's</v>
      </c>
      <c r="M701" s="38" t="str">
        <f t="shared" si="51"/>
        <v>PI.IC.CP.540102.01</v>
      </c>
      <c r="N701" s="38"/>
      <c r="O701" s="38" t="str">
        <f t="shared" si="52"/>
        <v>PH.IC.CP.540102.01</v>
      </c>
      <c r="Q701" s="38" t="str">
        <f t="shared" si="53"/>
        <v>CL.IC.CP.540102.01</v>
      </c>
      <c r="AD701" s="2" t="s">
        <v>1201</v>
      </c>
      <c r="AE701">
        <v>1200</v>
      </c>
    </row>
    <row r="702" spans="1:31" ht="15">
      <c r="A702" t="s">
        <v>1198</v>
      </c>
      <c r="C702" s="31" t="s">
        <v>948</v>
      </c>
      <c r="E702" s="31" t="s">
        <v>5637</v>
      </c>
      <c r="F702" s="2" t="s">
        <v>1209</v>
      </c>
      <c r="G702" s="2" t="s">
        <v>1281</v>
      </c>
      <c r="H702" s="36" t="s">
        <v>12032</v>
      </c>
      <c r="J702" s="37" t="str">
        <f t="shared" si="54"/>
        <v>IC.CP.540103</v>
      </c>
      <c r="K702" s="36" t="s">
        <v>5637</v>
      </c>
      <c r="L702" t="str">
        <f t="shared" si="50"/>
        <v>Involve Physical/Rehab Therapy as needed</v>
      </c>
      <c r="M702" s="38" t="str">
        <f t="shared" si="51"/>
        <v>PI.IC.CP.540103.01</v>
      </c>
      <c r="N702" s="38"/>
      <c r="O702" s="38" t="str">
        <f t="shared" si="52"/>
        <v>PH.IC.CP.540103.01</v>
      </c>
      <c r="Q702" s="38" t="str">
        <f t="shared" si="53"/>
        <v>CL.IC.CP.540103.01</v>
      </c>
      <c r="AD702" s="2" t="s">
        <v>1201</v>
      </c>
      <c r="AE702">
        <v>1200</v>
      </c>
    </row>
    <row r="703" spans="1:31" ht="15">
      <c r="A703" t="s">
        <v>1198</v>
      </c>
      <c r="C703" s="31" t="s">
        <v>948</v>
      </c>
      <c r="E703" s="31" t="s">
        <v>5637</v>
      </c>
      <c r="F703" s="2" t="s">
        <v>1209</v>
      </c>
      <c r="G703" s="2" t="s">
        <v>13140</v>
      </c>
      <c r="H703" s="36" t="s">
        <v>12028</v>
      </c>
      <c r="J703" s="37" t="str">
        <f t="shared" si="54"/>
        <v>IC.CP.540104</v>
      </c>
      <c r="K703" s="36" t="s">
        <v>5637</v>
      </c>
      <c r="L703" t="str">
        <f t="shared" si="50"/>
        <v>Problem: Self Care Deficit Other:</v>
      </c>
      <c r="M703" s="38" t="str">
        <f t="shared" si="51"/>
        <v>PI.IC.CP.540104.01</v>
      </c>
      <c r="N703" s="38"/>
      <c r="O703" s="38" t="str">
        <f t="shared" si="52"/>
        <v>PH.IC.CP.540104.01</v>
      </c>
      <c r="Q703" s="38" t="str">
        <f t="shared" si="53"/>
        <v>CL.IC.CP.540104.01</v>
      </c>
      <c r="AD703" s="2" t="s">
        <v>1201</v>
      </c>
      <c r="AE703">
        <v>1200</v>
      </c>
    </row>
    <row r="704" spans="1:31" ht="15">
      <c r="A704" t="s">
        <v>1198</v>
      </c>
      <c r="C704" s="31" t="s">
        <v>948</v>
      </c>
      <c r="D704" t="s">
        <v>1170</v>
      </c>
      <c r="E704" s="31" t="s">
        <v>971</v>
      </c>
      <c r="F704" s="2" t="s">
        <v>1170</v>
      </c>
      <c r="G704" s="2" t="s">
        <v>1282</v>
      </c>
      <c r="H704" s="36" t="s">
        <v>11848</v>
      </c>
      <c r="J704" s="37" t="str">
        <f t="shared" si="54"/>
        <v>IC.CP.540201</v>
      </c>
      <c r="K704" s="36" t="s">
        <v>5637</v>
      </c>
      <c r="L704" t="str">
        <f t="shared" si="50"/>
        <v>Performs ADL's with minimal assist</v>
      </c>
      <c r="M704" s="38" t="str">
        <f t="shared" si="51"/>
        <v>PI.IC.CP.540201.01</v>
      </c>
      <c r="N704" s="38"/>
      <c r="O704" s="38" t="str">
        <f t="shared" si="52"/>
        <v>PH.IC.CP.540201.01</v>
      </c>
      <c r="Q704" s="38" t="str">
        <f t="shared" si="53"/>
        <v>CL.IC.CP.540201.01</v>
      </c>
      <c r="AD704" s="2" t="s">
        <v>1201</v>
      </c>
      <c r="AE704">
        <v>1200</v>
      </c>
    </row>
    <row r="705" spans="1:31" ht="15">
      <c r="A705" t="s">
        <v>1198</v>
      </c>
      <c r="C705" s="31" t="s">
        <v>948</v>
      </c>
      <c r="E705" s="31" t="s">
        <v>971</v>
      </c>
      <c r="F705" s="2" t="s">
        <v>1170</v>
      </c>
      <c r="G705" s="2" t="s">
        <v>13141</v>
      </c>
      <c r="H705" s="36" t="s">
        <v>12030</v>
      </c>
      <c r="J705" s="37" t="str">
        <f t="shared" si="54"/>
        <v>IC.CP.540202</v>
      </c>
      <c r="K705" s="36" t="s">
        <v>5637</v>
      </c>
      <c r="L705" t="str">
        <f t="shared" si="50"/>
        <v>Outcome: Self Care Deficit Other:</v>
      </c>
      <c r="M705" s="38" t="str">
        <f t="shared" si="51"/>
        <v>PI.IC.CP.540202.01</v>
      </c>
      <c r="N705" s="38"/>
      <c r="O705" s="38" t="str">
        <f t="shared" si="52"/>
        <v>PH.IC.CP.540202.01</v>
      </c>
      <c r="Q705" s="38" t="str">
        <f t="shared" si="53"/>
        <v>CL.IC.CP.540202.01</v>
      </c>
      <c r="AD705" s="2" t="s">
        <v>1201</v>
      </c>
      <c r="AE705">
        <v>1200</v>
      </c>
    </row>
    <row r="706" spans="1:31" ht="15">
      <c r="A706" t="s">
        <v>1198</v>
      </c>
      <c r="B706" t="s">
        <v>949</v>
      </c>
      <c r="C706" s="31" t="s">
        <v>950</v>
      </c>
      <c r="D706" t="s">
        <v>1210</v>
      </c>
      <c r="E706" s="31" t="s">
        <v>5637</v>
      </c>
      <c r="F706" s="2" t="s">
        <v>1210</v>
      </c>
      <c r="G706" s="2" t="s">
        <v>1188</v>
      </c>
      <c r="H706" s="36" t="s">
        <v>11848</v>
      </c>
      <c r="J706" s="37" t="str">
        <f t="shared" si="54"/>
        <v>IC.CP.550101</v>
      </c>
      <c r="K706" s="36" t="s">
        <v>5637</v>
      </c>
      <c r="L706" t="str">
        <f t="shared" si="50"/>
        <v>Administer sleeping meds as ordered</v>
      </c>
      <c r="M706" s="38" t="str">
        <f t="shared" si="51"/>
        <v>PI.IC.CP.550101.01</v>
      </c>
      <c r="N706" s="38"/>
      <c r="O706" s="38" t="str">
        <f t="shared" si="52"/>
        <v>PH.IC.CP.550101.01</v>
      </c>
      <c r="Q706" s="38" t="str">
        <f t="shared" si="53"/>
        <v>CL.IC.CP.550101.01</v>
      </c>
      <c r="AD706" s="2" t="s">
        <v>1201</v>
      </c>
      <c r="AE706">
        <v>1200</v>
      </c>
    </row>
    <row r="707" spans="1:31" ht="15">
      <c r="A707" t="s">
        <v>1198</v>
      </c>
      <c r="C707" s="31" t="s">
        <v>950</v>
      </c>
      <c r="E707" s="31" t="s">
        <v>5637</v>
      </c>
      <c r="F707" s="2" t="s">
        <v>1210</v>
      </c>
      <c r="G707" s="2" t="s">
        <v>1189</v>
      </c>
      <c r="H707" s="36" t="s">
        <v>12030</v>
      </c>
      <c r="J707" s="37" t="str">
        <f t="shared" si="54"/>
        <v>IC.CP.550102</v>
      </c>
      <c r="K707" s="36" t="s">
        <v>5637</v>
      </c>
      <c r="L707" t="str">
        <f t="shared" si="50"/>
        <v>Eliminate contributing factors</v>
      </c>
      <c r="M707" s="38" t="str">
        <f t="shared" si="51"/>
        <v>PI.IC.CP.550102.01</v>
      </c>
      <c r="N707" s="38"/>
      <c r="O707" s="38" t="str">
        <f t="shared" si="52"/>
        <v>PH.IC.CP.550102.01</v>
      </c>
      <c r="Q707" s="38" t="str">
        <f t="shared" si="53"/>
        <v>CL.IC.CP.550102.01</v>
      </c>
      <c r="AD707" s="2" t="s">
        <v>1201</v>
      </c>
      <c r="AE707">
        <v>1200</v>
      </c>
    </row>
    <row r="708" spans="1:31" ht="15">
      <c r="A708" t="s">
        <v>1198</v>
      </c>
      <c r="C708" s="31" t="s">
        <v>950</v>
      </c>
      <c r="E708" s="31" t="s">
        <v>5637</v>
      </c>
      <c r="F708" s="2" t="s">
        <v>1210</v>
      </c>
      <c r="G708" s="2" t="s">
        <v>1307</v>
      </c>
      <c r="H708" s="36" t="s">
        <v>12032</v>
      </c>
      <c r="J708" s="37" t="str">
        <f t="shared" si="54"/>
        <v>IC.CP.550103</v>
      </c>
      <c r="K708" s="36" t="s">
        <v>5637</v>
      </c>
      <c r="L708" t="str">
        <f t="shared" si="50"/>
        <v>Increase day-time activity</v>
      </c>
      <c r="M708" s="38" t="str">
        <f t="shared" si="51"/>
        <v>PI.IC.CP.550103.01</v>
      </c>
      <c r="N708" s="38"/>
      <c r="O708" s="38" t="str">
        <f t="shared" si="52"/>
        <v>PH.IC.CP.550103.01</v>
      </c>
      <c r="Q708" s="38" t="str">
        <f t="shared" si="53"/>
        <v>CL.IC.CP.550103.01</v>
      </c>
      <c r="AD708" s="2" t="s">
        <v>1201</v>
      </c>
      <c r="AE708">
        <v>1200</v>
      </c>
    </row>
    <row r="709" spans="1:31" ht="15">
      <c r="A709" t="s">
        <v>1198</v>
      </c>
      <c r="C709" s="31" t="s">
        <v>950</v>
      </c>
      <c r="E709" s="31" t="s">
        <v>5637</v>
      </c>
      <c r="F709" s="2" t="s">
        <v>1210</v>
      </c>
      <c r="G709" s="2" t="s">
        <v>1308</v>
      </c>
      <c r="H709" s="36" t="s">
        <v>12028</v>
      </c>
      <c r="J709" s="37" t="str">
        <f t="shared" si="54"/>
        <v>IC.CP.550104</v>
      </c>
      <c r="K709" s="36" t="s">
        <v>5637</v>
      </c>
      <c r="L709" t="str">
        <f t="shared" si="50"/>
        <v>Limit interruptions at night</v>
      </c>
      <c r="M709" s="38" t="str">
        <f t="shared" si="51"/>
        <v>PI.IC.CP.550104.01</v>
      </c>
      <c r="N709" s="38"/>
      <c r="O709" s="38" t="str">
        <f t="shared" si="52"/>
        <v>PH.IC.CP.550104.01</v>
      </c>
      <c r="Q709" s="38" t="str">
        <f t="shared" si="53"/>
        <v>CL.IC.CP.550104.01</v>
      </c>
      <c r="AD709" s="2" t="s">
        <v>1201</v>
      </c>
      <c r="AE709">
        <v>1200</v>
      </c>
    </row>
    <row r="710" spans="1:31" ht="15">
      <c r="A710" t="s">
        <v>1198</v>
      </c>
      <c r="C710" s="31" t="s">
        <v>950</v>
      </c>
      <c r="E710" s="31" t="s">
        <v>5637</v>
      </c>
      <c r="F710" s="2" t="s">
        <v>1210</v>
      </c>
      <c r="G710" s="2" t="s">
        <v>1309</v>
      </c>
      <c r="H710" s="36" t="s">
        <v>12210</v>
      </c>
      <c r="J710" s="37" t="str">
        <f t="shared" si="54"/>
        <v>IC.CP.550105</v>
      </c>
      <c r="K710" s="36" t="s">
        <v>5637</v>
      </c>
      <c r="L710" t="str">
        <f t="shared" si="50"/>
        <v>Maintain bedtime routine</v>
      </c>
      <c r="M710" s="38" t="str">
        <f t="shared" si="51"/>
        <v>PI.IC.CP.550105.01</v>
      </c>
      <c r="N710" s="38"/>
      <c r="O710" s="38" t="str">
        <f t="shared" si="52"/>
        <v>PH.IC.CP.550105.01</v>
      </c>
      <c r="Q710" s="38" t="str">
        <f t="shared" si="53"/>
        <v>CL.IC.CP.550105.01</v>
      </c>
      <c r="AD710" s="2" t="s">
        <v>1201</v>
      </c>
      <c r="AE710">
        <v>1200</v>
      </c>
    </row>
    <row r="711" spans="1:31" ht="15">
      <c r="A711" t="s">
        <v>1198</v>
      </c>
      <c r="C711" s="31" t="s">
        <v>950</v>
      </c>
      <c r="E711" s="31" t="s">
        <v>5637</v>
      </c>
      <c r="F711" s="2" t="s">
        <v>1210</v>
      </c>
      <c r="G711" s="2" t="s">
        <v>1310</v>
      </c>
      <c r="H711" s="36" t="s">
        <v>12212</v>
      </c>
      <c r="J711" s="37" t="str">
        <f t="shared" si="54"/>
        <v>IC.CP.550106</v>
      </c>
      <c r="K711" s="36" t="s">
        <v>5637</v>
      </c>
      <c r="L711" t="str">
        <f t="shared" si="50"/>
        <v>Provide comfort measures</v>
      </c>
      <c r="M711" s="38" t="str">
        <f t="shared" si="51"/>
        <v>PI.IC.CP.550106.01</v>
      </c>
      <c r="N711" s="38"/>
      <c r="O711" s="38" t="str">
        <f t="shared" si="52"/>
        <v>PH.IC.CP.550106.01</v>
      </c>
      <c r="Q711" s="38" t="str">
        <f t="shared" si="53"/>
        <v>CL.IC.CP.550106.01</v>
      </c>
      <c r="AD711" s="2" t="s">
        <v>1201</v>
      </c>
      <c r="AE711">
        <v>1200</v>
      </c>
    </row>
    <row r="712" spans="1:31" ht="15">
      <c r="A712" t="s">
        <v>1198</v>
      </c>
      <c r="C712" s="31" t="s">
        <v>950</v>
      </c>
      <c r="E712" s="31" t="s">
        <v>5637</v>
      </c>
      <c r="F712" s="2" t="s">
        <v>1210</v>
      </c>
      <c r="G712" s="2" t="s">
        <v>13256</v>
      </c>
      <c r="H712" s="36" t="s">
        <v>12225</v>
      </c>
      <c r="J712" s="37" t="str">
        <f t="shared" si="54"/>
        <v>IC.CP.550107</v>
      </c>
      <c r="K712" s="36" t="s">
        <v>5637</v>
      </c>
      <c r="L712" t="str">
        <f t="shared" si="50"/>
        <v>Problem: Altered Sleep Other:</v>
      </c>
      <c r="M712" s="38" t="str">
        <f t="shared" si="51"/>
        <v>PI.IC.CP.550107.01</v>
      </c>
      <c r="N712" s="38"/>
      <c r="O712" s="38" t="str">
        <f t="shared" si="52"/>
        <v>PH.IC.CP.550107.01</v>
      </c>
      <c r="Q712" s="38" t="str">
        <f t="shared" si="53"/>
        <v>CL.IC.CP.550107.01</v>
      </c>
      <c r="AD712" s="2" t="s">
        <v>1201</v>
      </c>
      <c r="AE712">
        <v>1200</v>
      </c>
    </row>
    <row r="713" spans="1:31" ht="15">
      <c r="A713" t="s">
        <v>1198</v>
      </c>
      <c r="C713" s="31" t="s">
        <v>950</v>
      </c>
      <c r="D713" t="s">
        <v>1171</v>
      </c>
      <c r="E713" s="31" t="s">
        <v>971</v>
      </c>
      <c r="F713" s="2" t="s">
        <v>1171</v>
      </c>
      <c r="G713" s="2" t="s">
        <v>1311</v>
      </c>
      <c r="H713" s="36" t="s">
        <v>11848</v>
      </c>
      <c r="J713" s="37" t="str">
        <f t="shared" si="54"/>
        <v>IC.CP.550201</v>
      </c>
      <c r="K713" s="36" t="s">
        <v>5637</v>
      </c>
      <c r="L713" t="str">
        <f t="shared" si="50"/>
        <v>Pt awake during day</v>
      </c>
      <c r="M713" s="38" t="str">
        <f t="shared" si="51"/>
        <v>PI.IC.CP.550201.01</v>
      </c>
      <c r="N713" s="38"/>
      <c r="O713" s="38" t="str">
        <f t="shared" si="52"/>
        <v>PH.IC.CP.550201.01</v>
      </c>
      <c r="Q713" s="38" t="str">
        <f t="shared" si="53"/>
        <v>CL.IC.CP.550201.01</v>
      </c>
      <c r="AD713" s="2" t="s">
        <v>1201</v>
      </c>
      <c r="AE713">
        <v>1200</v>
      </c>
    </row>
    <row r="714" spans="1:31" ht="15">
      <c r="A714" t="s">
        <v>1198</v>
      </c>
      <c r="C714" s="31" t="s">
        <v>950</v>
      </c>
      <c r="E714" s="31" t="s">
        <v>971</v>
      </c>
      <c r="F714" s="2" t="s">
        <v>1171</v>
      </c>
      <c r="G714" s="2" t="s">
        <v>1312</v>
      </c>
      <c r="H714" s="36" t="s">
        <v>12030</v>
      </c>
      <c r="J714" s="37" t="str">
        <f t="shared" si="54"/>
        <v>IC.CP.550202</v>
      </c>
      <c r="K714" s="36" t="s">
        <v>5637</v>
      </c>
      <c r="L714" t="str">
        <f t="shared" si="50"/>
        <v>Pt receives adequate rest through the night</v>
      </c>
      <c r="M714" s="38" t="str">
        <f t="shared" si="51"/>
        <v>PI.IC.CP.550202.01</v>
      </c>
      <c r="N714" s="38"/>
      <c r="O714" s="38" t="str">
        <f t="shared" si="52"/>
        <v>PH.IC.CP.550202.01</v>
      </c>
      <c r="Q714" s="38" t="str">
        <f t="shared" si="53"/>
        <v>CL.IC.CP.550202.01</v>
      </c>
      <c r="AD714" s="2" t="s">
        <v>1201</v>
      </c>
      <c r="AE714">
        <v>1200</v>
      </c>
    </row>
    <row r="715" spans="1:31" ht="15">
      <c r="A715" t="s">
        <v>1198</v>
      </c>
      <c r="C715" s="31" t="s">
        <v>950</v>
      </c>
      <c r="E715" s="31" t="s">
        <v>971</v>
      </c>
      <c r="F715" s="2" t="s">
        <v>1171</v>
      </c>
      <c r="G715" s="2" t="s">
        <v>1313</v>
      </c>
      <c r="H715" s="36" t="s">
        <v>12032</v>
      </c>
      <c r="J715" s="37" t="str">
        <f t="shared" si="54"/>
        <v>IC.CP.550203</v>
      </c>
      <c r="K715" s="36" t="s">
        <v>5637</v>
      </c>
      <c r="L715" t="str">
        <f t="shared" si="50"/>
        <v>Rest &amp; activity balance</v>
      </c>
      <c r="M715" s="38" t="str">
        <f t="shared" si="51"/>
        <v>PI.IC.CP.550203.01</v>
      </c>
      <c r="N715" s="38"/>
      <c r="O715" s="38" t="str">
        <f t="shared" si="52"/>
        <v>PH.IC.CP.550203.01</v>
      </c>
      <c r="Q715" s="38" t="str">
        <f t="shared" si="53"/>
        <v>CL.IC.CP.550203.01</v>
      </c>
      <c r="AD715" s="2" t="s">
        <v>1201</v>
      </c>
      <c r="AE715">
        <v>1200</v>
      </c>
    </row>
    <row r="716" spans="1:31" ht="15">
      <c r="A716" t="s">
        <v>1198</v>
      </c>
      <c r="C716" s="31" t="s">
        <v>950</v>
      </c>
      <c r="E716" s="31" t="s">
        <v>971</v>
      </c>
      <c r="F716" s="2" t="s">
        <v>1171</v>
      </c>
      <c r="G716" s="2" t="s">
        <v>13257</v>
      </c>
      <c r="H716" s="36" t="s">
        <v>12028</v>
      </c>
      <c r="J716" s="37" t="str">
        <f t="shared" si="54"/>
        <v>IC.CP.550204</v>
      </c>
      <c r="K716" s="36" t="s">
        <v>5637</v>
      </c>
      <c r="L716" t="str">
        <f t="shared" si="50"/>
        <v>Outcome: Altered Sleep Other:</v>
      </c>
      <c r="M716" s="38" t="str">
        <f t="shared" si="51"/>
        <v>PI.IC.CP.550204.01</v>
      </c>
      <c r="N716" s="38"/>
      <c r="O716" s="38" t="str">
        <f t="shared" si="52"/>
        <v>PH.IC.CP.550204.01</v>
      </c>
      <c r="Q716" s="38" t="str">
        <f t="shared" si="53"/>
        <v>CL.IC.CP.550204.01</v>
      </c>
      <c r="AD716" s="2" t="s">
        <v>1201</v>
      </c>
      <c r="AE716">
        <v>1200</v>
      </c>
    </row>
    <row r="717" spans="1:31" ht="15">
      <c r="A717" t="s">
        <v>1198</v>
      </c>
      <c r="B717" t="s">
        <v>951</v>
      </c>
      <c r="C717" s="31" t="s">
        <v>952</v>
      </c>
      <c r="D717" t="s">
        <v>1211</v>
      </c>
      <c r="E717" s="31" t="s">
        <v>5637</v>
      </c>
      <c r="F717" s="2" t="s">
        <v>1211</v>
      </c>
      <c r="G717" s="2" t="s">
        <v>1314</v>
      </c>
      <c r="H717" s="36" t="s">
        <v>11848</v>
      </c>
      <c r="J717" s="37" t="str">
        <f t="shared" si="54"/>
        <v>IC.CP.560101</v>
      </c>
      <c r="K717" s="36" t="s">
        <v>5637</v>
      </c>
      <c r="L717" t="str">
        <f t="shared" si="50"/>
        <v>Ask for religious preference</v>
      </c>
      <c r="M717" s="38" t="str">
        <f t="shared" si="51"/>
        <v>PI.IC.CP.560101.01</v>
      </c>
      <c r="N717" s="38"/>
      <c r="O717" s="38" t="str">
        <f t="shared" si="52"/>
        <v>PH.IC.CP.560101.01</v>
      </c>
      <c r="Q717" s="38" t="str">
        <f t="shared" si="53"/>
        <v>CL.IC.CP.560101.01</v>
      </c>
      <c r="AD717" s="2" t="s">
        <v>1201</v>
      </c>
      <c r="AE717">
        <v>1200</v>
      </c>
    </row>
    <row r="718" spans="1:31" ht="15">
      <c r="A718" t="s">
        <v>1198</v>
      </c>
      <c r="C718" s="31" t="s">
        <v>952</v>
      </c>
      <c r="E718" s="31" t="s">
        <v>5637</v>
      </c>
      <c r="F718" s="2" t="s">
        <v>1211</v>
      </c>
      <c r="G718" s="2" t="s">
        <v>1315</v>
      </c>
      <c r="H718" s="36" t="s">
        <v>12030</v>
      </c>
      <c r="J718" s="37" t="str">
        <f t="shared" si="54"/>
        <v>IC.CP.560102</v>
      </c>
      <c r="K718" s="36" t="s">
        <v>5637</v>
      </c>
      <c r="L718" t="str">
        <f t="shared" ref="L718:L781" si="55">G718</f>
        <v>Assess spiritual state</v>
      </c>
      <c r="M718" s="38" t="str">
        <f t="shared" ref="M718:M781" si="56">CONCATENATE("PI.",J718,".",K718)</f>
        <v>PI.IC.CP.560102.01</v>
      </c>
      <c r="N718" s="38"/>
      <c r="O718" s="38" t="str">
        <f t="shared" ref="O718:O781" si="57">CONCATENATE("PH.",J718,".",K718)</f>
        <v>PH.IC.CP.560102.01</v>
      </c>
      <c r="Q718" s="38" t="str">
        <f t="shared" ref="Q718:Q781" si="58">CONCATENATE("CL.",J718,".",K718)</f>
        <v>CL.IC.CP.560102.01</v>
      </c>
      <c r="AD718" s="2" t="s">
        <v>1201</v>
      </c>
      <c r="AE718">
        <v>1200</v>
      </c>
    </row>
    <row r="719" spans="1:31" ht="15">
      <c r="A719" t="s">
        <v>2049</v>
      </c>
      <c r="C719" s="31" t="s">
        <v>12734</v>
      </c>
      <c r="E719" s="31" t="s">
        <v>12930</v>
      </c>
      <c r="F719" s="2" t="s">
        <v>1211</v>
      </c>
      <c r="G719" s="2" t="s">
        <v>1316</v>
      </c>
      <c r="H719" s="36" t="s">
        <v>12032</v>
      </c>
      <c r="J719" s="37" t="str">
        <f t="shared" ref="J719:J782" si="59">CONCATENATE("IC.CP.",C719,E719,H719)</f>
        <v>IC.CP.560103</v>
      </c>
      <c r="K719" s="36" t="s">
        <v>12930</v>
      </c>
      <c r="L719" t="str">
        <f t="shared" si="55"/>
        <v>Involve religious team in care</v>
      </c>
      <c r="M719" s="38" t="str">
        <f t="shared" si="56"/>
        <v>PI.IC.CP.560103.01</v>
      </c>
      <c r="N719" s="38"/>
      <c r="O719" s="38" t="str">
        <f t="shared" si="57"/>
        <v>PH.IC.CP.560103.01</v>
      </c>
      <c r="Q719" s="38" t="str">
        <f t="shared" si="58"/>
        <v>CL.IC.CP.560103.01</v>
      </c>
      <c r="AD719" s="2" t="s">
        <v>1201</v>
      </c>
      <c r="AE719">
        <v>1200</v>
      </c>
    </row>
    <row r="720" spans="1:31" ht="15">
      <c r="A720" t="s">
        <v>1198</v>
      </c>
      <c r="C720" s="31" t="s">
        <v>952</v>
      </c>
      <c r="E720" s="31" t="s">
        <v>5637</v>
      </c>
      <c r="F720" s="2" t="s">
        <v>1211</v>
      </c>
      <c r="G720" s="2" t="s">
        <v>13258</v>
      </c>
      <c r="H720" s="36" t="s">
        <v>12028</v>
      </c>
      <c r="J720" s="37" t="str">
        <f t="shared" si="59"/>
        <v>IC.CP.560104</v>
      </c>
      <c r="K720" s="36" t="s">
        <v>5637</v>
      </c>
      <c r="L720" t="str">
        <f t="shared" si="55"/>
        <v>Problem: Spiritual Need Other:</v>
      </c>
      <c r="M720" s="38" t="str">
        <f t="shared" si="56"/>
        <v>PI.IC.CP.560104.01</v>
      </c>
      <c r="N720" s="38"/>
      <c r="O720" s="38" t="str">
        <f t="shared" si="57"/>
        <v>PH.IC.CP.560104.01</v>
      </c>
      <c r="Q720" s="38" t="str">
        <f t="shared" si="58"/>
        <v>CL.IC.CP.560104.01</v>
      </c>
      <c r="AD720" s="2" t="s">
        <v>1201</v>
      </c>
      <c r="AE720">
        <v>1200</v>
      </c>
    </row>
    <row r="721" spans="1:31" ht="15">
      <c r="A721" t="s">
        <v>1198</v>
      </c>
      <c r="C721" s="31" t="s">
        <v>952</v>
      </c>
      <c r="D721" t="s">
        <v>1172</v>
      </c>
      <c r="E721" s="31" t="s">
        <v>971</v>
      </c>
      <c r="F721" s="2" t="s">
        <v>1172</v>
      </c>
      <c r="G721" s="2" t="s">
        <v>1317</v>
      </c>
      <c r="H721" s="36" t="s">
        <v>11848</v>
      </c>
      <c r="J721" s="37" t="str">
        <f t="shared" si="59"/>
        <v>IC.CP.560201</v>
      </c>
      <c r="K721" s="36" t="s">
        <v>5637</v>
      </c>
      <c r="L721" t="str">
        <f t="shared" si="55"/>
        <v>No s/s of anxiety or guilt</v>
      </c>
      <c r="M721" s="38" t="str">
        <f t="shared" si="56"/>
        <v>PI.IC.CP.560201.01</v>
      </c>
      <c r="N721" s="38"/>
      <c r="O721" s="38" t="str">
        <f t="shared" si="57"/>
        <v>PH.IC.CP.560201.01</v>
      </c>
      <c r="Q721" s="38" t="str">
        <f t="shared" si="58"/>
        <v>CL.IC.CP.560201.01</v>
      </c>
      <c r="AD721" s="2" t="s">
        <v>1201</v>
      </c>
      <c r="AE721">
        <v>1200</v>
      </c>
    </row>
    <row r="722" spans="1:31" ht="15">
      <c r="A722" t="s">
        <v>1198</v>
      </c>
      <c r="C722" s="31" t="s">
        <v>952</v>
      </c>
      <c r="E722" s="31" t="s">
        <v>971</v>
      </c>
      <c r="F722" s="2" t="s">
        <v>1172</v>
      </c>
      <c r="G722" s="2" t="s">
        <v>1318</v>
      </c>
      <c r="H722" s="36" t="s">
        <v>12030</v>
      </c>
      <c r="J722" s="37" t="str">
        <f t="shared" si="59"/>
        <v>IC.CP.560202</v>
      </c>
      <c r="K722" s="36" t="s">
        <v>5637</v>
      </c>
      <c r="L722" t="str">
        <f t="shared" si="55"/>
        <v>Religious needs met</v>
      </c>
      <c r="M722" s="38" t="str">
        <f t="shared" si="56"/>
        <v>PI.IC.CP.560202.01</v>
      </c>
      <c r="N722" s="38"/>
      <c r="O722" s="38" t="str">
        <f t="shared" si="57"/>
        <v>PH.IC.CP.560202.01</v>
      </c>
      <c r="Q722" s="38" t="str">
        <f t="shared" si="58"/>
        <v>CL.IC.CP.560202.01</v>
      </c>
      <c r="AD722" s="2" t="s">
        <v>1201</v>
      </c>
      <c r="AE722">
        <v>1200</v>
      </c>
    </row>
    <row r="723" spans="1:31" ht="15">
      <c r="A723" t="s">
        <v>1198</v>
      </c>
      <c r="C723" s="31" t="s">
        <v>952</v>
      </c>
      <c r="E723" s="31" t="s">
        <v>971</v>
      </c>
      <c r="F723" s="2" t="s">
        <v>1172</v>
      </c>
      <c r="G723" s="2" t="s">
        <v>13259</v>
      </c>
      <c r="H723" s="36" t="s">
        <v>12032</v>
      </c>
      <c r="J723" s="37" t="str">
        <f t="shared" si="59"/>
        <v>IC.CP.560203</v>
      </c>
      <c r="K723" s="36" t="s">
        <v>5637</v>
      </c>
      <c r="L723" t="str">
        <f t="shared" si="55"/>
        <v>Outcome: Spiritual Need Other:</v>
      </c>
      <c r="M723" s="38" t="str">
        <f t="shared" si="56"/>
        <v>PI.IC.CP.560203.01</v>
      </c>
      <c r="N723" s="38"/>
      <c r="O723" s="38" t="str">
        <f t="shared" si="57"/>
        <v>PH.IC.CP.560203.01</v>
      </c>
      <c r="Q723" s="38" t="str">
        <f t="shared" si="58"/>
        <v>CL.IC.CP.560203.01</v>
      </c>
      <c r="AD723" s="2" t="s">
        <v>1201</v>
      </c>
      <c r="AE723">
        <v>1200</v>
      </c>
    </row>
    <row r="724" spans="1:31" ht="15">
      <c r="A724" t="s">
        <v>1198</v>
      </c>
      <c r="B724" t="s">
        <v>953</v>
      </c>
      <c r="C724" s="31" t="s">
        <v>954</v>
      </c>
      <c r="D724" t="s">
        <v>1094</v>
      </c>
      <c r="E724" s="31" t="s">
        <v>5637</v>
      </c>
      <c r="F724" s="2" t="s">
        <v>1094</v>
      </c>
      <c r="G724" s="2" t="s">
        <v>1319</v>
      </c>
      <c r="H724" s="36" t="s">
        <v>11848</v>
      </c>
      <c r="J724" s="37" t="str">
        <f t="shared" si="59"/>
        <v>IC.CP.570101</v>
      </c>
      <c r="K724" s="36" t="s">
        <v>5637</v>
      </c>
      <c r="L724" t="str">
        <f t="shared" si="55"/>
        <v>Administer IV reversal medications as indicated</v>
      </c>
      <c r="M724" s="38" t="str">
        <f t="shared" si="56"/>
        <v>PI.IC.CP.570101.01</v>
      </c>
      <c r="N724" s="38"/>
      <c r="O724" s="38" t="str">
        <f t="shared" si="57"/>
        <v>PH.IC.CP.570101.01</v>
      </c>
      <c r="Q724" s="38" t="str">
        <f t="shared" si="58"/>
        <v>CL.IC.CP.570101.01</v>
      </c>
      <c r="AD724" s="2" t="s">
        <v>1201</v>
      </c>
      <c r="AE724">
        <v>1200</v>
      </c>
    </row>
    <row r="725" spans="1:31" ht="15">
      <c r="A725" t="s">
        <v>1198</v>
      </c>
      <c r="C725" s="31" t="s">
        <v>954</v>
      </c>
      <c r="E725" s="31" t="s">
        <v>5637</v>
      </c>
      <c r="F725" s="2" t="s">
        <v>1094</v>
      </c>
      <c r="G725" s="2" t="s">
        <v>1468</v>
      </c>
      <c r="H725" s="36" t="s">
        <v>12030</v>
      </c>
      <c r="J725" s="37" t="str">
        <f t="shared" si="59"/>
        <v>IC.CP.570102</v>
      </c>
      <c r="K725" s="36" t="s">
        <v>5637</v>
      </c>
      <c r="L725" t="str">
        <f t="shared" si="55"/>
        <v>Administer supplemental oxygen as indicated</v>
      </c>
      <c r="M725" s="38" t="str">
        <f t="shared" si="56"/>
        <v>PI.IC.CP.570102.01</v>
      </c>
      <c r="N725" s="38"/>
      <c r="O725" s="38" t="str">
        <f t="shared" si="57"/>
        <v>PH.IC.CP.570102.01</v>
      </c>
      <c r="Q725" s="38" t="str">
        <f t="shared" si="58"/>
        <v>CL.IC.CP.570102.01</v>
      </c>
      <c r="AD725" s="2" t="s">
        <v>1201</v>
      </c>
      <c r="AE725">
        <v>1200</v>
      </c>
    </row>
    <row r="726" spans="1:31" ht="15">
      <c r="A726" t="s">
        <v>1198</v>
      </c>
      <c r="C726" s="31" t="s">
        <v>954</v>
      </c>
      <c r="E726" s="31" t="s">
        <v>5637</v>
      </c>
      <c r="F726" s="2" t="s">
        <v>1094</v>
      </c>
      <c r="G726" s="2" t="s">
        <v>1320</v>
      </c>
      <c r="H726" s="36" t="s">
        <v>12032</v>
      </c>
      <c r="J726" s="37" t="str">
        <f t="shared" si="59"/>
        <v>IC.CP.570103</v>
      </c>
      <c r="K726" s="36" t="s">
        <v>5637</v>
      </c>
      <c r="L726" t="str">
        <f t="shared" si="55"/>
        <v>Assist with use of respiratory aids</v>
      </c>
      <c r="M726" s="38" t="str">
        <f t="shared" si="56"/>
        <v>PI.IC.CP.570103.01</v>
      </c>
      <c r="N726" s="38"/>
      <c r="O726" s="38" t="str">
        <f t="shared" si="57"/>
        <v>PH.IC.CP.570103.01</v>
      </c>
      <c r="Q726" s="38" t="str">
        <f t="shared" si="58"/>
        <v>CL.IC.CP.570103.01</v>
      </c>
      <c r="AD726" s="2" t="s">
        <v>1201</v>
      </c>
      <c r="AE726">
        <v>1200</v>
      </c>
    </row>
    <row r="727" spans="1:31" ht="15">
      <c r="A727" t="s">
        <v>1198</v>
      </c>
      <c r="C727" s="31" t="s">
        <v>954</v>
      </c>
      <c r="E727" s="31" t="s">
        <v>5637</v>
      </c>
      <c r="F727" s="2" t="s">
        <v>1094</v>
      </c>
      <c r="G727" s="2" t="s">
        <v>1321</v>
      </c>
      <c r="H727" s="36" t="s">
        <v>12028</v>
      </c>
      <c r="J727" s="37" t="str">
        <f t="shared" si="59"/>
        <v>IC.CP.570104</v>
      </c>
      <c r="K727" s="36" t="s">
        <v>5637</v>
      </c>
      <c r="L727" t="str">
        <f t="shared" si="55"/>
        <v>Auscultate breath sounds</v>
      </c>
      <c r="M727" s="38" t="str">
        <f t="shared" si="56"/>
        <v>PI.IC.CP.570104.01</v>
      </c>
      <c r="N727" s="38"/>
      <c r="O727" s="38" t="str">
        <f t="shared" si="57"/>
        <v>PH.IC.CP.570104.01</v>
      </c>
      <c r="Q727" s="38" t="str">
        <f t="shared" si="58"/>
        <v>CL.IC.CP.570104.01</v>
      </c>
      <c r="AD727" s="2" t="s">
        <v>1201</v>
      </c>
      <c r="AE727">
        <v>1200</v>
      </c>
    </row>
    <row r="728" spans="1:31" ht="15">
      <c r="A728" t="s">
        <v>1198</v>
      </c>
      <c r="C728" s="31" t="s">
        <v>954</v>
      </c>
      <c r="E728" s="31" t="s">
        <v>5637</v>
      </c>
      <c r="F728" s="2" t="s">
        <v>1094</v>
      </c>
      <c r="G728" s="2" t="s">
        <v>1426</v>
      </c>
      <c r="H728" s="36" t="s">
        <v>12210</v>
      </c>
      <c r="J728" s="37" t="str">
        <f t="shared" si="59"/>
        <v>IC.CP.570105</v>
      </c>
      <c r="K728" s="36" t="s">
        <v>5637</v>
      </c>
      <c r="L728" t="str">
        <f t="shared" si="55"/>
        <v xml:space="preserve">Elevate head of bed as appropriate </v>
      </c>
      <c r="M728" s="38" t="str">
        <f t="shared" si="56"/>
        <v>PI.IC.CP.570105.01</v>
      </c>
      <c r="N728" s="38"/>
      <c r="O728" s="38" t="str">
        <f t="shared" si="57"/>
        <v>PH.IC.CP.570105.01</v>
      </c>
      <c r="Q728" s="38" t="str">
        <f t="shared" si="58"/>
        <v>CL.IC.CP.570105.01</v>
      </c>
      <c r="AD728" s="2" t="s">
        <v>1201</v>
      </c>
      <c r="AE728">
        <v>1200</v>
      </c>
    </row>
    <row r="729" spans="1:31" ht="15">
      <c r="A729" t="s">
        <v>1198</v>
      </c>
      <c r="C729" s="31" t="s">
        <v>954</v>
      </c>
      <c r="E729" s="31" t="s">
        <v>5637</v>
      </c>
      <c r="F729" s="2" t="s">
        <v>1094</v>
      </c>
      <c r="G729" s="2" t="s">
        <v>14546</v>
      </c>
      <c r="H729" s="36" t="s">
        <v>12212</v>
      </c>
      <c r="J729" s="37" t="str">
        <f t="shared" si="59"/>
        <v>IC.CP.570106</v>
      </c>
      <c r="K729" s="36" t="s">
        <v>5637</v>
      </c>
      <c r="L729" t="str">
        <f t="shared" si="55"/>
        <v xml:space="preserve">Evaluate sensation/movement of extremities/trunk </v>
      </c>
      <c r="M729" s="38" t="str">
        <f t="shared" si="56"/>
        <v>PI.IC.CP.570106.01</v>
      </c>
      <c r="N729" s="38"/>
      <c r="O729" s="38" t="str">
        <f t="shared" si="57"/>
        <v>PH.IC.CP.570106.01</v>
      </c>
      <c r="Q729" s="38" t="str">
        <f t="shared" si="58"/>
        <v>CL.IC.CP.570106.01</v>
      </c>
      <c r="AD729" s="2" t="s">
        <v>1201</v>
      </c>
      <c r="AE729">
        <v>1200</v>
      </c>
    </row>
    <row r="730" spans="1:31" ht="15">
      <c r="A730" t="s">
        <v>1198</v>
      </c>
      <c r="C730" s="31" t="s">
        <v>954</v>
      </c>
      <c r="E730" s="31" t="s">
        <v>5637</v>
      </c>
      <c r="F730" s="2" t="s">
        <v>1094</v>
      </c>
      <c r="G730" s="2" t="s">
        <v>1428</v>
      </c>
      <c r="H730" s="36" t="s">
        <v>12225</v>
      </c>
      <c r="J730" s="37" t="str">
        <f t="shared" si="59"/>
        <v>IC.CP.570107</v>
      </c>
      <c r="K730" s="36" t="s">
        <v>5637</v>
      </c>
      <c r="L730" t="str">
        <f t="shared" si="55"/>
        <v xml:space="preserve">Initiate turn, cough, deep-breathe regimen </v>
      </c>
      <c r="M730" s="38" t="str">
        <f t="shared" si="56"/>
        <v>PI.IC.CP.570107.01</v>
      </c>
      <c r="N730" s="38"/>
      <c r="O730" s="38" t="str">
        <f t="shared" si="57"/>
        <v>PH.IC.CP.570107.01</v>
      </c>
      <c r="Q730" s="38" t="str">
        <f t="shared" si="58"/>
        <v>CL.IC.CP.570107.01</v>
      </c>
      <c r="AD730" s="2" t="s">
        <v>1201</v>
      </c>
      <c r="AE730">
        <v>1200</v>
      </c>
    </row>
    <row r="731" spans="1:31" ht="15">
      <c r="A731" t="s">
        <v>1198</v>
      </c>
      <c r="C731" s="31" t="s">
        <v>954</v>
      </c>
      <c r="E731" s="31" t="s">
        <v>5637</v>
      </c>
      <c r="F731" s="2" t="s">
        <v>1094</v>
      </c>
      <c r="G731" s="2" t="s">
        <v>1483</v>
      </c>
      <c r="H731" s="36" t="s">
        <v>11638</v>
      </c>
      <c r="J731" s="37" t="str">
        <f t="shared" si="59"/>
        <v>IC.CP.570108</v>
      </c>
      <c r="K731" s="36" t="s">
        <v>5637</v>
      </c>
      <c r="L731" t="str">
        <f t="shared" si="55"/>
        <v>Investigate changes in sensorium</v>
      </c>
      <c r="M731" s="38" t="str">
        <f t="shared" si="56"/>
        <v>PI.IC.CP.570108.01</v>
      </c>
      <c r="N731" s="38"/>
      <c r="O731" s="38" t="str">
        <f t="shared" si="57"/>
        <v>PH.IC.CP.570108.01</v>
      </c>
      <c r="Q731" s="38" t="str">
        <f t="shared" si="58"/>
        <v>CL.IC.CP.570108.01</v>
      </c>
      <c r="AD731" s="2" t="s">
        <v>1201</v>
      </c>
      <c r="AE731">
        <v>1200</v>
      </c>
    </row>
    <row r="732" spans="1:31" ht="15">
      <c r="A732" t="s">
        <v>1198</v>
      </c>
      <c r="C732" s="31" t="s">
        <v>954</v>
      </c>
      <c r="E732" s="31" t="s">
        <v>5637</v>
      </c>
      <c r="F732" s="2" t="s">
        <v>1094</v>
      </c>
      <c r="G732" s="2" t="s">
        <v>1379</v>
      </c>
      <c r="H732" s="36" t="s">
        <v>11639</v>
      </c>
      <c r="J732" s="37" t="str">
        <f t="shared" si="59"/>
        <v>IC.CP.570109</v>
      </c>
      <c r="K732" s="36" t="s">
        <v>5637</v>
      </c>
      <c r="L732" t="str">
        <f t="shared" si="55"/>
        <v xml:space="preserve">Maintain patient airway </v>
      </c>
      <c r="M732" s="38" t="str">
        <f t="shared" si="56"/>
        <v>PI.IC.CP.570109.01</v>
      </c>
      <c r="N732" s="38"/>
      <c r="O732" s="38" t="str">
        <f t="shared" si="57"/>
        <v>PH.IC.CP.570109.01</v>
      </c>
      <c r="Q732" s="38" t="str">
        <f t="shared" si="58"/>
        <v>CL.IC.CP.570109.01</v>
      </c>
      <c r="AD732" s="2" t="s">
        <v>1201</v>
      </c>
      <c r="AE732">
        <v>1200</v>
      </c>
    </row>
    <row r="733" spans="1:31" ht="15">
      <c r="A733" t="s">
        <v>1198</v>
      </c>
      <c r="C733" s="31" t="s">
        <v>954</v>
      </c>
      <c r="E733" s="31" t="s">
        <v>5637</v>
      </c>
      <c r="F733" s="2" t="s">
        <v>1094</v>
      </c>
      <c r="G733" s="2" t="s">
        <v>1380</v>
      </c>
      <c r="H733" s="36" t="s">
        <v>11829</v>
      </c>
      <c r="J733" s="37" t="str">
        <f t="shared" si="59"/>
        <v>IC.CP.570110</v>
      </c>
      <c r="K733" s="36" t="s">
        <v>5637</v>
      </c>
      <c r="L733" t="str">
        <f t="shared" si="55"/>
        <v>Maintain quiet, calm environment</v>
      </c>
      <c r="M733" s="38" t="str">
        <f t="shared" si="56"/>
        <v>PI.IC.CP.570110.01</v>
      </c>
      <c r="N733" s="38"/>
      <c r="O733" s="38" t="str">
        <f t="shared" si="57"/>
        <v>PH.IC.CP.570110.01</v>
      </c>
      <c r="Q733" s="38" t="str">
        <f t="shared" si="58"/>
        <v>CL.IC.CP.570110.01</v>
      </c>
      <c r="AD733" s="2" t="s">
        <v>1201</v>
      </c>
      <c r="AE733">
        <v>1200</v>
      </c>
    </row>
    <row r="734" spans="1:31" ht="15">
      <c r="A734" t="s">
        <v>1198</v>
      </c>
      <c r="C734" s="31" t="s">
        <v>954</v>
      </c>
      <c r="E734" s="31" t="s">
        <v>5637</v>
      </c>
      <c r="F734" s="2" t="s">
        <v>1094</v>
      </c>
      <c r="G734" s="2" t="s">
        <v>1815</v>
      </c>
      <c r="H734" s="36" t="s">
        <v>12099</v>
      </c>
      <c r="J734" s="37" t="str">
        <f t="shared" si="59"/>
        <v>IC.CP.570111</v>
      </c>
      <c r="K734" s="36" t="s">
        <v>5637</v>
      </c>
      <c r="L734" t="str">
        <f t="shared" si="55"/>
        <v xml:space="preserve">Monitor vital signs </v>
      </c>
      <c r="M734" s="38" t="str">
        <f t="shared" si="56"/>
        <v>PI.IC.CP.570111.01</v>
      </c>
      <c r="N734" s="38"/>
      <c r="O734" s="38" t="str">
        <f t="shared" si="57"/>
        <v>PH.IC.CP.570111.01</v>
      </c>
      <c r="Q734" s="38" t="str">
        <f t="shared" si="58"/>
        <v>CL.IC.CP.570111.01</v>
      </c>
      <c r="AD734" s="2" t="s">
        <v>1201</v>
      </c>
      <c r="AE734">
        <v>1200</v>
      </c>
    </row>
    <row r="735" spans="1:31" ht="15">
      <c r="A735" t="s">
        <v>1198</v>
      </c>
      <c r="C735" s="31" t="s">
        <v>954</v>
      </c>
      <c r="E735" s="31" t="s">
        <v>5637</v>
      </c>
      <c r="F735" s="2" t="s">
        <v>1094</v>
      </c>
      <c r="G735" s="2" t="s">
        <v>1381</v>
      </c>
      <c r="H735" s="36" t="s">
        <v>12100</v>
      </c>
      <c r="J735" s="37" t="str">
        <f t="shared" si="59"/>
        <v>IC.CP.570112</v>
      </c>
      <c r="K735" s="36" t="s">
        <v>5637</v>
      </c>
      <c r="L735" t="str">
        <f t="shared" si="55"/>
        <v>Observe for excessive somnolence</v>
      </c>
      <c r="M735" s="38" t="str">
        <f t="shared" si="56"/>
        <v>PI.IC.CP.570112.01</v>
      </c>
      <c r="N735" s="38"/>
      <c r="O735" s="38" t="str">
        <f t="shared" si="57"/>
        <v>PH.IC.CP.570112.01</v>
      </c>
      <c r="Q735" s="38" t="str">
        <f t="shared" si="58"/>
        <v>CL.IC.CP.570112.01</v>
      </c>
      <c r="AD735" s="2" t="s">
        <v>1201</v>
      </c>
      <c r="AE735">
        <v>1200</v>
      </c>
    </row>
    <row r="736" spans="1:31" ht="15">
      <c r="A736" t="s">
        <v>1198</v>
      </c>
      <c r="C736" s="31" t="s">
        <v>954</v>
      </c>
      <c r="E736" s="31" t="s">
        <v>5637</v>
      </c>
      <c r="F736" s="2" t="s">
        <v>1094</v>
      </c>
      <c r="G736" s="2" t="s">
        <v>1382</v>
      </c>
      <c r="H736" s="36" t="s">
        <v>12101</v>
      </c>
      <c r="J736" s="37" t="str">
        <f t="shared" si="59"/>
        <v>IC.CP.570113</v>
      </c>
      <c r="K736" s="36" t="s">
        <v>5637</v>
      </c>
      <c r="L736" t="str">
        <f t="shared" si="55"/>
        <v>Observe for return of muscle function</v>
      </c>
      <c r="M736" s="38" t="str">
        <f t="shared" si="56"/>
        <v>PI.IC.CP.570113.01</v>
      </c>
      <c r="N736" s="38"/>
      <c r="O736" s="38" t="str">
        <f t="shared" si="57"/>
        <v>PH.IC.CP.570113.01</v>
      </c>
      <c r="Q736" s="38" t="str">
        <f t="shared" si="58"/>
        <v>CL.IC.CP.570113.01</v>
      </c>
      <c r="AD736" s="2" t="s">
        <v>1201</v>
      </c>
      <c r="AE736">
        <v>1200</v>
      </c>
    </row>
    <row r="737" spans="1:31" ht="15">
      <c r="A737" t="s">
        <v>1198</v>
      </c>
      <c r="C737" s="31" t="s">
        <v>954</v>
      </c>
      <c r="E737" s="31" t="s">
        <v>5637</v>
      </c>
      <c r="F737" s="2" t="s">
        <v>1094</v>
      </c>
      <c r="G737" s="2" t="s">
        <v>1383</v>
      </c>
      <c r="H737" s="36" t="s">
        <v>12102</v>
      </c>
      <c r="J737" s="37" t="str">
        <f t="shared" si="59"/>
        <v>IC.CP.570114</v>
      </c>
      <c r="K737" s="36" t="s">
        <v>5637</v>
      </c>
      <c r="L737" t="str">
        <f t="shared" si="55"/>
        <v>Provide/maintain ventilator assistance</v>
      </c>
      <c r="M737" s="38" t="str">
        <f t="shared" si="56"/>
        <v>PI.IC.CP.570114.01</v>
      </c>
      <c r="N737" s="38"/>
      <c r="O737" s="38" t="str">
        <f t="shared" si="57"/>
        <v>PH.IC.CP.570114.01</v>
      </c>
      <c r="Q737" s="38" t="str">
        <f t="shared" si="58"/>
        <v>CL.IC.CP.570114.01</v>
      </c>
      <c r="AD737" s="2" t="s">
        <v>1201</v>
      </c>
      <c r="AE737">
        <v>1200</v>
      </c>
    </row>
    <row r="738" spans="1:31" ht="15">
      <c r="A738" t="s">
        <v>1198</v>
      </c>
      <c r="C738" s="31" t="s">
        <v>954</v>
      </c>
      <c r="E738" s="31" t="s">
        <v>5637</v>
      </c>
      <c r="F738" s="2" t="s">
        <v>1094</v>
      </c>
      <c r="G738" s="2" t="s">
        <v>1384</v>
      </c>
      <c r="H738" s="36" t="s">
        <v>11559</v>
      </c>
      <c r="J738" s="37" t="str">
        <f t="shared" si="59"/>
        <v>IC.CP.570115</v>
      </c>
      <c r="K738" s="36" t="s">
        <v>5637</v>
      </c>
      <c r="L738" t="str">
        <f t="shared" si="55"/>
        <v>Reorient patient continuously as needed</v>
      </c>
      <c r="M738" s="38" t="str">
        <f t="shared" si="56"/>
        <v>PI.IC.CP.570115.01</v>
      </c>
      <c r="N738" s="38"/>
      <c r="O738" s="38" t="str">
        <f t="shared" si="57"/>
        <v>PH.IC.CP.570115.01</v>
      </c>
      <c r="Q738" s="38" t="str">
        <f t="shared" si="58"/>
        <v>CL.IC.CP.570115.01</v>
      </c>
      <c r="AD738" s="2" t="s">
        <v>1201</v>
      </c>
      <c r="AE738">
        <v>1200</v>
      </c>
    </row>
    <row r="739" spans="1:31" ht="15">
      <c r="A739" t="s">
        <v>1198</v>
      </c>
      <c r="C739" s="31" t="s">
        <v>954</v>
      </c>
      <c r="E739" s="31" t="s">
        <v>5637</v>
      </c>
      <c r="F739" s="2" t="s">
        <v>1094</v>
      </c>
      <c r="G739" s="2" t="s">
        <v>1385</v>
      </c>
      <c r="H739" s="36" t="s">
        <v>11560</v>
      </c>
      <c r="J739" s="37" t="str">
        <f t="shared" si="59"/>
        <v>IC.CP.570116</v>
      </c>
      <c r="K739" s="36" t="s">
        <v>5637</v>
      </c>
      <c r="L739" t="str">
        <f t="shared" si="55"/>
        <v>Suction as necessary</v>
      </c>
      <c r="M739" s="38" t="str">
        <f t="shared" si="56"/>
        <v>PI.IC.CP.570116.01</v>
      </c>
      <c r="N739" s="38"/>
      <c r="O739" s="38" t="str">
        <f t="shared" si="57"/>
        <v>PH.IC.CP.570116.01</v>
      </c>
      <c r="Q739" s="38" t="str">
        <f t="shared" si="58"/>
        <v>CL.IC.CP.570116.01</v>
      </c>
      <c r="AD739" s="2" t="s">
        <v>1201</v>
      </c>
      <c r="AE739">
        <v>1200</v>
      </c>
    </row>
    <row r="740" spans="1:31" ht="15">
      <c r="A740" t="s">
        <v>1198</v>
      </c>
      <c r="C740" s="31" t="s">
        <v>954</v>
      </c>
      <c r="E740" s="31" t="s">
        <v>5637</v>
      </c>
      <c r="F740" s="2" t="s">
        <v>1094</v>
      </c>
      <c r="G740" s="2" t="s">
        <v>13260</v>
      </c>
      <c r="H740" s="36" t="s">
        <v>11561</v>
      </c>
      <c r="J740" s="37" t="str">
        <f t="shared" si="59"/>
        <v>IC.CP.570117</v>
      </c>
      <c r="K740" s="36" t="s">
        <v>5637</v>
      </c>
      <c r="L740" t="str">
        <f t="shared" si="55"/>
        <v xml:space="preserve">Problem: Post Anesthesia Care Other: </v>
      </c>
      <c r="M740" s="38" t="str">
        <f t="shared" si="56"/>
        <v>PI.IC.CP.570117.01</v>
      </c>
      <c r="N740" s="38"/>
      <c r="O740" s="38" t="str">
        <f t="shared" si="57"/>
        <v>PH.IC.CP.570117.01</v>
      </c>
      <c r="Q740" s="38" t="str">
        <f t="shared" si="58"/>
        <v>CL.IC.CP.570117.01</v>
      </c>
      <c r="AD740" s="2" t="s">
        <v>1201</v>
      </c>
      <c r="AE740">
        <v>1200</v>
      </c>
    </row>
    <row r="741" spans="1:31" ht="15">
      <c r="A741" t="s">
        <v>1198</v>
      </c>
      <c r="C741" s="31" t="s">
        <v>954</v>
      </c>
      <c r="D741" t="s">
        <v>1173</v>
      </c>
      <c r="E741" s="31" t="s">
        <v>971</v>
      </c>
      <c r="F741" s="2" t="s">
        <v>1173</v>
      </c>
      <c r="G741" s="2" t="s">
        <v>880</v>
      </c>
      <c r="H741" s="36" t="s">
        <v>11848</v>
      </c>
      <c r="J741" s="37" t="str">
        <f t="shared" si="59"/>
        <v>IC.CP.570201</v>
      </c>
      <c r="K741" s="36" t="s">
        <v>5637</v>
      </c>
      <c r="L741" t="str">
        <f t="shared" si="55"/>
        <v>Established normal/effective respiratory</v>
      </c>
      <c r="M741" s="38" t="str">
        <f t="shared" si="56"/>
        <v>PI.IC.CP.570201.01</v>
      </c>
      <c r="N741" s="38"/>
      <c r="O741" s="38" t="str">
        <f t="shared" si="57"/>
        <v>PH.IC.CP.570201.01</v>
      </c>
      <c r="Q741" s="38" t="str">
        <f t="shared" si="58"/>
        <v>CL.IC.CP.570201.01</v>
      </c>
      <c r="AD741" s="2" t="s">
        <v>1201</v>
      </c>
      <c r="AE741">
        <v>1200</v>
      </c>
    </row>
    <row r="742" spans="1:31" ht="15">
      <c r="A742" t="s">
        <v>1198</v>
      </c>
      <c r="C742" s="31" t="s">
        <v>954</v>
      </c>
      <c r="E742" s="31" t="s">
        <v>971</v>
      </c>
      <c r="F742" s="2" t="s">
        <v>1173</v>
      </c>
      <c r="G742" s="2" t="s">
        <v>1686</v>
      </c>
      <c r="H742" s="36" t="s">
        <v>12030</v>
      </c>
      <c r="J742" s="37" t="str">
        <f t="shared" si="59"/>
        <v>IC.CP.570202</v>
      </c>
      <c r="K742" s="36" t="s">
        <v>5637</v>
      </c>
      <c r="L742" t="str">
        <f t="shared" si="55"/>
        <v>Regain usual level of consciousness/mentation</v>
      </c>
      <c r="M742" s="38" t="str">
        <f t="shared" si="56"/>
        <v>PI.IC.CP.570202.01</v>
      </c>
      <c r="N742" s="38"/>
      <c r="O742" s="38" t="str">
        <f t="shared" si="57"/>
        <v>PH.IC.CP.570202.01</v>
      </c>
      <c r="Q742" s="38" t="str">
        <f t="shared" si="58"/>
        <v>CL.IC.CP.570202.01</v>
      </c>
      <c r="AD742" s="2" t="s">
        <v>1201</v>
      </c>
      <c r="AE742">
        <v>1200</v>
      </c>
    </row>
    <row r="743" spans="1:31" ht="15">
      <c r="A743" t="s">
        <v>1198</v>
      </c>
      <c r="C743" s="31" t="s">
        <v>954</v>
      </c>
      <c r="E743" s="31" t="s">
        <v>971</v>
      </c>
      <c r="F743" s="2" t="s">
        <v>1173</v>
      </c>
      <c r="G743" s="2" t="s">
        <v>13261</v>
      </c>
      <c r="H743" s="36" t="s">
        <v>12032</v>
      </c>
      <c r="J743" s="37" t="str">
        <f t="shared" si="59"/>
        <v>IC.CP.570203</v>
      </c>
      <c r="K743" s="36" t="s">
        <v>5637</v>
      </c>
      <c r="L743" t="str">
        <f t="shared" si="55"/>
        <v>Outcome: Post Anesthesia Care Other:</v>
      </c>
      <c r="M743" s="38" t="str">
        <f t="shared" si="56"/>
        <v>PI.IC.CP.570203.01</v>
      </c>
      <c r="N743" s="38"/>
      <c r="O743" s="38" t="str">
        <f t="shared" si="57"/>
        <v>PH.IC.CP.570203.01</v>
      </c>
      <c r="Q743" s="38" t="str">
        <f t="shared" si="58"/>
        <v>CL.IC.CP.570203.01</v>
      </c>
      <c r="AD743" s="2" t="s">
        <v>1201</v>
      </c>
      <c r="AE743">
        <v>1200</v>
      </c>
    </row>
    <row r="744" spans="1:31" ht="15">
      <c r="A744" t="s">
        <v>1198</v>
      </c>
      <c r="B744" t="s">
        <v>881</v>
      </c>
      <c r="C744" s="31" t="s">
        <v>882</v>
      </c>
      <c r="D744" t="s">
        <v>1095</v>
      </c>
      <c r="E744" s="31" t="s">
        <v>5637</v>
      </c>
      <c r="F744" s="2" t="s">
        <v>1095</v>
      </c>
      <c r="G744" s="2" t="s">
        <v>1687</v>
      </c>
      <c r="H744" s="36" t="s">
        <v>11848</v>
      </c>
      <c r="J744" s="37" t="str">
        <f t="shared" si="59"/>
        <v>IC.CP.580101</v>
      </c>
      <c r="K744" s="36" t="s">
        <v>5637</v>
      </c>
      <c r="L744" t="str">
        <f t="shared" si="55"/>
        <v>Administer medications as indicated</v>
      </c>
      <c r="M744" s="38" t="str">
        <f t="shared" si="56"/>
        <v>PI.IC.CP.580101.01</v>
      </c>
      <c r="N744" s="38"/>
      <c r="O744" s="38" t="str">
        <f t="shared" si="57"/>
        <v>PH.IC.CP.580101.01</v>
      </c>
      <c r="Q744" s="38" t="str">
        <f t="shared" si="58"/>
        <v>CL.IC.CP.580101.01</v>
      </c>
      <c r="AD744" s="2" t="s">
        <v>1201</v>
      </c>
      <c r="AE744">
        <v>1200</v>
      </c>
    </row>
    <row r="745" spans="1:31" ht="15">
      <c r="A745" t="s">
        <v>1198</v>
      </c>
      <c r="C745" s="31" t="s">
        <v>882</v>
      </c>
      <c r="E745" s="31" t="s">
        <v>5637</v>
      </c>
      <c r="F745" s="2" t="s">
        <v>1095</v>
      </c>
      <c r="G745" s="2" t="s">
        <v>1581</v>
      </c>
      <c r="H745" s="36" t="s">
        <v>12030</v>
      </c>
      <c r="J745" s="37" t="str">
        <f t="shared" si="59"/>
        <v>IC.CP.580102</v>
      </c>
      <c r="K745" s="36" t="s">
        <v>5637</v>
      </c>
      <c r="L745" t="str">
        <f t="shared" si="55"/>
        <v>Assess patient's level of understanding</v>
      </c>
      <c r="M745" s="38" t="str">
        <f t="shared" si="56"/>
        <v>PI.IC.CP.580102.01</v>
      </c>
      <c r="N745" s="38"/>
      <c r="O745" s="38" t="str">
        <f t="shared" si="57"/>
        <v>PH.IC.CP.580102.01</v>
      </c>
      <c r="Q745" s="38" t="str">
        <f t="shared" si="58"/>
        <v>CL.IC.CP.580102.01</v>
      </c>
      <c r="AD745" s="2" t="s">
        <v>1201</v>
      </c>
      <c r="AE745">
        <v>1200</v>
      </c>
    </row>
    <row r="746" spans="1:31" ht="15">
      <c r="A746" t="s">
        <v>1198</v>
      </c>
      <c r="C746" s="31" t="s">
        <v>882</v>
      </c>
      <c r="E746" s="31" t="s">
        <v>5637</v>
      </c>
      <c r="F746" s="2" t="s">
        <v>1095</v>
      </c>
      <c r="G746" s="2" t="s">
        <v>1582</v>
      </c>
      <c r="H746" s="36" t="s">
        <v>12032</v>
      </c>
      <c r="J746" s="37" t="str">
        <f t="shared" si="59"/>
        <v>IC.CP.580103</v>
      </c>
      <c r="K746" s="36" t="s">
        <v>5637</v>
      </c>
      <c r="L746" t="str">
        <f t="shared" si="55"/>
        <v>Control external stimuli</v>
      </c>
      <c r="M746" s="38" t="str">
        <f t="shared" si="56"/>
        <v>PI.IC.CP.580103.01</v>
      </c>
      <c r="N746" s="38"/>
      <c r="O746" s="38" t="str">
        <f t="shared" si="57"/>
        <v>PH.IC.CP.580103.01</v>
      </c>
      <c r="Q746" s="38" t="str">
        <f t="shared" si="58"/>
        <v>CL.IC.CP.580103.01</v>
      </c>
      <c r="AD746" s="2" t="s">
        <v>1201</v>
      </c>
      <c r="AE746">
        <v>1200</v>
      </c>
    </row>
    <row r="747" spans="1:31" ht="15">
      <c r="A747" t="s">
        <v>1198</v>
      </c>
      <c r="C747" s="31" t="s">
        <v>882</v>
      </c>
      <c r="E747" s="31" t="s">
        <v>5637</v>
      </c>
      <c r="F747" s="2" t="s">
        <v>1095</v>
      </c>
      <c r="G747" s="2" t="s">
        <v>1583</v>
      </c>
      <c r="H747" s="36" t="s">
        <v>12028</v>
      </c>
      <c r="J747" s="37" t="str">
        <f t="shared" si="59"/>
        <v>IC.CP.580104</v>
      </c>
      <c r="K747" s="36" t="s">
        <v>5637</v>
      </c>
      <c r="L747" t="str">
        <f t="shared" si="55"/>
        <v xml:space="preserve">Educate on postoperative pain management </v>
      </c>
      <c r="M747" s="38" t="str">
        <f t="shared" si="56"/>
        <v>PI.IC.CP.580104.01</v>
      </c>
      <c r="N747" s="38"/>
      <c r="O747" s="38" t="str">
        <f t="shared" si="57"/>
        <v>PH.IC.CP.580104.01</v>
      </c>
      <c r="Q747" s="38" t="str">
        <f t="shared" si="58"/>
        <v>CL.IC.CP.580104.01</v>
      </c>
      <c r="AD747" s="2" t="s">
        <v>1201</v>
      </c>
      <c r="AE747">
        <v>1200</v>
      </c>
    </row>
    <row r="748" spans="1:31" ht="15">
      <c r="A748" t="s">
        <v>1198</v>
      </c>
      <c r="C748" s="31" t="s">
        <v>882</v>
      </c>
      <c r="E748" s="31" t="s">
        <v>5637</v>
      </c>
      <c r="F748" s="2" t="s">
        <v>1095</v>
      </c>
      <c r="G748" s="2" t="s">
        <v>1484</v>
      </c>
      <c r="H748" s="36" t="s">
        <v>12210</v>
      </c>
      <c r="J748" s="37" t="str">
        <f t="shared" si="59"/>
        <v>IC.CP.580105</v>
      </c>
      <c r="K748" s="36" t="s">
        <v>5637</v>
      </c>
      <c r="L748" t="str">
        <f t="shared" si="55"/>
        <v xml:space="preserve">Give simple, concise directions/explanations </v>
      </c>
      <c r="M748" s="38" t="str">
        <f t="shared" si="56"/>
        <v>PI.IC.CP.580105.01</v>
      </c>
      <c r="N748" s="38"/>
      <c r="O748" s="38" t="str">
        <f t="shared" si="57"/>
        <v>PH.IC.CP.580105.01</v>
      </c>
      <c r="Q748" s="38" t="str">
        <f t="shared" si="58"/>
        <v>CL.IC.CP.580105.01</v>
      </c>
      <c r="AD748" s="2" t="s">
        <v>1201</v>
      </c>
      <c r="AE748">
        <v>1200</v>
      </c>
    </row>
    <row r="749" spans="1:31" ht="15">
      <c r="A749" t="s">
        <v>1198</v>
      </c>
      <c r="C749" s="31" t="s">
        <v>882</v>
      </c>
      <c r="E749" s="31" t="s">
        <v>5637</v>
      </c>
      <c r="F749" s="2" t="s">
        <v>1095</v>
      </c>
      <c r="G749" s="2" t="s">
        <v>1485</v>
      </c>
      <c r="H749" s="36" t="s">
        <v>12212</v>
      </c>
      <c r="J749" s="37" t="str">
        <f t="shared" si="59"/>
        <v>IC.CP.580106</v>
      </c>
      <c r="K749" s="36" t="s">
        <v>5637</v>
      </c>
      <c r="L749" t="str">
        <f t="shared" si="55"/>
        <v>Identify fear levels/need for postponement of surgery</v>
      </c>
      <c r="M749" s="38" t="str">
        <f t="shared" si="56"/>
        <v>PI.IC.CP.580106.01</v>
      </c>
      <c r="N749" s="38"/>
      <c r="O749" s="38" t="str">
        <f t="shared" si="57"/>
        <v>PH.IC.CP.580106.01</v>
      </c>
      <c r="Q749" s="38" t="str">
        <f t="shared" si="58"/>
        <v>CL.IC.CP.580106.01</v>
      </c>
      <c r="AD749" s="2" t="s">
        <v>1201</v>
      </c>
      <c r="AE749">
        <v>1200</v>
      </c>
    </row>
    <row r="750" spans="1:31" ht="15">
      <c r="A750" t="s">
        <v>1198</v>
      </c>
      <c r="C750" s="31" t="s">
        <v>882</v>
      </c>
      <c r="E750" s="31" t="s">
        <v>5637</v>
      </c>
      <c r="F750" s="2" t="s">
        <v>1095</v>
      </c>
      <c r="G750" s="2" t="s">
        <v>1486</v>
      </c>
      <c r="H750" s="36" t="s">
        <v>12225</v>
      </c>
      <c r="J750" s="37" t="str">
        <f t="shared" si="59"/>
        <v>IC.CP.580107</v>
      </c>
      <c r="K750" s="36" t="s">
        <v>5637</v>
      </c>
      <c r="L750" t="str">
        <f t="shared" si="55"/>
        <v xml:space="preserve">Introduce patient to operative staff </v>
      </c>
      <c r="M750" s="38" t="str">
        <f t="shared" si="56"/>
        <v>PI.IC.CP.580107.01</v>
      </c>
      <c r="N750" s="38"/>
      <c r="O750" s="38" t="str">
        <f t="shared" si="57"/>
        <v>PH.IC.CP.580107.01</v>
      </c>
      <c r="Q750" s="38" t="str">
        <f t="shared" si="58"/>
        <v>CL.IC.CP.580107.01</v>
      </c>
      <c r="AD750" s="2" t="s">
        <v>1201</v>
      </c>
      <c r="AE750">
        <v>1200</v>
      </c>
    </row>
    <row r="751" spans="1:31" ht="15">
      <c r="A751" t="s">
        <v>1198</v>
      </c>
      <c r="C751" s="31" t="s">
        <v>882</v>
      </c>
      <c r="E751" s="31" t="s">
        <v>5637</v>
      </c>
      <c r="F751" s="2" t="s">
        <v>1095</v>
      </c>
      <c r="G751" s="2" t="s">
        <v>1387</v>
      </c>
      <c r="H751" s="36" t="s">
        <v>11638</v>
      </c>
      <c r="J751" s="37" t="str">
        <f t="shared" si="59"/>
        <v>IC.CP.580108</v>
      </c>
      <c r="K751" s="36" t="s">
        <v>5637</v>
      </c>
      <c r="L751" t="str">
        <f t="shared" si="55"/>
        <v>Educate pt on coughing, deep breathing/muscular exercises</v>
      </c>
      <c r="M751" s="38" t="str">
        <f t="shared" si="56"/>
        <v>PI.IC.CP.580108.01</v>
      </c>
      <c r="N751" s="38"/>
      <c r="O751" s="38" t="str">
        <f t="shared" si="57"/>
        <v>PH.IC.CP.580108.01</v>
      </c>
      <c r="Q751" s="38" t="str">
        <f t="shared" si="58"/>
        <v>CL.IC.CP.580108.01</v>
      </c>
      <c r="AD751" s="2" t="s">
        <v>1201</v>
      </c>
      <c r="AE751">
        <v>1200</v>
      </c>
    </row>
    <row r="752" spans="1:31" ht="15">
      <c r="A752" t="s">
        <v>1198</v>
      </c>
      <c r="C752" s="31" t="s">
        <v>882</v>
      </c>
      <c r="E752" s="31" t="s">
        <v>5637</v>
      </c>
      <c r="F752" s="2" t="s">
        <v>1095</v>
      </c>
      <c r="G752" s="2" t="s">
        <v>1388</v>
      </c>
      <c r="H752" s="36" t="s">
        <v>11639</v>
      </c>
      <c r="J752" s="37" t="str">
        <f t="shared" si="59"/>
        <v>IC.CP.580109</v>
      </c>
      <c r="K752" s="36" t="s">
        <v>5637</v>
      </c>
      <c r="L752" t="str">
        <f t="shared" si="55"/>
        <v>Provide preoperative education</v>
      </c>
      <c r="M752" s="38" t="str">
        <f t="shared" si="56"/>
        <v>PI.IC.CP.580109.01</v>
      </c>
      <c r="N752" s="38"/>
      <c r="O752" s="38" t="str">
        <f t="shared" si="57"/>
        <v>PH.IC.CP.580109.01</v>
      </c>
      <c r="Q752" s="38" t="str">
        <f t="shared" si="58"/>
        <v>CL.IC.CP.580109.01</v>
      </c>
      <c r="AD752" s="2" t="s">
        <v>1201</v>
      </c>
      <c r="AE752">
        <v>1200</v>
      </c>
    </row>
    <row r="753" spans="1:31" ht="15">
      <c r="A753" t="s">
        <v>1198</v>
      </c>
      <c r="C753" s="31" t="s">
        <v>882</v>
      </c>
      <c r="E753" s="31" t="s">
        <v>5637</v>
      </c>
      <c r="F753" s="2" t="s">
        <v>1095</v>
      </c>
      <c r="G753" s="2" t="s">
        <v>1389</v>
      </c>
      <c r="H753" s="36" t="s">
        <v>11829</v>
      </c>
      <c r="J753" s="37" t="str">
        <f t="shared" si="59"/>
        <v>IC.CP.580110</v>
      </c>
      <c r="K753" s="36" t="s">
        <v>5637</v>
      </c>
      <c r="L753" t="str">
        <f t="shared" si="55"/>
        <v>Refer to pastoral/spiritual care as needed</v>
      </c>
      <c r="M753" s="38" t="str">
        <f t="shared" si="56"/>
        <v>PI.IC.CP.580110.01</v>
      </c>
      <c r="N753" s="38"/>
      <c r="O753" s="38" t="str">
        <f t="shared" si="57"/>
        <v>PH.IC.CP.580110.01</v>
      </c>
      <c r="Q753" s="38" t="str">
        <f t="shared" si="58"/>
        <v>CL.IC.CP.580110.01</v>
      </c>
      <c r="AD753" s="2" t="s">
        <v>1201</v>
      </c>
      <c r="AE753">
        <v>1200</v>
      </c>
    </row>
    <row r="754" spans="1:31" ht="15">
      <c r="A754" t="s">
        <v>1198</v>
      </c>
      <c r="C754" s="31" t="s">
        <v>882</v>
      </c>
      <c r="E754" s="31" t="s">
        <v>5637</v>
      </c>
      <c r="F754" s="2" t="s">
        <v>1095</v>
      </c>
      <c r="G754" s="2" t="s">
        <v>1376</v>
      </c>
      <c r="H754" s="36" t="s">
        <v>12099</v>
      </c>
      <c r="J754" s="37" t="str">
        <f t="shared" si="59"/>
        <v>IC.CP.580111</v>
      </c>
      <c r="K754" s="36" t="s">
        <v>5637</v>
      </c>
      <c r="L754" t="str">
        <f t="shared" si="55"/>
        <v>Educated pt on meeting anesthesia needs</v>
      </c>
      <c r="M754" s="38" t="str">
        <f t="shared" si="56"/>
        <v>PI.IC.CP.580111.01</v>
      </c>
      <c r="N754" s="38"/>
      <c r="O754" s="38" t="str">
        <f t="shared" si="57"/>
        <v>PH.IC.CP.580111.01</v>
      </c>
      <c r="Q754" s="38" t="str">
        <f t="shared" si="58"/>
        <v>CL.IC.CP.580111.01</v>
      </c>
      <c r="AD754" s="2" t="s">
        <v>1201</v>
      </c>
      <c r="AE754">
        <v>1200</v>
      </c>
    </row>
    <row r="755" spans="1:31" ht="15">
      <c r="A755" t="s">
        <v>1198</v>
      </c>
      <c r="C755" s="31" t="s">
        <v>882</v>
      </c>
      <c r="E755" s="31" t="s">
        <v>5637</v>
      </c>
      <c r="F755" s="2" t="s">
        <v>1095</v>
      </c>
      <c r="G755" s="2" t="s">
        <v>1272</v>
      </c>
      <c r="H755" s="36" t="s">
        <v>12100</v>
      </c>
      <c r="J755" s="37" t="str">
        <f t="shared" si="59"/>
        <v>IC.CP.580112</v>
      </c>
      <c r="K755" s="36" t="s">
        <v>883</v>
      </c>
      <c r="L755" t="str">
        <f t="shared" si="55"/>
        <v>Verify that appropriate consent has been signed</v>
      </c>
      <c r="M755" s="38" t="str">
        <f t="shared" si="56"/>
        <v>PI.IC.CP.580112.01</v>
      </c>
      <c r="N755" s="38"/>
      <c r="O755" s="38" t="str">
        <f t="shared" si="57"/>
        <v>PH.IC.CP.580112.01</v>
      </c>
      <c r="Q755" s="38" t="str">
        <f t="shared" si="58"/>
        <v>CL.IC.CP.580112.01</v>
      </c>
      <c r="AD755" s="2" t="s">
        <v>1201</v>
      </c>
      <c r="AE755">
        <v>1200</v>
      </c>
    </row>
    <row r="756" spans="1:31" ht="15">
      <c r="A756" t="s">
        <v>1198</v>
      </c>
      <c r="C756" s="31" t="s">
        <v>882</v>
      </c>
      <c r="E756" s="31" t="s">
        <v>5637</v>
      </c>
      <c r="F756" s="2" t="s">
        <v>1095</v>
      </c>
      <c r="G756" s="2" t="s">
        <v>13262</v>
      </c>
      <c r="H756" s="36" t="s">
        <v>12101</v>
      </c>
      <c r="J756" s="37" t="str">
        <f t="shared" si="59"/>
        <v>IC.CP.580113</v>
      </c>
      <c r="K756" s="36" t="s">
        <v>5637</v>
      </c>
      <c r="L756" t="str">
        <f t="shared" si="55"/>
        <v xml:space="preserve">Problem: Preoperative Need Other: </v>
      </c>
      <c r="M756" s="38" t="str">
        <f t="shared" si="56"/>
        <v>PI.IC.CP.580113.01</v>
      </c>
      <c r="N756" s="38"/>
      <c r="O756" s="38" t="str">
        <f t="shared" si="57"/>
        <v>PH.IC.CP.580113.01</v>
      </c>
      <c r="Q756" s="38" t="str">
        <f t="shared" si="58"/>
        <v>CL.IC.CP.580113.01</v>
      </c>
      <c r="AD756" s="2" t="s">
        <v>1201</v>
      </c>
      <c r="AE756">
        <v>1200</v>
      </c>
    </row>
    <row r="757" spans="1:31" ht="15">
      <c r="A757" t="s">
        <v>1198</v>
      </c>
      <c r="C757" s="31" t="s">
        <v>882</v>
      </c>
      <c r="D757" t="s">
        <v>1174</v>
      </c>
      <c r="E757" s="31" t="s">
        <v>971</v>
      </c>
      <c r="F757" s="2" t="s">
        <v>1174</v>
      </c>
      <c r="G757" s="2" t="s">
        <v>1273</v>
      </c>
      <c r="H757" s="36" t="s">
        <v>11848</v>
      </c>
      <c r="J757" s="37" t="str">
        <f t="shared" si="59"/>
        <v>IC.CP.580201</v>
      </c>
      <c r="K757" s="36" t="s">
        <v>5637</v>
      </c>
      <c r="L757" t="str">
        <f t="shared" si="55"/>
        <v>Appear relaxed, able to rest/sleep appropriately</v>
      </c>
      <c r="M757" s="38" t="str">
        <f t="shared" si="56"/>
        <v>PI.IC.CP.580201.01</v>
      </c>
      <c r="N757" s="38"/>
      <c r="O757" s="38" t="str">
        <f t="shared" si="57"/>
        <v>PH.IC.CP.580201.01</v>
      </c>
      <c r="Q757" s="38" t="str">
        <f t="shared" si="58"/>
        <v>CL.IC.CP.580201.01</v>
      </c>
      <c r="AD757" s="2" t="s">
        <v>1201</v>
      </c>
      <c r="AE757">
        <v>1200</v>
      </c>
    </row>
    <row r="758" spans="1:31" ht="15">
      <c r="A758" t="s">
        <v>1198</v>
      </c>
      <c r="C758" s="31" t="s">
        <v>882</v>
      </c>
      <c r="E758" s="31" t="s">
        <v>971</v>
      </c>
      <c r="F758" s="2" t="s">
        <v>1174</v>
      </c>
      <c r="G758" s="2" t="s">
        <v>1274</v>
      </c>
      <c r="H758" s="36" t="s">
        <v>12030</v>
      </c>
      <c r="J758" s="37" t="str">
        <f t="shared" si="59"/>
        <v>IC.CP.580202</v>
      </c>
      <c r="K758" s="36" t="s">
        <v>5637</v>
      </c>
      <c r="L758" t="str">
        <f t="shared" si="55"/>
        <v xml:space="preserve">Decreased fear and anxiety </v>
      </c>
      <c r="M758" s="38" t="str">
        <f t="shared" si="56"/>
        <v>PI.IC.CP.580202.01</v>
      </c>
      <c r="N758" s="38"/>
      <c r="O758" s="38" t="str">
        <f t="shared" si="57"/>
        <v>PH.IC.CP.580202.01</v>
      </c>
      <c r="Q758" s="38" t="str">
        <f t="shared" si="58"/>
        <v>CL.IC.CP.580202.01</v>
      </c>
      <c r="AD758" s="2" t="s">
        <v>1201</v>
      </c>
      <c r="AE758">
        <v>1200</v>
      </c>
    </row>
    <row r="759" spans="1:31" ht="15">
      <c r="A759" t="s">
        <v>1198</v>
      </c>
      <c r="C759" s="31" t="s">
        <v>882</v>
      </c>
      <c r="E759" s="31" t="s">
        <v>971</v>
      </c>
      <c r="F759" s="2" t="s">
        <v>1174</v>
      </c>
      <c r="G759" s="2" t="s">
        <v>1323</v>
      </c>
      <c r="H759" s="36" t="s">
        <v>12032</v>
      </c>
      <c r="J759" s="37" t="str">
        <f t="shared" si="59"/>
        <v>IC.CP.580203</v>
      </c>
      <c r="K759" s="36" t="s">
        <v>5637</v>
      </c>
      <c r="L759" t="str">
        <f t="shared" si="55"/>
        <v xml:space="preserve">Verbalize understanding of peri-operative process </v>
      </c>
      <c r="M759" s="38" t="str">
        <f t="shared" si="56"/>
        <v>PI.IC.CP.580203.01</v>
      </c>
      <c r="N759" s="38"/>
      <c r="O759" s="38" t="str">
        <f t="shared" si="57"/>
        <v>PH.IC.CP.580203.01</v>
      </c>
      <c r="Q759" s="38" t="str">
        <f t="shared" si="58"/>
        <v>CL.IC.CP.580203.01</v>
      </c>
      <c r="AD759" s="2" t="s">
        <v>1201</v>
      </c>
      <c r="AE759">
        <v>1200</v>
      </c>
    </row>
    <row r="760" spans="1:31" ht="15">
      <c r="A760" t="s">
        <v>1198</v>
      </c>
      <c r="C760" s="31" t="s">
        <v>882</v>
      </c>
      <c r="E760" s="31" t="s">
        <v>971</v>
      </c>
      <c r="F760" s="2" t="s">
        <v>1174</v>
      </c>
      <c r="G760" s="2" t="s">
        <v>13378</v>
      </c>
      <c r="H760" s="36" t="s">
        <v>12028</v>
      </c>
      <c r="J760" s="37" t="str">
        <f t="shared" si="59"/>
        <v>IC.CP.580204</v>
      </c>
      <c r="K760" s="36" t="s">
        <v>5637</v>
      </c>
      <c r="L760" t="str">
        <f t="shared" si="55"/>
        <v>Outcome: Preoperative Need Other:</v>
      </c>
      <c r="M760" s="38" t="str">
        <f t="shared" si="56"/>
        <v>PI.IC.CP.580204.01</v>
      </c>
      <c r="N760" s="38"/>
      <c r="O760" s="38" t="str">
        <f t="shared" si="57"/>
        <v>PH.IC.CP.580204.01</v>
      </c>
      <c r="Q760" s="38" t="str">
        <f t="shared" si="58"/>
        <v>CL.IC.CP.580204.01</v>
      </c>
      <c r="AD760" s="2" t="s">
        <v>1201</v>
      </c>
      <c r="AE760">
        <v>1200</v>
      </c>
    </row>
    <row r="761" spans="1:31" ht="15">
      <c r="A761" t="s">
        <v>884</v>
      </c>
      <c r="B761" t="s">
        <v>885</v>
      </c>
      <c r="C761" s="31" t="s">
        <v>886</v>
      </c>
      <c r="D761" t="s">
        <v>1096</v>
      </c>
      <c r="E761" s="31" t="s">
        <v>883</v>
      </c>
      <c r="F761" s="2" t="s">
        <v>1096</v>
      </c>
      <c r="G761" s="2" t="s">
        <v>1161</v>
      </c>
      <c r="H761" s="36" t="s">
        <v>11848</v>
      </c>
      <c r="J761" s="37" t="str">
        <f t="shared" si="59"/>
        <v>IC.CP.590101</v>
      </c>
      <c r="K761" s="36" t="s">
        <v>883</v>
      </c>
      <c r="L761" t="str">
        <f t="shared" si="55"/>
        <v>Administer antibiotics as indicated</v>
      </c>
      <c r="M761" s="38" t="str">
        <f t="shared" si="56"/>
        <v>PI.IC.CP.590101.01</v>
      </c>
      <c r="N761" s="38"/>
      <c r="O761" s="38" t="str">
        <f t="shared" si="57"/>
        <v>PH.IC.CP.590101.01</v>
      </c>
      <c r="Q761" s="38" t="str">
        <f t="shared" si="58"/>
        <v>CL.IC.CP.590101.01</v>
      </c>
      <c r="AD761" s="2" t="s">
        <v>1201</v>
      </c>
      <c r="AE761">
        <v>1200</v>
      </c>
    </row>
    <row r="762" spans="1:31" ht="15">
      <c r="A762" t="s">
        <v>1198</v>
      </c>
      <c r="C762" s="31" t="s">
        <v>887</v>
      </c>
      <c r="E762" s="31" t="s">
        <v>5637</v>
      </c>
      <c r="F762" s="2" t="s">
        <v>1096</v>
      </c>
      <c r="G762" s="2" t="s">
        <v>1162</v>
      </c>
      <c r="H762" s="36" t="s">
        <v>12030</v>
      </c>
      <c r="J762" s="37" t="str">
        <f t="shared" si="59"/>
        <v>IC.CP.590102</v>
      </c>
      <c r="K762" s="36" t="s">
        <v>5637</v>
      </c>
      <c r="L762" t="str">
        <f t="shared" si="55"/>
        <v xml:space="preserve">Assess skin/incision </v>
      </c>
      <c r="M762" s="38" t="str">
        <f t="shared" si="56"/>
        <v>PI.IC.CP.590102.01</v>
      </c>
      <c r="N762" s="38"/>
      <c r="O762" s="38" t="str">
        <f t="shared" si="57"/>
        <v>PH.IC.CP.590102.01</v>
      </c>
      <c r="Q762" s="38" t="str">
        <f t="shared" si="58"/>
        <v>CL.IC.CP.590102.01</v>
      </c>
      <c r="AD762" s="2" t="s">
        <v>1201</v>
      </c>
      <c r="AE762">
        <v>1200</v>
      </c>
    </row>
    <row r="763" spans="1:31" ht="15">
      <c r="A763" t="s">
        <v>1198</v>
      </c>
      <c r="C763" s="31" t="s">
        <v>887</v>
      </c>
      <c r="E763" s="31" t="s">
        <v>5637</v>
      </c>
      <c r="F763" s="2" t="s">
        <v>1096</v>
      </c>
      <c r="G763" s="2" t="s">
        <v>1332</v>
      </c>
      <c r="H763" s="36" t="s">
        <v>12032</v>
      </c>
      <c r="J763" s="37" t="str">
        <f t="shared" si="59"/>
        <v>IC.CP.590103</v>
      </c>
      <c r="K763" s="36" t="s">
        <v>5637</v>
      </c>
      <c r="L763" t="str">
        <f t="shared" si="55"/>
        <v>Demonstrate/assist with transfers</v>
      </c>
      <c r="M763" s="38" t="str">
        <f t="shared" si="56"/>
        <v>PI.IC.CP.590103.01</v>
      </c>
      <c r="N763" s="38"/>
      <c r="O763" s="38" t="str">
        <f t="shared" si="57"/>
        <v>PH.IC.CP.590103.01</v>
      </c>
      <c r="Q763" s="38" t="str">
        <f t="shared" si="58"/>
        <v>CL.IC.CP.590103.01</v>
      </c>
      <c r="AD763" s="2" t="s">
        <v>1201</v>
      </c>
      <c r="AE763">
        <v>1200</v>
      </c>
    </row>
    <row r="764" spans="1:31" ht="15">
      <c r="A764" t="s">
        <v>1198</v>
      </c>
      <c r="C764" s="31" t="s">
        <v>887</v>
      </c>
      <c r="E764" s="31" t="s">
        <v>5637</v>
      </c>
      <c r="F764" s="2" t="s">
        <v>1096</v>
      </c>
      <c r="G764" s="2" t="s">
        <v>1333</v>
      </c>
      <c r="H764" s="36" t="s">
        <v>12028</v>
      </c>
      <c r="J764" s="37" t="str">
        <f t="shared" si="59"/>
        <v>IC.CP.590104</v>
      </c>
      <c r="K764" s="36" t="s">
        <v>5637</v>
      </c>
      <c r="L764" t="str">
        <f t="shared" si="55"/>
        <v>Determine upper body strength/involve in exercise program</v>
      </c>
      <c r="M764" s="38" t="str">
        <f t="shared" si="56"/>
        <v>PI.IC.CP.590104.01</v>
      </c>
      <c r="N764" s="38"/>
      <c r="O764" s="38" t="str">
        <f t="shared" si="57"/>
        <v>PH.IC.CP.590104.01</v>
      </c>
      <c r="Q764" s="38" t="str">
        <f t="shared" si="58"/>
        <v>CL.IC.CP.590104.01</v>
      </c>
      <c r="AD764" s="2" t="s">
        <v>1201</v>
      </c>
      <c r="AE764">
        <v>1200</v>
      </c>
    </row>
    <row r="765" spans="1:31" ht="15">
      <c r="A765" t="s">
        <v>1198</v>
      </c>
      <c r="C765" s="31" t="s">
        <v>887</v>
      </c>
      <c r="E765" s="31" t="s">
        <v>5637</v>
      </c>
      <c r="F765" s="2" t="s">
        <v>1096</v>
      </c>
      <c r="G765" s="2" t="s">
        <v>1289</v>
      </c>
      <c r="H765" s="36" t="s">
        <v>12210</v>
      </c>
      <c r="J765" s="37" t="str">
        <f t="shared" si="59"/>
        <v>IC.CP.590105</v>
      </c>
      <c r="K765" s="36" t="s">
        <v>5637</v>
      </c>
      <c r="L765" t="str">
        <f t="shared" si="55"/>
        <v>Encourage fluid intake</v>
      </c>
      <c r="M765" s="38" t="str">
        <f t="shared" si="56"/>
        <v>PI.IC.CP.590105.01</v>
      </c>
      <c r="N765" s="38"/>
      <c r="O765" s="38" t="str">
        <f t="shared" si="57"/>
        <v>PH.IC.CP.590105.01</v>
      </c>
      <c r="Q765" s="38" t="str">
        <f t="shared" si="58"/>
        <v>CL.IC.CP.590105.01</v>
      </c>
      <c r="AD765" s="2" t="s">
        <v>1201</v>
      </c>
      <c r="AE765">
        <v>1200</v>
      </c>
    </row>
    <row r="766" spans="1:31" ht="15">
      <c r="A766" t="s">
        <v>1198</v>
      </c>
      <c r="C766" s="31" t="s">
        <v>887</v>
      </c>
      <c r="E766" s="31" t="s">
        <v>5637</v>
      </c>
      <c r="F766" s="2" t="s">
        <v>1096</v>
      </c>
      <c r="G766" s="2" t="s">
        <v>1334</v>
      </c>
      <c r="H766" s="36" t="s">
        <v>12212</v>
      </c>
      <c r="J766" s="37" t="str">
        <f t="shared" si="59"/>
        <v>IC.CP.590106</v>
      </c>
      <c r="K766" s="36" t="s">
        <v>5637</v>
      </c>
      <c r="L766" t="str">
        <f t="shared" si="55"/>
        <v>Assess for Pain</v>
      </c>
      <c r="M766" s="38" t="str">
        <f t="shared" si="56"/>
        <v>PI.IC.CP.590106.01</v>
      </c>
      <c r="N766" s="38"/>
      <c r="O766" s="38" t="str">
        <f t="shared" si="57"/>
        <v>PH.IC.CP.590106.01</v>
      </c>
      <c r="Q766" s="38" t="str">
        <f t="shared" si="58"/>
        <v>CL.IC.CP.590106.01</v>
      </c>
      <c r="AD766" s="2" t="s">
        <v>1201</v>
      </c>
      <c r="AE766">
        <v>1200</v>
      </c>
    </row>
    <row r="767" spans="1:31" ht="15">
      <c r="A767" t="s">
        <v>1198</v>
      </c>
      <c r="C767" s="31" t="s">
        <v>887</v>
      </c>
      <c r="E767" s="31" t="s">
        <v>5637</v>
      </c>
      <c r="F767" s="2" t="s">
        <v>1096</v>
      </c>
      <c r="G767" s="2" t="s">
        <v>1335</v>
      </c>
      <c r="H767" s="36" t="s">
        <v>12225</v>
      </c>
      <c r="J767" s="37" t="str">
        <f t="shared" si="59"/>
        <v>IC.CP.590107</v>
      </c>
      <c r="K767" s="36" t="s">
        <v>5637</v>
      </c>
      <c r="L767" t="str">
        <f t="shared" si="55"/>
        <v>Maintain proper body alignment as indicated</v>
      </c>
      <c r="M767" s="38" t="str">
        <f t="shared" si="56"/>
        <v>PI.IC.CP.590107.01</v>
      </c>
      <c r="N767" s="38"/>
      <c r="O767" s="38" t="str">
        <f t="shared" si="57"/>
        <v>PH.IC.CP.590107.01</v>
      </c>
      <c r="Q767" s="38" t="str">
        <f t="shared" si="58"/>
        <v>CL.IC.CP.590107.01</v>
      </c>
      <c r="AD767" s="2" t="s">
        <v>1201</v>
      </c>
      <c r="AE767">
        <v>1200</v>
      </c>
    </row>
    <row r="768" spans="1:31" ht="15">
      <c r="A768" t="s">
        <v>1198</v>
      </c>
      <c r="C768" s="31" t="s">
        <v>887</v>
      </c>
      <c r="E768" s="31" t="s">
        <v>5637</v>
      </c>
      <c r="F768" s="2" t="s">
        <v>1096</v>
      </c>
      <c r="G768" s="2" t="s">
        <v>1336</v>
      </c>
      <c r="H768" s="36" t="s">
        <v>11638</v>
      </c>
      <c r="J768" s="37" t="str">
        <f t="shared" si="59"/>
        <v>IC.CP.590108</v>
      </c>
      <c r="K768" s="36" t="s">
        <v>5637</v>
      </c>
      <c r="L768" t="str">
        <f t="shared" si="55"/>
        <v xml:space="preserve">Maintain patency of drainage devices </v>
      </c>
      <c r="M768" s="38" t="str">
        <f t="shared" si="56"/>
        <v>PI.IC.CP.590108.01</v>
      </c>
      <c r="N768" s="38"/>
      <c r="O768" s="38" t="str">
        <f t="shared" si="57"/>
        <v>PH.IC.CP.590108.01</v>
      </c>
      <c r="Q768" s="38" t="str">
        <f t="shared" si="58"/>
        <v>CL.IC.CP.590108.01</v>
      </c>
      <c r="AD768" s="2" t="s">
        <v>1201</v>
      </c>
      <c r="AE768">
        <v>1200</v>
      </c>
    </row>
    <row r="769" spans="1:31" ht="15">
      <c r="A769" t="s">
        <v>1198</v>
      </c>
      <c r="C769" s="31" t="s">
        <v>887</v>
      </c>
      <c r="E769" s="31" t="s">
        <v>5637</v>
      </c>
      <c r="F769" s="2" t="s">
        <v>1096</v>
      </c>
      <c r="G769" s="2" t="s">
        <v>1337</v>
      </c>
      <c r="H769" s="36" t="s">
        <v>11639</v>
      </c>
      <c r="J769" s="37" t="str">
        <f t="shared" si="59"/>
        <v>IC.CP.590109</v>
      </c>
      <c r="K769" s="36" t="s">
        <v>5637</v>
      </c>
      <c r="L769" t="str">
        <f t="shared" si="55"/>
        <v>Medicate before procedures/activities</v>
      </c>
      <c r="M769" s="38" t="str">
        <f t="shared" si="56"/>
        <v>PI.IC.CP.590109.01</v>
      </c>
      <c r="N769" s="38"/>
      <c r="O769" s="38" t="str">
        <f t="shared" si="57"/>
        <v>PH.IC.CP.590109.01</v>
      </c>
      <c r="Q769" s="38" t="str">
        <f t="shared" si="58"/>
        <v>CL.IC.CP.590109.01</v>
      </c>
      <c r="AD769" s="2" t="s">
        <v>1201</v>
      </c>
      <c r="AE769">
        <v>1200</v>
      </c>
    </row>
    <row r="770" spans="1:31" ht="15">
      <c r="A770" t="s">
        <v>1198</v>
      </c>
      <c r="C770" s="31" t="s">
        <v>887</v>
      </c>
      <c r="E770" s="31" t="s">
        <v>5637</v>
      </c>
      <c r="F770" s="2" t="s">
        <v>1096</v>
      </c>
      <c r="G770" s="2" t="s">
        <v>1338</v>
      </c>
      <c r="H770" s="36" t="s">
        <v>11829</v>
      </c>
      <c r="J770" s="37" t="str">
        <f t="shared" si="59"/>
        <v>IC.CP.590110</v>
      </c>
      <c r="K770" s="36" t="s">
        <v>5637</v>
      </c>
      <c r="L770" t="str">
        <f t="shared" si="55"/>
        <v>Monitor temperature Note presence of chills</v>
      </c>
      <c r="M770" s="38" t="str">
        <f t="shared" si="56"/>
        <v>PI.IC.CP.590110.01</v>
      </c>
      <c r="N770" s="38"/>
      <c r="O770" s="38" t="str">
        <f t="shared" si="57"/>
        <v>PH.IC.CP.590110.01</v>
      </c>
      <c r="Q770" s="38" t="str">
        <f t="shared" si="58"/>
        <v>CL.IC.CP.590110.01</v>
      </c>
      <c r="AD770" s="2" t="s">
        <v>1201</v>
      </c>
      <c r="AE770">
        <v>1200</v>
      </c>
    </row>
    <row r="771" spans="1:31" ht="15">
      <c r="A771" t="s">
        <v>1198</v>
      </c>
      <c r="C771" s="31" t="s">
        <v>887</v>
      </c>
      <c r="E771" s="31" t="s">
        <v>5637</v>
      </c>
      <c r="F771" s="2" t="s">
        <v>1096</v>
      </c>
      <c r="G771" s="2" t="s">
        <v>1635</v>
      </c>
      <c r="H771" s="36" t="s">
        <v>12099</v>
      </c>
      <c r="J771" s="37" t="str">
        <f t="shared" si="59"/>
        <v>IC.CP.590111</v>
      </c>
      <c r="K771" s="36" t="s">
        <v>5637</v>
      </c>
      <c r="L771" t="str">
        <f t="shared" si="55"/>
        <v>Perform/assist with ROM to unaffected joints</v>
      </c>
      <c r="M771" s="38" t="str">
        <f t="shared" si="56"/>
        <v>PI.IC.CP.590111.01</v>
      </c>
      <c r="N771" s="38"/>
      <c r="O771" s="38" t="str">
        <f t="shared" si="57"/>
        <v>PH.IC.CP.590111.01</v>
      </c>
      <c r="Q771" s="38" t="str">
        <f t="shared" si="58"/>
        <v>CL.IC.CP.590111.01</v>
      </c>
      <c r="AD771" s="2" t="s">
        <v>1201</v>
      </c>
      <c r="AE771">
        <v>1200</v>
      </c>
    </row>
    <row r="772" spans="1:31" ht="15">
      <c r="A772" t="s">
        <v>1198</v>
      </c>
      <c r="C772" s="31" t="s">
        <v>887</v>
      </c>
      <c r="E772" s="31" t="s">
        <v>5637</v>
      </c>
      <c r="F772" s="2" t="s">
        <v>1096</v>
      </c>
      <c r="G772" s="2" t="s">
        <v>1636</v>
      </c>
      <c r="H772" s="36" t="s">
        <v>12100</v>
      </c>
      <c r="J772" s="37" t="str">
        <f t="shared" si="59"/>
        <v>IC.CP.590112</v>
      </c>
      <c r="K772" s="36" t="s">
        <v>5637</v>
      </c>
      <c r="L772" t="str">
        <f t="shared" si="55"/>
        <v xml:space="preserve">Dressing changes as indicated </v>
      </c>
      <c r="M772" s="38" t="str">
        <f t="shared" si="56"/>
        <v>PI.IC.CP.590112.01</v>
      </c>
      <c r="N772" s="38"/>
      <c r="O772" s="38" t="str">
        <f t="shared" si="57"/>
        <v>PH.IC.CP.590112.01</v>
      </c>
      <c r="Q772" s="38" t="str">
        <f t="shared" si="58"/>
        <v>CL.IC.CP.590112.01</v>
      </c>
      <c r="AD772" s="2" t="s">
        <v>1201</v>
      </c>
      <c r="AE772">
        <v>1200</v>
      </c>
    </row>
    <row r="773" spans="1:31" ht="15">
      <c r="A773" t="s">
        <v>884</v>
      </c>
      <c r="C773" s="31" t="s">
        <v>886</v>
      </c>
      <c r="E773" s="31" t="s">
        <v>883</v>
      </c>
      <c r="F773" s="2" t="s">
        <v>1096</v>
      </c>
      <c r="G773" s="2" t="s">
        <v>13379</v>
      </c>
      <c r="H773" s="36" t="s">
        <v>12101</v>
      </c>
      <c r="J773" s="37" t="str">
        <f t="shared" si="59"/>
        <v>IC.CP.590113</v>
      </c>
      <c r="K773" s="36" t="s">
        <v>883</v>
      </c>
      <c r="L773" t="str">
        <f t="shared" si="55"/>
        <v>Problem: Total Joint Replacement Other:</v>
      </c>
      <c r="M773" s="38" t="str">
        <f t="shared" si="56"/>
        <v>PI.IC.CP.590113.01</v>
      </c>
      <c r="N773" s="38"/>
      <c r="O773" s="38" t="str">
        <f t="shared" si="57"/>
        <v>PH.IC.CP.590113.01</v>
      </c>
      <c r="Q773" s="38" t="str">
        <f t="shared" si="58"/>
        <v>CL.IC.CP.590113.01</v>
      </c>
      <c r="AD773" s="2" t="s">
        <v>1201</v>
      </c>
      <c r="AE773">
        <v>1200</v>
      </c>
    </row>
    <row r="774" spans="1:31" ht="15">
      <c r="A774" t="s">
        <v>1198</v>
      </c>
      <c r="C774" s="31" t="s">
        <v>887</v>
      </c>
      <c r="D774" t="s">
        <v>1175</v>
      </c>
      <c r="E774" s="31" t="s">
        <v>971</v>
      </c>
      <c r="F774" s="2" t="s">
        <v>1175</v>
      </c>
      <c r="G774" s="2" t="s">
        <v>1532</v>
      </c>
      <c r="H774" s="36" t="s">
        <v>11848</v>
      </c>
      <c r="J774" s="37" t="str">
        <f t="shared" si="59"/>
        <v>IC.CP.590201</v>
      </c>
      <c r="K774" s="36" t="s">
        <v>883</v>
      </c>
      <c r="L774" t="str">
        <f t="shared" si="55"/>
        <v>Complications prevented/minimized</v>
      </c>
      <c r="M774" s="38" t="str">
        <f t="shared" si="56"/>
        <v>PI.IC.CP.590201.01</v>
      </c>
      <c r="N774" s="38"/>
      <c r="O774" s="38" t="str">
        <f t="shared" si="57"/>
        <v>PH.IC.CP.590201.01</v>
      </c>
      <c r="Q774" s="38" t="str">
        <f t="shared" si="58"/>
        <v>CL.IC.CP.590201.01</v>
      </c>
      <c r="AD774" s="2" t="s">
        <v>1201</v>
      </c>
      <c r="AE774">
        <v>1200</v>
      </c>
    </row>
    <row r="775" spans="1:31" ht="15">
      <c r="A775" t="s">
        <v>1198</v>
      </c>
      <c r="C775" s="31" t="s">
        <v>887</v>
      </c>
      <c r="E775" s="31" t="s">
        <v>971</v>
      </c>
      <c r="F775" s="2" t="s">
        <v>1175</v>
      </c>
      <c r="G775" s="2" t="s">
        <v>1533</v>
      </c>
      <c r="H775" s="36" t="s">
        <v>12030</v>
      </c>
      <c r="J775" s="37" t="str">
        <f t="shared" si="59"/>
        <v>IC.CP.590202</v>
      </c>
      <c r="K775" s="36" t="s">
        <v>5637</v>
      </c>
      <c r="L775" t="str">
        <f t="shared" si="55"/>
        <v>Increased strength/function of affected joint/limb</v>
      </c>
      <c r="M775" s="38" t="str">
        <f t="shared" si="56"/>
        <v>PI.IC.CP.590202.01</v>
      </c>
      <c r="N775" s="38"/>
      <c r="O775" s="38" t="str">
        <f t="shared" si="57"/>
        <v>PH.IC.CP.590202.01</v>
      </c>
      <c r="Q775" s="38" t="str">
        <f t="shared" si="58"/>
        <v>CL.IC.CP.590202.01</v>
      </c>
      <c r="AD775" s="2" t="s">
        <v>1201</v>
      </c>
      <c r="AE775">
        <v>1200</v>
      </c>
    </row>
    <row r="776" spans="1:31" ht="15">
      <c r="A776" t="s">
        <v>1198</v>
      </c>
      <c r="C776" s="31" t="s">
        <v>887</v>
      </c>
      <c r="E776" s="31" t="s">
        <v>971</v>
      </c>
      <c r="F776" s="2" t="s">
        <v>1175</v>
      </c>
      <c r="G776" s="2" t="s">
        <v>1534</v>
      </c>
      <c r="H776" s="36" t="s">
        <v>12032</v>
      </c>
      <c r="J776" s="37" t="str">
        <f t="shared" si="59"/>
        <v>IC.CP.590203</v>
      </c>
      <c r="K776" s="36" t="s">
        <v>888</v>
      </c>
      <c r="L776" t="str">
        <f t="shared" si="55"/>
        <v>Mobility increased</v>
      </c>
      <c r="M776" s="38" t="str">
        <f t="shared" si="56"/>
        <v>PI.IC.CP.590203.01</v>
      </c>
      <c r="N776" s="38"/>
      <c r="O776" s="38" t="str">
        <f t="shared" si="57"/>
        <v>PH.IC.CP.590203.01</v>
      </c>
      <c r="Q776" s="38" t="str">
        <f t="shared" si="58"/>
        <v>CL.IC.CP.590203.01</v>
      </c>
      <c r="AD776" s="2" t="s">
        <v>1201</v>
      </c>
      <c r="AE776">
        <v>1200</v>
      </c>
    </row>
    <row r="777" spans="1:31" ht="15">
      <c r="A777" t="s">
        <v>1198</v>
      </c>
      <c r="C777" s="31" t="s">
        <v>887</v>
      </c>
      <c r="E777" s="31" t="s">
        <v>971</v>
      </c>
      <c r="F777" s="2" t="s">
        <v>1175</v>
      </c>
      <c r="G777" s="2" t="s">
        <v>1430</v>
      </c>
      <c r="H777" s="36" t="s">
        <v>12028</v>
      </c>
      <c r="J777" s="37" t="str">
        <f t="shared" si="59"/>
        <v>IC.CP.590204</v>
      </c>
      <c r="K777" s="36" t="s">
        <v>888</v>
      </c>
      <c r="L777" t="str">
        <f t="shared" si="55"/>
        <v>Pain relieved/controlled</v>
      </c>
      <c r="M777" s="38" t="str">
        <f t="shared" si="56"/>
        <v>PI.IC.CP.590204.01</v>
      </c>
      <c r="N777" s="38"/>
      <c r="O777" s="38" t="str">
        <f t="shared" si="57"/>
        <v>PH.IC.CP.590204.01</v>
      </c>
      <c r="Q777" s="38" t="str">
        <f t="shared" si="58"/>
        <v>CL.IC.CP.590204.01</v>
      </c>
      <c r="AD777" s="2" t="s">
        <v>1201</v>
      </c>
      <c r="AE777">
        <v>1200</v>
      </c>
    </row>
    <row r="778" spans="1:31" ht="15">
      <c r="A778" t="s">
        <v>1198</v>
      </c>
      <c r="C778" s="31" t="s">
        <v>887</v>
      </c>
      <c r="E778" s="31" t="s">
        <v>971</v>
      </c>
      <c r="F778" s="2" t="s">
        <v>1175</v>
      </c>
      <c r="G778" s="2" t="s">
        <v>1431</v>
      </c>
      <c r="H778" s="36" t="s">
        <v>12210</v>
      </c>
      <c r="J778" s="37" t="str">
        <f t="shared" si="59"/>
        <v>IC.CP.590205</v>
      </c>
      <c r="K778" s="36" t="s">
        <v>888</v>
      </c>
      <c r="L778" t="str">
        <f t="shared" si="55"/>
        <v>Participate in ADLs/rehabilitation program</v>
      </c>
      <c r="M778" s="38" t="str">
        <f t="shared" si="56"/>
        <v>PI.IC.CP.590205.01</v>
      </c>
      <c r="N778" s="38"/>
      <c r="O778" s="38" t="str">
        <f t="shared" si="57"/>
        <v>PH.IC.CP.590205.01</v>
      </c>
      <c r="Q778" s="38" t="str">
        <f t="shared" si="58"/>
        <v>CL.IC.CP.590205.01</v>
      </c>
      <c r="AD778" s="2" t="s">
        <v>1201</v>
      </c>
      <c r="AE778">
        <v>1200</v>
      </c>
    </row>
    <row r="779" spans="1:31" ht="15">
      <c r="A779" t="s">
        <v>1198</v>
      </c>
      <c r="C779" s="31" t="s">
        <v>887</v>
      </c>
      <c r="E779" s="31" t="s">
        <v>971</v>
      </c>
      <c r="F779" s="2" t="s">
        <v>1175</v>
      </c>
      <c r="G779" s="2" t="s">
        <v>13380</v>
      </c>
      <c r="H779" s="36" t="s">
        <v>12212</v>
      </c>
      <c r="J779" s="37" t="str">
        <f t="shared" si="59"/>
        <v>IC.CP.590206</v>
      </c>
      <c r="K779" s="36" t="s">
        <v>888</v>
      </c>
      <c r="L779" t="str">
        <f t="shared" si="55"/>
        <v>Outcome: Total Joint Replacement Other:</v>
      </c>
      <c r="M779" s="38" t="str">
        <f t="shared" si="56"/>
        <v>PI.IC.CP.590206.01</v>
      </c>
      <c r="N779" s="38"/>
      <c r="O779" s="38" t="str">
        <f t="shared" si="57"/>
        <v>PH.IC.CP.590206.01</v>
      </c>
      <c r="Q779" s="38" t="str">
        <f t="shared" si="58"/>
        <v>CL.IC.CP.590206.01</v>
      </c>
      <c r="AD779" s="2" t="s">
        <v>1201</v>
      </c>
      <c r="AE779">
        <v>1200</v>
      </c>
    </row>
    <row r="780" spans="1:31" ht="15">
      <c r="A780" t="s">
        <v>1198</v>
      </c>
      <c r="B780" t="s">
        <v>889</v>
      </c>
      <c r="C780" s="31" t="s">
        <v>890</v>
      </c>
      <c r="D780" t="s">
        <v>1097</v>
      </c>
      <c r="E780" s="31" t="s">
        <v>5637</v>
      </c>
      <c r="F780" s="2" t="s">
        <v>1097</v>
      </c>
      <c r="G780" s="2" t="s">
        <v>1432</v>
      </c>
      <c r="H780" s="36" t="s">
        <v>11848</v>
      </c>
      <c r="J780" s="37" t="str">
        <f t="shared" si="59"/>
        <v>IC.CP.600101</v>
      </c>
      <c r="K780" s="36" t="s">
        <v>888</v>
      </c>
      <c r="L780" t="str">
        <f t="shared" si="55"/>
        <v>1:1 attendant</v>
      </c>
      <c r="M780" s="38" t="str">
        <f t="shared" si="56"/>
        <v>PI.IC.CP.600101.01</v>
      </c>
      <c r="N780" s="38"/>
      <c r="O780" s="38" t="str">
        <f t="shared" si="57"/>
        <v>PH.IC.CP.600101.01</v>
      </c>
      <c r="Q780" s="38" t="str">
        <f t="shared" si="58"/>
        <v>CL.IC.CP.600101.01</v>
      </c>
      <c r="AD780" s="2" t="s">
        <v>1201</v>
      </c>
      <c r="AE780">
        <v>1200</v>
      </c>
    </row>
    <row r="781" spans="1:31" ht="15">
      <c r="A781" t="s">
        <v>1198</v>
      </c>
      <c r="C781" s="31" t="s">
        <v>890</v>
      </c>
      <c r="E781" s="31" t="s">
        <v>5637</v>
      </c>
      <c r="F781" s="2" t="s">
        <v>1097</v>
      </c>
      <c r="G781" s="2" t="s">
        <v>1433</v>
      </c>
      <c r="H781" s="36" t="s">
        <v>12030</v>
      </c>
      <c r="J781" s="37" t="str">
        <f t="shared" si="59"/>
        <v>IC.CP.600102</v>
      </c>
      <c r="K781" s="36" t="s">
        <v>888</v>
      </c>
      <c r="L781" t="str">
        <f t="shared" si="55"/>
        <v>Continuous observation</v>
      </c>
      <c r="M781" s="38" t="str">
        <f t="shared" si="56"/>
        <v>PI.IC.CP.600102.01</v>
      </c>
      <c r="N781" s="38"/>
      <c r="O781" s="38" t="str">
        <f t="shared" si="57"/>
        <v>PH.IC.CP.600102.01</v>
      </c>
      <c r="Q781" s="38" t="str">
        <f t="shared" si="58"/>
        <v>CL.IC.CP.600102.01</v>
      </c>
      <c r="AD781" s="2" t="s">
        <v>1201</v>
      </c>
      <c r="AE781">
        <v>1200</v>
      </c>
    </row>
    <row r="782" spans="1:31" ht="15">
      <c r="A782" t="s">
        <v>891</v>
      </c>
      <c r="C782" s="31" t="s">
        <v>892</v>
      </c>
      <c r="E782" s="31" t="s">
        <v>893</v>
      </c>
      <c r="F782" s="2" t="s">
        <v>1097</v>
      </c>
      <c r="G782" s="2" t="s">
        <v>1434</v>
      </c>
      <c r="H782" s="36" t="s">
        <v>12032</v>
      </c>
      <c r="J782" s="37" t="str">
        <f t="shared" si="59"/>
        <v>IC.CP.600103</v>
      </c>
      <c r="K782" s="36" t="s">
        <v>888</v>
      </c>
      <c r="L782" t="str">
        <f t="shared" ref="L782:L794" si="60">G782</f>
        <v>Documentation as indicated</v>
      </c>
      <c r="M782" s="38" t="str">
        <f t="shared" ref="M782:M794" si="61">CONCATENATE("PI.",J782,".",K782)</f>
        <v>PI.IC.CP.600103.01</v>
      </c>
      <c r="N782" s="38"/>
      <c r="O782" s="38" t="str">
        <f t="shared" ref="O782:O794" si="62">CONCATENATE("PH.",J782,".",K782)</f>
        <v>PH.IC.CP.600103.01</v>
      </c>
      <c r="Q782" s="38" t="str">
        <f t="shared" ref="Q782:Q794" si="63">CONCATENATE("CL.",J782,".",K782)</f>
        <v>CL.IC.CP.600103.01</v>
      </c>
      <c r="AD782" s="2" t="s">
        <v>894</v>
      </c>
      <c r="AE782">
        <v>1200</v>
      </c>
    </row>
    <row r="783" spans="1:31" ht="15">
      <c r="A783" t="s">
        <v>884</v>
      </c>
      <c r="C783" s="31" t="s">
        <v>895</v>
      </c>
      <c r="E783" s="31" t="s">
        <v>883</v>
      </c>
      <c r="F783" s="2" t="s">
        <v>1097</v>
      </c>
      <c r="G783" s="2" t="s">
        <v>1435</v>
      </c>
      <c r="H783" s="36" t="s">
        <v>12028</v>
      </c>
      <c r="J783" s="37" t="str">
        <f t="shared" ref="J783:J795" si="64">CONCATENATE("IC.CP.",C783,E783,H783)</f>
        <v>IC.CP.600104</v>
      </c>
      <c r="K783" s="36" t="s">
        <v>883</v>
      </c>
      <c r="L783" t="str">
        <f t="shared" si="60"/>
        <v>Escort to appointments</v>
      </c>
      <c r="M783" s="38" t="str">
        <f t="shared" si="61"/>
        <v>PI.IC.CP.600104.01</v>
      </c>
      <c r="N783" s="38"/>
      <c r="O783" s="38" t="str">
        <f t="shared" si="62"/>
        <v>PH.IC.CP.600104.01</v>
      </c>
      <c r="Q783" s="38" t="str">
        <f t="shared" si="63"/>
        <v>CL.IC.CP.600104.01</v>
      </c>
      <c r="AD783" s="2" t="s">
        <v>894</v>
      </c>
      <c r="AE783">
        <v>1200</v>
      </c>
    </row>
    <row r="784" spans="1:31" ht="15">
      <c r="A784" t="s">
        <v>1198</v>
      </c>
      <c r="C784" s="31" t="s">
        <v>890</v>
      </c>
      <c r="E784" s="31" t="s">
        <v>5637</v>
      </c>
      <c r="F784" s="2" t="s">
        <v>1097</v>
      </c>
      <c r="G784" s="2" t="s">
        <v>1352</v>
      </c>
      <c r="H784" s="36" t="s">
        <v>12210</v>
      </c>
      <c r="J784" s="37" t="str">
        <f t="shared" si="64"/>
        <v>IC.CP.600105</v>
      </c>
      <c r="K784" s="36" t="s">
        <v>5637</v>
      </c>
      <c r="L784" t="str">
        <f t="shared" si="60"/>
        <v>Frequently reorient/redirect</v>
      </c>
      <c r="M784" s="38" t="str">
        <f t="shared" si="61"/>
        <v>PI.IC.CP.600105.01</v>
      </c>
      <c r="N784" s="38"/>
      <c r="O784" s="38" t="str">
        <f t="shared" si="62"/>
        <v>PH.IC.CP.600105.01</v>
      </c>
      <c r="Q784" s="38" t="str">
        <f t="shared" si="63"/>
        <v>CL.IC.CP.600105.01</v>
      </c>
      <c r="AD784" s="2" t="s">
        <v>894</v>
      </c>
      <c r="AE784">
        <v>1200</v>
      </c>
    </row>
    <row r="785" spans="1:33" ht="15">
      <c r="A785" t="s">
        <v>1198</v>
      </c>
      <c r="C785" s="31" t="s">
        <v>890</v>
      </c>
      <c r="E785" s="31" t="s">
        <v>5637</v>
      </c>
      <c r="F785" s="2" t="s">
        <v>1097</v>
      </c>
      <c r="G785" s="2" t="s">
        <v>1353</v>
      </c>
      <c r="H785" s="36" t="s">
        <v>12212</v>
      </c>
      <c r="J785" s="37" t="str">
        <f t="shared" si="64"/>
        <v>IC.CP.600106</v>
      </c>
      <c r="K785" s="36" t="s">
        <v>5637</v>
      </c>
      <c r="L785" t="str">
        <f t="shared" si="60"/>
        <v>Room is near nursing station</v>
      </c>
      <c r="M785" s="38" t="str">
        <f t="shared" si="61"/>
        <v>PI.IC.CP.600106.01</v>
      </c>
      <c r="N785" s="38"/>
      <c r="O785" s="38" t="str">
        <f t="shared" si="62"/>
        <v>PH.IC.CP.600106.01</v>
      </c>
      <c r="Q785" s="38" t="str">
        <f t="shared" si="63"/>
        <v>CL.IC.CP.600106.01</v>
      </c>
      <c r="AD785" s="2" t="s">
        <v>894</v>
      </c>
      <c r="AE785">
        <v>1200</v>
      </c>
    </row>
    <row r="786" spans="1:33" ht="15">
      <c r="A786" t="s">
        <v>1198</v>
      </c>
      <c r="C786" s="31" t="s">
        <v>890</v>
      </c>
      <c r="E786" s="31" t="s">
        <v>5637</v>
      </c>
      <c r="F786" s="2" t="s">
        <v>1097</v>
      </c>
      <c r="G786" s="2" t="s">
        <v>1354</v>
      </c>
      <c r="H786" s="36" t="s">
        <v>12225</v>
      </c>
      <c r="J786" s="37" t="str">
        <f t="shared" si="64"/>
        <v>IC.CP.600107</v>
      </c>
      <c r="K786" s="36" t="s">
        <v>5637</v>
      </c>
      <c r="L786" t="str">
        <f t="shared" si="60"/>
        <v>Safety call/bed-chair alarm</v>
      </c>
      <c r="M786" s="38" t="str">
        <f t="shared" si="61"/>
        <v>PI.IC.CP.600107.01</v>
      </c>
      <c r="N786" s="38"/>
      <c r="O786" s="38" t="str">
        <f t="shared" si="62"/>
        <v>PH.IC.CP.600107.01</v>
      </c>
      <c r="Q786" s="38" t="str">
        <f t="shared" si="63"/>
        <v>CL.IC.CP.600107.01</v>
      </c>
      <c r="AD786" s="2" t="s">
        <v>894</v>
      </c>
      <c r="AE786">
        <v>1200</v>
      </c>
    </row>
    <row r="787" spans="1:33" ht="15">
      <c r="A787" t="s">
        <v>1198</v>
      </c>
      <c r="C787" s="31" t="s">
        <v>890</v>
      </c>
      <c r="E787" s="31" t="s">
        <v>5637</v>
      </c>
      <c r="F787" s="2" t="s">
        <v>1097</v>
      </c>
      <c r="G787" s="2" t="s">
        <v>1355</v>
      </c>
      <c r="H787" s="36" t="s">
        <v>11638</v>
      </c>
      <c r="J787" s="37" t="str">
        <f t="shared" si="64"/>
        <v>IC.CP.600108</v>
      </c>
      <c r="K787" s="36" t="s">
        <v>5637</v>
      </c>
      <c r="L787" t="str">
        <f t="shared" si="60"/>
        <v>Update wristband</v>
      </c>
      <c r="M787" s="38" t="str">
        <f t="shared" si="61"/>
        <v>PI.IC.CP.600108.01</v>
      </c>
      <c r="N787" s="38"/>
      <c r="O787" s="38" t="str">
        <f t="shared" si="62"/>
        <v>PH.IC.CP.600108.01</v>
      </c>
      <c r="Q787" s="38" t="str">
        <f t="shared" si="63"/>
        <v>CL.IC.CP.600108.01</v>
      </c>
      <c r="AD787" s="2" t="s">
        <v>894</v>
      </c>
      <c r="AE787">
        <v>1200</v>
      </c>
    </row>
    <row r="788" spans="1:33" ht="15">
      <c r="A788" t="s">
        <v>1198</v>
      </c>
      <c r="C788" s="31" t="s">
        <v>890</v>
      </c>
      <c r="E788" s="31" t="s">
        <v>5637</v>
      </c>
      <c r="F788" s="2" t="s">
        <v>1097</v>
      </c>
      <c r="G788" s="2" t="s">
        <v>13381</v>
      </c>
      <c r="H788" s="36" t="s">
        <v>1138</v>
      </c>
      <c r="J788" s="37" t="str">
        <f t="shared" si="64"/>
        <v>IC.CP.600109</v>
      </c>
      <c r="K788" s="36" t="s">
        <v>5637</v>
      </c>
      <c r="L788" t="str">
        <f t="shared" si="60"/>
        <v>Problem: Wandering/Missing Risk Other:</v>
      </c>
      <c r="M788" s="38" t="str">
        <f t="shared" si="61"/>
        <v>PI.IC.CP.600109.01</v>
      </c>
      <c r="N788" s="38"/>
      <c r="O788" s="38" t="str">
        <f t="shared" si="62"/>
        <v>PH.IC.CP.600109.01</v>
      </c>
      <c r="Q788" s="38" t="str">
        <f t="shared" si="63"/>
        <v>CL.IC.CP.600109.01</v>
      </c>
      <c r="AD788" s="2" t="s">
        <v>894</v>
      </c>
      <c r="AE788">
        <v>1200</v>
      </c>
    </row>
    <row r="789" spans="1:33" ht="15">
      <c r="A789" t="s">
        <v>1198</v>
      </c>
      <c r="C789" s="31" t="s">
        <v>890</v>
      </c>
      <c r="D789" t="s">
        <v>1176</v>
      </c>
      <c r="E789" s="31" t="s">
        <v>971</v>
      </c>
      <c r="F789" s="2" t="s">
        <v>1176</v>
      </c>
      <c r="G789" s="2" t="s">
        <v>1356</v>
      </c>
      <c r="H789" s="36" t="s">
        <v>11848</v>
      </c>
      <c r="J789" s="37" t="str">
        <f t="shared" si="64"/>
        <v>IC.CP.600201</v>
      </c>
      <c r="K789" s="36" t="s">
        <v>5637</v>
      </c>
      <c r="L789" t="str">
        <f t="shared" si="60"/>
        <v>Goals:</v>
      </c>
      <c r="M789" s="38" t="str">
        <f t="shared" si="61"/>
        <v>PI.IC.CP.600201.01</v>
      </c>
      <c r="N789" s="38"/>
      <c r="O789" s="38" t="str">
        <f t="shared" si="62"/>
        <v>PH.IC.CP.600201.01</v>
      </c>
      <c r="Q789" s="38" t="str">
        <f t="shared" si="63"/>
        <v>CL.IC.CP.600201.01</v>
      </c>
      <c r="AD789" s="2" t="s">
        <v>896</v>
      </c>
      <c r="AE789">
        <v>1200</v>
      </c>
    </row>
    <row r="790" spans="1:33" ht="15">
      <c r="A790" t="s">
        <v>1198</v>
      </c>
      <c r="C790" s="31" t="s">
        <v>890</v>
      </c>
      <c r="E790" s="31" t="s">
        <v>971</v>
      </c>
      <c r="F790" s="2" t="s">
        <v>1176</v>
      </c>
      <c r="G790" s="2" t="s">
        <v>1357</v>
      </c>
      <c r="H790" s="36" t="s">
        <v>12030</v>
      </c>
      <c r="J790" s="37" t="str">
        <f t="shared" si="64"/>
        <v>IC.CP.600202</v>
      </c>
      <c r="K790" s="36" t="s">
        <v>5637</v>
      </c>
      <c r="L790" t="str">
        <f t="shared" si="60"/>
        <v>Pt will remain injury free</v>
      </c>
      <c r="M790" s="38" t="str">
        <f t="shared" si="61"/>
        <v>PI.IC.CP.600202.01</v>
      </c>
      <c r="N790" s="38"/>
      <c r="O790" s="38" t="str">
        <f t="shared" si="62"/>
        <v>PH.IC.CP.600202.01</v>
      </c>
      <c r="Q790" s="38" t="str">
        <f t="shared" si="63"/>
        <v>CL.IC.CP.600202.01</v>
      </c>
      <c r="AD790" s="2" t="s">
        <v>896</v>
      </c>
      <c r="AE790">
        <v>1200</v>
      </c>
    </row>
    <row r="791" spans="1:33" ht="15">
      <c r="A791" t="s">
        <v>1198</v>
      </c>
      <c r="C791" s="31" t="s">
        <v>890</v>
      </c>
      <c r="E791" s="31" t="s">
        <v>971</v>
      </c>
      <c r="F791" s="2" t="s">
        <v>1176</v>
      </c>
      <c r="G791" s="2" t="s">
        <v>1358</v>
      </c>
      <c r="H791" s="36" t="s">
        <v>12032</v>
      </c>
      <c r="J791" s="37" t="str">
        <f t="shared" si="64"/>
        <v>IC.CP.600203</v>
      </c>
      <c r="K791" s="36" t="s">
        <v>5637</v>
      </c>
      <c r="L791" t="str">
        <f t="shared" si="60"/>
        <v>Return to baseline orientation</v>
      </c>
      <c r="M791" s="38" t="str">
        <f t="shared" si="61"/>
        <v>PI.IC.CP.600203.01</v>
      </c>
      <c r="N791" s="38"/>
      <c r="O791" s="38" t="str">
        <f t="shared" si="62"/>
        <v>PH.IC.CP.600203.01</v>
      </c>
      <c r="Q791" s="38" t="str">
        <f t="shared" si="63"/>
        <v>CL.IC.CP.600203.01</v>
      </c>
      <c r="AD791" s="2" t="s">
        <v>896</v>
      </c>
      <c r="AE791">
        <v>1200</v>
      </c>
    </row>
    <row r="792" spans="1:33" ht="15">
      <c r="A792" t="s">
        <v>1198</v>
      </c>
      <c r="C792" s="31" t="s">
        <v>890</v>
      </c>
      <c r="E792" s="31" t="s">
        <v>971</v>
      </c>
      <c r="F792" s="2" t="s">
        <v>1176</v>
      </c>
      <c r="G792" s="2" t="s">
        <v>13382</v>
      </c>
      <c r="H792" s="36" t="s">
        <v>12028</v>
      </c>
      <c r="J792" s="37" t="str">
        <f t="shared" si="64"/>
        <v>IC.CP.600204</v>
      </c>
      <c r="K792" s="36" t="s">
        <v>5637</v>
      </c>
      <c r="L792" t="str">
        <f t="shared" si="60"/>
        <v>Outcome: Wandering/Missing Risk Other:</v>
      </c>
      <c r="M792" s="38" t="str">
        <f t="shared" si="61"/>
        <v>PI.IC.CP.600204.01</v>
      </c>
      <c r="N792" s="38"/>
      <c r="O792" s="38" t="str">
        <f t="shared" si="62"/>
        <v>PH.IC.CP.600204.01</v>
      </c>
      <c r="Q792" s="38" t="str">
        <f t="shared" si="63"/>
        <v>CL.IC.CP.600204.01</v>
      </c>
      <c r="AD792" s="2" t="s">
        <v>896</v>
      </c>
      <c r="AE792">
        <v>1200</v>
      </c>
    </row>
    <row r="793" spans="1:33" s="45" customFormat="1" ht="15">
      <c r="A793" s="45" t="s">
        <v>1198</v>
      </c>
      <c r="B793" s="45" t="s">
        <v>13499</v>
      </c>
      <c r="C793" s="31" t="s">
        <v>13500</v>
      </c>
      <c r="D793" s="45" t="s">
        <v>13501</v>
      </c>
      <c r="E793" s="31" t="s">
        <v>1</v>
      </c>
      <c r="F793" s="45" t="s">
        <v>13501</v>
      </c>
      <c r="G793" s="45" t="s">
        <v>13502</v>
      </c>
      <c r="H793" s="40" t="s">
        <v>11848</v>
      </c>
      <c r="J793" s="37" t="str">
        <f t="shared" si="64"/>
        <v>IC.CP.610101</v>
      </c>
      <c r="K793" s="40" t="s">
        <v>1</v>
      </c>
      <c r="L793" s="45" t="str">
        <f t="shared" si="60"/>
        <v>Personal Risk Factors Identified</v>
      </c>
      <c r="M793" s="44" t="str">
        <f t="shared" si="61"/>
        <v>PI.IC.CP.610101.01</v>
      </c>
      <c r="N793" s="44"/>
      <c r="O793" s="44" t="str">
        <f t="shared" si="62"/>
        <v>PH.IC.CP.610101.01</v>
      </c>
      <c r="Q793" s="44" t="str">
        <f t="shared" si="63"/>
        <v>CL.IC.CP.610101.01</v>
      </c>
      <c r="AD793" s="2"/>
      <c r="AF793" s="45" t="s">
        <v>12773</v>
      </c>
      <c r="AG793" s="45">
        <v>1430</v>
      </c>
    </row>
    <row r="794" spans="1:33" s="45" customFormat="1" ht="15">
      <c r="A794" s="45" t="s">
        <v>1198</v>
      </c>
      <c r="B794" s="30"/>
      <c r="C794" s="31" t="s">
        <v>13500</v>
      </c>
      <c r="D794" s="30"/>
      <c r="E794" s="31" t="s">
        <v>1</v>
      </c>
      <c r="F794" s="45" t="s">
        <v>13501</v>
      </c>
      <c r="G794" s="45" t="s">
        <v>13503</v>
      </c>
      <c r="H794" s="40" t="s">
        <v>12030</v>
      </c>
      <c r="J794" s="37" t="str">
        <f t="shared" si="64"/>
        <v>IC.CP.610102</v>
      </c>
      <c r="K794" s="40" t="s">
        <v>1</v>
      </c>
      <c r="L794" s="45" t="str">
        <f t="shared" si="60"/>
        <v>Educated on Warning Signs of Stroke/TIA</v>
      </c>
      <c r="M794" s="44" t="str">
        <f t="shared" si="61"/>
        <v>PI.IC.CP.610102.01</v>
      </c>
      <c r="N794" s="44"/>
      <c r="O794" s="44" t="str">
        <f t="shared" si="62"/>
        <v>PH.IC.CP.610102.01</v>
      </c>
      <c r="Q794" s="44" t="str">
        <f t="shared" si="63"/>
        <v>CL.IC.CP.610102.01</v>
      </c>
      <c r="AD794" s="2"/>
      <c r="AF794" s="45" t="s">
        <v>12773</v>
      </c>
      <c r="AG794" s="45">
        <v>1430</v>
      </c>
    </row>
    <row r="795" spans="1:33" s="45" customFormat="1" ht="15">
      <c r="A795" s="45" t="s">
        <v>891</v>
      </c>
      <c r="B795" s="30"/>
      <c r="C795" s="31" t="s">
        <v>13500</v>
      </c>
      <c r="D795" s="30"/>
      <c r="E795" s="31" t="s">
        <v>1</v>
      </c>
      <c r="F795" s="45" t="s">
        <v>13501</v>
      </c>
      <c r="G795" s="45" t="s">
        <v>13504</v>
      </c>
      <c r="H795" s="40" t="s">
        <v>12032</v>
      </c>
      <c r="J795" s="37" t="str">
        <f t="shared" si="64"/>
        <v>IC.CP.610103</v>
      </c>
      <c r="K795" s="40" t="s">
        <v>1</v>
      </c>
      <c r="L795" s="45" t="str">
        <f t="shared" ref="L795:L800" si="65">G795</f>
        <v xml:space="preserve">Educated on Prescribed Medications </v>
      </c>
      <c r="M795" s="44" t="str">
        <f t="shared" ref="M795:M800" si="66">CONCATENATE("PI.",J795,".",K795)</f>
        <v>PI.IC.CP.610103.01</v>
      </c>
      <c r="N795" s="44"/>
      <c r="O795" s="44" t="str">
        <f t="shared" ref="O795:O800" si="67">CONCATENATE("PH.",J795,".",K795)</f>
        <v>PH.IC.CP.610103.01</v>
      </c>
      <c r="Q795" s="44" t="str">
        <f t="shared" ref="Q795:Q800" si="68">CONCATENATE("CL.",J795,".",K795)</f>
        <v>CL.IC.CP.610103.01</v>
      </c>
      <c r="AD795" s="2"/>
      <c r="AF795" s="45" t="s">
        <v>12773</v>
      </c>
      <c r="AG795" s="45">
        <v>1430</v>
      </c>
    </row>
    <row r="796" spans="1:33" s="45" customFormat="1" ht="15">
      <c r="A796" s="45" t="s">
        <v>884</v>
      </c>
      <c r="B796" s="30"/>
      <c r="C796" s="31" t="s">
        <v>13500</v>
      </c>
      <c r="D796" s="30"/>
      <c r="E796" s="31" t="s">
        <v>883</v>
      </c>
      <c r="F796" s="45" t="s">
        <v>13501</v>
      </c>
      <c r="G796" s="45" t="s">
        <v>13505</v>
      </c>
      <c r="H796" s="40" t="s">
        <v>12028</v>
      </c>
      <c r="J796" s="37" t="str">
        <f>CONCATENATE("IC.CP.",C796,E796,H796)</f>
        <v>IC.CP.610104</v>
      </c>
      <c r="K796" s="40" t="s">
        <v>883</v>
      </c>
      <c r="L796" s="45" t="str">
        <f t="shared" si="65"/>
        <v>Identified Need for Follow-up after discharge</v>
      </c>
      <c r="M796" s="44" t="str">
        <f t="shared" si="66"/>
        <v>PI.IC.CP.610104.01</v>
      </c>
      <c r="N796" s="44"/>
      <c r="O796" s="44" t="str">
        <f t="shared" si="67"/>
        <v>PH.IC.CP.610104.01</v>
      </c>
      <c r="Q796" s="44" t="str">
        <f t="shared" si="68"/>
        <v>CL.IC.CP.610104.01</v>
      </c>
      <c r="AD796" s="2"/>
      <c r="AF796" s="45" t="s">
        <v>12773</v>
      </c>
      <c r="AG796" s="45">
        <v>1430</v>
      </c>
    </row>
    <row r="797" spans="1:33" s="45" customFormat="1" ht="15">
      <c r="A797" s="45" t="s">
        <v>1198</v>
      </c>
      <c r="B797" s="30"/>
      <c r="C797" s="31" t="s">
        <v>13500</v>
      </c>
      <c r="D797" s="30"/>
      <c r="E797" s="31" t="s">
        <v>1</v>
      </c>
      <c r="F797" s="45" t="s">
        <v>13501</v>
      </c>
      <c r="G797" s="45" t="s">
        <v>13506</v>
      </c>
      <c r="H797" s="40" t="s">
        <v>12210</v>
      </c>
      <c r="J797" s="37" t="str">
        <f>CONCATENATE("IC.CP.",C797,E797,H797)</f>
        <v>IC.CP.610105</v>
      </c>
      <c r="K797" s="40" t="s">
        <v>1</v>
      </c>
      <c r="L797" s="45" t="str">
        <f t="shared" si="65"/>
        <v>Educated on Activation of EMS</v>
      </c>
      <c r="M797" s="44" t="str">
        <f t="shared" si="66"/>
        <v>PI.IC.CP.610105.01</v>
      </c>
      <c r="N797" s="44"/>
      <c r="O797" s="44" t="str">
        <f t="shared" si="67"/>
        <v>PH.IC.CP.610105.01</v>
      </c>
      <c r="Q797" s="44" t="str">
        <f t="shared" si="68"/>
        <v>CL.IC.CP.610105.01</v>
      </c>
      <c r="AD797" s="2"/>
      <c r="AF797" s="45" t="s">
        <v>12773</v>
      </c>
      <c r="AG797" s="45">
        <v>1430</v>
      </c>
    </row>
    <row r="798" spans="1:33" s="45" customFormat="1" ht="15">
      <c r="A798" s="45" t="s">
        <v>1198</v>
      </c>
      <c r="B798" s="30"/>
      <c r="C798" s="31" t="s">
        <v>13500</v>
      </c>
      <c r="D798" s="30"/>
      <c r="E798" s="31" t="s">
        <v>1</v>
      </c>
      <c r="F798" s="45" t="s">
        <v>13501</v>
      </c>
      <c r="G798" s="45" t="s">
        <v>13507</v>
      </c>
      <c r="H798" s="40" t="s">
        <v>12212</v>
      </c>
      <c r="J798" s="37" t="str">
        <f>CONCATENATE("IC.CP.",C798,E798,H798)</f>
        <v>IC.CP.610106</v>
      </c>
      <c r="K798" s="40" t="s">
        <v>1</v>
      </c>
      <c r="L798" s="45" t="str">
        <f t="shared" si="65"/>
        <v xml:space="preserve">Problem: Risk for Stroke/TIA Other: </v>
      </c>
      <c r="M798" s="44" t="str">
        <f t="shared" si="66"/>
        <v>PI.IC.CP.610106.01</v>
      </c>
      <c r="N798" s="44"/>
      <c r="O798" s="44" t="str">
        <f t="shared" si="67"/>
        <v>PH.IC.CP.610106.01</v>
      </c>
      <c r="Q798" s="44" t="str">
        <f t="shared" si="68"/>
        <v>CL.IC.CP.610106.01</v>
      </c>
      <c r="AD798" s="2"/>
      <c r="AF798" s="45" t="s">
        <v>12773</v>
      </c>
      <c r="AG798" s="45">
        <v>1430</v>
      </c>
    </row>
    <row r="799" spans="1:33" s="45" customFormat="1" ht="15">
      <c r="A799" s="45" t="s">
        <v>1198</v>
      </c>
      <c r="B799" s="30"/>
      <c r="C799" s="31" t="s">
        <v>13500</v>
      </c>
      <c r="D799" s="45" t="s">
        <v>13510</v>
      </c>
      <c r="E799" s="31" t="s">
        <v>115</v>
      </c>
      <c r="F799" s="45" t="s">
        <v>13510</v>
      </c>
      <c r="G799" s="45" t="s">
        <v>13508</v>
      </c>
      <c r="H799" s="40" t="s">
        <v>11848</v>
      </c>
      <c r="J799" s="37" t="str">
        <f>CONCATENATE("IC.CP.",C799,E799,H799)</f>
        <v>IC.CP.610201</v>
      </c>
      <c r="K799" s="40" t="s">
        <v>1</v>
      </c>
      <c r="L799" s="45" t="str">
        <f t="shared" si="65"/>
        <v xml:space="preserve">Able to identify early warning signs </v>
      </c>
      <c r="M799" s="44" t="str">
        <f t="shared" si="66"/>
        <v>PI.IC.CP.610201.01</v>
      </c>
      <c r="N799" s="44"/>
      <c r="O799" s="44" t="str">
        <f t="shared" si="67"/>
        <v>PH.IC.CP.610201.01</v>
      </c>
      <c r="Q799" s="44" t="str">
        <f t="shared" si="68"/>
        <v>CL.IC.CP.610201.01</v>
      </c>
      <c r="AD799" s="2"/>
      <c r="AF799" s="45" t="s">
        <v>12773</v>
      </c>
      <c r="AG799" s="45">
        <v>1430</v>
      </c>
    </row>
    <row r="800" spans="1:33" s="45" customFormat="1" ht="15">
      <c r="A800" s="45" t="s">
        <v>1198</v>
      </c>
      <c r="B800" s="30"/>
      <c r="C800" s="31" t="s">
        <v>13500</v>
      </c>
      <c r="D800" s="30"/>
      <c r="E800" s="31" t="s">
        <v>115</v>
      </c>
      <c r="F800" s="45" t="s">
        <v>13510</v>
      </c>
      <c r="G800" s="45" t="s">
        <v>13509</v>
      </c>
      <c r="H800" s="40" t="s">
        <v>12030</v>
      </c>
      <c r="J800" s="37" t="str">
        <f>CONCATENATE("IC.CP.",C800,E800,H800)</f>
        <v>IC.CP.610202</v>
      </c>
      <c r="K800" s="40" t="s">
        <v>1</v>
      </c>
      <c r="L800" s="45" t="str">
        <f t="shared" si="65"/>
        <v>Outcome Risk for Stroke/TIA Other:</v>
      </c>
      <c r="M800" s="44" t="str">
        <f t="shared" si="66"/>
        <v>PI.IC.CP.610202.01</v>
      </c>
      <c r="N800" s="44"/>
      <c r="O800" s="44" t="str">
        <f t="shared" si="67"/>
        <v>PH.IC.CP.610202.01</v>
      </c>
      <c r="Q800" s="44" t="str">
        <f t="shared" si="68"/>
        <v>CL.IC.CP.610202.01</v>
      </c>
      <c r="AD800" s="2"/>
      <c r="AF800" s="45" t="s">
        <v>12773</v>
      </c>
      <c r="AG800" s="45">
        <v>1430</v>
      </c>
    </row>
    <row r="801" spans="30:30">
      <c r="AD801"/>
    </row>
    <row r="802" spans="30:30">
      <c r="AD802"/>
    </row>
    <row r="803" spans="30:30">
      <c r="AD803"/>
    </row>
    <row r="804" spans="30:30">
      <c r="AD804"/>
    </row>
    <row r="805" spans="30:30">
      <c r="AD805"/>
    </row>
    <row r="806" spans="30:30">
      <c r="AD806"/>
    </row>
    <row r="807" spans="30:30">
      <c r="AD807"/>
    </row>
    <row r="808" spans="30:30">
      <c r="AD808"/>
    </row>
    <row r="809" spans="30:30">
      <c r="AD809"/>
    </row>
    <row r="810" spans="30:30">
      <c r="AD810"/>
    </row>
    <row r="811" spans="30:30">
      <c r="AD811"/>
    </row>
  </sheetData>
  <phoneticPr fontId="6" type="noConversion"/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U81"/>
  <sheetViews>
    <sheetView topLeftCell="Y1" workbookViewId="0">
      <pane ySplit="880"/>
      <selection activeCell="AV1" sqref="AV1"/>
      <selection pane="bottomLeft" activeCell="G30" sqref="G30"/>
    </sheetView>
  </sheetViews>
  <sheetFormatPr baseColWidth="10" defaultColWidth="11" defaultRowHeight="13" x14ac:dyDescent="0"/>
  <cols>
    <col min="2" max="2" width="15.85546875" customWidth="1"/>
    <col min="3" max="3" width="4.7109375" customWidth="1"/>
    <col min="4" max="4" width="18.5703125" customWidth="1"/>
    <col min="6" max="6" width="14.85546875" customWidth="1"/>
    <col min="7" max="7" width="30.85546875" customWidth="1"/>
    <col min="8" max="8" width="4.42578125" customWidth="1"/>
    <col min="9" max="9" width="5" customWidth="1"/>
    <col min="11" max="11" width="5.7109375" customWidth="1"/>
    <col min="12" max="12" width="28" customWidth="1"/>
    <col min="13" max="13" width="18.42578125" customWidth="1"/>
    <col min="15" max="15" width="18" customWidth="1"/>
    <col min="18" max="18" width="8.7109375" customWidth="1"/>
    <col min="19" max="19" width="7.28515625" customWidth="1"/>
    <col min="20" max="20" width="5.7109375" customWidth="1"/>
    <col min="21" max="21" width="7.140625" customWidth="1"/>
    <col min="22" max="22" width="6.42578125" customWidth="1"/>
    <col min="23" max="23" width="8.85546875" customWidth="1"/>
  </cols>
  <sheetData>
    <row r="1" spans="1:47" s="45" customFormat="1" ht="30" customHeight="1">
      <c r="A1" s="43" t="s">
        <v>12085</v>
      </c>
      <c r="B1" s="43" t="s">
        <v>12086</v>
      </c>
      <c r="C1" s="43" t="s">
        <v>12745</v>
      </c>
      <c r="D1" s="43" t="s">
        <v>12363</v>
      </c>
      <c r="E1" s="43" t="s">
        <v>12457</v>
      </c>
      <c r="F1" s="43" t="s">
        <v>12364</v>
      </c>
      <c r="G1" s="43" t="s">
        <v>12365</v>
      </c>
      <c r="H1" s="43" t="s">
        <v>12458</v>
      </c>
      <c r="I1" s="43" t="s">
        <v>12366</v>
      </c>
      <c r="J1" s="43" t="s">
        <v>12367</v>
      </c>
      <c r="K1" s="43" t="s">
        <v>12368</v>
      </c>
      <c r="L1" s="43" t="s">
        <v>12369</v>
      </c>
      <c r="M1" s="43" t="s">
        <v>12000</v>
      </c>
      <c r="N1" s="43" t="s">
        <v>1190</v>
      </c>
      <c r="O1" s="43" t="s">
        <v>12361</v>
      </c>
      <c r="P1" s="43" t="s">
        <v>12362</v>
      </c>
      <c r="Q1" s="43" t="s">
        <v>12172</v>
      </c>
      <c r="R1" s="43" t="s">
        <v>2544</v>
      </c>
      <c r="S1" s="43" t="s">
        <v>12455</v>
      </c>
      <c r="T1" s="43" t="s">
        <v>2545</v>
      </c>
      <c r="U1" s="43" t="s">
        <v>12456</v>
      </c>
      <c r="V1" s="43" t="s">
        <v>12279</v>
      </c>
      <c r="W1" s="43" t="s">
        <v>12280</v>
      </c>
      <c r="X1" s="43" t="s">
        <v>2064</v>
      </c>
      <c r="Y1" s="43" t="s">
        <v>2065</v>
      </c>
      <c r="Z1" s="43" t="s">
        <v>1718</v>
      </c>
      <c r="AA1" s="43" t="s">
        <v>1719</v>
      </c>
      <c r="AB1" s="43" t="s">
        <v>669</v>
      </c>
      <c r="AC1" s="43" t="s">
        <v>670</v>
      </c>
      <c r="AD1" s="43" t="s">
        <v>671</v>
      </c>
      <c r="AE1" s="43" t="s">
        <v>567</v>
      </c>
      <c r="AF1" s="43" t="s">
        <v>13483</v>
      </c>
      <c r="AG1" s="43" t="s">
        <v>13484</v>
      </c>
      <c r="AH1" s="43" t="s">
        <v>13709</v>
      </c>
      <c r="AI1" s="43" t="s">
        <v>13715</v>
      </c>
      <c r="AJ1" s="43" t="s">
        <v>13712</v>
      </c>
      <c r="AK1" s="43" t="s">
        <v>13713</v>
      </c>
      <c r="AL1" s="43" t="s">
        <v>13796</v>
      </c>
      <c r="AM1" s="43" t="s">
        <v>13797</v>
      </c>
      <c r="AN1" s="43" t="s">
        <v>13798</v>
      </c>
      <c r="AO1" s="43" t="s">
        <v>13799</v>
      </c>
      <c r="AP1" s="43" t="s">
        <v>13974</v>
      </c>
      <c r="AQ1" s="43" t="s">
        <v>13975</v>
      </c>
      <c r="AR1" s="43" t="s">
        <v>14487</v>
      </c>
      <c r="AS1" s="43" t="s">
        <v>14488</v>
      </c>
      <c r="AT1" s="43" t="s">
        <v>14705</v>
      </c>
      <c r="AU1" s="43" t="s">
        <v>14706</v>
      </c>
    </row>
    <row r="2" spans="1:47" ht="15">
      <c r="A2" t="s">
        <v>13137</v>
      </c>
      <c r="B2" s="2" t="s">
        <v>3099</v>
      </c>
      <c r="C2" s="28" t="s">
        <v>12906</v>
      </c>
      <c r="D2" t="s">
        <v>13246</v>
      </c>
      <c r="E2" s="28" t="s">
        <v>11848</v>
      </c>
      <c r="F2" s="15" t="s">
        <v>3099</v>
      </c>
      <c r="G2" s="15" t="s">
        <v>3100</v>
      </c>
      <c r="H2" s="28" t="s">
        <v>11848</v>
      </c>
      <c r="J2" s="5" t="str">
        <f>CONCATENATE("IC.ED.",C2,E2,H2)</f>
        <v>IC.ED.010101</v>
      </c>
      <c r="K2" s="28" t="s">
        <v>11848</v>
      </c>
      <c r="L2" t="str">
        <f>G2</f>
        <v>Info Provided: Fall Prevention</v>
      </c>
      <c r="M2" s="6" t="str">
        <f>CONCATENATE("PI.", J2, ".",K2)</f>
        <v>PI.IC.ED.010101.01</v>
      </c>
      <c r="N2" s="6"/>
      <c r="O2" s="6" t="str">
        <f>CONCATENATE("PH.", J2, ".",K2)</f>
        <v>PH.IC.ED.010101.01</v>
      </c>
      <c r="Q2" s="6" t="str">
        <f>CONCATENATE("CL.", J2, ".",K2)</f>
        <v>CL.IC.ED.010101.01</v>
      </c>
      <c r="T2" t="s">
        <v>9836</v>
      </c>
      <c r="U2" t="s">
        <v>9836</v>
      </c>
      <c r="Z2" t="s">
        <v>13136</v>
      </c>
      <c r="AA2">
        <v>1151</v>
      </c>
    </row>
    <row r="3" spans="1:47" ht="15">
      <c r="A3" t="s">
        <v>13137</v>
      </c>
      <c r="C3" s="28" t="s">
        <v>12906</v>
      </c>
      <c r="E3" s="28" t="s">
        <v>11848</v>
      </c>
      <c r="F3" s="15" t="s">
        <v>3099</v>
      </c>
      <c r="G3" s="15" t="s">
        <v>3101</v>
      </c>
      <c r="H3" s="28" t="s">
        <v>12030</v>
      </c>
      <c r="J3" s="5" t="str">
        <f t="shared" ref="J3:J69" si="0">CONCATENATE("IC.ED.",C3,E3,H3)</f>
        <v>IC.ED.010102</v>
      </c>
      <c r="K3" s="28" t="s">
        <v>11848</v>
      </c>
      <c r="L3" t="str">
        <f t="shared" ref="L3:L69" si="1">G3</f>
        <v>Info Provided: Hand Washing</v>
      </c>
      <c r="M3" s="6" t="str">
        <f t="shared" ref="M3:M69" si="2">CONCATENATE("PI.", J3, ".",K3)</f>
        <v>PI.IC.ED.010102.01</v>
      </c>
      <c r="N3" s="6"/>
      <c r="O3" s="6" t="str">
        <f t="shared" ref="O3:O69" si="3">CONCATENATE("PH.", J3, ".",K3)</f>
        <v>PH.IC.ED.010102.01</v>
      </c>
      <c r="Q3" s="6" t="str">
        <f t="shared" ref="Q3:Q69" si="4">CONCATENATE("CL.", J3, ".",K3)</f>
        <v>CL.IC.ED.010102.01</v>
      </c>
      <c r="Z3" t="s">
        <v>13136</v>
      </c>
      <c r="AA3">
        <v>1151</v>
      </c>
    </row>
    <row r="4" spans="1:47" ht="15">
      <c r="A4" t="s">
        <v>13137</v>
      </c>
      <c r="C4" s="28" t="s">
        <v>12906</v>
      </c>
      <c r="E4" s="28" t="s">
        <v>11848</v>
      </c>
      <c r="F4" s="15" t="s">
        <v>3099</v>
      </c>
      <c r="G4" s="15" t="s">
        <v>3102</v>
      </c>
      <c r="H4" s="28" t="s">
        <v>12032</v>
      </c>
      <c r="J4" s="5" t="str">
        <f t="shared" si="0"/>
        <v>IC.ED.010103</v>
      </c>
      <c r="K4" s="28" t="s">
        <v>11848</v>
      </c>
      <c r="L4" t="str">
        <f t="shared" si="1"/>
        <v>Info Provided: Infection Control</v>
      </c>
      <c r="M4" s="6" t="str">
        <f t="shared" si="2"/>
        <v>PI.IC.ED.010103.01</v>
      </c>
      <c r="N4" s="6"/>
      <c r="O4" s="6" t="str">
        <f t="shared" si="3"/>
        <v>PH.IC.ED.010103.01</v>
      </c>
      <c r="Q4" s="6" t="str">
        <f t="shared" si="4"/>
        <v>CL.IC.ED.010103.01</v>
      </c>
      <c r="Z4" t="s">
        <v>13136</v>
      </c>
      <c r="AA4">
        <v>1151</v>
      </c>
    </row>
    <row r="5" spans="1:47" ht="15">
      <c r="A5" t="s">
        <v>13137</v>
      </c>
      <c r="C5" s="28" t="s">
        <v>12906</v>
      </c>
      <c r="E5" s="28" t="s">
        <v>11848</v>
      </c>
      <c r="F5" s="15" t="s">
        <v>3099</v>
      </c>
      <c r="G5" s="15" t="s">
        <v>3229</v>
      </c>
      <c r="H5" s="28" t="s">
        <v>12028</v>
      </c>
      <c r="J5" s="5" t="str">
        <f t="shared" si="0"/>
        <v>IC.ED.010104</v>
      </c>
      <c r="K5" s="28" t="s">
        <v>11848</v>
      </c>
      <c r="L5" t="str">
        <f t="shared" si="1"/>
        <v>Info Provided: Safety</v>
      </c>
      <c r="M5" s="6" t="str">
        <f t="shared" si="2"/>
        <v>PI.IC.ED.010104.01</v>
      </c>
      <c r="N5" s="6"/>
      <c r="O5" s="6" t="str">
        <f t="shared" si="3"/>
        <v>PH.IC.ED.010104.01</v>
      </c>
      <c r="Q5" s="6" t="str">
        <f t="shared" si="4"/>
        <v>CL.IC.ED.010104.01</v>
      </c>
      <c r="Z5" t="s">
        <v>13136</v>
      </c>
      <c r="AA5">
        <v>1151</v>
      </c>
    </row>
    <row r="6" spans="1:47" ht="15">
      <c r="A6" t="s">
        <v>13137</v>
      </c>
      <c r="C6" s="28" t="s">
        <v>12906</v>
      </c>
      <c r="E6" s="28" t="s">
        <v>11848</v>
      </c>
      <c r="F6" s="15" t="s">
        <v>3099</v>
      </c>
      <c r="G6" s="15" t="s">
        <v>3230</v>
      </c>
      <c r="H6" s="28" t="s">
        <v>12210</v>
      </c>
      <c r="J6" s="5" t="str">
        <f t="shared" si="0"/>
        <v>IC.ED.010105</v>
      </c>
      <c r="K6" s="28" t="s">
        <v>11848</v>
      </c>
      <c r="L6" t="str">
        <f t="shared" si="1"/>
        <v>Info Provided: MRSA</v>
      </c>
      <c r="M6" s="6" t="str">
        <f t="shared" si="2"/>
        <v>PI.IC.ED.010105.01</v>
      </c>
      <c r="N6" s="6"/>
      <c r="O6" s="6" t="str">
        <f t="shared" si="3"/>
        <v>PH.IC.ED.010105.01</v>
      </c>
      <c r="Q6" s="6" t="str">
        <f t="shared" si="4"/>
        <v>CL.IC.ED.010105.01</v>
      </c>
      <c r="Z6" t="s">
        <v>13136</v>
      </c>
      <c r="AA6">
        <v>1151</v>
      </c>
    </row>
    <row r="7" spans="1:47" ht="30">
      <c r="A7" t="s">
        <v>13137</v>
      </c>
      <c r="C7" s="28" t="s">
        <v>12906</v>
      </c>
      <c r="E7" s="28" t="s">
        <v>11848</v>
      </c>
      <c r="F7" s="15" t="s">
        <v>3099</v>
      </c>
      <c r="G7" s="15" t="s">
        <v>3231</v>
      </c>
      <c r="H7" s="28" t="s">
        <v>12212</v>
      </c>
      <c r="J7" s="5" t="str">
        <f t="shared" si="0"/>
        <v>IC.ED.010106</v>
      </c>
      <c r="K7" s="28" t="s">
        <v>11848</v>
      </c>
      <c r="L7" t="str">
        <f t="shared" si="1"/>
        <v>Info Provided: Bar Coded Medication Administration</v>
      </c>
      <c r="M7" s="6" t="str">
        <f t="shared" si="2"/>
        <v>PI.IC.ED.010106.01</v>
      </c>
      <c r="N7" s="6"/>
      <c r="O7" s="6" t="str">
        <f t="shared" si="3"/>
        <v>PH.IC.ED.010106.01</v>
      </c>
      <c r="Q7" s="6" t="str">
        <f t="shared" si="4"/>
        <v>CL.IC.ED.010106.01</v>
      </c>
      <c r="Z7" t="s">
        <v>13136</v>
      </c>
      <c r="AA7">
        <v>1151</v>
      </c>
    </row>
    <row r="8" spans="1:47" ht="15">
      <c r="A8" t="s">
        <v>13137</v>
      </c>
      <c r="C8" s="28" t="s">
        <v>12906</v>
      </c>
      <c r="E8" s="28" t="s">
        <v>11848</v>
      </c>
      <c r="F8" s="15" t="s">
        <v>3099</v>
      </c>
      <c r="G8" s="15" t="s">
        <v>3112</v>
      </c>
      <c r="H8" s="28" t="s">
        <v>12225</v>
      </c>
      <c r="J8" s="5" t="str">
        <f t="shared" si="0"/>
        <v>IC.ED.010107</v>
      </c>
      <c r="K8" s="28" t="s">
        <v>11848</v>
      </c>
      <c r="L8" t="str">
        <f t="shared" si="1"/>
        <v>Info Provided: Medication Management</v>
      </c>
      <c r="M8" s="6" t="str">
        <f t="shared" si="2"/>
        <v>PI.IC.ED.010107.01</v>
      </c>
      <c r="N8" s="6"/>
      <c r="O8" s="6" t="str">
        <f t="shared" si="3"/>
        <v>PH.IC.ED.010107.01</v>
      </c>
      <c r="Q8" s="6" t="str">
        <f t="shared" si="4"/>
        <v>CL.IC.ED.010107.01</v>
      </c>
      <c r="Z8" t="s">
        <v>13136</v>
      </c>
      <c r="AA8">
        <v>1151</v>
      </c>
    </row>
    <row r="9" spans="1:47" ht="15">
      <c r="A9" t="s">
        <v>13137</v>
      </c>
      <c r="C9" s="28" t="s">
        <v>12906</v>
      </c>
      <c r="E9" s="28" t="s">
        <v>11848</v>
      </c>
      <c r="F9" s="15" t="s">
        <v>3099</v>
      </c>
      <c r="G9" s="15" t="s">
        <v>3000</v>
      </c>
      <c r="H9" s="28" t="s">
        <v>11638</v>
      </c>
      <c r="J9" s="5" t="str">
        <f t="shared" si="0"/>
        <v>IC.ED.010108</v>
      </c>
      <c r="K9" s="28" t="s">
        <v>11848</v>
      </c>
      <c r="L9" t="str">
        <f t="shared" si="1"/>
        <v>Info Provided: Anti-coagulation</v>
      </c>
      <c r="M9" s="6" t="str">
        <f t="shared" si="2"/>
        <v>PI.IC.ED.010108.01</v>
      </c>
      <c r="N9" s="6"/>
      <c r="O9" s="6" t="str">
        <f t="shared" si="3"/>
        <v>PH.IC.ED.010108.01</v>
      </c>
      <c r="Q9" s="6" t="str">
        <f t="shared" si="4"/>
        <v>CL.IC.ED.010108.01</v>
      </c>
      <c r="Z9" t="s">
        <v>13136</v>
      </c>
      <c r="AA9">
        <v>1151</v>
      </c>
    </row>
    <row r="10" spans="1:47" ht="15">
      <c r="A10" t="s">
        <v>13137</v>
      </c>
      <c r="C10" s="28" t="s">
        <v>12906</v>
      </c>
      <c r="E10" s="28" t="s">
        <v>11848</v>
      </c>
      <c r="F10" s="15" t="s">
        <v>3099</v>
      </c>
      <c r="G10" s="15" t="s">
        <v>3001</v>
      </c>
      <c r="H10" s="28" t="s">
        <v>11639</v>
      </c>
      <c r="J10" s="5" t="str">
        <f t="shared" si="0"/>
        <v>IC.ED.010109</v>
      </c>
      <c r="K10" s="28" t="s">
        <v>11848</v>
      </c>
      <c r="L10" t="str">
        <f t="shared" si="1"/>
        <v>Info Provided: Pain Management</v>
      </c>
      <c r="M10" s="6" t="str">
        <f t="shared" si="2"/>
        <v>PI.IC.ED.010109.01</v>
      </c>
      <c r="N10" s="6"/>
      <c r="O10" s="6" t="str">
        <f t="shared" si="3"/>
        <v>PH.IC.ED.010109.01</v>
      </c>
      <c r="Q10" s="6" t="str">
        <f t="shared" si="4"/>
        <v>CL.IC.ED.010109.01</v>
      </c>
      <c r="Z10" t="s">
        <v>13136</v>
      </c>
      <c r="AA10">
        <v>1151</v>
      </c>
    </row>
    <row r="11" spans="1:47" ht="30">
      <c r="A11" t="s">
        <v>13137</v>
      </c>
      <c r="C11" s="28" t="s">
        <v>12906</v>
      </c>
      <c r="E11" s="28" t="s">
        <v>11848</v>
      </c>
      <c r="F11" s="15" t="s">
        <v>3099</v>
      </c>
      <c r="G11" s="15" t="s">
        <v>3002</v>
      </c>
      <c r="H11" s="28" t="s">
        <v>11829</v>
      </c>
      <c r="J11" s="5" t="str">
        <f t="shared" si="0"/>
        <v>IC.ED.010110</v>
      </c>
      <c r="K11" s="28" t="s">
        <v>11848</v>
      </c>
      <c r="L11" t="str">
        <f t="shared" si="1"/>
        <v>Info provided: PCA by proxy instruction provide to patient</v>
      </c>
      <c r="M11" s="6" t="str">
        <f t="shared" si="2"/>
        <v>PI.IC.ED.010110.01</v>
      </c>
      <c r="N11" s="6"/>
      <c r="O11" s="6" t="str">
        <f t="shared" si="3"/>
        <v>PH.IC.ED.010110.01</v>
      </c>
      <c r="Q11" s="6" t="str">
        <f t="shared" si="4"/>
        <v>CL.IC.ED.010110.01</v>
      </c>
      <c r="Z11" t="s">
        <v>13136</v>
      </c>
      <c r="AA11">
        <v>1151</v>
      </c>
    </row>
    <row r="12" spans="1:47" ht="30">
      <c r="A12" t="s">
        <v>13137</v>
      </c>
      <c r="C12" s="28" t="s">
        <v>12906</v>
      </c>
      <c r="E12" s="28" t="s">
        <v>11848</v>
      </c>
      <c r="F12" s="15" t="s">
        <v>3099</v>
      </c>
      <c r="G12" s="15" t="s">
        <v>3118</v>
      </c>
      <c r="H12" s="28" t="s">
        <v>12099</v>
      </c>
      <c r="J12" s="5" t="str">
        <f t="shared" si="0"/>
        <v>IC.ED.010111</v>
      </c>
      <c r="K12" s="28" t="s">
        <v>11848</v>
      </c>
      <c r="L12" t="str">
        <f t="shared" si="1"/>
        <v>Info provided: PCA by proxy instruction provided to visitors</v>
      </c>
      <c r="M12" s="6" t="str">
        <f t="shared" si="2"/>
        <v>PI.IC.ED.010111.01</v>
      </c>
      <c r="N12" s="6"/>
      <c r="O12" s="6" t="str">
        <f t="shared" si="3"/>
        <v>PH.IC.ED.010111.01</v>
      </c>
      <c r="Q12" s="6" t="str">
        <f t="shared" si="4"/>
        <v>CL.IC.ED.010111.01</v>
      </c>
      <c r="Z12" t="s">
        <v>13136</v>
      </c>
      <c r="AA12">
        <v>1151</v>
      </c>
    </row>
    <row r="13" spans="1:47" ht="15">
      <c r="A13" t="s">
        <v>13137</v>
      </c>
      <c r="C13" s="28" t="s">
        <v>12906</v>
      </c>
      <c r="E13" s="28" t="s">
        <v>11848</v>
      </c>
      <c r="F13" s="15" t="s">
        <v>3099</v>
      </c>
      <c r="G13" s="15" t="s">
        <v>3240</v>
      </c>
      <c r="H13" s="28" t="s">
        <v>12100</v>
      </c>
      <c r="J13" s="5" t="str">
        <f t="shared" si="0"/>
        <v>IC.ED.010112</v>
      </c>
      <c r="K13" s="28" t="s">
        <v>11848</v>
      </c>
      <c r="L13" t="str">
        <f t="shared" si="1"/>
        <v>Info provided: Purpose of PCA therapy</v>
      </c>
      <c r="M13" s="6" t="str">
        <f t="shared" si="2"/>
        <v>PI.IC.ED.010112.01</v>
      </c>
      <c r="N13" s="6"/>
      <c r="O13" s="6" t="str">
        <f t="shared" si="3"/>
        <v>PH.IC.ED.010112.01</v>
      </c>
      <c r="Q13" s="6" t="str">
        <f t="shared" si="4"/>
        <v>CL.IC.ED.010112.01</v>
      </c>
      <c r="Z13" t="s">
        <v>13136</v>
      </c>
      <c r="AA13">
        <v>1151</v>
      </c>
    </row>
    <row r="14" spans="1:47" ht="15">
      <c r="A14" t="s">
        <v>13137</v>
      </c>
      <c r="C14" s="28" t="s">
        <v>12906</v>
      </c>
      <c r="E14" s="28" t="s">
        <v>11848</v>
      </c>
      <c r="F14" s="15" t="s">
        <v>3099</v>
      </c>
      <c r="G14" s="15" t="s">
        <v>3357</v>
      </c>
      <c r="H14" s="28" t="s">
        <v>12101</v>
      </c>
      <c r="J14" s="5" t="str">
        <f t="shared" si="0"/>
        <v>IC.ED.010113</v>
      </c>
      <c r="K14" s="28" t="s">
        <v>11848</v>
      </c>
      <c r="L14" t="str">
        <f t="shared" si="1"/>
        <v>Info provided: Use of PCA button</v>
      </c>
      <c r="M14" s="6" t="str">
        <f t="shared" si="2"/>
        <v>PI.IC.ED.010113.01</v>
      </c>
      <c r="N14" s="6"/>
      <c r="O14" s="6" t="str">
        <f t="shared" si="3"/>
        <v>PH.IC.ED.010113.01</v>
      </c>
      <c r="Q14" s="6" t="str">
        <f t="shared" si="4"/>
        <v>CL.IC.ED.010113.01</v>
      </c>
      <c r="Z14" t="s">
        <v>13136</v>
      </c>
      <c r="AA14">
        <v>1151</v>
      </c>
    </row>
    <row r="15" spans="1:47" ht="30">
      <c r="A15" t="s">
        <v>13137</v>
      </c>
      <c r="C15" s="28" t="s">
        <v>12906</v>
      </c>
      <c r="E15" s="28" t="s">
        <v>11848</v>
      </c>
      <c r="F15" s="15" t="s">
        <v>3099</v>
      </c>
      <c r="G15" s="15" t="s">
        <v>3358</v>
      </c>
      <c r="H15" s="28" t="s">
        <v>12102</v>
      </c>
      <c r="J15" s="5" t="str">
        <f t="shared" si="0"/>
        <v>IC.ED.010114</v>
      </c>
      <c r="K15" s="28" t="s">
        <v>11848</v>
      </c>
      <c r="L15" t="str">
        <f t="shared" si="1"/>
        <v>Info provided: PCA pump safety features</v>
      </c>
      <c r="M15" s="6" t="str">
        <f t="shared" si="2"/>
        <v>PI.IC.ED.010114.01</v>
      </c>
      <c r="N15" s="6"/>
      <c r="O15" s="6" t="str">
        <f t="shared" si="3"/>
        <v>PH.IC.ED.010114.01</v>
      </c>
      <c r="Q15" s="6" t="str">
        <f t="shared" si="4"/>
        <v>CL.IC.ED.010114.01</v>
      </c>
      <c r="Z15" t="s">
        <v>13136</v>
      </c>
      <c r="AA15">
        <v>1151</v>
      </c>
    </row>
    <row r="16" spans="1:47" ht="15">
      <c r="A16" t="s">
        <v>13137</v>
      </c>
      <c r="C16" s="28" t="s">
        <v>12906</v>
      </c>
      <c r="E16" s="28" t="s">
        <v>11848</v>
      </c>
      <c r="F16" s="15" t="s">
        <v>3099</v>
      </c>
      <c r="G16" s="15" t="s">
        <v>3359</v>
      </c>
      <c r="H16" s="28" t="s">
        <v>11559</v>
      </c>
      <c r="J16" s="5" t="str">
        <f t="shared" si="0"/>
        <v>IC.ED.010115</v>
      </c>
      <c r="K16" s="28" t="s">
        <v>11848</v>
      </c>
      <c r="L16" t="str">
        <f t="shared" si="1"/>
        <v>Info Provided: Food drug interaction</v>
      </c>
      <c r="M16" s="6" t="str">
        <f t="shared" si="2"/>
        <v>PI.IC.ED.010115.01</v>
      </c>
      <c r="N16" s="6"/>
      <c r="O16" s="6" t="str">
        <f t="shared" si="3"/>
        <v>PH.IC.ED.010115.01</v>
      </c>
      <c r="Q16" s="6" t="str">
        <f t="shared" si="4"/>
        <v>CL.IC.ED.010115.01</v>
      </c>
      <c r="Z16" t="s">
        <v>13136</v>
      </c>
      <c r="AA16">
        <v>1151</v>
      </c>
    </row>
    <row r="17" spans="1:27" ht="15">
      <c r="A17" t="s">
        <v>13137</v>
      </c>
      <c r="C17" s="28" t="s">
        <v>12906</v>
      </c>
      <c r="E17" s="28" t="s">
        <v>11848</v>
      </c>
      <c r="F17" s="15" t="s">
        <v>3099</v>
      </c>
      <c r="G17" s="15" t="s">
        <v>3248</v>
      </c>
      <c r="H17" s="28" t="s">
        <v>11560</v>
      </c>
      <c r="J17" s="5" t="str">
        <f t="shared" si="0"/>
        <v>IC.ED.010116</v>
      </c>
      <c r="K17" s="28" t="s">
        <v>11848</v>
      </c>
      <c r="L17" t="str">
        <f t="shared" si="1"/>
        <v>Info Provided: Informed Procedure</v>
      </c>
      <c r="M17" s="6" t="str">
        <f t="shared" si="2"/>
        <v>PI.IC.ED.010116.01</v>
      </c>
      <c r="N17" s="6"/>
      <c r="O17" s="6" t="str">
        <f t="shared" si="3"/>
        <v>PH.IC.ED.010116.01</v>
      </c>
      <c r="Q17" s="6" t="str">
        <f t="shared" si="4"/>
        <v>CL.IC.ED.010116.01</v>
      </c>
      <c r="Z17" t="s">
        <v>13136</v>
      </c>
      <c r="AA17">
        <v>1151</v>
      </c>
    </row>
    <row r="18" spans="1:27" ht="15">
      <c r="A18" t="s">
        <v>13137</v>
      </c>
      <c r="C18" s="28" t="s">
        <v>12906</v>
      </c>
      <c r="E18" s="28" t="s">
        <v>11848</v>
      </c>
      <c r="F18" s="15" t="s">
        <v>3099</v>
      </c>
      <c r="G18" s="15" t="s">
        <v>3360</v>
      </c>
      <c r="H18" s="28" t="s">
        <v>11561</v>
      </c>
      <c r="J18" s="5" t="str">
        <f t="shared" si="0"/>
        <v>IC.ED.010117</v>
      </c>
      <c r="K18" s="28" t="s">
        <v>11848</v>
      </c>
      <c r="L18" t="str">
        <f t="shared" si="1"/>
        <v>Info Provided: Test and Procedures</v>
      </c>
      <c r="M18" s="6" t="str">
        <f t="shared" si="2"/>
        <v>PI.IC.ED.010117.01</v>
      </c>
      <c r="N18" s="6"/>
      <c r="O18" s="6" t="str">
        <f t="shared" si="3"/>
        <v>PH.IC.ED.010117.01</v>
      </c>
      <c r="Q18" s="6" t="str">
        <f t="shared" si="4"/>
        <v>CL.IC.ED.010117.01</v>
      </c>
      <c r="Z18" t="s">
        <v>13136</v>
      </c>
      <c r="AA18">
        <v>1151</v>
      </c>
    </row>
    <row r="19" spans="1:27" ht="15">
      <c r="A19" t="s">
        <v>13137</v>
      </c>
      <c r="C19" s="28" t="s">
        <v>12906</v>
      </c>
      <c r="E19" s="28" t="s">
        <v>11848</v>
      </c>
      <c r="F19" s="15" t="s">
        <v>3099</v>
      </c>
      <c r="G19" s="15" t="s">
        <v>3361</v>
      </c>
      <c r="H19" s="28" t="s">
        <v>12060</v>
      </c>
      <c r="J19" s="5" t="str">
        <f t="shared" si="0"/>
        <v>IC.ED.010118</v>
      </c>
      <c r="K19" s="28" t="s">
        <v>11848</v>
      </c>
      <c r="L19" t="str">
        <f t="shared" si="1"/>
        <v>Info Provided: Post procedure</v>
      </c>
      <c r="M19" s="6" t="str">
        <f t="shared" si="2"/>
        <v>PI.IC.ED.010118.01</v>
      </c>
      <c r="N19" s="6"/>
      <c r="O19" s="6" t="str">
        <f t="shared" si="3"/>
        <v>PH.IC.ED.010118.01</v>
      </c>
      <c r="Q19" s="6" t="str">
        <f t="shared" si="4"/>
        <v>CL.IC.ED.010118.01</v>
      </c>
      <c r="Z19" t="s">
        <v>13136</v>
      </c>
      <c r="AA19">
        <v>1151</v>
      </c>
    </row>
    <row r="20" spans="1:27" ht="15">
      <c r="A20" t="s">
        <v>13137</v>
      </c>
      <c r="C20" s="28" t="s">
        <v>12906</v>
      </c>
      <c r="E20" s="28" t="s">
        <v>11848</v>
      </c>
      <c r="F20" s="15" t="s">
        <v>3099</v>
      </c>
      <c r="G20" s="15" t="s">
        <v>3034</v>
      </c>
      <c r="H20" s="28" t="s">
        <v>11913</v>
      </c>
      <c r="J20" s="5" t="str">
        <f t="shared" si="0"/>
        <v>IC.ED.010119</v>
      </c>
      <c r="K20" s="28" t="s">
        <v>11848</v>
      </c>
      <c r="L20" t="str">
        <f t="shared" si="1"/>
        <v>Info Provided: Preoperative Care</v>
      </c>
      <c r="M20" s="6" t="str">
        <f t="shared" si="2"/>
        <v>PI.IC.ED.010119.01</v>
      </c>
      <c r="N20" s="6"/>
      <c r="O20" s="6" t="str">
        <f t="shared" si="3"/>
        <v>PH.IC.ED.010119.01</v>
      </c>
      <c r="Q20" s="6" t="str">
        <f t="shared" si="4"/>
        <v>CL.IC.ED.010119.01</v>
      </c>
      <c r="Z20" t="s">
        <v>13136</v>
      </c>
      <c r="AA20">
        <v>1151</v>
      </c>
    </row>
    <row r="21" spans="1:27" ht="15">
      <c r="A21" t="s">
        <v>13137</v>
      </c>
      <c r="C21" s="28" t="s">
        <v>12906</v>
      </c>
      <c r="E21" s="28" t="s">
        <v>11848</v>
      </c>
      <c r="F21" s="15" t="s">
        <v>3099</v>
      </c>
      <c r="G21" s="15" t="s">
        <v>3035</v>
      </c>
      <c r="H21" s="28" t="s">
        <v>11906</v>
      </c>
      <c r="J21" s="5" t="str">
        <f t="shared" si="0"/>
        <v>IC.ED.010120</v>
      </c>
      <c r="K21" s="28" t="s">
        <v>11848</v>
      </c>
      <c r="L21" t="str">
        <f t="shared" si="1"/>
        <v>Info Provided: Postoperative Care</v>
      </c>
      <c r="M21" s="6" t="str">
        <f t="shared" si="2"/>
        <v>PI.IC.ED.010120.01</v>
      </c>
      <c r="N21" s="6"/>
      <c r="O21" s="6" t="str">
        <f t="shared" si="3"/>
        <v>PH.IC.ED.010120.01</v>
      </c>
      <c r="Q21" s="6" t="str">
        <f t="shared" si="4"/>
        <v>CL.IC.ED.010120.01</v>
      </c>
      <c r="Z21" t="s">
        <v>13136</v>
      </c>
      <c r="AA21">
        <v>1151</v>
      </c>
    </row>
    <row r="22" spans="1:27" ht="30">
      <c r="A22" t="s">
        <v>13137</v>
      </c>
      <c r="C22" s="28" t="s">
        <v>12906</v>
      </c>
      <c r="E22" s="28" t="s">
        <v>11848</v>
      </c>
      <c r="F22" s="15" t="s">
        <v>3099</v>
      </c>
      <c r="G22" s="15" t="s">
        <v>13224</v>
      </c>
      <c r="H22" s="28" t="s">
        <v>10704</v>
      </c>
      <c r="J22" s="5" t="str">
        <f t="shared" si="0"/>
        <v>IC.ED.010121</v>
      </c>
      <c r="K22" s="28" t="s">
        <v>11848</v>
      </c>
      <c r="L22" t="str">
        <f t="shared" si="1"/>
        <v>Info Provided: Promotion of Restraint Free Environment</v>
      </c>
      <c r="M22" s="6" t="str">
        <f t="shared" si="2"/>
        <v>PI.IC.ED.010121.01</v>
      </c>
      <c r="N22" s="6"/>
      <c r="O22" s="6" t="str">
        <f t="shared" si="3"/>
        <v>PH.IC.ED.010121.01</v>
      </c>
      <c r="Q22" s="6" t="str">
        <f t="shared" si="4"/>
        <v>CL.IC.ED.010121.01</v>
      </c>
      <c r="Z22" t="s">
        <v>13136</v>
      </c>
      <c r="AA22">
        <v>1151</v>
      </c>
    </row>
    <row r="23" spans="1:27" ht="15">
      <c r="A23" t="s">
        <v>13137</v>
      </c>
      <c r="C23" s="28" t="s">
        <v>12906</v>
      </c>
      <c r="E23" s="28" t="s">
        <v>11848</v>
      </c>
      <c r="F23" s="15" t="s">
        <v>3099</v>
      </c>
      <c r="G23" s="15" t="s">
        <v>3036</v>
      </c>
      <c r="H23" s="28" t="s">
        <v>10705</v>
      </c>
      <c r="J23" s="5" t="str">
        <f t="shared" si="0"/>
        <v>IC.ED.010122</v>
      </c>
      <c r="K23" s="28" t="s">
        <v>11848</v>
      </c>
      <c r="L23" t="str">
        <f t="shared" si="1"/>
        <v>Info Provided: Reason for Restraints</v>
      </c>
      <c r="M23" s="6" t="str">
        <f t="shared" si="2"/>
        <v>PI.IC.ED.010122.01</v>
      </c>
      <c r="N23" s="6"/>
      <c r="O23" s="6" t="str">
        <f t="shared" si="3"/>
        <v>PH.IC.ED.010122.01</v>
      </c>
      <c r="Q23" s="6" t="str">
        <f t="shared" si="4"/>
        <v>CL.IC.ED.010122.01</v>
      </c>
      <c r="Z23" t="s">
        <v>13136</v>
      </c>
      <c r="AA23">
        <v>1151</v>
      </c>
    </row>
    <row r="24" spans="1:27" ht="30">
      <c r="A24" t="s">
        <v>13137</v>
      </c>
      <c r="C24" s="28" t="s">
        <v>12906</v>
      </c>
      <c r="E24" s="28" t="s">
        <v>11848</v>
      </c>
      <c r="F24" s="15" t="s">
        <v>3099</v>
      </c>
      <c r="G24" s="15" t="s">
        <v>3157</v>
      </c>
      <c r="H24" s="28" t="s">
        <v>10706</v>
      </c>
      <c r="J24" s="5" t="str">
        <f t="shared" si="0"/>
        <v>IC.ED.010123</v>
      </c>
      <c r="K24" s="28" t="s">
        <v>11848</v>
      </c>
      <c r="L24" t="str">
        <f t="shared" si="1"/>
        <v>Info Provided: Restraint Release Criteria</v>
      </c>
      <c r="M24" s="6" t="str">
        <f t="shared" si="2"/>
        <v>PI.IC.ED.010123.01</v>
      </c>
      <c r="N24" s="6"/>
      <c r="O24" s="6" t="str">
        <f t="shared" si="3"/>
        <v>PH.IC.ED.010123.01</v>
      </c>
      <c r="Q24" s="6" t="str">
        <f t="shared" si="4"/>
        <v>CL.IC.ED.010123.01</v>
      </c>
      <c r="Z24" t="s">
        <v>13136</v>
      </c>
      <c r="AA24">
        <v>1151</v>
      </c>
    </row>
    <row r="25" spans="1:27" ht="15">
      <c r="A25" t="s">
        <v>13137</v>
      </c>
      <c r="C25" s="28" t="s">
        <v>12906</v>
      </c>
      <c r="E25" s="28" t="s">
        <v>11848</v>
      </c>
      <c r="F25" s="15" t="s">
        <v>3099</v>
      </c>
      <c r="G25" s="15" t="s">
        <v>3158</v>
      </c>
      <c r="H25" s="28" t="s">
        <v>10707</v>
      </c>
      <c r="J25" s="5" t="str">
        <f t="shared" si="0"/>
        <v>IC.ED.010124</v>
      </c>
      <c r="K25" s="28" t="s">
        <v>11848</v>
      </c>
      <c r="L25" t="str">
        <f t="shared" si="1"/>
        <v>Info Provided: Nutrition</v>
      </c>
      <c r="M25" s="6" t="str">
        <f t="shared" si="2"/>
        <v>PI.IC.ED.010124.01</v>
      </c>
      <c r="N25" s="6"/>
      <c r="O25" s="6" t="str">
        <f t="shared" si="3"/>
        <v>PH.IC.ED.010124.01</v>
      </c>
      <c r="Q25" s="6" t="str">
        <f t="shared" si="4"/>
        <v>CL.IC.ED.010124.01</v>
      </c>
      <c r="Z25" t="s">
        <v>13136</v>
      </c>
      <c r="AA25">
        <v>1151</v>
      </c>
    </row>
    <row r="26" spans="1:27" ht="15">
      <c r="A26" t="s">
        <v>13137</v>
      </c>
      <c r="C26" s="28" t="s">
        <v>12906</v>
      </c>
      <c r="E26" s="28" t="s">
        <v>11848</v>
      </c>
      <c r="F26" s="15" t="s">
        <v>3099</v>
      </c>
      <c r="G26" s="15" t="s">
        <v>3280</v>
      </c>
      <c r="H26" s="28" t="s">
        <v>10708</v>
      </c>
      <c r="J26" s="5" t="str">
        <f t="shared" si="0"/>
        <v>IC.ED.010125</v>
      </c>
      <c r="K26" s="28" t="s">
        <v>11848</v>
      </c>
      <c r="L26" t="str">
        <f t="shared" si="1"/>
        <v>Info Provided: Diabetes Education</v>
      </c>
      <c r="M26" s="6" t="str">
        <f t="shared" si="2"/>
        <v>PI.IC.ED.010125.01</v>
      </c>
      <c r="N26" s="6"/>
      <c r="O26" s="6" t="str">
        <f t="shared" si="3"/>
        <v>PH.IC.ED.010125.01</v>
      </c>
      <c r="Q26" s="6" t="str">
        <f t="shared" si="4"/>
        <v>CL.IC.ED.010125.01</v>
      </c>
      <c r="Z26" t="s">
        <v>13136</v>
      </c>
      <c r="AA26">
        <v>1151</v>
      </c>
    </row>
    <row r="27" spans="1:27" ht="15">
      <c r="A27" t="s">
        <v>13137</v>
      </c>
      <c r="C27" s="28" t="s">
        <v>12906</v>
      </c>
      <c r="E27" s="28" t="s">
        <v>11848</v>
      </c>
      <c r="F27" s="15" t="s">
        <v>3099</v>
      </c>
      <c r="G27" s="15" t="s">
        <v>3281</v>
      </c>
      <c r="H27" s="28" t="s">
        <v>10709</v>
      </c>
      <c r="J27" s="5" t="str">
        <f t="shared" si="0"/>
        <v>IC.ED.010126</v>
      </c>
      <c r="K27" s="28" t="s">
        <v>11848</v>
      </c>
      <c r="L27" t="str">
        <f t="shared" si="1"/>
        <v>Info Provided: Smoking Cessation</v>
      </c>
      <c r="M27" s="6" t="str">
        <f t="shared" si="2"/>
        <v>PI.IC.ED.010126.01</v>
      </c>
      <c r="N27" s="6"/>
      <c r="O27" s="6" t="str">
        <f t="shared" si="3"/>
        <v>PH.IC.ED.010126.01</v>
      </c>
      <c r="Q27" s="6" t="str">
        <f t="shared" si="4"/>
        <v>CL.IC.ED.010126.01</v>
      </c>
      <c r="Z27" t="s">
        <v>13136</v>
      </c>
      <c r="AA27">
        <v>1151</v>
      </c>
    </row>
    <row r="28" spans="1:27" ht="15">
      <c r="A28" t="s">
        <v>13137</v>
      </c>
      <c r="C28" s="28" t="s">
        <v>12906</v>
      </c>
      <c r="E28" s="28" t="s">
        <v>11848</v>
      </c>
      <c r="F28" s="15" t="s">
        <v>3099</v>
      </c>
      <c r="G28" s="15" t="s">
        <v>3282</v>
      </c>
      <c r="H28" s="28" t="s">
        <v>9143</v>
      </c>
      <c r="J28" s="5" t="str">
        <f t="shared" si="0"/>
        <v>IC.ED.010127</v>
      </c>
      <c r="K28" s="28" t="s">
        <v>11848</v>
      </c>
      <c r="L28" t="str">
        <f t="shared" si="1"/>
        <v>Info Provided: Wound Management</v>
      </c>
      <c r="M28" s="6" t="str">
        <f t="shared" si="2"/>
        <v>PI.IC.ED.010127.01</v>
      </c>
      <c r="N28" s="6"/>
      <c r="O28" s="6" t="str">
        <f t="shared" si="3"/>
        <v>PH.IC.ED.010127.01</v>
      </c>
      <c r="Q28" s="6" t="str">
        <f t="shared" si="4"/>
        <v>CL.IC.ED.010127.01</v>
      </c>
      <c r="Z28" t="s">
        <v>13136</v>
      </c>
      <c r="AA28">
        <v>1151</v>
      </c>
    </row>
    <row r="29" spans="1:27" ht="15">
      <c r="A29" t="s">
        <v>13137</v>
      </c>
      <c r="C29" s="28" t="s">
        <v>12906</v>
      </c>
      <c r="E29" s="28" t="s">
        <v>11848</v>
      </c>
      <c r="F29" s="15" t="s">
        <v>3099</v>
      </c>
      <c r="G29" s="15" t="s">
        <v>3164</v>
      </c>
      <c r="H29" s="28" t="s">
        <v>9144</v>
      </c>
      <c r="J29" s="5" t="str">
        <f t="shared" si="0"/>
        <v>IC.ED.010128</v>
      </c>
      <c r="K29" s="28" t="s">
        <v>11848</v>
      </c>
      <c r="L29" t="str">
        <f t="shared" si="1"/>
        <v>Info Provided: Self Care</v>
      </c>
      <c r="M29" s="6" t="str">
        <f t="shared" si="2"/>
        <v>PI.IC.ED.010128.01</v>
      </c>
      <c r="N29" s="6"/>
      <c r="O29" s="6" t="str">
        <f t="shared" si="3"/>
        <v>PH.IC.ED.010128.01</v>
      </c>
      <c r="Q29" s="6" t="str">
        <f t="shared" si="4"/>
        <v>CL.IC.ED.010128.01</v>
      </c>
      <c r="Z29" t="s">
        <v>13136</v>
      </c>
      <c r="AA29">
        <v>1151</v>
      </c>
    </row>
    <row r="30" spans="1:27" ht="15">
      <c r="A30" t="s">
        <v>13137</v>
      </c>
      <c r="C30" s="28" t="s">
        <v>12906</v>
      </c>
      <c r="E30" s="28" t="s">
        <v>11848</v>
      </c>
      <c r="F30" s="15" t="s">
        <v>3099</v>
      </c>
      <c r="G30" s="15" t="s">
        <v>3043</v>
      </c>
      <c r="H30" s="28" t="s">
        <v>9145</v>
      </c>
      <c r="J30" s="5" t="str">
        <f t="shared" si="0"/>
        <v>IC.ED.010129</v>
      </c>
      <c r="K30" s="28" t="s">
        <v>11848</v>
      </c>
      <c r="L30" t="str">
        <f t="shared" si="1"/>
        <v>Info Provided: Discharge Instructions</v>
      </c>
      <c r="M30" s="6" t="str">
        <f t="shared" si="2"/>
        <v>PI.IC.ED.010129.01</v>
      </c>
      <c r="N30" s="6"/>
      <c r="O30" s="6" t="str">
        <f t="shared" si="3"/>
        <v>PH.IC.ED.010129.01</v>
      </c>
      <c r="Q30" s="6" t="str">
        <f t="shared" si="4"/>
        <v>CL.IC.ED.010129.01</v>
      </c>
      <c r="Z30" t="s">
        <v>13136</v>
      </c>
      <c r="AA30">
        <v>1151</v>
      </c>
    </row>
    <row r="31" spans="1:27" ht="15">
      <c r="A31" t="s">
        <v>13137</v>
      </c>
      <c r="C31" s="28" t="s">
        <v>12906</v>
      </c>
      <c r="E31" s="28" t="s">
        <v>11848</v>
      </c>
      <c r="F31" s="15" t="s">
        <v>3099</v>
      </c>
      <c r="G31" s="15" t="s">
        <v>3044</v>
      </c>
      <c r="H31" s="28" t="s">
        <v>6872</v>
      </c>
      <c r="J31" s="5" t="str">
        <f t="shared" si="0"/>
        <v>IC.ED.010130</v>
      </c>
      <c r="K31" s="28" t="s">
        <v>11848</v>
      </c>
      <c r="L31" t="str">
        <f t="shared" si="1"/>
        <v>Info Provided: Community Resources</v>
      </c>
      <c r="M31" s="6" t="str">
        <f t="shared" si="2"/>
        <v>PI.IC.ED.010130.01</v>
      </c>
      <c r="N31" s="6"/>
      <c r="O31" s="6" t="str">
        <f t="shared" si="3"/>
        <v>PH.IC.ED.010130.01</v>
      </c>
      <c r="Q31" s="6" t="str">
        <f t="shared" si="4"/>
        <v>CL.IC.ED.010130.01</v>
      </c>
      <c r="Z31" t="s">
        <v>13136</v>
      </c>
      <c r="AA31">
        <v>1151</v>
      </c>
    </row>
    <row r="32" spans="1:27" ht="15">
      <c r="A32" t="s">
        <v>13137</v>
      </c>
      <c r="C32" s="28" t="s">
        <v>12906</v>
      </c>
      <c r="E32" s="28" t="s">
        <v>11848</v>
      </c>
      <c r="F32" s="15" t="s">
        <v>3099</v>
      </c>
      <c r="G32" s="15" t="s">
        <v>3045</v>
      </c>
      <c r="H32" s="28" t="s">
        <v>6874</v>
      </c>
      <c r="J32" s="5" t="str">
        <f t="shared" si="0"/>
        <v>IC.ED.010131</v>
      </c>
      <c r="K32" s="28" t="s">
        <v>11848</v>
      </c>
      <c r="L32" t="str">
        <f t="shared" si="1"/>
        <v>Info Provided: Advanced Directive</v>
      </c>
      <c r="M32" s="6" t="str">
        <f t="shared" si="2"/>
        <v>PI.IC.ED.010131.01</v>
      </c>
      <c r="N32" s="6"/>
      <c r="O32" s="6" t="str">
        <f t="shared" si="3"/>
        <v>PH.IC.ED.010131.01</v>
      </c>
      <c r="Q32" s="6" t="str">
        <f t="shared" si="4"/>
        <v>CL.IC.ED.010131.01</v>
      </c>
      <c r="Z32" t="s">
        <v>13136</v>
      </c>
      <c r="AA32">
        <v>1151</v>
      </c>
    </row>
    <row r="33" spans="1:33" ht="15">
      <c r="A33" t="s">
        <v>13137</v>
      </c>
      <c r="C33" s="28" t="s">
        <v>12906</v>
      </c>
      <c r="E33" s="28" t="s">
        <v>11848</v>
      </c>
      <c r="F33" s="15" t="s">
        <v>3099</v>
      </c>
      <c r="G33" s="15" t="s">
        <v>3046</v>
      </c>
      <c r="H33" s="28" t="s">
        <v>7411</v>
      </c>
      <c r="J33" s="5" t="str">
        <f t="shared" si="0"/>
        <v>IC.ED.010132</v>
      </c>
      <c r="K33" s="28" t="s">
        <v>11848</v>
      </c>
      <c r="L33" t="str">
        <f t="shared" si="1"/>
        <v>Info Provided: Organ donation</v>
      </c>
      <c r="M33" s="6" t="str">
        <f t="shared" si="2"/>
        <v>PI.IC.ED.010132.01</v>
      </c>
      <c r="N33" s="6"/>
      <c r="O33" s="6" t="str">
        <f t="shared" si="3"/>
        <v>PH.IC.ED.010132.01</v>
      </c>
      <c r="Q33" s="6" t="str">
        <f t="shared" si="4"/>
        <v>CL.IC.ED.010132.01</v>
      </c>
      <c r="Z33" t="s">
        <v>13136</v>
      </c>
      <c r="AA33">
        <v>1151</v>
      </c>
    </row>
    <row r="34" spans="1:33" ht="30">
      <c r="A34" t="s">
        <v>13137</v>
      </c>
      <c r="C34" s="28" t="s">
        <v>12906</v>
      </c>
      <c r="E34" s="28" t="s">
        <v>11848</v>
      </c>
      <c r="F34" s="15" t="s">
        <v>3099</v>
      </c>
      <c r="G34" s="15" t="s">
        <v>3288</v>
      </c>
      <c r="H34" s="28" t="s">
        <v>7414</v>
      </c>
      <c r="J34" s="5" t="str">
        <f t="shared" si="0"/>
        <v>IC.ED.010133</v>
      </c>
      <c r="K34" s="28" t="s">
        <v>11848</v>
      </c>
      <c r="L34" t="str">
        <f t="shared" si="1"/>
        <v>Info provided: Rights and Responsibilities</v>
      </c>
      <c r="M34" s="6" t="str">
        <f t="shared" si="2"/>
        <v>PI.IC.ED.010133.01</v>
      </c>
      <c r="N34" s="6"/>
      <c r="O34" s="6" t="str">
        <f t="shared" si="3"/>
        <v>PH.IC.ED.010133.01</v>
      </c>
      <c r="Q34" s="6" t="str">
        <f t="shared" si="4"/>
        <v>CL.IC.ED.010133.01</v>
      </c>
      <c r="Z34" t="s">
        <v>13136</v>
      </c>
      <c r="AA34">
        <v>1151</v>
      </c>
    </row>
    <row r="35" spans="1:33" ht="30">
      <c r="A35" t="s">
        <v>13137</v>
      </c>
      <c r="C35" s="28" t="s">
        <v>12906</v>
      </c>
      <c r="E35" s="28" t="s">
        <v>11848</v>
      </c>
      <c r="F35" s="15" t="s">
        <v>3099</v>
      </c>
      <c r="G35" s="15" t="s">
        <v>3172</v>
      </c>
      <c r="H35" s="28" t="s">
        <v>7417</v>
      </c>
      <c r="J35" s="5" t="str">
        <f t="shared" si="0"/>
        <v>IC.ED.010134</v>
      </c>
      <c r="K35" s="28" t="s">
        <v>11848</v>
      </c>
      <c r="L35" t="str">
        <f t="shared" si="1"/>
        <v>Info Provided: Joint Commission Notification</v>
      </c>
      <c r="M35" s="6" t="str">
        <f t="shared" si="2"/>
        <v>PI.IC.ED.010134.01</v>
      </c>
      <c r="N35" s="6"/>
      <c r="O35" s="6" t="str">
        <f t="shared" si="3"/>
        <v>PH.IC.ED.010134.01</v>
      </c>
      <c r="Q35" s="6" t="str">
        <f t="shared" si="4"/>
        <v>CL.IC.ED.010134.01</v>
      </c>
      <c r="Z35" t="s">
        <v>13136</v>
      </c>
      <c r="AA35">
        <v>1151</v>
      </c>
    </row>
    <row r="36" spans="1:33" ht="15">
      <c r="A36" t="s">
        <v>13137</v>
      </c>
      <c r="C36" s="28" t="s">
        <v>12906</v>
      </c>
      <c r="E36" s="28" t="s">
        <v>11848</v>
      </c>
      <c r="F36" s="15" t="s">
        <v>3099</v>
      </c>
      <c r="G36" s="15" t="s">
        <v>3173</v>
      </c>
      <c r="H36" s="28" t="s">
        <v>7255</v>
      </c>
      <c r="J36" s="5" t="str">
        <f t="shared" si="0"/>
        <v>IC.ED.010135</v>
      </c>
      <c r="K36" s="28" t="s">
        <v>11848</v>
      </c>
      <c r="L36" t="str">
        <f t="shared" si="1"/>
        <v>Info Provided: Other</v>
      </c>
      <c r="M36" s="6" t="str">
        <f t="shared" si="2"/>
        <v>PI.IC.ED.010135.01</v>
      </c>
      <c r="N36" s="6"/>
      <c r="O36" s="6" t="str">
        <f t="shared" si="3"/>
        <v>PH.IC.ED.010135.01</v>
      </c>
      <c r="Q36" s="6" t="str">
        <f t="shared" si="4"/>
        <v>CL.IC.ED.010135.01</v>
      </c>
      <c r="Z36" t="s">
        <v>13136</v>
      </c>
      <c r="AA36">
        <v>1151</v>
      </c>
    </row>
    <row r="37" spans="1:33" ht="15">
      <c r="A37" t="s">
        <v>13137</v>
      </c>
      <c r="C37" s="28" t="s">
        <v>12906</v>
      </c>
      <c r="E37" s="28" t="s">
        <v>11848</v>
      </c>
      <c r="F37" s="15" t="s">
        <v>3099</v>
      </c>
      <c r="G37" s="15" t="s">
        <v>13433</v>
      </c>
      <c r="H37" s="28" t="s">
        <v>7257</v>
      </c>
      <c r="J37" s="5" t="str">
        <f t="shared" si="0"/>
        <v>IC.ED.010136</v>
      </c>
      <c r="K37" s="28" t="s">
        <v>11848</v>
      </c>
      <c r="L37" t="str">
        <f t="shared" si="1"/>
        <v>Info Provided: Breast Feeding</v>
      </c>
      <c r="M37" s="6" t="str">
        <f t="shared" si="2"/>
        <v>PI.IC.ED.010136.01</v>
      </c>
      <c r="N37" s="6"/>
      <c r="O37" s="6" t="str">
        <f t="shared" si="3"/>
        <v>PH.IC.ED.010136.01</v>
      </c>
      <c r="Q37" s="6" t="str">
        <f t="shared" si="4"/>
        <v>CL.IC.ED.010136.01</v>
      </c>
      <c r="Z37" t="s">
        <v>13136</v>
      </c>
      <c r="AA37">
        <v>1151</v>
      </c>
    </row>
    <row r="38" spans="1:33" ht="15">
      <c r="A38" t="s">
        <v>13137</v>
      </c>
      <c r="C38" s="28" t="s">
        <v>12906</v>
      </c>
      <c r="E38" s="28" t="s">
        <v>11848</v>
      </c>
      <c r="F38" s="15" t="s">
        <v>3099</v>
      </c>
      <c r="G38" s="15" t="s">
        <v>13338</v>
      </c>
      <c r="H38" s="28" t="s">
        <v>7101</v>
      </c>
      <c r="J38" s="5" t="str">
        <f t="shared" si="0"/>
        <v>IC.ED.010137</v>
      </c>
      <c r="K38" s="28" t="s">
        <v>11848</v>
      </c>
      <c r="L38" t="str">
        <f t="shared" si="1"/>
        <v>Info Provided: Milk Storage</v>
      </c>
      <c r="M38" s="6" t="str">
        <f t="shared" si="2"/>
        <v>PI.IC.ED.010137.01</v>
      </c>
      <c r="N38" s="6"/>
      <c r="O38" s="6" t="str">
        <f t="shared" si="3"/>
        <v>PH.IC.ED.010137.01</v>
      </c>
      <c r="Q38" s="6" t="str">
        <f t="shared" si="4"/>
        <v>CL.IC.ED.010137.01</v>
      </c>
      <c r="Z38" t="s">
        <v>13136</v>
      </c>
      <c r="AA38">
        <v>1151</v>
      </c>
    </row>
    <row r="39" spans="1:33" ht="15">
      <c r="A39" t="s">
        <v>13137</v>
      </c>
      <c r="C39" s="28" t="s">
        <v>12906</v>
      </c>
      <c r="E39" s="28" t="s">
        <v>11848</v>
      </c>
      <c r="F39" s="15" t="s">
        <v>3099</v>
      </c>
      <c r="G39" s="15" t="s">
        <v>13339</v>
      </c>
      <c r="H39" s="28" t="s">
        <v>7103</v>
      </c>
      <c r="J39" s="5" t="str">
        <f t="shared" si="0"/>
        <v>IC.ED.010138</v>
      </c>
      <c r="K39" s="28" t="s">
        <v>11848</v>
      </c>
      <c r="L39" t="str">
        <f t="shared" si="1"/>
        <v>Info Provided: Breast Pump Use</v>
      </c>
      <c r="M39" s="6" t="str">
        <f t="shared" si="2"/>
        <v>PI.IC.ED.010138.01</v>
      </c>
      <c r="N39" s="6"/>
      <c r="O39" s="6" t="str">
        <f t="shared" si="3"/>
        <v>PH.IC.ED.010138.01</v>
      </c>
      <c r="Q39" s="6" t="str">
        <f t="shared" si="4"/>
        <v>CL.IC.ED.010138.01</v>
      </c>
      <c r="Z39" t="s">
        <v>13136</v>
      </c>
      <c r="AA39">
        <v>1151</v>
      </c>
    </row>
    <row r="40" spans="1:33" ht="15">
      <c r="A40" t="s">
        <v>13137</v>
      </c>
      <c r="C40" s="36" t="s">
        <v>13277</v>
      </c>
      <c r="E40" s="36" t="s">
        <v>11848</v>
      </c>
      <c r="F40" s="15" t="s">
        <v>3099</v>
      </c>
      <c r="G40" s="15" t="s">
        <v>13340</v>
      </c>
      <c r="H40" s="36" t="s">
        <v>7105</v>
      </c>
      <c r="J40" s="37" t="str">
        <f>CONCATENATE("IC.ED.",C40,E40,H40)</f>
        <v>IC.ED.010139</v>
      </c>
      <c r="K40" s="36" t="s">
        <v>11848</v>
      </c>
      <c r="L40" t="str">
        <f>G40</f>
        <v>Info Provided: Infant Care</v>
      </c>
      <c r="M40" s="38" t="str">
        <f>CONCATENATE("PI.", J40, ".",K40)</f>
        <v>PI.IC.ED.010139.01</v>
      </c>
      <c r="N40" s="38"/>
      <c r="O40" s="38" t="str">
        <f>CONCATENATE("PH.", J40, ".",K40)</f>
        <v>PH.IC.ED.010139.01</v>
      </c>
      <c r="Q40" s="38" t="str">
        <f>CONCATENATE("CL.", J40, ".",K40)</f>
        <v>CL.IC.ED.010139.01</v>
      </c>
      <c r="Z40" t="s">
        <v>13244</v>
      </c>
      <c r="AA40">
        <v>1151</v>
      </c>
    </row>
    <row r="41" spans="1:33" s="45" customFormat="1" ht="30">
      <c r="A41" s="45" t="s">
        <v>13137</v>
      </c>
      <c r="C41" s="40" t="s">
        <v>12906</v>
      </c>
      <c r="E41" s="40" t="s">
        <v>11848</v>
      </c>
      <c r="F41" s="15" t="s">
        <v>3099</v>
      </c>
      <c r="G41" s="15" t="s">
        <v>617</v>
      </c>
      <c r="H41" s="40" t="s">
        <v>618</v>
      </c>
      <c r="J41" s="37" t="str">
        <f>CONCATENATE("IC.ED.",C41,E41,H41)</f>
        <v>IC.ED.010140</v>
      </c>
      <c r="K41" s="40" t="s">
        <v>11848</v>
      </c>
      <c r="L41" s="45" t="str">
        <f>G41</f>
        <v>Info Provided: Multi-Drug Resistant Organisms</v>
      </c>
      <c r="M41" s="44" t="str">
        <f>CONCATENATE("PI.", J41, ".",K41)</f>
        <v>PI.IC.ED.010140.01</v>
      </c>
      <c r="N41" s="44"/>
      <c r="O41" s="44" t="str">
        <f>CONCATENATE("PH.", J41, ".",K41)</f>
        <v>PH.IC.ED.010140.01</v>
      </c>
      <c r="Q41" s="44" t="str">
        <f>CONCATENATE("CL.", J41, ".",K41)</f>
        <v>CL.IC.ED.010140.01</v>
      </c>
      <c r="AD41" s="45" t="s">
        <v>619</v>
      </c>
      <c r="AE41" s="45">
        <v>1292</v>
      </c>
    </row>
    <row r="42" spans="1:33" s="2" customFormat="1" ht="15">
      <c r="A42" s="2" t="s">
        <v>13137</v>
      </c>
      <c r="C42" s="3" t="s">
        <v>12906</v>
      </c>
      <c r="E42" s="3" t="s">
        <v>11848</v>
      </c>
      <c r="F42" s="15" t="s">
        <v>3099</v>
      </c>
      <c r="G42" s="15" t="s">
        <v>13921</v>
      </c>
      <c r="H42" s="3" t="s">
        <v>7110</v>
      </c>
      <c r="J42" s="7" t="str">
        <f>CONCATENATE("IC.ED.",C42,E42,H42)</f>
        <v>IC.ED.010141</v>
      </c>
      <c r="K42" s="3" t="s">
        <v>11848</v>
      </c>
      <c r="L42" s="2" t="str">
        <f>G42</f>
        <v>Info Provided: Stroke Education</v>
      </c>
      <c r="M42" s="8" t="str">
        <f>CONCATENATE("PI.", J42, ".",K42)</f>
        <v>PI.IC.ED.010141.01</v>
      </c>
      <c r="N42" s="8"/>
      <c r="O42" s="8" t="str">
        <f>CONCATENATE("PH.", J42, ".",K42)</f>
        <v>PH.IC.ED.010141.01</v>
      </c>
      <c r="Q42" s="8" t="str">
        <f>CONCATENATE("CL.", J42, ".",K42)</f>
        <v>CL.IC.ED.010141.01</v>
      </c>
      <c r="AF42" s="2" t="s">
        <v>12773</v>
      </c>
      <c r="AG42" s="2">
        <v>1430</v>
      </c>
    </row>
    <row r="43" spans="1:33" s="2" customFormat="1" ht="15">
      <c r="A43" s="2" t="s">
        <v>13137</v>
      </c>
      <c r="B43" s="2" t="s">
        <v>2938</v>
      </c>
      <c r="C43" s="3" t="s">
        <v>13016</v>
      </c>
      <c r="D43" s="2" t="s">
        <v>13341</v>
      </c>
      <c r="E43" s="3" t="s">
        <v>11848</v>
      </c>
      <c r="F43" s="15" t="s">
        <v>2938</v>
      </c>
      <c r="G43" s="15" t="s">
        <v>2939</v>
      </c>
      <c r="H43" s="3" t="s">
        <v>11848</v>
      </c>
      <c r="J43" s="7" t="str">
        <f t="shared" si="0"/>
        <v>IC.ED.020101</v>
      </c>
      <c r="K43" s="3" t="s">
        <v>11848</v>
      </c>
      <c r="L43" s="2" t="str">
        <f t="shared" si="1"/>
        <v>Learning Style: Doing</v>
      </c>
      <c r="M43" s="8" t="str">
        <f t="shared" si="2"/>
        <v>PI.IC.ED.020101.01</v>
      </c>
      <c r="N43" s="8"/>
      <c r="O43" s="8" t="str">
        <f t="shared" si="3"/>
        <v>PH.IC.ED.020101.01</v>
      </c>
      <c r="Q43" s="8" t="str">
        <f t="shared" si="4"/>
        <v>CL.IC.ED.020101.01</v>
      </c>
      <c r="Z43" s="2" t="s">
        <v>13136</v>
      </c>
      <c r="AA43" s="2">
        <v>1151</v>
      </c>
    </row>
    <row r="44" spans="1:33" ht="15">
      <c r="A44" t="s">
        <v>13137</v>
      </c>
      <c r="C44" s="28" t="s">
        <v>13016</v>
      </c>
      <c r="E44" s="28" t="s">
        <v>11848</v>
      </c>
      <c r="F44" s="15" t="s">
        <v>2938</v>
      </c>
      <c r="G44" s="15" t="s">
        <v>2940</v>
      </c>
      <c r="H44" s="28" t="s">
        <v>12030</v>
      </c>
      <c r="J44" s="5" t="str">
        <f t="shared" si="0"/>
        <v>IC.ED.020102</v>
      </c>
      <c r="K44" s="28" t="s">
        <v>11848</v>
      </c>
      <c r="L44" t="str">
        <f t="shared" si="1"/>
        <v>Learning Style: Hearing/listening</v>
      </c>
      <c r="M44" s="6" t="str">
        <f t="shared" si="2"/>
        <v>PI.IC.ED.020102.01</v>
      </c>
      <c r="N44" s="6"/>
      <c r="O44" s="6" t="str">
        <f t="shared" si="3"/>
        <v>PH.IC.ED.020102.01</v>
      </c>
      <c r="Q44" s="6" t="str">
        <f t="shared" si="4"/>
        <v>CL.IC.ED.020102.01</v>
      </c>
      <c r="Z44" t="s">
        <v>13136</v>
      </c>
      <c r="AA44">
        <v>1151</v>
      </c>
    </row>
    <row r="45" spans="1:33" ht="15">
      <c r="A45" t="s">
        <v>13137</v>
      </c>
      <c r="C45" s="28" t="s">
        <v>13016</v>
      </c>
      <c r="E45" s="28" t="s">
        <v>11848</v>
      </c>
      <c r="F45" s="15" t="s">
        <v>2938</v>
      </c>
      <c r="G45" s="15" t="s">
        <v>2941</v>
      </c>
      <c r="H45" s="28" t="s">
        <v>12032</v>
      </c>
      <c r="J45" s="5" t="str">
        <f t="shared" si="0"/>
        <v>IC.ED.020103</v>
      </c>
      <c r="K45" s="28" t="s">
        <v>11848</v>
      </c>
      <c r="L45" t="str">
        <f t="shared" si="1"/>
        <v>Learning Style: Reading</v>
      </c>
      <c r="M45" s="6" t="str">
        <f t="shared" si="2"/>
        <v>PI.IC.ED.020103.01</v>
      </c>
      <c r="N45" s="6"/>
      <c r="O45" s="6" t="str">
        <f t="shared" si="3"/>
        <v>PH.IC.ED.020103.01</v>
      </c>
      <c r="Q45" s="6" t="str">
        <f t="shared" si="4"/>
        <v>CL.IC.ED.020103.01</v>
      </c>
      <c r="Z45" t="s">
        <v>13136</v>
      </c>
      <c r="AA45">
        <v>1151</v>
      </c>
    </row>
    <row r="46" spans="1:33" ht="15">
      <c r="A46" t="s">
        <v>13137</v>
      </c>
      <c r="C46" s="28" t="s">
        <v>13016</v>
      </c>
      <c r="E46" s="28" t="s">
        <v>11848</v>
      </c>
      <c r="F46" s="15" t="s">
        <v>2938</v>
      </c>
      <c r="G46" s="15" t="s">
        <v>3059</v>
      </c>
      <c r="H46" s="28" t="s">
        <v>12028</v>
      </c>
      <c r="J46" s="5" t="str">
        <f t="shared" si="0"/>
        <v>IC.ED.020104</v>
      </c>
      <c r="K46" s="28" t="s">
        <v>11848</v>
      </c>
      <c r="L46" t="str">
        <f t="shared" si="1"/>
        <v>Learning Style: Seeing</v>
      </c>
      <c r="M46" s="6" t="str">
        <f t="shared" si="2"/>
        <v>PI.IC.ED.020104.01</v>
      </c>
      <c r="N46" s="6"/>
      <c r="O46" s="6" t="str">
        <f t="shared" si="3"/>
        <v>PH.IC.ED.020104.01</v>
      </c>
      <c r="Q46" s="6" t="str">
        <f t="shared" si="4"/>
        <v>CL.IC.ED.020104.01</v>
      </c>
      <c r="Z46" t="s">
        <v>13136</v>
      </c>
      <c r="AA46">
        <v>1151</v>
      </c>
    </row>
    <row r="47" spans="1:33" ht="30">
      <c r="A47" t="s">
        <v>13137</v>
      </c>
      <c r="C47" s="28" t="s">
        <v>13016</v>
      </c>
      <c r="D47" t="s">
        <v>13232</v>
      </c>
      <c r="E47" s="28" t="s">
        <v>12030</v>
      </c>
      <c r="F47" s="15" t="s">
        <v>2938</v>
      </c>
      <c r="G47" s="15" t="s">
        <v>3060</v>
      </c>
      <c r="H47" s="28" t="s">
        <v>11848</v>
      </c>
      <c r="J47" s="5" t="str">
        <f t="shared" si="0"/>
        <v>IC.ED.020201</v>
      </c>
      <c r="K47" s="28" t="s">
        <v>11848</v>
      </c>
      <c r="L47" t="str">
        <f t="shared" si="1"/>
        <v>Learning Preference: Computer based training</v>
      </c>
      <c r="M47" s="6" t="str">
        <f t="shared" si="2"/>
        <v>PI.IC.ED.020201.01</v>
      </c>
      <c r="N47" s="6"/>
      <c r="O47" s="6" t="str">
        <f t="shared" si="3"/>
        <v>PH.IC.ED.020201.01</v>
      </c>
      <c r="Q47" s="6" t="str">
        <f t="shared" si="4"/>
        <v>CL.IC.ED.020201.01</v>
      </c>
      <c r="Z47" t="s">
        <v>13136</v>
      </c>
      <c r="AA47">
        <v>1151</v>
      </c>
    </row>
    <row r="48" spans="1:33" ht="15">
      <c r="A48" t="s">
        <v>13137</v>
      </c>
      <c r="C48" s="28" t="s">
        <v>13016</v>
      </c>
      <c r="E48" s="28" t="s">
        <v>12030</v>
      </c>
      <c r="F48" s="15" t="s">
        <v>2938</v>
      </c>
      <c r="G48" s="15" t="s">
        <v>3298</v>
      </c>
      <c r="H48" s="28" t="s">
        <v>12030</v>
      </c>
      <c r="J48" s="5" t="str">
        <f t="shared" si="0"/>
        <v>IC.ED.020202</v>
      </c>
      <c r="K48" s="28" t="s">
        <v>11848</v>
      </c>
      <c r="L48" t="str">
        <f t="shared" si="1"/>
        <v>Learning Preference:  Group classes</v>
      </c>
      <c r="M48" s="6" t="str">
        <f t="shared" si="2"/>
        <v>PI.IC.ED.020202.01</v>
      </c>
      <c r="N48" s="6"/>
      <c r="O48" s="6" t="str">
        <f t="shared" si="3"/>
        <v>PH.IC.ED.020202.01</v>
      </c>
      <c r="Q48" s="6" t="str">
        <f t="shared" si="4"/>
        <v>CL.IC.ED.020202.01</v>
      </c>
      <c r="Z48" t="s">
        <v>13136</v>
      </c>
      <c r="AA48">
        <v>1151</v>
      </c>
    </row>
    <row r="49" spans="1:31" ht="30">
      <c r="A49" t="s">
        <v>13137</v>
      </c>
      <c r="C49" s="28" t="s">
        <v>13016</v>
      </c>
      <c r="E49" s="28" t="s">
        <v>12030</v>
      </c>
      <c r="F49" s="15" t="s">
        <v>2938</v>
      </c>
      <c r="G49" s="15" t="s">
        <v>3299</v>
      </c>
      <c r="H49" s="28" t="s">
        <v>12032</v>
      </c>
      <c r="J49" s="5" t="str">
        <f t="shared" si="0"/>
        <v>IC.ED.020203</v>
      </c>
      <c r="K49" s="28" t="s">
        <v>11848</v>
      </c>
      <c r="L49" t="str">
        <f t="shared" si="1"/>
        <v>Learning Preference: Individual approach</v>
      </c>
      <c r="M49" s="6" t="str">
        <f t="shared" si="2"/>
        <v>PI.IC.ED.020203.01</v>
      </c>
      <c r="N49" s="6"/>
      <c r="O49" s="6" t="str">
        <f t="shared" si="3"/>
        <v>PH.IC.ED.020203.01</v>
      </c>
      <c r="Q49" s="6" t="str">
        <f t="shared" si="4"/>
        <v>CL.IC.ED.020203.01</v>
      </c>
      <c r="Z49" t="s">
        <v>13136</v>
      </c>
      <c r="AA49">
        <v>1151</v>
      </c>
    </row>
    <row r="50" spans="1:31" ht="30">
      <c r="A50" t="s">
        <v>13137</v>
      </c>
      <c r="C50" s="28" t="s">
        <v>13016</v>
      </c>
      <c r="E50" s="28" t="s">
        <v>12030</v>
      </c>
      <c r="F50" s="15" t="s">
        <v>2938</v>
      </c>
      <c r="G50" s="15" t="s">
        <v>3306</v>
      </c>
      <c r="H50" s="28" t="s">
        <v>12028</v>
      </c>
      <c r="J50" s="5" t="str">
        <f t="shared" si="0"/>
        <v>IC.ED.020204</v>
      </c>
      <c r="K50" s="28" t="s">
        <v>11848</v>
      </c>
      <c r="L50" t="str">
        <f t="shared" si="1"/>
        <v>Learning Preference:  Support person present</v>
      </c>
      <c r="M50" s="6" t="str">
        <f t="shared" si="2"/>
        <v>PI.IC.ED.020204.01</v>
      </c>
      <c r="N50" s="6"/>
      <c r="O50" s="6" t="str">
        <f t="shared" si="3"/>
        <v>PH.IC.ED.020204.01</v>
      </c>
      <c r="Q50" s="6" t="str">
        <f t="shared" si="4"/>
        <v>CL.IC.ED.020204.01</v>
      </c>
      <c r="Z50" t="s">
        <v>13136</v>
      </c>
      <c r="AA50">
        <v>1151</v>
      </c>
    </row>
    <row r="51" spans="1:31" ht="30">
      <c r="A51" t="s">
        <v>13137</v>
      </c>
      <c r="C51" s="28" t="s">
        <v>13016</v>
      </c>
      <c r="D51" t="s">
        <v>13233</v>
      </c>
      <c r="E51" s="28" t="s">
        <v>12032</v>
      </c>
      <c r="F51" s="15" t="s">
        <v>2938</v>
      </c>
      <c r="G51" s="15" t="s">
        <v>3414</v>
      </c>
      <c r="H51" s="28" t="s">
        <v>11848</v>
      </c>
      <c r="J51" s="5" t="str">
        <f t="shared" si="0"/>
        <v>IC.ED.020301</v>
      </c>
      <c r="K51" s="28" t="s">
        <v>11848</v>
      </c>
      <c r="L51" t="str">
        <f t="shared" si="1"/>
        <v>Readiness to Learn: Learning impeded by current condition</v>
      </c>
      <c r="M51" s="6" t="str">
        <f t="shared" si="2"/>
        <v>PI.IC.ED.020301.01</v>
      </c>
      <c r="N51" s="6"/>
      <c r="O51" s="6" t="str">
        <f t="shared" si="3"/>
        <v>PH.IC.ED.020301.01</v>
      </c>
      <c r="Q51" s="6" t="str">
        <f t="shared" si="4"/>
        <v>CL.IC.ED.020301.01</v>
      </c>
      <c r="Z51" t="s">
        <v>13136</v>
      </c>
      <c r="AA51">
        <v>1151</v>
      </c>
    </row>
    <row r="52" spans="1:31" ht="15">
      <c r="A52" t="s">
        <v>13137</v>
      </c>
      <c r="C52" s="28" t="s">
        <v>13016</v>
      </c>
      <c r="E52" s="28" t="s">
        <v>12032</v>
      </c>
      <c r="F52" s="15" t="s">
        <v>2938</v>
      </c>
      <c r="G52" s="15" t="s">
        <v>3415</v>
      </c>
      <c r="H52" s="28" t="s">
        <v>12030</v>
      </c>
      <c r="J52" s="5" t="str">
        <f t="shared" si="0"/>
        <v>IC.ED.020302</v>
      </c>
      <c r="K52" s="28" t="s">
        <v>11848</v>
      </c>
      <c r="L52" t="str">
        <f t="shared" si="1"/>
        <v>Readiness to Learn: Ready to learn</v>
      </c>
      <c r="M52" s="6" t="str">
        <f t="shared" si="2"/>
        <v>PI.IC.ED.020302.01</v>
      </c>
      <c r="N52" s="6"/>
      <c r="O52" s="6" t="str">
        <f t="shared" si="3"/>
        <v>PH.IC.ED.020302.01</v>
      </c>
      <c r="Q52" s="6" t="str">
        <f t="shared" si="4"/>
        <v>CL.IC.ED.020302.01</v>
      </c>
      <c r="Z52" t="s">
        <v>13136</v>
      </c>
      <c r="AA52">
        <v>1151</v>
      </c>
    </row>
    <row r="53" spans="1:31" ht="15">
      <c r="A53" t="s">
        <v>13137</v>
      </c>
      <c r="C53" s="28" t="s">
        <v>13016</v>
      </c>
      <c r="E53" s="28" t="s">
        <v>12032</v>
      </c>
      <c r="F53" s="15" t="s">
        <v>2938</v>
      </c>
      <c r="G53" s="15" t="s">
        <v>3198</v>
      </c>
      <c r="H53" s="28" t="s">
        <v>12032</v>
      </c>
      <c r="J53" s="5" t="str">
        <f t="shared" si="0"/>
        <v>IC.ED.020303</v>
      </c>
      <c r="K53" s="28" t="s">
        <v>11848</v>
      </c>
      <c r="L53" t="str">
        <f t="shared" si="1"/>
        <v>Readiness to Learn: Not interested</v>
      </c>
      <c r="M53" s="6" t="str">
        <f t="shared" si="2"/>
        <v>PI.IC.ED.020303.01</v>
      </c>
      <c r="N53" s="6"/>
      <c r="O53" s="6" t="str">
        <f t="shared" si="3"/>
        <v>PH.IC.ED.020303.01</v>
      </c>
      <c r="Q53" s="6" t="str">
        <f t="shared" si="4"/>
        <v>CL.IC.ED.020303.01</v>
      </c>
      <c r="Z53" t="s">
        <v>13136</v>
      </c>
      <c r="AA53">
        <v>1151</v>
      </c>
    </row>
    <row r="54" spans="1:31" ht="15">
      <c r="A54" t="s">
        <v>13137</v>
      </c>
      <c r="C54" s="28" t="s">
        <v>13016</v>
      </c>
      <c r="E54" s="28" t="s">
        <v>12032</v>
      </c>
      <c r="F54" s="15" t="s">
        <v>2938</v>
      </c>
      <c r="G54" s="15" t="s">
        <v>3199</v>
      </c>
      <c r="H54" s="28" t="s">
        <v>12028</v>
      </c>
      <c r="J54" s="5" t="str">
        <f t="shared" si="0"/>
        <v>IC.ED.020304</v>
      </c>
      <c r="K54" s="28" t="s">
        <v>11848</v>
      </c>
      <c r="L54" t="str">
        <f t="shared" si="1"/>
        <v>Readiness to Learn: Denies need</v>
      </c>
      <c r="M54" s="6" t="str">
        <f t="shared" si="2"/>
        <v>PI.IC.ED.020304.01</v>
      </c>
      <c r="N54" s="6"/>
      <c r="O54" s="6" t="str">
        <f t="shared" si="3"/>
        <v>PH.IC.ED.020304.01</v>
      </c>
      <c r="Q54" s="6" t="str">
        <f t="shared" si="4"/>
        <v>CL.IC.ED.020304.01</v>
      </c>
      <c r="Z54" t="s">
        <v>13136</v>
      </c>
      <c r="AA54">
        <v>1151</v>
      </c>
    </row>
    <row r="55" spans="1:31" ht="15">
      <c r="A55" t="s">
        <v>13137</v>
      </c>
      <c r="C55" s="28" t="s">
        <v>13016</v>
      </c>
      <c r="D55" t="s">
        <v>13153</v>
      </c>
      <c r="E55" s="28" t="s">
        <v>12028</v>
      </c>
      <c r="F55" s="15" t="s">
        <v>2938</v>
      </c>
      <c r="G55" s="15" t="s">
        <v>3094</v>
      </c>
      <c r="H55" s="28" t="s">
        <v>11848</v>
      </c>
      <c r="J55" s="5" t="str">
        <f t="shared" si="0"/>
        <v>IC.ED.020401</v>
      </c>
      <c r="K55" s="28" t="s">
        <v>11848</v>
      </c>
      <c r="L55" t="str">
        <f t="shared" si="1"/>
        <v>Learning Barriers: Hearing Deficit</v>
      </c>
      <c r="M55" s="6" t="str">
        <f t="shared" si="2"/>
        <v>PI.IC.ED.020401.01</v>
      </c>
      <c r="N55" s="6"/>
      <c r="O55" s="6" t="str">
        <f t="shared" si="3"/>
        <v>PH.IC.ED.020401.01</v>
      </c>
      <c r="Q55" s="6" t="str">
        <f t="shared" si="4"/>
        <v>CL.IC.ED.020401.01</v>
      </c>
      <c r="Z55" t="s">
        <v>13136</v>
      </c>
      <c r="AA55">
        <v>1151</v>
      </c>
    </row>
    <row r="56" spans="1:31" ht="15">
      <c r="A56" t="s">
        <v>13137</v>
      </c>
      <c r="C56" s="28" t="s">
        <v>13016</v>
      </c>
      <c r="E56" s="28" t="s">
        <v>12028</v>
      </c>
      <c r="F56" s="15" t="s">
        <v>2938</v>
      </c>
      <c r="G56" s="15" t="s">
        <v>3095</v>
      </c>
      <c r="H56" s="28" t="s">
        <v>12030</v>
      </c>
      <c r="J56" s="5" t="str">
        <f t="shared" si="0"/>
        <v>IC.ED.020402</v>
      </c>
      <c r="K56" s="28" t="s">
        <v>11848</v>
      </c>
      <c r="L56" t="str">
        <f t="shared" si="1"/>
        <v>Learning barriers: Language</v>
      </c>
      <c r="M56" s="6" t="str">
        <f t="shared" si="2"/>
        <v>PI.IC.ED.020402.01</v>
      </c>
      <c r="N56" s="6"/>
      <c r="O56" s="6" t="str">
        <f t="shared" si="3"/>
        <v>PH.IC.ED.020402.01</v>
      </c>
      <c r="Q56" s="6" t="str">
        <f t="shared" si="4"/>
        <v>CL.IC.ED.020402.01</v>
      </c>
      <c r="Z56" t="s">
        <v>13136</v>
      </c>
      <c r="AA56">
        <v>1151</v>
      </c>
    </row>
    <row r="57" spans="1:31" ht="30">
      <c r="A57" t="s">
        <v>13137</v>
      </c>
      <c r="C57" s="28" t="s">
        <v>13016</v>
      </c>
      <c r="E57" s="28" t="s">
        <v>12028</v>
      </c>
      <c r="F57" s="15" t="s">
        <v>2938</v>
      </c>
      <c r="G57" s="15" t="s">
        <v>3217</v>
      </c>
      <c r="H57" s="28" t="s">
        <v>12032</v>
      </c>
      <c r="J57" s="5" t="str">
        <f t="shared" si="0"/>
        <v>IC.ED.020403</v>
      </c>
      <c r="K57" s="28" t="s">
        <v>11848</v>
      </c>
      <c r="L57" t="str">
        <f t="shared" si="1"/>
        <v>Learning barriers: Limited attention span</v>
      </c>
      <c r="M57" s="6" t="str">
        <f t="shared" si="2"/>
        <v>PI.IC.ED.020403.01</v>
      </c>
      <c r="N57" s="6"/>
      <c r="O57" s="6" t="str">
        <f t="shared" si="3"/>
        <v>PH.IC.ED.020403.01</v>
      </c>
      <c r="Q57" s="6" t="str">
        <f t="shared" si="4"/>
        <v>CL.IC.ED.020403.01</v>
      </c>
      <c r="Z57" t="s">
        <v>13136</v>
      </c>
      <c r="AA57">
        <v>1151</v>
      </c>
    </row>
    <row r="58" spans="1:31" ht="15">
      <c r="A58" t="s">
        <v>13137</v>
      </c>
      <c r="C58" s="28" t="s">
        <v>13016</v>
      </c>
      <c r="E58" s="28" t="s">
        <v>12028</v>
      </c>
      <c r="F58" s="15" t="s">
        <v>2938</v>
      </c>
      <c r="G58" s="15" t="s">
        <v>3218</v>
      </c>
      <c r="H58" s="28" t="s">
        <v>12028</v>
      </c>
      <c r="J58" s="5" t="str">
        <f t="shared" si="0"/>
        <v>IC.ED.020404</v>
      </c>
      <c r="K58" s="28" t="s">
        <v>11848</v>
      </c>
      <c r="L58" t="str">
        <f t="shared" si="1"/>
        <v>Learning barriers: Poor memory</v>
      </c>
      <c r="M58" s="6" t="str">
        <f t="shared" si="2"/>
        <v>PI.IC.ED.020404.01</v>
      </c>
      <c r="N58" s="6"/>
      <c r="O58" s="6" t="str">
        <f t="shared" si="3"/>
        <v>PH.IC.ED.020404.01</v>
      </c>
      <c r="Q58" s="6" t="str">
        <f t="shared" si="4"/>
        <v>CL.IC.ED.020404.01</v>
      </c>
      <c r="Z58" t="s">
        <v>13136</v>
      </c>
      <c r="AA58">
        <v>1151</v>
      </c>
    </row>
    <row r="59" spans="1:31" ht="15">
      <c r="A59" t="s">
        <v>13137</v>
      </c>
      <c r="C59" s="28" t="s">
        <v>13016</v>
      </c>
      <c r="E59" s="28" t="s">
        <v>12028</v>
      </c>
      <c r="F59" s="15" t="s">
        <v>2938</v>
      </c>
      <c r="G59" s="15" t="s">
        <v>2985</v>
      </c>
      <c r="H59" s="28" t="s">
        <v>12210</v>
      </c>
      <c r="J59" s="5" t="str">
        <f t="shared" si="0"/>
        <v>IC.ED.020405</v>
      </c>
      <c r="K59" s="28" t="s">
        <v>11848</v>
      </c>
      <c r="L59" t="str">
        <f t="shared" si="1"/>
        <v>Learning barriers: None Identified</v>
      </c>
      <c r="M59" s="6" t="str">
        <f t="shared" si="2"/>
        <v>PI.IC.ED.020405.01</v>
      </c>
      <c r="N59" s="6"/>
      <c r="O59" s="6" t="str">
        <f t="shared" si="3"/>
        <v>PH.IC.ED.020405.01</v>
      </c>
      <c r="Q59" s="6" t="str">
        <f t="shared" si="4"/>
        <v>CL.IC.ED.020405.01</v>
      </c>
      <c r="Z59" t="s">
        <v>13136</v>
      </c>
      <c r="AA59">
        <v>1151</v>
      </c>
    </row>
    <row r="60" spans="1:31" ht="15">
      <c r="A60" t="s">
        <v>13137</v>
      </c>
      <c r="C60" s="28" t="s">
        <v>13016</v>
      </c>
      <c r="E60" s="28" t="s">
        <v>12028</v>
      </c>
      <c r="F60" s="15" t="s">
        <v>2938</v>
      </c>
      <c r="G60" s="15" t="s">
        <v>2986</v>
      </c>
      <c r="H60" s="28" t="s">
        <v>12212</v>
      </c>
      <c r="J60" s="5" t="str">
        <f t="shared" si="0"/>
        <v>IC.ED.020406</v>
      </c>
      <c r="K60" s="28" t="s">
        <v>11848</v>
      </c>
      <c r="L60" t="str">
        <f t="shared" si="1"/>
        <v>Learning barriers: Other</v>
      </c>
      <c r="M60" s="6" t="str">
        <f t="shared" si="2"/>
        <v>PI.IC.ED.020406.01</v>
      </c>
      <c r="N60" s="6"/>
      <c r="O60" s="6" t="str">
        <f t="shared" si="3"/>
        <v>PH.IC.ED.020406.01</v>
      </c>
      <c r="Q60" s="6" t="str">
        <f t="shared" si="4"/>
        <v>CL.IC.ED.020406.01</v>
      </c>
      <c r="Z60" t="s">
        <v>13136</v>
      </c>
      <c r="AA60">
        <v>1151</v>
      </c>
    </row>
    <row r="61" spans="1:31" ht="15">
      <c r="A61" t="s">
        <v>13137</v>
      </c>
      <c r="C61" s="28" t="s">
        <v>13016</v>
      </c>
      <c r="E61" s="28" t="s">
        <v>12028</v>
      </c>
      <c r="F61" s="15" t="s">
        <v>2938</v>
      </c>
      <c r="G61" s="15" t="s">
        <v>2987</v>
      </c>
      <c r="H61" s="28" t="s">
        <v>12225</v>
      </c>
      <c r="J61" s="5" t="str">
        <f t="shared" si="0"/>
        <v>IC.ED.020407</v>
      </c>
      <c r="K61" s="28" t="s">
        <v>11848</v>
      </c>
      <c r="L61" t="str">
        <f t="shared" si="1"/>
        <v>Learning barriers: Pain</v>
      </c>
      <c r="M61" s="6" t="str">
        <f t="shared" si="2"/>
        <v>PI.IC.ED.020407.01</v>
      </c>
      <c r="N61" s="6"/>
      <c r="O61" s="6" t="str">
        <f t="shared" si="3"/>
        <v>PH.IC.ED.020407.01</v>
      </c>
      <c r="Q61" s="6" t="str">
        <f t="shared" si="4"/>
        <v>CL.IC.ED.020407.01</v>
      </c>
      <c r="Z61" t="s">
        <v>13136</v>
      </c>
      <c r="AA61">
        <v>1151</v>
      </c>
    </row>
    <row r="62" spans="1:31" ht="15">
      <c r="A62" t="s">
        <v>13137</v>
      </c>
      <c r="C62" s="28" t="s">
        <v>13016</v>
      </c>
      <c r="E62" s="28" t="s">
        <v>12028</v>
      </c>
      <c r="F62" s="15" t="s">
        <v>2938</v>
      </c>
      <c r="G62" s="15" t="s">
        <v>3226</v>
      </c>
      <c r="H62" s="28" t="s">
        <v>11638</v>
      </c>
      <c r="J62" s="5" t="str">
        <f t="shared" si="0"/>
        <v>IC.ED.020408</v>
      </c>
      <c r="K62" s="28" t="s">
        <v>11848</v>
      </c>
      <c r="L62" t="str">
        <f t="shared" si="1"/>
        <v>Learning barriers: Sedation/Lethargy</v>
      </c>
      <c r="M62" s="6" t="str">
        <f t="shared" si="2"/>
        <v>PI.IC.ED.020408.01</v>
      </c>
      <c r="N62" s="6"/>
      <c r="O62" s="6" t="str">
        <f t="shared" si="3"/>
        <v>PH.IC.ED.020408.01</v>
      </c>
      <c r="Q62" s="6" t="str">
        <f t="shared" si="4"/>
        <v>CL.IC.ED.020408.01</v>
      </c>
      <c r="Z62" t="s">
        <v>13136</v>
      </c>
      <c r="AA62">
        <v>1151</v>
      </c>
    </row>
    <row r="63" spans="1:31" ht="15">
      <c r="A63" t="s">
        <v>13137</v>
      </c>
      <c r="C63" s="36" t="s">
        <v>13016</v>
      </c>
      <c r="E63" s="36" t="s">
        <v>12028</v>
      </c>
      <c r="F63" s="15" t="s">
        <v>2938</v>
      </c>
      <c r="G63" s="15" t="s">
        <v>3227</v>
      </c>
      <c r="H63" s="36" t="s">
        <v>11639</v>
      </c>
      <c r="J63" s="37" t="str">
        <f>CONCATENATE("IC.ED.",C63,E63,H63)</f>
        <v>IC.ED.020409</v>
      </c>
      <c r="K63" s="36" t="s">
        <v>11848</v>
      </c>
      <c r="L63" t="str">
        <f>G63</f>
        <v>Learning barriers: Visual Impairment</v>
      </c>
      <c r="M63" s="38" t="str">
        <f>CONCATENATE("PI.", J63, ".",K63)</f>
        <v>PI.IC.ED.020409.01</v>
      </c>
      <c r="N63" s="38"/>
      <c r="O63" s="38" t="str">
        <f>CONCATENATE("PH.", J63, ".",K63)</f>
        <v>PH.IC.ED.020409.01</v>
      </c>
      <c r="Q63" s="38" t="str">
        <f>CONCATENATE("CL.", J63, ".",K63)</f>
        <v>CL.IC.ED.020409.01</v>
      </c>
      <c r="Z63" t="s">
        <v>13244</v>
      </c>
      <c r="AA63">
        <v>1151</v>
      </c>
    </row>
    <row r="64" spans="1:31" ht="15">
      <c r="A64" t="s">
        <v>13137</v>
      </c>
      <c r="C64" s="28" t="s">
        <v>13016</v>
      </c>
      <c r="E64" s="28" t="s">
        <v>12028</v>
      </c>
      <c r="F64" s="15" t="s">
        <v>2938</v>
      </c>
      <c r="G64" s="15" t="s">
        <v>703</v>
      </c>
      <c r="H64" s="36" t="s">
        <v>704</v>
      </c>
      <c r="J64" s="5" t="str">
        <f t="shared" si="0"/>
        <v>IC.ED.020410</v>
      </c>
      <c r="K64" s="28" t="s">
        <v>11848</v>
      </c>
      <c r="L64" t="str">
        <f t="shared" si="1"/>
        <v>Limited dexterity</v>
      </c>
      <c r="M64" s="6" t="str">
        <f t="shared" si="2"/>
        <v>PI.IC.ED.020410.01</v>
      </c>
      <c r="N64" s="6"/>
      <c r="O64" s="6" t="str">
        <f t="shared" si="3"/>
        <v>PH.IC.ED.020410.01</v>
      </c>
      <c r="Q64" s="6" t="str">
        <f t="shared" si="4"/>
        <v>CL.IC.ED.020410.01</v>
      </c>
      <c r="AD64" t="s">
        <v>616</v>
      </c>
      <c r="AE64">
        <v>1230</v>
      </c>
    </row>
    <row r="65" spans="1:27" ht="15">
      <c r="A65" t="s">
        <v>13137</v>
      </c>
      <c r="C65" s="28" t="s">
        <v>13016</v>
      </c>
      <c r="D65" t="s">
        <v>13336</v>
      </c>
      <c r="E65" s="28" t="s">
        <v>12210</v>
      </c>
      <c r="F65" s="15" t="s">
        <v>2938</v>
      </c>
      <c r="G65" s="15" t="s">
        <v>3108</v>
      </c>
      <c r="H65" s="28" t="s">
        <v>11848</v>
      </c>
      <c r="J65" s="5" t="str">
        <f t="shared" si="0"/>
        <v>IC.ED.020501</v>
      </c>
      <c r="K65" s="28" t="s">
        <v>11848</v>
      </c>
      <c r="L65" t="str">
        <f t="shared" si="1"/>
        <v>Information provided to patient</v>
      </c>
      <c r="M65" s="6" t="str">
        <f t="shared" si="2"/>
        <v>PI.IC.ED.020501.01</v>
      </c>
      <c r="N65" s="6"/>
      <c r="O65" s="6" t="str">
        <f t="shared" si="3"/>
        <v>PH.IC.ED.020501.01</v>
      </c>
      <c r="Q65" s="6" t="str">
        <f t="shared" si="4"/>
        <v>CL.IC.ED.020501.01</v>
      </c>
      <c r="Z65" t="s">
        <v>13136</v>
      </c>
      <c r="AA65">
        <v>1151</v>
      </c>
    </row>
    <row r="66" spans="1:27" ht="30">
      <c r="A66" t="s">
        <v>13137</v>
      </c>
      <c r="C66" s="28" t="s">
        <v>13016</v>
      </c>
      <c r="E66" s="28" t="s">
        <v>12210</v>
      </c>
      <c r="F66" s="15" t="s">
        <v>2938</v>
      </c>
      <c r="G66" s="15" t="s">
        <v>3110</v>
      </c>
      <c r="H66" s="28" t="s">
        <v>12030</v>
      </c>
      <c r="J66" s="5" t="str">
        <f t="shared" si="0"/>
        <v>IC.ED.020502</v>
      </c>
      <c r="K66" s="28" t="s">
        <v>11848</v>
      </c>
      <c r="L66" t="str">
        <f t="shared" si="1"/>
        <v>Information provided to support person</v>
      </c>
      <c r="M66" s="6" t="str">
        <f t="shared" si="2"/>
        <v>PI.IC.ED.020502.01</v>
      </c>
      <c r="N66" s="6"/>
      <c r="O66" s="6" t="str">
        <f t="shared" si="3"/>
        <v>PH.IC.ED.020502.01</v>
      </c>
      <c r="Q66" s="6" t="str">
        <f t="shared" si="4"/>
        <v>CL.IC.ED.020502.01</v>
      </c>
      <c r="Z66" t="s">
        <v>13136</v>
      </c>
      <c r="AA66">
        <v>1151</v>
      </c>
    </row>
    <row r="67" spans="1:27" ht="15">
      <c r="A67" t="s">
        <v>13137</v>
      </c>
      <c r="C67" s="28" t="s">
        <v>13016</v>
      </c>
      <c r="E67" s="28" t="s">
        <v>12210</v>
      </c>
      <c r="F67" s="15" t="s">
        <v>2938</v>
      </c>
      <c r="G67" s="15" t="s">
        <v>3111</v>
      </c>
      <c r="H67" s="28" t="s">
        <v>12032</v>
      </c>
      <c r="J67" s="5" t="str">
        <f t="shared" si="0"/>
        <v>IC.ED.020503</v>
      </c>
      <c r="K67" s="28" t="s">
        <v>11848</v>
      </c>
      <c r="L67" t="str">
        <f t="shared" si="1"/>
        <v>Information topic:</v>
      </c>
      <c r="M67" s="6" t="str">
        <f t="shared" si="2"/>
        <v>PI.IC.ED.020503.01</v>
      </c>
      <c r="N67" s="6"/>
      <c r="O67" s="6" t="str">
        <f t="shared" si="3"/>
        <v>PH.IC.ED.020503.01</v>
      </c>
      <c r="Q67" s="6" t="str">
        <f t="shared" si="4"/>
        <v>CL.IC.ED.020503.01</v>
      </c>
      <c r="Z67" t="s">
        <v>13136</v>
      </c>
      <c r="AA67">
        <v>1151</v>
      </c>
    </row>
    <row r="68" spans="1:27" ht="15">
      <c r="A68" t="s">
        <v>13137</v>
      </c>
      <c r="C68" s="28" t="s">
        <v>13016</v>
      </c>
      <c r="D68" t="s">
        <v>13337</v>
      </c>
      <c r="E68" s="28" t="s">
        <v>12212</v>
      </c>
      <c r="F68" s="15" t="s">
        <v>2938</v>
      </c>
      <c r="G68" s="15" t="s">
        <v>3113</v>
      </c>
      <c r="H68" s="28" t="s">
        <v>11848</v>
      </c>
      <c r="J68" s="5" t="str">
        <f t="shared" si="0"/>
        <v>IC.ED.020601</v>
      </c>
      <c r="K68" s="28" t="s">
        <v>11848</v>
      </c>
      <c r="L68" t="str">
        <f t="shared" si="1"/>
        <v>Method: Verbal discussion</v>
      </c>
      <c r="M68" s="6" t="str">
        <f t="shared" si="2"/>
        <v>PI.IC.ED.020601.01</v>
      </c>
      <c r="N68" s="6"/>
      <c r="O68" s="6" t="str">
        <f t="shared" si="3"/>
        <v>PH.IC.ED.020601.01</v>
      </c>
      <c r="Q68" s="6" t="str">
        <f t="shared" si="4"/>
        <v>CL.IC.ED.020601.01</v>
      </c>
      <c r="Z68" t="s">
        <v>13136</v>
      </c>
      <c r="AA68">
        <v>1151</v>
      </c>
    </row>
    <row r="69" spans="1:27" ht="30">
      <c r="A69" t="s">
        <v>13137</v>
      </c>
      <c r="C69" s="28" t="s">
        <v>13016</v>
      </c>
      <c r="E69" s="28" t="s">
        <v>12212</v>
      </c>
      <c r="F69" s="15" t="s">
        <v>2938</v>
      </c>
      <c r="G69" s="15" t="s">
        <v>2997</v>
      </c>
      <c r="H69" s="28" t="s">
        <v>12030</v>
      </c>
      <c r="J69" s="5" t="str">
        <f t="shared" si="0"/>
        <v>IC.ED.020602</v>
      </c>
      <c r="K69" s="28" t="s">
        <v>11848</v>
      </c>
      <c r="L69" t="str">
        <f t="shared" si="1"/>
        <v>Method: Demonstration/Return Demonstration</v>
      </c>
      <c r="M69" s="6" t="str">
        <f t="shared" si="2"/>
        <v>PI.IC.ED.020602.01</v>
      </c>
      <c r="N69" s="6"/>
      <c r="O69" s="6" t="str">
        <f t="shared" si="3"/>
        <v>PH.IC.ED.020602.01</v>
      </c>
      <c r="Q69" s="6" t="str">
        <f t="shared" si="4"/>
        <v>CL.IC.ED.020602.01</v>
      </c>
      <c r="Z69" t="s">
        <v>13136</v>
      </c>
      <c r="AA69">
        <v>1151</v>
      </c>
    </row>
    <row r="70" spans="1:27" ht="15">
      <c r="A70" t="s">
        <v>13137</v>
      </c>
      <c r="C70" s="28" t="s">
        <v>13016</v>
      </c>
      <c r="E70" s="28" t="s">
        <v>12212</v>
      </c>
      <c r="F70" s="15" t="s">
        <v>2938</v>
      </c>
      <c r="G70" s="15" t="s">
        <v>2998</v>
      </c>
      <c r="H70" s="28" t="s">
        <v>12032</v>
      </c>
      <c r="J70" s="5" t="str">
        <f t="shared" ref="J70:J81" si="5">CONCATENATE("IC.ED.",C70,E70,H70)</f>
        <v>IC.ED.020603</v>
      </c>
      <c r="K70" s="28" t="s">
        <v>11848</v>
      </c>
      <c r="L70" t="str">
        <f t="shared" ref="L70:L81" si="6">G70</f>
        <v>Method: Audiovisual</v>
      </c>
      <c r="M70" s="6" t="str">
        <f t="shared" ref="M70:M81" si="7">CONCATENATE("PI.", J70, ".",K70)</f>
        <v>PI.IC.ED.020603.01</v>
      </c>
      <c r="N70" s="6"/>
      <c r="O70" s="6" t="str">
        <f t="shared" ref="O70:O81" si="8">CONCATENATE("PH.", J70, ".",K70)</f>
        <v>PH.IC.ED.020603.01</v>
      </c>
      <c r="Q70" s="6" t="str">
        <f t="shared" ref="Q70:Q81" si="9">CONCATENATE("CL.", J70, ".",K70)</f>
        <v>CL.IC.ED.020603.01</v>
      </c>
      <c r="Z70" t="s">
        <v>13136</v>
      </c>
      <c r="AA70">
        <v>1151</v>
      </c>
    </row>
    <row r="71" spans="1:27" ht="15">
      <c r="A71" t="s">
        <v>13137</v>
      </c>
      <c r="C71" s="28" t="s">
        <v>13016</v>
      </c>
      <c r="E71" s="28" t="s">
        <v>12212</v>
      </c>
      <c r="F71" s="15" t="s">
        <v>2938</v>
      </c>
      <c r="G71" s="15" t="s">
        <v>2999</v>
      </c>
      <c r="H71" s="28" t="s">
        <v>12028</v>
      </c>
      <c r="J71" s="5" t="str">
        <f t="shared" si="5"/>
        <v>IC.ED.020604</v>
      </c>
      <c r="K71" s="28" t="s">
        <v>11848</v>
      </c>
      <c r="L71" t="str">
        <f t="shared" si="6"/>
        <v>Method: Printed Material</v>
      </c>
      <c r="M71" s="6" t="str">
        <f t="shared" si="7"/>
        <v>PI.IC.ED.020604.01</v>
      </c>
      <c r="N71" s="6"/>
      <c r="O71" s="6" t="str">
        <f t="shared" si="8"/>
        <v>PH.IC.ED.020604.01</v>
      </c>
      <c r="Q71" s="6" t="str">
        <f t="shared" si="9"/>
        <v>CL.IC.ED.020604.01</v>
      </c>
      <c r="Z71" t="s">
        <v>13136</v>
      </c>
      <c r="AA71">
        <v>1151</v>
      </c>
    </row>
    <row r="72" spans="1:27" ht="15">
      <c r="A72" t="s">
        <v>13137</v>
      </c>
      <c r="C72" s="28" t="s">
        <v>13016</v>
      </c>
      <c r="E72" s="28" t="s">
        <v>12212</v>
      </c>
      <c r="F72" s="15" t="s">
        <v>2938</v>
      </c>
      <c r="G72" s="15" t="s">
        <v>2875</v>
      </c>
      <c r="H72" s="28" t="s">
        <v>12210</v>
      </c>
      <c r="J72" s="5" t="str">
        <f t="shared" si="5"/>
        <v>IC.ED.020605</v>
      </c>
      <c r="K72" s="28" t="s">
        <v>11848</v>
      </c>
      <c r="L72" t="str">
        <f t="shared" si="6"/>
        <v>Method: Computer</v>
      </c>
      <c r="M72" s="6" t="str">
        <f t="shared" si="7"/>
        <v>PI.IC.ED.020605.01</v>
      </c>
      <c r="N72" s="6"/>
      <c r="O72" s="6" t="str">
        <f t="shared" si="8"/>
        <v>PH.IC.ED.020605.01</v>
      </c>
      <c r="Q72" s="6" t="str">
        <f t="shared" si="9"/>
        <v>CL.IC.ED.020605.01</v>
      </c>
      <c r="Z72" t="s">
        <v>13136</v>
      </c>
      <c r="AA72">
        <v>1151</v>
      </c>
    </row>
    <row r="73" spans="1:27" ht="15">
      <c r="A73" t="s">
        <v>13137</v>
      </c>
      <c r="C73" s="28" t="s">
        <v>13016</v>
      </c>
      <c r="E73" s="28" t="s">
        <v>12212</v>
      </c>
      <c r="F73" s="15" t="s">
        <v>2938</v>
      </c>
      <c r="G73" s="15" t="s">
        <v>2876</v>
      </c>
      <c r="H73" s="28" t="s">
        <v>12212</v>
      </c>
      <c r="J73" s="5" t="str">
        <f t="shared" si="5"/>
        <v>IC.ED.020606</v>
      </c>
      <c r="K73" s="28" t="s">
        <v>11848</v>
      </c>
      <c r="L73" t="str">
        <f t="shared" si="6"/>
        <v>Method: Groups/Classes</v>
      </c>
      <c r="M73" s="6" t="str">
        <f t="shared" si="7"/>
        <v>PI.IC.ED.020606.01</v>
      </c>
      <c r="N73" s="6"/>
      <c r="O73" s="6" t="str">
        <f t="shared" si="8"/>
        <v>PH.IC.ED.020606.01</v>
      </c>
      <c r="Q73" s="6" t="str">
        <f t="shared" si="9"/>
        <v>CL.IC.ED.020606.01</v>
      </c>
      <c r="Z73" t="s">
        <v>13136</v>
      </c>
      <c r="AA73">
        <v>1151</v>
      </c>
    </row>
    <row r="74" spans="1:27" ht="15">
      <c r="A74" t="s">
        <v>13137</v>
      </c>
      <c r="C74" s="28" t="s">
        <v>13016</v>
      </c>
      <c r="E74" s="28" t="s">
        <v>12212</v>
      </c>
      <c r="F74" s="15" t="s">
        <v>2938</v>
      </c>
      <c r="G74" s="15" t="s">
        <v>2877</v>
      </c>
      <c r="H74" s="28" t="s">
        <v>12225</v>
      </c>
      <c r="J74" s="5" t="str">
        <f t="shared" si="5"/>
        <v>IC.ED.020607</v>
      </c>
      <c r="K74" s="28" t="s">
        <v>11848</v>
      </c>
      <c r="L74" t="str">
        <f t="shared" si="6"/>
        <v>Method: Other (specify)</v>
      </c>
      <c r="M74" s="6" t="str">
        <f t="shared" si="7"/>
        <v>PI.IC.ED.020607.01</v>
      </c>
      <c r="N74" s="6"/>
      <c r="O74" s="6" t="str">
        <f t="shared" si="8"/>
        <v>PH.IC.ED.020607.01</v>
      </c>
      <c r="Q74" s="6" t="str">
        <f t="shared" si="9"/>
        <v>CL.IC.ED.020607.01</v>
      </c>
      <c r="Z74" t="s">
        <v>13136</v>
      </c>
      <c r="AA74">
        <v>1151</v>
      </c>
    </row>
    <row r="75" spans="1:27" ht="30">
      <c r="A75" t="s">
        <v>13137</v>
      </c>
      <c r="C75" s="28" t="s">
        <v>13016</v>
      </c>
      <c r="D75" t="s">
        <v>13432</v>
      </c>
      <c r="E75" s="28" t="s">
        <v>12225</v>
      </c>
      <c r="F75" s="15" t="s">
        <v>2938</v>
      </c>
      <c r="G75" s="15" t="s">
        <v>2879</v>
      </c>
      <c r="H75" s="28" t="s">
        <v>11848</v>
      </c>
      <c r="J75" s="5" t="str">
        <f t="shared" si="5"/>
        <v>IC.ED.020701</v>
      </c>
      <c r="K75" s="28" t="s">
        <v>11848</v>
      </c>
      <c r="L75" t="str">
        <f t="shared" si="6"/>
        <v>Goal:Verbalize understanding of instructions</v>
      </c>
      <c r="M75" s="6" t="str">
        <f t="shared" si="7"/>
        <v>PI.IC.ED.020701.01</v>
      </c>
      <c r="N75" s="6"/>
      <c r="O75" s="6" t="str">
        <f t="shared" si="8"/>
        <v>PH.IC.ED.020701.01</v>
      </c>
      <c r="Q75" s="6" t="str">
        <f t="shared" si="9"/>
        <v>CL.IC.ED.020701.01</v>
      </c>
      <c r="Z75" t="s">
        <v>13136</v>
      </c>
      <c r="AA75">
        <v>1151</v>
      </c>
    </row>
    <row r="76" spans="1:27" ht="30">
      <c r="A76" t="s">
        <v>13137</v>
      </c>
      <c r="C76" s="28" t="s">
        <v>13016</v>
      </c>
      <c r="E76" s="28" t="s">
        <v>12225</v>
      </c>
      <c r="F76" s="15" t="s">
        <v>2938</v>
      </c>
      <c r="G76" s="15" t="s">
        <v>3003</v>
      </c>
      <c r="H76" s="28" t="s">
        <v>12030</v>
      </c>
      <c r="J76" s="5" t="str">
        <f t="shared" si="5"/>
        <v>IC.ED.020702</v>
      </c>
      <c r="K76" s="28" t="s">
        <v>11848</v>
      </c>
      <c r="L76" t="str">
        <f t="shared" si="6"/>
        <v>Goal: Demonstrate skill(s) safely and effectively</v>
      </c>
      <c r="M76" s="6" t="str">
        <f t="shared" si="7"/>
        <v>PI.IC.ED.020702.01</v>
      </c>
      <c r="N76" s="6"/>
      <c r="O76" s="6" t="str">
        <f t="shared" si="8"/>
        <v>PH.IC.ED.020702.01</v>
      </c>
      <c r="Q76" s="6" t="str">
        <f t="shared" si="9"/>
        <v>CL.IC.ED.020702.01</v>
      </c>
      <c r="Z76" t="s">
        <v>13136</v>
      </c>
      <c r="AA76">
        <v>1151</v>
      </c>
    </row>
    <row r="77" spans="1:27" ht="15">
      <c r="A77" t="s">
        <v>13137</v>
      </c>
      <c r="C77" s="28" t="s">
        <v>13016</v>
      </c>
      <c r="E77" s="28" t="s">
        <v>12225</v>
      </c>
      <c r="F77" s="15" t="s">
        <v>2938</v>
      </c>
      <c r="G77" s="15" t="s">
        <v>2883</v>
      </c>
      <c r="H77" s="28" t="s">
        <v>12032</v>
      </c>
      <c r="J77" s="5" t="str">
        <f t="shared" si="5"/>
        <v>IC.ED.020703</v>
      </c>
      <c r="K77" s="28" t="s">
        <v>11848</v>
      </c>
      <c r="L77" t="str">
        <f t="shared" si="6"/>
        <v>Goal: Other (specify)</v>
      </c>
      <c r="M77" s="6" t="str">
        <f t="shared" si="7"/>
        <v>PI.IC.ED.020703.01</v>
      </c>
      <c r="N77" s="6"/>
      <c r="O77" s="6" t="str">
        <f t="shared" si="8"/>
        <v>PH.IC.ED.020703.01</v>
      </c>
      <c r="Q77" s="6" t="str">
        <f t="shared" si="9"/>
        <v>CL.IC.ED.020703.01</v>
      </c>
      <c r="Z77" t="s">
        <v>13136</v>
      </c>
      <c r="AA77">
        <v>1151</v>
      </c>
    </row>
    <row r="78" spans="1:27" ht="30">
      <c r="A78" t="s">
        <v>13137</v>
      </c>
      <c r="C78" s="28" t="s">
        <v>13016</v>
      </c>
      <c r="D78" t="s">
        <v>13231</v>
      </c>
      <c r="E78" s="28" t="s">
        <v>11638</v>
      </c>
      <c r="F78" s="15" t="s">
        <v>2938</v>
      </c>
      <c r="G78" s="15" t="s">
        <v>3004</v>
      </c>
      <c r="H78" s="28" t="s">
        <v>11848</v>
      </c>
      <c r="J78" s="5" t="str">
        <f t="shared" si="5"/>
        <v>IC.ED.020801</v>
      </c>
      <c r="K78" s="28" t="s">
        <v>11848</v>
      </c>
      <c r="L78" t="str">
        <f t="shared" si="6"/>
        <v>Learning Outcome: Verbalizes Understanding</v>
      </c>
      <c r="M78" s="6" t="str">
        <f t="shared" si="7"/>
        <v>PI.IC.ED.020801.01</v>
      </c>
      <c r="N78" s="6"/>
      <c r="O78" s="6" t="str">
        <f t="shared" si="8"/>
        <v>PH.IC.ED.020801.01</v>
      </c>
      <c r="Q78" s="6" t="str">
        <f t="shared" si="9"/>
        <v>CL.IC.ED.020801.01</v>
      </c>
      <c r="Z78" t="s">
        <v>13136</v>
      </c>
      <c r="AA78">
        <v>1151</v>
      </c>
    </row>
    <row r="79" spans="1:27" ht="30">
      <c r="A79" t="s">
        <v>13137</v>
      </c>
      <c r="C79" s="28" t="s">
        <v>13016</v>
      </c>
      <c r="E79" s="28" t="s">
        <v>11638</v>
      </c>
      <c r="F79" s="15" t="s">
        <v>2938</v>
      </c>
      <c r="G79" s="15" t="s">
        <v>3241</v>
      </c>
      <c r="H79" s="28" t="s">
        <v>12030</v>
      </c>
      <c r="J79" s="5" t="str">
        <f t="shared" si="5"/>
        <v>IC.ED.020802</v>
      </c>
      <c r="K79" s="28" t="s">
        <v>11848</v>
      </c>
      <c r="L79" t="str">
        <f t="shared" si="6"/>
        <v>Learning Outcome: Return Demonstration</v>
      </c>
      <c r="M79" s="6" t="str">
        <f t="shared" si="7"/>
        <v>PI.IC.ED.020802.01</v>
      </c>
      <c r="N79" s="6"/>
      <c r="O79" s="6" t="str">
        <f t="shared" si="8"/>
        <v>PH.IC.ED.020802.01</v>
      </c>
      <c r="Q79" s="6" t="str">
        <f t="shared" si="9"/>
        <v>CL.IC.ED.020802.01</v>
      </c>
      <c r="Z79" t="s">
        <v>13136</v>
      </c>
      <c r="AA79">
        <v>1151</v>
      </c>
    </row>
    <row r="80" spans="1:27" ht="30">
      <c r="A80" t="s">
        <v>13137</v>
      </c>
      <c r="C80" s="28" t="s">
        <v>13016</v>
      </c>
      <c r="E80" s="28" t="s">
        <v>11638</v>
      </c>
      <c r="F80" s="15" t="s">
        <v>2938</v>
      </c>
      <c r="G80" s="15" t="s">
        <v>3249</v>
      </c>
      <c r="H80" s="28" t="s">
        <v>12032</v>
      </c>
      <c r="J80" s="5" t="str">
        <f t="shared" si="5"/>
        <v>IC.ED.020803</v>
      </c>
      <c r="K80" s="28" t="s">
        <v>11848</v>
      </c>
      <c r="L80" t="str">
        <f t="shared" si="6"/>
        <v>Learning Outcome: Requires Reinforcement</v>
      </c>
      <c r="M80" s="6" t="str">
        <f t="shared" si="7"/>
        <v>PI.IC.ED.020803.01</v>
      </c>
      <c r="N80" s="6"/>
      <c r="O80" s="6" t="str">
        <f t="shared" si="8"/>
        <v>PH.IC.ED.020803.01</v>
      </c>
      <c r="Q80" s="6" t="str">
        <f t="shared" si="9"/>
        <v>CL.IC.ED.020803.01</v>
      </c>
      <c r="Z80" t="s">
        <v>13136</v>
      </c>
      <c r="AA80">
        <v>1151</v>
      </c>
    </row>
    <row r="81" spans="1:27" ht="30">
      <c r="A81" t="s">
        <v>13137</v>
      </c>
      <c r="C81" s="28" t="s">
        <v>13016</v>
      </c>
      <c r="E81" s="28" t="s">
        <v>11638</v>
      </c>
      <c r="F81" s="15" t="s">
        <v>2938</v>
      </c>
      <c r="G81" s="15" t="s">
        <v>3250</v>
      </c>
      <c r="H81" s="28" t="s">
        <v>12028</v>
      </c>
      <c r="J81" s="5" t="str">
        <f t="shared" si="5"/>
        <v>IC.ED.020804</v>
      </c>
      <c r="K81" s="28" t="s">
        <v>11848</v>
      </c>
      <c r="L81" t="str">
        <f t="shared" si="6"/>
        <v>Learning Outcome: No evidence of learning</v>
      </c>
      <c r="M81" s="6" t="str">
        <f t="shared" si="7"/>
        <v>PI.IC.ED.020804.01</v>
      </c>
      <c r="N81" s="6"/>
      <c r="O81" s="6" t="str">
        <f t="shared" si="8"/>
        <v>PH.IC.ED.020804.01</v>
      </c>
      <c r="Q81" s="6" t="str">
        <f t="shared" si="9"/>
        <v>CL.IC.ED.020804.01</v>
      </c>
      <c r="Z81" t="s">
        <v>13136</v>
      </c>
      <c r="AA81">
        <v>1151</v>
      </c>
    </row>
  </sheetData>
  <phoneticPr fontId="6" type="noConversion"/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U925"/>
  <sheetViews>
    <sheetView zoomScale="125" workbookViewId="0">
      <pane ySplit="1820" topLeftCell="A905" activePane="bottomLeft"/>
      <selection activeCell="AT2" sqref="AT2"/>
      <selection pane="bottomLeft" activeCell="A2" sqref="A2:XFD925"/>
    </sheetView>
  </sheetViews>
  <sheetFormatPr baseColWidth="10" defaultColWidth="11" defaultRowHeight="13" x14ac:dyDescent="0"/>
  <cols>
    <col min="1" max="2" width="13.42578125" customWidth="1"/>
    <col min="3" max="3" width="3.85546875" customWidth="1"/>
    <col min="4" max="4" width="24.28515625" customWidth="1"/>
    <col min="5" max="5" width="3.85546875" customWidth="1"/>
    <col min="6" max="6" width="42.42578125" customWidth="1"/>
    <col min="7" max="7" width="45.140625" customWidth="1"/>
    <col min="8" max="8" width="3.42578125" customWidth="1"/>
    <col min="11" max="11" width="3.42578125" customWidth="1"/>
    <col min="12" max="12" width="23.28515625" customWidth="1"/>
  </cols>
  <sheetData>
    <row r="1" spans="1:47" s="45" customFormat="1" ht="30" customHeight="1">
      <c r="A1" s="43" t="s">
        <v>12085</v>
      </c>
      <c r="B1" s="43" t="s">
        <v>12086</v>
      </c>
      <c r="C1" s="43" t="s">
        <v>12745</v>
      </c>
      <c r="D1" s="43" t="s">
        <v>12363</v>
      </c>
      <c r="E1" s="43" t="s">
        <v>12457</v>
      </c>
      <c r="F1" s="43" t="s">
        <v>12364</v>
      </c>
      <c r="G1" s="43" t="s">
        <v>12365</v>
      </c>
      <c r="H1" s="43" t="s">
        <v>12458</v>
      </c>
      <c r="I1" s="43" t="s">
        <v>12366</v>
      </c>
      <c r="J1" s="43" t="s">
        <v>12367</v>
      </c>
      <c r="K1" s="43" t="s">
        <v>12368</v>
      </c>
      <c r="L1" s="43" t="s">
        <v>12369</v>
      </c>
      <c r="M1" s="43" t="s">
        <v>12000</v>
      </c>
      <c r="N1" s="43" t="s">
        <v>1190</v>
      </c>
      <c r="O1" s="43" t="s">
        <v>12361</v>
      </c>
      <c r="P1" s="43" t="s">
        <v>12362</v>
      </c>
      <c r="Q1" s="43" t="s">
        <v>12172</v>
      </c>
      <c r="R1" s="43" t="s">
        <v>2544</v>
      </c>
      <c r="S1" s="43" t="s">
        <v>12455</v>
      </c>
      <c r="T1" s="43" t="s">
        <v>2545</v>
      </c>
      <c r="U1" s="43" t="s">
        <v>12456</v>
      </c>
      <c r="V1" s="43" t="s">
        <v>12279</v>
      </c>
      <c r="W1" s="43" t="s">
        <v>12280</v>
      </c>
      <c r="X1" s="43" t="s">
        <v>2064</v>
      </c>
      <c r="Y1" s="43" t="s">
        <v>2065</v>
      </c>
      <c r="Z1" s="43" t="s">
        <v>1718</v>
      </c>
      <c r="AA1" s="43" t="s">
        <v>1719</v>
      </c>
      <c r="AB1" s="43" t="s">
        <v>669</v>
      </c>
      <c r="AC1" s="43" t="s">
        <v>670</v>
      </c>
      <c r="AD1" s="43" t="s">
        <v>671</v>
      </c>
      <c r="AE1" s="43" t="s">
        <v>567</v>
      </c>
      <c r="AF1" s="43" t="s">
        <v>13483</v>
      </c>
      <c r="AG1" s="43" t="s">
        <v>13484</v>
      </c>
      <c r="AH1" s="43" t="s">
        <v>13709</v>
      </c>
      <c r="AI1" s="43" t="s">
        <v>13715</v>
      </c>
      <c r="AJ1" s="43" t="s">
        <v>13712</v>
      </c>
      <c r="AK1" s="43" t="s">
        <v>13713</v>
      </c>
      <c r="AL1" s="43" t="s">
        <v>13796</v>
      </c>
      <c r="AM1" s="43" t="s">
        <v>13797</v>
      </c>
      <c r="AN1" s="43" t="s">
        <v>13798</v>
      </c>
      <c r="AO1" s="43" t="s">
        <v>13799</v>
      </c>
      <c r="AP1" s="43" t="s">
        <v>13974</v>
      </c>
      <c r="AQ1" s="43" t="s">
        <v>13975</v>
      </c>
      <c r="AR1" s="43" t="s">
        <v>14487</v>
      </c>
      <c r="AS1" s="43" t="s">
        <v>14488</v>
      </c>
      <c r="AT1" s="43" t="s">
        <v>14705</v>
      </c>
      <c r="AU1" s="43" t="s">
        <v>14706</v>
      </c>
    </row>
    <row r="2" spans="1:47" s="167" customFormat="1" ht="15">
      <c r="A2" s="167" t="s">
        <v>10762</v>
      </c>
      <c r="B2" s="167" t="s">
        <v>10662</v>
      </c>
      <c r="C2" s="61" t="s">
        <v>12175</v>
      </c>
      <c r="D2" s="167" t="s">
        <v>10764</v>
      </c>
      <c r="E2" s="61" t="s">
        <v>12175</v>
      </c>
      <c r="F2" s="167" t="s">
        <v>10609</v>
      </c>
      <c r="G2" s="167" t="s">
        <v>10463</v>
      </c>
      <c r="H2" s="61" t="s">
        <v>12175</v>
      </c>
      <c r="I2" s="167" t="s">
        <v>10463</v>
      </c>
      <c r="J2" s="63" t="str">
        <f t="shared" ref="J2:J33" si="0">CONCATENATE("IC.GA.",C2,E2,H2)</f>
        <v>IC.GA.010101</v>
      </c>
      <c r="K2" s="61" t="s">
        <v>12175</v>
      </c>
      <c r="L2" s="167" t="str">
        <f t="shared" ref="L2:L65" si="1">G2</f>
        <v>Present</v>
      </c>
      <c r="M2" s="168" t="str">
        <f t="shared" ref="M2:M65" si="2">CONCATENATE("PI.",J2,".",K2)</f>
        <v>PI.IC.GA.010101.01</v>
      </c>
      <c r="N2" s="168"/>
      <c r="O2" s="168" t="str">
        <f t="shared" ref="O2:O65" si="3">CONCATENATE("PH.",J2,".",K2)</f>
        <v>PH.IC.GA.010101.01</v>
      </c>
      <c r="Q2" s="168" t="str">
        <f t="shared" ref="Q2:Q65" si="4">CONCATENATE("CL.",J2,".",K2)</f>
        <v>CL.IC.GA.010101.01</v>
      </c>
    </row>
    <row r="3" spans="1:47" s="167" customFormat="1" ht="15">
      <c r="A3" s="167" t="s">
        <v>10762</v>
      </c>
      <c r="C3" s="61" t="s">
        <v>12175</v>
      </c>
      <c r="E3" s="61" t="s">
        <v>12175</v>
      </c>
      <c r="F3" s="167" t="s">
        <v>10609</v>
      </c>
      <c r="G3" s="167" t="s">
        <v>10464</v>
      </c>
      <c r="H3" s="61" t="s">
        <v>12430</v>
      </c>
      <c r="I3" s="167" t="s">
        <v>10464</v>
      </c>
      <c r="J3" s="63" t="str">
        <f t="shared" si="0"/>
        <v>IC.GA.010102</v>
      </c>
      <c r="K3" s="61" t="s">
        <v>12175</v>
      </c>
      <c r="L3" s="167" t="str">
        <f t="shared" si="1"/>
        <v>Absent</v>
      </c>
      <c r="M3" s="168" t="str">
        <f t="shared" si="2"/>
        <v>PI.IC.GA.010102.01</v>
      </c>
      <c r="N3" s="168"/>
      <c r="O3" s="168" t="str">
        <f t="shared" si="3"/>
        <v>PH.IC.GA.010102.01</v>
      </c>
      <c r="Q3" s="168" t="str">
        <f t="shared" si="4"/>
        <v>CL.IC.GA.010102.01</v>
      </c>
    </row>
    <row r="4" spans="1:47" s="167" customFormat="1" ht="15">
      <c r="A4" s="167" t="s">
        <v>10762</v>
      </c>
      <c r="C4" s="61" t="s">
        <v>12175</v>
      </c>
      <c r="E4" s="61" t="s">
        <v>12175</v>
      </c>
      <c r="F4" s="167" t="s">
        <v>10609</v>
      </c>
      <c r="G4" s="167" t="s">
        <v>10465</v>
      </c>
      <c r="H4" s="61" t="s">
        <v>12185</v>
      </c>
      <c r="I4" s="167" t="s">
        <v>10466</v>
      </c>
      <c r="J4" s="63" t="str">
        <f t="shared" si="0"/>
        <v>IC.GA.010103</v>
      </c>
      <c r="K4" s="61" t="s">
        <v>12175</v>
      </c>
      <c r="L4" s="167" t="str">
        <f t="shared" si="1"/>
        <v>Excessive</v>
      </c>
      <c r="M4" s="168" t="str">
        <f t="shared" si="2"/>
        <v>PI.IC.GA.010103.01</v>
      </c>
      <c r="N4" s="168"/>
      <c r="O4" s="168" t="str">
        <f t="shared" si="3"/>
        <v>PH.IC.GA.010103.01</v>
      </c>
      <c r="Q4" s="168" t="str">
        <f t="shared" si="4"/>
        <v>CL.IC.GA.010103.01</v>
      </c>
    </row>
    <row r="5" spans="1:47" s="167" customFormat="1" ht="15">
      <c r="A5" s="167" t="s">
        <v>10762</v>
      </c>
      <c r="C5" s="61" t="s">
        <v>12175</v>
      </c>
      <c r="E5" s="61" t="s">
        <v>12175</v>
      </c>
      <c r="F5" s="167" t="s">
        <v>10609</v>
      </c>
      <c r="G5" s="167" t="s">
        <v>10633</v>
      </c>
      <c r="H5" s="61" t="s">
        <v>6464</v>
      </c>
      <c r="I5" s="167" t="s">
        <v>10634</v>
      </c>
      <c r="J5" s="63" t="str">
        <f t="shared" si="0"/>
        <v>IC.GA.010104</v>
      </c>
      <c r="K5" s="61" t="s">
        <v>12175</v>
      </c>
      <c r="L5" s="167" t="str">
        <f t="shared" si="1"/>
        <v>Gas pains</v>
      </c>
      <c r="M5" s="168" t="str">
        <f t="shared" si="2"/>
        <v>PI.IC.GA.010104.01</v>
      </c>
      <c r="N5" s="168"/>
      <c r="O5" s="168" t="str">
        <f t="shared" si="3"/>
        <v>PH.IC.GA.010104.01</v>
      </c>
      <c r="Q5" s="168" t="str">
        <f t="shared" si="4"/>
        <v>CL.IC.GA.010104.01</v>
      </c>
    </row>
    <row r="6" spans="1:47" s="167" customFormat="1" ht="15">
      <c r="A6" s="167" t="s">
        <v>10762</v>
      </c>
      <c r="B6" s="167" t="s">
        <v>12452</v>
      </c>
      <c r="C6" s="61" t="s">
        <v>12175</v>
      </c>
      <c r="D6" s="167" t="s">
        <v>10936</v>
      </c>
      <c r="E6" s="61" t="s">
        <v>12430</v>
      </c>
      <c r="F6" s="167" t="s">
        <v>10937</v>
      </c>
      <c r="G6" s="167" t="s">
        <v>12683</v>
      </c>
      <c r="H6" s="61" t="s">
        <v>12175</v>
      </c>
      <c r="I6" s="167" t="s">
        <v>12683</v>
      </c>
      <c r="J6" s="63" t="str">
        <f t="shared" si="0"/>
        <v>IC.GA.010201</v>
      </c>
      <c r="K6" s="61" t="s">
        <v>12175</v>
      </c>
      <c r="L6" s="167" t="str">
        <f t="shared" si="1"/>
        <v>Flat</v>
      </c>
      <c r="M6" s="168" t="str">
        <f t="shared" si="2"/>
        <v>PI.IC.GA.010201.01</v>
      </c>
      <c r="N6" s="168"/>
      <c r="O6" s="168" t="str">
        <f t="shared" si="3"/>
        <v>PH.IC.GA.010201.01</v>
      </c>
      <c r="Q6" s="168" t="str">
        <f t="shared" si="4"/>
        <v>CL.IC.GA.010201.01</v>
      </c>
    </row>
    <row r="7" spans="1:47" s="167" customFormat="1" ht="15">
      <c r="A7" s="167" t="s">
        <v>10762</v>
      </c>
      <c r="C7" s="61" t="s">
        <v>12175</v>
      </c>
      <c r="E7" s="61" t="s">
        <v>12430</v>
      </c>
      <c r="F7" s="167" t="s">
        <v>10937</v>
      </c>
      <c r="G7" s="167" t="s">
        <v>10938</v>
      </c>
      <c r="H7" s="61" t="s">
        <v>12430</v>
      </c>
      <c r="I7" s="167" t="s">
        <v>10938</v>
      </c>
      <c r="J7" s="63" t="str">
        <f t="shared" si="0"/>
        <v>IC.GA.010202</v>
      </c>
      <c r="K7" s="61" t="s">
        <v>12175</v>
      </c>
      <c r="L7" s="167" t="str">
        <f t="shared" si="1"/>
        <v>Round</v>
      </c>
      <c r="M7" s="168" t="str">
        <f t="shared" si="2"/>
        <v>PI.IC.GA.010202.01</v>
      </c>
      <c r="N7" s="168"/>
      <c r="O7" s="168" t="str">
        <f t="shared" si="3"/>
        <v>PH.IC.GA.010202.01</v>
      </c>
      <c r="Q7" s="168" t="str">
        <f t="shared" si="4"/>
        <v>CL.IC.GA.010202.01</v>
      </c>
    </row>
    <row r="8" spans="1:47" s="167" customFormat="1" ht="15">
      <c r="A8" s="167" t="s">
        <v>10762</v>
      </c>
      <c r="C8" s="61" t="s">
        <v>12175</v>
      </c>
      <c r="E8" s="61" t="s">
        <v>12430</v>
      </c>
      <c r="F8" s="167" t="s">
        <v>10937</v>
      </c>
      <c r="G8" s="167" t="s">
        <v>10939</v>
      </c>
      <c r="H8" s="61" t="s">
        <v>12185</v>
      </c>
      <c r="I8" s="167" t="s">
        <v>10939</v>
      </c>
      <c r="J8" s="63" t="str">
        <f t="shared" si="0"/>
        <v>IC.GA.010203</v>
      </c>
      <c r="K8" s="61" t="s">
        <v>12175</v>
      </c>
      <c r="L8" s="167" t="str">
        <f t="shared" si="1"/>
        <v>Obese</v>
      </c>
      <c r="M8" s="168" t="str">
        <f t="shared" si="2"/>
        <v>PI.IC.GA.010203.01</v>
      </c>
      <c r="N8" s="168"/>
      <c r="O8" s="168" t="str">
        <f t="shared" si="3"/>
        <v>PH.IC.GA.010203.01</v>
      </c>
      <c r="Q8" s="168" t="str">
        <f t="shared" si="4"/>
        <v>CL.IC.GA.010203.01</v>
      </c>
    </row>
    <row r="9" spans="1:47" s="167" customFormat="1" ht="15">
      <c r="A9" s="167" t="s">
        <v>10762</v>
      </c>
      <c r="C9" s="61" t="s">
        <v>12175</v>
      </c>
      <c r="E9" s="61" t="s">
        <v>12430</v>
      </c>
      <c r="F9" s="167" t="s">
        <v>10937</v>
      </c>
      <c r="G9" s="167" t="s">
        <v>10940</v>
      </c>
      <c r="H9" s="61" t="s">
        <v>6464</v>
      </c>
      <c r="I9" s="167" t="s">
        <v>10940</v>
      </c>
      <c r="J9" s="63" t="str">
        <f t="shared" si="0"/>
        <v>IC.GA.010204</v>
      </c>
      <c r="K9" s="61" t="s">
        <v>12175</v>
      </c>
      <c r="L9" s="167" t="str">
        <f t="shared" si="1"/>
        <v>Distended</v>
      </c>
      <c r="M9" s="168" t="str">
        <f t="shared" si="2"/>
        <v>PI.IC.GA.010204.01</v>
      </c>
      <c r="N9" s="168"/>
      <c r="O9" s="168" t="str">
        <f t="shared" si="3"/>
        <v>PH.IC.GA.010204.01</v>
      </c>
      <c r="Q9" s="168" t="str">
        <f t="shared" si="4"/>
        <v>CL.IC.GA.010204.01</v>
      </c>
    </row>
    <row r="10" spans="1:47" s="167" customFormat="1" ht="15">
      <c r="A10" s="167" t="s">
        <v>10762</v>
      </c>
      <c r="C10" s="61" t="s">
        <v>12175</v>
      </c>
      <c r="E10" s="61" t="s">
        <v>12430</v>
      </c>
      <c r="F10" s="167" t="s">
        <v>10937</v>
      </c>
      <c r="G10" s="167" t="s">
        <v>10655</v>
      </c>
      <c r="H10" s="61" t="s">
        <v>6291</v>
      </c>
      <c r="I10" s="167" t="s">
        <v>10655</v>
      </c>
      <c r="J10" s="63" t="str">
        <f t="shared" si="0"/>
        <v>IC.GA.010205</v>
      </c>
      <c r="K10" s="61" t="s">
        <v>4192</v>
      </c>
      <c r="L10" s="167" t="str">
        <f t="shared" si="1"/>
        <v>Concave</v>
      </c>
      <c r="M10" s="168" t="str">
        <f t="shared" si="2"/>
        <v>PI.IC.GA.010205.02</v>
      </c>
      <c r="N10" s="168"/>
      <c r="O10" s="168" t="str">
        <f t="shared" si="3"/>
        <v>PH.IC.GA.010205.02</v>
      </c>
      <c r="Q10" s="168" t="str">
        <f t="shared" si="4"/>
        <v>CL.IC.GA.010205.02</v>
      </c>
      <c r="R10" s="167" t="s">
        <v>12465</v>
      </c>
      <c r="S10" s="167">
        <v>206</v>
      </c>
    </row>
    <row r="11" spans="1:47" s="167" customFormat="1" ht="15">
      <c r="A11" s="167" t="s">
        <v>10762</v>
      </c>
      <c r="C11" s="61" t="s">
        <v>2379</v>
      </c>
      <c r="E11" s="61" t="s">
        <v>4192</v>
      </c>
      <c r="F11" s="167" t="s">
        <v>10937</v>
      </c>
      <c r="G11" s="167" t="s">
        <v>13318</v>
      </c>
      <c r="H11" s="61" t="s">
        <v>6988</v>
      </c>
      <c r="I11" s="167" t="s">
        <v>12964</v>
      </c>
      <c r="J11" s="63" t="str">
        <f t="shared" si="0"/>
        <v>IC.GA.010206</v>
      </c>
      <c r="K11" s="61" t="s">
        <v>2379</v>
      </c>
      <c r="L11" s="167" t="str">
        <f t="shared" si="1"/>
        <v>Asymmetrical</v>
      </c>
      <c r="M11" s="168" t="str">
        <f t="shared" si="2"/>
        <v>PI.IC.GA.010206.01</v>
      </c>
      <c r="N11" s="168"/>
      <c r="O11" s="168" t="str">
        <f t="shared" si="3"/>
        <v>PH.IC.GA.010206.01</v>
      </c>
      <c r="Q11" s="168" t="str">
        <f t="shared" si="4"/>
        <v>CL.IC.GA.010206.01</v>
      </c>
    </row>
    <row r="12" spans="1:47" s="167" customFormat="1" ht="15">
      <c r="A12" s="167" t="s">
        <v>10762</v>
      </c>
      <c r="C12" s="61" t="s">
        <v>2379</v>
      </c>
      <c r="E12" s="61" t="s">
        <v>4192</v>
      </c>
      <c r="F12" s="167" t="s">
        <v>10937</v>
      </c>
      <c r="G12" s="167" t="s">
        <v>10656</v>
      </c>
      <c r="H12" s="61" t="s">
        <v>6317</v>
      </c>
      <c r="I12" s="167" t="s">
        <v>10804</v>
      </c>
      <c r="J12" s="63" t="str">
        <f t="shared" si="0"/>
        <v>IC.GA.010207</v>
      </c>
      <c r="K12" s="61" t="s">
        <v>2379</v>
      </c>
      <c r="L12" s="167" t="str">
        <f t="shared" si="1"/>
        <v>Gravid (Pregnant)</v>
      </c>
      <c r="M12" s="168" t="str">
        <f t="shared" si="2"/>
        <v>PI.IC.GA.010207.01</v>
      </c>
      <c r="N12" s="168"/>
      <c r="O12" s="168" t="str">
        <f t="shared" si="3"/>
        <v>PH.IC.GA.010207.01</v>
      </c>
      <c r="Q12" s="168" t="str">
        <f t="shared" si="4"/>
        <v>CL.IC.GA.010207.01</v>
      </c>
    </row>
    <row r="13" spans="1:47" s="167" customFormat="1" ht="15">
      <c r="A13" s="167" t="s">
        <v>10762</v>
      </c>
      <c r="C13" s="61" t="s">
        <v>2379</v>
      </c>
      <c r="E13" s="61" t="s">
        <v>12182</v>
      </c>
      <c r="F13" s="167" t="s">
        <v>10937</v>
      </c>
      <c r="G13" s="167" t="s">
        <v>13445</v>
      </c>
      <c r="H13" s="61" t="s">
        <v>3574</v>
      </c>
      <c r="I13" s="167" t="s">
        <v>10805</v>
      </c>
      <c r="J13" s="63" t="str">
        <f t="shared" si="0"/>
        <v>IC.GA.010208</v>
      </c>
      <c r="K13" s="61" t="s">
        <v>2379</v>
      </c>
      <c r="L13" s="167" t="str">
        <f t="shared" si="1"/>
        <v>Abdominal girth</v>
      </c>
      <c r="M13" s="168" t="str">
        <f t="shared" si="2"/>
        <v>PI.IC.GA.010208.01</v>
      </c>
      <c r="N13" s="168"/>
      <c r="O13" s="168" t="str">
        <f t="shared" si="3"/>
        <v>PH.IC.GA.010208.01</v>
      </c>
      <c r="Q13" s="168" t="str">
        <f t="shared" si="4"/>
        <v>CL.IC.GA.010208.01</v>
      </c>
    </row>
    <row r="14" spans="1:47" s="167" customFormat="1" ht="15">
      <c r="A14" s="167" t="s">
        <v>10762</v>
      </c>
      <c r="C14" s="61" t="s">
        <v>2379</v>
      </c>
      <c r="D14" s="167" t="s">
        <v>10663</v>
      </c>
      <c r="E14" s="61" t="s">
        <v>12592</v>
      </c>
      <c r="F14" s="167" t="s">
        <v>10664</v>
      </c>
      <c r="G14" s="167" t="s">
        <v>10665</v>
      </c>
      <c r="H14" s="61" t="s">
        <v>2379</v>
      </c>
      <c r="I14" s="167" t="s">
        <v>10665</v>
      </c>
      <c r="J14" s="63" t="str">
        <f t="shared" si="0"/>
        <v>IC.GA.010301</v>
      </c>
      <c r="K14" s="61" t="s">
        <v>2379</v>
      </c>
      <c r="L14" s="167" t="str">
        <f t="shared" si="1"/>
        <v>Soft</v>
      </c>
      <c r="M14" s="168" t="str">
        <f t="shared" si="2"/>
        <v>PI.IC.GA.010301.01</v>
      </c>
      <c r="N14" s="168"/>
      <c r="O14" s="168" t="str">
        <f t="shared" si="3"/>
        <v>PH.IC.GA.010301.01</v>
      </c>
      <c r="Q14" s="168" t="str">
        <f t="shared" si="4"/>
        <v>CL.IC.GA.010301.01</v>
      </c>
    </row>
    <row r="15" spans="1:47" s="167" customFormat="1" ht="15">
      <c r="A15" s="167" t="s">
        <v>10762</v>
      </c>
      <c r="C15" s="61" t="s">
        <v>2379</v>
      </c>
      <c r="E15" s="61" t="s">
        <v>12592</v>
      </c>
      <c r="F15" s="167" t="s">
        <v>10664</v>
      </c>
      <c r="G15" s="167" t="s">
        <v>10666</v>
      </c>
      <c r="H15" s="61" t="s">
        <v>12182</v>
      </c>
      <c r="I15" s="167" t="s">
        <v>10666</v>
      </c>
      <c r="J15" s="63" t="str">
        <f t="shared" si="0"/>
        <v>IC.GA.010302</v>
      </c>
      <c r="K15" s="61" t="s">
        <v>2379</v>
      </c>
      <c r="L15" s="167" t="str">
        <f t="shared" si="1"/>
        <v>Firm</v>
      </c>
      <c r="M15" s="168" t="str">
        <f t="shared" si="2"/>
        <v>PI.IC.GA.010302.01</v>
      </c>
      <c r="N15" s="168"/>
      <c r="O15" s="168" t="str">
        <f t="shared" si="3"/>
        <v>PH.IC.GA.010302.01</v>
      </c>
      <c r="Q15" s="168" t="str">
        <f t="shared" si="4"/>
        <v>CL.IC.GA.010302.01</v>
      </c>
    </row>
    <row r="16" spans="1:47" s="167" customFormat="1" ht="15">
      <c r="A16" s="167" t="s">
        <v>10762</v>
      </c>
      <c r="C16" s="61" t="s">
        <v>2379</v>
      </c>
      <c r="E16" s="61" t="s">
        <v>3812</v>
      </c>
      <c r="F16" s="167" t="s">
        <v>10664</v>
      </c>
      <c r="G16" s="167" t="s">
        <v>10667</v>
      </c>
      <c r="H16" s="61" t="s">
        <v>3812</v>
      </c>
      <c r="I16" s="167" t="s">
        <v>10667</v>
      </c>
      <c r="J16" s="63" t="str">
        <f t="shared" si="0"/>
        <v>IC.GA.010303</v>
      </c>
      <c r="K16" s="61" t="s">
        <v>2379</v>
      </c>
      <c r="L16" s="167" t="str">
        <f t="shared" si="1"/>
        <v>Rigid</v>
      </c>
      <c r="M16" s="168" t="str">
        <f t="shared" si="2"/>
        <v>PI.IC.GA.010303.01</v>
      </c>
      <c r="N16" s="168"/>
      <c r="O16" s="168" t="str">
        <f t="shared" si="3"/>
        <v>PH.IC.GA.010303.01</v>
      </c>
      <c r="Q16" s="168" t="str">
        <f t="shared" si="4"/>
        <v>CL.IC.GA.010303.01</v>
      </c>
    </row>
    <row r="17" spans="1:19" s="167" customFormat="1" ht="15">
      <c r="A17" s="167" t="s">
        <v>10762</v>
      </c>
      <c r="C17" s="61" t="s">
        <v>12175</v>
      </c>
      <c r="E17" s="61" t="s">
        <v>12185</v>
      </c>
      <c r="F17" s="167" t="s">
        <v>10664</v>
      </c>
      <c r="G17" s="167" t="s">
        <v>11101</v>
      </c>
      <c r="H17" s="61" t="s">
        <v>6464</v>
      </c>
      <c r="I17" s="167" t="s">
        <v>11101</v>
      </c>
      <c r="J17" s="63" t="str">
        <f t="shared" si="0"/>
        <v>IC.GA.010304</v>
      </c>
      <c r="K17" s="61" t="s">
        <v>12175</v>
      </c>
      <c r="L17" s="167" t="str">
        <f t="shared" si="1"/>
        <v>Tender</v>
      </c>
      <c r="M17" s="168" t="str">
        <f t="shared" si="2"/>
        <v>PI.IC.GA.010304.01</v>
      </c>
      <c r="N17" s="168"/>
      <c r="O17" s="168" t="str">
        <f t="shared" si="3"/>
        <v>PH.IC.GA.010304.01</v>
      </c>
      <c r="Q17" s="168" t="str">
        <f t="shared" si="4"/>
        <v>CL.IC.GA.010304.01</v>
      </c>
    </row>
    <row r="18" spans="1:19" s="167" customFormat="1" ht="15">
      <c r="A18" s="167" t="s">
        <v>10762</v>
      </c>
      <c r="C18" s="61" t="s">
        <v>12175</v>
      </c>
      <c r="E18" s="61" t="s">
        <v>12185</v>
      </c>
      <c r="F18" s="167" t="s">
        <v>10664</v>
      </c>
      <c r="G18" s="167" t="s">
        <v>10668</v>
      </c>
      <c r="H18" s="61" t="s">
        <v>6291</v>
      </c>
      <c r="I18" s="167" t="s">
        <v>10668</v>
      </c>
      <c r="J18" s="63" t="str">
        <f t="shared" si="0"/>
        <v>IC.GA.010305</v>
      </c>
      <c r="K18" s="61" t="s">
        <v>12175</v>
      </c>
      <c r="L18" s="167" t="str">
        <f t="shared" si="1"/>
        <v>Non-tender</v>
      </c>
      <c r="M18" s="168" t="str">
        <f t="shared" si="2"/>
        <v>PI.IC.GA.010305.01</v>
      </c>
      <c r="N18" s="168"/>
      <c r="O18" s="168" t="str">
        <f t="shared" si="3"/>
        <v>PH.IC.GA.010305.01</v>
      </c>
      <c r="Q18" s="168" t="str">
        <f t="shared" si="4"/>
        <v>CL.IC.GA.010305.01</v>
      </c>
    </row>
    <row r="19" spans="1:19" s="167" customFormat="1" ht="15">
      <c r="A19" s="167" t="s">
        <v>10762</v>
      </c>
      <c r="C19" s="61" t="s">
        <v>12175</v>
      </c>
      <c r="E19" s="61" t="s">
        <v>12185</v>
      </c>
      <c r="F19" s="167" t="s">
        <v>10664</v>
      </c>
      <c r="G19" s="167" t="s">
        <v>10811</v>
      </c>
      <c r="H19" s="61" t="s">
        <v>6988</v>
      </c>
      <c r="I19" s="167" t="s">
        <v>10811</v>
      </c>
      <c r="J19" s="63" t="str">
        <f t="shared" si="0"/>
        <v>IC.GA.010306</v>
      </c>
      <c r="K19" s="61" t="s">
        <v>12175</v>
      </c>
      <c r="L19" s="167" t="str">
        <f t="shared" si="1"/>
        <v>Tense</v>
      </c>
      <c r="M19" s="168" t="str">
        <f t="shared" si="2"/>
        <v>PI.IC.GA.010306.01</v>
      </c>
      <c r="N19" s="168"/>
      <c r="O19" s="168" t="str">
        <f t="shared" si="3"/>
        <v>PH.IC.GA.010306.01</v>
      </c>
      <c r="Q19" s="168" t="str">
        <f t="shared" si="4"/>
        <v>CL.IC.GA.010306.01</v>
      </c>
    </row>
    <row r="20" spans="1:19" s="167" customFormat="1" ht="15">
      <c r="A20" s="167" t="s">
        <v>10762</v>
      </c>
      <c r="C20" s="61" t="s">
        <v>12175</v>
      </c>
      <c r="E20" s="61" t="s">
        <v>12185</v>
      </c>
      <c r="F20" s="167" t="s">
        <v>10664</v>
      </c>
      <c r="G20" s="167" t="s">
        <v>10477</v>
      </c>
      <c r="H20" s="61" t="s">
        <v>6317</v>
      </c>
      <c r="I20" s="167" t="s">
        <v>10477</v>
      </c>
      <c r="J20" s="63" t="str">
        <f t="shared" si="0"/>
        <v>IC.GA.010307</v>
      </c>
      <c r="K20" s="61" t="s">
        <v>12175</v>
      </c>
      <c r="L20" s="167" t="str">
        <f t="shared" si="1"/>
        <v>Guarding</v>
      </c>
      <c r="M20" s="168" t="str">
        <f t="shared" si="2"/>
        <v>PI.IC.GA.010307.01</v>
      </c>
      <c r="N20" s="168"/>
      <c r="O20" s="168" t="str">
        <f t="shared" si="3"/>
        <v>PH.IC.GA.010307.01</v>
      </c>
      <c r="Q20" s="168" t="str">
        <f t="shared" si="4"/>
        <v>CL.IC.GA.010307.01</v>
      </c>
    </row>
    <row r="21" spans="1:19" s="167" customFormat="1" ht="15">
      <c r="A21" s="167" t="s">
        <v>10762</v>
      </c>
      <c r="C21" s="61" t="s">
        <v>12175</v>
      </c>
      <c r="E21" s="61" t="s">
        <v>12185</v>
      </c>
      <c r="F21" s="167" t="s">
        <v>10664</v>
      </c>
      <c r="G21" s="167" t="s">
        <v>10478</v>
      </c>
      <c r="H21" s="61" t="s">
        <v>3574</v>
      </c>
      <c r="I21" s="167" t="s">
        <v>12437</v>
      </c>
      <c r="J21" s="63" t="str">
        <f t="shared" si="0"/>
        <v>IC.GA.010308</v>
      </c>
      <c r="K21" s="61" t="s">
        <v>12175</v>
      </c>
      <c r="L21" s="167" t="str">
        <f t="shared" si="1"/>
        <v>Other: specify</v>
      </c>
      <c r="M21" s="168" t="str">
        <f t="shared" si="2"/>
        <v>PI.IC.GA.010308.01</v>
      </c>
      <c r="N21" s="168"/>
      <c r="O21" s="168" t="str">
        <f t="shared" si="3"/>
        <v>PH.IC.GA.010308.01</v>
      </c>
      <c r="Q21" s="168" t="str">
        <f t="shared" si="4"/>
        <v>CL.IC.GA.010308.01</v>
      </c>
    </row>
    <row r="22" spans="1:19" s="167" customFormat="1" ht="15">
      <c r="A22" s="167" t="s">
        <v>10762</v>
      </c>
      <c r="C22" s="61" t="s">
        <v>12175</v>
      </c>
      <c r="D22" s="167" t="s">
        <v>10479</v>
      </c>
      <c r="E22" s="61" t="s">
        <v>6464</v>
      </c>
      <c r="F22" s="167" t="s">
        <v>10486</v>
      </c>
      <c r="G22" s="167" t="s">
        <v>10487</v>
      </c>
      <c r="H22" s="62" t="s">
        <v>11848</v>
      </c>
      <c r="I22" s="167" t="s">
        <v>11699</v>
      </c>
      <c r="J22" s="63" t="str">
        <f t="shared" si="0"/>
        <v>IC.GA.010401</v>
      </c>
      <c r="K22" s="61" t="s">
        <v>12175</v>
      </c>
      <c r="L22" s="167" t="str">
        <f t="shared" si="1"/>
        <v>Measurement in cm: specify</v>
      </c>
      <c r="M22" s="168" t="str">
        <f t="shared" si="2"/>
        <v>PI.IC.GA.010401.01</v>
      </c>
      <c r="N22" s="168"/>
      <c r="O22" s="168" t="str">
        <f t="shared" si="3"/>
        <v>PH.IC.GA.010401.01</v>
      </c>
      <c r="Q22" s="168" t="str">
        <f t="shared" si="4"/>
        <v>CL.IC.GA.010401.01</v>
      </c>
    </row>
    <row r="23" spans="1:19" s="167" customFormat="1" ht="15">
      <c r="A23" s="167" t="s">
        <v>10762</v>
      </c>
      <c r="C23" s="61" t="s">
        <v>12175</v>
      </c>
      <c r="E23" s="61" t="s">
        <v>6464</v>
      </c>
      <c r="F23" s="167" t="s">
        <v>10486</v>
      </c>
      <c r="G23" s="167" t="s">
        <v>11753</v>
      </c>
      <c r="H23" s="62" t="s">
        <v>12030</v>
      </c>
      <c r="I23" s="167" t="s">
        <v>10488</v>
      </c>
      <c r="J23" s="63" t="str">
        <f t="shared" si="0"/>
        <v>IC.GA.010402</v>
      </c>
      <c r="K23" s="61" t="s">
        <v>12175</v>
      </c>
      <c r="L23" s="167" t="str">
        <f t="shared" si="1"/>
        <v>Unchanged</v>
      </c>
      <c r="M23" s="168" t="str">
        <f t="shared" si="2"/>
        <v>PI.IC.GA.010402.01</v>
      </c>
      <c r="N23" s="168"/>
      <c r="O23" s="168" t="str">
        <f t="shared" si="3"/>
        <v>PH.IC.GA.010402.01</v>
      </c>
      <c r="Q23" s="168" t="str">
        <f t="shared" si="4"/>
        <v>CL.IC.GA.010402.01</v>
      </c>
    </row>
    <row r="24" spans="1:19" s="167" customFormat="1" ht="15">
      <c r="A24" s="167" t="s">
        <v>10762</v>
      </c>
      <c r="C24" s="61" t="s">
        <v>12175</v>
      </c>
      <c r="E24" s="61" t="s">
        <v>6464</v>
      </c>
      <c r="F24" s="167" t="s">
        <v>10486</v>
      </c>
      <c r="G24" s="167" t="s">
        <v>11752</v>
      </c>
      <c r="H24" s="62" t="s">
        <v>12032</v>
      </c>
      <c r="I24" s="167" t="s">
        <v>10489</v>
      </c>
      <c r="J24" s="63" t="str">
        <f t="shared" si="0"/>
        <v>IC.GA.010403</v>
      </c>
      <c r="K24" s="61" t="s">
        <v>12175</v>
      </c>
      <c r="L24" s="167" t="str">
        <f t="shared" si="1"/>
        <v>Decreasing</v>
      </c>
      <c r="M24" s="168" t="str">
        <f t="shared" si="2"/>
        <v>PI.IC.GA.010403.01</v>
      </c>
      <c r="N24" s="168"/>
      <c r="O24" s="168" t="str">
        <f t="shared" si="3"/>
        <v>PH.IC.GA.010403.01</v>
      </c>
      <c r="Q24" s="168" t="str">
        <f t="shared" si="4"/>
        <v>CL.IC.GA.010403.01</v>
      </c>
    </row>
    <row r="25" spans="1:19" s="167" customFormat="1" ht="15">
      <c r="A25" s="167" t="s">
        <v>10762</v>
      </c>
      <c r="C25" s="61" t="s">
        <v>12175</v>
      </c>
      <c r="E25" s="61" t="s">
        <v>6464</v>
      </c>
      <c r="F25" s="167" t="s">
        <v>10486</v>
      </c>
      <c r="G25" s="167" t="s">
        <v>11583</v>
      </c>
      <c r="H25" s="62" t="s">
        <v>12028</v>
      </c>
      <c r="I25" s="167" t="s">
        <v>10657</v>
      </c>
      <c r="J25" s="63" t="str">
        <f t="shared" si="0"/>
        <v>IC.GA.010404</v>
      </c>
      <c r="K25" s="61" t="s">
        <v>12175</v>
      </c>
      <c r="L25" s="167" t="str">
        <f t="shared" si="1"/>
        <v>Increasing</v>
      </c>
      <c r="M25" s="168" t="str">
        <f t="shared" si="2"/>
        <v>PI.IC.GA.010404.01</v>
      </c>
      <c r="N25" s="168"/>
      <c r="O25" s="168" t="str">
        <f t="shared" si="3"/>
        <v>PH.IC.GA.010404.01</v>
      </c>
      <c r="Q25" s="168" t="str">
        <f t="shared" si="4"/>
        <v>CL.IC.GA.010404.01</v>
      </c>
    </row>
    <row r="26" spans="1:19" s="167" customFormat="1" ht="15">
      <c r="A26" s="167" t="s">
        <v>10762</v>
      </c>
      <c r="B26" s="167" t="s">
        <v>12452</v>
      </c>
      <c r="C26" s="61" t="s">
        <v>12175</v>
      </c>
      <c r="D26" s="167" t="s">
        <v>10480</v>
      </c>
      <c r="E26" s="61" t="s">
        <v>6291</v>
      </c>
      <c r="F26" s="167" t="s">
        <v>10481</v>
      </c>
      <c r="G26" s="167" t="s">
        <v>10482</v>
      </c>
      <c r="H26" s="62" t="s">
        <v>11848</v>
      </c>
      <c r="I26" s="167" t="s">
        <v>10483</v>
      </c>
      <c r="J26" s="63" t="str">
        <f t="shared" si="0"/>
        <v>IC.GA.010501</v>
      </c>
      <c r="K26" s="61" t="s">
        <v>12175</v>
      </c>
      <c r="L26" s="167" t="str">
        <f t="shared" si="1"/>
        <v>Normal present all quads</v>
      </c>
      <c r="M26" s="168" t="str">
        <f t="shared" si="2"/>
        <v>PI.IC.GA.010501.01</v>
      </c>
      <c r="N26" s="168"/>
      <c r="O26" s="168" t="str">
        <f t="shared" si="3"/>
        <v>PH.IC.GA.010501.01</v>
      </c>
      <c r="Q26" s="168" t="str">
        <f t="shared" si="4"/>
        <v>CL.IC.GA.010501.01</v>
      </c>
    </row>
    <row r="27" spans="1:19" s="167" customFormat="1" ht="15">
      <c r="A27" s="167" t="s">
        <v>10762</v>
      </c>
      <c r="C27" s="61" t="s">
        <v>12175</v>
      </c>
      <c r="E27" s="61" t="s">
        <v>6291</v>
      </c>
      <c r="F27" s="167" t="s">
        <v>10481</v>
      </c>
      <c r="G27" s="167" t="s">
        <v>10672</v>
      </c>
      <c r="H27" s="62" t="s">
        <v>12030</v>
      </c>
      <c r="I27" s="167" t="s">
        <v>10673</v>
      </c>
      <c r="J27" s="63" t="str">
        <f t="shared" si="0"/>
        <v>IC.GA.010502</v>
      </c>
      <c r="K27" s="61" t="s">
        <v>12175</v>
      </c>
      <c r="L27" s="167" t="str">
        <f t="shared" si="1"/>
        <v>Hypoactive all quads</v>
      </c>
      <c r="M27" s="168" t="str">
        <f t="shared" si="2"/>
        <v>PI.IC.GA.010502.01</v>
      </c>
      <c r="N27" s="168"/>
      <c r="O27" s="168" t="str">
        <f t="shared" si="3"/>
        <v>PH.IC.GA.010502.01</v>
      </c>
      <c r="Q27" s="168" t="str">
        <f t="shared" si="4"/>
        <v>CL.IC.GA.010502.01</v>
      </c>
    </row>
    <row r="28" spans="1:19" s="167" customFormat="1" ht="15">
      <c r="A28" s="167" t="s">
        <v>10762</v>
      </c>
      <c r="C28" s="61" t="s">
        <v>2379</v>
      </c>
      <c r="E28" s="61" t="s">
        <v>6291</v>
      </c>
      <c r="F28" s="167" t="s">
        <v>10481</v>
      </c>
      <c r="G28" s="167" t="s">
        <v>10674</v>
      </c>
      <c r="H28" s="62" t="s">
        <v>12032</v>
      </c>
      <c r="I28" s="167" t="s">
        <v>10815</v>
      </c>
      <c r="J28" s="63" t="str">
        <f t="shared" si="0"/>
        <v>IC.GA.010503</v>
      </c>
      <c r="K28" s="61" t="s">
        <v>2379</v>
      </c>
      <c r="L28" s="167" t="str">
        <f t="shared" si="1"/>
        <v>Hyperactive all quads</v>
      </c>
      <c r="M28" s="168" t="str">
        <f t="shared" si="2"/>
        <v>PI.IC.GA.010503.01</v>
      </c>
      <c r="N28" s="168"/>
      <c r="O28" s="168" t="str">
        <f t="shared" si="3"/>
        <v>PH.IC.GA.010503.01</v>
      </c>
      <c r="Q28" s="168" t="str">
        <f t="shared" si="4"/>
        <v>CL.IC.GA.010503.01</v>
      </c>
    </row>
    <row r="29" spans="1:19" s="167" customFormat="1" ht="15">
      <c r="A29" s="167" t="s">
        <v>10762</v>
      </c>
      <c r="C29" s="61" t="s">
        <v>2379</v>
      </c>
      <c r="E29" s="61" t="s">
        <v>6291</v>
      </c>
      <c r="F29" s="167" t="s">
        <v>10481</v>
      </c>
      <c r="G29" s="167" t="s">
        <v>10816</v>
      </c>
      <c r="H29" s="62" t="s">
        <v>12028</v>
      </c>
      <c r="I29" s="167" t="s">
        <v>12207</v>
      </c>
      <c r="J29" s="63" t="str">
        <f t="shared" si="0"/>
        <v>IC.GA.010504</v>
      </c>
      <c r="K29" s="61" t="s">
        <v>2379</v>
      </c>
      <c r="L29" s="167" t="str">
        <f t="shared" si="1"/>
        <v>HF ventilation all quads</v>
      </c>
      <c r="M29" s="168" t="str">
        <f t="shared" si="2"/>
        <v>PI.IC.GA.010504.01</v>
      </c>
      <c r="N29" s="168"/>
      <c r="O29" s="168" t="str">
        <f t="shared" si="3"/>
        <v>PH.IC.GA.010504.01</v>
      </c>
      <c r="Q29" s="168" t="str">
        <f t="shared" si="4"/>
        <v>CL.IC.GA.010504.01</v>
      </c>
    </row>
    <row r="30" spans="1:19" s="167" customFormat="1" ht="15">
      <c r="A30" s="167" t="s">
        <v>10762</v>
      </c>
      <c r="C30" s="61" t="s">
        <v>2379</v>
      </c>
      <c r="E30" s="61" t="s">
        <v>6291</v>
      </c>
      <c r="F30" s="167" t="s">
        <v>10481</v>
      </c>
      <c r="G30" s="167" t="s">
        <v>10962</v>
      </c>
      <c r="H30" s="62" t="s">
        <v>12210</v>
      </c>
      <c r="I30" s="167" t="s">
        <v>10464</v>
      </c>
      <c r="J30" s="63" t="str">
        <f t="shared" si="0"/>
        <v>IC.GA.010505</v>
      </c>
      <c r="K30" s="61" t="s">
        <v>2379</v>
      </c>
      <c r="L30" s="167" t="str">
        <f t="shared" si="1"/>
        <v>Absent all quads</v>
      </c>
      <c r="M30" s="168" t="str">
        <f t="shared" si="2"/>
        <v>PI.IC.GA.010505.01</v>
      </c>
      <c r="N30" s="168"/>
      <c r="O30" s="168" t="str">
        <f t="shared" si="3"/>
        <v>PH.IC.GA.010505.01</v>
      </c>
      <c r="Q30" s="168" t="str">
        <f t="shared" si="4"/>
        <v>CL.IC.GA.010505.01</v>
      </c>
    </row>
    <row r="31" spans="1:19" s="167" customFormat="1" ht="15">
      <c r="A31" s="167" t="s">
        <v>10762</v>
      </c>
      <c r="C31" s="61" t="s">
        <v>12175</v>
      </c>
      <c r="E31" s="61" t="s">
        <v>6291</v>
      </c>
      <c r="F31" s="167" t="s">
        <v>10481</v>
      </c>
      <c r="G31" s="167" t="s">
        <v>13465</v>
      </c>
      <c r="H31" s="62" t="s">
        <v>12212</v>
      </c>
      <c r="I31" s="167" t="s">
        <v>10963</v>
      </c>
      <c r="J31" s="63" t="str">
        <f t="shared" si="0"/>
        <v>IC.GA.010506</v>
      </c>
      <c r="K31" s="61" t="s">
        <v>12175</v>
      </c>
      <c r="L31" s="167" t="str">
        <f t="shared" si="1"/>
        <v xml:space="preserve">Abnormal:  </v>
      </c>
      <c r="M31" s="168" t="str">
        <f t="shared" si="2"/>
        <v>PI.IC.GA.010506.01</v>
      </c>
      <c r="N31" s="168"/>
      <c r="O31" s="168" t="str">
        <f t="shared" si="3"/>
        <v>PH.IC.GA.010506.01</v>
      </c>
      <c r="Q31" s="168" t="str">
        <f t="shared" si="4"/>
        <v>CL.IC.GA.010506.01</v>
      </c>
    </row>
    <row r="32" spans="1:19" s="167" customFormat="1" ht="15">
      <c r="A32" s="167" t="s">
        <v>10762</v>
      </c>
      <c r="C32" s="61" t="s">
        <v>13277</v>
      </c>
      <c r="E32" s="61" t="s">
        <v>13027</v>
      </c>
      <c r="F32" s="167" t="s">
        <v>10481</v>
      </c>
      <c r="G32" s="61" t="s">
        <v>10964</v>
      </c>
      <c r="H32" s="62" t="s">
        <v>13275</v>
      </c>
      <c r="I32" s="62" t="s">
        <v>10965</v>
      </c>
      <c r="J32" s="63" t="str">
        <f t="shared" si="0"/>
        <v>IC.GA.010507</v>
      </c>
      <c r="K32" s="61" t="s">
        <v>13277</v>
      </c>
      <c r="L32" s="167" t="str">
        <f t="shared" si="1"/>
        <v>IABP all quads</v>
      </c>
      <c r="M32" s="168" t="str">
        <f t="shared" si="2"/>
        <v>PI.IC.GA.010507.01</v>
      </c>
      <c r="N32" s="168"/>
      <c r="O32" s="168" t="str">
        <f t="shared" si="3"/>
        <v>PH.IC.GA.010507.01</v>
      </c>
      <c r="Q32" s="168" t="str">
        <f t="shared" si="4"/>
        <v>CL.IC.GA.010507.01</v>
      </c>
      <c r="R32" s="167" t="s">
        <v>13244</v>
      </c>
      <c r="S32" s="167">
        <v>753</v>
      </c>
    </row>
    <row r="33" spans="1:31" s="167" customFormat="1" ht="15">
      <c r="A33" s="167" t="s">
        <v>10762</v>
      </c>
      <c r="C33" s="61" t="s">
        <v>12175</v>
      </c>
      <c r="E33" s="61" t="s">
        <v>6291</v>
      </c>
      <c r="F33" s="167" t="s">
        <v>10481</v>
      </c>
      <c r="G33" s="61" t="s">
        <v>557</v>
      </c>
      <c r="H33" s="62" t="s">
        <v>767</v>
      </c>
      <c r="I33" s="62" t="s">
        <v>558</v>
      </c>
      <c r="J33" s="63" t="str">
        <f t="shared" si="0"/>
        <v>IC.GA.010508</v>
      </c>
      <c r="K33" s="61" t="s">
        <v>12175</v>
      </c>
      <c r="L33" s="167" t="str">
        <f t="shared" si="1"/>
        <v>VAD all quads</v>
      </c>
      <c r="M33" s="168" t="str">
        <f t="shared" si="2"/>
        <v>PI.IC.GA.010508.01</v>
      </c>
      <c r="N33" s="168"/>
      <c r="O33" s="168" t="str">
        <f t="shared" si="3"/>
        <v>PH.IC.GA.010508.01</v>
      </c>
      <c r="Q33" s="168" t="str">
        <f t="shared" si="4"/>
        <v>CL.IC.GA.010508.01</v>
      </c>
      <c r="R33" s="167" t="s">
        <v>4415</v>
      </c>
      <c r="S33" s="167">
        <v>753</v>
      </c>
      <c r="AD33" s="167" t="s">
        <v>559</v>
      </c>
      <c r="AE33" s="167">
        <v>1202</v>
      </c>
    </row>
    <row r="34" spans="1:31" s="167" customFormat="1" ht="15">
      <c r="A34" s="167" t="s">
        <v>10762</v>
      </c>
      <c r="C34" s="61" t="s">
        <v>2379</v>
      </c>
      <c r="D34" s="167" t="s">
        <v>10966</v>
      </c>
      <c r="E34" s="61" t="s">
        <v>6988</v>
      </c>
      <c r="F34" s="167" t="s">
        <v>10967</v>
      </c>
      <c r="G34" s="167" t="s">
        <v>10968</v>
      </c>
      <c r="H34" s="62" t="s">
        <v>11848</v>
      </c>
      <c r="I34" s="167" t="s">
        <v>10969</v>
      </c>
      <c r="J34" s="63" t="str">
        <f t="shared" ref="J34:J65" si="5">CONCATENATE("IC.GA.",C34,E34,H34)</f>
        <v>IC.GA.010601</v>
      </c>
      <c r="K34" s="61" t="s">
        <v>2379</v>
      </c>
      <c r="L34" s="167" t="str">
        <f t="shared" si="1"/>
        <v xml:space="preserve">     Active RUQ</v>
      </c>
      <c r="M34" s="168" t="str">
        <f t="shared" si="2"/>
        <v>PI.IC.GA.010601.01</v>
      </c>
      <c r="N34" s="168"/>
      <c r="O34" s="168" t="str">
        <f t="shared" si="3"/>
        <v>PH.IC.GA.010601.01</v>
      </c>
      <c r="Q34" s="168" t="str">
        <f t="shared" si="4"/>
        <v>CL.IC.GA.010601.01</v>
      </c>
    </row>
    <row r="35" spans="1:31" s="167" customFormat="1" ht="15">
      <c r="A35" s="167" t="s">
        <v>10762</v>
      </c>
      <c r="C35" s="61" t="s">
        <v>2379</v>
      </c>
      <c r="E35" s="61" t="s">
        <v>6988</v>
      </c>
      <c r="F35" s="167" t="s">
        <v>10967</v>
      </c>
      <c r="G35" s="167" t="s">
        <v>10970</v>
      </c>
      <c r="H35" s="62" t="s">
        <v>12030</v>
      </c>
      <c r="I35" s="167" t="s">
        <v>10971</v>
      </c>
      <c r="J35" s="63" t="str">
        <f t="shared" si="5"/>
        <v>IC.GA.010602</v>
      </c>
      <c r="K35" s="61" t="s">
        <v>2379</v>
      </c>
      <c r="L35" s="167" t="str">
        <f t="shared" si="1"/>
        <v xml:space="preserve">     Hypoactive RUQ</v>
      </c>
      <c r="M35" s="168" t="str">
        <f t="shared" si="2"/>
        <v>PI.IC.GA.010602.01</v>
      </c>
      <c r="N35" s="168"/>
      <c r="O35" s="168" t="str">
        <f t="shared" si="3"/>
        <v>PH.IC.GA.010602.01</v>
      </c>
      <c r="Q35" s="168" t="str">
        <f t="shared" si="4"/>
        <v>CL.IC.GA.010602.01</v>
      </c>
    </row>
    <row r="36" spans="1:31" s="167" customFormat="1" ht="15">
      <c r="A36" s="167" t="s">
        <v>10762</v>
      </c>
      <c r="C36" s="61" t="s">
        <v>2379</v>
      </c>
      <c r="E36" s="61" t="s">
        <v>6988</v>
      </c>
      <c r="F36" s="167" t="s">
        <v>10967</v>
      </c>
      <c r="G36" s="167" t="s">
        <v>10972</v>
      </c>
      <c r="H36" s="62" t="s">
        <v>12032</v>
      </c>
      <c r="I36" s="167" t="s">
        <v>10973</v>
      </c>
      <c r="J36" s="63" t="str">
        <f t="shared" si="5"/>
        <v>IC.GA.010603</v>
      </c>
      <c r="K36" s="61" t="s">
        <v>2379</v>
      </c>
      <c r="L36" s="167" t="str">
        <f t="shared" si="1"/>
        <v xml:space="preserve">     Hyperactive RUQ</v>
      </c>
      <c r="M36" s="168" t="str">
        <f t="shared" si="2"/>
        <v>PI.IC.GA.010603.01</v>
      </c>
      <c r="N36" s="168"/>
      <c r="O36" s="168" t="str">
        <f t="shared" si="3"/>
        <v>PH.IC.GA.010603.01</v>
      </c>
      <c r="Q36" s="168" t="str">
        <f t="shared" si="4"/>
        <v>CL.IC.GA.010603.01</v>
      </c>
    </row>
    <row r="37" spans="1:31" s="167" customFormat="1" ht="15">
      <c r="A37" s="167" t="s">
        <v>10762</v>
      </c>
      <c r="C37" s="61" t="s">
        <v>2379</v>
      </c>
      <c r="E37" s="61" t="s">
        <v>6988</v>
      </c>
      <c r="F37" s="167" t="s">
        <v>10967</v>
      </c>
      <c r="G37" s="167" t="s">
        <v>10974</v>
      </c>
      <c r="H37" s="62" t="s">
        <v>12028</v>
      </c>
      <c r="I37" s="167" t="s">
        <v>10975</v>
      </c>
      <c r="J37" s="63" t="str">
        <f t="shared" si="5"/>
        <v>IC.GA.010604</v>
      </c>
      <c r="K37" s="61" t="s">
        <v>2379</v>
      </c>
      <c r="L37" s="167" t="str">
        <f t="shared" si="1"/>
        <v xml:space="preserve">     Absent RUQ</v>
      </c>
      <c r="M37" s="168" t="str">
        <f t="shared" si="2"/>
        <v>PI.IC.GA.010604.01</v>
      </c>
      <c r="N37" s="168"/>
      <c r="O37" s="168" t="str">
        <f t="shared" si="3"/>
        <v>PH.IC.GA.010604.01</v>
      </c>
      <c r="Q37" s="168" t="str">
        <f t="shared" si="4"/>
        <v>CL.IC.GA.010604.01</v>
      </c>
    </row>
    <row r="38" spans="1:31" s="167" customFormat="1" ht="15">
      <c r="A38" s="167" t="s">
        <v>10762</v>
      </c>
      <c r="C38" s="61" t="s">
        <v>2379</v>
      </c>
      <c r="E38" s="61" t="s">
        <v>6988</v>
      </c>
      <c r="F38" s="167" t="s">
        <v>10967</v>
      </c>
      <c r="G38" s="167" t="s">
        <v>10976</v>
      </c>
      <c r="H38" s="62" t="s">
        <v>12210</v>
      </c>
      <c r="I38" s="167" t="s">
        <v>10826</v>
      </c>
      <c r="J38" s="63" t="str">
        <f t="shared" si="5"/>
        <v>IC.GA.010605</v>
      </c>
      <c r="K38" s="61" t="s">
        <v>2379</v>
      </c>
      <c r="L38" s="167" t="str">
        <f t="shared" si="1"/>
        <v xml:space="preserve">     HF ventilation RUQ</v>
      </c>
      <c r="M38" s="168" t="str">
        <f t="shared" si="2"/>
        <v>PI.IC.GA.010605.01</v>
      </c>
      <c r="N38" s="168"/>
      <c r="O38" s="168" t="str">
        <f t="shared" si="3"/>
        <v>PH.IC.GA.010605.01</v>
      </c>
      <c r="Q38" s="168" t="str">
        <f t="shared" si="4"/>
        <v>CL.IC.GA.010605.01</v>
      </c>
    </row>
    <row r="39" spans="1:31" s="167" customFormat="1" ht="15">
      <c r="A39" s="167" t="s">
        <v>10762</v>
      </c>
      <c r="C39" s="61" t="s">
        <v>2379</v>
      </c>
      <c r="D39" s="167" t="s">
        <v>10977</v>
      </c>
      <c r="E39" s="61" t="s">
        <v>6317</v>
      </c>
      <c r="F39" s="167" t="s">
        <v>10967</v>
      </c>
      <c r="G39" s="167" t="s">
        <v>10978</v>
      </c>
      <c r="H39" s="62" t="s">
        <v>11848</v>
      </c>
      <c r="I39" s="167" t="s">
        <v>10827</v>
      </c>
      <c r="J39" s="63" t="str">
        <f t="shared" si="5"/>
        <v>IC.GA.010701</v>
      </c>
      <c r="K39" s="61" t="s">
        <v>2379</v>
      </c>
      <c r="L39" s="167" t="str">
        <f t="shared" si="1"/>
        <v xml:space="preserve">     Active LUQ</v>
      </c>
      <c r="M39" s="168" t="str">
        <f t="shared" si="2"/>
        <v>PI.IC.GA.010701.01</v>
      </c>
      <c r="N39" s="168"/>
      <c r="O39" s="168" t="str">
        <f t="shared" si="3"/>
        <v>PH.IC.GA.010701.01</v>
      </c>
      <c r="Q39" s="168" t="str">
        <f t="shared" si="4"/>
        <v>CL.IC.GA.010701.01</v>
      </c>
    </row>
    <row r="40" spans="1:31" s="167" customFormat="1" ht="15">
      <c r="A40" s="167" t="s">
        <v>10762</v>
      </c>
      <c r="C40" s="61" t="s">
        <v>2379</v>
      </c>
      <c r="E40" s="61" t="s">
        <v>6317</v>
      </c>
      <c r="F40" s="167" t="s">
        <v>10967</v>
      </c>
      <c r="G40" s="167" t="s">
        <v>10828</v>
      </c>
      <c r="H40" s="62" t="s">
        <v>12030</v>
      </c>
      <c r="I40" s="167" t="s">
        <v>10829</v>
      </c>
      <c r="J40" s="63" t="str">
        <f t="shared" si="5"/>
        <v>IC.GA.010702</v>
      </c>
      <c r="K40" s="61" t="s">
        <v>2379</v>
      </c>
      <c r="L40" s="167" t="str">
        <f t="shared" si="1"/>
        <v xml:space="preserve">     Hypoactive LUQ</v>
      </c>
      <c r="M40" s="168" t="str">
        <f t="shared" si="2"/>
        <v>PI.IC.GA.010702.01</v>
      </c>
      <c r="N40" s="168"/>
      <c r="O40" s="168" t="str">
        <f t="shared" si="3"/>
        <v>PH.IC.GA.010702.01</v>
      </c>
      <c r="Q40" s="168" t="str">
        <f t="shared" si="4"/>
        <v>CL.IC.GA.010702.01</v>
      </c>
    </row>
    <row r="41" spans="1:31" s="167" customFormat="1" ht="15">
      <c r="A41" s="167" t="s">
        <v>10762</v>
      </c>
      <c r="C41" s="61" t="s">
        <v>2379</v>
      </c>
      <c r="E41" s="61" t="s">
        <v>6317</v>
      </c>
      <c r="F41" s="167" t="s">
        <v>10967</v>
      </c>
      <c r="G41" s="167" t="s">
        <v>10830</v>
      </c>
      <c r="H41" s="62" t="s">
        <v>12032</v>
      </c>
      <c r="I41" s="167" t="s">
        <v>10686</v>
      </c>
      <c r="J41" s="63" t="str">
        <f t="shared" si="5"/>
        <v>IC.GA.010703</v>
      </c>
      <c r="K41" s="61" t="s">
        <v>2379</v>
      </c>
      <c r="L41" s="167" t="str">
        <f t="shared" si="1"/>
        <v xml:space="preserve">     Hyperactive LUQ</v>
      </c>
      <c r="M41" s="168" t="str">
        <f t="shared" si="2"/>
        <v>PI.IC.GA.010703.01</v>
      </c>
      <c r="N41" s="168"/>
      <c r="O41" s="168" t="str">
        <f t="shared" si="3"/>
        <v>PH.IC.GA.010703.01</v>
      </c>
      <c r="Q41" s="168" t="str">
        <f t="shared" si="4"/>
        <v>CL.IC.GA.010703.01</v>
      </c>
    </row>
    <row r="42" spans="1:31" s="167" customFormat="1" ht="15">
      <c r="A42" s="167" t="s">
        <v>10762</v>
      </c>
      <c r="C42" s="61" t="s">
        <v>12175</v>
      </c>
      <c r="E42" s="61" t="s">
        <v>6317</v>
      </c>
      <c r="F42" s="167" t="s">
        <v>10967</v>
      </c>
      <c r="G42" s="167" t="s">
        <v>10691</v>
      </c>
      <c r="H42" s="62" t="s">
        <v>12028</v>
      </c>
      <c r="I42" s="167" t="s">
        <v>10527</v>
      </c>
      <c r="J42" s="63" t="str">
        <f t="shared" si="5"/>
        <v>IC.GA.010704</v>
      </c>
      <c r="K42" s="61" t="s">
        <v>12175</v>
      </c>
      <c r="L42" s="167" t="str">
        <f t="shared" si="1"/>
        <v xml:space="preserve">     Absent LUQ</v>
      </c>
      <c r="M42" s="168" t="str">
        <f t="shared" si="2"/>
        <v>PI.IC.GA.010704.01</v>
      </c>
      <c r="N42" s="168"/>
      <c r="O42" s="168" t="str">
        <f t="shared" si="3"/>
        <v>PH.IC.GA.010704.01</v>
      </c>
      <c r="Q42" s="168" t="str">
        <f t="shared" si="4"/>
        <v>CL.IC.GA.010704.01</v>
      </c>
    </row>
    <row r="43" spans="1:31" s="167" customFormat="1" ht="15">
      <c r="A43" s="167" t="s">
        <v>10762</v>
      </c>
      <c r="C43" s="61" t="s">
        <v>12175</v>
      </c>
      <c r="E43" s="61" t="s">
        <v>6317</v>
      </c>
      <c r="F43" s="167" t="s">
        <v>10967</v>
      </c>
      <c r="G43" s="167" t="s">
        <v>10528</v>
      </c>
      <c r="H43" s="62" t="s">
        <v>12210</v>
      </c>
      <c r="I43" s="167" t="s">
        <v>10546</v>
      </c>
      <c r="J43" s="63" t="str">
        <f t="shared" si="5"/>
        <v>IC.GA.010705</v>
      </c>
      <c r="K43" s="61" t="s">
        <v>12175</v>
      </c>
      <c r="L43" s="167" t="str">
        <f t="shared" si="1"/>
        <v xml:space="preserve">     HF ventilation LUQ</v>
      </c>
      <c r="M43" s="168" t="str">
        <f t="shared" si="2"/>
        <v>PI.IC.GA.010705.01</v>
      </c>
      <c r="N43" s="168"/>
      <c r="O43" s="168" t="str">
        <f t="shared" si="3"/>
        <v>PH.IC.GA.010705.01</v>
      </c>
      <c r="Q43" s="168" t="str">
        <f t="shared" si="4"/>
        <v>CL.IC.GA.010705.01</v>
      </c>
    </row>
    <row r="44" spans="1:31" s="167" customFormat="1" ht="15">
      <c r="A44" s="167" t="s">
        <v>10762</v>
      </c>
      <c r="C44" s="61" t="s">
        <v>12175</v>
      </c>
      <c r="D44" s="167" t="s">
        <v>10547</v>
      </c>
      <c r="E44" s="61" t="s">
        <v>3574</v>
      </c>
      <c r="F44" s="167" t="s">
        <v>10967</v>
      </c>
      <c r="G44" s="167" t="s">
        <v>10548</v>
      </c>
      <c r="H44" s="62" t="s">
        <v>11848</v>
      </c>
      <c r="I44" s="167" t="s">
        <v>10549</v>
      </c>
      <c r="J44" s="63" t="str">
        <f t="shared" si="5"/>
        <v>IC.GA.010801</v>
      </c>
      <c r="K44" s="61" t="s">
        <v>12175</v>
      </c>
      <c r="L44" s="167" t="str">
        <f t="shared" si="1"/>
        <v xml:space="preserve">     Active RLQ</v>
      </c>
      <c r="M44" s="168" t="str">
        <f t="shared" si="2"/>
        <v>PI.IC.GA.010801.01</v>
      </c>
      <c r="N44" s="168"/>
      <c r="O44" s="168" t="str">
        <f t="shared" si="3"/>
        <v>PH.IC.GA.010801.01</v>
      </c>
      <c r="Q44" s="168" t="str">
        <f t="shared" si="4"/>
        <v>CL.IC.GA.010801.01</v>
      </c>
    </row>
    <row r="45" spans="1:31" s="167" customFormat="1" ht="15">
      <c r="A45" s="167" t="s">
        <v>10762</v>
      </c>
      <c r="C45" s="61" t="s">
        <v>12175</v>
      </c>
      <c r="E45" s="61" t="s">
        <v>3574</v>
      </c>
      <c r="F45" s="167" t="s">
        <v>10967</v>
      </c>
      <c r="G45" s="167" t="s">
        <v>10711</v>
      </c>
      <c r="H45" s="62" t="s">
        <v>12030</v>
      </c>
      <c r="I45" s="167" t="s">
        <v>10712</v>
      </c>
      <c r="J45" s="63" t="str">
        <f t="shared" si="5"/>
        <v>IC.GA.010802</v>
      </c>
      <c r="K45" s="61" t="s">
        <v>12175</v>
      </c>
      <c r="L45" s="167" t="str">
        <f t="shared" si="1"/>
        <v xml:space="preserve">     Hypoactive RLQ</v>
      </c>
      <c r="M45" s="168" t="str">
        <f t="shared" si="2"/>
        <v>PI.IC.GA.010802.01</v>
      </c>
      <c r="N45" s="168"/>
      <c r="O45" s="168" t="str">
        <f t="shared" si="3"/>
        <v>PH.IC.GA.010802.01</v>
      </c>
      <c r="Q45" s="168" t="str">
        <f t="shared" si="4"/>
        <v>CL.IC.GA.010802.01</v>
      </c>
    </row>
    <row r="46" spans="1:31" s="167" customFormat="1" ht="15">
      <c r="A46" s="167" t="s">
        <v>10762</v>
      </c>
      <c r="C46" s="61" t="s">
        <v>12175</v>
      </c>
      <c r="E46" s="61" t="s">
        <v>3574</v>
      </c>
      <c r="F46" s="167" t="s">
        <v>10967</v>
      </c>
      <c r="G46" s="167" t="s">
        <v>10713</v>
      </c>
      <c r="H46" s="62" t="s">
        <v>12032</v>
      </c>
      <c r="I46" s="167" t="s">
        <v>10714</v>
      </c>
      <c r="J46" s="63" t="str">
        <f t="shared" si="5"/>
        <v>IC.GA.010803</v>
      </c>
      <c r="K46" s="61" t="s">
        <v>12175</v>
      </c>
      <c r="L46" s="167" t="str">
        <f t="shared" si="1"/>
        <v xml:space="preserve">     Hyperactive RLQ</v>
      </c>
      <c r="M46" s="168" t="str">
        <f t="shared" si="2"/>
        <v>PI.IC.GA.010803.01</v>
      </c>
      <c r="N46" s="168"/>
      <c r="O46" s="168" t="str">
        <f t="shared" si="3"/>
        <v>PH.IC.GA.010803.01</v>
      </c>
      <c r="Q46" s="168" t="str">
        <f t="shared" si="4"/>
        <v>CL.IC.GA.010803.01</v>
      </c>
    </row>
    <row r="47" spans="1:31" s="167" customFormat="1" ht="15">
      <c r="A47" s="167" t="s">
        <v>10762</v>
      </c>
      <c r="C47" s="61" t="s">
        <v>12175</v>
      </c>
      <c r="E47" s="61" t="s">
        <v>3574</v>
      </c>
      <c r="F47" s="167" t="s">
        <v>10967</v>
      </c>
      <c r="G47" s="167" t="s">
        <v>10715</v>
      </c>
      <c r="H47" s="62" t="s">
        <v>12028</v>
      </c>
      <c r="I47" s="167" t="s">
        <v>10860</v>
      </c>
      <c r="J47" s="63" t="str">
        <f t="shared" si="5"/>
        <v>IC.GA.010804</v>
      </c>
      <c r="K47" s="61" t="s">
        <v>12175</v>
      </c>
      <c r="L47" s="167" t="str">
        <f t="shared" si="1"/>
        <v xml:space="preserve">     Absent RLQ</v>
      </c>
      <c r="M47" s="168" t="str">
        <f t="shared" si="2"/>
        <v>PI.IC.GA.010804.01</v>
      </c>
      <c r="N47" s="168"/>
      <c r="O47" s="168" t="str">
        <f t="shared" si="3"/>
        <v>PH.IC.GA.010804.01</v>
      </c>
      <c r="Q47" s="168" t="str">
        <f t="shared" si="4"/>
        <v>CL.IC.GA.010804.01</v>
      </c>
    </row>
    <row r="48" spans="1:31" s="167" customFormat="1" ht="15">
      <c r="A48" s="167" t="s">
        <v>10762</v>
      </c>
      <c r="C48" s="61" t="s">
        <v>12175</v>
      </c>
      <c r="E48" s="61" t="s">
        <v>3574</v>
      </c>
      <c r="F48" s="167" t="s">
        <v>10967</v>
      </c>
      <c r="G48" s="167" t="s">
        <v>10717</v>
      </c>
      <c r="H48" s="62" t="s">
        <v>12210</v>
      </c>
      <c r="I48" s="167" t="s">
        <v>10718</v>
      </c>
      <c r="J48" s="63" t="str">
        <f t="shared" si="5"/>
        <v>IC.GA.010805</v>
      </c>
      <c r="K48" s="61" t="s">
        <v>12175</v>
      </c>
      <c r="L48" s="167" t="str">
        <f t="shared" si="1"/>
        <v xml:space="preserve">     HF ventilation RLQ</v>
      </c>
      <c r="M48" s="168" t="str">
        <f t="shared" si="2"/>
        <v>PI.IC.GA.010805.01</v>
      </c>
      <c r="N48" s="168"/>
      <c r="O48" s="168" t="str">
        <f t="shared" si="3"/>
        <v>PH.IC.GA.010805.01</v>
      </c>
      <c r="Q48" s="168" t="str">
        <f t="shared" si="4"/>
        <v>CL.IC.GA.010805.01</v>
      </c>
    </row>
    <row r="49" spans="1:17" s="167" customFormat="1" ht="15">
      <c r="A49" s="167" t="s">
        <v>10762</v>
      </c>
      <c r="C49" s="61" t="s">
        <v>12175</v>
      </c>
      <c r="D49" s="167" t="s">
        <v>10719</v>
      </c>
      <c r="E49" s="61" t="s">
        <v>3690</v>
      </c>
      <c r="F49" s="167" t="s">
        <v>10967</v>
      </c>
      <c r="G49" s="167" t="s">
        <v>10720</v>
      </c>
      <c r="H49" s="62" t="s">
        <v>11848</v>
      </c>
      <c r="I49" s="167" t="s">
        <v>10721</v>
      </c>
      <c r="J49" s="63" t="str">
        <f t="shared" si="5"/>
        <v>IC.GA.010901</v>
      </c>
      <c r="K49" s="61" t="s">
        <v>12175</v>
      </c>
      <c r="L49" s="167" t="str">
        <f t="shared" si="1"/>
        <v xml:space="preserve">     Active LLQ</v>
      </c>
      <c r="M49" s="168" t="str">
        <f t="shared" si="2"/>
        <v>PI.IC.GA.010901.01</v>
      </c>
      <c r="N49" s="168"/>
      <c r="O49" s="168" t="str">
        <f t="shared" si="3"/>
        <v>PH.IC.GA.010901.01</v>
      </c>
      <c r="Q49" s="168" t="str">
        <f t="shared" si="4"/>
        <v>CL.IC.GA.010901.01</v>
      </c>
    </row>
    <row r="50" spans="1:17" s="167" customFormat="1" ht="15">
      <c r="A50" s="167" t="s">
        <v>10762</v>
      </c>
      <c r="C50" s="61" t="s">
        <v>12175</v>
      </c>
      <c r="E50" s="61" t="s">
        <v>3690</v>
      </c>
      <c r="F50" s="167" t="s">
        <v>10967</v>
      </c>
      <c r="G50" s="167" t="s">
        <v>10722</v>
      </c>
      <c r="H50" s="62" t="s">
        <v>12030</v>
      </c>
      <c r="I50" s="167" t="s">
        <v>10723</v>
      </c>
      <c r="J50" s="63" t="str">
        <f t="shared" si="5"/>
        <v>IC.GA.010902</v>
      </c>
      <c r="K50" s="61" t="s">
        <v>12175</v>
      </c>
      <c r="L50" s="167" t="str">
        <f t="shared" si="1"/>
        <v xml:space="preserve">     Hypoactive LLQ</v>
      </c>
      <c r="M50" s="168" t="str">
        <f t="shared" si="2"/>
        <v>PI.IC.GA.010902.01</v>
      </c>
      <c r="N50" s="168"/>
      <c r="O50" s="168" t="str">
        <f t="shared" si="3"/>
        <v>PH.IC.GA.010902.01</v>
      </c>
      <c r="Q50" s="168" t="str">
        <f t="shared" si="4"/>
        <v>CL.IC.GA.010902.01</v>
      </c>
    </row>
    <row r="51" spans="1:17" s="167" customFormat="1" ht="15">
      <c r="A51" s="167" t="s">
        <v>10762</v>
      </c>
      <c r="C51" s="61" t="s">
        <v>12175</v>
      </c>
      <c r="E51" s="61" t="s">
        <v>3690</v>
      </c>
      <c r="F51" s="167" t="s">
        <v>10967</v>
      </c>
      <c r="G51" s="167" t="s">
        <v>10724</v>
      </c>
      <c r="H51" s="62" t="s">
        <v>12032</v>
      </c>
      <c r="I51" s="167" t="s">
        <v>10725</v>
      </c>
      <c r="J51" s="63" t="str">
        <f t="shared" si="5"/>
        <v>IC.GA.010903</v>
      </c>
      <c r="K51" s="61" t="s">
        <v>12175</v>
      </c>
      <c r="L51" s="167" t="str">
        <f t="shared" si="1"/>
        <v xml:space="preserve">     Hyperactive LLQ</v>
      </c>
      <c r="M51" s="168" t="str">
        <f t="shared" si="2"/>
        <v>PI.IC.GA.010903.01</v>
      </c>
      <c r="N51" s="168"/>
      <c r="O51" s="168" t="str">
        <f t="shared" si="3"/>
        <v>PH.IC.GA.010903.01</v>
      </c>
      <c r="Q51" s="168" t="str">
        <f t="shared" si="4"/>
        <v>CL.IC.GA.010903.01</v>
      </c>
    </row>
    <row r="52" spans="1:17" s="167" customFormat="1" ht="15">
      <c r="A52" s="167" t="s">
        <v>10762</v>
      </c>
      <c r="C52" s="61" t="s">
        <v>12175</v>
      </c>
      <c r="E52" s="61" t="s">
        <v>3690</v>
      </c>
      <c r="F52" s="167" t="s">
        <v>10967</v>
      </c>
      <c r="G52" s="167" t="s">
        <v>10395</v>
      </c>
      <c r="H52" s="62" t="s">
        <v>12028</v>
      </c>
      <c r="I52" s="167" t="s">
        <v>10396</v>
      </c>
      <c r="J52" s="63" t="str">
        <f t="shared" si="5"/>
        <v>IC.GA.010904</v>
      </c>
      <c r="K52" s="61" t="s">
        <v>12175</v>
      </c>
      <c r="L52" s="167" t="str">
        <f t="shared" si="1"/>
        <v xml:space="preserve">     Absent LLQ</v>
      </c>
      <c r="M52" s="168" t="str">
        <f t="shared" si="2"/>
        <v>PI.IC.GA.010904.01</v>
      </c>
      <c r="N52" s="168"/>
      <c r="O52" s="168" t="str">
        <f t="shared" si="3"/>
        <v>PH.IC.GA.010904.01</v>
      </c>
      <c r="Q52" s="168" t="str">
        <f t="shared" si="4"/>
        <v>CL.IC.GA.010904.01</v>
      </c>
    </row>
    <row r="53" spans="1:17" s="167" customFormat="1" ht="15">
      <c r="A53" s="167" t="s">
        <v>10762</v>
      </c>
      <c r="C53" s="61" t="s">
        <v>12175</v>
      </c>
      <c r="E53" s="61" t="s">
        <v>3690</v>
      </c>
      <c r="F53" s="167" t="s">
        <v>10967</v>
      </c>
      <c r="G53" s="167" t="s">
        <v>10232</v>
      </c>
      <c r="H53" s="62" t="s">
        <v>12210</v>
      </c>
      <c r="I53" s="167" t="s">
        <v>10233</v>
      </c>
      <c r="J53" s="63" t="str">
        <f t="shared" si="5"/>
        <v>IC.GA.010905</v>
      </c>
      <c r="K53" s="61" t="s">
        <v>12175</v>
      </c>
      <c r="L53" s="167" t="str">
        <f t="shared" si="1"/>
        <v xml:space="preserve">     HF ventilation LLQ</v>
      </c>
      <c r="M53" s="168" t="str">
        <f t="shared" si="2"/>
        <v>PI.IC.GA.010905.01</v>
      </c>
      <c r="N53" s="168"/>
      <c r="O53" s="168" t="str">
        <f t="shared" si="3"/>
        <v>PH.IC.GA.010905.01</v>
      </c>
      <c r="Q53" s="168" t="str">
        <f t="shared" si="4"/>
        <v>CL.IC.GA.010905.01</v>
      </c>
    </row>
    <row r="54" spans="1:17" s="167" customFormat="1" ht="15">
      <c r="A54" s="167" t="s">
        <v>10762</v>
      </c>
      <c r="B54" s="167" t="s">
        <v>12452</v>
      </c>
      <c r="C54" s="61" t="s">
        <v>2379</v>
      </c>
      <c r="D54" s="167" t="s">
        <v>12965</v>
      </c>
      <c r="E54" s="61" t="s">
        <v>3188</v>
      </c>
      <c r="F54" s="167" t="s">
        <v>10573</v>
      </c>
      <c r="G54" s="167" t="s">
        <v>12157</v>
      </c>
      <c r="H54" s="62" t="s">
        <v>11848</v>
      </c>
      <c r="I54" s="167" t="s">
        <v>12157</v>
      </c>
      <c r="J54" s="63" t="str">
        <f t="shared" si="5"/>
        <v>IC.GA.011001</v>
      </c>
      <c r="K54" s="61" t="s">
        <v>2379</v>
      </c>
      <c r="L54" s="167" t="str">
        <f t="shared" si="1"/>
        <v>None</v>
      </c>
      <c r="M54" s="168" t="str">
        <f t="shared" si="2"/>
        <v>PI.IC.GA.011001.01</v>
      </c>
      <c r="N54" s="168"/>
      <c r="O54" s="168" t="str">
        <f t="shared" si="3"/>
        <v>PH.IC.GA.011001.01</v>
      </c>
      <c r="Q54" s="168" t="str">
        <f t="shared" si="4"/>
        <v>CL.IC.GA.011001.01</v>
      </c>
    </row>
    <row r="55" spans="1:17" s="167" customFormat="1" ht="15">
      <c r="A55" s="167" t="s">
        <v>10762</v>
      </c>
      <c r="C55" s="61" t="s">
        <v>12175</v>
      </c>
      <c r="E55" s="61" t="s">
        <v>3188</v>
      </c>
      <c r="F55" s="167" t="s">
        <v>10573</v>
      </c>
      <c r="G55" s="167" t="s">
        <v>10399</v>
      </c>
      <c r="H55" s="62" t="s">
        <v>12030</v>
      </c>
      <c r="I55" s="167" t="s">
        <v>10400</v>
      </c>
      <c r="J55" s="63" t="str">
        <f t="shared" si="5"/>
        <v>IC.GA.011002</v>
      </c>
      <c r="K55" s="61" t="s">
        <v>12175</v>
      </c>
      <c r="L55" s="167" t="str">
        <f t="shared" si="1"/>
        <v>Belching</v>
      </c>
      <c r="M55" s="168" t="str">
        <f t="shared" si="2"/>
        <v>PI.IC.GA.011002.01</v>
      </c>
      <c r="N55" s="168"/>
      <c r="O55" s="168" t="str">
        <f t="shared" si="3"/>
        <v>PH.IC.GA.011002.01</v>
      </c>
      <c r="Q55" s="168" t="str">
        <f t="shared" si="4"/>
        <v>CL.IC.GA.011002.01</v>
      </c>
    </row>
    <row r="56" spans="1:17" s="167" customFormat="1" ht="15">
      <c r="A56" s="167" t="s">
        <v>10762</v>
      </c>
      <c r="C56" s="61" t="s">
        <v>12175</v>
      </c>
      <c r="E56" s="61" t="s">
        <v>3188</v>
      </c>
      <c r="F56" s="167" t="s">
        <v>10573</v>
      </c>
      <c r="G56" s="167" t="s">
        <v>10570</v>
      </c>
      <c r="H56" s="62" t="s">
        <v>12032</v>
      </c>
      <c r="I56" s="167" t="s">
        <v>10570</v>
      </c>
      <c r="J56" s="63" t="str">
        <f t="shared" si="5"/>
        <v>IC.GA.011003</v>
      </c>
      <c r="K56" s="61" t="s">
        <v>12175</v>
      </c>
      <c r="L56" s="167" t="str">
        <f t="shared" si="1"/>
        <v>Dysphagia</v>
      </c>
      <c r="M56" s="168" t="str">
        <f t="shared" si="2"/>
        <v>PI.IC.GA.011003.01</v>
      </c>
      <c r="N56" s="168"/>
      <c r="O56" s="168" t="str">
        <f t="shared" si="3"/>
        <v>PH.IC.GA.011003.01</v>
      </c>
      <c r="Q56" s="168" t="str">
        <f t="shared" si="4"/>
        <v>CL.IC.GA.011003.01</v>
      </c>
    </row>
    <row r="57" spans="1:17" s="167" customFormat="1" ht="15">
      <c r="A57" s="167" t="s">
        <v>10762</v>
      </c>
      <c r="C57" s="61" t="s">
        <v>2379</v>
      </c>
      <c r="E57" s="61" t="s">
        <v>3188</v>
      </c>
      <c r="F57" s="167" t="s">
        <v>10573</v>
      </c>
      <c r="G57" s="167" t="s">
        <v>10571</v>
      </c>
      <c r="H57" s="62" t="s">
        <v>12028</v>
      </c>
      <c r="I57" s="167" t="s">
        <v>10571</v>
      </c>
      <c r="J57" s="63" t="str">
        <f t="shared" si="5"/>
        <v>IC.GA.011004</v>
      </c>
      <c r="K57" s="61" t="s">
        <v>2379</v>
      </c>
      <c r="L57" s="167" t="str">
        <f t="shared" si="1"/>
        <v>Dyspepsia</v>
      </c>
      <c r="M57" s="168" t="str">
        <f t="shared" si="2"/>
        <v>PI.IC.GA.011004.01</v>
      </c>
      <c r="N57" s="168"/>
      <c r="O57" s="168" t="str">
        <f t="shared" si="3"/>
        <v>PH.IC.GA.011004.01</v>
      </c>
      <c r="Q57" s="168" t="str">
        <f t="shared" si="4"/>
        <v>CL.IC.GA.011004.01</v>
      </c>
    </row>
    <row r="58" spans="1:17" s="167" customFormat="1" ht="15">
      <c r="A58" s="167" t="s">
        <v>10762</v>
      </c>
      <c r="C58" s="61" t="s">
        <v>2379</v>
      </c>
      <c r="E58" s="61" t="s">
        <v>3188</v>
      </c>
      <c r="F58" s="167" t="s">
        <v>10573</v>
      </c>
      <c r="G58" s="167" t="s">
        <v>10572</v>
      </c>
      <c r="H58" s="62" t="s">
        <v>12210</v>
      </c>
      <c r="I58" s="167" t="s">
        <v>10585</v>
      </c>
      <c r="J58" s="63" t="str">
        <f t="shared" si="5"/>
        <v>IC.GA.011005</v>
      </c>
      <c r="K58" s="61" t="s">
        <v>2379</v>
      </c>
      <c r="L58" s="167" t="str">
        <f t="shared" si="1"/>
        <v>Acid reflux</v>
      </c>
      <c r="M58" s="168" t="str">
        <f t="shared" si="2"/>
        <v>PI.IC.GA.011005.01</v>
      </c>
      <c r="N58" s="168"/>
      <c r="O58" s="168" t="str">
        <f t="shared" si="3"/>
        <v>PH.IC.GA.011005.01</v>
      </c>
      <c r="Q58" s="168" t="str">
        <f t="shared" si="4"/>
        <v>CL.IC.GA.011005.01</v>
      </c>
    </row>
    <row r="59" spans="1:17" s="167" customFormat="1" ht="15">
      <c r="A59" s="167" t="s">
        <v>10762</v>
      </c>
      <c r="C59" s="61" t="s">
        <v>2379</v>
      </c>
      <c r="E59" s="61" t="s">
        <v>3188</v>
      </c>
      <c r="F59" s="167" t="s">
        <v>10573</v>
      </c>
      <c r="G59" s="167" t="s">
        <v>10586</v>
      </c>
      <c r="H59" s="62" t="s">
        <v>12212</v>
      </c>
      <c r="I59" s="167" t="s">
        <v>10586</v>
      </c>
      <c r="J59" s="63" t="str">
        <f t="shared" si="5"/>
        <v>IC.GA.011006</v>
      </c>
      <c r="K59" s="61" t="s">
        <v>2379</v>
      </c>
      <c r="L59" s="167" t="str">
        <f t="shared" si="1"/>
        <v>Hiccup</v>
      </c>
      <c r="M59" s="168" t="str">
        <f t="shared" si="2"/>
        <v>PI.IC.GA.011006.01</v>
      </c>
      <c r="N59" s="168"/>
      <c r="O59" s="168" t="str">
        <f t="shared" si="3"/>
        <v>PH.IC.GA.011006.01</v>
      </c>
      <c r="Q59" s="168" t="str">
        <f t="shared" si="4"/>
        <v>CL.IC.GA.011006.01</v>
      </c>
    </row>
    <row r="60" spans="1:17" s="167" customFormat="1" ht="15">
      <c r="A60" s="167" t="s">
        <v>10762</v>
      </c>
      <c r="C60" s="61" t="s">
        <v>2379</v>
      </c>
      <c r="E60" s="61" t="s">
        <v>3188</v>
      </c>
      <c r="F60" s="167" t="s">
        <v>10573</v>
      </c>
      <c r="G60" s="167" t="s">
        <v>10592</v>
      </c>
      <c r="H60" s="62" t="s">
        <v>12225</v>
      </c>
      <c r="I60" s="167" t="s">
        <v>10592</v>
      </c>
      <c r="J60" s="63" t="str">
        <f t="shared" si="5"/>
        <v>IC.GA.011007</v>
      </c>
      <c r="K60" s="61" t="s">
        <v>2379</v>
      </c>
      <c r="L60" s="167" t="str">
        <f t="shared" si="1"/>
        <v>Nausea</v>
      </c>
      <c r="M60" s="168" t="str">
        <f t="shared" si="2"/>
        <v>PI.IC.GA.011007.01</v>
      </c>
      <c r="N60" s="168"/>
      <c r="O60" s="168" t="str">
        <f t="shared" si="3"/>
        <v>PH.IC.GA.011007.01</v>
      </c>
      <c r="Q60" s="168" t="str">
        <f t="shared" si="4"/>
        <v>CL.IC.GA.011007.01</v>
      </c>
    </row>
    <row r="61" spans="1:17" s="167" customFormat="1" ht="15">
      <c r="A61" s="167" t="s">
        <v>10762</v>
      </c>
      <c r="C61" s="61" t="s">
        <v>2379</v>
      </c>
      <c r="E61" s="61" t="s">
        <v>3188</v>
      </c>
      <c r="F61" s="167" t="s">
        <v>10573</v>
      </c>
      <c r="G61" s="167" t="s">
        <v>10421</v>
      </c>
      <c r="H61" s="62" t="s">
        <v>11638</v>
      </c>
      <c r="I61" s="167" t="s">
        <v>10422</v>
      </c>
      <c r="J61" s="63" t="str">
        <f t="shared" si="5"/>
        <v>IC.GA.011008</v>
      </c>
      <c r="K61" s="61" t="s">
        <v>2379</v>
      </c>
      <c r="L61" s="167" t="str">
        <f t="shared" si="1"/>
        <v>Retching</v>
      </c>
      <c r="M61" s="168" t="str">
        <f t="shared" si="2"/>
        <v>PI.IC.GA.011008.01</v>
      </c>
      <c r="N61" s="168"/>
      <c r="O61" s="168" t="str">
        <f t="shared" si="3"/>
        <v>PH.IC.GA.011008.01</v>
      </c>
      <c r="Q61" s="168" t="str">
        <f t="shared" si="4"/>
        <v>CL.IC.GA.011008.01</v>
      </c>
    </row>
    <row r="62" spans="1:17" s="167" customFormat="1" ht="15">
      <c r="A62" s="167" t="s">
        <v>10762</v>
      </c>
      <c r="C62" s="61" t="s">
        <v>2379</v>
      </c>
      <c r="E62" s="61" t="s">
        <v>3188</v>
      </c>
      <c r="F62" s="167" t="s">
        <v>10573</v>
      </c>
      <c r="G62" s="167" t="s">
        <v>10423</v>
      </c>
      <c r="H62" s="62" t="s">
        <v>11639</v>
      </c>
      <c r="I62" s="167" t="s">
        <v>10744</v>
      </c>
      <c r="J62" s="63" t="str">
        <f t="shared" si="5"/>
        <v>IC.GA.011009</v>
      </c>
      <c r="K62" s="61" t="s">
        <v>2379</v>
      </c>
      <c r="L62" s="167" t="str">
        <f t="shared" si="1"/>
        <v>Constipation</v>
      </c>
      <c r="M62" s="168" t="str">
        <f t="shared" si="2"/>
        <v>PI.IC.GA.011009.01</v>
      </c>
      <c r="N62" s="168"/>
      <c r="O62" s="168" t="str">
        <f t="shared" si="3"/>
        <v>PH.IC.GA.011009.01</v>
      </c>
      <c r="Q62" s="168" t="str">
        <f t="shared" si="4"/>
        <v>CL.IC.GA.011009.01</v>
      </c>
    </row>
    <row r="63" spans="1:17" s="167" customFormat="1" ht="15">
      <c r="A63" s="167" t="s">
        <v>10762</v>
      </c>
      <c r="C63" s="61" t="s">
        <v>2379</v>
      </c>
      <c r="E63" s="61" t="s">
        <v>3188</v>
      </c>
      <c r="F63" s="167" t="s">
        <v>10573</v>
      </c>
      <c r="G63" s="167" t="s">
        <v>10745</v>
      </c>
      <c r="H63" s="62" t="s">
        <v>11829</v>
      </c>
      <c r="I63" s="167" t="s">
        <v>10746</v>
      </c>
      <c r="J63" s="63" t="str">
        <f t="shared" si="5"/>
        <v>IC.GA.011010</v>
      </c>
      <c r="K63" s="61" t="s">
        <v>2379</v>
      </c>
      <c r="L63" s="167" t="str">
        <f t="shared" si="1"/>
        <v>Impaction</v>
      </c>
      <c r="M63" s="168" t="str">
        <f t="shared" si="2"/>
        <v>PI.IC.GA.011010.01</v>
      </c>
      <c r="N63" s="168"/>
      <c r="O63" s="168" t="str">
        <f t="shared" si="3"/>
        <v>PH.IC.GA.011010.01</v>
      </c>
      <c r="Q63" s="168" t="str">
        <f t="shared" si="4"/>
        <v>CL.IC.GA.011010.01</v>
      </c>
    </row>
    <row r="64" spans="1:17" s="167" customFormat="1" ht="15">
      <c r="A64" s="167" t="s">
        <v>10762</v>
      </c>
      <c r="C64" s="61" t="s">
        <v>2379</v>
      </c>
      <c r="E64" s="61" t="s">
        <v>3188</v>
      </c>
      <c r="F64" s="167" t="s">
        <v>10573</v>
      </c>
      <c r="G64" s="167" t="s">
        <v>10747</v>
      </c>
      <c r="H64" s="61" t="s">
        <v>5749</v>
      </c>
      <c r="I64" s="167" t="s">
        <v>10885</v>
      </c>
      <c r="J64" s="63" t="str">
        <f t="shared" si="5"/>
        <v>IC.GA.011011</v>
      </c>
      <c r="K64" s="61" t="s">
        <v>2379</v>
      </c>
      <c r="L64" s="167" t="str">
        <f t="shared" si="1"/>
        <v>Bloating</v>
      </c>
      <c r="M64" s="168" t="str">
        <f t="shared" si="2"/>
        <v>PI.IC.GA.011011.01</v>
      </c>
      <c r="N64" s="168"/>
      <c r="O64" s="168" t="str">
        <f t="shared" si="3"/>
        <v>PH.IC.GA.011011.01</v>
      </c>
      <c r="Q64" s="168" t="str">
        <f t="shared" si="4"/>
        <v>CL.IC.GA.011011.01</v>
      </c>
    </row>
    <row r="65" spans="1:33" s="167" customFormat="1" ht="15">
      <c r="A65" s="167" t="s">
        <v>10762</v>
      </c>
      <c r="C65" s="61" t="s">
        <v>12175</v>
      </c>
      <c r="E65" s="61" t="s">
        <v>3188</v>
      </c>
      <c r="F65" s="167" t="s">
        <v>10573</v>
      </c>
      <c r="G65" s="167" t="s">
        <v>10886</v>
      </c>
      <c r="H65" s="61" t="s">
        <v>3064</v>
      </c>
      <c r="I65" s="167" t="s">
        <v>10887</v>
      </c>
      <c r="J65" s="63" t="str">
        <f t="shared" si="5"/>
        <v>IC.GA.011012</v>
      </c>
      <c r="K65" s="61" t="s">
        <v>12175</v>
      </c>
      <c r="L65" s="167" t="str">
        <f t="shared" si="1"/>
        <v>Abdominal cramping</v>
      </c>
      <c r="M65" s="168" t="str">
        <f t="shared" si="2"/>
        <v>PI.IC.GA.011012.01</v>
      </c>
      <c r="N65" s="168"/>
      <c r="O65" s="168" t="str">
        <f t="shared" si="3"/>
        <v>PH.IC.GA.011012.01</v>
      </c>
      <c r="Q65" s="168" t="str">
        <f t="shared" si="4"/>
        <v>CL.IC.GA.011012.01</v>
      </c>
    </row>
    <row r="66" spans="1:33" s="167" customFormat="1" ht="15">
      <c r="A66" s="167" t="s">
        <v>10762</v>
      </c>
      <c r="C66" s="61" t="s">
        <v>12175</v>
      </c>
      <c r="E66" s="61" t="s">
        <v>3188</v>
      </c>
      <c r="F66" s="167" t="s">
        <v>10573</v>
      </c>
      <c r="G66" s="167" t="s">
        <v>10888</v>
      </c>
      <c r="H66" s="61" t="s">
        <v>5560</v>
      </c>
      <c r="I66" s="167" t="s">
        <v>10889</v>
      </c>
      <c r="J66" s="63" t="str">
        <f t="shared" ref="J66:J83" si="6">CONCATENATE("IC.GA.",C66,E66,H66)</f>
        <v>IC.GA.011013</v>
      </c>
      <c r="K66" s="61" t="s">
        <v>12175</v>
      </c>
      <c r="L66" s="167" t="str">
        <f t="shared" ref="L66:L129" si="7">G66</f>
        <v>Food intolerance</v>
      </c>
      <c r="M66" s="168" t="str">
        <f t="shared" ref="M66:M129" si="8">CONCATENATE("PI.",J66,".",K66)</f>
        <v>PI.IC.GA.011013.01</v>
      </c>
      <c r="N66" s="168"/>
      <c r="O66" s="168" t="str">
        <f t="shared" ref="O66:O129" si="9">CONCATENATE("PH.",J66,".",K66)</f>
        <v>PH.IC.GA.011013.01</v>
      </c>
      <c r="Q66" s="168" t="str">
        <f t="shared" ref="Q66:Q129" si="10">CONCATENATE("CL.",J66,".",K66)</f>
        <v>CL.IC.GA.011013.01</v>
      </c>
    </row>
    <row r="67" spans="1:33" s="167" customFormat="1" ht="15">
      <c r="A67" s="167" t="s">
        <v>10762</v>
      </c>
      <c r="C67" s="61" t="s">
        <v>2379</v>
      </c>
      <c r="E67" s="61" t="s">
        <v>3188</v>
      </c>
      <c r="F67" s="167" t="s">
        <v>10573</v>
      </c>
      <c r="G67" s="167" t="s">
        <v>13466</v>
      </c>
      <c r="H67" s="61" t="s">
        <v>4082</v>
      </c>
      <c r="I67" s="167" t="s">
        <v>10890</v>
      </c>
      <c r="J67" s="63" t="str">
        <f t="shared" si="6"/>
        <v>IC.GA.011014</v>
      </c>
      <c r="K67" s="61" t="s">
        <v>2379</v>
      </c>
      <c r="L67" s="167" t="str">
        <f t="shared" si="7"/>
        <v xml:space="preserve">Vomiting:  </v>
      </c>
      <c r="M67" s="168" t="str">
        <f t="shared" si="8"/>
        <v>PI.IC.GA.011014.01</v>
      </c>
      <c r="N67" s="168"/>
      <c r="O67" s="168" t="str">
        <f t="shared" si="9"/>
        <v>PH.IC.GA.011014.01</v>
      </c>
      <c r="Q67" s="168" t="str">
        <f t="shared" si="10"/>
        <v>CL.IC.GA.011014.01</v>
      </c>
    </row>
    <row r="68" spans="1:33" s="167" customFormat="1" ht="15">
      <c r="A68" s="167" t="s">
        <v>10762</v>
      </c>
      <c r="C68" s="61" t="s">
        <v>2379</v>
      </c>
      <c r="E68" s="61" t="s">
        <v>3188</v>
      </c>
      <c r="F68" s="167" t="s">
        <v>10573</v>
      </c>
      <c r="G68" s="167" t="s">
        <v>10891</v>
      </c>
      <c r="H68" s="61" t="s">
        <v>7456</v>
      </c>
      <c r="I68" s="167" t="s">
        <v>10892</v>
      </c>
      <c r="J68" s="63" t="str">
        <f t="shared" si="6"/>
        <v>IC.GA.011015</v>
      </c>
      <c r="K68" s="61" t="s">
        <v>2379</v>
      </c>
      <c r="L68" s="167" t="str">
        <f t="shared" si="7"/>
        <v>Rebound tenderness</v>
      </c>
      <c r="M68" s="168" t="str">
        <f t="shared" si="8"/>
        <v>PI.IC.GA.011015.01</v>
      </c>
      <c r="N68" s="168"/>
      <c r="O68" s="168" t="str">
        <f t="shared" si="9"/>
        <v>PH.IC.GA.011015.01</v>
      </c>
      <c r="Q68" s="168" t="str">
        <f t="shared" si="10"/>
        <v>CL.IC.GA.011015.01</v>
      </c>
    </row>
    <row r="69" spans="1:33" s="167" customFormat="1" ht="15">
      <c r="A69" s="167" t="s">
        <v>10762</v>
      </c>
      <c r="C69" s="61" t="s">
        <v>1702</v>
      </c>
      <c r="E69" s="61" t="s">
        <v>3188</v>
      </c>
      <c r="F69" s="167" t="s">
        <v>10573</v>
      </c>
      <c r="G69" s="61" t="s">
        <v>10893</v>
      </c>
      <c r="H69" s="61" t="s">
        <v>7863</v>
      </c>
      <c r="I69" s="61" t="s">
        <v>10894</v>
      </c>
      <c r="J69" s="63" t="str">
        <f t="shared" si="6"/>
        <v>IC.GA.011016</v>
      </c>
      <c r="K69" s="61" t="s">
        <v>1702</v>
      </c>
      <c r="L69" s="167" t="str">
        <f t="shared" si="7"/>
        <v xml:space="preserve">Unable to assess </v>
      </c>
      <c r="M69" s="168" t="str">
        <f t="shared" si="8"/>
        <v>PI.IC.GA.011016.01</v>
      </c>
      <c r="N69" s="168"/>
      <c r="O69" s="168" t="str">
        <f t="shared" si="9"/>
        <v>PH.IC.GA.011016.01</v>
      </c>
      <c r="Q69" s="168" t="str">
        <f t="shared" si="10"/>
        <v>CL.IC.GA.011016.01</v>
      </c>
      <c r="R69" s="167" t="s">
        <v>12465</v>
      </c>
      <c r="S69" s="167">
        <v>754</v>
      </c>
    </row>
    <row r="70" spans="1:33" s="167" customFormat="1" ht="15">
      <c r="A70" s="167" t="s">
        <v>10762</v>
      </c>
      <c r="C70" s="61" t="s">
        <v>2379</v>
      </c>
      <c r="E70" s="61" t="s">
        <v>3188</v>
      </c>
      <c r="F70" s="167" t="s">
        <v>10573</v>
      </c>
      <c r="G70" s="61" t="s">
        <v>7104</v>
      </c>
      <c r="H70" s="61" t="s">
        <v>11561</v>
      </c>
      <c r="I70" s="61" t="s">
        <v>7104</v>
      </c>
      <c r="J70" s="63" t="str">
        <f t="shared" si="6"/>
        <v>IC.GA.011017</v>
      </c>
      <c r="K70" s="61" t="s">
        <v>2379</v>
      </c>
      <c r="L70" s="167" t="str">
        <f t="shared" si="7"/>
        <v>Diarrhea</v>
      </c>
      <c r="M70" s="168" t="str">
        <f t="shared" si="8"/>
        <v>PI.IC.GA.011017.01</v>
      </c>
      <c r="N70" s="168"/>
      <c r="O70" s="168" t="str">
        <f t="shared" si="9"/>
        <v>PH.IC.GA.011017.01</v>
      </c>
      <c r="Q70" s="168" t="str">
        <f t="shared" si="10"/>
        <v>CL.IC.GA.011017.01</v>
      </c>
      <c r="R70" s="167" t="s">
        <v>12465</v>
      </c>
      <c r="S70" s="167">
        <v>754</v>
      </c>
      <c r="AF70" s="167" t="s">
        <v>12773</v>
      </c>
      <c r="AG70" s="167">
        <v>1389</v>
      </c>
    </row>
    <row r="71" spans="1:33" s="167" customFormat="1" ht="15">
      <c r="A71" s="167" t="s">
        <v>10762</v>
      </c>
      <c r="C71" s="61" t="s">
        <v>2379</v>
      </c>
      <c r="D71" s="167" t="s">
        <v>10895</v>
      </c>
      <c r="E71" s="61" t="s">
        <v>5749</v>
      </c>
      <c r="F71" s="167" t="s">
        <v>10896</v>
      </c>
      <c r="G71" s="167" t="s">
        <v>12157</v>
      </c>
      <c r="H71" s="62" t="s">
        <v>11848</v>
      </c>
      <c r="I71" s="167" t="s">
        <v>12157</v>
      </c>
      <c r="J71" s="63" t="str">
        <f t="shared" si="6"/>
        <v>IC.GA.011101</v>
      </c>
      <c r="K71" s="61" t="s">
        <v>2379</v>
      </c>
      <c r="L71" s="167" t="str">
        <f t="shared" si="7"/>
        <v>None</v>
      </c>
      <c r="M71" s="168" t="str">
        <f t="shared" si="8"/>
        <v>PI.IC.GA.011101.01</v>
      </c>
      <c r="N71" s="168"/>
      <c r="O71" s="168" t="str">
        <f t="shared" si="9"/>
        <v>PH.IC.GA.011101.01</v>
      </c>
      <c r="Q71" s="168" t="str">
        <f t="shared" si="10"/>
        <v>CL.IC.GA.011101.01</v>
      </c>
    </row>
    <row r="72" spans="1:33" s="167" customFormat="1" ht="15">
      <c r="A72" s="167" t="s">
        <v>10762</v>
      </c>
      <c r="C72" s="61" t="s">
        <v>12175</v>
      </c>
      <c r="E72" s="61" t="s">
        <v>5749</v>
      </c>
      <c r="F72" s="167" t="s">
        <v>10896</v>
      </c>
      <c r="G72" s="167" t="s">
        <v>10897</v>
      </c>
      <c r="H72" s="62" t="s">
        <v>12030</v>
      </c>
      <c r="I72" s="167" t="s">
        <v>10897</v>
      </c>
      <c r="J72" s="63" t="str">
        <f t="shared" si="6"/>
        <v>IC.GA.011102</v>
      </c>
      <c r="K72" s="61" t="s">
        <v>12175</v>
      </c>
      <c r="L72" s="167" t="str">
        <f t="shared" si="7"/>
        <v>Bile</v>
      </c>
      <c r="M72" s="168" t="str">
        <f t="shared" si="8"/>
        <v>PI.IC.GA.011102.01</v>
      </c>
      <c r="N72" s="168"/>
      <c r="O72" s="168" t="str">
        <f t="shared" si="9"/>
        <v>PH.IC.GA.011102.01</v>
      </c>
      <c r="Q72" s="168" t="str">
        <f t="shared" si="10"/>
        <v>CL.IC.GA.011102.01</v>
      </c>
    </row>
    <row r="73" spans="1:33" s="167" customFormat="1" ht="15">
      <c r="A73" s="167" t="s">
        <v>10762</v>
      </c>
      <c r="C73" s="61" t="s">
        <v>12175</v>
      </c>
      <c r="E73" s="61" t="s">
        <v>5749</v>
      </c>
      <c r="F73" s="167" t="s">
        <v>10896</v>
      </c>
      <c r="G73" s="167" t="s">
        <v>11550</v>
      </c>
      <c r="H73" s="62" t="s">
        <v>12032</v>
      </c>
      <c r="I73" s="167" t="s">
        <v>11550</v>
      </c>
      <c r="J73" s="63" t="str">
        <f t="shared" si="6"/>
        <v>IC.GA.011103</v>
      </c>
      <c r="K73" s="61" t="s">
        <v>12175</v>
      </c>
      <c r="L73" s="167" t="str">
        <f t="shared" si="7"/>
        <v>Clear</v>
      </c>
      <c r="M73" s="168" t="str">
        <f t="shared" si="8"/>
        <v>PI.IC.GA.011103.01</v>
      </c>
      <c r="N73" s="168"/>
      <c r="O73" s="168" t="str">
        <f t="shared" si="9"/>
        <v>PH.IC.GA.011103.01</v>
      </c>
      <c r="Q73" s="168" t="str">
        <f t="shared" si="10"/>
        <v>CL.IC.GA.011103.01</v>
      </c>
    </row>
    <row r="74" spans="1:33" s="167" customFormat="1" ht="15">
      <c r="A74" s="167" t="s">
        <v>10762</v>
      </c>
      <c r="C74" s="61" t="s">
        <v>12175</v>
      </c>
      <c r="E74" s="61" t="s">
        <v>5749</v>
      </c>
      <c r="F74" s="167" t="s">
        <v>10896</v>
      </c>
      <c r="G74" s="167" t="s">
        <v>10751</v>
      </c>
      <c r="H74" s="62" t="s">
        <v>12028</v>
      </c>
      <c r="I74" s="167" t="s">
        <v>10898</v>
      </c>
      <c r="J74" s="63" t="str">
        <f t="shared" si="6"/>
        <v>IC.GA.011104</v>
      </c>
      <c r="K74" s="61" t="s">
        <v>12175</v>
      </c>
      <c r="L74" s="167" t="str">
        <f t="shared" si="7"/>
        <v>Undigested food</v>
      </c>
      <c r="M74" s="168" t="str">
        <f t="shared" si="8"/>
        <v>PI.IC.GA.011104.01</v>
      </c>
      <c r="N74" s="168"/>
      <c r="O74" s="168" t="str">
        <f t="shared" si="9"/>
        <v>PH.IC.GA.011104.01</v>
      </c>
      <c r="Q74" s="168" t="str">
        <f t="shared" si="10"/>
        <v>CL.IC.GA.011104.01</v>
      </c>
    </row>
    <row r="75" spans="1:33" s="167" customFormat="1" ht="15">
      <c r="A75" s="167" t="s">
        <v>10762</v>
      </c>
      <c r="C75" s="61" t="s">
        <v>2379</v>
      </c>
      <c r="E75" s="61" t="s">
        <v>5749</v>
      </c>
      <c r="F75" s="167" t="s">
        <v>10896</v>
      </c>
      <c r="G75" s="167" t="s">
        <v>10899</v>
      </c>
      <c r="H75" s="62" t="s">
        <v>12210</v>
      </c>
      <c r="I75" s="167" t="s">
        <v>10900</v>
      </c>
      <c r="J75" s="63" t="str">
        <f t="shared" si="6"/>
        <v>IC.GA.011105</v>
      </c>
      <c r="K75" s="61" t="s">
        <v>2379</v>
      </c>
      <c r="L75" s="167" t="str">
        <f t="shared" si="7"/>
        <v>Medications</v>
      </c>
      <c r="M75" s="168" t="str">
        <f t="shared" si="8"/>
        <v>PI.IC.GA.011105.01</v>
      </c>
      <c r="N75" s="168"/>
      <c r="O75" s="168" t="str">
        <f t="shared" si="9"/>
        <v>PH.IC.GA.011105.01</v>
      </c>
      <c r="Q75" s="168" t="str">
        <f t="shared" si="10"/>
        <v>CL.IC.GA.011105.01</v>
      </c>
    </row>
    <row r="76" spans="1:33" s="167" customFormat="1" ht="15">
      <c r="A76" s="167" t="s">
        <v>10762</v>
      </c>
      <c r="C76" s="61" t="s">
        <v>12175</v>
      </c>
      <c r="E76" s="61" t="s">
        <v>5749</v>
      </c>
      <c r="F76" s="167" t="s">
        <v>10896</v>
      </c>
      <c r="G76" s="167" t="s">
        <v>10901</v>
      </c>
      <c r="H76" s="62" t="s">
        <v>12212</v>
      </c>
      <c r="I76" s="167" t="s">
        <v>10901</v>
      </c>
      <c r="J76" s="63" t="str">
        <f t="shared" si="6"/>
        <v>IC.GA.011106</v>
      </c>
      <c r="K76" s="61" t="s">
        <v>12175</v>
      </c>
      <c r="L76" s="167" t="str">
        <f t="shared" si="7"/>
        <v>Mucous</v>
      </c>
      <c r="M76" s="168" t="str">
        <f t="shared" si="8"/>
        <v>PI.IC.GA.011106.01</v>
      </c>
      <c r="N76" s="168"/>
      <c r="O76" s="168" t="str">
        <f t="shared" si="9"/>
        <v>PH.IC.GA.011106.01</v>
      </c>
      <c r="Q76" s="168" t="str">
        <f t="shared" si="10"/>
        <v>CL.IC.GA.011106.01</v>
      </c>
    </row>
    <row r="77" spans="1:33" s="167" customFormat="1" ht="15">
      <c r="A77" s="167" t="s">
        <v>10762</v>
      </c>
      <c r="C77" s="61" t="s">
        <v>12175</v>
      </c>
      <c r="E77" s="61" t="s">
        <v>5749</v>
      </c>
      <c r="F77" s="167" t="s">
        <v>10896</v>
      </c>
      <c r="G77" s="167" t="s">
        <v>10902</v>
      </c>
      <c r="H77" s="62" t="s">
        <v>12225</v>
      </c>
      <c r="I77" s="167" t="s">
        <v>10610</v>
      </c>
      <c r="J77" s="63" t="str">
        <f t="shared" si="6"/>
        <v>IC.GA.011107</v>
      </c>
      <c r="K77" s="61" t="s">
        <v>12175</v>
      </c>
      <c r="L77" s="167" t="str">
        <f t="shared" si="7"/>
        <v>Fresh blood</v>
      </c>
      <c r="M77" s="168" t="str">
        <f t="shared" si="8"/>
        <v>PI.IC.GA.011107.01</v>
      </c>
      <c r="N77" s="168"/>
      <c r="O77" s="168" t="str">
        <f t="shared" si="9"/>
        <v>PH.IC.GA.011107.01</v>
      </c>
      <c r="Q77" s="168" t="str">
        <f t="shared" si="10"/>
        <v>CL.IC.GA.011107.01</v>
      </c>
    </row>
    <row r="78" spans="1:33" s="167" customFormat="1" ht="15">
      <c r="A78" s="167" t="s">
        <v>10762</v>
      </c>
      <c r="C78" s="61" t="s">
        <v>12175</v>
      </c>
      <c r="E78" s="61" t="s">
        <v>5749</v>
      </c>
      <c r="F78" s="167" t="s">
        <v>10896</v>
      </c>
      <c r="G78" s="167" t="s">
        <v>10611</v>
      </c>
      <c r="H78" s="62" t="s">
        <v>11638</v>
      </c>
      <c r="I78" s="167" t="s">
        <v>10612</v>
      </c>
      <c r="J78" s="63" t="str">
        <f t="shared" si="6"/>
        <v>IC.GA.011108</v>
      </c>
      <c r="K78" s="61" t="s">
        <v>12175</v>
      </c>
      <c r="L78" s="167" t="str">
        <f t="shared" si="7"/>
        <v>Old blood</v>
      </c>
      <c r="M78" s="168" t="str">
        <f t="shared" si="8"/>
        <v>PI.IC.GA.011108.01</v>
      </c>
      <c r="N78" s="168"/>
      <c r="O78" s="168" t="str">
        <f t="shared" si="9"/>
        <v>PH.IC.GA.011108.01</v>
      </c>
      <c r="Q78" s="168" t="str">
        <f t="shared" si="10"/>
        <v>CL.IC.GA.011108.01</v>
      </c>
    </row>
    <row r="79" spans="1:33" s="167" customFormat="1" ht="15">
      <c r="A79" s="167" t="s">
        <v>10762</v>
      </c>
      <c r="C79" s="61" t="s">
        <v>12175</v>
      </c>
      <c r="E79" s="61" t="s">
        <v>5749</v>
      </c>
      <c r="F79" s="167" t="s">
        <v>10896</v>
      </c>
      <c r="G79" s="167" t="s">
        <v>10613</v>
      </c>
      <c r="H79" s="62" t="s">
        <v>11639</v>
      </c>
      <c r="I79" s="167" t="s">
        <v>10614</v>
      </c>
      <c r="J79" s="63" t="str">
        <f t="shared" si="6"/>
        <v>IC.GA.011109</v>
      </c>
      <c r="K79" s="61" t="s">
        <v>12175</v>
      </c>
      <c r="L79" s="167" t="str">
        <f t="shared" si="7"/>
        <v>Coffee grounds</v>
      </c>
      <c r="M79" s="168" t="str">
        <f t="shared" si="8"/>
        <v>PI.IC.GA.011109.01</v>
      </c>
      <c r="N79" s="168"/>
      <c r="O79" s="168" t="str">
        <f t="shared" si="9"/>
        <v>PH.IC.GA.011109.01</v>
      </c>
      <c r="Q79" s="168" t="str">
        <f t="shared" si="10"/>
        <v>CL.IC.GA.011109.01</v>
      </c>
    </row>
    <row r="80" spans="1:33" s="167" customFormat="1" ht="15">
      <c r="A80" s="167" t="s">
        <v>10762</v>
      </c>
      <c r="C80" s="61" t="s">
        <v>12175</v>
      </c>
      <c r="E80" s="61" t="s">
        <v>5749</v>
      </c>
      <c r="F80" s="167" t="s">
        <v>10896</v>
      </c>
      <c r="G80" s="167" t="s">
        <v>10635</v>
      </c>
      <c r="H80" s="62" t="s">
        <v>11829</v>
      </c>
      <c r="I80" s="167" t="s">
        <v>10635</v>
      </c>
      <c r="J80" s="63" t="str">
        <f t="shared" si="6"/>
        <v>IC.GA.011110</v>
      </c>
      <c r="K80" s="61" t="s">
        <v>12175</v>
      </c>
      <c r="L80" s="167" t="str">
        <f t="shared" si="7"/>
        <v>Black</v>
      </c>
      <c r="M80" s="168" t="str">
        <f t="shared" si="8"/>
        <v>PI.IC.GA.011110.01</v>
      </c>
      <c r="N80" s="168"/>
      <c r="O80" s="168" t="str">
        <f t="shared" si="9"/>
        <v>PH.IC.GA.011110.01</v>
      </c>
      <c r="Q80" s="168" t="str">
        <f t="shared" si="10"/>
        <v>CL.IC.GA.011110.01</v>
      </c>
    </row>
    <row r="81" spans="1:45" s="167" customFormat="1" ht="15">
      <c r="A81" s="167" t="s">
        <v>10762</v>
      </c>
      <c r="C81" s="61" t="s">
        <v>12175</v>
      </c>
      <c r="E81" s="61" t="s">
        <v>5749</v>
      </c>
      <c r="F81" s="167" t="s">
        <v>10896</v>
      </c>
      <c r="G81" s="167" t="s">
        <v>10636</v>
      </c>
      <c r="H81" s="61" t="s">
        <v>5749</v>
      </c>
      <c r="I81" s="167" t="s">
        <v>10468</v>
      </c>
      <c r="J81" s="63" t="str">
        <f t="shared" si="6"/>
        <v>IC.GA.011111</v>
      </c>
      <c r="K81" s="61" t="s">
        <v>12175</v>
      </c>
      <c r="L81" s="167" t="str">
        <f t="shared" si="7"/>
        <v>Fecal material</v>
      </c>
      <c r="M81" s="168" t="str">
        <f t="shared" si="8"/>
        <v>PI.IC.GA.011111.01</v>
      </c>
      <c r="N81" s="168"/>
      <c r="O81" s="168" t="str">
        <f t="shared" si="9"/>
        <v>PH.IC.GA.011111.01</v>
      </c>
      <c r="Q81" s="168" t="str">
        <f t="shared" si="10"/>
        <v>CL.IC.GA.011111.01</v>
      </c>
    </row>
    <row r="82" spans="1:45" s="167" customFormat="1" ht="15">
      <c r="A82" s="167" t="s">
        <v>10662</v>
      </c>
      <c r="C82" s="61" t="s">
        <v>3</v>
      </c>
      <c r="E82" s="61" t="s">
        <v>5749</v>
      </c>
      <c r="F82" s="167" t="s">
        <v>10895</v>
      </c>
      <c r="G82" s="61" t="s">
        <v>10469</v>
      </c>
      <c r="H82" s="61" t="s">
        <v>3064</v>
      </c>
      <c r="I82" s="61" t="s">
        <v>10469</v>
      </c>
      <c r="J82" s="63" t="str">
        <f t="shared" si="6"/>
        <v>IC.GA.011112</v>
      </c>
      <c r="K82" s="61" t="s">
        <v>3</v>
      </c>
      <c r="L82" s="167" t="str">
        <f t="shared" si="7"/>
        <v>Projectile</v>
      </c>
      <c r="M82" s="168" t="str">
        <f t="shared" si="8"/>
        <v>PI.IC.GA.011112.01</v>
      </c>
      <c r="N82" s="168"/>
      <c r="O82" s="168" t="str">
        <f t="shared" si="9"/>
        <v>PH.IC.GA.011112.01</v>
      </c>
      <c r="Q82" s="168" t="str">
        <f t="shared" si="10"/>
        <v>CL.IC.GA.011112.01</v>
      </c>
    </row>
    <row r="83" spans="1:45" s="138" customFormat="1" ht="15">
      <c r="A83" s="138" t="s">
        <v>10662</v>
      </c>
      <c r="C83" s="150" t="s">
        <v>2379</v>
      </c>
      <c r="E83" s="150" t="s">
        <v>5749</v>
      </c>
      <c r="F83" s="138" t="s">
        <v>10895</v>
      </c>
      <c r="G83" s="150" t="s">
        <v>14461</v>
      </c>
      <c r="H83" s="150" t="s">
        <v>12101</v>
      </c>
      <c r="I83" s="150"/>
      <c r="J83" s="152" t="str">
        <f t="shared" si="6"/>
        <v>IC.GA.011113</v>
      </c>
      <c r="K83" s="150" t="s">
        <v>2379</v>
      </c>
      <c r="L83" s="138" t="str">
        <f t="shared" si="7"/>
        <v>Color: other</v>
      </c>
      <c r="M83" s="153" t="str">
        <f t="shared" si="8"/>
        <v>PI.IC.GA.011113.01</v>
      </c>
      <c r="N83" s="153"/>
      <c r="O83" s="153" t="str">
        <f t="shared" si="9"/>
        <v>PH.IC.GA.011113.01</v>
      </c>
      <c r="Q83" s="153" t="str">
        <f t="shared" si="10"/>
        <v>CL.IC.GA.011113.01</v>
      </c>
      <c r="AR83" s="138" t="s">
        <v>12773</v>
      </c>
      <c r="AS83" s="138">
        <v>1697</v>
      </c>
    </row>
    <row r="84" spans="1:45" s="167" customFormat="1" ht="15">
      <c r="A84" s="167" t="s">
        <v>10662</v>
      </c>
      <c r="C84" s="61" t="s">
        <v>11848</v>
      </c>
      <c r="D84" s="167" t="s">
        <v>13699</v>
      </c>
      <c r="E84" s="61" t="s">
        <v>12100</v>
      </c>
      <c r="F84" s="167" t="s">
        <v>13699</v>
      </c>
      <c r="G84" s="167" t="s">
        <v>11046</v>
      </c>
      <c r="H84" s="62" t="s">
        <v>11848</v>
      </c>
      <c r="I84" s="167" t="s">
        <v>10532</v>
      </c>
      <c r="J84" s="63" t="str">
        <f>CONCATENATE("IC.NE.",C84,E84,H84)</f>
        <v>IC.NE.011201</v>
      </c>
      <c r="K84" s="61" t="s">
        <v>11848</v>
      </c>
      <c r="L84" s="167" t="str">
        <f t="shared" si="7"/>
        <v>Within normal limits</v>
      </c>
      <c r="M84" s="168" t="str">
        <f t="shared" si="8"/>
        <v>PI.IC.NE.011201.01</v>
      </c>
      <c r="O84" s="168" t="str">
        <f t="shared" si="9"/>
        <v>PH.IC.NE.011201.01</v>
      </c>
      <c r="Q84" s="168" t="str">
        <f t="shared" si="10"/>
        <v>CL.IC.NE.011201.01</v>
      </c>
      <c r="R84" s="167" t="s">
        <v>12465</v>
      </c>
      <c r="S84" s="167">
        <v>506</v>
      </c>
      <c r="AF84" s="167" t="s">
        <v>12773</v>
      </c>
      <c r="AG84" s="167">
        <v>1401</v>
      </c>
    </row>
    <row r="85" spans="1:45" s="167" customFormat="1" ht="15">
      <c r="A85" s="167" t="s">
        <v>10662</v>
      </c>
      <c r="C85" s="61" t="s">
        <v>11848</v>
      </c>
      <c r="E85" s="61" t="s">
        <v>12100</v>
      </c>
      <c r="F85" s="167" t="s">
        <v>13699</v>
      </c>
      <c r="G85" s="167" t="s">
        <v>13694</v>
      </c>
      <c r="H85" s="62" t="s">
        <v>12030</v>
      </c>
      <c r="I85" s="167" t="s">
        <v>13695</v>
      </c>
      <c r="J85" s="63" t="str">
        <f>CONCATENATE("IC.NE.",C85,E85,H85)</f>
        <v>IC.NE.011202</v>
      </c>
      <c r="K85" s="61" t="s">
        <v>11848</v>
      </c>
      <c r="L85" s="167" t="str">
        <f t="shared" si="7"/>
        <v>Not within normal limits</v>
      </c>
      <c r="M85" s="168" t="str">
        <f t="shared" si="8"/>
        <v>PI.IC.NE.011202.01</v>
      </c>
      <c r="O85" s="168" t="str">
        <f t="shared" si="9"/>
        <v>PH.IC.NE.011202.01</v>
      </c>
      <c r="Q85" s="168" t="str">
        <f t="shared" si="10"/>
        <v>CL.IC.NE.011202.01</v>
      </c>
      <c r="R85" s="167" t="s">
        <v>12465</v>
      </c>
      <c r="S85" s="167">
        <v>506</v>
      </c>
      <c r="AF85" s="167" t="s">
        <v>12773</v>
      </c>
      <c r="AG85" s="167">
        <v>1401</v>
      </c>
    </row>
    <row r="86" spans="1:45" s="167" customFormat="1" ht="15">
      <c r="A86" s="167" t="s">
        <v>10762</v>
      </c>
      <c r="B86" s="167" t="s">
        <v>10470</v>
      </c>
      <c r="C86" s="61" t="s">
        <v>4192</v>
      </c>
      <c r="D86" s="167" t="s">
        <v>10369</v>
      </c>
      <c r="E86" s="61" t="s">
        <v>12175</v>
      </c>
      <c r="F86" s="167" t="s">
        <v>10471</v>
      </c>
      <c r="G86" s="167" t="s">
        <v>10472</v>
      </c>
      <c r="H86" s="62" t="s">
        <v>11848</v>
      </c>
      <c r="I86" s="167" t="s">
        <v>10473</v>
      </c>
      <c r="J86" s="63" t="str">
        <f t="shared" ref="J86:J149" si="11">CONCATENATE("IC.GA.",C86,E86,H86)</f>
        <v>IC.GA.020101</v>
      </c>
      <c r="K86" s="61" t="s">
        <v>12175</v>
      </c>
      <c r="L86" s="167" t="str">
        <f t="shared" si="7"/>
        <v xml:space="preserve">     Bowel management system</v>
      </c>
      <c r="M86" s="168" t="str">
        <f t="shared" si="8"/>
        <v>PI.IC.GA.020101.01</v>
      </c>
      <c r="N86" s="168"/>
      <c r="O86" s="168" t="str">
        <f t="shared" si="9"/>
        <v>PH.IC.GA.020101.01</v>
      </c>
      <c r="Q86" s="168" t="str">
        <f t="shared" si="10"/>
        <v>CL.IC.GA.020101.01</v>
      </c>
    </row>
    <row r="87" spans="1:45" s="167" customFormat="1" ht="15">
      <c r="A87" s="167" t="s">
        <v>10762</v>
      </c>
      <c r="C87" s="61" t="s">
        <v>12430</v>
      </c>
      <c r="E87" s="61" t="s">
        <v>12175</v>
      </c>
      <c r="F87" s="167" t="s">
        <v>10471</v>
      </c>
      <c r="G87" s="167" t="s">
        <v>10640</v>
      </c>
      <c r="H87" s="62" t="s">
        <v>12030</v>
      </c>
      <c r="I87" s="167" t="s">
        <v>10641</v>
      </c>
      <c r="J87" s="63" t="str">
        <f t="shared" si="11"/>
        <v>IC.GA.020102</v>
      </c>
      <c r="K87" s="61" t="s">
        <v>2379</v>
      </c>
      <c r="L87" s="167" t="str">
        <f t="shared" si="7"/>
        <v xml:space="preserve">     Fecal incontinence apparatus</v>
      </c>
      <c r="M87" s="168" t="str">
        <f t="shared" si="8"/>
        <v>PI.IC.GA.020102.01</v>
      </c>
      <c r="N87" s="168"/>
      <c r="O87" s="168" t="str">
        <f t="shared" si="9"/>
        <v>PH.IC.GA.020102.01</v>
      </c>
      <c r="Q87" s="168" t="str">
        <f t="shared" si="10"/>
        <v>CL.IC.GA.020102.01</v>
      </c>
    </row>
    <row r="88" spans="1:45" s="167" customFormat="1" ht="15">
      <c r="A88" s="167" t="s">
        <v>10762</v>
      </c>
      <c r="C88" s="61" t="s">
        <v>12430</v>
      </c>
      <c r="E88" s="61" t="s">
        <v>12175</v>
      </c>
      <c r="F88" s="167" t="s">
        <v>10471</v>
      </c>
      <c r="G88" s="167" t="s">
        <v>10642</v>
      </c>
      <c r="H88" s="62" t="s">
        <v>12032</v>
      </c>
      <c r="I88" s="167" t="s">
        <v>10643</v>
      </c>
      <c r="J88" s="63" t="str">
        <f t="shared" si="11"/>
        <v>IC.GA.020103</v>
      </c>
      <c r="K88" s="61" t="s">
        <v>12175</v>
      </c>
      <c r="L88" s="167" t="str">
        <f t="shared" si="7"/>
        <v xml:space="preserve">     Rectal tube</v>
      </c>
      <c r="M88" s="168" t="str">
        <f t="shared" si="8"/>
        <v>PI.IC.GA.020103.01</v>
      </c>
      <c r="N88" s="168"/>
      <c r="O88" s="168" t="str">
        <f t="shared" si="9"/>
        <v>PH.IC.GA.020103.01</v>
      </c>
      <c r="Q88" s="168" t="str">
        <f t="shared" si="10"/>
        <v>CL.IC.GA.020103.01</v>
      </c>
    </row>
    <row r="89" spans="1:45" s="167" customFormat="1" ht="15">
      <c r="A89" s="167" t="s">
        <v>10762</v>
      </c>
      <c r="C89" s="61" t="s">
        <v>4192</v>
      </c>
      <c r="D89" s="167" t="s">
        <v>10644</v>
      </c>
      <c r="E89" s="61" t="s">
        <v>12430</v>
      </c>
      <c r="F89" s="167" t="s">
        <v>10471</v>
      </c>
      <c r="G89" s="167" t="s">
        <v>10645</v>
      </c>
      <c r="H89" s="62" t="s">
        <v>11848</v>
      </c>
      <c r="I89" s="167" t="s">
        <v>10646</v>
      </c>
      <c r="J89" s="63" t="str">
        <f t="shared" si="11"/>
        <v>IC.GA.020201</v>
      </c>
      <c r="K89" s="61" t="s">
        <v>12175</v>
      </c>
      <c r="L89" s="167" t="str">
        <f t="shared" si="7"/>
        <v xml:space="preserve">     Intact</v>
      </c>
      <c r="M89" s="168" t="str">
        <f t="shared" si="8"/>
        <v>PI.IC.GA.020201.01</v>
      </c>
      <c r="N89" s="168"/>
      <c r="O89" s="168" t="str">
        <f t="shared" si="9"/>
        <v>PH.IC.GA.020201.01</v>
      </c>
      <c r="Q89" s="168" t="str">
        <f t="shared" si="10"/>
        <v>CL.IC.GA.020201.01</v>
      </c>
    </row>
    <row r="90" spans="1:45" s="167" customFormat="1" ht="15">
      <c r="A90" s="167" t="s">
        <v>10762</v>
      </c>
      <c r="C90" s="61" t="s">
        <v>12430</v>
      </c>
      <c r="E90" s="61" t="s">
        <v>12430</v>
      </c>
      <c r="F90" s="167" t="s">
        <v>10471</v>
      </c>
      <c r="G90" s="167" t="s">
        <v>10647</v>
      </c>
      <c r="H90" s="62" t="s">
        <v>12030</v>
      </c>
      <c r="I90" s="167" t="s">
        <v>11794</v>
      </c>
      <c r="J90" s="63" t="str">
        <f t="shared" si="11"/>
        <v>IC.GA.020202</v>
      </c>
      <c r="K90" s="61" t="s">
        <v>12175</v>
      </c>
      <c r="L90" s="167" t="str">
        <f t="shared" si="7"/>
        <v xml:space="preserve">     Leaking</v>
      </c>
      <c r="M90" s="168" t="str">
        <f t="shared" si="8"/>
        <v>PI.IC.GA.020202.01</v>
      </c>
      <c r="N90" s="168"/>
      <c r="O90" s="168" t="str">
        <f t="shared" si="9"/>
        <v>PH.IC.GA.020202.01</v>
      </c>
      <c r="Q90" s="168" t="str">
        <f t="shared" si="10"/>
        <v>CL.IC.GA.020202.01</v>
      </c>
    </row>
    <row r="91" spans="1:45" s="167" customFormat="1" ht="15">
      <c r="A91" s="167" t="s">
        <v>10762</v>
      </c>
      <c r="C91" s="61" t="s">
        <v>4192</v>
      </c>
      <c r="E91" s="61" t="s">
        <v>4192</v>
      </c>
      <c r="F91" s="167" t="s">
        <v>10471</v>
      </c>
      <c r="G91" s="167" t="s">
        <v>10648</v>
      </c>
      <c r="H91" s="62" t="s">
        <v>12032</v>
      </c>
      <c r="I91" s="167" t="s">
        <v>11959</v>
      </c>
      <c r="J91" s="63" t="str">
        <f t="shared" si="11"/>
        <v>IC.GA.020203</v>
      </c>
      <c r="K91" s="61" t="s">
        <v>2379</v>
      </c>
      <c r="L91" s="167" t="str">
        <f t="shared" si="7"/>
        <v xml:space="preserve">     Changed</v>
      </c>
      <c r="M91" s="168" t="str">
        <f t="shared" si="8"/>
        <v>PI.IC.GA.020203.01</v>
      </c>
      <c r="N91" s="168"/>
      <c r="O91" s="168" t="str">
        <f t="shared" si="9"/>
        <v>PH.IC.GA.020203.01</v>
      </c>
      <c r="Q91" s="168" t="str">
        <f t="shared" si="10"/>
        <v>CL.IC.GA.020203.01</v>
      </c>
    </row>
    <row r="92" spans="1:45" s="167" customFormat="1" ht="15">
      <c r="A92" s="167" t="s">
        <v>10762</v>
      </c>
      <c r="C92" s="61" t="s">
        <v>4192</v>
      </c>
      <c r="E92" s="61" t="s">
        <v>4192</v>
      </c>
      <c r="F92" s="167" t="s">
        <v>10471</v>
      </c>
      <c r="G92" s="167" t="s">
        <v>10649</v>
      </c>
      <c r="H92" s="62" t="s">
        <v>12028</v>
      </c>
      <c r="I92" s="167" t="s">
        <v>10650</v>
      </c>
      <c r="J92" s="63" t="str">
        <f t="shared" si="11"/>
        <v>IC.GA.020204</v>
      </c>
      <c r="K92" s="61" t="s">
        <v>2379</v>
      </c>
      <c r="L92" s="167" t="str">
        <f t="shared" si="7"/>
        <v xml:space="preserve">     Placed</v>
      </c>
      <c r="M92" s="168" t="str">
        <f t="shared" si="8"/>
        <v>PI.IC.GA.020204.01</v>
      </c>
      <c r="N92" s="168"/>
      <c r="O92" s="168" t="str">
        <f t="shared" si="9"/>
        <v>PH.IC.GA.020204.01</v>
      </c>
      <c r="Q92" s="168" t="str">
        <f t="shared" si="10"/>
        <v>CL.IC.GA.020204.01</v>
      </c>
    </row>
    <row r="93" spans="1:45" s="167" customFormat="1" ht="15">
      <c r="A93" s="167" t="s">
        <v>10762</v>
      </c>
      <c r="C93" s="61" t="s">
        <v>12430</v>
      </c>
      <c r="E93" s="61" t="s">
        <v>12430</v>
      </c>
      <c r="F93" s="167" t="s">
        <v>10471</v>
      </c>
      <c r="G93" s="167" t="s">
        <v>10651</v>
      </c>
      <c r="H93" s="62" t="s">
        <v>12210</v>
      </c>
      <c r="I93" s="167" t="s">
        <v>11841</v>
      </c>
      <c r="J93" s="63" t="str">
        <f t="shared" si="11"/>
        <v>IC.GA.020205</v>
      </c>
      <c r="K93" s="61" t="s">
        <v>12175</v>
      </c>
      <c r="L93" s="167" t="str">
        <f t="shared" si="7"/>
        <v xml:space="preserve">     Discontinued</v>
      </c>
      <c r="M93" s="168" t="str">
        <f t="shared" si="8"/>
        <v>PI.IC.GA.020205.01</v>
      </c>
      <c r="N93" s="168"/>
      <c r="O93" s="168" t="str">
        <f t="shared" si="9"/>
        <v>PH.IC.GA.020205.01</v>
      </c>
      <c r="Q93" s="168" t="str">
        <f t="shared" si="10"/>
        <v>CL.IC.GA.020205.01</v>
      </c>
    </row>
    <row r="94" spans="1:45" s="167" customFormat="1" ht="15">
      <c r="A94" s="167" t="s">
        <v>10662</v>
      </c>
      <c r="C94" s="61" t="s">
        <v>12430</v>
      </c>
      <c r="E94" s="61" t="s">
        <v>2347</v>
      </c>
      <c r="F94" s="167" t="s">
        <v>10652</v>
      </c>
      <c r="G94" s="61" t="s">
        <v>10653</v>
      </c>
      <c r="H94" s="62" t="s">
        <v>6988</v>
      </c>
      <c r="I94" s="62" t="s">
        <v>10654</v>
      </c>
      <c r="J94" s="63" t="str">
        <f t="shared" si="11"/>
        <v>IC.GA.020206</v>
      </c>
      <c r="K94" s="61" t="s">
        <v>2311</v>
      </c>
      <c r="L94" s="167" t="str">
        <f t="shared" si="7"/>
        <v xml:space="preserve">  Rectal tone assessment</v>
      </c>
      <c r="M94" s="168" t="str">
        <f t="shared" si="8"/>
        <v>PI.IC.GA.020206.01</v>
      </c>
      <c r="N94" s="168"/>
      <c r="O94" s="168" t="str">
        <f t="shared" si="9"/>
        <v>PH.IC.GA.020206.01</v>
      </c>
      <c r="Q94" s="168" t="str">
        <f t="shared" si="10"/>
        <v>CL.IC.GA.020206.01</v>
      </c>
      <c r="R94" s="167" t="s">
        <v>12278</v>
      </c>
      <c r="S94" s="167">
        <v>208</v>
      </c>
    </row>
    <row r="95" spans="1:45" s="167" customFormat="1" ht="15">
      <c r="A95" s="167" t="s">
        <v>10662</v>
      </c>
      <c r="C95" s="61" t="s">
        <v>12430</v>
      </c>
      <c r="E95" s="61" t="s">
        <v>4192</v>
      </c>
      <c r="F95" s="167" t="s">
        <v>10652</v>
      </c>
      <c r="G95" s="61" t="s">
        <v>12666</v>
      </c>
      <c r="H95" s="62" t="s">
        <v>12667</v>
      </c>
      <c r="I95" s="62"/>
      <c r="J95" s="63" t="str">
        <f t="shared" si="11"/>
        <v>IC.GA.020207</v>
      </c>
      <c r="K95" s="61" t="s">
        <v>2379</v>
      </c>
      <c r="L95" s="167" t="str">
        <f t="shared" si="7"/>
        <v>Irrigated</v>
      </c>
      <c r="M95" s="168" t="str">
        <f t="shared" si="8"/>
        <v>PI.IC.GA.020207.01</v>
      </c>
      <c r="N95" s="168"/>
      <c r="O95" s="168" t="str">
        <f t="shared" si="9"/>
        <v>PH.IC.GA.020207.01</v>
      </c>
      <c r="Q95" s="168" t="str">
        <f t="shared" si="10"/>
        <v>CL.IC.GA.020207.01</v>
      </c>
      <c r="X95" s="167" t="s">
        <v>12737</v>
      </c>
      <c r="Y95" s="167">
        <v>1091</v>
      </c>
    </row>
    <row r="96" spans="1:45" s="167" customFormat="1" ht="15">
      <c r="A96" s="167" t="s">
        <v>10762</v>
      </c>
      <c r="C96" s="61" t="s">
        <v>12430</v>
      </c>
      <c r="D96" s="167" t="s">
        <v>10317</v>
      </c>
      <c r="E96" s="61" t="s">
        <v>12185</v>
      </c>
      <c r="F96" s="167" t="s">
        <v>10471</v>
      </c>
      <c r="G96" s="167" t="s">
        <v>10318</v>
      </c>
      <c r="H96" s="62" t="s">
        <v>11848</v>
      </c>
      <c r="I96" s="167" t="s">
        <v>10485</v>
      </c>
      <c r="J96" s="63" t="str">
        <f t="shared" si="11"/>
        <v>IC.GA.020301</v>
      </c>
      <c r="K96" s="61" t="s">
        <v>12175</v>
      </c>
      <c r="L96" s="167" t="str">
        <f t="shared" si="7"/>
        <v xml:space="preserve">     Inflated balloon</v>
      </c>
      <c r="M96" s="168" t="str">
        <f t="shared" si="8"/>
        <v>PI.IC.GA.020301.01</v>
      </c>
      <c r="N96" s="168"/>
      <c r="O96" s="168" t="str">
        <f t="shared" si="9"/>
        <v>PH.IC.GA.020301.01</v>
      </c>
      <c r="Q96" s="168" t="str">
        <f t="shared" si="10"/>
        <v>CL.IC.GA.020301.01</v>
      </c>
    </row>
    <row r="97" spans="1:25" s="167" customFormat="1" ht="15">
      <c r="A97" s="167" t="s">
        <v>10762</v>
      </c>
      <c r="C97" s="61" t="s">
        <v>12430</v>
      </c>
      <c r="E97" s="61" t="s">
        <v>12185</v>
      </c>
      <c r="F97" s="167" t="s">
        <v>10471</v>
      </c>
      <c r="G97" s="167" t="s">
        <v>9990</v>
      </c>
      <c r="H97" s="62" t="s">
        <v>12030</v>
      </c>
      <c r="I97" s="167" t="s">
        <v>9991</v>
      </c>
      <c r="J97" s="63" t="str">
        <f t="shared" si="11"/>
        <v>IC.GA.020302</v>
      </c>
      <c r="K97" s="61" t="s">
        <v>12175</v>
      </c>
      <c r="L97" s="167" t="str">
        <f t="shared" si="7"/>
        <v xml:space="preserve">     Deflated balloon</v>
      </c>
      <c r="M97" s="168" t="str">
        <f t="shared" si="8"/>
        <v>PI.IC.GA.020302.01</v>
      </c>
      <c r="N97" s="168"/>
      <c r="O97" s="168" t="str">
        <f t="shared" si="9"/>
        <v>PH.IC.GA.020302.01</v>
      </c>
      <c r="Q97" s="168" t="str">
        <f t="shared" si="10"/>
        <v>CL.IC.GA.020302.01</v>
      </c>
    </row>
    <row r="98" spans="1:25" s="167" customFormat="1" ht="15">
      <c r="A98" s="167" t="s">
        <v>10762</v>
      </c>
      <c r="C98" s="61" t="s">
        <v>12430</v>
      </c>
      <c r="E98" s="61" t="s">
        <v>12185</v>
      </c>
      <c r="F98" s="167" t="s">
        <v>10471</v>
      </c>
      <c r="G98" s="167" t="s">
        <v>9992</v>
      </c>
      <c r="H98" s="62" t="s">
        <v>12032</v>
      </c>
      <c r="I98" s="167" t="s">
        <v>9845</v>
      </c>
      <c r="J98" s="63" t="str">
        <f t="shared" si="11"/>
        <v>IC.GA.020303</v>
      </c>
      <c r="K98" s="61" t="s">
        <v>12175</v>
      </c>
      <c r="L98" s="167" t="str">
        <f t="shared" si="7"/>
        <v xml:space="preserve">     Water added to balloon</v>
      </c>
      <c r="M98" s="168" t="str">
        <f t="shared" si="8"/>
        <v>PI.IC.GA.020303.01</v>
      </c>
      <c r="N98" s="168"/>
      <c r="O98" s="168" t="str">
        <f t="shared" si="9"/>
        <v>PH.IC.GA.020303.01</v>
      </c>
      <c r="Q98" s="168" t="str">
        <f t="shared" si="10"/>
        <v>CL.IC.GA.020303.01</v>
      </c>
    </row>
    <row r="99" spans="1:25" s="167" customFormat="1" ht="15">
      <c r="A99" s="167" t="s">
        <v>10762</v>
      </c>
      <c r="C99" s="61" t="s">
        <v>12430</v>
      </c>
      <c r="E99" s="61" t="s">
        <v>12185</v>
      </c>
      <c r="F99" s="167" t="s">
        <v>10471</v>
      </c>
      <c r="G99" s="167" t="s">
        <v>10490</v>
      </c>
      <c r="H99" s="62" t="s">
        <v>12028</v>
      </c>
      <c r="I99" s="167" t="s">
        <v>10491</v>
      </c>
      <c r="J99" s="63" t="str">
        <f t="shared" si="11"/>
        <v>IC.GA.020304</v>
      </c>
      <c r="K99" s="61" t="s">
        <v>12175</v>
      </c>
      <c r="L99" s="167" t="str">
        <f t="shared" si="7"/>
        <v xml:space="preserve">     Air added to balloon</v>
      </c>
      <c r="M99" s="168" t="str">
        <f t="shared" si="8"/>
        <v>PI.IC.GA.020304.01</v>
      </c>
      <c r="N99" s="168"/>
      <c r="O99" s="168" t="str">
        <f t="shared" si="9"/>
        <v>PH.IC.GA.020304.01</v>
      </c>
      <c r="Q99" s="168" t="str">
        <f t="shared" si="10"/>
        <v>CL.IC.GA.020304.01</v>
      </c>
    </row>
    <row r="100" spans="1:25" s="167" customFormat="1" ht="15">
      <c r="A100" s="167" t="s">
        <v>10762</v>
      </c>
      <c r="C100" s="61" t="s">
        <v>12430</v>
      </c>
      <c r="E100" s="61" t="s">
        <v>12185</v>
      </c>
      <c r="F100" s="167" t="s">
        <v>10471</v>
      </c>
      <c r="G100" s="167" t="s">
        <v>10658</v>
      </c>
      <c r="H100" s="62" t="s">
        <v>12210</v>
      </c>
      <c r="I100" s="167" t="s">
        <v>10659</v>
      </c>
      <c r="J100" s="63" t="str">
        <f t="shared" si="11"/>
        <v>IC.GA.020305</v>
      </c>
      <c r="K100" s="61" t="s">
        <v>2206</v>
      </c>
      <c r="L100" s="167" t="str">
        <f t="shared" si="7"/>
        <v xml:space="preserve">     # ml used: enter free text</v>
      </c>
      <c r="M100" s="168" t="str">
        <f t="shared" si="8"/>
        <v>PI.IC.GA.020305.01</v>
      </c>
      <c r="N100" s="168"/>
      <c r="O100" s="168" t="str">
        <f t="shared" si="9"/>
        <v>PH.IC.GA.020305.01</v>
      </c>
      <c r="Q100" s="168" t="str">
        <f t="shared" si="10"/>
        <v>CL.IC.GA.020305.01</v>
      </c>
    </row>
    <row r="101" spans="1:25" s="167" customFormat="1" ht="15">
      <c r="A101" s="167" t="s">
        <v>10762</v>
      </c>
      <c r="C101" s="61" t="s">
        <v>12430</v>
      </c>
      <c r="E101" s="61" t="s">
        <v>12185</v>
      </c>
      <c r="F101" s="167" t="s">
        <v>10471</v>
      </c>
      <c r="G101" s="167" t="s">
        <v>12831</v>
      </c>
      <c r="H101" s="62" t="s">
        <v>12378</v>
      </c>
      <c r="I101" s="167" t="s">
        <v>12379</v>
      </c>
      <c r="J101" s="63" t="str">
        <f t="shared" si="11"/>
        <v>IC.GA.020306</v>
      </c>
      <c r="K101" s="61" t="s">
        <v>12175</v>
      </c>
      <c r="L101" s="167" t="str">
        <f t="shared" si="7"/>
        <v>Not applicable</v>
      </c>
      <c r="M101" s="168" t="str">
        <f t="shared" si="8"/>
        <v>PI.IC.GA.020306.01</v>
      </c>
      <c r="N101" s="168"/>
      <c r="O101" s="168" t="str">
        <f t="shared" si="9"/>
        <v>PH.IC.GA.020306.01</v>
      </c>
      <c r="Q101" s="168" t="str">
        <f t="shared" si="10"/>
        <v>CL.IC.GA.020306.01</v>
      </c>
      <c r="X101" s="167" t="s">
        <v>12505</v>
      </c>
      <c r="Y101" s="167">
        <v>1091</v>
      </c>
    </row>
    <row r="102" spans="1:25" s="167" customFormat="1" ht="15">
      <c r="A102" s="167" t="s">
        <v>10762</v>
      </c>
      <c r="B102" s="167" t="s">
        <v>10484</v>
      </c>
      <c r="C102" s="61" t="s">
        <v>12185</v>
      </c>
      <c r="D102" s="167" t="s">
        <v>10812</v>
      </c>
      <c r="E102" s="61" t="s">
        <v>12175</v>
      </c>
      <c r="F102" s="167" t="s">
        <v>10337</v>
      </c>
      <c r="G102" s="167" t="s">
        <v>10338</v>
      </c>
      <c r="H102" s="62" t="s">
        <v>11848</v>
      </c>
      <c r="I102" s="167" t="s">
        <v>10339</v>
      </c>
      <c r="J102" s="63" t="str">
        <f t="shared" si="11"/>
        <v>IC.GA.030101</v>
      </c>
      <c r="K102" s="61" t="s">
        <v>12175</v>
      </c>
      <c r="L102" s="167" t="str">
        <f t="shared" si="7"/>
        <v xml:space="preserve">     Total volume</v>
      </c>
      <c r="M102" s="168" t="str">
        <f t="shared" si="8"/>
        <v>PI.IC.GA.030101.01</v>
      </c>
      <c r="N102" s="168"/>
      <c r="O102" s="168" t="str">
        <f t="shared" si="9"/>
        <v>PH.IC.GA.030101.01</v>
      </c>
      <c r="Q102" s="168" t="str">
        <f t="shared" si="10"/>
        <v>CL.IC.GA.030101.01</v>
      </c>
    </row>
    <row r="103" spans="1:25" s="167" customFormat="1" ht="15">
      <c r="A103" s="167" t="s">
        <v>10762</v>
      </c>
      <c r="C103" s="61" t="s">
        <v>12185</v>
      </c>
      <c r="E103" s="61" t="s">
        <v>12175</v>
      </c>
      <c r="F103" s="167" t="s">
        <v>10337</v>
      </c>
      <c r="G103" s="167" t="s">
        <v>10675</v>
      </c>
      <c r="H103" s="62" t="s">
        <v>12030</v>
      </c>
      <c r="I103" s="167" t="s">
        <v>10676</v>
      </c>
      <c r="J103" s="63" t="str">
        <f t="shared" si="11"/>
        <v>IC.GA.030102</v>
      </c>
      <c r="K103" s="61" t="s">
        <v>12175</v>
      </c>
      <c r="L103" s="167" t="str">
        <f t="shared" si="7"/>
        <v xml:space="preserve">     IV fluids only</v>
      </c>
      <c r="M103" s="168" t="str">
        <f t="shared" si="8"/>
        <v>PI.IC.GA.030102.01</v>
      </c>
      <c r="N103" s="168"/>
      <c r="O103" s="168" t="str">
        <f t="shared" si="9"/>
        <v>PH.IC.GA.030102.01</v>
      </c>
      <c r="Q103" s="168" t="str">
        <f t="shared" si="10"/>
        <v>CL.IC.GA.030102.01</v>
      </c>
    </row>
    <row r="104" spans="1:25" s="167" customFormat="1" ht="15">
      <c r="A104" s="167" t="s">
        <v>10762</v>
      </c>
      <c r="C104" s="61" t="s">
        <v>12185</v>
      </c>
      <c r="E104" s="61" t="s">
        <v>12175</v>
      </c>
      <c r="F104" s="167" t="s">
        <v>10337</v>
      </c>
      <c r="G104" s="167" t="s">
        <v>10677</v>
      </c>
      <c r="H104" s="62" t="s">
        <v>12032</v>
      </c>
      <c r="I104" s="167" t="s">
        <v>10678</v>
      </c>
      <c r="J104" s="63" t="str">
        <f t="shared" si="11"/>
        <v>IC.GA.030103</v>
      </c>
      <c r="K104" s="61" t="s">
        <v>12175</v>
      </c>
      <c r="L104" s="167" t="str">
        <f t="shared" si="7"/>
        <v xml:space="preserve">     Oral only</v>
      </c>
      <c r="M104" s="168" t="str">
        <f t="shared" si="8"/>
        <v>PI.IC.GA.030103.01</v>
      </c>
      <c r="N104" s="168"/>
      <c r="O104" s="168" t="str">
        <f t="shared" si="9"/>
        <v>PH.IC.GA.030103.01</v>
      </c>
      <c r="Q104" s="168" t="str">
        <f t="shared" si="10"/>
        <v>CL.IC.GA.030103.01</v>
      </c>
    </row>
    <row r="105" spans="1:25" s="167" customFormat="1" ht="15">
      <c r="A105" s="167" t="s">
        <v>10762</v>
      </c>
      <c r="C105" s="61" t="s">
        <v>12185</v>
      </c>
      <c r="D105" s="167" t="s">
        <v>10817</v>
      </c>
      <c r="E105" s="61" t="s">
        <v>12430</v>
      </c>
      <c r="F105" s="167" t="s">
        <v>10337</v>
      </c>
      <c r="G105" s="167" t="s">
        <v>10818</v>
      </c>
      <c r="H105" s="62" t="s">
        <v>11848</v>
      </c>
      <c r="I105" s="167" t="s">
        <v>10819</v>
      </c>
      <c r="J105" s="63" t="str">
        <f t="shared" si="11"/>
        <v>IC.GA.030201</v>
      </c>
      <c r="K105" s="61" t="s">
        <v>12175</v>
      </c>
      <c r="L105" s="167" t="str">
        <f t="shared" si="7"/>
        <v xml:space="preserve">     1000 ml</v>
      </c>
      <c r="M105" s="168" t="str">
        <f t="shared" si="8"/>
        <v>PI.IC.GA.030201.01</v>
      </c>
      <c r="N105" s="168"/>
      <c r="O105" s="168" t="str">
        <f t="shared" si="9"/>
        <v>PH.IC.GA.030201.01</v>
      </c>
      <c r="Q105" s="168" t="str">
        <f t="shared" si="10"/>
        <v>CL.IC.GA.030201.01</v>
      </c>
    </row>
    <row r="106" spans="1:25" s="167" customFormat="1" ht="15">
      <c r="A106" s="167" t="s">
        <v>10762</v>
      </c>
      <c r="C106" s="61" t="s">
        <v>12185</v>
      </c>
      <c r="E106" s="61" t="s">
        <v>12430</v>
      </c>
      <c r="F106" s="167" t="s">
        <v>10337</v>
      </c>
      <c r="G106" s="167" t="s">
        <v>10820</v>
      </c>
      <c r="H106" s="62" t="s">
        <v>12030</v>
      </c>
      <c r="I106" s="167" t="s">
        <v>10821</v>
      </c>
      <c r="J106" s="63" t="str">
        <f t="shared" si="11"/>
        <v>IC.GA.030202</v>
      </c>
      <c r="K106" s="61" t="s">
        <v>12175</v>
      </c>
      <c r="L106" s="167" t="str">
        <f t="shared" si="7"/>
        <v xml:space="preserve">     1200 ml</v>
      </c>
      <c r="M106" s="168" t="str">
        <f t="shared" si="8"/>
        <v>PI.IC.GA.030202.01</v>
      </c>
      <c r="N106" s="168"/>
      <c r="O106" s="168" t="str">
        <f t="shared" si="9"/>
        <v>PH.IC.GA.030202.01</v>
      </c>
      <c r="Q106" s="168" t="str">
        <f t="shared" si="10"/>
        <v>CL.IC.GA.030202.01</v>
      </c>
    </row>
    <row r="107" spans="1:25" s="167" customFormat="1" ht="15">
      <c r="A107" s="167" t="s">
        <v>10762</v>
      </c>
      <c r="C107" s="61" t="s">
        <v>12185</v>
      </c>
      <c r="E107" s="61" t="s">
        <v>12430</v>
      </c>
      <c r="F107" s="167" t="s">
        <v>10337</v>
      </c>
      <c r="G107" s="167" t="s">
        <v>10822</v>
      </c>
      <c r="H107" s="62" t="s">
        <v>12032</v>
      </c>
      <c r="I107" s="167" t="s">
        <v>10823</v>
      </c>
      <c r="J107" s="63" t="str">
        <f t="shared" si="11"/>
        <v>IC.GA.030203</v>
      </c>
      <c r="K107" s="61" t="s">
        <v>12175</v>
      </c>
      <c r="L107" s="167" t="str">
        <f t="shared" si="7"/>
        <v xml:space="preserve">     1500 ml</v>
      </c>
      <c r="M107" s="168" t="str">
        <f t="shared" si="8"/>
        <v>PI.IC.GA.030203.01</v>
      </c>
      <c r="N107" s="168"/>
      <c r="O107" s="168" t="str">
        <f t="shared" si="9"/>
        <v>PH.IC.GA.030203.01</v>
      </c>
      <c r="Q107" s="168" t="str">
        <f t="shared" si="10"/>
        <v>CL.IC.GA.030203.01</v>
      </c>
    </row>
    <row r="108" spans="1:25" s="167" customFormat="1" ht="15">
      <c r="A108" s="167" t="s">
        <v>10762</v>
      </c>
      <c r="C108" s="61" t="s">
        <v>12592</v>
      </c>
      <c r="E108" s="61" t="s">
        <v>12182</v>
      </c>
      <c r="F108" s="167" t="s">
        <v>10337</v>
      </c>
      <c r="G108" s="167" t="s">
        <v>10824</v>
      </c>
      <c r="H108" s="62" t="s">
        <v>12028</v>
      </c>
      <c r="I108" s="167" t="s">
        <v>10825</v>
      </c>
      <c r="J108" s="63" t="str">
        <f t="shared" si="11"/>
        <v>IC.GA.030204</v>
      </c>
      <c r="K108" s="61" t="s">
        <v>2379</v>
      </c>
      <c r="L108" s="167" t="str">
        <f t="shared" si="7"/>
        <v xml:space="preserve">     2000ml</v>
      </c>
      <c r="M108" s="168" t="str">
        <f t="shared" si="8"/>
        <v>PI.IC.GA.030204.01</v>
      </c>
      <c r="N108" s="168"/>
      <c r="O108" s="168" t="str">
        <f t="shared" si="9"/>
        <v>PH.IC.GA.030204.01</v>
      </c>
      <c r="Q108" s="168" t="str">
        <f t="shared" si="10"/>
        <v>CL.IC.GA.030204.01</v>
      </c>
    </row>
    <row r="109" spans="1:25" s="167" customFormat="1" ht="15">
      <c r="A109" s="167" t="s">
        <v>10762</v>
      </c>
      <c r="C109" s="61" t="s">
        <v>12185</v>
      </c>
      <c r="E109" s="61" t="s">
        <v>12430</v>
      </c>
      <c r="F109" s="167" t="s">
        <v>10337</v>
      </c>
      <c r="G109" s="167" t="s">
        <v>10831</v>
      </c>
      <c r="H109" s="62" t="s">
        <v>12210</v>
      </c>
      <c r="I109" s="167" t="s">
        <v>10832</v>
      </c>
      <c r="J109" s="63" t="str">
        <f t="shared" si="11"/>
        <v>IC.GA.030205</v>
      </c>
      <c r="K109" s="61" t="s">
        <v>12175</v>
      </c>
      <c r="L109" s="167" t="str">
        <f t="shared" si="7"/>
        <v xml:space="preserve">     2500 ml</v>
      </c>
      <c r="M109" s="168" t="str">
        <f t="shared" si="8"/>
        <v>PI.IC.GA.030205.01</v>
      </c>
      <c r="N109" s="168"/>
      <c r="O109" s="168" t="str">
        <f t="shared" si="9"/>
        <v>PH.IC.GA.030205.01</v>
      </c>
      <c r="Q109" s="168" t="str">
        <f t="shared" si="10"/>
        <v>CL.IC.GA.030205.01</v>
      </c>
    </row>
    <row r="110" spans="1:25" s="167" customFormat="1" ht="15">
      <c r="A110" s="167" t="s">
        <v>10762</v>
      </c>
      <c r="C110" s="61" t="s">
        <v>12592</v>
      </c>
      <c r="E110" s="61" t="s">
        <v>12182</v>
      </c>
      <c r="F110" s="167" t="s">
        <v>10337</v>
      </c>
      <c r="G110" s="167" t="s">
        <v>10833</v>
      </c>
      <c r="H110" s="62" t="s">
        <v>12212</v>
      </c>
      <c r="I110" s="167" t="s">
        <v>10685</v>
      </c>
      <c r="J110" s="63" t="str">
        <f t="shared" si="11"/>
        <v>IC.GA.030206</v>
      </c>
      <c r="K110" s="61" t="s">
        <v>2379</v>
      </c>
      <c r="L110" s="167" t="str">
        <f t="shared" si="7"/>
        <v xml:space="preserve">     3000 ml</v>
      </c>
      <c r="M110" s="168" t="str">
        <f t="shared" si="8"/>
        <v>PI.IC.GA.030206.01</v>
      </c>
      <c r="N110" s="168"/>
      <c r="O110" s="168" t="str">
        <f t="shared" si="9"/>
        <v>PH.IC.GA.030206.01</v>
      </c>
      <c r="Q110" s="168" t="str">
        <f t="shared" si="10"/>
        <v>CL.IC.GA.030206.01</v>
      </c>
    </row>
    <row r="111" spans="1:25" s="167" customFormat="1" ht="15">
      <c r="A111" s="167" t="s">
        <v>10762</v>
      </c>
      <c r="C111" s="61" t="s">
        <v>12592</v>
      </c>
      <c r="E111" s="61" t="s">
        <v>12182</v>
      </c>
      <c r="F111" s="167" t="s">
        <v>10337</v>
      </c>
      <c r="G111" s="167" t="s">
        <v>10529</v>
      </c>
      <c r="H111" s="62" t="s">
        <v>12225</v>
      </c>
      <c r="I111" s="167" t="s">
        <v>10703</v>
      </c>
      <c r="J111" s="63" t="str">
        <f t="shared" si="11"/>
        <v>IC.GA.030207</v>
      </c>
      <c r="K111" s="61" t="s">
        <v>2379</v>
      </c>
      <c r="L111" s="167" t="str">
        <f t="shared" si="7"/>
        <v xml:space="preserve">     Other: specify</v>
      </c>
      <c r="M111" s="168" t="str">
        <f t="shared" si="8"/>
        <v>PI.IC.GA.030207.01</v>
      </c>
      <c r="N111" s="168"/>
      <c r="O111" s="168" t="str">
        <f t="shared" si="9"/>
        <v>PH.IC.GA.030207.01</v>
      </c>
      <c r="Q111" s="168" t="str">
        <f t="shared" si="10"/>
        <v>CL.IC.GA.030207.01</v>
      </c>
    </row>
    <row r="112" spans="1:25" s="167" customFormat="1" ht="15">
      <c r="A112" s="167" t="s">
        <v>10762</v>
      </c>
      <c r="B112" s="167" t="s">
        <v>10368</v>
      </c>
      <c r="C112" s="61" t="s">
        <v>12594</v>
      </c>
      <c r="D112" s="167" t="s">
        <v>10369</v>
      </c>
      <c r="E112" s="61" t="s">
        <v>2379</v>
      </c>
      <c r="F112" s="167" t="s">
        <v>10370</v>
      </c>
      <c r="G112" s="167" t="s">
        <v>10371</v>
      </c>
      <c r="H112" s="62" t="s">
        <v>11848</v>
      </c>
      <c r="I112" s="167" t="s">
        <v>10372</v>
      </c>
      <c r="J112" s="63" t="str">
        <f t="shared" si="11"/>
        <v>IC.GA.040101</v>
      </c>
      <c r="K112" s="61" t="s">
        <v>2379</v>
      </c>
      <c r="L112" s="167" t="str">
        <f t="shared" si="7"/>
        <v xml:space="preserve">     Natural elimination</v>
      </c>
      <c r="M112" s="168" t="str">
        <f t="shared" si="8"/>
        <v>PI.IC.GA.040101.01</v>
      </c>
      <c r="N112" s="168"/>
      <c r="O112" s="168" t="str">
        <f t="shared" si="9"/>
        <v>PH.IC.GA.040101.01</v>
      </c>
      <c r="Q112" s="168" t="str">
        <f t="shared" si="10"/>
        <v>CL.IC.GA.040101.01</v>
      </c>
    </row>
    <row r="113" spans="1:19" s="167" customFormat="1" ht="15">
      <c r="A113" s="167" t="s">
        <v>10762</v>
      </c>
      <c r="C113" s="61" t="s">
        <v>12594</v>
      </c>
      <c r="E113" s="61" t="s">
        <v>2379</v>
      </c>
      <c r="F113" s="167" t="s">
        <v>10370</v>
      </c>
      <c r="G113" s="167" t="s">
        <v>10373</v>
      </c>
      <c r="H113" s="62" t="s">
        <v>12030</v>
      </c>
      <c r="I113" s="167" t="s">
        <v>10374</v>
      </c>
      <c r="J113" s="63" t="str">
        <f t="shared" si="11"/>
        <v>IC.GA.040102</v>
      </c>
      <c r="K113" s="61" t="s">
        <v>2379</v>
      </c>
      <c r="L113" s="167" t="str">
        <f t="shared" si="7"/>
        <v xml:space="preserve">     Enema</v>
      </c>
      <c r="M113" s="168" t="str">
        <f t="shared" si="8"/>
        <v>PI.IC.GA.040102.01</v>
      </c>
      <c r="N113" s="168"/>
      <c r="O113" s="168" t="str">
        <f t="shared" si="9"/>
        <v>PH.IC.GA.040102.01</v>
      </c>
      <c r="Q113" s="168" t="str">
        <f t="shared" si="10"/>
        <v>CL.IC.GA.040102.01</v>
      </c>
    </row>
    <row r="114" spans="1:19" s="167" customFormat="1" ht="15">
      <c r="A114" s="167" t="s">
        <v>10762</v>
      </c>
      <c r="C114" s="61" t="s">
        <v>6464</v>
      </c>
      <c r="E114" s="61" t="s">
        <v>12175</v>
      </c>
      <c r="F114" s="167" t="s">
        <v>10370</v>
      </c>
      <c r="G114" s="167" t="s">
        <v>10375</v>
      </c>
      <c r="H114" s="62" t="s">
        <v>12032</v>
      </c>
      <c r="I114" s="167" t="s">
        <v>10376</v>
      </c>
      <c r="J114" s="63" t="str">
        <f t="shared" si="11"/>
        <v>IC.GA.040103</v>
      </c>
      <c r="K114" s="61" t="s">
        <v>12175</v>
      </c>
      <c r="L114" s="167" t="str">
        <f t="shared" si="7"/>
        <v xml:space="preserve">     Laxative</v>
      </c>
      <c r="M114" s="168" t="str">
        <f t="shared" si="8"/>
        <v>PI.IC.GA.040103.01</v>
      </c>
      <c r="N114" s="168"/>
      <c r="O114" s="168" t="str">
        <f t="shared" si="9"/>
        <v>PH.IC.GA.040103.01</v>
      </c>
      <c r="Q114" s="168" t="str">
        <f t="shared" si="10"/>
        <v>CL.IC.GA.040103.01</v>
      </c>
    </row>
    <row r="115" spans="1:19" s="167" customFormat="1" ht="15">
      <c r="A115" s="167" t="s">
        <v>10762</v>
      </c>
      <c r="C115" s="61" t="s">
        <v>6464</v>
      </c>
      <c r="E115" s="61" t="s">
        <v>12175</v>
      </c>
      <c r="F115" s="167" t="s">
        <v>10370</v>
      </c>
      <c r="G115" s="167" t="s">
        <v>10377</v>
      </c>
      <c r="H115" s="62" t="s">
        <v>12028</v>
      </c>
      <c r="I115" s="167" t="s">
        <v>10378</v>
      </c>
      <c r="J115" s="63" t="str">
        <f t="shared" si="11"/>
        <v>IC.GA.040104</v>
      </c>
      <c r="K115" s="61" t="s">
        <v>12175</v>
      </c>
      <c r="L115" s="167" t="str">
        <f t="shared" si="7"/>
        <v xml:space="preserve">     Suppository</v>
      </c>
      <c r="M115" s="168" t="str">
        <f t="shared" si="8"/>
        <v>PI.IC.GA.040104.01</v>
      </c>
      <c r="N115" s="168"/>
      <c r="O115" s="168" t="str">
        <f t="shared" si="9"/>
        <v>PH.IC.GA.040104.01</v>
      </c>
      <c r="Q115" s="168" t="str">
        <f t="shared" si="10"/>
        <v>CL.IC.GA.040104.01</v>
      </c>
    </row>
    <row r="116" spans="1:19" s="167" customFormat="1" ht="15">
      <c r="A116" s="167" t="s">
        <v>10762</v>
      </c>
      <c r="C116" s="61" t="s">
        <v>12594</v>
      </c>
      <c r="E116" s="61" t="s">
        <v>2379</v>
      </c>
      <c r="F116" s="167" t="s">
        <v>10370</v>
      </c>
      <c r="G116" s="167" t="s">
        <v>13446</v>
      </c>
      <c r="H116" s="62" t="s">
        <v>12210</v>
      </c>
      <c r="I116" s="167" t="s">
        <v>11859</v>
      </c>
      <c r="J116" s="63" t="str">
        <f t="shared" si="11"/>
        <v>IC.GA.040105</v>
      </c>
      <c r="K116" s="61" t="s">
        <v>2379</v>
      </c>
      <c r="L116" s="167" t="str">
        <f t="shared" si="7"/>
        <v xml:space="preserve">     Fecal management device</v>
      </c>
      <c r="M116" s="168" t="str">
        <f t="shared" si="8"/>
        <v>PI.IC.GA.040105.01</v>
      </c>
      <c r="N116" s="168"/>
      <c r="O116" s="168" t="str">
        <f t="shared" si="9"/>
        <v>PH.IC.GA.040105.01</v>
      </c>
      <c r="Q116" s="168" t="str">
        <f t="shared" si="10"/>
        <v>CL.IC.GA.040105.01</v>
      </c>
    </row>
    <row r="117" spans="1:19" s="167" customFormat="1" ht="15">
      <c r="A117" s="167" t="s">
        <v>10762</v>
      </c>
      <c r="C117" s="61" t="s">
        <v>6464</v>
      </c>
      <c r="E117" s="61" t="s">
        <v>2379</v>
      </c>
      <c r="F117" s="167" t="s">
        <v>10370</v>
      </c>
      <c r="G117" s="167" t="s">
        <v>13463</v>
      </c>
      <c r="H117" s="62" t="s">
        <v>12212</v>
      </c>
      <c r="I117" s="167" t="s">
        <v>12336</v>
      </c>
      <c r="J117" s="63" t="str">
        <f t="shared" si="11"/>
        <v>IC.GA.040106</v>
      </c>
      <c r="K117" s="61" t="s">
        <v>2379</v>
      </c>
      <c r="L117" s="167" t="str">
        <f t="shared" si="7"/>
        <v xml:space="preserve">     Stoma:  </v>
      </c>
      <c r="M117" s="168" t="str">
        <f t="shared" si="8"/>
        <v>PI.IC.GA.040106.01</v>
      </c>
      <c r="N117" s="168"/>
      <c r="O117" s="168" t="str">
        <f t="shared" si="9"/>
        <v>PH.IC.GA.040106.01</v>
      </c>
      <c r="Q117" s="168" t="str">
        <f t="shared" si="10"/>
        <v>CL.IC.GA.040106.01</v>
      </c>
    </row>
    <row r="118" spans="1:19" s="167" customFormat="1" ht="15">
      <c r="A118" s="167" t="s">
        <v>10762</v>
      </c>
      <c r="C118" s="61" t="s">
        <v>6464</v>
      </c>
      <c r="E118" s="61" t="s">
        <v>2379</v>
      </c>
      <c r="F118" s="167" t="s">
        <v>10370</v>
      </c>
      <c r="G118" s="167" t="s">
        <v>10529</v>
      </c>
      <c r="H118" s="62" t="s">
        <v>12225</v>
      </c>
      <c r="I118" s="167" t="s">
        <v>12437</v>
      </c>
      <c r="J118" s="63" t="str">
        <f t="shared" si="11"/>
        <v>IC.GA.040107</v>
      </c>
      <c r="K118" s="61" t="s">
        <v>2379</v>
      </c>
      <c r="L118" s="167" t="str">
        <f t="shared" si="7"/>
        <v xml:space="preserve">     Other: specify</v>
      </c>
      <c r="M118" s="168" t="str">
        <f t="shared" si="8"/>
        <v>PI.IC.GA.040107.01</v>
      </c>
      <c r="N118" s="168"/>
      <c r="O118" s="168" t="str">
        <f t="shared" si="9"/>
        <v>PH.IC.GA.040107.01</v>
      </c>
      <c r="Q118" s="168" t="str">
        <f t="shared" si="10"/>
        <v>CL.IC.GA.040107.01</v>
      </c>
    </row>
    <row r="119" spans="1:19" s="167" customFormat="1" ht="15">
      <c r="A119" s="167" t="s">
        <v>10762</v>
      </c>
      <c r="C119" s="61" t="s">
        <v>6464</v>
      </c>
      <c r="E119" s="61" t="s">
        <v>2379</v>
      </c>
      <c r="F119" s="167" t="s">
        <v>10370</v>
      </c>
      <c r="G119" s="61" t="s">
        <v>10543</v>
      </c>
      <c r="H119" s="62" t="s">
        <v>3574</v>
      </c>
      <c r="I119" s="62" t="s">
        <v>10544</v>
      </c>
      <c r="J119" s="63" t="str">
        <f t="shared" si="11"/>
        <v>IC.GA.040108</v>
      </c>
      <c r="K119" s="61" t="s">
        <v>2379</v>
      </c>
      <c r="L119" s="167" t="str">
        <f t="shared" si="7"/>
        <v xml:space="preserve"> Digital Stimulation</v>
      </c>
      <c r="M119" s="168" t="str">
        <f t="shared" si="8"/>
        <v>PI.IC.GA.040108.01</v>
      </c>
      <c r="N119" s="168"/>
      <c r="O119" s="168" t="str">
        <f t="shared" si="9"/>
        <v>PH.IC.GA.040108.01</v>
      </c>
      <c r="Q119" s="168" t="str">
        <f t="shared" si="10"/>
        <v>CL.IC.GA.040108.01</v>
      </c>
      <c r="R119" s="167" t="s">
        <v>4415</v>
      </c>
      <c r="S119" s="167">
        <v>759</v>
      </c>
    </row>
    <row r="120" spans="1:19" s="167" customFormat="1" ht="15">
      <c r="A120" s="167" t="s">
        <v>10762</v>
      </c>
      <c r="C120" s="61" t="s">
        <v>6464</v>
      </c>
      <c r="D120" s="167" t="s">
        <v>10382</v>
      </c>
      <c r="E120" s="61" t="s">
        <v>4192</v>
      </c>
      <c r="F120" s="167" t="s">
        <v>10370</v>
      </c>
      <c r="G120" s="167" t="s">
        <v>10383</v>
      </c>
      <c r="H120" s="62" t="s">
        <v>11848</v>
      </c>
      <c r="I120" s="167" t="s">
        <v>10384</v>
      </c>
      <c r="J120" s="63" t="str">
        <f t="shared" si="11"/>
        <v>IC.GA.040201</v>
      </c>
      <c r="K120" s="61" t="s">
        <v>2379</v>
      </c>
      <c r="L120" s="167" t="str">
        <f t="shared" si="7"/>
        <v xml:space="preserve">     Brown</v>
      </c>
      <c r="M120" s="168" t="str">
        <f t="shared" si="8"/>
        <v>PI.IC.GA.040201.01</v>
      </c>
      <c r="N120" s="168"/>
      <c r="O120" s="168" t="str">
        <f t="shared" si="9"/>
        <v>PH.IC.GA.040201.01</v>
      </c>
      <c r="Q120" s="168" t="str">
        <f t="shared" si="10"/>
        <v>CL.IC.GA.040201.01</v>
      </c>
    </row>
    <row r="121" spans="1:19" s="167" customFormat="1" ht="15">
      <c r="A121" s="167" t="s">
        <v>10762</v>
      </c>
      <c r="C121" s="61" t="s">
        <v>12594</v>
      </c>
      <c r="E121" s="61" t="s">
        <v>12182</v>
      </c>
      <c r="F121" s="167" t="s">
        <v>10370</v>
      </c>
      <c r="G121" s="167" t="s">
        <v>11176</v>
      </c>
      <c r="H121" s="62" t="s">
        <v>12030</v>
      </c>
      <c r="I121" s="167" t="s">
        <v>11177</v>
      </c>
      <c r="J121" s="63" t="str">
        <f t="shared" si="11"/>
        <v>IC.GA.040202</v>
      </c>
      <c r="K121" s="61" t="s">
        <v>2379</v>
      </c>
      <c r="L121" s="167" t="str">
        <f t="shared" si="7"/>
        <v xml:space="preserve">     Yellow</v>
      </c>
      <c r="M121" s="168" t="str">
        <f t="shared" si="8"/>
        <v>PI.IC.GA.040202.01</v>
      </c>
      <c r="N121" s="168"/>
      <c r="O121" s="168" t="str">
        <f t="shared" si="9"/>
        <v>PH.IC.GA.040202.01</v>
      </c>
      <c r="Q121" s="168" t="str">
        <f t="shared" si="10"/>
        <v>CL.IC.GA.040202.01</v>
      </c>
    </row>
    <row r="122" spans="1:19" s="167" customFormat="1" ht="15">
      <c r="A122" s="167" t="s">
        <v>10762</v>
      </c>
      <c r="C122" s="61" t="s">
        <v>6464</v>
      </c>
      <c r="E122" s="61" t="s">
        <v>12430</v>
      </c>
      <c r="F122" s="167" t="s">
        <v>10370</v>
      </c>
      <c r="G122" s="167" t="s">
        <v>11878</v>
      </c>
      <c r="H122" s="62" t="s">
        <v>12032</v>
      </c>
      <c r="I122" s="167" t="s">
        <v>11879</v>
      </c>
      <c r="J122" s="63" t="str">
        <f t="shared" si="11"/>
        <v>IC.GA.040203</v>
      </c>
      <c r="K122" s="61" t="s">
        <v>12175</v>
      </c>
      <c r="L122" s="167" t="str">
        <f t="shared" si="7"/>
        <v xml:space="preserve">     Green</v>
      </c>
      <c r="M122" s="168" t="str">
        <f t="shared" si="8"/>
        <v>PI.IC.GA.040203.01</v>
      </c>
      <c r="N122" s="168"/>
      <c r="O122" s="168" t="str">
        <f t="shared" si="9"/>
        <v>PH.IC.GA.040203.01</v>
      </c>
      <c r="Q122" s="168" t="str">
        <f t="shared" si="10"/>
        <v>CL.IC.GA.040203.01</v>
      </c>
    </row>
    <row r="123" spans="1:19" s="167" customFormat="1" ht="15">
      <c r="A123" s="167" t="s">
        <v>10762</v>
      </c>
      <c r="C123" s="61" t="s">
        <v>6464</v>
      </c>
      <c r="E123" s="61" t="s">
        <v>12430</v>
      </c>
      <c r="F123" s="167" t="s">
        <v>10370</v>
      </c>
      <c r="G123" s="167" t="s">
        <v>10385</v>
      </c>
      <c r="H123" s="62" t="s">
        <v>12028</v>
      </c>
      <c r="I123" s="167" t="s">
        <v>10635</v>
      </c>
      <c r="J123" s="63" t="str">
        <f t="shared" si="11"/>
        <v>IC.GA.040204</v>
      </c>
      <c r="K123" s="61" t="s">
        <v>12175</v>
      </c>
      <c r="L123" s="167" t="str">
        <f t="shared" si="7"/>
        <v xml:space="preserve">     Black</v>
      </c>
      <c r="M123" s="168" t="str">
        <f t="shared" si="8"/>
        <v>PI.IC.GA.040204.01</v>
      </c>
      <c r="N123" s="168"/>
      <c r="O123" s="168" t="str">
        <f t="shared" si="9"/>
        <v>PH.IC.GA.040204.01</v>
      </c>
      <c r="Q123" s="168" t="str">
        <f t="shared" si="10"/>
        <v>CL.IC.GA.040204.01</v>
      </c>
    </row>
    <row r="124" spans="1:19" s="167" customFormat="1" ht="15">
      <c r="A124" s="167" t="s">
        <v>10762</v>
      </c>
      <c r="C124" s="61" t="s">
        <v>6464</v>
      </c>
      <c r="E124" s="61" t="s">
        <v>12430</v>
      </c>
      <c r="F124" s="167" t="s">
        <v>10370</v>
      </c>
      <c r="G124" s="167" t="s">
        <v>10386</v>
      </c>
      <c r="H124" s="62" t="s">
        <v>12210</v>
      </c>
      <c r="I124" s="167" t="s">
        <v>10387</v>
      </c>
      <c r="J124" s="63" t="str">
        <f t="shared" si="11"/>
        <v>IC.GA.040205</v>
      </c>
      <c r="K124" s="61" t="s">
        <v>12175</v>
      </c>
      <c r="L124" s="167" t="str">
        <f t="shared" si="7"/>
        <v xml:space="preserve">     Bright red</v>
      </c>
      <c r="M124" s="168" t="str">
        <f t="shared" si="8"/>
        <v>PI.IC.GA.040205.01</v>
      </c>
      <c r="N124" s="168"/>
      <c r="O124" s="168" t="str">
        <f t="shared" si="9"/>
        <v>PH.IC.GA.040205.01</v>
      </c>
      <c r="Q124" s="168" t="str">
        <f t="shared" si="10"/>
        <v>CL.IC.GA.040205.01</v>
      </c>
    </row>
    <row r="125" spans="1:19" s="167" customFormat="1" ht="15">
      <c r="A125" s="167" t="s">
        <v>10762</v>
      </c>
      <c r="C125" s="61" t="s">
        <v>6464</v>
      </c>
      <c r="E125" s="61" t="s">
        <v>12430</v>
      </c>
      <c r="F125" s="167" t="s">
        <v>10370</v>
      </c>
      <c r="G125" s="167" t="s">
        <v>11329</v>
      </c>
      <c r="H125" s="62" t="s">
        <v>12212</v>
      </c>
      <c r="I125" s="167" t="s">
        <v>11477</v>
      </c>
      <c r="J125" s="63" t="str">
        <f t="shared" si="11"/>
        <v>IC.GA.040206</v>
      </c>
      <c r="K125" s="61" t="s">
        <v>12175</v>
      </c>
      <c r="L125" s="167" t="str">
        <f t="shared" si="7"/>
        <v xml:space="preserve">     Red</v>
      </c>
      <c r="M125" s="168" t="str">
        <f t="shared" si="8"/>
        <v>PI.IC.GA.040206.01</v>
      </c>
      <c r="N125" s="168"/>
      <c r="O125" s="168" t="str">
        <f t="shared" si="9"/>
        <v>PH.IC.GA.040206.01</v>
      </c>
      <c r="Q125" s="168" t="str">
        <f t="shared" si="10"/>
        <v>CL.IC.GA.040206.01</v>
      </c>
    </row>
    <row r="126" spans="1:19" s="167" customFormat="1" ht="15">
      <c r="A126" s="167" t="s">
        <v>10762</v>
      </c>
      <c r="C126" s="61" t="s">
        <v>6464</v>
      </c>
      <c r="E126" s="61" t="s">
        <v>12430</v>
      </c>
      <c r="F126" s="167" t="s">
        <v>10370</v>
      </c>
      <c r="G126" s="167" t="s">
        <v>11330</v>
      </c>
      <c r="H126" s="62" t="s">
        <v>12225</v>
      </c>
      <c r="I126" s="167" t="s">
        <v>11331</v>
      </c>
      <c r="J126" s="63" t="str">
        <f t="shared" si="11"/>
        <v>IC.GA.040207</v>
      </c>
      <c r="K126" s="61" t="s">
        <v>12175</v>
      </c>
      <c r="L126" s="167" t="str">
        <f t="shared" si="7"/>
        <v xml:space="preserve">     Maroon</v>
      </c>
      <c r="M126" s="168" t="str">
        <f t="shared" si="8"/>
        <v>PI.IC.GA.040207.01</v>
      </c>
      <c r="N126" s="168"/>
      <c r="O126" s="168" t="str">
        <f t="shared" si="9"/>
        <v>PH.IC.GA.040207.01</v>
      </c>
      <c r="Q126" s="168" t="str">
        <f t="shared" si="10"/>
        <v>CL.IC.GA.040207.01</v>
      </c>
    </row>
    <row r="127" spans="1:19" s="167" customFormat="1" ht="15">
      <c r="A127" s="167" t="s">
        <v>10762</v>
      </c>
      <c r="C127" s="61" t="s">
        <v>6464</v>
      </c>
      <c r="E127" s="61" t="s">
        <v>12430</v>
      </c>
      <c r="F127" s="167" t="s">
        <v>10370</v>
      </c>
      <c r="G127" s="167" t="s">
        <v>10388</v>
      </c>
      <c r="H127" s="62" t="s">
        <v>11638</v>
      </c>
      <c r="I127" s="167" t="s">
        <v>10389</v>
      </c>
      <c r="J127" s="63" t="str">
        <f t="shared" si="11"/>
        <v>IC.GA.040208</v>
      </c>
      <c r="K127" s="61" t="s">
        <v>12175</v>
      </c>
      <c r="L127" s="167" t="str">
        <f t="shared" si="7"/>
        <v xml:space="preserve">     Yellow/Green</v>
      </c>
      <c r="M127" s="168" t="str">
        <f t="shared" si="8"/>
        <v>PI.IC.GA.040208.01</v>
      </c>
      <c r="N127" s="168"/>
      <c r="O127" s="168" t="str">
        <f t="shared" si="9"/>
        <v>PH.IC.GA.040208.01</v>
      </c>
      <c r="Q127" s="168" t="str">
        <f t="shared" si="10"/>
        <v>CL.IC.GA.040208.01</v>
      </c>
    </row>
    <row r="128" spans="1:19" s="167" customFormat="1" ht="15">
      <c r="A128" s="167" t="s">
        <v>10762</v>
      </c>
      <c r="C128" s="61" t="s">
        <v>6464</v>
      </c>
      <c r="E128" s="61" t="s">
        <v>12430</v>
      </c>
      <c r="F128" s="167" t="s">
        <v>10370</v>
      </c>
      <c r="G128" s="167" t="s">
        <v>10550</v>
      </c>
      <c r="H128" s="62" t="s">
        <v>11639</v>
      </c>
      <c r="I128" s="167" t="s">
        <v>10551</v>
      </c>
      <c r="J128" s="63" t="str">
        <f t="shared" si="11"/>
        <v>IC.GA.040209</v>
      </c>
      <c r="K128" s="61" t="s">
        <v>12175</v>
      </c>
      <c r="L128" s="167" t="str">
        <f t="shared" si="7"/>
        <v xml:space="preserve">     Clay</v>
      </c>
      <c r="M128" s="168" t="str">
        <f t="shared" si="8"/>
        <v>PI.IC.GA.040209.01</v>
      </c>
      <c r="N128" s="168"/>
      <c r="O128" s="168" t="str">
        <f t="shared" si="9"/>
        <v>PH.IC.GA.040209.01</v>
      </c>
      <c r="Q128" s="168" t="str">
        <f t="shared" si="10"/>
        <v>CL.IC.GA.040209.01</v>
      </c>
    </row>
    <row r="129" spans="1:31" s="167" customFormat="1" ht="15">
      <c r="A129" s="167" t="s">
        <v>10762</v>
      </c>
      <c r="C129" s="61" t="s">
        <v>12972</v>
      </c>
      <c r="E129" s="61" t="s">
        <v>13016</v>
      </c>
      <c r="F129" s="167" t="s">
        <v>10370</v>
      </c>
      <c r="G129" s="167" t="s">
        <v>11549</v>
      </c>
      <c r="H129" s="62" t="s">
        <v>11829</v>
      </c>
      <c r="I129" s="167" t="s">
        <v>11550</v>
      </c>
      <c r="J129" s="63" t="str">
        <f t="shared" si="11"/>
        <v>IC.GA.040210</v>
      </c>
      <c r="K129" s="61" t="s">
        <v>13277</v>
      </c>
      <c r="L129" s="167" t="str">
        <f t="shared" si="7"/>
        <v xml:space="preserve">     Clear</v>
      </c>
      <c r="M129" s="168" t="str">
        <f t="shared" si="8"/>
        <v>PI.IC.GA.040210.01</v>
      </c>
      <c r="N129" s="168"/>
      <c r="O129" s="168" t="str">
        <f t="shared" si="9"/>
        <v>PH.IC.GA.040210.01</v>
      </c>
      <c r="Q129" s="168" t="str">
        <f t="shared" si="10"/>
        <v>CL.IC.GA.040210.01</v>
      </c>
    </row>
    <row r="130" spans="1:31" s="167" customFormat="1" ht="15">
      <c r="A130" s="167" t="s">
        <v>10762</v>
      </c>
      <c r="C130" s="61" t="s">
        <v>6464</v>
      </c>
      <c r="E130" s="61" t="s">
        <v>12430</v>
      </c>
      <c r="F130" s="167" t="s">
        <v>10370</v>
      </c>
      <c r="G130" s="167" t="s">
        <v>562</v>
      </c>
      <c r="H130" s="62" t="s">
        <v>563</v>
      </c>
      <c r="I130" s="167" t="s">
        <v>564</v>
      </c>
      <c r="J130" s="63" t="str">
        <f t="shared" si="11"/>
        <v>IC.GA.040211</v>
      </c>
      <c r="K130" s="61" t="s">
        <v>12175</v>
      </c>
      <c r="L130" s="167" t="str">
        <f t="shared" ref="L130:L193" si="12">G130</f>
        <v>Not applicable</v>
      </c>
      <c r="M130" s="168" t="str">
        <f t="shared" ref="M130:M193" si="13">CONCATENATE("PI.",J130,".",K130)</f>
        <v>PI.IC.GA.040211.01</v>
      </c>
      <c r="N130" s="168"/>
      <c r="O130" s="168" t="str">
        <f t="shared" ref="O130:O193" si="14">CONCATENATE("PH.",J130,".",K130)</f>
        <v>PH.IC.GA.040211.01</v>
      </c>
      <c r="Q130" s="168" t="str">
        <f t="shared" ref="Q130:Q193" si="15">CONCATENATE("CL.",J130,".",K130)</f>
        <v>CL.IC.GA.040211.01</v>
      </c>
      <c r="AD130" s="167" t="s">
        <v>614</v>
      </c>
      <c r="AE130" s="167">
        <v>1337</v>
      </c>
    </row>
    <row r="131" spans="1:31" s="167" customFormat="1" ht="15">
      <c r="A131" s="167" t="s">
        <v>10762</v>
      </c>
      <c r="C131" s="61" t="s">
        <v>6464</v>
      </c>
      <c r="D131" s="167" t="s">
        <v>10552</v>
      </c>
      <c r="E131" s="61" t="s">
        <v>12185</v>
      </c>
      <c r="F131" s="167" t="s">
        <v>10370</v>
      </c>
      <c r="G131" s="167" t="s">
        <v>10716</v>
      </c>
      <c r="H131" s="62" t="s">
        <v>11848</v>
      </c>
      <c r="I131" s="167" t="s">
        <v>10665</v>
      </c>
      <c r="J131" s="63" t="str">
        <f t="shared" si="11"/>
        <v>IC.GA.040301</v>
      </c>
      <c r="K131" s="61" t="s">
        <v>12175</v>
      </c>
      <c r="L131" s="167" t="str">
        <f t="shared" si="12"/>
        <v xml:space="preserve">     Soft formed</v>
      </c>
      <c r="M131" s="168" t="str">
        <f t="shared" si="13"/>
        <v>PI.IC.GA.040301.01</v>
      </c>
      <c r="N131" s="168"/>
      <c r="O131" s="168" t="str">
        <f t="shared" si="14"/>
        <v>PH.IC.GA.040301.01</v>
      </c>
      <c r="Q131" s="168" t="str">
        <f t="shared" si="15"/>
        <v>CL.IC.GA.040301.01</v>
      </c>
    </row>
    <row r="132" spans="1:31" s="167" customFormat="1" ht="15">
      <c r="A132" s="167" t="s">
        <v>10762</v>
      </c>
      <c r="C132" s="61" t="s">
        <v>6464</v>
      </c>
      <c r="E132" s="61" t="s">
        <v>12185</v>
      </c>
      <c r="F132" s="167" t="s">
        <v>10370</v>
      </c>
      <c r="G132" s="167" t="s">
        <v>10390</v>
      </c>
      <c r="H132" s="62" t="s">
        <v>12030</v>
      </c>
      <c r="I132" s="167" t="s">
        <v>10391</v>
      </c>
      <c r="J132" s="63" t="str">
        <f t="shared" si="11"/>
        <v>IC.GA.040302</v>
      </c>
      <c r="K132" s="61" t="s">
        <v>12175</v>
      </c>
      <c r="L132" s="167" t="str">
        <f t="shared" si="12"/>
        <v xml:space="preserve">     Small dry hard</v>
      </c>
      <c r="M132" s="168" t="str">
        <f t="shared" si="13"/>
        <v>PI.IC.GA.040302.01</v>
      </c>
      <c r="N132" s="168"/>
      <c r="O132" s="168" t="str">
        <f t="shared" si="14"/>
        <v>PH.IC.GA.040302.01</v>
      </c>
      <c r="Q132" s="168" t="str">
        <f t="shared" si="15"/>
        <v>CL.IC.GA.040302.01</v>
      </c>
    </row>
    <row r="133" spans="1:31" s="167" customFormat="1" ht="15">
      <c r="A133" s="167" t="s">
        <v>10762</v>
      </c>
      <c r="C133" s="61" t="s">
        <v>6464</v>
      </c>
      <c r="E133" s="61" t="s">
        <v>12185</v>
      </c>
      <c r="F133" s="167" t="s">
        <v>10370</v>
      </c>
      <c r="G133" s="167" t="s">
        <v>10392</v>
      </c>
      <c r="H133" s="62" t="s">
        <v>12032</v>
      </c>
      <c r="I133" s="167" t="s">
        <v>10553</v>
      </c>
      <c r="J133" s="63" t="str">
        <f t="shared" si="11"/>
        <v>IC.GA.040303</v>
      </c>
      <c r="K133" s="61" t="s">
        <v>12175</v>
      </c>
      <c r="L133" s="167" t="str">
        <f t="shared" si="12"/>
        <v xml:space="preserve">     Loose</v>
      </c>
      <c r="M133" s="168" t="str">
        <f t="shared" si="13"/>
        <v>PI.IC.GA.040303.01</v>
      </c>
      <c r="N133" s="168"/>
      <c r="O133" s="168" t="str">
        <f t="shared" si="14"/>
        <v>PH.IC.GA.040303.01</v>
      </c>
      <c r="Q133" s="168" t="str">
        <f t="shared" si="15"/>
        <v>CL.IC.GA.040303.01</v>
      </c>
    </row>
    <row r="134" spans="1:31" s="167" customFormat="1" ht="15">
      <c r="A134" s="167" t="s">
        <v>10762</v>
      </c>
      <c r="C134" s="61" t="s">
        <v>6464</v>
      </c>
      <c r="E134" s="61" t="s">
        <v>12185</v>
      </c>
      <c r="F134" s="167" t="s">
        <v>10370</v>
      </c>
      <c r="G134" s="167" t="s">
        <v>10554</v>
      </c>
      <c r="H134" s="62" t="s">
        <v>12028</v>
      </c>
      <c r="I134" s="167" t="s">
        <v>10555</v>
      </c>
      <c r="J134" s="63" t="str">
        <f t="shared" si="11"/>
        <v>IC.GA.040304</v>
      </c>
      <c r="K134" s="61" t="s">
        <v>12175</v>
      </c>
      <c r="L134" s="167" t="str">
        <f t="shared" si="12"/>
        <v xml:space="preserve">     Liquid</v>
      </c>
      <c r="M134" s="168" t="str">
        <f t="shared" si="13"/>
        <v>PI.IC.GA.040304.01</v>
      </c>
      <c r="N134" s="168"/>
      <c r="O134" s="168" t="str">
        <f t="shared" si="14"/>
        <v>PH.IC.GA.040304.01</v>
      </c>
      <c r="Q134" s="168" t="str">
        <f t="shared" si="15"/>
        <v>CL.IC.GA.040304.01</v>
      </c>
    </row>
    <row r="135" spans="1:31" s="167" customFormat="1" ht="15">
      <c r="A135" s="167" t="s">
        <v>10762</v>
      </c>
      <c r="C135" s="61" t="s">
        <v>6464</v>
      </c>
      <c r="E135" s="61" t="s">
        <v>12185</v>
      </c>
      <c r="F135" s="167" t="s">
        <v>10370</v>
      </c>
      <c r="G135" s="167" t="s">
        <v>10556</v>
      </c>
      <c r="H135" s="62" t="s">
        <v>12210</v>
      </c>
      <c r="I135" s="167" t="s">
        <v>10901</v>
      </c>
      <c r="J135" s="63" t="str">
        <f t="shared" si="11"/>
        <v>IC.GA.040305</v>
      </c>
      <c r="K135" s="61" t="s">
        <v>12175</v>
      </c>
      <c r="L135" s="167" t="str">
        <f t="shared" si="12"/>
        <v xml:space="preserve">     Mucoid</v>
      </c>
      <c r="M135" s="168" t="str">
        <f t="shared" si="13"/>
        <v>PI.IC.GA.040305.01</v>
      </c>
      <c r="N135" s="168"/>
      <c r="O135" s="168" t="str">
        <f t="shared" si="14"/>
        <v>PH.IC.GA.040305.01</v>
      </c>
      <c r="Q135" s="168" t="str">
        <f t="shared" si="15"/>
        <v>CL.IC.GA.040305.01</v>
      </c>
    </row>
    <row r="136" spans="1:31" s="167" customFormat="1" ht="15">
      <c r="A136" s="167" t="s">
        <v>10762</v>
      </c>
      <c r="C136" s="61" t="s">
        <v>6464</v>
      </c>
      <c r="E136" s="61" t="s">
        <v>12185</v>
      </c>
      <c r="F136" s="167" t="s">
        <v>10370</v>
      </c>
      <c r="G136" s="167" t="s">
        <v>10557</v>
      </c>
      <c r="H136" s="62" t="s">
        <v>12212</v>
      </c>
      <c r="I136" s="167" t="s">
        <v>10558</v>
      </c>
      <c r="J136" s="63" t="str">
        <f t="shared" si="11"/>
        <v>IC.GA.040306</v>
      </c>
      <c r="K136" s="61" t="s">
        <v>12175</v>
      </c>
      <c r="L136" s="167" t="str">
        <f t="shared" si="12"/>
        <v xml:space="preserve">     Tarry</v>
      </c>
      <c r="M136" s="168" t="str">
        <f t="shared" si="13"/>
        <v>PI.IC.GA.040306.01</v>
      </c>
      <c r="N136" s="168"/>
      <c r="O136" s="168" t="str">
        <f t="shared" si="14"/>
        <v>PH.IC.GA.040306.01</v>
      </c>
      <c r="Q136" s="168" t="str">
        <f t="shared" si="15"/>
        <v>CL.IC.GA.040306.01</v>
      </c>
    </row>
    <row r="137" spans="1:31" s="167" customFormat="1" ht="15">
      <c r="A137" s="167" t="s">
        <v>10762</v>
      </c>
      <c r="C137" s="61" t="s">
        <v>6464</v>
      </c>
      <c r="E137" s="61" t="s">
        <v>12185</v>
      </c>
      <c r="F137" s="167" t="s">
        <v>10370</v>
      </c>
      <c r="G137" s="167" t="s">
        <v>11882</v>
      </c>
      <c r="H137" s="62" t="s">
        <v>12225</v>
      </c>
      <c r="I137" s="167" t="s">
        <v>11883</v>
      </c>
      <c r="J137" s="63" t="str">
        <f t="shared" si="11"/>
        <v>IC.GA.040307</v>
      </c>
      <c r="K137" s="61" t="s">
        <v>12175</v>
      </c>
      <c r="L137" s="167" t="str">
        <f t="shared" si="12"/>
        <v xml:space="preserve">     Bloody</v>
      </c>
      <c r="M137" s="168" t="str">
        <f t="shared" si="13"/>
        <v>PI.IC.GA.040307.01</v>
      </c>
      <c r="N137" s="168"/>
      <c r="O137" s="168" t="str">
        <f t="shared" si="14"/>
        <v>PH.IC.GA.040307.01</v>
      </c>
      <c r="Q137" s="168" t="str">
        <f t="shared" si="15"/>
        <v>CL.IC.GA.040307.01</v>
      </c>
    </row>
    <row r="138" spans="1:31" s="167" customFormat="1" ht="15">
      <c r="A138" s="167" t="s">
        <v>10762</v>
      </c>
      <c r="C138" s="61" t="s">
        <v>6464</v>
      </c>
      <c r="E138" s="61" t="s">
        <v>12185</v>
      </c>
      <c r="F138" s="167" t="s">
        <v>10370</v>
      </c>
      <c r="G138" s="167" t="s">
        <v>10559</v>
      </c>
      <c r="H138" s="62" t="s">
        <v>11638</v>
      </c>
      <c r="I138" s="167" t="s">
        <v>10560</v>
      </c>
      <c r="J138" s="63" t="str">
        <f t="shared" si="11"/>
        <v>IC.GA.040308</v>
      </c>
      <c r="K138" s="61" t="s">
        <v>12175</v>
      </c>
      <c r="L138" s="167" t="str">
        <f t="shared" si="12"/>
        <v xml:space="preserve">     Clots</v>
      </c>
      <c r="M138" s="168" t="str">
        <f t="shared" si="13"/>
        <v>PI.IC.GA.040308.01</v>
      </c>
      <c r="N138" s="168"/>
      <c r="O138" s="168" t="str">
        <f t="shared" si="14"/>
        <v>PH.IC.GA.040308.01</v>
      </c>
      <c r="Q138" s="168" t="str">
        <f t="shared" si="15"/>
        <v>CL.IC.GA.040308.01</v>
      </c>
    </row>
    <row r="139" spans="1:31" s="167" customFormat="1" ht="15">
      <c r="A139" s="167" t="s">
        <v>10762</v>
      </c>
      <c r="C139" s="61" t="s">
        <v>6464</v>
      </c>
      <c r="E139" s="61" t="s">
        <v>12185</v>
      </c>
      <c r="F139" s="167" t="s">
        <v>10370</v>
      </c>
      <c r="G139" s="167" t="s">
        <v>10561</v>
      </c>
      <c r="H139" s="62" t="s">
        <v>11639</v>
      </c>
      <c r="I139" s="167" t="s">
        <v>10562</v>
      </c>
      <c r="J139" s="63" t="str">
        <f t="shared" si="11"/>
        <v>IC.GA.040309</v>
      </c>
      <c r="K139" s="61" t="s">
        <v>12175</v>
      </c>
      <c r="L139" s="167" t="str">
        <f t="shared" si="12"/>
        <v xml:space="preserve">     Blood streaked</v>
      </c>
      <c r="M139" s="168" t="str">
        <f t="shared" si="13"/>
        <v>PI.IC.GA.040309.01</v>
      </c>
      <c r="N139" s="168"/>
      <c r="O139" s="168" t="str">
        <f t="shared" si="14"/>
        <v>PH.IC.GA.040309.01</v>
      </c>
      <c r="Q139" s="168" t="str">
        <f t="shared" si="15"/>
        <v>CL.IC.GA.040309.01</v>
      </c>
    </row>
    <row r="140" spans="1:31" s="167" customFormat="1" ht="15">
      <c r="A140" s="167" t="s">
        <v>10762</v>
      </c>
      <c r="C140" s="61" t="s">
        <v>6464</v>
      </c>
      <c r="E140" s="61" t="s">
        <v>12185</v>
      </c>
      <c r="F140" s="167" t="s">
        <v>10370</v>
      </c>
      <c r="G140" s="167" t="s">
        <v>10563</v>
      </c>
      <c r="H140" s="62" t="s">
        <v>11829</v>
      </c>
      <c r="I140" s="167" t="s">
        <v>10564</v>
      </c>
      <c r="J140" s="63" t="str">
        <f t="shared" si="11"/>
        <v>IC.GA.040310</v>
      </c>
      <c r="K140" s="61" t="s">
        <v>12175</v>
      </c>
      <c r="L140" s="167" t="str">
        <f t="shared" si="12"/>
        <v xml:space="preserve">     Dark</v>
      </c>
      <c r="M140" s="168" t="str">
        <f t="shared" si="13"/>
        <v>PI.IC.GA.040310.01</v>
      </c>
      <c r="N140" s="168"/>
      <c r="O140" s="168" t="str">
        <f t="shared" si="14"/>
        <v>PH.IC.GA.040310.01</v>
      </c>
      <c r="Q140" s="168" t="str">
        <f t="shared" si="15"/>
        <v>CL.IC.GA.040310.01</v>
      </c>
    </row>
    <row r="141" spans="1:31" s="167" customFormat="1" ht="15">
      <c r="A141" s="167" t="s">
        <v>10762</v>
      </c>
      <c r="C141" s="61" t="s">
        <v>6464</v>
      </c>
      <c r="E141" s="61" t="s">
        <v>12185</v>
      </c>
      <c r="F141" s="167" t="s">
        <v>10370</v>
      </c>
      <c r="G141" s="167" t="s">
        <v>10565</v>
      </c>
      <c r="H141" s="61" t="s">
        <v>5749</v>
      </c>
      <c r="I141" s="167" t="s">
        <v>10070</v>
      </c>
      <c r="J141" s="63" t="str">
        <f t="shared" si="11"/>
        <v>IC.GA.040311</v>
      </c>
      <c r="K141" s="61" t="s">
        <v>12175</v>
      </c>
      <c r="L141" s="167" t="str">
        <f t="shared" si="12"/>
        <v xml:space="preserve">     Fatty</v>
      </c>
      <c r="M141" s="168" t="str">
        <f t="shared" si="13"/>
        <v>PI.IC.GA.040311.01</v>
      </c>
      <c r="N141" s="168"/>
      <c r="O141" s="168" t="str">
        <f t="shared" si="14"/>
        <v>PH.IC.GA.040311.01</v>
      </c>
      <c r="Q141" s="168" t="str">
        <f t="shared" si="15"/>
        <v>CL.IC.GA.040311.01</v>
      </c>
    </row>
    <row r="142" spans="1:31" s="167" customFormat="1" ht="15">
      <c r="A142" s="167" t="s">
        <v>10762</v>
      </c>
      <c r="C142" s="61" t="s">
        <v>6464</v>
      </c>
      <c r="E142" s="61" t="s">
        <v>12185</v>
      </c>
      <c r="F142" s="167" t="s">
        <v>10370</v>
      </c>
      <c r="G142" s="167" t="s">
        <v>10071</v>
      </c>
      <c r="H142" s="61" t="s">
        <v>3064</v>
      </c>
      <c r="I142" s="167" t="s">
        <v>10072</v>
      </c>
      <c r="J142" s="63" t="str">
        <f t="shared" si="11"/>
        <v>IC.GA.040312</v>
      </c>
      <c r="K142" s="61" t="s">
        <v>12175</v>
      </c>
      <c r="L142" s="167" t="str">
        <f t="shared" si="12"/>
        <v xml:space="preserve">     Foamy</v>
      </c>
      <c r="M142" s="168" t="str">
        <f t="shared" si="13"/>
        <v>PI.IC.GA.040312.01</v>
      </c>
      <c r="N142" s="168"/>
      <c r="O142" s="168" t="str">
        <f t="shared" si="14"/>
        <v>PH.IC.GA.040312.01</v>
      </c>
      <c r="Q142" s="168" t="str">
        <f t="shared" si="15"/>
        <v>CL.IC.GA.040312.01</v>
      </c>
    </row>
    <row r="143" spans="1:31" s="167" customFormat="1" ht="15">
      <c r="A143" s="167" t="s">
        <v>10762</v>
      </c>
      <c r="C143" s="61" t="s">
        <v>6464</v>
      </c>
      <c r="E143" s="61" t="s">
        <v>12185</v>
      </c>
      <c r="F143" s="167" t="s">
        <v>10370</v>
      </c>
      <c r="G143" s="167" t="s">
        <v>10230</v>
      </c>
      <c r="H143" s="61" t="s">
        <v>5560</v>
      </c>
      <c r="I143" s="167" t="s">
        <v>10231</v>
      </c>
      <c r="J143" s="63" t="str">
        <f t="shared" si="11"/>
        <v>IC.GA.040313</v>
      </c>
      <c r="K143" s="61" t="s">
        <v>12175</v>
      </c>
      <c r="L143" s="167" t="str">
        <f t="shared" si="12"/>
        <v xml:space="preserve">     Bulky</v>
      </c>
      <c r="M143" s="168" t="str">
        <f t="shared" si="13"/>
        <v>PI.IC.GA.040313.01</v>
      </c>
      <c r="N143" s="168"/>
      <c r="O143" s="168" t="str">
        <f t="shared" si="14"/>
        <v>PH.IC.GA.040313.01</v>
      </c>
      <c r="Q143" s="168" t="str">
        <f t="shared" si="15"/>
        <v>CL.IC.GA.040313.01</v>
      </c>
    </row>
    <row r="144" spans="1:31" s="167" customFormat="1" ht="15">
      <c r="A144" s="167" t="s">
        <v>10762</v>
      </c>
      <c r="C144" s="61" t="s">
        <v>12972</v>
      </c>
      <c r="E144" s="61" t="s">
        <v>12863</v>
      </c>
      <c r="F144" s="167" t="s">
        <v>10370</v>
      </c>
      <c r="G144" s="167" t="s">
        <v>12966</v>
      </c>
      <c r="H144" s="61" t="s">
        <v>12868</v>
      </c>
      <c r="I144" s="167" t="s">
        <v>12967</v>
      </c>
      <c r="J144" s="63" t="str">
        <f t="shared" si="11"/>
        <v>IC.GA.040314</v>
      </c>
      <c r="K144" s="61" t="s">
        <v>12906</v>
      </c>
      <c r="L144" s="167" t="str">
        <f t="shared" si="12"/>
        <v xml:space="preserve">     Pasty</v>
      </c>
      <c r="M144" s="168" t="str">
        <f t="shared" si="13"/>
        <v>PI.IC.GA.040314.01</v>
      </c>
      <c r="N144" s="168"/>
      <c r="O144" s="168" t="str">
        <f t="shared" si="14"/>
        <v>PH.IC.GA.040314.01</v>
      </c>
      <c r="Q144" s="168" t="str">
        <f t="shared" si="15"/>
        <v>CL.IC.GA.040314.01</v>
      </c>
    </row>
    <row r="145" spans="1:31" s="167" customFormat="1" ht="15">
      <c r="A145" s="167" t="s">
        <v>10762</v>
      </c>
      <c r="C145" s="61" t="s">
        <v>12972</v>
      </c>
      <c r="E145" s="61" t="s">
        <v>12863</v>
      </c>
      <c r="F145" s="167" t="s">
        <v>10370</v>
      </c>
      <c r="G145" s="167" t="s">
        <v>1773</v>
      </c>
      <c r="H145" s="61" t="s">
        <v>1774</v>
      </c>
      <c r="I145" s="167" t="s">
        <v>1775</v>
      </c>
      <c r="J145" s="63" t="str">
        <f t="shared" si="11"/>
        <v>IC.GA.040315</v>
      </c>
      <c r="K145" s="61" t="s">
        <v>12906</v>
      </c>
      <c r="L145" s="167" t="str">
        <f t="shared" si="12"/>
        <v>Small</v>
      </c>
      <c r="M145" s="168" t="str">
        <f t="shared" si="13"/>
        <v>PI.IC.GA.040315.01</v>
      </c>
      <c r="N145" s="168"/>
      <c r="O145" s="168" t="str">
        <f t="shared" si="14"/>
        <v>PH.IC.GA.040315.01</v>
      </c>
      <c r="Q145" s="168" t="str">
        <f t="shared" si="15"/>
        <v>CL.IC.GA.040315.01</v>
      </c>
      <c r="Z145" s="167" t="s">
        <v>2405</v>
      </c>
      <c r="AA145" s="167">
        <v>1158</v>
      </c>
    </row>
    <row r="146" spans="1:31" s="167" customFormat="1" ht="15">
      <c r="A146" s="167" t="s">
        <v>10762</v>
      </c>
      <c r="C146" s="61" t="s">
        <v>12972</v>
      </c>
      <c r="E146" s="61" t="s">
        <v>12863</v>
      </c>
      <c r="F146" s="167" t="s">
        <v>10370</v>
      </c>
      <c r="G146" s="167" t="s">
        <v>1853</v>
      </c>
      <c r="H146" s="61" t="s">
        <v>2047</v>
      </c>
      <c r="I146" s="167" t="s">
        <v>1853</v>
      </c>
      <c r="J146" s="63" t="str">
        <f t="shared" si="11"/>
        <v>IC.GA.040316</v>
      </c>
      <c r="K146" s="61" t="s">
        <v>12906</v>
      </c>
      <c r="L146" s="167" t="str">
        <f t="shared" si="12"/>
        <v>Medium</v>
      </c>
      <c r="M146" s="168" t="str">
        <f t="shared" si="13"/>
        <v>PI.IC.GA.040316.01</v>
      </c>
      <c r="N146" s="168"/>
      <c r="O146" s="168" t="str">
        <f t="shared" si="14"/>
        <v>PH.IC.GA.040316.01</v>
      </c>
      <c r="Q146" s="168" t="str">
        <f t="shared" si="15"/>
        <v>CL.IC.GA.040316.01</v>
      </c>
      <c r="Z146" s="167" t="s">
        <v>2405</v>
      </c>
      <c r="AA146" s="167">
        <v>1158</v>
      </c>
    </row>
    <row r="147" spans="1:31" s="167" customFormat="1" ht="15">
      <c r="A147" s="167" t="s">
        <v>10762</v>
      </c>
      <c r="C147" s="61" t="s">
        <v>12972</v>
      </c>
      <c r="E147" s="61" t="s">
        <v>12917</v>
      </c>
      <c r="F147" s="167" t="s">
        <v>10370</v>
      </c>
      <c r="G147" s="167" t="s">
        <v>5416</v>
      </c>
      <c r="H147" s="61" t="s">
        <v>13176</v>
      </c>
      <c r="I147" s="167" t="s">
        <v>5416</v>
      </c>
      <c r="J147" s="63" t="str">
        <f t="shared" si="11"/>
        <v>IC.GA.040317</v>
      </c>
      <c r="K147" s="61" t="s">
        <v>13277</v>
      </c>
      <c r="L147" s="167" t="str">
        <f t="shared" si="12"/>
        <v>Large</v>
      </c>
      <c r="M147" s="168" t="str">
        <f t="shared" si="13"/>
        <v>PI.IC.GA.040317.01</v>
      </c>
      <c r="N147" s="168"/>
      <c r="O147" s="168" t="str">
        <f t="shared" si="14"/>
        <v>PH.IC.GA.040317.01</v>
      </c>
      <c r="Q147" s="168" t="str">
        <f t="shared" si="15"/>
        <v>CL.IC.GA.040317.01</v>
      </c>
      <c r="Z147" s="167" t="s">
        <v>13244</v>
      </c>
      <c r="AA147" s="167">
        <v>1158</v>
      </c>
    </row>
    <row r="148" spans="1:31" s="167" customFormat="1" ht="15">
      <c r="A148" s="167" t="s">
        <v>10762</v>
      </c>
      <c r="C148" s="61" t="s">
        <v>6464</v>
      </c>
      <c r="E148" s="61" t="s">
        <v>12185</v>
      </c>
      <c r="F148" s="167" t="s">
        <v>10370</v>
      </c>
      <c r="G148" s="167" t="s">
        <v>101</v>
      </c>
      <c r="H148" s="61" t="s">
        <v>626</v>
      </c>
      <c r="I148" s="167" t="s">
        <v>102</v>
      </c>
      <c r="J148" s="63" t="str">
        <f t="shared" si="11"/>
        <v>IC.GA.040319</v>
      </c>
      <c r="K148" s="61" t="s">
        <v>12175</v>
      </c>
      <c r="L148" s="167" t="str">
        <f t="shared" si="12"/>
        <v>Not applicable</v>
      </c>
      <c r="M148" s="168" t="str">
        <f t="shared" si="13"/>
        <v>PI.IC.GA.040319.01</v>
      </c>
      <c r="N148" s="168"/>
      <c r="O148" s="168" t="str">
        <f t="shared" si="14"/>
        <v>PH.IC.GA.040319.01</v>
      </c>
      <c r="Q148" s="168" t="str">
        <f t="shared" si="15"/>
        <v>CL.IC.GA.040319.01</v>
      </c>
      <c r="AD148" s="167" t="s">
        <v>103</v>
      </c>
      <c r="AE148" s="167">
        <v>1337</v>
      </c>
    </row>
    <row r="149" spans="1:31" s="167" customFormat="1" ht="15">
      <c r="A149" s="167" t="s">
        <v>10762</v>
      </c>
      <c r="C149" s="61" t="s">
        <v>6464</v>
      </c>
      <c r="D149" s="167" t="s">
        <v>10393</v>
      </c>
      <c r="E149" s="61" t="s">
        <v>6464</v>
      </c>
      <c r="F149" s="167" t="s">
        <v>10394</v>
      </c>
      <c r="G149" s="167" t="s">
        <v>10738</v>
      </c>
      <c r="H149" s="62" t="s">
        <v>11848</v>
      </c>
      <c r="I149" s="167" t="s">
        <v>11867</v>
      </c>
      <c r="J149" s="63" t="str">
        <f t="shared" si="11"/>
        <v>IC.GA.040401</v>
      </c>
      <c r="K149" s="61" t="s">
        <v>12175</v>
      </c>
      <c r="L149" s="167" t="str">
        <f t="shared" si="12"/>
        <v>Specify date: free text</v>
      </c>
      <c r="M149" s="168" t="str">
        <f t="shared" si="13"/>
        <v>PI.IC.GA.040401.01</v>
      </c>
      <c r="N149" s="168"/>
      <c r="O149" s="168" t="str">
        <f t="shared" si="14"/>
        <v>PH.IC.GA.040401.01</v>
      </c>
      <c r="Q149" s="168" t="str">
        <f t="shared" si="15"/>
        <v>CL.IC.GA.040401.01</v>
      </c>
    </row>
    <row r="150" spans="1:31" s="167" customFormat="1" ht="15">
      <c r="A150" s="167" t="s">
        <v>10762</v>
      </c>
      <c r="C150" s="61" t="s">
        <v>6464</v>
      </c>
      <c r="E150" s="61" t="s">
        <v>6464</v>
      </c>
      <c r="F150" s="167" t="s">
        <v>10394</v>
      </c>
      <c r="G150" s="167" t="s">
        <v>10739</v>
      </c>
      <c r="H150" s="62" t="s">
        <v>12030</v>
      </c>
      <c r="I150" s="167" t="s">
        <v>10739</v>
      </c>
      <c r="J150" s="63" t="str">
        <f t="shared" ref="J150:J213" si="16">CONCATENATE("IC.GA.",C150,E150,H150)</f>
        <v>IC.GA.040402</v>
      </c>
      <c r="K150" s="61" t="s">
        <v>2379</v>
      </c>
      <c r="L150" s="167" t="str">
        <f t="shared" si="12"/>
        <v>Unknown</v>
      </c>
      <c r="M150" s="168" t="str">
        <f t="shared" si="13"/>
        <v>PI.IC.GA.040402.01</v>
      </c>
      <c r="N150" s="168"/>
      <c r="O150" s="168" t="str">
        <f t="shared" si="14"/>
        <v>PH.IC.GA.040402.01</v>
      </c>
      <c r="Q150" s="168" t="str">
        <f t="shared" si="15"/>
        <v>CL.IC.GA.040402.01</v>
      </c>
    </row>
    <row r="151" spans="1:31" s="167" customFormat="1" ht="15">
      <c r="A151" s="167" t="s">
        <v>10762</v>
      </c>
      <c r="B151" s="167" t="s">
        <v>10590</v>
      </c>
      <c r="C151" s="61" t="s">
        <v>6291</v>
      </c>
      <c r="D151" s="167" t="s">
        <v>10255</v>
      </c>
      <c r="E151" s="61" t="s">
        <v>12175</v>
      </c>
      <c r="F151" s="167" t="s">
        <v>10256</v>
      </c>
      <c r="G151" s="167" t="s">
        <v>10903</v>
      </c>
      <c r="H151" s="62" t="s">
        <v>11848</v>
      </c>
      <c r="I151" s="167" t="s">
        <v>10757</v>
      </c>
      <c r="J151" s="63" t="str">
        <f t="shared" si="16"/>
        <v>IC.GA.050101</v>
      </c>
      <c r="K151" s="61" t="s">
        <v>12175</v>
      </c>
      <c r="L151" s="167" t="str">
        <f t="shared" si="12"/>
        <v>History of stroke</v>
      </c>
      <c r="M151" s="168" t="str">
        <f t="shared" si="13"/>
        <v>PI.IC.GA.050101.01</v>
      </c>
      <c r="N151" s="168"/>
      <c r="O151" s="168" t="str">
        <f t="shared" si="14"/>
        <v>PH.IC.GA.050101.01</v>
      </c>
      <c r="Q151" s="168" t="str">
        <f t="shared" si="15"/>
        <v>CL.IC.GA.050101.01</v>
      </c>
    </row>
    <row r="152" spans="1:31" s="167" customFormat="1" ht="15">
      <c r="A152" s="167" t="s">
        <v>10762</v>
      </c>
      <c r="C152" s="61" t="s">
        <v>6291</v>
      </c>
      <c r="E152" s="61" t="s">
        <v>2379</v>
      </c>
      <c r="F152" s="167" t="s">
        <v>10256</v>
      </c>
      <c r="G152" s="167" t="s">
        <v>10758</v>
      </c>
      <c r="H152" s="62" t="s">
        <v>12030</v>
      </c>
      <c r="I152" s="167" t="s">
        <v>10615</v>
      </c>
      <c r="J152" s="63" t="str">
        <f t="shared" si="16"/>
        <v>IC.GA.050102</v>
      </c>
      <c r="K152" s="61" t="s">
        <v>2379</v>
      </c>
      <c r="L152" s="167" t="str">
        <f t="shared" si="12"/>
        <v>History of head and neck cancer</v>
      </c>
      <c r="M152" s="168" t="str">
        <f t="shared" si="13"/>
        <v>PI.IC.GA.050102.01</v>
      </c>
      <c r="N152" s="168"/>
      <c r="O152" s="168" t="str">
        <f t="shared" si="14"/>
        <v>PH.IC.GA.050102.01</v>
      </c>
      <c r="Q152" s="168" t="str">
        <f t="shared" si="15"/>
        <v>CL.IC.GA.050102.01</v>
      </c>
    </row>
    <row r="153" spans="1:31" s="167" customFormat="1" ht="15">
      <c r="A153" s="167" t="s">
        <v>10762</v>
      </c>
      <c r="C153" s="61" t="s">
        <v>6291</v>
      </c>
      <c r="E153" s="61" t="s">
        <v>2379</v>
      </c>
      <c r="F153" s="167" t="s">
        <v>10256</v>
      </c>
      <c r="G153" s="167" t="s">
        <v>10616</v>
      </c>
      <c r="H153" s="62" t="s">
        <v>12032</v>
      </c>
      <c r="I153" s="167" t="s">
        <v>10447</v>
      </c>
      <c r="J153" s="63" t="str">
        <f t="shared" si="16"/>
        <v>IC.GA.050103</v>
      </c>
      <c r="K153" s="61" t="s">
        <v>2379</v>
      </c>
      <c r="L153" s="167" t="str">
        <f t="shared" si="12"/>
        <v>History of traumatic brain injury</v>
      </c>
      <c r="M153" s="168" t="str">
        <f t="shared" si="13"/>
        <v>PI.IC.GA.050103.01</v>
      </c>
      <c r="N153" s="168"/>
      <c r="O153" s="168" t="str">
        <f t="shared" si="14"/>
        <v>PH.IC.GA.050103.01</v>
      </c>
      <c r="Q153" s="168" t="str">
        <f t="shared" si="15"/>
        <v>CL.IC.GA.050103.01</v>
      </c>
    </row>
    <row r="154" spans="1:31" s="167" customFormat="1" ht="15">
      <c r="A154" s="167" t="s">
        <v>10762</v>
      </c>
      <c r="C154" s="61" t="s">
        <v>6291</v>
      </c>
      <c r="E154" s="61" t="s">
        <v>2379</v>
      </c>
      <c r="F154" s="167" t="s">
        <v>10256</v>
      </c>
      <c r="G154" s="167" t="s">
        <v>10448</v>
      </c>
      <c r="H154" s="62" t="s">
        <v>12028</v>
      </c>
      <c r="I154" s="167" t="s">
        <v>10449</v>
      </c>
      <c r="J154" s="63" t="str">
        <f t="shared" si="16"/>
        <v>IC.GA.050104</v>
      </c>
      <c r="K154" s="61" t="s">
        <v>2379</v>
      </c>
      <c r="L154" s="167" t="str">
        <f t="shared" si="12"/>
        <v>Unable to follow commands</v>
      </c>
      <c r="M154" s="168" t="str">
        <f t="shared" si="13"/>
        <v>PI.IC.GA.050104.01</v>
      </c>
      <c r="N154" s="168"/>
      <c r="O154" s="168" t="str">
        <f t="shared" si="14"/>
        <v>PH.IC.GA.050104.01</v>
      </c>
      <c r="Q154" s="168" t="str">
        <f t="shared" si="15"/>
        <v>CL.IC.GA.050104.01</v>
      </c>
    </row>
    <row r="155" spans="1:31" s="167" customFormat="1" ht="15">
      <c r="A155" s="167" t="s">
        <v>10762</v>
      </c>
      <c r="C155" s="61" t="s">
        <v>6291</v>
      </c>
      <c r="E155" s="61" t="s">
        <v>2379</v>
      </c>
      <c r="F155" s="167" t="s">
        <v>10256</v>
      </c>
      <c r="G155" s="167" t="s">
        <v>10450</v>
      </c>
      <c r="H155" s="62" t="s">
        <v>12210</v>
      </c>
      <c r="I155" s="167" t="s">
        <v>10286</v>
      </c>
      <c r="J155" s="63" t="str">
        <f t="shared" si="16"/>
        <v>IC.GA.050105</v>
      </c>
      <c r="K155" s="61" t="s">
        <v>2379</v>
      </c>
      <c r="L155" s="167" t="str">
        <f t="shared" si="12"/>
        <v>Gurgly voice</v>
      </c>
      <c r="M155" s="168" t="str">
        <f t="shared" si="13"/>
        <v>PI.IC.GA.050105.01</v>
      </c>
      <c r="N155" s="168"/>
      <c r="O155" s="168" t="str">
        <f t="shared" si="14"/>
        <v>PH.IC.GA.050105.01</v>
      </c>
      <c r="Q155" s="168" t="str">
        <f t="shared" si="15"/>
        <v>CL.IC.GA.050105.01</v>
      </c>
    </row>
    <row r="156" spans="1:31" s="167" customFormat="1" ht="15">
      <c r="A156" s="167" t="s">
        <v>10762</v>
      </c>
      <c r="C156" s="61" t="s">
        <v>6291</v>
      </c>
      <c r="E156" s="61" t="s">
        <v>2379</v>
      </c>
      <c r="F156" s="167" t="s">
        <v>10256</v>
      </c>
      <c r="G156" s="167" t="s">
        <v>10287</v>
      </c>
      <c r="H156" s="62" t="s">
        <v>12212</v>
      </c>
      <c r="I156" s="167" t="s">
        <v>10287</v>
      </c>
      <c r="J156" s="63" t="str">
        <f t="shared" si="16"/>
        <v>IC.GA.050106</v>
      </c>
      <c r="K156" s="61" t="s">
        <v>2379</v>
      </c>
      <c r="L156" s="167" t="str">
        <f t="shared" si="12"/>
        <v>Drooling</v>
      </c>
      <c r="M156" s="168" t="str">
        <f t="shared" si="13"/>
        <v>PI.IC.GA.050106.01</v>
      </c>
      <c r="N156" s="168"/>
      <c r="O156" s="168" t="str">
        <f t="shared" si="14"/>
        <v>PH.IC.GA.050106.01</v>
      </c>
      <c r="Q156" s="168" t="str">
        <f t="shared" si="15"/>
        <v>CL.IC.GA.050106.01</v>
      </c>
    </row>
    <row r="157" spans="1:31" s="167" customFormat="1" ht="15">
      <c r="A157" s="167" t="s">
        <v>10762</v>
      </c>
      <c r="C157" s="61" t="s">
        <v>6291</v>
      </c>
      <c r="E157" s="61" t="s">
        <v>12175</v>
      </c>
      <c r="F157" s="167" t="s">
        <v>10256</v>
      </c>
      <c r="G157" s="167" t="s">
        <v>10288</v>
      </c>
      <c r="H157" s="62" t="s">
        <v>12225</v>
      </c>
      <c r="I157" s="167" t="s">
        <v>10289</v>
      </c>
      <c r="J157" s="63" t="str">
        <f t="shared" si="16"/>
        <v>IC.GA.050107</v>
      </c>
      <c r="K157" s="61" t="s">
        <v>12175</v>
      </c>
      <c r="L157" s="167" t="str">
        <f t="shared" si="12"/>
        <v>Tongue deviation from mid-line</v>
      </c>
      <c r="M157" s="168" t="str">
        <f t="shared" si="13"/>
        <v>PI.IC.GA.050107.01</v>
      </c>
      <c r="N157" s="168"/>
      <c r="O157" s="168" t="str">
        <f t="shared" si="14"/>
        <v>PH.IC.GA.050107.01</v>
      </c>
      <c r="Q157" s="168" t="str">
        <f t="shared" si="15"/>
        <v>CL.IC.GA.050107.01</v>
      </c>
    </row>
    <row r="158" spans="1:31" s="167" customFormat="1" ht="15">
      <c r="A158" s="167" t="s">
        <v>10762</v>
      </c>
      <c r="C158" s="61" t="s">
        <v>6291</v>
      </c>
      <c r="E158" s="61" t="s">
        <v>12175</v>
      </c>
      <c r="F158" s="167" t="s">
        <v>10256</v>
      </c>
      <c r="G158" s="61" t="s">
        <v>10290</v>
      </c>
      <c r="H158" s="62" t="s">
        <v>3574</v>
      </c>
      <c r="I158" s="62" t="s">
        <v>10291</v>
      </c>
      <c r="J158" s="63" t="str">
        <f t="shared" si="16"/>
        <v>IC.GA.050108</v>
      </c>
      <c r="K158" s="61" t="s">
        <v>12175</v>
      </c>
      <c r="L158" s="167" t="str">
        <f t="shared" si="12"/>
        <v xml:space="preserve"> Post Extubation</v>
      </c>
      <c r="M158" s="168" t="str">
        <f t="shared" si="13"/>
        <v>PI.IC.GA.050108.01</v>
      </c>
      <c r="N158" s="168"/>
      <c r="O158" s="168" t="str">
        <f t="shared" si="14"/>
        <v>PH.IC.GA.050108.01</v>
      </c>
      <c r="Q158" s="168" t="str">
        <f t="shared" si="15"/>
        <v>CL.IC.GA.050108.01</v>
      </c>
      <c r="R158" s="167" t="s">
        <v>12465</v>
      </c>
      <c r="S158" s="167">
        <v>764</v>
      </c>
    </row>
    <row r="159" spans="1:31" s="167" customFormat="1" ht="15">
      <c r="A159" s="167" t="s">
        <v>10762</v>
      </c>
      <c r="C159" s="61" t="s">
        <v>6291</v>
      </c>
      <c r="E159" s="61" t="s">
        <v>2379</v>
      </c>
      <c r="F159" s="167" t="s">
        <v>10256</v>
      </c>
      <c r="G159" s="61" t="s">
        <v>10292</v>
      </c>
      <c r="H159" s="62" t="s">
        <v>3690</v>
      </c>
      <c r="I159" s="62" t="s">
        <v>10293</v>
      </c>
      <c r="J159" s="63" t="str">
        <f t="shared" si="16"/>
        <v>IC.GA.050109</v>
      </c>
      <c r="K159" s="61" t="s">
        <v>2379</v>
      </c>
      <c r="L159" s="167" t="str">
        <f t="shared" si="12"/>
        <v>Coughing with eating</v>
      </c>
      <c r="M159" s="168" t="str">
        <f t="shared" si="13"/>
        <v>PI.IC.GA.050109.01</v>
      </c>
      <c r="N159" s="168"/>
      <c r="O159" s="168" t="str">
        <f t="shared" si="14"/>
        <v>PH.IC.GA.050109.01</v>
      </c>
      <c r="Q159" s="168" t="str">
        <f t="shared" si="15"/>
        <v>CL.IC.GA.050109.01</v>
      </c>
      <c r="R159" s="167" t="s">
        <v>12465</v>
      </c>
      <c r="S159" s="167">
        <v>765</v>
      </c>
    </row>
    <row r="160" spans="1:31" s="167" customFormat="1" ht="15">
      <c r="A160" s="167" t="s">
        <v>10762</v>
      </c>
      <c r="C160" s="61" t="s">
        <v>6291</v>
      </c>
      <c r="D160" s="167" t="s">
        <v>10294</v>
      </c>
      <c r="E160" s="61" t="s">
        <v>12430</v>
      </c>
      <c r="F160" s="167" t="s">
        <v>10295</v>
      </c>
      <c r="G160" s="167" t="s">
        <v>10296</v>
      </c>
      <c r="H160" s="62" t="s">
        <v>11848</v>
      </c>
      <c r="I160" s="167" t="s">
        <v>10297</v>
      </c>
      <c r="J160" s="63" t="str">
        <f t="shared" si="16"/>
        <v>IC.GA.050201</v>
      </c>
      <c r="K160" s="61" t="s">
        <v>2379</v>
      </c>
      <c r="L160" s="167" t="str">
        <f t="shared" si="12"/>
        <v xml:space="preserve">Head of bed elevated </v>
      </c>
      <c r="M160" s="168" t="str">
        <f t="shared" si="13"/>
        <v>PI.IC.GA.050201.01</v>
      </c>
      <c r="N160" s="168"/>
      <c r="O160" s="168" t="str">
        <f t="shared" si="14"/>
        <v>PH.IC.GA.050201.01</v>
      </c>
      <c r="Q160" s="168" t="str">
        <f t="shared" si="15"/>
        <v>CL.IC.GA.050201.01</v>
      </c>
    </row>
    <row r="161" spans="1:19" s="167" customFormat="1" ht="15">
      <c r="A161" s="167" t="s">
        <v>10762</v>
      </c>
      <c r="C161" s="61" t="s">
        <v>6291</v>
      </c>
      <c r="E161" s="61" t="s">
        <v>12182</v>
      </c>
      <c r="F161" s="167" t="s">
        <v>10295</v>
      </c>
      <c r="G161" s="167" t="s">
        <v>10467</v>
      </c>
      <c r="H161" s="62" t="s">
        <v>12030</v>
      </c>
      <c r="I161" s="167" t="s">
        <v>10305</v>
      </c>
      <c r="J161" s="63" t="str">
        <f t="shared" si="16"/>
        <v>IC.GA.050202</v>
      </c>
      <c r="K161" s="61" t="s">
        <v>2379</v>
      </c>
      <c r="L161" s="167" t="str">
        <f t="shared" si="12"/>
        <v>Suction available at bedside</v>
      </c>
      <c r="M161" s="168" t="str">
        <f t="shared" si="13"/>
        <v>PI.IC.GA.050202.01</v>
      </c>
      <c r="N161" s="168"/>
      <c r="O161" s="168" t="str">
        <f t="shared" si="14"/>
        <v>PH.IC.GA.050202.01</v>
      </c>
      <c r="Q161" s="168" t="str">
        <f t="shared" si="15"/>
        <v>CL.IC.GA.050202.01</v>
      </c>
    </row>
    <row r="162" spans="1:19" s="167" customFormat="1" ht="15">
      <c r="A162" s="167" t="s">
        <v>10762</v>
      </c>
      <c r="C162" s="61" t="s">
        <v>6291</v>
      </c>
      <c r="E162" s="61" t="s">
        <v>12182</v>
      </c>
      <c r="F162" s="167" t="s">
        <v>10295</v>
      </c>
      <c r="G162" s="167" t="s">
        <v>10306</v>
      </c>
      <c r="H162" s="62" t="s">
        <v>12032</v>
      </c>
      <c r="I162" s="167" t="s">
        <v>10307</v>
      </c>
      <c r="J162" s="63" t="str">
        <f t="shared" si="16"/>
        <v>IC.GA.050203</v>
      </c>
      <c r="K162" s="61" t="s">
        <v>2379</v>
      </c>
      <c r="L162" s="167" t="str">
        <f t="shared" si="12"/>
        <v>Modified texture diet</v>
      </c>
      <c r="M162" s="168" t="str">
        <f t="shared" si="13"/>
        <v>PI.IC.GA.050203.01</v>
      </c>
      <c r="N162" s="168"/>
      <c r="O162" s="168" t="str">
        <f t="shared" si="14"/>
        <v>PH.IC.GA.050203.01</v>
      </c>
      <c r="Q162" s="168" t="str">
        <f t="shared" si="15"/>
        <v>CL.IC.GA.050203.01</v>
      </c>
    </row>
    <row r="163" spans="1:19" s="167" customFormat="1" ht="15">
      <c r="A163" s="167" t="s">
        <v>10762</v>
      </c>
      <c r="C163" s="61" t="s">
        <v>6291</v>
      </c>
      <c r="E163" s="61" t="s">
        <v>12182</v>
      </c>
      <c r="F163" s="167" t="s">
        <v>10295</v>
      </c>
      <c r="G163" s="167" t="s">
        <v>10308</v>
      </c>
      <c r="H163" s="62" t="s">
        <v>12028</v>
      </c>
      <c r="I163" s="167" t="s">
        <v>10309</v>
      </c>
      <c r="J163" s="63" t="str">
        <f t="shared" si="16"/>
        <v>IC.GA.050204</v>
      </c>
      <c r="K163" s="61" t="s">
        <v>2379</v>
      </c>
      <c r="L163" s="167" t="str">
        <f t="shared" si="12"/>
        <v xml:space="preserve">Swallow Consult </v>
      </c>
      <c r="M163" s="168" t="str">
        <f t="shared" si="13"/>
        <v>PI.IC.GA.050204.01</v>
      </c>
      <c r="N163" s="168"/>
      <c r="O163" s="168" t="str">
        <f t="shared" si="14"/>
        <v>PH.IC.GA.050204.01</v>
      </c>
      <c r="Q163" s="168" t="str">
        <f t="shared" si="15"/>
        <v>CL.IC.GA.050204.01</v>
      </c>
    </row>
    <row r="164" spans="1:19" s="167" customFormat="1" ht="15">
      <c r="A164" s="167" t="s">
        <v>10762</v>
      </c>
      <c r="C164" s="61" t="s">
        <v>6291</v>
      </c>
      <c r="E164" s="61" t="s">
        <v>12182</v>
      </c>
      <c r="F164" s="167" t="s">
        <v>10295</v>
      </c>
      <c r="G164" s="61" t="s">
        <v>10310</v>
      </c>
      <c r="H164" s="62" t="s">
        <v>6291</v>
      </c>
      <c r="I164" s="62" t="s">
        <v>10310</v>
      </c>
      <c r="J164" s="63" t="str">
        <f t="shared" si="16"/>
        <v>IC.GA.050205</v>
      </c>
      <c r="K164" s="61" t="s">
        <v>2379</v>
      </c>
      <c r="L164" s="167" t="str">
        <f t="shared" si="12"/>
        <v>NPO</v>
      </c>
      <c r="M164" s="168" t="str">
        <f t="shared" si="13"/>
        <v>PI.IC.GA.050205.01</v>
      </c>
      <c r="N164" s="168"/>
      <c r="O164" s="168" t="str">
        <f t="shared" si="14"/>
        <v>PH.IC.GA.050205.01</v>
      </c>
      <c r="Q164" s="168" t="str">
        <f t="shared" si="15"/>
        <v>CL.IC.GA.050205.01</v>
      </c>
      <c r="R164" s="167" t="s">
        <v>4415</v>
      </c>
      <c r="S164" s="167">
        <v>766</v>
      </c>
    </row>
    <row r="165" spans="1:19" s="167" customFormat="1" ht="15">
      <c r="A165" s="167" t="s">
        <v>10762</v>
      </c>
      <c r="C165" s="61" t="s">
        <v>6291</v>
      </c>
      <c r="D165" s="167" t="s">
        <v>10311</v>
      </c>
      <c r="E165" s="61" t="s">
        <v>3812</v>
      </c>
      <c r="F165" s="167" t="s">
        <v>10312</v>
      </c>
      <c r="G165" s="167" t="s">
        <v>10474</v>
      </c>
      <c r="H165" s="62" t="s">
        <v>11848</v>
      </c>
      <c r="I165" s="167" t="s">
        <v>10475</v>
      </c>
      <c r="J165" s="63" t="str">
        <f t="shared" si="16"/>
        <v>IC.GA.050301</v>
      </c>
      <c r="K165" s="61" t="s">
        <v>2379</v>
      </c>
      <c r="L165" s="167" t="str">
        <f t="shared" si="12"/>
        <v>Pharyngeal gag reflex negative</v>
      </c>
      <c r="M165" s="168" t="str">
        <f t="shared" si="13"/>
        <v>PI.IC.GA.050301.01</v>
      </c>
      <c r="N165" s="168"/>
      <c r="O165" s="168" t="str">
        <f t="shared" si="14"/>
        <v>PH.IC.GA.050301.01</v>
      </c>
      <c r="Q165" s="168" t="str">
        <f t="shared" si="15"/>
        <v>CL.IC.GA.050301.01</v>
      </c>
    </row>
    <row r="166" spans="1:19" s="167" customFormat="1" ht="15">
      <c r="A166" s="167" t="s">
        <v>10762</v>
      </c>
      <c r="C166" s="61" t="s">
        <v>6291</v>
      </c>
      <c r="E166" s="61" t="s">
        <v>3812</v>
      </c>
      <c r="F166" s="167" t="s">
        <v>10312</v>
      </c>
      <c r="G166" s="167" t="s">
        <v>12968</v>
      </c>
      <c r="H166" s="62" t="s">
        <v>12030</v>
      </c>
      <c r="I166" s="167" t="s">
        <v>10155</v>
      </c>
      <c r="J166" s="63" t="str">
        <f t="shared" si="16"/>
        <v>IC.GA.050302</v>
      </c>
      <c r="K166" s="61" t="s">
        <v>2379</v>
      </c>
      <c r="L166" s="167" t="str">
        <f t="shared" si="12"/>
        <v>Pharyngeal gag reflex positive</v>
      </c>
      <c r="M166" s="168" t="str">
        <f t="shared" si="13"/>
        <v>PI.IC.GA.050302.01</v>
      </c>
      <c r="N166" s="168"/>
      <c r="O166" s="168" t="str">
        <f t="shared" si="14"/>
        <v>PH.IC.GA.050302.01</v>
      </c>
      <c r="Q166" s="168" t="str">
        <f t="shared" si="15"/>
        <v>CL.IC.GA.050302.01</v>
      </c>
    </row>
    <row r="167" spans="1:19" s="167" customFormat="1" ht="15">
      <c r="A167" s="167" t="s">
        <v>10762</v>
      </c>
      <c r="C167" s="61" t="s">
        <v>6291</v>
      </c>
      <c r="E167" s="61" t="s">
        <v>3812</v>
      </c>
      <c r="F167" s="167" t="s">
        <v>10312</v>
      </c>
      <c r="G167" s="167" t="s">
        <v>12969</v>
      </c>
      <c r="H167" s="62" t="s">
        <v>12032</v>
      </c>
      <c r="I167" s="167" t="s">
        <v>10156</v>
      </c>
      <c r="J167" s="63" t="str">
        <f t="shared" si="16"/>
        <v>IC.GA.050303</v>
      </c>
      <c r="K167" s="61" t="s">
        <v>2379</v>
      </c>
      <c r="L167" s="167" t="str">
        <f t="shared" si="12"/>
        <v>Pharyngeal gag reflex diminished</v>
      </c>
      <c r="M167" s="168" t="str">
        <f t="shared" si="13"/>
        <v>PI.IC.GA.050303.01</v>
      </c>
      <c r="N167" s="168"/>
      <c r="O167" s="168" t="str">
        <f t="shared" si="14"/>
        <v>PH.IC.GA.050303.01</v>
      </c>
      <c r="Q167" s="168" t="str">
        <f t="shared" si="15"/>
        <v>CL.IC.GA.050303.01</v>
      </c>
    </row>
    <row r="168" spans="1:19" s="167" customFormat="1" ht="15">
      <c r="A168" s="167" t="s">
        <v>10762</v>
      </c>
      <c r="C168" s="61" t="s">
        <v>6291</v>
      </c>
      <c r="E168" s="61" t="s">
        <v>3812</v>
      </c>
      <c r="F168" s="167" t="s">
        <v>10312</v>
      </c>
      <c r="G168" s="167" t="s">
        <v>10315</v>
      </c>
      <c r="H168" s="62" t="s">
        <v>12028</v>
      </c>
      <c r="I168" s="167" t="s">
        <v>10316</v>
      </c>
      <c r="J168" s="63" t="str">
        <f t="shared" si="16"/>
        <v>IC.GA.050304</v>
      </c>
      <c r="K168" s="61" t="s">
        <v>2379</v>
      </c>
      <c r="L168" s="167" t="str">
        <f t="shared" si="12"/>
        <v>Unable to assess ventilator</v>
      </c>
      <c r="M168" s="168" t="str">
        <f t="shared" si="13"/>
        <v>PI.IC.GA.050304.01</v>
      </c>
      <c r="N168" s="168"/>
      <c r="O168" s="168" t="str">
        <f t="shared" si="14"/>
        <v>PH.IC.GA.050304.01</v>
      </c>
      <c r="Q168" s="168" t="str">
        <f t="shared" si="15"/>
        <v>CL.IC.GA.050304.01</v>
      </c>
    </row>
    <row r="169" spans="1:19" s="167" customFormat="1" ht="15">
      <c r="A169" s="167" t="s">
        <v>10762</v>
      </c>
      <c r="C169" s="61" t="s">
        <v>6291</v>
      </c>
      <c r="E169" s="61" t="s">
        <v>3812</v>
      </c>
      <c r="F169" s="167" t="s">
        <v>10312</v>
      </c>
      <c r="G169" s="167" t="s">
        <v>10313</v>
      </c>
      <c r="H169" s="62" t="s">
        <v>12210</v>
      </c>
      <c r="I169" s="167" t="s">
        <v>10314</v>
      </c>
      <c r="J169" s="63" t="str">
        <f t="shared" si="16"/>
        <v>IC.GA.050305</v>
      </c>
      <c r="K169" s="61" t="s">
        <v>2379</v>
      </c>
      <c r="L169" s="167" t="str">
        <f t="shared" si="12"/>
        <v>Unable to assess unconscious</v>
      </c>
      <c r="M169" s="168" t="str">
        <f t="shared" si="13"/>
        <v>PI.IC.GA.050305.01</v>
      </c>
      <c r="N169" s="168"/>
      <c r="O169" s="168" t="str">
        <f t="shared" si="14"/>
        <v>PH.IC.GA.050305.01</v>
      </c>
      <c r="Q169" s="168" t="str">
        <f t="shared" si="15"/>
        <v>CL.IC.GA.050305.01</v>
      </c>
    </row>
    <row r="170" spans="1:19" s="167" customFormat="1" ht="15">
      <c r="A170" s="167" t="s">
        <v>10762</v>
      </c>
      <c r="B170" s="167" t="s">
        <v>10476</v>
      </c>
      <c r="C170" s="61" t="s">
        <v>6988</v>
      </c>
      <c r="D170" s="167" t="s">
        <v>10304</v>
      </c>
      <c r="E170" s="61" t="s">
        <v>2379</v>
      </c>
      <c r="F170" s="167" t="s">
        <v>10153</v>
      </c>
      <c r="G170" s="167" t="s">
        <v>10154</v>
      </c>
      <c r="H170" s="62" t="s">
        <v>11848</v>
      </c>
      <c r="I170" s="167" t="s">
        <v>10151</v>
      </c>
      <c r="J170" s="63" t="str">
        <f t="shared" si="16"/>
        <v>IC.GA.060101</v>
      </c>
      <c r="K170" s="61" t="s">
        <v>2379</v>
      </c>
      <c r="L170" s="167" t="str">
        <f t="shared" si="12"/>
        <v xml:space="preserve">     Bag changed</v>
      </c>
      <c r="M170" s="168" t="str">
        <f t="shared" si="13"/>
        <v>PI.IC.GA.060101.01</v>
      </c>
      <c r="N170" s="168"/>
      <c r="O170" s="168" t="str">
        <f t="shared" si="14"/>
        <v>PH.IC.GA.060101.01</v>
      </c>
      <c r="Q170" s="168" t="str">
        <f t="shared" si="15"/>
        <v>CL.IC.GA.060101.01</v>
      </c>
    </row>
    <row r="171" spans="1:19" s="167" customFormat="1" ht="15">
      <c r="A171" s="167" t="s">
        <v>10762</v>
      </c>
      <c r="C171" s="61" t="s">
        <v>6988</v>
      </c>
      <c r="E171" s="61" t="s">
        <v>2379</v>
      </c>
      <c r="F171" s="167" t="s">
        <v>10153</v>
      </c>
      <c r="G171" s="167" t="s">
        <v>12970</v>
      </c>
      <c r="H171" s="62" t="s">
        <v>12030</v>
      </c>
      <c r="I171" s="167" t="s">
        <v>10152</v>
      </c>
      <c r="J171" s="63" t="str">
        <f t="shared" si="16"/>
        <v>IC.GA.060102</v>
      </c>
      <c r="K171" s="61" t="s">
        <v>2379</v>
      </c>
      <c r="L171" s="167" t="str">
        <f t="shared" si="12"/>
        <v xml:space="preserve">     Tube feeding discontinued</v>
      </c>
      <c r="M171" s="168" t="str">
        <f t="shared" si="13"/>
        <v>PI.IC.GA.060102.01</v>
      </c>
      <c r="N171" s="168"/>
      <c r="O171" s="168" t="str">
        <f t="shared" si="14"/>
        <v>PH.IC.GA.060102.01</v>
      </c>
      <c r="Q171" s="168" t="str">
        <f t="shared" si="15"/>
        <v>CL.IC.GA.060102.01</v>
      </c>
    </row>
    <row r="172" spans="1:19" s="167" customFormat="1" ht="15">
      <c r="A172" s="167" t="s">
        <v>10762</v>
      </c>
      <c r="C172" s="61" t="s">
        <v>6988</v>
      </c>
      <c r="E172" s="61" t="s">
        <v>2379</v>
      </c>
      <c r="F172" s="167" t="s">
        <v>10153</v>
      </c>
      <c r="G172" s="167" t="s">
        <v>10529</v>
      </c>
      <c r="H172" s="62" t="s">
        <v>12032</v>
      </c>
      <c r="I172" s="167" t="s">
        <v>12437</v>
      </c>
      <c r="J172" s="63" t="str">
        <f t="shared" si="16"/>
        <v>IC.GA.060103</v>
      </c>
      <c r="K172" s="61" t="s">
        <v>2379</v>
      </c>
      <c r="L172" s="167" t="str">
        <f t="shared" si="12"/>
        <v xml:space="preserve">     Other: specify</v>
      </c>
      <c r="M172" s="168" t="str">
        <f t="shared" si="13"/>
        <v>PI.IC.GA.060103.01</v>
      </c>
      <c r="N172" s="168"/>
      <c r="O172" s="168" t="str">
        <f t="shared" si="14"/>
        <v>PH.IC.GA.060103.01</v>
      </c>
      <c r="Q172" s="168" t="str">
        <f t="shared" si="15"/>
        <v>CL.IC.GA.060103.01</v>
      </c>
    </row>
    <row r="173" spans="1:19" s="167" customFormat="1" ht="15">
      <c r="A173" s="167" t="s">
        <v>10662</v>
      </c>
      <c r="C173" s="61" t="s">
        <v>6988</v>
      </c>
      <c r="E173" s="61" t="s">
        <v>2379</v>
      </c>
      <c r="F173" s="167" t="s">
        <v>9993</v>
      </c>
      <c r="G173" s="61" t="s">
        <v>9994</v>
      </c>
      <c r="H173" s="62" t="s">
        <v>12594</v>
      </c>
      <c r="I173" s="62" t="s">
        <v>9995</v>
      </c>
      <c r="J173" s="63" t="str">
        <f t="shared" si="16"/>
        <v>IC.GA.060104</v>
      </c>
      <c r="K173" s="61" t="s">
        <v>2379</v>
      </c>
      <c r="L173" s="167" t="str">
        <f t="shared" si="12"/>
        <v xml:space="preserve">  Tube Change</v>
      </c>
      <c r="M173" s="168" t="str">
        <f t="shared" si="13"/>
        <v>PI.IC.GA.060104.01</v>
      </c>
      <c r="N173" s="168"/>
      <c r="O173" s="168" t="str">
        <f t="shared" si="14"/>
        <v>PH.IC.GA.060104.01</v>
      </c>
      <c r="Q173" s="168" t="str">
        <f t="shared" si="15"/>
        <v>CL.IC.GA.060104.01</v>
      </c>
      <c r="R173" s="167" t="s">
        <v>4415</v>
      </c>
      <c r="S173" s="167">
        <v>209</v>
      </c>
    </row>
    <row r="174" spans="1:19" s="167" customFormat="1" ht="15">
      <c r="A174" s="167" t="s">
        <v>10762</v>
      </c>
      <c r="C174" s="61" t="s">
        <v>6988</v>
      </c>
      <c r="D174" s="167" t="s">
        <v>9996</v>
      </c>
      <c r="E174" s="61" t="s">
        <v>4192</v>
      </c>
      <c r="F174" s="167" t="s">
        <v>10153</v>
      </c>
      <c r="G174" s="167" t="s">
        <v>13319</v>
      </c>
      <c r="H174" s="62" t="s">
        <v>11848</v>
      </c>
      <c r="I174" s="167" t="s">
        <v>9997</v>
      </c>
      <c r="J174" s="63" t="str">
        <f t="shared" si="16"/>
        <v>IC.GA.060201</v>
      </c>
      <c r="K174" s="61" t="s">
        <v>2379</v>
      </c>
      <c r="L174" s="167" t="str">
        <f t="shared" si="12"/>
        <v xml:space="preserve">     None/continuous tube feeding</v>
      </c>
      <c r="M174" s="168" t="str">
        <f t="shared" si="13"/>
        <v>PI.IC.GA.060201.01</v>
      </c>
      <c r="N174" s="168"/>
      <c r="O174" s="168" t="str">
        <f t="shared" si="14"/>
        <v>PH.IC.GA.060201.01</v>
      </c>
      <c r="Q174" s="168" t="str">
        <f t="shared" si="15"/>
        <v>CL.IC.GA.060201.01</v>
      </c>
    </row>
    <row r="175" spans="1:19" s="167" customFormat="1" ht="15">
      <c r="A175" s="167" t="s">
        <v>10762</v>
      </c>
      <c r="C175" s="61" t="s">
        <v>6988</v>
      </c>
      <c r="E175" s="61" t="s">
        <v>4192</v>
      </c>
      <c r="F175" s="167" t="s">
        <v>10153</v>
      </c>
      <c r="G175" s="167" t="s">
        <v>12971</v>
      </c>
      <c r="H175" s="62" t="s">
        <v>12030</v>
      </c>
      <c r="I175" s="167" t="s">
        <v>10367</v>
      </c>
      <c r="J175" s="63" t="str">
        <f t="shared" si="16"/>
        <v>IC.GA.060202</v>
      </c>
      <c r="K175" s="61" t="s">
        <v>2379</v>
      </c>
      <c r="L175" s="167" t="str">
        <f t="shared" si="12"/>
        <v xml:space="preserve">     Bolus tube feeding</v>
      </c>
      <c r="M175" s="168" t="str">
        <f t="shared" si="13"/>
        <v>PI.IC.GA.060202.01</v>
      </c>
      <c r="N175" s="168"/>
      <c r="O175" s="168" t="str">
        <f t="shared" si="14"/>
        <v>PH.IC.GA.060202.01</v>
      </c>
      <c r="Q175" s="168" t="str">
        <f t="shared" si="15"/>
        <v>CL.IC.GA.060202.01</v>
      </c>
    </row>
    <row r="176" spans="1:19" s="167" customFormat="1" ht="15">
      <c r="A176" s="167" t="s">
        <v>10762</v>
      </c>
      <c r="C176" s="61" t="s">
        <v>6988</v>
      </c>
      <c r="E176" s="61" t="s">
        <v>4192</v>
      </c>
      <c r="F176" s="167" t="s">
        <v>10153</v>
      </c>
      <c r="G176" s="167" t="s">
        <v>10203</v>
      </c>
      <c r="H176" s="62" t="s">
        <v>12032</v>
      </c>
      <c r="I176" s="167" t="s">
        <v>10204</v>
      </c>
      <c r="J176" s="63" t="str">
        <f t="shared" si="16"/>
        <v>IC.GA.060203</v>
      </c>
      <c r="K176" s="61" t="s">
        <v>2379</v>
      </c>
      <c r="L176" s="167" t="str">
        <f t="shared" si="12"/>
        <v xml:space="preserve">     TF interrupted, ADL/care</v>
      </c>
      <c r="M176" s="168" t="str">
        <f t="shared" si="13"/>
        <v>PI.IC.GA.060203.01</v>
      </c>
      <c r="N176" s="168"/>
      <c r="O176" s="168" t="str">
        <f t="shared" si="14"/>
        <v>PH.IC.GA.060203.01</v>
      </c>
      <c r="Q176" s="168" t="str">
        <f t="shared" si="15"/>
        <v>CL.IC.GA.060203.01</v>
      </c>
    </row>
    <row r="177" spans="1:41" s="167" customFormat="1" ht="15">
      <c r="A177" s="167" t="s">
        <v>10762</v>
      </c>
      <c r="C177" s="61" t="s">
        <v>6988</v>
      </c>
      <c r="E177" s="61" t="s">
        <v>4192</v>
      </c>
      <c r="F177" s="167" t="s">
        <v>10153</v>
      </c>
      <c r="G177" s="167" t="s">
        <v>10205</v>
      </c>
      <c r="H177" s="62" t="s">
        <v>12028</v>
      </c>
      <c r="I177" s="167" t="s">
        <v>10206</v>
      </c>
      <c r="J177" s="63" t="str">
        <f t="shared" si="16"/>
        <v>IC.GA.060204</v>
      </c>
      <c r="K177" s="61" t="s">
        <v>2379</v>
      </c>
      <c r="L177" s="167" t="str">
        <f t="shared" si="12"/>
        <v xml:space="preserve">     TF interrupted, Procedure/test</v>
      </c>
      <c r="M177" s="168" t="str">
        <f t="shared" si="13"/>
        <v>PI.IC.GA.060204.01</v>
      </c>
      <c r="N177" s="168"/>
      <c r="O177" s="168" t="str">
        <f t="shared" si="14"/>
        <v>PH.IC.GA.060204.01</v>
      </c>
      <c r="Q177" s="168" t="str">
        <f t="shared" si="15"/>
        <v>CL.IC.GA.060204.01</v>
      </c>
    </row>
    <row r="178" spans="1:41" s="167" customFormat="1" ht="15">
      <c r="A178" s="167" t="s">
        <v>10762</v>
      </c>
      <c r="C178" s="61" t="s">
        <v>6988</v>
      </c>
      <c r="E178" s="61" t="s">
        <v>4192</v>
      </c>
      <c r="F178" s="167" t="s">
        <v>10153</v>
      </c>
      <c r="G178" s="167" t="s">
        <v>10207</v>
      </c>
      <c r="H178" s="62" t="s">
        <v>12210</v>
      </c>
      <c r="I178" s="167" t="s">
        <v>10208</v>
      </c>
      <c r="J178" s="63" t="str">
        <f t="shared" si="16"/>
        <v>IC.GA.060205</v>
      </c>
      <c r="K178" s="61" t="s">
        <v>2379</v>
      </c>
      <c r="L178" s="167" t="str">
        <f t="shared" si="12"/>
        <v xml:space="preserve">     TF interrupted, High residual</v>
      </c>
      <c r="M178" s="168" t="str">
        <f t="shared" si="13"/>
        <v>PI.IC.GA.060205.01</v>
      </c>
      <c r="N178" s="168"/>
      <c r="O178" s="168" t="str">
        <f t="shared" si="14"/>
        <v>PH.IC.GA.060205.01</v>
      </c>
      <c r="Q178" s="168" t="str">
        <f t="shared" si="15"/>
        <v>CL.IC.GA.060205.01</v>
      </c>
    </row>
    <row r="179" spans="1:41" s="167" customFormat="1" ht="15">
      <c r="A179" s="167" t="s">
        <v>10762</v>
      </c>
      <c r="C179" s="61" t="s">
        <v>6988</v>
      </c>
      <c r="E179" s="61" t="s">
        <v>4192</v>
      </c>
      <c r="F179" s="167" t="s">
        <v>10153</v>
      </c>
      <c r="G179" s="167" t="s">
        <v>10209</v>
      </c>
      <c r="H179" s="62" t="s">
        <v>12212</v>
      </c>
      <c r="I179" s="167" t="s">
        <v>10210</v>
      </c>
      <c r="J179" s="63" t="str">
        <f t="shared" si="16"/>
        <v>IC.GA.060206</v>
      </c>
      <c r="K179" s="61" t="s">
        <v>2379</v>
      </c>
      <c r="L179" s="167" t="str">
        <f t="shared" si="12"/>
        <v xml:space="preserve">     TF interrupted, Patient unstable</v>
      </c>
      <c r="M179" s="168" t="str">
        <f t="shared" si="13"/>
        <v>PI.IC.GA.060206.01</v>
      </c>
      <c r="N179" s="168"/>
      <c r="O179" s="168" t="str">
        <f t="shared" si="14"/>
        <v>PH.IC.GA.060206.01</v>
      </c>
      <c r="Q179" s="168" t="str">
        <f t="shared" si="15"/>
        <v>CL.IC.GA.060206.01</v>
      </c>
    </row>
    <row r="180" spans="1:41" s="167" customFormat="1" ht="15">
      <c r="A180" s="167" t="s">
        <v>10762</v>
      </c>
      <c r="C180" s="61" t="s">
        <v>6988</v>
      </c>
      <c r="E180" s="61" t="s">
        <v>4192</v>
      </c>
      <c r="F180" s="167" t="s">
        <v>10153</v>
      </c>
      <c r="G180" s="167" t="s">
        <v>10211</v>
      </c>
      <c r="H180" s="62" t="s">
        <v>12225</v>
      </c>
      <c r="I180" s="167" t="s">
        <v>10212</v>
      </c>
      <c r="J180" s="63" t="str">
        <f t="shared" si="16"/>
        <v>IC.GA.060207</v>
      </c>
      <c r="K180" s="61" t="s">
        <v>2379</v>
      </c>
      <c r="L180" s="167" t="str">
        <f t="shared" si="12"/>
        <v xml:space="preserve">     TF interrupted, Aspiration</v>
      </c>
      <c r="M180" s="168" t="str">
        <f t="shared" si="13"/>
        <v>PI.IC.GA.060207.01</v>
      </c>
      <c r="N180" s="168"/>
      <c r="O180" s="168" t="str">
        <f t="shared" si="14"/>
        <v>PH.IC.GA.060207.01</v>
      </c>
      <c r="Q180" s="168" t="str">
        <f t="shared" si="15"/>
        <v>CL.IC.GA.060207.01</v>
      </c>
    </row>
    <row r="181" spans="1:41" s="167" customFormat="1" ht="15">
      <c r="A181" s="167" t="s">
        <v>10762</v>
      </c>
      <c r="C181" s="61" t="s">
        <v>6988</v>
      </c>
      <c r="E181" s="61" t="s">
        <v>4192</v>
      </c>
      <c r="F181" s="167" t="s">
        <v>10153</v>
      </c>
      <c r="G181" s="167" t="s">
        <v>10379</v>
      </c>
      <c r="H181" s="62" t="s">
        <v>11638</v>
      </c>
      <c r="I181" s="167" t="s">
        <v>10380</v>
      </c>
      <c r="J181" s="63" t="str">
        <f t="shared" si="16"/>
        <v>IC.GA.060208</v>
      </c>
      <c r="K181" s="61" t="s">
        <v>2379</v>
      </c>
      <c r="L181" s="167" t="str">
        <f t="shared" si="12"/>
        <v xml:space="preserve">     TF interrupted, Other: specify</v>
      </c>
      <c r="M181" s="168" t="str">
        <f t="shared" si="13"/>
        <v>PI.IC.GA.060208.01</v>
      </c>
      <c r="N181" s="168"/>
      <c r="O181" s="168" t="str">
        <f t="shared" si="14"/>
        <v>PH.IC.GA.060208.01</v>
      </c>
      <c r="Q181" s="168" t="str">
        <f t="shared" si="15"/>
        <v>CL.IC.GA.060208.01</v>
      </c>
    </row>
    <row r="182" spans="1:41" s="167" customFormat="1" ht="15">
      <c r="A182" s="167" t="s">
        <v>10762</v>
      </c>
      <c r="C182" s="61" t="s">
        <v>6988</v>
      </c>
      <c r="E182" s="61" t="s">
        <v>4192</v>
      </c>
      <c r="F182" s="167" t="s">
        <v>10153</v>
      </c>
      <c r="G182" s="167" t="s">
        <v>10381</v>
      </c>
      <c r="H182" s="62" t="s">
        <v>3690</v>
      </c>
      <c r="I182" s="167" t="s">
        <v>10225</v>
      </c>
      <c r="J182" s="63" t="str">
        <f t="shared" si="16"/>
        <v>IC.GA.060209</v>
      </c>
      <c r="K182" s="61" t="s">
        <v>2379</v>
      </c>
      <c r="L182" s="167" t="str">
        <f t="shared" si="12"/>
        <v>TF Interrupted - Med Administration</v>
      </c>
      <c r="M182" s="168" t="str">
        <f t="shared" si="13"/>
        <v>PI.IC.GA.060209.01</v>
      </c>
      <c r="N182" s="168"/>
      <c r="O182" s="168" t="str">
        <f t="shared" si="14"/>
        <v>PH.IC.GA.060209.01</v>
      </c>
      <c r="Q182" s="168" t="str">
        <f t="shared" si="15"/>
        <v>CL.IC.GA.060209.01</v>
      </c>
      <c r="R182" s="167" t="s">
        <v>4415</v>
      </c>
      <c r="S182" s="167">
        <v>768</v>
      </c>
    </row>
    <row r="183" spans="1:41" s="167" customFormat="1" ht="15">
      <c r="A183" s="167" t="s">
        <v>10762</v>
      </c>
      <c r="C183" s="61" t="s">
        <v>13029</v>
      </c>
      <c r="E183" s="61" t="s">
        <v>13016</v>
      </c>
      <c r="F183" s="167" t="s">
        <v>10153</v>
      </c>
      <c r="G183" s="167" t="s">
        <v>10226</v>
      </c>
      <c r="H183" s="62" t="s">
        <v>13407</v>
      </c>
      <c r="I183" s="167" t="s">
        <v>10227</v>
      </c>
      <c r="J183" s="63" t="str">
        <f t="shared" si="16"/>
        <v>IC.GA.060210</v>
      </c>
      <c r="K183" s="61" t="s">
        <v>13277</v>
      </c>
      <c r="L183" s="167" t="str">
        <f t="shared" si="12"/>
        <v>TF Interrupted - Provider order</v>
      </c>
      <c r="M183" s="168" t="str">
        <f t="shared" si="13"/>
        <v>PI.IC.GA.060210.01</v>
      </c>
      <c r="N183" s="168"/>
      <c r="O183" s="168" t="str">
        <f t="shared" si="14"/>
        <v>PH.IC.GA.060210.01</v>
      </c>
      <c r="Q183" s="168" t="str">
        <f t="shared" si="15"/>
        <v>CL.IC.GA.060210.01</v>
      </c>
      <c r="R183" s="167" t="s">
        <v>13244</v>
      </c>
      <c r="S183" s="167">
        <v>769</v>
      </c>
    </row>
    <row r="184" spans="1:41" s="167" customFormat="1" ht="15">
      <c r="A184" s="167" t="s">
        <v>10762</v>
      </c>
      <c r="C184" s="61" t="s">
        <v>76</v>
      </c>
      <c r="E184" s="61" t="s">
        <v>12182</v>
      </c>
      <c r="F184" s="167" t="s">
        <v>10153</v>
      </c>
      <c r="G184" s="167" t="s">
        <v>560</v>
      </c>
      <c r="H184" s="62" t="s">
        <v>773</v>
      </c>
      <c r="I184" s="167" t="s">
        <v>561</v>
      </c>
      <c r="J184" s="63" t="str">
        <f t="shared" si="16"/>
        <v>IC.GA.060211</v>
      </c>
      <c r="K184" s="61" t="s">
        <v>1</v>
      </c>
      <c r="L184" s="167" t="str">
        <f t="shared" si="12"/>
        <v>TF at goal rate</v>
      </c>
      <c r="M184" s="168" t="str">
        <f t="shared" si="13"/>
        <v>PI.IC.GA.060211.01</v>
      </c>
      <c r="N184" s="168"/>
      <c r="O184" s="168" t="str">
        <f t="shared" si="14"/>
        <v>PH.IC.GA.060211.01</v>
      </c>
      <c r="Q184" s="168" t="str">
        <f t="shared" si="15"/>
        <v>CL.IC.GA.060211.01</v>
      </c>
      <c r="R184" s="167" t="s">
        <v>4415</v>
      </c>
      <c r="S184" s="167">
        <v>769</v>
      </c>
      <c r="AD184" s="167" t="s">
        <v>614</v>
      </c>
      <c r="AE184" s="167">
        <v>1203</v>
      </c>
    </row>
    <row r="185" spans="1:41" s="167" customFormat="1" ht="15">
      <c r="A185" s="167" t="s">
        <v>10762</v>
      </c>
      <c r="C185" s="61" t="s">
        <v>6988</v>
      </c>
      <c r="E185" s="61" t="s">
        <v>12182</v>
      </c>
      <c r="F185" s="167" t="s">
        <v>10153</v>
      </c>
      <c r="G185" s="167" t="s">
        <v>13839</v>
      </c>
      <c r="H185" s="62" t="s">
        <v>12100</v>
      </c>
      <c r="I185" s="167" t="s">
        <v>561</v>
      </c>
      <c r="J185" s="63" t="str">
        <f t="shared" si="16"/>
        <v>IC.GA.060212</v>
      </c>
      <c r="K185" s="61" t="s">
        <v>2379</v>
      </c>
      <c r="L185" s="167" t="str">
        <f t="shared" si="12"/>
        <v>Administration set changed</v>
      </c>
      <c r="M185" s="168" t="str">
        <f t="shared" si="13"/>
        <v>PI.IC.GA.060212.01</v>
      </c>
      <c r="N185" s="168"/>
      <c r="O185" s="168" t="str">
        <f t="shared" si="14"/>
        <v>PH.IC.GA.060212.01</v>
      </c>
      <c r="Q185" s="168" t="str">
        <f t="shared" si="15"/>
        <v>CL.IC.GA.060212.01</v>
      </c>
      <c r="R185" s="167" t="s">
        <v>4415</v>
      </c>
      <c r="S185" s="167">
        <v>769</v>
      </c>
      <c r="AD185" s="167" t="s">
        <v>614</v>
      </c>
      <c r="AE185" s="167">
        <v>1203</v>
      </c>
      <c r="AN185" s="167" t="s">
        <v>12773</v>
      </c>
      <c r="AO185" s="167">
        <v>1495</v>
      </c>
    </row>
    <row r="186" spans="1:41" s="167" customFormat="1" ht="15">
      <c r="A186" s="167" t="s">
        <v>10762</v>
      </c>
      <c r="C186" s="61" t="s">
        <v>6988</v>
      </c>
      <c r="D186" s="167" t="s">
        <v>10228</v>
      </c>
      <c r="E186" s="61" t="s">
        <v>12592</v>
      </c>
      <c r="F186" s="167" t="s">
        <v>10153</v>
      </c>
      <c r="G186" s="167" t="s">
        <v>10229</v>
      </c>
      <c r="H186" s="62" t="s">
        <v>11848</v>
      </c>
      <c r="I186" s="167" t="s">
        <v>10223</v>
      </c>
      <c r="J186" s="63" t="str">
        <f t="shared" si="16"/>
        <v>IC.GA.060301</v>
      </c>
      <c r="K186" s="61" t="s">
        <v>2379</v>
      </c>
      <c r="L186" s="167" t="str">
        <f t="shared" si="12"/>
        <v xml:space="preserve">     HOB at 30 degrees or greater</v>
      </c>
      <c r="M186" s="168" t="str">
        <f t="shared" si="13"/>
        <v>PI.IC.GA.060301.01</v>
      </c>
      <c r="N186" s="168"/>
      <c r="O186" s="168" t="str">
        <f t="shared" si="14"/>
        <v>PH.IC.GA.060301.01</v>
      </c>
      <c r="Q186" s="168" t="str">
        <f t="shared" si="15"/>
        <v>CL.IC.GA.060301.01</v>
      </c>
    </row>
    <row r="187" spans="1:41" s="167" customFormat="1" ht="15">
      <c r="A187" s="167" t="s">
        <v>10762</v>
      </c>
      <c r="C187" s="61" t="s">
        <v>6988</v>
      </c>
      <c r="E187" s="61" t="s">
        <v>12592</v>
      </c>
      <c r="F187" s="167" t="s">
        <v>10153</v>
      </c>
      <c r="G187" s="167" t="s">
        <v>10224</v>
      </c>
      <c r="H187" s="62" t="s">
        <v>12030</v>
      </c>
      <c r="I187" s="167" t="s">
        <v>10703</v>
      </c>
      <c r="J187" s="63" t="str">
        <f t="shared" si="16"/>
        <v>IC.GA.060302</v>
      </c>
      <c r="K187" s="61" t="s">
        <v>2379</v>
      </c>
      <c r="L187" s="167" t="str">
        <f t="shared" si="12"/>
        <v xml:space="preserve">     HOB other: specify</v>
      </c>
      <c r="M187" s="168" t="str">
        <f t="shared" si="13"/>
        <v>PI.IC.GA.060302.01</v>
      </c>
      <c r="N187" s="168"/>
      <c r="O187" s="168" t="str">
        <f t="shared" si="14"/>
        <v>PH.IC.GA.060302.01</v>
      </c>
      <c r="Q187" s="168" t="str">
        <f t="shared" si="15"/>
        <v>CL.IC.GA.060302.01</v>
      </c>
    </row>
    <row r="188" spans="1:41" s="167" customFormat="1" ht="15">
      <c r="A188" s="167" t="s">
        <v>10762</v>
      </c>
      <c r="B188" s="167" t="s">
        <v>10069</v>
      </c>
      <c r="C188" s="61" t="s">
        <v>6317</v>
      </c>
      <c r="D188" s="167" t="s">
        <v>10049</v>
      </c>
      <c r="E188" s="61" t="s">
        <v>2379</v>
      </c>
      <c r="F188" s="167" t="s">
        <v>10213</v>
      </c>
      <c r="G188" s="167" t="s">
        <v>10214</v>
      </c>
      <c r="H188" s="62" t="s">
        <v>11848</v>
      </c>
      <c r="I188" s="167" t="s">
        <v>10215</v>
      </c>
      <c r="J188" s="63" t="str">
        <f t="shared" si="16"/>
        <v>IC.GA.070101</v>
      </c>
      <c r="K188" s="61" t="s">
        <v>2379</v>
      </c>
      <c r="L188" s="167" t="str">
        <f t="shared" si="12"/>
        <v>Enter mmHg</v>
      </c>
      <c r="M188" s="168" t="str">
        <f t="shared" si="13"/>
        <v>PI.IC.GA.070101.01</v>
      </c>
      <c r="N188" s="168"/>
      <c r="O188" s="168" t="str">
        <f t="shared" si="14"/>
        <v>PH.IC.GA.070101.01</v>
      </c>
      <c r="Q188" s="168" t="str">
        <f t="shared" si="15"/>
        <v>CL.IC.GA.070101.01</v>
      </c>
    </row>
    <row r="189" spans="1:41" s="167" customFormat="1" ht="15">
      <c r="A189" s="167" t="s">
        <v>10762</v>
      </c>
      <c r="C189" s="61" t="s">
        <v>6317</v>
      </c>
      <c r="D189" s="167" t="s">
        <v>10216</v>
      </c>
      <c r="E189" s="61" t="s">
        <v>12182</v>
      </c>
      <c r="F189" s="167" t="s">
        <v>10217</v>
      </c>
      <c r="G189" s="167" t="s">
        <v>10218</v>
      </c>
      <c r="H189" s="62" t="s">
        <v>11848</v>
      </c>
      <c r="I189" s="167" t="s">
        <v>10219</v>
      </c>
      <c r="J189" s="63" t="str">
        <f t="shared" si="16"/>
        <v>IC.GA.070201</v>
      </c>
      <c r="K189" s="61" t="s">
        <v>2379</v>
      </c>
      <c r="L189" s="167" t="str">
        <f t="shared" si="12"/>
        <v>Air irrigation done</v>
      </c>
      <c r="M189" s="168" t="str">
        <f t="shared" si="13"/>
        <v>PI.IC.GA.070201.01</v>
      </c>
      <c r="N189" s="168"/>
      <c r="O189" s="168" t="str">
        <f t="shared" si="14"/>
        <v>PH.IC.GA.070201.01</v>
      </c>
      <c r="Q189" s="168" t="str">
        <f t="shared" si="15"/>
        <v>CL.IC.GA.070201.01</v>
      </c>
    </row>
    <row r="190" spans="1:41" s="167" customFormat="1" ht="15">
      <c r="A190" s="167" t="s">
        <v>10762</v>
      </c>
      <c r="C190" s="61" t="s">
        <v>6317</v>
      </c>
      <c r="E190" s="61" t="s">
        <v>12182</v>
      </c>
      <c r="F190" s="167" t="s">
        <v>10217</v>
      </c>
      <c r="G190" s="167" t="s">
        <v>10220</v>
      </c>
      <c r="H190" s="62" t="s">
        <v>12030</v>
      </c>
      <c r="I190" s="167" t="s">
        <v>12171</v>
      </c>
      <c r="J190" s="63" t="str">
        <f t="shared" si="16"/>
        <v>IC.GA.070202</v>
      </c>
      <c r="K190" s="61" t="s">
        <v>2379</v>
      </c>
      <c r="L190" s="167" t="str">
        <f t="shared" si="12"/>
        <v>Air irrigation not done</v>
      </c>
      <c r="M190" s="168" t="str">
        <f t="shared" si="13"/>
        <v>PI.IC.GA.070202.01</v>
      </c>
      <c r="N190" s="168"/>
      <c r="O190" s="168" t="str">
        <f t="shared" si="14"/>
        <v>PH.IC.GA.070202.01</v>
      </c>
      <c r="Q190" s="168" t="str">
        <f t="shared" si="15"/>
        <v>CL.IC.GA.070202.01</v>
      </c>
    </row>
    <row r="191" spans="1:41" s="167" customFormat="1" ht="15">
      <c r="A191" s="167" t="s">
        <v>10762</v>
      </c>
      <c r="C191" s="61" t="s">
        <v>6317</v>
      </c>
      <c r="D191" s="167" t="s">
        <v>9760</v>
      </c>
      <c r="E191" s="61" t="s">
        <v>12592</v>
      </c>
      <c r="F191" s="167" t="s">
        <v>10221</v>
      </c>
      <c r="G191" s="167" t="s">
        <v>10222</v>
      </c>
      <c r="H191" s="62" t="s">
        <v>11848</v>
      </c>
      <c r="I191" s="167" t="s">
        <v>10061</v>
      </c>
      <c r="J191" s="63" t="str">
        <f t="shared" si="16"/>
        <v>IC.GA.070301</v>
      </c>
      <c r="K191" s="61" t="s">
        <v>2379</v>
      </c>
      <c r="L191" s="167" t="str">
        <f t="shared" si="12"/>
        <v>High Suction</v>
      </c>
      <c r="M191" s="168" t="str">
        <f t="shared" si="13"/>
        <v>PI.IC.GA.070301.01</v>
      </c>
      <c r="N191" s="168"/>
      <c r="O191" s="168" t="str">
        <f t="shared" si="14"/>
        <v>PH.IC.GA.070301.01</v>
      </c>
      <c r="Q191" s="168" t="str">
        <f t="shared" si="15"/>
        <v>CL.IC.GA.070301.01</v>
      </c>
    </row>
    <row r="192" spans="1:41" s="167" customFormat="1" ht="15">
      <c r="A192" s="167" t="s">
        <v>10762</v>
      </c>
      <c r="C192" s="61" t="s">
        <v>6317</v>
      </c>
      <c r="E192" s="61" t="s">
        <v>3812</v>
      </c>
      <c r="F192" s="167" t="s">
        <v>10221</v>
      </c>
      <c r="G192" s="167" t="s">
        <v>10062</v>
      </c>
      <c r="H192" s="62" t="s">
        <v>12030</v>
      </c>
      <c r="I192" s="167" t="s">
        <v>10063</v>
      </c>
      <c r="J192" s="63" t="str">
        <f t="shared" si="16"/>
        <v>IC.GA.070302</v>
      </c>
      <c r="K192" s="61" t="s">
        <v>2379</v>
      </c>
      <c r="L192" s="167" t="str">
        <f t="shared" si="12"/>
        <v>Continuous Suction</v>
      </c>
      <c r="M192" s="168" t="str">
        <f t="shared" si="13"/>
        <v>PI.IC.GA.070302.01</v>
      </c>
      <c r="N192" s="168"/>
      <c r="O192" s="168" t="str">
        <f t="shared" si="14"/>
        <v>PH.IC.GA.070302.01</v>
      </c>
      <c r="Q192" s="168" t="str">
        <f t="shared" si="15"/>
        <v>CL.IC.GA.070302.01</v>
      </c>
    </row>
    <row r="193" spans="1:19" s="167" customFormat="1" ht="15">
      <c r="A193" s="167" t="s">
        <v>10662</v>
      </c>
      <c r="C193" s="61" t="s">
        <v>6317</v>
      </c>
      <c r="E193" s="61" t="s">
        <v>3812</v>
      </c>
      <c r="F193" s="167" t="s">
        <v>10064</v>
      </c>
      <c r="G193" s="61" t="s">
        <v>10065</v>
      </c>
      <c r="H193" s="62" t="s">
        <v>3812</v>
      </c>
      <c r="I193" s="62" t="s">
        <v>10066</v>
      </c>
      <c r="J193" s="63" t="str">
        <f t="shared" si="16"/>
        <v>IC.GA.070303</v>
      </c>
      <c r="K193" s="61" t="s">
        <v>2379</v>
      </c>
      <c r="L193" s="167" t="str">
        <f t="shared" si="12"/>
        <v>Vacuum Pressure</v>
      </c>
      <c r="M193" s="168" t="str">
        <f t="shared" si="13"/>
        <v>PI.IC.GA.070303.01</v>
      </c>
      <c r="N193" s="168"/>
      <c r="O193" s="168" t="str">
        <f t="shared" si="14"/>
        <v>PH.IC.GA.070303.01</v>
      </c>
      <c r="Q193" s="168" t="str">
        <f t="shared" si="15"/>
        <v>CL.IC.GA.070303.01</v>
      </c>
      <c r="R193" s="167" t="s">
        <v>4415</v>
      </c>
      <c r="S193" s="167">
        <v>212</v>
      </c>
    </row>
    <row r="194" spans="1:19" s="167" customFormat="1" ht="15">
      <c r="A194" s="167" t="s">
        <v>10762</v>
      </c>
      <c r="C194" s="61" t="s">
        <v>6317</v>
      </c>
      <c r="D194" s="167" t="s">
        <v>9917</v>
      </c>
      <c r="E194" s="61" t="s">
        <v>6464</v>
      </c>
      <c r="F194" s="167" t="s">
        <v>9918</v>
      </c>
      <c r="G194" s="167" t="s">
        <v>9919</v>
      </c>
      <c r="H194" s="62" t="s">
        <v>11848</v>
      </c>
      <c r="I194" s="167" t="s">
        <v>9920</v>
      </c>
      <c r="J194" s="63" t="str">
        <f t="shared" si="16"/>
        <v>IC.GA.070401</v>
      </c>
      <c r="K194" s="61" t="s">
        <v>2379</v>
      </c>
      <c r="L194" s="167" t="str">
        <f t="shared" ref="L194:L257" si="17">G194</f>
        <v>Right nostril</v>
      </c>
      <c r="M194" s="168" t="str">
        <f t="shared" ref="M194:M257" si="18">CONCATENATE("PI.",J194,".",K194)</f>
        <v>PI.IC.GA.070401.01</v>
      </c>
      <c r="N194" s="168"/>
      <c r="O194" s="168" t="str">
        <f t="shared" ref="O194:O257" si="19">CONCATENATE("PH.",J194,".",K194)</f>
        <v>PH.IC.GA.070401.01</v>
      </c>
      <c r="Q194" s="168" t="str">
        <f t="shared" ref="Q194:Q257" si="20">CONCATENATE("CL.",J194,".",K194)</f>
        <v>CL.IC.GA.070401.01</v>
      </c>
    </row>
    <row r="195" spans="1:19" s="167" customFormat="1" ht="15">
      <c r="A195" s="167" t="s">
        <v>10762</v>
      </c>
      <c r="C195" s="61" t="s">
        <v>6317</v>
      </c>
      <c r="E195" s="61" t="s">
        <v>12594</v>
      </c>
      <c r="F195" s="167" t="s">
        <v>9918</v>
      </c>
      <c r="G195" s="167" t="s">
        <v>9921</v>
      </c>
      <c r="H195" s="62" t="s">
        <v>12030</v>
      </c>
      <c r="I195" s="167" t="s">
        <v>9922</v>
      </c>
      <c r="J195" s="63" t="str">
        <f t="shared" si="16"/>
        <v>IC.GA.070402</v>
      </c>
      <c r="K195" s="61" t="s">
        <v>2379</v>
      </c>
      <c r="L195" s="167" t="str">
        <f t="shared" si="17"/>
        <v>Left nostril</v>
      </c>
      <c r="M195" s="168" t="str">
        <f t="shared" si="18"/>
        <v>PI.IC.GA.070402.01</v>
      </c>
      <c r="N195" s="168"/>
      <c r="O195" s="168" t="str">
        <f t="shared" si="19"/>
        <v>PH.IC.GA.070402.01</v>
      </c>
      <c r="Q195" s="168" t="str">
        <f t="shared" si="20"/>
        <v>CL.IC.GA.070402.01</v>
      </c>
    </row>
    <row r="196" spans="1:19" s="167" customFormat="1" ht="15">
      <c r="A196" s="167" t="s">
        <v>10762</v>
      </c>
      <c r="C196" s="61" t="s">
        <v>6317</v>
      </c>
      <c r="E196" s="61" t="s">
        <v>6464</v>
      </c>
      <c r="F196" s="167" t="s">
        <v>9918</v>
      </c>
      <c r="G196" s="167" t="s">
        <v>9923</v>
      </c>
      <c r="H196" s="62" t="s">
        <v>12032</v>
      </c>
      <c r="I196" s="167" t="s">
        <v>9923</v>
      </c>
      <c r="J196" s="63" t="str">
        <f t="shared" si="16"/>
        <v>IC.GA.070403</v>
      </c>
      <c r="K196" s="61" t="s">
        <v>2379</v>
      </c>
      <c r="L196" s="167" t="str">
        <f t="shared" si="17"/>
        <v>Oral</v>
      </c>
      <c r="M196" s="168" t="str">
        <f t="shared" si="18"/>
        <v>PI.IC.GA.070403.01</v>
      </c>
      <c r="N196" s="168"/>
      <c r="O196" s="168" t="str">
        <f t="shared" si="19"/>
        <v>PH.IC.GA.070403.01</v>
      </c>
      <c r="Q196" s="168" t="str">
        <f t="shared" si="20"/>
        <v>CL.IC.GA.070403.01</v>
      </c>
    </row>
    <row r="197" spans="1:19" s="167" customFormat="1" ht="15">
      <c r="A197" s="167" t="s">
        <v>10762</v>
      </c>
      <c r="C197" s="61" t="s">
        <v>6317</v>
      </c>
      <c r="D197" s="167" t="s">
        <v>9909</v>
      </c>
      <c r="E197" s="61" t="s">
        <v>6291</v>
      </c>
      <c r="F197" s="167" t="s">
        <v>9910</v>
      </c>
      <c r="G197" s="167" t="s">
        <v>9911</v>
      </c>
      <c r="H197" s="62" t="s">
        <v>11848</v>
      </c>
      <c r="I197" s="167" t="s">
        <v>11699</v>
      </c>
      <c r="J197" s="63" t="str">
        <f t="shared" si="16"/>
        <v>IC.GA.070501</v>
      </c>
      <c r="K197" s="61" t="s">
        <v>2379</v>
      </c>
      <c r="L197" s="167" t="str">
        <f t="shared" si="17"/>
        <v>Centimeter mark</v>
      </c>
      <c r="M197" s="168" t="str">
        <f t="shared" si="18"/>
        <v>PI.IC.GA.070501.01</v>
      </c>
      <c r="N197" s="168"/>
      <c r="O197" s="168" t="str">
        <f t="shared" si="19"/>
        <v>PH.IC.GA.070501.01</v>
      </c>
      <c r="Q197" s="168" t="str">
        <f t="shared" si="20"/>
        <v>CL.IC.GA.070501.01</v>
      </c>
    </row>
    <row r="198" spans="1:19" s="167" customFormat="1" ht="15">
      <c r="A198" s="167" t="s">
        <v>10762</v>
      </c>
      <c r="C198" s="61" t="s">
        <v>6317</v>
      </c>
      <c r="D198" s="167" t="s">
        <v>9912</v>
      </c>
      <c r="E198" s="61" t="s">
        <v>6988</v>
      </c>
      <c r="F198" s="167" t="s">
        <v>10401</v>
      </c>
      <c r="G198" s="167" t="s">
        <v>10574</v>
      </c>
      <c r="H198" s="62" t="s">
        <v>11848</v>
      </c>
      <c r="I198" s="167" t="s">
        <v>10574</v>
      </c>
      <c r="J198" s="63" t="str">
        <f t="shared" si="16"/>
        <v>IC.GA.070601</v>
      </c>
      <c r="K198" s="61" t="s">
        <v>2379</v>
      </c>
      <c r="L198" s="167" t="str">
        <f t="shared" si="17"/>
        <v>Overhead</v>
      </c>
      <c r="M198" s="168" t="str">
        <f t="shared" si="18"/>
        <v>PI.IC.GA.070601.01</v>
      </c>
      <c r="N198" s="168"/>
      <c r="O198" s="168" t="str">
        <f t="shared" si="19"/>
        <v>PH.IC.GA.070601.01</v>
      </c>
      <c r="Q198" s="168" t="str">
        <f t="shared" si="20"/>
        <v>CL.IC.GA.070601.01</v>
      </c>
    </row>
    <row r="199" spans="1:19" s="167" customFormat="1" ht="15">
      <c r="A199" s="167" t="s">
        <v>10762</v>
      </c>
      <c r="B199" s="167" t="s">
        <v>10133</v>
      </c>
      <c r="C199" s="61" t="s">
        <v>6317</v>
      </c>
      <c r="E199" s="61" t="s">
        <v>6988</v>
      </c>
      <c r="F199" s="167" t="s">
        <v>10401</v>
      </c>
      <c r="G199" s="167" t="s">
        <v>10134</v>
      </c>
      <c r="H199" s="62" t="s">
        <v>12030</v>
      </c>
      <c r="I199" s="167" t="s">
        <v>10134</v>
      </c>
      <c r="J199" s="63" t="str">
        <f t="shared" si="16"/>
        <v>IC.GA.070602</v>
      </c>
      <c r="K199" s="61" t="s">
        <v>2379</v>
      </c>
      <c r="L199" s="167" t="str">
        <f t="shared" si="17"/>
        <v>Helmet</v>
      </c>
      <c r="M199" s="168" t="str">
        <f t="shared" si="18"/>
        <v>PI.IC.GA.070602.01</v>
      </c>
      <c r="N199" s="168"/>
      <c r="O199" s="168" t="str">
        <f t="shared" si="19"/>
        <v>PH.IC.GA.070602.01</v>
      </c>
      <c r="Q199" s="168" t="str">
        <f t="shared" si="20"/>
        <v>CL.IC.GA.070602.01</v>
      </c>
    </row>
    <row r="200" spans="1:19" s="167" customFormat="1" ht="15">
      <c r="A200" s="167" t="s">
        <v>10762</v>
      </c>
      <c r="C200" s="61" t="s">
        <v>6317</v>
      </c>
      <c r="E200" s="61" t="s">
        <v>6988</v>
      </c>
      <c r="F200" s="167" t="s">
        <v>10401</v>
      </c>
      <c r="G200" s="167" t="s">
        <v>10135</v>
      </c>
      <c r="H200" s="62" t="s">
        <v>12032</v>
      </c>
      <c r="I200" s="167" t="s">
        <v>10135</v>
      </c>
      <c r="J200" s="63" t="str">
        <f t="shared" si="16"/>
        <v>IC.GA.070603</v>
      </c>
      <c r="K200" s="61" t="s">
        <v>2379</v>
      </c>
      <c r="L200" s="167" t="str">
        <f t="shared" si="17"/>
        <v>Block</v>
      </c>
      <c r="M200" s="168" t="str">
        <f t="shared" si="18"/>
        <v>PI.IC.GA.070603.01</v>
      </c>
      <c r="N200" s="168"/>
      <c r="O200" s="168" t="str">
        <f t="shared" si="19"/>
        <v>PH.IC.GA.070603.01</v>
      </c>
      <c r="Q200" s="168" t="str">
        <f t="shared" si="20"/>
        <v>CL.IC.GA.070603.01</v>
      </c>
    </row>
    <row r="201" spans="1:19" s="167" customFormat="1" ht="15">
      <c r="A201" s="167" t="s">
        <v>10762</v>
      </c>
      <c r="B201" s="167" t="s">
        <v>10136</v>
      </c>
      <c r="C201" s="61" t="s">
        <v>3574</v>
      </c>
      <c r="D201" s="167" t="s">
        <v>10137</v>
      </c>
      <c r="E201" s="61" t="s">
        <v>2379</v>
      </c>
      <c r="F201" s="167" t="s">
        <v>10298</v>
      </c>
      <c r="G201" s="167" t="s">
        <v>10299</v>
      </c>
      <c r="H201" s="62" t="s">
        <v>11848</v>
      </c>
      <c r="I201" s="167" t="s">
        <v>10300</v>
      </c>
      <c r="J201" s="63" t="str">
        <f t="shared" si="16"/>
        <v>IC.GA.080101</v>
      </c>
      <c r="K201" s="61" t="s">
        <v>2379</v>
      </c>
      <c r="L201" s="167" t="str">
        <f t="shared" si="17"/>
        <v>Gastric balloon clamped</v>
      </c>
      <c r="M201" s="168" t="str">
        <f t="shared" si="18"/>
        <v>PI.IC.GA.080101.01</v>
      </c>
      <c r="N201" s="168"/>
      <c r="O201" s="168" t="str">
        <f t="shared" si="19"/>
        <v>PH.IC.GA.080101.01</v>
      </c>
      <c r="Q201" s="168" t="str">
        <f t="shared" si="20"/>
        <v>CL.IC.GA.080101.01</v>
      </c>
    </row>
    <row r="202" spans="1:19" s="167" customFormat="1" ht="15">
      <c r="A202" s="167" t="s">
        <v>10762</v>
      </c>
      <c r="C202" s="61" t="s">
        <v>3574</v>
      </c>
      <c r="E202" s="61" t="s">
        <v>2379</v>
      </c>
      <c r="F202" s="167" t="s">
        <v>10298</v>
      </c>
      <c r="G202" s="167" t="s">
        <v>10301</v>
      </c>
      <c r="H202" s="62" t="s">
        <v>12030</v>
      </c>
      <c r="I202" s="167" t="s">
        <v>10302</v>
      </c>
      <c r="J202" s="63" t="str">
        <f t="shared" si="16"/>
        <v>IC.GA.080102</v>
      </c>
      <c r="K202" s="61" t="s">
        <v>2379</v>
      </c>
      <c r="L202" s="167" t="str">
        <f t="shared" si="17"/>
        <v>Gastric balloon unclamped</v>
      </c>
      <c r="M202" s="168" t="str">
        <f t="shared" si="18"/>
        <v>PI.IC.GA.080102.01</v>
      </c>
      <c r="N202" s="168"/>
      <c r="O202" s="168" t="str">
        <f t="shared" si="19"/>
        <v>PH.IC.GA.080102.01</v>
      </c>
      <c r="Q202" s="168" t="str">
        <f t="shared" si="20"/>
        <v>CL.IC.GA.080102.01</v>
      </c>
    </row>
    <row r="203" spans="1:19" s="167" customFormat="1" ht="15">
      <c r="A203" s="167" t="s">
        <v>10762</v>
      </c>
      <c r="C203" s="61" t="s">
        <v>3574</v>
      </c>
      <c r="D203" s="167" t="s">
        <v>10216</v>
      </c>
      <c r="E203" s="61" t="s">
        <v>12182</v>
      </c>
      <c r="F203" s="167" t="s">
        <v>10303</v>
      </c>
      <c r="G203" s="167" t="s">
        <v>13067</v>
      </c>
      <c r="H203" s="62" t="s">
        <v>11848</v>
      </c>
      <c r="I203" s="167" t="s">
        <v>10279</v>
      </c>
      <c r="J203" s="63" t="str">
        <f t="shared" si="16"/>
        <v>IC.GA.080201</v>
      </c>
      <c r="K203" s="61" t="s">
        <v>2379</v>
      </c>
      <c r="L203" s="167" t="str">
        <f t="shared" si="17"/>
        <v>Normal saline irrigation done</v>
      </c>
      <c r="M203" s="168" t="str">
        <f t="shared" si="18"/>
        <v>PI.IC.GA.080201.01</v>
      </c>
      <c r="N203" s="168"/>
      <c r="O203" s="168" t="str">
        <f t="shared" si="19"/>
        <v>PH.IC.GA.080201.01</v>
      </c>
      <c r="Q203" s="168" t="str">
        <f t="shared" si="20"/>
        <v>CL.IC.GA.080201.01</v>
      </c>
    </row>
    <row r="204" spans="1:19" s="167" customFormat="1" ht="15">
      <c r="A204" s="167" t="s">
        <v>10762</v>
      </c>
      <c r="C204" s="61" t="s">
        <v>3574</v>
      </c>
      <c r="E204" s="61" t="s">
        <v>12182</v>
      </c>
      <c r="F204" s="167" t="s">
        <v>10303</v>
      </c>
      <c r="G204" s="167" t="s">
        <v>10280</v>
      </c>
      <c r="H204" s="62" t="s">
        <v>12030</v>
      </c>
      <c r="I204" s="167" t="s">
        <v>12171</v>
      </c>
      <c r="J204" s="63" t="str">
        <f t="shared" si="16"/>
        <v>IC.GA.080202</v>
      </c>
      <c r="K204" s="61" t="s">
        <v>2379</v>
      </c>
      <c r="L204" s="167" t="str">
        <f t="shared" si="17"/>
        <v>Normal saline irrigation not done</v>
      </c>
      <c r="M204" s="168" t="str">
        <f t="shared" si="18"/>
        <v>PI.IC.GA.080202.01</v>
      </c>
      <c r="N204" s="168"/>
      <c r="O204" s="168" t="str">
        <f t="shared" si="19"/>
        <v>PH.IC.GA.080202.01</v>
      </c>
      <c r="Q204" s="168" t="str">
        <f t="shared" si="20"/>
        <v>CL.IC.GA.080202.01</v>
      </c>
    </row>
    <row r="205" spans="1:19" s="167" customFormat="1" ht="15">
      <c r="A205" s="167" t="s">
        <v>10762</v>
      </c>
      <c r="C205" s="61" t="s">
        <v>3574</v>
      </c>
      <c r="D205" s="167" t="s">
        <v>9760</v>
      </c>
      <c r="E205" s="61" t="s">
        <v>12592</v>
      </c>
      <c r="F205" s="167" t="s">
        <v>10115</v>
      </c>
      <c r="G205" s="167" t="s">
        <v>10116</v>
      </c>
      <c r="H205" s="62" t="s">
        <v>11848</v>
      </c>
      <c r="I205" s="167" t="s">
        <v>10117</v>
      </c>
      <c r="J205" s="63" t="str">
        <f t="shared" si="16"/>
        <v>IC.GA.080301</v>
      </c>
      <c r="K205" s="61" t="s">
        <v>2379</v>
      </c>
      <c r="L205" s="167" t="str">
        <f t="shared" si="17"/>
        <v>Moderate amount suction</v>
      </c>
      <c r="M205" s="168" t="str">
        <f t="shared" si="18"/>
        <v>PI.IC.GA.080301.01</v>
      </c>
      <c r="N205" s="168"/>
      <c r="O205" s="168" t="str">
        <f t="shared" si="19"/>
        <v>PH.IC.GA.080301.01</v>
      </c>
      <c r="Q205" s="168" t="str">
        <f t="shared" si="20"/>
        <v>CL.IC.GA.080301.01</v>
      </c>
    </row>
    <row r="206" spans="1:19" s="167" customFormat="1" ht="15">
      <c r="A206" s="167" t="s">
        <v>10762</v>
      </c>
      <c r="C206" s="61" t="s">
        <v>3574</v>
      </c>
      <c r="E206" s="61" t="s">
        <v>12592</v>
      </c>
      <c r="F206" s="167" t="s">
        <v>10115</v>
      </c>
      <c r="G206" s="167" t="s">
        <v>10118</v>
      </c>
      <c r="H206" s="62" t="s">
        <v>12030</v>
      </c>
      <c r="I206" s="167" t="s">
        <v>11013</v>
      </c>
      <c r="J206" s="63" t="str">
        <f t="shared" si="16"/>
        <v>IC.GA.080302</v>
      </c>
      <c r="K206" s="61" t="s">
        <v>2379</v>
      </c>
      <c r="L206" s="167" t="str">
        <f t="shared" si="17"/>
        <v>Intermittent suction</v>
      </c>
      <c r="M206" s="168" t="str">
        <f t="shared" si="18"/>
        <v>PI.IC.GA.080302.01</v>
      </c>
      <c r="N206" s="168"/>
      <c r="O206" s="168" t="str">
        <f t="shared" si="19"/>
        <v>PH.IC.GA.080302.01</v>
      </c>
      <c r="Q206" s="168" t="str">
        <f t="shared" si="20"/>
        <v>CL.IC.GA.080302.01</v>
      </c>
    </row>
    <row r="207" spans="1:19" s="167" customFormat="1" ht="15">
      <c r="A207" s="167" t="s">
        <v>10662</v>
      </c>
      <c r="C207" s="61" t="s">
        <v>3574</v>
      </c>
      <c r="D207" s="10" t="s">
        <v>10119</v>
      </c>
      <c r="E207" s="62" t="s">
        <v>12594</v>
      </c>
      <c r="F207" s="10" t="s">
        <v>10138</v>
      </c>
      <c r="G207" s="10" t="s">
        <v>10214</v>
      </c>
      <c r="H207" s="62" t="s">
        <v>11848</v>
      </c>
      <c r="I207" s="10" t="s">
        <v>10215</v>
      </c>
      <c r="J207" s="63" t="str">
        <f t="shared" si="16"/>
        <v>IC.GA.080401</v>
      </c>
      <c r="K207" s="61" t="s">
        <v>2379</v>
      </c>
      <c r="L207" s="167" t="str">
        <f t="shared" si="17"/>
        <v>Enter mmHg</v>
      </c>
      <c r="M207" s="168" t="str">
        <f t="shared" si="18"/>
        <v>PI.IC.GA.080401.01</v>
      </c>
      <c r="N207" s="168"/>
      <c r="O207" s="168" t="str">
        <f t="shared" si="19"/>
        <v>PH.IC.GA.080401.01</v>
      </c>
      <c r="Q207" s="168" t="str">
        <f t="shared" si="20"/>
        <v>CL.IC.GA.080401.01</v>
      </c>
      <c r="R207" s="167" t="s">
        <v>4415</v>
      </c>
      <c r="S207" s="167">
        <v>211</v>
      </c>
    </row>
    <row r="208" spans="1:19" s="167" customFormat="1" ht="15">
      <c r="A208" s="167" t="s">
        <v>10762</v>
      </c>
      <c r="B208" s="167" t="s">
        <v>10139</v>
      </c>
      <c r="C208" s="61" t="s">
        <v>3690</v>
      </c>
      <c r="D208" s="167" t="s">
        <v>3936</v>
      </c>
      <c r="E208" s="61" t="s">
        <v>2379</v>
      </c>
      <c r="F208" s="167" t="s">
        <v>10140</v>
      </c>
      <c r="G208" s="167" t="s">
        <v>11878</v>
      </c>
      <c r="H208" s="62" t="s">
        <v>11848</v>
      </c>
      <c r="I208" s="167" t="s">
        <v>11879</v>
      </c>
      <c r="J208" s="63" t="str">
        <f t="shared" si="16"/>
        <v>IC.GA.090101</v>
      </c>
      <c r="K208" s="61" t="s">
        <v>2379</v>
      </c>
      <c r="L208" s="167" t="str">
        <f t="shared" si="17"/>
        <v xml:space="preserve">     Green</v>
      </c>
      <c r="M208" s="168" t="str">
        <f t="shared" si="18"/>
        <v>PI.IC.GA.090101.01</v>
      </c>
      <c r="N208" s="168"/>
      <c r="O208" s="168" t="str">
        <f t="shared" si="19"/>
        <v>PH.IC.GA.090101.01</v>
      </c>
      <c r="Q208" s="168" t="str">
        <f t="shared" si="20"/>
        <v>CL.IC.GA.090101.01</v>
      </c>
    </row>
    <row r="209" spans="1:41" s="167" customFormat="1" ht="15">
      <c r="A209" s="167" t="s">
        <v>10762</v>
      </c>
      <c r="C209" s="61" t="s">
        <v>3690</v>
      </c>
      <c r="E209" s="61" t="s">
        <v>2379</v>
      </c>
      <c r="F209" s="167" t="s">
        <v>10140</v>
      </c>
      <c r="G209" s="167" t="s">
        <v>11876</v>
      </c>
      <c r="H209" s="62" t="s">
        <v>12030</v>
      </c>
      <c r="I209" s="167" t="s">
        <v>11877</v>
      </c>
      <c r="J209" s="63" t="str">
        <f t="shared" si="16"/>
        <v>IC.GA.090102</v>
      </c>
      <c r="K209" s="61" t="s">
        <v>2379</v>
      </c>
      <c r="L209" s="167" t="str">
        <f t="shared" si="17"/>
        <v xml:space="preserve">     Amber</v>
      </c>
      <c r="M209" s="168" t="str">
        <f t="shared" si="18"/>
        <v>PI.IC.GA.090102.01</v>
      </c>
      <c r="N209" s="168"/>
      <c r="O209" s="168" t="str">
        <f t="shared" si="19"/>
        <v>PH.IC.GA.090102.01</v>
      </c>
      <c r="Q209" s="168" t="str">
        <f t="shared" si="20"/>
        <v>CL.IC.GA.090102.01</v>
      </c>
    </row>
    <row r="210" spans="1:41" s="167" customFormat="1" ht="15">
      <c r="A210" s="167" t="s">
        <v>10762</v>
      </c>
      <c r="C210" s="61" t="s">
        <v>3690</v>
      </c>
      <c r="E210" s="61" t="s">
        <v>2379</v>
      </c>
      <c r="F210" s="167" t="s">
        <v>10140</v>
      </c>
      <c r="G210" s="167" t="s">
        <v>11329</v>
      </c>
      <c r="H210" s="62" t="s">
        <v>12032</v>
      </c>
      <c r="I210" s="167" t="s">
        <v>11477</v>
      </c>
      <c r="J210" s="63" t="str">
        <f t="shared" si="16"/>
        <v>IC.GA.090103</v>
      </c>
      <c r="K210" s="61" t="s">
        <v>2379</v>
      </c>
      <c r="L210" s="167" t="str">
        <f t="shared" si="17"/>
        <v xml:space="preserve">     Red</v>
      </c>
      <c r="M210" s="168" t="str">
        <f t="shared" si="18"/>
        <v>PI.IC.GA.090103.01</v>
      </c>
      <c r="N210" s="168"/>
      <c r="O210" s="168" t="str">
        <f t="shared" si="19"/>
        <v>PH.IC.GA.090103.01</v>
      </c>
      <c r="Q210" s="168" t="str">
        <f t="shared" si="20"/>
        <v>CL.IC.GA.090103.01</v>
      </c>
    </row>
    <row r="211" spans="1:41" s="167" customFormat="1" ht="15">
      <c r="A211" s="167" t="s">
        <v>10762</v>
      </c>
      <c r="C211" s="61" t="s">
        <v>3690</v>
      </c>
      <c r="E211" s="61" t="s">
        <v>2379</v>
      </c>
      <c r="F211" s="167" t="s">
        <v>10140</v>
      </c>
      <c r="G211" s="167" t="s">
        <v>10386</v>
      </c>
      <c r="H211" s="62" t="s">
        <v>12028</v>
      </c>
      <c r="I211" s="167" t="s">
        <v>10141</v>
      </c>
      <c r="J211" s="63" t="str">
        <f t="shared" si="16"/>
        <v>IC.GA.090104</v>
      </c>
      <c r="K211" s="61" t="s">
        <v>2379</v>
      </c>
      <c r="L211" s="167" t="str">
        <f t="shared" si="17"/>
        <v xml:space="preserve">     Bright red</v>
      </c>
      <c r="M211" s="168" t="str">
        <f t="shared" si="18"/>
        <v>PI.IC.GA.090104.01</v>
      </c>
      <c r="N211" s="168"/>
      <c r="O211" s="168" t="str">
        <f t="shared" si="19"/>
        <v>PH.IC.GA.090104.01</v>
      </c>
      <c r="Q211" s="168" t="str">
        <f t="shared" si="20"/>
        <v>CL.IC.GA.090104.01</v>
      </c>
    </row>
    <row r="212" spans="1:41" s="167" customFormat="1" ht="15">
      <c r="A212" s="167" t="s">
        <v>10762</v>
      </c>
      <c r="C212" s="61" t="s">
        <v>3690</v>
      </c>
      <c r="E212" s="61" t="s">
        <v>2379</v>
      </c>
      <c r="F212" s="167" t="s">
        <v>10140</v>
      </c>
      <c r="G212" s="167" t="s">
        <v>11330</v>
      </c>
      <c r="H212" s="62" t="s">
        <v>12210</v>
      </c>
      <c r="I212" s="167" t="s">
        <v>11331</v>
      </c>
      <c r="J212" s="63" t="str">
        <f t="shared" si="16"/>
        <v>IC.GA.090105</v>
      </c>
      <c r="K212" s="61" t="s">
        <v>2379</v>
      </c>
      <c r="L212" s="167" t="str">
        <f t="shared" si="17"/>
        <v xml:space="preserve">     Maroon</v>
      </c>
      <c r="M212" s="168" t="str">
        <f t="shared" si="18"/>
        <v>PI.IC.GA.090105.01</v>
      </c>
      <c r="N212" s="168"/>
      <c r="O212" s="168" t="str">
        <f t="shared" si="19"/>
        <v>PH.IC.GA.090105.01</v>
      </c>
      <c r="Q212" s="168" t="str">
        <f t="shared" si="20"/>
        <v>CL.IC.GA.090105.01</v>
      </c>
    </row>
    <row r="213" spans="1:41" s="167" customFormat="1" ht="15">
      <c r="A213" s="167" t="s">
        <v>10762</v>
      </c>
      <c r="C213" s="61" t="s">
        <v>3690</v>
      </c>
      <c r="E213" s="61" t="s">
        <v>2379</v>
      </c>
      <c r="F213" s="167" t="s">
        <v>10140</v>
      </c>
      <c r="G213" s="167" t="s">
        <v>11880</v>
      </c>
      <c r="H213" s="62" t="s">
        <v>12212</v>
      </c>
      <c r="I213" s="167" t="s">
        <v>11881</v>
      </c>
      <c r="J213" s="63" t="str">
        <f t="shared" si="16"/>
        <v>IC.GA.090106</v>
      </c>
      <c r="K213" s="61" t="s">
        <v>2379</v>
      </c>
      <c r="L213" s="167" t="str">
        <f t="shared" si="17"/>
        <v xml:space="preserve">     Tan</v>
      </c>
      <c r="M213" s="168" t="str">
        <f t="shared" si="18"/>
        <v>PI.IC.GA.090106.01</v>
      </c>
      <c r="N213" s="168"/>
      <c r="O213" s="168" t="str">
        <f t="shared" si="19"/>
        <v>PH.IC.GA.090106.01</v>
      </c>
      <c r="Q213" s="168" t="str">
        <f t="shared" si="20"/>
        <v>CL.IC.GA.090106.01</v>
      </c>
    </row>
    <row r="214" spans="1:41" s="167" customFormat="1" ht="15">
      <c r="A214" s="167" t="s">
        <v>10762</v>
      </c>
      <c r="C214" s="61" t="s">
        <v>3690</v>
      </c>
      <c r="E214" s="61" t="s">
        <v>12175</v>
      </c>
      <c r="F214" s="167" t="s">
        <v>10140</v>
      </c>
      <c r="G214" s="167" t="s">
        <v>11176</v>
      </c>
      <c r="H214" s="62" t="s">
        <v>12225</v>
      </c>
      <c r="I214" s="167" t="s">
        <v>11177</v>
      </c>
      <c r="J214" s="63" t="str">
        <f t="shared" ref="J214:J277" si="21">CONCATENATE("IC.GA.",C214,E214,H214)</f>
        <v>IC.GA.090107</v>
      </c>
      <c r="K214" s="61" t="s">
        <v>12175</v>
      </c>
      <c r="L214" s="167" t="str">
        <f t="shared" si="17"/>
        <v xml:space="preserve">     Yellow</v>
      </c>
      <c r="M214" s="168" t="str">
        <f t="shared" si="18"/>
        <v>PI.IC.GA.090107.01</v>
      </c>
      <c r="N214" s="168"/>
      <c r="O214" s="168" t="str">
        <f t="shared" si="19"/>
        <v>PH.IC.GA.090107.01</v>
      </c>
      <c r="Q214" s="168" t="str">
        <f t="shared" si="20"/>
        <v>CL.IC.GA.090107.01</v>
      </c>
    </row>
    <row r="215" spans="1:41" s="167" customFormat="1" ht="15">
      <c r="A215" s="167" t="s">
        <v>10762</v>
      </c>
      <c r="C215" s="61" t="s">
        <v>3690</v>
      </c>
      <c r="E215" s="61" t="s">
        <v>12175</v>
      </c>
      <c r="F215" s="167" t="s">
        <v>10140</v>
      </c>
      <c r="G215" s="167" t="s">
        <v>10142</v>
      </c>
      <c r="H215" s="62" t="s">
        <v>11638</v>
      </c>
      <c r="I215" s="167" t="s">
        <v>10143</v>
      </c>
      <c r="J215" s="63" t="str">
        <f t="shared" si="21"/>
        <v>IC.GA.090108</v>
      </c>
      <c r="K215" s="61" t="s">
        <v>12175</v>
      </c>
      <c r="L215" s="167" t="str">
        <f t="shared" si="17"/>
        <v xml:space="preserve">     Orange</v>
      </c>
      <c r="M215" s="168" t="str">
        <f t="shared" si="18"/>
        <v>PI.IC.GA.090108.01</v>
      </c>
      <c r="N215" s="168"/>
      <c r="O215" s="168" t="str">
        <f t="shared" si="19"/>
        <v>PH.IC.GA.090108.01</v>
      </c>
      <c r="Q215" s="168" t="str">
        <f t="shared" si="20"/>
        <v>CL.IC.GA.090108.01</v>
      </c>
    </row>
    <row r="216" spans="1:41" s="167" customFormat="1" ht="15">
      <c r="A216" s="167" t="s">
        <v>10762</v>
      </c>
      <c r="C216" s="61" t="s">
        <v>3690</v>
      </c>
      <c r="E216" s="61" t="s">
        <v>12175</v>
      </c>
      <c r="F216" s="167" t="s">
        <v>10140</v>
      </c>
      <c r="G216" s="167" t="s">
        <v>10383</v>
      </c>
      <c r="H216" s="62" t="s">
        <v>11639</v>
      </c>
      <c r="I216" s="167" t="s">
        <v>10384</v>
      </c>
      <c r="J216" s="63" t="str">
        <f t="shared" si="21"/>
        <v>IC.GA.090109</v>
      </c>
      <c r="K216" s="61" t="s">
        <v>12175</v>
      </c>
      <c r="L216" s="167" t="str">
        <f t="shared" si="17"/>
        <v xml:space="preserve">     Brown</v>
      </c>
      <c r="M216" s="168" t="str">
        <f t="shared" si="18"/>
        <v>PI.IC.GA.090109.01</v>
      </c>
      <c r="N216" s="168"/>
      <c r="O216" s="168" t="str">
        <f t="shared" si="19"/>
        <v>PH.IC.GA.090109.01</v>
      </c>
      <c r="Q216" s="168" t="str">
        <f t="shared" si="20"/>
        <v>CL.IC.GA.090109.01</v>
      </c>
    </row>
    <row r="217" spans="1:41" s="167" customFormat="1" ht="15">
      <c r="A217" s="167" t="s">
        <v>10762</v>
      </c>
      <c r="C217" s="61" t="s">
        <v>3690</v>
      </c>
      <c r="E217" s="61" t="s">
        <v>12175</v>
      </c>
      <c r="F217" s="167" t="s">
        <v>10140</v>
      </c>
      <c r="G217" s="167" t="s">
        <v>10144</v>
      </c>
      <c r="H217" s="62" t="s">
        <v>11829</v>
      </c>
      <c r="I217" s="167" t="s">
        <v>10145</v>
      </c>
      <c r="J217" s="63" t="str">
        <f t="shared" si="21"/>
        <v>IC.GA.090110</v>
      </c>
      <c r="K217" s="61" t="s">
        <v>12175</v>
      </c>
      <c r="L217" s="167" t="str">
        <f t="shared" si="17"/>
        <v xml:space="preserve">     White</v>
      </c>
      <c r="M217" s="168" t="str">
        <f t="shared" si="18"/>
        <v>PI.IC.GA.090110.01</v>
      </c>
      <c r="N217" s="168"/>
      <c r="O217" s="168" t="str">
        <f t="shared" si="19"/>
        <v>PH.IC.GA.090110.01</v>
      </c>
      <c r="Q217" s="168" t="str">
        <f t="shared" si="20"/>
        <v>CL.IC.GA.090110.01</v>
      </c>
    </row>
    <row r="218" spans="1:41" s="167" customFormat="1" ht="15">
      <c r="A218" s="167" t="s">
        <v>10762</v>
      </c>
      <c r="C218" s="61" t="s">
        <v>3690</v>
      </c>
      <c r="E218" s="61" t="s">
        <v>12175</v>
      </c>
      <c r="F218" s="167" t="s">
        <v>10140</v>
      </c>
      <c r="G218" s="167" t="s">
        <v>10385</v>
      </c>
      <c r="H218" s="61" t="s">
        <v>5749</v>
      </c>
      <c r="I218" s="167" t="s">
        <v>10635</v>
      </c>
      <c r="J218" s="63" t="str">
        <f t="shared" si="21"/>
        <v>IC.GA.090111</v>
      </c>
      <c r="K218" s="61" t="s">
        <v>12175</v>
      </c>
      <c r="L218" s="167" t="str">
        <f t="shared" si="17"/>
        <v xml:space="preserve">     Black</v>
      </c>
      <c r="M218" s="168" t="str">
        <f t="shared" si="18"/>
        <v>PI.IC.GA.090111.01</v>
      </c>
      <c r="N218" s="168"/>
      <c r="O218" s="168" t="str">
        <f t="shared" si="19"/>
        <v>PH.IC.GA.090111.01</v>
      </c>
      <c r="Q218" s="168" t="str">
        <f t="shared" si="20"/>
        <v>CL.IC.GA.090111.01</v>
      </c>
    </row>
    <row r="219" spans="1:41" s="167" customFormat="1" ht="15">
      <c r="A219" s="167" t="s">
        <v>10762</v>
      </c>
      <c r="C219" s="61" t="s">
        <v>3690</v>
      </c>
      <c r="E219" s="61" t="s">
        <v>12175</v>
      </c>
      <c r="F219" s="167" t="s">
        <v>10140</v>
      </c>
      <c r="G219" s="167" t="s">
        <v>10550</v>
      </c>
      <c r="H219" s="61" t="s">
        <v>3064</v>
      </c>
      <c r="I219" s="167" t="s">
        <v>10551</v>
      </c>
      <c r="J219" s="63" t="str">
        <f t="shared" si="21"/>
        <v>IC.GA.090112</v>
      </c>
      <c r="K219" s="61" t="s">
        <v>12175</v>
      </c>
      <c r="L219" s="167" t="str">
        <f t="shared" si="17"/>
        <v xml:space="preserve">     Clay</v>
      </c>
      <c r="M219" s="168" t="str">
        <f t="shared" si="18"/>
        <v>PI.IC.GA.090112.01</v>
      </c>
      <c r="N219" s="168"/>
      <c r="O219" s="168" t="str">
        <f t="shared" si="19"/>
        <v>PH.IC.GA.090112.01</v>
      </c>
      <c r="Q219" s="168" t="str">
        <f t="shared" si="20"/>
        <v>CL.IC.GA.090112.01</v>
      </c>
    </row>
    <row r="220" spans="1:41" s="167" customFormat="1" ht="15">
      <c r="A220" s="167" t="s">
        <v>10762</v>
      </c>
      <c r="C220" s="61" t="s">
        <v>3690</v>
      </c>
      <c r="E220" s="61" t="s">
        <v>2206</v>
      </c>
      <c r="F220" s="167" t="s">
        <v>10140</v>
      </c>
      <c r="G220" s="167" t="s">
        <v>11325</v>
      </c>
      <c r="H220" s="61" t="s">
        <v>5560</v>
      </c>
      <c r="I220" s="167" t="s">
        <v>11179</v>
      </c>
      <c r="J220" s="63" t="str">
        <f t="shared" si="21"/>
        <v>IC.GA.090113</v>
      </c>
      <c r="K220" s="61" t="s">
        <v>2206</v>
      </c>
      <c r="L220" s="167" t="str">
        <f t="shared" si="17"/>
        <v xml:space="preserve">     Colorless</v>
      </c>
      <c r="M220" s="168" t="str">
        <f t="shared" si="18"/>
        <v>PI.IC.GA.090113.01</v>
      </c>
      <c r="N220" s="168"/>
      <c r="O220" s="168" t="str">
        <f t="shared" si="19"/>
        <v>PH.IC.GA.090113.01</v>
      </c>
      <c r="Q220" s="168" t="str">
        <f t="shared" si="20"/>
        <v>CL.IC.GA.090113.01</v>
      </c>
    </row>
    <row r="221" spans="1:41" s="167" customFormat="1" ht="15">
      <c r="A221" s="167" t="s">
        <v>10762</v>
      </c>
      <c r="C221" s="61" t="s">
        <v>3690</v>
      </c>
      <c r="E221" s="61" t="s">
        <v>12175</v>
      </c>
      <c r="F221" s="167" t="s">
        <v>10140</v>
      </c>
      <c r="G221" s="167" t="s">
        <v>12841</v>
      </c>
      <c r="H221" s="61" t="s">
        <v>12159</v>
      </c>
      <c r="I221" s="167" t="s">
        <v>12842</v>
      </c>
      <c r="J221" s="63" t="str">
        <f t="shared" si="21"/>
        <v>IC.GA.090114</v>
      </c>
      <c r="K221" s="61" t="s">
        <v>12175</v>
      </c>
      <c r="L221" s="167" t="str">
        <f t="shared" si="17"/>
        <v>None</v>
      </c>
      <c r="M221" s="168" t="str">
        <f t="shared" si="18"/>
        <v>PI.IC.GA.090114.01</v>
      </c>
      <c r="N221" s="168"/>
      <c r="O221" s="168" t="str">
        <f t="shared" si="19"/>
        <v>PH.IC.GA.090114.01</v>
      </c>
      <c r="Q221" s="168" t="str">
        <f t="shared" si="20"/>
        <v>CL.IC.GA.090114.01</v>
      </c>
      <c r="X221" s="167" t="s">
        <v>12737</v>
      </c>
      <c r="Y221" s="167">
        <v>1108</v>
      </c>
    </row>
    <row r="222" spans="1:41" s="167" customFormat="1" ht="15">
      <c r="A222" s="167" t="s">
        <v>10762</v>
      </c>
      <c r="C222" s="61" t="s">
        <v>3690</v>
      </c>
      <c r="D222" s="167" t="s">
        <v>10146</v>
      </c>
      <c r="E222" s="61" t="s">
        <v>12430</v>
      </c>
      <c r="F222" s="167" t="s">
        <v>10140</v>
      </c>
      <c r="G222" s="167" t="s">
        <v>10147</v>
      </c>
      <c r="H222" s="62" t="s">
        <v>11848</v>
      </c>
      <c r="I222" s="167" t="s">
        <v>10148</v>
      </c>
      <c r="J222" s="63" t="str">
        <f t="shared" si="21"/>
        <v>IC.GA.090201</v>
      </c>
      <c r="K222" s="61" t="s">
        <v>12175</v>
      </c>
      <c r="L222" s="167" t="str">
        <f t="shared" si="17"/>
        <v xml:space="preserve">     Thick</v>
      </c>
      <c r="M222" s="168" t="str">
        <f t="shared" si="18"/>
        <v>PI.IC.GA.090201.01</v>
      </c>
      <c r="N222" s="168"/>
      <c r="O222" s="168" t="str">
        <f t="shared" si="19"/>
        <v>PH.IC.GA.090201.01</v>
      </c>
      <c r="Q222" s="168" t="str">
        <f t="shared" si="20"/>
        <v>CL.IC.GA.090201.01</v>
      </c>
    </row>
    <row r="223" spans="1:41" s="167" customFormat="1" ht="15">
      <c r="A223" s="167" t="s">
        <v>10762</v>
      </c>
      <c r="C223" s="61" t="s">
        <v>326</v>
      </c>
      <c r="E223" s="61" t="s">
        <v>12430</v>
      </c>
      <c r="F223" s="167" t="s">
        <v>10140</v>
      </c>
      <c r="G223" s="167" t="s">
        <v>10149</v>
      </c>
      <c r="H223" s="62" t="s">
        <v>12030</v>
      </c>
      <c r="I223" s="167" t="s">
        <v>10150</v>
      </c>
      <c r="J223" s="63" t="str">
        <f t="shared" si="21"/>
        <v>IC.GA.090202</v>
      </c>
      <c r="K223" s="61" t="s">
        <v>12175</v>
      </c>
      <c r="L223" s="167" t="str">
        <f t="shared" si="17"/>
        <v xml:space="preserve">     Thin</v>
      </c>
      <c r="M223" s="168" t="str">
        <f t="shared" si="18"/>
        <v>PI.IC.GA.090202.01</v>
      </c>
      <c r="N223" s="168"/>
      <c r="O223" s="168" t="str">
        <f t="shared" si="19"/>
        <v>PH.IC.GA.090202.01</v>
      </c>
      <c r="Q223" s="168" t="str">
        <f t="shared" si="20"/>
        <v>CL.IC.GA.090202.01</v>
      </c>
    </row>
    <row r="224" spans="1:41" s="167" customFormat="1" ht="15">
      <c r="A224" s="167" t="s">
        <v>10762</v>
      </c>
      <c r="C224" s="61" t="s">
        <v>3690</v>
      </c>
      <c r="E224" s="61" t="s">
        <v>12430</v>
      </c>
      <c r="F224" s="167" t="s">
        <v>10140</v>
      </c>
      <c r="G224" s="167" t="s">
        <v>10613</v>
      </c>
      <c r="H224" s="62" t="s">
        <v>12032</v>
      </c>
      <c r="I224" s="167" t="s">
        <v>13840</v>
      </c>
      <c r="J224" s="63" t="str">
        <f t="shared" si="21"/>
        <v>IC.GA.090203</v>
      </c>
      <c r="K224" s="61" t="s">
        <v>12175</v>
      </c>
      <c r="L224" s="167" t="str">
        <f t="shared" si="17"/>
        <v>Coffee grounds</v>
      </c>
      <c r="M224" s="168" t="str">
        <f t="shared" si="18"/>
        <v>PI.IC.GA.090203.01</v>
      </c>
      <c r="N224" s="168"/>
      <c r="O224" s="168" t="str">
        <f t="shared" si="19"/>
        <v>PH.IC.GA.090203.01</v>
      </c>
      <c r="Q224" s="168" t="str">
        <f t="shared" si="20"/>
        <v>CL.IC.GA.090203.01</v>
      </c>
      <c r="AN224" s="167" t="s">
        <v>12773</v>
      </c>
      <c r="AO224" s="167">
        <v>1522</v>
      </c>
    </row>
    <row r="225" spans="1:45" s="145" customFormat="1" ht="16">
      <c r="A225" s="145" t="s">
        <v>10762</v>
      </c>
      <c r="C225" s="170" t="s">
        <v>3690</v>
      </c>
      <c r="D225" s="145" t="s">
        <v>7851</v>
      </c>
      <c r="E225" s="170" t="s">
        <v>12185</v>
      </c>
      <c r="F225" s="145" t="s">
        <v>14501</v>
      </c>
      <c r="G225" s="145" t="s">
        <v>11566</v>
      </c>
      <c r="H225" s="170" t="s">
        <v>11848</v>
      </c>
      <c r="I225" s="145" t="s">
        <v>11567</v>
      </c>
      <c r="J225" s="171" t="str">
        <f t="shared" si="21"/>
        <v>IC.GA.090301</v>
      </c>
      <c r="K225" s="170" t="s">
        <v>12175</v>
      </c>
      <c r="L225" s="145" t="str">
        <f t="shared" si="17"/>
        <v xml:space="preserve">     Gauze</v>
      </c>
      <c r="M225" s="171" t="str">
        <f t="shared" si="18"/>
        <v>PI.IC.GA.090301.01</v>
      </c>
      <c r="N225" s="171"/>
      <c r="O225" s="171" t="str">
        <f t="shared" si="19"/>
        <v>PH.IC.GA.090301.01</v>
      </c>
      <c r="Q225" s="171" t="str">
        <f t="shared" si="20"/>
        <v>CL.IC.GA.090301.01</v>
      </c>
      <c r="AR225" s="145" t="s">
        <v>12773</v>
      </c>
      <c r="AS225" s="145">
        <v>1749</v>
      </c>
    </row>
    <row r="226" spans="1:45" s="145" customFormat="1" ht="16">
      <c r="A226" s="145" t="s">
        <v>10762</v>
      </c>
      <c r="C226" s="170" t="s">
        <v>3690</v>
      </c>
      <c r="E226" s="170" t="s">
        <v>12185</v>
      </c>
      <c r="F226" s="145" t="s">
        <v>14501</v>
      </c>
      <c r="G226" s="145" t="s">
        <v>9987</v>
      </c>
      <c r="H226" s="170" t="s">
        <v>12030</v>
      </c>
      <c r="I226" s="145" t="s">
        <v>11070</v>
      </c>
      <c r="J226" s="171" t="str">
        <f t="shared" si="21"/>
        <v>IC.GA.090302</v>
      </c>
      <c r="K226" s="170" t="s">
        <v>12175</v>
      </c>
      <c r="L226" s="145" t="str">
        <f t="shared" si="17"/>
        <v xml:space="preserve">     Transparent</v>
      </c>
      <c r="M226" s="171" t="str">
        <f t="shared" si="18"/>
        <v>PI.IC.GA.090302.01</v>
      </c>
      <c r="N226" s="171"/>
      <c r="O226" s="171" t="str">
        <f t="shared" si="19"/>
        <v>PH.IC.GA.090302.01</v>
      </c>
      <c r="Q226" s="171" t="str">
        <f t="shared" si="20"/>
        <v>CL.IC.GA.090302.01</v>
      </c>
      <c r="AR226" s="145" t="s">
        <v>12773</v>
      </c>
      <c r="AS226" s="145">
        <v>1749</v>
      </c>
    </row>
    <row r="227" spans="1:45" s="145" customFormat="1" ht="16">
      <c r="A227" s="145" t="s">
        <v>10762</v>
      </c>
      <c r="C227" s="170" t="s">
        <v>3690</v>
      </c>
      <c r="E227" s="170" t="s">
        <v>12185</v>
      </c>
      <c r="F227" s="145" t="s">
        <v>14501</v>
      </c>
      <c r="G227" s="145" t="s">
        <v>9988</v>
      </c>
      <c r="H227" s="170" t="s">
        <v>12032</v>
      </c>
      <c r="I227" s="145" t="s">
        <v>11573</v>
      </c>
      <c r="J227" s="171" t="str">
        <f t="shared" si="21"/>
        <v>IC.GA.090303</v>
      </c>
      <c r="K227" s="170" t="s">
        <v>12175</v>
      </c>
      <c r="L227" s="145" t="str">
        <f t="shared" si="17"/>
        <v xml:space="preserve">     None, open to air</v>
      </c>
      <c r="M227" s="171" t="str">
        <f t="shared" si="18"/>
        <v>PI.IC.GA.090303.01</v>
      </c>
      <c r="N227" s="171"/>
      <c r="O227" s="171" t="str">
        <f t="shared" si="19"/>
        <v>PH.IC.GA.090303.01</v>
      </c>
      <c r="Q227" s="171" t="str">
        <f t="shared" si="20"/>
        <v>CL.IC.GA.090303.01</v>
      </c>
      <c r="AR227" s="145" t="s">
        <v>12773</v>
      </c>
      <c r="AS227" s="145">
        <v>1749</v>
      </c>
    </row>
    <row r="228" spans="1:45" s="145" customFormat="1" ht="16">
      <c r="A228" s="145" t="s">
        <v>10662</v>
      </c>
      <c r="C228" s="170" t="s">
        <v>3690</v>
      </c>
      <c r="E228" s="170" t="s">
        <v>12185</v>
      </c>
      <c r="F228" s="145" t="s">
        <v>14501</v>
      </c>
      <c r="G228" s="145" t="s">
        <v>13068</v>
      </c>
      <c r="H228" s="170" t="s">
        <v>12028</v>
      </c>
      <c r="I228" s="145" t="s">
        <v>8842</v>
      </c>
      <c r="J228" s="171" t="str">
        <f t="shared" si="21"/>
        <v>IC.GA.090304</v>
      </c>
      <c r="K228" s="170" t="s">
        <v>2379</v>
      </c>
      <c r="L228" s="145" t="str">
        <f t="shared" si="17"/>
        <v xml:space="preserve">  Other, please specify</v>
      </c>
      <c r="M228" s="171" t="str">
        <f t="shared" si="18"/>
        <v>PI.IC.GA.090304.01</v>
      </c>
      <c r="N228" s="171"/>
      <c r="O228" s="171" t="str">
        <f t="shared" si="19"/>
        <v>PH.IC.GA.090304.01</v>
      </c>
      <c r="Q228" s="171" t="str">
        <f t="shared" si="20"/>
        <v>CL.IC.GA.090304.01</v>
      </c>
      <c r="AR228" s="145" t="s">
        <v>12773</v>
      </c>
      <c r="AS228" s="145">
        <v>1749</v>
      </c>
    </row>
    <row r="229" spans="1:45" s="145" customFormat="1" ht="16">
      <c r="A229" s="145" t="s">
        <v>10762</v>
      </c>
      <c r="C229" s="170" t="s">
        <v>3690</v>
      </c>
      <c r="D229" s="145" t="s">
        <v>3803</v>
      </c>
      <c r="E229" s="170" t="s">
        <v>6464</v>
      </c>
      <c r="F229" s="145" t="s">
        <v>14501</v>
      </c>
      <c r="G229" s="145" t="s">
        <v>11574</v>
      </c>
      <c r="H229" s="170" t="s">
        <v>11848</v>
      </c>
      <c r="I229" s="145" t="s">
        <v>11575</v>
      </c>
      <c r="J229" s="171" t="str">
        <f t="shared" si="21"/>
        <v>IC.GA.090401</v>
      </c>
      <c r="K229" s="170" t="s">
        <v>2379</v>
      </c>
      <c r="L229" s="145" t="str">
        <f t="shared" si="17"/>
        <v xml:space="preserve">     Clean, dry and intact</v>
      </c>
      <c r="M229" s="171" t="str">
        <f t="shared" si="18"/>
        <v>PI.IC.GA.090401.01</v>
      </c>
      <c r="N229" s="171"/>
      <c r="O229" s="171" t="str">
        <f t="shared" si="19"/>
        <v>PH.IC.GA.090401.01</v>
      </c>
      <c r="Q229" s="171" t="str">
        <f t="shared" si="20"/>
        <v>CL.IC.GA.090401.01</v>
      </c>
      <c r="AR229" s="145" t="s">
        <v>12773</v>
      </c>
      <c r="AS229" s="145">
        <v>1749</v>
      </c>
    </row>
    <row r="230" spans="1:45" s="145" customFormat="1" ht="16">
      <c r="A230" s="145" t="s">
        <v>10762</v>
      </c>
      <c r="C230" s="170" t="s">
        <v>3690</v>
      </c>
      <c r="E230" s="170" t="s">
        <v>6464</v>
      </c>
      <c r="F230" s="145" t="s">
        <v>14501</v>
      </c>
      <c r="G230" s="145" t="s">
        <v>10648</v>
      </c>
      <c r="H230" s="170" t="s">
        <v>12030</v>
      </c>
      <c r="I230" s="145" t="s">
        <v>11393</v>
      </c>
      <c r="J230" s="171" t="str">
        <f t="shared" si="21"/>
        <v>IC.GA.090402</v>
      </c>
      <c r="K230" s="170" t="s">
        <v>2379</v>
      </c>
      <c r="L230" s="145" t="str">
        <f t="shared" si="17"/>
        <v xml:space="preserve">     Changed</v>
      </c>
      <c r="M230" s="171" t="str">
        <f t="shared" si="18"/>
        <v>PI.IC.GA.090402.01</v>
      </c>
      <c r="N230" s="171"/>
      <c r="O230" s="171" t="str">
        <f t="shared" si="19"/>
        <v>PH.IC.GA.090402.01</v>
      </c>
      <c r="Q230" s="171" t="str">
        <f t="shared" si="20"/>
        <v>CL.IC.GA.090402.01</v>
      </c>
      <c r="AR230" s="145" t="s">
        <v>12773</v>
      </c>
      <c r="AS230" s="145">
        <v>1749</v>
      </c>
    </row>
    <row r="231" spans="1:45" s="145" customFormat="1" ht="16">
      <c r="A231" s="145" t="s">
        <v>10762</v>
      </c>
      <c r="C231" s="170" t="s">
        <v>3690</v>
      </c>
      <c r="E231" s="170" t="s">
        <v>6464</v>
      </c>
      <c r="F231" s="145" t="s">
        <v>14501</v>
      </c>
      <c r="G231" s="145" t="s">
        <v>9989</v>
      </c>
      <c r="H231" s="170" t="s">
        <v>12032</v>
      </c>
      <c r="I231" s="145" t="s">
        <v>11411</v>
      </c>
      <c r="J231" s="171" t="str">
        <f t="shared" si="21"/>
        <v>IC.GA.090403</v>
      </c>
      <c r="K231" s="170" t="s">
        <v>2379</v>
      </c>
      <c r="L231" s="145" t="str">
        <f t="shared" si="17"/>
        <v xml:space="preserve">     Reinforced</v>
      </c>
      <c r="M231" s="171" t="str">
        <f t="shared" si="18"/>
        <v>PI.IC.GA.090403.01</v>
      </c>
      <c r="N231" s="171"/>
      <c r="O231" s="171" t="str">
        <f t="shared" si="19"/>
        <v>PH.IC.GA.090403.01</v>
      </c>
      <c r="Q231" s="171" t="str">
        <f t="shared" si="20"/>
        <v>CL.IC.GA.090403.01</v>
      </c>
      <c r="AR231" s="145" t="s">
        <v>12773</v>
      </c>
      <c r="AS231" s="145">
        <v>1749</v>
      </c>
    </row>
    <row r="232" spans="1:45" s="145" customFormat="1" ht="16">
      <c r="A232" s="145" t="s">
        <v>10762</v>
      </c>
      <c r="C232" s="170" t="s">
        <v>3690</v>
      </c>
      <c r="D232" s="145" t="s">
        <v>8585</v>
      </c>
      <c r="E232" s="170" t="s">
        <v>6291</v>
      </c>
      <c r="F232" s="145" t="s">
        <v>14501</v>
      </c>
      <c r="G232" s="145" t="s">
        <v>14502</v>
      </c>
      <c r="H232" s="170" t="s">
        <v>11848</v>
      </c>
      <c r="I232" s="145" t="s">
        <v>12157</v>
      </c>
      <c r="J232" s="171" t="str">
        <f t="shared" si="21"/>
        <v>IC.GA.090501</v>
      </c>
      <c r="K232" s="170" t="s">
        <v>2379</v>
      </c>
      <c r="L232" s="145" t="str">
        <f t="shared" si="17"/>
        <v xml:space="preserve">     Drsg Drainage none</v>
      </c>
      <c r="M232" s="171" t="str">
        <f t="shared" si="18"/>
        <v>PI.IC.GA.090501.01</v>
      </c>
      <c r="N232" s="171"/>
      <c r="O232" s="171" t="str">
        <f t="shared" si="19"/>
        <v>PH.IC.GA.090501.01</v>
      </c>
      <c r="Q232" s="171" t="str">
        <f t="shared" si="20"/>
        <v>CL.IC.GA.090501.01</v>
      </c>
      <c r="AR232" s="145" t="s">
        <v>12773</v>
      </c>
      <c r="AS232" s="145">
        <v>1749</v>
      </c>
    </row>
    <row r="233" spans="1:45" s="145" customFormat="1" ht="16">
      <c r="A233" s="145" t="s">
        <v>10762</v>
      </c>
      <c r="C233" s="170" t="s">
        <v>3690</v>
      </c>
      <c r="E233" s="170" t="s">
        <v>6291</v>
      </c>
      <c r="F233" s="145" t="s">
        <v>14501</v>
      </c>
      <c r="G233" s="145" t="s">
        <v>14503</v>
      </c>
      <c r="H233" s="170" t="s">
        <v>12030</v>
      </c>
      <c r="I233" s="145" t="s">
        <v>11400</v>
      </c>
      <c r="J233" s="171" t="str">
        <f t="shared" si="21"/>
        <v>IC.GA.090502</v>
      </c>
      <c r="K233" s="170" t="s">
        <v>2379</v>
      </c>
      <c r="L233" s="145" t="str">
        <f t="shared" si="17"/>
        <v xml:space="preserve">     Drsg scant amount Drainage</v>
      </c>
      <c r="M233" s="171" t="str">
        <f t="shared" si="18"/>
        <v>PI.IC.GA.090502.01</v>
      </c>
      <c r="N233" s="171"/>
      <c r="O233" s="171" t="str">
        <f t="shared" si="19"/>
        <v>PH.IC.GA.090502.01</v>
      </c>
      <c r="Q233" s="171" t="str">
        <f t="shared" si="20"/>
        <v>CL.IC.GA.090502.01</v>
      </c>
      <c r="AR233" s="145" t="s">
        <v>12773</v>
      </c>
      <c r="AS233" s="145">
        <v>1749</v>
      </c>
    </row>
    <row r="234" spans="1:45" s="145" customFormat="1" ht="16">
      <c r="A234" s="145" t="s">
        <v>10762</v>
      </c>
      <c r="C234" s="170" t="s">
        <v>3690</v>
      </c>
      <c r="E234" s="170" t="s">
        <v>6291</v>
      </c>
      <c r="F234" s="145" t="s">
        <v>14501</v>
      </c>
      <c r="G234" s="145" t="s">
        <v>14504</v>
      </c>
      <c r="H234" s="170" t="s">
        <v>12032</v>
      </c>
      <c r="I234" s="145" t="s">
        <v>11730</v>
      </c>
      <c r="J234" s="171" t="str">
        <f t="shared" si="21"/>
        <v>IC.GA.090503</v>
      </c>
      <c r="K234" s="170" t="s">
        <v>2379</v>
      </c>
      <c r="L234" s="145" t="str">
        <f t="shared" si="17"/>
        <v xml:space="preserve">     Drsg small amount Drainage</v>
      </c>
      <c r="M234" s="171" t="str">
        <f t="shared" si="18"/>
        <v>PI.IC.GA.090503.01</v>
      </c>
      <c r="N234" s="171"/>
      <c r="O234" s="171" t="str">
        <f t="shared" si="19"/>
        <v>PH.IC.GA.090503.01</v>
      </c>
      <c r="Q234" s="171" t="str">
        <f t="shared" si="20"/>
        <v>CL.IC.GA.090503.01</v>
      </c>
      <c r="AR234" s="145" t="s">
        <v>12773</v>
      </c>
      <c r="AS234" s="145">
        <v>1749</v>
      </c>
    </row>
    <row r="235" spans="1:45" s="145" customFormat="1" ht="16">
      <c r="A235" s="145" t="s">
        <v>10762</v>
      </c>
      <c r="C235" s="170" t="s">
        <v>3690</v>
      </c>
      <c r="E235" s="170" t="s">
        <v>6291</v>
      </c>
      <c r="F235" s="145" t="s">
        <v>14501</v>
      </c>
      <c r="G235" s="145" t="s">
        <v>14505</v>
      </c>
      <c r="H235" s="170" t="s">
        <v>12028</v>
      </c>
      <c r="I235" s="145" t="s">
        <v>11732</v>
      </c>
      <c r="J235" s="171" t="str">
        <f t="shared" si="21"/>
        <v>IC.GA.090504</v>
      </c>
      <c r="K235" s="170" t="s">
        <v>2379</v>
      </c>
      <c r="L235" s="145" t="str">
        <f t="shared" si="17"/>
        <v xml:space="preserve">     Drsg moderate amount Drainage</v>
      </c>
      <c r="M235" s="171" t="str">
        <f t="shared" si="18"/>
        <v>PI.IC.GA.090504.01</v>
      </c>
      <c r="N235" s="171"/>
      <c r="O235" s="171" t="str">
        <f t="shared" si="19"/>
        <v>PH.IC.GA.090504.01</v>
      </c>
      <c r="Q235" s="171" t="str">
        <f t="shared" si="20"/>
        <v>CL.IC.GA.090504.01</v>
      </c>
      <c r="AR235" s="145" t="s">
        <v>12773</v>
      </c>
      <c r="AS235" s="145">
        <v>1749</v>
      </c>
    </row>
    <row r="236" spans="1:45" s="145" customFormat="1" ht="16">
      <c r="A236" s="145" t="s">
        <v>10762</v>
      </c>
      <c r="C236" s="170" t="s">
        <v>3690</v>
      </c>
      <c r="E236" s="170" t="s">
        <v>6291</v>
      </c>
      <c r="F236" s="145" t="s">
        <v>14501</v>
      </c>
      <c r="G236" s="145" t="s">
        <v>9831</v>
      </c>
      <c r="H236" s="170" t="s">
        <v>12210</v>
      </c>
      <c r="I236" s="145" t="s">
        <v>13069</v>
      </c>
      <c r="J236" s="171" t="str">
        <f t="shared" si="21"/>
        <v>IC.GA.090505</v>
      </c>
      <c r="K236" s="170" t="s">
        <v>2379</v>
      </c>
      <c r="L236" s="145" t="str">
        <f t="shared" si="17"/>
        <v xml:space="preserve">     Drsg large amount</v>
      </c>
      <c r="M236" s="171" t="str">
        <f t="shared" si="18"/>
        <v>PI.IC.GA.090505.01</v>
      </c>
      <c r="N236" s="171"/>
      <c r="O236" s="171" t="str">
        <f t="shared" si="19"/>
        <v>PH.IC.GA.090505.01</v>
      </c>
      <c r="Q236" s="171" t="str">
        <f t="shared" si="20"/>
        <v>CL.IC.GA.090505.01</v>
      </c>
      <c r="AR236" s="145" t="s">
        <v>12773</v>
      </c>
      <c r="AS236" s="145">
        <v>1749</v>
      </c>
    </row>
    <row r="237" spans="1:45" s="145" customFormat="1" ht="16">
      <c r="A237" s="145" t="s">
        <v>10762</v>
      </c>
      <c r="C237" s="170" t="s">
        <v>3690</v>
      </c>
      <c r="E237" s="170" t="s">
        <v>6291</v>
      </c>
      <c r="F237" s="145" t="s">
        <v>14501</v>
      </c>
      <c r="G237" s="145" t="s">
        <v>14506</v>
      </c>
      <c r="H237" s="170" t="s">
        <v>12212</v>
      </c>
      <c r="I237" s="145" t="s">
        <v>11933</v>
      </c>
      <c r="J237" s="171" t="str">
        <f t="shared" si="21"/>
        <v>IC.GA.090506</v>
      </c>
      <c r="K237" s="170" t="s">
        <v>2379</v>
      </c>
      <c r="L237" s="145" t="str">
        <f t="shared" si="17"/>
        <v xml:space="preserve">     Drsg copious amount Drainage</v>
      </c>
      <c r="M237" s="171" t="str">
        <f t="shared" si="18"/>
        <v>PI.IC.GA.090506.01</v>
      </c>
      <c r="N237" s="171"/>
      <c r="O237" s="171" t="str">
        <f t="shared" si="19"/>
        <v>PH.IC.GA.090506.01</v>
      </c>
      <c r="Q237" s="171" t="str">
        <f t="shared" si="20"/>
        <v>CL.IC.GA.090506.01</v>
      </c>
      <c r="AR237" s="145" t="s">
        <v>12773</v>
      </c>
      <c r="AS237" s="145">
        <v>1749</v>
      </c>
    </row>
    <row r="238" spans="1:45" s="145" customFormat="1" ht="16">
      <c r="A238" s="145" t="s">
        <v>10762</v>
      </c>
      <c r="C238" s="170" t="s">
        <v>3690</v>
      </c>
      <c r="D238" s="145" t="s">
        <v>14507</v>
      </c>
      <c r="E238" s="170" t="s">
        <v>6988</v>
      </c>
      <c r="F238" s="145" t="s">
        <v>14501</v>
      </c>
      <c r="G238" s="145" t="s">
        <v>14508</v>
      </c>
      <c r="H238" s="170" t="s">
        <v>11848</v>
      </c>
      <c r="I238" s="145" t="s">
        <v>11753</v>
      </c>
      <c r="J238" s="171" t="str">
        <f t="shared" si="21"/>
        <v>IC.GA.090601</v>
      </c>
      <c r="K238" s="170" t="s">
        <v>2379</v>
      </c>
      <c r="L238" s="145" t="str">
        <f t="shared" si="17"/>
        <v xml:space="preserve">     Drsg Drainage unchanged</v>
      </c>
      <c r="M238" s="171" t="str">
        <f t="shared" si="18"/>
        <v>PI.IC.GA.090601.01</v>
      </c>
      <c r="N238" s="171"/>
      <c r="O238" s="171" t="str">
        <f t="shared" si="19"/>
        <v>PH.IC.GA.090601.01</v>
      </c>
      <c r="Q238" s="171" t="str">
        <f t="shared" si="20"/>
        <v>CL.IC.GA.090601.01</v>
      </c>
      <c r="AR238" s="145" t="s">
        <v>12773</v>
      </c>
      <c r="AS238" s="145">
        <v>1749</v>
      </c>
    </row>
    <row r="239" spans="1:45" s="145" customFormat="1" ht="16">
      <c r="A239" s="145" t="s">
        <v>10762</v>
      </c>
      <c r="C239" s="170" t="s">
        <v>3690</v>
      </c>
      <c r="E239" s="170" t="s">
        <v>6988</v>
      </c>
      <c r="F239" s="145" t="s">
        <v>14501</v>
      </c>
      <c r="G239" s="145" t="s">
        <v>14509</v>
      </c>
      <c r="H239" s="170" t="s">
        <v>12030</v>
      </c>
      <c r="I239" s="145" t="s">
        <v>11752</v>
      </c>
      <c r="J239" s="171" t="str">
        <f t="shared" si="21"/>
        <v>IC.GA.090602</v>
      </c>
      <c r="K239" s="170" t="s">
        <v>2379</v>
      </c>
      <c r="L239" s="145" t="str">
        <f t="shared" si="17"/>
        <v xml:space="preserve">     Drsg Drainage decreasing</v>
      </c>
      <c r="M239" s="171" t="str">
        <f t="shared" si="18"/>
        <v>PI.IC.GA.090602.01</v>
      </c>
      <c r="N239" s="171"/>
      <c r="O239" s="171" t="str">
        <f t="shared" si="19"/>
        <v>PH.IC.GA.090602.01</v>
      </c>
      <c r="Q239" s="171" t="str">
        <f t="shared" si="20"/>
        <v>CL.IC.GA.090602.01</v>
      </c>
      <c r="AR239" s="145" t="s">
        <v>12773</v>
      </c>
      <c r="AS239" s="145">
        <v>1749</v>
      </c>
    </row>
    <row r="240" spans="1:45" s="145" customFormat="1" ht="16">
      <c r="A240" s="145" t="s">
        <v>10762</v>
      </c>
      <c r="C240" s="170" t="s">
        <v>3690</v>
      </c>
      <c r="E240" s="170" t="s">
        <v>6988</v>
      </c>
      <c r="F240" s="145" t="s">
        <v>14501</v>
      </c>
      <c r="G240" s="145" t="s">
        <v>14510</v>
      </c>
      <c r="H240" s="170" t="s">
        <v>12032</v>
      </c>
      <c r="I240" s="145" t="s">
        <v>11583</v>
      </c>
      <c r="J240" s="171" t="str">
        <f t="shared" si="21"/>
        <v>IC.GA.090603</v>
      </c>
      <c r="K240" s="170" t="s">
        <v>2379</v>
      </c>
      <c r="L240" s="145" t="str">
        <f t="shared" si="17"/>
        <v xml:space="preserve">     Drsg Drainage increasing</v>
      </c>
      <c r="M240" s="171" t="str">
        <f t="shared" si="18"/>
        <v>PI.IC.GA.090603.01</v>
      </c>
      <c r="N240" s="171"/>
      <c r="O240" s="171" t="str">
        <f t="shared" si="19"/>
        <v>PH.IC.GA.090603.01</v>
      </c>
      <c r="Q240" s="171" t="str">
        <f t="shared" si="20"/>
        <v>CL.IC.GA.090603.01</v>
      </c>
      <c r="AR240" s="145" t="s">
        <v>12773</v>
      </c>
      <c r="AS240" s="145">
        <v>1749</v>
      </c>
    </row>
    <row r="241" spans="1:19" s="167" customFormat="1" ht="15">
      <c r="A241" s="167" t="s">
        <v>10762</v>
      </c>
      <c r="C241" s="61" t="s">
        <v>3690</v>
      </c>
      <c r="D241" s="167" t="s">
        <v>10684</v>
      </c>
      <c r="E241" s="61" t="s">
        <v>6317</v>
      </c>
      <c r="F241" s="167" t="s">
        <v>10525</v>
      </c>
      <c r="G241" s="167" t="s">
        <v>12157</v>
      </c>
      <c r="H241" s="62" t="s">
        <v>11848</v>
      </c>
      <c r="I241" s="167" t="s">
        <v>12157</v>
      </c>
      <c r="J241" s="63" t="str">
        <f t="shared" si="21"/>
        <v>IC.GA.090701</v>
      </c>
      <c r="K241" s="61" t="s">
        <v>2379</v>
      </c>
      <c r="L241" s="167" t="str">
        <f t="shared" si="17"/>
        <v>None</v>
      </c>
      <c r="M241" s="168" t="str">
        <f t="shared" si="18"/>
        <v>PI.IC.GA.090701.01</v>
      </c>
      <c r="N241" s="168"/>
      <c r="O241" s="168" t="str">
        <f t="shared" si="19"/>
        <v>PH.IC.GA.090701.01</v>
      </c>
      <c r="Q241" s="168" t="str">
        <f t="shared" si="20"/>
        <v>CL.IC.GA.090701.01</v>
      </c>
    </row>
    <row r="242" spans="1:19" s="167" customFormat="1" ht="15">
      <c r="A242" s="167" t="s">
        <v>10762</v>
      </c>
      <c r="C242" s="61" t="s">
        <v>3690</v>
      </c>
      <c r="E242" s="61" t="s">
        <v>6317</v>
      </c>
      <c r="F242" s="167" t="s">
        <v>10525</v>
      </c>
      <c r="G242" s="167" t="s">
        <v>10526</v>
      </c>
      <c r="H242" s="62" t="s">
        <v>12030</v>
      </c>
      <c r="I242" s="167" t="s">
        <v>10526</v>
      </c>
      <c r="J242" s="63" t="str">
        <f t="shared" si="21"/>
        <v>IC.GA.090702</v>
      </c>
      <c r="K242" s="61" t="s">
        <v>12175</v>
      </c>
      <c r="L242" s="167" t="str">
        <f t="shared" si="17"/>
        <v>Low</v>
      </c>
      <c r="M242" s="168" t="str">
        <f t="shared" si="18"/>
        <v>PI.IC.GA.090702.01</v>
      </c>
      <c r="N242" s="168"/>
      <c r="O242" s="168" t="str">
        <f t="shared" si="19"/>
        <v>PH.IC.GA.090702.01</v>
      </c>
      <c r="Q242" s="168" t="str">
        <f t="shared" si="20"/>
        <v>CL.IC.GA.090702.01</v>
      </c>
    </row>
    <row r="243" spans="1:19" s="167" customFormat="1" ht="15">
      <c r="A243" s="167" t="s">
        <v>10762</v>
      </c>
      <c r="C243" s="61" t="s">
        <v>3690</v>
      </c>
      <c r="E243" s="61" t="s">
        <v>6317</v>
      </c>
      <c r="F243" s="167" t="s">
        <v>10525</v>
      </c>
      <c r="G243" s="167" t="s">
        <v>10362</v>
      </c>
      <c r="H243" s="62" t="s">
        <v>12032</v>
      </c>
      <c r="I243" s="167" t="s">
        <v>10362</v>
      </c>
      <c r="J243" s="63" t="str">
        <f t="shared" si="21"/>
        <v>IC.GA.090703</v>
      </c>
      <c r="K243" s="61" t="s">
        <v>12175</v>
      </c>
      <c r="L243" s="167" t="str">
        <f t="shared" si="17"/>
        <v>Medium</v>
      </c>
      <c r="M243" s="168" t="str">
        <f t="shared" si="18"/>
        <v>PI.IC.GA.090703.01</v>
      </c>
      <c r="N243" s="168"/>
      <c r="O243" s="168" t="str">
        <f t="shared" si="19"/>
        <v>PH.IC.GA.090703.01</v>
      </c>
      <c r="Q243" s="168" t="str">
        <f t="shared" si="20"/>
        <v>CL.IC.GA.090703.01</v>
      </c>
    </row>
    <row r="244" spans="1:19" s="167" customFormat="1" ht="15">
      <c r="A244" s="167" t="s">
        <v>10762</v>
      </c>
      <c r="C244" s="61" t="s">
        <v>3690</v>
      </c>
      <c r="E244" s="61" t="s">
        <v>6317</v>
      </c>
      <c r="F244" s="167" t="s">
        <v>10525</v>
      </c>
      <c r="G244" s="167" t="s">
        <v>10363</v>
      </c>
      <c r="H244" s="62" t="s">
        <v>12028</v>
      </c>
      <c r="I244" s="167" t="s">
        <v>10363</v>
      </c>
      <c r="J244" s="63" t="str">
        <f t="shared" si="21"/>
        <v>IC.GA.090704</v>
      </c>
      <c r="K244" s="61" t="s">
        <v>12175</v>
      </c>
      <c r="L244" s="167" t="str">
        <f t="shared" si="17"/>
        <v>High</v>
      </c>
      <c r="M244" s="168" t="str">
        <f t="shared" si="18"/>
        <v>PI.IC.GA.090704.01</v>
      </c>
      <c r="N244" s="168"/>
      <c r="O244" s="168" t="str">
        <f t="shared" si="19"/>
        <v>PH.IC.GA.090704.01</v>
      </c>
      <c r="Q244" s="168" t="str">
        <f t="shared" si="20"/>
        <v>CL.IC.GA.090704.01</v>
      </c>
    </row>
    <row r="245" spans="1:19" s="167" customFormat="1" ht="15">
      <c r="A245" s="167" t="s">
        <v>10762</v>
      </c>
      <c r="C245" s="61" t="s">
        <v>3690</v>
      </c>
      <c r="E245" s="61" t="s">
        <v>6317</v>
      </c>
      <c r="F245" s="167" t="s">
        <v>10525</v>
      </c>
      <c r="G245" s="167" t="s">
        <v>10046</v>
      </c>
      <c r="H245" s="62" t="s">
        <v>6291</v>
      </c>
      <c r="I245" s="167" t="s">
        <v>10047</v>
      </c>
      <c r="J245" s="63" t="str">
        <f t="shared" si="21"/>
        <v>IC.GA.090705</v>
      </c>
      <c r="K245" s="61" t="s">
        <v>12175</v>
      </c>
      <c r="L245" s="167" t="str">
        <f t="shared" si="17"/>
        <v>Gravity</v>
      </c>
      <c r="M245" s="168" t="str">
        <f t="shared" si="18"/>
        <v>PI.IC.GA.090705.01</v>
      </c>
      <c r="N245" s="168"/>
      <c r="O245" s="168" t="str">
        <f t="shared" si="19"/>
        <v>PH.IC.GA.090705.01</v>
      </c>
      <c r="Q245" s="168" t="str">
        <f t="shared" si="20"/>
        <v>CL.IC.GA.090705.01</v>
      </c>
      <c r="R245" s="167" t="s">
        <v>12465</v>
      </c>
      <c r="S245" s="167">
        <v>770</v>
      </c>
    </row>
    <row r="246" spans="1:19" s="167" customFormat="1" ht="15">
      <c r="A246" s="167" t="s">
        <v>10762</v>
      </c>
      <c r="C246" s="61" t="s">
        <v>3690</v>
      </c>
      <c r="D246" s="167" t="s">
        <v>7469</v>
      </c>
      <c r="E246" s="61" t="s">
        <v>3574</v>
      </c>
      <c r="F246" s="167" t="s">
        <v>10048</v>
      </c>
      <c r="G246" s="167" t="s">
        <v>9919</v>
      </c>
      <c r="H246" s="62" t="s">
        <v>11848</v>
      </c>
      <c r="I246" s="167" t="s">
        <v>10352</v>
      </c>
      <c r="J246" s="63" t="str">
        <f t="shared" si="21"/>
        <v>IC.GA.090801</v>
      </c>
      <c r="K246" s="61" t="s">
        <v>12175</v>
      </c>
      <c r="L246" s="167" t="str">
        <f t="shared" si="17"/>
        <v>Right nostril</v>
      </c>
      <c r="M246" s="168" t="str">
        <f t="shared" si="18"/>
        <v>PI.IC.GA.090801.01</v>
      </c>
      <c r="N246" s="168"/>
      <c r="O246" s="168" t="str">
        <f t="shared" si="19"/>
        <v>PH.IC.GA.090801.01</v>
      </c>
      <c r="Q246" s="168" t="str">
        <f t="shared" si="20"/>
        <v>CL.IC.GA.090801.01</v>
      </c>
    </row>
    <row r="247" spans="1:19" s="167" customFormat="1" ht="15">
      <c r="A247" s="167" t="s">
        <v>10762</v>
      </c>
      <c r="C247" s="61" t="s">
        <v>3690</v>
      </c>
      <c r="E247" s="61" t="s">
        <v>3574</v>
      </c>
      <c r="F247" s="167" t="s">
        <v>10048</v>
      </c>
      <c r="G247" s="167" t="s">
        <v>9921</v>
      </c>
      <c r="H247" s="62" t="s">
        <v>12030</v>
      </c>
      <c r="I247" s="167" t="s">
        <v>10353</v>
      </c>
      <c r="J247" s="63" t="str">
        <f t="shared" si="21"/>
        <v>IC.GA.090802</v>
      </c>
      <c r="K247" s="61" t="s">
        <v>12175</v>
      </c>
      <c r="L247" s="167" t="str">
        <f t="shared" si="17"/>
        <v>Left nostril</v>
      </c>
      <c r="M247" s="168" t="str">
        <f t="shared" si="18"/>
        <v>PI.IC.GA.090802.01</v>
      </c>
      <c r="N247" s="168"/>
      <c r="O247" s="168" t="str">
        <f t="shared" si="19"/>
        <v>PH.IC.GA.090802.01</v>
      </c>
      <c r="Q247" s="168" t="str">
        <f t="shared" si="20"/>
        <v>CL.IC.GA.090802.01</v>
      </c>
    </row>
    <row r="248" spans="1:19" s="167" customFormat="1" ht="15">
      <c r="A248" s="167" t="s">
        <v>10762</v>
      </c>
      <c r="C248" s="61" t="s">
        <v>3690</v>
      </c>
      <c r="E248" s="61" t="s">
        <v>3574</v>
      </c>
      <c r="F248" s="167" t="s">
        <v>10048</v>
      </c>
      <c r="G248" s="167" t="s">
        <v>9923</v>
      </c>
      <c r="H248" s="62" t="s">
        <v>12032</v>
      </c>
      <c r="I248" s="167" t="s">
        <v>9923</v>
      </c>
      <c r="J248" s="63" t="str">
        <f t="shared" si="21"/>
        <v>IC.GA.090803</v>
      </c>
      <c r="K248" s="61" t="s">
        <v>12175</v>
      </c>
      <c r="L248" s="167" t="str">
        <f t="shared" si="17"/>
        <v>Oral</v>
      </c>
      <c r="M248" s="168" t="str">
        <f t="shared" si="18"/>
        <v>PI.IC.GA.090803.01</v>
      </c>
      <c r="N248" s="168"/>
      <c r="O248" s="168" t="str">
        <f t="shared" si="19"/>
        <v>PH.IC.GA.090803.01</v>
      </c>
      <c r="Q248" s="168" t="str">
        <f t="shared" si="20"/>
        <v>CL.IC.GA.090803.01</v>
      </c>
    </row>
    <row r="249" spans="1:19" s="167" customFormat="1" ht="15">
      <c r="A249" s="167" t="s">
        <v>10762</v>
      </c>
      <c r="C249" s="61" t="s">
        <v>3690</v>
      </c>
      <c r="E249" s="61" t="s">
        <v>3574</v>
      </c>
      <c r="F249" s="167" t="s">
        <v>10048</v>
      </c>
      <c r="G249" s="167" t="s">
        <v>10354</v>
      </c>
      <c r="H249" s="62" t="s">
        <v>12028</v>
      </c>
      <c r="I249" s="167" t="s">
        <v>10518</v>
      </c>
      <c r="J249" s="63" t="str">
        <f t="shared" si="21"/>
        <v>IC.GA.090804</v>
      </c>
      <c r="K249" s="61" t="s">
        <v>12175</v>
      </c>
      <c r="L249" s="167" t="str">
        <f t="shared" si="17"/>
        <v>Abdomen RUQ</v>
      </c>
      <c r="M249" s="168" t="str">
        <f t="shared" si="18"/>
        <v>PI.IC.GA.090804.01</v>
      </c>
      <c r="N249" s="168"/>
      <c r="O249" s="168" t="str">
        <f t="shared" si="19"/>
        <v>PH.IC.GA.090804.01</v>
      </c>
      <c r="Q249" s="168" t="str">
        <f t="shared" si="20"/>
        <v>CL.IC.GA.090804.01</v>
      </c>
    </row>
    <row r="250" spans="1:19" s="167" customFormat="1" ht="15">
      <c r="A250" s="167" t="s">
        <v>10762</v>
      </c>
      <c r="C250" s="61" t="s">
        <v>3690</v>
      </c>
      <c r="E250" s="61" t="s">
        <v>3574</v>
      </c>
      <c r="F250" s="167" t="s">
        <v>10048</v>
      </c>
      <c r="G250" s="167" t="s">
        <v>10519</v>
      </c>
      <c r="H250" s="62" t="s">
        <v>12210</v>
      </c>
      <c r="I250" s="167" t="s">
        <v>10520</v>
      </c>
      <c r="J250" s="63" t="str">
        <f t="shared" si="21"/>
        <v>IC.GA.090805</v>
      </c>
      <c r="K250" s="61" t="s">
        <v>12175</v>
      </c>
      <c r="L250" s="167" t="str">
        <f t="shared" si="17"/>
        <v>Abdomen RLQ</v>
      </c>
      <c r="M250" s="168" t="str">
        <f t="shared" si="18"/>
        <v>PI.IC.GA.090805.01</v>
      </c>
      <c r="N250" s="168"/>
      <c r="O250" s="168" t="str">
        <f t="shared" si="19"/>
        <v>PH.IC.GA.090805.01</v>
      </c>
      <c r="Q250" s="168" t="str">
        <f t="shared" si="20"/>
        <v>CL.IC.GA.090805.01</v>
      </c>
    </row>
    <row r="251" spans="1:19" s="167" customFormat="1" ht="15">
      <c r="A251" s="167" t="s">
        <v>10762</v>
      </c>
      <c r="C251" s="61" t="s">
        <v>3690</v>
      </c>
      <c r="E251" s="61" t="s">
        <v>3574</v>
      </c>
      <c r="F251" s="167" t="s">
        <v>10048</v>
      </c>
      <c r="G251" s="167" t="s">
        <v>10521</v>
      </c>
      <c r="H251" s="62" t="s">
        <v>12212</v>
      </c>
      <c r="I251" s="167" t="s">
        <v>10522</v>
      </c>
      <c r="J251" s="63" t="str">
        <f t="shared" si="21"/>
        <v>IC.GA.090806</v>
      </c>
      <c r="K251" s="61" t="s">
        <v>12175</v>
      </c>
      <c r="L251" s="167" t="str">
        <f t="shared" si="17"/>
        <v>Abdomen LUQ</v>
      </c>
      <c r="M251" s="168" t="str">
        <f t="shared" si="18"/>
        <v>PI.IC.GA.090806.01</v>
      </c>
      <c r="N251" s="168"/>
      <c r="O251" s="168" t="str">
        <f t="shared" si="19"/>
        <v>PH.IC.GA.090806.01</v>
      </c>
      <c r="Q251" s="168" t="str">
        <f t="shared" si="20"/>
        <v>CL.IC.GA.090806.01</v>
      </c>
    </row>
    <row r="252" spans="1:19" s="167" customFormat="1" ht="15">
      <c r="A252" s="167" t="s">
        <v>10762</v>
      </c>
      <c r="C252" s="61" t="s">
        <v>3690</v>
      </c>
      <c r="E252" s="61" t="s">
        <v>3574</v>
      </c>
      <c r="F252" s="167" t="s">
        <v>10048</v>
      </c>
      <c r="G252" s="167" t="s">
        <v>10523</v>
      </c>
      <c r="H252" s="62" t="s">
        <v>12225</v>
      </c>
      <c r="I252" s="167" t="s">
        <v>10524</v>
      </c>
      <c r="J252" s="63" t="str">
        <f t="shared" si="21"/>
        <v>IC.GA.090807</v>
      </c>
      <c r="K252" s="61" t="s">
        <v>2379</v>
      </c>
      <c r="L252" s="167" t="str">
        <f t="shared" si="17"/>
        <v>Abdomen LLQ</v>
      </c>
      <c r="M252" s="168" t="str">
        <f t="shared" si="18"/>
        <v>PI.IC.GA.090807.01</v>
      </c>
      <c r="N252" s="168"/>
      <c r="O252" s="168" t="str">
        <f t="shared" si="19"/>
        <v>PH.IC.GA.090807.01</v>
      </c>
      <c r="Q252" s="168" t="str">
        <f t="shared" si="20"/>
        <v>CL.IC.GA.090807.01</v>
      </c>
    </row>
    <row r="253" spans="1:19" s="167" customFormat="1" ht="15">
      <c r="A253" s="167" t="s">
        <v>10762</v>
      </c>
      <c r="C253" s="61" t="s">
        <v>3690</v>
      </c>
      <c r="D253" s="167" t="s">
        <v>10360</v>
      </c>
      <c r="E253" s="61" t="s">
        <v>3690</v>
      </c>
      <c r="F253" s="167" t="s">
        <v>10361</v>
      </c>
      <c r="G253" s="167" t="s">
        <v>10201</v>
      </c>
      <c r="H253" s="62" t="s">
        <v>11848</v>
      </c>
      <c r="I253" s="167" t="s">
        <v>10202</v>
      </c>
      <c r="J253" s="63" t="str">
        <f t="shared" si="21"/>
        <v>IC.GA.090901</v>
      </c>
      <c r="K253" s="61" t="s">
        <v>12175</v>
      </c>
      <c r="L253" s="167" t="str">
        <f t="shared" si="17"/>
        <v xml:space="preserve">     Centimeter mark: specify</v>
      </c>
      <c r="M253" s="168" t="str">
        <f t="shared" si="18"/>
        <v>PI.IC.GA.090901.01</v>
      </c>
      <c r="N253" s="168"/>
      <c r="O253" s="168" t="str">
        <f t="shared" si="19"/>
        <v>PH.IC.GA.090901.01</v>
      </c>
      <c r="Q253" s="168" t="str">
        <f t="shared" si="20"/>
        <v>CL.IC.GA.090901.01</v>
      </c>
    </row>
    <row r="254" spans="1:19" s="167" customFormat="1" ht="15">
      <c r="A254" s="167" t="s">
        <v>10762</v>
      </c>
      <c r="C254" s="61" t="s">
        <v>3690</v>
      </c>
      <c r="E254" s="61" t="s">
        <v>3690</v>
      </c>
      <c r="F254" s="167" t="s">
        <v>10361</v>
      </c>
      <c r="G254" s="167" t="s">
        <v>10348</v>
      </c>
      <c r="H254" s="62" t="s">
        <v>12030</v>
      </c>
      <c r="I254" s="167" t="s">
        <v>10349</v>
      </c>
      <c r="J254" s="63" t="str">
        <f t="shared" si="21"/>
        <v>IC.GA.090902</v>
      </c>
      <c r="K254" s="61" t="s">
        <v>12175</v>
      </c>
      <c r="L254" s="167" t="str">
        <f t="shared" si="17"/>
        <v xml:space="preserve">     Electromagnetic guided placement</v>
      </c>
      <c r="M254" s="168" t="str">
        <f t="shared" si="18"/>
        <v>PI.IC.GA.090902.01</v>
      </c>
      <c r="N254" s="168"/>
      <c r="O254" s="168" t="str">
        <f t="shared" si="19"/>
        <v>PH.IC.GA.090902.01</v>
      </c>
      <c r="Q254" s="168" t="str">
        <f t="shared" si="20"/>
        <v>CL.IC.GA.090902.01</v>
      </c>
    </row>
    <row r="255" spans="1:19" s="167" customFormat="1" ht="15">
      <c r="A255" s="167" t="s">
        <v>10762</v>
      </c>
      <c r="C255" s="61" t="s">
        <v>3690</v>
      </c>
      <c r="E255" s="61" t="s">
        <v>3690</v>
      </c>
      <c r="F255" s="167" t="s">
        <v>10361</v>
      </c>
      <c r="G255" s="167" t="s">
        <v>10187</v>
      </c>
      <c r="H255" s="62" t="s">
        <v>12032</v>
      </c>
      <c r="I255" s="167" t="s">
        <v>10188</v>
      </c>
      <c r="J255" s="63" t="str">
        <f t="shared" si="21"/>
        <v>IC.GA.090903</v>
      </c>
      <c r="K255" s="61" t="s">
        <v>12175</v>
      </c>
      <c r="L255" s="167" t="str">
        <f t="shared" si="17"/>
        <v xml:space="preserve">     Aspirate contents</v>
      </c>
      <c r="M255" s="168" t="str">
        <f t="shared" si="18"/>
        <v>PI.IC.GA.090903.01</v>
      </c>
      <c r="N255" s="168"/>
      <c r="O255" s="168" t="str">
        <f t="shared" si="19"/>
        <v>PH.IC.GA.090903.01</v>
      </c>
      <c r="Q255" s="168" t="str">
        <f t="shared" si="20"/>
        <v>CL.IC.GA.090903.01</v>
      </c>
    </row>
    <row r="256" spans="1:19" s="167" customFormat="1" ht="15">
      <c r="A256" s="167" t="s">
        <v>10762</v>
      </c>
      <c r="C256" s="61" t="s">
        <v>3690</v>
      </c>
      <c r="E256" s="61" t="s">
        <v>3690</v>
      </c>
      <c r="F256" s="167" t="s">
        <v>10361</v>
      </c>
      <c r="G256" s="167" t="s">
        <v>10189</v>
      </c>
      <c r="H256" s="62" t="s">
        <v>12028</v>
      </c>
      <c r="I256" s="167" t="s">
        <v>10190</v>
      </c>
      <c r="J256" s="63" t="str">
        <f t="shared" si="21"/>
        <v>IC.GA.090904</v>
      </c>
      <c r="K256" s="61" t="s">
        <v>12175</v>
      </c>
      <c r="L256" s="167" t="str">
        <f t="shared" si="17"/>
        <v xml:space="preserve">     X-ray</v>
      </c>
      <c r="M256" s="168" t="str">
        <f t="shared" si="18"/>
        <v>PI.IC.GA.090904.01</v>
      </c>
      <c r="N256" s="168"/>
      <c r="O256" s="168" t="str">
        <f t="shared" si="19"/>
        <v>PH.IC.GA.090904.01</v>
      </c>
      <c r="Q256" s="168" t="str">
        <f t="shared" si="20"/>
        <v>CL.IC.GA.090904.01</v>
      </c>
    </row>
    <row r="257" spans="1:25" s="167" customFormat="1" ht="15">
      <c r="A257" s="167" t="s">
        <v>10762</v>
      </c>
      <c r="C257" s="61" t="s">
        <v>3690</v>
      </c>
      <c r="E257" s="61" t="s">
        <v>3690</v>
      </c>
      <c r="F257" s="167" t="s">
        <v>10361</v>
      </c>
      <c r="G257" s="167" t="s">
        <v>10529</v>
      </c>
      <c r="H257" s="62" t="s">
        <v>12210</v>
      </c>
      <c r="I257" s="167" t="s">
        <v>12437</v>
      </c>
      <c r="J257" s="63" t="str">
        <f t="shared" si="21"/>
        <v>IC.GA.090905</v>
      </c>
      <c r="K257" s="61" t="s">
        <v>2206</v>
      </c>
      <c r="L257" s="167" t="str">
        <f t="shared" si="17"/>
        <v xml:space="preserve">     Other: specify</v>
      </c>
      <c r="M257" s="168" t="str">
        <f t="shared" si="18"/>
        <v>PI.IC.GA.090905.01</v>
      </c>
      <c r="N257" s="168"/>
      <c r="O257" s="168" t="str">
        <f t="shared" si="19"/>
        <v>PH.IC.GA.090905.01</v>
      </c>
      <c r="Q257" s="168" t="str">
        <f t="shared" si="20"/>
        <v>CL.IC.GA.090905.01</v>
      </c>
    </row>
    <row r="258" spans="1:25" s="167" customFormat="1" ht="15">
      <c r="A258" s="167" t="s">
        <v>10762</v>
      </c>
      <c r="C258" s="61" t="s">
        <v>3690</v>
      </c>
      <c r="E258" s="61" t="s">
        <v>3690</v>
      </c>
      <c r="F258" s="167" t="s">
        <v>10361</v>
      </c>
      <c r="G258" s="167" t="s">
        <v>12506</v>
      </c>
      <c r="H258" s="62" t="s">
        <v>12378</v>
      </c>
      <c r="I258" s="167" t="s">
        <v>12507</v>
      </c>
      <c r="J258" s="63" t="str">
        <f t="shared" si="21"/>
        <v>IC.GA.090906</v>
      </c>
      <c r="K258" s="61" t="s">
        <v>12175</v>
      </c>
      <c r="L258" s="167" t="str">
        <f t="shared" ref="L258:L321" si="22">G258</f>
        <v>Placed in Surgery</v>
      </c>
      <c r="M258" s="168" t="str">
        <f t="shared" ref="M258:M321" si="23">CONCATENATE("PI.",J258,".",K258)</f>
        <v>PI.IC.GA.090906.01</v>
      </c>
      <c r="N258" s="168"/>
      <c r="O258" s="168" t="str">
        <f t="shared" ref="O258:O321" si="24">CONCATENATE("PH.",J258,".",K258)</f>
        <v>PH.IC.GA.090906.01</v>
      </c>
      <c r="Q258" s="168" t="str">
        <f t="shared" ref="Q258:Q321" si="25">CONCATENATE("CL.",J258,".",K258)</f>
        <v>CL.IC.GA.090906.01</v>
      </c>
      <c r="X258" s="167" t="s">
        <v>12737</v>
      </c>
      <c r="Y258" s="167">
        <v>1107</v>
      </c>
    </row>
    <row r="259" spans="1:25" s="167" customFormat="1" ht="15">
      <c r="A259" s="167" t="s">
        <v>10762</v>
      </c>
      <c r="C259" s="61" t="s">
        <v>3690</v>
      </c>
      <c r="D259" s="167" t="s">
        <v>8040</v>
      </c>
      <c r="E259" s="61" t="s">
        <v>3188</v>
      </c>
      <c r="F259" s="167" t="s">
        <v>10361</v>
      </c>
      <c r="G259" s="167" t="s">
        <v>11862</v>
      </c>
      <c r="H259" s="62" t="s">
        <v>11848</v>
      </c>
      <c r="I259" s="167" t="s">
        <v>11863</v>
      </c>
      <c r="J259" s="63" t="str">
        <f t="shared" si="21"/>
        <v>IC.GA.091001</v>
      </c>
      <c r="K259" s="61" t="s">
        <v>12175</v>
      </c>
      <c r="L259" s="167" t="str">
        <f t="shared" si="22"/>
        <v xml:space="preserve">     Taped</v>
      </c>
      <c r="M259" s="168" t="str">
        <f t="shared" si="23"/>
        <v>PI.IC.GA.091001.01</v>
      </c>
      <c r="N259" s="168"/>
      <c r="O259" s="168" t="str">
        <f t="shared" si="24"/>
        <v>PH.IC.GA.091001.01</v>
      </c>
      <c r="Q259" s="168" t="str">
        <f t="shared" si="25"/>
        <v>CL.IC.GA.091001.01</v>
      </c>
    </row>
    <row r="260" spans="1:25" s="167" customFormat="1" ht="15">
      <c r="A260" s="167" t="s">
        <v>10762</v>
      </c>
      <c r="C260" s="61" t="s">
        <v>3690</v>
      </c>
      <c r="E260" s="61" t="s">
        <v>3188</v>
      </c>
      <c r="F260" s="167" t="s">
        <v>10361</v>
      </c>
      <c r="G260" s="167" t="s">
        <v>10191</v>
      </c>
      <c r="H260" s="62" t="s">
        <v>12030</v>
      </c>
      <c r="I260" s="167" t="s">
        <v>10192</v>
      </c>
      <c r="J260" s="63" t="str">
        <f t="shared" si="21"/>
        <v>IC.GA.091002</v>
      </c>
      <c r="K260" s="61" t="s">
        <v>12175</v>
      </c>
      <c r="L260" s="167" t="str">
        <f t="shared" si="22"/>
        <v xml:space="preserve">     Sutures</v>
      </c>
      <c r="M260" s="168" t="str">
        <f t="shared" si="23"/>
        <v>PI.IC.GA.091002.01</v>
      </c>
      <c r="N260" s="168"/>
      <c r="O260" s="168" t="str">
        <f t="shared" si="24"/>
        <v>PH.IC.GA.091002.01</v>
      </c>
      <c r="Q260" s="168" t="str">
        <f t="shared" si="25"/>
        <v>CL.IC.GA.091002.01</v>
      </c>
    </row>
    <row r="261" spans="1:25" s="167" customFormat="1" ht="15">
      <c r="A261" s="167" t="s">
        <v>10762</v>
      </c>
      <c r="C261" s="61" t="s">
        <v>3690</v>
      </c>
      <c r="E261" s="61" t="s">
        <v>3188</v>
      </c>
      <c r="F261" s="167" t="s">
        <v>10361</v>
      </c>
      <c r="G261" s="167" t="s">
        <v>10193</v>
      </c>
      <c r="H261" s="62" t="s">
        <v>12032</v>
      </c>
      <c r="I261" s="167" t="s">
        <v>10194</v>
      </c>
      <c r="J261" s="63" t="str">
        <f t="shared" si="21"/>
        <v>IC.GA.091003</v>
      </c>
      <c r="K261" s="61" t="s">
        <v>12175</v>
      </c>
      <c r="L261" s="167" t="str">
        <f t="shared" si="22"/>
        <v xml:space="preserve">     Bridle</v>
      </c>
      <c r="M261" s="168" t="str">
        <f t="shared" si="23"/>
        <v>PI.IC.GA.091003.01</v>
      </c>
      <c r="N261" s="168"/>
      <c r="O261" s="168" t="str">
        <f t="shared" si="24"/>
        <v>PH.IC.GA.091003.01</v>
      </c>
      <c r="Q261" s="168" t="str">
        <f t="shared" si="25"/>
        <v>CL.IC.GA.091003.01</v>
      </c>
    </row>
    <row r="262" spans="1:25" s="167" customFormat="1" ht="15">
      <c r="A262" s="167" t="s">
        <v>10762</v>
      </c>
      <c r="C262" s="61" t="s">
        <v>281</v>
      </c>
      <c r="E262" s="61" t="s">
        <v>447</v>
      </c>
      <c r="F262" s="167" t="s">
        <v>10361</v>
      </c>
      <c r="G262" s="167" t="s">
        <v>10050</v>
      </c>
      <c r="H262" s="62" t="s">
        <v>12028</v>
      </c>
      <c r="I262" s="167" t="s">
        <v>10703</v>
      </c>
      <c r="J262" s="63" t="str">
        <f t="shared" si="21"/>
        <v>IC.GA.091004</v>
      </c>
      <c r="K262" s="61" t="s">
        <v>1</v>
      </c>
      <c r="L262" s="167" t="str">
        <f t="shared" si="22"/>
        <v xml:space="preserve">     Stabilization other:  specify</v>
      </c>
      <c r="M262" s="168" t="str">
        <f t="shared" si="23"/>
        <v>PI.IC.GA.091004.01</v>
      </c>
      <c r="N262" s="168"/>
      <c r="O262" s="168" t="str">
        <f t="shared" si="24"/>
        <v>PH.IC.GA.091004.01</v>
      </c>
      <c r="Q262" s="168" t="str">
        <f t="shared" si="25"/>
        <v>CL.IC.GA.091004.01</v>
      </c>
    </row>
    <row r="263" spans="1:25" s="167" customFormat="1" ht="15">
      <c r="A263" s="167" t="s">
        <v>10762</v>
      </c>
      <c r="C263" s="61" t="s">
        <v>3690</v>
      </c>
      <c r="E263" s="61" t="s">
        <v>3188</v>
      </c>
      <c r="F263" s="167" t="s">
        <v>10361</v>
      </c>
      <c r="G263" s="167" t="s">
        <v>14495</v>
      </c>
      <c r="H263" s="62" t="s">
        <v>12210</v>
      </c>
      <c r="I263" s="167" t="s">
        <v>14496</v>
      </c>
      <c r="J263" s="63" t="str">
        <f t="shared" si="21"/>
        <v>IC.GA.091005</v>
      </c>
      <c r="K263" s="61" t="s">
        <v>12175</v>
      </c>
      <c r="L263" s="167" t="str">
        <f t="shared" si="22"/>
        <v>Place in IR</v>
      </c>
      <c r="M263" s="168" t="str">
        <f t="shared" si="23"/>
        <v>PI.IC.GA.091005.01</v>
      </c>
      <c r="N263" s="168"/>
      <c r="O263" s="168" t="str">
        <f t="shared" si="24"/>
        <v>PH.IC.GA.091005.01</v>
      </c>
      <c r="Q263" s="168" t="str">
        <f t="shared" si="25"/>
        <v>CL.IC.GA.091005.01</v>
      </c>
    </row>
    <row r="264" spans="1:25" s="167" customFormat="1" ht="15">
      <c r="A264" s="167" t="s">
        <v>10762</v>
      </c>
      <c r="C264" s="61" t="s">
        <v>3690</v>
      </c>
      <c r="D264" s="167" t="s">
        <v>10753</v>
      </c>
      <c r="E264" s="61" t="s">
        <v>5749</v>
      </c>
      <c r="F264" s="167" t="s">
        <v>10361</v>
      </c>
      <c r="G264" s="167" t="s">
        <v>10053</v>
      </c>
      <c r="H264" s="62" t="s">
        <v>11848</v>
      </c>
      <c r="I264" s="167" t="s">
        <v>11846</v>
      </c>
      <c r="J264" s="63" t="str">
        <f t="shared" si="21"/>
        <v>IC.GA.091101</v>
      </c>
      <c r="K264" s="61" t="s">
        <v>12175</v>
      </c>
      <c r="L264" s="167" t="str">
        <f t="shared" si="22"/>
        <v xml:space="preserve">     Verification done</v>
      </c>
      <c r="M264" s="168" t="str">
        <f t="shared" si="23"/>
        <v>PI.IC.GA.091101.01</v>
      </c>
      <c r="N264" s="168"/>
      <c r="O264" s="168" t="str">
        <f t="shared" si="24"/>
        <v>PH.IC.GA.091101.01</v>
      </c>
      <c r="Q264" s="168" t="str">
        <f t="shared" si="25"/>
        <v>CL.IC.GA.091101.01</v>
      </c>
    </row>
    <row r="265" spans="1:25" s="167" customFormat="1" ht="15">
      <c r="A265" s="167" t="s">
        <v>10762</v>
      </c>
      <c r="C265" s="61" t="s">
        <v>3690</v>
      </c>
      <c r="E265" s="61" t="s">
        <v>5749</v>
      </c>
      <c r="F265" s="167" t="s">
        <v>10361</v>
      </c>
      <c r="G265" s="167" t="s">
        <v>10054</v>
      </c>
      <c r="H265" s="62" t="s">
        <v>12030</v>
      </c>
      <c r="I265" s="167" t="s">
        <v>10055</v>
      </c>
      <c r="J265" s="63" t="str">
        <f t="shared" si="21"/>
        <v>IC.GA.091102</v>
      </c>
      <c r="K265" s="61" t="s">
        <v>12175</v>
      </c>
      <c r="L265" s="167" t="str">
        <f t="shared" si="22"/>
        <v xml:space="preserve">     Verification not done</v>
      </c>
      <c r="M265" s="168" t="str">
        <f t="shared" si="23"/>
        <v>PI.IC.GA.091102.01</v>
      </c>
      <c r="N265" s="168"/>
      <c r="O265" s="168" t="str">
        <f t="shared" si="24"/>
        <v>PH.IC.GA.091102.01</v>
      </c>
      <c r="Q265" s="168" t="str">
        <f t="shared" si="25"/>
        <v>CL.IC.GA.091102.01</v>
      </c>
    </row>
    <row r="266" spans="1:25" s="167" customFormat="1" ht="15">
      <c r="A266" s="167" t="s">
        <v>10762</v>
      </c>
      <c r="C266" s="61" t="s">
        <v>3690</v>
      </c>
      <c r="D266" s="167" t="s">
        <v>10754</v>
      </c>
      <c r="E266" s="61" t="s">
        <v>3064</v>
      </c>
      <c r="F266" s="167" t="s">
        <v>10056</v>
      </c>
      <c r="G266" s="167" t="s">
        <v>10057</v>
      </c>
      <c r="H266" s="62" t="s">
        <v>11848</v>
      </c>
      <c r="I266" s="167" t="s">
        <v>12157</v>
      </c>
      <c r="J266" s="63" t="str">
        <f t="shared" si="21"/>
        <v>IC.GA.091201</v>
      </c>
      <c r="K266" s="61" t="s">
        <v>12175</v>
      </c>
      <c r="L266" s="167" t="str">
        <f t="shared" si="22"/>
        <v>Stabilization none</v>
      </c>
      <c r="M266" s="168" t="str">
        <f t="shared" si="23"/>
        <v>PI.IC.GA.091201.01</v>
      </c>
      <c r="N266" s="168"/>
      <c r="O266" s="168" t="str">
        <f t="shared" si="24"/>
        <v>PH.IC.GA.091201.01</v>
      </c>
      <c r="Q266" s="168" t="str">
        <f t="shared" si="25"/>
        <v>CL.IC.GA.091201.01</v>
      </c>
    </row>
    <row r="267" spans="1:25" s="167" customFormat="1" ht="15">
      <c r="A267" s="167" t="s">
        <v>10762</v>
      </c>
      <c r="C267" s="61" t="s">
        <v>3690</v>
      </c>
      <c r="E267" s="61" t="s">
        <v>3064</v>
      </c>
      <c r="F267" s="167" t="s">
        <v>10056</v>
      </c>
      <c r="G267" s="167" t="s">
        <v>10058</v>
      </c>
      <c r="H267" s="62" t="s">
        <v>12030</v>
      </c>
      <c r="I267" s="167" t="s">
        <v>10059</v>
      </c>
      <c r="J267" s="63" t="str">
        <f t="shared" si="21"/>
        <v>IC.GA.091202</v>
      </c>
      <c r="K267" s="61" t="s">
        <v>2379</v>
      </c>
      <c r="L267" s="167" t="str">
        <f t="shared" si="22"/>
        <v>Stabilization tape</v>
      </c>
      <c r="M267" s="168" t="str">
        <f t="shared" si="23"/>
        <v>PI.IC.GA.091202.01</v>
      </c>
      <c r="N267" s="168"/>
      <c r="O267" s="168" t="str">
        <f t="shared" si="24"/>
        <v>PH.IC.GA.091202.01</v>
      </c>
      <c r="Q267" s="168" t="str">
        <f t="shared" si="25"/>
        <v>CL.IC.GA.091202.01</v>
      </c>
    </row>
    <row r="268" spans="1:25" s="167" customFormat="1" ht="15">
      <c r="A268" s="167" t="s">
        <v>10762</v>
      </c>
      <c r="C268" s="61" t="s">
        <v>3690</v>
      </c>
      <c r="E268" s="61" t="s">
        <v>3064</v>
      </c>
      <c r="F268" s="167" t="s">
        <v>10056</v>
      </c>
      <c r="G268" s="167" t="s">
        <v>10060</v>
      </c>
      <c r="H268" s="62" t="s">
        <v>12032</v>
      </c>
      <c r="I268" s="167" t="s">
        <v>10192</v>
      </c>
      <c r="J268" s="63" t="str">
        <f t="shared" si="21"/>
        <v>IC.GA.091203</v>
      </c>
      <c r="K268" s="61" t="s">
        <v>2379</v>
      </c>
      <c r="L268" s="167" t="str">
        <f t="shared" si="22"/>
        <v>Stabilization sutures</v>
      </c>
      <c r="M268" s="168" t="str">
        <f t="shared" si="23"/>
        <v>PI.IC.GA.091203.01</v>
      </c>
      <c r="N268" s="168"/>
      <c r="O268" s="168" t="str">
        <f t="shared" si="24"/>
        <v>PH.IC.GA.091203.01</v>
      </c>
      <c r="Q268" s="168" t="str">
        <f t="shared" si="25"/>
        <v>CL.IC.GA.091203.01</v>
      </c>
    </row>
    <row r="269" spans="1:25" s="167" customFormat="1" ht="15">
      <c r="A269" s="167" t="s">
        <v>10762</v>
      </c>
      <c r="C269" s="61" t="s">
        <v>3690</v>
      </c>
      <c r="E269" s="61" t="s">
        <v>3064</v>
      </c>
      <c r="F269" s="167" t="s">
        <v>10056</v>
      </c>
      <c r="G269" s="167" t="s">
        <v>13155</v>
      </c>
      <c r="H269" s="62" t="s">
        <v>12028</v>
      </c>
      <c r="I269" s="167" t="s">
        <v>11859</v>
      </c>
      <c r="J269" s="63" t="str">
        <f t="shared" si="21"/>
        <v>IC.GA.091204</v>
      </c>
      <c r="K269" s="61" t="s">
        <v>2379</v>
      </c>
      <c r="L269" s="167" t="str">
        <f t="shared" si="22"/>
        <v>Stabilization commercial device</v>
      </c>
      <c r="M269" s="168" t="str">
        <f t="shared" si="23"/>
        <v>PI.IC.GA.091204.01</v>
      </c>
      <c r="N269" s="168"/>
      <c r="O269" s="168" t="str">
        <f t="shared" si="24"/>
        <v>PH.IC.GA.091204.01</v>
      </c>
      <c r="Q269" s="168" t="str">
        <f t="shared" si="25"/>
        <v>CL.IC.GA.091204.01</v>
      </c>
    </row>
    <row r="270" spans="1:25" s="167" customFormat="1" ht="15">
      <c r="A270" s="167" t="s">
        <v>10762</v>
      </c>
      <c r="C270" s="61" t="s">
        <v>3690</v>
      </c>
      <c r="D270" s="167" t="s">
        <v>7911</v>
      </c>
      <c r="E270" s="61" t="s">
        <v>5560</v>
      </c>
      <c r="F270" s="167" t="s">
        <v>10056</v>
      </c>
      <c r="G270" s="167" t="s">
        <v>9898</v>
      </c>
      <c r="H270" s="62" t="s">
        <v>11848</v>
      </c>
      <c r="I270" s="167" t="s">
        <v>10532</v>
      </c>
      <c r="J270" s="63" t="str">
        <f t="shared" si="21"/>
        <v>IC.GA.091301</v>
      </c>
      <c r="K270" s="61" t="s">
        <v>2379</v>
      </c>
      <c r="L270" s="167" t="str">
        <f t="shared" si="22"/>
        <v>Site within normal limits</v>
      </c>
      <c r="M270" s="168" t="str">
        <f t="shared" si="23"/>
        <v>PI.IC.GA.091301.01</v>
      </c>
      <c r="N270" s="168"/>
      <c r="O270" s="168" t="str">
        <f t="shared" si="24"/>
        <v>PH.IC.GA.091301.01</v>
      </c>
      <c r="Q270" s="168" t="str">
        <f t="shared" si="25"/>
        <v>CL.IC.GA.091301.01</v>
      </c>
    </row>
    <row r="271" spans="1:25" s="167" customFormat="1" ht="15">
      <c r="A271" s="167" t="s">
        <v>10762</v>
      </c>
      <c r="C271" s="61" t="s">
        <v>3690</v>
      </c>
      <c r="E271" s="61" t="s">
        <v>5560</v>
      </c>
      <c r="F271" s="167" t="s">
        <v>10056</v>
      </c>
      <c r="G271" s="167" t="s">
        <v>9899</v>
      </c>
      <c r="H271" s="62" t="s">
        <v>12030</v>
      </c>
      <c r="I271" s="167" t="s">
        <v>11790</v>
      </c>
      <c r="J271" s="63" t="str">
        <f t="shared" si="21"/>
        <v>IC.GA.091302</v>
      </c>
      <c r="K271" s="61" t="s">
        <v>2379</v>
      </c>
      <c r="L271" s="167" t="str">
        <f t="shared" si="22"/>
        <v>Site erythema</v>
      </c>
      <c r="M271" s="168" t="str">
        <f t="shared" si="23"/>
        <v>PI.IC.GA.091302.01</v>
      </c>
      <c r="N271" s="168"/>
      <c r="O271" s="168" t="str">
        <f t="shared" si="24"/>
        <v>PH.IC.GA.091302.01</v>
      </c>
      <c r="Q271" s="168" t="str">
        <f t="shared" si="25"/>
        <v>CL.IC.GA.091302.01</v>
      </c>
    </row>
    <row r="272" spans="1:25" s="167" customFormat="1" ht="15">
      <c r="A272" s="167" t="s">
        <v>10762</v>
      </c>
      <c r="C272" s="61" t="s">
        <v>3690</v>
      </c>
      <c r="E272" s="61" t="s">
        <v>5560</v>
      </c>
      <c r="F272" s="167" t="s">
        <v>10056</v>
      </c>
      <c r="G272" s="167" t="s">
        <v>9900</v>
      </c>
      <c r="H272" s="62" t="s">
        <v>12032</v>
      </c>
      <c r="I272" s="167" t="s">
        <v>11800</v>
      </c>
      <c r="J272" s="63" t="str">
        <f t="shared" si="21"/>
        <v>IC.GA.091303</v>
      </c>
      <c r="K272" s="61" t="s">
        <v>2379</v>
      </c>
      <c r="L272" s="167" t="str">
        <f t="shared" si="22"/>
        <v>Site swelling</v>
      </c>
      <c r="M272" s="168" t="str">
        <f t="shared" si="23"/>
        <v>PI.IC.GA.091303.01</v>
      </c>
      <c r="N272" s="168"/>
      <c r="O272" s="168" t="str">
        <f t="shared" si="24"/>
        <v>PH.IC.GA.091303.01</v>
      </c>
      <c r="Q272" s="168" t="str">
        <f t="shared" si="25"/>
        <v>CL.IC.GA.091303.01</v>
      </c>
    </row>
    <row r="273" spans="1:17" s="167" customFormat="1" ht="15">
      <c r="A273" s="167" t="s">
        <v>10762</v>
      </c>
      <c r="C273" s="61" t="s">
        <v>3690</v>
      </c>
      <c r="E273" s="61" t="s">
        <v>5560</v>
      </c>
      <c r="F273" s="167" t="s">
        <v>10056</v>
      </c>
      <c r="G273" s="167" t="s">
        <v>10424</v>
      </c>
      <c r="H273" s="62" t="s">
        <v>12028</v>
      </c>
      <c r="I273" s="167" t="s">
        <v>11792</v>
      </c>
      <c r="J273" s="63" t="str">
        <f t="shared" si="21"/>
        <v>IC.GA.091304</v>
      </c>
      <c r="K273" s="61" t="s">
        <v>2379</v>
      </c>
      <c r="L273" s="167" t="str">
        <f t="shared" si="22"/>
        <v>Site hematoma</v>
      </c>
      <c r="M273" s="168" t="str">
        <f t="shared" si="23"/>
        <v>PI.IC.GA.091304.01</v>
      </c>
      <c r="N273" s="168"/>
      <c r="O273" s="168" t="str">
        <f t="shared" si="24"/>
        <v>PH.IC.GA.091304.01</v>
      </c>
      <c r="Q273" s="168" t="str">
        <f t="shared" si="25"/>
        <v>CL.IC.GA.091304.01</v>
      </c>
    </row>
    <row r="274" spans="1:17" s="167" customFormat="1" ht="15">
      <c r="A274" s="167" t="s">
        <v>10762</v>
      </c>
      <c r="C274" s="61" t="s">
        <v>3690</v>
      </c>
      <c r="E274" s="61" t="s">
        <v>5560</v>
      </c>
      <c r="F274" s="167" t="s">
        <v>10056</v>
      </c>
      <c r="G274" s="167" t="s">
        <v>10425</v>
      </c>
      <c r="H274" s="62" t="s">
        <v>12210</v>
      </c>
      <c r="I274" s="167" t="s">
        <v>10538</v>
      </c>
      <c r="J274" s="63" t="str">
        <f t="shared" si="21"/>
        <v>IC.GA.091305</v>
      </c>
      <c r="K274" s="61" t="s">
        <v>2379</v>
      </c>
      <c r="L274" s="167" t="str">
        <f t="shared" si="22"/>
        <v>Site bruising</v>
      </c>
      <c r="M274" s="168" t="str">
        <f t="shared" si="23"/>
        <v>PI.IC.GA.091305.01</v>
      </c>
      <c r="N274" s="168"/>
      <c r="O274" s="168" t="str">
        <f t="shared" si="24"/>
        <v>PH.IC.GA.091305.01</v>
      </c>
      <c r="Q274" s="168" t="str">
        <f t="shared" si="25"/>
        <v>CL.IC.GA.091305.01</v>
      </c>
    </row>
    <row r="275" spans="1:17" s="167" customFormat="1" ht="15">
      <c r="A275" s="167" t="s">
        <v>10762</v>
      </c>
      <c r="C275" s="61" t="s">
        <v>3690</v>
      </c>
      <c r="E275" s="61" t="s">
        <v>5560</v>
      </c>
      <c r="F275" s="167" t="s">
        <v>10056</v>
      </c>
      <c r="G275" s="167" t="s">
        <v>10426</v>
      </c>
      <c r="H275" s="62" t="s">
        <v>12212</v>
      </c>
      <c r="I275" s="167" t="s">
        <v>12207</v>
      </c>
      <c r="J275" s="63" t="str">
        <f t="shared" si="21"/>
        <v>IC.GA.091306</v>
      </c>
      <c r="K275" s="61" t="s">
        <v>2379</v>
      </c>
      <c r="L275" s="167" t="str">
        <f t="shared" si="22"/>
        <v>Site unable to assess due to d</v>
      </c>
      <c r="M275" s="168" t="str">
        <f t="shared" si="23"/>
        <v>PI.IC.GA.091306.01</v>
      </c>
      <c r="N275" s="168"/>
      <c r="O275" s="168" t="str">
        <f t="shared" si="24"/>
        <v>PH.IC.GA.091306.01</v>
      </c>
      <c r="Q275" s="168" t="str">
        <f t="shared" si="25"/>
        <v>CL.IC.GA.091306.01</v>
      </c>
    </row>
    <row r="276" spans="1:17" s="167" customFormat="1" ht="15">
      <c r="A276" s="167" t="s">
        <v>10762</v>
      </c>
      <c r="C276" s="61" t="s">
        <v>3690</v>
      </c>
      <c r="E276" s="61" t="s">
        <v>5560</v>
      </c>
      <c r="F276" s="167" t="s">
        <v>10056</v>
      </c>
      <c r="G276" s="167" t="s">
        <v>10759</v>
      </c>
      <c r="H276" s="62" t="s">
        <v>12225</v>
      </c>
      <c r="I276" s="167" t="s">
        <v>12437</v>
      </c>
      <c r="J276" s="63" t="str">
        <f t="shared" si="21"/>
        <v>IC.GA.091307</v>
      </c>
      <c r="K276" s="61" t="s">
        <v>2379</v>
      </c>
      <c r="L276" s="167" t="str">
        <f t="shared" si="22"/>
        <v>Site other:  specify</v>
      </c>
      <c r="M276" s="168" t="str">
        <f t="shared" si="23"/>
        <v>PI.IC.GA.091307.01</v>
      </c>
      <c r="N276" s="168"/>
      <c r="O276" s="168" t="str">
        <f t="shared" si="24"/>
        <v>PH.IC.GA.091307.01</v>
      </c>
      <c r="Q276" s="168" t="str">
        <f t="shared" si="25"/>
        <v>CL.IC.GA.091307.01</v>
      </c>
    </row>
    <row r="277" spans="1:17" s="167" customFormat="1" ht="15">
      <c r="A277" s="167" t="s">
        <v>10762</v>
      </c>
      <c r="C277" s="61" t="s">
        <v>3690</v>
      </c>
      <c r="D277" s="167" t="s">
        <v>10045</v>
      </c>
      <c r="E277" s="61" t="s">
        <v>4082</v>
      </c>
      <c r="F277" s="167" t="s">
        <v>10056</v>
      </c>
      <c r="G277" s="167" t="s">
        <v>10760</v>
      </c>
      <c r="H277" s="62" t="s">
        <v>11848</v>
      </c>
      <c r="I277" s="167" t="s">
        <v>11753</v>
      </c>
      <c r="J277" s="63" t="str">
        <f t="shared" si="21"/>
        <v>IC.GA.091401</v>
      </c>
      <c r="K277" s="61" t="s">
        <v>2379</v>
      </c>
      <c r="L277" s="167" t="str">
        <f t="shared" si="22"/>
        <v>Status unchanged</v>
      </c>
      <c r="M277" s="168" t="str">
        <f t="shared" si="23"/>
        <v>PI.IC.GA.091401.01</v>
      </c>
      <c r="N277" s="168"/>
      <c r="O277" s="168" t="str">
        <f t="shared" si="24"/>
        <v>PH.IC.GA.091401.01</v>
      </c>
      <c r="Q277" s="168" t="str">
        <f t="shared" si="25"/>
        <v>CL.IC.GA.091401.01</v>
      </c>
    </row>
    <row r="278" spans="1:17" s="167" customFormat="1" ht="15">
      <c r="A278" s="167" t="s">
        <v>10762</v>
      </c>
      <c r="C278" s="61" t="s">
        <v>3690</v>
      </c>
      <c r="E278" s="61" t="s">
        <v>4082</v>
      </c>
      <c r="F278" s="167" t="s">
        <v>10056</v>
      </c>
      <c r="G278" s="167" t="s">
        <v>10761</v>
      </c>
      <c r="H278" s="62" t="s">
        <v>12030</v>
      </c>
      <c r="I278" s="167" t="s">
        <v>11752</v>
      </c>
      <c r="J278" s="63" t="str">
        <f t="shared" ref="J278:J341" si="26">CONCATENATE("IC.GA.",C278,E278,H278)</f>
        <v>IC.GA.091402</v>
      </c>
      <c r="K278" s="61" t="s">
        <v>2379</v>
      </c>
      <c r="L278" s="167" t="str">
        <f t="shared" si="22"/>
        <v>Status decreasing</v>
      </c>
      <c r="M278" s="168" t="str">
        <f t="shared" si="23"/>
        <v>PI.IC.GA.091402.01</v>
      </c>
      <c r="N278" s="168"/>
      <c r="O278" s="168" t="str">
        <f t="shared" si="24"/>
        <v>PH.IC.GA.091402.01</v>
      </c>
      <c r="Q278" s="168" t="str">
        <f t="shared" si="25"/>
        <v>CL.IC.GA.091402.01</v>
      </c>
    </row>
    <row r="279" spans="1:17" s="167" customFormat="1" ht="15">
      <c r="A279" s="167" t="s">
        <v>10762</v>
      </c>
      <c r="C279" s="61" t="s">
        <v>3690</v>
      </c>
      <c r="E279" s="61" t="s">
        <v>4082</v>
      </c>
      <c r="F279" s="167" t="s">
        <v>10056</v>
      </c>
      <c r="G279" s="167" t="s">
        <v>10608</v>
      </c>
      <c r="H279" s="62" t="s">
        <v>12032</v>
      </c>
      <c r="I279" s="167" t="s">
        <v>11583</v>
      </c>
      <c r="J279" s="63" t="str">
        <f t="shared" si="26"/>
        <v>IC.GA.091403</v>
      </c>
      <c r="K279" s="61" t="s">
        <v>2379</v>
      </c>
      <c r="L279" s="167" t="str">
        <f t="shared" si="22"/>
        <v>Status increasing</v>
      </c>
      <c r="M279" s="168" t="str">
        <f t="shared" si="23"/>
        <v>PI.IC.GA.091403.01</v>
      </c>
      <c r="N279" s="168"/>
      <c r="O279" s="168" t="str">
        <f t="shared" si="24"/>
        <v>PH.IC.GA.091403.01</v>
      </c>
      <c r="Q279" s="168" t="str">
        <f t="shared" si="25"/>
        <v>CL.IC.GA.091403.01</v>
      </c>
    </row>
    <row r="280" spans="1:17" s="167" customFormat="1" ht="15">
      <c r="A280" s="167" t="s">
        <v>10762</v>
      </c>
      <c r="C280" s="61" t="s">
        <v>3690</v>
      </c>
      <c r="D280" s="167" t="s">
        <v>9010</v>
      </c>
      <c r="E280" s="61" t="s">
        <v>7456</v>
      </c>
      <c r="F280" s="167" t="s">
        <v>10056</v>
      </c>
      <c r="G280" s="167" t="s">
        <v>13156</v>
      </c>
      <c r="H280" s="62" t="s">
        <v>11848</v>
      </c>
      <c r="I280" s="167" t="s">
        <v>11474</v>
      </c>
      <c r="J280" s="63" t="str">
        <f t="shared" si="26"/>
        <v>IC.GA.091501</v>
      </c>
      <c r="K280" s="61" t="s">
        <v>2379</v>
      </c>
      <c r="L280" s="167" t="str">
        <f t="shared" si="22"/>
        <v>Site consistent with body temp</v>
      </c>
      <c r="M280" s="168" t="str">
        <f t="shared" si="23"/>
        <v>PI.IC.GA.091501.01</v>
      </c>
      <c r="N280" s="168"/>
      <c r="O280" s="168" t="str">
        <f t="shared" si="24"/>
        <v>PH.IC.GA.091501.01</v>
      </c>
      <c r="Q280" s="168" t="str">
        <f t="shared" si="25"/>
        <v>CL.IC.GA.091501.01</v>
      </c>
    </row>
    <row r="281" spans="1:17" s="167" customFormat="1" ht="15">
      <c r="A281" s="167" t="s">
        <v>10762</v>
      </c>
      <c r="C281" s="61" t="s">
        <v>3690</v>
      </c>
      <c r="E281" s="61" t="s">
        <v>7456</v>
      </c>
      <c r="F281" s="167" t="s">
        <v>10056</v>
      </c>
      <c r="G281" s="167" t="s">
        <v>13157</v>
      </c>
      <c r="H281" s="62" t="s">
        <v>12030</v>
      </c>
      <c r="I281" s="167" t="s">
        <v>11504</v>
      </c>
      <c r="J281" s="63" t="str">
        <f t="shared" si="26"/>
        <v>IC.GA.091502</v>
      </c>
      <c r="K281" s="61" t="s">
        <v>2379</v>
      </c>
      <c r="L281" s="167" t="str">
        <f t="shared" si="22"/>
        <v>Site warmer than body temperature</v>
      </c>
      <c r="M281" s="168" t="str">
        <f t="shared" si="23"/>
        <v>PI.IC.GA.091502.01</v>
      </c>
      <c r="N281" s="168"/>
      <c r="O281" s="168" t="str">
        <f t="shared" si="24"/>
        <v>PH.IC.GA.091502.01</v>
      </c>
      <c r="Q281" s="168" t="str">
        <f t="shared" si="25"/>
        <v>CL.IC.GA.091502.01</v>
      </c>
    </row>
    <row r="282" spans="1:17" s="167" customFormat="1" ht="15">
      <c r="A282" s="167" t="s">
        <v>10762</v>
      </c>
      <c r="C282" s="61" t="s">
        <v>3690</v>
      </c>
      <c r="E282" s="61" t="s">
        <v>7456</v>
      </c>
      <c r="F282" s="167" t="s">
        <v>10056</v>
      </c>
      <c r="G282" s="167" t="s">
        <v>10606</v>
      </c>
      <c r="H282" s="62" t="s">
        <v>12032</v>
      </c>
      <c r="I282" s="167" t="s">
        <v>11506</v>
      </c>
      <c r="J282" s="63" t="str">
        <f t="shared" si="26"/>
        <v>IC.GA.091503</v>
      </c>
      <c r="K282" s="61" t="s">
        <v>2379</v>
      </c>
      <c r="L282" s="167" t="str">
        <f t="shared" si="22"/>
        <v>Site warmer than opposite body</v>
      </c>
      <c r="M282" s="168" t="str">
        <f t="shared" si="23"/>
        <v>PI.IC.GA.091503.01</v>
      </c>
      <c r="N282" s="168"/>
      <c r="O282" s="168" t="str">
        <f t="shared" si="24"/>
        <v>PH.IC.GA.091503.01</v>
      </c>
      <c r="Q282" s="168" t="str">
        <f t="shared" si="25"/>
        <v>CL.IC.GA.091503.01</v>
      </c>
    </row>
    <row r="283" spans="1:17" s="167" customFormat="1" ht="15">
      <c r="A283" s="167" t="s">
        <v>10762</v>
      </c>
      <c r="C283" s="61" t="s">
        <v>3690</v>
      </c>
      <c r="E283" s="61" t="s">
        <v>7456</v>
      </c>
      <c r="F283" s="167" t="s">
        <v>10056</v>
      </c>
      <c r="G283" s="167" t="s">
        <v>13071</v>
      </c>
      <c r="H283" s="62" t="s">
        <v>12028</v>
      </c>
      <c r="I283" s="167" t="s">
        <v>11508</v>
      </c>
      <c r="J283" s="63" t="str">
        <f t="shared" si="26"/>
        <v>IC.GA.091504</v>
      </c>
      <c r="K283" s="61" t="s">
        <v>2379</v>
      </c>
      <c r="L283" s="167" t="str">
        <f t="shared" si="22"/>
        <v>Site cooler than body temperature</v>
      </c>
      <c r="M283" s="168" t="str">
        <f t="shared" si="23"/>
        <v>PI.IC.GA.091504.01</v>
      </c>
      <c r="N283" s="168"/>
      <c r="O283" s="168" t="str">
        <f t="shared" si="24"/>
        <v>PH.IC.GA.091504.01</v>
      </c>
      <c r="Q283" s="168" t="str">
        <f t="shared" si="25"/>
        <v>CL.IC.GA.091504.01</v>
      </c>
    </row>
    <row r="284" spans="1:17" s="167" customFormat="1" ht="15">
      <c r="A284" s="167" t="s">
        <v>10762</v>
      </c>
      <c r="C284" s="61" t="s">
        <v>3690</v>
      </c>
      <c r="E284" s="61" t="s">
        <v>7456</v>
      </c>
      <c r="F284" s="167" t="s">
        <v>10056</v>
      </c>
      <c r="G284" s="167" t="s">
        <v>10607</v>
      </c>
      <c r="H284" s="62" t="s">
        <v>12210</v>
      </c>
      <c r="I284" s="167" t="s">
        <v>11510</v>
      </c>
      <c r="J284" s="63" t="str">
        <f t="shared" si="26"/>
        <v>IC.GA.091505</v>
      </c>
      <c r="K284" s="61" t="s">
        <v>2379</v>
      </c>
      <c r="L284" s="167" t="str">
        <f t="shared" si="22"/>
        <v>Site cooler than opposite body</v>
      </c>
      <c r="M284" s="168" t="str">
        <f t="shared" si="23"/>
        <v>PI.IC.GA.091505.01</v>
      </c>
      <c r="N284" s="168"/>
      <c r="O284" s="168" t="str">
        <f t="shared" si="24"/>
        <v>PH.IC.GA.091505.01</v>
      </c>
      <c r="Q284" s="168" t="str">
        <f t="shared" si="25"/>
        <v>CL.IC.GA.091505.01</v>
      </c>
    </row>
    <row r="285" spans="1:17" s="167" customFormat="1" ht="15">
      <c r="A285" s="167" t="s">
        <v>10762</v>
      </c>
      <c r="C285" s="61" t="s">
        <v>3690</v>
      </c>
      <c r="D285" s="167" t="s">
        <v>8426</v>
      </c>
      <c r="E285" s="61" t="s">
        <v>7863</v>
      </c>
      <c r="F285" s="167" t="s">
        <v>10445</v>
      </c>
      <c r="G285" s="167" t="s">
        <v>10446</v>
      </c>
      <c r="H285" s="62" t="s">
        <v>11848</v>
      </c>
      <c r="I285" s="167" t="s">
        <v>10446</v>
      </c>
      <c r="J285" s="63" t="str">
        <f t="shared" si="26"/>
        <v>IC.GA.091601</v>
      </c>
      <c r="K285" s="61" t="s">
        <v>2379</v>
      </c>
      <c r="L285" s="167" t="str">
        <f t="shared" si="22"/>
        <v>Patent</v>
      </c>
      <c r="M285" s="168" t="str">
        <f t="shared" si="23"/>
        <v>PI.IC.GA.091601.01</v>
      </c>
      <c r="N285" s="168"/>
      <c r="O285" s="168" t="str">
        <f t="shared" si="24"/>
        <v>PH.IC.GA.091601.01</v>
      </c>
      <c r="Q285" s="168" t="str">
        <f t="shared" si="25"/>
        <v>CL.IC.GA.091601.01</v>
      </c>
    </row>
    <row r="286" spans="1:17" s="167" customFormat="1" ht="15">
      <c r="A286" s="167" t="s">
        <v>10762</v>
      </c>
      <c r="C286" s="61" t="s">
        <v>3690</v>
      </c>
      <c r="E286" s="61" t="s">
        <v>7863</v>
      </c>
      <c r="F286" s="167" t="s">
        <v>10445</v>
      </c>
      <c r="G286" s="167" t="s">
        <v>10126</v>
      </c>
      <c r="H286" s="62" t="s">
        <v>12030</v>
      </c>
      <c r="I286" s="167" t="s">
        <v>10127</v>
      </c>
      <c r="J286" s="63" t="str">
        <f t="shared" si="26"/>
        <v>IC.GA.091602</v>
      </c>
      <c r="K286" s="61" t="s">
        <v>2379</v>
      </c>
      <c r="L286" s="167" t="str">
        <f t="shared" si="22"/>
        <v>Tube feeding infusing</v>
      </c>
      <c r="M286" s="168" t="str">
        <f t="shared" si="23"/>
        <v>PI.IC.GA.091602.01</v>
      </c>
      <c r="N286" s="168"/>
      <c r="O286" s="168" t="str">
        <f t="shared" si="24"/>
        <v>PH.IC.GA.091602.01</v>
      </c>
      <c r="Q286" s="168" t="str">
        <f t="shared" si="25"/>
        <v>CL.IC.GA.091602.01</v>
      </c>
    </row>
    <row r="287" spans="1:17" s="167" customFormat="1" ht="15">
      <c r="A287" s="167" t="s">
        <v>10762</v>
      </c>
      <c r="C287" s="61" t="s">
        <v>3690</v>
      </c>
      <c r="E287" s="61" t="s">
        <v>7863</v>
      </c>
      <c r="F287" s="167" t="s">
        <v>10445</v>
      </c>
      <c r="G287" s="167" t="s">
        <v>10128</v>
      </c>
      <c r="H287" s="62" t="s">
        <v>12032</v>
      </c>
      <c r="I287" s="167" t="s">
        <v>10129</v>
      </c>
      <c r="J287" s="63" t="str">
        <f t="shared" si="26"/>
        <v>IC.GA.091603</v>
      </c>
      <c r="K287" s="61" t="s">
        <v>2379</v>
      </c>
      <c r="L287" s="167" t="str">
        <f t="shared" si="22"/>
        <v>Irrigated</v>
      </c>
      <c r="M287" s="168" t="str">
        <f t="shared" si="23"/>
        <v>PI.IC.GA.091603.01</v>
      </c>
      <c r="N287" s="168"/>
      <c r="O287" s="168" t="str">
        <f t="shared" si="24"/>
        <v>PH.IC.GA.091603.01</v>
      </c>
      <c r="Q287" s="168" t="str">
        <f t="shared" si="25"/>
        <v>CL.IC.GA.091603.01</v>
      </c>
    </row>
    <row r="288" spans="1:17" s="167" customFormat="1" ht="15">
      <c r="A288" s="167" t="s">
        <v>10762</v>
      </c>
      <c r="C288" s="61" t="s">
        <v>3690</v>
      </c>
      <c r="E288" s="61" t="s">
        <v>7863</v>
      </c>
      <c r="F288" s="167" t="s">
        <v>10445</v>
      </c>
      <c r="G288" s="167" t="s">
        <v>10300</v>
      </c>
      <c r="H288" s="62" t="s">
        <v>12028</v>
      </c>
      <c r="I288" s="167" t="s">
        <v>10130</v>
      </c>
      <c r="J288" s="63" t="str">
        <f t="shared" si="26"/>
        <v>IC.GA.091604</v>
      </c>
      <c r="K288" s="61" t="s">
        <v>2379</v>
      </c>
      <c r="L288" s="167" t="str">
        <f t="shared" si="22"/>
        <v>Clamped</v>
      </c>
      <c r="M288" s="168" t="str">
        <f t="shared" si="23"/>
        <v>PI.IC.GA.091604.01</v>
      </c>
      <c r="N288" s="168"/>
      <c r="O288" s="168" t="str">
        <f t="shared" si="24"/>
        <v>PH.IC.GA.091604.01</v>
      </c>
      <c r="Q288" s="168" t="str">
        <f t="shared" si="25"/>
        <v>CL.IC.GA.091604.01</v>
      </c>
    </row>
    <row r="289" spans="1:25" s="167" customFormat="1" ht="15">
      <c r="A289" s="167" t="s">
        <v>10762</v>
      </c>
      <c r="C289" s="61" t="s">
        <v>3690</v>
      </c>
      <c r="E289" s="61" t="s">
        <v>7863</v>
      </c>
      <c r="F289" s="167" t="s">
        <v>10445</v>
      </c>
      <c r="G289" s="167" t="s">
        <v>10131</v>
      </c>
      <c r="H289" s="62" t="s">
        <v>12210</v>
      </c>
      <c r="I289" s="167" t="s">
        <v>10132</v>
      </c>
      <c r="J289" s="63" t="str">
        <f t="shared" si="26"/>
        <v>IC.GA.091605</v>
      </c>
      <c r="K289" s="61" t="s">
        <v>12175</v>
      </c>
      <c r="L289" s="167" t="str">
        <f t="shared" si="22"/>
        <v>Non-Patent/clogged</v>
      </c>
      <c r="M289" s="168" t="str">
        <f t="shared" si="23"/>
        <v>PI.IC.GA.091605.01</v>
      </c>
      <c r="N289" s="168"/>
      <c r="O289" s="168" t="str">
        <f t="shared" si="24"/>
        <v>PH.IC.GA.091605.01</v>
      </c>
      <c r="Q289" s="168" t="str">
        <f t="shared" si="25"/>
        <v>CL.IC.GA.091605.01</v>
      </c>
    </row>
    <row r="290" spans="1:25" s="167" customFormat="1" ht="15">
      <c r="A290" s="167" t="s">
        <v>10762</v>
      </c>
      <c r="C290" s="61" t="s">
        <v>3690</v>
      </c>
      <c r="E290" s="61" t="s">
        <v>7863</v>
      </c>
      <c r="F290" s="167" t="s">
        <v>10445</v>
      </c>
      <c r="G290" s="167" t="s">
        <v>11839</v>
      </c>
      <c r="H290" s="62" t="s">
        <v>12212</v>
      </c>
      <c r="I290" s="167" t="s">
        <v>10282</v>
      </c>
      <c r="J290" s="63" t="str">
        <f t="shared" si="26"/>
        <v>IC.GA.091606</v>
      </c>
      <c r="K290" s="61" t="s">
        <v>12175</v>
      </c>
      <c r="L290" s="167" t="str">
        <f t="shared" si="22"/>
        <v>Inserted</v>
      </c>
      <c r="M290" s="168" t="str">
        <f t="shared" si="23"/>
        <v>PI.IC.GA.091606.01</v>
      </c>
      <c r="N290" s="168"/>
      <c r="O290" s="168" t="str">
        <f t="shared" si="24"/>
        <v>PH.IC.GA.091606.01</v>
      </c>
      <c r="Q290" s="168" t="str">
        <f t="shared" si="25"/>
        <v>CL.IC.GA.091606.01</v>
      </c>
    </row>
    <row r="291" spans="1:25" s="167" customFormat="1" ht="15">
      <c r="A291" s="167" t="s">
        <v>10762</v>
      </c>
      <c r="C291" s="61" t="s">
        <v>3690</v>
      </c>
      <c r="E291" s="61" t="s">
        <v>7863</v>
      </c>
      <c r="F291" s="167" t="s">
        <v>10445</v>
      </c>
      <c r="G291" s="167" t="s">
        <v>10283</v>
      </c>
      <c r="H291" s="62" t="s">
        <v>12225</v>
      </c>
      <c r="I291" s="167" t="s">
        <v>12108</v>
      </c>
      <c r="J291" s="63" t="str">
        <f t="shared" si="26"/>
        <v>IC.GA.091607</v>
      </c>
      <c r="K291" s="61" t="s">
        <v>12175</v>
      </c>
      <c r="L291" s="167" t="str">
        <f t="shared" si="22"/>
        <v>Repositioned</v>
      </c>
      <c r="M291" s="168" t="str">
        <f t="shared" si="23"/>
        <v>PI.IC.GA.091607.01</v>
      </c>
      <c r="N291" s="168"/>
      <c r="O291" s="168" t="str">
        <f t="shared" si="24"/>
        <v>PH.IC.GA.091607.01</v>
      </c>
      <c r="Q291" s="168" t="str">
        <f t="shared" si="25"/>
        <v>CL.IC.GA.091607.01</v>
      </c>
    </row>
    <row r="292" spans="1:25" s="167" customFormat="1" ht="15">
      <c r="A292" s="167" t="s">
        <v>10762</v>
      </c>
      <c r="C292" s="61" t="s">
        <v>3690</v>
      </c>
      <c r="E292" s="61" t="s">
        <v>7863</v>
      </c>
      <c r="F292" s="167" t="s">
        <v>10445</v>
      </c>
      <c r="G292" s="167" t="s">
        <v>11393</v>
      </c>
      <c r="H292" s="62" t="s">
        <v>11638</v>
      </c>
      <c r="I292" s="167" t="s">
        <v>11959</v>
      </c>
      <c r="J292" s="63" t="str">
        <f t="shared" si="26"/>
        <v>IC.GA.091608</v>
      </c>
      <c r="K292" s="61" t="s">
        <v>12175</v>
      </c>
      <c r="L292" s="167" t="str">
        <f t="shared" si="22"/>
        <v>Changed</v>
      </c>
      <c r="M292" s="168" t="str">
        <f t="shared" si="23"/>
        <v>PI.IC.GA.091608.01</v>
      </c>
      <c r="N292" s="168"/>
      <c r="O292" s="168" t="str">
        <f t="shared" si="24"/>
        <v>PH.IC.GA.091608.01</v>
      </c>
      <c r="Q292" s="168" t="str">
        <f t="shared" si="25"/>
        <v>CL.IC.GA.091608.01</v>
      </c>
    </row>
    <row r="293" spans="1:25" s="167" customFormat="1" ht="15">
      <c r="A293" s="167" t="s">
        <v>10762</v>
      </c>
      <c r="C293" s="61" t="s">
        <v>3690</v>
      </c>
      <c r="E293" s="61" t="s">
        <v>7863</v>
      </c>
      <c r="F293" s="167" t="s">
        <v>10445</v>
      </c>
      <c r="G293" s="167" t="s">
        <v>10284</v>
      </c>
      <c r="H293" s="62" t="s">
        <v>11639</v>
      </c>
      <c r="I293" s="167" t="s">
        <v>10046</v>
      </c>
      <c r="J293" s="63" t="str">
        <f t="shared" si="26"/>
        <v>IC.GA.091609</v>
      </c>
      <c r="K293" s="61" t="s">
        <v>12175</v>
      </c>
      <c r="L293" s="167" t="str">
        <f t="shared" si="22"/>
        <v>Gravity drainage</v>
      </c>
      <c r="M293" s="168" t="str">
        <f t="shared" si="23"/>
        <v>PI.IC.GA.091609.01</v>
      </c>
      <c r="N293" s="168"/>
      <c r="O293" s="168" t="str">
        <f t="shared" si="24"/>
        <v>PH.IC.GA.091609.01</v>
      </c>
      <c r="Q293" s="168" t="str">
        <f t="shared" si="25"/>
        <v>CL.IC.GA.091609.01</v>
      </c>
    </row>
    <row r="294" spans="1:25" s="167" customFormat="1" ht="15">
      <c r="A294" s="167" t="s">
        <v>10762</v>
      </c>
      <c r="C294" s="61" t="s">
        <v>3690</v>
      </c>
      <c r="E294" s="61" t="s">
        <v>2259</v>
      </c>
      <c r="F294" s="167" t="s">
        <v>10445</v>
      </c>
      <c r="G294" s="167" t="s">
        <v>10123</v>
      </c>
      <c r="H294" s="62" t="s">
        <v>11829</v>
      </c>
      <c r="I294" s="167" t="s">
        <v>11841</v>
      </c>
      <c r="J294" s="63" t="str">
        <f t="shared" si="26"/>
        <v>IC.GA.091610</v>
      </c>
      <c r="K294" s="61" t="s">
        <v>2206</v>
      </c>
      <c r="L294" s="167" t="str">
        <f t="shared" si="22"/>
        <v>Discontinued</v>
      </c>
      <c r="M294" s="168" t="str">
        <f t="shared" si="23"/>
        <v>PI.IC.GA.091610.01</v>
      </c>
      <c r="N294" s="168"/>
      <c r="O294" s="168" t="str">
        <f t="shared" si="24"/>
        <v>PH.IC.GA.091610.01</v>
      </c>
      <c r="Q294" s="168" t="str">
        <f t="shared" si="25"/>
        <v>CL.IC.GA.091610.01</v>
      </c>
    </row>
    <row r="295" spans="1:25" s="167" customFormat="1" ht="15">
      <c r="A295" s="167" t="s">
        <v>10762</v>
      </c>
      <c r="C295" s="61" t="s">
        <v>3690</v>
      </c>
      <c r="E295" s="61" t="s">
        <v>7863</v>
      </c>
      <c r="F295" s="167" t="s">
        <v>10445</v>
      </c>
      <c r="G295" s="167" t="s">
        <v>12957</v>
      </c>
      <c r="H295" s="62" t="s">
        <v>12420</v>
      </c>
      <c r="J295" s="63" t="str">
        <f t="shared" si="26"/>
        <v>IC.GA.091611</v>
      </c>
      <c r="K295" s="61" t="s">
        <v>12175</v>
      </c>
      <c r="L295" s="167" t="str">
        <f t="shared" si="22"/>
        <v>Self Discontinued</v>
      </c>
      <c r="M295" s="168" t="str">
        <f t="shared" si="23"/>
        <v>PI.IC.GA.091611.01</v>
      </c>
      <c r="N295" s="168"/>
      <c r="O295" s="168" t="str">
        <f t="shared" si="24"/>
        <v>PH.IC.GA.091611.01</v>
      </c>
      <c r="Q295" s="168" t="str">
        <f t="shared" si="25"/>
        <v>CL.IC.GA.091611.01</v>
      </c>
      <c r="X295" s="167" t="s">
        <v>12505</v>
      </c>
      <c r="Y295" s="167">
        <v>1124</v>
      </c>
    </row>
    <row r="296" spans="1:25" s="167" customFormat="1" ht="15">
      <c r="A296" s="167" t="s">
        <v>10762</v>
      </c>
      <c r="C296" s="61" t="s">
        <v>3690</v>
      </c>
      <c r="D296" s="167" t="s">
        <v>10124</v>
      </c>
      <c r="E296" s="61" t="s">
        <v>12462</v>
      </c>
      <c r="F296" s="167" t="s">
        <v>10125</v>
      </c>
      <c r="G296" s="167" t="s">
        <v>12157</v>
      </c>
      <c r="H296" s="62" t="s">
        <v>11848</v>
      </c>
      <c r="I296" s="167" t="s">
        <v>12157</v>
      </c>
      <c r="J296" s="63" t="str">
        <f t="shared" si="26"/>
        <v>IC.GA.091701</v>
      </c>
      <c r="K296" s="61" t="s">
        <v>12175</v>
      </c>
      <c r="L296" s="167" t="str">
        <f t="shared" si="22"/>
        <v>None</v>
      </c>
      <c r="M296" s="168" t="str">
        <f t="shared" si="23"/>
        <v>PI.IC.GA.091701.01</v>
      </c>
      <c r="N296" s="168"/>
      <c r="O296" s="168" t="str">
        <f t="shared" si="24"/>
        <v>PH.IC.GA.091701.01</v>
      </c>
      <c r="Q296" s="168" t="str">
        <f t="shared" si="25"/>
        <v>CL.IC.GA.091701.01</v>
      </c>
    </row>
    <row r="297" spans="1:25" s="167" customFormat="1" ht="15">
      <c r="A297" s="167" t="s">
        <v>10762</v>
      </c>
      <c r="C297" s="61" t="s">
        <v>3690</v>
      </c>
      <c r="E297" s="61" t="s">
        <v>12462</v>
      </c>
      <c r="F297" s="167" t="s">
        <v>10125</v>
      </c>
      <c r="G297" s="167" t="s">
        <v>11013</v>
      </c>
      <c r="H297" s="62" t="s">
        <v>12030</v>
      </c>
      <c r="I297" s="167" t="s">
        <v>10277</v>
      </c>
      <c r="J297" s="63" t="str">
        <f t="shared" si="26"/>
        <v>IC.GA.091702</v>
      </c>
      <c r="K297" s="61" t="s">
        <v>12175</v>
      </c>
      <c r="L297" s="167" t="str">
        <f t="shared" si="22"/>
        <v>Intermittent</v>
      </c>
      <c r="M297" s="168" t="str">
        <f t="shared" si="23"/>
        <v>PI.IC.GA.091702.01</v>
      </c>
      <c r="N297" s="168"/>
      <c r="O297" s="168" t="str">
        <f t="shared" si="24"/>
        <v>PH.IC.GA.091702.01</v>
      </c>
      <c r="Q297" s="168" t="str">
        <f t="shared" si="25"/>
        <v>CL.IC.GA.091702.01</v>
      </c>
    </row>
    <row r="298" spans="1:25" s="167" customFormat="1" ht="15">
      <c r="A298" s="167" t="s">
        <v>10762</v>
      </c>
      <c r="C298" s="61" t="s">
        <v>3690</v>
      </c>
      <c r="E298" s="61" t="s">
        <v>12462</v>
      </c>
      <c r="F298" s="167" t="s">
        <v>10125</v>
      </c>
      <c r="G298" s="167" t="s">
        <v>10278</v>
      </c>
      <c r="H298" s="62" t="s">
        <v>12032</v>
      </c>
      <c r="I298" s="167" t="s">
        <v>10278</v>
      </c>
      <c r="J298" s="63" t="str">
        <f t="shared" si="26"/>
        <v>IC.GA.091703</v>
      </c>
      <c r="K298" s="61" t="s">
        <v>12175</v>
      </c>
      <c r="L298" s="167" t="str">
        <f t="shared" si="22"/>
        <v>Continuous</v>
      </c>
      <c r="M298" s="168" t="str">
        <f t="shared" si="23"/>
        <v>PI.IC.GA.091703.01</v>
      </c>
      <c r="N298" s="168"/>
      <c r="O298" s="168" t="str">
        <f t="shared" si="24"/>
        <v>PH.IC.GA.091703.01</v>
      </c>
      <c r="Q298" s="168" t="str">
        <f t="shared" si="25"/>
        <v>CL.IC.GA.091703.01</v>
      </c>
    </row>
    <row r="299" spans="1:25" s="167" customFormat="1" ht="15">
      <c r="A299" s="167" t="s">
        <v>10762</v>
      </c>
      <c r="C299" s="61" t="s">
        <v>3690</v>
      </c>
      <c r="D299" s="167" t="s">
        <v>8285</v>
      </c>
      <c r="E299" s="61" t="s">
        <v>12602</v>
      </c>
      <c r="F299" s="167" t="s">
        <v>10262</v>
      </c>
      <c r="G299" s="167" t="s">
        <v>10263</v>
      </c>
      <c r="H299" s="62" t="s">
        <v>11848</v>
      </c>
      <c r="I299" s="167" t="s">
        <v>10264</v>
      </c>
      <c r="J299" s="63" t="str">
        <f t="shared" si="26"/>
        <v>IC.GA.091801</v>
      </c>
      <c r="K299" s="61" t="s">
        <v>12175</v>
      </c>
      <c r="L299" s="167" t="str">
        <f t="shared" si="22"/>
        <v>Salem sump</v>
      </c>
      <c r="M299" s="168" t="str">
        <f t="shared" si="23"/>
        <v>PI.IC.GA.091801.01</v>
      </c>
      <c r="N299" s="168"/>
      <c r="O299" s="168" t="str">
        <f t="shared" si="24"/>
        <v>PH.IC.GA.091801.01</v>
      </c>
      <c r="Q299" s="168" t="str">
        <f t="shared" si="25"/>
        <v>CL.IC.GA.091801.01</v>
      </c>
    </row>
    <row r="300" spans="1:25" s="167" customFormat="1" ht="15">
      <c r="A300" s="167" t="s">
        <v>10762</v>
      </c>
      <c r="C300" s="61" t="s">
        <v>3690</v>
      </c>
      <c r="E300" s="61" t="s">
        <v>12602</v>
      </c>
      <c r="F300" s="167" t="s">
        <v>10262</v>
      </c>
      <c r="G300" s="167" t="s">
        <v>10265</v>
      </c>
      <c r="H300" s="62" t="s">
        <v>12030</v>
      </c>
      <c r="I300" s="167" t="s">
        <v>10266</v>
      </c>
      <c r="J300" s="63" t="str">
        <f t="shared" si="26"/>
        <v>IC.GA.091802</v>
      </c>
      <c r="K300" s="61" t="s">
        <v>12175</v>
      </c>
      <c r="L300" s="167" t="str">
        <f t="shared" si="22"/>
        <v>Small bore (Dobhoff)</v>
      </c>
      <c r="M300" s="168" t="str">
        <f t="shared" si="23"/>
        <v>PI.IC.GA.091802.01</v>
      </c>
      <c r="N300" s="168"/>
      <c r="O300" s="168" t="str">
        <f t="shared" si="24"/>
        <v>PH.IC.GA.091802.01</v>
      </c>
      <c r="Q300" s="168" t="str">
        <f t="shared" si="25"/>
        <v>CL.IC.GA.091802.01</v>
      </c>
    </row>
    <row r="301" spans="1:25" s="167" customFormat="1" ht="15">
      <c r="A301" s="167" t="s">
        <v>10762</v>
      </c>
      <c r="C301" s="61" t="s">
        <v>3690</v>
      </c>
      <c r="E301" s="61" t="s">
        <v>12602</v>
      </c>
      <c r="F301" s="167" t="s">
        <v>10262</v>
      </c>
      <c r="G301" s="167" t="s">
        <v>10267</v>
      </c>
      <c r="H301" s="62" t="s">
        <v>12032</v>
      </c>
      <c r="I301" s="167" t="s">
        <v>10268</v>
      </c>
      <c r="J301" s="63" t="str">
        <f t="shared" si="26"/>
        <v>IC.GA.091803</v>
      </c>
      <c r="K301" s="61" t="s">
        <v>12175</v>
      </c>
      <c r="L301" s="167" t="str">
        <f t="shared" si="22"/>
        <v>Large bore</v>
      </c>
      <c r="M301" s="168" t="str">
        <f t="shared" si="23"/>
        <v>PI.IC.GA.091803.01</v>
      </c>
      <c r="N301" s="168"/>
      <c r="O301" s="168" t="str">
        <f t="shared" si="24"/>
        <v>PH.IC.GA.091803.01</v>
      </c>
      <c r="Q301" s="168" t="str">
        <f t="shared" si="25"/>
        <v>CL.IC.GA.091803.01</v>
      </c>
    </row>
    <row r="302" spans="1:25" s="167" customFormat="1" ht="15">
      <c r="A302" s="167" t="s">
        <v>10762</v>
      </c>
      <c r="C302" s="61" t="s">
        <v>3690</v>
      </c>
      <c r="E302" s="61" t="s">
        <v>12602</v>
      </c>
      <c r="F302" s="167" t="s">
        <v>10262</v>
      </c>
      <c r="G302" s="167" t="s">
        <v>10269</v>
      </c>
      <c r="H302" s="62" t="s">
        <v>12028</v>
      </c>
      <c r="I302" s="167" t="s">
        <v>10270</v>
      </c>
      <c r="J302" s="63" t="str">
        <f t="shared" si="26"/>
        <v>IC.GA.091804</v>
      </c>
      <c r="K302" s="61" t="s">
        <v>12175</v>
      </c>
      <c r="L302" s="167" t="str">
        <f t="shared" si="22"/>
        <v>Gastrostomy</v>
      </c>
      <c r="M302" s="168" t="str">
        <f t="shared" si="23"/>
        <v>PI.IC.GA.091804.01</v>
      </c>
      <c r="N302" s="168"/>
      <c r="O302" s="168" t="str">
        <f t="shared" si="24"/>
        <v>PH.IC.GA.091804.01</v>
      </c>
      <c r="Q302" s="168" t="str">
        <f t="shared" si="25"/>
        <v>CL.IC.GA.091804.01</v>
      </c>
    </row>
    <row r="303" spans="1:25" s="167" customFormat="1" ht="15">
      <c r="A303" s="167" t="s">
        <v>10762</v>
      </c>
      <c r="C303" s="61" t="s">
        <v>3690</v>
      </c>
      <c r="E303" s="61" t="s">
        <v>12602</v>
      </c>
      <c r="F303" s="167" t="s">
        <v>10262</v>
      </c>
      <c r="G303" s="167" t="s">
        <v>10271</v>
      </c>
      <c r="H303" s="62" t="s">
        <v>12210</v>
      </c>
      <c r="I303" s="167" t="s">
        <v>10110</v>
      </c>
      <c r="J303" s="63" t="str">
        <f t="shared" si="26"/>
        <v>IC.GA.091805</v>
      </c>
      <c r="K303" s="61" t="s">
        <v>12175</v>
      </c>
      <c r="L303" s="167" t="str">
        <f t="shared" si="22"/>
        <v>Jejunostomy</v>
      </c>
      <c r="M303" s="168" t="str">
        <f t="shared" si="23"/>
        <v>PI.IC.GA.091805.01</v>
      </c>
      <c r="N303" s="168"/>
      <c r="O303" s="168" t="str">
        <f t="shared" si="24"/>
        <v>PH.IC.GA.091805.01</v>
      </c>
      <c r="Q303" s="168" t="str">
        <f t="shared" si="25"/>
        <v>CL.IC.GA.091805.01</v>
      </c>
    </row>
    <row r="304" spans="1:25" s="167" customFormat="1" ht="15">
      <c r="A304" s="167" t="s">
        <v>10762</v>
      </c>
      <c r="C304" s="61" t="s">
        <v>3690</v>
      </c>
      <c r="E304" s="61" t="s">
        <v>12602</v>
      </c>
      <c r="F304" s="167" t="s">
        <v>10262</v>
      </c>
      <c r="G304" s="167" t="s">
        <v>10120</v>
      </c>
      <c r="H304" s="62" t="s">
        <v>12212</v>
      </c>
      <c r="I304" s="167" t="s">
        <v>10121</v>
      </c>
      <c r="J304" s="63" t="str">
        <f t="shared" si="26"/>
        <v>IC.GA.091806</v>
      </c>
      <c r="K304" s="61" t="s">
        <v>12175</v>
      </c>
      <c r="L304" s="167" t="str">
        <f t="shared" si="22"/>
        <v>Percutaneous endoscopic gastrostomy</v>
      </c>
      <c r="M304" s="168" t="str">
        <f t="shared" si="23"/>
        <v>PI.IC.GA.091806.01</v>
      </c>
      <c r="N304" s="168"/>
      <c r="O304" s="168" t="str">
        <f t="shared" si="24"/>
        <v>PH.IC.GA.091806.01</v>
      </c>
      <c r="Q304" s="168" t="str">
        <f t="shared" si="25"/>
        <v>CL.IC.GA.091806.01</v>
      </c>
    </row>
    <row r="305" spans="1:23" s="167" customFormat="1" ht="15">
      <c r="A305" s="167" t="s">
        <v>10762</v>
      </c>
      <c r="C305" s="61" t="s">
        <v>3690</v>
      </c>
      <c r="E305" s="61" t="s">
        <v>12602</v>
      </c>
      <c r="F305" s="167" t="s">
        <v>10262</v>
      </c>
      <c r="G305" s="167" t="s">
        <v>10122</v>
      </c>
      <c r="H305" s="62" t="s">
        <v>12225</v>
      </c>
      <c r="I305" s="167" t="s">
        <v>9980</v>
      </c>
      <c r="J305" s="63" t="str">
        <f t="shared" si="26"/>
        <v>IC.GA.091807</v>
      </c>
      <c r="K305" s="61" t="s">
        <v>12175</v>
      </c>
      <c r="L305" s="167" t="str">
        <f t="shared" si="22"/>
        <v>Percutaneous gastrostomy button</v>
      </c>
      <c r="M305" s="168" t="str">
        <f t="shared" si="23"/>
        <v>PI.IC.GA.091807.01</v>
      </c>
      <c r="N305" s="168"/>
      <c r="O305" s="168" t="str">
        <f t="shared" si="24"/>
        <v>PH.IC.GA.091807.01</v>
      </c>
      <c r="Q305" s="168" t="str">
        <f t="shared" si="25"/>
        <v>CL.IC.GA.091807.01</v>
      </c>
    </row>
    <row r="306" spans="1:23" s="167" customFormat="1" ht="15">
      <c r="A306" s="167" t="s">
        <v>10762</v>
      </c>
      <c r="C306" s="61" t="s">
        <v>3690</v>
      </c>
      <c r="E306" s="61" t="s">
        <v>12602</v>
      </c>
      <c r="F306" s="167" t="s">
        <v>10262</v>
      </c>
      <c r="G306" s="167" t="s">
        <v>10478</v>
      </c>
      <c r="H306" s="62" t="s">
        <v>11638</v>
      </c>
      <c r="I306" s="167" t="s">
        <v>12437</v>
      </c>
      <c r="J306" s="63" t="str">
        <f t="shared" si="26"/>
        <v>IC.GA.091808</v>
      </c>
      <c r="K306" s="61" t="s">
        <v>12175</v>
      </c>
      <c r="L306" s="167" t="str">
        <f t="shared" si="22"/>
        <v>Other: specify</v>
      </c>
      <c r="M306" s="168" t="str">
        <f t="shared" si="23"/>
        <v>PI.IC.GA.091808.01</v>
      </c>
      <c r="N306" s="168"/>
      <c r="O306" s="168" t="str">
        <f t="shared" si="24"/>
        <v>PH.IC.GA.091808.01</v>
      </c>
      <c r="Q306" s="168" t="str">
        <f t="shared" si="25"/>
        <v>CL.IC.GA.091808.01</v>
      </c>
    </row>
    <row r="307" spans="1:23" s="167" customFormat="1" ht="15">
      <c r="A307" s="167" t="s">
        <v>10662</v>
      </c>
      <c r="C307" s="61" t="s">
        <v>3690</v>
      </c>
      <c r="E307" s="61" t="s">
        <v>12602</v>
      </c>
      <c r="F307" s="167" t="s">
        <v>9981</v>
      </c>
      <c r="G307" s="61" t="s">
        <v>9982</v>
      </c>
      <c r="H307" s="62" t="s">
        <v>3690</v>
      </c>
      <c r="I307" s="62" t="s">
        <v>9983</v>
      </c>
      <c r="J307" s="63" t="str">
        <f t="shared" si="26"/>
        <v>IC.GA.091809</v>
      </c>
      <c r="K307" s="61" t="s">
        <v>12175</v>
      </c>
      <c r="L307" s="167" t="str">
        <f t="shared" si="22"/>
        <v>G/J Tube</v>
      </c>
      <c r="M307" s="168" t="str">
        <f t="shared" si="23"/>
        <v>PI.IC.GA.091809.01</v>
      </c>
      <c r="N307" s="168"/>
      <c r="O307" s="168" t="str">
        <f t="shared" si="24"/>
        <v>PH.IC.GA.091809.01</v>
      </c>
      <c r="Q307" s="168" t="str">
        <f t="shared" si="25"/>
        <v>CL.IC.GA.091809.01</v>
      </c>
      <c r="R307" s="167" t="s">
        <v>12465</v>
      </c>
      <c r="S307" s="167">
        <v>213</v>
      </c>
    </row>
    <row r="308" spans="1:23" s="167" customFormat="1" ht="15">
      <c r="A308" s="167" t="s">
        <v>10662</v>
      </c>
      <c r="C308" s="61" t="s">
        <v>12197</v>
      </c>
      <c r="E308" s="61" t="s">
        <v>7866</v>
      </c>
      <c r="F308" s="167" t="s">
        <v>9981</v>
      </c>
      <c r="G308" s="61" t="s">
        <v>9984</v>
      </c>
      <c r="H308" s="62" t="s">
        <v>3188</v>
      </c>
      <c r="I308" s="62" t="s">
        <v>10683</v>
      </c>
      <c r="J308" s="63" t="str">
        <f t="shared" si="26"/>
        <v>IC.GA.091810</v>
      </c>
      <c r="K308" s="61" t="s">
        <v>12175</v>
      </c>
      <c r="L308" s="167" t="str">
        <f t="shared" si="22"/>
        <v>G/J Combination Tube</v>
      </c>
      <c r="M308" s="168" t="str">
        <f t="shared" si="23"/>
        <v>PI.IC.GA.091810.01</v>
      </c>
      <c r="N308" s="168"/>
      <c r="O308" s="168" t="str">
        <f t="shared" si="24"/>
        <v>PH.IC.GA.091810.01</v>
      </c>
      <c r="Q308" s="168" t="str">
        <f t="shared" si="25"/>
        <v>CL.IC.GA.091810.01</v>
      </c>
      <c r="R308" s="167" t="s">
        <v>12278</v>
      </c>
      <c r="S308" s="167">
        <v>213</v>
      </c>
    </row>
    <row r="309" spans="1:23" s="167" customFormat="1" ht="15">
      <c r="A309" s="167" t="s">
        <v>10662</v>
      </c>
      <c r="C309" s="61" t="s">
        <v>3690</v>
      </c>
      <c r="D309" s="167" t="s">
        <v>2714</v>
      </c>
      <c r="E309" s="61" t="s">
        <v>2524</v>
      </c>
      <c r="F309" s="167" t="s">
        <v>2525</v>
      </c>
      <c r="G309" s="61" t="s">
        <v>2536</v>
      </c>
      <c r="H309" s="62" t="s">
        <v>2540</v>
      </c>
      <c r="I309" s="62" t="s">
        <v>2415</v>
      </c>
      <c r="J309" s="63" t="str">
        <f t="shared" si="26"/>
        <v>IC.GA.091901</v>
      </c>
      <c r="K309" s="61" t="s">
        <v>12175</v>
      </c>
      <c r="L309" s="167" t="str">
        <f t="shared" si="22"/>
        <v>Date insertion, specify:</v>
      </c>
      <c r="M309" s="168" t="str">
        <f t="shared" si="23"/>
        <v>PI.IC.GA.091901.01</v>
      </c>
      <c r="N309" s="168"/>
      <c r="O309" s="168" t="str">
        <f t="shared" si="24"/>
        <v>PH.IC.GA.091901.01</v>
      </c>
      <c r="Q309" s="168" t="str">
        <f t="shared" si="25"/>
        <v>CL.IC.GA.091901.01</v>
      </c>
      <c r="R309" s="167" t="s">
        <v>12465</v>
      </c>
      <c r="S309" s="167">
        <v>213</v>
      </c>
      <c r="V309" s="167" t="s">
        <v>2421</v>
      </c>
      <c r="W309" s="167">
        <v>1069</v>
      </c>
    </row>
    <row r="310" spans="1:23" s="167" customFormat="1" ht="15">
      <c r="A310" s="167" t="s">
        <v>10762</v>
      </c>
      <c r="B310" s="167" t="s">
        <v>9985</v>
      </c>
      <c r="C310" s="61" t="s">
        <v>3188</v>
      </c>
      <c r="D310" s="167" t="s">
        <v>3936</v>
      </c>
      <c r="E310" s="61" t="s">
        <v>12175</v>
      </c>
      <c r="F310" s="167" t="s">
        <v>9986</v>
      </c>
      <c r="G310" s="167" t="s">
        <v>11878</v>
      </c>
      <c r="H310" s="62" t="s">
        <v>11848</v>
      </c>
      <c r="I310" s="167" t="s">
        <v>11879</v>
      </c>
      <c r="J310" s="63" t="str">
        <f t="shared" si="26"/>
        <v>IC.GA.100101</v>
      </c>
      <c r="K310" s="61" t="s">
        <v>12175</v>
      </c>
      <c r="L310" s="167" t="str">
        <f t="shared" si="22"/>
        <v xml:space="preserve">     Green</v>
      </c>
      <c r="M310" s="168" t="str">
        <f t="shared" si="23"/>
        <v>PI.IC.GA.100101.01</v>
      </c>
      <c r="N310" s="168"/>
      <c r="O310" s="168" t="str">
        <f t="shared" si="24"/>
        <v>PH.IC.GA.100101.01</v>
      </c>
      <c r="Q310" s="168" t="str">
        <f t="shared" si="25"/>
        <v>CL.IC.GA.100101.01</v>
      </c>
    </row>
    <row r="311" spans="1:23" s="167" customFormat="1" ht="15">
      <c r="A311" s="167" t="s">
        <v>10762</v>
      </c>
      <c r="C311" s="61" t="s">
        <v>3188</v>
      </c>
      <c r="E311" s="61" t="s">
        <v>2379</v>
      </c>
      <c r="F311" s="167" t="s">
        <v>9986</v>
      </c>
      <c r="G311" s="167" t="s">
        <v>11876</v>
      </c>
      <c r="H311" s="62" t="s">
        <v>12030</v>
      </c>
      <c r="I311" s="167" t="s">
        <v>11877</v>
      </c>
      <c r="J311" s="63" t="str">
        <f t="shared" si="26"/>
        <v>IC.GA.100102</v>
      </c>
      <c r="K311" s="61" t="s">
        <v>2379</v>
      </c>
      <c r="L311" s="167" t="str">
        <f t="shared" si="22"/>
        <v xml:space="preserve">     Amber</v>
      </c>
      <c r="M311" s="168" t="str">
        <f t="shared" si="23"/>
        <v>PI.IC.GA.100102.01</v>
      </c>
      <c r="N311" s="168"/>
      <c r="O311" s="168" t="str">
        <f t="shared" si="24"/>
        <v>PH.IC.GA.100102.01</v>
      </c>
      <c r="Q311" s="168" t="str">
        <f t="shared" si="25"/>
        <v>CL.IC.GA.100102.01</v>
      </c>
    </row>
    <row r="312" spans="1:23" s="167" customFormat="1" ht="15">
      <c r="A312" s="167" t="s">
        <v>10762</v>
      </c>
      <c r="C312" s="61" t="s">
        <v>3188</v>
      </c>
      <c r="E312" s="61" t="s">
        <v>12175</v>
      </c>
      <c r="F312" s="167" t="s">
        <v>9986</v>
      </c>
      <c r="G312" s="167" t="s">
        <v>11329</v>
      </c>
      <c r="H312" s="62" t="s">
        <v>12032</v>
      </c>
      <c r="I312" s="167" t="s">
        <v>11477</v>
      </c>
      <c r="J312" s="63" t="str">
        <f t="shared" si="26"/>
        <v>IC.GA.100103</v>
      </c>
      <c r="K312" s="61" t="s">
        <v>12175</v>
      </c>
      <c r="L312" s="167" t="str">
        <f t="shared" si="22"/>
        <v xml:space="preserve">     Red</v>
      </c>
      <c r="M312" s="168" t="str">
        <f t="shared" si="23"/>
        <v>PI.IC.GA.100103.01</v>
      </c>
      <c r="N312" s="168"/>
      <c r="O312" s="168" t="str">
        <f t="shared" si="24"/>
        <v>PH.IC.GA.100103.01</v>
      </c>
      <c r="Q312" s="168" t="str">
        <f t="shared" si="25"/>
        <v>CL.IC.GA.100103.01</v>
      </c>
    </row>
    <row r="313" spans="1:23" s="167" customFormat="1" ht="15">
      <c r="A313" s="167" t="s">
        <v>10762</v>
      </c>
      <c r="C313" s="61" t="s">
        <v>3188</v>
      </c>
      <c r="E313" s="61" t="s">
        <v>12175</v>
      </c>
      <c r="F313" s="167" t="s">
        <v>9986</v>
      </c>
      <c r="G313" s="167" t="s">
        <v>10386</v>
      </c>
      <c r="H313" s="62" t="s">
        <v>12028</v>
      </c>
      <c r="I313" s="167" t="s">
        <v>10141</v>
      </c>
      <c r="J313" s="63" t="str">
        <f t="shared" si="26"/>
        <v>IC.GA.100104</v>
      </c>
      <c r="K313" s="61" t="s">
        <v>12175</v>
      </c>
      <c r="L313" s="167" t="str">
        <f t="shared" si="22"/>
        <v xml:space="preserve">     Bright red</v>
      </c>
      <c r="M313" s="168" t="str">
        <f t="shared" si="23"/>
        <v>PI.IC.GA.100104.01</v>
      </c>
      <c r="N313" s="168"/>
      <c r="O313" s="168" t="str">
        <f t="shared" si="24"/>
        <v>PH.IC.GA.100104.01</v>
      </c>
      <c r="Q313" s="168" t="str">
        <f t="shared" si="25"/>
        <v>CL.IC.GA.100104.01</v>
      </c>
    </row>
    <row r="314" spans="1:23" s="167" customFormat="1" ht="15">
      <c r="A314" s="167" t="s">
        <v>10762</v>
      </c>
      <c r="C314" s="61" t="s">
        <v>3188</v>
      </c>
      <c r="E314" s="61" t="s">
        <v>12175</v>
      </c>
      <c r="F314" s="167" t="s">
        <v>9986</v>
      </c>
      <c r="G314" s="167" t="s">
        <v>11330</v>
      </c>
      <c r="H314" s="62" t="s">
        <v>12210</v>
      </c>
      <c r="I314" s="167" t="s">
        <v>11331</v>
      </c>
      <c r="J314" s="63" t="str">
        <f t="shared" si="26"/>
        <v>IC.GA.100105</v>
      </c>
      <c r="K314" s="61" t="s">
        <v>12175</v>
      </c>
      <c r="L314" s="167" t="str">
        <f t="shared" si="22"/>
        <v xml:space="preserve">     Maroon</v>
      </c>
      <c r="M314" s="168" t="str">
        <f t="shared" si="23"/>
        <v>PI.IC.GA.100105.01</v>
      </c>
      <c r="N314" s="168"/>
      <c r="O314" s="168" t="str">
        <f t="shared" si="24"/>
        <v>PH.IC.GA.100105.01</v>
      </c>
      <c r="Q314" s="168" t="str">
        <f t="shared" si="25"/>
        <v>CL.IC.GA.100105.01</v>
      </c>
    </row>
    <row r="315" spans="1:23" s="167" customFormat="1" ht="15">
      <c r="A315" s="167" t="s">
        <v>10762</v>
      </c>
      <c r="C315" s="61" t="s">
        <v>3188</v>
      </c>
      <c r="E315" s="61" t="s">
        <v>12175</v>
      </c>
      <c r="F315" s="167" t="s">
        <v>9986</v>
      </c>
      <c r="G315" s="167" t="s">
        <v>11880</v>
      </c>
      <c r="H315" s="62" t="s">
        <v>12212</v>
      </c>
      <c r="I315" s="167" t="s">
        <v>11881</v>
      </c>
      <c r="J315" s="63" t="str">
        <f t="shared" si="26"/>
        <v>IC.GA.100106</v>
      </c>
      <c r="K315" s="61" t="s">
        <v>12175</v>
      </c>
      <c r="L315" s="167" t="str">
        <f t="shared" si="22"/>
        <v xml:space="preserve">     Tan</v>
      </c>
      <c r="M315" s="168" t="str">
        <f t="shared" si="23"/>
        <v>PI.IC.GA.100106.01</v>
      </c>
      <c r="N315" s="168"/>
      <c r="O315" s="168" t="str">
        <f t="shared" si="24"/>
        <v>PH.IC.GA.100106.01</v>
      </c>
      <c r="Q315" s="168" t="str">
        <f t="shared" si="25"/>
        <v>CL.IC.GA.100106.01</v>
      </c>
    </row>
    <row r="316" spans="1:23" s="167" customFormat="1" ht="15">
      <c r="A316" s="167" t="s">
        <v>10762</v>
      </c>
      <c r="C316" s="61" t="s">
        <v>3188</v>
      </c>
      <c r="E316" s="61" t="s">
        <v>12175</v>
      </c>
      <c r="F316" s="167" t="s">
        <v>9986</v>
      </c>
      <c r="G316" s="167" t="s">
        <v>11176</v>
      </c>
      <c r="H316" s="62" t="s">
        <v>12225</v>
      </c>
      <c r="I316" s="167" t="s">
        <v>11177</v>
      </c>
      <c r="J316" s="63" t="str">
        <f t="shared" si="26"/>
        <v>IC.GA.100107</v>
      </c>
      <c r="K316" s="61" t="s">
        <v>12175</v>
      </c>
      <c r="L316" s="167" t="str">
        <f t="shared" si="22"/>
        <v xml:space="preserve">     Yellow</v>
      </c>
      <c r="M316" s="168" t="str">
        <f t="shared" si="23"/>
        <v>PI.IC.GA.100107.01</v>
      </c>
      <c r="N316" s="168"/>
      <c r="O316" s="168" t="str">
        <f t="shared" si="24"/>
        <v>PH.IC.GA.100107.01</v>
      </c>
      <c r="Q316" s="168" t="str">
        <f t="shared" si="25"/>
        <v>CL.IC.GA.100107.01</v>
      </c>
    </row>
    <row r="317" spans="1:23" s="167" customFormat="1" ht="15">
      <c r="A317" s="167" t="s">
        <v>10762</v>
      </c>
      <c r="C317" s="61" t="s">
        <v>3188</v>
      </c>
      <c r="E317" s="61" t="s">
        <v>12175</v>
      </c>
      <c r="F317" s="167" t="s">
        <v>9986</v>
      </c>
      <c r="G317" s="167" t="s">
        <v>10142</v>
      </c>
      <c r="H317" s="62" t="s">
        <v>11638</v>
      </c>
      <c r="I317" s="167" t="s">
        <v>10143</v>
      </c>
      <c r="J317" s="63" t="str">
        <f t="shared" si="26"/>
        <v>IC.GA.100108</v>
      </c>
      <c r="K317" s="61" t="s">
        <v>12175</v>
      </c>
      <c r="L317" s="167" t="str">
        <f t="shared" si="22"/>
        <v xml:space="preserve">     Orange</v>
      </c>
      <c r="M317" s="168" t="str">
        <f t="shared" si="23"/>
        <v>PI.IC.GA.100108.01</v>
      </c>
      <c r="N317" s="168"/>
      <c r="O317" s="168" t="str">
        <f t="shared" si="24"/>
        <v>PH.IC.GA.100108.01</v>
      </c>
      <c r="Q317" s="168" t="str">
        <f t="shared" si="25"/>
        <v>CL.IC.GA.100108.01</v>
      </c>
    </row>
    <row r="318" spans="1:23" s="167" customFormat="1" ht="15">
      <c r="A318" s="167" t="s">
        <v>10762</v>
      </c>
      <c r="C318" s="61" t="s">
        <v>3188</v>
      </c>
      <c r="E318" s="61" t="s">
        <v>12175</v>
      </c>
      <c r="F318" s="167" t="s">
        <v>9986</v>
      </c>
      <c r="G318" s="167" t="s">
        <v>10383</v>
      </c>
      <c r="H318" s="62" t="s">
        <v>11639</v>
      </c>
      <c r="I318" s="167" t="s">
        <v>10384</v>
      </c>
      <c r="J318" s="63" t="str">
        <f t="shared" si="26"/>
        <v>IC.GA.100109</v>
      </c>
      <c r="K318" s="61" t="s">
        <v>12175</v>
      </c>
      <c r="L318" s="167" t="str">
        <f t="shared" si="22"/>
        <v xml:space="preserve">     Brown</v>
      </c>
      <c r="M318" s="168" t="str">
        <f t="shared" si="23"/>
        <v>PI.IC.GA.100109.01</v>
      </c>
      <c r="N318" s="168"/>
      <c r="O318" s="168" t="str">
        <f t="shared" si="24"/>
        <v>PH.IC.GA.100109.01</v>
      </c>
      <c r="Q318" s="168" t="str">
        <f t="shared" si="25"/>
        <v>CL.IC.GA.100109.01</v>
      </c>
    </row>
    <row r="319" spans="1:23" s="167" customFormat="1" ht="15">
      <c r="A319" s="167" t="s">
        <v>10762</v>
      </c>
      <c r="C319" s="61" t="s">
        <v>3188</v>
      </c>
      <c r="E319" s="61" t="s">
        <v>12175</v>
      </c>
      <c r="F319" s="167" t="s">
        <v>9986</v>
      </c>
      <c r="G319" s="167" t="s">
        <v>10144</v>
      </c>
      <c r="H319" s="62" t="s">
        <v>11829</v>
      </c>
      <c r="I319" s="167" t="s">
        <v>10145</v>
      </c>
      <c r="J319" s="63" t="str">
        <f t="shared" si="26"/>
        <v>IC.GA.100110</v>
      </c>
      <c r="K319" s="61" t="s">
        <v>12175</v>
      </c>
      <c r="L319" s="167" t="str">
        <f t="shared" si="22"/>
        <v xml:space="preserve">     White</v>
      </c>
      <c r="M319" s="168" t="str">
        <f t="shared" si="23"/>
        <v>PI.IC.GA.100110.01</v>
      </c>
      <c r="N319" s="168"/>
      <c r="O319" s="168" t="str">
        <f t="shared" si="24"/>
        <v>PH.IC.GA.100110.01</v>
      </c>
      <c r="Q319" s="168" t="str">
        <f t="shared" si="25"/>
        <v>CL.IC.GA.100110.01</v>
      </c>
    </row>
    <row r="320" spans="1:23" s="167" customFormat="1" ht="15">
      <c r="A320" s="167" t="s">
        <v>10762</v>
      </c>
      <c r="C320" s="61" t="s">
        <v>3188</v>
      </c>
      <c r="E320" s="61" t="s">
        <v>12175</v>
      </c>
      <c r="F320" s="167" t="s">
        <v>9986</v>
      </c>
      <c r="G320" s="167" t="s">
        <v>10385</v>
      </c>
      <c r="H320" s="61" t="s">
        <v>5749</v>
      </c>
      <c r="I320" s="167" t="s">
        <v>10635</v>
      </c>
      <c r="J320" s="63" t="str">
        <f t="shared" si="26"/>
        <v>IC.GA.100111</v>
      </c>
      <c r="K320" s="61" t="s">
        <v>12175</v>
      </c>
      <c r="L320" s="167" t="str">
        <f t="shared" si="22"/>
        <v xml:space="preserve">     Black</v>
      </c>
      <c r="M320" s="168" t="str">
        <f t="shared" si="23"/>
        <v>PI.IC.GA.100111.01</v>
      </c>
      <c r="N320" s="168"/>
      <c r="O320" s="168" t="str">
        <f t="shared" si="24"/>
        <v>PH.IC.GA.100111.01</v>
      </c>
      <c r="Q320" s="168" t="str">
        <f t="shared" si="25"/>
        <v>CL.IC.GA.100111.01</v>
      </c>
    </row>
    <row r="321" spans="1:45" s="167" customFormat="1" ht="15">
      <c r="A321" s="167" t="s">
        <v>10762</v>
      </c>
      <c r="C321" s="61" t="s">
        <v>3188</v>
      </c>
      <c r="E321" s="61" t="s">
        <v>12175</v>
      </c>
      <c r="F321" s="167" t="s">
        <v>9986</v>
      </c>
      <c r="G321" s="167" t="s">
        <v>10550</v>
      </c>
      <c r="H321" s="61" t="s">
        <v>3064</v>
      </c>
      <c r="I321" s="167" t="s">
        <v>10551</v>
      </c>
      <c r="J321" s="63" t="str">
        <f t="shared" si="26"/>
        <v>IC.GA.100112</v>
      </c>
      <c r="K321" s="61" t="s">
        <v>12175</v>
      </c>
      <c r="L321" s="167" t="str">
        <f t="shared" si="22"/>
        <v xml:space="preserve">     Clay</v>
      </c>
      <c r="M321" s="168" t="str">
        <f t="shared" si="23"/>
        <v>PI.IC.GA.100112.01</v>
      </c>
      <c r="N321" s="168"/>
      <c r="O321" s="168" t="str">
        <f t="shared" si="24"/>
        <v>PH.IC.GA.100112.01</v>
      </c>
      <c r="Q321" s="168" t="str">
        <f t="shared" si="25"/>
        <v>CL.IC.GA.100112.01</v>
      </c>
    </row>
    <row r="322" spans="1:45" s="167" customFormat="1" ht="15">
      <c r="A322" s="167" t="s">
        <v>10762</v>
      </c>
      <c r="C322" s="61" t="s">
        <v>3188</v>
      </c>
      <c r="E322" s="61" t="s">
        <v>12175</v>
      </c>
      <c r="F322" s="167" t="s">
        <v>9986</v>
      </c>
      <c r="G322" s="167" t="s">
        <v>11325</v>
      </c>
      <c r="H322" s="61" t="s">
        <v>5560</v>
      </c>
      <c r="I322" s="167" t="s">
        <v>11179</v>
      </c>
      <c r="J322" s="63" t="str">
        <f t="shared" si="26"/>
        <v>IC.GA.100113</v>
      </c>
      <c r="K322" s="61" t="s">
        <v>12175</v>
      </c>
      <c r="L322" s="167" t="str">
        <f t="shared" ref="L322:L385" si="27">G322</f>
        <v xml:space="preserve">     Colorless</v>
      </c>
      <c r="M322" s="168" t="str">
        <f t="shared" ref="M322:M385" si="28">CONCATENATE("PI.",J322,".",K322)</f>
        <v>PI.IC.GA.100113.01</v>
      </c>
      <c r="N322" s="168"/>
      <c r="O322" s="168" t="str">
        <f t="shared" ref="O322:O385" si="29">CONCATENATE("PH.",J322,".",K322)</f>
        <v>PH.IC.GA.100113.01</v>
      </c>
      <c r="Q322" s="168" t="str">
        <f t="shared" ref="Q322:Q385" si="30">CONCATENATE("CL.",J322,".",K322)</f>
        <v>CL.IC.GA.100113.01</v>
      </c>
    </row>
    <row r="323" spans="1:45" s="167" customFormat="1" ht="15">
      <c r="A323" s="167" t="s">
        <v>10762</v>
      </c>
      <c r="C323" s="61" t="s">
        <v>12538</v>
      </c>
      <c r="E323" s="61" t="s">
        <v>2206</v>
      </c>
      <c r="F323" s="167" t="s">
        <v>12539</v>
      </c>
      <c r="G323" s="167" t="s">
        <v>12841</v>
      </c>
      <c r="H323" s="61" t="s">
        <v>12159</v>
      </c>
      <c r="I323" s="167" t="s">
        <v>12842</v>
      </c>
      <c r="J323" s="63" t="str">
        <f t="shared" si="26"/>
        <v>IC.GA.100114</v>
      </c>
      <c r="K323" s="61" t="s">
        <v>2206</v>
      </c>
      <c r="L323" s="167" t="str">
        <f t="shared" si="27"/>
        <v>None</v>
      </c>
      <c r="M323" s="168" t="str">
        <f t="shared" si="28"/>
        <v>PI.IC.GA.100114.01</v>
      </c>
      <c r="N323" s="168"/>
      <c r="O323" s="168" t="str">
        <f t="shared" si="29"/>
        <v>PH.IC.GA.100114.01</v>
      </c>
      <c r="Q323" s="168" t="str">
        <f t="shared" si="30"/>
        <v>CL.IC.GA.100114.01</v>
      </c>
      <c r="X323" s="167" t="s">
        <v>12737</v>
      </c>
      <c r="Y323" s="167">
        <v>1108</v>
      </c>
    </row>
    <row r="324" spans="1:45" s="167" customFormat="1" ht="15">
      <c r="A324" s="167" t="s">
        <v>10762</v>
      </c>
      <c r="C324" s="61" t="s">
        <v>3188</v>
      </c>
      <c r="D324" s="167" t="s">
        <v>10146</v>
      </c>
      <c r="E324" s="61" t="s">
        <v>12430</v>
      </c>
      <c r="F324" s="167" t="s">
        <v>9986</v>
      </c>
      <c r="G324" s="167" t="s">
        <v>10147</v>
      </c>
      <c r="H324" s="62" t="s">
        <v>11848</v>
      </c>
      <c r="I324" s="167" t="s">
        <v>10148</v>
      </c>
      <c r="J324" s="63" t="str">
        <f t="shared" si="26"/>
        <v>IC.GA.100201</v>
      </c>
      <c r="K324" s="61" t="s">
        <v>12175</v>
      </c>
      <c r="L324" s="167" t="str">
        <f t="shared" si="27"/>
        <v xml:space="preserve">     Thick</v>
      </c>
      <c r="M324" s="168" t="str">
        <f t="shared" si="28"/>
        <v>PI.IC.GA.100201.01</v>
      </c>
      <c r="N324" s="168"/>
      <c r="O324" s="168" t="str">
        <f t="shared" si="29"/>
        <v>PH.IC.GA.100201.01</v>
      </c>
      <c r="Q324" s="168" t="str">
        <f t="shared" si="30"/>
        <v>CL.IC.GA.100201.01</v>
      </c>
    </row>
    <row r="325" spans="1:45" s="167" customFormat="1" ht="15">
      <c r="A325" s="167" t="s">
        <v>10762</v>
      </c>
      <c r="C325" s="61" t="s">
        <v>3188</v>
      </c>
      <c r="E325" s="61" t="s">
        <v>12430</v>
      </c>
      <c r="F325" s="167" t="s">
        <v>9986</v>
      </c>
      <c r="G325" s="167" t="s">
        <v>10149</v>
      </c>
      <c r="H325" s="62" t="s">
        <v>12030</v>
      </c>
      <c r="I325" s="167" t="s">
        <v>10150</v>
      </c>
      <c r="J325" s="63" t="str">
        <f t="shared" si="26"/>
        <v>IC.GA.100202</v>
      </c>
      <c r="K325" s="61" t="s">
        <v>12175</v>
      </c>
      <c r="L325" s="167" t="str">
        <f t="shared" si="27"/>
        <v xml:space="preserve">     Thin</v>
      </c>
      <c r="M325" s="168" t="str">
        <f t="shared" si="28"/>
        <v>PI.IC.GA.100202.01</v>
      </c>
      <c r="N325" s="168"/>
      <c r="O325" s="168" t="str">
        <f t="shared" si="29"/>
        <v>PH.IC.GA.100202.01</v>
      </c>
      <c r="Q325" s="168" t="str">
        <f t="shared" si="30"/>
        <v>CL.IC.GA.100202.01</v>
      </c>
    </row>
    <row r="326" spans="1:45" s="167" customFormat="1" ht="15">
      <c r="A326" s="167" t="s">
        <v>10762</v>
      </c>
      <c r="C326" s="61" t="s">
        <v>11829</v>
      </c>
      <c r="E326" s="61" t="s">
        <v>12430</v>
      </c>
      <c r="F326" s="167" t="s">
        <v>9986</v>
      </c>
      <c r="G326" s="167" t="s">
        <v>10613</v>
      </c>
      <c r="H326" s="62" t="s">
        <v>12032</v>
      </c>
      <c r="I326" s="167" t="s">
        <v>13840</v>
      </c>
      <c r="J326" s="63" t="str">
        <f t="shared" si="26"/>
        <v>IC.GA.100203</v>
      </c>
      <c r="K326" s="61" t="s">
        <v>12175</v>
      </c>
      <c r="L326" s="167" t="str">
        <f t="shared" si="27"/>
        <v>Coffee grounds</v>
      </c>
      <c r="M326" s="168" t="str">
        <f t="shared" si="28"/>
        <v>PI.IC.GA.100203.01</v>
      </c>
      <c r="N326" s="168"/>
      <c r="O326" s="168" t="str">
        <f t="shared" si="29"/>
        <v>PH.IC.GA.100203.01</v>
      </c>
      <c r="Q326" s="168" t="str">
        <f t="shared" si="30"/>
        <v>CL.IC.GA.100203.01</v>
      </c>
      <c r="AN326" s="167" t="s">
        <v>12773</v>
      </c>
      <c r="AO326" s="167">
        <v>1522</v>
      </c>
    </row>
    <row r="327" spans="1:45" s="145" customFormat="1" ht="16">
      <c r="A327" s="145" t="s">
        <v>10762</v>
      </c>
      <c r="C327" s="170" t="s">
        <v>3188</v>
      </c>
      <c r="D327" s="145" t="s">
        <v>7851</v>
      </c>
      <c r="E327" s="170" t="s">
        <v>12185</v>
      </c>
      <c r="F327" s="145" t="s">
        <v>14511</v>
      </c>
      <c r="G327" s="145" t="s">
        <v>11567</v>
      </c>
      <c r="H327" s="170" t="s">
        <v>11848</v>
      </c>
      <c r="I327" s="145" t="s">
        <v>11567</v>
      </c>
      <c r="J327" s="171" t="str">
        <f t="shared" si="26"/>
        <v>IC.GA.100301</v>
      </c>
      <c r="K327" s="170" t="s">
        <v>12175</v>
      </c>
      <c r="L327" s="145" t="str">
        <f t="shared" si="27"/>
        <v>Gauze</v>
      </c>
      <c r="M327" s="171" t="str">
        <f t="shared" si="28"/>
        <v>PI.IC.GA.100301.01</v>
      </c>
      <c r="N327" s="171"/>
      <c r="O327" s="171" t="str">
        <f t="shared" si="29"/>
        <v>PH.IC.GA.100301.01</v>
      </c>
      <c r="Q327" s="171" t="str">
        <f t="shared" si="30"/>
        <v>CL.IC.GA.100301.01</v>
      </c>
      <c r="AR327" s="145" t="s">
        <v>12773</v>
      </c>
      <c r="AS327" s="145">
        <v>1749</v>
      </c>
    </row>
    <row r="328" spans="1:45" s="145" customFormat="1" ht="16">
      <c r="A328" s="145" t="s">
        <v>10762</v>
      </c>
      <c r="C328" s="170" t="s">
        <v>3188</v>
      </c>
      <c r="E328" s="170" t="s">
        <v>12185</v>
      </c>
      <c r="F328" s="145" t="s">
        <v>14511</v>
      </c>
      <c r="G328" s="145" t="s">
        <v>11070</v>
      </c>
      <c r="H328" s="170" t="s">
        <v>12030</v>
      </c>
      <c r="I328" s="145" t="s">
        <v>9832</v>
      </c>
      <c r="J328" s="171" t="str">
        <f t="shared" si="26"/>
        <v>IC.GA.100302</v>
      </c>
      <c r="K328" s="170" t="s">
        <v>12175</v>
      </c>
      <c r="L328" s="145" t="str">
        <f t="shared" si="27"/>
        <v>Transparent</v>
      </c>
      <c r="M328" s="171" t="str">
        <f t="shared" si="28"/>
        <v>PI.IC.GA.100302.01</v>
      </c>
      <c r="N328" s="171"/>
      <c r="O328" s="171" t="str">
        <f t="shared" si="29"/>
        <v>PH.IC.GA.100302.01</v>
      </c>
      <c r="Q328" s="171" t="str">
        <f t="shared" si="30"/>
        <v>CL.IC.GA.100302.01</v>
      </c>
      <c r="AR328" s="145" t="s">
        <v>12773</v>
      </c>
      <c r="AS328" s="145">
        <v>1749</v>
      </c>
    </row>
    <row r="329" spans="1:45" s="145" customFormat="1" ht="16">
      <c r="A329" s="145" t="s">
        <v>10762</v>
      </c>
      <c r="C329" s="170" t="s">
        <v>3188</v>
      </c>
      <c r="E329" s="170" t="s">
        <v>12185</v>
      </c>
      <c r="F329" s="145" t="s">
        <v>14511</v>
      </c>
      <c r="G329" s="145" t="s">
        <v>9833</v>
      </c>
      <c r="H329" s="170" t="s">
        <v>12032</v>
      </c>
      <c r="I329" s="145" t="s">
        <v>11573</v>
      </c>
      <c r="J329" s="171" t="str">
        <f t="shared" si="26"/>
        <v>IC.GA.100303</v>
      </c>
      <c r="K329" s="170" t="s">
        <v>12175</v>
      </c>
      <c r="L329" s="145" t="str">
        <f t="shared" si="27"/>
        <v>None, open to air</v>
      </c>
      <c r="M329" s="171" t="str">
        <f t="shared" si="28"/>
        <v>PI.IC.GA.100303.01</v>
      </c>
      <c r="N329" s="171"/>
      <c r="O329" s="171" t="str">
        <f t="shared" si="29"/>
        <v>PH.IC.GA.100303.01</v>
      </c>
      <c r="Q329" s="171" t="str">
        <f t="shared" si="30"/>
        <v>CL.IC.GA.100303.01</v>
      </c>
      <c r="AR329" s="145" t="s">
        <v>12773</v>
      </c>
      <c r="AS329" s="145">
        <v>1749</v>
      </c>
    </row>
    <row r="330" spans="1:45" s="145" customFormat="1" ht="16">
      <c r="A330" s="145" t="s">
        <v>10762</v>
      </c>
      <c r="C330" s="170" t="s">
        <v>3188</v>
      </c>
      <c r="E330" s="170" t="s">
        <v>12185</v>
      </c>
      <c r="F330" s="145" t="s">
        <v>14511</v>
      </c>
      <c r="G330" s="145" t="s">
        <v>10884</v>
      </c>
      <c r="H330" s="170" t="s">
        <v>12028</v>
      </c>
      <c r="I330" s="145" t="s">
        <v>12437</v>
      </c>
      <c r="J330" s="171" t="str">
        <f t="shared" si="26"/>
        <v>IC.GA.100304</v>
      </c>
      <c r="K330" s="170" t="s">
        <v>12175</v>
      </c>
      <c r="L330" s="145" t="str">
        <f t="shared" si="27"/>
        <v>Other:  specify</v>
      </c>
      <c r="M330" s="171" t="str">
        <f t="shared" si="28"/>
        <v>PI.IC.GA.100304.01</v>
      </c>
      <c r="N330" s="171"/>
      <c r="O330" s="171" t="str">
        <f t="shared" si="29"/>
        <v>PH.IC.GA.100304.01</v>
      </c>
      <c r="Q330" s="171" t="str">
        <f t="shared" si="30"/>
        <v>CL.IC.GA.100304.01</v>
      </c>
      <c r="AR330" s="145" t="s">
        <v>12773</v>
      </c>
      <c r="AS330" s="145">
        <v>1749</v>
      </c>
    </row>
    <row r="331" spans="1:45" s="145" customFormat="1" ht="16">
      <c r="A331" s="145" t="s">
        <v>10762</v>
      </c>
      <c r="C331" s="170" t="s">
        <v>3188</v>
      </c>
      <c r="D331" s="145" t="s">
        <v>3803</v>
      </c>
      <c r="E331" s="170" t="s">
        <v>6464</v>
      </c>
      <c r="F331" s="145" t="s">
        <v>14511</v>
      </c>
      <c r="G331" s="145" t="s">
        <v>9834</v>
      </c>
      <c r="H331" s="170" t="s">
        <v>11848</v>
      </c>
      <c r="I331" s="145" t="s">
        <v>11575</v>
      </c>
      <c r="J331" s="171" t="str">
        <f t="shared" si="26"/>
        <v>IC.GA.100401</v>
      </c>
      <c r="K331" s="170" t="s">
        <v>12175</v>
      </c>
      <c r="L331" s="145" t="str">
        <f t="shared" si="27"/>
        <v>clean, dry and intact</v>
      </c>
      <c r="M331" s="171" t="str">
        <f t="shared" si="28"/>
        <v>PI.IC.GA.100401.01</v>
      </c>
      <c r="N331" s="171"/>
      <c r="O331" s="171" t="str">
        <f t="shared" si="29"/>
        <v>PH.IC.GA.100401.01</v>
      </c>
      <c r="Q331" s="171" t="str">
        <f t="shared" si="30"/>
        <v>CL.IC.GA.100401.01</v>
      </c>
      <c r="AR331" s="145" t="s">
        <v>12773</v>
      </c>
      <c r="AS331" s="145">
        <v>1749</v>
      </c>
    </row>
    <row r="332" spans="1:45" s="145" customFormat="1" ht="16">
      <c r="A332" s="145" t="s">
        <v>10762</v>
      </c>
      <c r="C332" s="170" t="s">
        <v>3188</v>
      </c>
      <c r="E332" s="170" t="s">
        <v>6464</v>
      </c>
      <c r="F332" s="145" t="s">
        <v>14511</v>
      </c>
      <c r="G332" s="145" t="s">
        <v>11393</v>
      </c>
      <c r="H332" s="170" t="s">
        <v>12030</v>
      </c>
      <c r="I332" s="145" t="s">
        <v>11393</v>
      </c>
      <c r="J332" s="171" t="str">
        <f t="shared" si="26"/>
        <v>IC.GA.100402</v>
      </c>
      <c r="K332" s="170" t="s">
        <v>12175</v>
      </c>
      <c r="L332" s="145" t="str">
        <f t="shared" si="27"/>
        <v>Changed</v>
      </c>
      <c r="M332" s="171" t="str">
        <f t="shared" si="28"/>
        <v>PI.IC.GA.100402.01</v>
      </c>
      <c r="N332" s="171"/>
      <c r="O332" s="171" t="str">
        <f t="shared" si="29"/>
        <v>PH.IC.GA.100402.01</v>
      </c>
      <c r="Q332" s="171" t="str">
        <f t="shared" si="30"/>
        <v>CL.IC.GA.100402.01</v>
      </c>
      <c r="AR332" s="145" t="s">
        <v>12773</v>
      </c>
      <c r="AS332" s="145">
        <v>1749</v>
      </c>
    </row>
    <row r="333" spans="1:45" s="145" customFormat="1" ht="16">
      <c r="A333" s="145" t="s">
        <v>10762</v>
      </c>
      <c r="C333" s="170" t="s">
        <v>3188</v>
      </c>
      <c r="E333" s="170" t="s">
        <v>6464</v>
      </c>
      <c r="F333" s="145" t="s">
        <v>14511</v>
      </c>
      <c r="G333" s="145" t="s">
        <v>11411</v>
      </c>
      <c r="H333" s="170" t="s">
        <v>12032</v>
      </c>
      <c r="I333" s="145" t="s">
        <v>11411</v>
      </c>
      <c r="J333" s="171" t="str">
        <f t="shared" si="26"/>
        <v>IC.GA.100403</v>
      </c>
      <c r="K333" s="170" t="s">
        <v>12175</v>
      </c>
      <c r="L333" s="145" t="str">
        <f t="shared" si="27"/>
        <v>Reinforced</v>
      </c>
      <c r="M333" s="171" t="str">
        <f t="shared" si="28"/>
        <v>PI.IC.GA.100403.01</v>
      </c>
      <c r="N333" s="171"/>
      <c r="O333" s="171" t="str">
        <f t="shared" si="29"/>
        <v>PH.IC.GA.100403.01</v>
      </c>
      <c r="Q333" s="171" t="str">
        <f t="shared" si="30"/>
        <v>CL.IC.GA.100403.01</v>
      </c>
      <c r="AR333" s="145" t="s">
        <v>12773</v>
      </c>
      <c r="AS333" s="145">
        <v>1749</v>
      </c>
    </row>
    <row r="334" spans="1:45" s="145" customFormat="1" ht="16">
      <c r="A334" s="145" t="s">
        <v>10762</v>
      </c>
      <c r="C334" s="170" t="s">
        <v>3188</v>
      </c>
      <c r="D334" s="145" t="s">
        <v>8585</v>
      </c>
      <c r="E334" s="170" t="s">
        <v>6291</v>
      </c>
      <c r="F334" s="145" t="s">
        <v>14511</v>
      </c>
      <c r="G334" s="145" t="s">
        <v>14512</v>
      </c>
      <c r="H334" s="170" t="s">
        <v>11848</v>
      </c>
      <c r="I334" s="145" t="s">
        <v>12157</v>
      </c>
      <c r="J334" s="171" t="str">
        <f t="shared" si="26"/>
        <v>IC.GA.100501</v>
      </c>
      <c r="K334" s="170" t="s">
        <v>2379</v>
      </c>
      <c r="L334" s="145" t="str">
        <f t="shared" si="27"/>
        <v>Drsg Drainage none</v>
      </c>
      <c r="M334" s="171" t="str">
        <f t="shared" si="28"/>
        <v>PI.IC.GA.100501.01</v>
      </c>
      <c r="N334" s="171"/>
      <c r="O334" s="171" t="str">
        <f t="shared" si="29"/>
        <v>PH.IC.GA.100501.01</v>
      </c>
      <c r="Q334" s="171" t="str">
        <f t="shared" si="30"/>
        <v>CL.IC.GA.100501.01</v>
      </c>
      <c r="AR334" s="145" t="s">
        <v>12773</v>
      </c>
      <c r="AS334" s="145">
        <v>1749</v>
      </c>
    </row>
    <row r="335" spans="1:45" s="145" customFormat="1" ht="16">
      <c r="A335" s="145" t="s">
        <v>10762</v>
      </c>
      <c r="C335" s="170" t="s">
        <v>3188</v>
      </c>
      <c r="E335" s="170" t="s">
        <v>6291</v>
      </c>
      <c r="F335" s="145" t="s">
        <v>14511</v>
      </c>
      <c r="G335" s="145" t="s">
        <v>14513</v>
      </c>
      <c r="H335" s="170" t="s">
        <v>12030</v>
      </c>
      <c r="I335" s="145" t="s">
        <v>11400</v>
      </c>
      <c r="J335" s="171" t="str">
        <f t="shared" si="26"/>
        <v>IC.GA.100502</v>
      </c>
      <c r="K335" s="170" t="s">
        <v>2379</v>
      </c>
      <c r="L335" s="145" t="str">
        <f t="shared" si="27"/>
        <v>Drsg scant amount Drainage</v>
      </c>
      <c r="M335" s="171" t="str">
        <f t="shared" si="28"/>
        <v>PI.IC.GA.100502.01</v>
      </c>
      <c r="N335" s="171"/>
      <c r="O335" s="171" t="str">
        <f t="shared" si="29"/>
        <v>PH.IC.GA.100502.01</v>
      </c>
      <c r="Q335" s="171" t="str">
        <f t="shared" si="30"/>
        <v>CL.IC.GA.100502.01</v>
      </c>
      <c r="AR335" s="145" t="s">
        <v>12773</v>
      </c>
      <c r="AS335" s="145">
        <v>1749</v>
      </c>
    </row>
    <row r="336" spans="1:45" s="145" customFormat="1" ht="16">
      <c r="A336" s="145" t="s">
        <v>10762</v>
      </c>
      <c r="C336" s="170" t="s">
        <v>3188</v>
      </c>
      <c r="E336" s="170" t="s">
        <v>6291</v>
      </c>
      <c r="F336" s="145" t="s">
        <v>14511</v>
      </c>
      <c r="G336" s="145" t="s">
        <v>14514</v>
      </c>
      <c r="H336" s="170" t="s">
        <v>12032</v>
      </c>
      <c r="I336" s="145" t="s">
        <v>11730</v>
      </c>
      <c r="J336" s="171" t="str">
        <f t="shared" si="26"/>
        <v>IC.GA.100503</v>
      </c>
      <c r="K336" s="170" t="s">
        <v>12175</v>
      </c>
      <c r="L336" s="145" t="str">
        <f t="shared" si="27"/>
        <v>Drsg small amount Drainage</v>
      </c>
      <c r="M336" s="171" t="str">
        <f t="shared" si="28"/>
        <v>PI.IC.GA.100503.01</v>
      </c>
      <c r="N336" s="171"/>
      <c r="O336" s="171" t="str">
        <f t="shared" si="29"/>
        <v>PH.IC.GA.100503.01</v>
      </c>
      <c r="Q336" s="171" t="str">
        <f t="shared" si="30"/>
        <v>CL.IC.GA.100503.01</v>
      </c>
      <c r="AR336" s="145" t="s">
        <v>12773</v>
      </c>
      <c r="AS336" s="145">
        <v>1749</v>
      </c>
    </row>
    <row r="337" spans="1:45" s="145" customFormat="1" ht="16">
      <c r="A337" s="145" t="s">
        <v>10762</v>
      </c>
      <c r="C337" s="170" t="s">
        <v>3188</v>
      </c>
      <c r="E337" s="170" t="s">
        <v>6291</v>
      </c>
      <c r="F337" s="145" t="s">
        <v>14511</v>
      </c>
      <c r="G337" s="145" t="s">
        <v>14515</v>
      </c>
      <c r="H337" s="170" t="s">
        <v>12028</v>
      </c>
      <c r="I337" s="145" t="s">
        <v>11732</v>
      </c>
      <c r="J337" s="171" t="str">
        <f t="shared" si="26"/>
        <v>IC.GA.100504</v>
      </c>
      <c r="K337" s="170" t="s">
        <v>12175</v>
      </c>
      <c r="L337" s="145" t="str">
        <f t="shared" si="27"/>
        <v>Drsg moderate amount Drainage</v>
      </c>
      <c r="M337" s="171" t="str">
        <f t="shared" si="28"/>
        <v>PI.IC.GA.100504.01</v>
      </c>
      <c r="N337" s="171"/>
      <c r="O337" s="171" t="str">
        <f t="shared" si="29"/>
        <v>PH.IC.GA.100504.01</v>
      </c>
      <c r="Q337" s="171" t="str">
        <f t="shared" si="30"/>
        <v>CL.IC.GA.100504.01</v>
      </c>
      <c r="AR337" s="145" t="s">
        <v>12773</v>
      </c>
      <c r="AS337" s="145">
        <v>1749</v>
      </c>
    </row>
    <row r="338" spans="1:45" s="145" customFormat="1" ht="16">
      <c r="A338" s="145" t="s">
        <v>10762</v>
      </c>
      <c r="C338" s="170" t="s">
        <v>3188</v>
      </c>
      <c r="E338" s="170" t="s">
        <v>6291</v>
      </c>
      <c r="F338" s="145" t="s">
        <v>14511</v>
      </c>
      <c r="G338" s="145" t="s">
        <v>14516</v>
      </c>
      <c r="H338" s="170" t="s">
        <v>12210</v>
      </c>
      <c r="I338" s="145" t="s">
        <v>11734</v>
      </c>
      <c r="J338" s="171" t="str">
        <f t="shared" si="26"/>
        <v>IC.GA.100505</v>
      </c>
      <c r="K338" s="170" t="s">
        <v>12175</v>
      </c>
      <c r="L338" s="145" t="str">
        <f t="shared" si="27"/>
        <v>Drsg large amount Drainage</v>
      </c>
      <c r="M338" s="171" t="str">
        <f t="shared" si="28"/>
        <v>PI.IC.GA.100505.01</v>
      </c>
      <c r="N338" s="171"/>
      <c r="O338" s="171" t="str">
        <f t="shared" si="29"/>
        <v>PH.IC.GA.100505.01</v>
      </c>
      <c r="Q338" s="171" t="str">
        <f t="shared" si="30"/>
        <v>CL.IC.GA.100505.01</v>
      </c>
      <c r="AR338" s="145" t="s">
        <v>12773</v>
      </c>
      <c r="AS338" s="145">
        <v>1749</v>
      </c>
    </row>
    <row r="339" spans="1:45" s="145" customFormat="1" ht="16">
      <c r="A339" s="145" t="s">
        <v>10762</v>
      </c>
      <c r="C339" s="170" t="s">
        <v>3188</v>
      </c>
      <c r="E339" s="170" t="s">
        <v>6291</v>
      </c>
      <c r="F339" s="145" t="s">
        <v>14511</v>
      </c>
      <c r="G339" s="145" t="s">
        <v>14517</v>
      </c>
      <c r="H339" s="170" t="s">
        <v>12212</v>
      </c>
      <c r="I339" s="145" t="s">
        <v>11933</v>
      </c>
      <c r="J339" s="171" t="str">
        <f t="shared" si="26"/>
        <v>IC.GA.100506</v>
      </c>
      <c r="K339" s="170" t="s">
        <v>12175</v>
      </c>
      <c r="L339" s="145" t="str">
        <f t="shared" si="27"/>
        <v>Drsg copious amount Drainage</v>
      </c>
      <c r="M339" s="171" t="str">
        <f t="shared" si="28"/>
        <v>PI.IC.GA.100506.01</v>
      </c>
      <c r="N339" s="171"/>
      <c r="O339" s="171" t="str">
        <f t="shared" si="29"/>
        <v>PH.IC.GA.100506.01</v>
      </c>
      <c r="Q339" s="171" t="str">
        <f t="shared" si="30"/>
        <v>CL.IC.GA.100506.01</v>
      </c>
      <c r="AR339" s="145" t="s">
        <v>12773</v>
      </c>
      <c r="AS339" s="145">
        <v>1749</v>
      </c>
    </row>
    <row r="340" spans="1:45" s="145" customFormat="1" ht="16">
      <c r="A340" s="145" t="s">
        <v>10762</v>
      </c>
      <c r="C340" s="170" t="s">
        <v>3188</v>
      </c>
      <c r="D340" s="145" t="s">
        <v>14507</v>
      </c>
      <c r="E340" s="170" t="s">
        <v>6988</v>
      </c>
      <c r="F340" s="145" t="s">
        <v>14511</v>
      </c>
      <c r="G340" s="145" t="s">
        <v>14518</v>
      </c>
      <c r="H340" s="170" t="s">
        <v>11848</v>
      </c>
      <c r="I340" s="145" t="s">
        <v>11753</v>
      </c>
      <c r="J340" s="171" t="str">
        <f t="shared" si="26"/>
        <v>IC.GA.100601</v>
      </c>
      <c r="K340" s="170" t="s">
        <v>12175</v>
      </c>
      <c r="L340" s="145" t="str">
        <f t="shared" si="27"/>
        <v>Drsg Drainage unchanged</v>
      </c>
      <c r="M340" s="171" t="str">
        <f t="shared" si="28"/>
        <v>PI.IC.GA.100601.01</v>
      </c>
      <c r="N340" s="171"/>
      <c r="O340" s="171" t="str">
        <f t="shared" si="29"/>
        <v>PH.IC.GA.100601.01</v>
      </c>
      <c r="Q340" s="171" t="str">
        <f t="shared" si="30"/>
        <v>CL.IC.GA.100601.01</v>
      </c>
      <c r="AR340" s="145" t="s">
        <v>12773</v>
      </c>
      <c r="AS340" s="145">
        <v>1749</v>
      </c>
    </row>
    <row r="341" spans="1:45" s="145" customFormat="1" ht="16">
      <c r="A341" s="145" t="s">
        <v>10762</v>
      </c>
      <c r="C341" s="170" t="s">
        <v>3188</v>
      </c>
      <c r="E341" s="170" t="s">
        <v>6988</v>
      </c>
      <c r="F341" s="145" t="s">
        <v>14511</v>
      </c>
      <c r="G341" s="145" t="s">
        <v>14519</v>
      </c>
      <c r="H341" s="170" t="s">
        <v>12030</v>
      </c>
      <c r="I341" s="145" t="s">
        <v>11752</v>
      </c>
      <c r="J341" s="171" t="str">
        <f t="shared" si="26"/>
        <v>IC.GA.100602</v>
      </c>
      <c r="K341" s="170" t="s">
        <v>12175</v>
      </c>
      <c r="L341" s="145" t="str">
        <f t="shared" si="27"/>
        <v>Drsg Drainage decreasing</v>
      </c>
      <c r="M341" s="171" t="str">
        <f t="shared" si="28"/>
        <v>PI.IC.GA.100602.01</v>
      </c>
      <c r="N341" s="171"/>
      <c r="O341" s="171" t="str">
        <f t="shared" si="29"/>
        <v>PH.IC.GA.100602.01</v>
      </c>
      <c r="Q341" s="171" t="str">
        <f t="shared" si="30"/>
        <v>CL.IC.GA.100602.01</v>
      </c>
      <c r="AR341" s="145" t="s">
        <v>12773</v>
      </c>
      <c r="AS341" s="145">
        <v>1749</v>
      </c>
    </row>
    <row r="342" spans="1:45" s="145" customFormat="1" ht="16">
      <c r="A342" s="145" t="s">
        <v>10762</v>
      </c>
      <c r="C342" s="170" t="s">
        <v>3188</v>
      </c>
      <c r="E342" s="170" t="s">
        <v>6988</v>
      </c>
      <c r="F342" s="145" t="s">
        <v>14511</v>
      </c>
      <c r="G342" s="145" t="s">
        <v>14520</v>
      </c>
      <c r="H342" s="170" t="s">
        <v>12032</v>
      </c>
      <c r="I342" s="145" t="s">
        <v>11583</v>
      </c>
      <c r="J342" s="171" t="str">
        <f t="shared" ref="J342:J405" si="31">CONCATENATE("IC.GA.",C342,E342,H342)</f>
        <v>IC.GA.100603</v>
      </c>
      <c r="K342" s="170" t="s">
        <v>12175</v>
      </c>
      <c r="L342" s="145" t="str">
        <f t="shared" si="27"/>
        <v>Drsg Drainage increasing</v>
      </c>
      <c r="M342" s="171" t="str">
        <f t="shared" si="28"/>
        <v>PI.IC.GA.100603.01</v>
      </c>
      <c r="N342" s="171"/>
      <c r="O342" s="171" t="str">
        <f t="shared" si="29"/>
        <v>PH.IC.GA.100603.01</v>
      </c>
      <c r="Q342" s="171" t="str">
        <f t="shared" si="30"/>
        <v>CL.IC.GA.100603.01</v>
      </c>
      <c r="AR342" s="145" t="s">
        <v>12773</v>
      </c>
      <c r="AS342" s="145">
        <v>1749</v>
      </c>
    </row>
    <row r="343" spans="1:45" s="167" customFormat="1" ht="15">
      <c r="A343" s="167" t="s">
        <v>10762</v>
      </c>
      <c r="C343" s="61" t="s">
        <v>3188</v>
      </c>
      <c r="D343" s="167" t="s">
        <v>10684</v>
      </c>
      <c r="E343" s="61" t="s">
        <v>6317</v>
      </c>
      <c r="F343" s="167" t="s">
        <v>10515</v>
      </c>
      <c r="G343" s="167" t="s">
        <v>12157</v>
      </c>
      <c r="H343" s="62" t="s">
        <v>11848</v>
      </c>
      <c r="I343" s="167" t="s">
        <v>12157</v>
      </c>
      <c r="J343" s="63" t="str">
        <f t="shared" si="31"/>
        <v>IC.GA.100701</v>
      </c>
      <c r="K343" s="61" t="s">
        <v>12175</v>
      </c>
      <c r="L343" s="167" t="str">
        <f t="shared" si="27"/>
        <v>None</v>
      </c>
      <c r="M343" s="168" t="str">
        <f t="shared" si="28"/>
        <v>PI.IC.GA.100701.01</v>
      </c>
      <c r="N343" s="168"/>
      <c r="O343" s="168" t="str">
        <f t="shared" si="29"/>
        <v>PH.IC.GA.100701.01</v>
      </c>
      <c r="Q343" s="168" t="str">
        <f t="shared" si="30"/>
        <v>CL.IC.GA.100701.01</v>
      </c>
    </row>
    <row r="344" spans="1:45" s="167" customFormat="1" ht="15">
      <c r="A344" s="167" t="s">
        <v>10762</v>
      </c>
      <c r="C344" s="61" t="s">
        <v>3188</v>
      </c>
      <c r="E344" s="61" t="s">
        <v>6317</v>
      </c>
      <c r="F344" s="167" t="s">
        <v>10515</v>
      </c>
      <c r="G344" s="167" t="s">
        <v>10526</v>
      </c>
      <c r="H344" s="62" t="s">
        <v>12030</v>
      </c>
      <c r="I344" s="167" t="s">
        <v>10526</v>
      </c>
      <c r="J344" s="63" t="str">
        <f t="shared" si="31"/>
        <v>IC.GA.100702</v>
      </c>
      <c r="K344" s="61" t="s">
        <v>12175</v>
      </c>
      <c r="L344" s="167" t="str">
        <f t="shared" si="27"/>
        <v>Low</v>
      </c>
      <c r="M344" s="168" t="str">
        <f t="shared" si="28"/>
        <v>PI.IC.GA.100702.01</v>
      </c>
      <c r="N344" s="168"/>
      <c r="O344" s="168" t="str">
        <f t="shared" si="29"/>
        <v>PH.IC.GA.100702.01</v>
      </c>
      <c r="Q344" s="168" t="str">
        <f t="shared" si="30"/>
        <v>CL.IC.GA.100702.01</v>
      </c>
    </row>
    <row r="345" spans="1:45" s="167" customFormat="1" ht="15">
      <c r="A345" s="167" t="s">
        <v>10762</v>
      </c>
      <c r="C345" s="61" t="s">
        <v>3188</v>
      </c>
      <c r="E345" s="61" t="s">
        <v>6317</v>
      </c>
      <c r="F345" s="167" t="s">
        <v>10515</v>
      </c>
      <c r="G345" s="167" t="s">
        <v>10362</v>
      </c>
      <c r="H345" s="62" t="s">
        <v>12032</v>
      </c>
      <c r="I345" s="167" t="s">
        <v>10362</v>
      </c>
      <c r="J345" s="63" t="str">
        <f t="shared" si="31"/>
        <v>IC.GA.100703</v>
      </c>
      <c r="K345" s="61" t="s">
        <v>12175</v>
      </c>
      <c r="L345" s="167" t="str">
        <f t="shared" si="27"/>
        <v>Medium</v>
      </c>
      <c r="M345" s="168" t="str">
        <f t="shared" si="28"/>
        <v>PI.IC.GA.100703.01</v>
      </c>
      <c r="N345" s="168"/>
      <c r="O345" s="168" t="str">
        <f t="shared" si="29"/>
        <v>PH.IC.GA.100703.01</v>
      </c>
      <c r="Q345" s="168" t="str">
        <f t="shared" si="30"/>
        <v>CL.IC.GA.100703.01</v>
      </c>
    </row>
    <row r="346" spans="1:45" s="167" customFormat="1" ht="15">
      <c r="A346" s="167" t="s">
        <v>10762</v>
      </c>
      <c r="C346" s="61" t="s">
        <v>3188</v>
      </c>
      <c r="E346" s="61" t="s">
        <v>6317</v>
      </c>
      <c r="F346" s="167" t="s">
        <v>10515</v>
      </c>
      <c r="G346" s="167" t="s">
        <v>10363</v>
      </c>
      <c r="H346" s="62" t="s">
        <v>12028</v>
      </c>
      <c r="I346" s="167" t="s">
        <v>10363</v>
      </c>
      <c r="J346" s="63" t="str">
        <f t="shared" si="31"/>
        <v>IC.GA.100704</v>
      </c>
      <c r="K346" s="61" t="s">
        <v>12175</v>
      </c>
      <c r="L346" s="167" t="str">
        <f t="shared" si="27"/>
        <v>High</v>
      </c>
      <c r="M346" s="168" t="str">
        <f t="shared" si="28"/>
        <v>PI.IC.GA.100704.01</v>
      </c>
      <c r="N346" s="168"/>
      <c r="O346" s="168" t="str">
        <f t="shared" si="29"/>
        <v>PH.IC.GA.100704.01</v>
      </c>
      <c r="Q346" s="168" t="str">
        <f t="shared" si="30"/>
        <v>CL.IC.GA.100704.01</v>
      </c>
    </row>
    <row r="347" spans="1:45" s="167" customFormat="1" ht="15">
      <c r="A347" s="167" t="s">
        <v>10762</v>
      </c>
      <c r="C347" s="61" t="s">
        <v>3188</v>
      </c>
      <c r="E347" s="61" t="s">
        <v>6317</v>
      </c>
      <c r="F347" s="167" t="s">
        <v>10516</v>
      </c>
      <c r="G347" s="167" t="s">
        <v>10046</v>
      </c>
      <c r="H347" s="62" t="s">
        <v>6291</v>
      </c>
      <c r="I347" s="167" t="s">
        <v>10047</v>
      </c>
      <c r="J347" s="63" t="str">
        <f t="shared" si="31"/>
        <v>IC.GA.100705</v>
      </c>
      <c r="K347" s="61" t="s">
        <v>12175</v>
      </c>
      <c r="L347" s="167" t="str">
        <f t="shared" si="27"/>
        <v>Gravity</v>
      </c>
      <c r="M347" s="168" t="str">
        <f t="shared" si="28"/>
        <v>PI.IC.GA.100705.01</v>
      </c>
      <c r="N347" s="168"/>
      <c r="O347" s="168" t="str">
        <f t="shared" si="29"/>
        <v>PH.IC.GA.100705.01</v>
      </c>
      <c r="Q347" s="168" t="str">
        <f t="shared" si="30"/>
        <v>CL.IC.GA.100705.01</v>
      </c>
      <c r="R347" s="167" t="s">
        <v>12465</v>
      </c>
      <c r="S347" s="167">
        <v>770</v>
      </c>
    </row>
    <row r="348" spans="1:45" s="167" customFormat="1" ht="15">
      <c r="A348" s="167" t="s">
        <v>10762</v>
      </c>
      <c r="C348" s="61" t="s">
        <v>3188</v>
      </c>
      <c r="D348" s="167" t="s">
        <v>7469</v>
      </c>
      <c r="E348" s="61" t="s">
        <v>3574</v>
      </c>
      <c r="F348" s="167" t="s">
        <v>10517</v>
      </c>
      <c r="G348" s="167" t="s">
        <v>9919</v>
      </c>
      <c r="H348" s="62" t="s">
        <v>11848</v>
      </c>
      <c r="I348" s="167" t="s">
        <v>10352</v>
      </c>
      <c r="J348" s="63" t="str">
        <f t="shared" si="31"/>
        <v>IC.GA.100801</v>
      </c>
      <c r="K348" s="61" t="s">
        <v>2379</v>
      </c>
      <c r="L348" s="167" t="str">
        <f t="shared" si="27"/>
        <v>Right nostril</v>
      </c>
      <c r="M348" s="168" t="str">
        <f t="shared" si="28"/>
        <v>PI.IC.GA.100801.01</v>
      </c>
      <c r="N348" s="168"/>
      <c r="O348" s="168" t="str">
        <f t="shared" si="29"/>
        <v>PH.IC.GA.100801.01</v>
      </c>
      <c r="Q348" s="168" t="str">
        <f t="shared" si="30"/>
        <v>CL.IC.GA.100801.01</v>
      </c>
    </row>
    <row r="349" spans="1:45" s="167" customFormat="1" ht="15">
      <c r="A349" s="167" t="s">
        <v>10762</v>
      </c>
      <c r="C349" s="61" t="s">
        <v>3188</v>
      </c>
      <c r="E349" s="61" t="s">
        <v>3574</v>
      </c>
      <c r="F349" s="167" t="s">
        <v>10517</v>
      </c>
      <c r="G349" s="167" t="s">
        <v>9921</v>
      </c>
      <c r="H349" s="62" t="s">
        <v>12030</v>
      </c>
      <c r="I349" s="167" t="s">
        <v>10353</v>
      </c>
      <c r="J349" s="63" t="str">
        <f t="shared" si="31"/>
        <v>IC.GA.100802</v>
      </c>
      <c r="K349" s="61" t="s">
        <v>2379</v>
      </c>
      <c r="L349" s="167" t="str">
        <f t="shared" si="27"/>
        <v>Left nostril</v>
      </c>
      <c r="M349" s="168" t="str">
        <f t="shared" si="28"/>
        <v>PI.IC.GA.100802.01</v>
      </c>
      <c r="N349" s="168"/>
      <c r="O349" s="168" t="str">
        <f t="shared" si="29"/>
        <v>PH.IC.GA.100802.01</v>
      </c>
      <c r="Q349" s="168" t="str">
        <f t="shared" si="30"/>
        <v>CL.IC.GA.100802.01</v>
      </c>
    </row>
    <row r="350" spans="1:45" s="167" customFormat="1" ht="15">
      <c r="A350" s="167" t="s">
        <v>10762</v>
      </c>
      <c r="C350" s="61" t="s">
        <v>3188</v>
      </c>
      <c r="E350" s="61" t="s">
        <v>3574</v>
      </c>
      <c r="F350" s="167" t="s">
        <v>10517</v>
      </c>
      <c r="G350" s="167" t="s">
        <v>9923</v>
      </c>
      <c r="H350" s="62" t="s">
        <v>12032</v>
      </c>
      <c r="I350" s="167" t="s">
        <v>9923</v>
      </c>
      <c r="J350" s="63" t="str">
        <f t="shared" si="31"/>
        <v>IC.GA.100803</v>
      </c>
      <c r="K350" s="61" t="s">
        <v>2379</v>
      </c>
      <c r="L350" s="167" t="str">
        <f t="shared" si="27"/>
        <v>Oral</v>
      </c>
      <c r="M350" s="168" t="str">
        <f t="shared" si="28"/>
        <v>PI.IC.GA.100803.01</v>
      </c>
      <c r="N350" s="168"/>
      <c r="O350" s="168" t="str">
        <f t="shared" si="29"/>
        <v>PH.IC.GA.100803.01</v>
      </c>
      <c r="Q350" s="168" t="str">
        <f t="shared" si="30"/>
        <v>CL.IC.GA.100803.01</v>
      </c>
    </row>
    <row r="351" spans="1:45" s="167" customFormat="1" ht="15">
      <c r="A351" s="167" t="s">
        <v>10762</v>
      </c>
      <c r="C351" s="61" t="s">
        <v>3188</v>
      </c>
      <c r="E351" s="61" t="s">
        <v>3574</v>
      </c>
      <c r="F351" s="167" t="s">
        <v>10517</v>
      </c>
      <c r="G351" s="167" t="s">
        <v>10354</v>
      </c>
      <c r="H351" s="62" t="s">
        <v>12028</v>
      </c>
      <c r="I351" s="167" t="s">
        <v>10518</v>
      </c>
      <c r="J351" s="63" t="str">
        <f t="shared" si="31"/>
        <v>IC.GA.100804</v>
      </c>
      <c r="K351" s="61" t="s">
        <v>12175</v>
      </c>
      <c r="L351" s="167" t="str">
        <f t="shared" si="27"/>
        <v>Abdomen RUQ</v>
      </c>
      <c r="M351" s="168" t="str">
        <f t="shared" si="28"/>
        <v>PI.IC.GA.100804.01</v>
      </c>
      <c r="N351" s="168"/>
      <c r="O351" s="168" t="str">
        <f t="shared" si="29"/>
        <v>PH.IC.GA.100804.01</v>
      </c>
      <c r="Q351" s="168" t="str">
        <f t="shared" si="30"/>
        <v>CL.IC.GA.100804.01</v>
      </c>
    </row>
    <row r="352" spans="1:45" s="167" customFormat="1" ht="15">
      <c r="A352" s="167" t="s">
        <v>10762</v>
      </c>
      <c r="C352" s="61" t="s">
        <v>3188</v>
      </c>
      <c r="E352" s="61" t="s">
        <v>3574</v>
      </c>
      <c r="F352" s="167" t="s">
        <v>10517</v>
      </c>
      <c r="G352" s="167" t="s">
        <v>10519</v>
      </c>
      <c r="H352" s="62" t="s">
        <v>12210</v>
      </c>
      <c r="I352" s="167" t="s">
        <v>10520</v>
      </c>
      <c r="J352" s="63" t="str">
        <f t="shared" si="31"/>
        <v>IC.GA.100805</v>
      </c>
      <c r="K352" s="61" t="s">
        <v>12175</v>
      </c>
      <c r="L352" s="167" t="str">
        <f t="shared" si="27"/>
        <v>Abdomen RLQ</v>
      </c>
      <c r="M352" s="168" t="str">
        <f t="shared" si="28"/>
        <v>PI.IC.GA.100805.01</v>
      </c>
      <c r="N352" s="168"/>
      <c r="O352" s="168" t="str">
        <f t="shared" si="29"/>
        <v>PH.IC.GA.100805.01</v>
      </c>
      <c r="Q352" s="168" t="str">
        <f t="shared" si="30"/>
        <v>CL.IC.GA.100805.01</v>
      </c>
    </row>
    <row r="353" spans="1:25" s="167" customFormat="1" ht="15">
      <c r="A353" s="167" t="s">
        <v>10762</v>
      </c>
      <c r="C353" s="61" t="s">
        <v>3188</v>
      </c>
      <c r="E353" s="61" t="s">
        <v>3574</v>
      </c>
      <c r="F353" s="167" t="s">
        <v>10517</v>
      </c>
      <c r="G353" s="167" t="s">
        <v>10521</v>
      </c>
      <c r="H353" s="62" t="s">
        <v>12212</v>
      </c>
      <c r="I353" s="167" t="s">
        <v>10522</v>
      </c>
      <c r="J353" s="63" t="str">
        <f t="shared" si="31"/>
        <v>IC.GA.100806</v>
      </c>
      <c r="K353" s="61" t="s">
        <v>12175</v>
      </c>
      <c r="L353" s="167" t="str">
        <f t="shared" si="27"/>
        <v>Abdomen LUQ</v>
      </c>
      <c r="M353" s="168" t="str">
        <f t="shared" si="28"/>
        <v>PI.IC.GA.100806.01</v>
      </c>
      <c r="N353" s="168"/>
      <c r="O353" s="168" t="str">
        <f t="shared" si="29"/>
        <v>PH.IC.GA.100806.01</v>
      </c>
      <c r="Q353" s="168" t="str">
        <f t="shared" si="30"/>
        <v>CL.IC.GA.100806.01</v>
      </c>
    </row>
    <row r="354" spans="1:25" s="167" customFormat="1" ht="15">
      <c r="A354" s="167" t="s">
        <v>10762</v>
      </c>
      <c r="C354" s="61" t="s">
        <v>3188</v>
      </c>
      <c r="E354" s="61" t="s">
        <v>3574</v>
      </c>
      <c r="F354" s="167" t="s">
        <v>10517</v>
      </c>
      <c r="G354" s="167" t="s">
        <v>10523</v>
      </c>
      <c r="H354" s="62" t="s">
        <v>12225</v>
      </c>
      <c r="I354" s="167" t="s">
        <v>10524</v>
      </c>
      <c r="J354" s="63" t="str">
        <f t="shared" si="31"/>
        <v>IC.GA.100807</v>
      </c>
      <c r="K354" s="61" t="s">
        <v>12175</v>
      </c>
      <c r="L354" s="167" t="str">
        <f t="shared" si="27"/>
        <v>Abdomen LLQ</v>
      </c>
      <c r="M354" s="168" t="str">
        <f t="shared" si="28"/>
        <v>PI.IC.GA.100807.01</v>
      </c>
      <c r="N354" s="168"/>
      <c r="O354" s="168" t="str">
        <f t="shared" si="29"/>
        <v>PH.IC.GA.100807.01</v>
      </c>
      <c r="Q354" s="168" t="str">
        <f t="shared" si="30"/>
        <v>CL.IC.GA.100807.01</v>
      </c>
    </row>
    <row r="355" spans="1:25" s="167" customFormat="1" ht="15">
      <c r="A355" s="167" t="s">
        <v>10762</v>
      </c>
      <c r="C355" s="61" t="s">
        <v>3188</v>
      </c>
      <c r="D355" s="167" t="s">
        <v>10360</v>
      </c>
      <c r="E355" s="61" t="s">
        <v>3690</v>
      </c>
      <c r="F355" s="167" t="s">
        <v>10364</v>
      </c>
      <c r="G355" s="167" t="s">
        <v>10201</v>
      </c>
      <c r="H355" s="62" t="s">
        <v>11848</v>
      </c>
      <c r="I355" s="167" t="s">
        <v>10365</v>
      </c>
      <c r="J355" s="63" t="str">
        <f t="shared" si="31"/>
        <v>IC.GA.100901</v>
      </c>
      <c r="K355" s="61" t="s">
        <v>12175</v>
      </c>
      <c r="L355" s="167" t="str">
        <f t="shared" si="27"/>
        <v xml:space="preserve">     Centimeter mark: specify</v>
      </c>
      <c r="M355" s="168" t="str">
        <f t="shared" si="28"/>
        <v>PI.IC.GA.100901.01</v>
      </c>
      <c r="N355" s="168"/>
      <c r="O355" s="168" t="str">
        <f t="shared" si="29"/>
        <v>PH.IC.GA.100901.01</v>
      </c>
      <c r="Q355" s="168" t="str">
        <f t="shared" si="30"/>
        <v>CL.IC.GA.100901.01</v>
      </c>
    </row>
    <row r="356" spans="1:25" s="167" customFormat="1" ht="15">
      <c r="A356" s="167" t="s">
        <v>10762</v>
      </c>
      <c r="C356" s="61" t="s">
        <v>3188</v>
      </c>
      <c r="E356" s="61" t="s">
        <v>3690</v>
      </c>
      <c r="F356" s="167" t="s">
        <v>10364</v>
      </c>
      <c r="G356" s="167" t="s">
        <v>10366</v>
      </c>
      <c r="H356" s="62" t="s">
        <v>12030</v>
      </c>
      <c r="I356" s="167" t="s">
        <v>10349</v>
      </c>
      <c r="J356" s="63" t="str">
        <f t="shared" si="31"/>
        <v>IC.GA.100902</v>
      </c>
      <c r="K356" s="61" t="s">
        <v>12175</v>
      </c>
      <c r="L356" s="167" t="str">
        <f t="shared" si="27"/>
        <v xml:space="preserve">     Electromagnetic guided</v>
      </c>
      <c r="M356" s="168" t="str">
        <f t="shared" si="28"/>
        <v>PI.IC.GA.100902.01</v>
      </c>
      <c r="N356" s="168"/>
      <c r="O356" s="168" t="str">
        <f t="shared" si="29"/>
        <v>PH.IC.GA.100902.01</v>
      </c>
      <c r="Q356" s="168" t="str">
        <f t="shared" si="30"/>
        <v>CL.IC.GA.100902.01</v>
      </c>
    </row>
    <row r="357" spans="1:25" s="167" customFormat="1" ht="15">
      <c r="A357" s="167" t="s">
        <v>10762</v>
      </c>
      <c r="C357" s="61" t="s">
        <v>3188</v>
      </c>
      <c r="E357" s="61" t="s">
        <v>3690</v>
      </c>
      <c r="F357" s="167" t="s">
        <v>10364</v>
      </c>
      <c r="G357" s="167" t="s">
        <v>10187</v>
      </c>
      <c r="H357" s="62" t="s">
        <v>12032</v>
      </c>
      <c r="I357" s="167" t="s">
        <v>10188</v>
      </c>
      <c r="J357" s="63" t="str">
        <f t="shared" si="31"/>
        <v>IC.GA.100903</v>
      </c>
      <c r="K357" s="61" t="s">
        <v>12175</v>
      </c>
      <c r="L357" s="167" t="str">
        <f t="shared" si="27"/>
        <v xml:space="preserve">     Aspirate contents</v>
      </c>
      <c r="M357" s="168" t="str">
        <f t="shared" si="28"/>
        <v>PI.IC.GA.100903.01</v>
      </c>
      <c r="N357" s="168"/>
      <c r="O357" s="168" t="str">
        <f t="shared" si="29"/>
        <v>PH.IC.GA.100903.01</v>
      </c>
      <c r="Q357" s="168" t="str">
        <f t="shared" si="30"/>
        <v>CL.IC.GA.100903.01</v>
      </c>
    </row>
    <row r="358" spans="1:25" s="167" customFormat="1" ht="15">
      <c r="A358" s="167" t="s">
        <v>10762</v>
      </c>
      <c r="C358" s="61" t="s">
        <v>3188</v>
      </c>
      <c r="E358" s="61" t="s">
        <v>3690</v>
      </c>
      <c r="F358" s="167" t="s">
        <v>10364</v>
      </c>
      <c r="G358" s="167" t="s">
        <v>10189</v>
      </c>
      <c r="H358" s="62" t="s">
        <v>12028</v>
      </c>
      <c r="I358" s="167" t="s">
        <v>10190</v>
      </c>
      <c r="J358" s="63" t="str">
        <f t="shared" si="31"/>
        <v>IC.GA.100904</v>
      </c>
      <c r="K358" s="61" t="s">
        <v>12175</v>
      </c>
      <c r="L358" s="167" t="str">
        <f t="shared" si="27"/>
        <v xml:space="preserve">     X-ray</v>
      </c>
      <c r="M358" s="168" t="str">
        <f t="shared" si="28"/>
        <v>PI.IC.GA.100904.01</v>
      </c>
      <c r="N358" s="168"/>
      <c r="O358" s="168" t="str">
        <f t="shared" si="29"/>
        <v>PH.IC.GA.100904.01</v>
      </c>
      <c r="Q358" s="168" t="str">
        <f t="shared" si="30"/>
        <v>CL.IC.GA.100904.01</v>
      </c>
    </row>
    <row r="359" spans="1:25" s="167" customFormat="1" ht="15">
      <c r="A359" s="167" t="s">
        <v>10762</v>
      </c>
      <c r="C359" s="61" t="s">
        <v>3188</v>
      </c>
      <c r="E359" s="61" t="s">
        <v>3690</v>
      </c>
      <c r="F359" s="167" t="s">
        <v>10364</v>
      </c>
      <c r="G359" s="167" t="s">
        <v>10529</v>
      </c>
      <c r="H359" s="62" t="s">
        <v>12210</v>
      </c>
      <c r="I359" s="167" t="s">
        <v>12437</v>
      </c>
      <c r="J359" s="63" t="str">
        <f t="shared" si="31"/>
        <v>IC.GA.100905</v>
      </c>
      <c r="K359" s="61" t="s">
        <v>12175</v>
      </c>
      <c r="L359" s="167" t="str">
        <f t="shared" si="27"/>
        <v xml:space="preserve">     Other: specify</v>
      </c>
      <c r="M359" s="168" t="str">
        <f t="shared" si="28"/>
        <v>PI.IC.GA.100905.01</v>
      </c>
      <c r="N359" s="168"/>
      <c r="O359" s="168" t="str">
        <f t="shared" si="29"/>
        <v>PH.IC.GA.100905.01</v>
      </c>
      <c r="Q359" s="168" t="str">
        <f t="shared" si="30"/>
        <v>CL.IC.GA.100905.01</v>
      </c>
    </row>
    <row r="360" spans="1:25" s="167" customFormat="1" ht="15">
      <c r="A360" s="167" t="s">
        <v>10762</v>
      </c>
      <c r="C360" s="61" t="s">
        <v>12351</v>
      </c>
      <c r="E360" s="61" t="s">
        <v>3690</v>
      </c>
      <c r="F360" s="167" t="s">
        <v>12508</v>
      </c>
      <c r="G360" s="167" t="s">
        <v>12506</v>
      </c>
      <c r="H360" s="62" t="s">
        <v>12378</v>
      </c>
      <c r="I360" s="167" t="s">
        <v>12507</v>
      </c>
      <c r="J360" s="63" t="str">
        <f t="shared" si="31"/>
        <v>IC.GA.100906</v>
      </c>
      <c r="K360" s="61" t="s">
        <v>2206</v>
      </c>
      <c r="L360" s="167" t="str">
        <f t="shared" si="27"/>
        <v>Placed in Surgery</v>
      </c>
      <c r="M360" s="168" t="str">
        <f t="shared" si="28"/>
        <v>PI.IC.GA.100906.01</v>
      </c>
      <c r="N360" s="168"/>
      <c r="O360" s="168" t="str">
        <f t="shared" si="29"/>
        <v>PH.IC.GA.100906.01</v>
      </c>
      <c r="Q360" s="168" t="str">
        <f t="shared" si="30"/>
        <v>CL.IC.GA.100906.01</v>
      </c>
      <c r="X360" s="167" t="s">
        <v>12737</v>
      </c>
      <c r="Y360" s="167">
        <v>1107</v>
      </c>
    </row>
    <row r="361" spans="1:25" s="167" customFormat="1" ht="15">
      <c r="A361" s="167" t="s">
        <v>10762</v>
      </c>
      <c r="C361" s="61" t="s">
        <v>3188</v>
      </c>
      <c r="D361" s="167" t="s">
        <v>8040</v>
      </c>
      <c r="E361" s="61" t="s">
        <v>3188</v>
      </c>
      <c r="F361" s="167" t="s">
        <v>10364</v>
      </c>
      <c r="G361" s="167" t="s">
        <v>11862</v>
      </c>
      <c r="H361" s="62" t="s">
        <v>11848</v>
      </c>
      <c r="I361" s="167" t="s">
        <v>11863</v>
      </c>
      <c r="J361" s="63" t="str">
        <f t="shared" si="31"/>
        <v>IC.GA.101001</v>
      </c>
      <c r="K361" s="61" t="s">
        <v>12175</v>
      </c>
      <c r="L361" s="167" t="str">
        <f t="shared" si="27"/>
        <v xml:space="preserve">     Taped</v>
      </c>
      <c r="M361" s="168" t="str">
        <f t="shared" si="28"/>
        <v>PI.IC.GA.101001.01</v>
      </c>
      <c r="N361" s="168"/>
      <c r="O361" s="168" t="str">
        <f t="shared" si="29"/>
        <v>PH.IC.GA.101001.01</v>
      </c>
      <c r="Q361" s="168" t="str">
        <f t="shared" si="30"/>
        <v>CL.IC.GA.101001.01</v>
      </c>
    </row>
    <row r="362" spans="1:25" s="167" customFormat="1" ht="15">
      <c r="A362" s="167" t="s">
        <v>10762</v>
      </c>
      <c r="C362" s="61" t="s">
        <v>3188</v>
      </c>
      <c r="E362" s="61" t="s">
        <v>3188</v>
      </c>
      <c r="F362" s="167" t="s">
        <v>10364</v>
      </c>
      <c r="G362" s="167" t="s">
        <v>10191</v>
      </c>
      <c r="H362" s="62" t="s">
        <v>12030</v>
      </c>
      <c r="I362" s="167" t="s">
        <v>10192</v>
      </c>
      <c r="J362" s="63" t="str">
        <f t="shared" si="31"/>
        <v>IC.GA.101002</v>
      </c>
      <c r="K362" s="61" t="s">
        <v>12175</v>
      </c>
      <c r="L362" s="167" t="str">
        <f t="shared" si="27"/>
        <v xml:space="preserve">     Sutures</v>
      </c>
      <c r="M362" s="168" t="str">
        <f t="shared" si="28"/>
        <v>PI.IC.GA.101002.01</v>
      </c>
      <c r="N362" s="168"/>
      <c r="O362" s="168" t="str">
        <f t="shared" si="29"/>
        <v>PH.IC.GA.101002.01</v>
      </c>
      <c r="Q362" s="168" t="str">
        <f t="shared" si="30"/>
        <v>CL.IC.GA.101002.01</v>
      </c>
    </row>
    <row r="363" spans="1:25" s="167" customFormat="1" ht="15">
      <c r="A363" s="167" t="s">
        <v>10762</v>
      </c>
      <c r="C363" s="61" t="s">
        <v>3188</v>
      </c>
      <c r="E363" s="61" t="s">
        <v>3188</v>
      </c>
      <c r="F363" s="167" t="s">
        <v>10364</v>
      </c>
      <c r="G363" s="167" t="s">
        <v>10193</v>
      </c>
      <c r="H363" s="62" t="s">
        <v>12032</v>
      </c>
      <c r="I363" s="167" t="s">
        <v>10194</v>
      </c>
      <c r="J363" s="63" t="str">
        <f t="shared" si="31"/>
        <v>IC.GA.101003</v>
      </c>
      <c r="K363" s="61" t="s">
        <v>12175</v>
      </c>
      <c r="L363" s="167" t="str">
        <f t="shared" si="27"/>
        <v xml:space="preserve">     Bridle</v>
      </c>
      <c r="M363" s="168" t="str">
        <f t="shared" si="28"/>
        <v>PI.IC.GA.101003.01</v>
      </c>
      <c r="N363" s="168"/>
      <c r="O363" s="168" t="str">
        <f t="shared" si="29"/>
        <v>PH.IC.GA.101003.01</v>
      </c>
      <c r="Q363" s="168" t="str">
        <f t="shared" si="30"/>
        <v>CL.IC.GA.101003.01</v>
      </c>
    </row>
    <row r="364" spans="1:25" s="167" customFormat="1" ht="15">
      <c r="A364" s="167" t="s">
        <v>10762</v>
      </c>
      <c r="C364" s="61" t="s">
        <v>3188</v>
      </c>
      <c r="E364" s="61" t="s">
        <v>3188</v>
      </c>
      <c r="F364" s="167" t="s">
        <v>10364</v>
      </c>
      <c r="G364" s="167" t="s">
        <v>10050</v>
      </c>
      <c r="H364" s="62" t="s">
        <v>12028</v>
      </c>
      <c r="I364" s="167" t="s">
        <v>10703</v>
      </c>
      <c r="J364" s="63" t="str">
        <f t="shared" si="31"/>
        <v>IC.GA.101004</v>
      </c>
      <c r="K364" s="61" t="s">
        <v>12175</v>
      </c>
      <c r="L364" s="167" t="str">
        <f t="shared" si="27"/>
        <v xml:space="preserve">     Stabilization other:  specify</v>
      </c>
      <c r="M364" s="168" t="str">
        <f t="shared" si="28"/>
        <v>PI.IC.GA.101004.01</v>
      </c>
      <c r="N364" s="168"/>
      <c r="O364" s="168" t="str">
        <f t="shared" si="29"/>
        <v>PH.IC.GA.101004.01</v>
      </c>
      <c r="Q364" s="168" t="str">
        <f t="shared" si="30"/>
        <v>CL.IC.GA.101004.01</v>
      </c>
    </row>
    <row r="365" spans="1:25" s="167" customFormat="1" ht="15">
      <c r="A365" s="167" t="s">
        <v>10762</v>
      </c>
      <c r="C365" s="61" t="s">
        <v>3188</v>
      </c>
      <c r="E365" s="61" t="s">
        <v>3188</v>
      </c>
      <c r="F365" s="167" t="s">
        <v>10199</v>
      </c>
      <c r="G365" s="167" t="s">
        <v>10051</v>
      </c>
      <c r="H365" s="62" t="s">
        <v>6291</v>
      </c>
      <c r="I365" s="167" t="s">
        <v>10052</v>
      </c>
      <c r="J365" s="63" t="str">
        <f t="shared" si="31"/>
        <v>IC.GA.101005</v>
      </c>
      <c r="K365" s="61" t="s">
        <v>12175</v>
      </c>
      <c r="L365" s="167" t="str">
        <f t="shared" si="27"/>
        <v xml:space="preserve">  Placed in IR</v>
      </c>
      <c r="M365" s="168" t="str">
        <f t="shared" si="28"/>
        <v>PI.IC.GA.101005.01</v>
      </c>
      <c r="N365" s="168"/>
      <c r="O365" s="168" t="str">
        <f t="shared" si="29"/>
        <v>PH.IC.GA.101005.01</v>
      </c>
      <c r="Q365" s="168" t="str">
        <f t="shared" si="30"/>
        <v>CL.IC.GA.101005.01</v>
      </c>
      <c r="R365" s="167" t="s">
        <v>12465</v>
      </c>
      <c r="S365" s="167">
        <v>771</v>
      </c>
    </row>
    <row r="366" spans="1:25" s="167" customFormat="1" ht="15">
      <c r="A366" s="167" t="s">
        <v>10762</v>
      </c>
      <c r="C366" s="61" t="s">
        <v>3188</v>
      </c>
      <c r="D366" s="167" t="s">
        <v>10753</v>
      </c>
      <c r="E366" s="61" t="s">
        <v>5749</v>
      </c>
      <c r="F366" s="167" t="s">
        <v>10364</v>
      </c>
      <c r="G366" s="167" t="s">
        <v>10053</v>
      </c>
      <c r="H366" s="62" t="s">
        <v>11848</v>
      </c>
      <c r="I366" s="167" t="s">
        <v>11846</v>
      </c>
      <c r="J366" s="63" t="str">
        <f t="shared" si="31"/>
        <v>IC.GA.101101</v>
      </c>
      <c r="K366" s="61" t="s">
        <v>2379</v>
      </c>
      <c r="L366" s="167" t="str">
        <f t="shared" si="27"/>
        <v xml:space="preserve">     Verification done</v>
      </c>
      <c r="M366" s="168" t="str">
        <f t="shared" si="28"/>
        <v>PI.IC.GA.101101.01</v>
      </c>
      <c r="N366" s="168"/>
      <c r="O366" s="168" t="str">
        <f t="shared" si="29"/>
        <v>PH.IC.GA.101101.01</v>
      </c>
      <c r="Q366" s="168" t="str">
        <f t="shared" si="30"/>
        <v>CL.IC.GA.101101.01</v>
      </c>
    </row>
    <row r="367" spans="1:25" s="167" customFormat="1" ht="15">
      <c r="A367" s="167" t="s">
        <v>10762</v>
      </c>
      <c r="C367" s="61" t="s">
        <v>3188</v>
      </c>
      <c r="E367" s="61" t="s">
        <v>5749</v>
      </c>
      <c r="F367" s="167" t="s">
        <v>10364</v>
      </c>
      <c r="G367" s="167" t="s">
        <v>10054</v>
      </c>
      <c r="H367" s="62" t="s">
        <v>12030</v>
      </c>
      <c r="I367" s="167" t="s">
        <v>10055</v>
      </c>
      <c r="J367" s="63" t="str">
        <f t="shared" si="31"/>
        <v>IC.GA.101102</v>
      </c>
      <c r="K367" s="61" t="s">
        <v>2379</v>
      </c>
      <c r="L367" s="167" t="str">
        <f t="shared" si="27"/>
        <v xml:space="preserve">     Verification not done</v>
      </c>
      <c r="M367" s="168" t="str">
        <f t="shared" si="28"/>
        <v>PI.IC.GA.101102.01</v>
      </c>
      <c r="N367" s="168"/>
      <c r="O367" s="168" t="str">
        <f t="shared" si="29"/>
        <v>PH.IC.GA.101102.01</v>
      </c>
      <c r="Q367" s="168" t="str">
        <f t="shared" si="30"/>
        <v>CL.IC.GA.101102.01</v>
      </c>
    </row>
    <row r="368" spans="1:25" s="167" customFormat="1" ht="15">
      <c r="A368" s="167" t="s">
        <v>10762</v>
      </c>
      <c r="C368" s="61" t="s">
        <v>3188</v>
      </c>
      <c r="D368" s="167" t="s">
        <v>10754</v>
      </c>
      <c r="E368" s="61" t="s">
        <v>3064</v>
      </c>
      <c r="F368" s="167" t="s">
        <v>10200</v>
      </c>
      <c r="G368" s="167" t="s">
        <v>10057</v>
      </c>
      <c r="H368" s="62" t="s">
        <v>11848</v>
      </c>
      <c r="I368" s="167" t="s">
        <v>12157</v>
      </c>
      <c r="J368" s="63" t="str">
        <f t="shared" si="31"/>
        <v>IC.GA.101201</v>
      </c>
      <c r="K368" s="61" t="s">
        <v>2379</v>
      </c>
      <c r="L368" s="167" t="str">
        <f t="shared" si="27"/>
        <v>Stabilization none</v>
      </c>
      <c r="M368" s="168" t="str">
        <f t="shared" si="28"/>
        <v>PI.IC.GA.101201.01</v>
      </c>
      <c r="N368" s="168"/>
      <c r="O368" s="168" t="str">
        <f t="shared" si="29"/>
        <v>PH.IC.GA.101201.01</v>
      </c>
      <c r="Q368" s="168" t="str">
        <f t="shared" si="30"/>
        <v>CL.IC.GA.101201.01</v>
      </c>
    </row>
    <row r="369" spans="1:17" s="167" customFormat="1" ht="15">
      <c r="A369" s="167" t="s">
        <v>10762</v>
      </c>
      <c r="C369" s="61" t="s">
        <v>3188</v>
      </c>
      <c r="E369" s="61" t="s">
        <v>3064</v>
      </c>
      <c r="F369" s="167" t="s">
        <v>10200</v>
      </c>
      <c r="G369" s="167" t="s">
        <v>10058</v>
      </c>
      <c r="H369" s="62" t="s">
        <v>12030</v>
      </c>
      <c r="I369" s="167" t="s">
        <v>10059</v>
      </c>
      <c r="J369" s="63" t="str">
        <f t="shared" si="31"/>
        <v>IC.GA.101202</v>
      </c>
      <c r="K369" s="61" t="s">
        <v>2379</v>
      </c>
      <c r="L369" s="167" t="str">
        <f t="shared" si="27"/>
        <v>Stabilization tape</v>
      </c>
      <c r="M369" s="168" t="str">
        <f t="shared" si="28"/>
        <v>PI.IC.GA.101202.01</v>
      </c>
      <c r="N369" s="168"/>
      <c r="O369" s="168" t="str">
        <f t="shared" si="29"/>
        <v>PH.IC.GA.101202.01</v>
      </c>
      <c r="Q369" s="168" t="str">
        <f t="shared" si="30"/>
        <v>CL.IC.GA.101202.01</v>
      </c>
    </row>
    <row r="370" spans="1:17" s="167" customFormat="1" ht="15">
      <c r="A370" s="167" t="s">
        <v>10762</v>
      </c>
      <c r="C370" s="61" t="s">
        <v>3188</v>
      </c>
      <c r="E370" s="61" t="s">
        <v>3064</v>
      </c>
      <c r="F370" s="167" t="s">
        <v>10200</v>
      </c>
      <c r="G370" s="167" t="s">
        <v>10060</v>
      </c>
      <c r="H370" s="62" t="s">
        <v>12032</v>
      </c>
      <c r="I370" s="167" t="s">
        <v>10192</v>
      </c>
      <c r="J370" s="63" t="str">
        <f t="shared" si="31"/>
        <v>IC.GA.101203</v>
      </c>
      <c r="K370" s="61" t="s">
        <v>2379</v>
      </c>
      <c r="L370" s="167" t="str">
        <f t="shared" si="27"/>
        <v>Stabilization sutures</v>
      </c>
      <c r="M370" s="168" t="str">
        <f t="shared" si="28"/>
        <v>PI.IC.GA.101203.01</v>
      </c>
      <c r="N370" s="168"/>
      <c r="O370" s="168" t="str">
        <f t="shared" si="29"/>
        <v>PH.IC.GA.101203.01</v>
      </c>
      <c r="Q370" s="168" t="str">
        <f t="shared" si="30"/>
        <v>CL.IC.GA.101203.01</v>
      </c>
    </row>
    <row r="371" spans="1:17" s="167" customFormat="1" ht="15">
      <c r="A371" s="167" t="s">
        <v>10762</v>
      </c>
      <c r="C371" s="61" t="s">
        <v>3188</v>
      </c>
      <c r="E371" s="61" t="s">
        <v>3064</v>
      </c>
      <c r="F371" s="167" t="s">
        <v>10200</v>
      </c>
      <c r="G371" s="167" t="s">
        <v>13320</v>
      </c>
      <c r="H371" s="62" t="s">
        <v>12028</v>
      </c>
      <c r="I371" s="167" t="s">
        <v>11859</v>
      </c>
      <c r="J371" s="63" t="str">
        <f t="shared" si="31"/>
        <v>IC.GA.101204</v>
      </c>
      <c r="K371" s="61" t="s">
        <v>2379</v>
      </c>
      <c r="L371" s="167" t="str">
        <f t="shared" si="27"/>
        <v>Stabilization commercial device</v>
      </c>
      <c r="M371" s="168" t="str">
        <f t="shared" si="28"/>
        <v>PI.IC.GA.101204.01</v>
      </c>
      <c r="N371" s="168"/>
      <c r="O371" s="168" t="str">
        <f t="shared" si="29"/>
        <v>PH.IC.GA.101204.01</v>
      </c>
      <c r="Q371" s="168" t="str">
        <f t="shared" si="30"/>
        <v>CL.IC.GA.101204.01</v>
      </c>
    </row>
    <row r="372" spans="1:17" s="167" customFormat="1" ht="15">
      <c r="A372" s="167" t="s">
        <v>10762</v>
      </c>
      <c r="C372" s="61" t="s">
        <v>3188</v>
      </c>
      <c r="D372" s="167" t="s">
        <v>7911</v>
      </c>
      <c r="E372" s="61" t="s">
        <v>5560</v>
      </c>
      <c r="F372" s="167" t="s">
        <v>10200</v>
      </c>
      <c r="G372" s="167" t="s">
        <v>9898</v>
      </c>
      <c r="H372" s="62" t="s">
        <v>11848</v>
      </c>
      <c r="I372" s="167" t="s">
        <v>10532</v>
      </c>
      <c r="J372" s="63" t="str">
        <f t="shared" si="31"/>
        <v>IC.GA.101301</v>
      </c>
      <c r="K372" s="61" t="s">
        <v>2379</v>
      </c>
      <c r="L372" s="167" t="str">
        <f t="shared" si="27"/>
        <v>Site within normal limits</v>
      </c>
      <c r="M372" s="168" t="str">
        <f t="shared" si="28"/>
        <v>PI.IC.GA.101301.01</v>
      </c>
      <c r="N372" s="168"/>
      <c r="O372" s="168" t="str">
        <f t="shared" si="29"/>
        <v>PH.IC.GA.101301.01</v>
      </c>
      <c r="Q372" s="168" t="str">
        <f t="shared" si="30"/>
        <v>CL.IC.GA.101301.01</v>
      </c>
    </row>
    <row r="373" spans="1:17" s="167" customFormat="1" ht="15">
      <c r="A373" s="167" t="s">
        <v>10762</v>
      </c>
      <c r="C373" s="61" t="s">
        <v>3188</v>
      </c>
      <c r="E373" s="61" t="s">
        <v>5560</v>
      </c>
      <c r="F373" s="167" t="s">
        <v>10200</v>
      </c>
      <c r="G373" s="167" t="s">
        <v>9899</v>
      </c>
      <c r="H373" s="62" t="s">
        <v>12030</v>
      </c>
      <c r="I373" s="167" t="s">
        <v>11790</v>
      </c>
      <c r="J373" s="63" t="str">
        <f t="shared" si="31"/>
        <v>IC.GA.101302</v>
      </c>
      <c r="K373" s="61" t="s">
        <v>2379</v>
      </c>
      <c r="L373" s="167" t="str">
        <f t="shared" si="27"/>
        <v>Site erythema</v>
      </c>
      <c r="M373" s="168" t="str">
        <f t="shared" si="28"/>
        <v>PI.IC.GA.101302.01</v>
      </c>
      <c r="N373" s="168"/>
      <c r="O373" s="168" t="str">
        <f t="shared" si="29"/>
        <v>PH.IC.GA.101302.01</v>
      </c>
      <c r="Q373" s="168" t="str">
        <f t="shared" si="30"/>
        <v>CL.IC.GA.101302.01</v>
      </c>
    </row>
    <row r="374" spans="1:17" s="167" customFormat="1" ht="15">
      <c r="A374" s="167" t="s">
        <v>10762</v>
      </c>
      <c r="C374" s="61" t="s">
        <v>3188</v>
      </c>
      <c r="E374" s="61" t="s">
        <v>5560</v>
      </c>
      <c r="F374" s="167" t="s">
        <v>10200</v>
      </c>
      <c r="G374" s="167" t="s">
        <v>9900</v>
      </c>
      <c r="H374" s="62" t="s">
        <v>12032</v>
      </c>
      <c r="I374" s="167" t="s">
        <v>11800</v>
      </c>
      <c r="J374" s="63" t="str">
        <f t="shared" si="31"/>
        <v>IC.GA.101303</v>
      </c>
      <c r="K374" s="61" t="s">
        <v>2379</v>
      </c>
      <c r="L374" s="167" t="str">
        <f t="shared" si="27"/>
        <v>Site swelling</v>
      </c>
      <c r="M374" s="168" t="str">
        <f t="shared" si="28"/>
        <v>PI.IC.GA.101303.01</v>
      </c>
      <c r="N374" s="168"/>
      <c r="O374" s="168" t="str">
        <f t="shared" si="29"/>
        <v>PH.IC.GA.101303.01</v>
      </c>
      <c r="Q374" s="168" t="str">
        <f t="shared" si="30"/>
        <v>CL.IC.GA.101303.01</v>
      </c>
    </row>
    <row r="375" spans="1:17" s="167" customFormat="1" ht="15">
      <c r="A375" s="167" t="s">
        <v>10762</v>
      </c>
      <c r="C375" s="61" t="s">
        <v>3188</v>
      </c>
      <c r="E375" s="61" t="s">
        <v>5560</v>
      </c>
      <c r="F375" s="167" t="s">
        <v>10200</v>
      </c>
      <c r="G375" s="167" t="s">
        <v>10424</v>
      </c>
      <c r="H375" s="62" t="s">
        <v>12028</v>
      </c>
      <c r="I375" s="167" t="s">
        <v>11792</v>
      </c>
      <c r="J375" s="63" t="str">
        <f t="shared" si="31"/>
        <v>IC.GA.101304</v>
      </c>
      <c r="K375" s="61" t="s">
        <v>2379</v>
      </c>
      <c r="L375" s="167" t="str">
        <f t="shared" si="27"/>
        <v>Site hematoma</v>
      </c>
      <c r="M375" s="168" t="str">
        <f t="shared" si="28"/>
        <v>PI.IC.GA.101304.01</v>
      </c>
      <c r="N375" s="168"/>
      <c r="O375" s="168" t="str">
        <f t="shared" si="29"/>
        <v>PH.IC.GA.101304.01</v>
      </c>
      <c r="Q375" s="168" t="str">
        <f t="shared" si="30"/>
        <v>CL.IC.GA.101304.01</v>
      </c>
    </row>
    <row r="376" spans="1:17" s="167" customFormat="1" ht="15">
      <c r="A376" s="167" t="s">
        <v>10762</v>
      </c>
      <c r="C376" s="61" t="s">
        <v>3188</v>
      </c>
      <c r="E376" s="61" t="s">
        <v>5560</v>
      </c>
      <c r="F376" s="167" t="s">
        <v>10200</v>
      </c>
      <c r="G376" s="167" t="s">
        <v>10425</v>
      </c>
      <c r="H376" s="62" t="s">
        <v>12210</v>
      </c>
      <c r="I376" s="167" t="s">
        <v>10538</v>
      </c>
      <c r="J376" s="63" t="str">
        <f t="shared" si="31"/>
        <v>IC.GA.101305</v>
      </c>
      <c r="K376" s="61" t="s">
        <v>2379</v>
      </c>
      <c r="L376" s="167" t="str">
        <f t="shared" si="27"/>
        <v>Site bruising</v>
      </c>
      <c r="M376" s="168" t="str">
        <f t="shared" si="28"/>
        <v>PI.IC.GA.101305.01</v>
      </c>
      <c r="N376" s="168"/>
      <c r="O376" s="168" t="str">
        <f t="shared" si="29"/>
        <v>PH.IC.GA.101305.01</v>
      </c>
      <c r="Q376" s="168" t="str">
        <f t="shared" si="30"/>
        <v>CL.IC.GA.101305.01</v>
      </c>
    </row>
    <row r="377" spans="1:17" s="167" customFormat="1" ht="15">
      <c r="A377" s="167" t="s">
        <v>10762</v>
      </c>
      <c r="C377" s="61" t="s">
        <v>3188</v>
      </c>
      <c r="E377" s="61" t="s">
        <v>5560</v>
      </c>
      <c r="F377" s="167" t="s">
        <v>10200</v>
      </c>
      <c r="G377" s="167" t="s">
        <v>10426</v>
      </c>
      <c r="H377" s="62" t="s">
        <v>12212</v>
      </c>
      <c r="I377" s="167" t="s">
        <v>12207</v>
      </c>
      <c r="J377" s="63" t="str">
        <f t="shared" si="31"/>
        <v>IC.GA.101306</v>
      </c>
      <c r="K377" s="61" t="s">
        <v>2379</v>
      </c>
      <c r="L377" s="167" t="str">
        <f t="shared" si="27"/>
        <v>Site unable to assess due to d</v>
      </c>
      <c r="M377" s="168" t="str">
        <f t="shared" si="28"/>
        <v>PI.IC.GA.101306.01</v>
      </c>
      <c r="N377" s="168"/>
      <c r="O377" s="168" t="str">
        <f t="shared" si="29"/>
        <v>PH.IC.GA.101306.01</v>
      </c>
      <c r="Q377" s="168" t="str">
        <f t="shared" si="30"/>
        <v>CL.IC.GA.101306.01</v>
      </c>
    </row>
    <row r="378" spans="1:17" s="167" customFormat="1" ht="15">
      <c r="A378" s="167" t="s">
        <v>10762</v>
      </c>
      <c r="C378" s="61" t="s">
        <v>3188</v>
      </c>
      <c r="E378" s="61" t="s">
        <v>5560</v>
      </c>
      <c r="F378" s="167" t="s">
        <v>10200</v>
      </c>
      <c r="G378" s="167" t="s">
        <v>10759</v>
      </c>
      <c r="H378" s="62" t="s">
        <v>12225</v>
      </c>
      <c r="I378" s="167" t="s">
        <v>12437</v>
      </c>
      <c r="J378" s="63" t="str">
        <f t="shared" si="31"/>
        <v>IC.GA.101307</v>
      </c>
      <c r="K378" s="61" t="s">
        <v>2379</v>
      </c>
      <c r="L378" s="167" t="str">
        <f t="shared" si="27"/>
        <v>Site other:  specify</v>
      </c>
      <c r="M378" s="168" t="str">
        <f t="shared" si="28"/>
        <v>PI.IC.GA.101307.01</v>
      </c>
      <c r="N378" s="168"/>
      <c r="O378" s="168" t="str">
        <f t="shared" si="29"/>
        <v>PH.IC.GA.101307.01</v>
      </c>
      <c r="Q378" s="168" t="str">
        <f t="shared" si="30"/>
        <v>CL.IC.GA.101307.01</v>
      </c>
    </row>
    <row r="379" spans="1:17" s="167" customFormat="1" ht="15">
      <c r="A379" s="167" t="s">
        <v>10762</v>
      </c>
      <c r="C379" s="61" t="s">
        <v>3188</v>
      </c>
      <c r="D379" s="167" t="s">
        <v>10045</v>
      </c>
      <c r="E379" s="61" t="s">
        <v>4082</v>
      </c>
      <c r="F379" s="167" t="s">
        <v>10200</v>
      </c>
      <c r="G379" s="167" t="s">
        <v>10760</v>
      </c>
      <c r="H379" s="62" t="s">
        <v>11848</v>
      </c>
      <c r="I379" s="167" t="s">
        <v>11753</v>
      </c>
      <c r="J379" s="63" t="str">
        <f t="shared" si="31"/>
        <v>IC.GA.101401</v>
      </c>
      <c r="K379" s="61" t="s">
        <v>2379</v>
      </c>
      <c r="L379" s="167" t="str">
        <f t="shared" si="27"/>
        <v>Status unchanged</v>
      </c>
      <c r="M379" s="168" t="str">
        <f t="shared" si="28"/>
        <v>PI.IC.GA.101401.01</v>
      </c>
      <c r="N379" s="168"/>
      <c r="O379" s="168" t="str">
        <f t="shared" si="29"/>
        <v>PH.IC.GA.101401.01</v>
      </c>
      <c r="Q379" s="168" t="str">
        <f t="shared" si="30"/>
        <v>CL.IC.GA.101401.01</v>
      </c>
    </row>
    <row r="380" spans="1:17" s="167" customFormat="1" ht="15">
      <c r="A380" s="167" t="s">
        <v>10762</v>
      </c>
      <c r="C380" s="61" t="s">
        <v>3188</v>
      </c>
      <c r="E380" s="61" t="s">
        <v>4082</v>
      </c>
      <c r="F380" s="167" t="s">
        <v>10200</v>
      </c>
      <c r="G380" s="167" t="s">
        <v>10761</v>
      </c>
      <c r="H380" s="62" t="s">
        <v>12030</v>
      </c>
      <c r="I380" s="167" t="s">
        <v>11752</v>
      </c>
      <c r="J380" s="63" t="str">
        <f t="shared" si="31"/>
        <v>IC.GA.101402</v>
      </c>
      <c r="K380" s="61" t="s">
        <v>2379</v>
      </c>
      <c r="L380" s="167" t="str">
        <f t="shared" si="27"/>
        <v>Status decreasing</v>
      </c>
      <c r="M380" s="168" t="str">
        <f t="shared" si="28"/>
        <v>PI.IC.GA.101402.01</v>
      </c>
      <c r="N380" s="168"/>
      <c r="O380" s="168" t="str">
        <f t="shared" si="29"/>
        <v>PH.IC.GA.101402.01</v>
      </c>
      <c r="Q380" s="168" t="str">
        <f t="shared" si="30"/>
        <v>CL.IC.GA.101402.01</v>
      </c>
    </row>
    <row r="381" spans="1:17" s="167" customFormat="1" ht="15">
      <c r="A381" s="167" t="s">
        <v>10762</v>
      </c>
      <c r="C381" s="61" t="s">
        <v>3188</v>
      </c>
      <c r="E381" s="61" t="s">
        <v>4082</v>
      </c>
      <c r="F381" s="167" t="s">
        <v>10200</v>
      </c>
      <c r="G381" s="167" t="s">
        <v>10608</v>
      </c>
      <c r="H381" s="62" t="s">
        <v>12032</v>
      </c>
      <c r="I381" s="167" t="s">
        <v>11583</v>
      </c>
      <c r="J381" s="63" t="str">
        <f t="shared" si="31"/>
        <v>IC.GA.101403</v>
      </c>
      <c r="K381" s="61" t="s">
        <v>2379</v>
      </c>
      <c r="L381" s="167" t="str">
        <f t="shared" si="27"/>
        <v>Status increasing</v>
      </c>
      <c r="M381" s="168" t="str">
        <f t="shared" si="28"/>
        <v>PI.IC.GA.101403.01</v>
      </c>
      <c r="N381" s="168"/>
      <c r="O381" s="168" t="str">
        <f t="shared" si="29"/>
        <v>PH.IC.GA.101403.01</v>
      </c>
      <c r="Q381" s="168" t="str">
        <f t="shared" si="30"/>
        <v>CL.IC.GA.101403.01</v>
      </c>
    </row>
    <row r="382" spans="1:17" s="167" customFormat="1" ht="15">
      <c r="A382" s="167" t="s">
        <v>10762</v>
      </c>
      <c r="C382" s="61" t="s">
        <v>3188</v>
      </c>
      <c r="D382" s="167" t="s">
        <v>9010</v>
      </c>
      <c r="E382" s="61" t="s">
        <v>7456</v>
      </c>
      <c r="F382" s="167" t="s">
        <v>10200</v>
      </c>
      <c r="G382" s="167" t="s">
        <v>10196</v>
      </c>
      <c r="H382" s="62" t="s">
        <v>11848</v>
      </c>
      <c r="I382" s="167" t="s">
        <v>11474</v>
      </c>
      <c r="J382" s="63" t="str">
        <f t="shared" si="31"/>
        <v>IC.GA.101501</v>
      </c>
      <c r="K382" s="61" t="s">
        <v>2379</v>
      </c>
      <c r="L382" s="167" t="str">
        <f t="shared" si="27"/>
        <v>Site consistent with body temp</v>
      </c>
      <c r="M382" s="168" t="str">
        <f t="shared" si="28"/>
        <v>PI.IC.GA.101501.01</v>
      </c>
      <c r="N382" s="168"/>
      <c r="O382" s="168" t="str">
        <f t="shared" si="29"/>
        <v>PH.IC.GA.101501.01</v>
      </c>
      <c r="Q382" s="168" t="str">
        <f t="shared" si="30"/>
        <v>CL.IC.GA.101501.01</v>
      </c>
    </row>
    <row r="383" spans="1:17" s="167" customFormat="1" ht="15">
      <c r="A383" s="167" t="s">
        <v>10762</v>
      </c>
      <c r="C383" s="61" t="s">
        <v>3188</v>
      </c>
      <c r="E383" s="61" t="s">
        <v>7456</v>
      </c>
      <c r="F383" s="167" t="s">
        <v>10200</v>
      </c>
      <c r="G383" s="167" t="s">
        <v>13157</v>
      </c>
      <c r="H383" s="62" t="s">
        <v>12030</v>
      </c>
      <c r="I383" s="167" t="s">
        <v>11504</v>
      </c>
      <c r="J383" s="63" t="str">
        <f t="shared" si="31"/>
        <v>IC.GA.101502</v>
      </c>
      <c r="K383" s="61" t="s">
        <v>2379</v>
      </c>
      <c r="L383" s="167" t="str">
        <f t="shared" si="27"/>
        <v>Site warmer than body temperature</v>
      </c>
      <c r="M383" s="168" t="str">
        <f t="shared" si="28"/>
        <v>PI.IC.GA.101502.01</v>
      </c>
      <c r="N383" s="168"/>
      <c r="O383" s="168" t="str">
        <f t="shared" si="29"/>
        <v>PH.IC.GA.101502.01</v>
      </c>
      <c r="Q383" s="168" t="str">
        <f t="shared" si="30"/>
        <v>CL.IC.GA.101502.01</v>
      </c>
    </row>
    <row r="384" spans="1:17" s="167" customFormat="1" ht="15">
      <c r="A384" s="167" t="s">
        <v>10762</v>
      </c>
      <c r="C384" s="61" t="s">
        <v>3188</v>
      </c>
      <c r="E384" s="61" t="s">
        <v>7456</v>
      </c>
      <c r="F384" s="167" t="s">
        <v>10200</v>
      </c>
      <c r="G384" s="167" t="s">
        <v>10606</v>
      </c>
      <c r="H384" s="62" t="s">
        <v>12032</v>
      </c>
      <c r="I384" s="167" t="s">
        <v>11506</v>
      </c>
      <c r="J384" s="63" t="str">
        <f t="shared" si="31"/>
        <v>IC.GA.101503</v>
      </c>
      <c r="K384" s="61" t="s">
        <v>2379</v>
      </c>
      <c r="L384" s="167" t="str">
        <f t="shared" si="27"/>
        <v>Site warmer than opposite body</v>
      </c>
      <c r="M384" s="168" t="str">
        <f t="shared" si="28"/>
        <v>PI.IC.GA.101503.01</v>
      </c>
      <c r="N384" s="168"/>
      <c r="O384" s="168" t="str">
        <f t="shared" si="29"/>
        <v>PH.IC.GA.101503.01</v>
      </c>
      <c r="Q384" s="168" t="str">
        <f t="shared" si="30"/>
        <v>CL.IC.GA.101503.01</v>
      </c>
    </row>
    <row r="385" spans="1:25" s="167" customFormat="1" ht="15">
      <c r="A385" s="167" t="s">
        <v>10762</v>
      </c>
      <c r="C385" s="61" t="s">
        <v>3188</v>
      </c>
      <c r="E385" s="61" t="s">
        <v>7456</v>
      </c>
      <c r="F385" s="167" t="s">
        <v>10200</v>
      </c>
      <c r="G385" s="167" t="s">
        <v>13071</v>
      </c>
      <c r="H385" s="62" t="s">
        <v>12028</v>
      </c>
      <c r="I385" s="167" t="s">
        <v>11508</v>
      </c>
      <c r="J385" s="63" t="str">
        <f t="shared" si="31"/>
        <v>IC.GA.101504</v>
      </c>
      <c r="K385" s="61" t="s">
        <v>2379</v>
      </c>
      <c r="L385" s="167" t="str">
        <f t="shared" si="27"/>
        <v>Site cooler than body temperature</v>
      </c>
      <c r="M385" s="168" t="str">
        <f t="shared" si="28"/>
        <v>PI.IC.GA.101504.01</v>
      </c>
      <c r="N385" s="168"/>
      <c r="O385" s="168" t="str">
        <f t="shared" si="29"/>
        <v>PH.IC.GA.101504.01</v>
      </c>
      <c r="Q385" s="168" t="str">
        <f t="shared" si="30"/>
        <v>CL.IC.GA.101504.01</v>
      </c>
    </row>
    <row r="386" spans="1:25" s="167" customFormat="1" ht="15">
      <c r="A386" s="167" t="s">
        <v>10762</v>
      </c>
      <c r="C386" s="61" t="s">
        <v>3188</v>
      </c>
      <c r="E386" s="61" t="s">
        <v>7456</v>
      </c>
      <c r="F386" s="167" t="s">
        <v>10200</v>
      </c>
      <c r="G386" s="167" t="s">
        <v>10607</v>
      </c>
      <c r="H386" s="62" t="s">
        <v>12210</v>
      </c>
      <c r="I386" s="167" t="s">
        <v>11510</v>
      </c>
      <c r="J386" s="63" t="str">
        <f t="shared" si="31"/>
        <v>IC.GA.101505</v>
      </c>
      <c r="K386" s="61" t="s">
        <v>2379</v>
      </c>
      <c r="L386" s="167" t="str">
        <f t="shared" ref="L386:L449" si="32">G386</f>
        <v>Site cooler than opposite body</v>
      </c>
      <c r="M386" s="168" t="str">
        <f t="shared" ref="M386:M449" si="33">CONCATENATE("PI.",J386,".",K386)</f>
        <v>PI.IC.GA.101505.01</v>
      </c>
      <c r="N386" s="168"/>
      <c r="O386" s="168" t="str">
        <f t="shared" ref="O386:O449" si="34">CONCATENATE("PH.",J386,".",K386)</f>
        <v>PH.IC.GA.101505.01</v>
      </c>
      <c r="Q386" s="168" t="str">
        <f t="shared" ref="Q386:Q449" si="35">CONCATENATE("CL.",J386,".",K386)</f>
        <v>CL.IC.GA.101505.01</v>
      </c>
    </row>
    <row r="387" spans="1:25" s="167" customFormat="1" ht="15">
      <c r="A387" s="167" t="s">
        <v>10762</v>
      </c>
      <c r="C387" s="61" t="s">
        <v>3188</v>
      </c>
      <c r="D387" s="167" t="s">
        <v>8426</v>
      </c>
      <c r="E387" s="61" t="s">
        <v>7863</v>
      </c>
      <c r="F387" s="167" t="s">
        <v>10197</v>
      </c>
      <c r="G387" s="167" t="s">
        <v>10446</v>
      </c>
      <c r="H387" s="62" t="s">
        <v>11848</v>
      </c>
      <c r="I387" s="167" t="s">
        <v>10446</v>
      </c>
      <c r="J387" s="63" t="str">
        <f t="shared" si="31"/>
        <v>IC.GA.101601</v>
      </c>
      <c r="K387" s="61" t="s">
        <v>2379</v>
      </c>
      <c r="L387" s="167" t="str">
        <f t="shared" si="32"/>
        <v>Patent</v>
      </c>
      <c r="M387" s="168" t="str">
        <f t="shared" si="33"/>
        <v>PI.IC.GA.101601.01</v>
      </c>
      <c r="N387" s="168"/>
      <c r="O387" s="168" t="str">
        <f t="shared" si="34"/>
        <v>PH.IC.GA.101601.01</v>
      </c>
      <c r="Q387" s="168" t="str">
        <f t="shared" si="35"/>
        <v>CL.IC.GA.101601.01</v>
      </c>
    </row>
    <row r="388" spans="1:25" s="167" customFormat="1" ht="15">
      <c r="A388" s="167" t="s">
        <v>10762</v>
      </c>
      <c r="C388" s="61" t="s">
        <v>3188</v>
      </c>
      <c r="E388" s="61" t="s">
        <v>7863</v>
      </c>
      <c r="F388" s="167" t="s">
        <v>10197</v>
      </c>
      <c r="G388" s="167" t="s">
        <v>10126</v>
      </c>
      <c r="H388" s="62" t="s">
        <v>12030</v>
      </c>
      <c r="I388" s="167" t="s">
        <v>10127</v>
      </c>
      <c r="J388" s="63" t="str">
        <f t="shared" si="31"/>
        <v>IC.GA.101602</v>
      </c>
      <c r="K388" s="61" t="s">
        <v>12175</v>
      </c>
      <c r="L388" s="167" t="str">
        <f t="shared" si="32"/>
        <v>Tube feeding infusing</v>
      </c>
      <c r="M388" s="168" t="str">
        <f t="shared" si="33"/>
        <v>PI.IC.GA.101602.01</v>
      </c>
      <c r="N388" s="168"/>
      <c r="O388" s="168" t="str">
        <f t="shared" si="34"/>
        <v>PH.IC.GA.101602.01</v>
      </c>
      <c r="Q388" s="168" t="str">
        <f t="shared" si="35"/>
        <v>CL.IC.GA.101602.01</v>
      </c>
    </row>
    <row r="389" spans="1:25" s="167" customFormat="1" ht="15">
      <c r="A389" s="167" t="s">
        <v>10762</v>
      </c>
      <c r="C389" s="61" t="s">
        <v>3188</v>
      </c>
      <c r="E389" s="61" t="s">
        <v>7863</v>
      </c>
      <c r="F389" s="167" t="s">
        <v>10197</v>
      </c>
      <c r="G389" s="167" t="s">
        <v>10128</v>
      </c>
      <c r="H389" s="62" t="s">
        <v>12032</v>
      </c>
      <c r="I389" s="167" t="s">
        <v>10129</v>
      </c>
      <c r="J389" s="63" t="str">
        <f t="shared" si="31"/>
        <v>IC.GA.101603</v>
      </c>
      <c r="K389" s="61" t="s">
        <v>12175</v>
      </c>
      <c r="L389" s="167" t="str">
        <f t="shared" si="32"/>
        <v>Irrigated</v>
      </c>
      <c r="M389" s="168" t="str">
        <f t="shared" si="33"/>
        <v>PI.IC.GA.101603.01</v>
      </c>
      <c r="N389" s="168"/>
      <c r="O389" s="168" t="str">
        <f t="shared" si="34"/>
        <v>PH.IC.GA.101603.01</v>
      </c>
      <c r="Q389" s="168" t="str">
        <f t="shared" si="35"/>
        <v>CL.IC.GA.101603.01</v>
      </c>
    </row>
    <row r="390" spans="1:25" s="167" customFormat="1" ht="15">
      <c r="A390" s="167" t="s">
        <v>10762</v>
      </c>
      <c r="C390" s="61" t="s">
        <v>3188</v>
      </c>
      <c r="E390" s="61" t="s">
        <v>7863</v>
      </c>
      <c r="F390" s="167" t="s">
        <v>10197</v>
      </c>
      <c r="G390" s="167" t="s">
        <v>10300</v>
      </c>
      <c r="H390" s="62" t="s">
        <v>12028</v>
      </c>
      <c r="I390" s="167" t="s">
        <v>10130</v>
      </c>
      <c r="J390" s="63" t="str">
        <f t="shared" si="31"/>
        <v>IC.GA.101604</v>
      </c>
      <c r="K390" s="61" t="s">
        <v>12175</v>
      </c>
      <c r="L390" s="167" t="str">
        <f t="shared" si="32"/>
        <v>Clamped</v>
      </c>
      <c r="M390" s="168" t="str">
        <f t="shared" si="33"/>
        <v>PI.IC.GA.101604.01</v>
      </c>
      <c r="N390" s="168"/>
      <c r="O390" s="168" t="str">
        <f t="shared" si="34"/>
        <v>PH.IC.GA.101604.01</v>
      </c>
      <c r="Q390" s="168" t="str">
        <f t="shared" si="35"/>
        <v>CL.IC.GA.101604.01</v>
      </c>
    </row>
    <row r="391" spans="1:25" s="167" customFormat="1" ht="15">
      <c r="A391" s="167" t="s">
        <v>10762</v>
      </c>
      <c r="C391" s="61" t="s">
        <v>3188</v>
      </c>
      <c r="E391" s="61" t="s">
        <v>7863</v>
      </c>
      <c r="F391" s="167" t="s">
        <v>10197</v>
      </c>
      <c r="G391" s="167" t="s">
        <v>10198</v>
      </c>
      <c r="H391" s="62" t="s">
        <v>12210</v>
      </c>
      <c r="I391" s="167" t="s">
        <v>10132</v>
      </c>
      <c r="J391" s="63" t="str">
        <f t="shared" si="31"/>
        <v>IC.GA.101605</v>
      </c>
      <c r="K391" s="61" t="s">
        <v>12175</v>
      </c>
      <c r="L391" s="167" t="str">
        <f t="shared" si="32"/>
        <v>Non-patent/clogged</v>
      </c>
      <c r="M391" s="168" t="str">
        <f t="shared" si="33"/>
        <v>PI.IC.GA.101605.01</v>
      </c>
      <c r="N391" s="168"/>
      <c r="O391" s="168" t="str">
        <f t="shared" si="34"/>
        <v>PH.IC.GA.101605.01</v>
      </c>
      <c r="Q391" s="168" t="str">
        <f t="shared" si="35"/>
        <v>CL.IC.GA.101605.01</v>
      </c>
    </row>
    <row r="392" spans="1:25" s="167" customFormat="1" ht="15">
      <c r="A392" s="167" t="s">
        <v>10762</v>
      </c>
      <c r="C392" s="61" t="s">
        <v>3188</v>
      </c>
      <c r="E392" s="61" t="s">
        <v>7863</v>
      </c>
      <c r="F392" s="167" t="s">
        <v>10197</v>
      </c>
      <c r="G392" s="167" t="s">
        <v>11839</v>
      </c>
      <c r="H392" s="62" t="s">
        <v>12212</v>
      </c>
      <c r="I392" s="167" t="s">
        <v>10282</v>
      </c>
      <c r="J392" s="63" t="str">
        <f t="shared" si="31"/>
        <v>IC.GA.101606</v>
      </c>
      <c r="K392" s="61" t="s">
        <v>12175</v>
      </c>
      <c r="L392" s="167" t="str">
        <f t="shared" si="32"/>
        <v>Inserted</v>
      </c>
      <c r="M392" s="168" t="str">
        <f t="shared" si="33"/>
        <v>PI.IC.GA.101606.01</v>
      </c>
      <c r="N392" s="168"/>
      <c r="O392" s="168" t="str">
        <f t="shared" si="34"/>
        <v>PH.IC.GA.101606.01</v>
      </c>
      <c r="Q392" s="168" t="str">
        <f t="shared" si="35"/>
        <v>CL.IC.GA.101606.01</v>
      </c>
    </row>
    <row r="393" spans="1:25" s="167" customFormat="1" ht="15">
      <c r="A393" s="167" t="s">
        <v>10762</v>
      </c>
      <c r="C393" s="61" t="s">
        <v>3188</v>
      </c>
      <c r="E393" s="61" t="s">
        <v>7863</v>
      </c>
      <c r="F393" s="167" t="s">
        <v>10197</v>
      </c>
      <c r="G393" s="167" t="s">
        <v>10283</v>
      </c>
      <c r="H393" s="62" t="s">
        <v>12225</v>
      </c>
      <c r="I393" s="167" t="s">
        <v>12108</v>
      </c>
      <c r="J393" s="63" t="str">
        <f t="shared" si="31"/>
        <v>IC.GA.101607</v>
      </c>
      <c r="K393" s="61" t="s">
        <v>12175</v>
      </c>
      <c r="L393" s="167" t="str">
        <f t="shared" si="32"/>
        <v>Repositioned</v>
      </c>
      <c r="M393" s="168" t="str">
        <f t="shared" si="33"/>
        <v>PI.IC.GA.101607.01</v>
      </c>
      <c r="N393" s="168"/>
      <c r="O393" s="168" t="str">
        <f t="shared" si="34"/>
        <v>PH.IC.GA.101607.01</v>
      </c>
      <c r="Q393" s="168" t="str">
        <f t="shared" si="35"/>
        <v>CL.IC.GA.101607.01</v>
      </c>
    </row>
    <row r="394" spans="1:25" s="167" customFormat="1" ht="15">
      <c r="A394" s="167" t="s">
        <v>10762</v>
      </c>
      <c r="C394" s="61" t="s">
        <v>3188</v>
      </c>
      <c r="E394" s="61" t="s">
        <v>7863</v>
      </c>
      <c r="F394" s="167" t="s">
        <v>10197</v>
      </c>
      <c r="G394" s="167" t="s">
        <v>11393</v>
      </c>
      <c r="H394" s="62" t="s">
        <v>11638</v>
      </c>
      <c r="I394" s="167" t="s">
        <v>11959</v>
      </c>
      <c r="J394" s="63" t="str">
        <f t="shared" si="31"/>
        <v>IC.GA.101608</v>
      </c>
      <c r="K394" s="61" t="s">
        <v>12175</v>
      </c>
      <c r="L394" s="167" t="str">
        <f t="shared" si="32"/>
        <v>Changed</v>
      </c>
      <c r="M394" s="168" t="str">
        <f t="shared" si="33"/>
        <v>PI.IC.GA.101608.01</v>
      </c>
      <c r="N394" s="168"/>
      <c r="O394" s="168" t="str">
        <f t="shared" si="34"/>
        <v>PH.IC.GA.101608.01</v>
      </c>
      <c r="Q394" s="168" t="str">
        <f t="shared" si="35"/>
        <v>CL.IC.GA.101608.01</v>
      </c>
    </row>
    <row r="395" spans="1:25" s="167" customFormat="1" ht="15">
      <c r="A395" s="167" t="s">
        <v>10762</v>
      </c>
      <c r="C395" s="61" t="s">
        <v>3188</v>
      </c>
      <c r="E395" s="61" t="s">
        <v>7863</v>
      </c>
      <c r="F395" s="167" t="s">
        <v>10197</v>
      </c>
      <c r="G395" s="167" t="s">
        <v>10284</v>
      </c>
      <c r="H395" s="62" t="s">
        <v>11639</v>
      </c>
      <c r="I395" s="167" t="s">
        <v>10046</v>
      </c>
      <c r="J395" s="63" t="str">
        <f t="shared" si="31"/>
        <v>IC.GA.101609</v>
      </c>
      <c r="K395" s="61" t="s">
        <v>12175</v>
      </c>
      <c r="L395" s="167" t="str">
        <f t="shared" si="32"/>
        <v>Gravity drainage</v>
      </c>
      <c r="M395" s="168" t="str">
        <f t="shared" si="33"/>
        <v>PI.IC.GA.101609.01</v>
      </c>
      <c r="N395" s="168"/>
      <c r="O395" s="168" t="str">
        <f t="shared" si="34"/>
        <v>PH.IC.GA.101609.01</v>
      </c>
      <c r="Q395" s="168" t="str">
        <f t="shared" si="35"/>
        <v>CL.IC.GA.101609.01</v>
      </c>
    </row>
    <row r="396" spans="1:25" s="167" customFormat="1" ht="15">
      <c r="A396" s="167" t="s">
        <v>10762</v>
      </c>
      <c r="C396" s="61" t="s">
        <v>3188</v>
      </c>
      <c r="E396" s="61" t="s">
        <v>7863</v>
      </c>
      <c r="F396" s="167" t="s">
        <v>10197</v>
      </c>
      <c r="G396" s="167" t="s">
        <v>11840</v>
      </c>
      <c r="H396" s="62" t="s">
        <v>11829</v>
      </c>
      <c r="I396" s="167" t="s">
        <v>11841</v>
      </c>
      <c r="J396" s="63" t="str">
        <f t="shared" si="31"/>
        <v>IC.GA.101610</v>
      </c>
      <c r="K396" s="61" t="s">
        <v>12175</v>
      </c>
      <c r="L396" s="167" t="str">
        <f t="shared" si="32"/>
        <v>Discontinue</v>
      </c>
      <c r="M396" s="168" t="str">
        <f t="shared" si="33"/>
        <v>PI.IC.GA.101610.01</v>
      </c>
      <c r="N396" s="168"/>
      <c r="O396" s="168" t="str">
        <f t="shared" si="34"/>
        <v>PH.IC.GA.101610.01</v>
      </c>
      <c r="Q396" s="168" t="str">
        <f t="shared" si="35"/>
        <v>CL.IC.GA.101610.01</v>
      </c>
    </row>
    <row r="397" spans="1:25" s="167" customFormat="1" ht="15">
      <c r="A397" s="167" t="s">
        <v>10762</v>
      </c>
      <c r="C397" s="61" t="s">
        <v>12351</v>
      </c>
      <c r="E397" s="61" t="s">
        <v>2259</v>
      </c>
      <c r="F397" s="167" t="s">
        <v>12958</v>
      </c>
      <c r="G397" s="167" t="s">
        <v>12957</v>
      </c>
      <c r="H397" s="62" t="s">
        <v>12420</v>
      </c>
      <c r="J397" s="63" t="str">
        <f t="shared" si="31"/>
        <v>IC.GA.101611</v>
      </c>
      <c r="K397" s="61" t="s">
        <v>2206</v>
      </c>
      <c r="L397" s="167" t="str">
        <f t="shared" si="32"/>
        <v>Self Discontinued</v>
      </c>
      <c r="M397" s="168" t="str">
        <f t="shared" si="33"/>
        <v>PI.IC.GA.101611.01</v>
      </c>
      <c r="N397" s="168"/>
      <c r="O397" s="168" t="str">
        <f t="shared" si="34"/>
        <v>PH.IC.GA.101611.01</v>
      </c>
      <c r="Q397" s="168" t="str">
        <f t="shared" si="35"/>
        <v>CL.IC.GA.101611.01</v>
      </c>
      <c r="X397" s="167" t="s">
        <v>12505</v>
      </c>
      <c r="Y397" s="167">
        <v>1124</v>
      </c>
    </row>
    <row r="398" spans="1:25" s="167" customFormat="1" ht="15">
      <c r="A398" s="167" t="s">
        <v>10762</v>
      </c>
      <c r="C398" s="61" t="s">
        <v>3188</v>
      </c>
      <c r="D398" s="167" t="s">
        <v>10124</v>
      </c>
      <c r="E398" s="61" t="s">
        <v>12462</v>
      </c>
      <c r="F398" s="167" t="s">
        <v>10346</v>
      </c>
      <c r="G398" s="167" t="s">
        <v>12157</v>
      </c>
      <c r="H398" s="62" t="s">
        <v>11848</v>
      </c>
      <c r="I398" s="167" t="s">
        <v>12157</v>
      </c>
      <c r="J398" s="63" t="str">
        <f t="shared" si="31"/>
        <v>IC.GA.101701</v>
      </c>
      <c r="K398" s="61" t="s">
        <v>12175</v>
      </c>
      <c r="L398" s="167" t="str">
        <f t="shared" si="32"/>
        <v>None</v>
      </c>
      <c r="M398" s="168" t="str">
        <f t="shared" si="33"/>
        <v>PI.IC.GA.101701.01</v>
      </c>
      <c r="N398" s="168"/>
      <c r="O398" s="168" t="str">
        <f t="shared" si="34"/>
        <v>PH.IC.GA.101701.01</v>
      </c>
      <c r="Q398" s="168" t="str">
        <f t="shared" si="35"/>
        <v>CL.IC.GA.101701.01</v>
      </c>
    </row>
    <row r="399" spans="1:25" s="167" customFormat="1" ht="15">
      <c r="A399" s="167" t="s">
        <v>10762</v>
      </c>
      <c r="C399" s="61" t="s">
        <v>3188</v>
      </c>
      <c r="E399" s="61" t="s">
        <v>12462</v>
      </c>
      <c r="F399" s="167" t="s">
        <v>10346</v>
      </c>
      <c r="G399" s="167" t="s">
        <v>11013</v>
      </c>
      <c r="H399" s="62" t="s">
        <v>12030</v>
      </c>
      <c r="I399" s="167" t="s">
        <v>10277</v>
      </c>
      <c r="J399" s="63" t="str">
        <f t="shared" si="31"/>
        <v>IC.GA.101702</v>
      </c>
      <c r="K399" s="61" t="s">
        <v>12175</v>
      </c>
      <c r="L399" s="167" t="str">
        <f t="shared" si="32"/>
        <v>Intermittent</v>
      </c>
      <c r="M399" s="168" t="str">
        <f t="shared" si="33"/>
        <v>PI.IC.GA.101702.01</v>
      </c>
      <c r="N399" s="168"/>
      <c r="O399" s="168" t="str">
        <f t="shared" si="34"/>
        <v>PH.IC.GA.101702.01</v>
      </c>
      <c r="Q399" s="168" t="str">
        <f t="shared" si="35"/>
        <v>CL.IC.GA.101702.01</v>
      </c>
    </row>
    <row r="400" spans="1:25" s="167" customFormat="1" ht="15">
      <c r="A400" s="167" t="s">
        <v>10762</v>
      </c>
      <c r="C400" s="61" t="s">
        <v>3188</v>
      </c>
      <c r="E400" s="61" t="s">
        <v>12462</v>
      </c>
      <c r="F400" s="167" t="s">
        <v>10346</v>
      </c>
      <c r="G400" s="167" t="s">
        <v>10278</v>
      </c>
      <c r="H400" s="62" t="s">
        <v>12032</v>
      </c>
      <c r="I400" s="167" t="s">
        <v>10347</v>
      </c>
      <c r="J400" s="63" t="str">
        <f t="shared" si="31"/>
        <v>IC.GA.101703</v>
      </c>
      <c r="K400" s="61" t="s">
        <v>12175</v>
      </c>
      <c r="L400" s="167" t="str">
        <f t="shared" si="32"/>
        <v>Continuous</v>
      </c>
      <c r="M400" s="168" t="str">
        <f t="shared" si="33"/>
        <v>PI.IC.GA.101703.01</v>
      </c>
      <c r="N400" s="168"/>
      <c r="O400" s="168" t="str">
        <f t="shared" si="34"/>
        <v>PH.IC.GA.101703.01</v>
      </c>
      <c r="Q400" s="168" t="str">
        <f t="shared" si="35"/>
        <v>CL.IC.GA.101703.01</v>
      </c>
    </row>
    <row r="401" spans="1:23" s="167" customFormat="1" ht="15">
      <c r="A401" s="167" t="s">
        <v>10762</v>
      </c>
      <c r="C401" s="61" t="s">
        <v>3188</v>
      </c>
      <c r="D401" s="167" t="s">
        <v>8285</v>
      </c>
      <c r="E401" s="61" t="s">
        <v>12602</v>
      </c>
      <c r="F401" s="167" t="s">
        <v>10021</v>
      </c>
      <c r="G401" s="167" t="s">
        <v>10263</v>
      </c>
      <c r="H401" s="62" t="s">
        <v>11848</v>
      </c>
      <c r="I401" s="167" t="s">
        <v>10264</v>
      </c>
      <c r="J401" s="63" t="str">
        <f t="shared" si="31"/>
        <v>IC.GA.101801</v>
      </c>
      <c r="K401" s="61" t="s">
        <v>12175</v>
      </c>
      <c r="L401" s="167" t="str">
        <f t="shared" si="32"/>
        <v>Salem sump</v>
      </c>
      <c r="M401" s="168" t="str">
        <f t="shared" si="33"/>
        <v>PI.IC.GA.101801.01</v>
      </c>
      <c r="N401" s="168"/>
      <c r="O401" s="168" t="str">
        <f t="shared" si="34"/>
        <v>PH.IC.GA.101801.01</v>
      </c>
      <c r="Q401" s="168" t="str">
        <f t="shared" si="35"/>
        <v>CL.IC.GA.101801.01</v>
      </c>
    </row>
    <row r="402" spans="1:23" s="167" customFormat="1" ht="15">
      <c r="A402" s="167" t="s">
        <v>10762</v>
      </c>
      <c r="C402" s="61" t="s">
        <v>3188</v>
      </c>
      <c r="E402" s="61" t="s">
        <v>12602</v>
      </c>
      <c r="F402" s="167" t="s">
        <v>10021</v>
      </c>
      <c r="G402" s="167" t="s">
        <v>10265</v>
      </c>
      <c r="H402" s="62" t="s">
        <v>12030</v>
      </c>
      <c r="I402" s="167" t="s">
        <v>10266</v>
      </c>
      <c r="J402" s="63" t="str">
        <f t="shared" si="31"/>
        <v>IC.GA.101802</v>
      </c>
      <c r="K402" s="61" t="s">
        <v>12175</v>
      </c>
      <c r="L402" s="167" t="str">
        <f t="shared" si="32"/>
        <v>Small bore (Dobhoff)</v>
      </c>
      <c r="M402" s="168" t="str">
        <f t="shared" si="33"/>
        <v>PI.IC.GA.101802.01</v>
      </c>
      <c r="N402" s="168"/>
      <c r="O402" s="168" t="str">
        <f t="shared" si="34"/>
        <v>PH.IC.GA.101802.01</v>
      </c>
      <c r="Q402" s="168" t="str">
        <f t="shared" si="35"/>
        <v>CL.IC.GA.101802.01</v>
      </c>
    </row>
    <row r="403" spans="1:23" s="167" customFormat="1" ht="15">
      <c r="A403" s="167" t="s">
        <v>10762</v>
      </c>
      <c r="C403" s="61" t="s">
        <v>3188</v>
      </c>
      <c r="E403" s="61" t="s">
        <v>12602</v>
      </c>
      <c r="F403" s="167" t="s">
        <v>10021</v>
      </c>
      <c r="G403" s="167" t="s">
        <v>10267</v>
      </c>
      <c r="H403" s="62" t="s">
        <v>12032</v>
      </c>
      <c r="I403" s="167" t="s">
        <v>10268</v>
      </c>
      <c r="J403" s="63" t="str">
        <f t="shared" si="31"/>
        <v>IC.GA.101803</v>
      </c>
      <c r="K403" s="61" t="s">
        <v>12175</v>
      </c>
      <c r="L403" s="167" t="str">
        <f t="shared" si="32"/>
        <v>Large bore</v>
      </c>
      <c r="M403" s="168" t="str">
        <f t="shared" si="33"/>
        <v>PI.IC.GA.101803.01</v>
      </c>
      <c r="N403" s="168"/>
      <c r="O403" s="168" t="str">
        <f t="shared" si="34"/>
        <v>PH.IC.GA.101803.01</v>
      </c>
      <c r="Q403" s="168" t="str">
        <f t="shared" si="35"/>
        <v>CL.IC.GA.101803.01</v>
      </c>
    </row>
    <row r="404" spans="1:23" s="167" customFormat="1" ht="15">
      <c r="A404" s="167" t="s">
        <v>10762</v>
      </c>
      <c r="C404" s="61" t="s">
        <v>3188</v>
      </c>
      <c r="E404" s="61" t="s">
        <v>12602</v>
      </c>
      <c r="F404" s="167" t="s">
        <v>10021</v>
      </c>
      <c r="G404" s="167" t="s">
        <v>10269</v>
      </c>
      <c r="H404" s="62" t="s">
        <v>12028</v>
      </c>
      <c r="I404" s="167" t="s">
        <v>10270</v>
      </c>
      <c r="J404" s="63" t="str">
        <f t="shared" si="31"/>
        <v>IC.GA.101804</v>
      </c>
      <c r="K404" s="61" t="s">
        <v>12175</v>
      </c>
      <c r="L404" s="167" t="str">
        <f t="shared" si="32"/>
        <v>Gastrostomy</v>
      </c>
      <c r="M404" s="168" t="str">
        <f t="shared" si="33"/>
        <v>PI.IC.GA.101804.01</v>
      </c>
      <c r="N404" s="168"/>
      <c r="O404" s="168" t="str">
        <f t="shared" si="34"/>
        <v>PH.IC.GA.101804.01</v>
      </c>
      <c r="Q404" s="168" t="str">
        <f t="shared" si="35"/>
        <v>CL.IC.GA.101804.01</v>
      </c>
    </row>
    <row r="405" spans="1:23" s="167" customFormat="1" ht="15">
      <c r="A405" s="167" t="s">
        <v>10762</v>
      </c>
      <c r="C405" s="61" t="s">
        <v>3188</v>
      </c>
      <c r="E405" s="61" t="s">
        <v>12602</v>
      </c>
      <c r="F405" s="167" t="s">
        <v>10021</v>
      </c>
      <c r="G405" s="167" t="s">
        <v>10271</v>
      </c>
      <c r="H405" s="62" t="s">
        <v>12210</v>
      </c>
      <c r="I405" s="167" t="s">
        <v>10110</v>
      </c>
      <c r="J405" s="63" t="str">
        <f t="shared" si="31"/>
        <v>IC.GA.101805</v>
      </c>
      <c r="K405" s="61" t="s">
        <v>12175</v>
      </c>
      <c r="L405" s="167" t="str">
        <f t="shared" si="32"/>
        <v>Jejunostomy</v>
      </c>
      <c r="M405" s="168" t="str">
        <f t="shared" si="33"/>
        <v>PI.IC.GA.101805.01</v>
      </c>
      <c r="N405" s="168"/>
      <c r="O405" s="168" t="str">
        <f t="shared" si="34"/>
        <v>PH.IC.GA.101805.01</v>
      </c>
      <c r="Q405" s="168" t="str">
        <f t="shared" si="35"/>
        <v>CL.IC.GA.101805.01</v>
      </c>
    </row>
    <row r="406" spans="1:23" s="167" customFormat="1" ht="15">
      <c r="A406" s="167" t="s">
        <v>10762</v>
      </c>
      <c r="C406" s="61" t="s">
        <v>3188</v>
      </c>
      <c r="E406" s="61" t="s">
        <v>12602</v>
      </c>
      <c r="F406" s="167" t="s">
        <v>10021</v>
      </c>
      <c r="G406" s="167" t="s">
        <v>10120</v>
      </c>
      <c r="H406" s="62" t="s">
        <v>12212</v>
      </c>
      <c r="I406" s="167" t="s">
        <v>10121</v>
      </c>
      <c r="J406" s="63" t="str">
        <f t="shared" ref="J406:J469" si="36">CONCATENATE("IC.GA.",C406,E406,H406)</f>
        <v>IC.GA.101806</v>
      </c>
      <c r="K406" s="61" t="s">
        <v>12175</v>
      </c>
      <c r="L406" s="167" t="str">
        <f t="shared" si="32"/>
        <v>Percutaneous endoscopic gastrostomy</v>
      </c>
      <c r="M406" s="168" t="str">
        <f t="shared" si="33"/>
        <v>PI.IC.GA.101806.01</v>
      </c>
      <c r="N406" s="168"/>
      <c r="O406" s="168" t="str">
        <f t="shared" si="34"/>
        <v>PH.IC.GA.101806.01</v>
      </c>
      <c r="Q406" s="168" t="str">
        <f t="shared" si="35"/>
        <v>CL.IC.GA.101806.01</v>
      </c>
    </row>
    <row r="407" spans="1:23" s="167" customFormat="1" ht="15">
      <c r="A407" s="167" t="s">
        <v>10762</v>
      </c>
      <c r="C407" s="61" t="s">
        <v>3188</v>
      </c>
      <c r="E407" s="61" t="s">
        <v>12602</v>
      </c>
      <c r="F407" s="167" t="s">
        <v>10021</v>
      </c>
      <c r="G407" s="167" t="s">
        <v>10122</v>
      </c>
      <c r="H407" s="62" t="s">
        <v>12225</v>
      </c>
      <c r="I407" s="167" t="s">
        <v>9980</v>
      </c>
      <c r="J407" s="63" t="str">
        <f t="shared" si="36"/>
        <v>IC.GA.101807</v>
      </c>
      <c r="K407" s="61" t="s">
        <v>12175</v>
      </c>
      <c r="L407" s="167" t="str">
        <f t="shared" si="32"/>
        <v>Percutaneous gastrostomy button</v>
      </c>
      <c r="M407" s="168" t="str">
        <f t="shared" si="33"/>
        <v>PI.IC.GA.101807.01</v>
      </c>
      <c r="N407" s="168"/>
      <c r="O407" s="168" t="str">
        <f t="shared" si="34"/>
        <v>PH.IC.GA.101807.01</v>
      </c>
      <c r="Q407" s="168" t="str">
        <f t="shared" si="35"/>
        <v>CL.IC.GA.101807.01</v>
      </c>
    </row>
    <row r="408" spans="1:23" s="167" customFormat="1" ht="15">
      <c r="A408" s="167" t="s">
        <v>10762</v>
      </c>
      <c r="C408" s="61" t="s">
        <v>3188</v>
      </c>
      <c r="E408" s="61" t="s">
        <v>12602</v>
      </c>
      <c r="F408" s="167" t="s">
        <v>10021</v>
      </c>
      <c r="G408" s="167" t="s">
        <v>10478</v>
      </c>
      <c r="H408" s="62" t="s">
        <v>11638</v>
      </c>
      <c r="I408" s="167" t="s">
        <v>12437</v>
      </c>
      <c r="J408" s="63" t="str">
        <f t="shared" si="36"/>
        <v>IC.GA.101808</v>
      </c>
      <c r="K408" s="61" t="s">
        <v>12175</v>
      </c>
      <c r="L408" s="167" t="str">
        <f t="shared" si="32"/>
        <v>Other: specify</v>
      </c>
      <c r="M408" s="168" t="str">
        <f t="shared" si="33"/>
        <v>PI.IC.GA.101808.01</v>
      </c>
      <c r="N408" s="168"/>
      <c r="O408" s="168" t="str">
        <f t="shared" si="34"/>
        <v>PH.IC.GA.101808.01</v>
      </c>
      <c r="Q408" s="168" t="str">
        <f t="shared" si="35"/>
        <v>CL.IC.GA.101808.01</v>
      </c>
    </row>
    <row r="409" spans="1:23" s="167" customFormat="1" ht="15">
      <c r="A409" s="167" t="s">
        <v>10662</v>
      </c>
      <c r="C409" s="61" t="s">
        <v>3188</v>
      </c>
      <c r="E409" s="61" t="s">
        <v>12602</v>
      </c>
      <c r="F409" s="167" t="s">
        <v>10022</v>
      </c>
      <c r="G409" s="61" t="s">
        <v>9982</v>
      </c>
      <c r="H409" s="62" t="s">
        <v>3690</v>
      </c>
      <c r="I409" s="62" t="s">
        <v>9983</v>
      </c>
      <c r="J409" s="63" t="str">
        <f t="shared" si="36"/>
        <v>IC.GA.101809</v>
      </c>
      <c r="K409" s="61" t="s">
        <v>12175</v>
      </c>
      <c r="L409" s="167" t="str">
        <f t="shared" si="32"/>
        <v>G/J Tube</v>
      </c>
      <c r="M409" s="168" t="str">
        <f t="shared" si="33"/>
        <v>PI.IC.GA.101809.01</v>
      </c>
      <c r="N409" s="168"/>
      <c r="O409" s="168" t="str">
        <f t="shared" si="34"/>
        <v>PH.IC.GA.101809.01</v>
      </c>
      <c r="Q409" s="168" t="str">
        <f t="shared" si="35"/>
        <v>CL.IC.GA.101809.01</v>
      </c>
      <c r="R409" s="167" t="s">
        <v>12465</v>
      </c>
      <c r="S409" s="167">
        <v>213</v>
      </c>
    </row>
    <row r="410" spans="1:23" s="167" customFormat="1" ht="15">
      <c r="A410" s="167" t="s">
        <v>10662</v>
      </c>
      <c r="C410" s="61" t="s">
        <v>3188</v>
      </c>
      <c r="E410" s="61" t="s">
        <v>7866</v>
      </c>
      <c r="F410" s="167" t="s">
        <v>10022</v>
      </c>
      <c r="G410" s="61" t="s">
        <v>10501</v>
      </c>
      <c r="H410" s="62" t="s">
        <v>3188</v>
      </c>
      <c r="I410" s="62" t="s">
        <v>10683</v>
      </c>
      <c r="J410" s="63" t="str">
        <f t="shared" si="36"/>
        <v>IC.GA.101810</v>
      </c>
      <c r="K410" s="61" t="s">
        <v>2379</v>
      </c>
      <c r="L410" s="167" t="str">
        <f t="shared" si="32"/>
        <v>G/J Combination Tube</v>
      </c>
      <c r="M410" s="168" t="str">
        <f t="shared" si="33"/>
        <v>PI.IC.GA.101810.01</v>
      </c>
      <c r="N410" s="168"/>
      <c r="O410" s="168" t="str">
        <f t="shared" si="34"/>
        <v>PH.IC.GA.101810.01</v>
      </c>
      <c r="Q410" s="168" t="str">
        <f t="shared" si="35"/>
        <v>CL.IC.GA.101810.01</v>
      </c>
      <c r="R410" s="167" t="s">
        <v>4415</v>
      </c>
      <c r="S410" s="167">
        <v>213</v>
      </c>
    </row>
    <row r="411" spans="1:23" s="167" customFormat="1" ht="15">
      <c r="A411" s="167" t="s">
        <v>10662</v>
      </c>
      <c r="C411" s="61" t="s">
        <v>2416</v>
      </c>
      <c r="D411" s="167" t="s">
        <v>2714</v>
      </c>
      <c r="E411" s="61" t="s">
        <v>2524</v>
      </c>
      <c r="F411" s="167" t="s">
        <v>2410</v>
      </c>
      <c r="G411" s="61" t="s">
        <v>2536</v>
      </c>
      <c r="H411" s="62" t="s">
        <v>2540</v>
      </c>
      <c r="I411" s="62" t="s">
        <v>2415</v>
      </c>
      <c r="J411" s="63" t="str">
        <f t="shared" si="36"/>
        <v>IC.GA.101901</v>
      </c>
      <c r="K411" s="61" t="s">
        <v>12175</v>
      </c>
      <c r="L411" s="167" t="str">
        <f t="shared" si="32"/>
        <v>Date insertion, specify:</v>
      </c>
      <c r="M411" s="168" t="str">
        <f t="shared" si="33"/>
        <v>PI.IC.GA.101901.01</v>
      </c>
      <c r="N411" s="168"/>
      <c r="O411" s="168" t="str">
        <f t="shared" si="34"/>
        <v>PH.IC.GA.101901.01</v>
      </c>
      <c r="Q411" s="168" t="str">
        <f t="shared" si="35"/>
        <v>CL.IC.GA.101901.01</v>
      </c>
      <c r="R411" s="167" t="s">
        <v>12278</v>
      </c>
      <c r="S411" s="167">
        <v>213</v>
      </c>
      <c r="V411" s="167" t="s">
        <v>2421</v>
      </c>
      <c r="W411" s="167">
        <v>1069</v>
      </c>
    </row>
    <row r="412" spans="1:23" s="167" customFormat="1" ht="15">
      <c r="A412" s="167" t="s">
        <v>10762</v>
      </c>
      <c r="B412" s="167" t="s">
        <v>10023</v>
      </c>
      <c r="C412" s="61" t="s">
        <v>5749</v>
      </c>
      <c r="D412" s="167" t="s">
        <v>3936</v>
      </c>
      <c r="E412" s="61" t="s">
        <v>12175</v>
      </c>
      <c r="F412" s="167" t="s">
        <v>10024</v>
      </c>
      <c r="G412" s="167" t="s">
        <v>11878</v>
      </c>
      <c r="H412" s="62" t="s">
        <v>11848</v>
      </c>
      <c r="I412" s="167" t="s">
        <v>11879</v>
      </c>
      <c r="J412" s="63" t="str">
        <f t="shared" si="36"/>
        <v>IC.GA.110101</v>
      </c>
      <c r="K412" s="61" t="s">
        <v>12175</v>
      </c>
      <c r="L412" s="167" t="str">
        <f t="shared" si="32"/>
        <v xml:space="preserve">     Green</v>
      </c>
      <c r="M412" s="168" t="str">
        <f t="shared" si="33"/>
        <v>PI.IC.GA.110101.01</v>
      </c>
      <c r="N412" s="168"/>
      <c r="O412" s="168" t="str">
        <f t="shared" si="34"/>
        <v>PH.IC.GA.110101.01</v>
      </c>
      <c r="Q412" s="168" t="str">
        <f t="shared" si="35"/>
        <v>CL.IC.GA.110101.01</v>
      </c>
    </row>
    <row r="413" spans="1:23" s="167" customFormat="1" ht="15">
      <c r="A413" s="167" t="s">
        <v>10762</v>
      </c>
      <c r="C413" s="61" t="s">
        <v>5749</v>
      </c>
      <c r="E413" s="61" t="s">
        <v>2379</v>
      </c>
      <c r="F413" s="167" t="s">
        <v>10024</v>
      </c>
      <c r="G413" s="167" t="s">
        <v>11876</v>
      </c>
      <c r="H413" s="62" t="s">
        <v>12030</v>
      </c>
      <c r="I413" s="167" t="s">
        <v>11877</v>
      </c>
      <c r="J413" s="63" t="str">
        <f t="shared" si="36"/>
        <v>IC.GA.110102</v>
      </c>
      <c r="K413" s="61" t="s">
        <v>2379</v>
      </c>
      <c r="L413" s="167" t="str">
        <f t="shared" si="32"/>
        <v xml:space="preserve">     Amber</v>
      </c>
      <c r="M413" s="168" t="str">
        <f t="shared" si="33"/>
        <v>PI.IC.GA.110102.01</v>
      </c>
      <c r="N413" s="168"/>
      <c r="O413" s="168" t="str">
        <f t="shared" si="34"/>
        <v>PH.IC.GA.110102.01</v>
      </c>
      <c r="Q413" s="168" t="str">
        <f t="shared" si="35"/>
        <v>CL.IC.GA.110102.01</v>
      </c>
    </row>
    <row r="414" spans="1:23" s="167" customFormat="1" ht="15">
      <c r="A414" s="167" t="s">
        <v>10762</v>
      </c>
      <c r="C414" s="61" t="s">
        <v>5749</v>
      </c>
      <c r="E414" s="61" t="s">
        <v>12175</v>
      </c>
      <c r="F414" s="167" t="s">
        <v>10024</v>
      </c>
      <c r="G414" s="167" t="s">
        <v>11329</v>
      </c>
      <c r="H414" s="62" t="s">
        <v>12032</v>
      </c>
      <c r="I414" s="167" t="s">
        <v>11477</v>
      </c>
      <c r="J414" s="63" t="str">
        <f t="shared" si="36"/>
        <v>IC.GA.110103</v>
      </c>
      <c r="K414" s="61" t="s">
        <v>12175</v>
      </c>
      <c r="L414" s="167" t="str">
        <f t="shared" si="32"/>
        <v xml:space="preserve">     Red</v>
      </c>
      <c r="M414" s="168" t="str">
        <f t="shared" si="33"/>
        <v>PI.IC.GA.110103.01</v>
      </c>
      <c r="N414" s="168"/>
      <c r="O414" s="168" t="str">
        <f t="shared" si="34"/>
        <v>PH.IC.GA.110103.01</v>
      </c>
      <c r="Q414" s="168" t="str">
        <f t="shared" si="35"/>
        <v>CL.IC.GA.110103.01</v>
      </c>
    </row>
    <row r="415" spans="1:23" s="167" customFormat="1" ht="15">
      <c r="A415" s="167" t="s">
        <v>10762</v>
      </c>
      <c r="C415" s="61" t="s">
        <v>5749</v>
      </c>
      <c r="E415" s="61" t="s">
        <v>12175</v>
      </c>
      <c r="F415" s="167" t="s">
        <v>10024</v>
      </c>
      <c r="G415" s="167" t="s">
        <v>10386</v>
      </c>
      <c r="H415" s="62" t="s">
        <v>12028</v>
      </c>
      <c r="I415" s="167" t="s">
        <v>10141</v>
      </c>
      <c r="J415" s="63" t="str">
        <f t="shared" si="36"/>
        <v>IC.GA.110104</v>
      </c>
      <c r="K415" s="61" t="s">
        <v>12175</v>
      </c>
      <c r="L415" s="167" t="str">
        <f t="shared" si="32"/>
        <v xml:space="preserve">     Bright red</v>
      </c>
      <c r="M415" s="168" t="str">
        <f t="shared" si="33"/>
        <v>PI.IC.GA.110104.01</v>
      </c>
      <c r="N415" s="168"/>
      <c r="O415" s="168" t="str">
        <f t="shared" si="34"/>
        <v>PH.IC.GA.110104.01</v>
      </c>
      <c r="Q415" s="168" t="str">
        <f t="shared" si="35"/>
        <v>CL.IC.GA.110104.01</v>
      </c>
    </row>
    <row r="416" spans="1:23" s="167" customFormat="1" ht="15">
      <c r="A416" s="167" t="s">
        <v>10762</v>
      </c>
      <c r="C416" s="61" t="s">
        <v>5749</v>
      </c>
      <c r="E416" s="61" t="s">
        <v>12175</v>
      </c>
      <c r="F416" s="167" t="s">
        <v>10024</v>
      </c>
      <c r="G416" s="167" t="s">
        <v>11330</v>
      </c>
      <c r="H416" s="62" t="s">
        <v>12210</v>
      </c>
      <c r="I416" s="167" t="s">
        <v>11331</v>
      </c>
      <c r="J416" s="63" t="str">
        <f t="shared" si="36"/>
        <v>IC.GA.110105</v>
      </c>
      <c r="K416" s="61" t="s">
        <v>12175</v>
      </c>
      <c r="L416" s="167" t="str">
        <f t="shared" si="32"/>
        <v xml:space="preserve">     Maroon</v>
      </c>
      <c r="M416" s="168" t="str">
        <f t="shared" si="33"/>
        <v>PI.IC.GA.110105.01</v>
      </c>
      <c r="N416" s="168"/>
      <c r="O416" s="168" t="str">
        <f t="shared" si="34"/>
        <v>PH.IC.GA.110105.01</v>
      </c>
      <c r="Q416" s="168" t="str">
        <f t="shared" si="35"/>
        <v>CL.IC.GA.110105.01</v>
      </c>
    </row>
    <row r="417" spans="1:45" s="167" customFormat="1" ht="15">
      <c r="A417" s="167" t="s">
        <v>10762</v>
      </c>
      <c r="C417" s="61" t="s">
        <v>5749</v>
      </c>
      <c r="E417" s="61" t="s">
        <v>12175</v>
      </c>
      <c r="F417" s="167" t="s">
        <v>10024</v>
      </c>
      <c r="G417" s="167" t="s">
        <v>11880</v>
      </c>
      <c r="H417" s="62" t="s">
        <v>12212</v>
      </c>
      <c r="I417" s="167" t="s">
        <v>11881</v>
      </c>
      <c r="J417" s="63" t="str">
        <f t="shared" si="36"/>
        <v>IC.GA.110106</v>
      </c>
      <c r="K417" s="61" t="s">
        <v>12175</v>
      </c>
      <c r="L417" s="167" t="str">
        <f t="shared" si="32"/>
        <v xml:space="preserve">     Tan</v>
      </c>
      <c r="M417" s="168" t="str">
        <f t="shared" si="33"/>
        <v>PI.IC.GA.110106.01</v>
      </c>
      <c r="N417" s="168"/>
      <c r="O417" s="168" t="str">
        <f t="shared" si="34"/>
        <v>PH.IC.GA.110106.01</v>
      </c>
      <c r="Q417" s="168" t="str">
        <f t="shared" si="35"/>
        <v>CL.IC.GA.110106.01</v>
      </c>
    </row>
    <row r="418" spans="1:45" s="167" customFormat="1" ht="15">
      <c r="A418" s="167" t="s">
        <v>10762</v>
      </c>
      <c r="C418" s="61" t="s">
        <v>5749</v>
      </c>
      <c r="E418" s="61" t="s">
        <v>12175</v>
      </c>
      <c r="F418" s="167" t="s">
        <v>10024</v>
      </c>
      <c r="G418" s="167" t="s">
        <v>11176</v>
      </c>
      <c r="H418" s="62" t="s">
        <v>12225</v>
      </c>
      <c r="I418" s="167" t="s">
        <v>11177</v>
      </c>
      <c r="J418" s="63" t="str">
        <f t="shared" si="36"/>
        <v>IC.GA.110107</v>
      </c>
      <c r="K418" s="61" t="s">
        <v>12175</v>
      </c>
      <c r="L418" s="167" t="str">
        <f t="shared" si="32"/>
        <v xml:space="preserve">     Yellow</v>
      </c>
      <c r="M418" s="168" t="str">
        <f t="shared" si="33"/>
        <v>PI.IC.GA.110107.01</v>
      </c>
      <c r="N418" s="168"/>
      <c r="O418" s="168" t="str">
        <f t="shared" si="34"/>
        <v>PH.IC.GA.110107.01</v>
      </c>
      <c r="Q418" s="168" t="str">
        <f t="shared" si="35"/>
        <v>CL.IC.GA.110107.01</v>
      </c>
    </row>
    <row r="419" spans="1:45" s="167" customFormat="1" ht="15">
      <c r="A419" s="167" t="s">
        <v>10762</v>
      </c>
      <c r="C419" s="61" t="s">
        <v>5749</v>
      </c>
      <c r="E419" s="61" t="s">
        <v>12175</v>
      </c>
      <c r="F419" s="167" t="s">
        <v>10024</v>
      </c>
      <c r="G419" s="167" t="s">
        <v>10142</v>
      </c>
      <c r="H419" s="62" t="s">
        <v>11638</v>
      </c>
      <c r="I419" s="167" t="s">
        <v>10143</v>
      </c>
      <c r="J419" s="63" t="str">
        <f t="shared" si="36"/>
        <v>IC.GA.110108</v>
      </c>
      <c r="K419" s="61" t="s">
        <v>12175</v>
      </c>
      <c r="L419" s="167" t="str">
        <f t="shared" si="32"/>
        <v xml:space="preserve">     Orange</v>
      </c>
      <c r="M419" s="168" t="str">
        <f t="shared" si="33"/>
        <v>PI.IC.GA.110108.01</v>
      </c>
      <c r="N419" s="168"/>
      <c r="O419" s="168" t="str">
        <f t="shared" si="34"/>
        <v>PH.IC.GA.110108.01</v>
      </c>
      <c r="Q419" s="168" t="str">
        <f t="shared" si="35"/>
        <v>CL.IC.GA.110108.01</v>
      </c>
    </row>
    <row r="420" spans="1:45" s="167" customFormat="1" ht="15">
      <c r="A420" s="167" t="s">
        <v>10762</v>
      </c>
      <c r="C420" s="61" t="s">
        <v>5749</v>
      </c>
      <c r="E420" s="61" t="s">
        <v>12175</v>
      </c>
      <c r="F420" s="167" t="s">
        <v>10024</v>
      </c>
      <c r="G420" s="167" t="s">
        <v>10383</v>
      </c>
      <c r="H420" s="62" t="s">
        <v>11639</v>
      </c>
      <c r="I420" s="167" t="s">
        <v>10384</v>
      </c>
      <c r="J420" s="63" t="str">
        <f t="shared" si="36"/>
        <v>IC.GA.110109</v>
      </c>
      <c r="K420" s="61" t="s">
        <v>12175</v>
      </c>
      <c r="L420" s="167" t="str">
        <f t="shared" si="32"/>
        <v xml:space="preserve">     Brown</v>
      </c>
      <c r="M420" s="168" t="str">
        <f t="shared" si="33"/>
        <v>PI.IC.GA.110109.01</v>
      </c>
      <c r="N420" s="168"/>
      <c r="O420" s="168" t="str">
        <f t="shared" si="34"/>
        <v>PH.IC.GA.110109.01</v>
      </c>
      <c r="Q420" s="168" t="str">
        <f t="shared" si="35"/>
        <v>CL.IC.GA.110109.01</v>
      </c>
    </row>
    <row r="421" spans="1:45" s="167" customFormat="1" ht="15">
      <c r="A421" s="167" t="s">
        <v>10762</v>
      </c>
      <c r="C421" s="61" t="s">
        <v>5749</v>
      </c>
      <c r="E421" s="61" t="s">
        <v>12175</v>
      </c>
      <c r="F421" s="167" t="s">
        <v>10024</v>
      </c>
      <c r="G421" s="167" t="s">
        <v>10144</v>
      </c>
      <c r="H421" s="62" t="s">
        <v>11829</v>
      </c>
      <c r="I421" s="167" t="s">
        <v>10145</v>
      </c>
      <c r="J421" s="63" t="str">
        <f t="shared" si="36"/>
        <v>IC.GA.110110</v>
      </c>
      <c r="K421" s="61" t="s">
        <v>12175</v>
      </c>
      <c r="L421" s="167" t="str">
        <f t="shared" si="32"/>
        <v xml:space="preserve">     White</v>
      </c>
      <c r="M421" s="168" t="str">
        <f t="shared" si="33"/>
        <v>PI.IC.GA.110110.01</v>
      </c>
      <c r="N421" s="168"/>
      <c r="O421" s="168" t="str">
        <f t="shared" si="34"/>
        <v>PH.IC.GA.110110.01</v>
      </c>
      <c r="Q421" s="168" t="str">
        <f t="shared" si="35"/>
        <v>CL.IC.GA.110110.01</v>
      </c>
    </row>
    <row r="422" spans="1:45" s="167" customFormat="1" ht="15">
      <c r="A422" s="167" t="s">
        <v>10762</v>
      </c>
      <c r="C422" s="61" t="s">
        <v>5749</v>
      </c>
      <c r="E422" s="61" t="s">
        <v>12175</v>
      </c>
      <c r="F422" s="167" t="s">
        <v>10024</v>
      </c>
      <c r="G422" s="167" t="s">
        <v>10385</v>
      </c>
      <c r="H422" s="61" t="s">
        <v>5749</v>
      </c>
      <c r="I422" s="167" t="s">
        <v>10635</v>
      </c>
      <c r="J422" s="63" t="str">
        <f t="shared" si="36"/>
        <v>IC.GA.110111</v>
      </c>
      <c r="K422" s="61" t="s">
        <v>12175</v>
      </c>
      <c r="L422" s="167" t="str">
        <f t="shared" si="32"/>
        <v xml:space="preserve">     Black</v>
      </c>
      <c r="M422" s="168" t="str">
        <f t="shared" si="33"/>
        <v>PI.IC.GA.110111.01</v>
      </c>
      <c r="N422" s="168"/>
      <c r="O422" s="168" t="str">
        <f t="shared" si="34"/>
        <v>PH.IC.GA.110111.01</v>
      </c>
      <c r="Q422" s="168" t="str">
        <f t="shared" si="35"/>
        <v>CL.IC.GA.110111.01</v>
      </c>
    </row>
    <row r="423" spans="1:45" s="167" customFormat="1" ht="15">
      <c r="A423" s="167" t="s">
        <v>10762</v>
      </c>
      <c r="C423" s="61" t="s">
        <v>5749</v>
      </c>
      <c r="E423" s="61" t="s">
        <v>12175</v>
      </c>
      <c r="F423" s="167" t="s">
        <v>10024</v>
      </c>
      <c r="G423" s="167" t="s">
        <v>10550</v>
      </c>
      <c r="H423" s="61" t="s">
        <v>3064</v>
      </c>
      <c r="I423" s="167" t="s">
        <v>10551</v>
      </c>
      <c r="J423" s="63" t="str">
        <f t="shared" si="36"/>
        <v>IC.GA.110112</v>
      </c>
      <c r="K423" s="61" t="s">
        <v>12175</v>
      </c>
      <c r="L423" s="167" t="str">
        <f t="shared" si="32"/>
        <v xml:space="preserve">     Clay</v>
      </c>
      <c r="M423" s="168" t="str">
        <f t="shared" si="33"/>
        <v>PI.IC.GA.110112.01</v>
      </c>
      <c r="N423" s="168"/>
      <c r="O423" s="168" t="str">
        <f t="shared" si="34"/>
        <v>PH.IC.GA.110112.01</v>
      </c>
      <c r="Q423" s="168" t="str">
        <f t="shared" si="35"/>
        <v>CL.IC.GA.110112.01</v>
      </c>
    </row>
    <row r="424" spans="1:45" s="167" customFormat="1" ht="15">
      <c r="A424" s="167" t="s">
        <v>10762</v>
      </c>
      <c r="C424" s="61" t="s">
        <v>5749</v>
      </c>
      <c r="E424" s="61" t="s">
        <v>12175</v>
      </c>
      <c r="F424" s="167" t="s">
        <v>10024</v>
      </c>
      <c r="G424" s="167" t="s">
        <v>11325</v>
      </c>
      <c r="H424" s="61" t="s">
        <v>5560</v>
      </c>
      <c r="I424" s="167" t="s">
        <v>11179</v>
      </c>
      <c r="J424" s="63" t="str">
        <f t="shared" si="36"/>
        <v>IC.GA.110113</v>
      </c>
      <c r="K424" s="61" t="s">
        <v>12175</v>
      </c>
      <c r="L424" s="167" t="str">
        <f t="shared" si="32"/>
        <v xml:space="preserve">     Colorless</v>
      </c>
      <c r="M424" s="168" t="str">
        <f t="shared" si="33"/>
        <v>PI.IC.GA.110113.01</v>
      </c>
      <c r="N424" s="168"/>
      <c r="O424" s="168" t="str">
        <f t="shared" si="34"/>
        <v>PH.IC.GA.110113.01</v>
      </c>
      <c r="Q424" s="168" t="str">
        <f t="shared" si="35"/>
        <v>CL.IC.GA.110113.01</v>
      </c>
    </row>
    <row r="425" spans="1:45" s="167" customFormat="1" ht="15">
      <c r="A425" s="167" t="s">
        <v>10762</v>
      </c>
      <c r="C425" s="61" t="s">
        <v>12344</v>
      </c>
      <c r="E425" s="61" t="s">
        <v>2206</v>
      </c>
      <c r="F425" s="167" t="s">
        <v>12540</v>
      </c>
      <c r="G425" s="167" t="s">
        <v>12841</v>
      </c>
      <c r="H425" s="61" t="s">
        <v>12159</v>
      </c>
      <c r="I425" s="167" t="s">
        <v>12842</v>
      </c>
      <c r="J425" s="63" t="str">
        <f t="shared" si="36"/>
        <v>IC.GA.110114</v>
      </c>
      <c r="K425" s="61" t="s">
        <v>2206</v>
      </c>
      <c r="L425" s="167" t="str">
        <f t="shared" si="32"/>
        <v>None</v>
      </c>
      <c r="M425" s="168" t="str">
        <f t="shared" si="33"/>
        <v>PI.IC.GA.110114.01</v>
      </c>
      <c r="N425" s="168"/>
      <c r="O425" s="168" t="str">
        <f t="shared" si="34"/>
        <v>PH.IC.GA.110114.01</v>
      </c>
      <c r="Q425" s="168" t="str">
        <f t="shared" si="35"/>
        <v>CL.IC.GA.110114.01</v>
      </c>
      <c r="X425" s="167" t="s">
        <v>12737</v>
      </c>
      <c r="Y425" s="167">
        <v>1108</v>
      </c>
    </row>
    <row r="426" spans="1:45" s="167" customFormat="1" ht="15">
      <c r="A426" s="167" t="s">
        <v>10762</v>
      </c>
      <c r="C426" s="61" t="s">
        <v>5749</v>
      </c>
      <c r="D426" s="167" t="s">
        <v>10146</v>
      </c>
      <c r="E426" s="61" t="s">
        <v>12430</v>
      </c>
      <c r="F426" s="167" t="s">
        <v>10024</v>
      </c>
      <c r="G426" s="167" t="s">
        <v>10147</v>
      </c>
      <c r="H426" s="62" t="s">
        <v>11848</v>
      </c>
      <c r="I426" s="167" t="s">
        <v>10148</v>
      </c>
      <c r="J426" s="63" t="str">
        <f t="shared" si="36"/>
        <v>IC.GA.110201</v>
      </c>
      <c r="K426" s="61" t="s">
        <v>12175</v>
      </c>
      <c r="L426" s="167" t="str">
        <f t="shared" si="32"/>
        <v xml:space="preserve">     Thick</v>
      </c>
      <c r="M426" s="168" t="str">
        <f t="shared" si="33"/>
        <v>PI.IC.GA.110201.01</v>
      </c>
      <c r="N426" s="168"/>
      <c r="O426" s="168" t="str">
        <f t="shared" si="34"/>
        <v>PH.IC.GA.110201.01</v>
      </c>
      <c r="Q426" s="168" t="str">
        <f t="shared" si="35"/>
        <v>CL.IC.GA.110201.01</v>
      </c>
    </row>
    <row r="427" spans="1:45" s="167" customFormat="1" ht="15">
      <c r="A427" s="167" t="s">
        <v>10762</v>
      </c>
      <c r="C427" s="61" t="s">
        <v>5749</v>
      </c>
      <c r="E427" s="61" t="s">
        <v>12430</v>
      </c>
      <c r="F427" s="167" t="s">
        <v>10024</v>
      </c>
      <c r="G427" s="167" t="s">
        <v>10149</v>
      </c>
      <c r="H427" s="62" t="s">
        <v>12030</v>
      </c>
      <c r="I427" s="167" t="s">
        <v>10150</v>
      </c>
      <c r="J427" s="63" t="str">
        <f t="shared" si="36"/>
        <v>IC.GA.110202</v>
      </c>
      <c r="K427" s="61" t="s">
        <v>12175</v>
      </c>
      <c r="L427" s="167" t="str">
        <f t="shared" si="32"/>
        <v xml:space="preserve">     Thin</v>
      </c>
      <c r="M427" s="168" t="str">
        <f t="shared" si="33"/>
        <v>PI.IC.GA.110202.01</v>
      </c>
      <c r="N427" s="168"/>
      <c r="O427" s="168" t="str">
        <f t="shared" si="34"/>
        <v>PH.IC.GA.110202.01</v>
      </c>
      <c r="Q427" s="168" t="str">
        <f t="shared" si="35"/>
        <v>CL.IC.GA.110202.01</v>
      </c>
    </row>
    <row r="428" spans="1:45" s="167" customFormat="1" ht="15">
      <c r="A428" s="167" t="s">
        <v>10762</v>
      </c>
      <c r="C428" s="61" t="s">
        <v>12099</v>
      </c>
      <c r="E428" s="61" t="s">
        <v>12430</v>
      </c>
      <c r="F428" s="167" t="s">
        <v>10024</v>
      </c>
      <c r="G428" s="167" t="s">
        <v>10613</v>
      </c>
      <c r="H428" s="62" t="s">
        <v>12032</v>
      </c>
      <c r="I428" s="167" t="s">
        <v>13840</v>
      </c>
      <c r="J428" s="63" t="str">
        <f t="shared" si="36"/>
        <v>IC.GA.110203</v>
      </c>
      <c r="K428" s="61" t="s">
        <v>12175</v>
      </c>
      <c r="L428" s="167" t="str">
        <f t="shared" si="32"/>
        <v>Coffee grounds</v>
      </c>
      <c r="M428" s="168" t="str">
        <f t="shared" si="33"/>
        <v>PI.IC.GA.110203.01</v>
      </c>
      <c r="N428" s="168"/>
      <c r="O428" s="168" t="str">
        <f t="shared" si="34"/>
        <v>PH.IC.GA.110203.01</v>
      </c>
      <c r="Q428" s="168" t="str">
        <f t="shared" si="35"/>
        <v>CL.IC.GA.110203.01</v>
      </c>
      <c r="AN428" s="167" t="s">
        <v>12773</v>
      </c>
      <c r="AO428" s="167">
        <v>1522</v>
      </c>
    </row>
    <row r="429" spans="1:45" s="145" customFormat="1" ht="16">
      <c r="A429" s="145" t="s">
        <v>10762</v>
      </c>
      <c r="C429" s="170" t="s">
        <v>5749</v>
      </c>
      <c r="D429" s="145" t="s">
        <v>7851</v>
      </c>
      <c r="E429" s="170" t="s">
        <v>12185</v>
      </c>
      <c r="F429" s="145" t="s">
        <v>14521</v>
      </c>
      <c r="G429" s="145" t="s">
        <v>11567</v>
      </c>
      <c r="H429" s="170" t="s">
        <v>11848</v>
      </c>
      <c r="I429" s="145" t="s">
        <v>11567</v>
      </c>
      <c r="J429" s="171" t="str">
        <f t="shared" si="36"/>
        <v>IC.GA.110301</v>
      </c>
      <c r="K429" s="170" t="s">
        <v>12175</v>
      </c>
      <c r="L429" s="145" t="str">
        <f t="shared" si="32"/>
        <v>Gauze</v>
      </c>
      <c r="M429" s="171" t="str">
        <f t="shared" si="33"/>
        <v>PI.IC.GA.110301.01</v>
      </c>
      <c r="N429" s="171"/>
      <c r="O429" s="171" t="str">
        <f t="shared" si="34"/>
        <v>PH.IC.GA.110301.01</v>
      </c>
      <c r="Q429" s="171" t="str">
        <f t="shared" si="35"/>
        <v>CL.IC.GA.110301.01</v>
      </c>
      <c r="AR429" s="145" t="s">
        <v>12773</v>
      </c>
      <c r="AS429" s="145">
        <v>1749</v>
      </c>
    </row>
    <row r="430" spans="1:45" s="145" customFormat="1" ht="16">
      <c r="A430" s="145" t="s">
        <v>10762</v>
      </c>
      <c r="C430" s="170" t="s">
        <v>5749</v>
      </c>
      <c r="E430" s="170" t="s">
        <v>12185</v>
      </c>
      <c r="F430" s="145" t="s">
        <v>14521</v>
      </c>
      <c r="G430" s="145" t="s">
        <v>11070</v>
      </c>
      <c r="H430" s="170" t="s">
        <v>12030</v>
      </c>
      <c r="I430" s="145" t="s">
        <v>9832</v>
      </c>
      <c r="J430" s="171" t="str">
        <f t="shared" si="36"/>
        <v>IC.GA.110302</v>
      </c>
      <c r="K430" s="170" t="s">
        <v>12175</v>
      </c>
      <c r="L430" s="145" t="str">
        <f t="shared" si="32"/>
        <v>Transparent</v>
      </c>
      <c r="M430" s="171" t="str">
        <f t="shared" si="33"/>
        <v>PI.IC.GA.110302.01</v>
      </c>
      <c r="N430" s="171"/>
      <c r="O430" s="171" t="str">
        <f t="shared" si="34"/>
        <v>PH.IC.GA.110302.01</v>
      </c>
      <c r="Q430" s="171" t="str">
        <f t="shared" si="35"/>
        <v>CL.IC.GA.110302.01</v>
      </c>
      <c r="AR430" s="145" t="s">
        <v>12773</v>
      </c>
      <c r="AS430" s="145">
        <v>1749</v>
      </c>
    </row>
    <row r="431" spans="1:45" s="145" customFormat="1" ht="16">
      <c r="A431" s="145" t="s">
        <v>10762</v>
      </c>
      <c r="C431" s="170" t="s">
        <v>5749</v>
      </c>
      <c r="E431" s="170" t="s">
        <v>12185</v>
      </c>
      <c r="F431" s="145" t="s">
        <v>14521</v>
      </c>
      <c r="G431" s="145" t="s">
        <v>9833</v>
      </c>
      <c r="H431" s="170" t="s">
        <v>12032</v>
      </c>
      <c r="I431" s="145" t="s">
        <v>11573</v>
      </c>
      <c r="J431" s="171" t="str">
        <f t="shared" si="36"/>
        <v>IC.GA.110303</v>
      </c>
      <c r="K431" s="170" t="s">
        <v>12175</v>
      </c>
      <c r="L431" s="145" t="str">
        <f t="shared" si="32"/>
        <v>None, open to air</v>
      </c>
      <c r="M431" s="171" t="str">
        <f t="shared" si="33"/>
        <v>PI.IC.GA.110303.01</v>
      </c>
      <c r="N431" s="171"/>
      <c r="O431" s="171" t="str">
        <f t="shared" si="34"/>
        <v>PH.IC.GA.110303.01</v>
      </c>
      <c r="Q431" s="171" t="str">
        <f t="shared" si="35"/>
        <v>CL.IC.GA.110303.01</v>
      </c>
      <c r="AR431" s="145" t="s">
        <v>12773</v>
      </c>
      <c r="AS431" s="145">
        <v>1749</v>
      </c>
    </row>
    <row r="432" spans="1:45" s="145" customFormat="1" ht="16">
      <c r="A432" s="145" t="s">
        <v>10762</v>
      </c>
      <c r="C432" s="170" t="s">
        <v>5749</v>
      </c>
      <c r="E432" s="170" t="s">
        <v>12185</v>
      </c>
      <c r="F432" s="145" t="s">
        <v>14521</v>
      </c>
      <c r="G432" s="145" t="s">
        <v>10884</v>
      </c>
      <c r="H432" s="170" t="s">
        <v>12028</v>
      </c>
      <c r="I432" s="145" t="s">
        <v>12437</v>
      </c>
      <c r="J432" s="171" t="str">
        <f t="shared" si="36"/>
        <v>IC.GA.110304</v>
      </c>
      <c r="K432" s="170" t="s">
        <v>12175</v>
      </c>
      <c r="L432" s="145" t="str">
        <f t="shared" si="32"/>
        <v>Other:  specify</v>
      </c>
      <c r="M432" s="171" t="str">
        <f t="shared" si="33"/>
        <v>PI.IC.GA.110304.01</v>
      </c>
      <c r="N432" s="171"/>
      <c r="O432" s="171" t="str">
        <f t="shared" si="34"/>
        <v>PH.IC.GA.110304.01</v>
      </c>
      <c r="Q432" s="171" t="str">
        <f t="shared" si="35"/>
        <v>CL.IC.GA.110304.01</v>
      </c>
      <c r="AR432" s="145" t="s">
        <v>12773</v>
      </c>
      <c r="AS432" s="145">
        <v>1749</v>
      </c>
    </row>
    <row r="433" spans="1:45" s="145" customFormat="1" ht="16">
      <c r="A433" s="145" t="s">
        <v>10762</v>
      </c>
      <c r="C433" s="170" t="s">
        <v>5749</v>
      </c>
      <c r="D433" s="145" t="s">
        <v>3803</v>
      </c>
      <c r="E433" s="170" t="s">
        <v>6464</v>
      </c>
      <c r="F433" s="145" t="s">
        <v>14521</v>
      </c>
      <c r="G433" s="145" t="s">
        <v>10195</v>
      </c>
      <c r="H433" s="170" t="s">
        <v>11848</v>
      </c>
      <c r="I433" s="145" t="s">
        <v>11575</v>
      </c>
      <c r="J433" s="171" t="str">
        <f t="shared" si="36"/>
        <v>IC.GA.110401</v>
      </c>
      <c r="K433" s="170" t="s">
        <v>12175</v>
      </c>
      <c r="L433" s="145" t="str">
        <f t="shared" si="32"/>
        <v>Clean, dry and intact</v>
      </c>
      <c r="M433" s="171" t="str">
        <f t="shared" si="33"/>
        <v>PI.IC.GA.110401.01</v>
      </c>
      <c r="N433" s="171"/>
      <c r="O433" s="171" t="str">
        <f t="shared" si="34"/>
        <v>PH.IC.GA.110401.01</v>
      </c>
      <c r="Q433" s="171" t="str">
        <f t="shared" si="35"/>
        <v>CL.IC.GA.110401.01</v>
      </c>
      <c r="AR433" s="145" t="s">
        <v>12773</v>
      </c>
      <c r="AS433" s="145">
        <v>1749</v>
      </c>
    </row>
    <row r="434" spans="1:45" s="145" customFormat="1" ht="16">
      <c r="A434" s="145" t="s">
        <v>10762</v>
      </c>
      <c r="C434" s="170" t="s">
        <v>5749</v>
      </c>
      <c r="E434" s="170" t="s">
        <v>6464</v>
      </c>
      <c r="F434" s="145" t="s">
        <v>14521</v>
      </c>
      <c r="G434" s="145" t="s">
        <v>11393</v>
      </c>
      <c r="H434" s="170" t="s">
        <v>12030</v>
      </c>
      <c r="I434" s="145" t="s">
        <v>11393</v>
      </c>
      <c r="J434" s="171" t="str">
        <f t="shared" si="36"/>
        <v>IC.GA.110402</v>
      </c>
      <c r="K434" s="170" t="s">
        <v>12175</v>
      </c>
      <c r="L434" s="145" t="str">
        <f t="shared" si="32"/>
        <v>Changed</v>
      </c>
      <c r="M434" s="171" t="str">
        <f t="shared" si="33"/>
        <v>PI.IC.GA.110402.01</v>
      </c>
      <c r="N434" s="171"/>
      <c r="O434" s="171" t="str">
        <f t="shared" si="34"/>
        <v>PH.IC.GA.110402.01</v>
      </c>
      <c r="Q434" s="171" t="str">
        <f t="shared" si="35"/>
        <v>CL.IC.GA.110402.01</v>
      </c>
      <c r="AR434" s="145" t="s">
        <v>12773</v>
      </c>
      <c r="AS434" s="145">
        <v>1749</v>
      </c>
    </row>
    <row r="435" spans="1:45" s="145" customFormat="1" ht="16">
      <c r="A435" s="145" t="s">
        <v>10762</v>
      </c>
      <c r="C435" s="170" t="s">
        <v>5749</v>
      </c>
      <c r="E435" s="170" t="s">
        <v>6464</v>
      </c>
      <c r="F435" s="145" t="s">
        <v>14521</v>
      </c>
      <c r="G435" s="145" t="s">
        <v>11411</v>
      </c>
      <c r="H435" s="170" t="s">
        <v>12032</v>
      </c>
      <c r="I435" s="145" t="s">
        <v>11411</v>
      </c>
      <c r="J435" s="171" t="str">
        <f t="shared" si="36"/>
        <v>IC.GA.110403</v>
      </c>
      <c r="K435" s="170" t="s">
        <v>12175</v>
      </c>
      <c r="L435" s="145" t="str">
        <f t="shared" si="32"/>
        <v>Reinforced</v>
      </c>
      <c r="M435" s="171" t="str">
        <f t="shared" si="33"/>
        <v>PI.IC.GA.110403.01</v>
      </c>
      <c r="N435" s="171"/>
      <c r="O435" s="171" t="str">
        <f t="shared" si="34"/>
        <v>PH.IC.GA.110403.01</v>
      </c>
      <c r="Q435" s="171" t="str">
        <f t="shared" si="35"/>
        <v>CL.IC.GA.110403.01</v>
      </c>
      <c r="AR435" s="145" t="s">
        <v>12773</v>
      </c>
      <c r="AS435" s="145">
        <v>1749</v>
      </c>
    </row>
    <row r="436" spans="1:45" s="145" customFormat="1" ht="16">
      <c r="A436" s="145" t="s">
        <v>10762</v>
      </c>
      <c r="C436" s="170" t="s">
        <v>5749</v>
      </c>
      <c r="D436" s="145" t="s">
        <v>8585</v>
      </c>
      <c r="E436" s="170" t="s">
        <v>6291</v>
      </c>
      <c r="F436" s="145" t="s">
        <v>14521</v>
      </c>
      <c r="G436" s="145" t="s">
        <v>14512</v>
      </c>
      <c r="H436" s="170" t="s">
        <v>11848</v>
      </c>
      <c r="I436" s="145" t="s">
        <v>12157</v>
      </c>
      <c r="J436" s="171" t="str">
        <f t="shared" si="36"/>
        <v>IC.GA.110501</v>
      </c>
      <c r="K436" s="170" t="s">
        <v>12175</v>
      </c>
      <c r="L436" s="145" t="str">
        <f t="shared" si="32"/>
        <v>Drsg Drainage none</v>
      </c>
      <c r="M436" s="171" t="str">
        <f t="shared" si="33"/>
        <v>PI.IC.GA.110501.01</v>
      </c>
      <c r="N436" s="171"/>
      <c r="O436" s="171" t="str">
        <f t="shared" si="34"/>
        <v>PH.IC.GA.110501.01</v>
      </c>
      <c r="Q436" s="171" t="str">
        <f t="shared" si="35"/>
        <v>CL.IC.GA.110501.01</v>
      </c>
      <c r="AR436" s="145" t="s">
        <v>12773</v>
      </c>
      <c r="AS436" s="145">
        <v>1749</v>
      </c>
    </row>
    <row r="437" spans="1:45" s="145" customFormat="1" ht="16">
      <c r="A437" s="145" t="s">
        <v>10762</v>
      </c>
      <c r="C437" s="170" t="s">
        <v>5749</v>
      </c>
      <c r="E437" s="170" t="s">
        <v>6291</v>
      </c>
      <c r="F437" s="145" t="s">
        <v>14521</v>
      </c>
      <c r="G437" s="145" t="s">
        <v>14513</v>
      </c>
      <c r="H437" s="170" t="s">
        <v>12030</v>
      </c>
      <c r="I437" s="145" t="s">
        <v>11400</v>
      </c>
      <c r="J437" s="171" t="str">
        <f t="shared" si="36"/>
        <v>IC.GA.110502</v>
      </c>
      <c r="K437" s="170" t="s">
        <v>12175</v>
      </c>
      <c r="L437" s="145" t="str">
        <f t="shared" si="32"/>
        <v>Drsg scant amount Drainage</v>
      </c>
      <c r="M437" s="171" t="str">
        <f t="shared" si="33"/>
        <v>PI.IC.GA.110502.01</v>
      </c>
      <c r="N437" s="171"/>
      <c r="O437" s="171" t="str">
        <f t="shared" si="34"/>
        <v>PH.IC.GA.110502.01</v>
      </c>
      <c r="Q437" s="171" t="str">
        <f t="shared" si="35"/>
        <v>CL.IC.GA.110502.01</v>
      </c>
      <c r="AR437" s="145" t="s">
        <v>12773</v>
      </c>
      <c r="AS437" s="145">
        <v>1749</v>
      </c>
    </row>
    <row r="438" spans="1:45" s="145" customFormat="1" ht="16">
      <c r="A438" s="145" t="s">
        <v>10762</v>
      </c>
      <c r="C438" s="170" t="s">
        <v>5749</v>
      </c>
      <c r="E438" s="170" t="s">
        <v>6291</v>
      </c>
      <c r="F438" s="145" t="s">
        <v>14521</v>
      </c>
      <c r="G438" s="145" t="s">
        <v>14514</v>
      </c>
      <c r="H438" s="170" t="s">
        <v>12032</v>
      </c>
      <c r="I438" s="145" t="s">
        <v>11730</v>
      </c>
      <c r="J438" s="171" t="str">
        <f t="shared" si="36"/>
        <v>IC.GA.110503</v>
      </c>
      <c r="K438" s="170" t="s">
        <v>12175</v>
      </c>
      <c r="L438" s="145" t="str">
        <f t="shared" si="32"/>
        <v>Drsg small amount Drainage</v>
      </c>
      <c r="M438" s="171" t="str">
        <f t="shared" si="33"/>
        <v>PI.IC.GA.110503.01</v>
      </c>
      <c r="N438" s="171"/>
      <c r="O438" s="171" t="str">
        <f t="shared" si="34"/>
        <v>PH.IC.GA.110503.01</v>
      </c>
      <c r="Q438" s="171" t="str">
        <f t="shared" si="35"/>
        <v>CL.IC.GA.110503.01</v>
      </c>
      <c r="AR438" s="145" t="s">
        <v>12773</v>
      </c>
      <c r="AS438" s="145">
        <v>1749</v>
      </c>
    </row>
    <row r="439" spans="1:45" s="145" customFormat="1" ht="16">
      <c r="A439" s="145" t="s">
        <v>10762</v>
      </c>
      <c r="C439" s="170" t="s">
        <v>5749</v>
      </c>
      <c r="E439" s="170" t="s">
        <v>6291</v>
      </c>
      <c r="F439" s="145" t="s">
        <v>14521</v>
      </c>
      <c r="G439" s="145" t="s">
        <v>14515</v>
      </c>
      <c r="H439" s="170" t="s">
        <v>12028</v>
      </c>
      <c r="I439" s="145" t="s">
        <v>11732</v>
      </c>
      <c r="J439" s="171" t="str">
        <f t="shared" si="36"/>
        <v>IC.GA.110504</v>
      </c>
      <c r="K439" s="170" t="s">
        <v>12175</v>
      </c>
      <c r="L439" s="145" t="str">
        <f t="shared" si="32"/>
        <v>Drsg moderate amount Drainage</v>
      </c>
      <c r="M439" s="171" t="str">
        <f t="shared" si="33"/>
        <v>PI.IC.GA.110504.01</v>
      </c>
      <c r="N439" s="171"/>
      <c r="O439" s="171" t="str">
        <f t="shared" si="34"/>
        <v>PH.IC.GA.110504.01</v>
      </c>
      <c r="Q439" s="171" t="str">
        <f t="shared" si="35"/>
        <v>CL.IC.GA.110504.01</v>
      </c>
      <c r="AR439" s="145" t="s">
        <v>12773</v>
      </c>
      <c r="AS439" s="145">
        <v>1749</v>
      </c>
    </row>
    <row r="440" spans="1:45" s="145" customFormat="1" ht="16">
      <c r="A440" s="145" t="s">
        <v>10762</v>
      </c>
      <c r="C440" s="170" t="s">
        <v>5749</v>
      </c>
      <c r="E440" s="170" t="s">
        <v>6291</v>
      </c>
      <c r="F440" s="145" t="s">
        <v>14521</v>
      </c>
      <c r="G440" s="145" t="s">
        <v>14516</v>
      </c>
      <c r="H440" s="170" t="s">
        <v>12210</v>
      </c>
      <c r="I440" s="145" t="s">
        <v>11734</v>
      </c>
      <c r="J440" s="171" t="str">
        <f t="shared" si="36"/>
        <v>IC.GA.110505</v>
      </c>
      <c r="K440" s="170" t="s">
        <v>12175</v>
      </c>
      <c r="L440" s="145" t="str">
        <f t="shared" si="32"/>
        <v>Drsg large amount Drainage</v>
      </c>
      <c r="M440" s="171" t="str">
        <f t="shared" si="33"/>
        <v>PI.IC.GA.110505.01</v>
      </c>
      <c r="N440" s="171"/>
      <c r="O440" s="171" t="str">
        <f t="shared" si="34"/>
        <v>PH.IC.GA.110505.01</v>
      </c>
      <c r="Q440" s="171" t="str">
        <f t="shared" si="35"/>
        <v>CL.IC.GA.110505.01</v>
      </c>
      <c r="AR440" s="145" t="s">
        <v>12773</v>
      </c>
      <c r="AS440" s="145">
        <v>1749</v>
      </c>
    </row>
    <row r="441" spans="1:45" s="145" customFormat="1" ht="16">
      <c r="A441" s="145" t="s">
        <v>10762</v>
      </c>
      <c r="C441" s="170" t="s">
        <v>5749</v>
      </c>
      <c r="E441" s="170" t="s">
        <v>6291</v>
      </c>
      <c r="F441" s="145" t="s">
        <v>14521</v>
      </c>
      <c r="G441" s="145" t="s">
        <v>14517</v>
      </c>
      <c r="H441" s="170" t="s">
        <v>12212</v>
      </c>
      <c r="I441" s="145" t="s">
        <v>11933</v>
      </c>
      <c r="J441" s="171" t="str">
        <f t="shared" si="36"/>
        <v>IC.GA.110506</v>
      </c>
      <c r="K441" s="170" t="s">
        <v>12175</v>
      </c>
      <c r="L441" s="145" t="str">
        <f t="shared" si="32"/>
        <v>Drsg copious amount Drainage</v>
      </c>
      <c r="M441" s="171" t="str">
        <f t="shared" si="33"/>
        <v>PI.IC.GA.110506.01</v>
      </c>
      <c r="N441" s="171"/>
      <c r="O441" s="171" t="str">
        <f t="shared" si="34"/>
        <v>PH.IC.GA.110506.01</v>
      </c>
      <c r="Q441" s="171" t="str">
        <f t="shared" si="35"/>
        <v>CL.IC.GA.110506.01</v>
      </c>
      <c r="AR441" s="145" t="s">
        <v>12773</v>
      </c>
      <c r="AS441" s="145">
        <v>1749</v>
      </c>
    </row>
    <row r="442" spans="1:45" s="145" customFormat="1" ht="16">
      <c r="A442" s="145" t="s">
        <v>10762</v>
      </c>
      <c r="C442" s="170" t="s">
        <v>5749</v>
      </c>
      <c r="D442" s="145" t="s">
        <v>14507</v>
      </c>
      <c r="E442" s="170" t="s">
        <v>6988</v>
      </c>
      <c r="F442" s="145" t="s">
        <v>14521</v>
      </c>
      <c r="G442" s="145" t="s">
        <v>14518</v>
      </c>
      <c r="H442" s="170" t="s">
        <v>11848</v>
      </c>
      <c r="I442" s="145" t="s">
        <v>11753</v>
      </c>
      <c r="J442" s="171" t="str">
        <f t="shared" si="36"/>
        <v>IC.GA.110601</v>
      </c>
      <c r="K442" s="170" t="s">
        <v>12175</v>
      </c>
      <c r="L442" s="145" t="str">
        <f t="shared" si="32"/>
        <v>Drsg Drainage unchanged</v>
      </c>
      <c r="M442" s="171" t="str">
        <f t="shared" si="33"/>
        <v>PI.IC.GA.110601.01</v>
      </c>
      <c r="N442" s="171"/>
      <c r="O442" s="171" t="str">
        <f t="shared" si="34"/>
        <v>PH.IC.GA.110601.01</v>
      </c>
      <c r="Q442" s="171" t="str">
        <f t="shared" si="35"/>
        <v>CL.IC.GA.110601.01</v>
      </c>
      <c r="AR442" s="145" t="s">
        <v>12773</v>
      </c>
      <c r="AS442" s="145">
        <v>1749</v>
      </c>
    </row>
    <row r="443" spans="1:45" s="145" customFormat="1" ht="16">
      <c r="A443" s="145" t="s">
        <v>10762</v>
      </c>
      <c r="C443" s="170" t="s">
        <v>5749</v>
      </c>
      <c r="E443" s="170" t="s">
        <v>6988</v>
      </c>
      <c r="F443" s="145" t="s">
        <v>14521</v>
      </c>
      <c r="G443" s="145" t="s">
        <v>14519</v>
      </c>
      <c r="H443" s="170" t="s">
        <v>12030</v>
      </c>
      <c r="I443" s="145" t="s">
        <v>11752</v>
      </c>
      <c r="J443" s="171" t="str">
        <f t="shared" si="36"/>
        <v>IC.GA.110602</v>
      </c>
      <c r="K443" s="170" t="s">
        <v>12175</v>
      </c>
      <c r="L443" s="145" t="str">
        <f t="shared" si="32"/>
        <v>Drsg Drainage decreasing</v>
      </c>
      <c r="M443" s="171" t="str">
        <f t="shared" si="33"/>
        <v>PI.IC.GA.110602.01</v>
      </c>
      <c r="N443" s="171"/>
      <c r="O443" s="171" t="str">
        <f t="shared" si="34"/>
        <v>PH.IC.GA.110602.01</v>
      </c>
      <c r="Q443" s="171" t="str">
        <f t="shared" si="35"/>
        <v>CL.IC.GA.110602.01</v>
      </c>
      <c r="AR443" s="145" t="s">
        <v>12773</v>
      </c>
      <c r="AS443" s="145">
        <v>1749</v>
      </c>
    </row>
    <row r="444" spans="1:45" s="145" customFormat="1" ht="16">
      <c r="A444" s="145" t="s">
        <v>10762</v>
      </c>
      <c r="C444" s="170" t="s">
        <v>5749</v>
      </c>
      <c r="E444" s="170" t="s">
        <v>6988</v>
      </c>
      <c r="F444" s="145" t="s">
        <v>14521</v>
      </c>
      <c r="G444" s="145" t="s">
        <v>14520</v>
      </c>
      <c r="H444" s="170" t="s">
        <v>12032</v>
      </c>
      <c r="I444" s="145" t="s">
        <v>11583</v>
      </c>
      <c r="J444" s="171" t="str">
        <f t="shared" si="36"/>
        <v>IC.GA.110603</v>
      </c>
      <c r="K444" s="170" t="s">
        <v>12175</v>
      </c>
      <c r="L444" s="145" t="str">
        <f t="shared" si="32"/>
        <v>Drsg Drainage increasing</v>
      </c>
      <c r="M444" s="171" t="str">
        <f t="shared" si="33"/>
        <v>PI.IC.GA.110603.01</v>
      </c>
      <c r="N444" s="171"/>
      <c r="O444" s="171" t="str">
        <f t="shared" si="34"/>
        <v>PH.IC.GA.110603.01</v>
      </c>
      <c r="Q444" s="171" t="str">
        <f t="shared" si="35"/>
        <v>CL.IC.GA.110603.01</v>
      </c>
      <c r="AR444" s="145" t="s">
        <v>12773</v>
      </c>
      <c r="AS444" s="145">
        <v>1749</v>
      </c>
    </row>
    <row r="445" spans="1:45" s="167" customFormat="1" ht="15">
      <c r="A445" s="167" t="s">
        <v>10762</v>
      </c>
      <c r="C445" s="61" t="s">
        <v>5749</v>
      </c>
      <c r="D445" s="167" t="s">
        <v>10684</v>
      </c>
      <c r="E445" s="61" t="s">
        <v>6317</v>
      </c>
      <c r="F445" s="167" t="s">
        <v>9901</v>
      </c>
      <c r="G445" s="167" t="s">
        <v>12157</v>
      </c>
      <c r="H445" s="62" t="s">
        <v>11848</v>
      </c>
      <c r="I445" s="167" t="s">
        <v>12157</v>
      </c>
      <c r="J445" s="63" t="str">
        <f t="shared" si="36"/>
        <v>IC.GA.110701</v>
      </c>
      <c r="K445" s="61" t="s">
        <v>12175</v>
      </c>
      <c r="L445" s="167" t="str">
        <f t="shared" si="32"/>
        <v>None</v>
      </c>
      <c r="M445" s="168" t="str">
        <f t="shared" si="33"/>
        <v>PI.IC.GA.110701.01</v>
      </c>
      <c r="N445" s="168"/>
      <c r="O445" s="168" t="str">
        <f t="shared" si="34"/>
        <v>PH.IC.GA.110701.01</v>
      </c>
      <c r="Q445" s="168" t="str">
        <f t="shared" si="35"/>
        <v>CL.IC.GA.110701.01</v>
      </c>
    </row>
    <row r="446" spans="1:45" s="167" customFormat="1" ht="15">
      <c r="A446" s="167" t="s">
        <v>10762</v>
      </c>
      <c r="C446" s="61" t="s">
        <v>5749</v>
      </c>
      <c r="E446" s="61" t="s">
        <v>6317</v>
      </c>
      <c r="F446" s="167" t="s">
        <v>9901</v>
      </c>
      <c r="G446" s="167" t="s">
        <v>10526</v>
      </c>
      <c r="H446" s="62" t="s">
        <v>12030</v>
      </c>
      <c r="I446" s="167" t="s">
        <v>10526</v>
      </c>
      <c r="J446" s="63" t="str">
        <f t="shared" si="36"/>
        <v>IC.GA.110702</v>
      </c>
      <c r="K446" s="61" t="s">
        <v>12175</v>
      </c>
      <c r="L446" s="167" t="str">
        <f t="shared" si="32"/>
        <v>Low</v>
      </c>
      <c r="M446" s="168" t="str">
        <f t="shared" si="33"/>
        <v>PI.IC.GA.110702.01</v>
      </c>
      <c r="N446" s="168"/>
      <c r="O446" s="168" t="str">
        <f t="shared" si="34"/>
        <v>PH.IC.GA.110702.01</v>
      </c>
      <c r="Q446" s="168" t="str">
        <f t="shared" si="35"/>
        <v>CL.IC.GA.110702.01</v>
      </c>
    </row>
    <row r="447" spans="1:45" s="167" customFormat="1" ht="15">
      <c r="A447" s="167" t="s">
        <v>10762</v>
      </c>
      <c r="C447" s="61" t="s">
        <v>5749</v>
      </c>
      <c r="E447" s="61" t="s">
        <v>6317</v>
      </c>
      <c r="F447" s="167" t="s">
        <v>9901</v>
      </c>
      <c r="G447" s="167" t="s">
        <v>10362</v>
      </c>
      <c r="H447" s="62" t="s">
        <v>12032</v>
      </c>
      <c r="I447" s="167" t="s">
        <v>10362</v>
      </c>
      <c r="J447" s="63" t="str">
        <f t="shared" si="36"/>
        <v>IC.GA.110703</v>
      </c>
      <c r="K447" s="61" t="s">
        <v>12175</v>
      </c>
      <c r="L447" s="167" t="str">
        <f t="shared" si="32"/>
        <v>Medium</v>
      </c>
      <c r="M447" s="168" t="str">
        <f t="shared" si="33"/>
        <v>PI.IC.GA.110703.01</v>
      </c>
      <c r="N447" s="168"/>
      <c r="O447" s="168" t="str">
        <f t="shared" si="34"/>
        <v>PH.IC.GA.110703.01</v>
      </c>
      <c r="Q447" s="168" t="str">
        <f t="shared" si="35"/>
        <v>CL.IC.GA.110703.01</v>
      </c>
    </row>
    <row r="448" spans="1:45" s="167" customFormat="1" ht="15">
      <c r="A448" s="167" t="s">
        <v>10762</v>
      </c>
      <c r="C448" s="61" t="s">
        <v>5749</v>
      </c>
      <c r="E448" s="61" t="s">
        <v>6317</v>
      </c>
      <c r="F448" s="167" t="s">
        <v>9901</v>
      </c>
      <c r="G448" s="167" t="s">
        <v>10363</v>
      </c>
      <c r="H448" s="62" t="s">
        <v>12028</v>
      </c>
      <c r="I448" s="167" t="s">
        <v>10363</v>
      </c>
      <c r="J448" s="63" t="str">
        <f t="shared" si="36"/>
        <v>IC.GA.110704</v>
      </c>
      <c r="K448" s="61" t="s">
        <v>12175</v>
      </c>
      <c r="L448" s="167" t="str">
        <f t="shared" si="32"/>
        <v>High</v>
      </c>
      <c r="M448" s="168" t="str">
        <f t="shared" si="33"/>
        <v>PI.IC.GA.110704.01</v>
      </c>
      <c r="N448" s="168"/>
      <c r="O448" s="168" t="str">
        <f t="shared" si="34"/>
        <v>PH.IC.GA.110704.01</v>
      </c>
      <c r="Q448" s="168" t="str">
        <f t="shared" si="35"/>
        <v>CL.IC.GA.110704.01</v>
      </c>
    </row>
    <row r="449" spans="1:25" s="167" customFormat="1" ht="15">
      <c r="A449" s="167" t="s">
        <v>10762</v>
      </c>
      <c r="C449" s="61" t="s">
        <v>5749</v>
      </c>
      <c r="E449" s="61" t="s">
        <v>6317</v>
      </c>
      <c r="F449" s="167" t="s">
        <v>10748</v>
      </c>
      <c r="G449" s="167" t="s">
        <v>10046</v>
      </c>
      <c r="H449" s="62" t="s">
        <v>6291</v>
      </c>
      <c r="I449" s="167" t="s">
        <v>10047</v>
      </c>
      <c r="J449" s="63" t="str">
        <f t="shared" si="36"/>
        <v>IC.GA.110705</v>
      </c>
      <c r="K449" s="61" t="s">
        <v>12175</v>
      </c>
      <c r="L449" s="167" t="str">
        <f t="shared" si="32"/>
        <v>Gravity</v>
      </c>
      <c r="M449" s="168" t="str">
        <f t="shared" si="33"/>
        <v>PI.IC.GA.110705.01</v>
      </c>
      <c r="N449" s="168"/>
      <c r="O449" s="168" t="str">
        <f t="shared" si="34"/>
        <v>PH.IC.GA.110705.01</v>
      </c>
      <c r="Q449" s="168" t="str">
        <f t="shared" si="35"/>
        <v>CL.IC.GA.110705.01</v>
      </c>
      <c r="R449" s="167" t="s">
        <v>12465</v>
      </c>
      <c r="S449" s="167">
        <v>770</v>
      </c>
    </row>
    <row r="450" spans="1:25" s="167" customFormat="1" ht="15">
      <c r="A450" s="167" t="s">
        <v>10762</v>
      </c>
      <c r="C450" s="61" t="s">
        <v>5749</v>
      </c>
      <c r="D450" s="167" t="s">
        <v>7469</v>
      </c>
      <c r="E450" s="61" t="s">
        <v>3574</v>
      </c>
      <c r="F450" s="167" t="s">
        <v>10749</v>
      </c>
      <c r="G450" s="167" t="s">
        <v>9919</v>
      </c>
      <c r="H450" s="62" t="s">
        <v>11848</v>
      </c>
      <c r="I450" s="167" t="s">
        <v>10352</v>
      </c>
      <c r="J450" s="63" t="str">
        <f t="shared" si="36"/>
        <v>IC.GA.110801</v>
      </c>
      <c r="K450" s="61" t="s">
        <v>2379</v>
      </c>
      <c r="L450" s="167" t="str">
        <f t="shared" ref="L450:L513" si="37">G450</f>
        <v>Right nostril</v>
      </c>
      <c r="M450" s="168" t="str">
        <f t="shared" ref="M450:M513" si="38">CONCATENATE("PI.",J450,".",K450)</f>
        <v>PI.IC.GA.110801.01</v>
      </c>
      <c r="N450" s="168"/>
      <c r="O450" s="168" t="str">
        <f t="shared" ref="O450:O513" si="39">CONCATENATE("PH.",J450,".",K450)</f>
        <v>PH.IC.GA.110801.01</v>
      </c>
      <c r="Q450" s="168" t="str">
        <f t="shared" ref="Q450:Q513" si="40">CONCATENATE("CL.",J450,".",K450)</f>
        <v>CL.IC.GA.110801.01</v>
      </c>
    </row>
    <row r="451" spans="1:25" s="167" customFormat="1" ht="15">
      <c r="A451" s="167" t="s">
        <v>10762</v>
      </c>
      <c r="C451" s="61" t="s">
        <v>5749</v>
      </c>
      <c r="E451" s="61" t="s">
        <v>3574</v>
      </c>
      <c r="F451" s="167" t="s">
        <v>10749</v>
      </c>
      <c r="G451" s="167" t="s">
        <v>9921</v>
      </c>
      <c r="H451" s="62" t="s">
        <v>12030</v>
      </c>
      <c r="I451" s="167" t="s">
        <v>10353</v>
      </c>
      <c r="J451" s="63" t="str">
        <f t="shared" si="36"/>
        <v>IC.GA.110802</v>
      </c>
      <c r="K451" s="61" t="s">
        <v>12175</v>
      </c>
      <c r="L451" s="167" t="str">
        <f t="shared" si="37"/>
        <v>Left nostril</v>
      </c>
      <c r="M451" s="168" t="str">
        <f t="shared" si="38"/>
        <v>PI.IC.GA.110802.01</v>
      </c>
      <c r="N451" s="168"/>
      <c r="O451" s="168" t="str">
        <f t="shared" si="39"/>
        <v>PH.IC.GA.110802.01</v>
      </c>
      <c r="Q451" s="168" t="str">
        <f t="shared" si="40"/>
        <v>CL.IC.GA.110802.01</v>
      </c>
    </row>
    <row r="452" spans="1:25" s="167" customFormat="1" ht="15">
      <c r="A452" s="167" t="s">
        <v>10762</v>
      </c>
      <c r="C452" s="61" t="s">
        <v>5749</v>
      </c>
      <c r="E452" s="61" t="s">
        <v>3574</v>
      </c>
      <c r="F452" s="167" t="s">
        <v>10749</v>
      </c>
      <c r="G452" s="167" t="s">
        <v>9923</v>
      </c>
      <c r="H452" s="62" t="s">
        <v>12032</v>
      </c>
      <c r="I452" s="167" t="s">
        <v>9923</v>
      </c>
      <c r="J452" s="63" t="str">
        <f t="shared" si="36"/>
        <v>IC.GA.110803</v>
      </c>
      <c r="K452" s="61" t="s">
        <v>12175</v>
      </c>
      <c r="L452" s="167" t="str">
        <f t="shared" si="37"/>
        <v>Oral</v>
      </c>
      <c r="M452" s="168" t="str">
        <f t="shared" si="38"/>
        <v>PI.IC.GA.110803.01</v>
      </c>
      <c r="N452" s="168"/>
      <c r="O452" s="168" t="str">
        <f t="shared" si="39"/>
        <v>PH.IC.GA.110803.01</v>
      </c>
      <c r="Q452" s="168" t="str">
        <f t="shared" si="40"/>
        <v>CL.IC.GA.110803.01</v>
      </c>
    </row>
    <row r="453" spans="1:25" s="167" customFormat="1" ht="15">
      <c r="A453" s="167" t="s">
        <v>10762</v>
      </c>
      <c r="C453" s="61" t="s">
        <v>5749</v>
      </c>
      <c r="E453" s="61" t="s">
        <v>3574</v>
      </c>
      <c r="F453" s="167" t="s">
        <v>10749</v>
      </c>
      <c r="G453" s="167" t="s">
        <v>10354</v>
      </c>
      <c r="H453" s="62" t="s">
        <v>12028</v>
      </c>
      <c r="I453" s="167" t="s">
        <v>10518</v>
      </c>
      <c r="J453" s="63" t="str">
        <f t="shared" si="36"/>
        <v>IC.GA.110804</v>
      </c>
      <c r="K453" s="61" t="s">
        <v>12175</v>
      </c>
      <c r="L453" s="167" t="str">
        <f t="shared" si="37"/>
        <v>Abdomen RUQ</v>
      </c>
      <c r="M453" s="168" t="str">
        <f t="shared" si="38"/>
        <v>PI.IC.GA.110804.01</v>
      </c>
      <c r="N453" s="168"/>
      <c r="O453" s="168" t="str">
        <f t="shared" si="39"/>
        <v>PH.IC.GA.110804.01</v>
      </c>
      <c r="Q453" s="168" t="str">
        <f t="shared" si="40"/>
        <v>CL.IC.GA.110804.01</v>
      </c>
    </row>
    <row r="454" spans="1:25" s="167" customFormat="1" ht="15">
      <c r="A454" s="167" t="s">
        <v>10762</v>
      </c>
      <c r="C454" s="61" t="s">
        <v>5749</v>
      </c>
      <c r="E454" s="61" t="s">
        <v>3574</v>
      </c>
      <c r="F454" s="167" t="s">
        <v>10749</v>
      </c>
      <c r="G454" s="167" t="s">
        <v>10519</v>
      </c>
      <c r="H454" s="62" t="s">
        <v>12210</v>
      </c>
      <c r="I454" s="167" t="s">
        <v>10520</v>
      </c>
      <c r="J454" s="63" t="str">
        <f t="shared" si="36"/>
        <v>IC.GA.110805</v>
      </c>
      <c r="K454" s="61" t="s">
        <v>12175</v>
      </c>
      <c r="L454" s="167" t="str">
        <f t="shared" si="37"/>
        <v>Abdomen RLQ</v>
      </c>
      <c r="M454" s="168" t="str">
        <f t="shared" si="38"/>
        <v>PI.IC.GA.110805.01</v>
      </c>
      <c r="N454" s="168"/>
      <c r="O454" s="168" t="str">
        <f t="shared" si="39"/>
        <v>PH.IC.GA.110805.01</v>
      </c>
      <c r="Q454" s="168" t="str">
        <f t="shared" si="40"/>
        <v>CL.IC.GA.110805.01</v>
      </c>
    </row>
    <row r="455" spans="1:25" s="167" customFormat="1" ht="15">
      <c r="A455" s="167" t="s">
        <v>10762</v>
      </c>
      <c r="C455" s="61" t="s">
        <v>5749</v>
      </c>
      <c r="E455" s="61" t="s">
        <v>3574</v>
      </c>
      <c r="F455" s="167" t="s">
        <v>10749</v>
      </c>
      <c r="G455" s="167" t="s">
        <v>10521</v>
      </c>
      <c r="H455" s="62" t="s">
        <v>12212</v>
      </c>
      <c r="I455" s="167" t="s">
        <v>10522</v>
      </c>
      <c r="J455" s="63" t="str">
        <f t="shared" si="36"/>
        <v>IC.GA.110806</v>
      </c>
      <c r="K455" s="61" t="s">
        <v>12175</v>
      </c>
      <c r="L455" s="167" t="str">
        <f t="shared" si="37"/>
        <v>Abdomen LUQ</v>
      </c>
      <c r="M455" s="168" t="str">
        <f t="shared" si="38"/>
        <v>PI.IC.GA.110806.01</v>
      </c>
      <c r="N455" s="168"/>
      <c r="O455" s="168" t="str">
        <f t="shared" si="39"/>
        <v>PH.IC.GA.110806.01</v>
      </c>
      <c r="Q455" s="168" t="str">
        <f t="shared" si="40"/>
        <v>CL.IC.GA.110806.01</v>
      </c>
    </row>
    <row r="456" spans="1:25" s="167" customFormat="1" ht="15">
      <c r="A456" s="167" t="s">
        <v>10762</v>
      </c>
      <c r="C456" s="61" t="s">
        <v>5749</v>
      </c>
      <c r="E456" s="61" t="s">
        <v>3574</v>
      </c>
      <c r="F456" s="167" t="s">
        <v>10749</v>
      </c>
      <c r="G456" s="167" t="s">
        <v>10523</v>
      </c>
      <c r="H456" s="62" t="s">
        <v>12225</v>
      </c>
      <c r="I456" s="167" t="s">
        <v>10524</v>
      </c>
      <c r="J456" s="63" t="str">
        <f t="shared" si="36"/>
        <v>IC.GA.110807</v>
      </c>
      <c r="K456" s="61" t="s">
        <v>12175</v>
      </c>
      <c r="L456" s="167" t="str">
        <f t="shared" si="37"/>
        <v>Abdomen LLQ</v>
      </c>
      <c r="M456" s="168" t="str">
        <f t="shared" si="38"/>
        <v>PI.IC.GA.110807.01</v>
      </c>
      <c r="N456" s="168"/>
      <c r="O456" s="168" t="str">
        <f t="shared" si="39"/>
        <v>PH.IC.GA.110807.01</v>
      </c>
      <c r="Q456" s="168" t="str">
        <f t="shared" si="40"/>
        <v>CL.IC.GA.110807.01</v>
      </c>
    </row>
    <row r="457" spans="1:25" s="167" customFormat="1" ht="15">
      <c r="A457" s="167" t="s">
        <v>10762</v>
      </c>
      <c r="C457" s="61" t="s">
        <v>5749</v>
      </c>
      <c r="D457" s="167" t="s">
        <v>10360</v>
      </c>
      <c r="E457" s="61" t="s">
        <v>3690</v>
      </c>
      <c r="F457" s="167" t="s">
        <v>10750</v>
      </c>
      <c r="G457" s="167" t="s">
        <v>10201</v>
      </c>
      <c r="H457" s="62" t="s">
        <v>11848</v>
      </c>
      <c r="I457" s="167" t="s">
        <v>10365</v>
      </c>
      <c r="J457" s="63" t="str">
        <f t="shared" si="36"/>
        <v>IC.GA.110901</v>
      </c>
      <c r="K457" s="61" t="s">
        <v>12175</v>
      </c>
      <c r="L457" s="167" t="str">
        <f t="shared" si="37"/>
        <v xml:space="preserve">     Centimeter mark: specify</v>
      </c>
      <c r="M457" s="168" t="str">
        <f t="shared" si="38"/>
        <v>PI.IC.GA.110901.01</v>
      </c>
      <c r="N457" s="168"/>
      <c r="O457" s="168" t="str">
        <f t="shared" si="39"/>
        <v>PH.IC.GA.110901.01</v>
      </c>
      <c r="Q457" s="168" t="str">
        <f t="shared" si="40"/>
        <v>CL.IC.GA.110901.01</v>
      </c>
    </row>
    <row r="458" spans="1:25" s="167" customFormat="1" ht="15">
      <c r="A458" s="167" t="s">
        <v>10762</v>
      </c>
      <c r="C458" s="61" t="s">
        <v>5749</v>
      </c>
      <c r="E458" s="61" t="s">
        <v>3690</v>
      </c>
      <c r="F458" s="167" t="s">
        <v>10750</v>
      </c>
      <c r="G458" s="167" t="s">
        <v>10366</v>
      </c>
      <c r="H458" s="62" t="s">
        <v>12030</v>
      </c>
      <c r="I458" s="167" t="s">
        <v>10349</v>
      </c>
      <c r="J458" s="63" t="str">
        <f t="shared" si="36"/>
        <v>IC.GA.110902</v>
      </c>
      <c r="K458" s="61" t="s">
        <v>12175</v>
      </c>
      <c r="L458" s="167" t="str">
        <f t="shared" si="37"/>
        <v xml:space="preserve">     Electromagnetic guided</v>
      </c>
      <c r="M458" s="168" t="str">
        <f t="shared" si="38"/>
        <v>PI.IC.GA.110902.01</v>
      </c>
      <c r="N458" s="168"/>
      <c r="O458" s="168" t="str">
        <f t="shared" si="39"/>
        <v>PH.IC.GA.110902.01</v>
      </c>
      <c r="Q458" s="168" t="str">
        <f t="shared" si="40"/>
        <v>CL.IC.GA.110902.01</v>
      </c>
    </row>
    <row r="459" spans="1:25" s="167" customFormat="1" ht="15">
      <c r="A459" s="167" t="s">
        <v>10762</v>
      </c>
      <c r="C459" s="61" t="s">
        <v>5749</v>
      </c>
      <c r="E459" s="61" t="s">
        <v>3690</v>
      </c>
      <c r="F459" s="167" t="s">
        <v>10750</v>
      </c>
      <c r="G459" s="167" t="s">
        <v>10187</v>
      </c>
      <c r="H459" s="62" t="s">
        <v>12032</v>
      </c>
      <c r="I459" s="167" t="s">
        <v>10188</v>
      </c>
      <c r="J459" s="63" t="str">
        <f t="shared" si="36"/>
        <v>IC.GA.110903</v>
      </c>
      <c r="K459" s="61" t="s">
        <v>12175</v>
      </c>
      <c r="L459" s="167" t="str">
        <f t="shared" si="37"/>
        <v xml:space="preserve">     Aspirate contents</v>
      </c>
      <c r="M459" s="168" t="str">
        <f t="shared" si="38"/>
        <v>PI.IC.GA.110903.01</v>
      </c>
      <c r="N459" s="168"/>
      <c r="O459" s="168" t="str">
        <f t="shared" si="39"/>
        <v>PH.IC.GA.110903.01</v>
      </c>
      <c r="Q459" s="168" t="str">
        <f t="shared" si="40"/>
        <v>CL.IC.GA.110903.01</v>
      </c>
    </row>
    <row r="460" spans="1:25" s="167" customFormat="1" ht="15">
      <c r="A460" s="167" t="s">
        <v>10762</v>
      </c>
      <c r="C460" s="61" t="s">
        <v>5749</v>
      </c>
      <c r="E460" s="61" t="s">
        <v>3690</v>
      </c>
      <c r="F460" s="167" t="s">
        <v>10750</v>
      </c>
      <c r="G460" s="167" t="s">
        <v>10189</v>
      </c>
      <c r="H460" s="62" t="s">
        <v>12028</v>
      </c>
      <c r="I460" s="167" t="s">
        <v>10190</v>
      </c>
      <c r="J460" s="63" t="str">
        <f t="shared" si="36"/>
        <v>IC.GA.110904</v>
      </c>
      <c r="K460" s="61" t="s">
        <v>12175</v>
      </c>
      <c r="L460" s="167" t="str">
        <f t="shared" si="37"/>
        <v xml:space="preserve">     X-ray</v>
      </c>
      <c r="M460" s="168" t="str">
        <f t="shared" si="38"/>
        <v>PI.IC.GA.110904.01</v>
      </c>
      <c r="N460" s="168"/>
      <c r="O460" s="168" t="str">
        <f t="shared" si="39"/>
        <v>PH.IC.GA.110904.01</v>
      </c>
      <c r="Q460" s="168" t="str">
        <f t="shared" si="40"/>
        <v>CL.IC.GA.110904.01</v>
      </c>
    </row>
    <row r="461" spans="1:25" s="167" customFormat="1" ht="15">
      <c r="A461" s="167" t="s">
        <v>10762</v>
      </c>
      <c r="C461" s="61" t="s">
        <v>5749</v>
      </c>
      <c r="E461" s="61" t="s">
        <v>3690</v>
      </c>
      <c r="F461" s="167" t="s">
        <v>10750</v>
      </c>
      <c r="G461" s="167" t="s">
        <v>10593</v>
      </c>
      <c r="H461" s="62" t="s">
        <v>12210</v>
      </c>
      <c r="I461" s="167" t="s">
        <v>12437</v>
      </c>
      <c r="J461" s="63" t="str">
        <f t="shared" si="36"/>
        <v>IC.GA.110905</v>
      </c>
      <c r="K461" s="61" t="s">
        <v>12175</v>
      </c>
      <c r="L461" s="167" t="str">
        <f t="shared" si="37"/>
        <v xml:space="preserve">     Other; specify</v>
      </c>
      <c r="M461" s="168" t="str">
        <f t="shared" si="38"/>
        <v>PI.IC.GA.110905.01</v>
      </c>
      <c r="N461" s="168"/>
      <c r="O461" s="168" t="str">
        <f t="shared" si="39"/>
        <v>PH.IC.GA.110905.01</v>
      </c>
      <c r="Q461" s="168" t="str">
        <f t="shared" si="40"/>
        <v>CL.IC.GA.110905.01</v>
      </c>
    </row>
    <row r="462" spans="1:25" s="167" customFormat="1" ht="15">
      <c r="A462" s="167" t="s">
        <v>10762</v>
      </c>
      <c r="C462" s="61" t="s">
        <v>12344</v>
      </c>
      <c r="E462" s="61" t="s">
        <v>3690</v>
      </c>
      <c r="F462" s="167" t="s">
        <v>12670</v>
      </c>
      <c r="G462" s="167" t="s">
        <v>12506</v>
      </c>
      <c r="H462" s="62" t="s">
        <v>12378</v>
      </c>
      <c r="I462" s="167" t="s">
        <v>12507</v>
      </c>
      <c r="J462" s="63" t="str">
        <f t="shared" si="36"/>
        <v>IC.GA.110906</v>
      </c>
      <c r="K462" s="61" t="s">
        <v>2206</v>
      </c>
      <c r="L462" s="167" t="str">
        <f t="shared" si="37"/>
        <v>Placed in Surgery</v>
      </c>
      <c r="M462" s="168" t="str">
        <f t="shared" si="38"/>
        <v>PI.IC.GA.110906.01</v>
      </c>
      <c r="N462" s="168"/>
      <c r="O462" s="168" t="str">
        <f t="shared" si="39"/>
        <v>PH.IC.GA.110906.01</v>
      </c>
      <c r="Q462" s="168" t="str">
        <f t="shared" si="40"/>
        <v>CL.IC.GA.110906.01</v>
      </c>
      <c r="X462" s="167" t="s">
        <v>12737</v>
      </c>
      <c r="Y462" s="167">
        <v>1107</v>
      </c>
    </row>
    <row r="463" spans="1:25" s="167" customFormat="1" ht="15">
      <c r="A463" s="167" t="s">
        <v>10762</v>
      </c>
      <c r="C463" s="61" t="s">
        <v>5749</v>
      </c>
      <c r="D463" s="167" t="s">
        <v>8040</v>
      </c>
      <c r="E463" s="61" t="s">
        <v>3188</v>
      </c>
      <c r="F463" s="167" t="s">
        <v>10750</v>
      </c>
      <c r="G463" s="167" t="s">
        <v>11862</v>
      </c>
      <c r="H463" s="62" t="s">
        <v>11848</v>
      </c>
      <c r="I463" s="167" t="s">
        <v>11863</v>
      </c>
      <c r="J463" s="63" t="str">
        <f t="shared" si="36"/>
        <v>IC.GA.111001</v>
      </c>
      <c r="K463" s="61" t="s">
        <v>12175</v>
      </c>
      <c r="L463" s="167" t="str">
        <f t="shared" si="37"/>
        <v xml:space="preserve">     Taped</v>
      </c>
      <c r="M463" s="168" t="str">
        <f t="shared" si="38"/>
        <v>PI.IC.GA.111001.01</v>
      </c>
      <c r="N463" s="168"/>
      <c r="O463" s="168" t="str">
        <f t="shared" si="39"/>
        <v>PH.IC.GA.111001.01</v>
      </c>
      <c r="Q463" s="168" t="str">
        <f t="shared" si="40"/>
        <v>CL.IC.GA.111001.01</v>
      </c>
    </row>
    <row r="464" spans="1:25" s="167" customFormat="1" ht="15">
      <c r="A464" s="167" t="s">
        <v>10762</v>
      </c>
      <c r="C464" s="61" t="s">
        <v>5749</v>
      </c>
      <c r="E464" s="61" t="s">
        <v>3188</v>
      </c>
      <c r="F464" s="167" t="s">
        <v>10750</v>
      </c>
      <c r="G464" s="167" t="s">
        <v>10191</v>
      </c>
      <c r="H464" s="62" t="s">
        <v>12030</v>
      </c>
      <c r="I464" s="167" t="s">
        <v>10192</v>
      </c>
      <c r="J464" s="63" t="str">
        <f t="shared" si="36"/>
        <v>IC.GA.111002</v>
      </c>
      <c r="K464" s="61" t="s">
        <v>12175</v>
      </c>
      <c r="L464" s="167" t="str">
        <f t="shared" si="37"/>
        <v xml:space="preserve">     Sutures</v>
      </c>
      <c r="M464" s="168" t="str">
        <f t="shared" si="38"/>
        <v>PI.IC.GA.111002.01</v>
      </c>
      <c r="N464" s="168"/>
      <c r="O464" s="168" t="str">
        <f t="shared" si="39"/>
        <v>PH.IC.GA.111002.01</v>
      </c>
      <c r="Q464" s="168" t="str">
        <f t="shared" si="40"/>
        <v>CL.IC.GA.111002.01</v>
      </c>
    </row>
    <row r="465" spans="1:19" s="167" customFormat="1" ht="15">
      <c r="A465" s="167" t="s">
        <v>10762</v>
      </c>
      <c r="C465" s="61" t="s">
        <v>5749</v>
      </c>
      <c r="E465" s="61" t="s">
        <v>3188</v>
      </c>
      <c r="F465" s="167" t="s">
        <v>10750</v>
      </c>
      <c r="G465" s="167" t="s">
        <v>10193</v>
      </c>
      <c r="H465" s="62" t="s">
        <v>12032</v>
      </c>
      <c r="I465" s="167" t="s">
        <v>10194</v>
      </c>
      <c r="J465" s="63" t="str">
        <f t="shared" si="36"/>
        <v>IC.GA.111003</v>
      </c>
      <c r="K465" s="61" t="s">
        <v>12175</v>
      </c>
      <c r="L465" s="167" t="str">
        <f t="shared" si="37"/>
        <v xml:space="preserve">     Bridle</v>
      </c>
      <c r="M465" s="168" t="str">
        <f t="shared" si="38"/>
        <v>PI.IC.GA.111003.01</v>
      </c>
      <c r="N465" s="168"/>
      <c r="O465" s="168" t="str">
        <f t="shared" si="39"/>
        <v>PH.IC.GA.111003.01</v>
      </c>
      <c r="Q465" s="168" t="str">
        <f t="shared" si="40"/>
        <v>CL.IC.GA.111003.01</v>
      </c>
    </row>
    <row r="466" spans="1:19" s="167" customFormat="1" ht="15">
      <c r="A466" s="167" t="s">
        <v>10762</v>
      </c>
      <c r="C466" s="61" t="s">
        <v>5749</v>
      </c>
      <c r="E466" s="61" t="s">
        <v>3188</v>
      </c>
      <c r="F466" s="167" t="s">
        <v>10750</v>
      </c>
      <c r="G466" s="167" t="s">
        <v>10050</v>
      </c>
      <c r="H466" s="62" t="s">
        <v>12028</v>
      </c>
      <c r="I466" s="167" t="s">
        <v>10594</v>
      </c>
      <c r="J466" s="63" t="str">
        <f t="shared" si="36"/>
        <v>IC.GA.111004</v>
      </c>
      <c r="K466" s="61" t="s">
        <v>12175</v>
      </c>
      <c r="L466" s="167" t="str">
        <f t="shared" si="37"/>
        <v xml:space="preserve">     Stabilization other:  specify</v>
      </c>
      <c r="M466" s="168" t="str">
        <f t="shared" si="38"/>
        <v>PI.IC.GA.111004.01</v>
      </c>
      <c r="N466" s="168"/>
      <c r="O466" s="168" t="str">
        <f t="shared" si="39"/>
        <v>PH.IC.GA.111004.01</v>
      </c>
      <c r="Q466" s="168" t="str">
        <f t="shared" si="40"/>
        <v>CL.IC.GA.111004.01</v>
      </c>
    </row>
    <row r="467" spans="1:19" s="167" customFormat="1" ht="15">
      <c r="A467" s="167" t="s">
        <v>10762</v>
      </c>
      <c r="C467" s="61" t="s">
        <v>5749</v>
      </c>
      <c r="E467" s="61" t="s">
        <v>3188</v>
      </c>
      <c r="F467" s="167" t="s">
        <v>10752</v>
      </c>
      <c r="G467" s="167" t="s">
        <v>10051</v>
      </c>
      <c r="H467" s="62" t="s">
        <v>6291</v>
      </c>
      <c r="I467" s="167" t="s">
        <v>10052</v>
      </c>
      <c r="J467" s="63" t="str">
        <f t="shared" si="36"/>
        <v>IC.GA.111005</v>
      </c>
      <c r="K467" s="61" t="s">
        <v>12175</v>
      </c>
      <c r="L467" s="167" t="str">
        <f t="shared" si="37"/>
        <v xml:space="preserve">  Placed in IR</v>
      </c>
      <c r="M467" s="168" t="str">
        <f t="shared" si="38"/>
        <v>PI.IC.GA.111005.01</v>
      </c>
      <c r="N467" s="168"/>
      <c r="O467" s="168" t="str">
        <f t="shared" si="39"/>
        <v>PH.IC.GA.111005.01</v>
      </c>
      <c r="Q467" s="168" t="str">
        <f t="shared" si="40"/>
        <v>CL.IC.GA.111005.01</v>
      </c>
      <c r="R467" s="167" t="s">
        <v>12465</v>
      </c>
      <c r="S467" s="167">
        <v>771</v>
      </c>
    </row>
    <row r="468" spans="1:19" s="167" customFormat="1" ht="15">
      <c r="A468" s="167" t="s">
        <v>10762</v>
      </c>
      <c r="C468" s="61" t="s">
        <v>5749</v>
      </c>
      <c r="D468" s="167" t="s">
        <v>10753</v>
      </c>
      <c r="E468" s="61" t="s">
        <v>5749</v>
      </c>
      <c r="F468" s="167" t="s">
        <v>10750</v>
      </c>
      <c r="G468" s="167" t="s">
        <v>10053</v>
      </c>
      <c r="H468" s="62" t="s">
        <v>11848</v>
      </c>
      <c r="I468" s="167" t="s">
        <v>11846</v>
      </c>
      <c r="J468" s="63" t="str">
        <f t="shared" si="36"/>
        <v>IC.GA.111101</v>
      </c>
      <c r="K468" s="61" t="s">
        <v>2379</v>
      </c>
      <c r="L468" s="167" t="str">
        <f t="shared" si="37"/>
        <v xml:space="preserve">     Verification done</v>
      </c>
      <c r="M468" s="168" t="str">
        <f t="shared" si="38"/>
        <v>PI.IC.GA.111101.01</v>
      </c>
      <c r="N468" s="168"/>
      <c r="O468" s="168" t="str">
        <f t="shared" si="39"/>
        <v>PH.IC.GA.111101.01</v>
      </c>
      <c r="Q468" s="168" t="str">
        <f t="shared" si="40"/>
        <v>CL.IC.GA.111101.01</v>
      </c>
    </row>
    <row r="469" spans="1:19" s="167" customFormat="1" ht="15">
      <c r="A469" s="167" t="s">
        <v>10762</v>
      </c>
      <c r="C469" s="61" t="s">
        <v>5749</v>
      </c>
      <c r="E469" s="61" t="s">
        <v>5749</v>
      </c>
      <c r="F469" s="167" t="s">
        <v>10750</v>
      </c>
      <c r="G469" s="167" t="s">
        <v>10054</v>
      </c>
      <c r="H469" s="62" t="s">
        <v>12030</v>
      </c>
      <c r="I469" s="167" t="s">
        <v>10055</v>
      </c>
      <c r="J469" s="63" t="str">
        <f t="shared" si="36"/>
        <v>IC.GA.111102</v>
      </c>
      <c r="K469" s="61" t="s">
        <v>2379</v>
      </c>
      <c r="L469" s="167" t="str">
        <f t="shared" si="37"/>
        <v xml:space="preserve">     Verification not done</v>
      </c>
      <c r="M469" s="168" t="str">
        <f t="shared" si="38"/>
        <v>PI.IC.GA.111102.01</v>
      </c>
      <c r="N469" s="168"/>
      <c r="O469" s="168" t="str">
        <f t="shared" si="39"/>
        <v>PH.IC.GA.111102.01</v>
      </c>
      <c r="Q469" s="168" t="str">
        <f t="shared" si="40"/>
        <v>CL.IC.GA.111102.01</v>
      </c>
    </row>
    <row r="470" spans="1:19" s="167" customFormat="1" ht="15">
      <c r="A470" s="167" t="s">
        <v>10762</v>
      </c>
      <c r="C470" s="61" t="s">
        <v>5749</v>
      </c>
      <c r="D470" s="167" t="s">
        <v>10754</v>
      </c>
      <c r="E470" s="61" t="s">
        <v>3064</v>
      </c>
      <c r="F470" s="167" t="s">
        <v>10755</v>
      </c>
      <c r="G470" s="167" t="s">
        <v>10057</v>
      </c>
      <c r="H470" s="62" t="s">
        <v>11848</v>
      </c>
      <c r="I470" s="167" t="s">
        <v>12157</v>
      </c>
      <c r="J470" s="63" t="str">
        <f t="shared" ref="J470:J533" si="41">CONCATENATE("IC.GA.",C470,E470,H470)</f>
        <v>IC.GA.111201</v>
      </c>
      <c r="K470" s="61" t="s">
        <v>2379</v>
      </c>
      <c r="L470" s="167" t="str">
        <f t="shared" si="37"/>
        <v>Stabilization none</v>
      </c>
      <c r="M470" s="168" t="str">
        <f t="shared" si="38"/>
        <v>PI.IC.GA.111201.01</v>
      </c>
      <c r="N470" s="168"/>
      <c r="O470" s="168" t="str">
        <f t="shared" si="39"/>
        <v>PH.IC.GA.111201.01</v>
      </c>
      <c r="Q470" s="168" t="str">
        <f t="shared" si="40"/>
        <v>CL.IC.GA.111201.01</v>
      </c>
    </row>
    <row r="471" spans="1:19" s="167" customFormat="1" ht="15">
      <c r="A471" s="167" t="s">
        <v>10762</v>
      </c>
      <c r="C471" s="61" t="s">
        <v>5749</v>
      </c>
      <c r="E471" s="61" t="s">
        <v>3064</v>
      </c>
      <c r="F471" s="167" t="s">
        <v>10755</v>
      </c>
      <c r="G471" s="167" t="s">
        <v>10058</v>
      </c>
      <c r="H471" s="62" t="s">
        <v>12030</v>
      </c>
      <c r="I471" s="167" t="s">
        <v>10059</v>
      </c>
      <c r="J471" s="63" t="str">
        <f t="shared" si="41"/>
        <v>IC.GA.111202</v>
      </c>
      <c r="K471" s="61" t="s">
        <v>2379</v>
      </c>
      <c r="L471" s="167" t="str">
        <f t="shared" si="37"/>
        <v>Stabilization tape</v>
      </c>
      <c r="M471" s="168" t="str">
        <f t="shared" si="38"/>
        <v>PI.IC.GA.111202.01</v>
      </c>
      <c r="N471" s="168"/>
      <c r="O471" s="168" t="str">
        <f t="shared" si="39"/>
        <v>PH.IC.GA.111202.01</v>
      </c>
      <c r="Q471" s="168" t="str">
        <f t="shared" si="40"/>
        <v>CL.IC.GA.111202.01</v>
      </c>
    </row>
    <row r="472" spans="1:19" s="167" customFormat="1" ht="15">
      <c r="A472" s="167" t="s">
        <v>10762</v>
      </c>
      <c r="C472" s="61" t="s">
        <v>5749</v>
      </c>
      <c r="E472" s="61" t="s">
        <v>3064</v>
      </c>
      <c r="F472" s="167" t="s">
        <v>10755</v>
      </c>
      <c r="G472" s="167" t="s">
        <v>10060</v>
      </c>
      <c r="H472" s="62" t="s">
        <v>12032</v>
      </c>
      <c r="I472" s="167" t="s">
        <v>10756</v>
      </c>
      <c r="J472" s="63" t="str">
        <f t="shared" si="41"/>
        <v>IC.GA.111203</v>
      </c>
      <c r="K472" s="61" t="s">
        <v>2379</v>
      </c>
      <c r="L472" s="167" t="str">
        <f t="shared" si="37"/>
        <v>Stabilization sutures</v>
      </c>
      <c r="M472" s="168" t="str">
        <f t="shared" si="38"/>
        <v>PI.IC.GA.111203.01</v>
      </c>
      <c r="N472" s="168"/>
      <c r="O472" s="168" t="str">
        <f t="shared" si="39"/>
        <v>PH.IC.GA.111203.01</v>
      </c>
      <c r="Q472" s="168" t="str">
        <f t="shared" si="40"/>
        <v>CL.IC.GA.111203.01</v>
      </c>
    </row>
    <row r="473" spans="1:19" s="167" customFormat="1" ht="15">
      <c r="A473" s="167" t="s">
        <v>10762</v>
      </c>
      <c r="C473" s="61" t="s">
        <v>5749</v>
      </c>
      <c r="E473" s="61" t="s">
        <v>3064</v>
      </c>
      <c r="F473" s="167" t="s">
        <v>10755</v>
      </c>
      <c r="G473" s="167" t="s">
        <v>13155</v>
      </c>
      <c r="H473" s="62" t="s">
        <v>12028</v>
      </c>
      <c r="I473" s="167" t="s">
        <v>11859</v>
      </c>
      <c r="J473" s="63" t="str">
        <f t="shared" si="41"/>
        <v>IC.GA.111204</v>
      </c>
      <c r="K473" s="61" t="s">
        <v>2379</v>
      </c>
      <c r="L473" s="167" t="str">
        <f t="shared" si="37"/>
        <v>Stabilization commercial device</v>
      </c>
      <c r="M473" s="168" t="str">
        <f t="shared" si="38"/>
        <v>PI.IC.GA.111204.01</v>
      </c>
      <c r="N473" s="168"/>
      <c r="O473" s="168" t="str">
        <f t="shared" si="39"/>
        <v>PH.IC.GA.111204.01</v>
      </c>
      <c r="Q473" s="168" t="str">
        <f t="shared" si="40"/>
        <v>CL.IC.GA.111204.01</v>
      </c>
    </row>
    <row r="474" spans="1:19" s="167" customFormat="1" ht="15">
      <c r="A474" s="167" t="s">
        <v>10762</v>
      </c>
      <c r="C474" s="61" t="s">
        <v>5749</v>
      </c>
      <c r="D474" s="167" t="s">
        <v>7911</v>
      </c>
      <c r="E474" s="61" t="s">
        <v>5560</v>
      </c>
      <c r="F474" s="167" t="s">
        <v>10755</v>
      </c>
      <c r="G474" s="167" t="s">
        <v>9898</v>
      </c>
      <c r="H474" s="62" t="s">
        <v>11848</v>
      </c>
      <c r="I474" s="167" t="s">
        <v>10532</v>
      </c>
      <c r="J474" s="63" t="str">
        <f t="shared" si="41"/>
        <v>IC.GA.111301</v>
      </c>
      <c r="K474" s="61" t="s">
        <v>2379</v>
      </c>
      <c r="L474" s="167" t="str">
        <f t="shared" si="37"/>
        <v>Site within normal limits</v>
      </c>
      <c r="M474" s="168" t="str">
        <f t="shared" si="38"/>
        <v>PI.IC.GA.111301.01</v>
      </c>
      <c r="N474" s="168"/>
      <c r="O474" s="168" t="str">
        <f t="shared" si="39"/>
        <v>PH.IC.GA.111301.01</v>
      </c>
      <c r="Q474" s="168" t="str">
        <f t="shared" si="40"/>
        <v>CL.IC.GA.111301.01</v>
      </c>
    </row>
    <row r="475" spans="1:19" s="167" customFormat="1" ht="15">
      <c r="A475" s="167" t="s">
        <v>10762</v>
      </c>
      <c r="C475" s="61" t="s">
        <v>5749</v>
      </c>
      <c r="E475" s="61" t="s">
        <v>5560</v>
      </c>
      <c r="F475" s="167" t="s">
        <v>10755</v>
      </c>
      <c r="G475" s="167" t="s">
        <v>9899</v>
      </c>
      <c r="H475" s="62" t="s">
        <v>12030</v>
      </c>
      <c r="I475" s="167" t="s">
        <v>11790</v>
      </c>
      <c r="J475" s="63" t="str">
        <f t="shared" si="41"/>
        <v>IC.GA.111302</v>
      </c>
      <c r="K475" s="61" t="s">
        <v>2379</v>
      </c>
      <c r="L475" s="167" t="str">
        <f t="shared" si="37"/>
        <v>Site erythema</v>
      </c>
      <c r="M475" s="168" t="str">
        <f t="shared" si="38"/>
        <v>PI.IC.GA.111302.01</v>
      </c>
      <c r="N475" s="168"/>
      <c r="O475" s="168" t="str">
        <f t="shared" si="39"/>
        <v>PH.IC.GA.111302.01</v>
      </c>
      <c r="Q475" s="168" t="str">
        <f t="shared" si="40"/>
        <v>CL.IC.GA.111302.01</v>
      </c>
    </row>
    <row r="476" spans="1:19" s="167" customFormat="1" ht="15">
      <c r="A476" s="167" t="s">
        <v>10762</v>
      </c>
      <c r="C476" s="61" t="s">
        <v>5749</v>
      </c>
      <c r="E476" s="61" t="s">
        <v>5560</v>
      </c>
      <c r="F476" s="167" t="s">
        <v>10755</v>
      </c>
      <c r="G476" s="167" t="s">
        <v>9900</v>
      </c>
      <c r="H476" s="62" t="s">
        <v>12032</v>
      </c>
      <c r="I476" s="167" t="s">
        <v>11800</v>
      </c>
      <c r="J476" s="63" t="str">
        <f t="shared" si="41"/>
        <v>IC.GA.111303</v>
      </c>
      <c r="K476" s="61" t="s">
        <v>2379</v>
      </c>
      <c r="L476" s="167" t="str">
        <f t="shared" si="37"/>
        <v>Site swelling</v>
      </c>
      <c r="M476" s="168" t="str">
        <f t="shared" si="38"/>
        <v>PI.IC.GA.111303.01</v>
      </c>
      <c r="N476" s="168"/>
      <c r="O476" s="168" t="str">
        <f t="shared" si="39"/>
        <v>PH.IC.GA.111303.01</v>
      </c>
      <c r="Q476" s="168" t="str">
        <f t="shared" si="40"/>
        <v>CL.IC.GA.111303.01</v>
      </c>
    </row>
    <row r="477" spans="1:19" s="167" customFormat="1" ht="15">
      <c r="A477" s="167" t="s">
        <v>10762</v>
      </c>
      <c r="C477" s="61" t="s">
        <v>5749</v>
      </c>
      <c r="E477" s="61" t="s">
        <v>5560</v>
      </c>
      <c r="F477" s="167" t="s">
        <v>10755</v>
      </c>
      <c r="G477" s="167" t="s">
        <v>10424</v>
      </c>
      <c r="H477" s="62" t="s">
        <v>12028</v>
      </c>
      <c r="I477" s="167" t="s">
        <v>11792</v>
      </c>
      <c r="J477" s="63" t="str">
        <f t="shared" si="41"/>
        <v>IC.GA.111304</v>
      </c>
      <c r="K477" s="61" t="s">
        <v>2379</v>
      </c>
      <c r="L477" s="167" t="str">
        <f t="shared" si="37"/>
        <v>Site hematoma</v>
      </c>
      <c r="M477" s="168" t="str">
        <f t="shared" si="38"/>
        <v>PI.IC.GA.111304.01</v>
      </c>
      <c r="N477" s="168"/>
      <c r="O477" s="168" t="str">
        <f t="shared" si="39"/>
        <v>PH.IC.GA.111304.01</v>
      </c>
      <c r="Q477" s="168" t="str">
        <f t="shared" si="40"/>
        <v>CL.IC.GA.111304.01</v>
      </c>
    </row>
    <row r="478" spans="1:19" s="167" customFormat="1" ht="15">
      <c r="A478" s="167" t="s">
        <v>10762</v>
      </c>
      <c r="C478" s="61" t="s">
        <v>5749</v>
      </c>
      <c r="E478" s="61" t="s">
        <v>5560</v>
      </c>
      <c r="F478" s="167" t="s">
        <v>10755</v>
      </c>
      <c r="G478" s="167" t="s">
        <v>10425</v>
      </c>
      <c r="H478" s="62" t="s">
        <v>12210</v>
      </c>
      <c r="I478" s="167" t="s">
        <v>10538</v>
      </c>
      <c r="J478" s="63" t="str">
        <f t="shared" si="41"/>
        <v>IC.GA.111305</v>
      </c>
      <c r="K478" s="61" t="s">
        <v>2379</v>
      </c>
      <c r="L478" s="167" t="str">
        <f t="shared" si="37"/>
        <v>Site bruising</v>
      </c>
      <c r="M478" s="168" t="str">
        <f t="shared" si="38"/>
        <v>PI.IC.GA.111305.01</v>
      </c>
      <c r="N478" s="168"/>
      <c r="O478" s="168" t="str">
        <f t="shared" si="39"/>
        <v>PH.IC.GA.111305.01</v>
      </c>
      <c r="Q478" s="168" t="str">
        <f t="shared" si="40"/>
        <v>CL.IC.GA.111305.01</v>
      </c>
    </row>
    <row r="479" spans="1:19" s="167" customFormat="1" ht="15">
      <c r="A479" s="167" t="s">
        <v>10762</v>
      </c>
      <c r="C479" s="61" t="s">
        <v>5749</v>
      </c>
      <c r="E479" s="61" t="s">
        <v>5560</v>
      </c>
      <c r="F479" s="167" t="s">
        <v>10755</v>
      </c>
      <c r="G479" s="167" t="s">
        <v>10426</v>
      </c>
      <c r="H479" s="62" t="s">
        <v>12212</v>
      </c>
      <c r="I479" s="167" t="s">
        <v>12207</v>
      </c>
      <c r="J479" s="63" t="str">
        <f t="shared" si="41"/>
        <v>IC.GA.111306</v>
      </c>
      <c r="K479" s="61" t="s">
        <v>2379</v>
      </c>
      <c r="L479" s="167" t="str">
        <f t="shared" si="37"/>
        <v>Site unable to assess due to d</v>
      </c>
      <c r="M479" s="168" t="str">
        <f t="shared" si="38"/>
        <v>PI.IC.GA.111306.01</v>
      </c>
      <c r="N479" s="168"/>
      <c r="O479" s="168" t="str">
        <f t="shared" si="39"/>
        <v>PH.IC.GA.111306.01</v>
      </c>
      <c r="Q479" s="168" t="str">
        <f t="shared" si="40"/>
        <v>CL.IC.GA.111306.01</v>
      </c>
    </row>
    <row r="480" spans="1:19" s="167" customFormat="1" ht="15">
      <c r="A480" s="167" t="s">
        <v>10762</v>
      </c>
      <c r="C480" s="61" t="s">
        <v>5749</v>
      </c>
      <c r="E480" s="61" t="s">
        <v>5560</v>
      </c>
      <c r="F480" s="167" t="s">
        <v>10755</v>
      </c>
      <c r="G480" s="167" t="s">
        <v>10759</v>
      </c>
      <c r="H480" s="62" t="s">
        <v>12225</v>
      </c>
      <c r="I480" s="167" t="s">
        <v>12437</v>
      </c>
      <c r="J480" s="63" t="str">
        <f t="shared" si="41"/>
        <v>IC.GA.111307</v>
      </c>
      <c r="K480" s="61" t="s">
        <v>2379</v>
      </c>
      <c r="L480" s="167" t="str">
        <f t="shared" si="37"/>
        <v>Site other:  specify</v>
      </c>
      <c r="M480" s="168" t="str">
        <f t="shared" si="38"/>
        <v>PI.IC.GA.111307.01</v>
      </c>
      <c r="N480" s="168"/>
      <c r="O480" s="168" t="str">
        <f t="shared" si="39"/>
        <v>PH.IC.GA.111307.01</v>
      </c>
      <c r="Q480" s="168" t="str">
        <f t="shared" si="40"/>
        <v>CL.IC.GA.111307.01</v>
      </c>
    </row>
    <row r="481" spans="1:17" s="167" customFormat="1" ht="15">
      <c r="A481" s="167" t="s">
        <v>10762</v>
      </c>
      <c r="C481" s="61" t="s">
        <v>5749</v>
      </c>
      <c r="D481" s="167" t="s">
        <v>10045</v>
      </c>
      <c r="E481" s="61" t="s">
        <v>4082</v>
      </c>
      <c r="F481" s="167" t="s">
        <v>10755</v>
      </c>
      <c r="G481" s="167" t="s">
        <v>10760</v>
      </c>
      <c r="H481" s="62" t="s">
        <v>11848</v>
      </c>
      <c r="I481" s="167" t="s">
        <v>11753</v>
      </c>
      <c r="J481" s="63" t="str">
        <f t="shared" si="41"/>
        <v>IC.GA.111401</v>
      </c>
      <c r="K481" s="61" t="s">
        <v>2379</v>
      </c>
      <c r="L481" s="167" t="str">
        <f t="shared" si="37"/>
        <v>Status unchanged</v>
      </c>
      <c r="M481" s="168" t="str">
        <f t="shared" si="38"/>
        <v>PI.IC.GA.111401.01</v>
      </c>
      <c r="N481" s="168"/>
      <c r="O481" s="168" t="str">
        <f t="shared" si="39"/>
        <v>PH.IC.GA.111401.01</v>
      </c>
      <c r="Q481" s="168" t="str">
        <f t="shared" si="40"/>
        <v>CL.IC.GA.111401.01</v>
      </c>
    </row>
    <row r="482" spans="1:17" s="167" customFormat="1" ht="15">
      <c r="A482" s="167" t="s">
        <v>10762</v>
      </c>
      <c r="C482" s="61" t="s">
        <v>5749</v>
      </c>
      <c r="E482" s="61" t="s">
        <v>4082</v>
      </c>
      <c r="F482" s="167" t="s">
        <v>10755</v>
      </c>
      <c r="G482" s="167" t="s">
        <v>10761</v>
      </c>
      <c r="H482" s="62" t="s">
        <v>12030</v>
      </c>
      <c r="I482" s="167" t="s">
        <v>11752</v>
      </c>
      <c r="J482" s="63" t="str">
        <f t="shared" si="41"/>
        <v>IC.GA.111402</v>
      </c>
      <c r="K482" s="61" t="s">
        <v>2379</v>
      </c>
      <c r="L482" s="167" t="str">
        <f t="shared" si="37"/>
        <v>Status decreasing</v>
      </c>
      <c r="M482" s="168" t="str">
        <f t="shared" si="38"/>
        <v>PI.IC.GA.111402.01</v>
      </c>
      <c r="N482" s="168"/>
      <c r="O482" s="168" t="str">
        <f t="shared" si="39"/>
        <v>PH.IC.GA.111402.01</v>
      </c>
      <c r="Q482" s="168" t="str">
        <f t="shared" si="40"/>
        <v>CL.IC.GA.111402.01</v>
      </c>
    </row>
    <row r="483" spans="1:17" s="167" customFormat="1" ht="15">
      <c r="A483" s="167" t="s">
        <v>10762</v>
      </c>
      <c r="C483" s="61" t="s">
        <v>5749</v>
      </c>
      <c r="E483" s="61" t="s">
        <v>4082</v>
      </c>
      <c r="F483" s="167" t="s">
        <v>10755</v>
      </c>
      <c r="G483" s="167" t="s">
        <v>10608</v>
      </c>
      <c r="H483" s="62" t="s">
        <v>12032</v>
      </c>
      <c r="I483" s="167" t="s">
        <v>11583</v>
      </c>
      <c r="J483" s="63" t="str">
        <f t="shared" si="41"/>
        <v>IC.GA.111403</v>
      </c>
      <c r="K483" s="61" t="s">
        <v>2379</v>
      </c>
      <c r="L483" s="167" t="str">
        <f t="shared" si="37"/>
        <v>Status increasing</v>
      </c>
      <c r="M483" s="168" t="str">
        <f t="shared" si="38"/>
        <v>PI.IC.GA.111403.01</v>
      </c>
      <c r="N483" s="168"/>
      <c r="O483" s="168" t="str">
        <f t="shared" si="39"/>
        <v>PH.IC.GA.111403.01</v>
      </c>
      <c r="Q483" s="168" t="str">
        <f t="shared" si="40"/>
        <v>CL.IC.GA.111403.01</v>
      </c>
    </row>
    <row r="484" spans="1:17" s="167" customFormat="1" ht="15">
      <c r="A484" s="167" t="s">
        <v>10762</v>
      </c>
      <c r="C484" s="61" t="s">
        <v>5749</v>
      </c>
      <c r="D484" s="167" t="s">
        <v>9010</v>
      </c>
      <c r="E484" s="61" t="s">
        <v>7456</v>
      </c>
      <c r="F484" s="167" t="s">
        <v>10755</v>
      </c>
      <c r="G484" s="167" t="s">
        <v>13072</v>
      </c>
      <c r="H484" s="62" t="s">
        <v>11848</v>
      </c>
      <c r="I484" s="167" t="s">
        <v>11474</v>
      </c>
      <c r="J484" s="63" t="str">
        <f t="shared" si="41"/>
        <v>IC.GA.111501</v>
      </c>
      <c r="K484" s="61" t="s">
        <v>2379</v>
      </c>
      <c r="L484" s="167" t="str">
        <f t="shared" si="37"/>
        <v>Site consistent with body temp</v>
      </c>
      <c r="M484" s="168" t="str">
        <f t="shared" si="38"/>
        <v>PI.IC.GA.111501.01</v>
      </c>
      <c r="N484" s="168"/>
      <c r="O484" s="168" t="str">
        <f t="shared" si="39"/>
        <v>PH.IC.GA.111501.01</v>
      </c>
      <c r="Q484" s="168" t="str">
        <f t="shared" si="40"/>
        <v>CL.IC.GA.111501.01</v>
      </c>
    </row>
    <row r="485" spans="1:17" s="167" customFormat="1" ht="15">
      <c r="A485" s="167" t="s">
        <v>10762</v>
      </c>
      <c r="C485" s="61" t="s">
        <v>5749</v>
      </c>
      <c r="E485" s="61" t="s">
        <v>7456</v>
      </c>
      <c r="F485" s="167" t="s">
        <v>10755</v>
      </c>
      <c r="G485" s="167" t="s">
        <v>13074</v>
      </c>
      <c r="H485" s="62" t="s">
        <v>12030</v>
      </c>
      <c r="I485" s="167" t="s">
        <v>11504</v>
      </c>
      <c r="J485" s="63" t="str">
        <f t="shared" si="41"/>
        <v>IC.GA.111502</v>
      </c>
      <c r="K485" s="61" t="s">
        <v>2379</v>
      </c>
      <c r="L485" s="167" t="str">
        <f t="shared" si="37"/>
        <v>Site warmer than body temperature</v>
      </c>
      <c r="M485" s="168" t="str">
        <f t="shared" si="38"/>
        <v>PI.IC.GA.111502.01</v>
      </c>
      <c r="N485" s="168"/>
      <c r="O485" s="168" t="str">
        <f t="shared" si="39"/>
        <v>PH.IC.GA.111502.01</v>
      </c>
      <c r="Q485" s="168" t="str">
        <f t="shared" si="40"/>
        <v>CL.IC.GA.111502.01</v>
      </c>
    </row>
    <row r="486" spans="1:17" s="167" customFormat="1" ht="15">
      <c r="A486" s="167" t="s">
        <v>10762</v>
      </c>
      <c r="C486" s="61" t="s">
        <v>5749</v>
      </c>
      <c r="E486" s="61" t="s">
        <v>7456</v>
      </c>
      <c r="F486" s="167" t="s">
        <v>10755</v>
      </c>
      <c r="G486" s="167" t="s">
        <v>10606</v>
      </c>
      <c r="H486" s="62" t="s">
        <v>12032</v>
      </c>
      <c r="I486" s="167" t="s">
        <v>11506</v>
      </c>
      <c r="J486" s="63" t="str">
        <f t="shared" si="41"/>
        <v>IC.GA.111503</v>
      </c>
      <c r="K486" s="61" t="s">
        <v>2379</v>
      </c>
      <c r="L486" s="167" t="str">
        <f t="shared" si="37"/>
        <v>Site warmer than opposite body</v>
      </c>
      <c r="M486" s="168" t="str">
        <f t="shared" si="38"/>
        <v>PI.IC.GA.111503.01</v>
      </c>
      <c r="N486" s="168"/>
      <c r="O486" s="168" t="str">
        <f t="shared" si="39"/>
        <v>PH.IC.GA.111503.01</v>
      </c>
      <c r="Q486" s="168" t="str">
        <f t="shared" si="40"/>
        <v>CL.IC.GA.111503.01</v>
      </c>
    </row>
    <row r="487" spans="1:17" s="167" customFormat="1" ht="15">
      <c r="A487" s="167" t="s">
        <v>10762</v>
      </c>
      <c r="C487" s="61" t="s">
        <v>5749</v>
      </c>
      <c r="E487" s="61" t="s">
        <v>7456</v>
      </c>
      <c r="F487" s="167" t="s">
        <v>10755</v>
      </c>
      <c r="G487" s="167" t="s">
        <v>13073</v>
      </c>
      <c r="H487" s="62" t="s">
        <v>12028</v>
      </c>
      <c r="I487" s="167" t="s">
        <v>11508</v>
      </c>
      <c r="J487" s="63" t="str">
        <f t="shared" si="41"/>
        <v>IC.GA.111504</v>
      </c>
      <c r="K487" s="61" t="s">
        <v>2379</v>
      </c>
      <c r="L487" s="167" t="str">
        <f t="shared" si="37"/>
        <v>Site cooler than body temperature</v>
      </c>
      <c r="M487" s="168" t="str">
        <f t="shared" si="38"/>
        <v>PI.IC.GA.111504.01</v>
      </c>
      <c r="N487" s="168"/>
      <c r="O487" s="168" t="str">
        <f t="shared" si="39"/>
        <v>PH.IC.GA.111504.01</v>
      </c>
      <c r="Q487" s="168" t="str">
        <f t="shared" si="40"/>
        <v>CL.IC.GA.111504.01</v>
      </c>
    </row>
    <row r="488" spans="1:17" s="167" customFormat="1" ht="15">
      <c r="A488" s="167" t="s">
        <v>10762</v>
      </c>
      <c r="C488" s="61" t="s">
        <v>5749</v>
      </c>
      <c r="E488" s="61" t="s">
        <v>7456</v>
      </c>
      <c r="F488" s="167" t="s">
        <v>10755</v>
      </c>
      <c r="G488" s="167" t="s">
        <v>10607</v>
      </c>
      <c r="H488" s="62" t="s">
        <v>12210</v>
      </c>
      <c r="I488" s="167" t="s">
        <v>11510</v>
      </c>
      <c r="J488" s="63" t="str">
        <f t="shared" si="41"/>
        <v>IC.GA.111505</v>
      </c>
      <c r="K488" s="61" t="s">
        <v>2379</v>
      </c>
      <c r="L488" s="167" t="str">
        <f t="shared" si="37"/>
        <v>Site cooler than opposite body</v>
      </c>
      <c r="M488" s="168" t="str">
        <f t="shared" si="38"/>
        <v>PI.IC.GA.111505.01</v>
      </c>
      <c r="N488" s="168"/>
      <c r="O488" s="168" t="str">
        <f t="shared" si="39"/>
        <v>PH.IC.GA.111505.01</v>
      </c>
      <c r="Q488" s="168" t="str">
        <f t="shared" si="40"/>
        <v>CL.IC.GA.111505.01</v>
      </c>
    </row>
    <row r="489" spans="1:17" s="167" customFormat="1" ht="15">
      <c r="A489" s="167" t="s">
        <v>10762</v>
      </c>
      <c r="C489" s="61" t="s">
        <v>5749</v>
      </c>
      <c r="D489" s="167" t="s">
        <v>8426</v>
      </c>
      <c r="E489" s="61" t="s">
        <v>7863</v>
      </c>
      <c r="F489" s="167" t="s">
        <v>10602</v>
      </c>
      <c r="G489" s="167" t="s">
        <v>10446</v>
      </c>
      <c r="H489" s="62" t="s">
        <v>11848</v>
      </c>
      <c r="I489" s="167" t="s">
        <v>10446</v>
      </c>
      <c r="J489" s="63" t="str">
        <f t="shared" si="41"/>
        <v>IC.GA.111601</v>
      </c>
      <c r="K489" s="61" t="s">
        <v>2379</v>
      </c>
      <c r="L489" s="167" t="str">
        <f t="shared" si="37"/>
        <v>Patent</v>
      </c>
      <c r="M489" s="168" t="str">
        <f t="shared" si="38"/>
        <v>PI.IC.GA.111601.01</v>
      </c>
      <c r="N489" s="168"/>
      <c r="O489" s="168" t="str">
        <f t="shared" si="39"/>
        <v>PH.IC.GA.111601.01</v>
      </c>
      <c r="Q489" s="168" t="str">
        <f t="shared" si="40"/>
        <v>CL.IC.GA.111601.01</v>
      </c>
    </row>
    <row r="490" spans="1:17" s="167" customFormat="1" ht="15">
      <c r="A490" s="167" t="s">
        <v>10762</v>
      </c>
      <c r="C490" s="61" t="s">
        <v>5749</v>
      </c>
      <c r="E490" s="61" t="s">
        <v>7863</v>
      </c>
      <c r="F490" s="167" t="s">
        <v>10602</v>
      </c>
      <c r="G490" s="167" t="s">
        <v>10603</v>
      </c>
      <c r="H490" s="62" t="s">
        <v>12030</v>
      </c>
      <c r="I490" s="167" t="s">
        <v>10127</v>
      </c>
      <c r="J490" s="63" t="str">
        <f t="shared" si="41"/>
        <v>IC.GA.111602</v>
      </c>
      <c r="K490" s="61" t="s">
        <v>12175</v>
      </c>
      <c r="L490" s="167" t="str">
        <f t="shared" si="37"/>
        <v>tube feeding infusing</v>
      </c>
      <c r="M490" s="168" t="str">
        <f t="shared" si="38"/>
        <v>PI.IC.GA.111602.01</v>
      </c>
      <c r="N490" s="168"/>
      <c r="O490" s="168" t="str">
        <f t="shared" si="39"/>
        <v>PH.IC.GA.111602.01</v>
      </c>
      <c r="Q490" s="168" t="str">
        <f t="shared" si="40"/>
        <v>CL.IC.GA.111602.01</v>
      </c>
    </row>
    <row r="491" spans="1:17" s="167" customFormat="1" ht="15">
      <c r="A491" s="167" t="s">
        <v>10762</v>
      </c>
      <c r="C491" s="61" t="s">
        <v>5749</v>
      </c>
      <c r="E491" s="61" t="s">
        <v>7863</v>
      </c>
      <c r="F491" s="167" t="s">
        <v>10602</v>
      </c>
      <c r="G491" s="167" t="s">
        <v>10128</v>
      </c>
      <c r="H491" s="62" t="s">
        <v>12032</v>
      </c>
      <c r="I491" s="167" t="s">
        <v>10129</v>
      </c>
      <c r="J491" s="63" t="str">
        <f t="shared" si="41"/>
        <v>IC.GA.111603</v>
      </c>
      <c r="K491" s="61" t="s">
        <v>12175</v>
      </c>
      <c r="L491" s="167" t="str">
        <f t="shared" si="37"/>
        <v>Irrigated</v>
      </c>
      <c r="M491" s="168" t="str">
        <f t="shared" si="38"/>
        <v>PI.IC.GA.111603.01</v>
      </c>
      <c r="N491" s="168"/>
      <c r="O491" s="168" t="str">
        <f t="shared" si="39"/>
        <v>PH.IC.GA.111603.01</v>
      </c>
      <c r="Q491" s="168" t="str">
        <f t="shared" si="40"/>
        <v>CL.IC.GA.111603.01</v>
      </c>
    </row>
    <row r="492" spans="1:17" s="167" customFormat="1" ht="15">
      <c r="A492" s="167" t="s">
        <v>10762</v>
      </c>
      <c r="C492" s="61" t="s">
        <v>5749</v>
      </c>
      <c r="E492" s="61" t="s">
        <v>7863</v>
      </c>
      <c r="F492" s="167" t="s">
        <v>10602</v>
      </c>
      <c r="G492" s="167" t="s">
        <v>10300</v>
      </c>
      <c r="H492" s="62" t="s">
        <v>12028</v>
      </c>
      <c r="I492" s="167" t="s">
        <v>10130</v>
      </c>
      <c r="J492" s="63" t="str">
        <f t="shared" si="41"/>
        <v>IC.GA.111604</v>
      </c>
      <c r="K492" s="61" t="s">
        <v>12175</v>
      </c>
      <c r="L492" s="167" t="str">
        <f t="shared" si="37"/>
        <v>Clamped</v>
      </c>
      <c r="M492" s="168" t="str">
        <f t="shared" si="38"/>
        <v>PI.IC.GA.111604.01</v>
      </c>
      <c r="N492" s="168"/>
      <c r="O492" s="168" t="str">
        <f t="shared" si="39"/>
        <v>PH.IC.GA.111604.01</v>
      </c>
      <c r="Q492" s="168" t="str">
        <f t="shared" si="40"/>
        <v>CL.IC.GA.111604.01</v>
      </c>
    </row>
    <row r="493" spans="1:17" s="167" customFormat="1" ht="15">
      <c r="A493" s="167" t="s">
        <v>10762</v>
      </c>
      <c r="C493" s="61" t="s">
        <v>5749</v>
      </c>
      <c r="E493" s="61" t="s">
        <v>7863</v>
      </c>
      <c r="F493" s="167" t="s">
        <v>10602</v>
      </c>
      <c r="G493" s="167" t="s">
        <v>10198</v>
      </c>
      <c r="H493" s="62" t="s">
        <v>12210</v>
      </c>
      <c r="I493" s="167" t="s">
        <v>10132</v>
      </c>
      <c r="J493" s="63" t="str">
        <f t="shared" si="41"/>
        <v>IC.GA.111605</v>
      </c>
      <c r="K493" s="61" t="s">
        <v>12175</v>
      </c>
      <c r="L493" s="167" t="str">
        <f t="shared" si="37"/>
        <v>Non-patent/clogged</v>
      </c>
      <c r="M493" s="168" t="str">
        <f t="shared" si="38"/>
        <v>PI.IC.GA.111605.01</v>
      </c>
      <c r="N493" s="168"/>
      <c r="O493" s="168" t="str">
        <f t="shared" si="39"/>
        <v>PH.IC.GA.111605.01</v>
      </c>
      <c r="Q493" s="168" t="str">
        <f t="shared" si="40"/>
        <v>CL.IC.GA.111605.01</v>
      </c>
    </row>
    <row r="494" spans="1:17" s="167" customFormat="1" ht="15">
      <c r="A494" s="167" t="s">
        <v>10762</v>
      </c>
      <c r="C494" s="61" t="s">
        <v>5749</v>
      </c>
      <c r="E494" s="61" t="s">
        <v>7863</v>
      </c>
      <c r="F494" s="167" t="s">
        <v>10602</v>
      </c>
      <c r="G494" s="167" t="s">
        <v>11839</v>
      </c>
      <c r="H494" s="62" t="s">
        <v>12212</v>
      </c>
      <c r="I494" s="167" t="s">
        <v>10282</v>
      </c>
      <c r="J494" s="63" t="str">
        <f t="shared" si="41"/>
        <v>IC.GA.111606</v>
      </c>
      <c r="K494" s="61" t="s">
        <v>12175</v>
      </c>
      <c r="L494" s="167" t="str">
        <f t="shared" si="37"/>
        <v>Inserted</v>
      </c>
      <c r="M494" s="168" t="str">
        <f t="shared" si="38"/>
        <v>PI.IC.GA.111606.01</v>
      </c>
      <c r="N494" s="168"/>
      <c r="O494" s="168" t="str">
        <f t="shared" si="39"/>
        <v>PH.IC.GA.111606.01</v>
      </c>
      <c r="Q494" s="168" t="str">
        <f t="shared" si="40"/>
        <v>CL.IC.GA.111606.01</v>
      </c>
    </row>
    <row r="495" spans="1:17" s="167" customFormat="1" ht="15">
      <c r="A495" s="167" t="s">
        <v>10762</v>
      </c>
      <c r="C495" s="61" t="s">
        <v>5749</v>
      </c>
      <c r="E495" s="61" t="s">
        <v>7863</v>
      </c>
      <c r="F495" s="167" t="s">
        <v>10602</v>
      </c>
      <c r="G495" s="167" t="s">
        <v>10283</v>
      </c>
      <c r="H495" s="62" t="s">
        <v>12225</v>
      </c>
      <c r="I495" s="167" t="s">
        <v>12108</v>
      </c>
      <c r="J495" s="63" t="str">
        <f t="shared" si="41"/>
        <v>IC.GA.111607</v>
      </c>
      <c r="K495" s="61" t="s">
        <v>12175</v>
      </c>
      <c r="L495" s="167" t="str">
        <f t="shared" si="37"/>
        <v>Repositioned</v>
      </c>
      <c r="M495" s="168" t="str">
        <f t="shared" si="38"/>
        <v>PI.IC.GA.111607.01</v>
      </c>
      <c r="N495" s="168"/>
      <c r="O495" s="168" t="str">
        <f t="shared" si="39"/>
        <v>PH.IC.GA.111607.01</v>
      </c>
      <c r="Q495" s="168" t="str">
        <f t="shared" si="40"/>
        <v>CL.IC.GA.111607.01</v>
      </c>
    </row>
    <row r="496" spans="1:17" s="167" customFormat="1" ht="15">
      <c r="A496" s="167" t="s">
        <v>10762</v>
      </c>
      <c r="C496" s="61" t="s">
        <v>5749</v>
      </c>
      <c r="E496" s="61" t="s">
        <v>7863</v>
      </c>
      <c r="F496" s="167" t="s">
        <v>10602</v>
      </c>
      <c r="G496" s="167" t="s">
        <v>11393</v>
      </c>
      <c r="H496" s="62" t="s">
        <v>11638</v>
      </c>
      <c r="I496" s="167" t="s">
        <v>11959</v>
      </c>
      <c r="J496" s="63" t="str">
        <f t="shared" si="41"/>
        <v>IC.GA.111608</v>
      </c>
      <c r="K496" s="61" t="s">
        <v>12175</v>
      </c>
      <c r="L496" s="167" t="str">
        <f t="shared" si="37"/>
        <v>Changed</v>
      </c>
      <c r="M496" s="168" t="str">
        <f t="shared" si="38"/>
        <v>PI.IC.GA.111608.01</v>
      </c>
      <c r="N496" s="168"/>
      <c r="O496" s="168" t="str">
        <f t="shared" si="39"/>
        <v>PH.IC.GA.111608.01</v>
      </c>
      <c r="Q496" s="168" t="str">
        <f t="shared" si="40"/>
        <v>CL.IC.GA.111608.01</v>
      </c>
    </row>
    <row r="497" spans="1:25" s="167" customFormat="1" ht="15">
      <c r="A497" s="167" t="s">
        <v>10762</v>
      </c>
      <c r="C497" s="61" t="s">
        <v>5749</v>
      </c>
      <c r="E497" s="61" t="s">
        <v>7863</v>
      </c>
      <c r="F497" s="167" t="s">
        <v>10602</v>
      </c>
      <c r="G497" s="167" t="s">
        <v>10284</v>
      </c>
      <c r="H497" s="62" t="s">
        <v>11639</v>
      </c>
      <c r="I497" s="167" t="s">
        <v>10046</v>
      </c>
      <c r="J497" s="63" t="str">
        <f t="shared" si="41"/>
        <v>IC.GA.111609</v>
      </c>
      <c r="K497" s="61" t="s">
        <v>12175</v>
      </c>
      <c r="L497" s="167" t="str">
        <f t="shared" si="37"/>
        <v>Gravity drainage</v>
      </c>
      <c r="M497" s="168" t="str">
        <f t="shared" si="38"/>
        <v>PI.IC.GA.111609.01</v>
      </c>
      <c r="N497" s="168"/>
      <c r="O497" s="168" t="str">
        <f t="shared" si="39"/>
        <v>PH.IC.GA.111609.01</v>
      </c>
      <c r="Q497" s="168" t="str">
        <f t="shared" si="40"/>
        <v>CL.IC.GA.111609.01</v>
      </c>
    </row>
    <row r="498" spans="1:25" s="167" customFormat="1" ht="15">
      <c r="A498" s="167" t="s">
        <v>10762</v>
      </c>
      <c r="C498" s="61" t="s">
        <v>5749</v>
      </c>
      <c r="E498" s="61" t="s">
        <v>7863</v>
      </c>
      <c r="F498" s="167" t="s">
        <v>10602</v>
      </c>
      <c r="G498" s="167" t="s">
        <v>11840</v>
      </c>
      <c r="H498" s="62" t="s">
        <v>11829</v>
      </c>
      <c r="I498" s="167" t="s">
        <v>11841</v>
      </c>
      <c r="J498" s="63" t="str">
        <f t="shared" si="41"/>
        <v>IC.GA.111610</v>
      </c>
      <c r="K498" s="61" t="s">
        <v>12175</v>
      </c>
      <c r="L498" s="167" t="str">
        <f t="shared" si="37"/>
        <v>Discontinue</v>
      </c>
      <c r="M498" s="168" t="str">
        <f t="shared" si="38"/>
        <v>PI.IC.GA.111610.01</v>
      </c>
      <c r="N498" s="168"/>
      <c r="O498" s="168" t="str">
        <f t="shared" si="39"/>
        <v>PH.IC.GA.111610.01</v>
      </c>
      <c r="Q498" s="168" t="str">
        <f t="shared" si="40"/>
        <v>CL.IC.GA.111610.01</v>
      </c>
    </row>
    <row r="499" spans="1:25" s="167" customFormat="1" ht="15">
      <c r="A499" s="167" t="s">
        <v>10762</v>
      </c>
      <c r="C499" s="61" t="s">
        <v>12344</v>
      </c>
      <c r="E499" s="61" t="s">
        <v>2259</v>
      </c>
      <c r="F499" s="167" t="s">
        <v>12959</v>
      </c>
      <c r="G499" s="167" t="s">
        <v>12957</v>
      </c>
      <c r="H499" s="62" t="s">
        <v>12420</v>
      </c>
      <c r="J499" s="63" t="str">
        <f t="shared" si="41"/>
        <v>IC.GA.111611</v>
      </c>
      <c r="K499" s="61" t="s">
        <v>2206</v>
      </c>
      <c r="L499" s="167" t="str">
        <f t="shared" si="37"/>
        <v>Self Discontinued</v>
      </c>
      <c r="M499" s="168" t="str">
        <f t="shared" si="38"/>
        <v>PI.IC.GA.111611.01</v>
      </c>
      <c r="N499" s="168"/>
      <c r="O499" s="168" t="str">
        <f t="shared" si="39"/>
        <v>PH.IC.GA.111611.01</v>
      </c>
      <c r="Q499" s="168" t="str">
        <f t="shared" si="40"/>
        <v>CL.IC.GA.111611.01</v>
      </c>
      <c r="X499" s="167" t="s">
        <v>12505</v>
      </c>
      <c r="Y499" s="167">
        <v>1124</v>
      </c>
    </row>
    <row r="500" spans="1:25" s="167" customFormat="1" ht="15">
      <c r="A500" s="167" t="s">
        <v>10762</v>
      </c>
      <c r="C500" s="61" t="s">
        <v>5749</v>
      </c>
      <c r="D500" s="167" t="s">
        <v>10124</v>
      </c>
      <c r="E500" s="61" t="s">
        <v>12462</v>
      </c>
      <c r="F500" s="167" t="s">
        <v>10604</v>
      </c>
      <c r="G500" s="167" t="s">
        <v>12157</v>
      </c>
      <c r="H500" s="62" t="s">
        <v>11848</v>
      </c>
      <c r="I500" s="167" t="s">
        <v>12157</v>
      </c>
      <c r="J500" s="63" t="str">
        <f t="shared" si="41"/>
        <v>IC.GA.111701</v>
      </c>
      <c r="K500" s="61" t="s">
        <v>12175</v>
      </c>
      <c r="L500" s="167" t="str">
        <f t="shared" si="37"/>
        <v>None</v>
      </c>
      <c r="M500" s="168" t="str">
        <f t="shared" si="38"/>
        <v>PI.IC.GA.111701.01</v>
      </c>
      <c r="N500" s="168"/>
      <c r="O500" s="168" t="str">
        <f t="shared" si="39"/>
        <v>PH.IC.GA.111701.01</v>
      </c>
      <c r="Q500" s="168" t="str">
        <f t="shared" si="40"/>
        <v>CL.IC.GA.111701.01</v>
      </c>
    </row>
    <row r="501" spans="1:25" s="167" customFormat="1" ht="15">
      <c r="A501" s="167" t="s">
        <v>10762</v>
      </c>
      <c r="C501" s="61" t="s">
        <v>5749</v>
      </c>
      <c r="E501" s="61" t="s">
        <v>12462</v>
      </c>
      <c r="F501" s="167" t="s">
        <v>10604</v>
      </c>
      <c r="G501" s="167" t="s">
        <v>11013</v>
      </c>
      <c r="H501" s="62" t="s">
        <v>12030</v>
      </c>
      <c r="I501" s="167" t="s">
        <v>11013</v>
      </c>
      <c r="J501" s="63" t="str">
        <f t="shared" si="41"/>
        <v>IC.GA.111702</v>
      </c>
      <c r="K501" s="61" t="s">
        <v>12175</v>
      </c>
      <c r="L501" s="167" t="str">
        <f t="shared" si="37"/>
        <v>Intermittent</v>
      </c>
      <c r="M501" s="168" t="str">
        <f t="shared" si="38"/>
        <v>PI.IC.GA.111702.01</v>
      </c>
      <c r="N501" s="168"/>
      <c r="O501" s="168" t="str">
        <f t="shared" si="39"/>
        <v>PH.IC.GA.111702.01</v>
      </c>
      <c r="Q501" s="168" t="str">
        <f t="shared" si="40"/>
        <v>CL.IC.GA.111702.01</v>
      </c>
    </row>
    <row r="502" spans="1:25" s="167" customFormat="1" ht="15">
      <c r="A502" s="167" t="s">
        <v>10762</v>
      </c>
      <c r="C502" s="61" t="s">
        <v>5749</v>
      </c>
      <c r="E502" s="61" t="s">
        <v>12462</v>
      </c>
      <c r="F502" s="167" t="s">
        <v>10604</v>
      </c>
      <c r="G502" s="167" t="s">
        <v>10278</v>
      </c>
      <c r="H502" s="62" t="s">
        <v>12032</v>
      </c>
      <c r="I502" s="167" t="s">
        <v>10347</v>
      </c>
      <c r="J502" s="63" t="str">
        <f t="shared" si="41"/>
        <v>IC.GA.111703</v>
      </c>
      <c r="K502" s="61" t="s">
        <v>12175</v>
      </c>
      <c r="L502" s="167" t="str">
        <f t="shared" si="37"/>
        <v>Continuous</v>
      </c>
      <c r="M502" s="168" t="str">
        <f t="shared" si="38"/>
        <v>PI.IC.GA.111703.01</v>
      </c>
      <c r="N502" s="168"/>
      <c r="O502" s="168" t="str">
        <f t="shared" si="39"/>
        <v>PH.IC.GA.111703.01</v>
      </c>
      <c r="Q502" s="168" t="str">
        <f t="shared" si="40"/>
        <v>CL.IC.GA.111703.01</v>
      </c>
    </row>
    <row r="503" spans="1:25" s="167" customFormat="1" ht="15">
      <c r="A503" s="167" t="s">
        <v>10762</v>
      </c>
      <c r="C503" s="61" t="s">
        <v>5749</v>
      </c>
      <c r="D503" s="167" t="s">
        <v>8285</v>
      </c>
      <c r="E503" s="61" t="s">
        <v>12602</v>
      </c>
      <c r="F503" s="167" t="s">
        <v>10605</v>
      </c>
      <c r="G503" s="167" t="s">
        <v>10263</v>
      </c>
      <c r="H503" s="62" t="s">
        <v>11848</v>
      </c>
      <c r="I503" s="167" t="s">
        <v>10264</v>
      </c>
      <c r="J503" s="63" t="str">
        <f t="shared" si="41"/>
        <v>IC.GA.111801</v>
      </c>
      <c r="K503" s="61" t="s">
        <v>12175</v>
      </c>
      <c r="L503" s="167" t="str">
        <f t="shared" si="37"/>
        <v>Salem sump</v>
      </c>
      <c r="M503" s="168" t="str">
        <f t="shared" si="38"/>
        <v>PI.IC.GA.111801.01</v>
      </c>
      <c r="N503" s="168"/>
      <c r="O503" s="168" t="str">
        <f t="shared" si="39"/>
        <v>PH.IC.GA.111801.01</v>
      </c>
      <c r="Q503" s="168" t="str">
        <f t="shared" si="40"/>
        <v>CL.IC.GA.111801.01</v>
      </c>
    </row>
    <row r="504" spans="1:25" s="167" customFormat="1" ht="15">
      <c r="A504" s="167" t="s">
        <v>10762</v>
      </c>
      <c r="C504" s="61" t="s">
        <v>5749</v>
      </c>
      <c r="E504" s="61" t="s">
        <v>12602</v>
      </c>
      <c r="F504" s="167" t="s">
        <v>10605</v>
      </c>
      <c r="G504" s="167" t="s">
        <v>10265</v>
      </c>
      <c r="H504" s="62" t="s">
        <v>12030</v>
      </c>
      <c r="I504" s="167" t="s">
        <v>10266</v>
      </c>
      <c r="J504" s="63" t="str">
        <f t="shared" si="41"/>
        <v>IC.GA.111802</v>
      </c>
      <c r="K504" s="61" t="s">
        <v>12175</v>
      </c>
      <c r="L504" s="167" t="str">
        <f t="shared" si="37"/>
        <v>Small bore (Dobhoff)</v>
      </c>
      <c r="M504" s="168" t="str">
        <f t="shared" si="38"/>
        <v>PI.IC.GA.111802.01</v>
      </c>
      <c r="N504" s="168"/>
      <c r="O504" s="168" t="str">
        <f t="shared" si="39"/>
        <v>PH.IC.GA.111802.01</v>
      </c>
      <c r="Q504" s="168" t="str">
        <f t="shared" si="40"/>
        <v>CL.IC.GA.111802.01</v>
      </c>
    </row>
    <row r="505" spans="1:25" s="167" customFormat="1" ht="15">
      <c r="A505" s="167" t="s">
        <v>10762</v>
      </c>
      <c r="C505" s="61" t="s">
        <v>5749</v>
      </c>
      <c r="E505" s="61" t="s">
        <v>12602</v>
      </c>
      <c r="F505" s="167" t="s">
        <v>10605</v>
      </c>
      <c r="G505" s="167" t="s">
        <v>10267</v>
      </c>
      <c r="H505" s="62" t="s">
        <v>12032</v>
      </c>
      <c r="I505" s="167" t="s">
        <v>10268</v>
      </c>
      <c r="J505" s="63" t="str">
        <f t="shared" si="41"/>
        <v>IC.GA.111803</v>
      </c>
      <c r="K505" s="61" t="s">
        <v>12175</v>
      </c>
      <c r="L505" s="167" t="str">
        <f t="shared" si="37"/>
        <v>Large bore</v>
      </c>
      <c r="M505" s="168" t="str">
        <f t="shared" si="38"/>
        <v>PI.IC.GA.111803.01</v>
      </c>
      <c r="N505" s="168"/>
      <c r="O505" s="168" t="str">
        <f t="shared" si="39"/>
        <v>PH.IC.GA.111803.01</v>
      </c>
      <c r="Q505" s="168" t="str">
        <f t="shared" si="40"/>
        <v>CL.IC.GA.111803.01</v>
      </c>
    </row>
    <row r="506" spans="1:25" s="167" customFormat="1" ht="15">
      <c r="A506" s="167" t="s">
        <v>10762</v>
      </c>
      <c r="C506" s="61" t="s">
        <v>5749</v>
      </c>
      <c r="E506" s="61" t="s">
        <v>12602</v>
      </c>
      <c r="F506" s="167" t="s">
        <v>10605</v>
      </c>
      <c r="G506" s="167" t="s">
        <v>10269</v>
      </c>
      <c r="H506" s="62" t="s">
        <v>12028</v>
      </c>
      <c r="I506" s="167" t="s">
        <v>10270</v>
      </c>
      <c r="J506" s="63" t="str">
        <f t="shared" si="41"/>
        <v>IC.GA.111804</v>
      </c>
      <c r="K506" s="61" t="s">
        <v>12175</v>
      </c>
      <c r="L506" s="167" t="str">
        <f t="shared" si="37"/>
        <v>Gastrostomy</v>
      </c>
      <c r="M506" s="168" t="str">
        <f t="shared" si="38"/>
        <v>PI.IC.GA.111804.01</v>
      </c>
      <c r="N506" s="168"/>
      <c r="O506" s="168" t="str">
        <f t="shared" si="39"/>
        <v>PH.IC.GA.111804.01</v>
      </c>
      <c r="Q506" s="168" t="str">
        <f t="shared" si="40"/>
        <v>CL.IC.GA.111804.01</v>
      </c>
    </row>
    <row r="507" spans="1:25" s="167" customFormat="1" ht="15">
      <c r="A507" s="167" t="s">
        <v>10762</v>
      </c>
      <c r="C507" s="61" t="s">
        <v>5749</v>
      </c>
      <c r="E507" s="61" t="s">
        <v>12602</v>
      </c>
      <c r="F507" s="167" t="s">
        <v>10605</v>
      </c>
      <c r="G507" s="167" t="s">
        <v>10271</v>
      </c>
      <c r="H507" s="62" t="s">
        <v>12210</v>
      </c>
      <c r="I507" s="167" t="s">
        <v>10110</v>
      </c>
      <c r="J507" s="63" t="str">
        <f t="shared" si="41"/>
        <v>IC.GA.111805</v>
      </c>
      <c r="K507" s="61" t="s">
        <v>12175</v>
      </c>
      <c r="L507" s="167" t="str">
        <f t="shared" si="37"/>
        <v>Jejunostomy</v>
      </c>
      <c r="M507" s="168" t="str">
        <f t="shared" si="38"/>
        <v>PI.IC.GA.111805.01</v>
      </c>
      <c r="N507" s="168"/>
      <c r="O507" s="168" t="str">
        <f t="shared" si="39"/>
        <v>PH.IC.GA.111805.01</v>
      </c>
      <c r="Q507" s="168" t="str">
        <f t="shared" si="40"/>
        <v>CL.IC.GA.111805.01</v>
      </c>
    </row>
    <row r="508" spans="1:25" s="167" customFormat="1" ht="15">
      <c r="A508" s="167" t="s">
        <v>10762</v>
      </c>
      <c r="C508" s="61" t="s">
        <v>5749</v>
      </c>
      <c r="E508" s="61" t="s">
        <v>12602</v>
      </c>
      <c r="F508" s="167" t="s">
        <v>10605</v>
      </c>
      <c r="G508" s="167" t="s">
        <v>10120</v>
      </c>
      <c r="H508" s="62" t="s">
        <v>12212</v>
      </c>
      <c r="I508" s="167" t="s">
        <v>10121</v>
      </c>
      <c r="J508" s="63" t="str">
        <f t="shared" si="41"/>
        <v>IC.GA.111806</v>
      </c>
      <c r="K508" s="61" t="s">
        <v>12175</v>
      </c>
      <c r="L508" s="167" t="str">
        <f t="shared" si="37"/>
        <v>Percutaneous endoscopic gastrostomy</v>
      </c>
      <c r="M508" s="168" t="str">
        <f t="shared" si="38"/>
        <v>PI.IC.GA.111806.01</v>
      </c>
      <c r="N508" s="168"/>
      <c r="O508" s="168" t="str">
        <f t="shared" si="39"/>
        <v>PH.IC.GA.111806.01</v>
      </c>
      <c r="Q508" s="168" t="str">
        <f t="shared" si="40"/>
        <v>CL.IC.GA.111806.01</v>
      </c>
    </row>
    <row r="509" spans="1:25" s="167" customFormat="1" ht="15">
      <c r="A509" s="167" t="s">
        <v>10762</v>
      </c>
      <c r="C509" s="61" t="s">
        <v>5749</v>
      </c>
      <c r="E509" s="61" t="s">
        <v>12602</v>
      </c>
      <c r="F509" s="167" t="s">
        <v>10605</v>
      </c>
      <c r="G509" s="167" t="s">
        <v>10122</v>
      </c>
      <c r="H509" s="62" t="s">
        <v>12225</v>
      </c>
      <c r="I509" s="167" t="s">
        <v>9980</v>
      </c>
      <c r="J509" s="63" t="str">
        <f t="shared" si="41"/>
        <v>IC.GA.111807</v>
      </c>
      <c r="K509" s="61" t="s">
        <v>12175</v>
      </c>
      <c r="L509" s="167" t="str">
        <f t="shared" si="37"/>
        <v>Percutaneous gastrostomy button</v>
      </c>
      <c r="M509" s="168" t="str">
        <f t="shared" si="38"/>
        <v>PI.IC.GA.111807.01</v>
      </c>
      <c r="N509" s="168"/>
      <c r="O509" s="168" t="str">
        <f t="shared" si="39"/>
        <v>PH.IC.GA.111807.01</v>
      </c>
      <c r="Q509" s="168" t="str">
        <f t="shared" si="40"/>
        <v>CL.IC.GA.111807.01</v>
      </c>
    </row>
    <row r="510" spans="1:25" s="167" customFormat="1" ht="15">
      <c r="A510" s="167" t="s">
        <v>10762</v>
      </c>
      <c r="C510" s="61" t="s">
        <v>5749</v>
      </c>
      <c r="E510" s="61" t="s">
        <v>12602</v>
      </c>
      <c r="F510" s="167" t="s">
        <v>10605</v>
      </c>
      <c r="G510" s="167" t="s">
        <v>10478</v>
      </c>
      <c r="H510" s="62" t="s">
        <v>11638</v>
      </c>
      <c r="I510" s="167" t="s">
        <v>12437</v>
      </c>
      <c r="J510" s="63" t="str">
        <f t="shared" si="41"/>
        <v>IC.GA.111808</v>
      </c>
      <c r="K510" s="61" t="s">
        <v>12175</v>
      </c>
      <c r="L510" s="167" t="str">
        <f t="shared" si="37"/>
        <v>Other: specify</v>
      </c>
      <c r="M510" s="168" t="str">
        <f t="shared" si="38"/>
        <v>PI.IC.GA.111808.01</v>
      </c>
      <c r="N510" s="168"/>
      <c r="O510" s="168" t="str">
        <f t="shared" si="39"/>
        <v>PH.IC.GA.111808.01</v>
      </c>
      <c r="Q510" s="168" t="str">
        <f t="shared" si="40"/>
        <v>CL.IC.GA.111808.01</v>
      </c>
    </row>
    <row r="511" spans="1:25" s="167" customFormat="1" ht="15">
      <c r="A511" s="167" t="s">
        <v>10662</v>
      </c>
      <c r="C511" s="61" t="s">
        <v>5749</v>
      </c>
      <c r="E511" s="61" t="s">
        <v>12602</v>
      </c>
      <c r="F511" s="167" t="s">
        <v>10434</v>
      </c>
      <c r="G511" s="61" t="s">
        <v>9982</v>
      </c>
      <c r="H511" s="62" t="s">
        <v>3690</v>
      </c>
      <c r="I511" s="62" t="s">
        <v>9983</v>
      </c>
      <c r="J511" s="63" t="str">
        <f t="shared" si="41"/>
        <v>IC.GA.111809</v>
      </c>
      <c r="K511" s="61" t="s">
        <v>12175</v>
      </c>
      <c r="L511" s="167" t="str">
        <f t="shared" si="37"/>
        <v>G/J Tube</v>
      </c>
      <c r="M511" s="168" t="str">
        <f t="shared" si="38"/>
        <v>PI.IC.GA.111809.01</v>
      </c>
      <c r="N511" s="168"/>
      <c r="O511" s="168" t="str">
        <f t="shared" si="39"/>
        <v>PH.IC.GA.111809.01</v>
      </c>
      <c r="Q511" s="168" t="str">
        <f t="shared" si="40"/>
        <v>CL.IC.GA.111809.01</v>
      </c>
      <c r="R511" s="167" t="s">
        <v>12465</v>
      </c>
      <c r="S511" s="167">
        <v>213</v>
      </c>
    </row>
    <row r="512" spans="1:25" s="167" customFormat="1" ht="15">
      <c r="A512" s="167" t="s">
        <v>10662</v>
      </c>
      <c r="C512" s="61" t="s">
        <v>5749</v>
      </c>
      <c r="E512" s="61" t="s">
        <v>7866</v>
      </c>
      <c r="F512" s="167" t="s">
        <v>10434</v>
      </c>
      <c r="G512" s="61" t="s">
        <v>10501</v>
      </c>
      <c r="H512" s="62" t="s">
        <v>3188</v>
      </c>
      <c r="I512" s="62" t="s">
        <v>10683</v>
      </c>
      <c r="J512" s="63" t="str">
        <f t="shared" si="41"/>
        <v>IC.GA.111810</v>
      </c>
      <c r="K512" s="61" t="s">
        <v>2379</v>
      </c>
      <c r="L512" s="167" t="str">
        <f t="shared" si="37"/>
        <v>G/J Combination Tube</v>
      </c>
      <c r="M512" s="168" t="str">
        <f t="shared" si="38"/>
        <v>PI.IC.GA.111810.01</v>
      </c>
      <c r="N512" s="168"/>
      <c r="O512" s="168" t="str">
        <f t="shared" si="39"/>
        <v>PH.IC.GA.111810.01</v>
      </c>
      <c r="Q512" s="168" t="str">
        <f t="shared" si="40"/>
        <v>CL.IC.GA.111810.01</v>
      </c>
      <c r="R512" s="167" t="s">
        <v>12465</v>
      </c>
      <c r="S512" s="167">
        <v>213</v>
      </c>
    </row>
    <row r="513" spans="1:25" s="167" customFormat="1" ht="15">
      <c r="A513" s="167" t="s">
        <v>10662</v>
      </c>
      <c r="C513" s="61" t="s">
        <v>2411</v>
      </c>
      <c r="D513" s="167" t="s">
        <v>2714</v>
      </c>
      <c r="E513" s="61" t="s">
        <v>2524</v>
      </c>
      <c r="F513" s="167" t="s">
        <v>2412</v>
      </c>
      <c r="G513" s="61" t="s">
        <v>2536</v>
      </c>
      <c r="H513" s="62" t="s">
        <v>2540</v>
      </c>
      <c r="I513" s="62" t="s">
        <v>2415</v>
      </c>
      <c r="J513" s="63" t="str">
        <f t="shared" si="41"/>
        <v>IC.GA.111901</v>
      </c>
      <c r="K513" s="61" t="s">
        <v>12175</v>
      </c>
      <c r="L513" s="167" t="str">
        <f t="shared" si="37"/>
        <v>Date insertion, specify:</v>
      </c>
      <c r="M513" s="168" t="str">
        <f t="shared" si="38"/>
        <v>PI.IC.GA.111901.01</v>
      </c>
      <c r="N513" s="168"/>
      <c r="O513" s="168" t="str">
        <f t="shared" si="39"/>
        <v>PH.IC.GA.111901.01</v>
      </c>
      <c r="Q513" s="168" t="str">
        <f t="shared" si="40"/>
        <v>CL.IC.GA.111901.01</v>
      </c>
      <c r="R513" s="167" t="s">
        <v>12278</v>
      </c>
      <c r="S513" s="167">
        <v>213</v>
      </c>
      <c r="V513" s="167" t="s">
        <v>2421</v>
      </c>
      <c r="W513" s="167">
        <v>1069</v>
      </c>
    </row>
    <row r="514" spans="1:25" s="167" customFormat="1" ht="15">
      <c r="A514" s="167" t="s">
        <v>10762</v>
      </c>
      <c r="B514" s="10" t="s">
        <v>10435</v>
      </c>
      <c r="C514" s="62" t="s">
        <v>3064</v>
      </c>
      <c r="D514" s="10" t="s">
        <v>10436</v>
      </c>
      <c r="E514" s="61" t="s">
        <v>12175</v>
      </c>
      <c r="F514" s="167" t="s">
        <v>10437</v>
      </c>
      <c r="G514" s="167" t="s">
        <v>11878</v>
      </c>
      <c r="H514" s="62" t="s">
        <v>11848</v>
      </c>
      <c r="I514" s="167" t="s">
        <v>11879</v>
      </c>
      <c r="J514" s="63" t="str">
        <f t="shared" si="41"/>
        <v>IC.GA.120101</v>
      </c>
      <c r="K514" s="61" t="s">
        <v>12175</v>
      </c>
      <c r="L514" s="167" t="str">
        <f t="shared" ref="L514:L577" si="42">G514</f>
        <v xml:space="preserve">     Green</v>
      </c>
      <c r="M514" s="168" t="str">
        <f t="shared" ref="M514:M577" si="43">CONCATENATE("PI.",J514,".",K514)</f>
        <v>PI.IC.GA.120101.01</v>
      </c>
      <c r="N514" s="168"/>
      <c r="O514" s="168" t="str">
        <f t="shared" ref="O514:O577" si="44">CONCATENATE("PH.",J514,".",K514)</f>
        <v>PH.IC.GA.120101.01</v>
      </c>
      <c r="Q514" s="168" t="str">
        <f t="shared" ref="Q514:Q577" si="45">CONCATENATE("CL.",J514,".",K514)</f>
        <v>CL.IC.GA.120101.01</v>
      </c>
    </row>
    <row r="515" spans="1:25" s="167" customFormat="1" ht="15">
      <c r="A515" s="167" t="s">
        <v>10762</v>
      </c>
      <c r="B515" s="10"/>
      <c r="C515" s="62" t="s">
        <v>3064</v>
      </c>
      <c r="D515" s="10"/>
      <c r="E515" s="61" t="s">
        <v>12175</v>
      </c>
      <c r="F515" s="167" t="s">
        <v>10437</v>
      </c>
      <c r="G515" s="167" t="s">
        <v>11876</v>
      </c>
      <c r="H515" s="62" t="s">
        <v>12030</v>
      </c>
      <c r="I515" s="167" t="s">
        <v>11877</v>
      </c>
      <c r="J515" s="63" t="str">
        <f t="shared" si="41"/>
        <v>IC.GA.120102</v>
      </c>
      <c r="K515" s="61" t="s">
        <v>12175</v>
      </c>
      <c r="L515" s="167" t="str">
        <f t="shared" si="42"/>
        <v xml:space="preserve">     Amber</v>
      </c>
      <c r="M515" s="168" t="str">
        <f t="shared" si="43"/>
        <v>PI.IC.GA.120102.01</v>
      </c>
      <c r="N515" s="168"/>
      <c r="O515" s="168" t="str">
        <f t="shared" si="44"/>
        <v>PH.IC.GA.120102.01</v>
      </c>
      <c r="Q515" s="168" t="str">
        <f t="shared" si="45"/>
        <v>CL.IC.GA.120102.01</v>
      </c>
    </row>
    <row r="516" spans="1:25" s="167" customFormat="1" ht="15">
      <c r="A516" s="167" t="s">
        <v>10762</v>
      </c>
      <c r="B516" s="10"/>
      <c r="C516" s="62" t="s">
        <v>3064</v>
      </c>
      <c r="D516" s="10"/>
      <c r="E516" s="61" t="s">
        <v>12175</v>
      </c>
      <c r="F516" s="167" t="s">
        <v>10437</v>
      </c>
      <c r="G516" s="167" t="s">
        <v>11329</v>
      </c>
      <c r="H516" s="62" t="s">
        <v>12032</v>
      </c>
      <c r="I516" s="167" t="s">
        <v>11477</v>
      </c>
      <c r="J516" s="63" t="str">
        <f t="shared" si="41"/>
        <v>IC.GA.120103</v>
      </c>
      <c r="K516" s="61" t="s">
        <v>12175</v>
      </c>
      <c r="L516" s="167" t="str">
        <f t="shared" si="42"/>
        <v xml:space="preserve">     Red</v>
      </c>
      <c r="M516" s="168" t="str">
        <f t="shared" si="43"/>
        <v>PI.IC.GA.120103.01</v>
      </c>
      <c r="N516" s="168"/>
      <c r="O516" s="168" t="str">
        <f t="shared" si="44"/>
        <v>PH.IC.GA.120103.01</v>
      </c>
      <c r="Q516" s="168" t="str">
        <f t="shared" si="45"/>
        <v>CL.IC.GA.120103.01</v>
      </c>
    </row>
    <row r="517" spans="1:25" s="167" customFormat="1" ht="15">
      <c r="A517" s="167" t="s">
        <v>10762</v>
      </c>
      <c r="B517" s="10"/>
      <c r="C517" s="62" t="s">
        <v>3064</v>
      </c>
      <c r="D517" s="10"/>
      <c r="E517" s="61" t="s">
        <v>12175</v>
      </c>
      <c r="F517" s="167" t="s">
        <v>10437</v>
      </c>
      <c r="G517" s="167" t="s">
        <v>10386</v>
      </c>
      <c r="H517" s="62" t="s">
        <v>12028</v>
      </c>
      <c r="I517" s="167" t="s">
        <v>10141</v>
      </c>
      <c r="J517" s="63" t="str">
        <f t="shared" si="41"/>
        <v>IC.GA.120104</v>
      </c>
      <c r="K517" s="61" t="s">
        <v>12175</v>
      </c>
      <c r="L517" s="167" t="str">
        <f t="shared" si="42"/>
        <v xml:space="preserve">     Bright red</v>
      </c>
      <c r="M517" s="168" t="str">
        <f t="shared" si="43"/>
        <v>PI.IC.GA.120104.01</v>
      </c>
      <c r="N517" s="168"/>
      <c r="O517" s="168" t="str">
        <f t="shared" si="44"/>
        <v>PH.IC.GA.120104.01</v>
      </c>
      <c r="Q517" s="168" t="str">
        <f t="shared" si="45"/>
        <v>CL.IC.GA.120104.01</v>
      </c>
    </row>
    <row r="518" spans="1:25" s="167" customFormat="1" ht="15">
      <c r="A518" s="167" t="s">
        <v>10762</v>
      </c>
      <c r="B518" s="10"/>
      <c r="C518" s="62" t="s">
        <v>3064</v>
      </c>
      <c r="D518" s="10"/>
      <c r="E518" s="61" t="s">
        <v>12175</v>
      </c>
      <c r="F518" s="167" t="s">
        <v>10437</v>
      </c>
      <c r="G518" s="167" t="s">
        <v>11330</v>
      </c>
      <c r="H518" s="62" t="s">
        <v>12210</v>
      </c>
      <c r="I518" s="167" t="s">
        <v>11331</v>
      </c>
      <c r="J518" s="63" t="str">
        <f t="shared" si="41"/>
        <v>IC.GA.120105</v>
      </c>
      <c r="K518" s="61" t="s">
        <v>12175</v>
      </c>
      <c r="L518" s="167" t="str">
        <f t="shared" si="42"/>
        <v xml:space="preserve">     Maroon</v>
      </c>
      <c r="M518" s="168" t="str">
        <f t="shared" si="43"/>
        <v>PI.IC.GA.120105.01</v>
      </c>
      <c r="N518" s="168"/>
      <c r="O518" s="168" t="str">
        <f t="shared" si="44"/>
        <v>PH.IC.GA.120105.01</v>
      </c>
      <c r="Q518" s="168" t="str">
        <f t="shared" si="45"/>
        <v>CL.IC.GA.120105.01</v>
      </c>
    </row>
    <row r="519" spans="1:25" s="167" customFormat="1" ht="15">
      <c r="A519" s="167" t="s">
        <v>10762</v>
      </c>
      <c r="B519" s="10"/>
      <c r="C519" s="62" t="s">
        <v>3064</v>
      </c>
      <c r="D519" s="10"/>
      <c r="E519" s="61" t="s">
        <v>12175</v>
      </c>
      <c r="F519" s="167" t="s">
        <v>10437</v>
      </c>
      <c r="G519" s="167" t="s">
        <v>11880</v>
      </c>
      <c r="H519" s="62" t="s">
        <v>12212</v>
      </c>
      <c r="I519" s="167" t="s">
        <v>11881</v>
      </c>
      <c r="J519" s="63" t="str">
        <f t="shared" si="41"/>
        <v>IC.GA.120106</v>
      </c>
      <c r="K519" s="61" t="s">
        <v>12175</v>
      </c>
      <c r="L519" s="167" t="str">
        <f t="shared" si="42"/>
        <v xml:space="preserve">     Tan</v>
      </c>
      <c r="M519" s="168" t="str">
        <f t="shared" si="43"/>
        <v>PI.IC.GA.120106.01</v>
      </c>
      <c r="N519" s="168"/>
      <c r="O519" s="168" t="str">
        <f t="shared" si="44"/>
        <v>PH.IC.GA.120106.01</v>
      </c>
      <c r="Q519" s="168" t="str">
        <f t="shared" si="45"/>
        <v>CL.IC.GA.120106.01</v>
      </c>
    </row>
    <row r="520" spans="1:25" s="167" customFormat="1" ht="15">
      <c r="A520" s="167" t="s">
        <v>10762</v>
      </c>
      <c r="B520" s="10"/>
      <c r="C520" s="62" t="s">
        <v>3064</v>
      </c>
      <c r="D520" s="10"/>
      <c r="E520" s="61" t="s">
        <v>12175</v>
      </c>
      <c r="F520" s="167" t="s">
        <v>10437</v>
      </c>
      <c r="G520" s="167" t="s">
        <v>11176</v>
      </c>
      <c r="H520" s="62" t="s">
        <v>12225</v>
      </c>
      <c r="I520" s="167" t="s">
        <v>11177</v>
      </c>
      <c r="J520" s="63" t="str">
        <f t="shared" si="41"/>
        <v>IC.GA.120107</v>
      </c>
      <c r="K520" s="61" t="s">
        <v>12175</v>
      </c>
      <c r="L520" s="167" t="str">
        <f t="shared" si="42"/>
        <v xml:space="preserve">     Yellow</v>
      </c>
      <c r="M520" s="168" t="str">
        <f t="shared" si="43"/>
        <v>PI.IC.GA.120107.01</v>
      </c>
      <c r="N520" s="168"/>
      <c r="O520" s="168" t="str">
        <f t="shared" si="44"/>
        <v>PH.IC.GA.120107.01</v>
      </c>
      <c r="Q520" s="168" t="str">
        <f t="shared" si="45"/>
        <v>CL.IC.GA.120107.01</v>
      </c>
    </row>
    <row r="521" spans="1:25" s="167" customFormat="1" ht="15">
      <c r="A521" s="167" t="s">
        <v>10762</v>
      </c>
      <c r="B521" s="10"/>
      <c r="C521" s="62" t="s">
        <v>3064</v>
      </c>
      <c r="D521" s="10"/>
      <c r="E521" s="61" t="s">
        <v>12175</v>
      </c>
      <c r="F521" s="167" t="s">
        <v>10437</v>
      </c>
      <c r="G521" s="167" t="s">
        <v>10142</v>
      </c>
      <c r="H521" s="62" t="s">
        <v>11638</v>
      </c>
      <c r="I521" s="167" t="s">
        <v>10143</v>
      </c>
      <c r="J521" s="63" t="str">
        <f t="shared" si="41"/>
        <v>IC.GA.120108</v>
      </c>
      <c r="K521" s="61" t="s">
        <v>12175</v>
      </c>
      <c r="L521" s="167" t="str">
        <f t="shared" si="42"/>
        <v xml:space="preserve">     Orange</v>
      </c>
      <c r="M521" s="168" t="str">
        <f t="shared" si="43"/>
        <v>PI.IC.GA.120108.01</v>
      </c>
      <c r="N521" s="168"/>
      <c r="O521" s="168" t="str">
        <f t="shared" si="44"/>
        <v>PH.IC.GA.120108.01</v>
      </c>
      <c r="Q521" s="168" t="str">
        <f t="shared" si="45"/>
        <v>CL.IC.GA.120108.01</v>
      </c>
    </row>
    <row r="522" spans="1:25" s="167" customFormat="1" ht="15">
      <c r="A522" s="167" t="s">
        <v>10762</v>
      </c>
      <c r="B522" s="10"/>
      <c r="C522" s="62" t="s">
        <v>3064</v>
      </c>
      <c r="D522" s="10"/>
      <c r="E522" s="61" t="s">
        <v>12175</v>
      </c>
      <c r="F522" s="167" t="s">
        <v>10437</v>
      </c>
      <c r="G522" s="167" t="s">
        <v>10383</v>
      </c>
      <c r="H522" s="62" t="s">
        <v>11639</v>
      </c>
      <c r="I522" s="167" t="s">
        <v>10384</v>
      </c>
      <c r="J522" s="63" t="str">
        <f t="shared" si="41"/>
        <v>IC.GA.120109</v>
      </c>
      <c r="K522" s="61" t="s">
        <v>12175</v>
      </c>
      <c r="L522" s="167" t="str">
        <f t="shared" si="42"/>
        <v xml:space="preserve">     Brown</v>
      </c>
      <c r="M522" s="168" t="str">
        <f t="shared" si="43"/>
        <v>PI.IC.GA.120109.01</v>
      </c>
      <c r="N522" s="168"/>
      <c r="O522" s="168" t="str">
        <f t="shared" si="44"/>
        <v>PH.IC.GA.120109.01</v>
      </c>
      <c r="Q522" s="168" t="str">
        <f t="shared" si="45"/>
        <v>CL.IC.GA.120109.01</v>
      </c>
    </row>
    <row r="523" spans="1:25" s="167" customFormat="1" ht="15">
      <c r="A523" s="167" t="s">
        <v>10762</v>
      </c>
      <c r="B523" s="10"/>
      <c r="C523" s="62" t="s">
        <v>3064</v>
      </c>
      <c r="D523" s="10"/>
      <c r="E523" s="61" t="s">
        <v>12175</v>
      </c>
      <c r="F523" s="167" t="s">
        <v>10437</v>
      </c>
      <c r="G523" s="167" t="s">
        <v>10144</v>
      </c>
      <c r="H523" s="62" t="s">
        <v>11829</v>
      </c>
      <c r="I523" s="167" t="s">
        <v>10145</v>
      </c>
      <c r="J523" s="63" t="str">
        <f t="shared" si="41"/>
        <v>IC.GA.120110</v>
      </c>
      <c r="K523" s="61" t="s">
        <v>12175</v>
      </c>
      <c r="L523" s="167" t="str">
        <f t="shared" si="42"/>
        <v xml:space="preserve">     White</v>
      </c>
      <c r="M523" s="168" t="str">
        <f t="shared" si="43"/>
        <v>PI.IC.GA.120110.01</v>
      </c>
      <c r="N523" s="168"/>
      <c r="O523" s="168" t="str">
        <f t="shared" si="44"/>
        <v>PH.IC.GA.120110.01</v>
      </c>
      <c r="Q523" s="168" t="str">
        <f t="shared" si="45"/>
        <v>CL.IC.GA.120110.01</v>
      </c>
    </row>
    <row r="524" spans="1:25" s="167" customFormat="1" ht="15">
      <c r="A524" s="167" t="s">
        <v>10762</v>
      </c>
      <c r="B524" s="10"/>
      <c r="C524" s="62" t="s">
        <v>3064</v>
      </c>
      <c r="D524" s="10"/>
      <c r="E524" s="61" t="s">
        <v>12175</v>
      </c>
      <c r="F524" s="167" t="s">
        <v>10437</v>
      </c>
      <c r="G524" s="167" t="s">
        <v>10385</v>
      </c>
      <c r="H524" s="61" t="s">
        <v>5749</v>
      </c>
      <c r="I524" s="167" t="s">
        <v>10635</v>
      </c>
      <c r="J524" s="63" t="str">
        <f t="shared" si="41"/>
        <v>IC.GA.120111</v>
      </c>
      <c r="K524" s="61" t="s">
        <v>12175</v>
      </c>
      <c r="L524" s="167" t="str">
        <f t="shared" si="42"/>
        <v xml:space="preserve">     Black</v>
      </c>
      <c r="M524" s="168" t="str">
        <f t="shared" si="43"/>
        <v>PI.IC.GA.120111.01</v>
      </c>
      <c r="N524" s="168"/>
      <c r="O524" s="168" t="str">
        <f t="shared" si="44"/>
        <v>PH.IC.GA.120111.01</v>
      </c>
      <c r="Q524" s="168" t="str">
        <f t="shared" si="45"/>
        <v>CL.IC.GA.120111.01</v>
      </c>
    </row>
    <row r="525" spans="1:25" s="167" customFormat="1" ht="15">
      <c r="A525" s="167" t="s">
        <v>10762</v>
      </c>
      <c r="B525" s="10"/>
      <c r="C525" s="62" t="s">
        <v>3064</v>
      </c>
      <c r="D525" s="10"/>
      <c r="E525" s="61" t="s">
        <v>12175</v>
      </c>
      <c r="F525" s="167" t="s">
        <v>10437</v>
      </c>
      <c r="G525" s="167" t="s">
        <v>10550</v>
      </c>
      <c r="H525" s="61" t="s">
        <v>3064</v>
      </c>
      <c r="I525" s="167" t="s">
        <v>10551</v>
      </c>
      <c r="J525" s="63" t="str">
        <f t="shared" si="41"/>
        <v>IC.GA.120112</v>
      </c>
      <c r="K525" s="61" t="s">
        <v>12175</v>
      </c>
      <c r="L525" s="167" t="str">
        <f t="shared" si="42"/>
        <v xml:space="preserve">     Clay</v>
      </c>
      <c r="M525" s="168" t="str">
        <f t="shared" si="43"/>
        <v>PI.IC.GA.120112.01</v>
      </c>
      <c r="N525" s="168"/>
      <c r="O525" s="168" t="str">
        <f t="shared" si="44"/>
        <v>PH.IC.GA.120112.01</v>
      </c>
      <c r="Q525" s="168" t="str">
        <f t="shared" si="45"/>
        <v>CL.IC.GA.120112.01</v>
      </c>
    </row>
    <row r="526" spans="1:25" s="167" customFormat="1" ht="15">
      <c r="A526" s="167" t="s">
        <v>10762</v>
      </c>
      <c r="B526" s="10"/>
      <c r="C526" s="62" t="s">
        <v>3064</v>
      </c>
      <c r="D526" s="10"/>
      <c r="E526" s="61" t="s">
        <v>12175</v>
      </c>
      <c r="F526" s="167" t="s">
        <v>10437</v>
      </c>
      <c r="G526" s="167" t="s">
        <v>11325</v>
      </c>
      <c r="H526" s="61" t="s">
        <v>5560</v>
      </c>
      <c r="I526" s="167" t="s">
        <v>11179</v>
      </c>
      <c r="J526" s="63" t="str">
        <f t="shared" si="41"/>
        <v>IC.GA.120113</v>
      </c>
      <c r="K526" s="61" t="s">
        <v>12175</v>
      </c>
      <c r="L526" s="167" t="str">
        <f t="shared" si="42"/>
        <v xml:space="preserve">     Colorless</v>
      </c>
      <c r="M526" s="168" t="str">
        <f t="shared" si="43"/>
        <v>PI.IC.GA.120113.01</v>
      </c>
      <c r="N526" s="168"/>
      <c r="O526" s="168" t="str">
        <f t="shared" si="44"/>
        <v>PH.IC.GA.120113.01</v>
      </c>
      <c r="Q526" s="168" t="str">
        <f t="shared" si="45"/>
        <v>CL.IC.GA.120113.01</v>
      </c>
    </row>
    <row r="527" spans="1:25" s="167" customFormat="1" ht="15">
      <c r="A527" s="167" t="s">
        <v>10762</v>
      </c>
      <c r="C527" s="61" t="s">
        <v>12352</v>
      </c>
      <c r="E527" s="61" t="s">
        <v>2206</v>
      </c>
      <c r="F527" s="167" t="s">
        <v>12541</v>
      </c>
      <c r="G527" s="167" t="s">
        <v>12841</v>
      </c>
      <c r="H527" s="61" t="s">
        <v>12159</v>
      </c>
      <c r="I527" s="167" t="s">
        <v>12842</v>
      </c>
      <c r="J527" s="63" t="str">
        <f t="shared" si="41"/>
        <v>IC.GA.120114</v>
      </c>
      <c r="K527" s="61" t="s">
        <v>2206</v>
      </c>
      <c r="L527" s="167" t="str">
        <f t="shared" si="42"/>
        <v>None</v>
      </c>
      <c r="M527" s="168" t="str">
        <f t="shared" si="43"/>
        <v>PI.IC.GA.120114.01</v>
      </c>
      <c r="N527" s="168"/>
      <c r="O527" s="168" t="str">
        <f t="shared" si="44"/>
        <v>PH.IC.GA.120114.01</v>
      </c>
      <c r="Q527" s="168" t="str">
        <f t="shared" si="45"/>
        <v>CL.IC.GA.120114.01</v>
      </c>
      <c r="X527" s="167" t="s">
        <v>12737</v>
      </c>
      <c r="Y527" s="167">
        <v>1108</v>
      </c>
    </row>
    <row r="528" spans="1:25" s="167" customFormat="1" ht="15">
      <c r="A528" s="167" t="s">
        <v>10762</v>
      </c>
      <c r="B528" s="10"/>
      <c r="C528" s="62" t="s">
        <v>3064</v>
      </c>
      <c r="D528" s="10" t="s">
        <v>10438</v>
      </c>
      <c r="E528" s="61" t="s">
        <v>12430</v>
      </c>
      <c r="F528" s="167" t="s">
        <v>10437</v>
      </c>
      <c r="G528" s="167" t="s">
        <v>10147</v>
      </c>
      <c r="H528" s="62" t="s">
        <v>11848</v>
      </c>
      <c r="I528" s="167" t="s">
        <v>10148</v>
      </c>
      <c r="J528" s="63" t="str">
        <f t="shared" si="41"/>
        <v>IC.GA.120201</v>
      </c>
      <c r="K528" s="61" t="s">
        <v>12175</v>
      </c>
      <c r="L528" s="167" t="str">
        <f t="shared" si="42"/>
        <v xml:space="preserve">     Thick</v>
      </c>
      <c r="M528" s="168" t="str">
        <f t="shared" si="43"/>
        <v>PI.IC.GA.120201.01</v>
      </c>
      <c r="N528" s="168"/>
      <c r="O528" s="168" t="str">
        <f t="shared" si="44"/>
        <v>PH.IC.GA.120201.01</v>
      </c>
      <c r="Q528" s="168" t="str">
        <f t="shared" si="45"/>
        <v>CL.IC.GA.120201.01</v>
      </c>
    </row>
    <row r="529" spans="1:45" s="167" customFormat="1" ht="15">
      <c r="A529" s="167" t="s">
        <v>10762</v>
      </c>
      <c r="B529" s="10"/>
      <c r="C529" s="62" t="s">
        <v>3064</v>
      </c>
      <c r="D529" s="10"/>
      <c r="E529" s="61" t="s">
        <v>12430</v>
      </c>
      <c r="F529" s="167" t="s">
        <v>10437</v>
      </c>
      <c r="G529" s="167" t="s">
        <v>10149</v>
      </c>
      <c r="H529" s="62" t="s">
        <v>12030</v>
      </c>
      <c r="I529" s="167" t="s">
        <v>10150</v>
      </c>
      <c r="J529" s="63" t="str">
        <f t="shared" si="41"/>
        <v>IC.GA.120202</v>
      </c>
      <c r="K529" s="61" t="s">
        <v>12175</v>
      </c>
      <c r="L529" s="167" t="str">
        <f t="shared" si="42"/>
        <v xml:space="preserve">     Thin</v>
      </c>
      <c r="M529" s="168" t="str">
        <f t="shared" si="43"/>
        <v>PI.IC.GA.120202.01</v>
      </c>
      <c r="N529" s="168"/>
      <c r="O529" s="168" t="str">
        <f t="shared" si="44"/>
        <v>PH.IC.GA.120202.01</v>
      </c>
      <c r="Q529" s="168" t="str">
        <f t="shared" si="45"/>
        <v>CL.IC.GA.120202.01</v>
      </c>
    </row>
    <row r="530" spans="1:45" s="167" customFormat="1" ht="15">
      <c r="A530" s="167" t="s">
        <v>10762</v>
      </c>
      <c r="C530" s="61" t="s">
        <v>12100</v>
      </c>
      <c r="E530" s="61" t="s">
        <v>12430</v>
      </c>
      <c r="F530" s="167" t="s">
        <v>10437</v>
      </c>
      <c r="G530" s="167" t="s">
        <v>10613</v>
      </c>
      <c r="H530" s="62" t="s">
        <v>12032</v>
      </c>
      <c r="I530" s="167" t="s">
        <v>13840</v>
      </c>
      <c r="J530" s="63" t="str">
        <f t="shared" si="41"/>
        <v>IC.GA.120203</v>
      </c>
      <c r="K530" s="61" t="s">
        <v>12175</v>
      </c>
      <c r="L530" s="167" t="str">
        <f t="shared" si="42"/>
        <v>Coffee grounds</v>
      </c>
      <c r="M530" s="168" t="str">
        <f t="shared" si="43"/>
        <v>PI.IC.GA.120203.01</v>
      </c>
      <c r="N530" s="168"/>
      <c r="O530" s="168" t="str">
        <f t="shared" si="44"/>
        <v>PH.IC.GA.120203.01</v>
      </c>
      <c r="Q530" s="168" t="str">
        <f t="shared" si="45"/>
        <v>CL.IC.GA.120203.01</v>
      </c>
      <c r="AN530" s="167" t="s">
        <v>12773</v>
      </c>
      <c r="AO530" s="167">
        <v>1522</v>
      </c>
    </row>
    <row r="531" spans="1:45" s="145" customFormat="1" ht="16">
      <c r="A531" s="145" t="s">
        <v>10762</v>
      </c>
      <c r="C531" s="170" t="s">
        <v>3064</v>
      </c>
      <c r="D531" s="145" t="s">
        <v>10441</v>
      </c>
      <c r="E531" s="170" t="s">
        <v>12185</v>
      </c>
      <c r="F531" s="145" t="s">
        <v>14522</v>
      </c>
      <c r="G531" s="145" t="s">
        <v>11567</v>
      </c>
      <c r="H531" s="170" t="s">
        <v>11848</v>
      </c>
      <c r="I531" s="145" t="s">
        <v>11567</v>
      </c>
      <c r="J531" s="171" t="str">
        <f t="shared" si="41"/>
        <v>IC.GA.120301</v>
      </c>
      <c r="K531" s="170" t="s">
        <v>12175</v>
      </c>
      <c r="L531" s="145" t="str">
        <f t="shared" si="42"/>
        <v>Gauze</v>
      </c>
      <c r="M531" s="171" t="str">
        <f t="shared" si="43"/>
        <v>PI.IC.GA.120301.01</v>
      </c>
      <c r="N531" s="171"/>
      <c r="O531" s="171" t="str">
        <f t="shared" si="44"/>
        <v>PH.IC.GA.120301.01</v>
      </c>
      <c r="Q531" s="171" t="str">
        <f t="shared" si="45"/>
        <v>CL.IC.GA.120301.01</v>
      </c>
      <c r="AR531" s="145" t="s">
        <v>12773</v>
      </c>
      <c r="AS531" s="145">
        <v>1749</v>
      </c>
    </row>
    <row r="532" spans="1:45" s="145" customFormat="1" ht="16">
      <c r="A532" s="145" t="s">
        <v>10762</v>
      </c>
      <c r="C532" s="170" t="s">
        <v>3064</v>
      </c>
      <c r="E532" s="170" t="s">
        <v>12185</v>
      </c>
      <c r="F532" s="145" t="s">
        <v>14522</v>
      </c>
      <c r="G532" s="145" t="s">
        <v>11070</v>
      </c>
      <c r="H532" s="170" t="s">
        <v>12030</v>
      </c>
      <c r="I532" s="145" t="s">
        <v>9832</v>
      </c>
      <c r="J532" s="171" t="str">
        <f t="shared" si="41"/>
        <v>IC.GA.120302</v>
      </c>
      <c r="K532" s="170" t="s">
        <v>12175</v>
      </c>
      <c r="L532" s="145" t="str">
        <f t="shared" si="42"/>
        <v>Transparent</v>
      </c>
      <c r="M532" s="171" t="str">
        <f t="shared" si="43"/>
        <v>PI.IC.GA.120302.01</v>
      </c>
      <c r="N532" s="171"/>
      <c r="O532" s="171" t="str">
        <f t="shared" si="44"/>
        <v>PH.IC.GA.120302.01</v>
      </c>
      <c r="Q532" s="171" t="str">
        <f t="shared" si="45"/>
        <v>CL.IC.GA.120302.01</v>
      </c>
      <c r="AR532" s="145" t="s">
        <v>12773</v>
      </c>
      <c r="AS532" s="145">
        <v>1749</v>
      </c>
    </row>
    <row r="533" spans="1:45" s="145" customFormat="1" ht="16">
      <c r="A533" s="145" t="s">
        <v>10762</v>
      </c>
      <c r="C533" s="170" t="s">
        <v>3064</v>
      </c>
      <c r="E533" s="170" t="s">
        <v>12185</v>
      </c>
      <c r="F533" s="145" t="s">
        <v>14522</v>
      </c>
      <c r="G533" s="145" t="s">
        <v>9833</v>
      </c>
      <c r="H533" s="170" t="s">
        <v>12032</v>
      </c>
      <c r="I533" s="145" t="s">
        <v>11573</v>
      </c>
      <c r="J533" s="171" t="str">
        <f t="shared" si="41"/>
        <v>IC.GA.120303</v>
      </c>
      <c r="K533" s="170" t="s">
        <v>12175</v>
      </c>
      <c r="L533" s="145" t="str">
        <f t="shared" si="42"/>
        <v>None, open to air</v>
      </c>
      <c r="M533" s="171" t="str">
        <f t="shared" si="43"/>
        <v>PI.IC.GA.120303.01</v>
      </c>
      <c r="N533" s="171"/>
      <c r="O533" s="171" t="str">
        <f t="shared" si="44"/>
        <v>PH.IC.GA.120303.01</v>
      </c>
      <c r="Q533" s="171" t="str">
        <f t="shared" si="45"/>
        <v>CL.IC.GA.120303.01</v>
      </c>
      <c r="AR533" s="145" t="s">
        <v>12773</v>
      </c>
      <c r="AS533" s="145">
        <v>1749</v>
      </c>
    </row>
    <row r="534" spans="1:45" s="145" customFormat="1" ht="16">
      <c r="A534" s="145" t="s">
        <v>10762</v>
      </c>
      <c r="C534" s="170" t="s">
        <v>3064</v>
      </c>
      <c r="E534" s="170" t="s">
        <v>12185</v>
      </c>
      <c r="F534" s="145" t="s">
        <v>14522</v>
      </c>
      <c r="G534" s="145" t="s">
        <v>10884</v>
      </c>
      <c r="H534" s="170" t="s">
        <v>12028</v>
      </c>
      <c r="I534" s="145" t="s">
        <v>12437</v>
      </c>
      <c r="J534" s="171" t="str">
        <f t="shared" ref="J534:J597" si="46">CONCATENATE("IC.GA.",C534,E534,H534)</f>
        <v>IC.GA.120304</v>
      </c>
      <c r="K534" s="170" t="s">
        <v>12175</v>
      </c>
      <c r="L534" s="145" t="str">
        <f t="shared" si="42"/>
        <v>Other:  specify</v>
      </c>
      <c r="M534" s="171" t="str">
        <f t="shared" si="43"/>
        <v>PI.IC.GA.120304.01</v>
      </c>
      <c r="N534" s="171"/>
      <c r="O534" s="171" t="str">
        <f t="shared" si="44"/>
        <v>PH.IC.GA.120304.01</v>
      </c>
      <c r="Q534" s="171" t="str">
        <f t="shared" si="45"/>
        <v>CL.IC.GA.120304.01</v>
      </c>
      <c r="AR534" s="145" t="s">
        <v>12773</v>
      </c>
      <c r="AS534" s="145">
        <v>1749</v>
      </c>
    </row>
    <row r="535" spans="1:45" s="145" customFormat="1" ht="16">
      <c r="A535" s="145" t="s">
        <v>10762</v>
      </c>
      <c r="C535" s="170" t="s">
        <v>3064</v>
      </c>
      <c r="D535" s="145" t="s">
        <v>10442</v>
      </c>
      <c r="E535" s="170" t="s">
        <v>6464</v>
      </c>
      <c r="F535" s="145" t="s">
        <v>14522</v>
      </c>
      <c r="G535" s="145" t="s">
        <v>10195</v>
      </c>
      <c r="H535" s="170" t="s">
        <v>11848</v>
      </c>
      <c r="I535" s="145" t="s">
        <v>11575</v>
      </c>
      <c r="J535" s="171" t="str">
        <f t="shared" si="46"/>
        <v>IC.GA.120401</v>
      </c>
      <c r="K535" s="170" t="s">
        <v>12175</v>
      </c>
      <c r="L535" s="145" t="str">
        <f t="shared" si="42"/>
        <v>Clean, dry and intact</v>
      </c>
      <c r="M535" s="171" t="str">
        <f t="shared" si="43"/>
        <v>PI.IC.GA.120401.01</v>
      </c>
      <c r="N535" s="171"/>
      <c r="O535" s="171" t="str">
        <f t="shared" si="44"/>
        <v>PH.IC.GA.120401.01</v>
      </c>
      <c r="Q535" s="171" t="str">
        <f t="shared" si="45"/>
        <v>CL.IC.GA.120401.01</v>
      </c>
      <c r="AR535" s="145" t="s">
        <v>12773</v>
      </c>
      <c r="AS535" s="145">
        <v>1749</v>
      </c>
    </row>
    <row r="536" spans="1:45" s="145" customFormat="1" ht="16">
      <c r="A536" s="145" t="s">
        <v>10762</v>
      </c>
      <c r="C536" s="170" t="s">
        <v>3064</v>
      </c>
      <c r="E536" s="170" t="s">
        <v>6464</v>
      </c>
      <c r="F536" s="145" t="s">
        <v>14522</v>
      </c>
      <c r="G536" s="145" t="s">
        <v>11393</v>
      </c>
      <c r="H536" s="170" t="s">
        <v>12030</v>
      </c>
      <c r="I536" s="145" t="s">
        <v>11393</v>
      </c>
      <c r="J536" s="171" t="str">
        <f t="shared" si="46"/>
        <v>IC.GA.120402</v>
      </c>
      <c r="K536" s="170" t="s">
        <v>12175</v>
      </c>
      <c r="L536" s="145" t="str">
        <f t="shared" si="42"/>
        <v>Changed</v>
      </c>
      <c r="M536" s="171" t="str">
        <f t="shared" si="43"/>
        <v>PI.IC.GA.120402.01</v>
      </c>
      <c r="N536" s="171"/>
      <c r="O536" s="171" t="str">
        <f t="shared" si="44"/>
        <v>PH.IC.GA.120402.01</v>
      </c>
      <c r="Q536" s="171" t="str">
        <f t="shared" si="45"/>
        <v>CL.IC.GA.120402.01</v>
      </c>
      <c r="AR536" s="145" t="s">
        <v>12773</v>
      </c>
      <c r="AS536" s="145">
        <v>1749</v>
      </c>
    </row>
    <row r="537" spans="1:45" s="145" customFormat="1" ht="16">
      <c r="A537" s="145" t="s">
        <v>10762</v>
      </c>
      <c r="C537" s="170" t="s">
        <v>3064</v>
      </c>
      <c r="E537" s="170" t="s">
        <v>6464</v>
      </c>
      <c r="F537" s="145" t="s">
        <v>14522</v>
      </c>
      <c r="G537" s="145" t="s">
        <v>11411</v>
      </c>
      <c r="H537" s="170" t="s">
        <v>12032</v>
      </c>
      <c r="I537" s="145" t="s">
        <v>11411</v>
      </c>
      <c r="J537" s="171" t="str">
        <f t="shared" si="46"/>
        <v>IC.GA.120403</v>
      </c>
      <c r="K537" s="170" t="s">
        <v>12175</v>
      </c>
      <c r="L537" s="145" t="str">
        <f t="shared" si="42"/>
        <v>Reinforced</v>
      </c>
      <c r="M537" s="171" t="str">
        <f t="shared" si="43"/>
        <v>PI.IC.GA.120403.01</v>
      </c>
      <c r="N537" s="171"/>
      <c r="O537" s="171" t="str">
        <f t="shared" si="44"/>
        <v>PH.IC.GA.120403.01</v>
      </c>
      <c r="Q537" s="171" t="str">
        <f t="shared" si="45"/>
        <v>CL.IC.GA.120403.01</v>
      </c>
      <c r="AR537" s="145" t="s">
        <v>12773</v>
      </c>
      <c r="AS537" s="145">
        <v>1749</v>
      </c>
    </row>
    <row r="538" spans="1:45" s="145" customFormat="1" ht="16">
      <c r="A538" s="145" t="s">
        <v>10762</v>
      </c>
      <c r="C538" s="170" t="s">
        <v>3064</v>
      </c>
      <c r="D538" s="145" t="s">
        <v>8585</v>
      </c>
      <c r="E538" s="170" t="s">
        <v>6291</v>
      </c>
      <c r="F538" s="145" t="s">
        <v>14522</v>
      </c>
      <c r="G538" s="145" t="s">
        <v>14512</v>
      </c>
      <c r="H538" s="170" t="s">
        <v>11848</v>
      </c>
      <c r="I538" s="145" t="s">
        <v>12157</v>
      </c>
      <c r="J538" s="171" t="str">
        <f t="shared" si="46"/>
        <v>IC.GA.120501</v>
      </c>
      <c r="K538" s="170" t="s">
        <v>12175</v>
      </c>
      <c r="L538" s="145" t="str">
        <f t="shared" si="42"/>
        <v>Drsg Drainage none</v>
      </c>
      <c r="M538" s="171" t="str">
        <f t="shared" si="43"/>
        <v>PI.IC.GA.120501.01</v>
      </c>
      <c r="N538" s="171"/>
      <c r="O538" s="171" t="str">
        <f t="shared" si="44"/>
        <v>PH.IC.GA.120501.01</v>
      </c>
      <c r="Q538" s="171" t="str">
        <f t="shared" si="45"/>
        <v>CL.IC.GA.120501.01</v>
      </c>
      <c r="AR538" s="145" t="s">
        <v>12773</v>
      </c>
      <c r="AS538" s="145">
        <v>1749</v>
      </c>
    </row>
    <row r="539" spans="1:45" s="145" customFormat="1" ht="16">
      <c r="A539" s="145" t="s">
        <v>10762</v>
      </c>
      <c r="C539" s="170" t="s">
        <v>3064</v>
      </c>
      <c r="E539" s="170" t="s">
        <v>6291</v>
      </c>
      <c r="F539" s="145" t="s">
        <v>14522</v>
      </c>
      <c r="G539" s="145" t="s">
        <v>14513</v>
      </c>
      <c r="H539" s="170" t="s">
        <v>12030</v>
      </c>
      <c r="I539" s="145" t="s">
        <v>11400</v>
      </c>
      <c r="J539" s="171" t="str">
        <f t="shared" si="46"/>
        <v>IC.GA.120502</v>
      </c>
      <c r="K539" s="170" t="s">
        <v>12175</v>
      </c>
      <c r="L539" s="145" t="str">
        <f t="shared" si="42"/>
        <v>Drsg scant amount Drainage</v>
      </c>
      <c r="M539" s="171" t="str">
        <f t="shared" si="43"/>
        <v>PI.IC.GA.120502.01</v>
      </c>
      <c r="N539" s="171"/>
      <c r="O539" s="171" t="str">
        <f t="shared" si="44"/>
        <v>PH.IC.GA.120502.01</v>
      </c>
      <c r="Q539" s="171" t="str">
        <f t="shared" si="45"/>
        <v>CL.IC.GA.120502.01</v>
      </c>
      <c r="AR539" s="145" t="s">
        <v>12773</v>
      </c>
      <c r="AS539" s="145">
        <v>1749</v>
      </c>
    </row>
    <row r="540" spans="1:45" s="145" customFormat="1" ht="16">
      <c r="A540" s="145" t="s">
        <v>10762</v>
      </c>
      <c r="C540" s="170" t="s">
        <v>3064</v>
      </c>
      <c r="E540" s="170" t="s">
        <v>6291</v>
      </c>
      <c r="F540" s="145" t="s">
        <v>14522</v>
      </c>
      <c r="G540" s="145" t="s">
        <v>14514</v>
      </c>
      <c r="H540" s="170" t="s">
        <v>12032</v>
      </c>
      <c r="I540" s="145" t="s">
        <v>11730</v>
      </c>
      <c r="J540" s="171" t="str">
        <f t="shared" si="46"/>
        <v>IC.GA.120503</v>
      </c>
      <c r="K540" s="170" t="s">
        <v>12175</v>
      </c>
      <c r="L540" s="145" t="str">
        <f t="shared" si="42"/>
        <v>Drsg small amount Drainage</v>
      </c>
      <c r="M540" s="171" t="str">
        <f t="shared" si="43"/>
        <v>PI.IC.GA.120503.01</v>
      </c>
      <c r="N540" s="171"/>
      <c r="O540" s="171" t="str">
        <f t="shared" si="44"/>
        <v>PH.IC.GA.120503.01</v>
      </c>
      <c r="Q540" s="171" t="str">
        <f t="shared" si="45"/>
        <v>CL.IC.GA.120503.01</v>
      </c>
      <c r="AR540" s="145" t="s">
        <v>12773</v>
      </c>
      <c r="AS540" s="145">
        <v>1749</v>
      </c>
    </row>
    <row r="541" spans="1:45" s="145" customFormat="1" ht="16">
      <c r="A541" s="145" t="s">
        <v>10762</v>
      </c>
      <c r="C541" s="170" t="s">
        <v>3064</v>
      </c>
      <c r="E541" s="170" t="s">
        <v>6291</v>
      </c>
      <c r="F541" s="145" t="s">
        <v>14522</v>
      </c>
      <c r="G541" s="145" t="s">
        <v>14515</v>
      </c>
      <c r="H541" s="170" t="s">
        <v>12028</v>
      </c>
      <c r="I541" s="145" t="s">
        <v>11732</v>
      </c>
      <c r="J541" s="171" t="str">
        <f t="shared" si="46"/>
        <v>IC.GA.120504</v>
      </c>
      <c r="K541" s="170" t="s">
        <v>12175</v>
      </c>
      <c r="L541" s="145" t="str">
        <f t="shared" si="42"/>
        <v>Drsg moderate amount Drainage</v>
      </c>
      <c r="M541" s="171" t="str">
        <f t="shared" si="43"/>
        <v>PI.IC.GA.120504.01</v>
      </c>
      <c r="N541" s="171"/>
      <c r="O541" s="171" t="str">
        <f t="shared" si="44"/>
        <v>PH.IC.GA.120504.01</v>
      </c>
      <c r="Q541" s="171" t="str">
        <f t="shared" si="45"/>
        <v>CL.IC.GA.120504.01</v>
      </c>
      <c r="AR541" s="145" t="s">
        <v>12773</v>
      </c>
      <c r="AS541" s="145">
        <v>1749</v>
      </c>
    </row>
    <row r="542" spans="1:45" s="145" customFormat="1" ht="16">
      <c r="A542" s="145" t="s">
        <v>10762</v>
      </c>
      <c r="C542" s="170" t="s">
        <v>3064</v>
      </c>
      <c r="E542" s="170" t="s">
        <v>6291</v>
      </c>
      <c r="F542" s="145" t="s">
        <v>14522</v>
      </c>
      <c r="G542" s="145" t="s">
        <v>14516</v>
      </c>
      <c r="H542" s="170" t="s">
        <v>12210</v>
      </c>
      <c r="I542" s="145" t="s">
        <v>11734</v>
      </c>
      <c r="J542" s="171" t="str">
        <f t="shared" si="46"/>
        <v>IC.GA.120505</v>
      </c>
      <c r="K542" s="170" t="s">
        <v>12175</v>
      </c>
      <c r="L542" s="145" t="str">
        <f t="shared" si="42"/>
        <v>Drsg large amount Drainage</v>
      </c>
      <c r="M542" s="171" t="str">
        <f t="shared" si="43"/>
        <v>PI.IC.GA.120505.01</v>
      </c>
      <c r="N542" s="171"/>
      <c r="O542" s="171" t="str">
        <f t="shared" si="44"/>
        <v>PH.IC.GA.120505.01</v>
      </c>
      <c r="Q542" s="171" t="str">
        <f t="shared" si="45"/>
        <v>CL.IC.GA.120505.01</v>
      </c>
      <c r="AR542" s="145" t="s">
        <v>12773</v>
      </c>
      <c r="AS542" s="145">
        <v>1749</v>
      </c>
    </row>
    <row r="543" spans="1:45" s="145" customFormat="1" ht="16">
      <c r="A543" s="145" t="s">
        <v>10762</v>
      </c>
      <c r="C543" s="170" t="s">
        <v>3064</v>
      </c>
      <c r="E543" s="170" t="s">
        <v>6291</v>
      </c>
      <c r="F543" s="145" t="s">
        <v>14522</v>
      </c>
      <c r="G543" s="145" t="s">
        <v>14517</v>
      </c>
      <c r="H543" s="170" t="s">
        <v>12212</v>
      </c>
      <c r="I543" s="145" t="s">
        <v>10443</v>
      </c>
      <c r="J543" s="171" t="str">
        <f t="shared" si="46"/>
        <v>IC.GA.120506</v>
      </c>
      <c r="K543" s="170" t="s">
        <v>12175</v>
      </c>
      <c r="L543" s="145" t="str">
        <f t="shared" si="42"/>
        <v>Drsg copious amount Drainage</v>
      </c>
      <c r="M543" s="171" t="str">
        <f t="shared" si="43"/>
        <v>PI.IC.GA.120506.01</v>
      </c>
      <c r="N543" s="171"/>
      <c r="O543" s="171" t="str">
        <f t="shared" si="44"/>
        <v>PH.IC.GA.120506.01</v>
      </c>
      <c r="Q543" s="171" t="str">
        <f t="shared" si="45"/>
        <v>CL.IC.GA.120506.01</v>
      </c>
      <c r="AR543" s="145" t="s">
        <v>12773</v>
      </c>
      <c r="AS543" s="145">
        <v>1749</v>
      </c>
    </row>
    <row r="544" spans="1:45" s="145" customFormat="1" ht="16">
      <c r="A544" s="145" t="s">
        <v>10762</v>
      </c>
      <c r="C544" s="170" t="s">
        <v>3064</v>
      </c>
      <c r="D544" s="145" t="s">
        <v>14507</v>
      </c>
      <c r="E544" s="170" t="s">
        <v>6988</v>
      </c>
      <c r="F544" s="145" t="s">
        <v>14522</v>
      </c>
      <c r="G544" s="145" t="s">
        <v>14518</v>
      </c>
      <c r="H544" s="170" t="s">
        <v>11848</v>
      </c>
      <c r="I544" s="145" t="s">
        <v>11753</v>
      </c>
      <c r="J544" s="171" t="str">
        <f t="shared" si="46"/>
        <v>IC.GA.120601</v>
      </c>
      <c r="K544" s="170" t="s">
        <v>12175</v>
      </c>
      <c r="L544" s="145" t="str">
        <f t="shared" si="42"/>
        <v>Drsg Drainage unchanged</v>
      </c>
      <c r="M544" s="171" t="str">
        <f t="shared" si="43"/>
        <v>PI.IC.GA.120601.01</v>
      </c>
      <c r="N544" s="171"/>
      <c r="O544" s="171" t="str">
        <f t="shared" si="44"/>
        <v>PH.IC.GA.120601.01</v>
      </c>
      <c r="Q544" s="171" t="str">
        <f t="shared" si="45"/>
        <v>CL.IC.GA.120601.01</v>
      </c>
      <c r="AR544" s="145" t="s">
        <v>12773</v>
      </c>
      <c r="AS544" s="145">
        <v>1749</v>
      </c>
    </row>
    <row r="545" spans="1:45" s="145" customFormat="1" ht="16">
      <c r="A545" s="145" t="s">
        <v>10762</v>
      </c>
      <c r="C545" s="170" t="s">
        <v>3064</v>
      </c>
      <c r="E545" s="170" t="s">
        <v>6988</v>
      </c>
      <c r="F545" s="145" t="s">
        <v>14522</v>
      </c>
      <c r="G545" s="145" t="s">
        <v>14519</v>
      </c>
      <c r="H545" s="170" t="s">
        <v>12030</v>
      </c>
      <c r="I545" s="145" t="s">
        <v>11752</v>
      </c>
      <c r="J545" s="171" t="str">
        <f t="shared" si="46"/>
        <v>IC.GA.120602</v>
      </c>
      <c r="K545" s="170" t="s">
        <v>12175</v>
      </c>
      <c r="L545" s="145" t="str">
        <f t="shared" si="42"/>
        <v>Drsg Drainage decreasing</v>
      </c>
      <c r="M545" s="171" t="str">
        <f t="shared" si="43"/>
        <v>PI.IC.GA.120602.01</v>
      </c>
      <c r="N545" s="171"/>
      <c r="O545" s="171" t="str">
        <f t="shared" si="44"/>
        <v>PH.IC.GA.120602.01</v>
      </c>
      <c r="Q545" s="171" t="str">
        <f t="shared" si="45"/>
        <v>CL.IC.GA.120602.01</v>
      </c>
      <c r="AR545" s="145" t="s">
        <v>12773</v>
      </c>
      <c r="AS545" s="145">
        <v>1749</v>
      </c>
    </row>
    <row r="546" spans="1:45" s="145" customFormat="1" ht="16">
      <c r="A546" s="145" t="s">
        <v>10762</v>
      </c>
      <c r="C546" s="170" t="s">
        <v>3064</v>
      </c>
      <c r="E546" s="170" t="s">
        <v>6988</v>
      </c>
      <c r="F546" s="145" t="s">
        <v>14522</v>
      </c>
      <c r="G546" s="145" t="s">
        <v>14520</v>
      </c>
      <c r="H546" s="170" t="s">
        <v>12032</v>
      </c>
      <c r="I546" s="145" t="s">
        <v>11583</v>
      </c>
      <c r="J546" s="171" t="str">
        <f t="shared" si="46"/>
        <v>IC.GA.120603</v>
      </c>
      <c r="K546" s="170" t="s">
        <v>12175</v>
      </c>
      <c r="L546" s="145" t="str">
        <f t="shared" si="42"/>
        <v>Drsg Drainage increasing</v>
      </c>
      <c r="M546" s="171" t="str">
        <f t="shared" si="43"/>
        <v>PI.IC.GA.120603.01</v>
      </c>
      <c r="N546" s="171"/>
      <c r="O546" s="171" t="str">
        <f t="shared" si="44"/>
        <v>PH.IC.GA.120603.01</v>
      </c>
      <c r="Q546" s="171" t="str">
        <f t="shared" si="45"/>
        <v>CL.IC.GA.120603.01</v>
      </c>
      <c r="AR546" s="145" t="s">
        <v>12773</v>
      </c>
      <c r="AS546" s="145">
        <v>1749</v>
      </c>
    </row>
    <row r="547" spans="1:45" s="167" customFormat="1" ht="15">
      <c r="A547" s="167" t="s">
        <v>10762</v>
      </c>
      <c r="B547" s="10"/>
      <c r="C547" s="62" t="s">
        <v>3064</v>
      </c>
      <c r="D547" s="10" t="s">
        <v>10285</v>
      </c>
      <c r="E547" s="61" t="s">
        <v>6317</v>
      </c>
      <c r="F547" s="167" t="s">
        <v>10261</v>
      </c>
      <c r="G547" s="167" t="s">
        <v>12157</v>
      </c>
      <c r="H547" s="62" t="s">
        <v>11848</v>
      </c>
      <c r="I547" s="167" t="s">
        <v>12157</v>
      </c>
      <c r="J547" s="63" t="str">
        <f t="shared" si="46"/>
        <v>IC.GA.120701</v>
      </c>
      <c r="K547" s="61" t="s">
        <v>12175</v>
      </c>
      <c r="L547" s="167" t="str">
        <f t="shared" si="42"/>
        <v>None</v>
      </c>
      <c r="M547" s="168" t="str">
        <f t="shared" si="43"/>
        <v>PI.IC.GA.120701.01</v>
      </c>
      <c r="N547" s="168"/>
      <c r="O547" s="168" t="str">
        <f t="shared" si="44"/>
        <v>PH.IC.GA.120701.01</v>
      </c>
      <c r="Q547" s="168" t="str">
        <f t="shared" si="45"/>
        <v>CL.IC.GA.120701.01</v>
      </c>
    </row>
    <row r="548" spans="1:45" s="167" customFormat="1" ht="15">
      <c r="A548" s="167" t="s">
        <v>10762</v>
      </c>
      <c r="B548" s="10"/>
      <c r="C548" s="62" t="s">
        <v>3064</v>
      </c>
      <c r="D548" s="10"/>
      <c r="E548" s="61" t="s">
        <v>6317</v>
      </c>
      <c r="F548" s="167" t="s">
        <v>10261</v>
      </c>
      <c r="G548" s="167" t="s">
        <v>10526</v>
      </c>
      <c r="H548" s="62" t="s">
        <v>12030</v>
      </c>
      <c r="I548" s="167" t="s">
        <v>10526</v>
      </c>
      <c r="J548" s="63" t="str">
        <f t="shared" si="46"/>
        <v>IC.GA.120702</v>
      </c>
      <c r="K548" s="61" t="s">
        <v>12175</v>
      </c>
      <c r="L548" s="167" t="str">
        <f t="shared" si="42"/>
        <v>Low</v>
      </c>
      <c r="M548" s="168" t="str">
        <f t="shared" si="43"/>
        <v>PI.IC.GA.120702.01</v>
      </c>
      <c r="N548" s="168"/>
      <c r="O548" s="168" t="str">
        <f t="shared" si="44"/>
        <v>PH.IC.GA.120702.01</v>
      </c>
      <c r="Q548" s="168" t="str">
        <f t="shared" si="45"/>
        <v>CL.IC.GA.120702.01</v>
      </c>
    </row>
    <row r="549" spans="1:45" s="167" customFormat="1" ht="15">
      <c r="A549" s="167" t="s">
        <v>10762</v>
      </c>
      <c r="B549" s="10"/>
      <c r="C549" s="62" t="s">
        <v>3064</v>
      </c>
      <c r="D549" s="10"/>
      <c r="E549" s="61" t="s">
        <v>6317</v>
      </c>
      <c r="F549" s="167" t="s">
        <v>10261</v>
      </c>
      <c r="G549" s="167" t="s">
        <v>10362</v>
      </c>
      <c r="H549" s="62" t="s">
        <v>12032</v>
      </c>
      <c r="I549" s="167" t="s">
        <v>10362</v>
      </c>
      <c r="J549" s="63" t="str">
        <f t="shared" si="46"/>
        <v>IC.GA.120703</v>
      </c>
      <c r="K549" s="61" t="s">
        <v>12175</v>
      </c>
      <c r="L549" s="167" t="str">
        <f t="shared" si="42"/>
        <v>Medium</v>
      </c>
      <c r="M549" s="168" t="str">
        <f t="shared" si="43"/>
        <v>PI.IC.GA.120703.01</v>
      </c>
      <c r="N549" s="168"/>
      <c r="O549" s="168" t="str">
        <f t="shared" si="44"/>
        <v>PH.IC.GA.120703.01</v>
      </c>
      <c r="Q549" s="168" t="str">
        <f t="shared" si="45"/>
        <v>CL.IC.GA.120703.01</v>
      </c>
    </row>
    <row r="550" spans="1:45" s="167" customFormat="1" ht="15">
      <c r="A550" s="167" t="s">
        <v>10762</v>
      </c>
      <c r="B550" s="10"/>
      <c r="C550" s="62" t="s">
        <v>3064</v>
      </c>
      <c r="D550" s="10"/>
      <c r="E550" s="61" t="s">
        <v>6317</v>
      </c>
      <c r="F550" s="167" t="s">
        <v>10261</v>
      </c>
      <c r="G550" s="167" t="s">
        <v>10363</v>
      </c>
      <c r="H550" s="62" t="s">
        <v>12028</v>
      </c>
      <c r="I550" s="167" t="s">
        <v>10363</v>
      </c>
      <c r="J550" s="63" t="str">
        <f t="shared" si="46"/>
        <v>IC.GA.120704</v>
      </c>
      <c r="K550" s="61" t="s">
        <v>12175</v>
      </c>
      <c r="L550" s="167" t="str">
        <f t="shared" si="42"/>
        <v>High</v>
      </c>
      <c r="M550" s="168" t="str">
        <f t="shared" si="43"/>
        <v>PI.IC.GA.120704.01</v>
      </c>
      <c r="N550" s="168"/>
      <c r="O550" s="168" t="str">
        <f t="shared" si="44"/>
        <v>PH.IC.GA.120704.01</v>
      </c>
      <c r="Q550" s="168" t="str">
        <f t="shared" si="45"/>
        <v>CL.IC.GA.120704.01</v>
      </c>
    </row>
    <row r="551" spans="1:45" s="167" customFormat="1" ht="15">
      <c r="A551" s="167" t="s">
        <v>10762</v>
      </c>
      <c r="C551" s="61" t="s">
        <v>3064</v>
      </c>
      <c r="E551" s="61" t="s">
        <v>6317</v>
      </c>
      <c r="F551" s="167" t="s">
        <v>10427</v>
      </c>
      <c r="G551" s="167" t="s">
        <v>10046</v>
      </c>
      <c r="H551" s="62" t="s">
        <v>6291</v>
      </c>
      <c r="I551" s="167" t="s">
        <v>10047</v>
      </c>
      <c r="J551" s="63" t="str">
        <f t="shared" si="46"/>
        <v>IC.GA.120705</v>
      </c>
      <c r="K551" s="61" t="s">
        <v>12175</v>
      </c>
      <c r="L551" s="167" t="str">
        <f t="shared" si="42"/>
        <v>Gravity</v>
      </c>
      <c r="M551" s="168" t="str">
        <f t="shared" si="43"/>
        <v>PI.IC.GA.120705.01</v>
      </c>
      <c r="N551" s="168"/>
      <c r="O551" s="168" t="str">
        <f t="shared" si="44"/>
        <v>PH.IC.GA.120705.01</v>
      </c>
      <c r="Q551" s="168" t="str">
        <f t="shared" si="45"/>
        <v>CL.IC.GA.120705.01</v>
      </c>
      <c r="R551" s="167" t="s">
        <v>12465</v>
      </c>
      <c r="S551" s="167">
        <v>770</v>
      </c>
    </row>
    <row r="552" spans="1:45" s="167" customFormat="1" ht="15">
      <c r="A552" s="167" t="s">
        <v>10762</v>
      </c>
      <c r="B552" s="10"/>
      <c r="C552" s="62" t="s">
        <v>3064</v>
      </c>
      <c r="D552" s="10" t="s">
        <v>11645</v>
      </c>
      <c r="E552" s="61" t="s">
        <v>3574</v>
      </c>
      <c r="F552" s="167" t="s">
        <v>10428</v>
      </c>
      <c r="G552" s="167" t="s">
        <v>9919</v>
      </c>
      <c r="H552" s="62" t="s">
        <v>11848</v>
      </c>
      <c r="I552" s="167" t="s">
        <v>10352</v>
      </c>
      <c r="J552" s="63" t="str">
        <f t="shared" si="46"/>
        <v>IC.GA.120801</v>
      </c>
      <c r="K552" s="61" t="s">
        <v>12175</v>
      </c>
      <c r="L552" s="167" t="str">
        <f t="shared" si="42"/>
        <v>Right nostril</v>
      </c>
      <c r="M552" s="168" t="str">
        <f t="shared" si="43"/>
        <v>PI.IC.GA.120801.01</v>
      </c>
      <c r="N552" s="168"/>
      <c r="O552" s="168" t="str">
        <f t="shared" si="44"/>
        <v>PH.IC.GA.120801.01</v>
      </c>
      <c r="Q552" s="168" t="str">
        <f t="shared" si="45"/>
        <v>CL.IC.GA.120801.01</v>
      </c>
    </row>
    <row r="553" spans="1:45" s="167" customFormat="1" ht="15">
      <c r="A553" s="167" t="s">
        <v>10762</v>
      </c>
      <c r="B553" s="10"/>
      <c r="C553" s="62" t="s">
        <v>3064</v>
      </c>
      <c r="D553" s="10"/>
      <c r="E553" s="61" t="s">
        <v>3574</v>
      </c>
      <c r="F553" s="167" t="s">
        <v>10428</v>
      </c>
      <c r="G553" s="167" t="s">
        <v>9921</v>
      </c>
      <c r="H553" s="62" t="s">
        <v>12030</v>
      </c>
      <c r="I553" s="167" t="s">
        <v>10353</v>
      </c>
      <c r="J553" s="63" t="str">
        <f t="shared" si="46"/>
        <v>IC.GA.120802</v>
      </c>
      <c r="K553" s="61" t="s">
        <v>12175</v>
      </c>
      <c r="L553" s="167" t="str">
        <f t="shared" si="42"/>
        <v>Left nostril</v>
      </c>
      <c r="M553" s="168" t="str">
        <f t="shared" si="43"/>
        <v>PI.IC.GA.120802.01</v>
      </c>
      <c r="N553" s="168"/>
      <c r="O553" s="168" t="str">
        <f t="shared" si="44"/>
        <v>PH.IC.GA.120802.01</v>
      </c>
      <c r="Q553" s="168" t="str">
        <f t="shared" si="45"/>
        <v>CL.IC.GA.120802.01</v>
      </c>
    </row>
    <row r="554" spans="1:45" s="167" customFormat="1" ht="15">
      <c r="A554" s="167" t="s">
        <v>10762</v>
      </c>
      <c r="B554" s="10"/>
      <c r="C554" s="62" t="s">
        <v>3064</v>
      </c>
      <c r="D554" s="10"/>
      <c r="E554" s="61" t="s">
        <v>3574</v>
      </c>
      <c r="F554" s="167" t="s">
        <v>10428</v>
      </c>
      <c r="G554" s="167" t="s">
        <v>9923</v>
      </c>
      <c r="H554" s="62" t="s">
        <v>12032</v>
      </c>
      <c r="I554" s="167" t="s">
        <v>9923</v>
      </c>
      <c r="J554" s="63" t="str">
        <f t="shared" si="46"/>
        <v>IC.GA.120803</v>
      </c>
      <c r="K554" s="61" t="s">
        <v>12175</v>
      </c>
      <c r="L554" s="167" t="str">
        <f t="shared" si="42"/>
        <v>Oral</v>
      </c>
      <c r="M554" s="168" t="str">
        <f t="shared" si="43"/>
        <v>PI.IC.GA.120803.01</v>
      </c>
      <c r="N554" s="168"/>
      <c r="O554" s="168" t="str">
        <f t="shared" si="44"/>
        <v>PH.IC.GA.120803.01</v>
      </c>
      <c r="Q554" s="168" t="str">
        <f t="shared" si="45"/>
        <v>CL.IC.GA.120803.01</v>
      </c>
    </row>
    <row r="555" spans="1:45" s="167" customFormat="1" ht="15">
      <c r="A555" s="167" t="s">
        <v>10762</v>
      </c>
      <c r="B555" s="10"/>
      <c r="C555" s="62" t="s">
        <v>3064</v>
      </c>
      <c r="D555" s="10"/>
      <c r="E555" s="61" t="s">
        <v>3574</v>
      </c>
      <c r="F555" s="167" t="s">
        <v>10428</v>
      </c>
      <c r="G555" s="167" t="s">
        <v>10354</v>
      </c>
      <c r="H555" s="62" t="s">
        <v>12028</v>
      </c>
      <c r="I555" s="167" t="s">
        <v>10518</v>
      </c>
      <c r="J555" s="63" t="str">
        <f t="shared" si="46"/>
        <v>IC.GA.120804</v>
      </c>
      <c r="K555" s="61" t="s">
        <v>12175</v>
      </c>
      <c r="L555" s="167" t="str">
        <f t="shared" si="42"/>
        <v>Abdomen RUQ</v>
      </c>
      <c r="M555" s="168" t="str">
        <f t="shared" si="43"/>
        <v>PI.IC.GA.120804.01</v>
      </c>
      <c r="N555" s="168"/>
      <c r="O555" s="168" t="str">
        <f t="shared" si="44"/>
        <v>PH.IC.GA.120804.01</v>
      </c>
      <c r="Q555" s="168" t="str">
        <f t="shared" si="45"/>
        <v>CL.IC.GA.120804.01</v>
      </c>
    </row>
    <row r="556" spans="1:45" s="167" customFormat="1" ht="15">
      <c r="A556" s="167" t="s">
        <v>10762</v>
      </c>
      <c r="B556" s="10"/>
      <c r="C556" s="62" t="s">
        <v>3064</v>
      </c>
      <c r="D556" s="10"/>
      <c r="E556" s="61" t="s">
        <v>3574</v>
      </c>
      <c r="F556" s="167" t="s">
        <v>10428</v>
      </c>
      <c r="G556" s="167" t="s">
        <v>10519</v>
      </c>
      <c r="H556" s="62" t="s">
        <v>12210</v>
      </c>
      <c r="I556" s="167" t="s">
        <v>10520</v>
      </c>
      <c r="J556" s="63" t="str">
        <f t="shared" si="46"/>
        <v>IC.GA.120805</v>
      </c>
      <c r="K556" s="61" t="s">
        <v>12175</v>
      </c>
      <c r="L556" s="167" t="str">
        <f t="shared" si="42"/>
        <v>Abdomen RLQ</v>
      </c>
      <c r="M556" s="168" t="str">
        <f t="shared" si="43"/>
        <v>PI.IC.GA.120805.01</v>
      </c>
      <c r="N556" s="168"/>
      <c r="O556" s="168" t="str">
        <f t="shared" si="44"/>
        <v>PH.IC.GA.120805.01</v>
      </c>
      <c r="Q556" s="168" t="str">
        <f t="shared" si="45"/>
        <v>CL.IC.GA.120805.01</v>
      </c>
    </row>
    <row r="557" spans="1:45" s="167" customFormat="1" ht="15">
      <c r="A557" s="167" t="s">
        <v>10762</v>
      </c>
      <c r="B557" s="10"/>
      <c r="C557" s="62" t="s">
        <v>3064</v>
      </c>
      <c r="D557" s="10"/>
      <c r="E557" s="61" t="s">
        <v>3574</v>
      </c>
      <c r="F557" s="167" t="s">
        <v>10428</v>
      </c>
      <c r="G557" s="167" t="s">
        <v>10521</v>
      </c>
      <c r="H557" s="62" t="s">
        <v>12212</v>
      </c>
      <c r="I557" s="167" t="s">
        <v>10522</v>
      </c>
      <c r="J557" s="63" t="str">
        <f t="shared" si="46"/>
        <v>IC.GA.120806</v>
      </c>
      <c r="K557" s="61" t="s">
        <v>12175</v>
      </c>
      <c r="L557" s="167" t="str">
        <f t="shared" si="42"/>
        <v>Abdomen LUQ</v>
      </c>
      <c r="M557" s="168" t="str">
        <f t="shared" si="43"/>
        <v>PI.IC.GA.120806.01</v>
      </c>
      <c r="N557" s="168"/>
      <c r="O557" s="168" t="str">
        <f t="shared" si="44"/>
        <v>PH.IC.GA.120806.01</v>
      </c>
      <c r="Q557" s="168" t="str">
        <f t="shared" si="45"/>
        <v>CL.IC.GA.120806.01</v>
      </c>
    </row>
    <row r="558" spans="1:45" s="167" customFormat="1" ht="15">
      <c r="A558" s="167" t="s">
        <v>10762</v>
      </c>
      <c r="B558" s="10"/>
      <c r="C558" s="62" t="s">
        <v>3064</v>
      </c>
      <c r="D558" s="10"/>
      <c r="E558" s="61" t="s">
        <v>3574</v>
      </c>
      <c r="F558" s="167" t="s">
        <v>10428</v>
      </c>
      <c r="G558" s="167" t="s">
        <v>10523</v>
      </c>
      <c r="H558" s="62" t="s">
        <v>12225</v>
      </c>
      <c r="I558" s="167" t="s">
        <v>10524</v>
      </c>
      <c r="J558" s="63" t="str">
        <f t="shared" si="46"/>
        <v>IC.GA.120807</v>
      </c>
      <c r="K558" s="61" t="s">
        <v>12175</v>
      </c>
      <c r="L558" s="167" t="str">
        <f t="shared" si="42"/>
        <v>Abdomen LLQ</v>
      </c>
      <c r="M558" s="168" t="str">
        <f t="shared" si="43"/>
        <v>PI.IC.GA.120807.01</v>
      </c>
      <c r="N558" s="168"/>
      <c r="O558" s="168" t="str">
        <f t="shared" si="44"/>
        <v>PH.IC.GA.120807.01</v>
      </c>
      <c r="Q558" s="168" t="str">
        <f t="shared" si="45"/>
        <v>CL.IC.GA.120807.01</v>
      </c>
    </row>
    <row r="559" spans="1:45" s="167" customFormat="1" ht="15">
      <c r="A559" s="167" t="s">
        <v>10762</v>
      </c>
      <c r="B559" s="10"/>
      <c r="C559" s="62" t="s">
        <v>3064</v>
      </c>
      <c r="D559" s="10" t="s">
        <v>10429</v>
      </c>
      <c r="E559" s="61" t="s">
        <v>3690</v>
      </c>
      <c r="F559" s="167" t="s">
        <v>10430</v>
      </c>
      <c r="G559" s="167" t="s">
        <v>10439</v>
      </c>
      <c r="H559" s="62" t="s">
        <v>11848</v>
      </c>
      <c r="I559" s="167" t="s">
        <v>10365</v>
      </c>
      <c r="J559" s="63" t="str">
        <f t="shared" si="46"/>
        <v>IC.GA.120901</v>
      </c>
      <c r="K559" s="61" t="s">
        <v>12175</v>
      </c>
      <c r="L559" s="167" t="str">
        <f t="shared" si="42"/>
        <v xml:space="preserve">     CM mark: specify</v>
      </c>
      <c r="M559" s="168" t="str">
        <f t="shared" si="43"/>
        <v>PI.IC.GA.120901.01</v>
      </c>
      <c r="N559" s="168"/>
      <c r="O559" s="168" t="str">
        <f t="shared" si="44"/>
        <v>PH.IC.GA.120901.01</v>
      </c>
      <c r="Q559" s="168" t="str">
        <f t="shared" si="45"/>
        <v>CL.IC.GA.120901.01</v>
      </c>
    </row>
    <row r="560" spans="1:45" s="167" customFormat="1" ht="15">
      <c r="A560" s="167" t="s">
        <v>10762</v>
      </c>
      <c r="B560" s="10"/>
      <c r="C560" s="62" t="s">
        <v>3064</v>
      </c>
      <c r="D560" s="10"/>
      <c r="E560" s="61" t="s">
        <v>3690</v>
      </c>
      <c r="F560" s="167" t="s">
        <v>10430</v>
      </c>
      <c r="G560" s="167" t="s">
        <v>10366</v>
      </c>
      <c r="H560" s="62" t="s">
        <v>12030</v>
      </c>
      <c r="I560" s="167" t="s">
        <v>10349</v>
      </c>
      <c r="J560" s="63" t="str">
        <f t="shared" si="46"/>
        <v>IC.GA.120902</v>
      </c>
      <c r="K560" s="61" t="s">
        <v>12175</v>
      </c>
      <c r="L560" s="167" t="str">
        <f t="shared" si="42"/>
        <v xml:space="preserve">     Electromagnetic guided</v>
      </c>
      <c r="M560" s="168" t="str">
        <f t="shared" si="43"/>
        <v>PI.IC.GA.120902.01</v>
      </c>
      <c r="N560" s="168"/>
      <c r="O560" s="168" t="str">
        <f t="shared" si="44"/>
        <v>PH.IC.GA.120902.01</v>
      </c>
      <c r="Q560" s="168" t="str">
        <f t="shared" si="45"/>
        <v>CL.IC.GA.120902.01</v>
      </c>
    </row>
    <row r="561" spans="1:25" s="167" customFormat="1" ht="15">
      <c r="A561" s="167" t="s">
        <v>10762</v>
      </c>
      <c r="B561" s="10"/>
      <c r="C561" s="62" t="s">
        <v>3064</v>
      </c>
      <c r="D561" s="10"/>
      <c r="E561" s="61" t="s">
        <v>3690</v>
      </c>
      <c r="F561" s="167" t="s">
        <v>10430</v>
      </c>
      <c r="G561" s="167" t="s">
        <v>10187</v>
      </c>
      <c r="H561" s="62" t="s">
        <v>12032</v>
      </c>
      <c r="I561" s="167" t="s">
        <v>10188</v>
      </c>
      <c r="J561" s="63" t="str">
        <f t="shared" si="46"/>
        <v>IC.GA.120903</v>
      </c>
      <c r="K561" s="61" t="s">
        <v>12175</v>
      </c>
      <c r="L561" s="167" t="str">
        <f t="shared" si="42"/>
        <v xml:space="preserve">     Aspirate contents</v>
      </c>
      <c r="M561" s="168" t="str">
        <f t="shared" si="43"/>
        <v>PI.IC.GA.120903.01</v>
      </c>
      <c r="N561" s="168"/>
      <c r="O561" s="168" t="str">
        <f t="shared" si="44"/>
        <v>PH.IC.GA.120903.01</v>
      </c>
      <c r="Q561" s="168" t="str">
        <f t="shared" si="45"/>
        <v>CL.IC.GA.120903.01</v>
      </c>
    </row>
    <row r="562" spans="1:25" s="167" customFormat="1" ht="15">
      <c r="A562" s="167" t="s">
        <v>10762</v>
      </c>
      <c r="B562" s="10"/>
      <c r="C562" s="62" t="s">
        <v>3064</v>
      </c>
      <c r="D562" s="10"/>
      <c r="E562" s="61" t="s">
        <v>3690</v>
      </c>
      <c r="F562" s="167" t="s">
        <v>10430</v>
      </c>
      <c r="G562" s="167" t="s">
        <v>10189</v>
      </c>
      <c r="H562" s="62" t="s">
        <v>12028</v>
      </c>
      <c r="I562" s="167" t="s">
        <v>10190</v>
      </c>
      <c r="J562" s="63" t="str">
        <f t="shared" si="46"/>
        <v>IC.GA.120904</v>
      </c>
      <c r="K562" s="61" t="s">
        <v>12175</v>
      </c>
      <c r="L562" s="167" t="str">
        <f t="shared" si="42"/>
        <v xml:space="preserve">     X-ray</v>
      </c>
      <c r="M562" s="168" t="str">
        <f t="shared" si="43"/>
        <v>PI.IC.GA.120904.01</v>
      </c>
      <c r="N562" s="168"/>
      <c r="O562" s="168" t="str">
        <f t="shared" si="44"/>
        <v>PH.IC.GA.120904.01</v>
      </c>
      <c r="Q562" s="168" t="str">
        <f t="shared" si="45"/>
        <v>CL.IC.GA.120904.01</v>
      </c>
    </row>
    <row r="563" spans="1:25" s="167" customFormat="1" ht="15">
      <c r="A563" s="167" t="s">
        <v>10762</v>
      </c>
      <c r="B563" s="10"/>
      <c r="C563" s="62" t="s">
        <v>3064</v>
      </c>
      <c r="D563" s="10"/>
      <c r="E563" s="61" t="s">
        <v>3690</v>
      </c>
      <c r="F563" s="167" t="s">
        <v>10430</v>
      </c>
      <c r="G563" s="167" t="s">
        <v>10529</v>
      </c>
      <c r="H563" s="62" t="s">
        <v>12210</v>
      </c>
      <c r="I563" s="167" t="s">
        <v>12437</v>
      </c>
      <c r="J563" s="63" t="str">
        <f t="shared" si="46"/>
        <v>IC.GA.120905</v>
      </c>
      <c r="K563" s="61" t="s">
        <v>12175</v>
      </c>
      <c r="L563" s="167" t="str">
        <f t="shared" si="42"/>
        <v xml:space="preserve">     Other: specify</v>
      </c>
      <c r="M563" s="168" t="str">
        <f t="shared" si="43"/>
        <v>PI.IC.GA.120905.01</v>
      </c>
      <c r="N563" s="168"/>
      <c r="O563" s="168" t="str">
        <f t="shared" si="44"/>
        <v>PH.IC.GA.120905.01</v>
      </c>
      <c r="Q563" s="168" t="str">
        <f t="shared" si="45"/>
        <v>CL.IC.GA.120905.01</v>
      </c>
    </row>
    <row r="564" spans="1:25" s="167" customFormat="1" ht="15">
      <c r="A564" s="167" t="s">
        <v>10762</v>
      </c>
      <c r="C564" s="61" t="s">
        <v>12352</v>
      </c>
      <c r="E564" s="61" t="s">
        <v>3690</v>
      </c>
      <c r="F564" s="167" t="s">
        <v>12839</v>
      </c>
      <c r="G564" s="167" t="s">
        <v>12506</v>
      </c>
      <c r="H564" s="62" t="s">
        <v>12378</v>
      </c>
      <c r="I564" s="167" t="s">
        <v>12507</v>
      </c>
      <c r="J564" s="63" t="str">
        <f t="shared" si="46"/>
        <v>IC.GA.120906</v>
      </c>
      <c r="K564" s="61" t="s">
        <v>2206</v>
      </c>
      <c r="L564" s="167" t="str">
        <f t="shared" si="42"/>
        <v>Placed in Surgery</v>
      </c>
      <c r="M564" s="168" t="str">
        <f t="shared" si="43"/>
        <v>PI.IC.GA.120906.01</v>
      </c>
      <c r="N564" s="168"/>
      <c r="O564" s="168" t="str">
        <f t="shared" si="44"/>
        <v>PH.IC.GA.120906.01</v>
      </c>
      <c r="Q564" s="168" t="str">
        <f t="shared" si="45"/>
        <v>CL.IC.GA.120906.01</v>
      </c>
      <c r="X564" s="167" t="s">
        <v>12737</v>
      </c>
      <c r="Y564" s="167">
        <v>1107</v>
      </c>
    </row>
    <row r="565" spans="1:25" s="167" customFormat="1" ht="15">
      <c r="A565" s="167" t="s">
        <v>10762</v>
      </c>
      <c r="B565" s="10"/>
      <c r="C565" s="62" t="s">
        <v>3064</v>
      </c>
      <c r="D565" s="10" t="s">
        <v>10440</v>
      </c>
      <c r="E565" s="61" t="s">
        <v>3188</v>
      </c>
      <c r="F565" s="167" t="s">
        <v>10430</v>
      </c>
      <c r="G565" s="167" t="s">
        <v>11862</v>
      </c>
      <c r="H565" s="62" t="s">
        <v>11848</v>
      </c>
      <c r="I565" s="167" t="s">
        <v>11863</v>
      </c>
      <c r="J565" s="63" t="str">
        <f t="shared" si="46"/>
        <v>IC.GA.121001</v>
      </c>
      <c r="K565" s="61" t="s">
        <v>12175</v>
      </c>
      <c r="L565" s="167" t="str">
        <f t="shared" si="42"/>
        <v xml:space="preserve">     Taped</v>
      </c>
      <c r="M565" s="168" t="str">
        <f t="shared" si="43"/>
        <v>PI.IC.GA.121001.01</v>
      </c>
      <c r="N565" s="168"/>
      <c r="O565" s="168" t="str">
        <f t="shared" si="44"/>
        <v>PH.IC.GA.121001.01</v>
      </c>
      <c r="Q565" s="168" t="str">
        <f t="shared" si="45"/>
        <v>CL.IC.GA.121001.01</v>
      </c>
    </row>
    <row r="566" spans="1:25" s="167" customFormat="1" ht="15">
      <c r="A566" s="167" t="s">
        <v>10762</v>
      </c>
      <c r="B566" s="10"/>
      <c r="C566" s="62" t="s">
        <v>3064</v>
      </c>
      <c r="D566" s="10"/>
      <c r="E566" s="61" t="s">
        <v>3188</v>
      </c>
      <c r="F566" s="167" t="s">
        <v>10430</v>
      </c>
      <c r="G566" s="167" t="s">
        <v>10191</v>
      </c>
      <c r="H566" s="62" t="s">
        <v>12030</v>
      </c>
      <c r="I566" s="167" t="s">
        <v>10192</v>
      </c>
      <c r="J566" s="63" t="str">
        <f t="shared" si="46"/>
        <v>IC.GA.121002</v>
      </c>
      <c r="K566" s="61" t="s">
        <v>12175</v>
      </c>
      <c r="L566" s="167" t="str">
        <f t="shared" si="42"/>
        <v xml:space="preserve">     Sutures</v>
      </c>
      <c r="M566" s="168" t="str">
        <f t="shared" si="43"/>
        <v>PI.IC.GA.121002.01</v>
      </c>
      <c r="N566" s="168"/>
      <c r="O566" s="168" t="str">
        <f t="shared" si="44"/>
        <v>PH.IC.GA.121002.01</v>
      </c>
      <c r="Q566" s="168" t="str">
        <f t="shared" si="45"/>
        <v>CL.IC.GA.121002.01</v>
      </c>
    </row>
    <row r="567" spans="1:25" s="167" customFormat="1" ht="15">
      <c r="A567" s="167" t="s">
        <v>10762</v>
      </c>
      <c r="B567" s="10"/>
      <c r="C567" s="62" t="s">
        <v>3064</v>
      </c>
      <c r="D567" s="10"/>
      <c r="E567" s="61" t="s">
        <v>3188</v>
      </c>
      <c r="F567" s="167" t="s">
        <v>10430</v>
      </c>
      <c r="G567" s="167" t="s">
        <v>10193</v>
      </c>
      <c r="H567" s="62" t="s">
        <v>12032</v>
      </c>
      <c r="I567" s="167" t="s">
        <v>10194</v>
      </c>
      <c r="J567" s="63" t="str">
        <f t="shared" si="46"/>
        <v>IC.GA.121003</v>
      </c>
      <c r="K567" s="61" t="s">
        <v>12175</v>
      </c>
      <c r="L567" s="167" t="str">
        <f t="shared" si="42"/>
        <v xml:space="preserve">     Bridle</v>
      </c>
      <c r="M567" s="168" t="str">
        <f t="shared" si="43"/>
        <v>PI.IC.GA.121003.01</v>
      </c>
      <c r="N567" s="168"/>
      <c r="O567" s="168" t="str">
        <f t="shared" si="44"/>
        <v>PH.IC.GA.121003.01</v>
      </c>
      <c r="Q567" s="168" t="str">
        <f t="shared" si="45"/>
        <v>CL.IC.GA.121003.01</v>
      </c>
    </row>
    <row r="568" spans="1:25" s="167" customFormat="1" ht="15">
      <c r="A568" s="167" t="s">
        <v>10762</v>
      </c>
      <c r="B568" s="10"/>
      <c r="C568" s="62" t="s">
        <v>3064</v>
      </c>
      <c r="D568" s="10"/>
      <c r="E568" s="61" t="s">
        <v>3188</v>
      </c>
      <c r="F568" s="167" t="s">
        <v>10430</v>
      </c>
      <c r="G568" s="167" t="s">
        <v>10050</v>
      </c>
      <c r="H568" s="62" t="s">
        <v>12028</v>
      </c>
      <c r="I568" s="167" t="s">
        <v>10703</v>
      </c>
      <c r="J568" s="63" t="str">
        <f t="shared" si="46"/>
        <v>IC.GA.121004</v>
      </c>
      <c r="K568" s="61" t="s">
        <v>12175</v>
      </c>
      <c r="L568" s="167" t="str">
        <f t="shared" si="42"/>
        <v xml:space="preserve">     Stabilization other:  specify</v>
      </c>
      <c r="M568" s="168" t="str">
        <f t="shared" si="43"/>
        <v>PI.IC.GA.121004.01</v>
      </c>
      <c r="N568" s="168"/>
      <c r="O568" s="168" t="str">
        <f t="shared" si="44"/>
        <v>PH.IC.GA.121004.01</v>
      </c>
      <c r="Q568" s="168" t="str">
        <f t="shared" si="45"/>
        <v>CL.IC.GA.121004.01</v>
      </c>
    </row>
    <row r="569" spans="1:25" s="167" customFormat="1" ht="15">
      <c r="A569" s="167" t="s">
        <v>10762</v>
      </c>
      <c r="C569" s="61" t="s">
        <v>3064</v>
      </c>
      <c r="E569" s="61" t="s">
        <v>3188</v>
      </c>
      <c r="F569" s="167" t="s">
        <v>10281</v>
      </c>
      <c r="G569" s="167" t="s">
        <v>10051</v>
      </c>
      <c r="H569" s="62" t="s">
        <v>6291</v>
      </c>
      <c r="I569" s="167" t="s">
        <v>10052</v>
      </c>
      <c r="J569" s="63" t="str">
        <f t="shared" si="46"/>
        <v>IC.GA.121005</v>
      </c>
      <c r="K569" s="61" t="s">
        <v>12175</v>
      </c>
      <c r="L569" s="167" t="str">
        <f t="shared" si="42"/>
        <v xml:space="preserve">  Placed in IR</v>
      </c>
      <c r="M569" s="168" t="str">
        <f t="shared" si="43"/>
        <v>PI.IC.GA.121005.01</v>
      </c>
      <c r="N569" s="168"/>
      <c r="O569" s="168" t="str">
        <f t="shared" si="44"/>
        <v>PH.IC.GA.121005.01</v>
      </c>
      <c r="Q569" s="168" t="str">
        <f t="shared" si="45"/>
        <v>CL.IC.GA.121005.01</v>
      </c>
      <c r="R569" s="167" t="s">
        <v>12465</v>
      </c>
      <c r="S569" s="167">
        <v>771</v>
      </c>
    </row>
    <row r="570" spans="1:25" s="167" customFormat="1" ht="15">
      <c r="A570" s="167" t="s">
        <v>10762</v>
      </c>
      <c r="B570" s="10"/>
      <c r="C570" s="62" t="s">
        <v>3064</v>
      </c>
      <c r="D570" s="10" t="s">
        <v>10432</v>
      </c>
      <c r="E570" s="61" t="s">
        <v>5749</v>
      </c>
      <c r="F570" s="167" t="s">
        <v>10430</v>
      </c>
      <c r="G570" s="167" t="s">
        <v>10053</v>
      </c>
      <c r="H570" s="62" t="s">
        <v>11848</v>
      </c>
      <c r="I570" s="167" t="s">
        <v>11846</v>
      </c>
      <c r="J570" s="63" t="str">
        <f t="shared" si="46"/>
        <v>IC.GA.121101</v>
      </c>
      <c r="K570" s="61" t="s">
        <v>12175</v>
      </c>
      <c r="L570" s="167" t="str">
        <f t="shared" si="42"/>
        <v xml:space="preserve">     Verification done</v>
      </c>
      <c r="M570" s="168" t="str">
        <f t="shared" si="43"/>
        <v>PI.IC.GA.121101.01</v>
      </c>
      <c r="N570" s="168"/>
      <c r="O570" s="168" t="str">
        <f t="shared" si="44"/>
        <v>PH.IC.GA.121101.01</v>
      </c>
      <c r="Q570" s="168" t="str">
        <f t="shared" si="45"/>
        <v>CL.IC.GA.121101.01</v>
      </c>
    </row>
    <row r="571" spans="1:25" s="167" customFormat="1" ht="15">
      <c r="A571" s="167" t="s">
        <v>10762</v>
      </c>
      <c r="B571" s="10"/>
      <c r="C571" s="62" t="s">
        <v>3064</v>
      </c>
      <c r="D571" s="10"/>
      <c r="E571" s="61" t="s">
        <v>5749</v>
      </c>
      <c r="F571" s="167" t="s">
        <v>10430</v>
      </c>
      <c r="G571" s="167" t="s">
        <v>10054</v>
      </c>
      <c r="H571" s="62" t="s">
        <v>12030</v>
      </c>
      <c r="I571" s="167" t="s">
        <v>10055</v>
      </c>
      <c r="J571" s="63" t="str">
        <f t="shared" si="46"/>
        <v>IC.GA.121102</v>
      </c>
      <c r="K571" s="61" t="s">
        <v>12175</v>
      </c>
      <c r="L571" s="167" t="str">
        <f t="shared" si="42"/>
        <v xml:space="preserve">     Verification not done</v>
      </c>
      <c r="M571" s="168" t="str">
        <f t="shared" si="43"/>
        <v>PI.IC.GA.121102.01</v>
      </c>
      <c r="N571" s="168"/>
      <c r="O571" s="168" t="str">
        <f t="shared" si="44"/>
        <v>PH.IC.GA.121102.01</v>
      </c>
      <c r="Q571" s="168" t="str">
        <f t="shared" si="45"/>
        <v>CL.IC.GA.121102.01</v>
      </c>
    </row>
    <row r="572" spans="1:25" s="167" customFormat="1" ht="15">
      <c r="A572" s="167" t="s">
        <v>10762</v>
      </c>
      <c r="B572" s="10"/>
      <c r="C572" s="62" t="s">
        <v>3064</v>
      </c>
      <c r="D572" s="10" t="s">
        <v>10433</v>
      </c>
      <c r="E572" s="61" t="s">
        <v>3064</v>
      </c>
      <c r="F572" s="167" t="s">
        <v>10272</v>
      </c>
      <c r="G572" s="167" t="s">
        <v>10057</v>
      </c>
      <c r="H572" s="62" t="s">
        <v>11848</v>
      </c>
      <c r="I572" s="167" t="s">
        <v>12157</v>
      </c>
      <c r="J572" s="63" t="str">
        <f t="shared" si="46"/>
        <v>IC.GA.121201</v>
      </c>
      <c r="K572" s="61" t="s">
        <v>12175</v>
      </c>
      <c r="L572" s="167" t="str">
        <f t="shared" si="42"/>
        <v>Stabilization none</v>
      </c>
      <c r="M572" s="168" t="str">
        <f t="shared" si="43"/>
        <v>PI.IC.GA.121201.01</v>
      </c>
      <c r="N572" s="168"/>
      <c r="O572" s="168" t="str">
        <f t="shared" si="44"/>
        <v>PH.IC.GA.121201.01</v>
      </c>
      <c r="Q572" s="168" t="str">
        <f t="shared" si="45"/>
        <v>CL.IC.GA.121201.01</v>
      </c>
    </row>
    <row r="573" spans="1:25" s="167" customFormat="1" ht="15">
      <c r="A573" s="167" t="s">
        <v>10762</v>
      </c>
      <c r="B573" s="10"/>
      <c r="C573" s="62" t="s">
        <v>3064</v>
      </c>
      <c r="D573" s="10"/>
      <c r="E573" s="61" t="s">
        <v>3064</v>
      </c>
      <c r="F573" s="167" t="s">
        <v>10272</v>
      </c>
      <c r="G573" s="167" t="s">
        <v>10058</v>
      </c>
      <c r="H573" s="62" t="s">
        <v>12030</v>
      </c>
      <c r="I573" s="167" t="s">
        <v>10059</v>
      </c>
      <c r="J573" s="63" t="str">
        <f t="shared" si="46"/>
        <v>IC.GA.121202</v>
      </c>
      <c r="K573" s="61" t="s">
        <v>12175</v>
      </c>
      <c r="L573" s="167" t="str">
        <f t="shared" si="42"/>
        <v>Stabilization tape</v>
      </c>
      <c r="M573" s="168" t="str">
        <f t="shared" si="43"/>
        <v>PI.IC.GA.121202.01</v>
      </c>
      <c r="N573" s="168"/>
      <c r="O573" s="168" t="str">
        <f t="shared" si="44"/>
        <v>PH.IC.GA.121202.01</v>
      </c>
      <c r="Q573" s="168" t="str">
        <f t="shared" si="45"/>
        <v>CL.IC.GA.121202.01</v>
      </c>
    </row>
    <row r="574" spans="1:25" s="167" customFormat="1" ht="15">
      <c r="A574" s="167" t="s">
        <v>10762</v>
      </c>
      <c r="B574" s="10"/>
      <c r="C574" s="62" t="s">
        <v>3064</v>
      </c>
      <c r="D574" s="10"/>
      <c r="E574" s="61" t="s">
        <v>3064</v>
      </c>
      <c r="F574" s="167" t="s">
        <v>10272</v>
      </c>
      <c r="G574" s="167" t="s">
        <v>10060</v>
      </c>
      <c r="H574" s="62" t="s">
        <v>12032</v>
      </c>
      <c r="I574" s="167" t="s">
        <v>10192</v>
      </c>
      <c r="J574" s="63" t="str">
        <f t="shared" si="46"/>
        <v>IC.GA.121203</v>
      </c>
      <c r="K574" s="61" t="s">
        <v>12175</v>
      </c>
      <c r="L574" s="167" t="str">
        <f t="shared" si="42"/>
        <v>Stabilization sutures</v>
      </c>
      <c r="M574" s="168" t="str">
        <f t="shared" si="43"/>
        <v>PI.IC.GA.121203.01</v>
      </c>
      <c r="N574" s="168"/>
      <c r="O574" s="168" t="str">
        <f t="shared" si="44"/>
        <v>PH.IC.GA.121203.01</v>
      </c>
      <c r="Q574" s="168" t="str">
        <f t="shared" si="45"/>
        <v>CL.IC.GA.121203.01</v>
      </c>
    </row>
    <row r="575" spans="1:25" s="167" customFormat="1" ht="15">
      <c r="A575" s="167" t="s">
        <v>10762</v>
      </c>
      <c r="B575" s="10"/>
      <c r="C575" s="62" t="s">
        <v>3064</v>
      </c>
      <c r="D575" s="10"/>
      <c r="E575" s="61" t="s">
        <v>3064</v>
      </c>
      <c r="F575" s="167" t="s">
        <v>10272</v>
      </c>
      <c r="G575" s="167" t="s">
        <v>13320</v>
      </c>
      <c r="H575" s="62" t="s">
        <v>12028</v>
      </c>
      <c r="I575" s="167" t="s">
        <v>11859</v>
      </c>
      <c r="J575" s="63" t="str">
        <f t="shared" si="46"/>
        <v>IC.GA.121204</v>
      </c>
      <c r="K575" s="61" t="s">
        <v>12175</v>
      </c>
      <c r="L575" s="167" t="str">
        <f t="shared" si="42"/>
        <v>Stabilization commercial device</v>
      </c>
      <c r="M575" s="168" t="str">
        <f t="shared" si="43"/>
        <v>PI.IC.GA.121204.01</v>
      </c>
      <c r="N575" s="168"/>
      <c r="O575" s="168" t="str">
        <f t="shared" si="44"/>
        <v>PH.IC.GA.121204.01</v>
      </c>
      <c r="Q575" s="168" t="str">
        <f t="shared" si="45"/>
        <v>CL.IC.GA.121204.01</v>
      </c>
    </row>
    <row r="576" spans="1:25" s="167" customFormat="1" ht="15">
      <c r="A576" s="167" t="s">
        <v>10762</v>
      </c>
      <c r="B576" s="10"/>
      <c r="C576" s="62" t="s">
        <v>3064</v>
      </c>
      <c r="D576" s="10" t="s">
        <v>10273</v>
      </c>
      <c r="E576" s="61" t="s">
        <v>5560</v>
      </c>
      <c r="F576" s="167" t="s">
        <v>10272</v>
      </c>
      <c r="G576" s="167" t="s">
        <v>9898</v>
      </c>
      <c r="H576" s="62" t="s">
        <v>11848</v>
      </c>
      <c r="I576" s="167" t="s">
        <v>10532</v>
      </c>
      <c r="J576" s="63" t="str">
        <f t="shared" si="46"/>
        <v>IC.GA.121301</v>
      </c>
      <c r="K576" s="61" t="s">
        <v>12175</v>
      </c>
      <c r="L576" s="167" t="str">
        <f t="shared" si="42"/>
        <v>Site within normal limits</v>
      </c>
      <c r="M576" s="168" t="str">
        <f t="shared" si="43"/>
        <v>PI.IC.GA.121301.01</v>
      </c>
      <c r="N576" s="168"/>
      <c r="O576" s="168" t="str">
        <f t="shared" si="44"/>
        <v>PH.IC.GA.121301.01</v>
      </c>
      <c r="Q576" s="168" t="str">
        <f t="shared" si="45"/>
        <v>CL.IC.GA.121301.01</v>
      </c>
    </row>
    <row r="577" spans="1:17" s="167" customFormat="1" ht="15">
      <c r="A577" s="167" t="s">
        <v>10762</v>
      </c>
      <c r="B577" s="10"/>
      <c r="C577" s="62" t="s">
        <v>3064</v>
      </c>
      <c r="D577" s="10"/>
      <c r="E577" s="61" t="s">
        <v>5560</v>
      </c>
      <c r="F577" s="167" t="s">
        <v>10272</v>
      </c>
      <c r="G577" s="167" t="s">
        <v>9899</v>
      </c>
      <c r="H577" s="62" t="s">
        <v>12030</v>
      </c>
      <c r="I577" s="167" t="s">
        <v>11790</v>
      </c>
      <c r="J577" s="63" t="str">
        <f t="shared" si="46"/>
        <v>IC.GA.121302</v>
      </c>
      <c r="K577" s="61" t="s">
        <v>12175</v>
      </c>
      <c r="L577" s="167" t="str">
        <f t="shared" si="42"/>
        <v>Site erythema</v>
      </c>
      <c r="M577" s="168" t="str">
        <f t="shared" si="43"/>
        <v>PI.IC.GA.121302.01</v>
      </c>
      <c r="N577" s="168"/>
      <c r="O577" s="168" t="str">
        <f t="shared" si="44"/>
        <v>PH.IC.GA.121302.01</v>
      </c>
      <c r="Q577" s="168" t="str">
        <f t="shared" si="45"/>
        <v>CL.IC.GA.121302.01</v>
      </c>
    </row>
    <row r="578" spans="1:17" s="167" customFormat="1" ht="15">
      <c r="A578" s="167" t="s">
        <v>10762</v>
      </c>
      <c r="B578" s="10"/>
      <c r="C578" s="62" t="s">
        <v>3064</v>
      </c>
      <c r="D578" s="10"/>
      <c r="E578" s="61" t="s">
        <v>5560</v>
      </c>
      <c r="F578" s="167" t="s">
        <v>10272</v>
      </c>
      <c r="G578" s="167" t="s">
        <v>9900</v>
      </c>
      <c r="H578" s="62" t="s">
        <v>12032</v>
      </c>
      <c r="I578" s="167" t="s">
        <v>11800</v>
      </c>
      <c r="J578" s="63" t="str">
        <f t="shared" si="46"/>
        <v>IC.GA.121303</v>
      </c>
      <c r="K578" s="61" t="s">
        <v>12175</v>
      </c>
      <c r="L578" s="167" t="str">
        <f t="shared" ref="L578:L641" si="47">G578</f>
        <v>Site swelling</v>
      </c>
      <c r="M578" s="168" t="str">
        <f t="shared" ref="M578:M641" si="48">CONCATENATE("PI.",J578,".",K578)</f>
        <v>PI.IC.GA.121303.01</v>
      </c>
      <c r="N578" s="168"/>
      <c r="O578" s="168" t="str">
        <f t="shared" ref="O578:O641" si="49">CONCATENATE("PH.",J578,".",K578)</f>
        <v>PH.IC.GA.121303.01</v>
      </c>
      <c r="Q578" s="168" t="str">
        <f t="shared" ref="Q578:Q641" si="50">CONCATENATE("CL.",J578,".",K578)</f>
        <v>CL.IC.GA.121303.01</v>
      </c>
    </row>
    <row r="579" spans="1:17" s="167" customFormat="1" ht="15">
      <c r="A579" s="167" t="s">
        <v>10762</v>
      </c>
      <c r="B579" s="10"/>
      <c r="C579" s="62" t="s">
        <v>3064</v>
      </c>
      <c r="D579" s="10"/>
      <c r="E579" s="61" t="s">
        <v>5560</v>
      </c>
      <c r="F579" s="167" t="s">
        <v>10272</v>
      </c>
      <c r="G579" s="167" t="s">
        <v>10424</v>
      </c>
      <c r="H579" s="62" t="s">
        <v>12028</v>
      </c>
      <c r="I579" s="167" t="s">
        <v>11792</v>
      </c>
      <c r="J579" s="63" t="str">
        <f t="shared" si="46"/>
        <v>IC.GA.121304</v>
      </c>
      <c r="K579" s="61" t="s">
        <v>12175</v>
      </c>
      <c r="L579" s="167" t="str">
        <f t="shared" si="47"/>
        <v>Site hematoma</v>
      </c>
      <c r="M579" s="168" t="str">
        <f t="shared" si="48"/>
        <v>PI.IC.GA.121304.01</v>
      </c>
      <c r="N579" s="168"/>
      <c r="O579" s="168" t="str">
        <f t="shared" si="49"/>
        <v>PH.IC.GA.121304.01</v>
      </c>
      <c r="Q579" s="168" t="str">
        <f t="shared" si="50"/>
        <v>CL.IC.GA.121304.01</v>
      </c>
    </row>
    <row r="580" spans="1:17" s="167" customFormat="1" ht="15">
      <c r="A580" s="167" t="s">
        <v>10762</v>
      </c>
      <c r="B580" s="10"/>
      <c r="C580" s="62" t="s">
        <v>3064</v>
      </c>
      <c r="D580" s="10"/>
      <c r="E580" s="61" t="s">
        <v>5560</v>
      </c>
      <c r="F580" s="167" t="s">
        <v>10272</v>
      </c>
      <c r="G580" s="167" t="s">
        <v>10425</v>
      </c>
      <c r="H580" s="62" t="s">
        <v>12210</v>
      </c>
      <c r="I580" s="167" t="s">
        <v>10538</v>
      </c>
      <c r="J580" s="63" t="str">
        <f t="shared" si="46"/>
        <v>IC.GA.121305</v>
      </c>
      <c r="K580" s="61" t="s">
        <v>12175</v>
      </c>
      <c r="L580" s="167" t="str">
        <f t="shared" si="47"/>
        <v>Site bruising</v>
      </c>
      <c r="M580" s="168" t="str">
        <f t="shared" si="48"/>
        <v>PI.IC.GA.121305.01</v>
      </c>
      <c r="N580" s="168"/>
      <c r="O580" s="168" t="str">
        <f t="shared" si="49"/>
        <v>PH.IC.GA.121305.01</v>
      </c>
      <c r="Q580" s="168" t="str">
        <f t="shared" si="50"/>
        <v>CL.IC.GA.121305.01</v>
      </c>
    </row>
    <row r="581" spans="1:17" s="167" customFormat="1" ht="15">
      <c r="A581" s="167" t="s">
        <v>10762</v>
      </c>
      <c r="B581" s="10"/>
      <c r="C581" s="62" t="s">
        <v>3064</v>
      </c>
      <c r="D581" s="10"/>
      <c r="E581" s="61" t="s">
        <v>5560</v>
      </c>
      <c r="F581" s="167" t="s">
        <v>10272</v>
      </c>
      <c r="G581" s="167" t="s">
        <v>13076</v>
      </c>
      <c r="H581" s="62" t="s">
        <v>12212</v>
      </c>
      <c r="I581" s="167" t="s">
        <v>12207</v>
      </c>
      <c r="J581" s="63" t="str">
        <f t="shared" si="46"/>
        <v>IC.GA.121306</v>
      </c>
      <c r="K581" s="61" t="s">
        <v>12175</v>
      </c>
      <c r="L581" s="167" t="str">
        <f t="shared" si="47"/>
        <v>Site unable to assess due to drsg</v>
      </c>
      <c r="M581" s="168" t="str">
        <f t="shared" si="48"/>
        <v>PI.IC.GA.121306.01</v>
      </c>
      <c r="N581" s="168"/>
      <c r="O581" s="168" t="str">
        <f t="shared" si="49"/>
        <v>PH.IC.GA.121306.01</v>
      </c>
      <c r="Q581" s="168" t="str">
        <f t="shared" si="50"/>
        <v>CL.IC.GA.121306.01</v>
      </c>
    </row>
    <row r="582" spans="1:17" s="167" customFormat="1" ht="15">
      <c r="A582" s="167" t="s">
        <v>10762</v>
      </c>
      <c r="B582" s="10"/>
      <c r="C582" s="62" t="s">
        <v>3064</v>
      </c>
      <c r="D582" s="10"/>
      <c r="E582" s="61" t="s">
        <v>5560</v>
      </c>
      <c r="F582" s="167" t="s">
        <v>10272</v>
      </c>
      <c r="G582" s="167" t="s">
        <v>10759</v>
      </c>
      <c r="H582" s="62" t="s">
        <v>12225</v>
      </c>
      <c r="I582" s="167" t="s">
        <v>12437</v>
      </c>
      <c r="J582" s="63" t="str">
        <f t="shared" si="46"/>
        <v>IC.GA.121307</v>
      </c>
      <c r="K582" s="61" t="s">
        <v>12175</v>
      </c>
      <c r="L582" s="167" t="str">
        <f t="shared" si="47"/>
        <v>Site other:  specify</v>
      </c>
      <c r="M582" s="168" t="str">
        <f t="shared" si="48"/>
        <v>PI.IC.GA.121307.01</v>
      </c>
      <c r="N582" s="168"/>
      <c r="O582" s="168" t="str">
        <f t="shared" si="49"/>
        <v>PH.IC.GA.121307.01</v>
      </c>
      <c r="Q582" s="168" t="str">
        <f t="shared" si="50"/>
        <v>CL.IC.GA.121307.01</v>
      </c>
    </row>
    <row r="583" spans="1:17" s="167" customFormat="1" ht="15">
      <c r="A583" s="167" t="s">
        <v>10762</v>
      </c>
      <c r="B583" s="10"/>
      <c r="C583" s="62" t="s">
        <v>3064</v>
      </c>
      <c r="D583" s="10" t="s">
        <v>10274</v>
      </c>
      <c r="E583" s="61" t="s">
        <v>4082</v>
      </c>
      <c r="F583" s="167" t="s">
        <v>10272</v>
      </c>
      <c r="G583" s="167" t="s">
        <v>10760</v>
      </c>
      <c r="H583" s="62" t="s">
        <v>11848</v>
      </c>
      <c r="I583" s="167" t="s">
        <v>11753</v>
      </c>
      <c r="J583" s="63" t="str">
        <f t="shared" si="46"/>
        <v>IC.GA.121401</v>
      </c>
      <c r="K583" s="61" t="s">
        <v>12175</v>
      </c>
      <c r="L583" s="167" t="str">
        <f t="shared" si="47"/>
        <v>Status unchanged</v>
      </c>
      <c r="M583" s="168" t="str">
        <f t="shared" si="48"/>
        <v>PI.IC.GA.121401.01</v>
      </c>
      <c r="N583" s="168"/>
      <c r="O583" s="168" t="str">
        <f t="shared" si="49"/>
        <v>PH.IC.GA.121401.01</v>
      </c>
      <c r="Q583" s="168" t="str">
        <f t="shared" si="50"/>
        <v>CL.IC.GA.121401.01</v>
      </c>
    </row>
    <row r="584" spans="1:17" s="167" customFormat="1" ht="15">
      <c r="A584" s="167" t="s">
        <v>10762</v>
      </c>
      <c r="B584" s="10"/>
      <c r="C584" s="62" t="s">
        <v>3064</v>
      </c>
      <c r="D584" s="10"/>
      <c r="E584" s="61" t="s">
        <v>4082</v>
      </c>
      <c r="F584" s="167" t="s">
        <v>10272</v>
      </c>
      <c r="G584" s="167" t="s">
        <v>10761</v>
      </c>
      <c r="H584" s="62" t="s">
        <v>12030</v>
      </c>
      <c r="I584" s="167" t="s">
        <v>11752</v>
      </c>
      <c r="J584" s="63" t="str">
        <f t="shared" si="46"/>
        <v>IC.GA.121402</v>
      </c>
      <c r="K584" s="61" t="s">
        <v>12175</v>
      </c>
      <c r="L584" s="167" t="str">
        <f t="shared" si="47"/>
        <v>Status decreasing</v>
      </c>
      <c r="M584" s="168" t="str">
        <f t="shared" si="48"/>
        <v>PI.IC.GA.121402.01</v>
      </c>
      <c r="N584" s="168"/>
      <c r="O584" s="168" t="str">
        <f t="shared" si="49"/>
        <v>PH.IC.GA.121402.01</v>
      </c>
      <c r="Q584" s="168" t="str">
        <f t="shared" si="50"/>
        <v>CL.IC.GA.121402.01</v>
      </c>
    </row>
    <row r="585" spans="1:17" s="167" customFormat="1" ht="15">
      <c r="A585" s="167" t="s">
        <v>10762</v>
      </c>
      <c r="B585" s="10"/>
      <c r="C585" s="62" t="s">
        <v>3064</v>
      </c>
      <c r="D585" s="10"/>
      <c r="E585" s="61" t="s">
        <v>4082</v>
      </c>
      <c r="F585" s="167" t="s">
        <v>10272</v>
      </c>
      <c r="G585" s="167" t="s">
        <v>10608</v>
      </c>
      <c r="H585" s="62" t="s">
        <v>12032</v>
      </c>
      <c r="I585" s="167" t="s">
        <v>11583</v>
      </c>
      <c r="J585" s="63" t="str">
        <f t="shared" si="46"/>
        <v>IC.GA.121403</v>
      </c>
      <c r="K585" s="61" t="s">
        <v>12175</v>
      </c>
      <c r="L585" s="167" t="str">
        <f t="shared" si="47"/>
        <v>Status increasing</v>
      </c>
      <c r="M585" s="168" t="str">
        <f t="shared" si="48"/>
        <v>PI.IC.GA.121403.01</v>
      </c>
      <c r="N585" s="168"/>
      <c r="O585" s="168" t="str">
        <f t="shared" si="49"/>
        <v>PH.IC.GA.121403.01</v>
      </c>
      <c r="Q585" s="168" t="str">
        <f t="shared" si="50"/>
        <v>CL.IC.GA.121403.01</v>
      </c>
    </row>
    <row r="586" spans="1:17" s="167" customFormat="1" ht="15">
      <c r="A586" s="167" t="s">
        <v>10762</v>
      </c>
      <c r="B586" s="10"/>
      <c r="C586" s="62" t="s">
        <v>3064</v>
      </c>
      <c r="D586" s="10" t="s">
        <v>10275</v>
      </c>
      <c r="E586" s="61" t="s">
        <v>7456</v>
      </c>
      <c r="F586" s="167" t="s">
        <v>10272</v>
      </c>
      <c r="G586" s="167" t="s">
        <v>10196</v>
      </c>
      <c r="H586" s="62" t="s">
        <v>11848</v>
      </c>
      <c r="I586" s="167" t="s">
        <v>11474</v>
      </c>
      <c r="J586" s="63" t="str">
        <f t="shared" si="46"/>
        <v>IC.GA.121501</v>
      </c>
      <c r="K586" s="61" t="s">
        <v>12175</v>
      </c>
      <c r="L586" s="167" t="str">
        <f t="shared" si="47"/>
        <v>Site consistent with body temp</v>
      </c>
      <c r="M586" s="168" t="str">
        <f t="shared" si="48"/>
        <v>PI.IC.GA.121501.01</v>
      </c>
      <c r="N586" s="168"/>
      <c r="O586" s="168" t="str">
        <f t="shared" si="49"/>
        <v>PH.IC.GA.121501.01</v>
      </c>
      <c r="Q586" s="168" t="str">
        <f t="shared" si="50"/>
        <v>CL.IC.GA.121501.01</v>
      </c>
    </row>
    <row r="587" spans="1:17" s="167" customFormat="1" ht="15">
      <c r="A587" s="167" t="s">
        <v>10762</v>
      </c>
      <c r="B587" s="10"/>
      <c r="C587" s="62" t="s">
        <v>3064</v>
      </c>
      <c r="D587" s="10"/>
      <c r="E587" s="61" t="s">
        <v>7456</v>
      </c>
      <c r="F587" s="167" t="s">
        <v>10272</v>
      </c>
      <c r="G587" s="167" t="s">
        <v>13157</v>
      </c>
      <c r="H587" s="62" t="s">
        <v>12030</v>
      </c>
      <c r="I587" s="167" t="s">
        <v>11504</v>
      </c>
      <c r="J587" s="63" t="str">
        <f t="shared" si="46"/>
        <v>IC.GA.121502</v>
      </c>
      <c r="K587" s="61" t="s">
        <v>12175</v>
      </c>
      <c r="L587" s="167" t="str">
        <f t="shared" si="47"/>
        <v>Site warmer than body temperature</v>
      </c>
      <c r="M587" s="168" t="str">
        <f t="shared" si="48"/>
        <v>PI.IC.GA.121502.01</v>
      </c>
      <c r="N587" s="168"/>
      <c r="O587" s="168" t="str">
        <f t="shared" si="49"/>
        <v>PH.IC.GA.121502.01</v>
      </c>
      <c r="Q587" s="168" t="str">
        <f t="shared" si="50"/>
        <v>CL.IC.GA.121502.01</v>
      </c>
    </row>
    <row r="588" spans="1:17" s="167" customFormat="1" ht="15">
      <c r="A588" s="167" t="s">
        <v>10762</v>
      </c>
      <c r="B588" s="10"/>
      <c r="C588" s="62" t="s">
        <v>3064</v>
      </c>
      <c r="D588" s="10"/>
      <c r="E588" s="61" t="s">
        <v>7456</v>
      </c>
      <c r="F588" s="167" t="s">
        <v>10272</v>
      </c>
      <c r="G588" s="167" t="s">
        <v>10606</v>
      </c>
      <c r="H588" s="62" t="s">
        <v>12032</v>
      </c>
      <c r="I588" s="167" t="s">
        <v>11506</v>
      </c>
      <c r="J588" s="63" t="str">
        <f t="shared" si="46"/>
        <v>IC.GA.121503</v>
      </c>
      <c r="K588" s="61" t="s">
        <v>12175</v>
      </c>
      <c r="L588" s="167" t="str">
        <f t="shared" si="47"/>
        <v>Site warmer than opposite body</v>
      </c>
      <c r="M588" s="168" t="str">
        <f t="shared" si="48"/>
        <v>PI.IC.GA.121503.01</v>
      </c>
      <c r="N588" s="168"/>
      <c r="O588" s="168" t="str">
        <f t="shared" si="49"/>
        <v>PH.IC.GA.121503.01</v>
      </c>
      <c r="Q588" s="168" t="str">
        <f t="shared" si="50"/>
        <v>CL.IC.GA.121503.01</v>
      </c>
    </row>
    <row r="589" spans="1:17" s="167" customFormat="1" ht="15">
      <c r="A589" s="167" t="s">
        <v>10762</v>
      </c>
      <c r="B589" s="10"/>
      <c r="C589" s="62" t="s">
        <v>3064</v>
      </c>
      <c r="D589" s="10"/>
      <c r="E589" s="61" t="s">
        <v>7456</v>
      </c>
      <c r="F589" s="167" t="s">
        <v>10272</v>
      </c>
      <c r="G589" s="167" t="s">
        <v>13075</v>
      </c>
      <c r="H589" s="62" t="s">
        <v>12028</v>
      </c>
      <c r="I589" s="167" t="s">
        <v>11508</v>
      </c>
      <c r="J589" s="63" t="str">
        <f t="shared" si="46"/>
        <v>IC.GA.121504</v>
      </c>
      <c r="K589" s="61" t="s">
        <v>12175</v>
      </c>
      <c r="L589" s="167" t="str">
        <f t="shared" si="47"/>
        <v>Site cooler than body temperature</v>
      </c>
      <c r="M589" s="168" t="str">
        <f t="shared" si="48"/>
        <v>PI.IC.GA.121504.01</v>
      </c>
      <c r="N589" s="168"/>
      <c r="O589" s="168" t="str">
        <f t="shared" si="49"/>
        <v>PH.IC.GA.121504.01</v>
      </c>
      <c r="Q589" s="168" t="str">
        <f t="shared" si="50"/>
        <v>CL.IC.GA.121504.01</v>
      </c>
    </row>
    <row r="590" spans="1:17" s="167" customFormat="1" ht="15">
      <c r="A590" s="167" t="s">
        <v>10762</v>
      </c>
      <c r="B590" s="10"/>
      <c r="C590" s="62" t="s">
        <v>3064</v>
      </c>
      <c r="D590" s="10"/>
      <c r="E590" s="61" t="s">
        <v>7456</v>
      </c>
      <c r="F590" s="167" t="s">
        <v>10272</v>
      </c>
      <c r="G590" s="167" t="s">
        <v>10607</v>
      </c>
      <c r="H590" s="62" t="s">
        <v>12210</v>
      </c>
      <c r="I590" s="167" t="s">
        <v>11510</v>
      </c>
      <c r="J590" s="63" t="str">
        <f t="shared" si="46"/>
        <v>IC.GA.121505</v>
      </c>
      <c r="K590" s="61" t="s">
        <v>12175</v>
      </c>
      <c r="L590" s="167" t="str">
        <f t="shared" si="47"/>
        <v>Site cooler than opposite body</v>
      </c>
      <c r="M590" s="168" t="str">
        <f t="shared" si="48"/>
        <v>PI.IC.GA.121505.01</v>
      </c>
      <c r="N590" s="168"/>
      <c r="O590" s="168" t="str">
        <f t="shared" si="49"/>
        <v>PH.IC.GA.121505.01</v>
      </c>
      <c r="Q590" s="168" t="str">
        <f t="shared" si="50"/>
        <v>CL.IC.GA.121505.01</v>
      </c>
    </row>
    <row r="591" spans="1:17" s="167" customFormat="1" ht="15">
      <c r="A591" s="167" t="s">
        <v>10762</v>
      </c>
      <c r="B591" s="10"/>
      <c r="C591" s="62" t="s">
        <v>3064</v>
      </c>
      <c r="D591" s="10" t="s">
        <v>10276</v>
      </c>
      <c r="E591" s="61" t="s">
        <v>7863</v>
      </c>
      <c r="F591" s="167" t="s">
        <v>9979</v>
      </c>
      <c r="G591" s="167" t="s">
        <v>10446</v>
      </c>
      <c r="H591" s="62" t="s">
        <v>11848</v>
      </c>
      <c r="I591" s="167" t="s">
        <v>10446</v>
      </c>
      <c r="J591" s="63" t="str">
        <f t="shared" si="46"/>
        <v>IC.GA.121601</v>
      </c>
      <c r="K591" s="61" t="s">
        <v>12175</v>
      </c>
      <c r="L591" s="167" t="str">
        <f t="shared" si="47"/>
        <v>Patent</v>
      </c>
      <c r="M591" s="168" t="str">
        <f t="shared" si="48"/>
        <v>PI.IC.GA.121601.01</v>
      </c>
      <c r="N591" s="168"/>
      <c r="O591" s="168" t="str">
        <f t="shared" si="49"/>
        <v>PH.IC.GA.121601.01</v>
      </c>
      <c r="Q591" s="168" t="str">
        <f t="shared" si="50"/>
        <v>CL.IC.GA.121601.01</v>
      </c>
    </row>
    <row r="592" spans="1:17" s="167" customFormat="1" ht="15">
      <c r="A592" s="167" t="s">
        <v>10762</v>
      </c>
      <c r="B592" s="10"/>
      <c r="C592" s="62" t="s">
        <v>3064</v>
      </c>
      <c r="D592" s="10"/>
      <c r="E592" s="61" t="s">
        <v>7863</v>
      </c>
      <c r="F592" s="167" t="s">
        <v>9979</v>
      </c>
      <c r="G592" s="167" t="s">
        <v>10126</v>
      </c>
      <c r="H592" s="62" t="s">
        <v>12030</v>
      </c>
      <c r="I592" s="167" t="s">
        <v>10127</v>
      </c>
      <c r="J592" s="63" t="str">
        <f t="shared" si="46"/>
        <v>IC.GA.121602</v>
      </c>
      <c r="K592" s="61" t="s">
        <v>12175</v>
      </c>
      <c r="L592" s="167" t="str">
        <f t="shared" si="47"/>
        <v>Tube feeding infusing</v>
      </c>
      <c r="M592" s="168" t="str">
        <f t="shared" si="48"/>
        <v>PI.IC.GA.121602.01</v>
      </c>
      <c r="N592" s="168"/>
      <c r="O592" s="168" t="str">
        <f t="shared" si="49"/>
        <v>PH.IC.GA.121602.01</v>
      </c>
      <c r="Q592" s="168" t="str">
        <f t="shared" si="50"/>
        <v>CL.IC.GA.121602.01</v>
      </c>
    </row>
    <row r="593" spans="1:25" s="167" customFormat="1" ht="15">
      <c r="A593" s="167" t="s">
        <v>10762</v>
      </c>
      <c r="B593" s="10"/>
      <c r="C593" s="62" t="s">
        <v>3064</v>
      </c>
      <c r="D593" s="10"/>
      <c r="E593" s="61" t="s">
        <v>7863</v>
      </c>
      <c r="F593" s="167" t="s">
        <v>9979</v>
      </c>
      <c r="G593" s="167" t="s">
        <v>10128</v>
      </c>
      <c r="H593" s="62" t="s">
        <v>12032</v>
      </c>
      <c r="I593" s="167" t="s">
        <v>10129</v>
      </c>
      <c r="J593" s="63" t="str">
        <f t="shared" si="46"/>
        <v>IC.GA.121603</v>
      </c>
      <c r="K593" s="61" t="s">
        <v>12175</v>
      </c>
      <c r="L593" s="167" t="str">
        <f t="shared" si="47"/>
        <v>Irrigated</v>
      </c>
      <c r="M593" s="168" t="str">
        <f t="shared" si="48"/>
        <v>PI.IC.GA.121603.01</v>
      </c>
      <c r="N593" s="168"/>
      <c r="O593" s="168" t="str">
        <f t="shared" si="49"/>
        <v>PH.IC.GA.121603.01</v>
      </c>
      <c r="Q593" s="168" t="str">
        <f t="shared" si="50"/>
        <v>CL.IC.GA.121603.01</v>
      </c>
    </row>
    <row r="594" spans="1:25" s="167" customFormat="1" ht="15">
      <c r="A594" s="167" t="s">
        <v>10762</v>
      </c>
      <c r="B594" s="10"/>
      <c r="C594" s="62" t="s">
        <v>3064</v>
      </c>
      <c r="D594" s="10"/>
      <c r="E594" s="61" t="s">
        <v>7863</v>
      </c>
      <c r="F594" s="167" t="s">
        <v>9979</v>
      </c>
      <c r="G594" s="167" t="s">
        <v>10300</v>
      </c>
      <c r="H594" s="62" t="s">
        <v>12028</v>
      </c>
      <c r="I594" s="167" t="s">
        <v>10130</v>
      </c>
      <c r="J594" s="63" t="str">
        <f t="shared" si="46"/>
        <v>IC.GA.121604</v>
      </c>
      <c r="K594" s="61" t="s">
        <v>12175</v>
      </c>
      <c r="L594" s="167" t="str">
        <f t="shared" si="47"/>
        <v>Clamped</v>
      </c>
      <c r="M594" s="168" t="str">
        <f t="shared" si="48"/>
        <v>PI.IC.GA.121604.01</v>
      </c>
      <c r="N594" s="168"/>
      <c r="O594" s="168" t="str">
        <f t="shared" si="49"/>
        <v>PH.IC.GA.121604.01</v>
      </c>
      <c r="Q594" s="168" t="str">
        <f t="shared" si="50"/>
        <v>CL.IC.GA.121604.01</v>
      </c>
    </row>
    <row r="595" spans="1:25" s="167" customFormat="1" ht="15">
      <c r="A595" s="167" t="s">
        <v>10762</v>
      </c>
      <c r="B595" s="10"/>
      <c r="C595" s="62" t="s">
        <v>3064</v>
      </c>
      <c r="D595" s="10"/>
      <c r="E595" s="61" t="s">
        <v>7863</v>
      </c>
      <c r="F595" s="167" t="s">
        <v>9979</v>
      </c>
      <c r="G595" s="167" t="s">
        <v>10198</v>
      </c>
      <c r="H595" s="62" t="s">
        <v>12210</v>
      </c>
      <c r="I595" s="167" t="s">
        <v>10132</v>
      </c>
      <c r="J595" s="63" t="str">
        <f t="shared" si="46"/>
        <v>IC.GA.121605</v>
      </c>
      <c r="K595" s="61" t="s">
        <v>12175</v>
      </c>
      <c r="L595" s="167" t="str">
        <f t="shared" si="47"/>
        <v>Non-patent/clogged</v>
      </c>
      <c r="M595" s="168" t="str">
        <f t="shared" si="48"/>
        <v>PI.IC.GA.121605.01</v>
      </c>
      <c r="N595" s="168"/>
      <c r="O595" s="168" t="str">
        <f t="shared" si="49"/>
        <v>PH.IC.GA.121605.01</v>
      </c>
      <c r="Q595" s="168" t="str">
        <f t="shared" si="50"/>
        <v>CL.IC.GA.121605.01</v>
      </c>
    </row>
    <row r="596" spans="1:25" s="167" customFormat="1" ht="15">
      <c r="A596" s="167" t="s">
        <v>10762</v>
      </c>
      <c r="B596" s="10"/>
      <c r="C596" s="62" t="s">
        <v>3064</v>
      </c>
      <c r="D596" s="10"/>
      <c r="E596" s="61" t="s">
        <v>7863</v>
      </c>
      <c r="F596" s="167" t="s">
        <v>9979</v>
      </c>
      <c r="G596" s="167" t="s">
        <v>11839</v>
      </c>
      <c r="H596" s="62" t="s">
        <v>12212</v>
      </c>
      <c r="I596" s="167" t="s">
        <v>10282</v>
      </c>
      <c r="J596" s="63" t="str">
        <f t="shared" si="46"/>
        <v>IC.GA.121606</v>
      </c>
      <c r="K596" s="61" t="s">
        <v>12175</v>
      </c>
      <c r="L596" s="167" t="str">
        <f t="shared" si="47"/>
        <v>Inserted</v>
      </c>
      <c r="M596" s="168" t="str">
        <f t="shared" si="48"/>
        <v>PI.IC.GA.121606.01</v>
      </c>
      <c r="N596" s="168"/>
      <c r="O596" s="168" t="str">
        <f t="shared" si="49"/>
        <v>PH.IC.GA.121606.01</v>
      </c>
      <c r="Q596" s="168" t="str">
        <f t="shared" si="50"/>
        <v>CL.IC.GA.121606.01</v>
      </c>
    </row>
    <row r="597" spans="1:25" s="167" customFormat="1" ht="15">
      <c r="A597" s="167" t="s">
        <v>10762</v>
      </c>
      <c r="B597" s="10"/>
      <c r="C597" s="62" t="s">
        <v>3064</v>
      </c>
      <c r="D597" s="10"/>
      <c r="E597" s="61" t="s">
        <v>7863</v>
      </c>
      <c r="F597" s="167" t="s">
        <v>9979</v>
      </c>
      <c r="G597" s="167" t="s">
        <v>10283</v>
      </c>
      <c r="H597" s="62" t="s">
        <v>12225</v>
      </c>
      <c r="I597" s="167" t="s">
        <v>12108</v>
      </c>
      <c r="J597" s="63" t="str">
        <f t="shared" si="46"/>
        <v>IC.GA.121607</v>
      </c>
      <c r="K597" s="61" t="s">
        <v>12175</v>
      </c>
      <c r="L597" s="167" t="str">
        <f t="shared" si="47"/>
        <v>Repositioned</v>
      </c>
      <c r="M597" s="168" t="str">
        <f t="shared" si="48"/>
        <v>PI.IC.GA.121607.01</v>
      </c>
      <c r="N597" s="168"/>
      <c r="O597" s="168" t="str">
        <f t="shared" si="49"/>
        <v>PH.IC.GA.121607.01</v>
      </c>
      <c r="Q597" s="168" t="str">
        <f t="shared" si="50"/>
        <v>CL.IC.GA.121607.01</v>
      </c>
    </row>
    <row r="598" spans="1:25" s="167" customFormat="1" ht="15">
      <c r="A598" s="167" t="s">
        <v>10762</v>
      </c>
      <c r="B598" s="10"/>
      <c r="C598" s="62" t="s">
        <v>3064</v>
      </c>
      <c r="D598" s="10"/>
      <c r="E598" s="61" t="s">
        <v>7863</v>
      </c>
      <c r="F598" s="167" t="s">
        <v>9979</v>
      </c>
      <c r="G598" s="167" t="s">
        <v>11393</v>
      </c>
      <c r="H598" s="62" t="s">
        <v>11638</v>
      </c>
      <c r="I598" s="167" t="s">
        <v>11959</v>
      </c>
      <c r="J598" s="63" t="str">
        <f t="shared" ref="J598:J661" si="51">CONCATENATE("IC.GA.",C598,E598,H598)</f>
        <v>IC.GA.121608</v>
      </c>
      <c r="K598" s="61" t="s">
        <v>12175</v>
      </c>
      <c r="L598" s="167" t="str">
        <f t="shared" si="47"/>
        <v>Changed</v>
      </c>
      <c r="M598" s="168" t="str">
        <f t="shared" si="48"/>
        <v>PI.IC.GA.121608.01</v>
      </c>
      <c r="N598" s="168"/>
      <c r="O598" s="168" t="str">
        <f t="shared" si="49"/>
        <v>PH.IC.GA.121608.01</v>
      </c>
      <c r="Q598" s="168" t="str">
        <f t="shared" si="50"/>
        <v>CL.IC.GA.121608.01</v>
      </c>
    </row>
    <row r="599" spans="1:25" s="167" customFormat="1" ht="15">
      <c r="A599" s="167" t="s">
        <v>10762</v>
      </c>
      <c r="B599" s="10"/>
      <c r="C599" s="62" t="s">
        <v>3064</v>
      </c>
      <c r="D599" s="10"/>
      <c r="E599" s="61" t="s">
        <v>7863</v>
      </c>
      <c r="F599" s="167" t="s">
        <v>9979</v>
      </c>
      <c r="G599" s="167" t="s">
        <v>10284</v>
      </c>
      <c r="H599" s="62" t="s">
        <v>11639</v>
      </c>
      <c r="I599" s="167" t="s">
        <v>10046</v>
      </c>
      <c r="J599" s="63" t="str">
        <f t="shared" si="51"/>
        <v>IC.GA.121609</v>
      </c>
      <c r="K599" s="61" t="s">
        <v>12175</v>
      </c>
      <c r="L599" s="167" t="str">
        <f t="shared" si="47"/>
        <v>Gravity drainage</v>
      </c>
      <c r="M599" s="168" t="str">
        <f t="shared" si="48"/>
        <v>PI.IC.GA.121609.01</v>
      </c>
      <c r="N599" s="168"/>
      <c r="O599" s="168" t="str">
        <f t="shared" si="49"/>
        <v>PH.IC.GA.121609.01</v>
      </c>
      <c r="Q599" s="168" t="str">
        <f t="shared" si="50"/>
        <v>CL.IC.GA.121609.01</v>
      </c>
    </row>
    <row r="600" spans="1:25" s="167" customFormat="1" ht="15">
      <c r="A600" s="167" t="s">
        <v>10762</v>
      </c>
      <c r="B600" s="10"/>
      <c r="C600" s="62" t="s">
        <v>3064</v>
      </c>
      <c r="D600" s="10"/>
      <c r="E600" s="61" t="s">
        <v>7863</v>
      </c>
      <c r="F600" s="167" t="s">
        <v>9979</v>
      </c>
      <c r="G600" s="167" t="s">
        <v>11840</v>
      </c>
      <c r="H600" s="62" t="s">
        <v>11829</v>
      </c>
      <c r="I600" s="167" t="s">
        <v>11841</v>
      </c>
      <c r="J600" s="63" t="str">
        <f t="shared" si="51"/>
        <v>IC.GA.121610</v>
      </c>
      <c r="K600" s="61" t="s">
        <v>12175</v>
      </c>
      <c r="L600" s="167" t="str">
        <f t="shared" si="47"/>
        <v>Discontinue</v>
      </c>
      <c r="M600" s="168" t="str">
        <f t="shared" si="48"/>
        <v>PI.IC.GA.121610.01</v>
      </c>
      <c r="N600" s="168"/>
      <c r="O600" s="168" t="str">
        <f t="shared" si="49"/>
        <v>PH.IC.GA.121610.01</v>
      </c>
      <c r="Q600" s="168" t="str">
        <f t="shared" si="50"/>
        <v>CL.IC.GA.121610.01</v>
      </c>
    </row>
    <row r="601" spans="1:25" s="167" customFormat="1" ht="15">
      <c r="A601" s="167" t="s">
        <v>10762</v>
      </c>
      <c r="C601" s="61" t="s">
        <v>12352</v>
      </c>
      <c r="E601" s="61" t="s">
        <v>2259</v>
      </c>
      <c r="F601" s="167" t="s">
        <v>12960</v>
      </c>
      <c r="G601" s="167" t="s">
        <v>12957</v>
      </c>
      <c r="H601" s="62" t="s">
        <v>12420</v>
      </c>
      <c r="J601" s="63" t="str">
        <f t="shared" si="51"/>
        <v>IC.GA.121611</v>
      </c>
      <c r="K601" s="61" t="s">
        <v>2206</v>
      </c>
      <c r="L601" s="167" t="str">
        <f t="shared" si="47"/>
        <v>Self Discontinued</v>
      </c>
      <c r="M601" s="168" t="str">
        <f t="shared" si="48"/>
        <v>PI.IC.GA.121611.01</v>
      </c>
      <c r="N601" s="168"/>
      <c r="O601" s="168" t="str">
        <f t="shared" si="49"/>
        <v>PH.IC.GA.121611.01</v>
      </c>
      <c r="Q601" s="168" t="str">
        <f t="shared" si="50"/>
        <v>CL.IC.GA.121611.01</v>
      </c>
      <c r="X601" s="167" t="s">
        <v>12505</v>
      </c>
      <c r="Y601" s="167">
        <v>1124</v>
      </c>
    </row>
    <row r="602" spans="1:25" s="167" customFormat="1" ht="15">
      <c r="A602" s="167" t="s">
        <v>10762</v>
      </c>
      <c r="B602" s="10"/>
      <c r="C602" s="62" t="s">
        <v>3064</v>
      </c>
      <c r="D602" s="10" t="s">
        <v>9826</v>
      </c>
      <c r="E602" s="61" t="s">
        <v>12462</v>
      </c>
      <c r="F602" s="167" t="s">
        <v>9835</v>
      </c>
      <c r="G602" s="167" t="s">
        <v>12157</v>
      </c>
      <c r="H602" s="62" t="s">
        <v>11848</v>
      </c>
      <c r="I602" s="167" t="s">
        <v>12157</v>
      </c>
      <c r="J602" s="63" t="str">
        <f t="shared" si="51"/>
        <v>IC.GA.121701</v>
      </c>
      <c r="K602" s="61" t="s">
        <v>12175</v>
      </c>
      <c r="L602" s="167" t="str">
        <f t="shared" si="47"/>
        <v>None</v>
      </c>
      <c r="M602" s="168" t="str">
        <f t="shared" si="48"/>
        <v>PI.IC.GA.121701.01</v>
      </c>
      <c r="N602" s="168"/>
      <c r="O602" s="168" t="str">
        <f t="shared" si="49"/>
        <v>PH.IC.GA.121701.01</v>
      </c>
      <c r="Q602" s="168" t="str">
        <f t="shared" si="50"/>
        <v>CL.IC.GA.121701.01</v>
      </c>
    </row>
    <row r="603" spans="1:25" s="167" customFormat="1" ht="15">
      <c r="A603" s="167" t="s">
        <v>10762</v>
      </c>
      <c r="B603" s="10"/>
      <c r="C603" s="62" t="s">
        <v>3064</v>
      </c>
      <c r="D603" s="10"/>
      <c r="E603" s="61" t="s">
        <v>12462</v>
      </c>
      <c r="F603" s="167" t="s">
        <v>9835</v>
      </c>
      <c r="G603" s="167" t="s">
        <v>11013</v>
      </c>
      <c r="H603" s="62" t="s">
        <v>12030</v>
      </c>
      <c r="I603" s="167" t="s">
        <v>10277</v>
      </c>
      <c r="J603" s="63" t="str">
        <f t="shared" si="51"/>
        <v>IC.GA.121702</v>
      </c>
      <c r="K603" s="61" t="s">
        <v>12175</v>
      </c>
      <c r="L603" s="167" t="str">
        <f t="shared" si="47"/>
        <v>Intermittent</v>
      </c>
      <c r="M603" s="168" t="str">
        <f t="shared" si="48"/>
        <v>PI.IC.GA.121702.01</v>
      </c>
      <c r="N603" s="168"/>
      <c r="O603" s="168" t="str">
        <f t="shared" si="49"/>
        <v>PH.IC.GA.121702.01</v>
      </c>
      <c r="Q603" s="168" t="str">
        <f t="shared" si="50"/>
        <v>CL.IC.GA.121702.01</v>
      </c>
    </row>
    <row r="604" spans="1:25" s="167" customFormat="1" ht="15">
      <c r="A604" s="167" t="s">
        <v>10762</v>
      </c>
      <c r="B604" s="10"/>
      <c r="C604" s="62" t="s">
        <v>3064</v>
      </c>
      <c r="D604" s="10"/>
      <c r="E604" s="61" t="s">
        <v>12462</v>
      </c>
      <c r="F604" s="167" t="s">
        <v>9835</v>
      </c>
      <c r="G604" s="167" t="s">
        <v>10278</v>
      </c>
      <c r="H604" s="62" t="s">
        <v>12032</v>
      </c>
      <c r="I604" s="167" t="s">
        <v>10347</v>
      </c>
      <c r="J604" s="63" t="str">
        <f t="shared" si="51"/>
        <v>IC.GA.121703</v>
      </c>
      <c r="K604" s="61" t="s">
        <v>12175</v>
      </c>
      <c r="L604" s="167" t="str">
        <f t="shared" si="47"/>
        <v>Continuous</v>
      </c>
      <c r="M604" s="168" t="str">
        <f t="shared" si="48"/>
        <v>PI.IC.GA.121703.01</v>
      </c>
      <c r="N604" s="168"/>
      <c r="O604" s="168" t="str">
        <f t="shared" si="49"/>
        <v>PH.IC.GA.121703.01</v>
      </c>
      <c r="Q604" s="168" t="str">
        <f t="shared" si="50"/>
        <v>CL.IC.GA.121703.01</v>
      </c>
    </row>
    <row r="605" spans="1:25" s="167" customFormat="1" ht="15">
      <c r="A605" s="167" t="s">
        <v>10762</v>
      </c>
      <c r="B605" s="10"/>
      <c r="C605" s="62" t="s">
        <v>3064</v>
      </c>
      <c r="D605" s="10" t="s">
        <v>9846</v>
      </c>
      <c r="E605" s="61" t="s">
        <v>12602</v>
      </c>
      <c r="F605" s="167" t="s">
        <v>9847</v>
      </c>
      <c r="G605" s="167" t="s">
        <v>10263</v>
      </c>
      <c r="H605" s="62" t="s">
        <v>11848</v>
      </c>
      <c r="I605" s="167" t="s">
        <v>10264</v>
      </c>
      <c r="J605" s="63" t="str">
        <f t="shared" si="51"/>
        <v>IC.GA.121801</v>
      </c>
      <c r="K605" s="61" t="s">
        <v>12175</v>
      </c>
      <c r="L605" s="167" t="str">
        <f t="shared" si="47"/>
        <v>Salem sump</v>
      </c>
      <c r="M605" s="168" t="str">
        <f t="shared" si="48"/>
        <v>PI.IC.GA.121801.01</v>
      </c>
      <c r="N605" s="168"/>
      <c r="O605" s="168" t="str">
        <f t="shared" si="49"/>
        <v>PH.IC.GA.121801.01</v>
      </c>
      <c r="Q605" s="168" t="str">
        <f t="shared" si="50"/>
        <v>CL.IC.GA.121801.01</v>
      </c>
    </row>
    <row r="606" spans="1:25" s="167" customFormat="1" ht="15">
      <c r="A606" s="167" t="s">
        <v>10762</v>
      </c>
      <c r="B606" s="10"/>
      <c r="C606" s="62" t="s">
        <v>3064</v>
      </c>
      <c r="D606" s="10"/>
      <c r="E606" s="61" t="s">
        <v>12602</v>
      </c>
      <c r="F606" s="167" t="s">
        <v>9847</v>
      </c>
      <c r="G606" s="167" t="s">
        <v>10265</v>
      </c>
      <c r="H606" s="62" t="s">
        <v>12030</v>
      </c>
      <c r="I606" s="167" t="s">
        <v>10266</v>
      </c>
      <c r="J606" s="63" t="str">
        <f t="shared" si="51"/>
        <v>IC.GA.121802</v>
      </c>
      <c r="K606" s="61" t="s">
        <v>12175</v>
      </c>
      <c r="L606" s="167" t="str">
        <f t="shared" si="47"/>
        <v>Small bore (Dobhoff)</v>
      </c>
      <c r="M606" s="168" t="str">
        <f t="shared" si="48"/>
        <v>PI.IC.GA.121802.01</v>
      </c>
      <c r="N606" s="168"/>
      <c r="O606" s="168" t="str">
        <f t="shared" si="49"/>
        <v>PH.IC.GA.121802.01</v>
      </c>
      <c r="Q606" s="168" t="str">
        <f t="shared" si="50"/>
        <v>CL.IC.GA.121802.01</v>
      </c>
    </row>
    <row r="607" spans="1:25" s="167" customFormat="1" ht="15">
      <c r="A607" s="167" t="s">
        <v>10762</v>
      </c>
      <c r="B607" s="10"/>
      <c r="C607" s="62" t="s">
        <v>3064</v>
      </c>
      <c r="D607" s="10"/>
      <c r="E607" s="61" t="s">
        <v>12602</v>
      </c>
      <c r="F607" s="167" t="s">
        <v>9847</v>
      </c>
      <c r="G607" s="167" t="s">
        <v>10267</v>
      </c>
      <c r="H607" s="62" t="s">
        <v>12032</v>
      </c>
      <c r="I607" s="167" t="s">
        <v>10268</v>
      </c>
      <c r="J607" s="63" t="str">
        <f t="shared" si="51"/>
        <v>IC.GA.121803</v>
      </c>
      <c r="K607" s="61" t="s">
        <v>12175</v>
      </c>
      <c r="L607" s="167" t="str">
        <f t="shared" si="47"/>
        <v>Large bore</v>
      </c>
      <c r="M607" s="168" t="str">
        <f t="shared" si="48"/>
        <v>PI.IC.GA.121803.01</v>
      </c>
      <c r="N607" s="168"/>
      <c r="O607" s="168" t="str">
        <f t="shared" si="49"/>
        <v>PH.IC.GA.121803.01</v>
      </c>
      <c r="Q607" s="168" t="str">
        <f t="shared" si="50"/>
        <v>CL.IC.GA.121803.01</v>
      </c>
    </row>
    <row r="608" spans="1:25" s="167" customFormat="1" ht="15">
      <c r="A608" s="167" t="s">
        <v>10762</v>
      </c>
      <c r="B608" s="10"/>
      <c r="C608" s="62" t="s">
        <v>3064</v>
      </c>
      <c r="D608" s="10"/>
      <c r="E608" s="61" t="s">
        <v>12602</v>
      </c>
      <c r="F608" s="167" t="s">
        <v>9847</v>
      </c>
      <c r="G608" s="167" t="s">
        <v>10269</v>
      </c>
      <c r="H608" s="62" t="s">
        <v>12028</v>
      </c>
      <c r="I608" s="167" t="s">
        <v>10270</v>
      </c>
      <c r="J608" s="63" t="str">
        <f t="shared" si="51"/>
        <v>IC.GA.121804</v>
      </c>
      <c r="K608" s="61" t="s">
        <v>12175</v>
      </c>
      <c r="L608" s="167" t="str">
        <f t="shared" si="47"/>
        <v>Gastrostomy</v>
      </c>
      <c r="M608" s="168" t="str">
        <f t="shared" si="48"/>
        <v>PI.IC.GA.121804.01</v>
      </c>
      <c r="N608" s="168"/>
      <c r="O608" s="168" t="str">
        <f t="shared" si="49"/>
        <v>PH.IC.GA.121804.01</v>
      </c>
      <c r="Q608" s="168" t="str">
        <f t="shared" si="50"/>
        <v>CL.IC.GA.121804.01</v>
      </c>
    </row>
    <row r="609" spans="1:23" s="167" customFormat="1" ht="15">
      <c r="A609" s="167" t="s">
        <v>10762</v>
      </c>
      <c r="B609" s="10"/>
      <c r="C609" s="62" t="s">
        <v>3064</v>
      </c>
      <c r="D609" s="10"/>
      <c r="E609" s="61" t="s">
        <v>12602</v>
      </c>
      <c r="F609" s="167" t="s">
        <v>9847</v>
      </c>
      <c r="G609" s="167" t="s">
        <v>10271</v>
      </c>
      <c r="H609" s="62" t="s">
        <v>12210</v>
      </c>
      <c r="I609" s="167" t="s">
        <v>10110</v>
      </c>
      <c r="J609" s="63" t="str">
        <f t="shared" si="51"/>
        <v>IC.GA.121805</v>
      </c>
      <c r="K609" s="61" t="s">
        <v>12175</v>
      </c>
      <c r="L609" s="167" t="str">
        <f t="shared" si="47"/>
        <v>Jejunostomy</v>
      </c>
      <c r="M609" s="168" t="str">
        <f t="shared" si="48"/>
        <v>PI.IC.GA.121805.01</v>
      </c>
      <c r="N609" s="168"/>
      <c r="O609" s="168" t="str">
        <f t="shared" si="49"/>
        <v>PH.IC.GA.121805.01</v>
      </c>
      <c r="Q609" s="168" t="str">
        <f t="shared" si="50"/>
        <v>CL.IC.GA.121805.01</v>
      </c>
    </row>
    <row r="610" spans="1:23" s="167" customFormat="1" ht="15">
      <c r="A610" s="167" t="s">
        <v>10762</v>
      </c>
      <c r="B610" s="10"/>
      <c r="C610" s="62" t="s">
        <v>3064</v>
      </c>
      <c r="D610" s="10"/>
      <c r="E610" s="61" t="s">
        <v>12602</v>
      </c>
      <c r="F610" s="167" t="s">
        <v>9847</v>
      </c>
      <c r="G610" s="167" t="s">
        <v>10660</v>
      </c>
      <c r="H610" s="62" t="s">
        <v>12212</v>
      </c>
      <c r="I610" s="167" t="s">
        <v>10121</v>
      </c>
      <c r="J610" s="63" t="str">
        <f t="shared" si="51"/>
        <v>IC.GA.121806</v>
      </c>
      <c r="K610" s="61" t="s">
        <v>12175</v>
      </c>
      <c r="L610" s="167" t="str">
        <f t="shared" si="47"/>
        <v xml:space="preserve">Percutaneous endoscopic gastrostomy </v>
      </c>
      <c r="M610" s="168" t="str">
        <f t="shared" si="48"/>
        <v>PI.IC.GA.121806.01</v>
      </c>
      <c r="N610" s="168"/>
      <c r="O610" s="168" t="str">
        <f t="shared" si="49"/>
        <v>PH.IC.GA.121806.01</v>
      </c>
      <c r="Q610" s="168" t="str">
        <f t="shared" si="50"/>
        <v>CL.IC.GA.121806.01</v>
      </c>
    </row>
    <row r="611" spans="1:23" s="167" customFormat="1" ht="15">
      <c r="A611" s="167" t="s">
        <v>10762</v>
      </c>
      <c r="B611" s="10"/>
      <c r="C611" s="62" t="s">
        <v>3064</v>
      </c>
      <c r="D611" s="10"/>
      <c r="E611" s="61" t="s">
        <v>12602</v>
      </c>
      <c r="F611" s="167" t="s">
        <v>9847</v>
      </c>
      <c r="G611" s="167" t="s">
        <v>10122</v>
      </c>
      <c r="H611" s="62" t="s">
        <v>12225</v>
      </c>
      <c r="I611" s="167" t="s">
        <v>9980</v>
      </c>
      <c r="J611" s="63" t="str">
        <f t="shared" si="51"/>
        <v>IC.GA.121807</v>
      </c>
      <c r="K611" s="61" t="s">
        <v>12175</v>
      </c>
      <c r="L611" s="167" t="str">
        <f t="shared" si="47"/>
        <v>Percutaneous gastrostomy button</v>
      </c>
      <c r="M611" s="168" t="str">
        <f t="shared" si="48"/>
        <v>PI.IC.GA.121807.01</v>
      </c>
      <c r="N611" s="168"/>
      <c r="O611" s="168" t="str">
        <f t="shared" si="49"/>
        <v>PH.IC.GA.121807.01</v>
      </c>
      <c r="Q611" s="168" t="str">
        <f t="shared" si="50"/>
        <v>CL.IC.GA.121807.01</v>
      </c>
    </row>
    <row r="612" spans="1:23" s="167" customFormat="1" ht="15">
      <c r="A612" s="167" t="s">
        <v>10762</v>
      </c>
      <c r="B612" s="10"/>
      <c r="C612" s="62" t="s">
        <v>3064</v>
      </c>
      <c r="D612" s="10"/>
      <c r="E612" s="61" t="s">
        <v>12602</v>
      </c>
      <c r="F612" s="167" t="s">
        <v>9847</v>
      </c>
      <c r="G612" s="167" t="s">
        <v>10478</v>
      </c>
      <c r="H612" s="62" t="s">
        <v>11638</v>
      </c>
      <c r="I612" s="167" t="s">
        <v>12437</v>
      </c>
      <c r="J612" s="63" t="str">
        <f t="shared" si="51"/>
        <v>IC.GA.121808</v>
      </c>
      <c r="K612" s="61" t="s">
        <v>12175</v>
      </c>
      <c r="L612" s="167" t="str">
        <f t="shared" si="47"/>
        <v>Other: specify</v>
      </c>
      <c r="M612" s="168" t="str">
        <f t="shared" si="48"/>
        <v>PI.IC.GA.121808.01</v>
      </c>
      <c r="N612" s="168"/>
      <c r="O612" s="168" t="str">
        <f t="shared" si="49"/>
        <v>PH.IC.GA.121808.01</v>
      </c>
      <c r="Q612" s="168" t="str">
        <f t="shared" si="50"/>
        <v>CL.IC.GA.121808.01</v>
      </c>
    </row>
    <row r="613" spans="1:23" s="167" customFormat="1" ht="15">
      <c r="A613" s="167" t="s">
        <v>10662</v>
      </c>
      <c r="C613" s="61" t="s">
        <v>3064</v>
      </c>
      <c r="E613" s="61" t="s">
        <v>12602</v>
      </c>
      <c r="F613" s="167" t="s">
        <v>10661</v>
      </c>
      <c r="G613" s="61" t="s">
        <v>9982</v>
      </c>
      <c r="H613" s="62" t="s">
        <v>3690</v>
      </c>
      <c r="I613" s="62" t="s">
        <v>9983</v>
      </c>
      <c r="J613" s="63" t="str">
        <f t="shared" si="51"/>
        <v>IC.GA.121809</v>
      </c>
      <c r="K613" s="61" t="s">
        <v>12175</v>
      </c>
      <c r="L613" s="167" t="str">
        <f t="shared" si="47"/>
        <v>G/J Tube</v>
      </c>
      <c r="M613" s="168" t="str">
        <f t="shared" si="48"/>
        <v>PI.IC.GA.121809.01</v>
      </c>
      <c r="N613" s="168"/>
      <c r="O613" s="168" t="str">
        <f t="shared" si="49"/>
        <v>PH.IC.GA.121809.01</v>
      </c>
      <c r="Q613" s="168" t="str">
        <f t="shared" si="50"/>
        <v>CL.IC.GA.121809.01</v>
      </c>
      <c r="R613" s="167" t="s">
        <v>12465</v>
      </c>
      <c r="S613" s="167">
        <v>213</v>
      </c>
    </row>
    <row r="614" spans="1:23" s="167" customFormat="1" ht="15">
      <c r="A614" s="167" t="s">
        <v>10662</v>
      </c>
      <c r="C614" s="61" t="s">
        <v>3064</v>
      </c>
      <c r="E614" s="61" t="s">
        <v>7866</v>
      </c>
      <c r="F614" s="167" t="s">
        <v>10661</v>
      </c>
      <c r="G614" s="61" t="s">
        <v>10501</v>
      </c>
      <c r="H614" s="62" t="s">
        <v>3188</v>
      </c>
      <c r="I614" s="62" t="s">
        <v>10683</v>
      </c>
      <c r="J614" s="63" t="str">
        <f t="shared" si="51"/>
        <v>IC.GA.121810</v>
      </c>
      <c r="K614" s="61" t="s">
        <v>2379</v>
      </c>
      <c r="L614" s="167" t="str">
        <f t="shared" si="47"/>
        <v>G/J Combination Tube</v>
      </c>
      <c r="M614" s="168" t="str">
        <f t="shared" si="48"/>
        <v>PI.IC.GA.121810.01</v>
      </c>
      <c r="N614" s="168"/>
      <c r="O614" s="168" t="str">
        <f t="shared" si="49"/>
        <v>PH.IC.GA.121810.01</v>
      </c>
      <c r="Q614" s="168" t="str">
        <f t="shared" si="50"/>
        <v>CL.IC.GA.121810.01</v>
      </c>
      <c r="R614" s="167" t="s">
        <v>4415</v>
      </c>
      <c r="S614" s="167">
        <v>213</v>
      </c>
    </row>
    <row r="615" spans="1:23" s="167" customFormat="1" ht="15">
      <c r="A615" s="167" t="s">
        <v>10662</v>
      </c>
      <c r="C615" s="61" t="s">
        <v>2376</v>
      </c>
      <c r="D615" s="167" t="s">
        <v>2714</v>
      </c>
      <c r="E615" s="61" t="s">
        <v>2524</v>
      </c>
      <c r="F615" s="167" t="s">
        <v>2413</v>
      </c>
      <c r="G615" s="61" t="s">
        <v>2536</v>
      </c>
      <c r="H615" s="62" t="s">
        <v>2540</v>
      </c>
      <c r="I615" s="62" t="s">
        <v>2415</v>
      </c>
      <c r="J615" s="63" t="str">
        <f t="shared" si="51"/>
        <v>IC.GA.121901</v>
      </c>
      <c r="K615" s="61" t="s">
        <v>12175</v>
      </c>
      <c r="L615" s="167" t="str">
        <f t="shared" si="47"/>
        <v>Date insertion, specify:</v>
      </c>
      <c r="M615" s="168" t="str">
        <f t="shared" si="48"/>
        <v>PI.IC.GA.121901.01</v>
      </c>
      <c r="N615" s="168"/>
      <c r="O615" s="168" t="str">
        <f t="shared" si="49"/>
        <v>PH.IC.GA.121901.01</v>
      </c>
      <c r="Q615" s="168" t="str">
        <f t="shared" si="50"/>
        <v>CL.IC.GA.121901.01</v>
      </c>
      <c r="R615" s="167" t="s">
        <v>12278</v>
      </c>
      <c r="S615" s="167">
        <v>213</v>
      </c>
      <c r="V615" s="167" t="s">
        <v>2421</v>
      </c>
      <c r="W615" s="167">
        <v>1069</v>
      </c>
    </row>
    <row r="616" spans="1:23" s="167" customFormat="1" ht="15">
      <c r="A616" s="167" t="s">
        <v>10762</v>
      </c>
      <c r="B616" s="10" t="s">
        <v>10669</v>
      </c>
      <c r="C616" s="62" t="s">
        <v>5560</v>
      </c>
      <c r="D616" s="10" t="s">
        <v>10436</v>
      </c>
      <c r="E616" s="61" t="s">
        <v>2379</v>
      </c>
      <c r="F616" s="167" t="s">
        <v>10670</v>
      </c>
      <c r="G616" s="167" t="s">
        <v>11878</v>
      </c>
      <c r="H616" s="62" t="s">
        <v>11848</v>
      </c>
      <c r="I616" s="167" t="s">
        <v>11879</v>
      </c>
      <c r="J616" s="63" t="str">
        <f t="shared" si="51"/>
        <v>IC.GA.130101</v>
      </c>
      <c r="K616" s="61" t="s">
        <v>2379</v>
      </c>
      <c r="L616" s="167" t="str">
        <f t="shared" si="47"/>
        <v xml:space="preserve">     Green</v>
      </c>
      <c r="M616" s="168" t="str">
        <f t="shared" si="48"/>
        <v>PI.IC.GA.130101.01</v>
      </c>
      <c r="N616" s="168"/>
      <c r="O616" s="168" t="str">
        <f t="shared" si="49"/>
        <v>PH.IC.GA.130101.01</v>
      </c>
      <c r="Q616" s="168" t="str">
        <f t="shared" si="50"/>
        <v>CL.IC.GA.130101.01</v>
      </c>
    </row>
    <row r="617" spans="1:23" s="167" customFormat="1" ht="15">
      <c r="A617" s="167" t="s">
        <v>10762</v>
      </c>
      <c r="B617" s="10"/>
      <c r="C617" s="62" t="s">
        <v>5560</v>
      </c>
      <c r="D617" s="10"/>
      <c r="E617" s="61" t="s">
        <v>2379</v>
      </c>
      <c r="F617" s="167" t="s">
        <v>10670</v>
      </c>
      <c r="G617" s="167" t="s">
        <v>11876</v>
      </c>
      <c r="H617" s="62" t="s">
        <v>12030</v>
      </c>
      <c r="I617" s="167" t="s">
        <v>11877</v>
      </c>
      <c r="J617" s="63" t="str">
        <f t="shared" si="51"/>
        <v>IC.GA.130102</v>
      </c>
      <c r="K617" s="61" t="s">
        <v>2379</v>
      </c>
      <c r="L617" s="167" t="str">
        <f t="shared" si="47"/>
        <v xml:space="preserve">     Amber</v>
      </c>
      <c r="M617" s="168" t="str">
        <f t="shared" si="48"/>
        <v>PI.IC.GA.130102.01</v>
      </c>
      <c r="N617" s="168"/>
      <c r="O617" s="168" t="str">
        <f t="shared" si="49"/>
        <v>PH.IC.GA.130102.01</v>
      </c>
      <c r="Q617" s="168" t="str">
        <f t="shared" si="50"/>
        <v>CL.IC.GA.130102.01</v>
      </c>
    </row>
    <row r="618" spans="1:23" s="167" customFormat="1" ht="15">
      <c r="A618" s="167" t="s">
        <v>10762</v>
      </c>
      <c r="B618" s="10"/>
      <c r="C618" s="62" t="s">
        <v>5560</v>
      </c>
      <c r="D618" s="10"/>
      <c r="E618" s="61" t="s">
        <v>12175</v>
      </c>
      <c r="F618" s="167" t="s">
        <v>10670</v>
      </c>
      <c r="G618" s="167" t="s">
        <v>11329</v>
      </c>
      <c r="H618" s="62" t="s">
        <v>12032</v>
      </c>
      <c r="I618" s="167" t="s">
        <v>11477</v>
      </c>
      <c r="J618" s="63" t="str">
        <f t="shared" si="51"/>
        <v>IC.GA.130103</v>
      </c>
      <c r="K618" s="61" t="s">
        <v>12175</v>
      </c>
      <c r="L618" s="167" t="str">
        <f t="shared" si="47"/>
        <v xml:space="preserve">     Red</v>
      </c>
      <c r="M618" s="168" t="str">
        <f t="shared" si="48"/>
        <v>PI.IC.GA.130103.01</v>
      </c>
      <c r="N618" s="168"/>
      <c r="O618" s="168" t="str">
        <f t="shared" si="49"/>
        <v>PH.IC.GA.130103.01</v>
      </c>
      <c r="Q618" s="168" t="str">
        <f t="shared" si="50"/>
        <v>CL.IC.GA.130103.01</v>
      </c>
    </row>
    <row r="619" spans="1:23" s="167" customFormat="1" ht="15">
      <c r="A619" s="167" t="s">
        <v>10762</v>
      </c>
      <c r="B619" s="10"/>
      <c r="C619" s="62" t="s">
        <v>5560</v>
      </c>
      <c r="D619" s="10"/>
      <c r="E619" s="61" t="s">
        <v>12175</v>
      </c>
      <c r="F619" s="167" t="s">
        <v>10670</v>
      </c>
      <c r="G619" s="167" t="s">
        <v>10386</v>
      </c>
      <c r="H619" s="62" t="s">
        <v>12028</v>
      </c>
      <c r="I619" s="167" t="s">
        <v>10141</v>
      </c>
      <c r="J619" s="63" t="str">
        <f t="shared" si="51"/>
        <v>IC.GA.130104</v>
      </c>
      <c r="K619" s="61" t="s">
        <v>12175</v>
      </c>
      <c r="L619" s="167" t="str">
        <f t="shared" si="47"/>
        <v xml:space="preserve">     Bright red</v>
      </c>
      <c r="M619" s="168" t="str">
        <f t="shared" si="48"/>
        <v>PI.IC.GA.130104.01</v>
      </c>
      <c r="N619" s="168"/>
      <c r="O619" s="168" t="str">
        <f t="shared" si="49"/>
        <v>PH.IC.GA.130104.01</v>
      </c>
      <c r="Q619" s="168" t="str">
        <f t="shared" si="50"/>
        <v>CL.IC.GA.130104.01</v>
      </c>
    </row>
    <row r="620" spans="1:23" s="167" customFormat="1" ht="15">
      <c r="A620" s="167" t="s">
        <v>10762</v>
      </c>
      <c r="B620" s="10"/>
      <c r="C620" s="62" t="s">
        <v>5560</v>
      </c>
      <c r="D620" s="10"/>
      <c r="E620" s="61" t="s">
        <v>12175</v>
      </c>
      <c r="F620" s="167" t="s">
        <v>10670</v>
      </c>
      <c r="G620" s="167" t="s">
        <v>11330</v>
      </c>
      <c r="H620" s="62" t="s">
        <v>12210</v>
      </c>
      <c r="I620" s="167" t="s">
        <v>11331</v>
      </c>
      <c r="J620" s="63" t="str">
        <f t="shared" si="51"/>
        <v>IC.GA.130105</v>
      </c>
      <c r="K620" s="61" t="s">
        <v>12175</v>
      </c>
      <c r="L620" s="167" t="str">
        <f t="shared" si="47"/>
        <v xml:space="preserve">     Maroon</v>
      </c>
      <c r="M620" s="168" t="str">
        <f t="shared" si="48"/>
        <v>PI.IC.GA.130105.01</v>
      </c>
      <c r="N620" s="168"/>
      <c r="O620" s="168" t="str">
        <f t="shared" si="49"/>
        <v>PH.IC.GA.130105.01</v>
      </c>
      <c r="Q620" s="168" t="str">
        <f t="shared" si="50"/>
        <v>CL.IC.GA.130105.01</v>
      </c>
    </row>
    <row r="621" spans="1:23" s="167" customFormat="1" ht="15">
      <c r="A621" s="167" t="s">
        <v>10762</v>
      </c>
      <c r="B621" s="10"/>
      <c r="C621" s="62" t="s">
        <v>5560</v>
      </c>
      <c r="D621" s="10"/>
      <c r="E621" s="61" t="s">
        <v>12175</v>
      </c>
      <c r="F621" s="167" t="s">
        <v>10670</v>
      </c>
      <c r="G621" s="167" t="s">
        <v>11880</v>
      </c>
      <c r="H621" s="62" t="s">
        <v>12212</v>
      </c>
      <c r="I621" s="167" t="s">
        <v>11881</v>
      </c>
      <c r="J621" s="63" t="str">
        <f t="shared" si="51"/>
        <v>IC.GA.130106</v>
      </c>
      <c r="K621" s="61" t="s">
        <v>12175</v>
      </c>
      <c r="L621" s="167" t="str">
        <f t="shared" si="47"/>
        <v xml:space="preserve">     Tan</v>
      </c>
      <c r="M621" s="168" t="str">
        <f t="shared" si="48"/>
        <v>PI.IC.GA.130106.01</v>
      </c>
      <c r="N621" s="168"/>
      <c r="O621" s="168" t="str">
        <f t="shared" si="49"/>
        <v>PH.IC.GA.130106.01</v>
      </c>
      <c r="Q621" s="168" t="str">
        <f t="shared" si="50"/>
        <v>CL.IC.GA.130106.01</v>
      </c>
    </row>
    <row r="622" spans="1:23" s="167" customFormat="1" ht="15">
      <c r="A622" s="167" t="s">
        <v>10762</v>
      </c>
      <c r="B622" s="10"/>
      <c r="C622" s="62" t="s">
        <v>5560</v>
      </c>
      <c r="D622" s="10"/>
      <c r="E622" s="61" t="s">
        <v>12175</v>
      </c>
      <c r="F622" s="167" t="s">
        <v>10670</v>
      </c>
      <c r="G622" s="167" t="s">
        <v>11176</v>
      </c>
      <c r="H622" s="62" t="s">
        <v>12225</v>
      </c>
      <c r="I622" s="167" t="s">
        <v>11177</v>
      </c>
      <c r="J622" s="63" t="str">
        <f t="shared" si="51"/>
        <v>IC.GA.130107</v>
      </c>
      <c r="K622" s="61" t="s">
        <v>12175</v>
      </c>
      <c r="L622" s="167" t="str">
        <f t="shared" si="47"/>
        <v xml:space="preserve">     Yellow</v>
      </c>
      <c r="M622" s="168" t="str">
        <f t="shared" si="48"/>
        <v>PI.IC.GA.130107.01</v>
      </c>
      <c r="N622" s="168"/>
      <c r="O622" s="168" t="str">
        <f t="shared" si="49"/>
        <v>PH.IC.GA.130107.01</v>
      </c>
      <c r="Q622" s="168" t="str">
        <f t="shared" si="50"/>
        <v>CL.IC.GA.130107.01</v>
      </c>
    </row>
    <row r="623" spans="1:23" s="167" customFormat="1" ht="15">
      <c r="A623" s="167" t="s">
        <v>10762</v>
      </c>
      <c r="B623" s="10"/>
      <c r="C623" s="62" t="s">
        <v>5560</v>
      </c>
      <c r="D623" s="10"/>
      <c r="E623" s="61" t="s">
        <v>12175</v>
      </c>
      <c r="F623" s="167" t="s">
        <v>10670</v>
      </c>
      <c r="G623" s="167" t="s">
        <v>10142</v>
      </c>
      <c r="H623" s="62" t="s">
        <v>11638</v>
      </c>
      <c r="I623" s="167" t="s">
        <v>10143</v>
      </c>
      <c r="J623" s="63" t="str">
        <f t="shared" si="51"/>
        <v>IC.GA.130108</v>
      </c>
      <c r="K623" s="61" t="s">
        <v>12175</v>
      </c>
      <c r="L623" s="167" t="str">
        <f t="shared" si="47"/>
        <v xml:space="preserve">     Orange</v>
      </c>
      <c r="M623" s="168" t="str">
        <f t="shared" si="48"/>
        <v>PI.IC.GA.130108.01</v>
      </c>
      <c r="N623" s="168"/>
      <c r="O623" s="168" t="str">
        <f t="shared" si="49"/>
        <v>PH.IC.GA.130108.01</v>
      </c>
      <c r="Q623" s="168" t="str">
        <f t="shared" si="50"/>
        <v>CL.IC.GA.130108.01</v>
      </c>
    </row>
    <row r="624" spans="1:23" s="167" customFormat="1" ht="15">
      <c r="A624" s="167" t="s">
        <v>10762</v>
      </c>
      <c r="B624" s="10"/>
      <c r="C624" s="62" t="s">
        <v>5560</v>
      </c>
      <c r="D624" s="10"/>
      <c r="E624" s="61" t="s">
        <v>12175</v>
      </c>
      <c r="F624" s="167" t="s">
        <v>10670</v>
      </c>
      <c r="G624" s="167" t="s">
        <v>10383</v>
      </c>
      <c r="H624" s="62" t="s">
        <v>11639</v>
      </c>
      <c r="I624" s="167" t="s">
        <v>10384</v>
      </c>
      <c r="J624" s="63" t="str">
        <f t="shared" si="51"/>
        <v>IC.GA.130109</v>
      </c>
      <c r="K624" s="61" t="s">
        <v>12175</v>
      </c>
      <c r="L624" s="167" t="str">
        <f t="shared" si="47"/>
        <v xml:space="preserve">     Brown</v>
      </c>
      <c r="M624" s="168" t="str">
        <f t="shared" si="48"/>
        <v>PI.IC.GA.130109.01</v>
      </c>
      <c r="N624" s="168"/>
      <c r="O624" s="168" t="str">
        <f t="shared" si="49"/>
        <v>PH.IC.GA.130109.01</v>
      </c>
      <c r="Q624" s="168" t="str">
        <f t="shared" si="50"/>
        <v>CL.IC.GA.130109.01</v>
      </c>
    </row>
    <row r="625" spans="1:45" s="167" customFormat="1" ht="15">
      <c r="A625" s="167" t="s">
        <v>10762</v>
      </c>
      <c r="B625" s="10"/>
      <c r="C625" s="62" t="s">
        <v>5560</v>
      </c>
      <c r="D625" s="10"/>
      <c r="E625" s="61" t="s">
        <v>12175</v>
      </c>
      <c r="F625" s="167" t="s">
        <v>10670</v>
      </c>
      <c r="G625" s="167" t="s">
        <v>10144</v>
      </c>
      <c r="H625" s="62" t="s">
        <v>11829</v>
      </c>
      <c r="I625" s="167" t="s">
        <v>10145</v>
      </c>
      <c r="J625" s="63" t="str">
        <f t="shared" si="51"/>
        <v>IC.GA.130110</v>
      </c>
      <c r="K625" s="61" t="s">
        <v>12175</v>
      </c>
      <c r="L625" s="167" t="str">
        <f t="shared" si="47"/>
        <v xml:space="preserve">     White</v>
      </c>
      <c r="M625" s="168" t="str">
        <f t="shared" si="48"/>
        <v>PI.IC.GA.130110.01</v>
      </c>
      <c r="N625" s="168"/>
      <c r="O625" s="168" t="str">
        <f t="shared" si="49"/>
        <v>PH.IC.GA.130110.01</v>
      </c>
      <c r="Q625" s="168" t="str">
        <f t="shared" si="50"/>
        <v>CL.IC.GA.130110.01</v>
      </c>
    </row>
    <row r="626" spans="1:45" s="167" customFormat="1" ht="15">
      <c r="A626" s="167" t="s">
        <v>10762</v>
      </c>
      <c r="B626" s="10"/>
      <c r="C626" s="62" t="s">
        <v>5560</v>
      </c>
      <c r="D626" s="10"/>
      <c r="E626" s="61" t="s">
        <v>12175</v>
      </c>
      <c r="F626" s="167" t="s">
        <v>10670</v>
      </c>
      <c r="G626" s="167" t="s">
        <v>10385</v>
      </c>
      <c r="H626" s="61" t="s">
        <v>5749</v>
      </c>
      <c r="I626" s="167" t="s">
        <v>10635</v>
      </c>
      <c r="J626" s="63" t="str">
        <f t="shared" si="51"/>
        <v>IC.GA.130111</v>
      </c>
      <c r="K626" s="61" t="s">
        <v>12175</v>
      </c>
      <c r="L626" s="167" t="str">
        <f t="shared" si="47"/>
        <v xml:space="preserve">     Black</v>
      </c>
      <c r="M626" s="168" t="str">
        <f t="shared" si="48"/>
        <v>PI.IC.GA.130111.01</v>
      </c>
      <c r="N626" s="168"/>
      <c r="O626" s="168" t="str">
        <f t="shared" si="49"/>
        <v>PH.IC.GA.130111.01</v>
      </c>
      <c r="Q626" s="168" t="str">
        <f t="shared" si="50"/>
        <v>CL.IC.GA.130111.01</v>
      </c>
    </row>
    <row r="627" spans="1:45" s="167" customFormat="1" ht="15">
      <c r="A627" s="167" t="s">
        <v>10762</v>
      </c>
      <c r="B627" s="10"/>
      <c r="C627" s="62" t="s">
        <v>5560</v>
      </c>
      <c r="D627" s="10"/>
      <c r="E627" s="61" t="s">
        <v>12175</v>
      </c>
      <c r="F627" s="167" t="s">
        <v>10670</v>
      </c>
      <c r="G627" s="167" t="s">
        <v>10550</v>
      </c>
      <c r="H627" s="61" t="s">
        <v>3064</v>
      </c>
      <c r="I627" s="167" t="s">
        <v>10551</v>
      </c>
      <c r="J627" s="63" t="str">
        <f t="shared" si="51"/>
        <v>IC.GA.130112</v>
      </c>
      <c r="K627" s="61" t="s">
        <v>12175</v>
      </c>
      <c r="L627" s="167" t="str">
        <f t="shared" si="47"/>
        <v xml:space="preserve">     Clay</v>
      </c>
      <c r="M627" s="168" t="str">
        <f t="shared" si="48"/>
        <v>PI.IC.GA.130112.01</v>
      </c>
      <c r="N627" s="168"/>
      <c r="O627" s="168" t="str">
        <f t="shared" si="49"/>
        <v>PH.IC.GA.130112.01</v>
      </c>
      <c r="Q627" s="168" t="str">
        <f t="shared" si="50"/>
        <v>CL.IC.GA.130112.01</v>
      </c>
    </row>
    <row r="628" spans="1:45" s="167" customFormat="1" ht="15">
      <c r="A628" s="167" t="s">
        <v>10762</v>
      </c>
      <c r="B628" s="10"/>
      <c r="C628" s="62" t="s">
        <v>5560</v>
      </c>
      <c r="D628" s="10"/>
      <c r="E628" s="61" t="s">
        <v>12175</v>
      </c>
      <c r="F628" s="167" t="s">
        <v>10670</v>
      </c>
      <c r="G628" s="167" t="s">
        <v>11325</v>
      </c>
      <c r="H628" s="61" t="s">
        <v>5560</v>
      </c>
      <c r="I628" s="167" t="s">
        <v>11179</v>
      </c>
      <c r="J628" s="63" t="str">
        <f t="shared" si="51"/>
        <v>IC.GA.130113</v>
      </c>
      <c r="K628" s="61" t="s">
        <v>12175</v>
      </c>
      <c r="L628" s="167" t="str">
        <f t="shared" si="47"/>
        <v xml:space="preserve">     Colorless</v>
      </c>
      <c r="M628" s="168" t="str">
        <f t="shared" si="48"/>
        <v>PI.IC.GA.130113.01</v>
      </c>
      <c r="N628" s="168"/>
      <c r="O628" s="168" t="str">
        <f t="shared" si="49"/>
        <v>PH.IC.GA.130113.01</v>
      </c>
      <c r="Q628" s="168" t="str">
        <f t="shared" si="50"/>
        <v>CL.IC.GA.130113.01</v>
      </c>
    </row>
    <row r="629" spans="1:45" s="167" customFormat="1" ht="15">
      <c r="A629" s="167" t="s">
        <v>10762</v>
      </c>
      <c r="C629" s="61" t="s">
        <v>12353</v>
      </c>
      <c r="E629" s="61" t="s">
        <v>2206</v>
      </c>
      <c r="F629" s="167" t="s">
        <v>12542</v>
      </c>
      <c r="G629" s="167" t="s">
        <v>12841</v>
      </c>
      <c r="H629" s="61" t="s">
        <v>12159</v>
      </c>
      <c r="I629" s="167" t="s">
        <v>12842</v>
      </c>
      <c r="J629" s="63" t="str">
        <f t="shared" si="51"/>
        <v>IC.GA.130114</v>
      </c>
      <c r="K629" s="61" t="s">
        <v>2206</v>
      </c>
      <c r="L629" s="167" t="str">
        <f t="shared" si="47"/>
        <v>None</v>
      </c>
      <c r="M629" s="168" t="str">
        <f t="shared" si="48"/>
        <v>PI.IC.GA.130114.01</v>
      </c>
      <c r="N629" s="168"/>
      <c r="O629" s="168" t="str">
        <f t="shared" si="49"/>
        <v>PH.IC.GA.130114.01</v>
      </c>
      <c r="Q629" s="168" t="str">
        <f t="shared" si="50"/>
        <v>CL.IC.GA.130114.01</v>
      </c>
      <c r="X629" s="167" t="s">
        <v>12737</v>
      </c>
      <c r="Y629" s="167">
        <v>1108</v>
      </c>
    </row>
    <row r="630" spans="1:45" s="167" customFormat="1" ht="15">
      <c r="A630" s="167" t="s">
        <v>10762</v>
      </c>
      <c r="B630" s="10"/>
      <c r="C630" s="62" t="s">
        <v>5560</v>
      </c>
      <c r="D630" s="10" t="s">
        <v>10438</v>
      </c>
      <c r="E630" s="61" t="s">
        <v>12430</v>
      </c>
      <c r="F630" s="167" t="s">
        <v>10670</v>
      </c>
      <c r="G630" s="167" t="s">
        <v>10147</v>
      </c>
      <c r="H630" s="62" t="s">
        <v>11848</v>
      </c>
      <c r="I630" s="167" t="s">
        <v>10148</v>
      </c>
      <c r="J630" s="63" t="str">
        <f t="shared" si="51"/>
        <v>IC.GA.130201</v>
      </c>
      <c r="K630" s="61" t="s">
        <v>12175</v>
      </c>
      <c r="L630" s="167" t="str">
        <f t="shared" si="47"/>
        <v xml:space="preserve">     Thick</v>
      </c>
      <c r="M630" s="168" t="str">
        <f t="shared" si="48"/>
        <v>PI.IC.GA.130201.01</v>
      </c>
      <c r="N630" s="168"/>
      <c r="O630" s="168" t="str">
        <f t="shared" si="49"/>
        <v>PH.IC.GA.130201.01</v>
      </c>
      <c r="Q630" s="168" t="str">
        <f t="shared" si="50"/>
        <v>CL.IC.GA.130201.01</v>
      </c>
    </row>
    <row r="631" spans="1:45" s="167" customFormat="1" ht="15">
      <c r="A631" s="167" t="s">
        <v>10762</v>
      </c>
      <c r="B631" s="10"/>
      <c r="C631" s="62" t="s">
        <v>5560</v>
      </c>
      <c r="D631" s="10"/>
      <c r="E631" s="61" t="s">
        <v>12430</v>
      </c>
      <c r="F631" s="167" t="s">
        <v>10670</v>
      </c>
      <c r="G631" s="167" t="s">
        <v>10149</v>
      </c>
      <c r="H631" s="62" t="s">
        <v>12030</v>
      </c>
      <c r="I631" s="167" t="s">
        <v>10150</v>
      </c>
      <c r="J631" s="63" t="str">
        <f t="shared" si="51"/>
        <v>IC.GA.130202</v>
      </c>
      <c r="K631" s="61" t="s">
        <v>12175</v>
      </c>
      <c r="L631" s="167" t="str">
        <f t="shared" si="47"/>
        <v xml:space="preserve">     Thin</v>
      </c>
      <c r="M631" s="168" t="str">
        <f t="shared" si="48"/>
        <v>PI.IC.GA.130202.01</v>
      </c>
      <c r="N631" s="168"/>
      <c r="O631" s="168" t="str">
        <f t="shared" si="49"/>
        <v>PH.IC.GA.130202.01</v>
      </c>
      <c r="Q631" s="168" t="str">
        <f t="shared" si="50"/>
        <v>CL.IC.GA.130202.01</v>
      </c>
    </row>
    <row r="632" spans="1:45" s="167" customFormat="1" ht="15">
      <c r="A632" s="167" t="s">
        <v>10762</v>
      </c>
      <c r="C632" s="61" t="s">
        <v>12101</v>
      </c>
      <c r="E632" s="61" t="s">
        <v>12430</v>
      </c>
      <c r="F632" s="167" t="s">
        <v>10670</v>
      </c>
      <c r="G632" s="167" t="s">
        <v>10613</v>
      </c>
      <c r="H632" s="62" t="s">
        <v>12032</v>
      </c>
      <c r="I632" s="167" t="s">
        <v>13840</v>
      </c>
      <c r="J632" s="63" t="str">
        <f t="shared" si="51"/>
        <v>IC.GA.130203</v>
      </c>
      <c r="K632" s="61" t="s">
        <v>12175</v>
      </c>
      <c r="L632" s="167" t="str">
        <f t="shared" si="47"/>
        <v>Coffee grounds</v>
      </c>
      <c r="M632" s="168" t="str">
        <f t="shared" si="48"/>
        <v>PI.IC.GA.130203.01</v>
      </c>
      <c r="N632" s="168"/>
      <c r="O632" s="168" t="str">
        <f t="shared" si="49"/>
        <v>PH.IC.GA.130203.01</v>
      </c>
      <c r="Q632" s="168" t="str">
        <f t="shared" si="50"/>
        <v>CL.IC.GA.130203.01</v>
      </c>
      <c r="AN632" s="167" t="s">
        <v>12773</v>
      </c>
      <c r="AO632" s="167">
        <v>1522</v>
      </c>
    </row>
    <row r="633" spans="1:45" s="145" customFormat="1" ht="16">
      <c r="A633" s="145" t="s">
        <v>10762</v>
      </c>
      <c r="C633" s="170" t="s">
        <v>5560</v>
      </c>
      <c r="D633" s="145" t="s">
        <v>10441</v>
      </c>
      <c r="E633" s="170" t="s">
        <v>12185</v>
      </c>
      <c r="F633" s="145" t="s">
        <v>14523</v>
      </c>
      <c r="G633" s="145" t="s">
        <v>11567</v>
      </c>
      <c r="H633" s="170" t="s">
        <v>11848</v>
      </c>
      <c r="I633" s="145" t="s">
        <v>11567</v>
      </c>
      <c r="J633" s="171" t="str">
        <f t="shared" si="51"/>
        <v>IC.GA.130301</v>
      </c>
      <c r="K633" s="170" t="s">
        <v>12175</v>
      </c>
      <c r="L633" s="145" t="str">
        <f t="shared" si="47"/>
        <v>Gauze</v>
      </c>
      <c r="M633" s="171" t="str">
        <f t="shared" si="48"/>
        <v>PI.IC.GA.130301.01</v>
      </c>
      <c r="N633" s="171"/>
      <c r="O633" s="171" t="str">
        <f t="shared" si="49"/>
        <v>PH.IC.GA.130301.01</v>
      </c>
      <c r="Q633" s="171" t="str">
        <f t="shared" si="50"/>
        <v>CL.IC.GA.130301.01</v>
      </c>
      <c r="AR633" s="145" t="s">
        <v>12773</v>
      </c>
      <c r="AS633" s="145">
        <v>1749</v>
      </c>
    </row>
    <row r="634" spans="1:45" s="145" customFormat="1" ht="16">
      <c r="A634" s="145" t="s">
        <v>10762</v>
      </c>
      <c r="C634" s="170" t="s">
        <v>5560</v>
      </c>
      <c r="E634" s="170" t="s">
        <v>12185</v>
      </c>
      <c r="F634" s="145" t="s">
        <v>14523</v>
      </c>
      <c r="G634" s="145" t="s">
        <v>11070</v>
      </c>
      <c r="H634" s="170" t="s">
        <v>12030</v>
      </c>
      <c r="I634" s="145" t="s">
        <v>9832</v>
      </c>
      <c r="J634" s="171" t="str">
        <f t="shared" si="51"/>
        <v>IC.GA.130302</v>
      </c>
      <c r="K634" s="170" t="s">
        <v>12175</v>
      </c>
      <c r="L634" s="145" t="str">
        <f t="shared" si="47"/>
        <v>Transparent</v>
      </c>
      <c r="M634" s="171" t="str">
        <f t="shared" si="48"/>
        <v>PI.IC.GA.130302.01</v>
      </c>
      <c r="N634" s="171"/>
      <c r="O634" s="171" t="str">
        <f t="shared" si="49"/>
        <v>PH.IC.GA.130302.01</v>
      </c>
      <c r="Q634" s="171" t="str">
        <f t="shared" si="50"/>
        <v>CL.IC.GA.130302.01</v>
      </c>
      <c r="AR634" s="145" t="s">
        <v>12773</v>
      </c>
      <c r="AS634" s="145">
        <v>1749</v>
      </c>
    </row>
    <row r="635" spans="1:45" s="145" customFormat="1" ht="16">
      <c r="A635" s="145" t="s">
        <v>10762</v>
      </c>
      <c r="C635" s="170" t="s">
        <v>5560</v>
      </c>
      <c r="E635" s="170" t="s">
        <v>12185</v>
      </c>
      <c r="F635" s="145" t="s">
        <v>14523</v>
      </c>
      <c r="G635" s="145" t="s">
        <v>9833</v>
      </c>
      <c r="H635" s="170" t="s">
        <v>12032</v>
      </c>
      <c r="I635" s="145" t="s">
        <v>11573</v>
      </c>
      <c r="J635" s="171" t="str">
        <f t="shared" si="51"/>
        <v>IC.GA.130303</v>
      </c>
      <c r="K635" s="170" t="s">
        <v>12175</v>
      </c>
      <c r="L635" s="145" t="str">
        <f t="shared" si="47"/>
        <v>None, open to air</v>
      </c>
      <c r="M635" s="171" t="str">
        <f t="shared" si="48"/>
        <v>PI.IC.GA.130303.01</v>
      </c>
      <c r="N635" s="171"/>
      <c r="O635" s="171" t="str">
        <f t="shared" si="49"/>
        <v>PH.IC.GA.130303.01</v>
      </c>
      <c r="Q635" s="171" t="str">
        <f t="shared" si="50"/>
        <v>CL.IC.GA.130303.01</v>
      </c>
      <c r="AR635" s="145" t="s">
        <v>12773</v>
      </c>
      <c r="AS635" s="145">
        <v>1749</v>
      </c>
    </row>
    <row r="636" spans="1:45" s="145" customFormat="1" ht="16">
      <c r="A636" s="145" t="s">
        <v>10762</v>
      </c>
      <c r="C636" s="170" t="s">
        <v>5560</v>
      </c>
      <c r="E636" s="170" t="s">
        <v>12185</v>
      </c>
      <c r="F636" s="145" t="s">
        <v>14523</v>
      </c>
      <c r="G636" s="145" t="s">
        <v>10884</v>
      </c>
      <c r="H636" s="170" t="s">
        <v>12028</v>
      </c>
      <c r="I636" s="145" t="s">
        <v>12437</v>
      </c>
      <c r="J636" s="171" t="str">
        <f t="shared" si="51"/>
        <v>IC.GA.130304</v>
      </c>
      <c r="K636" s="170" t="s">
        <v>12175</v>
      </c>
      <c r="L636" s="145" t="str">
        <f t="shared" si="47"/>
        <v>Other:  specify</v>
      </c>
      <c r="M636" s="171" t="str">
        <f t="shared" si="48"/>
        <v>PI.IC.GA.130304.01</v>
      </c>
      <c r="N636" s="171"/>
      <c r="O636" s="171" t="str">
        <f t="shared" si="49"/>
        <v>PH.IC.GA.130304.01</v>
      </c>
      <c r="Q636" s="171" t="str">
        <f t="shared" si="50"/>
        <v>CL.IC.GA.130304.01</v>
      </c>
      <c r="AR636" s="145" t="s">
        <v>12773</v>
      </c>
      <c r="AS636" s="145">
        <v>1749</v>
      </c>
    </row>
    <row r="637" spans="1:45" s="145" customFormat="1" ht="16">
      <c r="A637" s="145" t="s">
        <v>10762</v>
      </c>
      <c r="C637" s="170" t="s">
        <v>5560</v>
      </c>
      <c r="D637" s="145" t="s">
        <v>10442</v>
      </c>
      <c r="E637" s="170" t="s">
        <v>6464</v>
      </c>
      <c r="F637" s="145" t="s">
        <v>14523</v>
      </c>
      <c r="G637" s="145" t="s">
        <v>10195</v>
      </c>
      <c r="H637" s="170" t="s">
        <v>11848</v>
      </c>
      <c r="I637" s="145" t="s">
        <v>11575</v>
      </c>
      <c r="J637" s="171" t="str">
        <f t="shared" si="51"/>
        <v>IC.GA.130401</v>
      </c>
      <c r="K637" s="170" t="s">
        <v>12175</v>
      </c>
      <c r="L637" s="145" t="str">
        <f t="shared" si="47"/>
        <v>Clean, dry and intact</v>
      </c>
      <c r="M637" s="171" t="str">
        <f t="shared" si="48"/>
        <v>PI.IC.GA.130401.01</v>
      </c>
      <c r="N637" s="171"/>
      <c r="O637" s="171" t="str">
        <f t="shared" si="49"/>
        <v>PH.IC.GA.130401.01</v>
      </c>
      <c r="Q637" s="171" t="str">
        <f t="shared" si="50"/>
        <v>CL.IC.GA.130401.01</v>
      </c>
      <c r="AR637" s="145" t="s">
        <v>12773</v>
      </c>
      <c r="AS637" s="145">
        <v>1749</v>
      </c>
    </row>
    <row r="638" spans="1:45" s="145" customFormat="1" ht="16">
      <c r="A638" s="145" t="s">
        <v>10762</v>
      </c>
      <c r="C638" s="170" t="s">
        <v>5560</v>
      </c>
      <c r="E638" s="170" t="s">
        <v>6464</v>
      </c>
      <c r="F638" s="145" t="s">
        <v>14523</v>
      </c>
      <c r="G638" s="145" t="s">
        <v>11393</v>
      </c>
      <c r="H638" s="170" t="s">
        <v>12030</v>
      </c>
      <c r="I638" s="145" t="s">
        <v>11393</v>
      </c>
      <c r="J638" s="171" t="str">
        <f t="shared" si="51"/>
        <v>IC.GA.130402</v>
      </c>
      <c r="K638" s="170" t="s">
        <v>12175</v>
      </c>
      <c r="L638" s="145" t="str">
        <f t="shared" si="47"/>
        <v>Changed</v>
      </c>
      <c r="M638" s="171" t="str">
        <f t="shared" si="48"/>
        <v>PI.IC.GA.130402.01</v>
      </c>
      <c r="N638" s="171"/>
      <c r="O638" s="171" t="str">
        <f t="shared" si="49"/>
        <v>PH.IC.GA.130402.01</v>
      </c>
      <c r="Q638" s="171" t="str">
        <f t="shared" si="50"/>
        <v>CL.IC.GA.130402.01</v>
      </c>
      <c r="AR638" s="145" t="s">
        <v>12773</v>
      </c>
      <c r="AS638" s="145">
        <v>1749</v>
      </c>
    </row>
    <row r="639" spans="1:45" s="145" customFormat="1" ht="16">
      <c r="A639" s="145" t="s">
        <v>10762</v>
      </c>
      <c r="C639" s="170" t="s">
        <v>5560</v>
      </c>
      <c r="E639" s="170" t="s">
        <v>6464</v>
      </c>
      <c r="F639" s="145" t="s">
        <v>14523</v>
      </c>
      <c r="G639" s="145" t="s">
        <v>11411</v>
      </c>
      <c r="H639" s="170" t="s">
        <v>12032</v>
      </c>
      <c r="I639" s="145" t="s">
        <v>11411</v>
      </c>
      <c r="J639" s="171" t="str">
        <f t="shared" si="51"/>
        <v>IC.GA.130403</v>
      </c>
      <c r="K639" s="170" t="s">
        <v>12175</v>
      </c>
      <c r="L639" s="145" t="str">
        <f t="shared" si="47"/>
        <v>Reinforced</v>
      </c>
      <c r="M639" s="171" t="str">
        <f t="shared" si="48"/>
        <v>PI.IC.GA.130403.01</v>
      </c>
      <c r="N639" s="171"/>
      <c r="O639" s="171" t="str">
        <f t="shared" si="49"/>
        <v>PH.IC.GA.130403.01</v>
      </c>
      <c r="Q639" s="171" t="str">
        <f t="shared" si="50"/>
        <v>CL.IC.GA.130403.01</v>
      </c>
      <c r="AR639" s="145" t="s">
        <v>12773</v>
      </c>
      <c r="AS639" s="145">
        <v>1749</v>
      </c>
    </row>
    <row r="640" spans="1:45" s="145" customFormat="1" ht="16">
      <c r="A640" s="145" t="s">
        <v>10762</v>
      </c>
      <c r="C640" s="170" t="s">
        <v>5560</v>
      </c>
      <c r="D640" s="145" t="s">
        <v>8585</v>
      </c>
      <c r="E640" s="170" t="s">
        <v>6291</v>
      </c>
      <c r="F640" s="145" t="s">
        <v>14523</v>
      </c>
      <c r="G640" s="145" t="s">
        <v>14512</v>
      </c>
      <c r="H640" s="170" t="s">
        <v>11848</v>
      </c>
      <c r="I640" s="145" t="s">
        <v>12157</v>
      </c>
      <c r="J640" s="171" t="str">
        <f t="shared" si="51"/>
        <v>IC.GA.130501</v>
      </c>
      <c r="K640" s="170" t="s">
        <v>12175</v>
      </c>
      <c r="L640" s="145" t="str">
        <f t="shared" si="47"/>
        <v>Drsg Drainage none</v>
      </c>
      <c r="M640" s="171" t="str">
        <f t="shared" si="48"/>
        <v>PI.IC.GA.130501.01</v>
      </c>
      <c r="N640" s="171"/>
      <c r="O640" s="171" t="str">
        <f t="shared" si="49"/>
        <v>PH.IC.GA.130501.01</v>
      </c>
      <c r="Q640" s="171" t="str">
        <f t="shared" si="50"/>
        <v>CL.IC.GA.130501.01</v>
      </c>
      <c r="AR640" s="145" t="s">
        <v>12773</v>
      </c>
      <c r="AS640" s="145">
        <v>1749</v>
      </c>
    </row>
    <row r="641" spans="1:45" s="145" customFormat="1" ht="16">
      <c r="A641" s="145" t="s">
        <v>10762</v>
      </c>
      <c r="C641" s="170" t="s">
        <v>5560</v>
      </c>
      <c r="E641" s="170" t="s">
        <v>6291</v>
      </c>
      <c r="F641" s="145" t="s">
        <v>14523</v>
      </c>
      <c r="G641" s="145" t="s">
        <v>14513</v>
      </c>
      <c r="H641" s="170" t="s">
        <v>12030</v>
      </c>
      <c r="I641" s="145" t="s">
        <v>11400</v>
      </c>
      <c r="J641" s="171" t="str">
        <f t="shared" si="51"/>
        <v>IC.GA.130502</v>
      </c>
      <c r="K641" s="170" t="s">
        <v>12175</v>
      </c>
      <c r="L641" s="145" t="str">
        <f t="shared" si="47"/>
        <v>Drsg scant amount Drainage</v>
      </c>
      <c r="M641" s="171" t="str">
        <f t="shared" si="48"/>
        <v>PI.IC.GA.130502.01</v>
      </c>
      <c r="N641" s="171"/>
      <c r="O641" s="171" t="str">
        <f t="shared" si="49"/>
        <v>PH.IC.GA.130502.01</v>
      </c>
      <c r="Q641" s="171" t="str">
        <f t="shared" si="50"/>
        <v>CL.IC.GA.130502.01</v>
      </c>
      <c r="AR641" s="145" t="s">
        <v>12773</v>
      </c>
      <c r="AS641" s="145">
        <v>1749</v>
      </c>
    </row>
    <row r="642" spans="1:45" s="145" customFormat="1" ht="16">
      <c r="A642" s="145" t="s">
        <v>10762</v>
      </c>
      <c r="C642" s="170" t="s">
        <v>5560</v>
      </c>
      <c r="E642" s="170" t="s">
        <v>6291</v>
      </c>
      <c r="F642" s="145" t="s">
        <v>14523</v>
      </c>
      <c r="G642" s="145" t="s">
        <v>14514</v>
      </c>
      <c r="H642" s="170" t="s">
        <v>12032</v>
      </c>
      <c r="I642" s="145" t="s">
        <v>11730</v>
      </c>
      <c r="J642" s="171" t="str">
        <f t="shared" si="51"/>
        <v>IC.GA.130503</v>
      </c>
      <c r="K642" s="170" t="s">
        <v>12175</v>
      </c>
      <c r="L642" s="145" t="str">
        <f t="shared" ref="L642:L705" si="52">G642</f>
        <v>Drsg small amount Drainage</v>
      </c>
      <c r="M642" s="171" t="str">
        <f t="shared" ref="M642:M705" si="53">CONCATENATE("PI.",J642,".",K642)</f>
        <v>PI.IC.GA.130503.01</v>
      </c>
      <c r="N642" s="171"/>
      <c r="O642" s="171" t="str">
        <f t="shared" ref="O642:O705" si="54">CONCATENATE("PH.",J642,".",K642)</f>
        <v>PH.IC.GA.130503.01</v>
      </c>
      <c r="Q642" s="171" t="str">
        <f t="shared" ref="Q642:Q705" si="55">CONCATENATE("CL.",J642,".",K642)</f>
        <v>CL.IC.GA.130503.01</v>
      </c>
      <c r="AR642" s="145" t="s">
        <v>12773</v>
      </c>
      <c r="AS642" s="145">
        <v>1749</v>
      </c>
    </row>
    <row r="643" spans="1:45" s="145" customFormat="1" ht="16">
      <c r="A643" s="145" t="s">
        <v>10762</v>
      </c>
      <c r="C643" s="170" t="s">
        <v>5560</v>
      </c>
      <c r="E643" s="170" t="s">
        <v>6291</v>
      </c>
      <c r="F643" s="145" t="s">
        <v>14523</v>
      </c>
      <c r="G643" s="145" t="s">
        <v>14515</v>
      </c>
      <c r="H643" s="170" t="s">
        <v>12028</v>
      </c>
      <c r="I643" s="145" t="s">
        <v>11732</v>
      </c>
      <c r="J643" s="171" t="str">
        <f t="shared" si="51"/>
        <v>IC.GA.130504</v>
      </c>
      <c r="K643" s="170" t="s">
        <v>12175</v>
      </c>
      <c r="L643" s="145" t="str">
        <f t="shared" si="52"/>
        <v>Drsg moderate amount Drainage</v>
      </c>
      <c r="M643" s="171" t="str">
        <f t="shared" si="53"/>
        <v>PI.IC.GA.130504.01</v>
      </c>
      <c r="N643" s="171"/>
      <c r="O643" s="171" t="str">
        <f t="shared" si="54"/>
        <v>PH.IC.GA.130504.01</v>
      </c>
      <c r="Q643" s="171" t="str">
        <f t="shared" si="55"/>
        <v>CL.IC.GA.130504.01</v>
      </c>
      <c r="AR643" s="145" t="s">
        <v>12773</v>
      </c>
      <c r="AS643" s="145">
        <v>1749</v>
      </c>
    </row>
    <row r="644" spans="1:45" s="145" customFormat="1" ht="16">
      <c r="A644" s="145" t="s">
        <v>10762</v>
      </c>
      <c r="C644" s="170" t="s">
        <v>5560</v>
      </c>
      <c r="E644" s="170" t="s">
        <v>6291</v>
      </c>
      <c r="F644" s="145" t="s">
        <v>14523</v>
      </c>
      <c r="G644" s="145" t="s">
        <v>14516</v>
      </c>
      <c r="H644" s="170" t="s">
        <v>12210</v>
      </c>
      <c r="I644" s="145" t="s">
        <v>11734</v>
      </c>
      <c r="J644" s="171" t="str">
        <f t="shared" si="51"/>
        <v>IC.GA.130505</v>
      </c>
      <c r="K644" s="170" t="s">
        <v>12175</v>
      </c>
      <c r="L644" s="145" t="str">
        <f t="shared" si="52"/>
        <v>Drsg large amount Drainage</v>
      </c>
      <c r="M644" s="171" t="str">
        <f t="shared" si="53"/>
        <v>PI.IC.GA.130505.01</v>
      </c>
      <c r="N644" s="171"/>
      <c r="O644" s="171" t="str">
        <f t="shared" si="54"/>
        <v>PH.IC.GA.130505.01</v>
      </c>
      <c r="Q644" s="171" t="str">
        <f t="shared" si="55"/>
        <v>CL.IC.GA.130505.01</v>
      </c>
      <c r="AR644" s="145" t="s">
        <v>12773</v>
      </c>
      <c r="AS644" s="145">
        <v>1749</v>
      </c>
    </row>
    <row r="645" spans="1:45" s="145" customFormat="1" ht="16">
      <c r="A645" s="145" t="s">
        <v>10762</v>
      </c>
      <c r="C645" s="170" t="s">
        <v>5560</v>
      </c>
      <c r="E645" s="170" t="s">
        <v>6291</v>
      </c>
      <c r="F645" s="145" t="s">
        <v>14523</v>
      </c>
      <c r="G645" s="145" t="s">
        <v>14517</v>
      </c>
      <c r="H645" s="170" t="s">
        <v>12212</v>
      </c>
      <c r="I645" s="145" t="s">
        <v>11933</v>
      </c>
      <c r="J645" s="171" t="str">
        <f t="shared" si="51"/>
        <v>IC.GA.130506</v>
      </c>
      <c r="K645" s="170" t="s">
        <v>12175</v>
      </c>
      <c r="L645" s="145" t="str">
        <f t="shared" si="52"/>
        <v>Drsg copious amount Drainage</v>
      </c>
      <c r="M645" s="171" t="str">
        <f t="shared" si="53"/>
        <v>PI.IC.GA.130506.01</v>
      </c>
      <c r="N645" s="171"/>
      <c r="O645" s="171" t="str">
        <f t="shared" si="54"/>
        <v>PH.IC.GA.130506.01</v>
      </c>
      <c r="Q645" s="171" t="str">
        <f t="shared" si="55"/>
        <v>CL.IC.GA.130506.01</v>
      </c>
      <c r="AR645" s="145" t="s">
        <v>12773</v>
      </c>
      <c r="AS645" s="145">
        <v>1749</v>
      </c>
    </row>
    <row r="646" spans="1:45" s="145" customFormat="1" ht="16">
      <c r="A646" s="145" t="s">
        <v>10762</v>
      </c>
      <c r="C646" s="170" t="s">
        <v>5560</v>
      </c>
      <c r="D646" s="145" t="s">
        <v>14507</v>
      </c>
      <c r="E646" s="170" t="s">
        <v>6988</v>
      </c>
      <c r="F646" s="145" t="s">
        <v>14523</v>
      </c>
      <c r="G646" s="145" t="s">
        <v>14518</v>
      </c>
      <c r="H646" s="170" t="s">
        <v>11848</v>
      </c>
      <c r="I646" s="145" t="s">
        <v>11753</v>
      </c>
      <c r="J646" s="171" t="str">
        <f t="shared" si="51"/>
        <v>IC.GA.130601</v>
      </c>
      <c r="K646" s="170" t="s">
        <v>12175</v>
      </c>
      <c r="L646" s="145" t="str">
        <f t="shared" si="52"/>
        <v>Drsg Drainage unchanged</v>
      </c>
      <c r="M646" s="171" t="str">
        <f t="shared" si="53"/>
        <v>PI.IC.GA.130601.01</v>
      </c>
      <c r="N646" s="171"/>
      <c r="O646" s="171" t="str">
        <f t="shared" si="54"/>
        <v>PH.IC.GA.130601.01</v>
      </c>
      <c r="Q646" s="171" t="str">
        <f t="shared" si="55"/>
        <v>CL.IC.GA.130601.01</v>
      </c>
      <c r="AR646" s="145" t="s">
        <v>12773</v>
      </c>
      <c r="AS646" s="145">
        <v>1749</v>
      </c>
    </row>
    <row r="647" spans="1:45" s="145" customFormat="1" ht="16">
      <c r="A647" s="145" t="s">
        <v>10762</v>
      </c>
      <c r="C647" s="170" t="s">
        <v>5560</v>
      </c>
      <c r="E647" s="170" t="s">
        <v>6988</v>
      </c>
      <c r="F647" s="145" t="s">
        <v>14523</v>
      </c>
      <c r="G647" s="145" t="s">
        <v>14519</v>
      </c>
      <c r="H647" s="170" t="s">
        <v>12030</v>
      </c>
      <c r="I647" s="145" t="s">
        <v>11752</v>
      </c>
      <c r="J647" s="171" t="str">
        <f t="shared" si="51"/>
        <v>IC.GA.130602</v>
      </c>
      <c r="K647" s="170" t="s">
        <v>12175</v>
      </c>
      <c r="L647" s="145" t="str">
        <f t="shared" si="52"/>
        <v>Drsg Drainage decreasing</v>
      </c>
      <c r="M647" s="171" t="str">
        <f t="shared" si="53"/>
        <v>PI.IC.GA.130602.01</v>
      </c>
      <c r="N647" s="171"/>
      <c r="O647" s="171" t="str">
        <f t="shared" si="54"/>
        <v>PH.IC.GA.130602.01</v>
      </c>
      <c r="Q647" s="171" t="str">
        <f t="shared" si="55"/>
        <v>CL.IC.GA.130602.01</v>
      </c>
      <c r="AR647" s="145" t="s">
        <v>12773</v>
      </c>
      <c r="AS647" s="145">
        <v>1749</v>
      </c>
    </row>
    <row r="648" spans="1:45" s="145" customFormat="1" ht="16">
      <c r="A648" s="145" t="s">
        <v>10762</v>
      </c>
      <c r="C648" s="170" t="s">
        <v>5560</v>
      </c>
      <c r="E648" s="170" t="s">
        <v>6988</v>
      </c>
      <c r="F648" s="145" t="s">
        <v>14523</v>
      </c>
      <c r="G648" s="145" t="s">
        <v>14520</v>
      </c>
      <c r="H648" s="170" t="s">
        <v>12032</v>
      </c>
      <c r="I648" s="145" t="s">
        <v>11583</v>
      </c>
      <c r="J648" s="171" t="str">
        <f t="shared" si="51"/>
        <v>IC.GA.130603</v>
      </c>
      <c r="K648" s="170" t="s">
        <v>12175</v>
      </c>
      <c r="L648" s="145" t="str">
        <f t="shared" si="52"/>
        <v>Drsg Drainage increasing</v>
      </c>
      <c r="M648" s="171" t="str">
        <f t="shared" si="53"/>
        <v>PI.IC.GA.130603.01</v>
      </c>
      <c r="N648" s="171"/>
      <c r="O648" s="171" t="str">
        <f t="shared" si="54"/>
        <v>PH.IC.GA.130603.01</v>
      </c>
      <c r="Q648" s="171" t="str">
        <f t="shared" si="55"/>
        <v>CL.IC.GA.130603.01</v>
      </c>
      <c r="AR648" s="145" t="s">
        <v>12773</v>
      </c>
      <c r="AS648" s="145">
        <v>1749</v>
      </c>
    </row>
    <row r="649" spans="1:45" s="167" customFormat="1" ht="15">
      <c r="A649" s="167" t="s">
        <v>10762</v>
      </c>
      <c r="B649" s="10"/>
      <c r="C649" s="62" t="s">
        <v>5560</v>
      </c>
      <c r="D649" s="10" t="s">
        <v>10285</v>
      </c>
      <c r="E649" s="61" t="s">
        <v>6317</v>
      </c>
      <c r="F649" s="167" t="s">
        <v>10336</v>
      </c>
      <c r="G649" s="167" t="s">
        <v>12157</v>
      </c>
      <c r="H649" s="62" t="s">
        <v>11848</v>
      </c>
      <c r="I649" s="167" t="s">
        <v>12157</v>
      </c>
      <c r="J649" s="63" t="str">
        <f t="shared" si="51"/>
        <v>IC.GA.130701</v>
      </c>
      <c r="K649" s="61" t="s">
        <v>12175</v>
      </c>
      <c r="L649" s="167" t="str">
        <f t="shared" si="52"/>
        <v>None</v>
      </c>
      <c r="M649" s="168" t="str">
        <f t="shared" si="53"/>
        <v>PI.IC.GA.130701.01</v>
      </c>
      <c r="N649" s="168"/>
      <c r="O649" s="168" t="str">
        <f t="shared" si="54"/>
        <v>PH.IC.GA.130701.01</v>
      </c>
      <c r="Q649" s="168" t="str">
        <f t="shared" si="55"/>
        <v>CL.IC.GA.130701.01</v>
      </c>
    </row>
    <row r="650" spans="1:45" s="167" customFormat="1" ht="15">
      <c r="A650" s="167" t="s">
        <v>10762</v>
      </c>
      <c r="B650" s="10"/>
      <c r="C650" s="62" t="s">
        <v>5560</v>
      </c>
      <c r="D650" s="10"/>
      <c r="E650" s="61" t="s">
        <v>6317</v>
      </c>
      <c r="F650" s="167" t="s">
        <v>10336</v>
      </c>
      <c r="G650" s="167" t="s">
        <v>10526</v>
      </c>
      <c r="H650" s="62" t="s">
        <v>12030</v>
      </c>
      <c r="I650" s="167" t="s">
        <v>10526</v>
      </c>
      <c r="J650" s="63" t="str">
        <f t="shared" si="51"/>
        <v>IC.GA.130702</v>
      </c>
      <c r="K650" s="61" t="s">
        <v>12175</v>
      </c>
      <c r="L650" s="167" t="str">
        <f t="shared" si="52"/>
        <v>Low</v>
      </c>
      <c r="M650" s="168" t="str">
        <f t="shared" si="53"/>
        <v>PI.IC.GA.130702.01</v>
      </c>
      <c r="N650" s="168"/>
      <c r="O650" s="168" t="str">
        <f t="shared" si="54"/>
        <v>PH.IC.GA.130702.01</v>
      </c>
      <c r="Q650" s="168" t="str">
        <f t="shared" si="55"/>
        <v>CL.IC.GA.130702.01</v>
      </c>
    </row>
    <row r="651" spans="1:45" s="167" customFormat="1" ht="15">
      <c r="A651" s="167" t="s">
        <v>10762</v>
      </c>
      <c r="B651" s="10"/>
      <c r="C651" s="62" t="s">
        <v>5560</v>
      </c>
      <c r="D651" s="10"/>
      <c r="E651" s="61" t="s">
        <v>6317</v>
      </c>
      <c r="F651" s="167" t="s">
        <v>10336</v>
      </c>
      <c r="G651" s="167" t="s">
        <v>10362</v>
      </c>
      <c r="H651" s="62" t="s">
        <v>12032</v>
      </c>
      <c r="I651" s="167" t="s">
        <v>10362</v>
      </c>
      <c r="J651" s="63" t="str">
        <f t="shared" si="51"/>
        <v>IC.GA.130703</v>
      </c>
      <c r="K651" s="61" t="s">
        <v>12175</v>
      </c>
      <c r="L651" s="167" t="str">
        <f t="shared" si="52"/>
        <v>Medium</v>
      </c>
      <c r="M651" s="168" t="str">
        <f t="shared" si="53"/>
        <v>PI.IC.GA.130703.01</v>
      </c>
      <c r="N651" s="168"/>
      <c r="O651" s="168" t="str">
        <f t="shared" si="54"/>
        <v>PH.IC.GA.130703.01</v>
      </c>
      <c r="Q651" s="168" t="str">
        <f t="shared" si="55"/>
        <v>CL.IC.GA.130703.01</v>
      </c>
    </row>
    <row r="652" spans="1:45" s="167" customFormat="1" ht="15">
      <c r="A652" s="167" t="s">
        <v>10762</v>
      </c>
      <c r="B652" s="10"/>
      <c r="C652" s="62" t="s">
        <v>5560</v>
      </c>
      <c r="D652" s="10"/>
      <c r="E652" s="61" t="s">
        <v>6317</v>
      </c>
      <c r="F652" s="167" t="s">
        <v>10336</v>
      </c>
      <c r="G652" s="167" t="s">
        <v>10363</v>
      </c>
      <c r="H652" s="62" t="s">
        <v>12028</v>
      </c>
      <c r="I652" s="167" t="s">
        <v>10363</v>
      </c>
      <c r="J652" s="63" t="str">
        <f t="shared" si="51"/>
        <v>IC.GA.130704</v>
      </c>
      <c r="K652" s="61" t="s">
        <v>12175</v>
      </c>
      <c r="L652" s="167" t="str">
        <f t="shared" si="52"/>
        <v>High</v>
      </c>
      <c r="M652" s="168" t="str">
        <f t="shared" si="53"/>
        <v>PI.IC.GA.130704.01</v>
      </c>
      <c r="N652" s="168"/>
      <c r="O652" s="168" t="str">
        <f t="shared" si="54"/>
        <v>PH.IC.GA.130704.01</v>
      </c>
      <c r="Q652" s="168" t="str">
        <f t="shared" si="55"/>
        <v>CL.IC.GA.130704.01</v>
      </c>
    </row>
    <row r="653" spans="1:45" s="167" customFormat="1" ht="15">
      <c r="A653" s="167" t="s">
        <v>10762</v>
      </c>
      <c r="C653" s="61" t="s">
        <v>5560</v>
      </c>
      <c r="E653" s="61" t="s">
        <v>6317</v>
      </c>
      <c r="F653" s="167" t="s">
        <v>10340</v>
      </c>
      <c r="G653" s="167" t="s">
        <v>10046</v>
      </c>
      <c r="H653" s="62" t="s">
        <v>6291</v>
      </c>
      <c r="I653" s="167" t="s">
        <v>10047</v>
      </c>
      <c r="J653" s="63" t="str">
        <f t="shared" si="51"/>
        <v>IC.GA.130705</v>
      </c>
      <c r="K653" s="61" t="s">
        <v>12175</v>
      </c>
      <c r="L653" s="167" t="str">
        <f t="shared" si="52"/>
        <v>Gravity</v>
      </c>
      <c r="M653" s="168" t="str">
        <f t="shared" si="53"/>
        <v>PI.IC.GA.130705.01</v>
      </c>
      <c r="N653" s="168"/>
      <c r="O653" s="168" t="str">
        <f t="shared" si="54"/>
        <v>PH.IC.GA.130705.01</v>
      </c>
      <c r="Q653" s="168" t="str">
        <f t="shared" si="55"/>
        <v>CL.IC.GA.130705.01</v>
      </c>
      <c r="R653" s="167" t="s">
        <v>12465</v>
      </c>
      <c r="S653" s="167">
        <v>770</v>
      </c>
    </row>
    <row r="654" spans="1:45" s="167" customFormat="1" ht="15">
      <c r="A654" s="167" t="s">
        <v>10762</v>
      </c>
      <c r="B654" s="10"/>
      <c r="C654" s="62" t="s">
        <v>5560</v>
      </c>
      <c r="D654" s="10" t="s">
        <v>11645</v>
      </c>
      <c r="E654" s="61" t="s">
        <v>3574</v>
      </c>
      <c r="F654" s="167" t="s">
        <v>10341</v>
      </c>
      <c r="G654" s="167" t="s">
        <v>9919</v>
      </c>
      <c r="H654" s="62" t="s">
        <v>11848</v>
      </c>
      <c r="I654" s="167" t="s">
        <v>10352</v>
      </c>
      <c r="J654" s="63" t="str">
        <f t="shared" si="51"/>
        <v>IC.GA.130801</v>
      </c>
      <c r="K654" s="61" t="s">
        <v>12175</v>
      </c>
      <c r="L654" s="167" t="str">
        <f t="shared" si="52"/>
        <v>Right nostril</v>
      </c>
      <c r="M654" s="168" t="str">
        <f t="shared" si="53"/>
        <v>PI.IC.GA.130801.01</v>
      </c>
      <c r="N654" s="168"/>
      <c r="O654" s="168" t="str">
        <f t="shared" si="54"/>
        <v>PH.IC.GA.130801.01</v>
      </c>
      <c r="Q654" s="168" t="str">
        <f t="shared" si="55"/>
        <v>CL.IC.GA.130801.01</v>
      </c>
    </row>
    <row r="655" spans="1:45" s="167" customFormat="1" ht="15">
      <c r="A655" s="167" t="s">
        <v>10762</v>
      </c>
      <c r="B655" s="10"/>
      <c r="C655" s="62" t="s">
        <v>5560</v>
      </c>
      <c r="D655" s="10"/>
      <c r="E655" s="61" t="s">
        <v>3574</v>
      </c>
      <c r="F655" s="167" t="s">
        <v>10341</v>
      </c>
      <c r="G655" s="167" t="s">
        <v>9921</v>
      </c>
      <c r="H655" s="62" t="s">
        <v>12030</v>
      </c>
      <c r="I655" s="167" t="s">
        <v>10353</v>
      </c>
      <c r="J655" s="63" t="str">
        <f t="shared" si="51"/>
        <v>IC.GA.130802</v>
      </c>
      <c r="K655" s="61" t="s">
        <v>12175</v>
      </c>
      <c r="L655" s="167" t="str">
        <f t="shared" si="52"/>
        <v>Left nostril</v>
      </c>
      <c r="M655" s="168" t="str">
        <f t="shared" si="53"/>
        <v>PI.IC.GA.130802.01</v>
      </c>
      <c r="N655" s="168"/>
      <c r="O655" s="168" t="str">
        <f t="shared" si="54"/>
        <v>PH.IC.GA.130802.01</v>
      </c>
      <c r="Q655" s="168" t="str">
        <f t="shared" si="55"/>
        <v>CL.IC.GA.130802.01</v>
      </c>
    </row>
    <row r="656" spans="1:45" s="167" customFormat="1" ht="15">
      <c r="A656" s="167" t="s">
        <v>10762</v>
      </c>
      <c r="B656" s="10"/>
      <c r="C656" s="62" t="s">
        <v>5560</v>
      </c>
      <c r="D656" s="10"/>
      <c r="E656" s="61" t="s">
        <v>3574</v>
      </c>
      <c r="F656" s="167" t="s">
        <v>10341</v>
      </c>
      <c r="G656" s="167" t="s">
        <v>9923</v>
      </c>
      <c r="H656" s="62" t="s">
        <v>12032</v>
      </c>
      <c r="I656" s="167" t="s">
        <v>9923</v>
      </c>
      <c r="J656" s="63" t="str">
        <f t="shared" si="51"/>
        <v>IC.GA.130803</v>
      </c>
      <c r="K656" s="61" t="s">
        <v>12175</v>
      </c>
      <c r="L656" s="167" t="str">
        <f t="shared" si="52"/>
        <v>Oral</v>
      </c>
      <c r="M656" s="168" t="str">
        <f t="shared" si="53"/>
        <v>PI.IC.GA.130803.01</v>
      </c>
      <c r="N656" s="168"/>
      <c r="O656" s="168" t="str">
        <f t="shared" si="54"/>
        <v>PH.IC.GA.130803.01</v>
      </c>
      <c r="Q656" s="168" t="str">
        <f t="shared" si="55"/>
        <v>CL.IC.GA.130803.01</v>
      </c>
    </row>
    <row r="657" spans="1:25" s="167" customFormat="1" ht="15">
      <c r="A657" s="167" t="s">
        <v>10762</v>
      </c>
      <c r="B657" s="10"/>
      <c r="C657" s="62" t="s">
        <v>5560</v>
      </c>
      <c r="D657" s="10"/>
      <c r="E657" s="61" t="s">
        <v>3574</v>
      </c>
      <c r="F657" s="167" t="s">
        <v>10341</v>
      </c>
      <c r="G657" s="167" t="s">
        <v>10354</v>
      </c>
      <c r="H657" s="62" t="s">
        <v>12028</v>
      </c>
      <c r="I657" s="167" t="s">
        <v>10518</v>
      </c>
      <c r="J657" s="63" t="str">
        <f t="shared" si="51"/>
        <v>IC.GA.130804</v>
      </c>
      <c r="K657" s="61" t="s">
        <v>12175</v>
      </c>
      <c r="L657" s="167" t="str">
        <f t="shared" si="52"/>
        <v>Abdomen RUQ</v>
      </c>
      <c r="M657" s="168" t="str">
        <f t="shared" si="53"/>
        <v>PI.IC.GA.130804.01</v>
      </c>
      <c r="N657" s="168"/>
      <c r="O657" s="168" t="str">
        <f t="shared" si="54"/>
        <v>PH.IC.GA.130804.01</v>
      </c>
      <c r="Q657" s="168" t="str">
        <f t="shared" si="55"/>
        <v>CL.IC.GA.130804.01</v>
      </c>
    </row>
    <row r="658" spans="1:25" s="167" customFormat="1" ht="15">
      <c r="A658" s="167" t="s">
        <v>10762</v>
      </c>
      <c r="B658" s="10"/>
      <c r="C658" s="62" t="s">
        <v>5560</v>
      </c>
      <c r="D658" s="10"/>
      <c r="E658" s="61" t="s">
        <v>3574</v>
      </c>
      <c r="F658" s="167" t="s">
        <v>10341</v>
      </c>
      <c r="G658" s="167" t="s">
        <v>10519</v>
      </c>
      <c r="H658" s="62" t="s">
        <v>12210</v>
      </c>
      <c r="I658" s="167" t="s">
        <v>10520</v>
      </c>
      <c r="J658" s="63" t="str">
        <f t="shared" si="51"/>
        <v>IC.GA.130805</v>
      </c>
      <c r="K658" s="61" t="s">
        <v>12175</v>
      </c>
      <c r="L658" s="167" t="str">
        <f t="shared" si="52"/>
        <v>Abdomen RLQ</v>
      </c>
      <c r="M658" s="168" t="str">
        <f t="shared" si="53"/>
        <v>PI.IC.GA.130805.01</v>
      </c>
      <c r="N658" s="168"/>
      <c r="O658" s="168" t="str">
        <f t="shared" si="54"/>
        <v>PH.IC.GA.130805.01</v>
      </c>
      <c r="Q658" s="168" t="str">
        <f t="shared" si="55"/>
        <v>CL.IC.GA.130805.01</v>
      </c>
    </row>
    <row r="659" spans="1:25" s="167" customFormat="1" ht="15">
      <c r="A659" s="167" t="s">
        <v>10762</v>
      </c>
      <c r="B659" s="10"/>
      <c r="C659" s="62" t="s">
        <v>5560</v>
      </c>
      <c r="D659" s="10"/>
      <c r="E659" s="61" t="s">
        <v>3574</v>
      </c>
      <c r="F659" s="167" t="s">
        <v>10341</v>
      </c>
      <c r="G659" s="167" t="s">
        <v>10521</v>
      </c>
      <c r="H659" s="62" t="s">
        <v>12212</v>
      </c>
      <c r="I659" s="167" t="s">
        <v>10522</v>
      </c>
      <c r="J659" s="63" t="str">
        <f t="shared" si="51"/>
        <v>IC.GA.130806</v>
      </c>
      <c r="K659" s="61" t="s">
        <v>12175</v>
      </c>
      <c r="L659" s="167" t="str">
        <f t="shared" si="52"/>
        <v>Abdomen LUQ</v>
      </c>
      <c r="M659" s="168" t="str">
        <f t="shared" si="53"/>
        <v>PI.IC.GA.130806.01</v>
      </c>
      <c r="N659" s="168"/>
      <c r="O659" s="168" t="str">
        <f t="shared" si="54"/>
        <v>PH.IC.GA.130806.01</v>
      </c>
      <c r="Q659" s="168" t="str">
        <f t="shared" si="55"/>
        <v>CL.IC.GA.130806.01</v>
      </c>
    </row>
    <row r="660" spans="1:25" s="167" customFormat="1" ht="15">
      <c r="A660" s="167" t="s">
        <v>10762</v>
      </c>
      <c r="B660" s="10"/>
      <c r="C660" s="62" t="s">
        <v>5560</v>
      </c>
      <c r="D660" s="10"/>
      <c r="E660" s="61" t="s">
        <v>3574</v>
      </c>
      <c r="F660" s="167" t="s">
        <v>10341</v>
      </c>
      <c r="G660" s="167" t="s">
        <v>10523</v>
      </c>
      <c r="H660" s="62" t="s">
        <v>12225</v>
      </c>
      <c r="I660" s="167" t="s">
        <v>10524</v>
      </c>
      <c r="J660" s="63" t="str">
        <f t="shared" si="51"/>
        <v>IC.GA.130807</v>
      </c>
      <c r="K660" s="61" t="s">
        <v>12175</v>
      </c>
      <c r="L660" s="167" t="str">
        <f t="shared" si="52"/>
        <v>Abdomen LLQ</v>
      </c>
      <c r="M660" s="168" t="str">
        <f t="shared" si="53"/>
        <v>PI.IC.GA.130807.01</v>
      </c>
      <c r="N660" s="168"/>
      <c r="O660" s="168" t="str">
        <f t="shared" si="54"/>
        <v>PH.IC.GA.130807.01</v>
      </c>
      <c r="Q660" s="168" t="str">
        <f t="shared" si="55"/>
        <v>CL.IC.GA.130807.01</v>
      </c>
    </row>
    <row r="661" spans="1:25" s="167" customFormat="1" ht="15">
      <c r="A661" s="167" t="s">
        <v>10762</v>
      </c>
      <c r="B661" s="10"/>
      <c r="C661" s="62" t="s">
        <v>5560</v>
      </c>
      <c r="D661" s="10" t="s">
        <v>10429</v>
      </c>
      <c r="E661" s="61" t="s">
        <v>3690</v>
      </c>
      <c r="F661" s="167" t="s">
        <v>10506</v>
      </c>
      <c r="G661" s="167" t="s">
        <v>10201</v>
      </c>
      <c r="H661" s="62" t="s">
        <v>11848</v>
      </c>
      <c r="I661" s="167" t="s">
        <v>10365</v>
      </c>
      <c r="J661" s="63" t="str">
        <f t="shared" si="51"/>
        <v>IC.GA.130901</v>
      </c>
      <c r="K661" s="61" t="s">
        <v>12175</v>
      </c>
      <c r="L661" s="167" t="str">
        <f t="shared" si="52"/>
        <v xml:space="preserve">     Centimeter mark: specify</v>
      </c>
      <c r="M661" s="168" t="str">
        <f t="shared" si="53"/>
        <v>PI.IC.GA.130901.01</v>
      </c>
      <c r="N661" s="168"/>
      <c r="O661" s="168" t="str">
        <f t="shared" si="54"/>
        <v>PH.IC.GA.130901.01</v>
      </c>
      <c r="Q661" s="168" t="str">
        <f t="shared" si="55"/>
        <v>CL.IC.GA.130901.01</v>
      </c>
    </row>
    <row r="662" spans="1:25" s="167" customFormat="1" ht="15">
      <c r="A662" s="167" t="s">
        <v>10762</v>
      </c>
      <c r="B662" s="10"/>
      <c r="C662" s="62" t="s">
        <v>5560</v>
      </c>
      <c r="D662" s="10"/>
      <c r="E662" s="61" t="s">
        <v>3690</v>
      </c>
      <c r="F662" s="167" t="s">
        <v>10506</v>
      </c>
      <c r="G662" s="167" t="s">
        <v>10366</v>
      </c>
      <c r="H662" s="62" t="s">
        <v>12030</v>
      </c>
      <c r="I662" s="167" t="s">
        <v>10349</v>
      </c>
      <c r="J662" s="63" t="str">
        <f t="shared" ref="J662:J726" si="56">CONCATENATE("IC.GA.",C662,E662,H662)</f>
        <v>IC.GA.130902</v>
      </c>
      <c r="K662" s="61" t="s">
        <v>12175</v>
      </c>
      <c r="L662" s="167" t="str">
        <f t="shared" si="52"/>
        <v xml:space="preserve">     Electromagnetic guided</v>
      </c>
      <c r="M662" s="168" t="str">
        <f t="shared" si="53"/>
        <v>PI.IC.GA.130902.01</v>
      </c>
      <c r="N662" s="168"/>
      <c r="O662" s="168" t="str">
        <f t="shared" si="54"/>
        <v>PH.IC.GA.130902.01</v>
      </c>
      <c r="Q662" s="168" t="str">
        <f t="shared" si="55"/>
        <v>CL.IC.GA.130902.01</v>
      </c>
    </row>
    <row r="663" spans="1:25" s="167" customFormat="1" ht="15">
      <c r="A663" s="167" t="s">
        <v>10762</v>
      </c>
      <c r="B663" s="10"/>
      <c r="C663" s="62" t="s">
        <v>5560</v>
      </c>
      <c r="D663" s="10"/>
      <c r="E663" s="61" t="s">
        <v>3690</v>
      </c>
      <c r="F663" s="167" t="s">
        <v>10506</v>
      </c>
      <c r="G663" s="167" t="s">
        <v>10187</v>
      </c>
      <c r="H663" s="62" t="s">
        <v>12032</v>
      </c>
      <c r="I663" s="167" t="s">
        <v>10188</v>
      </c>
      <c r="J663" s="63" t="str">
        <f t="shared" si="56"/>
        <v>IC.GA.130903</v>
      </c>
      <c r="K663" s="61" t="s">
        <v>12175</v>
      </c>
      <c r="L663" s="167" t="str">
        <f t="shared" si="52"/>
        <v xml:space="preserve">     Aspirate contents</v>
      </c>
      <c r="M663" s="168" t="str">
        <f t="shared" si="53"/>
        <v>PI.IC.GA.130903.01</v>
      </c>
      <c r="N663" s="168"/>
      <c r="O663" s="168" t="str">
        <f t="shared" si="54"/>
        <v>PH.IC.GA.130903.01</v>
      </c>
      <c r="Q663" s="168" t="str">
        <f t="shared" si="55"/>
        <v>CL.IC.GA.130903.01</v>
      </c>
    </row>
    <row r="664" spans="1:25" s="167" customFormat="1" ht="15">
      <c r="A664" s="167" t="s">
        <v>10762</v>
      </c>
      <c r="B664" s="10"/>
      <c r="C664" s="62" t="s">
        <v>5560</v>
      </c>
      <c r="D664" s="10"/>
      <c r="E664" s="61" t="s">
        <v>3690</v>
      </c>
      <c r="F664" s="167" t="s">
        <v>10506</v>
      </c>
      <c r="G664" s="167" t="s">
        <v>10189</v>
      </c>
      <c r="H664" s="62" t="s">
        <v>12028</v>
      </c>
      <c r="I664" s="167" t="s">
        <v>10190</v>
      </c>
      <c r="J664" s="63" t="str">
        <f t="shared" si="56"/>
        <v>IC.GA.130904</v>
      </c>
      <c r="K664" s="61" t="s">
        <v>12175</v>
      </c>
      <c r="L664" s="167" t="str">
        <f t="shared" si="52"/>
        <v xml:space="preserve">     X-ray</v>
      </c>
      <c r="M664" s="168" t="str">
        <f t="shared" si="53"/>
        <v>PI.IC.GA.130904.01</v>
      </c>
      <c r="N664" s="168"/>
      <c r="O664" s="168" t="str">
        <f t="shared" si="54"/>
        <v>PH.IC.GA.130904.01</v>
      </c>
      <c r="Q664" s="168" t="str">
        <f t="shared" si="55"/>
        <v>CL.IC.GA.130904.01</v>
      </c>
    </row>
    <row r="665" spans="1:25" s="167" customFormat="1" ht="15">
      <c r="A665" s="167" t="s">
        <v>10762</v>
      </c>
      <c r="B665" s="10"/>
      <c r="C665" s="62" t="s">
        <v>5560</v>
      </c>
      <c r="D665" s="10"/>
      <c r="E665" s="61" t="s">
        <v>3690</v>
      </c>
      <c r="F665" s="167" t="s">
        <v>10506</v>
      </c>
      <c r="G665" s="167" t="s">
        <v>10529</v>
      </c>
      <c r="H665" s="62" t="s">
        <v>12210</v>
      </c>
      <c r="I665" s="167" t="s">
        <v>12437</v>
      </c>
      <c r="J665" s="63" t="str">
        <f t="shared" si="56"/>
        <v>IC.GA.130905</v>
      </c>
      <c r="K665" s="61" t="s">
        <v>12175</v>
      </c>
      <c r="L665" s="167" t="str">
        <f t="shared" si="52"/>
        <v xml:space="preserve">     Other: specify</v>
      </c>
      <c r="M665" s="168" t="str">
        <f t="shared" si="53"/>
        <v>PI.IC.GA.130905.01</v>
      </c>
      <c r="N665" s="168"/>
      <c r="O665" s="168" t="str">
        <f t="shared" si="54"/>
        <v>PH.IC.GA.130905.01</v>
      </c>
      <c r="Q665" s="168" t="str">
        <f t="shared" si="55"/>
        <v>CL.IC.GA.130905.01</v>
      </c>
    </row>
    <row r="666" spans="1:25" s="167" customFormat="1" ht="15">
      <c r="A666" s="167" t="s">
        <v>10762</v>
      </c>
      <c r="C666" s="61" t="s">
        <v>12353</v>
      </c>
      <c r="E666" s="61" t="s">
        <v>3690</v>
      </c>
      <c r="F666" s="167" t="s">
        <v>12840</v>
      </c>
      <c r="G666" s="167" t="s">
        <v>12506</v>
      </c>
      <c r="H666" s="62" t="s">
        <v>12378</v>
      </c>
      <c r="I666" s="167" t="s">
        <v>12507</v>
      </c>
      <c r="J666" s="63" t="str">
        <f t="shared" si="56"/>
        <v>IC.GA.130906</v>
      </c>
      <c r="K666" s="61" t="s">
        <v>2206</v>
      </c>
      <c r="L666" s="167" t="str">
        <f t="shared" si="52"/>
        <v>Placed in Surgery</v>
      </c>
      <c r="M666" s="168" t="str">
        <f t="shared" si="53"/>
        <v>PI.IC.GA.130906.01</v>
      </c>
      <c r="N666" s="168"/>
      <c r="O666" s="168" t="str">
        <f t="shared" si="54"/>
        <v>PH.IC.GA.130906.01</v>
      </c>
      <c r="Q666" s="168" t="str">
        <f t="shared" si="55"/>
        <v>CL.IC.GA.130906.01</v>
      </c>
      <c r="X666" s="167" t="s">
        <v>12737</v>
      </c>
      <c r="Y666" s="167">
        <v>1107</v>
      </c>
    </row>
    <row r="667" spans="1:25" s="167" customFormat="1" ht="15">
      <c r="A667" s="167" t="s">
        <v>10762</v>
      </c>
      <c r="B667" s="10"/>
      <c r="C667" s="62" t="s">
        <v>5560</v>
      </c>
      <c r="D667" s="10" t="s">
        <v>10440</v>
      </c>
      <c r="E667" s="61" t="s">
        <v>3188</v>
      </c>
      <c r="F667" s="167" t="s">
        <v>10506</v>
      </c>
      <c r="G667" s="167" t="s">
        <v>11862</v>
      </c>
      <c r="H667" s="62" t="s">
        <v>11848</v>
      </c>
      <c r="I667" s="167" t="s">
        <v>11863</v>
      </c>
      <c r="J667" s="63" t="str">
        <f t="shared" si="56"/>
        <v>IC.GA.131001</v>
      </c>
      <c r="K667" s="61" t="s">
        <v>12175</v>
      </c>
      <c r="L667" s="167" t="str">
        <f t="shared" si="52"/>
        <v xml:space="preserve">     Taped</v>
      </c>
      <c r="M667" s="168" t="str">
        <f t="shared" si="53"/>
        <v>PI.IC.GA.131001.01</v>
      </c>
      <c r="N667" s="168"/>
      <c r="O667" s="168" t="str">
        <f t="shared" si="54"/>
        <v>PH.IC.GA.131001.01</v>
      </c>
      <c r="Q667" s="168" t="str">
        <f t="shared" si="55"/>
        <v>CL.IC.GA.131001.01</v>
      </c>
    </row>
    <row r="668" spans="1:25" s="167" customFormat="1" ht="15">
      <c r="A668" s="167" t="s">
        <v>10762</v>
      </c>
      <c r="B668" s="10"/>
      <c r="C668" s="62" t="s">
        <v>5560</v>
      </c>
      <c r="D668" s="10"/>
      <c r="E668" s="61" t="s">
        <v>3188</v>
      </c>
      <c r="F668" s="167" t="s">
        <v>10506</v>
      </c>
      <c r="G668" s="167" t="s">
        <v>10191</v>
      </c>
      <c r="H668" s="62" t="s">
        <v>12030</v>
      </c>
      <c r="I668" s="167" t="s">
        <v>10192</v>
      </c>
      <c r="J668" s="63" t="str">
        <f t="shared" si="56"/>
        <v>IC.GA.131002</v>
      </c>
      <c r="K668" s="61" t="s">
        <v>12175</v>
      </c>
      <c r="L668" s="167" t="str">
        <f t="shared" si="52"/>
        <v xml:space="preserve">     Sutures</v>
      </c>
      <c r="M668" s="168" t="str">
        <f t="shared" si="53"/>
        <v>PI.IC.GA.131002.01</v>
      </c>
      <c r="N668" s="168"/>
      <c r="O668" s="168" t="str">
        <f t="shared" si="54"/>
        <v>PH.IC.GA.131002.01</v>
      </c>
      <c r="Q668" s="168" t="str">
        <f t="shared" si="55"/>
        <v>CL.IC.GA.131002.01</v>
      </c>
    </row>
    <row r="669" spans="1:25" s="167" customFormat="1" ht="15">
      <c r="A669" s="167" t="s">
        <v>10762</v>
      </c>
      <c r="B669" s="10"/>
      <c r="C669" s="62" t="s">
        <v>5560</v>
      </c>
      <c r="D669" s="10"/>
      <c r="E669" s="61" t="s">
        <v>3188</v>
      </c>
      <c r="F669" s="167" t="s">
        <v>10506</v>
      </c>
      <c r="G669" s="167" t="s">
        <v>10193</v>
      </c>
      <c r="H669" s="62" t="s">
        <v>12032</v>
      </c>
      <c r="I669" s="167" t="s">
        <v>10194</v>
      </c>
      <c r="J669" s="63" t="str">
        <f t="shared" si="56"/>
        <v>IC.GA.131003</v>
      </c>
      <c r="K669" s="61" t="s">
        <v>12175</v>
      </c>
      <c r="L669" s="167" t="str">
        <f t="shared" si="52"/>
        <v xml:space="preserve">     Bridle</v>
      </c>
      <c r="M669" s="168" t="str">
        <f t="shared" si="53"/>
        <v>PI.IC.GA.131003.01</v>
      </c>
      <c r="N669" s="168"/>
      <c r="O669" s="168" t="str">
        <f t="shared" si="54"/>
        <v>PH.IC.GA.131003.01</v>
      </c>
      <c r="Q669" s="168" t="str">
        <f t="shared" si="55"/>
        <v>CL.IC.GA.131003.01</v>
      </c>
    </row>
    <row r="670" spans="1:25" s="167" customFormat="1" ht="15">
      <c r="A670" s="167" t="s">
        <v>10762</v>
      </c>
      <c r="B670" s="10"/>
      <c r="C670" s="62" t="s">
        <v>5560</v>
      </c>
      <c r="D670" s="10"/>
      <c r="E670" s="61" t="s">
        <v>3188</v>
      </c>
      <c r="F670" s="167" t="s">
        <v>10506</v>
      </c>
      <c r="G670" s="167" t="s">
        <v>10050</v>
      </c>
      <c r="H670" s="62" t="s">
        <v>12028</v>
      </c>
      <c r="I670" s="167" t="s">
        <v>10703</v>
      </c>
      <c r="J670" s="63" t="str">
        <f t="shared" si="56"/>
        <v>IC.GA.131004</v>
      </c>
      <c r="K670" s="61" t="s">
        <v>12175</v>
      </c>
      <c r="L670" s="167" t="str">
        <f t="shared" si="52"/>
        <v xml:space="preserve">     Stabilization other:  specify</v>
      </c>
      <c r="M670" s="168" t="str">
        <f t="shared" si="53"/>
        <v>PI.IC.GA.131004.01</v>
      </c>
      <c r="N670" s="168"/>
      <c r="O670" s="168" t="str">
        <f t="shared" si="54"/>
        <v>PH.IC.GA.131004.01</v>
      </c>
      <c r="Q670" s="168" t="str">
        <f t="shared" si="55"/>
        <v>CL.IC.GA.131004.01</v>
      </c>
    </row>
    <row r="671" spans="1:25" s="167" customFormat="1" ht="15">
      <c r="A671" s="167" t="s">
        <v>10762</v>
      </c>
      <c r="C671" s="61" t="s">
        <v>5560</v>
      </c>
      <c r="E671" s="61" t="s">
        <v>3188</v>
      </c>
      <c r="F671" s="167" t="s">
        <v>10504</v>
      </c>
      <c r="G671" s="167" t="s">
        <v>10051</v>
      </c>
      <c r="H671" s="62" t="s">
        <v>6291</v>
      </c>
      <c r="I671" s="167" t="s">
        <v>10052</v>
      </c>
      <c r="J671" s="63" t="str">
        <f t="shared" si="56"/>
        <v>IC.GA.131005</v>
      </c>
      <c r="K671" s="61" t="s">
        <v>12175</v>
      </c>
      <c r="L671" s="167" t="str">
        <f t="shared" si="52"/>
        <v xml:space="preserve">  Placed in IR</v>
      </c>
      <c r="M671" s="168" t="str">
        <f t="shared" si="53"/>
        <v>PI.IC.GA.131005.01</v>
      </c>
      <c r="N671" s="168"/>
      <c r="O671" s="168" t="str">
        <f t="shared" si="54"/>
        <v>PH.IC.GA.131005.01</v>
      </c>
      <c r="Q671" s="168" t="str">
        <f t="shared" si="55"/>
        <v>CL.IC.GA.131005.01</v>
      </c>
      <c r="R671" s="167" t="s">
        <v>12465</v>
      </c>
      <c r="S671" s="167">
        <v>771</v>
      </c>
    </row>
    <row r="672" spans="1:25" s="167" customFormat="1" ht="15">
      <c r="A672" s="167" t="s">
        <v>10762</v>
      </c>
      <c r="B672" s="10"/>
      <c r="C672" s="62" t="s">
        <v>5560</v>
      </c>
      <c r="D672" s="10" t="s">
        <v>10432</v>
      </c>
      <c r="E672" s="61" t="s">
        <v>5749</v>
      </c>
      <c r="F672" s="167" t="s">
        <v>10504</v>
      </c>
      <c r="G672" s="167" t="s">
        <v>10053</v>
      </c>
      <c r="H672" s="62" t="s">
        <v>11848</v>
      </c>
      <c r="I672" s="167" t="s">
        <v>11846</v>
      </c>
      <c r="J672" s="63" t="str">
        <f t="shared" si="56"/>
        <v>IC.GA.131101</v>
      </c>
      <c r="K672" s="61" t="s">
        <v>12175</v>
      </c>
      <c r="L672" s="167" t="str">
        <f t="shared" si="52"/>
        <v xml:space="preserve">     Verification done</v>
      </c>
      <c r="M672" s="168" t="str">
        <f t="shared" si="53"/>
        <v>PI.IC.GA.131101.01</v>
      </c>
      <c r="N672" s="168"/>
      <c r="O672" s="168" t="str">
        <f t="shared" si="54"/>
        <v>PH.IC.GA.131101.01</v>
      </c>
      <c r="Q672" s="168" t="str">
        <f t="shared" si="55"/>
        <v>CL.IC.GA.131101.01</v>
      </c>
    </row>
    <row r="673" spans="1:17" s="167" customFormat="1" ht="15">
      <c r="A673" s="167" t="s">
        <v>10762</v>
      </c>
      <c r="B673" s="10"/>
      <c r="C673" s="62" t="s">
        <v>5560</v>
      </c>
      <c r="D673" s="10"/>
      <c r="E673" s="61" t="s">
        <v>5749</v>
      </c>
      <c r="F673" s="167" t="s">
        <v>10506</v>
      </c>
      <c r="G673" s="167" t="s">
        <v>10054</v>
      </c>
      <c r="H673" s="62" t="s">
        <v>12030</v>
      </c>
      <c r="I673" s="167" t="s">
        <v>10055</v>
      </c>
      <c r="J673" s="63" t="str">
        <f t="shared" si="56"/>
        <v>IC.GA.131102</v>
      </c>
      <c r="K673" s="61" t="s">
        <v>12175</v>
      </c>
      <c r="L673" s="167" t="str">
        <f t="shared" si="52"/>
        <v xml:space="preserve">     Verification not done</v>
      </c>
      <c r="M673" s="168" t="str">
        <f t="shared" si="53"/>
        <v>PI.IC.GA.131102.01</v>
      </c>
      <c r="N673" s="168"/>
      <c r="O673" s="168" t="str">
        <f t="shared" si="54"/>
        <v>PH.IC.GA.131102.01</v>
      </c>
      <c r="Q673" s="168" t="str">
        <f t="shared" si="55"/>
        <v>CL.IC.GA.131102.01</v>
      </c>
    </row>
    <row r="674" spans="1:17" s="167" customFormat="1" ht="15">
      <c r="A674" s="167" t="s">
        <v>10762</v>
      </c>
      <c r="B674" s="10"/>
      <c r="C674" s="62" t="s">
        <v>5560</v>
      </c>
      <c r="D674" s="10" t="s">
        <v>10433</v>
      </c>
      <c r="E674" s="61" t="s">
        <v>3064</v>
      </c>
      <c r="F674" s="167" t="s">
        <v>10505</v>
      </c>
      <c r="G674" s="167" t="s">
        <v>10057</v>
      </c>
      <c r="H674" s="62" t="s">
        <v>11848</v>
      </c>
      <c r="I674" s="167" t="s">
        <v>12157</v>
      </c>
      <c r="J674" s="63" t="str">
        <f t="shared" si="56"/>
        <v>IC.GA.131201</v>
      </c>
      <c r="K674" s="61" t="s">
        <v>12175</v>
      </c>
      <c r="L674" s="167" t="str">
        <f t="shared" si="52"/>
        <v>Stabilization none</v>
      </c>
      <c r="M674" s="168" t="str">
        <f t="shared" si="53"/>
        <v>PI.IC.GA.131201.01</v>
      </c>
      <c r="N674" s="168"/>
      <c r="O674" s="168" t="str">
        <f t="shared" si="54"/>
        <v>PH.IC.GA.131201.01</v>
      </c>
      <c r="Q674" s="168" t="str">
        <f t="shared" si="55"/>
        <v>CL.IC.GA.131201.01</v>
      </c>
    </row>
    <row r="675" spans="1:17" s="167" customFormat="1" ht="15">
      <c r="A675" s="167" t="s">
        <v>10762</v>
      </c>
      <c r="B675" s="10"/>
      <c r="C675" s="62" t="s">
        <v>5560</v>
      </c>
      <c r="D675" s="10"/>
      <c r="E675" s="61" t="s">
        <v>3064</v>
      </c>
      <c r="F675" s="167" t="s">
        <v>10505</v>
      </c>
      <c r="G675" s="167" t="s">
        <v>10058</v>
      </c>
      <c r="H675" s="62" t="s">
        <v>12030</v>
      </c>
      <c r="I675" s="167" t="s">
        <v>10059</v>
      </c>
      <c r="J675" s="63" t="str">
        <f t="shared" si="56"/>
        <v>IC.GA.131202</v>
      </c>
      <c r="K675" s="61" t="s">
        <v>12175</v>
      </c>
      <c r="L675" s="167" t="str">
        <f t="shared" si="52"/>
        <v>Stabilization tape</v>
      </c>
      <c r="M675" s="168" t="str">
        <f t="shared" si="53"/>
        <v>PI.IC.GA.131202.01</v>
      </c>
      <c r="N675" s="168"/>
      <c r="O675" s="168" t="str">
        <f t="shared" si="54"/>
        <v>PH.IC.GA.131202.01</v>
      </c>
      <c r="Q675" s="168" t="str">
        <f t="shared" si="55"/>
        <v>CL.IC.GA.131202.01</v>
      </c>
    </row>
    <row r="676" spans="1:17" s="167" customFormat="1" ht="15">
      <c r="A676" s="167" t="s">
        <v>10762</v>
      </c>
      <c r="B676" s="10"/>
      <c r="C676" s="62" t="s">
        <v>5560</v>
      </c>
      <c r="D676" s="10"/>
      <c r="E676" s="61" t="s">
        <v>3064</v>
      </c>
      <c r="F676" s="167" t="s">
        <v>10505</v>
      </c>
      <c r="G676" s="167" t="s">
        <v>10060</v>
      </c>
      <c r="H676" s="62" t="s">
        <v>12032</v>
      </c>
      <c r="I676" s="167" t="s">
        <v>10756</v>
      </c>
      <c r="J676" s="63" t="str">
        <f t="shared" si="56"/>
        <v>IC.GA.131203</v>
      </c>
      <c r="K676" s="61" t="s">
        <v>12175</v>
      </c>
      <c r="L676" s="167" t="str">
        <f t="shared" si="52"/>
        <v>Stabilization sutures</v>
      </c>
      <c r="M676" s="168" t="str">
        <f t="shared" si="53"/>
        <v>PI.IC.GA.131203.01</v>
      </c>
      <c r="N676" s="168"/>
      <c r="O676" s="168" t="str">
        <f t="shared" si="54"/>
        <v>PH.IC.GA.131203.01</v>
      </c>
      <c r="Q676" s="168" t="str">
        <f t="shared" si="55"/>
        <v>CL.IC.GA.131203.01</v>
      </c>
    </row>
    <row r="677" spans="1:17" s="167" customFormat="1" ht="15">
      <c r="A677" s="167" t="s">
        <v>10762</v>
      </c>
      <c r="B677" s="10"/>
      <c r="C677" s="62" t="s">
        <v>5560</v>
      </c>
      <c r="D677" s="10"/>
      <c r="E677" s="61" t="s">
        <v>3064</v>
      </c>
      <c r="F677" s="167" t="s">
        <v>10505</v>
      </c>
      <c r="G677" s="167" t="s">
        <v>13077</v>
      </c>
      <c r="H677" s="62" t="s">
        <v>12028</v>
      </c>
      <c r="I677" s="167" t="s">
        <v>11859</v>
      </c>
      <c r="J677" s="63" t="str">
        <f t="shared" si="56"/>
        <v>IC.GA.131204</v>
      </c>
      <c r="K677" s="61" t="s">
        <v>12175</v>
      </c>
      <c r="L677" s="167" t="str">
        <f t="shared" si="52"/>
        <v>Stabilization commercial device</v>
      </c>
      <c r="M677" s="168" t="str">
        <f t="shared" si="53"/>
        <v>PI.IC.GA.131204.01</v>
      </c>
      <c r="N677" s="168"/>
      <c r="O677" s="168" t="str">
        <f t="shared" si="54"/>
        <v>PH.IC.GA.131204.01</v>
      </c>
      <c r="Q677" s="168" t="str">
        <f t="shared" si="55"/>
        <v>CL.IC.GA.131204.01</v>
      </c>
    </row>
    <row r="678" spans="1:17" s="167" customFormat="1" ht="15">
      <c r="A678" s="167" t="s">
        <v>10762</v>
      </c>
      <c r="B678" s="10"/>
      <c r="C678" s="62" t="s">
        <v>5560</v>
      </c>
      <c r="D678" s="10" t="s">
        <v>10273</v>
      </c>
      <c r="E678" s="61" t="s">
        <v>5560</v>
      </c>
      <c r="F678" s="167" t="s">
        <v>10505</v>
      </c>
      <c r="G678" s="167" t="s">
        <v>9898</v>
      </c>
      <c r="H678" s="62" t="s">
        <v>11848</v>
      </c>
      <c r="I678" s="167" t="s">
        <v>10532</v>
      </c>
      <c r="J678" s="63" t="str">
        <f t="shared" si="56"/>
        <v>IC.GA.131301</v>
      </c>
      <c r="K678" s="61" t="s">
        <v>12175</v>
      </c>
      <c r="L678" s="167" t="str">
        <f t="shared" si="52"/>
        <v>Site within normal limits</v>
      </c>
      <c r="M678" s="168" t="str">
        <f t="shared" si="53"/>
        <v>PI.IC.GA.131301.01</v>
      </c>
      <c r="N678" s="168"/>
      <c r="O678" s="168" t="str">
        <f t="shared" si="54"/>
        <v>PH.IC.GA.131301.01</v>
      </c>
      <c r="Q678" s="168" t="str">
        <f t="shared" si="55"/>
        <v>CL.IC.GA.131301.01</v>
      </c>
    </row>
    <row r="679" spans="1:17" s="167" customFormat="1" ht="15">
      <c r="A679" s="167" t="s">
        <v>10762</v>
      </c>
      <c r="B679" s="10"/>
      <c r="C679" s="62" t="s">
        <v>5560</v>
      </c>
      <c r="D679" s="10"/>
      <c r="E679" s="61" t="s">
        <v>5560</v>
      </c>
      <c r="F679" s="167" t="s">
        <v>10505</v>
      </c>
      <c r="G679" s="167" t="s">
        <v>9899</v>
      </c>
      <c r="H679" s="62" t="s">
        <v>12030</v>
      </c>
      <c r="I679" s="167" t="s">
        <v>11790</v>
      </c>
      <c r="J679" s="63" t="str">
        <f t="shared" si="56"/>
        <v>IC.GA.131302</v>
      </c>
      <c r="K679" s="61" t="s">
        <v>12175</v>
      </c>
      <c r="L679" s="167" t="str">
        <f t="shared" si="52"/>
        <v>Site erythema</v>
      </c>
      <c r="M679" s="168" t="str">
        <f t="shared" si="53"/>
        <v>PI.IC.GA.131302.01</v>
      </c>
      <c r="N679" s="168"/>
      <c r="O679" s="168" t="str">
        <f t="shared" si="54"/>
        <v>PH.IC.GA.131302.01</v>
      </c>
      <c r="Q679" s="168" t="str">
        <f t="shared" si="55"/>
        <v>CL.IC.GA.131302.01</v>
      </c>
    </row>
    <row r="680" spans="1:17" s="167" customFormat="1" ht="15">
      <c r="A680" s="167" t="s">
        <v>10762</v>
      </c>
      <c r="B680" s="10"/>
      <c r="C680" s="62" t="s">
        <v>5560</v>
      </c>
      <c r="D680" s="10"/>
      <c r="E680" s="61" t="s">
        <v>5560</v>
      </c>
      <c r="F680" s="167" t="s">
        <v>10505</v>
      </c>
      <c r="G680" s="167" t="s">
        <v>9900</v>
      </c>
      <c r="H680" s="62" t="s">
        <v>12032</v>
      </c>
      <c r="I680" s="167" t="s">
        <v>11800</v>
      </c>
      <c r="J680" s="63" t="str">
        <f t="shared" si="56"/>
        <v>IC.GA.131303</v>
      </c>
      <c r="K680" s="61" t="s">
        <v>12175</v>
      </c>
      <c r="L680" s="167" t="str">
        <f t="shared" si="52"/>
        <v>Site swelling</v>
      </c>
      <c r="M680" s="168" t="str">
        <f t="shared" si="53"/>
        <v>PI.IC.GA.131303.01</v>
      </c>
      <c r="N680" s="168"/>
      <c r="O680" s="168" t="str">
        <f t="shared" si="54"/>
        <v>PH.IC.GA.131303.01</v>
      </c>
      <c r="Q680" s="168" t="str">
        <f t="shared" si="55"/>
        <v>CL.IC.GA.131303.01</v>
      </c>
    </row>
    <row r="681" spans="1:17" s="167" customFormat="1" ht="15">
      <c r="A681" s="167" t="s">
        <v>10762</v>
      </c>
      <c r="B681" s="10"/>
      <c r="C681" s="62" t="s">
        <v>5560</v>
      </c>
      <c r="D681" s="10"/>
      <c r="E681" s="61" t="s">
        <v>5560</v>
      </c>
      <c r="F681" s="167" t="s">
        <v>10505</v>
      </c>
      <c r="G681" s="167" t="s">
        <v>10424</v>
      </c>
      <c r="H681" s="62" t="s">
        <v>12028</v>
      </c>
      <c r="I681" s="167" t="s">
        <v>11792</v>
      </c>
      <c r="J681" s="63" t="str">
        <f t="shared" si="56"/>
        <v>IC.GA.131304</v>
      </c>
      <c r="K681" s="61" t="s">
        <v>12175</v>
      </c>
      <c r="L681" s="167" t="str">
        <f t="shared" si="52"/>
        <v>Site hematoma</v>
      </c>
      <c r="M681" s="168" t="str">
        <f t="shared" si="53"/>
        <v>PI.IC.GA.131304.01</v>
      </c>
      <c r="N681" s="168"/>
      <c r="O681" s="168" t="str">
        <f t="shared" si="54"/>
        <v>PH.IC.GA.131304.01</v>
      </c>
      <c r="Q681" s="168" t="str">
        <f t="shared" si="55"/>
        <v>CL.IC.GA.131304.01</v>
      </c>
    </row>
    <row r="682" spans="1:17" s="167" customFormat="1" ht="15">
      <c r="A682" s="167" t="s">
        <v>10762</v>
      </c>
      <c r="B682" s="10"/>
      <c r="C682" s="62" t="s">
        <v>5560</v>
      </c>
      <c r="D682" s="10"/>
      <c r="E682" s="61" t="s">
        <v>5560</v>
      </c>
      <c r="F682" s="167" t="s">
        <v>10505</v>
      </c>
      <c r="G682" s="167" t="s">
        <v>10425</v>
      </c>
      <c r="H682" s="62" t="s">
        <v>12210</v>
      </c>
      <c r="I682" s="167" t="s">
        <v>10538</v>
      </c>
      <c r="J682" s="63" t="str">
        <f t="shared" si="56"/>
        <v>IC.GA.131305</v>
      </c>
      <c r="K682" s="61" t="s">
        <v>12175</v>
      </c>
      <c r="L682" s="167" t="str">
        <f t="shared" si="52"/>
        <v>Site bruising</v>
      </c>
      <c r="M682" s="168" t="str">
        <f t="shared" si="53"/>
        <v>PI.IC.GA.131305.01</v>
      </c>
      <c r="N682" s="168"/>
      <c r="O682" s="168" t="str">
        <f t="shared" si="54"/>
        <v>PH.IC.GA.131305.01</v>
      </c>
      <c r="Q682" s="168" t="str">
        <f t="shared" si="55"/>
        <v>CL.IC.GA.131305.01</v>
      </c>
    </row>
    <row r="683" spans="1:17" s="167" customFormat="1" ht="15">
      <c r="A683" s="167" t="s">
        <v>10762</v>
      </c>
      <c r="B683" s="10"/>
      <c r="C683" s="62" t="s">
        <v>5560</v>
      </c>
      <c r="D683" s="10"/>
      <c r="E683" s="61" t="s">
        <v>5560</v>
      </c>
      <c r="F683" s="167" t="s">
        <v>10505</v>
      </c>
      <c r="G683" s="167" t="s">
        <v>13076</v>
      </c>
      <c r="H683" s="62" t="s">
        <v>12212</v>
      </c>
      <c r="I683" s="167" t="s">
        <v>12207</v>
      </c>
      <c r="J683" s="63" t="str">
        <f t="shared" si="56"/>
        <v>IC.GA.131306</v>
      </c>
      <c r="K683" s="61" t="s">
        <v>12175</v>
      </c>
      <c r="L683" s="167" t="str">
        <f t="shared" si="52"/>
        <v>Site unable to assess due to drsg</v>
      </c>
      <c r="M683" s="168" t="str">
        <f t="shared" si="53"/>
        <v>PI.IC.GA.131306.01</v>
      </c>
      <c r="N683" s="168"/>
      <c r="O683" s="168" t="str">
        <f t="shared" si="54"/>
        <v>PH.IC.GA.131306.01</v>
      </c>
      <c r="Q683" s="168" t="str">
        <f t="shared" si="55"/>
        <v>CL.IC.GA.131306.01</v>
      </c>
    </row>
    <row r="684" spans="1:17" s="167" customFormat="1" ht="15">
      <c r="A684" s="167" t="s">
        <v>10762</v>
      </c>
      <c r="B684" s="10"/>
      <c r="C684" s="62" t="s">
        <v>5560</v>
      </c>
      <c r="D684" s="10"/>
      <c r="E684" s="61" t="s">
        <v>5560</v>
      </c>
      <c r="F684" s="167" t="s">
        <v>10505</v>
      </c>
      <c r="G684" s="167" t="s">
        <v>10759</v>
      </c>
      <c r="H684" s="62" t="s">
        <v>12225</v>
      </c>
      <c r="I684" s="167" t="s">
        <v>12437</v>
      </c>
      <c r="J684" s="63" t="str">
        <f t="shared" si="56"/>
        <v>IC.GA.131307</v>
      </c>
      <c r="K684" s="61" t="s">
        <v>12175</v>
      </c>
      <c r="L684" s="167" t="str">
        <f t="shared" si="52"/>
        <v>Site other:  specify</v>
      </c>
      <c r="M684" s="168" t="str">
        <f t="shared" si="53"/>
        <v>PI.IC.GA.131307.01</v>
      </c>
      <c r="N684" s="168"/>
      <c r="O684" s="168" t="str">
        <f t="shared" si="54"/>
        <v>PH.IC.GA.131307.01</v>
      </c>
      <c r="Q684" s="168" t="str">
        <f t="shared" si="55"/>
        <v>CL.IC.GA.131307.01</v>
      </c>
    </row>
    <row r="685" spans="1:17" s="167" customFormat="1" ht="15">
      <c r="A685" s="167" t="s">
        <v>10762</v>
      </c>
      <c r="B685" s="10"/>
      <c r="C685" s="62" t="s">
        <v>5560</v>
      </c>
      <c r="D685" s="10" t="s">
        <v>10274</v>
      </c>
      <c r="E685" s="61" t="s">
        <v>4082</v>
      </c>
      <c r="F685" s="167" t="s">
        <v>10505</v>
      </c>
      <c r="G685" s="167" t="s">
        <v>10760</v>
      </c>
      <c r="H685" s="62" t="s">
        <v>11848</v>
      </c>
      <c r="I685" s="167" t="s">
        <v>11753</v>
      </c>
      <c r="J685" s="63" t="str">
        <f t="shared" si="56"/>
        <v>IC.GA.131401</v>
      </c>
      <c r="K685" s="61" t="s">
        <v>12175</v>
      </c>
      <c r="L685" s="167" t="str">
        <f t="shared" si="52"/>
        <v>Status unchanged</v>
      </c>
      <c r="M685" s="168" t="str">
        <f t="shared" si="53"/>
        <v>PI.IC.GA.131401.01</v>
      </c>
      <c r="N685" s="168"/>
      <c r="O685" s="168" t="str">
        <f t="shared" si="54"/>
        <v>PH.IC.GA.131401.01</v>
      </c>
      <c r="Q685" s="168" t="str">
        <f t="shared" si="55"/>
        <v>CL.IC.GA.131401.01</v>
      </c>
    </row>
    <row r="686" spans="1:17" s="167" customFormat="1" ht="15">
      <c r="A686" s="167" t="s">
        <v>10762</v>
      </c>
      <c r="B686" s="10"/>
      <c r="C686" s="62" t="s">
        <v>5560</v>
      </c>
      <c r="D686" s="10"/>
      <c r="E686" s="61" t="s">
        <v>4082</v>
      </c>
      <c r="F686" s="167" t="s">
        <v>10505</v>
      </c>
      <c r="G686" s="167" t="s">
        <v>10761</v>
      </c>
      <c r="H686" s="62" t="s">
        <v>12030</v>
      </c>
      <c r="I686" s="167" t="s">
        <v>11752</v>
      </c>
      <c r="J686" s="63" t="str">
        <f t="shared" si="56"/>
        <v>IC.GA.131402</v>
      </c>
      <c r="K686" s="61" t="s">
        <v>12175</v>
      </c>
      <c r="L686" s="167" t="str">
        <f t="shared" si="52"/>
        <v>Status decreasing</v>
      </c>
      <c r="M686" s="168" t="str">
        <f t="shared" si="53"/>
        <v>PI.IC.GA.131402.01</v>
      </c>
      <c r="N686" s="168"/>
      <c r="O686" s="168" t="str">
        <f t="shared" si="54"/>
        <v>PH.IC.GA.131402.01</v>
      </c>
      <c r="Q686" s="168" t="str">
        <f t="shared" si="55"/>
        <v>CL.IC.GA.131402.01</v>
      </c>
    </row>
    <row r="687" spans="1:17" s="167" customFormat="1" ht="15">
      <c r="A687" s="167" t="s">
        <v>10762</v>
      </c>
      <c r="B687" s="10"/>
      <c r="C687" s="62" t="s">
        <v>5560</v>
      </c>
      <c r="D687" s="10"/>
      <c r="E687" s="61" t="s">
        <v>4082</v>
      </c>
      <c r="F687" s="167" t="s">
        <v>10505</v>
      </c>
      <c r="G687" s="167" t="s">
        <v>10608</v>
      </c>
      <c r="H687" s="62" t="s">
        <v>12032</v>
      </c>
      <c r="I687" s="167" t="s">
        <v>11583</v>
      </c>
      <c r="J687" s="63" t="str">
        <f t="shared" si="56"/>
        <v>IC.GA.131403</v>
      </c>
      <c r="K687" s="61" t="s">
        <v>12175</v>
      </c>
      <c r="L687" s="167" t="str">
        <f t="shared" si="52"/>
        <v>Status increasing</v>
      </c>
      <c r="M687" s="168" t="str">
        <f t="shared" si="53"/>
        <v>PI.IC.GA.131403.01</v>
      </c>
      <c r="N687" s="168"/>
      <c r="O687" s="168" t="str">
        <f t="shared" si="54"/>
        <v>PH.IC.GA.131403.01</v>
      </c>
      <c r="Q687" s="168" t="str">
        <f t="shared" si="55"/>
        <v>CL.IC.GA.131403.01</v>
      </c>
    </row>
    <row r="688" spans="1:17" s="167" customFormat="1" ht="15">
      <c r="A688" s="167" t="s">
        <v>10762</v>
      </c>
      <c r="B688" s="10"/>
      <c r="C688" s="62" t="s">
        <v>5560</v>
      </c>
      <c r="D688" s="10" t="s">
        <v>10275</v>
      </c>
      <c r="E688" s="61" t="s">
        <v>7456</v>
      </c>
      <c r="F688" s="167" t="s">
        <v>10505</v>
      </c>
      <c r="G688" s="167" t="s">
        <v>10196</v>
      </c>
      <c r="H688" s="62" t="s">
        <v>11848</v>
      </c>
      <c r="I688" s="167" t="s">
        <v>11474</v>
      </c>
      <c r="J688" s="63" t="str">
        <f t="shared" si="56"/>
        <v>IC.GA.131501</v>
      </c>
      <c r="K688" s="61" t="s">
        <v>12175</v>
      </c>
      <c r="L688" s="167" t="str">
        <f t="shared" si="52"/>
        <v>Site consistent with body temp</v>
      </c>
      <c r="M688" s="168" t="str">
        <f t="shared" si="53"/>
        <v>PI.IC.GA.131501.01</v>
      </c>
      <c r="N688" s="168"/>
      <c r="O688" s="168" t="str">
        <f t="shared" si="54"/>
        <v>PH.IC.GA.131501.01</v>
      </c>
      <c r="Q688" s="168" t="str">
        <f t="shared" si="55"/>
        <v>CL.IC.GA.131501.01</v>
      </c>
    </row>
    <row r="689" spans="1:25" s="167" customFormat="1" ht="15">
      <c r="A689" s="167" t="s">
        <v>10762</v>
      </c>
      <c r="B689" s="10"/>
      <c r="C689" s="62" t="s">
        <v>5560</v>
      </c>
      <c r="D689" s="10"/>
      <c r="E689" s="61" t="s">
        <v>7456</v>
      </c>
      <c r="F689" s="167" t="s">
        <v>10505</v>
      </c>
      <c r="G689" s="167" t="s">
        <v>13157</v>
      </c>
      <c r="H689" s="62" t="s">
        <v>12030</v>
      </c>
      <c r="I689" s="167" t="s">
        <v>11504</v>
      </c>
      <c r="J689" s="63" t="str">
        <f t="shared" si="56"/>
        <v>IC.GA.131502</v>
      </c>
      <c r="K689" s="61" t="s">
        <v>12175</v>
      </c>
      <c r="L689" s="167" t="str">
        <f t="shared" si="52"/>
        <v>Site warmer than body temperature</v>
      </c>
      <c r="M689" s="168" t="str">
        <f t="shared" si="53"/>
        <v>PI.IC.GA.131502.01</v>
      </c>
      <c r="N689" s="168"/>
      <c r="O689" s="168" t="str">
        <f t="shared" si="54"/>
        <v>PH.IC.GA.131502.01</v>
      </c>
      <c r="Q689" s="168" t="str">
        <f t="shared" si="55"/>
        <v>CL.IC.GA.131502.01</v>
      </c>
    </row>
    <row r="690" spans="1:25" s="167" customFormat="1" ht="15">
      <c r="A690" s="167" t="s">
        <v>10762</v>
      </c>
      <c r="B690" s="10"/>
      <c r="C690" s="62" t="s">
        <v>5560</v>
      </c>
      <c r="D690" s="10"/>
      <c r="E690" s="61" t="s">
        <v>7456</v>
      </c>
      <c r="F690" s="167" t="s">
        <v>10505</v>
      </c>
      <c r="G690" s="167" t="s">
        <v>10606</v>
      </c>
      <c r="H690" s="62" t="s">
        <v>12032</v>
      </c>
      <c r="I690" s="167" t="s">
        <v>11506</v>
      </c>
      <c r="J690" s="63" t="str">
        <f t="shared" si="56"/>
        <v>IC.GA.131503</v>
      </c>
      <c r="K690" s="61" t="s">
        <v>12175</v>
      </c>
      <c r="L690" s="167" t="str">
        <f t="shared" si="52"/>
        <v>Site warmer than opposite body</v>
      </c>
      <c r="M690" s="168" t="str">
        <f t="shared" si="53"/>
        <v>PI.IC.GA.131503.01</v>
      </c>
      <c r="N690" s="168"/>
      <c r="O690" s="168" t="str">
        <f t="shared" si="54"/>
        <v>PH.IC.GA.131503.01</v>
      </c>
      <c r="Q690" s="168" t="str">
        <f t="shared" si="55"/>
        <v>CL.IC.GA.131503.01</v>
      </c>
    </row>
    <row r="691" spans="1:25" s="167" customFormat="1" ht="15">
      <c r="A691" s="167" t="s">
        <v>10762</v>
      </c>
      <c r="B691" s="10"/>
      <c r="C691" s="62" t="s">
        <v>5560</v>
      </c>
      <c r="D691" s="10"/>
      <c r="E691" s="61" t="s">
        <v>7456</v>
      </c>
      <c r="F691" s="167" t="s">
        <v>10505</v>
      </c>
      <c r="G691" s="167" t="s">
        <v>13071</v>
      </c>
      <c r="H691" s="62" t="s">
        <v>12028</v>
      </c>
      <c r="I691" s="167" t="s">
        <v>11508</v>
      </c>
      <c r="J691" s="63" t="str">
        <f t="shared" si="56"/>
        <v>IC.GA.131504</v>
      </c>
      <c r="K691" s="61" t="s">
        <v>12175</v>
      </c>
      <c r="L691" s="167" t="str">
        <f t="shared" si="52"/>
        <v>Site cooler than body temperature</v>
      </c>
      <c r="M691" s="168" t="str">
        <f t="shared" si="53"/>
        <v>PI.IC.GA.131504.01</v>
      </c>
      <c r="N691" s="168"/>
      <c r="O691" s="168" t="str">
        <f t="shared" si="54"/>
        <v>PH.IC.GA.131504.01</v>
      </c>
      <c r="Q691" s="168" t="str">
        <f t="shared" si="55"/>
        <v>CL.IC.GA.131504.01</v>
      </c>
    </row>
    <row r="692" spans="1:25" s="167" customFormat="1" ht="15">
      <c r="A692" s="167" t="s">
        <v>10762</v>
      </c>
      <c r="B692" s="10"/>
      <c r="C692" s="62" t="s">
        <v>5560</v>
      </c>
      <c r="D692" s="10"/>
      <c r="E692" s="61" t="s">
        <v>7456</v>
      </c>
      <c r="F692" s="167" t="s">
        <v>10505</v>
      </c>
      <c r="G692" s="167" t="s">
        <v>10607</v>
      </c>
      <c r="H692" s="62" t="s">
        <v>12210</v>
      </c>
      <c r="I692" s="167" t="s">
        <v>11510</v>
      </c>
      <c r="J692" s="63" t="str">
        <f t="shared" si="56"/>
        <v>IC.GA.131505</v>
      </c>
      <c r="K692" s="61" t="s">
        <v>12175</v>
      </c>
      <c r="L692" s="167" t="str">
        <f t="shared" si="52"/>
        <v>Site cooler than opposite body</v>
      </c>
      <c r="M692" s="168" t="str">
        <f t="shared" si="53"/>
        <v>PI.IC.GA.131505.01</v>
      </c>
      <c r="N692" s="168"/>
      <c r="O692" s="168" t="str">
        <f t="shared" si="54"/>
        <v>PH.IC.GA.131505.01</v>
      </c>
      <c r="Q692" s="168" t="str">
        <f t="shared" si="55"/>
        <v>CL.IC.GA.131505.01</v>
      </c>
    </row>
    <row r="693" spans="1:25" s="167" customFormat="1" ht="15">
      <c r="A693" s="167" t="s">
        <v>10762</v>
      </c>
      <c r="B693" s="10"/>
      <c r="C693" s="62" t="s">
        <v>5560</v>
      </c>
      <c r="D693" s="10" t="s">
        <v>10276</v>
      </c>
      <c r="E693" s="61" t="s">
        <v>7863</v>
      </c>
      <c r="F693" s="167" t="s">
        <v>10679</v>
      </c>
      <c r="G693" s="167" t="s">
        <v>10446</v>
      </c>
      <c r="H693" s="62" t="s">
        <v>11848</v>
      </c>
      <c r="I693" s="167" t="s">
        <v>10446</v>
      </c>
      <c r="J693" s="63" t="str">
        <f t="shared" si="56"/>
        <v>IC.GA.131601</v>
      </c>
      <c r="K693" s="61" t="s">
        <v>12175</v>
      </c>
      <c r="L693" s="167" t="str">
        <f t="shared" si="52"/>
        <v>Patent</v>
      </c>
      <c r="M693" s="168" t="str">
        <f t="shared" si="53"/>
        <v>PI.IC.GA.131601.01</v>
      </c>
      <c r="N693" s="168"/>
      <c r="O693" s="168" t="str">
        <f t="shared" si="54"/>
        <v>PH.IC.GA.131601.01</v>
      </c>
      <c r="Q693" s="168" t="str">
        <f t="shared" si="55"/>
        <v>CL.IC.GA.131601.01</v>
      </c>
    </row>
    <row r="694" spans="1:25" s="167" customFormat="1" ht="15">
      <c r="A694" s="167" t="s">
        <v>10762</v>
      </c>
      <c r="B694" s="10"/>
      <c r="C694" s="62" t="s">
        <v>5560</v>
      </c>
      <c r="D694" s="10"/>
      <c r="E694" s="61" t="s">
        <v>7863</v>
      </c>
      <c r="F694" s="167" t="s">
        <v>10679</v>
      </c>
      <c r="G694" s="167" t="s">
        <v>10126</v>
      </c>
      <c r="H694" s="62" t="s">
        <v>12030</v>
      </c>
      <c r="I694" s="167" t="s">
        <v>10127</v>
      </c>
      <c r="J694" s="63" t="str">
        <f t="shared" si="56"/>
        <v>IC.GA.131602</v>
      </c>
      <c r="K694" s="61" t="s">
        <v>12175</v>
      </c>
      <c r="L694" s="167" t="str">
        <f t="shared" si="52"/>
        <v>Tube feeding infusing</v>
      </c>
      <c r="M694" s="168" t="str">
        <f t="shared" si="53"/>
        <v>PI.IC.GA.131602.01</v>
      </c>
      <c r="N694" s="168"/>
      <c r="O694" s="168" t="str">
        <f t="shared" si="54"/>
        <v>PH.IC.GA.131602.01</v>
      </c>
      <c r="Q694" s="168" t="str">
        <f t="shared" si="55"/>
        <v>CL.IC.GA.131602.01</v>
      </c>
    </row>
    <row r="695" spans="1:25" s="167" customFormat="1" ht="15">
      <c r="A695" s="167" t="s">
        <v>10762</v>
      </c>
      <c r="B695" s="10"/>
      <c r="C695" s="62" t="s">
        <v>5560</v>
      </c>
      <c r="D695" s="10"/>
      <c r="E695" s="61" t="s">
        <v>7863</v>
      </c>
      <c r="F695" s="167" t="s">
        <v>10679</v>
      </c>
      <c r="G695" s="167" t="s">
        <v>10128</v>
      </c>
      <c r="H695" s="62" t="s">
        <v>12032</v>
      </c>
      <c r="I695" s="167" t="s">
        <v>10129</v>
      </c>
      <c r="J695" s="63" t="str">
        <f t="shared" si="56"/>
        <v>IC.GA.131603</v>
      </c>
      <c r="K695" s="61" t="s">
        <v>12175</v>
      </c>
      <c r="L695" s="167" t="str">
        <f t="shared" si="52"/>
        <v>Irrigated</v>
      </c>
      <c r="M695" s="168" t="str">
        <f t="shared" si="53"/>
        <v>PI.IC.GA.131603.01</v>
      </c>
      <c r="N695" s="168"/>
      <c r="O695" s="168" t="str">
        <f t="shared" si="54"/>
        <v>PH.IC.GA.131603.01</v>
      </c>
      <c r="Q695" s="168" t="str">
        <f t="shared" si="55"/>
        <v>CL.IC.GA.131603.01</v>
      </c>
    </row>
    <row r="696" spans="1:25" s="167" customFormat="1" ht="15">
      <c r="A696" s="167" t="s">
        <v>10762</v>
      </c>
      <c r="B696" s="10"/>
      <c r="C696" s="62" t="s">
        <v>5560</v>
      </c>
      <c r="D696" s="10"/>
      <c r="E696" s="61" t="s">
        <v>7863</v>
      </c>
      <c r="F696" s="167" t="s">
        <v>10679</v>
      </c>
      <c r="G696" s="167" t="s">
        <v>10300</v>
      </c>
      <c r="H696" s="62" t="s">
        <v>12028</v>
      </c>
      <c r="I696" s="167" t="s">
        <v>10130</v>
      </c>
      <c r="J696" s="63" t="str">
        <f t="shared" si="56"/>
        <v>IC.GA.131604</v>
      </c>
      <c r="K696" s="61" t="s">
        <v>12175</v>
      </c>
      <c r="L696" s="167" t="str">
        <f t="shared" si="52"/>
        <v>Clamped</v>
      </c>
      <c r="M696" s="168" t="str">
        <f t="shared" si="53"/>
        <v>PI.IC.GA.131604.01</v>
      </c>
      <c r="N696" s="168"/>
      <c r="O696" s="168" t="str">
        <f t="shared" si="54"/>
        <v>PH.IC.GA.131604.01</v>
      </c>
      <c r="Q696" s="168" t="str">
        <f t="shared" si="55"/>
        <v>CL.IC.GA.131604.01</v>
      </c>
    </row>
    <row r="697" spans="1:25" s="167" customFormat="1" ht="15">
      <c r="A697" s="167" t="s">
        <v>10762</v>
      </c>
      <c r="B697" s="10"/>
      <c r="C697" s="62" t="s">
        <v>5560</v>
      </c>
      <c r="D697" s="10"/>
      <c r="E697" s="61" t="s">
        <v>7863</v>
      </c>
      <c r="F697" s="167" t="s">
        <v>10679</v>
      </c>
      <c r="G697" s="167" t="s">
        <v>10198</v>
      </c>
      <c r="H697" s="62" t="s">
        <v>12210</v>
      </c>
      <c r="I697" s="167" t="s">
        <v>10132</v>
      </c>
      <c r="J697" s="63" t="str">
        <f t="shared" si="56"/>
        <v>IC.GA.131605</v>
      </c>
      <c r="K697" s="61" t="s">
        <v>12175</v>
      </c>
      <c r="L697" s="167" t="str">
        <f t="shared" si="52"/>
        <v>Non-patent/clogged</v>
      </c>
      <c r="M697" s="168" t="str">
        <f t="shared" si="53"/>
        <v>PI.IC.GA.131605.01</v>
      </c>
      <c r="N697" s="168"/>
      <c r="O697" s="168" t="str">
        <f t="shared" si="54"/>
        <v>PH.IC.GA.131605.01</v>
      </c>
      <c r="Q697" s="168" t="str">
        <f t="shared" si="55"/>
        <v>CL.IC.GA.131605.01</v>
      </c>
    </row>
    <row r="698" spans="1:25" s="167" customFormat="1" ht="15">
      <c r="A698" s="167" t="s">
        <v>10762</v>
      </c>
      <c r="B698" s="10"/>
      <c r="C698" s="62" t="s">
        <v>5560</v>
      </c>
      <c r="D698" s="10"/>
      <c r="E698" s="61" t="s">
        <v>7863</v>
      </c>
      <c r="F698" s="167" t="s">
        <v>10679</v>
      </c>
      <c r="G698" s="167" t="s">
        <v>11839</v>
      </c>
      <c r="H698" s="62" t="s">
        <v>12212</v>
      </c>
      <c r="I698" s="167" t="s">
        <v>10282</v>
      </c>
      <c r="J698" s="63" t="str">
        <f t="shared" si="56"/>
        <v>IC.GA.131606</v>
      </c>
      <c r="K698" s="61" t="s">
        <v>12175</v>
      </c>
      <c r="L698" s="167" t="str">
        <f t="shared" si="52"/>
        <v>Inserted</v>
      </c>
      <c r="M698" s="168" t="str">
        <f t="shared" si="53"/>
        <v>PI.IC.GA.131606.01</v>
      </c>
      <c r="N698" s="168"/>
      <c r="O698" s="168" t="str">
        <f t="shared" si="54"/>
        <v>PH.IC.GA.131606.01</v>
      </c>
      <c r="Q698" s="168" t="str">
        <f t="shared" si="55"/>
        <v>CL.IC.GA.131606.01</v>
      </c>
    </row>
    <row r="699" spans="1:25" s="167" customFormat="1" ht="15">
      <c r="A699" s="167" t="s">
        <v>10762</v>
      </c>
      <c r="B699" s="10"/>
      <c r="C699" s="62" t="s">
        <v>5560</v>
      </c>
      <c r="D699" s="10"/>
      <c r="E699" s="61" t="s">
        <v>7863</v>
      </c>
      <c r="F699" s="167" t="s">
        <v>10679</v>
      </c>
      <c r="G699" s="167" t="s">
        <v>12108</v>
      </c>
      <c r="H699" s="62" t="s">
        <v>12225</v>
      </c>
      <c r="I699" s="167" t="s">
        <v>12108</v>
      </c>
      <c r="J699" s="63" t="str">
        <f t="shared" si="56"/>
        <v>IC.GA.131607</v>
      </c>
      <c r="K699" s="61" t="s">
        <v>12175</v>
      </c>
      <c r="L699" s="167" t="str">
        <f t="shared" si="52"/>
        <v>Reposition</v>
      </c>
      <c r="M699" s="168" t="str">
        <f t="shared" si="53"/>
        <v>PI.IC.GA.131607.01</v>
      </c>
      <c r="N699" s="168"/>
      <c r="O699" s="168" t="str">
        <f t="shared" si="54"/>
        <v>PH.IC.GA.131607.01</v>
      </c>
      <c r="Q699" s="168" t="str">
        <f t="shared" si="55"/>
        <v>CL.IC.GA.131607.01</v>
      </c>
    </row>
    <row r="700" spans="1:25" s="167" customFormat="1" ht="15">
      <c r="A700" s="167" t="s">
        <v>10762</v>
      </c>
      <c r="B700" s="10"/>
      <c r="C700" s="62" t="s">
        <v>5560</v>
      </c>
      <c r="D700" s="10"/>
      <c r="E700" s="61" t="s">
        <v>7863</v>
      </c>
      <c r="F700" s="167" t="s">
        <v>10679</v>
      </c>
      <c r="G700" s="167" t="s">
        <v>11393</v>
      </c>
      <c r="H700" s="62" t="s">
        <v>11638</v>
      </c>
      <c r="I700" s="167" t="s">
        <v>11959</v>
      </c>
      <c r="J700" s="63" t="str">
        <f t="shared" si="56"/>
        <v>IC.GA.131608</v>
      </c>
      <c r="K700" s="61" t="s">
        <v>12175</v>
      </c>
      <c r="L700" s="167" t="str">
        <f t="shared" si="52"/>
        <v>Changed</v>
      </c>
      <c r="M700" s="168" t="str">
        <f t="shared" si="53"/>
        <v>PI.IC.GA.131608.01</v>
      </c>
      <c r="N700" s="168"/>
      <c r="O700" s="168" t="str">
        <f t="shared" si="54"/>
        <v>PH.IC.GA.131608.01</v>
      </c>
      <c r="Q700" s="168" t="str">
        <f t="shared" si="55"/>
        <v>CL.IC.GA.131608.01</v>
      </c>
    </row>
    <row r="701" spans="1:25" s="167" customFormat="1" ht="15">
      <c r="A701" s="167" t="s">
        <v>10762</v>
      </c>
      <c r="B701" s="10"/>
      <c r="C701" s="62" t="s">
        <v>5560</v>
      </c>
      <c r="D701" s="10"/>
      <c r="E701" s="61" t="s">
        <v>7863</v>
      </c>
      <c r="F701" s="167" t="s">
        <v>10679</v>
      </c>
      <c r="G701" s="167" t="s">
        <v>10284</v>
      </c>
      <c r="H701" s="62" t="s">
        <v>11639</v>
      </c>
      <c r="I701" s="167" t="s">
        <v>10046</v>
      </c>
      <c r="J701" s="63" t="str">
        <f t="shared" si="56"/>
        <v>IC.GA.131609</v>
      </c>
      <c r="K701" s="61" t="s">
        <v>12175</v>
      </c>
      <c r="L701" s="167" t="str">
        <f t="shared" si="52"/>
        <v>Gravity drainage</v>
      </c>
      <c r="M701" s="168" t="str">
        <f t="shared" si="53"/>
        <v>PI.IC.GA.131609.01</v>
      </c>
      <c r="N701" s="168"/>
      <c r="O701" s="168" t="str">
        <f t="shared" si="54"/>
        <v>PH.IC.GA.131609.01</v>
      </c>
      <c r="Q701" s="168" t="str">
        <f t="shared" si="55"/>
        <v>CL.IC.GA.131609.01</v>
      </c>
    </row>
    <row r="702" spans="1:25" s="167" customFormat="1" ht="15">
      <c r="A702" s="167" t="s">
        <v>10762</v>
      </c>
      <c r="B702" s="10"/>
      <c r="C702" s="62" t="s">
        <v>5560</v>
      </c>
      <c r="D702" s="10"/>
      <c r="E702" s="61" t="s">
        <v>7863</v>
      </c>
      <c r="F702" s="167" t="s">
        <v>10679</v>
      </c>
      <c r="G702" s="167" t="s">
        <v>11840</v>
      </c>
      <c r="H702" s="62" t="s">
        <v>11829</v>
      </c>
      <c r="I702" s="167" t="s">
        <v>11841</v>
      </c>
      <c r="J702" s="63" t="str">
        <f t="shared" si="56"/>
        <v>IC.GA.131610</v>
      </c>
      <c r="K702" s="61" t="s">
        <v>12175</v>
      </c>
      <c r="L702" s="167" t="str">
        <f t="shared" si="52"/>
        <v>Discontinue</v>
      </c>
      <c r="M702" s="168" t="str">
        <f t="shared" si="53"/>
        <v>PI.IC.GA.131610.01</v>
      </c>
      <c r="N702" s="168"/>
      <c r="O702" s="168" t="str">
        <f t="shared" si="54"/>
        <v>PH.IC.GA.131610.01</v>
      </c>
      <c r="Q702" s="168" t="str">
        <f t="shared" si="55"/>
        <v>CL.IC.GA.131610.01</v>
      </c>
    </row>
    <row r="703" spans="1:25" s="167" customFormat="1" ht="15">
      <c r="A703" s="167" t="s">
        <v>10762</v>
      </c>
      <c r="C703" s="61" t="s">
        <v>12353</v>
      </c>
      <c r="E703" s="61" t="s">
        <v>2259</v>
      </c>
      <c r="F703" s="167" t="s">
        <v>12961</v>
      </c>
      <c r="G703" s="167" t="s">
        <v>12957</v>
      </c>
      <c r="H703" s="62" t="s">
        <v>12420</v>
      </c>
      <c r="J703" s="63" t="str">
        <f t="shared" si="56"/>
        <v>IC.GA.131611</v>
      </c>
      <c r="K703" s="61" t="s">
        <v>2206</v>
      </c>
      <c r="L703" s="167" t="str">
        <f t="shared" si="52"/>
        <v>Self Discontinued</v>
      </c>
      <c r="M703" s="168" t="str">
        <f t="shared" si="53"/>
        <v>PI.IC.GA.131611.01</v>
      </c>
      <c r="N703" s="168"/>
      <c r="O703" s="168" t="str">
        <f t="shared" si="54"/>
        <v>PH.IC.GA.131611.01</v>
      </c>
      <c r="Q703" s="168" t="str">
        <f t="shared" si="55"/>
        <v>CL.IC.GA.131611.01</v>
      </c>
      <c r="X703" s="167" t="s">
        <v>12505</v>
      </c>
      <c r="Y703" s="167">
        <v>1124</v>
      </c>
    </row>
    <row r="704" spans="1:25" s="167" customFormat="1" ht="15">
      <c r="A704" s="167" t="s">
        <v>10762</v>
      </c>
      <c r="B704" s="10"/>
      <c r="C704" s="62" t="s">
        <v>5560</v>
      </c>
      <c r="D704" s="10" t="s">
        <v>9826</v>
      </c>
      <c r="E704" s="61" t="s">
        <v>12462</v>
      </c>
      <c r="F704" s="167" t="s">
        <v>10680</v>
      </c>
      <c r="G704" s="167" t="s">
        <v>12157</v>
      </c>
      <c r="H704" s="62" t="s">
        <v>11848</v>
      </c>
      <c r="I704" s="167" t="s">
        <v>12157</v>
      </c>
      <c r="J704" s="63" t="str">
        <f t="shared" si="56"/>
        <v>IC.GA.131701</v>
      </c>
      <c r="K704" s="61" t="s">
        <v>12175</v>
      </c>
      <c r="L704" s="167" t="str">
        <f t="shared" si="52"/>
        <v>None</v>
      </c>
      <c r="M704" s="168" t="str">
        <f t="shared" si="53"/>
        <v>PI.IC.GA.131701.01</v>
      </c>
      <c r="N704" s="168"/>
      <c r="O704" s="168" t="str">
        <f t="shared" si="54"/>
        <v>PH.IC.GA.131701.01</v>
      </c>
      <c r="Q704" s="168" t="str">
        <f t="shared" si="55"/>
        <v>CL.IC.GA.131701.01</v>
      </c>
    </row>
    <row r="705" spans="1:23" s="167" customFormat="1" ht="15">
      <c r="A705" s="167" t="s">
        <v>10762</v>
      </c>
      <c r="B705" s="10"/>
      <c r="C705" s="62" t="s">
        <v>5560</v>
      </c>
      <c r="D705" s="10"/>
      <c r="E705" s="61" t="s">
        <v>12462</v>
      </c>
      <c r="F705" s="167" t="s">
        <v>10680</v>
      </c>
      <c r="G705" s="167" t="s">
        <v>11013</v>
      </c>
      <c r="H705" s="62" t="s">
        <v>12030</v>
      </c>
      <c r="I705" s="167" t="s">
        <v>10277</v>
      </c>
      <c r="J705" s="63" t="str">
        <f t="shared" si="56"/>
        <v>IC.GA.131702</v>
      </c>
      <c r="K705" s="61" t="s">
        <v>12175</v>
      </c>
      <c r="L705" s="167" t="str">
        <f t="shared" si="52"/>
        <v>Intermittent</v>
      </c>
      <c r="M705" s="168" t="str">
        <f t="shared" si="53"/>
        <v>PI.IC.GA.131702.01</v>
      </c>
      <c r="N705" s="168"/>
      <c r="O705" s="168" t="str">
        <f t="shared" si="54"/>
        <v>PH.IC.GA.131702.01</v>
      </c>
      <c r="Q705" s="168" t="str">
        <f t="shared" si="55"/>
        <v>CL.IC.GA.131702.01</v>
      </c>
    </row>
    <row r="706" spans="1:23" s="167" customFormat="1" ht="15">
      <c r="A706" s="167" t="s">
        <v>10762</v>
      </c>
      <c r="B706" s="10"/>
      <c r="C706" s="62" t="s">
        <v>5560</v>
      </c>
      <c r="D706" s="10"/>
      <c r="E706" s="61" t="s">
        <v>12462</v>
      </c>
      <c r="F706" s="167" t="s">
        <v>10680</v>
      </c>
      <c r="G706" s="167" t="s">
        <v>10278</v>
      </c>
      <c r="H706" s="62" t="s">
        <v>12032</v>
      </c>
      <c r="I706" s="167" t="s">
        <v>10347</v>
      </c>
      <c r="J706" s="63" t="str">
        <f t="shared" si="56"/>
        <v>IC.GA.131703</v>
      </c>
      <c r="K706" s="61" t="s">
        <v>12175</v>
      </c>
      <c r="L706" s="167" t="str">
        <f t="shared" ref="L706:L769" si="57">G706</f>
        <v>Continuous</v>
      </c>
      <c r="M706" s="168" t="str">
        <f t="shared" ref="M706:M769" si="58">CONCATENATE("PI.",J706,".",K706)</f>
        <v>PI.IC.GA.131703.01</v>
      </c>
      <c r="N706" s="168"/>
      <c r="O706" s="168" t="str">
        <f t="shared" ref="O706:O769" si="59">CONCATENATE("PH.",J706,".",K706)</f>
        <v>PH.IC.GA.131703.01</v>
      </c>
      <c r="Q706" s="168" t="str">
        <f t="shared" ref="Q706:Q769" si="60">CONCATENATE("CL.",J706,".",K706)</f>
        <v>CL.IC.GA.131703.01</v>
      </c>
    </row>
    <row r="707" spans="1:23" s="167" customFormat="1" ht="15">
      <c r="A707" s="167" t="s">
        <v>10762</v>
      </c>
      <c r="B707" s="10"/>
      <c r="C707" s="62" t="s">
        <v>5560</v>
      </c>
      <c r="D707" s="10" t="s">
        <v>9846</v>
      </c>
      <c r="E707" s="61" t="s">
        <v>12602</v>
      </c>
      <c r="F707" s="167" t="s">
        <v>10681</v>
      </c>
      <c r="G707" s="167" t="s">
        <v>10263</v>
      </c>
      <c r="H707" s="62" t="s">
        <v>11848</v>
      </c>
      <c r="I707" s="167" t="s">
        <v>10264</v>
      </c>
      <c r="J707" s="63" t="str">
        <f t="shared" si="56"/>
        <v>IC.GA.131801</v>
      </c>
      <c r="K707" s="61" t="s">
        <v>12175</v>
      </c>
      <c r="L707" s="167" t="str">
        <f t="shared" si="57"/>
        <v>Salem sump</v>
      </c>
      <c r="M707" s="168" t="str">
        <f t="shared" si="58"/>
        <v>PI.IC.GA.131801.01</v>
      </c>
      <c r="N707" s="168"/>
      <c r="O707" s="168" t="str">
        <f t="shared" si="59"/>
        <v>PH.IC.GA.131801.01</v>
      </c>
      <c r="Q707" s="168" t="str">
        <f t="shared" si="60"/>
        <v>CL.IC.GA.131801.01</v>
      </c>
    </row>
    <row r="708" spans="1:23" s="167" customFormat="1" ht="15">
      <c r="A708" s="167" t="s">
        <v>10762</v>
      </c>
      <c r="B708" s="10"/>
      <c r="C708" s="62" t="s">
        <v>5560</v>
      </c>
      <c r="D708" s="10"/>
      <c r="E708" s="61" t="s">
        <v>12602</v>
      </c>
      <c r="F708" s="167" t="s">
        <v>10681</v>
      </c>
      <c r="G708" s="167" t="s">
        <v>10265</v>
      </c>
      <c r="H708" s="62" t="s">
        <v>12030</v>
      </c>
      <c r="I708" s="167" t="s">
        <v>10266</v>
      </c>
      <c r="J708" s="63" t="str">
        <f t="shared" si="56"/>
        <v>IC.GA.131802</v>
      </c>
      <c r="K708" s="61" t="s">
        <v>12175</v>
      </c>
      <c r="L708" s="167" t="str">
        <f t="shared" si="57"/>
        <v>Small bore (Dobhoff)</v>
      </c>
      <c r="M708" s="168" t="str">
        <f t="shared" si="58"/>
        <v>PI.IC.GA.131802.01</v>
      </c>
      <c r="N708" s="168"/>
      <c r="O708" s="168" t="str">
        <f t="shared" si="59"/>
        <v>PH.IC.GA.131802.01</v>
      </c>
      <c r="Q708" s="168" t="str">
        <f t="shared" si="60"/>
        <v>CL.IC.GA.131802.01</v>
      </c>
    </row>
    <row r="709" spans="1:23" s="167" customFormat="1" ht="15">
      <c r="A709" s="167" t="s">
        <v>10762</v>
      </c>
      <c r="B709" s="10"/>
      <c r="C709" s="62" t="s">
        <v>5560</v>
      </c>
      <c r="D709" s="10"/>
      <c r="E709" s="61" t="s">
        <v>12602</v>
      </c>
      <c r="F709" s="167" t="s">
        <v>10681</v>
      </c>
      <c r="G709" s="167" t="s">
        <v>10267</v>
      </c>
      <c r="H709" s="62" t="s">
        <v>12032</v>
      </c>
      <c r="I709" s="167" t="s">
        <v>10268</v>
      </c>
      <c r="J709" s="63" t="str">
        <f t="shared" si="56"/>
        <v>IC.GA.131803</v>
      </c>
      <c r="K709" s="61" t="s">
        <v>12175</v>
      </c>
      <c r="L709" s="167" t="str">
        <f t="shared" si="57"/>
        <v>Large bore</v>
      </c>
      <c r="M709" s="168" t="str">
        <f t="shared" si="58"/>
        <v>PI.IC.GA.131803.01</v>
      </c>
      <c r="N709" s="168"/>
      <c r="O709" s="168" t="str">
        <f t="shared" si="59"/>
        <v>PH.IC.GA.131803.01</v>
      </c>
      <c r="Q709" s="168" t="str">
        <f t="shared" si="60"/>
        <v>CL.IC.GA.131803.01</v>
      </c>
    </row>
    <row r="710" spans="1:23" s="167" customFormat="1" ht="15">
      <c r="A710" s="167" t="s">
        <v>10762</v>
      </c>
      <c r="B710" s="10"/>
      <c r="C710" s="62" t="s">
        <v>5560</v>
      </c>
      <c r="D710" s="10"/>
      <c r="E710" s="61" t="s">
        <v>12602</v>
      </c>
      <c r="F710" s="167" t="s">
        <v>10681</v>
      </c>
      <c r="G710" s="167" t="s">
        <v>10269</v>
      </c>
      <c r="H710" s="62" t="s">
        <v>12028</v>
      </c>
      <c r="I710" s="167" t="s">
        <v>10270</v>
      </c>
      <c r="J710" s="63" t="str">
        <f t="shared" si="56"/>
        <v>IC.GA.131804</v>
      </c>
      <c r="K710" s="61" t="s">
        <v>12175</v>
      </c>
      <c r="L710" s="167" t="str">
        <f t="shared" si="57"/>
        <v>Gastrostomy</v>
      </c>
      <c r="M710" s="168" t="str">
        <f t="shared" si="58"/>
        <v>PI.IC.GA.131804.01</v>
      </c>
      <c r="N710" s="168"/>
      <c r="O710" s="168" t="str">
        <f t="shared" si="59"/>
        <v>PH.IC.GA.131804.01</v>
      </c>
      <c r="Q710" s="168" t="str">
        <f t="shared" si="60"/>
        <v>CL.IC.GA.131804.01</v>
      </c>
    </row>
    <row r="711" spans="1:23" s="167" customFormat="1" ht="15">
      <c r="A711" s="167" t="s">
        <v>10762</v>
      </c>
      <c r="B711" s="10"/>
      <c r="C711" s="62" t="s">
        <v>5560</v>
      </c>
      <c r="D711" s="10"/>
      <c r="E711" s="61" t="s">
        <v>12602</v>
      </c>
      <c r="F711" s="167" t="s">
        <v>10681</v>
      </c>
      <c r="G711" s="167" t="s">
        <v>10271</v>
      </c>
      <c r="H711" s="62" t="s">
        <v>12210</v>
      </c>
      <c r="I711" s="167" t="s">
        <v>10110</v>
      </c>
      <c r="J711" s="63" t="str">
        <f t="shared" si="56"/>
        <v>IC.GA.131805</v>
      </c>
      <c r="K711" s="61" t="s">
        <v>12175</v>
      </c>
      <c r="L711" s="167" t="str">
        <f t="shared" si="57"/>
        <v>Jejunostomy</v>
      </c>
      <c r="M711" s="168" t="str">
        <f t="shared" si="58"/>
        <v>PI.IC.GA.131805.01</v>
      </c>
      <c r="N711" s="168"/>
      <c r="O711" s="168" t="str">
        <f t="shared" si="59"/>
        <v>PH.IC.GA.131805.01</v>
      </c>
      <c r="Q711" s="168" t="str">
        <f t="shared" si="60"/>
        <v>CL.IC.GA.131805.01</v>
      </c>
    </row>
    <row r="712" spans="1:23" s="167" customFormat="1" ht="15">
      <c r="A712" s="167" t="s">
        <v>10762</v>
      </c>
      <c r="B712" s="10"/>
      <c r="C712" s="62" t="s">
        <v>5560</v>
      </c>
      <c r="D712" s="10"/>
      <c r="E712" s="61" t="s">
        <v>12602</v>
      </c>
      <c r="F712" s="167" t="s">
        <v>10681</v>
      </c>
      <c r="G712" s="167" t="s">
        <v>10120</v>
      </c>
      <c r="H712" s="62" t="s">
        <v>12212</v>
      </c>
      <c r="I712" s="167" t="s">
        <v>10121</v>
      </c>
      <c r="J712" s="63" t="str">
        <f t="shared" si="56"/>
        <v>IC.GA.131806</v>
      </c>
      <c r="K712" s="61" t="s">
        <v>12175</v>
      </c>
      <c r="L712" s="167" t="str">
        <f t="shared" si="57"/>
        <v>Percutaneous endoscopic gastrostomy</v>
      </c>
      <c r="M712" s="168" t="str">
        <f t="shared" si="58"/>
        <v>PI.IC.GA.131806.01</v>
      </c>
      <c r="N712" s="168"/>
      <c r="O712" s="168" t="str">
        <f t="shared" si="59"/>
        <v>PH.IC.GA.131806.01</v>
      </c>
      <c r="Q712" s="168" t="str">
        <f t="shared" si="60"/>
        <v>CL.IC.GA.131806.01</v>
      </c>
    </row>
    <row r="713" spans="1:23" s="167" customFormat="1" ht="15">
      <c r="A713" s="167" t="s">
        <v>10762</v>
      </c>
      <c r="B713" s="10"/>
      <c r="C713" s="62" t="s">
        <v>5560</v>
      </c>
      <c r="D713" s="10"/>
      <c r="E713" s="61" t="s">
        <v>12602</v>
      </c>
      <c r="F713" s="167" t="s">
        <v>10681</v>
      </c>
      <c r="G713" s="167" t="s">
        <v>10122</v>
      </c>
      <c r="H713" s="62" t="s">
        <v>12225</v>
      </c>
      <c r="I713" s="167" t="s">
        <v>9980</v>
      </c>
      <c r="J713" s="63" t="str">
        <f t="shared" si="56"/>
        <v>IC.GA.131807</v>
      </c>
      <c r="K713" s="61" t="s">
        <v>12175</v>
      </c>
      <c r="L713" s="167" t="str">
        <f t="shared" si="57"/>
        <v>Percutaneous gastrostomy button</v>
      </c>
      <c r="M713" s="168" t="str">
        <f t="shared" si="58"/>
        <v>PI.IC.GA.131807.01</v>
      </c>
      <c r="N713" s="168"/>
      <c r="O713" s="168" t="str">
        <f t="shared" si="59"/>
        <v>PH.IC.GA.131807.01</v>
      </c>
      <c r="Q713" s="168" t="str">
        <f t="shared" si="60"/>
        <v>CL.IC.GA.131807.01</v>
      </c>
    </row>
    <row r="714" spans="1:23" s="167" customFormat="1" ht="15">
      <c r="A714" s="167" t="s">
        <v>10762</v>
      </c>
      <c r="B714" s="10"/>
      <c r="C714" s="62" t="s">
        <v>5560</v>
      </c>
      <c r="D714" s="10"/>
      <c r="E714" s="61" t="s">
        <v>12602</v>
      </c>
      <c r="F714" s="167" t="s">
        <v>10681</v>
      </c>
      <c r="G714" s="167" t="s">
        <v>10478</v>
      </c>
      <c r="H714" s="62" t="s">
        <v>11638</v>
      </c>
      <c r="I714" s="167" t="s">
        <v>12437</v>
      </c>
      <c r="J714" s="63" t="str">
        <f t="shared" si="56"/>
        <v>IC.GA.131808</v>
      </c>
      <c r="K714" s="61" t="s">
        <v>12175</v>
      </c>
      <c r="L714" s="167" t="str">
        <f t="shared" si="57"/>
        <v>Other: specify</v>
      </c>
      <c r="M714" s="168" t="str">
        <f t="shared" si="58"/>
        <v>PI.IC.GA.131808.01</v>
      </c>
      <c r="N714" s="168"/>
      <c r="O714" s="168" t="str">
        <f t="shared" si="59"/>
        <v>PH.IC.GA.131808.01</v>
      </c>
      <c r="Q714" s="168" t="str">
        <f t="shared" si="60"/>
        <v>CL.IC.GA.131808.01</v>
      </c>
    </row>
    <row r="715" spans="1:23" s="167" customFormat="1" ht="15">
      <c r="A715" s="167" t="s">
        <v>10662</v>
      </c>
      <c r="C715" s="61" t="s">
        <v>5560</v>
      </c>
      <c r="E715" s="61" t="s">
        <v>12602</v>
      </c>
      <c r="F715" s="167" t="s">
        <v>10682</v>
      </c>
      <c r="G715" s="61" t="s">
        <v>9982</v>
      </c>
      <c r="H715" s="62" t="s">
        <v>3690</v>
      </c>
      <c r="I715" s="62" t="s">
        <v>9983</v>
      </c>
      <c r="J715" s="63" t="str">
        <f t="shared" si="56"/>
        <v>IC.GA.131809</v>
      </c>
      <c r="K715" s="61" t="s">
        <v>12175</v>
      </c>
      <c r="L715" s="167" t="str">
        <f t="shared" si="57"/>
        <v>G/J Tube</v>
      </c>
      <c r="M715" s="168" t="str">
        <f t="shared" si="58"/>
        <v>PI.IC.GA.131809.01</v>
      </c>
      <c r="N715" s="168"/>
      <c r="O715" s="168" t="str">
        <f t="shared" si="59"/>
        <v>PH.IC.GA.131809.01</v>
      </c>
      <c r="Q715" s="168" t="str">
        <f t="shared" si="60"/>
        <v>CL.IC.GA.131809.01</v>
      </c>
      <c r="R715" s="167" t="s">
        <v>12465</v>
      </c>
      <c r="S715" s="167">
        <v>213</v>
      </c>
    </row>
    <row r="716" spans="1:23" s="167" customFormat="1" ht="15">
      <c r="A716" s="167" t="s">
        <v>10662</v>
      </c>
      <c r="C716" s="61" t="s">
        <v>5560</v>
      </c>
      <c r="E716" s="61" t="s">
        <v>7866</v>
      </c>
      <c r="F716" s="167" t="s">
        <v>10682</v>
      </c>
      <c r="G716" s="61" t="s">
        <v>10501</v>
      </c>
      <c r="H716" s="62" t="s">
        <v>3188</v>
      </c>
      <c r="I716" s="62" t="s">
        <v>10683</v>
      </c>
      <c r="J716" s="63" t="str">
        <f t="shared" si="56"/>
        <v>IC.GA.131810</v>
      </c>
      <c r="K716" s="61" t="s">
        <v>2379</v>
      </c>
      <c r="L716" s="167" t="str">
        <f t="shared" si="57"/>
        <v>G/J Combination Tube</v>
      </c>
      <c r="M716" s="168" t="str">
        <f t="shared" si="58"/>
        <v>PI.IC.GA.131810.01</v>
      </c>
      <c r="N716" s="168"/>
      <c r="O716" s="168" t="str">
        <f t="shared" si="59"/>
        <v>PH.IC.GA.131810.01</v>
      </c>
      <c r="Q716" s="168" t="str">
        <f t="shared" si="60"/>
        <v>CL.IC.GA.131810.01</v>
      </c>
      <c r="R716" s="167" t="s">
        <v>12465</v>
      </c>
      <c r="S716" s="167">
        <v>213</v>
      </c>
    </row>
    <row r="717" spans="1:23" s="167" customFormat="1" ht="15">
      <c r="A717" s="167" t="s">
        <v>10662</v>
      </c>
      <c r="C717" s="61" t="s">
        <v>2298</v>
      </c>
      <c r="D717" s="167" t="s">
        <v>2714</v>
      </c>
      <c r="E717" s="61" t="s">
        <v>2524</v>
      </c>
      <c r="F717" s="167" t="s">
        <v>2299</v>
      </c>
      <c r="G717" s="61" t="s">
        <v>2536</v>
      </c>
      <c r="H717" s="62" t="s">
        <v>2540</v>
      </c>
      <c r="I717" s="62" t="s">
        <v>2415</v>
      </c>
      <c r="J717" s="63" t="str">
        <f t="shared" si="56"/>
        <v>IC.GA.131901</v>
      </c>
      <c r="K717" s="61" t="s">
        <v>12175</v>
      </c>
      <c r="L717" s="167" t="str">
        <f t="shared" si="57"/>
        <v>Date insertion, specify:</v>
      </c>
      <c r="M717" s="168" t="str">
        <f t="shared" si="58"/>
        <v>PI.IC.GA.131901.01</v>
      </c>
      <c r="N717" s="168"/>
      <c r="O717" s="168" t="str">
        <f t="shared" si="59"/>
        <v>PH.IC.GA.131901.01</v>
      </c>
      <c r="Q717" s="168" t="str">
        <f t="shared" si="60"/>
        <v>CL.IC.GA.131901.01</v>
      </c>
      <c r="R717" s="167" t="s">
        <v>12278</v>
      </c>
      <c r="S717" s="167">
        <v>213</v>
      </c>
      <c r="V717" s="167" t="s">
        <v>2421</v>
      </c>
      <c r="W717" s="167">
        <v>1069</v>
      </c>
    </row>
    <row r="718" spans="1:23" s="167" customFormat="1" ht="15">
      <c r="A718" s="167" t="s">
        <v>10762</v>
      </c>
      <c r="B718" s="167" t="s">
        <v>10511</v>
      </c>
      <c r="C718" s="61" t="s">
        <v>4082</v>
      </c>
      <c r="D718" s="167" t="s">
        <v>8426</v>
      </c>
      <c r="E718" s="61" t="s">
        <v>2379</v>
      </c>
      <c r="F718" s="167" t="s">
        <v>10512</v>
      </c>
      <c r="G718" s="167" t="s">
        <v>10513</v>
      </c>
      <c r="H718" s="61" t="s">
        <v>2379</v>
      </c>
      <c r="I718" s="167" t="s">
        <v>10514</v>
      </c>
      <c r="J718" s="63" t="str">
        <f t="shared" si="56"/>
        <v>IC.GA.140101</v>
      </c>
      <c r="K718" s="61" t="s">
        <v>2379</v>
      </c>
      <c r="L718" s="167" t="str">
        <f t="shared" si="57"/>
        <v xml:space="preserve">     Diet Ordered</v>
      </c>
      <c r="M718" s="168" t="str">
        <f t="shared" si="58"/>
        <v>PI.IC.GA.140101.01</v>
      </c>
      <c r="N718" s="168"/>
      <c r="O718" s="168" t="str">
        <f t="shared" si="59"/>
        <v>PH.IC.GA.140101.01</v>
      </c>
      <c r="Q718" s="168" t="str">
        <f t="shared" si="60"/>
        <v>CL.IC.GA.140101.01</v>
      </c>
    </row>
    <row r="719" spans="1:23" s="167" customFormat="1" ht="15">
      <c r="A719" s="167" t="s">
        <v>10762</v>
      </c>
      <c r="C719" s="61" t="s">
        <v>4082</v>
      </c>
      <c r="E719" s="61" t="s">
        <v>12175</v>
      </c>
      <c r="F719" s="167" t="s">
        <v>10512</v>
      </c>
      <c r="G719" s="167" t="s">
        <v>10350</v>
      </c>
      <c r="H719" s="61" t="s">
        <v>12430</v>
      </c>
      <c r="I719" s="167" t="s">
        <v>10351</v>
      </c>
      <c r="J719" s="63" t="str">
        <f t="shared" si="56"/>
        <v>IC.GA.140102</v>
      </c>
      <c r="K719" s="61" t="s">
        <v>12175</v>
      </c>
      <c r="L719" s="167" t="str">
        <f t="shared" si="57"/>
        <v xml:space="preserve">     Aspiration precautions</v>
      </c>
      <c r="M719" s="168" t="str">
        <f t="shared" si="58"/>
        <v>PI.IC.GA.140102.01</v>
      </c>
      <c r="N719" s="168"/>
      <c r="O719" s="168" t="str">
        <f t="shared" si="59"/>
        <v>PH.IC.GA.140102.01</v>
      </c>
      <c r="Q719" s="168" t="str">
        <f t="shared" si="60"/>
        <v>CL.IC.GA.140102.01</v>
      </c>
    </row>
    <row r="720" spans="1:23" s="167" customFormat="1" ht="15">
      <c r="A720" s="167" t="s">
        <v>10762</v>
      </c>
      <c r="C720" s="61" t="s">
        <v>4082</v>
      </c>
      <c r="E720" s="61" t="s">
        <v>12175</v>
      </c>
      <c r="F720" s="167" t="s">
        <v>10512</v>
      </c>
      <c r="G720" s="167" t="s">
        <v>10335</v>
      </c>
      <c r="H720" s="61" t="s">
        <v>12185</v>
      </c>
      <c r="I720" s="167" t="s">
        <v>10013</v>
      </c>
      <c r="J720" s="63" t="str">
        <f t="shared" si="56"/>
        <v>IC.GA.140103</v>
      </c>
      <c r="K720" s="61" t="s">
        <v>12175</v>
      </c>
      <c r="L720" s="167" t="str">
        <f t="shared" si="57"/>
        <v xml:space="preserve">     NPO</v>
      </c>
      <c r="M720" s="168" t="str">
        <f t="shared" si="58"/>
        <v>PI.IC.GA.140103.01</v>
      </c>
      <c r="N720" s="168"/>
      <c r="O720" s="168" t="str">
        <f t="shared" si="59"/>
        <v>PH.IC.GA.140103.01</v>
      </c>
      <c r="Q720" s="168" t="str">
        <f t="shared" si="60"/>
        <v>CL.IC.GA.140103.01</v>
      </c>
    </row>
    <row r="721" spans="1:45" s="167" customFormat="1" ht="15">
      <c r="A721" s="167" t="s">
        <v>10762</v>
      </c>
      <c r="C721" s="61" t="s">
        <v>4082</v>
      </c>
      <c r="E721" s="61" t="s">
        <v>12175</v>
      </c>
      <c r="F721" s="167" t="s">
        <v>10512</v>
      </c>
      <c r="G721" s="167" t="s">
        <v>13444</v>
      </c>
      <c r="H721" s="61" t="s">
        <v>6464</v>
      </c>
      <c r="I721" s="167" t="s">
        <v>10014</v>
      </c>
      <c r="J721" s="63" t="str">
        <f t="shared" si="56"/>
        <v>IC.GA.140104</v>
      </c>
      <c r="K721" s="61" t="s">
        <v>12175</v>
      </c>
      <c r="L721" s="167" t="str">
        <f t="shared" si="57"/>
        <v xml:space="preserve">     Fluid restriction</v>
      </c>
      <c r="M721" s="168" t="str">
        <f t="shared" si="58"/>
        <v>PI.IC.GA.140104.01</v>
      </c>
      <c r="N721" s="168"/>
      <c r="O721" s="168" t="str">
        <f t="shared" si="59"/>
        <v>PH.IC.GA.140104.01</v>
      </c>
      <c r="Q721" s="168" t="str">
        <f t="shared" si="60"/>
        <v>CL.IC.GA.140104.01</v>
      </c>
    </row>
    <row r="722" spans="1:45" s="138" customFormat="1" ht="15">
      <c r="A722" s="138" t="s">
        <v>10762</v>
      </c>
      <c r="C722" s="150" t="s">
        <v>593</v>
      </c>
      <c r="E722" s="150" t="s">
        <v>12175</v>
      </c>
      <c r="F722" s="138" t="s">
        <v>10512</v>
      </c>
      <c r="G722" s="138" t="s">
        <v>14308</v>
      </c>
      <c r="H722" s="150" t="s">
        <v>12225</v>
      </c>
      <c r="J722" s="152" t="str">
        <f>CONCATENATE("IC.GA.",C722,E722,H722)</f>
        <v>IC.GA.140107</v>
      </c>
      <c r="K722" s="150" t="s">
        <v>12175</v>
      </c>
      <c r="L722" s="138" t="str">
        <f>G722</f>
        <v>Advanced Diet Tolerated</v>
      </c>
      <c r="M722" s="153" t="str">
        <f>CONCATENATE("PI.",J722,".",K722)</f>
        <v>PI.IC.GA.140107.01</v>
      </c>
      <c r="N722" s="153"/>
      <c r="O722" s="153" t="str">
        <f>CONCATENATE("PH.",J722,".",K722)</f>
        <v>PH.IC.GA.140107.01</v>
      </c>
      <c r="Q722" s="153" t="str">
        <f>CONCATENATE("CL.",J722,".",K722)</f>
        <v>CL.IC.GA.140107.01</v>
      </c>
      <c r="AR722" s="138" t="s">
        <v>12773</v>
      </c>
      <c r="AS722" s="138">
        <v>1672</v>
      </c>
    </row>
    <row r="723" spans="1:45" s="138" customFormat="1" ht="15">
      <c r="A723" s="138" t="s">
        <v>10762</v>
      </c>
      <c r="C723" s="150" t="s">
        <v>593</v>
      </c>
      <c r="E723" s="150" t="s">
        <v>12175</v>
      </c>
      <c r="F723" s="138" t="s">
        <v>10512</v>
      </c>
      <c r="G723" s="138" t="s">
        <v>14309</v>
      </c>
      <c r="H723" s="150" t="s">
        <v>11638</v>
      </c>
      <c r="J723" s="152" t="str">
        <f>CONCATENATE("IC.GA.",C723,E723,H723)</f>
        <v>IC.GA.140108</v>
      </c>
      <c r="K723" s="150" t="s">
        <v>12175</v>
      </c>
      <c r="L723" s="138" t="str">
        <f>G723</f>
        <v>Suppplements with meals</v>
      </c>
      <c r="M723" s="153" t="str">
        <f>CONCATENATE("PI.",J723,".",K723)</f>
        <v>PI.IC.GA.140108.01</v>
      </c>
      <c r="N723" s="153"/>
      <c r="O723" s="153" t="str">
        <f>CONCATENATE("PH.",J723,".",K723)</f>
        <v>PH.IC.GA.140108.01</v>
      </c>
      <c r="Q723" s="153" t="str">
        <f>CONCATENATE("CL.",J723,".",K723)</f>
        <v>CL.IC.GA.140108.01</v>
      </c>
      <c r="AR723" s="138" t="s">
        <v>12773</v>
      </c>
      <c r="AS723" s="138">
        <v>1672</v>
      </c>
    </row>
    <row r="724" spans="1:45" s="138" customFormat="1" ht="15">
      <c r="A724" s="138" t="s">
        <v>10762</v>
      </c>
      <c r="C724" s="150" t="s">
        <v>12868</v>
      </c>
      <c r="E724" s="150" t="s">
        <v>13277</v>
      </c>
      <c r="F724" s="138" t="s">
        <v>10512</v>
      </c>
      <c r="G724" s="138" t="s">
        <v>14310</v>
      </c>
      <c r="H724" s="150" t="s">
        <v>11639</v>
      </c>
      <c r="J724" s="152" t="str">
        <f>CONCATENATE("IC.GA.",C724,E724,H724)</f>
        <v>IC.GA.140109</v>
      </c>
      <c r="K724" s="150" t="s">
        <v>13277</v>
      </c>
      <c r="L724" s="138" t="str">
        <f>G724</f>
        <v>NPO except for sips for meds</v>
      </c>
      <c r="M724" s="153" t="str">
        <f>CONCATENATE("PI.",J724,".",K724)</f>
        <v>PI.IC.GA.140109.01</v>
      </c>
      <c r="N724" s="153"/>
      <c r="O724" s="153" t="str">
        <f>CONCATENATE("PH.",J724,".",K724)</f>
        <v>PH.IC.GA.140109.01</v>
      </c>
      <c r="Q724" s="153" t="str">
        <f>CONCATENATE("CL.",J724,".",K724)</f>
        <v>CL.IC.GA.140109.01</v>
      </c>
      <c r="AR724" s="138" t="s">
        <v>12773</v>
      </c>
      <c r="AS724" s="138">
        <v>1672</v>
      </c>
    </row>
    <row r="725" spans="1:45" s="138" customFormat="1" ht="15">
      <c r="A725" s="138" t="s">
        <v>10762</v>
      </c>
      <c r="C725" s="150" t="s">
        <v>593</v>
      </c>
      <c r="E725" s="150" t="s">
        <v>12175</v>
      </c>
      <c r="F725" s="138" t="s">
        <v>10512</v>
      </c>
      <c r="G725" s="138" t="s">
        <v>14311</v>
      </c>
      <c r="H725" s="150" t="s">
        <v>11829</v>
      </c>
      <c r="J725" s="152" t="str">
        <f>CONCATENATE("IC.GA.",C725,E725,H725)</f>
        <v>IC.GA.140110</v>
      </c>
      <c r="K725" s="150" t="s">
        <v>12175</v>
      </c>
      <c r="L725" s="138" t="str">
        <f>G725</f>
        <v>Parenteral nutrition</v>
      </c>
      <c r="M725" s="153" t="str">
        <f>CONCATENATE("PI.",J725,".",K725)</f>
        <v>PI.IC.GA.140110.01</v>
      </c>
      <c r="N725" s="153"/>
      <c r="O725" s="153" t="str">
        <f>CONCATENATE("PH.",J725,".",K725)</f>
        <v>PH.IC.GA.140110.01</v>
      </c>
      <c r="Q725" s="153" t="str">
        <f>CONCATENATE("CL.",J725,".",K725)</f>
        <v>CL.IC.GA.140110.01</v>
      </c>
      <c r="AR725" s="138" t="s">
        <v>12773</v>
      </c>
      <c r="AS725" s="138">
        <v>1672</v>
      </c>
    </row>
    <row r="726" spans="1:45" s="167" customFormat="1" ht="15">
      <c r="A726" s="167" t="s">
        <v>10762</v>
      </c>
      <c r="C726" s="61" t="s">
        <v>4082</v>
      </c>
      <c r="E726" s="61" t="s">
        <v>12175</v>
      </c>
      <c r="F726" s="167" t="s">
        <v>10512</v>
      </c>
      <c r="G726" s="167" t="s">
        <v>654</v>
      </c>
      <c r="H726" s="61" t="s">
        <v>649</v>
      </c>
      <c r="J726" s="63" t="str">
        <f t="shared" si="56"/>
        <v>IC.GA.140106</v>
      </c>
      <c r="K726" s="61" t="s">
        <v>12175</v>
      </c>
      <c r="L726" s="167" t="str">
        <f t="shared" si="57"/>
        <v>Calorie Count</v>
      </c>
      <c r="M726" s="168" t="str">
        <f t="shared" si="58"/>
        <v>PI.IC.GA.140106.01</v>
      </c>
      <c r="N726" s="168"/>
      <c r="O726" s="168" t="str">
        <f t="shared" si="59"/>
        <v>PH.IC.GA.140106.01</v>
      </c>
      <c r="Q726" s="168" t="str">
        <f t="shared" si="60"/>
        <v>CL.IC.GA.140106.01</v>
      </c>
      <c r="AD726" s="167" t="s">
        <v>615</v>
      </c>
      <c r="AE726" s="167">
        <v>1201</v>
      </c>
    </row>
    <row r="727" spans="1:45" s="167" customFormat="1" ht="15">
      <c r="A727" s="167" t="s">
        <v>10762</v>
      </c>
      <c r="C727" s="61" t="s">
        <v>12868</v>
      </c>
      <c r="E727" s="61" t="s">
        <v>13277</v>
      </c>
      <c r="F727" s="167" t="s">
        <v>10512</v>
      </c>
      <c r="G727" s="167" t="s">
        <v>10529</v>
      </c>
      <c r="H727" s="61" t="s">
        <v>13027</v>
      </c>
      <c r="I727" s="167" t="s">
        <v>12437</v>
      </c>
      <c r="J727" s="63" t="str">
        <f>CONCATENATE("IC.GA.",C727,E727,H727)</f>
        <v>IC.GA.140105</v>
      </c>
      <c r="K727" s="61" t="s">
        <v>13277</v>
      </c>
      <c r="L727" s="167" t="str">
        <f>G727</f>
        <v xml:space="preserve">     Other: specify</v>
      </c>
      <c r="M727" s="168" t="str">
        <f>CONCATENATE("PI.",J727,".",K727)</f>
        <v>PI.IC.GA.140105.01</v>
      </c>
      <c r="N727" s="168"/>
      <c r="O727" s="168" t="str">
        <f>CONCATENATE("PH.",J727,".",K727)</f>
        <v>PH.IC.GA.140105.01</v>
      </c>
      <c r="Q727" s="168" t="str">
        <f>CONCATENATE("CL.",J727,".",K727)</f>
        <v>CL.IC.GA.140105.01</v>
      </c>
    </row>
    <row r="728" spans="1:45" s="167" customFormat="1" ht="15">
      <c r="A728" s="167" t="s">
        <v>10762</v>
      </c>
      <c r="C728" s="61" t="s">
        <v>4082</v>
      </c>
      <c r="D728" s="167" t="s">
        <v>10170</v>
      </c>
      <c r="E728" s="61" t="s">
        <v>12430</v>
      </c>
      <c r="F728" s="167" t="s">
        <v>10512</v>
      </c>
      <c r="G728" s="167" t="s">
        <v>10176</v>
      </c>
      <c r="H728" s="61" t="s">
        <v>12175</v>
      </c>
      <c r="I728" s="167" t="s">
        <v>9923</v>
      </c>
      <c r="J728" s="63" t="str">
        <f t="shared" ref="J728:J789" si="61">CONCATENATE("IC.GA.",C728,E728,H728)</f>
        <v>IC.GA.140201</v>
      </c>
      <c r="K728" s="61" t="s">
        <v>12175</v>
      </c>
      <c r="L728" s="167" t="str">
        <f t="shared" si="57"/>
        <v xml:space="preserve">     Oral</v>
      </c>
      <c r="M728" s="168" t="str">
        <f t="shared" si="58"/>
        <v>PI.IC.GA.140201.01</v>
      </c>
      <c r="N728" s="168"/>
      <c r="O728" s="168" t="str">
        <f t="shared" si="59"/>
        <v>PH.IC.GA.140201.01</v>
      </c>
      <c r="Q728" s="168" t="str">
        <f t="shared" si="60"/>
        <v>CL.IC.GA.140201.01</v>
      </c>
    </row>
    <row r="729" spans="1:45" s="167" customFormat="1" ht="15">
      <c r="A729" s="167" t="s">
        <v>10762</v>
      </c>
      <c r="C729" s="61" t="s">
        <v>4082</v>
      </c>
      <c r="E729" s="61" t="s">
        <v>12430</v>
      </c>
      <c r="F729" s="167" t="s">
        <v>10512</v>
      </c>
      <c r="G729" s="167" t="s">
        <v>13464</v>
      </c>
      <c r="H729" s="61" t="s">
        <v>12430</v>
      </c>
      <c r="I729" s="167" t="s">
        <v>10177</v>
      </c>
      <c r="J729" s="63" t="str">
        <f t="shared" si="61"/>
        <v>IC.GA.140202</v>
      </c>
      <c r="K729" s="61" t="s">
        <v>12175</v>
      </c>
      <c r="L729" s="167" t="str">
        <f t="shared" si="57"/>
        <v xml:space="preserve">     Enteral tube feeding:   </v>
      </c>
      <c r="M729" s="168" t="str">
        <f t="shared" si="58"/>
        <v>PI.IC.GA.140202.01</v>
      </c>
      <c r="N729" s="168"/>
      <c r="O729" s="168" t="str">
        <f t="shared" si="59"/>
        <v>PH.IC.GA.140202.01</v>
      </c>
      <c r="Q729" s="168" t="str">
        <f t="shared" si="60"/>
        <v>CL.IC.GA.140202.01</v>
      </c>
    </row>
    <row r="730" spans="1:45" s="167" customFormat="1" ht="15">
      <c r="A730" s="167" t="s">
        <v>10762</v>
      </c>
      <c r="C730" s="61" t="s">
        <v>4082</v>
      </c>
      <c r="E730" s="61" t="s">
        <v>12430</v>
      </c>
      <c r="F730" s="167" t="s">
        <v>10512</v>
      </c>
      <c r="G730" s="167" t="s">
        <v>10178</v>
      </c>
      <c r="H730" s="61" t="s">
        <v>12185</v>
      </c>
      <c r="I730" s="167" t="s">
        <v>10507</v>
      </c>
      <c r="J730" s="63" t="str">
        <f t="shared" si="61"/>
        <v>IC.GA.140203</v>
      </c>
      <c r="K730" s="61" t="s">
        <v>12175</v>
      </c>
      <c r="L730" s="167" t="str">
        <f t="shared" si="57"/>
        <v xml:space="preserve">     Parenteral/PPN</v>
      </c>
      <c r="M730" s="168" t="str">
        <f t="shared" si="58"/>
        <v>PI.IC.GA.140203.01</v>
      </c>
      <c r="N730" s="168"/>
      <c r="O730" s="168" t="str">
        <f t="shared" si="59"/>
        <v>PH.IC.GA.140203.01</v>
      </c>
      <c r="Q730" s="168" t="str">
        <f t="shared" si="60"/>
        <v>CL.IC.GA.140203.01</v>
      </c>
    </row>
    <row r="731" spans="1:45" s="167" customFormat="1" ht="15">
      <c r="A731" s="167" t="s">
        <v>10762</v>
      </c>
      <c r="C731" s="61" t="s">
        <v>4082</v>
      </c>
      <c r="E731" s="61" t="s">
        <v>12430</v>
      </c>
      <c r="F731" s="167" t="s">
        <v>10512</v>
      </c>
      <c r="G731" s="167" t="s">
        <v>10508</v>
      </c>
      <c r="H731" s="61" t="s">
        <v>6464</v>
      </c>
      <c r="I731" s="167" t="s">
        <v>10509</v>
      </c>
      <c r="J731" s="63" t="str">
        <f t="shared" si="61"/>
        <v>IC.GA.140204</v>
      </c>
      <c r="K731" s="61" t="s">
        <v>12175</v>
      </c>
      <c r="L731" s="167" t="str">
        <f t="shared" si="57"/>
        <v xml:space="preserve">     Parenteral/TPN</v>
      </c>
      <c r="M731" s="168" t="str">
        <f t="shared" si="58"/>
        <v>PI.IC.GA.140204.01</v>
      </c>
      <c r="N731" s="168"/>
      <c r="O731" s="168" t="str">
        <f t="shared" si="59"/>
        <v>PH.IC.GA.140204.01</v>
      </c>
      <c r="Q731" s="168" t="str">
        <f t="shared" si="60"/>
        <v>CL.IC.GA.140204.01</v>
      </c>
    </row>
    <row r="732" spans="1:45" s="167" customFormat="1" ht="15">
      <c r="A732" s="167" t="s">
        <v>10762</v>
      </c>
      <c r="C732" s="61" t="s">
        <v>4082</v>
      </c>
      <c r="D732" s="167" t="s">
        <v>10510</v>
      </c>
      <c r="E732" s="61" t="s">
        <v>12185</v>
      </c>
      <c r="F732" s="167" t="s">
        <v>10512</v>
      </c>
      <c r="G732" s="167" t="s">
        <v>10171</v>
      </c>
      <c r="H732" s="62" t="s">
        <v>11848</v>
      </c>
      <c r="I732" s="167" t="s">
        <v>10172</v>
      </c>
      <c r="J732" s="63" t="str">
        <f t="shared" si="61"/>
        <v>IC.GA.140301</v>
      </c>
      <c r="K732" s="61" t="s">
        <v>12175</v>
      </c>
      <c r="L732" s="167" t="str">
        <f t="shared" si="57"/>
        <v xml:space="preserve">     Excellent: 75-100% of meal</v>
      </c>
      <c r="M732" s="168" t="str">
        <f t="shared" si="58"/>
        <v>PI.IC.GA.140301.01</v>
      </c>
      <c r="N732" s="168"/>
      <c r="O732" s="168" t="str">
        <f t="shared" si="59"/>
        <v>PH.IC.GA.140301.01</v>
      </c>
      <c r="Q732" s="168" t="str">
        <f t="shared" si="60"/>
        <v>CL.IC.GA.140301.01</v>
      </c>
    </row>
    <row r="733" spans="1:45" s="167" customFormat="1" ht="15">
      <c r="A733" s="167" t="s">
        <v>10762</v>
      </c>
      <c r="C733" s="61" t="s">
        <v>4082</v>
      </c>
      <c r="E733" s="61" t="s">
        <v>12185</v>
      </c>
      <c r="F733" s="167" t="s">
        <v>10512</v>
      </c>
      <c r="G733" s="167" t="s">
        <v>10173</v>
      </c>
      <c r="H733" s="62" t="s">
        <v>12030</v>
      </c>
      <c r="I733" s="167" t="s">
        <v>10174</v>
      </c>
      <c r="J733" s="63" t="str">
        <f t="shared" si="61"/>
        <v>IC.GA.140302</v>
      </c>
      <c r="K733" s="61" t="s">
        <v>12175</v>
      </c>
      <c r="L733" s="167" t="str">
        <f t="shared" si="57"/>
        <v xml:space="preserve">     Good: 50-75% of meal</v>
      </c>
      <c r="M733" s="168" t="str">
        <f t="shared" si="58"/>
        <v>PI.IC.GA.140302.01</v>
      </c>
      <c r="N733" s="168"/>
      <c r="O733" s="168" t="str">
        <f t="shared" si="59"/>
        <v>PH.IC.GA.140302.01</v>
      </c>
      <c r="Q733" s="168" t="str">
        <f t="shared" si="60"/>
        <v>CL.IC.GA.140302.01</v>
      </c>
    </row>
    <row r="734" spans="1:45" s="167" customFormat="1" ht="15">
      <c r="A734" s="167" t="s">
        <v>10762</v>
      </c>
      <c r="C734" s="61" t="s">
        <v>4082</v>
      </c>
      <c r="E734" s="61" t="s">
        <v>12185</v>
      </c>
      <c r="F734" s="167" t="s">
        <v>10512</v>
      </c>
      <c r="G734" s="167" t="s">
        <v>10175</v>
      </c>
      <c r="H734" s="62" t="s">
        <v>12032</v>
      </c>
      <c r="I734" s="167" t="s">
        <v>10018</v>
      </c>
      <c r="J734" s="63" t="str">
        <f t="shared" si="61"/>
        <v>IC.GA.140303</v>
      </c>
      <c r="K734" s="61" t="s">
        <v>12175</v>
      </c>
      <c r="L734" s="167" t="str">
        <f t="shared" si="57"/>
        <v xml:space="preserve">     Fair: 25-50% of meal</v>
      </c>
      <c r="M734" s="168" t="str">
        <f t="shared" si="58"/>
        <v>PI.IC.GA.140303.01</v>
      </c>
      <c r="N734" s="168"/>
      <c r="O734" s="168" t="str">
        <f t="shared" si="59"/>
        <v>PH.IC.GA.140303.01</v>
      </c>
      <c r="Q734" s="168" t="str">
        <f t="shared" si="60"/>
        <v>CL.IC.GA.140303.01</v>
      </c>
    </row>
    <row r="735" spans="1:45" s="167" customFormat="1" ht="15">
      <c r="A735" s="167" t="s">
        <v>10762</v>
      </c>
      <c r="C735" s="61" t="s">
        <v>4082</v>
      </c>
      <c r="E735" s="61" t="s">
        <v>12185</v>
      </c>
      <c r="F735" s="167" t="s">
        <v>10512</v>
      </c>
      <c r="G735" s="167" t="s">
        <v>10355</v>
      </c>
      <c r="H735" s="62" t="s">
        <v>12028</v>
      </c>
      <c r="I735" s="167" t="s">
        <v>10356</v>
      </c>
      <c r="J735" s="63" t="str">
        <f t="shared" si="61"/>
        <v>IC.GA.140304</v>
      </c>
      <c r="K735" s="61" t="s">
        <v>12175</v>
      </c>
      <c r="L735" s="167" t="str">
        <f t="shared" si="57"/>
        <v xml:space="preserve">     Poor: less than 25% of meal</v>
      </c>
      <c r="M735" s="168" t="str">
        <f t="shared" si="58"/>
        <v>PI.IC.GA.140304.01</v>
      </c>
      <c r="N735" s="168"/>
      <c r="O735" s="168" t="str">
        <f t="shared" si="59"/>
        <v>PH.IC.GA.140304.01</v>
      </c>
      <c r="Q735" s="168" t="str">
        <f t="shared" si="60"/>
        <v>CL.IC.GA.140304.01</v>
      </c>
    </row>
    <row r="736" spans="1:45" s="167" customFormat="1" ht="15">
      <c r="A736" s="167" t="s">
        <v>10762</v>
      </c>
      <c r="C736" s="61" t="s">
        <v>4082</v>
      </c>
      <c r="E736" s="61" t="s">
        <v>12185</v>
      </c>
      <c r="F736" s="167" t="s">
        <v>10512</v>
      </c>
      <c r="G736" s="167" t="s">
        <v>10357</v>
      </c>
      <c r="H736" s="62" t="s">
        <v>12210</v>
      </c>
      <c r="I736" s="167" t="s">
        <v>10358</v>
      </c>
      <c r="J736" s="63" t="str">
        <f t="shared" si="61"/>
        <v>IC.GA.140305</v>
      </c>
      <c r="K736" s="61" t="s">
        <v>12175</v>
      </c>
      <c r="L736" s="167" t="str">
        <f t="shared" si="57"/>
        <v xml:space="preserve">     Refused: specify reason</v>
      </c>
      <c r="M736" s="168" t="str">
        <f t="shared" si="58"/>
        <v>PI.IC.GA.140305.01</v>
      </c>
      <c r="N736" s="168"/>
      <c r="O736" s="168" t="str">
        <f t="shared" si="59"/>
        <v>PH.IC.GA.140305.01</v>
      </c>
      <c r="Q736" s="168" t="str">
        <f t="shared" si="60"/>
        <v>CL.IC.GA.140305.01</v>
      </c>
    </row>
    <row r="737" spans="1:19" s="167" customFormat="1" ht="15">
      <c r="A737" s="167" t="s">
        <v>10762</v>
      </c>
      <c r="C737" s="61" t="s">
        <v>4082</v>
      </c>
      <c r="E737" s="61" t="s">
        <v>12185</v>
      </c>
      <c r="F737" s="167" t="s">
        <v>10512</v>
      </c>
      <c r="G737" s="167" t="s">
        <v>10359</v>
      </c>
      <c r="H737" s="62" t="s">
        <v>12212</v>
      </c>
      <c r="I737" s="167" t="s">
        <v>10657</v>
      </c>
      <c r="J737" s="63" t="str">
        <f t="shared" si="61"/>
        <v>IC.GA.140306</v>
      </c>
      <c r="K737" s="61" t="s">
        <v>12175</v>
      </c>
      <c r="L737" s="167" t="str">
        <f t="shared" si="57"/>
        <v xml:space="preserve">     Appetite increased</v>
      </c>
      <c r="M737" s="168" t="str">
        <f t="shared" si="58"/>
        <v>PI.IC.GA.140306.01</v>
      </c>
      <c r="N737" s="168"/>
      <c r="O737" s="168" t="str">
        <f t="shared" si="59"/>
        <v>PH.IC.GA.140306.01</v>
      </c>
      <c r="Q737" s="168" t="str">
        <f t="shared" si="60"/>
        <v>CL.IC.GA.140306.01</v>
      </c>
    </row>
    <row r="738" spans="1:19" s="167" customFormat="1" ht="15">
      <c r="A738" s="167" t="s">
        <v>10762</v>
      </c>
      <c r="C738" s="61" t="s">
        <v>4082</v>
      </c>
      <c r="E738" s="61" t="s">
        <v>12185</v>
      </c>
      <c r="F738" s="167" t="s">
        <v>10512</v>
      </c>
      <c r="G738" s="167" t="s">
        <v>9908</v>
      </c>
      <c r="H738" s="62" t="s">
        <v>12225</v>
      </c>
      <c r="I738" s="167" t="s">
        <v>10489</v>
      </c>
      <c r="J738" s="63" t="str">
        <f t="shared" si="61"/>
        <v>IC.GA.140307</v>
      </c>
      <c r="K738" s="61" t="s">
        <v>12175</v>
      </c>
      <c r="L738" s="167" t="str">
        <f t="shared" si="57"/>
        <v xml:space="preserve">     Appetite decreased</v>
      </c>
      <c r="M738" s="168" t="str">
        <f t="shared" si="58"/>
        <v>PI.IC.GA.140307.01</v>
      </c>
      <c r="N738" s="168"/>
      <c r="O738" s="168" t="str">
        <f t="shared" si="59"/>
        <v>PH.IC.GA.140307.01</v>
      </c>
      <c r="Q738" s="168" t="str">
        <f t="shared" si="60"/>
        <v>CL.IC.GA.140307.01</v>
      </c>
    </row>
    <row r="739" spans="1:19" s="167" customFormat="1" ht="15">
      <c r="A739" s="167" t="s">
        <v>10762</v>
      </c>
      <c r="C739" s="61" t="s">
        <v>4082</v>
      </c>
      <c r="E739" s="61" t="s">
        <v>12185</v>
      </c>
      <c r="F739" s="167" t="s">
        <v>10512</v>
      </c>
      <c r="G739" s="167" t="s">
        <v>9896</v>
      </c>
      <c r="H739" s="62" t="s">
        <v>11638</v>
      </c>
      <c r="I739" s="167" t="s">
        <v>10466</v>
      </c>
      <c r="J739" s="63" t="str">
        <f t="shared" si="61"/>
        <v>IC.GA.140308</v>
      </c>
      <c r="K739" s="61" t="s">
        <v>12175</v>
      </c>
      <c r="L739" s="167" t="str">
        <f t="shared" si="57"/>
        <v xml:space="preserve">     Appetite excessive</v>
      </c>
      <c r="M739" s="168" t="str">
        <f t="shared" si="58"/>
        <v>PI.IC.GA.140308.01</v>
      </c>
      <c r="N739" s="168"/>
      <c r="O739" s="168" t="str">
        <f t="shared" si="59"/>
        <v>PH.IC.GA.140308.01</v>
      </c>
      <c r="Q739" s="168" t="str">
        <f t="shared" si="60"/>
        <v>CL.IC.GA.140308.01</v>
      </c>
    </row>
    <row r="740" spans="1:19" s="167" customFormat="1" ht="15">
      <c r="A740" s="167" t="s">
        <v>10762</v>
      </c>
      <c r="C740" s="61" t="s">
        <v>4082</v>
      </c>
      <c r="E740" s="61" t="s">
        <v>12185</v>
      </c>
      <c r="F740" s="167" t="s">
        <v>10512</v>
      </c>
      <c r="G740" s="61" t="s">
        <v>9897</v>
      </c>
      <c r="H740" s="62" t="s">
        <v>3690</v>
      </c>
      <c r="I740" s="62" t="s">
        <v>9755</v>
      </c>
      <c r="J740" s="63" t="str">
        <f t="shared" si="61"/>
        <v>IC.GA.140309</v>
      </c>
      <c r="K740" s="61" t="s">
        <v>12175</v>
      </c>
      <c r="L740" s="167" t="str">
        <f t="shared" si="57"/>
        <v xml:space="preserve"> Not applicable</v>
      </c>
      <c r="M740" s="168" t="str">
        <f t="shared" si="58"/>
        <v>PI.IC.GA.140309.01</v>
      </c>
      <c r="N740" s="168"/>
      <c r="O740" s="168" t="str">
        <f t="shared" si="59"/>
        <v>PH.IC.GA.140309.01</v>
      </c>
      <c r="Q740" s="168" t="str">
        <f t="shared" si="60"/>
        <v>CL.IC.GA.140309.01</v>
      </c>
      <c r="R740" s="167" t="s">
        <v>12465</v>
      </c>
      <c r="S740" s="167">
        <v>756</v>
      </c>
    </row>
    <row r="741" spans="1:19" s="167" customFormat="1" ht="15">
      <c r="A741" s="167" t="s">
        <v>10762</v>
      </c>
      <c r="B741" s="167" t="s">
        <v>9756</v>
      </c>
      <c r="C741" s="61" t="s">
        <v>7456</v>
      </c>
      <c r="D741" s="167" t="s">
        <v>9757</v>
      </c>
      <c r="E741" s="61" t="s">
        <v>12175</v>
      </c>
      <c r="F741" s="167" t="s">
        <v>9913</v>
      </c>
      <c r="G741" s="167" t="s">
        <v>9914</v>
      </c>
      <c r="H741" s="62" t="s">
        <v>11848</v>
      </c>
      <c r="I741" s="167" t="s">
        <v>10575</v>
      </c>
      <c r="J741" s="63" t="str">
        <f t="shared" si="61"/>
        <v>IC.GA.150101</v>
      </c>
      <c r="K741" s="61" t="s">
        <v>2379</v>
      </c>
      <c r="L741" s="167" t="str">
        <f t="shared" si="57"/>
        <v xml:space="preserve">     Teeth intact</v>
      </c>
      <c r="M741" s="168" t="str">
        <f t="shared" si="58"/>
        <v>PI.IC.GA.150101.01</v>
      </c>
      <c r="N741" s="168"/>
      <c r="O741" s="168" t="str">
        <f t="shared" si="59"/>
        <v>PH.IC.GA.150101.01</v>
      </c>
      <c r="Q741" s="168" t="str">
        <f t="shared" si="60"/>
        <v>CL.IC.GA.150101.01</v>
      </c>
    </row>
    <row r="742" spans="1:19" s="167" customFormat="1" ht="15">
      <c r="A742" s="167" t="s">
        <v>10762</v>
      </c>
      <c r="C742" s="61" t="s">
        <v>7456</v>
      </c>
      <c r="E742" s="61" t="s">
        <v>2379</v>
      </c>
      <c r="F742" s="167" t="s">
        <v>9913</v>
      </c>
      <c r="G742" s="167" t="s">
        <v>10576</v>
      </c>
      <c r="H742" s="62" t="s">
        <v>12030</v>
      </c>
      <c r="I742" s="167" t="s">
        <v>10577</v>
      </c>
      <c r="J742" s="63" t="str">
        <f t="shared" si="61"/>
        <v>IC.GA.150102</v>
      </c>
      <c r="K742" s="61" t="s">
        <v>2379</v>
      </c>
      <c r="L742" s="167" t="str">
        <f t="shared" si="57"/>
        <v xml:space="preserve">     Full dentures</v>
      </c>
      <c r="M742" s="168" t="str">
        <f t="shared" si="58"/>
        <v>PI.IC.GA.150102.01</v>
      </c>
      <c r="N742" s="168"/>
      <c r="O742" s="168" t="str">
        <f t="shared" si="59"/>
        <v>PH.IC.GA.150102.01</v>
      </c>
      <c r="Q742" s="168" t="str">
        <f t="shared" si="60"/>
        <v>CL.IC.GA.150102.01</v>
      </c>
    </row>
    <row r="743" spans="1:19" s="167" customFormat="1" ht="15">
      <c r="A743" s="167" t="s">
        <v>10762</v>
      </c>
      <c r="C743" s="61" t="s">
        <v>7456</v>
      </c>
      <c r="E743" s="61" t="s">
        <v>2379</v>
      </c>
      <c r="F743" s="167" t="s">
        <v>9913</v>
      </c>
      <c r="G743" s="167" t="s">
        <v>10578</v>
      </c>
      <c r="H743" s="62" t="s">
        <v>12032</v>
      </c>
      <c r="I743" s="167" t="s">
        <v>10579</v>
      </c>
      <c r="J743" s="63" t="str">
        <f t="shared" si="61"/>
        <v>IC.GA.150103</v>
      </c>
      <c r="K743" s="61" t="s">
        <v>2379</v>
      </c>
      <c r="L743" s="167" t="str">
        <f t="shared" si="57"/>
        <v xml:space="preserve">     Dentures upper</v>
      </c>
      <c r="M743" s="168" t="str">
        <f t="shared" si="58"/>
        <v>PI.IC.GA.150103.01</v>
      </c>
      <c r="N743" s="168"/>
      <c r="O743" s="168" t="str">
        <f t="shared" si="59"/>
        <v>PH.IC.GA.150103.01</v>
      </c>
      <c r="Q743" s="168" t="str">
        <f t="shared" si="60"/>
        <v>CL.IC.GA.150103.01</v>
      </c>
    </row>
    <row r="744" spans="1:19" s="167" customFormat="1" ht="15">
      <c r="A744" s="167" t="s">
        <v>10762</v>
      </c>
      <c r="C744" s="61" t="s">
        <v>7456</v>
      </c>
      <c r="E744" s="61" t="s">
        <v>2379</v>
      </c>
      <c r="F744" s="167" t="s">
        <v>9913</v>
      </c>
      <c r="G744" s="167" t="s">
        <v>10580</v>
      </c>
      <c r="H744" s="62" t="s">
        <v>12028</v>
      </c>
      <c r="I744" s="167" t="s">
        <v>10581</v>
      </c>
      <c r="J744" s="63" t="str">
        <f t="shared" si="61"/>
        <v>IC.GA.150104</v>
      </c>
      <c r="K744" s="61" t="s">
        <v>2379</v>
      </c>
      <c r="L744" s="167" t="str">
        <f t="shared" si="57"/>
        <v xml:space="preserve">     Dentures lower</v>
      </c>
      <c r="M744" s="168" t="str">
        <f t="shared" si="58"/>
        <v>PI.IC.GA.150104.01</v>
      </c>
      <c r="N744" s="168"/>
      <c r="O744" s="168" t="str">
        <f t="shared" si="59"/>
        <v>PH.IC.GA.150104.01</v>
      </c>
      <c r="Q744" s="168" t="str">
        <f t="shared" si="60"/>
        <v>CL.IC.GA.150104.01</v>
      </c>
    </row>
    <row r="745" spans="1:19" s="167" customFormat="1" ht="15">
      <c r="A745" s="167" t="s">
        <v>10762</v>
      </c>
      <c r="C745" s="61" t="s">
        <v>7456</v>
      </c>
      <c r="E745" s="61" t="s">
        <v>2379</v>
      </c>
      <c r="F745" s="167" t="s">
        <v>9913</v>
      </c>
      <c r="G745" s="167" t="s">
        <v>10582</v>
      </c>
      <c r="H745" s="62" t="s">
        <v>12210</v>
      </c>
      <c r="I745" s="167" t="s">
        <v>10418</v>
      </c>
      <c r="J745" s="63" t="str">
        <f t="shared" si="61"/>
        <v>IC.GA.150105</v>
      </c>
      <c r="K745" s="61" t="s">
        <v>2379</v>
      </c>
      <c r="L745" s="167" t="str">
        <f t="shared" si="57"/>
        <v xml:space="preserve">     Partial plate upper</v>
      </c>
      <c r="M745" s="168" t="str">
        <f t="shared" si="58"/>
        <v>PI.IC.GA.150105.01</v>
      </c>
      <c r="N745" s="168"/>
      <c r="O745" s="168" t="str">
        <f t="shared" si="59"/>
        <v>PH.IC.GA.150105.01</v>
      </c>
      <c r="Q745" s="168" t="str">
        <f t="shared" si="60"/>
        <v>CL.IC.GA.150105.01</v>
      </c>
    </row>
    <row r="746" spans="1:19" s="167" customFormat="1" ht="15">
      <c r="A746" s="167" t="s">
        <v>10762</v>
      </c>
      <c r="C746" s="61" t="s">
        <v>7456</v>
      </c>
      <c r="E746" s="61" t="s">
        <v>2379</v>
      </c>
      <c r="F746" s="167" t="s">
        <v>9913</v>
      </c>
      <c r="G746" s="167" t="s">
        <v>10587</v>
      </c>
      <c r="H746" s="62" t="s">
        <v>12212</v>
      </c>
      <c r="I746" s="167" t="s">
        <v>10588</v>
      </c>
      <c r="J746" s="63" t="str">
        <f t="shared" si="61"/>
        <v>IC.GA.150106</v>
      </c>
      <c r="K746" s="61" t="s">
        <v>2379</v>
      </c>
      <c r="L746" s="167" t="str">
        <f t="shared" si="57"/>
        <v xml:space="preserve">     Partial plate lower</v>
      </c>
      <c r="M746" s="168" t="str">
        <f t="shared" si="58"/>
        <v>PI.IC.GA.150106.01</v>
      </c>
      <c r="N746" s="168"/>
      <c r="O746" s="168" t="str">
        <f t="shared" si="59"/>
        <v>PH.IC.GA.150106.01</v>
      </c>
      <c r="Q746" s="168" t="str">
        <f t="shared" si="60"/>
        <v>CL.IC.GA.150106.01</v>
      </c>
    </row>
    <row r="747" spans="1:19" s="167" customFormat="1" ht="15">
      <c r="A747" s="167" t="s">
        <v>10762</v>
      </c>
      <c r="C747" s="61" t="s">
        <v>7456</v>
      </c>
      <c r="E747" s="61" t="s">
        <v>2379</v>
      </c>
      <c r="F747" s="167" t="s">
        <v>9913</v>
      </c>
      <c r="G747" s="167" t="s">
        <v>10589</v>
      </c>
      <c r="H747" s="62" t="s">
        <v>12225</v>
      </c>
      <c r="I747" s="167" t="s">
        <v>10420</v>
      </c>
      <c r="J747" s="63" t="str">
        <f t="shared" si="61"/>
        <v>IC.GA.150107</v>
      </c>
      <c r="K747" s="61" t="s">
        <v>2379</v>
      </c>
      <c r="L747" s="167" t="str">
        <f t="shared" si="57"/>
        <v xml:space="preserve">     Dental caries visible</v>
      </c>
      <c r="M747" s="168" t="str">
        <f t="shared" si="58"/>
        <v>PI.IC.GA.150107.01</v>
      </c>
      <c r="N747" s="168"/>
      <c r="O747" s="168" t="str">
        <f t="shared" si="59"/>
        <v>PH.IC.GA.150107.01</v>
      </c>
      <c r="Q747" s="168" t="str">
        <f t="shared" si="60"/>
        <v>CL.IC.GA.150107.01</v>
      </c>
    </row>
    <row r="748" spans="1:19" s="167" customFormat="1" ht="15">
      <c r="A748" s="167" t="s">
        <v>10762</v>
      </c>
      <c r="C748" s="61" t="s">
        <v>7456</v>
      </c>
      <c r="E748" s="61" t="s">
        <v>2379</v>
      </c>
      <c r="F748" s="167" t="s">
        <v>9913</v>
      </c>
      <c r="G748" s="167" t="s">
        <v>10253</v>
      </c>
      <c r="H748" s="62" t="s">
        <v>11638</v>
      </c>
      <c r="I748" s="167" t="s">
        <v>10254</v>
      </c>
      <c r="J748" s="63" t="str">
        <f t="shared" si="61"/>
        <v>IC.GA.150108</v>
      </c>
      <c r="K748" s="61" t="s">
        <v>2379</v>
      </c>
      <c r="L748" s="167" t="str">
        <f t="shared" si="57"/>
        <v xml:space="preserve">     Loose teeth</v>
      </c>
      <c r="M748" s="168" t="str">
        <f t="shared" si="58"/>
        <v>PI.IC.GA.150108.01</v>
      </c>
      <c r="N748" s="168"/>
      <c r="O748" s="168" t="str">
        <f t="shared" si="59"/>
        <v>PH.IC.GA.150108.01</v>
      </c>
      <c r="Q748" s="168" t="str">
        <f t="shared" si="60"/>
        <v>CL.IC.GA.150108.01</v>
      </c>
    </row>
    <row r="749" spans="1:19" s="167" customFormat="1" ht="15">
      <c r="A749" s="167" t="s">
        <v>10762</v>
      </c>
      <c r="C749" s="61" t="s">
        <v>7456</v>
      </c>
      <c r="E749" s="61" t="s">
        <v>2379</v>
      </c>
      <c r="F749" s="167" t="s">
        <v>9913</v>
      </c>
      <c r="G749" s="167" t="s">
        <v>10247</v>
      </c>
      <c r="H749" s="62" t="s">
        <v>11639</v>
      </c>
      <c r="I749" s="167" t="s">
        <v>10248</v>
      </c>
      <c r="J749" s="63" t="str">
        <f t="shared" si="61"/>
        <v>IC.GA.150109</v>
      </c>
      <c r="K749" s="61" t="s">
        <v>2379</v>
      </c>
      <c r="L749" s="167" t="str">
        <f t="shared" si="57"/>
        <v xml:space="preserve">     Poorly fitting dentures</v>
      </c>
      <c r="M749" s="168" t="str">
        <f t="shared" si="58"/>
        <v>PI.IC.GA.150109.01</v>
      </c>
      <c r="N749" s="168"/>
      <c r="O749" s="168" t="str">
        <f t="shared" si="59"/>
        <v>PH.IC.GA.150109.01</v>
      </c>
      <c r="Q749" s="168" t="str">
        <f t="shared" si="60"/>
        <v>CL.IC.GA.150109.01</v>
      </c>
    </row>
    <row r="750" spans="1:19" s="167" customFormat="1" ht="15">
      <c r="A750" s="167" t="s">
        <v>10762</v>
      </c>
      <c r="C750" s="61" t="s">
        <v>7456</v>
      </c>
      <c r="E750" s="61" t="s">
        <v>2379</v>
      </c>
      <c r="F750" s="167" t="s">
        <v>9913</v>
      </c>
      <c r="G750" s="167" t="s">
        <v>10257</v>
      </c>
      <c r="H750" s="62" t="s">
        <v>11829</v>
      </c>
      <c r="I750" s="167" t="s">
        <v>10258</v>
      </c>
      <c r="J750" s="63" t="str">
        <f t="shared" si="61"/>
        <v>IC.GA.150110</v>
      </c>
      <c r="K750" s="61" t="s">
        <v>2379</v>
      </c>
      <c r="L750" s="167" t="str">
        <f t="shared" si="57"/>
        <v xml:space="preserve">     No dentition</v>
      </c>
      <c r="M750" s="168" t="str">
        <f t="shared" si="58"/>
        <v>PI.IC.GA.150110.01</v>
      </c>
      <c r="N750" s="168"/>
      <c r="O750" s="168" t="str">
        <f t="shared" si="59"/>
        <v>PH.IC.GA.150110.01</v>
      </c>
      <c r="Q750" s="168" t="str">
        <f t="shared" si="60"/>
        <v>CL.IC.GA.150110.01</v>
      </c>
    </row>
    <row r="751" spans="1:19" s="167" customFormat="1" ht="15">
      <c r="A751" s="167" t="s">
        <v>10762</v>
      </c>
      <c r="C751" s="61" t="s">
        <v>7456</v>
      </c>
      <c r="D751" s="167" t="s">
        <v>10259</v>
      </c>
      <c r="E751" s="61" t="s">
        <v>4192</v>
      </c>
      <c r="F751" s="167" t="s">
        <v>9913</v>
      </c>
      <c r="G751" s="167" t="s">
        <v>10260</v>
      </c>
      <c r="H751" s="62" t="s">
        <v>11848</v>
      </c>
      <c r="I751" s="167" t="s">
        <v>11474</v>
      </c>
      <c r="J751" s="63" t="str">
        <f t="shared" si="61"/>
        <v>IC.GA.150201</v>
      </c>
      <c r="K751" s="61" t="s">
        <v>2379</v>
      </c>
      <c r="L751" s="167" t="str">
        <f t="shared" si="57"/>
        <v xml:space="preserve">     Mucosa color normal for ethnicity</v>
      </c>
      <c r="M751" s="168" t="str">
        <f t="shared" si="58"/>
        <v>PI.IC.GA.150201.01</v>
      </c>
      <c r="N751" s="168"/>
      <c r="O751" s="168" t="str">
        <f t="shared" si="59"/>
        <v>PH.IC.GA.150201.01</v>
      </c>
      <c r="Q751" s="168" t="str">
        <f t="shared" si="60"/>
        <v>CL.IC.GA.150201.01</v>
      </c>
    </row>
    <row r="752" spans="1:19" s="167" customFormat="1" ht="15">
      <c r="A752" s="167" t="s">
        <v>10762</v>
      </c>
      <c r="C752" s="61" t="s">
        <v>7456</v>
      </c>
      <c r="E752" s="61" t="s">
        <v>4192</v>
      </c>
      <c r="F752" s="167" t="s">
        <v>9913</v>
      </c>
      <c r="G752" s="167" t="s">
        <v>10595</v>
      </c>
      <c r="H752" s="62" t="s">
        <v>12030</v>
      </c>
      <c r="I752" s="167" t="s">
        <v>11181</v>
      </c>
      <c r="J752" s="63" t="str">
        <f t="shared" si="61"/>
        <v>IC.GA.150202</v>
      </c>
      <c r="K752" s="61" t="s">
        <v>2379</v>
      </c>
      <c r="L752" s="167" t="str">
        <f t="shared" si="57"/>
        <v xml:space="preserve">     Mucosa pink</v>
      </c>
      <c r="M752" s="168" t="str">
        <f t="shared" si="58"/>
        <v>PI.IC.GA.150202.01</v>
      </c>
      <c r="N752" s="168"/>
      <c r="O752" s="168" t="str">
        <f t="shared" si="59"/>
        <v>PH.IC.GA.150202.01</v>
      </c>
      <c r="Q752" s="168" t="str">
        <f t="shared" si="60"/>
        <v>CL.IC.GA.150202.01</v>
      </c>
    </row>
    <row r="753" spans="1:19" s="167" customFormat="1" ht="15">
      <c r="A753" s="167" t="s">
        <v>10762</v>
      </c>
      <c r="C753" s="61" t="s">
        <v>7456</v>
      </c>
      <c r="E753" s="61" t="s">
        <v>4192</v>
      </c>
      <c r="F753" s="167" t="s">
        <v>9913</v>
      </c>
      <c r="G753" s="167" t="s">
        <v>10596</v>
      </c>
      <c r="H753" s="62" t="s">
        <v>12032</v>
      </c>
      <c r="I753" s="167" t="s">
        <v>11475</v>
      </c>
      <c r="J753" s="63" t="str">
        <f t="shared" si="61"/>
        <v>IC.GA.150203</v>
      </c>
      <c r="K753" s="61" t="s">
        <v>2379</v>
      </c>
      <c r="L753" s="167" t="str">
        <f t="shared" si="57"/>
        <v xml:space="preserve">     Mucosa pale</v>
      </c>
      <c r="M753" s="168" t="str">
        <f t="shared" si="58"/>
        <v>PI.IC.GA.150203.01</v>
      </c>
      <c r="N753" s="168"/>
      <c r="O753" s="168" t="str">
        <f t="shared" si="59"/>
        <v>PH.IC.GA.150203.01</v>
      </c>
      <c r="Q753" s="168" t="str">
        <f t="shared" si="60"/>
        <v>CL.IC.GA.150203.01</v>
      </c>
    </row>
    <row r="754" spans="1:19" s="167" customFormat="1" ht="15">
      <c r="A754" s="167" t="s">
        <v>10762</v>
      </c>
      <c r="C754" s="61" t="s">
        <v>7456</v>
      </c>
      <c r="E754" s="61" t="s">
        <v>4192</v>
      </c>
      <c r="F754" s="167" t="s">
        <v>9913</v>
      </c>
      <c r="G754" s="167" t="s">
        <v>10597</v>
      </c>
      <c r="H754" s="62" t="s">
        <v>12028</v>
      </c>
      <c r="I754" s="167" t="s">
        <v>11824</v>
      </c>
      <c r="J754" s="63" t="str">
        <f t="shared" si="61"/>
        <v>IC.GA.150204</v>
      </c>
      <c r="K754" s="61" t="s">
        <v>2379</v>
      </c>
      <c r="L754" s="167" t="str">
        <f t="shared" si="57"/>
        <v xml:space="preserve">     Mucosa cyanotic</v>
      </c>
      <c r="M754" s="168" t="str">
        <f t="shared" si="58"/>
        <v>PI.IC.GA.150204.01</v>
      </c>
      <c r="N754" s="168"/>
      <c r="O754" s="168" t="str">
        <f t="shared" si="59"/>
        <v>PH.IC.GA.150204.01</v>
      </c>
      <c r="Q754" s="168" t="str">
        <f t="shared" si="60"/>
        <v>CL.IC.GA.150204.01</v>
      </c>
    </row>
    <row r="755" spans="1:19" s="167" customFormat="1" ht="15">
      <c r="A755" s="167" t="s">
        <v>10762</v>
      </c>
      <c r="C755" s="61" t="s">
        <v>7456</v>
      </c>
      <c r="E755" s="61" t="s">
        <v>4192</v>
      </c>
      <c r="F755" s="167" t="s">
        <v>9913</v>
      </c>
      <c r="G755" s="167" t="s">
        <v>10598</v>
      </c>
      <c r="H755" s="62" t="s">
        <v>12210</v>
      </c>
      <c r="I755" s="167" t="s">
        <v>11480</v>
      </c>
      <c r="J755" s="63" t="str">
        <f t="shared" si="61"/>
        <v>IC.GA.150205</v>
      </c>
      <c r="K755" s="61" t="s">
        <v>2379</v>
      </c>
      <c r="L755" s="167" t="str">
        <f t="shared" si="57"/>
        <v xml:space="preserve">     Mucosa jaundiced</v>
      </c>
      <c r="M755" s="168" t="str">
        <f t="shared" si="58"/>
        <v>PI.IC.GA.150205.01</v>
      </c>
      <c r="N755" s="168"/>
      <c r="O755" s="168" t="str">
        <f t="shared" si="59"/>
        <v>PH.IC.GA.150205.01</v>
      </c>
      <c r="Q755" s="168" t="str">
        <f t="shared" si="60"/>
        <v>CL.IC.GA.150205.01</v>
      </c>
    </row>
    <row r="756" spans="1:19" s="167" customFormat="1" ht="15">
      <c r="A756" s="167" t="s">
        <v>10762</v>
      </c>
      <c r="C756" s="61" t="s">
        <v>7456</v>
      </c>
      <c r="E756" s="61" t="s">
        <v>4192</v>
      </c>
      <c r="F756" s="167" t="s">
        <v>9913</v>
      </c>
      <c r="G756" s="167" t="s">
        <v>10599</v>
      </c>
      <c r="H756" s="62" t="s">
        <v>12212</v>
      </c>
      <c r="I756" s="167" t="s">
        <v>11790</v>
      </c>
      <c r="J756" s="63" t="str">
        <f t="shared" si="61"/>
        <v>IC.GA.150206</v>
      </c>
      <c r="K756" s="61" t="s">
        <v>2379</v>
      </c>
      <c r="L756" s="167" t="str">
        <f t="shared" si="57"/>
        <v xml:space="preserve">     Mucosa erythematous</v>
      </c>
      <c r="M756" s="168" t="str">
        <f t="shared" si="58"/>
        <v>PI.IC.GA.150206.01</v>
      </c>
      <c r="N756" s="168"/>
      <c r="O756" s="168" t="str">
        <f t="shared" si="59"/>
        <v>PH.IC.GA.150206.01</v>
      </c>
      <c r="Q756" s="168" t="str">
        <f t="shared" si="60"/>
        <v>CL.IC.GA.150206.01</v>
      </c>
    </row>
    <row r="757" spans="1:19" s="167" customFormat="1" ht="15">
      <c r="A757" s="167" t="s">
        <v>10762</v>
      </c>
      <c r="C757" s="61" t="s">
        <v>7456</v>
      </c>
      <c r="E757" s="61" t="s">
        <v>4192</v>
      </c>
      <c r="F757" s="167" t="s">
        <v>9913</v>
      </c>
      <c r="G757" s="167" t="s">
        <v>10600</v>
      </c>
      <c r="H757" s="62" t="s">
        <v>12225</v>
      </c>
      <c r="I757" s="167" t="s">
        <v>10145</v>
      </c>
      <c r="J757" s="63" t="str">
        <f t="shared" si="61"/>
        <v>IC.GA.150207</v>
      </c>
      <c r="K757" s="61" t="s">
        <v>2379</v>
      </c>
      <c r="L757" s="167" t="str">
        <f t="shared" si="57"/>
        <v xml:space="preserve">     Mucosa white</v>
      </c>
      <c r="M757" s="168" t="str">
        <f t="shared" si="58"/>
        <v>PI.IC.GA.150207.01</v>
      </c>
      <c r="N757" s="168"/>
      <c r="O757" s="168" t="str">
        <f t="shared" si="59"/>
        <v>PH.IC.GA.150207.01</v>
      </c>
      <c r="Q757" s="168" t="str">
        <f t="shared" si="60"/>
        <v>CL.IC.GA.150207.01</v>
      </c>
    </row>
    <row r="758" spans="1:19" s="167" customFormat="1" ht="15">
      <c r="A758" s="167" t="s">
        <v>10762</v>
      </c>
      <c r="C758" s="61" t="s">
        <v>7456</v>
      </c>
      <c r="E758" s="61" t="s">
        <v>4192</v>
      </c>
      <c r="F758" s="167" t="s">
        <v>9913</v>
      </c>
      <c r="G758" s="167" t="s">
        <v>10601</v>
      </c>
      <c r="H758" s="62" t="s">
        <v>11638</v>
      </c>
      <c r="I758" s="167" t="s">
        <v>10384</v>
      </c>
      <c r="J758" s="63" t="str">
        <f t="shared" si="61"/>
        <v>IC.GA.150208</v>
      </c>
      <c r="K758" s="61" t="s">
        <v>2379</v>
      </c>
      <c r="L758" s="167" t="str">
        <f t="shared" si="57"/>
        <v xml:space="preserve">     Mucosa brown</v>
      </c>
      <c r="M758" s="168" t="str">
        <f t="shared" si="58"/>
        <v>PI.IC.GA.150208.01</v>
      </c>
      <c r="N758" s="168"/>
      <c r="O758" s="168" t="str">
        <f t="shared" si="59"/>
        <v>PH.IC.GA.150208.01</v>
      </c>
      <c r="Q758" s="168" t="str">
        <f t="shared" si="60"/>
        <v>CL.IC.GA.150208.01</v>
      </c>
    </row>
    <row r="759" spans="1:19" s="167" customFormat="1" ht="15">
      <c r="A759" s="167" t="s">
        <v>10762</v>
      </c>
      <c r="C759" s="61" t="s">
        <v>7456</v>
      </c>
      <c r="E759" s="61" t="s">
        <v>4192</v>
      </c>
      <c r="F759" s="167" t="s">
        <v>9913</v>
      </c>
      <c r="G759" s="167" t="s">
        <v>10403</v>
      </c>
      <c r="H759" s="62" t="s">
        <v>11639</v>
      </c>
      <c r="I759" s="167" t="s">
        <v>10646</v>
      </c>
      <c r="J759" s="63" t="str">
        <f t="shared" si="61"/>
        <v>IC.GA.150209</v>
      </c>
      <c r="K759" s="61" t="s">
        <v>2379</v>
      </c>
      <c r="L759" s="167" t="str">
        <f t="shared" si="57"/>
        <v xml:space="preserve">     Mucosa intact</v>
      </c>
      <c r="M759" s="168" t="str">
        <f t="shared" si="58"/>
        <v>PI.IC.GA.150209.01</v>
      </c>
      <c r="N759" s="168"/>
      <c r="O759" s="168" t="str">
        <f t="shared" si="59"/>
        <v>PH.IC.GA.150209.01</v>
      </c>
      <c r="Q759" s="168" t="str">
        <f t="shared" si="60"/>
        <v>CL.IC.GA.150209.01</v>
      </c>
    </row>
    <row r="760" spans="1:19" s="167" customFormat="1" ht="15">
      <c r="A760" s="167" t="s">
        <v>10762</v>
      </c>
      <c r="C760" s="61" t="s">
        <v>7456</v>
      </c>
      <c r="E760" s="61" t="s">
        <v>4192</v>
      </c>
      <c r="F760" s="167" t="s">
        <v>9913</v>
      </c>
      <c r="G760" s="167" t="s">
        <v>10404</v>
      </c>
      <c r="H760" s="62" t="s">
        <v>11829</v>
      </c>
      <c r="I760" s="167" t="s">
        <v>10405</v>
      </c>
      <c r="J760" s="63" t="str">
        <f t="shared" si="61"/>
        <v>IC.GA.150210</v>
      </c>
      <c r="K760" s="61" t="s">
        <v>2379</v>
      </c>
      <c r="L760" s="167" t="str">
        <f t="shared" si="57"/>
        <v xml:space="preserve">     Mucosa ulcerated</v>
      </c>
      <c r="M760" s="168" t="str">
        <f t="shared" si="58"/>
        <v>PI.IC.GA.150210.01</v>
      </c>
      <c r="N760" s="168"/>
      <c r="O760" s="168" t="str">
        <f t="shared" si="59"/>
        <v>PH.IC.GA.150210.01</v>
      </c>
      <c r="Q760" s="168" t="str">
        <f t="shared" si="60"/>
        <v>CL.IC.GA.150210.01</v>
      </c>
    </row>
    <row r="761" spans="1:19" s="167" customFormat="1" ht="15">
      <c r="A761" s="167" t="s">
        <v>10762</v>
      </c>
      <c r="C761" s="61" t="s">
        <v>7456</v>
      </c>
      <c r="E761" s="61" t="s">
        <v>4192</v>
      </c>
      <c r="F761" s="167" t="s">
        <v>9913</v>
      </c>
      <c r="G761" s="167" t="s">
        <v>10406</v>
      </c>
      <c r="H761" s="61" t="s">
        <v>5749</v>
      </c>
      <c r="I761" s="167" t="s">
        <v>10407</v>
      </c>
      <c r="J761" s="63" t="str">
        <f t="shared" si="61"/>
        <v>IC.GA.150211</v>
      </c>
      <c r="K761" s="61" t="s">
        <v>2379</v>
      </c>
      <c r="L761" s="167" t="str">
        <f t="shared" si="57"/>
        <v xml:space="preserve">     Mucosa moist</v>
      </c>
      <c r="M761" s="168" t="str">
        <f t="shared" si="58"/>
        <v>PI.IC.GA.150211.01</v>
      </c>
      <c r="N761" s="168"/>
      <c r="O761" s="168" t="str">
        <f t="shared" si="59"/>
        <v>PH.IC.GA.150211.01</v>
      </c>
      <c r="Q761" s="168" t="str">
        <f t="shared" si="60"/>
        <v>CL.IC.GA.150211.01</v>
      </c>
    </row>
    <row r="762" spans="1:19" s="167" customFormat="1" ht="15">
      <c r="A762" s="167" t="s">
        <v>10762</v>
      </c>
      <c r="C762" s="61" t="s">
        <v>7456</v>
      </c>
      <c r="E762" s="61" t="s">
        <v>4192</v>
      </c>
      <c r="F762" s="167" t="s">
        <v>9913</v>
      </c>
      <c r="G762" s="167" t="s">
        <v>10408</v>
      </c>
      <c r="H762" s="61" t="s">
        <v>3064</v>
      </c>
      <c r="I762" s="167" t="s">
        <v>10409</v>
      </c>
      <c r="J762" s="63" t="str">
        <f t="shared" si="61"/>
        <v>IC.GA.150212</v>
      </c>
      <c r="K762" s="61" t="s">
        <v>2379</v>
      </c>
      <c r="L762" s="167" t="str">
        <f t="shared" si="57"/>
        <v xml:space="preserve">     Mucosa dry</v>
      </c>
      <c r="M762" s="168" t="str">
        <f t="shared" si="58"/>
        <v>PI.IC.GA.150212.01</v>
      </c>
      <c r="N762" s="168"/>
      <c r="O762" s="168" t="str">
        <f t="shared" si="59"/>
        <v>PH.IC.GA.150212.01</v>
      </c>
      <c r="Q762" s="168" t="str">
        <f t="shared" si="60"/>
        <v>CL.IC.GA.150212.01</v>
      </c>
    </row>
    <row r="763" spans="1:19" s="167" customFormat="1" ht="15">
      <c r="A763" s="167" t="s">
        <v>10762</v>
      </c>
      <c r="C763" s="61" t="s">
        <v>7456</v>
      </c>
      <c r="E763" s="61" t="s">
        <v>4192</v>
      </c>
      <c r="F763" s="167" t="s">
        <v>9913</v>
      </c>
      <c r="G763" s="167" t="s">
        <v>10410</v>
      </c>
      <c r="H763" s="61" t="s">
        <v>5560</v>
      </c>
      <c r="I763" s="167" t="s">
        <v>11787</v>
      </c>
      <c r="J763" s="63" t="str">
        <f t="shared" si="61"/>
        <v>IC.GA.150213</v>
      </c>
      <c r="K763" s="61" t="s">
        <v>2379</v>
      </c>
      <c r="L763" s="167" t="str">
        <f t="shared" si="57"/>
        <v xml:space="preserve">     Mucosa bleeding</v>
      </c>
      <c r="M763" s="168" t="str">
        <f t="shared" si="58"/>
        <v>PI.IC.GA.150213.01</v>
      </c>
      <c r="N763" s="168"/>
      <c r="O763" s="168" t="str">
        <f t="shared" si="59"/>
        <v>PH.IC.GA.150213.01</v>
      </c>
      <c r="Q763" s="168" t="str">
        <f t="shared" si="60"/>
        <v>CL.IC.GA.150213.01</v>
      </c>
    </row>
    <row r="764" spans="1:19" s="167" customFormat="1" ht="15">
      <c r="A764" s="167" t="s">
        <v>10762</v>
      </c>
      <c r="C764" s="61" t="s">
        <v>7456</v>
      </c>
      <c r="E764" s="61" t="s">
        <v>4192</v>
      </c>
      <c r="F764" s="167" t="s">
        <v>9913</v>
      </c>
      <c r="G764" s="167" t="s">
        <v>10411</v>
      </c>
      <c r="H764" s="61" t="s">
        <v>4082</v>
      </c>
      <c r="I764" s="167" t="s">
        <v>10412</v>
      </c>
      <c r="J764" s="63" t="str">
        <f t="shared" si="61"/>
        <v>IC.GA.150214</v>
      </c>
      <c r="K764" s="61" t="s">
        <v>2379</v>
      </c>
      <c r="L764" s="167" t="str">
        <f t="shared" si="57"/>
        <v xml:space="preserve">     Mucosa plaque</v>
      </c>
      <c r="M764" s="168" t="str">
        <f t="shared" si="58"/>
        <v>PI.IC.GA.150214.01</v>
      </c>
      <c r="N764" s="168"/>
      <c r="O764" s="168" t="str">
        <f t="shared" si="59"/>
        <v>PH.IC.GA.150214.01</v>
      </c>
      <c r="Q764" s="168" t="str">
        <f t="shared" si="60"/>
        <v>CL.IC.GA.150214.01</v>
      </c>
    </row>
    <row r="765" spans="1:19" s="167" customFormat="1" ht="15">
      <c r="A765" s="167" t="s">
        <v>10762</v>
      </c>
      <c r="C765" s="61" t="s">
        <v>7456</v>
      </c>
      <c r="E765" s="61" t="s">
        <v>4192</v>
      </c>
      <c r="F765" s="167" t="s">
        <v>9913</v>
      </c>
      <c r="G765" s="61" t="s">
        <v>10413</v>
      </c>
      <c r="H765" s="61" t="s">
        <v>7456</v>
      </c>
      <c r="I765" s="61" t="s">
        <v>10414</v>
      </c>
      <c r="J765" s="63" t="str">
        <f t="shared" si="61"/>
        <v>IC.GA.150215</v>
      </c>
      <c r="K765" s="61" t="s">
        <v>2379</v>
      </c>
      <c r="L765" s="167" t="str">
        <f t="shared" si="57"/>
        <v xml:space="preserve">  Mucosa lesions</v>
      </c>
      <c r="M765" s="168" t="str">
        <f t="shared" si="58"/>
        <v>PI.IC.GA.150215.01</v>
      </c>
      <c r="N765" s="168"/>
      <c r="O765" s="168" t="str">
        <f t="shared" si="59"/>
        <v>PH.IC.GA.150215.01</v>
      </c>
      <c r="Q765" s="168" t="str">
        <f t="shared" si="60"/>
        <v>CL.IC.GA.150215.01</v>
      </c>
      <c r="R765" s="167" t="s">
        <v>4415</v>
      </c>
      <c r="S765" s="167">
        <v>763</v>
      </c>
    </row>
    <row r="766" spans="1:19" s="167" customFormat="1" ht="15">
      <c r="A766" s="167" t="s">
        <v>10762</v>
      </c>
      <c r="C766" s="61" t="s">
        <v>7456</v>
      </c>
      <c r="D766" s="167" t="s">
        <v>10415</v>
      </c>
      <c r="E766" s="61" t="s">
        <v>3812</v>
      </c>
      <c r="F766" s="167" t="s">
        <v>9913</v>
      </c>
      <c r="G766" s="167" t="s">
        <v>10416</v>
      </c>
      <c r="H766" s="62" t="s">
        <v>11848</v>
      </c>
      <c r="I766" s="167" t="s">
        <v>10417</v>
      </c>
      <c r="J766" s="63" t="str">
        <f t="shared" si="61"/>
        <v>IC.GA.150301</v>
      </c>
      <c r="K766" s="61" t="s">
        <v>2379</v>
      </c>
      <c r="L766" s="167" t="str">
        <f t="shared" si="57"/>
        <v xml:space="preserve">     Tongue normal for ethnicity</v>
      </c>
      <c r="M766" s="168" t="str">
        <f t="shared" si="58"/>
        <v>PI.IC.GA.150301.01</v>
      </c>
      <c r="N766" s="168"/>
      <c r="O766" s="168" t="str">
        <f t="shared" si="59"/>
        <v>PH.IC.GA.150301.01</v>
      </c>
      <c r="Q766" s="168" t="str">
        <f t="shared" si="60"/>
        <v>CL.IC.GA.150301.01</v>
      </c>
    </row>
    <row r="767" spans="1:19" s="167" customFormat="1" ht="15">
      <c r="A767" s="167" t="s">
        <v>10762</v>
      </c>
      <c r="C767" s="61" t="s">
        <v>7456</v>
      </c>
      <c r="E767" s="61" t="s">
        <v>12592</v>
      </c>
      <c r="F767" s="167" t="s">
        <v>9913</v>
      </c>
      <c r="G767" s="167" t="s">
        <v>10242</v>
      </c>
      <c r="H767" s="62" t="s">
        <v>12030</v>
      </c>
      <c r="I767" s="167" t="s">
        <v>10243</v>
      </c>
      <c r="J767" s="63" t="str">
        <f t="shared" si="61"/>
        <v>IC.GA.150302</v>
      </c>
      <c r="K767" s="61" t="s">
        <v>2379</v>
      </c>
      <c r="L767" s="167" t="str">
        <f t="shared" si="57"/>
        <v xml:space="preserve">     Tongue pale</v>
      </c>
      <c r="M767" s="168" t="str">
        <f t="shared" si="58"/>
        <v>PI.IC.GA.150302.01</v>
      </c>
      <c r="N767" s="168"/>
      <c r="O767" s="168" t="str">
        <f t="shared" si="59"/>
        <v>PH.IC.GA.150302.01</v>
      </c>
      <c r="Q767" s="168" t="str">
        <f t="shared" si="60"/>
        <v>CL.IC.GA.150302.01</v>
      </c>
    </row>
    <row r="768" spans="1:19" s="167" customFormat="1" ht="15">
      <c r="A768" s="167" t="s">
        <v>10762</v>
      </c>
      <c r="C768" s="61" t="s">
        <v>7456</v>
      </c>
      <c r="E768" s="61" t="s">
        <v>3812</v>
      </c>
      <c r="F768" s="167" t="s">
        <v>9913</v>
      </c>
      <c r="G768" s="167" t="s">
        <v>10244</v>
      </c>
      <c r="H768" s="62" t="s">
        <v>12032</v>
      </c>
      <c r="I768" s="167" t="s">
        <v>10245</v>
      </c>
      <c r="J768" s="63" t="str">
        <f t="shared" si="61"/>
        <v>IC.GA.150303</v>
      </c>
      <c r="K768" s="61" t="s">
        <v>2379</v>
      </c>
      <c r="L768" s="167" t="str">
        <f t="shared" si="57"/>
        <v xml:space="preserve">     Tongue white</v>
      </c>
      <c r="M768" s="168" t="str">
        <f t="shared" si="58"/>
        <v>PI.IC.GA.150303.01</v>
      </c>
      <c r="N768" s="168"/>
      <c r="O768" s="168" t="str">
        <f t="shared" si="59"/>
        <v>PH.IC.GA.150303.01</v>
      </c>
      <c r="Q768" s="168" t="str">
        <f t="shared" si="60"/>
        <v>CL.IC.GA.150303.01</v>
      </c>
    </row>
    <row r="769" spans="1:19" s="167" customFormat="1" ht="15">
      <c r="A769" s="167" t="s">
        <v>10762</v>
      </c>
      <c r="C769" s="61" t="s">
        <v>7456</v>
      </c>
      <c r="E769" s="61" t="s">
        <v>3812</v>
      </c>
      <c r="F769" s="167" t="s">
        <v>9913</v>
      </c>
      <c r="G769" s="167" t="s">
        <v>10246</v>
      </c>
      <c r="H769" s="62" t="s">
        <v>12028</v>
      </c>
      <c r="I769" s="167" t="s">
        <v>10419</v>
      </c>
      <c r="J769" s="63" t="str">
        <f t="shared" si="61"/>
        <v>IC.GA.150304</v>
      </c>
      <c r="K769" s="61" t="s">
        <v>2379</v>
      </c>
      <c r="L769" s="167" t="str">
        <f t="shared" si="57"/>
        <v xml:space="preserve">     Tongue cyanotic</v>
      </c>
      <c r="M769" s="168" t="str">
        <f t="shared" si="58"/>
        <v>PI.IC.GA.150304.01</v>
      </c>
      <c r="N769" s="168"/>
      <c r="O769" s="168" t="str">
        <f t="shared" si="59"/>
        <v>PH.IC.GA.150304.01</v>
      </c>
      <c r="Q769" s="168" t="str">
        <f t="shared" si="60"/>
        <v>CL.IC.GA.150304.01</v>
      </c>
    </row>
    <row r="770" spans="1:19" s="167" customFormat="1" ht="15">
      <c r="A770" s="167" t="s">
        <v>10762</v>
      </c>
      <c r="C770" s="61" t="s">
        <v>7456</v>
      </c>
      <c r="E770" s="61" t="s">
        <v>3812</v>
      </c>
      <c r="F770" s="167" t="s">
        <v>9913</v>
      </c>
      <c r="G770" s="167" t="s">
        <v>10089</v>
      </c>
      <c r="H770" s="62" t="s">
        <v>12210</v>
      </c>
      <c r="I770" s="167" t="s">
        <v>10090</v>
      </c>
      <c r="J770" s="63" t="str">
        <f t="shared" si="61"/>
        <v>IC.GA.150305</v>
      </c>
      <c r="K770" s="61" t="s">
        <v>2379</v>
      </c>
      <c r="L770" s="167" t="str">
        <f t="shared" ref="L770:L833" si="62">G770</f>
        <v xml:space="preserve">     Tongue jaundiced</v>
      </c>
      <c r="M770" s="168" t="str">
        <f t="shared" ref="M770:M833" si="63">CONCATENATE("PI.",J770,".",K770)</f>
        <v>PI.IC.GA.150305.01</v>
      </c>
      <c r="N770" s="168"/>
      <c r="O770" s="168" t="str">
        <f t="shared" ref="O770:O833" si="64">CONCATENATE("PH.",J770,".",K770)</f>
        <v>PH.IC.GA.150305.01</v>
      </c>
      <c r="Q770" s="168" t="str">
        <f t="shared" ref="Q770:Q833" si="65">CONCATENATE("CL.",J770,".",K770)</f>
        <v>CL.IC.GA.150305.01</v>
      </c>
    </row>
    <row r="771" spans="1:19" s="167" customFormat="1" ht="15">
      <c r="A771" s="167" t="s">
        <v>10762</v>
      </c>
      <c r="C771" s="61" t="s">
        <v>7456</v>
      </c>
      <c r="E771" s="61" t="s">
        <v>3812</v>
      </c>
      <c r="F771" s="167" t="s">
        <v>9913</v>
      </c>
      <c r="G771" s="167" t="s">
        <v>10091</v>
      </c>
      <c r="H771" s="62" t="s">
        <v>12212</v>
      </c>
      <c r="I771" s="167" t="s">
        <v>10092</v>
      </c>
      <c r="J771" s="63" t="str">
        <f t="shared" si="61"/>
        <v>IC.GA.150306</v>
      </c>
      <c r="K771" s="61" t="s">
        <v>2379</v>
      </c>
      <c r="L771" s="167" t="str">
        <f t="shared" si="62"/>
        <v xml:space="preserve">     Tongue swelling</v>
      </c>
      <c r="M771" s="168" t="str">
        <f t="shared" si="63"/>
        <v>PI.IC.GA.150306.01</v>
      </c>
      <c r="N771" s="168"/>
      <c r="O771" s="168" t="str">
        <f t="shared" si="64"/>
        <v>PH.IC.GA.150306.01</v>
      </c>
      <c r="Q771" s="168" t="str">
        <f t="shared" si="65"/>
        <v>CL.IC.GA.150306.01</v>
      </c>
    </row>
    <row r="772" spans="1:19" s="167" customFormat="1" ht="15">
      <c r="A772" s="167" t="s">
        <v>10762</v>
      </c>
      <c r="C772" s="61" t="s">
        <v>7456</v>
      </c>
      <c r="E772" s="61" t="s">
        <v>3812</v>
      </c>
      <c r="F772" s="167" t="s">
        <v>9913</v>
      </c>
      <c r="G772" s="167" t="s">
        <v>10249</v>
      </c>
      <c r="H772" s="62" t="s">
        <v>12225</v>
      </c>
      <c r="I772" s="167" t="s">
        <v>10250</v>
      </c>
      <c r="J772" s="63" t="str">
        <f t="shared" si="61"/>
        <v>IC.GA.150307</v>
      </c>
      <c r="K772" s="61" t="s">
        <v>2379</v>
      </c>
      <c r="L772" s="167" t="str">
        <f t="shared" si="62"/>
        <v xml:space="preserve">     Tongue ulcer</v>
      </c>
      <c r="M772" s="168" t="str">
        <f t="shared" si="63"/>
        <v>PI.IC.GA.150307.01</v>
      </c>
      <c r="N772" s="168"/>
      <c r="O772" s="168" t="str">
        <f t="shared" si="64"/>
        <v>PH.IC.GA.150307.01</v>
      </c>
      <c r="Q772" s="168" t="str">
        <f t="shared" si="65"/>
        <v>CL.IC.GA.150307.01</v>
      </c>
    </row>
    <row r="773" spans="1:19" s="167" customFormat="1" ht="15">
      <c r="A773" s="167" t="s">
        <v>10762</v>
      </c>
      <c r="C773" s="61" t="s">
        <v>7456</v>
      </c>
      <c r="E773" s="61" t="s">
        <v>3812</v>
      </c>
      <c r="F773" s="167" t="s">
        <v>9913</v>
      </c>
      <c r="G773" s="167" t="s">
        <v>10251</v>
      </c>
      <c r="H773" s="62" t="s">
        <v>11638</v>
      </c>
      <c r="I773" s="167" t="s">
        <v>10252</v>
      </c>
      <c r="J773" s="63" t="str">
        <f t="shared" si="61"/>
        <v>IC.GA.150308</v>
      </c>
      <c r="K773" s="61" t="s">
        <v>2379</v>
      </c>
      <c r="L773" s="167" t="str">
        <f t="shared" si="62"/>
        <v xml:space="preserve">     Tongue plaque</v>
      </c>
      <c r="M773" s="168" t="str">
        <f t="shared" si="63"/>
        <v>PI.IC.GA.150308.01</v>
      </c>
      <c r="N773" s="168"/>
      <c r="O773" s="168" t="str">
        <f t="shared" si="64"/>
        <v>PH.IC.GA.150308.01</v>
      </c>
      <c r="Q773" s="168" t="str">
        <f t="shared" si="65"/>
        <v>CL.IC.GA.150308.01</v>
      </c>
    </row>
    <row r="774" spans="1:19" s="167" customFormat="1" ht="15">
      <c r="A774" s="167" t="s">
        <v>10762</v>
      </c>
      <c r="C774" s="61" t="s">
        <v>7456</v>
      </c>
      <c r="E774" s="61" t="s">
        <v>3812</v>
      </c>
      <c r="F774" s="167" t="s">
        <v>9913</v>
      </c>
      <c r="G774" s="167" t="s">
        <v>10098</v>
      </c>
      <c r="H774" s="62" t="s">
        <v>11639</v>
      </c>
      <c r="I774" s="167" t="s">
        <v>9954</v>
      </c>
      <c r="J774" s="63" t="str">
        <f t="shared" si="61"/>
        <v>IC.GA.150309</v>
      </c>
      <c r="K774" s="61" t="s">
        <v>2379</v>
      </c>
      <c r="L774" s="167" t="str">
        <f t="shared" si="62"/>
        <v xml:space="preserve">     Tongue dark macular patch</v>
      </c>
      <c r="M774" s="168" t="str">
        <f t="shared" si="63"/>
        <v>PI.IC.GA.150309.01</v>
      </c>
      <c r="N774" s="168"/>
      <c r="O774" s="168" t="str">
        <f t="shared" si="64"/>
        <v>PH.IC.GA.150309.01</v>
      </c>
      <c r="Q774" s="168" t="str">
        <f t="shared" si="65"/>
        <v>CL.IC.GA.150309.01</v>
      </c>
    </row>
    <row r="775" spans="1:19" s="167" customFormat="1" ht="15">
      <c r="A775" s="167" t="s">
        <v>10762</v>
      </c>
      <c r="C775" s="61" t="s">
        <v>7456</v>
      </c>
      <c r="E775" s="61" t="s">
        <v>3812</v>
      </c>
      <c r="F775" s="167" t="s">
        <v>9913</v>
      </c>
      <c r="G775" s="61" t="s">
        <v>10093</v>
      </c>
      <c r="H775" s="62" t="s">
        <v>3188</v>
      </c>
      <c r="I775" s="62" t="s">
        <v>10094</v>
      </c>
      <c r="J775" s="63" t="str">
        <f t="shared" si="61"/>
        <v>IC.GA.150310</v>
      </c>
      <c r="K775" s="61" t="s">
        <v>2379</v>
      </c>
      <c r="L775" s="167" t="str">
        <f t="shared" si="62"/>
        <v xml:space="preserve">  Tongue dry/cracked</v>
      </c>
      <c r="M775" s="168" t="str">
        <f t="shared" si="63"/>
        <v>PI.IC.GA.150310.01</v>
      </c>
      <c r="N775" s="168"/>
      <c r="O775" s="168" t="str">
        <f t="shared" si="64"/>
        <v>PH.IC.GA.150310.01</v>
      </c>
      <c r="Q775" s="168" t="str">
        <f t="shared" si="65"/>
        <v>CL.IC.GA.150310.01</v>
      </c>
      <c r="R775" s="167" t="s">
        <v>4415</v>
      </c>
      <c r="S775" s="167">
        <v>760</v>
      </c>
    </row>
    <row r="776" spans="1:19" s="167" customFormat="1" ht="15">
      <c r="A776" s="167" t="s">
        <v>10762</v>
      </c>
      <c r="C776" s="61" t="s">
        <v>7456</v>
      </c>
      <c r="E776" s="61" t="s">
        <v>3812</v>
      </c>
      <c r="F776" s="167" t="s">
        <v>9913</v>
      </c>
      <c r="G776" s="61" t="s">
        <v>10095</v>
      </c>
      <c r="H776" s="62" t="s">
        <v>5749</v>
      </c>
      <c r="I776" s="62" t="s">
        <v>10431</v>
      </c>
      <c r="J776" s="63" t="str">
        <f t="shared" si="61"/>
        <v>IC.GA.150311</v>
      </c>
      <c r="K776" s="61" t="s">
        <v>2379</v>
      </c>
      <c r="L776" s="167" t="str">
        <f t="shared" si="62"/>
        <v xml:space="preserve"> Tongue normal</v>
      </c>
      <c r="M776" s="168" t="str">
        <f t="shared" si="63"/>
        <v>PI.IC.GA.150311.01</v>
      </c>
      <c r="N776" s="168"/>
      <c r="O776" s="168" t="str">
        <f t="shared" si="64"/>
        <v>PH.IC.GA.150311.01</v>
      </c>
      <c r="Q776" s="168" t="str">
        <f t="shared" si="65"/>
        <v>CL.IC.GA.150311.01</v>
      </c>
      <c r="R776" s="167" t="s">
        <v>4415</v>
      </c>
      <c r="S776" s="167">
        <v>761</v>
      </c>
    </row>
    <row r="777" spans="1:19" s="167" customFormat="1" ht="15">
      <c r="A777" s="167" t="s">
        <v>10762</v>
      </c>
      <c r="C777" s="61" t="s">
        <v>7456</v>
      </c>
      <c r="E777" s="61" t="s">
        <v>12592</v>
      </c>
      <c r="F777" s="167" t="s">
        <v>9913</v>
      </c>
      <c r="G777" s="61" t="s">
        <v>9837</v>
      </c>
      <c r="H777" s="62" t="s">
        <v>3064</v>
      </c>
      <c r="I777" s="62" t="s">
        <v>9838</v>
      </c>
      <c r="J777" s="63" t="str">
        <f t="shared" si="61"/>
        <v>IC.GA.150312</v>
      </c>
      <c r="K777" s="61" t="s">
        <v>2379</v>
      </c>
      <c r="L777" s="167" t="str">
        <f t="shared" si="62"/>
        <v xml:space="preserve">  Tongue lesions/lacerations</v>
      </c>
      <c r="M777" s="168" t="str">
        <f t="shared" si="63"/>
        <v>PI.IC.GA.150312.01</v>
      </c>
      <c r="N777" s="168"/>
      <c r="O777" s="168" t="str">
        <f t="shared" si="64"/>
        <v>PH.IC.GA.150312.01</v>
      </c>
      <c r="Q777" s="168" t="str">
        <f t="shared" si="65"/>
        <v>CL.IC.GA.150312.01</v>
      </c>
      <c r="R777" s="167" t="s">
        <v>4415</v>
      </c>
      <c r="S777" s="167">
        <v>762</v>
      </c>
    </row>
    <row r="778" spans="1:19" s="167" customFormat="1" ht="15">
      <c r="A778" s="167" t="s">
        <v>10762</v>
      </c>
      <c r="B778" s="167" t="s">
        <v>9839</v>
      </c>
      <c r="C778" s="61" t="s">
        <v>7863</v>
      </c>
      <c r="D778" s="167" t="s">
        <v>9435</v>
      </c>
      <c r="E778" s="61" t="s">
        <v>2379</v>
      </c>
      <c r="F778" s="167" t="s">
        <v>10492</v>
      </c>
      <c r="G778" s="167" t="s">
        <v>10493</v>
      </c>
      <c r="H778" s="62" t="s">
        <v>11848</v>
      </c>
      <c r="I778" s="167" t="s">
        <v>11181</v>
      </c>
      <c r="J778" s="63" t="str">
        <f t="shared" si="61"/>
        <v>IC.GA.160101</v>
      </c>
      <c r="K778" s="61" t="s">
        <v>2379</v>
      </c>
      <c r="L778" s="167" t="str">
        <f t="shared" si="62"/>
        <v xml:space="preserve">     Stoma pink</v>
      </c>
      <c r="M778" s="168" t="str">
        <f t="shared" si="63"/>
        <v>PI.IC.GA.160101.01</v>
      </c>
      <c r="N778" s="168"/>
      <c r="O778" s="168" t="str">
        <f t="shared" si="64"/>
        <v>PH.IC.GA.160101.01</v>
      </c>
      <c r="Q778" s="168" t="str">
        <f t="shared" si="65"/>
        <v>CL.IC.GA.160101.01</v>
      </c>
    </row>
    <row r="779" spans="1:19" s="167" customFormat="1" ht="15">
      <c r="A779" s="167" t="s">
        <v>10762</v>
      </c>
      <c r="C779" s="61" t="s">
        <v>7863</v>
      </c>
      <c r="E779" s="61" t="s">
        <v>2379</v>
      </c>
      <c r="F779" s="167" t="s">
        <v>10492</v>
      </c>
      <c r="G779" s="167" t="s">
        <v>10494</v>
      </c>
      <c r="H779" s="62" t="s">
        <v>12030</v>
      </c>
      <c r="I779" s="167" t="s">
        <v>11477</v>
      </c>
      <c r="J779" s="63" t="str">
        <f t="shared" si="61"/>
        <v>IC.GA.160102</v>
      </c>
      <c r="K779" s="61" t="s">
        <v>2379</v>
      </c>
      <c r="L779" s="167" t="str">
        <f t="shared" si="62"/>
        <v xml:space="preserve">     Stoma red</v>
      </c>
      <c r="M779" s="168" t="str">
        <f t="shared" si="63"/>
        <v>PI.IC.GA.160102.01</v>
      </c>
      <c r="N779" s="168"/>
      <c r="O779" s="168" t="str">
        <f t="shared" si="64"/>
        <v>PH.IC.GA.160102.01</v>
      </c>
      <c r="Q779" s="168" t="str">
        <f t="shared" si="65"/>
        <v>CL.IC.GA.160102.01</v>
      </c>
    </row>
    <row r="780" spans="1:19" s="167" customFormat="1" ht="15">
      <c r="A780" s="167" t="s">
        <v>10762</v>
      </c>
      <c r="C780" s="61" t="s">
        <v>7863</v>
      </c>
      <c r="E780" s="61" t="s">
        <v>2379</v>
      </c>
      <c r="F780" s="167" t="s">
        <v>10492</v>
      </c>
      <c r="G780" s="167" t="s">
        <v>10495</v>
      </c>
      <c r="H780" s="62" t="s">
        <v>12032</v>
      </c>
      <c r="I780" s="167" t="s">
        <v>11475</v>
      </c>
      <c r="J780" s="63" t="str">
        <f t="shared" si="61"/>
        <v>IC.GA.160103</v>
      </c>
      <c r="K780" s="61" t="s">
        <v>2379</v>
      </c>
      <c r="L780" s="167" t="str">
        <f t="shared" si="62"/>
        <v xml:space="preserve">     Stoma pale</v>
      </c>
      <c r="M780" s="168" t="str">
        <f t="shared" si="63"/>
        <v>PI.IC.GA.160103.01</v>
      </c>
      <c r="N780" s="168"/>
      <c r="O780" s="168" t="str">
        <f t="shared" si="64"/>
        <v>PH.IC.GA.160103.01</v>
      </c>
      <c r="Q780" s="168" t="str">
        <f t="shared" si="65"/>
        <v>CL.IC.GA.160103.01</v>
      </c>
    </row>
    <row r="781" spans="1:19" s="167" customFormat="1" ht="15">
      <c r="A781" s="167" t="s">
        <v>10762</v>
      </c>
      <c r="C781" s="61" t="s">
        <v>7863</v>
      </c>
      <c r="E781" s="61" t="s">
        <v>2379</v>
      </c>
      <c r="F781" s="167" t="s">
        <v>10492</v>
      </c>
      <c r="G781" s="167" t="s">
        <v>10496</v>
      </c>
      <c r="H781" s="62" t="s">
        <v>12028</v>
      </c>
      <c r="I781" s="167" t="s">
        <v>11823</v>
      </c>
      <c r="J781" s="63" t="str">
        <f t="shared" si="61"/>
        <v>IC.GA.160104</v>
      </c>
      <c r="K781" s="61" t="s">
        <v>2379</v>
      </c>
      <c r="L781" s="167" t="str">
        <f t="shared" si="62"/>
        <v xml:space="preserve">     Stoma dusky</v>
      </c>
      <c r="M781" s="168" t="str">
        <f t="shared" si="63"/>
        <v>PI.IC.GA.160104.01</v>
      </c>
      <c r="N781" s="168"/>
      <c r="O781" s="168" t="str">
        <f t="shared" si="64"/>
        <v>PH.IC.GA.160104.01</v>
      </c>
      <c r="Q781" s="168" t="str">
        <f t="shared" si="65"/>
        <v>CL.IC.GA.160104.01</v>
      </c>
    </row>
    <row r="782" spans="1:19" s="167" customFormat="1" ht="15">
      <c r="A782" s="167" t="s">
        <v>10762</v>
      </c>
      <c r="C782" s="61" t="s">
        <v>7863</v>
      </c>
      <c r="E782" s="61" t="s">
        <v>2379</v>
      </c>
      <c r="F782" s="167" t="s">
        <v>10492</v>
      </c>
      <c r="G782" s="167" t="s">
        <v>10497</v>
      </c>
      <c r="H782" s="62" t="s">
        <v>12210</v>
      </c>
      <c r="I782" s="167" t="s">
        <v>10635</v>
      </c>
      <c r="J782" s="63" t="str">
        <f t="shared" si="61"/>
        <v>IC.GA.160105</v>
      </c>
      <c r="K782" s="61" t="s">
        <v>2379</v>
      </c>
      <c r="L782" s="167" t="str">
        <f t="shared" si="62"/>
        <v xml:space="preserve">     Stoma black</v>
      </c>
      <c r="M782" s="168" t="str">
        <f t="shared" si="63"/>
        <v>PI.IC.GA.160105.01</v>
      </c>
      <c r="N782" s="168"/>
      <c r="O782" s="168" t="str">
        <f t="shared" si="64"/>
        <v>PH.IC.GA.160105.01</v>
      </c>
      <c r="Q782" s="168" t="str">
        <f t="shared" si="65"/>
        <v>CL.IC.GA.160105.01</v>
      </c>
    </row>
    <row r="783" spans="1:19" s="167" customFormat="1" ht="15">
      <c r="A783" s="167" t="s">
        <v>10762</v>
      </c>
      <c r="C783" s="61" t="s">
        <v>7863</v>
      </c>
      <c r="D783" s="167" t="s">
        <v>9509</v>
      </c>
      <c r="E783" s="61" t="s">
        <v>4192</v>
      </c>
      <c r="F783" s="167" t="s">
        <v>10492</v>
      </c>
      <c r="G783" s="167" t="s">
        <v>10498</v>
      </c>
      <c r="H783" s="62" t="s">
        <v>11848</v>
      </c>
      <c r="I783" s="167" t="s">
        <v>10499</v>
      </c>
      <c r="J783" s="63" t="str">
        <f t="shared" si="61"/>
        <v>IC.GA.160201</v>
      </c>
      <c r="K783" s="61" t="s">
        <v>2379</v>
      </c>
      <c r="L783" s="167" t="str">
        <f t="shared" si="62"/>
        <v xml:space="preserve">     Stoma 1.5 to 2.5 inches</v>
      </c>
      <c r="M783" s="168" t="str">
        <f t="shared" si="63"/>
        <v>PI.IC.GA.160201.01</v>
      </c>
      <c r="N783" s="168"/>
      <c r="O783" s="168" t="str">
        <f t="shared" si="64"/>
        <v>PH.IC.GA.160201.01</v>
      </c>
      <c r="Q783" s="168" t="str">
        <f t="shared" si="65"/>
        <v>CL.IC.GA.160201.01</v>
      </c>
    </row>
    <row r="784" spans="1:19" s="167" customFormat="1" ht="15">
      <c r="A784" s="167" t="s">
        <v>10762</v>
      </c>
      <c r="C784" s="61" t="s">
        <v>7863</v>
      </c>
      <c r="E784" s="61" t="s">
        <v>4192</v>
      </c>
      <c r="F784" s="167" t="s">
        <v>10492</v>
      </c>
      <c r="G784" s="167" t="s">
        <v>10500</v>
      </c>
      <c r="H784" s="62" t="s">
        <v>12030</v>
      </c>
      <c r="I784" s="167" t="s">
        <v>10330</v>
      </c>
      <c r="J784" s="63" t="str">
        <f t="shared" si="61"/>
        <v>IC.GA.160202</v>
      </c>
      <c r="K784" s="61" t="s">
        <v>2379</v>
      </c>
      <c r="L784" s="167" t="str">
        <f t="shared" si="62"/>
        <v xml:space="preserve">     Stoma 2.5 to 4 inches</v>
      </c>
      <c r="M784" s="168" t="str">
        <f t="shared" si="63"/>
        <v>PI.IC.GA.160202.01</v>
      </c>
      <c r="N784" s="168"/>
      <c r="O784" s="168" t="str">
        <f t="shared" si="64"/>
        <v>PH.IC.GA.160202.01</v>
      </c>
      <c r="Q784" s="168" t="str">
        <f t="shared" si="65"/>
        <v>CL.IC.GA.160202.01</v>
      </c>
    </row>
    <row r="785" spans="1:19" s="167" customFormat="1" ht="15">
      <c r="A785" s="167" t="s">
        <v>10762</v>
      </c>
      <c r="C785" s="61" t="s">
        <v>7863</v>
      </c>
      <c r="E785" s="61" t="s">
        <v>4192</v>
      </c>
      <c r="F785" s="167" t="s">
        <v>10492</v>
      </c>
      <c r="G785" s="167" t="s">
        <v>10331</v>
      </c>
      <c r="H785" s="62" t="s">
        <v>12032</v>
      </c>
      <c r="I785" s="167" t="s">
        <v>10332</v>
      </c>
      <c r="J785" s="63" t="str">
        <f t="shared" si="61"/>
        <v>IC.GA.160203</v>
      </c>
      <c r="K785" s="61" t="s">
        <v>2379</v>
      </c>
      <c r="L785" s="167" t="str">
        <f t="shared" si="62"/>
        <v xml:space="preserve">     Stoma under 1.5 inches</v>
      </c>
      <c r="M785" s="168" t="str">
        <f t="shared" si="63"/>
        <v>PI.IC.GA.160203.01</v>
      </c>
      <c r="N785" s="168"/>
      <c r="O785" s="168" t="str">
        <f t="shared" si="64"/>
        <v>PH.IC.GA.160203.01</v>
      </c>
      <c r="Q785" s="168" t="str">
        <f t="shared" si="65"/>
        <v>CL.IC.GA.160203.01</v>
      </c>
    </row>
    <row r="786" spans="1:19" s="167" customFormat="1" ht="15">
      <c r="A786" s="167" t="s">
        <v>10762</v>
      </c>
      <c r="C786" s="61" t="s">
        <v>7863</v>
      </c>
      <c r="E786" s="61" t="s">
        <v>12182</v>
      </c>
      <c r="F786" s="167" t="s">
        <v>10492</v>
      </c>
      <c r="G786" s="167" t="s">
        <v>10502</v>
      </c>
      <c r="H786" s="62" t="s">
        <v>12028</v>
      </c>
      <c r="I786" s="167" t="s">
        <v>10503</v>
      </c>
      <c r="J786" s="63" t="str">
        <f t="shared" si="61"/>
        <v>IC.GA.160204</v>
      </c>
      <c r="K786" s="61" t="s">
        <v>2379</v>
      </c>
      <c r="L786" s="167" t="str">
        <f t="shared" si="62"/>
        <v xml:space="preserve">     Stoma over 4 inches</v>
      </c>
      <c r="M786" s="168" t="str">
        <f t="shared" si="63"/>
        <v>PI.IC.GA.160204.01</v>
      </c>
      <c r="N786" s="168"/>
      <c r="O786" s="168" t="str">
        <f t="shared" si="64"/>
        <v>PH.IC.GA.160204.01</v>
      </c>
      <c r="Q786" s="168" t="str">
        <f t="shared" si="65"/>
        <v>CL.IC.GA.160204.01</v>
      </c>
    </row>
    <row r="787" spans="1:19" s="167" customFormat="1" ht="15">
      <c r="A787" s="167" t="s">
        <v>10762</v>
      </c>
      <c r="C787" s="61" t="s">
        <v>7863</v>
      </c>
      <c r="E787" s="61" t="s">
        <v>12182</v>
      </c>
      <c r="F787" s="167" t="s">
        <v>10492</v>
      </c>
      <c r="G787" s="167" t="s">
        <v>10333</v>
      </c>
      <c r="H787" s="62" t="s">
        <v>12210</v>
      </c>
      <c r="I787" s="167" t="s">
        <v>10334</v>
      </c>
      <c r="J787" s="63" t="str">
        <f t="shared" si="61"/>
        <v>IC.GA.160205</v>
      </c>
      <c r="K787" s="61" t="s">
        <v>2379</v>
      </c>
      <c r="L787" s="167" t="str">
        <f t="shared" si="62"/>
        <v xml:space="preserve">     Stoma size: specify</v>
      </c>
      <c r="M787" s="168" t="str">
        <f t="shared" si="63"/>
        <v>PI.IC.GA.160205.01</v>
      </c>
      <c r="N787" s="168"/>
      <c r="O787" s="168" t="str">
        <f t="shared" si="64"/>
        <v>PH.IC.GA.160205.01</v>
      </c>
      <c r="Q787" s="168" t="str">
        <f t="shared" si="65"/>
        <v>CL.IC.GA.160205.01</v>
      </c>
    </row>
    <row r="788" spans="1:19" s="167" customFormat="1" ht="15">
      <c r="A788" s="167" t="s">
        <v>10762</v>
      </c>
      <c r="C788" s="61" t="s">
        <v>7863</v>
      </c>
      <c r="D788" s="167" t="s">
        <v>9110</v>
      </c>
      <c r="E788" s="61" t="s">
        <v>3812</v>
      </c>
      <c r="F788" s="167" t="s">
        <v>10492</v>
      </c>
      <c r="G788" s="167" t="s">
        <v>9693</v>
      </c>
      <c r="H788" s="62" t="s">
        <v>11848</v>
      </c>
      <c r="I788" s="167" t="s">
        <v>11474</v>
      </c>
      <c r="J788" s="63" t="str">
        <f t="shared" si="61"/>
        <v>IC.GA.160301</v>
      </c>
      <c r="K788" s="61" t="s">
        <v>2379</v>
      </c>
      <c r="L788" s="167" t="str">
        <f t="shared" si="62"/>
        <v xml:space="preserve">     Stoma normal for patient</v>
      </c>
      <c r="M788" s="168" t="str">
        <f t="shared" si="63"/>
        <v>PI.IC.GA.160301.01</v>
      </c>
      <c r="N788" s="168"/>
      <c r="O788" s="168" t="str">
        <f t="shared" si="64"/>
        <v>PH.IC.GA.160301.01</v>
      </c>
      <c r="Q788" s="168" t="str">
        <f t="shared" si="65"/>
        <v>CL.IC.GA.160301.01</v>
      </c>
    </row>
    <row r="789" spans="1:19" s="167" customFormat="1" ht="15">
      <c r="A789" s="167" t="s">
        <v>10762</v>
      </c>
      <c r="C789" s="61" t="s">
        <v>7863</v>
      </c>
      <c r="E789" s="61" t="s">
        <v>3812</v>
      </c>
      <c r="F789" s="167" t="s">
        <v>10492</v>
      </c>
      <c r="G789" s="167" t="s">
        <v>9694</v>
      </c>
      <c r="H789" s="62" t="s">
        <v>12030</v>
      </c>
      <c r="I789" s="167" t="s">
        <v>9695</v>
      </c>
      <c r="J789" s="63" t="str">
        <f t="shared" si="61"/>
        <v>IC.GA.160302</v>
      </c>
      <c r="K789" s="61" t="s">
        <v>2379</v>
      </c>
      <c r="L789" s="167" t="str">
        <f t="shared" si="62"/>
        <v xml:space="preserve">     Stoma flush to skin</v>
      </c>
      <c r="M789" s="168" t="str">
        <f t="shared" si="63"/>
        <v>PI.IC.GA.160302.01</v>
      </c>
      <c r="N789" s="168"/>
      <c r="O789" s="168" t="str">
        <f t="shared" si="64"/>
        <v>PH.IC.GA.160302.01</v>
      </c>
      <c r="Q789" s="168" t="str">
        <f t="shared" si="65"/>
        <v>CL.IC.GA.160302.01</v>
      </c>
    </row>
    <row r="790" spans="1:19" s="167" customFormat="1" ht="15">
      <c r="A790" s="167" t="s">
        <v>10762</v>
      </c>
      <c r="C790" s="61" t="s">
        <v>7863</v>
      </c>
      <c r="E790" s="61" t="s">
        <v>3812</v>
      </c>
      <c r="F790" s="167" t="s">
        <v>10492</v>
      </c>
      <c r="G790" s="167" t="s">
        <v>9696</v>
      </c>
      <c r="H790" s="62" t="s">
        <v>12032</v>
      </c>
      <c r="I790" s="167" t="s">
        <v>9697</v>
      </c>
      <c r="J790" s="63" t="str">
        <f t="shared" ref="J790:J853" si="66">CONCATENATE("IC.GA.",C790,E790,H790)</f>
        <v>IC.GA.160303</v>
      </c>
      <c r="K790" s="61" t="s">
        <v>2379</v>
      </c>
      <c r="L790" s="167" t="str">
        <f t="shared" si="62"/>
        <v xml:space="preserve">     Stoma protruding</v>
      </c>
      <c r="M790" s="168" t="str">
        <f t="shared" si="63"/>
        <v>PI.IC.GA.160303.01</v>
      </c>
      <c r="N790" s="168"/>
      <c r="O790" s="168" t="str">
        <f t="shared" si="64"/>
        <v>PH.IC.GA.160303.01</v>
      </c>
      <c r="Q790" s="168" t="str">
        <f t="shared" si="65"/>
        <v>CL.IC.GA.160303.01</v>
      </c>
    </row>
    <row r="791" spans="1:19" s="167" customFormat="1" ht="15">
      <c r="A791" s="167" t="s">
        <v>10762</v>
      </c>
      <c r="C791" s="61" t="s">
        <v>7863</v>
      </c>
      <c r="E791" s="61" t="s">
        <v>3812</v>
      </c>
      <c r="F791" s="167" t="s">
        <v>10492</v>
      </c>
      <c r="G791" s="167" t="s">
        <v>9848</v>
      </c>
      <c r="H791" s="62" t="s">
        <v>12028</v>
      </c>
      <c r="I791" s="167" t="s">
        <v>9849</v>
      </c>
      <c r="J791" s="63" t="str">
        <f t="shared" si="66"/>
        <v>IC.GA.160304</v>
      </c>
      <c r="K791" s="61" t="s">
        <v>2379</v>
      </c>
      <c r="L791" s="167" t="str">
        <f t="shared" si="62"/>
        <v xml:space="preserve">     Stoma retracted</v>
      </c>
      <c r="M791" s="168" t="str">
        <f t="shared" si="63"/>
        <v>PI.IC.GA.160304.01</v>
      </c>
      <c r="N791" s="168"/>
      <c r="O791" s="168" t="str">
        <f t="shared" si="64"/>
        <v>PH.IC.GA.160304.01</v>
      </c>
      <c r="Q791" s="168" t="str">
        <f t="shared" si="65"/>
        <v>CL.IC.GA.160304.01</v>
      </c>
    </row>
    <row r="792" spans="1:19" s="167" customFormat="1" ht="15">
      <c r="A792" s="167" t="s">
        <v>10662</v>
      </c>
      <c r="C792" s="61" t="s">
        <v>7863</v>
      </c>
      <c r="E792" s="61" t="s">
        <v>3812</v>
      </c>
      <c r="F792" s="167" t="s">
        <v>9850</v>
      </c>
      <c r="G792" s="61" t="s">
        <v>10074</v>
      </c>
      <c r="H792" s="62" t="s">
        <v>6291</v>
      </c>
      <c r="I792" s="62" t="s">
        <v>9840</v>
      </c>
      <c r="J792" s="63" t="str">
        <f t="shared" si="66"/>
        <v>IC.GA.160305</v>
      </c>
      <c r="K792" s="61" t="s">
        <v>2379</v>
      </c>
      <c r="L792" s="167" t="str">
        <f t="shared" si="62"/>
        <v xml:space="preserve">  Peristomal Separation</v>
      </c>
      <c r="M792" s="168" t="str">
        <f t="shared" si="63"/>
        <v>PI.IC.GA.160305.01</v>
      </c>
      <c r="N792" s="168"/>
      <c r="O792" s="168" t="str">
        <f t="shared" si="64"/>
        <v>PH.IC.GA.160305.01</v>
      </c>
      <c r="Q792" s="168" t="str">
        <f t="shared" si="65"/>
        <v>CL.IC.GA.160305.01</v>
      </c>
      <c r="R792" s="167" t="s">
        <v>4415</v>
      </c>
      <c r="S792" s="167">
        <v>214</v>
      </c>
    </row>
    <row r="793" spans="1:19" s="167" customFormat="1" ht="15">
      <c r="A793" s="167" t="s">
        <v>10762</v>
      </c>
      <c r="C793" s="61" t="s">
        <v>7863</v>
      </c>
      <c r="D793" s="167" t="s">
        <v>10103</v>
      </c>
      <c r="E793" s="61" t="s">
        <v>6464</v>
      </c>
      <c r="F793" s="167" t="s">
        <v>10492</v>
      </c>
      <c r="G793" s="167" t="s">
        <v>10157</v>
      </c>
      <c r="H793" s="62" t="s">
        <v>11848</v>
      </c>
      <c r="I793" s="167" t="s">
        <v>11575</v>
      </c>
      <c r="J793" s="63" t="str">
        <f t="shared" si="66"/>
        <v>IC.GA.160401</v>
      </c>
      <c r="K793" s="61" t="s">
        <v>12175</v>
      </c>
      <c r="L793" s="167" t="str">
        <f t="shared" si="62"/>
        <v xml:space="preserve">     Peristomal skin clean, dry and intact</v>
      </c>
      <c r="M793" s="168" t="str">
        <f t="shared" si="63"/>
        <v>PI.IC.GA.160401.01</v>
      </c>
      <c r="N793" s="168"/>
      <c r="O793" s="168" t="str">
        <f t="shared" si="64"/>
        <v>PH.IC.GA.160401.01</v>
      </c>
      <c r="Q793" s="168" t="str">
        <f t="shared" si="65"/>
        <v>CL.IC.GA.160401.01</v>
      </c>
    </row>
    <row r="794" spans="1:19" s="167" customFormat="1" ht="15">
      <c r="A794" s="167" t="s">
        <v>10762</v>
      </c>
      <c r="C794" s="61" t="s">
        <v>7863</v>
      </c>
      <c r="E794" s="61" t="s">
        <v>6464</v>
      </c>
      <c r="F794" s="167" t="s">
        <v>10492</v>
      </c>
      <c r="G794" s="167" t="s">
        <v>10158</v>
      </c>
      <c r="H794" s="62" t="s">
        <v>12030</v>
      </c>
      <c r="I794" s="167" t="s">
        <v>11790</v>
      </c>
      <c r="J794" s="63" t="str">
        <f t="shared" si="66"/>
        <v>IC.GA.160402</v>
      </c>
      <c r="K794" s="61" t="s">
        <v>12175</v>
      </c>
      <c r="L794" s="167" t="str">
        <f t="shared" si="62"/>
        <v xml:space="preserve">     Peristomal skin erythema</v>
      </c>
      <c r="M794" s="168" t="str">
        <f t="shared" si="63"/>
        <v>PI.IC.GA.160402.01</v>
      </c>
      <c r="N794" s="168"/>
      <c r="O794" s="168" t="str">
        <f t="shared" si="64"/>
        <v>PH.IC.GA.160402.01</v>
      </c>
      <c r="Q794" s="168" t="str">
        <f t="shared" si="65"/>
        <v>CL.IC.GA.160402.01</v>
      </c>
    </row>
    <row r="795" spans="1:19" s="167" customFormat="1" ht="15">
      <c r="A795" s="167" t="s">
        <v>10762</v>
      </c>
      <c r="C795" s="61" t="s">
        <v>7863</v>
      </c>
      <c r="E795" s="61" t="s">
        <v>6464</v>
      </c>
      <c r="F795" s="167" t="s">
        <v>10492</v>
      </c>
      <c r="G795" s="167" t="s">
        <v>10159</v>
      </c>
      <c r="H795" s="62" t="s">
        <v>12032</v>
      </c>
      <c r="I795" s="167" t="s">
        <v>10160</v>
      </c>
      <c r="J795" s="63" t="str">
        <f t="shared" si="66"/>
        <v>IC.GA.160403</v>
      </c>
      <c r="K795" s="61" t="s">
        <v>12175</v>
      </c>
      <c r="L795" s="167" t="str">
        <f t="shared" si="62"/>
        <v xml:space="preserve">     Peristomal skin edema</v>
      </c>
      <c r="M795" s="168" t="str">
        <f t="shared" si="63"/>
        <v>PI.IC.GA.160403.01</v>
      </c>
      <c r="N795" s="168"/>
      <c r="O795" s="168" t="str">
        <f t="shared" si="64"/>
        <v>PH.IC.GA.160403.01</v>
      </c>
      <c r="Q795" s="168" t="str">
        <f t="shared" si="65"/>
        <v>CL.IC.GA.160403.01</v>
      </c>
    </row>
    <row r="796" spans="1:19" s="167" customFormat="1" ht="15">
      <c r="A796" s="167" t="s">
        <v>10762</v>
      </c>
      <c r="C796" s="61" t="s">
        <v>7863</v>
      </c>
      <c r="E796" s="61" t="s">
        <v>12594</v>
      </c>
      <c r="F796" s="167" t="s">
        <v>10492</v>
      </c>
      <c r="G796" s="167" t="s">
        <v>10319</v>
      </c>
      <c r="H796" s="62" t="s">
        <v>12028</v>
      </c>
      <c r="I796" s="167" t="s">
        <v>10320</v>
      </c>
      <c r="J796" s="63" t="str">
        <f t="shared" si="66"/>
        <v>IC.GA.160404</v>
      </c>
      <c r="K796" s="61" t="s">
        <v>2379</v>
      </c>
      <c r="L796" s="167" t="str">
        <f t="shared" si="62"/>
        <v xml:space="preserve">     Peristomal rash</v>
      </c>
      <c r="M796" s="168" t="str">
        <f t="shared" si="63"/>
        <v>PI.IC.GA.160404.01</v>
      </c>
      <c r="N796" s="168"/>
      <c r="O796" s="168" t="str">
        <f t="shared" si="64"/>
        <v>PH.IC.GA.160404.01</v>
      </c>
      <c r="Q796" s="168" t="str">
        <f t="shared" si="65"/>
        <v>CL.IC.GA.160404.01</v>
      </c>
    </row>
    <row r="797" spans="1:19" s="167" customFormat="1" ht="15">
      <c r="A797" s="167" t="s">
        <v>10762</v>
      </c>
      <c r="C797" s="61" t="s">
        <v>7863</v>
      </c>
      <c r="E797" s="61" t="s">
        <v>12594</v>
      </c>
      <c r="F797" s="167" t="s">
        <v>10492</v>
      </c>
      <c r="G797" s="167" t="s">
        <v>10321</v>
      </c>
      <c r="H797" s="62" t="s">
        <v>12210</v>
      </c>
      <c r="I797" s="167" t="s">
        <v>10322</v>
      </c>
      <c r="J797" s="63" t="str">
        <f t="shared" si="66"/>
        <v>IC.GA.160405</v>
      </c>
      <c r="K797" s="61" t="s">
        <v>2379</v>
      </c>
      <c r="L797" s="167" t="str">
        <f t="shared" si="62"/>
        <v xml:space="preserve">     Peristomal breakdown</v>
      </c>
      <c r="M797" s="168" t="str">
        <f t="shared" si="63"/>
        <v>PI.IC.GA.160405.01</v>
      </c>
      <c r="N797" s="168"/>
      <c r="O797" s="168" t="str">
        <f t="shared" si="64"/>
        <v>PH.IC.GA.160405.01</v>
      </c>
      <c r="Q797" s="168" t="str">
        <f t="shared" si="65"/>
        <v>CL.IC.GA.160405.01</v>
      </c>
    </row>
    <row r="798" spans="1:19" s="167" customFormat="1" ht="15">
      <c r="A798" s="167" t="s">
        <v>10762</v>
      </c>
      <c r="C798" s="61" t="s">
        <v>7863</v>
      </c>
      <c r="E798" s="61" t="s">
        <v>12594</v>
      </c>
      <c r="F798" s="167" t="s">
        <v>10492</v>
      </c>
      <c r="G798" s="167" t="s">
        <v>10323</v>
      </c>
      <c r="H798" s="62" t="s">
        <v>12212</v>
      </c>
      <c r="I798" s="167" t="s">
        <v>10324</v>
      </c>
      <c r="J798" s="63" t="str">
        <f t="shared" si="66"/>
        <v>IC.GA.160406</v>
      </c>
      <c r="K798" s="61" t="s">
        <v>2379</v>
      </c>
      <c r="L798" s="167" t="str">
        <f t="shared" si="62"/>
        <v xml:space="preserve">     Peristomal skin adhesive allergy</v>
      </c>
      <c r="M798" s="168" t="str">
        <f t="shared" si="63"/>
        <v>PI.IC.GA.160406.01</v>
      </c>
      <c r="N798" s="168"/>
      <c r="O798" s="168" t="str">
        <f t="shared" si="64"/>
        <v>PH.IC.GA.160406.01</v>
      </c>
      <c r="Q798" s="168" t="str">
        <f t="shared" si="65"/>
        <v>CL.IC.GA.160406.01</v>
      </c>
    </row>
    <row r="799" spans="1:19" s="167" customFormat="1" ht="15">
      <c r="A799" s="167" t="s">
        <v>10762</v>
      </c>
      <c r="C799" s="61" t="s">
        <v>7863</v>
      </c>
      <c r="E799" s="61" t="s">
        <v>6464</v>
      </c>
      <c r="F799" s="167" t="s">
        <v>10492</v>
      </c>
      <c r="G799" s="167" t="s">
        <v>10325</v>
      </c>
      <c r="H799" s="62" t="s">
        <v>12225</v>
      </c>
      <c r="I799" s="167" t="s">
        <v>12437</v>
      </c>
      <c r="J799" s="63" t="str">
        <f t="shared" si="66"/>
        <v>IC.GA.160407</v>
      </c>
      <c r="K799" s="61" t="s">
        <v>2379</v>
      </c>
      <c r="L799" s="167" t="str">
        <f t="shared" si="62"/>
        <v xml:space="preserve">     Peristomal skin other: specify</v>
      </c>
      <c r="M799" s="168" t="str">
        <f t="shared" si="63"/>
        <v>PI.IC.GA.160407.01</v>
      </c>
      <c r="N799" s="168"/>
      <c r="O799" s="168" t="str">
        <f t="shared" si="64"/>
        <v>PH.IC.GA.160407.01</v>
      </c>
      <c r="Q799" s="168" t="str">
        <f t="shared" si="65"/>
        <v>CL.IC.GA.160407.01</v>
      </c>
    </row>
    <row r="800" spans="1:19" s="167" customFormat="1" ht="15">
      <c r="A800" s="167" t="s">
        <v>10762</v>
      </c>
      <c r="C800" s="61" t="s">
        <v>7863</v>
      </c>
      <c r="E800" s="61" t="s">
        <v>6464</v>
      </c>
      <c r="F800" s="167" t="s">
        <v>10492</v>
      </c>
      <c r="G800" s="167" t="s">
        <v>9339</v>
      </c>
      <c r="H800" s="62" t="s">
        <v>3574</v>
      </c>
      <c r="I800" s="167" t="s">
        <v>9339</v>
      </c>
      <c r="J800" s="63" t="str">
        <f t="shared" si="66"/>
        <v>IC.GA.160408</v>
      </c>
      <c r="K800" s="61" t="s">
        <v>2379</v>
      </c>
      <c r="L800" s="167" t="str">
        <f t="shared" si="62"/>
        <v>Intact</v>
      </c>
      <c r="M800" s="168" t="str">
        <f t="shared" si="63"/>
        <v>PI.IC.GA.160408.01</v>
      </c>
      <c r="N800" s="168"/>
      <c r="O800" s="168" t="str">
        <f t="shared" si="64"/>
        <v>PH.IC.GA.160408.01</v>
      </c>
      <c r="Q800" s="168" t="str">
        <f t="shared" si="65"/>
        <v>CL.IC.GA.160408.01</v>
      </c>
      <c r="R800" s="167" t="s">
        <v>12465</v>
      </c>
      <c r="S800" s="167">
        <v>525</v>
      </c>
    </row>
    <row r="801" spans="1:19" s="167" customFormat="1" ht="15">
      <c r="A801" s="167" t="s">
        <v>10762</v>
      </c>
      <c r="C801" s="61" t="s">
        <v>7863</v>
      </c>
      <c r="E801" s="61" t="s">
        <v>6464</v>
      </c>
      <c r="F801" s="167" t="s">
        <v>10492</v>
      </c>
      <c r="G801" s="167" t="s">
        <v>10015</v>
      </c>
      <c r="H801" s="62" t="s">
        <v>3690</v>
      </c>
      <c r="I801" s="167" t="s">
        <v>10015</v>
      </c>
      <c r="J801" s="63" t="str">
        <f t="shared" si="66"/>
        <v>IC.GA.160409</v>
      </c>
      <c r="K801" s="61" t="s">
        <v>2379</v>
      </c>
      <c r="L801" s="167" t="str">
        <f t="shared" si="62"/>
        <v>Not Intact</v>
      </c>
      <c r="M801" s="168" t="str">
        <f t="shared" si="63"/>
        <v>PI.IC.GA.160409.01</v>
      </c>
      <c r="N801" s="168"/>
      <c r="O801" s="168" t="str">
        <f t="shared" si="64"/>
        <v>PH.IC.GA.160409.01</v>
      </c>
      <c r="Q801" s="168" t="str">
        <f t="shared" si="65"/>
        <v>CL.IC.GA.160409.01</v>
      </c>
      <c r="R801" s="167" t="s">
        <v>4415</v>
      </c>
      <c r="S801" s="167">
        <v>525</v>
      </c>
    </row>
    <row r="802" spans="1:19" s="167" customFormat="1" ht="15">
      <c r="A802" s="167" t="s">
        <v>10762</v>
      </c>
      <c r="C802" s="61" t="s">
        <v>7863</v>
      </c>
      <c r="D802" s="167" t="s">
        <v>10326</v>
      </c>
      <c r="E802" s="61" t="s">
        <v>6291</v>
      </c>
      <c r="F802" s="167" t="s">
        <v>10492</v>
      </c>
      <c r="G802" s="167" t="s">
        <v>10327</v>
      </c>
      <c r="H802" s="62" t="s">
        <v>11848</v>
      </c>
      <c r="I802" s="167" t="s">
        <v>10646</v>
      </c>
      <c r="J802" s="63" t="str">
        <f t="shared" si="66"/>
        <v>IC.GA.160501</v>
      </c>
      <c r="K802" s="61" t="s">
        <v>2379</v>
      </c>
      <c r="L802" s="167" t="str">
        <f t="shared" si="62"/>
        <v xml:space="preserve">     Appliance intact</v>
      </c>
      <c r="M802" s="168" t="str">
        <f t="shared" si="63"/>
        <v>PI.IC.GA.160501.01</v>
      </c>
      <c r="N802" s="168"/>
      <c r="O802" s="168" t="str">
        <f t="shared" si="64"/>
        <v>PH.IC.GA.160501.01</v>
      </c>
      <c r="Q802" s="168" t="str">
        <f t="shared" si="65"/>
        <v>CL.IC.GA.160501.01</v>
      </c>
    </row>
    <row r="803" spans="1:19" s="167" customFormat="1" ht="15">
      <c r="A803" s="167" t="s">
        <v>10762</v>
      </c>
      <c r="C803" s="61" t="s">
        <v>7863</v>
      </c>
      <c r="E803" s="61" t="s">
        <v>6291</v>
      </c>
      <c r="F803" s="167" t="s">
        <v>10492</v>
      </c>
      <c r="G803" s="167" t="s">
        <v>10328</v>
      </c>
      <c r="H803" s="62" t="s">
        <v>12030</v>
      </c>
      <c r="I803" s="167" t="s">
        <v>11794</v>
      </c>
      <c r="J803" s="63" t="str">
        <f t="shared" si="66"/>
        <v>IC.GA.160502</v>
      </c>
      <c r="K803" s="61" t="s">
        <v>2379</v>
      </c>
      <c r="L803" s="167" t="str">
        <f t="shared" si="62"/>
        <v xml:space="preserve">     Appliance leaking</v>
      </c>
      <c r="M803" s="168" t="str">
        <f t="shared" si="63"/>
        <v>PI.IC.GA.160502.01</v>
      </c>
      <c r="N803" s="168"/>
      <c r="O803" s="168" t="str">
        <f t="shared" si="64"/>
        <v>PH.IC.GA.160502.01</v>
      </c>
      <c r="Q803" s="168" t="str">
        <f t="shared" si="65"/>
        <v>CL.IC.GA.160502.01</v>
      </c>
    </row>
    <row r="804" spans="1:19" s="167" customFormat="1" ht="15">
      <c r="A804" s="167" t="s">
        <v>10762</v>
      </c>
      <c r="C804" s="61" t="s">
        <v>7863</v>
      </c>
      <c r="E804" s="61" t="s">
        <v>6291</v>
      </c>
      <c r="F804" s="167" t="s">
        <v>10492</v>
      </c>
      <c r="G804" s="167" t="s">
        <v>10329</v>
      </c>
      <c r="H804" s="62" t="s">
        <v>12032</v>
      </c>
      <c r="I804" s="167" t="s">
        <v>11393</v>
      </c>
      <c r="J804" s="63" t="str">
        <f t="shared" si="66"/>
        <v>IC.GA.160503</v>
      </c>
      <c r="K804" s="61" t="s">
        <v>2379</v>
      </c>
      <c r="L804" s="167" t="str">
        <f t="shared" si="62"/>
        <v xml:space="preserve">     Appliance changed</v>
      </c>
      <c r="M804" s="168" t="str">
        <f t="shared" si="63"/>
        <v>PI.IC.GA.160503.01</v>
      </c>
      <c r="N804" s="168"/>
      <c r="O804" s="168" t="str">
        <f t="shared" si="64"/>
        <v>PH.IC.GA.160503.01</v>
      </c>
      <c r="Q804" s="168" t="str">
        <f t="shared" si="65"/>
        <v>CL.IC.GA.160503.01</v>
      </c>
    </row>
    <row r="805" spans="1:19" s="167" customFormat="1" ht="15">
      <c r="A805" s="167" t="s">
        <v>10762</v>
      </c>
      <c r="C805" s="61" t="s">
        <v>7863</v>
      </c>
      <c r="E805" s="61" t="s">
        <v>6291</v>
      </c>
      <c r="F805" s="167" t="s">
        <v>10492</v>
      </c>
      <c r="G805" s="167" t="s">
        <v>10166</v>
      </c>
      <c r="H805" s="62" t="s">
        <v>12028</v>
      </c>
      <c r="I805" s="167" t="s">
        <v>10167</v>
      </c>
      <c r="J805" s="63" t="str">
        <f t="shared" si="66"/>
        <v>IC.GA.160504</v>
      </c>
      <c r="K805" s="61" t="s">
        <v>2379</v>
      </c>
      <c r="L805" s="167" t="str">
        <f t="shared" si="62"/>
        <v xml:space="preserve">     Appliance size: specify</v>
      </c>
      <c r="M805" s="168" t="str">
        <f t="shared" si="63"/>
        <v>PI.IC.GA.160504.01</v>
      </c>
      <c r="N805" s="168"/>
      <c r="O805" s="168" t="str">
        <f t="shared" si="64"/>
        <v>PH.IC.GA.160504.01</v>
      </c>
      <c r="Q805" s="168" t="str">
        <f t="shared" si="65"/>
        <v>CL.IC.GA.160504.01</v>
      </c>
    </row>
    <row r="806" spans="1:19" s="167" customFormat="1" ht="15">
      <c r="A806" s="167" t="s">
        <v>10762</v>
      </c>
      <c r="C806" s="61" t="s">
        <v>7863</v>
      </c>
      <c r="D806" s="167" t="s">
        <v>7469</v>
      </c>
      <c r="E806" s="61" t="s">
        <v>6988</v>
      </c>
      <c r="F806" s="167" t="s">
        <v>10168</v>
      </c>
      <c r="G806" s="167" t="s">
        <v>10169</v>
      </c>
      <c r="H806" s="62" t="s">
        <v>11848</v>
      </c>
      <c r="I806" s="167" t="s">
        <v>10518</v>
      </c>
      <c r="J806" s="63" t="str">
        <f t="shared" si="66"/>
        <v>IC.GA.160601</v>
      </c>
      <c r="K806" s="61" t="s">
        <v>2379</v>
      </c>
      <c r="L806" s="167" t="str">
        <f t="shared" si="62"/>
        <v xml:space="preserve">     RUQ </v>
      </c>
      <c r="M806" s="168" t="str">
        <f t="shared" si="63"/>
        <v>PI.IC.GA.160601.01</v>
      </c>
      <c r="N806" s="168"/>
      <c r="O806" s="168" t="str">
        <f t="shared" si="64"/>
        <v>PH.IC.GA.160601.01</v>
      </c>
      <c r="Q806" s="168" t="str">
        <f t="shared" si="65"/>
        <v>CL.IC.GA.160601.01</v>
      </c>
    </row>
    <row r="807" spans="1:19" s="167" customFormat="1" ht="15">
      <c r="A807" s="167" t="s">
        <v>10762</v>
      </c>
      <c r="C807" s="61" t="s">
        <v>7863</v>
      </c>
      <c r="E807" s="61" t="s">
        <v>6988</v>
      </c>
      <c r="F807" s="167" t="s">
        <v>10168</v>
      </c>
      <c r="G807" s="167" t="s">
        <v>10010</v>
      </c>
      <c r="H807" s="62" t="s">
        <v>12030</v>
      </c>
      <c r="I807" s="167" t="s">
        <v>10520</v>
      </c>
      <c r="J807" s="63" t="str">
        <f t="shared" si="66"/>
        <v>IC.GA.160602</v>
      </c>
      <c r="K807" s="61" t="s">
        <v>2379</v>
      </c>
      <c r="L807" s="167" t="str">
        <f t="shared" si="62"/>
        <v xml:space="preserve">     RLQ</v>
      </c>
      <c r="M807" s="168" t="str">
        <f t="shared" si="63"/>
        <v>PI.IC.GA.160602.01</v>
      </c>
      <c r="N807" s="168"/>
      <c r="O807" s="168" t="str">
        <f t="shared" si="64"/>
        <v>PH.IC.GA.160602.01</v>
      </c>
      <c r="Q807" s="168" t="str">
        <f t="shared" si="65"/>
        <v>CL.IC.GA.160602.01</v>
      </c>
    </row>
    <row r="808" spans="1:19" s="167" customFormat="1" ht="15">
      <c r="A808" s="167" t="s">
        <v>10762</v>
      </c>
      <c r="C808" s="61" t="s">
        <v>7863</v>
      </c>
      <c r="E808" s="61" t="s">
        <v>6988</v>
      </c>
      <c r="F808" s="167" t="s">
        <v>10168</v>
      </c>
      <c r="G808" s="167" t="s">
        <v>10011</v>
      </c>
      <c r="H808" s="62" t="s">
        <v>12032</v>
      </c>
      <c r="I808" s="167" t="s">
        <v>10522</v>
      </c>
      <c r="J808" s="63" t="str">
        <f t="shared" si="66"/>
        <v>IC.GA.160603</v>
      </c>
      <c r="K808" s="61" t="s">
        <v>2379</v>
      </c>
      <c r="L808" s="167" t="str">
        <f t="shared" si="62"/>
        <v xml:space="preserve">     LUQ</v>
      </c>
      <c r="M808" s="168" t="str">
        <f t="shared" si="63"/>
        <v>PI.IC.GA.160603.01</v>
      </c>
      <c r="N808" s="168"/>
      <c r="O808" s="168" t="str">
        <f t="shared" si="64"/>
        <v>PH.IC.GA.160603.01</v>
      </c>
      <c r="Q808" s="168" t="str">
        <f t="shared" si="65"/>
        <v>CL.IC.GA.160603.01</v>
      </c>
    </row>
    <row r="809" spans="1:19" s="167" customFormat="1" ht="15">
      <c r="A809" s="167" t="s">
        <v>10762</v>
      </c>
      <c r="C809" s="61" t="s">
        <v>7863</v>
      </c>
      <c r="E809" s="61" t="s">
        <v>6988</v>
      </c>
      <c r="F809" s="167" t="s">
        <v>10168</v>
      </c>
      <c r="G809" s="167" t="s">
        <v>10012</v>
      </c>
      <c r="H809" s="62" t="s">
        <v>12028</v>
      </c>
      <c r="I809" s="167" t="s">
        <v>10524</v>
      </c>
      <c r="J809" s="63" t="str">
        <f t="shared" si="66"/>
        <v>IC.GA.160604</v>
      </c>
      <c r="K809" s="61" t="s">
        <v>2379</v>
      </c>
      <c r="L809" s="167" t="str">
        <f t="shared" si="62"/>
        <v xml:space="preserve">     LLQ</v>
      </c>
      <c r="M809" s="168" t="str">
        <f t="shared" si="63"/>
        <v>PI.IC.GA.160604.01</v>
      </c>
      <c r="N809" s="168"/>
      <c r="O809" s="168" t="str">
        <f t="shared" si="64"/>
        <v>PH.IC.GA.160604.01</v>
      </c>
      <c r="Q809" s="168" t="str">
        <f t="shared" si="65"/>
        <v>CL.IC.GA.160604.01</v>
      </c>
    </row>
    <row r="810" spans="1:19" s="167" customFormat="1" ht="15">
      <c r="A810" s="167" t="s">
        <v>10762</v>
      </c>
      <c r="C810" s="61" t="s">
        <v>7863</v>
      </c>
      <c r="D810" s="167" t="s">
        <v>8285</v>
      </c>
      <c r="E810" s="61" t="s">
        <v>6317</v>
      </c>
      <c r="F810" s="167" t="s">
        <v>10038</v>
      </c>
      <c r="G810" s="167" t="s">
        <v>10039</v>
      </c>
      <c r="H810" s="62" t="s">
        <v>11848</v>
      </c>
      <c r="I810" s="167" t="s">
        <v>9902</v>
      </c>
      <c r="J810" s="63" t="str">
        <f t="shared" si="66"/>
        <v>IC.GA.160701</v>
      </c>
      <c r="K810" s="61" t="s">
        <v>2379</v>
      </c>
      <c r="L810" s="167" t="str">
        <f t="shared" si="62"/>
        <v xml:space="preserve">     Colostomy</v>
      </c>
      <c r="M810" s="168" t="str">
        <f t="shared" si="63"/>
        <v>PI.IC.GA.160701.01</v>
      </c>
      <c r="N810" s="168"/>
      <c r="O810" s="168" t="str">
        <f t="shared" si="64"/>
        <v>PH.IC.GA.160701.01</v>
      </c>
      <c r="Q810" s="168" t="str">
        <f t="shared" si="65"/>
        <v>CL.IC.GA.160701.01</v>
      </c>
    </row>
    <row r="811" spans="1:19" s="167" customFormat="1" ht="15">
      <c r="A811" s="167" t="s">
        <v>10762</v>
      </c>
      <c r="C811" s="61" t="s">
        <v>7863</v>
      </c>
      <c r="E811" s="61" t="s">
        <v>6317</v>
      </c>
      <c r="F811" s="167" t="s">
        <v>10038</v>
      </c>
      <c r="G811" s="167" t="s">
        <v>9903</v>
      </c>
      <c r="H811" s="62" t="s">
        <v>12030</v>
      </c>
      <c r="I811" s="167" t="s">
        <v>9904</v>
      </c>
      <c r="J811" s="63" t="str">
        <f t="shared" si="66"/>
        <v>IC.GA.160702</v>
      </c>
      <c r="K811" s="61" t="s">
        <v>2379</v>
      </c>
      <c r="L811" s="167" t="str">
        <f t="shared" si="62"/>
        <v xml:space="preserve">     Ileostomy</v>
      </c>
      <c r="M811" s="168" t="str">
        <f t="shared" si="63"/>
        <v>PI.IC.GA.160702.01</v>
      </c>
      <c r="N811" s="168"/>
      <c r="O811" s="168" t="str">
        <f t="shared" si="64"/>
        <v>PH.IC.GA.160702.01</v>
      </c>
      <c r="Q811" s="168" t="str">
        <f t="shared" si="65"/>
        <v>CL.IC.GA.160702.01</v>
      </c>
    </row>
    <row r="812" spans="1:19" s="167" customFormat="1" ht="15">
      <c r="A812" s="167" t="s">
        <v>10762</v>
      </c>
      <c r="C812" s="61" t="s">
        <v>7863</v>
      </c>
      <c r="E812" s="61" t="s">
        <v>6317</v>
      </c>
      <c r="F812" s="167" t="s">
        <v>10038</v>
      </c>
      <c r="G812" s="167" t="s">
        <v>9905</v>
      </c>
      <c r="H812" s="62" t="s">
        <v>12032</v>
      </c>
      <c r="I812" s="167" t="s">
        <v>10271</v>
      </c>
      <c r="J812" s="63" t="str">
        <f t="shared" si="66"/>
        <v>IC.GA.160703</v>
      </c>
      <c r="K812" s="61" t="s">
        <v>2379</v>
      </c>
      <c r="L812" s="167" t="str">
        <f t="shared" si="62"/>
        <v xml:space="preserve">     Jejunostomy</v>
      </c>
      <c r="M812" s="168" t="str">
        <f t="shared" si="63"/>
        <v>PI.IC.GA.160703.01</v>
      </c>
      <c r="N812" s="168"/>
      <c r="O812" s="168" t="str">
        <f t="shared" si="64"/>
        <v>PH.IC.GA.160703.01</v>
      </c>
      <c r="Q812" s="168" t="str">
        <f t="shared" si="65"/>
        <v>CL.IC.GA.160703.01</v>
      </c>
    </row>
    <row r="813" spans="1:19" s="167" customFormat="1" ht="15">
      <c r="A813" s="167" t="s">
        <v>10762</v>
      </c>
      <c r="C813" s="61" t="s">
        <v>7863</v>
      </c>
      <c r="E813" s="61" t="s">
        <v>6317</v>
      </c>
      <c r="F813" s="167" t="s">
        <v>10038</v>
      </c>
      <c r="G813" s="167" t="s">
        <v>9906</v>
      </c>
      <c r="H813" s="62" t="s">
        <v>12028</v>
      </c>
      <c r="I813" s="167" t="s">
        <v>9907</v>
      </c>
      <c r="J813" s="63" t="str">
        <f t="shared" si="66"/>
        <v>IC.GA.160704</v>
      </c>
      <c r="K813" s="61" t="s">
        <v>2379</v>
      </c>
      <c r="L813" s="167" t="str">
        <f t="shared" si="62"/>
        <v xml:space="preserve">     Sigmoidostomy</v>
      </c>
      <c r="M813" s="168" t="str">
        <f t="shared" si="63"/>
        <v>PI.IC.GA.160704.01</v>
      </c>
      <c r="N813" s="168"/>
      <c r="O813" s="168" t="str">
        <f t="shared" si="64"/>
        <v>PH.IC.GA.160704.01</v>
      </c>
      <c r="Q813" s="168" t="str">
        <f t="shared" si="65"/>
        <v>CL.IC.GA.160704.01</v>
      </c>
    </row>
    <row r="814" spans="1:19" s="167" customFormat="1" ht="15">
      <c r="A814" s="167" t="s">
        <v>10762</v>
      </c>
      <c r="C814" s="61" t="s">
        <v>7863</v>
      </c>
      <c r="E814" s="61" t="s">
        <v>6317</v>
      </c>
      <c r="F814" s="167" t="s">
        <v>10038</v>
      </c>
      <c r="G814" s="167" t="s">
        <v>9623</v>
      </c>
      <c r="H814" s="62" t="s">
        <v>12210</v>
      </c>
      <c r="I814" s="167" t="s">
        <v>9624</v>
      </c>
      <c r="J814" s="63" t="str">
        <f t="shared" si="66"/>
        <v>IC.GA.160705</v>
      </c>
      <c r="K814" s="61" t="s">
        <v>2379</v>
      </c>
      <c r="L814" s="167" t="str">
        <f t="shared" si="62"/>
        <v xml:space="preserve">     Duodenostomy</v>
      </c>
      <c r="M814" s="168" t="str">
        <f t="shared" si="63"/>
        <v>PI.IC.GA.160705.01</v>
      </c>
      <c r="N814" s="168"/>
      <c r="O814" s="168" t="str">
        <f t="shared" si="64"/>
        <v>PH.IC.GA.160705.01</v>
      </c>
      <c r="Q814" s="168" t="str">
        <f t="shared" si="65"/>
        <v>CL.IC.GA.160705.01</v>
      </c>
    </row>
    <row r="815" spans="1:19" s="167" customFormat="1" ht="15">
      <c r="A815" s="167" t="s">
        <v>10762</v>
      </c>
      <c r="C815" s="61" t="s">
        <v>7863</v>
      </c>
      <c r="E815" s="61" t="s">
        <v>6317</v>
      </c>
      <c r="F815" s="167" t="s">
        <v>10038</v>
      </c>
      <c r="G815" s="167" t="s">
        <v>9625</v>
      </c>
      <c r="H815" s="62" t="s">
        <v>12212</v>
      </c>
      <c r="I815" s="167" t="s">
        <v>9626</v>
      </c>
      <c r="J815" s="63" t="str">
        <f t="shared" si="66"/>
        <v>IC.GA.160706</v>
      </c>
      <c r="K815" s="61" t="s">
        <v>2379</v>
      </c>
      <c r="L815" s="167" t="str">
        <f t="shared" si="62"/>
        <v xml:space="preserve">     Mucous fistula</v>
      </c>
      <c r="M815" s="168" t="str">
        <f t="shared" si="63"/>
        <v>PI.IC.GA.160706.01</v>
      </c>
      <c r="N815" s="168"/>
      <c r="O815" s="168" t="str">
        <f t="shared" si="64"/>
        <v>PH.IC.GA.160706.01</v>
      </c>
      <c r="Q815" s="168" t="str">
        <f t="shared" si="65"/>
        <v>CL.IC.GA.160706.01</v>
      </c>
    </row>
    <row r="816" spans="1:19" s="167" customFormat="1" ht="15">
      <c r="A816" s="167" t="s">
        <v>10762</v>
      </c>
      <c r="C816" s="61" t="s">
        <v>7863</v>
      </c>
      <c r="E816" s="61" t="s">
        <v>6317</v>
      </c>
      <c r="F816" s="167" t="s">
        <v>10038</v>
      </c>
      <c r="G816" s="167" t="s">
        <v>10529</v>
      </c>
      <c r="H816" s="62" t="s">
        <v>12225</v>
      </c>
      <c r="I816" s="167" t="s">
        <v>12437</v>
      </c>
      <c r="J816" s="63" t="str">
        <f t="shared" si="66"/>
        <v>IC.GA.160707</v>
      </c>
      <c r="K816" s="61" t="s">
        <v>2379</v>
      </c>
      <c r="L816" s="167" t="str">
        <f t="shared" si="62"/>
        <v xml:space="preserve">     Other: specify</v>
      </c>
      <c r="M816" s="168" t="str">
        <f t="shared" si="63"/>
        <v>PI.IC.GA.160707.01</v>
      </c>
      <c r="N816" s="168"/>
      <c r="O816" s="168" t="str">
        <f t="shared" si="64"/>
        <v>PH.IC.GA.160707.01</v>
      </c>
      <c r="Q816" s="168" t="str">
        <f t="shared" si="65"/>
        <v>CL.IC.GA.160707.01</v>
      </c>
    </row>
    <row r="817" spans="1:19" s="167" customFormat="1" ht="15">
      <c r="A817" s="167" t="s">
        <v>10762</v>
      </c>
      <c r="C817" s="61" t="s">
        <v>7863</v>
      </c>
      <c r="D817" s="167" t="s">
        <v>10044</v>
      </c>
      <c r="E817" s="61" t="s">
        <v>3574</v>
      </c>
      <c r="F817" s="167" t="s">
        <v>12993</v>
      </c>
      <c r="G817" s="167" t="s">
        <v>9891</v>
      </c>
      <c r="H817" s="62" t="s">
        <v>11848</v>
      </c>
      <c r="I817" s="167" t="s">
        <v>9891</v>
      </c>
      <c r="J817" s="63" t="str">
        <f t="shared" si="66"/>
        <v>IC.GA.160801</v>
      </c>
      <c r="K817" s="61" t="s">
        <v>2379</v>
      </c>
      <c r="L817" s="167" t="str">
        <f t="shared" si="62"/>
        <v>Bard</v>
      </c>
      <c r="M817" s="168" t="str">
        <f t="shared" si="63"/>
        <v>PI.IC.GA.160801.01</v>
      </c>
      <c r="N817" s="168"/>
      <c r="O817" s="168" t="str">
        <f t="shared" si="64"/>
        <v>PH.IC.GA.160801.01</v>
      </c>
      <c r="Q817" s="168" t="str">
        <f t="shared" si="65"/>
        <v>CL.IC.GA.160801.01</v>
      </c>
      <c r="R817" s="167" t="s">
        <v>4415</v>
      </c>
      <c r="S817" s="167">
        <v>523</v>
      </c>
    </row>
    <row r="818" spans="1:19" s="167" customFormat="1" ht="15">
      <c r="A818" s="167" t="s">
        <v>10762</v>
      </c>
      <c r="C818" s="61" t="s">
        <v>7863</v>
      </c>
      <c r="E818" s="61" t="s">
        <v>3574</v>
      </c>
      <c r="F818" s="167" t="s">
        <v>12993</v>
      </c>
      <c r="G818" s="167" t="s">
        <v>9892</v>
      </c>
      <c r="H818" s="62" t="s">
        <v>12030</v>
      </c>
      <c r="I818" s="167" t="s">
        <v>9892</v>
      </c>
      <c r="J818" s="63" t="str">
        <f t="shared" si="66"/>
        <v>IC.GA.160802</v>
      </c>
      <c r="K818" s="61" t="s">
        <v>2379</v>
      </c>
      <c r="L818" s="167" t="str">
        <f t="shared" si="62"/>
        <v>Holister</v>
      </c>
      <c r="M818" s="168" t="str">
        <f t="shared" si="63"/>
        <v>PI.IC.GA.160802.01</v>
      </c>
      <c r="N818" s="168"/>
      <c r="O818" s="168" t="str">
        <f t="shared" si="64"/>
        <v>PH.IC.GA.160802.01</v>
      </c>
      <c r="Q818" s="168" t="str">
        <f t="shared" si="65"/>
        <v>CL.IC.GA.160802.01</v>
      </c>
      <c r="R818" s="167" t="s">
        <v>4415</v>
      </c>
      <c r="S818" s="167">
        <v>523</v>
      </c>
    </row>
    <row r="819" spans="1:19" s="167" customFormat="1" ht="15">
      <c r="A819" s="167" t="s">
        <v>10762</v>
      </c>
      <c r="C819" s="61" t="s">
        <v>7863</v>
      </c>
      <c r="E819" s="61" t="s">
        <v>3574</v>
      </c>
      <c r="F819" s="167" t="s">
        <v>12993</v>
      </c>
      <c r="G819" s="167" t="s">
        <v>8842</v>
      </c>
      <c r="H819" s="62" t="s">
        <v>12032</v>
      </c>
      <c r="I819" s="167" t="s">
        <v>8842</v>
      </c>
      <c r="J819" s="63" t="str">
        <f t="shared" si="66"/>
        <v>IC.GA.160803</v>
      </c>
      <c r="K819" s="61" t="s">
        <v>2379</v>
      </c>
      <c r="L819" s="167" t="str">
        <f t="shared" si="62"/>
        <v>Other</v>
      </c>
      <c r="M819" s="168" t="str">
        <f t="shared" si="63"/>
        <v>PI.IC.GA.160803.01</v>
      </c>
      <c r="N819" s="168"/>
      <c r="O819" s="168" t="str">
        <f t="shared" si="64"/>
        <v>PH.IC.GA.160803.01</v>
      </c>
      <c r="Q819" s="168" t="str">
        <f t="shared" si="65"/>
        <v>CL.IC.GA.160803.01</v>
      </c>
      <c r="R819" s="167" t="s">
        <v>4415</v>
      </c>
      <c r="S819" s="167">
        <v>523</v>
      </c>
    </row>
    <row r="820" spans="1:19" s="167" customFormat="1" ht="15">
      <c r="A820" s="167" t="s">
        <v>10762</v>
      </c>
      <c r="C820" s="61" t="s">
        <v>7863</v>
      </c>
      <c r="D820" s="167" t="s">
        <v>9627</v>
      </c>
      <c r="E820" s="61" t="s">
        <v>3690</v>
      </c>
      <c r="F820" s="167" t="s">
        <v>12994</v>
      </c>
      <c r="G820" s="167" t="s">
        <v>9535</v>
      </c>
      <c r="H820" s="62" t="s">
        <v>11848</v>
      </c>
      <c r="I820" s="167" t="s">
        <v>9535</v>
      </c>
      <c r="J820" s="63" t="str">
        <f t="shared" si="66"/>
        <v>IC.GA.160901</v>
      </c>
      <c r="K820" s="61" t="s">
        <v>2379</v>
      </c>
      <c r="L820" s="167" t="str">
        <f t="shared" si="62"/>
        <v>Done</v>
      </c>
      <c r="M820" s="168" t="str">
        <f t="shared" si="63"/>
        <v>PI.IC.GA.160901.01</v>
      </c>
      <c r="N820" s="168"/>
      <c r="O820" s="168" t="str">
        <f t="shared" si="64"/>
        <v>PH.IC.GA.160901.01</v>
      </c>
      <c r="Q820" s="168" t="str">
        <f t="shared" si="65"/>
        <v>CL.IC.GA.160901.01</v>
      </c>
      <c r="R820" s="167" t="s">
        <v>4415</v>
      </c>
      <c r="S820" s="167">
        <v>524</v>
      </c>
    </row>
    <row r="821" spans="1:19" s="167" customFormat="1" ht="15">
      <c r="A821" s="167" t="s">
        <v>10762</v>
      </c>
      <c r="C821" s="61" t="s">
        <v>7863</v>
      </c>
      <c r="E821" s="61" t="s">
        <v>3690</v>
      </c>
      <c r="F821" s="167" t="s">
        <v>12994</v>
      </c>
      <c r="G821" s="167" t="s">
        <v>9536</v>
      </c>
      <c r="H821" s="62" t="s">
        <v>12030</v>
      </c>
      <c r="I821" s="167" t="s">
        <v>9628</v>
      </c>
      <c r="J821" s="63" t="str">
        <f t="shared" si="66"/>
        <v>IC.GA.160902</v>
      </c>
      <c r="K821" s="61" t="s">
        <v>2379</v>
      </c>
      <c r="L821" s="167" t="str">
        <f t="shared" si="62"/>
        <v>Not Done</v>
      </c>
      <c r="M821" s="168" t="str">
        <f t="shared" si="63"/>
        <v>PI.IC.GA.160902.01</v>
      </c>
      <c r="N821" s="168"/>
      <c r="O821" s="168" t="str">
        <f t="shared" si="64"/>
        <v>PH.IC.GA.160902.01</v>
      </c>
      <c r="Q821" s="168" t="str">
        <f t="shared" si="65"/>
        <v>CL.IC.GA.160902.01</v>
      </c>
      <c r="R821" s="167" t="s">
        <v>4415</v>
      </c>
      <c r="S821" s="167">
        <v>524</v>
      </c>
    </row>
    <row r="822" spans="1:19" s="167" customFormat="1" ht="15">
      <c r="A822" s="167" t="s">
        <v>10762</v>
      </c>
      <c r="C822" s="61" t="s">
        <v>7863</v>
      </c>
      <c r="D822" s="167" t="s">
        <v>9533</v>
      </c>
      <c r="E822" s="61" t="s">
        <v>3188</v>
      </c>
      <c r="F822" s="167" t="s">
        <v>9629</v>
      </c>
      <c r="G822" s="167" t="s">
        <v>9535</v>
      </c>
      <c r="H822" s="62" t="s">
        <v>11848</v>
      </c>
      <c r="I822" s="167" t="s">
        <v>9535</v>
      </c>
      <c r="J822" s="63" t="str">
        <f t="shared" si="66"/>
        <v>IC.GA.161001</v>
      </c>
      <c r="K822" s="61" t="s">
        <v>2379</v>
      </c>
      <c r="L822" s="167" t="str">
        <f t="shared" si="62"/>
        <v>Done</v>
      </c>
      <c r="M822" s="168" t="str">
        <f t="shared" si="63"/>
        <v>PI.IC.GA.161001.01</v>
      </c>
      <c r="N822" s="168"/>
      <c r="O822" s="168" t="str">
        <f t="shared" si="64"/>
        <v>PH.IC.GA.161001.01</v>
      </c>
      <c r="Q822" s="168" t="str">
        <f t="shared" si="65"/>
        <v>CL.IC.GA.161001.01</v>
      </c>
      <c r="R822" s="167" t="s">
        <v>4415</v>
      </c>
      <c r="S822" s="167">
        <v>525</v>
      </c>
    </row>
    <row r="823" spans="1:19" s="167" customFormat="1" ht="15">
      <c r="A823" s="167" t="s">
        <v>10762</v>
      </c>
      <c r="C823" s="61" t="s">
        <v>7863</v>
      </c>
      <c r="E823" s="61" t="s">
        <v>3188</v>
      </c>
      <c r="F823" s="167" t="s">
        <v>9629</v>
      </c>
      <c r="G823" s="167" t="s">
        <v>9536</v>
      </c>
      <c r="H823" s="62" t="s">
        <v>12030</v>
      </c>
      <c r="I823" s="167" t="s">
        <v>9628</v>
      </c>
      <c r="J823" s="63" t="str">
        <f t="shared" si="66"/>
        <v>IC.GA.161002</v>
      </c>
      <c r="K823" s="61" t="s">
        <v>2379</v>
      </c>
      <c r="L823" s="167" t="str">
        <f t="shared" si="62"/>
        <v>Not Done</v>
      </c>
      <c r="M823" s="168" t="str">
        <f t="shared" si="63"/>
        <v>PI.IC.GA.161002.01</v>
      </c>
      <c r="N823" s="168"/>
      <c r="O823" s="168" t="str">
        <f t="shared" si="64"/>
        <v>PH.IC.GA.161002.01</v>
      </c>
      <c r="Q823" s="168" t="str">
        <f t="shared" si="65"/>
        <v>CL.IC.GA.161002.01</v>
      </c>
      <c r="R823" s="167" t="s">
        <v>4415</v>
      </c>
      <c r="S823" s="167">
        <v>525</v>
      </c>
    </row>
    <row r="824" spans="1:19" s="167" customFormat="1" ht="15">
      <c r="A824" s="167" t="s">
        <v>10762</v>
      </c>
      <c r="B824" s="167" t="s">
        <v>9630</v>
      </c>
      <c r="C824" s="61" t="s">
        <v>6777</v>
      </c>
      <c r="D824" s="167" t="s">
        <v>9435</v>
      </c>
      <c r="E824" s="61" t="s">
        <v>2379</v>
      </c>
      <c r="F824" s="167" t="s">
        <v>9915</v>
      </c>
      <c r="G824" s="167" t="s">
        <v>10493</v>
      </c>
      <c r="H824" s="62" t="s">
        <v>11848</v>
      </c>
      <c r="I824" s="167" t="s">
        <v>11181</v>
      </c>
      <c r="J824" s="63" t="str">
        <f t="shared" si="66"/>
        <v>IC.GA.170101</v>
      </c>
      <c r="K824" s="61" t="s">
        <v>2379</v>
      </c>
      <c r="L824" s="167" t="str">
        <f t="shared" si="62"/>
        <v xml:space="preserve">     Stoma pink</v>
      </c>
      <c r="M824" s="168" t="str">
        <f t="shared" si="63"/>
        <v>PI.IC.GA.170101.01</v>
      </c>
      <c r="N824" s="168"/>
      <c r="O824" s="168" t="str">
        <f t="shared" si="64"/>
        <v>PH.IC.GA.170101.01</v>
      </c>
      <c r="Q824" s="168" t="str">
        <f t="shared" si="65"/>
        <v>CL.IC.GA.170101.01</v>
      </c>
    </row>
    <row r="825" spans="1:19" s="167" customFormat="1" ht="15">
      <c r="A825" s="167" t="s">
        <v>10762</v>
      </c>
      <c r="C825" s="61" t="s">
        <v>6777</v>
      </c>
      <c r="E825" s="61" t="s">
        <v>2379</v>
      </c>
      <c r="F825" s="167" t="s">
        <v>9915</v>
      </c>
      <c r="G825" s="167" t="s">
        <v>10494</v>
      </c>
      <c r="H825" s="62" t="s">
        <v>12030</v>
      </c>
      <c r="I825" s="167" t="s">
        <v>11477</v>
      </c>
      <c r="J825" s="63" t="str">
        <f t="shared" si="66"/>
        <v>IC.GA.170102</v>
      </c>
      <c r="K825" s="61" t="s">
        <v>2379</v>
      </c>
      <c r="L825" s="167" t="str">
        <f t="shared" si="62"/>
        <v xml:space="preserve">     Stoma red</v>
      </c>
      <c r="M825" s="168" t="str">
        <f t="shared" si="63"/>
        <v>PI.IC.GA.170102.01</v>
      </c>
      <c r="N825" s="168"/>
      <c r="O825" s="168" t="str">
        <f t="shared" si="64"/>
        <v>PH.IC.GA.170102.01</v>
      </c>
      <c r="Q825" s="168" t="str">
        <f t="shared" si="65"/>
        <v>CL.IC.GA.170102.01</v>
      </c>
    </row>
    <row r="826" spans="1:19" s="167" customFormat="1" ht="15">
      <c r="A826" s="167" t="s">
        <v>10762</v>
      </c>
      <c r="C826" s="61" t="s">
        <v>6777</v>
      </c>
      <c r="E826" s="61" t="s">
        <v>2379</v>
      </c>
      <c r="F826" s="167" t="s">
        <v>9915</v>
      </c>
      <c r="G826" s="167" t="s">
        <v>10495</v>
      </c>
      <c r="H826" s="62" t="s">
        <v>12032</v>
      </c>
      <c r="I826" s="167" t="s">
        <v>11475</v>
      </c>
      <c r="J826" s="63" t="str">
        <f t="shared" si="66"/>
        <v>IC.GA.170103</v>
      </c>
      <c r="K826" s="61" t="s">
        <v>2379</v>
      </c>
      <c r="L826" s="167" t="str">
        <f t="shared" si="62"/>
        <v xml:space="preserve">     Stoma pale</v>
      </c>
      <c r="M826" s="168" t="str">
        <f t="shared" si="63"/>
        <v>PI.IC.GA.170103.01</v>
      </c>
      <c r="N826" s="168"/>
      <c r="O826" s="168" t="str">
        <f t="shared" si="64"/>
        <v>PH.IC.GA.170103.01</v>
      </c>
      <c r="Q826" s="168" t="str">
        <f t="shared" si="65"/>
        <v>CL.IC.GA.170103.01</v>
      </c>
    </row>
    <row r="827" spans="1:19" s="167" customFormat="1" ht="15">
      <c r="A827" s="167" t="s">
        <v>10762</v>
      </c>
      <c r="C827" s="61" t="s">
        <v>6777</v>
      </c>
      <c r="E827" s="61" t="s">
        <v>2379</v>
      </c>
      <c r="F827" s="167" t="s">
        <v>9915</v>
      </c>
      <c r="G827" s="167" t="s">
        <v>10496</v>
      </c>
      <c r="H827" s="62" t="s">
        <v>12028</v>
      </c>
      <c r="I827" s="167" t="s">
        <v>11823</v>
      </c>
      <c r="J827" s="63" t="str">
        <f t="shared" si="66"/>
        <v>IC.GA.170104</v>
      </c>
      <c r="K827" s="61" t="s">
        <v>2379</v>
      </c>
      <c r="L827" s="167" t="str">
        <f t="shared" si="62"/>
        <v xml:space="preserve">     Stoma dusky</v>
      </c>
      <c r="M827" s="168" t="str">
        <f t="shared" si="63"/>
        <v>PI.IC.GA.170104.01</v>
      </c>
      <c r="N827" s="168"/>
      <c r="O827" s="168" t="str">
        <f t="shared" si="64"/>
        <v>PH.IC.GA.170104.01</v>
      </c>
      <c r="Q827" s="168" t="str">
        <f t="shared" si="65"/>
        <v>CL.IC.GA.170104.01</v>
      </c>
    </row>
    <row r="828" spans="1:19" s="167" customFormat="1" ht="15">
      <c r="A828" s="167" t="s">
        <v>10762</v>
      </c>
      <c r="C828" s="61" t="s">
        <v>6777</v>
      </c>
      <c r="E828" s="61" t="s">
        <v>2379</v>
      </c>
      <c r="F828" s="167" t="s">
        <v>9915</v>
      </c>
      <c r="G828" s="167" t="s">
        <v>10497</v>
      </c>
      <c r="H828" s="62" t="s">
        <v>12210</v>
      </c>
      <c r="I828" s="167" t="s">
        <v>10635</v>
      </c>
      <c r="J828" s="63" t="str">
        <f t="shared" si="66"/>
        <v>IC.GA.170105</v>
      </c>
      <c r="K828" s="61" t="s">
        <v>2379</v>
      </c>
      <c r="L828" s="167" t="str">
        <f t="shared" si="62"/>
        <v xml:space="preserve">     Stoma black</v>
      </c>
      <c r="M828" s="168" t="str">
        <f t="shared" si="63"/>
        <v>PI.IC.GA.170105.01</v>
      </c>
      <c r="N828" s="168"/>
      <c r="O828" s="168" t="str">
        <f t="shared" si="64"/>
        <v>PH.IC.GA.170105.01</v>
      </c>
      <c r="Q828" s="168" t="str">
        <f t="shared" si="65"/>
        <v>CL.IC.GA.170105.01</v>
      </c>
    </row>
    <row r="829" spans="1:19" s="167" customFormat="1" ht="15">
      <c r="A829" s="167" t="s">
        <v>10762</v>
      </c>
      <c r="C829" s="61" t="s">
        <v>6777</v>
      </c>
      <c r="D829" s="167" t="s">
        <v>9509</v>
      </c>
      <c r="E829" s="61" t="s">
        <v>12182</v>
      </c>
      <c r="F829" s="167" t="s">
        <v>9915</v>
      </c>
      <c r="G829" s="167" t="s">
        <v>9916</v>
      </c>
      <c r="H829" s="62" t="s">
        <v>11848</v>
      </c>
      <c r="I829" s="167" t="s">
        <v>10499</v>
      </c>
      <c r="J829" s="63" t="str">
        <f t="shared" si="66"/>
        <v>IC.GA.170201</v>
      </c>
      <c r="K829" s="61" t="s">
        <v>2379</v>
      </c>
      <c r="L829" s="167" t="str">
        <f t="shared" si="62"/>
        <v xml:space="preserve">     Stoma 1.5-2.5 inches</v>
      </c>
      <c r="M829" s="168" t="str">
        <f t="shared" si="63"/>
        <v>PI.IC.GA.170201.01</v>
      </c>
      <c r="N829" s="168"/>
      <c r="O829" s="168" t="str">
        <f t="shared" si="64"/>
        <v>PH.IC.GA.170201.01</v>
      </c>
      <c r="Q829" s="168" t="str">
        <f t="shared" si="65"/>
        <v>CL.IC.GA.170201.01</v>
      </c>
    </row>
    <row r="830" spans="1:19" s="167" customFormat="1" ht="15">
      <c r="A830" s="167" t="s">
        <v>10762</v>
      </c>
      <c r="C830" s="61" t="s">
        <v>6777</v>
      </c>
      <c r="E830" s="61" t="s">
        <v>12182</v>
      </c>
      <c r="F830" s="167" t="s">
        <v>9915</v>
      </c>
      <c r="G830" s="167" t="s">
        <v>9773</v>
      </c>
      <c r="H830" s="62" t="s">
        <v>12030</v>
      </c>
      <c r="I830" s="167" t="s">
        <v>9774</v>
      </c>
      <c r="J830" s="63" t="str">
        <f t="shared" si="66"/>
        <v>IC.GA.170202</v>
      </c>
      <c r="K830" s="61" t="s">
        <v>2379</v>
      </c>
      <c r="L830" s="167" t="str">
        <f t="shared" si="62"/>
        <v xml:space="preserve">     Stoma 2.5-4 inches</v>
      </c>
      <c r="M830" s="168" t="str">
        <f t="shared" si="63"/>
        <v>PI.IC.GA.170202.01</v>
      </c>
      <c r="N830" s="168"/>
      <c r="O830" s="168" t="str">
        <f t="shared" si="64"/>
        <v>PH.IC.GA.170202.01</v>
      </c>
      <c r="Q830" s="168" t="str">
        <f t="shared" si="65"/>
        <v>CL.IC.GA.170202.01</v>
      </c>
    </row>
    <row r="831" spans="1:19" s="167" customFormat="1" ht="15">
      <c r="A831" s="167" t="s">
        <v>10762</v>
      </c>
      <c r="C831" s="61" t="s">
        <v>6777</v>
      </c>
      <c r="E831" s="61" t="s">
        <v>12182</v>
      </c>
      <c r="F831" s="167" t="s">
        <v>9915</v>
      </c>
      <c r="G831" s="167" t="s">
        <v>9775</v>
      </c>
      <c r="H831" s="62" t="s">
        <v>12032</v>
      </c>
      <c r="I831" s="167" t="s">
        <v>9776</v>
      </c>
      <c r="J831" s="63" t="str">
        <f t="shared" si="66"/>
        <v>IC.GA.170203</v>
      </c>
      <c r="K831" s="61" t="s">
        <v>2379</v>
      </c>
      <c r="L831" s="167" t="str">
        <f t="shared" si="62"/>
        <v xml:space="preserve">     Stoma Under 1.5 inches</v>
      </c>
      <c r="M831" s="168" t="str">
        <f t="shared" si="63"/>
        <v>PI.IC.GA.170203.01</v>
      </c>
      <c r="N831" s="168"/>
      <c r="O831" s="168" t="str">
        <f t="shared" si="64"/>
        <v>PH.IC.GA.170203.01</v>
      </c>
      <c r="Q831" s="168" t="str">
        <f t="shared" si="65"/>
        <v>CL.IC.GA.170203.01</v>
      </c>
    </row>
    <row r="832" spans="1:19" s="167" customFormat="1" ht="15">
      <c r="A832" s="167" t="s">
        <v>10762</v>
      </c>
      <c r="C832" s="61" t="s">
        <v>6777</v>
      </c>
      <c r="E832" s="61" t="s">
        <v>12182</v>
      </c>
      <c r="F832" s="167" t="s">
        <v>9915</v>
      </c>
      <c r="G832" s="167" t="s">
        <v>9777</v>
      </c>
      <c r="H832" s="62" t="s">
        <v>12028</v>
      </c>
      <c r="I832" s="167" t="s">
        <v>9778</v>
      </c>
      <c r="J832" s="63" t="str">
        <f t="shared" si="66"/>
        <v>IC.GA.170204</v>
      </c>
      <c r="K832" s="61" t="s">
        <v>2379</v>
      </c>
      <c r="L832" s="167" t="str">
        <f t="shared" si="62"/>
        <v xml:space="preserve">     Over 4 inches</v>
      </c>
      <c r="M832" s="168" t="str">
        <f t="shared" si="63"/>
        <v>PI.IC.GA.170204.01</v>
      </c>
      <c r="N832" s="168"/>
      <c r="O832" s="168" t="str">
        <f t="shared" si="64"/>
        <v>PH.IC.GA.170204.01</v>
      </c>
      <c r="Q832" s="168" t="str">
        <f t="shared" si="65"/>
        <v>CL.IC.GA.170204.01</v>
      </c>
    </row>
    <row r="833" spans="1:19" s="167" customFormat="1" ht="15">
      <c r="A833" s="167" t="s">
        <v>10762</v>
      </c>
      <c r="C833" s="61" t="s">
        <v>6777</v>
      </c>
      <c r="E833" s="61" t="s">
        <v>12182</v>
      </c>
      <c r="F833" s="167" t="s">
        <v>9915</v>
      </c>
      <c r="G833" s="167" t="s">
        <v>10333</v>
      </c>
      <c r="H833" s="62" t="s">
        <v>12210</v>
      </c>
      <c r="I833" s="167" t="s">
        <v>10334</v>
      </c>
      <c r="J833" s="63" t="str">
        <f t="shared" si="66"/>
        <v>IC.GA.170205</v>
      </c>
      <c r="K833" s="61" t="s">
        <v>2379</v>
      </c>
      <c r="L833" s="167" t="str">
        <f t="shared" si="62"/>
        <v xml:space="preserve">     Stoma size: specify</v>
      </c>
      <c r="M833" s="168" t="str">
        <f t="shared" si="63"/>
        <v>PI.IC.GA.170205.01</v>
      </c>
      <c r="N833" s="168"/>
      <c r="O833" s="168" t="str">
        <f t="shared" si="64"/>
        <v>PH.IC.GA.170205.01</v>
      </c>
      <c r="Q833" s="168" t="str">
        <f t="shared" si="65"/>
        <v>CL.IC.GA.170205.01</v>
      </c>
    </row>
    <row r="834" spans="1:19" s="167" customFormat="1" ht="15">
      <c r="A834" s="167" t="s">
        <v>10762</v>
      </c>
      <c r="C834" s="61" t="s">
        <v>6777</v>
      </c>
      <c r="D834" s="167" t="s">
        <v>9110</v>
      </c>
      <c r="E834" s="61" t="s">
        <v>12592</v>
      </c>
      <c r="F834" s="167" t="s">
        <v>9915</v>
      </c>
      <c r="G834" s="167" t="s">
        <v>9693</v>
      </c>
      <c r="H834" s="62" t="s">
        <v>11848</v>
      </c>
      <c r="I834" s="167" t="s">
        <v>11474</v>
      </c>
      <c r="J834" s="63" t="str">
        <f t="shared" si="66"/>
        <v>IC.GA.170301</v>
      </c>
      <c r="K834" s="61" t="s">
        <v>2379</v>
      </c>
      <c r="L834" s="167" t="str">
        <f t="shared" ref="L834:L897" si="67">G834</f>
        <v xml:space="preserve">     Stoma normal for patient</v>
      </c>
      <c r="M834" s="168" t="str">
        <f t="shared" ref="M834:M897" si="68">CONCATENATE("PI.",J834,".",K834)</f>
        <v>PI.IC.GA.170301.01</v>
      </c>
      <c r="N834" s="168"/>
      <c r="O834" s="168" t="str">
        <f t="shared" ref="O834:O897" si="69">CONCATENATE("PH.",J834,".",K834)</f>
        <v>PH.IC.GA.170301.01</v>
      </c>
      <c r="Q834" s="168" t="str">
        <f t="shared" ref="Q834:Q897" si="70">CONCATENATE("CL.",J834,".",K834)</f>
        <v>CL.IC.GA.170301.01</v>
      </c>
    </row>
    <row r="835" spans="1:19" s="167" customFormat="1" ht="15">
      <c r="A835" s="167" t="s">
        <v>10762</v>
      </c>
      <c r="C835" s="61" t="s">
        <v>6777</v>
      </c>
      <c r="E835" s="61" t="s">
        <v>12592</v>
      </c>
      <c r="F835" s="167" t="s">
        <v>9915</v>
      </c>
      <c r="G835" s="167" t="s">
        <v>9694</v>
      </c>
      <c r="H835" s="62" t="s">
        <v>12030</v>
      </c>
      <c r="I835" s="167" t="s">
        <v>9695</v>
      </c>
      <c r="J835" s="63" t="str">
        <f t="shared" si="66"/>
        <v>IC.GA.170302</v>
      </c>
      <c r="K835" s="61" t="s">
        <v>2379</v>
      </c>
      <c r="L835" s="167" t="str">
        <f t="shared" si="67"/>
        <v xml:space="preserve">     Stoma flush to skin</v>
      </c>
      <c r="M835" s="168" t="str">
        <f t="shared" si="68"/>
        <v>PI.IC.GA.170302.01</v>
      </c>
      <c r="N835" s="168"/>
      <c r="O835" s="168" t="str">
        <f t="shared" si="69"/>
        <v>PH.IC.GA.170302.01</v>
      </c>
      <c r="Q835" s="168" t="str">
        <f t="shared" si="70"/>
        <v>CL.IC.GA.170302.01</v>
      </c>
    </row>
    <row r="836" spans="1:19" s="167" customFormat="1" ht="15">
      <c r="A836" s="167" t="s">
        <v>10762</v>
      </c>
      <c r="C836" s="61" t="s">
        <v>6777</v>
      </c>
      <c r="E836" s="61" t="s">
        <v>12592</v>
      </c>
      <c r="F836" s="167" t="s">
        <v>9915</v>
      </c>
      <c r="G836" s="167" t="s">
        <v>9696</v>
      </c>
      <c r="H836" s="62" t="s">
        <v>12032</v>
      </c>
      <c r="I836" s="167" t="s">
        <v>9697</v>
      </c>
      <c r="J836" s="63" t="str">
        <f t="shared" si="66"/>
        <v>IC.GA.170303</v>
      </c>
      <c r="K836" s="61" t="s">
        <v>2379</v>
      </c>
      <c r="L836" s="167" t="str">
        <f t="shared" si="67"/>
        <v xml:space="preserve">     Stoma protruding</v>
      </c>
      <c r="M836" s="168" t="str">
        <f t="shared" si="68"/>
        <v>PI.IC.GA.170303.01</v>
      </c>
      <c r="N836" s="168"/>
      <c r="O836" s="168" t="str">
        <f t="shared" si="69"/>
        <v>PH.IC.GA.170303.01</v>
      </c>
      <c r="Q836" s="168" t="str">
        <f t="shared" si="70"/>
        <v>CL.IC.GA.170303.01</v>
      </c>
    </row>
    <row r="837" spans="1:19" s="167" customFormat="1" ht="15">
      <c r="A837" s="167" t="s">
        <v>10762</v>
      </c>
      <c r="C837" s="61" t="s">
        <v>6777</v>
      </c>
      <c r="E837" s="61" t="s">
        <v>12592</v>
      </c>
      <c r="F837" s="167" t="s">
        <v>9915</v>
      </c>
      <c r="G837" s="167" t="s">
        <v>9848</v>
      </c>
      <c r="H837" s="62" t="s">
        <v>12028</v>
      </c>
      <c r="I837" s="167" t="s">
        <v>9849</v>
      </c>
      <c r="J837" s="63" t="str">
        <f t="shared" si="66"/>
        <v>IC.GA.170304</v>
      </c>
      <c r="K837" s="61" t="s">
        <v>2379</v>
      </c>
      <c r="L837" s="167" t="str">
        <f t="shared" si="67"/>
        <v xml:space="preserve">     Stoma retracted</v>
      </c>
      <c r="M837" s="168" t="str">
        <f t="shared" si="68"/>
        <v>PI.IC.GA.170304.01</v>
      </c>
      <c r="N837" s="168"/>
      <c r="O837" s="168" t="str">
        <f t="shared" si="69"/>
        <v>PH.IC.GA.170304.01</v>
      </c>
      <c r="Q837" s="168" t="str">
        <f t="shared" si="70"/>
        <v>CL.IC.GA.170304.01</v>
      </c>
    </row>
    <row r="838" spans="1:19" s="167" customFormat="1" ht="15">
      <c r="A838" s="167" t="s">
        <v>10662</v>
      </c>
      <c r="C838" s="61" t="s">
        <v>6777</v>
      </c>
      <c r="E838" s="61" t="s">
        <v>12592</v>
      </c>
      <c r="F838" s="167" t="s">
        <v>10073</v>
      </c>
      <c r="G838" s="61" t="s">
        <v>10074</v>
      </c>
      <c r="H838" s="62" t="s">
        <v>6291</v>
      </c>
      <c r="I838" s="62" t="s">
        <v>9840</v>
      </c>
      <c r="J838" s="63" t="str">
        <f t="shared" si="66"/>
        <v>IC.GA.170305</v>
      </c>
      <c r="K838" s="61" t="s">
        <v>2379</v>
      </c>
      <c r="L838" s="167" t="str">
        <f t="shared" si="67"/>
        <v xml:space="preserve">  Peristomal Separation</v>
      </c>
      <c r="M838" s="168" t="str">
        <f t="shared" si="68"/>
        <v>PI.IC.GA.170305.01</v>
      </c>
      <c r="N838" s="168"/>
      <c r="O838" s="168" t="str">
        <f t="shared" si="69"/>
        <v>PH.IC.GA.170305.01</v>
      </c>
      <c r="Q838" s="168" t="str">
        <f t="shared" si="70"/>
        <v>CL.IC.GA.170305.01</v>
      </c>
      <c r="R838" s="167" t="s">
        <v>4415</v>
      </c>
      <c r="S838" s="167">
        <v>214</v>
      </c>
    </row>
    <row r="839" spans="1:19" s="167" customFormat="1" ht="15">
      <c r="A839" s="167" t="s">
        <v>10762</v>
      </c>
      <c r="C839" s="61" t="s">
        <v>6777</v>
      </c>
      <c r="D839" s="167" t="s">
        <v>10103</v>
      </c>
      <c r="E839" s="61" t="s">
        <v>6464</v>
      </c>
      <c r="F839" s="167" t="s">
        <v>9915</v>
      </c>
      <c r="G839" s="167" t="s">
        <v>10157</v>
      </c>
      <c r="H839" s="62" t="s">
        <v>11848</v>
      </c>
      <c r="I839" s="167" t="s">
        <v>11575</v>
      </c>
      <c r="J839" s="63" t="str">
        <f t="shared" si="66"/>
        <v>IC.GA.170401</v>
      </c>
      <c r="K839" s="61" t="s">
        <v>2379</v>
      </c>
      <c r="L839" s="167" t="str">
        <f t="shared" si="67"/>
        <v xml:space="preserve">     Peristomal skin clean, dry and intact</v>
      </c>
      <c r="M839" s="168" t="str">
        <f t="shared" si="68"/>
        <v>PI.IC.GA.170401.01</v>
      </c>
      <c r="N839" s="168"/>
      <c r="O839" s="168" t="str">
        <f t="shared" si="69"/>
        <v>PH.IC.GA.170401.01</v>
      </c>
      <c r="Q839" s="168" t="str">
        <f t="shared" si="70"/>
        <v>CL.IC.GA.170401.01</v>
      </c>
    </row>
    <row r="840" spans="1:19" s="167" customFormat="1" ht="15">
      <c r="A840" s="167" t="s">
        <v>10762</v>
      </c>
      <c r="C840" s="61" t="s">
        <v>6777</v>
      </c>
      <c r="E840" s="61" t="s">
        <v>6464</v>
      </c>
      <c r="F840" s="167" t="s">
        <v>9915</v>
      </c>
      <c r="G840" s="167" t="s">
        <v>10158</v>
      </c>
      <c r="H840" s="62" t="s">
        <v>12030</v>
      </c>
      <c r="I840" s="167" t="s">
        <v>11790</v>
      </c>
      <c r="J840" s="63" t="str">
        <f t="shared" si="66"/>
        <v>IC.GA.170402</v>
      </c>
      <c r="K840" s="61" t="s">
        <v>2379</v>
      </c>
      <c r="L840" s="167" t="str">
        <f t="shared" si="67"/>
        <v xml:space="preserve">     Peristomal skin erythema</v>
      </c>
      <c r="M840" s="168" t="str">
        <f t="shared" si="68"/>
        <v>PI.IC.GA.170402.01</v>
      </c>
      <c r="N840" s="168"/>
      <c r="O840" s="168" t="str">
        <f t="shared" si="69"/>
        <v>PH.IC.GA.170402.01</v>
      </c>
      <c r="Q840" s="168" t="str">
        <f t="shared" si="70"/>
        <v>CL.IC.GA.170402.01</v>
      </c>
    </row>
    <row r="841" spans="1:19" s="167" customFormat="1" ht="15">
      <c r="A841" s="167" t="s">
        <v>10762</v>
      </c>
      <c r="C841" s="61" t="s">
        <v>6777</v>
      </c>
      <c r="E841" s="61" t="s">
        <v>6464</v>
      </c>
      <c r="F841" s="167" t="s">
        <v>9915</v>
      </c>
      <c r="G841" s="167" t="s">
        <v>9827</v>
      </c>
      <c r="H841" s="62" t="s">
        <v>12032</v>
      </c>
      <c r="I841" s="167" t="s">
        <v>10160</v>
      </c>
      <c r="J841" s="63" t="str">
        <f t="shared" si="66"/>
        <v>IC.GA.170403</v>
      </c>
      <c r="K841" s="61" t="s">
        <v>2379</v>
      </c>
      <c r="L841" s="167" t="str">
        <f t="shared" si="67"/>
        <v xml:space="preserve">     Peristomal skin edematous</v>
      </c>
      <c r="M841" s="168" t="str">
        <f t="shared" si="68"/>
        <v>PI.IC.GA.170403.01</v>
      </c>
      <c r="N841" s="168"/>
      <c r="O841" s="168" t="str">
        <f t="shared" si="69"/>
        <v>PH.IC.GA.170403.01</v>
      </c>
      <c r="Q841" s="168" t="str">
        <f t="shared" si="70"/>
        <v>CL.IC.GA.170403.01</v>
      </c>
    </row>
    <row r="842" spans="1:19" s="167" customFormat="1" ht="15">
      <c r="A842" s="167" t="s">
        <v>10762</v>
      </c>
      <c r="C842" s="61" t="s">
        <v>6777</v>
      </c>
      <c r="E842" s="61" t="s">
        <v>6464</v>
      </c>
      <c r="F842" s="167" t="s">
        <v>9915</v>
      </c>
      <c r="G842" s="167" t="s">
        <v>10319</v>
      </c>
      <c r="H842" s="62" t="s">
        <v>12028</v>
      </c>
      <c r="I842" s="167" t="s">
        <v>10320</v>
      </c>
      <c r="J842" s="63" t="str">
        <f t="shared" si="66"/>
        <v>IC.GA.170404</v>
      </c>
      <c r="K842" s="61" t="s">
        <v>2379</v>
      </c>
      <c r="L842" s="167" t="str">
        <f t="shared" si="67"/>
        <v xml:space="preserve">     Peristomal rash</v>
      </c>
      <c r="M842" s="168" t="str">
        <f t="shared" si="68"/>
        <v>PI.IC.GA.170404.01</v>
      </c>
      <c r="N842" s="168"/>
      <c r="O842" s="168" t="str">
        <f t="shared" si="69"/>
        <v>PH.IC.GA.170404.01</v>
      </c>
      <c r="Q842" s="168" t="str">
        <f t="shared" si="70"/>
        <v>CL.IC.GA.170404.01</v>
      </c>
    </row>
    <row r="843" spans="1:19" s="167" customFormat="1" ht="15">
      <c r="A843" s="167" t="s">
        <v>10762</v>
      </c>
      <c r="C843" s="61" t="s">
        <v>6777</v>
      </c>
      <c r="E843" s="61" t="s">
        <v>6464</v>
      </c>
      <c r="F843" s="167" t="s">
        <v>9915</v>
      </c>
      <c r="G843" s="167" t="s">
        <v>9828</v>
      </c>
      <c r="H843" s="62" t="s">
        <v>12210</v>
      </c>
      <c r="I843" s="167" t="s">
        <v>10322</v>
      </c>
      <c r="J843" s="63" t="str">
        <f t="shared" si="66"/>
        <v>IC.GA.170405</v>
      </c>
      <c r="K843" s="61" t="s">
        <v>2379</v>
      </c>
      <c r="L843" s="167" t="str">
        <f t="shared" si="67"/>
        <v xml:space="preserve">     Peristomal skin breakdown</v>
      </c>
      <c r="M843" s="168" t="str">
        <f t="shared" si="68"/>
        <v>PI.IC.GA.170405.01</v>
      </c>
      <c r="N843" s="168"/>
      <c r="O843" s="168" t="str">
        <f t="shared" si="69"/>
        <v>PH.IC.GA.170405.01</v>
      </c>
      <c r="Q843" s="168" t="str">
        <f t="shared" si="70"/>
        <v>CL.IC.GA.170405.01</v>
      </c>
    </row>
    <row r="844" spans="1:19" s="167" customFormat="1" ht="15">
      <c r="A844" s="167" t="s">
        <v>10762</v>
      </c>
      <c r="C844" s="61" t="s">
        <v>6777</v>
      </c>
      <c r="E844" s="61" t="s">
        <v>6464</v>
      </c>
      <c r="F844" s="167" t="s">
        <v>9915</v>
      </c>
      <c r="G844" s="167" t="s">
        <v>10323</v>
      </c>
      <c r="H844" s="62" t="s">
        <v>12212</v>
      </c>
      <c r="I844" s="167" t="s">
        <v>10324</v>
      </c>
      <c r="J844" s="63" t="str">
        <f t="shared" si="66"/>
        <v>IC.GA.170406</v>
      </c>
      <c r="K844" s="61" t="s">
        <v>2379</v>
      </c>
      <c r="L844" s="167" t="str">
        <f t="shared" si="67"/>
        <v xml:space="preserve">     Peristomal skin adhesive allergy</v>
      </c>
      <c r="M844" s="168" t="str">
        <f t="shared" si="68"/>
        <v>PI.IC.GA.170406.01</v>
      </c>
      <c r="N844" s="168"/>
      <c r="O844" s="168" t="str">
        <f t="shared" si="69"/>
        <v>PH.IC.GA.170406.01</v>
      </c>
      <c r="Q844" s="168" t="str">
        <f t="shared" si="70"/>
        <v>CL.IC.GA.170406.01</v>
      </c>
    </row>
    <row r="845" spans="1:19" s="167" customFormat="1" ht="15">
      <c r="A845" s="167" t="s">
        <v>10762</v>
      </c>
      <c r="C845" s="61" t="s">
        <v>6777</v>
      </c>
      <c r="E845" s="61" t="s">
        <v>6464</v>
      </c>
      <c r="F845" s="167" t="s">
        <v>9915</v>
      </c>
      <c r="G845" s="167" t="s">
        <v>13113</v>
      </c>
      <c r="H845" s="62" t="s">
        <v>12225</v>
      </c>
      <c r="I845" s="167" t="s">
        <v>12437</v>
      </c>
      <c r="J845" s="63" t="str">
        <f t="shared" si="66"/>
        <v>IC.GA.170407</v>
      </c>
      <c r="K845" s="61" t="s">
        <v>2379</v>
      </c>
      <c r="L845" s="167" t="str">
        <f t="shared" si="67"/>
        <v xml:space="preserve">     Peristomal skin other: specify</v>
      </c>
      <c r="M845" s="168" t="str">
        <f t="shared" si="68"/>
        <v>PI.IC.GA.170407.01</v>
      </c>
      <c r="N845" s="168"/>
      <c r="O845" s="168" t="str">
        <f t="shared" si="69"/>
        <v>PH.IC.GA.170407.01</v>
      </c>
      <c r="Q845" s="168" t="str">
        <f t="shared" si="70"/>
        <v>CL.IC.GA.170407.01</v>
      </c>
    </row>
    <row r="846" spans="1:19" s="167" customFormat="1" ht="15">
      <c r="A846" s="167" t="s">
        <v>10762</v>
      </c>
      <c r="C846" s="61" t="s">
        <v>6777</v>
      </c>
      <c r="E846" s="61" t="s">
        <v>6464</v>
      </c>
      <c r="F846" s="167" t="s">
        <v>9915</v>
      </c>
      <c r="G846" s="167" t="s">
        <v>9339</v>
      </c>
      <c r="H846" s="62" t="s">
        <v>3574</v>
      </c>
      <c r="I846" s="167" t="s">
        <v>9339</v>
      </c>
      <c r="J846" s="63" t="str">
        <f t="shared" si="66"/>
        <v>IC.GA.170408</v>
      </c>
      <c r="K846" s="61" t="s">
        <v>2379</v>
      </c>
      <c r="L846" s="167" t="str">
        <f t="shared" si="67"/>
        <v>Intact</v>
      </c>
      <c r="M846" s="168" t="str">
        <f t="shared" si="68"/>
        <v>PI.IC.GA.170408.01</v>
      </c>
      <c r="N846" s="168"/>
      <c r="O846" s="168" t="str">
        <f t="shared" si="69"/>
        <v>PH.IC.GA.170408.01</v>
      </c>
      <c r="Q846" s="168" t="str">
        <f t="shared" si="70"/>
        <v>CL.IC.GA.170408.01</v>
      </c>
      <c r="R846" s="167" t="s">
        <v>4415</v>
      </c>
      <c r="S846" s="167">
        <v>525</v>
      </c>
    </row>
    <row r="847" spans="1:19" s="167" customFormat="1" ht="15">
      <c r="A847" s="167" t="s">
        <v>10762</v>
      </c>
      <c r="C847" s="61" t="s">
        <v>6777</v>
      </c>
      <c r="E847" s="61" t="s">
        <v>6464</v>
      </c>
      <c r="F847" s="167" t="s">
        <v>9915</v>
      </c>
      <c r="G847" s="167" t="s">
        <v>10015</v>
      </c>
      <c r="H847" s="62" t="s">
        <v>3690</v>
      </c>
      <c r="I847" s="167" t="s">
        <v>10015</v>
      </c>
      <c r="J847" s="63" t="str">
        <f t="shared" si="66"/>
        <v>IC.GA.170409</v>
      </c>
      <c r="K847" s="61" t="s">
        <v>2379</v>
      </c>
      <c r="L847" s="167" t="str">
        <f t="shared" si="67"/>
        <v>Not Intact</v>
      </c>
      <c r="M847" s="168" t="str">
        <f t="shared" si="68"/>
        <v>PI.IC.GA.170409.01</v>
      </c>
      <c r="N847" s="168"/>
      <c r="O847" s="168" t="str">
        <f t="shared" si="69"/>
        <v>PH.IC.GA.170409.01</v>
      </c>
      <c r="Q847" s="168" t="str">
        <f t="shared" si="70"/>
        <v>CL.IC.GA.170409.01</v>
      </c>
      <c r="R847" s="167" t="s">
        <v>4415</v>
      </c>
      <c r="S847" s="167">
        <v>525</v>
      </c>
    </row>
    <row r="848" spans="1:19" s="167" customFormat="1" ht="15">
      <c r="A848" s="167" t="s">
        <v>10762</v>
      </c>
      <c r="C848" s="61" t="s">
        <v>6777</v>
      </c>
      <c r="D848" s="167" t="s">
        <v>10326</v>
      </c>
      <c r="E848" s="61" t="s">
        <v>6291</v>
      </c>
      <c r="F848" s="167" t="s">
        <v>9915</v>
      </c>
      <c r="G848" s="167" t="s">
        <v>10327</v>
      </c>
      <c r="H848" s="62" t="s">
        <v>11848</v>
      </c>
      <c r="I848" s="167" t="s">
        <v>10646</v>
      </c>
      <c r="J848" s="63" t="str">
        <f t="shared" si="66"/>
        <v>IC.GA.170501</v>
      </c>
      <c r="K848" s="61" t="s">
        <v>2379</v>
      </c>
      <c r="L848" s="167" t="str">
        <f t="shared" si="67"/>
        <v xml:space="preserve">     Appliance intact</v>
      </c>
      <c r="M848" s="168" t="str">
        <f t="shared" si="68"/>
        <v>PI.IC.GA.170501.01</v>
      </c>
      <c r="N848" s="168"/>
      <c r="O848" s="168" t="str">
        <f t="shared" si="69"/>
        <v>PH.IC.GA.170501.01</v>
      </c>
      <c r="Q848" s="168" t="str">
        <f t="shared" si="70"/>
        <v>CL.IC.GA.170501.01</v>
      </c>
    </row>
    <row r="849" spans="1:19" s="167" customFormat="1" ht="15">
      <c r="A849" s="167" t="s">
        <v>10762</v>
      </c>
      <c r="C849" s="61" t="s">
        <v>6777</v>
      </c>
      <c r="E849" s="61" t="s">
        <v>6291</v>
      </c>
      <c r="F849" s="167" t="s">
        <v>9915</v>
      </c>
      <c r="G849" s="167" t="s">
        <v>10328</v>
      </c>
      <c r="H849" s="62" t="s">
        <v>12030</v>
      </c>
      <c r="I849" s="167" t="s">
        <v>13114</v>
      </c>
      <c r="J849" s="63" t="str">
        <f t="shared" si="66"/>
        <v>IC.GA.170502</v>
      </c>
      <c r="K849" s="61" t="s">
        <v>2379</v>
      </c>
      <c r="L849" s="167" t="str">
        <f t="shared" si="67"/>
        <v xml:space="preserve">     Appliance leaking</v>
      </c>
      <c r="M849" s="168" t="str">
        <f t="shared" si="68"/>
        <v>PI.IC.GA.170502.01</v>
      </c>
      <c r="N849" s="168"/>
      <c r="O849" s="168" t="str">
        <f t="shared" si="69"/>
        <v>PH.IC.GA.170502.01</v>
      </c>
      <c r="Q849" s="168" t="str">
        <f t="shared" si="70"/>
        <v>CL.IC.GA.170502.01</v>
      </c>
    </row>
    <row r="850" spans="1:19" s="167" customFormat="1" ht="15">
      <c r="A850" s="167" t="s">
        <v>10762</v>
      </c>
      <c r="C850" s="61" t="s">
        <v>6777</v>
      </c>
      <c r="E850" s="61" t="s">
        <v>6291</v>
      </c>
      <c r="F850" s="167" t="s">
        <v>9915</v>
      </c>
      <c r="G850" s="167" t="s">
        <v>10329</v>
      </c>
      <c r="H850" s="62" t="s">
        <v>12032</v>
      </c>
      <c r="I850" s="167" t="s">
        <v>11393</v>
      </c>
      <c r="J850" s="63" t="str">
        <f t="shared" si="66"/>
        <v>IC.GA.170503</v>
      </c>
      <c r="K850" s="61" t="s">
        <v>2379</v>
      </c>
      <c r="L850" s="167" t="str">
        <f t="shared" si="67"/>
        <v xml:space="preserve">     Appliance changed</v>
      </c>
      <c r="M850" s="168" t="str">
        <f t="shared" si="68"/>
        <v>PI.IC.GA.170503.01</v>
      </c>
      <c r="N850" s="168"/>
      <c r="O850" s="168" t="str">
        <f t="shared" si="69"/>
        <v>PH.IC.GA.170503.01</v>
      </c>
      <c r="Q850" s="168" t="str">
        <f t="shared" si="70"/>
        <v>CL.IC.GA.170503.01</v>
      </c>
    </row>
    <row r="851" spans="1:19" s="167" customFormat="1" ht="15">
      <c r="A851" s="167" t="s">
        <v>10762</v>
      </c>
      <c r="C851" s="61" t="s">
        <v>6777</v>
      </c>
      <c r="E851" s="61" t="s">
        <v>6291</v>
      </c>
      <c r="F851" s="167" t="s">
        <v>9915</v>
      </c>
      <c r="G851" s="167" t="s">
        <v>10166</v>
      </c>
      <c r="H851" s="62" t="s">
        <v>12028</v>
      </c>
      <c r="I851" s="167" t="s">
        <v>10167</v>
      </c>
      <c r="J851" s="63" t="str">
        <f t="shared" si="66"/>
        <v>IC.GA.170504</v>
      </c>
      <c r="K851" s="61" t="s">
        <v>2379</v>
      </c>
      <c r="L851" s="167" t="str">
        <f t="shared" si="67"/>
        <v xml:space="preserve">     Appliance size: specify</v>
      </c>
      <c r="M851" s="168" t="str">
        <f t="shared" si="68"/>
        <v>PI.IC.GA.170504.01</v>
      </c>
      <c r="N851" s="168"/>
      <c r="O851" s="168" t="str">
        <f t="shared" si="69"/>
        <v>PH.IC.GA.170504.01</v>
      </c>
      <c r="Q851" s="168" t="str">
        <f t="shared" si="70"/>
        <v>CL.IC.GA.170504.01</v>
      </c>
    </row>
    <row r="852" spans="1:19" s="167" customFormat="1" ht="15">
      <c r="A852" s="167" t="s">
        <v>10762</v>
      </c>
      <c r="C852" s="61" t="s">
        <v>6777</v>
      </c>
      <c r="D852" s="167" t="s">
        <v>7469</v>
      </c>
      <c r="E852" s="61" t="s">
        <v>6988</v>
      </c>
      <c r="F852" s="167" t="s">
        <v>9829</v>
      </c>
      <c r="G852" s="167" t="s">
        <v>9830</v>
      </c>
      <c r="H852" s="62" t="s">
        <v>11848</v>
      </c>
      <c r="I852" s="167" t="s">
        <v>10518</v>
      </c>
      <c r="J852" s="63" t="str">
        <f t="shared" si="66"/>
        <v>IC.GA.170601</v>
      </c>
      <c r="K852" s="61" t="s">
        <v>2379</v>
      </c>
      <c r="L852" s="167" t="str">
        <f t="shared" si="67"/>
        <v xml:space="preserve">     RUQ</v>
      </c>
      <c r="M852" s="168" t="str">
        <f t="shared" si="68"/>
        <v>PI.IC.GA.170601.01</v>
      </c>
      <c r="N852" s="168"/>
      <c r="O852" s="168" t="str">
        <f t="shared" si="69"/>
        <v>PH.IC.GA.170601.01</v>
      </c>
      <c r="Q852" s="168" t="str">
        <f t="shared" si="70"/>
        <v>CL.IC.GA.170601.01</v>
      </c>
    </row>
    <row r="853" spans="1:19" s="167" customFormat="1" ht="15">
      <c r="A853" s="167" t="s">
        <v>10762</v>
      </c>
      <c r="C853" s="61" t="s">
        <v>6777</v>
      </c>
      <c r="E853" s="61" t="s">
        <v>6988</v>
      </c>
      <c r="F853" s="167" t="s">
        <v>9829</v>
      </c>
      <c r="G853" s="167" t="s">
        <v>10010</v>
      </c>
      <c r="H853" s="62" t="s">
        <v>12030</v>
      </c>
      <c r="I853" s="167" t="s">
        <v>10520</v>
      </c>
      <c r="J853" s="63" t="str">
        <f t="shared" si="66"/>
        <v>IC.GA.170602</v>
      </c>
      <c r="K853" s="61" t="s">
        <v>2379</v>
      </c>
      <c r="L853" s="167" t="str">
        <f t="shared" si="67"/>
        <v xml:space="preserve">     RLQ</v>
      </c>
      <c r="M853" s="168" t="str">
        <f t="shared" si="68"/>
        <v>PI.IC.GA.170602.01</v>
      </c>
      <c r="N853" s="168"/>
      <c r="O853" s="168" t="str">
        <f t="shared" si="69"/>
        <v>PH.IC.GA.170602.01</v>
      </c>
      <c r="Q853" s="168" t="str">
        <f t="shared" si="70"/>
        <v>CL.IC.GA.170602.01</v>
      </c>
    </row>
    <row r="854" spans="1:19" s="167" customFormat="1" ht="15">
      <c r="A854" s="167" t="s">
        <v>10762</v>
      </c>
      <c r="C854" s="61" t="s">
        <v>6777</v>
      </c>
      <c r="E854" s="61" t="s">
        <v>6988</v>
      </c>
      <c r="F854" s="167" t="s">
        <v>9829</v>
      </c>
      <c r="G854" s="167" t="s">
        <v>10011</v>
      </c>
      <c r="H854" s="62" t="s">
        <v>12032</v>
      </c>
      <c r="I854" s="167" t="s">
        <v>10522</v>
      </c>
      <c r="J854" s="63" t="str">
        <f t="shared" ref="J854:J917" si="71">CONCATENATE("IC.GA.",C854,E854,H854)</f>
        <v>IC.GA.170603</v>
      </c>
      <c r="K854" s="61" t="s">
        <v>2379</v>
      </c>
      <c r="L854" s="167" t="str">
        <f t="shared" si="67"/>
        <v xml:space="preserve">     LUQ</v>
      </c>
      <c r="M854" s="168" t="str">
        <f t="shared" si="68"/>
        <v>PI.IC.GA.170603.01</v>
      </c>
      <c r="N854" s="168"/>
      <c r="O854" s="168" t="str">
        <f t="shared" si="69"/>
        <v>PH.IC.GA.170603.01</v>
      </c>
      <c r="Q854" s="168" t="str">
        <f t="shared" si="70"/>
        <v>CL.IC.GA.170603.01</v>
      </c>
    </row>
    <row r="855" spans="1:19" s="167" customFormat="1" ht="15">
      <c r="A855" s="167" t="s">
        <v>10762</v>
      </c>
      <c r="C855" s="61" t="s">
        <v>6777</v>
      </c>
      <c r="E855" s="61" t="s">
        <v>6988</v>
      </c>
      <c r="F855" s="167" t="s">
        <v>9829</v>
      </c>
      <c r="G855" s="167" t="s">
        <v>10012</v>
      </c>
      <c r="H855" s="62" t="s">
        <v>12028</v>
      </c>
      <c r="I855" s="167" t="s">
        <v>10524</v>
      </c>
      <c r="J855" s="63" t="str">
        <f t="shared" si="71"/>
        <v>IC.GA.170604</v>
      </c>
      <c r="K855" s="61" t="s">
        <v>2379</v>
      </c>
      <c r="L855" s="167" t="str">
        <f t="shared" si="67"/>
        <v xml:space="preserve">     LLQ</v>
      </c>
      <c r="M855" s="168" t="str">
        <f t="shared" si="68"/>
        <v>PI.IC.GA.170604.01</v>
      </c>
      <c r="N855" s="168"/>
      <c r="O855" s="168" t="str">
        <f t="shared" si="69"/>
        <v>PH.IC.GA.170604.01</v>
      </c>
      <c r="Q855" s="168" t="str">
        <f t="shared" si="70"/>
        <v>CL.IC.GA.170604.01</v>
      </c>
    </row>
    <row r="856" spans="1:19" s="167" customFormat="1" ht="15">
      <c r="A856" s="167" t="s">
        <v>10762</v>
      </c>
      <c r="C856" s="61" t="s">
        <v>12462</v>
      </c>
      <c r="D856" s="167" t="s">
        <v>8285</v>
      </c>
      <c r="E856" s="61" t="s">
        <v>6317</v>
      </c>
      <c r="F856" s="167" t="s">
        <v>9682</v>
      </c>
      <c r="G856" s="167" t="s">
        <v>10039</v>
      </c>
      <c r="H856" s="62" t="s">
        <v>11848</v>
      </c>
      <c r="I856" s="167" t="s">
        <v>9902</v>
      </c>
      <c r="J856" s="63" t="str">
        <f t="shared" si="71"/>
        <v>IC.GA.170701</v>
      </c>
      <c r="K856" s="61" t="s">
        <v>12175</v>
      </c>
      <c r="L856" s="167" t="str">
        <f t="shared" si="67"/>
        <v xml:space="preserve">     Colostomy</v>
      </c>
      <c r="M856" s="168" t="str">
        <f t="shared" si="68"/>
        <v>PI.IC.GA.170701.01</v>
      </c>
      <c r="N856" s="168"/>
      <c r="O856" s="168" t="str">
        <f t="shared" si="69"/>
        <v>PH.IC.GA.170701.01</v>
      </c>
      <c r="Q856" s="168" t="str">
        <f t="shared" si="70"/>
        <v>CL.IC.GA.170701.01</v>
      </c>
    </row>
    <row r="857" spans="1:19" s="167" customFormat="1" ht="15">
      <c r="A857" s="167" t="s">
        <v>10762</v>
      </c>
      <c r="C857" s="61" t="s">
        <v>12462</v>
      </c>
      <c r="E857" s="61" t="s">
        <v>6317</v>
      </c>
      <c r="F857" s="167" t="s">
        <v>9682</v>
      </c>
      <c r="G857" s="167" t="s">
        <v>9903</v>
      </c>
      <c r="H857" s="62" t="s">
        <v>12030</v>
      </c>
      <c r="I857" s="167" t="s">
        <v>9904</v>
      </c>
      <c r="J857" s="63" t="str">
        <f t="shared" si="71"/>
        <v>IC.GA.170702</v>
      </c>
      <c r="K857" s="61" t="s">
        <v>12175</v>
      </c>
      <c r="L857" s="167" t="str">
        <f t="shared" si="67"/>
        <v xml:space="preserve">     Ileostomy</v>
      </c>
      <c r="M857" s="168" t="str">
        <f t="shared" si="68"/>
        <v>PI.IC.GA.170702.01</v>
      </c>
      <c r="N857" s="168"/>
      <c r="O857" s="168" t="str">
        <f t="shared" si="69"/>
        <v>PH.IC.GA.170702.01</v>
      </c>
      <c r="Q857" s="168" t="str">
        <f t="shared" si="70"/>
        <v>CL.IC.GA.170702.01</v>
      </c>
    </row>
    <row r="858" spans="1:19" s="167" customFormat="1" ht="15">
      <c r="A858" s="167" t="s">
        <v>10762</v>
      </c>
      <c r="C858" s="61" t="s">
        <v>12462</v>
      </c>
      <c r="E858" s="61" t="s">
        <v>6317</v>
      </c>
      <c r="F858" s="167" t="s">
        <v>9682</v>
      </c>
      <c r="G858" s="167" t="s">
        <v>9905</v>
      </c>
      <c r="H858" s="62" t="s">
        <v>12032</v>
      </c>
      <c r="I858" s="167" t="s">
        <v>9683</v>
      </c>
      <c r="J858" s="63" t="str">
        <f t="shared" si="71"/>
        <v>IC.GA.170703</v>
      </c>
      <c r="K858" s="61" t="s">
        <v>12175</v>
      </c>
      <c r="L858" s="167" t="str">
        <f t="shared" si="67"/>
        <v xml:space="preserve">     Jejunostomy</v>
      </c>
      <c r="M858" s="168" t="str">
        <f t="shared" si="68"/>
        <v>PI.IC.GA.170703.01</v>
      </c>
      <c r="N858" s="168"/>
      <c r="O858" s="168" t="str">
        <f t="shared" si="69"/>
        <v>PH.IC.GA.170703.01</v>
      </c>
      <c r="Q858" s="168" t="str">
        <f t="shared" si="70"/>
        <v>CL.IC.GA.170703.01</v>
      </c>
    </row>
    <row r="859" spans="1:19" s="167" customFormat="1" ht="15">
      <c r="A859" s="167" t="s">
        <v>10762</v>
      </c>
      <c r="C859" s="61" t="s">
        <v>12462</v>
      </c>
      <c r="E859" s="61" t="s">
        <v>6317</v>
      </c>
      <c r="F859" s="167" t="s">
        <v>9682</v>
      </c>
      <c r="G859" s="167" t="s">
        <v>9906</v>
      </c>
      <c r="H859" s="62" t="s">
        <v>12028</v>
      </c>
      <c r="I859" s="167" t="s">
        <v>9684</v>
      </c>
      <c r="J859" s="63" t="str">
        <f t="shared" si="71"/>
        <v>IC.GA.170704</v>
      </c>
      <c r="K859" s="61" t="s">
        <v>12175</v>
      </c>
      <c r="L859" s="167" t="str">
        <f t="shared" si="67"/>
        <v xml:space="preserve">     Sigmoidostomy</v>
      </c>
      <c r="M859" s="168" t="str">
        <f t="shared" si="68"/>
        <v>PI.IC.GA.170704.01</v>
      </c>
      <c r="N859" s="168"/>
      <c r="O859" s="168" t="str">
        <f t="shared" si="69"/>
        <v>PH.IC.GA.170704.01</v>
      </c>
      <c r="Q859" s="168" t="str">
        <f t="shared" si="70"/>
        <v>CL.IC.GA.170704.01</v>
      </c>
    </row>
    <row r="860" spans="1:19" s="167" customFormat="1" ht="15">
      <c r="A860" s="167" t="s">
        <v>10762</v>
      </c>
      <c r="C860" s="61" t="s">
        <v>12462</v>
      </c>
      <c r="E860" s="61" t="s">
        <v>6317</v>
      </c>
      <c r="F860" s="167" t="s">
        <v>9682</v>
      </c>
      <c r="G860" s="167" t="s">
        <v>9623</v>
      </c>
      <c r="H860" s="62" t="s">
        <v>12210</v>
      </c>
      <c r="I860" s="167" t="s">
        <v>9624</v>
      </c>
      <c r="J860" s="63" t="str">
        <f t="shared" si="71"/>
        <v>IC.GA.170705</v>
      </c>
      <c r="K860" s="61" t="s">
        <v>12175</v>
      </c>
      <c r="L860" s="167" t="str">
        <f t="shared" si="67"/>
        <v xml:space="preserve">     Duodenostomy</v>
      </c>
      <c r="M860" s="168" t="str">
        <f t="shared" si="68"/>
        <v>PI.IC.GA.170705.01</v>
      </c>
      <c r="N860" s="168"/>
      <c r="O860" s="168" t="str">
        <f t="shared" si="69"/>
        <v>PH.IC.GA.170705.01</v>
      </c>
      <c r="Q860" s="168" t="str">
        <f t="shared" si="70"/>
        <v>CL.IC.GA.170705.01</v>
      </c>
    </row>
    <row r="861" spans="1:19" s="167" customFormat="1" ht="15">
      <c r="A861" s="167" t="s">
        <v>10762</v>
      </c>
      <c r="C861" s="61" t="s">
        <v>12462</v>
      </c>
      <c r="E861" s="61" t="s">
        <v>6317</v>
      </c>
      <c r="F861" s="167" t="s">
        <v>9682</v>
      </c>
      <c r="G861" s="167" t="s">
        <v>9625</v>
      </c>
      <c r="H861" s="62" t="s">
        <v>12212</v>
      </c>
      <c r="I861" s="167" t="s">
        <v>9685</v>
      </c>
      <c r="J861" s="63" t="str">
        <f t="shared" si="71"/>
        <v>IC.GA.170706</v>
      </c>
      <c r="K861" s="61" t="s">
        <v>12175</v>
      </c>
      <c r="L861" s="167" t="str">
        <f t="shared" si="67"/>
        <v xml:space="preserve">     Mucous fistula</v>
      </c>
      <c r="M861" s="168" t="str">
        <f t="shared" si="68"/>
        <v>PI.IC.GA.170706.01</v>
      </c>
      <c r="N861" s="168"/>
      <c r="O861" s="168" t="str">
        <f t="shared" si="69"/>
        <v>PH.IC.GA.170706.01</v>
      </c>
      <c r="Q861" s="168" t="str">
        <f t="shared" si="70"/>
        <v>CL.IC.GA.170706.01</v>
      </c>
    </row>
    <row r="862" spans="1:19" s="167" customFormat="1" ht="15">
      <c r="A862" s="167" t="s">
        <v>10762</v>
      </c>
      <c r="B862" s="167" t="s">
        <v>9836</v>
      </c>
      <c r="C862" s="61" t="s">
        <v>6777</v>
      </c>
      <c r="E862" s="61" t="s">
        <v>6317</v>
      </c>
      <c r="F862" s="167" t="s">
        <v>9682</v>
      </c>
      <c r="G862" s="167" t="s">
        <v>10529</v>
      </c>
      <c r="H862" s="62" t="s">
        <v>12225</v>
      </c>
      <c r="I862" s="167" t="s">
        <v>12437</v>
      </c>
      <c r="J862" s="63" t="str">
        <f t="shared" si="71"/>
        <v>IC.GA.170707</v>
      </c>
      <c r="K862" s="61" t="s">
        <v>2379</v>
      </c>
      <c r="L862" s="167" t="str">
        <f t="shared" si="67"/>
        <v xml:space="preserve">     Other: specify</v>
      </c>
      <c r="M862" s="168" t="str">
        <f t="shared" si="68"/>
        <v>PI.IC.GA.170707.01</v>
      </c>
      <c r="N862" s="168"/>
      <c r="O862" s="168" t="str">
        <f t="shared" si="69"/>
        <v>PH.IC.GA.170707.01</v>
      </c>
      <c r="Q862" s="168" t="str">
        <f t="shared" si="70"/>
        <v>CL.IC.GA.170707.01</v>
      </c>
    </row>
    <row r="863" spans="1:19" s="167" customFormat="1" ht="15">
      <c r="A863" s="167" t="s">
        <v>10762</v>
      </c>
      <c r="C863" s="61" t="s">
        <v>6777</v>
      </c>
      <c r="D863" s="167" t="s">
        <v>10044</v>
      </c>
      <c r="E863" s="61" t="s">
        <v>3574</v>
      </c>
      <c r="F863" s="167" t="s">
        <v>13116</v>
      </c>
      <c r="G863" s="167" t="s">
        <v>9891</v>
      </c>
      <c r="H863" s="62" t="s">
        <v>11848</v>
      </c>
      <c r="I863" s="167" t="s">
        <v>9891</v>
      </c>
      <c r="J863" s="63" t="str">
        <f t="shared" si="71"/>
        <v>IC.GA.170801</v>
      </c>
      <c r="K863" s="61" t="s">
        <v>2379</v>
      </c>
      <c r="L863" s="167" t="str">
        <f t="shared" si="67"/>
        <v>Bard</v>
      </c>
      <c r="M863" s="168" t="str">
        <f t="shared" si="68"/>
        <v>PI.IC.GA.170801.01</v>
      </c>
      <c r="N863" s="168"/>
      <c r="O863" s="168" t="str">
        <f t="shared" si="69"/>
        <v>PH.IC.GA.170801.01</v>
      </c>
      <c r="Q863" s="168" t="str">
        <f t="shared" si="70"/>
        <v>CL.IC.GA.170801.01</v>
      </c>
      <c r="R863" s="167" t="s">
        <v>12465</v>
      </c>
      <c r="S863" s="167">
        <v>523</v>
      </c>
    </row>
    <row r="864" spans="1:19" s="167" customFormat="1" ht="15">
      <c r="A864" s="167" t="s">
        <v>10762</v>
      </c>
      <c r="C864" s="61" t="s">
        <v>6777</v>
      </c>
      <c r="E864" s="61" t="s">
        <v>3574</v>
      </c>
      <c r="F864" s="167" t="s">
        <v>13115</v>
      </c>
      <c r="G864" s="167" t="s">
        <v>9892</v>
      </c>
      <c r="H864" s="62" t="s">
        <v>12030</v>
      </c>
      <c r="I864" s="167" t="s">
        <v>9892</v>
      </c>
      <c r="J864" s="63" t="str">
        <f t="shared" si="71"/>
        <v>IC.GA.170802</v>
      </c>
      <c r="K864" s="61" t="s">
        <v>2379</v>
      </c>
      <c r="L864" s="167" t="str">
        <f t="shared" si="67"/>
        <v>Holister</v>
      </c>
      <c r="M864" s="168" t="str">
        <f t="shared" si="68"/>
        <v>PI.IC.GA.170802.01</v>
      </c>
      <c r="N864" s="168"/>
      <c r="O864" s="168" t="str">
        <f t="shared" si="69"/>
        <v>PH.IC.GA.170802.01</v>
      </c>
      <c r="Q864" s="168" t="str">
        <f t="shared" si="70"/>
        <v>CL.IC.GA.170802.01</v>
      </c>
      <c r="R864" s="167" t="s">
        <v>12465</v>
      </c>
      <c r="S864" s="167">
        <v>523</v>
      </c>
    </row>
    <row r="865" spans="1:19" s="167" customFormat="1" ht="15">
      <c r="A865" s="167" t="s">
        <v>10762</v>
      </c>
      <c r="C865" s="61" t="s">
        <v>6777</v>
      </c>
      <c r="E865" s="61" t="s">
        <v>3574</v>
      </c>
      <c r="F865" s="167" t="s">
        <v>13115</v>
      </c>
      <c r="G865" s="167" t="s">
        <v>8842</v>
      </c>
      <c r="H865" s="62" t="s">
        <v>12032</v>
      </c>
      <c r="I865" s="167" t="s">
        <v>8842</v>
      </c>
      <c r="J865" s="63" t="str">
        <f t="shared" si="71"/>
        <v>IC.GA.170803</v>
      </c>
      <c r="K865" s="61" t="s">
        <v>2379</v>
      </c>
      <c r="L865" s="167" t="str">
        <f t="shared" si="67"/>
        <v>Other</v>
      </c>
      <c r="M865" s="168" t="str">
        <f t="shared" si="68"/>
        <v>PI.IC.GA.170803.01</v>
      </c>
      <c r="N865" s="168"/>
      <c r="O865" s="168" t="str">
        <f t="shared" si="69"/>
        <v>PH.IC.GA.170803.01</v>
      </c>
      <c r="Q865" s="168" t="str">
        <f t="shared" si="70"/>
        <v>CL.IC.GA.170803.01</v>
      </c>
      <c r="R865" s="167" t="s">
        <v>12465</v>
      </c>
      <c r="S865" s="167">
        <v>523</v>
      </c>
    </row>
    <row r="866" spans="1:19" s="167" customFormat="1" ht="15">
      <c r="A866" s="167" t="s">
        <v>10762</v>
      </c>
      <c r="C866" s="61" t="s">
        <v>6777</v>
      </c>
      <c r="D866" s="167" t="s">
        <v>9627</v>
      </c>
      <c r="E866" s="61" t="s">
        <v>3690</v>
      </c>
      <c r="F866" s="167" t="s">
        <v>13117</v>
      </c>
      <c r="G866" s="167" t="s">
        <v>9535</v>
      </c>
      <c r="H866" s="62" t="s">
        <v>11848</v>
      </c>
      <c r="I866" s="167" t="s">
        <v>9535</v>
      </c>
      <c r="J866" s="63" t="str">
        <f t="shared" si="71"/>
        <v>IC.GA.170901</v>
      </c>
      <c r="K866" s="61" t="s">
        <v>2379</v>
      </c>
      <c r="L866" s="167" t="str">
        <f t="shared" si="67"/>
        <v>Done</v>
      </c>
      <c r="M866" s="168" t="str">
        <f t="shared" si="68"/>
        <v>PI.IC.GA.170901.01</v>
      </c>
      <c r="N866" s="168"/>
      <c r="O866" s="168" t="str">
        <f t="shared" si="69"/>
        <v>PH.IC.GA.170901.01</v>
      </c>
      <c r="Q866" s="168" t="str">
        <f t="shared" si="70"/>
        <v>CL.IC.GA.170901.01</v>
      </c>
      <c r="R866" s="167" t="s">
        <v>12465</v>
      </c>
      <c r="S866" s="167">
        <v>524</v>
      </c>
    </row>
    <row r="867" spans="1:19" s="167" customFormat="1" ht="15">
      <c r="A867" s="167" t="s">
        <v>10762</v>
      </c>
      <c r="C867" s="61" t="s">
        <v>6777</v>
      </c>
      <c r="E867" s="61" t="s">
        <v>3690</v>
      </c>
      <c r="F867" s="167" t="s">
        <v>13117</v>
      </c>
      <c r="G867" s="167" t="s">
        <v>9536</v>
      </c>
      <c r="H867" s="62" t="s">
        <v>12030</v>
      </c>
      <c r="I867" s="167" t="s">
        <v>9628</v>
      </c>
      <c r="J867" s="63" t="str">
        <f t="shared" si="71"/>
        <v>IC.GA.170902</v>
      </c>
      <c r="K867" s="61" t="s">
        <v>2379</v>
      </c>
      <c r="L867" s="167" t="str">
        <f t="shared" si="67"/>
        <v>Not Done</v>
      </c>
      <c r="M867" s="168" t="str">
        <f t="shared" si="68"/>
        <v>PI.IC.GA.170902.01</v>
      </c>
      <c r="N867" s="168"/>
      <c r="O867" s="168" t="str">
        <f t="shared" si="69"/>
        <v>PH.IC.GA.170902.01</v>
      </c>
      <c r="Q867" s="168" t="str">
        <f t="shared" si="70"/>
        <v>CL.IC.GA.170902.01</v>
      </c>
      <c r="R867" s="167" t="s">
        <v>12465</v>
      </c>
      <c r="S867" s="167">
        <v>524</v>
      </c>
    </row>
    <row r="868" spans="1:19" s="167" customFormat="1" ht="15">
      <c r="A868" s="167" t="s">
        <v>10762</v>
      </c>
      <c r="C868" s="61" t="s">
        <v>6777</v>
      </c>
      <c r="D868" s="167" t="s">
        <v>9533</v>
      </c>
      <c r="E868" s="61" t="s">
        <v>3188</v>
      </c>
      <c r="F868" s="167" t="s">
        <v>9534</v>
      </c>
      <c r="G868" s="167" t="s">
        <v>9535</v>
      </c>
      <c r="H868" s="62" t="s">
        <v>11848</v>
      </c>
      <c r="I868" s="167" t="s">
        <v>9535</v>
      </c>
      <c r="J868" s="63" t="str">
        <f t="shared" si="71"/>
        <v>IC.GA.171001</v>
      </c>
      <c r="K868" s="61" t="s">
        <v>2379</v>
      </c>
      <c r="L868" s="167" t="str">
        <f t="shared" si="67"/>
        <v>Done</v>
      </c>
      <c r="M868" s="168" t="str">
        <f t="shared" si="68"/>
        <v>PI.IC.GA.171001.01</v>
      </c>
      <c r="N868" s="168"/>
      <c r="O868" s="168" t="str">
        <f t="shared" si="69"/>
        <v>PH.IC.GA.171001.01</v>
      </c>
      <c r="Q868" s="168" t="str">
        <f t="shared" si="70"/>
        <v>CL.IC.GA.171001.01</v>
      </c>
      <c r="R868" s="167" t="s">
        <v>12465</v>
      </c>
      <c r="S868" s="167">
        <v>525</v>
      </c>
    </row>
    <row r="869" spans="1:19" s="167" customFormat="1" ht="15">
      <c r="A869" s="167" t="s">
        <v>10762</v>
      </c>
      <c r="C869" s="61" t="s">
        <v>6777</v>
      </c>
      <c r="E869" s="61" t="s">
        <v>3188</v>
      </c>
      <c r="F869" s="167" t="s">
        <v>9534</v>
      </c>
      <c r="G869" s="167" t="s">
        <v>9536</v>
      </c>
      <c r="H869" s="62" t="s">
        <v>12030</v>
      </c>
      <c r="I869" s="167" t="s">
        <v>9628</v>
      </c>
      <c r="J869" s="63" t="str">
        <f t="shared" si="71"/>
        <v>IC.GA.171002</v>
      </c>
      <c r="K869" s="61" t="s">
        <v>2379</v>
      </c>
      <c r="L869" s="167" t="str">
        <f t="shared" si="67"/>
        <v>Not Done</v>
      </c>
      <c r="M869" s="168" t="str">
        <f t="shared" si="68"/>
        <v>PI.IC.GA.171002.01</v>
      </c>
      <c r="N869" s="168"/>
      <c r="O869" s="168" t="str">
        <f t="shared" si="69"/>
        <v>PH.IC.GA.171002.01</v>
      </c>
      <c r="Q869" s="168" t="str">
        <f t="shared" si="70"/>
        <v>CL.IC.GA.171002.01</v>
      </c>
      <c r="R869" s="167" t="s">
        <v>12465</v>
      </c>
      <c r="S869" s="167">
        <v>525</v>
      </c>
    </row>
    <row r="870" spans="1:19" s="167" customFormat="1" ht="15">
      <c r="A870" s="167" t="s">
        <v>10762</v>
      </c>
      <c r="B870" s="10" t="s">
        <v>9537</v>
      </c>
      <c r="C870" s="62" t="s">
        <v>12602</v>
      </c>
      <c r="D870" s="10" t="s">
        <v>9538</v>
      </c>
      <c r="E870" s="61" t="s">
        <v>2379</v>
      </c>
      <c r="F870" s="167" t="s">
        <v>9539</v>
      </c>
      <c r="G870" s="167" t="s">
        <v>10493</v>
      </c>
      <c r="H870" s="62" t="s">
        <v>11848</v>
      </c>
      <c r="I870" s="167" t="s">
        <v>11181</v>
      </c>
      <c r="J870" s="63" t="str">
        <f t="shared" si="71"/>
        <v>IC.GA.180101</v>
      </c>
      <c r="K870" s="61" t="s">
        <v>12175</v>
      </c>
      <c r="L870" s="167" t="str">
        <f t="shared" si="67"/>
        <v xml:space="preserve">     Stoma pink</v>
      </c>
      <c r="M870" s="168" t="str">
        <f t="shared" si="68"/>
        <v>PI.IC.GA.180101.01</v>
      </c>
      <c r="N870" s="168"/>
      <c r="O870" s="168" t="str">
        <f t="shared" si="69"/>
        <v>PH.IC.GA.180101.01</v>
      </c>
      <c r="Q870" s="168" t="str">
        <f t="shared" si="70"/>
        <v>CL.IC.GA.180101.01</v>
      </c>
    </row>
    <row r="871" spans="1:19" s="167" customFormat="1" ht="15">
      <c r="A871" s="167" t="s">
        <v>10762</v>
      </c>
      <c r="B871" s="10"/>
      <c r="C871" s="62" t="s">
        <v>12602</v>
      </c>
      <c r="D871" s="10"/>
      <c r="E871" s="61" t="s">
        <v>12175</v>
      </c>
      <c r="F871" s="167" t="s">
        <v>9539</v>
      </c>
      <c r="G871" s="167" t="s">
        <v>10494</v>
      </c>
      <c r="H871" s="62" t="s">
        <v>12030</v>
      </c>
      <c r="I871" s="167" t="s">
        <v>11477</v>
      </c>
      <c r="J871" s="63" t="str">
        <f t="shared" si="71"/>
        <v>IC.GA.180102</v>
      </c>
      <c r="K871" s="61" t="s">
        <v>12175</v>
      </c>
      <c r="L871" s="167" t="str">
        <f t="shared" si="67"/>
        <v xml:space="preserve">     Stoma red</v>
      </c>
      <c r="M871" s="168" t="str">
        <f t="shared" si="68"/>
        <v>PI.IC.GA.180102.01</v>
      </c>
      <c r="N871" s="168"/>
      <c r="O871" s="168" t="str">
        <f t="shared" si="69"/>
        <v>PH.IC.GA.180102.01</v>
      </c>
      <c r="Q871" s="168" t="str">
        <f t="shared" si="70"/>
        <v>CL.IC.GA.180102.01</v>
      </c>
    </row>
    <row r="872" spans="1:19" s="167" customFormat="1" ht="15">
      <c r="A872" s="167" t="s">
        <v>10762</v>
      </c>
      <c r="B872" s="10"/>
      <c r="C872" s="62" t="s">
        <v>12602</v>
      </c>
      <c r="D872" s="10"/>
      <c r="E872" s="61" t="s">
        <v>12175</v>
      </c>
      <c r="F872" s="167" t="s">
        <v>9539</v>
      </c>
      <c r="G872" s="167" t="s">
        <v>10495</v>
      </c>
      <c r="H872" s="62" t="s">
        <v>12032</v>
      </c>
      <c r="I872" s="167" t="s">
        <v>11475</v>
      </c>
      <c r="J872" s="63" t="str">
        <f t="shared" si="71"/>
        <v>IC.GA.180103</v>
      </c>
      <c r="K872" s="61" t="s">
        <v>12175</v>
      </c>
      <c r="L872" s="167" t="str">
        <f t="shared" si="67"/>
        <v xml:space="preserve">     Stoma pale</v>
      </c>
      <c r="M872" s="168" t="str">
        <f t="shared" si="68"/>
        <v>PI.IC.GA.180103.01</v>
      </c>
      <c r="N872" s="168"/>
      <c r="O872" s="168" t="str">
        <f t="shared" si="69"/>
        <v>PH.IC.GA.180103.01</v>
      </c>
      <c r="Q872" s="168" t="str">
        <f t="shared" si="70"/>
        <v>CL.IC.GA.180103.01</v>
      </c>
    </row>
    <row r="873" spans="1:19" s="167" customFormat="1" ht="15">
      <c r="A873" s="167" t="s">
        <v>10762</v>
      </c>
      <c r="B873" s="10"/>
      <c r="C873" s="62" t="s">
        <v>12602</v>
      </c>
      <c r="D873" s="10"/>
      <c r="E873" s="61" t="s">
        <v>12175</v>
      </c>
      <c r="F873" s="167" t="s">
        <v>9539</v>
      </c>
      <c r="G873" s="167" t="s">
        <v>10496</v>
      </c>
      <c r="H873" s="62" t="s">
        <v>12028</v>
      </c>
      <c r="I873" s="167" t="s">
        <v>11823</v>
      </c>
      <c r="J873" s="63" t="str">
        <f t="shared" si="71"/>
        <v>IC.GA.180104</v>
      </c>
      <c r="K873" s="61" t="s">
        <v>12175</v>
      </c>
      <c r="L873" s="167" t="str">
        <f t="shared" si="67"/>
        <v xml:space="preserve">     Stoma dusky</v>
      </c>
      <c r="M873" s="168" t="str">
        <f t="shared" si="68"/>
        <v>PI.IC.GA.180104.01</v>
      </c>
      <c r="N873" s="168"/>
      <c r="O873" s="168" t="str">
        <f t="shared" si="69"/>
        <v>PH.IC.GA.180104.01</v>
      </c>
      <c r="Q873" s="168" t="str">
        <f t="shared" si="70"/>
        <v>CL.IC.GA.180104.01</v>
      </c>
    </row>
    <row r="874" spans="1:19" s="167" customFormat="1" ht="15">
      <c r="A874" s="167" t="s">
        <v>10762</v>
      </c>
      <c r="B874" s="10"/>
      <c r="C874" s="62" t="s">
        <v>12602</v>
      </c>
      <c r="D874" s="10"/>
      <c r="E874" s="61" t="s">
        <v>12175</v>
      </c>
      <c r="F874" s="167" t="s">
        <v>9539</v>
      </c>
      <c r="G874" s="167" t="s">
        <v>10497</v>
      </c>
      <c r="H874" s="62" t="s">
        <v>12210</v>
      </c>
      <c r="I874" s="167" t="s">
        <v>10635</v>
      </c>
      <c r="J874" s="63" t="str">
        <f t="shared" si="71"/>
        <v>IC.GA.180105</v>
      </c>
      <c r="K874" s="61" t="s">
        <v>12175</v>
      </c>
      <c r="L874" s="167" t="str">
        <f t="shared" si="67"/>
        <v xml:space="preserve">     Stoma black</v>
      </c>
      <c r="M874" s="168" t="str">
        <f t="shared" si="68"/>
        <v>PI.IC.GA.180105.01</v>
      </c>
      <c r="N874" s="168"/>
      <c r="O874" s="168" t="str">
        <f t="shared" si="69"/>
        <v>PH.IC.GA.180105.01</v>
      </c>
      <c r="Q874" s="168" t="str">
        <f t="shared" si="70"/>
        <v>CL.IC.GA.180105.01</v>
      </c>
    </row>
    <row r="875" spans="1:19" s="167" customFormat="1" ht="15">
      <c r="A875" s="167" t="s">
        <v>10762</v>
      </c>
      <c r="B875" s="10"/>
      <c r="C875" s="62" t="s">
        <v>12602</v>
      </c>
      <c r="D875" s="10" t="s">
        <v>10334</v>
      </c>
      <c r="E875" s="61" t="s">
        <v>12430</v>
      </c>
      <c r="F875" s="167" t="s">
        <v>9539</v>
      </c>
      <c r="G875" s="167" t="s">
        <v>9540</v>
      </c>
      <c r="H875" s="62" t="s">
        <v>11848</v>
      </c>
      <c r="I875" s="167" t="s">
        <v>10499</v>
      </c>
      <c r="J875" s="63" t="str">
        <f t="shared" si="71"/>
        <v>IC.GA.180201</v>
      </c>
      <c r="K875" s="61" t="s">
        <v>12175</v>
      </c>
      <c r="L875" s="167" t="str">
        <f t="shared" si="67"/>
        <v xml:space="preserve">     Stoma 1.5 - 2.5 inches</v>
      </c>
      <c r="M875" s="168" t="str">
        <f t="shared" si="68"/>
        <v>PI.IC.GA.180201.01</v>
      </c>
      <c r="N875" s="168"/>
      <c r="O875" s="168" t="str">
        <f t="shared" si="69"/>
        <v>PH.IC.GA.180201.01</v>
      </c>
      <c r="Q875" s="168" t="str">
        <f t="shared" si="70"/>
        <v>CL.IC.GA.180201.01</v>
      </c>
    </row>
    <row r="876" spans="1:19" s="167" customFormat="1" ht="15">
      <c r="A876" s="167" t="s">
        <v>10762</v>
      </c>
      <c r="B876" s="10"/>
      <c r="C876" s="62" t="s">
        <v>12602</v>
      </c>
      <c r="D876" s="10"/>
      <c r="E876" s="61" t="s">
        <v>12430</v>
      </c>
      <c r="F876" s="167" t="s">
        <v>9539</v>
      </c>
      <c r="G876" s="167" t="s">
        <v>9541</v>
      </c>
      <c r="H876" s="62" t="s">
        <v>12030</v>
      </c>
      <c r="I876" s="167" t="s">
        <v>9774</v>
      </c>
      <c r="J876" s="63" t="str">
        <f t="shared" si="71"/>
        <v>IC.GA.180202</v>
      </c>
      <c r="K876" s="61" t="s">
        <v>12175</v>
      </c>
      <c r="L876" s="167" t="str">
        <f t="shared" si="67"/>
        <v xml:space="preserve">     Stoma 2.5 - 4 inches</v>
      </c>
      <c r="M876" s="168" t="str">
        <f t="shared" si="68"/>
        <v>PI.IC.GA.180202.01</v>
      </c>
      <c r="N876" s="168"/>
      <c r="O876" s="168" t="str">
        <f t="shared" si="69"/>
        <v>PH.IC.GA.180202.01</v>
      </c>
      <c r="Q876" s="168" t="str">
        <f t="shared" si="70"/>
        <v>CL.IC.GA.180202.01</v>
      </c>
    </row>
    <row r="877" spans="1:19" s="167" customFormat="1" ht="15">
      <c r="A877" s="167" t="s">
        <v>10762</v>
      </c>
      <c r="B877" s="10"/>
      <c r="C877" s="62" t="s">
        <v>12602</v>
      </c>
      <c r="D877" s="10"/>
      <c r="E877" s="61" t="s">
        <v>12430</v>
      </c>
      <c r="F877" s="167" t="s">
        <v>9539</v>
      </c>
      <c r="G877" s="167" t="s">
        <v>10331</v>
      </c>
      <c r="H877" s="62" t="s">
        <v>12032</v>
      </c>
      <c r="I877" s="167" t="s">
        <v>9776</v>
      </c>
      <c r="J877" s="63" t="str">
        <f t="shared" si="71"/>
        <v>IC.GA.180203</v>
      </c>
      <c r="K877" s="61" t="s">
        <v>12175</v>
      </c>
      <c r="L877" s="167" t="str">
        <f t="shared" si="67"/>
        <v xml:space="preserve">     Stoma under 1.5 inches</v>
      </c>
      <c r="M877" s="168" t="str">
        <f t="shared" si="68"/>
        <v>PI.IC.GA.180203.01</v>
      </c>
      <c r="N877" s="168"/>
      <c r="O877" s="168" t="str">
        <f t="shared" si="69"/>
        <v>PH.IC.GA.180203.01</v>
      </c>
      <c r="Q877" s="168" t="str">
        <f t="shared" si="70"/>
        <v>CL.IC.GA.180203.01</v>
      </c>
    </row>
    <row r="878" spans="1:19" s="167" customFormat="1" ht="15">
      <c r="A878" s="167" t="s">
        <v>10762</v>
      </c>
      <c r="B878" s="10"/>
      <c r="C878" s="62" t="s">
        <v>12602</v>
      </c>
      <c r="D878" s="10"/>
      <c r="E878" s="61" t="s">
        <v>12430</v>
      </c>
      <c r="F878" s="167" t="s">
        <v>9539</v>
      </c>
      <c r="G878" s="167" t="s">
        <v>10502</v>
      </c>
      <c r="H878" s="62" t="s">
        <v>12028</v>
      </c>
      <c r="I878" s="167" t="s">
        <v>9778</v>
      </c>
      <c r="J878" s="63" t="str">
        <f t="shared" si="71"/>
        <v>IC.GA.180204</v>
      </c>
      <c r="K878" s="61" t="s">
        <v>12175</v>
      </c>
      <c r="L878" s="167" t="str">
        <f t="shared" si="67"/>
        <v xml:space="preserve">     Stoma over 4 inches</v>
      </c>
      <c r="M878" s="168" t="str">
        <f t="shared" si="68"/>
        <v>PI.IC.GA.180204.01</v>
      </c>
      <c r="N878" s="168"/>
      <c r="O878" s="168" t="str">
        <f t="shared" si="69"/>
        <v>PH.IC.GA.180204.01</v>
      </c>
      <c r="Q878" s="168" t="str">
        <f t="shared" si="70"/>
        <v>CL.IC.GA.180204.01</v>
      </c>
    </row>
    <row r="879" spans="1:19" s="167" customFormat="1" ht="15">
      <c r="A879" s="167" t="s">
        <v>10762</v>
      </c>
      <c r="B879" s="10"/>
      <c r="C879" s="62" t="s">
        <v>12602</v>
      </c>
      <c r="D879" s="10"/>
      <c r="E879" s="61" t="s">
        <v>12430</v>
      </c>
      <c r="F879" s="167" t="s">
        <v>9539</v>
      </c>
      <c r="G879" s="167" t="s">
        <v>9542</v>
      </c>
      <c r="H879" s="62" t="s">
        <v>12210</v>
      </c>
      <c r="I879" s="167" t="s">
        <v>10334</v>
      </c>
      <c r="J879" s="63" t="str">
        <f t="shared" si="71"/>
        <v>IC.GA.180205</v>
      </c>
      <c r="K879" s="61" t="s">
        <v>12175</v>
      </c>
      <c r="L879" s="167" t="str">
        <f t="shared" si="67"/>
        <v xml:space="preserve">     Stoma size:  specify</v>
      </c>
      <c r="M879" s="168" t="str">
        <f t="shared" si="68"/>
        <v>PI.IC.GA.180205.01</v>
      </c>
      <c r="N879" s="168"/>
      <c r="O879" s="168" t="str">
        <f t="shared" si="69"/>
        <v>PH.IC.GA.180205.01</v>
      </c>
      <c r="Q879" s="168" t="str">
        <f t="shared" si="70"/>
        <v>CL.IC.GA.180205.01</v>
      </c>
    </row>
    <row r="880" spans="1:19" s="167" customFormat="1" ht="15">
      <c r="A880" s="167" t="s">
        <v>10762</v>
      </c>
      <c r="B880" s="10"/>
      <c r="C880" s="62" t="s">
        <v>12602</v>
      </c>
      <c r="D880" s="10" t="s">
        <v>9543</v>
      </c>
      <c r="E880" s="61" t="s">
        <v>12185</v>
      </c>
      <c r="F880" s="167" t="s">
        <v>9539</v>
      </c>
      <c r="G880" s="167" t="s">
        <v>9693</v>
      </c>
      <c r="H880" s="62" t="s">
        <v>11848</v>
      </c>
      <c r="I880" s="167" t="s">
        <v>11474</v>
      </c>
      <c r="J880" s="63" t="str">
        <f t="shared" si="71"/>
        <v>IC.GA.180301</v>
      </c>
      <c r="K880" s="61" t="s">
        <v>12175</v>
      </c>
      <c r="L880" s="167" t="str">
        <f t="shared" si="67"/>
        <v xml:space="preserve">     Stoma normal for patient</v>
      </c>
      <c r="M880" s="168" t="str">
        <f t="shared" si="68"/>
        <v>PI.IC.GA.180301.01</v>
      </c>
      <c r="N880" s="168"/>
      <c r="O880" s="168" t="str">
        <f t="shared" si="69"/>
        <v>PH.IC.GA.180301.01</v>
      </c>
      <c r="Q880" s="168" t="str">
        <f t="shared" si="70"/>
        <v>CL.IC.GA.180301.01</v>
      </c>
    </row>
    <row r="881" spans="1:19" s="167" customFormat="1" ht="15">
      <c r="A881" s="167" t="s">
        <v>10762</v>
      </c>
      <c r="B881" s="10"/>
      <c r="C881" s="62" t="s">
        <v>12602</v>
      </c>
      <c r="D881" s="10"/>
      <c r="E881" s="61" t="s">
        <v>12185</v>
      </c>
      <c r="F881" s="167" t="s">
        <v>9539</v>
      </c>
      <c r="G881" s="167" t="s">
        <v>9694</v>
      </c>
      <c r="H881" s="62" t="s">
        <v>12030</v>
      </c>
      <c r="I881" s="167" t="s">
        <v>9695</v>
      </c>
      <c r="J881" s="63" t="str">
        <f t="shared" si="71"/>
        <v>IC.GA.180302</v>
      </c>
      <c r="K881" s="61" t="s">
        <v>12175</v>
      </c>
      <c r="L881" s="167" t="str">
        <f t="shared" si="67"/>
        <v xml:space="preserve">     Stoma flush to skin</v>
      </c>
      <c r="M881" s="168" t="str">
        <f t="shared" si="68"/>
        <v>PI.IC.GA.180302.01</v>
      </c>
      <c r="N881" s="168"/>
      <c r="O881" s="168" t="str">
        <f t="shared" si="69"/>
        <v>PH.IC.GA.180302.01</v>
      </c>
      <c r="Q881" s="168" t="str">
        <f t="shared" si="70"/>
        <v>CL.IC.GA.180302.01</v>
      </c>
    </row>
    <row r="882" spans="1:19" s="167" customFormat="1" ht="15">
      <c r="A882" s="167" t="s">
        <v>10762</v>
      </c>
      <c r="B882" s="10"/>
      <c r="C882" s="62" t="s">
        <v>12602</v>
      </c>
      <c r="D882" s="10"/>
      <c r="E882" s="61" t="s">
        <v>12185</v>
      </c>
      <c r="F882" s="167" t="s">
        <v>9539</v>
      </c>
      <c r="G882" s="167" t="s">
        <v>9696</v>
      </c>
      <c r="H882" s="62" t="s">
        <v>12032</v>
      </c>
      <c r="I882" s="167" t="s">
        <v>9697</v>
      </c>
      <c r="J882" s="63" t="str">
        <f t="shared" si="71"/>
        <v>IC.GA.180303</v>
      </c>
      <c r="K882" s="61" t="s">
        <v>12175</v>
      </c>
      <c r="L882" s="167" t="str">
        <f t="shared" si="67"/>
        <v xml:space="preserve">     Stoma protruding</v>
      </c>
      <c r="M882" s="168" t="str">
        <f t="shared" si="68"/>
        <v>PI.IC.GA.180303.01</v>
      </c>
      <c r="N882" s="168"/>
      <c r="O882" s="168" t="str">
        <f t="shared" si="69"/>
        <v>PH.IC.GA.180303.01</v>
      </c>
      <c r="Q882" s="168" t="str">
        <f t="shared" si="70"/>
        <v>CL.IC.GA.180303.01</v>
      </c>
    </row>
    <row r="883" spans="1:19" s="167" customFormat="1" ht="15">
      <c r="A883" s="167" t="s">
        <v>10762</v>
      </c>
      <c r="B883" s="10"/>
      <c r="C883" s="62" t="s">
        <v>12602</v>
      </c>
      <c r="D883" s="10"/>
      <c r="E883" s="61" t="s">
        <v>12185</v>
      </c>
      <c r="F883" s="167" t="s">
        <v>9539</v>
      </c>
      <c r="G883" s="167" t="s">
        <v>9848</v>
      </c>
      <c r="H883" s="62" t="s">
        <v>12028</v>
      </c>
      <c r="I883" s="167" t="s">
        <v>9849</v>
      </c>
      <c r="J883" s="63" t="str">
        <f t="shared" si="71"/>
        <v>IC.GA.180304</v>
      </c>
      <c r="K883" s="61" t="s">
        <v>12175</v>
      </c>
      <c r="L883" s="167" t="str">
        <f t="shared" si="67"/>
        <v xml:space="preserve">     Stoma retracted</v>
      </c>
      <c r="M883" s="168" t="str">
        <f t="shared" si="68"/>
        <v>PI.IC.GA.180304.01</v>
      </c>
      <c r="N883" s="168"/>
      <c r="O883" s="168" t="str">
        <f t="shared" si="69"/>
        <v>PH.IC.GA.180304.01</v>
      </c>
      <c r="Q883" s="168" t="str">
        <f t="shared" si="70"/>
        <v>CL.IC.GA.180304.01</v>
      </c>
    </row>
    <row r="884" spans="1:19" s="167" customFormat="1" ht="15">
      <c r="A884" s="167" t="s">
        <v>10662</v>
      </c>
      <c r="C884" s="61" t="s">
        <v>12602</v>
      </c>
      <c r="E884" s="61" t="s">
        <v>12185</v>
      </c>
      <c r="F884" s="167" t="s">
        <v>9544</v>
      </c>
      <c r="G884" s="61" t="s">
        <v>10074</v>
      </c>
      <c r="H884" s="62" t="s">
        <v>6291</v>
      </c>
      <c r="I884" s="62" t="s">
        <v>9840</v>
      </c>
      <c r="J884" s="63" t="str">
        <f t="shared" si="71"/>
        <v>IC.GA.180305</v>
      </c>
      <c r="K884" s="61" t="s">
        <v>2379</v>
      </c>
      <c r="L884" s="167" t="str">
        <f t="shared" si="67"/>
        <v xml:space="preserve">  Peristomal Separation</v>
      </c>
      <c r="M884" s="168" t="str">
        <f t="shared" si="68"/>
        <v>PI.IC.GA.180305.01</v>
      </c>
      <c r="N884" s="168"/>
      <c r="O884" s="168" t="str">
        <f t="shared" si="69"/>
        <v>PH.IC.GA.180305.01</v>
      </c>
      <c r="Q884" s="168" t="str">
        <f t="shared" si="70"/>
        <v>CL.IC.GA.180305.01</v>
      </c>
      <c r="R884" s="167" t="s">
        <v>12465</v>
      </c>
      <c r="S884" s="167">
        <v>214</v>
      </c>
    </row>
    <row r="885" spans="1:19" s="167" customFormat="1" ht="15">
      <c r="A885" s="167" t="s">
        <v>10762</v>
      </c>
      <c r="B885" s="10"/>
      <c r="C885" s="62" t="s">
        <v>12602</v>
      </c>
      <c r="D885" s="10" t="s">
        <v>9841</v>
      </c>
      <c r="E885" s="61" t="s">
        <v>6464</v>
      </c>
      <c r="F885" s="167" t="s">
        <v>9539</v>
      </c>
      <c r="G885" s="167" t="s">
        <v>10157</v>
      </c>
      <c r="H885" s="62" t="s">
        <v>11848</v>
      </c>
      <c r="I885" s="167" t="s">
        <v>11575</v>
      </c>
      <c r="J885" s="63" t="str">
        <f t="shared" si="71"/>
        <v>IC.GA.180401</v>
      </c>
      <c r="K885" s="61" t="s">
        <v>12175</v>
      </c>
      <c r="L885" s="167" t="str">
        <f t="shared" si="67"/>
        <v xml:space="preserve">     Peristomal skin clean, dry and intact</v>
      </c>
      <c r="M885" s="168" t="str">
        <f t="shared" si="68"/>
        <v>PI.IC.GA.180401.01</v>
      </c>
      <c r="N885" s="168"/>
      <c r="O885" s="168" t="str">
        <f t="shared" si="69"/>
        <v>PH.IC.GA.180401.01</v>
      </c>
      <c r="Q885" s="168" t="str">
        <f t="shared" si="70"/>
        <v>CL.IC.GA.180401.01</v>
      </c>
    </row>
    <row r="886" spans="1:19" s="167" customFormat="1" ht="15">
      <c r="A886" s="167" t="s">
        <v>10762</v>
      </c>
      <c r="B886" s="10"/>
      <c r="C886" s="62" t="s">
        <v>12602</v>
      </c>
      <c r="D886" s="10"/>
      <c r="E886" s="61" t="s">
        <v>6464</v>
      </c>
      <c r="F886" s="167" t="s">
        <v>9539</v>
      </c>
      <c r="G886" s="167" t="s">
        <v>10158</v>
      </c>
      <c r="H886" s="62" t="s">
        <v>12030</v>
      </c>
      <c r="I886" s="167" t="s">
        <v>11790</v>
      </c>
      <c r="J886" s="63" t="str">
        <f t="shared" si="71"/>
        <v>IC.GA.180402</v>
      </c>
      <c r="K886" s="61" t="s">
        <v>12175</v>
      </c>
      <c r="L886" s="167" t="str">
        <f t="shared" si="67"/>
        <v xml:space="preserve">     Peristomal skin erythema</v>
      </c>
      <c r="M886" s="168" t="str">
        <f t="shared" si="68"/>
        <v>PI.IC.GA.180402.01</v>
      </c>
      <c r="N886" s="168"/>
      <c r="O886" s="168" t="str">
        <f t="shared" si="69"/>
        <v>PH.IC.GA.180402.01</v>
      </c>
      <c r="Q886" s="168" t="str">
        <f t="shared" si="70"/>
        <v>CL.IC.GA.180402.01</v>
      </c>
    </row>
    <row r="887" spans="1:19" s="167" customFormat="1" ht="15">
      <c r="A887" s="167" t="s">
        <v>10762</v>
      </c>
      <c r="B887" s="10"/>
      <c r="C887" s="62" t="s">
        <v>12602</v>
      </c>
      <c r="D887" s="10"/>
      <c r="E887" s="61" t="s">
        <v>6464</v>
      </c>
      <c r="F887" s="167" t="s">
        <v>9539</v>
      </c>
      <c r="G887" s="167" t="s">
        <v>10159</v>
      </c>
      <c r="H887" s="62" t="s">
        <v>12032</v>
      </c>
      <c r="I887" s="167" t="s">
        <v>10160</v>
      </c>
      <c r="J887" s="63" t="str">
        <f t="shared" si="71"/>
        <v>IC.GA.180403</v>
      </c>
      <c r="K887" s="61" t="s">
        <v>12175</v>
      </c>
      <c r="L887" s="167" t="str">
        <f t="shared" si="67"/>
        <v xml:space="preserve">     Peristomal skin edema</v>
      </c>
      <c r="M887" s="168" t="str">
        <f t="shared" si="68"/>
        <v>PI.IC.GA.180403.01</v>
      </c>
      <c r="N887" s="168"/>
      <c r="O887" s="168" t="str">
        <f t="shared" si="69"/>
        <v>PH.IC.GA.180403.01</v>
      </c>
      <c r="Q887" s="168" t="str">
        <f t="shared" si="70"/>
        <v>CL.IC.GA.180403.01</v>
      </c>
    </row>
    <row r="888" spans="1:19" s="167" customFormat="1" ht="15">
      <c r="A888" s="167" t="s">
        <v>10762</v>
      </c>
      <c r="B888" s="10"/>
      <c r="C888" s="62" t="s">
        <v>12602</v>
      </c>
      <c r="D888" s="10"/>
      <c r="E888" s="61" t="s">
        <v>6464</v>
      </c>
      <c r="F888" s="167" t="s">
        <v>9539</v>
      </c>
      <c r="G888" s="167" t="s">
        <v>9842</v>
      </c>
      <c r="H888" s="62" t="s">
        <v>12028</v>
      </c>
      <c r="I888" s="167" t="s">
        <v>10320</v>
      </c>
      <c r="J888" s="63" t="str">
        <f t="shared" si="71"/>
        <v>IC.GA.180404</v>
      </c>
      <c r="K888" s="61" t="s">
        <v>12175</v>
      </c>
      <c r="L888" s="167" t="str">
        <f t="shared" si="67"/>
        <v xml:space="preserve">     Peristomal skin rash</v>
      </c>
      <c r="M888" s="168" t="str">
        <f t="shared" si="68"/>
        <v>PI.IC.GA.180404.01</v>
      </c>
      <c r="N888" s="168"/>
      <c r="O888" s="168" t="str">
        <f t="shared" si="69"/>
        <v>PH.IC.GA.180404.01</v>
      </c>
      <c r="Q888" s="168" t="str">
        <f t="shared" si="70"/>
        <v>CL.IC.GA.180404.01</v>
      </c>
    </row>
    <row r="889" spans="1:19" s="167" customFormat="1" ht="15">
      <c r="A889" s="167" t="s">
        <v>10762</v>
      </c>
      <c r="B889" s="10"/>
      <c r="C889" s="62" t="s">
        <v>7866</v>
      </c>
      <c r="D889" s="10"/>
      <c r="E889" s="61" t="s">
        <v>12594</v>
      </c>
      <c r="F889" s="167" t="s">
        <v>9539</v>
      </c>
      <c r="G889" s="167" t="s">
        <v>9828</v>
      </c>
      <c r="H889" s="62" t="s">
        <v>12210</v>
      </c>
      <c r="I889" s="167" t="s">
        <v>10322</v>
      </c>
      <c r="J889" s="63" t="str">
        <f t="shared" si="71"/>
        <v>IC.GA.180405</v>
      </c>
      <c r="K889" s="61" t="s">
        <v>2379</v>
      </c>
      <c r="L889" s="167" t="str">
        <f t="shared" si="67"/>
        <v xml:space="preserve">     Peristomal skin breakdown</v>
      </c>
      <c r="M889" s="168" t="str">
        <f t="shared" si="68"/>
        <v>PI.IC.GA.180405.01</v>
      </c>
      <c r="N889" s="168"/>
      <c r="O889" s="168" t="str">
        <f t="shared" si="69"/>
        <v>PH.IC.GA.180405.01</v>
      </c>
      <c r="Q889" s="168" t="str">
        <f t="shared" si="70"/>
        <v>CL.IC.GA.180405.01</v>
      </c>
    </row>
    <row r="890" spans="1:19" s="167" customFormat="1" ht="15">
      <c r="A890" s="167" t="s">
        <v>10762</v>
      </c>
      <c r="B890" s="10"/>
      <c r="C890" s="62" t="s">
        <v>7866</v>
      </c>
      <c r="D890" s="10"/>
      <c r="E890" s="61" t="s">
        <v>12594</v>
      </c>
      <c r="F890" s="167" t="s">
        <v>9539</v>
      </c>
      <c r="G890" s="167" t="s">
        <v>10323</v>
      </c>
      <c r="H890" s="62" t="s">
        <v>12212</v>
      </c>
      <c r="I890" s="167" t="s">
        <v>10324</v>
      </c>
      <c r="J890" s="63" t="str">
        <f t="shared" si="71"/>
        <v>IC.GA.180406</v>
      </c>
      <c r="K890" s="61" t="s">
        <v>2379</v>
      </c>
      <c r="L890" s="167" t="str">
        <f t="shared" si="67"/>
        <v xml:space="preserve">     Peristomal skin adhesive allergy</v>
      </c>
      <c r="M890" s="168" t="str">
        <f t="shared" si="68"/>
        <v>PI.IC.GA.180406.01</v>
      </c>
      <c r="N890" s="168"/>
      <c r="O890" s="168" t="str">
        <f t="shared" si="69"/>
        <v>PH.IC.GA.180406.01</v>
      </c>
      <c r="Q890" s="168" t="str">
        <f t="shared" si="70"/>
        <v>CL.IC.GA.180406.01</v>
      </c>
    </row>
    <row r="891" spans="1:19" s="167" customFormat="1" ht="15">
      <c r="A891" s="167" t="s">
        <v>10762</v>
      </c>
      <c r="B891" s="10"/>
      <c r="C891" s="62" t="s">
        <v>7866</v>
      </c>
      <c r="D891" s="10"/>
      <c r="E891" s="61" t="s">
        <v>12594</v>
      </c>
      <c r="F891" s="167" t="s">
        <v>9539</v>
      </c>
      <c r="G891" s="167" t="s">
        <v>10325</v>
      </c>
      <c r="H891" s="62" t="s">
        <v>12225</v>
      </c>
      <c r="I891" s="167" t="s">
        <v>12437</v>
      </c>
      <c r="J891" s="63" t="str">
        <f t="shared" si="71"/>
        <v>IC.GA.180407</v>
      </c>
      <c r="K891" s="61" t="s">
        <v>2379</v>
      </c>
      <c r="L891" s="167" t="str">
        <f t="shared" si="67"/>
        <v xml:space="preserve">     Peristomal skin other: specify</v>
      </c>
      <c r="M891" s="168" t="str">
        <f t="shared" si="68"/>
        <v>PI.IC.GA.180407.01</v>
      </c>
      <c r="N891" s="168"/>
      <c r="O891" s="168" t="str">
        <f t="shared" si="69"/>
        <v>PH.IC.GA.180407.01</v>
      </c>
      <c r="Q891" s="168" t="str">
        <f t="shared" si="70"/>
        <v>CL.IC.GA.180407.01</v>
      </c>
    </row>
    <row r="892" spans="1:19" s="167" customFormat="1" ht="15">
      <c r="A892" s="167" t="s">
        <v>10762</v>
      </c>
      <c r="C892" s="62" t="s">
        <v>7866</v>
      </c>
      <c r="D892" s="10"/>
      <c r="E892" s="61" t="s">
        <v>12594</v>
      </c>
      <c r="F892" s="167" t="s">
        <v>9539</v>
      </c>
      <c r="G892" s="167" t="s">
        <v>9339</v>
      </c>
      <c r="H892" s="62" t="s">
        <v>3574</v>
      </c>
      <c r="I892" s="167" t="s">
        <v>9339</v>
      </c>
      <c r="J892" s="63" t="str">
        <f t="shared" si="71"/>
        <v>IC.GA.180408</v>
      </c>
      <c r="K892" s="61" t="s">
        <v>2379</v>
      </c>
      <c r="L892" s="167" t="str">
        <f t="shared" si="67"/>
        <v>Intact</v>
      </c>
      <c r="M892" s="168" t="str">
        <f t="shared" si="68"/>
        <v>PI.IC.GA.180408.01</v>
      </c>
      <c r="N892" s="168"/>
      <c r="O892" s="168" t="str">
        <f t="shared" si="69"/>
        <v>PH.IC.GA.180408.01</v>
      </c>
      <c r="Q892" s="168" t="str">
        <f t="shared" si="70"/>
        <v>CL.IC.GA.180408.01</v>
      </c>
      <c r="R892" s="167" t="s">
        <v>12465</v>
      </c>
      <c r="S892" s="167">
        <v>525</v>
      </c>
    </row>
    <row r="893" spans="1:19" s="167" customFormat="1" ht="15">
      <c r="A893" s="167" t="s">
        <v>10762</v>
      </c>
      <c r="C893" s="62" t="s">
        <v>7866</v>
      </c>
      <c r="D893" s="10"/>
      <c r="E893" s="61" t="s">
        <v>12594</v>
      </c>
      <c r="F893" s="167" t="s">
        <v>9539</v>
      </c>
      <c r="G893" s="167" t="s">
        <v>10015</v>
      </c>
      <c r="H893" s="62" t="s">
        <v>3690</v>
      </c>
      <c r="I893" s="167" t="s">
        <v>10015</v>
      </c>
      <c r="J893" s="63" t="str">
        <f t="shared" si="71"/>
        <v>IC.GA.180409</v>
      </c>
      <c r="K893" s="61" t="s">
        <v>2379</v>
      </c>
      <c r="L893" s="167" t="str">
        <f t="shared" si="67"/>
        <v>Not Intact</v>
      </c>
      <c r="M893" s="168" t="str">
        <f t="shared" si="68"/>
        <v>PI.IC.GA.180409.01</v>
      </c>
      <c r="N893" s="168"/>
      <c r="O893" s="168" t="str">
        <f t="shared" si="69"/>
        <v>PH.IC.GA.180409.01</v>
      </c>
      <c r="Q893" s="168" t="str">
        <f t="shared" si="70"/>
        <v>CL.IC.GA.180409.01</v>
      </c>
      <c r="R893" s="167" t="s">
        <v>12465</v>
      </c>
      <c r="S893" s="167">
        <v>525</v>
      </c>
    </row>
    <row r="894" spans="1:19" s="167" customFormat="1" ht="15">
      <c r="A894" s="167" t="s">
        <v>10762</v>
      </c>
      <c r="B894" s="10"/>
      <c r="C894" s="62" t="s">
        <v>7866</v>
      </c>
      <c r="D894" s="10" t="s">
        <v>10040</v>
      </c>
      <c r="E894" s="61" t="s">
        <v>6291</v>
      </c>
      <c r="F894" s="167" t="s">
        <v>9539</v>
      </c>
      <c r="G894" s="167" t="s">
        <v>10327</v>
      </c>
      <c r="H894" s="62" t="s">
        <v>11848</v>
      </c>
      <c r="I894" s="167" t="s">
        <v>10646</v>
      </c>
      <c r="J894" s="63" t="str">
        <f t="shared" si="71"/>
        <v>IC.GA.180501</v>
      </c>
      <c r="K894" s="61" t="s">
        <v>2379</v>
      </c>
      <c r="L894" s="167" t="str">
        <f t="shared" si="67"/>
        <v xml:space="preserve">     Appliance intact</v>
      </c>
      <c r="M894" s="168" t="str">
        <f t="shared" si="68"/>
        <v>PI.IC.GA.180501.01</v>
      </c>
      <c r="N894" s="168"/>
      <c r="O894" s="168" t="str">
        <f t="shared" si="69"/>
        <v>PH.IC.GA.180501.01</v>
      </c>
      <c r="Q894" s="168" t="str">
        <f t="shared" si="70"/>
        <v>CL.IC.GA.180501.01</v>
      </c>
    </row>
    <row r="895" spans="1:19" s="167" customFormat="1" ht="15">
      <c r="A895" s="167" t="s">
        <v>10762</v>
      </c>
      <c r="B895" s="10"/>
      <c r="C895" s="62" t="s">
        <v>7866</v>
      </c>
      <c r="D895" s="10"/>
      <c r="E895" s="61" t="s">
        <v>6291</v>
      </c>
      <c r="F895" s="167" t="s">
        <v>9539</v>
      </c>
      <c r="G895" s="167" t="s">
        <v>10328</v>
      </c>
      <c r="H895" s="62" t="s">
        <v>12030</v>
      </c>
      <c r="I895" s="167" t="s">
        <v>11794</v>
      </c>
      <c r="J895" s="63" t="str">
        <f t="shared" si="71"/>
        <v>IC.GA.180502</v>
      </c>
      <c r="K895" s="61" t="s">
        <v>2379</v>
      </c>
      <c r="L895" s="167" t="str">
        <f t="shared" si="67"/>
        <v xml:space="preserve">     Appliance leaking</v>
      </c>
      <c r="M895" s="168" t="str">
        <f t="shared" si="68"/>
        <v>PI.IC.GA.180502.01</v>
      </c>
      <c r="N895" s="168"/>
      <c r="O895" s="168" t="str">
        <f t="shared" si="69"/>
        <v>PH.IC.GA.180502.01</v>
      </c>
      <c r="Q895" s="168" t="str">
        <f t="shared" si="70"/>
        <v>CL.IC.GA.180502.01</v>
      </c>
    </row>
    <row r="896" spans="1:19" s="167" customFormat="1" ht="15">
      <c r="A896" s="167" t="s">
        <v>10762</v>
      </c>
      <c r="B896" s="10"/>
      <c r="C896" s="62" t="s">
        <v>7866</v>
      </c>
      <c r="D896" s="10"/>
      <c r="E896" s="61" t="s">
        <v>6291</v>
      </c>
      <c r="F896" s="167" t="s">
        <v>9539</v>
      </c>
      <c r="G896" s="167" t="s">
        <v>10329</v>
      </c>
      <c r="H896" s="62" t="s">
        <v>12032</v>
      </c>
      <c r="I896" s="167" t="s">
        <v>11393</v>
      </c>
      <c r="J896" s="63" t="str">
        <f t="shared" si="71"/>
        <v>IC.GA.180503</v>
      </c>
      <c r="K896" s="61" t="s">
        <v>2379</v>
      </c>
      <c r="L896" s="167" t="str">
        <f t="shared" si="67"/>
        <v xml:space="preserve">     Appliance changed</v>
      </c>
      <c r="M896" s="168" t="str">
        <f t="shared" si="68"/>
        <v>PI.IC.GA.180503.01</v>
      </c>
      <c r="N896" s="168"/>
      <c r="O896" s="168" t="str">
        <f t="shared" si="69"/>
        <v>PH.IC.GA.180503.01</v>
      </c>
      <c r="Q896" s="168" t="str">
        <f t="shared" si="70"/>
        <v>CL.IC.GA.180503.01</v>
      </c>
    </row>
    <row r="897" spans="1:19" s="167" customFormat="1" ht="15">
      <c r="A897" s="167" t="s">
        <v>10762</v>
      </c>
      <c r="B897" s="10"/>
      <c r="C897" s="62" t="s">
        <v>7866</v>
      </c>
      <c r="D897" s="10"/>
      <c r="E897" s="61" t="s">
        <v>6291</v>
      </c>
      <c r="F897" s="167" t="s">
        <v>9539</v>
      </c>
      <c r="G897" s="167" t="s">
        <v>10166</v>
      </c>
      <c r="H897" s="62" t="s">
        <v>12028</v>
      </c>
      <c r="I897" s="167" t="s">
        <v>10167</v>
      </c>
      <c r="J897" s="63" t="str">
        <f t="shared" si="71"/>
        <v>IC.GA.180504</v>
      </c>
      <c r="K897" s="61" t="s">
        <v>2379</v>
      </c>
      <c r="L897" s="167" t="str">
        <f t="shared" si="67"/>
        <v xml:space="preserve">     Appliance size: specify</v>
      </c>
      <c r="M897" s="168" t="str">
        <f t="shared" si="68"/>
        <v>PI.IC.GA.180504.01</v>
      </c>
      <c r="N897" s="168"/>
      <c r="O897" s="168" t="str">
        <f t="shared" si="69"/>
        <v>PH.IC.GA.180504.01</v>
      </c>
      <c r="Q897" s="168" t="str">
        <f t="shared" si="70"/>
        <v>CL.IC.GA.180504.01</v>
      </c>
    </row>
    <row r="898" spans="1:19" s="167" customFormat="1" ht="15">
      <c r="A898" s="167" t="s">
        <v>10762</v>
      </c>
      <c r="B898" s="10"/>
      <c r="C898" s="62" t="s">
        <v>7866</v>
      </c>
      <c r="D898" s="10" t="s">
        <v>11645</v>
      </c>
      <c r="E898" s="61" t="s">
        <v>6988</v>
      </c>
      <c r="F898" s="167" t="s">
        <v>10041</v>
      </c>
      <c r="G898" s="167" t="s">
        <v>9830</v>
      </c>
      <c r="H898" s="62" t="s">
        <v>11848</v>
      </c>
      <c r="I898" s="167" t="s">
        <v>10518</v>
      </c>
      <c r="J898" s="63" t="str">
        <f t="shared" si="71"/>
        <v>IC.GA.180601</v>
      </c>
      <c r="K898" s="61" t="s">
        <v>2379</v>
      </c>
      <c r="L898" s="167" t="str">
        <f t="shared" ref="L898:L925" si="72">G898</f>
        <v xml:space="preserve">     RUQ</v>
      </c>
      <c r="M898" s="168" t="str">
        <f t="shared" ref="M898:M925" si="73">CONCATENATE("PI.",J898,".",K898)</f>
        <v>PI.IC.GA.180601.01</v>
      </c>
      <c r="N898" s="168"/>
      <c r="O898" s="168" t="str">
        <f t="shared" ref="O898:O925" si="74">CONCATENATE("PH.",J898,".",K898)</f>
        <v>PH.IC.GA.180601.01</v>
      </c>
      <c r="Q898" s="168" t="str">
        <f t="shared" ref="Q898:Q925" si="75">CONCATENATE("CL.",J898,".",K898)</f>
        <v>CL.IC.GA.180601.01</v>
      </c>
    </row>
    <row r="899" spans="1:19" s="167" customFormat="1" ht="15">
      <c r="A899" s="167" t="s">
        <v>10762</v>
      </c>
      <c r="B899" s="10"/>
      <c r="C899" s="62" t="s">
        <v>12602</v>
      </c>
      <c r="D899" s="10"/>
      <c r="E899" s="61" t="s">
        <v>6988</v>
      </c>
      <c r="F899" s="167" t="s">
        <v>10041</v>
      </c>
      <c r="G899" s="167" t="s">
        <v>10010</v>
      </c>
      <c r="H899" s="62" t="s">
        <v>12030</v>
      </c>
      <c r="I899" s="167" t="s">
        <v>10520</v>
      </c>
      <c r="J899" s="63" t="str">
        <f t="shared" si="71"/>
        <v>IC.GA.180602</v>
      </c>
      <c r="K899" s="61" t="s">
        <v>12175</v>
      </c>
      <c r="L899" s="167" t="str">
        <f t="shared" si="72"/>
        <v xml:space="preserve">     RLQ</v>
      </c>
      <c r="M899" s="168" t="str">
        <f t="shared" si="73"/>
        <v>PI.IC.GA.180602.01</v>
      </c>
      <c r="N899" s="168"/>
      <c r="O899" s="168" t="str">
        <f t="shared" si="74"/>
        <v>PH.IC.GA.180602.01</v>
      </c>
      <c r="Q899" s="168" t="str">
        <f t="shared" si="75"/>
        <v>CL.IC.GA.180602.01</v>
      </c>
    </row>
    <row r="900" spans="1:19" s="167" customFormat="1" ht="15">
      <c r="A900" s="167" t="s">
        <v>10762</v>
      </c>
      <c r="B900" s="10"/>
      <c r="C900" s="62" t="s">
        <v>12602</v>
      </c>
      <c r="D900" s="10"/>
      <c r="E900" s="61" t="s">
        <v>6988</v>
      </c>
      <c r="F900" s="167" t="s">
        <v>10041</v>
      </c>
      <c r="G900" s="167" t="s">
        <v>10011</v>
      </c>
      <c r="H900" s="62" t="s">
        <v>12032</v>
      </c>
      <c r="I900" s="167" t="s">
        <v>10522</v>
      </c>
      <c r="J900" s="63" t="str">
        <f t="shared" si="71"/>
        <v>IC.GA.180603</v>
      </c>
      <c r="K900" s="61" t="s">
        <v>12175</v>
      </c>
      <c r="L900" s="167" t="str">
        <f t="shared" si="72"/>
        <v xml:space="preserve">     LUQ</v>
      </c>
      <c r="M900" s="168" t="str">
        <f t="shared" si="73"/>
        <v>PI.IC.GA.180603.01</v>
      </c>
      <c r="N900" s="168"/>
      <c r="O900" s="168" t="str">
        <f t="shared" si="74"/>
        <v>PH.IC.GA.180603.01</v>
      </c>
      <c r="Q900" s="168" t="str">
        <f t="shared" si="75"/>
        <v>CL.IC.GA.180603.01</v>
      </c>
    </row>
    <row r="901" spans="1:19" s="167" customFormat="1" ht="15">
      <c r="A901" s="167" t="s">
        <v>10762</v>
      </c>
      <c r="B901" s="10"/>
      <c r="C901" s="62" t="s">
        <v>12602</v>
      </c>
      <c r="D901" s="10"/>
      <c r="E901" s="61" t="s">
        <v>6988</v>
      </c>
      <c r="F901" s="167" t="s">
        <v>10041</v>
      </c>
      <c r="G901" s="167" t="s">
        <v>10012</v>
      </c>
      <c r="H901" s="62" t="s">
        <v>12028</v>
      </c>
      <c r="I901" s="167" t="s">
        <v>10524</v>
      </c>
      <c r="J901" s="63" t="str">
        <f t="shared" si="71"/>
        <v>IC.GA.180604</v>
      </c>
      <c r="K901" s="61" t="s">
        <v>12175</v>
      </c>
      <c r="L901" s="167" t="str">
        <f t="shared" si="72"/>
        <v xml:space="preserve">     LLQ</v>
      </c>
      <c r="M901" s="168" t="str">
        <f t="shared" si="73"/>
        <v>PI.IC.GA.180604.01</v>
      </c>
      <c r="N901" s="168"/>
      <c r="O901" s="168" t="str">
        <f t="shared" si="74"/>
        <v>PH.IC.GA.180604.01</v>
      </c>
      <c r="Q901" s="168" t="str">
        <f t="shared" si="75"/>
        <v>CL.IC.GA.180604.01</v>
      </c>
    </row>
    <row r="902" spans="1:19" s="167" customFormat="1" ht="15">
      <c r="A902" s="167" t="s">
        <v>10762</v>
      </c>
      <c r="B902" s="10"/>
      <c r="C902" s="62" t="s">
        <v>12602</v>
      </c>
      <c r="D902" s="10" t="s">
        <v>9846</v>
      </c>
      <c r="E902" s="61" t="s">
        <v>6317</v>
      </c>
      <c r="F902" s="167" t="s">
        <v>10042</v>
      </c>
      <c r="G902" s="167" t="s">
        <v>10039</v>
      </c>
      <c r="H902" s="62" t="s">
        <v>11848</v>
      </c>
      <c r="I902" s="167" t="s">
        <v>9902</v>
      </c>
      <c r="J902" s="63" t="str">
        <f t="shared" si="71"/>
        <v>IC.GA.180701</v>
      </c>
      <c r="K902" s="61" t="s">
        <v>12175</v>
      </c>
      <c r="L902" s="167" t="str">
        <f t="shared" si="72"/>
        <v xml:space="preserve">     Colostomy</v>
      </c>
      <c r="M902" s="168" t="str">
        <f t="shared" si="73"/>
        <v>PI.IC.GA.180701.01</v>
      </c>
      <c r="N902" s="168"/>
      <c r="O902" s="168" t="str">
        <f t="shared" si="74"/>
        <v>PH.IC.GA.180701.01</v>
      </c>
      <c r="Q902" s="168" t="str">
        <f t="shared" si="75"/>
        <v>CL.IC.GA.180701.01</v>
      </c>
    </row>
    <row r="903" spans="1:19" s="167" customFormat="1" ht="15">
      <c r="A903" s="167" t="s">
        <v>10762</v>
      </c>
      <c r="B903" s="10"/>
      <c r="C903" s="62" t="s">
        <v>12602</v>
      </c>
      <c r="D903" s="10"/>
      <c r="E903" s="61" t="s">
        <v>6317</v>
      </c>
      <c r="F903" s="167" t="s">
        <v>10042</v>
      </c>
      <c r="G903" s="167" t="s">
        <v>13118</v>
      </c>
      <c r="H903" s="62" t="s">
        <v>12030</v>
      </c>
      <c r="I903" s="167" t="s">
        <v>10043</v>
      </c>
      <c r="J903" s="63" t="str">
        <f t="shared" si="71"/>
        <v>IC.GA.180702</v>
      </c>
      <c r="K903" s="61" t="s">
        <v>12175</v>
      </c>
      <c r="L903" s="167" t="str">
        <f t="shared" si="72"/>
        <v xml:space="preserve">     Ileostomy</v>
      </c>
      <c r="M903" s="168" t="str">
        <f t="shared" si="73"/>
        <v>PI.IC.GA.180702.01</v>
      </c>
      <c r="N903" s="168"/>
      <c r="O903" s="168" t="str">
        <f t="shared" si="74"/>
        <v>PH.IC.GA.180702.01</v>
      </c>
      <c r="Q903" s="168" t="str">
        <f t="shared" si="75"/>
        <v>CL.IC.GA.180702.01</v>
      </c>
    </row>
    <row r="904" spans="1:19" s="167" customFormat="1" ht="15">
      <c r="A904" s="167" t="s">
        <v>10762</v>
      </c>
      <c r="C904" s="62" t="s">
        <v>12602</v>
      </c>
      <c r="E904" s="61" t="s">
        <v>6317</v>
      </c>
      <c r="F904" s="167" t="s">
        <v>10042</v>
      </c>
      <c r="G904" s="167" t="s">
        <v>9905</v>
      </c>
      <c r="H904" s="62" t="s">
        <v>12032</v>
      </c>
      <c r="I904" s="167" t="s">
        <v>10271</v>
      </c>
      <c r="J904" s="63" t="str">
        <f t="shared" si="71"/>
        <v>IC.GA.180703</v>
      </c>
      <c r="K904" s="61" t="s">
        <v>12175</v>
      </c>
      <c r="L904" s="167" t="str">
        <f t="shared" si="72"/>
        <v xml:space="preserve">     Jejunostomy</v>
      </c>
      <c r="M904" s="168" t="str">
        <f t="shared" si="73"/>
        <v>PI.IC.GA.180703.01</v>
      </c>
      <c r="N904" s="168"/>
      <c r="O904" s="168" t="str">
        <f t="shared" si="74"/>
        <v>PH.IC.GA.180703.01</v>
      </c>
      <c r="Q904" s="168" t="str">
        <f t="shared" si="75"/>
        <v>CL.IC.GA.180703.01</v>
      </c>
    </row>
    <row r="905" spans="1:19" s="167" customFormat="1" ht="15">
      <c r="A905" s="167" t="s">
        <v>10762</v>
      </c>
      <c r="C905" s="62" t="s">
        <v>12602</v>
      </c>
      <c r="E905" s="61" t="s">
        <v>6317</v>
      </c>
      <c r="F905" s="167" t="s">
        <v>10042</v>
      </c>
      <c r="G905" s="167" t="s">
        <v>9906</v>
      </c>
      <c r="H905" s="62" t="s">
        <v>12028</v>
      </c>
      <c r="I905" s="167" t="s">
        <v>9684</v>
      </c>
      <c r="J905" s="63" t="str">
        <f t="shared" si="71"/>
        <v>IC.GA.180704</v>
      </c>
      <c r="K905" s="61" t="s">
        <v>12175</v>
      </c>
      <c r="L905" s="167" t="str">
        <f t="shared" si="72"/>
        <v xml:space="preserve">     Sigmoidostomy</v>
      </c>
      <c r="M905" s="168" t="str">
        <f t="shared" si="73"/>
        <v>PI.IC.GA.180704.01</v>
      </c>
      <c r="N905" s="168"/>
      <c r="O905" s="168" t="str">
        <f t="shared" si="74"/>
        <v>PH.IC.GA.180704.01</v>
      </c>
      <c r="Q905" s="168" t="str">
        <f t="shared" si="75"/>
        <v>CL.IC.GA.180704.01</v>
      </c>
    </row>
    <row r="906" spans="1:19" s="167" customFormat="1" ht="15">
      <c r="A906" s="167" t="s">
        <v>10762</v>
      </c>
      <c r="C906" s="62" t="s">
        <v>12602</v>
      </c>
      <c r="E906" s="61" t="s">
        <v>6317</v>
      </c>
      <c r="F906" s="167" t="s">
        <v>10042</v>
      </c>
      <c r="G906" s="167" t="s">
        <v>9623</v>
      </c>
      <c r="H906" s="62" t="s">
        <v>12210</v>
      </c>
      <c r="I906" s="167" t="s">
        <v>9624</v>
      </c>
      <c r="J906" s="63" t="str">
        <f t="shared" si="71"/>
        <v>IC.GA.180705</v>
      </c>
      <c r="K906" s="61" t="s">
        <v>12175</v>
      </c>
      <c r="L906" s="167" t="str">
        <f t="shared" si="72"/>
        <v xml:space="preserve">     Duodenostomy</v>
      </c>
      <c r="M906" s="168" t="str">
        <f t="shared" si="73"/>
        <v>PI.IC.GA.180705.01</v>
      </c>
      <c r="N906" s="168"/>
      <c r="O906" s="168" t="str">
        <f t="shared" si="74"/>
        <v>PH.IC.GA.180705.01</v>
      </c>
      <c r="Q906" s="168" t="str">
        <f t="shared" si="75"/>
        <v>CL.IC.GA.180705.01</v>
      </c>
    </row>
    <row r="907" spans="1:19" s="167" customFormat="1" ht="15">
      <c r="A907" s="167" t="s">
        <v>10762</v>
      </c>
      <c r="C907" s="62" t="s">
        <v>12602</v>
      </c>
      <c r="E907" s="61" t="s">
        <v>6317</v>
      </c>
      <c r="F907" s="167" t="s">
        <v>10042</v>
      </c>
      <c r="G907" s="167" t="s">
        <v>9625</v>
      </c>
      <c r="H907" s="62" t="s">
        <v>12212</v>
      </c>
      <c r="I907" s="167" t="s">
        <v>9685</v>
      </c>
      <c r="J907" s="63" t="str">
        <f t="shared" si="71"/>
        <v>IC.GA.180706</v>
      </c>
      <c r="K907" s="61" t="s">
        <v>12175</v>
      </c>
      <c r="L907" s="167" t="str">
        <f t="shared" si="72"/>
        <v xml:space="preserve">     Mucous fistula</v>
      </c>
      <c r="M907" s="168" t="str">
        <f t="shared" si="73"/>
        <v>PI.IC.GA.180706.01</v>
      </c>
      <c r="N907" s="168"/>
      <c r="O907" s="168" t="str">
        <f t="shared" si="74"/>
        <v>PH.IC.GA.180706.01</v>
      </c>
      <c r="Q907" s="168" t="str">
        <f t="shared" si="75"/>
        <v>CL.IC.GA.180706.01</v>
      </c>
    </row>
    <row r="908" spans="1:19" s="167" customFormat="1" ht="15">
      <c r="A908" s="167" t="s">
        <v>10762</v>
      </c>
      <c r="C908" s="62" t="s">
        <v>12602</v>
      </c>
      <c r="E908" s="61" t="s">
        <v>6317</v>
      </c>
      <c r="F908" s="167" t="s">
        <v>10042</v>
      </c>
      <c r="G908" s="167" t="s">
        <v>10529</v>
      </c>
      <c r="H908" s="62" t="s">
        <v>12225</v>
      </c>
      <c r="I908" s="167" t="s">
        <v>12437</v>
      </c>
      <c r="J908" s="63" t="str">
        <f t="shared" si="71"/>
        <v>IC.GA.180707</v>
      </c>
      <c r="K908" s="61" t="s">
        <v>12175</v>
      </c>
      <c r="L908" s="167" t="str">
        <f t="shared" si="72"/>
        <v xml:space="preserve">     Other: specify</v>
      </c>
      <c r="M908" s="168" t="str">
        <f t="shared" si="73"/>
        <v>PI.IC.GA.180707.01</v>
      </c>
      <c r="N908" s="168"/>
      <c r="O908" s="168" t="str">
        <f t="shared" si="74"/>
        <v>PH.IC.GA.180707.01</v>
      </c>
      <c r="Q908" s="168" t="str">
        <f t="shared" si="75"/>
        <v>CL.IC.GA.180707.01</v>
      </c>
    </row>
    <row r="909" spans="1:19" s="167" customFormat="1" ht="15">
      <c r="A909" s="167" t="s">
        <v>10762</v>
      </c>
      <c r="C909" s="62" t="s">
        <v>12602</v>
      </c>
      <c r="D909" s="167" t="s">
        <v>10044</v>
      </c>
      <c r="E909" s="61" t="s">
        <v>3574</v>
      </c>
      <c r="F909" s="167" t="s">
        <v>13119</v>
      </c>
      <c r="G909" s="167" t="s">
        <v>9891</v>
      </c>
      <c r="H909" s="62" t="s">
        <v>11848</v>
      </c>
      <c r="I909" s="167" t="s">
        <v>9891</v>
      </c>
      <c r="J909" s="63" t="str">
        <f t="shared" si="71"/>
        <v>IC.GA.180801</v>
      </c>
      <c r="K909" s="61" t="s">
        <v>12175</v>
      </c>
      <c r="L909" s="167" t="str">
        <f t="shared" si="72"/>
        <v>Bard</v>
      </c>
      <c r="M909" s="168" t="str">
        <f t="shared" si="73"/>
        <v>PI.IC.GA.180801.01</v>
      </c>
      <c r="N909" s="168"/>
      <c r="O909" s="168" t="str">
        <f t="shared" si="74"/>
        <v>PH.IC.GA.180801.01</v>
      </c>
      <c r="Q909" s="168" t="str">
        <f t="shared" si="75"/>
        <v>CL.IC.GA.180801.01</v>
      </c>
      <c r="R909" s="167" t="s">
        <v>4415</v>
      </c>
      <c r="S909" s="167">
        <v>523</v>
      </c>
    </row>
    <row r="910" spans="1:19" s="167" customFormat="1" ht="15">
      <c r="A910" s="167" t="s">
        <v>10762</v>
      </c>
      <c r="C910" s="62" t="s">
        <v>12602</v>
      </c>
      <c r="E910" s="61" t="s">
        <v>3574</v>
      </c>
      <c r="F910" s="167" t="s">
        <v>13120</v>
      </c>
      <c r="G910" s="167" t="s">
        <v>9892</v>
      </c>
      <c r="H910" s="62" t="s">
        <v>12030</v>
      </c>
      <c r="I910" s="167" t="s">
        <v>9892</v>
      </c>
      <c r="J910" s="63" t="str">
        <f t="shared" si="71"/>
        <v>IC.GA.180802</v>
      </c>
      <c r="K910" s="61" t="s">
        <v>12175</v>
      </c>
      <c r="L910" s="167" t="str">
        <f t="shared" si="72"/>
        <v>Holister</v>
      </c>
      <c r="M910" s="168" t="str">
        <f t="shared" si="73"/>
        <v>PI.IC.GA.180802.01</v>
      </c>
      <c r="N910" s="168"/>
      <c r="O910" s="168" t="str">
        <f t="shared" si="74"/>
        <v>PH.IC.GA.180802.01</v>
      </c>
      <c r="Q910" s="168" t="str">
        <f t="shared" si="75"/>
        <v>CL.IC.GA.180802.01</v>
      </c>
      <c r="R910" s="167" t="s">
        <v>12465</v>
      </c>
      <c r="S910" s="167">
        <v>523</v>
      </c>
    </row>
    <row r="911" spans="1:19" s="167" customFormat="1" ht="15">
      <c r="A911" s="167" t="s">
        <v>10762</v>
      </c>
      <c r="C911" s="62" t="s">
        <v>12602</v>
      </c>
      <c r="E911" s="61" t="s">
        <v>3574</v>
      </c>
      <c r="F911" s="167" t="s">
        <v>13214</v>
      </c>
      <c r="G911" s="167" t="s">
        <v>8842</v>
      </c>
      <c r="H911" s="62" t="s">
        <v>12032</v>
      </c>
      <c r="I911" s="167" t="s">
        <v>8842</v>
      </c>
      <c r="J911" s="63" t="str">
        <f t="shared" si="71"/>
        <v>IC.GA.180803</v>
      </c>
      <c r="K911" s="61" t="s">
        <v>2379</v>
      </c>
      <c r="L911" s="167" t="str">
        <f t="shared" si="72"/>
        <v>Other</v>
      </c>
      <c r="M911" s="168" t="str">
        <f t="shared" si="73"/>
        <v>PI.IC.GA.180803.01</v>
      </c>
      <c r="N911" s="168"/>
      <c r="O911" s="168" t="str">
        <f t="shared" si="74"/>
        <v>PH.IC.GA.180803.01</v>
      </c>
      <c r="Q911" s="168" t="str">
        <f t="shared" si="75"/>
        <v>CL.IC.GA.180803.01</v>
      </c>
      <c r="R911" s="167" t="s">
        <v>12465</v>
      </c>
      <c r="S911" s="167">
        <v>523</v>
      </c>
    </row>
    <row r="912" spans="1:19" s="167" customFormat="1" ht="15">
      <c r="A912" s="167" t="s">
        <v>10762</v>
      </c>
      <c r="C912" s="62" t="s">
        <v>12602</v>
      </c>
      <c r="D912" s="167" t="s">
        <v>9627</v>
      </c>
      <c r="E912" s="61" t="s">
        <v>3690</v>
      </c>
      <c r="F912" s="167" t="s">
        <v>13215</v>
      </c>
      <c r="G912" s="167" t="s">
        <v>9535</v>
      </c>
      <c r="H912" s="62" t="s">
        <v>11848</v>
      </c>
      <c r="I912" s="167" t="s">
        <v>9535</v>
      </c>
      <c r="J912" s="63" t="str">
        <f t="shared" si="71"/>
        <v>IC.GA.180901</v>
      </c>
      <c r="K912" s="61" t="s">
        <v>12175</v>
      </c>
      <c r="L912" s="167" t="str">
        <f t="shared" si="72"/>
        <v>Done</v>
      </c>
      <c r="M912" s="168" t="str">
        <f t="shared" si="73"/>
        <v>PI.IC.GA.180901.01</v>
      </c>
      <c r="N912" s="168"/>
      <c r="O912" s="168" t="str">
        <f t="shared" si="74"/>
        <v>PH.IC.GA.180901.01</v>
      </c>
      <c r="Q912" s="168" t="str">
        <f t="shared" si="75"/>
        <v>CL.IC.GA.180901.01</v>
      </c>
      <c r="R912" s="167" t="s">
        <v>12465</v>
      </c>
      <c r="S912" s="167">
        <v>524</v>
      </c>
    </row>
    <row r="913" spans="1:45" s="167" customFormat="1" ht="15">
      <c r="A913" s="167" t="s">
        <v>10762</v>
      </c>
      <c r="C913" s="62" t="s">
        <v>7866</v>
      </c>
      <c r="E913" s="61" t="s">
        <v>3690</v>
      </c>
      <c r="F913" s="167" t="s">
        <v>13215</v>
      </c>
      <c r="G913" s="167" t="s">
        <v>9536</v>
      </c>
      <c r="H913" s="62" t="s">
        <v>12030</v>
      </c>
      <c r="I913" s="167" t="s">
        <v>9628</v>
      </c>
      <c r="J913" s="63" t="str">
        <f t="shared" si="71"/>
        <v>IC.GA.180902</v>
      </c>
      <c r="K913" s="61" t="s">
        <v>12175</v>
      </c>
      <c r="L913" s="167" t="str">
        <f t="shared" si="72"/>
        <v>Not Done</v>
      </c>
      <c r="M913" s="168" t="str">
        <f t="shared" si="73"/>
        <v>PI.IC.GA.180902.01</v>
      </c>
      <c r="N913" s="168"/>
      <c r="O913" s="168" t="str">
        <f t="shared" si="74"/>
        <v>PH.IC.GA.180902.01</v>
      </c>
      <c r="Q913" s="168" t="str">
        <f t="shared" si="75"/>
        <v>CL.IC.GA.180902.01</v>
      </c>
      <c r="R913" s="167" t="s">
        <v>12465</v>
      </c>
      <c r="S913" s="167">
        <v>524</v>
      </c>
    </row>
    <row r="914" spans="1:45" s="167" customFormat="1" ht="15">
      <c r="A914" s="167" t="s">
        <v>10762</v>
      </c>
      <c r="C914" s="62" t="s">
        <v>12602</v>
      </c>
      <c r="D914" s="167" t="s">
        <v>9533</v>
      </c>
      <c r="E914" s="61" t="s">
        <v>3188</v>
      </c>
      <c r="F914" s="167" t="s">
        <v>9893</v>
      </c>
      <c r="G914" s="167" t="s">
        <v>9535</v>
      </c>
      <c r="H914" s="62" t="s">
        <v>11848</v>
      </c>
      <c r="I914" s="167" t="s">
        <v>9535</v>
      </c>
      <c r="J914" s="63" t="str">
        <f t="shared" si="71"/>
        <v>IC.GA.181001</v>
      </c>
      <c r="K914" s="61" t="s">
        <v>2379</v>
      </c>
      <c r="L914" s="167" t="str">
        <f t="shared" si="72"/>
        <v>Done</v>
      </c>
      <c r="M914" s="168" t="str">
        <f t="shared" si="73"/>
        <v>PI.IC.GA.181001.01</v>
      </c>
      <c r="N914" s="168"/>
      <c r="O914" s="168" t="str">
        <f t="shared" si="74"/>
        <v>PH.IC.GA.181001.01</v>
      </c>
      <c r="Q914" s="168" t="str">
        <f t="shared" si="75"/>
        <v>CL.IC.GA.181001.01</v>
      </c>
      <c r="R914" s="167" t="s">
        <v>12465</v>
      </c>
      <c r="S914" s="167">
        <v>525</v>
      </c>
    </row>
    <row r="915" spans="1:45" s="167" customFormat="1" ht="15">
      <c r="A915" s="167" t="s">
        <v>10762</v>
      </c>
      <c r="C915" s="62" t="s">
        <v>7866</v>
      </c>
      <c r="E915" s="61" t="s">
        <v>3188</v>
      </c>
      <c r="F915" s="167" t="s">
        <v>9893</v>
      </c>
      <c r="G915" s="167" t="s">
        <v>9536</v>
      </c>
      <c r="H915" s="62" t="s">
        <v>12030</v>
      </c>
      <c r="I915" s="167" t="s">
        <v>9628</v>
      </c>
      <c r="J915" s="63" t="str">
        <f t="shared" si="71"/>
        <v>IC.GA.181002</v>
      </c>
      <c r="K915" s="61" t="s">
        <v>2379</v>
      </c>
      <c r="L915" s="167" t="str">
        <f t="shared" si="72"/>
        <v>Not Done</v>
      </c>
      <c r="M915" s="168" t="str">
        <f t="shared" si="73"/>
        <v>PI.IC.GA.181002.01</v>
      </c>
      <c r="N915" s="168"/>
      <c r="O915" s="168" t="str">
        <f t="shared" si="74"/>
        <v>PH.IC.GA.181002.01</v>
      </c>
      <c r="Q915" s="168" t="str">
        <f t="shared" si="75"/>
        <v>CL.IC.GA.181002.01</v>
      </c>
      <c r="R915" s="167" t="s">
        <v>12465</v>
      </c>
      <c r="S915" s="167">
        <v>525</v>
      </c>
    </row>
    <row r="916" spans="1:45" s="167" customFormat="1" ht="15">
      <c r="A916" s="167" t="s">
        <v>10762</v>
      </c>
      <c r="B916" s="167" t="s">
        <v>9894</v>
      </c>
      <c r="C916" s="61" t="s">
        <v>3644</v>
      </c>
      <c r="D916" s="167" t="s">
        <v>9895</v>
      </c>
      <c r="E916" s="61" t="s">
        <v>2379</v>
      </c>
      <c r="F916" s="167" t="s">
        <v>9618</v>
      </c>
      <c r="G916" s="167" t="s">
        <v>9758</v>
      </c>
      <c r="H916" s="61" t="s">
        <v>2379</v>
      </c>
      <c r="I916" s="167" t="s">
        <v>11867</v>
      </c>
      <c r="J916" s="63" t="str">
        <f t="shared" si="71"/>
        <v>IC.GA.190101</v>
      </c>
      <c r="K916" s="61" t="s">
        <v>12175</v>
      </c>
      <c r="L916" s="167" t="str">
        <f t="shared" si="72"/>
        <v>Enter Free Text</v>
      </c>
      <c r="M916" s="168" t="str">
        <f t="shared" si="73"/>
        <v>PI.IC.GA.190101.01</v>
      </c>
      <c r="N916" s="168"/>
      <c r="O916" s="168" t="str">
        <f t="shared" si="74"/>
        <v>PH.IC.GA.190101.01</v>
      </c>
      <c r="Q916" s="168" t="str">
        <f t="shared" si="75"/>
        <v>CL.IC.GA.190101.01</v>
      </c>
    </row>
    <row r="917" spans="1:45" s="167" customFormat="1" ht="15">
      <c r="A917" s="167" t="s">
        <v>10762</v>
      </c>
      <c r="B917" s="10" t="s">
        <v>9759</v>
      </c>
      <c r="C917" s="61" t="s">
        <v>7228</v>
      </c>
      <c r="D917" s="167" t="s">
        <v>9760</v>
      </c>
      <c r="E917" s="61" t="s">
        <v>12175</v>
      </c>
      <c r="F917" s="167" t="s">
        <v>9761</v>
      </c>
      <c r="G917" s="167" t="s">
        <v>9762</v>
      </c>
      <c r="H917" s="61" t="s">
        <v>12175</v>
      </c>
      <c r="I917" s="167" t="s">
        <v>10061</v>
      </c>
      <c r="J917" s="63" t="str">
        <f t="shared" si="71"/>
        <v>IC.GA.200101</v>
      </c>
      <c r="K917" s="61" t="s">
        <v>12175</v>
      </c>
      <c r="L917" s="167" t="str">
        <f t="shared" si="72"/>
        <v>High amount suction</v>
      </c>
      <c r="M917" s="168" t="str">
        <f t="shared" si="73"/>
        <v>PI.IC.GA.200101.01</v>
      </c>
      <c r="N917" s="168"/>
      <c r="O917" s="168" t="str">
        <f t="shared" si="74"/>
        <v>PH.IC.GA.200101.01</v>
      </c>
      <c r="Q917" s="168" t="str">
        <f t="shared" si="75"/>
        <v>CL.IC.GA.200101.01</v>
      </c>
    </row>
    <row r="918" spans="1:45" s="167" customFormat="1" ht="15">
      <c r="A918" s="167" t="s">
        <v>10762</v>
      </c>
      <c r="C918" s="61" t="s">
        <v>7228</v>
      </c>
      <c r="E918" s="61" t="s">
        <v>12175</v>
      </c>
      <c r="F918" s="167" t="s">
        <v>9761</v>
      </c>
      <c r="G918" s="167" t="s">
        <v>13317</v>
      </c>
      <c r="H918" s="61" t="s">
        <v>12430</v>
      </c>
      <c r="I918" s="167" t="s">
        <v>10063</v>
      </c>
      <c r="J918" s="63" t="str">
        <f t="shared" ref="J918:J925" si="76">CONCATENATE("IC.GA.",C918,E918,H918)</f>
        <v>IC.GA.200102</v>
      </c>
      <c r="K918" s="61" t="s">
        <v>12175</v>
      </c>
      <c r="L918" s="167" t="str">
        <f t="shared" si="72"/>
        <v>Continuous suction</v>
      </c>
      <c r="M918" s="168" t="str">
        <f t="shared" si="73"/>
        <v>PI.IC.GA.200102.01</v>
      </c>
      <c r="N918" s="168"/>
      <c r="O918" s="168" t="str">
        <f t="shared" si="74"/>
        <v>PH.IC.GA.200102.01</v>
      </c>
      <c r="Q918" s="168" t="str">
        <f t="shared" si="75"/>
        <v>CL.IC.GA.200102.01</v>
      </c>
    </row>
    <row r="919" spans="1:45" s="138" customFormat="1" ht="15">
      <c r="A919" s="138" t="s">
        <v>10762</v>
      </c>
      <c r="B919" s="138" t="s">
        <v>14291</v>
      </c>
      <c r="C919" s="150" t="s">
        <v>10704</v>
      </c>
      <c r="D919" s="138" t="s">
        <v>14291</v>
      </c>
      <c r="E919" s="150" t="s">
        <v>12175</v>
      </c>
      <c r="F919" s="138" t="s">
        <v>14291</v>
      </c>
      <c r="G919" s="138" t="s">
        <v>14293</v>
      </c>
      <c r="H919" s="150" t="s">
        <v>11848</v>
      </c>
      <c r="I919" s="138" t="s">
        <v>14292</v>
      </c>
      <c r="J919" s="152" t="str">
        <f t="shared" si="76"/>
        <v>IC.GA.210101</v>
      </c>
      <c r="K919" s="150" t="s">
        <v>12175</v>
      </c>
      <c r="L919" s="138" t="str">
        <f t="shared" si="72"/>
        <v>Separate hard lump, like nuts - hard to pass (Type 1)</v>
      </c>
      <c r="M919" s="153" t="str">
        <f t="shared" si="73"/>
        <v>PI.IC.GA.210101.01</v>
      </c>
      <c r="N919" s="153"/>
      <c r="O919" s="153" t="str">
        <f t="shared" si="74"/>
        <v>PH.IC.GA.210101.01</v>
      </c>
      <c r="Q919" s="153" t="str">
        <f t="shared" si="75"/>
        <v>CL.IC.GA.210101.01</v>
      </c>
      <c r="AR919" s="138" t="s">
        <v>12773</v>
      </c>
      <c r="AS919" s="138">
        <v>1648</v>
      </c>
    </row>
    <row r="920" spans="1:45" s="138" customFormat="1" ht="15">
      <c r="A920" s="138" t="s">
        <v>10762</v>
      </c>
      <c r="C920" s="150" t="s">
        <v>10704</v>
      </c>
      <c r="E920" s="150" t="s">
        <v>12175</v>
      </c>
      <c r="F920" s="138" t="s">
        <v>14291</v>
      </c>
      <c r="G920" s="138" t="s">
        <v>14294</v>
      </c>
      <c r="H920" s="150" t="s">
        <v>12030</v>
      </c>
      <c r="I920" s="138" t="s">
        <v>14295</v>
      </c>
      <c r="J920" s="152" t="str">
        <f t="shared" si="76"/>
        <v>IC.GA.210102</v>
      </c>
      <c r="K920" s="150" t="s">
        <v>12175</v>
      </c>
      <c r="L920" s="138" t="str">
        <f t="shared" si="72"/>
        <v>Sausage shaped but lumpy (Type 2)</v>
      </c>
      <c r="M920" s="153" t="str">
        <f t="shared" si="73"/>
        <v>PI.IC.GA.210102.01</v>
      </c>
      <c r="N920" s="153"/>
      <c r="O920" s="153" t="str">
        <f t="shared" si="74"/>
        <v>PH.IC.GA.210102.01</v>
      </c>
      <c r="Q920" s="153" t="str">
        <f t="shared" si="75"/>
        <v>CL.IC.GA.210102.01</v>
      </c>
      <c r="AR920" s="138" t="s">
        <v>12773</v>
      </c>
      <c r="AS920" s="138">
        <v>1648</v>
      </c>
    </row>
    <row r="921" spans="1:45" s="138" customFormat="1" ht="15">
      <c r="A921" s="138" t="s">
        <v>10762</v>
      </c>
      <c r="C921" s="150" t="s">
        <v>10704</v>
      </c>
      <c r="E921" s="150" t="s">
        <v>12175</v>
      </c>
      <c r="F921" s="138" t="s">
        <v>14291</v>
      </c>
      <c r="G921" s="138" t="s">
        <v>14296</v>
      </c>
      <c r="H921" s="150" t="s">
        <v>12032</v>
      </c>
      <c r="I921" s="138" t="s">
        <v>14297</v>
      </c>
      <c r="J921" s="152" t="str">
        <f t="shared" si="76"/>
        <v>IC.GA.210103</v>
      </c>
      <c r="K921" s="150" t="s">
        <v>12175</v>
      </c>
      <c r="L921" s="138" t="str">
        <f t="shared" si="72"/>
        <v>Like a sausage but with cracks on the surface (Type 3)</v>
      </c>
      <c r="M921" s="153" t="str">
        <f t="shared" si="73"/>
        <v>PI.IC.GA.210103.01</v>
      </c>
      <c r="N921" s="153"/>
      <c r="O921" s="153" t="str">
        <f t="shared" si="74"/>
        <v>PH.IC.GA.210103.01</v>
      </c>
      <c r="Q921" s="153" t="str">
        <f t="shared" si="75"/>
        <v>CL.IC.GA.210103.01</v>
      </c>
      <c r="AR921" s="138" t="s">
        <v>12773</v>
      </c>
      <c r="AS921" s="138">
        <v>1648</v>
      </c>
    </row>
    <row r="922" spans="1:45" s="138" customFormat="1" ht="15">
      <c r="A922" s="138" t="s">
        <v>10762</v>
      </c>
      <c r="C922" s="150" t="s">
        <v>10704</v>
      </c>
      <c r="E922" s="150" t="s">
        <v>12175</v>
      </c>
      <c r="F922" s="138" t="s">
        <v>14291</v>
      </c>
      <c r="G922" s="138" t="s">
        <v>14298</v>
      </c>
      <c r="H922" s="150" t="s">
        <v>12028</v>
      </c>
      <c r="I922" s="138" t="s">
        <v>14299</v>
      </c>
      <c r="J922" s="152" t="str">
        <f t="shared" si="76"/>
        <v>IC.GA.210104</v>
      </c>
      <c r="K922" s="150" t="s">
        <v>12175</v>
      </c>
      <c r="L922" s="138" t="str">
        <f t="shared" si="72"/>
        <v>Like a sausage or shake, smooth and soft (Type 4)</v>
      </c>
      <c r="M922" s="153" t="str">
        <f t="shared" si="73"/>
        <v>PI.IC.GA.210104.01</v>
      </c>
      <c r="N922" s="153"/>
      <c r="O922" s="153" t="str">
        <f t="shared" si="74"/>
        <v>PH.IC.GA.210104.01</v>
      </c>
      <c r="Q922" s="153" t="str">
        <f t="shared" si="75"/>
        <v>CL.IC.GA.210104.01</v>
      </c>
      <c r="AR922" s="138" t="s">
        <v>12773</v>
      </c>
      <c r="AS922" s="138">
        <v>1648</v>
      </c>
    </row>
    <row r="923" spans="1:45" s="138" customFormat="1" ht="15">
      <c r="A923" s="138" t="s">
        <v>10762</v>
      </c>
      <c r="C923" s="150" t="s">
        <v>10704</v>
      </c>
      <c r="E923" s="150" t="s">
        <v>12175</v>
      </c>
      <c r="F923" s="138" t="s">
        <v>14291</v>
      </c>
      <c r="G923" s="138" t="s">
        <v>14300</v>
      </c>
      <c r="H923" s="150" t="s">
        <v>12210</v>
      </c>
      <c r="I923" s="138" t="s">
        <v>14301</v>
      </c>
      <c r="J923" s="152" t="str">
        <f t="shared" si="76"/>
        <v>IC.GA.210105</v>
      </c>
      <c r="K923" s="150" t="s">
        <v>12175</v>
      </c>
      <c r="L923" s="138" t="str">
        <f t="shared" si="72"/>
        <v>Soft blobs with clear cut edges (Type 5)</v>
      </c>
      <c r="M923" s="153" t="str">
        <f t="shared" si="73"/>
        <v>PI.IC.GA.210105.01</v>
      </c>
      <c r="N923" s="153"/>
      <c r="O923" s="153" t="str">
        <f t="shared" si="74"/>
        <v>PH.IC.GA.210105.01</v>
      </c>
      <c r="Q923" s="153" t="str">
        <f t="shared" si="75"/>
        <v>CL.IC.GA.210105.01</v>
      </c>
      <c r="AR923" s="138" t="s">
        <v>12773</v>
      </c>
      <c r="AS923" s="138">
        <v>1648</v>
      </c>
    </row>
    <row r="924" spans="1:45" s="138" customFormat="1" ht="15">
      <c r="A924" s="138" t="s">
        <v>10762</v>
      </c>
      <c r="C924" s="150" t="s">
        <v>10704</v>
      </c>
      <c r="E924" s="150" t="s">
        <v>12175</v>
      </c>
      <c r="F924" s="138" t="s">
        <v>14291</v>
      </c>
      <c r="G924" s="138" t="s">
        <v>14302</v>
      </c>
      <c r="H924" s="150" t="s">
        <v>12212</v>
      </c>
      <c r="I924" s="138" t="s">
        <v>14303</v>
      </c>
      <c r="J924" s="152" t="str">
        <f t="shared" si="76"/>
        <v>IC.GA.210106</v>
      </c>
      <c r="K924" s="150" t="s">
        <v>12175</v>
      </c>
      <c r="L924" s="138" t="str">
        <f t="shared" si="72"/>
        <v>Fluffy pieces with ragged edges - a mushy stool (Type 6)</v>
      </c>
      <c r="M924" s="153" t="str">
        <f t="shared" si="73"/>
        <v>PI.IC.GA.210106.01</v>
      </c>
      <c r="N924" s="153"/>
      <c r="O924" s="153" t="str">
        <f t="shared" si="74"/>
        <v>PH.IC.GA.210106.01</v>
      </c>
      <c r="Q924" s="153" t="str">
        <f t="shared" si="75"/>
        <v>CL.IC.GA.210106.01</v>
      </c>
      <c r="AR924" s="138" t="s">
        <v>12773</v>
      </c>
      <c r="AS924" s="138">
        <v>1648</v>
      </c>
    </row>
    <row r="925" spans="1:45" s="138" customFormat="1" ht="15">
      <c r="A925" s="138" t="s">
        <v>10762</v>
      </c>
      <c r="C925" s="150" t="s">
        <v>10704</v>
      </c>
      <c r="E925" s="150" t="s">
        <v>12175</v>
      </c>
      <c r="F925" s="138" t="s">
        <v>14291</v>
      </c>
      <c r="G925" s="138" t="s">
        <v>14550</v>
      </c>
      <c r="H925" s="150" t="s">
        <v>12225</v>
      </c>
      <c r="I925" s="138" t="s">
        <v>14304</v>
      </c>
      <c r="J925" s="152" t="str">
        <f t="shared" si="76"/>
        <v>IC.GA.210107</v>
      </c>
      <c r="K925" s="150" t="s">
        <v>12175</v>
      </c>
      <c r="L925" s="138" t="str">
        <f t="shared" si="72"/>
        <v>Water, no solid pieces - all liquid (Type 7)</v>
      </c>
      <c r="M925" s="153" t="str">
        <f t="shared" si="73"/>
        <v>PI.IC.GA.210107.01</v>
      </c>
      <c r="N925" s="153"/>
      <c r="O925" s="153" t="str">
        <f t="shared" si="74"/>
        <v>PH.IC.GA.210107.01</v>
      </c>
      <c r="Q925" s="153" t="str">
        <f t="shared" si="75"/>
        <v>CL.IC.GA.210107.01</v>
      </c>
      <c r="AR925" s="138" t="s">
        <v>12773</v>
      </c>
      <c r="AS925" s="138">
        <v>1648</v>
      </c>
    </row>
  </sheetData>
  <phoneticPr fontId="6" type="noConversion"/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U604"/>
  <sheetViews>
    <sheetView topLeftCell="A596" workbookViewId="0">
      <selection activeCell="F616" sqref="F616"/>
    </sheetView>
  </sheetViews>
  <sheetFormatPr baseColWidth="10" defaultColWidth="11" defaultRowHeight="13" x14ac:dyDescent="0"/>
  <cols>
    <col min="1" max="1" width="12.85546875" customWidth="1"/>
    <col min="2" max="2" width="30.28515625" customWidth="1"/>
    <col min="3" max="3" width="4" customWidth="1"/>
    <col min="4" max="4" width="21.42578125" customWidth="1"/>
    <col min="5" max="5" width="4.140625" customWidth="1"/>
    <col min="6" max="6" width="46.5703125" customWidth="1"/>
    <col min="7" max="7" width="42.85546875" customWidth="1"/>
    <col min="12" max="12" width="25.42578125" customWidth="1"/>
    <col min="17" max="17" width="17" customWidth="1"/>
  </cols>
  <sheetData>
    <row r="1" spans="1:47" s="45" customFormat="1" ht="30" customHeight="1">
      <c r="A1" s="43" t="s">
        <v>12085</v>
      </c>
      <c r="B1" s="43" t="s">
        <v>12086</v>
      </c>
      <c r="C1" s="43" t="s">
        <v>12745</v>
      </c>
      <c r="D1" s="43" t="s">
        <v>12363</v>
      </c>
      <c r="E1" s="43" t="s">
        <v>12457</v>
      </c>
      <c r="F1" s="43" t="s">
        <v>12364</v>
      </c>
      <c r="G1" s="43" t="s">
        <v>12365</v>
      </c>
      <c r="H1" s="43" t="s">
        <v>12458</v>
      </c>
      <c r="I1" s="43" t="s">
        <v>12366</v>
      </c>
      <c r="J1" s="43" t="s">
        <v>12367</v>
      </c>
      <c r="K1" s="43" t="s">
        <v>12368</v>
      </c>
      <c r="L1" s="43" t="s">
        <v>12369</v>
      </c>
      <c r="M1" s="43" t="s">
        <v>12000</v>
      </c>
      <c r="N1" s="43" t="s">
        <v>1190</v>
      </c>
      <c r="O1" s="43" t="s">
        <v>12361</v>
      </c>
      <c r="P1" s="43" t="s">
        <v>12362</v>
      </c>
      <c r="Q1" s="43" t="s">
        <v>12172</v>
      </c>
      <c r="R1" s="43" t="s">
        <v>2544</v>
      </c>
      <c r="S1" s="43" t="s">
        <v>12455</v>
      </c>
      <c r="T1" s="43" t="s">
        <v>2545</v>
      </c>
      <c r="U1" s="43" t="s">
        <v>12456</v>
      </c>
      <c r="V1" s="43" t="s">
        <v>12279</v>
      </c>
      <c r="W1" s="43" t="s">
        <v>12280</v>
      </c>
      <c r="X1" s="43" t="s">
        <v>2064</v>
      </c>
      <c r="Y1" s="43" t="s">
        <v>2065</v>
      </c>
      <c r="Z1" s="43" t="s">
        <v>1718</v>
      </c>
      <c r="AA1" s="43" t="s">
        <v>1719</v>
      </c>
      <c r="AB1" s="43" t="s">
        <v>669</v>
      </c>
      <c r="AC1" s="43" t="s">
        <v>670</v>
      </c>
      <c r="AD1" s="43" t="s">
        <v>671</v>
      </c>
      <c r="AE1" s="43" t="s">
        <v>567</v>
      </c>
      <c r="AF1" s="43" t="s">
        <v>13483</v>
      </c>
      <c r="AG1" s="43" t="s">
        <v>13484</v>
      </c>
      <c r="AH1" s="43" t="s">
        <v>13709</v>
      </c>
      <c r="AI1" s="43" t="s">
        <v>13715</v>
      </c>
      <c r="AJ1" s="43" t="s">
        <v>13712</v>
      </c>
      <c r="AK1" s="43" t="s">
        <v>13713</v>
      </c>
      <c r="AL1" s="43" t="s">
        <v>13796</v>
      </c>
      <c r="AM1" s="43" t="s">
        <v>13797</v>
      </c>
      <c r="AN1" s="43" t="s">
        <v>13798</v>
      </c>
      <c r="AO1" s="43" t="s">
        <v>13799</v>
      </c>
      <c r="AP1" s="43" t="s">
        <v>13974</v>
      </c>
      <c r="AQ1" s="43" t="s">
        <v>13975</v>
      </c>
      <c r="AR1" s="43" t="s">
        <v>14487</v>
      </c>
      <c r="AS1" s="43" t="s">
        <v>14488</v>
      </c>
      <c r="AT1" s="43" t="s">
        <v>14705</v>
      </c>
      <c r="AU1" s="43" t="s">
        <v>14706</v>
      </c>
    </row>
    <row r="2" spans="1:47" s="167" customFormat="1" ht="15">
      <c r="A2" s="167" t="s">
        <v>9763</v>
      </c>
      <c r="B2" s="167" t="s">
        <v>9764</v>
      </c>
      <c r="C2" s="61" t="s">
        <v>12175</v>
      </c>
      <c r="D2" s="167" t="s">
        <v>9765</v>
      </c>
      <c r="E2" s="61" t="s">
        <v>12175</v>
      </c>
      <c r="F2" s="167" t="s">
        <v>9766</v>
      </c>
      <c r="G2" s="167" t="s">
        <v>10402</v>
      </c>
      <c r="H2" s="61" t="s">
        <v>12175</v>
      </c>
      <c r="I2" s="167" t="s">
        <v>10215</v>
      </c>
      <c r="J2" s="63" t="str">
        <f t="shared" ref="J2:J36" si="0">CONCATENATE("IC.GI.",C2,E2,H2)</f>
        <v>IC.GI.010101</v>
      </c>
      <c r="K2" s="61" t="s">
        <v>12175</v>
      </c>
      <c r="L2" s="167" t="str">
        <f t="shared" ref="L2:L36" si="1">G2</f>
        <v>Measurement in mmHg:  specify</v>
      </c>
      <c r="M2" s="168" t="str">
        <f t="shared" ref="M2:M36" si="2">CONCATENATE("PI.",J2,".",K2)</f>
        <v>PI.IC.GI.010101.01</v>
      </c>
      <c r="N2" s="168"/>
      <c r="O2" s="168" t="str">
        <f t="shared" ref="O2:O36" si="3">CONCATENATE("PH.",J2,".",K2)</f>
        <v>PH.IC.GI.010101.01</v>
      </c>
      <c r="Q2" s="168" t="str">
        <f t="shared" ref="Q2:Q36" si="4">CONCATENATE("CL.",J2,".",K2)</f>
        <v>CL.IC.GI.010101.01</v>
      </c>
    </row>
    <row r="3" spans="1:47" s="167" customFormat="1" ht="15">
      <c r="A3" s="167" t="s">
        <v>9763</v>
      </c>
      <c r="C3" s="61" t="s">
        <v>12175</v>
      </c>
      <c r="E3" s="61" t="s">
        <v>12175</v>
      </c>
      <c r="F3" s="167" t="s">
        <v>9766</v>
      </c>
      <c r="G3" s="167" t="s">
        <v>11753</v>
      </c>
      <c r="H3" s="61" t="s">
        <v>12430</v>
      </c>
      <c r="I3" s="167" t="s">
        <v>11753</v>
      </c>
      <c r="J3" s="63" t="str">
        <f t="shared" si="0"/>
        <v>IC.GI.010102</v>
      </c>
      <c r="K3" s="61" t="s">
        <v>12175</v>
      </c>
      <c r="L3" s="167" t="str">
        <f t="shared" si="1"/>
        <v>Unchanged</v>
      </c>
      <c r="M3" s="168" t="str">
        <f t="shared" si="2"/>
        <v>PI.IC.GI.010102.01</v>
      </c>
      <c r="N3" s="168"/>
      <c r="O3" s="168" t="str">
        <f t="shared" si="3"/>
        <v>PH.IC.GI.010102.01</v>
      </c>
      <c r="Q3" s="168" t="str">
        <f t="shared" si="4"/>
        <v>CL.IC.GI.010102.01</v>
      </c>
    </row>
    <row r="4" spans="1:47" s="167" customFormat="1" ht="15">
      <c r="A4" s="167" t="s">
        <v>9763</v>
      </c>
      <c r="C4" s="61" t="s">
        <v>12175</v>
      </c>
      <c r="E4" s="61" t="s">
        <v>12175</v>
      </c>
      <c r="F4" s="167" t="s">
        <v>9766</v>
      </c>
      <c r="G4" s="167" t="s">
        <v>11752</v>
      </c>
      <c r="H4" s="61" t="s">
        <v>12185</v>
      </c>
      <c r="I4" s="167" t="s">
        <v>10489</v>
      </c>
      <c r="J4" s="63" t="str">
        <f t="shared" si="0"/>
        <v>IC.GI.010103</v>
      </c>
      <c r="K4" s="61" t="s">
        <v>12175</v>
      </c>
      <c r="L4" s="167" t="str">
        <f t="shared" si="1"/>
        <v>Decreasing</v>
      </c>
      <c r="M4" s="168" t="str">
        <f t="shared" si="2"/>
        <v>PI.IC.GI.010103.01</v>
      </c>
      <c r="N4" s="168"/>
      <c r="O4" s="168" t="str">
        <f t="shared" si="3"/>
        <v>PH.IC.GI.010103.01</v>
      </c>
      <c r="Q4" s="168" t="str">
        <f t="shared" si="4"/>
        <v>CL.IC.GI.010103.01</v>
      </c>
    </row>
    <row r="5" spans="1:47" s="167" customFormat="1" ht="15">
      <c r="A5" s="167" t="s">
        <v>9763</v>
      </c>
      <c r="C5" s="61" t="s">
        <v>12175</v>
      </c>
      <c r="E5" s="61" t="s">
        <v>12175</v>
      </c>
      <c r="F5" s="167" t="s">
        <v>9766</v>
      </c>
      <c r="G5" s="167" t="s">
        <v>11583</v>
      </c>
      <c r="H5" s="61" t="s">
        <v>6464</v>
      </c>
      <c r="I5" s="167" t="s">
        <v>10657</v>
      </c>
      <c r="J5" s="63" t="str">
        <f t="shared" si="0"/>
        <v>IC.GI.010104</v>
      </c>
      <c r="K5" s="61" t="s">
        <v>12175</v>
      </c>
      <c r="L5" s="167" t="str">
        <f t="shared" si="1"/>
        <v>Increasing</v>
      </c>
      <c r="M5" s="168" t="str">
        <f t="shared" si="2"/>
        <v>PI.IC.GI.010104.01</v>
      </c>
      <c r="N5" s="168"/>
      <c r="O5" s="168" t="str">
        <f t="shared" si="3"/>
        <v>PH.IC.GI.010104.01</v>
      </c>
      <c r="Q5" s="168" t="str">
        <f t="shared" si="4"/>
        <v>CL.IC.GI.010104.01</v>
      </c>
    </row>
    <row r="6" spans="1:47" s="167" customFormat="1" ht="15">
      <c r="A6" s="167" t="s">
        <v>9763</v>
      </c>
      <c r="C6" s="61" t="s">
        <v>12175</v>
      </c>
      <c r="E6" s="61" t="s">
        <v>12175</v>
      </c>
      <c r="F6" s="167" t="s">
        <v>9766</v>
      </c>
      <c r="G6" s="61" t="s">
        <v>9767</v>
      </c>
      <c r="H6" s="61" t="s">
        <v>6291</v>
      </c>
      <c r="I6" s="61" t="s">
        <v>9768</v>
      </c>
      <c r="J6" s="63" t="str">
        <f t="shared" si="0"/>
        <v>IC.GI.010105</v>
      </c>
      <c r="K6" s="61" t="s">
        <v>12175</v>
      </c>
      <c r="L6" s="167" t="str">
        <f t="shared" si="1"/>
        <v>Measurement in cm H2O</v>
      </c>
      <c r="M6" s="168" t="str">
        <f t="shared" si="2"/>
        <v>PI.IC.GI.010105.01</v>
      </c>
      <c r="N6" s="168"/>
      <c r="O6" s="168" t="str">
        <f t="shared" si="3"/>
        <v>PH.IC.GI.010105.01</v>
      </c>
      <c r="Q6" s="168" t="str">
        <f t="shared" si="4"/>
        <v>CL.IC.GI.010105.01</v>
      </c>
      <c r="R6" s="167" t="s">
        <v>12465</v>
      </c>
      <c r="S6" s="167">
        <v>750</v>
      </c>
    </row>
    <row r="7" spans="1:47" s="167" customFormat="1" ht="15">
      <c r="A7" s="167" t="s">
        <v>9763</v>
      </c>
      <c r="C7" s="61" t="s">
        <v>12175</v>
      </c>
      <c r="D7" s="167" t="s">
        <v>9769</v>
      </c>
      <c r="E7" s="61" t="s">
        <v>12430</v>
      </c>
      <c r="F7" s="167" t="s">
        <v>10075</v>
      </c>
      <c r="G7" s="167" t="s">
        <v>10076</v>
      </c>
      <c r="H7" s="61" t="s">
        <v>6291</v>
      </c>
      <c r="I7" s="167" t="s">
        <v>10076</v>
      </c>
      <c r="J7" s="63" t="str">
        <f t="shared" si="0"/>
        <v>IC.GI.010205</v>
      </c>
      <c r="K7" s="61" t="s">
        <v>12175</v>
      </c>
      <c r="L7" s="167" t="str">
        <f t="shared" si="1"/>
        <v>Done</v>
      </c>
      <c r="M7" s="168" t="str">
        <f t="shared" si="2"/>
        <v>PI.IC.GI.010205.01</v>
      </c>
      <c r="N7" s="168"/>
      <c r="O7" s="168" t="str">
        <f t="shared" si="3"/>
        <v>PH.IC.GI.010205.01</v>
      </c>
      <c r="Q7" s="168" t="str">
        <f t="shared" si="4"/>
        <v>CL.IC.GI.010205.01</v>
      </c>
    </row>
    <row r="8" spans="1:47" s="167" customFormat="1" ht="15">
      <c r="A8" s="167" t="s">
        <v>9763</v>
      </c>
      <c r="C8" s="61" t="s">
        <v>12175</v>
      </c>
      <c r="E8" s="61" t="s">
        <v>12430</v>
      </c>
      <c r="F8" s="167" t="s">
        <v>10075</v>
      </c>
      <c r="G8" s="167" t="s">
        <v>11648</v>
      </c>
      <c r="H8" s="61" t="s">
        <v>12175</v>
      </c>
      <c r="I8" s="167" t="s">
        <v>12171</v>
      </c>
      <c r="J8" s="63" t="str">
        <f t="shared" si="0"/>
        <v>IC.GI.010201</v>
      </c>
      <c r="K8" s="61" t="s">
        <v>12175</v>
      </c>
      <c r="L8" s="167" t="str">
        <f t="shared" si="1"/>
        <v>Not applicable</v>
      </c>
      <c r="M8" s="168" t="str">
        <f t="shared" si="2"/>
        <v>PI.IC.GI.010201.01</v>
      </c>
      <c r="N8" s="168"/>
      <c r="O8" s="168" t="str">
        <f t="shared" si="3"/>
        <v>PH.IC.GI.010201.01</v>
      </c>
      <c r="Q8" s="168" t="str">
        <f t="shared" si="4"/>
        <v>CL.IC.GI.010201.01</v>
      </c>
    </row>
    <row r="9" spans="1:47" s="167" customFormat="1" ht="15">
      <c r="A9" s="167" t="s">
        <v>9763</v>
      </c>
      <c r="B9" s="167" t="s">
        <v>10104</v>
      </c>
      <c r="C9" s="61" t="s">
        <v>12430</v>
      </c>
      <c r="D9" s="167" t="s">
        <v>9959</v>
      </c>
      <c r="E9" s="61" t="s">
        <v>12175</v>
      </c>
      <c r="F9" s="167" t="s">
        <v>9960</v>
      </c>
      <c r="G9" s="167" t="s">
        <v>9961</v>
      </c>
      <c r="H9" s="62" t="s">
        <v>11848</v>
      </c>
      <c r="I9" s="167" t="s">
        <v>9962</v>
      </c>
      <c r="J9" s="63" t="str">
        <f t="shared" si="0"/>
        <v>IC.GI.020101</v>
      </c>
      <c r="K9" s="61" t="s">
        <v>12175</v>
      </c>
      <c r="L9" s="167" t="str">
        <f t="shared" si="1"/>
        <v>Bag present on admission</v>
      </c>
      <c r="M9" s="168" t="str">
        <f t="shared" si="2"/>
        <v>PI.IC.GI.020101.01</v>
      </c>
      <c r="N9" s="168"/>
      <c r="O9" s="168" t="str">
        <f t="shared" si="3"/>
        <v>PH.IC.GI.020101.01</v>
      </c>
      <c r="Q9" s="168" t="str">
        <f t="shared" si="4"/>
        <v>CL.IC.GI.020101.01</v>
      </c>
    </row>
    <row r="10" spans="1:47" s="167" customFormat="1" ht="15">
      <c r="A10" s="167" t="s">
        <v>9763</v>
      </c>
      <c r="C10" s="61" t="s">
        <v>12430</v>
      </c>
      <c r="E10" s="61" t="s">
        <v>12175</v>
      </c>
      <c r="F10" s="167" t="s">
        <v>9960</v>
      </c>
      <c r="G10" s="167" t="s">
        <v>10111</v>
      </c>
      <c r="H10" s="62" t="s">
        <v>12030</v>
      </c>
      <c r="I10" s="167" t="s">
        <v>11959</v>
      </c>
      <c r="J10" s="63" t="str">
        <f t="shared" si="0"/>
        <v>IC.GI.020102</v>
      </c>
      <c r="K10" s="61" t="s">
        <v>12175</v>
      </c>
      <c r="L10" s="167" t="str">
        <f t="shared" si="1"/>
        <v>Bag changed:  specify date/time</v>
      </c>
      <c r="M10" s="168" t="str">
        <f t="shared" si="2"/>
        <v>PI.IC.GI.020102.01</v>
      </c>
      <c r="N10" s="168"/>
      <c r="O10" s="168" t="str">
        <f t="shared" si="3"/>
        <v>PH.IC.GI.020102.01</v>
      </c>
      <c r="Q10" s="168" t="str">
        <f t="shared" si="4"/>
        <v>CL.IC.GI.020102.01</v>
      </c>
    </row>
    <row r="11" spans="1:47" s="167" customFormat="1" ht="15">
      <c r="A11" s="167" t="s">
        <v>9763</v>
      </c>
      <c r="C11" s="61" t="s">
        <v>13016</v>
      </c>
      <c r="E11" s="61" t="s">
        <v>13277</v>
      </c>
      <c r="F11" s="167" t="s">
        <v>9960</v>
      </c>
      <c r="G11" s="167" t="s">
        <v>10112</v>
      </c>
      <c r="H11" s="62" t="s">
        <v>12032</v>
      </c>
      <c r="I11" s="167" t="s">
        <v>11841</v>
      </c>
      <c r="J11" s="63" t="str">
        <f t="shared" si="0"/>
        <v>IC.GI.020103</v>
      </c>
      <c r="K11" s="61" t="s">
        <v>13277</v>
      </c>
      <c r="L11" s="167" t="str">
        <f t="shared" si="1"/>
        <v>Bag discontinued with catheter D/C</v>
      </c>
      <c r="M11" s="168" t="str">
        <f t="shared" si="2"/>
        <v>PI.IC.GI.020103.01</v>
      </c>
      <c r="N11" s="168"/>
      <c r="O11" s="168" t="str">
        <f t="shared" si="3"/>
        <v>PH.IC.GI.020103.01</v>
      </c>
      <c r="Q11" s="168" t="str">
        <f t="shared" si="4"/>
        <v>CL.IC.GI.020103.01</v>
      </c>
    </row>
    <row r="12" spans="1:47" s="167" customFormat="1" ht="15">
      <c r="A12" s="167" t="s">
        <v>9763</v>
      </c>
      <c r="C12" s="61" t="s">
        <v>13016</v>
      </c>
      <c r="E12" s="61" t="s">
        <v>13277</v>
      </c>
      <c r="F12" s="167" t="s">
        <v>9960</v>
      </c>
      <c r="G12" s="167" t="s">
        <v>603</v>
      </c>
      <c r="H12" s="62" t="s">
        <v>498</v>
      </c>
      <c r="J12" s="63" t="str">
        <f>CONCATENATE("IC.GI.",C12,E12,H12)</f>
        <v>IC.GI.020104</v>
      </c>
      <c r="K12" s="61" t="s">
        <v>13277</v>
      </c>
      <c r="L12" s="167" t="str">
        <f>G12</f>
        <v>New bag</v>
      </c>
      <c r="M12" s="168" t="str">
        <f>CONCATENATE("PI.",J12,".",K12)</f>
        <v>PI.IC.GI.020104.01</v>
      </c>
      <c r="N12" s="168"/>
      <c r="O12" s="168" t="str">
        <f>CONCATENATE("PH.",J12,".",K12)</f>
        <v>PH.IC.GI.020104.01</v>
      </c>
      <c r="Q12" s="168" t="str">
        <f>CONCATENATE("CL.",J12,".",K12)</f>
        <v>CL.IC.GI.020104.01</v>
      </c>
      <c r="AD12" s="167" t="s">
        <v>614</v>
      </c>
      <c r="AE12" s="167">
        <v>1276</v>
      </c>
    </row>
    <row r="13" spans="1:47" s="167" customFormat="1" ht="15">
      <c r="A13" s="167" t="s">
        <v>9763</v>
      </c>
      <c r="C13" s="61" t="s">
        <v>12430</v>
      </c>
      <c r="E13" s="61" t="s">
        <v>12175</v>
      </c>
      <c r="F13" s="167" t="s">
        <v>9960</v>
      </c>
      <c r="G13" s="167" t="s">
        <v>604</v>
      </c>
      <c r="H13" s="62" t="s">
        <v>499</v>
      </c>
      <c r="J13" s="63" t="str">
        <f t="shared" si="0"/>
        <v>IC.GI.020105</v>
      </c>
      <c r="K13" s="61" t="s">
        <v>12175</v>
      </c>
      <c r="L13" s="167" t="str">
        <f t="shared" si="1"/>
        <v>Bag continued</v>
      </c>
      <c r="M13" s="168" t="str">
        <f t="shared" si="2"/>
        <v>PI.IC.GI.020105.01</v>
      </c>
      <c r="N13" s="168"/>
      <c r="O13" s="168" t="str">
        <f t="shared" si="3"/>
        <v>PH.IC.GI.020105.01</v>
      </c>
      <c r="Q13" s="168" t="str">
        <f t="shared" si="4"/>
        <v>CL.IC.GI.020105.01</v>
      </c>
      <c r="AD13" s="167" t="s">
        <v>500</v>
      </c>
      <c r="AE13" s="167">
        <v>1276</v>
      </c>
    </row>
    <row r="14" spans="1:47" s="167" customFormat="1" ht="15">
      <c r="A14" s="167" t="s">
        <v>9763</v>
      </c>
      <c r="C14" s="61" t="s">
        <v>4192</v>
      </c>
      <c r="D14" s="167" t="s">
        <v>10113</v>
      </c>
      <c r="E14" s="61" t="s">
        <v>4192</v>
      </c>
      <c r="F14" s="167" t="s">
        <v>10114</v>
      </c>
      <c r="G14" s="167" t="s">
        <v>9973</v>
      </c>
      <c r="H14" s="62" t="s">
        <v>11848</v>
      </c>
      <c r="I14" s="167" t="s">
        <v>9974</v>
      </c>
      <c r="J14" s="63" t="str">
        <f t="shared" si="0"/>
        <v>IC.GI.020201</v>
      </c>
      <c r="K14" s="61" t="s">
        <v>12175</v>
      </c>
      <c r="L14" s="167" t="str">
        <f t="shared" si="1"/>
        <v>Assess need for catheter daily</v>
      </c>
      <c r="M14" s="168" t="str">
        <f t="shared" si="2"/>
        <v>PI.IC.GI.020201.01</v>
      </c>
      <c r="N14" s="168"/>
      <c r="O14" s="168" t="str">
        <f t="shared" si="3"/>
        <v>PH.IC.GI.020201.01</v>
      </c>
      <c r="Q14" s="168" t="str">
        <f t="shared" si="4"/>
        <v>CL.IC.GI.020201.01</v>
      </c>
    </row>
    <row r="15" spans="1:47" s="167" customFormat="1" ht="15">
      <c r="A15" s="167" t="s">
        <v>9763</v>
      </c>
      <c r="C15" s="61" t="s">
        <v>12430</v>
      </c>
      <c r="E15" s="61" t="s">
        <v>12430</v>
      </c>
      <c r="F15" s="167" t="s">
        <v>10114</v>
      </c>
      <c r="G15" s="167" t="s">
        <v>9975</v>
      </c>
      <c r="H15" s="62" t="s">
        <v>12030</v>
      </c>
      <c r="I15" s="167" t="s">
        <v>9976</v>
      </c>
      <c r="J15" s="63" t="str">
        <f t="shared" si="0"/>
        <v>IC.GI.020202</v>
      </c>
      <c r="K15" s="61" t="s">
        <v>12175</v>
      </c>
      <c r="L15" s="167" t="str">
        <f t="shared" si="1"/>
        <v>Catheter secured</v>
      </c>
      <c r="M15" s="168" t="str">
        <f t="shared" si="2"/>
        <v>PI.IC.GI.020202.01</v>
      </c>
      <c r="N15" s="168"/>
      <c r="O15" s="168" t="str">
        <f t="shared" si="3"/>
        <v>PH.IC.GI.020202.01</v>
      </c>
      <c r="Q15" s="168" t="str">
        <f t="shared" si="4"/>
        <v>CL.IC.GI.020202.01</v>
      </c>
    </row>
    <row r="16" spans="1:47" s="167" customFormat="1" ht="15">
      <c r="A16" s="167" t="s">
        <v>9763</v>
      </c>
      <c r="C16" s="61" t="s">
        <v>4192</v>
      </c>
      <c r="E16" s="61" t="s">
        <v>4192</v>
      </c>
      <c r="F16" s="167" t="s">
        <v>10114</v>
      </c>
      <c r="G16" s="167" t="s">
        <v>9977</v>
      </c>
      <c r="H16" s="62" t="s">
        <v>12032</v>
      </c>
      <c r="I16" s="167" t="s">
        <v>9978</v>
      </c>
      <c r="J16" s="63" t="str">
        <f t="shared" si="0"/>
        <v>IC.GI.020203</v>
      </c>
      <c r="K16" s="61" t="s">
        <v>2379</v>
      </c>
      <c r="L16" s="167" t="str">
        <f t="shared" si="1"/>
        <v>Tamper-evident seal intact</v>
      </c>
      <c r="M16" s="168" t="str">
        <f t="shared" si="2"/>
        <v>PI.IC.GI.020203.01</v>
      </c>
      <c r="N16" s="168"/>
      <c r="O16" s="168" t="str">
        <f t="shared" si="3"/>
        <v>PH.IC.GI.020203.01</v>
      </c>
      <c r="Q16" s="168" t="str">
        <f t="shared" si="4"/>
        <v>CL.IC.GI.020203.01</v>
      </c>
    </row>
    <row r="17" spans="1:25" s="167" customFormat="1" ht="15">
      <c r="A17" s="167" t="s">
        <v>9763</v>
      </c>
      <c r="C17" s="61" t="s">
        <v>4192</v>
      </c>
      <c r="E17" s="61" t="s">
        <v>4192</v>
      </c>
      <c r="F17" s="167" t="s">
        <v>10114</v>
      </c>
      <c r="G17" s="167" t="s">
        <v>9818</v>
      </c>
      <c r="H17" s="62" t="s">
        <v>12028</v>
      </c>
      <c r="I17" s="167" t="s">
        <v>9819</v>
      </c>
      <c r="J17" s="63" t="str">
        <f t="shared" si="0"/>
        <v>IC.GI.020204</v>
      </c>
      <c r="K17" s="61" t="s">
        <v>2379</v>
      </c>
      <c r="L17" s="167" t="str">
        <f t="shared" si="1"/>
        <v>Drain tube positioned/secured</v>
      </c>
      <c r="M17" s="168" t="str">
        <f t="shared" si="2"/>
        <v>PI.IC.GI.020204.01</v>
      </c>
      <c r="N17" s="168"/>
      <c r="O17" s="168" t="str">
        <f t="shared" si="3"/>
        <v>PH.IC.GI.020204.01</v>
      </c>
      <c r="Q17" s="168" t="str">
        <f t="shared" si="4"/>
        <v>CL.IC.GI.020204.01</v>
      </c>
    </row>
    <row r="18" spans="1:25" s="167" customFormat="1" ht="15">
      <c r="A18" s="167" t="s">
        <v>9763</v>
      </c>
      <c r="C18" s="61" t="s">
        <v>4192</v>
      </c>
      <c r="E18" s="61" t="s">
        <v>4192</v>
      </c>
      <c r="F18" s="167" t="s">
        <v>10114</v>
      </c>
      <c r="G18" s="167" t="s">
        <v>9820</v>
      </c>
      <c r="H18" s="62" t="s">
        <v>12210</v>
      </c>
      <c r="I18" s="167" t="s">
        <v>9821</v>
      </c>
      <c r="J18" s="63" t="str">
        <f t="shared" si="0"/>
        <v>IC.GI.020205</v>
      </c>
      <c r="K18" s="61" t="s">
        <v>2379</v>
      </c>
      <c r="L18" s="167" t="str">
        <f t="shared" si="1"/>
        <v>Drain bag proper position</v>
      </c>
      <c r="M18" s="168" t="str">
        <f t="shared" si="2"/>
        <v>PI.IC.GI.020205.01</v>
      </c>
      <c r="N18" s="168"/>
      <c r="O18" s="168" t="str">
        <f t="shared" si="3"/>
        <v>PH.IC.GI.020205.01</v>
      </c>
      <c r="Q18" s="168" t="str">
        <f t="shared" si="4"/>
        <v>CL.IC.GI.020205.01</v>
      </c>
    </row>
    <row r="19" spans="1:25" s="167" customFormat="1" ht="15">
      <c r="A19" s="167" t="s">
        <v>9763</v>
      </c>
      <c r="C19" s="61" t="s">
        <v>12430</v>
      </c>
      <c r="E19" s="61" t="s">
        <v>12430</v>
      </c>
      <c r="F19" s="167" t="s">
        <v>10114</v>
      </c>
      <c r="G19" s="167" t="s">
        <v>9822</v>
      </c>
      <c r="H19" s="62" t="s">
        <v>12212</v>
      </c>
      <c r="I19" s="167" t="s">
        <v>9823</v>
      </c>
      <c r="J19" s="63" t="str">
        <f t="shared" si="0"/>
        <v>IC.GI.020206</v>
      </c>
      <c r="K19" s="61" t="s">
        <v>12175</v>
      </c>
      <c r="L19" s="167" t="str">
        <f t="shared" si="1"/>
        <v>Drain bag not overfilled</v>
      </c>
      <c r="M19" s="168" t="str">
        <f t="shared" si="2"/>
        <v>PI.IC.GI.020206.01</v>
      </c>
      <c r="N19" s="168"/>
      <c r="O19" s="168" t="str">
        <f t="shared" si="3"/>
        <v>PH.IC.GI.020206.01</v>
      </c>
      <c r="Q19" s="168" t="str">
        <f t="shared" si="4"/>
        <v>CL.IC.GI.020206.01</v>
      </c>
    </row>
    <row r="20" spans="1:25" s="167" customFormat="1" ht="15">
      <c r="A20" s="167" t="s">
        <v>9763</v>
      </c>
      <c r="C20" s="61" t="s">
        <v>12430</v>
      </c>
      <c r="E20" s="61" t="s">
        <v>12430</v>
      </c>
      <c r="F20" s="167" t="s">
        <v>10114</v>
      </c>
      <c r="G20" s="167" t="s">
        <v>9824</v>
      </c>
      <c r="H20" s="62" t="s">
        <v>12225</v>
      </c>
      <c r="I20" s="167" t="s">
        <v>9825</v>
      </c>
      <c r="J20" s="63" t="str">
        <f t="shared" si="0"/>
        <v>IC.GI.020207</v>
      </c>
      <c r="K20" s="61" t="s">
        <v>12175</v>
      </c>
      <c r="L20" s="167" t="str">
        <f t="shared" si="1"/>
        <v>Catheter hygiene daily and prn</v>
      </c>
      <c r="M20" s="168" t="str">
        <f t="shared" si="2"/>
        <v>PI.IC.GI.020207.01</v>
      </c>
      <c r="N20" s="168"/>
      <c r="O20" s="168" t="str">
        <f t="shared" si="3"/>
        <v>PH.IC.GI.020207.01</v>
      </c>
      <c r="Q20" s="168" t="str">
        <f t="shared" si="4"/>
        <v>CL.IC.GI.020207.01</v>
      </c>
    </row>
    <row r="21" spans="1:25" s="167" customFormat="1" ht="15">
      <c r="A21" s="167" t="s">
        <v>9763</v>
      </c>
      <c r="C21" s="61" t="s">
        <v>12430</v>
      </c>
      <c r="E21" s="61" t="s">
        <v>12430</v>
      </c>
      <c r="F21" s="167" t="s">
        <v>9681</v>
      </c>
      <c r="G21" s="167" t="s">
        <v>9687</v>
      </c>
      <c r="H21" s="62" t="s">
        <v>11639</v>
      </c>
      <c r="I21" s="167" t="s">
        <v>10282</v>
      </c>
      <c r="J21" s="63" t="str">
        <f t="shared" si="0"/>
        <v>IC.GI.020209</v>
      </c>
      <c r="K21" s="61" t="s">
        <v>12175</v>
      </c>
      <c r="L21" s="167" t="str">
        <f t="shared" si="1"/>
        <v>Date insertion: specify</v>
      </c>
      <c r="M21" s="168" t="str">
        <f t="shared" si="2"/>
        <v>PI.IC.GI.020209.01</v>
      </c>
      <c r="N21" s="168"/>
      <c r="O21" s="168" t="str">
        <f t="shared" si="3"/>
        <v>PH.IC.GI.020209.01</v>
      </c>
      <c r="Q21" s="168" t="str">
        <f t="shared" si="4"/>
        <v>CL.IC.GI.020209.01</v>
      </c>
    </row>
    <row r="22" spans="1:25" s="167" customFormat="1" ht="15">
      <c r="A22" s="167" t="s">
        <v>9763</v>
      </c>
      <c r="C22" s="61" t="s">
        <v>12430</v>
      </c>
      <c r="E22" s="61" t="s">
        <v>12430</v>
      </c>
      <c r="F22" s="167" t="s">
        <v>9681</v>
      </c>
      <c r="G22" s="61" t="s">
        <v>9688</v>
      </c>
      <c r="H22" s="62" t="s">
        <v>3188</v>
      </c>
      <c r="I22" s="62" t="s">
        <v>9688</v>
      </c>
      <c r="J22" s="63" t="str">
        <f t="shared" si="0"/>
        <v>IC.GI.020210</v>
      </c>
      <c r="K22" s="61" t="s">
        <v>12175</v>
      </c>
      <c r="L22" s="167" t="str">
        <f t="shared" si="1"/>
        <v>Clamped</v>
      </c>
      <c r="M22" s="168" t="str">
        <f t="shared" si="2"/>
        <v>PI.IC.GI.020210.01</v>
      </c>
      <c r="N22" s="168"/>
      <c r="O22" s="168" t="str">
        <f t="shared" si="3"/>
        <v>PH.IC.GI.020210.01</v>
      </c>
      <c r="Q22" s="168" t="str">
        <f t="shared" si="4"/>
        <v>CL.IC.GI.020210.01</v>
      </c>
      <c r="R22" s="167" t="s">
        <v>4415</v>
      </c>
      <c r="S22" s="167">
        <v>198</v>
      </c>
    </row>
    <row r="23" spans="1:25" s="167" customFormat="1" ht="15">
      <c r="A23" s="167" t="s">
        <v>9763</v>
      </c>
      <c r="C23" s="61" t="s">
        <v>12430</v>
      </c>
      <c r="D23" s="167" t="s">
        <v>7868</v>
      </c>
      <c r="E23" s="61" t="s">
        <v>12185</v>
      </c>
      <c r="F23" s="167" t="s">
        <v>9681</v>
      </c>
      <c r="G23" s="167" t="s">
        <v>9689</v>
      </c>
      <c r="H23" s="62" t="s">
        <v>11848</v>
      </c>
      <c r="I23" s="167" t="s">
        <v>9690</v>
      </c>
      <c r="J23" s="63" t="str">
        <f t="shared" si="0"/>
        <v>IC.GI.020301</v>
      </c>
      <c r="K23" s="61" t="s">
        <v>12175</v>
      </c>
      <c r="L23" s="167" t="str">
        <f t="shared" si="1"/>
        <v>Date inserted prior to ICU admit: specify date</v>
      </c>
      <c r="M23" s="168" t="str">
        <f t="shared" si="2"/>
        <v>PI.IC.GI.020301.01</v>
      </c>
      <c r="N23" s="168"/>
      <c r="O23" s="168" t="str">
        <f t="shared" si="3"/>
        <v>PH.IC.GI.020301.01</v>
      </c>
      <c r="Q23" s="168" t="str">
        <f t="shared" si="4"/>
        <v>CL.IC.GI.020301.01</v>
      </c>
    </row>
    <row r="24" spans="1:25" s="167" customFormat="1" ht="15">
      <c r="A24" s="167" t="s">
        <v>9763</v>
      </c>
      <c r="C24" s="61" t="s">
        <v>12430</v>
      </c>
      <c r="E24" s="61" t="s">
        <v>12185</v>
      </c>
      <c r="F24" s="167" t="s">
        <v>9681</v>
      </c>
      <c r="G24" s="167" t="s">
        <v>9691</v>
      </c>
      <c r="H24" s="62" t="s">
        <v>12030</v>
      </c>
      <c r="I24" s="167" t="s">
        <v>10739</v>
      </c>
      <c r="J24" s="63" t="str">
        <f t="shared" si="0"/>
        <v>IC.GI.020302</v>
      </c>
      <c r="K24" s="61" t="s">
        <v>12175</v>
      </c>
      <c r="L24" s="167" t="str">
        <f t="shared" si="1"/>
        <v>Date insertion unknown</v>
      </c>
      <c r="M24" s="168" t="str">
        <f t="shared" si="2"/>
        <v>PI.IC.GI.020302.01</v>
      </c>
      <c r="N24" s="168"/>
      <c r="O24" s="168" t="str">
        <f t="shared" si="3"/>
        <v>PH.IC.GI.020302.01</v>
      </c>
      <c r="Q24" s="168" t="str">
        <f t="shared" si="4"/>
        <v>CL.IC.GI.020302.01</v>
      </c>
    </row>
    <row r="25" spans="1:25" s="167" customFormat="1" ht="15">
      <c r="A25" s="167" t="s">
        <v>9763</v>
      </c>
      <c r="C25" s="61" t="s">
        <v>12182</v>
      </c>
      <c r="E25" s="61" t="s">
        <v>12592</v>
      </c>
      <c r="F25" s="167" t="s">
        <v>9681</v>
      </c>
      <c r="G25" s="167" t="s">
        <v>9692</v>
      </c>
      <c r="H25" s="62" t="s">
        <v>12032</v>
      </c>
      <c r="I25" s="167" t="s">
        <v>11841</v>
      </c>
      <c r="J25" s="63" t="str">
        <f t="shared" si="0"/>
        <v>IC.GI.020303</v>
      </c>
      <c r="K25" s="61" t="s">
        <v>2379</v>
      </c>
      <c r="L25" s="167" t="str">
        <f t="shared" si="1"/>
        <v>Date discontinue</v>
      </c>
      <c r="M25" s="168" t="str">
        <f t="shared" si="2"/>
        <v>PI.IC.GI.020303.01</v>
      </c>
      <c r="N25" s="168"/>
      <c r="O25" s="168" t="str">
        <f t="shared" si="3"/>
        <v>PH.IC.GI.020303.01</v>
      </c>
      <c r="Q25" s="168" t="str">
        <f t="shared" si="4"/>
        <v>CL.IC.GI.020303.01</v>
      </c>
    </row>
    <row r="26" spans="1:25" s="167" customFormat="1" ht="15">
      <c r="A26" s="167" t="s">
        <v>9763</v>
      </c>
      <c r="C26" s="61" t="s">
        <v>12430</v>
      </c>
      <c r="E26" s="61" t="s">
        <v>12185</v>
      </c>
      <c r="F26" s="167" t="s">
        <v>9681</v>
      </c>
      <c r="G26" s="167" t="s">
        <v>11497</v>
      </c>
      <c r="H26" s="62" t="s">
        <v>12028</v>
      </c>
      <c r="I26" s="167" t="s">
        <v>11498</v>
      </c>
      <c r="J26" s="63" t="str">
        <f>CONCATENATE("IC.GI.",C26,E26,H26)</f>
        <v>IC.GI.020304</v>
      </c>
      <c r="K26" s="61" t="s">
        <v>2206</v>
      </c>
      <c r="L26" s="167" t="str">
        <f>G26</f>
        <v>Tip sent for C&amp;S</v>
      </c>
      <c r="M26" s="168" t="str">
        <f>CONCATENATE("PI.",J26,".",K26)</f>
        <v>PI.IC.GI.020304.01</v>
      </c>
      <c r="N26" s="168"/>
      <c r="O26" s="168" t="str">
        <f>CONCATENATE("PH.",J26,".",K26)</f>
        <v>PH.IC.GI.020304.01</v>
      </c>
      <c r="Q26" s="168" t="str">
        <f>CONCATENATE("CL.",J26,".",K26)</f>
        <v>CL.IC.GI.020304.01</v>
      </c>
    </row>
    <row r="27" spans="1:25" s="167" customFormat="1" ht="15">
      <c r="A27" s="167" t="s">
        <v>9763</v>
      </c>
      <c r="C27" s="61" t="s">
        <v>12430</v>
      </c>
      <c r="E27" s="61" t="s">
        <v>12185</v>
      </c>
      <c r="F27" s="167" t="s">
        <v>9681</v>
      </c>
      <c r="G27" s="167" t="s">
        <v>12850</v>
      </c>
      <c r="H27" s="62" t="s">
        <v>12596</v>
      </c>
      <c r="J27" s="63" t="str">
        <f t="shared" si="0"/>
        <v>IC.GI.020305</v>
      </c>
      <c r="K27" s="61" t="s">
        <v>12175</v>
      </c>
      <c r="L27" s="167" t="str">
        <f t="shared" si="1"/>
        <v>Self Discontinued</v>
      </c>
      <c r="M27" s="168" t="str">
        <f t="shared" si="2"/>
        <v>PI.IC.GI.020305.01</v>
      </c>
      <c r="N27" s="168"/>
      <c r="O27" s="168" t="str">
        <f t="shared" si="3"/>
        <v>PH.IC.GI.020305.01</v>
      </c>
      <c r="Q27" s="168" t="str">
        <f t="shared" si="4"/>
        <v>CL.IC.GI.020305.01</v>
      </c>
      <c r="X27" s="167" t="s">
        <v>12440</v>
      </c>
      <c r="Y27" s="167">
        <v>1124</v>
      </c>
    </row>
    <row r="28" spans="1:25" s="167" customFormat="1" ht="15">
      <c r="A28" s="167" t="s">
        <v>9763</v>
      </c>
      <c r="C28" s="61" t="s">
        <v>12430</v>
      </c>
      <c r="D28" s="167" t="s">
        <v>602</v>
      </c>
      <c r="E28" s="61" t="s">
        <v>6464</v>
      </c>
      <c r="F28" s="167" t="s">
        <v>9971</v>
      </c>
      <c r="G28" s="167" t="s">
        <v>9972</v>
      </c>
      <c r="H28" s="62" t="s">
        <v>11848</v>
      </c>
      <c r="I28" s="167" t="s">
        <v>12452</v>
      </c>
      <c r="J28" s="63" t="str">
        <f t="shared" si="0"/>
        <v>IC.GI.020401</v>
      </c>
      <c r="K28" s="61" t="s">
        <v>2379</v>
      </c>
      <c r="L28" s="167" t="str">
        <f t="shared" si="1"/>
        <v>Perform daily review of the need for the urinary catheter</v>
      </c>
      <c r="M28" s="168" t="str">
        <f t="shared" si="2"/>
        <v>PI.IC.GI.020401.01</v>
      </c>
      <c r="N28" s="168"/>
      <c r="O28" s="168" t="str">
        <f t="shared" si="3"/>
        <v>PH.IC.GI.020401.01</v>
      </c>
      <c r="Q28" s="168" t="str">
        <f t="shared" si="4"/>
        <v>CL.IC.GI.020401.01</v>
      </c>
      <c r="R28" s="167" t="s">
        <v>4415</v>
      </c>
      <c r="S28" s="167">
        <v>22</v>
      </c>
    </row>
    <row r="29" spans="1:25" s="167" customFormat="1" ht="15">
      <c r="A29" s="167" t="s">
        <v>9763</v>
      </c>
      <c r="C29" s="61" t="s">
        <v>4192</v>
      </c>
      <c r="E29" s="61" t="s">
        <v>6464</v>
      </c>
      <c r="F29" s="167" t="s">
        <v>9971</v>
      </c>
      <c r="G29" s="167" t="s">
        <v>9817</v>
      </c>
      <c r="H29" s="62" t="s">
        <v>12030</v>
      </c>
      <c r="I29" s="167" t="s">
        <v>2696</v>
      </c>
      <c r="J29" s="63" t="str">
        <f t="shared" si="0"/>
        <v>IC.GI.020402</v>
      </c>
      <c r="K29" s="61" t="s">
        <v>2379</v>
      </c>
      <c r="L29" s="167" t="str">
        <f t="shared" si="1"/>
        <v>Perform daily meatal hygiene</v>
      </c>
      <c r="M29" s="168" t="str">
        <f t="shared" si="2"/>
        <v>PI.IC.GI.020402.01</v>
      </c>
      <c r="N29" s="168"/>
      <c r="O29" s="168" t="str">
        <f t="shared" si="3"/>
        <v>PH.IC.GI.020402.01</v>
      </c>
      <c r="Q29" s="168" t="str">
        <f t="shared" si="4"/>
        <v>CL.IC.GI.020402.01</v>
      </c>
      <c r="R29" s="167" t="s">
        <v>4415</v>
      </c>
      <c r="S29" s="167">
        <v>20</v>
      </c>
    </row>
    <row r="30" spans="1:25" s="167" customFormat="1" ht="15">
      <c r="A30" s="167" t="s">
        <v>9763</v>
      </c>
      <c r="C30" s="61" t="s">
        <v>12182</v>
      </c>
      <c r="E30" s="61" t="s">
        <v>12594</v>
      </c>
      <c r="F30" s="167" t="s">
        <v>9971</v>
      </c>
      <c r="G30" s="167" t="s">
        <v>9686</v>
      </c>
      <c r="H30" s="62" t="s">
        <v>12032</v>
      </c>
      <c r="I30" s="167" t="s">
        <v>2696</v>
      </c>
      <c r="J30" s="63" t="str">
        <f t="shared" si="0"/>
        <v>IC.GI.020403</v>
      </c>
      <c r="K30" s="61" t="s">
        <v>2379</v>
      </c>
      <c r="L30" s="167" t="str">
        <f t="shared" si="1"/>
        <v>Regularly empty urinary drainage bags</v>
      </c>
      <c r="M30" s="168" t="str">
        <f t="shared" si="2"/>
        <v>PI.IC.GI.020403.01</v>
      </c>
      <c r="N30" s="168"/>
      <c r="O30" s="168" t="str">
        <f t="shared" si="3"/>
        <v>PH.IC.GI.020403.01</v>
      </c>
      <c r="Q30" s="168" t="str">
        <f t="shared" si="4"/>
        <v>CL.IC.GI.020403.01</v>
      </c>
      <c r="R30" s="167" t="s">
        <v>4415</v>
      </c>
      <c r="S30" s="167">
        <v>22</v>
      </c>
    </row>
    <row r="31" spans="1:25" s="167" customFormat="1" ht="15">
      <c r="A31" s="167" t="s">
        <v>9763</v>
      </c>
      <c r="C31" s="61" t="s">
        <v>12182</v>
      </c>
      <c r="E31" s="61" t="s">
        <v>12594</v>
      </c>
      <c r="F31" s="167" t="s">
        <v>9971</v>
      </c>
      <c r="G31" s="167" t="s">
        <v>13122</v>
      </c>
      <c r="H31" s="62" t="s">
        <v>12028</v>
      </c>
      <c r="I31" s="167" t="s">
        <v>2696</v>
      </c>
      <c r="J31" s="63" t="str">
        <f t="shared" si="0"/>
        <v>IC.GI.020404</v>
      </c>
      <c r="K31" s="61" t="s">
        <v>2379</v>
      </c>
      <c r="L31" s="167" t="str">
        <f t="shared" si="1"/>
        <v>Perform hand hygiene, don gloves prior to each catheter care procedure</v>
      </c>
      <c r="M31" s="168" t="str">
        <f t="shared" si="2"/>
        <v>PI.IC.GI.020404.01</v>
      </c>
      <c r="N31" s="168"/>
      <c r="O31" s="168" t="str">
        <f t="shared" si="3"/>
        <v>PH.IC.GI.020404.01</v>
      </c>
      <c r="Q31" s="168" t="str">
        <f t="shared" si="4"/>
        <v>CL.IC.GI.020404.01</v>
      </c>
      <c r="R31" s="167" t="s">
        <v>4415</v>
      </c>
      <c r="S31" s="167">
        <v>22</v>
      </c>
    </row>
    <row r="32" spans="1:25" s="167" customFormat="1" ht="15">
      <c r="A32" s="167" t="s">
        <v>9763</v>
      </c>
      <c r="C32" s="61" t="s">
        <v>12182</v>
      </c>
      <c r="E32" s="61" t="s">
        <v>12594</v>
      </c>
      <c r="F32" s="167" t="s">
        <v>9971</v>
      </c>
      <c r="G32" s="167" t="s">
        <v>9622</v>
      </c>
      <c r="H32" s="62" t="s">
        <v>6291</v>
      </c>
      <c r="I32" s="167" t="s">
        <v>2696</v>
      </c>
      <c r="J32" s="63" t="str">
        <f t="shared" si="0"/>
        <v>IC.GI.020405</v>
      </c>
      <c r="K32" s="61" t="s">
        <v>2379</v>
      </c>
      <c r="L32" s="167" t="str">
        <f t="shared" si="1"/>
        <v>On procedure completion, remove gloves, gown, perform hand hygiene again</v>
      </c>
      <c r="M32" s="168" t="str">
        <f t="shared" si="2"/>
        <v>PI.IC.GI.020405.01</v>
      </c>
      <c r="N32" s="168"/>
      <c r="O32" s="168" t="str">
        <f t="shared" si="3"/>
        <v>PH.IC.GI.020405.01</v>
      </c>
      <c r="Q32" s="168" t="str">
        <f t="shared" si="4"/>
        <v>CL.IC.GI.020405.01</v>
      </c>
      <c r="R32" s="167" t="s">
        <v>4415</v>
      </c>
      <c r="S32" s="167">
        <v>22</v>
      </c>
    </row>
    <row r="33" spans="1:19" s="167" customFormat="1" ht="15">
      <c r="A33" s="167" t="s">
        <v>9763</v>
      </c>
      <c r="C33" s="61" t="s">
        <v>12182</v>
      </c>
      <c r="E33" s="61" t="s">
        <v>12594</v>
      </c>
      <c r="F33" s="167" t="s">
        <v>9971</v>
      </c>
      <c r="G33" s="167" t="s">
        <v>9888</v>
      </c>
      <c r="H33" s="62" t="s">
        <v>6988</v>
      </c>
      <c r="I33" s="167" t="s">
        <v>2696</v>
      </c>
      <c r="J33" s="63" t="str">
        <f t="shared" si="0"/>
        <v>IC.GI.020406</v>
      </c>
      <c r="K33" s="61" t="s">
        <v>2379</v>
      </c>
      <c r="L33" s="167" t="str">
        <f t="shared" si="1"/>
        <v>Drainage system is sterile and continuously closed</v>
      </c>
      <c r="M33" s="168" t="str">
        <f t="shared" si="2"/>
        <v>PI.IC.GI.020406.01</v>
      </c>
      <c r="N33" s="168"/>
      <c r="O33" s="168" t="str">
        <f t="shared" si="3"/>
        <v>PH.IC.GI.020406.01</v>
      </c>
      <c r="Q33" s="168" t="str">
        <f t="shared" si="4"/>
        <v>CL.IC.GI.020406.01</v>
      </c>
      <c r="R33" s="167" t="s">
        <v>4415</v>
      </c>
      <c r="S33" s="167">
        <v>22</v>
      </c>
    </row>
    <row r="34" spans="1:19" s="167" customFormat="1" ht="15">
      <c r="A34" s="167" t="s">
        <v>9763</v>
      </c>
      <c r="C34" s="61" t="s">
        <v>12182</v>
      </c>
      <c r="E34" s="61" t="s">
        <v>12594</v>
      </c>
      <c r="F34" s="167" t="s">
        <v>9971</v>
      </c>
      <c r="G34" s="167" t="s">
        <v>9751</v>
      </c>
      <c r="H34" s="62" t="s">
        <v>6317</v>
      </c>
      <c r="I34" s="167" t="s">
        <v>2696</v>
      </c>
      <c r="J34" s="63" t="str">
        <f t="shared" si="0"/>
        <v>IC.GI.020407</v>
      </c>
      <c r="K34" s="61" t="s">
        <v>2379</v>
      </c>
      <c r="L34" s="167" t="str">
        <f t="shared" si="1"/>
        <v>Catheter properly secured</v>
      </c>
      <c r="M34" s="168" t="str">
        <f t="shared" si="2"/>
        <v>PI.IC.GI.020407.01</v>
      </c>
      <c r="N34" s="168"/>
      <c r="O34" s="168" t="str">
        <f t="shared" si="3"/>
        <v>PH.IC.GI.020407.01</v>
      </c>
      <c r="Q34" s="168" t="str">
        <f t="shared" si="4"/>
        <v>CL.IC.GI.020407.01</v>
      </c>
      <c r="R34" s="167" t="s">
        <v>4415</v>
      </c>
      <c r="S34" s="167">
        <v>22</v>
      </c>
    </row>
    <row r="35" spans="1:19" s="167" customFormat="1" ht="15">
      <c r="A35" s="167" t="s">
        <v>9763</v>
      </c>
      <c r="C35" s="61" t="s">
        <v>12182</v>
      </c>
      <c r="E35" s="61" t="s">
        <v>12594</v>
      </c>
      <c r="F35" s="167" t="s">
        <v>9971</v>
      </c>
      <c r="G35" s="167" t="s">
        <v>9752</v>
      </c>
      <c r="H35" s="62" t="s">
        <v>3574</v>
      </c>
      <c r="I35" s="167" t="s">
        <v>2696</v>
      </c>
      <c r="J35" s="63" t="str">
        <f t="shared" si="0"/>
        <v>IC.GI.020408</v>
      </c>
      <c r="K35" s="61" t="s">
        <v>2379</v>
      </c>
      <c r="L35" s="167" t="str">
        <f t="shared" si="1"/>
        <v>Collection bag below level of the bladder</v>
      </c>
      <c r="M35" s="168" t="str">
        <f t="shared" si="2"/>
        <v>PI.IC.GI.020408.01</v>
      </c>
      <c r="N35" s="168"/>
      <c r="O35" s="168" t="str">
        <f t="shared" si="3"/>
        <v>PH.IC.GI.020408.01</v>
      </c>
      <c r="Q35" s="168" t="str">
        <f t="shared" si="4"/>
        <v>CL.IC.GI.020408.01</v>
      </c>
      <c r="R35" s="167" t="s">
        <v>4415</v>
      </c>
      <c r="S35" s="167">
        <v>22</v>
      </c>
    </row>
    <row r="36" spans="1:19" s="167" customFormat="1" ht="15">
      <c r="A36" s="167" t="s">
        <v>9763</v>
      </c>
      <c r="C36" s="61" t="s">
        <v>12182</v>
      </c>
      <c r="E36" s="61" t="s">
        <v>12594</v>
      </c>
      <c r="F36" s="167" t="s">
        <v>9971</v>
      </c>
      <c r="G36" s="167" t="s">
        <v>9753</v>
      </c>
      <c r="H36" s="62" t="s">
        <v>3690</v>
      </c>
      <c r="I36" s="167" t="s">
        <v>2696</v>
      </c>
      <c r="J36" s="63" t="str">
        <f t="shared" si="0"/>
        <v>IC.GI.020409</v>
      </c>
      <c r="K36" s="61" t="s">
        <v>2379</v>
      </c>
      <c r="L36" s="167" t="str">
        <f t="shared" si="1"/>
        <v>Unobstructed urine flow</v>
      </c>
      <c r="M36" s="168" t="str">
        <f t="shared" si="2"/>
        <v>PI.IC.GI.020409.01</v>
      </c>
      <c r="N36" s="168"/>
      <c r="O36" s="168" t="str">
        <f t="shared" si="3"/>
        <v>PH.IC.GI.020409.01</v>
      </c>
      <c r="Q36" s="168" t="str">
        <f t="shared" si="4"/>
        <v>CL.IC.GI.020409.01</v>
      </c>
      <c r="R36" s="167" t="s">
        <v>4415</v>
      </c>
      <c r="S36" s="167">
        <v>22</v>
      </c>
    </row>
    <row r="37" spans="1:19" s="167" customFormat="1" ht="15">
      <c r="A37" s="167" t="s">
        <v>9763</v>
      </c>
      <c r="C37" s="61" t="s">
        <v>12182</v>
      </c>
      <c r="E37" s="61" t="s">
        <v>12594</v>
      </c>
      <c r="F37" s="167" t="s">
        <v>9971</v>
      </c>
      <c r="G37" s="167" t="s">
        <v>9754</v>
      </c>
      <c r="H37" s="62" t="s">
        <v>3188</v>
      </c>
      <c r="I37" s="167" t="s">
        <v>2696</v>
      </c>
      <c r="J37" s="63" t="str">
        <f t="shared" ref="J37:J77" si="5">CONCATENATE("IC.GI.",C37,E37,H37)</f>
        <v>IC.GI.020410</v>
      </c>
      <c r="K37" s="61" t="s">
        <v>2379</v>
      </c>
      <c r="L37" s="167" t="str">
        <f t="shared" ref="L37:L77" si="6">G37</f>
        <v>Alternative to indwelling catheter was considered prior to insertion</v>
      </c>
      <c r="M37" s="168" t="str">
        <f t="shared" ref="M37:M77" si="7">CONCATENATE("PI.",J37,".",K37)</f>
        <v>PI.IC.GI.020410.01</v>
      </c>
      <c r="N37" s="168"/>
      <c r="O37" s="168" t="str">
        <f t="shared" ref="O37:O77" si="8">CONCATENATE("PH.",J37,".",K37)</f>
        <v>PH.IC.GI.020410.01</v>
      </c>
      <c r="Q37" s="168" t="str">
        <f t="shared" ref="Q37:Q77" si="9">CONCATENATE("CL.",J37,".",K37)</f>
        <v>CL.IC.GI.020410.01</v>
      </c>
      <c r="R37" s="167" t="s">
        <v>4415</v>
      </c>
      <c r="S37" s="167">
        <v>22</v>
      </c>
    </row>
    <row r="38" spans="1:19" s="167" customFormat="1" ht="15">
      <c r="A38" s="167" t="s">
        <v>9763</v>
      </c>
      <c r="C38" s="61" t="s">
        <v>12182</v>
      </c>
      <c r="E38" s="61" t="s">
        <v>12594</v>
      </c>
      <c r="F38" s="167" t="s">
        <v>9971</v>
      </c>
      <c r="G38" s="167" t="s">
        <v>9611</v>
      </c>
      <c r="H38" s="62" t="s">
        <v>5749</v>
      </c>
      <c r="I38" s="167" t="s">
        <v>2696</v>
      </c>
      <c r="J38" s="63" t="str">
        <f t="shared" si="5"/>
        <v>IC.GI.020411</v>
      </c>
      <c r="K38" s="61" t="s">
        <v>2379</v>
      </c>
      <c r="L38" s="167" t="str">
        <f t="shared" si="6"/>
        <v>Order written with indication on day of insertion by provider</v>
      </c>
      <c r="M38" s="168" t="str">
        <f t="shared" si="7"/>
        <v>PI.IC.GI.020411.01</v>
      </c>
      <c r="N38" s="168"/>
      <c r="O38" s="168" t="str">
        <f t="shared" si="8"/>
        <v>PH.IC.GI.020411.01</v>
      </c>
      <c r="Q38" s="168" t="str">
        <f t="shared" si="9"/>
        <v>CL.IC.GI.020411.01</v>
      </c>
      <c r="R38" s="167" t="s">
        <v>4415</v>
      </c>
      <c r="S38" s="167">
        <v>22</v>
      </c>
    </row>
    <row r="39" spans="1:19" s="167" customFormat="1" ht="15">
      <c r="A39" s="167" t="s">
        <v>9763</v>
      </c>
      <c r="C39" s="61" t="s">
        <v>12182</v>
      </c>
      <c r="E39" s="61" t="s">
        <v>12594</v>
      </c>
      <c r="F39" s="167" t="s">
        <v>9971</v>
      </c>
      <c r="G39" s="167" t="s">
        <v>9477</v>
      </c>
      <c r="H39" s="62" t="s">
        <v>3064</v>
      </c>
      <c r="I39" s="167" t="s">
        <v>2696</v>
      </c>
      <c r="J39" s="63" t="str">
        <f t="shared" si="5"/>
        <v>IC.GI.020412</v>
      </c>
      <c r="K39" s="61" t="s">
        <v>2379</v>
      </c>
      <c r="L39" s="167" t="str">
        <f t="shared" si="6"/>
        <v>Foley cont: perioperative use with appropriate indications</v>
      </c>
      <c r="M39" s="168" t="str">
        <f t="shared" si="7"/>
        <v>PI.IC.GI.020412.01</v>
      </c>
      <c r="N39" s="168"/>
      <c r="O39" s="168" t="str">
        <f t="shared" si="8"/>
        <v>PH.IC.GI.020412.01</v>
      </c>
      <c r="Q39" s="168" t="str">
        <f t="shared" si="9"/>
        <v>CL.IC.GI.020412.01</v>
      </c>
      <c r="R39" s="167" t="s">
        <v>4415</v>
      </c>
      <c r="S39" s="167">
        <v>22</v>
      </c>
    </row>
    <row r="40" spans="1:19" s="167" customFormat="1" ht="15">
      <c r="A40" s="167" t="s">
        <v>9763</v>
      </c>
      <c r="C40" s="61" t="s">
        <v>12182</v>
      </c>
      <c r="E40" s="61" t="s">
        <v>12594</v>
      </c>
      <c r="F40" s="167" t="s">
        <v>9971</v>
      </c>
      <c r="G40" s="167" t="s">
        <v>9478</v>
      </c>
      <c r="H40" s="62" t="s">
        <v>5560</v>
      </c>
      <c r="I40" s="167" t="s">
        <v>2696</v>
      </c>
      <c r="J40" s="63" t="str">
        <f t="shared" si="5"/>
        <v>IC.GI.020413</v>
      </c>
      <c r="K40" s="61" t="s">
        <v>2379</v>
      </c>
      <c r="L40" s="167" t="str">
        <f t="shared" si="6"/>
        <v>Foley cont: acute urinary retention or bladder outlet obstruction</v>
      </c>
      <c r="M40" s="168" t="str">
        <f t="shared" si="7"/>
        <v>PI.IC.GI.020413.01</v>
      </c>
      <c r="N40" s="168"/>
      <c r="O40" s="168" t="str">
        <f t="shared" si="8"/>
        <v>PH.IC.GI.020413.01</v>
      </c>
      <c r="Q40" s="168" t="str">
        <f t="shared" si="9"/>
        <v>CL.IC.GI.020413.01</v>
      </c>
      <c r="R40" s="167" t="s">
        <v>4415</v>
      </c>
      <c r="S40" s="167">
        <v>22</v>
      </c>
    </row>
    <row r="41" spans="1:19" s="167" customFormat="1" ht="15">
      <c r="A41" s="167" t="s">
        <v>9763</v>
      </c>
      <c r="C41" s="61" t="s">
        <v>12182</v>
      </c>
      <c r="E41" s="61" t="s">
        <v>12594</v>
      </c>
      <c r="F41" s="167" t="s">
        <v>9971</v>
      </c>
      <c r="G41" s="167" t="s">
        <v>9479</v>
      </c>
      <c r="H41" s="62" t="s">
        <v>4082</v>
      </c>
      <c r="I41" s="167" t="s">
        <v>2696</v>
      </c>
      <c r="J41" s="63" t="str">
        <f t="shared" si="5"/>
        <v>IC.GI.020414</v>
      </c>
      <c r="K41" s="61" t="s">
        <v>2379</v>
      </c>
      <c r="L41" s="167" t="str">
        <f t="shared" si="6"/>
        <v>Foley cont: accurate urine output monitoring in critical illness</v>
      </c>
      <c r="M41" s="168" t="str">
        <f t="shared" si="7"/>
        <v>PI.IC.GI.020414.01</v>
      </c>
      <c r="N41" s="168"/>
      <c r="O41" s="168" t="str">
        <f t="shared" si="8"/>
        <v>PH.IC.GI.020414.01</v>
      </c>
      <c r="Q41" s="168" t="str">
        <f t="shared" si="9"/>
        <v>CL.IC.GI.020414.01</v>
      </c>
      <c r="R41" s="167" t="s">
        <v>4415</v>
      </c>
      <c r="S41" s="167">
        <v>22</v>
      </c>
    </row>
    <row r="42" spans="1:19" s="167" customFormat="1" ht="15">
      <c r="A42" s="167" t="s">
        <v>9763</v>
      </c>
      <c r="C42" s="61" t="s">
        <v>12182</v>
      </c>
      <c r="E42" s="61" t="s">
        <v>12594</v>
      </c>
      <c r="F42" s="167" t="s">
        <v>9971</v>
      </c>
      <c r="G42" s="167" t="s">
        <v>9480</v>
      </c>
      <c r="H42" s="62" t="s">
        <v>7456</v>
      </c>
      <c r="I42" s="167" t="s">
        <v>2696</v>
      </c>
      <c r="J42" s="63" t="str">
        <f t="shared" si="5"/>
        <v>IC.GI.020415</v>
      </c>
      <c r="K42" s="61" t="s">
        <v>2379</v>
      </c>
      <c r="L42" s="167" t="str">
        <f t="shared" si="6"/>
        <v>Foley cont: as patient requires prolonged immobilization</v>
      </c>
      <c r="M42" s="168" t="str">
        <f t="shared" si="7"/>
        <v>PI.IC.GI.020415.01</v>
      </c>
      <c r="N42" s="168"/>
      <c r="O42" s="168" t="str">
        <f t="shared" si="8"/>
        <v>PH.IC.GI.020415.01</v>
      </c>
      <c r="Q42" s="168" t="str">
        <f t="shared" si="9"/>
        <v>CL.IC.GI.020415.01</v>
      </c>
      <c r="R42" s="167" t="s">
        <v>4415</v>
      </c>
      <c r="S42" s="167">
        <v>22</v>
      </c>
    </row>
    <row r="43" spans="1:19" s="167" customFormat="1" ht="15">
      <c r="A43" s="167" t="s">
        <v>9763</v>
      </c>
      <c r="C43" s="61" t="s">
        <v>12182</v>
      </c>
      <c r="E43" s="61" t="s">
        <v>12594</v>
      </c>
      <c r="F43" s="167" t="s">
        <v>9971</v>
      </c>
      <c r="G43" s="167" t="s">
        <v>9481</v>
      </c>
      <c r="H43" s="62" t="s">
        <v>7863</v>
      </c>
      <c r="I43" s="167" t="s">
        <v>2696</v>
      </c>
      <c r="J43" s="63" t="str">
        <f t="shared" si="5"/>
        <v>IC.GI.020416</v>
      </c>
      <c r="K43" s="61" t="s">
        <v>2379</v>
      </c>
      <c r="L43" s="167" t="str">
        <f t="shared" si="6"/>
        <v>Foley cont: healing, open sacral/perineal wounds to incontinent patient</v>
      </c>
      <c r="M43" s="168" t="str">
        <f t="shared" si="7"/>
        <v>PI.IC.GI.020416.01</v>
      </c>
      <c r="N43" s="168"/>
      <c r="O43" s="168" t="str">
        <f t="shared" si="8"/>
        <v>PH.IC.GI.020416.01</v>
      </c>
      <c r="Q43" s="168" t="str">
        <f t="shared" si="9"/>
        <v>CL.IC.GI.020416.01</v>
      </c>
      <c r="R43" s="167" t="s">
        <v>4415</v>
      </c>
      <c r="S43" s="167">
        <v>22</v>
      </c>
    </row>
    <row r="44" spans="1:19" s="167" customFormat="1" ht="15">
      <c r="A44" s="167" t="s">
        <v>9763</v>
      </c>
      <c r="C44" s="61" t="s">
        <v>12182</v>
      </c>
      <c r="E44" s="61" t="s">
        <v>12594</v>
      </c>
      <c r="F44" s="167" t="s">
        <v>9971</v>
      </c>
      <c r="G44" s="167" t="s">
        <v>9482</v>
      </c>
      <c r="H44" s="62" t="s">
        <v>6777</v>
      </c>
      <c r="I44" s="167" t="s">
        <v>2696</v>
      </c>
      <c r="J44" s="63" t="str">
        <f t="shared" si="5"/>
        <v>IC.GI.020417</v>
      </c>
      <c r="K44" s="61" t="s">
        <v>2379</v>
      </c>
      <c r="L44" s="167" t="str">
        <f t="shared" si="6"/>
        <v>Foley cont: to improve comfort for end of life care</v>
      </c>
      <c r="M44" s="168" t="str">
        <f t="shared" si="7"/>
        <v>PI.IC.GI.020417.01</v>
      </c>
      <c r="N44" s="168"/>
      <c r="O44" s="168" t="str">
        <f t="shared" si="8"/>
        <v>PH.IC.GI.020417.01</v>
      </c>
      <c r="Q44" s="168" t="str">
        <f t="shared" si="9"/>
        <v>CL.IC.GI.020417.01</v>
      </c>
      <c r="R44" s="167" t="s">
        <v>4415</v>
      </c>
      <c r="S44" s="167">
        <v>22</v>
      </c>
    </row>
    <row r="45" spans="1:19" s="167" customFormat="1" ht="15">
      <c r="A45" s="167" t="s">
        <v>9763</v>
      </c>
      <c r="C45" s="61" t="s">
        <v>12182</v>
      </c>
      <c r="D45" s="167" t="s">
        <v>9483</v>
      </c>
      <c r="E45" s="61" t="s">
        <v>6291</v>
      </c>
      <c r="F45" s="167" t="s">
        <v>9413</v>
      </c>
      <c r="G45" s="167" t="s">
        <v>9484</v>
      </c>
      <c r="H45" s="62" t="s">
        <v>11848</v>
      </c>
      <c r="I45" s="167" t="s">
        <v>2696</v>
      </c>
      <c r="J45" s="63" t="str">
        <f t="shared" si="5"/>
        <v>IC.GI.020501</v>
      </c>
      <c r="K45" s="61" t="s">
        <v>2379</v>
      </c>
      <c r="L45" s="167" t="str">
        <f t="shared" si="6"/>
        <v>Foley discontinued Post Op Day 1</v>
      </c>
      <c r="M45" s="168" t="str">
        <f t="shared" si="7"/>
        <v>PI.IC.GI.020501.01</v>
      </c>
      <c r="N45" s="168"/>
      <c r="O45" s="168" t="str">
        <f t="shared" si="8"/>
        <v>PH.IC.GI.020501.01</v>
      </c>
      <c r="Q45" s="168" t="str">
        <f t="shared" si="9"/>
        <v>CL.IC.GI.020501.01</v>
      </c>
      <c r="R45" s="167" t="s">
        <v>4415</v>
      </c>
      <c r="S45" s="167">
        <v>346</v>
      </c>
    </row>
    <row r="46" spans="1:19" s="167" customFormat="1" ht="15">
      <c r="A46" s="167" t="s">
        <v>9763</v>
      </c>
      <c r="C46" s="61" t="s">
        <v>12182</v>
      </c>
      <c r="E46" s="61" t="s">
        <v>6291</v>
      </c>
      <c r="F46" s="167" t="s">
        <v>9413</v>
      </c>
      <c r="G46" s="167" t="s">
        <v>9408</v>
      </c>
      <c r="H46" s="62" t="s">
        <v>12030</v>
      </c>
      <c r="I46" s="167" t="s">
        <v>2696</v>
      </c>
      <c r="J46" s="63" t="str">
        <f t="shared" si="5"/>
        <v>IC.GI.020502</v>
      </c>
      <c r="K46" s="61" t="s">
        <v>2379</v>
      </c>
      <c r="L46" s="167" t="str">
        <f t="shared" si="6"/>
        <v>Foley discontinued Post Op Day 2</v>
      </c>
      <c r="M46" s="168" t="str">
        <f t="shared" si="7"/>
        <v>PI.IC.GI.020502.01</v>
      </c>
      <c r="N46" s="168"/>
      <c r="O46" s="168" t="str">
        <f t="shared" si="8"/>
        <v>PH.IC.GI.020502.01</v>
      </c>
      <c r="Q46" s="168" t="str">
        <f t="shared" si="9"/>
        <v>CL.IC.GI.020502.01</v>
      </c>
      <c r="R46" s="167" t="s">
        <v>4415</v>
      </c>
      <c r="S46" s="167">
        <v>346</v>
      </c>
    </row>
    <row r="47" spans="1:19" s="167" customFormat="1" ht="15">
      <c r="A47" s="167" t="s">
        <v>9763</v>
      </c>
      <c r="C47" s="61" t="s">
        <v>12182</v>
      </c>
      <c r="E47" s="61" t="s">
        <v>6291</v>
      </c>
      <c r="F47" s="167" t="s">
        <v>9413</v>
      </c>
      <c r="G47" s="167" t="s">
        <v>9409</v>
      </c>
      <c r="H47" s="62" t="s">
        <v>12032</v>
      </c>
      <c r="I47" s="167" t="s">
        <v>2696</v>
      </c>
      <c r="J47" s="63" t="str">
        <f t="shared" si="5"/>
        <v>IC.GI.020503</v>
      </c>
      <c r="K47" s="61" t="s">
        <v>2379</v>
      </c>
      <c r="L47" s="167" t="str">
        <f t="shared" si="6"/>
        <v xml:space="preserve">Accurate urine output monitoring of ICU </v>
      </c>
      <c r="M47" s="168" t="str">
        <f t="shared" si="7"/>
        <v>PI.IC.GI.020503.01</v>
      </c>
      <c r="N47" s="168"/>
      <c r="O47" s="168" t="str">
        <f t="shared" si="8"/>
        <v>PH.IC.GI.020503.01</v>
      </c>
      <c r="Q47" s="168" t="str">
        <f t="shared" si="9"/>
        <v>CL.IC.GI.020503.01</v>
      </c>
      <c r="R47" s="167" t="s">
        <v>4415</v>
      </c>
      <c r="S47" s="167">
        <v>346</v>
      </c>
    </row>
    <row r="48" spans="1:19" s="167" customFormat="1" ht="15">
      <c r="A48" s="167" t="s">
        <v>9763</v>
      </c>
      <c r="C48" s="61" t="s">
        <v>12182</v>
      </c>
      <c r="E48" s="61" t="s">
        <v>6291</v>
      </c>
      <c r="F48" s="167" t="s">
        <v>9413</v>
      </c>
      <c r="G48" s="167" t="s">
        <v>9410</v>
      </c>
      <c r="H48" s="62" t="s">
        <v>12028</v>
      </c>
      <c r="I48" s="167" t="s">
        <v>2696</v>
      </c>
      <c r="J48" s="63" t="str">
        <f t="shared" si="5"/>
        <v>IC.GI.020504</v>
      </c>
      <c r="K48" s="61" t="s">
        <v>2379</v>
      </c>
      <c r="L48" s="167" t="str">
        <f t="shared" si="6"/>
        <v>Acute urinary retention/bladder outlet obstruction</v>
      </c>
      <c r="M48" s="168" t="str">
        <f t="shared" si="7"/>
        <v>PI.IC.GI.020504.01</v>
      </c>
      <c r="N48" s="168"/>
      <c r="O48" s="168" t="str">
        <f t="shared" si="8"/>
        <v>PH.IC.GI.020504.01</v>
      </c>
      <c r="Q48" s="168" t="str">
        <f t="shared" si="9"/>
        <v>CL.IC.GI.020504.01</v>
      </c>
      <c r="R48" s="167" t="s">
        <v>4415</v>
      </c>
      <c r="S48" s="167">
        <v>346</v>
      </c>
    </row>
    <row r="49" spans="1:31" s="167" customFormat="1" ht="15">
      <c r="A49" s="167" t="s">
        <v>9763</v>
      </c>
      <c r="C49" s="61" t="s">
        <v>12182</v>
      </c>
      <c r="D49" s="167" t="s">
        <v>2696</v>
      </c>
      <c r="E49" s="61" t="s">
        <v>6291</v>
      </c>
      <c r="F49" s="167" t="s">
        <v>9413</v>
      </c>
      <c r="G49" s="167" t="s">
        <v>9411</v>
      </c>
      <c r="H49" s="62" t="s">
        <v>6291</v>
      </c>
      <c r="I49" s="167" t="s">
        <v>2696</v>
      </c>
      <c r="J49" s="63" t="str">
        <f t="shared" si="5"/>
        <v>IC.GI.020505</v>
      </c>
      <c r="K49" s="61" t="s">
        <v>2379</v>
      </c>
      <c r="L49" s="167" t="str">
        <f t="shared" si="6"/>
        <v>Patient requires prolonged immobilization</v>
      </c>
      <c r="M49" s="168" t="str">
        <f t="shared" si="7"/>
        <v>PI.IC.GI.020505.01</v>
      </c>
      <c r="N49" s="168"/>
      <c r="O49" s="168" t="str">
        <f t="shared" si="8"/>
        <v>PH.IC.GI.020505.01</v>
      </c>
      <c r="Q49" s="168" t="str">
        <f t="shared" si="9"/>
        <v>CL.IC.GI.020505.01</v>
      </c>
      <c r="R49" s="167" t="s">
        <v>4415</v>
      </c>
      <c r="S49" s="167">
        <v>346</v>
      </c>
    </row>
    <row r="50" spans="1:31" s="167" customFormat="1" ht="15">
      <c r="A50" s="167" t="s">
        <v>9763</v>
      </c>
      <c r="C50" s="61" t="s">
        <v>12182</v>
      </c>
      <c r="E50" s="61" t="s">
        <v>6291</v>
      </c>
      <c r="F50" s="167" t="s">
        <v>9413</v>
      </c>
      <c r="G50" s="167" t="s">
        <v>9412</v>
      </c>
      <c r="H50" s="62" t="s">
        <v>6988</v>
      </c>
      <c r="I50" s="167" t="s">
        <v>2696</v>
      </c>
      <c r="J50" s="63" t="str">
        <f t="shared" si="5"/>
        <v>IC.GI.020506</v>
      </c>
      <c r="K50" s="61" t="s">
        <v>2379</v>
      </c>
      <c r="L50" s="167" t="str">
        <f t="shared" si="6"/>
        <v>Procedure requires general or spinal anesthesia</v>
      </c>
      <c r="M50" s="168" t="str">
        <f t="shared" si="7"/>
        <v>PI.IC.GI.020506.01</v>
      </c>
      <c r="N50" s="168"/>
      <c r="O50" s="168" t="str">
        <f t="shared" si="8"/>
        <v>PH.IC.GI.020506.01</v>
      </c>
      <c r="Q50" s="168" t="str">
        <f t="shared" si="9"/>
        <v>CL.IC.GI.020506.01</v>
      </c>
      <c r="R50" s="167" t="s">
        <v>4415</v>
      </c>
      <c r="S50" s="167">
        <v>346</v>
      </c>
    </row>
    <row r="51" spans="1:31" s="167" customFormat="1" ht="15">
      <c r="A51" s="167" t="s">
        <v>9763</v>
      </c>
      <c r="C51" s="61" t="s">
        <v>4192</v>
      </c>
      <c r="E51" s="61" t="s">
        <v>6291</v>
      </c>
      <c r="F51" s="167" t="s">
        <v>9413</v>
      </c>
      <c r="G51" s="167" t="s">
        <v>9414</v>
      </c>
      <c r="H51" s="62" t="s">
        <v>6317</v>
      </c>
      <c r="I51" s="167" t="s">
        <v>2696</v>
      </c>
      <c r="J51" s="63" t="str">
        <f t="shared" si="5"/>
        <v>IC.GI.020507</v>
      </c>
      <c r="K51" s="61" t="s">
        <v>12175</v>
      </c>
      <c r="L51" s="167" t="str">
        <f t="shared" si="6"/>
        <v>Patient has urological/gynecological/perineal procedures</v>
      </c>
      <c r="M51" s="168" t="str">
        <f t="shared" si="7"/>
        <v>PI.IC.GI.020507.01</v>
      </c>
      <c r="N51" s="168"/>
      <c r="O51" s="168" t="str">
        <f t="shared" si="8"/>
        <v>PH.IC.GI.020507.01</v>
      </c>
      <c r="Q51" s="168" t="str">
        <f t="shared" si="9"/>
        <v>CL.IC.GI.020507.01</v>
      </c>
      <c r="R51" s="167" t="s">
        <v>4415</v>
      </c>
      <c r="S51" s="167">
        <v>346</v>
      </c>
    </row>
    <row r="52" spans="1:31" s="167" customFormat="1" ht="16" customHeight="1">
      <c r="A52" s="167" t="s">
        <v>9763</v>
      </c>
      <c r="C52" s="61" t="s">
        <v>13016</v>
      </c>
      <c r="E52" s="61" t="s">
        <v>13027</v>
      </c>
      <c r="F52" s="167" t="s">
        <v>9413</v>
      </c>
      <c r="G52" s="167" t="s">
        <v>9169</v>
      </c>
      <c r="H52" s="62" t="s">
        <v>12976</v>
      </c>
      <c r="I52" s="167" t="s">
        <v>13245</v>
      </c>
      <c r="J52" s="63" t="str">
        <f t="shared" ref="J52:J59" si="10">CONCATENATE("IC.GI.",C52,E52,H52)</f>
        <v>IC.GI.020508</v>
      </c>
      <c r="K52" s="61" t="s">
        <v>13277</v>
      </c>
      <c r="L52" s="167" t="str">
        <f t="shared" ref="L52:L59" si="11">G52</f>
        <v>Provider documents reason to keep catheter postoperatively</v>
      </c>
      <c r="M52" s="168" t="str">
        <f t="shared" ref="M52:M59" si="12">CONCATENATE("PI.",J52,".",K52)</f>
        <v>PI.IC.GI.020508.01</v>
      </c>
      <c r="N52" s="168"/>
      <c r="O52" s="168" t="str">
        <f t="shared" ref="O52:O59" si="13">CONCATENATE("PH.",J52,".",K52)</f>
        <v>PH.IC.GI.020508.01</v>
      </c>
      <c r="Q52" s="168" t="str">
        <f t="shared" ref="Q52:Q59" si="14">CONCATENATE("CL.",J52,".",K52)</f>
        <v>CL.IC.GI.020508.01</v>
      </c>
      <c r="R52" s="167" t="s">
        <v>13244</v>
      </c>
      <c r="S52" s="167">
        <v>346</v>
      </c>
    </row>
    <row r="53" spans="1:31" s="167" customFormat="1" ht="15">
      <c r="A53" s="167" t="s">
        <v>9763</v>
      </c>
      <c r="C53" s="61" t="s">
        <v>13016</v>
      </c>
      <c r="D53" s="167" t="s">
        <v>501</v>
      </c>
      <c r="E53" s="61" t="s">
        <v>649</v>
      </c>
      <c r="F53" s="167" t="s">
        <v>502</v>
      </c>
      <c r="G53" s="167" t="s">
        <v>513</v>
      </c>
      <c r="H53" s="62" t="s">
        <v>611</v>
      </c>
      <c r="I53" s="167" t="s">
        <v>13245</v>
      </c>
      <c r="J53" s="63" t="str">
        <f t="shared" si="10"/>
        <v>IC.GI.020601</v>
      </c>
      <c r="K53" s="61" t="s">
        <v>13277</v>
      </c>
      <c r="L53" s="167" t="str">
        <f t="shared" si="11"/>
        <v>Critical for accurate intake and output</v>
      </c>
      <c r="M53" s="168" t="str">
        <f t="shared" si="12"/>
        <v>PI.IC.GI.020601.01</v>
      </c>
      <c r="N53" s="168"/>
      <c r="O53" s="168" t="str">
        <f t="shared" si="13"/>
        <v>PH.IC.GI.020601.01</v>
      </c>
      <c r="Q53" s="168" t="str">
        <f t="shared" si="14"/>
        <v>CL.IC.GI.020601.01</v>
      </c>
      <c r="AD53" s="167" t="s">
        <v>614</v>
      </c>
      <c r="AE53" s="167">
        <v>1282</v>
      </c>
    </row>
    <row r="54" spans="1:31" s="167" customFormat="1" ht="15">
      <c r="A54" s="167" t="s">
        <v>9763</v>
      </c>
      <c r="C54" s="61" t="s">
        <v>13016</v>
      </c>
      <c r="E54" s="61" t="s">
        <v>649</v>
      </c>
      <c r="F54" s="167" t="s">
        <v>502</v>
      </c>
      <c r="G54" s="167" t="s">
        <v>514</v>
      </c>
      <c r="H54" s="62" t="s">
        <v>612</v>
      </c>
      <c r="I54" s="167" t="s">
        <v>13245</v>
      </c>
      <c r="J54" s="63" t="str">
        <f t="shared" si="10"/>
        <v>IC.GI.020602</v>
      </c>
      <c r="K54" s="61" t="s">
        <v>13277</v>
      </c>
      <c r="L54" s="167" t="str">
        <f t="shared" si="11"/>
        <v>End of life comfort</v>
      </c>
      <c r="M54" s="168" t="str">
        <f t="shared" si="12"/>
        <v>PI.IC.GI.020602.01</v>
      </c>
      <c r="N54" s="168"/>
      <c r="O54" s="168" t="str">
        <f t="shared" si="13"/>
        <v>PH.IC.GI.020602.01</v>
      </c>
      <c r="Q54" s="168" t="str">
        <f t="shared" si="14"/>
        <v>CL.IC.GI.020602.01</v>
      </c>
      <c r="AD54" s="167" t="s">
        <v>614</v>
      </c>
      <c r="AE54" s="167">
        <v>1282</v>
      </c>
    </row>
    <row r="55" spans="1:31" s="167" customFormat="1" ht="15">
      <c r="A55" s="167" t="s">
        <v>9763</v>
      </c>
      <c r="C55" s="61" t="s">
        <v>13016</v>
      </c>
      <c r="E55" s="61" t="s">
        <v>649</v>
      </c>
      <c r="F55" s="167" t="s">
        <v>502</v>
      </c>
      <c r="G55" s="167" t="s">
        <v>522</v>
      </c>
      <c r="H55" s="62" t="s">
        <v>520</v>
      </c>
      <c r="I55" s="167" t="s">
        <v>13245</v>
      </c>
      <c r="J55" s="63" t="str">
        <f>CONCATENATE("IC.GI.",C55,E55,H55)</f>
        <v>IC.GI.020603</v>
      </c>
      <c r="K55" s="61" t="s">
        <v>13277</v>
      </c>
      <c r="L55" s="167" t="str">
        <f>G55</f>
        <v>High post-void residual</v>
      </c>
      <c r="M55" s="168" t="str">
        <f>CONCATENATE("PI.",J55,".",K55)</f>
        <v>PI.IC.GI.020603.01</v>
      </c>
      <c r="N55" s="168"/>
      <c r="O55" s="168" t="str">
        <f>CONCATENATE("PH.",J55,".",K55)</f>
        <v>PH.IC.GI.020603.01</v>
      </c>
      <c r="Q55" s="168" t="str">
        <f>CONCATENATE("CL.",J55,".",K55)</f>
        <v>CL.IC.GI.020603.01</v>
      </c>
      <c r="AD55" s="167" t="s">
        <v>614</v>
      </c>
      <c r="AE55" s="167">
        <v>1282</v>
      </c>
    </row>
    <row r="56" spans="1:31" s="167" customFormat="1" ht="15">
      <c r="A56" s="167" t="s">
        <v>9763</v>
      </c>
      <c r="C56" s="61" t="s">
        <v>13016</v>
      </c>
      <c r="E56" s="61" t="s">
        <v>649</v>
      </c>
      <c r="F56" s="167" t="s">
        <v>502</v>
      </c>
      <c r="G56" s="167" t="s">
        <v>515</v>
      </c>
      <c r="H56" s="62" t="s">
        <v>521</v>
      </c>
      <c r="I56" s="167" t="s">
        <v>13245</v>
      </c>
      <c r="J56" s="63" t="str">
        <f t="shared" si="10"/>
        <v>IC.GI.020604</v>
      </c>
      <c r="K56" s="61" t="s">
        <v>13277</v>
      </c>
      <c r="L56" s="167" t="str">
        <f t="shared" si="11"/>
        <v>Immobility</v>
      </c>
      <c r="M56" s="168" t="str">
        <f t="shared" si="12"/>
        <v>PI.IC.GI.020604.01</v>
      </c>
      <c r="N56" s="168"/>
      <c r="O56" s="168" t="str">
        <f t="shared" si="13"/>
        <v>PH.IC.GI.020604.01</v>
      </c>
      <c r="Q56" s="168" t="str">
        <f t="shared" si="14"/>
        <v>CL.IC.GI.020604.01</v>
      </c>
      <c r="AD56" s="167" t="s">
        <v>614</v>
      </c>
      <c r="AE56" s="167">
        <v>1282</v>
      </c>
    </row>
    <row r="57" spans="1:31" s="167" customFormat="1" ht="15">
      <c r="A57" s="167" t="s">
        <v>9763</v>
      </c>
      <c r="C57" s="61" t="s">
        <v>13016</v>
      </c>
      <c r="E57" s="61" t="s">
        <v>649</v>
      </c>
      <c r="F57" s="167" t="s">
        <v>502</v>
      </c>
      <c r="G57" s="167" t="s">
        <v>516</v>
      </c>
      <c r="H57" s="62" t="s">
        <v>13027</v>
      </c>
      <c r="I57" s="167" t="s">
        <v>13245</v>
      </c>
      <c r="J57" s="63" t="str">
        <f t="shared" si="10"/>
        <v>IC.GI.020605</v>
      </c>
      <c r="K57" s="61" t="s">
        <v>13277</v>
      </c>
      <c r="L57" s="167" t="str">
        <f t="shared" si="11"/>
        <v>Immobility with skin breakdown in perineum/acral area</v>
      </c>
      <c r="M57" s="168" t="str">
        <f t="shared" si="12"/>
        <v>PI.IC.GI.020605.01</v>
      </c>
      <c r="N57" s="168"/>
      <c r="O57" s="168" t="str">
        <f t="shared" si="13"/>
        <v>PH.IC.GI.020605.01</v>
      </c>
      <c r="Q57" s="168" t="str">
        <f t="shared" si="14"/>
        <v>CL.IC.GI.020605.01</v>
      </c>
      <c r="AD57" s="167" t="s">
        <v>614</v>
      </c>
      <c r="AE57" s="167">
        <v>1282</v>
      </c>
    </row>
    <row r="58" spans="1:31" s="167" customFormat="1" ht="15">
      <c r="A58" s="167" t="s">
        <v>9763</v>
      </c>
      <c r="C58" s="61" t="s">
        <v>13016</v>
      </c>
      <c r="E58" s="61" t="s">
        <v>649</v>
      </c>
      <c r="F58" s="167" t="s">
        <v>502</v>
      </c>
      <c r="G58" s="167" t="s">
        <v>517</v>
      </c>
      <c r="H58" s="62" t="s">
        <v>610</v>
      </c>
      <c r="I58" s="167" t="s">
        <v>13245</v>
      </c>
      <c r="J58" s="63" t="str">
        <f>CONCATENATE("IC.GI.",C58,E58,H58)</f>
        <v>IC.GI.020606</v>
      </c>
      <c r="K58" s="61" t="s">
        <v>13277</v>
      </c>
      <c r="L58" s="167" t="str">
        <f>G58</f>
        <v>Neurogenic bladder</v>
      </c>
      <c r="M58" s="168" t="str">
        <f>CONCATENATE("PI.",J58,".",K58)</f>
        <v>PI.IC.GI.020606.01</v>
      </c>
      <c r="N58" s="168"/>
      <c r="O58" s="168" t="str">
        <f>CONCATENATE("PH.",J58,".",K58)</f>
        <v>PH.IC.GI.020606.01</v>
      </c>
      <c r="Q58" s="168" t="str">
        <f>CONCATENATE("CL.",J58,".",K58)</f>
        <v>CL.IC.GI.020606.01</v>
      </c>
      <c r="AD58" s="167" t="s">
        <v>614</v>
      </c>
      <c r="AE58" s="167">
        <v>1282</v>
      </c>
    </row>
    <row r="59" spans="1:31" s="167" customFormat="1" ht="15">
      <c r="A59" s="167" t="s">
        <v>9763</v>
      </c>
      <c r="C59" s="61" t="s">
        <v>13016</v>
      </c>
      <c r="E59" s="61" t="s">
        <v>649</v>
      </c>
      <c r="F59" s="167" t="s">
        <v>502</v>
      </c>
      <c r="G59" s="167" t="s">
        <v>518</v>
      </c>
      <c r="H59" s="62" t="s">
        <v>766</v>
      </c>
      <c r="I59" s="167" t="s">
        <v>13245</v>
      </c>
      <c r="J59" s="63" t="str">
        <f t="shared" si="10"/>
        <v>IC.GI.020607</v>
      </c>
      <c r="K59" s="61" t="s">
        <v>13277</v>
      </c>
      <c r="L59" s="167" t="str">
        <f t="shared" si="11"/>
        <v>Post operative &lt; 48 hours</v>
      </c>
      <c r="M59" s="168" t="str">
        <f t="shared" si="12"/>
        <v>PI.IC.GI.020607.01</v>
      </c>
      <c r="N59" s="168"/>
      <c r="O59" s="168" t="str">
        <f t="shared" si="13"/>
        <v>PH.IC.GI.020607.01</v>
      </c>
      <c r="Q59" s="168" t="str">
        <f t="shared" si="14"/>
        <v>CL.IC.GI.020607.01</v>
      </c>
      <c r="AD59" s="167" t="s">
        <v>614</v>
      </c>
      <c r="AE59" s="167">
        <v>1282</v>
      </c>
    </row>
    <row r="60" spans="1:31" s="167" customFormat="1" ht="15">
      <c r="A60" s="167" t="s">
        <v>9763</v>
      </c>
      <c r="C60" s="61" t="s">
        <v>12182</v>
      </c>
      <c r="E60" s="61" t="s">
        <v>649</v>
      </c>
      <c r="F60" s="167" t="s">
        <v>502</v>
      </c>
      <c r="G60" s="167" t="s">
        <v>519</v>
      </c>
      <c r="H60" s="62" t="s">
        <v>767</v>
      </c>
      <c r="I60" s="167" t="s">
        <v>2696</v>
      </c>
      <c r="J60" s="63" t="str">
        <f t="shared" si="5"/>
        <v>IC.GI.020608</v>
      </c>
      <c r="K60" s="61" t="s">
        <v>12175</v>
      </c>
      <c r="L60" s="167" t="str">
        <f t="shared" si="6"/>
        <v>Relieve bladder obstruction</v>
      </c>
      <c r="M60" s="168" t="str">
        <f t="shared" si="7"/>
        <v>PI.IC.GI.020608.01</v>
      </c>
      <c r="N60" s="168"/>
      <c r="O60" s="168" t="str">
        <f t="shared" si="8"/>
        <v>PH.IC.GI.020608.01</v>
      </c>
      <c r="Q60" s="168" t="str">
        <f t="shared" si="9"/>
        <v>CL.IC.GI.020608.01</v>
      </c>
      <c r="AD60" s="167" t="s">
        <v>614</v>
      </c>
      <c r="AE60" s="167">
        <v>1282</v>
      </c>
    </row>
    <row r="61" spans="1:31" s="167" customFormat="1" ht="15">
      <c r="A61" s="167" t="s">
        <v>9763</v>
      </c>
      <c r="B61" s="167" t="s">
        <v>9698</v>
      </c>
      <c r="C61" s="61" t="s">
        <v>12592</v>
      </c>
      <c r="D61" s="167" t="s">
        <v>9843</v>
      </c>
      <c r="E61" s="61" t="s">
        <v>2379</v>
      </c>
      <c r="F61" s="167" t="s">
        <v>13038</v>
      </c>
      <c r="G61" s="167" t="s">
        <v>10163</v>
      </c>
      <c r="H61" s="62" t="s">
        <v>11848</v>
      </c>
      <c r="I61" s="167" t="s">
        <v>10164</v>
      </c>
      <c r="J61" s="63" t="str">
        <f t="shared" si="5"/>
        <v>IC.GI.030101</v>
      </c>
      <c r="K61" s="61" t="s">
        <v>2379</v>
      </c>
      <c r="L61" s="167" t="str">
        <f t="shared" si="6"/>
        <v>Hand flush done</v>
      </c>
      <c r="M61" s="168" t="str">
        <f t="shared" si="7"/>
        <v>PI.IC.GI.030101.01</v>
      </c>
      <c r="N61" s="168"/>
      <c r="O61" s="168" t="str">
        <f t="shared" si="8"/>
        <v>PH.IC.GI.030101.01</v>
      </c>
      <c r="Q61" s="168" t="str">
        <f t="shared" si="9"/>
        <v>CL.IC.GI.030101.01</v>
      </c>
    </row>
    <row r="62" spans="1:31" s="167" customFormat="1" ht="15">
      <c r="A62" s="167" t="s">
        <v>9763</v>
      </c>
      <c r="C62" s="61" t="s">
        <v>12592</v>
      </c>
      <c r="E62" s="61" t="s">
        <v>2379</v>
      </c>
      <c r="F62" s="167" t="s">
        <v>13121</v>
      </c>
      <c r="G62" s="167" t="s">
        <v>10179</v>
      </c>
      <c r="H62" s="62" t="s">
        <v>12030</v>
      </c>
      <c r="I62" s="167" t="s">
        <v>10703</v>
      </c>
      <c r="J62" s="63" t="str">
        <f t="shared" si="5"/>
        <v>IC.GI.030102</v>
      </c>
      <c r="K62" s="61" t="s">
        <v>2379</v>
      </c>
      <c r="L62" s="167" t="str">
        <f t="shared" si="6"/>
        <v>Amount:  specify</v>
      </c>
      <c r="M62" s="168" t="str">
        <f t="shared" si="7"/>
        <v>PI.IC.GI.030102.01</v>
      </c>
      <c r="N62" s="168"/>
      <c r="O62" s="168" t="str">
        <f t="shared" si="8"/>
        <v>PH.IC.GI.030102.01</v>
      </c>
      <c r="Q62" s="168" t="str">
        <f t="shared" si="9"/>
        <v>CL.IC.GI.030102.01</v>
      </c>
    </row>
    <row r="63" spans="1:31" s="167" customFormat="1" ht="15">
      <c r="A63" s="167" t="s">
        <v>9763</v>
      </c>
      <c r="C63" s="61" t="s">
        <v>12592</v>
      </c>
      <c r="E63" s="61" t="s">
        <v>2379</v>
      </c>
      <c r="F63" s="167" t="s">
        <v>13043</v>
      </c>
      <c r="G63" s="167" t="s">
        <v>10180</v>
      </c>
      <c r="H63" s="62" t="s">
        <v>12032</v>
      </c>
      <c r="I63" s="167" t="s">
        <v>10181</v>
      </c>
      <c r="J63" s="63" t="str">
        <f t="shared" si="5"/>
        <v>IC.GI.030103</v>
      </c>
      <c r="K63" s="61" t="s">
        <v>2379</v>
      </c>
      <c r="L63" s="167" t="str">
        <f t="shared" si="6"/>
        <v>Normal Saline</v>
      </c>
      <c r="M63" s="168" t="str">
        <f t="shared" si="7"/>
        <v>PI.IC.GI.030103.01</v>
      </c>
      <c r="N63" s="168"/>
      <c r="O63" s="168" t="str">
        <f t="shared" si="8"/>
        <v>PH.IC.GI.030103.01</v>
      </c>
      <c r="Q63" s="168" t="str">
        <f t="shared" si="9"/>
        <v>CL.IC.GI.030103.01</v>
      </c>
    </row>
    <row r="64" spans="1:31" s="167" customFormat="1" ht="15">
      <c r="A64" s="167" t="s">
        <v>9763</v>
      </c>
      <c r="C64" s="61" t="s">
        <v>12592</v>
      </c>
      <c r="E64" s="61" t="s">
        <v>2379</v>
      </c>
      <c r="F64" s="167" t="s">
        <v>13124</v>
      </c>
      <c r="G64" s="167" t="s">
        <v>10182</v>
      </c>
      <c r="H64" s="62" t="s">
        <v>12028</v>
      </c>
      <c r="I64" s="167" t="s">
        <v>10183</v>
      </c>
      <c r="J64" s="63" t="str">
        <f t="shared" si="5"/>
        <v>IC.GI.030104</v>
      </c>
      <c r="K64" s="61" t="s">
        <v>2379</v>
      </c>
      <c r="L64" s="167" t="str">
        <f t="shared" si="6"/>
        <v>CBI:  Sterile Water</v>
      </c>
      <c r="M64" s="168" t="str">
        <f t="shared" si="7"/>
        <v>PI.IC.GI.030104.01</v>
      </c>
      <c r="N64" s="168"/>
      <c r="O64" s="168" t="str">
        <f t="shared" si="8"/>
        <v>PH.IC.GI.030104.01</v>
      </c>
      <c r="Q64" s="168" t="str">
        <f t="shared" si="9"/>
        <v>CL.IC.GI.030104.01</v>
      </c>
    </row>
    <row r="65" spans="1:25" s="167" customFormat="1" ht="15">
      <c r="A65" s="167" t="s">
        <v>9763</v>
      </c>
      <c r="C65" s="61" t="s">
        <v>12592</v>
      </c>
      <c r="E65" s="61" t="s">
        <v>2379</v>
      </c>
      <c r="F65" s="167" t="s">
        <v>13043</v>
      </c>
      <c r="G65" s="167" t="s">
        <v>10342</v>
      </c>
      <c r="H65" s="62" t="s">
        <v>12210</v>
      </c>
      <c r="I65" s="167" t="s">
        <v>10343</v>
      </c>
      <c r="J65" s="63" t="str">
        <f t="shared" si="5"/>
        <v>IC.GI.030105</v>
      </c>
      <c r="K65" s="61" t="s">
        <v>2379</v>
      </c>
      <c r="L65" s="167" t="str">
        <f t="shared" si="6"/>
        <v>CBI bag number:  specify</v>
      </c>
      <c r="M65" s="168" t="str">
        <f t="shared" si="7"/>
        <v>PI.IC.GI.030105.01</v>
      </c>
      <c r="N65" s="168"/>
      <c r="O65" s="168" t="str">
        <f t="shared" si="8"/>
        <v>PH.IC.GI.030105.01</v>
      </c>
      <c r="Q65" s="168" t="str">
        <f t="shared" si="9"/>
        <v>CL.IC.GI.030105.01</v>
      </c>
    </row>
    <row r="66" spans="1:25" s="167" customFormat="1" ht="15">
      <c r="A66" s="167" t="s">
        <v>9763</v>
      </c>
      <c r="B66" s="167" t="s">
        <v>10344</v>
      </c>
      <c r="C66" s="61" t="s">
        <v>12594</v>
      </c>
      <c r="D66" s="167" t="s">
        <v>10345</v>
      </c>
      <c r="E66" s="61" t="s">
        <v>2379</v>
      </c>
      <c r="F66" s="167" t="s">
        <v>10020</v>
      </c>
      <c r="G66" s="167" t="s">
        <v>10027</v>
      </c>
      <c r="H66" s="62" t="s">
        <v>11848</v>
      </c>
      <c r="I66" s="167" t="s">
        <v>10028</v>
      </c>
      <c r="J66" s="63" t="str">
        <f t="shared" si="5"/>
        <v>IC.GI.040101</v>
      </c>
      <c r="K66" s="61" t="s">
        <v>2379</v>
      </c>
      <c r="L66" s="167" t="str">
        <f t="shared" si="6"/>
        <v xml:space="preserve">     Hemodialysis non-tunneled temporary: see central line</v>
      </c>
      <c r="M66" s="168" t="str">
        <f t="shared" si="7"/>
        <v>PI.IC.GI.040101.01</v>
      </c>
      <c r="N66" s="168"/>
      <c r="O66" s="168" t="str">
        <f t="shared" si="8"/>
        <v>PH.IC.GI.040101.01</v>
      </c>
      <c r="Q66" s="168" t="str">
        <f t="shared" si="9"/>
        <v>CL.IC.GI.040101.01</v>
      </c>
    </row>
    <row r="67" spans="1:25" s="167" customFormat="1" ht="15">
      <c r="A67" s="167" t="s">
        <v>9763</v>
      </c>
      <c r="C67" s="61" t="s">
        <v>12594</v>
      </c>
      <c r="E67" s="61" t="s">
        <v>2379</v>
      </c>
      <c r="F67" s="167" t="s">
        <v>10020</v>
      </c>
      <c r="G67" s="167" t="s">
        <v>10184</v>
      </c>
      <c r="H67" s="62" t="s">
        <v>12030</v>
      </c>
      <c r="I67" s="167" t="s">
        <v>10185</v>
      </c>
      <c r="J67" s="63" t="str">
        <f t="shared" si="5"/>
        <v>IC.GI.040102</v>
      </c>
      <c r="K67" s="61" t="s">
        <v>2379</v>
      </c>
      <c r="L67" s="167" t="str">
        <f t="shared" si="6"/>
        <v xml:space="preserve">     Dialysis tunneled permanent: see central line</v>
      </c>
      <c r="M67" s="168" t="str">
        <f t="shared" si="7"/>
        <v>PI.IC.GI.040102.01</v>
      </c>
      <c r="N67" s="168"/>
      <c r="O67" s="168" t="str">
        <f t="shared" si="8"/>
        <v>PH.IC.GI.040102.01</v>
      </c>
      <c r="Q67" s="168" t="str">
        <f t="shared" si="9"/>
        <v>CL.IC.GI.040102.01</v>
      </c>
    </row>
    <row r="68" spans="1:25" s="167" customFormat="1" ht="15">
      <c r="A68" s="167" t="s">
        <v>9763</v>
      </c>
      <c r="C68" s="61" t="s">
        <v>12594</v>
      </c>
      <c r="E68" s="61" t="s">
        <v>2379</v>
      </c>
      <c r="F68" s="167" t="s">
        <v>10020</v>
      </c>
      <c r="G68" s="167" t="s">
        <v>10186</v>
      </c>
      <c r="H68" s="62" t="s">
        <v>12032</v>
      </c>
      <c r="I68" s="167" t="s">
        <v>10031</v>
      </c>
      <c r="J68" s="63" t="str">
        <f t="shared" si="5"/>
        <v>IC.GI.040103</v>
      </c>
      <c r="K68" s="61" t="s">
        <v>2379</v>
      </c>
      <c r="L68" s="167" t="str">
        <f t="shared" si="6"/>
        <v xml:space="preserve">     Arteriovenous Fistula</v>
      </c>
      <c r="M68" s="168" t="str">
        <f t="shared" si="7"/>
        <v>PI.IC.GI.040103.01</v>
      </c>
      <c r="N68" s="168"/>
      <c r="O68" s="168" t="str">
        <f t="shared" si="8"/>
        <v>PH.IC.GI.040103.01</v>
      </c>
      <c r="Q68" s="168" t="str">
        <f t="shared" si="9"/>
        <v>CL.IC.GI.040103.01</v>
      </c>
    </row>
    <row r="69" spans="1:25" s="167" customFormat="1" ht="15">
      <c r="A69" s="167" t="s">
        <v>9763</v>
      </c>
      <c r="C69" s="61" t="s">
        <v>12594</v>
      </c>
      <c r="E69" s="61" t="s">
        <v>2379</v>
      </c>
      <c r="F69" s="167" t="s">
        <v>10020</v>
      </c>
      <c r="G69" s="167" t="s">
        <v>10032</v>
      </c>
      <c r="H69" s="62" t="s">
        <v>12028</v>
      </c>
      <c r="I69" s="167" t="s">
        <v>10033</v>
      </c>
      <c r="J69" s="63" t="str">
        <f t="shared" si="5"/>
        <v>IC.GI.040104</v>
      </c>
      <c r="K69" s="61" t="s">
        <v>2379</v>
      </c>
      <c r="L69" s="167" t="str">
        <f t="shared" si="6"/>
        <v xml:space="preserve">     Peritoneal</v>
      </c>
      <c r="M69" s="168" t="str">
        <f t="shared" si="7"/>
        <v>PI.IC.GI.040104.01</v>
      </c>
      <c r="N69" s="168"/>
      <c r="O69" s="168" t="str">
        <f t="shared" si="8"/>
        <v>PH.IC.GI.040104.01</v>
      </c>
      <c r="Q69" s="168" t="str">
        <f t="shared" si="9"/>
        <v>CL.IC.GI.040104.01</v>
      </c>
    </row>
    <row r="70" spans="1:25" s="167" customFormat="1" ht="15">
      <c r="A70" s="10" t="s">
        <v>9763</v>
      </c>
      <c r="B70" s="10"/>
      <c r="C70" s="62" t="s">
        <v>12028</v>
      </c>
      <c r="D70" s="10"/>
      <c r="E70" s="62" t="s">
        <v>11848</v>
      </c>
      <c r="F70" s="10" t="s">
        <v>12356</v>
      </c>
      <c r="G70" s="10" t="s">
        <v>12483</v>
      </c>
      <c r="H70" s="62" t="s">
        <v>12596</v>
      </c>
      <c r="I70" s="10"/>
      <c r="J70" s="63" t="str">
        <f>CONCATENATE("IC.GI.",C70,E70,H70)</f>
        <v>IC.GI.040105</v>
      </c>
      <c r="K70" s="61" t="s">
        <v>2311</v>
      </c>
      <c r="L70" s="167" t="str">
        <f>G70</f>
        <v>Dialysis Catheter with Pig tail/extra cath</v>
      </c>
      <c r="M70" s="168" t="str">
        <f>CONCATENATE("PI.",J70,".",K70)</f>
        <v>PI.IC.GI.040105.01</v>
      </c>
      <c r="N70" s="168"/>
      <c r="O70" s="168" t="str">
        <f>CONCATENATE("PH.",J70,".",K70)</f>
        <v>PH.IC.GI.040105.01</v>
      </c>
      <c r="Q70" s="168" t="str">
        <f>CONCATENATE("CL.",J70,".",K70)</f>
        <v>CL.IC.GI.040105.01</v>
      </c>
      <c r="X70" s="167" t="s">
        <v>12564</v>
      </c>
      <c r="Y70" s="167">
        <v>1090</v>
      </c>
    </row>
    <row r="71" spans="1:25" s="167" customFormat="1" ht="15">
      <c r="A71" s="167" t="s">
        <v>9763</v>
      </c>
      <c r="C71" s="61" t="s">
        <v>12594</v>
      </c>
      <c r="D71" s="167" t="s">
        <v>8426</v>
      </c>
      <c r="E71" s="61" t="s">
        <v>12182</v>
      </c>
      <c r="F71" s="167" t="s">
        <v>10020</v>
      </c>
      <c r="G71" s="167" t="s">
        <v>10034</v>
      </c>
      <c r="H71" s="62" t="s">
        <v>11848</v>
      </c>
      <c r="I71" s="167" t="s">
        <v>10035</v>
      </c>
      <c r="J71" s="63" t="str">
        <f t="shared" si="5"/>
        <v>IC.GI.040201</v>
      </c>
      <c r="K71" s="61" t="s">
        <v>2379</v>
      </c>
      <c r="L71" s="167" t="str">
        <f t="shared" si="6"/>
        <v xml:space="preserve">     Catheter accessed</v>
      </c>
      <c r="M71" s="168" t="str">
        <f t="shared" si="7"/>
        <v>PI.IC.GI.040201.01</v>
      </c>
      <c r="N71" s="168"/>
      <c r="O71" s="168" t="str">
        <f t="shared" si="8"/>
        <v>PH.IC.GI.040201.01</v>
      </c>
      <c r="Q71" s="168" t="str">
        <f t="shared" si="9"/>
        <v>CL.IC.GI.040201.01</v>
      </c>
    </row>
    <row r="72" spans="1:25" s="167" customFormat="1" ht="15">
      <c r="A72" s="167" t="s">
        <v>9763</v>
      </c>
      <c r="C72" s="61" t="s">
        <v>12594</v>
      </c>
      <c r="E72" s="61" t="s">
        <v>12182</v>
      </c>
      <c r="F72" s="167" t="s">
        <v>10020</v>
      </c>
      <c r="G72" s="167" t="s">
        <v>10036</v>
      </c>
      <c r="H72" s="62" t="s">
        <v>12030</v>
      </c>
      <c r="I72" s="167" t="s">
        <v>10037</v>
      </c>
      <c r="J72" s="63" t="str">
        <f t="shared" si="5"/>
        <v>IC.GI.040202</v>
      </c>
      <c r="K72" s="61" t="s">
        <v>2379</v>
      </c>
      <c r="L72" s="167" t="str">
        <f t="shared" si="6"/>
        <v xml:space="preserve">     Catheter capped</v>
      </c>
      <c r="M72" s="168" t="str">
        <f t="shared" si="7"/>
        <v>PI.IC.GI.040202.01</v>
      </c>
      <c r="N72" s="168"/>
      <c r="O72" s="168" t="str">
        <f t="shared" si="8"/>
        <v>PH.IC.GI.040202.01</v>
      </c>
      <c r="Q72" s="168" t="str">
        <f t="shared" si="9"/>
        <v>CL.IC.GI.040202.01</v>
      </c>
    </row>
    <row r="73" spans="1:25" s="167" customFormat="1" ht="15">
      <c r="A73" s="167" t="s">
        <v>9763</v>
      </c>
      <c r="C73" s="61" t="s">
        <v>12594</v>
      </c>
      <c r="E73" s="61" t="s">
        <v>12182</v>
      </c>
      <c r="F73" s="167" t="s">
        <v>10020</v>
      </c>
      <c r="G73" s="167" t="s">
        <v>9889</v>
      </c>
      <c r="H73" s="62" t="s">
        <v>12032</v>
      </c>
      <c r="I73" s="167" t="s">
        <v>9890</v>
      </c>
      <c r="J73" s="63" t="str">
        <f t="shared" si="5"/>
        <v>IC.GI.040203</v>
      </c>
      <c r="K73" s="61" t="s">
        <v>2379</v>
      </c>
      <c r="L73" s="167" t="str">
        <f t="shared" si="6"/>
        <v xml:space="preserve">     AV Fistula accessed</v>
      </c>
      <c r="M73" s="168" t="str">
        <f t="shared" si="7"/>
        <v>PI.IC.GI.040203.01</v>
      </c>
      <c r="N73" s="168"/>
      <c r="O73" s="168" t="str">
        <f t="shared" si="8"/>
        <v>PH.IC.GI.040203.01</v>
      </c>
      <c r="Q73" s="168" t="str">
        <f t="shared" si="9"/>
        <v>CL.IC.GI.040203.01</v>
      </c>
    </row>
    <row r="74" spans="1:25" s="167" customFormat="1" ht="15">
      <c r="A74" s="167" t="s">
        <v>9763</v>
      </c>
      <c r="C74" s="61" t="s">
        <v>12594</v>
      </c>
      <c r="E74" s="61" t="s">
        <v>12182</v>
      </c>
      <c r="F74" s="167" t="s">
        <v>10020</v>
      </c>
      <c r="G74" s="167" t="s">
        <v>9612</v>
      </c>
      <c r="H74" s="62" t="s">
        <v>12028</v>
      </c>
      <c r="I74" s="167" t="s">
        <v>9613</v>
      </c>
      <c r="J74" s="63" t="str">
        <f t="shared" si="5"/>
        <v>IC.GI.040204</v>
      </c>
      <c r="K74" s="61" t="s">
        <v>2379</v>
      </c>
      <c r="L74" s="167" t="str">
        <f t="shared" si="6"/>
        <v xml:space="preserve">     Peritoneal dialysis catheter accessed</v>
      </c>
      <c r="M74" s="168" t="str">
        <f t="shared" si="7"/>
        <v>PI.IC.GI.040204.01</v>
      </c>
      <c r="N74" s="168"/>
      <c r="O74" s="168" t="str">
        <f t="shared" si="8"/>
        <v>PH.IC.GI.040204.01</v>
      </c>
      <c r="Q74" s="168" t="str">
        <f t="shared" si="9"/>
        <v>CL.IC.GI.040204.01</v>
      </c>
    </row>
    <row r="75" spans="1:25" s="167" customFormat="1" ht="15">
      <c r="A75" s="167" t="s">
        <v>9763</v>
      </c>
      <c r="C75" s="61" t="s">
        <v>12594</v>
      </c>
      <c r="D75" s="167" t="s">
        <v>9614</v>
      </c>
      <c r="E75" s="61" t="s">
        <v>12592</v>
      </c>
      <c r="F75" s="167" t="s">
        <v>9615</v>
      </c>
      <c r="G75" s="167" t="s">
        <v>9616</v>
      </c>
      <c r="H75" s="62" t="s">
        <v>11848</v>
      </c>
      <c r="I75" s="167" t="s">
        <v>9617</v>
      </c>
      <c r="J75" s="63" t="str">
        <f t="shared" si="5"/>
        <v>IC.GI.040301</v>
      </c>
      <c r="K75" s="61" t="s">
        <v>2379</v>
      </c>
      <c r="L75" s="167" t="str">
        <f t="shared" si="6"/>
        <v xml:space="preserve">     Hemodialysis</v>
      </c>
      <c r="M75" s="168" t="str">
        <f t="shared" si="7"/>
        <v>PI.IC.GI.040301.01</v>
      </c>
      <c r="N75" s="168"/>
      <c r="O75" s="168" t="str">
        <f t="shared" si="8"/>
        <v>PH.IC.GI.040301.01</v>
      </c>
      <c r="Q75" s="168" t="str">
        <f t="shared" si="9"/>
        <v>CL.IC.GI.040301.01</v>
      </c>
    </row>
    <row r="76" spans="1:25" s="167" customFormat="1" ht="15">
      <c r="A76" s="167" t="s">
        <v>9763</v>
      </c>
      <c r="C76" s="61" t="s">
        <v>12594</v>
      </c>
      <c r="E76" s="61" t="s">
        <v>12592</v>
      </c>
      <c r="F76" s="167" t="s">
        <v>9615</v>
      </c>
      <c r="G76" s="167" t="s">
        <v>9476</v>
      </c>
      <c r="H76" s="62" t="s">
        <v>12030</v>
      </c>
      <c r="I76" s="167" t="s">
        <v>9347</v>
      </c>
      <c r="J76" s="63" t="str">
        <f t="shared" si="5"/>
        <v>IC.GI.040302</v>
      </c>
      <c r="K76" s="61" t="s">
        <v>2379</v>
      </c>
      <c r="L76" s="167" t="str">
        <f t="shared" si="6"/>
        <v xml:space="preserve">     CVVH (Continuous Venovenous Hemofiltration)</v>
      </c>
      <c r="M76" s="168" t="str">
        <f t="shared" si="7"/>
        <v>PI.IC.GI.040302.01</v>
      </c>
      <c r="N76" s="168"/>
      <c r="O76" s="168" t="str">
        <f t="shared" si="8"/>
        <v>PH.IC.GI.040302.01</v>
      </c>
      <c r="Q76" s="168" t="str">
        <f t="shared" si="9"/>
        <v>CL.IC.GI.040302.01</v>
      </c>
    </row>
    <row r="77" spans="1:25" s="167" customFormat="1" ht="15">
      <c r="A77" s="167" t="s">
        <v>9763</v>
      </c>
      <c r="C77" s="61" t="s">
        <v>12594</v>
      </c>
      <c r="E77" s="61" t="s">
        <v>12592</v>
      </c>
      <c r="F77" s="167" t="s">
        <v>9615</v>
      </c>
      <c r="G77" s="167" t="s">
        <v>9348</v>
      </c>
      <c r="H77" s="62" t="s">
        <v>12032</v>
      </c>
      <c r="I77" s="167" t="s">
        <v>9349</v>
      </c>
      <c r="J77" s="63" t="str">
        <f t="shared" si="5"/>
        <v>IC.GI.040303</v>
      </c>
      <c r="K77" s="61" t="s">
        <v>2379</v>
      </c>
      <c r="L77" s="167" t="str">
        <f t="shared" si="6"/>
        <v xml:space="preserve">     CVVHD (Continuous Venovenous Hemodialysis</v>
      </c>
      <c r="M77" s="168" t="str">
        <f t="shared" si="7"/>
        <v>PI.IC.GI.040303.01</v>
      </c>
      <c r="N77" s="168"/>
      <c r="O77" s="168" t="str">
        <f t="shared" si="8"/>
        <v>PH.IC.GI.040303.01</v>
      </c>
      <c r="Q77" s="168" t="str">
        <f t="shared" si="9"/>
        <v>CL.IC.GI.040303.01</v>
      </c>
    </row>
    <row r="78" spans="1:25" s="167" customFormat="1" ht="15">
      <c r="A78" s="167" t="s">
        <v>9763</v>
      </c>
      <c r="C78" s="61" t="s">
        <v>12594</v>
      </c>
      <c r="E78" s="61" t="s">
        <v>12592</v>
      </c>
      <c r="F78" s="167" t="s">
        <v>9615</v>
      </c>
      <c r="G78" s="167" t="s">
        <v>9350</v>
      </c>
      <c r="H78" s="62" t="s">
        <v>12028</v>
      </c>
      <c r="I78" s="167" t="s">
        <v>9351</v>
      </c>
      <c r="J78" s="63" t="str">
        <f t="shared" ref="J78:J109" si="15">CONCATENATE("IC.GI.",C78,E78,H78)</f>
        <v>IC.GI.040304</v>
      </c>
      <c r="K78" s="61" t="s">
        <v>2379</v>
      </c>
      <c r="L78" s="167" t="str">
        <f t="shared" ref="L78:L109" si="16">G78</f>
        <v xml:space="preserve">     CVVHDF (Continuous Venovenous Hemodiafiltration)</v>
      </c>
      <c r="M78" s="168" t="str">
        <f t="shared" ref="M78:M109" si="17">CONCATENATE("PI.",J78,".",K78)</f>
        <v>PI.IC.GI.040304.01</v>
      </c>
      <c r="N78" s="168"/>
      <c r="O78" s="168" t="str">
        <f t="shared" ref="O78:O109" si="18">CONCATENATE("PH.",J78,".",K78)</f>
        <v>PH.IC.GI.040304.01</v>
      </c>
      <c r="Q78" s="168" t="str">
        <f t="shared" ref="Q78:Q109" si="19">CONCATENATE("CL.",J78,".",K78)</f>
        <v>CL.IC.GI.040304.01</v>
      </c>
    </row>
    <row r="79" spans="1:25" s="167" customFormat="1" ht="15">
      <c r="A79" s="167" t="s">
        <v>9763</v>
      </c>
      <c r="C79" s="61" t="s">
        <v>12594</v>
      </c>
      <c r="E79" s="61" t="s">
        <v>12592</v>
      </c>
      <c r="F79" s="167" t="s">
        <v>9615</v>
      </c>
      <c r="G79" s="167" t="s">
        <v>9352</v>
      </c>
      <c r="H79" s="62" t="s">
        <v>12210</v>
      </c>
      <c r="I79" s="167" t="s">
        <v>9353</v>
      </c>
      <c r="J79" s="63" t="str">
        <f t="shared" si="15"/>
        <v>IC.GI.040305</v>
      </c>
      <c r="K79" s="61" t="s">
        <v>2379</v>
      </c>
      <c r="L79" s="167" t="str">
        <f t="shared" si="16"/>
        <v xml:space="preserve">     SCUF (Slow Continuous Ultrafiltration)</v>
      </c>
      <c r="M79" s="168" t="str">
        <f t="shared" si="17"/>
        <v>PI.IC.GI.040305.01</v>
      </c>
      <c r="N79" s="168"/>
      <c r="O79" s="168" t="str">
        <f t="shared" si="18"/>
        <v>PH.IC.GI.040305.01</v>
      </c>
      <c r="Q79" s="168" t="str">
        <f t="shared" si="19"/>
        <v>CL.IC.GI.040305.01</v>
      </c>
    </row>
    <row r="80" spans="1:25" s="167" customFormat="1" ht="15">
      <c r="A80" s="167" t="s">
        <v>9763</v>
      </c>
      <c r="C80" s="61" t="s">
        <v>12594</v>
      </c>
      <c r="E80" s="61" t="s">
        <v>12592</v>
      </c>
      <c r="F80" s="167" t="s">
        <v>9615</v>
      </c>
      <c r="G80" s="167" t="s">
        <v>9770</v>
      </c>
      <c r="H80" s="62" t="s">
        <v>12212</v>
      </c>
      <c r="I80" s="167" t="s">
        <v>9771</v>
      </c>
      <c r="J80" s="63" t="str">
        <f t="shared" si="15"/>
        <v>IC.GI.040306</v>
      </c>
      <c r="K80" s="61" t="s">
        <v>2379</v>
      </c>
      <c r="L80" s="167" t="str">
        <f t="shared" si="16"/>
        <v xml:space="preserve">     Continuous cycler-assisted Peritoneal</v>
      </c>
      <c r="M80" s="168" t="str">
        <f t="shared" si="17"/>
        <v>PI.IC.GI.040306.01</v>
      </c>
      <c r="N80" s="168"/>
      <c r="O80" s="168" t="str">
        <f t="shared" si="18"/>
        <v>PH.IC.GI.040306.01</v>
      </c>
      <c r="Q80" s="168" t="str">
        <f t="shared" si="19"/>
        <v>CL.IC.GI.040306.01</v>
      </c>
    </row>
    <row r="81" spans="1:19" s="167" customFormat="1" ht="15">
      <c r="A81" s="167" t="s">
        <v>9763</v>
      </c>
      <c r="C81" s="61" t="s">
        <v>12594</v>
      </c>
      <c r="E81" s="61" t="s">
        <v>12592</v>
      </c>
      <c r="F81" s="167" t="s">
        <v>9615</v>
      </c>
      <c r="G81" s="167" t="s">
        <v>10077</v>
      </c>
      <c r="H81" s="62" t="s">
        <v>12225</v>
      </c>
      <c r="I81" s="167" t="s">
        <v>10078</v>
      </c>
      <c r="J81" s="63" t="str">
        <f t="shared" si="15"/>
        <v>IC.GI.040307</v>
      </c>
      <c r="K81" s="61" t="s">
        <v>2379</v>
      </c>
      <c r="L81" s="167" t="str">
        <f t="shared" si="16"/>
        <v xml:space="preserve">     Continuous ambulatory Peritoneal</v>
      </c>
      <c r="M81" s="168" t="str">
        <f t="shared" si="17"/>
        <v>PI.IC.GI.040307.01</v>
      </c>
      <c r="N81" s="168"/>
      <c r="O81" s="168" t="str">
        <f t="shared" si="18"/>
        <v>PH.IC.GI.040307.01</v>
      </c>
      <c r="Q81" s="168" t="str">
        <f t="shared" si="19"/>
        <v>CL.IC.GI.040307.01</v>
      </c>
    </row>
    <row r="82" spans="1:19" s="167" customFormat="1" ht="15">
      <c r="A82" s="167" t="s">
        <v>9763</v>
      </c>
      <c r="B82" s="167" t="s">
        <v>10234</v>
      </c>
      <c r="C82" s="61" t="s">
        <v>6291</v>
      </c>
      <c r="D82" s="167" t="s">
        <v>7295</v>
      </c>
      <c r="E82" s="61" t="s">
        <v>2379</v>
      </c>
      <c r="F82" s="167" t="s">
        <v>10235</v>
      </c>
      <c r="G82" s="167" t="s">
        <v>10236</v>
      </c>
      <c r="H82" s="62" t="s">
        <v>11848</v>
      </c>
      <c r="I82" s="167" t="s">
        <v>11988</v>
      </c>
      <c r="J82" s="63" t="str">
        <f t="shared" si="15"/>
        <v>IC.GI.050101</v>
      </c>
      <c r="K82" s="61" t="s">
        <v>2379</v>
      </c>
      <c r="L82" s="167" t="str">
        <f t="shared" si="16"/>
        <v xml:space="preserve">     Arm lower right</v>
      </c>
      <c r="M82" s="168" t="str">
        <f t="shared" si="17"/>
        <v>PI.IC.GI.050101.01</v>
      </c>
      <c r="N82" s="168"/>
      <c r="O82" s="168" t="str">
        <f t="shared" si="18"/>
        <v>PH.IC.GI.050101.01</v>
      </c>
      <c r="Q82" s="168" t="str">
        <f t="shared" si="19"/>
        <v>CL.IC.GI.050101.01</v>
      </c>
    </row>
    <row r="83" spans="1:19" s="167" customFormat="1" ht="15">
      <c r="A83" s="167" t="s">
        <v>9763</v>
      </c>
      <c r="C83" s="61" t="s">
        <v>6291</v>
      </c>
      <c r="E83" s="61" t="s">
        <v>2379</v>
      </c>
      <c r="F83" s="167" t="s">
        <v>10235</v>
      </c>
      <c r="G83" s="167" t="s">
        <v>10237</v>
      </c>
      <c r="H83" s="62" t="s">
        <v>12030</v>
      </c>
      <c r="I83" s="167" t="s">
        <v>11990</v>
      </c>
      <c r="J83" s="63" t="str">
        <f t="shared" si="15"/>
        <v>IC.GI.050102</v>
      </c>
      <c r="K83" s="61" t="s">
        <v>2379</v>
      </c>
      <c r="L83" s="167" t="str">
        <f t="shared" si="16"/>
        <v xml:space="preserve">     Arm upper right</v>
      </c>
      <c r="M83" s="168" t="str">
        <f t="shared" si="17"/>
        <v>PI.IC.GI.050102.01</v>
      </c>
      <c r="N83" s="168"/>
      <c r="O83" s="168" t="str">
        <f t="shared" si="18"/>
        <v>PH.IC.GI.050102.01</v>
      </c>
      <c r="Q83" s="168" t="str">
        <f t="shared" si="19"/>
        <v>CL.IC.GI.050102.01</v>
      </c>
    </row>
    <row r="84" spans="1:19" s="167" customFormat="1" ht="15">
      <c r="A84" s="167" t="s">
        <v>9763</v>
      </c>
      <c r="C84" s="61" t="s">
        <v>6291</v>
      </c>
      <c r="E84" s="61" t="s">
        <v>2379</v>
      </c>
      <c r="F84" s="167" t="s">
        <v>10235</v>
      </c>
      <c r="G84" s="167" t="s">
        <v>10238</v>
      </c>
      <c r="H84" s="62" t="s">
        <v>12032</v>
      </c>
      <c r="I84" s="167" t="s">
        <v>11992</v>
      </c>
      <c r="J84" s="63" t="str">
        <f t="shared" si="15"/>
        <v>IC.GI.050103</v>
      </c>
      <c r="K84" s="61" t="s">
        <v>2379</v>
      </c>
      <c r="L84" s="167" t="str">
        <f t="shared" si="16"/>
        <v xml:space="preserve">     Arm lower left</v>
      </c>
      <c r="M84" s="168" t="str">
        <f t="shared" si="17"/>
        <v>PI.IC.GI.050103.01</v>
      </c>
      <c r="N84" s="168"/>
      <c r="O84" s="168" t="str">
        <f t="shared" si="18"/>
        <v>PH.IC.GI.050103.01</v>
      </c>
      <c r="Q84" s="168" t="str">
        <f t="shared" si="19"/>
        <v>CL.IC.GI.050103.01</v>
      </c>
    </row>
    <row r="85" spans="1:19" s="167" customFormat="1" ht="15">
      <c r="A85" s="167" t="s">
        <v>9763</v>
      </c>
      <c r="C85" s="61" t="s">
        <v>6291</v>
      </c>
      <c r="E85" s="61" t="s">
        <v>2379</v>
      </c>
      <c r="F85" s="167" t="s">
        <v>10235</v>
      </c>
      <c r="G85" s="167" t="s">
        <v>10239</v>
      </c>
      <c r="H85" s="62" t="s">
        <v>12028</v>
      </c>
      <c r="I85" s="167" t="s">
        <v>11816</v>
      </c>
      <c r="J85" s="63" t="str">
        <f t="shared" si="15"/>
        <v>IC.GI.050104</v>
      </c>
      <c r="K85" s="61" t="s">
        <v>2379</v>
      </c>
      <c r="L85" s="167" t="str">
        <f t="shared" si="16"/>
        <v xml:space="preserve">     Arm upper left</v>
      </c>
      <c r="M85" s="168" t="str">
        <f t="shared" si="17"/>
        <v>PI.IC.GI.050104.01</v>
      </c>
      <c r="N85" s="168"/>
      <c r="O85" s="168" t="str">
        <f t="shared" si="18"/>
        <v>PH.IC.GI.050104.01</v>
      </c>
      <c r="Q85" s="168" t="str">
        <f t="shared" si="19"/>
        <v>CL.IC.GI.050104.01</v>
      </c>
    </row>
    <row r="86" spans="1:19" s="167" customFormat="1" ht="15">
      <c r="A86" s="167" t="s">
        <v>9763</v>
      </c>
      <c r="C86" s="61" t="s">
        <v>6291</v>
      </c>
      <c r="E86" s="61" t="s">
        <v>2379</v>
      </c>
      <c r="F86" s="167" t="s">
        <v>10235</v>
      </c>
      <c r="G86" s="61" t="s">
        <v>10240</v>
      </c>
      <c r="H86" s="62" t="s">
        <v>6291</v>
      </c>
      <c r="I86" s="62" t="s">
        <v>10241</v>
      </c>
      <c r="J86" s="63" t="str">
        <f t="shared" si="15"/>
        <v>IC.GI.050105</v>
      </c>
      <c r="K86" s="61" t="s">
        <v>2379</v>
      </c>
      <c r="L86" s="167" t="str">
        <f t="shared" si="16"/>
        <v xml:space="preserve">  Pressure Dressing applied</v>
      </c>
      <c r="M86" s="168" t="str">
        <f t="shared" si="17"/>
        <v>PI.IC.GI.050105.01</v>
      </c>
      <c r="N86" s="168"/>
      <c r="O86" s="168" t="str">
        <f t="shared" si="18"/>
        <v>PH.IC.GI.050105.01</v>
      </c>
      <c r="Q86" s="168" t="str">
        <f t="shared" si="19"/>
        <v>CL.IC.GI.050105.01</v>
      </c>
      <c r="R86" s="167" t="s">
        <v>4415</v>
      </c>
      <c r="S86" s="167">
        <v>751</v>
      </c>
    </row>
    <row r="87" spans="1:19" s="167" customFormat="1" ht="15">
      <c r="A87" s="167" t="s">
        <v>9763</v>
      </c>
      <c r="C87" s="61" t="s">
        <v>6291</v>
      </c>
      <c r="E87" s="61" t="s">
        <v>12175</v>
      </c>
      <c r="F87" s="167" t="s">
        <v>10235</v>
      </c>
      <c r="G87" s="61" t="s">
        <v>10087</v>
      </c>
      <c r="H87" s="62" t="s">
        <v>6988</v>
      </c>
      <c r="I87" s="62" t="s">
        <v>10088</v>
      </c>
      <c r="J87" s="63" t="str">
        <f t="shared" si="15"/>
        <v>IC.GI.050106</v>
      </c>
      <c r="K87" s="61" t="s">
        <v>12175</v>
      </c>
      <c r="L87" s="167" t="str">
        <f t="shared" si="16"/>
        <v xml:space="preserve">  Pressure Dressing removed</v>
      </c>
      <c r="M87" s="168" t="str">
        <f t="shared" si="17"/>
        <v>PI.IC.GI.050106.01</v>
      </c>
      <c r="N87" s="168"/>
      <c r="O87" s="168" t="str">
        <f t="shared" si="18"/>
        <v>PH.IC.GI.050106.01</v>
      </c>
      <c r="Q87" s="168" t="str">
        <f t="shared" si="19"/>
        <v>CL.IC.GI.050106.01</v>
      </c>
      <c r="R87" s="167" t="s">
        <v>4415</v>
      </c>
      <c r="S87" s="167">
        <v>752</v>
      </c>
    </row>
    <row r="88" spans="1:19" s="167" customFormat="1" ht="15">
      <c r="A88" s="167" t="s">
        <v>9763</v>
      </c>
      <c r="C88" s="61" t="s">
        <v>6291</v>
      </c>
      <c r="D88" s="167" t="s">
        <v>9953</v>
      </c>
      <c r="E88" s="61" t="s">
        <v>12182</v>
      </c>
      <c r="F88" s="167" t="s">
        <v>10235</v>
      </c>
      <c r="G88" s="167" t="s">
        <v>13126</v>
      </c>
      <c r="H88" s="62" t="s">
        <v>11848</v>
      </c>
      <c r="I88" s="167" t="s">
        <v>10080</v>
      </c>
      <c r="J88" s="63" t="str">
        <f t="shared" si="15"/>
        <v>IC.GI.050201</v>
      </c>
      <c r="K88" s="61" t="s">
        <v>2379</v>
      </c>
      <c r="L88" s="167" t="str">
        <f t="shared" si="16"/>
        <v xml:space="preserve">     Bruit auscultated low pitch</v>
      </c>
      <c r="M88" s="168" t="str">
        <f t="shared" si="17"/>
        <v>PI.IC.GI.050201.01</v>
      </c>
      <c r="N88" s="168"/>
      <c r="O88" s="168" t="str">
        <f t="shared" si="18"/>
        <v>PH.IC.GI.050201.01</v>
      </c>
      <c r="Q88" s="168" t="str">
        <f t="shared" si="19"/>
        <v>CL.IC.GI.050201.01</v>
      </c>
    </row>
    <row r="89" spans="1:19" s="167" customFormat="1" ht="15">
      <c r="A89" s="167" t="s">
        <v>9763</v>
      </c>
      <c r="C89" s="61" t="s">
        <v>6291</v>
      </c>
      <c r="E89" s="61" t="s">
        <v>12182</v>
      </c>
      <c r="F89" s="167" t="s">
        <v>10235</v>
      </c>
      <c r="G89" s="167" t="s">
        <v>13127</v>
      </c>
      <c r="H89" s="62" t="s">
        <v>12030</v>
      </c>
      <c r="I89" s="167" t="s">
        <v>10096</v>
      </c>
      <c r="J89" s="63" t="str">
        <f t="shared" si="15"/>
        <v>IC.GI.050202</v>
      </c>
      <c r="K89" s="61" t="s">
        <v>12175</v>
      </c>
      <c r="L89" s="167" t="str">
        <f t="shared" si="16"/>
        <v xml:space="preserve">     Bruit auscultated high pitch</v>
      </c>
      <c r="M89" s="168" t="str">
        <f t="shared" si="17"/>
        <v>PI.IC.GI.050202.01</v>
      </c>
      <c r="N89" s="168"/>
      <c r="O89" s="168" t="str">
        <f t="shared" si="18"/>
        <v>PH.IC.GI.050202.01</v>
      </c>
      <c r="Q89" s="168" t="str">
        <f t="shared" si="19"/>
        <v>CL.IC.GI.050202.01</v>
      </c>
    </row>
    <row r="90" spans="1:19" s="167" customFormat="1" ht="15">
      <c r="A90" s="167" t="s">
        <v>9763</v>
      </c>
      <c r="C90" s="61" t="s">
        <v>6291</v>
      </c>
      <c r="E90" s="61" t="s">
        <v>12430</v>
      </c>
      <c r="F90" s="167" t="s">
        <v>10235</v>
      </c>
      <c r="G90" s="167" t="s">
        <v>13128</v>
      </c>
      <c r="H90" s="62" t="s">
        <v>12032</v>
      </c>
      <c r="I90" s="167" t="s">
        <v>10097</v>
      </c>
      <c r="J90" s="63" t="str">
        <f t="shared" si="15"/>
        <v>IC.GI.050203</v>
      </c>
      <c r="K90" s="61" t="s">
        <v>12175</v>
      </c>
      <c r="L90" s="167" t="str">
        <f t="shared" si="16"/>
        <v xml:space="preserve">     Bruit not auscultated</v>
      </c>
      <c r="M90" s="168" t="str">
        <f t="shared" si="17"/>
        <v>PI.IC.GI.050203.01</v>
      </c>
      <c r="N90" s="168"/>
      <c r="O90" s="168" t="str">
        <f t="shared" si="18"/>
        <v>PH.IC.GI.050203.01</v>
      </c>
      <c r="Q90" s="168" t="str">
        <f t="shared" si="19"/>
        <v>CL.IC.GI.050203.01</v>
      </c>
    </row>
    <row r="91" spans="1:19" s="167" customFormat="1" ht="15">
      <c r="A91" s="167" t="s">
        <v>9763</v>
      </c>
      <c r="C91" s="61" t="s">
        <v>6291</v>
      </c>
      <c r="E91" s="61" t="s">
        <v>12430</v>
      </c>
      <c r="F91" s="167" t="s">
        <v>10235</v>
      </c>
      <c r="G91" s="167" t="s">
        <v>9956</v>
      </c>
      <c r="H91" s="62" t="s">
        <v>12028</v>
      </c>
      <c r="I91" s="167" t="s">
        <v>9957</v>
      </c>
      <c r="J91" s="63" t="str">
        <f t="shared" si="15"/>
        <v>IC.GI.050204</v>
      </c>
      <c r="K91" s="61" t="s">
        <v>12175</v>
      </c>
      <c r="L91" s="167" t="str">
        <f t="shared" si="16"/>
        <v xml:space="preserve">     Bruit not applicable</v>
      </c>
      <c r="M91" s="168" t="str">
        <f t="shared" si="17"/>
        <v>PI.IC.GI.050204.01</v>
      </c>
      <c r="N91" s="168"/>
      <c r="O91" s="168" t="str">
        <f t="shared" si="18"/>
        <v>PH.IC.GI.050204.01</v>
      </c>
      <c r="Q91" s="168" t="str">
        <f t="shared" si="19"/>
        <v>CL.IC.GI.050204.01</v>
      </c>
    </row>
    <row r="92" spans="1:19" s="167" customFormat="1" ht="15">
      <c r="A92" s="167" t="s">
        <v>9763</v>
      </c>
      <c r="C92" s="61" t="s">
        <v>6291</v>
      </c>
      <c r="E92" s="61" t="s">
        <v>12430</v>
      </c>
      <c r="F92" s="167" t="s">
        <v>10235</v>
      </c>
      <c r="G92" s="167" t="s">
        <v>13125</v>
      </c>
      <c r="H92" s="62" t="s">
        <v>12210</v>
      </c>
      <c r="I92" s="167" t="s">
        <v>10099</v>
      </c>
      <c r="J92" s="63" t="str">
        <f t="shared" si="15"/>
        <v>IC.GI.050205</v>
      </c>
      <c r="K92" s="61" t="s">
        <v>12175</v>
      </c>
      <c r="L92" s="167" t="str">
        <f t="shared" si="16"/>
        <v xml:space="preserve">     Bruit other: specify</v>
      </c>
      <c r="M92" s="168" t="str">
        <f t="shared" si="17"/>
        <v>PI.IC.GI.050205.01</v>
      </c>
      <c r="N92" s="168"/>
      <c r="O92" s="168" t="str">
        <f t="shared" si="18"/>
        <v>PH.IC.GI.050205.01</v>
      </c>
      <c r="Q92" s="168" t="str">
        <f t="shared" si="19"/>
        <v>CL.IC.GI.050205.01</v>
      </c>
    </row>
    <row r="93" spans="1:19" s="167" customFormat="1" ht="15">
      <c r="A93" s="167" t="s">
        <v>9763</v>
      </c>
      <c r="C93" s="61" t="s">
        <v>6291</v>
      </c>
      <c r="D93" s="167" t="s">
        <v>10100</v>
      </c>
      <c r="E93" s="61" t="s">
        <v>12185</v>
      </c>
      <c r="F93" s="167" t="s">
        <v>10235</v>
      </c>
      <c r="G93" s="167" t="s">
        <v>10101</v>
      </c>
      <c r="H93" s="62" t="s">
        <v>11848</v>
      </c>
      <c r="I93" s="167" t="s">
        <v>10102</v>
      </c>
      <c r="J93" s="63" t="str">
        <f t="shared" si="15"/>
        <v>IC.GI.050301</v>
      </c>
      <c r="K93" s="61" t="s">
        <v>12175</v>
      </c>
      <c r="L93" s="167" t="str">
        <f t="shared" si="16"/>
        <v xml:space="preserve">     Thrill palpated</v>
      </c>
      <c r="M93" s="168" t="str">
        <f t="shared" si="17"/>
        <v>PI.IC.GI.050301.01</v>
      </c>
      <c r="N93" s="168"/>
      <c r="O93" s="168" t="str">
        <f t="shared" si="18"/>
        <v>PH.IC.GI.050301.01</v>
      </c>
      <c r="Q93" s="168" t="str">
        <f t="shared" si="19"/>
        <v>CL.IC.GI.050301.01</v>
      </c>
    </row>
    <row r="94" spans="1:19" s="167" customFormat="1" ht="15">
      <c r="A94" s="167" t="s">
        <v>9763</v>
      </c>
      <c r="C94" s="61" t="s">
        <v>6291</v>
      </c>
      <c r="E94" s="61" t="s">
        <v>12185</v>
      </c>
      <c r="F94" s="167" t="s">
        <v>10235</v>
      </c>
      <c r="G94" s="167" t="s">
        <v>9802</v>
      </c>
      <c r="H94" s="62" t="s">
        <v>12030</v>
      </c>
      <c r="I94" s="167" t="s">
        <v>9958</v>
      </c>
      <c r="J94" s="63" t="str">
        <f t="shared" si="15"/>
        <v>IC.GI.050302</v>
      </c>
      <c r="K94" s="61" t="s">
        <v>12175</v>
      </c>
      <c r="L94" s="167" t="str">
        <f t="shared" si="16"/>
        <v xml:space="preserve">     Thrill unable to palpate</v>
      </c>
      <c r="M94" s="168" t="str">
        <f t="shared" si="17"/>
        <v>PI.IC.GI.050302.01</v>
      </c>
      <c r="N94" s="168"/>
      <c r="O94" s="168" t="str">
        <f t="shared" si="18"/>
        <v>PH.IC.GI.050302.01</v>
      </c>
      <c r="Q94" s="168" t="str">
        <f t="shared" si="19"/>
        <v>CL.IC.GI.050302.01</v>
      </c>
    </row>
    <row r="95" spans="1:19" s="167" customFormat="1" ht="15">
      <c r="A95" s="167" t="s">
        <v>9763</v>
      </c>
      <c r="C95" s="61" t="s">
        <v>6291</v>
      </c>
      <c r="E95" s="61" t="s">
        <v>12185</v>
      </c>
      <c r="F95" s="167" t="s">
        <v>10235</v>
      </c>
      <c r="G95" s="167" t="s">
        <v>9803</v>
      </c>
      <c r="H95" s="62" t="s">
        <v>12032</v>
      </c>
      <c r="I95" s="167" t="s">
        <v>10105</v>
      </c>
      <c r="J95" s="63" t="str">
        <f t="shared" si="15"/>
        <v>IC.GI.050303</v>
      </c>
      <c r="K95" s="61" t="s">
        <v>12175</v>
      </c>
      <c r="L95" s="167" t="str">
        <f t="shared" si="16"/>
        <v xml:space="preserve">     Thrill not applicable</v>
      </c>
      <c r="M95" s="168" t="str">
        <f t="shared" si="17"/>
        <v>PI.IC.GI.050303.01</v>
      </c>
      <c r="N95" s="168"/>
      <c r="O95" s="168" t="str">
        <f t="shared" si="18"/>
        <v>PH.IC.GI.050303.01</v>
      </c>
      <c r="Q95" s="168" t="str">
        <f t="shared" si="19"/>
        <v>CL.IC.GI.050303.01</v>
      </c>
    </row>
    <row r="96" spans="1:19" s="167" customFormat="1" ht="15">
      <c r="A96" s="167" t="s">
        <v>9763</v>
      </c>
      <c r="C96" s="61" t="s">
        <v>6291</v>
      </c>
      <c r="E96" s="61" t="s">
        <v>12185</v>
      </c>
      <c r="F96" s="167" t="s">
        <v>10235</v>
      </c>
      <c r="G96" s="167" t="s">
        <v>10106</v>
      </c>
      <c r="H96" s="62" t="s">
        <v>12028</v>
      </c>
      <c r="I96" s="167" t="s">
        <v>10107</v>
      </c>
      <c r="J96" s="63" t="str">
        <f t="shared" si="15"/>
        <v>IC.GI.050304</v>
      </c>
      <c r="K96" s="61" t="s">
        <v>12175</v>
      </c>
      <c r="L96" s="167" t="str">
        <f t="shared" si="16"/>
        <v xml:space="preserve">     Thrill other: specify</v>
      </c>
      <c r="M96" s="168" t="str">
        <f t="shared" si="17"/>
        <v>PI.IC.GI.050304.01</v>
      </c>
      <c r="N96" s="168"/>
      <c r="O96" s="168" t="str">
        <f t="shared" si="18"/>
        <v>PH.IC.GI.050304.01</v>
      </c>
      <c r="Q96" s="168" t="str">
        <f t="shared" si="19"/>
        <v>CL.IC.GI.050304.01</v>
      </c>
    </row>
    <row r="97" spans="1:47" s="167" customFormat="1" ht="15">
      <c r="A97" s="167" t="s">
        <v>9763</v>
      </c>
      <c r="B97" s="167" t="s">
        <v>10108</v>
      </c>
      <c r="C97" s="61" t="s">
        <v>6988</v>
      </c>
      <c r="D97" s="167" t="s">
        <v>4782</v>
      </c>
      <c r="E97" s="61" t="s">
        <v>12175</v>
      </c>
      <c r="F97" s="167" t="s">
        <v>10109</v>
      </c>
      <c r="G97" s="167" t="s">
        <v>9970</v>
      </c>
      <c r="H97" s="62" t="s">
        <v>11848</v>
      </c>
      <c r="I97" s="167" t="s">
        <v>9801</v>
      </c>
      <c r="J97" s="63" t="str">
        <f t="shared" si="15"/>
        <v>IC.GI.060101</v>
      </c>
      <c r="K97" s="61" t="s">
        <v>12175</v>
      </c>
      <c r="L97" s="167" t="str">
        <f t="shared" si="16"/>
        <v>Access pressure :specify mm Hg</v>
      </c>
      <c r="M97" s="168" t="str">
        <f t="shared" si="17"/>
        <v>PI.IC.GI.060101.01</v>
      </c>
      <c r="N97" s="168"/>
      <c r="O97" s="168" t="str">
        <f t="shared" si="18"/>
        <v>PH.IC.GI.060101.01</v>
      </c>
      <c r="Q97" s="168" t="str">
        <f t="shared" si="19"/>
        <v>CL.IC.GI.060101.01</v>
      </c>
      <c r="R97" s="167" t="s">
        <v>4415</v>
      </c>
    </row>
    <row r="98" spans="1:47" s="167" customFormat="1" ht="15">
      <c r="A98" s="167" t="s">
        <v>9763</v>
      </c>
      <c r="C98" s="61" t="s">
        <v>6988</v>
      </c>
      <c r="E98" s="61" t="s">
        <v>2379</v>
      </c>
      <c r="F98" s="167" t="s">
        <v>9660</v>
      </c>
      <c r="G98" s="167" t="s">
        <v>9815</v>
      </c>
      <c r="H98" s="62" t="s">
        <v>12030</v>
      </c>
      <c r="I98" s="167" t="s">
        <v>9816</v>
      </c>
      <c r="J98" s="63" t="str">
        <f t="shared" si="15"/>
        <v>IC.GI.060102</v>
      </c>
      <c r="K98" s="61" t="s">
        <v>2379</v>
      </c>
      <c r="L98" s="167" t="str">
        <f t="shared" si="16"/>
        <v>Balance Chamber pressure: specify mm Hg</v>
      </c>
      <c r="M98" s="168" t="str">
        <f t="shared" si="17"/>
        <v>PI.IC.GI.060102.01</v>
      </c>
      <c r="N98" s="168"/>
      <c r="O98" s="168" t="str">
        <f t="shared" si="18"/>
        <v>PH.IC.GI.060102.01</v>
      </c>
      <c r="Q98" s="168" t="str">
        <f t="shared" si="19"/>
        <v>CL.IC.GI.060102.01</v>
      </c>
      <c r="R98" s="167" t="s">
        <v>4415</v>
      </c>
    </row>
    <row r="99" spans="1:47" s="167" customFormat="1" ht="15">
      <c r="A99" s="167" t="s">
        <v>9763</v>
      </c>
      <c r="C99" s="61" t="s">
        <v>6988</v>
      </c>
      <c r="E99" s="61" t="s">
        <v>2379</v>
      </c>
      <c r="F99" s="167" t="s">
        <v>13222</v>
      </c>
      <c r="G99" s="167" t="s">
        <v>9674</v>
      </c>
      <c r="H99" s="62" t="s">
        <v>12032</v>
      </c>
      <c r="I99" s="167" t="s">
        <v>11711</v>
      </c>
      <c r="J99" s="63" t="str">
        <f t="shared" si="15"/>
        <v>IC.GI.060103</v>
      </c>
      <c r="K99" s="61" t="s">
        <v>2379</v>
      </c>
      <c r="L99" s="167" t="str">
        <f t="shared" si="16"/>
        <v>Blood flow: specify ml/minute</v>
      </c>
      <c r="M99" s="168" t="str">
        <f t="shared" si="17"/>
        <v>PI.IC.GI.060103.01</v>
      </c>
      <c r="N99" s="168"/>
      <c r="O99" s="168" t="str">
        <f t="shared" si="18"/>
        <v>PH.IC.GI.060103.01</v>
      </c>
      <c r="Q99" s="168" t="str">
        <f t="shared" si="19"/>
        <v>CL.IC.GI.060103.01</v>
      </c>
      <c r="R99" s="167" t="s">
        <v>4415</v>
      </c>
    </row>
    <row r="100" spans="1:47" s="167" customFormat="1" ht="15">
      <c r="A100" s="167" t="s">
        <v>9763</v>
      </c>
      <c r="C100" s="61" t="s">
        <v>6988</v>
      </c>
      <c r="E100" s="61" t="s">
        <v>2379</v>
      </c>
      <c r="F100" s="167" t="s">
        <v>9675</v>
      </c>
      <c r="G100" s="167" t="s">
        <v>9676</v>
      </c>
      <c r="H100" s="62" t="s">
        <v>12028</v>
      </c>
      <c r="I100" s="167" t="s">
        <v>9677</v>
      </c>
      <c r="J100" s="63" t="str">
        <f t="shared" si="15"/>
        <v>IC.GI.060104</v>
      </c>
      <c r="K100" s="61" t="s">
        <v>2379</v>
      </c>
      <c r="L100" s="167" t="str">
        <f t="shared" si="16"/>
        <v>Effluent pressure:specify mm Hg</v>
      </c>
      <c r="M100" s="168" t="str">
        <f t="shared" si="17"/>
        <v>PI.IC.GI.060104.01</v>
      </c>
      <c r="N100" s="168"/>
      <c r="O100" s="168" t="str">
        <f t="shared" si="18"/>
        <v>PH.IC.GI.060104.01</v>
      </c>
      <c r="Q100" s="168" t="str">
        <f t="shared" si="19"/>
        <v>CL.IC.GI.060104.01</v>
      </c>
      <c r="R100" s="167" t="s">
        <v>4415</v>
      </c>
    </row>
    <row r="101" spans="1:47" s="167" customFormat="1" ht="15">
      <c r="A101" s="167" t="s">
        <v>9763</v>
      </c>
      <c r="C101" s="61" t="s">
        <v>6988</v>
      </c>
      <c r="E101" s="61" t="s">
        <v>2379</v>
      </c>
      <c r="F101" s="167" t="s">
        <v>9530</v>
      </c>
      <c r="G101" s="167" t="s">
        <v>9406</v>
      </c>
      <c r="H101" s="62" t="s">
        <v>12210</v>
      </c>
      <c r="I101" s="167" t="s">
        <v>9407</v>
      </c>
      <c r="J101" s="63" t="str">
        <f t="shared" si="15"/>
        <v>IC.GI.060105</v>
      </c>
      <c r="K101" s="61" t="s">
        <v>2379</v>
      </c>
      <c r="L101" s="167" t="str">
        <f t="shared" si="16"/>
        <v>Filtration fraction: specify %</v>
      </c>
      <c r="M101" s="168" t="str">
        <f t="shared" si="17"/>
        <v>PI.IC.GI.060105.01</v>
      </c>
      <c r="N101" s="168"/>
      <c r="O101" s="168" t="str">
        <f t="shared" si="18"/>
        <v>PH.IC.GI.060105.01</v>
      </c>
      <c r="Q101" s="168" t="str">
        <f t="shared" si="19"/>
        <v>CL.IC.GI.060105.01</v>
      </c>
      <c r="R101" s="167" t="s">
        <v>4415</v>
      </c>
    </row>
    <row r="102" spans="1:47" s="167" customFormat="1" ht="15">
      <c r="A102" s="157" t="s">
        <v>9763</v>
      </c>
      <c r="B102" s="157"/>
      <c r="C102" s="158" t="s">
        <v>6988</v>
      </c>
      <c r="D102" s="157"/>
      <c r="E102" s="158" t="s">
        <v>2379</v>
      </c>
      <c r="F102" s="157" t="s">
        <v>14708</v>
      </c>
      <c r="G102" s="157" t="s">
        <v>14709</v>
      </c>
      <c r="H102" s="62" t="s">
        <v>12212</v>
      </c>
      <c r="I102" s="167" t="s">
        <v>9844</v>
      </c>
      <c r="J102" s="63" t="str">
        <f t="shared" si="15"/>
        <v>IC.GI.060106</v>
      </c>
      <c r="K102" s="61" t="s">
        <v>2379</v>
      </c>
      <c r="L102" s="167" t="str">
        <f t="shared" si="16"/>
        <v>Therapy fluid: specify ml/hour</v>
      </c>
      <c r="M102" s="168" t="str">
        <f t="shared" si="17"/>
        <v>PI.IC.GI.060106.01</v>
      </c>
      <c r="N102" s="168"/>
      <c r="O102" s="168" t="str">
        <f t="shared" si="18"/>
        <v>PH.IC.GI.060106.01</v>
      </c>
      <c r="Q102" s="168" t="str">
        <f t="shared" si="19"/>
        <v>CL.IC.GI.060106.01</v>
      </c>
      <c r="R102" s="167" t="s">
        <v>4415</v>
      </c>
      <c r="AT102" s="167" t="s">
        <v>12773</v>
      </c>
      <c r="AU102" s="167">
        <v>1760</v>
      </c>
    </row>
    <row r="103" spans="1:47" s="167" customFormat="1" ht="15">
      <c r="A103" s="157" t="s">
        <v>9763</v>
      </c>
      <c r="B103" s="157"/>
      <c r="C103" s="158" t="s">
        <v>6988</v>
      </c>
      <c r="D103" s="157"/>
      <c r="E103" s="158" t="s">
        <v>2379</v>
      </c>
      <c r="F103" s="157" t="s">
        <v>14710</v>
      </c>
      <c r="G103" s="157" t="s">
        <v>14711</v>
      </c>
      <c r="H103" s="62" t="s">
        <v>12225</v>
      </c>
      <c r="I103" s="167" t="s">
        <v>9851</v>
      </c>
      <c r="J103" s="63" t="str">
        <f t="shared" si="15"/>
        <v>IC.GI.060107</v>
      </c>
      <c r="K103" s="61" t="s">
        <v>2379</v>
      </c>
      <c r="L103" s="167" t="str">
        <f t="shared" si="16"/>
        <v>Ultrafiltration: specify ml/hour</v>
      </c>
      <c r="M103" s="168" t="str">
        <f t="shared" si="17"/>
        <v>PI.IC.GI.060107.01</v>
      </c>
      <c r="N103" s="168"/>
      <c r="O103" s="168" t="str">
        <f t="shared" si="18"/>
        <v>PH.IC.GI.060107.01</v>
      </c>
      <c r="Q103" s="168" t="str">
        <f t="shared" si="19"/>
        <v>CL.IC.GI.060107.01</v>
      </c>
      <c r="R103" s="167" t="s">
        <v>4415</v>
      </c>
      <c r="AT103" s="167" t="s">
        <v>12773</v>
      </c>
      <c r="AU103" s="167">
        <v>1760</v>
      </c>
    </row>
    <row r="104" spans="1:47" s="167" customFormat="1" ht="15">
      <c r="A104" s="167" t="s">
        <v>9763</v>
      </c>
      <c r="C104" s="61" t="s">
        <v>6988</v>
      </c>
      <c r="E104" s="61" t="s">
        <v>2379</v>
      </c>
      <c r="F104" s="167" t="s">
        <v>9998</v>
      </c>
      <c r="G104" s="167" t="s">
        <v>14712</v>
      </c>
      <c r="H104" s="62" t="s">
        <v>11639</v>
      </c>
      <c r="I104" s="167" t="s">
        <v>9999</v>
      </c>
      <c r="J104" s="63" t="str">
        <f t="shared" si="15"/>
        <v>IC.GI.060109</v>
      </c>
      <c r="K104" s="61" t="s">
        <v>2379</v>
      </c>
      <c r="L104" s="167" t="str">
        <f t="shared" si="16"/>
        <v>Venous pressure specify mm Hg</v>
      </c>
      <c r="M104" s="168" t="str">
        <f t="shared" si="17"/>
        <v>PI.IC.GI.060109.01</v>
      </c>
      <c r="N104" s="168"/>
      <c r="O104" s="168" t="str">
        <f t="shared" si="18"/>
        <v>PH.IC.GI.060109.01</v>
      </c>
      <c r="Q104" s="168" t="str">
        <f t="shared" si="19"/>
        <v>CL.IC.GI.060109.01</v>
      </c>
      <c r="R104" s="167" t="s">
        <v>4415</v>
      </c>
    </row>
    <row r="105" spans="1:47" s="167" customFormat="1" ht="15">
      <c r="A105" s="167" t="s">
        <v>9763</v>
      </c>
      <c r="C105" s="61" t="s">
        <v>6988</v>
      </c>
      <c r="D105" s="167" t="s">
        <v>10000</v>
      </c>
      <c r="E105" s="61" t="s">
        <v>12182</v>
      </c>
      <c r="F105" s="167" t="s">
        <v>10001</v>
      </c>
      <c r="G105" s="167" t="s">
        <v>14713</v>
      </c>
      <c r="H105" s="62" t="s">
        <v>11848</v>
      </c>
      <c r="I105" s="167" t="s">
        <v>9844</v>
      </c>
      <c r="J105" s="63" t="str">
        <f t="shared" si="15"/>
        <v>IC.GI.060201</v>
      </c>
      <c r="K105" s="61" t="s">
        <v>2379</v>
      </c>
      <c r="L105" s="167" t="str">
        <f t="shared" si="16"/>
        <v xml:space="preserve">     Therapy fluid: specify ml/hour</v>
      </c>
      <c r="M105" s="168" t="str">
        <f t="shared" si="17"/>
        <v>PI.IC.GI.060201.01</v>
      </c>
      <c r="N105" s="168"/>
      <c r="O105" s="168" t="str">
        <f t="shared" si="18"/>
        <v>PH.IC.GI.060201.01</v>
      </c>
      <c r="Q105" s="168" t="str">
        <f t="shared" si="19"/>
        <v>CL.IC.GI.060201.01</v>
      </c>
      <c r="AT105" s="167" t="s">
        <v>12773</v>
      </c>
      <c r="AU105" s="167">
        <v>1760</v>
      </c>
    </row>
    <row r="106" spans="1:47" s="167" customFormat="1" ht="15">
      <c r="A106" s="167" t="s">
        <v>9763</v>
      </c>
      <c r="C106" s="61" t="s">
        <v>6988</v>
      </c>
      <c r="E106" s="61" t="s">
        <v>12182</v>
      </c>
      <c r="F106" s="167" t="s">
        <v>10001</v>
      </c>
      <c r="G106" s="167" t="s">
        <v>14714</v>
      </c>
      <c r="H106" s="62" t="s">
        <v>12030</v>
      </c>
      <c r="I106" s="167" t="s">
        <v>9851</v>
      </c>
      <c r="J106" s="63" t="str">
        <f t="shared" si="15"/>
        <v>IC.GI.060202</v>
      </c>
      <c r="K106" s="61" t="s">
        <v>2379</v>
      </c>
      <c r="L106" s="167" t="str">
        <f t="shared" si="16"/>
        <v xml:space="preserve">     Ultrafiltration: specify ml/hour</v>
      </c>
      <c r="M106" s="168" t="str">
        <f t="shared" si="17"/>
        <v>PI.IC.GI.060202.01</v>
      </c>
      <c r="N106" s="168"/>
      <c r="O106" s="168" t="str">
        <f t="shared" si="18"/>
        <v>PH.IC.GI.060202.01</v>
      </c>
      <c r="Q106" s="168" t="str">
        <f t="shared" si="19"/>
        <v>CL.IC.GI.060202.01</v>
      </c>
      <c r="AT106" s="167" t="s">
        <v>12773</v>
      </c>
      <c r="AU106" s="167">
        <v>1760</v>
      </c>
    </row>
    <row r="107" spans="1:47" s="167" customFormat="1" ht="15">
      <c r="A107" s="167" t="s">
        <v>9763</v>
      </c>
      <c r="C107" s="61" t="s">
        <v>6988</v>
      </c>
      <c r="E107" s="61" t="s">
        <v>12182</v>
      </c>
      <c r="F107" s="167" t="s">
        <v>10001</v>
      </c>
      <c r="G107" s="167" t="s">
        <v>10161</v>
      </c>
      <c r="H107" s="62" t="s">
        <v>12032</v>
      </c>
      <c r="I107" s="167" t="s">
        <v>11711</v>
      </c>
      <c r="J107" s="63" t="str">
        <f t="shared" si="15"/>
        <v>IC.GI.060203</v>
      </c>
      <c r="K107" s="61" t="s">
        <v>2379</v>
      </c>
      <c r="L107" s="167" t="str">
        <f t="shared" si="16"/>
        <v xml:space="preserve">     Blood flow rate (250 - 400 ml/minute: specify</v>
      </c>
      <c r="M107" s="168" t="str">
        <f t="shared" si="17"/>
        <v>PI.IC.GI.060203.01</v>
      </c>
      <c r="N107" s="168"/>
      <c r="O107" s="168" t="str">
        <f t="shared" si="18"/>
        <v>PH.IC.GI.060203.01</v>
      </c>
      <c r="Q107" s="168" t="str">
        <f t="shared" si="19"/>
        <v>CL.IC.GI.060203.01</v>
      </c>
    </row>
    <row r="108" spans="1:47" s="167" customFormat="1" ht="15">
      <c r="A108" s="167" t="s">
        <v>9763</v>
      </c>
      <c r="C108" s="61" t="s">
        <v>6988</v>
      </c>
      <c r="D108" s="167" t="s">
        <v>10162</v>
      </c>
      <c r="E108" s="61" t="s">
        <v>12592</v>
      </c>
      <c r="F108" s="167" t="s">
        <v>10001</v>
      </c>
      <c r="G108" s="167" t="s">
        <v>10007</v>
      </c>
      <c r="H108" s="62" t="s">
        <v>11848</v>
      </c>
      <c r="I108" s="167" t="s">
        <v>9801</v>
      </c>
      <c r="J108" s="63" t="str">
        <f t="shared" si="15"/>
        <v>IC.GI.060301</v>
      </c>
      <c r="K108" s="61" t="s">
        <v>2379</v>
      </c>
      <c r="L108" s="167" t="str">
        <f t="shared" si="16"/>
        <v xml:space="preserve">     Access pressure (-50 to -200 mmHg: specify</v>
      </c>
      <c r="M108" s="168" t="str">
        <f t="shared" si="17"/>
        <v>PI.IC.GI.060301.01</v>
      </c>
      <c r="N108" s="168"/>
      <c r="O108" s="168" t="str">
        <f t="shared" si="18"/>
        <v>PH.IC.GI.060301.01</v>
      </c>
      <c r="Q108" s="168" t="str">
        <f t="shared" si="19"/>
        <v>CL.IC.GI.060301.01</v>
      </c>
    </row>
    <row r="109" spans="1:47" s="167" customFormat="1" ht="15">
      <c r="A109" s="167" t="s">
        <v>9763</v>
      </c>
      <c r="C109" s="61" t="s">
        <v>6988</v>
      </c>
      <c r="E109" s="61" t="s">
        <v>12592</v>
      </c>
      <c r="F109" s="167" t="s">
        <v>10001</v>
      </c>
      <c r="G109" s="167" t="s">
        <v>10008</v>
      </c>
      <c r="H109" s="62" t="s">
        <v>12030</v>
      </c>
      <c r="I109" s="167" t="s">
        <v>9999</v>
      </c>
      <c r="J109" s="63" t="str">
        <f t="shared" si="15"/>
        <v>IC.GI.060302</v>
      </c>
      <c r="K109" s="61" t="s">
        <v>2379</v>
      </c>
      <c r="L109" s="167" t="str">
        <f t="shared" si="16"/>
        <v xml:space="preserve">     Venous pressure (+50 to 350 mmHg): specify</v>
      </c>
      <c r="M109" s="168" t="str">
        <f t="shared" si="17"/>
        <v>PI.IC.GI.060302.01</v>
      </c>
      <c r="N109" s="168"/>
      <c r="O109" s="168" t="str">
        <f t="shared" si="18"/>
        <v>PH.IC.GI.060302.01</v>
      </c>
      <c r="Q109" s="168" t="str">
        <f t="shared" si="19"/>
        <v>CL.IC.GI.060302.01</v>
      </c>
    </row>
    <row r="110" spans="1:47" s="167" customFormat="1" ht="15">
      <c r="A110" s="167" t="s">
        <v>9763</v>
      </c>
      <c r="C110" s="61" t="s">
        <v>6988</v>
      </c>
      <c r="E110" s="61" t="s">
        <v>12592</v>
      </c>
      <c r="F110" s="167" t="s">
        <v>10001</v>
      </c>
      <c r="G110" s="167" t="s">
        <v>10165</v>
      </c>
      <c r="H110" s="62" t="s">
        <v>12032</v>
      </c>
      <c r="I110" s="167" t="s">
        <v>9677</v>
      </c>
      <c r="J110" s="63" t="str">
        <f t="shared" ref="J110:J151" si="20">CONCATENATE("IC.GI.",C110,E110,H110)</f>
        <v>IC.GI.060303</v>
      </c>
      <c r="K110" s="61" t="s">
        <v>2379</v>
      </c>
      <c r="L110" s="167" t="str">
        <f t="shared" ref="L110:L151" si="21">G110</f>
        <v xml:space="preserve">     Effluent pressure (+50 to 350 mmHg): specify</v>
      </c>
      <c r="M110" s="168" t="str">
        <f t="shared" ref="M110:M151" si="22">CONCATENATE("PI.",J110,".",K110)</f>
        <v>PI.IC.GI.060303.01</v>
      </c>
      <c r="N110" s="168"/>
      <c r="O110" s="168" t="str">
        <f t="shared" ref="O110:O151" si="23">CONCATENATE("PH.",J110,".",K110)</f>
        <v>PH.IC.GI.060303.01</v>
      </c>
      <c r="Q110" s="168" t="str">
        <f t="shared" ref="Q110:Q151" si="24">CONCATENATE("CL.",J110,".",K110)</f>
        <v>CL.IC.GI.060303.01</v>
      </c>
    </row>
    <row r="111" spans="1:47" s="167" customFormat="1" ht="15">
      <c r="A111" s="167" t="s">
        <v>9763</v>
      </c>
      <c r="C111" s="61" t="s">
        <v>6988</v>
      </c>
      <c r="E111" s="61" t="s">
        <v>12592</v>
      </c>
      <c r="F111" s="167" t="s">
        <v>10001</v>
      </c>
      <c r="G111" s="167" t="s">
        <v>9868</v>
      </c>
      <c r="H111" s="62" t="s">
        <v>12028</v>
      </c>
      <c r="I111" s="167" t="s">
        <v>9816</v>
      </c>
      <c r="J111" s="63" t="str">
        <f t="shared" si="20"/>
        <v>IC.GI.060304</v>
      </c>
      <c r="K111" s="61" t="s">
        <v>2379</v>
      </c>
      <c r="L111" s="167" t="str">
        <f t="shared" si="21"/>
        <v xml:space="preserve">     Balance chamber pressure (150 to 400 mmHg</v>
      </c>
      <c r="M111" s="168" t="str">
        <f t="shared" si="22"/>
        <v>PI.IC.GI.060304.01</v>
      </c>
      <c r="N111" s="168"/>
      <c r="O111" s="168" t="str">
        <f t="shared" si="23"/>
        <v>PH.IC.GI.060304.01</v>
      </c>
      <c r="Q111" s="168" t="str">
        <f t="shared" si="24"/>
        <v>CL.IC.GI.060304.01</v>
      </c>
    </row>
    <row r="112" spans="1:47" s="167" customFormat="1" ht="15">
      <c r="A112" s="167" t="s">
        <v>9763</v>
      </c>
      <c r="C112" s="61" t="s">
        <v>6988</v>
      </c>
      <c r="D112" s="167" t="s">
        <v>9869</v>
      </c>
      <c r="E112" s="61" t="s">
        <v>12594</v>
      </c>
      <c r="F112" s="167" t="s">
        <v>10001</v>
      </c>
      <c r="G112" s="167" t="s">
        <v>10016</v>
      </c>
      <c r="H112" s="62" t="s">
        <v>11848</v>
      </c>
      <c r="I112" s="167" t="s">
        <v>9407</v>
      </c>
      <c r="J112" s="63" t="str">
        <f t="shared" si="20"/>
        <v>IC.GI.060401</v>
      </c>
      <c r="K112" s="61" t="s">
        <v>2379</v>
      </c>
      <c r="L112" s="167" t="str">
        <f t="shared" si="21"/>
        <v xml:space="preserve">     Filtration Fraction (8 to 30%): specify</v>
      </c>
      <c r="M112" s="168" t="str">
        <f t="shared" si="22"/>
        <v>PI.IC.GI.060401.01</v>
      </c>
      <c r="N112" s="168"/>
      <c r="O112" s="168" t="str">
        <f t="shared" si="23"/>
        <v>PH.IC.GI.060401.01</v>
      </c>
      <c r="Q112" s="168" t="str">
        <f t="shared" si="24"/>
        <v>CL.IC.GI.060401.01</v>
      </c>
    </row>
    <row r="113" spans="1:45" s="167" customFormat="1" ht="15">
      <c r="A113" s="167" t="s">
        <v>9763</v>
      </c>
      <c r="B113" s="167" t="s">
        <v>10017</v>
      </c>
      <c r="C113" s="61" t="s">
        <v>6317</v>
      </c>
      <c r="D113" s="167" t="s">
        <v>9870</v>
      </c>
      <c r="E113" s="61" t="s">
        <v>2379</v>
      </c>
      <c r="F113" s="167" t="s">
        <v>9871</v>
      </c>
      <c r="G113" s="167" t="s">
        <v>9872</v>
      </c>
      <c r="H113" s="62" t="s">
        <v>11848</v>
      </c>
      <c r="I113" s="167" t="s">
        <v>9873</v>
      </c>
      <c r="J113" s="63" t="str">
        <f t="shared" si="20"/>
        <v>IC.GI.070101</v>
      </c>
      <c r="K113" s="61" t="s">
        <v>2379</v>
      </c>
      <c r="L113" s="167" t="str">
        <f t="shared" si="21"/>
        <v>Accessed</v>
      </c>
      <c r="M113" s="168" t="str">
        <f t="shared" si="22"/>
        <v>PI.IC.GI.070101.01</v>
      </c>
      <c r="N113" s="168"/>
      <c r="O113" s="168" t="str">
        <f t="shared" si="23"/>
        <v>PH.IC.GI.070101.01</v>
      </c>
      <c r="Q113" s="168" t="str">
        <f t="shared" si="24"/>
        <v>CL.IC.GI.070101.01</v>
      </c>
    </row>
    <row r="114" spans="1:45" s="167" customFormat="1" ht="15">
      <c r="A114" s="167" t="s">
        <v>9763</v>
      </c>
      <c r="C114" s="61" t="s">
        <v>6317</v>
      </c>
      <c r="E114" s="61" t="s">
        <v>2379</v>
      </c>
      <c r="F114" s="167" t="s">
        <v>9871</v>
      </c>
      <c r="G114" s="167" t="s">
        <v>11138</v>
      </c>
      <c r="H114" s="62" t="s">
        <v>12030</v>
      </c>
      <c r="I114" s="167" t="s">
        <v>9874</v>
      </c>
      <c r="J114" s="63" t="str">
        <f t="shared" si="20"/>
        <v>IC.GI.070102</v>
      </c>
      <c r="K114" s="61" t="s">
        <v>2379</v>
      </c>
      <c r="L114" s="167" t="str">
        <f t="shared" si="21"/>
        <v>Capped</v>
      </c>
      <c r="M114" s="168" t="str">
        <f t="shared" si="22"/>
        <v>PI.IC.GI.070102.01</v>
      </c>
      <c r="N114" s="168"/>
      <c r="O114" s="168" t="str">
        <f t="shared" si="23"/>
        <v>PH.IC.GI.070102.01</v>
      </c>
      <c r="Q114" s="168" t="str">
        <f t="shared" si="24"/>
        <v>CL.IC.GI.070102.01</v>
      </c>
    </row>
    <row r="115" spans="1:45" s="167" customFormat="1" ht="15">
      <c r="A115" s="167" t="s">
        <v>9763</v>
      </c>
      <c r="C115" s="61" t="s">
        <v>6317</v>
      </c>
      <c r="E115" s="61" t="s">
        <v>2379</v>
      </c>
      <c r="F115" s="167" t="s">
        <v>9871</v>
      </c>
      <c r="G115" s="167" t="s">
        <v>11393</v>
      </c>
      <c r="H115" s="62" t="s">
        <v>12032</v>
      </c>
      <c r="I115" s="167" t="s">
        <v>10019</v>
      </c>
      <c r="J115" s="63" t="str">
        <f t="shared" si="20"/>
        <v>IC.GI.070103</v>
      </c>
      <c r="K115" s="61" t="s">
        <v>2379</v>
      </c>
      <c r="L115" s="167" t="str">
        <f t="shared" si="21"/>
        <v>Changed</v>
      </c>
      <c r="M115" s="168" t="str">
        <f t="shared" si="22"/>
        <v>PI.IC.GI.070103.01</v>
      </c>
      <c r="N115" s="168"/>
      <c r="O115" s="168" t="str">
        <f t="shared" si="23"/>
        <v>PH.IC.GI.070103.01</v>
      </c>
      <c r="Q115" s="168" t="str">
        <f t="shared" si="24"/>
        <v>CL.IC.GI.070103.01</v>
      </c>
    </row>
    <row r="116" spans="1:45" s="167" customFormat="1" ht="15">
      <c r="A116" s="167" t="s">
        <v>9763</v>
      </c>
      <c r="C116" s="61" t="s">
        <v>6317</v>
      </c>
      <c r="D116" s="167" t="s">
        <v>10026</v>
      </c>
      <c r="E116" s="61" t="s">
        <v>12182</v>
      </c>
      <c r="F116" s="167" t="s">
        <v>9571</v>
      </c>
      <c r="G116" s="167" t="s">
        <v>11711</v>
      </c>
      <c r="H116" s="62" t="s">
        <v>11848</v>
      </c>
      <c r="I116" s="167" t="s">
        <v>11711</v>
      </c>
      <c r="J116" s="63" t="str">
        <f t="shared" si="20"/>
        <v>IC.GI.070201</v>
      </c>
      <c r="K116" s="61" t="s">
        <v>2379</v>
      </c>
      <c r="L116" s="167" t="str">
        <f t="shared" si="21"/>
        <v>Blood</v>
      </c>
      <c r="M116" s="168" t="str">
        <f t="shared" si="22"/>
        <v>PI.IC.GI.070201.01</v>
      </c>
      <c r="N116" s="168"/>
      <c r="O116" s="168" t="str">
        <f t="shared" si="23"/>
        <v>PH.IC.GI.070201.01</v>
      </c>
      <c r="Q116" s="168" t="str">
        <f t="shared" si="24"/>
        <v>CL.IC.GI.070201.01</v>
      </c>
    </row>
    <row r="117" spans="1:45" s="167" customFormat="1" ht="15">
      <c r="A117" s="167" t="s">
        <v>9763</v>
      </c>
      <c r="C117" s="61" t="s">
        <v>6317</v>
      </c>
      <c r="E117" s="61" t="s">
        <v>12182</v>
      </c>
      <c r="F117" s="167" t="s">
        <v>9571</v>
      </c>
      <c r="G117" s="167" t="s">
        <v>11550</v>
      </c>
      <c r="H117" s="62" t="s">
        <v>12030</v>
      </c>
      <c r="I117" s="167" t="s">
        <v>11550</v>
      </c>
      <c r="J117" s="63" t="str">
        <f t="shared" si="20"/>
        <v>IC.GI.070202</v>
      </c>
      <c r="K117" s="61" t="s">
        <v>2379</v>
      </c>
      <c r="L117" s="167" t="str">
        <f t="shared" si="21"/>
        <v>Clear</v>
      </c>
      <c r="M117" s="168" t="str">
        <f t="shared" si="22"/>
        <v>PI.IC.GI.070202.01</v>
      </c>
      <c r="N117" s="168"/>
      <c r="O117" s="168" t="str">
        <f t="shared" si="23"/>
        <v>PH.IC.GI.070202.01</v>
      </c>
      <c r="Q117" s="168" t="str">
        <f t="shared" si="24"/>
        <v>CL.IC.GI.070202.01</v>
      </c>
    </row>
    <row r="118" spans="1:45" s="167" customFormat="1" ht="15">
      <c r="A118" s="167" t="s">
        <v>9763</v>
      </c>
      <c r="C118" s="61" t="s">
        <v>6317</v>
      </c>
      <c r="E118" s="61" t="s">
        <v>12182</v>
      </c>
      <c r="F118" s="167" t="s">
        <v>9571</v>
      </c>
      <c r="G118" s="167" t="s">
        <v>11552</v>
      </c>
      <c r="H118" s="62" t="s">
        <v>12032</v>
      </c>
      <c r="I118" s="167" t="s">
        <v>11552</v>
      </c>
      <c r="J118" s="63" t="str">
        <f t="shared" si="20"/>
        <v>IC.GI.070203</v>
      </c>
      <c r="K118" s="61" t="s">
        <v>2379</v>
      </c>
      <c r="L118" s="167" t="str">
        <f t="shared" si="21"/>
        <v>Cloudy</v>
      </c>
      <c r="M118" s="168" t="str">
        <f t="shared" si="22"/>
        <v>PI.IC.GI.070203.01</v>
      </c>
      <c r="N118" s="168"/>
      <c r="O118" s="168" t="str">
        <f t="shared" si="23"/>
        <v>PH.IC.GI.070203.01</v>
      </c>
      <c r="Q118" s="168" t="str">
        <f t="shared" si="24"/>
        <v>CL.IC.GI.070203.01</v>
      </c>
    </row>
    <row r="119" spans="1:45" s="167" customFormat="1" ht="15">
      <c r="A119" s="167" t="s">
        <v>9763</v>
      </c>
      <c r="C119" s="61" t="s">
        <v>6317</v>
      </c>
      <c r="E119" s="61" t="s">
        <v>12182</v>
      </c>
      <c r="F119" s="167" t="s">
        <v>9571</v>
      </c>
      <c r="G119" s="167" t="s">
        <v>9572</v>
      </c>
      <c r="H119" s="62" t="s">
        <v>12028</v>
      </c>
      <c r="I119" s="167" t="s">
        <v>9572</v>
      </c>
      <c r="J119" s="63" t="str">
        <f t="shared" si="20"/>
        <v>IC.GI.070204</v>
      </c>
      <c r="K119" s="61" t="s">
        <v>2379</v>
      </c>
      <c r="L119" s="167" t="str">
        <f t="shared" si="21"/>
        <v>Fibrin</v>
      </c>
      <c r="M119" s="168" t="str">
        <f t="shared" si="22"/>
        <v>PI.IC.GI.070204.01</v>
      </c>
      <c r="N119" s="168"/>
      <c r="O119" s="168" t="str">
        <f t="shared" si="23"/>
        <v>PH.IC.GI.070204.01</v>
      </c>
      <c r="Q119" s="168" t="str">
        <f t="shared" si="24"/>
        <v>CL.IC.GI.070204.01</v>
      </c>
    </row>
    <row r="120" spans="1:45" s="167" customFormat="1" ht="15">
      <c r="A120" s="10" t="s">
        <v>9763</v>
      </c>
      <c r="B120" s="10"/>
      <c r="C120" s="62" t="s">
        <v>12225</v>
      </c>
      <c r="D120" s="10" t="s">
        <v>840</v>
      </c>
      <c r="E120" s="62" t="s">
        <v>12660</v>
      </c>
      <c r="F120" s="10" t="s">
        <v>12659</v>
      </c>
      <c r="G120" s="10" t="s">
        <v>12654</v>
      </c>
      <c r="H120" s="62" t="s">
        <v>11848</v>
      </c>
      <c r="I120" s="10" t="s">
        <v>12654</v>
      </c>
      <c r="J120" s="63" t="str">
        <f t="shared" ref="J120:J129" si="25">CONCATENATE("IC.GI.",C120,E120,H120)</f>
        <v>IC.GI.070301</v>
      </c>
      <c r="K120" s="61" t="s">
        <v>2311</v>
      </c>
      <c r="L120" s="167" t="str">
        <f t="shared" ref="L120:L129" si="26">G120</f>
        <v>Normal/Clean/Intact</v>
      </c>
      <c r="M120" s="168" t="str">
        <f t="shared" ref="M120:M129" si="27">CONCATENATE("PI.",J120,".",K120)</f>
        <v>PI.IC.GI.070301.01</v>
      </c>
      <c r="N120" s="168"/>
      <c r="O120" s="168" t="str">
        <f t="shared" ref="O120:O129" si="28">CONCATENATE("PH.",J120,".",K120)</f>
        <v>PH.IC.GI.070301.01</v>
      </c>
      <c r="Q120" s="168" t="str">
        <f t="shared" ref="Q120:Q129" si="29">CONCATENATE("CL.",J120,".",K120)</f>
        <v>CL.IC.GI.070301.01</v>
      </c>
      <c r="X120" s="167" t="s">
        <v>12813</v>
      </c>
      <c r="Y120" s="167">
        <v>1090</v>
      </c>
    </row>
    <row r="121" spans="1:45" s="167" customFormat="1" ht="15">
      <c r="A121" s="10" t="s">
        <v>9763</v>
      </c>
      <c r="B121" s="10"/>
      <c r="C121" s="62" t="s">
        <v>12225</v>
      </c>
      <c r="D121" s="10"/>
      <c r="E121" s="62" t="s">
        <v>12660</v>
      </c>
      <c r="F121" s="10" t="s">
        <v>12659</v>
      </c>
      <c r="G121" s="10" t="s">
        <v>11787</v>
      </c>
      <c r="H121" s="62" t="s">
        <v>12030</v>
      </c>
      <c r="I121" s="10" t="s">
        <v>11787</v>
      </c>
      <c r="J121" s="63" t="str">
        <f t="shared" si="25"/>
        <v>IC.GI.070302</v>
      </c>
      <c r="K121" s="61" t="s">
        <v>2311</v>
      </c>
      <c r="L121" s="167" t="str">
        <f t="shared" si="26"/>
        <v>Bleeding</v>
      </c>
      <c r="M121" s="168" t="str">
        <f t="shared" si="27"/>
        <v>PI.IC.GI.070302.01</v>
      </c>
      <c r="N121" s="168"/>
      <c r="O121" s="168" t="str">
        <f t="shared" si="28"/>
        <v>PH.IC.GI.070302.01</v>
      </c>
      <c r="Q121" s="168" t="str">
        <f t="shared" si="29"/>
        <v>CL.IC.GI.070302.01</v>
      </c>
      <c r="X121" s="167" t="s">
        <v>12813</v>
      </c>
      <c r="Y121" s="167">
        <v>1090</v>
      </c>
    </row>
    <row r="122" spans="1:45" s="138" customFormat="1" ht="15">
      <c r="A122" s="169" t="s">
        <v>9763</v>
      </c>
      <c r="B122" s="169"/>
      <c r="C122" s="151" t="s">
        <v>12225</v>
      </c>
      <c r="D122" s="169"/>
      <c r="E122" s="151" t="s">
        <v>12660</v>
      </c>
      <c r="F122" s="169" t="s">
        <v>12659</v>
      </c>
      <c r="G122" s="169" t="s">
        <v>14524</v>
      </c>
      <c r="H122" s="151" t="s">
        <v>12032</v>
      </c>
      <c r="I122" s="169" t="s">
        <v>14524</v>
      </c>
      <c r="J122" s="152" t="str">
        <f t="shared" si="25"/>
        <v>IC.GI.070303</v>
      </c>
      <c r="K122" s="150" t="s">
        <v>2311</v>
      </c>
      <c r="L122" s="138" t="str">
        <f t="shared" si="26"/>
        <v>Drainage</v>
      </c>
      <c r="M122" s="153" t="str">
        <f t="shared" si="27"/>
        <v>PI.IC.GI.070303.01</v>
      </c>
      <c r="N122" s="153"/>
      <c r="O122" s="153" t="str">
        <f t="shared" si="28"/>
        <v>PH.IC.GI.070303.01</v>
      </c>
      <c r="Q122" s="153" t="str">
        <f t="shared" si="29"/>
        <v>CL.IC.GI.070303.01</v>
      </c>
      <c r="X122" s="138" t="s">
        <v>12813</v>
      </c>
      <c r="Y122" s="138">
        <v>1090</v>
      </c>
      <c r="AR122" s="138" t="s">
        <v>12773</v>
      </c>
      <c r="AS122" s="138">
        <v>1749</v>
      </c>
    </row>
    <row r="123" spans="1:45" s="167" customFormat="1" ht="15">
      <c r="A123" s="10" t="s">
        <v>9763</v>
      </c>
      <c r="B123" s="10"/>
      <c r="C123" s="62" t="s">
        <v>12225</v>
      </c>
      <c r="D123" s="10"/>
      <c r="E123" s="62" t="s">
        <v>12660</v>
      </c>
      <c r="F123" s="10" t="s">
        <v>12659</v>
      </c>
      <c r="G123" s="10" t="s">
        <v>11477</v>
      </c>
      <c r="H123" s="62" t="s">
        <v>12028</v>
      </c>
      <c r="I123" s="10" t="s">
        <v>11477</v>
      </c>
      <c r="J123" s="63" t="str">
        <f t="shared" si="25"/>
        <v>IC.GI.070304</v>
      </c>
      <c r="K123" s="61" t="s">
        <v>2311</v>
      </c>
      <c r="L123" s="167" t="str">
        <f t="shared" si="26"/>
        <v>Red</v>
      </c>
      <c r="M123" s="168" t="str">
        <f t="shared" si="27"/>
        <v>PI.IC.GI.070304.01</v>
      </c>
      <c r="N123" s="168"/>
      <c r="O123" s="168" t="str">
        <f t="shared" si="28"/>
        <v>PH.IC.GI.070304.01</v>
      </c>
      <c r="Q123" s="168" t="str">
        <f t="shared" si="29"/>
        <v>CL.IC.GI.070304.01</v>
      </c>
      <c r="X123" s="167" t="s">
        <v>12813</v>
      </c>
      <c r="Y123" s="167">
        <v>1090</v>
      </c>
    </row>
    <row r="124" spans="1:45" s="167" customFormat="1" ht="15">
      <c r="A124" s="10" t="s">
        <v>9763</v>
      </c>
      <c r="B124" s="10"/>
      <c r="C124" s="62" t="s">
        <v>12225</v>
      </c>
      <c r="D124" s="10"/>
      <c r="E124" s="62" t="s">
        <v>12660</v>
      </c>
      <c r="F124" s="10" t="s">
        <v>12659</v>
      </c>
      <c r="G124" s="10" t="s">
        <v>12655</v>
      </c>
      <c r="H124" s="62" t="s">
        <v>12210</v>
      </c>
      <c r="I124" s="10" t="s">
        <v>12655</v>
      </c>
      <c r="J124" s="63" t="str">
        <f t="shared" si="25"/>
        <v>IC.GI.070305</v>
      </c>
      <c r="K124" s="61" t="s">
        <v>2311</v>
      </c>
      <c r="L124" s="167" t="str">
        <f t="shared" si="26"/>
        <v>Bruised</v>
      </c>
      <c r="M124" s="168" t="str">
        <f t="shared" si="27"/>
        <v>PI.IC.GI.070305.01</v>
      </c>
      <c r="N124" s="168"/>
      <c r="O124" s="168" t="str">
        <f t="shared" si="28"/>
        <v>PH.IC.GI.070305.01</v>
      </c>
      <c r="Q124" s="168" t="str">
        <f t="shared" si="29"/>
        <v>CL.IC.GI.070305.01</v>
      </c>
      <c r="X124" s="167" t="s">
        <v>12813</v>
      </c>
      <c r="Y124" s="167">
        <v>1090</v>
      </c>
    </row>
    <row r="125" spans="1:45" s="167" customFormat="1" ht="15">
      <c r="A125" s="10" t="s">
        <v>9763</v>
      </c>
      <c r="B125" s="10"/>
      <c r="C125" s="62" t="s">
        <v>12225</v>
      </c>
      <c r="D125" s="10"/>
      <c r="E125" s="62" t="s">
        <v>12660</v>
      </c>
      <c r="F125" s="10" t="s">
        <v>12659</v>
      </c>
      <c r="G125" s="10" t="s">
        <v>10092</v>
      </c>
      <c r="H125" s="62" t="s">
        <v>12212</v>
      </c>
      <c r="I125" s="10" t="s">
        <v>10092</v>
      </c>
      <c r="J125" s="63" t="str">
        <f t="shared" si="25"/>
        <v>IC.GI.070306</v>
      </c>
      <c r="K125" s="61" t="s">
        <v>2311</v>
      </c>
      <c r="L125" s="167" t="str">
        <f t="shared" si="26"/>
        <v>Swollen</v>
      </c>
      <c r="M125" s="168" t="str">
        <f t="shared" si="27"/>
        <v>PI.IC.GI.070306.01</v>
      </c>
      <c r="N125" s="168"/>
      <c r="O125" s="168" t="str">
        <f t="shared" si="28"/>
        <v>PH.IC.GI.070306.01</v>
      </c>
      <c r="Q125" s="168" t="str">
        <f t="shared" si="29"/>
        <v>CL.IC.GI.070306.01</v>
      </c>
      <c r="X125" s="167" t="s">
        <v>12813</v>
      </c>
      <c r="Y125" s="167">
        <v>1090</v>
      </c>
    </row>
    <row r="126" spans="1:45" s="167" customFormat="1" ht="15">
      <c r="A126" s="10" t="s">
        <v>9763</v>
      </c>
      <c r="B126" s="10"/>
      <c r="C126" s="62" t="s">
        <v>12225</v>
      </c>
      <c r="D126" s="10"/>
      <c r="E126" s="62" t="s">
        <v>12660</v>
      </c>
      <c r="F126" s="10" t="s">
        <v>12659</v>
      </c>
      <c r="G126" s="10" t="s">
        <v>12656</v>
      </c>
      <c r="H126" s="62" t="s">
        <v>12225</v>
      </c>
      <c r="I126" s="10" t="s">
        <v>12656</v>
      </c>
      <c r="J126" s="63" t="str">
        <f t="shared" si="25"/>
        <v>IC.GI.070307</v>
      </c>
      <c r="K126" s="61" t="s">
        <v>2311</v>
      </c>
      <c r="L126" s="167" t="str">
        <f t="shared" si="26"/>
        <v>S/S Infection</v>
      </c>
      <c r="M126" s="168" t="str">
        <f t="shared" si="27"/>
        <v>PI.IC.GI.070307.01</v>
      </c>
      <c r="N126" s="168"/>
      <c r="O126" s="168" t="str">
        <f t="shared" si="28"/>
        <v>PH.IC.GI.070307.01</v>
      </c>
      <c r="Q126" s="168" t="str">
        <f t="shared" si="29"/>
        <v>CL.IC.GI.070307.01</v>
      </c>
      <c r="X126" s="167" t="s">
        <v>12813</v>
      </c>
      <c r="Y126" s="167">
        <v>1090</v>
      </c>
    </row>
    <row r="127" spans="1:45" s="167" customFormat="1" ht="15">
      <c r="A127" s="10" t="s">
        <v>9763</v>
      </c>
      <c r="B127" s="10"/>
      <c r="C127" s="62" t="s">
        <v>12225</v>
      </c>
      <c r="D127" s="10"/>
      <c r="E127" s="62" t="s">
        <v>12660</v>
      </c>
      <c r="F127" s="10" t="s">
        <v>12659</v>
      </c>
      <c r="G127" s="10" t="s">
        <v>12657</v>
      </c>
      <c r="H127" s="62" t="s">
        <v>11638</v>
      </c>
      <c r="I127" s="10" t="s">
        <v>12657</v>
      </c>
      <c r="J127" s="63" t="str">
        <f t="shared" si="25"/>
        <v>IC.GI.070308</v>
      </c>
      <c r="K127" s="61" t="s">
        <v>2311</v>
      </c>
      <c r="L127" s="167" t="str">
        <f t="shared" si="26"/>
        <v>Infiltrated</v>
      </c>
      <c r="M127" s="168" t="str">
        <f t="shared" si="27"/>
        <v>PI.IC.GI.070308.01</v>
      </c>
      <c r="N127" s="168"/>
      <c r="O127" s="168" t="str">
        <f t="shared" si="28"/>
        <v>PH.IC.GI.070308.01</v>
      </c>
      <c r="Q127" s="168" t="str">
        <f t="shared" si="29"/>
        <v>CL.IC.GI.070308.01</v>
      </c>
      <c r="X127" s="167" t="s">
        <v>12813</v>
      </c>
      <c r="Y127" s="167">
        <v>1090</v>
      </c>
    </row>
    <row r="128" spans="1:45" s="167" customFormat="1" ht="15">
      <c r="A128" s="10" t="s">
        <v>9763</v>
      </c>
      <c r="B128" s="10"/>
      <c r="C128" s="62" t="s">
        <v>12225</v>
      </c>
      <c r="D128" s="10"/>
      <c r="E128" s="62" t="s">
        <v>12660</v>
      </c>
      <c r="F128" s="10" t="s">
        <v>12659</v>
      </c>
      <c r="G128" s="10" t="s">
        <v>11101</v>
      </c>
      <c r="H128" s="62" t="s">
        <v>11639</v>
      </c>
      <c r="I128" s="10" t="s">
        <v>11101</v>
      </c>
      <c r="J128" s="63" t="str">
        <f t="shared" si="25"/>
        <v>IC.GI.070309</v>
      </c>
      <c r="K128" s="61" t="s">
        <v>2311</v>
      </c>
      <c r="L128" s="167" t="str">
        <f t="shared" si="26"/>
        <v>Tender</v>
      </c>
      <c r="M128" s="168" t="str">
        <f t="shared" si="27"/>
        <v>PI.IC.GI.070309.01</v>
      </c>
      <c r="N128" s="168"/>
      <c r="O128" s="168" t="str">
        <f t="shared" si="28"/>
        <v>PH.IC.GI.070309.01</v>
      </c>
      <c r="Q128" s="168" t="str">
        <f t="shared" si="29"/>
        <v>CL.IC.GI.070309.01</v>
      </c>
      <c r="X128" s="167" t="s">
        <v>12813</v>
      </c>
      <c r="Y128" s="167">
        <v>1090</v>
      </c>
    </row>
    <row r="129" spans="1:25" s="167" customFormat="1" ht="15">
      <c r="A129" s="10" t="s">
        <v>9763</v>
      </c>
      <c r="B129" s="10"/>
      <c r="C129" s="62" t="s">
        <v>12225</v>
      </c>
      <c r="D129" s="10"/>
      <c r="E129" s="62" t="s">
        <v>12660</v>
      </c>
      <c r="F129" s="10" t="s">
        <v>12659</v>
      </c>
      <c r="G129" s="10" t="s">
        <v>12658</v>
      </c>
      <c r="H129" s="62" t="s">
        <v>11829</v>
      </c>
      <c r="I129" s="10" t="s">
        <v>12658</v>
      </c>
      <c r="J129" s="63" t="str">
        <f t="shared" si="25"/>
        <v>IC.GI.070310</v>
      </c>
      <c r="K129" s="61" t="s">
        <v>2311</v>
      </c>
      <c r="L129" s="167" t="str">
        <f t="shared" si="26"/>
        <v>Painful</v>
      </c>
      <c r="M129" s="168" t="str">
        <f t="shared" si="27"/>
        <v>PI.IC.GI.070310.01</v>
      </c>
      <c r="N129" s="168"/>
      <c r="O129" s="168" t="str">
        <f t="shared" si="28"/>
        <v>PH.IC.GI.070310.01</v>
      </c>
      <c r="Q129" s="168" t="str">
        <f t="shared" si="29"/>
        <v>CL.IC.GI.070310.01</v>
      </c>
      <c r="X129" s="167" t="s">
        <v>12813</v>
      </c>
      <c r="Y129" s="167">
        <v>1090</v>
      </c>
    </row>
    <row r="130" spans="1:25" s="167" customFormat="1" ht="15">
      <c r="A130" s="167" t="s">
        <v>9763</v>
      </c>
      <c r="B130" s="167" t="s">
        <v>9573</v>
      </c>
      <c r="C130" s="61" t="s">
        <v>3574</v>
      </c>
      <c r="D130" s="167" t="s">
        <v>8285</v>
      </c>
      <c r="E130" s="61" t="s">
        <v>2379</v>
      </c>
      <c r="F130" s="167" t="s">
        <v>9723</v>
      </c>
      <c r="G130" s="167" t="s">
        <v>9724</v>
      </c>
      <c r="H130" s="62" t="s">
        <v>11848</v>
      </c>
      <c r="I130" s="167" t="s">
        <v>9725</v>
      </c>
      <c r="J130" s="63" t="str">
        <f t="shared" si="20"/>
        <v>IC.GI.080101</v>
      </c>
      <c r="K130" s="61" t="s">
        <v>2379</v>
      </c>
      <c r="L130" s="167" t="str">
        <f t="shared" si="21"/>
        <v xml:space="preserve">     Catheter condom </v>
      </c>
      <c r="M130" s="168" t="str">
        <f t="shared" si="22"/>
        <v>PI.IC.GI.080101.01</v>
      </c>
      <c r="N130" s="168"/>
      <c r="O130" s="168" t="str">
        <f t="shared" si="23"/>
        <v>PH.IC.GI.080101.01</v>
      </c>
      <c r="Q130" s="168" t="str">
        <f t="shared" si="24"/>
        <v>CL.IC.GI.080101.01</v>
      </c>
    </row>
    <row r="131" spans="1:25" s="167" customFormat="1" ht="15">
      <c r="A131" s="167" t="s">
        <v>9763</v>
      </c>
      <c r="C131" s="61" t="s">
        <v>3574</v>
      </c>
      <c r="E131" s="61" t="s">
        <v>2379</v>
      </c>
      <c r="F131" s="167" t="s">
        <v>9723</v>
      </c>
      <c r="G131" s="167" t="s">
        <v>9726</v>
      </c>
      <c r="H131" s="62" t="s">
        <v>12030</v>
      </c>
      <c r="I131" s="167" t="s">
        <v>9727</v>
      </c>
      <c r="J131" s="63" t="str">
        <f t="shared" si="20"/>
        <v>IC.GI.080102</v>
      </c>
      <c r="K131" s="61" t="s">
        <v>2379</v>
      </c>
      <c r="L131" s="167" t="str">
        <f t="shared" si="21"/>
        <v xml:space="preserve">     Catheter foley</v>
      </c>
      <c r="M131" s="168" t="str">
        <f t="shared" si="22"/>
        <v>PI.IC.GI.080102.01</v>
      </c>
      <c r="N131" s="168"/>
      <c r="O131" s="168" t="str">
        <f t="shared" si="23"/>
        <v>PH.IC.GI.080102.01</v>
      </c>
      <c r="Q131" s="168" t="str">
        <f t="shared" si="24"/>
        <v>CL.IC.GI.080102.01</v>
      </c>
    </row>
    <row r="132" spans="1:25" s="167" customFormat="1" ht="15">
      <c r="A132" s="167" t="s">
        <v>9763</v>
      </c>
      <c r="C132" s="61" t="s">
        <v>3574</v>
      </c>
      <c r="E132" s="61" t="s">
        <v>2379</v>
      </c>
      <c r="F132" s="167" t="s">
        <v>9723</v>
      </c>
      <c r="G132" s="167" t="s">
        <v>9728</v>
      </c>
      <c r="H132" s="62" t="s">
        <v>12032</v>
      </c>
      <c r="I132" s="167" t="s">
        <v>9729</v>
      </c>
      <c r="J132" s="63" t="str">
        <f t="shared" si="20"/>
        <v>IC.GI.080103</v>
      </c>
      <c r="K132" s="61" t="s">
        <v>2379</v>
      </c>
      <c r="L132" s="167" t="str">
        <f t="shared" si="21"/>
        <v xml:space="preserve">     Catheter coude </v>
      </c>
      <c r="M132" s="168" t="str">
        <f t="shared" si="22"/>
        <v>PI.IC.GI.080103.01</v>
      </c>
      <c r="N132" s="168"/>
      <c r="O132" s="168" t="str">
        <f t="shared" si="23"/>
        <v>PH.IC.GI.080103.01</v>
      </c>
      <c r="Q132" s="168" t="str">
        <f t="shared" si="24"/>
        <v>CL.IC.GI.080103.01</v>
      </c>
    </row>
    <row r="133" spans="1:25" s="167" customFormat="1" ht="15">
      <c r="A133" s="167" t="s">
        <v>9763</v>
      </c>
      <c r="C133" s="61" t="s">
        <v>3574</v>
      </c>
      <c r="E133" s="61" t="s">
        <v>2379</v>
      </c>
      <c r="F133" s="167" t="s">
        <v>9723</v>
      </c>
      <c r="G133" s="167" t="s">
        <v>9875</v>
      </c>
      <c r="H133" s="62" t="s">
        <v>12028</v>
      </c>
      <c r="I133" s="167" t="s">
        <v>9876</v>
      </c>
      <c r="J133" s="63" t="str">
        <f t="shared" si="20"/>
        <v>IC.GI.080104</v>
      </c>
      <c r="K133" s="61" t="s">
        <v>2379</v>
      </c>
      <c r="L133" s="167" t="str">
        <f t="shared" si="21"/>
        <v xml:space="preserve">     Catheter straight</v>
      </c>
      <c r="M133" s="168" t="str">
        <f t="shared" si="22"/>
        <v>PI.IC.GI.080104.01</v>
      </c>
      <c r="N133" s="168"/>
      <c r="O133" s="168" t="str">
        <f t="shared" si="23"/>
        <v>PH.IC.GI.080104.01</v>
      </c>
      <c r="Q133" s="168" t="str">
        <f t="shared" si="24"/>
        <v>CL.IC.GI.080104.01</v>
      </c>
    </row>
    <row r="134" spans="1:25" s="167" customFormat="1" ht="15">
      <c r="A134" s="167" t="s">
        <v>9763</v>
      </c>
      <c r="C134" s="61" t="s">
        <v>3574</v>
      </c>
      <c r="E134" s="61" t="s">
        <v>2379</v>
      </c>
      <c r="F134" s="167" t="s">
        <v>9723</v>
      </c>
      <c r="G134" s="167" t="s">
        <v>9877</v>
      </c>
      <c r="H134" s="62" t="s">
        <v>12210</v>
      </c>
      <c r="I134" s="167" t="s">
        <v>10025</v>
      </c>
      <c r="J134" s="63" t="str">
        <f t="shared" si="20"/>
        <v>IC.GI.080105</v>
      </c>
      <c r="K134" s="61" t="s">
        <v>2379</v>
      </c>
      <c r="L134" s="167" t="str">
        <f t="shared" si="21"/>
        <v xml:space="preserve">     Catheter 3 way</v>
      </c>
      <c r="M134" s="168" t="str">
        <f t="shared" si="22"/>
        <v>PI.IC.GI.080105.01</v>
      </c>
      <c r="N134" s="168"/>
      <c r="O134" s="168" t="str">
        <f t="shared" si="23"/>
        <v>PH.IC.GI.080105.01</v>
      </c>
      <c r="Q134" s="168" t="str">
        <f t="shared" si="24"/>
        <v>CL.IC.GI.080105.01</v>
      </c>
    </row>
    <row r="135" spans="1:25" s="167" customFormat="1" ht="15">
      <c r="A135" s="167" t="s">
        <v>9763</v>
      </c>
      <c r="C135" s="61" t="s">
        <v>3574</v>
      </c>
      <c r="E135" s="61" t="s">
        <v>2379</v>
      </c>
      <c r="F135" s="167" t="s">
        <v>9723</v>
      </c>
      <c r="G135" s="167" t="s">
        <v>10030</v>
      </c>
      <c r="H135" s="62" t="s">
        <v>12212</v>
      </c>
      <c r="I135" s="167" t="s">
        <v>9885</v>
      </c>
      <c r="J135" s="63" t="str">
        <f t="shared" si="20"/>
        <v>IC.GI.080106</v>
      </c>
      <c r="K135" s="61" t="s">
        <v>2379</v>
      </c>
      <c r="L135" s="167" t="str">
        <f t="shared" si="21"/>
        <v xml:space="preserve">     Catheter suprapubic </v>
      </c>
      <c r="M135" s="168" t="str">
        <f t="shared" si="22"/>
        <v>PI.IC.GI.080106.01</v>
      </c>
      <c r="N135" s="168"/>
      <c r="O135" s="168" t="str">
        <f t="shared" si="23"/>
        <v>PH.IC.GI.080106.01</v>
      </c>
      <c r="Q135" s="168" t="str">
        <f t="shared" si="24"/>
        <v>CL.IC.GI.080106.01</v>
      </c>
    </row>
    <row r="136" spans="1:25" s="167" customFormat="1" ht="15">
      <c r="A136" s="167" t="s">
        <v>9763</v>
      </c>
      <c r="C136" s="61" t="s">
        <v>3574</v>
      </c>
      <c r="E136" s="61" t="s">
        <v>2379</v>
      </c>
      <c r="F136" s="167" t="s">
        <v>9723</v>
      </c>
      <c r="G136" s="167" t="s">
        <v>9886</v>
      </c>
      <c r="H136" s="62" t="s">
        <v>12225</v>
      </c>
      <c r="I136" s="167" t="s">
        <v>9887</v>
      </c>
      <c r="J136" s="63" t="str">
        <f t="shared" si="20"/>
        <v>IC.GI.080107</v>
      </c>
      <c r="K136" s="61" t="s">
        <v>2379</v>
      </c>
      <c r="L136" s="167" t="str">
        <f t="shared" si="21"/>
        <v xml:space="preserve">     Ureteral stent</v>
      </c>
      <c r="M136" s="168" t="str">
        <f t="shared" si="22"/>
        <v>PI.IC.GI.080107.01</v>
      </c>
      <c r="N136" s="168"/>
      <c r="O136" s="168" t="str">
        <f t="shared" si="23"/>
        <v>PH.IC.GI.080107.01</v>
      </c>
      <c r="Q136" s="168" t="str">
        <f t="shared" si="24"/>
        <v>CL.IC.GI.080107.01</v>
      </c>
    </row>
    <row r="137" spans="1:25" s="167" customFormat="1" ht="15">
      <c r="A137" s="167" t="s">
        <v>9763</v>
      </c>
      <c r="C137" s="61" t="s">
        <v>3574</v>
      </c>
      <c r="E137" s="61" t="s">
        <v>2379</v>
      </c>
      <c r="F137" s="167" t="s">
        <v>9723</v>
      </c>
      <c r="G137" s="61" t="s">
        <v>9745</v>
      </c>
      <c r="H137" s="62" t="s">
        <v>3574</v>
      </c>
      <c r="I137" s="62" t="s">
        <v>8842</v>
      </c>
      <c r="J137" s="63" t="str">
        <f t="shared" si="20"/>
        <v>IC.GI.080108</v>
      </c>
      <c r="K137" s="61" t="s">
        <v>2379</v>
      </c>
      <c r="L137" s="167" t="str">
        <f t="shared" si="21"/>
        <v>Foley Type: other</v>
      </c>
      <c r="M137" s="168" t="str">
        <f t="shared" si="22"/>
        <v>PI.IC.GI.080108.01</v>
      </c>
      <c r="N137" s="168"/>
      <c r="O137" s="168" t="str">
        <f t="shared" si="23"/>
        <v>PH.IC.GI.080108.01</v>
      </c>
      <c r="Q137" s="168" t="str">
        <f t="shared" si="24"/>
        <v>CL.IC.GI.080108.01</v>
      </c>
      <c r="R137" s="167" t="s">
        <v>4415</v>
      </c>
      <c r="S137" s="167">
        <v>18</v>
      </c>
    </row>
    <row r="138" spans="1:25" s="167" customFormat="1" ht="15">
      <c r="A138" s="167" t="s">
        <v>9763</v>
      </c>
      <c r="C138" s="61" t="s">
        <v>3574</v>
      </c>
      <c r="D138" s="167" t="s">
        <v>9509</v>
      </c>
      <c r="E138" s="61" t="s">
        <v>12182</v>
      </c>
      <c r="F138" s="167" t="s">
        <v>9723</v>
      </c>
      <c r="G138" s="167" t="s">
        <v>9746</v>
      </c>
      <c r="H138" s="62" t="s">
        <v>11848</v>
      </c>
      <c r="I138" s="167" t="s">
        <v>10334</v>
      </c>
      <c r="J138" s="63" t="str">
        <f t="shared" si="20"/>
        <v>IC.GI.080201</v>
      </c>
      <c r="K138" s="61" t="s">
        <v>2379</v>
      </c>
      <c r="L138" s="167" t="str">
        <f t="shared" si="21"/>
        <v xml:space="preserve">     Catheter size Fr: specify</v>
      </c>
      <c r="M138" s="168" t="str">
        <f t="shared" si="22"/>
        <v>PI.IC.GI.080201.01</v>
      </c>
      <c r="N138" s="168"/>
      <c r="O138" s="168" t="str">
        <f t="shared" si="23"/>
        <v>PH.IC.GI.080201.01</v>
      </c>
      <c r="Q138" s="168" t="str">
        <f t="shared" si="24"/>
        <v>CL.IC.GI.080201.01</v>
      </c>
    </row>
    <row r="139" spans="1:25" s="167" customFormat="1" ht="15">
      <c r="A139" s="167" t="s">
        <v>9763</v>
      </c>
      <c r="C139" s="61" t="s">
        <v>3574</v>
      </c>
      <c r="E139" s="61" t="s">
        <v>12182</v>
      </c>
      <c r="F139" s="167" t="s">
        <v>9723</v>
      </c>
      <c r="G139" s="167" t="s">
        <v>9747</v>
      </c>
      <c r="H139" s="62" t="s">
        <v>12030</v>
      </c>
      <c r="I139" s="167" t="s">
        <v>9748</v>
      </c>
      <c r="J139" s="63" t="str">
        <f t="shared" si="20"/>
        <v>IC.GI.080202</v>
      </c>
      <c r="K139" s="61" t="s">
        <v>2379</v>
      </c>
      <c r="L139" s="167" t="str">
        <f t="shared" si="21"/>
        <v xml:space="preserve">     Occluded</v>
      </c>
      <c r="M139" s="168" t="str">
        <f t="shared" si="22"/>
        <v>PI.IC.GI.080202.01</v>
      </c>
      <c r="N139" s="168"/>
      <c r="O139" s="168" t="str">
        <f t="shared" si="23"/>
        <v>PH.IC.GI.080202.01</v>
      </c>
      <c r="Q139" s="168" t="str">
        <f t="shared" si="24"/>
        <v>CL.IC.GI.080202.01</v>
      </c>
    </row>
    <row r="140" spans="1:25" s="167" customFormat="1" ht="15">
      <c r="A140" s="167" t="s">
        <v>9763</v>
      </c>
      <c r="C140" s="61" t="s">
        <v>3574</v>
      </c>
      <c r="E140" s="61" t="s">
        <v>12182</v>
      </c>
      <c r="F140" s="167" t="s">
        <v>9723</v>
      </c>
      <c r="G140" s="167" t="s">
        <v>9749</v>
      </c>
      <c r="H140" s="62" t="s">
        <v>12032</v>
      </c>
      <c r="I140" s="167" t="s">
        <v>10128</v>
      </c>
      <c r="J140" s="63" t="str">
        <f t="shared" si="20"/>
        <v>IC.GI.080203</v>
      </c>
      <c r="K140" s="61" t="s">
        <v>2379</v>
      </c>
      <c r="L140" s="167" t="str">
        <f t="shared" si="21"/>
        <v xml:space="preserve">     Irrigated:  specify amount</v>
      </c>
      <c r="M140" s="168" t="str">
        <f t="shared" si="22"/>
        <v>PI.IC.GI.080203.01</v>
      </c>
      <c r="N140" s="168"/>
      <c r="O140" s="168" t="str">
        <f t="shared" si="23"/>
        <v>PH.IC.GI.080203.01</v>
      </c>
      <c r="Q140" s="168" t="str">
        <f t="shared" si="24"/>
        <v>CL.IC.GI.080203.01</v>
      </c>
    </row>
    <row r="141" spans="1:25" s="167" customFormat="1" ht="15">
      <c r="A141" s="167" t="s">
        <v>9763</v>
      </c>
      <c r="C141" s="61" t="s">
        <v>3574</v>
      </c>
      <c r="E141" s="61" t="s">
        <v>12182</v>
      </c>
      <c r="F141" s="167" t="s">
        <v>9723</v>
      </c>
      <c r="G141" s="167" t="s">
        <v>13046</v>
      </c>
      <c r="H141" s="62" t="s">
        <v>12028</v>
      </c>
      <c r="I141" s="167" t="s">
        <v>9619</v>
      </c>
      <c r="J141" s="63" t="str">
        <f t="shared" si="20"/>
        <v>IC.GI.080204</v>
      </c>
      <c r="K141" s="61" t="s">
        <v>2379</v>
      </c>
      <c r="L141" s="167" t="str">
        <f t="shared" si="21"/>
        <v xml:space="preserve">     Continuous bladder irrigation</v>
      </c>
      <c r="M141" s="168" t="str">
        <f t="shared" si="22"/>
        <v>PI.IC.GI.080204.01</v>
      </c>
      <c r="N141" s="168"/>
      <c r="O141" s="168" t="str">
        <f t="shared" si="23"/>
        <v>PH.IC.GI.080204.01</v>
      </c>
      <c r="Q141" s="168" t="str">
        <f t="shared" si="24"/>
        <v>CL.IC.GI.080204.01</v>
      </c>
    </row>
    <row r="142" spans="1:25" s="167" customFormat="1" ht="15">
      <c r="A142" s="167" t="s">
        <v>9763</v>
      </c>
      <c r="C142" s="61" t="s">
        <v>3574</v>
      </c>
      <c r="E142" s="61" t="s">
        <v>12182</v>
      </c>
      <c r="F142" s="167" t="s">
        <v>9723</v>
      </c>
      <c r="G142" s="167" t="s">
        <v>9620</v>
      </c>
      <c r="H142" s="62" t="s">
        <v>6291</v>
      </c>
      <c r="I142" s="167" t="s">
        <v>9621</v>
      </c>
      <c r="J142" s="63" t="str">
        <f t="shared" si="20"/>
        <v>IC.GI.080205</v>
      </c>
      <c r="K142" s="61" t="s">
        <v>2379</v>
      </c>
      <c r="L142" s="167" t="str">
        <f t="shared" si="21"/>
        <v>Foley size 12 French</v>
      </c>
      <c r="M142" s="168" t="str">
        <f t="shared" si="22"/>
        <v>PI.IC.GI.080205.01</v>
      </c>
      <c r="N142" s="168"/>
      <c r="O142" s="168" t="str">
        <f t="shared" si="23"/>
        <v>PH.IC.GI.080205.01</v>
      </c>
      <c r="Q142" s="168" t="str">
        <f t="shared" si="24"/>
        <v>CL.IC.GI.080205.01</v>
      </c>
      <c r="R142" s="167" t="s">
        <v>4415</v>
      </c>
      <c r="S142" s="167">
        <v>15</v>
      </c>
    </row>
    <row r="143" spans="1:25" s="167" customFormat="1" ht="15">
      <c r="A143" s="167" t="s">
        <v>9763</v>
      </c>
      <c r="C143" s="61" t="s">
        <v>3574</v>
      </c>
      <c r="E143" s="61" t="s">
        <v>12182</v>
      </c>
      <c r="F143" s="167" t="s">
        <v>9723</v>
      </c>
      <c r="G143" s="167" t="s">
        <v>9475</v>
      </c>
      <c r="H143" s="62" t="s">
        <v>6988</v>
      </c>
      <c r="I143" s="167" t="s">
        <v>10081</v>
      </c>
      <c r="J143" s="63" t="str">
        <f t="shared" si="20"/>
        <v>IC.GI.080206</v>
      </c>
      <c r="K143" s="61" t="s">
        <v>2379</v>
      </c>
      <c r="L143" s="167" t="str">
        <f t="shared" si="21"/>
        <v>Foley size 14 French</v>
      </c>
      <c r="M143" s="168" t="str">
        <f t="shared" si="22"/>
        <v>PI.IC.GI.080206.01</v>
      </c>
      <c r="N143" s="168"/>
      <c r="O143" s="168" t="str">
        <f t="shared" si="23"/>
        <v>PH.IC.GI.080206.01</v>
      </c>
      <c r="Q143" s="168" t="str">
        <f t="shared" si="24"/>
        <v>CL.IC.GI.080206.01</v>
      </c>
      <c r="R143" s="167" t="s">
        <v>4415</v>
      </c>
      <c r="S143" s="167">
        <v>15</v>
      </c>
    </row>
    <row r="144" spans="1:25" s="167" customFormat="1" ht="15">
      <c r="A144" s="167" t="s">
        <v>9763</v>
      </c>
      <c r="C144" s="61" t="s">
        <v>3574</v>
      </c>
      <c r="E144" s="61" t="s">
        <v>12182</v>
      </c>
      <c r="F144" s="167" t="s">
        <v>9723</v>
      </c>
      <c r="G144" s="167" t="s">
        <v>10082</v>
      </c>
      <c r="H144" s="62" t="s">
        <v>6317</v>
      </c>
      <c r="I144" s="167" t="s">
        <v>10083</v>
      </c>
      <c r="J144" s="63" t="str">
        <f t="shared" si="20"/>
        <v>IC.GI.080207</v>
      </c>
      <c r="K144" s="61" t="s">
        <v>2379</v>
      </c>
      <c r="L144" s="167" t="str">
        <f t="shared" si="21"/>
        <v>Foley size 16 French</v>
      </c>
      <c r="M144" s="168" t="str">
        <f t="shared" si="22"/>
        <v>PI.IC.GI.080207.01</v>
      </c>
      <c r="N144" s="168"/>
      <c r="O144" s="168" t="str">
        <f t="shared" si="23"/>
        <v>PH.IC.GI.080207.01</v>
      </c>
      <c r="Q144" s="168" t="str">
        <f t="shared" si="24"/>
        <v>CL.IC.GI.080207.01</v>
      </c>
      <c r="R144" s="167" t="s">
        <v>4415</v>
      </c>
      <c r="S144" s="167">
        <v>15</v>
      </c>
    </row>
    <row r="145" spans="1:31" s="167" customFormat="1" ht="15">
      <c r="A145" s="167" t="s">
        <v>9763</v>
      </c>
      <c r="C145" s="61" t="s">
        <v>3574</v>
      </c>
      <c r="E145" s="61" t="s">
        <v>4192</v>
      </c>
      <c r="F145" s="167" t="s">
        <v>9723</v>
      </c>
      <c r="G145" s="167" t="s">
        <v>10084</v>
      </c>
      <c r="H145" s="62" t="s">
        <v>3574</v>
      </c>
      <c r="I145" s="167" t="s">
        <v>10085</v>
      </c>
      <c r="J145" s="63" t="str">
        <f t="shared" si="20"/>
        <v>IC.GI.080208</v>
      </c>
      <c r="K145" s="61" t="s">
        <v>2379</v>
      </c>
      <c r="L145" s="167" t="str">
        <f t="shared" si="21"/>
        <v>Foley size 18 French</v>
      </c>
      <c r="M145" s="168" t="str">
        <f t="shared" si="22"/>
        <v>PI.IC.GI.080208.01</v>
      </c>
      <c r="N145" s="168"/>
      <c r="O145" s="168" t="str">
        <f t="shared" si="23"/>
        <v>PH.IC.GI.080208.01</v>
      </c>
      <c r="Q145" s="168" t="str">
        <f t="shared" si="24"/>
        <v>CL.IC.GI.080208.01</v>
      </c>
      <c r="R145" s="167" t="s">
        <v>4415</v>
      </c>
      <c r="S145" s="167">
        <v>15</v>
      </c>
    </row>
    <row r="146" spans="1:31" s="167" customFormat="1" ht="15">
      <c r="A146" s="167" t="s">
        <v>9763</v>
      </c>
      <c r="C146" s="61" t="s">
        <v>3574</v>
      </c>
      <c r="E146" s="61" t="s">
        <v>12182</v>
      </c>
      <c r="F146" s="167" t="s">
        <v>9723</v>
      </c>
      <c r="G146" s="167" t="s">
        <v>10086</v>
      </c>
      <c r="H146" s="62" t="s">
        <v>3690</v>
      </c>
      <c r="I146" s="167" t="s">
        <v>9654</v>
      </c>
      <c r="J146" s="63" t="str">
        <f t="shared" si="20"/>
        <v>IC.GI.080209</v>
      </c>
      <c r="K146" s="61" t="s">
        <v>2379</v>
      </c>
      <c r="L146" s="167" t="str">
        <f t="shared" si="21"/>
        <v>Foley size 20 French</v>
      </c>
      <c r="M146" s="168" t="str">
        <f t="shared" si="22"/>
        <v>PI.IC.GI.080209.01</v>
      </c>
      <c r="N146" s="168"/>
      <c r="O146" s="168" t="str">
        <f t="shared" si="23"/>
        <v>PH.IC.GI.080209.01</v>
      </c>
      <c r="Q146" s="168" t="str">
        <f t="shared" si="24"/>
        <v>CL.IC.GI.080209.01</v>
      </c>
      <c r="R146" s="167" t="s">
        <v>4415</v>
      </c>
      <c r="S146" s="167">
        <v>15</v>
      </c>
    </row>
    <row r="147" spans="1:31" s="167" customFormat="1" ht="15">
      <c r="A147" s="167" t="s">
        <v>9763</v>
      </c>
      <c r="C147" s="61" t="s">
        <v>3574</v>
      </c>
      <c r="E147" s="61" t="s">
        <v>12182</v>
      </c>
      <c r="F147" s="167" t="s">
        <v>9723</v>
      </c>
      <c r="G147" s="167" t="s">
        <v>9655</v>
      </c>
      <c r="H147" s="62" t="s">
        <v>3188</v>
      </c>
      <c r="I147" s="167" t="s">
        <v>9656</v>
      </c>
      <c r="J147" s="63" t="str">
        <f t="shared" si="20"/>
        <v>IC.GI.080210</v>
      </c>
      <c r="K147" s="61" t="s">
        <v>2379</v>
      </c>
      <c r="L147" s="167" t="str">
        <f t="shared" si="21"/>
        <v>Foley size 22 French</v>
      </c>
      <c r="M147" s="168" t="str">
        <f t="shared" si="22"/>
        <v>PI.IC.GI.080210.01</v>
      </c>
      <c r="N147" s="168"/>
      <c r="O147" s="168" t="str">
        <f t="shared" si="23"/>
        <v>PH.IC.GI.080210.01</v>
      </c>
      <c r="Q147" s="168" t="str">
        <f t="shared" si="24"/>
        <v>CL.IC.GI.080210.01</v>
      </c>
      <c r="R147" s="167" t="s">
        <v>4415</v>
      </c>
      <c r="S147" s="167">
        <v>15</v>
      </c>
    </row>
    <row r="148" spans="1:31" s="167" customFormat="1" ht="15">
      <c r="A148" s="167" t="s">
        <v>9763</v>
      </c>
      <c r="C148" s="61" t="s">
        <v>3574</v>
      </c>
      <c r="E148" s="61" t="s">
        <v>12079</v>
      </c>
      <c r="F148" s="167" t="s">
        <v>9723</v>
      </c>
      <c r="G148" s="167" t="s">
        <v>9955</v>
      </c>
      <c r="H148" s="62" t="s">
        <v>5749</v>
      </c>
      <c r="I148" s="167" t="s">
        <v>9797</v>
      </c>
      <c r="J148" s="63" t="str">
        <f>CONCATENATE("IC.GI.",C148,E148,H148)</f>
        <v>IC.GI.080211</v>
      </c>
      <c r="K148" s="61" t="s">
        <v>2379</v>
      </c>
      <c r="L148" s="167" t="str">
        <f>G148</f>
        <v>Foley size 24 French</v>
      </c>
      <c r="M148" s="168" t="str">
        <f>CONCATENATE("PI.",J148,".",K148)</f>
        <v>PI.IC.GI.080211.01</v>
      </c>
      <c r="N148" s="168"/>
      <c r="O148" s="168" t="str">
        <f>CONCATENATE("PH.",J148,".",K148)</f>
        <v>PH.IC.GI.080211.01</v>
      </c>
      <c r="Q148" s="168" t="str">
        <f>CONCATENATE("CL.",J148,".",K148)</f>
        <v>CL.IC.GI.080211.01</v>
      </c>
      <c r="R148" s="167" t="s">
        <v>4415</v>
      </c>
      <c r="S148" s="167">
        <v>15</v>
      </c>
    </row>
    <row r="149" spans="1:31" s="167" customFormat="1" ht="15">
      <c r="A149" s="167" t="s">
        <v>9763</v>
      </c>
      <c r="C149" s="61" t="s">
        <v>3574</v>
      </c>
      <c r="D149" s="167" t="s">
        <v>5213</v>
      </c>
      <c r="E149" s="61" t="s">
        <v>12592</v>
      </c>
      <c r="F149" s="167" t="s">
        <v>9723</v>
      </c>
      <c r="G149" s="167" t="s">
        <v>11858</v>
      </c>
      <c r="H149" s="62" t="s">
        <v>11848</v>
      </c>
      <c r="I149" s="167" t="s">
        <v>11859</v>
      </c>
      <c r="J149" s="63" t="str">
        <f t="shared" si="20"/>
        <v>IC.GI.080301</v>
      </c>
      <c r="K149" s="61" t="s">
        <v>2379</v>
      </c>
      <c r="L149" s="167" t="str">
        <f t="shared" si="21"/>
        <v xml:space="preserve">     Securement device</v>
      </c>
      <c r="M149" s="168" t="str">
        <f t="shared" si="22"/>
        <v>PI.IC.GI.080301.01</v>
      </c>
      <c r="N149" s="168"/>
      <c r="O149" s="168" t="str">
        <f t="shared" si="23"/>
        <v>PH.IC.GI.080301.01</v>
      </c>
      <c r="Q149" s="168" t="str">
        <f t="shared" si="24"/>
        <v>CL.IC.GI.080301.01</v>
      </c>
    </row>
    <row r="150" spans="1:31" s="167" customFormat="1" ht="15">
      <c r="A150" s="167" t="s">
        <v>9763</v>
      </c>
      <c r="C150" s="61" t="s">
        <v>3574</v>
      </c>
      <c r="E150" s="61" t="s">
        <v>12592</v>
      </c>
      <c r="F150" s="167" t="s">
        <v>9723</v>
      </c>
      <c r="G150" s="167" t="s">
        <v>9798</v>
      </c>
      <c r="H150" s="62" t="s">
        <v>12030</v>
      </c>
      <c r="I150" s="167" t="s">
        <v>11863</v>
      </c>
      <c r="J150" s="63" t="str">
        <f t="shared" si="20"/>
        <v>IC.GI.080302</v>
      </c>
      <c r="K150" s="61" t="s">
        <v>2379</v>
      </c>
      <c r="L150" s="167" t="str">
        <f t="shared" si="21"/>
        <v xml:space="preserve">     Securement taped</v>
      </c>
      <c r="M150" s="168" t="str">
        <f t="shared" si="22"/>
        <v>PI.IC.GI.080302.01</v>
      </c>
      <c r="N150" s="168"/>
      <c r="O150" s="168" t="str">
        <f t="shared" si="23"/>
        <v>PH.IC.GI.080302.01</v>
      </c>
      <c r="Q150" s="168" t="str">
        <f t="shared" si="24"/>
        <v>CL.IC.GI.080302.01</v>
      </c>
    </row>
    <row r="151" spans="1:31" s="167" customFormat="1" ht="15">
      <c r="A151" s="167" t="s">
        <v>9763</v>
      </c>
      <c r="C151" s="61" t="s">
        <v>3574</v>
      </c>
      <c r="E151" s="61" t="s">
        <v>12592</v>
      </c>
      <c r="F151" s="167" t="s">
        <v>9723</v>
      </c>
      <c r="G151" s="167" t="s">
        <v>9799</v>
      </c>
      <c r="H151" s="62" t="s">
        <v>12032</v>
      </c>
      <c r="I151" s="167" t="s">
        <v>9800</v>
      </c>
      <c r="J151" s="63" t="str">
        <f t="shared" si="20"/>
        <v>IC.GI.080303</v>
      </c>
      <c r="K151" s="61" t="s">
        <v>2379</v>
      </c>
      <c r="L151" s="167" t="str">
        <f t="shared" si="21"/>
        <v xml:space="preserve">     Tubing clipped to bed</v>
      </c>
      <c r="M151" s="168" t="str">
        <f t="shared" si="22"/>
        <v>PI.IC.GI.080303.01</v>
      </c>
      <c r="N151" s="168"/>
      <c r="O151" s="168" t="str">
        <f t="shared" si="23"/>
        <v>PH.IC.GI.080303.01</v>
      </c>
      <c r="Q151" s="168" t="str">
        <f t="shared" si="24"/>
        <v>CL.IC.GI.080303.01</v>
      </c>
    </row>
    <row r="152" spans="1:31" s="167" customFormat="1" ht="15">
      <c r="A152" s="167" t="s">
        <v>9763</v>
      </c>
      <c r="C152" s="61" t="s">
        <v>3574</v>
      </c>
      <c r="D152" s="167" t="s">
        <v>2139</v>
      </c>
      <c r="E152" s="61" t="s">
        <v>2268</v>
      </c>
      <c r="F152" s="167" t="s">
        <v>2272</v>
      </c>
      <c r="G152" s="167" t="s">
        <v>2394</v>
      </c>
      <c r="H152" s="62" t="s">
        <v>2135</v>
      </c>
      <c r="J152" s="63" t="str">
        <f t="shared" ref="J152:J236" si="30">CONCATENATE("IC.GI.",C152,E152,H152)</f>
        <v>IC.GI.080401</v>
      </c>
      <c r="K152" s="61" t="s">
        <v>2379</v>
      </c>
      <c r="L152" s="167" t="str">
        <f t="shared" ref="L152:L236" si="31">G152</f>
        <v>Insertion Date:</v>
      </c>
      <c r="M152" s="168" t="str">
        <f t="shared" ref="M152:M236" si="32">CONCATENATE("PI.",J152,".",K152)</f>
        <v>PI.IC.GI.080401.01</v>
      </c>
      <c r="N152" s="168"/>
      <c r="O152" s="168" t="str">
        <f t="shared" ref="O152:O236" si="33">CONCATENATE("PH.",J152,".",K152)</f>
        <v>PH.IC.GI.080401.01</v>
      </c>
      <c r="Q152" s="168" t="str">
        <f t="shared" ref="Q152:Q236" si="34">CONCATENATE("CL.",J152,".",K152)</f>
        <v>CL.IC.GI.080401.01</v>
      </c>
      <c r="X152" s="167" t="s">
        <v>2395</v>
      </c>
      <c r="Y152" s="167">
        <v>992</v>
      </c>
    </row>
    <row r="153" spans="1:31" s="167" customFormat="1" ht="15">
      <c r="A153" s="167" t="s">
        <v>9763</v>
      </c>
      <c r="C153" s="61" t="s">
        <v>12976</v>
      </c>
      <c r="D153" s="167" t="s">
        <v>523</v>
      </c>
      <c r="E153" s="61" t="s">
        <v>648</v>
      </c>
      <c r="F153" s="167" t="s">
        <v>525</v>
      </c>
      <c r="G153" s="167" t="s">
        <v>526</v>
      </c>
      <c r="H153" s="62" t="s">
        <v>611</v>
      </c>
      <c r="I153" s="167" t="s">
        <v>13245</v>
      </c>
      <c r="J153" s="63" t="str">
        <f t="shared" si="30"/>
        <v>IC.GI.080501</v>
      </c>
      <c r="K153" s="61" t="s">
        <v>13277</v>
      </c>
      <c r="L153" s="167" t="str">
        <f t="shared" si="31"/>
        <v>Normal</v>
      </c>
      <c r="M153" s="168" t="str">
        <f t="shared" si="32"/>
        <v>PI.IC.GI.080501.01</v>
      </c>
      <c r="N153" s="168"/>
      <c r="O153" s="168" t="str">
        <f t="shared" si="33"/>
        <v>PH.IC.GI.080501.01</v>
      </c>
      <c r="Q153" s="168" t="str">
        <f t="shared" si="34"/>
        <v>CL.IC.GI.080501.01</v>
      </c>
      <c r="AD153" s="167" t="s">
        <v>614</v>
      </c>
      <c r="AE153" s="167">
        <v>1283</v>
      </c>
    </row>
    <row r="154" spans="1:31" s="167" customFormat="1" ht="15">
      <c r="A154" s="167" t="s">
        <v>9763</v>
      </c>
      <c r="C154" s="61" t="s">
        <v>12976</v>
      </c>
      <c r="E154" s="61" t="s">
        <v>648</v>
      </c>
      <c r="F154" s="167" t="s">
        <v>525</v>
      </c>
      <c r="G154" s="167" t="s">
        <v>527</v>
      </c>
      <c r="H154" s="62" t="s">
        <v>612</v>
      </c>
      <c r="I154" s="167" t="s">
        <v>13245</v>
      </c>
      <c r="J154" s="63" t="str">
        <f t="shared" si="30"/>
        <v>IC.GI.080502</v>
      </c>
      <c r="K154" s="61" t="s">
        <v>13277</v>
      </c>
      <c r="L154" s="167" t="str">
        <f t="shared" si="31"/>
        <v>Cracked</v>
      </c>
      <c r="M154" s="168" t="str">
        <f t="shared" si="32"/>
        <v>PI.IC.GI.080502.01</v>
      </c>
      <c r="N154" s="168"/>
      <c r="O154" s="168" t="str">
        <f t="shared" si="33"/>
        <v>PH.IC.GI.080502.01</v>
      </c>
      <c r="Q154" s="168" t="str">
        <f t="shared" si="34"/>
        <v>CL.IC.GI.080502.01</v>
      </c>
      <c r="AD154" s="167" t="s">
        <v>614</v>
      </c>
      <c r="AE154" s="167">
        <v>1283</v>
      </c>
    </row>
    <row r="155" spans="1:31" s="167" customFormat="1" ht="15">
      <c r="A155" s="167" t="s">
        <v>9763</v>
      </c>
      <c r="C155" s="61" t="s">
        <v>12976</v>
      </c>
      <c r="E155" s="61" t="s">
        <v>648</v>
      </c>
      <c r="F155" s="167" t="s">
        <v>525</v>
      </c>
      <c r="G155" s="167" t="s">
        <v>528</v>
      </c>
      <c r="H155" s="62" t="s">
        <v>520</v>
      </c>
      <c r="I155" s="167" t="s">
        <v>13245</v>
      </c>
      <c r="J155" s="63" t="str">
        <f t="shared" si="30"/>
        <v>IC.GI.080503</v>
      </c>
      <c r="K155" s="61" t="s">
        <v>13277</v>
      </c>
      <c r="L155" s="167" t="str">
        <f t="shared" si="31"/>
        <v>Dried</v>
      </c>
      <c r="M155" s="168" t="str">
        <f t="shared" si="32"/>
        <v>PI.IC.GI.080503.01</v>
      </c>
      <c r="N155" s="168"/>
      <c r="O155" s="168" t="str">
        <f t="shared" si="33"/>
        <v>PH.IC.GI.080503.01</v>
      </c>
      <c r="Q155" s="168" t="str">
        <f t="shared" si="34"/>
        <v>CL.IC.GI.080503.01</v>
      </c>
      <c r="AD155" s="167" t="s">
        <v>614</v>
      </c>
      <c r="AE155" s="167">
        <v>1283</v>
      </c>
    </row>
    <row r="156" spans="1:31" s="167" customFormat="1" ht="15">
      <c r="A156" s="167" t="s">
        <v>9763</v>
      </c>
      <c r="C156" s="61" t="s">
        <v>12976</v>
      </c>
      <c r="E156" s="61" t="s">
        <v>648</v>
      </c>
      <c r="F156" s="167" t="s">
        <v>525</v>
      </c>
      <c r="G156" s="167" t="s">
        <v>529</v>
      </c>
      <c r="H156" s="62" t="s">
        <v>521</v>
      </c>
      <c r="I156" s="167" t="s">
        <v>13245</v>
      </c>
      <c r="J156" s="63" t="str">
        <f t="shared" si="30"/>
        <v>IC.GI.080504</v>
      </c>
      <c r="K156" s="61" t="s">
        <v>13277</v>
      </c>
      <c r="L156" s="167" t="str">
        <f t="shared" si="31"/>
        <v>Erosion</v>
      </c>
      <c r="M156" s="168" t="str">
        <f t="shared" si="32"/>
        <v>PI.IC.GI.080504.01</v>
      </c>
      <c r="N156" s="168"/>
      <c r="O156" s="168" t="str">
        <f t="shared" si="33"/>
        <v>PH.IC.GI.080504.01</v>
      </c>
      <c r="Q156" s="168" t="str">
        <f t="shared" si="34"/>
        <v>CL.IC.GI.080504.01</v>
      </c>
      <c r="AD156" s="167" t="s">
        <v>614</v>
      </c>
      <c r="AE156" s="167">
        <v>1283</v>
      </c>
    </row>
    <row r="157" spans="1:31" s="167" customFormat="1" ht="15">
      <c r="A157" s="167" t="s">
        <v>9763</v>
      </c>
      <c r="C157" s="61" t="s">
        <v>12976</v>
      </c>
      <c r="E157" s="61" t="s">
        <v>648</v>
      </c>
      <c r="F157" s="167" t="s">
        <v>525</v>
      </c>
      <c r="G157" s="167" t="s">
        <v>530</v>
      </c>
      <c r="H157" s="62" t="s">
        <v>13027</v>
      </c>
      <c r="I157" s="167" t="s">
        <v>13245</v>
      </c>
      <c r="J157" s="63" t="str">
        <f t="shared" si="30"/>
        <v>IC.GI.080505</v>
      </c>
      <c r="K157" s="61" t="s">
        <v>13277</v>
      </c>
      <c r="L157" s="167" t="str">
        <f t="shared" si="31"/>
        <v>Reddened</v>
      </c>
      <c r="M157" s="168" t="str">
        <f t="shared" si="32"/>
        <v>PI.IC.GI.080505.01</v>
      </c>
      <c r="N157" s="168"/>
      <c r="O157" s="168" t="str">
        <f t="shared" si="33"/>
        <v>PH.IC.GI.080505.01</v>
      </c>
      <c r="Q157" s="168" t="str">
        <f t="shared" si="34"/>
        <v>CL.IC.GI.080505.01</v>
      </c>
      <c r="AD157" s="167" t="s">
        <v>614</v>
      </c>
      <c r="AE157" s="167">
        <v>1283</v>
      </c>
    </row>
    <row r="158" spans="1:31" s="167" customFormat="1" ht="15">
      <c r="A158" s="167" t="s">
        <v>9763</v>
      </c>
      <c r="C158" s="61" t="s">
        <v>12976</v>
      </c>
      <c r="E158" s="61" t="s">
        <v>648</v>
      </c>
      <c r="F158" s="167" t="s">
        <v>525</v>
      </c>
      <c r="G158" s="167" t="s">
        <v>531</v>
      </c>
      <c r="H158" s="62" t="s">
        <v>610</v>
      </c>
      <c r="I158" s="167" t="s">
        <v>13245</v>
      </c>
      <c r="J158" s="63" t="str">
        <f t="shared" si="30"/>
        <v>IC.GI.080506</v>
      </c>
      <c r="K158" s="61" t="s">
        <v>13277</v>
      </c>
      <c r="L158" s="167" t="str">
        <f t="shared" si="31"/>
        <v>Swollen</v>
      </c>
      <c r="M158" s="168" t="str">
        <f t="shared" si="32"/>
        <v>PI.IC.GI.080506.01</v>
      </c>
      <c r="N158" s="168"/>
      <c r="O158" s="168" t="str">
        <f t="shared" si="33"/>
        <v>PH.IC.GI.080506.01</v>
      </c>
      <c r="Q158" s="168" t="str">
        <f t="shared" si="34"/>
        <v>CL.IC.GI.080506.01</v>
      </c>
      <c r="AD158" s="167" t="s">
        <v>614</v>
      </c>
      <c r="AE158" s="167">
        <v>1283</v>
      </c>
    </row>
    <row r="159" spans="1:31" s="167" customFormat="1" ht="15">
      <c r="A159" s="167" t="s">
        <v>9763</v>
      </c>
      <c r="C159" s="61" t="s">
        <v>12976</v>
      </c>
      <c r="D159" s="167" t="s">
        <v>534</v>
      </c>
      <c r="E159" s="61" t="s">
        <v>649</v>
      </c>
      <c r="F159" s="167" t="s">
        <v>532</v>
      </c>
      <c r="G159" s="167" t="s">
        <v>2451</v>
      </c>
      <c r="H159" s="62" t="s">
        <v>611</v>
      </c>
      <c r="I159" s="167" t="s">
        <v>2451</v>
      </c>
      <c r="J159" s="63" t="str">
        <f t="shared" si="30"/>
        <v>IC.GI.080601</v>
      </c>
      <c r="K159" s="61" t="s">
        <v>13277</v>
      </c>
      <c r="L159" s="167" t="str">
        <f t="shared" si="31"/>
        <v>Patent</v>
      </c>
      <c r="M159" s="168" t="str">
        <f t="shared" si="32"/>
        <v>PI.IC.GI.080601.01</v>
      </c>
      <c r="N159" s="168"/>
      <c r="O159" s="168" t="str">
        <f t="shared" si="33"/>
        <v>PH.IC.GI.080601.01</v>
      </c>
      <c r="Q159" s="168" t="str">
        <f t="shared" si="34"/>
        <v>CL.IC.GI.080601.01</v>
      </c>
      <c r="R159" s="167" t="s">
        <v>13244</v>
      </c>
      <c r="S159" s="167">
        <v>15</v>
      </c>
      <c r="X159" s="167" t="s">
        <v>13244</v>
      </c>
      <c r="Y159" s="167">
        <v>993</v>
      </c>
      <c r="AD159" s="167" t="s">
        <v>533</v>
      </c>
      <c r="AE159" s="167">
        <v>1285</v>
      </c>
    </row>
    <row r="160" spans="1:31" s="167" customFormat="1" ht="13" customHeight="1">
      <c r="A160" s="167" t="s">
        <v>9763</v>
      </c>
      <c r="B160" s="167" t="s">
        <v>13939</v>
      </c>
      <c r="C160" s="61" t="s">
        <v>3690</v>
      </c>
      <c r="D160" s="167" t="s">
        <v>8285</v>
      </c>
      <c r="E160" s="61" t="s">
        <v>2379</v>
      </c>
      <c r="F160" s="167" t="s">
        <v>9784</v>
      </c>
      <c r="G160" s="167" t="s">
        <v>9785</v>
      </c>
      <c r="H160" s="62" t="s">
        <v>11848</v>
      </c>
      <c r="I160" s="167" t="s">
        <v>9786</v>
      </c>
      <c r="J160" s="63" t="str">
        <f t="shared" si="30"/>
        <v>IC.GI.090101</v>
      </c>
      <c r="K160" s="61" t="s">
        <v>2379</v>
      </c>
      <c r="L160" s="167" t="str">
        <f t="shared" si="31"/>
        <v xml:space="preserve">     Ileal conduit</v>
      </c>
      <c r="M160" s="168" t="str">
        <f t="shared" si="32"/>
        <v>PI.IC.GI.090101.01</v>
      </c>
      <c r="N160" s="168"/>
      <c r="O160" s="168" t="str">
        <f t="shared" si="33"/>
        <v>PH.IC.GI.090101.01</v>
      </c>
      <c r="Q160" s="168" t="str">
        <f t="shared" si="34"/>
        <v>CL.IC.GI.090101.01</v>
      </c>
    </row>
    <row r="161" spans="1:47" s="167" customFormat="1" ht="15">
      <c r="A161" s="167" t="s">
        <v>9763</v>
      </c>
      <c r="C161" s="61" t="s">
        <v>3690</v>
      </c>
      <c r="E161" s="61" t="s">
        <v>2379</v>
      </c>
      <c r="F161" s="167" t="s">
        <v>9784</v>
      </c>
      <c r="G161" s="167" t="s">
        <v>9787</v>
      </c>
      <c r="H161" s="62" t="s">
        <v>12030</v>
      </c>
      <c r="I161" s="167" t="s">
        <v>9788</v>
      </c>
      <c r="J161" s="63" t="str">
        <f t="shared" si="30"/>
        <v>IC.GI.090102</v>
      </c>
      <c r="K161" s="61" t="s">
        <v>2379</v>
      </c>
      <c r="L161" s="167" t="str">
        <f t="shared" si="31"/>
        <v xml:space="preserve">     Urostomy stoma</v>
      </c>
      <c r="M161" s="168" t="str">
        <f t="shared" si="32"/>
        <v>PI.IC.GI.090102.01</v>
      </c>
      <c r="N161" s="168"/>
      <c r="O161" s="168" t="str">
        <f t="shared" si="33"/>
        <v>PH.IC.GI.090102.01</v>
      </c>
      <c r="Q161" s="168" t="str">
        <f t="shared" si="34"/>
        <v>CL.IC.GI.090102.01</v>
      </c>
    </row>
    <row r="162" spans="1:47" s="167" customFormat="1" ht="15">
      <c r="A162" s="167" t="s">
        <v>9763</v>
      </c>
      <c r="C162" s="61" t="s">
        <v>3690</v>
      </c>
      <c r="E162" s="61" t="s">
        <v>2379</v>
      </c>
      <c r="F162" s="167" t="s">
        <v>9784</v>
      </c>
      <c r="G162" s="167" t="s">
        <v>9789</v>
      </c>
      <c r="H162" s="62" t="s">
        <v>12032</v>
      </c>
      <c r="I162" s="167" t="s">
        <v>9942</v>
      </c>
      <c r="J162" s="63" t="str">
        <f t="shared" si="30"/>
        <v>IC.GI.090103</v>
      </c>
      <c r="K162" s="61" t="s">
        <v>2379</v>
      </c>
      <c r="L162" s="167" t="str">
        <f t="shared" si="31"/>
        <v xml:space="preserve">     Ureterostomy stoma</v>
      </c>
      <c r="M162" s="168" t="str">
        <f t="shared" si="32"/>
        <v>PI.IC.GI.090103.01</v>
      </c>
      <c r="N162" s="168"/>
      <c r="O162" s="168" t="str">
        <f t="shared" si="33"/>
        <v>PH.IC.GI.090103.01</v>
      </c>
      <c r="Q162" s="168" t="str">
        <f t="shared" si="34"/>
        <v>CL.IC.GI.090103.01</v>
      </c>
    </row>
    <row r="163" spans="1:47" s="167" customFormat="1" ht="15">
      <c r="A163" s="167" t="s">
        <v>9763</v>
      </c>
      <c r="C163" s="61" t="s">
        <v>93</v>
      </c>
      <c r="E163" s="61" t="s">
        <v>3</v>
      </c>
      <c r="F163" s="167" t="s">
        <v>9784</v>
      </c>
      <c r="G163" s="167" t="s">
        <v>9943</v>
      </c>
      <c r="H163" s="62" t="s">
        <v>12028</v>
      </c>
      <c r="I163" s="167" t="s">
        <v>9944</v>
      </c>
      <c r="J163" s="63" t="str">
        <f t="shared" si="30"/>
        <v>IC.GI.090104</v>
      </c>
      <c r="K163" s="61" t="s">
        <v>3</v>
      </c>
      <c r="L163" s="167" t="str">
        <f t="shared" si="31"/>
        <v xml:space="preserve">     Nephrostomy</v>
      </c>
      <c r="M163" s="168" t="str">
        <f t="shared" si="32"/>
        <v>PI.IC.GI.090104.01</v>
      </c>
      <c r="N163" s="168"/>
      <c r="O163" s="168" t="str">
        <f t="shared" si="33"/>
        <v>PH.IC.GI.090104.01</v>
      </c>
      <c r="Q163" s="168" t="str">
        <f t="shared" si="34"/>
        <v>CL.IC.GI.090104.01</v>
      </c>
    </row>
    <row r="164" spans="1:47" s="167" customFormat="1" ht="15">
      <c r="A164" s="157" t="s">
        <v>9763</v>
      </c>
      <c r="B164" s="157"/>
      <c r="C164" s="158" t="s">
        <v>93</v>
      </c>
      <c r="D164" s="157"/>
      <c r="E164" s="158" t="s">
        <v>3</v>
      </c>
      <c r="F164" s="157" t="s">
        <v>9784</v>
      </c>
      <c r="G164" s="157" t="s">
        <v>14723</v>
      </c>
      <c r="H164" s="111" t="s">
        <v>12210</v>
      </c>
      <c r="I164" s="157" t="s">
        <v>9885</v>
      </c>
      <c r="J164" s="112" t="str">
        <f t="shared" ref="J164" si="35">CONCATENATE("IC.GI.",C164,E164,H164)</f>
        <v>IC.GI.090105</v>
      </c>
      <c r="K164" s="158" t="s">
        <v>3</v>
      </c>
      <c r="L164" s="157" t="str">
        <f t="shared" ref="L164" si="36">G164</f>
        <v>Catheter suprapubic</v>
      </c>
      <c r="M164" s="159" t="str">
        <f t="shared" ref="M164" si="37">CONCATENATE("PI.",J164,".",K164)</f>
        <v>PI.IC.GI.090105.01</v>
      </c>
      <c r="N164" s="159"/>
      <c r="O164" s="168" t="str">
        <f t="shared" ref="O164" si="38">CONCATENATE("PH.",J164,".",K164)</f>
        <v>PH.IC.GI.090105.01</v>
      </c>
      <c r="Q164" s="168" t="str">
        <f t="shared" ref="Q164" si="39">CONCATENATE("CL.",J164,".",K164)</f>
        <v>CL.IC.GI.090105.01</v>
      </c>
      <c r="AT164" s="167" t="s">
        <v>12773</v>
      </c>
      <c r="AU164" s="167">
        <v>1769</v>
      </c>
    </row>
    <row r="165" spans="1:47" s="167" customFormat="1" ht="15">
      <c r="A165" s="157" t="s">
        <v>9763</v>
      </c>
      <c r="B165" s="157"/>
      <c r="C165" s="158" t="s">
        <v>3690</v>
      </c>
      <c r="D165" s="157"/>
      <c r="E165" s="158" t="s">
        <v>2379</v>
      </c>
      <c r="F165" s="157" t="s">
        <v>9784</v>
      </c>
      <c r="G165" s="157" t="s">
        <v>14724</v>
      </c>
      <c r="H165" s="111" t="s">
        <v>12212</v>
      </c>
      <c r="I165" s="157" t="s">
        <v>14725</v>
      </c>
      <c r="J165" s="112" t="str">
        <f t="shared" si="30"/>
        <v>IC.GI.090106</v>
      </c>
      <c r="K165" s="158" t="s">
        <v>2379</v>
      </c>
      <c r="L165" s="157" t="str">
        <f t="shared" si="31"/>
        <v>Ureteral stent</v>
      </c>
      <c r="M165" s="159" t="str">
        <f t="shared" si="32"/>
        <v>PI.IC.GI.090106.01</v>
      </c>
      <c r="N165" s="159"/>
      <c r="O165" s="168" t="str">
        <f t="shared" si="33"/>
        <v>PH.IC.GI.090106.01</v>
      </c>
      <c r="Q165" s="168" t="str">
        <f t="shared" si="34"/>
        <v>CL.IC.GI.090106.01</v>
      </c>
      <c r="AT165" s="167" t="s">
        <v>12773</v>
      </c>
      <c r="AU165" s="167">
        <v>1769</v>
      </c>
    </row>
    <row r="166" spans="1:47" s="167" customFormat="1" ht="15">
      <c r="A166" s="167" t="s">
        <v>9763</v>
      </c>
      <c r="C166" s="61" t="s">
        <v>3690</v>
      </c>
      <c r="D166" s="167" t="s">
        <v>7469</v>
      </c>
      <c r="E166" s="61" t="s">
        <v>12182</v>
      </c>
      <c r="F166" s="167" t="s">
        <v>9784</v>
      </c>
      <c r="G166" s="167" t="s">
        <v>9945</v>
      </c>
      <c r="H166" s="62" t="s">
        <v>11848</v>
      </c>
      <c r="I166" s="167" t="s">
        <v>10518</v>
      </c>
      <c r="J166" s="63" t="str">
        <f t="shared" si="30"/>
        <v>IC.GI.090201</v>
      </c>
      <c r="K166" s="61" t="s">
        <v>2379</v>
      </c>
      <c r="L166" s="167" t="str">
        <f t="shared" si="31"/>
        <v xml:space="preserve">     Abdomen RUQ</v>
      </c>
      <c r="M166" s="168" t="str">
        <f t="shared" si="32"/>
        <v>PI.IC.GI.090201.01</v>
      </c>
      <c r="N166" s="168"/>
      <c r="O166" s="168" t="str">
        <f t="shared" si="33"/>
        <v>PH.IC.GI.090201.01</v>
      </c>
      <c r="Q166" s="168" t="str">
        <f t="shared" si="34"/>
        <v>CL.IC.GI.090201.01</v>
      </c>
    </row>
    <row r="167" spans="1:47" s="167" customFormat="1" ht="15">
      <c r="A167" s="167" t="s">
        <v>9763</v>
      </c>
      <c r="C167" s="61" t="s">
        <v>3690</v>
      </c>
      <c r="E167" s="61" t="s">
        <v>12182</v>
      </c>
      <c r="F167" s="167" t="s">
        <v>9784</v>
      </c>
      <c r="G167" s="167" t="s">
        <v>9946</v>
      </c>
      <c r="H167" s="62" t="s">
        <v>12030</v>
      </c>
      <c r="I167" s="167" t="s">
        <v>10520</v>
      </c>
      <c r="J167" s="63" t="str">
        <f t="shared" si="30"/>
        <v>IC.GI.090202</v>
      </c>
      <c r="K167" s="61" t="s">
        <v>2379</v>
      </c>
      <c r="L167" s="167" t="str">
        <f t="shared" si="31"/>
        <v xml:space="preserve">     Abdomen RLQ</v>
      </c>
      <c r="M167" s="168" t="str">
        <f t="shared" si="32"/>
        <v>PI.IC.GI.090202.01</v>
      </c>
      <c r="N167" s="168"/>
      <c r="O167" s="168" t="str">
        <f t="shared" si="33"/>
        <v>PH.IC.GI.090202.01</v>
      </c>
      <c r="Q167" s="168" t="str">
        <f t="shared" si="34"/>
        <v>CL.IC.GI.090202.01</v>
      </c>
    </row>
    <row r="168" spans="1:47" s="167" customFormat="1" ht="15">
      <c r="A168" s="167" t="s">
        <v>9763</v>
      </c>
      <c r="C168" s="61" t="s">
        <v>3690</v>
      </c>
      <c r="E168" s="61" t="s">
        <v>12182</v>
      </c>
      <c r="F168" s="167" t="s">
        <v>9784</v>
      </c>
      <c r="G168" s="167" t="s">
        <v>9947</v>
      </c>
      <c r="H168" s="62" t="s">
        <v>12032</v>
      </c>
      <c r="I168" s="167" t="s">
        <v>10522</v>
      </c>
      <c r="J168" s="63" t="str">
        <f t="shared" si="30"/>
        <v>IC.GI.090203</v>
      </c>
      <c r="K168" s="61" t="s">
        <v>2379</v>
      </c>
      <c r="L168" s="167" t="str">
        <f t="shared" si="31"/>
        <v xml:space="preserve">     Abdomen LUQ</v>
      </c>
      <c r="M168" s="168" t="str">
        <f t="shared" si="32"/>
        <v>PI.IC.GI.090203.01</v>
      </c>
      <c r="N168" s="168"/>
      <c r="O168" s="168" t="str">
        <f t="shared" si="33"/>
        <v>PH.IC.GI.090203.01</v>
      </c>
      <c r="Q168" s="168" t="str">
        <f t="shared" si="34"/>
        <v>CL.IC.GI.090203.01</v>
      </c>
    </row>
    <row r="169" spans="1:47" s="167" customFormat="1" ht="15">
      <c r="A169" s="167" t="s">
        <v>9763</v>
      </c>
      <c r="C169" s="61" t="s">
        <v>3690</v>
      </c>
      <c r="E169" s="61" t="s">
        <v>12182</v>
      </c>
      <c r="F169" s="167" t="s">
        <v>9784</v>
      </c>
      <c r="G169" s="167" t="s">
        <v>9948</v>
      </c>
      <c r="H169" s="62" t="s">
        <v>12028</v>
      </c>
      <c r="I169" s="167" t="s">
        <v>10524</v>
      </c>
      <c r="J169" s="63" t="str">
        <f t="shared" si="30"/>
        <v>IC.GI.090204</v>
      </c>
      <c r="K169" s="61" t="s">
        <v>2379</v>
      </c>
      <c r="L169" s="167" t="str">
        <f t="shared" si="31"/>
        <v xml:space="preserve">     Abdomen LLQ</v>
      </c>
      <c r="M169" s="168" t="str">
        <f t="shared" si="32"/>
        <v>PI.IC.GI.090204.01</v>
      </c>
      <c r="N169" s="168"/>
      <c r="O169" s="168" t="str">
        <f t="shared" si="33"/>
        <v>PH.IC.GI.090204.01</v>
      </c>
      <c r="Q169" s="168" t="str">
        <f t="shared" si="34"/>
        <v>CL.IC.GI.090204.01</v>
      </c>
    </row>
    <row r="170" spans="1:47" s="167" customFormat="1" ht="15">
      <c r="A170" s="167" t="s">
        <v>9763</v>
      </c>
      <c r="C170" s="61" t="s">
        <v>3690</v>
      </c>
      <c r="E170" s="61" t="s">
        <v>12182</v>
      </c>
      <c r="F170" s="167" t="s">
        <v>9784</v>
      </c>
      <c r="G170" s="167" t="s">
        <v>9949</v>
      </c>
      <c r="H170" s="62" t="s">
        <v>12210</v>
      </c>
      <c r="I170" s="167" t="s">
        <v>9950</v>
      </c>
      <c r="J170" s="63" t="str">
        <f t="shared" si="30"/>
        <v>IC.GI.090205</v>
      </c>
      <c r="K170" s="61" t="s">
        <v>2379</v>
      </c>
      <c r="L170" s="167" t="str">
        <f t="shared" si="31"/>
        <v xml:space="preserve">     Back right</v>
      </c>
      <c r="M170" s="168" t="str">
        <f t="shared" si="32"/>
        <v>PI.IC.GI.090205.01</v>
      </c>
      <c r="N170" s="168"/>
      <c r="O170" s="168" t="str">
        <f t="shared" si="33"/>
        <v>PH.IC.GI.090205.01</v>
      </c>
      <c r="Q170" s="168" t="str">
        <f t="shared" si="34"/>
        <v>CL.IC.GI.090205.01</v>
      </c>
    </row>
    <row r="171" spans="1:47" s="167" customFormat="1" ht="15">
      <c r="A171" s="167" t="s">
        <v>9763</v>
      </c>
      <c r="C171" s="61" t="s">
        <v>93</v>
      </c>
      <c r="E171" s="61" t="s">
        <v>115</v>
      </c>
      <c r="F171" s="167" t="s">
        <v>9784</v>
      </c>
      <c r="G171" s="167" t="s">
        <v>9951</v>
      </c>
      <c r="H171" s="62" t="s">
        <v>12212</v>
      </c>
      <c r="I171" s="167" t="s">
        <v>9952</v>
      </c>
      <c r="J171" s="63" t="str">
        <f t="shared" ref="J171" si="40">CONCATENATE("IC.GI.",C171,E171,H171)</f>
        <v>IC.GI.090206</v>
      </c>
      <c r="K171" s="61" t="s">
        <v>3</v>
      </c>
      <c r="L171" s="167" t="str">
        <f t="shared" ref="L171" si="41">G171</f>
        <v xml:space="preserve">     Back left</v>
      </c>
      <c r="M171" s="168" t="str">
        <f t="shared" ref="M171" si="42">CONCATENATE("PI.",J171,".",K171)</f>
        <v>PI.IC.GI.090206.01</v>
      </c>
      <c r="N171" s="168"/>
      <c r="O171" s="168" t="str">
        <f t="shared" ref="O171" si="43">CONCATENATE("PH.",J171,".",K171)</f>
        <v>PH.IC.GI.090206.01</v>
      </c>
      <c r="Q171" s="168" t="str">
        <f t="shared" ref="Q171" si="44">CONCATENATE("CL.",J171,".",K171)</f>
        <v>CL.IC.GI.090206.01</v>
      </c>
    </row>
    <row r="172" spans="1:47" s="167" customFormat="1" ht="15">
      <c r="A172" s="157" t="s">
        <v>9763</v>
      </c>
      <c r="B172" s="157"/>
      <c r="C172" s="158" t="s">
        <v>93</v>
      </c>
      <c r="D172" s="157"/>
      <c r="E172" s="158" t="s">
        <v>115</v>
      </c>
      <c r="F172" s="157" t="s">
        <v>9784</v>
      </c>
      <c r="G172" s="157" t="s">
        <v>9885</v>
      </c>
      <c r="H172" s="62" t="s">
        <v>12225</v>
      </c>
      <c r="I172" s="167" t="s">
        <v>9885</v>
      </c>
      <c r="J172" s="63" t="str">
        <f t="shared" si="30"/>
        <v>IC.GI.090207</v>
      </c>
      <c r="K172" s="61" t="s">
        <v>3</v>
      </c>
      <c r="L172" s="167" t="str">
        <f t="shared" si="31"/>
        <v>Suprapubic</v>
      </c>
      <c r="M172" s="168" t="str">
        <f t="shared" si="32"/>
        <v>PI.IC.GI.090207.01</v>
      </c>
      <c r="N172" s="168"/>
      <c r="O172" s="168" t="str">
        <f t="shared" si="33"/>
        <v>PH.IC.GI.090207.01</v>
      </c>
      <c r="Q172" s="168" t="str">
        <f t="shared" si="34"/>
        <v>CL.IC.GI.090207.01</v>
      </c>
      <c r="AT172" s="167" t="s">
        <v>12773</v>
      </c>
      <c r="AU172" s="167">
        <v>1769</v>
      </c>
    </row>
    <row r="173" spans="1:47" s="167" customFormat="1" ht="15">
      <c r="A173" s="157" t="s">
        <v>9763</v>
      </c>
      <c r="B173" s="157"/>
      <c r="C173" s="158" t="s">
        <v>93</v>
      </c>
      <c r="D173" s="157"/>
      <c r="E173" s="158" t="s">
        <v>115</v>
      </c>
      <c r="F173" s="157" t="s">
        <v>9784</v>
      </c>
      <c r="G173" s="157" t="s">
        <v>14726</v>
      </c>
      <c r="H173" s="62" t="s">
        <v>11638</v>
      </c>
      <c r="I173" s="167" t="s">
        <v>14726</v>
      </c>
      <c r="J173" s="63" t="str">
        <f t="shared" ref="J173" si="45">CONCATENATE("IC.GI.",C173,E173,H173)</f>
        <v>IC.GI.090208</v>
      </c>
      <c r="K173" s="61" t="s">
        <v>3</v>
      </c>
      <c r="L173" s="167" t="str">
        <f t="shared" ref="L173" si="46">G173</f>
        <v>Right ureter</v>
      </c>
      <c r="M173" s="168" t="str">
        <f t="shared" ref="M173" si="47">CONCATENATE("PI.",J173,".",K173)</f>
        <v>PI.IC.GI.090208.01</v>
      </c>
      <c r="N173" s="168"/>
      <c r="O173" s="168" t="str">
        <f t="shared" ref="O173" si="48">CONCATENATE("PH.",J173,".",K173)</f>
        <v>PH.IC.GI.090208.01</v>
      </c>
      <c r="Q173" s="168" t="str">
        <f t="shared" ref="Q173" si="49">CONCATENATE("CL.",J173,".",K173)</f>
        <v>CL.IC.GI.090208.01</v>
      </c>
      <c r="AT173" s="167" t="s">
        <v>12773</v>
      </c>
      <c r="AU173" s="167">
        <v>1769</v>
      </c>
    </row>
    <row r="174" spans="1:47" s="167" customFormat="1" ht="15">
      <c r="A174" s="157" t="s">
        <v>9763</v>
      </c>
      <c r="B174" s="157"/>
      <c r="C174" s="158" t="s">
        <v>12197</v>
      </c>
      <c r="D174" s="157"/>
      <c r="E174" s="158" t="s">
        <v>12182</v>
      </c>
      <c r="F174" s="157" t="s">
        <v>9784</v>
      </c>
      <c r="G174" s="157" t="s">
        <v>14727</v>
      </c>
      <c r="H174" s="62" t="s">
        <v>11639</v>
      </c>
      <c r="I174" s="167" t="s">
        <v>14727</v>
      </c>
      <c r="J174" s="63" t="str">
        <f t="shared" si="30"/>
        <v>IC.GI.090209</v>
      </c>
      <c r="K174" s="61" t="s">
        <v>12175</v>
      </c>
      <c r="L174" s="167" t="str">
        <f t="shared" si="31"/>
        <v>Left ureter</v>
      </c>
      <c r="M174" s="168" t="str">
        <f t="shared" si="32"/>
        <v>PI.IC.GI.090209.01</v>
      </c>
      <c r="N174" s="168"/>
      <c r="O174" s="168" t="str">
        <f t="shared" si="33"/>
        <v>PH.IC.GI.090209.01</v>
      </c>
      <c r="Q174" s="168" t="str">
        <f t="shared" si="34"/>
        <v>CL.IC.GI.090209.01</v>
      </c>
      <c r="AT174" s="167" t="s">
        <v>12773</v>
      </c>
      <c r="AU174" s="167">
        <v>1769</v>
      </c>
    </row>
    <row r="175" spans="1:47" s="167" customFormat="1" ht="15">
      <c r="A175" s="167" t="s">
        <v>9763</v>
      </c>
      <c r="C175" s="61" t="s">
        <v>2824</v>
      </c>
      <c r="D175" s="167" t="s">
        <v>14483</v>
      </c>
      <c r="E175" s="61" t="s">
        <v>2126</v>
      </c>
      <c r="F175" s="167" t="s">
        <v>2164</v>
      </c>
      <c r="G175" s="167" t="s">
        <v>2307</v>
      </c>
      <c r="H175" s="62" t="s">
        <v>2311</v>
      </c>
      <c r="I175" s="167" t="s">
        <v>2308</v>
      </c>
      <c r="J175" s="63" t="str">
        <f t="shared" si="30"/>
        <v>IC.GI.090301</v>
      </c>
      <c r="K175" s="61" t="s">
        <v>12175</v>
      </c>
      <c r="L175" s="167" t="str">
        <f t="shared" si="31"/>
        <v>Ileal Conduit Date insertion, specify</v>
      </c>
      <c r="M175" s="168" t="str">
        <f t="shared" si="32"/>
        <v>PI.IC.GI.090301.01</v>
      </c>
      <c r="N175" s="168"/>
      <c r="O175" s="168" t="str">
        <f t="shared" si="33"/>
        <v>PH.IC.GI.090301.01</v>
      </c>
      <c r="Q175" s="168" t="str">
        <f t="shared" si="34"/>
        <v>CL.IC.GI.090301.01</v>
      </c>
      <c r="V175" s="167" t="s">
        <v>2777</v>
      </c>
      <c r="W175" s="167">
        <v>1070</v>
      </c>
    </row>
    <row r="176" spans="1:47" s="167" customFormat="1" ht="15">
      <c r="A176" s="167" t="s">
        <v>9763</v>
      </c>
      <c r="C176" s="61" t="s">
        <v>3690</v>
      </c>
      <c r="D176" s="167" t="s">
        <v>2233</v>
      </c>
      <c r="E176" s="61" t="s">
        <v>2126</v>
      </c>
      <c r="F176" s="167" t="s">
        <v>2164</v>
      </c>
      <c r="G176" s="167" t="s">
        <v>2170</v>
      </c>
      <c r="H176" s="62" t="s">
        <v>2347</v>
      </c>
      <c r="I176" s="167" t="s">
        <v>2171</v>
      </c>
      <c r="J176" s="63" t="str">
        <f>CONCATENATE("IC.GI.",C176,E176,H176)</f>
        <v>IC.GI.090302</v>
      </c>
      <c r="K176" s="61" t="s">
        <v>2311</v>
      </c>
      <c r="L176" s="167" t="str">
        <f>G176</f>
        <v>Nephrostomy Date insertion, specify</v>
      </c>
      <c r="M176" s="168" t="str">
        <f>CONCATENATE("PI.",J176,".",K176)</f>
        <v>PI.IC.GI.090302.01</v>
      </c>
      <c r="N176" s="168"/>
      <c r="O176" s="168" t="str">
        <f>CONCATENATE("PH.",J176,".",K176)</f>
        <v>PH.IC.GI.090302.01</v>
      </c>
      <c r="Q176" s="168" t="str">
        <f>CONCATENATE("CL.",J176,".",K176)</f>
        <v>CL.IC.GI.090302.01</v>
      </c>
      <c r="V176" s="167" t="s">
        <v>2777</v>
      </c>
      <c r="W176" s="167">
        <v>1071</v>
      </c>
    </row>
    <row r="177" spans="1:31" s="167" customFormat="1" ht="15">
      <c r="A177" s="167" t="s">
        <v>9763</v>
      </c>
      <c r="C177" s="61" t="s">
        <v>3690</v>
      </c>
      <c r="D177" s="167" t="s">
        <v>2233</v>
      </c>
      <c r="E177" s="61" t="s">
        <v>2126</v>
      </c>
      <c r="F177" s="167" t="s">
        <v>2164</v>
      </c>
      <c r="G177" s="84" t="s">
        <v>12913</v>
      </c>
      <c r="H177" s="62" t="s">
        <v>12917</v>
      </c>
      <c r="J177" s="63" t="str">
        <f>CONCATENATE("IC.GI.",C177,E177,H177)</f>
        <v>IC.GI.090303</v>
      </c>
      <c r="K177" s="61" t="s">
        <v>2311</v>
      </c>
      <c r="L177" s="167" t="str">
        <f>G177</f>
        <v>Ileal Conduit Discontinued</v>
      </c>
      <c r="M177" s="168" t="str">
        <f>CONCATENATE("PI.",J177,".",K177)</f>
        <v>PI.IC.GI.090303.01</v>
      </c>
      <c r="N177" s="168"/>
      <c r="O177" s="168" t="str">
        <f>CONCATENATE("PH.",J177,".",K177)</f>
        <v>PH.IC.GI.090303.01</v>
      </c>
      <c r="Q177" s="168" t="str">
        <f>CONCATENATE("CL.",J177,".",K177)</f>
        <v>CL.IC.GI.090303.01</v>
      </c>
      <c r="X177" s="167" t="s">
        <v>12440</v>
      </c>
      <c r="Y177" s="167">
        <v>1024</v>
      </c>
    </row>
    <row r="178" spans="1:31" s="167" customFormat="1" ht="15">
      <c r="A178" s="167" t="s">
        <v>9763</v>
      </c>
      <c r="C178" s="61" t="s">
        <v>3690</v>
      </c>
      <c r="D178" s="167" t="s">
        <v>2233</v>
      </c>
      <c r="E178" s="61" t="s">
        <v>2126</v>
      </c>
      <c r="F178" s="167" t="s">
        <v>2164</v>
      </c>
      <c r="G178" s="84" t="s">
        <v>12914</v>
      </c>
      <c r="H178" s="62" t="s">
        <v>12664</v>
      </c>
      <c r="J178" s="63" t="str">
        <f>CONCATENATE("IC.GI.",C178,E178,H178)</f>
        <v>IC.GI.090304</v>
      </c>
      <c r="K178" s="61" t="s">
        <v>2311</v>
      </c>
      <c r="L178" s="167" t="str">
        <f>G178</f>
        <v>Ileal Conduit Self Discontinued</v>
      </c>
      <c r="M178" s="168" t="str">
        <f>CONCATENATE("PI.",J178,".",K178)</f>
        <v>PI.IC.GI.090304.01</v>
      </c>
      <c r="N178" s="168"/>
      <c r="O178" s="168" t="str">
        <f>CONCATENATE("PH.",J178,".",K178)</f>
        <v>PH.IC.GI.090304.01</v>
      </c>
      <c r="Q178" s="168" t="str">
        <f>CONCATENATE("CL.",J178,".",K178)</f>
        <v>CL.IC.GI.090304.01</v>
      </c>
      <c r="X178" s="167" t="s">
        <v>12440</v>
      </c>
      <c r="Y178" s="167">
        <v>1024</v>
      </c>
    </row>
    <row r="179" spans="1:31" s="167" customFormat="1" ht="15">
      <c r="A179" s="167" t="s">
        <v>9763</v>
      </c>
      <c r="C179" s="61" t="s">
        <v>3690</v>
      </c>
      <c r="D179" s="167" t="s">
        <v>2233</v>
      </c>
      <c r="E179" s="61" t="s">
        <v>2126</v>
      </c>
      <c r="F179" s="167" t="s">
        <v>2164</v>
      </c>
      <c r="G179" s="84" t="s">
        <v>12915</v>
      </c>
      <c r="H179" s="62" t="s">
        <v>12802</v>
      </c>
      <c r="J179" s="63" t="str">
        <f>CONCATENATE("IC.GI.",C179,E179,H179)</f>
        <v>IC.GI.090305</v>
      </c>
      <c r="K179" s="61" t="s">
        <v>2311</v>
      </c>
      <c r="L179" s="167" t="str">
        <f>G179</f>
        <v>Nephrostomy Discontinued</v>
      </c>
      <c r="M179" s="168" t="str">
        <f>CONCATENATE("PI.",J179,".",K179)</f>
        <v>PI.IC.GI.090305.01</v>
      </c>
      <c r="N179" s="168"/>
      <c r="O179" s="168" t="str">
        <f>CONCATENATE("PH.",J179,".",K179)</f>
        <v>PH.IC.GI.090305.01</v>
      </c>
      <c r="Q179" s="168" t="str">
        <f>CONCATENATE("CL.",J179,".",K179)</f>
        <v>CL.IC.GI.090305.01</v>
      </c>
      <c r="X179" s="167" t="s">
        <v>12440</v>
      </c>
      <c r="Y179" s="167">
        <v>1024</v>
      </c>
    </row>
    <row r="180" spans="1:31" s="167" customFormat="1" ht="15">
      <c r="A180" s="167" t="s">
        <v>9763</v>
      </c>
      <c r="C180" s="61" t="s">
        <v>3690</v>
      </c>
      <c r="D180" s="167" t="s">
        <v>2233</v>
      </c>
      <c r="E180" s="61" t="s">
        <v>2126</v>
      </c>
      <c r="F180" s="167" t="s">
        <v>2164</v>
      </c>
      <c r="G180" s="84" t="s">
        <v>12916</v>
      </c>
      <c r="H180" s="62" t="s">
        <v>12742</v>
      </c>
      <c r="J180" s="63" t="str">
        <f t="shared" si="30"/>
        <v>IC.GI.090306</v>
      </c>
      <c r="K180" s="61" t="s">
        <v>2379</v>
      </c>
      <c r="L180" s="167" t="str">
        <f t="shared" si="31"/>
        <v>Nephrostomy Self Discontinued</v>
      </c>
      <c r="M180" s="168" t="str">
        <f t="shared" si="32"/>
        <v>PI.IC.GI.090306.01</v>
      </c>
      <c r="N180" s="168"/>
      <c r="O180" s="168" t="str">
        <f t="shared" si="33"/>
        <v>PH.IC.GI.090306.01</v>
      </c>
      <c r="Q180" s="168" t="str">
        <f t="shared" si="34"/>
        <v>CL.IC.GI.090306.01</v>
      </c>
      <c r="X180" s="167" t="s">
        <v>12440</v>
      </c>
      <c r="Y180" s="167">
        <v>1024</v>
      </c>
    </row>
    <row r="181" spans="1:31" s="167" customFormat="1" ht="15">
      <c r="A181" s="167" t="s">
        <v>9763</v>
      </c>
      <c r="C181" s="61" t="s">
        <v>13406</v>
      </c>
      <c r="D181" s="167" t="s">
        <v>568</v>
      </c>
      <c r="E181" s="61" t="s">
        <v>647</v>
      </c>
      <c r="F181" s="167" t="s">
        <v>9547</v>
      </c>
      <c r="G181" s="167" t="s">
        <v>11177</v>
      </c>
      <c r="H181" s="62" t="s">
        <v>11848</v>
      </c>
      <c r="I181" s="167" t="s">
        <v>11177</v>
      </c>
      <c r="J181" s="63" t="str">
        <f t="shared" si="30"/>
        <v>IC.GI.090401</v>
      </c>
      <c r="K181" s="61" t="s">
        <v>13277</v>
      </c>
      <c r="L181" s="167" t="str">
        <f t="shared" si="31"/>
        <v>Yellow</v>
      </c>
      <c r="M181" s="168" t="str">
        <f t="shared" si="32"/>
        <v>PI.IC.GI.090401.01</v>
      </c>
      <c r="N181" s="168"/>
      <c r="O181" s="168" t="str">
        <f t="shared" si="33"/>
        <v>PH.IC.GI.090401.01</v>
      </c>
      <c r="Q181" s="168" t="str">
        <f t="shared" si="34"/>
        <v>CL.IC.GI.090401.01</v>
      </c>
      <c r="AD181" s="167" t="s">
        <v>614</v>
      </c>
      <c r="AE181" s="167">
        <v>1205</v>
      </c>
    </row>
    <row r="182" spans="1:31" s="167" customFormat="1" ht="15">
      <c r="A182" s="167" t="s">
        <v>9763</v>
      </c>
      <c r="C182" s="61" t="s">
        <v>13406</v>
      </c>
      <c r="E182" s="61" t="s">
        <v>647</v>
      </c>
      <c r="F182" s="167" t="s">
        <v>9547</v>
      </c>
      <c r="G182" s="167" t="s">
        <v>11877</v>
      </c>
      <c r="H182" s="62" t="s">
        <v>12030</v>
      </c>
      <c r="I182" s="167" t="s">
        <v>11877</v>
      </c>
      <c r="J182" s="63" t="str">
        <f t="shared" si="30"/>
        <v>IC.GI.090402</v>
      </c>
      <c r="K182" s="61" t="s">
        <v>13277</v>
      </c>
      <c r="L182" s="167" t="str">
        <f t="shared" si="31"/>
        <v>Amber</v>
      </c>
      <c r="M182" s="168" t="str">
        <f t="shared" si="32"/>
        <v>PI.IC.GI.090402.01</v>
      </c>
      <c r="N182" s="168"/>
      <c r="O182" s="168" t="str">
        <f t="shared" si="33"/>
        <v>PH.IC.GI.090402.01</v>
      </c>
      <c r="Q182" s="168" t="str">
        <f t="shared" si="34"/>
        <v>CL.IC.GI.090402.01</v>
      </c>
      <c r="AD182" s="167" t="s">
        <v>614</v>
      </c>
      <c r="AE182" s="167">
        <v>1205</v>
      </c>
    </row>
    <row r="183" spans="1:31" s="167" customFormat="1" ht="15">
      <c r="A183" s="167" t="s">
        <v>9763</v>
      </c>
      <c r="C183" s="61" t="s">
        <v>13406</v>
      </c>
      <c r="E183" s="61" t="s">
        <v>647</v>
      </c>
      <c r="F183" s="167" t="s">
        <v>9547</v>
      </c>
      <c r="G183" s="167" t="s">
        <v>11181</v>
      </c>
      <c r="H183" s="62" t="s">
        <v>12032</v>
      </c>
      <c r="I183" s="167" t="s">
        <v>11181</v>
      </c>
      <c r="J183" s="63" t="str">
        <f t="shared" si="30"/>
        <v>IC.GI.090403</v>
      </c>
      <c r="K183" s="61" t="s">
        <v>13277</v>
      </c>
      <c r="L183" s="167" t="str">
        <f t="shared" si="31"/>
        <v>Pink</v>
      </c>
      <c r="M183" s="168" t="str">
        <f t="shared" si="32"/>
        <v>PI.IC.GI.090403.01</v>
      </c>
      <c r="N183" s="168"/>
      <c r="O183" s="168" t="str">
        <f t="shared" si="33"/>
        <v>PH.IC.GI.090403.01</v>
      </c>
      <c r="Q183" s="168" t="str">
        <f t="shared" si="34"/>
        <v>CL.IC.GI.090403.01</v>
      </c>
      <c r="AD183" s="167" t="s">
        <v>614</v>
      </c>
      <c r="AE183" s="167">
        <v>1205</v>
      </c>
    </row>
    <row r="184" spans="1:31" s="167" customFormat="1" ht="15">
      <c r="A184" s="167" t="s">
        <v>9763</v>
      </c>
      <c r="C184" s="61" t="s">
        <v>13406</v>
      </c>
      <c r="E184" s="61" t="s">
        <v>647</v>
      </c>
      <c r="F184" s="167" t="s">
        <v>9547</v>
      </c>
      <c r="G184" s="167" t="s">
        <v>11477</v>
      </c>
      <c r="H184" s="62" t="s">
        <v>12028</v>
      </c>
      <c r="I184" s="167" t="s">
        <v>11477</v>
      </c>
      <c r="J184" s="63" t="str">
        <f t="shared" si="30"/>
        <v>IC.GI.090404</v>
      </c>
      <c r="K184" s="61" t="s">
        <v>13277</v>
      </c>
      <c r="L184" s="167" t="str">
        <f t="shared" si="31"/>
        <v>Red</v>
      </c>
      <c r="M184" s="168" t="str">
        <f t="shared" si="32"/>
        <v>PI.IC.GI.090404.01</v>
      </c>
      <c r="N184" s="168"/>
      <c r="O184" s="168" t="str">
        <f t="shared" si="33"/>
        <v>PH.IC.GI.090404.01</v>
      </c>
      <c r="Q184" s="168" t="str">
        <f t="shared" si="34"/>
        <v>CL.IC.GI.090404.01</v>
      </c>
      <c r="AD184" s="167" t="s">
        <v>614</v>
      </c>
      <c r="AE184" s="167">
        <v>1205</v>
      </c>
    </row>
    <row r="185" spans="1:31" s="167" customFormat="1" ht="15">
      <c r="A185" s="167" t="s">
        <v>9763</v>
      </c>
      <c r="C185" s="61" t="s">
        <v>13406</v>
      </c>
      <c r="E185" s="61" t="s">
        <v>647</v>
      </c>
      <c r="F185" s="167" t="s">
        <v>9547</v>
      </c>
      <c r="G185" s="167" t="s">
        <v>10143</v>
      </c>
      <c r="H185" s="62" t="s">
        <v>12210</v>
      </c>
      <c r="I185" s="167" t="s">
        <v>10143</v>
      </c>
      <c r="J185" s="63" t="str">
        <f t="shared" si="30"/>
        <v>IC.GI.090405</v>
      </c>
      <c r="K185" s="61" t="s">
        <v>13277</v>
      </c>
      <c r="L185" s="167" t="str">
        <f t="shared" si="31"/>
        <v>Orange</v>
      </c>
      <c r="M185" s="168" t="str">
        <f t="shared" si="32"/>
        <v>PI.IC.GI.090405.01</v>
      </c>
      <c r="N185" s="168"/>
      <c r="O185" s="168" t="str">
        <f t="shared" si="33"/>
        <v>PH.IC.GI.090405.01</v>
      </c>
      <c r="Q185" s="168" t="str">
        <f t="shared" si="34"/>
        <v>CL.IC.GI.090405.01</v>
      </c>
      <c r="AD185" s="167" t="s">
        <v>614</v>
      </c>
      <c r="AE185" s="167">
        <v>1205</v>
      </c>
    </row>
    <row r="186" spans="1:31" s="167" customFormat="1" ht="15">
      <c r="A186" s="167" t="s">
        <v>9763</v>
      </c>
      <c r="C186" s="61" t="s">
        <v>13406</v>
      </c>
      <c r="E186" s="61" t="s">
        <v>647</v>
      </c>
      <c r="F186" s="167" t="s">
        <v>9547</v>
      </c>
      <c r="G186" s="167" t="s">
        <v>11879</v>
      </c>
      <c r="H186" s="62" t="s">
        <v>12212</v>
      </c>
      <c r="I186" s="167" t="s">
        <v>11879</v>
      </c>
      <c r="J186" s="63" t="str">
        <f t="shared" si="30"/>
        <v>IC.GI.090406</v>
      </c>
      <c r="K186" s="61" t="s">
        <v>13277</v>
      </c>
      <c r="L186" s="167" t="str">
        <f t="shared" si="31"/>
        <v>Green</v>
      </c>
      <c r="M186" s="168" t="str">
        <f t="shared" si="32"/>
        <v>PI.IC.GI.090406.01</v>
      </c>
      <c r="N186" s="168"/>
      <c r="O186" s="168" t="str">
        <f t="shared" si="33"/>
        <v>PH.IC.GI.090406.01</v>
      </c>
      <c r="Q186" s="168" t="str">
        <f t="shared" si="34"/>
        <v>CL.IC.GI.090406.01</v>
      </c>
      <c r="AD186" s="167" t="s">
        <v>614</v>
      </c>
      <c r="AE186" s="167">
        <v>1205</v>
      </c>
    </row>
    <row r="187" spans="1:31" s="167" customFormat="1" ht="15">
      <c r="A187" s="167" t="s">
        <v>9763</v>
      </c>
      <c r="C187" s="61" t="s">
        <v>13406</v>
      </c>
      <c r="E187" s="61" t="s">
        <v>647</v>
      </c>
      <c r="F187" s="167" t="s">
        <v>9547</v>
      </c>
      <c r="G187" s="167" t="s">
        <v>10384</v>
      </c>
      <c r="H187" s="62" t="s">
        <v>12225</v>
      </c>
      <c r="I187" s="167" t="s">
        <v>10384</v>
      </c>
      <c r="J187" s="63" t="str">
        <f t="shared" si="30"/>
        <v>IC.GI.090407</v>
      </c>
      <c r="K187" s="61" t="s">
        <v>13277</v>
      </c>
      <c r="L187" s="167" t="str">
        <f t="shared" si="31"/>
        <v>Brown</v>
      </c>
      <c r="M187" s="168" t="str">
        <f t="shared" si="32"/>
        <v>PI.IC.GI.090407.01</v>
      </c>
      <c r="N187" s="168"/>
      <c r="O187" s="168" t="str">
        <f t="shared" si="33"/>
        <v>PH.IC.GI.090407.01</v>
      </c>
      <c r="Q187" s="168" t="str">
        <f t="shared" si="34"/>
        <v>CL.IC.GI.090407.01</v>
      </c>
      <c r="AD187" s="167" t="s">
        <v>614</v>
      </c>
      <c r="AE187" s="167">
        <v>1205</v>
      </c>
    </row>
    <row r="188" spans="1:31" s="167" customFormat="1" ht="15">
      <c r="A188" s="167" t="s">
        <v>9763</v>
      </c>
      <c r="C188" s="61" t="s">
        <v>13406</v>
      </c>
      <c r="E188" s="61" t="s">
        <v>647</v>
      </c>
      <c r="F188" s="167" t="s">
        <v>9547</v>
      </c>
      <c r="G188" s="167" t="s">
        <v>9548</v>
      </c>
      <c r="H188" s="62" t="s">
        <v>11639</v>
      </c>
      <c r="I188" s="167" t="s">
        <v>9548</v>
      </c>
      <c r="J188" s="63" t="str">
        <f t="shared" si="30"/>
        <v>IC.GI.090409</v>
      </c>
      <c r="K188" s="61" t="s">
        <v>13277</v>
      </c>
      <c r="L188" s="167" t="str">
        <f t="shared" si="31"/>
        <v>Blue</v>
      </c>
      <c r="M188" s="168" t="str">
        <f t="shared" si="32"/>
        <v>PI.IC.GI.090409.01</v>
      </c>
      <c r="N188" s="168"/>
      <c r="O188" s="168" t="str">
        <f t="shared" si="33"/>
        <v>PH.IC.GI.090409.01</v>
      </c>
      <c r="Q188" s="168" t="str">
        <f t="shared" si="34"/>
        <v>CL.IC.GI.090409.01</v>
      </c>
      <c r="AD188" s="167" t="s">
        <v>614</v>
      </c>
      <c r="AE188" s="167">
        <v>1205</v>
      </c>
    </row>
    <row r="189" spans="1:31" s="167" customFormat="1" ht="15">
      <c r="A189" s="167" t="s">
        <v>9763</v>
      </c>
      <c r="C189" s="61" t="s">
        <v>13406</v>
      </c>
      <c r="E189" s="61" t="s">
        <v>647</v>
      </c>
      <c r="F189" s="167" t="s">
        <v>9547</v>
      </c>
      <c r="G189" s="61" t="s">
        <v>9549</v>
      </c>
      <c r="H189" s="62" t="s">
        <v>13407</v>
      </c>
      <c r="I189" s="62" t="s">
        <v>9549</v>
      </c>
      <c r="J189" s="63" t="str">
        <f t="shared" si="30"/>
        <v>IC.GI.090410</v>
      </c>
      <c r="K189" s="61" t="s">
        <v>13277</v>
      </c>
      <c r="L189" s="167" t="str">
        <f t="shared" si="31"/>
        <v>Colorless</v>
      </c>
      <c r="M189" s="168" t="str">
        <f t="shared" si="32"/>
        <v>PI.IC.GI.090410.01</v>
      </c>
      <c r="N189" s="168"/>
      <c r="O189" s="168" t="str">
        <f t="shared" si="33"/>
        <v>PH.IC.GI.090410.01</v>
      </c>
      <c r="Q189" s="168" t="str">
        <f t="shared" si="34"/>
        <v>CL.IC.GI.090410.01</v>
      </c>
      <c r="R189" s="167" t="s">
        <v>13244</v>
      </c>
      <c r="S189" s="167">
        <v>200</v>
      </c>
      <c r="AD189" s="167" t="s">
        <v>614</v>
      </c>
      <c r="AE189" s="167">
        <v>1205</v>
      </c>
    </row>
    <row r="190" spans="1:31" s="167" customFormat="1" ht="15">
      <c r="A190" s="167" t="s">
        <v>9763</v>
      </c>
      <c r="C190" s="61" t="s">
        <v>13406</v>
      </c>
      <c r="D190" s="167" t="s">
        <v>569</v>
      </c>
      <c r="E190" s="61" t="s">
        <v>648</v>
      </c>
      <c r="F190" s="167" t="s">
        <v>9415</v>
      </c>
      <c r="G190" s="167" t="s">
        <v>9417</v>
      </c>
      <c r="H190" s="62" t="s">
        <v>12030</v>
      </c>
      <c r="I190" s="167" t="s">
        <v>9298</v>
      </c>
      <c r="J190" s="63" t="str">
        <f t="shared" si="30"/>
        <v>IC.GI.090502</v>
      </c>
      <c r="K190" s="61" t="s">
        <v>13277</v>
      </c>
      <c r="L190" s="167" t="str">
        <f t="shared" si="31"/>
        <v xml:space="preserve">     Dilute</v>
      </c>
      <c r="M190" s="168" t="str">
        <f t="shared" si="32"/>
        <v>PI.IC.GI.090502.01</v>
      </c>
      <c r="N190" s="168"/>
      <c r="O190" s="168" t="str">
        <f t="shared" si="33"/>
        <v>PH.IC.GI.090502.01</v>
      </c>
      <c r="Q190" s="168" t="str">
        <f t="shared" si="34"/>
        <v>CL.IC.GI.090502.01</v>
      </c>
      <c r="AD190" s="167" t="s">
        <v>614</v>
      </c>
      <c r="AE190" s="167">
        <v>1205</v>
      </c>
    </row>
    <row r="191" spans="1:31" s="167" customFormat="1" ht="15">
      <c r="A191" s="167" t="s">
        <v>9763</v>
      </c>
      <c r="C191" s="61" t="s">
        <v>13406</v>
      </c>
      <c r="E191" s="61" t="s">
        <v>648</v>
      </c>
      <c r="F191" s="167" t="s">
        <v>9415</v>
      </c>
      <c r="G191" s="167" t="s">
        <v>9299</v>
      </c>
      <c r="H191" s="62" t="s">
        <v>12032</v>
      </c>
      <c r="I191" s="167" t="s">
        <v>9300</v>
      </c>
      <c r="J191" s="63" t="str">
        <f t="shared" si="30"/>
        <v>IC.GI.090503</v>
      </c>
      <c r="K191" s="61" t="s">
        <v>13277</v>
      </c>
      <c r="L191" s="167" t="str">
        <f t="shared" si="31"/>
        <v xml:space="preserve">     Concentrated</v>
      </c>
      <c r="M191" s="168" t="str">
        <f t="shared" si="32"/>
        <v>PI.IC.GI.090503.01</v>
      </c>
      <c r="N191" s="168"/>
      <c r="O191" s="168" t="str">
        <f t="shared" si="33"/>
        <v>PH.IC.GI.090503.01</v>
      </c>
      <c r="Q191" s="168" t="str">
        <f t="shared" si="34"/>
        <v>CL.IC.GI.090503.01</v>
      </c>
      <c r="AD191" s="167" t="s">
        <v>614</v>
      </c>
      <c r="AE191" s="167">
        <v>1205</v>
      </c>
    </row>
    <row r="192" spans="1:31" s="167" customFormat="1" ht="15">
      <c r="A192" s="167" t="s">
        <v>9763</v>
      </c>
      <c r="C192" s="61" t="s">
        <v>13406</v>
      </c>
      <c r="D192" s="167" t="s">
        <v>570</v>
      </c>
      <c r="E192" s="61" t="s">
        <v>649</v>
      </c>
      <c r="F192" s="167" t="s">
        <v>9415</v>
      </c>
      <c r="G192" s="167" t="s">
        <v>11549</v>
      </c>
      <c r="H192" s="62" t="s">
        <v>11848</v>
      </c>
      <c r="I192" s="167" t="s">
        <v>11550</v>
      </c>
      <c r="J192" s="63" t="str">
        <f t="shared" si="30"/>
        <v>IC.GI.090601</v>
      </c>
      <c r="K192" s="61" t="s">
        <v>13277</v>
      </c>
      <c r="L192" s="167" t="str">
        <f t="shared" si="31"/>
        <v xml:space="preserve">     Clear</v>
      </c>
      <c r="M192" s="168" t="str">
        <f t="shared" si="32"/>
        <v>PI.IC.GI.090601.01</v>
      </c>
      <c r="N192" s="168"/>
      <c r="O192" s="168" t="str">
        <f t="shared" si="33"/>
        <v>PH.IC.GI.090601.01</v>
      </c>
      <c r="Q192" s="168" t="str">
        <f t="shared" si="34"/>
        <v>CL.IC.GI.090601.01</v>
      </c>
      <c r="AD192" s="167" t="s">
        <v>614</v>
      </c>
      <c r="AE192" s="167">
        <v>1205</v>
      </c>
    </row>
    <row r="193" spans="1:45" s="167" customFormat="1" ht="15">
      <c r="A193" s="167" t="s">
        <v>9763</v>
      </c>
      <c r="C193" s="61" t="s">
        <v>13406</v>
      </c>
      <c r="E193" s="61" t="s">
        <v>649</v>
      </c>
      <c r="F193" s="167" t="s">
        <v>9415</v>
      </c>
      <c r="G193" s="167" t="s">
        <v>11551</v>
      </c>
      <c r="H193" s="62" t="s">
        <v>12030</v>
      </c>
      <c r="I193" s="167" t="s">
        <v>9302</v>
      </c>
      <c r="J193" s="63" t="str">
        <f t="shared" si="30"/>
        <v>IC.GI.090602</v>
      </c>
      <c r="K193" s="61" t="s">
        <v>13277</v>
      </c>
      <c r="L193" s="167" t="str">
        <f t="shared" si="31"/>
        <v xml:space="preserve">     Cloudy</v>
      </c>
      <c r="M193" s="168" t="str">
        <f t="shared" si="32"/>
        <v>PI.IC.GI.090602.01</v>
      </c>
      <c r="N193" s="168"/>
      <c r="O193" s="168" t="str">
        <f t="shared" si="33"/>
        <v>PH.IC.GI.090602.01</v>
      </c>
      <c r="Q193" s="168" t="str">
        <f t="shared" si="34"/>
        <v>CL.IC.GI.090602.01</v>
      </c>
      <c r="AD193" s="167" t="s">
        <v>614</v>
      </c>
      <c r="AE193" s="167">
        <v>1205</v>
      </c>
    </row>
    <row r="194" spans="1:45" s="167" customFormat="1" ht="15">
      <c r="A194" s="167" t="s">
        <v>9763</v>
      </c>
      <c r="C194" s="61" t="s">
        <v>13406</v>
      </c>
      <c r="E194" s="61" t="s">
        <v>649</v>
      </c>
      <c r="F194" s="167" t="s">
        <v>9415</v>
      </c>
      <c r="G194" s="167" t="s">
        <v>11882</v>
      </c>
      <c r="H194" s="62" t="s">
        <v>12032</v>
      </c>
      <c r="I194" s="167" t="s">
        <v>11883</v>
      </c>
      <c r="J194" s="63" t="str">
        <f t="shared" si="30"/>
        <v>IC.GI.090603</v>
      </c>
      <c r="K194" s="61" t="s">
        <v>13277</v>
      </c>
      <c r="L194" s="167" t="str">
        <f t="shared" si="31"/>
        <v xml:space="preserve">     Bloody</v>
      </c>
      <c r="M194" s="168" t="str">
        <f t="shared" si="32"/>
        <v>PI.IC.GI.090603.01</v>
      </c>
      <c r="N194" s="168"/>
      <c r="O194" s="168" t="str">
        <f t="shared" si="33"/>
        <v>PH.IC.GI.090603.01</v>
      </c>
      <c r="Q194" s="168" t="str">
        <f t="shared" si="34"/>
        <v>CL.IC.GI.090603.01</v>
      </c>
      <c r="AD194" s="167" t="s">
        <v>614</v>
      </c>
      <c r="AE194" s="167">
        <v>1205</v>
      </c>
    </row>
    <row r="195" spans="1:45" s="167" customFormat="1" ht="15">
      <c r="A195" s="167" t="s">
        <v>9763</v>
      </c>
      <c r="C195" s="61" t="s">
        <v>13406</v>
      </c>
      <c r="E195" s="61" t="s">
        <v>649</v>
      </c>
      <c r="F195" s="167" t="s">
        <v>9415</v>
      </c>
      <c r="G195" s="167" t="s">
        <v>9554</v>
      </c>
      <c r="H195" s="62" t="s">
        <v>12028</v>
      </c>
      <c r="I195" s="167" t="s">
        <v>9555</v>
      </c>
      <c r="J195" s="63" t="str">
        <f t="shared" si="30"/>
        <v>IC.GI.090604</v>
      </c>
      <c r="K195" s="61" t="s">
        <v>13277</v>
      </c>
      <c r="L195" s="167" t="str">
        <f t="shared" si="31"/>
        <v xml:space="preserve">     Sediment</v>
      </c>
      <c r="M195" s="168" t="str">
        <f t="shared" si="32"/>
        <v>PI.IC.GI.090604.01</v>
      </c>
      <c r="N195" s="168"/>
      <c r="O195" s="168" t="str">
        <f t="shared" si="33"/>
        <v>PH.IC.GI.090604.01</v>
      </c>
      <c r="Q195" s="168" t="str">
        <f t="shared" si="34"/>
        <v>CL.IC.GI.090604.01</v>
      </c>
      <c r="AD195" s="167" t="s">
        <v>614</v>
      </c>
      <c r="AE195" s="167">
        <v>1205</v>
      </c>
    </row>
    <row r="196" spans="1:45" s="167" customFormat="1" ht="15">
      <c r="A196" s="167" t="s">
        <v>9763</v>
      </c>
      <c r="C196" s="61" t="s">
        <v>13406</v>
      </c>
      <c r="E196" s="61" t="s">
        <v>76</v>
      </c>
      <c r="F196" s="167" t="s">
        <v>9415</v>
      </c>
      <c r="G196" s="167" t="s">
        <v>10559</v>
      </c>
      <c r="H196" s="62" t="s">
        <v>12210</v>
      </c>
      <c r="I196" s="167" t="s">
        <v>10560</v>
      </c>
      <c r="J196" s="63" t="str">
        <f t="shared" ref="J196:J216" si="50">CONCATENATE("IC.GI.",C196,E196,H196)</f>
        <v>IC.GI.090605</v>
      </c>
      <c r="K196" s="61" t="s">
        <v>13277</v>
      </c>
      <c r="L196" s="167" t="str">
        <f>G196</f>
        <v xml:space="preserve">     Clots</v>
      </c>
      <c r="M196" s="168" t="str">
        <f>CONCATENATE("PI.",J196,".",K196)</f>
        <v>PI.IC.GI.090605.01</v>
      </c>
      <c r="N196" s="168"/>
      <c r="O196" s="168" t="str">
        <f>CONCATENATE("PH.",J196,".",K196)</f>
        <v>PH.IC.GI.090605.01</v>
      </c>
      <c r="Q196" s="168" t="str">
        <f>CONCATENATE("CL.",J196,".",K196)</f>
        <v>CL.IC.GI.090605.01</v>
      </c>
      <c r="AD196" s="167" t="s">
        <v>614</v>
      </c>
      <c r="AE196" s="167">
        <v>1205</v>
      </c>
    </row>
    <row r="197" spans="1:45" s="145" customFormat="1" ht="16">
      <c r="A197" s="145" t="s">
        <v>9763</v>
      </c>
      <c r="C197" s="170" t="s">
        <v>326</v>
      </c>
      <c r="D197" s="145" t="s">
        <v>10441</v>
      </c>
      <c r="E197" s="170" t="s">
        <v>12225</v>
      </c>
      <c r="F197" s="145" t="s">
        <v>14525</v>
      </c>
      <c r="G197" s="145" t="s">
        <v>11567</v>
      </c>
      <c r="H197" s="170" t="s">
        <v>11848</v>
      </c>
      <c r="I197" s="145" t="s">
        <v>11567</v>
      </c>
      <c r="J197" s="171" t="str">
        <f t="shared" si="50"/>
        <v>IC.GI.090701</v>
      </c>
      <c r="K197" s="170" t="s">
        <v>1</v>
      </c>
      <c r="L197" s="145" t="s">
        <v>11567</v>
      </c>
      <c r="M197" s="171" t="str">
        <f t="shared" ref="M197:M219" si="51">CONCATENATE("PI.",J197,".",K197)</f>
        <v>PI.IC.GI.090701.01</v>
      </c>
      <c r="N197" s="171"/>
      <c r="O197" s="171" t="str">
        <f t="shared" ref="O197:O219" si="52">CONCATENATE("PH.",J197,".",K197)</f>
        <v>PH.IC.GI.090701.01</v>
      </c>
      <c r="Q197" s="171" t="str">
        <f t="shared" ref="Q197:Q219" si="53">CONCATENATE("CL.",J197,".",K197)</f>
        <v>CL.IC.GI.090701.01</v>
      </c>
      <c r="AN197" s="145" t="s">
        <v>12773</v>
      </c>
      <c r="AO197" s="145">
        <v>1501</v>
      </c>
      <c r="AR197" s="145" t="s">
        <v>12773</v>
      </c>
      <c r="AS197" s="145">
        <v>1749</v>
      </c>
    </row>
    <row r="198" spans="1:45" s="145" customFormat="1" ht="16">
      <c r="A198" s="145" t="s">
        <v>9763</v>
      </c>
      <c r="C198" s="170" t="s">
        <v>326</v>
      </c>
      <c r="E198" s="170" t="s">
        <v>12225</v>
      </c>
      <c r="F198" s="145" t="s">
        <v>14525</v>
      </c>
      <c r="G198" s="145" t="s">
        <v>11070</v>
      </c>
      <c r="H198" s="170" t="s">
        <v>12030</v>
      </c>
      <c r="I198" s="145" t="s">
        <v>9832</v>
      </c>
      <c r="J198" s="171" t="str">
        <f t="shared" si="50"/>
        <v>IC.GI.090702</v>
      </c>
      <c r="K198" s="170" t="s">
        <v>1</v>
      </c>
      <c r="L198" s="145" t="s">
        <v>11070</v>
      </c>
      <c r="M198" s="171" t="str">
        <f t="shared" si="51"/>
        <v>PI.IC.GI.090702.01</v>
      </c>
      <c r="N198" s="171"/>
      <c r="O198" s="171" t="str">
        <f t="shared" si="52"/>
        <v>PH.IC.GI.090702.01</v>
      </c>
      <c r="Q198" s="171" t="str">
        <f t="shared" si="53"/>
        <v>CL.IC.GI.090702.01</v>
      </c>
      <c r="AN198" s="145" t="s">
        <v>12773</v>
      </c>
      <c r="AO198" s="145">
        <v>1501</v>
      </c>
      <c r="AR198" s="145" t="s">
        <v>12773</v>
      </c>
      <c r="AS198" s="145">
        <v>1749</v>
      </c>
    </row>
    <row r="199" spans="1:45" s="145" customFormat="1" ht="16">
      <c r="A199" s="145" t="s">
        <v>9763</v>
      </c>
      <c r="C199" s="170" t="s">
        <v>326</v>
      </c>
      <c r="E199" s="170" t="s">
        <v>12225</v>
      </c>
      <c r="F199" s="145" t="s">
        <v>14525</v>
      </c>
      <c r="G199" s="145" t="s">
        <v>9833</v>
      </c>
      <c r="H199" s="170" t="s">
        <v>12032</v>
      </c>
      <c r="I199" s="145" t="s">
        <v>11573</v>
      </c>
      <c r="J199" s="171" t="str">
        <f t="shared" si="50"/>
        <v>IC.GI.090703</v>
      </c>
      <c r="K199" s="170" t="s">
        <v>1</v>
      </c>
      <c r="L199" s="145" t="s">
        <v>9833</v>
      </c>
      <c r="M199" s="171" t="str">
        <f t="shared" si="51"/>
        <v>PI.IC.GI.090703.01</v>
      </c>
      <c r="N199" s="171"/>
      <c r="O199" s="171" t="str">
        <f t="shared" si="52"/>
        <v>PH.IC.GI.090703.01</v>
      </c>
      <c r="Q199" s="171" t="str">
        <f t="shared" si="53"/>
        <v>CL.IC.GI.090703.01</v>
      </c>
      <c r="AN199" s="145" t="s">
        <v>12773</v>
      </c>
      <c r="AO199" s="145">
        <v>1501</v>
      </c>
      <c r="AR199" s="145" t="s">
        <v>12773</v>
      </c>
      <c r="AS199" s="145">
        <v>1749</v>
      </c>
    </row>
    <row r="200" spans="1:45" s="145" customFormat="1" ht="16">
      <c r="A200" s="145" t="s">
        <v>9763</v>
      </c>
      <c r="C200" s="170" t="s">
        <v>326</v>
      </c>
      <c r="E200" s="170" t="s">
        <v>12225</v>
      </c>
      <c r="F200" s="145" t="s">
        <v>14525</v>
      </c>
      <c r="G200" s="145" t="s">
        <v>10884</v>
      </c>
      <c r="H200" s="170" t="s">
        <v>12028</v>
      </c>
      <c r="I200" s="145" t="s">
        <v>12437</v>
      </c>
      <c r="J200" s="171" t="str">
        <f t="shared" si="50"/>
        <v>IC.GI.090704</v>
      </c>
      <c r="K200" s="170" t="s">
        <v>1</v>
      </c>
      <c r="L200" s="145" t="s">
        <v>10884</v>
      </c>
      <c r="M200" s="171" t="str">
        <f t="shared" si="51"/>
        <v>PI.IC.GI.090704.01</v>
      </c>
      <c r="N200" s="171"/>
      <c r="O200" s="171" t="str">
        <f t="shared" si="52"/>
        <v>PH.IC.GI.090704.01</v>
      </c>
      <c r="Q200" s="171" t="str">
        <f t="shared" si="53"/>
        <v>CL.IC.GI.090704.01</v>
      </c>
      <c r="AN200" s="145" t="s">
        <v>12773</v>
      </c>
      <c r="AO200" s="145">
        <v>1501</v>
      </c>
      <c r="AR200" s="145" t="s">
        <v>12773</v>
      </c>
      <c r="AS200" s="145">
        <v>1749</v>
      </c>
    </row>
    <row r="201" spans="1:45" s="145" customFormat="1" ht="16">
      <c r="A201" s="145" t="s">
        <v>9763</v>
      </c>
      <c r="C201" s="170" t="s">
        <v>326</v>
      </c>
      <c r="D201" s="145" t="s">
        <v>10442</v>
      </c>
      <c r="E201" s="170" t="s">
        <v>11638</v>
      </c>
      <c r="F201" s="145" t="s">
        <v>14525</v>
      </c>
      <c r="G201" s="145" t="s">
        <v>10195</v>
      </c>
      <c r="H201" s="170" t="s">
        <v>11848</v>
      </c>
      <c r="I201" s="145" t="s">
        <v>11575</v>
      </c>
      <c r="J201" s="171" t="str">
        <f t="shared" si="50"/>
        <v>IC.GI.090801</v>
      </c>
      <c r="K201" s="170" t="s">
        <v>1</v>
      </c>
      <c r="L201" s="145" t="s">
        <v>10195</v>
      </c>
      <c r="M201" s="171" t="str">
        <f t="shared" si="51"/>
        <v>PI.IC.GI.090801.01</v>
      </c>
      <c r="N201" s="171"/>
      <c r="O201" s="171" t="str">
        <f t="shared" si="52"/>
        <v>PH.IC.GI.090801.01</v>
      </c>
      <c r="Q201" s="171" t="str">
        <f t="shared" si="53"/>
        <v>CL.IC.GI.090801.01</v>
      </c>
      <c r="AN201" s="145" t="s">
        <v>12773</v>
      </c>
      <c r="AO201" s="145">
        <v>1501</v>
      </c>
      <c r="AR201" s="145" t="s">
        <v>12773</v>
      </c>
      <c r="AS201" s="145">
        <v>1749</v>
      </c>
    </row>
    <row r="202" spans="1:45" s="145" customFormat="1" ht="16">
      <c r="A202" s="145" t="s">
        <v>9763</v>
      </c>
      <c r="C202" s="170" t="s">
        <v>326</v>
      </c>
      <c r="E202" s="170" t="s">
        <v>11638</v>
      </c>
      <c r="F202" s="145" t="s">
        <v>14525</v>
      </c>
      <c r="G202" s="145" t="s">
        <v>11393</v>
      </c>
      <c r="H202" s="170" t="s">
        <v>12030</v>
      </c>
      <c r="I202" s="145" t="s">
        <v>11393</v>
      </c>
      <c r="J202" s="171" t="str">
        <f t="shared" si="50"/>
        <v>IC.GI.090802</v>
      </c>
      <c r="K202" s="170" t="s">
        <v>1</v>
      </c>
      <c r="L202" s="145" t="s">
        <v>11393</v>
      </c>
      <c r="M202" s="171" t="str">
        <f t="shared" si="51"/>
        <v>PI.IC.GI.090802.01</v>
      </c>
      <c r="N202" s="171"/>
      <c r="O202" s="171" t="str">
        <f t="shared" si="52"/>
        <v>PH.IC.GI.090802.01</v>
      </c>
      <c r="Q202" s="171" t="str">
        <f t="shared" si="53"/>
        <v>CL.IC.GI.090802.01</v>
      </c>
      <c r="AN202" s="145" t="s">
        <v>12773</v>
      </c>
      <c r="AO202" s="145">
        <v>1501</v>
      </c>
      <c r="AR202" s="145" t="s">
        <v>12773</v>
      </c>
      <c r="AS202" s="145">
        <v>1749</v>
      </c>
    </row>
    <row r="203" spans="1:45" s="145" customFormat="1" ht="16">
      <c r="A203" s="145" t="s">
        <v>9763</v>
      </c>
      <c r="C203" s="170" t="s">
        <v>326</v>
      </c>
      <c r="E203" s="170" t="s">
        <v>11638</v>
      </c>
      <c r="F203" s="145" t="s">
        <v>14525</v>
      </c>
      <c r="G203" s="145" t="s">
        <v>11411</v>
      </c>
      <c r="H203" s="170" t="s">
        <v>12032</v>
      </c>
      <c r="I203" s="145" t="s">
        <v>11411</v>
      </c>
      <c r="J203" s="171" t="str">
        <f t="shared" si="50"/>
        <v>IC.GI.090803</v>
      </c>
      <c r="K203" s="170" t="s">
        <v>1</v>
      </c>
      <c r="L203" s="145" t="s">
        <v>11411</v>
      </c>
      <c r="M203" s="171" t="str">
        <f t="shared" si="51"/>
        <v>PI.IC.GI.090803.01</v>
      </c>
      <c r="N203" s="171"/>
      <c r="O203" s="171" t="str">
        <f t="shared" si="52"/>
        <v>PH.IC.GI.090803.01</v>
      </c>
      <c r="Q203" s="171" t="str">
        <f t="shared" si="53"/>
        <v>CL.IC.GI.090803.01</v>
      </c>
      <c r="AN203" s="145" t="s">
        <v>12773</v>
      </c>
      <c r="AO203" s="145">
        <v>1501</v>
      </c>
      <c r="AR203" s="145" t="s">
        <v>12773</v>
      </c>
      <c r="AS203" s="145">
        <v>1749</v>
      </c>
    </row>
    <row r="204" spans="1:45" s="145" customFormat="1" ht="16">
      <c r="A204" s="145" t="s">
        <v>9763</v>
      </c>
      <c r="C204" s="170" t="s">
        <v>326</v>
      </c>
      <c r="D204" s="145" t="s">
        <v>8585</v>
      </c>
      <c r="E204" s="170" t="s">
        <v>11639</v>
      </c>
      <c r="F204" s="145" t="s">
        <v>14525</v>
      </c>
      <c r="G204" s="145" t="s">
        <v>14512</v>
      </c>
      <c r="H204" s="170" t="s">
        <v>11848</v>
      </c>
      <c r="I204" s="145" t="s">
        <v>12157</v>
      </c>
      <c r="J204" s="171" t="str">
        <f t="shared" si="50"/>
        <v>IC.GI.090901</v>
      </c>
      <c r="K204" s="170" t="s">
        <v>1</v>
      </c>
      <c r="L204" s="145" t="s">
        <v>14512</v>
      </c>
      <c r="M204" s="171" t="str">
        <f t="shared" si="51"/>
        <v>PI.IC.GI.090901.01</v>
      </c>
      <c r="N204" s="171"/>
      <c r="O204" s="171" t="str">
        <f t="shared" si="52"/>
        <v>PH.IC.GI.090901.01</v>
      </c>
      <c r="Q204" s="171" t="str">
        <f t="shared" si="53"/>
        <v>CL.IC.GI.090901.01</v>
      </c>
      <c r="AN204" s="145" t="s">
        <v>12773</v>
      </c>
      <c r="AO204" s="145">
        <v>1501</v>
      </c>
      <c r="AR204" s="145" t="s">
        <v>12773</v>
      </c>
      <c r="AS204" s="145">
        <v>1749</v>
      </c>
    </row>
    <row r="205" spans="1:45" s="145" customFormat="1" ht="16">
      <c r="A205" s="145" t="s">
        <v>9763</v>
      </c>
      <c r="C205" s="170" t="s">
        <v>326</v>
      </c>
      <c r="E205" s="170" t="s">
        <v>11639</v>
      </c>
      <c r="F205" s="145" t="s">
        <v>14525</v>
      </c>
      <c r="G205" s="145" t="s">
        <v>14513</v>
      </c>
      <c r="H205" s="170" t="s">
        <v>12030</v>
      </c>
      <c r="I205" s="145" t="s">
        <v>11400</v>
      </c>
      <c r="J205" s="171" t="str">
        <f t="shared" si="50"/>
        <v>IC.GI.090902</v>
      </c>
      <c r="K205" s="170" t="s">
        <v>1</v>
      </c>
      <c r="L205" s="145" t="s">
        <v>14513</v>
      </c>
      <c r="M205" s="171" t="str">
        <f t="shared" si="51"/>
        <v>PI.IC.GI.090902.01</v>
      </c>
      <c r="N205" s="171"/>
      <c r="O205" s="171" t="str">
        <f t="shared" si="52"/>
        <v>PH.IC.GI.090902.01</v>
      </c>
      <c r="Q205" s="171" t="str">
        <f t="shared" si="53"/>
        <v>CL.IC.GI.090902.01</v>
      </c>
      <c r="AN205" s="145" t="s">
        <v>12773</v>
      </c>
      <c r="AO205" s="145">
        <v>1501</v>
      </c>
      <c r="AR205" s="145" t="s">
        <v>12773</v>
      </c>
      <c r="AS205" s="145">
        <v>1749</v>
      </c>
    </row>
    <row r="206" spans="1:45" s="145" customFormat="1" ht="16">
      <c r="A206" s="145" t="s">
        <v>9763</v>
      </c>
      <c r="C206" s="170" t="s">
        <v>326</v>
      </c>
      <c r="E206" s="170" t="s">
        <v>11639</v>
      </c>
      <c r="F206" s="145" t="s">
        <v>14525</v>
      </c>
      <c r="G206" s="145" t="s">
        <v>14514</v>
      </c>
      <c r="H206" s="170" t="s">
        <v>12032</v>
      </c>
      <c r="I206" s="145" t="s">
        <v>11730</v>
      </c>
      <c r="J206" s="171" t="str">
        <f t="shared" si="50"/>
        <v>IC.GI.090903</v>
      </c>
      <c r="K206" s="170" t="s">
        <v>1</v>
      </c>
      <c r="L206" s="145" t="s">
        <v>14514</v>
      </c>
      <c r="M206" s="171" t="str">
        <f t="shared" si="51"/>
        <v>PI.IC.GI.090903.01</v>
      </c>
      <c r="N206" s="171"/>
      <c r="O206" s="171" t="str">
        <f t="shared" si="52"/>
        <v>PH.IC.GI.090903.01</v>
      </c>
      <c r="Q206" s="171" t="str">
        <f t="shared" si="53"/>
        <v>CL.IC.GI.090903.01</v>
      </c>
      <c r="AN206" s="145" t="s">
        <v>12773</v>
      </c>
      <c r="AO206" s="145">
        <v>1501</v>
      </c>
      <c r="AR206" s="145" t="s">
        <v>12773</v>
      </c>
      <c r="AS206" s="145">
        <v>1749</v>
      </c>
    </row>
    <row r="207" spans="1:45" s="145" customFormat="1" ht="16">
      <c r="A207" s="145" t="s">
        <v>9763</v>
      </c>
      <c r="C207" s="170" t="s">
        <v>326</v>
      </c>
      <c r="E207" s="170" t="s">
        <v>11639</v>
      </c>
      <c r="F207" s="145" t="s">
        <v>14525</v>
      </c>
      <c r="G207" s="145" t="s">
        <v>14515</v>
      </c>
      <c r="H207" s="170" t="s">
        <v>12028</v>
      </c>
      <c r="I207" s="145" t="s">
        <v>11732</v>
      </c>
      <c r="J207" s="171" t="str">
        <f t="shared" si="50"/>
        <v>IC.GI.090904</v>
      </c>
      <c r="K207" s="170" t="s">
        <v>1</v>
      </c>
      <c r="L207" s="145" t="s">
        <v>14515</v>
      </c>
      <c r="M207" s="171" t="str">
        <f t="shared" si="51"/>
        <v>PI.IC.GI.090904.01</v>
      </c>
      <c r="N207" s="171"/>
      <c r="O207" s="171" t="str">
        <f t="shared" si="52"/>
        <v>PH.IC.GI.090904.01</v>
      </c>
      <c r="Q207" s="171" t="str">
        <f t="shared" si="53"/>
        <v>CL.IC.GI.090904.01</v>
      </c>
      <c r="AN207" s="145" t="s">
        <v>12773</v>
      </c>
      <c r="AO207" s="145">
        <v>1501</v>
      </c>
      <c r="AR207" s="145" t="s">
        <v>12773</v>
      </c>
      <c r="AS207" s="145">
        <v>1749</v>
      </c>
    </row>
    <row r="208" spans="1:45" s="145" customFormat="1" ht="16">
      <c r="A208" s="145" t="s">
        <v>9763</v>
      </c>
      <c r="C208" s="170" t="s">
        <v>326</v>
      </c>
      <c r="E208" s="170" t="s">
        <v>11639</v>
      </c>
      <c r="F208" s="145" t="s">
        <v>14525</v>
      </c>
      <c r="G208" s="145" t="s">
        <v>14516</v>
      </c>
      <c r="H208" s="170" t="s">
        <v>12210</v>
      </c>
      <c r="I208" s="145" t="s">
        <v>11734</v>
      </c>
      <c r="J208" s="171" t="str">
        <f t="shared" si="50"/>
        <v>IC.GI.090905</v>
      </c>
      <c r="K208" s="170" t="s">
        <v>1</v>
      </c>
      <c r="L208" s="145" t="s">
        <v>14516</v>
      </c>
      <c r="M208" s="171" t="str">
        <f t="shared" si="51"/>
        <v>PI.IC.GI.090905.01</v>
      </c>
      <c r="N208" s="171"/>
      <c r="O208" s="171" t="str">
        <f t="shared" si="52"/>
        <v>PH.IC.GI.090905.01</v>
      </c>
      <c r="Q208" s="171" t="str">
        <f t="shared" si="53"/>
        <v>CL.IC.GI.090905.01</v>
      </c>
      <c r="AN208" s="145" t="s">
        <v>12773</v>
      </c>
      <c r="AO208" s="145">
        <v>1501</v>
      </c>
      <c r="AR208" s="145" t="s">
        <v>12773</v>
      </c>
      <c r="AS208" s="145">
        <v>1749</v>
      </c>
    </row>
    <row r="209" spans="1:45" s="145" customFormat="1" ht="16">
      <c r="A209" s="145" t="s">
        <v>9763</v>
      </c>
      <c r="C209" s="170" t="s">
        <v>326</v>
      </c>
      <c r="E209" s="170" t="s">
        <v>11639</v>
      </c>
      <c r="F209" s="145" t="s">
        <v>14525</v>
      </c>
      <c r="G209" s="145" t="s">
        <v>14517</v>
      </c>
      <c r="H209" s="170" t="s">
        <v>12212</v>
      </c>
      <c r="I209" s="145" t="s">
        <v>11933</v>
      </c>
      <c r="J209" s="171" t="str">
        <f t="shared" si="50"/>
        <v>IC.GI.090906</v>
      </c>
      <c r="K209" s="170" t="s">
        <v>1</v>
      </c>
      <c r="L209" s="145" t="s">
        <v>14517</v>
      </c>
      <c r="M209" s="171" t="str">
        <f t="shared" si="51"/>
        <v>PI.IC.GI.090906.01</v>
      </c>
      <c r="N209" s="171"/>
      <c r="O209" s="171" t="str">
        <f t="shared" si="52"/>
        <v>PH.IC.GI.090906.01</v>
      </c>
      <c r="Q209" s="171" t="str">
        <f t="shared" si="53"/>
        <v>CL.IC.GI.090906.01</v>
      </c>
      <c r="AN209" s="145" t="s">
        <v>12773</v>
      </c>
      <c r="AO209" s="145">
        <v>1501</v>
      </c>
      <c r="AR209" s="145" t="s">
        <v>12773</v>
      </c>
      <c r="AS209" s="145">
        <v>1749</v>
      </c>
    </row>
    <row r="210" spans="1:45" s="145" customFormat="1" ht="16">
      <c r="A210" s="145" t="s">
        <v>9763</v>
      </c>
      <c r="C210" s="170" t="s">
        <v>326</v>
      </c>
      <c r="D210" s="145" t="s">
        <v>14507</v>
      </c>
      <c r="E210" s="170" t="s">
        <v>11829</v>
      </c>
      <c r="F210" s="145" t="s">
        <v>14525</v>
      </c>
      <c r="G210" s="145" t="s">
        <v>14518</v>
      </c>
      <c r="H210" s="170" t="s">
        <v>11848</v>
      </c>
      <c r="I210" s="145" t="s">
        <v>11753</v>
      </c>
      <c r="J210" s="171" t="str">
        <f t="shared" si="50"/>
        <v>IC.GI.091001</v>
      </c>
      <c r="K210" s="170" t="s">
        <v>1</v>
      </c>
      <c r="L210" s="145" t="s">
        <v>14518</v>
      </c>
      <c r="M210" s="171" t="str">
        <f t="shared" si="51"/>
        <v>PI.IC.GI.091001.01</v>
      </c>
      <c r="N210" s="171"/>
      <c r="O210" s="171" t="str">
        <f t="shared" si="52"/>
        <v>PH.IC.GI.091001.01</v>
      </c>
      <c r="Q210" s="171" t="str">
        <f t="shared" si="53"/>
        <v>CL.IC.GI.091001.01</v>
      </c>
      <c r="AN210" s="145" t="s">
        <v>12773</v>
      </c>
      <c r="AO210" s="145">
        <v>1501</v>
      </c>
      <c r="AR210" s="145" t="s">
        <v>12773</v>
      </c>
      <c r="AS210" s="145">
        <v>1749</v>
      </c>
    </row>
    <row r="211" spans="1:45" s="145" customFormat="1" ht="16">
      <c r="A211" s="145" t="s">
        <v>9763</v>
      </c>
      <c r="C211" s="170" t="s">
        <v>326</v>
      </c>
      <c r="E211" s="170" t="s">
        <v>11829</v>
      </c>
      <c r="F211" s="145" t="s">
        <v>14525</v>
      </c>
      <c r="G211" s="145" t="s">
        <v>14519</v>
      </c>
      <c r="H211" s="170" t="s">
        <v>12030</v>
      </c>
      <c r="I211" s="145" t="s">
        <v>11752</v>
      </c>
      <c r="J211" s="171" t="str">
        <f t="shared" si="50"/>
        <v>IC.GI.091002</v>
      </c>
      <c r="K211" s="170" t="s">
        <v>1</v>
      </c>
      <c r="L211" s="145" t="s">
        <v>14519</v>
      </c>
      <c r="M211" s="171" t="str">
        <f t="shared" si="51"/>
        <v>PI.IC.GI.091002.01</v>
      </c>
      <c r="N211" s="171"/>
      <c r="O211" s="171" t="str">
        <f t="shared" si="52"/>
        <v>PH.IC.GI.091002.01</v>
      </c>
      <c r="Q211" s="171" t="str">
        <f t="shared" si="53"/>
        <v>CL.IC.GI.091002.01</v>
      </c>
      <c r="AN211" s="145" t="s">
        <v>12773</v>
      </c>
      <c r="AO211" s="145">
        <v>1501</v>
      </c>
      <c r="AR211" s="145" t="s">
        <v>12773</v>
      </c>
      <c r="AS211" s="145">
        <v>1749</v>
      </c>
    </row>
    <row r="212" spans="1:45" s="145" customFormat="1" ht="16">
      <c r="A212" s="145" t="s">
        <v>9763</v>
      </c>
      <c r="C212" s="170" t="s">
        <v>326</v>
      </c>
      <c r="E212" s="170" t="s">
        <v>11829</v>
      </c>
      <c r="F212" s="145" t="s">
        <v>14525</v>
      </c>
      <c r="G212" s="145" t="s">
        <v>14520</v>
      </c>
      <c r="H212" s="170" t="s">
        <v>12032</v>
      </c>
      <c r="I212" s="145" t="s">
        <v>11583</v>
      </c>
      <c r="J212" s="171" t="str">
        <f t="shared" si="50"/>
        <v>IC.GI.091003</v>
      </c>
      <c r="K212" s="170" t="s">
        <v>1</v>
      </c>
      <c r="L212" s="145" t="s">
        <v>14520</v>
      </c>
      <c r="M212" s="171" t="str">
        <f t="shared" si="51"/>
        <v>PI.IC.GI.091003.01</v>
      </c>
      <c r="N212" s="171"/>
      <c r="O212" s="171" t="str">
        <f t="shared" si="52"/>
        <v>PH.IC.GI.091003.01</v>
      </c>
      <c r="Q212" s="171" t="str">
        <f t="shared" si="53"/>
        <v>CL.IC.GI.091003.01</v>
      </c>
      <c r="AN212" s="145" t="s">
        <v>12773</v>
      </c>
      <c r="AO212" s="145">
        <v>1501</v>
      </c>
      <c r="AR212" s="145" t="s">
        <v>12773</v>
      </c>
      <c r="AS212" s="145">
        <v>1749</v>
      </c>
    </row>
    <row r="213" spans="1:45" s="167" customFormat="1" ht="15">
      <c r="A213" s="167" t="s">
        <v>9763</v>
      </c>
      <c r="C213" s="61" t="s">
        <v>326</v>
      </c>
      <c r="D213" s="167" t="s">
        <v>8679</v>
      </c>
      <c r="E213" s="61" t="s">
        <v>12099</v>
      </c>
      <c r="F213" s="167" t="s">
        <v>13938</v>
      </c>
      <c r="G213" s="167" t="s">
        <v>8431</v>
      </c>
      <c r="H213" s="62" t="s">
        <v>11848</v>
      </c>
      <c r="I213" s="167" t="s">
        <v>7972</v>
      </c>
      <c r="J213" s="63" t="str">
        <f t="shared" si="50"/>
        <v>IC.GI.091101</v>
      </c>
      <c r="K213" s="61" t="s">
        <v>1</v>
      </c>
      <c r="L213" s="167" t="s">
        <v>8431</v>
      </c>
      <c r="M213" s="168" t="str">
        <f t="shared" si="51"/>
        <v>PI.IC.GI.091101.01</v>
      </c>
      <c r="N213" s="168"/>
      <c r="O213" s="168" t="str">
        <f t="shared" si="52"/>
        <v>PH.IC.GI.091101.01</v>
      </c>
      <c r="Q213" s="168" t="str">
        <f t="shared" si="53"/>
        <v>CL.IC.GI.091101.01</v>
      </c>
      <c r="AN213" s="167" t="s">
        <v>12773</v>
      </c>
      <c r="AO213" s="167">
        <v>1501</v>
      </c>
    </row>
    <row r="214" spans="1:45" s="167" customFormat="1" ht="15">
      <c r="A214" s="167" t="s">
        <v>9763</v>
      </c>
      <c r="C214" s="61" t="s">
        <v>326</v>
      </c>
      <c r="E214" s="61" t="s">
        <v>12099</v>
      </c>
      <c r="F214" s="167" t="s">
        <v>13938</v>
      </c>
      <c r="G214" s="167" t="s">
        <v>11838</v>
      </c>
      <c r="H214" s="62" t="s">
        <v>12030</v>
      </c>
      <c r="I214" s="167" t="s">
        <v>8432</v>
      </c>
      <c r="J214" s="63" t="str">
        <f t="shared" si="50"/>
        <v>IC.GI.091102</v>
      </c>
      <c r="K214" s="61" t="s">
        <v>1</v>
      </c>
      <c r="L214" s="167" t="s">
        <v>11838</v>
      </c>
      <c r="M214" s="168" t="str">
        <f t="shared" si="51"/>
        <v>PI.IC.GI.091102.01</v>
      </c>
      <c r="N214" s="168"/>
      <c r="O214" s="168" t="str">
        <f t="shared" si="52"/>
        <v>PH.IC.GI.091102.01</v>
      </c>
      <c r="Q214" s="168" t="str">
        <f t="shared" si="53"/>
        <v>CL.IC.GI.091102.01</v>
      </c>
      <c r="AN214" s="167" t="s">
        <v>12773</v>
      </c>
      <c r="AO214" s="167">
        <v>1501</v>
      </c>
    </row>
    <row r="215" spans="1:45" s="167" customFormat="1" ht="15">
      <c r="A215" s="167" t="s">
        <v>9763</v>
      </c>
      <c r="C215" s="61" t="s">
        <v>281</v>
      </c>
      <c r="E215" s="61" t="s">
        <v>12099</v>
      </c>
      <c r="F215" s="167" t="s">
        <v>13938</v>
      </c>
      <c r="G215" s="167" t="s">
        <v>10123</v>
      </c>
      <c r="H215" s="62" t="s">
        <v>12032</v>
      </c>
      <c r="I215" s="167" t="s">
        <v>7973</v>
      </c>
      <c r="J215" s="63" t="str">
        <f t="shared" ref="J215" si="54">CONCATENATE("IC.GI.",C215,E215,H215)</f>
        <v>IC.GI.091103</v>
      </c>
      <c r="K215" s="61" t="s">
        <v>1</v>
      </c>
      <c r="L215" s="167" t="s">
        <v>10123</v>
      </c>
      <c r="M215" s="168" t="str">
        <f t="shared" ref="M215" si="55">CONCATENATE("PI.",J215,".",K215)</f>
        <v>PI.IC.GI.091103.01</v>
      </c>
      <c r="N215" s="168"/>
      <c r="O215" s="168" t="str">
        <f t="shared" ref="O215" si="56">CONCATENATE("PH.",J215,".",K215)</f>
        <v>PH.IC.GI.091103.01</v>
      </c>
      <c r="Q215" s="168" t="str">
        <f t="shared" ref="Q215" si="57">CONCATENATE("CL.",J215,".",K215)</f>
        <v>CL.IC.GI.091103.01</v>
      </c>
      <c r="AN215" s="167" t="s">
        <v>12773</v>
      </c>
      <c r="AO215" s="167">
        <v>1501</v>
      </c>
    </row>
    <row r="216" spans="1:45" s="138" customFormat="1" ht="15">
      <c r="A216" s="138" t="s">
        <v>9763</v>
      </c>
      <c r="C216" s="150" t="s">
        <v>326</v>
      </c>
      <c r="E216" s="150" t="s">
        <v>12099</v>
      </c>
      <c r="F216" s="138" t="s">
        <v>13938</v>
      </c>
      <c r="G216" s="138" t="s">
        <v>14307</v>
      </c>
      <c r="H216" s="151" t="s">
        <v>12028</v>
      </c>
      <c r="I216" s="138" t="s">
        <v>305</v>
      </c>
      <c r="J216" s="152" t="str">
        <f t="shared" si="50"/>
        <v>IC.GI.091104</v>
      </c>
      <c r="K216" s="150" t="s">
        <v>1</v>
      </c>
      <c r="L216" s="138" t="s">
        <v>12267</v>
      </c>
      <c r="M216" s="153" t="str">
        <f t="shared" si="51"/>
        <v>PI.IC.GI.091104.01</v>
      </c>
      <c r="N216" s="153"/>
      <c r="O216" s="153" t="str">
        <f t="shared" si="52"/>
        <v>PH.IC.GI.091104.01</v>
      </c>
      <c r="Q216" s="153" t="str">
        <f t="shared" si="53"/>
        <v>CL.IC.GI.091104.01</v>
      </c>
      <c r="AR216" s="138" t="s">
        <v>12773</v>
      </c>
      <c r="AS216" s="138">
        <v>1669</v>
      </c>
    </row>
    <row r="217" spans="1:45" s="167" customFormat="1" ht="15">
      <c r="A217" s="167" t="s">
        <v>9763</v>
      </c>
      <c r="C217" s="61" t="s">
        <v>326</v>
      </c>
      <c r="D217" s="167" t="s">
        <v>8155</v>
      </c>
      <c r="E217" s="61" t="s">
        <v>12100</v>
      </c>
      <c r="F217" s="167" t="s">
        <v>13841</v>
      </c>
      <c r="G217" s="167" t="s">
        <v>13842</v>
      </c>
      <c r="H217" s="62" t="s">
        <v>11848</v>
      </c>
      <c r="I217" s="167" t="s">
        <v>13843</v>
      </c>
      <c r="J217" s="63" t="str">
        <f t="shared" si="30"/>
        <v>IC.GI.091201</v>
      </c>
      <c r="K217" s="61" t="s">
        <v>13277</v>
      </c>
      <c r="L217" s="167" t="str">
        <f t="shared" si="31"/>
        <v>Insertion Date:</v>
      </c>
      <c r="M217" s="168" t="str">
        <f t="shared" si="51"/>
        <v>PI.IC.GI.091201.01</v>
      </c>
      <c r="N217" s="168"/>
      <c r="O217" s="168" t="str">
        <f t="shared" si="52"/>
        <v>PH.IC.GI.091201.01</v>
      </c>
      <c r="Q217" s="168" t="str">
        <f t="shared" si="53"/>
        <v>CL.IC.GI.091201.01</v>
      </c>
      <c r="AN217" s="167" t="s">
        <v>12773</v>
      </c>
      <c r="AO217" s="167">
        <v>1508</v>
      </c>
    </row>
    <row r="218" spans="1:45" s="167" customFormat="1" ht="15">
      <c r="A218" s="167" t="s">
        <v>9763</v>
      </c>
      <c r="B218" s="167" t="s">
        <v>9653</v>
      </c>
      <c r="C218" s="61" t="s">
        <v>3188</v>
      </c>
      <c r="D218" s="167" t="s">
        <v>9435</v>
      </c>
      <c r="E218" s="61" t="s">
        <v>2379</v>
      </c>
      <c r="F218" s="167" t="s">
        <v>9508</v>
      </c>
      <c r="G218" s="167" t="s">
        <v>10493</v>
      </c>
      <c r="H218" s="62" t="s">
        <v>11848</v>
      </c>
      <c r="I218" s="167" t="s">
        <v>13047</v>
      </c>
      <c r="J218" s="63" t="str">
        <f t="shared" si="30"/>
        <v>IC.GI.100101</v>
      </c>
      <c r="K218" s="61" t="s">
        <v>2379</v>
      </c>
      <c r="L218" s="167" t="str">
        <f t="shared" si="31"/>
        <v xml:space="preserve">     Stoma pink</v>
      </c>
      <c r="M218" s="168" t="str">
        <f t="shared" si="51"/>
        <v>PI.IC.GI.100101.01</v>
      </c>
      <c r="N218" s="168"/>
      <c r="O218" s="168" t="str">
        <f t="shared" si="52"/>
        <v>PH.IC.GI.100101.01</v>
      </c>
      <c r="Q218" s="168" t="str">
        <f t="shared" si="53"/>
        <v>CL.IC.GI.100101.01</v>
      </c>
    </row>
    <row r="219" spans="1:45" s="167" customFormat="1" ht="15">
      <c r="A219" s="167" t="s">
        <v>9763</v>
      </c>
      <c r="C219" s="61" t="s">
        <v>3188</v>
      </c>
      <c r="E219" s="61" t="s">
        <v>2379</v>
      </c>
      <c r="F219" s="167" t="s">
        <v>9508</v>
      </c>
      <c r="G219" s="167" t="s">
        <v>10494</v>
      </c>
      <c r="H219" s="62" t="s">
        <v>12030</v>
      </c>
      <c r="I219" s="167" t="s">
        <v>11477</v>
      </c>
      <c r="J219" s="63" t="str">
        <f t="shared" si="30"/>
        <v>IC.GI.100102</v>
      </c>
      <c r="K219" s="61" t="s">
        <v>2379</v>
      </c>
      <c r="L219" s="167" t="str">
        <f t="shared" si="31"/>
        <v xml:space="preserve">     Stoma red</v>
      </c>
      <c r="M219" s="168" t="str">
        <f t="shared" si="51"/>
        <v>PI.IC.GI.100102.01</v>
      </c>
      <c r="N219" s="168"/>
      <c r="O219" s="168" t="str">
        <f t="shared" si="52"/>
        <v>PH.IC.GI.100102.01</v>
      </c>
      <c r="Q219" s="168" t="str">
        <f t="shared" si="53"/>
        <v>CL.IC.GI.100102.01</v>
      </c>
    </row>
    <row r="220" spans="1:45" s="167" customFormat="1" ht="15">
      <c r="A220" s="167" t="s">
        <v>9763</v>
      </c>
      <c r="C220" s="61" t="s">
        <v>3188</v>
      </c>
      <c r="E220" s="61" t="s">
        <v>2379</v>
      </c>
      <c r="F220" s="167" t="s">
        <v>9508</v>
      </c>
      <c r="G220" s="167" t="s">
        <v>10495</v>
      </c>
      <c r="H220" s="62" t="s">
        <v>12032</v>
      </c>
      <c r="I220" s="167" t="s">
        <v>11475</v>
      </c>
      <c r="J220" s="63" t="str">
        <f t="shared" si="30"/>
        <v>IC.GI.100103</v>
      </c>
      <c r="K220" s="61" t="s">
        <v>2379</v>
      </c>
      <c r="L220" s="167" t="str">
        <f t="shared" si="31"/>
        <v xml:space="preserve">     Stoma pale</v>
      </c>
      <c r="M220" s="168" t="str">
        <f t="shared" si="32"/>
        <v>PI.IC.GI.100103.01</v>
      </c>
      <c r="N220" s="168"/>
      <c r="O220" s="168" t="str">
        <f t="shared" si="33"/>
        <v>PH.IC.GI.100103.01</v>
      </c>
      <c r="Q220" s="168" t="str">
        <f t="shared" si="34"/>
        <v>CL.IC.GI.100103.01</v>
      </c>
    </row>
    <row r="221" spans="1:45" s="167" customFormat="1" ht="15">
      <c r="A221" s="167" t="s">
        <v>9763</v>
      </c>
      <c r="C221" s="61" t="s">
        <v>3188</v>
      </c>
      <c r="E221" s="61" t="s">
        <v>2379</v>
      </c>
      <c r="F221" s="167" t="s">
        <v>9508</v>
      </c>
      <c r="G221" s="167" t="s">
        <v>10496</v>
      </c>
      <c r="H221" s="62" t="s">
        <v>12028</v>
      </c>
      <c r="I221" s="167" t="s">
        <v>11823</v>
      </c>
      <c r="J221" s="63" t="str">
        <f t="shared" si="30"/>
        <v>IC.GI.100104</v>
      </c>
      <c r="K221" s="61" t="s">
        <v>2379</v>
      </c>
      <c r="L221" s="167" t="str">
        <f t="shared" si="31"/>
        <v xml:space="preserve">     Stoma dusky</v>
      </c>
      <c r="M221" s="168" t="str">
        <f t="shared" si="32"/>
        <v>PI.IC.GI.100104.01</v>
      </c>
      <c r="N221" s="168"/>
      <c r="O221" s="168" t="str">
        <f t="shared" si="33"/>
        <v>PH.IC.GI.100104.01</v>
      </c>
      <c r="Q221" s="168" t="str">
        <f t="shared" si="34"/>
        <v>CL.IC.GI.100104.01</v>
      </c>
    </row>
    <row r="222" spans="1:45" s="167" customFormat="1" ht="15">
      <c r="A222" s="167" t="s">
        <v>9763</v>
      </c>
      <c r="C222" s="61" t="s">
        <v>3188</v>
      </c>
      <c r="E222" s="61" t="s">
        <v>2379</v>
      </c>
      <c r="F222" s="167" t="s">
        <v>9508</v>
      </c>
      <c r="G222" s="167" t="s">
        <v>10497</v>
      </c>
      <c r="H222" s="62" t="s">
        <v>12210</v>
      </c>
      <c r="I222" s="167" t="s">
        <v>10635</v>
      </c>
      <c r="J222" s="63" t="str">
        <f t="shared" si="30"/>
        <v>IC.GI.100105</v>
      </c>
      <c r="K222" s="61" t="s">
        <v>2379</v>
      </c>
      <c r="L222" s="167" t="str">
        <f t="shared" si="31"/>
        <v xml:space="preserve">     Stoma black</v>
      </c>
      <c r="M222" s="168" t="str">
        <f t="shared" si="32"/>
        <v>PI.IC.GI.100105.01</v>
      </c>
      <c r="N222" s="168"/>
      <c r="O222" s="168" t="str">
        <f t="shared" si="33"/>
        <v>PH.IC.GI.100105.01</v>
      </c>
      <c r="Q222" s="168" t="str">
        <f t="shared" si="34"/>
        <v>CL.IC.GI.100105.01</v>
      </c>
    </row>
    <row r="223" spans="1:45" s="167" customFormat="1" ht="15">
      <c r="A223" s="167" t="s">
        <v>9763</v>
      </c>
      <c r="C223" s="61" t="s">
        <v>3188</v>
      </c>
      <c r="D223" s="167" t="s">
        <v>9509</v>
      </c>
      <c r="E223" s="61" t="s">
        <v>4192</v>
      </c>
      <c r="F223" s="167" t="s">
        <v>9508</v>
      </c>
      <c r="G223" s="167" t="s">
        <v>9510</v>
      </c>
      <c r="H223" s="62" t="s">
        <v>11848</v>
      </c>
      <c r="I223" s="167" t="s">
        <v>10499</v>
      </c>
      <c r="J223" s="63" t="str">
        <f t="shared" si="30"/>
        <v>IC.GI.100201</v>
      </c>
      <c r="K223" s="61" t="s">
        <v>2379</v>
      </c>
      <c r="L223" s="167" t="str">
        <f t="shared" si="31"/>
        <v xml:space="preserve">     1.5 - 2.5 inches</v>
      </c>
      <c r="M223" s="168" t="str">
        <f t="shared" si="32"/>
        <v>PI.IC.GI.100201.01</v>
      </c>
      <c r="N223" s="168"/>
      <c r="O223" s="168" t="str">
        <f t="shared" si="33"/>
        <v>PH.IC.GI.100201.01</v>
      </c>
      <c r="Q223" s="168" t="str">
        <f t="shared" si="34"/>
        <v>CL.IC.GI.100201.01</v>
      </c>
    </row>
    <row r="224" spans="1:45" s="167" customFormat="1" ht="15">
      <c r="A224" s="167" t="s">
        <v>9763</v>
      </c>
      <c r="C224" s="61" t="s">
        <v>3188</v>
      </c>
      <c r="E224" s="61" t="s">
        <v>4192</v>
      </c>
      <c r="F224" s="167" t="s">
        <v>9508</v>
      </c>
      <c r="G224" s="167" t="s">
        <v>9657</v>
      </c>
      <c r="H224" s="62" t="s">
        <v>12030</v>
      </c>
      <c r="I224" s="167" t="s">
        <v>10332</v>
      </c>
      <c r="J224" s="63" t="str">
        <f t="shared" si="30"/>
        <v>IC.GI.100202</v>
      </c>
      <c r="K224" s="61" t="s">
        <v>2379</v>
      </c>
      <c r="L224" s="167" t="str">
        <f t="shared" si="31"/>
        <v xml:space="preserve">     Under 1-1.5 inches</v>
      </c>
      <c r="M224" s="168" t="str">
        <f t="shared" si="32"/>
        <v>PI.IC.GI.100202.01</v>
      </c>
      <c r="N224" s="168"/>
      <c r="O224" s="168" t="str">
        <f t="shared" si="33"/>
        <v>PH.IC.GI.100202.01</v>
      </c>
      <c r="Q224" s="168" t="str">
        <f t="shared" si="34"/>
        <v>CL.IC.GI.100202.01</v>
      </c>
    </row>
    <row r="225" spans="1:19" s="167" customFormat="1" ht="15">
      <c r="A225" s="167" t="s">
        <v>9763</v>
      </c>
      <c r="C225" s="61" t="s">
        <v>3188</v>
      </c>
      <c r="E225" s="61" t="s">
        <v>4192</v>
      </c>
      <c r="F225" s="167" t="s">
        <v>9508</v>
      </c>
      <c r="G225" s="167" t="s">
        <v>9658</v>
      </c>
      <c r="H225" s="62" t="s">
        <v>12032</v>
      </c>
      <c r="I225" s="167" t="s">
        <v>11867</v>
      </c>
      <c r="J225" s="63" t="str">
        <f t="shared" si="30"/>
        <v>IC.GI.100203</v>
      </c>
      <c r="K225" s="61" t="s">
        <v>2379</v>
      </c>
      <c r="L225" s="167" t="str">
        <f t="shared" si="31"/>
        <v xml:space="preserve">     Enter free text</v>
      </c>
      <c r="M225" s="168" t="str">
        <f t="shared" si="32"/>
        <v>PI.IC.GI.100203.01</v>
      </c>
      <c r="N225" s="168"/>
      <c r="O225" s="168" t="str">
        <f t="shared" si="33"/>
        <v>PH.IC.GI.100203.01</v>
      </c>
      <c r="Q225" s="168" t="str">
        <f t="shared" si="34"/>
        <v>CL.IC.GI.100203.01</v>
      </c>
    </row>
    <row r="226" spans="1:19" s="167" customFormat="1" ht="15">
      <c r="A226" s="167" t="s">
        <v>9763</v>
      </c>
      <c r="C226" s="61" t="s">
        <v>3188</v>
      </c>
      <c r="D226" s="167" t="s">
        <v>9659</v>
      </c>
      <c r="E226" s="61" t="s">
        <v>3812</v>
      </c>
      <c r="F226" s="167" t="s">
        <v>9508</v>
      </c>
      <c r="G226" s="167" t="s">
        <v>9693</v>
      </c>
      <c r="H226" s="62" t="s">
        <v>11848</v>
      </c>
      <c r="I226" s="167" t="s">
        <v>11474</v>
      </c>
      <c r="J226" s="63" t="str">
        <f t="shared" si="30"/>
        <v>IC.GI.100301</v>
      </c>
      <c r="K226" s="61" t="s">
        <v>2379</v>
      </c>
      <c r="L226" s="167" t="str">
        <f t="shared" si="31"/>
        <v xml:space="preserve">     Stoma normal for patient</v>
      </c>
      <c r="M226" s="168" t="str">
        <f t="shared" si="32"/>
        <v>PI.IC.GI.100301.01</v>
      </c>
      <c r="N226" s="168"/>
      <c r="O226" s="168" t="str">
        <f t="shared" si="33"/>
        <v>PH.IC.GI.100301.01</v>
      </c>
      <c r="Q226" s="168" t="str">
        <f t="shared" si="34"/>
        <v>CL.IC.GI.100301.01</v>
      </c>
    </row>
    <row r="227" spans="1:19" s="167" customFormat="1" ht="15">
      <c r="A227" s="167" t="s">
        <v>9763</v>
      </c>
      <c r="C227" s="61" t="s">
        <v>3188</v>
      </c>
      <c r="E227" s="61" t="s">
        <v>12185</v>
      </c>
      <c r="F227" s="167" t="s">
        <v>9508</v>
      </c>
      <c r="G227" s="167" t="s">
        <v>9969</v>
      </c>
      <c r="H227" s="62" t="s">
        <v>12030</v>
      </c>
      <c r="I227" s="167" t="s">
        <v>9695</v>
      </c>
      <c r="J227" s="63" t="str">
        <f t="shared" si="30"/>
        <v>IC.GI.100302</v>
      </c>
      <c r="K227" s="61" t="s">
        <v>12175</v>
      </c>
      <c r="L227" s="167" t="str">
        <f t="shared" si="31"/>
        <v xml:space="preserve">     Stoma flush</v>
      </c>
      <c r="M227" s="168" t="str">
        <f t="shared" si="32"/>
        <v>PI.IC.GI.100302.01</v>
      </c>
      <c r="N227" s="168"/>
      <c r="O227" s="168" t="str">
        <f t="shared" si="33"/>
        <v>PH.IC.GI.100302.01</v>
      </c>
      <c r="Q227" s="168" t="str">
        <f t="shared" si="34"/>
        <v>CL.IC.GI.100302.01</v>
      </c>
    </row>
    <row r="228" spans="1:19" s="167" customFormat="1" ht="15">
      <c r="A228" s="167" t="s">
        <v>9763</v>
      </c>
      <c r="C228" s="61" t="s">
        <v>3188</v>
      </c>
      <c r="E228" s="61" t="s">
        <v>12185</v>
      </c>
      <c r="F228" s="167" t="s">
        <v>9508</v>
      </c>
      <c r="G228" s="167" t="s">
        <v>9811</v>
      </c>
      <c r="H228" s="62" t="s">
        <v>12032</v>
      </c>
      <c r="I228" s="167" t="s">
        <v>9812</v>
      </c>
      <c r="J228" s="63" t="str">
        <f t="shared" si="30"/>
        <v>IC.GI.100303</v>
      </c>
      <c r="K228" s="61" t="s">
        <v>12175</v>
      </c>
      <c r="L228" s="167" t="str">
        <f t="shared" si="31"/>
        <v xml:space="preserve">     Stoma level to skin</v>
      </c>
      <c r="M228" s="168" t="str">
        <f t="shared" si="32"/>
        <v>PI.IC.GI.100303.01</v>
      </c>
      <c r="N228" s="168"/>
      <c r="O228" s="168" t="str">
        <f t="shared" si="33"/>
        <v>PH.IC.GI.100303.01</v>
      </c>
      <c r="Q228" s="168" t="str">
        <f t="shared" si="34"/>
        <v>CL.IC.GI.100303.01</v>
      </c>
    </row>
    <row r="229" spans="1:19" s="167" customFormat="1" ht="15">
      <c r="A229" s="167" t="s">
        <v>9763</v>
      </c>
      <c r="C229" s="61" t="s">
        <v>3188</v>
      </c>
      <c r="E229" s="61" t="s">
        <v>12185</v>
      </c>
      <c r="F229" s="167" t="s">
        <v>9508</v>
      </c>
      <c r="G229" s="167" t="s">
        <v>9696</v>
      </c>
      <c r="H229" s="62" t="s">
        <v>12028</v>
      </c>
      <c r="I229" s="167" t="s">
        <v>9697</v>
      </c>
      <c r="J229" s="63" t="str">
        <f t="shared" si="30"/>
        <v>IC.GI.100304</v>
      </c>
      <c r="K229" s="61" t="s">
        <v>12175</v>
      </c>
      <c r="L229" s="167" t="str">
        <f t="shared" si="31"/>
        <v xml:space="preserve">     Stoma protruding</v>
      </c>
      <c r="M229" s="168" t="str">
        <f t="shared" si="32"/>
        <v>PI.IC.GI.100304.01</v>
      </c>
      <c r="N229" s="168"/>
      <c r="O229" s="168" t="str">
        <f t="shared" si="33"/>
        <v>PH.IC.GI.100304.01</v>
      </c>
      <c r="Q229" s="168" t="str">
        <f t="shared" si="34"/>
        <v>CL.IC.GI.100304.01</v>
      </c>
    </row>
    <row r="230" spans="1:19" s="167" customFormat="1" ht="15">
      <c r="A230" s="167" t="s">
        <v>9763</v>
      </c>
      <c r="C230" s="61" t="s">
        <v>3188</v>
      </c>
      <c r="E230" s="61" t="s">
        <v>12185</v>
      </c>
      <c r="F230" s="167" t="s">
        <v>9508</v>
      </c>
      <c r="G230" s="167" t="s">
        <v>9848</v>
      </c>
      <c r="H230" s="62" t="s">
        <v>12210</v>
      </c>
      <c r="I230" s="167" t="s">
        <v>9849</v>
      </c>
      <c r="J230" s="63" t="str">
        <f t="shared" si="30"/>
        <v>IC.GI.100305</v>
      </c>
      <c r="K230" s="61" t="s">
        <v>12175</v>
      </c>
      <c r="L230" s="167" t="str">
        <f t="shared" si="31"/>
        <v xml:space="preserve">     Stoma retracted</v>
      </c>
      <c r="M230" s="168" t="str">
        <f t="shared" si="32"/>
        <v>PI.IC.GI.100305.01</v>
      </c>
      <c r="N230" s="168"/>
      <c r="O230" s="168" t="str">
        <f t="shared" si="33"/>
        <v>PH.IC.GI.100305.01</v>
      </c>
      <c r="Q230" s="168" t="str">
        <f t="shared" si="34"/>
        <v>CL.IC.GI.100305.01</v>
      </c>
    </row>
    <row r="231" spans="1:19" s="167" customFormat="1" ht="15">
      <c r="A231" s="167" t="s">
        <v>9763</v>
      </c>
      <c r="C231" s="61" t="s">
        <v>3188</v>
      </c>
      <c r="D231" s="167" t="s">
        <v>10103</v>
      </c>
      <c r="E231" s="61" t="s">
        <v>6464</v>
      </c>
      <c r="F231" s="167" t="s">
        <v>9508</v>
      </c>
      <c r="G231" s="167" t="s">
        <v>10157</v>
      </c>
      <c r="H231" s="62" t="s">
        <v>11848</v>
      </c>
      <c r="I231" s="167" t="s">
        <v>9813</v>
      </c>
      <c r="J231" s="63" t="str">
        <f t="shared" si="30"/>
        <v>IC.GI.100401</v>
      </c>
      <c r="K231" s="61" t="s">
        <v>12175</v>
      </c>
      <c r="L231" s="167" t="str">
        <f t="shared" si="31"/>
        <v xml:space="preserve">     Peristomal skin clean, dry and intact</v>
      </c>
      <c r="M231" s="168" t="str">
        <f t="shared" si="32"/>
        <v>PI.IC.GI.100401.01</v>
      </c>
      <c r="N231" s="168"/>
      <c r="O231" s="168" t="str">
        <f t="shared" si="33"/>
        <v>PH.IC.GI.100401.01</v>
      </c>
      <c r="Q231" s="168" t="str">
        <f t="shared" si="34"/>
        <v>CL.IC.GI.100401.01</v>
      </c>
    </row>
    <row r="232" spans="1:19" s="167" customFormat="1" ht="15">
      <c r="A232" s="167" t="s">
        <v>9763</v>
      </c>
      <c r="C232" s="61" t="s">
        <v>3188</v>
      </c>
      <c r="E232" s="61" t="s">
        <v>6464</v>
      </c>
      <c r="F232" s="167" t="s">
        <v>9508</v>
      </c>
      <c r="G232" s="167" t="s">
        <v>10158</v>
      </c>
      <c r="H232" s="62" t="s">
        <v>12030</v>
      </c>
      <c r="I232" s="167" t="s">
        <v>11790</v>
      </c>
      <c r="J232" s="63" t="str">
        <f t="shared" si="30"/>
        <v>IC.GI.100402</v>
      </c>
      <c r="K232" s="61" t="s">
        <v>12175</v>
      </c>
      <c r="L232" s="167" t="str">
        <f t="shared" si="31"/>
        <v xml:space="preserve">     Peristomal skin erythema</v>
      </c>
      <c r="M232" s="168" t="str">
        <f t="shared" si="32"/>
        <v>PI.IC.GI.100402.01</v>
      </c>
      <c r="N232" s="168"/>
      <c r="O232" s="168" t="str">
        <f t="shared" si="33"/>
        <v>PH.IC.GI.100402.01</v>
      </c>
      <c r="Q232" s="168" t="str">
        <f t="shared" si="34"/>
        <v>CL.IC.GI.100402.01</v>
      </c>
    </row>
    <row r="233" spans="1:19" s="167" customFormat="1" ht="15">
      <c r="A233" s="167" t="s">
        <v>9763</v>
      </c>
      <c r="C233" s="61" t="s">
        <v>3188</v>
      </c>
      <c r="E233" s="61" t="s">
        <v>6464</v>
      </c>
      <c r="F233" s="167" t="s">
        <v>9508</v>
      </c>
      <c r="G233" s="167" t="s">
        <v>10159</v>
      </c>
      <c r="H233" s="62" t="s">
        <v>12032</v>
      </c>
      <c r="I233" s="167" t="s">
        <v>10160</v>
      </c>
      <c r="J233" s="63" t="str">
        <f t="shared" si="30"/>
        <v>IC.GI.100403</v>
      </c>
      <c r="K233" s="61" t="s">
        <v>12175</v>
      </c>
      <c r="L233" s="167" t="str">
        <f t="shared" si="31"/>
        <v xml:space="preserve">     Peristomal skin edema</v>
      </c>
      <c r="M233" s="168" t="str">
        <f t="shared" si="32"/>
        <v>PI.IC.GI.100403.01</v>
      </c>
      <c r="N233" s="168"/>
      <c r="O233" s="168" t="str">
        <f t="shared" si="33"/>
        <v>PH.IC.GI.100403.01</v>
      </c>
      <c r="Q233" s="168" t="str">
        <f t="shared" si="34"/>
        <v>CL.IC.GI.100403.01</v>
      </c>
    </row>
    <row r="234" spans="1:19" s="167" customFormat="1" ht="15">
      <c r="A234" s="167" t="s">
        <v>9763</v>
      </c>
      <c r="C234" s="61" t="s">
        <v>3188</v>
      </c>
      <c r="E234" s="61" t="s">
        <v>6464</v>
      </c>
      <c r="F234" s="167" t="s">
        <v>9508</v>
      </c>
      <c r="G234" s="167" t="s">
        <v>9842</v>
      </c>
      <c r="H234" s="62" t="s">
        <v>12028</v>
      </c>
      <c r="I234" s="167" t="s">
        <v>10320</v>
      </c>
      <c r="J234" s="63" t="str">
        <f t="shared" si="30"/>
        <v>IC.GI.100404</v>
      </c>
      <c r="K234" s="61" t="s">
        <v>12175</v>
      </c>
      <c r="L234" s="167" t="str">
        <f t="shared" si="31"/>
        <v xml:space="preserve">     Peristomal skin rash</v>
      </c>
      <c r="M234" s="168" t="str">
        <f t="shared" si="32"/>
        <v>PI.IC.GI.100404.01</v>
      </c>
      <c r="N234" s="168"/>
      <c r="O234" s="168" t="str">
        <f t="shared" si="33"/>
        <v>PH.IC.GI.100404.01</v>
      </c>
      <c r="Q234" s="168" t="str">
        <f t="shared" si="34"/>
        <v>CL.IC.GI.100404.01</v>
      </c>
    </row>
    <row r="235" spans="1:19" s="167" customFormat="1" ht="15">
      <c r="A235" s="167" t="s">
        <v>9763</v>
      </c>
      <c r="C235" s="61" t="s">
        <v>3188</v>
      </c>
      <c r="E235" s="61" t="s">
        <v>6464</v>
      </c>
      <c r="F235" s="167" t="s">
        <v>9508</v>
      </c>
      <c r="G235" s="167" t="s">
        <v>9828</v>
      </c>
      <c r="H235" s="62" t="s">
        <v>12210</v>
      </c>
      <c r="I235" s="167" t="s">
        <v>10322</v>
      </c>
      <c r="J235" s="63" t="str">
        <f t="shared" si="30"/>
        <v>IC.GI.100405</v>
      </c>
      <c r="K235" s="61" t="s">
        <v>12175</v>
      </c>
      <c r="L235" s="167" t="str">
        <f t="shared" si="31"/>
        <v xml:space="preserve">     Peristomal skin breakdown</v>
      </c>
      <c r="M235" s="168" t="str">
        <f t="shared" si="32"/>
        <v>PI.IC.GI.100405.01</v>
      </c>
      <c r="N235" s="168"/>
      <c r="O235" s="168" t="str">
        <f t="shared" si="33"/>
        <v>PH.IC.GI.100405.01</v>
      </c>
      <c r="Q235" s="168" t="str">
        <f t="shared" si="34"/>
        <v>CL.IC.GI.100405.01</v>
      </c>
    </row>
    <row r="236" spans="1:19" s="167" customFormat="1" ht="15">
      <c r="A236" s="167" t="s">
        <v>9763</v>
      </c>
      <c r="C236" s="61" t="s">
        <v>3188</v>
      </c>
      <c r="E236" s="61" t="s">
        <v>6464</v>
      </c>
      <c r="F236" s="167" t="s">
        <v>9508</v>
      </c>
      <c r="G236" s="167" t="s">
        <v>10323</v>
      </c>
      <c r="H236" s="62" t="s">
        <v>12212</v>
      </c>
      <c r="I236" s="167" t="s">
        <v>10324</v>
      </c>
      <c r="J236" s="63" t="str">
        <f t="shared" si="30"/>
        <v>IC.GI.100406</v>
      </c>
      <c r="K236" s="61" t="s">
        <v>12175</v>
      </c>
      <c r="L236" s="167" t="str">
        <f t="shared" si="31"/>
        <v xml:space="preserve">     Peristomal skin adhesive allergy</v>
      </c>
      <c r="M236" s="168" t="str">
        <f t="shared" si="32"/>
        <v>PI.IC.GI.100406.01</v>
      </c>
      <c r="N236" s="168"/>
      <c r="O236" s="168" t="str">
        <f t="shared" si="33"/>
        <v>PH.IC.GI.100406.01</v>
      </c>
      <c r="Q236" s="168" t="str">
        <f t="shared" si="34"/>
        <v>CL.IC.GI.100406.01</v>
      </c>
    </row>
    <row r="237" spans="1:19" s="167" customFormat="1" ht="15">
      <c r="A237" s="167" t="s">
        <v>9763</v>
      </c>
      <c r="C237" s="61" t="s">
        <v>3188</v>
      </c>
      <c r="E237" s="61" t="s">
        <v>6464</v>
      </c>
      <c r="F237" s="167" t="s">
        <v>9508</v>
      </c>
      <c r="G237" s="167" t="s">
        <v>10325</v>
      </c>
      <c r="H237" s="62" t="s">
        <v>12225</v>
      </c>
      <c r="I237" s="167" t="s">
        <v>12437</v>
      </c>
      <c r="J237" s="63" t="str">
        <f t="shared" ref="J237:J282" si="58">CONCATENATE("IC.GI.",C237,E237,H237)</f>
        <v>IC.GI.100407</v>
      </c>
      <c r="K237" s="61" t="s">
        <v>12175</v>
      </c>
      <c r="L237" s="167" t="str">
        <f t="shared" ref="L237:L284" si="59">G237</f>
        <v xml:space="preserve">     Peristomal skin other: specify</v>
      </c>
      <c r="M237" s="168" t="str">
        <f t="shared" ref="M237:M282" si="60">CONCATENATE("PI.",J237,".",K237)</f>
        <v>PI.IC.GI.100407.01</v>
      </c>
      <c r="N237" s="168"/>
      <c r="O237" s="168" t="str">
        <f t="shared" ref="O237:O282" si="61">CONCATENATE("PH.",J237,".",K237)</f>
        <v>PH.IC.GI.100407.01</v>
      </c>
      <c r="Q237" s="168" t="str">
        <f t="shared" ref="Q237:Q282" si="62">CONCATENATE("CL.",J237,".",K237)</f>
        <v>CL.IC.GI.100407.01</v>
      </c>
    </row>
    <row r="238" spans="1:19" s="167" customFormat="1" ht="15">
      <c r="A238" s="167" t="s">
        <v>9763</v>
      </c>
      <c r="B238" s="167" t="s">
        <v>9814</v>
      </c>
      <c r="C238" s="61" t="s">
        <v>5749</v>
      </c>
      <c r="D238" s="167" t="s">
        <v>9808</v>
      </c>
      <c r="E238" s="61" t="s">
        <v>12175</v>
      </c>
      <c r="F238" s="167" t="s">
        <v>9809</v>
      </c>
      <c r="G238" s="167" t="s">
        <v>9810</v>
      </c>
      <c r="H238" s="62" t="s">
        <v>11848</v>
      </c>
      <c r="I238" s="167" t="s">
        <v>9810</v>
      </c>
      <c r="J238" s="63" t="str">
        <f t="shared" si="58"/>
        <v>IC.GI.110101</v>
      </c>
      <c r="K238" s="61" t="s">
        <v>12430</v>
      </c>
      <c r="L238" s="167" t="str">
        <f t="shared" si="59"/>
        <v>Void</v>
      </c>
      <c r="M238" s="168" t="str">
        <f t="shared" si="60"/>
        <v>PI.IC.GI.110101.02</v>
      </c>
      <c r="N238" s="168"/>
      <c r="O238" s="168" t="str">
        <f t="shared" si="61"/>
        <v>PH.IC.GI.110101.02</v>
      </c>
      <c r="Q238" s="168" t="str">
        <f t="shared" si="62"/>
        <v>CL.IC.GI.110101.02</v>
      </c>
      <c r="R238" s="167" t="s">
        <v>4415</v>
      </c>
      <c r="S238" s="167">
        <v>199</v>
      </c>
    </row>
    <row r="239" spans="1:19" s="167" customFormat="1" ht="15">
      <c r="A239" s="167" t="s">
        <v>9763</v>
      </c>
      <c r="C239" s="61" t="s">
        <v>5749</v>
      </c>
      <c r="E239" s="61" t="s">
        <v>12175</v>
      </c>
      <c r="F239" s="167" t="s">
        <v>9809</v>
      </c>
      <c r="G239" s="167" t="s">
        <v>576</v>
      </c>
      <c r="H239" s="62" t="s">
        <v>12030</v>
      </c>
      <c r="I239" s="167" t="s">
        <v>9670</v>
      </c>
      <c r="J239" s="63" t="str">
        <f t="shared" si="58"/>
        <v>IC.GI.110102</v>
      </c>
      <c r="K239" s="61" t="s">
        <v>12175</v>
      </c>
      <c r="L239" s="167" t="str">
        <f t="shared" si="59"/>
        <v>Catheter indwelling</v>
      </c>
      <c r="M239" s="168" t="str">
        <f t="shared" si="60"/>
        <v>PI.IC.GI.110102.01</v>
      </c>
      <c r="N239" s="168"/>
      <c r="O239" s="168" t="str">
        <f t="shared" si="61"/>
        <v>PH.IC.GI.110102.01</v>
      </c>
      <c r="Q239" s="168" t="str">
        <f t="shared" si="62"/>
        <v>CL.IC.GI.110102.01</v>
      </c>
    </row>
    <row r="240" spans="1:19" s="167" customFormat="1" ht="15">
      <c r="A240" s="167" t="s">
        <v>9763</v>
      </c>
      <c r="C240" s="61" t="s">
        <v>5749</v>
      </c>
      <c r="E240" s="61" t="s">
        <v>12175</v>
      </c>
      <c r="F240" s="167" t="s">
        <v>9809</v>
      </c>
      <c r="G240" s="167" t="s">
        <v>577</v>
      </c>
      <c r="H240" s="62" t="s">
        <v>12032</v>
      </c>
      <c r="I240" s="167" t="s">
        <v>9678</v>
      </c>
      <c r="J240" s="63" t="str">
        <f t="shared" si="58"/>
        <v>IC.GI.110103</v>
      </c>
      <c r="K240" s="61" t="s">
        <v>12175</v>
      </c>
      <c r="L240" s="167" t="str">
        <f t="shared" si="59"/>
        <v>Diversion</v>
      </c>
      <c r="M240" s="168" t="str">
        <f t="shared" si="60"/>
        <v>PI.IC.GI.110103.01</v>
      </c>
      <c r="N240" s="168"/>
      <c r="O240" s="168" t="str">
        <f t="shared" si="61"/>
        <v>PH.IC.GI.110103.01</v>
      </c>
      <c r="Q240" s="168" t="str">
        <f t="shared" si="62"/>
        <v>CL.IC.GI.110103.01</v>
      </c>
    </row>
    <row r="241" spans="1:31" s="167" customFormat="1" ht="15">
      <c r="A241" s="167" t="s">
        <v>9763</v>
      </c>
      <c r="C241" s="61" t="s">
        <v>5749</v>
      </c>
      <c r="E241" s="61" t="s">
        <v>12175</v>
      </c>
      <c r="F241" s="167" t="s">
        <v>9809</v>
      </c>
      <c r="G241" s="167" t="s">
        <v>9679</v>
      </c>
      <c r="H241" s="62" t="s">
        <v>12028</v>
      </c>
      <c r="I241" s="167" t="s">
        <v>9680</v>
      </c>
      <c r="J241" s="63" t="str">
        <f t="shared" si="58"/>
        <v>IC.GI.110104</v>
      </c>
      <c r="K241" s="61" t="s">
        <v>12175</v>
      </c>
      <c r="L241" s="167" t="str">
        <f t="shared" si="59"/>
        <v>Intermittent catheterization</v>
      </c>
      <c r="M241" s="168" t="str">
        <f t="shared" si="60"/>
        <v>PI.IC.GI.110104.01</v>
      </c>
      <c r="N241" s="168"/>
      <c r="O241" s="168" t="str">
        <f t="shared" si="61"/>
        <v>PH.IC.GI.110104.01</v>
      </c>
      <c r="Q241" s="168" t="str">
        <f t="shared" si="62"/>
        <v>CL.IC.GI.110104.01</v>
      </c>
    </row>
    <row r="242" spans="1:31" s="167" customFormat="1" ht="15">
      <c r="A242" s="167" t="s">
        <v>9763</v>
      </c>
      <c r="C242" s="61" t="s">
        <v>5749</v>
      </c>
      <c r="E242" s="61" t="s">
        <v>2379</v>
      </c>
      <c r="F242" s="167" t="s">
        <v>9809</v>
      </c>
      <c r="G242" s="167" t="s">
        <v>9551</v>
      </c>
      <c r="H242" s="62" t="s">
        <v>12210</v>
      </c>
      <c r="I242" s="167" t="s">
        <v>9619</v>
      </c>
      <c r="J242" s="63" t="str">
        <f t="shared" si="58"/>
        <v>IC.GI.110105</v>
      </c>
      <c r="K242" s="61" t="s">
        <v>2379</v>
      </c>
      <c r="L242" s="167" t="str">
        <f t="shared" si="59"/>
        <v>Continuous bladder irrigation</v>
      </c>
      <c r="M242" s="168" t="str">
        <f t="shared" si="60"/>
        <v>PI.IC.GI.110105.01</v>
      </c>
      <c r="N242" s="168"/>
      <c r="O242" s="168" t="str">
        <f t="shared" si="61"/>
        <v>PH.IC.GI.110105.01</v>
      </c>
      <c r="Q242" s="168" t="str">
        <f t="shared" si="62"/>
        <v>CL.IC.GI.110105.01</v>
      </c>
    </row>
    <row r="243" spans="1:31" s="167" customFormat="1" ht="15">
      <c r="A243" s="167" t="s">
        <v>9763</v>
      </c>
      <c r="C243" s="61" t="s">
        <v>12865</v>
      </c>
      <c r="E243" s="61" t="s">
        <v>13277</v>
      </c>
      <c r="F243" s="167" t="s">
        <v>9809</v>
      </c>
      <c r="G243" s="167" t="s">
        <v>578</v>
      </c>
      <c r="H243" s="62" t="s">
        <v>12212</v>
      </c>
      <c r="I243" s="167" t="s">
        <v>9546</v>
      </c>
      <c r="J243" s="63" t="str">
        <f t="shared" si="58"/>
        <v>IC.GI.110106</v>
      </c>
      <c r="K243" s="61" t="s">
        <v>13277</v>
      </c>
      <c r="L243" s="167" t="str">
        <f t="shared" si="59"/>
        <v>No urination uses dialysis</v>
      </c>
      <c r="M243" s="168" t="str">
        <f t="shared" si="60"/>
        <v>PI.IC.GI.110106.01</v>
      </c>
      <c r="N243" s="168"/>
      <c r="O243" s="168" t="str">
        <f t="shared" si="61"/>
        <v>PH.IC.GI.110106.01</v>
      </c>
      <c r="Q243" s="168" t="str">
        <f t="shared" si="62"/>
        <v>CL.IC.GI.110106.01</v>
      </c>
    </row>
    <row r="244" spans="1:31" s="167" customFormat="1" ht="15">
      <c r="A244" s="167" t="s">
        <v>9763</v>
      </c>
      <c r="C244" s="61" t="s">
        <v>12865</v>
      </c>
      <c r="E244" s="61" t="s">
        <v>13277</v>
      </c>
      <c r="F244" s="167" t="s">
        <v>9809</v>
      </c>
      <c r="G244" s="167" t="s">
        <v>571</v>
      </c>
      <c r="H244" s="62" t="s">
        <v>573</v>
      </c>
      <c r="J244" s="63" t="str">
        <f t="shared" ref="J244:J254" si="63">CONCATENATE("IC.GI.",C244,E244,H244)</f>
        <v>IC.GI.110107</v>
      </c>
      <c r="K244" s="61" t="s">
        <v>13277</v>
      </c>
      <c r="L244" s="167" t="str">
        <f t="shared" ref="L244:L254" si="64">G244</f>
        <v>Void incontinent</v>
      </c>
      <c r="M244" s="168" t="str">
        <f t="shared" ref="M244:M254" si="65">CONCATENATE("PI.",J244,".",K244)</f>
        <v>PI.IC.GI.110107.01</v>
      </c>
      <c r="N244" s="168"/>
      <c r="O244" s="168" t="str">
        <f t="shared" ref="O244:O254" si="66">CONCATENATE("PH.",J244,".",K244)</f>
        <v>PH.IC.GI.110107.01</v>
      </c>
      <c r="Q244" s="168" t="str">
        <f t="shared" ref="Q244:Q254" si="67">CONCATENATE("CL.",J244,".",K244)</f>
        <v>CL.IC.GI.110107.01</v>
      </c>
      <c r="AD244" s="167" t="s">
        <v>614</v>
      </c>
      <c r="AE244" s="167">
        <v>1206</v>
      </c>
    </row>
    <row r="245" spans="1:31" s="167" customFormat="1" ht="15">
      <c r="A245" s="167" t="s">
        <v>9763</v>
      </c>
      <c r="C245" s="61" t="s">
        <v>12865</v>
      </c>
      <c r="E245" s="61" t="s">
        <v>13277</v>
      </c>
      <c r="F245" s="167" t="s">
        <v>9809</v>
      </c>
      <c r="G245" s="167" t="s">
        <v>572</v>
      </c>
      <c r="H245" s="62" t="s">
        <v>574</v>
      </c>
      <c r="J245" s="63" t="str">
        <f t="shared" si="63"/>
        <v>IC.GI.110108</v>
      </c>
      <c r="K245" s="61" t="s">
        <v>13277</v>
      </c>
      <c r="L245" s="167" t="str">
        <f t="shared" si="64"/>
        <v>External collection device</v>
      </c>
      <c r="M245" s="168" t="str">
        <f t="shared" si="65"/>
        <v>PI.IC.GI.110108.01</v>
      </c>
      <c r="N245" s="168"/>
      <c r="O245" s="168" t="str">
        <f t="shared" si="66"/>
        <v>PH.IC.GI.110108.01</v>
      </c>
      <c r="Q245" s="168" t="str">
        <f t="shared" si="67"/>
        <v>CL.IC.GI.110108.01</v>
      </c>
      <c r="AD245" s="167" t="s">
        <v>575</v>
      </c>
      <c r="AE245" s="167">
        <v>1206</v>
      </c>
    </row>
    <row r="246" spans="1:31" s="167" customFormat="1" ht="15">
      <c r="A246" s="167" t="s">
        <v>9763</v>
      </c>
      <c r="C246" s="61" t="s">
        <v>12865</v>
      </c>
      <c r="E246" s="61" t="s">
        <v>13277</v>
      </c>
      <c r="F246" s="167" t="s">
        <v>9809</v>
      </c>
      <c r="G246" s="167" t="s">
        <v>579</v>
      </c>
      <c r="H246" s="62" t="s">
        <v>580</v>
      </c>
      <c r="J246" s="63" t="str">
        <f t="shared" si="63"/>
        <v>IC.GI.110109</v>
      </c>
      <c r="K246" s="61" t="s">
        <v>13277</v>
      </c>
      <c r="L246" s="167" t="str">
        <f t="shared" si="64"/>
        <v>Bedpan</v>
      </c>
      <c r="M246" s="168" t="str">
        <f t="shared" si="65"/>
        <v>PI.IC.GI.110109.01</v>
      </c>
      <c r="N246" s="168"/>
      <c r="O246" s="168" t="str">
        <f t="shared" si="66"/>
        <v>PH.IC.GI.110109.01</v>
      </c>
      <c r="Q246" s="168" t="str">
        <f t="shared" si="67"/>
        <v>CL.IC.GI.110109.01</v>
      </c>
      <c r="AD246" s="167" t="s">
        <v>575</v>
      </c>
      <c r="AE246" s="167">
        <v>1274</v>
      </c>
    </row>
    <row r="247" spans="1:31" s="167" customFormat="1" ht="15">
      <c r="A247" s="167" t="s">
        <v>9763</v>
      </c>
      <c r="C247" s="61" t="s">
        <v>12865</v>
      </c>
      <c r="E247" s="61" t="s">
        <v>13277</v>
      </c>
      <c r="F247" s="167" t="s">
        <v>9809</v>
      </c>
      <c r="G247" s="167" t="s">
        <v>581</v>
      </c>
      <c r="H247" s="62" t="s">
        <v>590</v>
      </c>
      <c r="J247" s="63" t="str">
        <f>CONCATENATE("IC.GI.",C247,E247,H247)</f>
        <v>IC.GI.110110</v>
      </c>
      <c r="K247" s="61" t="s">
        <v>13277</v>
      </c>
      <c r="L247" s="167" t="str">
        <f>G247</f>
        <v>Commode</v>
      </c>
      <c r="M247" s="168" t="str">
        <f>CONCATENATE("PI.",J247,".",K247)</f>
        <v>PI.IC.GI.110110.01</v>
      </c>
      <c r="N247" s="168"/>
      <c r="O247" s="168" t="str">
        <f>CONCATENATE("PH.",J247,".",K247)</f>
        <v>PH.IC.GI.110110.01</v>
      </c>
      <c r="Q247" s="168" t="str">
        <f>CONCATENATE("CL.",J247,".",K247)</f>
        <v>CL.IC.GI.110110.01</v>
      </c>
      <c r="AD247" s="167" t="s">
        <v>575</v>
      </c>
      <c r="AE247" s="167">
        <v>1274</v>
      </c>
    </row>
    <row r="248" spans="1:31" s="167" customFormat="1" ht="15">
      <c r="A248" s="167" t="s">
        <v>9763</v>
      </c>
      <c r="C248" s="61" t="s">
        <v>12865</v>
      </c>
      <c r="E248" s="61" t="s">
        <v>13277</v>
      </c>
      <c r="F248" s="167" t="s">
        <v>9809</v>
      </c>
      <c r="G248" s="167" t="s">
        <v>582</v>
      </c>
      <c r="H248" s="62" t="s">
        <v>563</v>
      </c>
      <c r="J248" s="63" t="str">
        <f t="shared" si="63"/>
        <v>IC.GI.110111</v>
      </c>
      <c r="K248" s="61" t="s">
        <v>13277</v>
      </c>
      <c r="L248" s="167" t="str">
        <f t="shared" si="64"/>
        <v>Condom cath</v>
      </c>
      <c r="M248" s="168" t="str">
        <f t="shared" si="65"/>
        <v>PI.IC.GI.110111.01</v>
      </c>
      <c r="N248" s="168"/>
      <c r="O248" s="168" t="str">
        <f t="shared" si="66"/>
        <v>PH.IC.GI.110111.01</v>
      </c>
      <c r="Q248" s="168" t="str">
        <f t="shared" si="67"/>
        <v>CL.IC.GI.110111.01</v>
      </c>
      <c r="AD248" s="167" t="s">
        <v>575</v>
      </c>
      <c r="AE248" s="167">
        <v>1274</v>
      </c>
    </row>
    <row r="249" spans="1:31" s="167" customFormat="1" ht="15">
      <c r="A249" s="167" t="s">
        <v>9763</v>
      </c>
      <c r="C249" s="61" t="s">
        <v>12865</v>
      </c>
      <c r="E249" s="61" t="s">
        <v>13277</v>
      </c>
      <c r="F249" s="167" t="s">
        <v>9809</v>
      </c>
      <c r="G249" s="167" t="s">
        <v>583</v>
      </c>
      <c r="H249" s="62" t="s">
        <v>591</v>
      </c>
      <c r="J249" s="63" t="str">
        <f>CONCATENATE("IC.GI.",C249,E249,H249)</f>
        <v>IC.GI.110112</v>
      </c>
      <c r="K249" s="61" t="s">
        <v>13277</v>
      </c>
      <c r="L249" s="167" t="str">
        <f>G249</f>
        <v>Ileoconduit</v>
      </c>
      <c r="M249" s="168" t="str">
        <f>CONCATENATE("PI.",J249,".",K249)</f>
        <v>PI.IC.GI.110112.01</v>
      </c>
      <c r="N249" s="168"/>
      <c r="O249" s="168" t="str">
        <f>CONCATENATE("PH.",J249,".",K249)</f>
        <v>PH.IC.GI.110112.01</v>
      </c>
      <c r="Q249" s="168" t="str">
        <f>CONCATENATE("CL.",J249,".",K249)</f>
        <v>CL.IC.GI.110112.01</v>
      </c>
      <c r="AD249" s="167" t="s">
        <v>575</v>
      </c>
      <c r="AE249" s="167">
        <v>1274</v>
      </c>
    </row>
    <row r="250" spans="1:31" s="167" customFormat="1" ht="15">
      <c r="A250" s="167" t="s">
        <v>9763</v>
      </c>
      <c r="C250" s="61" t="s">
        <v>12865</v>
      </c>
      <c r="E250" s="61" t="s">
        <v>13277</v>
      </c>
      <c r="F250" s="167" t="s">
        <v>9809</v>
      </c>
      <c r="G250" s="167" t="s">
        <v>584</v>
      </c>
      <c r="H250" s="62" t="s">
        <v>592</v>
      </c>
      <c r="J250" s="63" t="str">
        <f t="shared" si="63"/>
        <v>IC.GI.110113</v>
      </c>
      <c r="K250" s="61" t="s">
        <v>13277</v>
      </c>
      <c r="L250" s="167" t="str">
        <f t="shared" si="64"/>
        <v>Incontinence</v>
      </c>
      <c r="M250" s="168" t="str">
        <f t="shared" si="65"/>
        <v>PI.IC.GI.110113.01</v>
      </c>
      <c r="N250" s="168"/>
      <c r="O250" s="168" t="str">
        <f t="shared" si="66"/>
        <v>PH.IC.GI.110113.01</v>
      </c>
      <c r="Q250" s="168" t="str">
        <f t="shared" si="67"/>
        <v>CL.IC.GI.110113.01</v>
      </c>
      <c r="AD250" s="167" t="s">
        <v>575</v>
      </c>
      <c r="AE250" s="167">
        <v>1274</v>
      </c>
    </row>
    <row r="251" spans="1:31" s="167" customFormat="1" ht="15">
      <c r="A251" s="167" t="s">
        <v>9763</v>
      </c>
      <c r="C251" s="61" t="s">
        <v>12865</v>
      </c>
      <c r="E251" s="61" t="s">
        <v>13277</v>
      </c>
      <c r="F251" s="167" t="s">
        <v>9809</v>
      </c>
      <c r="G251" s="167" t="s">
        <v>585</v>
      </c>
      <c r="H251" s="62" t="s">
        <v>593</v>
      </c>
      <c r="J251" s="63" t="str">
        <f>CONCATENATE("IC.GI.",C251,E251,H251)</f>
        <v>IC.GI.110114</v>
      </c>
      <c r="K251" s="61" t="s">
        <v>13277</v>
      </c>
      <c r="L251" s="167" t="str">
        <f>G251</f>
        <v>Nephrostomy</v>
      </c>
      <c r="M251" s="168" t="str">
        <f>CONCATENATE("PI.",J251,".",K251)</f>
        <v>PI.IC.GI.110114.01</v>
      </c>
      <c r="N251" s="168"/>
      <c r="O251" s="168" t="str">
        <f>CONCATENATE("PH.",J251,".",K251)</f>
        <v>PH.IC.GI.110114.01</v>
      </c>
      <c r="Q251" s="168" t="str">
        <f>CONCATENATE("CL.",J251,".",K251)</f>
        <v>CL.IC.GI.110114.01</v>
      </c>
      <c r="AD251" s="167" t="s">
        <v>575</v>
      </c>
      <c r="AE251" s="167">
        <v>1274</v>
      </c>
    </row>
    <row r="252" spans="1:31" s="167" customFormat="1" ht="15">
      <c r="A252" s="167" t="s">
        <v>9763</v>
      </c>
      <c r="C252" s="61" t="s">
        <v>12865</v>
      </c>
      <c r="E252" s="61" t="s">
        <v>13277</v>
      </c>
      <c r="F252" s="167" t="s">
        <v>9809</v>
      </c>
      <c r="G252" s="167" t="s">
        <v>586</v>
      </c>
      <c r="H252" s="62" t="s">
        <v>594</v>
      </c>
      <c r="J252" s="63" t="str">
        <f t="shared" si="63"/>
        <v>IC.GI.110115</v>
      </c>
      <c r="K252" s="61" t="s">
        <v>13277</v>
      </c>
      <c r="L252" s="167" t="str">
        <f t="shared" si="64"/>
        <v>Ostomy Application/bag</v>
      </c>
      <c r="M252" s="168" t="str">
        <f t="shared" si="65"/>
        <v>PI.IC.GI.110115.01</v>
      </c>
      <c r="N252" s="168"/>
      <c r="O252" s="168" t="str">
        <f t="shared" si="66"/>
        <v>PH.IC.GI.110115.01</v>
      </c>
      <c r="Q252" s="168" t="str">
        <f t="shared" si="67"/>
        <v>CL.IC.GI.110115.01</v>
      </c>
      <c r="AD252" s="167" t="s">
        <v>575</v>
      </c>
      <c r="AE252" s="167">
        <v>1274</v>
      </c>
    </row>
    <row r="253" spans="1:31" s="167" customFormat="1" ht="15">
      <c r="A253" s="167" t="s">
        <v>9763</v>
      </c>
      <c r="C253" s="61" t="s">
        <v>12865</v>
      </c>
      <c r="E253" s="61" t="s">
        <v>13277</v>
      </c>
      <c r="F253" s="167" t="s">
        <v>9809</v>
      </c>
      <c r="G253" s="167" t="s">
        <v>587</v>
      </c>
      <c r="H253" s="62" t="s">
        <v>595</v>
      </c>
      <c r="J253" s="63" t="str">
        <f>CONCATENATE("IC.GI.",C253,E253,H253)</f>
        <v>IC.GI.110116</v>
      </c>
      <c r="K253" s="61" t="s">
        <v>13277</v>
      </c>
      <c r="L253" s="167" t="str">
        <f>G253</f>
        <v>Post void residual</v>
      </c>
      <c r="M253" s="168" t="str">
        <f>CONCATENATE("PI.",J253,".",K253)</f>
        <v>PI.IC.GI.110116.01</v>
      </c>
      <c r="N253" s="168"/>
      <c r="O253" s="168" t="str">
        <f>CONCATENATE("PH.",J253,".",K253)</f>
        <v>PH.IC.GI.110116.01</v>
      </c>
      <c r="Q253" s="168" t="str">
        <f>CONCATENATE("CL.",J253,".",K253)</f>
        <v>CL.IC.GI.110116.01</v>
      </c>
      <c r="AD253" s="167" t="s">
        <v>575</v>
      </c>
      <c r="AE253" s="167">
        <v>1274</v>
      </c>
    </row>
    <row r="254" spans="1:31" s="167" customFormat="1" ht="15">
      <c r="A254" s="167" t="s">
        <v>9763</v>
      </c>
      <c r="C254" s="61" t="s">
        <v>12865</v>
      </c>
      <c r="E254" s="61" t="s">
        <v>13277</v>
      </c>
      <c r="F254" s="167" t="s">
        <v>9809</v>
      </c>
      <c r="G254" s="167" t="s">
        <v>588</v>
      </c>
      <c r="H254" s="62" t="s">
        <v>596</v>
      </c>
      <c r="J254" s="63" t="str">
        <f t="shared" si="63"/>
        <v>IC.GI.110117</v>
      </c>
      <c r="K254" s="61" t="s">
        <v>13277</v>
      </c>
      <c r="L254" s="167" t="str">
        <f t="shared" si="64"/>
        <v>Suprapubic</v>
      </c>
      <c r="M254" s="168" t="str">
        <f t="shared" si="65"/>
        <v>PI.IC.GI.110117.01</v>
      </c>
      <c r="N254" s="168"/>
      <c r="O254" s="168" t="str">
        <f t="shared" si="66"/>
        <v>PH.IC.GI.110117.01</v>
      </c>
      <c r="Q254" s="168" t="str">
        <f t="shared" si="67"/>
        <v>CL.IC.GI.110117.01</v>
      </c>
      <c r="AD254" s="167" t="s">
        <v>575</v>
      </c>
      <c r="AE254" s="167">
        <v>1274</v>
      </c>
    </row>
    <row r="255" spans="1:31" s="167" customFormat="1" ht="15">
      <c r="A255" s="167" t="s">
        <v>9763</v>
      </c>
      <c r="C255" s="61" t="s">
        <v>5749</v>
      </c>
      <c r="E255" s="61" t="s">
        <v>2379</v>
      </c>
      <c r="F255" s="167" t="s">
        <v>9809</v>
      </c>
      <c r="G255" s="167" t="s">
        <v>589</v>
      </c>
      <c r="H255" s="62" t="s">
        <v>597</v>
      </c>
      <c r="J255" s="63" t="str">
        <f t="shared" si="58"/>
        <v>IC.GI.110118</v>
      </c>
      <c r="K255" s="61" t="s">
        <v>2379</v>
      </c>
      <c r="L255" s="167" t="str">
        <f t="shared" si="59"/>
        <v>Ureterostent</v>
      </c>
      <c r="M255" s="168" t="str">
        <f t="shared" si="60"/>
        <v>PI.IC.GI.110118.01</v>
      </c>
      <c r="N255" s="168"/>
      <c r="O255" s="168" t="str">
        <f t="shared" si="61"/>
        <v>PH.IC.GI.110118.01</v>
      </c>
      <c r="Q255" s="168" t="str">
        <f t="shared" si="62"/>
        <v>CL.IC.GI.110118.01</v>
      </c>
      <c r="AD255" s="167" t="s">
        <v>575</v>
      </c>
      <c r="AE255" s="167">
        <v>1274</v>
      </c>
    </row>
    <row r="256" spans="1:31" s="167" customFormat="1" ht="15">
      <c r="A256" s="167" t="s">
        <v>9763</v>
      </c>
      <c r="C256" s="61" t="s">
        <v>5749</v>
      </c>
      <c r="D256" s="167" t="s">
        <v>9435</v>
      </c>
      <c r="E256" s="61" t="s">
        <v>4192</v>
      </c>
      <c r="F256" s="167" t="s">
        <v>9547</v>
      </c>
      <c r="G256" s="167" t="s">
        <v>11177</v>
      </c>
      <c r="H256" s="62" t="s">
        <v>11848</v>
      </c>
      <c r="I256" s="167" t="s">
        <v>11177</v>
      </c>
      <c r="J256" s="63" t="str">
        <f t="shared" si="58"/>
        <v>IC.GI.110201</v>
      </c>
      <c r="K256" s="61" t="s">
        <v>2379</v>
      </c>
      <c r="L256" s="167" t="str">
        <f t="shared" si="59"/>
        <v>Yellow</v>
      </c>
      <c r="M256" s="168" t="str">
        <f t="shared" si="60"/>
        <v>PI.IC.GI.110201.01</v>
      </c>
      <c r="N256" s="168"/>
      <c r="O256" s="168" t="str">
        <f t="shared" si="61"/>
        <v>PH.IC.GI.110201.01</v>
      </c>
      <c r="Q256" s="168" t="str">
        <f t="shared" si="62"/>
        <v>CL.IC.GI.110201.01</v>
      </c>
    </row>
    <row r="257" spans="1:31" s="167" customFormat="1" ht="15">
      <c r="A257" s="167" t="s">
        <v>9763</v>
      </c>
      <c r="C257" s="61" t="s">
        <v>5749</v>
      </c>
      <c r="E257" s="61" t="s">
        <v>12182</v>
      </c>
      <c r="F257" s="167" t="s">
        <v>9547</v>
      </c>
      <c r="G257" s="167" t="s">
        <v>11877</v>
      </c>
      <c r="H257" s="62" t="s">
        <v>12030</v>
      </c>
      <c r="I257" s="167" t="s">
        <v>11877</v>
      </c>
      <c r="J257" s="63" t="str">
        <f t="shared" si="58"/>
        <v>IC.GI.110202</v>
      </c>
      <c r="K257" s="61" t="s">
        <v>2379</v>
      </c>
      <c r="L257" s="167" t="str">
        <f t="shared" si="59"/>
        <v>Amber</v>
      </c>
      <c r="M257" s="168" t="str">
        <f t="shared" si="60"/>
        <v>PI.IC.GI.110202.01</v>
      </c>
      <c r="N257" s="168"/>
      <c r="O257" s="168" t="str">
        <f t="shared" si="61"/>
        <v>PH.IC.GI.110202.01</v>
      </c>
      <c r="Q257" s="168" t="str">
        <f t="shared" si="62"/>
        <v>CL.IC.GI.110202.01</v>
      </c>
    </row>
    <row r="258" spans="1:31" s="167" customFormat="1" ht="15">
      <c r="A258" s="167" t="s">
        <v>9763</v>
      </c>
      <c r="C258" s="61" t="s">
        <v>5749</v>
      </c>
      <c r="E258" s="61" t="s">
        <v>12430</v>
      </c>
      <c r="F258" s="167" t="s">
        <v>9547</v>
      </c>
      <c r="G258" s="167" t="s">
        <v>11181</v>
      </c>
      <c r="H258" s="62" t="s">
        <v>12032</v>
      </c>
      <c r="I258" s="167" t="s">
        <v>11181</v>
      </c>
      <c r="J258" s="63" t="str">
        <f t="shared" si="58"/>
        <v>IC.GI.110203</v>
      </c>
      <c r="K258" s="61" t="s">
        <v>12175</v>
      </c>
      <c r="L258" s="167" t="str">
        <f t="shared" si="59"/>
        <v>Pink</v>
      </c>
      <c r="M258" s="168" t="str">
        <f t="shared" si="60"/>
        <v>PI.IC.GI.110203.01</v>
      </c>
      <c r="N258" s="168"/>
      <c r="O258" s="168" t="str">
        <f t="shared" si="61"/>
        <v>PH.IC.GI.110203.01</v>
      </c>
      <c r="Q258" s="168" t="str">
        <f t="shared" si="62"/>
        <v>CL.IC.GI.110203.01</v>
      </c>
    </row>
    <row r="259" spans="1:31" s="167" customFormat="1" ht="15">
      <c r="A259" s="167" t="s">
        <v>9763</v>
      </c>
      <c r="C259" s="61" t="s">
        <v>5749</v>
      </c>
      <c r="E259" s="61" t="s">
        <v>12182</v>
      </c>
      <c r="F259" s="167" t="s">
        <v>9547</v>
      </c>
      <c r="G259" s="167" t="s">
        <v>11477</v>
      </c>
      <c r="H259" s="62" t="s">
        <v>12028</v>
      </c>
      <c r="I259" s="167" t="s">
        <v>11477</v>
      </c>
      <c r="J259" s="63" t="str">
        <f t="shared" si="58"/>
        <v>IC.GI.110204</v>
      </c>
      <c r="K259" s="61" t="s">
        <v>2379</v>
      </c>
      <c r="L259" s="167" t="str">
        <f t="shared" si="59"/>
        <v>Red</v>
      </c>
      <c r="M259" s="168" t="str">
        <f t="shared" si="60"/>
        <v>PI.IC.GI.110204.01</v>
      </c>
      <c r="N259" s="168"/>
      <c r="O259" s="168" t="str">
        <f t="shared" si="61"/>
        <v>PH.IC.GI.110204.01</v>
      </c>
      <c r="Q259" s="168" t="str">
        <f t="shared" si="62"/>
        <v>CL.IC.GI.110204.01</v>
      </c>
    </row>
    <row r="260" spans="1:31" s="167" customFormat="1" ht="15">
      <c r="A260" s="167" t="s">
        <v>9763</v>
      </c>
      <c r="C260" s="61" t="s">
        <v>5749</v>
      </c>
      <c r="E260" s="61" t="s">
        <v>12182</v>
      </c>
      <c r="F260" s="167" t="s">
        <v>9547</v>
      </c>
      <c r="G260" s="167" t="s">
        <v>10143</v>
      </c>
      <c r="H260" s="62" t="s">
        <v>12210</v>
      </c>
      <c r="I260" s="167" t="s">
        <v>10143</v>
      </c>
      <c r="J260" s="63" t="str">
        <f t="shared" si="58"/>
        <v>IC.GI.110205</v>
      </c>
      <c r="K260" s="61" t="s">
        <v>2379</v>
      </c>
      <c r="L260" s="167" t="str">
        <f t="shared" si="59"/>
        <v>Orange</v>
      </c>
      <c r="M260" s="168" t="str">
        <f t="shared" si="60"/>
        <v>PI.IC.GI.110205.01</v>
      </c>
      <c r="N260" s="168"/>
      <c r="O260" s="168" t="str">
        <f t="shared" si="61"/>
        <v>PH.IC.GI.110205.01</v>
      </c>
      <c r="Q260" s="168" t="str">
        <f t="shared" si="62"/>
        <v>CL.IC.GI.110205.01</v>
      </c>
    </row>
    <row r="261" spans="1:31" s="167" customFormat="1" ht="15">
      <c r="A261" s="167" t="s">
        <v>9763</v>
      </c>
      <c r="C261" s="61" t="s">
        <v>5749</v>
      </c>
      <c r="E261" s="61" t="s">
        <v>12182</v>
      </c>
      <c r="F261" s="167" t="s">
        <v>9547</v>
      </c>
      <c r="G261" s="167" t="s">
        <v>11879</v>
      </c>
      <c r="H261" s="62" t="s">
        <v>12212</v>
      </c>
      <c r="I261" s="167" t="s">
        <v>11879</v>
      </c>
      <c r="J261" s="63" t="str">
        <f t="shared" si="58"/>
        <v>IC.GI.110206</v>
      </c>
      <c r="K261" s="61" t="s">
        <v>2379</v>
      </c>
      <c r="L261" s="167" t="str">
        <f t="shared" si="59"/>
        <v>Green</v>
      </c>
      <c r="M261" s="168" t="str">
        <f t="shared" si="60"/>
        <v>PI.IC.GI.110206.01</v>
      </c>
      <c r="N261" s="168"/>
      <c r="O261" s="168" t="str">
        <f t="shared" si="61"/>
        <v>PH.IC.GI.110206.01</v>
      </c>
      <c r="Q261" s="168" t="str">
        <f t="shared" si="62"/>
        <v>CL.IC.GI.110206.01</v>
      </c>
    </row>
    <row r="262" spans="1:31" s="167" customFormat="1" ht="15">
      <c r="A262" s="167" t="s">
        <v>9763</v>
      </c>
      <c r="C262" s="61" t="s">
        <v>5749</v>
      </c>
      <c r="E262" s="61" t="s">
        <v>4192</v>
      </c>
      <c r="F262" s="167" t="s">
        <v>9547</v>
      </c>
      <c r="G262" s="167" t="s">
        <v>10384</v>
      </c>
      <c r="H262" s="62" t="s">
        <v>12225</v>
      </c>
      <c r="I262" s="167" t="s">
        <v>10384</v>
      </c>
      <c r="J262" s="63" t="str">
        <f t="shared" si="58"/>
        <v>IC.GI.110207</v>
      </c>
      <c r="K262" s="61" t="s">
        <v>2379</v>
      </c>
      <c r="L262" s="167" t="str">
        <f t="shared" si="59"/>
        <v>Brown</v>
      </c>
      <c r="M262" s="168" t="str">
        <f t="shared" si="60"/>
        <v>PI.IC.GI.110207.01</v>
      </c>
      <c r="N262" s="168"/>
      <c r="O262" s="168" t="str">
        <f t="shared" si="61"/>
        <v>PH.IC.GI.110207.01</v>
      </c>
      <c r="Q262" s="168" t="str">
        <f t="shared" si="62"/>
        <v>CL.IC.GI.110207.01</v>
      </c>
    </row>
    <row r="263" spans="1:31" s="167" customFormat="1" ht="15">
      <c r="A263" s="167" t="s">
        <v>9763</v>
      </c>
      <c r="C263" s="61" t="s">
        <v>5749</v>
      </c>
      <c r="E263" s="61" t="s">
        <v>12182</v>
      </c>
      <c r="F263" s="167" t="s">
        <v>9547</v>
      </c>
      <c r="G263" s="167" t="s">
        <v>9548</v>
      </c>
      <c r="H263" s="62" t="s">
        <v>11639</v>
      </c>
      <c r="I263" s="167" t="s">
        <v>9548</v>
      </c>
      <c r="J263" s="63" t="str">
        <f t="shared" si="58"/>
        <v>IC.GI.110209</v>
      </c>
      <c r="K263" s="61" t="s">
        <v>2379</v>
      </c>
      <c r="L263" s="167" t="str">
        <f t="shared" si="59"/>
        <v>Blue</v>
      </c>
      <c r="M263" s="168" t="str">
        <f t="shared" si="60"/>
        <v>PI.IC.GI.110209.01</v>
      </c>
      <c r="N263" s="168"/>
      <c r="O263" s="168" t="str">
        <f t="shared" si="61"/>
        <v>PH.IC.GI.110209.01</v>
      </c>
      <c r="Q263" s="168" t="str">
        <f t="shared" si="62"/>
        <v>CL.IC.GI.110209.01</v>
      </c>
    </row>
    <row r="264" spans="1:31" s="167" customFormat="1" ht="15">
      <c r="A264" s="167" t="s">
        <v>9763</v>
      </c>
      <c r="C264" s="61" t="s">
        <v>12865</v>
      </c>
      <c r="E264" s="61" t="s">
        <v>13016</v>
      </c>
      <c r="F264" s="167" t="s">
        <v>9547</v>
      </c>
      <c r="G264" s="61" t="s">
        <v>9549</v>
      </c>
      <c r="H264" s="62" t="s">
        <v>13407</v>
      </c>
      <c r="I264" s="62" t="s">
        <v>9549</v>
      </c>
      <c r="J264" s="63" t="str">
        <f t="shared" si="58"/>
        <v>IC.GI.110210</v>
      </c>
      <c r="K264" s="61" t="s">
        <v>13277</v>
      </c>
      <c r="L264" s="167" t="str">
        <f t="shared" si="59"/>
        <v>Colorless</v>
      </c>
      <c r="M264" s="168" t="str">
        <f t="shared" si="60"/>
        <v>PI.IC.GI.110210.01</v>
      </c>
      <c r="N264" s="168"/>
      <c r="O264" s="168" t="str">
        <f t="shared" si="61"/>
        <v>PH.IC.GI.110210.01</v>
      </c>
      <c r="Q264" s="168" t="str">
        <f t="shared" si="62"/>
        <v>CL.IC.GI.110210.01</v>
      </c>
      <c r="R264" s="167" t="s">
        <v>13244</v>
      </c>
      <c r="S264" s="167">
        <v>200</v>
      </c>
    </row>
    <row r="265" spans="1:31" s="167" customFormat="1" ht="15">
      <c r="A265" s="167" t="s">
        <v>9763</v>
      </c>
      <c r="C265" s="61" t="s">
        <v>12865</v>
      </c>
      <c r="E265" s="61" t="s">
        <v>13016</v>
      </c>
      <c r="F265" s="167" t="s">
        <v>9547</v>
      </c>
      <c r="G265" s="61" t="s">
        <v>598</v>
      </c>
      <c r="H265" s="62" t="s">
        <v>773</v>
      </c>
      <c r="I265" s="62"/>
      <c r="J265" s="63" t="str">
        <f>CONCATENATE("IC.GI.",C265,E265,H265)</f>
        <v>IC.GI.110211</v>
      </c>
      <c r="K265" s="61" t="s">
        <v>13277</v>
      </c>
      <c r="L265" s="167" t="str">
        <f>G265</f>
        <v>Light</v>
      </c>
      <c r="M265" s="168" t="str">
        <f>CONCATENATE("PI.",J265,".",K265)</f>
        <v>PI.IC.GI.110211.01</v>
      </c>
      <c r="N265" s="168"/>
      <c r="O265" s="168" t="str">
        <f>CONCATENATE("PH.",J265,".",K265)</f>
        <v>PH.IC.GI.110211.01</v>
      </c>
      <c r="Q265" s="168" t="str">
        <f>CONCATENATE("CL.",J265,".",K265)</f>
        <v>CL.IC.GI.110211.01</v>
      </c>
      <c r="R265" s="167" t="s">
        <v>13244</v>
      </c>
      <c r="S265" s="167">
        <v>200</v>
      </c>
      <c r="AD265" s="167" t="s">
        <v>600</v>
      </c>
      <c r="AE265" s="167">
        <v>1275</v>
      </c>
    </row>
    <row r="266" spans="1:31" s="167" customFormat="1" ht="15">
      <c r="A266" s="167" t="s">
        <v>9763</v>
      </c>
      <c r="C266" s="61" t="s">
        <v>5749</v>
      </c>
      <c r="E266" s="61" t="s">
        <v>12182</v>
      </c>
      <c r="F266" s="167" t="s">
        <v>9547</v>
      </c>
      <c r="G266" s="61" t="s">
        <v>599</v>
      </c>
      <c r="H266" s="62" t="s">
        <v>774</v>
      </c>
      <c r="I266" s="62"/>
      <c r="J266" s="63" t="str">
        <f t="shared" si="58"/>
        <v>IC.GI.110212</v>
      </c>
      <c r="K266" s="61" t="s">
        <v>2379</v>
      </c>
      <c r="L266" s="167" t="str">
        <f t="shared" si="59"/>
        <v>Dark</v>
      </c>
      <c r="M266" s="168" t="str">
        <f t="shared" si="60"/>
        <v>PI.IC.GI.110212.01</v>
      </c>
      <c r="N266" s="168"/>
      <c r="O266" s="168" t="str">
        <f t="shared" si="61"/>
        <v>PH.IC.GI.110212.01</v>
      </c>
      <c r="Q266" s="168" t="str">
        <f t="shared" si="62"/>
        <v>CL.IC.GI.110212.01</v>
      </c>
      <c r="R266" s="167" t="s">
        <v>4415</v>
      </c>
      <c r="S266" s="167">
        <v>200</v>
      </c>
      <c r="AD266" s="167" t="s">
        <v>601</v>
      </c>
      <c r="AE266" s="167">
        <v>1275</v>
      </c>
    </row>
    <row r="267" spans="1:31" s="167" customFormat="1" ht="15">
      <c r="A267" s="167" t="s">
        <v>9763</v>
      </c>
      <c r="C267" s="61" t="s">
        <v>5749</v>
      </c>
      <c r="D267" s="167" t="s">
        <v>9550</v>
      </c>
      <c r="E267" s="61" t="s">
        <v>12592</v>
      </c>
      <c r="F267" s="167" t="s">
        <v>9415</v>
      </c>
      <c r="G267" s="167" t="s">
        <v>9417</v>
      </c>
      <c r="H267" s="62" t="s">
        <v>12030</v>
      </c>
      <c r="I267" s="167" t="s">
        <v>9298</v>
      </c>
      <c r="J267" s="63" t="str">
        <f t="shared" si="58"/>
        <v>IC.GI.110302</v>
      </c>
      <c r="K267" s="61" t="s">
        <v>2379</v>
      </c>
      <c r="L267" s="167" t="str">
        <f t="shared" si="59"/>
        <v xml:space="preserve">     Dilute</v>
      </c>
      <c r="M267" s="168" t="str">
        <f t="shared" si="60"/>
        <v>PI.IC.GI.110302.01</v>
      </c>
      <c r="N267" s="168"/>
      <c r="O267" s="168" t="str">
        <f t="shared" si="61"/>
        <v>PH.IC.GI.110302.01</v>
      </c>
      <c r="Q267" s="168" t="str">
        <f t="shared" si="62"/>
        <v>CL.IC.GI.110302.01</v>
      </c>
    </row>
    <row r="268" spans="1:31" s="167" customFormat="1" ht="15">
      <c r="A268" s="167" t="s">
        <v>9763</v>
      </c>
      <c r="C268" s="61" t="s">
        <v>5749</v>
      </c>
      <c r="E268" s="61" t="s">
        <v>3812</v>
      </c>
      <c r="F268" s="167" t="s">
        <v>9415</v>
      </c>
      <c r="G268" s="167" t="s">
        <v>9299</v>
      </c>
      <c r="H268" s="62" t="s">
        <v>12032</v>
      </c>
      <c r="I268" s="167" t="s">
        <v>9300</v>
      </c>
      <c r="J268" s="63" t="str">
        <f t="shared" si="58"/>
        <v>IC.GI.110303</v>
      </c>
      <c r="K268" s="61" t="s">
        <v>2379</v>
      </c>
      <c r="L268" s="167" t="str">
        <f t="shared" si="59"/>
        <v xml:space="preserve">     Concentrated</v>
      </c>
      <c r="M268" s="168" t="str">
        <f t="shared" si="60"/>
        <v>PI.IC.GI.110303.01</v>
      </c>
      <c r="N268" s="168"/>
      <c r="O268" s="168" t="str">
        <f t="shared" si="61"/>
        <v>PH.IC.GI.110303.01</v>
      </c>
      <c r="Q268" s="168" t="str">
        <f t="shared" si="62"/>
        <v>CL.IC.GI.110303.01</v>
      </c>
    </row>
    <row r="269" spans="1:31" s="167" customFormat="1" ht="15">
      <c r="A269" s="167" t="s">
        <v>9763</v>
      </c>
      <c r="C269" s="61" t="s">
        <v>5749</v>
      </c>
      <c r="D269" s="167" t="s">
        <v>9301</v>
      </c>
      <c r="E269" s="61" t="s">
        <v>6464</v>
      </c>
      <c r="F269" s="167" t="s">
        <v>9415</v>
      </c>
      <c r="G269" s="167" t="s">
        <v>11549</v>
      </c>
      <c r="H269" s="62" t="s">
        <v>11848</v>
      </c>
      <c r="I269" s="167" t="s">
        <v>11550</v>
      </c>
      <c r="J269" s="63" t="str">
        <f t="shared" si="58"/>
        <v>IC.GI.110401</v>
      </c>
      <c r="K269" s="61" t="s">
        <v>2379</v>
      </c>
      <c r="L269" s="167" t="str">
        <f t="shared" si="59"/>
        <v xml:space="preserve">     Clear</v>
      </c>
      <c r="M269" s="168" t="str">
        <f t="shared" si="60"/>
        <v>PI.IC.GI.110401.01</v>
      </c>
      <c r="N269" s="168"/>
      <c r="O269" s="168" t="str">
        <f t="shared" si="61"/>
        <v>PH.IC.GI.110401.01</v>
      </c>
      <c r="Q269" s="168" t="str">
        <f t="shared" si="62"/>
        <v>CL.IC.GI.110401.01</v>
      </c>
    </row>
    <row r="270" spans="1:31" s="167" customFormat="1" ht="15">
      <c r="A270" s="167" t="s">
        <v>9763</v>
      </c>
      <c r="C270" s="61" t="s">
        <v>5749</v>
      </c>
      <c r="E270" s="61" t="s">
        <v>6464</v>
      </c>
      <c r="F270" s="167" t="s">
        <v>9415</v>
      </c>
      <c r="G270" s="167" t="s">
        <v>11551</v>
      </c>
      <c r="H270" s="62" t="s">
        <v>12030</v>
      </c>
      <c r="I270" s="167" t="s">
        <v>9302</v>
      </c>
      <c r="J270" s="63" t="str">
        <f t="shared" si="58"/>
        <v>IC.GI.110402</v>
      </c>
      <c r="K270" s="61" t="s">
        <v>2379</v>
      </c>
      <c r="L270" s="167" t="str">
        <f t="shared" si="59"/>
        <v xml:space="preserve">     Cloudy</v>
      </c>
      <c r="M270" s="168" t="str">
        <f t="shared" si="60"/>
        <v>PI.IC.GI.110402.01</v>
      </c>
      <c r="N270" s="168"/>
      <c r="O270" s="168" t="str">
        <f t="shared" si="61"/>
        <v>PH.IC.GI.110402.01</v>
      </c>
      <c r="Q270" s="168" t="str">
        <f t="shared" si="62"/>
        <v>CL.IC.GI.110402.01</v>
      </c>
    </row>
    <row r="271" spans="1:31" s="167" customFormat="1" ht="15">
      <c r="A271" s="167" t="s">
        <v>9763</v>
      </c>
      <c r="C271" s="61" t="s">
        <v>5749</v>
      </c>
      <c r="E271" s="61" t="s">
        <v>6464</v>
      </c>
      <c r="F271" s="167" t="s">
        <v>9415</v>
      </c>
      <c r="G271" s="167" t="s">
        <v>11882</v>
      </c>
      <c r="H271" s="62" t="s">
        <v>12032</v>
      </c>
      <c r="I271" s="167" t="s">
        <v>11883</v>
      </c>
      <c r="J271" s="63" t="str">
        <f t="shared" si="58"/>
        <v>IC.GI.110403</v>
      </c>
      <c r="K271" s="61" t="s">
        <v>2379</v>
      </c>
      <c r="L271" s="167" t="str">
        <f t="shared" si="59"/>
        <v xml:space="preserve">     Bloody</v>
      </c>
      <c r="M271" s="168" t="str">
        <f t="shared" si="60"/>
        <v>PI.IC.GI.110403.01</v>
      </c>
      <c r="N271" s="168"/>
      <c r="O271" s="168" t="str">
        <f t="shared" si="61"/>
        <v>PH.IC.GI.110403.01</v>
      </c>
      <c r="Q271" s="168" t="str">
        <f t="shared" si="62"/>
        <v>CL.IC.GI.110403.01</v>
      </c>
    </row>
    <row r="272" spans="1:31" s="167" customFormat="1" ht="15">
      <c r="A272" s="167" t="s">
        <v>9763</v>
      </c>
      <c r="C272" s="61" t="s">
        <v>5749</v>
      </c>
      <c r="E272" s="61" t="s">
        <v>6464</v>
      </c>
      <c r="F272" s="167" t="s">
        <v>9415</v>
      </c>
      <c r="G272" s="167" t="s">
        <v>9554</v>
      </c>
      <c r="H272" s="62" t="s">
        <v>12028</v>
      </c>
      <c r="I272" s="167" t="s">
        <v>9555</v>
      </c>
      <c r="J272" s="63" t="str">
        <f t="shared" si="58"/>
        <v>IC.GI.110404</v>
      </c>
      <c r="K272" s="61" t="s">
        <v>12175</v>
      </c>
      <c r="L272" s="167" t="str">
        <f t="shared" si="59"/>
        <v xml:space="preserve">     Sediment</v>
      </c>
      <c r="M272" s="168" t="str">
        <f t="shared" si="60"/>
        <v>PI.IC.GI.110404.01</v>
      </c>
      <c r="N272" s="168"/>
      <c r="O272" s="168" t="str">
        <f t="shared" si="61"/>
        <v>PH.IC.GI.110404.01</v>
      </c>
      <c r="Q272" s="168" t="str">
        <f t="shared" si="62"/>
        <v>CL.IC.GI.110404.01</v>
      </c>
    </row>
    <row r="273" spans="1:45" s="167" customFormat="1" ht="15">
      <c r="A273" s="167" t="s">
        <v>9763</v>
      </c>
      <c r="C273" s="61" t="s">
        <v>5749</v>
      </c>
      <c r="E273" s="61" t="s">
        <v>6464</v>
      </c>
      <c r="F273" s="167" t="s">
        <v>9415</v>
      </c>
      <c r="G273" s="167" t="s">
        <v>10559</v>
      </c>
      <c r="H273" s="62" t="s">
        <v>12210</v>
      </c>
      <c r="I273" s="167" t="s">
        <v>10560</v>
      </c>
      <c r="J273" s="63" t="str">
        <f t="shared" si="58"/>
        <v>IC.GI.110405</v>
      </c>
      <c r="K273" s="61" t="s">
        <v>2379</v>
      </c>
      <c r="L273" s="167" t="str">
        <f t="shared" si="59"/>
        <v xml:space="preserve">     Clots</v>
      </c>
      <c r="M273" s="168" t="str">
        <f t="shared" si="60"/>
        <v>PI.IC.GI.110405.01</v>
      </c>
      <c r="N273" s="168"/>
      <c r="O273" s="168" t="str">
        <f t="shared" si="61"/>
        <v>PH.IC.GI.110405.01</v>
      </c>
      <c r="Q273" s="168" t="str">
        <f t="shared" si="62"/>
        <v>CL.IC.GI.110405.01</v>
      </c>
    </row>
    <row r="274" spans="1:45" s="167" customFormat="1" ht="15">
      <c r="A274" s="167" t="s">
        <v>9763</v>
      </c>
      <c r="C274" s="61" t="s">
        <v>5749</v>
      </c>
      <c r="D274" s="167" t="s">
        <v>9704</v>
      </c>
      <c r="E274" s="61" t="s">
        <v>6291</v>
      </c>
      <c r="F274" s="167" t="s">
        <v>9415</v>
      </c>
      <c r="G274" s="167" t="s">
        <v>9705</v>
      </c>
      <c r="H274" s="62" t="s">
        <v>11848</v>
      </c>
      <c r="I274" s="167" t="s">
        <v>12171</v>
      </c>
      <c r="J274" s="63" t="str">
        <f t="shared" si="58"/>
        <v>IC.GI.110501</v>
      </c>
      <c r="K274" s="61" t="s">
        <v>12175</v>
      </c>
      <c r="L274" s="167" t="str">
        <f t="shared" si="59"/>
        <v xml:space="preserve">     Not applicable</v>
      </c>
      <c r="M274" s="168" t="str">
        <f t="shared" si="60"/>
        <v>PI.IC.GI.110501.01</v>
      </c>
      <c r="N274" s="168"/>
      <c r="O274" s="168" t="str">
        <f t="shared" si="61"/>
        <v>PH.IC.GI.110501.01</v>
      </c>
      <c r="Q274" s="168" t="str">
        <f t="shared" si="62"/>
        <v>CL.IC.GI.110501.01</v>
      </c>
    </row>
    <row r="275" spans="1:45" s="167" customFormat="1" ht="15">
      <c r="A275" s="167" t="s">
        <v>9763</v>
      </c>
      <c r="C275" s="61" t="s">
        <v>5749</v>
      </c>
      <c r="E275" s="61" t="s">
        <v>6291</v>
      </c>
      <c r="F275" s="167" t="s">
        <v>9415</v>
      </c>
      <c r="G275" s="167" t="s">
        <v>9706</v>
      </c>
      <c r="H275" s="62" t="s">
        <v>12030</v>
      </c>
      <c r="I275" s="167" t="s">
        <v>9707</v>
      </c>
      <c r="J275" s="63" t="str">
        <f t="shared" si="58"/>
        <v>IC.GI.110502</v>
      </c>
      <c r="K275" s="61" t="s">
        <v>12175</v>
      </c>
      <c r="L275" s="167" t="str">
        <f t="shared" si="59"/>
        <v xml:space="preserve">     Sediment color rusty</v>
      </c>
      <c r="M275" s="168" t="str">
        <f t="shared" si="60"/>
        <v>PI.IC.GI.110502.01</v>
      </c>
      <c r="N275" s="168"/>
      <c r="O275" s="168" t="str">
        <f t="shared" si="61"/>
        <v>PH.IC.GI.110502.01</v>
      </c>
      <c r="Q275" s="168" t="str">
        <f t="shared" si="62"/>
        <v>CL.IC.GI.110502.01</v>
      </c>
    </row>
    <row r="276" spans="1:45" s="167" customFormat="1" ht="15">
      <c r="A276" s="167" t="s">
        <v>9763</v>
      </c>
      <c r="C276" s="61" t="s">
        <v>5749</v>
      </c>
      <c r="E276" s="61" t="s">
        <v>6291</v>
      </c>
      <c r="F276" s="167" t="s">
        <v>9415</v>
      </c>
      <c r="G276" s="167" t="s">
        <v>9708</v>
      </c>
      <c r="H276" s="62" t="s">
        <v>12032</v>
      </c>
      <c r="I276" s="167" t="s">
        <v>10145</v>
      </c>
      <c r="J276" s="63" t="str">
        <f t="shared" si="58"/>
        <v>IC.GI.110503</v>
      </c>
      <c r="K276" s="61" t="s">
        <v>12175</v>
      </c>
      <c r="L276" s="167" t="str">
        <f t="shared" si="59"/>
        <v xml:space="preserve">     Sediment color white</v>
      </c>
      <c r="M276" s="168" t="str">
        <f t="shared" si="60"/>
        <v>PI.IC.GI.110503.01</v>
      </c>
      <c r="N276" s="168"/>
      <c r="O276" s="168" t="str">
        <f t="shared" si="61"/>
        <v>PH.IC.GI.110503.01</v>
      </c>
      <c r="Q276" s="168" t="str">
        <f t="shared" si="62"/>
        <v>CL.IC.GI.110503.01</v>
      </c>
    </row>
    <row r="277" spans="1:45" s="167" customFormat="1" ht="15">
      <c r="A277" s="167" t="s">
        <v>9763</v>
      </c>
      <c r="C277" s="61" t="s">
        <v>5749</v>
      </c>
      <c r="E277" s="61" t="s">
        <v>6291</v>
      </c>
      <c r="F277" s="167" t="s">
        <v>9415</v>
      </c>
      <c r="G277" s="167" t="s">
        <v>9709</v>
      </c>
      <c r="H277" s="62" t="s">
        <v>12028</v>
      </c>
      <c r="I277" s="167" t="s">
        <v>10384</v>
      </c>
      <c r="J277" s="63" t="str">
        <f t="shared" si="58"/>
        <v>IC.GI.110504</v>
      </c>
      <c r="K277" s="61" t="s">
        <v>12175</v>
      </c>
      <c r="L277" s="167" t="str">
        <f t="shared" si="59"/>
        <v xml:space="preserve">     Sediment color brown</v>
      </c>
      <c r="M277" s="168" t="str">
        <f t="shared" si="60"/>
        <v>PI.IC.GI.110504.01</v>
      </c>
      <c r="N277" s="168"/>
      <c r="O277" s="168" t="str">
        <f t="shared" si="61"/>
        <v>PH.IC.GI.110504.01</v>
      </c>
      <c r="Q277" s="168" t="str">
        <f t="shared" si="62"/>
        <v>CL.IC.GI.110504.01</v>
      </c>
    </row>
    <row r="278" spans="1:45" s="167" customFormat="1" ht="15">
      <c r="A278" s="167" t="s">
        <v>9763</v>
      </c>
      <c r="C278" s="61" t="s">
        <v>5749</v>
      </c>
      <c r="D278" s="167" t="s">
        <v>9582</v>
      </c>
      <c r="E278" s="61" t="s">
        <v>6988</v>
      </c>
      <c r="F278" s="167" t="s">
        <v>9415</v>
      </c>
      <c r="G278" s="167" t="s">
        <v>9710</v>
      </c>
      <c r="H278" s="62" t="s">
        <v>11848</v>
      </c>
      <c r="I278" s="167" t="s">
        <v>13048</v>
      </c>
      <c r="J278" s="63" t="str">
        <f t="shared" si="58"/>
        <v>IC.GI.110601</v>
      </c>
      <c r="K278" s="61" t="s">
        <v>12175</v>
      </c>
      <c r="L278" s="167" t="str">
        <f t="shared" si="59"/>
        <v xml:space="preserve">     Odor none</v>
      </c>
      <c r="M278" s="168" t="str">
        <f t="shared" si="60"/>
        <v>PI.IC.GI.110601.01</v>
      </c>
      <c r="N278" s="168"/>
      <c r="O278" s="168" t="str">
        <f t="shared" si="61"/>
        <v>PH.IC.GI.110601.01</v>
      </c>
      <c r="Q278" s="168" t="str">
        <f t="shared" si="62"/>
        <v>CL.IC.GI.110601.01</v>
      </c>
    </row>
    <row r="279" spans="1:45" s="167" customFormat="1" ht="15">
      <c r="A279" s="167" t="s">
        <v>9763</v>
      </c>
      <c r="C279" s="61" t="s">
        <v>5749</v>
      </c>
      <c r="E279" s="61" t="s">
        <v>6988</v>
      </c>
      <c r="F279" s="167" t="s">
        <v>9415</v>
      </c>
      <c r="G279" s="167" t="s">
        <v>9702</v>
      </c>
      <c r="H279" s="62" t="s">
        <v>12030</v>
      </c>
      <c r="I279" s="167" t="s">
        <v>9703</v>
      </c>
      <c r="J279" s="63" t="str">
        <f t="shared" si="58"/>
        <v>IC.GI.110602</v>
      </c>
      <c r="K279" s="61" t="s">
        <v>12175</v>
      </c>
      <c r="L279" s="167" t="str">
        <f t="shared" si="59"/>
        <v xml:space="preserve">     Normal odor</v>
      </c>
      <c r="M279" s="168" t="str">
        <f t="shared" si="60"/>
        <v>PI.IC.GI.110602.01</v>
      </c>
      <c r="N279" s="168"/>
      <c r="O279" s="168" t="str">
        <f t="shared" si="61"/>
        <v>PH.IC.GI.110602.01</v>
      </c>
      <c r="Q279" s="168" t="str">
        <f t="shared" si="62"/>
        <v>CL.IC.GI.110602.01</v>
      </c>
    </row>
    <row r="280" spans="1:45" s="167" customFormat="1" ht="15">
      <c r="A280" s="167" t="s">
        <v>9763</v>
      </c>
      <c r="C280" s="61" t="s">
        <v>5749</v>
      </c>
      <c r="E280" s="61" t="s">
        <v>6988</v>
      </c>
      <c r="F280" s="167" t="s">
        <v>9415</v>
      </c>
      <c r="G280" s="167" t="s">
        <v>9857</v>
      </c>
      <c r="H280" s="62" t="s">
        <v>12032</v>
      </c>
      <c r="I280" s="167" t="s">
        <v>11235</v>
      </c>
      <c r="J280" s="63" t="str">
        <f t="shared" si="58"/>
        <v>IC.GI.110603</v>
      </c>
      <c r="K280" s="61" t="s">
        <v>12175</v>
      </c>
      <c r="L280" s="167" t="str">
        <f t="shared" si="59"/>
        <v xml:space="preserve">     Odor foul</v>
      </c>
      <c r="M280" s="168" t="str">
        <f t="shared" si="60"/>
        <v>PI.IC.GI.110603.01</v>
      </c>
      <c r="N280" s="168"/>
      <c r="O280" s="168" t="str">
        <f t="shared" si="61"/>
        <v>PH.IC.GI.110603.01</v>
      </c>
      <c r="Q280" s="168" t="str">
        <f t="shared" si="62"/>
        <v>CL.IC.GI.110603.01</v>
      </c>
    </row>
    <row r="281" spans="1:45" s="167" customFormat="1" ht="15">
      <c r="A281" s="167" t="s">
        <v>9763</v>
      </c>
      <c r="C281" s="61" t="s">
        <v>5749</v>
      </c>
      <c r="E281" s="61" t="s">
        <v>6988</v>
      </c>
      <c r="F281" s="167" t="s">
        <v>9415</v>
      </c>
      <c r="G281" s="167" t="s">
        <v>9858</v>
      </c>
      <c r="H281" s="62" t="s">
        <v>12028</v>
      </c>
      <c r="I281" s="167" t="s">
        <v>10963</v>
      </c>
      <c r="J281" s="63" t="str">
        <f t="shared" si="58"/>
        <v>IC.GI.110604</v>
      </c>
      <c r="K281" s="61" t="s">
        <v>12175</v>
      </c>
      <c r="L281" s="167" t="str">
        <f t="shared" si="59"/>
        <v xml:space="preserve">     Odor abnormal</v>
      </c>
      <c r="M281" s="168" t="str">
        <f t="shared" si="60"/>
        <v>PI.IC.GI.110604.01</v>
      </c>
      <c r="N281" s="168"/>
      <c r="O281" s="168" t="str">
        <f t="shared" si="61"/>
        <v>PH.IC.GI.110604.01</v>
      </c>
      <c r="Q281" s="168" t="str">
        <f t="shared" si="62"/>
        <v>CL.IC.GI.110604.01</v>
      </c>
    </row>
    <row r="282" spans="1:45" s="167" customFormat="1" ht="15">
      <c r="A282" s="167" t="s">
        <v>9763</v>
      </c>
      <c r="C282" s="61" t="s">
        <v>5749</v>
      </c>
      <c r="E282" s="61" t="s">
        <v>6988</v>
      </c>
      <c r="F282" s="167" t="s">
        <v>9415</v>
      </c>
      <c r="G282" s="61" t="s">
        <v>9859</v>
      </c>
      <c r="H282" s="62" t="s">
        <v>6291</v>
      </c>
      <c r="I282" s="62" t="s">
        <v>9860</v>
      </c>
      <c r="J282" s="63" t="str">
        <f t="shared" si="58"/>
        <v>IC.GI.110605</v>
      </c>
      <c r="K282" s="61" t="s">
        <v>12175</v>
      </c>
      <c r="L282" s="167" t="str">
        <f t="shared" si="59"/>
        <v xml:space="preserve">  Odorless</v>
      </c>
      <c r="M282" s="168" t="str">
        <f t="shared" si="60"/>
        <v>PI.IC.GI.110605.01</v>
      </c>
      <c r="N282" s="168"/>
      <c r="O282" s="168" t="str">
        <f t="shared" si="61"/>
        <v>PH.IC.GI.110605.01</v>
      </c>
      <c r="Q282" s="168" t="str">
        <f t="shared" si="62"/>
        <v>CL.IC.GI.110605.01</v>
      </c>
      <c r="R282" s="167" t="s">
        <v>4415</v>
      </c>
      <c r="S282" s="167">
        <v>202</v>
      </c>
    </row>
    <row r="283" spans="1:45" s="167" customFormat="1" ht="15">
      <c r="A283" s="167" t="s">
        <v>9763</v>
      </c>
      <c r="C283" s="61" t="s">
        <v>5749</v>
      </c>
      <c r="D283" s="167" t="s">
        <v>9862</v>
      </c>
      <c r="E283" s="61" t="s">
        <v>6317</v>
      </c>
      <c r="F283" s="167" t="s">
        <v>9863</v>
      </c>
      <c r="G283" s="61" t="s">
        <v>9864</v>
      </c>
      <c r="H283" s="62" t="s">
        <v>12175</v>
      </c>
      <c r="I283" s="62" t="s">
        <v>9865</v>
      </c>
      <c r="J283" s="63" t="str">
        <f>CONCATENATE("IC.GI.",C283,E283,H283)</f>
        <v>IC.GI.110701</v>
      </c>
      <c r="K283" s="61" t="s">
        <v>12175</v>
      </c>
      <c r="L283" s="167" t="str">
        <f t="shared" si="59"/>
        <v>Urine Strained</v>
      </c>
      <c r="M283" s="168" t="str">
        <f>CONCATENATE("PI.",J283,".",K283)</f>
        <v>PI.IC.GI.110701.01</v>
      </c>
      <c r="N283" s="168"/>
      <c r="O283" s="168" t="str">
        <f>CONCATENATE("PH.",J283,".",K283)</f>
        <v>PH.IC.GI.110701.01</v>
      </c>
      <c r="Q283" s="168" t="str">
        <f>CONCATENATE("CL.",J283,".",K283)</f>
        <v>CL.IC.GI.110701.01</v>
      </c>
      <c r="R283" s="167" t="s">
        <v>4415</v>
      </c>
      <c r="S283" s="167">
        <v>205</v>
      </c>
    </row>
    <row r="284" spans="1:45" s="145" customFormat="1" ht="16">
      <c r="A284" s="145" t="s">
        <v>9763</v>
      </c>
      <c r="B284" s="145" t="s">
        <v>9866</v>
      </c>
      <c r="C284" s="170" t="s">
        <v>3064</v>
      </c>
      <c r="D284" s="145" t="s">
        <v>14586</v>
      </c>
      <c r="E284" s="170" t="s">
        <v>2379</v>
      </c>
      <c r="F284" s="145" t="s">
        <v>14587</v>
      </c>
      <c r="G284" s="145" t="s">
        <v>14588</v>
      </c>
      <c r="H284" s="170" t="s">
        <v>11848</v>
      </c>
      <c r="I284" s="145" t="s">
        <v>12157</v>
      </c>
      <c r="J284" s="171" t="str">
        <f t="shared" ref="J284:J322" si="68">CONCATENATE("IC.GI.",C284,E284,H284)</f>
        <v>IC.GI.120101</v>
      </c>
      <c r="K284" s="170" t="s">
        <v>12175</v>
      </c>
      <c r="L284" s="145" t="str">
        <f t="shared" si="59"/>
        <v>Abnormal Drainage None</v>
      </c>
      <c r="M284" s="171" t="str">
        <f t="shared" ref="M284:M322" si="69">CONCATENATE("PI.",J284,".",K284)</f>
        <v>PI.IC.GI.120101.01</v>
      </c>
      <c r="N284" s="171"/>
      <c r="O284" s="171" t="str">
        <f t="shared" ref="O284:O322" si="70">CONCATENATE("PH.",J284,".",K284)</f>
        <v>PH.IC.GI.120101.01</v>
      </c>
      <c r="Q284" s="171" t="str">
        <f t="shared" ref="Q284:Q322" si="71">CONCATENATE("CL.",J284,".",K284)</f>
        <v>CL.IC.GI.120101.01</v>
      </c>
      <c r="AR284" s="145" t="s">
        <v>12773</v>
      </c>
      <c r="AS284" s="145">
        <v>1749</v>
      </c>
    </row>
    <row r="285" spans="1:45" s="145" customFormat="1" ht="16">
      <c r="A285" s="145" t="s">
        <v>9763</v>
      </c>
      <c r="C285" s="170" t="s">
        <v>3064</v>
      </c>
      <c r="E285" s="170" t="s">
        <v>12175</v>
      </c>
      <c r="F285" s="145" t="s">
        <v>14587</v>
      </c>
      <c r="G285" s="145" t="s">
        <v>14589</v>
      </c>
      <c r="H285" s="170" t="s">
        <v>12030</v>
      </c>
      <c r="I285" s="145" t="s">
        <v>11743</v>
      </c>
      <c r="J285" s="171" t="str">
        <f t="shared" si="68"/>
        <v>IC.GI.120102</v>
      </c>
      <c r="K285" s="170" t="s">
        <v>12175</v>
      </c>
      <c r="L285" s="145" t="str">
        <f t="shared" ref="L285:L356" si="72">G285</f>
        <v>Penile Drainage abnormal</v>
      </c>
      <c r="M285" s="171" t="str">
        <f t="shared" si="69"/>
        <v>PI.IC.GI.120102.01</v>
      </c>
      <c r="N285" s="171"/>
      <c r="O285" s="171" t="str">
        <f t="shared" si="70"/>
        <v>PH.IC.GI.120102.01</v>
      </c>
      <c r="Q285" s="171" t="str">
        <f t="shared" si="71"/>
        <v>CL.IC.GI.120102.01</v>
      </c>
      <c r="AR285" s="145" t="s">
        <v>12773</v>
      </c>
      <c r="AS285" s="145">
        <v>1749</v>
      </c>
    </row>
    <row r="286" spans="1:45" s="145" customFormat="1" ht="16">
      <c r="A286" s="145" t="s">
        <v>9763</v>
      </c>
      <c r="C286" s="170" t="s">
        <v>3064</v>
      </c>
      <c r="E286" s="170" t="s">
        <v>12175</v>
      </c>
      <c r="F286" s="145" t="s">
        <v>14587</v>
      </c>
      <c r="G286" s="145" t="s">
        <v>14590</v>
      </c>
      <c r="H286" s="170" t="s">
        <v>12032</v>
      </c>
      <c r="I286" s="145" t="s">
        <v>9772</v>
      </c>
      <c r="J286" s="171" t="str">
        <f t="shared" si="68"/>
        <v>IC.GI.120103</v>
      </c>
      <c r="K286" s="170" t="s">
        <v>12175</v>
      </c>
      <c r="L286" s="145" t="str">
        <f t="shared" si="72"/>
        <v>Vaginal Drainage abnormal</v>
      </c>
      <c r="M286" s="171" t="str">
        <f t="shared" si="69"/>
        <v>PI.IC.GI.120103.01</v>
      </c>
      <c r="N286" s="171"/>
      <c r="O286" s="171" t="str">
        <f t="shared" si="70"/>
        <v>PH.IC.GI.120103.01</v>
      </c>
      <c r="Q286" s="171" t="str">
        <f t="shared" si="71"/>
        <v>CL.IC.GI.120103.01</v>
      </c>
      <c r="AR286" s="145" t="s">
        <v>12773</v>
      </c>
      <c r="AS286" s="145">
        <v>1749</v>
      </c>
    </row>
    <row r="287" spans="1:45" s="145" customFormat="1" ht="16">
      <c r="A287" s="145" t="s">
        <v>9763</v>
      </c>
      <c r="C287" s="170" t="s">
        <v>3064</v>
      </c>
      <c r="E287" s="170" t="s">
        <v>12175</v>
      </c>
      <c r="F287" s="145" t="s">
        <v>14587</v>
      </c>
      <c r="G287" s="170" t="s">
        <v>14591</v>
      </c>
      <c r="H287" s="170" t="s">
        <v>6464</v>
      </c>
      <c r="I287" s="170" t="s">
        <v>9632</v>
      </c>
      <c r="J287" s="171" t="str">
        <f t="shared" si="68"/>
        <v>IC.GI.120104</v>
      </c>
      <c r="K287" s="170" t="s">
        <v>12175</v>
      </c>
      <c r="L287" s="145" t="str">
        <f t="shared" si="72"/>
        <v>Meatal Drainage</v>
      </c>
      <c r="M287" s="171" t="str">
        <f t="shared" si="69"/>
        <v>PI.IC.GI.120104.01</v>
      </c>
      <c r="N287" s="171"/>
      <c r="O287" s="171" t="str">
        <f t="shared" si="70"/>
        <v>PH.IC.GI.120104.01</v>
      </c>
      <c r="Q287" s="171" t="str">
        <f t="shared" si="71"/>
        <v>CL.IC.GI.120104.01</v>
      </c>
      <c r="R287" s="145" t="s">
        <v>4415</v>
      </c>
      <c r="S287" s="145">
        <v>204</v>
      </c>
      <c r="AR287" s="145" t="s">
        <v>12773</v>
      </c>
      <c r="AS287" s="145">
        <v>1749</v>
      </c>
    </row>
    <row r="288" spans="1:45" s="167" customFormat="1" ht="15">
      <c r="A288" s="167" t="s">
        <v>9763</v>
      </c>
      <c r="B288" s="167" t="s">
        <v>9779</v>
      </c>
      <c r="C288" s="61" t="s">
        <v>5560</v>
      </c>
      <c r="D288" s="167" t="s">
        <v>9779</v>
      </c>
      <c r="E288" s="61" t="s">
        <v>2379</v>
      </c>
      <c r="F288" s="167" t="s">
        <v>9780</v>
      </c>
      <c r="G288" s="167" t="s">
        <v>9924</v>
      </c>
      <c r="H288" s="62" t="s">
        <v>11848</v>
      </c>
      <c r="I288" s="167" t="s">
        <v>12157</v>
      </c>
      <c r="J288" s="63" t="str">
        <f t="shared" si="68"/>
        <v>IC.GI.130101</v>
      </c>
      <c r="K288" s="61" t="s">
        <v>2379</v>
      </c>
      <c r="L288" s="167" t="str">
        <f t="shared" si="72"/>
        <v xml:space="preserve">     No problem voiding</v>
      </c>
      <c r="M288" s="168" t="str">
        <f t="shared" si="69"/>
        <v>PI.IC.GI.130101.01</v>
      </c>
      <c r="N288" s="168"/>
      <c r="O288" s="168" t="str">
        <f t="shared" si="70"/>
        <v>PH.IC.GI.130101.01</v>
      </c>
      <c r="Q288" s="168" t="str">
        <f t="shared" si="71"/>
        <v>CL.IC.GI.130101.01</v>
      </c>
    </row>
    <row r="289" spans="1:17" s="167" customFormat="1" ht="15">
      <c r="A289" s="167" t="s">
        <v>9763</v>
      </c>
      <c r="C289" s="61" t="s">
        <v>5560</v>
      </c>
      <c r="E289" s="61" t="s">
        <v>2379</v>
      </c>
      <c r="F289" s="167" t="s">
        <v>9780</v>
      </c>
      <c r="G289" s="167" t="s">
        <v>9925</v>
      </c>
      <c r="H289" s="62" t="s">
        <v>12030</v>
      </c>
      <c r="I289" s="167" t="s">
        <v>9926</v>
      </c>
      <c r="J289" s="63" t="str">
        <f t="shared" si="68"/>
        <v>IC.GI.130102</v>
      </c>
      <c r="K289" s="61" t="s">
        <v>2379</v>
      </c>
      <c r="L289" s="167" t="str">
        <f t="shared" si="72"/>
        <v xml:space="preserve">     Frequency</v>
      </c>
      <c r="M289" s="168" t="str">
        <f t="shared" si="69"/>
        <v>PI.IC.GI.130102.01</v>
      </c>
      <c r="N289" s="168"/>
      <c r="O289" s="168" t="str">
        <f t="shared" si="70"/>
        <v>PH.IC.GI.130102.01</v>
      </c>
      <c r="Q289" s="168" t="str">
        <f t="shared" si="71"/>
        <v>CL.IC.GI.130102.01</v>
      </c>
    </row>
    <row r="290" spans="1:17" s="167" customFormat="1" ht="15">
      <c r="A290" s="167" t="s">
        <v>9763</v>
      </c>
      <c r="C290" s="61" t="s">
        <v>5560</v>
      </c>
      <c r="E290" s="61" t="s">
        <v>2379</v>
      </c>
      <c r="F290" s="167" t="s">
        <v>9780</v>
      </c>
      <c r="G290" s="167" t="s">
        <v>9927</v>
      </c>
      <c r="H290" s="62" t="s">
        <v>12032</v>
      </c>
      <c r="I290" s="167" t="s">
        <v>9928</v>
      </c>
      <c r="J290" s="63" t="str">
        <f t="shared" si="68"/>
        <v>IC.GI.130103</v>
      </c>
      <c r="K290" s="61" t="s">
        <v>2379</v>
      </c>
      <c r="L290" s="167" t="str">
        <f t="shared" si="72"/>
        <v xml:space="preserve">     Anuria</v>
      </c>
      <c r="M290" s="168" t="str">
        <f t="shared" si="69"/>
        <v>PI.IC.GI.130103.01</v>
      </c>
      <c r="N290" s="168"/>
      <c r="O290" s="168" t="str">
        <f t="shared" si="70"/>
        <v>PH.IC.GI.130103.01</v>
      </c>
      <c r="Q290" s="168" t="str">
        <f t="shared" si="71"/>
        <v>CL.IC.GI.130103.01</v>
      </c>
    </row>
    <row r="291" spans="1:17" s="167" customFormat="1" ht="15">
      <c r="A291" s="167" t="s">
        <v>9763</v>
      </c>
      <c r="C291" s="61" t="s">
        <v>5560</v>
      </c>
      <c r="E291" s="61" t="s">
        <v>2379</v>
      </c>
      <c r="F291" s="167" t="s">
        <v>9780</v>
      </c>
      <c r="G291" s="167" t="s">
        <v>9929</v>
      </c>
      <c r="H291" s="62" t="s">
        <v>12028</v>
      </c>
      <c r="I291" s="167" t="s">
        <v>9930</v>
      </c>
      <c r="J291" s="63" t="str">
        <f t="shared" si="68"/>
        <v>IC.GI.130104</v>
      </c>
      <c r="K291" s="61" t="s">
        <v>2379</v>
      </c>
      <c r="L291" s="167" t="str">
        <f t="shared" si="72"/>
        <v xml:space="preserve">     Urgency</v>
      </c>
      <c r="M291" s="168" t="str">
        <f t="shared" si="69"/>
        <v>PI.IC.GI.130104.01</v>
      </c>
      <c r="N291" s="168"/>
      <c r="O291" s="168" t="str">
        <f t="shared" si="70"/>
        <v>PH.IC.GI.130104.01</v>
      </c>
      <c r="Q291" s="168" t="str">
        <f t="shared" si="71"/>
        <v>CL.IC.GI.130104.01</v>
      </c>
    </row>
    <row r="292" spans="1:17" s="167" customFormat="1" ht="15">
      <c r="A292" s="167" t="s">
        <v>9763</v>
      </c>
      <c r="C292" s="61" t="s">
        <v>5560</v>
      </c>
      <c r="E292" s="61" t="s">
        <v>2379</v>
      </c>
      <c r="F292" s="167" t="s">
        <v>9780</v>
      </c>
      <c r="G292" s="167" t="s">
        <v>9931</v>
      </c>
      <c r="H292" s="62" t="s">
        <v>12210</v>
      </c>
      <c r="I292" s="167" t="s">
        <v>9932</v>
      </c>
      <c r="J292" s="63" t="str">
        <f t="shared" si="68"/>
        <v>IC.GI.130105</v>
      </c>
      <c r="K292" s="61" t="s">
        <v>2379</v>
      </c>
      <c r="L292" s="167" t="str">
        <f t="shared" si="72"/>
        <v xml:space="preserve">     Hesitancy</v>
      </c>
      <c r="M292" s="168" t="str">
        <f t="shared" si="69"/>
        <v>PI.IC.GI.130105.01</v>
      </c>
      <c r="N292" s="168"/>
      <c r="O292" s="168" t="str">
        <f t="shared" si="70"/>
        <v>PH.IC.GI.130105.01</v>
      </c>
      <c r="Q292" s="168" t="str">
        <f t="shared" si="71"/>
        <v>CL.IC.GI.130105.01</v>
      </c>
    </row>
    <row r="293" spans="1:17" s="167" customFormat="1" ht="15">
      <c r="A293" s="167" t="s">
        <v>9763</v>
      </c>
      <c r="C293" s="61" t="s">
        <v>5560</v>
      </c>
      <c r="E293" s="61" t="s">
        <v>2379</v>
      </c>
      <c r="F293" s="167" t="s">
        <v>9780</v>
      </c>
      <c r="G293" s="167" t="s">
        <v>9933</v>
      </c>
      <c r="H293" s="62" t="s">
        <v>12212</v>
      </c>
      <c r="I293" s="167" t="s">
        <v>9934</v>
      </c>
      <c r="J293" s="63" t="str">
        <f t="shared" si="68"/>
        <v>IC.GI.130106</v>
      </c>
      <c r="K293" s="61" t="s">
        <v>2379</v>
      </c>
      <c r="L293" s="167" t="str">
        <f t="shared" si="72"/>
        <v xml:space="preserve">     Retention</v>
      </c>
      <c r="M293" s="168" t="str">
        <f t="shared" si="69"/>
        <v>PI.IC.GI.130106.01</v>
      </c>
      <c r="N293" s="168"/>
      <c r="O293" s="168" t="str">
        <f t="shared" si="70"/>
        <v>PH.IC.GI.130106.01</v>
      </c>
      <c r="Q293" s="168" t="str">
        <f t="shared" si="71"/>
        <v>CL.IC.GI.130106.01</v>
      </c>
    </row>
    <row r="294" spans="1:17" s="167" customFormat="1" ht="15">
      <c r="A294" s="167" t="s">
        <v>9763</v>
      </c>
      <c r="C294" s="61" t="s">
        <v>5560</v>
      </c>
      <c r="E294" s="61" t="s">
        <v>2379</v>
      </c>
      <c r="F294" s="167" t="s">
        <v>9780</v>
      </c>
      <c r="G294" s="167" t="s">
        <v>9935</v>
      </c>
      <c r="H294" s="62" t="s">
        <v>12225</v>
      </c>
      <c r="I294" s="167" t="s">
        <v>10079</v>
      </c>
      <c r="J294" s="63" t="str">
        <f t="shared" si="68"/>
        <v>IC.GI.130107</v>
      </c>
      <c r="K294" s="61" t="s">
        <v>2379</v>
      </c>
      <c r="L294" s="167" t="str">
        <f t="shared" si="72"/>
        <v xml:space="preserve">     Incontinence</v>
      </c>
      <c r="M294" s="168" t="str">
        <f t="shared" si="69"/>
        <v>PI.IC.GI.130107.01</v>
      </c>
      <c r="N294" s="168"/>
      <c r="O294" s="168" t="str">
        <f t="shared" si="70"/>
        <v>PH.IC.GI.130107.01</v>
      </c>
      <c r="Q294" s="168" t="str">
        <f t="shared" si="71"/>
        <v>CL.IC.GI.130107.01</v>
      </c>
    </row>
    <row r="295" spans="1:17" s="167" customFormat="1" ht="15">
      <c r="A295" s="167" t="s">
        <v>9763</v>
      </c>
      <c r="C295" s="61" t="s">
        <v>5560</v>
      </c>
      <c r="E295" s="61" t="s">
        <v>2379</v>
      </c>
      <c r="F295" s="167" t="s">
        <v>9780</v>
      </c>
      <c r="G295" s="167" t="s">
        <v>9937</v>
      </c>
      <c r="H295" s="62" t="s">
        <v>11639</v>
      </c>
      <c r="I295" s="167" t="s">
        <v>9938</v>
      </c>
      <c r="J295" s="63" t="str">
        <f t="shared" si="68"/>
        <v>IC.GI.130109</v>
      </c>
      <c r="K295" s="61" t="s">
        <v>2379</v>
      </c>
      <c r="L295" s="167" t="str">
        <f t="shared" si="72"/>
        <v xml:space="preserve">     Stress incontinence</v>
      </c>
      <c r="M295" s="168" t="str">
        <f t="shared" si="69"/>
        <v>PI.IC.GI.130109.01</v>
      </c>
      <c r="N295" s="168"/>
      <c r="O295" s="168" t="str">
        <f t="shared" si="70"/>
        <v>PH.IC.GI.130109.01</v>
      </c>
      <c r="Q295" s="168" t="str">
        <f t="shared" si="71"/>
        <v>CL.IC.GI.130109.01</v>
      </c>
    </row>
    <row r="296" spans="1:17" s="167" customFormat="1" ht="15">
      <c r="A296" s="167" t="s">
        <v>9763</v>
      </c>
      <c r="C296" s="61" t="s">
        <v>5560</v>
      </c>
      <c r="E296" s="61" t="s">
        <v>2379</v>
      </c>
      <c r="F296" s="167" t="s">
        <v>9780</v>
      </c>
      <c r="G296" s="167" t="s">
        <v>9939</v>
      </c>
      <c r="H296" s="62" t="s">
        <v>11829</v>
      </c>
      <c r="I296" s="167" t="s">
        <v>9940</v>
      </c>
      <c r="J296" s="63" t="str">
        <f t="shared" si="68"/>
        <v>IC.GI.130110</v>
      </c>
      <c r="K296" s="61" t="s">
        <v>2379</v>
      </c>
      <c r="L296" s="167" t="str">
        <f t="shared" si="72"/>
        <v xml:space="preserve">     Urge Incontinence</v>
      </c>
      <c r="M296" s="168" t="str">
        <f t="shared" si="69"/>
        <v>PI.IC.GI.130110.01</v>
      </c>
      <c r="N296" s="168"/>
      <c r="O296" s="168" t="str">
        <f t="shared" si="70"/>
        <v>PH.IC.GI.130110.01</v>
      </c>
      <c r="Q296" s="168" t="str">
        <f t="shared" si="71"/>
        <v>CL.IC.GI.130110.01</v>
      </c>
    </row>
    <row r="297" spans="1:17" s="167" customFormat="1" ht="15">
      <c r="A297" s="167" t="s">
        <v>9763</v>
      </c>
      <c r="C297" s="61" t="s">
        <v>5560</v>
      </c>
      <c r="E297" s="61" t="s">
        <v>2379</v>
      </c>
      <c r="F297" s="167" t="s">
        <v>9780</v>
      </c>
      <c r="G297" s="167" t="s">
        <v>9941</v>
      </c>
      <c r="H297" s="61" t="s">
        <v>5749</v>
      </c>
      <c r="I297" s="167" t="s">
        <v>9363</v>
      </c>
      <c r="J297" s="63" t="str">
        <f t="shared" si="68"/>
        <v>IC.GI.130111</v>
      </c>
      <c r="K297" s="61" t="s">
        <v>2379</v>
      </c>
      <c r="L297" s="167" t="str">
        <f t="shared" si="72"/>
        <v xml:space="preserve">     Overflow Incontinence</v>
      </c>
      <c r="M297" s="168" t="str">
        <f t="shared" si="69"/>
        <v>PI.IC.GI.130111.01</v>
      </c>
      <c r="N297" s="168"/>
      <c r="O297" s="168" t="str">
        <f t="shared" si="70"/>
        <v>PH.IC.GI.130111.01</v>
      </c>
      <c r="Q297" s="168" t="str">
        <f t="shared" si="71"/>
        <v>CL.IC.GI.130111.01</v>
      </c>
    </row>
    <row r="298" spans="1:17" s="167" customFormat="1" ht="15">
      <c r="A298" s="167" t="s">
        <v>9763</v>
      </c>
      <c r="C298" s="61" t="s">
        <v>5560</v>
      </c>
      <c r="E298" s="61" t="s">
        <v>2379</v>
      </c>
      <c r="F298" s="167" t="s">
        <v>9780</v>
      </c>
      <c r="G298" s="167" t="s">
        <v>9635</v>
      </c>
      <c r="H298" s="61" t="s">
        <v>3064</v>
      </c>
      <c r="J298" s="63" t="str">
        <f t="shared" si="68"/>
        <v>IC.GI.130112</v>
      </c>
      <c r="K298" s="61" t="s">
        <v>2379</v>
      </c>
      <c r="L298" s="167" t="str">
        <f t="shared" si="72"/>
        <v xml:space="preserve">     Oliguria</v>
      </c>
      <c r="M298" s="168" t="str">
        <f t="shared" si="69"/>
        <v>PI.IC.GI.130112.01</v>
      </c>
      <c r="N298" s="168"/>
      <c r="O298" s="168" t="str">
        <f t="shared" si="70"/>
        <v>PH.IC.GI.130112.01</v>
      </c>
      <c r="Q298" s="168" t="str">
        <f t="shared" si="71"/>
        <v>CL.IC.GI.130112.01</v>
      </c>
    </row>
    <row r="299" spans="1:17" s="167" customFormat="1" ht="15">
      <c r="A299" s="167" t="s">
        <v>9763</v>
      </c>
      <c r="C299" s="61" t="s">
        <v>5560</v>
      </c>
      <c r="E299" s="61" t="s">
        <v>2379</v>
      </c>
      <c r="F299" s="167" t="s">
        <v>9780</v>
      </c>
      <c r="G299" s="167" t="s">
        <v>9636</v>
      </c>
      <c r="H299" s="61" t="s">
        <v>5560</v>
      </c>
      <c r="I299" s="167" t="s">
        <v>9637</v>
      </c>
      <c r="J299" s="63" t="str">
        <f t="shared" si="68"/>
        <v>IC.GI.130113</v>
      </c>
      <c r="K299" s="61" t="s">
        <v>2379</v>
      </c>
      <c r="L299" s="167" t="str">
        <f t="shared" si="72"/>
        <v xml:space="preserve">     Dysuria</v>
      </c>
      <c r="M299" s="168" t="str">
        <f t="shared" si="69"/>
        <v>PI.IC.GI.130113.01</v>
      </c>
      <c r="N299" s="168"/>
      <c r="O299" s="168" t="str">
        <f t="shared" si="70"/>
        <v>PH.IC.GI.130113.01</v>
      </c>
      <c r="Q299" s="168" t="str">
        <f t="shared" si="71"/>
        <v>CL.IC.GI.130113.01</v>
      </c>
    </row>
    <row r="300" spans="1:17" s="167" customFormat="1" ht="15">
      <c r="A300" s="167" t="s">
        <v>9763</v>
      </c>
      <c r="C300" s="61" t="s">
        <v>5560</v>
      </c>
      <c r="E300" s="61" t="s">
        <v>2379</v>
      </c>
      <c r="F300" s="167" t="s">
        <v>9780</v>
      </c>
      <c r="G300" s="167" t="s">
        <v>9638</v>
      </c>
      <c r="H300" s="61" t="s">
        <v>4082</v>
      </c>
      <c r="I300" s="167" t="s">
        <v>9639</v>
      </c>
      <c r="J300" s="63" t="str">
        <f t="shared" si="68"/>
        <v>IC.GI.130114</v>
      </c>
      <c r="K300" s="61" t="s">
        <v>2379</v>
      </c>
      <c r="L300" s="167" t="str">
        <f t="shared" si="72"/>
        <v xml:space="preserve">     Polyuria</v>
      </c>
      <c r="M300" s="168" t="str">
        <f t="shared" si="69"/>
        <v>PI.IC.GI.130114.01</v>
      </c>
      <c r="N300" s="168"/>
      <c r="O300" s="168" t="str">
        <f t="shared" si="70"/>
        <v>PH.IC.GI.130114.01</v>
      </c>
      <c r="Q300" s="168" t="str">
        <f t="shared" si="71"/>
        <v>CL.IC.GI.130114.01</v>
      </c>
    </row>
    <row r="301" spans="1:17" s="167" customFormat="1" ht="15">
      <c r="A301" s="167" t="s">
        <v>9763</v>
      </c>
      <c r="C301" s="61" t="s">
        <v>5560</v>
      </c>
      <c r="E301" s="61" t="s">
        <v>2379</v>
      </c>
      <c r="F301" s="167" t="s">
        <v>9780</v>
      </c>
      <c r="G301" s="167" t="s">
        <v>9640</v>
      </c>
      <c r="H301" s="61" t="s">
        <v>7456</v>
      </c>
      <c r="I301" s="167" t="s">
        <v>9641</v>
      </c>
      <c r="J301" s="63" t="str">
        <f t="shared" si="68"/>
        <v>IC.GI.130115</v>
      </c>
      <c r="K301" s="61" t="s">
        <v>2379</v>
      </c>
      <c r="L301" s="167" t="str">
        <f t="shared" si="72"/>
        <v xml:space="preserve">     Nocturia</v>
      </c>
      <c r="M301" s="168" t="str">
        <f t="shared" si="69"/>
        <v>PI.IC.GI.130115.01</v>
      </c>
      <c r="N301" s="168"/>
      <c r="O301" s="168" t="str">
        <f t="shared" si="70"/>
        <v>PH.IC.GI.130115.01</v>
      </c>
      <c r="Q301" s="168" t="str">
        <f t="shared" si="71"/>
        <v>CL.IC.GI.130115.01</v>
      </c>
    </row>
    <row r="302" spans="1:17" s="167" customFormat="1" ht="15">
      <c r="A302" s="167" t="s">
        <v>9763</v>
      </c>
      <c r="C302" s="61" t="s">
        <v>5560</v>
      </c>
      <c r="E302" s="61" t="s">
        <v>2379</v>
      </c>
      <c r="F302" s="167" t="s">
        <v>9780</v>
      </c>
      <c r="G302" s="167" t="s">
        <v>9642</v>
      </c>
      <c r="H302" s="61" t="s">
        <v>7863</v>
      </c>
      <c r="I302" s="167" t="s">
        <v>9643</v>
      </c>
      <c r="J302" s="63" t="str">
        <f t="shared" si="68"/>
        <v>IC.GI.130116</v>
      </c>
      <c r="K302" s="61" t="s">
        <v>2379</v>
      </c>
      <c r="L302" s="167" t="str">
        <f t="shared" si="72"/>
        <v xml:space="preserve">     Dribbling</v>
      </c>
      <c r="M302" s="168" t="str">
        <f t="shared" si="69"/>
        <v>PI.IC.GI.130116.01</v>
      </c>
      <c r="N302" s="168"/>
      <c r="O302" s="168" t="str">
        <f t="shared" si="70"/>
        <v>PH.IC.GI.130116.01</v>
      </c>
      <c r="Q302" s="168" t="str">
        <f t="shared" si="71"/>
        <v>CL.IC.GI.130116.01</v>
      </c>
    </row>
    <row r="303" spans="1:17" s="167" customFormat="1" ht="15">
      <c r="A303" s="167" t="s">
        <v>9763</v>
      </c>
      <c r="C303" s="61" t="s">
        <v>5560</v>
      </c>
      <c r="E303" s="61" t="s">
        <v>2379</v>
      </c>
      <c r="F303" s="167" t="s">
        <v>9780</v>
      </c>
      <c r="G303" s="167" t="s">
        <v>9644</v>
      </c>
      <c r="H303" s="61" t="s">
        <v>6777</v>
      </c>
      <c r="I303" s="167" t="s">
        <v>9645</v>
      </c>
      <c r="J303" s="63" t="str">
        <f t="shared" si="68"/>
        <v>IC.GI.130117</v>
      </c>
      <c r="K303" s="61" t="s">
        <v>2379</v>
      </c>
      <c r="L303" s="167" t="str">
        <f t="shared" si="72"/>
        <v xml:space="preserve">     Straining</v>
      </c>
      <c r="M303" s="168" t="str">
        <f t="shared" si="69"/>
        <v>PI.IC.GI.130117.01</v>
      </c>
      <c r="N303" s="168"/>
      <c r="O303" s="168" t="str">
        <f t="shared" si="70"/>
        <v>PH.IC.GI.130117.01</v>
      </c>
      <c r="Q303" s="168" t="str">
        <f t="shared" si="71"/>
        <v>CL.IC.GI.130117.01</v>
      </c>
    </row>
    <row r="304" spans="1:17" s="167" customFormat="1" ht="15">
      <c r="A304" s="167" t="s">
        <v>9763</v>
      </c>
      <c r="C304" s="61" t="s">
        <v>5560</v>
      </c>
      <c r="D304" s="167" t="s">
        <v>9531</v>
      </c>
      <c r="E304" s="61" t="s">
        <v>4192</v>
      </c>
      <c r="F304" s="167" t="s">
        <v>9780</v>
      </c>
      <c r="G304" s="167" t="s">
        <v>9532</v>
      </c>
      <c r="H304" s="62" t="s">
        <v>11848</v>
      </c>
      <c r="I304" s="167" t="s">
        <v>11474</v>
      </c>
      <c r="J304" s="63" t="str">
        <f t="shared" si="68"/>
        <v>IC.GI.130201</v>
      </c>
      <c r="K304" s="61" t="s">
        <v>2379</v>
      </c>
      <c r="L304" s="167" t="str">
        <f t="shared" si="72"/>
        <v xml:space="preserve">     Normal bladder</v>
      </c>
      <c r="M304" s="168" t="str">
        <f t="shared" si="69"/>
        <v>PI.IC.GI.130201.01</v>
      </c>
      <c r="N304" s="168"/>
      <c r="O304" s="168" t="str">
        <f t="shared" si="70"/>
        <v>PH.IC.GI.130201.01</v>
      </c>
      <c r="Q304" s="168" t="str">
        <f t="shared" si="71"/>
        <v>CL.IC.GI.130201.01</v>
      </c>
    </row>
    <row r="305" spans="1:19" s="167" customFormat="1" ht="15">
      <c r="A305" s="167" t="s">
        <v>9763</v>
      </c>
      <c r="C305" s="61" t="s">
        <v>5560</v>
      </c>
      <c r="E305" s="61" t="s">
        <v>4192</v>
      </c>
      <c r="F305" s="167" t="s">
        <v>9780</v>
      </c>
      <c r="G305" s="167" t="s">
        <v>9528</v>
      </c>
      <c r="H305" s="62" t="s">
        <v>12030</v>
      </c>
      <c r="I305" s="167" t="s">
        <v>9529</v>
      </c>
      <c r="J305" s="63" t="str">
        <f t="shared" si="68"/>
        <v>IC.GI.130202</v>
      </c>
      <c r="K305" s="61" t="s">
        <v>2379</v>
      </c>
      <c r="L305" s="167" t="str">
        <f t="shared" si="72"/>
        <v xml:space="preserve">     Bladder Distention</v>
      </c>
      <c r="M305" s="168" t="str">
        <f t="shared" si="69"/>
        <v>PI.IC.GI.130202.01</v>
      </c>
      <c r="N305" s="168"/>
      <c r="O305" s="168" t="str">
        <f t="shared" si="70"/>
        <v>PH.IC.GI.130202.01</v>
      </c>
      <c r="Q305" s="168" t="str">
        <f t="shared" si="71"/>
        <v>CL.IC.GI.130202.01</v>
      </c>
    </row>
    <row r="306" spans="1:19" s="167" customFormat="1" ht="15">
      <c r="A306" s="167" t="s">
        <v>9763</v>
      </c>
      <c r="C306" s="61" t="s">
        <v>5560</v>
      </c>
      <c r="E306" s="61" t="s">
        <v>4192</v>
      </c>
      <c r="F306" s="167" t="s">
        <v>9780</v>
      </c>
      <c r="G306" s="167" t="s">
        <v>9401</v>
      </c>
      <c r="H306" s="62" t="s">
        <v>12032</v>
      </c>
      <c r="I306" s="167" t="s">
        <v>9552</v>
      </c>
      <c r="J306" s="63" t="str">
        <f t="shared" si="68"/>
        <v>IC.GI.130203</v>
      </c>
      <c r="K306" s="61" t="s">
        <v>2379</v>
      </c>
      <c r="L306" s="167" t="str">
        <f t="shared" si="72"/>
        <v xml:space="preserve">     Bladder Spasms</v>
      </c>
      <c r="M306" s="168" t="str">
        <f t="shared" si="69"/>
        <v>PI.IC.GI.130203.01</v>
      </c>
      <c r="N306" s="168"/>
      <c r="O306" s="168" t="str">
        <f t="shared" si="70"/>
        <v>PH.IC.GI.130203.01</v>
      </c>
      <c r="Q306" s="168" t="str">
        <f t="shared" si="71"/>
        <v>CL.IC.GI.130203.01</v>
      </c>
    </row>
    <row r="307" spans="1:19" s="167" customFormat="1" ht="15">
      <c r="A307" s="167" t="s">
        <v>9763</v>
      </c>
      <c r="C307" s="61" t="s">
        <v>5560</v>
      </c>
      <c r="D307" s="167" t="s">
        <v>9553</v>
      </c>
      <c r="E307" s="61" t="s">
        <v>3812</v>
      </c>
      <c r="F307" s="167" t="s">
        <v>9780</v>
      </c>
      <c r="G307" s="167" t="s">
        <v>9699</v>
      </c>
      <c r="H307" s="62" t="s">
        <v>11848</v>
      </c>
      <c r="I307" s="167" t="s">
        <v>9852</v>
      </c>
      <c r="J307" s="63" t="str">
        <f t="shared" si="68"/>
        <v>IC.GI.130301</v>
      </c>
      <c r="K307" s="61" t="s">
        <v>2379</v>
      </c>
      <c r="L307" s="167" t="str">
        <f t="shared" si="72"/>
        <v xml:space="preserve">     Bladder scan done:  specify ml</v>
      </c>
      <c r="M307" s="168" t="str">
        <f t="shared" si="69"/>
        <v>PI.IC.GI.130301.01</v>
      </c>
      <c r="N307" s="168"/>
      <c r="O307" s="168" t="str">
        <f t="shared" si="70"/>
        <v>PH.IC.GI.130301.01</v>
      </c>
      <c r="Q307" s="168" t="str">
        <f t="shared" si="71"/>
        <v>CL.IC.GI.130301.01</v>
      </c>
    </row>
    <row r="308" spans="1:19" s="167" customFormat="1" ht="15">
      <c r="A308" s="167" t="s">
        <v>9285</v>
      </c>
      <c r="B308" s="167" t="s">
        <v>9853</v>
      </c>
      <c r="C308" s="61" t="s">
        <v>4082</v>
      </c>
      <c r="D308" s="167" t="s">
        <v>9854</v>
      </c>
      <c r="E308" s="61" t="s">
        <v>2379</v>
      </c>
      <c r="F308" s="167" t="s">
        <v>9854</v>
      </c>
      <c r="G308" s="61" t="s">
        <v>9855</v>
      </c>
      <c r="H308" s="61" t="s">
        <v>2379</v>
      </c>
      <c r="J308" s="63" t="str">
        <f t="shared" si="68"/>
        <v>IC.GI.140101</v>
      </c>
      <c r="K308" s="61" t="s">
        <v>2379</v>
      </c>
      <c r="L308" s="167" t="str">
        <f t="shared" si="72"/>
        <v>Start Date</v>
      </c>
      <c r="M308" s="168" t="str">
        <f t="shared" si="69"/>
        <v>PI.IC.GI.140101.01</v>
      </c>
      <c r="N308" s="168"/>
      <c r="O308" s="168" t="str">
        <f t="shared" si="70"/>
        <v>PH.IC.GI.140101.01</v>
      </c>
      <c r="Q308" s="168" t="str">
        <f t="shared" si="71"/>
        <v>CL.IC.GI.140101.01</v>
      </c>
      <c r="R308" s="167" t="s">
        <v>4415</v>
      </c>
      <c r="S308" s="167" t="s">
        <v>9284</v>
      </c>
    </row>
    <row r="309" spans="1:19" s="167" customFormat="1" ht="15">
      <c r="A309" s="167" t="s">
        <v>9285</v>
      </c>
      <c r="C309" s="61" t="s">
        <v>4082</v>
      </c>
      <c r="E309" s="61" t="s">
        <v>2379</v>
      </c>
      <c r="F309" s="167" t="s">
        <v>9854</v>
      </c>
      <c r="G309" s="167" t="s">
        <v>9856</v>
      </c>
      <c r="H309" s="61" t="s">
        <v>4192</v>
      </c>
      <c r="J309" s="63" t="str">
        <f t="shared" si="68"/>
        <v>IC.GI.140102</v>
      </c>
      <c r="K309" s="61" t="s">
        <v>2379</v>
      </c>
      <c r="L309" s="167" t="str">
        <f t="shared" si="72"/>
        <v>Start Time</v>
      </c>
      <c r="M309" s="168" t="str">
        <f t="shared" si="69"/>
        <v>PI.IC.GI.140102.01</v>
      </c>
      <c r="N309" s="168"/>
      <c r="O309" s="168" t="str">
        <f t="shared" si="70"/>
        <v>PH.IC.GI.140102.01</v>
      </c>
      <c r="Q309" s="168" t="str">
        <f t="shared" si="71"/>
        <v>CL.IC.GI.140102.01</v>
      </c>
      <c r="R309" s="167" t="s">
        <v>4415</v>
      </c>
      <c r="S309" s="167" t="s">
        <v>9284</v>
      </c>
    </row>
    <row r="310" spans="1:19" s="167" customFormat="1" ht="15">
      <c r="A310" s="167" t="s">
        <v>9285</v>
      </c>
      <c r="C310" s="61" t="s">
        <v>4082</v>
      </c>
      <c r="E310" s="61" t="s">
        <v>2379</v>
      </c>
      <c r="F310" s="167" t="s">
        <v>9854</v>
      </c>
      <c r="G310" s="167" t="s">
        <v>10002</v>
      </c>
      <c r="H310" s="61" t="s">
        <v>12592</v>
      </c>
      <c r="J310" s="63" t="str">
        <f t="shared" si="68"/>
        <v>IC.GI.140103</v>
      </c>
      <c r="K310" s="61" t="s">
        <v>2379</v>
      </c>
      <c r="L310" s="167" t="str">
        <f t="shared" si="72"/>
        <v>End Date</v>
      </c>
      <c r="M310" s="168" t="str">
        <f t="shared" si="69"/>
        <v>PI.IC.GI.140103.01</v>
      </c>
      <c r="N310" s="168"/>
      <c r="O310" s="168" t="str">
        <f t="shared" si="70"/>
        <v>PH.IC.GI.140103.01</v>
      </c>
      <c r="Q310" s="168" t="str">
        <f t="shared" si="71"/>
        <v>CL.IC.GI.140103.01</v>
      </c>
      <c r="R310" s="167" t="s">
        <v>12465</v>
      </c>
      <c r="S310" s="167" t="s">
        <v>9284</v>
      </c>
    </row>
    <row r="311" spans="1:19" s="167" customFormat="1" ht="15">
      <c r="A311" s="167" t="s">
        <v>9285</v>
      </c>
      <c r="C311" s="61" t="s">
        <v>4082</v>
      </c>
      <c r="E311" s="61" t="s">
        <v>2379</v>
      </c>
      <c r="F311" s="167" t="s">
        <v>9854</v>
      </c>
      <c r="G311" s="167" t="s">
        <v>10003</v>
      </c>
      <c r="H311" s="61" t="s">
        <v>12594</v>
      </c>
      <c r="J311" s="63" t="str">
        <f t="shared" si="68"/>
        <v>IC.GI.140104</v>
      </c>
      <c r="K311" s="61" t="s">
        <v>2379</v>
      </c>
      <c r="L311" s="167" t="str">
        <f t="shared" si="72"/>
        <v>End Time</v>
      </c>
      <c r="M311" s="168" t="str">
        <f t="shared" si="69"/>
        <v>PI.IC.GI.140104.01</v>
      </c>
      <c r="N311" s="168"/>
      <c r="O311" s="168" t="str">
        <f t="shared" si="70"/>
        <v>PH.IC.GI.140104.01</v>
      </c>
      <c r="Q311" s="168" t="str">
        <f t="shared" si="71"/>
        <v>CL.IC.GI.140104.01</v>
      </c>
      <c r="R311" s="167" t="s">
        <v>12465</v>
      </c>
      <c r="S311" s="167" t="s">
        <v>9284</v>
      </c>
    </row>
    <row r="312" spans="1:19" s="167" customFormat="1" ht="15">
      <c r="A312" s="167" t="s">
        <v>9285</v>
      </c>
      <c r="C312" s="61" t="s">
        <v>4082</v>
      </c>
      <c r="D312" s="167" t="s">
        <v>10004</v>
      </c>
      <c r="E312" s="61" t="s">
        <v>4192</v>
      </c>
      <c r="F312" s="167" t="s">
        <v>10004</v>
      </c>
      <c r="G312" s="167" t="s">
        <v>10005</v>
      </c>
      <c r="H312" s="61" t="s">
        <v>2379</v>
      </c>
      <c r="J312" s="63" t="str">
        <f t="shared" si="68"/>
        <v>IC.GI.140201</v>
      </c>
      <c r="K312" s="61" t="s">
        <v>2379</v>
      </c>
      <c r="L312" s="167" t="str">
        <f t="shared" si="72"/>
        <v>Intensive Care Unit</v>
      </c>
      <c r="M312" s="168" t="str">
        <f t="shared" si="69"/>
        <v>PI.IC.GI.140201.01</v>
      </c>
      <c r="N312" s="168"/>
      <c r="O312" s="168" t="str">
        <f t="shared" si="70"/>
        <v>PH.IC.GI.140201.01</v>
      </c>
      <c r="Q312" s="168" t="str">
        <f t="shared" si="71"/>
        <v>CL.IC.GI.140201.01</v>
      </c>
      <c r="R312" s="167" t="s">
        <v>4415</v>
      </c>
      <c r="S312" s="167" t="s">
        <v>9284</v>
      </c>
    </row>
    <row r="313" spans="1:19" s="167" customFormat="1" ht="15">
      <c r="A313" s="167" t="s">
        <v>9285</v>
      </c>
      <c r="C313" s="61" t="s">
        <v>4082</v>
      </c>
      <c r="E313" s="61" t="s">
        <v>12182</v>
      </c>
      <c r="F313" s="167" t="s">
        <v>10004</v>
      </c>
      <c r="G313" s="167" t="s">
        <v>7145</v>
      </c>
      <c r="H313" s="61" t="s">
        <v>12182</v>
      </c>
      <c r="J313" s="63" t="str">
        <f t="shared" si="68"/>
        <v>IC.GI.140202</v>
      </c>
      <c r="K313" s="61" t="s">
        <v>2379</v>
      </c>
      <c r="L313" s="167" t="str">
        <f t="shared" si="72"/>
        <v>Operating Room</v>
      </c>
      <c r="M313" s="168" t="str">
        <f t="shared" si="69"/>
        <v>PI.IC.GI.140202.01</v>
      </c>
      <c r="N313" s="168"/>
      <c r="O313" s="168" t="str">
        <f t="shared" si="70"/>
        <v>PH.IC.GI.140202.01</v>
      </c>
      <c r="Q313" s="168" t="str">
        <f t="shared" si="71"/>
        <v>CL.IC.GI.140202.01</v>
      </c>
      <c r="R313" s="167" t="s">
        <v>4415</v>
      </c>
      <c r="S313" s="167" t="s">
        <v>9284</v>
      </c>
    </row>
    <row r="314" spans="1:19" s="167" customFormat="1" ht="15">
      <c r="A314" s="167" t="s">
        <v>9285</v>
      </c>
      <c r="C314" s="61" t="s">
        <v>4082</v>
      </c>
      <c r="E314" s="61" t="s">
        <v>12182</v>
      </c>
      <c r="F314" s="167" t="s">
        <v>10004</v>
      </c>
      <c r="G314" s="167" t="s">
        <v>6567</v>
      </c>
      <c r="H314" s="61" t="s">
        <v>12592</v>
      </c>
      <c r="J314" s="63" t="str">
        <f t="shared" si="68"/>
        <v>IC.GI.140203</v>
      </c>
      <c r="K314" s="61" t="s">
        <v>2379</v>
      </c>
      <c r="L314" s="167" t="str">
        <f t="shared" si="72"/>
        <v>Other: specify</v>
      </c>
      <c r="M314" s="168" t="str">
        <f t="shared" si="69"/>
        <v>PI.IC.GI.140203.01</v>
      </c>
      <c r="N314" s="168"/>
      <c r="O314" s="168" t="str">
        <f t="shared" si="70"/>
        <v>PH.IC.GI.140203.01</v>
      </c>
      <c r="Q314" s="168" t="str">
        <f t="shared" si="71"/>
        <v>CL.IC.GI.140203.01</v>
      </c>
      <c r="R314" s="167" t="s">
        <v>4415</v>
      </c>
      <c r="S314" s="167" t="s">
        <v>9284</v>
      </c>
    </row>
    <row r="315" spans="1:19" s="167" customFormat="1" ht="15">
      <c r="A315" s="167" t="s">
        <v>9285</v>
      </c>
      <c r="C315" s="61" t="s">
        <v>4082</v>
      </c>
      <c r="D315" s="167" t="s">
        <v>10006</v>
      </c>
      <c r="E315" s="61" t="s">
        <v>12592</v>
      </c>
      <c r="F315" s="167" t="s">
        <v>10006</v>
      </c>
      <c r="G315" s="167" t="s">
        <v>9418</v>
      </c>
      <c r="H315" s="61" t="s">
        <v>2379</v>
      </c>
      <c r="J315" s="63" t="str">
        <f t="shared" si="68"/>
        <v>IC.GI.140301</v>
      </c>
      <c r="K315" s="61" t="s">
        <v>2379</v>
      </c>
      <c r="L315" s="167" t="str">
        <f t="shared" si="72"/>
        <v>Access Pressure mm HG: specify</v>
      </c>
      <c r="M315" s="168" t="str">
        <f t="shared" si="69"/>
        <v>PI.IC.GI.140301.01</v>
      </c>
      <c r="N315" s="168"/>
      <c r="O315" s="168" t="str">
        <f t="shared" si="70"/>
        <v>PH.IC.GI.140301.01</v>
      </c>
      <c r="Q315" s="168" t="str">
        <f t="shared" si="71"/>
        <v>CL.IC.GI.140301.01</v>
      </c>
      <c r="R315" s="167" t="s">
        <v>4415</v>
      </c>
      <c r="S315" s="167" t="s">
        <v>9284</v>
      </c>
    </row>
    <row r="316" spans="1:19" s="167" customFormat="1" ht="15">
      <c r="A316" s="167" t="s">
        <v>9285</v>
      </c>
      <c r="C316" s="61" t="s">
        <v>4082</v>
      </c>
      <c r="D316" s="167" t="s">
        <v>2696</v>
      </c>
      <c r="E316" s="61" t="s">
        <v>12592</v>
      </c>
      <c r="F316" s="167" t="s">
        <v>10006</v>
      </c>
      <c r="G316" s="167" t="s">
        <v>9556</v>
      </c>
      <c r="H316" s="61" t="s">
        <v>12182</v>
      </c>
      <c r="J316" s="63" t="str">
        <f t="shared" si="68"/>
        <v>IC.GI.140302</v>
      </c>
      <c r="K316" s="61" t="s">
        <v>2379</v>
      </c>
      <c r="L316" s="167" t="str">
        <f t="shared" si="72"/>
        <v>Filter Pressure mm HG: specify</v>
      </c>
      <c r="M316" s="168" t="str">
        <f t="shared" si="69"/>
        <v>PI.IC.GI.140302.01</v>
      </c>
      <c r="N316" s="168"/>
      <c r="O316" s="168" t="str">
        <f t="shared" si="70"/>
        <v>PH.IC.GI.140302.01</v>
      </c>
      <c r="Q316" s="168" t="str">
        <f t="shared" si="71"/>
        <v>CL.IC.GI.140302.01</v>
      </c>
      <c r="R316" s="167" t="s">
        <v>4415</v>
      </c>
      <c r="S316" s="167" t="s">
        <v>9284</v>
      </c>
    </row>
    <row r="317" spans="1:19" s="167" customFormat="1" ht="15">
      <c r="A317" s="167" t="s">
        <v>9285</v>
      </c>
      <c r="C317" s="61" t="s">
        <v>4082</v>
      </c>
      <c r="D317" s="167" t="s">
        <v>2696</v>
      </c>
      <c r="E317" s="61" t="s">
        <v>12592</v>
      </c>
      <c r="F317" s="167" t="s">
        <v>10006</v>
      </c>
      <c r="G317" s="167" t="s">
        <v>9700</v>
      </c>
      <c r="H317" s="61" t="s">
        <v>12592</v>
      </c>
      <c r="J317" s="63" t="str">
        <f t="shared" si="68"/>
        <v>IC.GI.140303</v>
      </c>
      <c r="K317" s="61" t="s">
        <v>2379</v>
      </c>
      <c r="L317" s="167" t="str">
        <f t="shared" si="72"/>
        <v>Effluent Pressure mm HG: specify</v>
      </c>
      <c r="M317" s="168" t="str">
        <f t="shared" si="69"/>
        <v>PI.IC.GI.140303.01</v>
      </c>
      <c r="N317" s="168"/>
      <c r="O317" s="168" t="str">
        <f t="shared" si="70"/>
        <v>PH.IC.GI.140303.01</v>
      </c>
      <c r="Q317" s="168" t="str">
        <f t="shared" si="71"/>
        <v>CL.IC.GI.140303.01</v>
      </c>
      <c r="R317" s="167" t="s">
        <v>4415</v>
      </c>
      <c r="S317" s="167" t="s">
        <v>9284</v>
      </c>
    </row>
    <row r="318" spans="1:19" s="167" customFormat="1" ht="15">
      <c r="A318" s="167" t="s">
        <v>9285</v>
      </c>
      <c r="C318" s="61" t="s">
        <v>4082</v>
      </c>
      <c r="D318" s="167" t="s">
        <v>2696</v>
      </c>
      <c r="E318" s="61" t="s">
        <v>12592</v>
      </c>
      <c r="F318" s="167" t="s">
        <v>10006</v>
      </c>
      <c r="G318" s="167" t="s">
        <v>9701</v>
      </c>
      <c r="H318" s="61" t="s">
        <v>12594</v>
      </c>
      <c r="J318" s="63" t="str">
        <f t="shared" si="68"/>
        <v>IC.GI.140304</v>
      </c>
      <c r="K318" s="61" t="s">
        <v>2379</v>
      </c>
      <c r="L318" s="167" t="str">
        <f t="shared" si="72"/>
        <v>Return Pressure mm HG: specify</v>
      </c>
      <c r="M318" s="168" t="str">
        <f t="shared" si="69"/>
        <v>PI.IC.GI.140304.01</v>
      </c>
      <c r="N318" s="168"/>
      <c r="O318" s="168" t="str">
        <f t="shared" si="70"/>
        <v>PH.IC.GI.140304.01</v>
      </c>
      <c r="Q318" s="168" t="str">
        <f t="shared" si="71"/>
        <v>CL.IC.GI.140304.01</v>
      </c>
      <c r="R318" s="167" t="s">
        <v>4415</v>
      </c>
      <c r="S318" s="167" t="s">
        <v>9284</v>
      </c>
    </row>
    <row r="319" spans="1:19" s="167" customFormat="1" ht="15">
      <c r="A319" s="167" t="s">
        <v>9285</v>
      </c>
      <c r="C319" s="61" t="s">
        <v>4082</v>
      </c>
      <c r="E319" s="61" t="s">
        <v>12592</v>
      </c>
      <c r="F319" s="167" t="s">
        <v>10006</v>
      </c>
      <c r="G319" s="167" t="s">
        <v>10009</v>
      </c>
      <c r="H319" s="61" t="s">
        <v>6291</v>
      </c>
      <c r="J319" s="63" t="str">
        <f t="shared" si="68"/>
        <v>IC.GI.140305</v>
      </c>
      <c r="K319" s="61" t="s">
        <v>2379</v>
      </c>
      <c r="L319" s="167" t="str">
        <f t="shared" si="72"/>
        <v>Transmembrane Pressure mmHG: specify</v>
      </c>
      <c r="M319" s="168" t="str">
        <f t="shared" si="69"/>
        <v>PI.IC.GI.140305.01</v>
      </c>
      <c r="N319" s="168"/>
      <c r="O319" s="168" t="str">
        <f t="shared" si="70"/>
        <v>PH.IC.GI.140305.01</v>
      </c>
      <c r="Q319" s="168" t="str">
        <f t="shared" si="71"/>
        <v>CL.IC.GI.140305.01</v>
      </c>
      <c r="R319" s="167" t="s">
        <v>4415</v>
      </c>
      <c r="S319" s="167" t="s">
        <v>9284</v>
      </c>
    </row>
    <row r="320" spans="1:19" s="167" customFormat="1" ht="15">
      <c r="A320" s="167" t="s">
        <v>9285</v>
      </c>
      <c r="C320" s="61" t="s">
        <v>4082</v>
      </c>
      <c r="E320" s="61" t="s">
        <v>12592</v>
      </c>
      <c r="F320" s="167" t="s">
        <v>10006</v>
      </c>
      <c r="G320" s="167" t="s">
        <v>9781</v>
      </c>
      <c r="H320" s="61" t="s">
        <v>6988</v>
      </c>
      <c r="J320" s="63" t="str">
        <f t="shared" si="68"/>
        <v>IC.GI.140306</v>
      </c>
      <c r="K320" s="61" t="s">
        <v>2379</v>
      </c>
      <c r="L320" s="167" t="str">
        <f t="shared" si="72"/>
        <v>Filter Pressure Drop mmHG: specify</v>
      </c>
      <c r="M320" s="168" t="str">
        <f t="shared" si="69"/>
        <v>PI.IC.GI.140306.01</v>
      </c>
      <c r="N320" s="168"/>
      <c r="O320" s="168" t="str">
        <f t="shared" si="70"/>
        <v>PH.IC.GI.140306.01</v>
      </c>
      <c r="Q320" s="168" t="str">
        <f t="shared" si="71"/>
        <v>CL.IC.GI.140306.01</v>
      </c>
      <c r="R320" s="167" t="s">
        <v>4415</v>
      </c>
      <c r="S320" s="167" t="s">
        <v>9284</v>
      </c>
    </row>
    <row r="321" spans="1:37" s="167" customFormat="1" ht="15">
      <c r="A321" s="167" t="s">
        <v>9285</v>
      </c>
      <c r="C321" s="61" t="s">
        <v>4082</v>
      </c>
      <c r="D321" s="167" t="s">
        <v>9782</v>
      </c>
      <c r="E321" s="61" t="s">
        <v>12594</v>
      </c>
      <c r="F321" s="167" t="s">
        <v>9782</v>
      </c>
      <c r="G321" s="167" t="s">
        <v>9783</v>
      </c>
      <c r="H321" s="61" t="s">
        <v>2379</v>
      </c>
      <c r="J321" s="63" t="str">
        <f t="shared" si="68"/>
        <v>IC.GI.140401</v>
      </c>
      <c r="K321" s="61" t="s">
        <v>2379</v>
      </c>
      <c r="L321" s="167" t="str">
        <f t="shared" si="72"/>
        <v>Blood flow ml/minute: specify</v>
      </c>
      <c r="M321" s="168" t="str">
        <f t="shared" si="69"/>
        <v>PI.IC.GI.140401.01</v>
      </c>
      <c r="N321" s="168"/>
      <c r="O321" s="168" t="str">
        <f t="shared" si="70"/>
        <v>PH.IC.GI.140401.01</v>
      </c>
      <c r="Q321" s="168" t="str">
        <f t="shared" si="71"/>
        <v>CL.IC.GI.140401.01</v>
      </c>
      <c r="R321" s="167" t="s">
        <v>4415</v>
      </c>
      <c r="S321" s="167" t="s">
        <v>9284</v>
      </c>
    </row>
    <row r="322" spans="1:37" s="167" customFormat="1" ht="15">
      <c r="A322" s="167" t="s">
        <v>9285</v>
      </c>
      <c r="C322" s="61" t="s">
        <v>4082</v>
      </c>
      <c r="E322" s="61" t="s">
        <v>6464</v>
      </c>
      <c r="F322" s="167" t="s">
        <v>9782</v>
      </c>
      <c r="G322" s="167" t="s">
        <v>9936</v>
      </c>
      <c r="H322" s="61" t="s">
        <v>4192</v>
      </c>
      <c r="J322" s="63" t="str">
        <f t="shared" si="68"/>
        <v>IC.GI.140402</v>
      </c>
      <c r="K322" s="61" t="s">
        <v>2379</v>
      </c>
      <c r="L322" s="167" t="str">
        <f t="shared" si="72"/>
        <v>Dialysate flow: ml/hour: specify</v>
      </c>
      <c r="M322" s="168" t="str">
        <f t="shared" si="69"/>
        <v>PI.IC.GI.140402.01</v>
      </c>
      <c r="N322" s="168"/>
      <c r="O322" s="168" t="str">
        <f t="shared" si="70"/>
        <v>PH.IC.GI.140402.01</v>
      </c>
      <c r="Q322" s="168" t="str">
        <f t="shared" si="71"/>
        <v>CL.IC.GI.140402.01</v>
      </c>
      <c r="R322" s="167" t="s">
        <v>4415</v>
      </c>
      <c r="S322" s="167" t="s">
        <v>9284</v>
      </c>
    </row>
    <row r="323" spans="1:37" s="167" customFormat="1" ht="15">
      <c r="A323" s="167" t="s">
        <v>9285</v>
      </c>
      <c r="C323" s="61" t="s">
        <v>4082</v>
      </c>
      <c r="E323" s="61" t="s">
        <v>6464</v>
      </c>
      <c r="F323" s="167" t="s">
        <v>9782</v>
      </c>
      <c r="G323" s="167" t="s">
        <v>9486</v>
      </c>
      <c r="H323" s="61" t="s">
        <v>3812</v>
      </c>
      <c r="J323" s="63" t="str">
        <f t="shared" ref="J323:J394" si="73">CONCATENATE("IC.GI.",C323,E323,H323)</f>
        <v>IC.GI.140403</v>
      </c>
      <c r="K323" s="61" t="s">
        <v>2379</v>
      </c>
      <c r="L323" s="167" t="str">
        <f t="shared" si="72"/>
        <v>Replacement flow ml/hr: specify</v>
      </c>
      <c r="M323" s="168" t="str">
        <f t="shared" ref="M323:M394" si="74">CONCATENATE("PI.",J323,".",K323)</f>
        <v>PI.IC.GI.140403.01</v>
      </c>
      <c r="N323" s="168"/>
      <c r="O323" s="168" t="str">
        <f t="shared" ref="O323:O394" si="75">CONCATENATE("PH.",J323,".",K323)</f>
        <v>PH.IC.GI.140403.01</v>
      </c>
      <c r="Q323" s="168" t="str">
        <f t="shared" ref="Q323:Q394" si="76">CONCATENATE("CL.",J323,".",K323)</f>
        <v>CL.IC.GI.140403.01</v>
      </c>
      <c r="R323" s="167" t="s">
        <v>4415</v>
      </c>
      <c r="S323" s="167" t="s">
        <v>9284</v>
      </c>
    </row>
    <row r="324" spans="1:37" s="167" customFormat="1" ht="15">
      <c r="A324" s="167" t="s">
        <v>9285</v>
      </c>
      <c r="C324" s="61" t="s">
        <v>4082</v>
      </c>
      <c r="E324" s="61" t="s">
        <v>6464</v>
      </c>
      <c r="F324" s="167" t="s">
        <v>9782</v>
      </c>
      <c r="G324" s="167" t="s">
        <v>9360</v>
      </c>
      <c r="H324" s="61" t="s">
        <v>6464</v>
      </c>
      <c r="J324" s="63" t="str">
        <f t="shared" si="73"/>
        <v>IC.GI.140404</v>
      </c>
      <c r="K324" s="61" t="s">
        <v>2379</v>
      </c>
      <c r="L324" s="167" t="str">
        <f t="shared" si="72"/>
        <v>Bicarbonate rate ml/hr: specify</v>
      </c>
      <c r="M324" s="168" t="str">
        <f t="shared" si="74"/>
        <v>PI.IC.GI.140404.01</v>
      </c>
      <c r="N324" s="168"/>
      <c r="O324" s="168" t="str">
        <f t="shared" si="75"/>
        <v>PH.IC.GI.140404.01</v>
      </c>
      <c r="Q324" s="168" t="str">
        <f t="shared" si="76"/>
        <v>CL.IC.GI.140404.01</v>
      </c>
      <c r="R324" s="167" t="s">
        <v>4415</v>
      </c>
      <c r="S324" s="167" t="s">
        <v>9284</v>
      </c>
    </row>
    <row r="325" spans="1:37" s="167" customFormat="1" ht="15">
      <c r="A325" s="167" t="s">
        <v>9285</v>
      </c>
      <c r="C325" s="61" t="s">
        <v>4082</v>
      </c>
      <c r="E325" s="61" t="s">
        <v>12594</v>
      </c>
      <c r="F325" s="167" t="s">
        <v>9782</v>
      </c>
      <c r="G325" s="167" t="s">
        <v>9361</v>
      </c>
      <c r="H325" s="61" t="s">
        <v>6291</v>
      </c>
      <c r="J325" s="63" t="str">
        <f t="shared" si="73"/>
        <v>IC.GI.140405</v>
      </c>
      <c r="K325" s="61" t="s">
        <v>2379</v>
      </c>
      <c r="L325" s="167" t="str">
        <f t="shared" si="72"/>
        <v>Calcium Chloride rate ml/hr: specify</v>
      </c>
      <c r="M325" s="168" t="str">
        <f t="shared" si="74"/>
        <v>PI.IC.GI.140405.01</v>
      </c>
      <c r="N325" s="168"/>
      <c r="O325" s="168" t="str">
        <f t="shared" si="75"/>
        <v>PH.IC.GI.140405.01</v>
      </c>
      <c r="Q325" s="168" t="str">
        <f t="shared" si="76"/>
        <v>CL.IC.GI.140405.01</v>
      </c>
      <c r="R325" s="167" t="s">
        <v>4415</v>
      </c>
      <c r="S325" s="167" t="s">
        <v>9284</v>
      </c>
    </row>
    <row r="326" spans="1:37" s="167" customFormat="1" ht="15">
      <c r="A326" s="167" t="s">
        <v>9285</v>
      </c>
      <c r="C326" s="61" t="s">
        <v>4082</v>
      </c>
      <c r="E326" s="61" t="s">
        <v>12594</v>
      </c>
      <c r="F326" s="167" t="s">
        <v>9782</v>
      </c>
      <c r="G326" s="167" t="s">
        <v>9346</v>
      </c>
      <c r="H326" s="61" t="s">
        <v>6988</v>
      </c>
      <c r="J326" s="63" t="str">
        <f t="shared" si="73"/>
        <v>IC.GI.140406</v>
      </c>
      <c r="K326" s="61" t="s">
        <v>2379</v>
      </c>
      <c r="L326" s="167" t="str">
        <f t="shared" si="72"/>
        <v>Citrate rate ml/hr: specify</v>
      </c>
      <c r="M326" s="168" t="str">
        <f t="shared" si="74"/>
        <v>PI.IC.GI.140406.01</v>
      </c>
      <c r="N326" s="168"/>
      <c r="O326" s="168" t="str">
        <f t="shared" si="75"/>
        <v>PH.IC.GI.140406.01</v>
      </c>
      <c r="Q326" s="168" t="str">
        <f t="shared" si="76"/>
        <v>CL.IC.GI.140406.01</v>
      </c>
      <c r="R326" s="167" t="s">
        <v>4415</v>
      </c>
      <c r="S326" s="167" t="s">
        <v>9284</v>
      </c>
    </row>
    <row r="327" spans="1:37" s="167" customFormat="1" ht="15">
      <c r="A327" s="167" t="s">
        <v>9285</v>
      </c>
      <c r="C327" s="61" t="s">
        <v>4082</v>
      </c>
      <c r="E327" s="61" t="s">
        <v>12594</v>
      </c>
      <c r="F327" s="167" t="s">
        <v>9782</v>
      </c>
      <c r="G327" s="167" t="s">
        <v>9216</v>
      </c>
      <c r="H327" s="61" t="s">
        <v>6317</v>
      </c>
      <c r="J327" s="63" t="str">
        <f t="shared" si="73"/>
        <v>IC.GI.140407</v>
      </c>
      <c r="K327" s="61" t="s">
        <v>2379</v>
      </c>
      <c r="L327" s="167" t="str">
        <f t="shared" si="72"/>
        <v>Run time minutes: specify</v>
      </c>
      <c r="M327" s="168" t="str">
        <f t="shared" si="74"/>
        <v>PI.IC.GI.140407.01</v>
      </c>
      <c r="N327" s="168"/>
      <c r="O327" s="168" t="str">
        <f t="shared" si="75"/>
        <v>PH.IC.GI.140407.01</v>
      </c>
      <c r="Q327" s="168" t="str">
        <f t="shared" si="76"/>
        <v>CL.IC.GI.140407.01</v>
      </c>
      <c r="R327" s="167" t="s">
        <v>4415</v>
      </c>
      <c r="S327" s="167" t="s">
        <v>9284</v>
      </c>
    </row>
    <row r="328" spans="1:37" s="167" customFormat="1" ht="15">
      <c r="A328" s="167" t="s">
        <v>9285</v>
      </c>
      <c r="C328" s="61" t="s">
        <v>4082</v>
      </c>
      <c r="E328" s="61" t="s">
        <v>12594</v>
      </c>
      <c r="F328" s="167" t="s">
        <v>9782</v>
      </c>
      <c r="G328" s="167" t="s">
        <v>2403</v>
      </c>
      <c r="H328" s="61" t="s">
        <v>3574</v>
      </c>
      <c r="J328" s="63" t="str">
        <f t="shared" si="73"/>
        <v>IC.GI.140408</v>
      </c>
      <c r="K328" s="61" t="s">
        <v>2404</v>
      </c>
      <c r="L328" s="167" t="str">
        <f t="shared" si="72"/>
        <v>Fluid removal order (negative number)</v>
      </c>
      <c r="M328" s="168" t="str">
        <f t="shared" si="74"/>
        <v>PI.IC.GI.140408.02</v>
      </c>
      <c r="N328" s="168"/>
      <c r="O328" s="168" t="str">
        <f t="shared" si="75"/>
        <v>PH.IC.GI.140408.02</v>
      </c>
      <c r="Q328" s="168" t="str">
        <f t="shared" si="76"/>
        <v>CL.IC.GI.140408.02</v>
      </c>
      <c r="R328" s="167" t="s">
        <v>4415</v>
      </c>
      <c r="S328" s="167" t="s">
        <v>9284</v>
      </c>
    </row>
    <row r="329" spans="1:37" s="167" customFormat="1" ht="15">
      <c r="A329" s="10" t="s">
        <v>9763</v>
      </c>
      <c r="B329" s="10"/>
      <c r="C329" s="62" t="s">
        <v>12102</v>
      </c>
      <c r="D329" s="10"/>
      <c r="E329" s="62" t="s">
        <v>12028</v>
      </c>
      <c r="F329" s="10" t="s">
        <v>12495</v>
      </c>
      <c r="G329" s="10" t="s">
        <v>12355</v>
      </c>
      <c r="H329" s="62" t="s">
        <v>326</v>
      </c>
      <c r="I329" s="10" t="s">
        <v>12354</v>
      </c>
      <c r="J329" s="63" t="str">
        <f t="shared" si="73"/>
        <v>IC.GI.140409</v>
      </c>
      <c r="K329" s="61" t="s">
        <v>2311</v>
      </c>
      <c r="L329" s="167" t="str">
        <f t="shared" si="72"/>
        <v>Heparin flow rate ml/hr</v>
      </c>
      <c r="M329" s="168" t="str">
        <f t="shared" si="74"/>
        <v>PI.IC.GI.140409.01</v>
      </c>
      <c r="N329" s="168"/>
      <c r="O329" s="168" t="str">
        <f t="shared" si="75"/>
        <v>PH.IC.GI.140409.01</v>
      </c>
      <c r="Q329" s="168" t="str">
        <f t="shared" si="76"/>
        <v>CL.IC.GI.140409.01</v>
      </c>
      <c r="R329" s="167" t="s">
        <v>12749</v>
      </c>
      <c r="X329" s="167" t="s">
        <v>88</v>
      </c>
      <c r="Y329" s="167">
        <v>1090</v>
      </c>
    </row>
    <row r="330" spans="1:37" s="167" customFormat="1" ht="15">
      <c r="A330" s="10" t="s">
        <v>9763</v>
      </c>
      <c r="B330" s="10"/>
      <c r="C330" s="62" t="s">
        <v>12102</v>
      </c>
      <c r="D330" s="10"/>
      <c r="E330" s="62" t="s">
        <v>12028</v>
      </c>
      <c r="F330" s="10" t="s">
        <v>12495</v>
      </c>
      <c r="G330" s="10" t="s">
        <v>13716</v>
      </c>
      <c r="H330" s="62" t="s">
        <v>11829</v>
      </c>
      <c r="I330" s="10"/>
      <c r="J330" s="63" t="str">
        <f t="shared" si="73"/>
        <v>IC.GI.140410</v>
      </c>
      <c r="K330" s="61" t="s">
        <v>2311</v>
      </c>
      <c r="L330" s="167" t="str">
        <f t="shared" si="72"/>
        <v>Pre-blood pump ml/hr: specify</v>
      </c>
      <c r="M330" s="168" t="str">
        <f t="shared" si="74"/>
        <v>PI.IC.GI.140410.01</v>
      </c>
      <c r="N330" s="168"/>
      <c r="O330" s="168" t="str">
        <f t="shared" si="75"/>
        <v>PH.IC.GI.140410.01</v>
      </c>
      <c r="Q330" s="168" t="str">
        <f t="shared" si="76"/>
        <v>CL.IC.GI.140410.01</v>
      </c>
      <c r="R330" s="167" t="s">
        <v>12749</v>
      </c>
      <c r="AJ330" s="167" t="s">
        <v>12773</v>
      </c>
      <c r="AK330" s="167">
        <v>1448</v>
      </c>
    </row>
    <row r="331" spans="1:37" s="167" customFormat="1" ht="15">
      <c r="A331" s="10" t="s">
        <v>9763</v>
      </c>
      <c r="B331" s="10"/>
      <c r="C331" s="62" t="s">
        <v>12102</v>
      </c>
      <c r="D331" s="10"/>
      <c r="E331" s="62" t="s">
        <v>12028</v>
      </c>
      <c r="F331" s="10" t="s">
        <v>12495</v>
      </c>
      <c r="G331" s="10" t="s">
        <v>13722</v>
      </c>
      <c r="H331" s="62" t="s">
        <v>12099</v>
      </c>
      <c r="I331" s="10"/>
      <c r="J331" s="63" t="str">
        <f>CONCATENATE("IC.GI.",C331,E331,H331)</f>
        <v>IC.GI.140411</v>
      </c>
      <c r="K331" s="61" t="s">
        <v>2311</v>
      </c>
      <c r="L331" s="167" t="str">
        <f>G331</f>
        <v>Effluent Flow ml/min: specify</v>
      </c>
      <c r="M331" s="168" t="str">
        <f>CONCATENATE("PI.",J331,".",K331)</f>
        <v>PI.IC.GI.140411.01</v>
      </c>
      <c r="N331" s="168"/>
      <c r="O331" s="168" t="str">
        <f>CONCATENATE("PH.",J331,".",K331)</f>
        <v>PH.IC.GI.140411.01</v>
      </c>
      <c r="Q331" s="168" t="str">
        <f>CONCATENATE("CL.",J331,".",K331)</f>
        <v>CL.IC.GI.140411.01</v>
      </c>
      <c r="R331" s="167" t="s">
        <v>12749</v>
      </c>
      <c r="AJ331" s="167" t="s">
        <v>12773</v>
      </c>
      <c r="AK331" s="167">
        <v>1457</v>
      </c>
    </row>
    <row r="332" spans="1:37" s="167" customFormat="1" ht="15">
      <c r="A332" s="167" t="s">
        <v>9285</v>
      </c>
      <c r="C332" s="61" t="s">
        <v>4082</v>
      </c>
      <c r="D332" s="167" t="s">
        <v>9217</v>
      </c>
      <c r="E332" s="61" t="s">
        <v>6291</v>
      </c>
      <c r="F332" s="167" t="s">
        <v>9217</v>
      </c>
      <c r="G332" s="167" t="s">
        <v>9218</v>
      </c>
      <c r="H332" s="62" t="s">
        <v>11848</v>
      </c>
      <c r="J332" s="63" t="str">
        <f t="shared" si="73"/>
        <v>IC.GI.140501</v>
      </c>
      <c r="K332" s="61" t="s">
        <v>2379</v>
      </c>
      <c r="L332" s="167" t="str">
        <f t="shared" si="72"/>
        <v>Citrate</v>
      </c>
      <c r="M332" s="168" t="str">
        <f t="shared" si="74"/>
        <v>PI.IC.GI.140501.01</v>
      </c>
      <c r="N332" s="168"/>
      <c r="O332" s="168" t="str">
        <f t="shared" si="75"/>
        <v>PH.IC.GI.140501.01</v>
      </c>
      <c r="Q332" s="168" t="str">
        <f t="shared" si="76"/>
        <v>CL.IC.GI.140501.01</v>
      </c>
      <c r="R332" s="167" t="s">
        <v>4415</v>
      </c>
      <c r="S332" s="167" t="s">
        <v>9284</v>
      </c>
    </row>
    <row r="333" spans="1:37" s="167" customFormat="1" ht="15">
      <c r="A333" s="167" t="s">
        <v>9285</v>
      </c>
      <c r="C333" s="61" t="s">
        <v>4082</v>
      </c>
      <c r="E333" s="61" t="s">
        <v>6291</v>
      </c>
      <c r="F333" s="167" t="s">
        <v>9217</v>
      </c>
      <c r="G333" s="167" t="s">
        <v>9219</v>
      </c>
      <c r="H333" s="62" t="s">
        <v>12030</v>
      </c>
      <c r="J333" s="63" t="str">
        <f t="shared" si="73"/>
        <v>IC.GI.140502</v>
      </c>
      <c r="K333" s="61" t="s">
        <v>2379</v>
      </c>
      <c r="L333" s="167" t="str">
        <f t="shared" si="72"/>
        <v>Heparin</v>
      </c>
      <c r="M333" s="168" t="str">
        <f t="shared" si="74"/>
        <v>PI.IC.GI.140502.01</v>
      </c>
      <c r="N333" s="168"/>
      <c r="O333" s="168" t="str">
        <f t="shared" si="75"/>
        <v>PH.IC.GI.140502.01</v>
      </c>
      <c r="Q333" s="168" t="str">
        <f t="shared" si="76"/>
        <v>CL.IC.GI.140502.01</v>
      </c>
      <c r="R333" s="167" t="s">
        <v>4415</v>
      </c>
      <c r="S333" s="167" t="s">
        <v>9284</v>
      </c>
    </row>
    <row r="334" spans="1:37" s="167" customFormat="1" ht="15">
      <c r="A334" s="167" t="s">
        <v>9285</v>
      </c>
      <c r="C334" s="61" t="s">
        <v>4082</v>
      </c>
      <c r="E334" s="61" t="s">
        <v>6291</v>
      </c>
      <c r="F334" s="167" t="s">
        <v>9217</v>
      </c>
      <c r="G334" s="167" t="s">
        <v>9220</v>
      </c>
      <c r="H334" s="62" t="s">
        <v>12032</v>
      </c>
      <c r="J334" s="63" t="str">
        <f t="shared" si="73"/>
        <v>IC.GI.140503</v>
      </c>
      <c r="K334" s="61" t="s">
        <v>2379</v>
      </c>
      <c r="L334" s="167" t="str">
        <f t="shared" si="72"/>
        <v>Normal Saline Flushes</v>
      </c>
      <c r="M334" s="168" t="str">
        <f t="shared" si="74"/>
        <v>PI.IC.GI.140503.01</v>
      </c>
      <c r="N334" s="168"/>
      <c r="O334" s="168" t="str">
        <f t="shared" si="75"/>
        <v>PH.IC.GI.140503.01</v>
      </c>
      <c r="Q334" s="168" t="str">
        <f t="shared" si="76"/>
        <v>CL.IC.GI.140503.01</v>
      </c>
      <c r="R334" s="167" t="s">
        <v>4415</v>
      </c>
      <c r="S334" s="167" t="s">
        <v>9284</v>
      </c>
    </row>
    <row r="335" spans="1:37" s="167" customFormat="1" ht="15">
      <c r="A335" s="167" t="s">
        <v>9285</v>
      </c>
      <c r="C335" s="61" t="s">
        <v>4082</v>
      </c>
      <c r="E335" s="61" t="s">
        <v>6291</v>
      </c>
      <c r="F335" s="167" t="s">
        <v>9217</v>
      </c>
      <c r="G335" s="167" t="s">
        <v>9221</v>
      </c>
      <c r="H335" s="62" t="s">
        <v>12028</v>
      </c>
      <c r="J335" s="63" t="str">
        <f t="shared" si="73"/>
        <v>IC.GI.140504</v>
      </c>
      <c r="K335" s="61" t="s">
        <v>2379</v>
      </c>
      <c r="L335" s="167" t="str">
        <f t="shared" si="72"/>
        <v>Flow Rate: specify</v>
      </c>
      <c r="M335" s="168" t="str">
        <f t="shared" si="74"/>
        <v>PI.IC.GI.140504.01</v>
      </c>
      <c r="N335" s="168"/>
      <c r="O335" s="168" t="str">
        <f t="shared" si="75"/>
        <v>PH.IC.GI.140504.01</v>
      </c>
      <c r="Q335" s="168" t="str">
        <f t="shared" si="76"/>
        <v>CL.IC.GI.140504.01</v>
      </c>
      <c r="R335" s="167" t="s">
        <v>4415</v>
      </c>
      <c r="S335" s="167" t="s">
        <v>9284</v>
      </c>
    </row>
    <row r="336" spans="1:37" s="167" customFormat="1" ht="15">
      <c r="A336" s="10" t="s">
        <v>9763</v>
      </c>
      <c r="B336" s="10"/>
      <c r="C336" s="62" t="s">
        <v>12102</v>
      </c>
      <c r="D336" s="10"/>
      <c r="E336" s="62" t="s">
        <v>12210</v>
      </c>
      <c r="F336" s="10" t="s">
        <v>12747</v>
      </c>
      <c r="G336" s="10" t="s">
        <v>12748</v>
      </c>
      <c r="H336" s="62" t="s">
        <v>12596</v>
      </c>
      <c r="I336" s="10" t="s">
        <v>12748</v>
      </c>
      <c r="J336" s="63" t="str">
        <f>CONCATENATE("IC.GI.",C336,E336,H336)</f>
        <v>IC.GI.140505</v>
      </c>
      <c r="K336" s="61" t="s">
        <v>2311</v>
      </c>
      <c r="L336" s="167" t="str">
        <f>G336</f>
        <v>Heparin: Dose; rate/hr</v>
      </c>
      <c r="M336" s="168" t="str">
        <f>CONCATENATE("PI.",J336,".",K336)</f>
        <v>PI.IC.GI.140505.01</v>
      </c>
      <c r="N336" s="168"/>
      <c r="O336" s="168" t="str">
        <f>CONCATENATE("PH.",J336,".",K336)</f>
        <v>PH.IC.GI.140505.01</v>
      </c>
      <c r="Q336" s="168" t="str">
        <f>CONCATENATE("CL.",J336,".",K336)</f>
        <v>CL.IC.GI.140505.01</v>
      </c>
      <c r="R336" s="167" t="s">
        <v>2777</v>
      </c>
      <c r="X336" s="167" t="s">
        <v>12440</v>
      </c>
      <c r="Y336" s="167">
        <v>1090</v>
      </c>
    </row>
    <row r="337" spans="1:33" s="167" customFormat="1" ht="15">
      <c r="A337" s="10" t="s">
        <v>9763</v>
      </c>
      <c r="B337" s="10"/>
      <c r="C337" s="62" t="s">
        <v>12102</v>
      </c>
      <c r="E337" s="62" t="s">
        <v>12210</v>
      </c>
      <c r="F337" s="10" t="s">
        <v>12747</v>
      </c>
      <c r="G337" s="10" t="s">
        <v>12460</v>
      </c>
      <c r="H337" s="62" t="s">
        <v>12459</v>
      </c>
      <c r="I337" s="10" t="s">
        <v>12460</v>
      </c>
      <c r="J337" s="63" t="str">
        <f>CONCATENATE("IC.GI.",C337,E337,H337)</f>
        <v>IC.GI.140506</v>
      </c>
      <c r="K337" s="61" t="s">
        <v>2311</v>
      </c>
      <c r="L337" s="167" t="str">
        <f>G337</f>
        <v>Heparin bolus</v>
      </c>
      <c r="M337" s="168" t="str">
        <f>CONCATENATE("PI.",J337,".",K337)</f>
        <v>PI.IC.GI.140506.01</v>
      </c>
      <c r="N337" s="168"/>
      <c r="O337" s="168" t="str">
        <f>CONCATENATE("PH.",J337,".",K337)</f>
        <v>PH.IC.GI.140506.01</v>
      </c>
      <c r="Q337" s="168" t="str">
        <f>CONCATENATE("CL.",J337,".",K337)</f>
        <v>CL.IC.GI.140506.01</v>
      </c>
      <c r="R337" s="167" t="s">
        <v>2777</v>
      </c>
      <c r="X337" s="167" t="s">
        <v>12440</v>
      </c>
      <c r="Y337" s="167">
        <v>1090</v>
      </c>
    </row>
    <row r="338" spans="1:33" s="167" customFormat="1" ht="15">
      <c r="A338" s="10" t="s">
        <v>9763</v>
      </c>
      <c r="B338" s="10"/>
      <c r="C338" s="62" t="s">
        <v>12102</v>
      </c>
      <c r="D338" s="10"/>
      <c r="E338" s="62" t="s">
        <v>12210</v>
      </c>
      <c r="F338" s="10" t="s">
        <v>12747</v>
      </c>
      <c r="G338" s="10" t="s">
        <v>12595</v>
      </c>
      <c r="H338" s="62" t="s">
        <v>12439</v>
      </c>
      <c r="I338" s="10" t="s">
        <v>12595</v>
      </c>
      <c r="J338" s="63" t="str">
        <f>CONCATENATE("IC.GI.",C338,E338,H338)</f>
        <v>IC.GI.140507</v>
      </c>
      <c r="K338" s="61" t="s">
        <v>2311</v>
      </c>
      <c r="L338" s="167" t="str">
        <f>G338</f>
        <v>Heparin syringe change</v>
      </c>
      <c r="M338" s="168" t="str">
        <f>CONCATENATE("PI.",J338,".",K338)</f>
        <v>PI.IC.GI.140507.01</v>
      </c>
      <c r="N338" s="168"/>
      <c r="O338" s="168" t="str">
        <f>CONCATENATE("PH.",J338,".",K338)</f>
        <v>PH.IC.GI.140507.01</v>
      </c>
      <c r="Q338" s="168" t="str">
        <f>CONCATENATE("CL.",J338,".",K338)</f>
        <v>CL.IC.GI.140507.01</v>
      </c>
      <c r="R338" s="167" t="s">
        <v>2777</v>
      </c>
      <c r="X338" s="167" t="s">
        <v>12440</v>
      </c>
      <c r="Y338" s="167">
        <v>1090</v>
      </c>
    </row>
    <row r="339" spans="1:33" s="167" customFormat="1" ht="15">
      <c r="A339" s="167" t="s">
        <v>9285</v>
      </c>
      <c r="C339" s="61" t="s">
        <v>4082</v>
      </c>
      <c r="D339" s="167" t="s">
        <v>9222</v>
      </c>
      <c r="E339" s="61" t="s">
        <v>6988</v>
      </c>
      <c r="F339" s="167" t="s">
        <v>9222</v>
      </c>
      <c r="G339" s="167" t="s">
        <v>9223</v>
      </c>
      <c r="H339" s="62" t="s">
        <v>11848</v>
      </c>
      <c r="J339" s="63" t="str">
        <f t="shared" si="73"/>
        <v>IC.GI.140601</v>
      </c>
      <c r="K339" s="61" t="s">
        <v>12175</v>
      </c>
      <c r="L339" s="167" t="str">
        <f t="shared" si="72"/>
        <v>New Setup</v>
      </c>
      <c r="M339" s="168" t="str">
        <f t="shared" si="74"/>
        <v>PI.IC.GI.140601.01</v>
      </c>
      <c r="N339" s="168"/>
      <c r="O339" s="168" t="str">
        <f t="shared" si="75"/>
        <v>PH.IC.GI.140601.01</v>
      </c>
      <c r="Q339" s="168" t="str">
        <f t="shared" si="76"/>
        <v>CL.IC.GI.140601.01</v>
      </c>
      <c r="R339" s="167" t="s">
        <v>4415</v>
      </c>
      <c r="S339" s="167" t="s">
        <v>9284</v>
      </c>
    </row>
    <row r="340" spans="1:33" s="167" customFormat="1" ht="15">
      <c r="A340" s="167" t="s">
        <v>9285</v>
      </c>
      <c r="C340" s="61" t="s">
        <v>4082</v>
      </c>
      <c r="E340" s="61" t="s">
        <v>6988</v>
      </c>
      <c r="F340" s="167" t="s">
        <v>9222</v>
      </c>
      <c r="G340" s="167" t="s">
        <v>9234</v>
      </c>
      <c r="H340" s="62" t="s">
        <v>12030</v>
      </c>
      <c r="J340" s="63" t="str">
        <f t="shared" si="73"/>
        <v>IC.GI.140602</v>
      </c>
      <c r="K340" s="61" t="s">
        <v>12175</v>
      </c>
      <c r="L340" s="167" t="str">
        <f t="shared" si="72"/>
        <v>Filter Clotted</v>
      </c>
      <c r="M340" s="168" t="str">
        <f t="shared" si="74"/>
        <v>PI.IC.GI.140602.01</v>
      </c>
      <c r="N340" s="168"/>
      <c r="O340" s="168" t="str">
        <f t="shared" si="75"/>
        <v>PH.IC.GI.140602.01</v>
      </c>
      <c r="Q340" s="168" t="str">
        <f t="shared" si="76"/>
        <v>CL.IC.GI.140602.01</v>
      </c>
      <c r="R340" s="167" t="s">
        <v>12465</v>
      </c>
      <c r="S340" s="167" t="s">
        <v>9284</v>
      </c>
    </row>
    <row r="341" spans="1:33" s="167" customFormat="1" ht="15">
      <c r="A341" s="167" t="s">
        <v>9285</v>
      </c>
      <c r="C341" s="61" t="s">
        <v>4082</v>
      </c>
      <c r="E341" s="61" t="s">
        <v>6988</v>
      </c>
      <c r="F341" s="167" t="s">
        <v>9222</v>
      </c>
      <c r="G341" s="167" t="s">
        <v>9235</v>
      </c>
      <c r="H341" s="62" t="s">
        <v>12032</v>
      </c>
      <c r="J341" s="63" t="str">
        <f t="shared" si="73"/>
        <v>IC.GI.140603</v>
      </c>
      <c r="K341" s="61" t="s">
        <v>12175</v>
      </c>
      <c r="L341" s="167" t="str">
        <f t="shared" si="72"/>
        <v>Scheduled (72 hr)</v>
      </c>
      <c r="M341" s="168" t="str">
        <f t="shared" si="74"/>
        <v>PI.IC.GI.140603.01</v>
      </c>
      <c r="N341" s="168"/>
      <c r="O341" s="168" t="str">
        <f t="shared" si="75"/>
        <v>PH.IC.GI.140603.01</v>
      </c>
      <c r="Q341" s="168" t="str">
        <f t="shared" si="76"/>
        <v>CL.IC.GI.140603.01</v>
      </c>
      <c r="R341" s="167" t="s">
        <v>4415</v>
      </c>
      <c r="S341" s="167" t="s">
        <v>9284</v>
      </c>
    </row>
    <row r="342" spans="1:33" s="167" customFormat="1" ht="15">
      <c r="A342" s="167" t="s">
        <v>9285</v>
      </c>
      <c r="C342" s="61" t="s">
        <v>4082</v>
      </c>
      <c r="E342" s="61" t="s">
        <v>6988</v>
      </c>
      <c r="F342" s="167" t="s">
        <v>9222</v>
      </c>
      <c r="G342" s="167" t="s">
        <v>9236</v>
      </c>
      <c r="H342" s="62" t="s">
        <v>12028</v>
      </c>
      <c r="J342" s="63" t="str">
        <f t="shared" si="73"/>
        <v>IC.GI.140604</v>
      </c>
      <c r="K342" s="61" t="s">
        <v>12175</v>
      </c>
      <c r="L342" s="167" t="str">
        <f t="shared" si="72"/>
        <v>M60 Hemofilter</v>
      </c>
      <c r="M342" s="168" t="str">
        <f t="shared" si="74"/>
        <v>PI.IC.GI.140604.01</v>
      </c>
      <c r="N342" s="168"/>
      <c r="O342" s="168" t="str">
        <f t="shared" si="75"/>
        <v>PH.IC.GI.140604.01</v>
      </c>
      <c r="Q342" s="168" t="str">
        <f t="shared" si="76"/>
        <v>CL.IC.GI.140604.01</v>
      </c>
      <c r="R342" s="167" t="s">
        <v>4415</v>
      </c>
      <c r="S342" s="167" t="s">
        <v>9284</v>
      </c>
    </row>
    <row r="343" spans="1:33" s="167" customFormat="1" ht="15">
      <c r="A343" s="167" t="s">
        <v>9285</v>
      </c>
      <c r="C343" s="61" t="s">
        <v>4082</v>
      </c>
      <c r="E343" s="61" t="s">
        <v>6988</v>
      </c>
      <c r="F343" s="167" t="s">
        <v>9222</v>
      </c>
      <c r="G343" s="167" t="s">
        <v>9237</v>
      </c>
      <c r="H343" s="62" t="s">
        <v>12210</v>
      </c>
      <c r="J343" s="63" t="str">
        <f t="shared" si="73"/>
        <v>IC.GI.140605</v>
      </c>
      <c r="K343" s="61" t="s">
        <v>12175</v>
      </c>
      <c r="L343" s="167" t="str">
        <f t="shared" si="72"/>
        <v>M100 Hemofilter</v>
      </c>
      <c r="M343" s="168" t="str">
        <f t="shared" si="74"/>
        <v>PI.IC.GI.140605.01</v>
      </c>
      <c r="N343" s="168"/>
      <c r="O343" s="168" t="str">
        <f t="shared" si="75"/>
        <v>PH.IC.GI.140605.01</v>
      </c>
      <c r="Q343" s="168" t="str">
        <f t="shared" si="76"/>
        <v>CL.IC.GI.140605.01</v>
      </c>
      <c r="R343" s="167" t="s">
        <v>4415</v>
      </c>
      <c r="S343" s="167" t="s">
        <v>9284</v>
      </c>
    </row>
    <row r="344" spans="1:33" s="167" customFormat="1" ht="15">
      <c r="A344" s="167" t="s">
        <v>9285</v>
      </c>
      <c r="C344" s="61" t="s">
        <v>4082</v>
      </c>
      <c r="E344" s="61" t="s">
        <v>6988</v>
      </c>
      <c r="F344" s="167" t="s">
        <v>9222</v>
      </c>
      <c r="G344" s="167" t="s">
        <v>13609</v>
      </c>
      <c r="H344" s="62" t="s">
        <v>12212</v>
      </c>
      <c r="J344" s="63" t="str">
        <f>CONCATENATE("IC.GI.",C344,E344,H344)</f>
        <v>IC.GI.140606</v>
      </c>
      <c r="K344" s="61" t="s">
        <v>12175</v>
      </c>
      <c r="L344" s="167" t="str">
        <f>G344</f>
        <v>M150 Hemofilter</v>
      </c>
      <c r="M344" s="168" t="str">
        <f>CONCATENATE("PI.",J344,".",K344)</f>
        <v>PI.IC.GI.140606.01</v>
      </c>
      <c r="N344" s="168"/>
      <c r="O344" s="168" t="str">
        <f>CONCATENATE("PH.",J344,".",K344)</f>
        <v>PH.IC.GI.140606.01</v>
      </c>
      <c r="Q344" s="168" t="str">
        <f>CONCATENATE("CL.",J344,".",K344)</f>
        <v>CL.IC.GI.140606.01</v>
      </c>
      <c r="R344" s="167" t="s">
        <v>4415</v>
      </c>
      <c r="S344" s="167" t="s">
        <v>9284</v>
      </c>
      <c r="AF344" s="167" t="s">
        <v>12773</v>
      </c>
      <c r="AG344" s="167">
        <v>1362</v>
      </c>
    </row>
    <row r="345" spans="1:33" s="167" customFormat="1" ht="15">
      <c r="A345" s="167" t="s">
        <v>9285</v>
      </c>
      <c r="C345" s="61" t="s">
        <v>4082</v>
      </c>
      <c r="E345" s="61" t="s">
        <v>6988</v>
      </c>
      <c r="F345" s="167" t="s">
        <v>9222</v>
      </c>
      <c r="G345" s="167" t="s">
        <v>13610</v>
      </c>
      <c r="H345" s="62" t="s">
        <v>12225</v>
      </c>
      <c r="J345" s="63" t="str">
        <f t="shared" si="73"/>
        <v>IC.GI.140607</v>
      </c>
      <c r="K345" s="61" t="s">
        <v>12175</v>
      </c>
      <c r="L345" s="167" t="str">
        <f t="shared" si="72"/>
        <v>HF1000 Hemofilter</v>
      </c>
      <c r="M345" s="168" t="str">
        <f t="shared" si="74"/>
        <v>PI.IC.GI.140607.01</v>
      </c>
      <c r="N345" s="168"/>
      <c r="O345" s="168" t="str">
        <f t="shared" si="75"/>
        <v>PH.IC.GI.140607.01</v>
      </c>
      <c r="Q345" s="168" t="str">
        <f t="shared" si="76"/>
        <v>CL.IC.GI.140607.01</v>
      </c>
      <c r="R345" s="167" t="s">
        <v>4415</v>
      </c>
      <c r="S345" s="167" t="s">
        <v>9284</v>
      </c>
      <c r="AF345" s="167" t="s">
        <v>12773</v>
      </c>
      <c r="AG345" s="167">
        <v>1362</v>
      </c>
    </row>
    <row r="346" spans="1:33" s="167" customFormat="1" ht="15">
      <c r="A346" s="167" t="s">
        <v>9285</v>
      </c>
      <c r="C346" s="61" t="s">
        <v>4082</v>
      </c>
      <c r="D346" s="167" t="s">
        <v>9155</v>
      </c>
      <c r="E346" s="61" t="s">
        <v>6317</v>
      </c>
      <c r="F346" s="167" t="s">
        <v>9155</v>
      </c>
      <c r="G346" s="167" t="s">
        <v>9362</v>
      </c>
      <c r="H346" s="62" t="s">
        <v>11848</v>
      </c>
      <c r="J346" s="63" t="str">
        <f t="shared" si="73"/>
        <v>IC.GI.140701</v>
      </c>
      <c r="K346" s="61" t="s">
        <v>2379</v>
      </c>
      <c r="L346" s="167" t="str">
        <f t="shared" si="72"/>
        <v>Dialysate</v>
      </c>
      <c r="M346" s="168" t="str">
        <f t="shared" si="74"/>
        <v>PI.IC.GI.140701.01</v>
      </c>
      <c r="N346" s="168"/>
      <c r="O346" s="168" t="str">
        <f t="shared" si="75"/>
        <v>PH.IC.GI.140701.01</v>
      </c>
      <c r="Q346" s="168" t="str">
        <f t="shared" si="76"/>
        <v>CL.IC.GI.140701.01</v>
      </c>
      <c r="R346" s="167" t="s">
        <v>4415</v>
      </c>
      <c r="S346" s="167" t="s">
        <v>9284</v>
      </c>
    </row>
    <row r="347" spans="1:33" s="167" customFormat="1" ht="15">
      <c r="A347" s="167" t="s">
        <v>9285</v>
      </c>
      <c r="C347" s="61" t="s">
        <v>4082</v>
      </c>
      <c r="E347" s="61" t="s">
        <v>6317</v>
      </c>
      <c r="F347" s="167" t="s">
        <v>9155</v>
      </c>
      <c r="G347" s="167" t="s">
        <v>13008</v>
      </c>
      <c r="H347" s="62" t="s">
        <v>12030</v>
      </c>
      <c r="J347" s="63" t="str">
        <f t="shared" si="73"/>
        <v>IC.GI.140702</v>
      </c>
      <c r="K347" s="61" t="s">
        <v>2379</v>
      </c>
      <c r="L347" s="167" t="str">
        <f t="shared" si="72"/>
        <v>Replacement</v>
      </c>
      <c r="M347" s="168" t="str">
        <f t="shared" si="74"/>
        <v>PI.IC.GI.140702.01</v>
      </c>
      <c r="N347" s="168"/>
      <c r="O347" s="168" t="str">
        <f t="shared" si="75"/>
        <v>PH.IC.GI.140702.01</v>
      </c>
      <c r="Q347" s="168" t="str">
        <f t="shared" si="76"/>
        <v>CL.IC.GI.140702.01</v>
      </c>
      <c r="R347" s="167" t="s">
        <v>4415</v>
      </c>
      <c r="S347" s="167" t="s">
        <v>9284</v>
      </c>
    </row>
    <row r="348" spans="1:33" s="167" customFormat="1" ht="15">
      <c r="A348" s="167" t="s">
        <v>9285</v>
      </c>
      <c r="C348" s="61" t="s">
        <v>4082</v>
      </c>
      <c r="E348" s="61" t="s">
        <v>6317</v>
      </c>
      <c r="F348" s="167" t="s">
        <v>9155</v>
      </c>
      <c r="G348" s="167" t="s">
        <v>9218</v>
      </c>
      <c r="H348" s="62" t="s">
        <v>12032</v>
      </c>
      <c r="J348" s="63" t="str">
        <f t="shared" si="73"/>
        <v>IC.GI.140703</v>
      </c>
      <c r="K348" s="61" t="s">
        <v>2379</v>
      </c>
      <c r="L348" s="167" t="str">
        <f t="shared" si="72"/>
        <v>Citrate</v>
      </c>
      <c r="M348" s="168" t="str">
        <f t="shared" si="74"/>
        <v>PI.IC.GI.140703.01</v>
      </c>
      <c r="N348" s="168"/>
      <c r="O348" s="168" t="str">
        <f t="shared" si="75"/>
        <v>PH.IC.GI.140703.01</v>
      </c>
      <c r="Q348" s="168" t="str">
        <f t="shared" si="76"/>
        <v>CL.IC.GI.140703.01</v>
      </c>
      <c r="R348" s="167" t="s">
        <v>12465</v>
      </c>
      <c r="S348" s="167" t="s">
        <v>9284</v>
      </c>
    </row>
    <row r="349" spans="1:33" s="167" customFormat="1" ht="15">
      <c r="A349" s="167" t="s">
        <v>9285</v>
      </c>
      <c r="C349" s="61" t="s">
        <v>4082</v>
      </c>
      <c r="E349" s="61" t="s">
        <v>6317</v>
      </c>
      <c r="F349" s="167" t="s">
        <v>9155</v>
      </c>
      <c r="G349" s="167" t="s">
        <v>9154</v>
      </c>
      <c r="H349" s="62" t="s">
        <v>12028</v>
      </c>
      <c r="J349" s="63" t="str">
        <f t="shared" si="73"/>
        <v>IC.GI.140704</v>
      </c>
      <c r="K349" s="61" t="s">
        <v>2379</v>
      </c>
      <c r="L349" s="167" t="str">
        <f t="shared" si="72"/>
        <v>Calcium</v>
      </c>
      <c r="M349" s="168" t="str">
        <f t="shared" si="74"/>
        <v>PI.IC.GI.140704.01</v>
      </c>
      <c r="N349" s="168"/>
      <c r="O349" s="168" t="str">
        <f t="shared" si="75"/>
        <v>PH.IC.GI.140704.01</v>
      </c>
      <c r="Q349" s="168" t="str">
        <f t="shared" si="76"/>
        <v>CL.IC.GI.140704.01</v>
      </c>
      <c r="R349" s="167" t="s">
        <v>12465</v>
      </c>
      <c r="S349" s="167" t="s">
        <v>9284</v>
      </c>
    </row>
    <row r="350" spans="1:33" s="167" customFormat="1" ht="15">
      <c r="A350" s="167" t="s">
        <v>9285</v>
      </c>
      <c r="C350" s="61" t="s">
        <v>4082</v>
      </c>
      <c r="E350" s="61" t="s">
        <v>6317</v>
      </c>
      <c r="F350" s="167" t="s">
        <v>9155</v>
      </c>
      <c r="G350" s="167" t="s">
        <v>9156</v>
      </c>
      <c r="H350" s="62" t="s">
        <v>12210</v>
      </c>
      <c r="J350" s="63" t="str">
        <f t="shared" si="73"/>
        <v>IC.GI.140705</v>
      </c>
      <c r="K350" s="61" t="s">
        <v>2379</v>
      </c>
      <c r="L350" s="167" t="str">
        <f t="shared" si="72"/>
        <v>Heparin Bag</v>
      </c>
      <c r="M350" s="168" t="str">
        <f t="shared" si="74"/>
        <v>PI.IC.GI.140705.01</v>
      </c>
      <c r="N350" s="168"/>
      <c r="O350" s="168" t="str">
        <f t="shared" si="75"/>
        <v>PH.IC.GI.140705.01</v>
      </c>
      <c r="Q350" s="168" t="str">
        <f t="shared" si="76"/>
        <v>CL.IC.GI.140705.01</v>
      </c>
      <c r="R350" s="167" t="s">
        <v>4415</v>
      </c>
      <c r="S350" s="167" t="s">
        <v>9284</v>
      </c>
    </row>
    <row r="351" spans="1:33" s="167" customFormat="1" ht="15">
      <c r="A351" s="167" t="s">
        <v>9285</v>
      </c>
      <c r="C351" s="61" t="s">
        <v>4082</v>
      </c>
      <c r="E351" s="61" t="s">
        <v>6317</v>
      </c>
      <c r="F351" s="167" t="s">
        <v>9155</v>
      </c>
      <c r="G351" s="167" t="s">
        <v>9157</v>
      </c>
      <c r="H351" s="62" t="s">
        <v>12212</v>
      </c>
      <c r="J351" s="63" t="str">
        <f t="shared" si="73"/>
        <v>IC.GI.140706</v>
      </c>
      <c r="K351" s="61" t="s">
        <v>2379</v>
      </c>
      <c r="L351" s="167" t="str">
        <f t="shared" si="72"/>
        <v>Heparin Syringe</v>
      </c>
      <c r="M351" s="168" t="str">
        <f t="shared" si="74"/>
        <v>PI.IC.GI.140706.01</v>
      </c>
      <c r="N351" s="168"/>
      <c r="O351" s="168" t="str">
        <f t="shared" si="75"/>
        <v>PH.IC.GI.140706.01</v>
      </c>
      <c r="Q351" s="168" t="str">
        <f t="shared" si="76"/>
        <v>CL.IC.GI.140706.01</v>
      </c>
      <c r="R351" s="167" t="s">
        <v>4415</v>
      </c>
      <c r="S351" s="167" t="s">
        <v>9284</v>
      </c>
    </row>
    <row r="352" spans="1:33" s="167" customFormat="1" ht="15">
      <c r="A352" s="167" t="s">
        <v>9285</v>
      </c>
      <c r="C352" s="61" t="s">
        <v>4082</v>
      </c>
      <c r="E352" s="61" t="s">
        <v>6317</v>
      </c>
      <c r="F352" s="167" t="s">
        <v>9155</v>
      </c>
      <c r="G352" s="167" t="s">
        <v>9158</v>
      </c>
      <c r="H352" s="61" t="s">
        <v>6317</v>
      </c>
      <c r="J352" s="63" t="str">
        <f t="shared" si="73"/>
        <v>IC.GI.140707</v>
      </c>
      <c r="K352" s="61" t="s">
        <v>2379</v>
      </c>
      <c r="L352" s="167" t="str">
        <f t="shared" si="72"/>
        <v>Normal Saline Bag</v>
      </c>
      <c r="M352" s="168" t="str">
        <f t="shared" si="74"/>
        <v>PI.IC.GI.140707.01</v>
      </c>
      <c r="N352" s="168"/>
      <c r="O352" s="168" t="str">
        <f t="shared" si="75"/>
        <v>PH.IC.GI.140707.01</v>
      </c>
      <c r="Q352" s="168" t="str">
        <f t="shared" si="76"/>
        <v>CL.IC.GI.140707.01</v>
      </c>
      <c r="R352" s="167" t="s">
        <v>4415</v>
      </c>
      <c r="S352" s="167" t="s">
        <v>9284</v>
      </c>
    </row>
    <row r="353" spans="1:45" s="167" customFormat="1" ht="15">
      <c r="A353" s="167" t="s">
        <v>9285</v>
      </c>
      <c r="C353" s="61" t="s">
        <v>4082</v>
      </c>
      <c r="D353" s="167" t="s">
        <v>9159</v>
      </c>
      <c r="E353" s="61" t="s">
        <v>3574</v>
      </c>
      <c r="F353" s="167" t="s">
        <v>9159</v>
      </c>
      <c r="G353" s="167" t="s">
        <v>9160</v>
      </c>
      <c r="H353" s="62" t="s">
        <v>11848</v>
      </c>
      <c r="J353" s="63" t="str">
        <f t="shared" si="73"/>
        <v>IC.GI.140801</v>
      </c>
      <c r="K353" s="61" t="s">
        <v>2379</v>
      </c>
      <c r="L353" s="167" t="str">
        <f t="shared" si="72"/>
        <v>Return line to Dialysis Catheter</v>
      </c>
      <c r="M353" s="168" t="str">
        <f t="shared" si="74"/>
        <v>PI.IC.GI.140801.01</v>
      </c>
      <c r="N353" s="168"/>
      <c r="O353" s="168" t="str">
        <f t="shared" si="75"/>
        <v>PH.IC.GI.140801.01</v>
      </c>
      <c r="Q353" s="168" t="str">
        <f t="shared" si="76"/>
        <v>CL.IC.GI.140801.01</v>
      </c>
      <c r="R353" s="167" t="s">
        <v>4415</v>
      </c>
      <c r="S353" s="167" t="s">
        <v>9284</v>
      </c>
    </row>
    <row r="354" spans="1:45" s="167" customFormat="1" ht="15">
      <c r="A354" s="167" t="s">
        <v>9285</v>
      </c>
      <c r="C354" s="61" t="s">
        <v>4082</v>
      </c>
      <c r="E354" s="61" t="s">
        <v>3574</v>
      </c>
      <c r="F354" s="167" t="s">
        <v>9159</v>
      </c>
      <c r="G354" s="167" t="s">
        <v>9161</v>
      </c>
      <c r="H354" s="62" t="s">
        <v>12030</v>
      </c>
      <c r="J354" s="63" t="str">
        <f t="shared" si="73"/>
        <v>IC.GI.140802</v>
      </c>
      <c r="K354" s="61" t="s">
        <v>2379</v>
      </c>
      <c r="L354" s="167" t="str">
        <f t="shared" si="72"/>
        <v>Access line to Dialysis Catheter</v>
      </c>
      <c r="M354" s="168" t="str">
        <f t="shared" si="74"/>
        <v>PI.IC.GI.140802.01</v>
      </c>
      <c r="N354" s="168"/>
      <c r="O354" s="168" t="str">
        <f t="shared" si="75"/>
        <v>PH.IC.GI.140802.01</v>
      </c>
      <c r="Q354" s="168" t="str">
        <f t="shared" si="76"/>
        <v>CL.IC.GI.140802.01</v>
      </c>
      <c r="R354" s="167" t="s">
        <v>4415</v>
      </c>
      <c r="S354" s="167" t="s">
        <v>9284</v>
      </c>
    </row>
    <row r="355" spans="1:45" s="167" customFormat="1" ht="15">
      <c r="A355" s="167" t="s">
        <v>9285</v>
      </c>
      <c r="C355" s="61" t="s">
        <v>4082</v>
      </c>
      <c r="E355" s="61" t="s">
        <v>3574</v>
      </c>
      <c r="F355" s="167" t="s">
        <v>9159</v>
      </c>
      <c r="G355" s="167" t="s">
        <v>9170</v>
      </c>
      <c r="H355" s="62" t="s">
        <v>12032</v>
      </c>
      <c r="J355" s="63" t="str">
        <f t="shared" si="73"/>
        <v>IC.GI.140803</v>
      </c>
      <c r="K355" s="61" t="s">
        <v>2379</v>
      </c>
      <c r="L355" s="167" t="str">
        <f t="shared" si="72"/>
        <v>Return Line to Hotline Tubing</v>
      </c>
      <c r="M355" s="168" t="str">
        <f t="shared" si="74"/>
        <v>PI.IC.GI.140803.01</v>
      </c>
      <c r="N355" s="168"/>
      <c r="O355" s="168" t="str">
        <f t="shared" si="75"/>
        <v>PH.IC.GI.140803.01</v>
      </c>
      <c r="Q355" s="168" t="str">
        <f t="shared" si="76"/>
        <v>CL.IC.GI.140803.01</v>
      </c>
      <c r="R355" s="167" t="s">
        <v>4415</v>
      </c>
      <c r="S355" s="167" t="s">
        <v>9284</v>
      </c>
    </row>
    <row r="356" spans="1:45" s="167" customFormat="1" ht="15">
      <c r="A356" s="167" t="s">
        <v>9285</v>
      </c>
      <c r="C356" s="61" t="s">
        <v>4082</v>
      </c>
      <c r="E356" s="61" t="s">
        <v>3574</v>
      </c>
      <c r="F356" s="167" t="s">
        <v>9159</v>
      </c>
      <c r="G356" s="167" t="s">
        <v>9304</v>
      </c>
      <c r="H356" s="62" t="s">
        <v>12028</v>
      </c>
      <c r="J356" s="63" t="str">
        <f t="shared" si="73"/>
        <v>IC.GI.140804</v>
      </c>
      <c r="K356" s="61" t="s">
        <v>12175</v>
      </c>
      <c r="L356" s="167" t="str">
        <f t="shared" si="72"/>
        <v>Return Line to Extension Tubing (OR)</v>
      </c>
      <c r="M356" s="168" t="str">
        <f t="shared" si="74"/>
        <v>PI.IC.GI.140804.01</v>
      </c>
      <c r="N356" s="168"/>
      <c r="O356" s="168" t="str">
        <f t="shared" si="75"/>
        <v>PH.IC.GI.140804.01</v>
      </c>
      <c r="Q356" s="168" t="str">
        <f t="shared" si="76"/>
        <v>CL.IC.GI.140804.01</v>
      </c>
      <c r="R356" s="167" t="s">
        <v>4415</v>
      </c>
      <c r="S356" s="167" t="s">
        <v>9284</v>
      </c>
    </row>
    <row r="357" spans="1:45" s="167" customFormat="1" ht="15">
      <c r="A357" s="167" t="s">
        <v>9285</v>
      </c>
      <c r="C357" s="61" t="s">
        <v>4082</v>
      </c>
      <c r="E357" s="61" t="s">
        <v>3574</v>
      </c>
      <c r="F357" s="167" t="s">
        <v>9159</v>
      </c>
      <c r="G357" s="167" t="s">
        <v>9303</v>
      </c>
      <c r="H357" s="62" t="s">
        <v>12210</v>
      </c>
      <c r="J357" s="63" t="str">
        <f t="shared" si="73"/>
        <v>IC.GI.140805</v>
      </c>
      <c r="K357" s="61" t="s">
        <v>2379</v>
      </c>
      <c r="L357" s="167" t="str">
        <f t="shared" ref="L357:L410" si="77">G357</f>
        <v>Access Line to Extension Tubing (OR)</v>
      </c>
      <c r="M357" s="168" t="str">
        <f t="shared" si="74"/>
        <v>PI.IC.GI.140805.01</v>
      </c>
      <c r="N357" s="168"/>
      <c r="O357" s="168" t="str">
        <f t="shared" si="75"/>
        <v>PH.IC.GI.140805.01</v>
      </c>
      <c r="Q357" s="168" t="str">
        <f t="shared" si="76"/>
        <v>CL.IC.GI.140805.01</v>
      </c>
      <c r="R357" s="167" t="s">
        <v>4415</v>
      </c>
      <c r="S357" s="167" t="s">
        <v>9284</v>
      </c>
    </row>
    <row r="358" spans="1:45" s="167" customFormat="1" ht="15">
      <c r="A358" s="167" t="s">
        <v>9285</v>
      </c>
      <c r="C358" s="61" t="s">
        <v>4082</v>
      </c>
      <c r="E358" s="61" t="s">
        <v>3574</v>
      </c>
      <c r="F358" s="167" t="s">
        <v>9159</v>
      </c>
      <c r="G358" s="167" t="s">
        <v>9867</v>
      </c>
      <c r="H358" s="62" t="s">
        <v>12212</v>
      </c>
      <c r="J358" s="63" t="str">
        <f t="shared" si="73"/>
        <v>IC.GI.140806</v>
      </c>
      <c r="K358" s="61" t="s">
        <v>12175</v>
      </c>
      <c r="L358" s="167" t="str">
        <f t="shared" si="77"/>
        <v>Anticoagulation Pigtail (from Access Line) to IV Tubing</v>
      </c>
      <c r="M358" s="168" t="str">
        <f t="shared" si="74"/>
        <v>PI.IC.GI.140806.01</v>
      </c>
      <c r="N358" s="168"/>
      <c r="O358" s="168" t="str">
        <f t="shared" si="75"/>
        <v>PH.IC.GI.140806.01</v>
      </c>
      <c r="Q358" s="168" t="str">
        <f t="shared" si="76"/>
        <v>CL.IC.GI.140806.01</v>
      </c>
      <c r="R358" s="167" t="s">
        <v>4415</v>
      </c>
      <c r="S358" s="167" t="s">
        <v>9284</v>
      </c>
    </row>
    <row r="359" spans="1:45" s="167" customFormat="1" ht="15">
      <c r="A359" s="167" t="s">
        <v>9285</v>
      </c>
      <c r="C359" s="61" t="s">
        <v>4082</v>
      </c>
      <c r="D359" s="167" t="s">
        <v>9570</v>
      </c>
      <c r="E359" s="61" t="s">
        <v>3690</v>
      </c>
      <c r="F359" s="167" t="s">
        <v>9570</v>
      </c>
      <c r="G359" s="167" t="s">
        <v>9439</v>
      </c>
      <c r="H359" s="62" t="s">
        <v>11848</v>
      </c>
      <c r="J359" s="63" t="str">
        <f t="shared" si="73"/>
        <v>IC.GI.140901</v>
      </c>
      <c r="K359" s="61" t="s">
        <v>2379</v>
      </c>
      <c r="L359" s="167" t="str">
        <f t="shared" si="77"/>
        <v>Dual Lumen Dialysis Cath</v>
      </c>
      <c r="M359" s="168" t="str">
        <f t="shared" si="74"/>
        <v>PI.IC.GI.140901.01</v>
      </c>
      <c r="N359" s="168"/>
      <c r="O359" s="168" t="str">
        <f t="shared" si="75"/>
        <v>PH.IC.GI.140901.01</v>
      </c>
      <c r="Q359" s="168" t="str">
        <f t="shared" si="76"/>
        <v>CL.IC.GI.140901.01</v>
      </c>
      <c r="R359" s="167" t="s">
        <v>4415</v>
      </c>
      <c r="S359" s="167" t="s">
        <v>9284</v>
      </c>
    </row>
    <row r="360" spans="1:45" s="167" customFormat="1" ht="15">
      <c r="A360" s="167" t="s">
        <v>9285</v>
      </c>
      <c r="C360" s="61" t="s">
        <v>4082</v>
      </c>
      <c r="E360" s="61" t="s">
        <v>3690</v>
      </c>
      <c r="F360" s="167" t="s">
        <v>9570</v>
      </c>
      <c r="G360" s="167" t="s">
        <v>9354</v>
      </c>
      <c r="H360" s="62" t="s">
        <v>12030</v>
      </c>
      <c r="J360" s="63" t="str">
        <f t="shared" si="73"/>
        <v>IC.GI.140902</v>
      </c>
      <c r="K360" s="61" t="s">
        <v>12175</v>
      </c>
      <c r="L360" s="167" t="str">
        <f t="shared" si="77"/>
        <v>AV Fistula</v>
      </c>
      <c r="M360" s="168" t="str">
        <f t="shared" si="74"/>
        <v>PI.IC.GI.140902.01</v>
      </c>
      <c r="N360" s="168"/>
      <c r="O360" s="168" t="str">
        <f t="shared" si="75"/>
        <v>PH.IC.GI.140902.01</v>
      </c>
      <c r="Q360" s="168" t="str">
        <f t="shared" si="76"/>
        <v>CL.IC.GI.140902.01</v>
      </c>
      <c r="R360" s="167" t="s">
        <v>4415</v>
      </c>
      <c r="S360" s="167" t="s">
        <v>9284</v>
      </c>
    </row>
    <row r="361" spans="1:45" s="167" customFormat="1" ht="15">
      <c r="A361" s="167" t="s">
        <v>9285</v>
      </c>
      <c r="C361" s="61" t="s">
        <v>4082</v>
      </c>
      <c r="E361" s="61" t="s">
        <v>3690</v>
      </c>
      <c r="F361" s="167" t="s">
        <v>9570</v>
      </c>
      <c r="G361" s="167" t="s">
        <v>9355</v>
      </c>
      <c r="H361" s="62" t="s">
        <v>12032</v>
      </c>
      <c r="J361" s="63" t="str">
        <f t="shared" si="73"/>
        <v>IC.GI.140903</v>
      </c>
      <c r="K361" s="61" t="s">
        <v>12175</v>
      </c>
      <c r="L361" s="167" t="str">
        <f t="shared" si="77"/>
        <v>Gortex Graft</v>
      </c>
      <c r="M361" s="168" t="str">
        <f t="shared" si="74"/>
        <v>PI.IC.GI.140903.01</v>
      </c>
      <c r="N361" s="168"/>
      <c r="O361" s="168" t="str">
        <f t="shared" si="75"/>
        <v>PH.IC.GI.140903.01</v>
      </c>
      <c r="Q361" s="168" t="str">
        <f t="shared" si="76"/>
        <v>CL.IC.GI.140903.01</v>
      </c>
      <c r="R361" s="167" t="s">
        <v>12465</v>
      </c>
      <c r="S361" s="167" t="s">
        <v>9284</v>
      </c>
    </row>
    <row r="362" spans="1:45" s="167" customFormat="1" ht="15">
      <c r="A362" s="167" t="s">
        <v>9285</v>
      </c>
      <c r="C362" s="61" t="s">
        <v>4082</v>
      </c>
      <c r="E362" s="61" t="s">
        <v>3690</v>
      </c>
      <c r="F362" s="167" t="s">
        <v>9570</v>
      </c>
      <c r="G362" s="167" t="s">
        <v>9356</v>
      </c>
      <c r="H362" s="62" t="s">
        <v>12028</v>
      </c>
      <c r="J362" s="63" t="str">
        <f t="shared" si="73"/>
        <v>IC.GI.140904</v>
      </c>
      <c r="K362" s="61" t="s">
        <v>12175</v>
      </c>
      <c r="L362" s="167" t="str">
        <f t="shared" si="77"/>
        <v>PD Catheter</v>
      </c>
      <c r="M362" s="168" t="str">
        <f t="shared" si="74"/>
        <v>PI.IC.GI.140904.01</v>
      </c>
      <c r="N362" s="168"/>
      <c r="O362" s="168" t="str">
        <f t="shared" si="75"/>
        <v>PH.IC.GI.140904.01</v>
      </c>
      <c r="Q362" s="168" t="str">
        <f t="shared" si="76"/>
        <v>CL.IC.GI.140904.01</v>
      </c>
      <c r="R362" s="167" t="s">
        <v>4415</v>
      </c>
      <c r="S362" s="167" t="s">
        <v>9284</v>
      </c>
    </row>
    <row r="363" spans="1:45" s="167" customFormat="1" ht="15">
      <c r="A363" s="167" t="s">
        <v>9285</v>
      </c>
      <c r="C363" s="61" t="s">
        <v>4082</v>
      </c>
      <c r="D363" s="167" t="s">
        <v>9357</v>
      </c>
      <c r="E363" s="61" t="s">
        <v>3188</v>
      </c>
      <c r="F363" s="167" t="s">
        <v>9357</v>
      </c>
      <c r="G363" s="167" t="s">
        <v>9358</v>
      </c>
      <c r="H363" s="62" t="s">
        <v>11848</v>
      </c>
      <c r="I363" s="10" t="s">
        <v>12654</v>
      </c>
      <c r="J363" s="63" t="str">
        <f t="shared" si="73"/>
        <v>IC.GI.141001</v>
      </c>
      <c r="K363" s="61" t="s">
        <v>2379</v>
      </c>
      <c r="L363" s="167" t="str">
        <f t="shared" si="77"/>
        <v>Normal/Clean/Intact</v>
      </c>
      <c r="M363" s="168" t="str">
        <f t="shared" si="74"/>
        <v>PI.IC.GI.141001.01</v>
      </c>
      <c r="N363" s="168"/>
      <c r="O363" s="168" t="str">
        <f t="shared" si="75"/>
        <v>PH.IC.GI.141001.01</v>
      </c>
      <c r="Q363" s="168" t="str">
        <f t="shared" si="76"/>
        <v>CL.IC.GI.141001.01</v>
      </c>
      <c r="R363" s="167" t="s">
        <v>4415</v>
      </c>
      <c r="S363" s="167" t="s">
        <v>9284</v>
      </c>
    </row>
    <row r="364" spans="1:45" s="167" customFormat="1" ht="15">
      <c r="A364" s="167" t="s">
        <v>9285</v>
      </c>
      <c r="C364" s="61" t="s">
        <v>4082</v>
      </c>
      <c r="E364" s="61" t="s">
        <v>3188</v>
      </c>
      <c r="F364" s="167" t="s">
        <v>9357</v>
      </c>
      <c r="G364" s="167" t="s">
        <v>9359</v>
      </c>
      <c r="H364" s="62" t="s">
        <v>12030</v>
      </c>
      <c r="I364" s="10" t="s">
        <v>11787</v>
      </c>
      <c r="J364" s="63" t="str">
        <f t="shared" si="73"/>
        <v>IC.GI.141002</v>
      </c>
      <c r="K364" s="61" t="s">
        <v>2379</v>
      </c>
      <c r="L364" s="167" t="str">
        <f t="shared" si="77"/>
        <v>Bleeding</v>
      </c>
      <c r="M364" s="168" t="str">
        <f t="shared" si="74"/>
        <v>PI.IC.GI.141002.01</v>
      </c>
      <c r="N364" s="168"/>
      <c r="O364" s="168" t="str">
        <f t="shared" si="75"/>
        <v>PH.IC.GI.141002.01</v>
      </c>
      <c r="Q364" s="168" t="str">
        <f t="shared" si="76"/>
        <v>CL.IC.GI.141002.01</v>
      </c>
      <c r="R364" s="167" t="s">
        <v>4415</v>
      </c>
      <c r="S364" s="167" t="s">
        <v>9284</v>
      </c>
    </row>
    <row r="365" spans="1:45" s="145" customFormat="1" ht="16">
      <c r="A365" s="145" t="s">
        <v>9285</v>
      </c>
      <c r="C365" s="170" t="s">
        <v>4082</v>
      </c>
      <c r="E365" s="170" t="s">
        <v>3188</v>
      </c>
      <c r="F365" s="145" t="s">
        <v>9357</v>
      </c>
      <c r="G365" s="145" t="s">
        <v>14524</v>
      </c>
      <c r="H365" s="170" t="s">
        <v>12032</v>
      </c>
      <c r="I365" s="145" t="s">
        <v>14524</v>
      </c>
      <c r="J365" s="171" t="str">
        <f t="shared" si="73"/>
        <v>IC.GI.141003</v>
      </c>
      <c r="K365" s="170" t="s">
        <v>2379</v>
      </c>
      <c r="L365" s="145" t="str">
        <f t="shared" si="77"/>
        <v>Drainage</v>
      </c>
      <c r="M365" s="171" t="str">
        <f t="shared" si="74"/>
        <v>PI.IC.GI.141003.01</v>
      </c>
      <c r="N365" s="171"/>
      <c r="O365" s="171" t="str">
        <f t="shared" si="75"/>
        <v>PH.IC.GI.141003.01</v>
      </c>
      <c r="Q365" s="171" t="str">
        <f t="shared" si="76"/>
        <v>CL.IC.GI.141003.01</v>
      </c>
      <c r="R365" s="145" t="s">
        <v>4415</v>
      </c>
      <c r="S365" s="145" t="s">
        <v>9284</v>
      </c>
      <c r="AR365" s="145" t="s">
        <v>12773</v>
      </c>
      <c r="AS365" s="145">
        <v>1749</v>
      </c>
    </row>
    <row r="366" spans="1:45" s="167" customFormat="1" ht="15">
      <c r="A366" s="167" t="s">
        <v>9285</v>
      </c>
      <c r="C366" s="61" t="s">
        <v>4082</v>
      </c>
      <c r="E366" s="61" t="s">
        <v>3188</v>
      </c>
      <c r="F366" s="167" t="s">
        <v>9357</v>
      </c>
      <c r="G366" s="167" t="s">
        <v>9232</v>
      </c>
      <c r="H366" s="62" t="s">
        <v>12028</v>
      </c>
      <c r="I366" s="10" t="s">
        <v>11477</v>
      </c>
      <c r="J366" s="63" t="str">
        <f t="shared" si="73"/>
        <v>IC.GI.141004</v>
      </c>
      <c r="K366" s="61" t="s">
        <v>2379</v>
      </c>
      <c r="L366" s="167" t="str">
        <f t="shared" si="77"/>
        <v>Red</v>
      </c>
      <c r="M366" s="168" t="str">
        <f t="shared" si="74"/>
        <v>PI.IC.GI.141004.01</v>
      </c>
      <c r="N366" s="168"/>
      <c r="O366" s="168" t="str">
        <f t="shared" si="75"/>
        <v>PH.IC.GI.141004.01</v>
      </c>
      <c r="Q366" s="168" t="str">
        <f t="shared" si="76"/>
        <v>CL.IC.GI.141004.01</v>
      </c>
      <c r="R366" s="167" t="s">
        <v>4415</v>
      </c>
      <c r="S366" s="167" t="s">
        <v>9284</v>
      </c>
    </row>
    <row r="367" spans="1:45" s="167" customFormat="1" ht="15">
      <c r="A367" s="167" t="s">
        <v>9285</v>
      </c>
      <c r="C367" s="61" t="s">
        <v>4082</v>
      </c>
      <c r="E367" s="61" t="s">
        <v>3188</v>
      </c>
      <c r="F367" s="167" t="s">
        <v>9357</v>
      </c>
      <c r="G367" s="167" t="s">
        <v>9233</v>
      </c>
      <c r="H367" s="62" t="s">
        <v>12210</v>
      </c>
      <c r="I367" s="10" t="s">
        <v>12655</v>
      </c>
      <c r="J367" s="63" t="str">
        <f t="shared" si="73"/>
        <v>IC.GI.141005</v>
      </c>
      <c r="K367" s="61" t="s">
        <v>2379</v>
      </c>
      <c r="L367" s="167" t="str">
        <f t="shared" si="77"/>
        <v>Bruised</v>
      </c>
      <c r="M367" s="168" t="str">
        <f t="shared" si="74"/>
        <v>PI.IC.GI.141005.01</v>
      </c>
      <c r="N367" s="168"/>
      <c r="O367" s="168" t="str">
        <f t="shared" si="75"/>
        <v>PH.IC.GI.141005.01</v>
      </c>
      <c r="Q367" s="168" t="str">
        <f t="shared" si="76"/>
        <v>CL.IC.GI.141005.01</v>
      </c>
      <c r="R367" s="167" t="s">
        <v>4415</v>
      </c>
      <c r="S367" s="167" t="s">
        <v>9284</v>
      </c>
    </row>
    <row r="368" spans="1:45" s="167" customFormat="1" ht="15">
      <c r="A368" s="167" t="s">
        <v>9285</v>
      </c>
      <c r="C368" s="61" t="s">
        <v>4082</v>
      </c>
      <c r="E368" s="61" t="s">
        <v>3188</v>
      </c>
      <c r="F368" s="167" t="s">
        <v>9357</v>
      </c>
      <c r="G368" s="167" t="s">
        <v>9631</v>
      </c>
      <c r="H368" s="62" t="s">
        <v>12212</v>
      </c>
      <c r="I368" s="10" t="s">
        <v>10092</v>
      </c>
      <c r="J368" s="63" t="str">
        <f t="shared" si="73"/>
        <v>IC.GI.141006</v>
      </c>
      <c r="K368" s="61" t="s">
        <v>2379</v>
      </c>
      <c r="L368" s="167" t="str">
        <f t="shared" si="77"/>
        <v>Swollen</v>
      </c>
      <c r="M368" s="168" t="str">
        <f t="shared" si="74"/>
        <v>PI.IC.GI.141006.01</v>
      </c>
      <c r="N368" s="168"/>
      <c r="O368" s="168" t="str">
        <f t="shared" si="75"/>
        <v>PH.IC.GI.141006.01</v>
      </c>
      <c r="Q368" s="168" t="str">
        <f t="shared" si="76"/>
        <v>CL.IC.GI.141006.01</v>
      </c>
      <c r="R368" s="167" t="s">
        <v>4415</v>
      </c>
      <c r="S368" s="167" t="s">
        <v>9284</v>
      </c>
    </row>
    <row r="369" spans="1:19" s="167" customFormat="1" ht="15">
      <c r="A369" s="167" t="s">
        <v>9285</v>
      </c>
      <c r="C369" s="61" t="s">
        <v>4082</v>
      </c>
      <c r="E369" s="61" t="s">
        <v>3188</v>
      </c>
      <c r="F369" s="167" t="s">
        <v>9357</v>
      </c>
      <c r="G369" s="167" t="s">
        <v>9487</v>
      </c>
      <c r="H369" s="61" t="s">
        <v>6317</v>
      </c>
      <c r="I369" s="10" t="s">
        <v>12656</v>
      </c>
      <c r="J369" s="63" t="str">
        <f t="shared" si="73"/>
        <v>IC.GI.141007</v>
      </c>
      <c r="K369" s="61" t="s">
        <v>2379</v>
      </c>
      <c r="L369" s="167" t="str">
        <f t="shared" si="77"/>
        <v>S/S Infection</v>
      </c>
      <c r="M369" s="168" t="str">
        <f t="shared" si="74"/>
        <v>PI.IC.GI.141007.01</v>
      </c>
      <c r="N369" s="168"/>
      <c r="O369" s="168" t="str">
        <f t="shared" si="75"/>
        <v>PH.IC.GI.141007.01</v>
      </c>
      <c r="Q369" s="168" t="str">
        <f t="shared" si="76"/>
        <v>CL.IC.GI.141007.01</v>
      </c>
      <c r="R369" s="167" t="s">
        <v>4415</v>
      </c>
      <c r="S369" s="167">
        <v>884</v>
      </c>
    </row>
    <row r="370" spans="1:19" s="167" customFormat="1" ht="15">
      <c r="A370" s="167" t="s">
        <v>9285</v>
      </c>
      <c r="C370" s="61" t="s">
        <v>4082</v>
      </c>
      <c r="E370" s="61" t="s">
        <v>3188</v>
      </c>
      <c r="F370" s="167" t="s">
        <v>9357</v>
      </c>
      <c r="G370" s="167" t="s">
        <v>9634</v>
      </c>
      <c r="H370" s="61" t="s">
        <v>3574</v>
      </c>
      <c r="I370" s="10" t="s">
        <v>12657</v>
      </c>
      <c r="J370" s="63" t="str">
        <f t="shared" si="73"/>
        <v>IC.GI.141008</v>
      </c>
      <c r="K370" s="61" t="s">
        <v>2379</v>
      </c>
      <c r="L370" s="167" t="str">
        <f t="shared" si="77"/>
        <v>Infiltrated</v>
      </c>
      <c r="M370" s="168" t="str">
        <f t="shared" si="74"/>
        <v>PI.IC.GI.141008.01</v>
      </c>
      <c r="N370" s="168"/>
      <c r="O370" s="168" t="str">
        <f t="shared" si="75"/>
        <v>PH.IC.GI.141008.01</v>
      </c>
      <c r="Q370" s="168" t="str">
        <f t="shared" si="76"/>
        <v>CL.IC.GI.141008.01</v>
      </c>
      <c r="R370" s="167" t="s">
        <v>4415</v>
      </c>
      <c r="S370" s="167">
        <v>884</v>
      </c>
    </row>
    <row r="371" spans="1:19" s="167" customFormat="1" ht="15">
      <c r="A371" s="167" t="s">
        <v>9285</v>
      </c>
      <c r="C371" s="61" t="s">
        <v>4082</v>
      </c>
      <c r="E371" s="61" t="s">
        <v>3188</v>
      </c>
      <c r="F371" s="167" t="s">
        <v>9357</v>
      </c>
      <c r="G371" s="167" t="s">
        <v>9633</v>
      </c>
      <c r="H371" s="61" t="s">
        <v>3690</v>
      </c>
      <c r="I371" s="10" t="s">
        <v>11101</v>
      </c>
      <c r="J371" s="63" t="str">
        <f t="shared" si="73"/>
        <v>IC.GI.141009</v>
      </c>
      <c r="K371" s="61" t="s">
        <v>2379</v>
      </c>
      <c r="L371" s="167" t="str">
        <f t="shared" si="77"/>
        <v>Tender</v>
      </c>
      <c r="M371" s="168" t="str">
        <f t="shared" si="74"/>
        <v>PI.IC.GI.141009.01</v>
      </c>
      <c r="N371" s="168"/>
      <c r="O371" s="168" t="str">
        <f t="shared" si="75"/>
        <v>PH.IC.GI.141009.01</v>
      </c>
      <c r="Q371" s="168" t="str">
        <f t="shared" si="76"/>
        <v>CL.IC.GI.141009.01</v>
      </c>
      <c r="R371" s="167" t="s">
        <v>4415</v>
      </c>
      <c r="S371" s="167">
        <v>884</v>
      </c>
    </row>
    <row r="372" spans="1:19" s="167" customFormat="1" ht="15">
      <c r="A372" s="167" t="s">
        <v>9285</v>
      </c>
      <c r="C372" s="61" t="s">
        <v>4082</v>
      </c>
      <c r="E372" s="61" t="s">
        <v>3188</v>
      </c>
      <c r="F372" s="167" t="s">
        <v>9357</v>
      </c>
      <c r="G372" s="167" t="s">
        <v>9403</v>
      </c>
      <c r="H372" s="61" t="s">
        <v>3188</v>
      </c>
      <c r="I372" s="10" t="s">
        <v>12658</v>
      </c>
      <c r="J372" s="63" t="str">
        <f t="shared" si="73"/>
        <v>IC.GI.141010</v>
      </c>
      <c r="K372" s="61" t="s">
        <v>2379</v>
      </c>
      <c r="L372" s="167" t="str">
        <f t="shared" si="77"/>
        <v>Painful</v>
      </c>
      <c r="M372" s="168" t="str">
        <f t="shared" si="74"/>
        <v>PI.IC.GI.141010.01</v>
      </c>
      <c r="N372" s="168"/>
      <c r="O372" s="168" t="str">
        <f t="shared" si="75"/>
        <v>PH.IC.GI.141010.01</v>
      </c>
      <c r="Q372" s="168" t="str">
        <f t="shared" si="76"/>
        <v>CL.IC.GI.141010.01</v>
      </c>
      <c r="R372" s="167" t="s">
        <v>4415</v>
      </c>
      <c r="S372" s="167">
        <v>884</v>
      </c>
    </row>
    <row r="373" spans="1:19" s="167" customFormat="1" ht="15">
      <c r="A373" s="167" t="s">
        <v>9285</v>
      </c>
      <c r="C373" s="61" t="s">
        <v>4082</v>
      </c>
      <c r="D373" s="167" t="s">
        <v>9404</v>
      </c>
      <c r="E373" s="61" t="s">
        <v>5749</v>
      </c>
      <c r="F373" s="167" t="s">
        <v>9404</v>
      </c>
      <c r="G373" s="167" t="s">
        <v>9405</v>
      </c>
      <c r="H373" s="62" t="s">
        <v>11848</v>
      </c>
      <c r="I373" s="10" t="s">
        <v>12484</v>
      </c>
      <c r="J373" s="63" t="str">
        <f t="shared" si="73"/>
        <v>IC.GI.141101</v>
      </c>
      <c r="K373" s="61" t="s">
        <v>12175</v>
      </c>
      <c r="L373" s="167" t="str">
        <f t="shared" si="77"/>
        <v>No TX Needed</v>
      </c>
      <c r="M373" s="168" t="str">
        <f t="shared" si="74"/>
        <v>PI.IC.GI.141101.01</v>
      </c>
      <c r="N373" s="168"/>
      <c r="O373" s="168" t="str">
        <f t="shared" si="75"/>
        <v>PH.IC.GI.141101.01</v>
      </c>
      <c r="Q373" s="168" t="str">
        <f t="shared" si="76"/>
        <v>CL.IC.GI.141101.01</v>
      </c>
      <c r="R373" s="167" t="s">
        <v>4415</v>
      </c>
      <c r="S373" s="167">
        <v>884</v>
      </c>
    </row>
    <row r="374" spans="1:19" s="167" customFormat="1" ht="15">
      <c r="A374" s="167" t="s">
        <v>9285</v>
      </c>
      <c r="C374" s="61" t="s">
        <v>4082</v>
      </c>
      <c r="E374" s="61" t="s">
        <v>5749</v>
      </c>
      <c r="F374" s="167" t="s">
        <v>9404</v>
      </c>
      <c r="G374" s="167" t="s">
        <v>9283</v>
      </c>
      <c r="H374" s="62" t="s">
        <v>12030</v>
      </c>
      <c r="I374" s="10" t="s">
        <v>12338</v>
      </c>
      <c r="J374" s="63" t="str">
        <f t="shared" si="73"/>
        <v>IC.GI.141102</v>
      </c>
      <c r="K374" s="61" t="s">
        <v>12175</v>
      </c>
      <c r="L374" s="167" t="str">
        <f t="shared" si="77"/>
        <v>New this shift</v>
      </c>
      <c r="M374" s="168" t="str">
        <f t="shared" si="74"/>
        <v>PI.IC.GI.141102.01</v>
      </c>
      <c r="N374" s="168"/>
      <c r="O374" s="168" t="str">
        <f t="shared" si="75"/>
        <v>PH.IC.GI.141102.01</v>
      </c>
      <c r="Q374" s="168" t="str">
        <f t="shared" si="76"/>
        <v>CL.IC.GI.141102.01</v>
      </c>
      <c r="R374" s="167" t="s">
        <v>12465</v>
      </c>
      <c r="S374" s="167">
        <v>884</v>
      </c>
    </row>
    <row r="375" spans="1:19" s="167" customFormat="1" ht="15">
      <c r="A375" s="167" t="s">
        <v>9285</v>
      </c>
      <c r="C375" s="61" t="s">
        <v>4082</v>
      </c>
      <c r="E375" s="61" t="s">
        <v>5749</v>
      </c>
      <c r="F375" s="167" t="s">
        <v>9404</v>
      </c>
      <c r="G375" s="167" t="s">
        <v>9286</v>
      </c>
      <c r="H375" s="62" t="s">
        <v>12032</v>
      </c>
      <c r="I375" s="10" t="s">
        <v>11393</v>
      </c>
      <c r="J375" s="63" t="str">
        <f t="shared" si="73"/>
        <v>IC.GI.141103</v>
      </c>
      <c r="K375" s="61" t="s">
        <v>12175</v>
      </c>
      <c r="L375" s="167" t="str">
        <f t="shared" si="77"/>
        <v>Changed</v>
      </c>
      <c r="M375" s="168" t="str">
        <f t="shared" si="74"/>
        <v>PI.IC.GI.141103.01</v>
      </c>
      <c r="N375" s="168"/>
      <c r="O375" s="168" t="str">
        <f t="shared" si="75"/>
        <v>PH.IC.GI.141103.01</v>
      </c>
      <c r="Q375" s="168" t="str">
        <f t="shared" si="76"/>
        <v>CL.IC.GI.141103.01</v>
      </c>
      <c r="R375" s="167" t="s">
        <v>12465</v>
      </c>
      <c r="S375" s="167">
        <v>884</v>
      </c>
    </row>
    <row r="376" spans="1:19" s="167" customFormat="1" ht="15">
      <c r="A376" s="167" t="s">
        <v>9285</v>
      </c>
      <c r="C376" s="61" t="s">
        <v>4082</v>
      </c>
      <c r="E376" s="61" t="s">
        <v>5749</v>
      </c>
      <c r="F376" s="167" t="s">
        <v>9404</v>
      </c>
      <c r="G376" s="167" t="s">
        <v>9287</v>
      </c>
      <c r="H376" s="62" t="s">
        <v>12028</v>
      </c>
      <c r="I376" s="10" t="s">
        <v>12339</v>
      </c>
      <c r="J376" s="63" t="str">
        <f t="shared" si="73"/>
        <v>IC.GI.141104</v>
      </c>
      <c r="K376" s="61" t="s">
        <v>12175</v>
      </c>
      <c r="L376" s="167" t="str">
        <f t="shared" si="77"/>
        <v>Changed over wire</v>
      </c>
      <c r="M376" s="168" t="str">
        <f t="shared" si="74"/>
        <v>PI.IC.GI.141104.01</v>
      </c>
      <c r="N376" s="168"/>
      <c r="O376" s="168" t="str">
        <f t="shared" si="75"/>
        <v>PH.IC.GI.141104.01</v>
      </c>
      <c r="Q376" s="168" t="str">
        <f t="shared" si="76"/>
        <v>CL.IC.GI.141104.01</v>
      </c>
      <c r="R376" s="167" t="s">
        <v>12465</v>
      </c>
      <c r="S376" s="167">
        <v>884</v>
      </c>
    </row>
    <row r="377" spans="1:19" s="167" customFormat="1" ht="15">
      <c r="A377" s="167" t="s">
        <v>9285</v>
      </c>
      <c r="C377" s="61" t="s">
        <v>4082</v>
      </c>
      <c r="E377" s="61" t="s">
        <v>5749</v>
      </c>
      <c r="F377" s="167" t="s">
        <v>9404</v>
      </c>
      <c r="G377" s="167" t="s">
        <v>9288</v>
      </c>
      <c r="H377" s="62" t="s">
        <v>12210</v>
      </c>
      <c r="I377" s="10" t="s">
        <v>12340</v>
      </c>
      <c r="J377" s="63" t="str">
        <f t="shared" si="73"/>
        <v>IC.GI.141105</v>
      </c>
      <c r="K377" s="61" t="s">
        <v>12175</v>
      </c>
      <c r="L377" s="167" t="str">
        <f t="shared" si="77"/>
        <v>Reinserted</v>
      </c>
      <c r="M377" s="168" t="str">
        <f t="shared" si="74"/>
        <v>PI.IC.GI.141105.01</v>
      </c>
      <c r="N377" s="168"/>
      <c r="O377" s="168" t="str">
        <f t="shared" si="75"/>
        <v>PH.IC.GI.141105.01</v>
      </c>
      <c r="Q377" s="168" t="str">
        <f t="shared" si="76"/>
        <v>CL.IC.GI.141105.01</v>
      </c>
      <c r="R377" s="167" t="s">
        <v>12465</v>
      </c>
      <c r="S377" s="167">
        <v>884</v>
      </c>
    </row>
    <row r="378" spans="1:19" s="167" customFormat="1" ht="15">
      <c r="A378" s="167" t="s">
        <v>9285</v>
      </c>
      <c r="C378" s="61" t="s">
        <v>4082</v>
      </c>
      <c r="E378" s="61" t="s">
        <v>5749</v>
      </c>
      <c r="F378" s="167" t="s">
        <v>9404</v>
      </c>
      <c r="G378" s="167" t="s">
        <v>9289</v>
      </c>
      <c r="H378" s="62" t="s">
        <v>12212</v>
      </c>
      <c r="I378" s="10" t="s">
        <v>11140</v>
      </c>
      <c r="J378" s="63" t="str">
        <f t="shared" si="73"/>
        <v>IC.GI.141106</v>
      </c>
      <c r="K378" s="61" t="s">
        <v>12175</v>
      </c>
      <c r="L378" s="167" t="str">
        <f t="shared" si="77"/>
        <v>Removed</v>
      </c>
      <c r="M378" s="168" t="str">
        <f t="shared" si="74"/>
        <v>PI.IC.GI.141106.01</v>
      </c>
      <c r="N378" s="168"/>
      <c r="O378" s="168" t="str">
        <f t="shared" si="75"/>
        <v>PH.IC.GI.141106.01</v>
      </c>
      <c r="Q378" s="168" t="str">
        <f t="shared" si="76"/>
        <v>CL.IC.GI.141106.01</v>
      </c>
      <c r="R378" s="167" t="s">
        <v>12465</v>
      </c>
      <c r="S378" s="167">
        <v>884</v>
      </c>
    </row>
    <row r="379" spans="1:19" s="167" customFormat="1" ht="15">
      <c r="A379" s="167" t="s">
        <v>9285</v>
      </c>
      <c r="C379" s="61" t="s">
        <v>4082</v>
      </c>
      <c r="E379" s="61" t="s">
        <v>5749</v>
      </c>
      <c r="F379" s="167" t="s">
        <v>9404</v>
      </c>
      <c r="G379" s="167" t="s">
        <v>9290</v>
      </c>
      <c r="H379" s="61" t="s">
        <v>6317</v>
      </c>
      <c r="I379" s="10" t="s">
        <v>12646</v>
      </c>
      <c r="J379" s="63" t="str">
        <f t="shared" si="73"/>
        <v>IC.GI.141107</v>
      </c>
      <c r="K379" s="61" t="s">
        <v>12175</v>
      </c>
      <c r="L379" s="167" t="str">
        <f t="shared" si="77"/>
        <v>PD Tubing Changed</v>
      </c>
      <c r="M379" s="168" t="str">
        <f t="shared" si="74"/>
        <v>PI.IC.GI.141107.01</v>
      </c>
      <c r="N379" s="168"/>
      <c r="O379" s="168" t="str">
        <f t="shared" si="75"/>
        <v>PH.IC.GI.141107.01</v>
      </c>
      <c r="Q379" s="168" t="str">
        <f t="shared" si="76"/>
        <v>CL.IC.GI.141107.01</v>
      </c>
      <c r="R379" s="167" t="s">
        <v>12465</v>
      </c>
      <c r="S379" s="167">
        <v>884</v>
      </c>
    </row>
    <row r="380" spans="1:19" s="167" customFormat="1" ht="15">
      <c r="A380" s="167" t="s">
        <v>9285</v>
      </c>
      <c r="C380" s="61" t="s">
        <v>4082</v>
      </c>
      <c r="E380" s="61" t="s">
        <v>5749</v>
      </c>
      <c r="F380" s="167" t="s">
        <v>9404</v>
      </c>
      <c r="G380" s="167" t="s">
        <v>9291</v>
      </c>
      <c r="H380" s="61" t="s">
        <v>3574</v>
      </c>
      <c r="I380" s="10" t="s">
        <v>12647</v>
      </c>
      <c r="J380" s="63" t="str">
        <f t="shared" si="73"/>
        <v>IC.GI.141108</v>
      </c>
      <c r="K380" s="61" t="s">
        <v>12175</v>
      </c>
      <c r="L380" s="167" t="str">
        <f t="shared" si="77"/>
        <v>Dressing Changed</v>
      </c>
      <c r="M380" s="168" t="str">
        <f t="shared" si="74"/>
        <v>PI.IC.GI.141108.01</v>
      </c>
      <c r="N380" s="168"/>
      <c r="O380" s="168" t="str">
        <f t="shared" si="75"/>
        <v>PH.IC.GI.141108.01</v>
      </c>
      <c r="Q380" s="168" t="str">
        <f t="shared" si="76"/>
        <v>CL.IC.GI.141108.01</v>
      </c>
      <c r="R380" s="167" t="s">
        <v>4415</v>
      </c>
      <c r="S380" s="167">
        <v>884</v>
      </c>
    </row>
    <row r="381" spans="1:19" s="167" customFormat="1" ht="15">
      <c r="A381" s="167" t="s">
        <v>9285</v>
      </c>
      <c r="C381" s="61" t="s">
        <v>4082</v>
      </c>
      <c r="E381" s="61" t="s">
        <v>5749</v>
      </c>
      <c r="F381" s="167" t="s">
        <v>9404</v>
      </c>
      <c r="G381" s="167" t="s">
        <v>9292</v>
      </c>
      <c r="H381" s="61" t="s">
        <v>3690</v>
      </c>
      <c r="I381" s="10" t="s">
        <v>12648</v>
      </c>
      <c r="J381" s="63" t="str">
        <f t="shared" si="73"/>
        <v>IC.GI.141109</v>
      </c>
      <c r="K381" s="61" t="s">
        <v>12175</v>
      </c>
      <c r="L381" s="167" t="str">
        <f t="shared" si="77"/>
        <v xml:space="preserve">Cleaned </v>
      </c>
      <c r="M381" s="168" t="str">
        <f t="shared" si="74"/>
        <v>PI.IC.GI.141109.01</v>
      </c>
      <c r="N381" s="168"/>
      <c r="O381" s="168" t="str">
        <f t="shared" si="75"/>
        <v>PH.IC.GI.141109.01</v>
      </c>
      <c r="Q381" s="168" t="str">
        <f t="shared" si="76"/>
        <v>CL.IC.GI.141109.01</v>
      </c>
      <c r="R381" s="167" t="s">
        <v>4415</v>
      </c>
      <c r="S381" s="167">
        <v>884</v>
      </c>
    </row>
    <row r="382" spans="1:19" s="167" customFormat="1" ht="15">
      <c r="A382" s="167" t="s">
        <v>9285</v>
      </c>
      <c r="C382" s="61" t="s">
        <v>4082</v>
      </c>
      <c r="E382" s="61" t="s">
        <v>5749</v>
      </c>
      <c r="F382" s="167" t="s">
        <v>9404</v>
      </c>
      <c r="G382" s="167" t="s">
        <v>9293</v>
      </c>
      <c r="H382" s="61" t="s">
        <v>3188</v>
      </c>
      <c r="I382" s="10" t="s">
        <v>12649</v>
      </c>
      <c r="J382" s="63" t="str">
        <f t="shared" si="73"/>
        <v>IC.GI.141110</v>
      </c>
      <c r="K382" s="61" t="s">
        <v>2379</v>
      </c>
      <c r="L382" s="167" t="str">
        <f t="shared" si="77"/>
        <v>Dry clean dressing applied</v>
      </c>
      <c r="M382" s="168" t="str">
        <f t="shared" si="74"/>
        <v>PI.IC.GI.141110.01</v>
      </c>
      <c r="N382" s="168"/>
      <c r="O382" s="168" t="str">
        <f t="shared" si="75"/>
        <v>PH.IC.GI.141110.01</v>
      </c>
      <c r="Q382" s="168" t="str">
        <f t="shared" si="76"/>
        <v>CL.IC.GI.141110.01</v>
      </c>
      <c r="R382" s="167" t="s">
        <v>4415</v>
      </c>
      <c r="S382" s="167">
        <v>884</v>
      </c>
    </row>
    <row r="383" spans="1:19" s="167" customFormat="1" ht="15">
      <c r="A383" s="167" t="s">
        <v>9285</v>
      </c>
      <c r="C383" s="61" t="s">
        <v>4082</v>
      </c>
      <c r="E383" s="61" t="s">
        <v>5749</v>
      </c>
      <c r="F383" s="167" t="s">
        <v>9404</v>
      </c>
      <c r="G383" s="167" t="s">
        <v>13049</v>
      </c>
      <c r="H383" s="61" t="s">
        <v>5749</v>
      </c>
      <c r="I383" s="10" t="s">
        <v>3139</v>
      </c>
      <c r="J383" s="63" t="str">
        <f t="shared" si="73"/>
        <v>IC.GI.141111</v>
      </c>
      <c r="K383" s="61" t="s">
        <v>2379</v>
      </c>
      <c r="L383" s="167" t="str">
        <f t="shared" si="77"/>
        <v>Dry sterile dressing applied</v>
      </c>
      <c r="M383" s="168" t="str">
        <f t="shared" si="74"/>
        <v>PI.IC.GI.141111.01</v>
      </c>
      <c r="N383" s="168"/>
      <c r="O383" s="168" t="str">
        <f t="shared" si="75"/>
        <v>PH.IC.GI.141111.01</v>
      </c>
      <c r="Q383" s="168" t="str">
        <f t="shared" si="76"/>
        <v>CL.IC.GI.141111.01</v>
      </c>
      <c r="R383" s="167" t="s">
        <v>4415</v>
      </c>
      <c r="S383" s="167">
        <v>884</v>
      </c>
    </row>
    <row r="384" spans="1:19" s="167" customFormat="1" ht="15">
      <c r="A384" s="167" t="s">
        <v>9285</v>
      </c>
      <c r="C384" s="61" t="s">
        <v>4082</v>
      </c>
      <c r="E384" s="61" t="s">
        <v>5749</v>
      </c>
      <c r="F384" s="167" t="s">
        <v>9404</v>
      </c>
      <c r="G384" s="167" t="s">
        <v>9294</v>
      </c>
      <c r="H384" s="61" t="s">
        <v>3064</v>
      </c>
      <c r="I384" s="10" t="s">
        <v>12650</v>
      </c>
      <c r="J384" s="63" t="str">
        <f t="shared" si="73"/>
        <v>IC.GI.141112</v>
      </c>
      <c r="K384" s="61" t="s">
        <v>2379</v>
      </c>
      <c r="L384" s="167" t="str">
        <f t="shared" si="77"/>
        <v>NS Flushed</v>
      </c>
      <c r="M384" s="168" t="str">
        <f t="shared" si="74"/>
        <v>PI.IC.GI.141112.01</v>
      </c>
      <c r="N384" s="168"/>
      <c r="O384" s="168" t="str">
        <f t="shared" si="75"/>
        <v>PH.IC.GI.141112.01</v>
      </c>
      <c r="Q384" s="168" t="str">
        <f t="shared" si="76"/>
        <v>CL.IC.GI.141112.01</v>
      </c>
      <c r="R384" s="167" t="s">
        <v>4415</v>
      </c>
      <c r="S384" s="167">
        <v>884</v>
      </c>
    </row>
    <row r="385" spans="1:19" s="167" customFormat="1" ht="15">
      <c r="A385" s="167" t="s">
        <v>9285</v>
      </c>
      <c r="C385" s="61" t="s">
        <v>4082</v>
      </c>
      <c r="E385" s="61" t="s">
        <v>5749</v>
      </c>
      <c r="F385" s="167" t="s">
        <v>9404</v>
      </c>
      <c r="G385" s="167" t="s">
        <v>9295</v>
      </c>
      <c r="H385" s="61" t="s">
        <v>5560</v>
      </c>
      <c r="I385" s="10" t="s">
        <v>10128</v>
      </c>
      <c r="J385" s="63" t="str">
        <f t="shared" si="73"/>
        <v>IC.GI.141113</v>
      </c>
      <c r="K385" s="61" t="s">
        <v>2379</v>
      </c>
      <c r="L385" s="167" t="str">
        <f t="shared" si="77"/>
        <v>Irrigated</v>
      </c>
      <c r="M385" s="168" t="str">
        <f t="shared" si="74"/>
        <v>PI.IC.GI.141113.01</v>
      </c>
      <c r="N385" s="168"/>
      <c r="O385" s="168" t="str">
        <f t="shared" si="75"/>
        <v>PH.IC.GI.141113.01</v>
      </c>
      <c r="Q385" s="168" t="str">
        <f t="shared" si="76"/>
        <v>CL.IC.GI.141113.01</v>
      </c>
      <c r="R385" s="167" t="s">
        <v>4415</v>
      </c>
      <c r="S385" s="167">
        <v>884</v>
      </c>
    </row>
    <row r="386" spans="1:19" s="167" customFormat="1" ht="15">
      <c r="A386" s="167" t="s">
        <v>9285</v>
      </c>
      <c r="C386" s="61" t="s">
        <v>4082</v>
      </c>
      <c r="E386" s="61" t="s">
        <v>5749</v>
      </c>
      <c r="F386" s="167" t="s">
        <v>9404</v>
      </c>
      <c r="G386" s="167" t="s">
        <v>9545</v>
      </c>
      <c r="H386" s="61" t="s">
        <v>4082</v>
      </c>
      <c r="I386" s="10" t="s">
        <v>12651</v>
      </c>
      <c r="J386" s="63" t="str">
        <f t="shared" si="73"/>
        <v>IC.GI.141114</v>
      </c>
      <c r="K386" s="61" t="s">
        <v>2379</v>
      </c>
      <c r="L386" s="167" t="str">
        <f t="shared" si="77"/>
        <v>Reinforced Dressing</v>
      </c>
      <c r="M386" s="168" t="str">
        <f t="shared" si="74"/>
        <v>PI.IC.GI.141114.01</v>
      </c>
      <c r="N386" s="168"/>
      <c r="O386" s="168" t="str">
        <f t="shared" si="75"/>
        <v>PH.IC.GI.141114.01</v>
      </c>
      <c r="Q386" s="168" t="str">
        <f t="shared" si="76"/>
        <v>CL.IC.GI.141114.01</v>
      </c>
      <c r="R386" s="167" t="s">
        <v>4415</v>
      </c>
      <c r="S386" s="167">
        <v>884</v>
      </c>
    </row>
    <row r="387" spans="1:19" s="167" customFormat="1" ht="15">
      <c r="A387" s="167" t="s">
        <v>9285</v>
      </c>
      <c r="C387" s="61" t="s">
        <v>4082</v>
      </c>
      <c r="E387" s="61" t="s">
        <v>5749</v>
      </c>
      <c r="F387" s="167" t="s">
        <v>9404</v>
      </c>
      <c r="G387" s="167" t="s">
        <v>9526</v>
      </c>
      <c r="H387" s="61" t="s">
        <v>7456</v>
      </c>
      <c r="I387" s="10" t="s">
        <v>12652</v>
      </c>
      <c r="J387" s="63" t="str">
        <f t="shared" si="73"/>
        <v>IC.GI.141115</v>
      </c>
      <c r="K387" s="61" t="s">
        <v>2379</v>
      </c>
      <c r="L387" s="167" t="str">
        <f t="shared" si="77"/>
        <v xml:space="preserve">Heat applied </v>
      </c>
      <c r="M387" s="168" t="str">
        <f t="shared" si="74"/>
        <v>PI.IC.GI.141115.01</v>
      </c>
      <c r="N387" s="168"/>
      <c r="O387" s="168" t="str">
        <f t="shared" si="75"/>
        <v>PH.IC.GI.141115.01</v>
      </c>
      <c r="Q387" s="168" t="str">
        <f t="shared" si="76"/>
        <v>CL.IC.GI.141115.01</v>
      </c>
      <c r="R387" s="167" t="s">
        <v>12465</v>
      </c>
      <c r="S387" s="167">
        <v>884</v>
      </c>
    </row>
    <row r="388" spans="1:19" s="167" customFormat="1" ht="15">
      <c r="A388" s="167" t="s">
        <v>9285</v>
      </c>
      <c r="C388" s="61" t="s">
        <v>4082</v>
      </c>
      <c r="E388" s="61" t="s">
        <v>5749</v>
      </c>
      <c r="F388" s="167" t="s">
        <v>9404</v>
      </c>
      <c r="G388" s="167" t="s">
        <v>9527</v>
      </c>
      <c r="H388" s="61" t="s">
        <v>7863</v>
      </c>
      <c r="I388" s="10" t="s">
        <v>12653</v>
      </c>
      <c r="J388" s="63" t="str">
        <f t="shared" si="73"/>
        <v>IC.GI.141116</v>
      </c>
      <c r="K388" s="61" t="s">
        <v>12175</v>
      </c>
      <c r="L388" s="167" t="str">
        <f t="shared" si="77"/>
        <v>MD called</v>
      </c>
      <c r="M388" s="168" t="str">
        <f t="shared" si="74"/>
        <v>PI.IC.GI.141116.01</v>
      </c>
      <c r="N388" s="168"/>
      <c r="O388" s="168" t="str">
        <f t="shared" si="75"/>
        <v>PH.IC.GI.141116.01</v>
      </c>
      <c r="Q388" s="168" t="str">
        <f t="shared" si="76"/>
        <v>CL.IC.GI.141116.01</v>
      </c>
      <c r="R388" s="167" t="s">
        <v>12465</v>
      </c>
      <c r="S388" s="167">
        <v>884</v>
      </c>
    </row>
    <row r="389" spans="1:19" s="167" customFormat="1" ht="15">
      <c r="A389" s="167" t="s">
        <v>9285</v>
      </c>
      <c r="C389" s="61" t="s">
        <v>4082</v>
      </c>
      <c r="D389" s="167" t="s">
        <v>9399</v>
      </c>
      <c r="E389" s="61" t="s">
        <v>3064</v>
      </c>
      <c r="F389" s="167" t="s">
        <v>9399</v>
      </c>
      <c r="G389" s="167" t="s">
        <v>9400</v>
      </c>
      <c r="H389" s="61" t="s">
        <v>12175</v>
      </c>
      <c r="J389" s="63" t="str">
        <f t="shared" si="73"/>
        <v>IC.GI.141201</v>
      </c>
      <c r="K389" s="61" t="s">
        <v>12175</v>
      </c>
      <c r="L389" s="167" t="str">
        <f t="shared" si="77"/>
        <v>Date: specify</v>
      </c>
      <c r="M389" s="168" t="str">
        <f t="shared" si="74"/>
        <v>PI.IC.GI.141201.01</v>
      </c>
      <c r="N389" s="168"/>
      <c r="O389" s="168" t="str">
        <f t="shared" si="75"/>
        <v>PH.IC.GI.141201.01</v>
      </c>
      <c r="Q389" s="168" t="str">
        <f t="shared" si="76"/>
        <v>CL.IC.GI.141201.01</v>
      </c>
      <c r="R389" s="167" t="s">
        <v>12465</v>
      </c>
      <c r="S389" s="167">
        <v>884</v>
      </c>
    </row>
    <row r="390" spans="1:19" s="167" customFormat="1" ht="15">
      <c r="A390" s="167" t="s">
        <v>9285</v>
      </c>
      <c r="C390" s="61" t="s">
        <v>4082</v>
      </c>
      <c r="D390" s="167" t="s">
        <v>9275</v>
      </c>
      <c r="E390" s="61" t="s">
        <v>5560</v>
      </c>
      <c r="F390" s="167" t="s">
        <v>9275</v>
      </c>
      <c r="G390" s="167" t="s">
        <v>9276</v>
      </c>
      <c r="H390" s="62" t="s">
        <v>11848</v>
      </c>
      <c r="J390" s="63" t="str">
        <f t="shared" si="73"/>
        <v>IC.GI.141301</v>
      </c>
      <c r="K390" s="61" t="s">
        <v>2379</v>
      </c>
      <c r="L390" s="167" t="str">
        <f t="shared" si="77"/>
        <v>Scales Calibrated</v>
      </c>
      <c r="M390" s="168" t="str">
        <f t="shared" si="74"/>
        <v>PI.IC.GI.141301.01</v>
      </c>
      <c r="N390" s="168"/>
      <c r="O390" s="168" t="str">
        <f t="shared" si="75"/>
        <v>PH.IC.GI.141301.01</v>
      </c>
      <c r="Q390" s="168" t="str">
        <f t="shared" si="76"/>
        <v>CL.IC.GI.141301.01</v>
      </c>
      <c r="R390" s="167" t="s">
        <v>12465</v>
      </c>
      <c r="S390" s="167">
        <v>884</v>
      </c>
    </row>
    <row r="391" spans="1:19" s="167" customFormat="1" ht="15">
      <c r="A391" s="167" t="s">
        <v>9285</v>
      </c>
      <c r="C391" s="61" t="s">
        <v>4082</v>
      </c>
      <c r="E391" s="61" t="s">
        <v>5560</v>
      </c>
      <c r="F391" s="167" t="s">
        <v>9275</v>
      </c>
      <c r="G391" s="167" t="s">
        <v>9277</v>
      </c>
      <c r="H391" s="62" t="s">
        <v>12182</v>
      </c>
      <c r="J391" s="63" t="str">
        <f t="shared" si="73"/>
        <v>IC.GI.141302</v>
      </c>
      <c r="K391" s="61" t="s">
        <v>2379</v>
      </c>
      <c r="L391" s="167" t="str">
        <f t="shared" si="77"/>
        <v>Access Clotted</v>
      </c>
      <c r="M391" s="168" t="str">
        <f t="shared" si="74"/>
        <v>PI.IC.GI.141302.01</v>
      </c>
      <c r="N391" s="168"/>
      <c r="O391" s="168" t="str">
        <f t="shared" si="75"/>
        <v>PH.IC.GI.141302.01</v>
      </c>
      <c r="Q391" s="168" t="str">
        <f t="shared" si="76"/>
        <v>CL.IC.GI.141302.01</v>
      </c>
      <c r="R391" s="167" t="s">
        <v>12465</v>
      </c>
      <c r="S391" s="167">
        <v>906</v>
      </c>
    </row>
    <row r="392" spans="1:19" s="167" customFormat="1" ht="15">
      <c r="A392" s="167" t="s">
        <v>9285</v>
      </c>
      <c r="C392" s="61" t="s">
        <v>4082</v>
      </c>
      <c r="E392" s="61" t="s">
        <v>5560</v>
      </c>
      <c r="F392" s="167" t="s">
        <v>9275</v>
      </c>
      <c r="G392" s="167" t="s">
        <v>9278</v>
      </c>
      <c r="H392" s="62" t="s">
        <v>12592</v>
      </c>
      <c r="J392" s="63" t="str">
        <f t="shared" si="73"/>
        <v>IC.GI.141303</v>
      </c>
      <c r="K392" s="61" t="s">
        <v>2379</v>
      </c>
      <c r="L392" s="167" t="str">
        <f t="shared" si="77"/>
        <v>Access Obtained</v>
      </c>
      <c r="M392" s="168" t="str">
        <f t="shared" si="74"/>
        <v>PI.IC.GI.141303.01</v>
      </c>
      <c r="N392" s="168"/>
      <c r="O392" s="168" t="str">
        <f t="shared" si="75"/>
        <v>PH.IC.GI.141303.01</v>
      </c>
      <c r="Q392" s="168" t="str">
        <f t="shared" si="76"/>
        <v>CL.IC.GI.141303.01</v>
      </c>
      <c r="R392" s="167" t="s">
        <v>12465</v>
      </c>
      <c r="S392" s="167">
        <v>906</v>
      </c>
    </row>
    <row r="393" spans="1:19" s="167" customFormat="1" ht="15">
      <c r="A393" s="167" t="s">
        <v>9285</v>
      </c>
      <c r="C393" s="61" t="s">
        <v>4082</v>
      </c>
      <c r="E393" s="61" t="s">
        <v>5560</v>
      </c>
      <c r="F393" s="167" t="s">
        <v>9275</v>
      </c>
      <c r="G393" s="167" t="s">
        <v>9279</v>
      </c>
      <c r="H393" s="62" t="s">
        <v>12594</v>
      </c>
      <c r="J393" s="63" t="str">
        <f t="shared" si="73"/>
        <v>IC.GI.141304</v>
      </c>
      <c r="K393" s="61" t="s">
        <v>2379</v>
      </c>
      <c r="L393" s="167" t="str">
        <f t="shared" si="77"/>
        <v>Labs Drawn</v>
      </c>
      <c r="M393" s="168" t="str">
        <f t="shared" si="74"/>
        <v>PI.IC.GI.141304.01</v>
      </c>
      <c r="N393" s="168"/>
      <c r="O393" s="168" t="str">
        <f t="shared" si="75"/>
        <v>PH.IC.GI.141304.01</v>
      </c>
      <c r="Q393" s="168" t="str">
        <f t="shared" si="76"/>
        <v>CL.IC.GI.141304.01</v>
      </c>
      <c r="R393" s="167" t="s">
        <v>4415</v>
      </c>
      <c r="S393" s="167">
        <v>906</v>
      </c>
    </row>
    <row r="394" spans="1:19" s="167" customFormat="1" ht="15">
      <c r="A394" s="167" t="s">
        <v>9285</v>
      </c>
      <c r="C394" s="61" t="s">
        <v>4082</v>
      </c>
      <c r="E394" s="61" t="s">
        <v>5560</v>
      </c>
      <c r="F394" s="167" t="s">
        <v>9275</v>
      </c>
      <c r="G394" s="167" t="s">
        <v>9280</v>
      </c>
      <c r="H394" s="62" t="s">
        <v>6291</v>
      </c>
      <c r="J394" s="63" t="str">
        <f t="shared" si="73"/>
        <v>IC.GI.141305</v>
      </c>
      <c r="K394" s="61" t="s">
        <v>2379</v>
      </c>
      <c r="L394" s="167" t="str">
        <f t="shared" si="77"/>
        <v>MD Called</v>
      </c>
      <c r="M394" s="168" t="str">
        <f t="shared" si="74"/>
        <v>PI.IC.GI.141305.01</v>
      </c>
      <c r="N394" s="168"/>
      <c r="O394" s="168" t="str">
        <f t="shared" si="75"/>
        <v>PH.IC.GI.141305.01</v>
      </c>
      <c r="Q394" s="168" t="str">
        <f t="shared" si="76"/>
        <v>CL.IC.GI.141305.01</v>
      </c>
      <c r="R394" s="167" t="s">
        <v>4415</v>
      </c>
      <c r="S394" s="167">
        <v>906</v>
      </c>
    </row>
    <row r="395" spans="1:19" s="167" customFormat="1" ht="15">
      <c r="A395" s="167" t="s">
        <v>9285</v>
      </c>
      <c r="C395" s="61" t="s">
        <v>4082</v>
      </c>
      <c r="E395" s="61" t="s">
        <v>5560</v>
      </c>
      <c r="F395" s="167" t="s">
        <v>9275</v>
      </c>
      <c r="G395" s="167" t="s">
        <v>9281</v>
      </c>
      <c r="H395" s="62" t="s">
        <v>6988</v>
      </c>
      <c r="J395" s="63" t="str">
        <f t="shared" ref="J395:J410" si="78">CONCATENATE("IC.GI.",C395,E395,H395)</f>
        <v>IC.GI.141306</v>
      </c>
      <c r="K395" s="61" t="s">
        <v>2379</v>
      </c>
      <c r="L395" s="167" t="str">
        <f t="shared" si="77"/>
        <v>MD at Bedside</v>
      </c>
      <c r="M395" s="168" t="str">
        <f t="shared" ref="M395:M410" si="79">CONCATENATE("PI.",J395,".",K395)</f>
        <v>PI.IC.GI.141306.01</v>
      </c>
      <c r="N395" s="168"/>
      <c r="O395" s="168" t="str">
        <f t="shared" ref="O395:O410" si="80">CONCATENATE("PH.",J395,".",K395)</f>
        <v>PH.IC.GI.141306.01</v>
      </c>
      <c r="Q395" s="168" t="str">
        <f t="shared" ref="Q395:Q410" si="81">CONCATENATE("CL.",J395,".",K395)</f>
        <v>CL.IC.GI.141306.01</v>
      </c>
      <c r="R395" s="167" t="s">
        <v>4415</v>
      </c>
      <c r="S395" s="167">
        <v>906</v>
      </c>
    </row>
    <row r="396" spans="1:19" s="167" customFormat="1" ht="15">
      <c r="A396" s="167" t="s">
        <v>9285</v>
      </c>
      <c r="C396" s="61" t="s">
        <v>4082</v>
      </c>
      <c r="E396" s="61" t="s">
        <v>5560</v>
      </c>
      <c r="F396" s="167" t="s">
        <v>9275</v>
      </c>
      <c r="G396" s="167" t="s">
        <v>9282</v>
      </c>
      <c r="H396" s="62" t="s">
        <v>6317</v>
      </c>
      <c r="J396" s="63" t="str">
        <f t="shared" si="78"/>
        <v>IC.GI.141307</v>
      </c>
      <c r="K396" s="61" t="s">
        <v>2379</v>
      </c>
      <c r="L396" s="167" t="str">
        <f t="shared" si="77"/>
        <v>Priming Complete</v>
      </c>
      <c r="M396" s="168" t="str">
        <f t="shared" si="79"/>
        <v>PI.IC.GI.141307.01</v>
      </c>
      <c r="N396" s="168"/>
      <c r="O396" s="168" t="str">
        <f t="shared" si="80"/>
        <v>PH.IC.GI.141307.01</v>
      </c>
      <c r="Q396" s="168" t="str">
        <f t="shared" si="81"/>
        <v>CL.IC.GI.141307.01</v>
      </c>
      <c r="R396" s="167" t="s">
        <v>4415</v>
      </c>
      <c r="S396" s="167">
        <v>906</v>
      </c>
    </row>
    <row r="397" spans="1:19" s="167" customFormat="1" ht="15">
      <c r="A397" s="167" t="s">
        <v>9285</v>
      </c>
      <c r="C397" s="61" t="s">
        <v>4082</v>
      </c>
      <c r="E397" s="61" t="s">
        <v>5560</v>
      </c>
      <c r="F397" s="167" t="s">
        <v>9275</v>
      </c>
      <c r="G397" s="167" t="s">
        <v>9153</v>
      </c>
      <c r="H397" s="62" t="s">
        <v>3574</v>
      </c>
      <c r="J397" s="63" t="str">
        <f t="shared" si="78"/>
        <v>IC.GI.141308</v>
      </c>
      <c r="K397" s="61" t="s">
        <v>2379</v>
      </c>
      <c r="L397" s="167" t="str">
        <f t="shared" si="77"/>
        <v>Pod Repositioned</v>
      </c>
      <c r="M397" s="168" t="str">
        <f t="shared" si="79"/>
        <v>PI.IC.GI.141308.01</v>
      </c>
      <c r="N397" s="168"/>
      <c r="O397" s="168" t="str">
        <f t="shared" si="80"/>
        <v>PH.IC.GI.141308.01</v>
      </c>
      <c r="Q397" s="168" t="str">
        <f t="shared" si="81"/>
        <v>CL.IC.GI.141308.01</v>
      </c>
      <c r="R397" s="167" t="s">
        <v>4415</v>
      </c>
      <c r="S397" s="167">
        <v>906</v>
      </c>
    </row>
    <row r="398" spans="1:19" s="167" customFormat="1" ht="15">
      <c r="A398" s="167" t="s">
        <v>9285</v>
      </c>
      <c r="C398" s="61" t="s">
        <v>4082</v>
      </c>
      <c r="E398" s="61" t="s">
        <v>5560</v>
      </c>
      <c r="F398" s="167" t="s">
        <v>9275</v>
      </c>
      <c r="G398" s="167" t="s">
        <v>9472</v>
      </c>
      <c r="H398" s="62" t="s">
        <v>3690</v>
      </c>
      <c r="J398" s="63" t="str">
        <f t="shared" si="78"/>
        <v>IC.GI.141309</v>
      </c>
      <c r="K398" s="61" t="s">
        <v>2379</v>
      </c>
      <c r="L398" s="167" t="str">
        <f t="shared" si="77"/>
        <v>Rinse back Done</v>
      </c>
      <c r="M398" s="168" t="str">
        <f t="shared" si="79"/>
        <v>PI.IC.GI.141309.01</v>
      </c>
      <c r="N398" s="168"/>
      <c r="O398" s="168" t="str">
        <f t="shared" si="80"/>
        <v>PH.IC.GI.141309.01</v>
      </c>
      <c r="Q398" s="168" t="str">
        <f t="shared" si="81"/>
        <v>CL.IC.GI.141309.01</v>
      </c>
      <c r="R398" s="167" t="s">
        <v>4415</v>
      </c>
      <c r="S398" s="167">
        <v>906</v>
      </c>
    </row>
    <row r="399" spans="1:19" s="167" customFormat="1" ht="15">
      <c r="A399" s="167" t="s">
        <v>9285</v>
      </c>
      <c r="C399" s="61" t="s">
        <v>4082</v>
      </c>
      <c r="E399" s="61" t="s">
        <v>5560</v>
      </c>
      <c r="F399" s="167" t="s">
        <v>9275</v>
      </c>
      <c r="G399" s="167" t="s">
        <v>9473</v>
      </c>
      <c r="H399" s="62" t="s">
        <v>3188</v>
      </c>
      <c r="J399" s="63" t="str">
        <f t="shared" si="78"/>
        <v>IC.GI.141310</v>
      </c>
      <c r="K399" s="61" t="s">
        <v>2379</v>
      </c>
      <c r="L399" s="167" t="str">
        <f t="shared" si="77"/>
        <v>CRRT Started</v>
      </c>
      <c r="M399" s="168" t="str">
        <f t="shared" si="79"/>
        <v>PI.IC.GI.141310.01</v>
      </c>
      <c r="N399" s="168"/>
      <c r="O399" s="168" t="str">
        <f t="shared" si="80"/>
        <v>PH.IC.GI.141310.01</v>
      </c>
      <c r="Q399" s="168" t="str">
        <f t="shared" si="81"/>
        <v>CL.IC.GI.141310.01</v>
      </c>
      <c r="R399" s="167" t="s">
        <v>4415</v>
      </c>
      <c r="S399" s="167">
        <v>906</v>
      </c>
    </row>
    <row r="400" spans="1:19" s="167" customFormat="1" ht="15">
      <c r="A400" s="167" t="s">
        <v>9285</v>
      </c>
      <c r="C400" s="61" t="s">
        <v>4082</v>
      </c>
      <c r="E400" s="61" t="s">
        <v>5560</v>
      </c>
      <c r="F400" s="167" t="s">
        <v>9275</v>
      </c>
      <c r="G400" s="167" t="s">
        <v>9474</v>
      </c>
      <c r="H400" s="62" t="s">
        <v>5749</v>
      </c>
      <c r="J400" s="63" t="str">
        <f t="shared" si="78"/>
        <v>IC.GI.141311</v>
      </c>
      <c r="K400" s="61" t="s">
        <v>2379</v>
      </c>
      <c r="L400" s="167" t="str">
        <f t="shared" si="77"/>
        <v>CRRT Stopped</v>
      </c>
      <c r="M400" s="168" t="str">
        <f t="shared" si="79"/>
        <v>PI.IC.GI.141311.01</v>
      </c>
      <c r="N400" s="168"/>
      <c r="O400" s="168" t="str">
        <f t="shared" si="80"/>
        <v>PH.IC.GI.141311.01</v>
      </c>
      <c r="Q400" s="168" t="str">
        <f t="shared" si="81"/>
        <v>CL.IC.GI.141311.01</v>
      </c>
      <c r="R400" s="167" t="s">
        <v>4415</v>
      </c>
      <c r="S400" s="167">
        <v>906</v>
      </c>
    </row>
    <row r="401" spans="1:45" s="167" customFormat="1" ht="15">
      <c r="A401" s="167" t="s">
        <v>9285</v>
      </c>
      <c r="C401" s="61" t="s">
        <v>4082</v>
      </c>
      <c r="E401" s="61" t="s">
        <v>5560</v>
      </c>
      <c r="F401" s="167" t="s">
        <v>9275</v>
      </c>
      <c r="G401" s="167" t="s">
        <v>9340</v>
      </c>
      <c r="H401" s="62" t="s">
        <v>3064</v>
      </c>
      <c r="J401" s="63" t="str">
        <f t="shared" si="78"/>
        <v>IC.GI.141312</v>
      </c>
      <c r="K401" s="61" t="s">
        <v>2379</v>
      </c>
      <c r="L401" s="167" t="str">
        <f t="shared" si="77"/>
        <v>Temporary Disconnection</v>
      </c>
      <c r="M401" s="168" t="str">
        <f t="shared" si="79"/>
        <v>PI.IC.GI.141312.01</v>
      </c>
      <c r="N401" s="168"/>
      <c r="O401" s="168" t="str">
        <f t="shared" si="80"/>
        <v>PH.IC.GI.141312.01</v>
      </c>
      <c r="Q401" s="168" t="str">
        <f t="shared" si="81"/>
        <v>CL.IC.GI.141312.01</v>
      </c>
      <c r="R401" s="167" t="s">
        <v>4415</v>
      </c>
      <c r="S401" s="167">
        <v>906</v>
      </c>
    </row>
    <row r="402" spans="1:45" s="167" customFormat="1" ht="15">
      <c r="A402" s="167" t="s">
        <v>9285</v>
      </c>
      <c r="C402" s="61" t="s">
        <v>4082</v>
      </c>
      <c r="E402" s="61" t="s">
        <v>5560</v>
      </c>
      <c r="F402" s="167" t="s">
        <v>9275</v>
      </c>
      <c r="G402" s="167" t="s">
        <v>9341</v>
      </c>
      <c r="H402" s="62" t="s">
        <v>5560</v>
      </c>
      <c r="J402" s="63" t="str">
        <f t="shared" si="78"/>
        <v>IC.GI.141313</v>
      </c>
      <c r="K402" s="61" t="s">
        <v>2379</v>
      </c>
      <c r="L402" s="167" t="str">
        <f t="shared" si="77"/>
        <v>Self Test Failure</v>
      </c>
      <c r="M402" s="168" t="str">
        <f t="shared" si="79"/>
        <v>PI.IC.GI.141313.01</v>
      </c>
      <c r="N402" s="168"/>
      <c r="O402" s="168" t="str">
        <f t="shared" si="80"/>
        <v>PH.IC.GI.141313.01</v>
      </c>
      <c r="Q402" s="168" t="str">
        <f t="shared" si="81"/>
        <v>CL.IC.GI.141313.01</v>
      </c>
      <c r="R402" s="167" t="s">
        <v>4415</v>
      </c>
      <c r="S402" s="167">
        <v>906</v>
      </c>
    </row>
    <row r="403" spans="1:45" s="167" customFormat="1" ht="15">
      <c r="A403" s="167" t="s">
        <v>9485</v>
      </c>
      <c r="C403" s="61" t="s">
        <v>12868</v>
      </c>
      <c r="E403" s="61" t="s">
        <v>13044</v>
      </c>
      <c r="F403" s="167" t="s">
        <v>9275</v>
      </c>
      <c r="G403" s="167" t="s">
        <v>9342</v>
      </c>
      <c r="H403" s="62" t="s">
        <v>12868</v>
      </c>
      <c r="J403" s="63" t="str">
        <f>CONCATENATE("IC.GI.",C403,E403,H403)</f>
        <v>IC.GI.141314</v>
      </c>
      <c r="K403" s="61" t="s">
        <v>12906</v>
      </c>
      <c r="L403" s="167" t="str">
        <f>G403</f>
        <v>Thrombolytic Used</v>
      </c>
      <c r="M403" s="168" t="str">
        <f>CONCATENATE("PI.",J403,".",K403)</f>
        <v>PI.IC.GI.141314.01</v>
      </c>
      <c r="N403" s="168"/>
      <c r="O403" s="168" t="str">
        <f>CONCATENATE("PH.",J403,".",K403)</f>
        <v>PH.IC.GI.141314.01</v>
      </c>
      <c r="Q403" s="168" t="str">
        <f>CONCATENATE("CL.",J403,".",K403)</f>
        <v>CL.IC.GI.141314.01</v>
      </c>
      <c r="R403" s="167" t="s">
        <v>13083</v>
      </c>
      <c r="S403" s="167">
        <v>906</v>
      </c>
    </row>
    <row r="404" spans="1:45" s="167" customFormat="1" ht="15">
      <c r="A404" s="167" t="s">
        <v>9485</v>
      </c>
      <c r="C404" s="61" t="s">
        <v>12868</v>
      </c>
      <c r="E404" s="61" t="s">
        <v>13044</v>
      </c>
      <c r="F404" s="167" t="s">
        <v>9275</v>
      </c>
      <c r="G404" s="167" t="s">
        <v>9343</v>
      </c>
      <c r="H404" s="62" t="s">
        <v>12875</v>
      </c>
      <c r="J404" s="63" t="str">
        <f>CONCATENATE("IC.GI.",C404,E404,H404)</f>
        <v>IC.GI.141315</v>
      </c>
      <c r="K404" s="61" t="s">
        <v>13277</v>
      </c>
      <c r="L404" s="167" t="str">
        <f>G404</f>
        <v>Return/Access Lines Reversed</v>
      </c>
      <c r="M404" s="168" t="str">
        <f>CONCATENATE("PI.",J404,".",K404)</f>
        <v>PI.IC.GI.141315.01</v>
      </c>
      <c r="N404" s="168"/>
      <c r="O404" s="168" t="str">
        <f>CONCATENATE("PH.",J404,".",K404)</f>
        <v>PH.IC.GI.141315.01</v>
      </c>
      <c r="Q404" s="168" t="str">
        <f>CONCATENATE("CL.",J404,".",K404)</f>
        <v>CL.IC.GI.141315.01</v>
      </c>
      <c r="R404" s="167" t="s">
        <v>13244</v>
      </c>
      <c r="S404" s="167">
        <v>906</v>
      </c>
    </row>
    <row r="405" spans="1:45" s="167" customFormat="1" ht="15">
      <c r="A405" s="167" t="s">
        <v>9485</v>
      </c>
      <c r="C405" s="61" t="s">
        <v>12868</v>
      </c>
      <c r="E405" s="61" t="s">
        <v>13044</v>
      </c>
      <c r="F405" s="167" t="s">
        <v>9275</v>
      </c>
      <c r="G405" s="167" t="s">
        <v>537</v>
      </c>
      <c r="H405" s="62" t="s">
        <v>708</v>
      </c>
      <c r="I405" s="167" t="s">
        <v>485</v>
      </c>
      <c r="J405" s="63" t="str">
        <f>CONCATENATE("IC.GI.",C405,E405,H405)</f>
        <v>IC.GI.141316</v>
      </c>
      <c r="K405" s="61" t="s">
        <v>13277</v>
      </c>
      <c r="L405" s="167" t="str">
        <f>G405</f>
        <v>Recirculate</v>
      </c>
      <c r="M405" s="168" t="str">
        <f>CONCATENATE("PI.",J405,".",K405)</f>
        <v>PI.IC.GI.141316.01</v>
      </c>
      <c r="N405" s="168"/>
      <c r="O405" s="168" t="str">
        <f>CONCATENATE("PH.",J405,".",K405)</f>
        <v>PH.IC.GI.141316.01</v>
      </c>
      <c r="Q405" s="168" t="str">
        <f>CONCATENATE("CL.",J405,".",K405)</f>
        <v>CL.IC.GI.141316.01</v>
      </c>
      <c r="AD405" s="167" t="s">
        <v>614</v>
      </c>
      <c r="AE405" s="167">
        <v>1286</v>
      </c>
    </row>
    <row r="406" spans="1:45" s="167" customFormat="1" ht="15">
      <c r="A406" s="167" t="s">
        <v>9485</v>
      </c>
      <c r="C406" s="61" t="s">
        <v>12868</v>
      </c>
      <c r="E406" s="61" t="s">
        <v>215</v>
      </c>
      <c r="F406" s="167" t="s">
        <v>9275</v>
      </c>
      <c r="G406" s="167" t="s">
        <v>486</v>
      </c>
      <c r="H406" s="62" t="s">
        <v>702</v>
      </c>
      <c r="I406" s="167" t="s">
        <v>487</v>
      </c>
      <c r="J406" s="63" t="str">
        <f>CONCATENATE("IC.GI.",C406,E406,H406)</f>
        <v>IC.GI.141317</v>
      </c>
      <c r="K406" s="61" t="s">
        <v>12906</v>
      </c>
      <c r="L406" s="167" t="str">
        <f>G406</f>
        <v>Return blood</v>
      </c>
      <c r="M406" s="168" t="str">
        <f>CONCATENATE("PI.",J406,".",K406)</f>
        <v>PI.IC.GI.141317.01</v>
      </c>
      <c r="N406" s="168"/>
      <c r="O406" s="168" t="str">
        <f>CONCATENATE("PH.",J406,".",K406)</f>
        <v>PH.IC.GI.141317.01</v>
      </c>
      <c r="Q406" s="168" t="str">
        <f>CONCATENATE("CL.",J406,".",K406)</f>
        <v>CL.IC.GI.141317.01</v>
      </c>
      <c r="AD406" s="167" t="s">
        <v>88</v>
      </c>
      <c r="AE406" s="167">
        <v>1286</v>
      </c>
    </row>
    <row r="407" spans="1:45" s="167" customFormat="1" ht="15">
      <c r="A407" s="167" t="s">
        <v>9485</v>
      </c>
      <c r="C407" s="61" t="s">
        <v>12868</v>
      </c>
      <c r="E407" s="61" t="s">
        <v>13044</v>
      </c>
      <c r="F407" s="167" t="s">
        <v>9275</v>
      </c>
      <c r="G407" s="167" t="s">
        <v>13611</v>
      </c>
      <c r="H407" s="62" t="s">
        <v>12060</v>
      </c>
      <c r="J407" s="63" t="str">
        <f>CONCATENATE("IC.GI.",C407,E407,H407)</f>
        <v>IC.GI.141318</v>
      </c>
      <c r="K407" s="61" t="s">
        <v>12906</v>
      </c>
      <c r="L407" s="167" t="str">
        <f>G407</f>
        <v>Deareation Chamber checked</v>
      </c>
      <c r="M407" s="168" t="str">
        <f>CONCATENATE("PI.",J407,".",K407)</f>
        <v>PI.IC.GI.141318.01</v>
      </c>
      <c r="N407" s="168"/>
      <c r="O407" s="168" t="str">
        <f>CONCATENATE("PH.",J407,".",K407)</f>
        <v>PH.IC.GI.141318.01</v>
      </c>
      <c r="Q407" s="168" t="str">
        <f>CONCATENATE("CL.",J407,".",K407)</f>
        <v>CL.IC.GI.141318.01</v>
      </c>
      <c r="AF407" s="167" t="s">
        <v>12773</v>
      </c>
      <c r="AG407" s="167">
        <v>1363</v>
      </c>
    </row>
    <row r="408" spans="1:45" s="167" customFormat="1" ht="15">
      <c r="A408" s="167" t="s">
        <v>9285</v>
      </c>
      <c r="C408" s="61" t="s">
        <v>4082</v>
      </c>
      <c r="D408" s="167" t="s">
        <v>2019</v>
      </c>
      <c r="E408" s="61" t="s">
        <v>2034</v>
      </c>
      <c r="F408" s="167" t="s">
        <v>2019</v>
      </c>
      <c r="G408" s="167" t="s">
        <v>2020</v>
      </c>
      <c r="H408" s="62" t="s">
        <v>2035</v>
      </c>
      <c r="J408" s="63" t="str">
        <f t="shared" si="78"/>
        <v>IC.GI.141401</v>
      </c>
      <c r="K408" s="61" t="s">
        <v>2379</v>
      </c>
      <c r="L408" s="167" t="str">
        <f t="shared" si="77"/>
        <v xml:space="preserve">Net Fluid removal order </v>
      </c>
      <c r="M408" s="168" t="str">
        <f t="shared" si="79"/>
        <v>PI.IC.GI.141401.01</v>
      </c>
      <c r="N408" s="168"/>
      <c r="O408" s="168" t="str">
        <f t="shared" si="80"/>
        <v>PH.IC.GI.141401.01</v>
      </c>
      <c r="Q408" s="168" t="str">
        <f t="shared" si="81"/>
        <v>CL.IC.GI.141401.01</v>
      </c>
    </row>
    <row r="409" spans="1:45" s="167" customFormat="1" ht="15">
      <c r="A409" s="167" t="s">
        <v>9285</v>
      </c>
      <c r="C409" s="61" t="s">
        <v>705</v>
      </c>
      <c r="E409" s="61" t="s">
        <v>705</v>
      </c>
      <c r="F409" s="167" t="s">
        <v>2019</v>
      </c>
      <c r="G409" s="167" t="s">
        <v>2021</v>
      </c>
      <c r="H409" s="62" t="s">
        <v>115</v>
      </c>
      <c r="J409" s="63" t="str">
        <f>CONCATENATE("IC.GI.",C409,E409,H409)</f>
        <v>IC.GI.141402</v>
      </c>
      <c r="K409" s="61" t="s">
        <v>2379</v>
      </c>
      <c r="L409" s="167" t="str">
        <f>G409</f>
        <v xml:space="preserve">Set Fluid removal order </v>
      </c>
      <c r="M409" s="168" t="str">
        <f>CONCATENATE("PI.",J409,".",K409)</f>
        <v>PI.IC.GI.141402.01</v>
      </c>
      <c r="N409" s="168"/>
      <c r="O409" s="168" t="str">
        <f>CONCATENATE("PH.",J409,".",K409)</f>
        <v>PH.IC.GI.141402.01</v>
      </c>
      <c r="Q409" s="168" t="str">
        <f>CONCATENATE("CL.",J409,".",K409)</f>
        <v>CL.IC.GI.141402.01</v>
      </c>
    </row>
    <row r="410" spans="1:45" s="167" customFormat="1" ht="15">
      <c r="A410" s="167" t="s">
        <v>9285</v>
      </c>
      <c r="C410" s="61" t="s">
        <v>4082</v>
      </c>
      <c r="D410" s="167" t="s">
        <v>13723</v>
      </c>
      <c r="E410" s="61" t="s">
        <v>11559</v>
      </c>
      <c r="F410" s="167" t="s">
        <v>13724</v>
      </c>
      <c r="G410" s="167" t="s">
        <v>13725</v>
      </c>
      <c r="H410" s="62" t="s">
        <v>11848</v>
      </c>
      <c r="J410" s="63" t="str">
        <f t="shared" si="78"/>
        <v>IC.GI.141501</v>
      </c>
      <c r="K410" s="61" t="s">
        <v>2379</v>
      </c>
      <c r="L410" s="167" t="str">
        <f t="shared" si="77"/>
        <v>Patient Fluid removal ml/hr</v>
      </c>
      <c r="M410" s="168" t="str">
        <f t="shared" si="79"/>
        <v>PI.IC.GI.141501.01</v>
      </c>
      <c r="N410" s="168"/>
      <c r="O410" s="168" t="str">
        <f t="shared" si="80"/>
        <v>PH.IC.GI.141501.01</v>
      </c>
      <c r="Q410" s="168" t="str">
        <f t="shared" si="81"/>
        <v>CL.IC.GI.141501.01</v>
      </c>
      <c r="AJ410" s="167" t="s">
        <v>12773</v>
      </c>
      <c r="AK410" s="167">
        <v>1457</v>
      </c>
    </row>
    <row r="411" spans="1:45" s="145" customFormat="1" ht="16">
      <c r="A411" s="145" t="s">
        <v>12165</v>
      </c>
      <c r="B411" s="145" t="s">
        <v>12166</v>
      </c>
      <c r="C411" s="170" t="s">
        <v>12563</v>
      </c>
      <c r="D411" s="145" t="s">
        <v>10441</v>
      </c>
      <c r="E411" s="170" t="s">
        <v>12559</v>
      </c>
      <c r="F411" s="145" t="s">
        <v>14526</v>
      </c>
      <c r="G411" s="145" t="s">
        <v>11567</v>
      </c>
      <c r="H411" s="170" t="s">
        <v>11848</v>
      </c>
      <c r="I411" s="145" t="s">
        <v>11567</v>
      </c>
      <c r="J411" s="171" t="str">
        <f>CONCATENATE("IC.GI.",C411,E411,H411)</f>
        <v>IC.GI.150301</v>
      </c>
      <c r="K411" s="170" t="s">
        <v>2311</v>
      </c>
      <c r="L411" s="145" t="str">
        <f>G411</f>
        <v>Gauze</v>
      </c>
      <c r="M411" s="171" t="str">
        <f>CONCATENATE("PI.",J411,".",K411)</f>
        <v>PI.IC.GI.150301.01</v>
      </c>
      <c r="N411" s="171"/>
      <c r="O411" s="171" t="str">
        <f>CONCATENATE("PH.",J411,".",K411)</f>
        <v>PH.IC.GI.150301.01</v>
      </c>
      <c r="Q411" s="171" t="str">
        <f>CONCATENATE("CL.",J411,".",K411)</f>
        <v>CL.IC.GI.150301.01</v>
      </c>
      <c r="X411" s="145" t="s">
        <v>12564</v>
      </c>
      <c r="Y411" s="145">
        <v>1090</v>
      </c>
      <c r="AR411" s="145" t="s">
        <v>12773</v>
      </c>
      <c r="AS411" s="145">
        <v>1749</v>
      </c>
    </row>
    <row r="412" spans="1:45" s="145" customFormat="1" ht="16">
      <c r="A412" s="145" t="s">
        <v>12165</v>
      </c>
      <c r="C412" s="170" t="s">
        <v>12563</v>
      </c>
      <c r="E412" s="170" t="s">
        <v>12559</v>
      </c>
      <c r="F412" s="145" t="s">
        <v>14526</v>
      </c>
      <c r="G412" s="145" t="s">
        <v>11070</v>
      </c>
      <c r="H412" s="170" t="s">
        <v>12030</v>
      </c>
      <c r="I412" s="145" t="s">
        <v>9832</v>
      </c>
      <c r="J412" s="171" t="str">
        <f t="shared" ref="J412:J430" si="82">CONCATENATE("IC.GI.",C412,E412,H412)</f>
        <v>IC.GI.150302</v>
      </c>
      <c r="K412" s="170" t="s">
        <v>2311</v>
      </c>
      <c r="L412" s="145" t="str">
        <f t="shared" ref="L412:L430" si="83">G412</f>
        <v>Transparent</v>
      </c>
      <c r="M412" s="171" t="str">
        <f t="shared" ref="M412:M430" si="84">CONCATENATE("PI.",J412,".",K412)</f>
        <v>PI.IC.GI.150302.01</v>
      </c>
      <c r="N412" s="171"/>
      <c r="O412" s="171" t="str">
        <f t="shared" ref="O412:O430" si="85">CONCATENATE("PH.",J412,".",K412)</f>
        <v>PH.IC.GI.150302.01</v>
      </c>
      <c r="Q412" s="171" t="str">
        <f t="shared" ref="Q412:Q430" si="86">CONCATENATE("CL.",J412,".",K412)</f>
        <v>CL.IC.GI.150302.01</v>
      </c>
      <c r="X412" s="145" t="s">
        <v>12564</v>
      </c>
      <c r="Y412" s="145">
        <v>1090</v>
      </c>
      <c r="AR412" s="145" t="s">
        <v>12773</v>
      </c>
      <c r="AS412" s="145">
        <v>1749</v>
      </c>
    </row>
    <row r="413" spans="1:45" s="145" customFormat="1" ht="16">
      <c r="A413" s="145" t="s">
        <v>12165</v>
      </c>
      <c r="C413" s="170" t="s">
        <v>12563</v>
      </c>
      <c r="E413" s="170" t="s">
        <v>12559</v>
      </c>
      <c r="F413" s="145" t="s">
        <v>14526</v>
      </c>
      <c r="G413" s="145" t="s">
        <v>9833</v>
      </c>
      <c r="H413" s="170" t="s">
        <v>12032</v>
      </c>
      <c r="I413" s="145" t="s">
        <v>11573</v>
      </c>
      <c r="J413" s="171" t="str">
        <f t="shared" si="82"/>
        <v>IC.GI.150303</v>
      </c>
      <c r="K413" s="170" t="s">
        <v>2311</v>
      </c>
      <c r="L413" s="145" t="str">
        <f t="shared" si="83"/>
        <v>None, open to air</v>
      </c>
      <c r="M413" s="171" t="str">
        <f t="shared" si="84"/>
        <v>PI.IC.GI.150303.01</v>
      </c>
      <c r="N413" s="171"/>
      <c r="O413" s="171" t="str">
        <f t="shared" si="85"/>
        <v>PH.IC.GI.150303.01</v>
      </c>
      <c r="Q413" s="171" t="str">
        <f t="shared" si="86"/>
        <v>CL.IC.GI.150303.01</v>
      </c>
      <c r="X413" s="145" t="s">
        <v>12564</v>
      </c>
      <c r="Y413" s="145">
        <v>1090</v>
      </c>
      <c r="AR413" s="145" t="s">
        <v>12773</v>
      </c>
      <c r="AS413" s="145">
        <v>1749</v>
      </c>
    </row>
    <row r="414" spans="1:45" s="145" customFormat="1" ht="16">
      <c r="A414" s="145" t="s">
        <v>12165</v>
      </c>
      <c r="C414" s="170" t="s">
        <v>12563</v>
      </c>
      <c r="E414" s="170" t="s">
        <v>12559</v>
      </c>
      <c r="F414" s="145" t="s">
        <v>14526</v>
      </c>
      <c r="G414" s="145" t="s">
        <v>10884</v>
      </c>
      <c r="H414" s="170" t="s">
        <v>12028</v>
      </c>
      <c r="I414" s="145" t="s">
        <v>12437</v>
      </c>
      <c r="J414" s="171" t="str">
        <f t="shared" si="82"/>
        <v>IC.GI.150304</v>
      </c>
      <c r="K414" s="170" t="s">
        <v>2311</v>
      </c>
      <c r="L414" s="145" t="str">
        <f t="shared" si="83"/>
        <v>Other:  specify</v>
      </c>
      <c r="M414" s="171" t="str">
        <f t="shared" si="84"/>
        <v>PI.IC.GI.150304.01</v>
      </c>
      <c r="N414" s="171"/>
      <c r="O414" s="171" t="str">
        <f t="shared" si="85"/>
        <v>PH.IC.GI.150304.01</v>
      </c>
      <c r="Q414" s="171" t="str">
        <f t="shared" si="86"/>
        <v>CL.IC.GI.150304.01</v>
      </c>
      <c r="X414" s="145" t="s">
        <v>12564</v>
      </c>
      <c r="Y414" s="145">
        <v>1090</v>
      </c>
      <c r="AR414" s="145" t="s">
        <v>12773</v>
      </c>
      <c r="AS414" s="145">
        <v>1749</v>
      </c>
    </row>
    <row r="415" spans="1:45" s="145" customFormat="1" ht="16">
      <c r="A415" s="145" t="s">
        <v>12165</v>
      </c>
      <c r="C415" s="170" t="s">
        <v>12563</v>
      </c>
      <c r="D415" s="145" t="s">
        <v>10442</v>
      </c>
      <c r="E415" s="170" t="s">
        <v>12560</v>
      </c>
      <c r="F415" s="145" t="s">
        <v>14526</v>
      </c>
      <c r="G415" s="145" t="s">
        <v>10195</v>
      </c>
      <c r="H415" s="170" t="s">
        <v>11848</v>
      </c>
      <c r="I415" s="145" t="s">
        <v>11575</v>
      </c>
      <c r="J415" s="171" t="str">
        <f t="shared" si="82"/>
        <v>IC.GI.150401</v>
      </c>
      <c r="K415" s="170" t="s">
        <v>2311</v>
      </c>
      <c r="L415" s="145" t="str">
        <f t="shared" si="83"/>
        <v>Clean, dry and intact</v>
      </c>
      <c r="M415" s="171" t="str">
        <f t="shared" si="84"/>
        <v>PI.IC.GI.150401.01</v>
      </c>
      <c r="N415" s="171"/>
      <c r="O415" s="171" t="str">
        <f t="shared" si="85"/>
        <v>PH.IC.GI.150401.01</v>
      </c>
      <c r="Q415" s="171" t="str">
        <f t="shared" si="86"/>
        <v>CL.IC.GI.150401.01</v>
      </c>
      <c r="X415" s="145" t="s">
        <v>12564</v>
      </c>
      <c r="Y415" s="145">
        <v>1090</v>
      </c>
      <c r="AR415" s="145" t="s">
        <v>12773</v>
      </c>
      <c r="AS415" s="145">
        <v>1749</v>
      </c>
    </row>
    <row r="416" spans="1:45" s="145" customFormat="1" ht="16">
      <c r="A416" s="145" t="s">
        <v>12165</v>
      </c>
      <c r="C416" s="170" t="s">
        <v>12563</v>
      </c>
      <c r="E416" s="170" t="s">
        <v>12560</v>
      </c>
      <c r="F416" s="145" t="s">
        <v>14526</v>
      </c>
      <c r="G416" s="145" t="s">
        <v>11393</v>
      </c>
      <c r="H416" s="170" t="s">
        <v>12030</v>
      </c>
      <c r="I416" s="145" t="s">
        <v>11393</v>
      </c>
      <c r="J416" s="171" t="str">
        <f t="shared" si="82"/>
        <v>IC.GI.150402</v>
      </c>
      <c r="K416" s="170" t="s">
        <v>2311</v>
      </c>
      <c r="L416" s="145" t="str">
        <f t="shared" si="83"/>
        <v>Changed</v>
      </c>
      <c r="M416" s="171" t="str">
        <f t="shared" si="84"/>
        <v>PI.IC.GI.150402.01</v>
      </c>
      <c r="N416" s="171"/>
      <c r="O416" s="171" t="str">
        <f t="shared" si="85"/>
        <v>PH.IC.GI.150402.01</v>
      </c>
      <c r="Q416" s="171" t="str">
        <f t="shared" si="86"/>
        <v>CL.IC.GI.150402.01</v>
      </c>
      <c r="X416" s="145" t="s">
        <v>12564</v>
      </c>
      <c r="Y416" s="145">
        <v>1090</v>
      </c>
      <c r="AR416" s="145" t="s">
        <v>12773</v>
      </c>
      <c r="AS416" s="145">
        <v>1749</v>
      </c>
    </row>
    <row r="417" spans="1:45" s="145" customFormat="1" ht="16">
      <c r="A417" s="145" t="s">
        <v>12165</v>
      </c>
      <c r="C417" s="170" t="s">
        <v>12563</v>
      </c>
      <c r="E417" s="170" t="s">
        <v>12560</v>
      </c>
      <c r="F417" s="145" t="s">
        <v>14526</v>
      </c>
      <c r="G417" s="145" t="s">
        <v>11411</v>
      </c>
      <c r="H417" s="170" t="s">
        <v>12032</v>
      </c>
      <c r="I417" s="145" t="s">
        <v>11411</v>
      </c>
      <c r="J417" s="171" t="str">
        <f t="shared" si="82"/>
        <v>IC.GI.150403</v>
      </c>
      <c r="K417" s="170" t="s">
        <v>2311</v>
      </c>
      <c r="L417" s="145" t="str">
        <f t="shared" si="83"/>
        <v>Reinforced</v>
      </c>
      <c r="M417" s="171" t="str">
        <f t="shared" si="84"/>
        <v>PI.IC.GI.150403.01</v>
      </c>
      <c r="N417" s="171"/>
      <c r="O417" s="171" t="str">
        <f t="shared" si="85"/>
        <v>PH.IC.GI.150403.01</v>
      </c>
      <c r="Q417" s="171" t="str">
        <f t="shared" si="86"/>
        <v>CL.IC.GI.150403.01</v>
      </c>
      <c r="X417" s="145" t="s">
        <v>12564</v>
      </c>
      <c r="Y417" s="145">
        <v>1090</v>
      </c>
      <c r="AR417" s="145" t="s">
        <v>12773</v>
      </c>
      <c r="AS417" s="145">
        <v>1749</v>
      </c>
    </row>
    <row r="418" spans="1:45" s="145" customFormat="1" ht="16">
      <c r="A418" s="145" t="s">
        <v>12165</v>
      </c>
      <c r="C418" s="170" t="s">
        <v>12563</v>
      </c>
      <c r="D418" s="145" t="s">
        <v>8585</v>
      </c>
      <c r="E418" s="170" t="s">
        <v>12561</v>
      </c>
      <c r="F418" s="145" t="s">
        <v>14526</v>
      </c>
      <c r="G418" s="145" t="s">
        <v>14512</v>
      </c>
      <c r="H418" s="170" t="s">
        <v>11848</v>
      </c>
      <c r="I418" s="145" t="s">
        <v>12157</v>
      </c>
      <c r="J418" s="171" t="str">
        <f t="shared" si="82"/>
        <v>IC.GI.150501</v>
      </c>
      <c r="K418" s="170" t="s">
        <v>2311</v>
      </c>
      <c r="L418" s="145" t="str">
        <f t="shared" si="83"/>
        <v>Drsg Drainage none</v>
      </c>
      <c r="M418" s="171" t="str">
        <f t="shared" si="84"/>
        <v>PI.IC.GI.150501.01</v>
      </c>
      <c r="N418" s="171"/>
      <c r="O418" s="171" t="str">
        <f t="shared" si="85"/>
        <v>PH.IC.GI.150501.01</v>
      </c>
      <c r="Q418" s="171" t="str">
        <f t="shared" si="86"/>
        <v>CL.IC.GI.150501.01</v>
      </c>
      <c r="X418" s="145" t="s">
        <v>12564</v>
      </c>
      <c r="Y418" s="145">
        <v>1090</v>
      </c>
      <c r="AR418" s="145" t="s">
        <v>12773</v>
      </c>
      <c r="AS418" s="145">
        <v>1749</v>
      </c>
    </row>
    <row r="419" spans="1:45" s="145" customFormat="1" ht="16">
      <c r="A419" s="145" t="s">
        <v>12165</v>
      </c>
      <c r="C419" s="170" t="s">
        <v>12563</v>
      </c>
      <c r="E419" s="170" t="s">
        <v>12561</v>
      </c>
      <c r="F419" s="145" t="s">
        <v>14526</v>
      </c>
      <c r="G419" s="145" t="s">
        <v>14513</v>
      </c>
      <c r="H419" s="170" t="s">
        <v>12030</v>
      </c>
      <c r="I419" s="145" t="s">
        <v>11400</v>
      </c>
      <c r="J419" s="171" t="str">
        <f t="shared" si="82"/>
        <v>IC.GI.150502</v>
      </c>
      <c r="K419" s="170" t="s">
        <v>2311</v>
      </c>
      <c r="L419" s="145" t="str">
        <f t="shared" si="83"/>
        <v>Drsg scant amount Drainage</v>
      </c>
      <c r="M419" s="171" t="str">
        <f t="shared" si="84"/>
        <v>PI.IC.GI.150502.01</v>
      </c>
      <c r="N419" s="171"/>
      <c r="O419" s="171" t="str">
        <f t="shared" si="85"/>
        <v>PH.IC.GI.150502.01</v>
      </c>
      <c r="Q419" s="171" t="str">
        <f t="shared" si="86"/>
        <v>CL.IC.GI.150502.01</v>
      </c>
      <c r="X419" s="145" t="s">
        <v>12564</v>
      </c>
      <c r="Y419" s="145">
        <v>1090</v>
      </c>
      <c r="AR419" s="145" t="s">
        <v>12773</v>
      </c>
      <c r="AS419" s="145">
        <v>1749</v>
      </c>
    </row>
    <row r="420" spans="1:45" s="145" customFormat="1" ht="16">
      <c r="A420" s="145" t="s">
        <v>12165</v>
      </c>
      <c r="C420" s="170" t="s">
        <v>12563</v>
      </c>
      <c r="E420" s="170" t="s">
        <v>12561</v>
      </c>
      <c r="F420" s="145" t="s">
        <v>14526</v>
      </c>
      <c r="G420" s="145" t="s">
        <v>14514</v>
      </c>
      <c r="H420" s="170" t="s">
        <v>12032</v>
      </c>
      <c r="I420" s="145" t="s">
        <v>11730</v>
      </c>
      <c r="J420" s="171" t="str">
        <f t="shared" si="82"/>
        <v>IC.GI.150503</v>
      </c>
      <c r="K420" s="170" t="s">
        <v>2311</v>
      </c>
      <c r="L420" s="145" t="str">
        <f t="shared" si="83"/>
        <v>Drsg small amount Drainage</v>
      </c>
      <c r="M420" s="171" t="str">
        <f t="shared" si="84"/>
        <v>PI.IC.GI.150503.01</v>
      </c>
      <c r="N420" s="171"/>
      <c r="O420" s="171" t="str">
        <f t="shared" si="85"/>
        <v>PH.IC.GI.150503.01</v>
      </c>
      <c r="Q420" s="171" t="str">
        <f t="shared" si="86"/>
        <v>CL.IC.GI.150503.01</v>
      </c>
      <c r="X420" s="145" t="s">
        <v>12564</v>
      </c>
      <c r="Y420" s="145">
        <v>1090</v>
      </c>
      <c r="AR420" s="145" t="s">
        <v>12773</v>
      </c>
      <c r="AS420" s="145">
        <v>1749</v>
      </c>
    </row>
    <row r="421" spans="1:45" s="145" customFormat="1" ht="16">
      <c r="A421" s="145" t="s">
        <v>12165</v>
      </c>
      <c r="C421" s="170" t="s">
        <v>12563</v>
      </c>
      <c r="E421" s="170" t="s">
        <v>12561</v>
      </c>
      <c r="F421" s="145" t="s">
        <v>14526</v>
      </c>
      <c r="G421" s="145" t="s">
        <v>14515</v>
      </c>
      <c r="H421" s="170" t="s">
        <v>12028</v>
      </c>
      <c r="I421" s="145" t="s">
        <v>11732</v>
      </c>
      <c r="J421" s="171" t="str">
        <f t="shared" si="82"/>
        <v>IC.GI.150504</v>
      </c>
      <c r="K421" s="170" t="s">
        <v>2311</v>
      </c>
      <c r="L421" s="145" t="str">
        <f t="shared" si="83"/>
        <v>Drsg moderate amount Drainage</v>
      </c>
      <c r="M421" s="171" t="str">
        <f t="shared" si="84"/>
        <v>PI.IC.GI.150504.01</v>
      </c>
      <c r="N421" s="171"/>
      <c r="O421" s="171" t="str">
        <f t="shared" si="85"/>
        <v>PH.IC.GI.150504.01</v>
      </c>
      <c r="Q421" s="171" t="str">
        <f t="shared" si="86"/>
        <v>CL.IC.GI.150504.01</v>
      </c>
      <c r="X421" s="145" t="s">
        <v>12564</v>
      </c>
      <c r="Y421" s="145">
        <v>1090</v>
      </c>
      <c r="AR421" s="145" t="s">
        <v>12773</v>
      </c>
      <c r="AS421" s="145">
        <v>1749</v>
      </c>
    </row>
    <row r="422" spans="1:45" s="145" customFormat="1" ht="16">
      <c r="A422" s="145" t="s">
        <v>12165</v>
      </c>
      <c r="C422" s="170" t="s">
        <v>12563</v>
      </c>
      <c r="E422" s="170" t="s">
        <v>12561</v>
      </c>
      <c r="F422" s="145" t="s">
        <v>14526</v>
      </c>
      <c r="G422" s="145" t="s">
        <v>14516</v>
      </c>
      <c r="H422" s="170" t="s">
        <v>12210</v>
      </c>
      <c r="I422" s="145" t="s">
        <v>11734</v>
      </c>
      <c r="J422" s="171" t="str">
        <f t="shared" si="82"/>
        <v>IC.GI.150505</v>
      </c>
      <c r="K422" s="170" t="s">
        <v>2311</v>
      </c>
      <c r="L422" s="145" t="str">
        <f t="shared" si="83"/>
        <v>Drsg large amount Drainage</v>
      </c>
      <c r="M422" s="171" t="str">
        <f t="shared" si="84"/>
        <v>PI.IC.GI.150505.01</v>
      </c>
      <c r="N422" s="171"/>
      <c r="O422" s="171" t="str">
        <f t="shared" si="85"/>
        <v>PH.IC.GI.150505.01</v>
      </c>
      <c r="Q422" s="171" t="str">
        <f t="shared" si="86"/>
        <v>CL.IC.GI.150505.01</v>
      </c>
      <c r="X422" s="145" t="s">
        <v>12564</v>
      </c>
      <c r="Y422" s="145">
        <v>1090</v>
      </c>
      <c r="AR422" s="145" t="s">
        <v>12773</v>
      </c>
      <c r="AS422" s="145">
        <v>1749</v>
      </c>
    </row>
    <row r="423" spans="1:45" s="145" customFormat="1" ht="16">
      <c r="A423" s="145" t="s">
        <v>12165</v>
      </c>
      <c r="C423" s="170" t="s">
        <v>12563</v>
      </c>
      <c r="E423" s="170" t="s">
        <v>12561</v>
      </c>
      <c r="F423" s="145" t="s">
        <v>14526</v>
      </c>
      <c r="G423" s="145" t="s">
        <v>14517</v>
      </c>
      <c r="H423" s="170" t="s">
        <v>12212</v>
      </c>
      <c r="I423" s="145" t="s">
        <v>11933</v>
      </c>
      <c r="J423" s="171" t="str">
        <f t="shared" si="82"/>
        <v>IC.GI.150506</v>
      </c>
      <c r="K423" s="170" t="s">
        <v>2311</v>
      </c>
      <c r="L423" s="145" t="str">
        <f t="shared" si="83"/>
        <v>Drsg copious amount Drainage</v>
      </c>
      <c r="M423" s="171" t="str">
        <f t="shared" si="84"/>
        <v>PI.IC.GI.150506.01</v>
      </c>
      <c r="N423" s="171"/>
      <c r="O423" s="171" t="str">
        <f t="shared" si="85"/>
        <v>PH.IC.GI.150506.01</v>
      </c>
      <c r="Q423" s="171" t="str">
        <f t="shared" si="86"/>
        <v>CL.IC.GI.150506.01</v>
      </c>
      <c r="X423" s="145" t="s">
        <v>12564</v>
      </c>
      <c r="Y423" s="145">
        <v>1090</v>
      </c>
      <c r="AR423" s="145" t="s">
        <v>12773</v>
      </c>
      <c r="AS423" s="145">
        <v>1749</v>
      </c>
    </row>
    <row r="424" spans="1:45" s="145" customFormat="1" ht="16">
      <c r="A424" s="145" t="s">
        <v>12165</v>
      </c>
      <c r="C424" s="170" t="s">
        <v>12563</v>
      </c>
      <c r="D424" s="145" t="s">
        <v>14507</v>
      </c>
      <c r="E424" s="170" t="s">
        <v>12562</v>
      </c>
      <c r="F424" s="145" t="s">
        <v>14526</v>
      </c>
      <c r="G424" s="145" t="s">
        <v>14518</v>
      </c>
      <c r="H424" s="170" t="s">
        <v>11848</v>
      </c>
      <c r="I424" s="145" t="s">
        <v>11753</v>
      </c>
      <c r="J424" s="171" t="str">
        <f t="shared" si="82"/>
        <v>IC.GI.150601</v>
      </c>
      <c r="K424" s="170" t="s">
        <v>2311</v>
      </c>
      <c r="L424" s="145" t="str">
        <f t="shared" si="83"/>
        <v>Drsg Drainage unchanged</v>
      </c>
      <c r="M424" s="171" t="str">
        <f t="shared" si="84"/>
        <v>PI.IC.GI.150601.01</v>
      </c>
      <c r="N424" s="171"/>
      <c r="O424" s="171" t="str">
        <f t="shared" si="85"/>
        <v>PH.IC.GI.150601.01</v>
      </c>
      <c r="Q424" s="171" t="str">
        <f t="shared" si="86"/>
        <v>CL.IC.GI.150601.01</v>
      </c>
      <c r="X424" s="145" t="s">
        <v>12564</v>
      </c>
      <c r="Y424" s="145">
        <v>1090</v>
      </c>
      <c r="AR424" s="145" t="s">
        <v>12773</v>
      </c>
      <c r="AS424" s="145">
        <v>1749</v>
      </c>
    </row>
    <row r="425" spans="1:45" s="145" customFormat="1" ht="16">
      <c r="A425" s="145" t="s">
        <v>12165</v>
      </c>
      <c r="C425" s="170" t="s">
        <v>12563</v>
      </c>
      <c r="E425" s="170" t="s">
        <v>12562</v>
      </c>
      <c r="F425" s="145" t="s">
        <v>14526</v>
      </c>
      <c r="G425" s="145" t="s">
        <v>14519</v>
      </c>
      <c r="H425" s="170" t="s">
        <v>12030</v>
      </c>
      <c r="I425" s="145" t="s">
        <v>11752</v>
      </c>
      <c r="J425" s="171" t="str">
        <f t="shared" si="82"/>
        <v>IC.GI.150602</v>
      </c>
      <c r="K425" s="170" t="s">
        <v>2311</v>
      </c>
      <c r="L425" s="145" t="str">
        <f t="shared" si="83"/>
        <v>Drsg Drainage decreasing</v>
      </c>
      <c r="M425" s="171" t="str">
        <f t="shared" si="84"/>
        <v>PI.IC.GI.150602.01</v>
      </c>
      <c r="N425" s="171"/>
      <c r="O425" s="171" t="str">
        <f t="shared" si="85"/>
        <v>PH.IC.GI.150602.01</v>
      </c>
      <c r="Q425" s="171" t="str">
        <f t="shared" si="86"/>
        <v>CL.IC.GI.150602.01</v>
      </c>
      <c r="X425" s="145" t="s">
        <v>12564</v>
      </c>
      <c r="Y425" s="145">
        <v>1090</v>
      </c>
      <c r="AR425" s="145" t="s">
        <v>12773</v>
      </c>
      <c r="AS425" s="145">
        <v>1749</v>
      </c>
    </row>
    <row r="426" spans="1:45" s="145" customFormat="1" ht="16">
      <c r="A426" s="145" t="s">
        <v>12165</v>
      </c>
      <c r="C426" s="170" t="s">
        <v>12708</v>
      </c>
      <c r="E426" s="170" t="s">
        <v>12562</v>
      </c>
      <c r="F426" s="145" t="s">
        <v>14526</v>
      </c>
      <c r="G426" s="145" t="s">
        <v>14520</v>
      </c>
      <c r="H426" s="170" t="s">
        <v>12032</v>
      </c>
      <c r="I426" s="145" t="s">
        <v>11583</v>
      </c>
      <c r="J426" s="171" t="str">
        <f>CONCATENATE("IC.GI.",C426,E426,H426)</f>
        <v>IC.GI.150603</v>
      </c>
      <c r="K426" s="170" t="s">
        <v>12906</v>
      </c>
      <c r="L426" s="145" t="str">
        <f>G426</f>
        <v>Drsg Drainage increasing</v>
      </c>
      <c r="M426" s="171" t="str">
        <f>CONCATENATE("PI.",J426,".",K426)</f>
        <v>PI.IC.GI.150603.01</v>
      </c>
      <c r="N426" s="171"/>
      <c r="O426" s="171" t="str">
        <f>CONCATENATE("PH.",J426,".",K426)</f>
        <v>PH.IC.GI.150603.01</v>
      </c>
      <c r="Q426" s="171" t="str">
        <f>CONCATENATE("CL.",J426,".",K426)</f>
        <v>CL.IC.GI.150603.01</v>
      </c>
      <c r="X426" s="145" t="s">
        <v>13083</v>
      </c>
      <c r="Y426" s="145">
        <v>1090</v>
      </c>
      <c r="AR426" s="145" t="s">
        <v>12773</v>
      </c>
      <c r="AS426" s="145">
        <v>1749</v>
      </c>
    </row>
    <row r="427" spans="1:45" s="167" customFormat="1" ht="15">
      <c r="A427" s="167" t="s">
        <v>12165</v>
      </c>
      <c r="B427" s="10"/>
      <c r="C427" s="62" t="s">
        <v>12708</v>
      </c>
      <c r="D427" s="10" t="s">
        <v>1712</v>
      </c>
      <c r="E427" s="61" t="s">
        <v>1708</v>
      </c>
      <c r="F427" s="83" t="s">
        <v>1958</v>
      </c>
      <c r="G427" s="83" t="s">
        <v>8431</v>
      </c>
      <c r="H427" s="62" t="s">
        <v>11848</v>
      </c>
      <c r="I427" s="83" t="s">
        <v>7972</v>
      </c>
      <c r="J427" s="63" t="str">
        <f>CONCATENATE("IC.GI.",C427,E427,H427)</f>
        <v>IC.GI.150701</v>
      </c>
      <c r="K427" s="61" t="s">
        <v>12906</v>
      </c>
      <c r="L427" s="167" t="str">
        <f>G427</f>
        <v>Present on Admission</v>
      </c>
      <c r="M427" s="168" t="str">
        <f>CONCATENATE("PI.",J427,".",K427)</f>
        <v>PI.IC.GI.150701.01</v>
      </c>
      <c r="N427" s="168"/>
      <c r="O427" s="168" t="str">
        <f>CONCATENATE("PH.",J427,".",K427)</f>
        <v>PH.IC.GI.150701.01</v>
      </c>
      <c r="Q427" s="168" t="str">
        <f>CONCATENATE("CL.",J427,".",K427)</f>
        <v>CL.IC.GI.150701.01</v>
      </c>
    </row>
    <row r="428" spans="1:45" s="167" customFormat="1" ht="15">
      <c r="A428" s="167" t="s">
        <v>12165</v>
      </c>
      <c r="B428" s="10"/>
      <c r="C428" s="62" t="s">
        <v>12708</v>
      </c>
      <c r="D428" s="10"/>
      <c r="E428" s="61" t="s">
        <v>1708</v>
      </c>
      <c r="F428" s="83" t="s">
        <v>1958</v>
      </c>
      <c r="G428" s="83" t="s">
        <v>11838</v>
      </c>
      <c r="H428" s="62" t="s">
        <v>12030</v>
      </c>
      <c r="I428" s="83" t="s">
        <v>8432</v>
      </c>
      <c r="J428" s="63" t="str">
        <f>CONCATENATE("IC.GI.",C428,E428,H428)</f>
        <v>IC.GI.150702</v>
      </c>
      <c r="K428" s="61" t="s">
        <v>12906</v>
      </c>
      <c r="L428" s="167" t="str">
        <f>G428</f>
        <v>Inserted at this date/time</v>
      </c>
      <c r="M428" s="168" t="str">
        <f>CONCATENATE("PI.",J428,".",K428)</f>
        <v>PI.IC.GI.150702.01</v>
      </c>
      <c r="N428" s="168"/>
      <c r="O428" s="168" t="str">
        <f>CONCATENATE("PH.",J428,".",K428)</f>
        <v>PH.IC.GI.150702.01</v>
      </c>
      <c r="Q428" s="168" t="str">
        <f>CONCATENATE("CL.",J428,".",K428)</f>
        <v>CL.IC.GI.150702.01</v>
      </c>
    </row>
    <row r="429" spans="1:45" s="167" customFormat="1" ht="15">
      <c r="A429" s="167" t="s">
        <v>12165</v>
      </c>
      <c r="B429" s="10"/>
      <c r="C429" s="62" t="s">
        <v>12708</v>
      </c>
      <c r="D429" s="10"/>
      <c r="E429" s="61" t="s">
        <v>1708</v>
      </c>
      <c r="F429" s="83" t="s">
        <v>1958</v>
      </c>
      <c r="G429" s="83" t="s">
        <v>10123</v>
      </c>
      <c r="H429" s="62" t="s">
        <v>12032</v>
      </c>
      <c r="I429" s="83" t="s">
        <v>7973</v>
      </c>
      <c r="J429" s="63" t="str">
        <f>CONCATENATE("IC.GI.",C429,E429,H429)</f>
        <v>IC.GI.150703</v>
      </c>
      <c r="K429" s="61" t="s">
        <v>12906</v>
      </c>
      <c r="L429" s="167" t="str">
        <f>G429</f>
        <v>Discontinued</v>
      </c>
      <c r="M429" s="168" t="str">
        <f>CONCATENATE("PI.",J429,".",K429)</f>
        <v>PI.IC.GI.150703.01</v>
      </c>
      <c r="N429" s="168"/>
      <c r="O429" s="168" t="str">
        <f>CONCATENATE("PH.",J429,".",K429)</f>
        <v>PH.IC.GI.150703.01</v>
      </c>
      <c r="Q429" s="168" t="str">
        <f>CONCATENATE("CL.",J429,".",K429)</f>
        <v>CL.IC.GI.150703.01</v>
      </c>
    </row>
    <row r="430" spans="1:45" s="167" customFormat="1" ht="15">
      <c r="A430" s="167" t="s">
        <v>12165</v>
      </c>
      <c r="B430" s="10"/>
      <c r="C430" s="62" t="s">
        <v>12563</v>
      </c>
      <c r="D430" s="10" t="s">
        <v>1707</v>
      </c>
      <c r="E430" s="61" t="s">
        <v>1713</v>
      </c>
      <c r="F430" s="167" t="s">
        <v>1709</v>
      </c>
      <c r="G430" s="167" t="s">
        <v>1710</v>
      </c>
      <c r="H430" s="62" t="s">
        <v>1711</v>
      </c>
      <c r="J430" s="63" t="str">
        <f t="shared" si="82"/>
        <v>IC.GI.150801</v>
      </c>
      <c r="K430" s="61" t="s">
        <v>2311</v>
      </c>
      <c r="L430" s="167" t="str">
        <f t="shared" si="83"/>
        <v>Insertion Date:</v>
      </c>
      <c r="M430" s="168" t="str">
        <f t="shared" si="84"/>
        <v>PI.IC.GI.150801.01</v>
      </c>
      <c r="N430" s="168"/>
      <c r="O430" s="168" t="str">
        <f t="shared" si="85"/>
        <v>PH.IC.GI.150801.01</v>
      </c>
      <c r="Q430" s="168" t="str">
        <f t="shared" si="86"/>
        <v>CL.IC.GI.150801.01</v>
      </c>
    </row>
    <row r="431" spans="1:45" s="145" customFormat="1" ht="16">
      <c r="A431" s="145" t="s">
        <v>12165</v>
      </c>
      <c r="B431" s="145" t="s">
        <v>9944</v>
      </c>
      <c r="C431" s="170" t="s">
        <v>12565</v>
      </c>
      <c r="D431" s="145" t="s">
        <v>10441</v>
      </c>
      <c r="E431" s="170" t="s">
        <v>12559</v>
      </c>
      <c r="F431" s="145" t="s">
        <v>14527</v>
      </c>
      <c r="G431" s="145" t="s">
        <v>11567</v>
      </c>
      <c r="H431" s="170" t="s">
        <v>11848</v>
      </c>
      <c r="I431" s="145" t="s">
        <v>11567</v>
      </c>
      <c r="J431" s="171" t="str">
        <f>CONCATENATE("IC.GI.",C431,E431,H431)</f>
        <v>IC.GI.160301</v>
      </c>
      <c r="K431" s="170" t="s">
        <v>2311</v>
      </c>
      <c r="L431" s="145" t="str">
        <f>G431</f>
        <v>Gauze</v>
      </c>
      <c r="M431" s="171" t="str">
        <f>CONCATENATE("PI.",J431,".",K431)</f>
        <v>PI.IC.GI.160301.01</v>
      </c>
      <c r="N431" s="171"/>
      <c r="O431" s="171" t="str">
        <f>CONCATENATE("PH.",J431,".",K431)</f>
        <v>PH.IC.GI.160301.01</v>
      </c>
      <c r="Q431" s="171" t="str">
        <f>CONCATENATE("CL.",J431,".",K431)</f>
        <v>CL.IC.GI.160301.01</v>
      </c>
      <c r="X431" s="145" t="s">
        <v>12564</v>
      </c>
      <c r="Y431" s="145">
        <v>1091</v>
      </c>
      <c r="AR431" s="145" t="s">
        <v>12773</v>
      </c>
      <c r="AS431" s="145">
        <v>1749</v>
      </c>
    </row>
    <row r="432" spans="1:45" s="145" customFormat="1" ht="16">
      <c r="A432" s="145" t="s">
        <v>12165</v>
      </c>
      <c r="C432" s="170" t="s">
        <v>12565</v>
      </c>
      <c r="E432" s="170" t="s">
        <v>12559</v>
      </c>
      <c r="F432" s="145" t="s">
        <v>14527</v>
      </c>
      <c r="G432" s="145" t="s">
        <v>11070</v>
      </c>
      <c r="H432" s="170" t="s">
        <v>12030</v>
      </c>
      <c r="I432" s="145" t="s">
        <v>9832</v>
      </c>
      <c r="J432" s="171" t="str">
        <f t="shared" ref="J432:J521" si="87">CONCATENATE("IC.GI.",C432,E432,H432)</f>
        <v>IC.GI.160302</v>
      </c>
      <c r="K432" s="170" t="s">
        <v>2311</v>
      </c>
      <c r="L432" s="145" t="str">
        <f t="shared" ref="L432:L450" si="88">G432</f>
        <v>Transparent</v>
      </c>
      <c r="M432" s="171" t="str">
        <f t="shared" ref="M432:M450" si="89">CONCATENATE("PI.",J432,".",K432)</f>
        <v>PI.IC.GI.160302.01</v>
      </c>
      <c r="N432" s="171"/>
      <c r="O432" s="171" t="str">
        <f t="shared" ref="O432:O450" si="90">CONCATENATE("PH.",J432,".",K432)</f>
        <v>PH.IC.GI.160302.01</v>
      </c>
      <c r="Q432" s="171" t="str">
        <f t="shared" ref="Q432:Q450" si="91">CONCATENATE("CL.",J432,".",K432)</f>
        <v>CL.IC.GI.160302.01</v>
      </c>
      <c r="X432" s="145" t="s">
        <v>12564</v>
      </c>
      <c r="Y432" s="145">
        <v>1091</v>
      </c>
      <c r="AR432" s="145" t="s">
        <v>12773</v>
      </c>
      <c r="AS432" s="145">
        <v>1749</v>
      </c>
    </row>
    <row r="433" spans="1:45" s="145" customFormat="1" ht="16">
      <c r="A433" s="145" t="s">
        <v>12165</v>
      </c>
      <c r="C433" s="170" t="s">
        <v>12565</v>
      </c>
      <c r="E433" s="170" t="s">
        <v>12559</v>
      </c>
      <c r="F433" s="145" t="s">
        <v>14527</v>
      </c>
      <c r="G433" s="145" t="s">
        <v>9833</v>
      </c>
      <c r="H433" s="170" t="s">
        <v>12032</v>
      </c>
      <c r="I433" s="145" t="s">
        <v>11573</v>
      </c>
      <c r="J433" s="171" t="str">
        <f t="shared" si="87"/>
        <v>IC.GI.160303</v>
      </c>
      <c r="K433" s="170" t="s">
        <v>2311</v>
      </c>
      <c r="L433" s="145" t="str">
        <f t="shared" si="88"/>
        <v>None, open to air</v>
      </c>
      <c r="M433" s="171" t="str">
        <f t="shared" si="89"/>
        <v>PI.IC.GI.160303.01</v>
      </c>
      <c r="N433" s="171"/>
      <c r="O433" s="171" t="str">
        <f t="shared" si="90"/>
        <v>PH.IC.GI.160303.01</v>
      </c>
      <c r="Q433" s="171" t="str">
        <f t="shared" si="91"/>
        <v>CL.IC.GI.160303.01</v>
      </c>
      <c r="X433" s="145" t="s">
        <v>12564</v>
      </c>
      <c r="Y433" s="145">
        <v>1091</v>
      </c>
      <c r="AR433" s="145" t="s">
        <v>12773</v>
      </c>
      <c r="AS433" s="145">
        <v>1749</v>
      </c>
    </row>
    <row r="434" spans="1:45" s="145" customFormat="1" ht="16">
      <c r="A434" s="145" t="s">
        <v>12165</v>
      </c>
      <c r="C434" s="170" t="s">
        <v>12565</v>
      </c>
      <c r="E434" s="170" t="s">
        <v>12559</v>
      </c>
      <c r="F434" s="145" t="s">
        <v>14527</v>
      </c>
      <c r="G434" s="145" t="s">
        <v>10884</v>
      </c>
      <c r="H434" s="170" t="s">
        <v>12028</v>
      </c>
      <c r="I434" s="145" t="s">
        <v>12437</v>
      </c>
      <c r="J434" s="171" t="str">
        <f t="shared" si="87"/>
        <v>IC.GI.160304</v>
      </c>
      <c r="K434" s="170" t="s">
        <v>2311</v>
      </c>
      <c r="L434" s="145" t="str">
        <f t="shared" si="88"/>
        <v>Other:  specify</v>
      </c>
      <c r="M434" s="171" t="str">
        <f t="shared" si="89"/>
        <v>PI.IC.GI.160304.01</v>
      </c>
      <c r="N434" s="171"/>
      <c r="O434" s="171" t="str">
        <f t="shared" si="90"/>
        <v>PH.IC.GI.160304.01</v>
      </c>
      <c r="Q434" s="171" t="str">
        <f t="shared" si="91"/>
        <v>CL.IC.GI.160304.01</v>
      </c>
      <c r="X434" s="145" t="s">
        <v>12564</v>
      </c>
      <c r="Y434" s="145">
        <v>1091</v>
      </c>
      <c r="AR434" s="145" t="s">
        <v>12773</v>
      </c>
      <c r="AS434" s="145">
        <v>1749</v>
      </c>
    </row>
    <row r="435" spans="1:45" s="145" customFormat="1" ht="16">
      <c r="A435" s="145" t="s">
        <v>12165</v>
      </c>
      <c r="C435" s="170" t="s">
        <v>12565</v>
      </c>
      <c r="D435" s="145" t="s">
        <v>10442</v>
      </c>
      <c r="E435" s="170" t="s">
        <v>12560</v>
      </c>
      <c r="F435" s="145" t="s">
        <v>14527</v>
      </c>
      <c r="G435" s="145" t="s">
        <v>10195</v>
      </c>
      <c r="H435" s="170" t="s">
        <v>11848</v>
      </c>
      <c r="I435" s="145" t="s">
        <v>11575</v>
      </c>
      <c r="J435" s="171" t="str">
        <f t="shared" si="87"/>
        <v>IC.GI.160401</v>
      </c>
      <c r="K435" s="170" t="s">
        <v>2311</v>
      </c>
      <c r="L435" s="145" t="str">
        <f t="shared" si="88"/>
        <v>Clean, dry and intact</v>
      </c>
      <c r="M435" s="171" t="str">
        <f t="shared" si="89"/>
        <v>PI.IC.GI.160401.01</v>
      </c>
      <c r="N435" s="171"/>
      <c r="O435" s="171" t="str">
        <f t="shared" si="90"/>
        <v>PH.IC.GI.160401.01</v>
      </c>
      <c r="Q435" s="171" t="str">
        <f t="shared" si="91"/>
        <v>CL.IC.GI.160401.01</v>
      </c>
      <c r="X435" s="145" t="s">
        <v>12564</v>
      </c>
      <c r="Y435" s="145">
        <v>1091</v>
      </c>
      <c r="AR435" s="145" t="s">
        <v>12773</v>
      </c>
      <c r="AS435" s="145">
        <v>1749</v>
      </c>
    </row>
    <row r="436" spans="1:45" s="145" customFormat="1" ht="16">
      <c r="A436" s="145" t="s">
        <v>12165</v>
      </c>
      <c r="C436" s="170" t="s">
        <v>12565</v>
      </c>
      <c r="E436" s="170" t="s">
        <v>12560</v>
      </c>
      <c r="F436" s="145" t="s">
        <v>14527</v>
      </c>
      <c r="G436" s="145" t="s">
        <v>11393</v>
      </c>
      <c r="H436" s="170" t="s">
        <v>12030</v>
      </c>
      <c r="I436" s="145" t="s">
        <v>11393</v>
      </c>
      <c r="J436" s="171" t="str">
        <f t="shared" si="87"/>
        <v>IC.GI.160402</v>
      </c>
      <c r="K436" s="170" t="s">
        <v>2311</v>
      </c>
      <c r="L436" s="145" t="str">
        <f t="shared" si="88"/>
        <v>Changed</v>
      </c>
      <c r="M436" s="171" t="str">
        <f t="shared" si="89"/>
        <v>PI.IC.GI.160402.01</v>
      </c>
      <c r="N436" s="171"/>
      <c r="O436" s="171" t="str">
        <f t="shared" si="90"/>
        <v>PH.IC.GI.160402.01</v>
      </c>
      <c r="Q436" s="171" t="str">
        <f t="shared" si="91"/>
        <v>CL.IC.GI.160402.01</v>
      </c>
      <c r="X436" s="145" t="s">
        <v>12564</v>
      </c>
      <c r="Y436" s="145">
        <v>1091</v>
      </c>
      <c r="AR436" s="145" t="s">
        <v>12773</v>
      </c>
      <c r="AS436" s="145">
        <v>1749</v>
      </c>
    </row>
    <row r="437" spans="1:45" s="145" customFormat="1" ht="16">
      <c r="A437" s="145" t="s">
        <v>12165</v>
      </c>
      <c r="C437" s="170" t="s">
        <v>12565</v>
      </c>
      <c r="E437" s="170" t="s">
        <v>12560</v>
      </c>
      <c r="F437" s="145" t="s">
        <v>14527</v>
      </c>
      <c r="G437" s="145" t="s">
        <v>11411</v>
      </c>
      <c r="H437" s="170" t="s">
        <v>12032</v>
      </c>
      <c r="I437" s="145" t="s">
        <v>11411</v>
      </c>
      <c r="J437" s="171" t="str">
        <f t="shared" si="87"/>
        <v>IC.GI.160403</v>
      </c>
      <c r="K437" s="170" t="s">
        <v>2311</v>
      </c>
      <c r="L437" s="145" t="str">
        <f t="shared" si="88"/>
        <v>Reinforced</v>
      </c>
      <c r="M437" s="171" t="str">
        <f t="shared" si="89"/>
        <v>PI.IC.GI.160403.01</v>
      </c>
      <c r="N437" s="171"/>
      <c r="O437" s="171" t="str">
        <f t="shared" si="90"/>
        <v>PH.IC.GI.160403.01</v>
      </c>
      <c r="Q437" s="171" t="str">
        <f t="shared" si="91"/>
        <v>CL.IC.GI.160403.01</v>
      </c>
      <c r="X437" s="145" t="s">
        <v>12564</v>
      </c>
      <c r="Y437" s="145">
        <v>1091</v>
      </c>
      <c r="AR437" s="145" t="s">
        <v>12773</v>
      </c>
      <c r="AS437" s="145">
        <v>1749</v>
      </c>
    </row>
    <row r="438" spans="1:45" s="145" customFormat="1" ht="16">
      <c r="A438" s="145" t="s">
        <v>12165</v>
      </c>
      <c r="C438" s="170" t="s">
        <v>12565</v>
      </c>
      <c r="D438" s="145" t="s">
        <v>8585</v>
      </c>
      <c r="E438" s="170" t="s">
        <v>12561</v>
      </c>
      <c r="F438" s="145" t="s">
        <v>14527</v>
      </c>
      <c r="G438" s="145" t="s">
        <v>14512</v>
      </c>
      <c r="H438" s="170" t="s">
        <v>11848</v>
      </c>
      <c r="I438" s="145" t="s">
        <v>12157</v>
      </c>
      <c r="J438" s="171" t="str">
        <f t="shared" si="87"/>
        <v>IC.GI.160501</v>
      </c>
      <c r="K438" s="170" t="s">
        <v>2311</v>
      </c>
      <c r="L438" s="145" t="str">
        <f t="shared" si="88"/>
        <v>Drsg Drainage none</v>
      </c>
      <c r="M438" s="171" t="str">
        <f t="shared" si="89"/>
        <v>PI.IC.GI.160501.01</v>
      </c>
      <c r="N438" s="171"/>
      <c r="O438" s="171" t="str">
        <f t="shared" si="90"/>
        <v>PH.IC.GI.160501.01</v>
      </c>
      <c r="Q438" s="171" t="str">
        <f t="shared" si="91"/>
        <v>CL.IC.GI.160501.01</v>
      </c>
      <c r="X438" s="145" t="s">
        <v>12564</v>
      </c>
      <c r="Y438" s="145">
        <v>1091</v>
      </c>
      <c r="AR438" s="145" t="s">
        <v>12773</v>
      </c>
      <c r="AS438" s="145">
        <v>1749</v>
      </c>
    </row>
    <row r="439" spans="1:45" s="145" customFormat="1" ht="16">
      <c r="A439" s="145" t="s">
        <v>12165</v>
      </c>
      <c r="C439" s="170" t="s">
        <v>12565</v>
      </c>
      <c r="E439" s="170" t="s">
        <v>12561</v>
      </c>
      <c r="F439" s="145" t="s">
        <v>14527</v>
      </c>
      <c r="G439" s="145" t="s">
        <v>14513</v>
      </c>
      <c r="H439" s="170" t="s">
        <v>12030</v>
      </c>
      <c r="I439" s="145" t="s">
        <v>11400</v>
      </c>
      <c r="J439" s="171" t="str">
        <f t="shared" si="87"/>
        <v>IC.GI.160502</v>
      </c>
      <c r="K439" s="170" t="s">
        <v>2311</v>
      </c>
      <c r="L439" s="145" t="str">
        <f t="shared" si="88"/>
        <v>Drsg scant amount Drainage</v>
      </c>
      <c r="M439" s="171" t="str">
        <f t="shared" si="89"/>
        <v>PI.IC.GI.160502.01</v>
      </c>
      <c r="N439" s="171"/>
      <c r="O439" s="171" t="str">
        <f t="shared" si="90"/>
        <v>PH.IC.GI.160502.01</v>
      </c>
      <c r="Q439" s="171" t="str">
        <f t="shared" si="91"/>
        <v>CL.IC.GI.160502.01</v>
      </c>
      <c r="X439" s="145" t="s">
        <v>12564</v>
      </c>
      <c r="Y439" s="145">
        <v>1091</v>
      </c>
      <c r="AR439" s="145" t="s">
        <v>12773</v>
      </c>
      <c r="AS439" s="145">
        <v>1749</v>
      </c>
    </row>
    <row r="440" spans="1:45" s="145" customFormat="1" ht="16">
      <c r="A440" s="145" t="s">
        <v>12165</v>
      </c>
      <c r="C440" s="170" t="s">
        <v>12565</v>
      </c>
      <c r="E440" s="170" t="s">
        <v>12561</v>
      </c>
      <c r="F440" s="145" t="s">
        <v>14527</v>
      </c>
      <c r="G440" s="145" t="s">
        <v>14514</v>
      </c>
      <c r="H440" s="170" t="s">
        <v>12032</v>
      </c>
      <c r="I440" s="145" t="s">
        <v>11730</v>
      </c>
      <c r="J440" s="171" t="str">
        <f t="shared" si="87"/>
        <v>IC.GI.160503</v>
      </c>
      <c r="K440" s="170" t="s">
        <v>2311</v>
      </c>
      <c r="L440" s="145" t="str">
        <f t="shared" si="88"/>
        <v>Drsg small amount Drainage</v>
      </c>
      <c r="M440" s="171" t="str">
        <f t="shared" si="89"/>
        <v>PI.IC.GI.160503.01</v>
      </c>
      <c r="N440" s="171"/>
      <c r="O440" s="171" t="str">
        <f t="shared" si="90"/>
        <v>PH.IC.GI.160503.01</v>
      </c>
      <c r="Q440" s="171" t="str">
        <f t="shared" si="91"/>
        <v>CL.IC.GI.160503.01</v>
      </c>
      <c r="X440" s="145" t="s">
        <v>12564</v>
      </c>
      <c r="Y440" s="145">
        <v>1091</v>
      </c>
      <c r="AR440" s="145" t="s">
        <v>12773</v>
      </c>
      <c r="AS440" s="145">
        <v>1749</v>
      </c>
    </row>
    <row r="441" spans="1:45" s="145" customFormat="1" ht="16">
      <c r="A441" s="145" t="s">
        <v>12165</v>
      </c>
      <c r="C441" s="170" t="s">
        <v>12565</v>
      </c>
      <c r="E441" s="170" t="s">
        <v>12561</v>
      </c>
      <c r="F441" s="145" t="s">
        <v>14527</v>
      </c>
      <c r="G441" s="145" t="s">
        <v>14515</v>
      </c>
      <c r="H441" s="170" t="s">
        <v>12028</v>
      </c>
      <c r="I441" s="145" t="s">
        <v>11732</v>
      </c>
      <c r="J441" s="171" t="str">
        <f t="shared" si="87"/>
        <v>IC.GI.160504</v>
      </c>
      <c r="K441" s="170" t="s">
        <v>2311</v>
      </c>
      <c r="L441" s="145" t="str">
        <f t="shared" si="88"/>
        <v>Drsg moderate amount Drainage</v>
      </c>
      <c r="M441" s="171" t="str">
        <f t="shared" si="89"/>
        <v>PI.IC.GI.160504.01</v>
      </c>
      <c r="N441" s="171"/>
      <c r="O441" s="171" t="str">
        <f t="shared" si="90"/>
        <v>PH.IC.GI.160504.01</v>
      </c>
      <c r="Q441" s="171" t="str">
        <f t="shared" si="91"/>
        <v>CL.IC.GI.160504.01</v>
      </c>
      <c r="X441" s="145" t="s">
        <v>12564</v>
      </c>
      <c r="Y441" s="145">
        <v>1091</v>
      </c>
      <c r="AR441" s="145" t="s">
        <v>12773</v>
      </c>
      <c r="AS441" s="145">
        <v>1749</v>
      </c>
    </row>
    <row r="442" spans="1:45" s="145" customFormat="1" ht="16">
      <c r="A442" s="145" t="s">
        <v>12165</v>
      </c>
      <c r="C442" s="170" t="s">
        <v>12565</v>
      </c>
      <c r="E442" s="170" t="s">
        <v>12561</v>
      </c>
      <c r="F442" s="145" t="s">
        <v>14527</v>
      </c>
      <c r="G442" s="145" t="s">
        <v>14516</v>
      </c>
      <c r="H442" s="170" t="s">
        <v>12210</v>
      </c>
      <c r="I442" s="145" t="s">
        <v>11734</v>
      </c>
      <c r="J442" s="171" t="str">
        <f t="shared" si="87"/>
        <v>IC.GI.160505</v>
      </c>
      <c r="K442" s="170" t="s">
        <v>2311</v>
      </c>
      <c r="L442" s="145" t="str">
        <f t="shared" si="88"/>
        <v>Drsg large amount Drainage</v>
      </c>
      <c r="M442" s="171" t="str">
        <f t="shared" si="89"/>
        <v>PI.IC.GI.160505.01</v>
      </c>
      <c r="N442" s="171"/>
      <c r="O442" s="171" t="str">
        <f t="shared" si="90"/>
        <v>PH.IC.GI.160505.01</v>
      </c>
      <c r="Q442" s="171" t="str">
        <f t="shared" si="91"/>
        <v>CL.IC.GI.160505.01</v>
      </c>
      <c r="X442" s="145" t="s">
        <v>12564</v>
      </c>
      <c r="Y442" s="145">
        <v>1091</v>
      </c>
      <c r="AR442" s="145" t="s">
        <v>12773</v>
      </c>
      <c r="AS442" s="145">
        <v>1749</v>
      </c>
    </row>
    <row r="443" spans="1:45" s="145" customFormat="1" ht="16">
      <c r="A443" s="145" t="s">
        <v>12165</v>
      </c>
      <c r="C443" s="170" t="s">
        <v>12565</v>
      </c>
      <c r="E443" s="170" t="s">
        <v>12561</v>
      </c>
      <c r="F443" s="145" t="s">
        <v>14527</v>
      </c>
      <c r="G443" s="145" t="s">
        <v>14517</v>
      </c>
      <c r="H443" s="170" t="s">
        <v>12212</v>
      </c>
      <c r="I443" s="145" t="s">
        <v>11933</v>
      </c>
      <c r="J443" s="171" t="str">
        <f t="shared" si="87"/>
        <v>IC.GI.160506</v>
      </c>
      <c r="K443" s="170" t="s">
        <v>2311</v>
      </c>
      <c r="L443" s="145" t="str">
        <f t="shared" si="88"/>
        <v>Drsg copious amount Drainage</v>
      </c>
      <c r="M443" s="171" t="str">
        <f t="shared" si="89"/>
        <v>PI.IC.GI.160506.01</v>
      </c>
      <c r="N443" s="171"/>
      <c r="O443" s="171" t="str">
        <f t="shared" si="90"/>
        <v>PH.IC.GI.160506.01</v>
      </c>
      <c r="Q443" s="171" t="str">
        <f t="shared" si="91"/>
        <v>CL.IC.GI.160506.01</v>
      </c>
      <c r="X443" s="145" t="s">
        <v>12564</v>
      </c>
      <c r="Y443" s="145">
        <v>1091</v>
      </c>
      <c r="AR443" s="145" t="s">
        <v>12773</v>
      </c>
      <c r="AS443" s="145">
        <v>1749</v>
      </c>
    </row>
    <row r="444" spans="1:45" s="145" customFormat="1" ht="16">
      <c r="A444" s="145" t="s">
        <v>12165</v>
      </c>
      <c r="C444" s="170" t="s">
        <v>12565</v>
      </c>
      <c r="D444" s="145" t="s">
        <v>14507</v>
      </c>
      <c r="E444" s="170" t="s">
        <v>12562</v>
      </c>
      <c r="F444" s="145" t="s">
        <v>14527</v>
      </c>
      <c r="G444" s="145" t="s">
        <v>14518</v>
      </c>
      <c r="H444" s="170" t="s">
        <v>11848</v>
      </c>
      <c r="I444" s="145" t="s">
        <v>11753</v>
      </c>
      <c r="J444" s="171" t="str">
        <f t="shared" si="87"/>
        <v>IC.GI.160601</v>
      </c>
      <c r="K444" s="170" t="s">
        <v>2311</v>
      </c>
      <c r="L444" s="145" t="str">
        <f t="shared" si="88"/>
        <v>Drsg Drainage unchanged</v>
      </c>
      <c r="M444" s="171" t="str">
        <f t="shared" si="89"/>
        <v>PI.IC.GI.160601.01</v>
      </c>
      <c r="N444" s="171"/>
      <c r="O444" s="171" t="str">
        <f t="shared" si="90"/>
        <v>PH.IC.GI.160601.01</v>
      </c>
      <c r="Q444" s="171" t="str">
        <f t="shared" si="91"/>
        <v>CL.IC.GI.160601.01</v>
      </c>
      <c r="X444" s="145" t="s">
        <v>12564</v>
      </c>
      <c r="Y444" s="145">
        <v>1091</v>
      </c>
      <c r="AR444" s="145" t="s">
        <v>12773</v>
      </c>
      <c r="AS444" s="145">
        <v>1749</v>
      </c>
    </row>
    <row r="445" spans="1:45" s="145" customFormat="1" ht="16">
      <c r="A445" s="145" t="s">
        <v>12165</v>
      </c>
      <c r="C445" s="170" t="s">
        <v>12565</v>
      </c>
      <c r="E445" s="170" t="s">
        <v>12562</v>
      </c>
      <c r="F445" s="145" t="s">
        <v>14527</v>
      </c>
      <c r="G445" s="145" t="s">
        <v>14519</v>
      </c>
      <c r="H445" s="170" t="s">
        <v>12030</v>
      </c>
      <c r="I445" s="145" t="s">
        <v>11752</v>
      </c>
      <c r="J445" s="171" t="str">
        <f t="shared" si="87"/>
        <v>IC.GI.160602</v>
      </c>
      <c r="K445" s="170" t="s">
        <v>2311</v>
      </c>
      <c r="L445" s="145" t="str">
        <f t="shared" si="88"/>
        <v>Drsg Drainage decreasing</v>
      </c>
      <c r="M445" s="171" t="str">
        <f t="shared" si="89"/>
        <v>PI.IC.GI.160602.01</v>
      </c>
      <c r="N445" s="171"/>
      <c r="O445" s="171" t="str">
        <f t="shared" si="90"/>
        <v>PH.IC.GI.160602.01</v>
      </c>
      <c r="Q445" s="171" t="str">
        <f t="shared" si="91"/>
        <v>CL.IC.GI.160602.01</v>
      </c>
      <c r="X445" s="145" t="s">
        <v>12564</v>
      </c>
      <c r="Y445" s="145">
        <v>1091</v>
      </c>
      <c r="AR445" s="145" t="s">
        <v>12773</v>
      </c>
      <c r="AS445" s="145">
        <v>1749</v>
      </c>
    </row>
    <row r="446" spans="1:45" s="145" customFormat="1" ht="16">
      <c r="A446" s="145" t="s">
        <v>12165</v>
      </c>
      <c r="C446" s="170" t="s">
        <v>12565</v>
      </c>
      <c r="E446" s="170" t="s">
        <v>12562</v>
      </c>
      <c r="F446" s="145" t="s">
        <v>14527</v>
      </c>
      <c r="G446" s="145" t="s">
        <v>14520</v>
      </c>
      <c r="H446" s="170" t="s">
        <v>12032</v>
      </c>
      <c r="I446" s="145" t="s">
        <v>11583</v>
      </c>
      <c r="J446" s="171" t="str">
        <f t="shared" si="87"/>
        <v>IC.GI.160603</v>
      </c>
      <c r="K446" s="170" t="s">
        <v>2311</v>
      </c>
      <c r="L446" s="145" t="str">
        <f t="shared" si="88"/>
        <v>Drsg Drainage increasing</v>
      </c>
      <c r="M446" s="171" t="str">
        <f t="shared" si="89"/>
        <v>PI.IC.GI.160603.01</v>
      </c>
      <c r="N446" s="171"/>
      <c r="O446" s="171" t="str">
        <f t="shared" si="90"/>
        <v>PH.IC.GI.160603.01</v>
      </c>
      <c r="Q446" s="171" t="str">
        <f t="shared" si="91"/>
        <v>CL.IC.GI.160603.01</v>
      </c>
      <c r="X446" s="145" t="s">
        <v>12564</v>
      </c>
      <c r="Y446" s="145">
        <v>1091</v>
      </c>
      <c r="AR446" s="145" t="s">
        <v>12773</v>
      </c>
      <c r="AS446" s="145">
        <v>1749</v>
      </c>
    </row>
    <row r="447" spans="1:45" s="167" customFormat="1" ht="15">
      <c r="A447" s="167" t="s">
        <v>12165</v>
      </c>
      <c r="B447" s="10"/>
      <c r="C447" s="61" t="s">
        <v>12819</v>
      </c>
      <c r="D447" s="10" t="s">
        <v>1712</v>
      </c>
      <c r="E447" s="61" t="s">
        <v>1708</v>
      </c>
      <c r="F447" s="83" t="s">
        <v>2150</v>
      </c>
      <c r="G447" s="83" t="s">
        <v>8431</v>
      </c>
      <c r="H447" s="62" t="s">
        <v>11848</v>
      </c>
      <c r="I447" s="83" t="s">
        <v>7972</v>
      </c>
      <c r="J447" s="63" t="str">
        <f t="shared" si="87"/>
        <v>IC.GI.160701</v>
      </c>
      <c r="K447" s="61" t="s">
        <v>12906</v>
      </c>
      <c r="L447" s="167" t="str">
        <f t="shared" si="88"/>
        <v>Present on Admission</v>
      </c>
      <c r="M447" s="168" t="str">
        <f t="shared" si="89"/>
        <v>PI.IC.GI.160701.01</v>
      </c>
      <c r="N447" s="168"/>
      <c r="O447" s="168" t="str">
        <f t="shared" si="90"/>
        <v>PH.IC.GI.160701.01</v>
      </c>
      <c r="Q447" s="168" t="str">
        <f t="shared" si="91"/>
        <v>CL.IC.GI.160701.01</v>
      </c>
    </row>
    <row r="448" spans="1:45" s="167" customFormat="1" ht="15">
      <c r="A448" s="167" t="s">
        <v>12165</v>
      </c>
      <c r="B448" s="10"/>
      <c r="C448" s="61" t="s">
        <v>12819</v>
      </c>
      <c r="D448" s="10"/>
      <c r="E448" s="61" t="s">
        <v>1708</v>
      </c>
      <c r="F448" s="83" t="s">
        <v>2150</v>
      </c>
      <c r="G448" s="83" t="s">
        <v>11838</v>
      </c>
      <c r="H448" s="62" t="s">
        <v>12030</v>
      </c>
      <c r="I448" s="83" t="s">
        <v>8432</v>
      </c>
      <c r="J448" s="63" t="str">
        <f t="shared" si="87"/>
        <v>IC.GI.160702</v>
      </c>
      <c r="K448" s="61" t="s">
        <v>12906</v>
      </c>
      <c r="L448" s="167" t="str">
        <f t="shared" si="88"/>
        <v>Inserted at this date/time</v>
      </c>
      <c r="M448" s="168" t="str">
        <f t="shared" si="89"/>
        <v>PI.IC.GI.160702.01</v>
      </c>
      <c r="N448" s="168"/>
      <c r="O448" s="168" t="str">
        <f t="shared" si="90"/>
        <v>PH.IC.GI.160702.01</v>
      </c>
      <c r="Q448" s="168" t="str">
        <f t="shared" si="91"/>
        <v>CL.IC.GI.160702.01</v>
      </c>
    </row>
    <row r="449" spans="1:31" s="167" customFormat="1" ht="15">
      <c r="A449" s="167" t="s">
        <v>12165</v>
      </c>
      <c r="B449" s="10"/>
      <c r="C449" s="61" t="s">
        <v>12819</v>
      </c>
      <c r="D449" s="10"/>
      <c r="E449" s="61" t="s">
        <v>1708</v>
      </c>
      <c r="F449" s="83" t="s">
        <v>2150</v>
      </c>
      <c r="G449" s="83" t="s">
        <v>10123</v>
      </c>
      <c r="H449" s="62" t="s">
        <v>12032</v>
      </c>
      <c r="I449" s="83" t="s">
        <v>7973</v>
      </c>
      <c r="J449" s="63" t="str">
        <f t="shared" si="87"/>
        <v>IC.GI.160703</v>
      </c>
      <c r="K449" s="61" t="s">
        <v>12906</v>
      </c>
      <c r="L449" s="167" t="str">
        <f t="shared" si="88"/>
        <v>Discontinued</v>
      </c>
      <c r="M449" s="168" t="str">
        <f t="shared" si="89"/>
        <v>PI.IC.GI.160703.01</v>
      </c>
      <c r="N449" s="168"/>
      <c r="O449" s="168" t="str">
        <f t="shared" si="90"/>
        <v>PH.IC.GI.160703.01</v>
      </c>
      <c r="Q449" s="168" t="str">
        <f t="shared" si="91"/>
        <v>CL.IC.GI.160703.01</v>
      </c>
    </row>
    <row r="450" spans="1:31" s="167" customFormat="1" ht="15">
      <c r="A450" s="167" t="s">
        <v>12165</v>
      </c>
      <c r="B450" s="10"/>
      <c r="C450" s="61" t="s">
        <v>12819</v>
      </c>
      <c r="D450" s="10" t="s">
        <v>1707</v>
      </c>
      <c r="E450" s="61" t="s">
        <v>1713</v>
      </c>
      <c r="F450" s="167" t="s">
        <v>1720</v>
      </c>
      <c r="G450" s="167" t="s">
        <v>1710</v>
      </c>
      <c r="H450" s="62" t="s">
        <v>1711</v>
      </c>
      <c r="J450" s="63" t="str">
        <f t="shared" si="87"/>
        <v>IC.GI.160801</v>
      </c>
      <c r="K450" s="61" t="s">
        <v>12906</v>
      </c>
      <c r="L450" s="167" t="str">
        <f t="shared" si="88"/>
        <v>Insertion Date:</v>
      </c>
      <c r="M450" s="168" t="str">
        <f t="shared" si="89"/>
        <v>PI.IC.GI.160801.01</v>
      </c>
      <c r="N450" s="168"/>
      <c r="O450" s="168" t="str">
        <f t="shared" si="90"/>
        <v>PH.IC.GI.160801.01</v>
      </c>
      <c r="Q450" s="168" t="str">
        <f t="shared" si="91"/>
        <v>CL.IC.GI.160801.01</v>
      </c>
    </row>
    <row r="451" spans="1:31" s="167" customFormat="1" ht="15">
      <c r="A451" s="167" t="s">
        <v>12165</v>
      </c>
      <c r="B451" s="167" t="s">
        <v>3363</v>
      </c>
      <c r="C451" s="61" t="s">
        <v>13176</v>
      </c>
      <c r="D451" s="167" t="s">
        <v>3363</v>
      </c>
      <c r="E451" s="61" t="s">
        <v>11848</v>
      </c>
      <c r="F451" s="85" t="s">
        <v>3363</v>
      </c>
      <c r="G451" s="85" t="s">
        <v>3364</v>
      </c>
      <c r="H451" s="61" t="s">
        <v>11848</v>
      </c>
      <c r="J451" s="63" t="str">
        <f t="shared" si="87"/>
        <v>IC.GI.170101</v>
      </c>
      <c r="K451" s="61" t="s">
        <v>11848</v>
      </c>
      <c r="L451" s="167" t="str">
        <f t="shared" ref="L451:L540" si="92">G451</f>
        <v>Assessment of catheter necessity</v>
      </c>
      <c r="M451" s="168" t="str">
        <f t="shared" ref="M451:M540" si="93">CONCATENATE("PI.",J451,".",K451)</f>
        <v>PI.IC.GI.170101.01</v>
      </c>
      <c r="N451" s="168"/>
      <c r="O451" s="168" t="str">
        <f t="shared" ref="O451:O540" si="94">CONCATENATE("PH.",J451,".",K451)</f>
        <v>PH.IC.GI.170101.01</v>
      </c>
      <c r="Q451" s="168" t="str">
        <f t="shared" ref="Q451:Q540" si="95">CONCATENATE("CL.",J451,".",K451)</f>
        <v>CL.IC.GI.170101.01</v>
      </c>
      <c r="Z451" s="167" t="s">
        <v>13177</v>
      </c>
      <c r="AA451" s="167">
        <v>1151</v>
      </c>
    </row>
    <row r="452" spans="1:31" s="167" customFormat="1" ht="15">
      <c r="A452" s="167" t="s">
        <v>12165</v>
      </c>
      <c r="C452" s="61" t="s">
        <v>13176</v>
      </c>
      <c r="E452" s="61" t="s">
        <v>11848</v>
      </c>
      <c r="F452" s="85" t="s">
        <v>3363</v>
      </c>
      <c r="G452" s="85" t="s">
        <v>3429</v>
      </c>
      <c r="H452" s="61" t="s">
        <v>12030</v>
      </c>
      <c r="J452" s="63" t="str">
        <f t="shared" si="87"/>
        <v>IC.GI.170102</v>
      </c>
      <c r="K452" s="61" t="s">
        <v>11848</v>
      </c>
      <c r="L452" s="167" t="str">
        <f t="shared" si="92"/>
        <v>Patient informed/instructed regarding procedure</v>
      </c>
      <c r="M452" s="168" t="str">
        <f t="shared" si="93"/>
        <v>PI.IC.GI.170102.01</v>
      </c>
      <c r="N452" s="168"/>
      <c r="O452" s="168" t="str">
        <f t="shared" si="94"/>
        <v>PH.IC.GI.170102.01</v>
      </c>
      <c r="Q452" s="168" t="str">
        <f t="shared" si="95"/>
        <v>CL.IC.GI.170102.01</v>
      </c>
      <c r="Z452" s="167" t="s">
        <v>13177</v>
      </c>
      <c r="AA452" s="167">
        <v>1151</v>
      </c>
    </row>
    <row r="453" spans="1:31" s="167" customFormat="1" ht="15">
      <c r="A453" s="167" t="s">
        <v>12165</v>
      </c>
      <c r="C453" s="61" t="s">
        <v>13176</v>
      </c>
      <c r="E453" s="61" t="s">
        <v>11848</v>
      </c>
      <c r="F453" s="85" t="s">
        <v>3363</v>
      </c>
      <c r="G453" s="85" t="s">
        <v>3365</v>
      </c>
      <c r="H453" s="61" t="s">
        <v>12032</v>
      </c>
      <c r="J453" s="63" t="str">
        <f t="shared" si="87"/>
        <v>IC.GI.170103</v>
      </c>
      <c r="K453" s="61" t="s">
        <v>11848</v>
      </c>
      <c r="L453" s="167" t="str">
        <f t="shared" si="92"/>
        <v>Hand hygiene</v>
      </c>
      <c r="M453" s="168" t="str">
        <f t="shared" si="93"/>
        <v>PI.IC.GI.170103.01</v>
      </c>
      <c r="N453" s="168"/>
      <c r="O453" s="168" t="str">
        <f t="shared" si="94"/>
        <v>PH.IC.GI.170103.01</v>
      </c>
      <c r="Q453" s="168" t="str">
        <f t="shared" si="95"/>
        <v>CL.IC.GI.170103.01</v>
      </c>
      <c r="Z453" s="167" t="s">
        <v>13177</v>
      </c>
      <c r="AA453" s="167">
        <v>1151</v>
      </c>
    </row>
    <row r="454" spans="1:31" s="167" customFormat="1" ht="15">
      <c r="A454" s="167" t="s">
        <v>12165</v>
      </c>
      <c r="C454" s="61" t="s">
        <v>13176</v>
      </c>
      <c r="E454" s="61" t="s">
        <v>11848</v>
      </c>
      <c r="F454" s="85" t="s">
        <v>3363</v>
      </c>
      <c r="G454" s="85" t="s">
        <v>3130</v>
      </c>
      <c r="H454" s="61" t="s">
        <v>12028</v>
      </c>
      <c r="J454" s="63" t="str">
        <f t="shared" si="87"/>
        <v>IC.GI.170104</v>
      </c>
      <c r="K454" s="61" t="s">
        <v>11848</v>
      </c>
      <c r="L454" s="167" t="str">
        <f t="shared" si="92"/>
        <v>Sterile prep of meatus performed</v>
      </c>
      <c r="M454" s="168" t="str">
        <f t="shared" si="93"/>
        <v>PI.IC.GI.170104.01</v>
      </c>
      <c r="N454" s="168"/>
      <c r="O454" s="168" t="str">
        <f t="shared" si="94"/>
        <v>PH.IC.GI.170104.01</v>
      </c>
      <c r="Q454" s="168" t="str">
        <f t="shared" si="95"/>
        <v>CL.IC.GI.170104.01</v>
      </c>
      <c r="Z454" s="167" t="s">
        <v>13177</v>
      </c>
      <c r="AA454" s="167">
        <v>1151</v>
      </c>
    </row>
    <row r="455" spans="1:31" s="167" customFormat="1" ht="15">
      <c r="A455" s="167" t="s">
        <v>12165</v>
      </c>
      <c r="C455" s="61" t="s">
        <v>13176</v>
      </c>
      <c r="E455" s="61" t="s">
        <v>11848</v>
      </c>
      <c r="F455" s="85" t="s">
        <v>3363</v>
      </c>
      <c r="G455" s="85" t="s">
        <v>3131</v>
      </c>
      <c r="H455" s="61" t="s">
        <v>12210</v>
      </c>
      <c r="J455" s="63" t="str">
        <f t="shared" si="87"/>
        <v>IC.GI.170105</v>
      </c>
      <c r="K455" s="61" t="s">
        <v>11848</v>
      </c>
      <c r="L455" s="167" t="str">
        <f t="shared" si="92"/>
        <v>Use a single-use packet of lubricant</v>
      </c>
      <c r="M455" s="168" t="str">
        <f t="shared" si="93"/>
        <v>PI.IC.GI.170105.01</v>
      </c>
      <c r="N455" s="168"/>
      <c r="O455" s="168" t="str">
        <f t="shared" si="94"/>
        <v>PH.IC.GI.170105.01</v>
      </c>
      <c r="Q455" s="168" t="str">
        <f t="shared" si="95"/>
        <v>CL.IC.GI.170105.01</v>
      </c>
      <c r="Z455" s="167" t="s">
        <v>13177</v>
      </c>
      <c r="AA455" s="167">
        <v>1151</v>
      </c>
    </row>
    <row r="456" spans="1:31" s="167" customFormat="1" ht="15">
      <c r="A456" s="167" t="s">
        <v>12165</v>
      </c>
      <c r="C456" s="61" t="s">
        <v>13176</v>
      </c>
      <c r="E456" s="61" t="s">
        <v>11848</v>
      </c>
      <c r="F456" s="85" t="s">
        <v>3363</v>
      </c>
      <c r="G456" s="85" t="s">
        <v>13223</v>
      </c>
      <c r="H456" s="61" t="s">
        <v>12212</v>
      </c>
      <c r="J456" s="63" t="str">
        <f t="shared" si="87"/>
        <v>IC.GI.170106</v>
      </c>
      <c r="K456" s="61" t="s">
        <v>11848</v>
      </c>
      <c r="L456" s="167" t="str">
        <f t="shared" si="92"/>
        <v>Asceptic insertion technique</v>
      </c>
      <c r="M456" s="168" t="str">
        <f t="shared" si="93"/>
        <v>PI.IC.GI.170106.01</v>
      </c>
      <c r="N456" s="168"/>
      <c r="O456" s="168" t="str">
        <f t="shared" si="94"/>
        <v>PH.IC.GI.170106.01</v>
      </c>
      <c r="Q456" s="168" t="str">
        <f t="shared" si="95"/>
        <v>CL.IC.GI.170106.01</v>
      </c>
      <c r="Z456" s="167" t="s">
        <v>13177</v>
      </c>
      <c r="AA456" s="167">
        <v>1151</v>
      </c>
    </row>
    <row r="457" spans="1:31" s="167" customFormat="1" ht="15">
      <c r="A457" s="167" t="s">
        <v>12165</v>
      </c>
      <c r="C457" s="61" t="s">
        <v>13176</v>
      </c>
      <c r="E457" s="61" t="s">
        <v>11848</v>
      </c>
      <c r="F457" s="85" t="s">
        <v>3363</v>
      </c>
      <c r="G457" s="85" t="s">
        <v>3368</v>
      </c>
      <c r="H457" s="61" t="s">
        <v>12225</v>
      </c>
      <c r="J457" s="63" t="str">
        <f t="shared" si="87"/>
        <v>IC.GI.170107</v>
      </c>
      <c r="K457" s="61" t="s">
        <v>11848</v>
      </c>
      <c r="L457" s="167" t="str">
        <f t="shared" si="92"/>
        <v>Foley catheter placed w/o difficulty</v>
      </c>
      <c r="M457" s="168" t="str">
        <f t="shared" si="93"/>
        <v>PI.IC.GI.170107.01</v>
      </c>
      <c r="N457" s="168"/>
      <c r="O457" s="168" t="str">
        <f t="shared" si="94"/>
        <v>PH.IC.GI.170107.01</v>
      </c>
      <c r="Q457" s="168" t="str">
        <f t="shared" si="95"/>
        <v>CL.IC.GI.170107.01</v>
      </c>
      <c r="Z457" s="167" t="s">
        <v>13177</v>
      </c>
      <c r="AA457" s="167">
        <v>1151</v>
      </c>
    </row>
    <row r="458" spans="1:31" s="167" customFormat="1" ht="15">
      <c r="A458" s="167" t="s">
        <v>12165</v>
      </c>
      <c r="C458" s="61" t="s">
        <v>13176</v>
      </c>
      <c r="E458" s="61" t="s">
        <v>11848</v>
      </c>
      <c r="F458" s="85" t="s">
        <v>3363</v>
      </c>
      <c r="G458" s="85" t="s">
        <v>3255</v>
      </c>
      <c r="H458" s="61" t="s">
        <v>11638</v>
      </c>
      <c r="J458" s="63" t="str">
        <f t="shared" si="87"/>
        <v>IC.GI.170108</v>
      </c>
      <c r="K458" s="61" t="s">
        <v>11848</v>
      </c>
      <c r="L458" s="167" t="str">
        <f t="shared" si="92"/>
        <v>Foley catheter placed w/ difficulty</v>
      </c>
      <c r="M458" s="168" t="str">
        <f t="shared" si="93"/>
        <v>PI.IC.GI.170108.01</v>
      </c>
      <c r="N458" s="168"/>
      <c r="O458" s="168" t="str">
        <f t="shared" si="94"/>
        <v>PH.IC.GI.170108.01</v>
      </c>
      <c r="Q458" s="168" t="str">
        <f t="shared" si="95"/>
        <v>CL.IC.GI.170108.01</v>
      </c>
      <c r="Z458" s="167" t="s">
        <v>13177</v>
      </c>
      <c r="AA458" s="167">
        <v>1151</v>
      </c>
    </row>
    <row r="459" spans="1:31" s="167" customFormat="1" ht="15">
      <c r="A459" s="167" t="s">
        <v>12165</v>
      </c>
      <c r="C459" s="61" t="s">
        <v>13176</v>
      </c>
      <c r="E459" s="61" t="s">
        <v>11848</v>
      </c>
      <c r="F459" s="85" t="s">
        <v>3363</v>
      </c>
      <c r="G459" s="85" t="s">
        <v>3134</v>
      </c>
      <c r="H459" s="61" t="s">
        <v>11639</v>
      </c>
      <c r="J459" s="63" t="str">
        <f t="shared" si="87"/>
        <v>IC.GI.170109</v>
      </c>
      <c r="K459" s="61" t="s">
        <v>11848</v>
      </c>
      <c r="L459" s="167" t="str">
        <f t="shared" si="92"/>
        <v>Sterile closed drainage system</v>
      </c>
      <c r="M459" s="168" t="str">
        <f t="shared" si="93"/>
        <v>PI.IC.GI.170109.01</v>
      </c>
      <c r="N459" s="168"/>
      <c r="O459" s="168" t="str">
        <f t="shared" si="94"/>
        <v>PH.IC.GI.170109.01</v>
      </c>
      <c r="Q459" s="168" t="str">
        <f t="shared" si="95"/>
        <v>CL.IC.GI.170109.01</v>
      </c>
      <c r="Z459" s="167" t="s">
        <v>13177</v>
      </c>
      <c r="AA459" s="167">
        <v>1151</v>
      </c>
    </row>
    <row r="460" spans="1:31" s="167" customFormat="1" ht="15">
      <c r="A460" s="167" t="s">
        <v>12165</v>
      </c>
      <c r="C460" s="61" t="s">
        <v>13176</v>
      </c>
      <c r="E460" s="61" t="s">
        <v>11848</v>
      </c>
      <c r="F460" s="85" t="s">
        <v>3363</v>
      </c>
      <c r="G460" s="85" t="s">
        <v>3142</v>
      </c>
      <c r="H460" s="61" t="s">
        <v>11829</v>
      </c>
      <c r="J460" s="63" t="str">
        <f t="shared" si="87"/>
        <v>IC.GI.170110</v>
      </c>
      <c r="K460" s="61" t="s">
        <v>11848</v>
      </c>
      <c r="L460" s="167" t="str">
        <f t="shared" si="92"/>
        <v>Foley secured per protocol</v>
      </c>
      <c r="M460" s="168" t="str">
        <f t="shared" si="93"/>
        <v>PI.IC.GI.170110.01</v>
      </c>
      <c r="N460" s="168"/>
      <c r="O460" s="168" t="str">
        <f t="shared" si="94"/>
        <v>PH.IC.GI.170110.01</v>
      </c>
      <c r="Q460" s="168" t="str">
        <f t="shared" si="95"/>
        <v>CL.IC.GI.170110.01</v>
      </c>
      <c r="Z460" s="167" t="s">
        <v>13177</v>
      </c>
      <c r="AA460" s="167">
        <v>1151</v>
      </c>
    </row>
    <row r="461" spans="1:31" s="167" customFormat="1" ht="15">
      <c r="A461" s="167" t="s">
        <v>12165</v>
      </c>
      <c r="C461" s="61" t="s">
        <v>13176</v>
      </c>
      <c r="E461" s="61" t="s">
        <v>11848</v>
      </c>
      <c r="F461" s="85" t="s">
        <v>3363</v>
      </c>
      <c r="G461" s="85" t="s">
        <v>3143</v>
      </c>
      <c r="H461" s="61" t="s">
        <v>12099</v>
      </c>
      <c r="J461" s="63" t="str">
        <f t="shared" si="87"/>
        <v>IC.GI.170111</v>
      </c>
      <c r="K461" s="61" t="s">
        <v>11848</v>
      </c>
      <c r="L461" s="167" t="str">
        <f t="shared" si="92"/>
        <v>Urine returned in line</v>
      </c>
      <c r="M461" s="168" t="str">
        <f t="shared" si="93"/>
        <v>PI.IC.GI.170111.01</v>
      </c>
      <c r="N461" s="168"/>
      <c r="O461" s="168" t="str">
        <f t="shared" si="94"/>
        <v>PH.IC.GI.170111.01</v>
      </c>
      <c r="Q461" s="168" t="str">
        <f t="shared" si="95"/>
        <v>CL.IC.GI.170111.01</v>
      </c>
      <c r="Z461" s="167" t="s">
        <v>13177</v>
      </c>
      <c r="AA461" s="167">
        <v>1151</v>
      </c>
    </row>
    <row r="462" spans="1:31" s="167" customFormat="1" ht="15">
      <c r="A462" s="167" t="s">
        <v>12165</v>
      </c>
      <c r="C462" s="61" t="s">
        <v>13176</v>
      </c>
      <c r="E462" s="61" t="s">
        <v>11848</v>
      </c>
      <c r="F462" s="85" t="s">
        <v>3363</v>
      </c>
      <c r="G462" s="85" t="s">
        <v>3433</v>
      </c>
      <c r="H462" s="61" t="s">
        <v>12100</v>
      </c>
      <c r="J462" s="63" t="str">
        <f t="shared" si="87"/>
        <v>IC.GI.170112</v>
      </c>
      <c r="K462" s="61" t="s">
        <v>11848</v>
      </c>
      <c r="L462" s="167" t="str">
        <f t="shared" si="92"/>
        <v>Patient tolerated procedure well</v>
      </c>
      <c r="M462" s="168" t="str">
        <f t="shared" si="93"/>
        <v>PI.IC.GI.170112.01</v>
      </c>
      <c r="N462" s="168"/>
      <c r="O462" s="168" t="str">
        <f t="shared" si="94"/>
        <v>PH.IC.GI.170112.01</v>
      </c>
      <c r="Q462" s="168" t="str">
        <f t="shared" si="95"/>
        <v>CL.IC.GI.170112.01</v>
      </c>
      <c r="Z462" s="167" t="s">
        <v>13177</v>
      </c>
      <c r="AA462" s="167">
        <v>1151</v>
      </c>
    </row>
    <row r="463" spans="1:31" s="167" customFormat="1" ht="15">
      <c r="A463" s="167" t="s">
        <v>9763</v>
      </c>
      <c r="B463" s="167" t="s">
        <v>565</v>
      </c>
      <c r="C463" s="61" t="s">
        <v>566</v>
      </c>
      <c r="D463" s="167" t="s">
        <v>12085</v>
      </c>
      <c r="E463" s="61" t="s">
        <v>13277</v>
      </c>
      <c r="F463" s="167" t="s">
        <v>9784</v>
      </c>
      <c r="G463" s="167" t="s">
        <v>9785</v>
      </c>
      <c r="H463" s="62" t="s">
        <v>11848</v>
      </c>
      <c r="I463" s="167" t="s">
        <v>9786</v>
      </c>
      <c r="J463" s="63" t="str">
        <f t="shared" si="87"/>
        <v>IC.GI.180101</v>
      </c>
      <c r="K463" s="61" t="s">
        <v>13277</v>
      </c>
      <c r="L463" s="167" t="str">
        <f t="shared" si="92"/>
        <v xml:space="preserve">     Ileal conduit</v>
      </c>
      <c r="M463" s="168" t="str">
        <f t="shared" si="93"/>
        <v>PI.IC.GI.180101.01</v>
      </c>
      <c r="N463" s="168"/>
      <c r="O463" s="168" t="str">
        <f t="shared" si="94"/>
        <v>PH.IC.GI.180101.01</v>
      </c>
      <c r="Q463" s="168" t="str">
        <f t="shared" si="95"/>
        <v>CL.IC.GI.180101.01</v>
      </c>
      <c r="AD463" s="167" t="s">
        <v>614</v>
      </c>
      <c r="AE463" s="167">
        <v>1205</v>
      </c>
    </row>
    <row r="464" spans="1:31" s="167" customFormat="1" ht="15">
      <c r="A464" s="167" t="s">
        <v>9763</v>
      </c>
      <c r="C464" s="61" t="s">
        <v>566</v>
      </c>
      <c r="E464" s="61" t="s">
        <v>13277</v>
      </c>
      <c r="F464" s="167" t="s">
        <v>9784</v>
      </c>
      <c r="G464" s="167" t="s">
        <v>9787</v>
      </c>
      <c r="H464" s="62" t="s">
        <v>12030</v>
      </c>
      <c r="I464" s="167" t="s">
        <v>9788</v>
      </c>
      <c r="J464" s="63" t="str">
        <f t="shared" si="87"/>
        <v>IC.GI.180102</v>
      </c>
      <c r="K464" s="61" t="s">
        <v>13277</v>
      </c>
      <c r="L464" s="167" t="str">
        <f t="shared" si="92"/>
        <v xml:space="preserve">     Urostomy stoma</v>
      </c>
      <c r="M464" s="168" t="str">
        <f t="shared" si="93"/>
        <v>PI.IC.GI.180102.01</v>
      </c>
      <c r="N464" s="168"/>
      <c r="O464" s="168" t="str">
        <f t="shared" si="94"/>
        <v>PH.IC.GI.180102.01</v>
      </c>
      <c r="Q464" s="168" t="str">
        <f t="shared" si="95"/>
        <v>CL.IC.GI.180102.01</v>
      </c>
      <c r="AD464" s="167" t="s">
        <v>614</v>
      </c>
      <c r="AE464" s="167">
        <v>1205</v>
      </c>
    </row>
    <row r="465" spans="1:47" s="167" customFormat="1" ht="15">
      <c r="A465" s="167" t="s">
        <v>9763</v>
      </c>
      <c r="C465" s="61" t="s">
        <v>566</v>
      </c>
      <c r="E465" s="61" t="s">
        <v>13277</v>
      </c>
      <c r="F465" s="167" t="s">
        <v>9784</v>
      </c>
      <c r="G465" s="167" t="s">
        <v>9789</v>
      </c>
      <c r="H465" s="62" t="s">
        <v>12032</v>
      </c>
      <c r="I465" s="167" t="s">
        <v>9942</v>
      </c>
      <c r="J465" s="63" t="str">
        <f t="shared" si="87"/>
        <v>IC.GI.180103</v>
      </c>
      <c r="K465" s="61" t="s">
        <v>13277</v>
      </c>
      <c r="L465" s="167" t="str">
        <f t="shared" si="92"/>
        <v xml:space="preserve">     Ureterostomy stoma</v>
      </c>
      <c r="M465" s="168" t="str">
        <f t="shared" si="93"/>
        <v>PI.IC.GI.180103.01</v>
      </c>
      <c r="N465" s="168"/>
      <c r="O465" s="168" t="str">
        <f t="shared" si="94"/>
        <v>PH.IC.GI.180103.01</v>
      </c>
      <c r="Q465" s="168" t="str">
        <f t="shared" si="95"/>
        <v>CL.IC.GI.180103.01</v>
      </c>
      <c r="AD465" s="167" t="s">
        <v>614</v>
      </c>
      <c r="AE465" s="167">
        <v>1205</v>
      </c>
    </row>
    <row r="466" spans="1:47" s="167" customFormat="1" ht="15">
      <c r="A466" s="167" t="s">
        <v>9763</v>
      </c>
      <c r="C466" s="61" t="s">
        <v>566</v>
      </c>
      <c r="E466" s="61" t="s">
        <v>13277</v>
      </c>
      <c r="F466" s="167" t="s">
        <v>9784</v>
      </c>
      <c r="G466" s="167" t="s">
        <v>9943</v>
      </c>
      <c r="H466" s="62" t="s">
        <v>12028</v>
      </c>
      <c r="I466" s="167" t="s">
        <v>9944</v>
      </c>
      <c r="J466" s="63" t="str">
        <f t="shared" si="87"/>
        <v>IC.GI.180104</v>
      </c>
      <c r="K466" s="61" t="s">
        <v>13277</v>
      </c>
      <c r="L466" s="167" t="str">
        <f t="shared" si="92"/>
        <v xml:space="preserve">     Nephrostomy</v>
      </c>
      <c r="M466" s="168" t="str">
        <f t="shared" si="93"/>
        <v>PI.IC.GI.180104.01</v>
      </c>
      <c r="N466" s="168"/>
      <c r="O466" s="168" t="str">
        <f t="shared" si="94"/>
        <v>PH.IC.GI.180104.01</v>
      </c>
      <c r="Q466" s="168" t="str">
        <f t="shared" si="95"/>
        <v>CL.IC.GI.180104.01</v>
      </c>
      <c r="AD466" s="167" t="s">
        <v>614</v>
      </c>
      <c r="AE466" s="167">
        <v>1205</v>
      </c>
    </row>
    <row r="467" spans="1:47" s="167" customFormat="1" ht="15">
      <c r="A467" s="157" t="s">
        <v>9763</v>
      </c>
      <c r="B467" s="157"/>
      <c r="C467" s="158" t="s">
        <v>12060</v>
      </c>
      <c r="D467" s="157"/>
      <c r="E467" s="158" t="s">
        <v>3</v>
      </c>
      <c r="F467" s="157" t="s">
        <v>9784</v>
      </c>
      <c r="G467" s="157" t="s">
        <v>14723</v>
      </c>
      <c r="H467" s="62" t="s">
        <v>12210</v>
      </c>
      <c r="I467" s="167" t="s">
        <v>9885</v>
      </c>
      <c r="J467" s="63" t="str">
        <f t="shared" si="87"/>
        <v>IC.GI.180105</v>
      </c>
      <c r="K467" s="61" t="s">
        <v>3</v>
      </c>
      <c r="L467" s="167" t="str">
        <f t="shared" si="92"/>
        <v>Catheter suprapubic</v>
      </c>
      <c r="M467" s="168" t="str">
        <f t="shared" si="93"/>
        <v>PI.IC.GI.180105.01</v>
      </c>
      <c r="N467" s="168"/>
      <c r="O467" s="168" t="str">
        <f t="shared" si="94"/>
        <v>PH.IC.GI.180105.01</v>
      </c>
      <c r="Q467" s="168" t="str">
        <f t="shared" si="95"/>
        <v>CL.IC.GI.180105.01</v>
      </c>
      <c r="AT467" s="167" t="s">
        <v>12773</v>
      </c>
      <c r="AU467" s="167">
        <v>1769</v>
      </c>
    </row>
    <row r="468" spans="1:47" s="167" customFormat="1" ht="15">
      <c r="A468" s="157" t="s">
        <v>9763</v>
      </c>
      <c r="B468" s="157"/>
      <c r="C468" s="158" t="s">
        <v>12060</v>
      </c>
      <c r="D468" s="157"/>
      <c r="E468" s="158" t="s">
        <v>3</v>
      </c>
      <c r="F468" s="157" t="s">
        <v>9784</v>
      </c>
      <c r="G468" s="157" t="s">
        <v>14724</v>
      </c>
      <c r="H468" s="62" t="s">
        <v>12212</v>
      </c>
      <c r="I468" s="167" t="s">
        <v>14725</v>
      </c>
      <c r="J468" s="63" t="str">
        <f t="shared" si="87"/>
        <v>IC.GI.180106</v>
      </c>
      <c r="K468" s="61" t="s">
        <v>3</v>
      </c>
      <c r="L468" s="167" t="str">
        <f t="shared" si="92"/>
        <v>Ureteral stent</v>
      </c>
      <c r="M468" s="168" t="str">
        <f t="shared" si="93"/>
        <v>PI.IC.GI.180106.01</v>
      </c>
      <c r="N468" s="168"/>
      <c r="O468" s="168" t="str">
        <f t="shared" si="94"/>
        <v>PH.IC.GI.180106.01</v>
      </c>
      <c r="Q468" s="168" t="str">
        <f t="shared" si="95"/>
        <v>CL.IC.GI.180106.01</v>
      </c>
      <c r="AT468" s="167" t="s">
        <v>12773</v>
      </c>
      <c r="AU468" s="167">
        <v>1769</v>
      </c>
    </row>
    <row r="469" spans="1:47" s="167" customFormat="1" ht="15">
      <c r="A469" s="167" t="s">
        <v>9763</v>
      </c>
      <c r="C469" s="61" t="s">
        <v>566</v>
      </c>
      <c r="D469" s="167" t="s">
        <v>7469</v>
      </c>
      <c r="E469" s="61" t="s">
        <v>13016</v>
      </c>
      <c r="F469" s="167" t="s">
        <v>9784</v>
      </c>
      <c r="G469" s="167" t="s">
        <v>9945</v>
      </c>
      <c r="H469" s="62" t="s">
        <v>11848</v>
      </c>
      <c r="I469" s="167" t="s">
        <v>10518</v>
      </c>
      <c r="J469" s="63" t="str">
        <f t="shared" si="87"/>
        <v>IC.GI.180201</v>
      </c>
      <c r="K469" s="61" t="s">
        <v>13277</v>
      </c>
      <c r="L469" s="167" t="str">
        <f t="shared" si="92"/>
        <v xml:space="preserve">     Abdomen RUQ</v>
      </c>
      <c r="M469" s="168" t="str">
        <f t="shared" si="93"/>
        <v>PI.IC.GI.180201.01</v>
      </c>
      <c r="N469" s="168"/>
      <c r="O469" s="168" t="str">
        <f t="shared" si="94"/>
        <v>PH.IC.GI.180201.01</v>
      </c>
      <c r="Q469" s="168" t="str">
        <f t="shared" si="95"/>
        <v>CL.IC.GI.180201.01</v>
      </c>
      <c r="AD469" s="167" t="s">
        <v>614</v>
      </c>
      <c r="AE469" s="167">
        <v>1205</v>
      </c>
    </row>
    <row r="470" spans="1:47" s="167" customFormat="1" ht="15">
      <c r="A470" s="167" t="s">
        <v>9763</v>
      </c>
      <c r="C470" s="61" t="s">
        <v>566</v>
      </c>
      <c r="E470" s="61" t="s">
        <v>13016</v>
      </c>
      <c r="F470" s="167" t="s">
        <v>9784</v>
      </c>
      <c r="G470" s="167" t="s">
        <v>9946</v>
      </c>
      <c r="H470" s="62" t="s">
        <v>12030</v>
      </c>
      <c r="I470" s="167" t="s">
        <v>10520</v>
      </c>
      <c r="J470" s="63" t="str">
        <f t="shared" si="87"/>
        <v>IC.GI.180202</v>
      </c>
      <c r="K470" s="61" t="s">
        <v>13277</v>
      </c>
      <c r="L470" s="167" t="str">
        <f t="shared" si="92"/>
        <v xml:space="preserve">     Abdomen RLQ</v>
      </c>
      <c r="M470" s="168" t="str">
        <f t="shared" si="93"/>
        <v>PI.IC.GI.180202.01</v>
      </c>
      <c r="N470" s="168"/>
      <c r="O470" s="168" t="str">
        <f t="shared" si="94"/>
        <v>PH.IC.GI.180202.01</v>
      </c>
      <c r="Q470" s="168" t="str">
        <f t="shared" si="95"/>
        <v>CL.IC.GI.180202.01</v>
      </c>
      <c r="AD470" s="167" t="s">
        <v>614</v>
      </c>
      <c r="AE470" s="167">
        <v>1205</v>
      </c>
    </row>
    <row r="471" spans="1:47" s="167" customFormat="1" ht="15">
      <c r="A471" s="167" t="s">
        <v>9763</v>
      </c>
      <c r="C471" s="61" t="s">
        <v>566</v>
      </c>
      <c r="E471" s="61" t="s">
        <v>13016</v>
      </c>
      <c r="F471" s="167" t="s">
        <v>9784</v>
      </c>
      <c r="G471" s="167" t="s">
        <v>9947</v>
      </c>
      <c r="H471" s="62" t="s">
        <v>12032</v>
      </c>
      <c r="I471" s="167" t="s">
        <v>10522</v>
      </c>
      <c r="J471" s="63" t="str">
        <f t="shared" si="87"/>
        <v>IC.GI.180203</v>
      </c>
      <c r="K471" s="61" t="s">
        <v>13277</v>
      </c>
      <c r="L471" s="167" t="str">
        <f t="shared" si="92"/>
        <v xml:space="preserve">     Abdomen LUQ</v>
      </c>
      <c r="M471" s="168" t="str">
        <f t="shared" si="93"/>
        <v>PI.IC.GI.180203.01</v>
      </c>
      <c r="N471" s="168"/>
      <c r="O471" s="168" t="str">
        <f t="shared" si="94"/>
        <v>PH.IC.GI.180203.01</v>
      </c>
      <c r="Q471" s="168" t="str">
        <f t="shared" si="95"/>
        <v>CL.IC.GI.180203.01</v>
      </c>
      <c r="AD471" s="167" t="s">
        <v>614</v>
      </c>
      <c r="AE471" s="167">
        <v>1205</v>
      </c>
    </row>
    <row r="472" spans="1:47" s="167" customFormat="1" ht="15">
      <c r="A472" s="167" t="s">
        <v>9763</v>
      </c>
      <c r="C472" s="61" t="s">
        <v>566</v>
      </c>
      <c r="E472" s="61" t="s">
        <v>13016</v>
      </c>
      <c r="F472" s="167" t="s">
        <v>9784</v>
      </c>
      <c r="G472" s="167" t="s">
        <v>9948</v>
      </c>
      <c r="H472" s="62" t="s">
        <v>12028</v>
      </c>
      <c r="I472" s="167" t="s">
        <v>10524</v>
      </c>
      <c r="J472" s="63" t="str">
        <f t="shared" si="87"/>
        <v>IC.GI.180204</v>
      </c>
      <c r="K472" s="61" t="s">
        <v>13277</v>
      </c>
      <c r="L472" s="167" t="str">
        <f t="shared" si="92"/>
        <v xml:space="preserve">     Abdomen LLQ</v>
      </c>
      <c r="M472" s="168" t="str">
        <f t="shared" si="93"/>
        <v>PI.IC.GI.180204.01</v>
      </c>
      <c r="N472" s="168"/>
      <c r="O472" s="168" t="str">
        <f t="shared" si="94"/>
        <v>PH.IC.GI.180204.01</v>
      </c>
      <c r="Q472" s="168" t="str">
        <f t="shared" si="95"/>
        <v>CL.IC.GI.180204.01</v>
      </c>
      <c r="AD472" s="167" t="s">
        <v>614</v>
      </c>
      <c r="AE472" s="167">
        <v>1205</v>
      </c>
    </row>
    <row r="473" spans="1:47" s="167" customFormat="1" ht="15">
      <c r="A473" s="167" t="s">
        <v>9763</v>
      </c>
      <c r="C473" s="61" t="s">
        <v>566</v>
      </c>
      <c r="E473" s="61" t="s">
        <v>13016</v>
      </c>
      <c r="F473" s="167" t="s">
        <v>9784</v>
      </c>
      <c r="G473" s="167" t="s">
        <v>9949</v>
      </c>
      <c r="H473" s="62" t="s">
        <v>12210</v>
      </c>
      <c r="I473" s="167" t="s">
        <v>9950</v>
      </c>
      <c r="J473" s="63" t="str">
        <f t="shared" si="87"/>
        <v>IC.GI.180205</v>
      </c>
      <c r="K473" s="61" t="s">
        <v>13277</v>
      </c>
      <c r="L473" s="167" t="str">
        <f t="shared" si="92"/>
        <v xml:space="preserve">     Back right</v>
      </c>
      <c r="M473" s="168" t="str">
        <f t="shared" si="93"/>
        <v>PI.IC.GI.180205.01</v>
      </c>
      <c r="N473" s="168"/>
      <c r="O473" s="168" t="str">
        <f t="shared" si="94"/>
        <v>PH.IC.GI.180205.01</v>
      </c>
      <c r="Q473" s="168" t="str">
        <f t="shared" si="95"/>
        <v>CL.IC.GI.180205.01</v>
      </c>
      <c r="AD473" s="167" t="s">
        <v>614</v>
      </c>
      <c r="AE473" s="167">
        <v>1205</v>
      </c>
    </row>
    <row r="474" spans="1:47" s="167" customFormat="1" ht="15">
      <c r="A474" s="167" t="s">
        <v>9763</v>
      </c>
      <c r="C474" s="61" t="s">
        <v>566</v>
      </c>
      <c r="E474" s="61" t="s">
        <v>13016</v>
      </c>
      <c r="F474" s="167" t="s">
        <v>9784</v>
      </c>
      <c r="G474" s="167" t="s">
        <v>9951</v>
      </c>
      <c r="H474" s="62" t="s">
        <v>12212</v>
      </c>
      <c r="I474" s="167" t="s">
        <v>9952</v>
      </c>
      <c r="J474" s="63" t="str">
        <f t="shared" si="87"/>
        <v>IC.GI.180206</v>
      </c>
      <c r="K474" s="61" t="s">
        <v>13277</v>
      </c>
      <c r="L474" s="167" t="str">
        <f t="shared" si="92"/>
        <v xml:space="preserve">     Back left</v>
      </c>
      <c r="M474" s="168" t="str">
        <f t="shared" si="93"/>
        <v>PI.IC.GI.180206.01</v>
      </c>
      <c r="N474" s="168"/>
      <c r="O474" s="168" t="str">
        <f t="shared" si="94"/>
        <v>PH.IC.GI.180206.01</v>
      </c>
      <c r="Q474" s="168" t="str">
        <f t="shared" si="95"/>
        <v>CL.IC.GI.180206.01</v>
      </c>
      <c r="AD474" s="167" t="s">
        <v>614</v>
      </c>
      <c r="AE474" s="167">
        <v>1205</v>
      </c>
    </row>
    <row r="475" spans="1:47" s="167" customFormat="1" ht="15">
      <c r="A475" s="157" t="s">
        <v>9763</v>
      </c>
      <c r="B475" s="157"/>
      <c r="C475" s="158" t="s">
        <v>12060</v>
      </c>
      <c r="D475" s="157"/>
      <c r="E475" s="158" t="s">
        <v>115</v>
      </c>
      <c r="F475" s="157" t="s">
        <v>9784</v>
      </c>
      <c r="G475" s="157" t="s">
        <v>9885</v>
      </c>
      <c r="H475" s="62" t="s">
        <v>12225</v>
      </c>
      <c r="I475" s="167" t="s">
        <v>9885</v>
      </c>
      <c r="J475" s="63" t="str">
        <f t="shared" si="87"/>
        <v>IC.GI.180207</v>
      </c>
      <c r="K475" s="61" t="s">
        <v>3</v>
      </c>
      <c r="L475" s="167" t="str">
        <f t="shared" si="92"/>
        <v>Suprapubic</v>
      </c>
      <c r="M475" s="168" t="str">
        <f t="shared" si="93"/>
        <v>PI.IC.GI.180207.01</v>
      </c>
      <c r="N475" s="168"/>
      <c r="O475" s="168" t="str">
        <f t="shared" si="94"/>
        <v>PH.IC.GI.180207.01</v>
      </c>
      <c r="Q475" s="168" t="str">
        <f t="shared" si="95"/>
        <v>CL.IC.GI.180207.01</v>
      </c>
      <c r="AT475" s="167" t="s">
        <v>12773</v>
      </c>
      <c r="AU475" s="167">
        <v>1769</v>
      </c>
    </row>
    <row r="476" spans="1:47" s="167" customFormat="1" ht="15">
      <c r="A476" s="157" t="s">
        <v>9763</v>
      </c>
      <c r="B476" s="157"/>
      <c r="C476" s="158" t="s">
        <v>12060</v>
      </c>
      <c r="D476" s="157"/>
      <c r="E476" s="158" t="s">
        <v>115</v>
      </c>
      <c r="F476" s="157" t="s">
        <v>9784</v>
      </c>
      <c r="G476" s="157" t="s">
        <v>14726</v>
      </c>
      <c r="H476" s="62" t="s">
        <v>11638</v>
      </c>
      <c r="I476" s="167" t="s">
        <v>14726</v>
      </c>
      <c r="J476" s="63" t="str">
        <f t="shared" si="87"/>
        <v>IC.GI.180208</v>
      </c>
      <c r="K476" s="61" t="s">
        <v>3</v>
      </c>
      <c r="L476" s="167" t="str">
        <f t="shared" si="92"/>
        <v>Right ureter</v>
      </c>
      <c r="M476" s="168" t="str">
        <f t="shared" si="93"/>
        <v>PI.IC.GI.180208.01</v>
      </c>
      <c r="N476" s="168"/>
      <c r="O476" s="168" t="str">
        <f t="shared" si="94"/>
        <v>PH.IC.GI.180208.01</v>
      </c>
      <c r="Q476" s="168" t="str">
        <f t="shared" si="95"/>
        <v>CL.IC.GI.180208.01</v>
      </c>
      <c r="AT476" s="167" t="s">
        <v>12773</v>
      </c>
      <c r="AU476" s="167">
        <v>1769</v>
      </c>
    </row>
    <row r="477" spans="1:47" s="167" customFormat="1" ht="15">
      <c r="A477" s="157" t="s">
        <v>9763</v>
      </c>
      <c r="B477" s="157"/>
      <c r="C477" s="158" t="s">
        <v>12060</v>
      </c>
      <c r="D477" s="157"/>
      <c r="E477" s="158" t="s">
        <v>115</v>
      </c>
      <c r="F477" s="157" t="s">
        <v>9784</v>
      </c>
      <c r="G477" s="157" t="s">
        <v>14727</v>
      </c>
      <c r="H477" s="62" t="s">
        <v>11639</v>
      </c>
      <c r="I477" s="167" t="s">
        <v>14727</v>
      </c>
      <c r="J477" s="63" t="str">
        <f t="shared" si="87"/>
        <v>IC.GI.180209</v>
      </c>
      <c r="K477" s="61" t="s">
        <v>3</v>
      </c>
      <c r="L477" s="167" t="str">
        <f t="shared" si="92"/>
        <v>Left ureter</v>
      </c>
      <c r="M477" s="168" t="str">
        <f t="shared" si="93"/>
        <v>PI.IC.GI.180209.01</v>
      </c>
      <c r="N477" s="168"/>
      <c r="O477" s="168" t="str">
        <f t="shared" si="94"/>
        <v>PH.IC.GI.180209.01</v>
      </c>
      <c r="Q477" s="168" t="str">
        <f t="shared" si="95"/>
        <v>CL.IC.GI.180209.01</v>
      </c>
      <c r="AT477" s="167" t="s">
        <v>12773</v>
      </c>
      <c r="AU477" s="167">
        <v>1769</v>
      </c>
    </row>
    <row r="478" spans="1:47" s="167" customFormat="1" ht="15">
      <c r="A478" s="167" t="s">
        <v>9763</v>
      </c>
      <c r="C478" s="61" t="s">
        <v>566</v>
      </c>
      <c r="D478" s="167" t="s">
        <v>14483</v>
      </c>
      <c r="E478" s="61" t="s">
        <v>12917</v>
      </c>
      <c r="F478" s="167" t="s">
        <v>2164</v>
      </c>
      <c r="G478" s="167" t="s">
        <v>2307</v>
      </c>
      <c r="H478" s="62" t="s">
        <v>13277</v>
      </c>
      <c r="I478" s="167" t="s">
        <v>2308</v>
      </c>
      <c r="J478" s="63" t="str">
        <f t="shared" si="87"/>
        <v>IC.GI.180301</v>
      </c>
      <c r="K478" s="61" t="s">
        <v>13277</v>
      </c>
      <c r="L478" s="167" t="str">
        <f t="shared" si="92"/>
        <v>Ileal Conduit Date insertion, specify</v>
      </c>
      <c r="M478" s="168" t="str">
        <f t="shared" si="93"/>
        <v>PI.IC.GI.180301.01</v>
      </c>
      <c r="N478" s="168"/>
      <c r="O478" s="168" t="str">
        <f t="shared" si="94"/>
        <v>PH.IC.GI.180301.01</v>
      </c>
      <c r="Q478" s="168" t="str">
        <f t="shared" si="95"/>
        <v>CL.IC.GI.180301.01</v>
      </c>
      <c r="AD478" s="167" t="s">
        <v>614</v>
      </c>
      <c r="AE478" s="167">
        <v>1205</v>
      </c>
    </row>
    <row r="479" spans="1:47" s="167" customFormat="1" ht="15">
      <c r="A479" s="167" t="s">
        <v>9763</v>
      </c>
      <c r="C479" s="61" t="s">
        <v>566</v>
      </c>
      <c r="D479" s="167" t="s">
        <v>13245</v>
      </c>
      <c r="E479" s="61" t="s">
        <v>12917</v>
      </c>
      <c r="F479" s="167" t="s">
        <v>2164</v>
      </c>
      <c r="G479" s="167" t="s">
        <v>2170</v>
      </c>
      <c r="H479" s="62" t="s">
        <v>13016</v>
      </c>
      <c r="I479" s="167" t="s">
        <v>2171</v>
      </c>
      <c r="J479" s="63" t="str">
        <f t="shared" si="87"/>
        <v>IC.GI.180302</v>
      </c>
      <c r="K479" s="61" t="s">
        <v>13277</v>
      </c>
      <c r="L479" s="167" t="str">
        <f t="shared" si="92"/>
        <v>Nephrostomy Date insertion, specify</v>
      </c>
      <c r="M479" s="168" t="str">
        <f t="shared" si="93"/>
        <v>PI.IC.GI.180302.01</v>
      </c>
      <c r="N479" s="168"/>
      <c r="O479" s="168" t="str">
        <f t="shared" si="94"/>
        <v>PH.IC.GI.180302.01</v>
      </c>
      <c r="Q479" s="168" t="str">
        <f t="shared" si="95"/>
        <v>CL.IC.GI.180302.01</v>
      </c>
      <c r="AD479" s="167" t="s">
        <v>614</v>
      </c>
      <c r="AE479" s="167">
        <v>1205</v>
      </c>
    </row>
    <row r="480" spans="1:47" s="167" customFormat="1" ht="15">
      <c r="A480" s="167" t="s">
        <v>9763</v>
      </c>
      <c r="C480" s="61" t="s">
        <v>566</v>
      </c>
      <c r="D480" s="167" t="s">
        <v>13245</v>
      </c>
      <c r="E480" s="61" t="s">
        <v>12917</v>
      </c>
      <c r="F480" s="167" t="s">
        <v>2164</v>
      </c>
      <c r="G480" s="84" t="s">
        <v>12913</v>
      </c>
      <c r="H480" s="62" t="s">
        <v>12917</v>
      </c>
      <c r="J480" s="63" t="str">
        <f t="shared" si="87"/>
        <v>IC.GI.180303</v>
      </c>
      <c r="K480" s="61" t="s">
        <v>13277</v>
      </c>
      <c r="L480" s="167" t="str">
        <f t="shared" si="92"/>
        <v>Ileal Conduit Discontinued</v>
      </c>
      <c r="M480" s="168" t="str">
        <f t="shared" si="93"/>
        <v>PI.IC.GI.180303.01</v>
      </c>
      <c r="N480" s="168"/>
      <c r="O480" s="168" t="str">
        <f t="shared" si="94"/>
        <v>PH.IC.GI.180303.01</v>
      </c>
      <c r="Q480" s="168" t="str">
        <f t="shared" si="95"/>
        <v>CL.IC.GI.180303.01</v>
      </c>
      <c r="AD480" s="167" t="s">
        <v>614</v>
      </c>
      <c r="AE480" s="167">
        <v>1205</v>
      </c>
    </row>
    <row r="481" spans="1:31" s="167" customFormat="1" ht="15">
      <c r="A481" s="167" t="s">
        <v>9763</v>
      </c>
      <c r="C481" s="61" t="s">
        <v>566</v>
      </c>
      <c r="D481" s="167" t="s">
        <v>13245</v>
      </c>
      <c r="E481" s="61" t="s">
        <v>12917</v>
      </c>
      <c r="F481" s="167" t="s">
        <v>2164</v>
      </c>
      <c r="G481" s="84" t="s">
        <v>12914</v>
      </c>
      <c r="H481" s="62" t="s">
        <v>12972</v>
      </c>
      <c r="J481" s="63" t="str">
        <f t="shared" ref="J481:J483" si="96">CONCATENATE("IC.GI.",C481,E481,H481)</f>
        <v>IC.GI.180304</v>
      </c>
      <c r="K481" s="61" t="s">
        <v>13277</v>
      </c>
      <c r="L481" s="167" t="str">
        <f t="shared" ref="L481:L483" si="97">G481</f>
        <v>Ileal Conduit Self Discontinued</v>
      </c>
      <c r="M481" s="168" t="str">
        <f t="shared" ref="M481:M483" si="98">CONCATENATE("PI.",J481,".",K481)</f>
        <v>PI.IC.GI.180304.01</v>
      </c>
      <c r="N481" s="168"/>
      <c r="O481" s="168" t="str">
        <f t="shared" ref="O481:O483" si="99">CONCATENATE("PH.",J481,".",K481)</f>
        <v>PH.IC.GI.180304.01</v>
      </c>
      <c r="Q481" s="168" t="str">
        <f t="shared" ref="Q481:Q483" si="100">CONCATENATE("CL.",J481,".",K481)</f>
        <v>CL.IC.GI.180304.01</v>
      </c>
      <c r="AD481" s="167" t="s">
        <v>330</v>
      </c>
      <c r="AE481" s="167">
        <v>1205</v>
      </c>
    </row>
    <row r="482" spans="1:31" s="167" customFormat="1" ht="15">
      <c r="A482" s="167" t="s">
        <v>9763</v>
      </c>
      <c r="C482" s="61" t="s">
        <v>566</v>
      </c>
      <c r="D482" s="167" t="s">
        <v>13245</v>
      </c>
      <c r="E482" s="61" t="s">
        <v>12917</v>
      </c>
      <c r="F482" s="167" t="s">
        <v>2164</v>
      </c>
      <c r="G482" s="84" t="s">
        <v>12915</v>
      </c>
      <c r="H482" s="62" t="s">
        <v>13027</v>
      </c>
      <c r="J482" s="63" t="str">
        <f t="shared" si="96"/>
        <v>IC.GI.180305</v>
      </c>
      <c r="K482" s="61" t="s">
        <v>13277</v>
      </c>
      <c r="L482" s="167" t="str">
        <f t="shared" si="97"/>
        <v>Nephrostomy Discontinued</v>
      </c>
      <c r="M482" s="168" t="str">
        <f t="shared" si="98"/>
        <v>PI.IC.GI.180305.01</v>
      </c>
      <c r="N482" s="168"/>
      <c r="O482" s="168" t="str">
        <f t="shared" si="99"/>
        <v>PH.IC.GI.180305.01</v>
      </c>
      <c r="Q482" s="168" t="str">
        <f t="shared" si="100"/>
        <v>CL.IC.GI.180305.01</v>
      </c>
      <c r="AD482" s="167" t="s">
        <v>330</v>
      </c>
      <c r="AE482" s="167">
        <v>1205</v>
      </c>
    </row>
    <row r="483" spans="1:31" s="167" customFormat="1" ht="15">
      <c r="A483" s="167" t="s">
        <v>9763</v>
      </c>
      <c r="C483" s="61" t="s">
        <v>566</v>
      </c>
      <c r="D483" s="167" t="s">
        <v>13245</v>
      </c>
      <c r="E483" s="61" t="s">
        <v>12917</v>
      </c>
      <c r="F483" s="167" t="s">
        <v>2164</v>
      </c>
      <c r="G483" s="84" t="s">
        <v>12916</v>
      </c>
      <c r="H483" s="62" t="s">
        <v>13029</v>
      </c>
      <c r="J483" s="63" t="str">
        <f t="shared" si="96"/>
        <v>IC.GI.180306</v>
      </c>
      <c r="K483" s="61" t="s">
        <v>13277</v>
      </c>
      <c r="L483" s="167" t="str">
        <f t="shared" si="97"/>
        <v>Nephrostomy Self Discontinued</v>
      </c>
      <c r="M483" s="168" t="str">
        <f t="shared" si="98"/>
        <v>PI.IC.GI.180306.01</v>
      </c>
      <c r="N483" s="168"/>
      <c r="O483" s="168" t="str">
        <f t="shared" si="99"/>
        <v>PH.IC.GI.180306.01</v>
      </c>
      <c r="Q483" s="168" t="str">
        <f t="shared" si="100"/>
        <v>CL.IC.GI.180306.01</v>
      </c>
      <c r="AD483" s="167" t="s">
        <v>330</v>
      </c>
      <c r="AE483" s="167">
        <v>1205</v>
      </c>
    </row>
    <row r="484" spans="1:31" s="167" customFormat="1" ht="15">
      <c r="A484" s="167" t="s">
        <v>9763</v>
      </c>
      <c r="C484" s="61" t="s">
        <v>566</v>
      </c>
      <c r="D484" s="167" t="s">
        <v>568</v>
      </c>
      <c r="E484" s="61" t="s">
        <v>647</v>
      </c>
      <c r="F484" s="167" t="s">
        <v>9547</v>
      </c>
      <c r="G484" s="167" t="s">
        <v>11177</v>
      </c>
      <c r="H484" s="62" t="s">
        <v>11848</v>
      </c>
      <c r="I484" s="167" t="s">
        <v>11177</v>
      </c>
      <c r="J484" s="63" t="str">
        <f t="shared" si="87"/>
        <v>IC.GI.180401</v>
      </c>
      <c r="K484" s="61" t="s">
        <v>13277</v>
      </c>
      <c r="L484" s="167" t="str">
        <f t="shared" si="92"/>
        <v>Yellow</v>
      </c>
      <c r="M484" s="168" t="str">
        <f t="shared" si="93"/>
        <v>PI.IC.GI.180401.01</v>
      </c>
      <c r="N484" s="168"/>
      <c r="O484" s="168" t="str">
        <f t="shared" si="94"/>
        <v>PH.IC.GI.180401.01</v>
      </c>
      <c r="Q484" s="168" t="str">
        <f t="shared" si="95"/>
        <v>CL.IC.GI.180401.01</v>
      </c>
      <c r="AD484" s="167" t="s">
        <v>614</v>
      </c>
      <c r="AE484" s="167">
        <v>1205</v>
      </c>
    </row>
    <row r="485" spans="1:31" s="167" customFormat="1" ht="15">
      <c r="A485" s="167" t="s">
        <v>9763</v>
      </c>
      <c r="C485" s="61" t="s">
        <v>566</v>
      </c>
      <c r="E485" s="61" t="s">
        <v>647</v>
      </c>
      <c r="F485" s="167" t="s">
        <v>9547</v>
      </c>
      <c r="G485" s="167" t="s">
        <v>11877</v>
      </c>
      <c r="H485" s="62" t="s">
        <v>12030</v>
      </c>
      <c r="I485" s="167" t="s">
        <v>11877</v>
      </c>
      <c r="J485" s="63" t="str">
        <f t="shared" si="87"/>
        <v>IC.GI.180402</v>
      </c>
      <c r="K485" s="61" t="s">
        <v>13277</v>
      </c>
      <c r="L485" s="167" t="str">
        <f t="shared" si="92"/>
        <v>Amber</v>
      </c>
      <c r="M485" s="168" t="str">
        <f t="shared" si="93"/>
        <v>PI.IC.GI.180402.01</v>
      </c>
      <c r="N485" s="168"/>
      <c r="O485" s="168" t="str">
        <f t="shared" si="94"/>
        <v>PH.IC.GI.180402.01</v>
      </c>
      <c r="Q485" s="168" t="str">
        <f t="shared" si="95"/>
        <v>CL.IC.GI.180402.01</v>
      </c>
      <c r="AD485" s="167" t="s">
        <v>614</v>
      </c>
      <c r="AE485" s="167">
        <v>1205</v>
      </c>
    </row>
    <row r="486" spans="1:31" s="167" customFormat="1" ht="15">
      <c r="A486" s="167" t="s">
        <v>9763</v>
      </c>
      <c r="C486" s="61" t="s">
        <v>566</v>
      </c>
      <c r="E486" s="61" t="s">
        <v>647</v>
      </c>
      <c r="F486" s="167" t="s">
        <v>9547</v>
      </c>
      <c r="G486" s="167" t="s">
        <v>11181</v>
      </c>
      <c r="H486" s="62" t="s">
        <v>12032</v>
      </c>
      <c r="I486" s="167" t="s">
        <v>11181</v>
      </c>
      <c r="J486" s="63" t="str">
        <f t="shared" si="87"/>
        <v>IC.GI.180403</v>
      </c>
      <c r="K486" s="61" t="s">
        <v>13277</v>
      </c>
      <c r="L486" s="167" t="str">
        <f t="shared" si="92"/>
        <v>Pink</v>
      </c>
      <c r="M486" s="168" t="str">
        <f t="shared" si="93"/>
        <v>PI.IC.GI.180403.01</v>
      </c>
      <c r="N486" s="168"/>
      <c r="O486" s="168" t="str">
        <f t="shared" si="94"/>
        <v>PH.IC.GI.180403.01</v>
      </c>
      <c r="Q486" s="168" t="str">
        <f t="shared" si="95"/>
        <v>CL.IC.GI.180403.01</v>
      </c>
      <c r="AD486" s="167" t="s">
        <v>614</v>
      </c>
      <c r="AE486" s="167">
        <v>1205</v>
      </c>
    </row>
    <row r="487" spans="1:31" s="167" customFormat="1" ht="15">
      <c r="A487" s="167" t="s">
        <v>9763</v>
      </c>
      <c r="C487" s="61" t="s">
        <v>566</v>
      </c>
      <c r="E487" s="61" t="s">
        <v>647</v>
      </c>
      <c r="F487" s="167" t="s">
        <v>9547</v>
      </c>
      <c r="G487" s="167" t="s">
        <v>11477</v>
      </c>
      <c r="H487" s="62" t="s">
        <v>12028</v>
      </c>
      <c r="I487" s="167" t="s">
        <v>11477</v>
      </c>
      <c r="J487" s="63" t="str">
        <f t="shared" si="87"/>
        <v>IC.GI.180404</v>
      </c>
      <c r="K487" s="61" t="s">
        <v>13277</v>
      </c>
      <c r="L487" s="167" t="str">
        <f t="shared" si="92"/>
        <v>Red</v>
      </c>
      <c r="M487" s="168" t="str">
        <f t="shared" si="93"/>
        <v>PI.IC.GI.180404.01</v>
      </c>
      <c r="N487" s="168"/>
      <c r="O487" s="168" t="str">
        <f t="shared" si="94"/>
        <v>PH.IC.GI.180404.01</v>
      </c>
      <c r="Q487" s="168" t="str">
        <f t="shared" si="95"/>
        <v>CL.IC.GI.180404.01</v>
      </c>
      <c r="AD487" s="167" t="s">
        <v>614</v>
      </c>
      <c r="AE487" s="167">
        <v>1205</v>
      </c>
    </row>
    <row r="488" spans="1:31" s="167" customFormat="1" ht="15">
      <c r="A488" s="167" t="s">
        <v>9763</v>
      </c>
      <c r="C488" s="61" t="s">
        <v>566</v>
      </c>
      <c r="E488" s="61" t="s">
        <v>647</v>
      </c>
      <c r="F488" s="167" t="s">
        <v>9547</v>
      </c>
      <c r="G488" s="167" t="s">
        <v>10143</v>
      </c>
      <c r="H488" s="62" t="s">
        <v>12210</v>
      </c>
      <c r="I488" s="167" t="s">
        <v>10143</v>
      </c>
      <c r="J488" s="63" t="str">
        <f t="shared" si="87"/>
        <v>IC.GI.180405</v>
      </c>
      <c r="K488" s="61" t="s">
        <v>13277</v>
      </c>
      <c r="L488" s="167" t="str">
        <f t="shared" si="92"/>
        <v>Orange</v>
      </c>
      <c r="M488" s="168" t="str">
        <f t="shared" si="93"/>
        <v>PI.IC.GI.180405.01</v>
      </c>
      <c r="N488" s="168"/>
      <c r="O488" s="168" t="str">
        <f t="shared" si="94"/>
        <v>PH.IC.GI.180405.01</v>
      </c>
      <c r="Q488" s="168" t="str">
        <f t="shared" si="95"/>
        <v>CL.IC.GI.180405.01</v>
      </c>
      <c r="AD488" s="167" t="s">
        <v>614</v>
      </c>
      <c r="AE488" s="167">
        <v>1205</v>
      </c>
    </row>
    <row r="489" spans="1:31" s="167" customFormat="1" ht="15">
      <c r="A489" s="167" t="s">
        <v>9763</v>
      </c>
      <c r="C489" s="61" t="s">
        <v>566</v>
      </c>
      <c r="E489" s="61" t="s">
        <v>647</v>
      </c>
      <c r="F489" s="167" t="s">
        <v>9547</v>
      </c>
      <c r="G489" s="167" t="s">
        <v>11879</v>
      </c>
      <c r="H489" s="62" t="s">
        <v>12212</v>
      </c>
      <c r="I489" s="167" t="s">
        <v>11879</v>
      </c>
      <c r="J489" s="63" t="str">
        <f t="shared" si="87"/>
        <v>IC.GI.180406</v>
      </c>
      <c r="K489" s="61" t="s">
        <v>13277</v>
      </c>
      <c r="L489" s="167" t="str">
        <f t="shared" si="92"/>
        <v>Green</v>
      </c>
      <c r="M489" s="168" t="str">
        <f t="shared" si="93"/>
        <v>PI.IC.GI.180406.01</v>
      </c>
      <c r="N489" s="168"/>
      <c r="O489" s="168" t="str">
        <f t="shared" si="94"/>
        <v>PH.IC.GI.180406.01</v>
      </c>
      <c r="Q489" s="168" t="str">
        <f t="shared" si="95"/>
        <v>CL.IC.GI.180406.01</v>
      </c>
      <c r="AD489" s="167" t="s">
        <v>614</v>
      </c>
      <c r="AE489" s="167">
        <v>1205</v>
      </c>
    </row>
    <row r="490" spans="1:31" s="167" customFormat="1" ht="15">
      <c r="A490" s="167" t="s">
        <v>9763</v>
      </c>
      <c r="C490" s="61" t="s">
        <v>566</v>
      </c>
      <c r="E490" s="61" t="s">
        <v>647</v>
      </c>
      <c r="F490" s="167" t="s">
        <v>9547</v>
      </c>
      <c r="G490" s="167" t="s">
        <v>10384</v>
      </c>
      <c r="H490" s="62" t="s">
        <v>12225</v>
      </c>
      <c r="I490" s="167" t="s">
        <v>10384</v>
      </c>
      <c r="J490" s="63" t="str">
        <f t="shared" si="87"/>
        <v>IC.GI.180407</v>
      </c>
      <c r="K490" s="61" t="s">
        <v>13277</v>
      </c>
      <c r="L490" s="167" t="str">
        <f t="shared" si="92"/>
        <v>Brown</v>
      </c>
      <c r="M490" s="168" t="str">
        <f t="shared" si="93"/>
        <v>PI.IC.GI.180407.01</v>
      </c>
      <c r="N490" s="168"/>
      <c r="O490" s="168" t="str">
        <f t="shared" si="94"/>
        <v>PH.IC.GI.180407.01</v>
      </c>
      <c r="Q490" s="168" t="str">
        <f t="shared" si="95"/>
        <v>CL.IC.GI.180407.01</v>
      </c>
      <c r="AD490" s="167" t="s">
        <v>614</v>
      </c>
      <c r="AE490" s="167">
        <v>1205</v>
      </c>
    </row>
    <row r="491" spans="1:31" s="167" customFormat="1" ht="15">
      <c r="A491" s="167" t="s">
        <v>9763</v>
      </c>
      <c r="C491" s="61" t="s">
        <v>566</v>
      </c>
      <c r="E491" s="61" t="s">
        <v>647</v>
      </c>
      <c r="F491" s="167" t="s">
        <v>9547</v>
      </c>
      <c r="G491" s="167" t="s">
        <v>9548</v>
      </c>
      <c r="H491" s="62" t="s">
        <v>11639</v>
      </c>
      <c r="I491" s="167" t="s">
        <v>9548</v>
      </c>
      <c r="J491" s="63" t="str">
        <f t="shared" si="87"/>
        <v>IC.GI.180409</v>
      </c>
      <c r="K491" s="61" t="s">
        <v>13277</v>
      </c>
      <c r="L491" s="167" t="str">
        <f t="shared" si="92"/>
        <v>Blue</v>
      </c>
      <c r="M491" s="168" t="str">
        <f t="shared" si="93"/>
        <v>PI.IC.GI.180409.01</v>
      </c>
      <c r="N491" s="168"/>
      <c r="O491" s="168" t="str">
        <f t="shared" si="94"/>
        <v>PH.IC.GI.180409.01</v>
      </c>
      <c r="Q491" s="168" t="str">
        <f t="shared" si="95"/>
        <v>CL.IC.GI.180409.01</v>
      </c>
      <c r="AD491" s="167" t="s">
        <v>614</v>
      </c>
      <c r="AE491" s="167">
        <v>1205</v>
      </c>
    </row>
    <row r="492" spans="1:31" s="167" customFormat="1" ht="15">
      <c r="A492" s="167" t="s">
        <v>9763</v>
      </c>
      <c r="C492" s="61" t="s">
        <v>566</v>
      </c>
      <c r="E492" s="61" t="s">
        <v>647</v>
      </c>
      <c r="F492" s="167" t="s">
        <v>9547</v>
      </c>
      <c r="G492" s="61" t="s">
        <v>9549</v>
      </c>
      <c r="H492" s="62" t="s">
        <v>13407</v>
      </c>
      <c r="I492" s="62" t="s">
        <v>9549</v>
      </c>
      <c r="J492" s="63" t="str">
        <f t="shared" si="87"/>
        <v>IC.GI.180410</v>
      </c>
      <c r="K492" s="61" t="s">
        <v>13277</v>
      </c>
      <c r="L492" s="167" t="str">
        <f t="shared" si="92"/>
        <v>Colorless</v>
      </c>
      <c r="M492" s="168" t="str">
        <f t="shared" si="93"/>
        <v>PI.IC.GI.180410.01</v>
      </c>
      <c r="N492" s="168"/>
      <c r="O492" s="168" t="str">
        <f t="shared" si="94"/>
        <v>PH.IC.GI.180410.01</v>
      </c>
      <c r="Q492" s="168" t="str">
        <f t="shared" si="95"/>
        <v>CL.IC.GI.180410.01</v>
      </c>
      <c r="R492" s="167" t="s">
        <v>13244</v>
      </c>
      <c r="S492" s="167">
        <v>200</v>
      </c>
      <c r="AD492" s="167" t="s">
        <v>614</v>
      </c>
      <c r="AE492" s="167">
        <v>1205</v>
      </c>
    </row>
    <row r="493" spans="1:31" s="167" customFormat="1" ht="15">
      <c r="A493" s="167" t="s">
        <v>9763</v>
      </c>
      <c r="C493" s="61" t="s">
        <v>566</v>
      </c>
      <c r="D493" s="167" t="s">
        <v>569</v>
      </c>
      <c r="E493" s="61" t="s">
        <v>648</v>
      </c>
      <c r="F493" s="167" t="s">
        <v>9415</v>
      </c>
      <c r="G493" s="167" t="s">
        <v>9417</v>
      </c>
      <c r="H493" s="62" t="s">
        <v>12030</v>
      </c>
      <c r="I493" s="167" t="s">
        <v>9298</v>
      </c>
      <c r="J493" s="63" t="str">
        <f t="shared" si="87"/>
        <v>IC.GI.180502</v>
      </c>
      <c r="K493" s="61" t="s">
        <v>13277</v>
      </c>
      <c r="L493" s="167" t="str">
        <f t="shared" si="92"/>
        <v xml:space="preserve">     Dilute</v>
      </c>
      <c r="M493" s="168" t="str">
        <f t="shared" si="93"/>
        <v>PI.IC.GI.180502.01</v>
      </c>
      <c r="N493" s="168"/>
      <c r="O493" s="168" t="str">
        <f t="shared" si="94"/>
        <v>PH.IC.GI.180502.01</v>
      </c>
      <c r="Q493" s="168" t="str">
        <f t="shared" si="95"/>
        <v>CL.IC.GI.180502.01</v>
      </c>
      <c r="AD493" s="167" t="s">
        <v>614</v>
      </c>
      <c r="AE493" s="167">
        <v>1205</v>
      </c>
    </row>
    <row r="494" spans="1:31" s="167" customFormat="1" ht="15">
      <c r="A494" s="167" t="s">
        <v>9763</v>
      </c>
      <c r="C494" s="61" t="s">
        <v>566</v>
      </c>
      <c r="E494" s="61" t="s">
        <v>648</v>
      </c>
      <c r="F494" s="167" t="s">
        <v>9415</v>
      </c>
      <c r="G494" s="167" t="s">
        <v>9299</v>
      </c>
      <c r="H494" s="62" t="s">
        <v>12032</v>
      </c>
      <c r="I494" s="167" t="s">
        <v>9300</v>
      </c>
      <c r="J494" s="63" t="str">
        <f t="shared" si="87"/>
        <v>IC.GI.180503</v>
      </c>
      <c r="K494" s="61" t="s">
        <v>13277</v>
      </c>
      <c r="L494" s="167" t="str">
        <f t="shared" si="92"/>
        <v xml:space="preserve">     Concentrated</v>
      </c>
      <c r="M494" s="168" t="str">
        <f t="shared" si="93"/>
        <v>PI.IC.GI.180503.01</v>
      </c>
      <c r="N494" s="168"/>
      <c r="O494" s="168" t="str">
        <f t="shared" si="94"/>
        <v>PH.IC.GI.180503.01</v>
      </c>
      <c r="Q494" s="168" t="str">
        <f t="shared" si="95"/>
        <v>CL.IC.GI.180503.01</v>
      </c>
      <c r="AD494" s="167" t="s">
        <v>614</v>
      </c>
      <c r="AE494" s="167">
        <v>1205</v>
      </c>
    </row>
    <row r="495" spans="1:31" s="167" customFormat="1" ht="15">
      <c r="A495" s="167" t="s">
        <v>9763</v>
      </c>
      <c r="C495" s="61" t="s">
        <v>566</v>
      </c>
      <c r="D495" s="167" t="s">
        <v>570</v>
      </c>
      <c r="E495" s="61" t="s">
        <v>649</v>
      </c>
      <c r="F495" s="167" t="s">
        <v>9415</v>
      </c>
      <c r="G495" s="167" t="s">
        <v>11549</v>
      </c>
      <c r="H495" s="62" t="s">
        <v>11848</v>
      </c>
      <c r="I495" s="167" t="s">
        <v>11550</v>
      </c>
      <c r="J495" s="63" t="str">
        <f t="shared" si="87"/>
        <v>IC.GI.180601</v>
      </c>
      <c r="K495" s="61" t="s">
        <v>13277</v>
      </c>
      <c r="L495" s="167" t="str">
        <f t="shared" si="92"/>
        <v xml:space="preserve">     Clear</v>
      </c>
      <c r="M495" s="168" t="str">
        <f t="shared" si="93"/>
        <v>PI.IC.GI.180601.01</v>
      </c>
      <c r="N495" s="168"/>
      <c r="O495" s="168" t="str">
        <f t="shared" si="94"/>
        <v>PH.IC.GI.180601.01</v>
      </c>
      <c r="Q495" s="168" t="str">
        <f t="shared" si="95"/>
        <v>CL.IC.GI.180601.01</v>
      </c>
      <c r="AD495" s="167" t="s">
        <v>614</v>
      </c>
      <c r="AE495" s="167">
        <v>1205</v>
      </c>
    </row>
    <row r="496" spans="1:31" s="167" customFormat="1" ht="15">
      <c r="A496" s="167" t="s">
        <v>9763</v>
      </c>
      <c r="C496" s="61" t="s">
        <v>566</v>
      </c>
      <c r="E496" s="61" t="s">
        <v>649</v>
      </c>
      <c r="F496" s="167" t="s">
        <v>9415</v>
      </c>
      <c r="G496" s="167" t="s">
        <v>11551</v>
      </c>
      <c r="H496" s="62" t="s">
        <v>12030</v>
      </c>
      <c r="I496" s="167" t="s">
        <v>9302</v>
      </c>
      <c r="J496" s="63" t="str">
        <f t="shared" si="87"/>
        <v>IC.GI.180602</v>
      </c>
      <c r="K496" s="61" t="s">
        <v>13277</v>
      </c>
      <c r="L496" s="167" t="str">
        <f t="shared" si="92"/>
        <v xml:space="preserve">     Cloudy</v>
      </c>
      <c r="M496" s="168" t="str">
        <f t="shared" si="93"/>
        <v>PI.IC.GI.180602.01</v>
      </c>
      <c r="N496" s="168"/>
      <c r="O496" s="168" t="str">
        <f t="shared" si="94"/>
        <v>PH.IC.GI.180602.01</v>
      </c>
      <c r="Q496" s="168" t="str">
        <f t="shared" si="95"/>
        <v>CL.IC.GI.180602.01</v>
      </c>
      <c r="AD496" s="167" t="s">
        <v>614</v>
      </c>
      <c r="AE496" s="167">
        <v>1205</v>
      </c>
    </row>
    <row r="497" spans="1:45" s="167" customFormat="1" ht="15">
      <c r="A497" s="167" t="s">
        <v>9763</v>
      </c>
      <c r="C497" s="61" t="s">
        <v>566</v>
      </c>
      <c r="E497" s="61" t="s">
        <v>649</v>
      </c>
      <c r="F497" s="167" t="s">
        <v>9415</v>
      </c>
      <c r="G497" s="167" t="s">
        <v>11882</v>
      </c>
      <c r="H497" s="62" t="s">
        <v>12032</v>
      </c>
      <c r="I497" s="167" t="s">
        <v>11883</v>
      </c>
      <c r="J497" s="63" t="str">
        <f t="shared" si="87"/>
        <v>IC.GI.180603</v>
      </c>
      <c r="K497" s="61" t="s">
        <v>13277</v>
      </c>
      <c r="L497" s="167" t="str">
        <f t="shared" si="92"/>
        <v xml:space="preserve">     Bloody</v>
      </c>
      <c r="M497" s="168" t="str">
        <f t="shared" si="93"/>
        <v>PI.IC.GI.180603.01</v>
      </c>
      <c r="N497" s="168"/>
      <c r="O497" s="168" t="str">
        <f t="shared" si="94"/>
        <v>PH.IC.GI.180603.01</v>
      </c>
      <c r="Q497" s="168" t="str">
        <f t="shared" si="95"/>
        <v>CL.IC.GI.180603.01</v>
      </c>
      <c r="AD497" s="167" t="s">
        <v>614</v>
      </c>
      <c r="AE497" s="167">
        <v>1205</v>
      </c>
    </row>
    <row r="498" spans="1:45" s="167" customFormat="1" ht="15">
      <c r="A498" s="167" t="s">
        <v>9763</v>
      </c>
      <c r="C498" s="61" t="s">
        <v>566</v>
      </c>
      <c r="E498" s="61" t="s">
        <v>649</v>
      </c>
      <c r="F498" s="167" t="s">
        <v>9415</v>
      </c>
      <c r="G498" s="167" t="s">
        <v>9554</v>
      </c>
      <c r="H498" s="62" t="s">
        <v>12028</v>
      </c>
      <c r="I498" s="167" t="s">
        <v>9555</v>
      </c>
      <c r="J498" s="63" t="str">
        <f t="shared" si="87"/>
        <v>IC.GI.180604</v>
      </c>
      <c r="K498" s="61" t="s">
        <v>13277</v>
      </c>
      <c r="L498" s="167" t="str">
        <f t="shared" si="92"/>
        <v xml:space="preserve">     Sediment</v>
      </c>
      <c r="M498" s="168" t="str">
        <f t="shared" si="93"/>
        <v>PI.IC.GI.180604.01</v>
      </c>
      <c r="N498" s="168"/>
      <c r="O498" s="168" t="str">
        <f t="shared" si="94"/>
        <v>PH.IC.GI.180604.01</v>
      </c>
      <c r="Q498" s="168" t="str">
        <f t="shared" si="95"/>
        <v>CL.IC.GI.180604.01</v>
      </c>
      <c r="AD498" s="167" t="s">
        <v>614</v>
      </c>
      <c r="AE498" s="167">
        <v>1205</v>
      </c>
    </row>
    <row r="499" spans="1:45" s="167" customFormat="1" ht="15">
      <c r="A499" s="167" t="s">
        <v>9763</v>
      </c>
      <c r="C499" s="61" t="s">
        <v>566</v>
      </c>
      <c r="E499" s="61" t="s">
        <v>649</v>
      </c>
      <c r="F499" s="167" t="s">
        <v>9415</v>
      </c>
      <c r="G499" s="167" t="s">
        <v>10559</v>
      </c>
      <c r="H499" s="62" t="s">
        <v>12210</v>
      </c>
      <c r="I499" s="167" t="s">
        <v>10560</v>
      </c>
      <c r="J499" s="63" t="str">
        <f t="shared" si="87"/>
        <v>IC.GI.180605</v>
      </c>
      <c r="K499" s="61" t="s">
        <v>13277</v>
      </c>
      <c r="L499" s="167" t="str">
        <f t="shared" si="92"/>
        <v xml:space="preserve">     Clots</v>
      </c>
      <c r="M499" s="168" t="str">
        <f t="shared" si="93"/>
        <v>PI.IC.GI.180605.01</v>
      </c>
      <c r="N499" s="168"/>
      <c r="O499" s="168" t="str">
        <f t="shared" si="94"/>
        <v>PH.IC.GI.180605.01</v>
      </c>
      <c r="Q499" s="168" t="str">
        <f t="shared" si="95"/>
        <v>CL.IC.GI.180605.01</v>
      </c>
      <c r="AD499" s="167" t="s">
        <v>614</v>
      </c>
      <c r="AE499" s="167">
        <v>1205</v>
      </c>
    </row>
    <row r="500" spans="1:45" s="145" customFormat="1" ht="16">
      <c r="A500" s="145" t="s">
        <v>9763</v>
      </c>
      <c r="C500" s="170" t="s">
        <v>12060</v>
      </c>
      <c r="D500" s="145" t="s">
        <v>10441</v>
      </c>
      <c r="E500" s="170" t="s">
        <v>12225</v>
      </c>
      <c r="F500" s="145" t="s">
        <v>14525</v>
      </c>
      <c r="G500" s="145" t="s">
        <v>11567</v>
      </c>
      <c r="H500" s="170" t="s">
        <v>11848</v>
      </c>
      <c r="I500" s="145" t="s">
        <v>11567</v>
      </c>
      <c r="J500" s="171" t="str">
        <f t="shared" si="87"/>
        <v>IC.GI.180701</v>
      </c>
      <c r="K500" s="170" t="s">
        <v>1</v>
      </c>
      <c r="L500" s="145" t="s">
        <v>11567</v>
      </c>
      <c r="M500" s="171" t="str">
        <f t="shared" ref="M500:M521" si="101">CONCATENATE("PI.",J500,".",K500)</f>
        <v>PI.IC.GI.180701.01</v>
      </c>
      <c r="N500" s="171"/>
      <c r="O500" s="171" t="str">
        <f t="shared" ref="O500:O521" si="102">CONCATENATE("PH.",J500,".",K500)</f>
        <v>PH.IC.GI.180701.01</v>
      </c>
      <c r="Q500" s="171" t="str">
        <f t="shared" ref="Q500:Q521" si="103">CONCATENATE("CL.",J500,".",K500)</f>
        <v>CL.IC.GI.180701.01</v>
      </c>
      <c r="AN500" s="145" t="s">
        <v>12773</v>
      </c>
      <c r="AO500" s="145">
        <v>1501</v>
      </c>
      <c r="AR500" s="145" t="s">
        <v>12773</v>
      </c>
      <c r="AS500" s="145">
        <v>1749</v>
      </c>
    </row>
    <row r="501" spans="1:45" s="145" customFormat="1" ht="16">
      <c r="A501" s="145" t="s">
        <v>9763</v>
      </c>
      <c r="C501" s="170" t="s">
        <v>12060</v>
      </c>
      <c r="E501" s="170" t="s">
        <v>12225</v>
      </c>
      <c r="F501" s="145" t="s">
        <v>14525</v>
      </c>
      <c r="G501" s="145" t="s">
        <v>11070</v>
      </c>
      <c r="H501" s="170" t="s">
        <v>12030</v>
      </c>
      <c r="I501" s="145" t="s">
        <v>9832</v>
      </c>
      <c r="J501" s="171" t="str">
        <f t="shared" si="87"/>
        <v>IC.GI.180702</v>
      </c>
      <c r="K501" s="170" t="s">
        <v>1</v>
      </c>
      <c r="L501" s="145" t="s">
        <v>11070</v>
      </c>
      <c r="M501" s="171" t="str">
        <f t="shared" si="101"/>
        <v>PI.IC.GI.180702.01</v>
      </c>
      <c r="N501" s="171"/>
      <c r="O501" s="171" t="str">
        <f t="shared" si="102"/>
        <v>PH.IC.GI.180702.01</v>
      </c>
      <c r="Q501" s="171" t="str">
        <f t="shared" si="103"/>
        <v>CL.IC.GI.180702.01</v>
      </c>
      <c r="AN501" s="145" t="s">
        <v>12773</v>
      </c>
      <c r="AO501" s="145">
        <v>1501</v>
      </c>
      <c r="AR501" s="145" t="s">
        <v>12773</v>
      </c>
      <c r="AS501" s="145">
        <v>1749</v>
      </c>
    </row>
    <row r="502" spans="1:45" s="145" customFormat="1" ht="16">
      <c r="A502" s="145" t="s">
        <v>9763</v>
      </c>
      <c r="C502" s="170" t="s">
        <v>12060</v>
      </c>
      <c r="E502" s="170" t="s">
        <v>12225</v>
      </c>
      <c r="F502" s="145" t="s">
        <v>14525</v>
      </c>
      <c r="G502" s="145" t="s">
        <v>9833</v>
      </c>
      <c r="H502" s="170" t="s">
        <v>12032</v>
      </c>
      <c r="I502" s="145" t="s">
        <v>11573</v>
      </c>
      <c r="J502" s="171" t="str">
        <f t="shared" si="87"/>
        <v>IC.GI.180703</v>
      </c>
      <c r="K502" s="170" t="s">
        <v>1</v>
      </c>
      <c r="L502" s="145" t="s">
        <v>9833</v>
      </c>
      <c r="M502" s="171" t="str">
        <f t="shared" si="101"/>
        <v>PI.IC.GI.180703.01</v>
      </c>
      <c r="N502" s="171"/>
      <c r="O502" s="171" t="str">
        <f t="shared" si="102"/>
        <v>PH.IC.GI.180703.01</v>
      </c>
      <c r="Q502" s="171" t="str">
        <f t="shared" si="103"/>
        <v>CL.IC.GI.180703.01</v>
      </c>
      <c r="AN502" s="145" t="s">
        <v>12773</v>
      </c>
      <c r="AO502" s="145">
        <v>1501</v>
      </c>
      <c r="AR502" s="145" t="s">
        <v>12773</v>
      </c>
      <c r="AS502" s="145">
        <v>1749</v>
      </c>
    </row>
    <row r="503" spans="1:45" s="145" customFormat="1" ht="16">
      <c r="A503" s="145" t="s">
        <v>9763</v>
      </c>
      <c r="C503" s="170" t="s">
        <v>12060</v>
      </c>
      <c r="E503" s="170" t="s">
        <v>12225</v>
      </c>
      <c r="F503" s="145" t="s">
        <v>14525</v>
      </c>
      <c r="G503" s="145" t="s">
        <v>10884</v>
      </c>
      <c r="H503" s="170" t="s">
        <v>12028</v>
      </c>
      <c r="I503" s="145" t="s">
        <v>12437</v>
      </c>
      <c r="J503" s="171" t="str">
        <f t="shared" si="87"/>
        <v>IC.GI.180704</v>
      </c>
      <c r="K503" s="170" t="s">
        <v>1</v>
      </c>
      <c r="L503" s="145" t="s">
        <v>10884</v>
      </c>
      <c r="M503" s="171" t="str">
        <f t="shared" si="101"/>
        <v>PI.IC.GI.180704.01</v>
      </c>
      <c r="N503" s="171"/>
      <c r="O503" s="171" t="str">
        <f t="shared" si="102"/>
        <v>PH.IC.GI.180704.01</v>
      </c>
      <c r="Q503" s="171" t="str">
        <f t="shared" si="103"/>
        <v>CL.IC.GI.180704.01</v>
      </c>
      <c r="AN503" s="145" t="s">
        <v>12773</v>
      </c>
      <c r="AO503" s="145">
        <v>1501</v>
      </c>
      <c r="AR503" s="145" t="s">
        <v>12773</v>
      </c>
      <c r="AS503" s="145">
        <v>1749</v>
      </c>
    </row>
    <row r="504" spans="1:45" s="145" customFormat="1" ht="16">
      <c r="A504" s="145" t="s">
        <v>9763</v>
      </c>
      <c r="C504" s="170" t="s">
        <v>12060</v>
      </c>
      <c r="D504" s="145" t="s">
        <v>10442</v>
      </c>
      <c r="E504" s="170" t="s">
        <v>11638</v>
      </c>
      <c r="F504" s="145" t="s">
        <v>14525</v>
      </c>
      <c r="G504" s="145" t="s">
        <v>10195</v>
      </c>
      <c r="H504" s="170" t="s">
        <v>11848</v>
      </c>
      <c r="I504" s="145" t="s">
        <v>11575</v>
      </c>
      <c r="J504" s="171" t="str">
        <f t="shared" si="87"/>
        <v>IC.GI.180801</v>
      </c>
      <c r="K504" s="170" t="s">
        <v>1</v>
      </c>
      <c r="L504" s="145" t="s">
        <v>10195</v>
      </c>
      <c r="M504" s="171" t="str">
        <f t="shared" si="101"/>
        <v>PI.IC.GI.180801.01</v>
      </c>
      <c r="N504" s="171"/>
      <c r="O504" s="171" t="str">
        <f t="shared" si="102"/>
        <v>PH.IC.GI.180801.01</v>
      </c>
      <c r="Q504" s="171" t="str">
        <f t="shared" si="103"/>
        <v>CL.IC.GI.180801.01</v>
      </c>
      <c r="AN504" s="145" t="s">
        <v>12773</v>
      </c>
      <c r="AO504" s="145">
        <v>1501</v>
      </c>
      <c r="AR504" s="145" t="s">
        <v>12773</v>
      </c>
      <c r="AS504" s="145">
        <v>1749</v>
      </c>
    </row>
    <row r="505" spans="1:45" s="145" customFormat="1" ht="16">
      <c r="A505" s="145" t="s">
        <v>9763</v>
      </c>
      <c r="C505" s="170" t="s">
        <v>12060</v>
      </c>
      <c r="E505" s="170" t="s">
        <v>11638</v>
      </c>
      <c r="F505" s="145" t="s">
        <v>14525</v>
      </c>
      <c r="G505" s="145" t="s">
        <v>11393</v>
      </c>
      <c r="H505" s="170" t="s">
        <v>12030</v>
      </c>
      <c r="I505" s="145" t="s">
        <v>11393</v>
      </c>
      <c r="J505" s="171" t="str">
        <f t="shared" si="87"/>
        <v>IC.GI.180802</v>
      </c>
      <c r="K505" s="170" t="s">
        <v>1</v>
      </c>
      <c r="L505" s="145" t="s">
        <v>11393</v>
      </c>
      <c r="M505" s="171" t="str">
        <f t="shared" si="101"/>
        <v>PI.IC.GI.180802.01</v>
      </c>
      <c r="N505" s="171"/>
      <c r="O505" s="171" t="str">
        <f t="shared" si="102"/>
        <v>PH.IC.GI.180802.01</v>
      </c>
      <c r="Q505" s="171" t="str">
        <f t="shared" si="103"/>
        <v>CL.IC.GI.180802.01</v>
      </c>
      <c r="AN505" s="145" t="s">
        <v>12773</v>
      </c>
      <c r="AO505" s="145">
        <v>1501</v>
      </c>
      <c r="AR505" s="145" t="s">
        <v>12773</v>
      </c>
      <c r="AS505" s="145">
        <v>1749</v>
      </c>
    </row>
    <row r="506" spans="1:45" s="145" customFormat="1" ht="16">
      <c r="A506" s="145" t="s">
        <v>9763</v>
      </c>
      <c r="C506" s="170" t="s">
        <v>12060</v>
      </c>
      <c r="E506" s="170" t="s">
        <v>11638</v>
      </c>
      <c r="F506" s="145" t="s">
        <v>14525</v>
      </c>
      <c r="G506" s="145" t="s">
        <v>11411</v>
      </c>
      <c r="H506" s="170" t="s">
        <v>12032</v>
      </c>
      <c r="I506" s="145" t="s">
        <v>11411</v>
      </c>
      <c r="J506" s="171" t="str">
        <f t="shared" si="87"/>
        <v>IC.GI.180803</v>
      </c>
      <c r="K506" s="170" t="s">
        <v>1</v>
      </c>
      <c r="L506" s="145" t="s">
        <v>11411</v>
      </c>
      <c r="M506" s="171" t="str">
        <f t="shared" si="101"/>
        <v>PI.IC.GI.180803.01</v>
      </c>
      <c r="N506" s="171"/>
      <c r="O506" s="171" t="str">
        <f t="shared" si="102"/>
        <v>PH.IC.GI.180803.01</v>
      </c>
      <c r="Q506" s="171" t="str">
        <f t="shared" si="103"/>
        <v>CL.IC.GI.180803.01</v>
      </c>
      <c r="AN506" s="145" t="s">
        <v>12773</v>
      </c>
      <c r="AO506" s="145">
        <v>1501</v>
      </c>
      <c r="AR506" s="145" t="s">
        <v>12773</v>
      </c>
      <c r="AS506" s="145">
        <v>1749</v>
      </c>
    </row>
    <row r="507" spans="1:45" s="145" customFormat="1" ht="16">
      <c r="A507" s="145" t="s">
        <v>9763</v>
      </c>
      <c r="C507" s="170" t="s">
        <v>12060</v>
      </c>
      <c r="D507" s="145" t="s">
        <v>8585</v>
      </c>
      <c r="E507" s="170" t="s">
        <v>11639</v>
      </c>
      <c r="F507" s="145" t="s">
        <v>14525</v>
      </c>
      <c r="G507" s="145" t="s">
        <v>14512</v>
      </c>
      <c r="H507" s="170" t="s">
        <v>11848</v>
      </c>
      <c r="I507" s="145" t="s">
        <v>12157</v>
      </c>
      <c r="J507" s="171" t="str">
        <f t="shared" si="87"/>
        <v>IC.GI.180901</v>
      </c>
      <c r="K507" s="170" t="s">
        <v>1</v>
      </c>
      <c r="L507" s="145" t="s">
        <v>14512</v>
      </c>
      <c r="M507" s="171" t="str">
        <f t="shared" si="101"/>
        <v>PI.IC.GI.180901.01</v>
      </c>
      <c r="N507" s="171"/>
      <c r="O507" s="171" t="str">
        <f t="shared" si="102"/>
        <v>PH.IC.GI.180901.01</v>
      </c>
      <c r="Q507" s="171" t="str">
        <f t="shared" si="103"/>
        <v>CL.IC.GI.180901.01</v>
      </c>
      <c r="AN507" s="145" t="s">
        <v>12773</v>
      </c>
      <c r="AO507" s="145">
        <v>1501</v>
      </c>
      <c r="AR507" s="145" t="s">
        <v>12773</v>
      </c>
      <c r="AS507" s="145">
        <v>1749</v>
      </c>
    </row>
    <row r="508" spans="1:45" s="145" customFormat="1" ht="16">
      <c r="A508" s="145" t="s">
        <v>9763</v>
      </c>
      <c r="C508" s="170" t="s">
        <v>12060</v>
      </c>
      <c r="E508" s="170" t="s">
        <v>11639</v>
      </c>
      <c r="F508" s="145" t="s">
        <v>14525</v>
      </c>
      <c r="G508" s="145" t="s">
        <v>14513</v>
      </c>
      <c r="H508" s="170" t="s">
        <v>12030</v>
      </c>
      <c r="I508" s="145" t="s">
        <v>11400</v>
      </c>
      <c r="J508" s="171" t="str">
        <f t="shared" si="87"/>
        <v>IC.GI.180902</v>
      </c>
      <c r="K508" s="170" t="s">
        <v>1</v>
      </c>
      <c r="L508" s="145" t="s">
        <v>14513</v>
      </c>
      <c r="M508" s="171" t="str">
        <f t="shared" si="101"/>
        <v>PI.IC.GI.180902.01</v>
      </c>
      <c r="N508" s="171"/>
      <c r="O508" s="171" t="str">
        <f t="shared" si="102"/>
        <v>PH.IC.GI.180902.01</v>
      </c>
      <c r="Q508" s="171" t="str">
        <f t="shared" si="103"/>
        <v>CL.IC.GI.180902.01</v>
      </c>
      <c r="AN508" s="145" t="s">
        <v>12773</v>
      </c>
      <c r="AO508" s="145">
        <v>1501</v>
      </c>
      <c r="AR508" s="145" t="s">
        <v>12773</v>
      </c>
      <c r="AS508" s="145">
        <v>1749</v>
      </c>
    </row>
    <row r="509" spans="1:45" s="145" customFormat="1" ht="16">
      <c r="A509" s="145" t="s">
        <v>9763</v>
      </c>
      <c r="C509" s="170" t="s">
        <v>12060</v>
      </c>
      <c r="E509" s="170" t="s">
        <v>11639</v>
      </c>
      <c r="F509" s="145" t="s">
        <v>14525</v>
      </c>
      <c r="G509" s="145" t="s">
        <v>14514</v>
      </c>
      <c r="H509" s="170" t="s">
        <v>12032</v>
      </c>
      <c r="I509" s="145" t="s">
        <v>11730</v>
      </c>
      <c r="J509" s="171" t="str">
        <f t="shared" si="87"/>
        <v>IC.GI.180903</v>
      </c>
      <c r="K509" s="170" t="s">
        <v>1</v>
      </c>
      <c r="L509" s="145" t="s">
        <v>14514</v>
      </c>
      <c r="M509" s="171" t="str">
        <f t="shared" si="101"/>
        <v>PI.IC.GI.180903.01</v>
      </c>
      <c r="N509" s="171"/>
      <c r="O509" s="171" t="str">
        <f t="shared" si="102"/>
        <v>PH.IC.GI.180903.01</v>
      </c>
      <c r="Q509" s="171" t="str">
        <f t="shared" si="103"/>
        <v>CL.IC.GI.180903.01</v>
      </c>
      <c r="AN509" s="145" t="s">
        <v>12773</v>
      </c>
      <c r="AO509" s="145">
        <v>1501</v>
      </c>
      <c r="AR509" s="145" t="s">
        <v>12773</v>
      </c>
      <c r="AS509" s="145">
        <v>1749</v>
      </c>
    </row>
    <row r="510" spans="1:45" s="145" customFormat="1" ht="16">
      <c r="A510" s="145" t="s">
        <v>9763</v>
      </c>
      <c r="C510" s="170" t="s">
        <v>12060</v>
      </c>
      <c r="E510" s="170" t="s">
        <v>11639</v>
      </c>
      <c r="F510" s="145" t="s">
        <v>14525</v>
      </c>
      <c r="G510" s="145" t="s">
        <v>14515</v>
      </c>
      <c r="H510" s="170" t="s">
        <v>12028</v>
      </c>
      <c r="I510" s="145" t="s">
        <v>11732</v>
      </c>
      <c r="J510" s="171" t="str">
        <f t="shared" si="87"/>
        <v>IC.GI.180904</v>
      </c>
      <c r="K510" s="170" t="s">
        <v>1</v>
      </c>
      <c r="L510" s="145" t="s">
        <v>14515</v>
      </c>
      <c r="M510" s="171" t="str">
        <f t="shared" si="101"/>
        <v>PI.IC.GI.180904.01</v>
      </c>
      <c r="N510" s="171"/>
      <c r="O510" s="171" t="str">
        <f t="shared" si="102"/>
        <v>PH.IC.GI.180904.01</v>
      </c>
      <c r="Q510" s="171" t="str">
        <f t="shared" si="103"/>
        <v>CL.IC.GI.180904.01</v>
      </c>
      <c r="AN510" s="145" t="s">
        <v>12773</v>
      </c>
      <c r="AO510" s="145">
        <v>1501</v>
      </c>
      <c r="AR510" s="145" t="s">
        <v>12773</v>
      </c>
      <c r="AS510" s="145">
        <v>1749</v>
      </c>
    </row>
    <row r="511" spans="1:45" s="145" customFormat="1" ht="16">
      <c r="A511" s="145" t="s">
        <v>9763</v>
      </c>
      <c r="C511" s="170" t="s">
        <v>12060</v>
      </c>
      <c r="E511" s="170" t="s">
        <v>11639</v>
      </c>
      <c r="F511" s="145" t="s">
        <v>14525</v>
      </c>
      <c r="G511" s="145" t="s">
        <v>14516</v>
      </c>
      <c r="H511" s="170" t="s">
        <v>12210</v>
      </c>
      <c r="I511" s="145" t="s">
        <v>11734</v>
      </c>
      <c r="J511" s="171" t="str">
        <f t="shared" si="87"/>
        <v>IC.GI.180905</v>
      </c>
      <c r="K511" s="170" t="s">
        <v>1</v>
      </c>
      <c r="L511" s="145" t="s">
        <v>14516</v>
      </c>
      <c r="M511" s="171" t="str">
        <f t="shared" si="101"/>
        <v>PI.IC.GI.180905.01</v>
      </c>
      <c r="N511" s="171"/>
      <c r="O511" s="171" t="str">
        <f t="shared" si="102"/>
        <v>PH.IC.GI.180905.01</v>
      </c>
      <c r="Q511" s="171" t="str">
        <f t="shared" si="103"/>
        <v>CL.IC.GI.180905.01</v>
      </c>
      <c r="AN511" s="145" t="s">
        <v>12773</v>
      </c>
      <c r="AO511" s="145">
        <v>1501</v>
      </c>
      <c r="AR511" s="145" t="s">
        <v>12773</v>
      </c>
      <c r="AS511" s="145">
        <v>1749</v>
      </c>
    </row>
    <row r="512" spans="1:45" s="145" customFormat="1" ht="16">
      <c r="A512" s="145" t="s">
        <v>9763</v>
      </c>
      <c r="C512" s="170" t="s">
        <v>12060</v>
      </c>
      <c r="E512" s="170" t="s">
        <v>11639</v>
      </c>
      <c r="F512" s="145" t="s">
        <v>14525</v>
      </c>
      <c r="G512" s="145" t="s">
        <v>14517</v>
      </c>
      <c r="H512" s="170" t="s">
        <v>12212</v>
      </c>
      <c r="I512" s="145" t="s">
        <v>11933</v>
      </c>
      <c r="J512" s="171" t="str">
        <f t="shared" si="87"/>
        <v>IC.GI.180906</v>
      </c>
      <c r="K512" s="170" t="s">
        <v>1</v>
      </c>
      <c r="L512" s="145" t="s">
        <v>14517</v>
      </c>
      <c r="M512" s="171" t="str">
        <f t="shared" si="101"/>
        <v>PI.IC.GI.180906.01</v>
      </c>
      <c r="N512" s="171"/>
      <c r="O512" s="171" t="str">
        <f t="shared" si="102"/>
        <v>PH.IC.GI.180906.01</v>
      </c>
      <c r="Q512" s="171" t="str">
        <f t="shared" si="103"/>
        <v>CL.IC.GI.180906.01</v>
      </c>
      <c r="AN512" s="145" t="s">
        <v>12773</v>
      </c>
      <c r="AO512" s="145">
        <v>1501</v>
      </c>
      <c r="AR512" s="145" t="s">
        <v>12773</v>
      </c>
      <c r="AS512" s="145">
        <v>1749</v>
      </c>
    </row>
    <row r="513" spans="1:45" s="145" customFormat="1" ht="16">
      <c r="A513" s="145" t="s">
        <v>9763</v>
      </c>
      <c r="C513" s="170" t="s">
        <v>12060</v>
      </c>
      <c r="D513" s="145" t="s">
        <v>14507</v>
      </c>
      <c r="E513" s="170" t="s">
        <v>11829</v>
      </c>
      <c r="F513" s="145" t="s">
        <v>14525</v>
      </c>
      <c r="G513" s="145" t="s">
        <v>14518</v>
      </c>
      <c r="H513" s="170" t="s">
        <v>11848</v>
      </c>
      <c r="I513" s="145" t="s">
        <v>11753</v>
      </c>
      <c r="J513" s="171" t="str">
        <f t="shared" si="87"/>
        <v>IC.GI.181001</v>
      </c>
      <c r="K513" s="170" t="s">
        <v>1</v>
      </c>
      <c r="L513" s="145" t="s">
        <v>14518</v>
      </c>
      <c r="M513" s="171" t="str">
        <f t="shared" si="101"/>
        <v>PI.IC.GI.181001.01</v>
      </c>
      <c r="N513" s="171"/>
      <c r="O513" s="171" t="str">
        <f t="shared" si="102"/>
        <v>PH.IC.GI.181001.01</v>
      </c>
      <c r="Q513" s="171" t="str">
        <f t="shared" si="103"/>
        <v>CL.IC.GI.181001.01</v>
      </c>
      <c r="AN513" s="145" t="s">
        <v>12773</v>
      </c>
      <c r="AO513" s="145">
        <v>1501</v>
      </c>
      <c r="AR513" s="145" t="s">
        <v>12773</v>
      </c>
      <c r="AS513" s="145">
        <v>1749</v>
      </c>
    </row>
    <row r="514" spans="1:45" s="145" customFormat="1" ht="16">
      <c r="A514" s="145" t="s">
        <v>9763</v>
      </c>
      <c r="C514" s="170" t="s">
        <v>12060</v>
      </c>
      <c r="E514" s="170" t="s">
        <v>11829</v>
      </c>
      <c r="F514" s="145" t="s">
        <v>14525</v>
      </c>
      <c r="G514" s="145" t="s">
        <v>14519</v>
      </c>
      <c r="H514" s="170" t="s">
        <v>12030</v>
      </c>
      <c r="I514" s="145" t="s">
        <v>11752</v>
      </c>
      <c r="J514" s="171" t="str">
        <f t="shared" si="87"/>
        <v>IC.GI.181002</v>
      </c>
      <c r="K514" s="170" t="s">
        <v>1</v>
      </c>
      <c r="L514" s="145" t="s">
        <v>14519</v>
      </c>
      <c r="M514" s="171" t="str">
        <f t="shared" si="101"/>
        <v>PI.IC.GI.181002.01</v>
      </c>
      <c r="N514" s="171"/>
      <c r="O514" s="171" t="str">
        <f t="shared" si="102"/>
        <v>PH.IC.GI.181002.01</v>
      </c>
      <c r="Q514" s="171" t="str">
        <f t="shared" si="103"/>
        <v>CL.IC.GI.181002.01</v>
      </c>
      <c r="AN514" s="145" t="s">
        <v>12773</v>
      </c>
      <c r="AO514" s="145">
        <v>1501</v>
      </c>
      <c r="AR514" s="145" t="s">
        <v>12773</v>
      </c>
      <c r="AS514" s="145">
        <v>1749</v>
      </c>
    </row>
    <row r="515" spans="1:45" s="145" customFormat="1" ht="16">
      <c r="A515" s="145" t="s">
        <v>9763</v>
      </c>
      <c r="C515" s="170" t="s">
        <v>12060</v>
      </c>
      <c r="E515" s="170" t="s">
        <v>11829</v>
      </c>
      <c r="F515" s="145" t="s">
        <v>14525</v>
      </c>
      <c r="G515" s="145" t="s">
        <v>14520</v>
      </c>
      <c r="H515" s="170" t="s">
        <v>12032</v>
      </c>
      <c r="I515" s="145" t="s">
        <v>11583</v>
      </c>
      <c r="J515" s="171" t="str">
        <f t="shared" si="87"/>
        <v>IC.GI.181003</v>
      </c>
      <c r="K515" s="170" t="s">
        <v>1</v>
      </c>
      <c r="L515" s="145" t="s">
        <v>14520</v>
      </c>
      <c r="M515" s="171" t="str">
        <f t="shared" si="101"/>
        <v>PI.IC.GI.181003.01</v>
      </c>
      <c r="N515" s="171"/>
      <c r="O515" s="171" t="str">
        <f t="shared" si="102"/>
        <v>PH.IC.GI.181003.01</v>
      </c>
      <c r="Q515" s="171" t="str">
        <f t="shared" si="103"/>
        <v>CL.IC.GI.181003.01</v>
      </c>
      <c r="AN515" s="145" t="s">
        <v>12773</v>
      </c>
      <c r="AO515" s="145">
        <v>1501</v>
      </c>
      <c r="AR515" s="145" t="s">
        <v>12773</v>
      </c>
      <c r="AS515" s="145">
        <v>1749</v>
      </c>
    </row>
    <row r="516" spans="1:45" s="167" customFormat="1" ht="15">
      <c r="A516" s="167" t="s">
        <v>9763</v>
      </c>
      <c r="C516" s="61" t="s">
        <v>12060</v>
      </c>
      <c r="D516" s="167" t="s">
        <v>8679</v>
      </c>
      <c r="E516" s="61" t="s">
        <v>12099</v>
      </c>
      <c r="F516" s="167" t="s">
        <v>13938</v>
      </c>
      <c r="G516" s="167" t="s">
        <v>8431</v>
      </c>
      <c r="H516" s="62" t="s">
        <v>11848</v>
      </c>
      <c r="I516" s="167" t="s">
        <v>7972</v>
      </c>
      <c r="J516" s="63" t="str">
        <f t="shared" si="87"/>
        <v>IC.GI.181101</v>
      </c>
      <c r="K516" s="61" t="s">
        <v>1</v>
      </c>
      <c r="L516" s="167" t="s">
        <v>8431</v>
      </c>
      <c r="M516" s="168" t="str">
        <f t="shared" si="101"/>
        <v>PI.IC.GI.181101.01</v>
      </c>
      <c r="N516" s="168"/>
      <c r="O516" s="168" t="str">
        <f t="shared" si="102"/>
        <v>PH.IC.GI.181101.01</v>
      </c>
      <c r="Q516" s="168" t="str">
        <f t="shared" si="103"/>
        <v>CL.IC.GI.181101.01</v>
      </c>
      <c r="AN516" s="167" t="s">
        <v>12773</v>
      </c>
      <c r="AO516" s="167">
        <v>1501</v>
      </c>
    </row>
    <row r="517" spans="1:45" s="167" customFormat="1" ht="15">
      <c r="A517" s="167" t="s">
        <v>9763</v>
      </c>
      <c r="C517" s="61" t="s">
        <v>12060</v>
      </c>
      <c r="E517" s="61" t="s">
        <v>12099</v>
      </c>
      <c r="F517" s="167" t="s">
        <v>13938</v>
      </c>
      <c r="G517" s="167" t="s">
        <v>11838</v>
      </c>
      <c r="H517" s="62" t="s">
        <v>12030</v>
      </c>
      <c r="I517" s="167" t="s">
        <v>8432</v>
      </c>
      <c r="J517" s="63" t="str">
        <f t="shared" si="87"/>
        <v>IC.GI.181102</v>
      </c>
      <c r="K517" s="61" t="s">
        <v>1</v>
      </c>
      <c r="L517" s="167" t="s">
        <v>11838</v>
      </c>
      <c r="M517" s="168" t="str">
        <f t="shared" si="101"/>
        <v>PI.IC.GI.181102.01</v>
      </c>
      <c r="N517" s="168"/>
      <c r="O517" s="168" t="str">
        <f t="shared" si="102"/>
        <v>PH.IC.GI.181102.01</v>
      </c>
      <c r="Q517" s="168" t="str">
        <f t="shared" si="103"/>
        <v>CL.IC.GI.181102.01</v>
      </c>
      <c r="AN517" s="167" t="s">
        <v>12773</v>
      </c>
      <c r="AO517" s="167">
        <v>1501</v>
      </c>
    </row>
    <row r="518" spans="1:45" s="167" customFormat="1" ht="15">
      <c r="A518" s="167" t="s">
        <v>9763</v>
      </c>
      <c r="C518" s="61" t="s">
        <v>12060</v>
      </c>
      <c r="E518" s="61" t="s">
        <v>12099</v>
      </c>
      <c r="F518" s="167" t="s">
        <v>13938</v>
      </c>
      <c r="G518" s="167" t="s">
        <v>10123</v>
      </c>
      <c r="H518" s="62" t="s">
        <v>12032</v>
      </c>
      <c r="I518" s="167" t="s">
        <v>7973</v>
      </c>
      <c r="J518" s="63" t="str">
        <f t="shared" si="87"/>
        <v>IC.GI.181103</v>
      </c>
      <c r="K518" s="61" t="s">
        <v>1</v>
      </c>
      <c r="L518" s="167" t="s">
        <v>10123</v>
      </c>
      <c r="M518" s="168" t="str">
        <f t="shared" si="101"/>
        <v>PI.IC.GI.181103.01</v>
      </c>
      <c r="N518" s="168"/>
      <c r="O518" s="168" t="str">
        <f t="shared" si="102"/>
        <v>PH.IC.GI.181103.01</v>
      </c>
      <c r="Q518" s="168" t="str">
        <f t="shared" si="103"/>
        <v>CL.IC.GI.181103.01</v>
      </c>
      <c r="AN518" s="167" t="s">
        <v>12773</v>
      </c>
      <c r="AO518" s="167">
        <v>1501</v>
      </c>
    </row>
    <row r="519" spans="1:45" s="138" customFormat="1" ht="15">
      <c r="A519" s="138" t="s">
        <v>9763</v>
      </c>
      <c r="C519" s="150" t="s">
        <v>12060</v>
      </c>
      <c r="E519" s="150" t="s">
        <v>12099</v>
      </c>
      <c r="F519" s="138" t="s">
        <v>13938</v>
      </c>
      <c r="G519" s="138" t="s">
        <v>14307</v>
      </c>
      <c r="H519" s="151" t="s">
        <v>12028</v>
      </c>
      <c r="I519" s="138" t="s">
        <v>305</v>
      </c>
      <c r="J519" s="152" t="str">
        <f t="shared" si="87"/>
        <v>IC.GI.181104</v>
      </c>
      <c r="K519" s="150" t="s">
        <v>1</v>
      </c>
      <c r="L519" s="138" t="s">
        <v>12267</v>
      </c>
      <c r="M519" s="153" t="str">
        <f t="shared" si="101"/>
        <v>PI.IC.GI.181104.01</v>
      </c>
      <c r="N519" s="153"/>
      <c r="O519" s="153" t="str">
        <f t="shared" si="102"/>
        <v>PH.IC.GI.181104.01</v>
      </c>
      <c r="Q519" s="153" t="str">
        <f t="shared" si="103"/>
        <v>CL.IC.GI.181104.01</v>
      </c>
      <c r="AR519" s="138" t="s">
        <v>12773</v>
      </c>
      <c r="AS519" s="138">
        <v>1669</v>
      </c>
    </row>
    <row r="520" spans="1:45" s="167" customFormat="1" ht="15">
      <c r="A520" s="167" t="s">
        <v>9763</v>
      </c>
      <c r="C520" s="61" t="s">
        <v>12060</v>
      </c>
      <c r="D520" s="167" t="s">
        <v>8155</v>
      </c>
      <c r="E520" s="61" t="s">
        <v>12100</v>
      </c>
      <c r="F520" s="167" t="s">
        <v>13841</v>
      </c>
      <c r="G520" s="167" t="s">
        <v>13842</v>
      </c>
      <c r="H520" s="62" t="s">
        <v>11848</v>
      </c>
      <c r="I520" s="167" t="s">
        <v>13843</v>
      </c>
      <c r="J520" s="63" t="str">
        <f t="shared" si="87"/>
        <v>IC.GI.181201</v>
      </c>
      <c r="K520" s="61" t="s">
        <v>1</v>
      </c>
      <c r="L520" s="167" t="str">
        <f>G520</f>
        <v>Insertion Date:</v>
      </c>
      <c r="M520" s="168" t="str">
        <f t="shared" si="101"/>
        <v>PI.IC.GI.181201.01</v>
      </c>
      <c r="N520" s="168"/>
      <c r="O520" s="168" t="str">
        <f t="shared" si="102"/>
        <v>PH.IC.GI.181201.01</v>
      </c>
      <c r="Q520" s="168" t="str">
        <f t="shared" si="103"/>
        <v>CL.IC.GI.181201.01</v>
      </c>
      <c r="AN520" s="167" t="s">
        <v>12773</v>
      </c>
      <c r="AO520" s="167">
        <v>1508</v>
      </c>
    </row>
    <row r="521" spans="1:45" s="167" customFormat="1" ht="15">
      <c r="A521" s="167" t="s">
        <v>9763</v>
      </c>
      <c r="B521" s="167" t="s">
        <v>535</v>
      </c>
      <c r="C521" s="61" t="s">
        <v>626</v>
      </c>
      <c r="D521" s="167" t="s">
        <v>9959</v>
      </c>
      <c r="E521" s="61" t="s">
        <v>13277</v>
      </c>
      <c r="F521" s="167" t="s">
        <v>9960</v>
      </c>
      <c r="G521" s="167" t="s">
        <v>9961</v>
      </c>
      <c r="H521" s="62" t="s">
        <v>11848</v>
      </c>
      <c r="I521" s="167" t="s">
        <v>9962</v>
      </c>
      <c r="J521" s="63" t="str">
        <f t="shared" si="87"/>
        <v>IC.GI.190101</v>
      </c>
      <c r="K521" s="61" t="s">
        <v>13277</v>
      </c>
      <c r="L521" s="167" t="str">
        <f t="shared" si="92"/>
        <v>Bag present on admission</v>
      </c>
      <c r="M521" s="168" t="str">
        <f t="shared" si="101"/>
        <v>PI.IC.GI.190101.01</v>
      </c>
      <c r="N521" s="168"/>
      <c r="O521" s="168" t="str">
        <f t="shared" si="102"/>
        <v>PH.IC.GI.190101.01</v>
      </c>
      <c r="Q521" s="168" t="str">
        <f t="shared" si="103"/>
        <v>CL.IC.GI.190101.01</v>
      </c>
      <c r="AD521" s="167" t="s">
        <v>614</v>
      </c>
      <c r="AE521" s="167">
        <v>1284</v>
      </c>
    </row>
    <row r="522" spans="1:45" s="167" customFormat="1" ht="15">
      <c r="A522" s="167" t="s">
        <v>9763</v>
      </c>
      <c r="C522" s="61" t="s">
        <v>626</v>
      </c>
      <c r="E522" s="61" t="s">
        <v>13277</v>
      </c>
      <c r="F522" s="167" t="s">
        <v>9960</v>
      </c>
      <c r="G522" s="167" t="s">
        <v>10111</v>
      </c>
      <c r="H522" s="62" t="s">
        <v>12030</v>
      </c>
      <c r="I522" s="167" t="s">
        <v>11959</v>
      </c>
      <c r="J522" s="63" t="str">
        <f t="shared" ref="J522:J585" si="104">CONCATENATE("IC.GI.",C522,E522,H522)</f>
        <v>IC.GI.190102</v>
      </c>
      <c r="K522" s="61" t="s">
        <v>13277</v>
      </c>
      <c r="L522" s="167" t="str">
        <f t="shared" si="92"/>
        <v>Bag changed:  specify date/time</v>
      </c>
      <c r="M522" s="168" t="str">
        <f t="shared" si="93"/>
        <v>PI.IC.GI.190102.01</v>
      </c>
      <c r="N522" s="168"/>
      <c r="O522" s="168" t="str">
        <f t="shared" si="94"/>
        <v>PH.IC.GI.190102.01</v>
      </c>
      <c r="Q522" s="168" t="str">
        <f t="shared" si="95"/>
        <v>CL.IC.GI.190102.01</v>
      </c>
      <c r="AD522" s="167" t="s">
        <v>614</v>
      </c>
      <c r="AE522" s="167">
        <v>1284</v>
      </c>
    </row>
    <row r="523" spans="1:45" s="167" customFormat="1" ht="15">
      <c r="A523" s="167" t="s">
        <v>9763</v>
      </c>
      <c r="C523" s="61" t="s">
        <v>626</v>
      </c>
      <c r="E523" s="61" t="s">
        <v>13277</v>
      </c>
      <c r="F523" s="167" t="s">
        <v>9960</v>
      </c>
      <c r="G523" s="167" t="s">
        <v>10112</v>
      </c>
      <c r="H523" s="62" t="s">
        <v>12032</v>
      </c>
      <c r="I523" s="167" t="s">
        <v>11841</v>
      </c>
      <c r="J523" s="63" t="str">
        <f t="shared" si="104"/>
        <v>IC.GI.190103</v>
      </c>
      <c r="K523" s="61" t="s">
        <v>13277</v>
      </c>
      <c r="L523" s="167" t="str">
        <f t="shared" si="92"/>
        <v>Bag discontinued with catheter D/C</v>
      </c>
      <c r="M523" s="168" t="str">
        <f t="shared" si="93"/>
        <v>PI.IC.GI.190103.01</v>
      </c>
      <c r="N523" s="168"/>
      <c r="O523" s="168" t="str">
        <f t="shared" si="94"/>
        <v>PH.IC.GI.190103.01</v>
      </c>
      <c r="Q523" s="168" t="str">
        <f t="shared" si="95"/>
        <v>CL.IC.GI.190103.01</v>
      </c>
      <c r="AD523" s="167" t="s">
        <v>614</v>
      </c>
      <c r="AE523" s="167">
        <v>1284</v>
      </c>
    </row>
    <row r="524" spans="1:45" s="167" customFormat="1" ht="15">
      <c r="A524" s="167" t="s">
        <v>9763</v>
      </c>
      <c r="C524" s="61" t="s">
        <v>626</v>
      </c>
      <c r="E524" s="61" t="s">
        <v>13277</v>
      </c>
      <c r="F524" s="167" t="s">
        <v>9960</v>
      </c>
      <c r="G524" s="167" t="s">
        <v>603</v>
      </c>
      <c r="H524" s="62" t="s">
        <v>498</v>
      </c>
      <c r="J524" s="63" t="str">
        <f t="shared" si="104"/>
        <v>IC.GI.190104</v>
      </c>
      <c r="K524" s="61" t="s">
        <v>13277</v>
      </c>
      <c r="L524" s="167" t="str">
        <f t="shared" si="92"/>
        <v>New bag</v>
      </c>
      <c r="M524" s="168" t="str">
        <f t="shared" si="93"/>
        <v>PI.IC.GI.190104.01</v>
      </c>
      <c r="N524" s="168"/>
      <c r="O524" s="168" t="str">
        <f t="shared" si="94"/>
        <v>PH.IC.GI.190104.01</v>
      </c>
      <c r="Q524" s="168" t="str">
        <f t="shared" si="95"/>
        <v>CL.IC.GI.190104.01</v>
      </c>
      <c r="AD524" s="167" t="s">
        <v>614</v>
      </c>
      <c r="AE524" s="167">
        <v>1284</v>
      </c>
    </row>
    <row r="525" spans="1:45" s="167" customFormat="1" ht="15">
      <c r="A525" s="167" t="s">
        <v>9763</v>
      </c>
      <c r="C525" s="61" t="s">
        <v>626</v>
      </c>
      <c r="E525" s="61" t="s">
        <v>13277</v>
      </c>
      <c r="F525" s="167" t="s">
        <v>9960</v>
      </c>
      <c r="G525" s="167" t="s">
        <v>604</v>
      </c>
      <c r="H525" s="62" t="s">
        <v>499</v>
      </c>
      <c r="J525" s="63" t="str">
        <f t="shared" si="104"/>
        <v>IC.GI.190105</v>
      </c>
      <c r="K525" s="61" t="s">
        <v>13277</v>
      </c>
      <c r="L525" s="167" t="str">
        <f t="shared" si="92"/>
        <v>Bag continued</v>
      </c>
      <c r="M525" s="168" t="str">
        <f t="shared" si="93"/>
        <v>PI.IC.GI.190105.01</v>
      </c>
      <c r="N525" s="168"/>
      <c r="O525" s="168" t="str">
        <f t="shared" si="94"/>
        <v>PH.IC.GI.190105.01</v>
      </c>
      <c r="Q525" s="168" t="str">
        <f t="shared" si="95"/>
        <v>CL.IC.GI.190105.01</v>
      </c>
      <c r="AD525" s="167" t="s">
        <v>614</v>
      </c>
      <c r="AE525" s="167">
        <v>1284</v>
      </c>
    </row>
    <row r="526" spans="1:45" s="167" customFormat="1" ht="15">
      <c r="A526" s="167" t="s">
        <v>9763</v>
      </c>
      <c r="C526" s="61" t="s">
        <v>626</v>
      </c>
      <c r="D526" s="167" t="s">
        <v>10113</v>
      </c>
      <c r="E526" s="61" t="s">
        <v>13016</v>
      </c>
      <c r="F526" s="167" t="s">
        <v>10114</v>
      </c>
      <c r="G526" s="167" t="s">
        <v>9973</v>
      </c>
      <c r="H526" s="62" t="s">
        <v>11848</v>
      </c>
      <c r="I526" s="167" t="s">
        <v>9974</v>
      </c>
      <c r="J526" s="63" t="str">
        <f t="shared" si="104"/>
        <v>IC.GI.190201</v>
      </c>
      <c r="K526" s="61" t="s">
        <v>13277</v>
      </c>
      <c r="L526" s="167" t="str">
        <f t="shared" si="92"/>
        <v>Assess need for catheter daily</v>
      </c>
      <c r="M526" s="168" t="str">
        <f t="shared" si="93"/>
        <v>PI.IC.GI.190201.01</v>
      </c>
      <c r="N526" s="168"/>
      <c r="O526" s="168" t="str">
        <f t="shared" si="94"/>
        <v>PH.IC.GI.190201.01</v>
      </c>
      <c r="Q526" s="168" t="str">
        <f t="shared" si="95"/>
        <v>CL.IC.GI.190201.01</v>
      </c>
      <c r="AD526" s="167" t="s">
        <v>614</v>
      </c>
      <c r="AE526" s="167">
        <v>1284</v>
      </c>
    </row>
    <row r="527" spans="1:45" s="167" customFormat="1" ht="15">
      <c r="A527" s="167" t="s">
        <v>9763</v>
      </c>
      <c r="C527" s="61" t="s">
        <v>626</v>
      </c>
      <c r="E527" s="61" t="s">
        <v>13016</v>
      </c>
      <c r="F527" s="167" t="s">
        <v>10114</v>
      </c>
      <c r="G527" s="167" t="s">
        <v>9975</v>
      </c>
      <c r="H527" s="62" t="s">
        <v>12030</v>
      </c>
      <c r="I527" s="167" t="s">
        <v>9976</v>
      </c>
      <c r="J527" s="63" t="str">
        <f t="shared" si="104"/>
        <v>IC.GI.190202</v>
      </c>
      <c r="K527" s="61" t="s">
        <v>13277</v>
      </c>
      <c r="L527" s="167" t="str">
        <f t="shared" si="92"/>
        <v>Catheter secured</v>
      </c>
      <c r="M527" s="168" t="str">
        <f t="shared" si="93"/>
        <v>PI.IC.GI.190202.01</v>
      </c>
      <c r="N527" s="168"/>
      <c r="O527" s="168" t="str">
        <f t="shared" si="94"/>
        <v>PH.IC.GI.190202.01</v>
      </c>
      <c r="Q527" s="168" t="str">
        <f t="shared" si="95"/>
        <v>CL.IC.GI.190202.01</v>
      </c>
      <c r="AD527" s="167" t="s">
        <v>614</v>
      </c>
      <c r="AE527" s="167">
        <v>1284</v>
      </c>
    </row>
    <row r="528" spans="1:45" s="167" customFormat="1" ht="15">
      <c r="A528" s="167" t="s">
        <v>9763</v>
      </c>
      <c r="C528" s="61" t="s">
        <v>626</v>
      </c>
      <c r="E528" s="61" t="s">
        <v>13016</v>
      </c>
      <c r="F528" s="167" t="s">
        <v>10114</v>
      </c>
      <c r="G528" s="167" t="s">
        <v>9977</v>
      </c>
      <c r="H528" s="62" t="s">
        <v>12032</v>
      </c>
      <c r="I528" s="167" t="s">
        <v>9978</v>
      </c>
      <c r="J528" s="63" t="str">
        <f t="shared" si="104"/>
        <v>IC.GI.190203</v>
      </c>
      <c r="K528" s="61" t="s">
        <v>13277</v>
      </c>
      <c r="L528" s="167" t="str">
        <f t="shared" si="92"/>
        <v>Tamper-evident seal intact</v>
      </c>
      <c r="M528" s="168" t="str">
        <f t="shared" si="93"/>
        <v>PI.IC.GI.190203.01</v>
      </c>
      <c r="N528" s="168"/>
      <c r="O528" s="168" t="str">
        <f t="shared" si="94"/>
        <v>PH.IC.GI.190203.01</v>
      </c>
      <c r="Q528" s="168" t="str">
        <f t="shared" si="95"/>
        <v>CL.IC.GI.190203.01</v>
      </c>
      <c r="AD528" s="167" t="s">
        <v>614</v>
      </c>
      <c r="AE528" s="167">
        <v>1284</v>
      </c>
    </row>
    <row r="529" spans="1:31" s="167" customFormat="1" ht="15">
      <c r="A529" s="167" t="s">
        <v>9763</v>
      </c>
      <c r="C529" s="61" t="s">
        <v>626</v>
      </c>
      <c r="E529" s="61" t="s">
        <v>13016</v>
      </c>
      <c r="F529" s="167" t="s">
        <v>10114</v>
      </c>
      <c r="G529" s="167" t="s">
        <v>9818</v>
      </c>
      <c r="H529" s="62" t="s">
        <v>12028</v>
      </c>
      <c r="I529" s="167" t="s">
        <v>9819</v>
      </c>
      <c r="J529" s="63" t="str">
        <f t="shared" si="104"/>
        <v>IC.GI.190204</v>
      </c>
      <c r="K529" s="61" t="s">
        <v>13277</v>
      </c>
      <c r="L529" s="167" t="str">
        <f t="shared" si="92"/>
        <v>Drain tube positioned/secured</v>
      </c>
      <c r="M529" s="168" t="str">
        <f t="shared" si="93"/>
        <v>PI.IC.GI.190204.01</v>
      </c>
      <c r="N529" s="168"/>
      <c r="O529" s="168" t="str">
        <f t="shared" si="94"/>
        <v>PH.IC.GI.190204.01</v>
      </c>
      <c r="Q529" s="168" t="str">
        <f t="shared" si="95"/>
        <v>CL.IC.GI.190204.01</v>
      </c>
      <c r="AD529" s="167" t="s">
        <v>614</v>
      </c>
      <c r="AE529" s="167">
        <v>1284</v>
      </c>
    </row>
    <row r="530" spans="1:31" s="167" customFormat="1" ht="15">
      <c r="A530" s="167" t="s">
        <v>9763</v>
      </c>
      <c r="C530" s="61" t="s">
        <v>626</v>
      </c>
      <c r="E530" s="61" t="s">
        <v>13016</v>
      </c>
      <c r="F530" s="167" t="s">
        <v>10114</v>
      </c>
      <c r="G530" s="167" t="s">
        <v>9820</v>
      </c>
      <c r="H530" s="62" t="s">
        <v>12210</v>
      </c>
      <c r="I530" s="167" t="s">
        <v>9821</v>
      </c>
      <c r="J530" s="63" t="str">
        <f t="shared" si="104"/>
        <v>IC.GI.190205</v>
      </c>
      <c r="K530" s="61" t="s">
        <v>13277</v>
      </c>
      <c r="L530" s="167" t="str">
        <f t="shared" si="92"/>
        <v>Drain bag proper position</v>
      </c>
      <c r="M530" s="168" t="str">
        <f t="shared" si="93"/>
        <v>PI.IC.GI.190205.01</v>
      </c>
      <c r="N530" s="168"/>
      <c r="O530" s="168" t="str">
        <f t="shared" si="94"/>
        <v>PH.IC.GI.190205.01</v>
      </c>
      <c r="Q530" s="168" t="str">
        <f t="shared" si="95"/>
        <v>CL.IC.GI.190205.01</v>
      </c>
      <c r="AD530" s="167" t="s">
        <v>614</v>
      </c>
      <c r="AE530" s="167">
        <v>1284</v>
      </c>
    </row>
    <row r="531" spans="1:31" s="167" customFormat="1" ht="15">
      <c r="A531" s="167" t="s">
        <v>9763</v>
      </c>
      <c r="C531" s="61" t="s">
        <v>626</v>
      </c>
      <c r="E531" s="61" t="s">
        <v>13016</v>
      </c>
      <c r="F531" s="167" t="s">
        <v>10114</v>
      </c>
      <c r="G531" s="167" t="s">
        <v>9822</v>
      </c>
      <c r="H531" s="62" t="s">
        <v>12212</v>
      </c>
      <c r="I531" s="167" t="s">
        <v>9823</v>
      </c>
      <c r="J531" s="63" t="str">
        <f t="shared" si="104"/>
        <v>IC.GI.190206</v>
      </c>
      <c r="K531" s="61" t="s">
        <v>13277</v>
      </c>
      <c r="L531" s="167" t="str">
        <f t="shared" si="92"/>
        <v>Drain bag not overfilled</v>
      </c>
      <c r="M531" s="168" t="str">
        <f t="shared" si="93"/>
        <v>PI.IC.GI.190206.01</v>
      </c>
      <c r="N531" s="168"/>
      <c r="O531" s="168" t="str">
        <f t="shared" si="94"/>
        <v>PH.IC.GI.190206.01</v>
      </c>
      <c r="Q531" s="168" t="str">
        <f t="shared" si="95"/>
        <v>CL.IC.GI.190206.01</v>
      </c>
      <c r="AD531" s="167" t="s">
        <v>614</v>
      </c>
      <c r="AE531" s="167">
        <v>1284</v>
      </c>
    </row>
    <row r="532" spans="1:31" s="167" customFormat="1" ht="15">
      <c r="A532" s="167" t="s">
        <v>9763</v>
      </c>
      <c r="C532" s="61" t="s">
        <v>626</v>
      </c>
      <c r="E532" s="61" t="s">
        <v>13016</v>
      </c>
      <c r="F532" s="167" t="s">
        <v>10114</v>
      </c>
      <c r="G532" s="167" t="s">
        <v>9824</v>
      </c>
      <c r="H532" s="62" t="s">
        <v>12225</v>
      </c>
      <c r="I532" s="167" t="s">
        <v>9825</v>
      </c>
      <c r="J532" s="63" t="str">
        <f t="shared" si="104"/>
        <v>IC.GI.190207</v>
      </c>
      <c r="K532" s="61" t="s">
        <v>13277</v>
      </c>
      <c r="L532" s="167" t="str">
        <f t="shared" si="92"/>
        <v>Catheter hygiene daily and prn</v>
      </c>
      <c r="M532" s="168" t="str">
        <f t="shared" si="93"/>
        <v>PI.IC.GI.190207.01</v>
      </c>
      <c r="N532" s="168"/>
      <c r="O532" s="168" t="str">
        <f t="shared" si="94"/>
        <v>PH.IC.GI.190207.01</v>
      </c>
      <c r="Q532" s="168" t="str">
        <f t="shared" si="95"/>
        <v>CL.IC.GI.190207.01</v>
      </c>
      <c r="AD532" s="167" t="s">
        <v>614</v>
      </c>
      <c r="AE532" s="167">
        <v>1284</v>
      </c>
    </row>
    <row r="533" spans="1:31" s="167" customFormat="1" ht="15">
      <c r="A533" s="167" t="s">
        <v>9763</v>
      </c>
      <c r="C533" s="61" t="s">
        <v>626</v>
      </c>
      <c r="E533" s="61" t="s">
        <v>13016</v>
      </c>
      <c r="F533" s="167" t="s">
        <v>9681</v>
      </c>
      <c r="G533" s="167" t="s">
        <v>9687</v>
      </c>
      <c r="H533" s="62" t="s">
        <v>11639</v>
      </c>
      <c r="I533" s="167" t="s">
        <v>10282</v>
      </c>
      <c r="J533" s="63" t="str">
        <f t="shared" si="104"/>
        <v>IC.GI.190209</v>
      </c>
      <c r="K533" s="61" t="s">
        <v>13277</v>
      </c>
      <c r="L533" s="167" t="str">
        <f t="shared" si="92"/>
        <v>Date insertion: specify</v>
      </c>
      <c r="M533" s="168" t="str">
        <f t="shared" si="93"/>
        <v>PI.IC.GI.190209.01</v>
      </c>
      <c r="N533" s="168"/>
      <c r="O533" s="168" t="str">
        <f t="shared" si="94"/>
        <v>PH.IC.GI.190209.01</v>
      </c>
      <c r="Q533" s="168" t="str">
        <f t="shared" si="95"/>
        <v>CL.IC.GI.190209.01</v>
      </c>
      <c r="AD533" s="167" t="s">
        <v>614</v>
      </c>
      <c r="AE533" s="167">
        <v>1284</v>
      </c>
    </row>
    <row r="534" spans="1:31" s="167" customFormat="1" ht="15">
      <c r="A534" s="167" t="s">
        <v>9763</v>
      </c>
      <c r="C534" s="61" t="s">
        <v>626</v>
      </c>
      <c r="E534" s="61" t="s">
        <v>13016</v>
      </c>
      <c r="F534" s="167" t="s">
        <v>9681</v>
      </c>
      <c r="G534" s="61" t="s">
        <v>9688</v>
      </c>
      <c r="H534" s="62" t="s">
        <v>13407</v>
      </c>
      <c r="I534" s="62" t="s">
        <v>9688</v>
      </c>
      <c r="J534" s="63" t="str">
        <f t="shared" si="104"/>
        <v>IC.GI.190210</v>
      </c>
      <c r="K534" s="61" t="s">
        <v>13277</v>
      </c>
      <c r="L534" s="167" t="str">
        <f t="shared" si="92"/>
        <v>Clamped</v>
      </c>
      <c r="M534" s="168" t="str">
        <f t="shared" si="93"/>
        <v>PI.IC.GI.190210.01</v>
      </c>
      <c r="N534" s="168"/>
      <c r="O534" s="168" t="str">
        <f t="shared" si="94"/>
        <v>PH.IC.GI.190210.01</v>
      </c>
      <c r="Q534" s="168" t="str">
        <f t="shared" si="95"/>
        <v>CL.IC.GI.190210.01</v>
      </c>
      <c r="AD534" s="167" t="s">
        <v>614</v>
      </c>
      <c r="AE534" s="167">
        <v>1284</v>
      </c>
    </row>
    <row r="535" spans="1:31" s="167" customFormat="1" ht="15">
      <c r="A535" s="167" t="s">
        <v>9763</v>
      </c>
      <c r="C535" s="61" t="s">
        <v>626</v>
      </c>
      <c r="D535" s="167" t="s">
        <v>7868</v>
      </c>
      <c r="E535" s="61" t="s">
        <v>12917</v>
      </c>
      <c r="F535" s="167" t="s">
        <v>9681</v>
      </c>
      <c r="G535" s="167" t="s">
        <v>9689</v>
      </c>
      <c r="H535" s="62" t="s">
        <v>11848</v>
      </c>
      <c r="I535" s="167" t="s">
        <v>9690</v>
      </c>
      <c r="J535" s="63" t="str">
        <f t="shared" si="104"/>
        <v>IC.GI.190301</v>
      </c>
      <c r="K535" s="61" t="s">
        <v>13277</v>
      </c>
      <c r="L535" s="167" t="str">
        <f t="shared" si="92"/>
        <v>Date inserted prior to ICU admit: specify date</v>
      </c>
      <c r="M535" s="168" t="str">
        <f t="shared" si="93"/>
        <v>PI.IC.GI.190301.01</v>
      </c>
      <c r="N535" s="168"/>
      <c r="O535" s="168" t="str">
        <f t="shared" si="94"/>
        <v>PH.IC.GI.190301.01</v>
      </c>
      <c r="Q535" s="168" t="str">
        <f t="shared" si="95"/>
        <v>CL.IC.GI.190301.01</v>
      </c>
      <c r="AD535" s="167" t="s">
        <v>614</v>
      </c>
      <c r="AE535" s="167">
        <v>1284</v>
      </c>
    </row>
    <row r="536" spans="1:31" s="167" customFormat="1" ht="15">
      <c r="A536" s="167" t="s">
        <v>9763</v>
      </c>
      <c r="C536" s="61" t="s">
        <v>626</v>
      </c>
      <c r="E536" s="61" t="s">
        <v>12917</v>
      </c>
      <c r="F536" s="167" t="s">
        <v>9681</v>
      </c>
      <c r="G536" s="167" t="s">
        <v>9691</v>
      </c>
      <c r="H536" s="62" t="s">
        <v>12030</v>
      </c>
      <c r="I536" s="167" t="s">
        <v>10739</v>
      </c>
      <c r="J536" s="63" t="str">
        <f t="shared" si="104"/>
        <v>IC.GI.190302</v>
      </c>
      <c r="K536" s="61" t="s">
        <v>13277</v>
      </c>
      <c r="L536" s="167" t="str">
        <f t="shared" si="92"/>
        <v>Date insertion unknown</v>
      </c>
      <c r="M536" s="168" t="str">
        <f t="shared" si="93"/>
        <v>PI.IC.GI.190302.01</v>
      </c>
      <c r="N536" s="168"/>
      <c r="O536" s="168" t="str">
        <f t="shared" si="94"/>
        <v>PH.IC.GI.190302.01</v>
      </c>
      <c r="Q536" s="168" t="str">
        <f t="shared" si="95"/>
        <v>CL.IC.GI.190302.01</v>
      </c>
      <c r="AD536" s="167" t="s">
        <v>614</v>
      </c>
      <c r="AE536" s="167">
        <v>1284</v>
      </c>
    </row>
    <row r="537" spans="1:31" s="167" customFormat="1" ht="15">
      <c r="A537" s="167" t="s">
        <v>9763</v>
      </c>
      <c r="C537" s="61" t="s">
        <v>626</v>
      </c>
      <c r="E537" s="61" t="s">
        <v>12917</v>
      </c>
      <c r="F537" s="167" t="s">
        <v>9681</v>
      </c>
      <c r="G537" s="167" t="s">
        <v>9692</v>
      </c>
      <c r="H537" s="62" t="s">
        <v>12032</v>
      </c>
      <c r="I537" s="167" t="s">
        <v>11841</v>
      </c>
      <c r="J537" s="63" t="str">
        <f t="shared" si="104"/>
        <v>IC.GI.190303</v>
      </c>
      <c r="K537" s="61" t="s">
        <v>13277</v>
      </c>
      <c r="L537" s="167" t="str">
        <f t="shared" si="92"/>
        <v>Date discontinue</v>
      </c>
      <c r="M537" s="168" t="str">
        <f t="shared" si="93"/>
        <v>PI.IC.GI.190303.01</v>
      </c>
      <c r="N537" s="168"/>
      <c r="O537" s="168" t="str">
        <f t="shared" si="94"/>
        <v>PH.IC.GI.190303.01</v>
      </c>
      <c r="Q537" s="168" t="str">
        <f t="shared" si="95"/>
        <v>CL.IC.GI.190303.01</v>
      </c>
      <c r="AD537" s="167" t="s">
        <v>614</v>
      </c>
      <c r="AE537" s="167">
        <v>1284</v>
      </c>
    </row>
    <row r="538" spans="1:31" s="167" customFormat="1" ht="15">
      <c r="A538" s="167" t="s">
        <v>9763</v>
      </c>
      <c r="C538" s="61" t="s">
        <v>626</v>
      </c>
      <c r="E538" s="61" t="s">
        <v>12917</v>
      </c>
      <c r="F538" s="167" t="s">
        <v>9681</v>
      </c>
      <c r="G538" s="167" t="s">
        <v>11497</v>
      </c>
      <c r="H538" s="62" t="s">
        <v>12028</v>
      </c>
      <c r="I538" s="167" t="s">
        <v>11498</v>
      </c>
      <c r="J538" s="63" t="str">
        <f t="shared" si="104"/>
        <v>IC.GI.190304</v>
      </c>
      <c r="K538" s="61" t="s">
        <v>13277</v>
      </c>
      <c r="L538" s="167" t="str">
        <f t="shared" si="92"/>
        <v>Tip sent for C&amp;S</v>
      </c>
      <c r="M538" s="168" t="str">
        <f t="shared" si="93"/>
        <v>PI.IC.GI.190304.01</v>
      </c>
      <c r="N538" s="168"/>
      <c r="O538" s="168" t="str">
        <f t="shared" si="94"/>
        <v>PH.IC.GI.190304.01</v>
      </c>
      <c r="Q538" s="168" t="str">
        <f t="shared" si="95"/>
        <v>CL.IC.GI.190304.01</v>
      </c>
      <c r="AD538" s="167" t="s">
        <v>614</v>
      </c>
      <c r="AE538" s="167">
        <v>1284</v>
      </c>
    </row>
    <row r="539" spans="1:31" s="167" customFormat="1" ht="15">
      <c r="A539" s="167" t="s">
        <v>9763</v>
      </c>
      <c r="C539" s="61" t="s">
        <v>626</v>
      </c>
      <c r="E539" s="61" t="s">
        <v>12917</v>
      </c>
      <c r="F539" s="167" t="s">
        <v>9681</v>
      </c>
      <c r="G539" s="167" t="s">
        <v>12987</v>
      </c>
      <c r="H539" s="62" t="s">
        <v>13027</v>
      </c>
      <c r="J539" s="63" t="str">
        <f t="shared" si="104"/>
        <v>IC.GI.190305</v>
      </c>
      <c r="K539" s="61" t="s">
        <v>13277</v>
      </c>
      <c r="L539" s="167" t="str">
        <f t="shared" si="92"/>
        <v>Self Discontinued</v>
      </c>
      <c r="M539" s="168" t="str">
        <f t="shared" si="93"/>
        <v>PI.IC.GI.190305.01</v>
      </c>
      <c r="N539" s="168"/>
      <c r="O539" s="168" t="str">
        <f t="shared" si="94"/>
        <v>PH.IC.GI.190305.01</v>
      </c>
      <c r="Q539" s="168" t="str">
        <f t="shared" si="95"/>
        <v>CL.IC.GI.190305.01</v>
      </c>
      <c r="AD539" s="167" t="s">
        <v>614</v>
      </c>
      <c r="AE539" s="167">
        <v>1284</v>
      </c>
    </row>
    <row r="540" spans="1:31" s="167" customFormat="1" ht="15">
      <c r="A540" s="167" t="s">
        <v>9763</v>
      </c>
      <c r="C540" s="61" t="s">
        <v>626</v>
      </c>
      <c r="D540" s="167" t="s">
        <v>602</v>
      </c>
      <c r="E540" s="61" t="s">
        <v>12972</v>
      </c>
      <c r="F540" s="167" t="s">
        <v>9971</v>
      </c>
      <c r="G540" s="167" t="s">
        <v>9972</v>
      </c>
      <c r="H540" s="62" t="s">
        <v>11848</v>
      </c>
      <c r="I540" s="167" t="s">
        <v>13245</v>
      </c>
      <c r="J540" s="63" t="str">
        <f t="shared" si="104"/>
        <v>IC.GI.190401</v>
      </c>
      <c r="K540" s="61" t="s">
        <v>13277</v>
      </c>
      <c r="L540" s="167" t="str">
        <f t="shared" si="92"/>
        <v>Perform daily review of the need for the urinary catheter</v>
      </c>
      <c r="M540" s="168" t="str">
        <f t="shared" si="93"/>
        <v>PI.IC.GI.190401.01</v>
      </c>
      <c r="N540" s="168"/>
      <c r="O540" s="168" t="str">
        <f t="shared" si="94"/>
        <v>PH.IC.GI.190401.01</v>
      </c>
      <c r="Q540" s="168" t="str">
        <f t="shared" si="95"/>
        <v>CL.IC.GI.190401.01</v>
      </c>
      <c r="AD540" s="167" t="s">
        <v>614</v>
      </c>
      <c r="AE540" s="167">
        <v>1284</v>
      </c>
    </row>
    <row r="541" spans="1:31" s="167" customFormat="1" ht="15">
      <c r="A541" s="167" t="s">
        <v>9763</v>
      </c>
      <c r="C541" s="61" t="s">
        <v>626</v>
      </c>
      <c r="E541" s="61" t="s">
        <v>12972</v>
      </c>
      <c r="F541" s="167" t="s">
        <v>9971</v>
      </c>
      <c r="G541" s="167" t="s">
        <v>9817</v>
      </c>
      <c r="H541" s="62" t="s">
        <v>12030</v>
      </c>
      <c r="I541" s="167" t="s">
        <v>13245</v>
      </c>
      <c r="J541" s="63" t="str">
        <f t="shared" si="104"/>
        <v>IC.GI.190402</v>
      </c>
      <c r="K541" s="61" t="s">
        <v>13277</v>
      </c>
      <c r="L541" s="167" t="str">
        <f t="shared" ref="L541:L604" si="105">G541</f>
        <v>Perform daily meatal hygiene</v>
      </c>
      <c r="M541" s="168" t="str">
        <f t="shared" ref="M541:M604" si="106">CONCATENATE("PI.",J541,".",K541)</f>
        <v>PI.IC.GI.190402.01</v>
      </c>
      <c r="N541" s="168"/>
      <c r="O541" s="168" t="str">
        <f t="shared" ref="O541:O604" si="107">CONCATENATE("PH.",J541,".",K541)</f>
        <v>PH.IC.GI.190402.01</v>
      </c>
      <c r="Q541" s="168" t="str">
        <f t="shared" ref="Q541:Q604" si="108">CONCATENATE("CL.",J541,".",K541)</f>
        <v>CL.IC.GI.190402.01</v>
      </c>
      <c r="AD541" s="167" t="s">
        <v>614</v>
      </c>
      <c r="AE541" s="167">
        <v>1284</v>
      </c>
    </row>
    <row r="542" spans="1:31" s="167" customFormat="1" ht="15">
      <c r="A542" s="167" t="s">
        <v>9763</v>
      </c>
      <c r="C542" s="61" t="s">
        <v>626</v>
      </c>
      <c r="E542" s="61" t="s">
        <v>12972</v>
      </c>
      <c r="F542" s="167" t="s">
        <v>9971</v>
      </c>
      <c r="G542" s="167" t="s">
        <v>9686</v>
      </c>
      <c r="H542" s="62" t="s">
        <v>12032</v>
      </c>
      <c r="I542" s="167" t="s">
        <v>13245</v>
      </c>
      <c r="J542" s="63" t="str">
        <f t="shared" si="104"/>
        <v>IC.GI.190403</v>
      </c>
      <c r="K542" s="61" t="s">
        <v>13277</v>
      </c>
      <c r="L542" s="167" t="str">
        <f t="shared" si="105"/>
        <v>Regularly empty urinary drainage bags</v>
      </c>
      <c r="M542" s="168" t="str">
        <f t="shared" si="106"/>
        <v>PI.IC.GI.190403.01</v>
      </c>
      <c r="N542" s="168"/>
      <c r="O542" s="168" t="str">
        <f t="shared" si="107"/>
        <v>PH.IC.GI.190403.01</v>
      </c>
      <c r="Q542" s="168" t="str">
        <f t="shared" si="108"/>
        <v>CL.IC.GI.190403.01</v>
      </c>
      <c r="AD542" s="167" t="s">
        <v>614</v>
      </c>
      <c r="AE542" s="167">
        <v>1284</v>
      </c>
    </row>
    <row r="543" spans="1:31" s="167" customFormat="1" ht="15">
      <c r="A543" s="167" t="s">
        <v>9763</v>
      </c>
      <c r="C543" s="61" t="s">
        <v>626</v>
      </c>
      <c r="E543" s="61" t="s">
        <v>12972</v>
      </c>
      <c r="F543" s="167" t="s">
        <v>9971</v>
      </c>
      <c r="G543" s="167" t="s">
        <v>13122</v>
      </c>
      <c r="H543" s="62" t="s">
        <v>12028</v>
      </c>
      <c r="I543" s="167" t="s">
        <v>13245</v>
      </c>
      <c r="J543" s="63" t="str">
        <f t="shared" si="104"/>
        <v>IC.GI.190404</v>
      </c>
      <c r="K543" s="61" t="s">
        <v>13277</v>
      </c>
      <c r="L543" s="167" t="str">
        <f t="shared" si="105"/>
        <v>Perform hand hygiene, don gloves prior to each catheter care procedure</v>
      </c>
      <c r="M543" s="168" t="str">
        <f t="shared" si="106"/>
        <v>PI.IC.GI.190404.01</v>
      </c>
      <c r="N543" s="168"/>
      <c r="O543" s="168" t="str">
        <f t="shared" si="107"/>
        <v>PH.IC.GI.190404.01</v>
      </c>
      <c r="Q543" s="168" t="str">
        <f t="shared" si="108"/>
        <v>CL.IC.GI.190404.01</v>
      </c>
      <c r="AD543" s="167" t="s">
        <v>614</v>
      </c>
      <c r="AE543" s="167">
        <v>1284</v>
      </c>
    </row>
    <row r="544" spans="1:31" s="167" customFormat="1" ht="15">
      <c r="A544" s="167" t="s">
        <v>9763</v>
      </c>
      <c r="C544" s="61" t="s">
        <v>626</v>
      </c>
      <c r="E544" s="61" t="s">
        <v>12972</v>
      </c>
      <c r="F544" s="167" t="s">
        <v>9971</v>
      </c>
      <c r="G544" s="167" t="s">
        <v>9622</v>
      </c>
      <c r="H544" s="62" t="s">
        <v>13027</v>
      </c>
      <c r="I544" s="167" t="s">
        <v>13245</v>
      </c>
      <c r="J544" s="63" t="str">
        <f t="shared" si="104"/>
        <v>IC.GI.190405</v>
      </c>
      <c r="K544" s="61" t="s">
        <v>13277</v>
      </c>
      <c r="L544" s="167" t="str">
        <f t="shared" si="105"/>
        <v>On procedure completion, remove gloves, gown, perform hand hygiene again</v>
      </c>
      <c r="M544" s="168" t="str">
        <f t="shared" si="106"/>
        <v>PI.IC.GI.190405.01</v>
      </c>
      <c r="N544" s="168"/>
      <c r="O544" s="168" t="str">
        <f t="shared" si="107"/>
        <v>PH.IC.GI.190405.01</v>
      </c>
      <c r="Q544" s="168" t="str">
        <f t="shared" si="108"/>
        <v>CL.IC.GI.190405.01</v>
      </c>
      <c r="AD544" s="167" t="s">
        <v>614</v>
      </c>
      <c r="AE544" s="167">
        <v>1284</v>
      </c>
    </row>
    <row r="545" spans="1:31" s="167" customFormat="1" ht="15">
      <c r="A545" s="167" t="s">
        <v>9763</v>
      </c>
      <c r="C545" s="61" t="s">
        <v>626</v>
      </c>
      <c r="E545" s="61" t="s">
        <v>12972</v>
      </c>
      <c r="F545" s="167" t="s">
        <v>9971</v>
      </c>
      <c r="G545" s="167" t="s">
        <v>9888</v>
      </c>
      <c r="H545" s="62" t="s">
        <v>13029</v>
      </c>
      <c r="I545" s="167" t="s">
        <v>13245</v>
      </c>
      <c r="J545" s="63" t="str">
        <f t="shared" si="104"/>
        <v>IC.GI.190406</v>
      </c>
      <c r="K545" s="61" t="s">
        <v>13277</v>
      </c>
      <c r="L545" s="167" t="str">
        <f t="shared" si="105"/>
        <v>Drainage system is sterile and continuously closed</v>
      </c>
      <c r="M545" s="168" t="str">
        <f t="shared" si="106"/>
        <v>PI.IC.GI.190406.01</v>
      </c>
      <c r="N545" s="168"/>
      <c r="O545" s="168" t="str">
        <f t="shared" si="107"/>
        <v>PH.IC.GI.190406.01</v>
      </c>
      <c r="Q545" s="168" t="str">
        <f t="shared" si="108"/>
        <v>CL.IC.GI.190406.01</v>
      </c>
      <c r="AD545" s="167" t="s">
        <v>614</v>
      </c>
      <c r="AE545" s="167">
        <v>1284</v>
      </c>
    </row>
    <row r="546" spans="1:31" s="167" customFormat="1" ht="15">
      <c r="A546" s="167" t="s">
        <v>9763</v>
      </c>
      <c r="C546" s="61" t="s">
        <v>626</v>
      </c>
      <c r="E546" s="61" t="s">
        <v>12972</v>
      </c>
      <c r="F546" s="167" t="s">
        <v>9971</v>
      </c>
      <c r="G546" s="167" t="s">
        <v>9751</v>
      </c>
      <c r="H546" s="62" t="s">
        <v>13275</v>
      </c>
      <c r="I546" s="167" t="s">
        <v>13245</v>
      </c>
      <c r="J546" s="63" t="str">
        <f t="shared" si="104"/>
        <v>IC.GI.190407</v>
      </c>
      <c r="K546" s="61" t="s">
        <v>13277</v>
      </c>
      <c r="L546" s="167" t="str">
        <f t="shared" si="105"/>
        <v>Catheter properly secured</v>
      </c>
      <c r="M546" s="168" t="str">
        <f t="shared" si="106"/>
        <v>PI.IC.GI.190407.01</v>
      </c>
      <c r="N546" s="168"/>
      <c r="O546" s="168" t="str">
        <f t="shared" si="107"/>
        <v>PH.IC.GI.190407.01</v>
      </c>
      <c r="Q546" s="168" t="str">
        <f t="shared" si="108"/>
        <v>CL.IC.GI.190407.01</v>
      </c>
      <c r="AD546" s="167" t="s">
        <v>614</v>
      </c>
      <c r="AE546" s="167">
        <v>1284</v>
      </c>
    </row>
    <row r="547" spans="1:31" s="167" customFormat="1" ht="15">
      <c r="A547" s="167" t="s">
        <v>9763</v>
      </c>
      <c r="C547" s="61" t="s">
        <v>626</v>
      </c>
      <c r="E547" s="61" t="s">
        <v>12972</v>
      </c>
      <c r="F547" s="167" t="s">
        <v>9971</v>
      </c>
      <c r="G547" s="167" t="s">
        <v>9752</v>
      </c>
      <c r="H547" s="62" t="s">
        <v>12976</v>
      </c>
      <c r="I547" s="167" t="s">
        <v>13245</v>
      </c>
      <c r="J547" s="63" t="str">
        <f t="shared" si="104"/>
        <v>IC.GI.190408</v>
      </c>
      <c r="K547" s="61" t="s">
        <v>13277</v>
      </c>
      <c r="L547" s="167" t="str">
        <f t="shared" si="105"/>
        <v>Collection bag below level of the bladder</v>
      </c>
      <c r="M547" s="168" t="str">
        <f t="shared" si="106"/>
        <v>PI.IC.GI.190408.01</v>
      </c>
      <c r="N547" s="168"/>
      <c r="O547" s="168" t="str">
        <f t="shared" si="107"/>
        <v>PH.IC.GI.190408.01</v>
      </c>
      <c r="Q547" s="168" t="str">
        <f t="shared" si="108"/>
        <v>CL.IC.GI.190408.01</v>
      </c>
      <c r="AD547" s="167" t="s">
        <v>614</v>
      </c>
      <c r="AE547" s="167">
        <v>1284</v>
      </c>
    </row>
    <row r="548" spans="1:31" s="167" customFormat="1" ht="15">
      <c r="A548" s="167" t="s">
        <v>9763</v>
      </c>
      <c r="C548" s="61" t="s">
        <v>626</v>
      </c>
      <c r="E548" s="61" t="s">
        <v>12972</v>
      </c>
      <c r="F548" s="167" t="s">
        <v>9971</v>
      </c>
      <c r="G548" s="167" t="s">
        <v>9753</v>
      </c>
      <c r="H548" s="62" t="s">
        <v>13406</v>
      </c>
      <c r="I548" s="167" t="s">
        <v>13245</v>
      </c>
      <c r="J548" s="63" t="str">
        <f t="shared" si="104"/>
        <v>IC.GI.190409</v>
      </c>
      <c r="K548" s="61" t="s">
        <v>13277</v>
      </c>
      <c r="L548" s="167" t="str">
        <f t="shared" si="105"/>
        <v>Unobstructed urine flow</v>
      </c>
      <c r="M548" s="168" t="str">
        <f t="shared" si="106"/>
        <v>PI.IC.GI.190409.01</v>
      </c>
      <c r="N548" s="168"/>
      <c r="O548" s="168" t="str">
        <f t="shared" si="107"/>
        <v>PH.IC.GI.190409.01</v>
      </c>
      <c r="Q548" s="168" t="str">
        <f t="shared" si="108"/>
        <v>CL.IC.GI.190409.01</v>
      </c>
      <c r="AD548" s="167" t="s">
        <v>614</v>
      </c>
      <c r="AE548" s="167">
        <v>1284</v>
      </c>
    </row>
    <row r="549" spans="1:31" s="167" customFormat="1" ht="15">
      <c r="A549" s="167" t="s">
        <v>9763</v>
      </c>
      <c r="C549" s="61" t="s">
        <v>626</v>
      </c>
      <c r="E549" s="61" t="s">
        <v>12972</v>
      </c>
      <c r="F549" s="167" t="s">
        <v>9971</v>
      </c>
      <c r="G549" s="167" t="s">
        <v>9754</v>
      </c>
      <c r="H549" s="62" t="s">
        <v>13407</v>
      </c>
      <c r="I549" s="167" t="s">
        <v>13245</v>
      </c>
      <c r="J549" s="63" t="str">
        <f t="shared" si="104"/>
        <v>IC.GI.190410</v>
      </c>
      <c r="K549" s="61" t="s">
        <v>13277</v>
      </c>
      <c r="L549" s="167" t="str">
        <f t="shared" si="105"/>
        <v>Alternative to indwelling catheter was considered prior to insertion</v>
      </c>
      <c r="M549" s="168" t="str">
        <f t="shared" si="106"/>
        <v>PI.IC.GI.190410.01</v>
      </c>
      <c r="N549" s="168"/>
      <c r="O549" s="168" t="str">
        <f t="shared" si="107"/>
        <v>PH.IC.GI.190410.01</v>
      </c>
      <c r="Q549" s="168" t="str">
        <f t="shared" si="108"/>
        <v>CL.IC.GI.190410.01</v>
      </c>
      <c r="AD549" s="167" t="s">
        <v>614</v>
      </c>
      <c r="AE549" s="167">
        <v>1284</v>
      </c>
    </row>
    <row r="550" spans="1:31" s="167" customFormat="1" ht="15">
      <c r="A550" s="167" t="s">
        <v>9763</v>
      </c>
      <c r="C550" s="61" t="s">
        <v>626</v>
      </c>
      <c r="E550" s="61" t="s">
        <v>12972</v>
      </c>
      <c r="F550" s="167" t="s">
        <v>9971</v>
      </c>
      <c r="G550" s="167" t="s">
        <v>9611</v>
      </c>
      <c r="H550" s="62" t="s">
        <v>12865</v>
      </c>
      <c r="I550" s="167" t="s">
        <v>13245</v>
      </c>
      <c r="J550" s="63" t="str">
        <f t="shared" si="104"/>
        <v>IC.GI.190411</v>
      </c>
      <c r="K550" s="61" t="s">
        <v>13277</v>
      </c>
      <c r="L550" s="167" t="str">
        <f t="shared" si="105"/>
        <v>Order written with indication on day of insertion by provider</v>
      </c>
      <c r="M550" s="168" t="str">
        <f t="shared" si="106"/>
        <v>PI.IC.GI.190411.01</v>
      </c>
      <c r="N550" s="168"/>
      <c r="O550" s="168" t="str">
        <f t="shared" si="107"/>
        <v>PH.IC.GI.190411.01</v>
      </c>
      <c r="Q550" s="168" t="str">
        <f t="shared" si="108"/>
        <v>CL.IC.GI.190411.01</v>
      </c>
      <c r="AD550" s="167" t="s">
        <v>614</v>
      </c>
      <c r="AE550" s="167">
        <v>1284</v>
      </c>
    </row>
    <row r="551" spans="1:31" s="167" customFormat="1" ht="15">
      <c r="A551" s="167" t="s">
        <v>9763</v>
      </c>
      <c r="C551" s="61" t="s">
        <v>626</v>
      </c>
      <c r="E551" s="61" t="s">
        <v>12972</v>
      </c>
      <c r="F551" s="167" t="s">
        <v>9971</v>
      </c>
      <c r="G551" s="167" t="s">
        <v>9477</v>
      </c>
      <c r="H551" s="62" t="s">
        <v>13134</v>
      </c>
      <c r="I551" s="167" t="s">
        <v>13245</v>
      </c>
      <c r="J551" s="63" t="str">
        <f t="shared" si="104"/>
        <v>IC.GI.190412</v>
      </c>
      <c r="K551" s="61" t="s">
        <v>13277</v>
      </c>
      <c r="L551" s="167" t="str">
        <f t="shared" si="105"/>
        <v>Foley cont: perioperative use with appropriate indications</v>
      </c>
      <c r="M551" s="168" t="str">
        <f t="shared" si="106"/>
        <v>PI.IC.GI.190412.01</v>
      </c>
      <c r="N551" s="168"/>
      <c r="O551" s="168" t="str">
        <f t="shared" si="107"/>
        <v>PH.IC.GI.190412.01</v>
      </c>
      <c r="Q551" s="168" t="str">
        <f t="shared" si="108"/>
        <v>CL.IC.GI.190412.01</v>
      </c>
      <c r="AD551" s="167" t="s">
        <v>614</v>
      </c>
      <c r="AE551" s="167">
        <v>1284</v>
      </c>
    </row>
    <row r="552" spans="1:31" s="167" customFormat="1" ht="15">
      <c r="A552" s="167" t="s">
        <v>9763</v>
      </c>
      <c r="C552" s="61" t="s">
        <v>626</v>
      </c>
      <c r="E552" s="61" t="s">
        <v>12972</v>
      </c>
      <c r="F552" s="167" t="s">
        <v>9971</v>
      </c>
      <c r="G552" s="167" t="s">
        <v>9478</v>
      </c>
      <c r="H552" s="62" t="s">
        <v>13044</v>
      </c>
      <c r="I552" s="167" t="s">
        <v>13245</v>
      </c>
      <c r="J552" s="63" t="str">
        <f t="shared" si="104"/>
        <v>IC.GI.190413</v>
      </c>
      <c r="K552" s="61" t="s">
        <v>13277</v>
      </c>
      <c r="L552" s="167" t="str">
        <f t="shared" si="105"/>
        <v>Foley cont: acute urinary retention or bladder outlet obstruction</v>
      </c>
      <c r="M552" s="168" t="str">
        <f t="shared" si="106"/>
        <v>PI.IC.GI.190413.01</v>
      </c>
      <c r="N552" s="168"/>
      <c r="O552" s="168" t="str">
        <f t="shared" si="107"/>
        <v>PH.IC.GI.190413.01</v>
      </c>
      <c r="Q552" s="168" t="str">
        <f t="shared" si="108"/>
        <v>CL.IC.GI.190413.01</v>
      </c>
      <c r="AD552" s="167" t="s">
        <v>614</v>
      </c>
      <c r="AE552" s="167">
        <v>1284</v>
      </c>
    </row>
    <row r="553" spans="1:31" s="167" customFormat="1" ht="15">
      <c r="A553" s="167" t="s">
        <v>9763</v>
      </c>
      <c r="C553" s="61" t="s">
        <v>626</v>
      </c>
      <c r="E553" s="61" t="s">
        <v>12972</v>
      </c>
      <c r="F553" s="167" t="s">
        <v>9971</v>
      </c>
      <c r="G553" s="167" t="s">
        <v>9479</v>
      </c>
      <c r="H553" s="62" t="s">
        <v>12868</v>
      </c>
      <c r="I553" s="167" t="s">
        <v>13245</v>
      </c>
      <c r="J553" s="63" t="str">
        <f t="shared" si="104"/>
        <v>IC.GI.190414</v>
      </c>
      <c r="K553" s="61" t="s">
        <v>13277</v>
      </c>
      <c r="L553" s="167" t="str">
        <f t="shared" si="105"/>
        <v>Foley cont: accurate urine output monitoring in critical illness</v>
      </c>
      <c r="M553" s="168" t="str">
        <f t="shared" si="106"/>
        <v>PI.IC.GI.190414.01</v>
      </c>
      <c r="N553" s="168"/>
      <c r="O553" s="168" t="str">
        <f t="shared" si="107"/>
        <v>PH.IC.GI.190414.01</v>
      </c>
      <c r="Q553" s="168" t="str">
        <f t="shared" si="108"/>
        <v>CL.IC.GI.190414.01</v>
      </c>
      <c r="AD553" s="167" t="s">
        <v>614</v>
      </c>
      <c r="AE553" s="167">
        <v>1284</v>
      </c>
    </row>
    <row r="554" spans="1:31" s="167" customFormat="1" ht="15">
      <c r="A554" s="167" t="s">
        <v>9763</v>
      </c>
      <c r="C554" s="61" t="s">
        <v>626</v>
      </c>
      <c r="E554" s="61" t="s">
        <v>12972</v>
      </c>
      <c r="F554" s="167" t="s">
        <v>9971</v>
      </c>
      <c r="G554" s="167" t="s">
        <v>9480</v>
      </c>
      <c r="H554" s="62" t="s">
        <v>12875</v>
      </c>
      <c r="I554" s="167" t="s">
        <v>13245</v>
      </c>
      <c r="J554" s="63" t="str">
        <f t="shared" si="104"/>
        <v>IC.GI.190415</v>
      </c>
      <c r="K554" s="61" t="s">
        <v>13277</v>
      </c>
      <c r="L554" s="167" t="str">
        <f t="shared" si="105"/>
        <v>Foley cont: as patient requires prolonged immobilization</v>
      </c>
      <c r="M554" s="168" t="str">
        <f t="shared" si="106"/>
        <v>PI.IC.GI.190415.01</v>
      </c>
      <c r="N554" s="168"/>
      <c r="O554" s="168" t="str">
        <f t="shared" si="107"/>
        <v>PH.IC.GI.190415.01</v>
      </c>
      <c r="Q554" s="168" t="str">
        <f t="shared" si="108"/>
        <v>CL.IC.GI.190415.01</v>
      </c>
      <c r="AD554" s="167" t="s">
        <v>614</v>
      </c>
      <c r="AE554" s="167">
        <v>1284</v>
      </c>
    </row>
    <row r="555" spans="1:31" s="167" customFormat="1" ht="15">
      <c r="A555" s="167" t="s">
        <v>9763</v>
      </c>
      <c r="C555" s="61" t="s">
        <v>626</v>
      </c>
      <c r="E555" s="61" t="s">
        <v>12972</v>
      </c>
      <c r="F555" s="167" t="s">
        <v>9971</v>
      </c>
      <c r="G555" s="167" t="s">
        <v>9481</v>
      </c>
      <c r="H555" s="62" t="s">
        <v>12819</v>
      </c>
      <c r="I555" s="167" t="s">
        <v>13245</v>
      </c>
      <c r="J555" s="63" t="str">
        <f t="shared" si="104"/>
        <v>IC.GI.190416</v>
      </c>
      <c r="K555" s="61" t="s">
        <v>13277</v>
      </c>
      <c r="L555" s="167" t="str">
        <f t="shared" si="105"/>
        <v>Foley cont: healing, open sacral/perineal wounds to incontinent patient</v>
      </c>
      <c r="M555" s="168" t="str">
        <f t="shared" si="106"/>
        <v>PI.IC.GI.190416.01</v>
      </c>
      <c r="N555" s="168"/>
      <c r="O555" s="168" t="str">
        <f t="shared" si="107"/>
        <v>PH.IC.GI.190416.01</v>
      </c>
      <c r="Q555" s="168" t="str">
        <f t="shared" si="108"/>
        <v>CL.IC.GI.190416.01</v>
      </c>
      <c r="AD555" s="167" t="s">
        <v>614</v>
      </c>
      <c r="AE555" s="167">
        <v>1284</v>
      </c>
    </row>
    <row r="556" spans="1:31" s="167" customFormat="1" ht="15">
      <c r="A556" s="167" t="s">
        <v>9763</v>
      </c>
      <c r="C556" s="61" t="s">
        <v>626</v>
      </c>
      <c r="E556" s="61" t="s">
        <v>12972</v>
      </c>
      <c r="F556" s="167" t="s">
        <v>9971</v>
      </c>
      <c r="G556" s="167" t="s">
        <v>9482</v>
      </c>
      <c r="H556" s="62" t="s">
        <v>13176</v>
      </c>
      <c r="I556" s="167" t="s">
        <v>13245</v>
      </c>
      <c r="J556" s="63" t="str">
        <f t="shared" si="104"/>
        <v>IC.GI.190417</v>
      </c>
      <c r="K556" s="61" t="s">
        <v>13277</v>
      </c>
      <c r="L556" s="167" t="str">
        <f t="shared" si="105"/>
        <v>Foley cont: to improve comfort for end of life care</v>
      </c>
      <c r="M556" s="168" t="str">
        <f t="shared" si="106"/>
        <v>PI.IC.GI.190417.01</v>
      </c>
      <c r="N556" s="168"/>
      <c r="O556" s="168" t="str">
        <f t="shared" si="107"/>
        <v>PH.IC.GI.190417.01</v>
      </c>
      <c r="Q556" s="168" t="str">
        <f t="shared" si="108"/>
        <v>CL.IC.GI.190417.01</v>
      </c>
      <c r="AD556" s="167" t="s">
        <v>614</v>
      </c>
      <c r="AE556" s="167">
        <v>1284</v>
      </c>
    </row>
    <row r="557" spans="1:31" s="167" customFormat="1" ht="15">
      <c r="A557" s="167" t="s">
        <v>9763</v>
      </c>
      <c r="C557" s="61" t="s">
        <v>626</v>
      </c>
      <c r="D557" s="167" t="s">
        <v>9483</v>
      </c>
      <c r="E557" s="61" t="s">
        <v>13027</v>
      </c>
      <c r="F557" s="167" t="s">
        <v>9413</v>
      </c>
      <c r="G557" s="167" t="s">
        <v>9484</v>
      </c>
      <c r="H557" s="62" t="s">
        <v>11848</v>
      </c>
      <c r="I557" s="167" t="s">
        <v>13245</v>
      </c>
      <c r="J557" s="63" t="str">
        <f t="shared" si="104"/>
        <v>IC.GI.190501</v>
      </c>
      <c r="K557" s="61" t="s">
        <v>13277</v>
      </c>
      <c r="L557" s="167" t="str">
        <f t="shared" si="105"/>
        <v>Foley discontinued Post Op Day 1</v>
      </c>
      <c r="M557" s="168" t="str">
        <f t="shared" si="106"/>
        <v>PI.IC.GI.190501.01</v>
      </c>
      <c r="N557" s="168"/>
      <c r="O557" s="168" t="str">
        <f t="shared" si="107"/>
        <v>PH.IC.GI.190501.01</v>
      </c>
      <c r="Q557" s="168" t="str">
        <f t="shared" si="108"/>
        <v>CL.IC.GI.190501.01</v>
      </c>
      <c r="AD557" s="167" t="s">
        <v>614</v>
      </c>
      <c r="AE557" s="167">
        <v>1284</v>
      </c>
    </row>
    <row r="558" spans="1:31" s="167" customFormat="1" ht="15">
      <c r="A558" s="167" t="s">
        <v>9763</v>
      </c>
      <c r="C558" s="61" t="s">
        <v>626</v>
      </c>
      <c r="E558" s="61" t="s">
        <v>13027</v>
      </c>
      <c r="F558" s="167" t="s">
        <v>9413</v>
      </c>
      <c r="G558" s="167" t="s">
        <v>9408</v>
      </c>
      <c r="H558" s="62" t="s">
        <v>12030</v>
      </c>
      <c r="I558" s="167" t="s">
        <v>13245</v>
      </c>
      <c r="J558" s="63" t="str">
        <f t="shared" si="104"/>
        <v>IC.GI.190502</v>
      </c>
      <c r="K558" s="61" t="s">
        <v>13277</v>
      </c>
      <c r="L558" s="167" t="str">
        <f t="shared" si="105"/>
        <v>Foley discontinued Post Op Day 2</v>
      </c>
      <c r="M558" s="168" t="str">
        <f t="shared" si="106"/>
        <v>PI.IC.GI.190502.01</v>
      </c>
      <c r="N558" s="168"/>
      <c r="O558" s="168" t="str">
        <f t="shared" si="107"/>
        <v>PH.IC.GI.190502.01</v>
      </c>
      <c r="Q558" s="168" t="str">
        <f t="shared" si="108"/>
        <v>CL.IC.GI.190502.01</v>
      </c>
      <c r="AD558" s="167" t="s">
        <v>614</v>
      </c>
      <c r="AE558" s="167">
        <v>1284</v>
      </c>
    </row>
    <row r="559" spans="1:31" s="167" customFormat="1" ht="15">
      <c r="A559" s="167" t="s">
        <v>9763</v>
      </c>
      <c r="C559" s="61" t="s">
        <v>626</v>
      </c>
      <c r="E559" s="61" t="s">
        <v>13027</v>
      </c>
      <c r="F559" s="167" t="s">
        <v>9413</v>
      </c>
      <c r="G559" s="167" t="s">
        <v>9409</v>
      </c>
      <c r="H559" s="62" t="s">
        <v>12032</v>
      </c>
      <c r="I559" s="167" t="s">
        <v>13245</v>
      </c>
      <c r="J559" s="63" t="str">
        <f t="shared" si="104"/>
        <v>IC.GI.190503</v>
      </c>
      <c r="K559" s="61" t="s">
        <v>13277</v>
      </c>
      <c r="L559" s="167" t="str">
        <f t="shared" si="105"/>
        <v xml:space="preserve">Accurate urine output monitoring of ICU </v>
      </c>
      <c r="M559" s="168" t="str">
        <f t="shared" si="106"/>
        <v>PI.IC.GI.190503.01</v>
      </c>
      <c r="N559" s="168"/>
      <c r="O559" s="168" t="str">
        <f t="shared" si="107"/>
        <v>PH.IC.GI.190503.01</v>
      </c>
      <c r="Q559" s="168" t="str">
        <f t="shared" si="108"/>
        <v>CL.IC.GI.190503.01</v>
      </c>
      <c r="AD559" s="167" t="s">
        <v>614</v>
      </c>
      <c r="AE559" s="167">
        <v>1284</v>
      </c>
    </row>
    <row r="560" spans="1:31" s="167" customFormat="1" ht="15">
      <c r="A560" s="167" t="s">
        <v>9763</v>
      </c>
      <c r="C560" s="61" t="s">
        <v>626</v>
      </c>
      <c r="E560" s="61" t="s">
        <v>13027</v>
      </c>
      <c r="F560" s="167" t="s">
        <v>9413</v>
      </c>
      <c r="G560" s="167" t="s">
        <v>9410</v>
      </c>
      <c r="H560" s="62" t="s">
        <v>12028</v>
      </c>
      <c r="I560" s="167" t="s">
        <v>13245</v>
      </c>
      <c r="J560" s="63" t="str">
        <f t="shared" si="104"/>
        <v>IC.GI.190504</v>
      </c>
      <c r="K560" s="61" t="s">
        <v>13277</v>
      </c>
      <c r="L560" s="167" t="str">
        <f t="shared" si="105"/>
        <v>Acute urinary retention/bladder outlet obstruction</v>
      </c>
      <c r="M560" s="168" t="str">
        <f t="shared" si="106"/>
        <v>PI.IC.GI.190504.01</v>
      </c>
      <c r="N560" s="168"/>
      <c r="O560" s="168" t="str">
        <f t="shared" si="107"/>
        <v>PH.IC.GI.190504.01</v>
      </c>
      <c r="Q560" s="168" t="str">
        <f t="shared" si="108"/>
        <v>CL.IC.GI.190504.01</v>
      </c>
      <c r="AD560" s="167" t="s">
        <v>614</v>
      </c>
      <c r="AE560" s="167">
        <v>1284</v>
      </c>
    </row>
    <row r="561" spans="1:31" s="167" customFormat="1" ht="15">
      <c r="A561" s="167" t="s">
        <v>9763</v>
      </c>
      <c r="C561" s="61" t="s">
        <v>626</v>
      </c>
      <c r="D561" s="167" t="s">
        <v>13245</v>
      </c>
      <c r="E561" s="61" t="s">
        <v>13027</v>
      </c>
      <c r="F561" s="167" t="s">
        <v>9413</v>
      </c>
      <c r="G561" s="167" t="s">
        <v>9411</v>
      </c>
      <c r="H561" s="62" t="s">
        <v>13027</v>
      </c>
      <c r="I561" s="167" t="s">
        <v>13245</v>
      </c>
      <c r="J561" s="63" t="str">
        <f t="shared" si="104"/>
        <v>IC.GI.190505</v>
      </c>
      <c r="K561" s="61" t="s">
        <v>13277</v>
      </c>
      <c r="L561" s="167" t="str">
        <f t="shared" si="105"/>
        <v>Patient requires prolonged immobilization</v>
      </c>
      <c r="M561" s="168" t="str">
        <f t="shared" si="106"/>
        <v>PI.IC.GI.190505.01</v>
      </c>
      <c r="N561" s="168"/>
      <c r="O561" s="168" t="str">
        <f t="shared" si="107"/>
        <v>PH.IC.GI.190505.01</v>
      </c>
      <c r="Q561" s="168" t="str">
        <f t="shared" si="108"/>
        <v>CL.IC.GI.190505.01</v>
      </c>
      <c r="AD561" s="167" t="s">
        <v>614</v>
      </c>
      <c r="AE561" s="167">
        <v>1284</v>
      </c>
    </row>
    <row r="562" spans="1:31" s="167" customFormat="1" ht="15">
      <c r="A562" s="167" t="s">
        <v>9763</v>
      </c>
      <c r="C562" s="61" t="s">
        <v>626</v>
      </c>
      <c r="E562" s="61" t="s">
        <v>13027</v>
      </c>
      <c r="F562" s="167" t="s">
        <v>9413</v>
      </c>
      <c r="G562" s="167" t="s">
        <v>9412</v>
      </c>
      <c r="H562" s="62" t="s">
        <v>13029</v>
      </c>
      <c r="I562" s="167" t="s">
        <v>13245</v>
      </c>
      <c r="J562" s="63" t="str">
        <f t="shared" si="104"/>
        <v>IC.GI.190506</v>
      </c>
      <c r="K562" s="61" t="s">
        <v>13277</v>
      </c>
      <c r="L562" s="167" t="str">
        <f t="shared" si="105"/>
        <v>Procedure requires general or spinal anesthesia</v>
      </c>
      <c r="M562" s="168" t="str">
        <f t="shared" si="106"/>
        <v>PI.IC.GI.190506.01</v>
      </c>
      <c r="N562" s="168"/>
      <c r="O562" s="168" t="str">
        <f t="shared" si="107"/>
        <v>PH.IC.GI.190506.01</v>
      </c>
      <c r="Q562" s="168" t="str">
        <f t="shared" si="108"/>
        <v>CL.IC.GI.190506.01</v>
      </c>
      <c r="AD562" s="167" t="s">
        <v>614</v>
      </c>
      <c r="AE562" s="167">
        <v>1284</v>
      </c>
    </row>
    <row r="563" spans="1:31" s="167" customFormat="1" ht="15">
      <c r="A563" s="167" t="s">
        <v>9763</v>
      </c>
      <c r="C563" s="61" t="s">
        <v>626</v>
      </c>
      <c r="E563" s="61" t="s">
        <v>13027</v>
      </c>
      <c r="F563" s="167" t="s">
        <v>9413</v>
      </c>
      <c r="G563" s="167" t="s">
        <v>9414</v>
      </c>
      <c r="H563" s="62" t="s">
        <v>13275</v>
      </c>
      <c r="I563" s="167" t="s">
        <v>13245</v>
      </c>
      <c r="J563" s="63" t="str">
        <f t="shared" si="104"/>
        <v>IC.GI.190507</v>
      </c>
      <c r="K563" s="61" t="s">
        <v>13277</v>
      </c>
      <c r="L563" s="167" t="str">
        <f t="shared" si="105"/>
        <v>Patient has urological/gynecological/perineal procedures</v>
      </c>
      <c r="M563" s="168" t="str">
        <f t="shared" si="106"/>
        <v>PI.IC.GI.190507.01</v>
      </c>
      <c r="N563" s="168"/>
      <c r="O563" s="168" t="str">
        <f t="shared" si="107"/>
        <v>PH.IC.GI.190507.01</v>
      </c>
      <c r="Q563" s="168" t="str">
        <f t="shared" si="108"/>
        <v>CL.IC.GI.190507.01</v>
      </c>
      <c r="AD563" s="167" t="s">
        <v>614</v>
      </c>
      <c r="AE563" s="167">
        <v>1284</v>
      </c>
    </row>
    <row r="564" spans="1:31" s="167" customFormat="1" ht="16" customHeight="1">
      <c r="A564" s="167" t="s">
        <v>9763</v>
      </c>
      <c r="C564" s="61" t="s">
        <v>626</v>
      </c>
      <c r="E564" s="61" t="s">
        <v>13027</v>
      </c>
      <c r="F564" s="167" t="s">
        <v>9413</v>
      </c>
      <c r="G564" s="167" t="s">
        <v>9169</v>
      </c>
      <c r="H564" s="62" t="s">
        <v>12976</v>
      </c>
      <c r="I564" s="167" t="s">
        <v>13245</v>
      </c>
      <c r="J564" s="63" t="str">
        <f t="shared" si="104"/>
        <v>IC.GI.190508</v>
      </c>
      <c r="K564" s="61" t="s">
        <v>13277</v>
      </c>
      <c r="L564" s="167" t="str">
        <f t="shared" si="105"/>
        <v>Provider documents reason to keep catheter postoperatively</v>
      </c>
      <c r="M564" s="168" t="str">
        <f t="shared" si="106"/>
        <v>PI.IC.GI.190508.01</v>
      </c>
      <c r="N564" s="168"/>
      <c r="O564" s="168" t="str">
        <f t="shared" si="107"/>
        <v>PH.IC.GI.190508.01</v>
      </c>
      <c r="Q564" s="168" t="str">
        <f t="shared" si="108"/>
        <v>CL.IC.GI.190508.01</v>
      </c>
      <c r="AD564" s="167" t="s">
        <v>614</v>
      </c>
      <c r="AE564" s="167">
        <v>1284</v>
      </c>
    </row>
    <row r="565" spans="1:31" s="167" customFormat="1" ht="15">
      <c r="A565" s="167" t="s">
        <v>9763</v>
      </c>
      <c r="C565" s="61" t="s">
        <v>626</v>
      </c>
      <c r="D565" s="167" t="s">
        <v>501</v>
      </c>
      <c r="E565" s="61" t="s">
        <v>649</v>
      </c>
      <c r="F565" s="167" t="s">
        <v>502</v>
      </c>
      <c r="G565" s="167" t="s">
        <v>513</v>
      </c>
      <c r="H565" s="62" t="s">
        <v>611</v>
      </c>
      <c r="I565" s="167" t="s">
        <v>13245</v>
      </c>
      <c r="J565" s="63" t="str">
        <f t="shared" si="104"/>
        <v>IC.GI.190601</v>
      </c>
      <c r="K565" s="61" t="s">
        <v>13277</v>
      </c>
      <c r="L565" s="167" t="str">
        <f t="shared" si="105"/>
        <v>Critical for accurate intake and output</v>
      </c>
      <c r="M565" s="168" t="str">
        <f t="shared" si="106"/>
        <v>PI.IC.GI.190601.01</v>
      </c>
      <c r="N565" s="168"/>
      <c r="O565" s="168" t="str">
        <f t="shared" si="107"/>
        <v>PH.IC.GI.190601.01</v>
      </c>
      <c r="Q565" s="168" t="str">
        <f t="shared" si="108"/>
        <v>CL.IC.GI.190601.01</v>
      </c>
      <c r="AD565" s="167" t="s">
        <v>614</v>
      </c>
      <c r="AE565" s="167">
        <v>1284</v>
      </c>
    </row>
    <row r="566" spans="1:31" s="167" customFormat="1" ht="15">
      <c r="A566" s="167" t="s">
        <v>9763</v>
      </c>
      <c r="C566" s="61" t="s">
        <v>626</v>
      </c>
      <c r="E566" s="61" t="s">
        <v>649</v>
      </c>
      <c r="F566" s="167" t="s">
        <v>502</v>
      </c>
      <c r="G566" s="167" t="s">
        <v>514</v>
      </c>
      <c r="H566" s="62" t="s">
        <v>612</v>
      </c>
      <c r="I566" s="167" t="s">
        <v>13245</v>
      </c>
      <c r="J566" s="63" t="str">
        <f t="shared" si="104"/>
        <v>IC.GI.190602</v>
      </c>
      <c r="K566" s="61" t="s">
        <v>13277</v>
      </c>
      <c r="L566" s="167" t="str">
        <f t="shared" si="105"/>
        <v>End of life comfort</v>
      </c>
      <c r="M566" s="168" t="str">
        <f t="shared" si="106"/>
        <v>PI.IC.GI.190602.01</v>
      </c>
      <c r="N566" s="168"/>
      <c r="O566" s="168" t="str">
        <f t="shared" si="107"/>
        <v>PH.IC.GI.190602.01</v>
      </c>
      <c r="Q566" s="168" t="str">
        <f t="shared" si="108"/>
        <v>CL.IC.GI.190602.01</v>
      </c>
      <c r="AD566" s="167" t="s">
        <v>614</v>
      </c>
      <c r="AE566" s="167">
        <v>1284</v>
      </c>
    </row>
    <row r="567" spans="1:31" s="167" customFormat="1" ht="15">
      <c r="A567" s="167" t="s">
        <v>9763</v>
      </c>
      <c r="C567" s="61" t="s">
        <v>626</v>
      </c>
      <c r="E567" s="61" t="s">
        <v>649</v>
      </c>
      <c r="F567" s="167" t="s">
        <v>502</v>
      </c>
      <c r="G567" s="167" t="s">
        <v>522</v>
      </c>
      <c r="H567" s="62" t="s">
        <v>520</v>
      </c>
      <c r="I567" s="167" t="s">
        <v>13245</v>
      </c>
      <c r="J567" s="63" t="str">
        <f t="shared" si="104"/>
        <v>IC.GI.190603</v>
      </c>
      <c r="K567" s="61" t="s">
        <v>13277</v>
      </c>
      <c r="L567" s="167" t="str">
        <f t="shared" si="105"/>
        <v>High post-void residual</v>
      </c>
      <c r="M567" s="168" t="str">
        <f t="shared" si="106"/>
        <v>PI.IC.GI.190603.01</v>
      </c>
      <c r="N567" s="168"/>
      <c r="O567" s="168" t="str">
        <f t="shared" si="107"/>
        <v>PH.IC.GI.190603.01</v>
      </c>
      <c r="Q567" s="168" t="str">
        <f t="shared" si="108"/>
        <v>CL.IC.GI.190603.01</v>
      </c>
      <c r="AD567" s="167" t="s">
        <v>614</v>
      </c>
      <c r="AE567" s="167">
        <v>1284</v>
      </c>
    </row>
    <row r="568" spans="1:31" s="167" customFormat="1" ht="15">
      <c r="A568" s="167" t="s">
        <v>9763</v>
      </c>
      <c r="C568" s="61" t="s">
        <v>626</v>
      </c>
      <c r="E568" s="61" t="s">
        <v>649</v>
      </c>
      <c r="F568" s="167" t="s">
        <v>502</v>
      </c>
      <c r="G568" s="167" t="s">
        <v>515</v>
      </c>
      <c r="H568" s="62" t="s">
        <v>521</v>
      </c>
      <c r="I568" s="167" t="s">
        <v>13245</v>
      </c>
      <c r="J568" s="63" t="str">
        <f t="shared" si="104"/>
        <v>IC.GI.190604</v>
      </c>
      <c r="K568" s="61" t="s">
        <v>13277</v>
      </c>
      <c r="L568" s="167" t="str">
        <f t="shared" si="105"/>
        <v>Immobility</v>
      </c>
      <c r="M568" s="168" t="str">
        <f t="shared" si="106"/>
        <v>PI.IC.GI.190604.01</v>
      </c>
      <c r="N568" s="168"/>
      <c r="O568" s="168" t="str">
        <f t="shared" si="107"/>
        <v>PH.IC.GI.190604.01</v>
      </c>
      <c r="Q568" s="168" t="str">
        <f t="shared" si="108"/>
        <v>CL.IC.GI.190604.01</v>
      </c>
      <c r="AD568" s="167" t="s">
        <v>614</v>
      </c>
      <c r="AE568" s="167">
        <v>1284</v>
      </c>
    </row>
    <row r="569" spans="1:31" s="167" customFormat="1" ht="15">
      <c r="A569" s="167" t="s">
        <v>9763</v>
      </c>
      <c r="C569" s="61" t="s">
        <v>626</v>
      </c>
      <c r="E569" s="61" t="s">
        <v>649</v>
      </c>
      <c r="F569" s="167" t="s">
        <v>502</v>
      </c>
      <c r="G569" s="167" t="s">
        <v>516</v>
      </c>
      <c r="H569" s="62" t="s">
        <v>13027</v>
      </c>
      <c r="I569" s="167" t="s">
        <v>13245</v>
      </c>
      <c r="J569" s="63" t="str">
        <f t="shared" si="104"/>
        <v>IC.GI.190605</v>
      </c>
      <c r="K569" s="61" t="s">
        <v>13277</v>
      </c>
      <c r="L569" s="167" t="str">
        <f t="shared" si="105"/>
        <v>Immobility with skin breakdown in perineum/acral area</v>
      </c>
      <c r="M569" s="168" t="str">
        <f t="shared" si="106"/>
        <v>PI.IC.GI.190605.01</v>
      </c>
      <c r="N569" s="168"/>
      <c r="O569" s="168" t="str">
        <f t="shared" si="107"/>
        <v>PH.IC.GI.190605.01</v>
      </c>
      <c r="Q569" s="168" t="str">
        <f t="shared" si="108"/>
        <v>CL.IC.GI.190605.01</v>
      </c>
      <c r="AD569" s="167" t="s">
        <v>614</v>
      </c>
      <c r="AE569" s="167">
        <v>1284</v>
      </c>
    </row>
    <row r="570" spans="1:31" s="167" customFormat="1" ht="15">
      <c r="A570" s="167" t="s">
        <v>9763</v>
      </c>
      <c r="C570" s="61" t="s">
        <v>626</v>
      </c>
      <c r="E570" s="61" t="s">
        <v>649</v>
      </c>
      <c r="F570" s="167" t="s">
        <v>502</v>
      </c>
      <c r="G570" s="167" t="s">
        <v>517</v>
      </c>
      <c r="H570" s="62" t="s">
        <v>610</v>
      </c>
      <c r="I570" s="167" t="s">
        <v>13245</v>
      </c>
      <c r="J570" s="63" t="str">
        <f t="shared" si="104"/>
        <v>IC.GI.190606</v>
      </c>
      <c r="K570" s="61" t="s">
        <v>13277</v>
      </c>
      <c r="L570" s="167" t="str">
        <f t="shared" si="105"/>
        <v>Neurogenic bladder</v>
      </c>
      <c r="M570" s="168" t="str">
        <f t="shared" si="106"/>
        <v>PI.IC.GI.190606.01</v>
      </c>
      <c r="N570" s="168"/>
      <c r="O570" s="168" t="str">
        <f t="shared" si="107"/>
        <v>PH.IC.GI.190606.01</v>
      </c>
      <c r="Q570" s="168" t="str">
        <f t="shared" si="108"/>
        <v>CL.IC.GI.190606.01</v>
      </c>
      <c r="AD570" s="167" t="s">
        <v>614</v>
      </c>
      <c r="AE570" s="167">
        <v>1284</v>
      </c>
    </row>
    <row r="571" spans="1:31" s="167" customFormat="1" ht="15">
      <c r="A571" s="167" t="s">
        <v>9763</v>
      </c>
      <c r="C571" s="61" t="s">
        <v>626</v>
      </c>
      <c r="E571" s="61" t="s">
        <v>649</v>
      </c>
      <c r="F571" s="167" t="s">
        <v>502</v>
      </c>
      <c r="G571" s="167" t="s">
        <v>518</v>
      </c>
      <c r="H571" s="62" t="s">
        <v>766</v>
      </c>
      <c r="I571" s="167" t="s">
        <v>13245</v>
      </c>
      <c r="J571" s="63" t="str">
        <f t="shared" si="104"/>
        <v>IC.GI.190607</v>
      </c>
      <c r="K571" s="61" t="s">
        <v>13277</v>
      </c>
      <c r="L571" s="167" t="str">
        <f t="shared" si="105"/>
        <v>Post operative &lt; 48 hours</v>
      </c>
      <c r="M571" s="168" t="str">
        <f t="shared" si="106"/>
        <v>PI.IC.GI.190607.01</v>
      </c>
      <c r="N571" s="168"/>
      <c r="O571" s="168" t="str">
        <f t="shared" si="107"/>
        <v>PH.IC.GI.190607.01</v>
      </c>
      <c r="Q571" s="168" t="str">
        <f t="shared" si="108"/>
        <v>CL.IC.GI.190607.01</v>
      </c>
      <c r="AD571" s="167" t="s">
        <v>614</v>
      </c>
      <c r="AE571" s="167">
        <v>1284</v>
      </c>
    </row>
    <row r="572" spans="1:31" s="167" customFormat="1" ht="15">
      <c r="A572" s="167" t="s">
        <v>9763</v>
      </c>
      <c r="C572" s="61" t="s">
        <v>626</v>
      </c>
      <c r="E572" s="61" t="s">
        <v>649</v>
      </c>
      <c r="F572" s="167" t="s">
        <v>502</v>
      </c>
      <c r="G572" s="167" t="s">
        <v>519</v>
      </c>
      <c r="H572" s="62" t="s">
        <v>767</v>
      </c>
      <c r="I572" s="167" t="s">
        <v>13245</v>
      </c>
      <c r="J572" s="63" t="str">
        <f t="shared" si="104"/>
        <v>IC.GI.190608</v>
      </c>
      <c r="K572" s="61" t="s">
        <v>13277</v>
      </c>
      <c r="L572" s="167" t="str">
        <f t="shared" si="105"/>
        <v>Relieve bladder obstruction</v>
      </c>
      <c r="M572" s="168" t="str">
        <f t="shared" si="106"/>
        <v>PI.IC.GI.190608.01</v>
      </c>
      <c r="N572" s="168"/>
      <c r="O572" s="168" t="str">
        <f t="shared" si="107"/>
        <v>PH.IC.GI.190608.01</v>
      </c>
      <c r="Q572" s="168" t="str">
        <f t="shared" si="108"/>
        <v>CL.IC.GI.190608.01</v>
      </c>
      <c r="AD572" s="167" t="s">
        <v>614</v>
      </c>
      <c r="AE572" s="167">
        <v>1284</v>
      </c>
    </row>
    <row r="573" spans="1:31" s="167" customFormat="1" ht="15">
      <c r="A573" s="167" t="s">
        <v>9763</v>
      </c>
      <c r="B573" s="167" t="s">
        <v>536</v>
      </c>
      <c r="C573" s="61" t="s">
        <v>627</v>
      </c>
      <c r="D573" s="167" t="s">
        <v>12085</v>
      </c>
      <c r="E573" s="61" t="s">
        <v>13277</v>
      </c>
      <c r="F573" s="167" t="s">
        <v>9723</v>
      </c>
      <c r="G573" s="167" t="s">
        <v>9724</v>
      </c>
      <c r="H573" s="62" t="s">
        <v>11848</v>
      </c>
      <c r="I573" s="167" t="s">
        <v>9725</v>
      </c>
      <c r="J573" s="63" t="str">
        <f t="shared" si="104"/>
        <v>IC.GI.200101</v>
      </c>
      <c r="K573" s="61" t="s">
        <v>13277</v>
      </c>
      <c r="L573" s="167" t="str">
        <f t="shared" si="105"/>
        <v xml:space="preserve">     Catheter condom </v>
      </c>
      <c r="M573" s="168" t="str">
        <f t="shared" si="106"/>
        <v>PI.IC.GI.200101.01</v>
      </c>
      <c r="N573" s="168"/>
      <c r="O573" s="168" t="str">
        <f t="shared" si="107"/>
        <v>PH.IC.GI.200101.01</v>
      </c>
      <c r="Q573" s="168" t="str">
        <f t="shared" si="108"/>
        <v>CL.IC.GI.200101.01</v>
      </c>
      <c r="AD573" s="167" t="s">
        <v>614</v>
      </c>
      <c r="AE573" s="167">
        <v>1284</v>
      </c>
    </row>
    <row r="574" spans="1:31" s="167" customFormat="1" ht="15">
      <c r="A574" s="167" t="s">
        <v>9763</v>
      </c>
      <c r="C574" s="61" t="s">
        <v>627</v>
      </c>
      <c r="E574" s="61" t="s">
        <v>13277</v>
      </c>
      <c r="F574" s="167" t="s">
        <v>9723</v>
      </c>
      <c r="G574" s="167" t="s">
        <v>9726</v>
      </c>
      <c r="H574" s="62" t="s">
        <v>12030</v>
      </c>
      <c r="I574" s="167" t="s">
        <v>9727</v>
      </c>
      <c r="J574" s="63" t="str">
        <f t="shared" si="104"/>
        <v>IC.GI.200102</v>
      </c>
      <c r="K574" s="61" t="s">
        <v>13277</v>
      </c>
      <c r="L574" s="167" t="str">
        <f t="shared" si="105"/>
        <v xml:space="preserve">     Catheter foley</v>
      </c>
      <c r="M574" s="168" t="str">
        <f t="shared" si="106"/>
        <v>PI.IC.GI.200102.01</v>
      </c>
      <c r="N574" s="168"/>
      <c r="O574" s="168" t="str">
        <f t="shared" si="107"/>
        <v>PH.IC.GI.200102.01</v>
      </c>
      <c r="Q574" s="168" t="str">
        <f t="shared" si="108"/>
        <v>CL.IC.GI.200102.01</v>
      </c>
      <c r="AD574" s="167" t="s">
        <v>614</v>
      </c>
      <c r="AE574" s="167">
        <v>1284</v>
      </c>
    </row>
    <row r="575" spans="1:31" s="167" customFormat="1" ht="15">
      <c r="A575" s="167" t="s">
        <v>9763</v>
      </c>
      <c r="C575" s="61" t="s">
        <v>627</v>
      </c>
      <c r="E575" s="61" t="s">
        <v>13277</v>
      </c>
      <c r="F575" s="167" t="s">
        <v>9723</v>
      </c>
      <c r="G575" s="167" t="s">
        <v>9728</v>
      </c>
      <c r="H575" s="62" t="s">
        <v>12032</v>
      </c>
      <c r="I575" s="167" t="s">
        <v>9729</v>
      </c>
      <c r="J575" s="63" t="str">
        <f t="shared" si="104"/>
        <v>IC.GI.200103</v>
      </c>
      <c r="K575" s="61" t="s">
        <v>13277</v>
      </c>
      <c r="L575" s="167" t="str">
        <f t="shared" si="105"/>
        <v xml:space="preserve">     Catheter coude </v>
      </c>
      <c r="M575" s="168" t="str">
        <f t="shared" si="106"/>
        <v>PI.IC.GI.200103.01</v>
      </c>
      <c r="N575" s="168"/>
      <c r="O575" s="168" t="str">
        <f t="shared" si="107"/>
        <v>PH.IC.GI.200103.01</v>
      </c>
      <c r="Q575" s="168" t="str">
        <f t="shared" si="108"/>
        <v>CL.IC.GI.200103.01</v>
      </c>
      <c r="AD575" s="167" t="s">
        <v>614</v>
      </c>
      <c r="AE575" s="167">
        <v>1284</v>
      </c>
    </row>
    <row r="576" spans="1:31" s="167" customFormat="1" ht="15">
      <c r="A576" s="167" t="s">
        <v>9763</v>
      </c>
      <c r="C576" s="61" t="s">
        <v>627</v>
      </c>
      <c r="E576" s="61" t="s">
        <v>13277</v>
      </c>
      <c r="F576" s="167" t="s">
        <v>9723</v>
      </c>
      <c r="G576" s="167" t="s">
        <v>9875</v>
      </c>
      <c r="H576" s="62" t="s">
        <v>12028</v>
      </c>
      <c r="I576" s="167" t="s">
        <v>9876</v>
      </c>
      <c r="J576" s="63" t="str">
        <f t="shared" si="104"/>
        <v>IC.GI.200104</v>
      </c>
      <c r="K576" s="61" t="s">
        <v>13277</v>
      </c>
      <c r="L576" s="167" t="str">
        <f t="shared" si="105"/>
        <v xml:space="preserve">     Catheter straight</v>
      </c>
      <c r="M576" s="168" t="str">
        <f t="shared" si="106"/>
        <v>PI.IC.GI.200104.01</v>
      </c>
      <c r="N576" s="168"/>
      <c r="O576" s="168" t="str">
        <f t="shared" si="107"/>
        <v>PH.IC.GI.200104.01</v>
      </c>
      <c r="Q576" s="168" t="str">
        <f t="shared" si="108"/>
        <v>CL.IC.GI.200104.01</v>
      </c>
      <c r="AD576" s="167" t="s">
        <v>614</v>
      </c>
      <c r="AE576" s="167">
        <v>1284</v>
      </c>
    </row>
    <row r="577" spans="1:31" s="167" customFormat="1" ht="15">
      <c r="A577" s="167" t="s">
        <v>9763</v>
      </c>
      <c r="C577" s="61" t="s">
        <v>627</v>
      </c>
      <c r="E577" s="61" t="s">
        <v>13277</v>
      </c>
      <c r="F577" s="167" t="s">
        <v>9723</v>
      </c>
      <c r="G577" s="167" t="s">
        <v>9877</v>
      </c>
      <c r="H577" s="62" t="s">
        <v>12210</v>
      </c>
      <c r="I577" s="167" t="s">
        <v>10025</v>
      </c>
      <c r="J577" s="63" t="str">
        <f t="shared" si="104"/>
        <v>IC.GI.200105</v>
      </c>
      <c r="K577" s="61" t="s">
        <v>13277</v>
      </c>
      <c r="L577" s="167" t="str">
        <f t="shared" si="105"/>
        <v xml:space="preserve">     Catheter 3 way</v>
      </c>
      <c r="M577" s="168" t="str">
        <f t="shared" si="106"/>
        <v>PI.IC.GI.200105.01</v>
      </c>
      <c r="N577" s="168"/>
      <c r="O577" s="168" t="str">
        <f t="shared" si="107"/>
        <v>PH.IC.GI.200105.01</v>
      </c>
      <c r="Q577" s="168" t="str">
        <f t="shared" si="108"/>
        <v>CL.IC.GI.200105.01</v>
      </c>
      <c r="AD577" s="167" t="s">
        <v>614</v>
      </c>
      <c r="AE577" s="167">
        <v>1284</v>
      </c>
    </row>
    <row r="578" spans="1:31" s="167" customFormat="1" ht="15">
      <c r="A578" s="167" t="s">
        <v>9763</v>
      </c>
      <c r="C578" s="61" t="s">
        <v>627</v>
      </c>
      <c r="E578" s="61" t="s">
        <v>13277</v>
      </c>
      <c r="F578" s="167" t="s">
        <v>9723</v>
      </c>
      <c r="G578" s="167" t="s">
        <v>10030</v>
      </c>
      <c r="H578" s="62" t="s">
        <v>12212</v>
      </c>
      <c r="I578" s="167" t="s">
        <v>9885</v>
      </c>
      <c r="J578" s="63" t="str">
        <f t="shared" si="104"/>
        <v>IC.GI.200106</v>
      </c>
      <c r="K578" s="61" t="s">
        <v>13277</v>
      </c>
      <c r="L578" s="167" t="str">
        <f t="shared" si="105"/>
        <v xml:space="preserve">     Catheter suprapubic </v>
      </c>
      <c r="M578" s="168" t="str">
        <f t="shared" si="106"/>
        <v>PI.IC.GI.200106.01</v>
      </c>
      <c r="N578" s="168"/>
      <c r="O578" s="168" t="str">
        <f t="shared" si="107"/>
        <v>PH.IC.GI.200106.01</v>
      </c>
      <c r="Q578" s="168" t="str">
        <f t="shared" si="108"/>
        <v>CL.IC.GI.200106.01</v>
      </c>
      <c r="AD578" s="167" t="s">
        <v>614</v>
      </c>
      <c r="AE578" s="167">
        <v>1284</v>
      </c>
    </row>
    <row r="579" spans="1:31" s="167" customFormat="1" ht="15">
      <c r="A579" s="167" t="s">
        <v>9763</v>
      </c>
      <c r="C579" s="61" t="s">
        <v>627</v>
      </c>
      <c r="E579" s="61" t="s">
        <v>13277</v>
      </c>
      <c r="F579" s="167" t="s">
        <v>9723</v>
      </c>
      <c r="G579" s="167" t="s">
        <v>9886</v>
      </c>
      <c r="H579" s="62" t="s">
        <v>12225</v>
      </c>
      <c r="I579" s="167" t="s">
        <v>9887</v>
      </c>
      <c r="J579" s="63" t="str">
        <f t="shared" si="104"/>
        <v>IC.GI.200107</v>
      </c>
      <c r="K579" s="61" t="s">
        <v>13277</v>
      </c>
      <c r="L579" s="167" t="str">
        <f t="shared" si="105"/>
        <v xml:space="preserve">     Ureteral stent</v>
      </c>
      <c r="M579" s="168" t="str">
        <f t="shared" si="106"/>
        <v>PI.IC.GI.200107.01</v>
      </c>
      <c r="N579" s="168"/>
      <c r="O579" s="168" t="str">
        <f t="shared" si="107"/>
        <v>PH.IC.GI.200107.01</v>
      </c>
      <c r="Q579" s="168" t="str">
        <f t="shared" si="108"/>
        <v>CL.IC.GI.200107.01</v>
      </c>
      <c r="AD579" s="167" t="s">
        <v>614</v>
      </c>
      <c r="AE579" s="167">
        <v>1284</v>
      </c>
    </row>
    <row r="580" spans="1:31" s="167" customFormat="1" ht="15">
      <c r="A580" s="167" t="s">
        <v>9763</v>
      </c>
      <c r="C580" s="61" t="s">
        <v>627</v>
      </c>
      <c r="E580" s="61" t="s">
        <v>13277</v>
      </c>
      <c r="F580" s="167" t="s">
        <v>9723</v>
      </c>
      <c r="G580" s="61" t="s">
        <v>9745</v>
      </c>
      <c r="H580" s="62" t="s">
        <v>12976</v>
      </c>
      <c r="I580" s="62" t="s">
        <v>12764</v>
      </c>
      <c r="J580" s="63" t="str">
        <f t="shared" si="104"/>
        <v>IC.GI.200108</v>
      </c>
      <c r="K580" s="61" t="s">
        <v>13277</v>
      </c>
      <c r="L580" s="167" t="str">
        <f t="shared" si="105"/>
        <v>Foley Type: other</v>
      </c>
      <c r="M580" s="168" t="str">
        <f t="shared" si="106"/>
        <v>PI.IC.GI.200108.01</v>
      </c>
      <c r="N580" s="168"/>
      <c r="O580" s="168" t="str">
        <f t="shared" si="107"/>
        <v>PH.IC.GI.200108.01</v>
      </c>
      <c r="Q580" s="168" t="str">
        <f t="shared" si="108"/>
        <v>CL.IC.GI.200108.01</v>
      </c>
      <c r="AD580" s="167" t="s">
        <v>614</v>
      </c>
      <c r="AE580" s="167">
        <v>1284</v>
      </c>
    </row>
    <row r="581" spans="1:31" s="167" customFormat="1" ht="15">
      <c r="A581" s="167" t="s">
        <v>9763</v>
      </c>
      <c r="C581" s="61" t="s">
        <v>627</v>
      </c>
      <c r="D581" s="167" t="s">
        <v>9509</v>
      </c>
      <c r="E581" s="61" t="s">
        <v>13016</v>
      </c>
      <c r="F581" s="167" t="s">
        <v>9723</v>
      </c>
      <c r="G581" s="167" t="s">
        <v>9746</v>
      </c>
      <c r="H581" s="62" t="s">
        <v>11848</v>
      </c>
      <c r="I581" s="167" t="s">
        <v>10334</v>
      </c>
      <c r="J581" s="63" t="str">
        <f t="shared" si="104"/>
        <v>IC.GI.200201</v>
      </c>
      <c r="K581" s="61" t="s">
        <v>13277</v>
      </c>
      <c r="L581" s="167" t="str">
        <f t="shared" si="105"/>
        <v xml:space="preserve">     Catheter size Fr: specify</v>
      </c>
      <c r="M581" s="168" t="str">
        <f t="shared" si="106"/>
        <v>PI.IC.GI.200201.01</v>
      </c>
      <c r="N581" s="168"/>
      <c r="O581" s="168" t="str">
        <f t="shared" si="107"/>
        <v>PH.IC.GI.200201.01</v>
      </c>
      <c r="Q581" s="168" t="str">
        <f t="shared" si="108"/>
        <v>CL.IC.GI.200201.01</v>
      </c>
      <c r="AD581" s="167" t="s">
        <v>614</v>
      </c>
      <c r="AE581" s="167">
        <v>1284</v>
      </c>
    </row>
    <row r="582" spans="1:31" s="167" customFormat="1" ht="15">
      <c r="A582" s="167" t="s">
        <v>9763</v>
      </c>
      <c r="C582" s="61" t="s">
        <v>627</v>
      </c>
      <c r="E582" s="61" t="s">
        <v>13016</v>
      </c>
      <c r="F582" s="167" t="s">
        <v>9723</v>
      </c>
      <c r="G582" s="167" t="s">
        <v>9747</v>
      </c>
      <c r="H582" s="62" t="s">
        <v>12030</v>
      </c>
      <c r="I582" s="167" t="s">
        <v>9748</v>
      </c>
      <c r="J582" s="63" t="str">
        <f t="shared" si="104"/>
        <v>IC.GI.200202</v>
      </c>
      <c r="K582" s="61" t="s">
        <v>13277</v>
      </c>
      <c r="L582" s="167" t="str">
        <f t="shared" si="105"/>
        <v xml:space="preserve">     Occluded</v>
      </c>
      <c r="M582" s="168" t="str">
        <f t="shared" si="106"/>
        <v>PI.IC.GI.200202.01</v>
      </c>
      <c r="N582" s="168"/>
      <c r="O582" s="168" t="str">
        <f t="shared" si="107"/>
        <v>PH.IC.GI.200202.01</v>
      </c>
      <c r="Q582" s="168" t="str">
        <f t="shared" si="108"/>
        <v>CL.IC.GI.200202.01</v>
      </c>
      <c r="AD582" s="167" t="s">
        <v>614</v>
      </c>
      <c r="AE582" s="167">
        <v>1284</v>
      </c>
    </row>
    <row r="583" spans="1:31" s="167" customFormat="1" ht="15">
      <c r="A583" s="167" t="s">
        <v>9763</v>
      </c>
      <c r="C583" s="61" t="s">
        <v>627</v>
      </c>
      <c r="E583" s="61" t="s">
        <v>13016</v>
      </c>
      <c r="F583" s="167" t="s">
        <v>9723</v>
      </c>
      <c r="G583" s="167" t="s">
        <v>9749</v>
      </c>
      <c r="H583" s="62" t="s">
        <v>12032</v>
      </c>
      <c r="I583" s="167" t="s">
        <v>10128</v>
      </c>
      <c r="J583" s="63" t="str">
        <f t="shared" si="104"/>
        <v>IC.GI.200203</v>
      </c>
      <c r="K583" s="61" t="s">
        <v>13277</v>
      </c>
      <c r="L583" s="167" t="str">
        <f t="shared" si="105"/>
        <v xml:space="preserve">     Irrigated:  specify amount</v>
      </c>
      <c r="M583" s="168" t="str">
        <f t="shared" si="106"/>
        <v>PI.IC.GI.200203.01</v>
      </c>
      <c r="N583" s="168"/>
      <c r="O583" s="168" t="str">
        <f t="shared" si="107"/>
        <v>PH.IC.GI.200203.01</v>
      </c>
      <c r="Q583" s="168" t="str">
        <f t="shared" si="108"/>
        <v>CL.IC.GI.200203.01</v>
      </c>
      <c r="AD583" s="167" t="s">
        <v>614</v>
      </c>
      <c r="AE583" s="167">
        <v>1284</v>
      </c>
    </row>
    <row r="584" spans="1:31" s="167" customFormat="1" ht="15">
      <c r="A584" s="167" t="s">
        <v>9763</v>
      </c>
      <c r="C584" s="61" t="s">
        <v>627</v>
      </c>
      <c r="E584" s="61" t="s">
        <v>13016</v>
      </c>
      <c r="F584" s="167" t="s">
        <v>9723</v>
      </c>
      <c r="G584" s="167" t="s">
        <v>13046</v>
      </c>
      <c r="H584" s="62" t="s">
        <v>12028</v>
      </c>
      <c r="I584" s="167" t="s">
        <v>9619</v>
      </c>
      <c r="J584" s="63" t="str">
        <f t="shared" si="104"/>
        <v>IC.GI.200204</v>
      </c>
      <c r="K584" s="61" t="s">
        <v>13277</v>
      </c>
      <c r="L584" s="167" t="str">
        <f t="shared" si="105"/>
        <v xml:space="preserve">     Continuous bladder irrigation</v>
      </c>
      <c r="M584" s="168" t="str">
        <f t="shared" si="106"/>
        <v>PI.IC.GI.200204.01</v>
      </c>
      <c r="N584" s="168"/>
      <c r="O584" s="168" t="str">
        <f t="shared" si="107"/>
        <v>PH.IC.GI.200204.01</v>
      </c>
      <c r="Q584" s="168" t="str">
        <f t="shared" si="108"/>
        <v>CL.IC.GI.200204.01</v>
      </c>
      <c r="AD584" s="167" t="s">
        <v>614</v>
      </c>
      <c r="AE584" s="167">
        <v>1284</v>
      </c>
    </row>
    <row r="585" spans="1:31" s="167" customFormat="1" ht="15">
      <c r="A585" s="167" t="s">
        <v>9763</v>
      </c>
      <c r="C585" s="61" t="s">
        <v>627</v>
      </c>
      <c r="E585" s="61" t="s">
        <v>13016</v>
      </c>
      <c r="F585" s="167" t="s">
        <v>9723</v>
      </c>
      <c r="G585" s="167" t="s">
        <v>9620</v>
      </c>
      <c r="H585" s="62" t="s">
        <v>13027</v>
      </c>
      <c r="I585" s="167" t="s">
        <v>9621</v>
      </c>
      <c r="J585" s="63" t="str">
        <f t="shared" si="104"/>
        <v>IC.GI.200205</v>
      </c>
      <c r="K585" s="61" t="s">
        <v>13277</v>
      </c>
      <c r="L585" s="167" t="str">
        <f t="shared" si="105"/>
        <v>Foley size 12 French</v>
      </c>
      <c r="M585" s="168" t="str">
        <f t="shared" si="106"/>
        <v>PI.IC.GI.200205.01</v>
      </c>
      <c r="N585" s="168"/>
      <c r="O585" s="168" t="str">
        <f t="shared" si="107"/>
        <v>PH.IC.GI.200205.01</v>
      </c>
      <c r="Q585" s="168" t="str">
        <f t="shared" si="108"/>
        <v>CL.IC.GI.200205.01</v>
      </c>
      <c r="AD585" s="167" t="s">
        <v>614</v>
      </c>
      <c r="AE585" s="167">
        <v>1284</v>
      </c>
    </row>
    <row r="586" spans="1:31" s="167" customFormat="1" ht="15">
      <c r="A586" s="167" t="s">
        <v>9763</v>
      </c>
      <c r="C586" s="61" t="s">
        <v>627</v>
      </c>
      <c r="E586" s="61" t="s">
        <v>13016</v>
      </c>
      <c r="F586" s="167" t="s">
        <v>9723</v>
      </c>
      <c r="G586" s="167" t="s">
        <v>9475</v>
      </c>
      <c r="H586" s="62" t="s">
        <v>13029</v>
      </c>
      <c r="I586" s="167" t="s">
        <v>10081</v>
      </c>
      <c r="J586" s="63" t="str">
        <f t="shared" ref="J586:J602" si="109">CONCATENATE("IC.GI.",C586,E586,H586)</f>
        <v>IC.GI.200206</v>
      </c>
      <c r="K586" s="61" t="s">
        <v>13277</v>
      </c>
      <c r="L586" s="167" t="str">
        <f t="shared" si="105"/>
        <v>Foley size 14 French</v>
      </c>
      <c r="M586" s="168" t="str">
        <f t="shared" si="106"/>
        <v>PI.IC.GI.200206.01</v>
      </c>
      <c r="N586" s="168"/>
      <c r="O586" s="168" t="str">
        <f t="shared" si="107"/>
        <v>PH.IC.GI.200206.01</v>
      </c>
      <c r="Q586" s="168" t="str">
        <f t="shared" si="108"/>
        <v>CL.IC.GI.200206.01</v>
      </c>
      <c r="AD586" s="167" t="s">
        <v>614</v>
      </c>
      <c r="AE586" s="167">
        <v>1284</v>
      </c>
    </row>
    <row r="587" spans="1:31" s="167" customFormat="1" ht="15">
      <c r="A587" s="167" t="s">
        <v>9763</v>
      </c>
      <c r="C587" s="61" t="s">
        <v>627</v>
      </c>
      <c r="E587" s="61" t="s">
        <v>13016</v>
      </c>
      <c r="F587" s="167" t="s">
        <v>9723</v>
      </c>
      <c r="G587" s="167" t="s">
        <v>10082</v>
      </c>
      <c r="H587" s="62" t="s">
        <v>13275</v>
      </c>
      <c r="I587" s="167" t="s">
        <v>10083</v>
      </c>
      <c r="J587" s="63" t="str">
        <f t="shared" si="109"/>
        <v>IC.GI.200207</v>
      </c>
      <c r="K587" s="61" t="s">
        <v>13277</v>
      </c>
      <c r="L587" s="167" t="str">
        <f t="shared" si="105"/>
        <v>Foley size 16 French</v>
      </c>
      <c r="M587" s="168" t="str">
        <f t="shared" si="106"/>
        <v>PI.IC.GI.200207.01</v>
      </c>
      <c r="N587" s="168"/>
      <c r="O587" s="168" t="str">
        <f t="shared" si="107"/>
        <v>PH.IC.GI.200207.01</v>
      </c>
      <c r="Q587" s="168" t="str">
        <f t="shared" si="108"/>
        <v>CL.IC.GI.200207.01</v>
      </c>
      <c r="AD587" s="167" t="s">
        <v>614</v>
      </c>
      <c r="AE587" s="167">
        <v>1284</v>
      </c>
    </row>
    <row r="588" spans="1:31" s="167" customFormat="1" ht="15">
      <c r="A588" s="167" t="s">
        <v>9763</v>
      </c>
      <c r="C588" s="61" t="s">
        <v>627</v>
      </c>
      <c r="E588" s="61" t="s">
        <v>13016</v>
      </c>
      <c r="F588" s="167" t="s">
        <v>9723</v>
      </c>
      <c r="G588" s="167" t="s">
        <v>10084</v>
      </c>
      <c r="H588" s="62" t="s">
        <v>12976</v>
      </c>
      <c r="I588" s="167" t="s">
        <v>10085</v>
      </c>
      <c r="J588" s="63" t="str">
        <f t="shared" si="109"/>
        <v>IC.GI.200208</v>
      </c>
      <c r="K588" s="61" t="s">
        <v>13277</v>
      </c>
      <c r="L588" s="167" t="str">
        <f t="shared" si="105"/>
        <v>Foley size 18 French</v>
      </c>
      <c r="M588" s="168" t="str">
        <f t="shared" si="106"/>
        <v>PI.IC.GI.200208.01</v>
      </c>
      <c r="N588" s="168"/>
      <c r="O588" s="168" t="str">
        <f t="shared" si="107"/>
        <v>PH.IC.GI.200208.01</v>
      </c>
      <c r="Q588" s="168" t="str">
        <f t="shared" si="108"/>
        <v>CL.IC.GI.200208.01</v>
      </c>
      <c r="AD588" s="167" t="s">
        <v>614</v>
      </c>
      <c r="AE588" s="167">
        <v>1284</v>
      </c>
    </row>
    <row r="589" spans="1:31" s="167" customFormat="1" ht="15">
      <c r="A589" s="167" t="s">
        <v>9763</v>
      </c>
      <c r="C589" s="61" t="s">
        <v>627</v>
      </c>
      <c r="E589" s="61" t="s">
        <v>13016</v>
      </c>
      <c r="F589" s="167" t="s">
        <v>9723</v>
      </c>
      <c r="G589" s="167" t="s">
        <v>10086</v>
      </c>
      <c r="H589" s="62" t="s">
        <v>13406</v>
      </c>
      <c r="I589" s="167" t="s">
        <v>9654</v>
      </c>
      <c r="J589" s="63" t="str">
        <f t="shared" si="109"/>
        <v>IC.GI.200209</v>
      </c>
      <c r="K589" s="61" t="s">
        <v>13277</v>
      </c>
      <c r="L589" s="167" t="str">
        <f t="shared" si="105"/>
        <v>Foley size 20 French</v>
      </c>
      <c r="M589" s="168" t="str">
        <f t="shared" si="106"/>
        <v>PI.IC.GI.200209.01</v>
      </c>
      <c r="N589" s="168"/>
      <c r="O589" s="168" t="str">
        <f t="shared" si="107"/>
        <v>PH.IC.GI.200209.01</v>
      </c>
      <c r="Q589" s="168" t="str">
        <f t="shared" si="108"/>
        <v>CL.IC.GI.200209.01</v>
      </c>
      <c r="AD589" s="167" t="s">
        <v>614</v>
      </c>
      <c r="AE589" s="167">
        <v>1284</v>
      </c>
    </row>
    <row r="590" spans="1:31" s="167" customFormat="1" ht="15">
      <c r="A590" s="167" t="s">
        <v>9763</v>
      </c>
      <c r="C590" s="61" t="s">
        <v>627</v>
      </c>
      <c r="E590" s="61" t="s">
        <v>13016</v>
      </c>
      <c r="F590" s="167" t="s">
        <v>9723</v>
      </c>
      <c r="G590" s="167" t="s">
        <v>9655</v>
      </c>
      <c r="H590" s="62" t="s">
        <v>13407</v>
      </c>
      <c r="I590" s="167" t="s">
        <v>9656</v>
      </c>
      <c r="J590" s="63" t="str">
        <f t="shared" si="109"/>
        <v>IC.GI.200210</v>
      </c>
      <c r="K590" s="61" t="s">
        <v>13277</v>
      </c>
      <c r="L590" s="167" t="str">
        <f t="shared" si="105"/>
        <v>Foley size 22 French</v>
      </c>
      <c r="M590" s="168" t="str">
        <f t="shared" si="106"/>
        <v>PI.IC.GI.200210.01</v>
      </c>
      <c r="N590" s="168"/>
      <c r="O590" s="168" t="str">
        <f t="shared" si="107"/>
        <v>PH.IC.GI.200210.01</v>
      </c>
      <c r="Q590" s="168" t="str">
        <f t="shared" si="108"/>
        <v>CL.IC.GI.200210.01</v>
      </c>
      <c r="AD590" s="167" t="s">
        <v>614</v>
      </c>
      <c r="AE590" s="167">
        <v>1284</v>
      </c>
    </row>
    <row r="591" spans="1:31" s="167" customFormat="1" ht="15">
      <c r="A591" s="167" t="s">
        <v>9763</v>
      </c>
      <c r="C591" s="61" t="s">
        <v>627</v>
      </c>
      <c r="E591" s="61" t="s">
        <v>13016</v>
      </c>
      <c r="F591" s="167" t="s">
        <v>9723</v>
      </c>
      <c r="G591" s="167" t="s">
        <v>9955</v>
      </c>
      <c r="H591" s="62" t="s">
        <v>12865</v>
      </c>
      <c r="I591" s="167" t="s">
        <v>9797</v>
      </c>
      <c r="J591" s="63" t="str">
        <f t="shared" si="109"/>
        <v>IC.GI.200211</v>
      </c>
      <c r="K591" s="61" t="s">
        <v>13277</v>
      </c>
      <c r="L591" s="167" t="str">
        <f t="shared" si="105"/>
        <v>Foley size 24 French</v>
      </c>
      <c r="M591" s="168" t="str">
        <f t="shared" si="106"/>
        <v>PI.IC.GI.200211.01</v>
      </c>
      <c r="N591" s="168"/>
      <c r="O591" s="168" t="str">
        <f t="shared" si="107"/>
        <v>PH.IC.GI.200211.01</v>
      </c>
      <c r="Q591" s="168" t="str">
        <f t="shared" si="108"/>
        <v>CL.IC.GI.200211.01</v>
      </c>
      <c r="AD591" s="167" t="s">
        <v>614</v>
      </c>
      <c r="AE591" s="167">
        <v>1284</v>
      </c>
    </row>
    <row r="592" spans="1:31" s="167" customFormat="1" ht="15">
      <c r="A592" s="167" t="s">
        <v>9763</v>
      </c>
      <c r="C592" s="61" t="s">
        <v>627</v>
      </c>
      <c r="D592" s="167" t="s">
        <v>5213</v>
      </c>
      <c r="E592" s="61" t="s">
        <v>12917</v>
      </c>
      <c r="F592" s="167" t="s">
        <v>9723</v>
      </c>
      <c r="G592" s="167" t="s">
        <v>11858</v>
      </c>
      <c r="H592" s="62" t="s">
        <v>11848</v>
      </c>
      <c r="I592" s="167" t="s">
        <v>11859</v>
      </c>
      <c r="J592" s="63" t="str">
        <f t="shared" si="109"/>
        <v>IC.GI.200301</v>
      </c>
      <c r="K592" s="61" t="s">
        <v>13277</v>
      </c>
      <c r="L592" s="167" t="str">
        <f t="shared" si="105"/>
        <v xml:space="preserve">     Securement device</v>
      </c>
      <c r="M592" s="168" t="str">
        <f t="shared" si="106"/>
        <v>PI.IC.GI.200301.01</v>
      </c>
      <c r="N592" s="168"/>
      <c r="O592" s="168" t="str">
        <f t="shared" si="107"/>
        <v>PH.IC.GI.200301.01</v>
      </c>
      <c r="Q592" s="168" t="str">
        <f t="shared" si="108"/>
        <v>CL.IC.GI.200301.01</v>
      </c>
      <c r="AD592" s="167" t="s">
        <v>614</v>
      </c>
      <c r="AE592" s="167">
        <v>1284</v>
      </c>
    </row>
    <row r="593" spans="1:31" s="167" customFormat="1" ht="15">
      <c r="A593" s="167" t="s">
        <v>9763</v>
      </c>
      <c r="C593" s="61" t="s">
        <v>627</v>
      </c>
      <c r="E593" s="61" t="s">
        <v>12917</v>
      </c>
      <c r="F593" s="167" t="s">
        <v>9723</v>
      </c>
      <c r="G593" s="167" t="s">
        <v>9798</v>
      </c>
      <c r="H593" s="62" t="s">
        <v>12030</v>
      </c>
      <c r="I593" s="167" t="s">
        <v>11863</v>
      </c>
      <c r="J593" s="63" t="str">
        <f t="shared" si="109"/>
        <v>IC.GI.200302</v>
      </c>
      <c r="K593" s="61" t="s">
        <v>13277</v>
      </c>
      <c r="L593" s="167" t="str">
        <f t="shared" si="105"/>
        <v xml:space="preserve">     Securement taped</v>
      </c>
      <c r="M593" s="168" t="str">
        <f t="shared" si="106"/>
        <v>PI.IC.GI.200302.01</v>
      </c>
      <c r="N593" s="168"/>
      <c r="O593" s="168" t="str">
        <f t="shared" si="107"/>
        <v>PH.IC.GI.200302.01</v>
      </c>
      <c r="Q593" s="168" t="str">
        <f t="shared" si="108"/>
        <v>CL.IC.GI.200302.01</v>
      </c>
      <c r="AD593" s="167" t="s">
        <v>614</v>
      </c>
      <c r="AE593" s="167">
        <v>1284</v>
      </c>
    </row>
    <row r="594" spans="1:31" s="167" customFormat="1" ht="15">
      <c r="A594" s="167" t="s">
        <v>9763</v>
      </c>
      <c r="C594" s="61" t="s">
        <v>627</v>
      </c>
      <c r="E594" s="61" t="s">
        <v>12917</v>
      </c>
      <c r="F594" s="167" t="s">
        <v>9723</v>
      </c>
      <c r="G594" s="167" t="s">
        <v>9799</v>
      </c>
      <c r="H594" s="62" t="s">
        <v>12032</v>
      </c>
      <c r="I594" s="167" t="s">
        <v>9800</v>
      </c>
      <c r="J594" s="63" t="str">
        <f t="shared" si="109"/>
        <v>IC.GI.200303</v>
      </c>
      <c r="K594" s="61" t="s">
        <v>13277</v>
      </c>
      <c r="L594" s="167" t="str">
        <f t="shared" si="105"/>
        <v xml:space="preserve">     Tubing clipped to bed</v>
      </c>
      <c r="M594" s="168" t="str">
        <f t="shared" si="106"/>
        <v>PI.IC.GI.200303.01</v>
      </c>
      <c r="N594" s="168"/>
      <c r="O594" s="168" t="str">
        <f t="shared" si="107"/>
        <v>PH.IC.GI.200303.01</v>
      </c>
      <c r="Q594" s="168" t="str">
        <f t="shared" si="108"/>
        <v>CL.IC.GI.200303.01</v>
      </c>
      <c r="AD594" s="167" t="s">
        <v>614</v>
      </c>
      <c r="AE594" s="167">
        <v>1284</v>
      </c>
    </row>
    <row r="595" spans="1:31" s="167" customFormat="1" ht="15">
      <c r="A595" s="167" t="s">
        <v>9763</v>
      </c>
      <c r="C595" s="61" t="s">
        <v>627</v>
      </c>
      <c r="D595" s="167" t="s">
        <v>8037</v>
      </c>
      <c r="E595" s="61" t="s">
        <v>12972</v>
      </c>
      <c r="F595" s="167" t="s">
        <v>2272</v>
      </c>
      <c r="G595" s="167" t="s">
        <v>2394</v>
      </c>
      <c r="H595" s="62" t="s">
        <v>13277</v>
      </c>
      <c r="J595" s="63" t="str">
        <f t="shared" si="109"/>
        <v>IC.GI.200401</v>
      </c>
      <c r="K595" s="61" t="s">
        <v>13277</v>
      </c>
      <c r="L595" s="167" t="str">
        <f t="shared" si="105"/>
        <v>Insertion Date:</v>
      </c>
      <c r="M595" s="168" t="str">
        <f t="shared" si="106"/>
        <v>PI.IC.GI.200401.01</v>
      </c>
      <c r="N595" s="168"/>
      <c r="O595" s="168" t="str">
        <f t="shared" si="107"/>
        <v>PH.IC.GI.200401.01</v>
      </c>
      <c r="Q595" s="168" t="str">
        <f t="shared" si="108"/>
        <v>CL.IC.GI.200401.01</v>
      </c>
      <c r="AD595" s="167" t="s">
        <v>614</v>
      </c>
      <c r="AE595" s="167">
        <v>1284</v>
      </c>
    </row>
    <row r="596" spans="1:31" s="167" customFormat="1" ht="15">
      <c r="A596" s="167" t="s">
        <v>9763</v>
      </c>
      <c r="C596" s="61" t="s">
        <v>627</v>
      </c>
      <c r="D596" s="167" t="s">
        <v>523</v>
      </c>
      <c r="E596" s="61" t="s">
        <v>648</v>
      </c>
      <c r="F596" s="167" t="s">
        <v>525</v>
      </c>
      <c r="G596" s="167" t="s">
        <v>526</v>
      </c>
      <c r="H596" s="62" t="s">
        <v>611</v>
      </c>
      <c r="I596" s="167" t="s">
        <v>13245</v>
      </c>
      <c r="J596" s="63" t="str">
        <f t="shared" si="109"/>
        <v>IC.GI.200501</v>
      </c>
      <c r="K596" s="61" t="s">
        <v>13277</v>
      </c>
      <c r="L596" s="167" t="str">
        <f t="shared" si="105"/>
        <v>Normal</v>
      </c>
      <c r="M596" s="168" t="str">
        <f t="shared" si="106"/>
        <v>PI.IC.GI.200501.01</v>
      </c>
      <c r="N596" s="168"/>
      <c r="O596" s="168" t="str">
        <f t="shared" si="107"/>
        <v>PH.IC.GI.200501.01</v>
      </c>
      <c r="Q596" s="168" t="str">
        <f t="shared" si="108"/>
        <v>CL.IC.GI.200501.01</v>
      </c>
      <c r="AD596" s="167" t="s">
        <v>614</v>
      </c>
      <c r="AE596" s="167">
        <v>1284</v>
      </c>
    </row>
    <row r="597" spans="1:31" s="167" customFormat="1" ht="15">
      <c r="A597" s="167" t="s">
        <v>9763</v>
      </c>
      <c r="C597" s="61" t="s">
        <v>627</v>
      </c>
      <c r="E597" s="61" t="s">
        <v>648</v>
      </c>
      <c r="F597" s="167" t="s">
        <v>525</v>
      </c>
      <c r="G597" s="167" t="s">
        <v>527</v>
      </c>
      <c r="H597" s="62" t="s">
        <v>612</v>
      </c>
      <c r="I597" s="167" t="s">
        <v>13245</v>
      </c>
      <c r="J597" s="63" t="str">
        <f t="shared" si="109"/>
        <v>IC.GI.200502</v>
      </c>
      <c r="K597" s="61" t="s">
        <v>13277</v>
      </c>
      <c r="L597" s="167" t="str">
        <f t="shared" si="105"/>
        <v>Cracked</v>
      </c>
      <c r="M597" s="168" t="str">
        <f t="shared" si="106"/>
        <v>PI.IC.GI.200502.01</v>
      </c>
      <c r="N597" s="168"/>
      <c r="O597" s="168" t="str">
        <f t="shared" si="107"/>
        <v>PH.IC.GI.200502.01</v>
      </c>
      <c r="Q597" s="168" t="str">
        <f t="shared" si="108"/>
        <v>CL.IC.GI.200502.01</v>
      </c>
      <c r="AD597" s="167" t="s">
        <v>614</v>
      </c>
      <c r="AE597" s="167">
        <v>1284</v>
      </c>
    </row>
    <row r="598" spans="1:31" s="167" customFormat="1" ht="15">
      <c r="A598" s="167" t="s">
        <v>9763</v>
      </c>
      <c r="C598" s="61" t="s">
        <v>627</v>
      </c>
      <c r="E598" s="61" t="s">
        <v>648</v>
      </c>
      <c r="F598" s="167" t="s">
        <v>525</v>
      </c>
      <c r="G598" s="167" t="s">
        <v>528</v>
      </c>
      <c r="H598" s="62" t="s">
        <v>520</v>
      </c>
      <c r="I598" s="167" t="s">
        <v>13245</v>
      </c>
      <c r="J598" s="63" t="str">
        <f t="shared" si="109"/>
        <v>IC.GI.200503</v>
      </c>
      <c r="K598" s="61" t="s">
        <v>13277</v>
      </c>
      <c r="L598" s="167" t="str">
        <f t="shared" si="105"/>
        <v>Dried</v>
      </c>
      <c r="M598" s="168" t="str">
        <f t="shared" si="106"/>
        <v>PI.IC.GI.200503.01</v>
      </c>
      <c r="N598" s="168"/>
      <c r="O598" s="168" t="str">
        <f t="shared" si="107"/>
        <v>PH.IC.GI.200503.01</v>
      </c>
      <c r="Q598" s="168" t="str">
        <f t="shared" si="108"/>
        <v>CL.IC.GI.200503.01</v>
      </c>
      <c r="AD598" s="167" t="s">
        <v>614</v>
      </c>
      <c r="AE598" s="167">
        <v>1284</v>
      </c>
    </row>
    <row r="599" spans="1:31" s="167" customFormat="1" ht="15">
      <c r="A599" s="167" t="s">
        <v>9763</v>
      </c>
      <c r="C599" s="61" t="s">
        <v>627</v>
      </c>
      <c r="E599" s="61" t="s">
        <v>648</v>
      </c>
      <c r="F599" s="167" t="s">
        <v>525</v>
      </c>
      <c r="G599" s="167" t="s">
        <v>529</v>
      </c>
      <c r="H599" s="62" t="s">
        <v>521</v>
      </c>
      <c r="I599" s="167" t="s">
        <v>13245</v>
      </c>
      <c r="J599" s="63" t="str">
        <f t="shared" si="109"/>
        <v>IC.GI.200504</v>
      </c>
      <c r="K599" s="61" t="s">
        <v>13277</v>
      </c>
      <c r="L599" s="167" t="str">
        <f t="shared" si="105"/>
        <v>Erosion</v>
      </c>
      <c r="M599" s="168" t="str">
        <f t="shared" si="106"/>
        <v>PI.IC.GI.200504.01</v>
      </c>
      <c r="N599" s="168"/>
      <c r="O599" s="168" t="str">
        <f t="shared" si="107"/>
        <v>PH.IC.GI.200504.01</v>
      </c>
      <c r="Q599" s="168" t="str">
        <f t="shared" si="108"/>
        <v>CL.IC.GI.200504.01</v>
      </c>
      <c r="AD599" s="167" t="s">
        <v>614</v>
      </c>
      <c r="AE599" s="167">
        <v>1284</v>
      </c>
    </row>
    <row r="600" spans="1:31" s="167" customFormat="1" ht="15">
      <c r="A600" s="167" t="s">
        <v>9763</v>
      </c>
      <c r="C600" s="61" t="s">
        <v>627</v>
      </c>
      <c r="E600" s="61" t="s">
        <v>648</v>
      </c>
      <c r="F600" s="167" t="s">
        <v>525</v>
      </c>
      <c r="G600" s="167" t="s">
        <v>530</v>
      </c>
      <c r="H600" s="62" t="s">
        <v>13027</v>
      </c>
      <c r="I600" s="167" t="s">
        <v>13245</v>
      </c>
      <c r="J600" s="63" t="str">
        <f t="shared" si="109"/>
        <v>IC.GI.200505</v>
      </c>
      <c r="K600" s="61" t="s">
        <v>13277</v>
      </c>
      <c r="L600" s="167" t="str">
        <f t="shared" si="105"/>
        <v>Reddened</v>
      </c>
      <c r="M600" s="168" t="str">
        <f t="shared" si="106"/>
        <v>PI.IC.GI.200505.01</v>
      </c>
      <c r="N600" s="168"/>
      <c r="O600" s="168" t="str">
        <f t="shared" si="107"/>
        <v>PH.IC.GI.200505.01</v>
      </c>
      <c r="Q600" s="168" t="str">
        <f t="shared" si="108"/>
        <v>CL.IC.GI.200505.01</v>
      </c>
      <c r="AD600" s="167" t="s">
        <v>614</v>
      </c>
      <c r="AE600" s="167">
        <v>1284</v>
      </c>
    </row>
    <row r="601" spans="1:31" s="167" customFormat="1" ht="15">
      <c r="A601" s="167" t="s">
        <v>9763</v>
      </c>
      <c r="C601" s="61" t="s">
        <v>627</v>
      </c>
      <c r="E601" s="61" t="s">
        <v>648</v>
      </c>
      <c r="F601" s="167" t="s">
        <v>525</v>
      </c>
      <c r="G601" s="167" t="s">
        <v>531</v>
      </c>
      <c r="H601" s="62" t="s">
        <v>610</v>
      </c>
      <c r="I601" s="167" t="s">
        <v>13245</v>
      </c>
      <c r="J601" s="63" t="str">
        <f t="shared" si="109"/>
        <v>IC.GI.200506</v>
      </c>
      <c r="K601" s="61" t="s">
        <v>13277</v>
      </c>
      <c r="L601" s="167" t="str">
        <f t="shared" si="105"/>
        <v>Swollen</v>
      </c>
      <c r="M601" s="168" t="str">
        <f t="shared" si="106"/>
        <v>PI.IC.GI.200506.01</v>
      </c>
      <c r="N601" s="168"/>
      <c r="O601" s="168" t="str">
        <f t="shared" si="107"/>
        <v>PH.IC.GI.200506.01</v>
      </c>
      <c r="Q601" s="168" t="str">
        <f t="shared" si="108"/>
        <v>CL.IC.GI.200506.01</v>
      </c>
      <c r="AD601" s="167" t="s">
        <v>614</v>
      </c>
      <c r="AE601" s="167">
        <v>1284</v>
      </c>
    </row>
    <row r="602" spans="1:31" s="167" customFormat="1" ht="15">
      <c r="A602" s="167" t="s">
        <v>9763</v>
      </c>
      <c r="C602" s="61" t="s">
        <v>627</v>
      </c>
      <c r="D602" s="167" t="s">
        <v>534</v>
      </c>
      <c r="E602" s="61" t="s">
        <v>649</v>
      </c>
      <c r="F602" s="167" t="s">
        <v>532</v>
      </c>
      <c r="G602" s="167" t="s">
        <v>2451</v>
      </c>
      <c r="H602" s="62" t="s">
        <v>611</v>
      </c>
      <c r="I602" s="167" t="s">
        <v>2451</v>
      </c>
      <c r="J602" s="63" t="str">
        <f t="shared" si="109"/>
        <v>IC.GI.200601</v>
      </c>
      <c r="K602" s="61" t="s">
        <v>13277</v>
      </c>
      <c r="L602" s="167" t="str">
        <f t="shared" si="105"/>
        <v>Patent</v>
      </c>
      <c r="M602" s="168" t="str">
        <f t="shared" si="106"/>
        <v>PI.IC.GI.200601.01</v>
      </c>
      <c r="N602" s="168"/>
      <c r="O602" s="168" t="str">
        <f t="shared" si="107"/>
        <v>PH.IC.GI.200601.01</v>
      </c>
      <c r="Q602" s="168" t="str">
        <f t="shared" si="108"/>
        <v>CL.IC.GI.200601.01</v>
      </c>
      <c r="AD602" s="167" t="s">
        <v>614</v>
      </c>
      <c r="AE602" s="167">
        <v>1284</v>
      </c>
    </row>
    <row r="603" spans="1:31" s="167" customFormat="1" ht="15">
      <c r="A603" s="167" t="s">
        <v>9763</v>
      </c>
      <c r="B603" s="167" t="s">
        <v>13696</v>
      </c>
      <c r="C603" s="61" t="s">
        <v>10704</v>
      </c>
      <c r="D603" s="167" t="s">
        <v>13700</v>
      </c>
      <c r="E603" s="61" t="s">
        <v>11848</v>
      </c>
      <c r="F603" s="167" t="s">
        <v>13700</v>
      </c>
      <c r="G603" s="167" t="s">
        <v>11046</v>
      </c>
      <c r="H603" s="62" t="s">
        <v>11848</v>
      </c>
      <c r="I603" s="167" t="s">
        <v>10532</v>
      </c>
      <c r="J603" s="63" t="str">
        <f>CONCATENATE("IC.NE.",C603,E603,H603)</f>
        <v>IC.NE.210101</v>
      </c>
      <c r="K603" s="61" t="s">
        <v>11848</v>
      </c>
      <c r="L603" s="167" t="str">
        <f t="shared" si="105"/>
        <v>Within normal limits</v>
      </c>
      <c r="M603" s="168" t="str">
        <f t="shared" si="106"/>
        <v>PI.IC.NE.210101.01</v>
      </c>
      <c r="O603" s="168" t="str">
        <f t="shared" si="107"/>
        <v>PH.IC.NE.210101.01</v>
      </c>
      <c r="Q603" s="168" t="str">
        <f t="shared" si="108"/>
        <v>CL.IC.NE.210101.01</v>
      </c>
      <c r="R603" s="167" t="s">
        <v>12465</v>
      </c>
      <c r="S603" s="167">
        <v>506</v>
      </c>
      <c r="AB603" s="167" t="s">
        <v>12773</v>
      </c>
      <c r="AC603" s="167">
        <v>1401</v>
      </c>
    </row>
    <row r="604" spans="1:31" s="167" customFormat="1" ht="15">
      <c r="A604" s="167" t="s">
        <v>9763</v>
      </c>
      <c r="C604" s="61" t="s">
        <v>10704</v>
      </c>
      <c r="E604" s="61" t="s">
        <v>11848</v>
      </c>
      <c r="F604" s="167" t="s">
        <v>13700</v>
      </c>
      <c r="G604" s="167" t="s">
        <v>13694</v>
      </c>
      <c r="H604" s="62" t="s">
        <v>12030</v>
      </c>
      <c r="I604" s="167" t="s">
        <v>13695</v>
      </c>
      <c r="J604" s="63" t="str">
        <f>CONCATENATE("IC.NE.",C604,E604,H604)</f>
        <v>IC.NE.210102</v>
      </c>
      <c r="K604" s="61" t="s">
        <v>11848</v>
      </c>
      <c r="L604" s="167" t="str">
        <f t="shared" si="105"/>
        <v>Not within normal limits</v>
      </c>
      <c r="M604" s="168" t="str">
        <f t="shared" si="106"/>
        <v>PI.IC.NE.210102.01</v>
      </c>
      <c r="O604" s="168" t="str">
        <f t="shared" si="107"/>
        <v>PH.IC.NE.210102.01</v>
      </c>
      <c r="Q604" s="168" t="str">
        <f t="shared" si="108"/>
        <v>CL.IC.NE.210102.01</v>
      </c>
      <c r="R604" s="167" t="s">
        <v>12465</v>
      </c>
      <c r="S604" s="167">
        <v>506</v>
      </c>
      <c r="AB604" s="167" t="s">
        <v>12773</v>
      </c>
      <c r="AC604" s="167">
        <v>1401</v>
      </c>
    </row>
  </sheetData>
  <phoneticPr fontId="6" type="noConversion"/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N5234"/>
  <sheetViews>
    <sheetView zoomScale="75" zoomScaleNormal="75" zoomScalePageLayoutView="75" workbookViewId="0">
      <pane ySplit="1540" topLeftCell="A940" activePane="bottomLeft"/>
      <selection activeCell="B5238" sqref="B5238"/>
      <selection pane="bottomLeft" activeCell="F815" sqref="F815"/>
    </sheetView>
  </sheetViews>
  <sheetFormatPr baseColWidth="10" defaultColWidth="11" defaultRowHeight="13" x14ac:dyDescent="0"/>
  <cols>
    <col min="1" max="1" width="16" style="45" customWidth="1"/>
    <col min="2" max="2" width="20.28515625" style="45" customWidth="1"/>
    <col min="3" max="3" width="4" style="45" customWidth="1"/>
    <col min="4" max="4" width="29.28515625" style="45" customWidth="1"/>
    <col min="5" max="5" width="4" style="45" customWidth="1"/>
    <col min="6" max="6" width="53.85546875" style="45" customWidth="1"/>
    <col min="7" max="7" width="24.5703125" style="45" customWidth="1"/>
    <col min="8" max="8" width="4.28515625" style="45" customWidth="1"/>
    <col min="9" max="10" width="11" style="45"/>
    <col min="11" max="11" width="4.85546875" style="45" customWidth="1"/>
    <col min="12" max="12" width="16.28515625" style="45" customWidth="1"/>
    <col min="13" max="13" width="18.140625" style="45" customWidth="1"/>
    <col min="14" max="14" width="11" style="45"/>
    <col min="15" max="15" width="18.140625" style="45" customWidth="1"/>
    <col min="16" max="16" width="11" style="45"/>
    <col min="17" max="17" width="22.7109375" style="45" customWidth="1"/>
    <col min="18" max="18" width="11" style="45" customWidth="1"/>
    <col min="19" max="23" width="11" style="45"/>
    <col min="24" max="24" width="10.42578125" style="45" customWidth="1"/>
    <col min="25" max="45" width="11" style="45"/>
    <col min="46" max="66" width="11" style="2"/>
    <col min="67" max="16384" width="11" style="45"/>
  </cols>
  <sheetData>
    <row r="1" spans="1:47" ht="30" customHeight="1">
      <c r="A1" s="43" t="s">
        <v>12085</v>
      </c>
      <c r="B1" s="43" t="s">
        <v>12086</v>
      </c>
      <c r="C1" s="43" t="s">
        <v>12745</v>
      </c>
      <c r="D1" s="43" t="s">
        <v>12363</v>
      </c>
      <c r="E1" s="43" t="s">
        <v>12457</v>
      </c>
      <c r="F1" s="43" t="s">
        <v>12364</v>
      </c>
      <c r="G1" s="43" t="s">
        <v>12365</v>
      </c>
      <c r="H1" s="43" t="s">
        <v>12458</v>
      </c>
      <c r="I1" s="43" t="s">
        <v>12366</v>
      </c>
      <c r="J1" s="43" t="s">
        <v>12367</v>
      </c>
      <c r="K1" s="43" t="s">
        <v>12368</v>
      </c>
      <c r="L1" s="43" t="s">
        <v>12369</v>
      </c>
      <c r="M1" s="43" t="s">
        <v>12000</v>
      </c>
      <c r="N1" s="43" t="s">
        <v>1190</v>
      </c>
      <c r="O1" s="43" t="s">
        <v>12361</v>
      </c>
      <c r="P1" s="43" t="s">
        <v>12362</v>
      </c>
      <c r="Q1" s="43" t="s">
        <v>12172</v>
      </c>
      <c r="R1" s="43" t="s">
        <v>2544</v>
      </c>
      <c r="S1" s="43" t="s">
        <v>12455</v>
      </c>
      <c r="T1" s="43" t="s">
        <v>2545</v>
      </c>
      <c r="U1" s="43" t="s">
        <v>12456</v>
      </c>
      <c r="V1" s="43" t="s">
        <v>12279</v>
      </c>
      <c r="W1" s="43" t="s">
        <v>12280</v>
      </c>
      <c r="X1" s="43" t="s">
        <v>2064</v>
      </c>
      <c r="Y1" s="43" t="s">
        <v>2065</v>
      </c>
      <c r="Z1" s="43" t="s">
        <v>1718</v>
      </c>
      <c r="AA1" s="43" t="s">
        <v>1719</v>
      </c>
      <c r="AB1" s="43" t="s">
        <v>669</v>
      </c>
      <c r="AC1" s="43" t="s">
        <v>670</v>
      </c>
      <c r="AD1" s="43" t="s">
        <v>671</v>
      </c>
      <c r="AE1" s="43" t="s">
        <v>567</v>
      </c>
      <c r="AF1" s="43" t="s">
        <v>13483</v>
      </c>
      <c r="AG1" s="43" t="s">
        <v>13484</v>
      </c>
      <c r="AH1" s="43" t="s">
        <v>13709</v>
      </c>
      <c r="AI1" s="43" t="s">
        <v>13715</v>
      </c>
      <c r="AJ1" s="43" t="s">
        <v>13712</v>
      </c>
      <c r="AK1" s="43" t="s">
        <v>13713</v>
      </c>
      <c r="AL1" s="43" t="s">
        <v>13796</v>
      </c>
      <c r="AM1" s="43" t="s">
        <v>13797</v>
      </c>
      <c r="AN1" s="43" t="s">
        <v>13798</v>
      </c>
      <c r="AO1" s="43" t="s">
        <v>13799</v>
      </c>
      <c r="AP1" s="43" t="s">
        <v>13974</v>
      </c>
      <c r="AQ1" s="43" t="s">
        <v>13975</v>
      </c>
      <c r="AR1" s="43" t="s">
        <v>14487</v>
      </c>
      <c r="AS1" s="43" t="s">
        <v>14488</v>
      </c>
      <c r="AT1" s="43" t="s">
        <v>14705</v>
      </c>
      <c r="AU1" s="43" t="s">
        <v>14706</v>
      </c>
    </row>
    <row r="2" spans="1:47" s="138" customFormat="1" ht="15">
      <c r="A2" s="130" t="s">
        <v>9344</v>
      </c>
      <c r="B2" s="130" t="s">
        <v>9345</v>
      </c>
      <c r="C2" s="131" t="s">
        <v>12175</v>
      </c>
      <c r="D2" s="130" t="s">
        <v>7460</v>
      </c>
      <c r="E2" s="131" t="s">
        <v>12175</v>
      </c>
      <c r="F2" s="130" t="s">
        <v>9738</v>
      </c>
      <c r="G2" s="130" t="s">
        <v>10322</v>
      </c>
      <c r="H2" s="131" t="s">
        <v>12175</v>
      </c>
      <c r="I2" s="130" t="s">
        <v>9739</v>
      </c>
      <c r="J2" s="136" t="str">
        <f t="shared" ref="J2:J65" si="0">CONCATENATE("IC.IT.",C2,E2,H2)</f>
        <v>IC.IT.010101</v>
      </c>
      <c r="K2" s="131" t="s">
        <v>12175</v>
      </c>
      <c r="L2" s="130" t="str">
        <f t="shared" ref="L2:L65" si="1">G2</f>
        <v>Breakdown</v>
      </c>
      <c r="M2" s="137" t="str">
        <f t="shared" ref="M2:M65" si="2">CONCATENATE("PI.",J2,".",K2)</f>
        <v>PI.IC.IT.010101.01</v>
      </c>
      <c r="N2" s="137"/>
      <c r="O2" s="137" t="str">
        <f t="shared" ref="O2:O65" si="3">CONCATENATE("PH.",J2,".",K2)</f>
        <v>PH.IC.IT.010101.01</v>
      </c>
      <c r="P2" s="130"/>
      <c r="Q2" s="137" t="str">
        <f t="shared" ref="Q2:Q65" si="4">CONCATENATE("CL.",J2,".",K2)</f>
        <v>CL.IC.IT.010101.01</v>
      </c>
      <c r="R2" s="130"/>
      <c r="S2" s="130"/>
      <c r="T2" s="130"/>
      <c r="U2" s="130"/>
      <c r="V2" s="130"/>
      <c r="W2" s="130"/>
      <c r="X2" s="130"/>
      <c r="Y2" s="130"/>
      <c r="Z2" s="130"/>
      <c r="AA2" s="130"/>
      <c r="AB2" s="130"/>
      <c r="AC2" s="130"/>
      <c r="AD2" s="130"/>
      <c r="AE2" s="130"/>
      <c r="AF2" s="130"/>
      <c r="AG2" s="130"/>
      <c r="AH2" s="130"/>
      <c r="AI2" s="130"/>
      <c r="AJ2" s="130"/>
      <c r="AK2" s="130"/>
      <c r="AL2" s="130"/>
      <c r="AM2" s="130"/>
      <c r="AN2" s="130"/>
      <c r="AO2" s="130"/>
      <c r="AP2" s="130"/>
      <c r="AQ2" s="130"/>
      <c r="AR2" s="130"/>
      <c r="AS2" s="130"/>
    </row>
    <row r="3" spans="1:47" s="138" customFormat="1" ht="15">
      <c r="A3" s="130" t="s">
        <v>9344</v>
      </c>
      <c r="B3" s="130"/>
      <c r="C3" s="131" t="s">
        <v>12175</v>
      </c>
      <c r="D3" s="130"/>
      <c r="E3" s="131" t="s">
        <v>12175</v>
      </c>
      <c r="F3" s="130" t="s">
        <v>9738</v>
      </c>
      <c r="G3" s="130" t="s">
        <v>10538</v>
      </c>
      <c r="H3" s="131" t="s">
        <v>1863</v>
      </c>
      <c r="I3" s="130" t="s">
        <v>9591</v>
      </c>
      <c r="J3" s="136" t="str">
        <f t="shared" si="0"/>
        <v>IC.IT.010102</v>
      </c>
      <c r="K3" s="131" t="s">
        <v>12175</v>
      </c>
      <c r="L3" s="130" t="str">
        <f t="shared" si="1"/>
        <v>Bruising</v>
      </c>
      <c r="M3" s="137" t="str">
        <f t="shared" si="2"/>
        <v>PI.IC.IT.010102.01</v>
      </c>
      <c r="N3" s="137"/>
      <c r="O3" s="137" t="str">
        <f t="shared" si="3"/>
        <v>PH.IC.IT.010102.01</v>
      </c>
      <c r="P3" s="130"/>
      <c r="Q3" s="137" t="str">
        <f t="shared" si="4"/>
        <v>CL.IC.IT.010102.01</v>
      </c>
      <c r="R3" s="130"/>
      <c r="S3" s="130"/>
      <c r="T3" s="130"/>
      <c r="U3" s="130"/>
      <c r="V3" s="130"/>
      <c r="W3" s="130"/>
      <c r="X3" s="130"/>
      <c r="Y3" s="130"/>
      <c r="Z3" s="130"/>
      <c r="AA3" s="130"/>
      <c r="AB3" s="130"/>
      <c r="AC3" s="130"/>
      <c r="AD3" s="130"/>
      <c r="AE3" s="130"/>
      <c r="AF3" s="130"/>
      <c r="AG3" s="130"/>
      <c r="AH3" s="130"/>
      <c r="AI3" s="130"/>
      <c r="AJ3" s="130"/>
      <c r="AK3" s="130"/>
      <c r="AL3" s="130"/>
      <c r="AM3" s="130"/>
      <c r="AN3" s="130"/>
      <c r="AO3" s="130"/>
      <c r="AP3" s="130"/>
      <c r="AQ3" s="130"/>
      <c r="AR3" s="130"/>
      <c r="AS3" s="130"/>
    </row>
    <row r="4" spans="1:47" s="138" customFormat="1" ht="15">
      <c r="A4" s="130" t="s">
        <v>9344</v>
      </c>
      <c r="B4" s="130"/>
      <c r="C4" s="131" t="s">
        <v>12175</v>
      </c>
      <c r="D4" s="130"/>
      <c r="E4" s="131" t="s">
        <v>12175</v>
      </c>
      <c r="F4" s="130" t="s">
        <v>9738</v>
      </c>
      <c r="G4" s="130" t="s">
        <v>9592</v>
      </c>
      <c r="H4" s="131" t="s">
        <v>12185</v>
      </c>
      <c r="I4" s="130" t="s">
        <v>9592</v>
      </c>
      <c r="J4" s="136" t="str">
        <f t="shared" si="0"/>
        <v>IC.IT.010103</v>
      </c>
      <c r="K4" s="131" t="s">
        <v>12175</v>
      </c>
      <c r="L4" s="130" t="str">
        <f t="shared" si="1"/>
        <v>Burns</v>
      </c>
      <c r="M4" s="137" t="str">
        <f t="shared" si="2"/>
        <v>PI.IC.IT.010103.01</v>
      </c>
      <c r="N4" s="137"/>
      <c r="O4" s="137" t="str">
        <f t="shared" si="3"/>
        <v>PH.IC.IT.010103.01</v>
      </c>
      <c r="P4" s="130"/>
      <c r="Q4" s="137" t="str">
        <f t="shared" si="4"/>
        <v>CL.IC.IT.010103.01</v>
      </c>
      <c r="R4" s="130"/>
      <c r="S4" s="130"/>
      <c r="T4" s="130"/>
      <c r="U4" s="130"/>
      <c r="V4" s="130"/>
      <c r="W4" s="130"/>
      <c r="X4" s="130"/>
      <c r="Y4" s="130"/>
      <c r="Z4" s="130"/>
      <c r="AA4" s="130"/>
      <c r="AB4" s="130"/>
      <c r="AC4" s="130"/>
      <c r="AD4" s="130"/>
      <c r="AE4" s="130"/>
      <c r="AF4" s="130"/>
      <c r="AG4" s="130"/>
      <c r="AH4" s="130"/>
      <c r="AI4" s="130"/>
      <c r="AJ4" s="130"/>
      <c r="AK4" s="130"/>
      <c r="AL4" s="130"/>
      <c r="AM4" s="130"/>
      <c r="AN4" s="130"/>
      <c r="AO4" s="130"/>
      <c r="AP4" s="130"/>
      <c r="AQ4" s="130"/>
      <c r="AR4" s="130"/>
      <c r="AS4" s="130"/>
    </row>
    <row r="5" spans="1:47" s="138" customFormat="1" ht="15">
      <c r="A5" s="130" t="s">
        <v>9344</v>
      </c>
      <c r="B5" s="130"/>
      <c r="C5" s="131" t="s">
        <v>12175</v>
      </c>
      <c r="D5" s="130"/>
      <c r="E5" s="131" t="s">
        <v>12175</v>
      </c>
      <c r="F5" s="130" t="s">
        <v>9738</v>
      </c>
      <c r="G5" s="130" t="s">
        <v>9593</v>
      </c>
      <c r="H5" s="131" t="s">
        <v>11</v>
      </c>
      <c r="I5" s="130" t="s">
        <v>9593</v>
      </c>
      <c r="J5" s="136" t="str">
        <f t="shared" si="0"/>
        <v>IC.IT.010104</v>
      </c>
      <c r="K5" s="131" t="s">
        <v>12175</v>
      </c>
      <c r="L5" s="130" t="str">
        <f t="shared" si="1"/>
        <v>Cuts</v>
      </c>
      <c r="M5" s="137" t="str">
        <f t="shared" si="2"/>
        <v>PI.IC.IT.010104.01</v>
      </c>
      <c r="N5" s="137"/>
      <c r="O5" s="137" t="str">
        <f t="shared" si="3"/>
        <v>PH.IC.IT.010104.01</v>
      </c>
      <c r="P5" s="130"/>
      <c r="Q5" s="137" t="str">
        <f t="shared" si="4"/>
        <v>CL.IC.IT.010104.01</v>
      </c>
      <c r="R5" s="130"/>
      <c r="S5" s="130"/>
      <c r="T5" s="130"/>
      <c r="U5" s="130"/>
      <c r="V5" s="130"/>
      <c r="W5" s="130"/>
      <c r="X5" s="130"/>
      <c r="Y5" s="130"/>
      <c r="Z5" s="130"/>
      <c r="AA5" s="130"/>
      <c r="AB5" s="130"/>
      <c r="AC5" s="130"/>
      <c r="AD5" s="130"/>
      <c r="AE5" s="130"/>
      <c r="AF5" s="130"/>
      <c r="AG5" s="130"/>
      <c r="AH5" s="130"/>
      <c r="AI5" s="130"/>
      <c r="AJ5" s="130"/>
      <c r="AK5" s="130"/>
      <c r="AL5" s="130"/>
      <c r="AM5" s="130"/>
      <c r="AN5" s="130"/>
      <c r="AO5" s="130"/>
      <c r="AP5" s="130"/>
      <c r="AQ5" s="130"/>
      <c r="AR5" s="130"/>
      <c r="AS5" s="130"/>
    </row>
    <row r="6" spans="1:47" s="138" customFormat="1" ht="15">
      <c r="A6" s="130" t="s">
        <v>9344</v>
      </c>
      <c r="B6" s="130"/>
      <c r="C6" s="131" t="s">
        <v>12175</v>
      </c>
      <c r="D6" s="130"/>
      <c r="E6" s="131" t="s">
        <v>12175</v>
      </c>
      <c r="F6" s="130" t="s">
        <v>9738</v>
      </c>
      <c r="G6" s="130" t="s">
        <v>9594</v>
      </c>
      <c r="H6" s="131" t="s">
        <v>212</v>
      </c>
      <c r="I6" s="130" t="s">
        <v>9595</v>
      </c>
      <c r="J6" s="136" t="str">
        <f t="shared" si="0"/>
        <v>IC.IT.010105</v>
      </c>
      <c r="K6" s="131" t="s">
        <v>12175</v>
      </c>
      <c r="L6" s="130" t="str">
        <f t="shared" si="1"/>
        <v>Infection</v>
      </c>
      <c r="M6" s="137" t="str">
        <f t="shared" si="2"/>
        <v>PI.IC.IT.010105.01</v>
      </c>
      <c r="N6" s="137"/>
      <c r="O6" s="137" t="str">
        <f t="shared" si="3"/>
        <v>PH.IC.IT.010105.01</v>
      </c>
      <c r="P6" s="130"/>
      <c r="Q6" s="137" t="str">
        <f t="shared" si="4"/>
        <v>CL.IC.IT.010105.01</v>
      </c>
      <c r="R6" s="130"/>
      <c r="S6" s="130"/>
      <c r="T6" s="130"/>
      <c r="U6" s="130"/>
      <c r="V6" s="130"/>
      <c r="W6" s="130"/>
      <c r="X6" s="130"/>
      <c r="Y6" s="130"/>
      <c r="Z6" s="130"/>
      <c r="AA6" s="130"/>
      <c r="AB6" s="130"/>
      <c r="AC6" s="130"/>
      <c r="AD6" s="130"/>
      <c r="AE6" s="130"/>
      <c r="AF6" s="130"/>
      <c r="AG6" s="130"/>
      <c r="AH6" s="130"/>
      <c r="AI6" s="130"/>
      <c r="AJ6" s="130"/>
      <c r="AK6" s="130"/>
      <c r="AL6" s="130"/>
      <c r="AM6" s="130"/>
      <c r="AN6" s="130"/>
      <c r="AO6" s="130"/>
      <c r="AP6" s="130"/>
      <c r="AQ6" s="130"/>
      <c r="AR6" s="130"/>
      <c r="AS6" s="130"/>
    </row>
    <row r="7" spans="1:47" s="138" customFormat="1" ht="15">
      <c r="A7" s="130" t="s">
        <v>9344</v>
      </c>
      <c r="B7" s="130"/>
      <c r="C7" s="131" t="s">
        <v>12175</v>
      </c>
      <c r="D7" s="130"/>
      <c r="E7" s="131" t="s">
        <v>12175</v>
      </c>
      <c r="F7" s="130" t="s">
        <v>9738</v>
      </c>
      <c r="G7" s="130" t="s">
        <v>9596</v>
      </c>
      <c r="H7" s="131" t="s">
        <v>6988</v>
      </c>
      <c r="I7" s="130" t="s">
        <v>9597</v>
      </c>
      <c r="J7" s="136" t="str">
        <f t="shared" si="0"/>
        <v>IC.IT.010106</v>
      </c>
      <c r="K7" s="131" t="s">
        <v>12175</v>
      </c>
      <c r="L7" s="130" t="str">
        <f t="shared" si="1"/>
        <v>Mongolian spots</v>
      </c>
      <c r="M7" s="137" t="str">
        <f t="shared" si="2"/>
        <v>PI.IC.IT.010106.01</v>
      </c>
      <c r="N7" s="137"/>
      <c r="O7" s="137" t="str">
        <f t="shared" si="3"/>
        <v>PH.IC.IT.010106.01</v>
      </c>
      <c r="P7" s="130"/>
      <c r="Q7" s="137" t="str">
        <f t="shared" si="4"/>
        <v>CL.IC.IT.010106.01</v>
      </c>
      <c r="R7" s="130"/>
      <c r="S7" s="130"/>
      <c r="T7" s="130"/>
      <c r="U7" s="130"/>
      <c r="V7" s="130"/>
      <c r="W7" s="130"/>
      <c r="X7" s="130"/>
      <c r="Y7" s="130"/>
      <c r="Z7" s="130"/>
      <c r="AA7" s="130"/>
      <c r="AB7" s="130"/>
      <c r="AC7" s="130"/>
      <c r="AD7" s="130"/>
      <c r="AE7" s="130"/>
      <c r="AF7" s="130"/>
      <c r="AG7" s="130"/>
      <c r="AH7" s="130"/>
      <c r="AI7" s="130"/>
      <c r="AJ7" s="130"/>
      <c r="AK7" s="130"/>
      <c r="AL7" s="130"/>
      <c r="AM7" s="130"/>
      <c r="AN7" s="130"/>
      <c r="AO7" s="130"/>
      <c r="AP7" s="130"/>
      <c r="AQ7" s="130"/>
      <c r="AR7" s="130"/>
      <c r="AS7" s="130"/>
    </row>
    <row r="8" spans="1:47" s="138" customFormat="1" ht="15">
      <c r="A8" s="130" t="s">
        <v>9344</v>
      </c>
      <c r="B8" s="130"/>
      <c r="C8" s="131" t="s">
        <v>12175</v>
      </c>
      <c r="D8" s="130"/>
      <c r="E8" s="131" t="s">
        <v>12175</v>
      </c>
      <c r="F8" s="130" t="s">
        <v>9738</v>
      </c>
      <c r="G8" s="130" t="s">
        <v>9598</v>
      </c>
      <c r="H8" s="131" t="s">
        <v>573</v>
      </c>
      <c r="I8" s="130" t="s">
        <v>9598</v>
      </c>
      <c r="J8" s="136" t="str">
        <f t="shared" si="0"/>
        <v>IC.IT.010107</v>
      </c>
      <c r="K8" s="131" t="s">
        <v>1702</v>
      </c>
      <c r="L8" s="130" t="str">
        <f t="shared" si="1"/>
        <v>Oozing</v>
      </c>
      <c r="M8" s="137" t="str">
        <f t="shared" si="2"/>
        <v>PI.IC.IT.010107.01</v>
      </c>
      <c r="N8" s="137"/>
      <c r="O8" s="137" t="str">
        <f t="shared" si="3"/>
        <v>PH.IC.IT.010107.01</v>
      </c>
      <c r="P8" s="130"/>
      <c r="Q8" s="137" t="str">
        <f t="shared" si="4"/>
        <v>CL.IC.IT.010107.01</v>
      </c>
      <c r="R8" s="130"/>
      <c r="S8" s="130"/>
      <c r="T8" s="130"/>
      <c r="U8" s="130"/>
      <c r="V8" s="130"/>
      <c r="W8" s="130"/>
      <c r="X8" s="130"/>
      <c r="Y8" s="130"/>
      <c r="Z8" s="130"/>
      <c r="AA8" s="130"/>
      <c r="AB8" s="130"/>
      <c r="AC8" s="130"/>
      <c r="AD8" s="130"/>
      <c r="AE8" s="130"/>
      <c r="AF8" s="130"/>
      <c r="AG8" s="130"/>
      <c r="AH8" s="130"/>
      <c r="AI8" s="130"/>
      <c r="AJ8" s="130"/>
      <c r="AK8" s="130"/>
      <c r="AL8" s="130"/>
      <c r="AM8" s="130"/>
      <c r="AN8" s="130"/>
      <c r="AO8" s="130"/>
      <c r="AP8" s="130"/>
      <c r="AQ8" s="130"/>
      <c r="AR8" s="130"/>
      <c r="AS8" s="130"/>
    </row>
    <row r="9" spans="1:47" s="138" customFormat="1" ht="15">
      <c r="A9" s="130" t="s">
        <v>9344</v>
      </c>
      <c r="B9" s="130"/>
      <c r="C9" s="131" t="s">
        <v>12175</v>
      </c>
      <c r="D9" s="130"/>
      <c r="E9" s="131" t="s">
        <v>12175</v>
      </c>
      <c r="F9" s="130" t="s">
        <v>9738</v>
      </c>
      <c r="G9" s="130" t="s">
        <v>9462</v>
      </c>
      <c r="H9" s="131" t="s">
        <v>92</v>
      </c>
      <c r="I9" s="130" t="s">
        <v>9462</v>
      </c>
      <c r="J9" s="136" t="str">
        <f t="shared" si="0"/>
        <v>IC.IT.010108</v>
      </c>
      <c r="K9" s="131" t="s">
        <v>1702</v>
      </c>
      <c r="L9" s="130" t="str">
        <f t="shared" si="1"/>
        <v>Petechiae</v>
      </c>
      <c r="M9" s="137" t="str">
        <f t="shared" si="2"/>
        <v>PI.IC.IT.010108.01</v>
      </c>
      <c r="N9" s="137"/>
      <c r="O9" s="137" t="str">
        <f t="shared" si="3"/>
        <v>PH.IC.IT.010108.01</v>
      </c>
      <c r="P9" s="130"/>
      <c r="Q9" s="137" t="str">
        <f t="shared" si="4"/>
        <v>CL.IC.IT.010108.01</v>
      </c>
      <c r="R9" s="130"/>
      <c r="S9" s="130"/>
      <c r="T9" s="130"/>
      <c r="U9" s="130"/>
      <c r="V9" s="130"/>
      <c r="W9" s="130"/>
      <c r="X9" s="130"/>
      <c r="Y9" s="130"/>
      <c r="Z9" s="130"/>
      <c r="AA9" s="130"/>
      <c r="AB9" s="130"/>
      <c r="AC9" s="130"/>
      <c r="AD9" s="130"/>
      <c r="AE9" s="130"/>
      <c r="AF9" s="130"/>
      <c r="AG9" s="130"/>
      <c r="AH9" s="130"/>
      <c r="AI9" s="130"/>
      <c r="AJ9" s="130"/>
      <c r="AK9" s="130"/>
      <c r="AL9" s="130"/>
      <c r="AM9" s="130"/>
      <c r="AN9" s="130"/>
      <c r="AO9" s="130"/>
      <c r="AP9" s="130"/>
      <c r="AQ9" s="130"/>
      <c r="AR9" s="130"/>
      <c r="AS9" s="130"/>
    </row>
    <row r="10" spans="1:47" s="138" customFormat="1" ht="15">
      <c r="A10" s="130" t="s">
        <v>9344</v>
      </c>
      <c r="B10" s="130"/>
      <c r="C10" s="131" t="s">
        <v>12175</v>
      </c>
      <c r="D10" s="130"/>
      <c r="E10" s="131" t="s">
        <v>12175</v>
      </c>
      <c r="F10" s="130" t="s">
        <v>9738</v>
      </c>
      <c r="G10" s="130" t="s">
        <v>9463</v>
      </c>
      <c r="H10" s="131" t="s">
        <v>93</v>
      </c>
      <c r="I10" s="130" t="s">
        <v>9464</v>
      </c>
      <c r="J10" s="136" t="str">
        <f t="shared" si="0"/>
        <v>IC.IT.010109</v>
      </c>
      <c r="K10" s="131" t="s">
        <v>1702</v>
      </c>
      <c r="L10" s="130" t="str">
        <f t="shared" si="1"/>
        <v>Pressure areas</v>
      </c>
      <c r="M10" s="137" t="str">
        <f t="shared" si="2"/>
        <v>PI.IC.IT.010109.01</v>
      </c>
      <c r="N10" s="137"/>
      <c r="O10" s="137" t="str">
        <f t="shared" si="3"/>
        <v>PH.IC.IT.010109.01</v>
      </c>
      <c r="P10" s="130"/>
      <c r="Q10" s="137" t="str">
        <f t="shared" si="4"/>
        <v>CL.IC.IT.010109.01</v>
      </c>
      <c r="R10" s="130"/>
      <c r="S10" s="130"/>
      <c r="T10" s="130"/>
      <c r="U10" s="130"/>
      <c r="V10" s="130"/>
      <c r="W10" s="130"/>
      <c r="X10" s="130"/>
      <c r="Y10" s="130"/>
      <c r="Z10" s="130"/>
      <c r="AA10" s="130"/>
      <c r="AB10" s="130"/>
      <c r="AC10" s="130"/>
      <c r="AD10" s="130"/>
      <c r="AE10" s="130"/>
      <c r="AF10" s="130"/>
      <c r="AG10" s="130"/>
      <c r="AH10" s="130"/>
      <c r="AI10" s="130"/>
      <c r="AJ10" s="130"/>
      <c r="AK10" s="130"/>
      <c r="AL10" s="130"/>
      <c r="AM10" s="130"/>
      <c r="AN10" s="130"/>
      <c r="AO10" s="130"/>
      <c r="AP10" s="130"/>
      <c r="AQ10" s="130"/>
      <c r="AR10" s="130"/>
      <c r="AS10" s="130"/>
    </row>
    <row r="11" spans="1:47" s="138" customFormat="1" ht="15">
      <c r="A11" s="130" t="s">
        <v>9344</v>
      </c>
      <c r="B11" s="130"/>
      <c r="C11" s="131" t="s">
        <v>1702</v>
      </c>
      <c r="D11" s="130"/>
      <c r="E11" s="131" t="s">
        <v>1702</v>
      </c>
      <c r="F11" s="130" t="s">
        <v>9738</v>
      </c>
      <c r="G11" s="130" t="s">
        <v>10320</v>
      </c>
      <c r="H11" s="131" t="s">
        <v>3188</v>
      </c>
      <c r="I11" s="130" t="s">
        <v>10320</v>
      </c>
      <c r="J11" s="136" t="str">
        <f t="shared" si="0"/>
        <v>IC.IT.010110</v>
      </c>
      <c r="K11" s="131" t="s">
        <v>1702</v>
      </c>
      <c r="L11" s="130" t="str">
        <f t="shared" si="1"/>
        <v>Rash</v>
      </c>
      <c r="M11" s="137" t="str">
        <f t="shared" si="2"/>
        <v>PI.IC.IT.010110.01</v>
      </c>
      <c r="N11" s="137"/>
      <c r="O11" s="137" t="str">
        <f t="shared" si="3"/>
        <v>PH.IC.IT.010110.01</v>
      </c>
      <c r="P11" s="130"/>
      <c r="Q11" s="137" t="str">
        <f t="shared" si="4"/>
        <v>CL.IC.IT.010110.01</v>
      </c>
      <c r="R11" s="130"/>
      <c r="S11" s="130"/>
      <c r="T11" s="130"/>
      <c r="U11" s="130"/>
      <c r="V11" s="130"/>
      <c r="W11" s="130"/>
      <c r="X11" s="130"/>
      <c r="Y11" s="130"/>
      <c r="Z11" s="130"/>
      <c r="AA11" s="130"/>
      <c r="AB11" s="130"/>
      <c r="AC11" s="130"/>
      <c r="AD11" s="130"/>
      <c r="AE11" s="130"/>
      <c r="AF11" s="130"/>
      <c r="AG11" s="130"/>
      <c r="AH11" s="130"/>
      <c r="AI11" s="130"/>
      <c r="AJ11" s="130"/>
      <c r="AK11" s="130"/>
      <c r="AL11" s="130"/>
      <c r="AM11" s="130"/>
      <c r="AN11" s="130"/>
      <c r="AO11" s="130"/>
      <c r="AP11" s="130"/>
      <c r="AQ11" s="130"/>
      <c r="AR11" s="130"/>
      <c r="AS11" s="130"/>
    </row>
    <row r="12" spans="1:47" s="138" customFormat="1" ht="15">
      <c r="A12" s="130" t="s">
        <v>9344</v>
      </c>
      <c r="B12" s="130"/>
      <c r="C12" s="131" t="s">
        <v>1702</v>
      </c>
      <c r="D12" s="130"/>
      <c r="E12" s="131" t="s">
        <v>1702</v>
      </c>
      <c r="F12" s="130" t="s">
        <v>9738</v>
      </c>
      <c r="G12" s="130" t="s">
        <v>9465</v>
      </c>
      <c r="H12" s="131" t="s">
        <v>153</v>
      </c>
      <c r="I12" s="130" t="s">
        <v>9602</v>
      </c>
      <c r="J12" s="136" t="str">
        <f t="shared" si="0"/>
        <v>IC.IT.010112</v>
      </c>
      <c r="K12" s="131" t="s">
        <v>1702</v>
      </c>
      <c r="L12" s="130" t="str">
        <f t="shared" si="1"/>
        <v>Redness</v>
      </c>
      <c r="M12" s="137" t="str">
        <f t="shared" si="2"/>
        <v>PI.IC.IT.010112.01</v>
      </c>
      <c r="N12" s="137"/>
      <c r="O12" s="137" t="str">
        <f t="shared" si="3"/>
        <v>PH.IC.IT.010112.01</v>
      </c>
      <c r="P12" s="130"/>
      <c r="Q12" s="137" t="str">
        <f t="shared" si="4"/>
        <v>CL.IC.IT.010112.01</v>
      </c>
      <c r="R12" s="130"/>
      <c r="S12" s="130"/>
      <c r="T12" s="130"/>
      <c r="U12" s="130"/>
      <c r="V12" s="130"/>
      <c r="W12" s="130"/>
      <c r="X12" s="130"/>
      <c r="Y12" s="130"/>
      <c r="Z12" s="130"/>
      <c r="AA12" s="130"/>
      <c r="AB12" s="130"/>
      <c r="AC12" s="130"/>
      <c r="AD12" s="130"/>
      <c r="AE12" s="130"/>
      <c r="AF12" s="130"/>
      <c r="AG12" s="130"/>
      <c r="AH12" s="130"/>
      <c r="AI12" s="130"/>
      <c r="AJ12" s="130"/>
      <c r="AK12" s="130"/>
      <c r="AL12" s="130"/>
      <c r="AM12" s="130"/>
      <c r="AN12" s="130"/>
      <c r="AO12" s="130"/>
      <c r="AP12" s="130"/>
      <c r="AQ12" s="130"/>
      <c r="AR12" s="130"/>
      <c r="AS12" s="130"/>
    </row>
    <row r="13" spans="1:47" s="138" customFormat="1" ht="15">
      <c r="A13" s="130" t="s">
        <v>9344</v>
      </c>
      <c r="B13" s="130"/>
      <c r="C13" s="131" t="s">
        <v>1702</v>
      </c>
      <c r="D13" s="130"/>
      <c r="E13" s="131" t="s">
        <v>1702</v>
      </c>
      <c r="F13" s="130" t="s">
        <v>9738</v>
      </c>
      <c r="G13" s="130" t="s">
        <v>9603</v>
      </c>
      <c r="H13" s="131" t="s">
        <v>215</v>
      </c>
      <c r="I13" s="130" t="s">
        <v>9604</v>
      </c>
      <c r="J13" s="136" t="str">
        <f t="shared" si="0"/>
        <v>IC.IT.010113</v>
      </c>
      <c r="K13" s="131" t="s">
        <v>1702</v>
      </c>
      <c r="L13" s="130" t="str">
        <f t="shared" si="1"/>
        <v>Road rash</v>
      </c>
      <c r="M13" s="137" t="str">
        <f t="shared" si="2"/>
        <v>PI.IC.IT.010113.01</v>
      </c>
      <c r="N13" s="137"/>
      <c r="O13" s="137" t="str">
        <f t="shared" si="3"/>
        <v>PH.IC.IT.010113.01</v>
      </c>
      <c r="P13" s="130"/>
      <c r="Q13" s="137" t="str">
        <f t="shared" si="4"/>
        <v>CL.IC.IT.010113.01</v>
      </c>
      <c r="R13" s="130"/>
      <c r="S13" s="130"/>
      <c r="T13" s="130"/>
      <c r="U13" s="130"/>
      <c r="V13" s="130"/>
      <c r="W13" s="130"/>
      <c r="X13" s="130"/>
      <c r="Y13" s="130"/>
      <c r="Z13" s="130"/>
      <c r="AA13" s="130"/>
      <c r="AB13" s="130"/>
      <c r="AC13" s="130"/>
      <c r="AD13" s="130"/>
      <c r="AE13" s="130"/>
      <c r="AF13" s="130"/>
      <c r="AG13" s="130"/>
      <c r="AH13" s="130"/>
      <c r="AI13" s="130"/>
      <c r="AJ13" s="130"/>
      <c r="AK13" s="130"/>
      <c r="AL13" s="130"/>
      <c r="AM13" s="130"/>
      <c r="AN13" s="130"/>
      <c r="AO13" s="130"/>
      <c r="AP13" s="130"/>
      <c r="AQ13" s="130"/>
      <c r="AR13" s="130"/>
      <c r="AS13" s="130"/>
    </row>
    <row r="14" spans="1:47" s="138" customFormat="1" ht="15">
      <c r="A14" s="130" t="s">
        <v>9344</v>
      </c>
      <c r="B14" s="130"/>
      <c r="C14" s="131" t="s">
        <v>1702</v>
      </c>
      <c r="D14" s="130"/>
      <c r="E14" s="131" t="s">
        <v>1702</v>
      </c>
      <c r="F14" s="130" t="s">
        <v>9738</v>
      </c>
      <c r="G14" s="130" t="s">
        <v>9605</v>
      </c>
      <c r="H14" s="131" t="s">
        <v>4082</v>
      </c>
      <c r="I14" s="130" t="s">
        <v>9605</v>
      </c>
      <c r="J14" s="136" t="str">
        <f t="shared" si="0"/>
        <v>IC.IT.010114</v>
      </c>
      <c r="K14" s="131" t="s">
        <v>1702</v>
      </c>
      <c r="L14" s="130" t="str">
        <f t="shared" si="1"/>
        <v>Scrapes</v>
      </c>
      <c r="M14" s="137" t="str">
        <f t="shared" si="2"/>
        <v>PI.IC.IT.010114.01</v>
      </c>
      <c r="N14" s="137"/>
      <c r="O14" s="137" t="str">
        <f t="shared" si="3"/>
        <v>PH.IC.IT.010114.01</v>
      </c>
      <c r="P14" s="130"/>
      <c r="Q14" s="137" t="str">
        <f t="shared" si="4"/>
        <v>CL.IC.IT.010114.01</v>
      </c>
      <c r="R14" s="130"/>
      <c r="S14" s="130"/>
      <c r="T14" s="130"/>
      <c r="U14" s="130"/>
      <c r="V14" s="130"/>
      <c r="W14" s="130"/>
      <c r="X14" s="130"/>
      <c r="Y14" s="130"/>
      <c r="Z14" s="130"/>
      <c r="AA14" s="130"/>
      <c r="AB14" s="130"/>
      <c r="AC14" s="130"/>
      <c r="AD14" s="130"/>
      <c r="AE14" s="130"/>
      <c r="AF14" s="130"/>
      <c r="AG14" s="130"/>
      <c r="AH14" s="130"/>
      <c r="AI14" s="130"/>
      <c r="AJ14" s="130"/>
      <c r="AK14" s="130"/>
      <c r="AL14" s="130"/>
      <c r="AM14" s="130"/>
      <c r="AN14" s="130"/>
      <c r="AO14" s="130"/>
      <c r="AP14" s="130"/>
      <c r="AQ14" s="130"/>
      <c r="AR14" s="130"/>
      <c r="AS14" s="130"/>
    </row>
    <row r="15" spans="1:47" s="138" customFormat="1" ht="15">
      <c r="A15" s="130" t="s">
        <v>9344</v>
      </c>
      <c r="B15" s="130"/>
      <c r="C15" s="131" t="s">
        <v>1702</v>
      </c>
      <c r="D15" s="130"/>
      <c r="E15" s="131" t="s">
        <v>1702</v>
      </c>
      <c r="F15" s="130" t="s">
        <v>9738</v>
      </c>
      <c r="G15" s="130" t="s">
        <v>9606</v>
      </c>
      <c r="H15" s="131" t="s">
        <v>594</v>
      </c>
      <c r="I15" s="130" t="s">
        <v>9607</v>
      </c>
      <c r="J15" s="136" t="str">
        <f t="shared" si="0"/>
        <v>IC.IT.010115</v>
      </c>
      <c r="K15" s="131" t="s">
        <v>1702</v>
      </c>
      <c r="L15" s="130" t="str">
        <f t="shared" si="1"/>
        <v>Sloughing</v>
      </c>
      <c r="M15" s="137" t="str">
        <f t="shared" si="2"/>
        <v>PI.IC.IT.010115.01</v>
      </c>
      <c r="N15" s="137"/>
      <c r="O15" s="137" t="str">
        <f t="shared" si="3"/>
        <v>PH.IC.IT.010115.01</v>
      </c>
      <c r="P15" s="130"/>
      <c r="Q15" s="137" t="str">
        <f t="shared" si="4"/>
        <v>CL.IC.IT.010115.01</v>
      </c>
      <c r="R15" s="130"/>
      <c r="S15" s="130"/>
      <c r="T15" s="130"/>
      <c r="U15" s="130"/>
      <c r="V15" s="130"/>
      <c r="W15" s="130"/>
      <c r="X15" s="130"/>
      <c r="Y15" s="130"/>
      <c r="Z15" s="130"/>
      <c r="AA15" s="130"/>
      <c r="AB15" s="130"/>
      <c r="AC15" s="130"/>
      <c r="AD15" s="130"/>
      <c r="AE15" s="130"/>
      <c r="AF15" s="130"/>
      <c r="AG15" s="130"/>
      <c r="AH15" s="130"/>
      <c r="AI15" s="130"/>
      <c r="AJ15" s="130"/>
      <c r="AK15" s="130"/>
      <c r="AL15" s="130"/>
      <c r="AM15" s="130"/>
      <c r="AN15" s="130"/>
      <c r="AO15" s="130"/>
      <c r="AP15" s="130"/>
      <c r="AQ15" s="130"/>
      <c r="AR15" s="130"/>
      <c r="AS15" s="130"/>
    </row>
    <row r="16" spans="1:47" s="138" customFormat="1" ht="15">
      <c r="A16" s="130" t="s">
        <v>9344</v>
      </c>
      <c r="B16" s="130"/>
      <c r="C16" s="131" t="s">
        <v>1702</v>
      </c>
      <c r="D16" s="130"/>
      <c r="E16" s="131" t="s">
        <v>1702</v>
      </c>
      <c r="F16" s="130" t="s">
        <v>9738</v>
      </c>
      <c r="G16" s="130" t="s">
        <v>11800</v>
      </c>
      <c r="H16" s="131" t="s">
        <v>7863</v>
      </c>
      <c r="I16" s="130" t="s">
        <v>9469</v>
      </c>
      <c r="J16" s="136" t="str">
        <f t="shared" si="0"/>
        <v>IC.IT.010116</v>
      </c>
      <c r="K16" s="131" t="s">
        <v>1702</v>
      </c>
      <c r="L16" s="130" t="str">
        <f t="shared" si="1"/>
        <v>Swelling</v>
      </c>
      <c r="M16" s="137" t="str">
        <f t="shared" si="2"/>
        <v>PI.IC.IT.010116.01</v>
      </c>
      <c r="N16" s="137"/>
      <c r="O16" s="137" t="str">
        <f t="shared" si="3"/>
        <v>PH.IC.IT.010116.01</v>
      </c>
      <c r="P16" s="130"/>
      <c r="Q16" s="137" t="str">
        <f t="shared" si="4"/>
        <v>CL.IC.IT.010116.01</v>
      </c>
      <c r="R16" s="130"/>
      <c r="S16" s="130"/>
      <c r="T16" s="130"/>
      <c r="U16" s="130"/>
      <c r="V16" s="130"/>
      <c r="W16" s="130"/>
      <c r="X16" s="130"/>
      <c r="Y16" s="130"/>
      <c r="Z16" s="130"/>
      <c r="AA16" s="130"/>
      <c r="AB16" s="130"/>
      <c r="AC16" s="130"/>
      <c r="AD16" s="130"/>
      <c r="AE16" s="130"/>
      <c r="AF16" s="130"/>
      <c r="AG16" s="130"/>
      <c r="AH16" s="130"/>
      <c r="AI16" s="130"/>
      <c r="AJ16" s="130"/>
      <c r="AK16" s="130"/>
      <c r="AL16" s="130"/>
      <c r="AM16" s="130"/>
      <c r="AN16" s="130"/>
      <c r="AO16" s="130"/>
      <c r="AP16" s="130"/>
      <c r="AQ16" s="130"/>
      <c r="AR16" s="130"/>
      <c r="AS16" s="130"/>
    </row>
    <row r="17" spans="1:45" s="138" customFormat="1" ht="15">
      <c r="A17" s="130" t="s">
        <v>9344</v>
      </c>
      <c r="B17" s="130"/>
      <c r="C17" s="131" t="s">
        <v>1702</v>
      </c>
      <c r="D17" s="130"/>
      <c r="E17" s="131" t="s">
        <v>1702</v>
      </c>
      <c r="F17" s="130" t="s">
        <v>9738</v>
      </c>
      <c r="G17" s="130" t="s">
        <v>9470</v>
      </c>
      <c r="H17" s="131" t="s">
        <v>6777</v>
      </c>
      <c r="I17" s="130" t="s">
        <v>9471</v>
      </c>
      <c r="J17" s="136" t="str">
        <f t="shared" si="0"/>
        <v>IC.IT.010117</v>
      </c>
      <c r="K17" s="131" t="s">
        <v>1702</v>
      </c>
      <c r="L17" s="130" t="str">
        <f t="shared" si="1"/>
        <v>Ulcer Stage I</v>
      </c>
      <c r="M17" s="137" t="str">
        <f t="shared" si="2"/>
        <v>PI.IC.IT.010117.01</v>
      </c>
      <c r="N17" s="137"/>
      <c r="O17" s="137" t="str">
        <f t="shared" si="3"/>
        <v>PH.IC.IT.010117.01</v>
      </c>
      <c r="P17" s="130"/>
      <c r="Q17" s="137" t="str">
        <f t="shared" si="4"/>
        <v>CL.IC.IT.010117.01</v>
      </c>
      <c r="R17" s="130"/>
      <c r="S17" s="130"/>
      <c r="T17" s="130"/>
      <c r="U17" s="130"/>
      <c r="V17" s="130"/>
      <c r="W17" s="130"/>
      <c r="X17" s="130"/>
      <c r="Y17" s="130"/>
      <c r="Z17" s="130"/>
      <c r="AA17" s="130"/>
      <c r="AB17" s="130"/>
      <c r="AC17" s="130"/>
      <c r="AD17" s="130"/>
      <c r="AE17" s="130"/>
      <c r="AF17" s="130"/>
      <c r="AG17" s="130"/>
      <c r="AH17" s="130"/>
      <c r="AI17" s="130"/>
      <c r="AJ17" s="130"/>
      <c r="AK17" s="130"/>
      <c r="AL17" s="130"/>
      <c r="AM17" s="130"/>
      <c r="AN17" s="130"/>
      <c r="AO17" s="130"/>
      <c r="AP17" s="130"/>
      <c r="AQ17" s="130"/>
      <c r="AR17" s="130"/>
      <c r="AS17" s="130"/>
    </row>
    <row r="18" spans="1:45" s="138" customFormat="1" ht="15">
      <c r="A18" s="130" t="s">
        <v>9344</v>
      </c>
      <c r="B18" s="130"/>
      <c r="C18" s="131" t="s">
        <v>1702</v>
      </c>
      <c r="D18" s="130"/>
      <c r="E18" s="131" t="s">
        <v>1702</v>
      </c>
      <c r="F18" s="130" t="s">
        <v>9738</v>
      </c>
      <c r="G18" s="130" t="s">
        <v>9459</v>
      </c>
      <c r="H18" s="131" t="s">
        <v>208</v>
      </c>
      <c r="I18" s="130" t="s">
        <v>9460</v>
      </c>
      <c r="J18" s="136" t="str">
        <f t="shared" si="0"/>
        <v>IC.IT.010118</v>
      </c>
      <c r="K18" s="131" t="s">
        <v>1702</v>
      </c>
      <c r="L18" s="130" t="str">
        <f t="shared" si="1"/>
        <v>Ulcer Stage II</v>
      </c>
      <c r="M18" s="137" t="str">
        <f t="shared" si="2"/>
        <v>PI.IC.IT.010118.01</v>
      </c>
      <c r="N18" s="137"/>
      <c r="O18" s="137" t="str">
        <f t="shared" si="3"/>
        <v>PH.IC.IT.010118.01</v>
      </c>
      <c r="P18" s="130"/>
      <c r="Q18" s="137" t="str">
        <f t="shared" si="4"/>
        <v>CL.IC.IT.010118.01</v>
      </c>
      <c r="R18" s="130"/>
      <c r="S18" s="130"/>
      <c r="T18" s="130"/>
      <c r="U18" s="130"/>
      <c r="V18" s="130"/>
      <c r="W18" s="130"/>
      <c r="X18" s="130"/>
      <c r="Y18" s="130"/>
      <c r="Z18" s="130"/>
      <c r="AA18" s="130"/>
      <c r="AB18" s="130"/>
      <c r="AC18" s="130"/>
      <c r="AD18" s="130"/>
      <c r="AE18" s="130"/>
      <c r="AF18" s="130"/>
      <c r="AG18" s="130"/>
      <c r="AH18" s="130"/>
      <c r="AI18" s="130"/>
      <c r="AJ18" s="130"/>
      <c r="AK18" s="130"/>
      <c r="AL18" s="130"/>
      <c r="AM18" s="130"/>
      <c r="AN18" s="130"/>
      <c r="AO18" s="130"/>
      <c r="AP18" s="130"/>
      <c r="AQ18" s="130"/>
      <c r="AR18" s="130"/>
      <c r="AS18" s="130"/>
    </row>
    <row r="19" spans="1:45" s="138" customFormat="1" ht="15">
      <c r="A19" s="130" t="s">
        <v>9344</v>
      </c>
      <c r="B19" s="130"/>
      <c r="C19" s="131" t="s">
        <v>1702</v>
      </c>
      <c r="D19" s="130"/>
      <c r="E19" s="131" t="s">
        <v>1702</v>
      </c>
      <c r="F19" s="130" t="s">
        <v>9738</v>
      </c>
      <c r="G19" s="130" t="s">
        <v>9466</v>
      </c>
      <c r="H19" s="131" t="s">
        <v>217</v>
      </c>
      <c r="I19" s="130" t="s">
        <v>9467</v>
      </c>
      <c r="J19" s="136" t="str">
        <f t="shared" si="0"/>
        <v>IC.IT.010119</v>
      </c>
      <c r="K19" s="131" t="s">
        <v>1702</v>
      </c>
      <c r="L19" s="130" t="str">
        <f t="shared" si="1"/>
        <v>Ulcer Stage III</v>
      </c>
      <c r="M19" s="137" t="str">
        <f t="shared" si="2"/>
        <v>PI.IC.IT.010119.01</v>
      </c>
      <c r="N19" s="137"/>
      <c r="O19" s="137" t="str">
        <f t="shared" si="3"/>
        <v>PH.IC.IT.010119.01</v>
      </c>
      <c r="P19" s="130"/>
      <c r="Q19" s="137" t="str">
        <f t="shared" si="4"/>
        <v>CL.IC.IT.010119.01</v>
      </c>
      <c r="R19" s="130"/>
      <c r="S19" s="130"/>
      <c r="T19" s="130"/>
      <c r="U19" s="130"/>
      <c r="V19" s="130"/>
      <c r="W19" s="130"/>
      <c r="X19" s="130"/>
      <c r="Y19" s="130"/>
      <c r="Z19" s="130"/>
      <c r="AA19" s="130"/>
      <c r="AB19" s="130"/>
      <c r="AC19" s="130"/>
      <c r="AD19" s="130"/>
      <c r="AE19" s="130"/>
      <c r="AF19" s="130"/>
      <c r="AG19" s="130"/>
      <c r="AH19" s="130"/>
      <c r="AI19" s="130"/>
      <c r="AJ19" s="130"/>
      <c r="AK19" s="130"/>
      <c r="AL19" s="130"/>
      <c r="AM19" s="130"/>
      <c r="AN19" s="130"/>
      <c r="AO19" s="130"/>
      <c r="AP19" s="130"/>
      <c r="AQ19" s="130"/>
      <c r="AR19" s="130"/>
      <c r="AS19" s="130"/>
    </row>
    <row r="20" spans="1:45" s="138" customFormat="1" ht="15">
      <c r="A20" s="130" t="s">
        <v>9344</v>
      </c>
      <c r="B20" s="130"/>
      <c r="C20" s="131" t="s">
        <v>1702</v>
      </c>
      <c r="D20" s="130"/>
      <c r="E20" s="131" t="s">
        <v>1702</v>
      </c>
      <c r="F20" s="130" t="s">
        <v>9738</v>
      </c>
      <c r="G20" s="130" t="s">
        <v>9468</v>
      </c>
      <c r="H20" s="131" t="s">
        <v>1000</v>
      </c>
      <c r="I20" s="130" t="s">
        <v>9338</v>
      </c>
      <c r="J20" s="136" t="str">
        <f t="shared" si="0"/>
        <v>IC.IT.010120</v>
      </c>
      <c r="K20" s="131" t="s">
        <v>1702</v>
      </c>
      <c r="L20" s="130" t="str">
        <f t="shared" si="1"/>
        <v>Ulcer Stage IV</v>
      </c>
      <c r="M20" s="137" t="str">
        <f t="shared" si="2"/>
        <v>PI.IC.IT.010120.01</v>
      </c>
      <c r="N20" s="137"/>
      <c r="O20" s="137" t="str">
        <f t="shared" si="3"/>
        <v>PH.IC.IT.010120.01</v>
      </c>
      <c r="P20" s="130"/>
      <c r="Q20" s="137" t="str">
        <f t="shared" si="4"/>
        <v>CL.IC.IT.010120.01</v>
      </c>
      <c r="R20" s="130"/>
      <c r="S20" s="130"/>
      <c r="T20" s="130"/>
      <c r="U20" s="130"/>
      <c r="V20" s="130"/>
      <c r="W20" s="130"/>
      <c r="X20" s="130"/>
      <c r="Y20" s="130"/>
      <c r="Z20" s="130"/>
      <c r="AA20" s="130"/>
      <c r="AB20" s="130"/>
      <c r="AC20" s="130"/>
      <c r="AD20" s="130"/>
      <c r="AE20" s="130"/>
      <c r="AF20" s="130"/>
      <c r="AG20" s="130"/>
      <c r="AH20" s="130"/>
      <c r="AI20" s="130"/>
      <c r="AJ20" s="130"/>
      <c r="AK20" s="130"/>
      <c r="AL20" s="130"/>
      <c r="AM20" s="130"/>
      <c r="AN20" s="130"/>
      <c r="AO20" s="130"/>
      <c r="AP20" s="130"/>
      <c r="AQ20" s="130"/>
      <c r="AR20" s="130"/>
      <c r="AS20" s="130"/>
    </row>
    <row r="21" spans="1:45" s="138" customFormat="1" ht="15">
      <c r="A21" s="130" t="s">
        <v>9344</v>
      </c>
      <c r="B21" s="130"/>
      <c r="C21" s="131" t="s">
        <v>1702</v>
      </c>
      <c r="D21" s="130"/>
      <c r="E21" s="131" t="s">
        <v>1702</v>
      </c>
      <c r="F21" s="130" t="s">
        <v>9738</v>
      </c>
      <c r="G21" s="131" t="s">
        <v>9339</v>
      </c>
      <c r="H21" s="131" t="s">
        <v>8039</v>
      </c>
      <c r="I21" s="131" t="s">
        <v>9339</v>
      </c>
      <c r="J21" s="136" t="str">
        <f t="shared" si="0"/>
        <v>IC.IT.010121</v>
      </c>
      <c r="K21" s="131" t="s">
        <v>1702</v>
      </c>
      <c r="L21" s="130" t="str">
        <f t="shared" si="1"/>
        <v>Intact</v>
      </c>
      <c r="M21" s="137" t="str">
        <f t="shared" si="2"/>
        <v>PI.IC.IT.010121.01</v>
      </c>
      <c r="N21" s="137"/>
      <c r="O21" s="137" t="str">
        <f t="shared" si="3"/>
        <v>PH.IC.IT.010121.01</v>
      </c>
      <c r="P21" s="130"/>
      <c r="Q21" s="137" t="str">
        <f t="shared" si="4"/>
        <v>CL.IC.IT.010121.01</v>
      </c>
      <c r="R21" s="130" t="s">
        <v>4415</v>
      </c>
      <c r="S21" s="130">
        <v>140</v>
      </c>
      <c r="T21" s="130"/>
      <c r="U21" s="130"/>
      <c r="V21" s="130"/>
      <c r="W21" s="130"/>
      <c r="X21" s="130"/>
      <c r="Y21" s="130"/>
      <c r="Z21" s="130"/>
      <c r="AA21" s="130"/>
      <c r="AB21" s="130"/>
      <c r="AC21" s="130"/>
      <c r="AD21" s="130"/>
      <c r="AE21" s="130"/>
      <c r="AF21" s="130"/>
      <c r="AG21" s="130"/>
      <c r="AH21" s="130"/>
      <c r="AI21" s="130"/>
      <c r="AJ21" s="130"/>
      <c r="AK21" s="130"/>
      <c r="AL21" s="130"/>
      <c r="AM21" s="130"/>
      <c r="AN21" s="130"/>
      <c r="AO21" s="130"/>
      <c r="AP21" s="130"/>
      <c r="AQ21" s="130"/>
      <c r="AR21" s="130"/>
      <c r="AS21" s="130"/>
    </row>
    <row r="22" spans="1:45" s="138" customFormat="1" ht="15">
      <c r="A22" s="130" t="s">
        <v>9344</v>
      </c>
      <c r="B22" s="130"/>
      <c r="C22" s="131" t="s">
        <v>1702</v>
      </c>
      <c r="D22" s="130"/>
      <c r="E22" s="131" t="s">
        <v>1702</v>
      </c>
      <c r="F22" s="130" t="s">
        <v>9738</v>
      </c>
      <c r="G22" s="131" t="s">
        <v>9461</v>
      </c>
      <c r="H22" s="131" t="s">
        <v>7874</v>
      </c>
      <c r="I22" s="131" t="s">
        <v>9461</v>
      </c>
      <c r="J22" s="136" t="str">
        <f t="shared" si="0"/>
        <v>IC.IT.010122</v>
      </c>
      <c r="K22" s="131" t="s">
        <v>1702</v>
      </c>
      <c r="L22" s="130" t="str">
        <f t="shared" si="1"/>
        <v>Impaired</v>
      </c>
      <c r="M22" s="137" t="str">
        <f t="shared" si="2"/>
        <v>PI.IC.IT.010122.01</v>
      </c>
      <c r="N22" s="137"/>
      <c r="O22" s="137" t="str">
        <f t="shared" si="3"/>
        <v>PH.IC.IT.010122.01</v>
      </c>
      <c r="P22" s="130"/>
      <c r="Q22" s="137" t="str">
        <f t="shared" si="4"/>
        <v>CL.IC.IT.010122.01</v>
      </c>
      <c r="R22" s="130" t="s">
        <v>4415</v>
      </c>
      <c r="S22" s="130">
        <v>141</v>
      </c>
      <c r="T22" s="130"/>
      <c r="U22" s="130"/>
      <c r="V22" s="130"/>
      <c r="W22" s="130"/>
      <c r="X22" s="130"/>
      <c r="Y22" s="130"/>
      <c r="Z22" s="130"/>
      <c r="AA22" s="130"/>
      <c r="AB22" s="130"/>
      <c r="AC22" s="130"/>
      <c r="AD22" s="130"/>
      <c r="AE22" s="130"/>
      <c r="AF22" s="130"/>
      <c r="AG22" s="130"/>
      <c r="AH22" s="130"/>
      <c r="AI22" s="130"/>
      <c r="AJ22" s="130"/>
      <c r="AK22" s="130"/>
      <c r="AL22" s="130"/>
      <c r="AM22" s="130"/>
      <c r="AN22" s="130"/>
      <c r="AO22" s="130"/>
      <c r="AP22" s="130"/>
      <c r="AQ22" s="130"/>
      <c r="AR22" s="130"/>
      <c r="AS22" s="130"/>
    </row>
    <row r="23" spans="1:45" s="138" customFormat="1" ht="15">
      <c r="A23" s="130" t="s">
        <v>9344</v>
      </c>
      <c r="B23" s="130"/>
      <c r="C23" s="131" t="s">
        <v>1702</v>
      </c>
      <c r="D23" s="130"/>
      <c r="E23" s="131" t="s">
        <v>1702</v>
      </c>
      <c r="F23" s="130" t="s">
        <v>9738</v>
      </c>
      <c r="G23" s="131" t="s">
        <v>9336</v>
      </c>
      <c r="H23" s="131" t="s">
        <v>7876</v>
      </c>
      <c r="I23" s="131" t="s">
        <v>9336</v>
      </c>
      <c r="J23" s="136" t="str">
        <f t="shared" si="0"/>
        <v>IC.IT.010123</v>
      </c>
      <c r="K23" s="131" t="s">
        <v>1702</v>
      </c>
      <c r="L23" s="130" t="str">
        <f t="shared" si="1"/>
        <v>Alteration</v>
      </c>
      <c r="M23" s="137" t="str">
        <f t="shared" si="2"/>
        <v>PI.IC.IT.010123.01</v>
      </c>
      <c r="N23" s="137"/>
      <c r="O23" s="137" t="str">
        <f t="shared" si="3"/>
        <v>PH.IC.IT.010123.01</v>
      </c>
      <c r="P23" s="130"/>
      <c r="Q23" s="137" t="str">
        <f t="shared" si="4"/>
        <v>CL.IC.IT.010123.01</v>
      </c>
      <c r="R23" s="130" t="s">
        <v>4415</v>
      </c>
      <c r="S23" s="130">
        <v>143</v>
      </c>
      <c r="T23" s="130"/>
      <c r="U23" s="130"/>
      <c r="V23" s="130"/>
      <c r="W23" s="130"/>
      <c r="X23" s="130"/>
      <c r="Y23" s="130"/>
      <c r="Z23" s="130"/>
      <c r="AA23" s="130"/>
      <c r="AB23" s="130"/>
      <c r="AC23" s="130"/>
      <c r="AD23" s="130"/>
      <c r="AE23" s="130"/>
      <c r="AF23" s="130"/>
      <c r="AG23" s="130"/>
      <c r="AH23" s="130"/>
      <c r="AI23" s="130"/>
      <c r="AJ23" s="130"/>
      <c r="AK23" s="130"/>
      <c r="AL23" s="130"/>
      <c r="AM23" s="130"/>
      <c r="AN23" s="130"/>
      <c r="AO23" s="130"/>
      <c r="AP23" s="130"/>
      <c r="AQ23" s="130"/>
      <c r="AR23" s="130"/>
      <c r="AS23" s="130"/>
    </row>
    <row r="24" spans="1:45" s="138" customFormat="1" ht="15">
      <c r="A24" s="130" t="s">
        <v>9344</v>
      </c>
      <c r="B24" s="130"/>
      <c r="C24" s="131" t="s">
        <v>1702</v>
      </c>
      <c r="D24" s="130"/>
      <c r="E24" s="131" t="s">
        <v>1702</v>
      </c>
      <c r="F24" s="130" t="s">
        <v>9738</v>
      </c>
      <c r="G24" s="131" t="s">
        <v>9337</v>
      </c>
      <c r="H24" s="131" t="s">
        <v>7055</v>
      </c>
      <c r="I24" s="131" t="s">
        <v>9337</v>
      </c>
      <c r="J24" s="136" t="str">
        <f t="shared" si="0"/>
        <v>IC.IT.010124</v>
      </c>
      <c r="K24" s="131" t="s">
        <v>1702</v>
      </c>
      <c r="L24" s="130" t="str">
        <f t="shared" si="1"/>
        <v>Frostbite</v>
      </c>
      <c r="M24" s="137" t="str">
        <f t="shared" si="2"/>
        <v>PI.IC.IT.010124.01</v>
      </c>
      <c r="N24" s="137"/>
      <c r="O24" s="137" t="str">
        <f t="shared" si="3"/>
        <v>PH.IC.IT.010124.01</v>
      </c>
      <c r="P24" s="130"/>
      <c r="Q24" s="137" t="str">
        <f t="shared" si="4"/>
        <v>CL.IC.IT.010124.01</v>
      </c>
      <c r="R24" s="130" t="s">
        <v>4415</v>
      </c>
      <c r="S24" s="130">
        <v>775</v>
      </c>
      <c r="T24" s="130"/>
      <c r="U24" s="130"/>
      <c r="V24" s="130"/>
      <c r="W24" s="130"/>
      <c r="X24" s="130"/>
      <c r="Y24" s="130"/>
      <c r="Z24" s="130"/>
      <c r="AA24" s="130"/>
      <c r="AB24" s="130"/>
      <c r="AC24" s="130"/>
      <c r="AD24" s="130"/>
      <c r="AE24" s="130"/>
      <c r="AF24" s="130"/>
      <c r="AG24" s="130"/>
      <c r="AH24" s="130"/>
      <c r="AI24" s="130"/>
      <c r="AJ24" s="130"/>
      <c r="AK24" s="130"/>
      <c r="AL24" s="130"/>
      <c r="AM24" s="130"/>
      <c r="AN24" s="130"/>
      <c r="AO24" s="130"/>
      <c r="AP24" s="130"/>
      <c r="AQ24" s="130"/>
      <c r="AR24" s="130"/>
      <c r="AS24" s="130"/>
    </row>
    <row r="25" spans="1:45" s="138" customFormat="1" ht="15">
      <c r="A25" s="130" t="s">
        <v>9344</v>
      </c>
      <c r="B25" s="130"/>
      <c r="C25" s="131" t="s">
        <v>1702</v>
      </c>
      <c r="D25" s="130"/>
      <c r="E25" s="131" t="s">
        <v>1702</v>
      </c>
      <c r="F25" s="130" t="s">
        <v>9738</v>
      </c>
      <c r="G25" s="131" t="s">
        <v>9205</v>
      </c>
      <c r="H25" s="131" t="s">
        <v>512</v>
      </c>
      <c r="I25" s="131" t="s">
        <v>9206</v>
      </c>
      <c r="J25" s="136" t="str">
        <f t="shared" si="0"/>
        <v>IC.IT.010125</v>
      </c>
      <c r="K25" s="131" t="s">
        <v>1702</v>
      </c>
      <c r="L25" s="130" t="str">
        <f t="shared" si="1"/>
        <v>Chemical Burns</v>
      </c>
      <c r="M25" s="137" t="str">
        <f t="shared" si="2"/>
        <v>PI.IC.IT.010125.01</v>
      </c>
      <c r="N25" s="137"/>
      <c r="O25" s="137" t="str">
        <f t="shared" si="3"/>
        <v>PH.IC.IT.010125.01</v>
      </c>
      <c r="P25" s="130"/>
      <c r="Q25" s="137" t="str">
        <f t="shared" si="4"/>
        <v>CL.IC.IT.010125.01</v>
      </c>
      <c r="R25" s="130" t="s">
        <v>4415</v>
      </c>
      <c r="S25" s="130">
        <v>776</v>
      </c>
      <c r="T25" s="130"/>
      <c r="U25" s="130"/>
      <c r="V25" s="130"/>
      <c r="W25" s="130"/>
      <c r="X25" s="130"/>
      <c r="Y25" s="130"/>
      <c r="Z25" s="130"/>
      <c r="AA25" s="130"/>
      <c r="AB25" s="130"/>
      <c r="AC25" s="130"/>
      <c r="AD25" s="130"/>
      <c r="AE25" s="130"/>
      <c r="AF25" s="130"/>
      <c r="AG25" s="130"/>
      <c r="AH25" s="130"/>
      <c r="AI25" s="130"/>
      <c r="AJ25" s="130"/>
      <c r="AK25" s="130"/>
      <c r="AL25" s="130"/>
      <c r="AM25" s="130"/>
      <c r="AN25" s="130"/>
      <c r="AO25" s="130"/>
      <c r="AP25" s="130"/>
      <c r="AQ25" s="130"/>
      <c r="AR25" s="130"/>
      <c r="AS25" s="130"/>
    </row>
    <row r="26" spans="1:45" s="138" customFormat="1" ht="15">
      <c r="A26" s="130" t="s">
        <v>9344</v>
      </c>
      <c r="B26" s="130"/>
      <c r="C26" s="131" t="s">
        <v>1702</v>
      </c>
      <c r="D26" s="130"/>
      <c r="E26" s="131" t="s">
        <v>1702</v>
      </c>
      <c r="F26" s="130" t="s">
        <v>9738</v>
      </c>
      <c r="G26" s="131" t="s">
        <v>9207</v>
      </c>
      <c r="H26" s="131" t="s">
        <v>371</v>
      </c>
      <c r="I26" s="131" t="s">
        <v>9207</v>
      </c>
      <c r="J26" s="136" t="str">
        <f t="shared" si="0"/>
        <v>IC.IT.010126</v>
      </c>
      <c r="K26" s="131" t="s">
        <v>1702</v>
      </c>
      <c r="L26" s="130" t="str">
        <f t="shared" si="1"/>
        <v>Excoriation</v>
      </c>
      <c r="M26" s="137" t="str">
        <f t="shared" si="2"/>
        <v>PI.IC.IT.010126.01</v>
      </c>
      <c r="N26" s="137"/>
      <c r="O26" s="137" t="str">
        <f t="shared" si="3"/>
        <v>PH.IC.IT.010126.01</v>
      </c>
      <c r="P26" s="130"/>
      <c r="Q26" s="137" t="str">
        <f t="shared" si="4"/>
        <v>CL.IC.IT.010126.01</v>
      </c>
      <c r="R26" s="130" t="s">
        <v>4415</v>
      </c>
      <c r="S26" s="130">
        <v>777</v>
      </c>
      <c r="T26" s="130"/>
      <c r="U26" s="130"/>
      <c r="V26" s="130"/>
      <c r="W26" s="130"/>
      <c r="X26" s="130"/>
      <c r="Y26" s="130"/>
      <c r="Z26" s="130"/>
      <c r="AA26" s="130"/>
      <c r="AB26" s="130"/>
      <c r="AC26" s="130"/>
      <c r="AD26" s="130"/>
      <c r="AE26" s="130"/>
      <c r="AF26" s="130"/>
      <c r="AG26" s="130"/>
      <c r="AH26" s="130"/>
      <c r="AI26" s="130"/>
      <c r="AJ26" s="130"/>
      <c r="AK26" s="130"/>
      <c r="AL26" s="130"/>
      <c r="AM26" s="130"/>
      <c r="AN26" s="130"/>
      <c r="AO26" s="130"/>
      <c r="AP26" s="130"/>
      <c r="AQ26" s="130"/>
      <c r="AR26" s="130"/>
      <c r="AS26" s="130"/>
    </row>
    <row r="27" spans="1:45" s="138" customFormat="1" ht="15">
      <c r="A27" s="130" t="s">
        <v>9344</v>
      </c>
      <c r="B27" s="130"/>
      <c r="C27" s="131" t="s">
        <v>1702</v>
      </c>
      <c r="D27" s="130"/>
      <c r="E27" s="131" t="s">
        <v>1702</v>
      </c>
      <c r="F27" s="130" t="s">
        <v>9738</v>
      </c>
      <c r="G27" s="131" t="s">
        <v>9208</v>
      </c>
      <c r="H27" s="131" t="s">
        <v>7686</v>
      </c>
      <c r="I27" s="131" t="s">
        <v>9208</v>
      </c>
      <c r="J27" s="136" t="str">
        <f t="shared" si="0"/>
        <v>IC.IT.010127</v>
      </c>
      <c r="K27" s="131" t="s">
        <v>1702</v>
      </c>
      <c r="L27" s="130" t="str">
        <f t="shared" si="1"/>
        <v>Blisters</v>
      </c>
      <c r="M27" s="137" t="str">
        <f t="shared" si="2"/>
        <v>PI.IC.IT.010127.01</v>
      </c>
      <c r="N27" s="137"/>
      <c r="O27" s="137" t="str">
        <f t="shared" si="3"/>
        <v>PH.IC.IT.010127.01</v>
      </c>
      <c r="P27" s="130"/>
      <c r="Q27" s="137" t="str">
        <f t="shared" si="4"/>
        <v>CL.IC.IT.010127.01</v>
      </c>
      <c r="R27" s="130" t="s">
        <v>12465</v>
      </c>
      <c r="S27" s="130">
        <v>778</v>
      </c>
      <c r="T27" s="130"/>
      <c r="U27" s="130"/>
      <c r="V27" s="130"/>
      <c r="W27" s="130"/>
      <c r="X27" s="130"/>
      <c r="Y27" s="130"/>
      <c r="Z27" s="130"/>
      <c r="AA27" s="130"/>
      <c r="AB27" s="130"/>
      <c r="AC27" s="130"/>
      <c r="AD27" s="130"/>
      <c r="AE27" s="130"/>
      <c r="AF27" s="130"/>
      <c r="AG27" s="130"/>
      <c r="AH27" s="130"/>
      <c r="AI27" s="130"/>
      <c r="AJ27" s="130"/>
      <c r="AK27" s="130"/>
      <c r="AL27" s="130"/>
      <c r="AM27" s="130"/>
      <c r="AN27" s="130"/>
      <c r="AO27" s="130"/>
      <c r="AP27" s="130"/>
      <c r="AQ27" s="130"/>
      <c r="AR27" s="130"/>
      <c r="AS27" s="130"/>
    </row>
    <row r="28" spans="1:45" s="138" customFormat="1" ht="15">
      <c r="A28" s="130" t="s">
        <v>9344</v>
      </c>
      <c r="B28" s="130"/>
      <c r="C28" s="131" t="s">
        <v>1</v>
      </c>
      <c r="D28" s="130"/>
      <c r="E28" s="131" t="s">
        <v>1</v>
      </c>
      <c r="F28" s="130" t="s">
        <v>9738</v>
      </c>
      <c r="G28" s="131" t="s">
        <v>13050</v>
      </c>
      <c r="H28" s="131" t="s">
        <v>745</v>
      </c>
      <c r="I28" s="131"/>
      <c r="J28" s="136" t="str">
        <f t="shared" si="0"/>
        <v>IC.IT.010128</v>
      </c>
      <c r="K28" s="131" t="s">
        <v>1</v>
      </c>
      <c r="L28" s="130" t="str">
        <f t="shared" si="1"/>
        <v>Venous Stasis Ulcers</v>
      </c>
      <c r="M28" s="137" t="str">
        <f t="shared" si="2"/>
        <v>PI.IC.IT.010128.01</v>
      </c>
      <c r="N28" s="137"/>
      <c r="O28" s="137" t="str">
        <f t="shared" si="3"/>
        <v>PH.IC.IT.010128.01</v>
      </c>
      <c r="P28" s="130"/>
      <c r="Q28" s="137" t="str">
        <f t="shared" si="4"/>
        <v>CL.IC.IT.010128.01</v>
      </c>
      <c r="R28" s="130" t="s">
        <v>73</v>
      </c>
      <c r="S28" s="130">
        <v>779</v>
      </c>
      <c r="T28" s="130"/>
      <c r="U28" s="130"/>
      <c r="V28" s="130"/>
      <c r="W28" s="130"/>
      <c r="X28" s="130"/>
      <c r="Y28" s="130"/>
      <c r="Z28" s="130"/>
      <c r="AA28" s="130"/>
      <c r="AB28" s="130"/>
      <c r="AC28" s="130"/>
      <c r="AD28" s="130"/>
      <c r="AE28" s="130"/>
      <c r="AF28" s="130"/>
      <c r="AG28" s="130"/>
      <c r="AH28" s="130"/>
      <c r="AI28" s="130"/>
      <c r="AJ28" s="130"/>
      <c r="AK28" s="130"/>
      <c r="AL28" s="130"/>
      <c r="AM28" s="130"/>
      <c r="AN28" s="130"/>
      <c r="AO28" s="130"/>
      <c r="AP28" s="130"/>
      <c r="AQ28" s="130"/>
      <c r="AR28" s="130"/>
      <c r="AS28" s="130"/>
    </row>
    <row r="29" spans="1:45" s="138" customFormat="1" ht="15">
      <c r="A29" s="130" t="s">
        <v>9344</v>
      </c>
      <c r="B29" s="130"/>
      <c r="C29" s="131" t="s">
        <v>1702</v>
      </c>
      <c r="D29" s="130"/>
      <c r="E29" s="131" t="s">
        <v>1702</v>
      </c>
      <c r="F29" s="130" t="s">
        <v>9738</v>
      </c>
      <c r="G29" s="131" t="s">
        <v>14462</v>
      </c>
      <c r="H29" s="131" t="s">
        <v>9145</v>
      </c>
      <c r="I29" s="131" t="s">
        <v>14462</v>
      </c>
      <c r="J29" s="136" t="str">
        <f t="shared" si="0"/>
        <v>IC.IT.010129</v>
      </c>
      <c r="K29" s="131" t="s">
        <v>1702</v>
      </c>
      <c r="L29" s="130" t="str">
        <f t="shared" si="1"/>
        <v>Patches</v>
      </c>
      <c r="M29" s="137" t="str">
        <f t="shared" si="2"/>
        <v>PI.IC.IT.010129.01</v>
      </c>
      <c r="N29" s="137"/>
      <c r="O29" s="137" t="str">
        <f t="shared" si="3"/>
        <v>PH.IC.IT.010129.01</v>
      </c>
      <c r="P29" s="130"/>
      <c r="Q29" s="137" t="str">
        <f t="shared" si="4"/>
        <v>CL.IC.IT.010129.01</v>
      </c>
      <c r="R29" s="130"/>
      <c r="S29" s="130"/>
      <c r="T29" s="130"/>
      <c r="U29" s="130"/>
      <c r="V29" s="130"/>
      <c r="W29" s="130"/>
      <c r="X29" s="130"/>
      <c r="Y29" s="130"/>
      <c r="Z29" s="130"/>
      <c r="AA29" s="130"/>
      <c r="AB29" s="130"/>
      <c r="AC29" s="130"/>
      <c r="AD29" s="130"/>
      <c r="AE29" s="130"/>
      <c r="AF29" s="130"/>
      <c r="AG29" s="130"/>
      <c r="AH29" s="130"/>
      <c r="AI29" s="130"/>
      <c r="AJ29" s="130"/>
      <c r="AK29" s="130"/>
      <c r="AL29" s="130"/>
      <c r="AM29" s="130"/>
      <c r="AN29" s="130" t="s">
        <v>12773</v>
      </c>
      <c r="AO29" s="130">
        <v>1348</v>
      </c>
      <c r="AP29" s="130"/>
      <c r="AQ29" s="130"/>
      <c r="AR29" s="130"/>
      <c r="AS29" s="130"/>
    </row>
    <row r="30" spans="1:45" s="138" customFormat="1" ht="15">
      <c r="A30" s="130" t="s">
        <v>9344</v>
      </c>
      <c r="B30" s="130"/>
      <c r="C30" s="131" t="s">
        <v>1702</v>
      </c>
      <c r="D30" s="130" t="s">
        <v>9646</v>
      </c>
      <c r="E30" s="131" t="s">
        <v>12182</v>
      </c>
      <c r="F30" s="130" t="s">
        <v>9647</v>
      </c>
      <c r="G30" s="130" t="s">
        <v>10322</v>
      </c>
      <c r="H30" s="131" t="s">
        <v>1702</v>
      </c>
      <c r="I30" s="130" t="s">
        <v>9739</v>
      </c>
      <c r="J30" s="136" t="str">
        <f t="shared" si="0"/>
        <v>IC.IT.010201</v>
      </c>
      <c r="K30" s="131" t="s">
        <v>1702</v>
      </c>
      <c r="L30" s="130" t="str">
        <f t="shared" si="1"/>
        <v>Breakdown</v>
      </c>
      <c r="M30" s="137" t="str">
        <f t="shared" si="2"/>
        <v>PI.IC.IT.010201.01</v>
      </c>
      <c r="N30" s="137"/>
      <c r="O30" s="137" t="str">
        <f t="shared" si="3"/>
        <v>PH.IC.IT.010201.01</v>
      </c>
      <c r="P30" s="130"/>
      <c r="Q30" s="137" t="str">
        <f t="shared" si="4"/>
        <v>CL.IC.IT.010201.01</v>
      </c>
      <c r="R30" s="130"/>
      <c r="S30" s="130"/>
      <c r="T30" s="130"/>
      <c r="U30" s="130"/>
      <c r="V30" s="130"/>
      <c r="W30" s="130"/>
      <c r="X30" s="130"/>
      <c r="Y30" s="130"/>
      <c r="Z30" s="130"/>
      <c r="AA30" s="130"/>
      <c r="AB30" s="130"/>
      <c r="AC30" s="130"/>
      <c r="AD30" s="130"/>
      <c r="AE30" s="130"/>
      <c r="AF30" s="130"/>
      <c r="AG30" s="130"/>
      <c r="AH30" s="130"/>
      <c r="AI30" s="130"/>
      <c r="AJ30" s="130"/>
      <c r="AK30" s="130"/>
      <c r="AL30" s="130"/>
      <c r="AM30" s="130"/>
      <c r="AN30" s="130"/>
      <c r="AO30" s="130"/>
      <c r="AP30" s="130"/>
      <c r="AQ30" s="130"/>
      <c r="AR30" s="130"/>
      <c r="AS30" s="130"/>
    </row>
    <row r="31" spans="1:45" s="138" customFormat="1" ht="15">
      <c r="A31" s="130" t="s">
        <v>9344</v>
      </c>
      <c r="B31" s="130"/>
      <c r="C31" s="131" t="s">
        <v>1702</v>
      </c>
      <c r="D31" s="130"/>
      <c r="E31" s="131" t="s">
        <v>12182</v>
      </c>
      <c r="F31" s="130" t="s">
        <v>9647</v>
      </c>
      <c r="G31" s="130" t="s">
        <v>10538</v>
      </c>
      <c r="H31" s="131" t="s">
        <v>12182</v>
      </c>
      <c r="I31" s="130" t="s">
        <v>9591</v>
      </c>
      <c r="J31" s="136" t="str">
        <f t="shared" si="0"/>
        <v>IC.IT.010202</v>
      </c>
      <c r="K31" s="131" t="s">
        <v>1702</v>
      </c>
      <c r="L31" s="130" t="str">
        <f t="shared" si="1"/>
        <v>Bruising</v>
      </c>
      <c r="M31" s="137" t="str">
        <f t="shared" si="2"/>
        <v>PI.IC.IT.010202.01</v>
      </c>
      <c r="N31" s="137"/>
      <c r="O31" s="137" t="str">
        <f t="shared" si="3"/>
        <v>PH.IC.IT.010202.01</v>
      </c>
      <c r="P31" s="130"/>
      <c r="Q31" s="137" t="str">
        <f t="shared" si="4"/>
        <v>CL.IC.IT.010202.01</v>
      </c>
      <c r="R31" s="130"/>
      <c r="S31" s="130"/>
      <c r="T31" s="130"/>
      <c r="U31" s="130"/>
      <c r="V31" s="130"/>
      <c r="W31" s="130"/>
      <c r="X31" s="130"/>
      <c r="Y31" s="130"/>
      <c r="Z31" s="130"/>
      <c r="AA31" s="130"/>
      <c r="AB31" s="130"/>
      <c r="AC31" s="130"/>
      <c r="AD31" s="130"/>
      <c r="AE31" s="130"/>
      <c r="AF31" s="130"/>
      <c r="AG31" s="130"/>
      <c r="AH31" s="130"/>
      <c r="AI31" s="130"/>
      <c r="AJ31" s="130"/>
      <c r="AK31" s="130"/>
      <c r="AL31" s="130"/>
      <c r="AM31" s="130"/>
      <c r="AN31" s="130"/>
      <c r="AO31" s="130"/>
      <c r="AP31" s="130"/>
      <c r="AQ31" s="130"/>
      <c r="AR31" s="130"/>
      <c r="AS31" s="130"/>
    </row>
    <row r="32" spans="1:45" s="138" customFormat="1" ht="15">
      <c r="A32" s="130" t="s">
        <v>9344</v>
      </c>
      <c r="B32" s="130"/>
      <c r="C32" s="131" t="s">
        <v>1702</v>
      </c>
      <c r="D32" s="130"/>
      <c r="E32" s="131" t="s">
        <v>12182</v>
      </c>
      <c r="F32" s="130" t="s">
        <v>9647</v>
      </c>
      <c r="G32" s="130" t="s">
        <v>9592</v>
      </c>
      <c r="H32" s="131" t="s">
        <v>12592</v>
      </c>
      <c r="I32" s="130" t="s">
        <v>9592</v>
      </c>
      <c r="J32" s="136" t="str">
        <f t="shared" si="0"/>
        <v>IC.IT.010203</v>
      </c>
      <c r="K32" s="131" t="s">
        <v>1702</v>
      </c>
      <c r="L32" s="130" t="str">
        <f t="shared" si="1"/>
        <v>Burns</v>
      </c>
      <c r="M32" s="137" t="str">
        <f t="shared" si="2"/>
        <v>PI.IC.IT.010203.01</v>
      </c>
      <c r="N32" s="137"/>
      <c r="O32" s="137" t="str">
        <f t="shared" si="3"/>
        <v>PH.IC.IT.010203.01</v>
      </c>
      <c r="P32" s="130"/>
      <c r="Q32" s="137" t="str">
        <f t="shared" si="4"/>
        <v>CL.IC.IT.010203.01</v>
      </c>
      <c r="R32" s="130"/>
      <c r="S32" s="130"/>
      <c r="T32" s="130"/>
      <c r="U32" s="130"/>
      <c r="V32" s="130"/>
      <c r="W32" s="130"/>
      <c r="X32" s="130"/>
      <c r="Y32" s="130"/>
      <c r="Z32" s="130"/>
      <c r="AA32" s="130"/>
      <c r="AB32" s="130"/>
      <c r="AC32" s="130"/>
      <c r="AD32" s="130"/>
      <c r="AE32" s="130"/>
      <c r="AF32" s="130"/>
      <c r="AG32" s="130"/>
      <c r="AH32" s="130"/>
      <c r="AI32" s="130"/>
      <c r="AJ32" s="130"/>
      <c r="AK32" s="130"/>
      <c r="AL32" s="130"/>
      <c r="AM32" s="130"/>
      <c r="AN32" s="130"/>
      <c r="AO32" s="130"/>
      <c r="AP32" s="130"/>
      <c r="AQ32" s="130"/>
      <c r="AR32" s="130"/>
      <c r="AS32" s="130"/>
    </row>
    <row r="33" spans="1:45" s="138" customFormat="1" ht="15">
      <c r="A33" s="130" t="s">
        <v>9344</v>
      </c>
      <c r="B33" s="130"/>
      <c r="C33" s="131" t="s">
        <v>1702</v>
      </c>
      <c r="D33" s="130"/>
      <c r="E33" s="131" t="s">
        <v>12182</v>
      </c>
      <c r="F33" s="130" t="s">
        <v>9647</v>
      </c>
      <c r="G33" s="130" t="s">
        <v>9593</v>
      </c>
      <c r="H33" s="131" t="s">
        <v>12594</v>
      </c>
      <c r="I33" s="130" t="s">
        <v>9593</v>
      </c>
      <c r="J33" s="136" t="str">
        <f t="shared" si="0"/>
        <v>IC.IT.010204</v>
      </c>
      <c r="K33" s="131" t="s">
        <v>1702</v>
      </c>
      <c r="L33" s="130" t="str">
        <f t="shared" si="1"/>
        <v>Cuts</v>
      </c>
      <c r="M33" s="137" t="str">
        <f t="shared" si="2"/>
        <v>PI.IC.IT.010204.01</v>
      </c>
      <c r="N33" s="137"/>
      <c r="O33" s="137" t="str">
        <f t="shared" si="3"/>
        <v>PH.IC.IT.010204.01</v>
      </c>
      <c r="P33" s="130"/>
      <c r="Q33" s="137" t="str">
        <f t="shared" si="4"/>
        <v>CL.IC.IT.010204.01</v>
      </c>
      <c r="R33" s="130"/>
      <c r="S33" s="130"/>
      <c r="T33" s="130"/>
      <c r="U33" s="130"/>
      <c r="V33" s="130"/>
      <c r="W33" s="130"/>
      <c r="X33" s="130"/>
      <c r="Y33" s="130"/>
      <c r="Z33" s="130"/>
      <c r="AA33" s="130"/>
      <c r="AB33" s="130"/>
      <c r="AC33" s="130"/>
      <c r="AD33" s="130"/>
      <c r="AE33" s="130"/>
      <c r="AF33" s="130"/>
      <c r="AG33" s="130"/>
      <c r="AH33" s="130"/>
      <c r="AI33" s="130"/>
      <c r="AJ33" s="130"/>
      <c r="AK33" s="130"/>
      <c r="AL33" s="130"/>
      <c r="AM33" s="130"/>
      <c r="AN33" s="130"/>
      <c r="AO33" s="130"/>
      <c r="AP33" s="130"/>
      <c r="AQ33" s="130"/>
      <c r="AR33" s="130"/>
      <c r="AS33" s="130"/>
    </row>
    <row r="34" spans="1:45" s="138" customFormat="1" ht="15">
      <c r="A34" s="130" t="s">
        <v>9344</v>
      </c>
      <c r="B34" s="130"/>
      <c r="C34" s="131" t="s">
        <v>1702</v>
      </c>
      <c r="D34" s="130"/>
      <c r="E34" s="131" t="s">
        <v>12182</v>
      </c>
      <c r="F34" s="130" t="s">
        <v>9647</v>
      </c>
      <c r="G34" s="130" t="s">
        <v>9594</v>
      </c>
      <c r="H34" s="131" t="s">
        <v>212</v>
      </c>
      <c r="I34" s="130" t="s">
        <v>9594</v>
      </c>
      <c r="J34" s="136" t="str">
        <f t="shared" si="0"/>
        <v>IC.IT.010205</v>
      </c>
      <c r="K34" s="131" t="s">
        <v>1702</v>
      </c>
      <c r="L34" s="130" t="str">
        <f t="shared" si="1"/>
        <v>Infection</v>
      </c>
      <c r="M34" s="137" t="str">
        <f t="shared" si="2"/>
        <v>PI.IC.IT.010205.01</v>
      </c>
      <c r="N34" s="137"/>
      <c r="O34" s="137" t="str">
        <f t="shared" si="3"/>
        <v>PH.IC.IT.010205.01</v>
      </c>
      <c r="P34" s="130"/>
      <c r="Q34" s="137" t="str">
        <f t="shared" si="4"/>
        <v>CL.IC.IT.010205.01</v>
      </c>
      <c r="R34" s="130"/>
      <c r="S34" s="130"/>
      <c r="T34" s="130"/>
      <c r="U34" s="130"/>
      <c r="V34" s="130"/>
      <c r="W34" s="130"/>
      <c r="X34" s="130"/>
      <c r="Y34" s="130"/>
      <c r="Z34" s="130"/>
      <c r="AA34" s="130"/>
      <c r="AB34" s="130"/>
      <c r="AC34" s="130"/>
      <c r="AD34" s="130"/>
      <c r="AE34" s="130"/>
      <c r="AF34" s="130"/>
      <c r="AG34" s="130"/>
      <c r="AH34" s="130"/>
      <c r="AI34" s="130"/>
      <c r="AJ34" s="130"/>
      <c r="AK34" s="130"/>
      <c r="AL34" s="130"/>
      <c r="AM34" s="130"/>
      <c r="AN34" s="130"/>
      <c r="AO34" s="130"/>
      <c r="AP34" s="130"/>
      <c r="AQ34" s="130"/>
      <c r="AR34" s="130"/>
      <c r="AS34" s="130"/>
    </row>
    <row r="35" spans="1:45" s="138" customFormat="1" ht="15">
      <c r="A35" s="130" t="s">
        <v>9344</v>
      </c>
      <c r="B35" s="130"/>
      <c r="C35" s="131" t="s">
        <v>1702</v>
      </c>
      <c r="D35" s="130"/>
      <c r="E35" s="131" t="s">
        <v>12182</v>
      </c>
      <c r="F35" s="130" t="s">
        <v>9647</v>
      </c>
      <c r="G35" s="130" t="s">
        <v>9598</v>
      </c>
      <c r="H35" s="131" t="s">
        <v>6988</v>
      </c>
      <c r="I35" s="130" t="s">
        <v>9598</v>
      </c>
      <c r="J35" s="136" t="str">
        <f t="shared" si="0"/>
        <v>IC.IT.010206</v>
      </c>
      <c r="K35" s="131" t="s">
        <v>1702</v>
      </c>
      <c r="L35" s="130" t="str">
        <f t="shared" si="1"/>
        <v>Oozing</v>
      </c>
      <c r="M35" s="137" t="str">
        <f t="shared" si="2"/>
        <v>PI.IC.IT.010206.01</v>
      </c>
      <c r="N35" s="137"/>
      <c r="O35" s="137" t="str">
        <f t="shared" si="3"/>
        <v>PH.IC.IT.010206.01</v>
      </c>
      <c r="P35" s="130"/>
      <c r="Q35" s="137" t="str">
        <f t="shared" si="4"/>
        <v>CL.IC.IT.010206.01</v>
      </c>
      <c r="R35" s="130"/>
      <c r="S35" s="130"/>
      <c r="T35" s="130"/>
      <c r="U35" s="130"/>
      <c r="V35" s="130"/>
      <c r="W35" s="130"/>
      <c r="X35" s="130"/>
      <c r="Y35" s="130"/>
      <c r="Z35" s="130"/>
      <c r="AA35" s="130"/>
      <c r="AB35" s="130"/>
      <c r="AC35" s="130"/>
      <c r="AD35" s="130"/>
      <c r="AE35" s="130"/>
      <c r="AF35" s="130"/>
      <c r="AG35" s="130"/>
      <c r="AH35" s="130"/>
      <c r="AI35" s="130"/>
      <c r="AJ35" s="130"/>
      <c r="AK35" s="130"/>
      <c r="AL35" s="130"/>
      <c r="AM35" s="130"/>
      <c r="AN35" s="130"/>
      <c r="AO35" s="130"/>
      <c r="AP35" s="130"/>
      <c r="AQ35" s="130"/>
      <c r="AR35" s="130"/>
      <c r="AS35" s="130"/>
    </row>
    <row r="36" spans="1:45" s="138" customFormat="1" ht="15">
      <c r="A36" s="130" t="s">
        <v>9344</v>
      </c>
      <c r="B36" s="130"/>
      <c r="C36" s="131" t="s">
        <v>1702</v>
      </c>
      <c r="D36" s="130"/>
      <c r="E36" s="131" t="s">
        <v>12182</v>
      </c>
      <c r="F36" s="130" t="s">
        <v>9647</v>
      </c>
      <c r="G36" s="130" t="s">
        <v>9462</v>
      </c>
      <c r="H36" s="131" t="s">
        <v>573</v>
      </c>
      <c r="I36" s="130" t="s">
        <v>9462</v>
      </c>
      <c r="J36" s="136" t="str">
        <f t="shared" si="0"/>
        <v>IC.IT.010207</v>
      </c>
      <c r="K36" s="131" t="s">
        <v>1702</v>
      </c>
      <c r="L36" s="130" t="str">
        <f t="shared" si="1"/>
        <v>Petechiae</v>
      </c>
      <c r="M36" s="137" t="str">
        <f t="shared" si="2"/>
        <v>PI.IC.IT.010207.01</v>
      </c>
      <c r="N36" s="137"/>
      <c r="O36" s="137" t="str">
        <f t="shared" si="3"/>
        <v>PH.IC.IT.010207.01</v>
      </c>
      <c r="P36" s="130"/>
      <c r="Q36" s="137" t="str">
        <f t="shared" si="4"/>
        <v>CL.IC.IT.010207.01</v>
      </c>
      <c r="R36" s="130"/>
      <c r="S36" s="130"/>
      <c r="T36" s="130"/>
      <c r="U36" s="130"/>
      <c r="V36" s="130"/>
      <c r="W36" s="130"/>
      <c r="X36" s="130"/>
      <c r="Y36" s="130"/>
      <c r="Z36" s="130"/>
      <c r="AA36" s="130"/>
      <c r="AB36" s="130"/>
      <c r="AC36" s="130"/>
      <c r="AD36" s="130"/>
      <c r="AE36" s="130"/>
      <c r="AF36" s="130"/>
      <c r="AG36" s="130"/>
      <c r="AH36" s="130"/>
      <c r="AI36" s="130"/>
      <c r="AJ36" s="130"/>
      <c r="AK36" s="130"/>
      <c r="AL36" s="130"/>
      <c r="AM36" s="130"/>
      <c r="AN36" s="130"/>
      <c r="AO36" s="130"/>
      <c r="AP36" s="130"/>
      <c r="AQ36" s="130"/>
      <c r="AR36" s="130"/>
      <c r="AS36" s="130"/>
    </row>
    <row r="37" spans="1:45" s="138" customFormat="1" ht="15">
      <c r="A37" s="130" t="s">
        <v>9344</v>
      </c>
      <c r="B37" s="130"/>
      <c r="C37" s="131" t="s">
        <v>1702</v>
      </c>
      <c r="D37" s="130"/>
      <c r="E37" s="131" t="s">
        <v>12182</v>
      </c>
      <c r="F37" s="130" t="s">
        <v>9647</v>
      </c>
      <c r="G37" s="130" t="s">
        <v>9463</v>
      </c>
      <c r="H37" s="131" t="s">
        <v>92</v>
      </c>
      <c r="I37" s="130" t="s">
        <v>9464</v>
      </c>
      <c r="J37" s="136" t="str">
        <f t="shared" si="0"/>
        <v>IC.IT.010208</v>
      </c>
      <c r="K37" s="131" t="s">
        <v>1702</v>
      </c>
      <c r="L37" s="130" t="str">
        <f t="shared" si="1"/>
        <v>Pressure areas</v>
      </c>
      <c r="M37" s="137" t="str">
        <f t="shared" si="2"/>
        <v>PI.IC.IT.010208.01</v>
      </c>
      <c r="N37" s="137"/>
      <c r="O37" s="137" t="str">
        <f t="shared" si="3"/>
        <v>PH.IC.IT.010208.01</v>
      </c>
      <c r="P37" s="130"/>
      <c r="Q37" s="137" t="str">
        <f t="shared" si="4"/>
        <v>CL.IC.IT.010208.01</v>
      </c>
      <c r="R37" s="130"/>
      <c r="S37" s="130"/>
      <c r="T37" s="130"/>
      <c r="U37" s="130"/>
      <c r="V37" s="130"/>
      <c r="W37" s="130"/>
      <c r="X37" s="130"/>
      <c r="Y37" s="130"/>
      <c r="Z37" s="130"/>
      <c r="AA37" s="130"/>
      <c r="AB37" s="130"/>
      <c r="AC37" s="130"/>
      <c r="AD37" s="130"/>
      <c r="AE37" s="130"/>
      <c r="AF37" s="130"/>
      <c r="AG37" s="130"/>
      <c r="AH37" s="130"/>
      <c r="AI37" s="130"/>
      <c r="AJ37" s="130"/>
      <c r="AK37" s="130"/>
      <c r="AL37" s="130"/>
      <c r="AM37" s="130"/>
      <c r="AN37" s="130"/>
      <c r="AO37" s="130"/>
      <c r="AP37" s="130"/>
      <c r="AQ37" s="130"/>
      <c r="AR37" s="130"/>
      <c r="AS37" s="130"/>
    </row>
    <row r="38" spans="1:45" s="138" customFormat="1" ht="15">
      <c r="A38" s="130" t="s">
        <v>9344</v>
      </c>
      <c r="B38" s="130"/>
      <c r="C38" s="131" t="s">
        <v>1702</v>
      </c>
      <c r="D38" s="130"/>
      <c r="E38" s="131" t="s">
        <v>12182</v>
      </c>
      <c r="F38" s="130" t="s">
        <v>9647</v>
      </c>
      <c r="G38" s="130" t="s">
        <v>10320</v>
      </c>
      <c r="H38" s="131" t="s">
        <v>93</v>
      </c>
      <c r="I38" s="130" t="s">
        <v>10320</v>
      </c>
      <c r="J38" s="136" t="str">
        <f t="shared" si="0"/>
        <v>IC.IT.010209</v>
      </c>
      <c r="K38" s="131" t="s">
        <v>1702</v>
      </c>
      <c r="L38" s="130" t="str">
        <f t="shared" si="1"/>
        <v>Rash</v>
      </c>
      <c r="M38" s="137" t="str">
        <f t="shared" si="2"/>
        <v>PI.IC.IT.010209.01</v>
      </c>
      <c r="N38" s="137"/>
      <c r="O38" s="137" t="str">
        <f t="shared" si="3"/>
        <v>PH.IC.IT.010209.01</v>
      </c>
      <c r="P38" s="130"/>
      <c r="Q38" s="137" t="str">
        <f t="shared" si="4"/>
        <v>CL.IC.IT.010209.01</v>
      </c>
      <c r="R38" s="130"/>
      <c r="S38" s="130"/>
      <c r="T38" s="130"/>
      <c r="U38" s="130"/>
      <c r="V38" s="130"/>
      <c r="W38" s="130"/>
      <c r="X38" s="130"/>
      <c r="Y38" s="130"/>
      <c r="Z38" s="130"/>
      <c r="AA38" s="130"/>
      <c r="AB38" s="130"/>
      <c r="AC38" s="130"/>
      <c r="AD38" s="130"/>
      <c r="AE38" s="130"/>
      <c r="AF38" s="130"/>
      <c r="AG38" s="130"/>
      <c r="AH38" s="130"/>
      <c r="AI38" s="130"/>
      <c r="AJ38" s="130"/>
      <c r="AK38" s="130"/>
      <c r="AL38" s="130"/>
      <c r="AM38" s="130"/>
      <c r="AN38" s="130"/>
      <c r="AO38" s="130"/>
      <c r="AP38" s="130"/>
      <c r="AQ38" s="130"/>
      <c r="AR38" s="130"/>
      <c r="AS38" s="130"/>
    </row>
    <row r="39" spans="1:45" s="138" customFormat="1" ht="15">
      <c r="A39" s="130" t="s">
        <v>9344</v>
      </c>
      <c r="B39" s="130"/>
      <c r="C39" s="131" t="s">
        <v>1702</v>
      </c>
      <c r="D39" s="130"/>
      <c r="E39" s="131" t="s">
        <v>12182</v>
      </c>
      <c r="F39" s="130" t="s">
        <v>9647</v>
      </c>
      <c r="G39" s="130" t="s">
        <v>9465</v>
      </c>
      <c r="H39" s="131" t="s">
        <v>3188</v>
      </c>
      <c r="I39" s="130" t="s">
        <v>9465</v>
      </c>
      <c r="J39" s="136" t="str">
        <f t="shared" si="0"/>
        <v>IC.IT.010210</v>
      </c>
      <c r="K39" s="131" t="s">
        <v>1702</v>
      </c>
      <c r="L39" s="130" t="str">
        <f t="shared" si="1"/>
        <v>Redness</v>
      </c>
      <c r="M39" s="137" t="str">
        <f t="shared" si="2"/>
        <v>PI.IC.IT.010210.01</v>
      </c>
      <c r="N39" s="137"/>
      <c r="O39" s="137" t="str">
        <f t="shared" si="3"/>
        <v>PH.IC.IT.010210.01</v>
      </c>
      <c r="P39" s="130"/>
      <c r="Q39" s="137" t="str">
        <f t="shared" si="4"/>
        <v>CL.IC.IT.010210.01</v>
      </c>
      <c r="R39" s="130"/>
      <c r="S39" s="130"/>
      <c r="T39" s="130"/>
      <c r="U39" s="130"/>
      <c r="V39" s="130"/>
      <c r="W39" s="130"/>
      <c r="X39" s="130"/>
      <c r="Y39" s="130"/>
      <c r="Z39" s="130"/>
      <c r="AA39" s="130"/>
      <c r="AB39" s="130"/>
      <c r="AC39" s="130"/>
      <c r="AD39" s="130"/>
      <c r="AE39" s="130"/>
      <c r="AF39" s="130"/>
      <c r="AG39" s="130"/>
      <c r="AH39" s="130"/>
      <c r="AI39" s="130"/>
      <c r="AJ39" s="130"/>
      <c r="AK39" s="130"/>
      <c r="AL39" s="130"/>
      <c r="AM39" s="130"/>
      <c r="AN39" s="130"/>
      <c r="AO39" s="130"/>
      <c r="AP39" s="130"/>
      <c r="AQ39" s="130"/>
      <c r="AR39" s="130"/>
      <c r="AS39" s="130"/>
    </row>
    <row r="40" spans="1:45" s="138" customFormat="1" ht="15">
      <c r="A40" s="130" t="s">
        <v>9344</v>
      </c>
      <c r="B40" s="130"/>
      <c r="C40" s="131" t="s">
        <v>1702</v>
      </c>
      <c r="D40" s="130"/>
      <c r="E40" s="131" t="s">
        <v>12182</v>
      </c>
      <c r="F40" s="130" t="s">
        <v>9647</v>
      </c>
      <c r="G40" s="130" t="s">
        <v>9603</v>
      </c>
      <c r="H40" s="131" t="s">
        <v>153</v>
      </c>
      <c r="I40" s="130" t="s">
        <v>9604</v>
      </c>
      <c r="J40" s="136" t="str">
        <f t="shared" si="0"/>
        <v>IC.IT.010212</v>
      </c>
      <c r="K40" s="131" t="s">
        <v>1702</v>
      </c>
      <c r="L40" s="130" t="str">
        <f t="shared" si="1"/>
        <v>Road rash</v>
      </c>
      <c r="M40" s="137" t="str">
        <f t="shared" si="2"/>
        <v>PI.IC.IT.010212.01</v>
      </c>
      <c r="N40" s="137"/>
      <c r="O40" s="137" t="str">
        <f t="shared" si="3"/>
        <v>PH.IC.IT.010212.01</v>
      </c>
      <c r="P40" s="130"/>
      <c r="Q40" s="137" t="str">
        <f t="shared" si="4"/>
        <v>CL.IC.IT.010212.01</v>
      </c>
      <c r="R40" s="130"/>
      <c r="S40" s="130"/>
      <c r="T40" s="130"/>
      <c r="U40" s="130"/>
      <c r="V40" s="130"/>
      <c r="W40" s="130"/>
      <c r="X40" s="130"/>
      <c r="Y40" s="130"/>
      <c r="Z40" s="130"/>
      <c r="AA40" s="130"/>
      <c r="AB40" s="130"/>
      <c r="AC40" s="130"/>
      <c r="AD40" s="130"/>
      <c r="AE40" s="130"/>
      <c r="AF40" s="130"/>
      <c r="AG40" s="130"/>
      <c r="AH40" s="130"/>
      <c r="AI40" s="130"/>
      <c r="AJ40" s="130"/>
      <c r="AK40" s="130"/>
      <c r="AL40" s="130"/>
      <c r="AM40" s="130"/>
      <c r="AN40" s="130"/>
      <c r="AO40" s="130"/>
      <c r="AP40" s="130"/>
      <c r="AQ40" s="130"/>
      <c r="AR40" s="130"/>
      <c r="AS40" s="130"/>
    </row>
    <row r="41" spans="1:45" s="138" customFormat="1" ht="15">
      <c r="A41" s="130" t="s">
        <v>9344</v>
      </c>
      <c r="B41" s="130"/>
      <c r="C41" s="131" t="s">
        <v>1702</v>
      </c>
      <c r="D41" s="130"/>
      <c r="E41" s="131" t="s">
        <v>12182</v>
      </c>
      <c r="F41" s="130" t="s">
        <v>9647</v>
      </c>
      <c r="G41" s="130" t="s">
        <v>9605</v>
      </c>
      <c r="H41" s="131" t="s">
        <v>215</v>
      </c>
      <c r="I41" s="130" t="s">
        <v>9605</v>
      </c>
      <c r="J41" s="136" t="str">
        <f t="shared" si="0"/>
        <v>IC.IT.010213</v>
      </c>
      <c r="K41" s="131" t="s">
        <v>1702</v>
      </c>
      <c r="L41" s="130" t="str">
        <f t="shared" si="1"/>
        <v>Scrapes</v>
      </c>
      <c r="M41" s="137" t="str">
        <f t="shared" si="2"/>
        <v>PI.IC.IT.010213.01</v>
      </c>
      <c r="N41" s="137"/>
      <c r="O41" s="137" t="str">
        <f t="shared" si="3"/>
        <v>PH.IC.IT.010213.01</v>
      </c>
      <c r="P41" s="130"/>
      <c r="Q41" s="137" t="str">
        <f t="shared" si="4"/>
        <v>CL.IC.IT.010213.01</v>
      </c>
      <c r="R41" s="130"/>
      <c r="S41" s="130"/>
      <c r="T41" s="130"/>
      <c r="U41" s="130"/>
      <c r="V41" s="130"/>
      <c r="W41" s="130"/>
      <c r="X41" s="130"/>
      <c r="Y41" s="130"/>
      <c r="Z41" s="130"/>
      <c r="AA41" s="130"/>
      <c r="AB41" s="130"/>
      <c r="AC41" s="130"/>
      <c r="AD41" s="130"/>
      <c r="AE41" s="130"/>
      <c r="AF41" s="130"/>
      <c r="AG41" s="130"/>
      <c r="AH41" s="130"/>
      <c r="AI41" s="130"/>
      <c r="AJ41" s="130"/>
      <c r="AK41" s="130"/>
      <c r="AL41" s="130"/>
      <c r="AM41" s="130"/>
      <c r="AN41" s="130"/>
      <c r="AO41" s="130"/>
      <c r="AP41" s="130"/>
      <c r="AQ41" s="130"/>
      <c r="AR41" s="130"/>
      <c r="AS41" s="130"/>
    </row>
    <row r="42" spans="1:45" s="138" customFormat="1" ht="15">
      <c r="A42" s="130" t="s">
        <v>9344</v>
      </c>
      <c r="B42" s="130"/>
      <c r="C42" s="131" t="s">
        <v>1702</v>
      </c>
      <c r="D42" s="130"/>
      <c r="E42" s="131" t="s">
        <v>12182</v>
      </c>
      <c r="F42" s="130" t="s">
        <v>9647</v>
      </c>
      <c r="G42" s="130" t="s">
        <v>9606</v>
      </c>
      <c r="H42" s="131" t="s">
        <v>4082</v>
      </c>
      <c r="I42" s="130" t="s">
        <v>9607</v>
      </c>
      <c r="J42" s="136" t="str">
        <f t="shared" si="0"/>
        <v>IC.IT.010214</v>
      </c>
      <c r="K42" s="131" t="s">
        <v>1702</v>
      </c>
      <c r="L42" s="130" t="str">
        <f t="shared" si="1"/>
        <v>Sloughing</v>
      </c>
      <c r="M42" s="137" t="str">
        <f t="shared" si="2"/>
        <v>PI.IC.IT.010214.01</v>
      </c>
      <c r="N42" s="137"/>
      <c r="O42" s="137" t="str">
        <f t="shared" si="3"/>
        <v>PH.IC.IT.010214.01</v>
      </c>
      <c r="P42" s="130"/>
      <c r="Q42" s="137" t="str">
        <f t="shared" si="4"/>
        <v>CL.IC.IT.010214.01</v>
      </c>
      <c r="R42" s="130"/>
      <c r="S42" s="130"/>
      <c r="T42" s="130"/>
      <c r="U42" s="130"/>
      <c r="V42" s="130"/>
      <c r="W42" s="130"/>
      <c r="X42" s="130"/>
      <c r="Y42" s="130"/>
      <c r="Z42" s="130"/>
      <c r="AA42" s="130"/>
      <c r="AB42" s="130"/>
      <c r="AC42" s="130"/>
      <c r="AD42" s="130"/>
      <c r="AE42" s="130"/>
      <c r="AF42" s="130"/>
      <c r="AG42" s="130"/>
      <c r="AH42" s="130"/>
      <c r="AI42" s="130"/>
      <c r="AJ42" s="130"/>
      <c r="AK42" s="130"/>
      <c r="AL42" s="130"/>
      <c r="AM42" s="130"/>
      <c r="AN42" s="130"/>
      <c r="AO42" s="130"/>
      <c r="AP42" s="130"/>
      <c r="AQ42" s="130"/>
      <c r="AR42" s="130"/>
      <c r="AS42" s="130"/>
    </row>
    <row r="43" spans="1:45" s="138" customFormat="1" ht="15">
      <c r="A43" s="130" t="s">
        <v>9344</v>
      </c>
      <c r="B43" s="130"/>
      <c r="C43" s="131" t="s">
        <v>1702</v>
      </c>
      <c r="D43" s="130"/>
      <c r="E43" s="131" t="s">
        <v>12182</v>
      </c>
      <c r="F43" s="130" t="s">
        <v>9647</v>
      </c>
      <c r="G43" s="130" t="s">
        <v>11800</v>
      </c>
      <c r="H43" s="131" t="s">
        <v>594</v>
      </c>
      <c r="I43" s="130" t="s">
        <v>11800</v>
      </c>
      <c r="J43" s="136" t="str">
        <f t="shared" si="0"/>
        <v>IC.IT.010215</v>
      </c>
      <c r="K43" s="131" t="s">
        <v>1702</v>
      </c>
      <c r="L43" s="130" t="str">
        <f t="shared" si="1"/>
        <v>Swelling</v>
      </c>
      <c r="M43" s="137" t="str">
        <f t="shared" si="2"/>
        <v>PI.IC.IT.010215.01</v>
      </c>
      <c r="N43" s="137"/>
      <c r="O43" s="137" t="str">
        <f t="shared" si="3"/>
        <v>PH.IC.IT.010215.01</v>
      </c>
      <c r="P43" s="130"/>
      <c r="Q43" s="137" t="str">
        <f t="shared" si="4"/>
        <v>CL.IC.IT.010215.01</v>
      </c>
      <c r="R43" s="130"/>
      <c r="S43" s="130"/>
      <c r="T43" s="130"/>
      <c r="U43" s="130"/>
      <c r="V43" s="130"/>
      <c r="W43" s="130"/>
      <c r="X43" s="130"/>
      <c r="Y43" s="130"/>
      <c r="Z43" s="130"/>
      <c r="AA43" s="130"/>
      <c r="AB43" s="130"/>
      <c r="AC43" s="130"/>
      <c r="AD43" s="130"/>
      <c r="AE43" s="130"/>
      <c r="AF43" s="130"/>
      <c r="AG43" s="130"/>
      <c r="AH43" s="130"/>
      <c r="AI43" s="130"/>
      <c r="AJ43" s="130"/>
      <c r="AK43" s="130"/>
      <c r="AL43" s="130"/>
      <c r="AM43" s="130"/>
      <c r="AN43" s="130"/>
      <c r="AO43" s="130"/>
      <c r="AP43" s="130"/>
      <c r="AQ43" s="130"/>
      <c r="AR43" s="130"/>
      <c r="AS43" s="130"/>
    </row>
    <row r="44" spans="1:45" s="138" customFormat="1" ht="15">
      <c r="A44" s="130" t="s">
        <v>9344</v>
      </c>
      <c r="B44" s="130"/>
      <c r="C44" s="131" t="s">
        <v>1702</v>
      </c>
      <c r="D44" s="130"/>
      <c r="E44" s="131" t="s">
        <v>12182</v>
      </c>
      <c r="F44" s="130" t="s">
        <v>9647</v>
      </c>
      <c r="G44" s="130" t="s">
        <v>9470</v>
      </c>
      <c r="H44" s="131" t="s">
        <v>7863</v>
      </c>
      <c r="I44" s="130" t="s">
        <v>9471</v>
      </c>
      <c r="J44" s="136" t="str">
        <f t="shared" si="0"/>
        <v>IC.IT.010216</v>
      </c>
      <c r="K44" s="131" t="s">
        <v>1702</v>
      </c>
      <c r="L44" s="130" t="str">
        <f t="shared" si="1"/>
        <v>Ulcer Stage I</v>
      </c>
      <c r="M44" s="137" t="str">
        <f t="shared" si="2"/>
        <v>PI.IC.IT.010216.01</v>
      </c>
      <c r="N44" s="137"/>
      <c r="O44" s="137" t="str">
        <f t="shared" si="3"/>
        <v>PH.IC.IT.010216.01</v>
      </c>
      <c r="P44" s="130"/>
      <c r="Q44" s="137" t="str">
        <f t="shared" si="4"/>
        <v>CL.IC.IT.010216.01</v>
      </c>
      <c r="R44" s="130"/>
      <c r="S44" s="130"/>
      <c r="T44" s="130"/>
      <c r="U44" s="130"/>
      <c r="V44" s="130"/>
      <c r="W44" s="130"/>
      <c r="X44" s="130"/>
      <c r="Y44" s="130"/>
      <c r="Z44" s="130"/>
      <c r="AA44" s="130"/>
      <c r="AB44" s="130"/>
      <c r="AC44" s="130"/>
      <c r="AD44" s="130"/>
      <c r="AE44" s="130"/>
      <c r="AF44" s="130"/>
      <c r="AG44" s="130"/>
      <c r="AH44" s="130"/>
      <c r="AI44" s="130"/>
      <c r="AJ44" s="130"/>
      <c r="AK44" s="130"/>
      <c r="AL44" s="130"/>
      <c r="AM44" s="130"/>
      <c r="AN44" s="130"/>
      <c r="AO44" s="130"/>
      <c r="AP44" s="130"/>
      <c r="AQ44" s="130"/>
      <c r="AR44" s="130"/>
      <c r="AS44" s="130"/>
    </row>
    <row r="45" spans="1:45" s="138" customFormat="1" ht="15">
      <c r="A45" s="130" t="s">
        <v>9344</v>
      </c>
      <c r="B45" s="130"/>
      <c r="C45" s="131" t="s">
        <v>1702</v>
      </c>
      <c r="D45" s="130"/>
      <c r="E45" s="131" t="s">
        <v>115</v>
      </c>
      <c r="F45" s="130" t="s">
        <v>9647</v>
      </c>
      <c r="G45" s="130" t="s">
        <v>9459</v>
      </c>
      <c r="H45" s="131" t="s">
        <v>6777</v>
      </c>
      <c r="I45" s="130" t="s">
        <v>9460</v>
      </c>
      <c r="J45" s="136" t="str">
        <f t="shared" si="0"/>
        <v>IC.IT.010217</v>
      </c>
      <c r="K45" s="131" t="s">
        <v>1702</v>
      </c>
      <c r="L45" s="130" t="str">
        <f t="shared" si="1"/>
        <v>Ulcer Stage II</v>
      </c>
      <c r="M45" s="137" t="str">
        <f t="shared" si="2"/>
        <v>PI.IC.IT.010217.01</v>
      </c>
      <c r="N45" s="137"/>
      <c r="O45" s="137" t="str">
        <f t="shared" si="3"/>
        <v>PH.IC.IT.010217.01</v>
      </c>
      <c r="P45" s="130"/>
      <c r="Q45" s="137" t="str">
        <f t="shared" si="4"/>
        <v>CL.IC.IT.010217.01</v>
      </c>
      <c r="R45" s="130"/>
      <c r="S45" s="130"/>
      <c r="T45" s="130"/>
      <c r="U45" s="130"/>
      <c r="V45" s="130"/>
      <c r="W45" s="130"/>
      <c r="X45" s="130"/>
      <c r="Y45" s="130"/>
      <c r="Z45" s="130"/>
      <c r="AA45" s="130"/>
      <c r="AB45" s="130"/>
      <c r="AC45" s="130"/>
      <c r="AD45" s="130"/>
      <c r="AE45" s="130"/>
      <c r="AF45" s="130"/>
      <c r="AG45" s="130"/>
      <c r="AH45" s="130"/>
      <c r="AI45" s="130"/>
      <c r="AJ45" s="130"/>
      <c r="AK45" s="130"/>
      <c r="AL45" s="130"/>
      <c r="AM45" s="130"/>
      <c r="AN45" s="130"/>
      <c r="AO45" s="130"/>
      <c r="AP45" s="130"/>
      <c r="AQ45" s="130"/>
      <c r="AR45" s="130"/>
      <c r="AS45" s="130"/>
    </row>
    <row r="46" spans="1:45" s="138" customFormat="1" ht="15">
      <c r="A46" s="130" t="s">
        <v>9344</v>
      </c>
      <c r="B46" s="130"/>
      <c r="C46" s="131" t="s">
        <v>1702</v>
      </c>
      <c r="D46" s="130"/>
      <c r="E46" s="131" t="s">
        <v>115</v>
      </c>
      <c r="F46" s="130" t="s">
        <v>9647</v>
      </c>
      <c r="G46" s="130" t="s">
        <v>9466</v>
      </c>
      <c r="H46" s="131" t="s">
        <v>208</v>
      </c>
      <c r="I46" s="130" t="s">
        <v>9467</v>
      </c>
      <c r="J46" s="136" t="str">
        <f t="shared" si="0"/>
        <v>IC.IT.010218</v>
      </c>
      <c r="K46" s="131" t="s">
        <v>1702</v>
      </c>
      <c r="L46" s="130" t="str">
        <f t="shared" si="1"/>
        <v>Ulcer Stage III</v>
      </c>
      <c r="M46" s="137" t="str">
        <f t="shared" si="2"/>
        <v>PI.IC.IT.010218.01</v>
      </c>
      <c r="N46" s="137"/>
      <c r="O46" s="137" t="str">
        <f t="shared" si="3"/>
        <v>PH.IC.IT.010218.01</v>
      </c>
      <c r="P46" s="130"/>
      <c r="Q46" s="137" t="str">
        <f t="shared" si="4"/>
        <v>CL.IC.IT.010218.01</v>
      </c>
      <c r="R46" s="130"/>
      <c r="S46" s="130"/>
      <c r="T46" s="130"/>
      <c r="U46" s="130"/>
      <c r="V46" s="130"/>
      <c r="W46" s="130"/>
      <c r="X46" s="130"/>
      <c r="Y46" s="130"/>
      <c r="Z46" s="130"/>
      <c r="AA46" s="130"/>
      <c r="AB46" s="130"/>
      <c r="AC46" s="130"/>
      <c r="AD46" s="130"/>
      <c r="AE46" s="130"/>
      <c r="AF46" s="130"/>
      <c r="AG46" s="130"/>
      <c r="AH46" s="130"/>
      <c r="AI46" s="130"/>
      <c r="AJ46" s="130"/>
      <c r="AK46" s="130"/>
      <c r="AL46" s="130"/>
      <c r="AM46" s="130"/>
      <c r="AN46" s="130"/>
      <c r="AO46" s="130"/>
      <c r="AP46" s="130"/>
      <c r="AQ46" s="130"/>
      <c r="AR46" s="130"/>
      <c r="AS46" s="130"/>
    </row>
    <row r="47" spans="1:45" s="138" customFormat="1" ht="15">
      <c r="A47" s="130" t="s">
        <v>9344</v>
      </c>
      <c r="B47" s="130"/>
      <c r="C47" s="131" t="s">
        <v>1702</v>
      </c>
      <c r="D47" s="130"/>
      <c r="E47" s="131" t="s">
        <v>115</v>
      </c>
      <c r="F47" s="130" t="s">
        <v>9647</v>
      </c>
      <c r="G47" s="130" t="s">
        <v>9468</v>
      </c>
      <c r="H47" s="131" t="s">
        <v>217</v>
      </c>
      <c r="I47" s="130" t="s">
        <v>9338</v>
      </c>
      <c r="J47" s="136" t="str">
        <f t="shared" si="0"/>
        <v>IC.IT.010219</v>
      </c>
      <c r="K47" s="131" t="s">
        <v>1702</v>
      </c>
      <c r="L47" s="130" t="str">
        <f t="shared" si="1"/>
        <v>Ulcer Stage IV</v>
      </c>
      <c r="M47" s="137" t="str">
        <f t="shared" si="2"/>
        <v>PI.IC.IT.010219.01</v>
      </c>
      <c r="N47" s="137"/>
      <c r="O47" s="137" t="str">
        <f t="shared" si="3"/>
        <v>PH.IC.IT.010219.01</v>
      </c>
      <c r="P47" s="130"/>
      <c r="Q47" s="137" t="str">
        <f t="shared" si="4"/>
        <v>CL.IC.IT.010219.01</v>
      </c>
      <c r="R47" s="130"/>
      <c r="S47" s="130"/>
      <c r="T47" s="130"/>
      <c r="U47" s="130"/>
      <c r="V47" s="130"/>
      <c r="W47" s="130"/>
      <c r="X47" s="130"/>
      <c r="Y47" s="130"/>
      <c r="Z47" s="130"/>
      <c r="AA47" s="130"/>
      <c r="AB47" s="130"/>
      <c r="AC47" s="130"/>
      <c r="AD47" s="130"/>
      <c r="AE47" s="130"/>
      <c r="AF47" s="130"/>
      <c r="AG47" s="130"/>
      <c r="AH47" s="130"/>
      <c r="AI47" s="130"/>
      <c r="AJ47" s="130"/>
      <c r="AK47" s="130"/>
      <c r="AL47" s="130"/>
      <c r="AM47" s="130"/>
      <c r="AN47" s="130"/>
      <c r="AO47" s="130"/>
      <c r="AP47" s="130"/>
      <c r="AQ47" s="130"/>
      <c r="AR47" s="130"/>
      <c r="AS47" s="130"/>
    </row>
    <row r="48" spans="1:45" s="138" customFormat="1" ht="15">
      <c r="A48" s="130" t="s">
        <v>9344</v>
      </c>
      <c r="B48" s="130" t="s">
        <v>9790</v>
      </c>
      <c r="C48" s="131" t="s">
        <v>115</v>
      </c>
      <c r="D48" s="130" t="s">
        <v>9110</v>
      </c>
      <c r="E48" s="131" t="s">
        <v>1702</v>
      </c>
      <c r="F48" s="130" t="s">
        <v>9402</v>
      </c>
      <c r="G48" s="130" t="s">
        <v>9514</v>
      </c>
      <c r="H48" s="131" t="s">
        <v>1702</v>
      </c>
      <c r="I48" s="130" t="s">
        <v>10532</v>
      </c>
      <c r="J48" s="136" t="str">
        <f t="shared" si="0"/>
        <v>IC.IT.020101</v>
      </c>
      <c r="K48" s="131" t="s">
        <v>1702</v>
      </c>
      <c r="L48" s="130" t="str">
        <f t="shared" si="1"/>
        <v xml:space="preserve">      Within normal limits</v>
      </c>
      <c r="M48" s="137" t="str">
        <f t="shared" si="2"/>
        <v>PI.IC.IT.020101.01</v>
      </c>
      <c r="N48" s="137"/>
      <c r="O48" s="137" t="str">
        <f t="shared" si="3"/>
        <v>PH.IC.IT.020101.01</v>
      </c>
      <c r="P48" s="130"/>
      <c r="Q48" s="137" t="str">
        <f t="shared" si="4"/>
        <v>CL.IC.IT.020101.01</v>
      </c>
      <c r="R48" s="130"/>
      <c r="S48" s="130"/>
      <c r="T48" s="130"/>
      <c r="U48" s="130"/>
      <c r="V48" s="130"/>
      <c r="W48" s="130"/>
      <c r="X48" s="130"/>
      <c r="Y48" s="130"/>
      <c r="Z48" s="130"/>
      <c r="AA48" s="130"/>
      <c r="AB48" s="130"/>
      <c r="AC48" s="130"/>
      <c r="AD48" s="130"/>
      <c r="AE48" s="130"/>
      <c r="AF48" s="130"/>
      <c r="AG48" s="130"/>
      <c r="AH48" s="130"/>
      <c r="AI48" s="130"/>
      <c r="AJ48" s="130"/>
      <c r="AK48" s="130"/>
      <c r="AL48" s="130"/>
      <c r="AM48" s="130"/>
      <c r="AN48" s="130"/>
      <c r="AO48" s="130"/>
      <c r="AP48" s="130"/>
      <c r="AQ48" s="130"/>
      <c r="AR48" s="130"/>
      <c r="AS48" s="130"/>
    </row>
    <row r="49" spans="1:45" s="138" customFormat="1" ht="15">
      <c r="A49" s="130" t="s">
        <v>9344</v>
      </c>
      <c r="B49" s="130"/>
      <c r="C49" s="131" t="s">
        <v>115</v>
      </c>
      <c r="D49" s="130"/>
      <c r="E49" s="131" t="s">
        <v>1702</v>
      </c>
      <c r="F49" s="130" t="s">
        <v>9402</v>
      </c>
      <c r="G49" s="130" t="s">
        <v>9515</v>
      </c>
      <c r="H49" s="131" t="s">
        <v>115</v>
      </c>
      <c r="I49" s="130" t="s">
        <v>10534</v>
      </c>
      <c r="J49" s="136" t="str">
        <f t="shared" si="0"/>
        <v>IC.IT.020102</v>
      </c>
      <c r="K49" s="131" t="s">
        <v>1702</v>
      </c>
      <c r="L49" s="130" t="str">
        <f t="shared" si="1"/>
        <v xml:space="preserve">      Approximated</v>
      </c>
      <c r="M49" s="137" t="str">
        <f t="shared" si="2"/>
        <v>PI.IC.IT.020102.01</v>
      </c>
      <c r="N49" s="137"/>
      <c r="O49" s="137" t="str">
        <f t="shared" si="3"/>
        <v>PH.IC.IT.020102.01</v>
      </c>
      <c r="P49" s="130"/>
      <c r="Q49" s="137" t="str">
        <f t="shared" si="4"/>
        <v>CL.IC.IT.020102.01</v>
      </c>
      <c r="R49" s="130"/>
      <c r="S49" s="130"/>
      <c r="T49" s="130"/>
      <c r="U49" s="130"/>
      <c r="V49" s="130"/>
      <c r="W49" s="130"/>
      <c r="X49" s="130"/>
      <c r="Y49" s="130"/>
      <c r="Z49" s="130"/>
      <c r="AA49" s="130"/>
      <c r="AB49" s="130"/>
      <c r="AC49" s="130"/>
      <c r="AD49" s="130"/>
      <c r="AE49" s="130"/>
      <c r="AF49" s="130"/>
      <c r="AG49" s="130"/>
      <c r="AH49" s="130"/>
      <c r="AI49" s="130"/>
      <c r="AJ49" s="130"/>
      <c r="AK49" s="130"/>
      <c r="AL49" s="130"/>
      <c r="AM49" s="130"/>
      <c r="AN49" s="130"/>
      <c r="AO49" s="130"/>
      <c r="AP49" s="130"/>
      <c r="AQ49" s="130"/>
      <c r="AR49" s="130"/>
      <c r="AS49" s="130"/>
    </row>
    <row r="50" spans="1:45" s="138" customFormat="1" ht="15">
      <c r="A50" s="130" t="s">
        <v>9344</v>
      </c>
      <c r="B50" s="130"/>
      <c r="C50" s="131" t="s">
        <v>115</v>
      </c>
      <c r="D50" s="130"/>
      <c r="E50" s="131" t="s">
        <v>1702</v>
      </c>
      <c r="F50" s="130" t="s">
        <v>9402</v>
      </c>
      <c r="G50" s="130" t="s">
        <v>9516</v>
      </c>
      <c r="H50" s="131" t="s">
        <v>0</v>
      </c>
      <c r="I50" s="130" t="s">
        <v>10536</v>
      </c>
      <c r="J50" s="136" t="str">
        <f t="shared" si="0"/>
        <v>IC.IT.020103</v>
      </c>
      <c r="K50" s="131" t="s">
        <v>1702</v>
      </c>
      <c r="L50" s="130" t="str">
        <f t="shared" si="1"/>
        <v xml:space="preserve">      Dehiscence</v>
      </c>
      <c r="M50" s="137" t="str">
        <f t="shared" si="2"/>
        <v>PI.IC.IT.020103.01</v>
      </c>
      <c r="N50" s="137"/>
      <c r="O50" s="137" t="str">
        <f t="shared" si="3"/>
        <v>PH.IC.IT.020103.01</v>
      </c>
      <c r="P50" s="130"/>
      <c r="Q50" s="137" t="str">
        <f t="shared" si="4"/>
        <v>CL.IC.IT.020103.01</v>
      </c>
      <c r="R50" s="130"/>
      <c r="S50" s="130"/>
      <c r="T50" s="130"/>
      <c r="U50" s="130"/>
      <c r="V50" s="130"/>
      <c r="W50" s="130"/>
      <c r="X50" s="130"/>
      <c r="Y50" s="130"/>
      <c r="Z50" s="130"/>
      <c r="AA50" s="130"/>
      <c r="AB50" s="130"/>
      <c r="AC50" s="130"/>
      <c r="AD50" s="130"/>
      <c r="AE50" s="130"/>
      <c r="AF50" s="130"/>
      <c r="AG50" s="130"/>
      <c r="AH50" s="130"/>
      <c r="AI50" s="130"/>
      <c r="AJ50" s="130"/>
      <c r="AK50" s="130"/>
      <c r="AL50" s="130"/>
      <c r="AM50" s="130"/>
      <c r="AN50" s="130"/>
      <c r="AO50" s="130"/>
      <c r="AP50" s="130"/>
      <c r="AQ50" s="130"/>
      <c r="AR50" s="130"/>
      <c r="AS50" s="130"/>
    </row>
    <row r="51" spans="1:45" s="138" customFormat="1" ht="15">
      <c r="A51" s="130" t="s">
        <v>9344</v>
      </c>
      <c r="B51" s="130"/>
      <c r="C51" s="131" t="s">
        <v>115</v>
      </c>
      <c r="D51" s="130"/>
      <c r="E51" s="131" t="s">
        <v>1702</v>
      </c>
      <c r="F51" s="130" t="s">
        <v>9402</v>
      </c>
      <c r="G51" s="130" t="s">
        <v>9661</v>
      </c>
      <c r="H51" s="131" t="s">
        <v>11</v>
      </c>
      <c r="I51" s="130" t="s">
        <v>11800</v>
      </c>
      <c r="J51" s="136" t="str">
        <f t="shared" si="0"/>
        <v>IC.IT.020104</v>
      </c>
      <c r="K51" s="131" t="s">
        <v>1702</v>
      </c>
      <c r="L51" s="130" t="str">
        <f t="shared" si="1"/>
        <v xml:space="preserve">      Swelling</v>
      </c>
      <c r="M51" s="137" t="str">
        <f t="shared" si="2"/>
        <v>PI.IC.IT.020104.01</v>
      </c>
      <c r="N51" s="137"/>
      <c r="O51" s="137" t="str">
        <f t="shared" si="3"/>
        <v>PH.IC.IT.020104.01</v>
      </c>
      <c r="P51" s="130"/>
      <c r="Q51" s="137" t="str">
        <f t="shared" si="4"/>
        <v>CL.IC.IT.020104.01</v>
      </c>
      <c r="R51" s="130"/>
      <c r="S51" s="130"/>
      <c r="T51" s="130"/>
      <c r="U51" s="130"/>
      <c r="V51" s="130"/>
      <c r="W51" s="130"/>
      <c r="X51" s="130"/>
      <c r="Y51" s="130"/>
      <c r="Z51" s="130"/>
      <c r="AA51" s="130"/>
      <c r="AB51" s="130"/>
      <c r="AC51" s="130"/>
      <c r="AD51" s="130"/>
      <c r="AE51" s="130"/>
      <c r="AF51" s="130"/>
      <c r="AG51" s="130"/>
      <c r="AH51" s="130"/>
      <c r="AI51" s="130"/>
      <c r="AJ51" s="130"/>
      <c r="AK51" s="130"/>
      <c r="AL51" s="130"/>
      <c r="AM51" s="130"/>
      <c r="AN51" s="130"/>
      <c r="AO51" s="130"/>
      <c r="AP51" s="130"/>
      <c r="AQ51" s="130"/>
      <c r="AR51" s="130"/>
      <c r="AS51" s="130"/>
    </row>
    <row r="52" spans="1:45" s="138" customFormat="1" ht="15">
      <c r="A52" s="130" t="s">
        <v>9344</v>
      </c>
      <c r="B52" s="130"/>
      <c r="C52" s="131" t="s">
        <v>115</v>
      </c>
      <c r="D52" s="130"/>
      <c r="E52" s="131" t="s">
        <v>1702</v>
      </c>
      <c r="F52" s="130" t="s">
        <v>9402</v>
      </c>
      <c r="G52" s="130" t="s">
        <v>9662</v>
      </c>
      <c r="H52" s="131" t="s">
        <v>212</v>
      </c>
      <c r="I52" s="130" t="s">
        <v>11790</v>
      </c>
      <c r="J52" s="136" t="str">
        <f t="shared" si="0"/>
        <v>IC.IT.020105</v>
      </c>
      <c r="K52" s="131" t="s">
        <v>1702</v>
      </c>
      <c r="L52" s="130" t="str">
        <f t="shared" si="1"/>
        <v xml:space="preserve">      Erythema</v>
      </c>
      <c r="M52" s="137" t="str">
        <f t="shared" si="2"/>
        <v>PI.IC.IT.020105.01</v>
      </c>
      <c r="N52" s="137"/>
      <c r="O52" s="137" t="str">
        <f t="shared" si="3"/>
        <v>PH.IC.IT.020105.01</v>
      </c>
      <c r="P52" s="130"/>
      <c r="Q52" s="137" t="str">
        <f t="shared" si="4"/>
        <v>CL.IC.IT.020105.01</v>
      </c>
      <c r="R52" s="130"/>
      <c r="S52" s="130"/>
      <c r="T52" s="130"/>
      <c r="U52" s="130"/>
      <c r="V52" s="130"/>
      <c r="W52" s="130"/>
      <c r="X52" s="130"/>
      <c r="Y52" s="130"/>
      <c r="Z52" s="130"/>
      <c r="AA52" s="130"/>
      <c r="AB52" s="130"/>
      <c r="AC52" s="130"/>
      <c r="AD52" s="130"/>
      <c r="AE52" s="130"/>
      <c r="AF52" s="130"/>
      <c r="AG52" s="130"/>
      <c r="AH52" s="130"/>
      <c r="AI52" s="130"/>
      <c r="AJ52" s="130"/>
      <c r="AK52" s="130"/>
      <c r="AL52" s="130"/>
      <c r="AM52" s="130"/>
      <c r="AN52" s="130"/>
      <c r="AO52" s="130"/>
      <c r="AP52" s="130"/>
      <c r="AQ52" s="130"/>
      <c r="AR52" s="130"/>
      <c r="AS52" s="130"/>
    </row>
    <row r="53" spans="1:45" s="138" customFormat="1" ht="15">
      <c r="A53" s="130" t="s">
        <v>9344</v>
      </c>
      <c r="B53" s="130"/>
      <c r="C53" s="131" t="s">
        <v>115</v>
      </c>
      <c r="D53" s="130"/>
      <c r="E53" s="131" t="s">
        <v>1702</v>
      </c>
      <c r="F53" s="130" t="s">
        <v>9402</v>
      </c>
      <c r="G53" s="130" t="s">
        <v>9663</v>
      </c>
      <c r="H53" s="131" t="s">
        <v>6988</v>
      </c>
      <c r="I53" s="130" t="s">
        <v>10538</v>
      </c>
      <c r="J53" s="136" t="str">
        <f t="shared" si="0"/>
        <v>IC.IT.020106</v>
      </c>
      <c r="K53" s="131" t="s">
        <v>1702</v>
      </c>
      <c r="L53" s="130" t="str">
        <f t="shared" si="1"/>
        <v xml:space="preserve">      Bruising</v>
      </c>
      <c r="M53" s="137" t="str">
        <f t="shared" si="2"/>
        <v>PI.IC.IT.020106.01</v>
      </c>
      <c r="N53" s="137"/>
      <c r="O53" s="137" t="str">
        <f t="shared" si="3"/>
        <v>PH.IC.IT.020106.01</v>
      </c>
      <c r="P53" s="130"/>
      <c r="Q53" s="137" t="str">
        <f t="shared" si="4"/>
        <v>CL.IC.IT.020106.01</v>
      </c>
      <c r="R53" s="130"/>
      <c r="S53" s="130"/>
      <c r="T53" s="130"/>
      <c r="U53" s="130"/>
      <c r="V53" s="130"/>
      <c r="W53" s="130"/>
      <c r="X53" s="130"/>
      <c r="Y53" s="130"/>
      <c r="Z53" s="130"/>
      <c r="AA53" s="130"/>
      <c r="AB53" s="130"/>
      <c r="AC53" s="130"/>
      <c r="AD53" s="130"/>
      <c r="AE53" s="130"/>
      <c r="AF53" s="130"/>
      <c r="AG53" s="130"/>
      <c r="AH53" s="130"/>
      <c r="AI53" s="130"/>
      <c r="AJ53" s="130"/>
      <c r="AK53" s="130"/>
      <c r="AL53" s="130"/>
      <c r="AM53" s="130"/>
      <c r="AN53" s="130"/>
      <c r="AO53" s="130"/>
      <c r="AP53" s="130"/>
      <c r="AQ53" s="130"/>
      <c r="AR53" s="130"/>
      <c r="AS53" s="130"/>
    </row>
    <row r="54" spans="1:45" s="138" customFormat="1" ht="15">
      <c r="A54" s="130" t="s">
        <v>9344</v>
      </c>
      <c r="B54" s="130"/>
      <c r="C54" s="131" t="s">
        <v>115</v>
      </c>
      <c r="D54" s="130"/>
      <c r="E54" s="131" t="s">
        <v>1702</v>
      </c>
      <c r="F54" s="130" t="s">
        <v>9402</v>
      </c>
      <c r="G54" s="130" t="s">
        <v>12851</v>
      </c>
      <c r="H54" s="131" t="s">
        <v>573</v>
      </c>
      <c r="I54" s="130" t="s">
        <v>10540</v>
      </c>
      <c r="J54" s="136" t="str">
        <f t="shared" si="0"/>
        <v>IC.IT.020107</v>
      </c>
      <c r="K54" s="131" t="s">
        <v>1702</v>
      </c>
      <c r="L54" s="130" t="str">
        <f t="shared" si="1"/>
        <v xml:space="preserve">      Evisceration</v>
      </c>
      <c r="M54" s="137" t="str">
        <f t="shared" si="2"/>
        <v>PI.IC.IT.020107.01</v>
      </c>
      <c r="N54" s="137"/>
      <c r="O54" s="137" t="str">
        <f t="shared" si="3"/>
        <v>PH.IC.IT.020107.01</v>
      </c>
      <c r="P54" s="130"/>
      <c r="Q54" s="137" t="str">
        <f t="shared" si="4"/>
        <v>CL.IC.IT.020107.01</v>
      </c>
      <c r="R54" s="130"/>
      <c r="S54" s="130"/>
      <c r="T54" s="130"/>
      <c r="U54" s="130"/>
      <c r="V54" s="130"/>
      <c r="W54" s="130"/>
      <c r="X54" s="130"/>
      <c r="Y54" s="130"/>
      <c r="Z54" s="130"/>
      <c r="AA54" s="130"/>
      <c r="AB54" s="130"/>
      <c r="AC54" s="130"/>
      <c r="AD54" s="130"/>
      <c r="AE54" s="130"/>
      <c r="AF54" s="130"/>
      <c r="AG54" s="130"/>
      <c r="AH54" s="130"/>
      <c r="AI54" s="130"/>
      <c r="AJ54" s="130"/>
      <c r="AK54" s="130"/>
      <c r="AL54" s="130"/>
      <c r="AM54" s="130"/>
      <c r="AN54" s="130"/>
      <c r="AO54" s="130"/>
      <c r="AP54" s="130"/>
      <c r="AQ54" s="130"/>
      <c r="AR54" s="130"/>
      <c r="AS54" s="130"/>
    </row>
    <row r="55" spans="1:45" s="138" customFormat="1" ht="15">
      <c r="A55" s="130" t="s">
        <v>9344</v>
      </c>
      <c r="B55" s="130"/>
      <c r="C55" s="131" t="s">
        <v>115</v>
      </c>
      <c r="D55" s="130"/>
      <c r="E55" s="131" t="s">
        <v>1702</v>
      </c>
      <c r="F55" s="130" t="s">
        <v>9402</v>
      </c>
      <c r="G55" s="130" t="s">
        <v>9664</v>
      </c>
      <c r="H55" s="131" t="s">
        <v>92</v>
      </c>
      <c r="I55" s="130" t="s">
        <v>12207</v>
      </c>
      <c r="J55" s="136" t="str">
        <f t="shared" si="0"/>
        <v>IC.IT.020108</v>
      </c>
      <c r="K55" s="131" t="s">
        <v>1702</v>
      </c>
      <c r="L55" s="130" t="str">
        <f t="shared" si="1"/>
        <v xml:space="preserve">      Unable to assess due to dressing</v>
      </c>
      <c r="M55" s="137" t="str">
        <f t="shared" si="2"/>
        <v>PI.IC.IT.020108.01</v>
      </c>
      <c r="N55" s="137"/>
      <c r="O55" s="137" t="str">
        <f t="shared" si="3"/>
        <v>PH.IC.IT.020108.01</v>
      </c>
      <c r="P55" s="130"/>
      <c r="Q55" s="137" t="str">
        <f t="shared" si="4"/>
        <v>CL.IC.IT.020108.01</v>
      </c>
      <c r="R55" s="130"/>
      <c r="S55" s="130"/>
      <c r="T55" s="130"/>
      <c r="U55" s="130"/>
      <c r="V55" s="130"/>
      <c r="W55" s="130"/>
      <c r="X55" s="130"/>
      <c r="Y55" s="130"/>
      <c r="Z55" s="130"/>
      <c r="AA55" s="130"/>
      <c r="AB55" s="130"/>
      <c r="AC55" s="130"/>
      <c r="AD55" s="130"/>
      <c r="AE55" s="130"/>
      <c r="AF55" s="130"/>
      <c r="AG55" s="130"/>
      <c r="AH55" s="130"/>
      <c r="AI55" s="130"/>
      <c r="AJ55" s="130"/>
      <c r="AK55" s="130"/>
      <c r="AL55" s="130"/>
      <c r="AM55" s="130"/>
      <c r="AN55" s="130"/>
      <c r="AO55" s="130"/>
      <c r="AP55" s="130"/>
      <c r="AQ55" s="130"/>
      <c r="AR55" s="130"/>
      <c r="AS55" s="130"/>
    </row>
    <row r="56" spans="1:45" s="138" customFormat="1" ht="15">
      <c r="A56" s="130" t="s">
        <v>9344</v>
      </c>
      <c r="B56" s="130"/>
      <c r="C56" s="131" t="s">
        <v>115</v>
      </c>
      <c r="D56" s="130"/>
      <c r="E56" s="131" t="s">
        <v>1702</v>
      </c>
      <c r="F56" s="130" t="s">
        <v>9402</v>
      </c>
      <c r="G56" s="130" t="s">
        <v>9665</v>
      </c>
      <c r="H56" s="131" t="s">
        <v>93</v>
      </c>
      <c r="I56" s="130" t="s">
        <v>12437</v>
      </c>
      <c r="J56" s="136" t="str">
        <f t="shared" si="0"/>
        <v>IC.IT.020109</v>
      </c>
      <c r="K56" s="131" t="s">
        <v>1702</v>
      </c>
      <c r="L56" s="130" t="str">
        <f t="shared" si="1"/>
        <v xml:space="preserve">      Other: specify</v>
      </c>
      <c r="M56" s="137" t="str">
        <f t="shared" si="2"/>
        <v>PI.IC.IT.020109.01</v>
      </c>
      <c r="N56" s="137"/>
      <c r="O56" s="137" t="str">
        <f t="shared" si="3"/>
        <v>PH.IC.IT.020109.01</v>
      </c>
      <c r="P56" s="130"/>
      <c r="Q56" s="137" t="str">
        <f t="shared" si="4"/>
        <v>CL.IC.IT.020109.01</v>
      </c>
      <c r="R56" s="130"/>
      <c r="S56" s="130"/>
      <c r="T56" s="130"/>
      <c r="U56" s="130"/>
      <c r="V56" s="130"/>
      <c r="W56" s="130"/>
      <c r="X56" s="130"/>
      <c r="Y56" s="130"/>
      <c r="Z56" s="130"/>
      <c r="AA56" s="130"/>
      <c r="AB56" s="130"/>
      <c r="AC56" s="130"/>
      <c r="AD56" s="130"/>
      <c r="AE56" s="130"/>
      <c r="AF56" s="130"/>
      <c r="AG56" s="130"/>
      <c r="AH56" s="130"/>
      <c r="AI56" s="130"/>
      <c r="AJ56" s="130"/>
      <c r="AK56" s="130"/>
      <c r="AL56" s="130"/>
      <c r="AM56" s="130"/>
      <c r="AN56" s="130"/>
      <c r="AO56" s="130"/>
      <c r="AP56" s="130"/>
      <c r="AQ56" s="130"/>
      <c r="AR56" s="130"/>
      <c r="AS56" s="130"/>
    </row>
    <row r="57" spans="1:45" s="138" customFormat="1" ht="15">
      <c r="A57" s="130" t="s">
        <v>9344</v>
      </c>
      <c r="B57" s="130"/>
      <c r="C57" s="131" t="s">
        <v>115</v>
      </c>
      <c r="D57" s="130"/>
      <c r="E57" s="131" t="s">
        <v>12175</v>
      </c>
      <c r="F57" s="130" t="s">
        <v>9402</v>
      </c>
      <c r="G57" s="131" t="s">
        <v>9274</v>
      </c>
      <c r="H57" s="131" t="s">
        <v>3188</v>
      </c>
      <c r="I57" s="131" t="s">
        <v>9271</v>
      </c>
      <c r="J57" s="136" t="str">
        <f t="shared" si="0"/>
        <v>IC.IT.020110</v>
      </c>
      <c r="K57" s="131" t="s">
        <v>12175</v>
      </c>
      <c r="L57" s="130" t="str">
        <f t="shared" si="1"/>
        <v xml:space="preserve">  Unable to assess</v>
      </c>
      <c r="M57" s="137" t="str">
        <f t="shared" si="2"/>
        <v>PI.IC.IT.020110.01</v>
      </c>
      <c r="N57" s="137"/>
      <c r="O57" s="137" t="str">
        <f t="shared" si="3"/>
        <v>PH.IC.IT.020110.01</v>
      </c>
      <c r="P57" s="130"/>
      <c r="Q57" s="137" t="str">
        <f t="shared" si="4"/>
        <v>CL.IC.IT.020110.01</v>
      </c>
      <c r="R57" s="130" t="s">
        <v>4415</v>
      </c>
      <c r="S57" s="130">
        <v>146</v>
      </c>
      <c r="T57" s="130"/>
      <c r="U57" s="130"/>
      <c r="V57" s="130"/>
      <c r="W57" s="130"/>
      <c r="X57" s="130"/>
      <c r="Y57" s="130"/>
      <c r="Z57" s="130"/>
      <c r="AA57" s="130"/>
      <c r="AB57" s="130"/>
      <c r="AC57" s="130"/>
      <c r="AD57" s="130"/>
      <c r="AE57" s="130"/>
      <c r="AF57" s="130"/>
      <c r="AG57" s="130"/>
      <c r="AH57" s="130"/>
      <c r="AI57" s="130"/>
      <c r="AJ57" s="130"/>
      <c r="AK57" s="130"/>
      <c r="AL57" s="130"/>
      <c r="AM57" s="130"/>
      <c r="AN57" s="130"/>
      <c r="AO57" s="130"/>
      <c r="AP57" s="130"/>
      <c r="AQ57" s="130"/>
      <c r="AR57" s="130"/>
      <c r="AS57" s="130"/>
    </row>
    <row r="58" spans="1:45" s="138" customFormat="1" ht="15">
      <c r="A58" s="130" t="s">
        <v>9344</v>
      </c>
      <c r="B58" s="130"/>
      <c r="C58" s="131" t="s">
        <v>1863</v>
      </c>
      <c r="D58" s="130"/>
      <c r="E58" s="131" t="s">
        <v>12175</v>
      </c>
      <c r="F58" s="130" t="s">
        <v>9402</v>
      </c>
      <c r="G58" s="131" t="s">
        <v>9667</v>
      </c>
      <c r="H58" s="131" t="s">
        <v>155</v>
      </c>
      <c r="I58" s="131" t="s">
        <v>8642</v>
      </c>
      <c r="J58" s="136" t="str">
        <f t="shared" si="0"/>
        <v>IC.IT.020111</v>
      </c>
      <c r="K58" s="131" t="s">
        <v>12175</v>
      </c>
      <c r="L58" s="130" t="str">
        <f t="shared" si="1"/>
        <v xml:space="preserve"> Date/Time specify</v>
      </c>
      <c r="M58" s="137" t="str">
        <f t="shared" si="2"/>
        <v>PI.IC.IT.020111.01</v>
      </c>
      <c r="N58" s="137"/>
      <c r="O58" s="137" t="str">
        <f t="shared" si="3"/>
        <v>PH.IC.IT.020111.01</v>
      </c>
      <c r="P58" s="130"/>
      <c r="Q58" s="137" t="str">
        <f t="shared" si="4"/>
        <v>CL.IC.IT.020111.01</v>
      </c>
      <c r="R58" s="130" t="s">
        <v>12465</v>
      </c>
      <c r="S58" s="130">
        <v>798</v>
      </c>
      <c r="T58" s="130"/>
      <c r="U58" s="130"/>
      <c r="V58" s="130"/>
      <c r="W58" s="130"/>
      <c r="X58" s="130"/>
      <c r="Y58" s="130"/>
      <c r="Z58" s="130"/>
      <c r="AA58" s="130"/>
      <c r="AB58" s="130"/>
      <c r="AC58" s="130"/>
      <c r="AD58" s="130"/>
      <c r="AE58" s="130"/>
      <c r="AF58" s="130"/>
      <c r="AG58" s="130"/>
      <c r="AH58" s="130"/>
      <c r="AI58" s="130"/>
      <c r="AJ58" s="130"/>
      <c r="AK58" s="130"/>
      <c r="AL58" s="130"/>
      <c r="AM58" s="130"/>
      <c r="AN58" s="130"/>
      <c r="AO58" s="130"/>
      <c r="AP58" s="130"/>
      <c r="AQ58" s="130"/>
      <c r="AR58" s="130"/>
      <c r="AS58" s="130"/>
    </row>
    <row r="59" spans="1:45" s="138" customFormat="1" ht="15">
      <c r="A59" s="130" t="s">
        <v>9344</v>
      </c>
      <c r="B59" s="130"/>
      <c r="C59" s="131" t="s">
        <v>115</v>
      </c>
      <c r="D59" s="130" t="s">
        <v>9100</v>
      </c>
      <c r="E59" s="131" t="s">
        <v>115</v>
      </c>
      <c r="F59" s="130" t="s">
        <v>9402</v>
      </c>
      <c r="G59" s="130" t="s">
        <v>10806</v>
      </c>
      <c r="H59" s="131" t="s">
        <v>1702</v>
      </c>
      <c r="I59" s="130" t="s">
        <v>11753</v>
      </c>
      <c r="J59" s="136" t="str">
        <f t="shared" si="0"/>
        <v>IC.IT.020201</v>
      </c>
      <c r="K59" s="131" t="s">
        <v>1702</v>
      </c>
      <c r="L59" s="130" t="str">
        <f t="shared" si="1"/>
        <v xml:space="preserve">     Unchanged</v>
      </c>
      <c r="M59" s="137" t="str">
        <f t="shared" si="2"/>
        <v>PI.IC.IT.020201.01</v>
      </c>
      <c r="N59" s="137"/>
      <c r="O59" s="137" t="str">
        <f t="shared" si="3"/>
        <v>PH.IC.IT.020201.01</v>
      </c>
      <c r="P59" s="130"/>
      <c r="Q59" s="137" t="str">
        <f t="shared" si="4"/>
        <v>CL.IC.IT.020201.01</v>
      </c>
      <c r="R59" s="130"/>
      <c r="S59" s="130"/>
      <c r="T59" s="130"/>
      <c r="U59" s="130"/>
      <c r="V59" s="130"/>
      <c r="W59" s="130"/>
      <c r="X59" s="130"/>
      <c r="Y59" s="130"/>
      <c r="Z59" s="130"/>
      <c r="AA59" s="130"/>
      <c r="AB59" s="130"/>
      <c r="AC59" s="130"/>
      <c r="AD59" s="130"/>
      <c r="AE59" s="130"/>
      <c r="AF59" s="130"/>
      <c r="AG59" s="130"/>
      <c r="AH59" s="130"/>
      <c r="AI59" s="130"/>
      <c r="AJ59" s="130"/>
      <c r="AK59" s="130"/>
      <c r="AL59" s="130"/>
      <c r="AM59" s="130"/>
      <c r="AN59" s="130"/>
      <c r="AO59" s="130"/>
      <c r="AP59" s="130"/>
      <c r="AQ59" s="130"/>
      <c r="AR59" s="130"/>
      <c r="AS59" s="130"/>
    </row>
    <row r="60" spans="1:45" s="138" customFormat="1" ht="15">
      <c r="A60" s="130" t="s">
        <v>9344</v>
      </c>
      <c r="B60" s="130"/>
      <c r="C60" s="131" t="s">
        <v>115</v>
      </c>
      <c r="D60" s="130"/>
      <c r="E60" s="131" t="s">
        <v>115</v>
      </c>
      <c r="F60" s="130" t="s">
        <v>9402</v>
      </c>
      <c r="G60" s="130" t="s">
        <v>9668</v>
      </c>
      <c r="H60" s="131" t="s">
        <v>115</v>
      </c>
      <c r="I60" s="130" t="s">
        <v>11752</v>
      </c>
      <c r="J60" s="136" t="str">
        <f t="shared" si="0"/>
        <v>IC.IT.020202</v>
      </c>
      <c r="K60" s="131" t="s">
        <v>1702</v>
      </c>
      <c r="L60" s="130" t="str">
        <f t="shared" si="1"/>
        <v xml:space="preserve">      Decreasing</v>
      </c>
      <c r="M60" s="137" t="str">
        <f t="shared" si="2"/>
        <v>PI.IC.IT.020202.01</v>
      </c>
      <c r="N60" s="137"/>
      <c r="O60" s="137" t="str">
        <f t="shared" si="3"/>
        <v>PH.IC.IT.020202.01</v>
      </c>
      <c r="P60" s="130"/>
      <c r="Q60" s="137" t="str">
        <f t="shared" si="4"/>
        <v>CL.IC.IT.020202.01</v>
      </c>
      <c r="R60" s="130"/>
      <c r="S60" s="130"/>
      <c r="T60" s="130"/>
      <c r="U60" s="130"/>
      <c r="V60" s="130"/>
      <c r="W60" s="130"/>
      <c r="X60" s="130"/>
      <c r="Y60" s="130"/>
      <c r="Z60" s="130"/>
      <c r="AA60" s="130"/>
      <c r="AB60" s="130"/>
      <c r="AC60" s="130"/>
      <c r="AD60" s="130"/>
      <c r="AE60" s="130"/>
      <c r="AF60" s="130"/>
      <c r="AG60" s="130"/>
      <c r="AH60" s="130"/>
      <c r="AI60" s="130"/>
      <c r="AJ60" s="130"/>
      <c r="AK60" s="130"/>
      <c r="AL60" s="130"/>
      <c r="AM60" s="130"/>
      <c r="AN60" s="130"/>
      <c r="AO60" s="130"/>
      <c r="AP60" s="130"/>
      <c r="AQ60" s="130"/>
      <c r="AR60" s="130"/>
      <c r="AS60" s="130"/>
    </row>
    <row r="61" spans="1:45" s="138" customFormat="1" ht="15">
      <c r="A61" s="130" t="s">
        <v>9344</v>
      </c>
      <c r="B61" s="130"/>
      <c r="C61" s="131" t="s">
        <v>115</v>
      </c>
      <c r="D61" s="130"/>
      <c r="E61" s="131" t="s">
        <v>115</v>
      </c>
      <c r="F61" s="130" t="s">
        <v>9402</v>
      </c>
      <c r="G61" s="130" t="s">
        <v>9388</v>
      </c>
      <c r="H61" s="131" t="s">
        <v>0</v>
      </c>
      <c r="I61" s="130" t="s">
        <v>11583</v>
      </c>
      <c r="J61" s="136" t="str">
        <f t="shared" si="0"/>
        <v>IC.IT.020203</v>
      </c>
      <c r="K61" s="131" t="s">
        <v>1702</v>
      </c>
      <c r="L61" s="130" t="str">
        <f t="shared" si="1"/>
        <v xml:space="preserve">      Increasing</v>
      </c>
      <c r="M61" s="137" t="str">
        <f t="shared" si="2"/>
        <v>PI.IC.IT.020203.01</v>
      </c>
      <c r="N61" s="137"/>
      <c r="O61" s="137" t="str">
        <f t="shared" si="3"/>
        <v>PH.IC.IT.020203.01</v>
      </c>
      <c r="P61" s="130"/>
      <c r="Q61" s="137" t="str">
        <f t="shared" si="4"/>
        <v>CL.IC.IT.020203.01</v>
      </c>
      <c r="R61" s="130"/>
      <c r="S61" s="130"/>
      <c r="T61" s="130"/>
      <c r="U61" s="130"/>
      <c r="V61" s="130"/>
      <c r="W61" s="130"/>
      <c r="X61" s="130"/>
      <c r="Y61" s="130"/>
      <c r="Z61" s="130"/>
      <c r="AA61" s="130"/>
      <c r="AB61" s="130"/>
      <c r="AC61" s="130"/>
      <c r="AD61" s="130"/>
      <c r="AE61" s="130"/>
      <c r="AF61" s="130"/>
      <c r="AG61" s="130"/>
      <c r="AH61" s="130"/>
      <c r="AI61" s="130"/>
      <c r="AJ61" s="130"/>
      <c r="AK61" s="130"/>
      <c r="AL61" s="130"/>
      <c r="AM61" s="130"/>
      <c r="AN61" s="130"/>
      <c r="AO61" s="130"/>
      <c r="AP61" s="130"/>
      <c r="AQ61" s="130"/>
      <c r="AR61" s="130"/>
      <c r="AS61" s="130"/>
    </row>
    <row r="62" spans="1:45" s="138" customFormat="1" ht="15">
      <c r="A62" s="130" t="s">
        <v>9344</v>
      </c>
      <c r="B62" s="130"/>
      <c r="C62" s="131" t="s">
        <v>115</v>
      </c>
      <c r="D62" s="130"/>
      <c r="E62" s="131" t="s">
        <v>115</v>
      </c>
      <c r="F62" s="130" t="s">
        <v>9402</v>
      </c>
      <c r="G62" s="130" t="s">
        <v>9389</v>
      </c>
      <c r="H62" s="131" t="s">
        <v>11</v>
      </c>
      <c r="I62" s="130" t="s">
        <v>9390</v>
      </c>
      <c r="J62" s="136" t="str">
        <f t="shared" si="0"/>
        <v>IC.IT.020204</v>
      </c>
      <c r="K62" s="131" t="s">
        <v>1702</v>
      </c>
      <c r="L62" s="130" t="str">
        <f t="shared" si="1"/>
        <v xml:space="preserve">     Site marked, date/time:  specify</v>
      </c>
      <c r="M62" s="137" t="str">
        <f t="shared" si="2"/>
        <v>PI.IC.IT.020204.01</v>
      </c>
      <c r="N62" s="137"/>
      <c r="O62" s="137" t="str">
        <f t="shared" si="3"/>
        <v>PH.IC.IT.020204.01</v>
      </c>
      <c r="P62" s="130"/>
      <c r="Q62" s="137" t="str">
        <f t="shared" si="4"/>
        <v>CL.IC.IT.020204.01</v>
      </c>
      <c r="R62" s="130"/>
      <c r="S62" s="130"/>
      <c r="T62" s="130"/>
      <c r="U62" s="130"/>
      <c r="V62" s="130"/>
      <c r="W62" s="130"/>
      <c r="X62" s="130"/>
      <c r="Y62" s="130"/>
      <c r="Z62" s="130"/>
      <c r="AA62" s="130"/>
      <c r="AB62" s="130"/>
      <c r="AC62" s="130"/>
      <c r="AD62" s="130"/>
      <c r="AE62" s="130"/>
      <c r="AF62" s="130"/>
      <c r="AG62" s="130"/>
      <c r="AH62" s="130"/>
      <c r="AI62" s="130"/>
      <c r="AJ62" s="130"/>
      <c r="AK62" s="130"/>
      <c r="AL62" s="130"/>
      <c r="AM62" s="130"/>
      <c r="AN62" s="130"/>
      <c r="AO62" s="130"/>
      <c r="AP62" s="130"/>
      <c r="AQ62" s="130"/>
      <c r="AR62" s="130"/>
      <c r="AS62" s="130"/>
    </row>
    <row r="63" spans="1:45" s="138" customFormat="1" ht="15">
      <c r="A63" s="130" t="s">
        <v>9344</v>
      </c>
      <c r="B63" s="130"/>
      <c r="C63" s="131" t="s">
        <v>115</v>
      </c>
      <c r="D63" s="130" t="s">
        <v>9010</v>
      </c>
      <c r="E63" s="131" t="s">
        <v>0</v>
      </c>
      <c r="F63" s="130" t="s">
        <v>9402</v>
      </c>
      <c r="G63" s="130" t="s">
        <v>9391</v>
      </c>
      <c r="H63" s="131" t="s">
        <v>1702</v>
      </c>
      <c r="I63" s="130" t="s">
        <v>11474</v>
      </c>
      <c r="J63" s="136" t="str">
        <f t="shared" si="0"/>
        <v>IC.IT.020301</v>
      </c>
      <c r="K63" s="131" t="s">
        <v>1702</v>
      </c>
      <c r="L63" s="130" t="str">
        <f t="shared" si="1"/>
        <v xml:space="preserve">      Consistent with body temperature</v>
      </c>
      <c r="M63" s="137" t="str">
        <f t="shared" si="2"/>
        <v>PI.IC.IT.020301.01</v>
      </c>
      <c r="N63" s="137"/>
      <c r="O63" s="137" t="str">
        <f t="shared" si="3"/>
        <v>PH.IC.IT.020301.01</v>
      </c>
      <c r="P63" s="130"/>
      <c r="Q63" s="137" t="str">
        <f t="shared" si="4"/>
        <v>CL.IC.IT.020301.01</v>
      </c>
      <c r="R63" s="130"/>
      <c r="S63" s="130"/>
      <c r="T63" s="130"/>
      <c r="U63" s="130"/>
      <c r="V63" s="130"/>
      <c r="W63" s="130"/>
      <c r="X63" s="130"/>
      <c r="Y63" s="130"/>
      <c r="Z63" s="130"/>
      <c r="AA63" s="130"/>
      <c r="AB63" s="130"/>
      <c r="AC63" s="130"/>
      <c r="AD63" s="130"/>
      <c r="AE63" s="130"/>
      <c r="AF63" s="130"/>
      <c r="AG63" s="130"/>
      <c r="AH63" s="130"/>
      <c r="AI63" s="130"/>
      <c r="AJ63" s="130"/>
      <c r="AK63" s="130"/>
      <c r="AL63" s="130"/>
      <c r="AM63" s="130"/>
      <c r="AN63" s="130"/>
      <c r="AO63" s="130"/>
      <c r="AP63" s="130"/>
      <c r="AQ63" s="130"/>
      <c r="AR63" s="130"/>
      <c r="AS63" s="130"/>
    </row>
    <row r="64" spans="1:45" s="138" customFormat="1" ht="15">
      <c r="A64" s="130" t="s">
        <v>9344</v>
      </c>
      <c r="B64" s="130"/>
      <c r="C64" s="131" t="s">
        <v>115</v>
      </c>
      <c r="D64" s="130"/>
      <c r="E64" s="131" t="s">
        <v>0</v>
      </c>
      <c r="F64" s="130" t="s">
        <v>9402</v>
      </c>
      <c r="G64" s="130" t="s">
        <v>9520</v>
      </c>
      <c r="H64" s="131" t="s">
        <v>115</v>
      </c>
      <c r="I64" s="130" t="s">
        <v>11504</v>
      </c>
      <c r="J64" s="136" t="str">
        <f t="shared" si="0"/>
        <v>IC.IT.020302</v>
      </c>
      <c r="K64" s="131" t="s">
        <v>1702</v>
      </c>
      <c r="L64" s="130" t="str">
        <f t="shared" si="1"/>
        <v xml:space="preserve">      Warmer than general body temperature</v>
      </c>
      <c r="M64" s="137" t="str">
        <f t="shared" si="2"/>
        <v>PI.IC.IT.020302.01</v>
      </c>
      <c r="N64" s="137"/>
      <c r="O64" s="137" t="str">
        <f t="shared" si="3"/>
        <v>PH.IC.IT.020302.01</v>
      </c>
      <c r="P64" s="130"/>
      <c r="Q64" s="137" t="str">
        <f t="shared" si="4"/>
        <v>CL.IC.IT.020302.01</v>
      </c>
      <c r="R64" s="130"/>
      <c r="S64" s="130"/>
      <c r="T64" s="130"/>
      <c r="U64" s="130"/>
      <c r="V64" s="130"/>
      <c r="W64" s="130"/>
      <c r="X64" s="130"/>
      <c r="Y64" s="130"/>
      <c r="Z64" s="130"/>
      <c r="AA64" s="130"/>
      <c r="AB64" s="130"/>
      <c r="AC64" s="130"/>
      <c r="AD64" s="130"/>
      <c r="AE64" s="130"/>
      <c r="AF64" s="130"/>
      <c r="AG64" s="130"/>
      <c r="AH64" s="130"/>
      <c r="AI64" s="130"/>
      <c r="AJ64" s="130"/>
      <c r="AK64" s="130"/>
      <c r="AL64" s="130"/>
      <c r="AM64" s="130"/>
      <c r="AN64" s="130"/>
      <c r="AO64" s="130"/>
      <c r="AP64" s="130"/>
      <c r="AQ64" s="130"/>
      <c r="AR64" s="130"/>
      <c r="AS64" s="130"/>
    </row>
    <row r="65" spans="1:45" s="138" customFormat="1" ht="15">
      <c r="A65" s="130" t="s">
        <v>9344</v>
      </c>
      <c r="B65" s="130"/>
      <c r="C65" s="131" t="s">
        <v>115</v>
      </c>
      <c r="D65" s="130"/>
      <c r="E65" s="131" t="s">
        <v>0</v>
      </c>
      <c r="F65" s="130" t="s">
        <v>9402</v>
      </c>
      <c r="G65" s="130" t="s">
        <v>9521</v>
      </c>
      <c r="H65" s="131" t="s">
        <v>0</v>
      </c>
      <c r="I65" s="130" t="s">
        <v>11506</v>
      </c>
      <c r="J65" s="136" t="str">
        <f t="shared" si="0"/>
        <v>IC.IT.020303</v>
      </c>
      <c r="K65" s="131" t="s">
        <v>1702</v>
      </c>
      <c r="L65" s="130" t="str">
        <f t="shared" si="1"/>
        <v xml:space="preserve">      Warmer than opposite body part</v>
      </c>
      <c r="M65" s="137" t="str">
        <f t="shared" si="2"/>
        <v>PI.IC.IT.020303.01</v>
      </c>
      <c r="N65" s="137"/>
      <c r="O65" s="137" t="str">
        <f t="shared" si="3"/>
        <v>PH.IC.IT.020303.01</v>
      </c>
      <c r="P65" s="130"/>
      <c r="Q65" s="137" t="str">
        <f t="shared" si="4"/>
        <v>CL.IC.IT.020303.01</v>
      </c>
      <c r="R65" s="130"/>
      <c r="S65" s="130"/>
      <c r="T65" s="130"/>
      <c r="U65" s="130"/>
      <c r="V65" s="130"/>
      <c r="W65" s="130"/>
      <c r="X65" s="130"/>
      <c r="Y65" s="130"/>
      <c r="Z65" s="130"/>
      <c r="AA65" s="130"/>
      <c r="AB65" s="130"/>
      <c r="AC65" s="130"/>
      <c r="AD65" s="130"/>
      <c r="AE65" s="130"/>
      <c r="AF65" s="130"/>
      <c r="AG65" s="130"/>
      <c r="AH65" s="130"/>
      <c r="AI65" s="130"/>
      <c r="AJ65" s="130"/>
      <c r="AK65" s="130"/>
      <c r="AL65" s="130"/>
      <c r="AM65" s="130"/>
      <c r="AN65" s="130"/>
      <c r="AO65" s="130"/>
      <c r="AP65" s="130"/>
      <c r="AQ65" s="130"/>
      <c r="AR65" s="130"/>
      <c r="AS65" s="130"/>
    </row>
    <row r="66" spans="1:45" s="138" customFormat="1" ht="15">
      <c r="A66" s="130" t="s">
        <v>9344</v>
      </c>
      <c r="B66" s="130"/>
      <c r="C66" s="131" t="s">
        <v>115</v>
      </c>
      <c r="D66" s="130"/>
      <c r="E66" s="131" t="s">
        <v>0</v>
      </c>
      <c r="F66" s="130" t="s">
        <v>9402</v>
      </c>
      <c r="G66" s="130" t="s">
        <v>9522</v>
      </c>
      <c r="H66" s="131" t="s">
        <v>11</v>
      </c>
      <c r="I66" s="130" t="s">
        <v>11508</v>
      </c>
      <c r="J66" s="136" t="str">
        <f t="shared" ref="J66:J129" si="5">CONCATENATE("IC.IT.",C66,E66,H66)</f>
        <v>IC.IT.020304</v>
      </c>
      <c r="K66" s="131" t="s">
        <v>1702</v>
      </c>
      <c r="L66" s="130" t="str">
        <f t="shared" ref="L66:L129" si="6">G66</f>
        <v xml:space="preserve">      Cooler than general body temperature</v>
      </c>
      <c r="M66" s="137" t="str">
        <f t="shared" ref="M66:M129" si="7">CONCATENATE("PI.",J66,".",K66)</f>
        <v>PI.IC.IT.020304.01</v>
      </c>
      <c r="N66" s="137"/>
      <c r="O66" s="137" t="str">
        <f t="shared" ref="O66:O129" si="8">CONCATENATE("PH.",J66,".",K66)</f>
        <v>PH.IC.IT.020304.01</v>
      </c>
      <c r="P66" s="130"/>
      <c r="Q66" s="137" t="str">
        <f t="shared" ref="Q66:Q129" si="9">CONCATENATE("CL.",J66,".",K66)</f>
        <v>CL.IC.IT.020304.01</v>
      </c>
      <c r="R66" s="130"/>
      <c r="S66" s="130"/>
      <c r="T66" s="130"/>
      <c r="U66" s="130"/>
      <c r="V66" s="130"/>
      <c r="W66" s="130"/>
      <c r="X66" s="130"/>
      <c r="Y66" s="130"/>
      <c r="Z66" s="130"/>
      <c r="AA66" s="130"/>
      <c r="AB66" s="130"/>
      <c r="AC66" s="130"/>
      <c r="AD66" s="130"/>
      <c r="AE66" s="130"/>
      <c r="AF66" s="130"/>
      <c r="AG66" s="130"/>
      <c r="AH66" s="130"/>
      <c r="AI66" s="130"/>
      <c r="AJ66" s="130"/>
      <c r="AK66" s="130"/>
      <c r="AL66" s="130"/>
      <c r="AM66" s="130"/>
      <c r="AN66" s="130"/>
      <c r="AO66" s="130"/>
      <c r="AP66" s="130"/>
      <c r="AQ66" s="130"/>
      <c r="AR66" s="130"/>
      <c r="AS66" s="130"/>
    </row>
    <row r="67" spans="1:45" s="138" customFormat="1" ht="15">
      <c r="A67" s="130" t="s">
        <v>9344</v>
      </c>
      <c r="B67" s="130"/>
      <c r="C67" s="131" t="s">
        <v>115</v>
      </c>
      <c r="D67" s="130"/>
      <c r="E67" s="131" t="s">
        <v>0</v>
      </c>
      <c r="F67" s="130" t="s">
        <v>9402</v>
      </c>
      <c r="G67" s="130" t="s">
        <v>9524</v>
      </c>
      <c r="H67" s="131" t="s">
        <v>212</v>
      </c>
      <c r="I67" s="130" t="s">
        <v>11510</v>
      </c>
      <c r="J67" s="136" t="str">
        <f t="shared" si="5"/>
        <v>IC.IT.020305</v>
      </c>
      <c r="K67" s="131" t="s">
        <v>1702</v>
      </c>
      <c r="L67" s="130" t="str">
        <f t="shared" si="6"/>
        <v xml:space="preserve">      Cooler than opposite body part</v>
      </c>
      <c r="M67" s="137" t="str">
        <f t="shared" si="7"/>
        <v>PI.IC.IT.020305.01</v>
      </c>
      <c r="N67" s="137"/>
      <c r="O67" s="137" t="str">
        <f t="shared" si="8"/>
        <v>PH.IC.IT.020305.01</v>
      </c>
      <c r="P67" s="130"/>
      <c r="Q67" s="137" t="str">
        <f t="shared" si="9"/>
        <v>CL.IC.IT.020305.01</v>
      </c>
      <c r="R67" s="130"/>
      <c r="S67" s="130"/>
      <c r="T67" s="130"/>
      <c r="U67" s="130"/>
      <c r="V67" s="130"/>
      <c r="W67" s="130"/>
      <c r="X67" s="130"/>
      <c r="Y67" s="130"/>
      <c r="Z67" s="130"/>
      <c r="AA67" s="130"/>
      <c r="AB67" s="130"/>
      <c r="AC67" s="130"/>
      <c r="AD67" s="130"/>
      <c r="AE67" s="130"/>
      <c r="AF67" s="130"/>
      <c r="AG67" s="130"/>
      <c r="AH67" s="130"/>
      <c r="AI67" s="130"/>
      <c r="AJ67" s="130"/>
      <c r="AK67" s="130"/>
      <c r="AL67" s="130"/>
      <c r="AM67" s="130"/>
      <c r="AN67" s="130"/>
      <c r="AO67" s="130"/>
      <c r="AP67" s="130"/>
      <c r="AQ67" s="130"/>
      <c r="AR67" s="130"/>
      <c r="AS67" s="130"/>
    </row>
    <row r="68" spans="1:45" s="138" customFormat="1" ht="15">
      <c r="A68" s="130" t="s">
        <v>9101</v>
      </c>
      <c r="B68" s="130"/>
      <c r="C68" s="131" t="s">
        <v>115</v>
      </c>
      <c r="D68" s="130"/>
      <c r="E68" s="131" t="s">
        <v>0</v>
      </c>
      <c r="F68" s="130" t="s">
        <v>9557</v>
      </c>
      <c r="G68" s="131" t="s">
        <v>9270</v>
      </c>
      <c r="H68" s="131" t="s">
        <v>6988</v>
      </c>
      <c r="I68" s="131" t="s">
        <v>9271</v>
      </c>
      <c r="J68" s="136" t="str">
        <f t="shared" si="5"/>
        <v>IC.IT.020306</v>
      </c>
      <c r="K68" s="131" t="s">
        <v>1702</v>
      </c>
      <c r="L68" s="130" t="str">
        <f t="shared" si="6"/>
        <v xml:space="preserve"> Unable to Assess</v>
      </c>
      <c r="M68" s="137" t="str">
        <f t="shared" si="7"/>
        <v>PI.IC.IT.020306.01</v>
      </c>
      <c r="N68" s="137"/>
      <c r="O68" s="137" t="str">
        <f t="shared" si="8"/>
        <v>PH.IC.IT.020306.01</v>
      </c>
      <c r="P68" s="130"/>
      <c r="Q68" s="137" t="str">
        <f t="shared" si="9"/>
        <v>CL.IC.IT.020306.01</v>
      </c>
      <c r="R68" s="130" t="s">
        <v>12465</v>
      </c>
      <c r="S68" s="130">
        <v>147</v>
      </c>
      <c r="T68" s="130"/>
      <c r="U68" s="130"/>
      <c r="V68" s="130"/>
      <c r="W68" s="130"/>
      <c r="X68" s="130"/>
      <c r="Y68" s="130"/>
      <c r="Z68" s="130"/>
      <c r="AA68" s="130"/>
      <c r="AB68" s="130"/>
      <c r="AC68" s="130"/>
      <c r="AD68" s="130"/>
      <c r="AE68" s="130"/>
      <c r="AF68" s="130"/>
      <c r="AG68" s="130"/>
      <c r="AH68" s="130"/>
      <c r="AI68" s="130"/>
      <c r="AJ68" s="130"/>
      <c r="AK68" s="130"/>
      <c r="AL68" s="130"/>
      <c r="AM68" s="130"/>
      <c r="AN68" s="130"/>
      <c r="AO68" s="130"/>
      <c r="AP68" s="130"/>
      <c r="AQ68" s="130"/>
      <c r="AR68" s="130"/>
      <c r="AS68" s="130"/>
    </row>
    <row r="69" spans="1:45" s="138" customFormat="1" ht="15">
      <c r="A69" s="130" t="s">
        <v>9344</v>
      </c>
      <c r="B69" s="130"/>
      <c r="C69" s="131" t="s">
        <v>12182</v>
      </c>
      <c r="D69" s="130" t="s">
        <v>9272</v>
      </c>
      <c r="E69" s="131" t="s">
        <v>12594</v>
      </c>
      <c r="F69" s="130" t="s">
        <v>9402</v>
      </c>
      <c r="G69" s="130" t="s">
        <v>9440</v>
      </c>
      <c r="H69" s="131" t="s">
        <v>1702</v>
      </c>
      <c r="I69" s="130" t="s">
        <v>10029</v>
      </c>
      <c r="J69" s="136" t="str">
        <f t="shared" si="5"/>
        <v>IC.IT.020401</v>
      </c>
      <c r="K69" s="131" t="s">
        <v>1702</v>
      </c>
      <c r="L69" s="130" t="str">
        <f t="shared" si="6"/>
        <v xml:space="preserve">      Staples</v>
      </c>
      <c r="M69" s="137" t="str">
        <f t="shared" si="7"/>
        <v>PI.IC.IT.020401.01</v>
      </c>
      <c r="N69" s="137"/>
      <c r="O69" s="137" t="str">
        <f t="shared" si="8"/>
        <v>PH.IC.IT.020401.01</v>
      </c>
      <c r="P69" s="130"/>
      <c r="Q69" s="137" t="str">
        <f t="shared" si="9"/>
        <v>CL.IC.IT.020401.01</v>
      </c>
      <c r="R69" s="130"/>
      <c r="S69" s="130"/>
      <c r="T69" s="130"/>
      <c r="U69" s="130"/>
      <c r="V69" s="130"/>
      <c r="W69" s="130"/>
      <c r="X69" s="130"/>
      <c r="Y69" s="130"/>
      <c r="Z69" s="130"/>
      <c r="AA69" s="130"/>
      <c r="AB69" s="130"/>
      <c r="AC69" s="130"/>
      <c r="AD69" s="130"/>
      <c r="AE69" s="130"/>
      <c r="AF69" s="130"/>
      <c r="AG69" s="130"/>
      <c r="AH69" s="130"/>
      <c r="AI69" s="130"/>
      <c r="AJ69" s="130"/>
      <c r="AK69" s="130"/>
      <c r="AL69" s="130"/>
      <c r="AM69" s="130"/>
      <c r="AN69" s="130"/>
      <c r="AO69" s="130"/>
      <c r="AP69" s="130"/>
      <c r="AQ69" s="130"/>
      <c r="AR69" s="130"/>
      <c r="AS69" s="130"/>
    </row>
    <row r="70" spans="1:45" s="138" customFormat="1" ht="15">
      <c r="A70" s="130" t="s">
        <v>9344</v>
      </c>
      <c r="B70" s="130"/>
      <c r="C70" s="131" t="s">
        <v>12182</v>
      </c>
      <c r="D70" s="130"/>
      <c r="E70" s="131" t="s">
        <v>12594</v>
      </c>
      <c r="F70" s="130" t="s">
        <v>9402</v>
      </c>
      <c r="G70" s="130" t="s">
        <v>10191</v>
      </c>
      <c r="H70" s="131" t="s">
        <v>12182</v>
      </c>
      <c r="I70" s="130" t="s">
        <v>10756</v>
      </c>
      <c r="J70" s="136" t="str">
        <f t="shared" si="5"/>
        <v>IC.IT.020402</v>
      </c>
      <c r="K70" s="131" t="s">
        <v>1702</v>
      </c>
      <c r="L70" s="130" t="str">
        <f t="shared" si="6"/>
        <v xml:space="preserve">     Sutures</v>
      </c>
      <c r="M70" s="137" t="str">
        <f t="shared" si="7"/>
        <v>PI.IC.IT.020402.01</v>
      </c>
      <c r="N70" s="137"/>
      <c r="O70" s="137" t="str">
        <f t="shared" si="8"/>
        <v>PH.IC.IT.020402.01</v>
      </c>
      <c r="P70" s="130"/>
      <c r="Q70" s="137" t="str">
        <f t="shared" si="9"/>
        <v>CL.IC.IT.020402.01</v>
      </c>
      <c r="R70" s="130"/>
      <c r="S70" s="130"/>
      <c r="T70" s="130"/>
      <c r="U70" s="130"/>
      <c r="V70" s="130"/>
      <c r="W70" s="130"/>
      <c r="X70" s="130"/>
      <c r="Y70" s="130"/>
      <c r="Z70" s="130"/>
      <c r="AA70" s="130"/>
      <c r="AB70" s="130"/>
      <c r="AC70" s="130"/>
      <c r="AD70" s="130"/>
      <c r="AE70" s="130"/>
      <c r="AF70" s="130"/>
      <c r="AG70" s="130"/>
      <c r="AH70" s="130"/>
      <c r="AI70" s="130"/>
      <c r="AJ70" s="130"/>
      <c r="AK70" s="130"/>
      <c r="AL70" s="130"/>
      <c r="AM70" s="130"/>
      <c r="AN70" s="130"/>
      <c r="AO70" s="130"/>
      <c r="AP70" s="130"/>
      <c r="AQ70" s="130"/>
      <c r="AR70" s="130"/>
      <c r="AS70" s="130"/>
    </row>
    <row r="71" spans="1:45" s="138" customFormat="1" ht="15">
      <c r="A71" s="130" t="s">
        <v>9344</v>
      </c>
      <c r="B71" s="130"/>
      <c r="C71" s="131" t="s">
        <v>12182</v>
      </c>
      <c r="D71" s="130"/>
      <c r="E71" s="131" t="s">
        <v>12594</v>
      </c>
      <c r="F71" s="130" t="s">
        <v>9402</v>
      </c>
      <c r="G71" s="130" t="s">
        <v>9881</v>
      </c>
      <c r="H71" s="131" t="s">
        <v>12592</v>
      </c>
      <c r="I71" s="130" t="s">
        <v>9882</v>
      </c>
      <c r="J71" s="136" t="str">
        <f t="shared" si="5"/>
        <v>IC.IT.020403</v>
      </c>
      <c r="K71" s="131" t="s">
        <v>1702</v>
      </c>
      <c r="L71" s="130" t="str">
        <f t="shared" si="6"/>
        <v xml:space="preserve">      Steri-strips</v>
      </c>
      <c r="M71" s="137" t="str">
        <f t="shared" si="7"/>
        <v>PI.IC.IT.020403.01</v>
      </c>
      <c r="N71" s="137"/>
      <c r="O71" s="137" t="str">
        <f t="shared" si="8"/>
        <v>PH.IC.IT.020403.01</v>
      </c>
      <c r="P71" s="130"/>
      <c r="Q71" s="137" t="str">
        <f t="shared" si="9"/>
        <v>CL.IC.IT.020403.01</v>
      </c>
      <c r="R71" s="130"/>
      <c r="S71" s="130"/>
      <c r="T71" s="130"/>
      <c r="U71" s="130"/>
      <c r="V71" s="130"/>
      <c r="W71" s="130"/>
      <c r="X71" s="130"/>
      <c r="Y71" s="130"/>
      <c r="Z71" s="130"/>
      <c r="AA71" s="130"/>
      <c r="AB71" s="130"/>
      <c r="AC71" s="130"/>
      <c r="AD71" s="130"/>
      <c r="AE71" s="130"/>
      <c r="AF71" s="130"/>
      <c r="AG71" s="130"/>
      <c r="AH71" s="130"/>
      <c r="AI71" s="130"/>
      <c r="AJ71" s="130"/>
      <c r="AK71" s="130"/>
      <c r="AL71" s="130"/>
      <c r="AM71" s="130"/>
      <c r="AN71" s="130"/>
      <c r="AO71" s="130"/>
      <c r="AP71" s="130"/>
      <c r="AQ71" s="130"/>
      <c r="AR71" s="130"/>
      <c r="AS71" s="130"/>
    </row>
    <row r="72" spans="1:45" s="138" customFormat="1" ht="15">
      <c r="A72" s="130" t="s">
        <v>9344</v>
      </c>
      <c r="B72" s="130"/>
      <c r="C72" s="131" t="s">
        <v>12182</v>
      </c>
      <c r="D72" s="130"/>
      <c r="E72" s="131" t="s">
        <v>12594</v>
      </c>
      <c r="F72" s="130" t="s">
        <v>9402</v>
      </c>
      <c r="G72" s="130" t="s">
        <v>9883</v>
      </c>
      <c r="H72" s="131" t="s">
        <v>12594</v>
      </c>
      <c r="I72" s="130" t="s">
        <v>9934</v>
      </c>
      <c r="J72" s="136" t="str">
        <f t="shared" si="5"/>
        <v>IC.IT.020404</v>
      </c>
      <c r="K72" s="131" t="s">
        <v>1702</v>
      </c>
      <c r="L72" s="130" t="str">
        <f t="shared" si="6"/>
        <v xml:space="preserve">      Retention sutures</v>
      </c>
      <c r="M72" s="137" t="str">
        <f t="shared" si="7"/>
        <v>PI.IC.IT.020404.01</v>
      </c>
      <c r="N72" s="137"/>
      <c r="O72" s="137" t="str">
        <f t="shared" si="8"/>
        <v>PH.IC.IT.020404.01</v>
      </c>
      <c r="P72" s="130"/>
      <c r="Q72" s="137" t="str">
        <f t="shared" si="9"/>
        <v>CL.IC.IT.020404.01</v>
      </c>
      <c r="R72" s="130"/>
      <c r="S72" s="130"/>
      <c r="T72" s="130"/>
      <c r="U72" s="130"/>
      <c r="V72" s="130"/>
      <c r="W72" s="130"/>
      <c r="X72" s="130"/>
      <c r="Y72" s="130"/>
      <c r="Z72" s="130"/>
      <c r="AA72" s="130"/>
      <c r="AB72" s="130"/>
      <c r="AC72" s="130"/>
      <c r="AD72" s="130"/>
      <c r="AE72" s="130"/>
      <c r="AF72" s="130"/>
      <c r="AG72" s="130"/>
      <c r="AH72" s="130"/>
      <c r="AI72" s="130"/>
      <c r="AJ72" s="130"/>
      <c r="AK72" s="130"/>
      <c r="AL72" s="130"/>
      <c r="AM72" s="130"/>
      <c r="AN72" s="130"/>
      <c r="AO72" s="130"/>
      <c r="AP72" s="130"/>
      <c r="AQ72" s="130"/>
      <c r="AR72" s="130"/>
      <c r="AS72" s="130"/>
    </row>
    <row r="73" spans="1:45" s="138" customFormat="1" ht="15">
      <c r="A73" s="130" t="s">
        <v>9344</v>
      </c>
      <c r="B73" s="130"/>
      <c r="C73" s="131" t="s">
        <v>12182</v>
      </c>
      <c r="D73" s="130"/>
      <c r="E73" s="131" t="s">
        <v>12594</v>
      </c>
      <c r="F73" s="130" t="s">
        <v>9402</v>
      </c>
      <c r="G73" s="130" t="s">
        <v>9884</v>
      </c>
      <c r="H73" s="131" t="s">
        <v>212</v>
      </c>
      <c r="I73" s="130" t="s">
        <v>9740</v>
      </c>
      <c r="J73" s="136" t="str">
        <f t="shared" si="5"/>
        <v>IC.IT.020405</v>
      </c>
      <c r="K73" s="131" t="s">
        <v>1702</v>
      </c>
      <c r="L73" s="130" t="str">
        <f t="shared" si="6"/>
        <v xml:space="preserve">      Glue</v>
      </c>
      <c r="M73" s="137" t="str">
        <f t="shared" si="7"/>
        <v>PI.IC.IT.020405.01</v>
      </c>
      <c r="N73" s="137"/>
      <c r="O73" s="137" t="str">
        <f t="shared" si="8"/>
        <v>PH.IC.IT.020405.01</v>
      </c>
      <c r="P73" s="130"/>
      <c r="Q73" s="137" t="str">
        <f t="shared" si="9"/>
        <v>CL.IC.IT.020405.01</v>
      </c>
      <c r="R73" s="130"/>
      <c r="S73" s="130"/>
      <c r="T73" s="130"/>
      <c r="U73" s="130"/>
      <c r="V73" s="130"/>
      <c r="W73" s="130"/>
      <c r="X73" s="130"/>
      <c r="Y73" s="130"/>
      <c r="Z73" s="130"/>
      <c r="AA73" s="130"/>
      <c r="AB73" s="130"/>
      <c r="AC73" s="130"/>
      <c r="AD73" s="130"/>
      <c r="AE73" s="130"/>
      <c r="AF73" s="130"/>
      <c r="AG73" s="130"/>
      <c r="AH73" s="130"/>
      <c r="AI73" s="130"/>
      <c r="AJ73" s="130"/>
      <c r="AK73" s="130"/>
      <c r="AL73" s="130"/>
      <c r="AM73" s="130"/>
      <c r="AN73" s="130"/>
      <c r="AO73" s="130"/>
      <c r="AP73" s="130"/>
      <c r="AQ73" s="130"/>
      <c r="AR73" s="130"/>
      <c r="AS73" s="130"/>
    </row>
    <row r="74" spans="1:45" s="138" customFormat="1" ht="15">
      <c r="A74" s="130" t="s">
        <v>9344</v>
      </c>
      <c r="B74" s="130"/>
      <c r="C74" s="131" t="s">
        <v>1863</v>
      </c>
      <c r="D74" s="130"/>
      <c r="E74" s="131" t="s">
        <v>11</v>
      </c>
      <c r="F74" s="130" t="s">
        <v>9402</v>
      </c>
      <c r="G74" s="130" t="s">
        <v>9741</v>
      </c>
      <c r="H74" s="131" t="s">
        <v>6988</v>
      </c>
      <c r="I74" s="130" t="s">
        <v>9742</v>
      </c>
      <c r="J74" s="136" t="str">
        <f t="shared" si="5"/>
        <v>IC.IT.020406</v>
      </c>
      <c r="K74" s="131" t="s">
        <v>12175</v>
      </c>
      <c r="L74" s="130" t="str">
        <f t="shared" si="6"/>
        <v xml:space="preserve">      Not closed</v>
      </c>
      <c r="M74" s="137" t="str">
        <f t="shared" si="7"/>
        <v>PI.IC.IT.020406.01</v>
      </c>
      <c r="N74" s="137"/>
      <c r="O74" s="137" t="str">
        <f t="shared" si="8"/>
        <v>PH.IC.IT.020406.01</v>
      </c>
      <c r="P74" s="130"/>
      <c r="Q74" s="137" t="str">
        <f t="shared" si="9"/>
        <v>CL.IC.IT.020406.01</v>
      </c>
      <c r="R74" s="130"/>
      <c r="S74" s="130"/>
      <c r="T74" s="130"/>
      <c r="U74" s="130"/>
      <c r="V74" s="130"/>
      <c r="W74" s="130"/>
      <c r="X74" s="130"/>
      <c r="Y74" s="130"/>
      <c r="Z74" s="130"/>
      <c r="AA74" s="130"/>
      <c r="AB74" s="130"/>
      <c r="AC74" s="130"/>
      <c r="AD74" s="130"/>
      <c r="AE74" s="130"/>
      <c r="AF74" s="130"/>
      <c r="AG74" s="130"/>
      <c r="AH74" s="130"/>
      <c r="AI74" s="130"/>
      <c r="AJ74" s="130"/>
      <c r="AK74" s="130"/>
      <c r="AL74" s="130"/>
      <c r="AM74" s="130"/>
      <c r="AN74" s="130"/>
      <c r="AO74" s="130"/>
      <c r="AP74" s="130"/>
      <c r="AQ74" s="130"/>
      <c r="AR74" s="130"/>
      <c r="AS74" s="130"/>
    </row>
    <row r="75" spans="1:45" s="138" customFormat="1" ht="15">
      <c r="A75" s="130" t="s">
        <v>9344</v>
      </c>
      <c r="B75" s="130"/>
      <c r="C75" s="131" t="s">
        <v>1863</v>
      </c>
      <c r="D75" s="130"/>
      <c r="E75" s="131" t="s">
        <v>11</v>
      </c>
      <c r="F75" s="130" t="s">
        <v>9402</v>
      </c>
      <c r="G75" s="131" t="s">
        <v>9393</v>
      </c>
      <c r="H75" s="131" t="s">
        <v>573</v>
      </c>
      <c r="I75" s="131" t="s">
        <v>9394</v>
      </c>
      <c r="J75" s="136" t="str">
        <f t="shared" si="5"/>
        <v>IC.IT.020407</v>
      </c>
      <c r="K75" s="131" t="s">
        <v>12175</v>
      </c>
      <c r="L75" s="130" t="str">
        <f t="shared" si="6"/>
        <v xml:space="preserve">  Wound vac</v>
      </c>
      <c r="M75" s="137" t="str">
        <f t="shared" si="7"/>
        <v>PI.IC.IT.020407.01</v>
      </c>
      <c r="N75" s="137"/>
      <c r="O75" s="137" t="str">
        <f t="shared" si="8"/>
        <v>PH.IC.IT.020407.01</v>
      </c>
      <c r="P75" s="130"/>
      <c r="Q75" s="137" t="str">
        <f t="shared" si="9"/>
        <v>CL.IC.IT.020407.01</v>
      </c>
      <c r="R75" s="130" t="s">
        <v>12465</v>
      </c>
      <c r="S75" s="130">
        <v>145</v>
      </c>
      <c r="T75" s="130"/>
      <c r="U75" s="130"/>
      <c r="V75" s="130"/>
      <c r="W75" s="130"/>
      <c r="X75" s="130"/>
      <c r="Y75" s="130"/>
      <c r="Z75" s="130"/>
      <c r="AA75" s="130"/>
      <c r="AB75" s="130"/>
      <c r="AC75" s="130"/>
      <c r="AD75" s="130"/>
      <c r="AE75" s="130"/>
      <c r="AF75" s="130"/>
      <c r="AG75" s="130"/>
      <c r="AH75" s="130"/>
      <c r="AI75" s="130"/>
      <c r="AJ75" s="130"/>
      <c r="AK75" s="130"/>
      <c r="AL75" s="130"/>
      <c r="AM75" s="130"/>
      <c r="AN75" s="130"/>
      <c r="AO75" s="130"/>
      <c r="AP75" s="130"/>
      <c r="AQ75" s="130"/>
      <c r="AR75" s="130"/>
      <c r="AS75" s="130"/>
    </row>
    <row r="76" spans="1:45" s="138" customFormat="1" ht="15">
      <c r="A76" s="130" t="s">
        <v>9344</v>
      </c>
      <c r="B76" s="130"/>
      <c r="C76" s="131" t="s">
        <v>1863</v>
      </c>
      <c r="D76" s="130"/>
      <c r="E76" s="131" t="s">
        <v>11</v>
      </c>
      <c r="F76" s="130" t="s">
        <v>9402</v>
      </c>
      <c r="G76" s="131" t="s">
        <v>7339</v>
      </c>
      <c r="H76" s="131" t="s">
        <v>92</v>
      </c>
      <c r="I76" s="131" t="s">
        <v>9271</v>
      </c>
      <c r="J76" s="136" t="str">
        <f t="shared" si="5"/>
        <v>IC.IT.020408</v>
      </c>
      <c r="K76" s="131" t="s">
        <v>12175</v>
      </c>
      <c r="L76" s="130" t="str">
        <f t="shared" si="6"/>
        <v>Unable to assess</v>
      </c>
      <c r="M76" s="137" t="str">
        <f t="shared" si="7"/>
        <v>PI.IC.IT.020408.01</v>
      </c>
      <c r="N76" s="137"/>
      <c r="O76" s="137" t="str">
        <f t="shared" si="8"/>
        <v>PH.IC.IT.020408.01</v>
      </c>
      <c r="P76" s="130"/>
      <c r="Q76" s="137" t="str">
        <f t="shared" si="9"/>
        <v>CL.IC.IT.020408.01</v>
      </c>
      <c r="R76" s="130" t="s">
        <v>12465</v>
      </c>
      <c r="S76" s="130">
        <v>148</v>
      </c>
      <c r="T76" s="130"/>
      <c r="U76" s="130"/>
      <c r="V76" s="130"/>
      <c r="W76" s="130"/>
      <c r="X76" s="130"/>
      <c r="Y76" s="130"/>
      <c r="Z76" s="130"/>
      <c r="AA76" s="130"/>
      <c r="AB76" s="130"/>
      <c r="AC76" s="130"/>
      <c r="AD76" s="130"/>
      <c r="AE76" s="130"/>
      <c r="AF76" s="130"/>
      <c r="AG76" s="130"/>
      <c r="AH76" s="130"/>
      <c r="AI76" s="130"/>
      <c r="AJ76" s="130"/>
      <c r="AK76" s="130"/>
      <c r="AL76" s="130"/>
      <c r="AM76" s="130"/>
      <c r="AN76" s="130"/>
      <c r="AO76" s="130"/>
      <c r="AP76" s="130"/>
      <c r="AQ76" s="130"/>
      <c r="AR76" s="130"/>
      <c r="AS76" s="130"/>
    </row>
    <row r="77" spans="1:45" s="138" customFormat="1" ht="15">
      <c r="A77" s="130" t="s">
        <v>9344</v>
      </c>
      <c r="B77" s="130"/>
      <c r="C77" s="131" t="s">
        <v>12182</v>
      </c>
      <c r="D77" s="130" t="s">
        <v>8040</v>
      </c>
      <c r="E77" s="131" t="s">
        <v>212</v>
      </c>
      <c r="F77" s="130" t="s">
        <v>9402</v>
      </c>
      <c r="G77" s="130" t="s">
        <v>9743</v>
      </c>
      <c r="H77" s="131" t="s">
        <v>1702</v>
      </c>
      <c r="I77" s="130" t="s">
        <v>12157</v>
      </c>
      <c r="J77" s="136" t="str">
        <f t="shared" si="5"/>
        <v>IC.IT.020501</v>
      </c>
      <c r="K77" s="131" t="s">
        <v>1702</v>
      </c>
      <c r="L77" s="130" t="str">
        <f t="shared" si="6"/>
        <v xml:space="preserve">      None</v>
      </c>
      <c r="M77" s="137" t="str">
        <f t="shared" si="7"/>
        <v>PI.IC.IT.020501.01</v>
      </c>
      <c r="N77" s="137"/>
      <c r="O77" s="137" t="str">
        <f t="shared" si="8"/>
        <v>PH.IC.IT.020501.01</v>
      </c>
      <c r="P77" s="130"/>
      <c r="Q77" s="137" t="str">
        <f t="shared" si="9"/>
        <v>CL.IC.IT.020501.01</v>
      </c>
      <c r="R77" s="130"/>
      <c r="S77" s="130"/>
      <c r="T77" s="130"/>
      <c r="U77" s="130"/>
      <c r="V77" s="130"/>
      <c r="W77" s="130"/>
      <c r="X77" s="130"/>
      <c r="Y77" s="130"/>
      <c r="Z77" s="130"/>
      <c r="AA77" s="130"/>
      <c r="AB77" s="130"/>
      <c r="AC77" s="130"/>
      <c r="AD77" s="130"/>
      <c r="AE77" s="130"/>
      <c r="AF77" s="130"/>
      <c r="AG77" s="130"/>
      <c r="AH77" s="130"/>
      <c r="AI77" s="130"/>
      <c r="AJ77" s="130"/>
      <c r="AK77" s="130"/>
      <c r="AL77" s="130"/>
      <c r="AM77" s="130"/>
      <c r="AN77" s="130"/>
      <c r="AO77" s="130"/>
      <c r="AP77" s="130"/>
      <c r="AQ77" s="130"/>
      <c r="AR77" s="130"/>
      <c r="AS77" s="130"/>
    </row>
    <row r="78" spans="1:45" s="138" customFormat="1" ht="15">
      <c r="A78" s="130" t="s">
        <v>9344</v>
      </c>
      <c r="B78" s="130"/>
      <c r="C78" s="131" t="s">
        <v>1863</v>
      </c>
      <c r="D78" s="130"/>
      <c r="E78" s="131" t="s">
        <v>212</v>
      </c>
      <c r="F78" s="130" t="s">
        <v>9402</v>
      </c>
      <c r="G78" s="130" t="s">
        <v>9744</v>
      </c>
      <c r="H78" s="131" t="s">
        <v>1863</v>
      </c>
      <c r="I78" s="130" t="s">
        <v>11512</v>
      </c>
      <c r="J78" s="136" t="str">
        <f t="shared" si="5"/>
        <v>IC.IT.020502</v>
      </c>
      <c r="K78" s="131" t="s">
        <v>12175</v>
      </c>
      <c r="L78" s="130" t="str">
        <f t="shared" si="6"/>
        <v xml:space="preserve">      Abdominal binder</v>
      </c>
      <c r="M78" s="137" t="str">
        <f t="shared" si="7"/>
        <v>PI.IC.IT.020502.01</v>
      </c>
      <c r="N78" s="137"/>
      <c r="O78" s="137" t="str">
        <f t="shared" si="8"/>
        <v>PH.IC.IT.020502.01</v>
      </c>
      <c r="P78" s="130"/>
      <c r="Q78" s="137" t="str">
        <f t="shared" si="9"/>
        <v>CL.IC.IT.020502.01</v>
      </c>
      <c r="R78" s="130"/>
      <c r="S78" s="130"/>
      <c r="T78" s="130"/>
      <c r="U78" s="130"/>
      <c r="V78" s="130"/>
      <c r="W78" s="130"/>
      <c r="X78" s="130"/>
      <c r="Y78" s="130"/>
      <c r="Z78" s="130"/>
      <c r="AA78" s="130"/>
      <c r="AB78" s="130"/>
      <c r="AC78" s="130"/>
      <c r="AD78" s="130"/>
      <c r="AE78" s="130"/>
      <c r="AF78" s="130"/>
      <c r="AG78" s="130"/>
      <c r="AH78" s="130"/>
      <c r="AI78" s="130"/>
      <c r="AJ78" s="130"/>
      <c r="AK78" s="130"/>
      <c r="AL78" s="130"/>
      <c r="AM78" s="130"/>
      <c r="AN78" s="130"/>
      <c r="AO78" s="130"/>
      <c r="AP78" s="130"/>
      <c r="AQ78" s="130"/>
      <c r="AR78" s="130"/>
      <c r="AS78" s="130"/>
    </row>
    <row r="79" spans="1:45" s="138" customFormat="1" ht="15">
      <c r="A79" s="130" t="s">
        <v>9344</v>
      </c>
      <c r="B79" s="130"/>
      <c r="C79" s="131" t="s">
        <v>1863</v>
      </c>
      <c r="D79" s="130"/>
      <c r="E79" s="131" t="s">
        <v>212</v>
      </c>
      <c r="F79" s="130" t="s">
        <v>9402</v>
      </c>
      <c r="G79" s="130" t="s">
        <v>9599</v>
      </c>
      <c r="H79" s="131" t="s">
        <v>12185</v>
      </c>
      <c r="I79" s="130" t="s">
        <v>11514</v>
      </c>
      <c r="J79" s="136" t="str">
        <f t="shared" si="5"/>
        <v>IC.IT.020503</v>
      </c>
      <c r="K79" s="131" t="s">
        <v>12175</v>
      </c>
      <c r="L79" s="130" t="str">
        <f t="shared" si="6"/>
        <v xml:space="preserve">      Ace wrap</v>
      </c>
      <c r="M79" s="137" t="str">
        <f t="shared" si="7"/>
        <v>PI.IC.IT.020503.01</v>
      </c>
      <c r="N79" s="137"/>
      <c r="O79" s="137" t="str">
        <f t="shared" si="8"/>
        <v>PH.IC.IT.020503.01</v>
      </c>
      <c r="P79" s="130"/>
      <c r="Q79" s="137" t="str">
        <f t="shared" si="9"/>
        <v>CL.IC.IT.020503.01</v>
      </c>
      <c r="R79" s="130"/>
      <c r="S79" s="130"/>
      <c r="T79" s="130"/>
      <c r="U79" s="130"/>
      <c r="V79" s="130"/>
      <c r="W79" s="130"/>
      <c r="X79" s="130"/>
      <c r="Y79" s="130"/>
      <c r="Z79" s="130"/>
      <c r="AA79" s="130"/>
      <c r="AB79" s="130"/>
      <c r="AC79" s="130"/>
      <c r="AD79" s="130"/>
      <c r="AE79" s="130"/>
      <c r="AF79" s="130"/>
      <c r="AG79" s="130"/>
      <c r="AH79" s="130"/>
      <c r="AI79" s="130"/>
      <c r="AJ79" s="130"/>
      <c r="AK79" s="130"/>
      <c r="AL79" s="130"/>
      <c r="AM79" s="130"/>
      <c r="AN79" s="130"/>
      <c r="AO79" s="130"/>
      <c r="AP79" s="130"/>
      <c r="AQ79" s="130"/>
      <c r="AR79" s="130"/>
      <c r="AS79" s="130"/>
    </row>
    <row r="80" spans="1:45" s="138" customFormat="1" ht="15">
      <c r="A80" s="130" t="s">
        <v>9344</v>
      </c>
      <c r="B80" s="130"/>
      <c r="C80" s="131" t="s">
        <v>1863</v>
      </c>
      <c r="D80" s="130"/>
      <c r="E80" s="131" t="s">
        <v>212</v>
      </c>
      <c r="F80" s="130" t="s">
        <v>9402</v>
      </c>
      <c r="G80" s="130" t="s">
        <v>9600</v>
      </c>
      <c r="H80" s="131" t="s">
        <v>11</v>
      </c>
      <c r="I80" s="130" t="s">
        <v>11516</v>
      </c>
      <c r="J80" s="136" t="str">
        <f t="shared" si="5"/>
        <v>IC.IT.020504</v>
      </c>
      <c r="K80" s="131" t="s">
        <v>12175</v>
      </c>
      <c r="L80" s="130" t="str">
        <f t="shared" si="6"/>
        <v xml:space="preserve">      Montgomery Straps</v>
      </c>
      <c r="M80" s="137" t="str">
        <f t="shared" si="7"/>
        <v>PI.IC.IT.020504.01</v>
      </c>
      <c r="N80" s="137"/>
      <c r="O80" s="137" t="str">
        <f t="shared" si="8"/>
        <v>PH.IC.IT.020504.01</v>
      </c>
      <c r="P80" s="130"/>
      <c r="Q80" s="137" t="str">
        <f t="shared" si="9"/>
        <v>CL.IC.IT.020504.01</v>
      </c>
      <c r="R80" s="130"/>
      <c r="S80" s="130"/>
      <c r="T80" s="130"/>
      <c r="U80" s="130"/>
      <c r="V80" s="130"/>
      <c r="W80" s="130"/>
      <c r="X80" s="130"/>
      <c r="Y80" s="130"/>
      <c r="Z80" s="130"/>
      <c r="AA80" s="130"/>
      <c r="AB80" s="130"/>
      <c r="AC80" s="130"/>
      <c r="AD80" s="130"/>
      <c r="AE80" s="130"/>
      <c r="AF80" s="130"/>
      <c r="AG80" s="130"/>
      <c r="AH80" s="130"/>
      <c r="AI80" s="130"/>
      <c r="AJ80" s="130"/>
      <c r="AK80" s="130"/>
      <c r="AL80" s="130"/>
      <c r="AM80" s="130"/>
      <c r="AN80" s="130"/>
      <c r="AO80" s="130"/>
      <c r="AP80" s="130"/>
      <c r="AQ80" s="130"/>
      <c r="AR80" s="130"/>
      <c r="AS80" s="130"/>
    </row>
    <row r="81" spans="1:45" s="138" customFormat="1" ht="15">
      <c r="A81" s="130" t="s">
        <v>9344</v>
      </c>
      <c r="B81" s="130"/>
      <c r="C81" s="131" t="s">
        <v>1863</v>
      </c>
      <c r="D81" s="130"/>
      <c r="E81" s="131" t="s">
        <v>212</v>
      </c>
      <c r="F81" s="130" t="s">
        <v>9402</v>
      </c>
      <c r="G81" s="130" t="s">
        <v>9601</v>
      </c>
      <c r="H81" s="131" t="s">
        <v>212</v>
      </c>
      <c r="I81" s="130" t="s">
        <v>9750</v>
      </c>
      <c r="J81" s="136" t="str">
        <f t="shared" si="5"/>
        <v>IC.IT.020505</v>
      </c>
      <c r="K81" s="131" t="s">
        <v>12175</v>
      </c>
      <c r="L81" s="130" t="str">
        <f t="shared" si="6"/>
        <v xml:space="preserve">      Sling</v>
      </c>
      <c r="M81" s="137" t="str">
        <f t="shared" si="7"/>
        <v>PI.IC.IT.020505.01</v>
      </c>
      <c r="N81" s="137"/>
      <c r="O81" s="137" t="str">
        <f t="shared" si="8"/>
        <v>PH.IC.IT.020505.01</v>
      </c>
      <c r="P81" s="130"/>
      <c r="Q81" s="137" t="str">
        <f t="shared" si="9"/>
        <v>CL.IC.IT.020505.01</v>
      </c>
      <c r="R81" s="130"/>
      <c r="S81" s="130"/>
      <c r="T81" s="130"/>
      <c r="U81" s="130"/>
      <c r="V81" s="130"/>
      <c r="W81" s="130"/>
      <c r="X81" s="130"/>
      <c r="Y81" s="130"/>
      <c r="Z81" s="130"/>
      <c r="AA81" s="130"/>
      <c r="AB81" s="130"/>
      <c r="AC81" s="130"/>
      <c r="AD81" s="130"/>
      <c r="AE81" s="130"/>
      <c r="AF81" s="130"/>
      <c r="AG81" s="130"/>
      <c r="AH81" s="130"/>
      <c r="AI81" s="130"/>
      <c r="AJ81" s="130"/>
      <c r="AK81" s="130"/>
      <c r="AL81" s="130"/>
      <c r="AM81" s="130"/>
      <c r="AN81" s="130"/>
      <c r="AO81" s="130"/>
      <c r="AP81" s="130"/>
      <c r="AQ81" s="130"/>
      <c r="AR81" s="130"/>
      <c r="AS81" s="130"/>
    </row>
    <row r="82" spans="1:45" s="138" customFormat="1" ht="15">
      <c r="A82" s="130" t="s">
        <v>9344</v>
      </c>
      <c r="B82" s="130"/>
      <c r="C82" s="131" t="s">
        <v>1863</v>
      </c>
      <c r="D82" s="130"/>
      <c r="E82" s="131" t="s">
        <v>212</v>
      </c>
      <c r="F82" s="130" t="s">
        <v>9402</v>
      </c>
      <c r="G82" s="131" t="s">
        <v>9270</v>
      </c>
      <c r="H82" s="131" t="s">
        <v>6988</v>
      </c>
      <c r="I82" s="131" t="s">
        <v>9271</v>
      </c>
      <c r="J82" s="136" t="str">
        <f t="shared" si="5"/>
        <v>IC.IT.020506</v>
      </c>
      <c r="K82" s="131" t="s">
        <v>12175</v>
      </c>
      <c r="L82" s="130" t="str">
        <f t="shared" si="6"/>
        <v xml:space="preserve"> Unable to Assess</v>
      </c>
      <c r="M82" s="137" t="str">
        <f t="shared" si="7"/>
        <v>PI.IC.IT.020506.01</v>
      </c>
      <c r="N82" s="137"/>
      <c r="O82" s="137" t="str">
        <f t="shared" si="8"/>
        <v>PH.IC.IT.020506.01</v>
      </c>
      <c r="P82" s="130"/>
      <c r="Q82" s="137" t="str">
        <f t="shared" si="9"/>
        <v>CL.IC.IT.020506.01</v>
      </c>
      <c r="R82" s="130" t="s">
        <v>12465</v>
      </c>
      <c r="S82" s="130">
        <v>149</v>
      </c>
      <c r="T82" s="130"/>
      <c r="U82" s="130"/>
      <c r="V82" s="130"/>
      <c r="W82" s="130"/>
      <c r="X82" s="130"/>
      <c r="Y82" s="130"/>
      <c r="Z82" s="130"/>
      <c r="AA82" s="130"/>
      <c r="AB82" s="130"/>
      <c r="AC82" s="130"/>
      <c r="AD82" s="130"/>
      <c r="AE82" s="130"/>
      <c r="AF82" s="130"/>
      <c r="AG82" s="130"/>
      <c r="AH82" s="130"/>
      <c r="AI82" s="130"/>
      <c r="AJ82" s="130"/>
      <c r="AK82" s="130"/>
      <c r="AL82" s="130"/>
      <c r="AM82" s="130"/>
      <c r="AN82" s="130"/>
      <c r="AO82" s="130"/>
      <c r="AP82" s="130"/>
      <c r="AQ82" s="130"/>
      <c r="AR82" s="130"/>
      <c r="AS82" s="130"/>
    </row>
    <row r="83" spans="1:45" s="138" customFormat="1" ht="15">
      <c r="A83" s="130" t="s">
        <v>9344</v>
      </c>
      <c r="B83" s="130"/>
      <c r="C83" s="131" t="s">
        <v>1863</v>
      </c>
      <c r="D83" s="130"/>
      <c r="E83" s="131" t="s">
        <v>212</v>
      </c>
      <c r="F83" s="130" t="s">
        <v>9402</v>
      </c>
      <c r="G83" s="131" t="s">
        <v>8842</v>
      </c>
      <c r="H83" s="131" t="s">
        <v>573</v>
      </c>
      <c r="I83" s="131" t="s">
        <v>8842</v>
      </c>
      <c r="J83" s="136" t="str">
        <f t="shared" si="5"/>
        <v>IC.IT.020507</v>
      </c>
      <c r="K83" s="131" t="s">
        <v>12175</v>
      </c>
      <c r="L83" s="130" t="str">
        <f t="shared" si="6"/>
        <v>Other</v>
      </c>
      <c r="M83" s="137" t="str">
        <f t="shared" si="7"/>
        <v>PI.IC.IT.020507.01</v>
      </c>
      <c r="N83" s="137"/>
      <c r="O83" s="137" t="str">
        <f t="shared" si="8"/>
        <v>PH.IC.IT.020507.01</v>
      </c>
      <c r="P83" s="130"/>
      <c r="Q83" s="137" t="str">
        <f t="shared" si="9"/>
        <v>CL.IC.IT.020507.01</v>
      </c>
      <c r="R83" s="130" t="s">
        <v>12465</v>
      </c>
      <c r="S83" s="130">
        <v>153</v>
      </c>
      <c r="T83" s="130"/>
      <c r="U83" s="130"/>
      <c r="V83" s="130"/>
      <c r="W83" s="130"/>
      <c r="X83" s="130"/>
      <c r="Y83" s="130"/>
      <c r="Z83" s="130"/>
      <c r="AA83" s="130"/>
      <c r="AB83" s="130"/>
      <c r="AC83" s="130"/>
      <c r="AD83" s="130"/>
      <c r="AE83" s="130"/>
      <c r="AF83" s="130"/>
      <c r="AG83" s="130"/>
      <c r="AH83" s="130"/>
      <c r="AI83" s="130"/>
      <c r="AJ83" s="130"/>
      <c r="AK83" s="130"/>
      <c r="AL83" s="130"/>
      <c r="AM83" s="130"/>
      <c r="AN83" s="130"/>
      <c r="AO83" s="130"/>
      <c r="AP83" s="130"/>
      <c r="AQ83" s="130"/>
      <c r="AR83" s="130"/>
      <c r="AS83" s="130"/>
    </row>
    <row r="84" spans="1:45" s="145" customFormat="1" ht="16">
      <c r="A84" s="145" t="s">
        <v>9344</v>
      </c>
      <c r="C84" s="170" t="s">
        <v>1863</v>
      </c>
      <c r="D84" s="145" t="s">
        <v>9395</v>
      </c>
      <c r="E84" s="170" t="s">
        <v>6988</v>
      </c>
      <c r="F84" s="145" t="s">
        <v>14649</v>
      </c>
      <c r="G84" s="145" t="s">
        <v>9743</v>
      </c>
      <c r="H84" s="170" t="s">
        <v>12175</v>
      </c>
      <c r="I84" s="145" t="s">
        <v>12157</v>
      </c>
      <c r="J84" s="171" t="str">
        <f t="shared" si="5"/>
        <v>IC.IT.020601</v>
      </c>
      <c r="K84" s="170" t="s">
        <v>12175</v>
      </c>
      <c r="L84" s="145" t="str">
        <f t="shared" si="6"/>
        <v xml:space="preserve">      None</v>
      </c>
      <c r="M84" s="171" t="str">
        <f t="shared" si="7"/>
        <v>PI.IC.IT.020601.01</v>
      </c>
      <c r="N84" s="171"/>
      <c r="O84" s="171" t="str">
        <f t="shared" si="8"/>
        <v>PH.IC.IT.020601.01</v>
      </c>
      <c r="Q84" s="171" t="str">
        <f t="shared" si="9"/>
        <v>CL.IC.IT.020601.01</v>
      </c>
      <c r="AR84" s="145" t="s">
        <v>12773</v>
      </c>
      <c r="AS84" s="145">
        <v>1749</v>
      </c>
    </row>
    <row r="85" spans="1:45" s="145" customFormat="1" ht="16">
      <c r="A85" s="145" t="s">
        <v>9344</v>
      </c>
      <c r="C85" s="170" t="s">
        <v>1863</v>
      </c>
      <c r="E85" s="170" t="s">
        <v>6988</v>
      </c>
      <c r="F85" s="145" t="s">
        <v>14649</v>
      </c>
      <c r="G85" s="145" t="s">
        <v>9608</v>
      </c>
      <c r="H85" s="170" t="s">
        <v>1863</v>
      </c>
      <c r="I85" s="145" t="s">
        <v>9609</v>
      </c>
      <c r="J85" s="171" t="str">
        <f t="shared" si="5"/>
        <v>IC.IT.020602</v>
      </c>
      <c r="K85" s="170" t="s">
        <v>12175</v>
      </c>
      <c r="L85" s="145" t="str">
        <f t="shared" si="6"/>
        <v xml:space="preserve">      Scant</v>
      </c>
      <c r="M85" s="171" t="str">
        <f t="shared" si="7"/>
        <v>PI.IC.IT.020602.01</v>
      </c>
      <c r="N85" s="171"/>
      <c r="O85" s="171" t="str">
        <f t="shared" si="8"/>
        <v>PH.IC.IT.020602.01</v>
      </c>
      <c r="Q85" s="171" t="str">
        <f t="shared" si="9"/>
        <v>CL.IC.IT.020602.01</v>
      </c>
      <c r="AR85" s="145" t="s">
        <v>12773</v>
      </c>
      <c r="AS85" s="145">
        <v>1749</v>
      </c>
    </row>
    <row r="86" spans="1:45" s="145" customFormat="1" ht="16">
      <c r="A86" s="145" t="s">
        <v>9344</v>
      </c>
      <c r="C86" s="170" t="s">
        <v>1863</v>
      </c>
      <c r="E86" s="170" t="s">
        <v>6988</v>
      </c>
      <c r="F86" s="145" t="s">
        <v>14649</v>
      </c>
      <c r="G86" s="145" t="s">
        <v>9610</v>
      </c>
      <c r="H86" s="170" t="s">
        <v>12185</v>
      </c>
      <c r="I86" s="145" t="s">
        <v>9423</v>
      </c>
      <c r="J86" s="171" t="str">
        <f t="shared" si="5"/>
        <v>IC.IT.020603</v>
      </c>
      <c r="K86" s="170" t="s">
        <v>12175</v>
      </c>
      <c r="L86" s="145" t="str">
        <f t="shared" si="6"/>
        <v xml:space="preserve">      Small</v>
      </c>
      <c r="M86" s="171" t="str">
        <f t="shared" si="7"/>
        <v>PI.IC.IT.020603.01</v>
      </c>
      <c r="N86" s="171"/>
      <c r="O86" s="171" t="str">
        <f t="shared" si="8"/>
        <v>PH.IC.IT.020603.01</v>
      </c>
      <c r="Q86" s="171" t="str">
        <f t="shared" si="9"/>
        <v>CL.IC.IT.020603.01</v>
      </c>
      <c r="AR86" s="145" t="s">
        <v>12773</v>
      </c>
      <c r="AS86" s="145">
        <v>1749</v>
      </c>
    </row>
    <row r="87" spans="1:45" s="145" customFormat="1" ht="16">
      <c r="A87" s="145" t="s">
        <v>9344</v>
      </c>
      <c r="C87" s="170" t="s">
        <v>115</v>
      </c>
      <c r="E87" s="170" t="s">
        <v>6988</v>
      </c>
      <c r="F87" s="145" t="s">
        <v>14649</v>
      </c>
      <c r="G87" s="145" t="s">
        <v>9424</v>
      </c>
      <c r="H87" s="170" t="s">
        <v>11</v>
      </c>
      <c r="I87" s="145" t="s">
        <v>10117</v>
      </c>
      <c r="J87" s="171" t="str">
        <f t="shared" si="5"/>
        <v>IC.IT.020604</v>
      </c>
      <c r="K87" s="170" t="s">
        <v>1702</v>
      </c>
      <c r="L87" s="145" t="str">
        <f t="shared" si="6"/>
        <v xml:space="preserve">      Moderate</v>
      </c>
      <c r="M87" s="171" t="str">
        <f t="shared" si="7"/>
        <v>PI.IC.IT.020604.01</v>
      </c>
      <c r="N87" s="171"/>
      <c r="O87" s="171" t="str">
        <f t="shared" si="8"/>
        <v>PH.IC.IT.020604.01</v>
      </c>
      <c r="Q87" s="171" t="str">
        <f t="shared" si="9"/>
        <v>CL.IC.IT.020604.01</v>
      </c>
      <c r="AR87" s="145" t="s">
        <v>12773</v>
      </c>
      <c r="AS87" s="145">
        <v>1749</v>
      </c>
    </row>
    <row r="88" spans="1:45" s="145" customFormat="1" ht="16">
      <c r="A88" s="145" t="s">
        <v>9344</v>
      </c>
      <c r="C88" s="170" t="s">
        <v>115</v>
      </c>
      <c r="E88" s="170" t="s">
        <v>6988</v>
      </c>
      <c r="F88" s="145" t="s">
        <v>14649</v>
      </c>
      <c r="G88" s="145" t="s">
        <v>9425</v>
      </c>
      <c r="H88" s="170" t="s">
        <v>212</v>
      </c>
      <c r="I88" s="145" t="s">
        <v>9426</v>
      </c>
      <c r="J88" s="171" t="str">
        <f t="shared" si="5"/>
        <v>IC.IT.020605</v>
      </c>
      <c r="K88" s="170" t="s">
        <v>1702</v>
      </c>
      <c r="L88" s="145" t="str">
        <f t="shared" si="6"/>
        <v xml:space="preserve">      Large</v>
      </c>
      <c r="M88" s="171" t="str">
        <f t="shared" si="7"/>
        <v>PI.IC.IT.020605.01</v>
      </c>
      <c r="N88" s="171"/>
      <c r="O88" s="171" t="str">
        <f t="shared" si="8"/>
        <v>PH.IC.IT.020605.01</v>
      </c>
      <c r="Q88" s="171" t="str">
        <f t="shared" si="9"/>
        <v>CL.IC.IT.020605.01</v>
      </c>
      <c r="AR88" s="145" t="s">
        <v>12773</v>
      </c>
      <c r="AS88" s="145">
        <v>1749</v>
      </c>
    </row>
    <row r="89" spans="1:45" s="145" customFormat="1" ht="16">
      <c r="A89" s="145" t="s">
        <v>9344</v>
      </c>
      <c r="C89" s="170" t="s">
        <v>1863</v>
      </c>
      <c r="E89" s="170" t="s">
        <v>6988</v>
      </c>
      <c r="F89" s="145" t="s">
        <v>14649</v>
      </c>
      <c r="G89" s="145" t="s">
        <v>9427</v>
      </c>
      <c r="H89" s="170" t="s">
        <v>6988</v>
      </c>
      <c r="I89" s="145" t="s">
        <v>9428</v>
      </c>
      <c r="J89" s="171" t="str">
        <f t="shared" si="5"/>
        <v>IC.IT.020606</v>
      </c>
      <c r="K89" s="170" t="s">
        <v>12175</v>
      </c>
      <c r="L89" s="145" t="str">
        <f t="shared" si="6"/>
        <v xml:space="preserve">      Copious</v>
      </c>
      <c r="M89" s="171" t="str">
        <f t="shared" si="7"/>
        <v>PI.IC.IT.020606.01</v>
      </c>
      <c r="N89" s="171"/>
      <c r="O89" s="171" t="str">
        <f t="shared" si="8"/>
        <v>PH.IC.IT.020606.01</v>
      </c>
      <c r="Q89" s="171" t="str">
        <f t="shared" si="9"/>
        <v>CL.IC.IT.020606.01</v>
      </c>
      <c r="AR89" s="145" t="s">
        <v>12773</v>
      </c>
      <c r="AS89" s="145">
        <v>1749</v>
      </c>
    </row>
    <row r="90" spans="1:45" s="145" customFormat="1" ht="16">
      <c r="A90" s="145" t="s">
        <v>9344</v>
      </c>
      <c r="C90" s="170" t="s">
        <v>1863</v>
      </c>
      <c r="E90" s="170" t="s">
        <v>6988</v>
      </c>
      <c r="F90" s="145" t="s">
        <v>14649</v>
      </c>
      <c r="G90" s="170" t="s">
        <v>9270</v>
      </c>
      <c r="H90" s="170" t="s">
        <v>573</v>
      </c>
      <c r="I90" s="170" t="s">
        <v>9271</v>
      </c>
      <c r="J90" s="171" t="str">
        <f t="shared" si="5"/>
        <v>IC.IT.020607</v>
      </c>
      <c r="K90" s="170" t="s">
        <v>12175</v>
      </c>
      <c r="L90" s="145" t="str">
        <f t="shared" si="6"/>
        <v xml:space="preserve"> Unable to Assess</v>
      </c>
      <c r="M90" s="171" t="str">
        <f t="shared" si="7"/>
        <v>PI.IC.IT.020607.01</v>
      </c>
      <c r="N90" s="171"/>
      <c r="O90" s="171" t="str">
        <f t="shared" si="8"/>
        <v>PH.IC.IT.020607.01</v>
      </c>
      <c r="Q90" s="171" t="str">
        <f t="shared" si="9"/>
        <v>CL.IC.IT.020607.01</v>
      </c>
      <c r="R90" s="145" t="s">
        <v>12465</v>
      </c>
      <c r="S90" s="145">
        <v>150</v>
      </c>
      <c r="AR90" s="145" t="s">
        <v>12773</v>
      </c>
      <c r="AS90" s="145">
        <v>1749</v>
      </c>
    </row>
    <row r="91" spans="1:45" s="145" customFormat="1" ht="16">
      <c r="A91" s="145" t="s">
        <v>9344</v>
      </c>
      <c r="C91" s="170" t="s">
        <v>115</v>
      </c>
      <c r="D91" s="145" t="s">
        <v>9435</v>
      </c>
      <c r="E91" s="170" t="s">
        <v>573</v>
      </c>
      <c r="F91" s="145" t="s">
        <v>14649</v>
      </c>
      <c r="G91" s="145" t="s">
        <v>9436</v>
      </c>
      <c r="H91" s="170" t="s">
        <v>1702</v>
      </c>
      <c r="I91" s="145" t="s">
        <v>11179</v>
      </c>
      <c r="J91" s="171" t="str">
        <f t="shared" si="5"/>
        <v>IC.IT.020701</v>
      </c>
      <c r="K91" s="170" t="s">
        <v>1702</v>
      </c>
      <c r="L91" s="145" t="str">
        <f t="shared" si="6"/>
        <v xml:space="preserve">      Colorless</v>
      </c>
      <c r="M91" s="171" t="str">
        <f t="shared" si="7"/>
        <v>PI.IC.IT.020701.01</v>
      </c>
      <c r="N91" s="171"/>
      <c r="O91" s="171" t="str">
        <f t="shared" si="8"/>
        <v>PH.IC.IT.020701.01</v>
      </c>
      <c r="Q91" s="171" t="str">
        <f t="shared" si="9"/>
        <v>CL.IC.IT.020701.01</v>
      </c>
      <c r="AR91" s="145" t="s">
        <v>12773</v>
      </c>
      <c r="AS91" s="145">
        <v>1749</v>
      </c>
    </row>
    <row r="92" spans="1:45" s="145" customFormat="1" ht="16">
      <c r="A92" s="145" t="s">
        <v>9344</v>
      </c>
      <c r="C92" s="170" t="s">
        <v>115</v>
      </c>
      <c r="E92" s="170" t="s">
        <v>573</v>
      </c>
      <c r="F92" s="145" t="s">
        <v>14649</v>
      </c>
      <c r="G92" s="145" t="s">
        <v>9441</v>
      </c>
      <c r="H92" s="170" t="s">
        <v>115</v>
      </c>
      <c r="I92" s="145" t="s">
        <v>11177</v>
      </c>
      <c r="J92" s="171" t="str">
        <f t="shared" si="5"/>
        <v>IC.IT.020702</v>
      </c>
      <c r="K92" s="170" t="s">
        <v>1702</v>
      </c>
      <c r="L92" s="145" t="str">
        <f t="shared" si="6"/>
        <v xml:space="preserve">      Yellow</v>
      </c>
      <c r="M92" s="171" t="str">
        <f t="shared" si="7"/>
        <v>PI.IC.IT.020702.01</v>
      </c>
      <c r="N92" s="171"/>
      <c r="O92" s="171" t="str">
        <f t="shared" si="8"/>
        <v>PH.IC.IT.020702.01</v>
      </c>
      <c r="Q92" s="171" t="str">
        <f t="shared" si="9"/>
        <v>CL.IC.IT.020702.01</v>
      </c>
      <c r="AR92" s="145" t="s">
        <v>12773</v>
      </c>
      <c r="AS92" s="145">
        <v>1749</v>
      </c>
    </row>
    <row r="93" spans="1:45" s="145" customFormat="1" ht="16">
      <c r="A93" s="145" t="s">
        <v>9344</v>
      </c>
      <c r="C93" s="170" t="s">
        <v>115</v>
      </c>
      <c r="E93" s="170" t="s">
        <v>573</v>
      </c>
      <c r="F93" s="145" t="s">
        <v>14649</v>
      </c>
      <c r="G93" s="145" t="s">
        <v>9442</v>
      </c>
      <c r="H93" s="170" t="s">
        <v>0</v>
      </c>
      <c r="I93" s="145" t="s">
        <v>11877</v>
      </c>
      <c r="J93" s="171" t="str">
        <f t="shared" si="5"/>
        <v>IC.IT.020703</v>
      </c>
      <c r="K93" s="170" t="s">
        <v>1702</v>
      </c>
      <c r="L93" s="145" t="str">
        <f t="shared" si="6"/>
        <v xml:space="preserve">      Amber</v>
      </c>
      <c r="M93" s="171" t="str">
        <f t="shared" si="7"/>
        <v>PI.IC.IT.020703.01</v>
      </c>
      <c r="N93" s="171"/>
      <c r="O93" s="171" t="str">
        <f t="shared" si="8"/>
        <v>PH.IC.IT.020703.01</v>
      </c>
      <c r="Q93" s="171" t="str">
        <f t="shared" si="9"/>
        <v>CL.IC.IT.020703.01</v>
      </c>
      <c r="AR93" s="145" t="s">
        <v>12773</v>
      </c>
      <c r="AS93" s="145">
        <v>1749</v>
      </c>
    </row>
    <row r="94" spans="1:45" s="145" customFormat="1" ht="16">
      <c r="A94" s="145" t="s">
        <v>9344</v>
      </c>
      <c r="C94" s="170" t="s">
        <v>1863</v>
      </c>
      <c r="E94" s="170" t="s">
        <v>573</v>
      </c>
      <c r="F94" s="145" t="s">
        <v>14649</v>
      </c>
      <c r="G94" s="145" t="s">
        <v>9443</v>
      </c>
      <c r="H94" s="170" t="s">
        <v>11</v>
      </c>
      <c r="I94" s="145" t="s">
        <v>11181</v>
      </c>
      <c r="J94" s="171" t="str">
        <f t="shared" si="5"/>
        <v>IC.IT.020704</v>
      </c>
      <c r="K94" s="170" t="s">
        <v>12175</v>
      </c>
      <c r="L94" s="145" t="str">
        <f t="shared" si="6"/>
        <v xml:space="preserve">      Pink</v>
      </c>
      <c r="M94" s="171" t="str">
        <f t="shared" si="7"/>
        <v>PI.IC.IT.020704.01</v>
      </c>
      <c r="N94" s="171"/>
      <c r="O94" s="171" t="str">
        <f t="shared" si="8"/>
        <v>PH.IC.IT.020704.01</v>
      </c>
      <c r="Q94" s="171" t="str">
        <f t="shared" si="9"/>
        <v>CL.IC.IT.020704.01</v>
      </c>
      <c r="AR94" s="145" t="s">
        <v>12773</v>
      </c>
      <c r="AS94" s="145">
        <v>1749</v>
      </c>
    </row>
    <row r="95" spans="1:45" s="145" customFormat="1" ht="16">
      <c r="A95" s="145" t="s">
        <v>9344</v>
      </c>
      <c r="C95" s="170" t="s">
        <v>1863</v>
      </c>
      <c r="E95" s="170" t="s">
        <v>573</v>
      </c>
      <c r="F95" s="145" t="s">
        <v>14649</v>
      </c>
      <c r="G95" s="145" t="s">
        <v>9324</v>
      </c>
      <c r="H95" s="170" t="s">
        <v>212</v>
      </c>
      <c r="I95" s="145" t="s">
        <v>11477</v>
      </c>
      <c r="J95" s="171" t="str">
        <f t="shared" si="5"/>
        <v>IC.IT.020705</v>
      </c>
      <c r="K95" s="170" t="s">
        <v>12175</v>
      </c>
      <c r="L95" s="145" t="str">
        <f t="shared" si="6"/>
        <v xml:space="preserve">      Red</v>
      </c>
      <c r="M95" s="171" t="str">
        <f t="shared" si="7"/>
        <v>PI.IC.IT.020705.01</v>
      </c>
      <c r="N95" s="171"/>
      <c r="O95" s="171" t="str">
        <f t="shared" si="8"/>
        <v>PH.IC.IT.020705.01</v>
      </c>
      <c r="Q95" s="171" t="str">
        <f t="shared" si="9"/>
        <v>CL.IC.IT.020705.01</v>
      </c>
      <c r="AR95" s="145" t="s">
        <v>12773</v>
      </c>
      <c r="AS95" s="145">
        <v>1749</v>
      </c>
    </row>
    <row r="96" spans="1:45" s="145" customFormat="1" ht="16">
      <c r="A96" s="145" t="s">
        <v>9344</v>
      </c>
      <c r="C96" s="170" t="s">
        <v>1863</v>
      </c>
      <c r="E96" s="170" t="s">
        <v>573</v>
      </c>
      <c r="F96" s="145" t="s">
        <v>14649</v>
      </c>
      <c r="G96" s="145" t="s">
        <v>10386</v>
      </c>
      <c r="H96" s="170" t="s">
        <v>6988</v>
      </c>
      <c r="I96" s="145" t="s">
        <v>10387</v>
      </c>
      <c r="J96" s="171" t="str">
        <f t="shared" si="5"/>
        <v>IC.IT.020706</v>
      </c>
      <c r="K96" s="170" t="s">
        <v>12175</v>
      </c>
      <c r="L96" s="145" t="str">
        <f t="shared" si="6"/>
        <v xml:space="preserve">     Bright red</v>
      </c>
      <c r="M96" s="171" t="str">
        <f t="shared" si="7"/>
        <v>PI.IC.IT.020706.01</v>
      </c>
      <c r="N96" s="171"/>
      <c r="O96" s="171" t="str">
        <f t="shared" si="8"/>
        <v>PH.IC.IT.020706.01</v>
      </c>
      <c r="Q96" s="171" t="str">
        <f t="shared" si="9"/>
        <v>CL.IC.IT.020706.01</v>
      </c>
      <c r="AR96" s="145" t="s">
        <v>12773</v>
      </c>
      <c r="AS96" s="145">
        <v>1749</v>
      </c>
    </row>
    <row r="97" spans="1:45" s="145" customFormat="1" ht="16">
      <c r="A97" s="145" t="s">
        <v>9344</v>
      </c>
      <c r="C97" s="170" t="s">
        <v>1863</v>
      </c>
      <c r="E97" s="170" t="s">
        <v>573</v>
      </c>
      <c r="F97" s="145" t="s">
        <v>14649</v>
      </c>
      <c r="G97" s="145" t="s">
        <v>9325</v>
      </c>
      <c r="H97" s="170" t="s">
        <v>573</v>
      </c>
      <c r="I97" s="145" t="s">
        <v>11331</v>
      </c>
      <c r="J97" s="171" t="str">
        <f t="shared" si="5"/>
        <v>IC.IT.020707</v>
      </c>
      <c r="K97" s="170" t="s">
        <v>12175</v>
      </c>
      <c r="L97" s="145" t="str">
        <f t="shared" si="6"/>
        <v xml:space="preserve">      Maroon</v>
      </c>
      <c r="M97" s="171" t="str">
        <f t="shared" si="7"/>
        <v>PI.IC.IT.020707.01</v>
      </c>
      <c r="N97" s="171"/>
      <c r="O97" s="171" t="str">
        <f t="shared" si="8"/>
        <v>PH.IC.IT.020707.01</v>
      </c>
      <c r="Q97" s="171" t="str">
        <f t="shared" si="9"/>
        <v>CL.IC.IT.020707.01</v>
      </c>
      <c r="AR97" s="145" t="s">
        <v>12773</v>
      </c>
      <c r="AS97" s="145">
        <v>1749</v>
      </c>
    </row>
    <row r="98" spans="1:45" s="145" customFormat="1" ht="16">
      <c r="A98" s="145" t="s">
        <v>9344</v>
      </c>
      <c r="C98" s="170" t="s">
        <v>1863</v>
      </c>
      <c r="E98" s="170" t="s">
        <v>573</v>
      </c>
      <c r="F98" s="145" t="s">
        <v>14649</v>
      </c>
      <c r="G98" s="145" t="s">
        <v>9323</v>
      </c>
      <c r="H98" s="170" t="s">
        <v>92</v>
      </c>
      <c r="I98" s="145" t="s">
        <v>11881</v>
      </c>
      <c r="J98" s="171" t="str">
        <f t="shared" si="5"/>
        <v>IC.IT.020708</v>
      </c>
      <c r="K98" s="170" t="s">
        <v>12175</v>
      </c>
      <c r="L98" s="145" t="str">
        <f t="shared" si="6"/>
        <v xml:space="preserve">      Tan</v>
      </c>
      <c r="M98" s="171" t="str">
        <f t="shared" si="7"/>
        <v>PI.IC.IT.020708.01</v>
      </c>
      <c r="N98" s="171"/>
      <c r="O98" s="171" t="str">
        <f t="shared" si="8"/>
        <v>PH.IC.IT.020708.01</v>
      </c>
      <c r="Q98" s="171" t="str">
        <f t="shared" si="9"/>
        <v>CL.IC.IT.020708.01</v>
      </c>
      <c r="AR98" s="145" t="s">
        <v>12773</v>
      </c>
      <c r="AS98" s="145">
        <v>1749</v>
      </c>
    </row>
    <row r="99" spans="1:45" s="145" customFormat="1" ht="16">
      <c r="A99" s="145" t="s">
        <v>9344</v>
      </c>
      <c r="C99" s="170" t="s">
        <v>1863</v>
      </c>
      <c r="E99" s="170" t="s">
        <v>573</v>
      </c>
      <c r="F99" s="145" t="s">
        <v>14649</v>
      </c>
      <c r="G99" s="145" t="s">
        <v>9446</v>
      </c>
      <c r="H99" s="170" t="s">
        <v>93</v>
      </c>
      <c r="I99" s="145" t="s">
        <v>10384</v>
      </c>
      <c r="J99" s="171" t="str">
        <f t="shared" si="5"/>
        <v>IC.IT.020709</v>
      </c>
      <c r="K99" s="170" t="s">
        <v>12175</v>
      </c>
      <c r="L99" s="145" t="str">
        <f t="shared" si="6"/>
        <v xml:space="preserve">      Brown</v>
      </c>
      <c r="M99" s="171" t="str">
        <f t="shared" si="7"/>
        <v>PI.IC.IT.020709.01</v>
      </c>
      <c r="N99" s="171"/>
      <c r="O99" s="171" t="str">
        <f t="shared" si="8"/>
        <v>PH.IC.IT.020709.01</v>
      </c>
      <c r="Q99" s="171" t="str">
        <f t="shared" si="9"/>
        <v>CL.IC.IT.020709.01</v>
      </c>
      <c r="AR99" s="145" t="s">
        <v>12773</v>
      </c>
      <c r="AS99" s="145">
        <v>1749</v>
      </c>
    </row>
    <row r="100" spans="1:45" s="145" customFormat="1" ht="16">
      <c r="A100" s="145" t="s">
        <v>9344</v>
      </c>
      <c r="C100" s="170" t="s">
        <v>1863</v>
      </c>
      <c r="E100" s="170" t="s">
        <v>573</v>
      </c>
      <c r="F100" s="145" t="s">
        <v>14649</v>
      </c>
      <c r="G100" s="145" t="s">
        <v>9447</v>
      </c>
      <c r="H100" s="170" t="s">
        <v>3188</v>
      </c>
      <c r="I100" s="145" t="s">
        <v>11879</v>
      </c>
      <c r="J100" s="171" t="str">
        <f t="shared" si="5"/>
        <v>IC.IT.020710</v>
      </c>
      <c r="K100" s="170" t="s">
        <v>12175</v>
      </c>
      <c r="L100" s="145" t="str">
        <f t="shared" si="6"/>
        <v xml:space="preserve">      Green</v>
      </c>
      <c r="M100" s="171" t="str">
        <f t="shared" si="7"/>
        <v>PI.IC.IT.020710.01</v>
      </c>
      <c r="N100" s="171"/>
      <c r="O100" s="171" t="str">
        <f t="shared" si="8"/>
        <v>PH.IC.IT.020710.01</v>
      </c>
      <c r="Q100" s="171" t="str">
        <f t="shared" si="9"/>
        <v>CL.IC.IT.020710.01</v>
      </c>
      <c r="AR100" s="145" t="s">
        <v>12773</v>
      </c>
      <c r="AS100" s="145">
        <v>1749</v>
      </c>
    </row>
    <row r="101" spans="1:45" s="145" customFormat="1" ht="16">
      <c r="A101" s="145" t="s">
        <v>9344</v>
      </c>
      <c r="C101" s="170" t="s">
        <v>1863</v>
      </c>
      <c r="E101" s="170" t="s">
        <v>573</v>
      </c>
      <c r="F101" s="145" t="s">
        <v>14649</v>
      </c>
      <c r="G101" s="145" t="s">
        <v>10144</v>
      </c>
      <c r="H101" s="170" t="s">
        <v>153</v>
      </c>
      <c r="I101" s="145" t="s">
        <v>10145</v>
      </c>
      <c r="J101" s="171" t="str">
        <f t="shared" si="5"/>
        <v>IC.IT.020712</v>
      </c>
      <c r="K101" s="170" t="s">
        <v>12175</v>
      </c>
      <c r="L101" s="145" t="str">
        <f t="shared" si="6"/>
        <v xml:space="preserve">     White</v>
      </c>
      <c r="M101" s="171" t="str">
        <f t="shared" si="7"/>
        <v>PI.IC.IT.020712.01</v>
      </c>
      <c r="N101" s="171"/>
      <c r="O101" s="171" t="str">
        <f t="shared" si="8"/>
        <v>PH.IC.IT.020712.01</v>
      </c>
      <c r="Q101" s="171" t="str">
        <f t="shared" si="9"/>
        <v>CL.IC.IT.020712.01</v>
      </c>
      <c r="AR101" s="145" t="s">
        <v>12773</v>
      </c>
      <c r="AS101" s="145">
        <v>1749</v>
      </c>
    </row>
    <row r="102" spans="1:45" s="145" customFormat="1" ht="16">
      <c r="A102" s="145" t="s">
        <v>9344</v>
      </c>
      <c r="C102" s="170" t="s">
        <v>1863</v>
      </c>
      <c r="E102" s="170" t="s">
        <v>573</v>
      </c>
      <c r="F102" s="145" t="s">
        <v>14649</v>
      </c>
      <c r="G102" s="145" t="s">
        <v>9326</v>
      </c>
      <c r="H102" s="170" t="s">
        <v>215</v>
      </c>
      <c r="I102" s="145" t="s">
        <v>10635</v>
      </c>
      <c r="J102" s="171" t="str">
        <f t="shared" si="5"/>
        <v>IC.IT.020713</v>
      </c>
      <c r="K102" s="170" t="s">
        <v>12175</v>
      </c>
      <c r="L102" s="145" t="str">
        <f t="shared" si="6"/>
        <v xml:space="preserve">      Black</v>
      </c>
      <c r="M102" s="171" t="str">
        <f t="shared" si="7"/>
        <v>PI.IC.IT.020713.01</v>
      </c>
      <c r="N102" s="171"/>
      <c r="O102" s="171" t="str">
        <f t="shared" si="8"/>
        <v>PH.IC.IT.020713.01</v>
      </c>
      <c r="Q102" s="171" t="str">
        <f t="shared" si="9"/>
        <v>CL.IC.IT.020713.01</v>
      </c>
      <c r="AR102" s="145" t="s">
        <v>12773</v>
      </c>
      <c r="AS102" s="145">
        <v>1749</v>
      </c>
    </row>
    <row r="103" spans="1:45" s="145" customFormat="1" ht="16">
      <c r="A103" s="145" t="s">
        <v>9344</v>
      </c>
      <c r="C103" s="170" t="s">
        <v>1863</v>
      </c>
      <c r="E103" s="170" t="s">
        <v>573</v>
      </c>
      <c r="F103" s="145" t="s">
        <v>14649</v>
      </c>
      <c r="G103" s="170" t="s">
        <v>9274</v>
      </c>
      <c r="H103" s="170" t="s">
        <v>4082</v>
      </c>
      <c r="I103" s="170" t="s">
        <v>9271</v>
      </c>
      <c r="J103" s="171" t="str">
        <f t="shared" si="5"/>
        <v>IC.IT.020714</v>
      </c>
      <c r="K103" s="170" t="s">
        <v>12175</v>
      </c>
      <c r="L103" s="145" t="str">
        <f t="shared" si="6"/>
        <v xml:space="preserve">  Unable to assess</v>
      </c>
      <c r="M103" s="171" t="str">
        <f t="shared" si="7"/>
        <v>PI.IC.IT.020714.01</v>
      </c>
      <c r="N103" s="171"/>
      <c r="O103" s="171" t="str">
        <f t="shared" si="8"/>
        <v>PH.IC.IT.020714.01</v>
      </c>
      <c r="Q103" s="171" t="str">
        <f t="shared" si="9"/>
        <v>CL.IC.IT.020714.01</v>
      </c>
      <c r="R103" s="145" t="s">
        <v>12465</v>
      </c>
      <c r="S103" s="145">
        <v>151</v>
      </c>
      <c r="AR103" s="145" t="s">
        <v>12773</v>
      </c>
      <c r="AS103" s="145">
        <v>1749</v>
      </c>
    </row>
    <row r="104" spans="1:45" s="145" customFormat="1" ht="16">
      <c r="A104" s="145" t="s">
        <v>9344</v>
      </c>
      <c r="C104" s="170" t="s">
        <v>1863</v>
      </c>
      <c r="D104" s="145" t="s">
        <v>9301</v>
      </c>
      <c r="E104" s="170" t="s">
        <v>92</v>
      </c>
      <c r="F104" s="145" t="s">
        <v>14649</v>
      </c>
      <c r="G104" s="145" t="s">
        <v>9448</v>
      </c>
      <c r="H104" s="170" t="s">
        <v>12175</v>
      </c>
      <c r="I104" s="145" t="s">
        <v>11550</v>
      </c>
      <c r="J104" s="171" t="str">
        <f t="shared" si="5"/>
        <v>IC.IT.020801</v>
      </c>
      <c r="K104" s="170" t="s">
        <v>1702</v>
      </c>
      <c r="L104" s="145" t="str">
        <f t="shared" si="6"/>
        <v xml:space="preserve">     Clear </v>
      </c>
      <c r="M104" s="171" t="str">
        <f t="shared" si="7"/>
        <v>PI.IC.IT.020801.01</v>
      </c>
      <c r="N104" s="171"/>
      <c r="O104" s="171" t="str">
        <f t="shared" si="8"/>
        <v>PH.IC.IT.020801.01</v>
      </c>
      <c r="Q104" s="171" t="str">
        <f t="shared" si="9"/>
        <v>CL.IC.IT.020801.01</v>
      </c>
      <c r="AR104" s="145" t="s">
        <v>12773</v>
      </c>
      <c r="AS104" s="145">
        <v>1749</v>
      </c>
    </row>
    <row r="105" spans="1:45" s="145" customFormat="1" ht="16">
      <c r="A105" s="145" t="s">
        <v>9344</v>
      </c>
      <c r="C105" s="170" t="s">
        <v>1863</v>
      </c>
      <c r="E105" s="170" t="s">
        <v>92</v>
      </c>
      <c r="F105" s="145" t="s">
        <v>14649</v>
      </c>
      <c r="G105" s="145" t="s">
        <v>9449</v>
      </c>
      <c r="H105" s="170" t="s">
        <v>1863</v>
      </c>
      <c r="I105" s="145" t="s">
        <v>11883</v>
      </c>
      <c r="J105" s="171" t="str">
        <f t="shared" si="5"/>
        <v>IC.IT.020802</v>
      </c>
      <c r="K105" s="170" t="s">
        <v>12175</v>
      </c>
      <c r="L105" s="145" t="str">
        <f t="shared" si="6"/>
        <v xml:space="preserve">      Bloody</v>
      </c>
      <c r="M105" s="171" t="str">
        <f t="shared" si="7"/>
        <v>PI.IC.IT.020802.01</v>
      </c>
      <c r="N105" s="171"/>
      <c r="O105" s="171" t="str">
        <f t="shared" si="8"/>
        <v>PH.IC.IT.020802.01</v>
      </c>
      <c r="Q105" s="171" t="str">
        <f t="shared" si="9"/>
        <v>CL.IC.IT.020802.01</v>
      </c>
      <c r="AR105" s="145" t="s">
        <v>12773</v>
      </c>
      <c r="AS105" s="145">
        <v>1749</v>
      </c>
    </row>
    <row r="106" spans="1:45" s="145" customFormat="1" ht="16">
      <c r="A106" s="145" t="s">
        <v>9344</v>
      </c>
      <c r="C106" s="170" t="s">
        <v>1863</v>
      </c>
      <c r="E106" s="170" t="s">
        <v>92</v>
      </c>
      <c r="F106" s="145" t="s">
        <v>14649</v>
      </c>
      <c r="G106" s="145" t="s">
        <v>9450</v>
      </c>
      <c r="H106" s="170" t="s">
        <v>12185</v>
      </c>
      <c r="I106" s="145" t="s">
        <v>11546</v>
      </c>
      <c r="J106" s="171" t="str">
        <f t="shared" si="5"/>
        <v>IC.IT.020803</v>
      </c>
      <c r="K106" s="170" t="s">
        <v>12175</v>
      </c>
      <c r="L106" s="145" t="str">
        <f t="shared" si="6"/>
        <v xml:space="preserve">      Serosanguinous</v>
      </c>
      <c r="M106" s="171" t="str">
        <f t="shared" si="7"/>
        <v>PI.IC.IT.020803.01</v>
      </c>
      <c r="N106" s="171"/>
      <c r="O106" s="171" t="str">
        <f t="shared" si="8"/>
        <v>PH.IC.IT.020803.01</v>
      </c>
      <c r="Q106" s="171" t="str">
        <f t="shared" si="9"/>
        <v>CL.IC.IT.020803.01</v>
      </c>
      <c r="AR106" s="145" t="s">
        <v>12773</v>
      </c>
      <c r="AS106" s="145">
        <v>1749</v>
      </c>
    </row>
    <row r="107" spans="1:45" s="145" customFormat="1" ht="16">
      <c r="A107" s="145" t="s">
        <v>9344</v>
      </c>
      <c r="C107" s="170" t="s">
        <v>1863</v>
      </c>
      <c r="E107" s="170" t="s">
        <v>92</v>
      </c>
      <c r="F107" s="145" t="s">
        <v>14649</v>
      </c>
      <c r="G107" s="145" t="s">
        <v>9451</v>
      </c>
      <c r="H107" s="170" t="s">
        <v>11</v>
      </c>
      <c r="I107" s="145" t="s">
        <v>11548</v>
      </c>
      <c r="J107" s="171" t="str">
        <f t="shared" si="5"/>
        <v>IC.IT.020804</v>
      </c>
      <c r="K107" s="170" t="s">
        <v>12175</v>
      </c>
      <c r="L107" s="145" t="str">
        <f t="shared" si="6"/>
        <v xml:space="preserve">      Serous</v>
      </c>
      <c r="M107" s="171" t="str">
        <f t="shared" si="7"/>
        <v>PI.IC.IT.020804.01</v>
      </c>
      <c r="N107" s="171"/>
      <c r="O107" s="171" t="str">
        <f t="shared" si="8"/>
        <v>PH.IC.IT.020804.01</v>
      </c>
      <c r="Q107" s="171" t="str">
        <f t="shared" si="9"/>
        <v>CL.IC.IT.020804.01</v>
      </c>
      <c r="AR107" s="145" t="s">
        <v>12773</v>
      </c>
      <c r="AS107" s="145">
        <v>1749</v>
      </c>
    </row>
    <row r="108" spans="1:45" s="145" customFormat="1" ht="16">
      <c r="A108" s="145" t="s">
        <v>9344</v>
      </c>
      <c r="C108" s="170" t="s">
        <v>1863</v>
      </c>
      <c r="E108" s="170" t="s">
        <v>92</v>
      </c>
      <c r="F108" s="145" t="s">
        <v>14649</v>
      </c>
      <c r="G108" s="145" t="s">
        <v>9452</v>
      </c>
      <c r="H108" s="170" t="s">
        <v>212</v>
      </c>
      <c r="I108" s="145" t="s">
        <v>11552</v>
      </c>
      <c r="J108" s="171" t="str">
        <f t="shared" si="5"/>
        <v>IC.IT.020805</v>
      </c>
      <c r="K108" s="170" t="s">
        <v>12175</v>
      </c>
      <c r="L108" s="145" t="str">
        <f t="shared" si="6"/>
        <v xml:space="preserve">      Cloudy</v>
      </c>
      <c r="M108" s="171" t="str">
        <f t="shared" si="7"/>
        <v>PI.IC.IT.020805.01</v>
      </c>
      <c r="N108" s="171"/>
      <c r="O108" s="171" t="str">
        <f t="shared" si="8"/>
        <v>PH.IC.IT.020805.01</v>
      </c>
      <c r="Q108" s="171" t="str">
        <f t="shared" si="9"/>
        <v>CL.IC.IT.020805.01</v>
      </c>
      <c r="AR108" s="145" t="s">
        <v>12773</v>
      </c>
      <c r="AS108" s="145">
        <v>1749</v>
      </c>
    </row>
    <row r="109" spans="1:45" s="145" customFormat="1" ht="16">
      <c r="A109" s="145" t="s">
        <v>9344</v>
      </c>
      <c r="C109" s="170" t="s">
        <v>1863</v>
      </c>
      <c r="E109" s="170" t="s">
        <v>92</v>
      </c>
      <c r="F109" s="145" t="s">
        <v>14649</v>
      </c>
      <c r="G109" s="145" t="s">
        <v>9453</v>
      </c>
      <c r="H109" s="170" t="s">
        <v>6988</v>
      </c>
      <c r="I109" s="145" t="s">
        <v>11554</v>
      </c>
      <c r="J109" s="171" t="str">
        <f t="shared" si="5"/>
        <v>IC.IT.020806</v>
      </c>
      <c r="K109" s="170" t="s">
        <v>12175</v>
      </c>
      <c r="L109" s="145" t="str">
        <f t="shared" si="6"/>
        <v xml:space="preserve">      Purulent</v>
      </c>
      <c r="M109" s="171" t="str">
        <f t="shared" si="7"/>
        <v>PI.IC.IT.020806.01</v>
      </c>
      <c r="N109" s="171"/>
      <c r="O109" s="171" t="str">
        <f t="shared" si="8"/>
        <v>PH.IC.IT.020806.01</v>
      </c>
      <c r="Q109" s="171" t="str">
        <f t="shared" si="9"/>
        <v>CL.IC.IT.020806.01</v>
      </c>
      <c r="AR109" s="145" t="s">
        <v>12773</v>
      </c>
      <c r="AS109" s="145">
        <v>1749</v>
      </c>
    </row>
    <row r="110" spans="1:45" s="145" customFormat="1" ht="16">
      <c r="A110" s="145" t="s">
        <v>9344</v>
      </c>
      <c r="C110" s="170" t="s">
        <v>1863</v>
      </c>
      <c r="E110" s="170" t="s">
        <v>92</v>
      </c>
      <c r="F110" s="145" t="s">
        <v>14649</v>
      </c>
      <c r="G110" s="145" t="s">
        <v>9454</v>
      </c>
      <c r="H110" s="170" t="s">
        <v>573</v>
      </c>
      <c r="I110" s="145" t="s">
        <v>11396</v>
      </c>
      <c r="J110" s="171" t="str">
        <f t="shared" si="5"/>
        <v>IC.IT.020807</v>
      </c>
      <c r="K110" s="170" t="s">
        <v>12175</v>
      </c>
      <c r="L110" s="145" t="str">
        <f t="shared" si="6"/>
        <v xml:space="preserve">      Viscous</v>
      </c>
      <c r="M110" s="171" t="str">
        <f t="shared" si="7"/>
        <v>PI.IC.IT.020807.01</v>
      </c>
      <c r="N110" s="171"/>
      <c r="O110" s="171" t="str">
        <f t="shared" si="8"/>
        <v>PH.IC.IT.020807.01</v>
      </c>
      <c r="Q110" s="171" t="str">
        <f t="shared" si="9"/>
        <v>CL.IC.IT.020807.01</v>
      </c>
      <c r="AR110" s="145" t="s">
        <v>12773</v>
      </c>
      <c r="AS110" s="145">
        <v>1749</v>
      </c>
    </row>
    <row r="111" spans="1:45" s="145" customFormat="1" ht="16">
      <c r="A111" s="145" t="s">
        <v>9344</v>
      </c>
      <c r="C111" s="170" t="s">
        <v>1863</v>
      </c>
      <c r="E111" s="170" t="s">
        <v>92</v>
      </c>
      <c r="F111" s="145" t="s">
        <v>14649</v>
      </c>
      <c r="G111" s="170" t="s">
        <v>9270</v>
      </c>
      <c r="H111" s="170" t="s">
        <v>92</v>
      </c>
      <c r="I111" s="170" t="s">
        <v>9271</v>
      </c>
      <c r="J111" s="171" t="str">
        <f t="shared" si="5"/>
        <v>IC.IT.020808</v>
      </c>
      <c r="K111" s="170" t="s">
        <v>12175</v>
      </c>
      <c r="L111" s="145" t="str">
        <f t="shared" si="6"/>
        <v xml:space="preserve"> Unable to Assess</v>
      </c>
      <c r="M111" s="171" t="str">
        <f t="shared" si="7"/>
        <v>PI.IC.IT.020808.01</v>
      </c>
      <c r="N111" s="171"/>
      <c r="O111" s="171" t="str">
        <f t="shared" si="8"/>
        <v>PH.IC.IT.020808.01</v>
      </c>
      <c r="Q111" s="171" t="str">
        <f t="shared" si="9"/>
        <v>CL.IC.IT.020808.01</v>
      </c>
      <c r="R111" s="145" t="s">
        <v>12465</v>
      </c>
      <c r="S111" s="145">
        <v>152</v>
      </c>
      <c r="AR111" s="145" t="s">
        <v>12773</v>
      </c>
      <c r="AS111" s="145">
        <v>1749</v>
      </c>
    </row>
    <row r="112" spans="1:45" s="145" customFormat="1" ht="16">
      <c r="A112" s="145" t="s">
        <v>9344</v>
      </c>
      <c r="C112" s="170" t="s">
        <v>12182</v>
      </c>
      <c r="D112" s="145" t="s">
        <v>9582</v>
      </c>
      <c r="E112" s="170" t="s">
        <v>93</v>
      </c>
      <c r="F112" s="145" t="s">
        <v>14649</v>
      </c>
      <c r="G112" s="145" t="s">
        <v>9710</v>
      </c>
      <c r="H112" s="170" t="s">
        <v>1702</v>
      </c>
      <c r="I112" s="145" t="s">
        <v>11233</v>
      </c>
      <c r="J112" s="171" t="str">
        <f t="shared" si="5"/>
        <v>IC.IT.020901</v>
      </c>
      <c r="K112" s="170" t="s">
        <v>1702</v>
      </c>
      <c r="L112" s="145" t="str">
        <f t="shared" si="6"/>
        <v xml:space="preserve">     Odor none</v>
      </c>
      <c r="M112" s="171" t="str">
        <f t="shared" si="7"/>
        <v>PI.IC.IT.020901.01</v>
      </c>
      <c r="N112" s="171"/>
      <c r="O112" s="171" t="str">
        <f t="shared" si="8"/>
        <v>PH.IC.IT.020901.01</v>
      </c>
      <c r="Q112" s="171" t="str">
        <f t="shared" si="9"/>
        <v>CL.IC.IT.020901.01</v>
      </c>
      <c r="AR112" s="145" t="s">
        <v>12773</v>
      </c>
      <c r="AS112" s="145">
        <v>1749</v>
      </c>
    </row>
    <row r="113" spans="1:45" s="145" customFormat="1" ht="16">
      <c r="A113" s="145" t="s">
        <v>9344</v>
      </c>
      <c r="C113" s="170" t="s">
        <v>12182</v>
      </c>
      <c r="E113" s="170" t="s">
        <v>93</v>
      </c>
      <c r="F113" s="145" t="s">
        <v>14649</v>
      </c>
      <c r="G113" s="145" t="s">
        <v>9857</v>
      </c>
      <c r="H113" s="170" t="s">
        <v>12182</v>
      </c>
      <c r="I113" s="145" t="s">
        <v>11235</v>
      </c>
      <c r="J113" s="171" t="str">
        <f t="shared" si="5"/>
        <v>IC.IT.020902</v>
      </c>
      <c r="K113" s="170" t="s">
        <v>1702</v>
      </c>
      <c r="L113" s="145" t="str">
        <f t="shared" si="6"/>
        <v xml:space="preserve">     Odor foul</v>
      </c>
      <c r="M113" s="171" t="str">
        <f t="shared" si="7"/>
        <v>PI.IC.IT.020902.01</v>
      </c>
      <c r="N113" s="171"/>
      <c r="O113" s="171" t="str">
        <f t="shared" si="8"/>
        <v>PH.IC.IT.020902.01</v>
      </c>
      <c r="Q113" s="171" t="str">
        <f t="shared" si="9"/>
        <v>CL.IC.IT.020902.01</v>
      </c>
      <c r="AR113" s="145" t="s">
        <v>12773</v>
      </c>
      <c r="AS113" s="145">
        <v>1749</v>
      </c>
    </row>
    <row r="114" spans="1:45" s="145" customFormat="1" ht="16">
      <c r="A114" s="145" t="s">
        <v>9344</v>
      </c>
      <c r="C114" s="170" t="s">
        <v>12182</v>
      </c>
      <c r="D114" s="145" t="s">
        <v>7851</v>
      </c>
      <c r="E114" s="170" t="s">
        <v>3188</v>
      </c>
      <c r="F114" s="145" t="s">
        <v>14592</v>
      </c>
      <c r="G114" s="145" t="s">
        <v>9583</v>
      </c>
      <c r="H114" s="170" t="s">
        <v>1702</v>
      </c>
      <c r="I114" s="145" t="s">
        <v>11573</v>
      </c>
      <c r="J114" s="171" t="str">
        <f t="shared" si="5"/>
        <v>IC.IT.021001</v>
      </c>
      <c r="K114" s="170" t="s">
        <v>1702</v>
      </c>
      <c r="L114" s="145" t="str">
        <f t="shared" si="6"/>
        <v xml:space="preserve">      None (open to air)</v>
      </c>
      <c r="M114" s="171" t="str">
        <f t="shared" si="7"/>
        <v>PI.IC.IT.021001.01</v>
      </c>
      <c r="N114" s="171"/>
      <c r="O114" s="171" t="str">
        <f t="shared" si="8"/>
        <v>PH.IC.IT.021001.01</v>
      </c>
      <c r="Q114" s="171" t="str">
        <f t="shared" si="9"/>
        <v>CL.IC.IT.021001.01</v>
      </c>
      <c r="AR114" s="145" t="s">
        <v>12773</v>
      </c>
      <c r="AS114" s="145">
        <v>1749</v>
      </c>
    </row>
    <row r="115" spans="1:45" s="145" customFormat="1" ht="16">
      <c r="A115" s="145" t="s">
        <v>9344</v>
      </c>
      <c r="C115" s="170" t="s">
        <v>12182</v>
      </c>
      <c r="E115" s="170" t="s">
        <v>3188</v>
      </c>
      <c r="F115" s="145" t="s">
        <v>14592</v>
      </c>
      <c r="G115" s="145" t="s">
        <v>9209</v>
      </c>
      <c r="H115" s="170" t="s">
        <v>12182</v>
      </c>
      <c r="I115" s="145" t="s">
        <v>11569</v>
      </c>
      <c r="J115" s="171" t="str">
        <f t="shared" si="5"/>
        <v>IC.IT.021002</v>
      </c>
      <c r="K115" s="170" t="s">
        <v>1702</v>
      </c>
      <c r="L115" s="145" t="str">
        <f t="shared" si="6"/>
        <v xml:space="preserve">      Pressure</v>
      </c>
      <c r="M115" s="171" t="str">
        <f t="shared" si="7"/>
        <v>PI.IC.IT.021002.01</v>
      </c>
      <c r="N115" s="171"/>
      <c r="O115" s="171" t="str">
        <f t="shared" si="8"/>
        <v>PH.IC.IT.021002.01</v>
      </c>
      <c r="Q115" s="171" t="str">
        <f t="shared" si="9"/>
        <v>CL.IC.IT.021002.01</v>
      </c>
      <c r="AR115" s="145" t="s">
        <v>12773</v>
      </c>
      <c r="AS115" s="145">
        <v>1749</v>
      </c>
    </row>
    <row r="116" spans="1:45" s="145" customFormat="1" ht="16">
      <c r="A116" s="145" t="s">
        <v>9344</v>
      </c>
      <c r="C116" s="170" t="s">
        <v>12182</v>
      </c>
      <c r="E116" s="170" t="s">
        <v>3188</v>
      </c>
      <c r="F116" s="145" t="s">
        <v>14592</v>
      </c>
      <c r="G116" s="145" t="s">
        <v>9210</v>
      </c>
      <c r="H116" s="170" t="s">
        <v>12592</v>
      </c>
      <c r="I116" s="145" t="s">
        <v>11446</v>
      </c>
      <c r="J116" s="171" t="str">
        <f t="shared" si="5"/>
        <v>IC.IT.021003</v>
      </c>
      <c r="K116" s="170" t="s">
        <v>1702</v>
      </c>
      <c r="L116" s="145" t="str">
        <f t="shared" si="6"/>
        <v xml:space="preserve">      Antimicrobial</v>
      </c>
      <c r="M116" s="171" t="str">
        <f t="shared" si="7"/>
        <v>PI.IC.IT.021003.01</v>
      </c>
      <c r="N116" s="171"/>
      <c r="O116" s="171" t="str">
        <f t="shared" si="8"/>
        <v>PH.IC.IT.021003.01</v>
      </c>
      <c r="Q116" s="171" t="str">
        <f t="shared" si="9"/>
        <v>CL.IC.IT.021003.01</v>
      </c>
      <c r="AR116" s="145" t="s">
        <v>12773</v>
      </c>
      <c r="AS116" s="145">
        <v>1749</v>
      </c>
    </row>
    <row r="117" spans="1:45" s="145" customFormat="1" ht="16">
      <c r="A117" s="145" t="s">
        <v>9344</v>
      </c>
      <c r="C117" s="170" t="s">
        <v>12182</v>
      </c>
      <c r="E117" s="170" t="s">
        <v>3188</v>
      </c>
      <c r="F117" s="145" t="s">
        <v>14592</v>
      </c>
      <c r="G117" s="145" t="s">
        <v>9211</v>
      </c>
      <c r="H117" s="170" t="s">
        <v>12594</v>
      </c>
      <c r="I117" s="145" t="s">
        <v>11567</v>
      </c>
      <c r="J117" s="171" t="str">
        <f t="shared" si="5"/>
        <v>IC.IT.021004</v>
      </c>
      <c r="K117" s="170" t="s">
        <v>1702</v>
      </c>
      <c r="L117" s="145" t="str">
        <f t="shared" si="6"/>
        <v xml:space="preserve">      Gauze</v>
      </c>
      <c r="M117" s="171" t="str">
        <f t="shared" si="7"/>
        <v>PI.IC.IT.021004.01</v>
      </c>
      <c r="N117" s="171"/>
      <c r="O117" s="171" t="str">
        <f t="shared" si="8"/>
        <v>PH.IC.IT.021004.01</v>
      </c>
      <c r="Q117" s="171" t="str">
        <f t="shared" si="9"/>
        <v>CL.IC.IT.021004.01</v>
      </c>
      <c r="AR117" s="145" t="s">
        <v>12773</v>
      </c>
      <c r="AS117" s="145">
        <v>1749</v>
      </c>
    </row>
    <row r="118" spans="1:45" s="145" customFormat="1" ht="16">
      <c r="A118" s="145" t="s">
        <v>9344</v>
      </c>
      <c r="C118" s="170" t="s">
        <v>1863</v>
      </c>
      <c r="E118" s="170" t="s">
        <v>3188</v>
      </c>
      <c r="F118" s="145" t="s">
        <v>14592</v>
      </c>
      <c r="G118" s="145" t="s">
        <v>9791</v>
      </c>
      <c r="H118" s="170" t="s">
        <v>212</v>
      </c>
      <c r="I118" s="145" t="s">
        <v>11070</v>
      </c>
      <c r="J118" s="171" t="str">
        <f t="shared" si="5"/>
        <v>IC.IT.021005</v>
      </c>
      <c r="K118" s="170" t="s">
        <v>12175</v>
      </c>
      <c r="L118" s="145" t="str">
        <f t="shared" si="6"/>
        <v xml:space="preserve">      Transparent (Opsite, Tegaderm)</v>
      </c>
      <c r="M118" s="171" t="str">
        <f t="shared" si="7"/>
        <v>PI.IC.IT.021005.01</v>
      </c>
      <c r="N118" s="171"/>
      <c r="O118" s="171" t="str">
        <f t="shared" si="8"/>
        <v>PH.IC.IT.021005.01</v>
      </c>
      <c r="Q118" s="171" t="str">
        <f t="shared" si="9"/>
        <v>CL.IC.IT.021005.01</v>
      </c>
      <c r="AR118" s="145" t="s">
        <v>12773</v>
      </c>
      <c r="AS118" s="145">
        <v>1749</v>
      </c>
    </row>
    <row r="119" spans="1:45" s="145" customFormat="1" ht="16">
      <c r="A119" s="145" t="s">
        <v>9344</v>
      </c>
      <c r="C119" s="170" t="s">
        <v>1863</v>
      </c>
      <c r="E119" s="170" t="s">
        <v>3188</v>
      </c>
      <c r="F119" s="145" t="s">
        <v>14592</v>
      </c>
      <c r="G119" s="145" t="s">
        <v>9792</v>
      </c>
      <c r="H119" s="170" t="s">
        <v>6988</v>
      </c>
      <c r="I119" s="145" t="s">
        <v>11961</v>
      </c>
      <c r="J119" s="171" t="str">
        <f t="shared" si="5"/>
        <v>IC.IT.021006</v>
      </c>
      <c r="K119" s="170" t="s">
        <v>12175</v>
      </c>
      <c r="L119" s="145" t="str">
        <f t="shared" si="6"/>
        <v xml:space="preserve">      Wet to Dry: specify date/time</v>
      </c>
      <c r="M119" s="171" t="str">
        <f t="shared" si="7"/>
        <v>PI.IC.IT.021006.01</v>
      </c>
      <c r="N119" s="171"/>
      <c r="O119" s="171" t="str">
        <f t="shared" si="8"/>
        <v>PH.IC.IT.021006.01</v>
      </c>
      <c r="Q119" s="171" t="str">
        <f t="shared" si="9"/>
        <v>CL.IC.IT.021006.01</v>
      </c>
      <c r="AR119" s="145" t="s">
        <v>12773</v>
      </c>
      <c r="AS119" s="145">
        <v>1749</v>
      </c>
    </row>
    <row r="120" spans="1:45" s="145" customFormat="1" ht="16">
      <c r="A120" s="145" t="s">
        <v>9344</v>
      </c>
      <c r="C120" s="170" t="s">
        <v>1863</v>
      </c>
      <c r="E120" s="170" t="s">
        <v>3188</v>
      </c>
      <c r="F120" s="145" t="s">
        <v>14592</v>
      </c>
      <c r="G120" s="145" t="s">
        <v>9793</v>
      </c>
      <c r="H120" s="170" t="s">
        <v>573</v>
      </c>
      <c r="I120" s="145" t="s">
        <v>10696</v>
      </c>
      <c r="J120" s="171" t="str">
        <f t="shared" si="5"/>
        <v>IC.IT.021007</v>
      </c>
      <c r="K120" s="170" t="s">
        <v>12175</v>
      </c>
      <c r="L120" s="145" t="str">
        <f t="shared" si="6"/>
        <v xml:space="preserve">      Gauze Wrap (Kerlix, Kling)</v>
      </c>
      <c r="M120" s="171" t="str">
        <f t="shared" si="7"/>
        <v>PI.IC.IT.021007.01</v>
      </c>
      <c r="N120" s="171"/>
      <c r="O120" s="171" t="str">
        <f t="shared" si="8"/>
        <v>PH.IC.IT.021007.01</v>
      </c>
      <c r="Q120" s="171" t="str">
        <f t="shared" si="9"/>
        <v>CL.IC.IT.021007.01</v>
      </c>
      <c r="AR120" s="145" t="s">
        <v>12773</v>
      </c>
      <c r="AS120" s="145">
        <v>1749</v>
      </c>
    </row>
    <row r="121" spans="1:45" s="145" customFormat="1" ht="16">
      <c r="A121" s="145" t="s">
        <v>9344</v>
      </c>
      <c r="C121" s="170" t="s">
        <v>1863</v>
      </c>
      <c r="E121" s="170" t="s">
        <v>3188</v>
      </c>
      <c r="F121" s="145" t="s">
        <v>14592</v>
      </c>
      <c r="G121" s="145" t="s">
        <v>9794</v>
      </c>
      <c r="H121" s="170" t="s">
        <v>92</v>
      </c>
      <c r="I121" s="145" t="s">
        <v>9795</v>
      </c>
      <c r="J121" s="171" t="str">
        <f t="shared" si="5"/>
        <v>IC.IT.021008</v>
      </c>
      <c r="K121" s="170" t="s">
        <v>12175</v>
      </c>
      <c r="L121" s="145" t="str">
        <f t="shared" si="6"/>
        <v xml:space="preserve">      Foam dressing</v>
      </c>
      <c r="M121" s="171" t="str">
        <f t="shared" si="7"/>
        <v>PI.IC.IT.021008.01</v>
      </c>
      <c r="N121" s="171"/>
      <c r="O121" s="171" t="str">
        <f t="shared" si="8"/>
        <v>PH.IC.IT.021008.01</v>
      </c>
      <c r="Q121" s="171" t="str">
        <f t="shared" si="9"/>
        <v>CL.IC.IT.021008.01</v>
      </c>
      <c r="AR121" s="145" t="s">
        <v>12773</v>
      </c>
      <c r="AS121" s="145">
        <v>1749</v>
      </c>
    </row>
    <row r="122" spans="1:45" s="145" customFormat="1" ht="16">
      <c r="A122" s="145" t="s">
        <v>9344</v>
      </c>
      <c r="C122" s="170" t="s">
        <v>1863</v>
      </c>
      <c r="E122" s="170" t="s">
        <v>3188</v>
      </c>
      <c r="F122" s="145" t="s">
        <v>14592</v>
      </c>
      <c r="G122" s="145" t="s">
        <v>9796</v>
      </c>
      <c r="H122" s="170" t="s">
        <v>93</v>
      </c>
      <c r="I122" s="145" t="s">
        <v>10698</v>
      </c>
      <c r="J122" s="171" t="str">
        <f t="shared" si="5"/>
        <v>IC.IT.021009</v>
      </c>
      <c r="K122" s="170" t="s">
        <v>12175</v>
      </c>
      <c r="L122" s="145" t="str">
        <f t="shared" si="6"/>
        <v xml:space="preserve">      Gauze Packing (Iodoform, NuGauze)</v>
      </c>
      <c r="M122" s="171" t="str">
        <f t="shared" si="7"/>
        <v>PI.IC.IT.021009.01</v>
      </c>
      <c r="N122" s="171"/>
      <c r="O122" s="171" t="str">
        <f t="shared" si="8"/>
        <v>PH.IC.IT.021009.01</v>
      </c>
      <c r="Q122" s="171" t="str">
        <f t="shared" si="9"/>
        <v>CL.IC.IT.021009.01</v>
      </c>
      <c r="AR122" s="145" t="s">
        <v>12773</v>
      </c>
      <c r="AS122" s="145">
        <v>1749</v>
      </c>
    </row>
    <row r="123" spans="1:45" s="145" customFormat="1" ht="16">
      <c r="A123" s="145" t="s">
        <v>9344</v>
      </c>
      <c r="C123" s="170" t="s">
        <v>1863</v>
      </c>
      <c r="E123" s="170" t="s">
        <v>3188</v>
      </c>
      <c r="F123" s="145" t="s">
        <v>14592</v>
      </c>
      <c r="G123" s="145" t="s">
        <v>9652</v>
      </c>
      <c r="H123" s="170" t="s">
        <v>3188</v>
      </c>
      <c r="I123" s="145" t="s">
        <v>9507</v>
      </c>
      <c r="J123" s="171" t="str">
        <f t="shared" si="5"/>
        <v>IC.IT.021010</v>
      </c>
      <c r="K123" s="170" t="s">
        <v>12175</v>
      </c>
      <c r="L123" s="145" t="str">
        <f t="shared" si="6"/>
        <v xml:space="preserve">      Hydrocolloidal (Duoderm, Restore)</v>
      </c>
      <c r="M123" s="171" t="str">
        <f t="shared" si="7"/>
        <v>PI.IC.IT.021010.01</v>
      </c>
      <c r="N123" s="171"/>
      <c r="O123" s="171" t="str">
        <f t="shared" si="8"/>
        <v>PH.IC.IT.021010.01</v>
      </c>
      <c r="Q123" s="171" t="str">
        <f t="shared" si="9"/>
        <v>CL.IC.IT.021010.01</v>
      </c>
      <c r="AR123" s="145" t="s">
        <v>12773</v>
      </c>
      <c r="AS123" s="145">
        <v>1749</v>
      </c>
    </row>
    <row r="124" spans="1:45" s="145" customFormat="1" ht="16">
      <c r="A124" s="145" t="s">
        <v>9344</v>
      </c>
      <c r="C124" s="170" t="s">
        <v>1863</v>
      </c>
      <c r="E124" s="170" t="s">
        <v>3188</v>
      </c>
      <c r="F124" s="145" t="s">
        <v>14592</v>
      </c>
      <c r="G124" s="145" t="s">
        <v>9511</v>
      </c>
      <c r="H124" s="170" t="s">
        <v>153</v>
      </c>
      <c r="I124" s="145" t="s">
        <v>9512</v>
      </c>
      <c r="J124" s="171" t="str">
        <f t="shared" si="5"/>
        <v>IC.IT.021012</v>
      </c>
      <c r="K124" s="170" t="s">
        <v>12175</v>
      </c>
      <c r="L124" s="145" t="str">
        <f t="shared" si="6"/>
        <v xml:space="preserve">      Calcium Alginate (Aquacel, Calicare)</v>
      </c>
      <c r="M124" s="171" t="str">
        <f t="shared" si="7"/>
        <v>PI.IC.IT.021012.01</v>
      </c>
      <c r="N124" s="171"/>
      <c r="O124" s="171" t="str">
        <f t="shared" si="8"/>
        <v>PH.IC.IT.021012.01</v>
      </c>
      <c r="Q124" s="171" t="str">
        <f t="shared" si="9"/>
        <v>CL.IC.IT.021012.01</v>
      </c>
      <c r="AR124" s="145" t="s">
        <v>12773</v>
      </c>
      <c r="AS124" s="145">
        <v>1749</v>
      </c>
    </row>
    <row r="125" spans="1:45" s="145" customFormat="1" ht="16">
      <c r="A125" s="145" t="s">
        <v>9344</v>
      </c>
      <c r="C125" s="170" t="s">
        <v>1863</v>
      </c>
      <c r="E125" s="170" t="s">
        <v>3188</v>
      </c>
      <c r="F125" s="145" t="s">
        <v>14592</v>
      </c>
      <c r="G125" s="145" t="s">
        <v>9804</v>
      </c>
      <c r="H125" s="170" t="s">
        <v>215</v>
      </c>
      <c r="I125" s="145" t="s">
        <v>9805</v>
      </c>
      <c r="J125" s="171" t="str">
        <f t="shared" si="5"/>
        <v>IC.IT.021013</v>
      </c>
      <c r="K125" s="170" t="s">
        <v>12175</v>
      </c>
      <c r="L125" s="145" t="str">
        <f t="shared" si="6"/>
        <v xml:space="preserve">      Hypertonic Hydrogel</v>
      </c>
      <c r="M125" s="171" t="str">
        <f t="shared" si="7"/>
        <v>PI.IC.IT.021013.01</v>
      </c>
      <c r="N125" s="171"/>
      <c r="O125" s="171" t="str">
        <f t="shared" si="8"/>
        <v>PH.IC.IT.021013.01</v>
      </c>
      <c r="Q125" s="171" t="str">
        <f t="shared" si="9"/>
        <v>CL.IC.IT.021013.01</v>
      </c>
      <c r="AR125" s="145" t="s">
        <v>12773</v>
      </c>
      <c r="AS125" s="145">
        <v>1749</v>
      </c>
    </row>
    <row r="126" spans="1:45" s="145" customFormat="1" ht="16">
      <c r="A126" s="145" t="s">
        <v>9344</v>
      </c>
      <c r="C126" s="170" t="s">
        <v>1863</v>
      </c>
      <c r="E126" s="170" t="s">
        <v>3188</v>
      </c>
      <c r="F126" s="145" t="s">
        <v>14592</v>
      </c>
      <c r="G126" s="145" t="s">
        <v>9963</v>
      </c>
      <c r="H126" s="170" t="s">
        <v>4082</v>
      </c>
      <c r="I126" s="145" t="s">
        <v>9964</v>
      </c>
      <c r="J126" s="171" t="str">
        <f t="shared" si="5"/>
        <v>IC.IT.021014</v>
      </c>
      <c r="K126" s="170" t="s">
        <v>12175</v>
      </c>
      <c r="L126" s="145" t="str">
        <f t="shared" si="6"/>
        <v xml:space="preserve">      Hydrogel (Duoderm-gel)</v>
      </c>
      <c r="M126" s="171" t="str">
        <f t="shared" si="7"/>
        <v>PI.IC.IT.021014.01</v>
      </c>
      <c r="N126" s="171"/>
      <c r="O126" s="171" t="str">
        <f t="shared" si="8"/>
        <v>PH.IC.IT.021014.01</v>
      </c>
      <c r="Q126" s="171" t="str">
        <f t="shared" si="9"/>
        <v>CL.IC.IT.021014.01</v>
      </c>
      <c r="AR126" s="145" t="s">
        <v>12773</v>
      </c>
      <c r="AS126" s="145">
        <v>1749</v>
      </c>
    </row>
    <row r="127" spans="1:45" s="145" customFormat="1" ht="16">
      <c r="A127" s="145" t="s">
        <v>9344</v>
      </c>
      <c r="C127" s="170" t="s">
        <v>1863</v>
      </c>
      <c r="E127" s="170" t="s">
        <v>3188</v>
      </c>
      <c r="F127" s="145" t="s">
        <v>14592</v>
      </c>
      <c r="G127" s="145" t="s">
        <v>9965</v>
      </c>
      <c r="H127" s="170" t="s">
        <v>594</v>
      </c>
      <c r="I127" s="145" t="s">
        <v>9966</v>
      </c>
      <c r="J127" s="171" t="str">
        <f t="shared" si="5"/>
        <v>IC.IT.021015</v>
      </c>
      <c r="K127" s="170" t="s">
        <v>12175</v>
      </c>
      <c r="L127" s="145" t="str">
        <f t="shared" si="6"/>
        <v xml:space="preserve">      Balsam of Peru (Xenaderm)</v>
      </c>
      <c r="M127" s="171" t="str">
        <f t="shared" si="7"/>
        <v>PI.IC.IT.021015.01</v>
      </c>
      <c r="N127" s="171"/>
      <c r="O127" s="171" t="str">
        <f t="shared" si="8"/>
        <v>PH.IC.IT.021015.01</v>
      </c>
      <c r="Q127" s="171" t="str">
        <f t="shared" si="9"/>
        <v>CL.IC.IT.021015.01</v>
      </c>
      <c r="AR127" s="145" t="s">
        <v>12773</v>
      </c>
      <c r="AS127" s="145">
        <v>1749</v>
      </c>
    </row>
    <row r="128" spans="1:45" s="145" customFormat="1" ht="16">
      <c r="A128" s="145" t="s">
        <v>9344</v>
      </c>
      <c r="C128" s="170" t="s">
        <v>1863</v>
      </c>
      <c r="E128" s="170" t="s">
        <v>3188</v>
      </c>
      <c r="F128" s="145" t="s">
        <v>14592</v>
      </c>
      <c r="G128" s="145" t="s">
        <v>9967</v>
      </c>
      <c r="H128" s="170" t="s">
        <v>7863</v>
      </c>
      <c r="I128" s="145" t="s">
        <v>9968</v>
      </c>
      <c r="J128" s="171" t="str">
        <f t="shared" si="5"/>
        <v>IC.IT.021016</v>
      </c>
      <c r="K128" s="170" t="s">
        <v>12175</v>
      </c>
      <c r="L128" s="145" t="str">
        <f t="shared" si="6"/>
        <v xml:space="preserve">      Bismuth Gauze (Xeroform)</v>
      </c>
      <c r="M128" s="171" t="str">
        <f t="shared" si="7"/>
        <v>PI.IC.IT.021016.01</v>
      </c>
      <c r="N128" s="171"/>
      <c r="O128" s="171" t="str">
        <f t="shared" si="8"/>
        <v>PH.IC.IT.021016.01</v>
      </c>
      <c r="Q128" s="171" t="str">
        <f t="shared" si="9"/>
        <v>CL.IC.IT.021016.01</v>
      </c>
      <c r="AR128" s="145" t="s">
        <v>12773</v>
      </c>
      <c r="AS128" s="145">
        <v>1749</v>
      </c>
    </row>
    <row r="129" spans="1:45" s="145" customFormat="1" ht="16">
      <c r="A129" s="145" t="s">
        <v>9344</v>
      </c>
      <c r="C129" s="170" t="s">
        <v>1863</v>
      </c>
      <c r="E129" s="170" t="s">
        <v>3188</v>
      </c>
      <c r="F129" s="145" t="s">
        <v>14592</v>
      </c>
      <c r="G129" s="145" t="s">
        <v>9806</v>
      </c>
      <c r="H129" s="170" t="s">
        <v>12462</v>
      </c>
      <c r="I129" s="145" t="s">
        <v>11448</v>
      </c>
      <c r="J129" s="171" t="str">
        <f t="shared" si="5"/>
        <v>IC.IT.021017</v>
      </c>
      <c r="K129" s="170" t="s">
        <v>12175</v>
      </c>
      <c r="L129" s="145" t="str">
        <f t="shared" si="6"/>
        <v xml:space="preserve">      Non-adhering (Telfa)</v>
      </c>
      <c r="M129" s="171" t="str">
        <f t="shared" si="7"/>
        <v>PI.IC.IT.021017.01</v>
      </c>
      <c r="N129" s="171"/>
      <c r="O129" s="171" t="str">
        <f t="shared" si="8"/>
        <v>PH.IC.IT.021017.01</v>
      </c>
      <c r="Q129" s="171" t="str">
        <f t="shared" si="9"/>
        <v>CL.IC.IT.021017.01</v>
      </c>
      <c r="AR129" s="145" t="s">
        <v>12773</v>
      </c>
      <c r="AS129" s="145">
        <v>1749</v>
      </c>
    </row>
    <row r="130" spans="1:45" s="145" customFormat="1" ht="16">
      <c r="A130" s="145" t="s">
        <v>9344</v>
      </c>
      <c r="C130" s="170" t="s">
        <v>115</v>
      </c>
      <c r="E130" s="170" t="s">
        <v>590</v>
      </c>
      <c r="F130" s="145" t="s">
        <v>14592</v>
      </c>
      <c r="G130" s="145" t="s">
        <v>2519</v>
      </c>
      <c r="H130" s="170" t="s">
        <v>69</v>
      </c>
      <c r="I130" s="145" t="s">
        <v>2521</v>
      </c>
      <c r="J130" s="171" t="str">
        <f t="shared" ref="J130:J193" si="10">CONCATENATE("IC.IT.",C130,E130,H130)</f>
        <v>IC.IT.021019</v>
      </c>
      <c r="K130" s="170" t="s">
        <v>12175</v>
      </c>
      <c r="L130" s="145" t="str">
        <f t="shared" ref="L130:L193" si="11">G130</f>
        <v>Negative Pressure Wound Therapy</v>
      </c>
      <c r="M130" s="171" t="str">
        <f t="shared" ref="M130:M193" si="12">CONCATENATE("PI.",J130,".",K130)</f>
        <v>PI.IC.IT.021019.01</v>
      </c>
      <c r="N130" s="171"/>
      <c r="O130" s="171" t="str">
        <f t="shared" ref="O130:O193" si="13">CONCATENATE("PH.",J130,".",K130)</f>
        <v>PH.IC.IT.021019.01</v>
      </c>
      <c r="Q130" s="171" t="str">
        <f t="shared" ref="Q130:Q193" si="14">CONCATENATE("CL.",J130,".",K130)</f>
        <v>CL.IC.IT.021019.01</v>
      </c>
      <c r="X130" s="145" t="s">
        <v>73</v>
      </c>
      <c r="Y130" s="145">
        <v>976</v>
      </c>
      <c r="AR130" s="145" t="s">
        <v>12773</v>
      </c>
      <c r="AS130" s="145">
        <v>1749</v>
      </c>
    </row>
    <row r="131" spans="1:45" s="138" customFormat="1" ht="15">
      <c r="A131" s="138" t="s">
        <v>9344</v>
      </c>
      <c r="C131" s="150" t="s">
        <v>1863</v>
      </c>
      <c r="E131" s="150" t="s">
        <v>3188</v>
      </c>
      <c r="F131" s="138" t="s">
        <v>14592</v>
      </c>
      <c r="G131" s="138" t="s">
        <v>14486</v>
      </c>
      <c r="H131" s="150" t="s">
        <v>11906</v>
      </c>
      <c r="I131" s="138" t="s">
        <v>11514</v>
      </c>
      <c r="J131" s="152" t="str">
        <f t="shared" si="10"/>
        <v>IC.IT.021020</v>
      </c>
      <c r="K131" s="150" t="s">
        <v>12175</v>
      </c>
      <c r="L131" s="138" t="str">
        <f t="shared" si="11"/>
        <v>Ace wrap</v>
      </c>
      <c r="M131" s="153" t="str">
        <f t="shared" si="12"/>
        <v>PI.IC.IT.021020.01</v>
      </c>
      <c r="N131" s="153"/>
      <c r="O131" s="153" t="str">
        <f t="shared" si="13"/>
        <v>PH.IC.IT.021020.01</v>
      </c>
      <c r="Q131" s="153" t="str">
        <f t="shared" si="14"/>
        <v>CL.IC.IT.021020.01</v>
      </c>
      <c r="AR131" s="138" t="s">
        <v>12773</v>
      </c>
      <c r="AS131" s="138">
        <v>1652</v>
      </c>
    </row>
    <row r="132" spans="1:45" s="145" customFormat="1" ht="16">
      <c r="A132" s="145" t="s">
        <v>9344</v>
      </c>
      <c r="C132" s="170" t="s">
        <v>1863</v>
      </c>
      <c r="E132" s="170" t="s">
        <v>3188</v>
      </c>
      <c r="F132" s="145" t="s">
        <v>14592</v>
      </c>
      <c r="G132" s="145" t="s">
        <v>9665</v>
      </c>
      <c r="H132" s="170" t="s">
        <v>12602</v>
      </c>
      <c r="I132" s="145" t="s">
        <v>12437</v>
      </c>
      <c r="J132" s="171" t="str">
        <f t="shared" si="10"/>
        <v>IC.IT.021018</v>
      </c>
      <c r="K132" s="170" t="s">
        <v>12175</v>
      </c>
      <c r="L132" s="145" t="str">
        <f t="shared" si="11"/>
        <v xml:space="preserve">      Other: specify</v>
      </c>
      <c r="M132" s="171" t="str">
        <f t="shared" si="12"/>
        <v>PI.IC.IT.021018.01</v>
      </c>
      <c r="N132" s="171"/>
      <c r="O132" s="171" t="str">
        <f t="shared" si="13"/>
        <v>PH.IC.IT.021018.01</v>
      </c>
      <c r="Q132" s="171" t="str">
        <f t="shared" si="14"/>
        <v>CL.IC.IT.021018.01</v>
      </c>
      <c r="AR132" s="145" t="s">
        <v>12773</v>
      </c>
      <c r="AS132" s="145">
        <v>1749</v>
      </c>
    </row>
    <row r="133" spans="1:45" s="145" customFormat="1" ht="16">
      <c r="A133" s="145" t="s">
        <v>9344</v>
      </c>
      <c r="C133" s="170" t="s">
        <v>1863</v>
      </c>
      <c r="D133" s="145" t="s">
        <v>3803</v>
      </c>
      <c r="E133" s="170" t="s">
        <v>155</v>
      </c>
      <c r="F133" s="145" t="s">
        <v>14592</v>
      </c>
      <c r="G133" s="145" t="s">
        <v>9807</v>
      </c>
      <c r="H133" s="170" t="s">
        <v>12175</v>
      </c>
      <c r="I133" s="145" t="s">
        <v>11575</v>
      </c>
      <c r="J133" s="171" t="str">
        <f t="shared" si="10"/>
        <v>IC.IT.021101</v>
      </c>
      <c r="K133" s="170" t="s">
        <v>12175</v>
      </c>
      <c r="L133" s="145" t="str">
        <f t="shared" si="11"/>
        <v xml:space="preserve">      Clean, dry and intact</v>
      </c>
      <c r="M133" s="171" t="str">
        <f t="shared" si="12"/>
        <v>PI.IC.IT.021101.01</v>
      </c>
      <c r="N133" s="171"/>
      <c r="O133" s="171" t="str">
        <f t="shared" si="13"/>
        <v>PH.IC.IT.021101.01</v>
      </c>
      <c r="Q133" s="171" t="str">
        <f t="shared" si="14"/>
        <v>CL.IC.IT.021101.01</v>
      </c>
      <c r="AR133" s="145" t="s">
        <v>12773</v>
      </c>
      <c r="AS133" s="145">
        <v>1749</v>
      </c>
    </row>
    <row r="134" spans="1:45" s="145" customFormat="1" ht="16">
      <c r="A134" s="145" t="s">
        <v>9344</v>
      </c>
      <c r="C134" s="170" t="s">
        <v>1863</v>
      </c>
      <c r="E134" s="170" t="s">
        <v>155</v>
      </c>
      <c r="F134" s="145" t="s">
        <v>14592</v>
      </c>
      <c r="G134" s="145" t="s">
        <v>9669</v>
      </c>
      <c r="H134" s="170" t="s">
        <v>1863</v>
      </c>
      <c r="I134" s="145" t="s">
        <v>11411</v>
      </c>
      <c r="J134" s="171" t="str">
        <f t="shared" si="10"/>
        <v>IC.IT.021102</v>
      </c>
      <c r="K134" s="170" t="s">
        <v>12175</v>
      </c>
      <c r="L134" s="145" t="str">
        <f t="shared" si="11"/>
        <v xml:space="preserve">      Reinforced:  specify date/time</v>
      </c>
      <c r="M134" s="171" t="str">
        <f t="shared" si="12"/>
        <v>PI.IC.IT.021102.01</v>
      </c>
      <c r="N134" s="171"/>
      <c r="O134" s="171" t="str">
        <f t="shared" si="13"/>
        <v>PH.IC.IT.021102.01</v>
      </c>
      <c r="Q134" s="171" t="str">
        <f t="shared" si="14"/>
        <v>CL.IC.IT.021102.01</v>
      </c>
      <c r="AR134" s="145" t="s">
        <v>12773</v>
      </c>
      <c r="AS134" s="145">
        <v>1749</v>
      </c>
    </row>
    <row r="135" spans="1:45" s="145" customFormat="1" ht="16">
      <c r="A135" s="145" t="s">
        <v>9344</v>
      </c>
      <c r="C135" s="170" t="s">
        <v>1863</v>
      </c>
      <c r="E135" s="170" t="s">
        <v>155</v>
      </c>
      <c r="F135" s="145" t="s">
        <v>14592</v>
      </c>
      <c r="G135" s="145" t="s">
        <v>9523</v>
      </c>
      <c r="H135" s="170" t="s">
        <v>12185</v>
      </c>
      <c r="I135" s="145" t="s">
        <v>11959</v>
      </c>
      <c r="J135" s="171" t="str">
        <f t="shared" si="10"/>
        <v>IC.IT.021103</v>
      </c>
      <c r="K135" s="170" t="s">
        <v>12175</v>
      </c>
      <c r="L135" s="145" t="str">
        <f t="shared" si="11"/>
        <v xml:space="preserve">      Changed:  specify date/time</v>
      </c>
      <c r="M135" s="171" t="str">
        <f t="shared" si="12"/>
        <v>PI.IC.IT.021103.01</v>
      </c>
      <c r="N135" s="171"/>
      <c r="O135" s="171" t="str">
        <f t="shared" si="13"/>
        <v>PH.IC.IT.021103.01</v>
      </c>
      <c r="Q135" s="171" t="str">
        <f t="shared" si="14"/>
        <v>CL.IC.IT.021103.01</v>
      </c>
      <c r="AR135" s="145" t="s">
        <v>12773</v>
      </c>
      <c r="AS135" s="145">
        <v>1749</v>
      </c>
    </row>
    <row r="136" spans="1:45" s="145" customFormat="1" ht="16">
      <c r="A136" s="145" t="s">
        <v>9344</v>
      </c>
      <c r="C136" s="170" t="s">
        <v>1863</v>
      </c>
      <c r="E136" s="170" t="s">
        <v>155</v>
      </c>
      <c r="F136" s="145" t="s">
        <v>14592</v>
      </c>
      <c r="G136" s="145" t="s">
        <v>9671</v>
      </c>
      <c r="H136" s="170" t="s">
        <v>11</v>
      </c>
      <c r="I136" s="145" t="s">
        <v>11961</v>
      </c>
      <c r="J136" s="171" t="str">
        <f t="shared" si="10"/>
        <v>IC.IT.021104</v>
      </c>
      <c r="K136" s="170" t="s">
        <v>12175</v>
      </c>
      <c r="L136" s="145" t="str">
        <f t="shared" si="11"/>
        <v xml:space="preserve">      Wet/Dry: specify date/time</v>
      </c>
      <c r="M136" s="171" t="str">
        <f t="shared" si="12"/>
        <v>PI.IC.IT.021104.01</v>
      </c>
      <c r="N136" s="171"/>
      <c r="O136" s="171" t="str">
        <f t="shared" si="13"/>
        <v>PH.IC.IT.021104.01</v>
      </c>
      <c r="Q136" s="171" t="str">
        <f t="shared" si="14"/>
        <v>CL.IC.IT.021104.01</v>
      </c>
      <c r="AR136" s="145" t="s">
        <v>12773</v>
      </c>
      <c r="AS136" s="145">
        <v>1749</v>
      </c>
    </row>
    <row r="137" spans="1:45" s="145" customFormat="1" ht="16">
      <c r="A137" s="145" t="s">
        <v>9344</v>
      </c>
      <c r="C137" s="170" t="s">
        <v>1863</v>
      </c>
      <c r="E137" s="170" t="s">
        <v>155</v>
      </c>
      <c r="F137" s="145" t="s">
        <v>14592</v>
      </c>
      <c r="G137" s="145" t="s">
        <v>2407</v>
      </c>
      <c r="H137" s="170" t="s">
        <v>1715</v>
      </c>
      <c r="J137" s="171" t="str">
        <f t="shared" si="10"/>
        <v>IC.IT.021105</v>
      </c>
      <c r="K137" s="170" t="s">
        <v>12175</v>
      </c>
      <c r="L137" s="145" t="str">
        <f t="shared" si="11"/>
        <v>Clean</v>
      </c>
      <c r="M137" s="171" t="str">
        <f t="shared" si="12"/>
        <v>PI.IC.IT.021105.01</v>
      </c>
      <c r="N137" s="171"/>
      <c r="O137" s="171" t="str">
        <f t="shared" si="13"/>
        <v>PH.IC.IT.021105.01</v>
      </c>
      <c r="Q137" s="171" t="str">
        <f t="shared" si="14"/>
        <v>CL.IC.IT.021105.01</v>
      </c>
      <c r="X137" s="145" t="s">
        <v>2071</v>
      </c>
      <c r="Y137" s="145">
        <v>978</v>
      </c>
      <c r="AR137" s="145" t="s">
        <v>12773</v>
      </c>
      <c r="AS137" s="145">
        <v>1749</v>
      </c>
    </row>
    <row r="138" spans="1:45" s="145" customFormat="1" ht="16">
      <c r="A138" s="145" t="s">
        <v>9344</v>
      </c>
      <c r="C138" s="170" t="s">
        <v>1863</v>
      </c>
      <c r="E138" s="170" t="s">
        <v>155</v>
      </c>
      <c r="F138" s="145" t="s">
        <v>14592</v>
      </c>
      <c r="G138" s="145" t="s">
        <v>2069</v>
      </c>
      <c r="H138" s="170" t="s">
        <v>2270</v>
      </c>
      <c r="J138" s="171" t="str">
        <f t="shared" si="10"/>
        <v>IC.IT.021106</v>
      </c>
      <c r="K138" s="170" t="s">
        <v>12175</v>
      </c>
      <c r="L138" s="145" t="str">
        <f t="shared" si="11"/>
        <v>Dry</v>
      </c>
      <c r="M138" s="171" t="str">
        <f t="shared" si="12"/>
        <v>PI.IC.IT.021106.01</v>
      </c>
      <c r="N138" s="171"/>
      <c r="O138" s="171" t="str">
        <f t="shared" si="13"/>
        <v>PH.IC.IT.021106.01</v>
      </c>
      <c r="Q138" s="171" t="str">
        <f t="shared" si="14"/>
        <v>CL.IC.IT.021106.01</v>
      </c>
      <c r="X138" s="145" t="s">
        <v>2071</v>
      </c>
      <c r="Y138" s="145">
        <v>978</v>
      </c>
      <c r="AR138" s="145" t="s">
        <v>12773</v>
      </c>
      <c r="AS138" s="145">
        <v>1749</v>
      </c>
    </row>
    <row r="139" spans="1:45" s="145" customFormat="1" ht="16">
      <c r="A139" s="145" t="s">
        <v>9344</v>
      </c>
      <c r="C139" s="170" t="s">
        <v>1863</v>
      </c>
      <c r="E139" s="170" t="s">
        <v>155</v>
      </c>
      <c r="F139" s="145" t="s">
        <v>14592</v>
      </c>
      <c r="G139" s="145" t="s">
        <v>2070</v>
      </c>
      <c r="H139" s="170" t="s">
        <v>2406</v>
      </c>
      <c r="J139" s="171" t="str">
        <f t="shared" si="10"/>
        <v>IC.IT.021107</v>
      </c>
      <c r="K139" s="170" t="s">
        <v>12175</v>
      </c>
      <c r="L139" s="145" t="str">
        <f t="shared" si="11"/>
        <v>Intact</v>
      </c>
      <c r="M139" s="171" t="str">
        <f t="shared" si="12"/>
        <v>PI.IC.IT.021107.01</v>
      </c>
      <c r="N139" s="171"/>
      <c r="O139" s="171" t="str">
        <f t="shared" si="13"/>
        <v>PH.IC.IT.021107.01</v>
      </c>
      <c r="Q139" s="171" t="str">
        <f t="shared" si="14"/>
        <v>CL.IC.IT.021107.01</v>
      </c>
      <c r="X139" s="145" t="s">
        <v>2071</v>
      </c>
      <c r="Y139" s="145">
        <v>978</v>
      </c>
      <c r="AR139" s="145" t="s">
        <v>12773</v>
      </c>
      <c r="AS139" s="145">
        <v>1749</v>
      </c>
    </row>
    <row r="140" spans="1:45" s="145" customFormat="1" ht="16">
      <c r="A140" s="145" t="s">
        <v>9344</v>
      </c>
      <c r="C140" s="170" t="s">
        <v>1863</v>
      </c>
      <c r="D140" s="145" t="s">
        <v>9392</v>
      </c>
      <c r="E140" s="170" t="s">
        <v>153</v>
      </c>
      <c r="F140" s="145" t="s">
        <v>14592</v>
      </c>
      <c r="G140" s="145" t="s">
        <v>11963</v>
      </c>
      <c r="H140" s="170" t="s">
        <v>12175</v>
      </c>
      <c r="I140" s="145" t="s">
        <v>11964</v>
      </c>
      <c r="J140" s="171" t="str">
        <f t="shared" si="10"/>
        <v>IC.IT.021201</v>
      </c>
      <c r="K140" s="170" t="s">
        <v>12175</v>
      </c>
      <c r="L140" s="145" t="str">
        <f t="shared" si="11"/>
        <v xml:space="preserve">      Normal Saline</v>
      </c>
      <c r="M140" s="171" t="str">
        <f t="shared" si="12"/>
        <v>PI.IC.IT.021201.01</v>
      </c>
      <c r="N140" s="171"/>
      <c r="O140" s="171" t="str">
        <f t="shared" si="13"/>
        <v>PH.IC.IT.021201.01</v>
      </c>
      <c r="Q140" s="171" t="str">
        <f t="shared" si="14"/>
        <v>CL.IC.IT.021201.01</v>
      </c>
      <c r="AR140" s="145" t="s">
        <v>12773</v>
      </c>
      <c r="AS140" s="145">
        <v>1749</v>
      </c>
    </row>
    <row r="141" spans="1:45" s="145" customFormat="1" ht="16">
      <c r="A141" s="145" t="s">
        <v>9344</v>
      </c>
      <c r="C141" s="170" t="s">
        <v>1863</v>
      </c>
      <c r="E141" s="170" t="s">
        <v>153</v>
      </c>
      <c r="F141" s="145" t="s">
        <v>14592</v>
      </c>
      <c r="G141" s="145" t="s">
        <v>9672</v>
      </c>
      <c r="H141" s="170" t="s">
        <v>1863</v>
      </c>
      <c r="I141" s="145" t="s">
        <v>9673</v>
      </c>
      <c r="J141" s="171" t="str">
        <f t="shared" si="10"/>
        <v>IC.IT.021202</v>
      </c>
      <c r="K141" s="170" t="s">
        <v>12175</v>
      </c>
      <c r="L141" s="145" t="str">
        <f t="shared" si="11"/>
        <v xml:space="preserve">      Wound cleanser</v>
      </c>
      <c r="M141" s="171" t="str">
        <f t="shared" si="12"/>
        <v>PI.IC.IT.021202.01</v>
      </c>
      <c r="N141" s="171"/>
      <c r="O141" s="171" t="str">
        <f t="shared" si="13"/>
        <v>PH.IC.IT.021202.01</v>
      </c>
      <c r="Q141" s="171" t="str">
        <f t="shared" si="14"/>
        <v>CL.IC.IT.021202.01</v>
      </c>
      <c r="AR141" s="145" t="s">
        <v>12773</v>
      </c>
      <c r="AS141" s="145">
        <v>1749</v>
      </c>
    </row>
    <row r="142" spans="1:45" s="145" customFormat="1" ht="16">
      <c r="A142" s="145" t="s">
        <v>9344</v>
      </c>
      <c r="C142" s="170" t="s">
        <v>1863</v>
      </c>
      <c r="E142" s="170" t="s">
        <v>153</v>
      </c>
      <c r="F142" s="145" t="s">
        <v>14592</v>
      </c>
      <c r="G142" s="145" t="s">
        <v>9525</v>
      </c>
      <c r="H142" s="170" t="s">
        <v>12185</v>
      </c>
      <c r="I142" s="145" t="s">
        <v>10703</v>
      </c>
      <c r="J142" s="171" t="str">
        <f t="shared" si="10"/>
        <v>IC.IT.021203</v>
      </c>
      <c r="K142" s="170" t="s">
        <v>12175</v>
      </c>
      <c r="L142" s="145" t="str">
        <f t="shared" si="11"/>
        <v xml:space="preserve">       Other: specify</v>
      </c>
      <c r="M142" s="171" t="str">
        <f t="shared" si="12"/>
        <v>PI.IC.IT.021203.01</v>
      </c>
      <c r="N142" s="171"/>
      <c r="O142" s="171" t="str">
        <f t="shared" si="13"/>
        <v>PH.IC.IT.021203.01</v>
      </c>
      <c r="Q142" s="171" t="str">
        <f t="shared" si="14"/>
        <v>CL.IC.IT.021203.01</v>
      </c>
      <c r="AR142" s="145" t="s">
        <v>12773</v>
      </c>
      <c r="AS142" s="145">
        <v>1749</v>
      </c>
    </row>
    <row r="143" spans="1:45" s="145" customFormat="1" ht="16">
      <c r="A143" s="145" t="s">
        <v>9344</v>
      </c>
      <c r="C143" s="170" t="s">
        <v>1863</v>
      </c>
      <c r="D143" s="145" t="s">
        <v>8585</v>
      </c>
      <c r="E143" s="170" t="s">
        <v>215</v>
      </c>
      <c r="F143" s="145" t="s">
        <v>14592</v>
      </c>
      <c r="G143" s="145" t="s">
        <v>14593</v>
      </c>
      <c r="H143" s="170" t="s">
        <v>12175</v>
      </c>
      <c r="I143" s="145" t="s">
        <v>12157</v>
      </c>
      <c r="J143" s="171" t="str">
        <f t="shared" si="10"/>
        <v>IC.IT.021301</v>
      </c>
      <c r="K143" s="170" t="s">
        <v>12175</v>
      </c>
      <c r="L143" s="145" t="str">
        <f t="shared" si="11"/>
        <v xml:space="preserve">      Drsg Drainage none</v>
      </c>
      <c r="M143" s="171" t="str">
        <f t="shared" si="12"/>
        <v>PI.IC.IT.021301.01</v>
      </c>
      <c r="N143" s="171"/>
      <c r="O143" s="171" t="str">
        <f t="shared" si="13"/>
        <v>PH.IC.IT.021301.01</v>
      </c>
      <c r="Q143" s="171" t="str">
        <f t="shared" si="14"/>
        <v>CL.IC.IT.021301.01</v>
      </c>
      <c r="AR143" s="145" t="s">
        <v>12773</v>
      </c>
      <c r="AS143" s="145">
        <v>1749</v>
      </c>
    </row>
    <row r="144" spans="1:45" s="145" customFormat="1" ht="16">
      <c r="A144" s="145" t="s">
        <v>9344</v>
      </c>
      <c r="C144" s="170" t="s">
        <v>1863</v>
      </c>
      <c r="E144" s="170" t="s">
        <v>215</v>
      </c>
      <c r="F144" s="145" t="s">
        <v>14592</v>
      </c>
      <c r="G144" s="145" t="s">
        <v>14594</v>
      </c>
      <c r="H144" s="170" t="s">
        <v>1863</v>
      </c>
      <c r="I144" s="145" t="s">
        <v>11400</v>
      </c>
      <c r="J144" s="171" t="str">
        <f t="shared" si="10"/>
        <v>IC.IT.021302</v>
      </c>
      <c r="K144" s="170" t="s">
        <v>12175</v>
      </c>
      <c r="L144" s="145" t="str">
        <f t="shared" si="11"/>
        <v xml:space="preserve">      Drsg scant amount Drainage</v>
      </c>
      <c r="M144" s="171" t="str">
        <f t="shared" si="12"/>
        <v>PI.IC.IT.021302.01</v>
      </c>
      <c r="N144" s="171"/>
      <c r="O144" s="171" t="str">
        <f t="shared" si="13"/>
        <v>PH.IC.IT.021302.01</v>
      </c>
      <c r="Q144" s="171" t="str">
        <f t="shared" si="14"/>
        <v>CL.IC.IT.021302.01</v>
      </c>
      <c r="AR144" s="145" t="s">
        <v>12773</v>
      </c>
      <c r="AS144" s="145">
        <v>1749</v>
      </c>
    </row>
    <row r="145" spans="1:45" s="145" customFormat="1" ht="16">
      <c r="A145" s="145" t="s">
        <v>9344</v>
      </c>
      <c r="C145" s="170" t="s">
        <v>1863</v>
      </c>
      <c r="E145" s="170" t="s">
        <v>215</v>
      </c>
      <c r="F145" s="145" t="s">
        <v>14592</v>
      </c>
      <c r="G145" s="145" t="s">
        <v>14595</v>
      </c>
      <c r="H145" s="170" t="s">
        <v>12185</v>
      </c>
      <c r="I145" s="145" t="s">
        <v>11730</v>
      </c>
      <c r="J145" s="171" t="str">
        <f t="shared" si="10"/>
        <v>IC.IT.021303</v>
      </c>
      <c r="K145" s="170" t="s">
        <v>12175</v>
      </c>
      <c r="L145" s="145" t="str">
        <f t="shared" si="11"/>
        <v xml:space="preserve">      Drsg small amount Drainage</v>
      </c>
      <c r="M145" s="171" t="str">
        <f t="shared" si="12"/>
        <v>PI.IC.IT.021303.01</v>
      </c>
      <c r="N145" s="171"/>
      <c r="O145" s="171" t="str">
        <f t="shared" si="13"/>
        <v>PH.IC.IT.021303.01</v>
      </c>
      <c r="Q145" s="171" t="str">
        <f t="shared" si="14"/>
        <v>CL.IC.IT.021303.01</v>
      </c>
      <c r="AR145" s="145" t="s">
        <v>12773</v>
      </c>
      <c r="AS145" s="145">
        <v>1749</v>
      </c>
    </row>
    <row r="146" spans="1:45" s="145" customFormat="1" ht="16">
      <c r="A146" s="145" t="s">
        <v>9344</v>
      </c>
      <c r="C146" s="170" t="s">
        <v>1863</v>
      </c>
      <c r="E146" s="170" t="s">
        <v>215</v>
      </c>
      <c r="F146" s="145" t="s">
        <v>14592</v>
      </c>
      <c r="G146" s="145" t="s">
        <v>14596</v>
      </c>
      <c r="H146" s="170" t="s">
        <v>11</v>
      </c>
      <c r="I146" s="145" t="s">
        <v>11732</v>
      </c>
      <c r="J146" s="171" t="str">
        <f t="shared" si="10"/>
        <v>IC.IT.021304</v>
      </c>
      <c r="K146" s="170" t="s">
        <v>12175</v>
      </c>
      <c r="L146" s="145" t="str">
        <f t="shared" si="11"/>
        <v xml:space="preserve">      Drsg moderate amount Drainage</v>
      </c>
      <c r="M146" s="171" t="str">
        <f t="shared" si="12"/>
        <v>PI.IC.IT.021304.01</v>
      </c>
      <c r="N146" s="171"/>
      <c r="O146" s="171" t="str">
        <f t="shared" si="13"/>
        <v>PH.IC.IT.021304.01</v>
      </c>
      <c r="Q146" s="171" t="str">
        <f t="shared" si="14"/>
        <v>CL.IC.IT.021304.01</v>
      </c>
      <c r="AR146" s="145" t="s">
        <v>12773</v>
      </c>
      <c r="AS146" s="145">
        <v>1749</v>
      </c>
    </row>
    <row r="147" spans="1:45" s="145" customFormat="1" ht="16">
      <c r="A147" s="145" t="s">
        <v>9344</v>
      </c>
      <c r="C147" s="170" t="s">
        <v>1863</v>
      </c>
      <c r="E147" s="170" t="s">
        <v>215</v>
      </c>
      <c r="F147" s="145" t="s">
        <v>14592</v>
      </c>
      <c r="G147" s="145" t="s">
        <v>14597</v>
      </c>
      <c r="H147" s="170" t="s">
        <v>212</v>
      </c>
      <c r="I147" s="145" t="s">
        <v>11316</v>
      </c>
      <c r="J147" s="171" t="str">
        <f t="shared" si="10"/>
        <v>IC.IT.021305</v>
      </c>
      <c r="K147" s="170" t="s">
        <v>12175</v>
      </c>
      <c r="L147" s="145" t="str">
        <f t="shared" si="11"/>
        <v xml:space="preserve">      Drsg heavy amount Drainage</v>
      </c>
      <c r="M147" s="171" t="str">
        <f t="shared" si="12"/>
        <v>PI.IC.IT.021305.01</v>
      </c>
      <c r="N147" s="171"/>
      <c r="O147" s="171" t="str">
        <f t="shared" si="13"/>
        <v>PH.IC.IT.021305.01</v>
      </c>
      <c r="Q147" s="171" t="str">
        <f t="shared" si="14"/>
        <v>CL.IC.IT.021305.01</v>
      </c>
      <c r="AR147" s="145" t="s">
        <v>12773</v>
      </c>
      <c r="AS147" s="145">
        <v>1749</v>
      </c>
    </row>
    <row r="148" spans="1:45" s="145" customFormat="1" ht="16">
      <c r="A148" s="145" t="s">
        <v>9344</v>
      </c>
      <c r="C148" s="170" t="s">
        <v>1863</v>
      </c>
      <c r="D148" s="145" t="s">
        <v>14507</v>
      </c>
      <c r="E148" s="170" t="s">
        <v>4082</v>
      </c>
      <c r="F148" s="145" t="s">
        <v>14592</v>
      </c>
      <c r="G148" s="145" t="s">
        <v>14598</v>
      </c>
      <c r="H148" s="170" t="s">
        <v>12175</v>
      </c>
      <c r="I148" s="145" t="s">
        <v>11753</v>
      </c>
      <c r="J148" s="171" t="str">
        <f t="shared" si="10"/>
        <v>IC.IT.021401</v>
      </c>
      <c r="K148" s="170" t="s">
        <v>12175</v>
      </c>
      <c r="L148" s="145" t="str">
        <f t="shared" si="11"/>
        <v xml:space="preserve">      Drsg Drainage unchanged</v>
      </c>
      <c r="M148" s="171" t="str">
        <f t="shared" si="12"/>
        <v>PI.IC.IT.021401.01</v>
      </c>
      <c r="N148" s="171"/>
      <c r="O148" s="171" t="str">
        <f t="shared" si="13"/>
        <v>PH.IC.IT.021401.01</v>
      </c>
      <c r="Q148" s="171" t="str">
        <f t="shared" si="14"/>
        <v>CL.IC.IT.021401.01</v>
      </c>
      <c r="AR148" s="145" t="s">
        <v>12773</v>
      </c>
      <c r="AS148" s="145">
        <v>1749</v>
      </c>
    </row>
    <row r="149" spans="1:45" s="145" customFormat="1" ht="16">
      <c r="A149" s="145" t="s">
        <v>9344</v>
      </c>
      <c r="C149" s="170" t="s">
        <v>1863</v>
      </c>
      <c r="E149" s="170" t="s">
        <v>4082</v>
      </c>
      <c r="F149" s="145" t="s">
        <v>14592</v>
      </c>
      <c r="G149" s="145" t="s">
        <v>14599</v>
      </c>
      <c r="H149" s="170" t="s">
        <v>1863</v>
      </c>
      <c r="I149" s="145" t="s">
        <v>11752</v>
      </c>
      <c r="J149" s="171" t="str">
        <f t="shared" si="10"/>
        <v>IC.IT.021402</v>
      </c>
      <c r="K149" s="170" t="s">
        <v>12175</v>
      </c>
      <c r="L149" s="145" t="str">
        <f t="shared" si="11"/>
        <v xml:space="preserve">      Drsg Drainage decreasing</v>
      </c>
      <c r="M149" s="171" t="str">
        <f t="shared" si="12"/>
        <v>PI.IC.IT.021402.01</v>
      </c>
      <c r="N149" s="171"/>
      <c r="O149" s="171" t="str">
        <f t="shared" si="13"/>
        <v>PH.IC.IT.021402.01</v>
      </c>
      <c r="Q149" s="171" t="str">
        <f t="shared" si="14"/>
        <v>CL.IC.IT.021402.01</v>
      </c>
      <c r="AR149" s="145" t="s">
        <v>12773</v>
      </c>
      <c r="AS149" s="145">
        <v>1749</v>
      </c>
    </row>
    <row r="150" spans="1:45" s="145" customFormat="1" ht="16">
      <c r="A150" s="145" t="s">
        <v>9344</v>
      </c>
      <c r="C150" s="170" t="s">
        <v>1863</v>
      </c>
      <c r="E150" s="170" t="s">
        <v>4082</v>
      </c>
      <c r="F150" s="145" t="s">
        <v>14592</v>
      </c>
      <c r="G150" s="145" t="s">
        <v>14600</v>
      </c>
      <c r="H150" s="170" t="s">
        <v>12185</v>
      </c>
      <c r="I150" s="145" t="s">
        <v>11583</v>
      </c>
      <c r="J150" s="171" t="str">
        <f t="shared" si="10"/>
        <v>IC.IT.021403</v>
      </c>
      <c r="K150" s="170" t="s">
        <v>12175</v>
      </c>
      <c r="L150" s="145" t="str">
        <f t="shared" si="11"/>
        <v xml:space="preserve">      Drsg Drainage increasing</v>
      </c>
      <c r="M150" s="171" t="str">
        <f t="shared" si="12"/>
        <v>PI.IC.IT.021403.01</v>
      </c>
      <c r="N150" s="171"/>
      <c r="O150" s="171" t="str">
        <f t="shared" si="13"/>
        <v>PH.IC.IT.021403.01</v>
      </c>
      <c r="Q150" s="171" t="str">
        <f t="shared" si="14"/>
        <v>CL.IC.IT.021403.01</v>
      </c>
      <c r="AR150" s="145" t="s">
        <v>12773</v>
      </c>
      <c r="AS150" s="145">
        <v>1749</v>
      </c>
    </row>
    <row r="151" spans="1:45" s="138" customFormat="1" ht="15">
      <c r="A151" s="130" t="s">
        <v>9344</v>
      </c>
      <c r="B151" s="130"/>
      <c r="C151" s="131" t="s">
        <v>1863</v>
      </c>
      <c r="D151" s="130" t="s">
        <v>8996</v>
      </c>
      <c r="E151" s="131" t="s">
        <v>594</v>
      </c>
      <c r="F151" s="130" t="s">
        <v>9504</v>
      </c>
      <c r="G151" s="130" t="s">
        <v>9372</v>
      </c>
      <c r="H151" s="131" t="s">
        <v>12175</v>
      </c>
      <c r="I151" s="130" t="s">
        <v>9372</v>
      </c>
      <c r="J151" s="136" t="str">
        <f t="shared" si="10"/>
        <v>IC.IT.021501</v>
      </c>
      <c r="K151" s="131" t="s">
        <v>12175</v>
      </c>
      <c r="L151" s="130" t="str">
        <f t="shared" si="11"/>
        <v>Lateral</v>
      </c>
      <c r="M151" s="137" t="str">
        <f t="shared" si="12"/>
        <v>PI.IC.IT.021501.01</v>
      </c>
      <c r="N151" s="137"/>
      <c r="O151" s="137" t="str">
        <f t="shared" si="13"/>
        <v>PH.IC.IT.021501.01</v>
      </c>
      <c r="P151" s="130"/>
      <c r="Q151" s="137" t="str">
        <f t="shared" si="14"/>
        <v>CL.IC.IT.021501.01</v>
      </c>
      <c r="R151" s="130"/>
      <c r="S151" s="130"/>
      <c r="T151" s="130"/>
      <c r="U151" s="130"/>
      <c r="V151" s="130"/>
      <c r="W151" s="130"/>
      <c r="X151" s="130"/>
      <c r="Y151" s="130"/>
      <c r="Z151" s="130"/>
      <c r="AA151" s="130"/>
      <c r="AB151" s="130"/>
      <c r="AC151" s="130"/>
      <c r="AD151" s="130"/>
      <c r="AE151" s="130"/>
      <c r="AF151" s="130"/>
      <c r="AG151" s="130"/>
      <c r="AH151" s="130"/>
      <c r="AI151" s="130"/>
      <c r="AJ151" s="130"/>
      <c r="AK151" s="130"/>
      <c r="AL151" s="130"/>
      <c r="AM151" s="130"/>
      <c r="AN151" s="130"/>
      <c r="AO151" s="130"/>
      <c r="AP151" s="130"/>
      <c r="AQ151" s="130"/>
      <c r="AR151" s="130"/>
      <c r="AS151" s="130"/>
    </row>
    <row r="152" spans="1:45" s="138" customFormat="1" ht="15">
      <c r="A152" s="130" t="s">
        <v>9344</v>
      </c>
      <c r="B152" s="130"/>
      <c r="C152" s="131" t="s">
        <v>1863</v>
      </c>
      <c r="D152" s="130"/>
      <c r="E152" s="131" t="s">
        <v>594</v>
      </c>
      <c r="F152" s="130" t="s">
        <v>9504</v>
      </c>
      <c r="G152" s="130" t="s">
        <v>9373</v>
      </c>
      <c r="H152" s="131" t="s">
        <v>1863</v>
      </c>
      <c r="I152" s="130" t="s">
        <v>9373</v>
      </c>
      <c r="J152" s="136" t="str">
        <f t="shared" si="10"/>
        <v>IC.IT.021502</v>
      </c>
      <c r="K152" s="131" t="s">
        <v>12175</v>
      </c>
      <c r="L152" s="130" t="str">
        <f t="shared" si="11"/>
        <v>Medial</v>
      </c>
      <c r="M152" s="137" t="str">
        <f t="shared" si="12"/>
        <v>PI.IC.IT.021502.01</v>
      </c>
      <c r="N152" s="137"/>
      <c r="O152" s="137" t="str">
        <f t="shared" si="13"/>
        <v>PH.IC.IT.021502.01</v>
      </c>
      <c r="P152" s="130"/>
      <c r="Q152" s="137" t="str">
        <f t="shared" si="14"/>
        <v>CL.IC.IT.021502.01</v>
      </c>
      <c r="R152" s="130"/>
      <c r="S152" s="130"/>
      <c r="T152" s="130"/>
      <c r="U152" s="130"/>
      <c r="V152" s="130"/>
      <c r="W152" s="130"/>
      <c r="X152" s="130"/>
      <c r="Y152" s="130"/>
      <c r="Z152" s="130"/>
      <c r="AA152" s="130"/>
      <c r="AB152" s="130"/>
      <c r="AC152" s="130"/>
      <c r="AD152" s="130"/>
      <c r="AE152" s="130"/>
      <c r="AF152" s="130"/>
      <c r="AG152" s="130"/>
      <c r="AH152" s="130"/>
      <c r="AI152" s="130"/>
      <c r="AJ152" s="130"/>
      <c r="AK152" s="130"/>
      <c r="AL152" s="130"/>
      <c r="AM152" s="130"/>
      <c r="AN152" s="130"/>
      <c r="AO152" s="130"/>
      <c r="AP152" s="130"/>
      <c r="AQ152" s="130"/>
      <c r="AR152" s="130"/>
      <c r="AS152" s="130"/>
    </row>
    <row r="153" spans="1:45" s="138" customFormat="1" ht="15">
      <c r="A153" s="130" t="s">
        <v>9344</v>
      </c>
      <c r="B153" s="130"/>
      <c r="C153" s="131" t="s">
        <v>1863</v>
      </c>
      <c r="D153" s="130"/>
      <c r="E153" s="131" t="s">
        <v>594</v>
      </c>
      <c r="F153" s="130" t="s">
        <v>9504</v>
      </c>
      <c r="G153" s="130" t="s">
        <v>9374</v>
      </c>
      <c r="H153" s="131" t="s">
        <v>12185</v>
      </c>
      <c r="I153" s="130" t="s">
        <v>9374</v>
      </c>
      <c r="J153" s="136" t="str">
        <f t="shared" si="10"/>
        <v>IC.IT.021503</v>
      </c>
      <c r="K153" s="131" t="s">
        <v>12175</v>
      </c>
      <c r="L153" s="130" t="str">
        <f t="shared" si="11"/>
        <v>Anterior</v>
      </c>
      <c r="M153" s="137" t="str">
        <f t="shared" si="12"/>
        <v>PI.IC.IT.021503.01</v>
      </c>
      <c r="N153" s="137"/>
      <c r="O153" s="137" t="str">
        <f t="shared" si="13"/>
        <v>PH.IC.IT.021503.01</v>
      </c>
      <c r="P153" s="130"/>
      <c r="Q153" s="137" t="str">
        <f t="shared" si="14"/>
        <v>CL.IC.IT.021503.01</v>
      </c>
      <c r="R153" s="130"/>
      <c r="S153" s="130"/>
      <c r="T153" s="130"/>
      <c r="U153" s="130"/>
      <c r="V153" s="130"/>
      <c r="W153" s="130"/>
      <c r="X153" s="130"/>
      <c r="Y153" s="130"/>
      <c r="Z153" s="130"/>
      <c r="AA153" s="130"/>
      <c r="AB153" s="130"/>
      <c r="AC153" s="130"/>
      <c r="AD153" s="130"/>
      <c r="AE153" s="130"/>
      <c r="AF153" s="130"/>
      <c r="AG153" s="130"/>
      <c r="AH153" s="130"/>
      <c r="AI153" s="130"/>
      <c r="AJ153" s="130"/>
      <c r="AK153" s="130"/>
      <c r="AL153" s="130"/>
      <c r="AM153" s="130"/>
      <c r="AN153" s="130"/>
      <c r="AO153" s="130"/>
      <c r="AP153" s="130"/>
      <c r="AQ153" s="130"/>
      <c r="AR153" s="130"/>
      <c r="AS153" s="130"/>
    </row>
    <row r="154" spans="1:45" s="138" customFormat="1" ht="15">
      <c r="A154" s="130" t="s">
        <v>9344</v>
      </c>
      <c r="B154" s="130"/>
      <c r="C154" s="131" t="s">
        <v>1863</v>
      </c>
      <c r="D154" s="130"/>
      <c r="E154" s="131" t="s">
        <v>594</v>
      </c>
      <c r="F154" s="130" t="s">
        <v>9504</v>
      </c>
      <c r="G154" s="130" t="s">
        <v>9375</v>
      </c>
      <c r="H154" s="131" t="s">
        <v>11</v>
      </c>
      <c r="I154" s="130" t="s">
        <v>9375</v>
      </c>
      <c r="J154" s="136" t="str">
        <f t="shared" si="10"/>
        <v>IC.IT.021504</v>
      </c>
      <c r="K154" s="131" t="s">
        <v>12175</v>
      </c>
      <c r="L154" s="130" t="str">
        <f t="shared" si="11"/>
        <v>Posterior</v>
      </c>
      <c r="M154" s="137" t="str">
        <f t="shared" si="12"/>
        <v>PI.IC.IT.021504.01</v>
      </c>
      <c r="N154" s="137"/>
      <c r="O154" s="137" t="str">
        <f t="shared" si="13"/>
        <v>PH.IC.IT.021504.01</v>
      </c>
      <c r="P154" s="130"/>
      <c r="Q154" s="137" t="str">
        <f t="shared" si="14"/>
        <v>CL.IC.IT.021504.01</v>
      </c>
      <c r="R154" s="130"/>
      <c r="S154" s="130"/>
      <c r="T154" s="130"/>
      <c r="U154" s="130"/>
      <c r="V154" s="130"/>
      <c r="W154" s="130"/>
      <c r="X154" s="130"/>
      <c r="Y154" s="130"/>
      <c r="Z154" s="130"/>
      <c r="AA154" s="130"/>
      <c r="AB154" s="130"/>
      <c r="AC154" s="130"/>
      <c r="AD154" s="130"/>
      <c r="AE154" s="130"/>
      <c r="AF154" s="130"/>
      <c r="AG154" s="130"/>
      <c r="AH154" s="130"/>
      <c r="AI154" s="130"/>
      <c r="AJ154" s="130"/>
      <c r="AK154" s="130"/>
      <c r="AL154" s="130"/>
      <c r="AM154" s="130"/>
      <c r="AN154" s="130"/>
      <c r="AO154" s="130"/>
      <c r="AP154" s="130"/>
      <c r="AQ154" s="130"/>
      <c r="AR154" s="130"/>
      <c r="AS154" s="130"/>
    </row>
    <row r="155" spans="1:45" s="138" customFormat="1" ht="15">
      <c r="A155" s="130" t="s">
        <v>9344</v>
      </c>
      <c r="B155" s="130"/>
      <c r="C155" s="131" t="s">
        <v>1863</v>
      </c>
      <c r="D155" s="130"/>
      <c r="E155" s="131" t="s">
        <v>594</v>
      </c>
      <c r="F155" s="130" t="s">
        <v>9504</v>
      </c>
      <c r="G155" s="130" t="s">
        <v>9255</v>
      </c>
      <c r="H155" s="131" t="s">
        <v>212</v>
      </c>
      <c r="I155" s="130" t="s">
        <v>9255</v>
      </c>
      <c r="J155" s="136" t="str">
        <f t="shared" si="10"/>
        <v>IC.IT.021505</v>
      </c>
      <c r="K155" s="131" t="s">
        <v>12175</v>
      </c>
      <c r="L155" s="130" t="str">
        <f t="shared" si="11"/>
        <v>Proximal</v>
      </c>
      <c r="M155" s="137" t="str">
        <f t="shared" si="12"/>
        <v>PI.IC.IT.021505.01</v>
      </c>
      <c r="N155" s="137"/>
      <c r="O155" s="137" t="str">
        <f t="shared" si="13"/>
        <v>PH.IC.IT.021505.01</v>
      </c>
      <c r="P155" s="130"/>
      <c r="Q155" s="137" t="str">
        <f t="shared" si="14"/>
        <v>CL.IC.IT.021505.01</v>
      </c>
      <c r="R155" s="130"/>
      <c r="S155" s="130"/>
      <c r="T155" s="130"/>
      <c r="U155" s="130"/>
      <c r="V155" s="130"/>
      <c r="W155" s="130"/>
      <c r="X155" s="130"/>
      <c r="Y155" s="130"/>
      <c r="Z155" s="130"/>
      <c r="AA155" s="130"/>
      <c r="AB155" s="130"/>
      <c r="AC155" s="130"/>
      <c r="AD155" s="130"/>
      <c r="AE155" s="130"/>
      <c r="AF155" s="130"/>
      <c r="AG155" s="130"/>
      <c r="AH155" s="130"/>
      <c r="AI155" s="130"/>
      <c r="AJ155" s="130"/>
      <c r="AK155" s="130"/>
      <c r="AL155" s="130"/>
      <c r="AM155" s="130"/>
      <c r="AN155" s="130"/>
      <c r="AO155" s="130"/>
      <c r="AP155" s="130"/>
      <c r="AQ155" s="130"/>
      <c r="AR155" s="130"/>
      <c r="AS155" s="130"/>
    </row>
    <row r="156" spans="1:45" s="138" customFormat="1" ht="15">
      <c r="A156" s="130" t="s">
        <v>9344</v>
      </c>
      <c r="B156" s="130"/>
      <c r="C156" s="131" t="s">
        <v>1863</v>
      </c>
      <c r="D156" s="130"/>
      <c r="E156" s="131" t="s">
        <v>594</v>
      </c>
      <c r="F156" s="130" t="s">
        <v>9504</v>
      </c>
      <c r="G156" s="130" t="s">
        <v>9256</v>
      </c>
      <c r="H156" s="131" t="s">
        <v>6988</v>
      </c>
      <c r="I156" s="130" t="s">
        <v>9256</v>
      </c>
      <c r="J156" s="136" t="str">
        <f t="shared" si="10"/>
        <v>IC.IT.021506</v>
      </c>
      <c r="K156" s="131" t="s">
        <v>12175</v>
      </c>
      <c r="L156" s="130" t="str">
        <f t="shared" si="11"/>
        <v>Distal</v>
      </c>
      <c r="M156" s="137" t="str">
        <f t="shared" si="12"/>
        <v>PI.IC.IT.021506.01</v>
      </c>
      <c r="N156" s="137"/>
      <c r="O156" s="137" t="str">
        <f t="shared" si="13"/>
        <v>PH.IC.IT.021506.01</v>
      </c>
      <c r="P156" s="130"/>
      <c r="Q156" s="137" t="str">
        <f t="shared" si="14"/>
        <v>CL.IC.IT.021506.01</v>
      </c>
      <c r="R156" s="130"/>
      <c r="S156" s="130"/>
      <c r="T156" s="130"/>
      <c r="U156" s="130"/>
      <c r="V156" s="130"/>
      <c r="W156" s="130"/>
      <c r="X156" s="130"/>
      <c r="Y156" s="130"/>
      <c r="Z156" s="130"/>
      <c r="AA156" s="130"/>
      <c r="AB156" s="130"/>
      <c r="AC156" s="130"/>
      <c r="AD156" s="130"/>
      <c r="AE156" s="130"/>
      <c r="AF156" s="130"/>
      <c r="AG156" s="130"/>
      <c r="AH156" s="130"/>
      <c r="AI156" s="130"/>
      <c r="AJ156" s="130"/>
      <c r="AK156" s="130"/>
      <c r="AL156" s="130"/>
      <c r="AM156" s="130"/>
      <c r="AN156" s="130"/>
      <c r="AO156" s="130"/>
      <c r="AP156" s="130"/>
      <c r="AQ156" s="130"/>
      <c r="AR156" s="130"/>
      <c r="AS156" s="130"/>
    </row>
    <row r="157" spans="1:45" s="138" customFormat="1" ht="15">
      <c r="A157" s="130" t="s">
        <v>9344</v>
      </c>
      <c r="B157" s="130"/>
      <c r="C157" s="131" t="s">
        <v>1863</v>
      </c>
      <c r="D157" s="130"/>
      <c r="E157" s="131" t="s">
        <v>594</v>
      </c>
      <c r="F157" s="130" t="s">
        <v>9504</v>
      </c>
      <c r="G157" s="130" t="s">
        <v>9257</v>
      </c>
      <c r="H157" s="131" t="s">
        <v>573</v>
      </c>
      <c r="I157" s="130" t="s">
        <v>9257</v>
      </c>
      <c r="J157" s="136" t="str">
        <f t="shared" si="10"/>
        <v>IC.IT.021507</v>
      </c>
      <c r="K157" s="131" t="s">
        <v>12175</v>
      </c>
      <c r="L157" s="130" t="str">
        <f t="shared" si="11"/>
        <v>Upper</v>
      </c>
      <c r="M157" s="137" t="str">
        <f t="shared" si="12"/>
        <v>PI.IC.IT.021507.01</v>
      </c>
      <c r="N157" s="137"/>
      <c r="O157" s="137" t="str">
        <f t="shared" si="13"/>
        <v>PH.IC.IT.021507.01</v>
      </c>
      <c r="P157" s="130"/>
      <c r="Q157" s="137" t="str">
        <f t="shared" si="14"/>
        <v>CL.IC.IT.021507.01</v>
      </c>
      <c r="R157" s="130"/>
      <c r="S157" s="130"/>
      <c r="T157" s="130"/>
      <c r="U157" s="130"/>
      <c r="V157" s="130"/>
      <c r="W157" s="130"/>
      <c r="X157" s="130"/>
      <c r="Y157" s="130"/>
      <c r="Z157" s="130"/>
      <c r="AA157" s="130"/>
      <c r="AB157" s="130"/>
      <c r="AC157" s="130"/>
      <c r="AD157" s="130"/>
      <c r="AE157" s="130"/>
      <c r="AF157" s="130"/>
      <c r="AG157" s="130"/>
      <c r="AH157" s="130"/>
      <c r="AI157" s="130"/>
      <c r="AJ157" s="130"/>
      <c r="AK157" s="130"/>
      <c r="AL157" s="130"/>
      <c r="AM157" s="130"/>
      <c r="AN157" s="130"/>
      <c r="AO157" s="130"/>
      <c r="AP157" s="130"/>
      <c r="AQ157" s="130"/>
      <c r="AR157" s="130"/>
      <c r="AS157" s="130"/>
    </row>
    <row r="158" spans="1:45" s="138" customFormat="1" ht="15">
      <c r="A158" s="130" t="s">
        <v>9344</v>
      </c>
      <c r="B158" s="130"/>
      <c r="C158" s="131" t="s">
        <v>1863</v>
      </c>
      <c r="D158" s="130"/>
      <c r="E158" s="131" t="s">
        <v>594</v>
      </c>
      <c r="F158" s="130" t="s">
        <v>9504</v>
      </c>
      <c r="G158" s="130" t="s">
        <v>9258</v>
      </c>
      <c r="H158" s="131" t="s">
        <v>92</v>
      </c>
      <c r="I158" s="130" t="s">
        <v>9258</v>
      </c>
      <c r="J158" s="136" t="str">
        <f t="shared" si="10"/>
        <v>IC.IT.021508</v>
      </c>
      <c r="K158" s="131" t="s">
        <v>12175</v>
      </c>
      <c r="L158" s="130" t="str">
        <f t="shared" si="11"/>
        <v>Lower</v>
      </c>
      <c r="M158" s="137" t="str">
        <f t="shared" si="12"/>
        <v>PI.IC.IT.021508.01</v>
      </c>
      <c r="N158" s="137"/>
      <c r="O158" s="137" t="str">
        <f t="shared" si="13"/>
        <v>PH.IC.IT.021508.01</v>
      </c>
      <c r="P158" s="130"/>
      <c r="Q158" s="137" t="str">
        <f t="shared" si="14"/>
        <v>CL.IC.IT.021508.01</v>
      </c>
      <c r="R158" s="130"/>
      <c r="S158" s="130"/>
      <c r="T158" s="130"/>
      <c r="U158" s="130"/>
      <c r="V158" s="130"/>
      <c r="W158" s="130"/>
      <c r="X158" s="130"/>
      <c r="Y158" s="130"/>
      <c r="Z158" s="130"/>
      <c r="AA158" s="130"/>
      <c r="AB158" s="130"/>
      <c r="AC158" s="130"/>
      <c r="AD158" s="130"/>
      <c r="AE158" s="130"/>
      <c r="AF158" s="130"/>
      <c r="AG158" s="130"/>
      <c r="AH158" s="130"/>
      <c r="AI158" s="130"/>
      <c r="AJ158" s="130"/>
      <c r="AK158" s="130"/>
      <c r="AL158" s="130"/>
      <c r="AM158" s="130"/>
      <c r="AN158" s="130"/>
      <c r="AO158" s="130"/>
      <c r="AP158" s="130"/>
      <c r="AQ158" s="130"/>
      <c r="AR158" s="130"/>
      <c r="AS158" s="130"/>
    </row>
    <row r="159" spans="1:45" s="138" customFormat="1" ht="15">
      <c r="A159" s="130" t="s">
        <v>9344</v>
      </c>
      <c r="B159" s="130"/>
      <c r="C159" s="131" t="s">
        <v>1863</v>
      </c>
      <c r="D159" s="130" t="s">
        <v>9136</v>
      </c>
      <c r="E159" s="131" t="s">
        <v>7863</v>
      </c>
      <c r="F159" s="130" t="s">
        <v>9383</v>
      </c>
      <c r="G159" s="130" t="s">
        <v>10518</v>
      </c>
      <c r="H159" s="131" t="s">
        <v>12175</v>
      </c>
      <c r="I159" s="130" t="s">
        <v>10518</v>
      </c>
      <c r="J159" s="136" t="str">
        <f t="shared" si="10"/>
        <v>IC.IT.021601</v>
      </c>
      <c r="K159" s="131" t="s">
        <v>12175</v>
      </c>
      <c r="L159" s="130" t="str">
        <f t="shared" si="11"/>
        <v>RUQ</v>
      </c>
      <c r="M159" s="137" t="str">
        <f t="shared" si="12"/>
        <v>PI.IC.IT.021601.01</v>
      </c>
      <c r="N159" s="137"/>
      <c r="O159" s="137" t="str">
        <f t="shared" si="13"/>
        <v>PH.IC.IT.021601.01</v>
      </c>
      <c r="P159" s="130"/>
      <c r="Q159" s="137" t="str">
        <f t="shared" si="14"/>
        <v>CL.IC.IT.021601.01</v>
      </c>
      <c r="R159" s="130"/>
      <c r="S159" s="130"/>
      <c r="T159" s="130"/>
      <c r="U159" s="130"/>
      <c r="V159" s="130"/>
      <c r="W159" s="130"/>
      <c r="X159" s="130"/>
      <c r="Y159" s="130"/>
      <c r="Z159" s="130"/>
      <c r="AA159" s="130"/>
      <c r="AB159" s="130"/>
      <c r="AC159" s="130"/>
      <c r="AD159" s="130"/>
      <c r="AE159" s="130"/>
      <c r="AF159" s="130"/>
      <c r="AG159" s="130"/>
      <c r="AH159" s="130"/>
      <c r="AI159" s="130"/>
      <c r="AJ159" s="130"/>
      <c r="AK159" s="130"/>
      <c r="AL159" s="130"/>
      <c r="AM159" s="130"/>
      <c r="AN159" s="130"/>
      <c r="AO159" s="130"/>
      <c r="AP159" s="130"/>
      <c r="AQ159" s="130"/>
      <c r="AR159" s="130"/>
      <c r="AS159" s="130"/>
    </row>
    <row r="160" spans="1:45" s="138" customFormat="1" ht="15">
      <c r="A160" s="130" t="s">
        <v>9344</v>
      </c>
      <c r="B160" s="130"/>
      <c r="C160" s="131" t="s">
        <v>1863</v>
      </c>
      <c r="D160" s="130"/>
      <c r="E160" s="131" t="s">
        <v>7863</v>
      </c>
      <c r="F160" s="130" t="s">
        <v>9383</v>
      </c>
      <c r="G160" s="130" t="s">
        <v>10520</v>
      </c>
      <c r="H160" s="131" t="s">
        <v>1863</v>
      </c>
      <c r="I160" s="130" t="s">
        <v>10520</v>
      </c>
      <c r="J160" s="136" t="str">
        <f t="shared" si="10"/>
        <v>IC.IT.021602</v>
      </c>
      <c r="K160" s="131" t="s">
        <v>12175</v>
      </c>
      <c r="L160" s="130" t="str">
        <f t="shared" si="11"/>
        <v>RLQ</v>
      </c>
      <c r="M160" s="137" t="str">
        <f t="shared" si="12"/>
        <v>PI.IC.IT.021602.01</v>
      </c>
      <c r="N160" s="137"/>
      <c r="O160" s="137" t="str">
        <f t="shared" si="13"/>
        <v>PH.IC.IT.021602.01</v>
      </c>
      <c r="P160" s="130"/>
      <c r="Q160" s="137" t="str">
        <f t="shared" si="14"/>
        <v>CL.IC.IT.021602.01</v>
      </c>
      <c r="R160" s="130"/>
      <c r="S160" s="130"/>
      <c r="T160" s="130"/>
      <c r="U160" s="130"/>
      <c r="V160" s="130"/>
      <c r="W160" s="130"/>
      <c r="X160" s="130"/>
      <c r="Y160" s="130"/>
      <c r="Z160" s="130"/>
      <c r="AA160" s="130"/>
      <c r="AB160" s="130"/>
      <c r="AC160" s="130"/>
      <c r="AD160" s="130"/>
      <c r="AE160" s="130"/>
      <c r="AF160" s="130"/>
      <c r="AG160" s="130"/>
      <c r="AH160" s="130"/>
      <c r="AI160" s="130"/>
      <c r="AJ160" s="130"/>
      <c r="AK160" s="130"/>
      <c r="AL160" s="130"/>
      <c r="AM160" s="130"/>
      <c r="AN160" s="130"/>
      <c r="AO160" s="130"/>
      <c r="AP160" s="130"/>
      <c r="AQ160" s="130"/>
      <c r="AR160" s="130"/>
      <c r="AS160" s="130"/>
    </row>
    <row r="161" spans="1:45" s="138" customFormat="1" ht="15">
      <c r="A161" s="130" t="s">
        <v>9344</v>
      </c>
      <c r="B161" s="130"/>
      <c r="C161" s="131" t="s">
        <v>1863</v>
      </c>
      <c r="D161" s="130"/>
      <c r="E161" s="131" t="s">
        <v>7863</v>
      </c>
      <c r="F161" s="130" t="s">
        <v>9383</v>
      </c>
      <c r="G161" s="130" t="s">
        <v>10522</v>
      </c>
      <c r="H161" s="131" t="s">
        <v>12185</v>
      </c>
      <c r="I161" s="130" t="s">
        <v>10522</v>
      </c>
      <c r="J161" s="136" t="str">
        <f t="shared" si="10"/>
        <v>IC.IT.021603</v>
      </c>
      <c r="K161" s="131" t="s">
        <v>12175</v>
      </c>
      <c r="L161" s="130" t="str">
        <f t="shared" si="11"/>
        <v>LUQ</v>
      </c>
      <c r="M161" s="137" t="str">
        <f t="shared" si="12"/>
        <v>PI.IC.IT.021603.01</v>
      </c>
      <c r="N161" s="137"/>
      <c r="O161" s="137" t="str">
        <f t="shared" si="13"/>
        <v>PH.IC.IT.021603.01</v>
      </c>
      <c r="P161" s="130"/>
      <c r="Q161" s="137" t="str">
        <f t="shared" si="14"/>
        <v>CL.IC.IT.021603.01</v>
      </c>
      <c r="R161" s="130"/>
      <c r="S161" s="130"/>
      <c r="T161" s="130"/>
      <c r="U161" s="130"/>
      <c r="V161" s="130"/>
      <c r="W161" s="130"/>
      <c r="X161" s="130"/>
      <c r="Y161" s="130"/>
      <c r="Z161" s="130"/>
      <c r="AA161" s="130"/>
      <c r="AB161" s="130"/>
      <c r="AC161" s="130"/>
      <c r="AD161" s="130"/>
      <c r="AE161" s="130"/>
      <c r="AF161" s="130"/>
      <c r="AG161" s="130"/>
      <c r="AH161" s="130"/>
      <c r="AI161" s="130"/>
      <c r="AJ161" s="130"/>
      <c r="AK161" s="130"/>
      <c r="AL161" s="130"/>
      <c r="AM161" s="130"/>
      <c r="AN161" s="130"/>
      <c r="AO161" s="130"/>
      <c r="AP161" s="130"/>
      <c r="AQ161" s="130"/>
      <c r="AR161" s="130"/>
      <c r="AS161" s="130"/>
    </row>
    <row r="162" spans="1:45" s="138" customFormat="1" ht="15">
      <c r="A162" s="130" t="s">
        <v>9344</v>
      </c>
      <c r="B162" s="130"/>
      <c r="C162" s="131" t="s">
        <v>1863</v>
      </c>
      <c r="D162" s="130"/>
      <c r="E162" s="131" t="s">
        <v>7863</v>
      </c>
      <c r="F162" s="130" t="s">
        <v>9383</v>
      </c>
      <c r="G162" s="130" t="s">
        <v>10524</v>
      </c>
      <c r="H162" s="131" t="s">
        <v>11</v>
      </c>
      <c r="I162" s="130" t="s">
        <v>10524</v>
      </c>
      <c r="J162" s="136" t="str">
        <f t="shared" si="10"/>
        <v>IC.IT.021604</v>
      </c>
      <c r="K162" s="131" t="s">
        <v>12175</v>
      </c>
      <c r="L162" s="130" t="str">
        <f t="shared" si="11"/>
        <v>LLQ</v>
      </c>
      <c r="M162" s="137" t="str">
        <f t="shared" si="12"/>
        <v>PI.IC.IT.021604.01</v>
      </c>
      <c r="N162" s="137"/>
      <c r="O162" s="137" t="str">
        <f t="shared" si="13"/>
        <v>PH.IC.IT.021604.01</v>
      </c>
      <c r="P162" s="130"/>
      <c r="Q162" s="137" t="str">
        <f t="shared" si="14"/>
        <v>CL.IC.IT.021604.01</v>
      </c>
      <c r="R162" s="130"/>
      <c r="S162" s="130"/>
      <c r="T162" s="130"/>
      <c r="U162" s="130"/>
      <c r="V162" s="130"/>
      <c r="W162" s="130"/>
      <c r="X162" s="130"/>
      <c r="Y162" s="130"/>
      <c r="Z162" s="130"/>
      <c r="AA162" s="130"/>
      <c r="AB162" s="130"/>
      <c r="AC162" s="130"/>
      <c r="AD162" s="130"/>
      <c r="AE162" s="130"/>
      <c r="AF162" s="130"/>
      <c r="AG162" s="130"/>
      <c r="AH162" s="130"/>
      <c r="AI162" s="130"/>
      <c r="AJ162" s="130"/>
      <c r="AK162" s="130"/>
      <c r="AL162" s="130"/>
      <c r="AM162" s="130"/>
      <c r="AN162" s="130"/>
      <c r="AO162" s="130"/>
      <c r="AP162" s="130"/>
      <c r="AQ162" s="130"/>
      <c r="AR162" s="130"/>
      <c r="AS162" s="130"/>
    </row>
    <row r="163" spans="1:45" s="138" customFormat="1" ht="15">
      <c r="A163" s="130" t="s">
        <v>9344</v>
      </c>
      <c r="B163" s="130"/>
      <c r="C163" s="131" t="s">
        <v>1863</v>
      </c>
      <c r="D163" s="130"/>
      <c r="E163" s="131" t="s">
        <v>7863</v>
      </c>
      <c r="F163" s="130" t="s">
        <v>9383</v>
      </c>
      <c r="G163" s="130" t="s">
        <v>9396</v>
      </c>
      <c r="H163" s="131" t="s">
        <v>212</v>
      </c>
      <c r="I163" s="130" t="s">
        <v>9397</v>
      </c>
      <c r="J163" s="136" t="str">
        <f t="shared" si="10"/>
        <v>IC.IT.021605</v>
      </c>
      <c r="K163" s="131" t="s">
        <v>12175</v>
      </c>
      <c r="L163" s="130" t="str">
        <f t="shared" si="11"/>
        <v>Abdomen, general</v>
      </c>
      <c r="M163" s="137" t="str">
        <f t="shared" si="12"/>
        <v>PI.IC.IT.021605.01</v>
      </c>
      <c r="N163" s="137"/>
      <c r="O163" s="137" t="str">
        <f t="shared" si="13"/>
        <v>PH.IC.IT.021605.01</v>
      </c>
      <c r="P163" s="130"/>
      <c r="Q163" s="137" t="str">
        <f t="shared" si="14"/>
        <v>CL.IC.IT.021605.01</v>
      </c>
      <c r="R163" s="130"/>
      <c r="S163" s="130"/>
      <c r="T163" s="130"/>
      <c r="U163" s="130"/>
      <c r="V163" s="130"/>
      <c r="W163" s="130"/>
      <c r="X163" s="130"/>
      <c r="Y163" s="130"/>
      <c r="Z163" s="130"/>
      <c r="AA163" s="130"/>
      <c r="AB163" s="130"/>
      <c r="AC163" s="130"/>
      <c r="AD163" s="130"/>
      <c r="AE163" s="130"/>
      <c r="AF163" s="130"/>
      <c r="AG163" s="130"/>
      <c r="AH163" s="130"/>
      <c r="AI163" s="130"/>
      <c r="AJ163" s="130"/>
      <c r="AK163" s="130"/>
      <c r="AL163" s="130"/>
      <c r="AM163" s="130"/>
      <c r="AN163" s="130"/>
      <c r="AO163" s="130"/>
      <c r="AP163" s="130"/>
      <c r="AQ163" s="130"/>
      <c r="AR163" s="130"/>
      <c r="AS163" s="130"/>
    </row>
    <row r="164" spans="1:45" s="138" customFormat="1" ht="15">
      <c r="A164" s="130" t="s">
        <v>9344</v>
      </c>
      <c r="B164" s="130"/>
      <c r="C164" s="131" t="s">
        <v>1863</v>
      </c>
      <c r="D164" s="130"/>
      <c r="E164" s="131" t="s">
        <v>7863</v>
      </c>
      <c r="F164" s="130" t="s">
        <v>9383</v>
      </c>
      <c r="G164" s="130" t="s">
        <v>9398</v>
      </c>
      <c r="H164" s="131" t="s">
        <v>6988</v>
      </c>
      <c r="I164" s="130" t="s">
        <v>9269</v>
      </c>
      <c r="J164" s="136" t="str">
        <f t="shared" si="10"/>
        <v>IC.IT.021606</v>
      </c>
      <c r="K164" s="131" t="s">
        <v>12175</v>
      </c>
      <c r="L164" s="130" t="str">
        <f t="shared" si="11"/>
        <v>Flank, right</v>
      </c>
      <c r="M164" s="137" t="str">
        <f t="shared" si="12"/>
        <v>PI.IC.IT.021606.01</v>
      </c>
      <c r="N164" s="137"/>
      <c r="O164" s="137" t="str">
        <f t="shared" si="13"/>
        <v>PH.IC.IT.021606.01</v>
      </c>
      <c r="P164" s="130"/>
      <c r="Q164" s="137" t="str">
        <f t="shared" si="14"/>
        <v>CL.IC.IT.021606.01</v>
      </c>
      <c r="R164" s="130"/>
      <c r="S164" s="130"/>
      <c r="T164" s="130"/>
      <c r="U164" s="130"/>
      <c r="V164" s="130"/>
      <c r="W164" s="130"/>
      <c r="X164" s="130"/>
      <c r="Y164" s="130"/>
      <c r="Z164" s="130"/>
      <c r="AA164" s="130"/>
      <c r="AB164" s="130"/>
      <c r="AC164" s="130"/>
      <c r="AD164" s="130"/>
      <c r="AE164" s="130"/>
      <c r="AF164" s="130"/>
      <c r="AG164" s="130"/>
      <c r="AH164" s="130"/>
      <c r="AI164" s="130"/>
      <c r="AJ164" s="130"/>
      <c r="AK164" s="130"/>
      <c r="AL164" s="130"/>
      <c r="AM164" s="130"/>
      <c r="AN164" s="130"/>
      <c r="AO164" s="130"/>
      <c r="AP164" s="130"/>
      <c r="AQ164" s="130"/>
      <c r="AR164" s="130"/>
      <c r="AS164" s="130"/>
    </row>
    <row r="165" spans="1:45" s="138" customFormat="1" ht="15">
      <c r="A165" s="130" t="s">
        <v>9344</v>
      </c>
      <c r="B165" s="130"/>
      <c r="C165" s="131" t="s">
        <v>1863</v>
      </c>
      <c r="D165" s="130"/>
      <c r="E165" s="131" t="s">
        <v>7863</v>
      </c>
      <c r="F165" s="130" t="s">
        <v>9383</v>
      </c>
      <c r="G165" s="130" t="s">
        <v>9558</v>
      </c>
      <c r="H165" s="131" t="s">
        <v>573</v>
      </c>
      <c r="I165" s="130" t="s">
        <v>9559</v>
      </c>
      <c r="J165" s="136" t="str">
        <f t="shared" si="10"/>
        <v>IC.IT.021607</v>
      </c>
      <c r="K165" s="131" t="s">
        <v>12175</v>
      </c>
      <c r="L165" s="130" t="str">
        <f t="shared" si="11"/>
        <v>Flank, left</v>
      </c>
      <c r="M165" s="137" t="str">
        <f t="shared" si="12"/>
        <v>PI.IC.IT.021607.01</v>
      </c>
      <c r="N165" s="137"/>
      <c r="O165" s="137" t="str">
        <f t="shared" si="13"/>
        <v>PH.IC.IT.021607.01</v>
      </c>
      <c r="P165" s="130"/>
      <c r="Q165" s="137" t="str">
        <f t="shared" si="14"/>
        <v>CL.IC.IT.021607.01</v>
      </c>
      <c r="R165" s="130"/>
      <c r="S165" s="130"/>
      <c r="T165" s="130"/>
      <c r="U165" s="130"/>
      <c r="V165" s="130"/>
      <c r="W165" s="130"/>
      <c r="X165" s="130"/>
      <c r="Y165" s="130"/>
      <c r="Z165" s="130"/>
      <c r="AA165" s="130"/>
      <c r="AB165" s="130"/>
      <c r="AC165" s="130"/>
      <c r="AD165" s="130"/>
      <c r="AE165" s="130"/>
      <c r="AF165" s="130"/>
      <c r="AG165" s="130"/>
      <c r="AH165" s="130"/>
      <c r="AI165" s="130"/>
      <c r="AJ165" s="130"/>
      <c r="AK165" s="130"/>
      <c r="AL165" s="130"/>
      <c r="AM165" s="130"/>
      <c r="AN165" s="130"/>
      <c r="AO165" s="130"/>
      <c r="AP165" s="130"/>
      <c r="AQ165" s="130"/>
      <c r="AR165" s="130"/>
      <c r="AS165" s="130"/>
    </row>
    <row r="166" spans="1:45" s="138" customFormat="1" ht="15">
      <c r="A166" s="130" t="s">
        <v>9344</v>
      </c>
      <c r="B166" s="130"/>
      <c r="C166" s="131" t="s">
        <v>13016</v>
      </c>
      <c r="D166" s="130"/>
      <c r="E166" s="131" t="s">
        <v>595</v>
      </c>
      <c r="F166" s="130" t="s">
        <v>9383</v>
      </c>
      <c r="G166" s="130" t="s">
        <v>9138</v>
      </c>
      <c r="H166" s="131" t="s">
        <v>12976</v>
      </c>
      <c r="I166" s="130" t="s">
        <v>9138</v>
      </c>
      <c r="J166" s="136" t="str">
        <f t="shared" si="10"/>
        <v>IC.IT.021608</v>
      </c>
      <c r="K166" s="131" t="s">
        <v>12906</v>
      </c>
      <c r="L166" s="130" t="str">
        <f t="shared" si="11"/>
        <v>Midline</v>
      </c>
      <c r="M166" s="137" t="str">
        <f t="shared" si="12"/>
        <v>PI.IC.IT.021608.01</v>
      </c>
      <c r="N166" s="137"/>
      <c r="O166" s="137" t="str">
        <f t="shared" si="13"/>
        <v>PH.IC.IT.021608.01</v>
      </c>
      <c r="P166" s="130"/>
      <c r="Q166" s="137" t="str">
        <f t="shared" si="14"/>
        <v>CL.IC.IT.021608.01</v>
      </c>
      <c r="R166" s="130" t="s">
        <v>13083</v>
      </c>
      <c r="S166" s="130">
        <v>166</v>
      </c>
      <c r="T166" s="130"/>
      <c r="U166" s="130"/>
      <c r="V166" s="130"/>
      <c r="W166" s="130"/>
      <c r="X166" s="130"/>
      <c r="Y166" s="130"/>
      <c r="Z166" s="130"/>
      <c r="AA166" s="130"/>
      <c r="AB166" s="130"/>
      <c r="AC166" s="130"/>
      <c r="AD166" s="130"/>
      <c r="AE166" s="130"/>
      <c r="AF166" s="130"/>
      <c r="AG166" s="130"/>
      <c r="AH166" s="130"/>
      <c r="AI166" s="130"/>
      <c r="AJ166" s="130"/>
      <c r="AK166" s="130"/>
      <c r="AL166" s="130"/>
      <c r="AM166" s="130"/>
      <c r="AN166" s="130"/>
      <c r="AO166" s="130"/>
      <c r="AP166" s="130"/>
      <c r="AQ166" s="130"/>
      <c r="AR166" s="130"/>
      <c r="AS166" s="130"/>
    </row>
    <row r="167" spans="1:45" s="138" customFormat="1" ht="15">
      <c r="A167" s="130" t="s">
        <v>9344</v>
      </c>
      <c r="B167" s="130"/>
      <c r="C167" s="131" t="s">
        <v>115</v>
      </c>
      <c r="D167" s="130"/>
      <c r="E167" s="131" t="s">
        <v>7863</v>
      </c>
      <c r="F167" s="130" t="s">
        <v>9383</v>
      </c>
      <c r="G167" s="130" t="s">
        <v>13289</v>
      </c>
      <c r="H167" s="131" t="s">
        <v>93</v>
      </c>
      <c r="I167" s="130" t="s">
        <v>1607</v>
      </c>
      <c r="J167" s="136" t="str">
        <f t="shared" si="10"/>
        <v>IC.IT.021609</v>
      </c>
      <c r="K167" s="131" t="s">
        <v>12175</v>
      </c>
      <c r="L167" s="130" t="str">
        <f t="shared" si="11"/>
        <v>Laparoscopic</v>
      </c>
      <c r="M167" s="137" t="str">
        <f t="shared" si="12"/>
        <v>PI.IC.IT.021609.01</v>
      </c>
      <c r="N167" s="137"/>
      <c r="O167" s="137" t="str">
        <f t="shared" si="13"/>
        <v>PH.IC.IT.021609.01</v>
      </c>
      <c r="P167" s="130"/>
      <c r="Q167" s="137" t="str">
        <f t="shared" si="14"/>
        <v>CL.IC.IT.021609.01</v>
      </c>
      <c r="R167" s="130"/>
      <c r="S167" s="130"/>
      <c r="T167" s="130"/>
      <c r="U167" s="130"/>
      <c r="V167" s="130"/>
      <c r="W167" s="130"/>
      <c r="X167" s="130"/>
      <c r="Y167" s="130"/>
      <c r="Z167" s="130"/>
      <c r="AA167" s="130"/>
      <c r="AB167" s="130"/>
      <c r="AC167" s="130"/>
      <c r="AD167" s="130"/>
      <c r="AE167" s="130"/>
      <c r="AF167" s="130"/>
      <c r="AG167" s="130"/>
      <c r="AH167" s="130"/>
      <c r="AI167" s="130"/>
      <c r="AJ167" s="130"/>
      <c r="AK167" s="130"/>
      <c r="AL167" s="130"/>
      <c r="AM167" s="130"/>
      <c r="AN167" s="130"/>
      <c r="AO167" s="130"/>
      <c r="AP167" s="130"/>
      <c r="AQ167" s="130"/>
      <c r="AR167" s="130"/>
      <c r="AS167" s="130"/>
    </row>
    <row r="168" spans="1:45" s="138" customFormat="1" ht="15">
      <c r="A168" s="138" t="s">
        <v>9344</v>
      </c>
      <c r="C168" s="150" t="s">
        <v>1863</v>
      </c>
      <c r="E168" s="150" t="s">
        <v>7863</v>
      </c>
      <c r="F168" s="138" t="s">
        <v>9383</v>
      </c>
      <c r="G168" s="138" t="s">
        <v>14489</v>
      </c>
      <c r="H168" s="150" t="s">
        <v>11829</v>
      </c>
      <c r="I168" s="138" t="s">
        <v>14489</v>
      </c>
      <c r="J168" s="152" t="str">
        <f t="shared" si="10"/>
        <v>IC.IT.021610</v>
      </c>
      <c r="K168" s="150" t="s">
        <v>12175</v>
      </c>
      <c r="L168" s="138" t="str">
        <f t="shared" si="11"/>
        <v>Umbilical</v>
      </c>
      <c r="M168" s="153" t="str">
        <f t="shared" si="12"/>
        <v>PI.IC.IT.021610.01</v>
      </c>
      <c r="N168" s="153"/>
      <c r="O168" s="153" t="str">
        <f t="shared" si="13"/>
        <v>PH.IC.IT.021610.01</v>
      </c>
      <c r="Q168" s="153" t="str">
        <f t="shared" si="14"/>
        <v>CL.IC.IT.021610.01</v>
      </c>
      <c r="AR168" s="138" t="s">
        <v>12773</v>
      </c>
      <c r="AS168" s="138">
        <v>1654</v>
      </c>
    </row>
    <row r="169" spans="1:45" s="138" customFormat="1" ht="15">
      <c r="A169" s="130" t="s">
        <v>9344</v>
      </c>
      <c r="B169" s="130"/>
      <c r="C169" s="131" t="s">
        <v>1863</v>
      </c>
      <c r="D169" s="130" t="s">
        <v>9560</v>
      </c>
      <c r="E169" s="131" t="s">
        <v>6777</v>
      </c>
      <c r="F169" s="130" t="s">
        <v>9561</v>
      </c>
      <c r="G169" s="130" t="s">
        <v>9562</v>
      </c>
      <c r="H169" s="131" t="s">
        <v>1702</v>
      </c>
      <c r="I169" s="130" t="s">
        <v>9563</v>
      </c>
      <c r="J169" s="136" t="str">
        <f t="shared" si="10"/>
        <v>IC.IT.021701</v>
      </c>
      <c r="K169" s="131" t="s">
        <v>1702</v>
      </c>
      <c r="L169" s="130" t="str">
        <f t="shared" si="11"/>
        <v>Axilla, right</v>
      </c>
      <c r="M169" s="137" t="str">
        <f t="shared" si="12"/>
        <v>PI.IC.IT.021701.01</v>
      </c>
      <c r="N169" s="137"/>
      <c r="O169" s="137" t="str">
        <f t="shared" si="13"/>
        <v>PH.IC.IT.021701.01</v>
      </c>
      <c r="P169" s="130"/>
      <c r="Q169" s="137" t="str">
        <f t="shared" si="14"/>
        <v>CL.IC.IT.021701.01</v>
      </c>
      <c r="R169" s="130"/>
      <c r="S169" s="130"/>
      <c r="T169" s="130"/>
      <c r="U169" s="130"/>
      <c r="V169" s="130"/>
      <c r="W169" s="130"/>
      <c r="X169" s="130"/>
      <c r="Y169" s="130"/>
      <c r="Z169" s="130"/>
      <c r="AA169" s="130"/>
      <c r="AB169" s="130"/>
      <c r="AC169" s="130"/>
      <c r="AD169" s="130"/>
      <c r="AE169" s="130"/>
      <c r="AF169" s="130"/>
      <c r="AG169" s="130"/>
      <c r="AH169" s="130"/>
      <c r="AI169" s="130"/>
      <c r="AJ169" s="130"/>
      <c r="AK169" s="130"/>
      <c r="AL169" s="130"/>
      <c r="AM169" s="130"/>
      <c r="AN169" s="130"/>
      <c r="AO169" s="130"/>
      <c r="AP169" s="130"/>
      <c r="AQ169" s="130"/>
      <c r="AR169" s="130"/>
      <c r="AS169" s="130"/>
    </row>
    <row r="170" spans="1:45" s="138" customFormat="1" ht="15">
      <c r="A170" s="130" t="s">
        <v>9344</v>
      </c>
      <c r="B170" s="130"/>
      <c r="C170" s="131" t="s">
        <v>115</v>
      </c>
      <c r="D170" s="130"/>
      <c r="E170" s="131" t="s">
        <v>6777</v>
      </c>
      <c r="F170" s="130" t="s">
        <v>9561</v>
      </c>
      <c r="G170" s="130" t="s">
        <v>9564</v>
      </c>
      <c r="H170" s="131" t="s">
        <v>115</v>
      </c>
      <c r="I170" s="130" t="s">
        <v>9565</v>
      </c>
      <c r="J170" s="136" t="str">
        <f t="shared" si="10"/>
        <v>IC.IT.021702</v>
      </c>
      <c r="K170" s="131" t="s">
        <v>1702</v>
      </c>
      <c r="L170" s="130" t="str">
        <f t="shared" si="11"/>
        <v>Axilla, left</v>
      </c>
      <c r="M170" s="137" t="str">
        <f t="shared" si="12"/>
        <v>PI.IC.IT.021702.01</v>
      </c>
      <c r="N170" s="137"/>
      <c r="O170" s="137" t="str">
        <f t="shared" si="13"/>
        <v>PH.IC.IT.021702.01</v>
      </c>
      <c r="P170" s="130"/>
      <c r="Q170" s="137" t="str">
        <f t="shared" si="14"/>
        <v>CL.IC.IT.021702.01</v>
      </c>
      <c r="R170" s="130"/>
      <c r="S170" s="130"/>
      <c r="T170" s="130"/>
      <c r="U170" s="130"/>
      <c r="V170" s="130"/>
      <c r="W170" s="130"/>
      <c r="X170" s="130"/>
      <c r="Y170" s="130"/>
      <c r="Z170" s="130"/>
      <c r="AA170" s="130"/>
      <c r="AB170" s="130"/>
      <c r="AC170" s="130"/>
      <c r="AD170" s="130"/>
      <c r="AE170" s="130"/>
      <c r="AF170" s="130"/>
      <c r="AG170" s="130"/>
      <c r="AH170" s="130"/>
      <c r="AI170" s="130"/>
      <c r="AJ170" s="130"/>
      <c r="AK170" s="130"/>
      <c r="AL170" s="130"/>
      <c r="AM170" s="130"/>
      <c r="AN170" s="130"/>
      <c r="AO170" s="130"/>
      <c r="AP170" s="130"/>
      <c r="AQ170" s="130"/>
      <c r="AR170" s="130"/>
      <c r="AS170" s="130"/>
    </row>
    <row r="171" spans="1:45" s="138" customFormat="1" ht="15">
      <c r="A171" s="130" t="s">
        <v>9344</v>
      </c>
      <c r="B171" s="130"/>
      <c r="C171" s="131" t="s">
        <v>115</v>
      </c>
      <c r="D171" s="130"/>
      <c r="E171" s="131" t="s">
        <v>6777</v>
      </c>
      <c r="F171" s="130" t="s">
        <v>9561</v>
      </c>
      <c r="G171" s="130" t="s">
        <v>9566</v>
      </c>
      <c r="H171" s="131" t="s">
        <v>0</v>
      </c>
      <c r="I171" s="130" t="s">
        <v>9567</v>
      </c>
      <c r="J171" s="136" t="str">
        <f t="shared" si="10"/>
        <v>IC.IT.021703</v>
      </c>
      <c r="K171" s="131" t="s">
        <v>1702</v>
      </c>
      <c r="L171" s="130" t="str">
        <f t="shared" si="11"/>
        <v>Arm upper, right</v>
      </c>
      <c r="M171" s="137" t="str">
        <f t="shared" si="12"/>
        <v>PI.IC.IT.021703.01</v>
      </c>
      <c r="N171" s="137"/>
      <c r="O171" s="137" t="str">
        <f t="shared" si="13"/>
        <v>PH.IC.IT.021703.01</v>
      </c>
      <c r="P171" s="130"/>
      <c r="Q171" s="137" t="str">
        <f t="shared" si="14"/>
        <v>CL.IC.IT.021703.01</v>
      </c>
      <c r="R171" s="130"/>
      <c r="S171" s="130"/>
      <c r="T171" s="130"/>
      <c r="U171" s="130"/>
      <c r="V171" s="130"/>
      <c r="W171" s="130"/>
      <c r="X171" s="130"/>
      <c r="Y171" s="130"/>
      <c r="Z171" s="130"/>
      <c r="AA171" s="130"/>
      <c r="AB171" s="130"/>
      <c r="AC171" s="130"/>
      <c r="AD171" s="130"/>
      <c r="AE171" s="130"/>
      <c r="AF171" s="130"/>
      <c r="AG171" s="130"/>
      <c r="AH171" s="130"/>
      <c r="AI171" s="130"/>
      <c r="AJ171" s="130"/>
      <c r="AK171" s="130"/>
      <c r="AL171" s="130"/>
      <c r="AM171" s="130"/>
      <c r="AN171" s="130"/>
      <c r="AO171" s="130"/>
      <c r="AP171" s="130"/>
      <c r="AQ171" s="130"/>
      <c r="AR171" s="130"/>
      <c r="AS171" s="130"/>
    </row>
    <row r="172" spans="1:45" s="138" customFormat="1" ht="15">
      <c r="A172" s="130" t="s">
        <v>9344</v>
      </c>
      <c r="B172" s="130"/>
      <c r="C172" s="131" t="s">
        <v>115</v>
      </c>
      <c r="D172" s="130"/>
      <c r="E172" s="131" t="s">
        <v>6777</v>
      </c>
      <c r="F172" s="130" t="s">
        <v>9561</v>
      </c>
      <c r="G172" s="130" t="s">
        <v>9568</v>
      </c>
      <c r="H172" s="131" t="s">
        <v>11</v>
      </c>
      <c r="I172" s="130" t="s">
        <v>9711</v>
      </c>
      <c r="J172" s="136" t="str">
        <f t="shared" si="10"/>
        <v>IC.IT.021704</v>
      </c>
      <c r="K172" s="131" t="s">
        <v>1702</v>
      </c>
      <c r="L172" s="130" t="str">
        <f t="shared" si="11"/>
        <v>Arm upper, left</v>
      </c>
      <c r="M172" s="137" t="str">
        <f t="shared" si="12"/>
        <v>PI.IC.IT.021704.01</v>
      </c>
      <c r="N172" s="137"/>
      <c r="O172" s="137" t="str">
        <f t="shared" si="13"/>
        <v>PH.IC.IT.021704.01</v>
      </c>
      <c r="P172" s="130"/>
      <c r="Q172" s="137" t="str">
        <f t="shared" si="14"/>
        <v>CL.IC.IT.021704.01</v>
      </c>
      <c r="R172" s="130"/>
      <c r="S172" s="130"/>
      <c r="T172" s="130"/>
      <c r="U172" s="130"/>
      <c r="V172" s="130"/>
      <c r="W172" s="130"/>
      <c r="X172" s="130"/>
      <c r="Y172" s="130"/>
      <c r="Z172" s="130"/>
      <c r="AA172" s="130"/>
      <c r="AB172" s="130"/>
      <c r="AC172" s="130"/>
      <c r="AD172" s="130"/>
      <c r="AE172" s="130"/>
      <c r="AF172" s="130"/>
      <c r="AG172" s="130"/>
      <c r="AH172" s="130"/>
      <c r="AI172" s="130"/>
      <c r="AJ172" s="130"/>
      <c r="AK172" s="130"/>
      <c r="AL172" s="130"/>
      <c r="AM172" s="130"/>
      <c r="AN172" s="130"/>
      <c r="AO172" s="130"/>
      <c r="AP172" s="130"/>
      <c r="AQ172" s="130"/>
      <c r="AR172" s="130"/>
      <c r="AS172" s="130"/>
    </row>
    <row r="173" spans="1:45" s="138" customFormat="1" ht="15">
      <c r="A173" s="130" t="s">
        <v>9344</v>
      </c>
      <c r="B173" s="130"/>
      <c r="C173" s="131" t="s">
        <v>115</v>
      </c>
      <c r="D173" s="130"/>
      <c r="E173" s="131" t="s">
        <v>6777</v>
      </c>
      <c r="F173" s="130" t="s">
        <v>9561</v>
      </c>
      <c r="G173" s="130" t="s">
        <v>9712</v>
      </c>
      <c r="H173" s="131" t="s">
        <v>212</v>
      </c>
      <c r="I173" s="130" t="s">
        <v>9713</v>
      </c>
      <c r="J173" s="136" t="str">
        <f t="shared" si="10"/>
        <v>IC.IT.021705</v>
      </c>
      <c r="K173" s="131" t="s">
        <v>1702</v>
      </c>
      <c r="L173" s="130" t="str">
        <f t="shared" si="11"/>
        <v>Elbow, right</v>
      </c>
      <c r="M173" s="137" t="str">
        <f t="shared" si="12"/>
        <v>PI.IC.IT.021705.01</v>
      </c>
      <c r="N173" s="137"/>
      <c r="O173" s="137" t="str">
        <f t="shared" si="13"/>
        <v>PH.IC.IT.021705.01</v>
      </c>
      <c r="P173" s="130"/>
      <c r="Q173" s="137" t="str">
        <f t="shared" si="14"/>
        <v>CL.IC.IT.021705.01</v>
      </c>
      <c r="R173" s="130"/>
      <c r="S173" s="130"/>
      <c r="T173" s="130"/>
      <c r="U173" s="130"/>
      <c r="V173" s="130"/>
      <c r="W173" s="130"/>
      <c r="X173" s="130"/>
      <c r="Y173" s="130"/>
      <c r="Z173" s="130"/>
      <c r="AA173" s="130"/>
      <c r="AB173" s="130"/>
      <c r="AC173" s="130"/>
      <c r="AD173" s="130"/>
      <c r="AE173" s="130"/>
      <c r="AF173" s="130"/>
      <c r="AG173" s="130"/>
      <c r="AH173" s="130"/>
      <c r="AI173" s="130"/>
      <c r="AJ173" s="130"/>
      <c r="AK173" s="130"/>
      <c r="AL173" s="130"/>
      <c r="AM173" s="130"/>
      <c r="AN173" s="130"/>
      <c r="AO173" s="130"/>
      <c r="AP173" s="130"/>
      <c r="AQ173" s="130"/>
      <c r="AR173" s="130"/>
      <c r="AS173" s="130"/>
    </row>
    <row r="174" spans="1:45" s="138" customFormat="1" ht="15">
      <c r="A174" s="130" t="s">
        <v>9344</v>
      </c>
      <c r="B174" s="130"/>
      <c r="C174" s="131" t="s">
        <v>115</v>
      </c>
      <c r="D174" s="130"/>
      <c r="E174" s="131" t="s">
        <v>6777</v>
      </c>
      <c r="F174" s="130" t="s">
        <v>9561</v>
      </c>
      <c r="G174" s="130" t="s">
        <v>9714</v>
      </c>
      <c r="H174" s="131" t="s">
        <v>6988</v>
      </c>
      <c r="I174" s="130" t="s">
        <v>9715</v>
      </c>
      <c r="J174" s="136" t="str">
        <f t="shared" si="10"/>
        <v>IC.IT.021706</v>
      </c>
      <c r="K174" s="131" t="s">
        <v>1702</v>
      </c>
      <c r="L174" s="130" t="str">
        <f t="shared" si="11"/>
        <v>Elbow, left</v>
      </c>
      <c r="M174" s="137" t="str">
        <f t="shared" si="12"/>
        <v>PI.IC.IT.021706.01</v>
      </c>
      <c r="N174" s="137"/>
      <c r="O174" s="137" t="str">
        <f t="shared" si="13"/>
        <v>PH.IC.IT.021706.01</v>
      </c>
      <c r="P174" s="130"/>
      <c r="Q174" s="137" t="str">
        <f t="shared" si="14"/>
        <v>CL.IC.IT.021706.01</v>
      </c>
      <c r="R174" s="130"/>
      <c r="S174" s="130"/>
      <c r="T174" s="130"/>
      <c r="U174" s="130"/>
      <c r="V174" s="130"/>
      <c r="W174" s="130"/>
      <c r="X174" s="130"/>
      <c r="Y174" s="130"/>
      <c r="Z174" s="130"/>
      <c r="AA174" s="130"/>
      <c r="AB174" s="130"/>
      <c r="AC174" s="130"/>
      <c r="AD174" s="130"/>
      <c r="AE174" s="130"/>
      <c r="AF174" s="130"/>
      <c r="AG174" s="130"/>
      <c r="AH174" s="130"/>
      <c r="AI174" s="130"/>
      <c r="AJ174" s="130"/>
      <c r="AK174" s="130"/>
      <c r="AL174" s="130"/>
      <c r="AM174" s="130"/>
      <c r="AN174" s="130"/>
      <c r="AO174" s="130"/>
      <c r="AP174" s="130"/>
      <c r="AQ174" s="130"/>
      <c r="AR174" s="130"/>
      <c r="AS174" s="130"/>
    </row>
    <row r="175" spans="1:45" s="138" customFormat="1" ht="15">
      <c r="A175" s="130" t="s">
        <v>9344</v>
      </c>
      <c r="B175" s="130"/>
      <c r="C175" s="131" t="s">
        <v>1863</v>
      </c>
      <c r="D175" s="130"/>
      <c r="E175" s="131" t="s">
        <v>12462</v>
      </c>
      <c r="F175" s="130" t="s">
        <v>9561</v>
      </c>
      <c r="G175" s="130" t="s">
        <v>9716</v>
      </c>
      <c r="H175" s="131" t="s">
        <v>573</v>
      </c>
      <c r="I175" s="130" t="s">
        <v>9717</v>
      </c>
      <c r="J175" s="136" t="str">
        <f t="shared" si="10"/>
        <v>IC.IT.021707</v>
      </c>
      <c r="K175" s="131" t="s">
        <v>12175</v>
      </c>
      <c r="L175" s="130" t="str">
        <f t="shared" si="11"/>
        <v>Forearm, right</v>
      </c>
      <c r="M175" s="137" t="str">
        <f t="shared" si="12"/>
        <v>PI.IC.IT.021707.01</v>
      </c>
      <c r="N175" s="137"/>
      <c r="O175" s="137" t="str">
        <f t="shared" si="13"/>
        <v>PH.IC.IT.021707.01</v>
      </c>
      <c r="P175" s="130"/>
      <c r="Q175" s="137" t="str">
        <f t="shared" si="14"/>
        <v>CL.IC.IT.021707.01</v>
      </c>
      <c r="R175" s="130"/>
      <c r="S175" s="130"/>
      <c r="T175" s="130"/>
      <c r="U175" s="130"/>
      <c r="V175" s="130"/>
      <c r="W175" s="130"/>
      <c r="X175" s="130"/>
      <c r="Y175" s="130"/>
      <c r="Z175" s="130"/>
      <c r="AA175" s="130"/>
      <c r="AB175" s="130"/>
      <c r="AC175" s="130"/>
      <c r="AD175" s="130"/>
      <c r="AE175" s="130"/>
      <c r="AF175" s="130"/>
      <c r="AG175" s="130"/>
      <c r="AH175" s="130"/>
      <c r="AI175" s="130"/>
      <c r="AJ175" s="130"/>
      <c r="AK175" s="130"/>
      <c r="AL175" s="130"/>
      <c r="AM175" s="130"/>
      <c r="AN175" s="130"/>
      <c r="AO175" s="130"/>
      <c r="AP175" s="130"/>
      <c r="AQ175" s="130"/>
      <c r="AR175" s="130"/>
      <c r="AS175" s="130"/>
    </row>
    <row r="176" spans="1:45" s="138" customFormat="1" ht="15">
      <c r="A176" s="130" t="s">
        <v>9344</v>
      </c>
      <c r="B176" s="130"/>
      <c r="C176" s="131" t="s">
        <v>1863</v>
      </c>
      <c r="D176" s="130"/>
      <c r="E176" s="131" t="s">
        <v>12462</v>
      </c>
      <c r="F176" s="130" t="s">
        <v>9561</v>
      </c>
      <c r="G176" s="130" t="s">
        <v>9718</v>
      </c>
      <c r="H176" s="131" t="s">
        <v>92</v>
      </c>
      <c r="I176" s="130" t="s">
        <v>9719</v>
      </c>
      <c r="J176" s="136" t="str">
        <f t="shared" si="10"/>
        <v>IC.IT.021708</v>
      </c>
      <c r="K176" s="131" t="s">
        <v>12175</v>
      </c>
      <c r="L176" s="130" t="str">
        <f t="shared" si="11"/>
        <v>Forearm, left</v>
      </c>
      <c r="M176" s="137" t="str">
        <f t="shared" si="12"/>
        <v>PI.IC.IT.021708.01</v>
      </c>
      <c r="N176" s="137"/>
      <c r="O176" s="137" t="str">
        <f t="shared" si="13"/>
        <v>PH.IC.IT.021708.01</v>
      </c>
      <c r="P176" s="130"/>
      <c r="Q176" s="137" t="str">
        <f t="shared" si="14"/>
        <v>CL.IC.IT.021708.01</v>
      </c>
      <c r="R176" s="130"/>
      <c r="S176" s="130"/>
      <c r="T176" s="130"/>
      <c r="U176" s="130"/>
      <c r="V176" s="130"/>
      <c r="W176" s="130"/>
      <c r="X176" s="130"/>
      <c r="Y176" s="130"/>
      <c r="Z176" s="130"/>
      <c r="AA176" s="130"/>
      <c r="AB176" s="130"/>
      <c r="AC176" s="130"/>
      <c r="AD176" s="130"/>
      <c r="AE176" s="130"/>
      <c r="AF176" s="130"/>
      <c r="AG176" s="130"/>
      <c r="AH176" s="130"/>
      <c r="AI176" s="130"/>
      <c r="AJ176" s="130"/>
      <c r="AK176" s="130"/>
      <c r="AL176" s="130"/>
      <c r="AM176" s="130"/>
      <c r="AN176" s="130"/>
      <c r="AO176" s="130"/>
      <c r="AP176" s="130"/>
      <c r="AQ176" s="130"/>
      <c r="AR176" s="130"/>
      <c r="AS176" s="130"/>
    </row>
    <row r="177" spans="1:45" s="138" customFormat="1" ht="15">
      <c r="A177" s="130" t="s">
        <v>9344</v>
      </c>
      <c r="B177" s="130"/>
      <c r="C177" s="131" t="s">
        <v>1863</v>
      </c>
      <c r="D177" s="130"/>
      <c r="E177" s="131" t="s">
        <v>12462</v>
      </c>
      <c r="F177" s="130" t="s">
        <v>9561</v>
      </c>
      <c r="G177" s="130" t="s">
        <v>9720</v>
      </c>
      <c r="H177" s="131" t="s">
        <v>93</v>
      </c>
      <c r="I177" s="130" t="s">
        <v>9721</v>
      </c>
      <c r="J177" s="136" t="str">
        <f t="shared" si="10"/>
        <v>IC.IT.021709</v>
      </c>
      <c r="K177" s="131" t="s">
        <v>12175</v>
      </c>
      <c r="L177" s="130" t="str">
        <f t="shared" si="11"/>
        <v>Wrist, right</v>
      </c>
      <c r="M177" s="137" t="str">
        <f t="shared" si="12"/>
        <v>PI.IC.IT.021709.01</v>
      </c>
      <c r="N177" s="137"/>
      <c r="O177" s="137" t="str">
        <f t="shared" si="13"/>
        <v>PH.IC.IT.021709.01</v>
      </c>
      <c r="P177" s="130"/>
      <c r="Q177" s="137" t="str">
        <f t="shared" si="14"/>
        <v>CL.IC.IT.021709.01</v>
      </c>
      <c r="R177" s="130"/>
      <c r="S177" s="130"/>
      <c r="T177" s="130"/>
      <c r="U177" s="130"/>
      <c r="V177" s="130"/>
      <c r="W177" s="130"/>
      <c r="X177" s="130"/>
      <c r="Y177" s="130"/>
      <c r="Z177" s="130"/>
      <c r="AA177" s="130"/>
      <c r="AB177" s="130"/>
      <c r="AC177" s="130"/>
      <c r="AD177" s="130"/>
      <c r="AE177" s="130"/>
      <c r="AF177" s="130"/>
      <c r="AG177" s="130"/>
      <c r="AH177" s="130"/>
      <c r="AI177" s="130"/>
      <c r="AJ177" s="130"/>
      <c r="AK177" s="130"/>
      <c r="AL177" s="130"/>
      <c r="AM177" s="130"/>
      <c r="AN177" s="130"/>
      <c r="AO177" s="130"/>
      <c r="AP177" s="130"/>
      <c r="AQ177" s="130"/>
      <c r="AR177" s="130"/>
      <c r="AS177" s="130"/>
    </row>
    <row r="178" spans="1:45" s="138" customFormat="1" ht="15">
      <c r="A178" s="130" t="s">
        <v>9344</v>
      </c>
      <c r="B178" s="130"/>
      <c r="C178" s="131" t="s">
        <v>1863</v>
      </c>
      <c r="D178" s="130"/>
      <c r="E178" s="131" t="s">
        <v>12462</v>
      </c>
      <c r="F178" s="130" t="s">
        <v>9561</v>
      </c>
      <c r="G178" s="130" t="s">
        <v>9722</v>
      </c>
      <c r="H178" s="131" t="s">
        <v>3188</v>
      </c>
      <c r="I178" s="130" t="s">
        <v>9569</v>
      </c>
      <c r="J178" s="136" t="str">
        <f t="shared" si="10"/>
        <v>IC.IT.021710</v>
      </c>
      <c r="K178" s="131" t="s">
        <v>12175</v>
      </c>
      <c r="L178" s="130" t="str">
        <f t="shared" si="11"/>
        <v>Wrist, left</v>
      </c>
      <c r="M178" s="137" t="str">
        <f t="shared" si="12"/>
        <v>PI.IC.IT.021710.01</v>
      </c>
      <c r="N178" s="137"/>
      <c r="O178" s="137" t="str">
        <f t="shared" si="13"/>
        <v>PH.IC.IT.021710.01</v>
      </c>
      <c r="P178" s="130"/>
      <c r="Q178" s="137" t="str">
        <f t="shared" si="14"/>
        <v>CL.IC.IT.021710.01</v>
      </c>
      <c r="R178" s="130"/>
      <c r="S178" s="130"/>
      <c r="T178" s="130"/>
      <c r="U178" s="130"/>
      <c r="V178" s="130"/>
      <c r="W178" s="130"/>
      <c r="X178" s="130"/>
      <c r="Y178" s="130"/>
      <c r="Z178" s="130"/>
      <c r="AA178" s="130"/>
      <c r="AB178" s="130"/>
      <c r="AC178" s="130"/>
      <c r="AD178" s="130"/>
      <c r="AE178" s="130"/>
      <c r="AF178" s="130"/>
      <c r="AG178" s="130"/>
      <c r="AH178" s="130"/>
      <c r="AI178" s="130"/>
      <c r="AJ178" s="130"/>
      <c r="AK178" s="130"/>
      <c r="AL178" s="130"/>
      <c r="AM178" s="130"/>
      <c r="AN178" s="130"/>
      <c r="AO178" s="130"/>
      <c r="AP178" s="130"/>
      <c r="AQ178" s="130"/>
      <c r="AR178" s="130"/>
      <c r="AS178" s="130"/>
    </row>
    <row r="179" spans="1:45" s="138" customFormat="1" ht="15">
      <c r="A179" s="130" t="s">
        <v>9344</v>
      </c>
      <c r="B179" s="130"/>
      <c r="C179" s="131" t="s">
        <v>1863</v>
      </c>
      <c r="D179" s="130"/>
      <c r="E179" s="131" t="s">
        <v>12462</v>
      </c>
      <c r="F179" s="130" t="s">
        <v>9561</v>
      </c>
      <c r="G179" s="130" t="s">
        <v>9437</v>
      </c>
      <c r="H179" s="131" t="s">
        <v>153</v>
      </c>
      <c r="I179" s="130" t="s">
        <v>9438</v>
      </c>
      <c r="J179" s="136" t="str">
        <f t="shared" si="10"/>
        <v>IC.IT.021712</v>
      </c>
      <c r="K179" s="131" t="s">
        <v>12175</v>
      </c>
      <c r="L179" s="130" t="str">
        <f t="shared" si="11"/>
        <v>Hand, right</v>
      </c>
      <c r="M179" s="137" t="str">
        <f t="shared" si="12"/>
        <v>PI.IC.IT.021712.01</v>
      </c>
      <c r="N179" s="137"/>
      <c r="O179" s="137" t="str">
        <f t="shared" si="13"/>
        <v>PH.IC.IT.021712.01</v>
      </c>
      <c r="P179" s="130"/>
      <c r="Q179" s="137" t="str">
        <f t="shared" si="14"/>
        <v>CL.IC.IT.021712.01</v>
      </c>
      <c r="R179" s="130"/>
      <c r="S179" s="130"/>
      <c r="T179" s="130"/>
      <c r="U179" s="130"/>
      <c r="V179" s="130"/>
      <c r="W179" s="130"/>
      <c r="X179" s="130"/>
      <c r="Y179" s="130"/>
      <c r="Z179" s="130"/>
      <c r="AA179" s="130"/>
      <c r="AB179" s="130"/>
      <c r="AC179" s="130"/>
      <c r="AD179" s="130"/>
      <c r="AE179" s="130"/>
      <c r="AF179" s="130"/>
      <c r="AG179" s="130"/>
      <c r="AH179" s="130"/>
      <c r="AI179" s="130"/>
      <c r="AJ179" s="130"/>
      <c r="AK179" s="130"/>
      <c r="AL179" s="130"/>
      <c r="AM179" s="130"/>
      <c r="AN179" s="130"/>
      <c r="AO179" s="130"/>
      <c r="AP179" s="130"/>
      <c r="AQ179" s="130"/>
      <c r="AR179" s="130"/>
      <c r="AS179" s="130"/>
    </row>
    <row r="180" spans="1:45" s="138" customFormat="1" ht="15">
      <c r="A180" s="130" t="s">
        <v>9344</v>
      </c>
      <c r="B180" s="130"/>
      <c r="C180" s="131" t="s">
        <v>1863</v>
      </c>
      <c r="D180" s="130"/>
      <c r="E180" s="131" t="s">
        <v>12462</v>
      </c>
      <c r="F180" s="130" t="s">
        <v>9561</v>
      </c>
      <c r="G180" s="130" t="s">
        <v>9444</v>
      </c>
      <c r="H180" s="131" t="s">
        <v>215</v>
      </c>
      <c r="I180" s="130" t="s">
        <v>9445</v>
      </c>
      <c r="J180" s="136" t="str">
        <f t="shared" si="10"/>
        <v>IC.IT.021713</v>
      </c>
      <c r="K180" s="131" t="s">
        <v>12175</v>
      </c>
      <c r="L180" s="130" t="str">
        <f t="shared" si="11"/>
        <v>Hand, left</v>
      </c>
      <c r="M180" s="137" t="str">
        <f t="shared" si="12"/>
        <v>PI.IC.IT.021713.01</v>
      </c>
      <c r="N180" s="137"/>
      <c r="O180" s="137" t="str">
        <f t="shared" si="13"/>
        <v>PH.IC.IT.021713.01</v>
      </c>
      <c r="P180" s="130"/>
      <c r="Q180" s="137" t="str">
        <f t="shared" si="14"/>
        <v>CL.IC.IT.021713.01</v>
      </c>
      <c r="R180" s="130"/>
      <c r="S180" s="130"/>
      <c r="T180" s="130"/>
      <c r="U180" s="130"/>
      <c r="V180" s="130"/>
      <c r="W180" s="130"/>
      <c r="X180" s="130"/>
      <c r="Y180" s="130"/>
      <c r="Z180" s="130"/>
      <c r="AA180" s="130"/>
      <c r="AB180" s="130"/>
      <c r="AC180" s="130"/>
      <c r="AD180" s="130"/>
      <c r="AE180" s="130"/>
      <c r="AF180" s="130"/>
      <c r="AG180" s="130"/>
      <c r="AH180" s="130"/>
      <c r="AI180" s="130"/>
      <c r="AJ180" s="130"/>
      <c r="AK180" s="130"/>
      <c r="AL180" s="130"/>
      <c r="AM180" s="130"/>
      <c r="AN180" s="130"/>
      <c r="AO180" s="130"/>
      <c r="AP180" s="130"/>
      <c r="AQ180" s="130"/>
      <c r="AR180" s="130"/>
      <c r="AS180" s="130"/>
    </row>
    <row r="181" spans="1:45" s="138" customFormat="1" ht="15">
      <c r="A181" s="130" t="s">
        <v>9344</v>
      </c>
      <c r="B181" s="130"/>
      <c r="C181" s="131" t="s">
        <v>1863</v>
      </c>
      <c r="D181" s="130"/>
      <c r="E181" s="131" t="s">
        <v>12462</v>
      </c>
      <c r="F181" s="130" t="s">
        <v>9561</v>
      </c>
      <c r="G181" s="130" t="s">
        <v>9574</v>
      </c>
      <c r="H181" s="131" t="s">
        <v>4082</v>
      </c>
      <c r="I181" s="130" t="s">
        <v>9575</v>
      </c>
      <c r="J181" s="136" t="str">
        <f t="shared" si="10"/>
        <v>IC.IT.021714</v>
      </c>
      <c r="K181" s="131" t="s">
        <v>12175</v>
      </c>
      <c r="L181" s="130" t="str">
        <f t="shared" si="11"/>
        <v>Finger(s), right: specify</v>
      </c>
      <c r="M181" s="137" t="str">
        <f t="shared" si="12"/>
        <v>PI.IC.IT.021714.01</v>
      </c>
      <c r="N181" s="137"/>
      <c r="O181" s="137" t="str">
        <f t="shared" si="13"/>
        <v>PH.IC.IT.021714.01</v>
      </c>
      <c r="P181" s="130"/>
      <c r="Q181" s="137" t="str">
        <f t="shared" si="14"/>
        <v>CL.IC.IT.021714.01</v>
      </c>
      <c r="R181" s="130"/>
      <c r="S181" s="130"/>
      <c r="T181" s="130"/>
      <c r="U181" s="130"/>
      <c r="V181" s="130"/>
      <c r="W181" s="130"/>
      <c r="X181" s="130"/>
      <c r="Y181" s="130"/>
      <c r="Z181" s="130"/>
      <c r="AA181" s="130"/>
      <c r="AB181" s="130"/>
      <c r="AC181" s="130"/>
      <c r="AD181" s="130"/>
      <c r="AE181" s="130"/>
      <c r="AF181" s="130"/>
      <c r="AG181" s="130"/>
      <c r="AH181" s="130"/>
      <c r="AI181" s="130"/>
      <c r="AJ181" s="130"/>
      <c r="AK181" s="130"/>
      <c r="AL181" s="130"/>
      <c r="AM181" s="130"/>
      <c r="AN181" s="130"/>
      <c r="AO181" s="130"/>
      <c r="AP181" s="130"/>
      <c r="AQ181" s="130"/>
      <c r="AR181" s="130"/>
      <c r="AS181" s="130"/>
    </row>
    <row r="182" spans="1:45" s="138" customFormat="1" ht="15">
      <c r="A182" s="130" t="s">
        <v>9344</v>
      </c>
      <c r="B182" s="130"/>
      <c r="C182" s="131" t="s">
        <v>1863</v>
      </c>
      <c r="D182" s="130"/>
      <c r="E182" s="131" t="s">
        <v>12462</v>
      </c>
      <c r="F182" s="130" t="s">
        <v>9561</v>
      </c>
      <c r="G182" s="130" t="s">
        <v>9576</v>
      </c>
      <c r="H182" s="131" t="s">
        <v>594</v>
      </c>
      <c r="I182" s="130" t="s">
        <v>9577</v>
      </c>
      <c r="J182" s="136" t="str">
        <f t="shared" si="10"/>
        <v>IC.IT.021715</v>
      </c>
      <c r="K182" s="131" t="s">
        <v>12175</v>
      </c>
      <c r="L182" s="130" t="str">
        <f t="shared" si="11"/>
        <v>Finger(s), left:  specify</v>
      </c>
      <c r="M182" s="137" t="str">
        <f t="shared" si="12"/>
        <v>PI.IC.IT.021715.01</v>
      </c>
      <c r="N182" s="137"/>
      <c r="O182" s="137" t="str">
        <f t="shared" si="13"/>
        <v>PH.IC.IT.021715.01</v>
      </c>
      <c r="P182" s="130"/>
      <c r="Q182" s="137" t="str">
        <f t="shared" si="14"/>
        <v>CL.IC.IT.021715.01</v>
      </c>
      <c r="R182" s="130"/>
      <c r="S182" s="130"/>
      <c r="T182" s="130"/>
      <c r="U182" s="130"/>
      <c r="V182" s="130"/>
      <c r="W182" s="130"/>
      <c r="X182" s="130"/>
      <c r="Y182" s="130"/>
      <c r="Z182" s="130"/>
      <c r="AA182" s="130"/>
      <c r="AB182" s="130"/>
      <c r="AC182" s="130"/>
      <c r="AD182" s="130"/>
      <c r="AE182" s="130"/>
      <c r="AF182" s="130"/>
      <c r="AG182" s="130"/>
      <c r="AH182" s="130"/>
      <c r="AI182" s="130"/>
      <c r="AJ182" s="130"/>
      <c r="AK182" s="130"/>
      <c r="AL182" s="130"/>
      <c r="AM182" s="130"/>
      <c r="AN182" s="130"/>
      <c r="AO182" s="130"/>
      <c r="AP182" s="130"/>
      <c r="AQ182" s="130"/>
      <c r="AR182" s="130"/>
      <c r="AS182" s="130"/>
    </row>
    <row r="183" spans="1:45" s="138" customFormat="1" ht="15">
      <c r="A183" s="130" t="s">
        <v>9344</v>
      </c>
      <c r="B183" s="130"/>
      <c r="C183" s="131" t="s">
        <v>1863</v>
      </c>
      <c r="D183" s="130"/>
      <c r="E183" s="131" t="s">
        <v>12462</v>
      </c>
      <c r="F183" s="130" t="s">
        <v>9561</v>
      </c>
      <c r="G183" s="130" t="s">
        <v>9578</v>
      </c>
      <c r="H183" s="131" t="s">
        <v>7863</v>
      </c>
      <c r="I183" s="130" t="s">
        <v>9579</v>
      </c>
      <c r="J183" s="136" t="str">
        <f t="shared" si="10"/>
        <v>IC.IT.021716</v>
      </c>
      <c r="K183" s="131" t="s">
        <v>12175</v>
      </c>
      <c r="L183" s="130" t="str">
        <f t="shared" si="11"/>
        <v>Thigh, right</v>
      </c>
      <c r="M183" s="137" t="str">
        <f t="shared" si="12"/>
        <v>PI.IC.IT.021716.01</v>
      </c>
      <c r="N183" s="137"/>
      <c r="O183" s="137" t="str">
        <f t="shared" si="13"/>
        <v>PH.IC.IT.021716.01</v>
      </c>
      <c r="P183" s="130"/>
      <c r="Q183" s="137" t="str">
        <f t="shared" si="14"/>
        <v>CL.IC.IT.021716.01</v>
      </c>
      <c r="R183" s="130"/>
      <c r="S183" s="130"/>
      <c r="T183" s="130"/>
      <c r="U183" s="130"/>
      <c r="V183" s="130"/>
      <c r="W183" s="130"/>
      <c r="X183" s="130"/>
      <c r="Y183" s="130"/>
      <c r="Z183" s="130"/>
      <c r="AA183" s="130"/>
      <c r="AB183" s="130"/>
      <c r="AC183" s="130"/>
      <c r="AD183" s="130"/>
      <c r="AE183" s="130"/>
      <c r="AF183" s="130"/>
      <c r="AG183" s="130"/>
      <c r="AH183" s="130"/>
      <c r="AI183" s="130"/>
      <c r="AJ183" s="130"/>
      <c r="AK183" s="130"/>
      <c r="AL183" s="130"/>
      <c r="AM183" s="130"/>
      <c r="AN183" s="130"/>
      <c r="AO183" s="130"/>
      <c r="AP183" s="130"/>
      <c r="AQ183" s="130"/>
      <c r="AR183" s="130"/>
      <c r="AS183" s="130"/>
    </row>
    <row r="184" spans="1:45" s="138" customFormat="1" ht="15">
      <c r="A184" s="130" t="s">
        <v>9344</v>
      </c>
      <c r="B184" s="130"/>
      <c r="C184" s="131" t="s">
        <v>1863</v>
      </c>
      <c r="D184" s="130"/>
      <c r="E184" s="131" t="s">
        <v>12462</v>
      </c>
      <c r="F184" s="130" t="s">
        <v>9561</v>
      </c>
      <c r="G184" s="130" t="s">
        <v>9580</v>
      </c>
      <c r="H184" s="131" t="s">
        <v>12462</v>
      </c>
      <c r="I184" s="130" t="s">
        <v>9581</v>
      </c>
      <c r="J184" s="136" t="str">
        <f t="shared" si="10"/>
        <v>IC.IT.021717</v>
      </c>
      <c r="K184" s="131" t="s">
        <v>12175</v>
      </c>
      <c r="L184" s="130" t="str">
        <f t="shared" si="11"/>
        <v>Thigh, left</v>
      </c>
      <c r="M184" s="137" t="str">
        <f t="shared" si="12"/>
        <v>PI.IC.IT.021717.01</v>
      </c>
      <c r="N184" s="137"/>
      <c r="O184" s="137" t="str">
        <f t="shared" si="13"/>
        <v>PH.IC.IT.021717.01</v>
      </c>
      <c r="P184" s="130"/>
      <c r="Q184" s="137" t="str">
        <f t="shared" si="14"/>
        <v>CL.IC.IT.021717.01</v>
      </c>
      <c r="R184" s="130"/>
      <c r="S184" s="130"/>
      <c r="T184" s="130"/>
      <c r="U184" s="130"/>
      <c r="V184" s="130"/>
      <c r="W184" s="130"/>
      <c r="X184" s="130"/>
      <c r="Y184" s="130"/>
      <c r="Z184" s="130"/>
      <c r="AA184" s="130"/>
      <c r="AB184" s="130"/>
      <c r="AC184" s="130"/>
      <c r="AD184" s="130"/>
      <c r="AE184" s="130"/>
      <c r="AF184" s="130"/>
      <c r="AG184" s="130"/>
      <c r="AH184" s="130"/>
      <c r="AI184" s="130"/>
      <c r="AJ184" s="130"/>
      <c r="AK184" s="130"/>
      <c r="AL184" s="130"/>
      <c r="AM184" s="130"/>
      <c r="AN184" s="130"/>
      <c r="AO184" s="130"/>
      <c r="AP184" s="130"/>
      <c r="AQ184" s="130"/>
      <c r="AR184" s="130"/>
      <c r="AS184" s="130"/>
    </row>
    <row r="185" spans="1:45" s="138" customFormat="1" ht="15">
      <c r="A185" s="130" t="s">
        <v>9344</v>
      </c>
      <c r="B185" s="130"/>
      <c r="C185" s="131" t="s">
        <v>1863</v>
      </c>
      <c r="D185" s="130"/>
      <c r="E185" s="131" t="s">
        <v>12462</v>
      </c>
      <c r="F185" s="130" t="s">
        <v>9561</v>
      </c>
      <c r="G185" s="130" t="s">
        <v>9730</v>
      </c>
      <c r="H185" s="131" t="s">
        <v>12602</v>
      </c>
      <c r="I185" s="130" t="s">
        <v>9731</v>
      </c>
      <c r="J185" s="136" t="str">
        <f t="shared" si="10"/>
        <v>IC.IT.021718</v>
      </c>
      <c r="K185" s="131" t="s">
        <v>12175</v>
      </c>
      <c r="L185" s="130" t="str">
        <f t="shared" si="11"/>
        <v>Knee, right</v>
      </c>
      <c r="M185" s="137" t="str">
        <f t="shared" si="12"/>
        <v>PI.IC.IT.021718.01</v>
      </c>
      <c r="N185" s="137"/>
      <c r="O185" s="137" t="str">
        <f t="shared" si="13"/>
        <v>PH.IC.IT.021718.01</v>
      </c>
      <c r="P185" s="130"/>
      <c r="Q185" s="137" t="str">
        <f t="shared" si="14"/>
        <v>CL.IC.IT.021718.01</v>
      </c>
      <c r="R185" s="130"/>
      <c r="S185" s="130"/>
      <c r="T185" s="130"/>
      <c r="U185" s="130"/>
      <c r="V185" s="130"/>
      <c r="W185" s="130"/>
      <c r="X185" s="130"/>
      <c r="Y185" s="130"/>
      <c r="Z185" s="130"/>
      <c r="AA185" s="130"/>
      <c r="AB185" s="130"/>
      <c r="AC185" s="130"/>
      <c r="AD185" s="130"/>
      <c r="AE185" s="130"/>
      <c r="AF185" s="130"/>
      <c r="AG185" s="130"/>
      <c r="AH185" s="130"/>
      <c r="AI185" s="130"/>
      <c r="AJ185" s="130"/>
      <c r="AK185" s="130"/>
      <c r="AL185" s="130"/>
      <c r="AM185" s="130"/>
      <c r="AN185" s="130"/>
      <c r="AO185" s="130"/>
      <c r="AP185" s="130"/>
      <c r="AQ185" s="130"/>
      <c r="AR185" s="130"/>
      <c r="AS185" s="130"/>
    </row>
    <row r="186" spans="1:45" s="138" customFormat="1" ht="15">
      <c r="A186" s="130" t="s">
        <v>9344</v>
      </c>
      <c r="B186" s="130"/>
      <c r="C186" s="131" t="s">
        <v>1863</v>
      </c>
      <c r="D186" s="130"/>
      <c r="E186" s="131" t="s">
        <v>12462</v>
      </c>
      <c r="F186" s="130" t="s">
        <v>9561</v>
      </c>
      <c r="G186" s="130" t="s">
        <v>9732</v>
      </c>
      <c r="H186" s="131" t="s">
        <v>12604</v>
      </c>
      <c r="I186" s="130" t="s">
        <v>9733</v>
      </c>
      <c r="J186" s="136" t="str">
        <f t="shared" si="10"/>
        <v>IC.IT.021719</v>
      </c>
      <c r="K186" s="131" t="s">
        <v>12175</v>
      </c>
      <c r="L186" s="130" t="str">
        <f t="shared" si="11"/>
        <v>Knee, left</v>
      </c>
      <c r="M186" s="137" t="str">
        <f t="shared" si="12"/>
        <v>PI.IC.IT.021719.01</v>
      </c>
      <c r="N186" s="137"/>
      <c r="O186" s="137" t="str">
        <f t="shared" si="13"/>
        <v>PH.IC.IT.021719.01</v>
      </c>
      <c r="P186" s="130"/>
      <c r="Q186" s="137" t="str">
        <f t="shared" si="14"/>
        <v>CL.IC.IT.021719.01</v>
      </c>
      <c r="R186" s="130"/>
      <c r="S186" s="130"/>
      <c r="T186" s="130"/>
      <c r="U186" s="130"/>
      <c r="V186" s="130"/>
      <c r="W186" s="130"/>
      <c r="X186" s="130"/>
      <c r="Y186" s="130"/>
      <c r="Z186" s="130"/>
      <c r="AA186" s="130"/>
      <c r="AB186" s="130"/>
      <c r="AC186" s="130"/>
      <c r="AD186" s="130"/>
      <c r="AE186" s="130"/>
      <c r="AF186" s="130"/>
      <c r="AG186" s="130"/>
      <c r="AH186" s="130"/>
      <c r="AI186" s="130"/>
      <c r="AJ186" s="130"/>
      <c r="AK186" s="130"/>
      <c r="AL186" s="130"/>
      <c r="AM186" s="130"/>
      <c r="AN186" s="130"/>
      <c r="AO186" s="130"/>
      <c r="AP186" s="130"/>
      <c r="AQ186" s="130"/>
      <c r="AR186" s="130"/>
      <c r="AS186" s="130"/>
    </row>
    <row r="187" spans="1:45" s="138" customFormat="1" ht="15">
      <c r="A187" s="130" t="s">
        <v>9344</v>
      </c>
      <c r="B187" s="130"/>
      <c r="C187" s="131" t="s">
        <v>1863</v>
      </c>
      <c r="D187" s="130"/>
      <c r="E187" s="131" t="s">
        <v>12462</v>
      </c>
      <c r="F187" s="130" t="s">
        <v>9561</v>
      </c>
      <c r="G187" s="130" t="s">
        <v>9734</v>
      </c>
      <c r="H187" s="131" t="s">
        <v>1000</v>
      </c>
      <c r="I187" s="130" t="s">
        <v>9735</v>
      </c>
      <c r="J187" s="136" t="str">
        <f t="shared" si="10"/>
        <v>IC.IT.021720</v>
      </c>
      <c r="K187" s="131" t="s">
        <v>12175</v>
      </c>
      <c r="L187" s="130" t="str">
        <f t="shared" si="11"/>
        <v>Calf, right</v>
      </c>
      <c r="M187" s="137" t="str">
        <f t="shared" si="12"/>
        <v>PI.IC.IT.021720.01</v>
      </c>
      <c r="N187" s="137"/>
      <c r="O187" s="137" t="str">
        <f t="shared" si="13"/>
        <v>PH.IC.IT.021720.01</v>
      </c>
      <c r="P187" s="130"/>
      <c r="Q187" s="137" t="str">
        <f t="shared" si="14"/>
        <v>CL.IC.IT.021720.01</v>
      </c>
      <c r="R187" s="130"/>
      <c r="S187" s="130"/>
      <c r="T187" s="130"/>
      <c r="U187" s="130"/>
      <c r="V187" s="130"/>
      <c r="W187" s="130"/>
      <c r="X187" s="130"/>
      <c r="Y187" s="130"/>
      <c r="Z187" s="130"/>
      <c r="AA187" s="130"/>
      <c r="AB187" s="130"/>
      <c r="AC187" s="130"/>
      <c r="AD187" s="130"/>
      <c r="AE187" s="130"/>
      <c r="AF187" s="130"/>
      <c r="AG187" s="130"/>
      <c r="AH187" s="130"/>
      <c r="AI187" s="130"/>
      <c r="AJ187" s="130"/>
      <c r="AK187" s="130"/>
      <c r="AL187" s="130"/>
      <c r="AM187" s="130"/>
      <c r="AN187" s="130"/>
      <c r="AO187" s="130"/>
      <c r="AP187" s="130"/>
      <c r="AQ187" s="130"/>
      <c r="AR187" s="130"/>
      <c r="AS187" s="130"/>
    </row>
    <row r="188" spans="1:45" s="138" customFormat="1" ht="15">
      <c r="A188" s="130" t="s">
        <v>9344</v>
      </c>
      <c r="B188" s="130"/>
      <c r="C188" s="131" t="s">
        <v>1863</v>
      </c>
      <c r="D188" s="130"/>
      <c r="E188" s="131" t="s">
        <v>12462</v>
      </c>
      <c r="F188" s="130" t="s">
        <v>9561</v>
      </c>
      <c r="G188" s="130" t="s">
        <v>9736</v>
      </c>
      <c r="H188" s="131" t="s">
        <v>8039</v>
      </c>
      <c r="I188" s="130" t="s">
        <v>9737</v>
      </c>
      <c r="J188" s="136" t="str">
        <f t="shared" si="10"/>
        <v>IC.IT.021721</v>
      </c>
      <c r="K188" s="131" t="s">
        <v>12175</v>
      </c>
      <c r="L188" s="130" t="str">
        <f t="shared" si="11"/>
        <v>Calf, left</v>
      </c>
      <c r="M188" s="137" t="str">
        <f t="shared" si="12"/>
        <v>PI.IC.IT.021721.01</v>
      </c>
      <c r="N188" s="137"/>
      <c r="O188" s="137" t="str">
        <f t="shared" si="13"/>
        <v>PH.IC.IT.021721.01</v>
      </c>
      <c r="P188" s="130"/>
      <c r="Q188" s="137" t="str">
        <f t="shared" si="14"/>
        <v>CL.IC.IT.021721.01</v>
      </c>
      <c r="R188" s="130"/>
      <c r="S188" s="130"/>
      <c r="T188" s="130"/>
      <c r="U188" s="130"/>
      <c r="V188" s="130"/>
      <c r="W188" s="130"/>
      <c r="X188" s="130"/>
      <c r="Y188" s="130"/>
      <c r="Z188" s="130"/>
      <c r="AA188" s="130"/>
      <c r="AB188" s="130"/>
      <c r="AC188" s="130"/>
      <c r="AD188" s="130"/>
      <c r="AE188" s="130"/>
      <c r="AF188" s="130"/>
      <c r="AG188" s="130"/>
      <c r="AH188" s="130"/>
      <c r="AI188" s="130"/>
      <c r="AJ188" s="130"/>
      <c r="AK188" s="130"/>
      <c r="AL188" s="130"/>
      <c r="AM188" s="130"/>
      <c r="AN188" s="130"/>
      <c r="AO188" s="130"/>
      <c r="AP188" s="130"/>
      <c r="AQ188" s="130"/>
      <c r="AR188" s="130"/>
      <c r="AS188" s="130"/>
    </row>
    <row r="189" spans="1:45" s="138" customFormat="1" ht="15">
      <c r="A189" s="130" t="s">
        <v>9344</v>
      </c>
      <c r="B189" s="130"/>
      <c r="C189" s="131" t="s">
        <v>1863</v>
      </c>
      <c r="D189" s="130"/>
      <c r="E189" s="131" t="s">
        <v>12462</v>
      </c>
      <c r="F189" s="130" t="s">
        <v>9561</v>
      </c>
      <c r="G189" s="130" t="s">
        <v>9878</v>
      </c>
      <c r="H189" s="131" t="s">
        <v>7874</v>
      </c>
      <c r="I189" s="130" t="s">
        <v>9879</v>
      </c>
      <c r="J189" s="136" t="str">
        <f t="shared" si="10"/>
        <v>IC.IT.021722</v>
      </c>
      <c r="K189" s="131" t="s">
        <v>12175</v>
      </c>
      <c r="L189" s="130" t="str">
        <f t="shared" si="11"/>
        <v>Ankle, right</v>
      </c>
      <c r="M189" s="137" t="str">
        <f t="shared" si="12"/>
        <v>PI.IC.IT.021722.01</v>
      </c>
      <c r="N189" s="137"/>
      <c r="O189" s="137" t="str">
        <f t="shared" si="13"/>
        <v>PH.IC.IT.021722.01</v>
      </c>
      <c r="P189" s="130"/>
      <c r="Q189" s="137" t="str">
        <f t="shared" si="14"/>
        <v>CL.IC.IT.021722.01</v>
      </c>
      <c r="R189" s="130"/>
      <c r="S189" s="130"/>
      <c r="T189" s="130"/>
      <c r="U189" s="130"/>
      <c r="V189" s="130"/>
      <c r="W189" s="130"/>
      <c r="X189" s="130"/>
      <c r="Y189" s="130"/>
      <c r="Z189" s="130"/>
      <c r="AA189" s="130"/>
      <c r="AB189" s="130"/>
      <c r="AC189" s="130"/>
      <c r="AD189" s="130"/>
      <c r="AE189" s="130"/>
      <c r="AF189" s="130"/>
      <c r="AG189" s="130"/>
      <c r="AH189" s="130"/>
      <c r="AI189" s="130"/>
      <c r="AJ189" s="130"/>
      <c r="AK189" s="130"/>
      <c r="AL189" s="130"/>
      <c r="AM189" s="130"/>
      <c r="AN189" s="130"/>
      <c r="AO189" s="130"/>
      <c r="AP189" s="130"/>
      <c r="AQ189" s="130"/>
      <c r="AR189" s="130"/>
      <c r="AS189" s="130"/>
    </row>
    <row r="190" spans="1:45" s="138" customFormat="1" ht="15">
      <c r="A190" s="130" t="s">
        <v>9344</v>
      </c>
      <c r="B190" s="130"/>
      <c r="C190" s="131" t="s">
        <v>1863</v>
      </c>
      <c r="D190" s="130"/>
      <c r="E190" s="131" t="s">
        <v>12462</v>
      </c>
      <c r="F190" s="130" t="s">
        <v>9561</v>
      </c>
      <c r="G190" s="130" t="s">
        <v>9880</v>
      </c>
      <c r="H190" s="131" t="s">
        <v>7876</v>
      </c>
      <c r="I190" s="130" t="s">
        <v>9588</v>
      </c>
      <c r="J190" s="136" t="str">
        <f t="shared" si="10"/>
        <v>IC.IT.021723</v>
      </c>
      <c r="K190" s="131" t="s">
        <v>12175</v>
      </c>
      <c r="L190" s="130" t="str">
        <f t="shared" si="11"/>
        <v>Ankle, left</v>
      </c>
      <c r="M190" s="137" t="str">
        <f t="shared" si="12"/>
        <v>PI.IC.IT.021723.01</v>
      </c>
      <c r="N190" s="137"/>
      <c r="O190" s="137" t="str">
        <f t="shared" si="13"/>
        <v>PH.IC.IT.021723.01</v>
      </c>
      <c r="P190" s="130"/>
      <c r="Q190" s="137" t="str">
        <f t="shared" si="14"/>
        <v>CL.IC.IT.021723.01</v>
      </c>
      <c r="R190" s="130"/>
      <c r="S190" s="130"/>
      <c r="T190" s="130"/>
      <c r="U190" s="130"/>
      <c r="V190" s="130"/>
      <c r="W190" s="130"/>
      <c r="X190" s="130"/>
      <c r="Y190" s="130"/>
      <c r="Z190" s="130"/>
      <c r="AA190" s="130"/>
      <c r="AB190" s="130"/>
      <c r="AC190" s="130"/>
      <c r="AD190" s="130"/>
      <c r="AE190" s="130"/>
      <c r="AF190" s="130"/>
      <c r="AG190" s="130"/>
      <c r="AH190" s="130"/>
      <c r="AI190" s="130"/>
      <c r="AJ190" s="130"/>
      <c r="AK190" s="130"/>
      <c r="AL190" s="130"/>
      <c r="AM190" s="130"/>
      <c r="AN190" s="130"/>
      <c r="AO190" s="130"/>
      <c r="AP190" s="130"/>
      <c r="AQ190" s="130"/>
      <c r="AR190" s="130"/>
      <c r="AS190" s="130"/>
    </row>
    <row r="191" spans="1:45" s="138" customFormat="1" ht="15">
      <c r="A191" s="130" t="s">
        <v>9344</v>
      </c>
      <c r="B191" s="130"/>
      <c r="C191" s="131" t="s">
        <v>1863</v>
      </c>
      <c r="D191" s="130"/>
      <c r="E191" s="131" t="s">
        <v>12462</v>
      </c>
      <c r="F191" s="130" t="s">
        <v>9561</v>
      </c>
      <c r="G191" s="130" t="s">
        <v>9033</v>
      </c>
      <c r="H191" s="131" t="s">
        <v>7055</v>
      </c>
      <c r="I191" s="130" t="s">
        <v>9034</v>
      </c>
      <c r="J191" s="136" t="str">
        <f t="shared" si="10"/>
        <v>IC.IT.021724</v>
      </c>
      <c r="K191" s="131" t="s">
        <v>12175</v>
      </c>
      <c r="L191" s="130" t="str">
        <f t="shared" si="11"/>
        <v>Heel, right</v>
      </c>
      <c r="M191" s="137" t="str">
        <f t="shared" si="12"/>
        <v>PI.IC.IT.021724.01</v>
      </c>
      <c r="N191" s="137"/>
      <c r="O191" s="137" t="str">
        <f t="shared" si="13"/>
        <v>PH.IC.IT.021724.01</v>
      </c>
      <c r="P191" s="130"/>
      <c r="Q191" s="137" t="str">
        <f t="shared" si="14"/>
        <v>CL.IC.IT.021724.01</v>
      </c>
      <c r="R191" s="130"/>
      <c r="S191" s="130"/>
      <c r="T191" s="130"/>
      <c r="U191" s="130"/>
      <c r="V191" s="130"/>
      <c r="W191" s="130"/>
      <c r="X191" s="130"/>
      <c r="Y191" s="130"/>
      <c r="Z191" s="130"/>
      <c r="AA191" s="130"/>
      <c r="AB191" s="130"/>
      <c r="AC191" s="130"/>
      <c r="AD191" s="130"/>
      <c r="AE191" s="130"/>
      <c r="AF191" s="130"/>
      <c r="AG191" s="130"/>
      <c r="AH191" s="130"/>
      <c r="AI191" s="130"/>
      <c r="AJ191" s="130"/>
      <c r="AK191" s="130"/>
      <c r="AL191" s="130"/>
      <c r="AM191" s="130"/>
      <c r="AN191" s="130"/>
      <c r="AO191" s="130"/>
      <c r="AP191" s="130"/>
      <c r="AQ191" s="130"/>
      <c r="AR191" s="130"/>
      <c r="AS191" s="130"/>
    </row>
    <row r="192" spans="1:45" s="138" customFormat="1" ht="15">
      <c r="A192" s="130" t="s">
        <v>9344</v>
      </c>
      <c r="B192" s="130"/>
      <c r="C192" s="131" t="s">
        <v>1863</v>
      </c>
      <c r="D192" s="130"/>
      <c r="E192" s="131" t="s">
        <v>12462</v>
      </c>
      <c r="F192" s="130" t="s">
        <v>9561</v>
      </c>
      <c r="G192" s="130" t="s">
        <v>9035</v>
      </c>
      <c r="H192" s="131" t="s">
        <v>512</v>
      </c>
      <c r="I192" s="130" t="s">
        <v>9036</v>
      </c>
      <c r="J192" s="136" t="str">
        <f t="shared" si="10"/>
        <v>IC.IT.021725</v>
      </c>
      <c r="K192" s="131" t="s">
        <v>12175</v>
      </c>
      <c r="L192" s="130" t="str">
        <f t="shared" si="11"/>
        <v>Heel, left</v>
      </c>
      <c r="M192" s="137" t="str">
        <f t="shared" si="12"/>
        <v>PI.IC.IT.021725.01</v>
      </c>
      <c r="N192" s="137"/>
      <c r="O192" s="137" t="str">
        <f t="shared" si="13"/>
        <v>PH.IC.IT.021725.01</v>
      </c>
      <c r="P192" s="130"/>
      <c r="Q192" s="137" t="str">
        <f t="shared" si="14"/>
        <v>CL.IC.IT.021725.01</v>
      </c>
      <c r="R192" s="130"/>
      <c r="S192" s="130"/>
      <c r="T192" s="130"/>
      <c r="U192" s="130"/>
      <c r="V192" s="130"/>
      <c r="W192" s="130"/>
      <c r="X192" s="130"/>
      <c r="Y192" s="130"/>
      <c r="Z192" s="130"/>
      <c r="AA192" s="130"/>
      <c r="AB192" s="130"/>
      <c r="AC192" s="130"/>
      <c r="AD192" s="130"/>
      <c r="AE192" s="130"/>
      <c r="AF192" s="130"/>
      <c r="AG192" s="130"/>
      <c r="AH192" s="130"/>
      <c r="AI192" s="130"/>
      <c r="AJ192" s="130"/>
      <c r="AK192" s="130"/>
      <c r="AL192" s="130"/>
      <c r="AM192" s="130"/>
      <c r="AN192" s="130"/>
      <c r="AO192" s="130"/>
      <c r="AP192" s="130"/>
      <c r="AQ192" s="130"/>
      <c r="AR192" s="130"/>
      <c r="AS192" s="130"/>
    </row>
    <row r="193" spans="1:45" s="138" customFormat="1" ht="15">
      <c r="A193" s="130" t="s">
        <v>9344</v>
      </c>
      <c r="B193" s="130"/>
      <c r="C193" s="131" t="s">
        <v>1863</v>
      </c>
      <c r="D193" s="130"/>
      <c r="E193" s="131" t="s">
        <v>12462</v>
      </c>
      <c r="F193" s="130" t="s">
        <v>9561</v>
      </c>
      <c r="G193" s="130" t="s">
        <v>9171</v>
      </c>
      <c r="H193" s="131" t="s">
        <v>371</v>
      </c>
      <c r="I193" s="130" t="s">
        <v>9305</v>
      </c>
      <c r="J193" s="136" t="str">
        <f t="shared" si="10"/>
        <v>IC.IT.021726</v>
      </c>
      <c r="K193" s="131" t="s">
        <v>12175</v>
      </c>
      <c r="L193" s="130" t="str">
        <f t="shared" si="11"/>
        <v>Foot, right</v>
      </c>
      <c r="M193" s="137" t="str">
        <f t="shared" si="12"/>
        <v>PI.IC.IT.021726.01</v>
      </c>
      <c r="N193" s="137"/>
      <c r="O193" s="137" t="str">
        <f t="shared" si="13"/>
        <v>PH.IC.IT.021726.01</v>
      </c>
      <c r="P193" s="130"/>
      <c r="Q193" s="137" t="str">
        <f t="shared" si="14"/>
        <v>CL.IC.IT.021726.01</v>
      </c>
      <c r="R193" s="130"/>
      <c r="S193" s="130"/>
      <c r="T193" s="130"/>
      <c r="U193" s="130"/>
      <c r="V193" s="130"/>
      <c r="W193" s="130"/>
      <c r="X193" s="130"/>
      <c r="Y193" s="130"/>
      <c r="Z193" s="130"/>
      <c r="AA193" s="130"/>
      <c r="AB193" s="130"/>
      <c r="AC193" s="130"/>
      <c r="AD193" s="130"/>
      <c r="AE193" s="130"/>
      <c r="AF193" s="130"/>
      <c r="AG193" s="130"/>
      <c r="AH193" s="130"/>
      <c r="AI193" s="130"/>
      <c r="AJ193" s="130"/>
      <c r="AK193" s="130"/>
      <c r="AL193" s="130"/>
      <c r="AM193" s="130"/>
      <c r="AN193" s="130"/>
      <c r="AO193" s="130"/>
      <c r="AP193" s="130"/>
      <c r="AQ193" s="130"/>
      <c r="AR193" s="130"/>
      <c r="AS193" s="130"/>
    </row>
    <row r="194" spans="1:45" s="138" customFormat="1" ht="15">
      <c r="A194" s="130" t="s">
        <v>9344</v>
      </c>
      <c r="B194" s="130"/>
      <c r="C194" s="131" t="s">
        <v>1863</v>
      </c>
      <c r="D194" s="130"/>
      <c r="E194" s="131" t="s">
        <v>12462</v>
      </c>
      <c r="F194" s="130" t="s">
        <v>9561</v>
      </c>
      <c r="G194" s="130" t="s">
        <v>9306</v>
      </c>
      <c r="H194" s="131" t="s">
        <v>7686</v>
      </c>
      <c r="I194" s="130" t="s">
        <v>9307</v>
      </c>
      <c r="J194" s="136" t="str">
        <f t="shared" ref="J194:J257" si="15">CONCATENATE("IC.IT.",C194,E194,H194)</f>
        <v>IC.IT.021727</v>
      </c>
      <c r="K194" s="131" t="s">
        <v>12175</v>
      </c>
      <c r="L194" s="130" t="str">
        <f t="shared" ref="L194:L257" si="16">G194</f>
        <v>Foot, left</v>
      </c>
      <c r="M194" s="137" t="str">
        <f t="shared" ref="M194:M257" si="17">CONCATENATE("PI.",J194,".",K194)</f>
        <v>PI.IC.IT.021727.01</v>
      </c>
      <c r="N194" s="137"/>
      <c r="O194" s="137" t="str">
        <f t="shared" ref="O194:O257" si="18">CONCATENATE("PH.",J194,".",K194)</f>
        <v>PH.IC.IT.021727.01</v>
      </c>
      <c r="P194" s="130"/>
      <c r="Q194" s="137" t="str">
        <f t="shared" ref="Q194:Q257" si="19">CONCATENATE("CL.",J194,".",K194)</f>
        <v>CL.IC.IT.021727.01</v>
      </c>
      <c r="R194" s="130"/>
      <c r="S194" s="130"/>
      <c r="T194" s="130"/>
      <c r="U194" s="130"/>
      <c r="V194" s="130"/>
      <c r="W194" s="130"/>
      <c r="X194" s="130"/>
      <c r="Y194" s="130"/>
      <c r="Z194" s="130"/>
      <c r="AA194" s="130"/>
      <c r="AB194" s="130"/>
      <c r="AC194" s="130"/>
      <c r="AD194" s="130"/>
      <c r="AE194" s="130"/>
      <c r="AF194" s="130"/>
      <c r="AG194" s="130"/>
      <c r="AH194" s="130"/>
      <c r="AI194" s="130"/>
      <c r="AJ194" s="130"/>
      <c r="AK194" s="130"/>
      <c r="AL194" s="130"/>
      <c r="AM194" s="130"/>
      <c r="AN194" s="130"/>
      <c r="AO194" s="130"/>
      <c r="AP194" s="130"/>
      <c r="AQ194" s="130"/>
      <c r="AR194" s="130"/>
      <c r="AS194" s="130"/>
    </row>
    <row r="195" spans="1:45" s="138" customFormat="1" ht="15">
      <c r="A195" s="130" t="s">
        <v>9344</v>
      </c>
      <c r="B195" s="130"/>
      <c r="C195" s="131" t="s">
        <v>1863</v>
      </c>
      <c r="D195" s="130"/>
      <c r="E195" s="131" t="s">
        <v>12462</v>
      </c>
      <c r="F195" s="130" t="s">
        <v>9561</v>
      </c>
      <c r="G195" s="130" t="s">
        <v>9419</v>
      </c>
      <c r="H195" s="131" t="s">
        <v>745</v>
      </c>
      <c r="I195" s="130" t="s">
        <v>9420</v>
      </c>
      <c r="J195" s="136" t="str">
        <f t="shared" si="15"/>
        <v>IC.IT.021728</v>
      </c>
      <c r="K195" s="131" t="s">
        <v>12175</v>
      </c>
      <c r="L195" s="130" t="str">
        <f t="shared" si="16"/>
        <v>Toe(s), right: specify</v>
      </c>
      <c r="M195" s="137" t="str">
        <f t="shared" si="17"/>
        <v>PI.IC.IT.021728.01</v>
      </c>
      <c r="N195" s="137"/>
      <c r="O195" s="137" t="str">
        <f t="shared" si="18"/>
        <v>PH.IC.IT.021728.01</v>
      </c>
      <c r="P195" s="130"/>
      <c r="Q195" s="137" t="str">
        <f t="shared" si="19"/>
        <v>CL.IC.IT.021728.01</v>
      </c>
      <c r="R195" s="130"/>
      <c r="S195" s="130"/>
      <c r="T195" s="130"/>
      <c r="U195" s="130"/>
      <c r="V195" s="130"/>
      <c r="W195" s="130"/>
      <c r="X195" s="130"/>
      <c r="Y195" s="130"/>
      <c r="Z195" s="130"/>
      <c r="AA195" s="130"/>
      <c r="AB195" s="130"/>
      <c r="AC195" s="130"/>
      <c r="AD195" s="130"/>
      <c r="AE195" s="130"/>
      <c r="AF195" s="130"/>
      <c r="AG195" s="130"/>
      <c r="AH195" s="130"/>
      <c r="AI195" s="130"/>
      <c r="AJ195" s="130"/>
      <c r="AK195" s="130"/>
      <c r="AL195" s="130"/>
      <c r="AM195" s="130"/>
      <c r="AN195" s="130"/>
      <c r="AO195" s="130"/>
      <c r="AP195" s="130"/>
      <c r="AQ195" s="130"/>
      <c r="AR195" s="130"/>
      <c r="AS195" s="130"/>
    </row>
    <row r="196" spans="1:45" s="138" customFormat="1" ht="15">
      <c r="A196" s="130" t="s">
        <v>9344</v>
      </c>
      <c r="B196" s="130"/>
      <c r="C196" s="131" t="s">
        <v>13016</v>
      </c>
      <c r="D196" s="130"/>
      <c r="E196" s="131" t="s">
        <v>13176</v>
      </c>
      <c r="F196" s="130" t="s">
        <v>9561</v>
      </c>
      <c r="G196" s="130" t="s">
        <v>9421</v>
      </c>
      <c r="H196" s="131" t="s">
        <v>7532</v>
      </c>
      <c r="I196" s="130" t="s">
        <v>9422</v>
      </c>
      <c r="J196" s="136" t="str">
        <f t="shared" si="15"/>
        <v>IC.IT.021729</v>
      </c>
      <c r="K196" s="131" t="s">
        <v>13277</v>
      </c>
      <c r="L196" s="130" t="str">
        <f t="shared" si="16"/>
        <v>Toe(s), left:  specify</v>
      </c>
      <c r="M196" s="137" t="str">
        <f t="shared" si="17"/>
        <v>PI.IC.IT.021729.01</v>
      </c>
      <c r="N196" s="137"/>
      <c r="O196" s="137" t="str">
        <f t="shared" si="18"/>
        <v>PH.IC.IT.021729.01</v>
      </c>
      <c r="P196" s="130"/>
      <c r="Q196" s="137" t="str">
        <f t="shared" si="19"/>
        <v>CL.IC.IT.021729.01</v>
      </c>
      <c r="R196" s="130"/>
      <c r="S196" s="130"/>
      <c r="T196" s="130"/>
      <c r="U196" s="130"/>
      <c r="V196" s="130"/>
      <c r="W196" s="130"/>
      <c r="X196" s="130"/>
      <c r="Y196" s="130"/>
      <c r="Z196" s="130"/>
      <c r="AA196" s="130"/>
      <c r="AB196" s="130"/>
      <c r="AC196" s="130"/>
      <c r="AD196" s="130"/>
      <c r="AE196" s="130"/>
      <c r="AF196" s="130"/>
      <c r="AG196" s="130"/>
      <c r="AH196" s="130"/>
      <c r="AI196" s="130"/>
      <c r="AJ196" s="130"/>
      <c r="AK196" s="130"/>
      <c r="AL196" s="130"/>
      <c r="AM196" s="130"/>
      <c r="AN196" s="130"/>
      <c r="AO196" s="130"/>
      <c r="AP196" s="130"/>
      <c r="AQ196" s="130"/>
      <c r="AR196" s="130"/>
      <c r="AS196" s="130"/>
    </row>
    <row r="197" spans="1:45" s="138" customFormat="1" ht="15">
      <c r="A197" s="130" t="s">
        <v>9344</v>
      </c>
      <c r="B197" s="130"/>
      <c r="C197" s="131" t="s">
        <v>13016</v>
      </c>
      <c r="D197" s="130"/>
      <c r="E197" s="131" t="s">
        <v>13176</v>
      </c>
      <c r="F197" s="130" t="s">
        <v>9561</v>
      </c>
      <c r="G197" s="130" t="s">
        <v>443</v>
      </c>
      <c r="H197" s="131" t="s">
        <v>441</v>
      </c>
      <c r="I197" s="130"/>
      <c r="J197" s="136" t="str">
        <f t="shared" si="15"/>
        <v>IC.IT.021730</v>
      </c>
      <c r="K197" s="131" t="s">
        <v>13277</v>
      </c>
      <c r="L197" s="130" t="str">
        <f t="shared" si="16"/>
        <v>Shin, right</v>
      </c>
      <c r="M197" s="137" t="str">
        <f t="shared" si="17"/>
        <v>PI.IC.IT.021730.01</v>
      </c>
      <c r="N197" s="137"/>
      <c r="O197" s="137" t="str">
        <f t="shared" si="18"/>
        <v>PH.IC.IT.021730.01</v>
      </c>
      <c r="P197" s="130"/>
      <c r="Q197" s="137" t="str">
        <f t="shared" si="19"/>
        <v>CL.IC.IT.021730.01</v>
      </c>
      <c r="R197" s="130"/>
      <c r="S197" s="130"/>
      <c r="T197" s="130"/>
      <c r="U197" s="130"/>
      <c r="V197" s="130"/>
      <c r="W197" s="130"/>
      <c r="X197" s="130"/>
      <c r="Y197" s="130"/>
      <c r="Z197" s="130" t="s">
        <v>444</v>
      </c>
      <c r="AA197" s="130">
        <v>1279</v>
      </c>
      <c r="AB197" s="130"/>
      <c r="AC197" s="130"/>
      <c r="AD197" s="130"/>
      <c r="AE197" s="130"/>
      <c r="AF197" s="130"/>
      <c r="AG197" s="130"/>
      <c r="AH197" s="130"/>
      <c r="AI197" s="130"/>
      <c r="AJ197" s="130"/>
      <c r="AK197" s="130"/>
      <c r="AL197" s="130"/>
      <c r="AM197" s="130"/>
      <c r="AN197" s="130"/>
      <c r="AO197" s="130"/>
      <c r="AP197" s="130"/>
      <c r="AQ197" s="130"/>
      <c r="AR197" s="130"/>
      <c r="AS197" s="130"/>
    </row>
    <row r="198" spans="1:45" s="138" customFormat="1" ht="15">
      <c r="A198" s="130" t="s">
        <v>9344</v>
      </c>
      <c r="B198" s="130"/>
      <c r="C198" s="131" t="s">
        <v>1863</v>
      </c>
      <c r="D198" s="130"/>
      <c r="E198" s="131" t="s">
        <v>12462</v>
      </c>
      <c r="F198" s="130" t="s">
        <v>9561</v>
      </c>
      <c r="G198" s="130" t="s">
        <v>440</v>
      </c>
      <c r="H198" s="131" t="s">
        <v>442</v>
      </c>
      <c r="I198" s="130"/>
      <c r="J198" s="136" t="str">
        <f t="shared" si="15"/>
        <v>IC.IT.021731</v>
      </c>
      <c r="K198" s="131" t="s">
        <v>12175</v>
      </c>
      <c r="L198" s="130" t="str">
        <f t="shared" si="16"/>
        <v>Shin, left</v>
      </c>
      <c r="M198" s="137" t="str">
        <f t="shared" si="17"/>
        <v>PI.IC.IT.021731.01</v>
      </c>
      <c r="N198" s="137"/>
      <c r="O198" s="137" t="str">
        <f t="shared" si="18"/>
        <v>PH.IC.IT.021731.01</v>
      </c>
      <c r="P198" s="130"/>
      <c r="Q198" s="137" t="str">
        <f t="shared" si="19"/>
        <v>CL.IC.IT.021731.01</v>
      </c>
      <c r="R198" s="130"/>
      <c r="S198" s="130"/>
      <c r="T198" s="130"/>
      <c r="U198" s="130"/>
      <c r="V198" s="130"/>
      <c r="W198" s="130"/>
      <c r="X198" s="130"/>
      <c r="Y198" s="130"/>
      <c r="Z198" s="130" t="s">
        <v>444</v>
      </c>
      <c r="AA198" s="130">
        <v>1279</v>
      </c>
      <c r="AB198" s="130"/>
      <c r="AC198" s="130"/>
      <c r="AD198" s="130"/>
      <c r="AE198" s="130"/>
      <c r="AF198" s="130"/>
      <c r="AG198" s="130"/>
      <c r="AH198" s="130"/>
      <c r="AI198" s="130"/>
      <c r="AJ198" s="130"/>
      <c r="AK198" s="130"/>
      <c r="AL198" s="130"/>
      <c r="AM198" s="130"/>
      <c r="AN198" s="130"/>
      <c r="AO198" s="130"/>
      <c r="AP198" s="130"/>
      <c r="AQ198" s="130"/>
      <c r="AR198" s="130"/>
      <c r="AS198" s="130"/>
    </row>
    <row r="199" spans="1:45" s="138" customFormat="1" ht="15">
      <c r="A199" s="130" t="s">
        <v>9344</v>
      </c>
      <c r="B199" s="130"/>
      <c r="C199" s="131" t="s">
        <v>13016</v>
      </c>
      <c r="D199" s="130"/>
      <c r="E199" s="131" t="s">
        <v>13176</v>
      </c>
      <c r="F199" s="130" t="s">
        <v>9561</v>
      </c>
      <c r="G199" s="130" t="s">
        <v>7633</v>
      </c>
      <c r="H199" s="131" t="s">
        <v>7411</v>
      </c>
      <c r="I199" s="130" t="s">
        <v>13800</v>
      </c>
      <c r="J199" s="136" t="str">
        <f t="shared" si="15"/>
        <v>IC.IT.021732</v>
      </c>
      <c r="K199" s="131" t="s">
        <v>13277</v>
      </c>
      <c r="L199" s="130" t="str">
        <f t="shared" si="16"/>
        <v>Leg, right</v>
      </c>
      <c r="M199" s="137" t="str">
        <f t="shared" si="17"/>
        <v>PI.IC.IT.021732.01</v>
      </c>
      <c r="N199" s="137"/>
      <c r="O199" s="137" t="str">
        <f t="shared" si="18"/>
        <v>PH.IC.IT.021732.01</v>
      </c>
      <c r="P199" s="130"/>
      <c r="Q199" s="137" t="str">
        <f t="shared" si="19"/>
        <v>CL.IC.IT.021732.01</v>
      </c>
      <c r="R199" s="130"/>
      <c r="S199" s="130"/>
      <c r="T199" s="130"/>
      <c r="U199" s="130"/>
      <c r="V199" s="130"/>
      <c r="W199" s="130"/>
      <c r="X199" s="130"/>
      <c r="Y199" s="130"/>
      <c r="Z199" s="130"/>
      <c r="AA199" s="130"/>
      <c r="AB199" s="130"/>
      <c r="AC199" s="130"/>
      <c r="AD199" s="130"/>
      <c r="AE199" s="130"/>
      <c r="AF199" s="130"/>
      <c r="AG199" s="130"/>
      <c r="AH199" s="130"/>
      <c r="AI199" s="130"/>
      <c r="AJ199" s="130" t="s">
        <v>12773</v>
      </c>
      <c r="AK199" s="130">
        <v>1437</v>
      </c>
      <c r="AL199" s="130"/>
      <c r="AM199" s="130"/>
      <c r="AN199" s="130"/>
      <c r="AO199" s="130"/>
      <c r="AP199" s="130"/>
      <c r="AQ199" s="130"/>
      <c r="AR199" s="130"/>
      <c r="AS199" s="130"/>
    </row>
    <row r="200" spans="1:45" s="138" customFormat="1" ht="15">
      <c r="A200" s="130" t="s">
        <v>9344</v>
      </c>
      <c r="B200" s="130"/>
      <c r="C200" s="131" t="s">
        <v>1863</v>
      </c>
      <c r="D200" s="130"/>
      <c r="E200" s="131" t="s">
        <v>12462</v>
      </c>
      <c r="F200" s="130" t="s">
        <v>9561</v>
      </c>
      <c r="G200" s="130" t="s">
        <v>7635</v>
      </c>
      <c r="H200" s="131" t="s">
        <v>7414</v>
      </c>
      <c r="I200" s="130" t="s">
        <v>13801</v>
      </c>
      <c r="J200" s="136" t="str">
        <f t="shared" si="15"/>
        <v>IC.IT.021733</v>
      </c>
      <c r="K200" s="131" t="s">
        <v>12175</v>
      </c>
      <c r="L200" s="130" t="str">
        <f t="shared" si="16"/>
        <v>Leg, left</v>
      </c>
      <c r="M200" s="137" t="str">
        <f t="shared" si="17"/>
        <v>PI.IC.IT.021733.01</v>
      </c>
      <c r="N200" s="137"/>
      <c r="O200" s="137" t="str">
        <f t="shared" si="18"/>
        <v>PH.IC.IT.021733.01</v>
      </c>
      <c r="P200" s="130"/>
      <c r="Q200" s="137" t="str">
        <f t="shared" si="19"/>
        <v>CL.IC.IT.021733.01</v>
      </c>
      <c r="R200" s="130"/>
      <c r="S200" s="130"/>
      <c r="T200" s="130"/>
      <c r="U200" s="130"/>
      <c r="V200" s="130"/>
      <c r="W200" s="130"/>
      <c r="X200" s="130"/>
      <c r="Y200" s="130"/>
      <c r="Z200" s="130"/>
      <c r="AA200" s="130"/>
      <c r="AB200" s="130"/>
      <c r="AC200" s="130"/>
      <c r="AD200" s="130"/>
      <c r="AE200" s="130"/>
      <c r="AF200" s="130"/>
      <c r="AG200" s="130"/>
      <c r="AH200" s="130"/>
      <c r="AI200" s="130"/>
      <c r="AJ200" s="130" t="s">
        <v>12773</v>
      </c>
      <c r="AK200" s="130">
        <v>1437</v>
      </c>
      <c r="AL200" s="130"/>
      <c r="AM200" s="130"/>
      <c r="AN200" s="130"/>
      <c r="AO200" s="130"/>
      <c r="AP200" s="130"/>
      <c r="AQ200" s="130"/>
      <c r="AR200" s="130"/>
      <c r="AS200" s="130"/>
    </row>
    <row r="201" spans="1:45" s="138" customFormat="1" ht="15">
      <c r="A201" s="130" t="s">
        <v>9344</v>
      </c>
      <c r="B201" s="130"/>
      <c r="C201" s="131" t="s">
        <v>13016</v>
      </c>
      <c r="D201" s="130"/>
      <c r="E201" s="131" t="s">
        <v>13176</v>
      </c>
      <c r="F201" s="130" t="s">
        <v>9561</v>
      </c>
      <c r="G201" s="130" t="s">
        <v>13802</v>
      </c>
      <c r="H201" s="131" t="s">
        <v>7417</v>
      </c>
      <c r="I201" s="130" t="s">
        <v>13803</v>
      </c>
      <c r="J201" s="136" t="str">
        <f t="shared" si="15"/>
        <v>IC.IT.021734</v>
      </c>
      <c r="K201" s="131" t="s">
        <v>13277</v>
      </c>
      <c r="L201" s="130" t="str">
        <f t="shared" si="16"/>
        <v>Above knee amputation</v>
      </c>
      <c r="M201" s="137" t="str">
        <f t="shared" si="17"/>
        <v>PI.IC.IT.021734.01</v>
      </c>
      <c r="N201" s="137"/>
      <c r="O201" s="137" t="str">
        <f t="shared" si="18"/>
        <v>PH.IC.IT.021734.01</v>
      </c>
      <c r="P201" s="130"/>
      <c r="Q201" s="137" t="str">
        <f t="shared" si="19"/>
        <v>CL.IC.IT.021734.01</v>
      </c>
      <c r="R201" s="130"/>
      <c r="S201" s="130"/>
      <c r="T201" s="130"/>
      <c r="U201" s="130"/>
      <c r="V201" s="130"/>
      <c r="W201" s="130"/>
      <c r="X201" s="130"/>
      <c r="Y201" s="130"/>
      <c r="Z201" s="130"/>
      <c r="AA201" s="130"/>
      <c r="AB201" s="130"/>
      <c r="AC201" s="130"/>
      <c r="AD201" s="130"/>
      <c r="AE201" s="130"/>
      <c r="AF201" s="130"/>
      <c r="AG201" s="130"/>
      <c r="AH201" s="130"/>
      <c r="AI201" s="130"/>
      <c r="AJ201" s="130" t="s">
        <v>12773</v>
      </c>
      <c r="AK201" s="130">
        <v>1507</v>
      </c>
      <c r="AL201" s="130"/>
      <c r="AM201" s="130"/>
      <c r="AN201" s="130"/>
      <c r="AO201" s="130"/>
      <c r="AP201" s="130"/>
      <c r="AQ201" s="130"/>
      <c r="AR201" s="130"/>
      <c r="AS201" s="130"/>
    </row>
    <row r="202" spans="1:45" s="138" customFormat="1" ht="15">
      <c r="A202" s="130" t="s">
        <v>9344</v>
      </c>
      <c r="B202" s="130"/>
      <c r="C202" s="131" t="s">
        <v>1863</v>
      </c>
      <c r="D202" s="130"/>
      <c r="E202" s="131" t="s">
        <v>12462</v>
      </c>
      <c r="F202" s="130" t="s">
        <v>9561</v>
      </c>
      <c r="G202" s="130" t="s">
        <v>13804</v>
      </c>
      <c r="H202" s="131" t="s">
        <v>7255</v>
      </c>
      <c r="I202" s="130" t="s">
        <v>13805</v>
      </c>
      <c r="J202" s="136" t="str">
        <f t="shared" si="15"/>
        <v>IC.IT.021735</v>
      </c>
      <c r="K202" s="131" t="s">
        <v>12175</v>
      </c>
      <c r="L202" s="130" t="str">
        <f t="shared" si="16"/>
        <v>Below knee amputation</v>
      </c>
      <c r="M202" s="137" t="str">
        <f t="shared" si="17"/>
        <v>PI.IC.IT.021735.01</v>
      </c>
      <c r="N202" s="137"/>
      <c r="O202" s="137" t="str">
        <f t="shared" si="18"/>
        <v>PH.IC.IT.021735.01</v>
      </c>
      <c r="P202" s="130"/>
      <c r="Q202" s="137" t="str">
        <f t="shared" si="19"/>
        <v>CL.IC.IT.021735.01</v>
      </c>
      <c r="R202" s="130"/>
      <c r="S202" s="130"/>
      <c r="T202" s="130"/>
      <c r="U202" s="130"/>
      <c r="V202" s="130"/>
      <c r="W202" s="130"/>
      <c r="X202" s="130"/>
      <c r="Y202" s="130"/>
      <c r="Z202" s="130"/>
      <c r="AA202" s="130"/>
      <c r="AB202" s="130"/>
      <c r="AC202" s="130"/>
      <c r="AD202" s="130"/>
      <c r="AE202" s="130"/>
      <c r="AF202" s="130"/>
      <c r="AG202" s="130"/>
      <c r="AH202" s="130"/>
      <c r="AI202" s="130"/>
      <c r="AJ202" s="130" t="s">
        <v>12773</v>
      </c>
      <c r="AK202" s="130">
        <v>1507</v>
      </c>
      <c r="AL202" s="130"/>
      <c r="AM202" s="130"/>
      <c r="AN202" s="130"/>
      <c r="AO202" s="130"/>
      <c r="AP202" s="130"/>
      <c r="AQ202" s="130"/>
      <c r="AR202" s="130"/>
      <c r="AS202" s="130"/>
    </row>
    <row r="203" spans="1:45" s="138" customFormat="1" ht="15">
      <c r="A203" s="130" t="s">
        <v>9344</v>
      </c>
      <c r="B203" s="130"/>
      <c r="C203" s="131" t="s">
        <v>1863</v>
      </c>
      <c r="D203" s="130" t="s">
        <v>9146</v>
      </c>
      <c r="E203" s="131" t="s">
        <v>12602</v>
      </c>
      <c r="F203" s="130" t="s">
        <v>9165</v>
      </c>
      <c r="G203" s="130" t="s">
        <v>9166</v>
      </c>
      <c r="H203" s="131" t="s">
        <v>12175</v>
      </c>
      <c r="I203" s="130" t="s">
        <v>9023</v>
      </c>
      <c r="J203" s="136" t="str">
        <f t="shared" si="15"/>
        <v>IC.IT.021801</v>
      </c>
      <c r="K203" s="131" t="s">
        <v>12175</v>
      </c>
      <c r="L203" s="130" t="str">
        <f t="shared" si="16"/>
        <v>Forehead, right side</v>
      </c>
      <c r="M203" s="137" t="str">
        <f t="shared" si="17"/>
        <v>PI.IC.IT.021801.01</v>
      </c>
      <c r="N203" s="137"/>
      <c r="O203" s="137" t="str">
        <f t="shared" si="18"/>
        <v>PH.IC.IT.021801.01</v>
      </c>
      <c r="P203" s="130"/>
      <c r="Q203" s="137" t="str">
        <f t="shared" si="19"/>
        <v>CL.IC.IT.021801.01</v>
      </c>
      <c r="R203" s="130"/>
      <c r="S203" s="130"/>
      <c r="T203" s="130"/>
      <c r="U203" s="130"/>
      <c r="V203" s="130"/>
      <c r="W203" s="130"/>
      <c r="X203" s="130"/>
      <c r="Y203" s="130"/>
      <c r="Z203" s="130"/>
      <c r="AA203" s="130"/>
      <c r="AB203" s="130"/>
      <c r="AC203" s="130"/>
      <c r="AD203" s="130"/>
      <c r="AE203" s="130"/>
      <c r="AF203" s="130"/>
      <c r="AG203" s="130"/>
      <c r="AH203" s="130"/>
      <c r="AI203" s="130"/>
      <c r="AJ203" s="130"/>
      <c r="AK203" s="130"/>
      <c r="AL203" s="130"/>
      <c r="AM203" s="130"/>
      <c r="AN203" s="130"/>
      <c r="AO203" s="130"/>
      <c r="AP203" s="130"/>
      <c r="AQ203" s="130"/>
      <c r="AR203" s="130"/>
      <c r="AS203" s="130"/>
    </row>
    <row r="204" spans="1:45" s="138" customFormat="1" ht="15">
      <c r="A204" s="130" t="s">
        <v>9344</v>
      </c>
      <c r="B204" s="130"/>
      <c r="C204" s="131" t="s">
        <v>1863</v>
      </c>
      <c r="D204" s="130"/>
      <c r="E204" s="131" t="s">
        <v>12602</v>
      </c>
      <c r="F204" s="130" t="s">
        <v>9165</v>
      </c>
      <c r="G204" s="130" t="s">
        <v>9024</v>
      </c>
      <c r="H204" s="131" t="s">
        <v>1863</v>
      </c>
      <c r="I204" s="130" t="s">
        <v>9025</v>
      </c>
      <c r="J204" s="136" t="str">
        <f t="shared" si="15"/>
        <v>IC.IT.021802</v>
      </c>
      <c r="K204" s="131" t="s">
        <v>12175</v>
      </c>
      <c r="L204" s="130" t="str">
        <f t="shared" si="16"/>
        <v>Forehead, left side</v>
      </c>
      <c r="M204" s="137" t="str">
        <f t="shared" si="17"/>
        <v>PI.IC.IT.021802.01</v>
      </c>
      <c r="N204" s="137"/>
      <c r="O204" s="137" t="str">
        <f t="shared" si="18"/>
        <v>PH.IC.IT.021802.01</v>
      </c>
      <c r="P204" s="130"/>
      <c r="Q204" s="137" t="str">
        <f t="shared" si="19"/>
        <v>CL.IC.IT.021802.01</v>
      </c>
      <c r="R204" s="130"/>
      <c r="S204" s="130"/>
      <c r="T204" s="130"/>
      <c r="U204" s="130"/>
      <c r="V204" s="130"/>
      <c r="W204" s="130"/>
      <c r="X204" s="130"/>
      <c r="Y204" s="130"/>
      <c r="Z204" s="130"/>
      <c r="AA204" s="130"/>
      <c r="AB204" s="130"/>
      <c r="AC204" s="130"/>
      <c r="AD204" s="130"/>
      <c r="AE204" s="130"/>
      <c r="AF204" s="130"/>
      <c r="AG204" s="130"/>
      <c r="AH204" s="130"/>
      <c r="AI204" s="130"/>
      <c r="AJ204" s="130"/>
      <c r="AK204" s="130"/>
      <c r="AL204" s="130"/>
      <c r="AM204" s="130"/>
      <c r="AN204" s="130"/>
      <c r="AO204" s="130"/>
      <c r="AP204" s="130"/>
      <c r="AQ204" s="130"/>
      <c r="AR204" s="130"/>
      <c r="AS204" s="130"/>
    </row>
    <row r="205" spans="1:45" s="138" customFormat="1" ht="15">
      <c r="A205" s="130" t="s">
        <v>9344</v>
      </c>
      <c r="B205" s="130"/>
      <c r="C205" s="131" t="s">
        <v>1863</v>
      </c>
      <c r="D205" s="130"/>
      <c r="E205" s="131" t="s">
        <v>12602</v>
      </c>
      <c r="F205" s="130" t="s">
        <v>9165</v>
      </c>
      <c r="G205" s="130" t="s">
        <v>9026</v>
      </c>
      <c r="H205" s="131" t="s">
        <v>12185</v>
      </c>
      <c r="I205" s="130" t="s">
        <v>9026</v>
      </c>
      <c r="J205" s="136" t="str">
        <f t="shared" si="15"/>
        <v>IC.IT.021803</v>
      </c>
      <c r="K205" s="131" t="s">
        <v>12175</v>
      </c>
      <c r="L205" s="130" t="str">
        <f t="shared" si="16"/>
        <v>Forehead</v>
      </c>
      <c r="M205" s="137" t="str">
        <f t="shared" si="17"/>
        <v>PI.IC.IT.021803.01</v>
      </c>
      <c r="N205" s="137"/>
      <c r="O205" s="137" t="str">
        <f t="shared" si="18"/>
        <v>PH.IC.IT.021803.01</v>
      </c>
      <c r="P205" s="130"/>
      <c r="Q205" s="137" t="str">
        <f t="shared" si="19"/>
        <v>CL.IC.IT.021803.01</v>
      </c>
      <c r="R205" s="130"/>
      <c r="S205" s="130"/>
      <c r="T205" s="130"/>
      <c r="U205" s="130"/>
      <c r="V205" s="130"/>
      <c r="W205" s="130"/>
      <c r="X205" s="130"/>
      <c r="Y205" s="130"/>
      <c r="Z205" s="130"/>
      <c r="AA205" s="130"/>
      <c r="AB205" s="130"/>
      <c r="AC205" s="130"/>
      <c r="AD205" s="130"/>
      <c r="AE205" s="130"/>
      <c r="AF205" s="130"/>
      <c r="AG205" s="130"/>
      <c r="AH205" s="130"/>
      <c r="AI205" s="130"/>
      <c r="AJ205" s="130"/>
      <c r="AK205" s="130"/>
      <c r="AL205" s="130"/>
      <c r="AM205" s="130"/>
      <c r="AN205" s="130"/>
      <c r="AO205" s="130"/>
      <c r="AP205" s="130"/>
      <c r="AQ205" s="130"/>
      <c r="AR205" s="130"/>
      <c r="AS205" s="130"/>
    </row>
    <row r="206" spans="1:45" s="138" customFormat="1" ht="15">
      <c r="A206" s="130" t="s">
        <v>9344</v>
      </c>
      <c r="B206" s="130"/>
      <c r="C206" s="131" t="s">
        <v>1863</v>
      </c>
      <c r="D206" s="130"/>
      <c r="E206" s="131" t="s">
        <v>12602</v>
      </c>
      <c r="F206" s="130" t="s">
        <v>9165</v>
      </c>
      <c r="G206" s="130" t="s">
        <v>9027</v>
      </c>
      <c r="H206" s="131" t="s">
        <v>11</v>
      </c>
      <c r="I206" s="130" t="s">
        <v>9028</v>
      </c>
      <c r="J206" s="136" t="str">
        <f t="shared" si="15"/>
        <v>IC.IT.021804</v>
      </c>
      <c r="K206" s="131" t="s">
        <v>12175</v>
      </c>
      <c r="L206" s="130" t="str">
        <f t="shared" si="16"/>
        <v>Temporal, right</v>
      </c>
      <c r="M206" s="137" t="str">
        <f t="shared" si="17"/>
        <v>PI.IC.IT.021804.01</v>
      </c>
      <c r="N206" s="137"/>
      <c r="O206" s="137" t="str">
        <f t="shared" si="18"/>
        <v>PH.IC.IT.021804.01</v>
      </c>
      <c r="P206" s="130"/>
      <c r="Q206" s="137" t="str">
        <f t="shared" si="19"/>
        <v>CL.IC.IT.021804.01</v>
      </c>
      <c r="R206" s="130"/>
      <c r="S206" s="130"/>
      <c r="T206" s="130"/>
      <c r="U206" s="130"/>
      <c r="V206" s="130"/>
      <c r="W206" s="130"/>
      <c r="X206" s="130"/>
      <c r="Y206" s="130"/>
      <c r="Z206" s="130"/>
      <c r="AA206" s="130"/>
      <c r="AB206" s="130"/>
      <c r="AC206" s="130"/>
      <c r="AD206" s="130"/>
      <c r="AE206" s="130"/>
      <c r="AF206" s="130"/>
      <c r="AG206" s="130"/>
      <c r="AH206" s="130"/>
      <c r="AI206" s="130"/>
      <c r="AJ206" s="130"/>
      <c r="AK206" s="130"/>
      <c r="AL206" s="130"/>
      <c r="AM206" s="130"/>
      <c r="AN206" s="130"/>
      <c r="AO206" s="130"/>
      <c r="AP206" s="130"/>
      <c r="AQ206" s="130"/>
      <c r="AR206" s="130"/>
      <c r="AS206" s="130"/>
    </row>
    <row r="207" spans="1:45" s="138" customFormat="1" ht="15">
      <c r="A207" s="130" t="s">
        <v>9344</v>
      </c>
      <c r="B207" s="130"/>
      <c r="C207" s="131" t="s">
        <v>1863</v>
      </c>
      <c r="D207" s="130"/>
      <c r="E207" s="131" t="s">
        <v>12602</v>
      </c>
      <c r="F207" s="130" t="s">
        <v>9165</v>
      </c>
      <c r="G207" s="130" t="s">
        <v>9029</v>
      </c>
      <c r="H207" s="131" t="s">
        <v>212</v>
      </c>
      <c r="I207" s="130" t="s">
        <v>9030</v>
      </c>
      <c r="J207" s="136" t="str">
        <f t="shared" si="15"/>
        <v>IC.IT.021805</v>
      </c>
      <c r="K207" s="131" t="s">
        <v>12175</v>
      </c>
      <c r="L207" s="130" t="str">
        <f t="shared" si="16"/>
        <v>Temporal, left</v>
      </c>
      <c r="M207" s="137" t="str">
        <f t="shared" si="17"/>
        <v>PI.IC.IT.021805.01</v>
      </c>
      <c r="N207" s="137"/>
      <c r="O207" s="137" t="str">
        <f t="shared" si="18"/>
        <v>PH.IC.IT.021805.01</v>
      </c>
      <c r="P207" s="130"/>
      <c r="Q207" s="137" t="str">
        <f t="shared" si="19"/>
        <v>CL.IC.IT.021805.01</v>
      </c>
      <c r="R207" s="130"/>
      <c r="S207" s="130"/>
      <c r="T207" s="130"/>
      <c r="U207" s="130"/>
      <c r="V207" s="130"/>
      <c r="W207" s="130"/>
      <c r="X207" s="130"/>
      <c r="Y207" s="130"/>
      <c r="Z207" s="130"/>
      <c r="AA207" s="130"/>
      <c r="AB207" s="130"/>
      <c r="AC207" s="130"/>
      <c r="AD207" s="130"/>
      <c r="AE207" s="130"/>
      <c r="AF207" s="130"/>
      <c r="AG207" s="130"/>
      <c r="AH207" s="130"/>
      <c r="AI207" s="130"/>
      <c r="AJ207" s="130"/>
      <c r="AK207" s="130"/>
      <c r="AL207" s="130"/>
      <c r="AM207" s="130"/>
      <c r="AN207" s="130"/>
      <c r="AO207" s="130"/>
      <c r="AP207" s="130"/>
      <c r="AQ207" s="130"/>
      <c r="AR207" s="130"/>
      <c r="AS207" s="130"/>
    </row>
    <row r="208" spans="1:45" s="138" customFormat="1" ht="15">
      <c r="A208" s="130" t="s">
        <v>9344</v>
      </c>
      <c r="B208" s="130"/>
      <c r="C208" s="131" t="s">
        <v>1863</v>
      </c>
      <c r="D208" s="130"/>
      <c r="E208" s="131" t="s">
        <v>12602</v>
      </c>
      <c r="F208" s="130" t="s">
        <v>9165</v>
      </c>
      <c r="G208" s="130" t="s">
        <v>9031</v>
      </c>
      <c r="H208" s="131" t="s">
        <v>6988</v>
      </c>
      <c r="I208" s="130" t="s">
        <v>9039</v>
      </c>
      <c r="J208" s="136" t="str">
        <f t="shared" si="15"/>
        <v>IC.IT.021806</v>
      </c>
      <c r="K208" s="131" t="s">
        <v>12175</v>
      </c>
      <c r="L208" s="130" t="str">
        <f t="shared" si="16"/>
        <v>Parietal, right</v>
      </c>
      <c r="M208" s="137" t="str">
        <f t="shared" si="17"/>
        <v>PI.IC.IT.021806.01</v>
      </c>
      <c r="N208" s="137"/>
      <c r="O208" s="137" t="str">
        <f t="shared" si="18"/>
        <v>PH.IC.IT.021806.01</v>
      </c>
      <c r="P208" s="130"/>
      <c r="Q208" s="137" t="str">
        <f t="shared" si="19"/>
        <v>CL.IC.IT.021806.01</v>
      </c>
      <c r="R208" s="130"/>
      <c r="S208" s="130"/>
      <c r="T208" s="130"/>
      <c r="U208" s="130"/>
      <c r="V208" s="130"/>
      <c r="W208" s="130"/>
      <c r="X208" s="130"/>
      <c r="Y208" s="130"/>
      <c r="Z208" s="130"/>
      <c r="AA208" s="130"/>
      <c r="AB208" s="130"/>
      <c r="AC208" s="130"/>
      <c r="AD208" s="130"/>
      <c r="AE208" s="130"/>
      <c r="AF208" s="130"/>
      <c r="AG208" s="130"/>
      <c r="AH208" s="130"/>
      <c r="AI208" s="130"/>
      <c r="AJ208" s="130"/>
      <c r="AK208" s="130"/>
      <c r="AL208" s="130"/>
      <c r="AM208" s="130"/>
      <c r="AN208" s="130"/>
      <c r="AO208" s="130"/>
      <c r="AP208" s="130"/>
      <c r="AQ208" s="130"/>
      <c r="AR208" s="130"/>
      <c r="AS208" s="130"/>
    </row>
    <row r="209" spans="1:45" s="138" customFormat="1" ht="15">
      <c r="A209" s="130" t="s">
        <v>9344</v>
      </c>
      <c r="B209" s="130"/>
      <c r="C209" s="131" t="s">
        <v>1863</v>
      </c>
      <c r="D209" s="130"/>
      <c r="E209" s="131" t="s">
        <v>12602</v>
      </c>
      <c r="F209" s="130" t="s">
        <v>9165</v>
      </c>
      <c r="G209" s="130" t="s">
        <v>9040</v>
      </c>
      <c r="H209" s="131" t="s">
        <v>573</v>
      </c>
      <c r="I209" s="130" t="s">
        <v>9041</v>
      </c>
      <c r="J209" s="136" t="str">
        <f t="shared" si="15"/>
        <v>IC.IT.021807</v>
      </c>
      <c r="K209" s="131" t="s">
        <v>12175</v>
      </c>
      <c r="L209" s="130" t="str">
        <f t="shared" si="16"/>
        <v>Parietal, left</v>
      </c>
      <c r="M209" s="137" t="str">
        <f t="shared" si="17"/>
        <v>PI.IC.IT.021807.01</v>
      </c>
      <c r="N209" s="137"/>
      <c r="O209" s="137" t="str">
        <f t="shared" si="18"/>
        <v>PH.IC.IT.021807.01</v>
      </c>
      <c r="P209" s="130"/>
      <c r="Q209" s="137" t="str">
        <f t="shared" si="19"/>
        <v>CL.IC.IT.021807.01</v>
      </c>
      <c r="R209" s="130"/>
      <c r="S209" s="130"/>
      <c r="T209" s="130"/>
      <c r="U209" s="130"/>
      <c r="V209" s="130"/>
      <c r="W209" s="130"/>
      <c r="X209" s="130"/>
      <c r="Y209" s="130"/>
      <c r="Z209" s="130"/>
      <c r="AA209" s="130"/>
      <c r="AB209" s="130"/>
      <c r="AC209" s="130"/>
      <c r="AD209" s="130"/>
      <c r="AE209" s="130"/>
      <c r="AF209" s="130"/>
      <c r="AG209" s="130"/>
      <c r="AH209" s="130"/>
      <c r="AI209" s="130"/>
      <c r="AJ209" s="130"/>
      <c r="AK209" s="130"/>
      <c r="AL209" s="130"/>
      <c r="AM209" s="130"/>
      <c r="AN209" s="130"/>
      <c r="AO209" s="130"/>
      <c r="AP209" s="130"/>
      <c r="AQ209" s="130"/>
      <c r="AR209" s="130"/>
      <c r="AS209" s="130"/>
    </row>
    <row r="210" spans="1:45" s="138" customFormat="1" ht="15">
      <c r="A210" s="130" t="s">
        <v>9344</v>
      </c>
      <c r="B210" s="130"/>
      <c r="C210" s="131" t="s">
        <v>1863</v>
      </c>
      <c r="D210" s="130"/>
      <c r="E210" s="131" t="s">
        <v>12602</v>
      </c>
      <c r="F210" s="130" t="s">
        <v>9165</v>
      </c>
      <c r="G210" s="130" t="s">
        <v>9042</v>
      </c>
      <c r="H210" s="131" t="s">
        <v>92</v>
      </c>
      <c r="I210" s="130" t="s">
        <v>9042</v>
      </c>
      <c r="J210" s="136" t="str">
        <f t="shared" si="15"/>
        <v>IC.IT.021808</v>
      </c>
      <c r="K210" s="131" t="s">
        <v>12175</v>
      </c>
      <c r="L210" s="130" t="str">
        <f t="shared" si="16"/>
        <v>Occiput</v>
      </c>
      <c r="M210" s="137" t="str">
        <f t="shared" si="17"/>
        <v>PI.IC.IT.021808.01</v>
      </c>
      <c r="N210" s="137"/>
      <c r="O210" s="137" t="str">
        <f t="shared" si="18"/>
        <v>PH.IC.IT.021808.01</v>
      </c>
      <c r="P210" s="130"/>
      <c r="Q210" s="137" t="str">
        <f t="shared" si="19"/>
        <v>CL.IC.IT.021808.01</v>
      </c>
      <c r="R210" s="130"/>
      <c r="S210" s="130"/>
      <c r="T210" s="130"/>
      <c r="U210" s="130"/>
      <c r="V210" s="130"/>
      <c r="W210" s="130"/>
      <c r="X210" s="130"/>
      <c r="Y210" s="130"/>
      <c r="Z210" s="130"/>
      <c r="AA210" s="130"/>
      <c r="AB210" s="130"/>
      <c r="AC210" s="130"/>
      <c r="AD210" s="130"/>
      <c r="AE210" s="130"/>
      <c r="AF210" s="130"/>
      <c r="AG210" s="130"/>
      <c r="AH210" s="130"/>
      <c r="AI210" s="130"/>
      <c r="AJ210" s="130"/>
      <c r="AK210" s="130"/>
      <c r="AL210" s="130"/>
      <c r="AM210" s="130"/>
      <c r="AN210" s="130"/>
      <c r="AO210" s="130"/>
      <c r="AP210" s="130"/>
      <c r="AQ210" s="130"/>
      <c r="AR210" s="130"/>
      <c r="AS210" s="130"/>
    </row>
    <row r="211" spans="1:45" s="138" customFormat="1" ht="15">
      <c r="A211" s="130" t="s">
        <v>9344</v>
      </c>
      <c r="B211" s="130"/>
      <c r="C211" s="131" t="s">
        <v>1863</v>
      </c>
      <c r="D211" s="130"/>
      <c r="E211" s="131" t="s">
        <v>12602</v>
      </c>
      <c r="F211" s="130" t="s">
        <v>9165</v>
      </c>
      <c r="G211" s="130" t="s">
        <v>9043</v>
      </c>
      <c r="H211" s="131" t="s">
        <v>93</v>
      </c>
      <c r="I211" s="130" t="s">
        <v>9044</v>
      </c>
      <c r="J211" s="136" t="str">
        <f t="shared" si="15"/>
        <v>IC.IT.021809</v>
      </c>
      <c r="K211" s="131" t="s">
        <v>12175</v>
      </c>
      <c r="L211" s="130" t="str">
        <f t="shared" si="16"/>
        <v>Eye, right</v>
      </c>
      <c r="M211" s="137" t="str">
        <f t="shared" si="17"/>
        <v>PI.IC.IT.021809.01</v>
      </c>
      <c r="N211" s="137"/>
      <c r="O211" s="137" t="str">
        <f t="shared" si="18"/>
        <v>PH.IC.IT.021809.01</v>
      </c>
      <c r="P211" s="130"/>
      <c r="Q211" s="137" t="str">
        <f t="shared" si="19"/>
        <v>CL.IC.IT.021809.01</v>
      </c>
      <c r="R211" s="130"/>
      <c r="S211" s="130"/>
      <c r="T211" s="130"/>
      <c r="U211" s="130"/>
      <c r="V211" s="130"/>
      <c r="W211" s="130"/>
      <c r="X211" s="130"/>
      <c r="Y211" s="130"/>
      <c r="Z211" s="130"/>
      <c r="AA211" s="130"/>
      <c r="AB211" s="130"/>
      <c r="AC211" s="130"/>
      <c r="AD211" s="130"/>
      <c r="AE211" s="130"/>
      <c r="AF211" s="130"/>
      <c r="AG211" s="130"/>
      <c r="AH211" s="130"/>
      <c r="AI211" s="130"/>
      <c r="AJ211" s="130"/>
      <c r="AK211" s="130"/>
      <c r="AL211" s="130"/>
      <c r="AM211" s="130"/>
      <c r="AN211" s="130"/>
      <c r="AO211" s="130"/>
      <c r="AP211" s="130"/>
      <c r="AQ211" s="130"/>
      <c r="AR211" s="130"/>
      <c r="AS211" s="130"/>
    </row>
    <row r="212" spans="1:45" s="138" customFormat="1" ht="15">
      <c r="A212" s="130" t="s">
        <v>9344</v>
      </c>
      <c r="B212" s="130"/>
      <c r="C212" s="131" t="s">
        <v>1863</v>
      </c>
      <c r="D212" s="130"/>
      <c r="E212" s="131" t="s">
        <v>12602</v>
      </c>
      <c r="F212" s="130" t="s">
        <v>9165</v>
      </c>
      <c r="G212" s="130" t="s">
        <v>9045</v>
      </c>
      <c r="H212" s="131" t="s">
        <v>3188</v>
      </c>
      <c r="I212" s="130" t="s">
        <v>9046</v>
      </c>
      <c r="J212" s="136" t="str">
        <f t="shared" si="15"/>
        <v>IC.IT.021810</v>
      </c>
      <c r="K212" s="131" t="s">
        <v>12175</v>
      </c>
      <c r="L212" s="130" t="str">
        <f t="shared" si="16"/>
        <v>Eye, left</v>
      </c>
      <c r="M212" s="137" t="str">
        <f t="shared" si="17"/>
        <v>PI.IC.IT.021810.01</v>
      </c>
      <c r="N212" s="137"/>
      <c r="O212" s="137" t="str">
        <f t="shared" si="18"/>
        <v>PH.IC.IT.021810.01</v>
      </c>
      <c r="P212" s="130"/>
      <c r="Q212" s="137" t="str">
        <f t="shared" si="19"/>
        <v>CL.IC.IT.021810.01</v>
      </c>
      <c r="R212" s="130"/>
      <c r="S212" s="130"/>
      <c r="T212" s="130"/>
      <c r="U212" s="130"/>
      <c r="V212" s="130"/>
      <c r="W212" s="130"/>
      <c r="X212" s="130"/>
      <c r="Y212" s="130"/>
      <c r="Z212" s="130"/>
      <c r="AA212" s="130"/>
      <c r="AB212" s="130"/>
      <c r="AC212" s="130"/>
      <c r="AD212" s="130"/>
      <c r="AE212" s="130"/>
      <c r="AF212" s="130"/>
      <c r="AG212" s="130"/>
      <c r="AH212" s="130"/>
      <c r="AI212" s="130"/>
      <c r="AJ212" s="130"/>
      <c r="AK212" s="130"/>
      <c r="AL212" s="130"/>
      <c r="AM212" s="130"/>
      <c r="AN212" s="130"/>
      <c r="AO212" s="130"/>
      <c r="AP212" s="130"/>
      <c r="AQ212" s="130"/>
      <c r="AR212" s="130"/>
      <c r="AS212" s="130"/>
    </row>
    <row r="213" spans="1:45" s="138" customFormat="1" ht="15">
      <c r="A213" s="130" t="s">
        <v>9344</v>
      </c>
      <c r="B213" s="130"/>
      <c r="C213" s="131" t="s">
        <v>1863</v>
      </c>
      <c r="D213" s="130"/>
      <c r="E213" s="131" t="s">
        <v>12602</v>
      </c>
      <c r="F213" s="130" t="s">
        <v>9165</v>
      </c>
      <c r="G213" s="130" t="s">
        <v>9584</v>
      </c>
      <c r="H213" s="131" t="s">
        <v>153</v>
      </c>
      <c r="I213" s="130" t="s">
        <v>9585</v>
      </c>
      <c r="J213" s="136" t="str">
        <f t="shared" si="15"/>
        <v>IC.IT.021812</v>
      </c>
      <c r="K213" s="131" t="s">
        <v>12175</v>
      </c>
      <c r="L213" s="130" t="str">
        <f t="shared" si="16"/>
        <v>Ear, right</v>
      </c>
      <c r="M213" s="137" t="str">
        <f t="shared" si="17"/>
        <v>PI.IC.IT.021812.01</v>
      </c>
      <c r="N213" s="137"/>
      <c r="O213" s="137" t="str">
        <f t="shared" si="18"/>
        <v>PH.IC.IT.021812.01</v>
      </c>
      <c r="P213" s="130"/>
      <c r="Q213" s="137" t="str">
        <f t="shared" si="19"/>
        <v>CL.IC.IT.021812.01</v>
      </c>
      <c r="R213" s="130"/>
      <c r="S213" s="130"/>
      <c r="T213" s="130"/>
      <c r="U213" s="130"/>
      <c r="V213" s="130"/>
      <c r="W213" s="130"/>
      <c r="X213" s="130"/>
      <c r="Y213" s="130"/>
      <c r="Z213" s="130"/>
      <c r="AA213" s="130"/>
      <c r="AB213" s="130"/>
      <c r="AC213" s="130"/>
      <c r="AD213" s="130"/>
      <c r="AE213" s="130"/>
      <c r="AF213" s="130"/>
      <c r="AG213" s="130"/>
      <c r="AH213" s="130"/>
      <c r="AI213" s="130"/>
      <c r="AJ213" s="130"/>
      <c r="AK213" s="130"/>
      <c r="AL213" s="130"/>
      <c r="AM213" s="130"/>
      <c r="AN213" s="130"/>
      <c r="AO213" s="130"/>
      <c r="AP213" s="130"/>
      <c r="AQ213" s="130"/>
      <c r="AR213" s="130"/>
      <c r="AS213" s="130"/>
    </row>
    <row r="214" spans="1:45" s="138" customFormat="1" ht="15">
      <c r="A214" s="130" t="s">
        <v>9344</v>
      </c>
      <c r="B214" s="130"/>
      <c r="C214" s="131" t="s">
        <v>1863</v>
      </c>
      <c r="D214" s="130"/>
      <c r="E214" s="131" t="s">
        <v>12602</v>
      </c>
      <c r="F214" s="130" t="s">
        <v>9165</v>
      </c>
      <c r="G214" s="130" t="s">
        <v>9586</v>
      </c>
      <c r="H214" s="131" t="s">
        <v>215</v>
      </c>
      <c r="I214" s="130" t="s">
        <v>9587</v>
      </c>
      <c r="J214" s="136" t="str">
        <f t="shared" si="15"/>
        <v>IC.IT.021813</v>
      </c>
      <c r="K214" s="131" t="s">
        <v>12175</v>
      </c>
      <c r="L214" s="130" t="str">
        <f t="shared" si="16"/>
        <v>Ear, left</v>
      </c>
      <c r="M214" s="137" t="str">
        <f t="shared" si="17"/>
        <v>PI.IC.IT.021813.01</v>
      </c>
      <c r="N214" s="137"/>
      <c r="O214" s="137" t="str">
        <f t="shared" si="18"/>
        <v>PH.IC.IT.021813.01</v>
      </c>
      <c r="P214" s="130"/>
      <c r="Q214" s="137" t="str">
        <f t="shared" si="19"/>
        <v>CL.IC.IT.021813.01</v>
      </c>
      <c r="R214" s="130"/>
      <c r="S214" s="130"/>
      <c r="T214" s="130"/>
      <c r="U214" s="130"/>
      <c r="V214" s="130"/>
      <c r="W214" s="130"/>
      <c r="X214" s="130"/>
      <c r="Y214" s="130"/>
      <c r="Z214" s="130"/>
      <c r="AA214" s="130"/>
      <c r="AB214" s="130"/>
      <c r="AC214" s="130"/>
      <c r="AD214" s="130"/>
      <c r="AE214" s="130"/>
      <c r="AF214" s="130"/>
      <c r="AG214" s="130"/>
      <c r="AH214" s="130"/>
      <c r="AI214" s="130"/>
      <c r="AJ214" s="130"/>
      <c r="AK214" s="130"/>
      <c r="AL214" s="130"/>
      <c r="AM214" s="130"/>
      <c r="AN214" s="130"/>
      <c r="AO214" s="130"/>
      <c r="AP214" s="130"/>
      <c r="AQ214" s="130"/>
      <c r="AR214" s="130"/>
      <c r="AS214" s="130"/>
    </row>
    <row r="215" spans="1:45" s="138" customFormat="1" ht="15">
      <c r="A215" s="130" t="s">
        <v>9344</v>
      </c>
      <c r="B215" s="130"/>
      <c r="C215" s="131" t="s">
        <v>1863</v>
      </c>
      <c r="D215" s="130"/>
      <c r="E215" s="131" t="s">
        <v>12602</v>
      </c>
      <c r="F215" s="130" t="s">
        <v>9165</v>
      </c>
      <c r="G215" s="130" t="s">
        <v>9457</v>
      </c>
      <c r="H215" s="131" t="s">
        <v>4082</v>
      </c>
      <c r="I215" s="130" t="s">
        <v>9457</v>
      </c>
      <c r="J215" s="136" t="str">
        <f t="shared" si="15"/>
        <v>IC.IT.021814</v>
      </c>
      <c r="K215" s="131" t="s">
        <v>12175</v>
      </c>
      <c r="L215" s="130" t="str">
        <f t="shared" si="16"/>
        <v>Nose</v>
      </c>
      <c r="M215" s="137" t="str">
        <f t="shared" si="17"/>
        <v>PI.IC.IT.021814.01</v>
      </c>
      <c r="N215" s="137"/>
      <c r="O215" s="137" t="str">
        <f t="shared" si="18"/>
        <v>PH.IC.IT.021814.01</v>
      </c>
      <c r="P215" s="130"/>
      <c r="Q215" s="137" t="str">
        <f t="shared" si="19"/>
        <v>CL.IC.IT.021814.01</v>
      </c>
      <c r="R215" s="130"/>
      <c r="S215" s="130"/>
      <c r="T215" s="130"/>
      <c r="U215" s="130"/>
      <c r="V215" s="130"/>
      <c r="W215" s="130"/>
      <c r="X215" s="130"/>
      <c r="Y215" s="130"/>
      <c r="Z215" s="130"/>
      <c r="AA215" s="130"/>
      <c r="AB215" s="130"/>
      <c r="AC215" s="130"/>
      <c r="AD215" s="130"/>
      <c r="AE215" s="130"/>
      <c r="AF215" s="130"/>
      <c r="AG215" s="130"/>
      <c r="AH215" s="130"/>
      <c r="AI215" s="130"/>
      <c r="AJ215" s="130"/>
      <c r="AK215" s="130"/>
      <c r="AL215" s="130"/>
      <c r="AM215" s="130"/>
      <c r="AN215" s="130"/>
      <c r="AO215" s="130"/>
      <c r="AP215" s="130"/>
      <c r="AQ215" s="130"/>
      <c r="AR215" s="130"/>
      <c r="AS215" s="130"/>
    </row>
    <row r="216" spans="1:45" s="138" customFormat="1" ht="15">
      <c r="A216" s="130" t="s">
        <v>9344</v>
      </c>
      <c r="B216" s="130"/>
      <c r="C216" s="131" t="s">
        <v>1863</v>
      </c>
      <c r="D216" s="130"/>
      <c r="E216" s="131" t="s">
        <v>12602</v>
      </c>
      <c r="F216" s="130" t="s">
        <v>9165</v>
      </c>
      <c r="G216" s="130" t="s">
        <v>9212</v>
      </c>
      <c r="H216" s="131" t="s">
        <v>594</v>
      </c>
      <c r="I216" s="130" t="s">
        <v>9213</v>
      </c>
      <c r="J216" s="136" t="str">
        <f t="shared" si="15"/>
        <v>IC.IT.021815</v>
      </c>
      <c r="K216" s="131" t="s">
        <v>12175</v>
      </c>
      <c r="L216" s="130" t="str">
        <f t="shared" si="16"/>
        <v>Nose, right side</v>
      </c>
      <c r="M216" s="137" t="str">
        <f t="shared" si="17"/>
        <v>PI.IC.IT.021815.01</v>
      </c>
      <c r="N216" s="137"/>
      <c r="O216" s="137" t="str">
        <f t="shared" si="18"/>
        <v>PH.IC.IT.021815.01</v>
      </c>
      <c r="P216" s="130"/>
      <c r="Q216" s="137" t="str">
        <f t="shared" si="19"/>
        <v>CL.IC.IT.021815.01</v>
      </c>
      <c r="R216" s="130"/>
      <c r="S216" s="130"/>
      <c r="T216" s="130"/>
      <c r="U216" s="130"/>
      <c r="V216" s="130"/>
      <c r="W216" s="130"/>
      <c r="X216" s="130"/>
      <c r="Y216" s="130"/>
      <c r="Z216" s="130"/>
      <c r="AA216" s="130"/>
      <c r="AB216" s="130"/>
      <c r="AC216" s="130"/>
      <c r="AD216" s="130"/>
      <c r="AE216" s="130"/>
      <c r="AF216" s="130"/>
      <c r="AG216" s="130"/>
      <c r="AH216" s="130"/>
      <c r="AI216" s="130"/>
      <c r="AJ216" s="130"/>
      <c r="AK216" s="130"/>
      <c r="AL216" s="130"/>
      <c r="AM216" s="130"/>
      <c r="AN216" s="130"/>
      <c r="AO216" s="130"/>
      <c r="AP216" s="130"/>
      <c r="AQ216" s="130"/>
      <c r="AR216" s="130"/>
      <c r="AS216" s="130"/>
    </row>
    <row r="217" spans="1:45" s="138" customFormat="1" ht="15">
      <c r="A217" s="130" t="s">
        <v>9344</v>
      </c>
      <c r="B217" s="130"/>
      <c r="C217" s="131" t="s">
        <v>1863</v>
      </c>
      <c r="D217" s="130"/>
      <c r="E217" s="131" t="s">
        <v>12602</v>
      </c>
      <c r="F217" s="130" t="s">
        <v>9165</v>
      </c>
      <c r="G217" s="130" t="s">
        <v>9214</v>
      </c>
      <c r="H217" s="131" t="s">
        <v>7863</v>
      </c>
      <c r="I217" s="130" t="s">
        <v>9215</v>
      </c>
      <c r="J217" s="136" t="str">
        <f t="shared" si="15"/>
        <v>IC.IT.021816</v>
      </c>
      <c r="K217" s="131" t="s">
        <v>12175</v>
      </c>
      <c r="L217" s="130" t="str">
        <f t="shared" si="16"/>
        <v>Nose, left side</v>
      </c>
      <c r="M217" s="137" t="str">
        <f t="shared" si="17"/>
        <v>PI.IC.IT.021816.01</v>
      </c>
      <c r="N217" s="137"/>
      <c r="O217" s="137" t="str">
        <f t="shared" si="18"/>
        <v>PH.IC.IT.021816.01</v>
      </c>
      <c r="P217" s="130"/>
      <c r="Q217" s="137" t="str">
        <f t="shared" si="19"/>
        <v>CL.IC.IT.021816.01</v>
      </c>
      <c r="R217" s="130"/>
      <c r="S217" s="130"/>
      <c r="T217" s="130"/>
      <c r="U217" s="130"/>
      <c r="V217" s="130"/>
      <c r="W217" s="130"/>
      <c r="X217" s="130"/>
      <c r="Y217" s="130"/>
      <c r="Z217" s="130"/>
      <c r="AA217" s="130"/>
      <c r="AB217" s="130"/>
      <c r="AC217" s="130"/>
      <c r="AD217" s="130"/>
      <c r="AE217" s="130"/>
      <c r="AF217" s="130"/>
      <c r="AG217" s="130"/>
      <c r="AH217" s="130"/>
      <c r="AI217" s="130"/>
      <c r="AJ217" s="130"/>
      <c r="AK217" s="130"/>
      <c r="AL217" s="130"/>
      <c r="AM217" s="130"/>
      <c r="AN217" s="130"/>
      <c r="AO217" s="130"/>
      <c r="AP217" s="130"/>
      <c r="AQ217" s="130"/>
      <c r="AR217" s="130"/>
      <c r="AS217" s="130"/>
    </row>
    <row r="218" spans="1:45" s="138" customFormat="1" ht="15">
      <c r="A218" s="130" t="s">
        <v>9344</v>
      </c>
      <c r="B218" s="130"/>
      <c r="C218" s="131" t="s">
        <v>1863</v>
      </c>
      <c r="D218" s="130"/>
      <c r="E218" s="131" t="s">
        <v>12602</v>
      </c>
      <c r="F218" s="130" t="s">
        <v>9165</v>
      </c>
      <c r="G218" s="130" t="s">
        <v>9088</v>
      </c>
      <c r="H218" s="131" t="s">
        <v>12462</v>
      </c>
      <c r="I218" s="130" t="s">
        <v>9088</v>
      </c>
      <c r="J218" s="136" t="str">
        <f t="shared" si="15"/>
        <v>IC.IT.021817</v>
      </c>
      <c r="K218" s="131" t="s">
        <v>12175</v>
      </c>
      <c r="L218" s="130" t="str">
        <f t="shared" si="16"/>
        <v>Mouth</v>
      </c>
      <c r="M218" s="137" t="str">
        <f t="shared" si="17"/>
        <v>PI.IC.IT.021817.01</v>
      </c>
      <c r="N218" s="137"/>
      <c r="O218" s="137" t="str">
        <f t="shared" si="18"/>
        <v>PH.IC.IT.021817.01</v>
      </c>
      <c r="P218" s="130"/>
      <c r="Q218" s="137" t="str">
        <f t="shared" si="19"/>
        <v>CL.IC.IT.021817.01</v>
      </c>
      <c r="R218" s="130"/>
      <c r="S218" s="130"/>
      <c r="T218" s="130"/>
      <c r="U218" s="130"/>
      <c r="V218" s="130"/>
      <c r="W218" s="130"/>
      <c r="X218" s="130"/>
      <c r="Y218" s="130"/>
      <c r="Z218" s="130"/>
      <c r="AA218" s="130"/>
      <c r="AB218" s="130"/>
      <c r="AC218" s="130"/>
      <c r="AD218" s="130"/>
      <c r="AE218" s="130"/>
      <c r="AF218" s="130"/>
      <c r="AG218" s="130"/>
      <c r="AH218" s="130"/>
      <c r="AI218" s="130"/>
      <c r="AJ218" s="130"/>
      <c r="AK218" s="130"/>
      <c r="AL218" s="130"/>
      <c r="AM218" s="130"/>
      <c r="AN218" s="130"/>
      <c r="AO218" s="130"/>
      <c r="AP218" s="130"/>
      <c r="AQ218" s="130"/>
      <c r="AR218" s="130"/>
      <c r="AS218" s="130"/>
    </row>
    <row r="219" spans="1:45" s="138" customFormat="1" ht="15">
      <c r="A219" s="130" t="s">
        <v>9344</v>
      </c>
      <c r="B219" s="130"/>
      <c r="C219" s="131" t="s">
        <v>1863</v>
      </c>
      <c r="D219" s="130"/>
      <c r="E219" s="131" t="s">
        <v>12602</v>
      </c>
      <c r="F219" s="130" t="s">
        <v>9165</v>
      </c>
      <c r="G219" s="130" t="s">
        <v>9089</v>
      </c>
      <c r="H219" s="131" t="s">
        <v>12602</v>
      </c>
      <c r="I219" s="130" t="s">
        <v>9090</v>
      </c>
      <c r="J219" s="136" t="str">
        <f t="shared" si="15"/>
        <v>IC.IT.021818</v>
      </c>
      <c r="K219" s="131" t="s">
        <v>12175</v>
      </c>
      <c r="L219" s="130" t="str">
        <f t="shared" si="16"/>
        <v>Lip(s)</v>
      </c>
      <c r="M219" s="137" t="str">
        <f t="shared" si="17"/>
        <v>PI.IC.IT.021818.01</v>
      </c>
      <c r="N219" s="137"/>
      <c r="O219" s="137" t="str">
        <f t="shared" si="18"/>
        <v>PH.IC.IT.021818.01</v>
      </c>
      <c r="P219" s="130"/>
      <c r="Q219" s="137" t="str">
        <f t="shared" si="19"/>
        <v>CL.IC.IT.021818.01</v>
      </c>
      <c r="R219" s="130"/>
      <c r="S219" s="130"/>
      <c r="T219" s="130"/>
      <c r="U219" s="130"/>
      <c r="V219" s="130"/>
      <c r="W219" s="130"/>
      <c r="X219" s="130"/>
      <c r="Y219" s="130"/>
      <c r="Z219" s="130"/>
      <c r="AA219" s="130"/>
      <c r="AB219" s="130"/>
      <c r="AC219" s="130"/>
      <c r="AD219" s="130"/>
      <c r="AE219" s="130"/>
      <c r="AF219" s="130"/>
      <c r="AG219" s="130"/>
      <c r="AH219" s="130"/>
      <c r="AI219" s="130"/>
      <c r="AJ219" s="130"/>
      <c r="AK219" s="130"/>
      <c r="AL219" s="130"/>
      <c r="AM219" s="130"/>
      <c r="AN219" s="130"/>
      <c r="AO219" s="130"/>
      <c r="AP219" s="130"/>
      <c r="AQ219" s="130"/>
      <c r="AR219" s="130"/>
      <c r="AS219" s="130"/>
    </row>
    <row r="220" spans="1:45" s="138" customFormat="1" ht="15">
      <c r="A220" s="130" t="s">
        <v>9344</v>
      </c>
      <c r="B220" s="130"/>
      <c r="C220" s="131" t="s">
        <v>1863</v>
      </c>
      <c r="D220" s="130"/>
      <c r="E220" s="131" t="s">
        <v>12602</v>
      </c>
      <c r="F220" s="130" t="s">
        <v>9165</v>
      </c>
      <c r="G220" s="130" t="s">
        <v>9091</v>
      </c>
      <c r="H220" s="131" t="s">
        <v>12604</v>
      </c>
      <c r="I220" s="130" t="s">
        <v>9092</v>
      </c>
      <c r="J220" s="136" t="str">
        <f t="shared" si="15"/>
        <v>IC.IT.021819</v>
      </c>
      <c r="K220" s="131" t="s">
        <v>12175</v>
      </c>
      <c r="L220" s="130" t="str">
        <f t="shared" si="16"/>
        <v>Jaw, right</v>
      </c>
      <c r="M220" s="137" t="str">
        <f t="shared" si="17"/>
        <v>PI.IC.IT.021819.01</v>
      </c>
      <c r="N220" s="137"/>
      <c r="O220" s="137" t="str">
        <f t="shared" si="18"/>
        <v>PH.IC.IT.021819.01</v>
      </c>
      <c r="P220" s="130"/>
      <c r="Q220" s="137" t="str">
        <f t="shared" si="19"/>
        <v>CL.IC.IT.021819.01</v>
      </c>
      <c r="R220" s="130"/>
      <c r="S220" s="130"/>
      <c r="T220" s="130"/>
      <c r="U220" s="130"/>
      <c r="V220" s="130"/>
      <c r="W220" s="130"/>
      <c r="X220" s="130"/>
      <c r="Y220" s="130"/>
      <c r="Z220" s="130"/>
      <c r="AA220" s="130"/>
      <c r="AB220" s="130"/>
      <c r="AC220" s="130"/>
      <c r="AD220" s="130"/>
      <c r="AE220" s="130"/>
      <c r="AF220" s="130"/>
      <c r="AG220" s="130"/>
      <c r="AH220" s="130"/>
      <c r="AI220" s="130"/>
      <c r="AJ220" s="130"/>
      <c r="AK220" s="130"/>
      <c r="AL220" s="130"/>
      <c r="AM220" s="130"/>
      <c r="AN220" s="130"/>
      <c r="AO220" s="130"/>
      <c r="AP220" s="130"/>
      <c r="AQ220" s="130"/>
      <c r="AR220" s="130"/>
      <c r="AS220" s="130"/>
    </row>
    <row r="221" spans="1:45" s="138" customFormat="1" ht="15">
      <c r="A221" s="130" t="s">
        <v>9344</v>
      </c>
      <c r="B221" s="130"/>
      <c r="C221" s="131" t="s">
        <v>1863</v>
      </c>
      <c r="D221" s="130"/>
      <c r="E221" s="131" t="s">
        <v>12602</v>
      </c>
      <c r="F221" s="130" t="s">
        <v>9165</v>
      </c>
      <c r="G221" s="130" t="s">
        <v>9093</v>
      </c>
      <c r="H221" s="131" t="s">
        <v>1000</v>
      </c>
      <c r="I221" s="130" t="s">
        <v>9094</v>
      </c>
      <c r="J221" s="136" t="str">
        <f t="shared" si="15"/>
        <v>IC.IT.021820</v>
      </c>
      <c r="K221" s="131" t="s">
        <v>12175</v>
      </c>
      <c r="L221" s="130" t="str">
        <f t="shared" si="16"/>
        <v>Jaw, left</v>
      </c>
      <c r="M221" s="137" t="str">
        <f t="shared" si="17"/>
        <v>PI.IC.IT.021820.01</v>
      </c>
      <c r="N221" s="137"/>
      <c r="O221" s="137" t="str">
        <f t="shared" si="18"/>
        <v>PH.IC.IT.021820.01</v>
      </c>
      <c r="P221" s="130"/>
      <c r="Q221" s="137" t="str">
        <f t="shared" si="19"/>
        <v>CL.IC.IT.021820.01</v>
      </c>
      <c r="R221" s="130"/>
      <c r="S221" s="130"/>
      <c r="T221" s="130"/>
      <c r="U221" s="130"/>
      <c r="V221" s="130"/>
      <c r="W221" s="130"/>
      <c r="X221" s="130"/>
      <c r="Y221" s="130"/>
      <c r="Z221" s="130"/>
      <c r="AA221" s="130"/>
      <c r="AB221" s="130"/>
      <c r="AC221" s="130"/>
      <c r="AD221" s="130"/>
      <c r="AE221" s="130"/>
      <c r="AF221" s="130"/>
      <c r="AG221" s="130"/>
      <c r="AH221" s="130"/>
      <c r="AI221" s="130"/>
      <c r="AJ221" s="130"/>
      <c r="AK221" s="130"/>
      <c r="AL221" s="130"/>
      <c r="AM221" s="130"/>
      <c r="AN221" s="130"/>
      <c r="AO221" s="130"/>
      <c r="AP221" s="130"/>
      <c r="AQ221" s="130"/>
      <c r="AR221" s="130"/>
      <c r="AS221" s="130"/>
    </row>
    <row r="222" spans="1:45" s="138" customFormat="1" ht="15">
      <c r="A222" s="130" t="s">
        <v>9344</v>
      </c>
      <c r="B222" s="130"/>
      <c r="C222" s="131" t="s">
        <v>1863</v>
      </c>
      <c r="D222" s="130"/>
      <c r="E222" s="131" t="s">
        <v>12602</v>
      </c>
      <c r="F222" s="130" t="s">
        <v>9165</v>
      </c>
      <c r="G222" s="130" t="s">
        <v>9095</v>
      </c>
      <c r="H222" s="131" t="s">
        <v>8039</v>
      </c>
      <c r="I222" s="130" t="s">
        <v>9096</v>
      </c>
      <c r="J222" s="136" t="str">
        <f t="shared" si="15"/>
        <v>IC.IT.021821</v>
      </c>
      <c r="K222" s="131" t="s">
        <v>12175</v>
      </c>
      <c r="L222" s="130" t="str">
        <f t="shared" si="16"/>
        <v>Neck, right</v>
      </c>
      <c r="M222" s="137" t="str">
        <f t="shared" si="17"/>
        <v>PI.IC.IT.021821.01</v>
      </c>
      <c r="N222" s="137"/>
      <c r="O222" s="137" t="str">
        <f t="shared" si="18"/>
        <v>PH.IC.IT.021821.01</v>
      </c>
      <c r="P222" s="130"/>
      <c r="Q222" s="137" t="str">
        <f t="shared" si="19"/>
        <v>CL.IC.IT.021821.01</v>
      </c>
      <c r="R222" s="130"/>
      <c r="S222" s="130"/>
      <c r="T222" s="130"/>
      <c r="U222" s="130"/>
      <c r="V222" s="130"/>
      <c r="W222" s="130"/>
      <c r="X222" s="130"/>
      <c r="Y222" s="130"/>
      <c r="Z222" s="130"/>
      <c r="AA222" s="130"/>
      <c r="AB222" s="130"/>
      <c r="AC222" s="130"/>
      <c r="AD222" s="130"/>
      <c r="AE222" s="130"/>
      <c r="AF222" s="130"/>
      <c r="AG222" s="130"/>
      <c r="AH222" s="130"/>
      <c r="AI222" s="130"/>
      <c r="AJ222" s="130"/>
      <c r="AK222" s="130"/>
      <c r="AL222" s="130"/>
      <c r="AM222" s="130"/>
      <c r="AN222" s="130"/>
      <c r="AO222" s="130"/>
      <c r="AP222" s="130"/>
      <c r="AQ222" s="130"/>
      <c r="AR222" s="130"/>
      <c r="AS222" s="130"/>
    </row>
    <row r="223" spans="1:45" s="138" customFormat="1" ht="15">
      <c r="A223" s="130" t="s">
        <v>9344</v>
      </c>
      <c r="B223" s="130"/>
      <c r="C223" s="131" t="s">
        <v>1863</v>
      </c>
      <c r="D223" s="130"/>
      <c r="E223" s="131" t="s">
        <v>12602</v>
      </c>
      <c r="F223" s="130" t="s">
        <v>9165</v>
      </c>
      <c r="G223" s="130" t="s">
        <v>9111</v>
      </c>
      <c r="H223" s="131" t="s">
        <v>7874</v>
      </c>
      <c r="I223" s="130" t="s">
        <v>9112</v>
      </c>
      <c r="J223" s="136" t="str">
        <f t="shared" si="15"/>
        <v>IC.IT.021822</v>
      </c>
      <c r="K223" s="131" t="s">
        <v>12175</v>
      </c>
      <c r="L223" s="130" t="str">
        <f t="shared" si="16"/>
        <v>Neck, left</v>
      </c>
      <c r="M223" s="137" t="str">
        <f t="shared" si="17"/>
        <v>PI.IC.IT.021822.01</v>
      </c>
      <c r="N223" s="137"/>
      <c r="O223" s="137" t="str">
        <f t="shared" si="18"/>
        <v>PH.IC.IT.021822.01</v>
      </c>
      <c r="P223" s="130"/>
      <c r="Q223" s="137" t="str">
        <f t="shared" si="19"/>
        <v>CL.IC.IT.021822.01</v>
      </c>
      <c r="R223" s="130"/>
      <c r="S223" s="130"/>
      <c r="T223" s="130"/>
      <c r="U223" s="130"/>
      <c r="V223" s="130"/>
      <c r="W223" s="130"/>
      <c r="X223" s="130"/>
      <c r="Y223" s="130"/>
      <c r="Z223" s="130"/>
      <c r="AA223" s="130"/>
      <c r="AB223" s="130"/>
      <c r="AC223" s="130"/>
      <c r="AD223" s="130"/>
      <c r="AE223" s="130"/>
      <c r="AF223" s="130"/>
      <c r="AG223" s="130"/>
      <c r="AH223" s="130"/>
      <c r="AI223" s="130"/>
      <c r="AJ223" s="130"/>
      <c r="AK223" s="130"/>
      <c r="AL223" s="130"/>
      <c r="AM223" s="130"/>
      <c r="AN223" s="130"/>
      <c r="AO223" s="130"/>
      <c r="AP223" s="130"/>
      <c r="AQ223" s="130"/>
      <c r="AR223" s="130"/>
      <c r="AS223" s="130"/>
    </row>
    <row r="224" spans="1:45" s="138" customFormat="1" ht="15">
      <c r="A224" s="130" t="s">
        <v>9344</v>
      </c>
      <c r="B224" s="130"/>
      <c r="C224" s="131" t="s">
        <v>1863</v>
      </c>
      <c r="D224" s="130"/>
      <c r="E224" s="131" t="s">
        <v>12602</v>
      </c>
      <c r="F224" s="130" t="s">
        <v>9165</v>
      </c>
      <c r="G224" s="130" t="s">
        <v>9113</v>
      </c>
      <c r="H224" s="131" t="s">
        <v>7876</v>
      </c>
      <c r="I224" s="130" t="s">
        <v>9113</v>
      </c>
      <c r="J224" s="136" t="str">
        <f t="shared" si="15"/>
        <v>IC.IT.021823</v>
      </c>
      <c r="K224" s="131" t="s">
        <v>12175</v>
      </c>
      <c r="L224" s="130" t="str">
        <f t="shared" si="16"/>
        <v>Neck</v>
      </c>
      <c r="M224" s="137" t="str">
        <f t="shared" si="17"/>
        <v>PI.IC.IT.021823.01</v>
      </c>
      <c r="N224" s="137"/>
      <c r="O224" s="137" t="str">
        <f t="shared" si="18"/>
        <v>PH.IC.IT.021823.01</v>
      </c>
      <c r="P224" s="130"/>
      <c r="Q224" s="137" t="str">
        <f t="shared" si="19"/>
        <v>CL.IC.IT.021823.01</v>
      </c>
      <c r="R224" s="130"/>
      <c r="S224" s="130"/>
      <c r="T224" s="130"/>
      <c r="U224" s="130"/>
      <c r="V224" s="130"/>
      <c r="W224" s="130"/>
      <c r="X224" s="130"/>
      <c r="Y224" s="130"/>
      <c r="Z224" s="130"/>
      <c r="AA224" s="130"/>
      <c r="AB224" s="130"/>
      <c r="AC224" s="130"/>
      <c r="AD224" s="130"/>
      <c r="AE224" s="130"/>
      <c r="AF224" s="130"/>
      <c r="AG224" s="130"/>
      <c r="AH224" s="130"/>
      <c r="AI224" s="130"/>
      <c r="AJ224" s="130"/>
      <c r="AK224" s="130"/>
      <c r="AL224" s="130"/>
      <c r="AM224" s="130"/>
      <c r="AN224" s="130"/>
      <c r="AO224" s="130"/>
      <c r="AP224" s="130"/>
      <c r="AQ224" s="130"/>
      <c r="AR224" s="130"/>
      <c r="AS224" s="130"/>
    </row>
    <row r="225" spans="1:45" s="138" customFormat="1" ht="15">
      <c r="A225" s="130" t="s">
        <v>9344</v>
      </c>
      <c r="B225" s="130"/>
      <c r="C225" s="131" t="s">
        <v>1863</v>
      </c>
      <c r="D225" s="130"/>
      <c r="E225" s="131" t="s">
        <v>12602</v>
      </c>
      <c r="F225" s="130" t="s">
        <v>9165</v>
      </c>
      <c r="G225" s="130" t="s">
        <v>9114</v>
      </c>
      <c r="H225" s="131" t="s">
        <v>7055</v>
      </c>
      <c r="I225" s="130" t="s">
        <v>9115</v>
      </c>
      <c r="J225" s="136" t="str">
        <f t="shared" si="15"/>
        <v>IC.IT.021824</v>
      </c>
      <c r="K225" s="131" t="s">
        <v>12175</v>
      </c>
      <c r="L225" s="130" t="str">
        <f t="shared" si="16"/>
        <v>Tracheostomy site</v>
      </c>
      <c r="M225" s="137" t="str">
        <f t="shared" si="17"/>
        <v>PI.IC.IT.021824.01</v>
      </c>
      <c r="N225" s="137"/>
      <c r="O225" s="137" t="str">
        <f t="shared" si="18"/>
        <v>PH.IC.IT.021824.01</v>
      </c>
      <c r="P225" s="130"/>
      <c r="Q225" s="137" t="str">
        <f t="shared" si="19"/>
        <v>CL.IC.IT.021824.01</v>
      </c>
      <c r="R225" s="130"/>
      <c r="S225" s="130"/>
      <c r="T225" s="130"/>
      <c r="U225" s="130"/>
      <c r="V225" s="130"/>
      <c r="W225" s="130"/>
      <c r="X225" s="130"/>
      <c r="Y225" s="130"/>
      <c r="Z225" s="130"/>
      <c r="AA225" s="130"/>
      <c r="AB225" s="130"/>
      <c r="AC225" s="130"/>
      <c r="AD225" s="130"/>
      <c r="AE225" s="130"/>
      <c r="AF225" s="130"/>
      <c r="AG225" s="130"/>
      <c r="AH225" s="130"/>
      <c r="AI225" s="130"/>
      <c r="AJ225" s="130"/>
      <c r="AK225" s="130"/>
      <c r="AL225" s="130"/>
      <c r="AM225" s="130"/>
      <c r="AN225" s="130"/>
      <c r="AO225" s="130"/>
      <c r="AP225" s="130"/>
      <c r="AQ225" s="130"/>
      <c r="AR225" s="130"/>
      <c r="AS225" s="130"/>
    </row>
    <row r="226" spans="1:45" s="138" customFormat="1" ht="15">
      <c r="A226" s="130" t="s">
        <v>9344</v>
      </c>
      <c r="B226" s="130"/>
      <c r="C226" s="131" t="s">
        <v>115</v>
      </c>
      <c r="D226" s="130"/>
      <c r="E226" s="131" t="s">
        <v>12602</v>
      </c>
      <c r="F226" s="130" t="s">
        <v>9165</v>
      </c>
      <c r="G226" s="130" t="s">
        <v>9116</v>
      </c>
      <c r="H226" s="131" t="s">
        <v>512</v>
      </c>
      <c r="I226" s="130" t="s">
        <v>9116</v>
      </c>
      <c r="J226" s="136" t="str">
        <f t="shared" si="15"/>
        <v>IC.IT.021825</v>
      </c>
      <c r="K226" s="131" t="s">
        <v>12175</v>
      </c>
      <c r="L226" s="130" t="str">
        <f t="shared" si="16"/>
        <v>Chin</v>
      </c>
      <c r="M226" s="137" t="str">
        <f t="shared" si="17"/>
        <v>PI.IC.IT.021825.01</v>
      </c>
      <c r="N226" s="137"/>
      <c r="O226" s="137" t="str">
        <f t="shared" si="18"/>
        <v>PH.IC.IT.021825.01</v>
      </c>
      <c r="P226" s="130"/>
      <c r="Q226" s="137" t="str">
        <f t="shared" si="19"/>
        <v>CL.IC.IT.021825.01</v>
      </c>
      <c r="R226" s="130"/>
      <c r="S226" s="130"/>
      <c r="T226" s="130"/>
      <c r="U226" s="130"/>
      <c r="V226" s="130"/>
      <c r="W226" s="130"/>
      <c r="X226" s="130"/>
      <c r="Y226" s="130"/>
      <c r="Z226" s="130"/>
      <c r="AA226" s="130"/>
      <c r="AB226" s="130"/>
      <c r="AC226" s="130"/>
      <c r="AD226" s="130"/>
      <c r="AE226" s="130"/>
      <c r="AF226" s="130"/>
      <c r="AG226" s="130"/>
      <c r="AH226" s="130"/>
      <c r="AI226" s="130"/>
      <c r="AJ226" s="130"/>
      <c r="AK226" s="130"/>
      <c r="AL226" s="130"/>
      <c r="AM226" s="130"/>
      <c r="AN226" s="130"/>
      <c r="AO226" s="130"/>
      <c r="AP226" s="130"/>
      <c r="AQ226" s="130"/>
      <c r="AR226" s="130"/>
      <c r="AS226" s="130"/>
    </row>
    <row r="227" spans="1:45" s="138" customFormat="1" ht="15">
      <c r="A227" s="130" t="s">
        <v>9344</v>
      </c>
      <c r="B227" s="130"/>
      <c r="C227" s="131" t="s">
        <v>1863</v>
      </c>
      <c r="D227" s="130"/>
      <c r="E227" s="131" t="s">
        <v>12602</v>
      </c>
      <c r="F227" s="130" t="s">
        <v>9165</v>
      </c>
      <c r="G227" s="130" t="s">
        <v>14485</v>
      </c>
      <c r="H227" s="131" t="s">
        <v>10709</v>
      </c>
      <c r="I227" s="130" t="s">
        <v>14485</v>
      </c>
      <c r="J227" s="136" t="str">
        <f t="shared" si="15"/>
        <v>IC.IT.021826</v>
      </c>
      <c r="K227" s="131" t="s">
        <v>12175</v>
      </c>
      <c r="L227" s="130" t="str">
        <f t="shared" si="16"/>
        <v>Throat</v>
      </c>
      <c r="M227" s="137" t="str">
        <f t="shared" si="17"/>
        <v>PI.IC.IT.021826.01</v>
      </c>
      <c r="N227" s="137"/>
      <c r="O227" s="137" t="str">
        <f t="shared" si="18"/>
        <v>PH.IC.IT.021826.01</v>
      </c>
      <c r="P227" s="130"/>
      <c r="Q227" s="137" t="str">
        <f t="shared" si="19"/>
        <v>CL.IC.IT.021826.01</v>
      </c>
      <c r="R227" s="130"/>
      <c r="S227" s="130"/>
      <c r="T227" s="130"/>
      <c r="U227" s="130"/>
      <c r="V227" s="130"/>
      <c r="W227" s="130"/>
      <c r="X227" s="130"/>
      <c r="Y227" s="130"/>
      <c r="Z227" s="130"/>
      <c r="AA227" s="130"/>
      <c r="AB227" s="130"/>
      <c r="AC227" s="130"/>
      <c r="AD227" s="130"/>
      <c r="AE227" s="130"/>
      <c r="AF227" s="130"/>
      <c r="AG227" s="130"/>
      <c r="AH227" s="130"/>
      <c r="AI227" s="130"/>
      <c r="AJ227" s="130"/>
      <c r="AK227" s="130"/>
      <c r="AL227" s="130"/>
      <c r="AM227" s="130"/>
      <c r="AN227" s="130" t="s">
        <v>12773</v>
      </c>
      <c r="AO227" s="130">
        <v>1346</v>
      </c>
      <c r="AP227" s="130"/>
      <c r="AQ227" s="130"/>
      <c r="AR227" s="130"/>
      <c r="AS227" s="130"/>
    </row>
    <row r="228" spans="1:45" s="138" customFormat="1" ht="15">
      <c r="A228" s="130" t="s">
        <v>9344</v>
      </c>
      <c r="B228" s="130"/>
      <c r="C228" s="131" t="s">
        <v>1863</v>
      </c>
      <c r="D228" s="130" t="s">
        <v>9117</v>
      </c>
      <c r="E228" s="131" t="s">
        <v>12604</v>
      </c>
      <c r="F228" s="130" t="s">
        <v>9364</v>
      </c>
      <c r="G228" s="130" t="s">
        <v>9365</v>
      </c>
      <c r="H228" s="131" t="s">
        <v>12175</v>
      </c>
      <c r="I228" s="130" t="s">
        <v>9238</v>
      </c>
      <c r="J228" s="136" t="str">
        <f t="shared" si="15"/>
        <v>IC.IT.021901</v>
      </c>
      <c r="K228" s="131" t="s">
        <v>12175</v>
      </c>
      <c r="L228" s="130" t="str">
        <f t="shared" si="16"/>
        <v>Hip, right</v>
      </c>
      <c r="M228" s="137" t="str">
        <f t="shared" si="17"/>
        <v>PI.IC.IT.021901.01</v>
      </c>
      <c r="N228" s="137"/>
      <c r="O228" s="137" t="str">
        <f t="shared" si="18"/>
        <v>PH.IC.IT.021901.01</v>
      </c>
      <c r="P228" s="130"/>
      <c r="Q228" s="137" t="str">
        <f t="shared" si="19"/>
        <v>CL.IC.IT.021901.01</v>
      </c>
      <c r="R228" s="130"/>
      <c r="S228" s="130"/>
      <c r="T228" s="130"/>
      <c r="U228" s="130"/>
      <c r="V228" s="130"/>
      <c r="W228" s="130"/>
      <c r="X228" s="130"/>
      <c r="Y228" s="130"/>
      <c r="Z228" s="130"/>
      <c r="AA228" s="130"/>
      <c r="AB228" s="130"/>
      <c r="AC228" s="130"/>
      <c r="AD228" s="130"/>
      <c r="AE228" s="130"/>
      <c r="AF228" s="130"/>
      <c r="AG228" s="130"/>
      <c r="AH228" s="130"/>
      <c r="AI228" s="130"/>
      <c r="AJ228" s="130"/>
      <c r="AK228" s="130"/>
      <c r="AL228" s="130"/>
      <c r="AM228" s="130"/>
      <c r="AN228" s="130"/>
      <c r="AO228" s="130"/>
      <c r="AP228" s="130"/>
      <c r="AQ228" s="130"/>
      <c r="AR228" s="130"/>
      <c r="AS228" s="130"/>
    </row>
    <row r="229" spans="1:45" s="138" customFormat="1" ht="15">
      <c r="A229" s="130" t="s">
        <v>9344</v>
      </c>
      <c r="B229" s="130"/>
      <c r="C229" s="131" t="s">
        <v>1863</v>
      </c>
      <c r="D229" s="130" t="s">
        <v>12452</v>
      </c>
      <c r="E229" s="131" t="s">
        <v>12604</v>
      </c>
      <c r="F229" s="130" t="s">
        <v>9364</v>
      </c>
      <c r="G229" s="130" t="s">
        <v>9239</v>
      </c>
      <c r="H229" s="131" t="s">
        <v>12182</v>
      </c>
      <c r="I229" s="130" t="s">
        <v>9488</v>
      </c>
      <c r="J229" s="136" t="str">
        <f t="shared" si="15"/>
        <v>IC.IT.021902</v>
      </c>
      <c r="K229" s="131" t="s">
        <v>12175</v>
      </c>
      <c r="L229" s="130" t="str">
        <f t="shared" si="16"/>
        <v>Hip, left</v>
      </c>
      <c r="M229" s="137" t="str">
        <f t="shared" si="17"/>
        <v>PI.IC.IT.021902.01</v>
      </c>
      <c r="N229" s="137"/>
      <c r="O229" s="137" t="str">
        <f t="shared" si="18"/>
        <v>PH.IC.IT.021902.01</v>
      </c>
      <c r="P229" s="130"/>
      <c r="Q229" s="137" t="str">
        <f t="shared" si="19"/>
        <v>CL.IC.IT.021902.01</v>
      </c>
      <c r="R229" s="130"/>
      <c r="S229" s="130"/>
      <c r="T229" s="130"/>
      <c r="U229" s="130"/>
      <c r="V229" s="130"/>
      <c r="W229" s="130"/>
      <c r="X229" s="130"/>
      <c r="Y229" s="130"/>
      <c r="Z229" s="130"/>
      <c r="AA229" s="130"/>
      <c r="AB229" s="130"/>
      <c r="AC229" s="130"/>
      <c r="AD229" s="130"/>
      <c r="AE229" s="130"/>
      <c r="AF229" s="130"/>
      <c r="AG229" s="130"/>
      <c r="AH229" s="130"/>
      <c r="AI229" s="130"/>
      <c r="AJ229" s="130"/>
      <c r="AK229" s="130"/>
      <c r="AL229" s="130"/>
      <c r="AM229" s="130"/>
      <c r="AN229" s="130"/>
      <c r="AO229" s="130"/>
      <c r="AP229" s="130"/>
      <c r="AQ229" s="130"/>
      <c r="AR229" s="130"/>
      <c r="AS229" s="130"/>
    </row>
    <row r="230" spans="1:45" s="138" customFormat="1" ht="15">
      <c r="A230" s="130" t="s">
        <v>9344</v>
      </c>
      <c r="B230" s="130"/>
      <c r="C230" s="131" t="s">
        <v>1863</v>
      </c>
      <c r="D230" s="130"/>
      <c r="E230" s="131" t="s">
        <v>12604</v>
      </c>
      <c r="F230" s="130" t="s">
        <v>9364</v>
      </c>
      <c r="G230" s="130" t="s">
        <v>9489</v>
      </c>
      <c r="H230" s="131" t="s">
        <v>12185</v>
      </c>
      <c r="I230" s="130" t="s">
        <v>9490</v>
      </c>
      <c r="J230" s="136" t="str">
        <f t="shared" si="15"/>
        <v>IC.IT.021903</v>
      </c>
      <c r="K230" s="131" t="s">
        <v>12175</v>
      </c>
      <c r="L230" s="130" t="str">
        <f t="shared" si="16"/>
        <v>Groin, right</v>
      </c>
      <c r="M230" s="137" t="str">
        <f t="shared" si="17"/>
        <v>PI.IC.IT.021903.01</v>
      </c>
      <c r="N230" s="137"/>
      <c r="O230" s="137" t="str">
        <f t="shared" si="18"/>
        <v>PH.IC.IT.021903.01</v>
      </c>
      <c r="P230" s="130"/>
      <c r="Q230" s="137" t="str">
        <f t="shared" si="19"/>
        <v>CL.IC.IT.021903.01</v>
      </c>
      <c r="R230" s="130"/>
      <c r="S230" s="130"/>
      <c r="T230" s="130"/>
      <c r="U230" s="130"/>
      <c r="V230" s="130"/>
      <c r="W230" s="130"/>
      <c r="X230" s="130"/>
      <c r="Y230" s="130"/>
      <c r="Z230" s="130"/>
      <c r="AA230" s="130"/>
      <c r="AB230" s="130"/>
      <c r="AC230" s="130"/>
      <c r="AD230" s="130"/>
      <c r="AE230" s="130"/>
      <c r="AF230" s="130"/>
      <c r="AG230" s="130"/>
      <c r="AH230" s="130"/>
      <c r="AI230" s="130"/>
      <c r="AJ230" s="130"/>
      <c r="AK230" s="130"/>
      <c r="AL230" s="130"/>
      <c r="AM230" s="130"/>
      <c r="AN230" s="130"/>
      <c r="AO230" s="130"/>
      <c r="AP230" s="130"/>
      <c r="AQ230" s="130"/>
      <c r="AR230" s="130"/>
      <c r="AS230" s="130"/>
    </row>
    <row r="231" spans="1:45" s="138" customFormat="1" ht="15">
      <c r="A231" s="130" t="s">
        <v>9344</v>
      </c>
      <c r="B231" s="130"/>
      <c r="C231" s="131" t="s">
        <v>1863</v>
      </c>
      <c r="D231" s="130"/>
      <c r="E231" s="131" t="s">
        <v>12604</v>
      </c>
      <c r="F231" s="130" t="s">
        <v>9364</v>
      </c>
      <c r="G231" s="130" t="s">
        <v>9491</v>
      </c>
      <c r="H231" s="131" t="s">
        <v>11</v>
      </c>
      <c r="I231" s="130" t="s">
        <v>9492</v>
      </c>
      <c r="J231" s="136" t="str">
        <f t="shared" si="15"/>
        <v>IC.IT.021904</v>
      </c>
      <c r="K231" s="131" t="s">
        <v>12175</v>
      </c>
      <c r="L231" s="130" t="str">
        <f t="shared" si="16"/>
        <v>Groin, left</v>
      </c>
      <c r="M231" s="137" t="str">
        <f t="shared" si="17"/>
        <v>PI.IC.IT.021904.01</v>
      </c>
      <c r="N231" s="137"/>
      <c r="O231" s="137" t="str">
        <f t="shared" si="18"/>
        <v>PH.IC.IT.021904.01</v>
      </c>
      <c r="P231" s="130"/>
      <c r="Q231" s="137" t="str">
        <f t="shared" si="19"/>
        <v>CL.IC.IT.021904.01</v>
      </c>
      <c r="R231" s="130"/>
      <c r="S231" s="130"/>
      <c r="T231" s="130"/>
      <c r="U231" s="130"/>
      <c r="V231" s="130"/>
      <c r="W231" s="130"/>
      <c r="X231" s="130"/>
      <c r="Y231" s="130"/>
      <c r="Z231" s="130"/>
      <c r="AA231" s="130"/>
      <c r="AB231" s="130"/>
      <c r="AC231" s="130"/>
      <c r="AD231" s="130"/>
      <c r="AE231" s="130"/>
      <c r="AF231" s="130"/>
      <c r="AG231" s="130"/>
      <c r="AH231" s="130"/>
      <c r="AI231" s="130"/>
      <c r="AJ231" s="130"/>
      <c r="AK231" s="130"/>
      <c r="AL231" s="130"/>
      <c r="AM231" s="130"/>
      <c r="AN231" s="130"/>
      <c r="AO231" s="130"/>
      <c r="AP231" s="130"/>
      <c r="AQ231" s="130"/>
      <c r="AR231" s="130"/>
      <c r="AS231" s="130"/>
    </row>
    <row r="232" spans="1:45" s="138" customFormat="1" ht="15">
      <c r="A232" s="130" t="s">
        <v>9344</v>
      </c>
      <c r="B232" s="130"/>
      <c r="C232" s="131" t="s">
        <v>1863</v>
      </c>
      <c r="D232" s="130"/>
      <c r="E232" s="131" t="s">
        <v>12604</v>
      </c>
      <c r="F232" s="130" t="s">
        <v>9364</v>
      </c>
      <c r="G232" s="130" t="s">
        <v>9493</v>
      </c>
      <c r="H232" s="131" t="s">
        <v>212</v>
      </c>
      <c r="I232" s="130" t="s">
        <v>9493</v>
      </c>
      <c r="J232" s="136" t="str">
        <f t="shared" si="15"/>
        <v>IC.IT.021905</v>
      </c>
      <c r="K232" s="131" t="s">
        <v>12175</v>
      </c>
      <c r="L232" s="130" t="str">
        <f t="shared" si="16"/>
        <v>Penis</v>
      </c>
      <c r="M232" s="137" t="str">
        <f t="shared" si="17"/>
        <v>PI.IC.IT.021905.01</v>
      </c>
      <c r="N232" s="137"/>
      <c r="O232" s="137" t="str">
        <f t="shared" si="18"/>
        <v>PH.IC.IT.021905.01</v>
      </c>
      <c r="P232" s="130"/>
      <c r="Q232" s="137" t="str">
        <f t="shared" si="19"/>
        <v>CL.IC.IT.021905.01</v>
      </c>
      <c r="R232" s="130"/>
      <c r="S232" s="130"/>
      <c r="T232" s="130"/>
      <c r="U232" s="130"/>
      <c r="V232" s="130"/>
      <c r="W232" s="130"/>
      <c r="X232" s="130"/>
      <c r="Y232" s="130"/>
      <c r="Z232" s="130"/>
      <c r="AA232" s="130"/>
      <c r="AB232" s="130"/>
      <c r="AC232" s="130"/>
      <c r="AD232" s="130"/>
      <c r="AE232" s="130"/>
      <c r="AF232" s="130"/>
      <c r="AG232" s="130"/>
      <c r="AH232" s="130"/>
      <c r="AI232" s="130"/>
      <c r="AJ232" s="130"/>
      <c r="AK232" s="130"/>
      <c r="AL232" s="130"/>
      <c r="AM232" s="130"/>
      <c r="AN232" s="130"/>
      <c r="AO232" s="130"/>
      <c r="AP232" s="130"/>
      <c r="AQ232" s="130"/>
      <c r="AR232" s="130"/>
      <c r="AS232" s="130"/>
    </row>
    <row r="233" spans="1:45" s="138" customFormat="1" ht="15">
      <c r="A233" s="130" t="s">
        <v>9344</v>
      </c>
      <c r="B233" s="130"/>
      <c r="C233" s="131" t="s">
        <v>1863</v>
      </c>
      <c r="D233" s="130"/>
      <c r="E233" s="131" t="s">
        <v>12604</v>
      </c>
      <c r="F233" s="130" t="s">
        <v>9364</v>
      </c>
      <c r="G233" s="130" t="s">
        <v>9494</v>
      </c>
      <c r="H233" s="131" t="s">
        <v>6988</v>
      </c>
      <c r="I233" s="130" t="s">
        <v>9494</v>
      </c>
      <c r="J233" s="136" t="str">
        <f t="shared" si="15"/>
        <v>IC.IT.021906</v>
      </c>
      <c r="K233" s="131" t="s">
        <v>12175</v>
      </c>
      <c r="L233" s="130" t="str">
        <f t="shared" si="16"/>
        <v>Labia</v>
      </c>
      <c r="M233" s="137" t="str">
        <f t="shared" si="17"/>
        <v>PI.IC.IT.021906.01</v>
      </c>
      <c r="N233" s="137"/>
      <c r="O233" s="137" t="str">
        <f t="shared" si="18"/>
        <v>PH.IC.IT.021906.01</v>
      </c>
      <c r="P233" s="130"/>
      <c r="Q233" s="137" t="str">
        <f t="shared" si="19"/>
        <v>CL.IC.IT.021906.01</v>
      </c>
      <c r="R233" s="130"/>
      <c r="S233" s="130"/>
      <c r="T233" s="130"/>
      <c r="U233" s="130"/>
      <c r="V233" s="130"/>
      <c r="W233" s="130"/>
      <c r="X233" s="130"/>
      <c r="Y233" s="130"/>
      <c r="Z233" s="130"/>
      <c r="AA233" s="130"/>
      <c r="AB233" s="130"/>
      <c r="AC233" s="130"/>
      <c r="AD233" s="130"/>
      <c r="AE233" s="130"/>
      <c r="AF233" s="130"/>
      <c r="AG233" s="130"/>
      <c r="AH233" s="130"/>
      <c r="AI233" s="130"/>
      <c r="AJ233" s="130"/>
      <c r="AK233" s="130"/>
      <c r="AL233" s="130"/>
      <c r="AM233" s="130"/>
      <c r="AN233" s="130"/>
      <c r="AO233" s="130"/>
      <c r="AP233" s="130"/>
      <c r="AQ233" s="130"/>
      <c r="AR233" s="130"/>
      <c r="AS233" s="130"/>
    </row>
    <row r="234" spans="1:45" s="138" customFormat="1" ht="15">
      <c r="A234" s="130" t="s">
        <v>9344</v>
      </c>
      <c r="B234" s="130"/>
      <c r="C234" s="131" t="s">
        <v>1863</v>
      </c>
      <c r="D234" s="130"/>
      <c r="E234" s="131" t="s">
        <v>12604</v>
      </c>
      <c r="F234" s="130" t="s">
        <v>9364</v>
      </c>
      <c r="G234" s="130" t="s">
        <v>9495</v>
      </c>
      <c r="H234" s="131" t="s">
        <v>573</v>
      </c>
      <c r="I234" s="130" t="s">
        <v>9495</v>
      </c>
      <c r="J234" s="136" t="str">
        <f t="shared" si="15"/>
        <v>IC.IT.021907</v>
      </c>
      <c r="K234" s="131" t="s">
        <v>12175</v>
      </c>
      <c r="L234" s="130" t="str">
        <f t="shared" si="16"/>
        <v>Perineum</v>
      </c>
      <c r="M234" s="137" t="str">
        <f t="shared" si="17"/>
        <v>PI.IC.IT.021907.01</v>
      </c>
      <c r="N234" s="137"/>
      <c r="O234" s="137" t="str">
        <f t="shared" si="18"/>
        <v>PH.IC.IT.021907.01</v>
      </c>
      <c r="P234" s="130"/>
      <c r="Q234" s="137" t="str">
        <f t="shared" si="19"/>
        <v>CL.IC.IT.021907.01</v>
      </c>
      <c r="R234" s="130"/>
      <c r="S234" s="130"/>
      <c r="T234" s="130"/>
      <c r="U234" s="130"/>
      <c r="V234" s="130"/>
      <c r="W234" s="130"/>
      <c r="X234" s="130"/>
      <c r="Y234" s="130"/>
      <c r="Z234" s="130"/>
      <c r="AA234" s="130"/>
      <c r="AB234" s="130"/>
      <c r="AC234" s="130"/>
      <c r="AD234" s="130"/>
      <c r="AE234" s="130"/>
      <c r="AF234" s="130"/>
      <c r="AG234" s="130"/>
      <c r="AH234" s="130"/>
      <c r="AI234" s="130"/>
      <c r="AJ234" s="130"/>
      <c r="AK234" s="130"/>
      <c r="AL234" s="130"/>
      <c r="AM234" s="130"/>
      <c r="AN234" s="130"/>
      <c r="AO234" s="130"/>
      <c r="AP234" s="130"/>
      <c r="AQ234" s="130"/>
      <c r="AR234" s="130"/>
      <c r="AS234" s="130"/>
    </row>
    <row r="235" spans="1:45" s="138" customFormat="1" ht="15">
      <c r="A235" s="130" t="s">
        <v>9344</v>
      </c>
      <c r="B235" s="130"/>
      <c r="C235" s="131" t="s">
        <v>1863</v>
      </c>
      <c r="D235" s="130"/>
      <c r="E235" s="131" t="s">
        <v>12604</v>
      </c>
      <c r="F235" s="130" t="s">
        <v>9364</v>
      </c>
      <c r="G235" s="130" t="s">
        <v>9496</v>
      </c>
      <c r="H235" s="131" t="s">
        <v>92</v>
      </c>
      <c r="I235" s="130" t="s">
        <v>9497</v>
      </c>
      <c r="J235" s="136" t="str">
        <f t="shared" si="15"/>
        <v>IC.IT.021908</v>
      </c>
      <c r="K235" s="131" t="s">
        <v>12175</v>
      </c>
      <c r="L235" s="130" t="str">
        <f t="shared" si="16"/>
        <v>Buttock, right</v>
      </c>
      <c r="M235" s="137" t="str">
        <f t="shared" si="17"/>
        <v>PI.IC.IT.021908.01</v>
      </c>
      <c r="N235" s="137"/>
      <c r="O235" s="137" t="str">
        <f t="shared" si="18"/>
        <v>PH.IC.IT.021908.01</v>
      </c>
      <c r="P235" s="130"/>
      <c r="Q235" s="137" t="str">
        <f t="shared" si="19"/>
        <v>CL.IC.IT.021908.01</v>
      </c>
      <c r="R235" s="130"/>
      <c r="S235" s="130"/>
      <c r="T235" s="130"/>
      <c r="U235" s="130"/>
      <c r="V235" s="130"/>
      <c r="W235" s="130"/>
      <c r="X235" s="130"/>
      <c r="Y235" s="130"/>
      <c r="Z235" s="130"/>
      <c r="AA235" s="130"/>
      <c r="AB235" s="130"/>
      <c r="AC235" s="130"/>
      <c r="AD235" s="130"/>
      <c r="AE235" s="130"/>
      <c r="AF235" s="130"/>
      <c r="AG235" s="130"/>
      <c r="AH235" s="130"/>
      <c r="AI235" s="130"/>
      <c r="AJ235" s="130"/>
      <c r="AK235" s="130"/>
      <c r="AL235" s="130"/>
      <c r="AM235" s="130"/>
      <c r="AN235" s="130"/>
      <c r="AO235" s="130"/>
      <c r="AP235" s="130"/>
      <c r="AQ235" s="130"/>
      <c r="AR235" s="130"/>
      <c r="AS235" s="130"/>
    </row>
    <row r="236" spans="1:45" s="138" customFormat="1" ht="15">
      <c r="A236" s="130" t="s">
        <v>9344</v>
      </c>
      <c r="B236" s="130"/>
      <c r="C236" s="131" t="s">
        <v>1863</v>
      </c>
      <c r="D236" s="130"/>
      <c r="E236" s="131" t="s">
        <v>12604</v>
      </c>
      <c r="F236" s="130" t="s">
        <v>9364</v>
      </c>
      <c r="G236" s="130" t="s">
        <v>9498</v>
      </c>
      <c r="H236" s="131" t="s">
        <v>93</v>
      </c>
      <c r="I236" s="130" t="s">
        <v>9499</v>
      </c>
      <c r="J236" s="136" t="str">
        <f t="shared" si="15"/>
        <v>IC.IT.021909</v>
      </c>
      <c r="K236" s="131" t="s">
        <v>12175</v>
      </c>
      <c r="L236" s="130" t="str">
        <f t="shared" si="16"/>
        <v>Buttocks, left</v>
      </c>
      <c r="M236" s="137" t="str">
        <f t="shared" si="17"/>
        <v>PI.IC.IT.021909.01</v>
      </c>
      <c r="N236" s="137"/>
      <c r="O236" s="137" t="str">
        <f t="shared" si="18"/>
        <v>PH.IC.IT.021909.01</v>
      </c>
      <c r="P236" s="130"/>
      <c r="Q236" s="137" t="str">
        <f t="shared" si="19"/>
        <v>CL.IC.IT.021909.01</v>
      </c>
      <c r="R236" s="130"/>
      <c r="S236" s="130"/>
      <c r="T236" s="130"/>
      <c r="U236" s="130"/>
      <c r="V236" s="130"/>
      <c r="W236" s="130"/>
      <c r="X236" s="130"/>
      <c r="Y236" s="130"/>
      <c r="Z236" s="130"/>
      <c r="AA236" s="130"/>
      <c r="AB236" s="130"/>
      <c r="AC236" s="130"/>
      <c r="AD236" s="130"/>
      <c r="AE236" s="130"/>
      <c r="AF236" s="130"/>
      <c r="AG236" s="130"/>
      <c r="AH236" s="130"/>
      <c r="AI236" s="130"/>
      <c r="AJ236" s="130"/>
      <c r="AK236" s="130"/>
      <c r="AL236" s="130"/>
      <c r="AM236" s="130"/>
      <c r="AN236" s="130"/>
      <c r="AO236" s="130"/>
      <c r="AP236" s="130"/>
      <c r="AQ236" s="130"/>
      <c r="AR236" s="130"/>
      <c r="AS236" s="130"/>
    </row>
    <row r="237" spans="1:45" s="138" customFormat="1" ht="15">
      <c r="A237" s="130" t="s">
        <v>9344</v>
      </c>
      <c r="B237" s="130"/>
      <c r="C237" s="131" t="s">
        <v>1863</v>
      </c>
      <c r="D237" s="130"/>
      <c r="E237" s="131" t="s">
        <v>12604</v>
      </c>
      <c r="F237" s="130" t="s">
        <v>9364</v>
      </c>
      <c r="G237" s="130" t="s">
        <v>9500</v>
      </c>
      <c r="H237" s="131" t="s">
        <v>3188</v>
      </c>
      <c r="I237" s="130" t="s">
        <v>9500</v>
      </c>
      <c r="J237" s="136" t="str">
        <f t="shared" si="15"/>
        <v>IC.IT.021910</v>
      </c>
      <c r="K237" s="131" t="s">
        <v>12175</v>
      </c>
      <c r="L237" s="130" t="str">
        <f t="shared" si="16"/>
        <v>Rectum</v>
      </c>
      <c r="M237" s="137" t="str">
        <f t="shared" si="17"/>
        <v>PI.IC.IT.021910.01</v>
      </c>
      <c r="N237" s="137"/>
      <c r="O237" s="137" t="str">
        <f t="shared" si="18"/>
        <v>PH.IC.IT.021910.01</v>
      </c>
      <c r="P237" s="130"/>
      <c r="Q237" s="137" t="str">
        <f t="shared" si="19"/>
        <v>CL.IC.IT.021910.01</v>
      </c>
      <c r="R237" s="130"/>
      <c r="S237" s="130"/>
      <c r="T237" s="130"/>
      <c r="U237" s="130"/>
      <c r="V237" s="130"/>
      <c r="W237" s="130"/>
      <c r="X237" s="130"/>
      <c r="Y237" s="130"/>
      <c r="Z237" s="130"/>
      <c r="AA237" s="130"/>
      <c r="AB237" s="130"/>
      <c r="AC237" s="130"/>
      <c r="AD237" s="130"/>
      <c r="AE237" s="130"/>
      <c r="AF237" s="130"/>
      <c r="AG237" s="130"/>
      <c r="AH237" s="130"/>
      <c r="AI237" s="130"/>
      <c r="AJ237" s="130"/>
      <c r="AK237" s="130"/>
      <c r="AL237" s="130"/>
      <c r="AM237" s="130"/>
      <c r="AN237" s="130"/>
      <c r="AO237" s="130"/>
      <c r="AP237" s="130"/>
      <c r="AQ237" s="130"/>
      <c r="AR237" s="130"/>
      <c r="AS237" s="130"/>
    </row>
    <row r="238" spans="1:45" s="138" customFormat="1" ht="15">
      <c r="A238" s="130" t="s">
        <v>9344</v>
      </c>
      <c r="B238" s="130"/>
      <c r="C238" s="131" t="s">
        <v>1863</v>
      </c>
      <c r="D238" s="130"/>
      <c r="E238" s="131" t="s">
        <v>12604</v>
      </c>
      <c r="F238" s="130" t="s">
        <v>9364</v>
      </c>
      <c r="G238" s="130" t="s">
        <v>9501</v>
      </c>
      <c r="H238" s="131" t="s">
        <v>153</v>
      </c>
      <c r="I238" s="130" t="s">
        <v>9501</v>
      </c>
      <c r="J238" s="136" t="str">
        <f t="shared" si="15"/>
        <v>IC.IT.021912</v>
      </c>
      <c r="K238" s="131" t="s">
        <v>12175</v>
      </c>
      <c r="L238" s="130" t="str">
        <f t="shared" si="16"/>
        <v>Sacrum</v>
      </c>
      <c r="M238" s="137" t="str">
        <f t="shared" si="17"/>
        <v>PI.IC.IT.021912.01</v>
      </c>
      <c r="N238" s="137"/>
      <c r="O238" s="137" t="str">
        <f t="shared" si="18"/>
        <v>PH.IC.IT.021912.01</v>
      </c>
      <c r="P238" s="130"/>
      <c r="Q238" s="137" t="str">
        <f t="shared" si="19"/>
        <v>CL.IC.IT.021912.01</v>
      </c>
      <c r="R238" s="130"/>
      <c r="S238" s="130"/>
      <c r="T238" s="130"/>
      <c r="U238" s="130"/>
      <c r="V238" s="130"/>
      <c r="W238" s="130"/>
      <c r="X238" s="130"/>
      <c r="Y238" s="130"/>
      <c r="Z238" s="130"/>
      <c r="AA238" s="130"/>
      <c r="AB238" s="130"/>
      <c r="AC238" s="130"/>
      <c r="AD238" s="130"/>
      <c r="AE238" s="130"/>
      <c r="AF238" s="130"/>
      <c r="AG238" s="130"/>
      <c r="AH238" s="130"/>
      <c r="AI238" s="130"/>
      <c r="AJ238" s="130"/>
      <c r="AK238" s="130"/>
      <c r="AL238" s="130"/>
      <c r="AM238" s="130"/>
      <c r="AN238" s="130"/>
      <c r="AO238" s="130"/>
      <c r="AP238" s="130"/>
      <c r="AQ238" s="130"/>
      <c r="AR238" s="130"/>
      <c r="AS238" s="130"/>
    </row>
    <row r="239" spans="1:45" s="138" customFormat="1" ht="15">
      <c r="A239" s="130" t="s">
        <v>9344</v>
      </c>
      <c r="B239" s="130"/>
      <c r="C239" s="131" t="s">
        <v>1863</v>
      </c>
      <c r="D239" s="130"/>
      <c r="E239" s="131" t="s">
        <v>12604</v>
      </c>
      <c r="F239" s="130" t="s">
        <v>9364</v>
      </c>
      <c r="G239" s="130" t="s">
        <v>9502</v>
      </c>
      <c r="H239" s="131" t="s">
        <v>215</v>
      </c>
      <c r="I239" s="130" t="s">
        <v>9502</v>
      </c>
      <c r="J239" s="136" t="str">
        <f t="shared" si="15"/>
        <v>IC.IT.021913</v>
      </c>
      <c r="K239" s="131" t="s">
        <v>12175</v>
      </c>
      <c r="L239" s="130" t="str">
        <f t="shared" si="16"/>
        <v>Coccyx</v>
      </c>
      <c r="M239" s="137" t="str">
        <f t="shared" si="17"/>
        <v>PI.IC.IT.021913.01</v>
      </c>
      <c r="N239" s="137"/>
      <c r="O239" s="137" t="str">
        <f t="shared" si="18"/>
        <v>PH.IC.IT.021913.01</v>
      </c>
      <c r="P239" s="130"/>
      <c r="Q239" s="137" t="str">
        <f t="shared" si="19"/>
        <v>CL.IC.IT.021913.01</v>
      </c>
      <c r="R239" s="130"/>
      <c r="S239" s="130"/>
      <c r="T239" s="130"/>
      <c r="U239" s="130"/>
      <c r="V239" s="130"/>
      <c r="W239" s="130"/>
      <c r="X239" s="130"/>
      <c r="Y239" s="130"/>
      <c r="Z239" s="130"/>
      <c r="AA239" s="130"/>
      <c r="AB239" s="130"/>
      <c r="AC239" s="130"/>
      <c r="AD239" s="130"/>
      <c r="AE239" s="130"/>
      <c r="AF239" s="130"/>
      <c r="AG239" s="130"/>
      <c r="AH239" s="130"/>
      <c r="AI239" s="130"/>
      <c r="AJ239" s="130"/>
      <c r="AK239" s="130"/>
      <c r="AL239" s="130"/>
      <c r="AM239" s="130"/>
      <c r="AN239" s="130"/>
      <c r="AO239" s="130"/>
      <c r="AP239" s="130"/>
      <c r="AQ239" s="130"/>
      <c r="AR239" s="130"/>
      <c r="AS239" s="130"/>
    </row>
    <row r="240" spans="1:45" s="138" customFormat="1" ht="15">
      <c r="A240" s="130" t="s">
        <v>9344</v>
      </c>
      <c r="B240" s="130"/>
      <c r="C240" s="131" t="s">
        <v>1863</v>
      </c>
      <c r="D240" s="130"/>
      <c r="E240" s="131" t="s">
        <v>12604</v>
      </c>
      <c r="F240" s="130" t="s">
        <v>9364</v>
      </c>
      <c r="G240" s="130" t="s">
        <v>9503</v>
      </c>
      <c r="H240" s="131" t="s">
        <v>4082</v>
      </c>
      <c r="I240" s="130" t="s">
        <v>9503</v>
      </c>
      <c r="J240" s="136" t="str">
        <f t="shared" si="15"/>
        <v>IC.IT.021914</v>
      </c>
      <c r="K240" s="131" t="s">
        <v>12175</v>
      </c>
      <c r="L240" s="130" t="str">
        <f t="shared" si="16"/>
        <v>Scrotum</v>
      </c>
      <c r="M240" s="137" t="str">
        <f t="shared" si="17"/>
        <v>PI.IC.IT.021914.01</v>
      </c>
      <c r="N240" s="137"/>
      <c r="O240" s="137" t="str">
        <f t="shared" si="18"/>
        <v>PH.IC.IT.021914.01</v>
      </c>
      <c r="P240" s="130"/>
      <c r="Q240" s="137" t="str">
        <f t="shared" si="19"/>
        <v>CL.IC.IT.021914.01</v>
      </c>
      <c r="R240" s="130"/>
      <c r="S240" s="130"/>
      <c r="T240" s="130"/>
      <c r="U240" s="130"/>
      <c r="V240" s="130"/>
      <c r="W240" s="130"/>
      <c r="X240" s="130"/>
      <c r="Y240" s="130"/>
      <c r="Z240" s="130"/>
      <c r="AA240" s="130"/>
      <c r="AB240" s="130"/>
      <c r="AC240" s="130"/>
      <c r="AD240" s="130"/>
      <c r="AE240" s="130"/>
      <c r="AF240" s="130"/>
      <c r="AG240" s="130"/>
      <c r="AH240" s="130"/>
      <c r="AI240" s="130"/>
      <c r="AJ240" s="130"/>
      <c r="AK240" s="130"/>
      <c r="AL240" s="130"/>
      <c r="AM240" s="130"/>
      <c r="AN240" s="130"/>
      <c r="AO240" s="130"/>
      <c r="AP240" s="130"/>
      <c r="AQ240" s="130"/>
      <c r="AR240" s="130"/>
      <c r="AS240" s="130"/>
    </row>
    <row r="241" spans="1:45" s="138" customFormat="1" ht="15">
      <c r="A241" s="130" t="s">
        <v>9344</v>
      </c>
      <c r="B241" s="130"/>
      <c r="C241" s="131" t="s">
        <v>1863</v>
      </c>
      <c r="D241" s="130" t="s">
        <v>8886</v>
      </c>
      <c r="E241" s="131" t="s">
        <v>1000</v>
      </c>
      <c r="F241" s="130" t="s">
        <v>9648</v>
      </c>
      <c r="G241" s="130" t="s">
        <v>9649</v>
      </c>
      <c r="H241" s="131" t="s">
        <v>594</v>
      </c>
      <c r="I241" s="130" t="s">
        <v>9650</v>
      </c>
      <c r="J241" s="136" t="str">
        <f t="shared" si="15"/>
        <v>IC.IT.022015</v>
      </c>
      <c r="K241" s="131" t="s">
        <v>12175</v>
      </c>
      <c r="L241" s="130" t="str">
        <f t="shared" si="16"/>
        <v>Shoulder, right</v>
      </c>
      <c r="M241" s="137" t="str">
        <f t="shared" si="17"/>
        <v>PI.IC.IT.022015.01</v>
      </c>
      <c r="N241" s="137"/>
      <c r="O241" s="137" t="str">
        <f t="shared" si="18"/>
        <v>PH.IC.IT.022015.01</v>
      </c>
      <c r="P241" s="130"/>
      <c r="Q241" s="137" t="str">
        <f t="shared" si="19"/>
        <v>CL.IC.IT.022015.01</v>
      </c>
      <c r="R241" s="130"/>
      <c r="S241" s="130"/>
      <c r="T241" s="130"/>
      <c r="U241" s="130"/>
      <c r="V241" s="130"/>
      <c r="W241" s="130"/>
      <c r="X241" s="130"/>
      <c r="Y241" s="130"/>
      <c r="Z241" s="130"/>
      <c r="AA241" s="130"/>
      <c r="AB241" s="130"/>
      <c r="AC241" s="130"/>
      <c r="AD241" s="130"/>
      <c r="AE241" s="130"/>
      <c r="AF241" s="130"/>
      <c r="AG241" s="130"/>
      <c r="AH241" s="130"/>
      <c r="AI241" s="130"/>
      <c r="AJ241" s="130"/>
      <c r="AK241" s="130"/>
      <c r="AL241" s="130"/>
      <c r="AM241" s="130"/>
      <c r="AN241" s="130"/>
      <c r="AO241" s="130"/>
      <c r="AP241" s="130"/>
      <c r="AQ241" s="130"/>
      <c r="AR241" s="130"/>
      <c r="AS241" s="130"/>
    </row>
    <row r="242" spans="1:45" s="138" customFormat="1" ht="15">
      <c r="A242" s="130" t="s">
        <v>9344</v>
      </c>
      <c r="B242" s="130"/>
      <c r="C242" s="131" t="s">
        <v>1863</v>
      </c>
      <c r="D242" s="130"/>
      <c r="E242" s="131" t="s">
        <v>1000</v>
      </c>
      <c r="F242" s="130" t="s">
        <v>9648</v>
      </c>
      <c r="G242" s="130" t="s">
        <v>9651</v>
      </c>
      <c r="H242" s="131" t="s">
        <v>7863</v>
      </c>
      <c r="I242" s="130" t="s">
        <v>9505</v>
      </c>
      <c r="J242" s="136" t="str">
        <f t="shared" si="15"/>
        <v>IC.IT.022016</v>
      </c>
      <c r="K242" s="131" t="s">
        <v>12175</v>
      </c>
      <c r="L242" s="130" t="str">
        <f t="shared" si="16"/>
        <v>Shoulder, left</v>
      </c>
      <c r="M242" s="137" t="str">
        <f t="shared" si="17"/>
        <v>PI.IC.IT.022016.01</v>
      </c>
      <c r="N242" s="137"/>
      <c r="O242" s="137" t="str">
        <f t="shared" si="18"/>
        <v>PH.IC.IT.022016.01</v>
      </c>
      <c r="P242" s="130"/>
      <c r="Q242" s="137" t="str">
        <f t="shared" si="19"/>
        <v>CL.IC.IT.022016.01</v>
      </c>
      <c r="R242" s="130"/>
      <c r="S242" s="130"/>
      <c r="T242" s="130"/>
      <c r="U242" s="130"/>
      <c r="V242" s="130"/>
      <c r="W242" s="130"/>
      <c r="X242" s="130"/>
      <c r="Y242" s="130"/>
      <c r="Z242" s="130"/>
      <c r="AA242" s="130"/>
      <c r="AB242" s="130"/>
      <c r="AC242" s="130"/>
      <c r="AD242" s="130"/>
      <c r="AE242" s="130"/>
      <c r="AF242" s="130"/>
      <c r="AG242" s="130"/>
      <c r="AH242" s="130"/>
      <c r="AI242" s="130"/>
      <c r="AJ242" s="130"/>
      <c r="AK242" s="130"/>
      <c r="AL242" s="130"/>
      <c r="AM242" s="130"/>
      <c r="AN242" s="130"/>
      <c r="AO242" s="130"/>
      <c r="AP242" s="130"/>
      <c r="AQ242" s="130"/>
      <c r="AR242" s="130"/>
      <c r="AS242" s="130"/>
    </row>
    <row r="243" spans="1:45" s="138" customFormat="1" ht="15">
      <c r="A243" s="130" t="s">
        <v>9344</v>
      </c>
      <c r="B243" s="130"/>
      <c r="C243" s="131" t="s">
        <v>1863</v>
      </c>
      <c r="D243" s="130"/>
      <c r="E243" s="131" t="s">
        <v>1000</v>
      </c>
      <c r="F243" s="130" t="s">
        <v>9648</v>
      </c>
      <c r="G243" s="130" t="s">
        <v>9506</v>
      </c>
      <c r="H243" s="131" t="s">
        <v>12462</v>
      </c>
      <c r="I243" s="130" t="s">
        <v>9376</v>
      </c>
      <c r="J243" s="136" t="str">
        <f t="shared" si="15"/>
        <v>IC.IT.022017</v>
      </c>
      <c r="K243" s="131" t="s">
        <v>12175</v>
      </c>
      <c r="L243" s="130" t="str">
        <f t="shared" si="16"/>
        <v>Clavicle, right</v>
      </c>
      <c r="M243" s="137" t="str">
        <f t="shared" si="17"/>
        <v>PI.IC.IT.022017.01</v>
      </c>
      <c r="N243" s="137"/>
      <c r="O243" s="137" t="str">
        <f t="shared" si="18"/>
        <v>PH.IC.IT.022017.01</v>
      </c>
      <c r="P243" s="130"/>
      <c r="Q243" s="137" t="str">
        <f t="shared" si="19"/>
        <v>CL.IC.IT.022017.01</v>
      </c>
      <c r="R243" s="130"/>
      <c r="S243" s="130"/>
      <c r="T243" s="130"/>
      <c r="U243" s="130"/>
      <c r="V243" s="130"/>
      <c r="W243" s="130"/>
      <c r="X243" s="130"/>
      <c r="Y243" s="130"/>
      <c r="Z243" s="130"/>
      <c r="AA243" s="130"/>
      <c r="AB243" s="130"/>
      <c r="AC243" s="130"/>
      <c r="AD243" s="130"/>
      <c r="AE243" s="130"/>
      <c r="AF243" s="130"/>
      <c r="AG243" s="130"/>
      <c r="AH243" s="130"/>
      <c r="AI243" s="130"/>
      <c r="AJ243" s="130"/>
      <c r="AK243" s="130"/>
      <c r="AL243" s="130"/>
      <c r="AM243" s="130"/>
      <c r="AN243" s="130"/>
      <c r="AO243" s="130"/>
      <c r="AP243" s="130"/>
      <c r="AQ243" s="130"/>
      <c r="AR243" s="130"/>
      <c r="AS243" s="130"/>
    </row>
    <row r="244" spans="1:45" s="138" customFormat="1" ht="15">
      <c r="A244" s="130" t="s">
        <v>9344</v>
      </c>
      <c r="B244" s="130"/>
      <c r="C244" s="131" t="s">
        <v>1863</v>
      </c>
      <c r="D244" s="130"/>
      <c r="E244" s="131" t="s">
        <v>1000</v>
      </c>
      <c r="F244" s="130" t="s">
        <v>9648</v>
      </c>
      <c r="G244" s="130" t="s">
        <v>9377</v>
      </c>
      <c r="H244" s="131" t="s">
        <v>12602</v>
      </c>
      <c r="I244" s="130" t="s">
        <v>9378</v>
      </c>
      <c r="J244" s="136" t="str">
        <f t="shared" si="15"/>
        <v>IC.IT.022018</v>
      </c>
      <c r="K244" s="131" t="s">
        <v>12175</v>
      </c>
      <c r="L244" s="130" t="str">
        <f t="shared" si="16"/>
        <v>Clavicle, left</v>
      </c>
      <c r="M244" s="137" t="str">
        <f t="shared" si="17"/>
        <v>PI.IC.IT.022018.01</v>
      </c>
      <c r="N244" s="137"/>
      <c r="O244" s="137" t="str">
        <f t="shared" si="18"/>
        <v>PH.IC.IT.022018.01</v>
      </c>
      <c r="P244" s="130"/>
      <c r="Q244" s="137" t="str">
        <f t="shared" si="19"/>
        <v>CL.IC.IT.022018.01</v>
      </c>
      <c r="R244" s="130"/>
      <c r="S244" s="130"/>
      <c r="T244" s="130"/>
      <c r="U244" s="130"/>
      <c r="V244" s="130"/>
      <c r="W244" s="130"/>
      <c r="X244" s="130"/>
      <c r="Y244" s="130"/>
      <c r="Z244" s="130"/>
      <c r="AA244" s="130"/>
      <c r="AB244" s="130"/>
      <c r="AC244" s="130"/>
      <c r="AD244" s="130"/>
      <c r="AE244" s="130"/>
      <c r="AF244" s="130"/>
      <c r="AG244" s="130"/>
      <c r="AH244" s="130"/>
      <c r="AI244" s="130"/>
      <c r="AJ244" s="130"/>
      <c r="AK244" s="130"/>
      <c r="AL244" s="130"/>
      <c r="AM244" s="130"/>
      <c r="AN244" s="130"/>
      <c r="AO244" s="130"/>
      <c r="AP244" s="130"/>
      <c r="AQ244" s="130"/>
      <c r="AR244" s="130"/>
      <c r="AS244" s="130"/>
    </row>
    <row r="245" spans="1:45" s="138" customFormat="1" ht="15">
      <c r="A245" s="130" t="s">
        <v>9344</v>
      </c>
      <c r="B245" s="130"/>
      <c r="C245" s="131" t="s">
        <v>1863</v>
      </c>
      <c r="D245" s="130"/>
      <c r="E245" s="131" t="s">
        <v>1000</v>
      </c>
      <c r="F245" s="130" t="s">
        <v>9648</v>
      </c>
      <c r="G245" s="130" t="s">
        <v>9380</v>
      </c>
      <c r="H245" s="131" t="s">
        <v>12604</v>
      </c>
      <c r="I245" s="130" t="s">
        <v>9381</v>
      </c>
      <c r="J245" s="136" t="str">
        <f t="shared" si="15"/>
        <v>IC.IT.022019</v>
      </c>
      <c r="K245" s="131" t="s">
        <v>12175</v>
      </c>
      <c r="L245" s="130" t="str">
        <f t="shared" si="16"/>
        <v>Breast, right</v>
      </c>
      <c r="M245" s="137" t="str">
        <f t="shared" si="17"/>
        <v>PI.IC.IT.022019.01</v>
      </c>
      <c r="N245" s="137"/>
      <c r="O245" s="137" t="str">
        <f t="shared" si="18"/>
        <v>PH.IC.IT.022019.01</v>
      </c>
      <c r="P245" s="130"/>
      <c r="Q245" s="137" t="str">
        <f t="shared" si="19"/>
        <v>CL.IC.IT.022019.01</v>
      </c>
      <c r="R245" s="130"/>
      <c r="S245" s="130"/>
      <c r="T245" s="130"/>
      <c r="U245" s="130"/>
      <c r="V245" s="130"/>
      <c r="W245" s="130"/>
      <c r="X245" s="130"/>
      <c r="Y245" s="130"/>
      <c r="Z245" s="130"/>
      <c r="AA245" s="130"/>
      <c r="AB245" s="130"/>
      <c r="AC245" s="130"/>
      <c r="AD245" s="130"/>
      <c r="AE245" s="130"/>
      <c r="AF245" s="130"/>
      <c r="AG245" s="130"/>
      <c r="AH245" s="130"/>
      <c r="AI245" s="130"/>
      <c r="AJ245" s="130"/>
      <c r="AK245" s="130"/>
      <c r="AL245" s="130"/>
      <c r="AM245" s="130"/>
      <c r="AN245" s="130"/>
      <c r="AO245" s="130"/>
      <c r="AP245" s="130"/>
      <c r="AQ245" s="130"/>
      <c r="AR245" s="130"/>
      <c r="AS245" s="130"/>
    </row>
    <row r="246" spans="1:45" s="138" customFormat="1" ht="15">
      <c r="A246" s="130" t="s">
        <v>9344</v>
      </c>
      <c r="B246" s="130"/>
      <c r="C246" s="131" t="s">
        <v>1863</v>
      </c>
      <c r="D246" s="130"/>
      <c r="E246" s="131" t="s">
        <v>1000</v>
      </c>
      <c r="F246" s="130" t="s">
        <v>9648</v>
      </c>
      <c r="G246" s="130" t="s">
        <v>9262</v>
      </c>
      <c r="H246" s="131" t="s">
        <v>1000</v>
      </c>
      <c r="I246" s="130" t="s">
        <v>9513</v>
      </c>
      <c r="J246" s="136" t="str">
        <f t="shared" si="15"/>
        <v>IC.IT.022020</v>
      </c>
      <c r="K246" s="131" t="s">
        <v>12175</v>
      </c>
      <c r="L246" s="130" t="str">
        <f t="shared" si="16"/>
        <v>Breast, left</v>
      </c>
      <c r="M246" s="137" t="str">
        <f t="shared" si="17"/>
        <v>PI.IC.IT.022020.01</v>
      </c>
      <c r="N246" s="137"/>
      <c r="O246" s="137" t="str">
        <f t="shared" si="18"/>
        <v>PH.IC.IT.022020.01</v>
      </c>
      <c r="P246" s="130"/>
      <c r="Q246" s="137" t="str">
        <f t="shared" si="19"/>
        <v>CL.IC.IT.022020.01</v>
      </c>
      <c r="R246" s="130"/>
      <c r="S246" s="130"/>
      <c r="T246" s="130"/>
      <c r="U246" s="130"/>
      <c r="V246" s="130"/>
      <c r="W246" s="130"/>
      <c r="X246" s="130"/>
      <c r="Y246" s="130"/>
      <c r="Z246" s="130"/>
      <c r="AA246" s="130"/>
      <c r="AB246" s="130"/>
      <c r="AC246" s="130"/>
      <c r="AD246" s="130"/>
      <c r="AE246" s="130"/>
      <c r="AF246" s="130"/>
      <c r="AG246" s="130"/>
      <c r="AH246" s="130"/>
      <c r="AI246" s="130"/>
      <c r="AJ246" s="130"/>
      <c r="AK246" s="130"/>
      <c r="AL246" s="130"/>
      <c r="AM246" s="130"/>
      <c r="AN246" s="130"/>
      <c r="AO246" s="130"/>
      <c r="AP246" s="130"/>
      <c r="AQ246" s="130"/>
      <c r="AR246" s="130"/>
      <c r="AS246" s="130"/>
    </row>
    <row r="247" spans="1:45" s="138" customFormat="1" ht="15">
      <c r="A247" s="130" t="s">
        <v>9344</v>
      </c>
      <c r="B247" s="130"/>
      <c r="C247" s="131" t="s">
        <v>1863</v>
      </c>
      <c r="D247" s="130"/>
      <c r="E247" s="131" t="s">
        <v>1000</v>
      </c>
      <c r="F247" s="130" t="s">
        <v>9648</v>
      </c>
      <c r="G247" s="130" t="s">
        <v>9382</v>
      </c>
      <c r="H247" s="131" t="s">
        <v>8039</v>
      </c>
      <c r="I247" s="130" t="s">
        <v>9382</v>
      </c>
      <c r="J247" s="136" t="str">
        <f t="shared" si="15"/>
        <v>IC.IT.022021</v>
      </c>
      <c r="K247" s="131" t="s">
        <v>12175</v>
      </c>
      <c r="L247" s="130" t="str">
        <f t="shared" si="16"/>
        <v>Sternum</v>
      </c>
      <c r="M247" s="137" t="str">
        <f t="shared" si="17"/>
        <v>PI.IC.IT.022021.01</v>
      </c>
      <c r="N247" s="137"/>
      <c r="O247" s="137" t="str">
        <f t="shared" si="18"/>
        <v>PH.IC.IT.022021.01</v>
      </c>
      <c r="P247" s="130"/>
      <c r="Q247" s="137" t="str">
        <f t="shared" si="19"/>
        <v>CL.IC.IT.022021.01</v>
      </c>
      <c r="R247" s="130"/>
      <c r="S247" s="130"/>
      <c r="T247" s="130"/>
      <c r="U247" s="130"/>
      <c r="V247" s="130"/>
      <c r="W247" s="130"/>
      <c r="X247" s="130"/>
      <c r="Y247" s="130"/>
      <c r="Z247" s="130"/>
      <c r="AA247" s="130"/>
      <c r="AB247" s="130"/>
      <c r="AC247" s="130"/>
      <c r="AD247" s="130"/>
      <c r="AE247" s="130"/>
      <c r="AF247" s="130"/>
      <c r="AG247" s="130"/>
      <c r="AH247" s="130"/>
      <c r="AI247" s="130"/>
      <c r="AJ247" s="130"/>
      <c r="AK247" s="130"/>
      <c r="AL247" s="130"/>
      <c r="AM247" s="130"/>
      <c r="AN247" s="130"/>
      <c r="AO247" s="130"/>
      <c r="AP247" s="130"/>
      <c r="AQ247" s="130"/>
      <c r="AR247" s="130"/>
      <c r="AS247" s="130"/>
    </row>
    <row r="248" spans="1:45" s="138" customFormat="1" ht="15">
      <c r="A248" s="130" t="s">
        <v>9344</v>
      </c>
      <c r="B248" s="130"/>
      <c r="C248" s="131" t="s">
        <v>1863</v>
      </c>
      <c r="D248" s="130"/>
      <c r="E248" s="131" t="s">
        <v>1000</v>
      </c>
      <c r="F248" s="130" t="s">
        <v>9648</v>
      </c>
      <c r="G248" s="130" t="s">
        <v>8947</v>
      </c>
      <c r="H248" s="131" t="s">
        <v>7874</v>
      </c>
      <c r="I248" s="130" t="s">
        <v>8948</v>
      </c>
      <c r="J248" s="136" t="str">
        <f t="shared" si="15"/>
        <v>IC.IT.022022</v>
      </c>
      <c r="K248" s="131" t="s">
        <v>12175</v>
      </c>
      <c r="L248" s="130" t="str">
        <f t="shared" si="16"/>
        <v>Chest, right</v>
      </c>
      <c r="M248" s="137" t="str">
        <f t="shared" si="17"/>
        <v>PI.IC.IT.022022.01</v>
      </c>
      <c r="N248" s="137"/>
      <c r="O248" s="137" t="str">
        <f t="shared" si="18"/>
        <v>PH.IC.IT.022022.01</v>
      </c>
      <c r="P248" s="130"/>
      <c r="Q248" s="137" t="str">
        <f t="shared" si="19"/>
        <v>CL.IC.IT.022022.01</v>
      </c>
      <c r="R248" s="130"/>
      <c r="S248" s="130"/>
      <c r="T248" s="130"/>
      <c r="U248" s="130"/>
      <c r="V248" s="130"/>
      <c r="W248" s="130"/>
      <c r="X248" s="130"/>
      <c r="Y248" s="130"/>
      <c r="Z248" s="130"/>
      <c r="AA248" s="130"/>
      <c r="AB248" s="130"/>
      <c r="AC248" s="130"/>
      <c r="AD248" s="130"/>
      <c r="AE248" s="130"/>
      <c r="AF248" s="130"/>
      <c r="AG248" s="130"/>
      <c r="AH248" s="130"/>
      <c r="AI248" s="130"/>
      <c r="AJ248" s="130"/>
      <c r="AK248" s="130"/>
      <c r="AL248" s="130"/>
      <c r="AM248" s="130"/>
      <c r="AN248" s="130"/>
      <c r="AO248" s="130"/>
      <c r="AP248" s="130"/>
      <c r="AQ248" s="130"/>
      <c r="AR248" s="130"/>
      <c r="AS248" s="130"/>
    </row>
    <row r="249" spans="1:45" s="138" customFormat="1" ht="15">
      <c r="A249" s="130" t="s">
        <v>9344</v>
      </c>
      <c r="B249" s="130"/>
      <c r="C249" s="131" t="s">
        <v>1863</v>
      </c>
      <c r="D249" s="130"/>
      <c r="E249" s="131" t="s">
        <v>1000</v>
      </c>
      <c r="F249" s="130" t="s">
        <v>9648</v>
      </c>
      <c r="G249" s="130" t="s">
        <v>8949</v>
      </c>
      <c r="H249" s="131" t="s">
        <v>7876</v>
      </c>
      <c r="I249" s="130" t="s">
        <v>8950</v>
      </c>
      <c r="J249" s="136" t="str">
        <f t="shared" si="15"/>
        <v>IC.IT.022023</v>
      </c>
      <c r="K249" s="131" t="s">
        <v>12175</v>
      </c>
      <c r="L249" s="130" t="str">
        <f t="shared" si="16"/>
        <v>Chest, left</v>
      </c>
      <c r="M249" s="137" t="str">
        <f t="shared" si="17"/>
        <v>PI.IC.IT.022023.01</v>
      </c>
      <c r="N249" s="137"/>
      <c r="O249" s="137" t="str">
        <f t="shared" si="18"/>
        <v>PH.IC.IT.022023.01</v>
      </c>
      <c r="P249" s="130"/>
      <c r="Q249" s="137" t="str">
        <f t="shared" si="19"/>
        <v>CL.IC.IT.022023.01</v>
      </c>
      <c r="R249" s="130"/>
      <c r="S249" s="130"/>
      <c r="T249" s="130"/>
      <c r="U249" s="130"/>
      <c r="V249" s="130"/>
      <c r="W249" s="130"/>
      <c r="X249" s="130"/>
      <c r="Y249" s="130"/>
      <c r="Z249" s="130"/>
      <c r="AA249" s="130"/>
      <c r="AB249" s="130"/>
      <c r="AC249" s="130"/>
      <c r="AD249" s="130"/>
      <c r="AE249" s="130"/>
      <c r="AF249" s="130"/>
      <c r="AG249" s="130"/>
      <c r="AH249" s="130"/>
      <c r="AI249" s="130"/>
      <c r="AJ249" s="130"/>
      <c r="AK249" s="130"/>
      <c r="AL249" s="130"/>
      <c r="AM249" s="130"/>
      <c r="AN249" s="130"/>
      <c r="AO249" s="130"/>
      <c r="AP249" s="130"/>
      <c r="AQ249" s="130"/>
      <c r="AR249" s="130"/>
      <c r="AS249" s="130"/>
    </row>
    <row r="250" spans="1:45" s="138" customFormat="1" ht="15">
      <c r="A250" s="130" t="s">
        <v>9344</v>
      </c>
      <c r="B250" s="130"/>
      <c r="C250" s="131" t="s">
        <v>1863</v>
      </c>
      <c r="D250" s="130"/>
      <c r="E250" s="131" t="s">
        <v>1000</v>
      </c>
      <c r="F250" s="130" t="s">
        <v>9648</v>
      </c>
      <c r="G250" s="130" t="s">
        <v>8951</v>
      </c>
      <c r="H250" s="131" t="s">
        <v>7055</v>
      </c>
      <c r="I250" s="130" t="s">
        <v>8951</v>
      </c>
      <c r="J250" s="136" t="str">
        <f t="shared" si="15"/>
        <v>IC.IT.022024</v>
      </c>
      <c r="K250" s="131" t="s">
        <v>12175</v>
      </c>
      <c r="L250" s="130" t="str">
        <f t="shared" si="16"/>
        <v>Chest</v>
      </c>
      <c r="M250" s="137" t="str">
        <f t="shared" si="17"/>
        <v>PI.IC.IT.022024.01</v>
      </c>
      <c r="N250" s="137"/>
      <c r="O250" s="137" t="str">
        <f t="shared" si="18"/>
        <v>PH.IC.IT.022024.01</v>
      </c>
      <c r="P250" s="130"/>
      <c r="Q250" s="137" t="str">
        <f t="shared" si="19"/>
        <v>CL.IC.IT.022024.01</v>
      </c>
      <c r="R250" s="130"/>
      <c r="S250" s="130"/>
      <c r="T250" s="130"/>
      <c r="U250" s="130"/>
      <c r="V250" s="130"/>
      <c r="W250" s="130"/>
      <c r="X250" s="130"/>
      <c r="Y250" s="130"/>
      <c r="Z250" s="130"/>
      <c r="AA250" s="130"/>
      <c r="AB250" s="130"/>
      <c r="AC250" s="130"/>
      <c r="AD250" s="130"/>
      <c r="AE250" s="130"/>
      <c r="AF250" s="130"/>
      <c r="AG250" s="130"/>
      <c r="AH250" s="130"/>
      <c r="AI250" s="130"/>
      <c r="AJ250" s="130"/>
      <c r="AK250" s="130"/>
      <c r="AL250" s="130"/>
      <c r="AM250" s="130"/>
      <c r="AN250" s="130"/>
      <c r="AO250" s="130"/>
      <c r="AP250" s="130"/>
      <c r="AQ250" s="130"/>
      <c r="AR250" s="130"/>
      <c r="AS250" s="130"/>
    </row>
    <row r="251" spans="1:45" s="138" customFormat="1" ht="15">
      <c r="A251" s="130" t="s">
        <v>9344</v>
      </c>
      <c r="B251" s="130"/>
      <c r="C251" s="131" t="s">
        <v>1863</v>
      </c>
      <c r="D251" s="130"/>
      <c r="E251" s="131" t="s">
        <v>1000</v>
      </c>
      <c r="F251" s="130" t="s">
        <v>9648</v>
      </c>
      <c r="G251" s="130" t="s">
        <v>8952</v>
      </c>
      <c r="H251" s="131" t="s">
        <v>512</v>
      </c>
      <c r="I251" s="130" t="s">
        <v>9097</v>
      </c>
      <c r="J251" s="136" t="str">
        <f t="shared" si="15"/>
        <v>IC.IT.022025</v>
      </c>
      <c r="K251" s="131" t="s">
        <v>12175</v>
      </c>
      <c r="L251" s="130" t="str">
        <f t="shared" si="16"/>
        <v>Scapula, right</v>
      </c>
      <c r="M251" s="137" t="str">
        <f t="shared" si="17"/>
        <v>PI.IC.IT.022025.01</v>
      </c>
      <c r="N251" s="137"/>
      <c r="O251" s="137" t="str">
        <f t="shared" si="18"/>
        <v>PH.IC.IT.022025.01</v>
      </c>
      <c r="P251" s="130"/>
      <c r="Q251" s="137" t="str">
        <f t="shared" si="19"/>
        <v>CL.IC.IT.022025.01</v>
      </c>
      <c r="R251" s="130"/>
      <c r="S251" s="130"/>
      <c r="T251" s="130"/>
      <c r="U251" s="130"/>
      <c r="V251" s="130"/>
      <c r="W251" s="130"/>
      <c r="X251" s="130"/>
      <c r="Y251" s="130"/>
      <c r="Z251" s="130"/>
      <c r="AA251" s="130"/>
      <c r="AB251" s="130"/>
      <c r="AC251" s="130"/>
      <c r="AD251" s="130"/>
      <c r="AE251" s="130"/>
      <c r="AF251" s="130"/>
      <c r="AG251" s="130"/>
      <c r="AH251" s="130"/>
      <c r="AI251" s="130"/>
      <c r="AJ251" s="130"/>
      <c r="AK251" s="130"/>
      <c r="AL251" s="130"/>
      <c r="AM251" s="130"/>
      <c r="AN251" s="130"/>
      <c r="AO251" s="130"/>
      <c r="AP251" s="130"/>
      <c r="AQ251" s="130"/>
      <c r="AR251" s="130"/>
      <c r="AS251" s="130"/>
    </row>
    <row r="252" spans="1:45" s="138" customFormat="1" ht="15">
      <c r="A252" s="130" t="s">
        <v>9344</v>
      </c>
      <c r="B252" s="130"/>
      <c r="C252" s="131" t="s">
        <v>1863</v>
      </c>
      <c r="D252" s="130"/>
      <c r="E252" s="131" t="s">
        <v>1000</v>
      </c>
      <c r="F252" s="130" t="s">
        <v>9648</v>
      </c>
      <c r="G252" s="130" t="s">
        <v>9224</v>
      </c>
      <c r="H252" s="131" t="s">
        <v>371</v>
      </c>
      <c r="I252" s="130" t="s">
        <v>9225</v>
      </c>
      <c r="J252" s="136" t="str">
        <f t="shared" si="15"/>
        <v>IC.IT.022026</v>
      </c>
      <c r="K252" s="131" t="s">
        <v>12175</v>
      </c>
      <c r="L252" s="130" t="str">
        <f t="shared" si="16"/>
        <v>Scapula, left</v>
      </c>
      <c r="M252" s="137" t="str">
        <f t="shared" si="17"/>
        <v>PI.IC.IT.022026.01</v>
      </c>
      <c r="N252" s="137"/>
      <c r="O252" s="137" t="str">
        <f t="shared" si="18"/>
        <v>PH.IC.IT.022026.01</v>
      </c>
      <c r="P252" s="130"/>
      <c r="Q252" s="137" t="str">
        <f t="shared" si="19"/>
        <v>CL.IC.IT.022026.01</v>
      </c>
      <c r="R252" s="130"/>
      <c r="S252" s="130"/>
      <c r="T252" s="130"/>
      <c r="U252" s="130"/>
      <c r="V252" s="130"/>
      <c r="W252" s="130"/>
      <c r="X252" s="130"/>
      <c r="Y252" s="130"/>
      <c r="Z252" s="130"/>
      <c r="AA252" s="130"/>
      <c r="AB252" s="130"/>
      <c r="AC252" s="130"/>
      <c r="AD252" s="130"/>
      <c r="AE252" s="130"/>
      <c r="AF252" s="130"/>
      <c r="AG252" s="130"/>
      <c r="AH252" s="130"/>
      <c r="AI252" s="130"/>
      <c r="AJ252" s="130"/>
      <c r="AK252" s="130"/>
      <c r="AL252" s="130"/>
      <c r="AM252" s="130"/>
      <c r="AN252" s="130"/>
      <c r="AO252" s="130"/>
      <c r="AP252" s="130"/>
      <c r="AQ252" s="130"/>
      <c r="AR252" s="130"/>
      <c r="AS252" s="130"/>
    </row>
    <row r="253" spans="1:45" s="138" customFormat="1" ht="15">
      <c r="A253" s="130" t="s">
        <v>9344</v>
      </c>
      <c r="B253" s="130"/>
      <c r="C253" s="131" t="s">
        <v>1863</v>
      </c>
      <c r="D253" s="130"/>
      <c r="E253" s="131" t="s">
        <v>1000</v>
      </c>
      <c r="F253" s="130" t="s">
        <v>9648</v>
      </c>
      <c r="G253" s="130" t="s">
        <v>9226</v>
      </c>
      <c r="H253" s="131" t="s">
        <v>7686</v>
      </c>
      <c r="I253" s="130" t="s">
        <v>9226</v>
      </c>
      <c r="J253" s="136" t="str">
        <f t="shared" si="15"/>
        <v>IC.IT.022027</v>
      </c>
      <c r="K253" s="131" t="s">
        <v>12175</v>
      </c>
      <c r="L253" s="130" t="str">
        <f t="shared" si="16"/>
        <v>Lumbar</v>
      </c>
      <c r="M253" s="137" t="str">
        <f t="shared" si="17"/>
        <v>PI.IC.IT.022027.01</v>
      </c>
      <c r="N253" s="137"/>
      <c r="O253" s="137" t="str">
        <f t="shared" si="18"/>
        <v>PH.IC.IT.022027.01</v>
      </c>
      <c r="P253" s="130"/>
      <c r="Q253" s="137" t="str">
        <f t="shared" si="19"/>
        <v>CL.IC.IT.022027.01</v>
      </c>
      <c r="R253" s="130"/>
      <c r="S253" s="130"/>
      <c r="T253" s="130"/>
      <c r="U253" s="130"/>
      <c r="V253" s="130"/>
      <c r="W253" s="130"/>
      <c r="X253" s="130"/>
      <c r="Y253" s="130"/>
      <c r="Z253" s="130"/>
      <c r="AA253" s="130"/>
      <c r="AB253" s="130"/>
      <c r="AC253" s="130"/>
      <c r="AD253" s="130"/>
      <c r="AE253" s="130"/>
      <c r="AF253" s="130"/>
      <c r="AG253" s="130"/>
      <c r="AH253" s="130"/>
      <c r="AI253" s="130"/>
      <c r="AJ253" s="130"/>
      <c r="AK253" s="130"/>
      <c r="AL253" s="130"/>
      <c r="AM253" s="130"/>
      <c r="AN253" s="130"/>
      <c r="AO253" s="130"/>
      <c r="AP253" s="130"/>
      <c r="AQ253" s="130"/>
      <c r="AR253" s="130"/>
      <c r="AS253" s="130"/>
    </row>
    <row r="254" spans="1:45" s="138" customFormat="1" ht="15">
      <c r="A254" s="130" t="s">
        <v>9344</v>
      </c>
      <c r="B254" s="130"/>
      <c r="C254" s="131" t="s">
        <v>1863</v>
      </c>
      <c r="D254" s="130"/>
      <c r="E254" s="131" t="s">
        <v>1000</v>
      </c>
      <c r="F254" s="130" t="s">
        <v>9648</v>
      </c>
      <c r="G254" s="130" t="s">
        <v>9227</v>
      </c>
      <c r="H254" s="131" t="s">
        <v>745</v>
      </c>
      <c r="I254" s="130" t="s">
        <v>9228</v>
      </c>
      <c r="J254" s="136" t="str">
        <f t="shared" si="15"/>
        <v>IC.IT.022028</v>
      </c>
      <c r="K254" s="131" t="s">
        <v>12175</v>
      </c>
      <c r="L254" s="130" t="str">
        <f t="shared" si="16"/>
        <v>Spine:  specify</v>
      </c>
      <c r="M254" s="137" t="str">
        <f t="shared" si="17"/>
        <v>PI.IC.IT.022028.01</v>
      </c>
      <c r="N254" s="137"/>
      <c r="O254" s="137" t="str">
        <f t="shared" si="18"/>
        <v>PH.IC.IT.022028.01</v>
      </c>
      <c r="P254" s="130"/>
      <c r="Q254" s="137" t="str">
        <f t="shared" si="19"/>
        <v>CL.IC.IT.022028.01</v>
      </c>
      <c r="R254" s="130"/>
      <c r="S254" s="130"/>
      <c r="T254" s="130"/>
      <c r="U254" s="130"/>
      <c r="V254" s="130"/>
      <c r="W254" s="130"/>
      <c r="X254" s="130"/>
      <c r="Y254" s="130"/>
      <c r="Z254" s="130"/>
      <c r="AA254" s="130"/>
      <c r="AB254" s="130"/>
      <c r="AC254" s="130"/>
      <c r="AD254" s="130"/>
      <c r="AE254" s="130"/>
      <c r="AF254" s="130"/>
      <c r="AG254" s="130"/>
      <c r="AH254" s="130"/>
      <c r="AI254" s="130"/>
      <c r="AJ254" s="130"/>
      <c r="AK254" s="130"/>
      <c r="AL254" s="130"/>
      <c r="AM254" s="130"/>
      <c r="AN254" s="130"/>
      <c r="AO254" s="130"/>
      <c r="AP254" s="130"/>
      <c r="AQ254" s="130"/>
      <c r="AR254" s="130"/>
      <c r="AS254" s="130"/>
    </row>
    <row r="255" spans="1:45" s="138" customFormat="1" ht="15">
      <c r="A255" s="130" t="s">
        <v>9344</v>
      </c>
      <c r="B255" s="130"/>
      <c r="C255" s="131" t="s">
        <v>13016</v>
      </c>
      <c r="D255" s="130"/>
      <c r="E255" s="131" t="s">
        <v>12983</v>
      </c>
      <c r="F255" s="130" t="s">
        <v>9648</v>
      </c>
      <c r="G255" s="130" t="s">
        <v>9138</v>
      </c>
      <c r="H255" s="131" t="s">
        <v>7532</v>
      </c>
      <c r="I255" s="130" t="s">
        <v>9138</v>
      </c>
      <c r="J255" s="136" t="str">
        <f t="shared" si="15"/>
        <v>IC.IT.022029</v>
      </c>
      <c r="K255" s="131" t="s">
        <v>12906</v>
      </c>
      <c r="L255" s="130" t="str">
        <f t="shared" si="16"/>
        <v>Midline</v>
      </c>
      <c r="M255" s="137" t="str">
        <f t="shared" si="17"/>
        <v>PI.IC.IT.022029.01</v>
      </c>
      <c r="N255" s="137"/>
      <c r="O255" s="137" t="str">
        <f t="shared" si="18"/>
        <v>PH.IC.IT.022029.01</v>
      </c>
      <c r="P255" s="130"/>
      <c r="Q255" s="137" t="str">
        <f t="shared" si="19"/>
        <v>CL.IC.IT.022029.01</v>
      </c>
      <c r="R255" s="130" t="s">
        <v>13083</v>
      </c>
      <c r="S255" s="130">
        <v>168</v>
      </c>
      <c r="T255" s="130"/>
      <c r="U255" s="130"/>
      <c r="V255" s="130"/>
      <c r="W255" s="130"/>
      <c r="X255" s="130"/>
      <c r="Y255" s="130"/>
      <c r="Z255" s="130"/>
      <c r="AA255" s="130"/>
      <c r="AB255" s="130"/>
      <c r="AC255" s="130"/>
      <c r="AD255" s="130"/>
      <c r="AE255" s="130"/>
      <c r="AF255" s="130"/>
      <c r="AG255" s="130"/>
      <c r="AH255" s="130"/>
      <c r="AI255" s="130"/>
      <c r="AJ255" s="130"/>
      <c r="AK255" s="130"/>
      <c r="AL255" s="130"/>
      <c r="AM255" s="130"/>
      <c r="AN255" s="130"/>
      <c r="AO255" s="130"/>
      <c r="AP255" s="130"/>
      <c r="AQ255" s="130"/>
      <c r="AR255" s="130"/>
      <c r="AS255" s="130"/>
    </row>
    <row r="256" spans="1:45" s="138" customFormat="1" ht="15">
      <c r="A256" s="130" t="s">
        <v>1553</v>
      </c>
      <c r="B256" s="130"/>
      <c r="C256" s="131" t="s">
        <v>1863</v>
      </c>
      <c r="D256" s="130"/>
      <c r="E256" s="131" t="s">
        <v>1000</v>
      </c>
      <c r="F256" s="130" t="s">
        <v>9648</v>
      </c>
      <c r="G256" s="130" t="s">
        <v>1551</v>
      </c>
      <c r="H256" s="131" t="s">
        <v>1552</v>
      </c>
      <c r="I256" s="130" t="s">
        <v>1551</v>
      </c>
      <c r="J256" s="136" t="str">
        <f t="shared" si="15"/>
        <v>IC.IT.022030</v>
      </c>
      <c r="K256" s="131" t="s">
        <v>12175</v>
      </c>
      <c r="L256" s="130" t="str">
        <f t="shared" si="16"/>
        <v>Back</v>
      </c>
      <c r="M256" s="137" t="str">
        <f t="shared" si="17"/>
        <v>PI.IC.IT.022030.01</v>
      </c>
      <c r="N256" s="137"/>
      <c r="O256" s="137" t="str">
        <f t="shared" si="18"/>
        <v>PH.IC.IT.022030.01</v>
      </c>
      <c r="P256" s="130"/>
      <c r="Q256" s="137" t="str">
        <f t="shared" si="19"/>
        <v>CL.IC.IT.022030.01</v>
      </c>
      <c r="R256" s="130"/>
      <c r="S256" s="130"/>
      <c r="T256" s="130"/>
      <c r="U256" s="130"/>
      <c r="V256" s="130"/>
      <c r="W256" s="130"/>
      <c r="X256" s="130"/>
      <c r="Y256" s="130"/>
      <c r="Z256" s="130"/>
      <c r="AA256" s="130"/>
      <c r="AB256" s="130"/>
      <c r="AC256" s="130"/>
      <c r="AD256" s="130"/>
      <c r="AE256" s="130"/>
      <c r="AF256" s="130"/>
      <c r="AG256" s="130"/>
      <c r="AH256" s="130"/>
      <c r="AI256" s="130"/>
      <c r="AJ256" s="130"/>
      <c r="AK256" s="130"/>
      <c r="AL256" s="130"/>
      <c r="AM256" s="130"/>
      <c r="AN256" s="130"/>
      <c r="AO256" s="130"/>
      <c r="AP256" s="130"/>
      <c r="AQ256" s="130"/>
      <c r="AR256" s="130"/>
      <c r="AS256" s="130"/>
    </row>
    <row r="257" spans="1:45" s="138" customFormat="1" ht="15">
      <c r="A257" s="130" t="s">
        <v>9344</v>
      </c>
      <c r="B257" s="130"/>
      <c r="C257" s="131" t="s">
        <v>1863</v>
      </c>
      <c r="D257" s="130" t="s">
        <v>8285</v>
      </c>
      <c r="E257" s="131" t="s">
        <v>8039</v>
      </c>
      <c r="F257" s="130" t="s">
        <v>9229</v>
      </c>
      <c r="G257" s="130" t="s">
        <v>9230</v>
      </c>
      <c r="H257" s="131" t="s">
        <v>1702</v>
      </c>
      <c r="I257" s="130" t="s">
        <v>9231</v>
      </c>
      <c r="J257" s="136" t="str">
        <f t="shared" si="15"/>
        <v>IC.IT.022101</v>
      </c>
      <c r="K257" s="131" t="s">
        <v>12175</v>
      </c>
      <c r="L257" s="130" t="str">
        <f t="shared" si="16"/>
        <v>Closed surgical incision</v>
      </c>
      <c r="M257" s="137" t="str">
        <f t="shared" si="17"/>
        <v>PI.IC.IT.022101.01</v>
      </c>
      <c r="N257" s="137"/>
      <c r="O257" s="137" t="str">
        <f t="shared" si="18"/>
        <v>PH.IC.IT.022101.01</v>
      </c>
      <c r="P257" s="130"/>
      <c r="Q257" s="137" t="str">
        <f t="shared" si="19"/>
        <v>CL.IC.IT.022101.01</v>
      </c>
      <c r="R257" s="130"/>
      <c r="S257" s="130"/>
      <c r="T257" s="130"/>
      <c r="U257" s="130"/>
      <c r="V257" s="130"/>
      <c r="W257" s="130"/>
      <c r="X257" s="130"/>
      <c r="Y257" s="130"/>
      <c r="Z257" s="130"/>
      <c r="AA257" s="130"/>
      <c r="AB257" s="130"/>
      <c r="AC257" s="130"/>
      <c r="AD257" s="130"/>
      <c r="AE257" s="130"/>
      <c r="AF257" s="130"/>
      <c r="AG257" s="130"/>
      <c r="AH257" s="130"/>
      <c r="AI257" s="130"/>
      <c r="AJ257" s="130"/>
      <c r="AK257" s="130"/>
      <c r="AL257" s="130"/>
      <c r="AM257" s="130"/>
      <c r="AN257" s="130"/>
      <c r="AO257" s="130"/>
      <c r="AP257" s="130"/>
      <c r="AQ257" s="130"/>
      <c r="AR257" s="130"/>
      <c r="AS257" s="130"/>
    </row>
    <row r="258" spans="1:45" s="138" customFormat="1" ht="15">
      <c r="A258" s="130" t="s">
        <v>9344</v>
      </c>
      <c r="B258" s="130"/>
      <c r="C258" s="131" t="s">
        <v>1863</v>
      </c>
      <c r="D258" s="130"/>
      <c r="E258" s="131" t="s">
        <v>8039</v>
      </c>
      <c r="F258" s="130" t="s">
        <v>9229</v>
      </c>
      <c r="G258" s="130" t="s">
        <v>9104</v>
      </c>
      <c r="H258" s="131" t="s">
        <v>1863</v>
      </c>
      <c r="I258" s="130" t="s">
        <v>9742</v>
      </c>
      <c r="J258" s="136" t="str">
        <f t="shared" ref="J258:J321" si="20">CONCATENATE("IC.IT.",C258,E258,H258)</f>
        <v>IC.IT.022102</v>
      </c>
      <c r="K258" s="131" t="s">
        <v>12175</v>
      </c>
      <c r="L258" s="130" t="str">
        <f t="shared" ref="L258:L321" si="21">G258</f>
        <v>Open surgical incision</v>
      </c>
      <c r="M258" s="137" t="str">
        <f t="shared" ref="M258:M321" si="22">CONCATENATE("PI.",J258,".",K258)</f>
        <v>PI.IC.IT.022102.01</v>
      </c>
      <c r="N258" s="137"/>
      <c r="O258" s="137" t="str">
        <f t="shared" ref="O258:O321" si="23">CONCATENATE("PH.",J258,".",K258)</f>
        <v>PH.IC.IT.022102.01</v>
      </c>
      <c r="P258" s="130"/>
      <c r="Q258" s="137" t="str">
        <f t="shared" ref="Q258:Q321" si="24">CONCATENATE("CL.",J258,".",K258)</f>
        <v>CL.IC.IT.022102.01</v>
      </c>
      <c r="R258" s="130"/>
      <c r="S258" s="130"/>
      <c r="T258" s="130"/>
      <c r="U258" s="130"/>
      <c r="V258" s="130"/>
      <c r="W258" s="130"/>
      <c r="X258" s="130"/>
      <c r="Y258" s="130"/>
      <c r="Z258" s="130"/>
      <c r="AA258" s="130"/>
      <c r="AB258" s="130"/>
      <c r="AC258" s="130"/>
      <c r="AD258" s="130"/>
      <c r="AE258" s="130"/>
      <c r="AF258" s="130"/>
      <c r="AG258" s="130"/>
      <c r="AH258" s="130"/>
      <c r="AI258" s="130"/>
      <c r="AJ258" s="130"/>
      <c r="AK258" s="130"/>
      <c r="AL258" s="130"/>
      <c r="AM258" s="130"/>
      <c r="AN258" s="130"/>
      <c r="AO258" s="130"/>
      <c r="AP258" s="130"/>
      <c r="AQ258" s="130"/>
      <c r="AR258" s="130"/>
      <c r="AS258" s="130"/>
    </row>
    <row r="259" spans="1:45" s="138" customFormat="1" ht="15">
      <c r="A259" s="130" t="s">
        <v>9344</v>
      </c>
      <c r="B259" s="130"/>
      <c r="C259" s="131" t="s">
        <v>1863</v>
      </c>
      <c r="D259" s="130"/>
      <c r="E259" s="131" t="s">
        <v>8039</v>
      </c>
      <c r="F259" s="130" t="s">
        <v>9229</v>
      </c>
      <c r="G259" s="130" t="s">
        <v>9105</v>
      </c>
      <c r="H259" s="131" t="s">
        <v>12185</v>
      </c>
      <c r="I259" s="130" t="s">
        <v>9106</v>
      </c>
      <c r="J259" s="136" t="str">
        <f t="shared" si="20"/>
        <v>IC.IT.022103</v>
      </c>
      <c r="K259" s="131" t="s">
        <v>12175</v>
      </c>
      <c r="L259" s="130" t="str">
        <f t="shared" si="21"/>
        <v>Graft site</v>
      </c>
      <c r="M259" s="137" t="str">
        <f t="shared" si="22"/>
        <v>PI.IC.IT.022103.01</v>
      </c>
      <c r="N259" s="137"/>
      <c r="O259" s="137" t="str">
        <f t="shared" si="23"/>
        <v>PH.IC.IT.022103.01</v>
      </c>
      <c r="P259" s="130"/>
      <c r="Q259" s="137" t="str">
        <f t="shared" si="24"/>
        <v>CL.IC.IT.022103.01</v>
      </c>
      <c r="R259" s="130"/>
      <c r="S259" s="130"/>
      <c r="T259" s="130"/>
      <c r="U259" s="130"/>
      <c r="V259" s="130"/>
      <c r="W259" s="130"/>
      <c r="X259" s="130"/>
      <c r="Y259" s="130"/>
      <c r="Z259" s="130"/>
      <c r="AA259" s="130"/>
      <c r="AB259" s="130"/>
      <c r="AC259" s="130"/>
      <c r="AD259" s="130"/>
      <c r="AE259" s="130"/>
      <c r="AF259" s="130"/>
      <c r="AG259" s="130"/>
      <c r="AH259" s="130"/>
      <c r="AI259" s="130"/>
      <c r="AJ259" s="130"/>
      <c r="AK259" s="130"/>
      <c r="AL259" s="130"/>
      <c r="AM259" s="130"/>
      <c r="AN259" s="130"/>
      <c r="AO259" s="130"/>
      <c r="AP259" s="130"/>
      <c r="AQ259" s="130"/>
      <c r="AR259" s="130"/>
      <c r="AS259" s="130"/>
    </row>
    <row r="260" spans="1:45" s="138" customFormat="1" ht="15">
      <c r="A260" s="130" t="s">
        <v>9344</v>
      </c>
      <c r="B260" s="130"/>
      <c r="C260" s="131" t="s">
        <v>13016</v>
      </c>
      <c r="D260" s="130"/>
      <c r="E260" s="131" t="s">
        <v>12823</v>
      </c>
      <c r="F260" s="130" t="s">
        <v>9229</v>
      </c>
      <c r="G260" s="130" t="s">
        <v>9107</v>
      </c>
      <c r="H260" s="131" t="s">
        <v>12972</v>
      </c>
      <c r="I260" s="130" t="s">
        <v>9108</v>
      </c>
      <c r="J260" s="136" t="str">
        <f t="shared" si="20"/>
        <v>IC.IT.022104</v>
      </c>
      <c r="K260" s="131" t="s">
        <v>13277</v>
      </c>
      <c r="L260" s="130" t="str">
        <f t="shared" si="21"/>
        <v>Donor site</v>
      </c>
      <c r="M260" s="137" t="str">
        <f t="shared" si="22"/>
        <v>PI.IC.IT.022104.01</v>
      </c>
      <c r="N260" s="137"/>
      <c r="O260" s="137" t="str">
        <f t="shared" si="23"/>
        <v>PH.IC.IT.022104.01</v>
      </c>
      <c r="P260" s="130"/>
      <c r="Q260" s="137" t="str">
        <f t="shared" si="24"/>
        <v>CL.IC.IT.022104.01</v>
      </c>
      <c r="R260" s="130"/>
      <c r="S260" s="130"/>
      <c r="T260" s="130"/>
      <c r="U260" s="130"/>
      <c r="V260" s="130"/>
      <c r="W260" s="130"/>
      <c r="X260" s="130"/>
      <c r="Y260" s="130"/>
      <c r="Z260" s="130"/>
      <c r="AA260" s="130"/>
      <c r="AB260" s="130"/>
      <c r="AC260" s="130"/>
      <c r="AD260" s="130"/>
      <c r="AE260" s="130"/>
      <c r="AF260" s="130"/>
      <c r="AG260" s="130"/>
      <c r="AH260" s="130"/>
      <c r="AI260" s="130"/>
      <c r="AJ260" s="130"/>
      <c r="AK260" s="130"/>
      <c r="AL260" s="130"/>
      <c r="AM260" s="130"/>
      <c r="AN260" s="130"/>
      <c r="AO260" s="130"/>
      <c r="AP260" s="130"/>
      <c r="AQ260" s="130"/>
      <c r="AR260" s="130"/>
      <c r="AS260" s="130"/>
    </row>
    <row r="261" spans="1:45" s="138" customFormat="1" ht="15">
      <c r="A261" s="130" t="s">
        <v>9344</v>
      </c>
      <c r="B261" s="130"/>
      <c r="C261" s="131" t="s">
        <v>13016</v>
      </c>
      <c r="D261" s="130" t="s">
        <v>430</v>
      </c>
      <c r="E261" s="131" t="s">
        <v>421</v>
      </c>
      <c r="F261" s="130" t="s">
        <v>422</v>
      </c>
      <c r="G261" s="130" t="s">
        <v>423</v>
      </c>
      <c r="H261" s="131" t="s">
        <v>1</v>
      </c>
      <c r="I261" s="130" t="s">
        <v>424</v>
      </c>
      <c r="J261" s="136" t="str">
        <f t="shared" si="20"/>
        <v>IC.IT.022201</v>
      </c>
      <c r="K261" s="131" t="s">
        <v>13277</v>
      </c>
      <c r="L261" s="130" t="str">
        <f t="shared" si="21"/>
        <v>Continuous</v>
      </c>
      <c r="M261" s="137" t="str">
        <f t="shared" si="22"/>
        <v>PI.IC.IT.022201.01</v>
      </c>
      <c r="N261" s="137"/>
      <c r="O261" s="137" t="str">
        <f t="shared" si="23"/>
        <v>PH.IC.IT.022201.01</v>
      </c>
      <c r="P261" s="130"/>
      <c r="Q261" s="137" t="str">
        <f t="shared" si="24"/>
        <v>CL.IC.IT.022201.01</v>
      </c>
      <c r="R261" s="130"/>
      <c r="S261" s="130"/>
      <c r="T261" s="130"/>
      <c r="U261" s="130"/>
      <c r="V261" s="130"/>
      <c r="W261" s="130"/>
      <c r="X261" s="130"/>
      <c r="Y261" s="130"/>
      <c r="Z261" s="130" t="s">
        <v>439</v>
      </c>
      <c r="AA261" s="130">
        <v>1246</v>
      </c>
      <c r="AB261" s="130"/>
      <c r="AC261" s="130"/>
      <c r="AD261" s="130"/>
      <c r="AE261" s="130"/>
      <c r="AF261" s="130"/>
      <c r="AG261" s="130"/>
      <c r="AH261" s="130"/>
      <c r="AI261" s="130"/>
      <c r="AJ261" s="130"/>
      <c r="AK261" s="130"/>
      <c r="AL261" s="130"/>
      <c r="AM261" s="130"/>
      <c r="AN261" s="130"/>
      <c r="AO261" s="130"/>
      <c r="AP261" s="130"/>
      <c r="AQ261" s="130"/>
      <c r="AR261" s="130"/>
      <c r="AS261" s="130"/>
    </row>
    <row r="262" spans="1:45" s="138" customFormat="1" ht="15">
      <c r="A262" s="130" t="s">
        <v>9344</v>
      </c>
      <c r="B262" s="130"/>
      <c r="C262" s="131" t="s">
        <v>13016</v>
      </c>
      <c r="D262" s="130"/>
      <c r="E262" s="131" t="s">
        <v>421</v>
      </c>
      <c r="F262" s="130" t="s">
        <v>422</v>
      </c>
      <c r="G262" s="130" t="s">
        <v>425</v>
      </c>
      <c r="H262" s="131" t="s">
        <v>115</v>
      </c>
      <c r="I262" s="130" t="s">
        <v>426</v>
      </c>
      <c r="J262" s="136" t="str">
        <f t="shared" si="20"/>
        <v>IC.IT.022202</v>
      </c>
      <c r="K262" s="131" t="s">
        <v>13277</v>
      </c>
      <c r="L262" s="130" t="str">
        <f t="shared" si="21"/>
        <v>Intermittent</v>
      </c>
      <c r="M262" s="137" t="str">
        <f t="shared" si="22"/>
        <v>PI.IC.IT.022202.01</v>
      </c>
      <c r="N262" s="137"/>
      <c r="O262" s="137" t="str">
        <f t="shared" si="23"/>
        <v>PH.IC.IT.022202.01</v>
      </c>
      <c r="P262" s="130"/>
      <c r="Q262" s="137" t="str">
        <f t="shared" si="24"/>
        <v>CL.IC.IT.022202.01</v>
      </c>
      <c r="R262" s="130"/>
      <c r="S262" s="130"/>
      <c r="T262" s="130"/>
      <c r="U262" s="130"/>
      <c r="V262" s="130"/>
      <c r="W262" s="130"/>
      <c r="X262" s="130"/>
      <c r="Y262" s="130"/>
      <c r="Z262" s="130" t="s">
        <v>439</v>
      </c>
      <c r="AA262" s="130">
        <v>1246</v>
      </c>
      <c r="AB262" s="130"/>
      <c r="AC262" s="130"/>
      <c r="AD262" s="130"/>
      <c r="AE262" s="130"/>
      <c r="AF262" s="130"/>
      <c r="AG262" s="130"/>
      <c r="AH262" s="130"/>
      <c r="AI262" s="130"/>
      <c r="AJ262" s="130"/>
      <c r="AK262" s="130"/>
      <c r="AL262" s="130"/>
      <c r="AM262" s="130"/>
      <c r="AN262" s="130"/>
      <c r="AO262" s="130"/>
      <c r="AP262" s="130"/>
      <c r="AQ262" s="130"/>
      <c r="AR262" s="130"/>
      <c r="AS262" s="130"/>
    </row>
    <row r="263" spans="1:45" s="138" customFormat="1" ht="15">
      <c r="A263" s="130" t="s">
        <v>9344</v>
      </c>
      <c r="B263" s="130"/>
      <c r="C263" s="131" t="s">
        <v>13016</v>
      </c>
      <c r="D263" s="130" t="s">
        <v>427</v>
      </c>
      <c r="E263" s="131" t="s">
        <v>428</v>
      </c>
      <c r="F263" s="130" t="s">
        <v>422</v>
      </c>
      <c r="G263" s="130" t="s">
        <v>429</v>
      </c>
      <c r="H263" s="131" t="s">
        <v>1</v>
      </c>
      <c r="I263" s="130"/>
      <c r="J263" s="136" t="str">
        <f t="shared" si="20"/>
        <v>IC.IT.022301</v>
      </c>
      <c r="K263" s="131" t="s">
        <v>13277</v>
      </c>
      <c r="L263" s="130" t="str">
        <f t="shared" si="21"/>
        <v>125 mmHg</v>
      </c>
      <c r="M263" s="137" t="str">
        <f t="shared" si="22"/>
        <v>PI.IC.IT.022301.01</v>
      </c>
      <c r="N263" s="137"/>
      <c r="O263" s="137" t="str">
        <f t="shared" si="23"/>
        <v>PH.IC.IT.022301.01</v>
      </c>
      <c r="P263" s="130"/>
      <c r="Q263" s="137" t="str">
        <f t="shared" si="24"/>
        <v>CL.IC.IT.022301.01</v>
      </c>
      <c r="R263" s="130"/>
      <c r="S263" s="130"/>
      <c r="T263" s="130"/>
      <c r="U263" s="130"/>
      <c r="V263" s="130"/>
      <c r="W263" s="130"/>
      <c r="X263" s="130"/>
      <c r="Y263" s="130"/>
      <c r="Z263" s="130" t="s">
        <v>439</v>
      </c>
      <c r="AA263" s="130">
        <v>1246</v>
      </c>
      <c r="AB263" s="130"/>
      <c r="AC263" s="130"/>
      <c r="AD263" s="130"/>
      <c r="AE263" s="130"/>
      <c r="AF263" s="130"/>
      <c r="AG263" s="130"/>
      <c r="AH263" s="130"/>
      <c r="AI263" s="130"/>
      <c r="AJ263" s="130"/>
      <c r="AK263" s="130"/>
      <c r="AL263" s="130"/>
      <c r="AM263" s="130"/>
      <c r="AN263" s="130"/>
      <c r="AO263" s="130"/>
      <c r="AP263" s="130"/>
      <c r="AQ263" s="130"/>
      <c r="AR263" s="130"/>
      <c r="AS263" s="130"/>
    </row>
    <row r="264" spans="1:45" s="138" customFormat="1" ht="15">
      <c r="A264" s="130" t="s">
        <v>9344</v>
      </c>
      <c r="B264" s="130"/>
      <c r="C264" s="131" t="s">
        <v>13016</v>
      </c>
      <c r="D264" s="130"/>
      <c r="E264" s="131" t="s">
        <v>428</v>
      </c>
      <c r="F264" s="130" t="s">
        <v>422</v>
      </c>
      <c r="G264" s="130" t="s">
        <v>431</v>
      </c>
      <c r="H264" s="131" t="s">
        <v>115</v>
      </c>
      <c r="I264" s="130"/>
      <c r="J264" s="136" t="str">
        <f t="shared" si="20"/>
        <v>IC.IT.022302</v>
      </c>
      <c r="K264" s="131" t="s">
        <v>13277</v>
      </c>
      <c r="L264" s="130" t="str">
        <f t="shared" si="21"/>
        <v>75 mmHG</v>
      </c>
      <c r="M264" s="137" t="str">
        <f t="shared" si="22"/>
        <v>PI.IC.IT.022302.01</v>
      </c>
      <c r="N264" s="137"/>
      <c r="O264" s="137" t="str">
        <f t="shared" si="23"/>
        <v>PH.IC.IT.022302.01</v>
      </c>
      <c r="P264" s="130"/>
      <c r="Q264" s="137" t="str">
        <f t="shared" si="24"/>
        <v>CL.IC.IT.022302.01</v>
      </c>
      <c r="R264" s="130"/>
      <c r="S264" s="130"/>
      <c r="T264" s="130"/>
      <c r="U264" s="130"/>
      <c r="V264" s="130"/>
      <c r="W264" s="130"/>
      <c r="X264" s="130"/>
      <c r="Y264" s="130"/>
      <c r="Z264" s="130" t="s">
        <v>439</v>
      </c>
      <c r="AA264" s="130">
        <v>1246</v>
      </c>
      <c r="AB264" s="130"/>
      <c r="AC264" s="130"/>
      <c r="AD264" s="130"/>
      <c r="AE264" s="130"/>
      <c r="AF264" s="130"/>
      <c r="AG264" s="130"/>
      <c r="AH264" s="130"/>
      <c r="AI264" s="130"/>
      <c r="AJ264" s="130"/>
      <c r="AK264" s="130"/>
      <c r="AL264" s="130"/>
      <c r="AM264" s="130"/>
      <c r="AN264" s="130"/>
      <c r="AO264" s="130"/>
      <c r="AP264" s="130"/>
      <c r="AQ264" s="130"/>
      <c r="AR264" s="130"/>
      <c r="AS264" s="130"/>
    </row>
    <row r="265" spans="1:45" s="138" customFormat="1" ht="15">
      <c r="A265" s="130" t="s">
        <v>9344</v>
      </c>
      <c r="B265" s="130"/>
      <c r="C265" s="131" t="s">
        <v>13016</v>
      </c>
      <c r="D265" s="130"/>
      <c r="E265" s="131" t="s">
        <v>428</v>
      </c>
      <c r="F265" s="130" t="s">
        <v>422</v>
      </c>
      <c r="G265" s="130" t="s">
        <v>432</v>
      </c>
      <c r="H265" s="131" t="s">
        <v>0</v>
      </c>
      <c r="I265" s="130"/>
      <c r="J265" s="136" t="str">
        <f t="shared" si="20"/>
        <v>IC.IT.022303</v>
      </c>
      <c r="K265" s="131" t="s">
        <v>13277</v>
      </c>
      <c r="L265" s="130" t="str">
        <f t="shared" si="21"/>
        <v>25 mmHG</v>
      </c>
      <c r="M265" s="137" t="str">
        <f t="shared" si="22"/>
        <v>PI.IC.IT.022303.01</v>
      </c>
      <c r="N265" s="137"/>
      <c r="O265" s="137" t="str">
        <f t="shared" si="23"/>
        <v>PH.IC.IT.022303.01</v>
      </c>
      <c r="P265" s="130"/>
      <c r="Q265" s="137" t="str">
        <f t="shared" si="24"/>
        <v>CL.IC.IT.022303.01</v>
      </c>
      <c r="R265" s="130"/>
      <c r="S265" s="130"/>
      <c r="T265" s="130"/>
      <c r="U265" s="130"/>
      <c r="V265" s="130"/>
      <c r="W265" s="130"/>
      <c r="X265" s="130"/>
      <c r="Y265" s="130"/>
      <c r="Z265" s="130" t="s">
        <v>439</v>
      </c>
      <c r="AA265" s="130">
        <v>1246</v>
      </c>
      <c r="AB265" s="130"/>
      <c r="AC265" s="130"/>
      <c r="AD265" s="130"/>
      <c r="AE265" s="130"/>
      <c r="AF265" s="130"/>
      <c r="AG265" s="130"/>
      <c r="AH265" s="130"/>
      <c r="AI265" s="130"/>
      <c r="AJ265" s="130"/>
      <c r="AK265" s="130"/>
      <c r="AL265" s="130"/>
      <c r="AM265" s="130"/>
      <c r="AN265" s="130"/>
      <c r="AO265" s="130"/>
      <c r="AP265" s="130"/>
      <c r="AQ265" s="130"/>
      <c r="AR265" s="130"/>
      <c r="AS265" s="130"/>
    </row>
    <row r="266" spans="1:45" s="138" customFormat="1" ht="15">
      <c r="A266" s="130" t="s">
        <v>9344</v>
      </c>
      <c r="B266" s="130"/>
      <c r="C266" s="131" t="s">
        <v>13016</v>
      </c>
      <c r="D266" s="130"/>
      <c r="E266" s="131" t="s">
        <v>428</v>
      </c>
      <c r="F266" s="130" t="s">
        <v>422</v>
      </c>
      <c r="G266" s="130" t="s">
        <v>433</v>
      </c>
      <c r="H266" s="131" t="s">
        <v>647</v>
      </c>
      <c r="I266" s="130"/>
      <c r="J266" s="136" t="str">
        <f t="shared" si="20"/>
        <v>IC.IT.022304</v>
      </c>
      <c r="K266" s="131" t="s">
        <v>13277</v>
      </c>
      <c r="L266" s="130" t="str">
        <f t="shared" si="21"/>
        <v>50 mmHG</v>
      </c>
      <c r="M266" s="137" t="str">
        <f t="shared" si="22"/>
        <v>PI.IC.IT.022304.01</v>
      </c>
      <c r="N266" s="137"/>
      <c r="O266" s="137" t="str">
        <f t="shared" si="23"/>
        <v>PH.IC.IT.022304.01</v>
      </c>
      <c r="P266" s="130"/>
      <c r="Q266" s="137" t="str">
        <f t="shared" si="24"/>
        <v>CL.IC.IT.022304.01</v>
      </c>
      <c r="R266" s="130"/>
      <c r="S266" s="130"/>
      <c r="T266" s="130"/>
      <c r="U266" s="130"/>
      <c r="V266" s="130"/>
      <c r="W266" s="130"/>
      <c r="X266" s="130"/>
      <c r="Y266" s="130"/>
      <c r="Z266" s="130" t="s">
        <v>439</v>
      </c>
      <c r="AA266" s="130">
        <v>1246</v>
      </c>
      <c r="AB266" s="130"/>
      <c r="AC266" s="130"/>
      <c r="AD266" s="130"/>
      <c r="AE266" s="130"/>
      <c r="AF266" s="130"/>
      <c r="AG266" s="130"/>
      <c r="AH266" s="130"/>
      <c r="AI266" s="130"/>
      <c r="AJ266" s="130"/>
      <c r="AK266" s="130"/>
      <c r="AL266" s="130"/>
      <c r="AM266" s="130"/>
      <c r="AN266" s="130"/>
      <c r="AO266" s="130"/>
      <c r="AP266" s="130"/>
      <c r="AQ266" s="130"/>
      <c r="AR266" s="130"/>
      <c r="AS266" s="130"/>
    </row>
    <row r="267" spans="1:45" s="138" customFormat="1" ht="15">
      <c r="A267" s="130" t="s">
        <v>9344</v>
      </c>
      <c r="B267" s="130"/>
      <c r="C267" s="131" t="s">
        <v>13016</v>
      </c>
      <c r="D267" s="130"/>
      <c r="E267" s="131" t="s">
        <v>428</v>
      </c>
      <c r="F267" s="130" t="s">
        <v>422</v>
      </c>
      <c r="G267" s="130" t="s">
        <v>434</v>
      </c>
      <c r="H267" s="131" t="s">
        <v>648</v>
      </c>
      <c r="I267" s="130"/>
      <c r="J267" s="136" t="str">
        <f t="shared" si="20"/>
        <v>IC.IT.022305</v>
      </c>
      <c r="K267" s="131" t="s">
        <v>13277</v>
      </c>
      <c r="L267" s="130" t="str">
        <f t="shared" si="21"/>
        <v>100 mmHG</v>
      </c>
      <c r="M267" s="137" t="str">
        <f t="shared" si="22"/>
        <v>PI.IC.IT.022305.01</v>
      </c>
      <c r="N267" s="137"/>
      <c r="O267" s="137" t="str">
        <f t="shared" si="23"/>
        <v>PH.IC.IT.022305.01</v>
      </c>
      <c r="P267" s="130"/>
      <c r="Q267" s="137" t="str">
        <f t="shared" si="24"/>
        <v>CL.IC.IT.022305.01</v>
      </c>
      <c r="R267" s="130"/>
      <c r="S267" s="130"/>
      <c r="T267" s="130"/>
      <c r="U267" s="130"/>
      <c r="V267" s="130"/>
      <c r="W267" s="130"/>
      <c r="X267" s="130"/>
      <c r="Y267" s="130"/>
      <c r="Z267" s="130" t="s">
        <v>439</v>
      </c>
      <c r="AA267" s="130">
        <v>1246</v>
      </c>
      <c r="AB267" s="130"/>
      <c r="AC267" s="130"/>
      <c r="AD267" s="130"/>
      <c r="AE267" s="130"/>
      <c r="AF267" s="130"/>
      <c r="AG267" s="130"/>
      <c r="AH267" s="130"/>
      <c r="AI267" s="130"/>
      <c r="AJ267" s="130"/>
      <c r="AK267" s="130"/>
      <c r="AL267" s="130"/>
      <c r="AM267" s="130"/>
      <c r="AN267" s="130"/>
      <c r="AO267" s="130"/>
      <c r="AP267" s="130"/>
      <c r="AQ267" s="130"/>
      <c r="AR267" s="130"/>
      <c r="AS267" s="130"/>
    </row>
    <row r="268" spans="1:45" s="138" customFormat="1" ht="15">
      <c r="A268" s="130" t="s">
        <v>9344</v>
      </c>
      <c r="B268" s="130"/>
      <c r="C268" s="131" t="s">
        <v>1863</v>
      </c>
      <c r="D268" s="130"/>
      <c r="E268" s="131" t="s">
        <v>428</v>
      </c>
      <c r="F268" s="130" t="s">
        <v>422</v>
      </c>
      <c r="G268" s="130" t="s">
        <v>435</v>
      </c>
      <c r="H268" s="131" t="s">
        <v>231</v>
      </c>
      <c r="I268" s="130"/>
      <c r="J268" s="136" t="str">
        <f t="shared" si="20"/>
        <v>IC.IT.022306</v>
      </c>
      <c r="K268" s="131" t="s">
        <v>12175</v>
      </c>
      <c r="L268" s="130" t="str">
        <f t="shared" si="21"/>
        <v>150 mmHG</v>
      </c>
      <c r="M268" s="137" t="str">
        <f t="shared" si="22"/>
        <v>PI.IC.IT.022306.01</v>
      </c>
      <c r="N268" s="137"/>
      <c r="O268" s="137" t="str">
        <f t="shared" si="23"/>
        <v>PH.IC.IT.022306.01</v>
      </c>
      <c r="P268" s="130"/>
      <c r="Q268" s="137" t="str">
        <f t="shared" si="24"/>
        <v>CL.IC.IT.022306.01</v>
      </c>
      <c r="R268" s="130"/>
      <c r="S268" s="130"/>
      <c r="T268" s="130"/>
      <c r="U268" s="130"/>
      <c r="V268" s="130"/>
      <c r="W268" s="130"/>
      <c r="X268" s="130"/>
      <c r="Y268" s="130"/>
      <c r="Z268" s="130" t="s">
        <v>439</v>
      </c>
      <c r="AA268" s="130">
        <v>1246</v>
      </c>
      <c r="AB268" s="130"/>
      <c r="AC268" s="130"/>
      <c r="AD268" s="130"/>
      <c r="AE268" s="130"/>
      <c r="AF268" s="130"/>
      <c r="AG268" s="130"/>
      <c r="AH268" s="130"/>
      <c r="AI268" s="130"/>
      <c r="AJ268" s="130"/>
      <c r="AK268" s="130"/>
      <c r="AL268" s="130"/>
      <c r="AM268" s="130"/>
      <c r="AN268" s="130"/>
      <c r="AO268" s="130"/>
      <c r="AP268" s="130"/>
      <c r="AQ268" s="130"/>
      <c r="AR268" s="130"/>
      <c r="AS268" s="130"/>
    </row>
    <row r="269" spans="1:45" s="138" customFormat="1" ht="15">
      <c r="A269" s="130" t="s">
        <v>9344</v>
      </c>
      <c r="B269" s="130"/>
      <c r="C269" s="131" t="s">
        <v>13016</v>
      </c>
      <c r="D269" s="130" t="s">
        <v>436</v>
      </c>
      <c r="E269" s="131" t="s">
        <v>544</v>
      </c>
      <c r="F269" s="130" t="s">
        <v>422</v>
      </c>
      <c r="G269" s="130" t="s">
        <v>437</v>
      </c>
      <c r="H269" s="131" t="s">
        <v>1</v>
      </c>
      <c r="I269" s="130" t="s">
        <v>424</v>
      </c>
      <c r="J269" s="136" t="str">
        <f t="shared" si="20"/>
        <v>IC.IT.022401</v>
      </c>
      <c r="K269" s="131" t="s">
        <v>13277</v>
      </c>
      <c r="L269" s="130" t="str">
        <f t="shared" si="21"/>
        <v>Done: specify date/time</v>
      </c>
      <c r="M269" s="137" t="str">
        <f t="shared" si="22"/>
        <v>PI.IC.IT.022401.01</v>
      </c>
      <c r="N269" s="137"/>
      <c r="O269" s="137" t="str">
        <f t="shared" si="23"/>
        <v>PH.IC.IT.022401.01</v>
      </c>
      <c r="P269" s="130"/>
      <c r="Q269" s="137" t="str">
        <f t="shared" si="24"/>
        <v>CL.IC.IT.022401.01</v>
      </c>
      <c r="R269" s="130"/>
      <c r="S269" s="130"/>
      <c r="T269" s="130"/>
      <c r="U269" s="130"/>
      <c r="V269" s="130"/>
      <c r="W269" s="130"/>
      <c r="X269" s="130"/>
      <c r="Y269" s="130"/>
      <c r="Z269" s="130" t="s">
        <v>439</v>
      </c>
      <c r="AA269" s="130">
        <v>1246</v>
      </c>
      <c r="AB269" s="130"/>
      <c r="AC269" s="130"/>
      <c r="AD269" s="130"/>
      <c r="AE269" s="130"/>
      <c r="AF269" s="130"/>
      <c r="AG269" s="130"/>
      <c r="AH269" s="130"/>
      <c r="AI269" s="130"/>
      <c r="AJ269" s="130"/>
      <c r="AK269" s="130"/>
      <c r="AL269" s="130"/>
      <c r="AM269" s="130"/>
      <c r="AN269" s="130"/>
      <c r="AO269" s="130"/>
      <c r="AP269" s="130"/>
      <c r="AQ269" s="130"/>
      <c r="AR269" s="130"/>
      <c r="AS269" s="130"/>
    </row>
    <row r="270" spans="1:45" s="138" customFormat="1" ht="12" customHeight="1">
      <c r="A270" s="130" t="s">
        <v>9344</v>
      </c>
      <c r="B270" s="130"/>
      <c r="C270" s="131" t="s">
        <v>13016</v>
      </c>
      <c r="D270" s="130"/>
      <c r="E270" s="131" t="s">
        <v>544</v>
      </c>
      <c r="F270" s="130" t="s">
        <v>422</v>
      </c>
      <c r="G270" s="130" t="s">
        <v>438</v>
      </c>
      <c r="H270" s="131" t="s">
        <v>115</v>
      </c>
      <c r="I270" s="130" t="s">
        <v>426</v>
      </c>
      <c r="J270" s="136" t="str">
        <f t="shared" si="20"/>
        <v>IC.IT.022402</v>
      </c>
      <c r="K270" s="131" t="s">
        <v>13277</v>
      </c>
      <c r="L270" s="130" t="str">
        <f t="shared" si="21"/>
        <v>Not applicable</v>
      </c>
      <c r="M270" s="137" t="str">
        <f t="shared" si="22"/>
        <v>PI.IC.IT.022402.01</v>
      </c>
      <c r="N270" s="137"/>
      <c r="O270" s="137" t="str">
        <f t="shared" si="23"/>
        <v>PH.IC.IT.022402.01</v>
      </c>
      <c r="P270" s="130"/>
      <c r="Q270" s="137" t="str">
        <f t="shared" si="24"/>
        <v>CL.IC.IT.022402.01</v>
      </c>
      <c r="R270" s="130"/>
      <c r="S270" s="130"/>
      <c r="T270" s="130"/>
      <c r="U270" s="130"/>
      <c r="V270" s="130"/>
      <c r="W270" s="130"/>
      <c r="X270" s="130"/>
      <c r="Y270" s="130"/>
      <c r="Z270" s="130" t="s">
        <v>439</v>
      </c>
      <c r="AA270" s="130">
        <v>1246</v>
      </c>
      <c r="AB270" s="130"/>
      <c r="AC270" s="130"/>
      <c r="AD270" s="130"/>
      <c r="AE270" s="130"/>
      <c r="AF270" s="130"/>
      <c r="AG270" s="130"/>
      <c r="AH270" s="130"/>
      <c r="AI270" s="130"/>
      <c r="AJ270" s="130"/>
      <c r="AK270" s="130"/>
      <c r="AL270" s="130"/>
      <c r="AM270" s="130"/>
      <c r="AN270" s="130"/>
      <c r="AO270" s="130"/>
      <c r="AP270" s="130"/>
      <c r="AQ270" s="130"/>
      <c r="AR270" s="130"/>
      <c r="AS270" s="130"/>
    </row>
    <row r="271" spans="1:45" s="138" customFormat="1" ht="15">
      <c r="A271" s="130" t="s">
        <v>9344</v>
      </c>
      <c r="B271" s="130" t="s">
        <v>9109</v>
      </c>
      <c r="C271" s="131" t="s">
        <v>12185</v>
      </c>
      <c r="D271" s="130" t="s">
        <v>9110</v>
      </c>
      <c r="E271" s="131" t="s">
        <v>12175</v>
      </c>
      <c r="F271" s="130" t="s">
        <v>8964</v>
      </c>
      <c r="G271" s="130" t="s">
        <v>9514</v>
      </c>
      <c r="H271" s="131" t="s">
        <v>12175</v>
      </c>
      <c r="I271" s="130" t="s">
        <v>10532</v>
      </c>
      <c r="J271" s="136" t="str">
        <f t="shared" si="20"/>
        <v>IC.IT.030101</v>
      </c>
      <c r="K271" s="131" t="s">
        <v>12175</v>
      </c>
      <c r="L271" s="130" t="str">
        <f t="shared" si="21"/>
        <v xml:space="preserve">      Within normal limits</v>
      </c>
      <c r="M271" s="137" t="str">
        <f t="shared" si="22"/>
        <v>PI.IC.IT.030101.01</v>
      </c>
      <c r="N271" s="137"/>
      <c r="O271" s="137" t="str">
        <f t="shared" si="23"/>
        <v>PH.IC.IT.030101.01</v>
      </c>
      <c r="P271" s="130"/>
      <c r="Q271" s="137" t="str">
        <f t="shared" si="24"/>
        <v>CL.IC.IT.030101.01</v>
      </c>
      <c r="R271" s="130"/>
      <c r="S271" s="130"/>
      <c r="T271" s="130"/>
      <c r="U271" s="130"/>
      <c r="V271" s="130"/>
      <c r="W271" s="130"/>
      <c r="X271" s="130"/>
      <c r="Y271" s="130"/>
      <c r="Z271" s="130"/>
      <c r="AA271" s="130"/>
      <c r="AB271" s="130"/>
      <c r="AC271" s="130"/>
      <c r="AD271" s="130"/>
      <c r="AE271" s="130"/>
      <c r="AF271" s="130"/>
      <c r="AG271" s="130"/>
      <c r="AH271" s="130"/>
      <c r="AI271" s="130"/>
      <c r="AJ271" s="130"/>
      <c r="AK271" s="130"/>
      <c r="AL271" s="130"/>
      <c r="AM271" s="130"/>
      <c r="AN271" s="130"/>
      <c r="AO271" s="130"/>
      <c r="AP271" s="130"/>
      <c r="AQ271" s="130"/>
      <c r="AR271" s="130"/>
      <c r="AS271" s="130"/>
    </row>
    <row r="272" spans="1:45" s="138" customFormat="1" ht="15">
      <c r="A272" s="130" t="s">
        <v>9344</v>
      </c>
      <c r="B272" s="130"/>
      <c r="C272" s="131" t="s">
        <v>12185</v>
      </c>
      <c r="D272" s="130"/>
      <c r="E272" s="131" t="s">
        <v>12175</v>
      </c>
      <c r="F272" s="130" t="s">
        <v>8964</v>
      </c>
      <c r="G272" s="130" t="s">
        <v>9515</v>
      </c>
      <c r="H272" s="131" t="s">
        <v>1863</v>
      </c>
      <c r="I272" s="130" t="s">
        <v>10534</v>
      </c>
      <c r="J272" s="136" t="str">
        <f t="shared" si="20"/>
        <v>IC.IT.030102</v>
      </c>
      <c r="K272" s="131" t="s">
        <v>12175</v>
      </c>
      <c r="L272" s="130" t="str">
        <f t="shared" si="21"/>
        <v xml:space="preserve">      Approximated</v>
      </c>
      <c r="M272" s="137" t="str">
        <f t="shared" si="22"/>
        <v>PI.IC.IT.030102.01</v>
      </c>
      <c r="N272" s="137"/>
      <c r="O272" s="137" t="str">
        <f t="shared" si="23"/>
        <v>PH.IC.IT.030102.01</v>
      </c>
      <c r="P272" s="130"/>
      <c r="Q272" s="137" t="str">
        <f t="shared" si="24"/>
        <v>CL.IC.IT.030102.01</v>
      </c>
      <c r="R272" s="130"/>
      <c r="S272" s="130"/>
      <c r="T272" s="130"/>
      <c r="U272" s="130"/>
      <c r="V272" s="130"/>
      <c r="W272" s="130"/>
      <c r="X272" s="130"/>
      <c r="Y272" s="130"/>
      <c r="Z272" s="130"/>
      <c r="AA272" s="130"/>
      <c r="AB272" s="130"/>
      <c r="AC272" s="130"/>
      <c r="AD272" s="130"/>
      <c r="AE272" s="130"/>
      <c r="AF272" s="130"/>
      <c r="AG272" s="130"/>
      <c r="AH272" s="130"/>
      <c r="AI272" s="130"/>
      <c r="AJ272" s="130"/>
      <c r="AK272" s="130"/>
      <c r="AL272" s="130"/>
      <c r="AM272" s="130"/>
      <c r="AN272" s="130"/>
      <c r="AO272" s="130"/>
      <c r="AP272" s="130"/>
      <c r="AQ272" s="130"/>
      <c r="AR272" s="130"/>
      <c r="AS272" s="130"/>
    </row>
    <row r="273" spans="1:45" s="138" customFormat="1" ht="15">
      <c r="A273" s="130" t="s">
        <v>9344</v>
      </c>
      <c r="B273" s="130"/>
      <c r="C273" s="131" t="s">
        <v>12185</v>
      </c>
      <c r="D273" s="130"/>
      <c r="E273" s="131" t="s">
        <v>12175</v>
      </c>
      <c r="F273" s="130" t="s">
        <v>8964</v>
      </c>
      <c r="G273" s="130" t="s">
        <v>9516</v>
      </c>
      <c r="H273" s="131" t="s">
        <v>12185</v>
      </c>
      <c r="I273" s="130" t="s">
        <v>10536</v>
      </c>
      <c r="J273" s="136" t="str">
        <f t="shared" si="20"/>
        <v>IC.IT.030103</v>
      </c>
      <c r="K273" s="131" t="s">
        <v>12175</v>
      </c>
      <c r="L273" s="130" t="str">
        <f t="shared" si="21"/>
        <v xml:space="preserve">      Dehiscence</v>
      </c>
      <c r="M273" s="137" t="str">
        <f t="shared" si="22"/>
        <v>PI.IC.IT.030103.01</v>
      </c>
      <c r="N273" s="137"/>
      <c r="O273" s="137" t="str">
        <f t="shared" si="23"/>
        <v>PH.IC.IT.030103.01</v>
      </c>
      <c r="P273" s="130"/>
      <c r="Q273" s="137" t="str">
        <f t="shared" si="24"/>
        <v>CL.IC.IT.030103.01</v>
      </c>
      <c r="R273" s="130"/>
      <c r="S273" s="130"/>
      <c r="T273" s="130"/>
      <c r="U273" s="130"/>
      <c r="V273" s="130"/>
      <c r="W273" s="130"/>
      <c r="X273" s="130"/>
      <c r="Y273" s="130"/>
      <c r="Z273" s="130"/>
      <c r="AA273" s="130"/>
      <c r="AB273" s="130"/>
      <c r="AC273" s="130"/>
      <c r="AD273" s="130"/>
      <c r="AE273" s="130"/>
      <c r="AF273" s="130"/>
      <c r="AG273" s="130"/>
      <c r="AH273" s="130"/>
      <c r="AI273" s="130"/>
      <c r="AJ273" s="130"/>
      <c r="AK273" s="130"/>
      <c r="AL273" s="130"/>
      <c r="AM273" s="130"/>
      <c r="AN273" s="130"/>
      <c r="AO273" s="130"/>
      <c r="AP273" s="130"/>
      <c r="AQ273" s="130"/>
      <c r="AR273" s="130"/>
      <c r="AS273" s="130"/>
    </row>
    <row r="274" spans="1:45" s="138" customFormat="1" ht="15">
      <c r="A274" s="130" t="s">
        <v>9344</v>
      </c>
      <c r="B274" s="130"/>
      <c r="C274" s="131" t="s">
        <v>12185</v>
      </c>
      <c r="D274" s="130"/>
      <c r="E274" s="131" t="s">
        <v>12175</v>
      </c>
      <c r="F274" s="130" t="s">
        <v>8964</v>
      </c>
      <c r="G274" s="130" t="s">
        <v>9661</v>
      </c>
      <c r="H274" s="131" t="s">
        <v>11</v>
      </c>
      <c r="I274" s="130" t="s">
        <v>11800</v>
      </c>
      <c r="J274" s="136" t="str">
        <f t="shared" si="20"/>
        <v>IC.IT.030104</v>
      </c>
      <c r="K274" s="131" t="s">
        <v>12175</v>
      </c>
      <c r="L274" s="130" t="str">
        <f t="shared" si="21"/>
        <v xml:space="preserve">      Swelling</v>
      </c>
      <c r="M274" s="137" t="str">
        <f t="shared" si="22"/>
        <v>PI.IC.IT.030104.01</v>
      </c>
      <c r="N274" s="137"/>
      <c r="O274" s="137" t="str">
        <f t="shared" si="23"/>
        <v>PH.IC.IT.030104.01</v>
      </c>
      <c r="P274" s="130"/>
      <c r="Q274" s="137" t="str">
        <f t="shared" si="24"/>
        <v>CL.IC.IT.030104.01</v>
      </c>
      <c r="R274" s="130"/>
      <c r="S274" s="130"/>
      <c r="T274" s="130"/>
      <c r="U274" s="130"/>
      <c r="V274" s="130"/>
      <c r="W274" s="130"/>
      <c r="X274" s="130"/>
      <c r="Y274" s="130"/>
      <c r="Z274" s="130"/>
      <c r="AA274" s="130"/>
      <c r="AB274" s="130"/>
      <c r="AC274" s="130"/>
      <c r="AD274" s="130"/>
      <c r="AE274" s="130"/>
      <c r="AF274" s="130"/>
      <c r="AG274" s="130"/>
      <c r="AH274" s="130"/>
      <c r="AI274" s="130"/>
      <c r="AJ274" s="130"/>
      <c r="AK274" s="130"/>
      <c r="AL274" s="130"/>
      <c r="AM274" s="130"/>
      <c r="AN274" s="130"/>
      <c r="AO274" s="130"/>
      <c r="AP274" s="130"/>
      <c r="AQ274" s="130"/>
      <c r="AR274" s="130"/>
      <c r="AS274" s="130"/>
    </row>
    <row r="275" spans="1:45" s="138" customFormat="1" ht="15">
      <c r="A275" s="130" t="s">
        <v>9344</v>
      </c>
      <c r="B275" s="130"/>
      <c r="C275" s="131" t="s">
        <v>12185</v>
      </c>
      <c r="D275" s="130"/>
      <c r="E275" s="131" t="s">
        <v>12175</v>
      </c>
      <c r="F275" s="130" t="s">
        <v>8964</v>
      </c>
      <c r="G275" s="130" t="s">
        <v>9662</v>
      </c>
      <c r="H275" s="131" t="s">
        <v>212</v>
      </c>
      <c r="I275" s="130" t="s">
        <v>11790</v>
      </c>
      <c r="J275" s="136" t="str">
        <f t="shared" si="20"/>
        <v>IC.IT.030105</v>
      </c>
      <c r="K275" s="131" t="s">
        <v>12175</v>
      </c>
      <c r="L275" s="130" t="str">
        <f t="shared" si="21"/>
        <v xml:space="preserve">      Erythema</v>
      </c>
      <c r="M275" s="137" t="str">
        <f t="shared" si="22"/>
        <v>PI.IC.IT.030105.01</v>
      </c>
      <c r="N275" s="137"/>
      <c r="O275" s="137" t="str">
        <f t="shared" si="23"/>
        <v>PH.IC.IT.030105.01</v>
      </c>
      <c r="P275" s="130"/>
      <c r="Q275" s="137" t="str">
        <f t="shared" si="24"/>
        <v>CL.IC.IT.030105.01</v>
      </c>
      <c r="R275" s="130"/>
      <c r="S275" s="130"/>
      <c r="T275" s="130"/>
      <c r="U275" s="130"/>
      <c r="V275" s="130"/>
      <c r="W275" s="130"/>
      <c r="X275" s="130"/>
      <c r="Y275" s="130"/>
      <c r="Z275" s="130"/>
      <c r="AA275" s="130"/>
      <c r="AB275" s="130"/>
      <c r="AC275" s="130"/>
      <c r="AD275" s="130"/>
      <c r="AE275" s="130"/>
      <c r="AF275" s="130"/>
      <c r="AG275" s="130"/>
      <c r="AH275" s="130"/>
      <c r="AI275" s="130"/>
      <c r="AJ275" s="130"/>
      <c r="AK275" s="130"/>
      <c r="AL275" s="130"/>
      <c r="AM275" s="130"/>
      <c r="AN275" s="130"/>
      <c r="AO275" s="130"/>
      <c r="AP275" s="130"/>
      <c r="AQ275" s="130"/>
      <c r="AR275" s="130"/>
      <c r="AS275" s="130"/>
    </row>
    <row r="276" spans="1:45" s="138" customFormat="1" ht="15">
      <c r="A276" s="130" t="s">
        <v>9344</v>
      </c>
      <c r="B276" s="130"/>
      <c r="C276" s="131" t="s">
        <v>12185</v>
      </c>
      <c r="D276" s="130"/>
      <c r="E276" s="131" t="s">
        <v>12175</v>
      </c>
      <c r="F276" s="130" t="s">
        <v>8964</v>
      </c>
      <c r="G276" s="130" t="s">
        <v>9663</v>
      </c>
      <c r="H276" s="131" t="s">
        <v>6988</v>
      </c>
      <c r="I276" s="130" t="s">
        <v>10538</v>
      </c>
      <c r="J276" s="136" t="str">
        <f t="shared" si="20"/>
        <v>IC.IT.030106</v>
      </c>
      <c r="K276" s="131" t="s">
        <v>12175</v>
      </c>
      <c r="L276" s="130" t="str">
        <f t="shared" si="21"/>
        <v xml:space="preserve">      Bruising</v>
      </c>
      <c r="M276" s="137" t="str">
        <f t="shared" si="22"/>
        <v>PI.IC.IT.030106.01</v>
      </c>
      <c r="N276" s="137"/>
      <c r="O276" s="137" t="str">
        <f t="shared" si="23"/>
        <v>PH.IC.IT.030106.01</v>
      </c>
      <c r="P276" s="130"/>
      <c r="Q276" s="137" t="str">
        <f t="shared" si="24"/>
        <v>CL.IC.IT.030106.01</v>
      </c>
      <c r="R276" s="130"/>
      <c r="S276" s="130"/>
      <c r="T276" s="130"/>
      <c r="U276" s="130"/>
      <c r="V276" s="130"/>
      <c r="W276" s="130"/>
      <c r="X276" s="130"/>
      <c r="Y276" s="130"/>
      <c r="Z276" s="130"/>
      <c r="AA276" s="130"/>
      <c r="AB276" s="130"/>
      <c r="AC276" s="130"/>
      <c r="AD276" s="130"/>
      <c r="AE276" s="130"/>
      <c r="AF276" s="130"/>
      <c r="AG276" s="130"/>
      <c r="AH276" s="130"/>
      <c r="AI276" s="130"/>
      <c r="AJ276" s="130"/>
      <c r="AK276" s="130"/>
      <c r="AL276" s="130"/>
      <c r="AM276" s="130"/>
      <c r="AN276" s="130"/>
      <c r="AO276" s="130"/>
      <c r="AP276" s="130"/>
      <c r="AQ276" s="130"/>
      <c r="AR276" s="130"/>
      <c r="AS276" s="130"/>
    </row>
    <row r="277" spans="1:45" s="138" customFormat="1" ht="15">
      <c r="A277" s="130" t="s">
        <v>9344</v>
      </c>
      <c r="B277" s="130"/>
      <c r="C277" s="131" t="s">
        <v>12185</v>
      </c>
      <c r="D277" s="130"/>
      <c r="E277" s="131" t="s">
        <v>12175</v>
      </c>
      <c r="F277" s="130" t="s">
        <v>8964</v>
      </c>
      <c r="G277" s="130" t="s">
        <v>13212</v>
      </c>
      <c r="H277" s="131" t="s">
        <v>573</v>
      </c>
      <c r="I277" s="130" t="s">
        <v>10540</v>
      </c>
      <c r="J277" s="136" t="str">
        <f t="shared" si="20"/>
        <v>IC.IT.030107</v>
      </c>
      <c r="K277" s="131" t="s">
        <v>12175</v>
      </c>
      <c r="L277" s="130" t="str">
        <f t="shared" si="21"/>
        <v xml:space="preserve">      Evisceration</v>
      </c>
      <c r="M277" s="137" t="str">
        <f t="shared" si="22"/>
        <v>PI.IC.IT.030107.01</v>
      </c>
      <c r="N277" s="137"/>
      <c r="O277" s="137" t="str">
        <f t="shared" si="23"/>
        <v>PH.IC.IT.030107.01</v>
      </c>
      <c r="P277" s="130"/>
      <c r="Q277" s="137" t="str">
        <f t="shared" si="24"/>
        <v>CL.IC.IT.030107.01</v>
      </c>
      <c r="R277" s="130"/>
      <c r="S277" s="130"/>
      <c r="T277" s="130"/>
      <c r="U277" s="130"/>
      <c r="V277" s="130"/>
      <c r="W277" s="130"/>
      <c r="X277" s="130"/>
      <c r="Y277" s="130"/>
      <c r="Z277" s="130"/>
      <c r="AA277" s="130"/>
      <c r="AB277" s="130"/>
      <c r="AC277" s="130"/>
      <c r="AD277" s="130"/>
      <c r="AE277" s="130"/>
      <c r="AF277" s="130"/>
      <c r="AG277" s="130"/>
      <c r="AH277" s="130"/>
      <c r="AI277" s="130"/>
      <c r="AJ277" s="130"/>
      <c r="AK277" s="130"/>
      <c r="AL277" s="130"/>
      <c r="AM277" s="130"/>
      <c r="AN277" s="130"/>
      <c r="AO277" s="130"/>
      <c r="AP277" s="130"/>
      <c r="AQ277" s="130"/>
      <c r="AR277" s="130"/>
      <c r="AS277" s="130"/>
    </row>
    <row r="278" spans="1:45" s="138" customFormat="1" ht="15">
      <c r="A278" s="130" t="s">
        <v>9344</v>
      </c>
      <c r="B278" s="130"/>
      <c r="C278" s="131" t="s">
        <v>12185</v>
      </c>
      <c r="D278" s="130"/>
      <c r="E278" s="131" t="s">
        <v>12175</v>
      </c>
      <c r="F278" s="130" t="s">
        <v>8964</v>
      </c>
      <c r="G278" s="130" t="s">
        <v>9664</v>
      </c>
      <c r="H278" s="131" t="s">
        <v>92</v>
      </c>
      <c r="I278" s="130" t="s">
        <v>12207</v>
      </c>
      <c r="J278" s="136" t="str">
        <f t="shared" si="20"/>
        <v>IC.IT.030108</v>
      </c>
      <c r="K278" s="131" t="s">
        <v>12175</v>
      </c>
      <c r="L278" s="130" t="str">
        <f t="shared" si="21"/>
        <v xml:space="preserve">      Unable to assess due to dressing</v>
      </c>
      <c r="M278" s="137" t="str">
        <f t="shared" si="22"/>
        <v>PI.IC.IT.030108.01</v>
      </c>
      <c r="N278" s="137"/>
      <c r="O278" s="137" t="str">
        <f t="shared" si="23"/>
        <v>PH.IC.IT.030108.01</v>
      </c>
      <c r="P278" s="130"/>
      <c r="Q278" s="137" t="str">
        <f t="shared" si="24"/>
        <v>CL.IC.IT.030108.01</v>
      </c>
      <c r="R278" s="130"/>
      <c r="S278" s="130"/>
      <c r="T278" s="130"/>
      <c r="U278" s="130"/>
      <c r="V278" s="130"/>
      <c r="W278" s="130"/>
      <c r="X278" s="130"/>
      <c r="Y278" s="130"/>
      <c r="Z278" s="130"/>
      <c r="AA278" s="130"/>
      <c r="AB278" s="130"/>
      <c r="AC278" s="130"/>
      <c r="AD278" s="130"/>
      <c r="AE278" s="130"/>
      <c r="AF278" s="130"/>
      <c r="AG278" s="130"/>
      <c r="AH278" s="130"/>
      <c r="AI278" s="130"/>
      <c r="AJ278" s="130"/>
      <c r="AK278" s="130"/>
      <c r="AL278" s="130"/>
      <c r="AM278" s="130"/>
      <c r="AN278" s="130"/>
      <c r="AO278" s="130"/>
      <c r="AP278" s="130"/>
      <c r="AQ278" s="130"/>
      <c r="AR278" s="130"/>
      <c r="AS278" s="130"/>
    </row>
    <row r="279" spans="1:45" s="138" customFormat="1" ht="15">
      <c r="A279" s="130" t="s">
        <v>9344</v>
      </c>
      <c r="B279" s="130"/>
      <c r="C279" s="131" t="s">
        <v>12185</v>
      </c>
      <c r="D279" s="130"/>
      <c r="E279" s="131" t="s">
        <v>12175</v>
      </c>
      <c r="F279" s="130" t="s">
        <v>8964</v>
      </c>
      <c r="G279" s="130" t="s">
        <v>9665</v>
      </c>
      <c r="H279" s="131" t="s">
        <v>93</v>
      </c>
      <c r="I279" s="130" t="s">
        <v>12437</v>
      </c>
      <c r="J279" s="136" t="str">
        <f t="shared" si="20"/>
        <v>IC.IT.030109</v>
      </c>
      <c r="K279" s="131" t="s">
        <v>12175</v>
      </c>
      <c r="L279" s="130" t="str">
        <f t="shared" si="21"/>
        <v xml:space="preserve">      Other: specify</v>
      </c>
      <c r="M279" s="137" t="str">
        <f t="shared" si="22"/>
        <v>PI.IC.IT.030109.01</v>
      </c>
      <c r="N279" s="137"/>
      <c r="O279" s="137" t="str">
        <f t="shared" si="23"/>
        <v>PH.IC.IT.030109.01</v>
      </c>
      <c r="P279" s="130"/>
      <c r="Q279" s="137" t="str">
        <f t="shared" si="24"/>
        <v>CL.IC.IT.030109.01</v>
      </c>
      <c r="R279" s="130"/>
      <c r="S279" s="130"/>
      <c r="T279" s="130"/>
      <c r="U279" s="130"/>
      <c r="V279" s="130"/>
      <c r="W279" s="130"/>
      <c r="X279" s="130"/>
      <c r="Y279" s="130"/>
      <c r="Z279" s="130"/>
      <c r="AA279" s="130"/>
      <c r="AB279" s="130"/>
      <c r="AC279" s="130"/>
      <c r="AD279" s="130"/>
      <c r="AE279" s="130"/>
      <c r="AF279" s="130"/>
      <c r="AG279" s="130"/>
      <c r="AH279" s="130"/>
      <c r="AI279" s="130"/>
      <c r="AJ279" s="130"/>
      <c r="AK279" s="130"/>
      <c r="AL279" s="130"/>
      <c r="AM279" s="130"/>
      <c r="AN279" s="130"/>
      <c r="AO279" s="130"/>
      <c r="AP279" s="130"/>
      <c r="AQ279" s="130"/>
      <c r="AR279" s="130"/>
      <c r="AS279" s="130"/>
    </row>
    <row r="280" spans="1:45" s="138" customFormat="1" ht="15">
      <c r="A280" s="130" t="s">
        <v>9344</v>
      </c>
      <c r="B280" s="130"/>
      <c r="C280" s="131" t="s">
        <v>12185</v>
      </c>
      <c r="D280" s="130"/>
      <c r="E280" s="131" t="s">
        <v>12175</v>
      </c>
      <c r="F280" s="130" t="s">
        <v>9099</v>
      </c>
      <c r="G280" s="131" t="s">
        <v>9274</v>
      </c>
      <c r="H280" s="131" t="s">
        <v>3188</v>
      </c>
      <c r="I280" s="131" t="s">
        <v>9271</v>
      </c>
      <c r="J280" s="136" t="str">
        <f t="shared" si="20"/>
        <v>IC.IT.030110</v>
      </c>
      <c r="K280" s="131" t="s">
        <v>12175</v>
      </c>
      <c r="L280" s="130" t="str">
        <f t="shared" si="21"/>
        <v xml:space="preserve">  Unable to assess</v>
      </c>
      <c r="M280" s="137" t="str">
        <f t="shared" si="22"/>
        <v>PI.IC.IT.030110.01</v>
      </c>
      <c r="N280" s="137"/>
      <c r="O280" s="137" t="str">
        <f t="shared" si="23"/>
        <v>PH.IC.IT.030110.01</v>
      </c>
      <c r="P280" s="130"/>
      <c r="Q280" s="137" t="str">
        <f t="shared" si="24"/>
        <v>CL.IC.IT.030110.01</v>
      </c>
      <c r="R280" s="130" t="s">
        <v>12465</v>
      </c>
      <c r="S280" s="130">
        <v>146</v>
      </c>
      <c r="T280" s="130"/>
      <c r="U280" s="130"/>
      <c r="V280" s="130"/>
      <c r="W280" s="130"/>
      <c r="X280" s="130"/>
      <c r="Y280" s="130"/>
      <c r="Z280" s="130"/>
      <c r="AA280" s="130"/>
      <c r="AB280" s="130"/>
      <c r="AC280" s="130"/>
      <c r="AD280" s="130"/>
      <c r="AE280" s="130"/>
      <c r="AF280" s="130"/>
      <c r="AG280" s="130"/>
      <c r="AH280" s="130"/>
      <c r="AI280" s="130"/>
      <c r="AJ280" s="130"/>
      <c r="AK280" s="130"/>
      <c r="AL280" s="130"/>
      <c r="AM280" s="130"/>
      <c r="AN280" s="130"/>
      <c r="AO280" s="130"/>
      <c r="AP280" s="130"/>
      <c r="AQ280" s="130"/>
      <c r="AR280" s="130"/>
      <c r="AS280" s="130"/>
    </row>
    <row r="281" spans="1:45" s="138" customFormat="1" ht="15">
      <c r="A281" s="130" t="s">
        <v>9344</v>
      </c>
      <c r="B281" s="130"/>
      <c r="C281" s="131" t="s">
        <v>12185</v>
      </c>
      <c r="D281" s="130"/>
      <c r="E281" s="131" t="s">
        <v>12175</v>
      </c>
      <c r="F281" s="130" t="s">
        <v>9099</v>
      </c>
      <c r="G281" s="131" t="s">
        <v>9667</v>
      </c>
      <c r="H281" s="131" t="s">
        <v>155</v>
      </c>
      <c r="I281" s="131" t="s">
        <v>8642</v>
      </c>
      <c r="J281" s="136" t="str">
        <f t="shared" si="20"/>
        <v>IC.IT.030111</v>
      </c>
      <c r="K281" s="131" t="s">
        <v>1702</v>
      </c>
      <c r="L281" s="130" t="str">
        <f t="shared" si="21"/>
        <v xml:space="preserve"> Date/Time specify</v>
      </c>
      <c r="M281" s="137" t="str">
        <f t="shared" si="22"/>
        <v>PI.IC.IT.030111.01</v>
      </c>
      <c r="N281" s="137"/>
      <c r="O281" s="137" t="str">
        <f t="shared" si="23"/>
        <v>PH.IC.IT.030111.01</v>
      </c>
      <c r="P281" s="130"/>
      <c r="Q281" s="137" t="str">
        <f t="shared" si="24"/>
        <v>CL.IC.IT.030111.01</v>
      </c>
      <c r="R281" s="130" t="s">
        <v>12465</v>
      </c>
      <c r="S281" s="130">
        <v>798</v>
      </c>
      <c r="T281" s="130"/>
      <c r="U281" s="130"/>
      <c r="V281" s="130"/>
      <c r="W281" s="130"/>
      <c r="X281" s="130"/>
      <c r="Y281" s="130"/>
      <c r="Z281" s="130"/>
      <c r="AA281" s="130"/>
      <c r="AB281" s="130"/>
      <c r="AC281" s="130"/>
      <c r="AD281" s="130"/>
      <c r="AE281" s="130"/>
      <c r="AF281" s="130"/>
      <c r="AG281" s="130"/>
      <c r="AH281" s="130"/>
      <c r="AI281" s="130"/>
      <c r="AJ281" s="130"/>
      <c r="AK281" s="130"/>
      <c r="AL281" s="130"/>
      <c r="AM281" s="130"/>
      <c r="AN281" s="130"/>
      <c r="AO281" s="130"/>
      <c r="AP281" s="130"/>
      <c r="AQ281" s="130"/>
      <c r="AR281" s="130"/>
      <c r="AS281" s="130"/>
    </row>
    <row r="282" spans="1:45" s="138" customFormat="1" ht="15">
      <c r="A282" s="130" t="s">
        <v>9344</v>
      </c>
      <c r="B282" s="130"/>
      <c r="C282" s="131" t="s">
        <v>12592</v>
      </c>
      <c r="D282" s="130" t="s">
        <v>9100</v>
      </c>
      <c r="E282" s="131" t="s">
        <v>12182</v>
      </c>
      <c r="F282" s="130" t="s">
        <v>8964</v>
      </c>
      <c r="G282" s="130" t="s">
        <v>10806</v>
      </c>
      <c r="H282" s="131" t="s">
        <v>1702</v>
      </c>
      <c r="I282" s="130" t="s">
        <v>11753</v>
      </c>
      <c r="J282" s="136" t="str">
        <f t="shared" si="20"/>
        <v>IC.IT.030201</v>
      </c>
      <c r="K282" s="131" t="s">
        <v>1702</v>
      </c>
      <c r="L282" s="130" t="str">
        <f t="shared" si="21"/>
        <v xml:space="preserve">     Unchanged</v>
      </c>
      <c r="M282" s="137" t="str">
        <f t="shared" si="22"/>
        <v>PI.IC.IT.030201.01</v>
      </c>
      <c r="N282" s="137"/>
      <c r="O282" s="137" t="str">
        <f t="shared" si="23"/>
        <v>PH.IC.IT.030201.01</v>
      </c>
      <c r="P282" s="130"/>
      <c r="Q282" s="137" t="str">
        <f t="shared" si="24"/>
        <v>CL.IC.IT.030201.01</v>
      </c>
      <c r="R282" s="130"/>
      <c r="S282" s="130"/>
      <c r="T282" s="130"/>
      <c r="U282" s="130"/>
      <c r="V282" s="130"/>
      <c r="W282" s="130"/>
      <c r="X282" s="130"/>
      <c r="Y282" s="130"/>
      <c r="Z282" s="130"/>
      <c r="AA282" s="130"/>
      <c r="AB282" s="130"/>
      <c r="AC282" s="130"/>
      <c r="AD282" s="130"/>
      <c r="AE282" s="130"/>
      <c r="AF282" s="130"/>
      <c r="AG282" s="130"/>
      <c r="AH282" s="130"/>
      <c r="AI282" s="130"/>
      <c r="AJ282" s="130"/>
      <c r="AK282" s="130"/>
      <c r="AL282" s="130"/>
      <c r="AM282" s="130"/>
      <c r="AN282" s="130"/>
      <c r="AO282" s="130"/>
      <c r="AP282" s="130"/>
      <c r="AQ282" s="130"/>
      <c r="AR282" s="130"/>
      <c r="AS282" s="130"/>
    </row>
    <row r="283" spans="1:45" s="138" customFormat="1" ht="15">
      <c r="A283" s="130" t="s">
        <v>9344</v>
      </c>
      <c r="B283" s="130"/>
      <c r="C283" s="131" t="s">
        <v>12592</v>
      </c>
      <c r="D283" s="130"/>
      <c r="E283" s="131" t="s">
        <v>12182</v>
      </c>
      <c r="F283" s="130" t="s">
        <v>8964</v>
      </c>
      <c r="G283" s="130" t="s">
        <v>9668</v>
      </c>
      <c r="H283" s="131" t="s">
        <v>12182</v>
      </c>
      <c r="I283" s="130" t="s">
        <v>11752</v>
      </c>
      <c r="J283" s="136" t="str">
        <f t="shared" si="20"/>
        <v>IC.IT.030202</v>
      </c>
      <c r="K283" s="131" t="s">
        <v>1702</v>
      </c>
      <c r="L283" s="130" t="str">
        <f t="shared" si="21"/>
        <v xml:space="preserve">      Decreasing</v>
      </c>
      <c r="M283" s="137" t="str">
        <f t="shared" si="22"/>
        <v>PI.IC.IT.030202.01</v>
      </c>
      <c r="N283" s="137"/>
      <c r="O283" s="137" t="str">
        <f t="shared" si="23"/>
        <v>PH.IC.IT.030202.01</v>
      </c>
      <c r="P283" s="130"/>
      <c r="Q283" s="137" t="str">
        <f t="shared" si="24"/>
        <v>CL.IC.IT.030202.01</v>
      </c>
      <c r="R283" s="130"/>
      <c r="S283" s="130"/>
      <c r="T283" s="130"/>
      <c r="U283" s="130"/>
      <c r="V283" s="130"/>
      <c r="W283" s="130"/>
      <c r="X283" s="130"/>
      <c r="Y283" s="130"/>
      <c r="Z283" s="130"/>
      <c r="AA283" s="130"/>
      <c r="AB283" s="130"/>
      <c r="AC283" s="130"/>
      <c r="AD283" s="130"/>
      <c r="AE283" s="130"/>
      <c r="AF283" s="130"/>
      <c r="AG283" s="130"/>
      <c r="AH283" s="130"/>
      <c r="AI283" s="130"/>
      <c r="AJ283" s="130"/>
      <c r="AK283" s="130"/>
      <c r="AL283" s="130"/>
      <c r="AM283" s="130"/>
      <c r="AN283" s="130"/>
      <c r="AO283" s="130"/>
      <c r="AP283" s="130"/>
      <c r="AQ283" s="130"/>
      <c r="AR283" s="130"/>
      <c r="AS283" s="130"/>
    </row>
    <row r="284" spans="1:45" s="138" customFormat="1" ht="15">
      <c r="A284" s="130" t="s">
        <v>9344</v>
      </c>
      <c r="B284" s="130"/>
      <c r="C284" s="131" t="s">
        <v>12592</v>
      </c>
      <c r="D284" s="130"/>
      <c r="E284" s="131" t="s">
        <v>12182</v>
      </c>
      <c r="F284" s="130" t="s">
        <v>8964</v>
      </c>
      <c r="G284" s="130" t="s">
        <v>9388</v>
      </c>
      <c r="H284" s="131" t="s">
        <v>12592</v>
      </c>
      <c r="I284" s="130" t="s">
        <v>11583</v>
      </c>
      <c r="J284" s="136" t="str">
        <f t="shared" si="20"/>
        <v>IC.IT.030203</v>
      </c>
      <c r="K284" s="131" t="s">
        <v>1702</v>
      </c>
      <c r="L284" s="130" t="str">
        <f t="shared" si="21"/>
        <v xml:space="preserve">      Increasing</v>
      </c>
      <c r="M284" s="137" t="str">
        <f t="shared" si="22"/>
        <v>PI.IC.IT.030203.01</v>
      </c>
      <c r="N284" s="137"/>
      <c r="O284" s="137" t="str">
        <f t="shared" si="23"/>
        <v>PH.IC.IT.030203.01</v>
      </c>
      <c r="P284" s="130"/>
      <c r="Q284" s="137" t="str">
        <f t="shared" si="24"/>
        <v>CL.IC.IT.030203.01</v>
      </c>
      <c r="R284" s="130"/>
      <c r="S284" s="130"/>
      <c r="T284" s="130"/>
      <c r="U284" s="130"/>
      <c r="V284" s="130"/>
      <c r="W284" s="130"/>
      <c r="X284" s="130"/>
      <c r="Y284" s="130"/>
      <c r="Z284" s="130"/>
      <c r="AA284" s="130"/>
      <c r="AB284" s="130"/>
      <c r="AC284" s="130"/>
      <c r="AD284" s="130"/>
      <c r="AE284" s="130"/>
      <c r="AF284" s="130"/>
      <c r="AG284" s="130"/>
      <c r="AH284" s="130"/>
      <c r="AI284" s="130"/>
      <c r="AJ284" s="130"/>
      <c r="AK284" s="130"/>
      <c r="AL284" s="130"/>
      <c r="AM284" s="130"/>
      <c r="AN284" s="130"/>
      <c r="AO284" s="130"/>
      <c r="AP284" s="130"/>
      <c r="AQ284" s="130"/>
      <c r="AR284" s="130"/>
      <c r="AS284" s="130"/>
    </row>
    <row r="285" spans="1:45" s="138" customFormat="1" ht="15">
      <c r="A285" s="130" t="s">
        <v>9344</v>
      </c>
      <c r="B285" s="130"/>
      <c r="C285" s="131" t="s">
        <v>12592</v>
      </c>
      <c r="D285" s="130"/>
      <c r="E285" s="131" t="s">
        <v>12182</v>
      </c>
      <c r="F285" s="130" t="s">
        <v>8964</v>
      </c>
      <c r="G285" s="130" t="s">
        <v>9389</v>
      </c>
      <c r="H285" s="131" t="s">
        <v>12594</v>
      </c>
      <c r="I285" s="130" t="s">
        <v>9390</v>
      </c>
      <c r="J285" s="136" t="str">
        <f t="shared" si="20"/>
        <v>IC.IT.030204</v>
      </c>
      <c r="K285" s="131" t="s">
        <v>1702</v>
      </c>
      <c r="L285" s="130" t="str">
        <f t="shared" si="21"/>
        <v xml:space="preserve">     Site marked, date/time:  specify</v>
      </c>
      <c r="M285" s="137" t="str">
        <f t="shared" si="22"/>
        <v>PI.IC.IT.030204.01</v>
      </c>
      <c r="N285" s="137"/>
      <c r="O285" s="137" t="str">
        <f t="shared" si="23"/>
        <v>PH.IC.IT.030204.01</v>
      </c>
      <c r="P285" s="130"/>
      <c r="Q285" s="137" t="str">
        <f t="shared" si="24"/>
        <v>CL.IC.IT.030204.01</v>
      </c>
      <c r="R285" s="130"/>
      <c r="S285" s="130"/>
      <c r="T285" s="130"/>
      <c r="U285" s="130"/>
      <c r="V285" s="130"/>
      <c r="W285" s="130"/>
      <c r="X285" s="130"/>
      <c r="Y285" s="130"/>
      <c r="Z285" s="130"/>
      <c r="AA285" s="130"/>
      <c r="AB285" s="130"/>
      <c r="AC285" s="130"/>
      <c r="AD285" s="130"/>
      <c r="AE285" s="130"/>
      <c r="AF285" s="130"/>
      <c r="AG285" s="130"/>
      <c r="AH285" s="130"/>
      <c r="AI285" s="130"/>
      <c r="AJ285" s="130"/>
      <c r="AK285" s="130"/>
      <c r="AL285" s="130"/>
      <c r="AM285" s="130"/>
      <c r="AN285" s="130"/>
      <c r="AO285" s="130"/>
      <c r="AP285" s="130"/>
      <c r="AQ285" s="130"/>
      <c r="AR285" s="130"/>
      <c r="AS285" s="130"/>
    </row>
    <row r="286" spans="1:45" s="138" customFormat="1" ht="15">
      <c r="A286" s="130" t="s">
        <v>9344</v>
      </c>
      <c r="B286" s="130"/>
      <c r="C286" s="131" t="s">
        <v>12592</v>
      </c>
      <c r="D286" s="130" t="s">
        <v>9010</v>
      </c>
      <c r="E286" s="131" t="s">
        <v>12592</v>
      </c>
      <c r="F286" s="130" t="s">
        <v>8964</v>
      </c>
      <c r="G286" s="130" t="s">
        <v>9391</v>
      </c>
      <c r="H286" s="131" t="s">
        <v>1702</v>
      </c>
      <c r="I286" s="130" t="s">
        <v>11474</v>
      </c>
      <c r="J286" s="136" t="str">
        <f t="shared" si="20"/>
        <v>IC.IT.030301</v>
      </c>
      <c r="K286" s="131" t="s">
        <v>1702</v>
      </c>
      <c r="L286" s="130" t="str">
        <f t="shared" si="21"/>
        <v xml:space="preserve">      Consistent with body temperature</v>
      </c>
      <c r="M286" s="137" t="str">
        <f t="shared" si="22"/>
        <v>PI.IC.IT.030301.01</v>
      </c>
      <c r="N286" s="137"/>
      <c r="O286" s="137" t="str">
        <f t="shared" si="23"/>
        <v>PH.IC.IT.030301.01</v>
      </c>
      <c r="P286" s="130"/>
      <c r="Q286" s="137" t="str">
        <f t="shared" si="24"/>
        <v>CL.IC.IT.030301.01</v>
      </c>
      <c r="R286" s="130"/>
      <c r="S286" s="130"/>
      <c r="T286" s="130"/>
      <c r="U286" s="130"/>
      <c r="V286" s="130"/>
      <c r="W286" s="130"/>
      <c r="X286" s="130"/>
      <c r="Y286" s="130"/>
      <c r="Z286" s="130"/>
      <c r="AA286" s="130"/>
      <c r="AB286" s="130"/>
      <c r="AC286" s="130"/>
      <c r="AD286" s="130"/>
      <c r="AE286" s="130"/>
      <c r="AF286" s="130"/>
      <c r="AG286" s="130"/>
      <c r="AH286" s="130"/>
      <c r="AI286" s="130"/>
      <c r="AJ286" s="130"/>
      <c r="AK286" s="130"/>
      <c r="AL286" s="130"/>
      <c r="AM286" s="130"/>
      <c r="AN286" s="130"/>
      <c r="AO286" s="130"/>
      <c r="AP286" s="130"/>
      <c r="AQ286" s="130"/>
      <c r="AR286" s="130"/>
      <c r="AS286" s="130"/>
    </row>
    <row r="287" spans="1:45" s="138" customFormat="1" ht="15">
      <c r="A287" s="130" t="s">
        <v>9344</v>
      </c>
      <c r="B287" s="130"/>
      <c r="C287" s="131" t="s">
        <v>12592</v>
      </c>
      <c r="D287" s="130"/>
      <c r="E287" s="131" t="s">
        <v>12592</v>
      </c>
      <c r="F287" s="130" t="s">
        <v>8964</v>
      </c>
      <c r="G287" s="130" t="s">
        <v>9520</v>
      </c>
      <c r="H287" s="131" t="s">
        <v>12182</v>
      </c>
      <c r="I287" s="130" t="s">
        <v>11504</v>
      </c>
      <c r="J287" s="136" t="str">
        <f t="shared" si="20"/>
        <v>IC.IT.030302</v>
      </c>
      <c r="K287" s="131" t="s">
        <v>1702</v>
      </c>
      <c r="L287" s="130" t="str">
        <f t="shared" si="21"/>
        <v xml:space="preserve">      Warmer than general body temperature</v>
      </c>
      <c r="M287" s="137" t="str">
        <f t="shared" si="22"/>
        <v>PI.IC.IT.030302.01</v>
      </c>
      <c r="N287" s="137"/>
      <c r="O287" s="137" t="str">
        <f t="shared" si="23"/>
        <v>PH.IC.IT.030302.01</v>
      </c>
      <c r="P287" s="130"/>
      <c r="Q287" s="137" t="str">
        <f t="shared" si="24"/>
        <v>CL.IC.IT.030302.01</v>
      </c>
      <c r="R287" s="130"/>
      <c r="S287" s="130"/>
      <c r="T287" s="130"/>
      <c r="U287" s="130"/>
      <c r="V287" s="130"/>
      <c r="W287" s="130"/>
      <c r="X287" s="130"/>
      <c r="Y287" s="130"/>
      <c r="Z287" s="130"/>
      <c r="AA287" s="130"/>
      <c r="AB287" s="130"/>
      <c r="AC287" s="130"/>
      <c r="AD287" s="130"/>
      <c r="AE287" s="130"/>
      <c r="AF287" s="130"/>
      <c r="AG287" s="130"/>
      <c r="AH287" s="130"/>
      <c r="AI287" s="130"/>
      <c r="AJ287" s="130"/>
      <c r="AK287" s="130"/>
      <c r="AL287" s="130"/>
      <c r="AM287" s="130"/>
      <c r="AN287" s="130"/>
      <c r="AO287" s="130"/>
      <c r="AP287" s="130"/>
      <c r="AQ287" s="130"/>
      <c r="AR287" s="130"/>
      <c r="AS287" s="130"/>
    </row>
    <row r="288" spans="1:45" s="138" customFormat="1" ht="15">
      <c r="A288" s="130" t="s">
        <v>9344</v>
      </c>
      <c r="B288" s="130"/>
      <c r="C288" s="131" t="s">
        <v>12592</v>
      </c>
      <c r="D288" s="130"/>
      <c r="E288" s="131" t="s">
        <v>12592</v>
      </c>
      <c r="F288" s="130" t="s">
        <v>8964</v>
      </c>
      <c r="G288" s="130" t="s">
        <v>9521</v>
      </c>
      <c r="H288" s="131" t="s">
        <v>12592</v>
      </c>
      <c r="I288" s="130" t="s">
        <v>11506</v>
      </c>
      <c r="J288" s="136" t="str">
        <f t="shared" si="20"/>
        <v>IC.IT.030303</v>
      </c>
      <c r="K288" s="131" t="s">
        <v>1702</v>
      </c>
      <c r="L288" s="130" t="str">
        <f t="shared" si="21"/>
        <v xml:space="preserve">      Warmer than opposite body part</v>
      </c>
      <c r="M288" s="137" t="str">
        <f t="shared" si="22"/>
        <v>PI.IC.IT.030303.01</v>
      </c>
      <c r="N288" s="137"/>
      <c r="O288" s="137" t="str">
        <f t="shared" si="23"/>
        <v>PH.IC.IT.030303.01</v>
      </c>
      <c r="P288" s="130"/>
      <c r="Q288" s="137" t="str">
        <f t="shared" si="24"/>
        <v>CL.IC.IT.030303.01</v>
      </c>
      <c r="R288" s="130"/>
      <c r="S288" s="130"/>
      <c r="T288" s="130"/>
      <c r="U288" s="130"/>
      <c r="V288" s="130"/>
      <c r="W288" s="130"/>
      <c r="X288" s="130"/>
      <c r="Y288" s="130"/>
      <c r="Z288" s="130"/>
      <c r="AA288" s="130"/>
      <c r="AB288" s="130"/>
      <c r="AC288" s="130"/>
      <c r="AD288" s="130"/>
      <c r="AE288" s="130"/>
      <c r="AF288" s="130"/>
      <c r="AG288" s="130"/>
      <c r="AH288" s="130"/>
      <c r="AI288" s="130"/>
      <c r="AJ288" s="130"/>
      <c r="AK288" s="130"/>
      <c r="AL288" s="130"/>
      <c r="AM288" s="130"/>
      <c r="AN288" s="130"/>
      <c r="AO288" s="130"/>
      <c r="AP288" s="130"/>
      <c r="AQ288" s="130"/>
      <c r="AR288" s="130"/>
      <c r="AS288" s="130"/>
    </row>
    <row r="289" spans="1:45" s="138" customFormat="1" ht="15">
      <c r="A289" s="130" t="s">
        <v>9344</v>
      </c>
      <c r="B289" s="130"/>
      <c r="C289" s="131" t="s">
        <v>12592</v>
      </c>
      <c r="D289" s="130"/>
      <c r="E289" s="131" t="s">
        <v>12592</v>
      </c>
      <c r="F289" s="130" t="s">
        <v>8964</v>
      </c>
      <c r="G289" s="130" t="s">
        <v>9522</v>
      </c>
      <c r="H289" s="131" t="s">
        <v>12594</v>
      </c>
      <c r="I289" s="130" t="s">
        <v>11508</v>
      </c>
      <c r="J289" s="136" t="str">
        <f t="shared" si="20"/>
        <v>IC.IT.030304</v>
      </c>
      <c r="K289" s="131" t="s">
        <v>1702</v>
      </c>
      <c r="L289" s="130" t="str">
        <f t="shared" si="21"/>
        <v xml:space="preserve">      Cooler than general body temperature</v>
      </c>
      <c r="M289" s="137" t="str">
        <f t="shared" si="22"/>
        <v>PI.IC.IT.030304.01</v>
      </c>
      <c r="N289" s="137"/>
      <c r="O289" s="137" t="str">
        <f t="shared" si="23"/>
        <v>PH.IC.IT.030304.01</v>
      </c>
      <c r="P289" s="130"/>
      <c r="Q289" s="137" t="str">
        <f t="shared" si="24"/>
        <v>CL.IC.IT.030304.01</v>
      </c>
      <c r="R289" s="130"/>
      <c r="S289" s="130"/>
      <c r="T289" s="130"/>
      <c r="U289" s="130"/>
      <c r="V289" s="130"/>
      <c r="W289" s="130"/>
      <c r="X289" s="130"/>
      <c r="Y289" s="130"/>
      <c r="Z289" s="130"/>
      <c r="AA289" s="130"/>
      <c r="AB289" s="130"/>
      <c r="AC289" s="130"/>
      <c r="AD289" s="130"/>
      <c r="AE289" s="130"/>
      <c r="AF289" s="130"/>
      <c r="AG289" s="130"/>
      <c r="AH289" s="130"/>
      <c r="AI289" s="130"/>
      <c r="AJ289" s="130"/>
      <c r="AK289" s="130"/>
      <c r="AL289" s="130"/>
      <c r="AM289" s="130"/>
      <c r="AN289" s="130"/>
      <c r="AO289" s="130"/>
      <c r="AP289" s="130"/>
      <c r="AQ289" s="130"/>
      <c r="AR289" s="130"/>
      <c r="AS289" s="130"/>
    </row>
    <row r="290" spans="1:45" s="138" customFormat="1" ht="15">
      <c r="A290" s="130" t="s">
        <v>9344</v>
      </c>
      <c r="B290" s="130"/>
      <c r="C290" s="131" t="s">
        <v>12592</v>
      </c>
      <c r="D290" s="130"/>
      <c r="E290" s="131" t="s">
        <v>12592</v>
      </c>
      <c r="F290" s="130" t="s">
        <v>8964</v>
      </c>
      <c r="G290" s="130" t="s">
        <v>9524</v>
      </c>
      <c r="H290" s="131" t="s">
        <v>212</v>
      </c>
      <c r="I290" s="130" t="s">
        <v>11510</v>
      </c>
      <c r="J290" s="136" t="str">
        <f t="shared" si="20"/>
        <v>IC.IT.030305</v>
      </c>
      <c r="K290" s="131" t="s">
        <v>1702</v>
      </c>
      <c r="L290" s="130" t="str">
        <f t="shared" si="21"/>
        <v xml:space="preserve">      Cooler than opposite body part</v>
      </c>
      <c r="M290" s="137" t="str">
        <f t="shared" si="22"/>
        <v>PI.IC.IT.030305.01</v>
      </c>
      <c r="N290" s="137"/>
      <c r="O290" s="137" t="str">
        <f t="shared" si="23"/>
        <v>PH.IC.IT.030305.01</v>
      </c>
      <c r="P290" s="130"/>
      <c r="Q290" s="137" t="str">
        <f t="shared" si="24"/>
        <v>CL.IC.IT.030305.01</v>
      </c>
      <c r="R290" s="130"/>
      <c r="S290" s="130"/>
      <c r="T290" s="130"/>
      <c r="U290" s="130"/>
      <c r="V290" s="130"/>
      <c r="W290" s="130"/>
      <c r="X290" s="130"/>
      <c r="Y290" s="130"/>
      <c r="Z290" s="130"/>
      <c r="AA290" s="130"/>
      <c r="AB290" s="130"/>
      <c r="AC290" s="130"/>
      <c r="AD290" s="130"/>
      <c r="AE290" s="130"/>
      <c r="AF290" s="130"/>
      <c r="AG290" s="130"/>
      <c r="AH290" s="130"/>
      <c r="AI290" s="130"/>
      <c r="AJ290" s="130"/>
      <c r="AK290" s="130"/>
      <c r="AL290" s="130"/>
      <c r="AM290" s="130"/>
      <c r="AN290" s="130"/>
      <c r="AO290" s="130"/>
      <c r="AP290" s="130"/>
      <c r="AQ290" s="130"/>
      <c r="AR290" s="130"/>
      <c r="AS290" s="130"/>
    </row>
    <row r="291" spans="1:45" s="138" customFormat="1" ht="15">
      <c r="A291" s="130" t="s">
        <v>9101</v>
      </c>
      <c r="B291" s="130"/>
      <c r="C291" s="131" t="s">
        <v>12592</v>
      </c>
      <c r="D291" s="130"/>
      <c r="E291" s="131" t="s">
        <v>12592</v>
      </c>
      <c r="F291" s="130" t="s">
        <v>9099</v>
      </c>
      <c r="G291" s="131" t="s">
        <v>9270</v>
      </c>
      <c r="H291" s="131" t="s">
        <v>6988</v>
      </c>
      <c r="I291" s="131" t="s">
        <v>9271</v>
      </c>
      <c r="J291" s="136" t="str">
        <f t="shared" si="20"/>
        <v>IC.IT.030306</v>
      </c>
      <c r="K291" s="131" t="s">
        <v>1702</v>
      </c>
      <c r="L291" s="130" t="str">
        <f t="shared" si="21"/>
        <v xml:space="preserve"> Unable to Assess</v>
      </c>
      <c r="M291" s="137" t="str">
        <f t="shared" si="22"/>
        <v>PI.IC.IT.030306.01</v>
      </c>
      <c r="N291" s="137"/>
      <c r="O291" s="137" t="str">
        <f t="shared" si="23"/>
        <v>PH.IC.IT.030306.01</v>
      </c>
      <c r="P291" s="130"/>
      <c r="Q291" s="137" t="str">
        <f t="shared" si="24"/>
        <v>CL.IC.IT.030306.01</v>
      </c>
      <c r="R291" s="130" t="s">
        <v>4415</v>
      </c>
      <c r="S291" s="130">
        <v>147</v>
      </c>
      <c r="T291" s="130"/>
      <c r="U291" s="130"/>
      <c r="V291" s="130"/>
      <c r="W291" s="130"/>
      <c r="X291" s="130"/>
      <c r="Y291" s="130"/>
      <c r="Z291" s="130"/>
      <c r="AA291" s="130"/>
      <c r="AB291" s="130"/>
      <c r="AC291" s="130"/>
      <c r="AD291" s="130"/>
      <c r="AE291" s="130"/>
      <c r="AF291" s="130"/>
      <c r="AG291" s="130"/>
      <c r="AH291" s="130"/>
      <c r="AI291" s="130"/>
      <c r="AJ291" s="130"/>
      <c r="AK291" s="130"/>
      <c r="AL291" s="130"/>
      <c r="AM291" s="130"/>
      <c r="AN291" s="130"/>
      <c r="AO291" s="130"/>
      <c r="AP291" s="130"/>
      <c r="AQ291" s="130"/>
      <c r="AR291" s="130"/>
      <c r="AS291" s="130"/>
    </row>
    <row r="292" spans="1:45" s="138" customFormat="1" ht="15">
      <c r="A292" s="130" t="s">
        <v>9344</v>
      </c>
      <c r="B292" s="130"/>
      <c r="C292" s="131" t="s">
        <v>0</v>
      </c>
      <c r="D292" s="130" t="s">
        <v>9272</v>
      </c>
      <c r="E292" s="131" t="s">
        <v>11</v>
      </c>
      <c r="F292" s="130" t="s">
        <v>8964</v>
      </c>
      <c r="G292" s="130" t="s">
        <v>9440</v>
      </c>
      <c r="H292" s="131" t="s">
        <v>1702</v>
      </c>
      <c r="I292" s="130" t="s">
        <v>10029</v>
      </c>
      <c r="J292" s="136" t="str">
        <f t="shared" si="20"/>
        <v>IC.IT.030401</v>
      </c>
      <c r="K292" s="131" t="s">
        <v>1702</v>
      </c>
      <c r="L292" s="130" t="str">
        <f t="shared" si="21"/>
        <v xml:space="preserve">      Staples</v>
      </c>
      <c r="M292" s="137" t="str">
        <f t="shared" si="22"/>
        <v>PI.IC.IT.030401.01</v>
      </c>
      <c r="N292" s="137"/>
      <c r="O292" s="137" t="str">
        <f t="shared" si="23"/>
        <v>PH.IC.IT.030401.01</v>
      </c>
      <c r="P292" s="130"/>
      <c r="Q292" s="137" t="str">
        <f t="shared" si="24"/>
        <v>CL.IC.IT.030401.01</v>
      </c>
      <c r="R292" s="130"/>
      <c r="S292" s="130"/>
      <c r="T292" s="130"/>
      <c r="U292" s="130"/>
      <c r="V292" s="130"/>
      <c r="W292" s="130"/>
      <c r="X292" s="130"/>
      <c r="Y292" s="130"/>
      <c r="Z292" s="130"/>
      <c r="AA292" s="130"/>
      <c r="AB292" s="130"/>
      <c r="AC292" s="130"/>
      <c r="AD292" s="130"/>
      <c r="AE292" s="130"/>
      <c r="AF292" s="130"/>
      <c r="AG292" s="130"/>
      <c r="AH292" s="130"/>
      <c r="AI292" s="130"/>
      <c r="AJ292" s="130"/>
      <c r="AK292" s="130"/>
      <c r="AL292" s="130"/>
      <c r="AM292" s="130"/>
      <c r="AN292" s="130"/>
      <c r="AO292" s="130"/>
      <c r="AP292" s="130"/>
      <c r="AQ292" s="130"/>
      <c r="AR292" s="130"/>
      <c r="AS292" s="130"/>
    </row>
    <row r="293" spans="1:45" s="138" customFormat="1" ht="15">
      <c r="A293" s="130" t="s">
        <v>9344</v>
      </c>
      <c r="B293" s="130"/>
      <c r="C293" s="131" t="s">
        <v>0</v>
      </c>
      <c r="D293" s="130"/>
      <c r="E293" s="131" t="s">
        <v>11</v>
      </c>
      <c r="F293" s="130" t="s">
        <v>8964</v>
      </c>
      <c r="G293" s="130" t="s">
        <v>10191</v>
      </c>
      <c r="H293" s="131" t="s">
        <v>115</v>
      </c>
      <c r="I293" s="130" t="s">
        <v>10756</v>
      </c>
      <c r="J293" s="136" t="str">
        <f t="shared" si="20"/>
        <v>IC.IT.030402</v>
      </c>
      <c r="K293" s="131" t="s">
        <v>1702</v>
      </c>
      <c r="L293" s="130" t="str">
        <f t="shared" si="21"/>
        <v xml:space="preserve">     Sutures</v>
      </c>
      <c r="M293" s="137" t="str">
        <f t="shared" si="22"/>
        <v>PI.IC.IT.030402.01</v>
      </c>
      <c r="N293" s="137"/>
      <c r="O293" s="137" t="str">
        <f t="shared" si="23"/>
        <v>PH.IC.IT.030402.01</v>
      </c>
      <c r="P293" s="130"/>
      <c r="Q293" s="137" t="str">
        <f t="shared" si="24"/>
        <v>CL.IC.IT.030402.01</v>
      </c>
      <c r="R293" s="130"/>
      <c r="S293" s="130"/>
      <c r="T293" s="130"/>
      <c r="U293" s="130"/>
      <c r="V293" s="130"/>
      <c r="W293" s="130"/>
      <c r="X293" s="130"/>
      <c r="Y293" s="130"/>
      <c r="Z293" s="130"/>
      <c r="AA293" s="130"/>
      <c r="AB293" s="130"/>
      <c r="AC293" s="130"/>
      <c r="AD293" s="130"/>
      <c r="AE293" s="130"/>
      <c r="AF293" s="130"/>
      <c r="AG293" s="130"/>
      <c r="AH293" s="130"/>
      <c r="AI293" s="130"/>
      <c r="AJ293" s="130"/>
      <c r="AK293" s="130"/>
      <c r="AL293" s="130"/>
      <c r="AM293" s="130"/>
      <c r="AN293" s="130"/>
      <c r="AO293" s="130"/>
      <c r="AP293" s="130"/>
      <c r="AQ293" s="130"/>
      <c r="AR293" s="130"/>
      <c r="AS293" s="130"/>
    </row>
    <row r="294" spans="1:45" s="138" customFormat="1" ht="15">
      <c r="A294" s="130" t="s">
        <v>9344</v>
      </c>
      <c r="B294" s="130"/>
      <c r="C294" s="131" t="s">
        <v>0</v>
      </c>
      <c r="D294" s="130"/>
      <c r="E294" s="131" t="s">
        <v>11</v>
      </c>
      <c r="F294" s="130" t="s">
        <v>8964</v>
      </c>
      <c r="G294" s="130" t="s">
        <v>9881</v>
      </c>
      <c r="H294" s="131" t="s">
        <v>0</v>
      </c>
      <c r="I294" s="130" t="s">
        <v>9882</v>
      </c>
      <c r="J294" s="136" t="str">
        <f t="shared" si="20"/>
        <v>IC.IT.030403</v>
      </c>
      <c r="K294" s="131" t="s">
        <v>1702</v>
      </c>
      <c r="L294" s="130" t="str">
        <f t="shared" si="21"/>
        <v xml:space="preserve">      Steri-strips</v>
      </c>
      <c r="M294" s="137" t="str">
        <f t="shared" si="22"/>
        <v>PI.IC.IT.030403.01</v>
      </c>
      <c r="N294" s="137"/>
      <c r="O294" s="137" t="str">
        <f t="shared" si="23"/>
        <v>PH.IC.IT.030403.01</v>
      </c>
      <c r="P294" s="130"/>
      <c r="Q294" s="137" t="str">
        <f t="shared" si="24"/>
        <v>CL.IC.IT.030403.01</v>
      </c>
      <c r="R294" s="130"/>
      <c r="S294" s="130"/>
      <c r="T294" s="130"/>
      <c r="U294" s="130"/>
      <c r="V294" s="130"/>
      <c r="W294" s="130"/>
      <c r="X294" s="130"/>
      <c r="Y294" s="130"/>
      <c r="Z294" s="130"/>
      <c r="AA294" s="130"/>
      <c r="AB294" s="130"/>
      <c r="AC294" s="130"/>
      <c r="AD294" s="130"/>
      <c r="AE294" s="130"/>
      <c r="AF294" s="130"/>
      <c r="AG294" s="130"/>
      <c r="AH294" s="130"/>
      <c r="AI294" s="130"/>
      <c r="AJ294" s="130"/>
      <c r="AK294" s="130"/>
      <c r="AL294" s="130"/>
      <c r="AM294" s="130"/>
      <c r="AN294" s="130"/>
      <c r="AO294" s="130"/>
      <c r="AP294" s="130"/>
      <c r="AQ294" s="130"/>
      <c r="AR294" s="130"/>
      <c r="AS294" s="130"/>
    </row>
    <row r="295" spans="1:45" s="138" customFormat="1" ht="15">
      <c r="A295" s="130" t="s">
        <v>9344</v>
      </c>
      <c r="B295" s="130"/>
      <c r="C295" s="131" t="s">
        <v>0</v>
      </c>
      <c r="D295" s="130"/>
      <c r="E295" s="131" t="s">
        <v>11</v>
      </c>
      <c r="F295" s="130" t="s">
        <v>8964</v>
      </c>
      <c r="G295" s="130" t="s">
        <v>9883</v>
      </c>
      <c r="H295" s="131" t="s">
        <v>11</v>
      </c>
      <c r="I295" s="130" t="s">
        <v>9934</v>
      </c>
      <c r="J295" s="136" t="str">
        <f t="shared" si="20"/>
        <v>IC.IT.030404</v>
      </c>
      <c r="K295" s="131" t="s">
        <v>1702</v>
      </c>
      <c r="L295" s="130" t="str">
        <f t="shared" si="21"/>
        <v xml:space="preserve">      Retention sutures</v>
      </c>
      <c r="M295" s="137" t="str">
        <f t="shared" si="22"/>
        <v>PI.IC.IT.030404.01</v>
      </c>
      <c r="N295" s="137"/>
      <c r="O295" s="137" t="str">
        <f t="shared" si="23"/>
        <v>PH.IC.IT.030404.01</v>
      </c>
      <c r="P295" s="130"/>
      <c r="Q295" s="137" t="str">
        <f t="shared" si="24"/>
        <v>CL.IC.IT.030404.01</v>
      </c>
      <c r="R295" s="130"/>
      <c r="S295" s="130"/>
      <c r="T295" s="130"/>
      <c r="U295" s="130"/>
      <c r="V295" s="130"/>
      <c r="W295" s="130"/>
      <c r="X295" s="130"/>
      <c r="Y295" s="130"/>
      <c r="Z295" s="130"/>
      <c r="AA295" s="130"/>
      <c r="AB295" s="130"/>
      <c r="AC295" s="130"/>
      <c r="AD295" s="130"/>
      <c r="AE295" s="130"/>
      <c r="AF295" s="130"/>
      <c r="AG295" s="130"/>
      <c r="AH295" s="130"/>
      <c r="AI295" s="130"/>
      <c r="AJ295" s="130"/>
      <c r="AK295" s="130"/>
      <c r="AL295" s="130"/>
      <c r="AM295" s="130"/>
      <c r="AN295" s="130"/>
      <c r="AO295" s="130"/>
      <c r="AP295" s="130"/>
      <c r="AQ295" s="130"/>
      <c r="AR295" s="130"/>
      <c r="AS295" s="130"/>
    </row>
    <row r="296" spans="1:45" s="138" customFormat="1" ht="15">
      <c r="A296" s="130" t="s">
        <v>9344</v>
      </c>
      <c r="B296" s="130"/>
      <c r="C296" s="131" t="s">
        <v>0</v>
      </c>
      <c r="D296" s="130"/>
      <c r="E296" s="131" t="s">
        <v>11</v>
      </c>
      <c r="F296" s="130" t="s">
        <v>8964</v>
      </c>
      <c r="G296" s="130" t="s">
        <v>9884</v>
      </c>
      <c r="H296" s="131" t="s">
        <v>212</v>
      </c>
      <c r="I296" s="130" t="s">
        <v>9740</v>
      </c>
      <c r="J296" s="136" t="str">
        <f t="shared" si="20"/>
        <v>IC.IT.030405</v>
      </c>
      <c r="K296" s="131" t="s">
        <v>1702</v>
      </c>
      <c r="L296" s="130" t="str">
        <f t="shared" si="21"/>
        <v xml:space="preserve">      Glue</v>
      </c>
      <c r="M296" s="137" t="str">
        <f t="shared" si="22"/>
        <v>PI.IC.IT.030405.01</v>
      </c>
      <c r="N296" s="137"/>
      <c r="O296" s="137" t="str">
        <f t="shared" si="23"/>
        <v>PH.IC.IT.030405.01</v>
      </c>
      <c r="P296" s="130"/>
      <c r="Q296" s="137" t="str">
        <f t="shared" si="24"/>
        <v>CL.IC.IT.030405.01</v>
      </c>
      <c r="R296" s="130"/>
      <c r="S296" s="130"/>
      <c r="T296" s="130"/>
      <c r="U296" s="130"/>
      <c r="V296" s="130"/>
      <c r="W296" s="130"/>
      <c r="X296" s="130"/>
      <c r="Y296" s="130"/>
      <c r="Z296" s="130"/>
      <c r="AA296" s="130"/>
      <c r="AB296" s="130"/>
      <c r="AC296" s="130"/>
      <c r="AD296" s="130"/>
      <c r="AE296" s="130"/>
      <c r="AF296" s="130"/>
      <c r="AG296" s="130"/>
      <c r="AH296" s="130"/>
      <c r="AI296" s="130"/>
      <c r="AJ296" s="130"/>
      <c r="AK296" s="130"/>
      <c r="AL296" s="130"/>
      <c r="AM296" s="130"/>
      <c r="AN296" s="130"/>
      <c r="AO296" s="130"/>
      <c r="AP296" s="130"/>
      <c r="AQ296" s="130"/>
      <c r="AR296" s="130"/>
      <c r="AS296" s="130"/>
    </row>
    <row r="297" spans="1:45" s="138" customFormat="1" ht="15">
      <c r="A297" s="130" t="s">
        <v>9344</v>
      </c>
      <c r="B297" s="130"/>
      <c r="C297" s="131" t="s">
        <v>12592</v>
      </c>
      <c r="D297" s="130"/>
      <c r="E297" s="131" t="s">
        <v>12594</v>
      </c>
      <c r="F297" s="130" t="s">
        <v>8964</v>
      </c>
      <c r="G297" s="130" t="s">
        <v>9741</v>
      </c>
      <c r="H297" s="131" t="s">
        <v>6988</v>
      </c>
      <c r="I297" s="130" t="s">
        <v>9742</v>
      </c>
      <c r="J297" s="136" t="str">
        <f t="shared" si="20"/>
        <v>IC.IT.030406</v>
      </c>
      <c r="K297" s="131" t="s">
        <v>1702</v>
      </c>
      <c r="L297" s="130" t="str">
        <f t="shared" si="21"/>
        <v xml:space="preserve">      Not closed</v>
      </c>
      <c r="M297" s="137" t="str">
        <f t="shared" si="22"/>
        <v>PI.IC.IT.030406.01</v>
      </c>
      <c r="N297" s="137"/>
      <c r="O297" s="137" t="str">
        <f t="shared" si="23"/>
        <v>PH.IC.IT.030406.01</v>
      </c>
      <c r="P297" s="130"/>
      <c r="Q297" s="137" t="str">
        <f t="shared" si="24"/>
        <v>CL.IC.IT.030406.01</v>
      </c>
      <c r="R297" s="130"/>
      <c r="S297" s="130"/>
      <c r="T297" s="130"/>
      <c r="U297" s="130"/>
      <c r="V297" s="130"/>
      <c r="W297" s="130"/>
      <c r="X297" s="130"/>
      <c r="Y297" s="130"/>
      <c r="Z297" s="130"/>
      <c r="AA297" s="130"/>
      <c r="AB297" s="130"/>
      <c r="AC297" s="130"/>
      <c r="AD297" s="130"/>
      <c r="AE297" s="130"/>
      <c r="AF297" s="130"/>
      <c r="AG297" s="130"/>
      <c r="AH297" s="130"/>
      <c r="AI297" s="130"/>
      <c r="AJ297" s="130"/>
      <c r="AK297" s="130"/>
      <c r="AL297" s="130"/>
      <c r="AM297" s="130"/>
      <c r="AN297" s="130"/>
      <c r="AO297" s="130"/>
      <c r="AP297" s="130"/>
      <c r="AQ297" s="130"/>
      <c r="AR297" s="130"/>
      <c r="AS297" s="130"/>
    </row>
    <row r="298" spans="1:45" s="138" customFormat="1" ht="15">
      <c r="A298" s="130" t="s">
        <v>9344</v>
      </c>
      <c r="B298" s="130"/>
      <c r="C298" s="131" t="s">
        <v>12592</v>
      </c>
      <c r="D298" s="130"/>
      <c r="E298" s="131" t="s">
        <v>12594</v>
      </c>
      <c r="F298" s="130" t="s">
        <v>9099</v>
      </c>
      <c r="G298" s="131" t="s">
        <v>9393</v>
      </c>
      <c r="H298" s="131" t="s">
        <v>573</v>
      </c>
      <c r="I298" s="131" t="s">
        <v>9394</v>
      </c>
      <c r="J298" s="136" t="str">
        <f t="shared" si="20"/>
        <v>IC.IT.030407</v>
      </c>
      <c r="K298" s="131" t="s">
        <v>1702</v>
      </c>
      <c r="L298" s="130" t="str">
        <f t="shared" si="21"/>
        <v xml:space="preserve">  Wound vac</v>
      </c>
      <c r="M298" s="137" t="str">
        <f t="shared" si="22"/>
        <v>PI.IC.IT.030407.01</v>
      </c>
      <c r="N298" s="137"/>
      <c r="O298" s="137" t="str">
        <f t="shared" si="23"/>
        <v>PH.IC.IT.030407.01</v>
      </c>
      <c r="P298" s="130"/>
      <c r="Q298" s="137" t="str">
        <f t="shared" si="24"/>
        <v>CL.IC.IT.030407.01</v>
      </c>
      <c r="R298" s="130" t="s">
        <v>12465</v>
      </c>
      <c r="S298" s="130">
        <v>145</v>
      </c>
      <c r="T298" s="130"/>
      <c r="U298" s="130"/>
      <c r="V298" s="130"/>
      <c r="W298" s="130"/>
      <c r="X298" s="130"/>
      <c r="Y298" s="130"/>
      <c r="Z298" s="130"/>
      <c r="AA298" s="130"/>
      <c r="AB298" s="130"/>
      <c r="AC298" s="130"/>
      <c r="AD298" s="130"/>
      <c r="AE298" s="130"/>
      <c r="AF298" s="130"/>
      <c r="AG298" s="130"/>
      <c r="AH298" s="130"/>
      <c r="AI298" s="130"/>
      <c r="AJ298" s="130"/>
      <c r="AK298" s="130"/>
      <c r="AL298" s="130"/>
      <c r="AM298" s="130"/>
      <c r="AN298" s="130"/>
      <c r="AO298" s="130"/>
      <c r="AP298" s="130"/>
      <c r="AQ298" s="130"/>
      <c r="AR298" s="130"/>
      <c r="AS298" s="130"/>
    </row>
    <row r="299" spans="1:45" s="138" customFormat="1" ht="15">
      <c r="A299" s="130" t="s">
        <v>9344</v>
      </c>
      <c r="B299" s="130"/>
      <c r="C299" s="131" t="s">
        <v>12592</v>
      </c>
      <c r="D299" s="130"/>
      <c r="E299" s="131" t="s">
        <v>12594</v>
      </c>
      <c r="F299" s="130" t="s">
        <v>9099</v>
      </c>
      <c r="G299" s="131" t="s">
        <v>7339</v>
      </c>
      <c r="H299" s="131" t="s">
        <v>92</v>
      </c>
      <c r="I299" s="131" t="s">
        <v>9271</v>
      </c>
      <c r="J299" s="136" t="str">
        <f t="shared" si="20"/>
        <v>IC.IT.030408</v>
      </c>
      <c r="K299" s="131" t="s">
        <v>1702</v>
      </c>
      <c r="L299" s="130" t="str">
        <f t="shared" si="21"/>
        <v>Unable to assess</v>
      </c>
      <c r="M299" s="137" t="str">
        <f t="shared" si="22"/>
        <v>PI.IC.IT.030408.01</v>
      </c>
      <c r="N299" s="137"/>
      <c r="O299" s="137" t="str">
        <f t="shared" si="23"/>
        <v>PH.IC.IT.030408.01</v>
      </c>
      <c r="P299" s="130"/>
      <c r="Q299" s="137" t="str">
        <f t="shared" si="24"/>
        <v>CL.IC.IT.030408.01</v>
      </c>
      <c r="R299" s="130" t="s">
        <v>12465</v>
      </c>
      <c r="S299" s="130">
        <v>148</v>
      </c>
      <c r="T299" s="130"/>
      <c r="U299" s="130"/>
      <c r="V299" s="130"/>
      <c r="W299" s="130"/>
      <c r="X299" s="130"/>
      <c r="Y299" s="130"/>
      <c r="Z299" s="130"/>
      <c r="AA299" s="130"/>
      <c r="AB299" s="130"/>
      <c r="AC299" s="130"/>
      <c r="AD299" s="130"/>
      <c r="AE299" s="130"/>
      <c r="AF299" s="130"/>
      <c r="AG299" s="130"/>
      <c r="AH299" s="130"/>
      <c r="AI299" s="130"/>
      <c r="AJ299" s="130"/>
      <c r="AK299" s="130"/>
      <c r="AL299" s="130"/>
      <c r="AM299" s="130"/>
      <c r="AN299" s="130"/>
      <c r="AO299" s="130"/>
      <c r="AP299" s="130"/>
      <c r="AQ299" s="130"/>
      <c r="AR299" s="130"/>
      <c r="AS299" s="130"/>
    </row>
    <row r="300" spans="1:45" s="138" customFormat="1" ht="15">
      <c r="A300" s="130" t="s">
        <v>9344</v>
      </c>
      <c r="B300" s="130"/>
      <c r="C300" s="131" t="s">
        <v>12592</v>
      </c>
      <c r="D300" s="130" t="s">
        <v>8040</v>
      </c>
      <c r="E300" s="131" t="s">
        <v>212</v>
      </c>
      <c r="F300" s="130" t="s">
        <v>8964</v>
      </c>
      <c r="G300" s="130" t="s">
        <v>9743</v>
      </c>
      <c r="H300" s="131" t="s">
        <v>1702</v>
      </c>
      <c r="I300" s="130" t="s">
        <v>12157</v>
      </c>
      <c r="J300" s="136" t="str">
        <f t="shared" si="20"/>
        <v>IC.IT.030501</v>
      </c>
      <c r="K300" s="131" t="s">
        <v>1702</v>
      </c>
      <c r="L300" s="130" t="str">
        <f t="shared" si="21"/>
        <v xml:space="preserve">      None</v>
      </c>
      <c r="M300" s="137" t="str">
        <f t="shared" si="22"/>
        <v>PI.IC.IT.030501.01</v>
      </c>
      <c r="N300" s="137"/>
      <c r="O300" s="137" t="str">
        <f t="shared" si="23"/>
        <v>PH.IC.IT.030501.01</v>
      </c>
      <c r="P300" s="130"/>
      <c r="Q300" s="137" t="str">
        <f t="shared" si="24"/>
        <v>CL.IC.IT.030501.01</v>
      </c>
      <c r="R300" s="130"/>
      <c r="S300" s="130"/>
      <c r="T300" s="130"/>
      <c r="U300" s="130"/>
      <c r="V300" s="130"/>
      <c r="W300" s="130"/>
      <c r="X300" s="130"/>
      <c r="Y300" s="130"/>
      <c r="Z300" s="130"/>
      <c r="AA300" s="130"/>
      <c r="AB300" s="130"/>
      <c r="AC300" s="130"/>
      <c r="AD300" s="130"/>
      <c r="AE300" s="130"/>
      <c r="AF300" s="130"/>
      <c r="AG300" s="130"/>
      <c r="AH300" s="130"/>
      <c r="AI300" s="130"/>
      <c r="AJ300" s="130"/>
      <c r="AK300" s="130"/>
      <c r="AL300" s="130"/>
      <c r="AM300" s="130"/>
      <c r="AN300" s="130"/>
      <c r="AO300" s="130"/>
      <c r="AP300" s="130"/>
      <c r="AQ300" s="130"/>
      <c r="AR300" s="130"/>
      <c r="AS300" s="130"/>
    </row>
    <row r="301" spans="1:45" s="138" customFormat="1" ht="15">
      <c r="A301" s="130" t="s">
        <v>9344</v>
      </c>
      <c r="B301" s="130"/>
      <c r="C301" s="131" t="s">
        <v>12592</v>
      </c>
      <c r="D301" s="130"/>
      <c r="E301" s="131" t="s">
        <v>212</v>
      </c>
      <c r="F301" s="130" t="s">
        <v>8964</v>
      </c>
      <c r="G301" s="130" t="s">
        <v>9744</v>
      </c>
      <c r="H301" s="131" t="s">
        <v>12182</v>
      </c>
      <c r="I301" s="130" t="s">
        <v>11512</v>
      </c>
      <c r="J301" s="136" t="str">
        <f t="shared" si="20"/>
        <v>IC.IT.030502</v>
      </c>
      <c r="K301" s="131" t="s">
        <v>1702</v>
      </c>
      <c r="L301" s="130" t="str">
        <f t="shared" si="21"/>
        <v xml:space="preserve">      Abdominal binder</v>
      </c>
      <c r="M301" s="137" t="str">
        <f t="shared" si="22"/>
        <v>PI.IC.IT.030502.01</v>
      </c>
      <c r="N301" s="137"/>
      <c r="O301" s="137" t="str">
        <f t="shared" si="23"/>
        <v>PH.IC.IT.030502.01</v>
      </c>
      <c r="P301" s="130"/>
      <c r="Q301" s="137" t="str">
        <f t="shared" si="24"/>
        <v>CL.IC.IT.030502.01</v>
      </c>
      <c r="R301" s="130"/>
      <c r="S301" s="130"/>
      <c r="T301" s="130"/>
      <c r="U301" s="130"/>
      <c r="V301" s="130"/>
      <c r="W301" s="130"/>
      <c r="X301" s="130"/>
      <c r="Y301" s="130"/>
      <c r="Z301" s="130"/>
      <c r="AA301" s="130"/>
      <c r="AB301" s="130"/>
      <c r="AC301" s="130"/>
      <c r="AD301" s="130"/>
      <c r="AE301" s="130"/>
      <c r="AF301" s="130"/>
      <c r="AG301" s="130"/>
      <c r="AH301" s="130"/>
      <c r="AI301" s="130"/>
      <c r="AJ301" s="130"/>
      <c r="AK301" s="130"/>
      <c r="AL301" s="130"/>
      <c r="AM301" s="130"/>
      <c r="AN301" s="130"/>
      <c r="AO301" s="130"/>
      <c r="AP301" s="130"/>
      <c r="AQ301" s="130"/>
      <c r="AR301" s="130"/>
      <c r="AS301" s="130"/>
    </row>
    <row r="302" spans="1:45" s="138" customFormat="1" ht="15">
      <c r="A302" s="130" t="s">
        <v>9344</v>
      </c>
      <c r="B302" s="130"/>
      <c r="C302" s="131" t="s">
        <v>12592</v>
      </c>
      <c r="D302" s="130"/>
      <c r="E302" s="131" t="s">
        <v>212</v>
      </c>
      <c r="F302" s="130" t="s">
        <v>8964</v>
      </c>
      <c r="G302" s="130" t="s">
        <v>9599</v>
      </c>
      <c r="H302" s="131" t="s">
        <v>12592</v>
      </c>
      <c r="I302" s="130" t="s">
        <v>11514</v>
      </c>
      <c r="J302" s="136" t="str">
        <f t="shared" si="20"/>
        <v>IC.IT.030503</v>
      </c>
      <c r="K302" s="131" t="s">
        <v>1702</v>
      </c>
      <c r="L302" s="130" t="str">
        <f t="shared" si="21"/>
        <v xml:space="preserve">      Ace wrap</v>
      </c>
      <c r="M302" s="137" t="str">
        <f t="shared" si="22"/>
        <v>PI.IC.IT.030503.01</v>
      </c>
      <c r="N302" s="137"/>
      <c r="O302" s="137" t="str">
        <f t="shared" si="23"/>
        <v>PH.IC.IT.030503.01</v>
      </c>
      <c r="P302" s="130"/>
      <c r="Q302" s="137" t="str">
        <f t="shared" si="24"/>
        <v>CL.IC.IT.030503.01</v>
      </c>
      <c r="R302" s="130"/>
      <c r="S302" s="130"/>
      <c r="T302" s="130"/>
      <c r="U302" s="130"/>
      <c r="V302" s="130"/>
      <c r="W302" s="130"/>
      <c r="X302" s="130"/>
      <c r="Y302" s="130"/>
      <c r="Z302" s="130"/>
      <c r="AA302" s="130"/>
      <c r="AB302" s="130"/>
      <c r="AC302" s="130"/>
      <c r="AD302" s="130"/>
      <c r="AE302" s="130"/>
      <c r="AF302" s="130"/>
      <c r="AG302" s="130"/>
      <c r="AH302" s="130"/>
      <c r="AI302" s="130"/>
      <c r="AJ302" s="130"/>
      <c r="AK302" s="130"/>
      <c r="AL302" s="130"/>
      <c r="AM302" s="130"/>
      <c r="AN302" s="130"/>
      <c r="AO302" s="130"/>
      <c r="AP302" s="130"/>
      <c r="AQ302" s="130"/>
      <c r="AR302" s="130"/>
      <c r="AS302" s="130"/>
    </row>
    <row r="303" spans="1:45" s="138" customFormat="1" ht="15">
      <c r="A303" s="130" t="s">
        <v>9344</v>
      </c>
      <c r="B303" s="130"/>
      <c r="C303" s="131" t="s">
        <v>12592</v>
      </c>
      <c r="D303" s="130"/>
      <c r="E303" s="131" t="s">
        <v>212</v>
      </c>
      <c r="F303" s="130" t="s">
        <v>8964</v>
      </c>
      <c r="G303" s="130" t="s">
        <v>9600</v>
      </c>
      <c r="H303" s="131" t="s">
        <v>12594</v>
      </c>
      <c r="I303" s="130" t="s">
        <v>11516</v>
      </c>
      <c r="J303" s="136" t="str">
        <f t="shared" si="20"/>
        <v>IC.IT.030504</v>
      </c>
      <c r="K303" s="131" t="s">
        <v>1702</v>
      </c>
      <c r="L303" s="130" t="str">
        <f t="shared" si="21"/>
        <v xml:space="preserve">      Montgomery Straps</v>
      </c>
      <c r="M303" s="137" t="str">
        <f t="shared" si="22"/>
        <v>PI.IC.IT.030504.01</v>
      </c>
      <c r="N303" s="137"/>
      <c r="O303" s="137" t="str">
        <f t="shared" si="23"/>
        <v>PH.IC.IT.030504.01</v>
      </c>
      <c r="P303" s="130"/>
      <c r="Q303" s="137" t="str">
        <f t="shared" si="24"/>
        <v>CL.IC.IT.030504.01</v>
      </c>
      <c r="R303" s="130"/>
      <c r="S303" s="130"/>
      <c r="T303" s="130"/>
      <c r="U303" s="130"/>
      <c r="V303" s="130"/>
      <c r="W303" s="130"/>
      <c r="X303" s="130"/>
      <c r="Y303" s="130"/>
      <c r="Z303" s="130"/>
      <c r="AA303" s="130"/>
      <c r="AB303" s="130"/>
      <c r="AC303" s="130"/>
      <c r="AD303" s="130"/>
      <c r="AE303" s="130"/>
      <c r="AF303" s="130"/>
      <c r="AG303" s="130"/>
      <c r="AH303" s="130"/>
      <c r="AI303" s="130"/>
      <c r="AJ303" s="130"/>
      <c r="AK303" s="130"/>
      <c r="AL303" s="130"/>
      <c r="AM303" s="130"/>
      <c r="AN303" s="130"/>
      <c r="AO303" s="130"/>
      <c r="AP303" s="130"/>
      <c r="AQ303" s="130"/>
      <c r="AR303" s="130"/>
      <c r="AS303" s="130"/>
    </row>
    <row r="304" spans="1:45" s="138" customFormat="1" ht="15">
      <c r="A304" s="130" t="s">
        <v>9344</v>
      </c>
      <c r="B304" s="130"/>
      <c r="C304" s="131" t="s">
        <v>12592</v>
      </c>
      <c r="D304" s="130"/>
      <c r="E304" s="131" t="s">
        <v>212</v>
      </c>
      <c r="F304" s="130" t="s">
        <v>8964</v>
      </c>
      <c r="G304" s="130" t="s">
        <v>9601</v>
      </c>
      <c r="H304" s="131" t="s">
        <v>212</v>
      </c>
      <c r="I304" s="130" t="s">
        <v>9750</v>
      </c>
      <c r="J304" s="136" t="str">
        <f t="shared" si="20"/>
        <v>IC.IT.030505</v>
      </c>
      <c r="K304" s="131" t="s">
        <v>1702</v>
      </c>
      <c r="L304" s="130" t="str">
        <f t="shared" si="21"/>
        <v xml:space="preserve">      Sling</v>
      </c>
      <c r="M304" s="137" t="str">
        <f t="shared" si="22"/>
        <v>PI.IC.IT.030505.01</v>
      </c>
      <c r="N304" s="137"/>
      <c r="O304" s="137" t="str">
        <f t="shared" si="23"/>
        <v>PH.IC.IT.030505.01</v>
      </c>
      <c r="P304" s="130"/>
      <c r="Q304" s="137" t="str">
        <f t="shared" si="24"/>
        <v>CL.IC.IT.030505.01</v>
      </c>
      <c r="R304" s="130"/>
      <c r="S304" s="130"/>
      <c r="T304" s="130"/>
      <c r="U304" s="130"/>
      <c r="V304" s="130"/>
      <c r="W304" s="130"/>
      <c r="X304" s="130"/>
      <c r="Y304" s="130"/>
      <c r="Z304" s="130"/>
      <c r="AA304" s="130"/>
      <c r="AB304" s="130"/>
      <c r="AC304" s="130"/>
      <c r="AD304" s="130"/>
      <c r="AE304" s="130"/>
      <c r="AF304" s="130"/>
      <c r="AG304" s="130"/>
      <c r="AH304" s="130"/>
      <c r="AI304" s="130"/>
      <c r="AJ304" s="130"/>
      <c r="AK304" s="130"/>
      <c r="AL304" s="130"/>
      <c r="AM304" s="130"/>
      <c r="AN304" s="130"/>
      <c r="AO304" s="130"/>
      <c r="AP304" s="130"/>
      <c r="AQ304" s="130"/>
      <c r="AR304" s="130"/>
      <c r="AS304" s="130"/>
    </row>
    <row r="305" spans="1:45" s="138" customFormat="1" ht="15">
      <c r="A305" s="130" t="s">
        <v>9344</v>
      </c>
      <c r="B305" s="130"/>
      <c r="C305" s="131" t="s">
        <v>12185</v>
      </c>
      <c r="D305" s="130"/>
      <c r="E305" s="131" t="s">
        <v>212</v>
      </c>
      <c r="F305" s="130" t="s">
        <v>9099</v>
      </c>
      <c r="G305" s="131" t="s">
        <v>9270</v>
      </c>
      <c r="H305" s="131" t="s">
        <v>6988</v>
      </c>
      <c r="I305" s="131" t="s">
        <v>9271</v>
      </c>
      <c r="J305" s="136" t="str">
        <f t="shared" si="20"/>
        <v>IC.IT.030506</v>
      </c>
      <c r="K305" s="131" t="s">
        <v>1702</v>
      </c>
      <c r="L305" s="130" t="str">
        <f t="shared" si="21"/>
        <v xml:space="preserve"> Unable to Assess</v>
      </c>
      <c r="M305" s="137" t="str">
        <f t="shared" si="22"/>
        <v>PI.IC.IT.030506.01</v>
      </c>
      <c r="N305" s="137"/>
      <c r="O305" s="137" t="str">
        <f t="shared" si="23"/>
        <v>PH.IC.IT.030506.01</v>
      </c>
      <c r="P305" s="130"/>
      <c r="Q305" s="137" t="str">
        <f t="shared" si="24"/>
        <v>CL.IC.IT.030506.01</v>
      </c>
      <c r="R305" s="130" t="s">
        <v>12465</v>
      </c>
      <c r="S305" s="130">
        <v>149</v>
      </c>
      <c r="T305" s="130"/>
      <c r="U305" s="130"/>
      <c r="V305" s="130"/>
      <c r="W305" s="130"/>
      <c r="X305" s="130"/>
      <c r="Y305" s="130"/>
      <c r="Z305" s="130"/>
      <c r="AA305" s="130"/>
      <c r="AB305" s="130"/>
      <c r="AC305" s="130"/>
      <c r="AD305" s="130"/>
      <c r="AE305" s="130"/>
      <c r="AF305" s="130"/>
      <c r="AG305" s="130"/>
      <c r="AH305" s="130"/>
      <c r="AI305" s="130"/>
      <c r="AJ305" s="130"/>
      <c r="AK305" s="130"/>
      <c r="AL305" s="130"/>
      <c r="AM305" s="130"/>
      <c r="AN305" s="130"/>
      <c r="AO305" s="130"/>
      <c r="AP305" s="130"/>
      <c r="AQ305" s="130"/>
      <c r="AR305" s="130"/>
      <c r="AS305" s="130"/>
    </row>
    <row r="306" spans="1:45" s="138" customFormat="1" ht="15">
      <c r="A306" s="130" t="s">
        <v>9344</v>
      </c>
      <c r="B306" s="130"/>
      <c r="C306" s="131" t="s">
        <v>12592</v>
      </c>
      <c r="D306" s="130"/>
      <c r="E306" s="131" t="s">
        <v>212</v>
      </c>
      <c r="F306" s="130" t="s">
        <v>9099</v>
      </c>
      <c r="G306" s="131" t="s">
        <v>8842</v>
      </c>
      <c r="H306" s="131" t="s">
        <v>573</v>
      </c>
      <c r="I306" s="131" t="s">
        <v>8842</v>
      </c>
      <c r="J306" s="136" t="str">
        <f t="shared" si="20"/>
        <v>IC.IT.030507</v>
      </c>
      <c r="K306" s="131" t="s">
        <v>1702</v>
      </c>
      <c r="L306" s="130" t="str">
        <f t="shared" si="21"/>
        <v>Other</v>
      </c>
      <c r="M306" s="137" t="str">
        <f t="shared" si="22"/>
        <v>PI.IC.IT.030507.01</v>
      </c>
      <c r="N306" s="137"/>
      <c r="O306" s="137" t="str">
        <f t="shared" si="23"/>
        <v>PH.IC.IT.030507.01</v>
      </c>
      <c r="P306" s="130"/>
      <c r="Q306" s="137" t="str">
        <f t="shared" si="24"/>
        <v>CL.IC.IT.030507.01</v>
      </c>
      <c r="R306" s="130" t="s">
        <v>12465</v>
      </c>
      <c r="S306" s="130">
        <v>153</v>
      </c>
      <c r="T306" s="130"/>
      <c r="U306" s="130"/>
      <c r="V306" s="130"/>
      <c r="W306" s="130"/>
      <c r="X306" s="130"/>
      <c r="Y306" s="130"/>
      <c r="Z306" s="130"/>
      <c r="AA306" s="130"/>
      <c r="AB306" s="130"/>
      <c r="AC306" s="130"/>
      <c r="AD306" s="130"/>
      <c r="AE306" s="130"/>
      <c r="AF306" s="130"/>
      <c r="AG306" s="130"/>
      <c r="AH306" s="130"/>
      <c r="AI306" s="130"/>
      <c r="AJ306" s="130"/>
      <c r="AK306" s="130"/>
      <c r="AL306" s="130"/>
      <c r="AM306" s="130"/>
      <c r="AN306" s="130"/>
      <c r="AO306" s="130"/>
      <c r="AP306" s="130"/>
      <c r="AQ306" s="130"/>
      <c r="AR306" s="130"/>
      <c r="AS306" s="130"/>
    </row>
    <row r="307" spans="1:45" s="145" customFormat="1" ht="16">
      <c r="A307" s="145" t="s">
        <v>9344</v>
      </c>
      <c r="C307" s="170" t="s">
        <v>12185</v>
      </c>
      <c r="D307" s="145" t="s">
        <v>9395</v>
      </c>
      <c r="E307" s="170" t="s">
        <v>6988</v>
      </c>
      <c r="F307" s="145" t="s">
        <v>14650</v>
      </c>
      <c r="G307" s="145" t="s">
        <v>9743</v>
      </c>
      <c r="H307" s="170" t="s">
        <v>1702</v>
      </c>
      <c r="I307" s="145" t="s">
        <v>12157</v>
      </c>
      <c r="J307" s="171" t="str">
        <f t="shared" si="20"/>
        <v>IC.IT.030601</v>
      </c>
      <c r="K307" s="170" t="s">
        <v>12175</v>
      </c>
      <c r="L307" s="145" t="str">
        <f t="shared" si="21"/>
        <v xml:space="preserve">      None</v>
      </c>
      <c r="M307" s="171" t="str">
        <f t="shared" si="22"/>
        <v>PI.IC.IT.030601.01</v>
      </c>
      <c r="N307" s="171"/>
      <c r="O307" s="171" t="str">
        <f t="shared" si="23"/>
        <v>PH.IC.IT.030601.01</v>
      </c>
      <c r="Q307" s="171" t="str">
        <f t="shared" si="24"/>
        <v>CL.IC.IT.030601.01</v>
      </c>
      <c r="AR307" s="145" t="s">
        <v>12773</v>
      </c>
      <c r="AS307" s="145">
        <v>1749</v>
      </c>
    </row>
    <row r="308" spans="1:45" s="145" customFormat="1" ht="16">
      <c r="A308" s="145" t="s">
        <v>9344</v>
      </c>
      <c r="C308" s="170" t="s">
        <v>12185</v>
      </c>
      <c r="E308" s="170" t="s">
        <v>6988</v>
      </c>
      <c r="F308" s="145" t="s">
        <v>14650</v>
      </c>
      <c r="G308" s="145" t="s">
        <v>9608</v>
      </c>
      <c r="H308" s="170" t="s">
        <v>1863</v>
      </c>
      <c r="I308" s="145" t="s">
        <v>9609</v>
      </c>
      <c r="J308" s="171" t="str">
        <f t="shared" si="20"/>
        <v>IC.IT.030602</v>
      </c>
      <c r="K308" s="170" t="s">
        <v>12175</v>
      </c>
      <c r="L308" s="145" t="str">
        <f t="shared" si="21"/>
        <v xml:space="preserve">      Scant</v>
      </c>
      <c r="M308" s="171" t="str">
        <f t="shared" si="22"/>
        <v>PI.IC.IT.030602.01</v>
      </c>
      <c r="N308" s="171"/>
      <c r="O308" s="171" t="str">
        <f t="shared" si="23"/>
        <v>PH.IC.IT.030602.01</v>
      </c>
      <c r="Q308" s="171" t="str">
        <f t="shared" si="24"/>
        <v>CL.IC.IT.030602.01</v>
      </c>
      <c r="AR308" s="145" t="s">
        <v>12773</v>
      </c>
      <c r="AS308" s="145">
        <v>1749</v>
      </c>
    </row>
    <row r="309" spans="1:45" s="145" customFormat="1" ht="16">
      <c r="A309" s="145" t="s">
        <v>9344</v>
      </c>
      <c r="C309" s="170" t="s">
        <v>12185</v>
      </c>
      <c r="E309" s="170" t="s">
        <v>6988</v>
      </c>
      <c r="F309" s="145" t="s">
        <v>14650</v>
      </c>
      <c r="G309" s="145" t="s">
        <v>9610</v>
      </c>
      <c r="H309" s="170" t="s">
        <v>12185</v>
      </c>
      <c r="I309" s="145" t="s">
        <v>9423</v>
      </c>
      <c r="J309" s="171" t="str">
        <f t="shared" si="20"/>
        <v>IC.IT.030603</v>
      </c>
      <c r="K309" s="170" t="s">
        <v>12175</v>
      </c>
      <c r="L309" s="145" t="str">
        <f t="shared" si="21"/>
        <v xml:space="preserve">      Small</v>
      </c>
      <c r="M309" s="171" t="str">
        <f t="shared" si="22"/>
        <v>PI.IC.IT.030603.01</v>
      </c>
      <c r="N309" s="171"/>
      <c r="O309" s="171" t="str">
        <f t="shared" si="23"/>
        <v>PH.IC.IT.030603.01</v>
      </c>
      <c r="Q309" s="171" t="str">
        <f t="shared" si="24"/>
        <v>CL.IC.IT.030603.01</v>
      </c>
      <c r="AR309" s="145" t="s">
        <v>12773</v>
      </c>
      <c r="AS309" s="145">
        <v>1749</v>
      </c>
    </row>
    <row r="310" spans="1:45" s="145" customFormat="1" ht="16">
      <c r="A310" s="145" t="s">
        <v>9344</v>
      </c>
      <c r="C310" s="170" t="s">
        <v>12185</v>
      </c>
      <c r="E310" s="170" t="s">
        <v>6988</v>
      </c>
      <c r="F310" s="145" t="s">
        <v>14650</v>
      </c>
      <c r="G310" s="145" t="s">
        <v>9424</v>
      </c>
      <c r="H310" s="170" t="s">
        <v>11</v>
      </c>
      <c r="I310" s="145" t="s">
        <v>10117</v>
      </c>
      <c r="J310" s="171" t="str">
        <f t="shared" si="20"/>
        <v>IC.IT.030604</v>
      </c>
      <c r="K310" s="170" t="s">
        <v>12175</v>
      </c>
      <c r="L310" s="145" t="str">
        <f t="shared" si="21"/>
        <v xml:space="preserve">      Moderate</v>
      </c>
      <c r="M310" s="171" t="str">
        <f t="shared" si="22"/>
        <v>PI.IC.IT.030604.01</v>
      </c>
      <c r="N310" s="171"/>
      <c r="O310" s="171" t="str">
        <f t="shared" si="23"/>
        <v>PH.IC.IT.030604.01</v>
      </c>
      <c r="Q310" s="171" t="str">
        <f t="shared" si="24"/>
        <v>CL.IC.IT.030604.01</v>
      </c>
      <c r="AR310" s="145" t="s">
        <v>12773</v>
      </c>
      <c r="AS310" s="145">
        <v>1749</v>
      </c>
    </row>
    <row r="311" spans="1:45" s="145" customFormat="1" ht="16">
      <c r="A311" s="145" t="s">
        <v>9344</v>
      </c>
      <c r="C311" s="170" t="s">
        <v>12185</v>
      </c>
      <c r="E311" s="170" t="s">
        <v>6988</v>
      </c>
      <c r="F311" s="145" t="s">
        <v>14650</v>
      </c>
      <c r="G311" s="145" t="s">
        <v>9425</v>
      </c>
      <c r="H311" s="170" t="s">
        <v>212</v>
      </c>
      <c r="I311" s="145" t="s">
        <v>9426</v>
      </c>
      <c r="J311" s="171" t="str">
        <f t="shared" si="20"/>
        <v>IC.IT.030605</v>
      </c>
      <c r="K311" s="170" t="s">
        <v>12175</v>
      </c>
      <c r="L311" s="145" t="str">
        <f t="shared" si="21"/>
        <v xml:space="preserve">      Large</v>
      </c>
      <c r="M311" s="171" t="str">
        <f t="shared" si="22"/>
        <v>PI.IC.IT.030605.01</v>
      </c>
      <c r="N311" s="171"/>
      <c r="O311" s="171" t="str">
        <f t="shared" si="23"/>
        <v>PH.IC.IT.030605.01</v>
      </c>
      <c r="Q311" s="171" t="str">
        <f t="shared" si="24"/>
        <v>CL.IC.IT.030605.01</v>
      </c>
      <c r="AR311" s="145" t="s">
        <v>12773</v>
      </c>
      <c r="AS311" s="145">
        <v>1749</v>
      </c>
    </row>
    <row r="312" spans="1:45" s="145" customFormat="1" ht="16">
      <c r="A312" s="145" t="s">
        <v>9344</v>
      </c>
      <c r="C312" s="170" t="s">
        <v>12185</v>
      </c>
      <c r="E312" s="170" t="s">
        <v>6988</v>
      </c>
      <c r="F312" s="145" t="s">
        <v>14650</v>
      </c>
      <c r="G312" s="145" t="s">
        <v>9427</v>
      </c>
      <c r="H312" s="170" t="s">
        <v>6988</v>
      </c>
      <c r="I312" s="145" t="s">
        <v>9428</v>
      </c>
      <c r="J312" s="171" t="str">
        <f t="shared" si="20"/>
        <v>IC.IT.030606</v>
      </c>
      <c r="K312" s="170" t="s">
        <v>12175</v>
      </c>
      <c r="L312" s="145" t="str">
        <f t="shared" si="21"/>
        <v xml:space="preserve">      Copious</v>
      </c>
      <c r="M312" s="171" t="str">
        <f t="shared" si="22"/>
        <v>PI.IC.IT.030606.01</v>
      </c>
      <c r="N312" s="171"/>
      <c r="O312" s="171" t="str">
        <f t="shared" si="23"/>
        <v>PH.IC.IT.030606.01</v>
      </c>
      <c r="Q312" s="171" t="str">
        <f t="shared" si="24"/>
        <v>CL.IC.IT.030606.01</v>
      </c>
      <c r="AR312" s="145" t="s">
        <v>12773</v>
      </c>
      <c r="AS312" s="145">
        <v>1749</v>
      </c>
    </row>
    <row r="313" spans="1:45" s="145" customFormat="1" ht="16">
      <c r="A313" s="145" t="s">
        <v>9344</v>
      </c>
      <c r="C313" s="170" t="s">
        <v>12185</v>
      </c>
      <c r="E313" s="170" t="s">
        <v>6988</v>
      </c>
      <c r="F313" s="145" t="s">
        <v>14650</v>
      </c>
      <c r="G313" s="170" t="s">
        <v>9270</v>
      </c>
      <c r="H313" s="170" t="s">
        <v>573</v>
      </c>
      <c r="I313" s="170" t="s">
        <v>9271</v>
      </c>
      <c r="J313" s="171" t="str">
        <f t="shared" si="20"/>
        <v>IC.IT.030607</v>
      </c>
      <c r="K313" s="170" t="s">
        <v>12175</v>
      </c>
      <c r="L313" s="145" t="str">
        <f t="shared" si="21"/>
        <v xml:space="preserve"> Unable to Assess</v>
      </c>
      <c r="M313" s="171" t="str">
        <f t="shared" si="22"/>
        <v>PI.IC.IT.030607.01</v>
      </c>
      <c r="N313" s="171"/>
      <c r="O313" s="171" t="str">
        <f t="shared" si="23"/>
        <v>PH.IC.IT.030607.01</v>
      </c>
      <c r="Q313" s="171" t="str">
        <f t="shared" si="24"/>
        <v>CL.IC.IT.030607.01</v>
      </c>
      <c r="R313" s="145" t="s">
        <v>12465</v>
      </c>
      <c r="S313" s="145">
        <v>150</v>
      </c>
      <c r="AR313" s="145" t="s">
        <v>12773</v>
      </c>
      <c r="AS313" s="145">
        <v>1749</v>
      </c>
    </row>
    <row r="314" spans="1:45" s="145" customFormat="1" ht="16">
      <c r="A314" s="145" t="s">
        <v>9344</v>
      </c>
      <c r="C314" s="170" t="s">
        <v>12185</v>
      </c>
      <c r="D314" s="145" t="s">
        <v>9435</v>
      </c>
      <c r="E314" s="170" t="s">
        <v>573</v>
      </c>
      <c r="F314" s="145" t="s">
        <v>14650</v>
      </c>
      <c r="G314" s="145" t="s">
        <v>9436</v>
      </c>
      <c r="H314" s="170" t="s">
        <v>12175</v>
      </c>
      <c r="I314" s="145" t="s">
        <v>11179</v>
      </c>
      <c r="J314" s="171" t="str">
        <f t="shared" si="20"/>
        <v>IC.IT.030701</v>
      </c>
      <c r="K314" s="170" t="s">
        <v>12175</v>
      </c>
      <c r="L314" s="145" t="str">
        <f t="shared" si="21"/>
        <v xml:space="preserve">      Colorless</v>
      </c>
      <c r="M314" s="171" t="str">
        <f t="shared" si="22"/>
        <v>PI.IC.IT.030701.01</v>
      </c>
      <c r="N314" s="171"/>
      <c r="O314" s="171" t="str">
        <f t="shared" si="23"/>
        <v>PH.IC.IT.030701.01</v>
      </c>
      <c r="Q314" s="171" t="str">
        <f t="shared" si="24"/>
        <v>CL.IC.IT.030701.01</v>
      </c>
      <c r="AR314" s="145" t="s">
        <v>12773</v>
      </c>
      <c r="AS314" s="145">
        <v>1749</v>
      </c>
    </row>
    <row r="315" spans="1:45" s="145" customFormat="1" ht="16">
      <c r="A315" s="145" t="s">
        <v>9344</v>
      </c>
      <c r="C315" s="170" t="s">
        <v>12185</v>
      </c>
      <c r="E315" s="170" t="s">
        <v>573</v>
      </c>
      <c r="F315" s="145" t="s">
        <v>14650</v>
      </c>
      <c r="G315" s="145" t="s">
        <v>9441</v>
      </c>
      <c r="H315" s="170" t="s">
        <v>1863</v>
      </c>
      <c r="I315" s="145" t="s">
        <v>11177</v>
      </c>
      <c r="J315" s="171" t="str">
        <f t="shared" si="20"/>
        <v>IC.IT.030702</v>
      </c>
      <c r="K315" s="170" t="s">
        <v>12175</v>
      </c>
      <c r="L315" s="145" t="str">
        <f t="shared" si="21"/>
        <v xml:space="preserve">      Yellow</v>
      </c>
      <c r="M315" s="171" t="str">
        <f t="shared" si="22"/>
        <v>PI.IC.IT.030702.01</v>
      </c>
      <c r="N315" s="171"/>
      <c r="O315" s="171" t="str">
        <f t="shared" si="23"/>
        <v>PH.IC.IT.030702.01</v>
      </c>
      <c r="Q315" s="171" t="str">
        <f t="shared" si="24"/>
        <v>CL.IC.IT.030702.01</v>
      </c>
      <c r="AR315" s="145" t="s">
        <v>12773</v>
      </c>
      <c r="AS315" s="145">
        <v>1749</v>
      </c>
    </row>
    <row r="316" spans="1:45" s="145" customFormat="1" ht="16">
      <c r="A316" s="145" t="s">
        <v>9344</v>
      </c>
      <c r="C316" s="170" t="s">
        <v>12185</v>
      </c>
      <c r="E316" s="170" t="s">
        <v>573</v>
      </c>
      <c r="F316" s="145" t="s">
        <v>14650</v>
      </c>
      <c r="G316" s="145" t="s">
        <v>9442</v>
      </c>
      <c r="H316" s="170" t="s">
        <v>12185</v>
      </c>
      <c r="I316" s="145" t="s">
        <v>11877</v>
      </c>
      <c r="J316" s="171" t="str">
        <f t="shared" si="20"/>
        <v>IC.IT.030703</v>
      </c>
      <c r="K316" s="170" t="s">
        <v>12175</v>
      </c>
      <c r="L316" s="145" t="str">
        <f t="shared" si="21"/>
        <v xml:space="preserve">      Amber</v>
      </c>
      <c r="M316" s="171" t="str">
        <f t="shared" si="22"/>
        <v>PI.IC.IT.030703.01</v>
      </c>
      <c r="N316" s="171"/>
      <c r="O316" s="171" t="str">
        <f t="shared" si="23"/>
        <v>PH.IC.IT.030703.01</v>
      </c>
      <c r="Q316" s="171" t="str">
        <f t="shared" si="24"/>
        <v>CL.IC.IT.030703.01</v>
      </c>
      <c r="AR316" s="145" t="s">
        <v>12773</v>
      </c>
      <c r="AS316" s="145">
        <v>1749</v>
      </c>
    </row>
    <row r="317" spans="1:45" s="145" customFormat="1" ht="16">
      <c r="A317" s="145" t="s">
        <v>9344</v>
      </c>
      <c r="C317" s="170" t="s">
        <v>12185</v>
      </c>
      <c r="E317" s="170" t="s">
        <v>573</v>
      </c>
      <c r="F317" s="145" t="s">
        <v>14650</v>
      </c>
      <c r="G317" s="145" t="s">
        <v>9443</v>
      </c>
      <c r="H317" s="170" t="s">
        <v>11</v>
      </c>
      <c r="I317" s="145" t="s">
        <v>11181</v>
      </c>
      <c r="J317" s="171" t="str">
        <f t="shared" si="20"/>
        <v>IC.IT.030704</v>
      </c>
      <c r="K317" s="170" t="s">
        <v>12175</v>
      </c>
      <c r="L317" s="145" t="str">
        <f t="shared" si="21"/>
        <v xml:space="preserve">      Pink</v>
      </c>
      <c r="M317" s="171" t="str">
        <f t="shared" si="22"/>
        <v>PI.IC.IT.030704.01</v>
      </c>
      <c r="N317" s="171"/>
      <c r="O317" s="171" t="str">
        <f t="shared" si="23"/>
        <v>PH.IC.IT.030704.01</v>
      </c>
      <c r="Q317" s="171" t="str">
        <f t="shared" si="24"/>
        <v>CL.IC.IT.030704.01</v>
      </c>
      <c r="AR317" s="145" t="s">
        <v>12773</v>
      </c>
      <c r="AS317" s="145">
        <v>1749</v>
      </c>
    </row>
    <row r="318" spans="1:45" s="145" customFormat="1" ht="16">
      <c r="A318" s="145" t="s">
        <v>9344</v>
      </c>
      <c r="C318" s="170" t="s">
        <v>12185</v>
      </c>
      <c r="E318" s="170" t="s">
        <v>573</v>
      </c>
      <c r="F318" s="145" t="s">
        <v>14650</v>
      </c>
      <c r="G318" s="145" t="s">
        <v>9324</v>
      </c>
      <c r="H318" s="170" t="s">
        <v>212</v>
      </c>
      <c r="I318" s="145" t="s">
        <v>11477</v>
      </c>
      <c r="J318" s="171" t="str">
        <f t="shared" si="20"/>
        <v>IC.IT.030705</v>
      </c>
      <c r="K318" s="170" t="s">
        <v>12175</v>
      </c>
      <c r="L318" s="145" t="str">
        <f t="shared" si="21"/>
        <v xml:space="preserve">      Red</v>
      </c>
      <c r="M318" s="171" t="str">
        <f t="shared" si="22"/>
        <v>PI.IC.IT.030705.01</v>
      </c>
      <c r="N318" s="171"/>
      <c r="O318" s="171" t="str">
        <f t="shared" si="23"/>
        <v>PH.IC.IT.030705.01</v>
      </c>
      <c r="Q318" s="171" t="str">
        <f t="shared" si="24"/>
        <v>CL.IC.IT.030705.01</v>
      </c>
      <c r="AR318" s="145" t="s">
        <v>12773</v>
      </c>
      <c r="AS318" s="145">
        <v>1749</v>
      </c>
    </row>
    <row r="319" spans="1:45" s="145" customFormat="1" ht="16">
      <c r="A319" s="145" t="s">
        <v>9344</v>
      </c>
      <c r="C319" s="170" t="s">
        <v>12185</v>
      </c>
      <c r="E319" s="170" t="s">
        <v>573</v>
      </c>
      <c r="F319" s="145" t="s">
        <v>14650</v>
      </c>
      <c r="G319" s="145" t="s">
        <v>10386</v>
      </c>
      <c r="H319" s="170" t="s">
        <v>6988</v>
      </c>
      <c r="I319" s="145" t="s">
        <v>10387</v>
      </c>
      <c r="J319" s="171" t="str">
        <f t="shared" si="20"/>
        <v>IC.IT.030706</v>
      </c>
      <c r="K319" s="170" t="s">
        <v>12175</v>
      </c>
      <c r="L319" s="145" t="str">
        <f t="shared" si="21"/>
        <v xml:space="preserve">     Bright red</v>
      </c>
      <c r="M319" s="171" t="str">
        <f t="shared" si="22"/>
        <v>PI.IC.IT.030706.01</v>
      </c>
      <c r="N319" s="171"/>
      <c r="O319" s="171" t="str">
        <f t="shared" si="23"/>
        <v>PH.IC.IT.030706.01</v>
      </c>
      <c r="Q319" s="171" t="str">
        <f t="shared" si="24"/>
        <v>CL.IC.IT.030706.01</v>
      </c>
      <c r="AR319" s="145" t="s">
        <v>12773</v>
      </c>
      <c r="AS319" s="145">
        <v>1749</v>
      </c>
    </row>
    <row r="320" spans="1:45" s="145" customFormat="1" ht="16">
      <c r="A320" s="145" t="s">
        <v>9344</v>
      </c>
      <c r="C320" s="170" t="s">
        <v>12185</v>
      </c>
      <c r="E320" s="170" t="s">
        <v>573</v>
      </c>
      <c r="F320" s="145" t="s">
        <v>14650</v>
      </c>
      <c r="G320" s="145" t="s">
        <v>9325</v>
      </c>
      <c r="H320" s="170" t="s">
        <v>573</v>
      </c>
      <c r="I320" s="145" t="s">
        <v>11331</v>
      </c>
      <c r="J320" s="171" t="str">
        <f t="shared" si="20"/>
        <v>IC.IT.030707</v>
      </c>
      <c r="K320" s="170" t="s">
        <v>12175</v>
      </c>
      <c r="L320" s="145" t="str">
        <f t="shared" si="21"/>
        <v xml:space="preserve">      Maroon</v>
      </c>
      <c r="M320" s="171" t="str">
        <f t="shared" si="22"/>
        <v>PI.IC.IT.030707.01</v>
      </c>
      <c r="N320" s="171"/>
      <c r="O320" s="171" t="str">
        <f t="shared" si="23"/>
        <v>PH.IC.IT.030707.01</v>
      </c>
      <c r="Q320" s="171" t="str">
        <f t="shared" si="24"/>
        <v>CL.IC.IT.030707.01</v>
      </c>
      <c r="AR320" s="145" t="s">
        <v>12773</v>
      </c>
      <c r="AS320" s="145">
        <v>1749</v>
      </c>
    </row>
    <row r="321" spans="1:45" s="145" customFormat="1" ht="16">
      <c r="A321" s="145" t="s">
        <v>9344</v>
      </c>
      <c r="C321" s="170" t="s">
        <v>12185</v>
      </c>
      <c r="E321" s="170" t="s">
        <v>573</v>
      </c>
      <c r="F321" s="145" t="s">
        <v>14650</v>
      </c>
      <c r="G321" s="145" t="s">
        <v>9323</v>
      </c>
      <c r="H321" s="170" t="s">
        <v>92</v>
      </c>
      <c r="I321" s="145" t="s">
        <v>11881</v>
      </c>
      <c r="J321" s="171" t="str">
        <f t="shared" si="20"/>
        <v>IC.IT.030708</v>
      </c>
      <c r="K321" s="170" t="s">
        <v>12175</v>
      </c>
      <c r="L321" s="145" t="str">
        <f t="shared" si="21"/>
        <v xml:space="preserve">      Tan</v>
      </c>
      <c r="M321" s="171" t="str">
        <f t="shared" si="22"/>
        <v>PI.IC.IT.030708.01</v>
      </c>
      <c r="N321" s="171"/>
      <c r="O321" s="171" t="str">
        <f t="shared" si="23"/>
        <v>PH.IC.IT.030708.01</v>
      </c>
      <c r="Q321" s="171" t="str">
        <f t="shared" si="24"/>
        <v>CL.IC.IT.030708.01</v>
      </c>
      <c r="AR321" s="145" t="s">
        <v>12773</v>
      </c>
      <c r="AS321" s="145">
        <v>1749</v>
      </c>
    </row>
    <row r="322" spans="1:45" s="145" customFormat="1" ht="16">
      <c r="A322" s="145" t="s">
        <v>9344</v>
      </c>
      <c r="C322" s="170" t="s">
        <v>12185</v>
      </c>
      <c r="E322" s="170" t="s">
        <v>573</v>
      </c>
      <c r="F322" s="145" t="s">
        <v>14650</v>
      </c>
      <c r="G322" s="145" t="s">
        <v>9446</v>
      </c>
      <c r="H322" s="170" t="s">
        <v>93</v>
      </c>
      <c r="I322" s="145" t="s">
        <v>10384</v>
      </c>
      <c r="J322" s="171" t="str">
        <f t="shared" ref="J322:J385" si="25">CONCATENATE("IC.IT.",C322,E322,H322)</f>
        <v>IC.IT.030709</v>
      </c>
      <c r="K322" s="170" t="s">
        <v>12175</v>
      </c>
      <c r="L322" s="145" t="str">
        <f t="shared" ref="L322:L385" si="26">G322</f>
        <v xml:space="preserve">      Brown</v>
      </c>
      <c r="M322" s="171" t="str">
        <f t="shared" ref="M322:M385" si="27">CONCATENATE("PI.",J322,".",K322)</f>
        <v>PI.IC.IT.030709.01</v>
      </c>
      <c r="N322" s="171"/>
      <c r="O322" s="171" t="str">
        <f t="shared" ref="O322:O385" si="28">CONCATENATE("PH.",J322,".",K322)</f>
        <v>PH.IC.IT.030709.01</v>
      </c>
      <c r="Q322" s="171" t="str">
        <f t="shared" ref="Q322:Q385" si="29">CONCATENATE("CL.",J322,".",K322)</f>
        <v>CL.IC.IT.030709.01</v>
      </c>
      <c r="AR322" s="145" t="s">
        <v>12773</v>
      </c>
      <c r="AS322" s="145">
        <v>1749</v>
      </c>
    </row>
    <row r="323" spans="1:45" s="145" customFormat="1" ht="16">
      <c r="A323" s="145" t="s">
        <v>9344</v>
      </c>
      <c r="C323" s="170" t="s">
        <v>12185</v>
      </c>
      <c r="E323" s="170" t="s">
        <v>573</v>
      </c>
      <c r="F323" s="145" t="s">
        <v>14650</v>
      </c>
      <c r="G323" s="145" t="s">
        <v>9447</v>
      </c>
      <c r="H323" s="170" t="s">
        <v>3188</v>
      </c>
      <c r="I323" s="145" t="s">
        <v>11879</v>
      </c>
      <c r="J323" s="171" t="str">
        <f t="shared" si="25"/>
        <v>IC.IT.030710</v>
      </c>
      <c r="K323" s="170" t="s">
        <v>12175</v>
      </c>
      <c r="L323" s="145" t="str">
        <f t="shared" si="26"/>
        <v xml:space="preserve">      Green</v>
      </c>
      <c r="M323" s="171" t="str">
        <f t="shared" si="27"/>
        <v>PI.IC.IT.030710.01</v>
      </c>
      <c r="N323" s="171"/>
      <c r="O323" s="171" t="str">
        <f t="shared" si="28"/>
        <v>PH.IC.IT.030710.01</v>
      </c>
      <c r="Q323" s="171" t="str">
        <f t="shared" si="29"/>
        <v>CL.IC.IT.030710.01</v>
      </c>
      <c r="AR323" s="145" t="s">
        <v>12773</v>
      </c>
      <c r="AS323" s="145">
        <v>1749</v>
      </c>
    </row>
    <row r="324" spans="1:45" s="145" customFormat="1" ht="16">
      <c r="A324" s="145" t="s">
        <v>9344</v>
      </c>
      <c r="C324" s="170" t="s">
        <v>12185</v>
      </c>
      <c r="E324" s="170" t="s">
        <v>573</v>
      </c>
      <c r="F324" s="145" t="s">
        <v>14650</v>
      </c>
      <c r="G324" s="145" t="s">
        <v>10144</v>
      </c>
      <c r="H324" s="170" t="s">
        <v>153</v>
      </c>
      <c r="I324" s="145" t="s">
        <v>10145</v>
      </c>
      <c r="J324" s="171" t="str">
        <f t="shared" si="25"/>
        <v>IC.IT.030712</v>
      </c>
      <c r="K324" s="170" t="s">
        <v>12175</v>
      </c>
      <c r="L324" s="145" t="str">
        <f t="shared" si="26"/>
        <v xml:space="preserve">     White</v>
      </c>
      <c r="M324" s="171" t="str">
        <f t="shared" si="27"/>
        <v>PI.IC.IT.030712.01</v>
      </c>
      <c r="N324" s="171"/>
      <c r="O324" s="171" t="str">
        <f t="shared" si="28"/>
        <v>PH.IC.IT.030712.01</v>
      </c>
      <c r="Q324" s="171" t="str">
        <f t="shared" si="29"/>
        <v>CL.IC.IT.030712.01</v>
      </c>
      <c r="AR324" s="145" t="s">
        <v>12773</v>
      </c>
      <c r="AS324" s="145">
        <v>1749</v>
      </c>
    </row>
    <row r="325" spans="1:45" s="145" customFormat="1" ht="16">
      <c r="A325" s="145" t="s">
        <v>9344</v>
      </c>
      <c r="C325" s="170" t="s">
        <v>12185</v>
      </c>
      <c r="E325" s="170" t="s">
        <v>573</v>
      </c>
      <c r="F325" s="145" t="s">
        <v>14650</v>
      </c>
      <c r="G325" s="145" t="s">
        <v>9326</v>
      </c>
      <c r="H325" s="170" t="s">
        <v>215</v>
      </c>
      <c r="I325" s="145" t="s">
        <v>10635</v>
      </c>
      <c r="J325" s="171" t="str">
        <f t="shared" si="25"/>
        <v>IC.IT.030713</v>
      </c>
      <c r="K325" s="170" t="s">
        <v>12175</v>
      </c>
      <c r="L325" s="145" t="str">
        <f t="shared" si="26"/>
        <v xml:space="preserve">      Black</v>
      </c>
      <c r="M325" s="171" t="str">
        <f t="shared" si="27"/>
        <v>PI.IC.IT.030713.01</v>
      </c>
      <c r="N325" s="171"/>
      <c r="O325" s="171" t="str">
        <f t="shared" si="28"/>
        <v>PH.IC.IT.030713.01</v>
      </c>
      <c r="Q325" s="171" t="str">
        <f t="shared" si="29"/>
        <v>CL.IC.IT.030713.01</v>
      </c>
      <c r="AR325" s="145" t="s">
        <v>12773</v>
      </c>
      <c r="AS325" s="145">
        <v>1749</v>
      </c>
    </row>
    <row r="326" spans="1:45" s="145" customFormat="1" ht="16">
      <c r="A326" s="145" t="s">
        <v>9344</v>
      </c>
      <c r="C326" s="170" t="s">
        <v>12185</v>
      </c>
      <c r="E326" s="170" t="s">
        <v>573</v>
      </c>
      <c r="F326" s="145" t="s">
        <v>14650</v>
      </c>
      <c r="G326" s="170" t="s">
        <v>9274</v>
      </c>
      <c r="H326" s="170" t="s">
        <v>4082</v>
      </c>
      <c r="I326" s="170" t="s">
        <v>9271</v>
      </c>
      <c r="J326" s="171" t="str">
        <f t="shared" si="25"/>
        <v>IC.IT.030714</v>
      </c>
      <c r="K326" s="170" t="s">
        <v>1702</v>
      </c>
      <c r="L326" s="145" t="str">
        <f t="shared" si="26"/>
        <v xml:space="preserve">  Unable to assess</v>
      </c>
      <c r="M326" s="171" t="str">
        <f t="shared" si="27"/>
        <v>PI.IC.IT.030714.01</v>
      </c>
      <c r="N326" s="171"/>
      <c r="O326" s="171" t="str">
        <f t="shared" si="28"/>
        <v>PH.IC.IT.030714.01</v>
      </c>
      <c r="Q326" s="171" t="str">
        <f t="shared" si="29"/>
        <v>CL.IC.IT.030714.01</v>
      </c>
      <c r="R326" s="145" t="s">
        <v>12465</v>
      </c>
      <c r="S326" s="145">
        <v>151</v>
      </c>
      <c r="AR326" s="145" t="s">
        <v>12773</v>
      </c>
      <c r="AS326" s="145">
        <v>1749</v>
      </c>
    </row>
    <row r="327" spans="1:45" s="145" customFormat="1" ht="16">
      <c r="A327" s="145" t="s">
        <v>9344</v>
      </c>
      <c r="C327" s="170" t="s">
        <v>12185</v>
      </c>
      <c r="D327" s="145" t="s">
        <v>9301</v>
      </c>
      <c r="E327" s="170" t="s">
        <v>92</v>
      </c>
      <c r="F327" s="145" t="s">
        <v>14650</v>
      </c>
      <c r="G327" s="145" t="s">
        <v>9448</v>
      </c>
      <c r="H327" s="170" t="s">
        <v>12175</v>
      </c>
      <c r="I327" s="145" t="s">
        <v>11550</v>
      </c>
      <c r="J327" s="171" t="str">
        <f t="shared" si="25"/>
        <v>IC.IT.030801</v>
      </c>
      <c r="K327" s="170" t="s">
        <v>1702</v>
      </c>
      <c r="L327" s="145" t="str">
        <f t="shared" si="26"/>
        <v xml:space="preserve">     Clear </v>
      </c>
      <c r="M327" s="171" t="str">
        <f t="shared" si="27"/>
        <v>PI.IC.IT.030801.01</v>
      </c>
      <c r="N327" s="171"/>
      <c r="O327" s="171" t="str">
        <f t="shared" si="28"/>
        <v>PH.IC.IT.030801.01</v>
      </c>
      <c r="Q327" s="171" t="str">
        <f t="shared" si="29"/>
        <v>CL.IC.IT.030801.01</v>
      </c>
      <c r="AR327" s="145" t="s">
        <v>12773</v>
      </c>
      <c r="AS327" s="145">
        <v>1749</v>
      </c>
    </row>
    <row r="328" spans="1:45" s="145" customFormat="1" ht="16">
      <c r="A328" s="145" t="s">
        <v>9344</v>
      </c>
      <c r="C328" s="170" t="s">
        <v>12185</v>
      </c>
      <c r="E328" s="170" t="s">
        <v>92</v>
      </c>
      <c r="F328" s="145" t="s">
        <v>14650</v>
      </c>
      <c r="G328" s="145" t="s">
        <v>9449</v>
      </c>
      <c r="H328" s="170" t="s">
        <v>1863</v>
      </c>
      <c r="I328" s="145" t="s">
        <v>11883</v>
      </c>
      <c r="J328" s="171" t="str">
        <f t="shared" si="25"/>
        <v>IC.IT.030802</v>
      </c>
      <c r="K328" s="170" t="s">
        <v>12175</v>
      </c>
      <c r="L328" s="145" t="str">
        <f t="shared" si="26"/>
        <v xml:space="preserve">      Bloody</v>
      </c>
      <c r="M328" s="171" t="str">
        <f t="shared" si="27"/>
        <v>PI.IC.IT.030802.01</v>
      </c>
      <c r="N328" s="171"/>
      <c r="O328" s="171" t="str">
        <f t="shared" si="28"/>
        <v>PH.IC.IT.030802.01</v>
      </c>
      <c r="Q328" s="171" t="str">
        <f t="shared" si="29"/>
        <v>CL.IC.IT.030802.01</v>
      </c>
      <c r="AR328" s="145" t="s">
        <v>12773</v>
      </c>
      <c r="AS328" s="145">
        <v>1749</v>
      </c>
    </row>
    <row r="329" spans="1:45" s="145" customFormat="1" ht="16">
      <c r="A329" s="145" t="s">
        <v>9344</v>
      </c>
      <c r="C329" s="170" t="s">
        <v>12185</v>
      </c>
      <c r="E329" s="170" t="s">
        <v>92</v>
      </c>
      <c r="F329" s="145" t="s">
        <v>14650</v>
      </c>
      <c r="G329" s="145" t="s">
        <v>9450</v>
      </c>
      <c r="H329" s="170" t="s">
        <v>12185</v>
      </c>
      <c r="I329" s="145" t="s">
        <v>11546</v>
      </c>
      <c r="J329" s="171" t="str">
        <f t="shared" si="25"/>
        <v>IC.IT.030803</v>
      </c>
      <c r="K329" s="170" t="s">
        <v>12175</v>
      </c>
      <c r="L329" s="145" t="str">
        <f t="shared" si="26"/>
        <v xml:space="preserve">      Serosanguinous</v>
      </c>
      <c r="M329" s="171" t="str">
        <f t="shared" si="27"/>
        <v>PI.IC.IT.030803.01</v>
      </c>
      <c r="N329" s="171"/>
      <c r="O329" s="171" t="str">
        <f t="shared" si="28"/>
        <v>PH.IC.IT.030803.01</v>
      </c>
      <c r="Q329" s="171" t="str">
        <f t="shared" si="29"/>
        <v>CL.IC.IT.030803.01</v>
      </c>
      <c r="AR329" s="145" t="s">
        <v>12773</v>
      </c>
      <c r="AS329" s="145">
        <v>1749</v>
      </c>
    </row>
    <row r="330" spans="1:45" s="145" customFormat="1" ht="16">
      <c r="A330" s="145" t="s">
        <v>9344</v>
      </c>
      <c r="C330" s="170" t="s">
        <v>12185</v>
      </c>
      <c r="E330" s="170" t="s">
        <v>92</v>
      </c>
      <c r="F330" s="145" t="s">
        <v>14650</v>
      </c>
      <c r="G330" s="145" t="s">
        <v>9451</v>
      </c>
      <c r="H330" s="170" t="s">
        <v>11</v>
      </c>
      <c r="I330" s="145" t="s">
        <v>11548</v>
      </c>
      <c r="J330" s="171" t="str">
        <f t="shared" si="25"/>
        <v>IC.IT.030804</v>
      </c>
      <c r="K330" s="170" t="s">
        <v>12175</v>
      </c>
      <c r="L330" s="145" t="str">
        <f t="shared" si="26"/>
        <v xml:space="preserve">      Serous</v>
      </c>
      <c r="M330" s="171" t="str">
        <f t="shared" si="27"/>
        <v>PI.IC.IT.030804.01</v>
      </c>
      <c r="N330" s="171"/>
      <c r="O330" s="171" t="str">
        <f t="shared" si="28"/>
        <v>PH.IC.IT.030804.01</v>
      </c>
      <c r="Q330" s="171" t="str">
        <f t="shared" si="29"/>
        <v>CL.IC.IT.030804.01</v>
      </c>
      <c r="AR330" s="145" t="s">
        <v>12773</v>
      </c>
      <c r="AS330" s="145">
        <v>1749</v>
      </c>
    </row>
    <row r="331" spans="1:45" s="145" customFormat="1" ht="16">
      <c r="A331" s="145" t="s">
        <v>9344</v>
      </c>
      <c r="C331" s="170" t="s">
        <v>12185</v>
      </c>
      <c r="E331" s="170" t="s">
        <v>92</v>
      </c>
      <c r="F331" s="145" t="s">
        <v>14650</v>
      </c>
      <c r="G331" s="145" t="s">
        <v>9452</v>
      </c>
      <c r="H331" s="170" t="s">
        <v>212</v>
      </c>
      <c r="I331" s="145" t="s">
        <v>11552</v>
      </c>
      <c r="J331" s="171" t="str">
        <f t="shared" si="25"/>
        <v>IC.IT.030805</v>
      </c>
      <c r="K331" s="170" t="s">
        <v>12175</v>
      </c>
      <c r="L331" s="145" t="str">
        <f t="shared" si="26"/>
        <v xml:space="preserve">      Cloudy</v>
      </c>
      <c r="M331" s="171" t="str">
        <f t="shared" si="27"/>
        <v>PI.IC.IT.030805.01</v>
      </c>
      <c r="N331" s="171"/>
      <c r="O331" s="171" t="str">
        <f t="shared" si="28"/>
        <v>PH.IC.IT.030805.01</v>
      </c>
      <c r="Q331" s="171" t="str">
        <f t="shared" si="29"/>
        <v>CL.IC.IT.030805.01</v>
      </c>
      <c r="AR331" s="145" t="s">
        <v>12773</v>
      </c>
      <c r="AS331" s="145">
        <v>1749</v>
      </c>
    </row>
    <row r="332" spans="1:45" s="145" customFormat="1" ht="16">
      <c r="A332" s="145" t="s">
        <v>9344</v>
      </c>
      <c r="C332" s="170" t="s">
        <v>12185</v>
      </c>
      <c r="E332" s="170" t="s">
        <v>92</v>
      </c>
      <c r="F332" s="145" t="s">
        <v>14650</v>
      </c>
      <c r="G332" s="145" t="s">
        <v>9453</v>
      </c>
      <c r="H332" s="170" t="s">
        <v>6988</v>
      </c>
      <c r="I332" s="145" t="s">
        <v>11554</v>
      </c>
      <c r="J332" s="171" t="str">
        <f t="shared" si="25"/>
        <v>IC.IT.030806</v>
      </c>
      <c r="K332" s="170" t="s">
        <v>12175</v>
      </c>
      <c r="L332" s="145" t="str">
        <f t="shared" si="26"/>
        <v xml:space="preserve">      Purulent</v>
      </c>
      <c r="M332" s="171" t="str">
        <f t="shared" si="27"/>
        <v>PI.IC.IT.030806.01</v>
      </c>
      <c r="N332" s="171"/>
      <c r="O332" s="171" t="str">
        <f t="shared" si="28"/>
        <v>PH.IC.IT.030806.01</v>
      </c>
      <c r="Q332" s="171" t="str">
        <f t="shared" si="29"/>
        <v>CL.IC.IT.030806.01</v>
      </c>
      <c r="AR332" s="145" t="s">
        <v>12773</v>
      </c>
      <c r="AS332" s="145">
        <v>1749</v>
      </c>
    </row>
    <row r="333" spans="1:45" s="145" customFormat="1" ht="16">
      <c r="A333" s="145" t="s">
        <v>9344</v>
      </c>
      <c r="C333" s="170" t="s">
        <v>12185</v>
      </c>
      <c r="E333" s="170" t="s">
        <v>92</v>
      </c>
      <c r="F333" s="145" t="s">
        <v>14650</v>
      </c>
      <c r="G333" s="145" t="s">
        <v>9454</v>
      </c>
      <c r="H333" s="170" t="s">
        <v>573</v>
      </c>
      <c r="I333" s="145" t="s">
        <v>11396</v>
      </c>
      <c r="J333" s="171" t="str">
        <f t="shared" si="25"/>
        <v>IC.IT.030807</v>
      </c>
      <c r="K333" s="170" t="s">
        <v>12175</v>
      </c>
      <c r="L333" s="145" t="str">
        <f t="shared" si="26"/>
        <v xml:space="preserve">      Viscous</v>
      </c>
      <c r="M333" s="171" t="str">
        <f t="shared" si="27"/>
        <v>PI.IC.IT.030807.01</v>
      </c>
      <c r="N333" s="171"/>
      <c r="O333" s="171" t="str">
        <f t="shared" si="28"/>
        <v>PH.IC.IT.030807.01</v>
      </c>
      <c r="Q333" s="171" t="str">
        <f t="shared" si="29"/>
        <v>CL.IC.IT.030807.01</v>
      </c>
      <c r="AR333" s="145" t="s">
        <v>12773</v>
      </c>
      <c r="AS333" s="145">
        <v>1749</v>
      </c>
    </row>
    <row r="334" spans="1:45" s="145" customFormat="1" ht="16">
      <c r="A334" s="145" t="s">
        <v>9344</v>
      </c>
      <c r="C334" s="170" t="s">
        <v>12185</v>
      </c>
      <c r="E334" s="170" t="s">
        <v>92</v>
      </c>
      <c r="F334" s="145" t="s">
        <v>14650</v>
      </c>
      <c r="G334" s="170" t="s">
        <v>9270</v>
      </c>
      <c r="H334" s="170" t="s">
        <v>92</v>
      </c>
      <c r="I334" s="170" t="s">
        <v>9271</v>
      </c>
      <c r="J334" s="171" t="str">
        <f t="shared" si="25"/>
        <v>IC.IT.030808</v>
      </c>
      <c r="K334" s="170" t="s">
        <v>12175</v>
      </c>
      <c r="L334" s="145" t="str">
        <f t="shared" si="26"/>
        <v xml:space="preserve"> Unable to Assess</v>
      </c>
      <c r="M334" s="171" t="str">
        <f t="shared" si="27"/>
        <v>PI.IC.IT.030808.01</v>
      </c>
      <c r="N334" s="171"/>
      <c r="O334" s="171" t="str">
        <f t="shared" si="28"/>
        <v>PH.IC.IT.030808.01</v>
      </c>
      <c r="Q334" s="171" t="str">
        <f t="shared" si="29"/>
        <v>CL.IC.IT.030808.01</v>
      </c>
      <c r="R334" s="145" t="s">
        <v>12465</v>
      </c>
      <c r="S334" s="145">
        <v>152</v>
      </c>
      <c r="AR334" s="145" t="s">
        <v>12773</v>
      </c>
      <c r="AS334" s="145">
        <v>1749</v>
      </c>
    </row>
    <row r="335" spans="1:45" s="145" customFormat="1" ht="16">
      <c r="A335" s="145" t="s">
        <v>9344</v>
      </c>
      <c r="C335" s="170" t="s">
        <v>12592</v>
      </c>
      <c r="D335" s="145" t="s">
        <v>9582</v>
      </c>
      <c r="E335" s="170" t="s">
        <v>93</v>
      </c>
      <c r="F335" s="145" t="s">
        <v>14650</v>
      </c>
      <c r="G335" s="145" t="s">
        <v>9710</v>
      </c>
      <c r="H335" s="170" t="s">
        <v>1702</v>
      </c>
      <c r="I335" s="145" t="s">
        <v>11233</v>
      </c>
      <c r="J335" s="171" t="str">
        <f t="shared" si="25"/>
        <v>IC.IT.030901</v>
      </c>
      <c r="K335" s="170" t="s">
        <v>1702</v>
      </c>
      <c r="L335" s="145" t="str">
        <f t="shared" si="26"/>
        <v xml:space="preserve">     Odor none</v>
      </c>
      <c r="M335" s="171" t="str">
        <f t="shared" si="27"/>
        <v>PI.IC.IT.030901.01</v>
      </c>
      <c r="N335" s="171"/>
      <c r="O335" s="171" t="str">
        <f t="shared" si="28"/>
        <v>PH.IC.IT.030901.01</v>
      </c>
      <c r="Q335" s="171" t="str">
        <f t="shared" si="29"/>
        <v>CL.IC.IT.030901.01</v>
      </c>
      <c r="AR335" s="145" t="s">
        <v>12773</v>
      </c>
      <c r="AS335" s="145">
        <v>1749</v>
      </c>
    </row>
    <row r="336" spans="1:45" s="145" customFormat="1" ht="16">
      <c r="A336" s="145" t="s">
        <v>9344</v>
      </c>
      <c r="C336" s="170" t="s">
        <v>12592</v>
      </c>
      <c r="E336" s="170" t="s">
        <v>93</v>
      </c>
      <c r="F336" s="145" t="s">
        <v>14650</v>
      </c>
      <c r="G336" s="145" t="s">
        <v>9857</v>
      </c>
      <c r="H336" s="170" t="s">
        <v>12182</v>
      </c>
      <c r="I336" s="145" t="s">
        <v>11235</v>
      </c>
      <c r="J336" s="171" t="str">
        <f t="shared" si="25"/>
        <v>IC.IT.030902</v>
      </c>
      <c r="K336" s="170" t="s">
        <v>1702</v>
      </c>
      <c r="L336" s="145" t="str">
        <f t="shared" si="26"/>
        <v xml:space="preserve">     Odor foul</v>
      </c>
      <c r="M336" s="171" t="str">
        <f t="shared" si="27"/>
        <v>PI.IC.IT.030902.01</v>
      </c>
      <c r="N336" s="171"/>
      <c r="O336" s="171" t="str">
        <f t="shared" si="28"/>
        <v>PH.IC.IT.030902.01</v>
      </c>
      <c r="Q336" s="171" t="str">
        <f t="shared" si="29"/>
        <v>CL.IC.IT.030902.01</v>
      </c>
      <c r="AR336" s="145" t="s">
        <v>12773</v>
      </c>
      <c r="AS336" s="145">
        <v>1749</v>
      </c>
    </row>
    <row r="337" spans="1:45" s="145" customFormat="1" ht="16">
      <c r="A337" s="145" t="s">
        <v>9344</v>
      </c>
      <c r="C337" s="170" t="s">
        <v>12592</v>
      </c>
      <c r="D337" s="145" t="s">
        <v>7851</v>
      </c>
      <c r="E337" s="170" t="s">
        <v>3188</v>
      </c>
      <c r="F337" s="145" t="s">
        <v>14601</v>
      </c>
      <c r="G337" s="145" t="s">
        <v>9583</v>
      </c>
      <c r="H337" s="170" t="s">
        <v>1702</v>
      </c>
      <c r="I337" s="145" t="s">
        <v>11573</v>
      </c>
      <c r="J337" s="171" t="str">
        <f t="shared" si="25"/>
        <v>IC.IT.031001</v>
      </c>
      <c r="K337" s="170" t="s">
        <v>1702</v>
      </c>
      <c r="L337" s="145" t="str">
        <f t="shared" si="26"/>
        <v xml:space="preserve">      None (open to air)</v>
      </c>
      <c r="M337" s="171" t="str">
        <f t="shared" si="27"/>
        <v>PI.IC.IT.031001.01</v>
      </c>
      <c r="N337" s="171"/>
      <c r="O337" s="171" t="str">
        <f t="shared" si="28"/>
        <v>PH.IC.IT.031001.01</v>
      </c>
      <c r="Q337" s="171" t="str">
        <f t="shared" si="29"/>
        <v>CL.IC.IT.031001.01</v>
      </c>
      <c r="AR337" s="145" t="s">
        <v>12773</v>
      </c>
      <c r="AS337" s="145">
        <v>1749</v>
      </c>
    </row>
    <row r="338" spans="1:45" s="145" customFormat="1" ht="16">
      <c r="A338" s="145" t="s">
        <v>9344</v>
      </c>
      <c r="C338" s="170" t="s">
        <v>12592</v>
      </c>
      <c r="E338" s="170" t="s">
        <v>3188</v>
      </c>
      <c r="F338" s="145" t="s">
        <v>14601</v>
      </c>
      <c r="G338" s="145" t="s">
        <v>9209</v>
      </c>
      <c r="H338" s="170" t="s">
        <v>12182</v>
      </c>
      <c r="I338" s="145" t="s">
        <v>11569</v>
      </c>
      <c r="J338" s="171" t="str">
        <f t="shared" si="25"/>
        <v>IC.IT.031002</v>
      </c>
      <c r="K338" s="170" t="s">
        <v>1702</v>
      </c>
      <c r="L338" s="145" t="str">
        <f t="shared" si="26"/>
        <v xml:space="preserve">      Pressure</v>
      </c>
      <c r="M338" s="171" t="str">
        <f t="shared" si="27"/>
        <v>PI.IC.IT.031002.01</v>
      </c>
      <c r="N338" s="171"/>
      <c r="O338" s="171" t="str">
        <f t="shared" si="28"/>
        <v>PH.IC.IT.031002.01</v>
      </c>
      <c r="Q338" s="171" t="str">
        <f t="shared" si="29"/>
        <v>CL.IC.IT.031002.01</v>
      </c>
      <c r="AR338" s="145" t="s">
        <v>12773</v>
      </c>
      <c r="AS338" s="145">
        <v>1749</v>
      </c>
    </row>
    <row r="339" spans="1:45" s="145" customFormat="1" ht="16">
      <c r="A339" s="145" t="s">
        <v>9344</v>
      </c>
      <c r="C339" s="170" t="s">
        <v>12592</v>
      </c>
      <c r="E339" s="170" t="s">
        <v>3188</v>
      </c>
      <c r="F339" s="145" t="s">
        <v>14601</v>
      </c>
      <c r="G339" s="145" t="s">
        <v>9210</v>
      </c>
      <c r="H339" s="170" t="s">
        <v>12592</v>
      </c>
      <c r="I339" s="145" t="s">
        <v>11446</v>
      </c>
      <c r="J339" s="171" t="str">
        <f t="shared" si="25"/>
        <v>IC.IT.031003</v>
      </c>
      <c r="K339" s="170" t="s">
        <v>1702</v>
      </c>
      <c r="L339" s="145" t="str">
        <f t="shared" si="26"/>
        <v xml:space="preserve">      Antimicrobial</v>
      </c>
      <c r="M339" s="171" t="str">
        <f t="shared" si="27"/>
        <v>PI.IC.IT.031003.01</v>
      </c>
      <c r="N339" s="171"/>
      <c r="O339" s="171" t="str">
        <f t="shared" si="28"/>
        <v>PH.IC.IT.031003.01</v>
      </c>
      <c r="Q339" s="171" t="str">
        <f t="shared" si="29"/>
        <v>CL.IC.IT.031003.01</v>
      </c>
      <c r="AR339" s="145" t="s">
        <v>12773</v>
      </c>
      <c r="AS339" s="145">
        <v>1749</v>
      </c>
    </row>
    <row r="340" spans="1:45" s="145" customFormat="1" ht="16">
      <c r="A340" s="145" t="s">
        <v>9344</v>
      </c>
      <c r="C340" s="170" t="s">
        <v>12592</v>
      </c>
      <c r="E340" s="170" t="s">
        <v>3188</v>
      </c>
      <c r="F340" s="145" t="s">
        <v>14601</v>
      </c>
      <c r="G340" s="145" t="s">
        <v>9211</v>
      </c>
      <c r="H340" s="170" t="s">
        <v>12594</v>
      </c>
      <c r="I340" s="145" t="s">
        <v>11567</v>
      </c>
      <c r="J340" s="171" t="str">
        <f t="shared" si="25"/>
        <v>IC.IT.031004</v>
      </c>
      <c r="K340" s="170" t="s">
        <v>1702</v>
      </c>
      <c r="L340" s="145" t="str">
        <f t="shared" si="26"/>
        <v xml:space="preserve">      Gauze</v>
      </c>
      <c r="M340" s="171" t="str">
        <f t="shared" si="27"/>
        <v>PI.IC.IT.031004.01</v>
      </c>
      <c r="N340" s="171"/>
      <c r="O340" s="171" t="str">
        <f t="shared" si="28"/>
        <v>PH.IC.IT.031004.01</v>
      </c>
      <c r="Q340" s="171" t="str">
        <f t="shared" si="29"/>
        <v>CL.IC.IT.031004.01</v>
      </c>
      <c r="AR340" s="145" t="s">
        <v>12773</v>
      </c>
      <c r="AS340" s="145">
        <v>1749</v>
      </c>
    </row>
    <row r="341" spans="1:45" s="145" customFormat="1" ht="16">
      <c r="A341" s="145" t="s">
        <v>9344</v>
      </c>
      <c r="C341" s="170" t="s">
        <v>12185</v>
      </c>
      <c r="E341" s="170" t="s">
        <v>3188</v>
      </c>
      <c r="F341" s="145" t="s">
        <v>14601</v>
      </c>
      <c r="G341" s="145" t="s">
        <v>9791</v>
      </c>
      <c r="H341" s="170" t="s">
        <v>212</v>
      </c>
      <c r="I341" s="145" t="s">
        <v>11070</v>
      </c>
      <c r="J341" s="171" t="str">
        <f t="shared" si="25"/>
        <v>IC.IT.031005</v>
      </c>
      <c r="K341" s="170" t="s">
        <v>12175</v>
      </c>
      <c r="L341" s="145" t="str">
        <f t="shared" si="26"/>
        <v xml:space="preserve">      Transparent (Opsite, Tegaderm)</v>
      </c>
      <c r="M341" s="171" t="str">
        <f t="shared" si="27"/>
        <v>PI.IC.IT.031005.01</v>
      </c>
      <c r="N341" s="171"/>
      <c r="O341" s="171" t="str">
        <f t="shared" si="28"/>
        <v>PH.IC.IT.031005.01</v>
      </c>
      <c r="Q341" s="171" t="str">
        <f t="shared" si="29"/>
        <v>CL.IC.IT.031005.01</v>
      </c>
      <c r="AR341" s="145" t="s">
        <v>12773</v>
      </c>
      <c r="AS341" s="145">
        <v>1749</v>
      </c>
    </row>
    <row r="342" spans="1:45" s="145" customFormat="1" ht="16">
      <c r="A342" s="145" t="s">
        <v>9344</v>
      </c>
      <c r="C342" s="170" t="s">
        <v>12185</v>
      </c>
      <c r="E342" s="170" t="s">
        <v>3188</v>
      </c>
      <c r="F342" s="145" t="s">
        <v>14601</v>
      </c>
      <c r="G342" s="145" t="s">
        <v>9792</v>
      </c>
      <c r="H342" s="170" t="s">
        <v>6988</v>
      </c>
      <c r="I342" s="145" t="s">
        <v>11961</v>
      </c>
      <c r="J342" s="171" t="str">
        <f t="shared" si="25"/>
        <v>IC.IT.031006</v>
      </c>
      <c r="K342" s="170" t="s">
        <v>12175</v>
      </c>
      <c r="L342" s="145" t="str">
        <f t="shared" si="26"/>
        <v xml:space="preserve">      Wet to Dry: specify date/time</v>
      </c>
      <c r="M342" s="171" t="str">
        <f t="shared" si="27"/>
        <v>PI.IC.IT.031006.01</v>
      </c>
      <c r="N342" s="171"/>
      <c r="O342" s="171" t="str">
        <f t="shared" si="28"/>
        <v>PH.IC.IT.031006.01</v>
      </c>
      <c r="Q342" s="171" t="str">
        <f t="shared" si="29"/>
        <v>CL.IC.IT.031006.01</v>
      </c>
      <c r="AR342" s="145" t="s">
        <v>12773</v>
      </c>
      <c r="AS342" s="145">
        <v>1749</v>
      </c>
    </row>
    <row r="343" spans="1:45" s="145" customFormat="1" ht="16">
      <c r="A343" s="145" t="s">
        <v>9344</v>
      </c>
      <c r="C343" s="170" t="s">
        <v>12185</v>
      </c>
      <c r="E343" s="170" t="s">
        <v>3188</v>
      </c>
      <c r="F343" s="145" t="s">
        <v>14601</v>
      </c>
      <c r="G343" s="145" t="s">
        <v>9793</v>
      </c>
      <c r="H343" s="170" t="s">
        <v>573</v>
      </c>
      <c r="I343" s="145" t="s">
        <v>10696</v>
      </c>
      <c r="J343" s="171" t="str">
        <f t="shared" si="25"/>
        <v>IC.IT.031007</v>
      </c>
      <c r="K343" s="170" t="s">
        <v>12175</v>
      </c>
      <c r="L343" s="145" t="str">
        <f t="shared" si="26"/>
        <v xml:space="preserve">      Gauze Wrap (Kerlix, Kling)</v>
      </c>
      <c r="M343" s="171" t="str">
        <f t="shared" si="27"/>
        <v>PI.IC.IT.031007.01</v>
      </c>
      <c r="N343" s="171"/>
      <c r="O343" s="171" t="str">
        <f t="shared" si="28"/>
        <v>PH.IC.IT.031007.01</v>
      </c>
      <c r="Q343" s="171" t="str">
        <f t="shared" si="29"/>
        <v>CL.IC.IT.031007.01</v>
      </c>
      <c r="AR343" s="145" t="s">
        <v>12773</v>
      </c>
      <c r="AS343" s="145">
        <v>1749</v>
      </c>
    </row>
    <row r="344" spans="1:45" s="145" customFormat="1" ht="16">
      <c r="A344" s="145" t="s">
        <v>9344</v>
      </c>
      <c r="C344" s="170" t="s">
        <v>12185</v>
      </c>
      <c r="E344" s="170" t="s">
        <v>3188</v>
      </c>
      <c r="F344" s="145" t="s">
        <v>14601</v>
      </c>
      <c r="G344" s="145" t="s">
        <v>9794</v>
      </c>
      <c r="H344" s="170" t="s">
        <v>92</v>
      </c>
      <c r="I344" s="145" t="s">
        <v>9795</v>
      </c>
      <c r="J344" s="171" t="str">
        <f t="shared" si="25"/>
        <v>IC.IT.031008</v>
      </c>
      <c r="K344" s="170" t="s">
        <v>12175</v>
      </c>
      <c r="L344" s="145" t="str">
        <f t="shared" si="26"/>
        <v xml:space="preserve">      Foam dressing</v>
      </c>
      <c r="M344" s="171" t="str">
        <f t="shared" si="27"/>
        <v>PI.IC.IT.031008.01</v>
      </c>
      <c r="N344" s="171"/>
      <c r="O344" s="171" t="str">
        <f t="shared" si="28"/>
        <v>PH.IC.IT.031008.01</v>
      </c>
      <c r="Q344" s="171" t="str">
        <f t="shared" si="29"/>
        <v>CL.IC.IT.031008.01</v>
      </c>
      <c r="AR344" s="145" t="s">
        <v>12773</v>
      </c>
      <c r="AS344" s="145">
        <v>1749</v>
      </c>
    </row>
    <row r="345" spans="1:45" s="145" customFormat="1" ht="16">
      <c r="A345" s="145" t="s">
        <v>9344</v>
      </c>
      <c r="C345" s="170" t="s">
        <v>12185</v>
      </c>
      <c r="E345" s="170" t="s">
        <v>3188</v>
      </c>
      <c r="F345" s="145" t="s">
        <v>14601</v>
      </c>
      <c r="G345" s="145" t="s">
        <v>9796</v>
      </c>
      <c r="H345" s="170" t="s">
        <v>93</v>
      </c>
      <c r="I345" s="145" t="s">
        <v>10698</v>
      </c>
      <c r="J345" s="171" t="str">
        <f t="shared" si="25"/>
        <v>IC.IT.031009</v>
      </c>
      <c r="K345" s="170" t="s">
        <v>12175</v>
      </c>
      <c r="L345" s="145" t="str">
        <f t="shared" si="26"/>
        <v xml:space="preserve">      Gauze Packing (Iodoform, NuGauze)</v>
      </c>
      <c r="M345" s="171" t="str">
        <f t="shared" si="27"/>
        <v>PI.IC.IT.031009.01</v>
      </c>
      <c r="N345" s="171"/>
      <c r="O345" s="171" t="str">
        <f t="shared" si="28"/>
        <v>PH.IC.IT.031009.01</v>
      </c>
      <c r="Q345" s="171" t="str">
        <f t="shared" si="29"/>
        <v>CL.IC.IT.031009.01</v>
      </c>
      <c r="AR345" s="145" t="s">
        <v>12773</v>
      </c>
      <c r="AS345" s="145">
        <v>1749</v>
      </c>
    </row>
    <row r="346" spans="1:45" s="145" customFormat="1" ht="16">
      <c r="A346" s="145" t="s">
        <v>9344</v>
      </c>
      <c r="C346" s="170" t="s">
        <v>12185</v>
      </c>
      <c r="E346" s="170" t="s">
        <v>3188</v>
      </c>
      <c r="F346" s="145" t="s">
        <v>14601</v>
      </c>
      <c r="G346" s="145" t="s">
        <v>9652</v>
      </c>
      <c r="H346" s="170" t="s">
        <v>3188</v>
      </c>
      <c r="I346" s="145" t="s">
        <v>9507</v>
      </c>
      <c r="J346" s="171" t="str">
        <f t="shared" si="25"/>
        <v>IC.IT.031010</v>
      </c>
      <c r="K346" s="170" t="s">
        <v>12175</v>
      </c>
      <c r="L346" s="145" t="str">
        <f t="shared" si="26"/>
        <v xml:space="preserve">      Hydrocolloidal (Duoderm, Restore)</v>
      </c>
      <c r="M346" s="171" t="str">
        <f t="shared" si="27"/>
        <v>PI.IC.IT.031010.01</v>
      </c>
      <c r="N346" s="171"/>
      <c r="O346" s="171" t="str">
        <f t="shared" si="28"/>
        <v>PH.IC.IT.031010.01</v>
      </c>
      <c r="Q346" s="171" t="str">
        <f t="shared" si="29"/>
        <v>CL.IC.IT.031010.01</v>
      </c>
      <c r="AR346" s="145" t="s">
        <v>12773</v>
      </c>
      <c r="AS346" s="145">
        <v>1749</v>
      </c>
    </row>
    <row r="347" spans="1:45" s="145" customFormat="1" ht="16">
      <c r="A347" s="145" t="s">
        <v>9344</v>
      </c>
      <c r="C347" s="170" t="s">
        <v>12185</v>
      </c>
      <c r="E347" s="170" t="s">
        <v>3188</v>
      </c>
      <c r="F347" s="145" t="s">
        <v>14601</v>
      </c>
      <c r="G347" s="145" t="s">
        <v>9511</v>
      </c>
      <c r="H347" s="170" t="s">
        <v>153</v>
      </c>
      <c r="I347" s="145" t="s">
        <v>9512</v>
      </c>
      <c r="J347" s="171" t="str">
        <f t="shared" si="25"/>
        <v>IC.IT.031012</v>
      </c>
      <c r="K347" s="170" t="s">
        <v>12175</v>
      </c>
      <c r="L347" s="145" t="str">
        <f t="shared" si="26"/>
        <v xml:space="preserve">      Calcium Alginate (Aquacel, Calicare)</v>
      </c>
      <c r="M347" s="171" t="str">
        <f t="shared" si="27"/>
        <v>PI.IC.IT.031012.01</v>
      </c>
      <c r="N347" s="171"/>
      <c r="O347" s="171" t="str">
        <f t="shared" si="28"/>
        <v>PH.IC.IT.031012.01</v>
      </c>
      <c r="Q347" s="171" t="str">
        <f t="shared" si="29"/>
        <v>CL.IC.IT.031012.01</v>
      </c>
      <c r="AR347" s="145" t="s">
        <v>12773</v>
      </c>
      <c r="AS347" s="145">
        <v>1749</v>
      </c>
    </row>
    <row r="348" spans="1:45" s="145" customFormat="1" ht="16">
      <c r="A348" s="145" t="s">
        <v>9344</v>
      </c>
      <c r="C348" s="170" t="s">
        <v>12185</v>
      </c>
      <c r="E348" s="170" t="s">
        <v>3188</v>
      </c>
      <c r="F348" s="145" t="s">
        <v>14601</v>
      </c>
      <c r="G348" s="145" t="s">
        <v>9804</v>
      </c>
      <c r="H348" s="170" t="s">
        <v>215</v>
      </c>
      <c r="I348" s="145" t="s">
        <v>9805</v>
      </c>
      <c r="J348" s="171" t="str">
        <f t="shared" si="25"/>
        <v>IC.IT.031013</v>
      </c>
      <c r="K348" s="170" t="s">
        <v>12175</v>
      </c>
      <c r="L348" s="145" t="str">
        <f t="shared" si="26"/>
        <v xml:space="preserve">      Hypertonic Hydrogel</v>
      </c>
      <c r="M348" s="171" t="str">
        <f t="shared" si="27"/>
        <v>PI.IC.IT.031013.01</v>
      </c>
      <c r="N348" s="171"/>
      <c r="O348" s="171" t="str">
        <f t="shared" si="28"/>
        <v>PH.IC.IT.031013.01</v>
      </c>
      <c r="Q348" s="171" t="str">
        <f t="shared" si="29"/>
        <v>CL.IC.IT.031013.01</v>
      </c>
      <c r="AR348" s="145" t="s">
        <v>12773</v>
      </c>
      <c r="AS348" s="145">
        <v>1749</v>
      </c>
    </row>
    <row r="349" spans="1:45" s="145" customFormat="1" ht="16">
      <c r="A349" s="145" t="s">
        <v>9344</v>
      </c>
      <c r="C349" s="170" t="s">
        <v>12185</v>
      </c>
      <c r="E349" s="170" t="s">
        <v>3188</v>
      </c>
      <c r="F349" s="145" t="s">
        <v>14601</v>
      </c>
      <c r="G349" s="145" t="s">
        <v>9963</v>
      </c>
      <c r="H349" s="170" t="s">
        <v>4082</v>
      </c>
      <c r="I349" s="145" t="s">
        <v>9964</v>
      </c>
      <c r="J349" s="171" t="str">
        <f t="shared" si="25"/>
        <v>IC.IT.031014</v>
      </c>
      <c r="K349" s="170" t="s">
        <v>12175</v>
      </c>
      <c r="L349" s="145" t="str">
        <f t="shared" si="26"/>
        <v xml:space="preserve">      Hydrogel (Duoderm-gel)</v>
      </c>
      <c r="M349" s="171" t="str">
        <f t="shared" si="27"/>
        <v>PI.IC.IT.031014.01</v>
      </c>
      <c r="N349" s="171"/>
      <c r="O349" s="171" t="str">
        <f t="shared" si="28"/>
        <v>PH.IC.IT.031014.01</v>
      </c>
      <c r="Q349" s="171" t="str">
        <f t="shared" si="29"/>
        <v>CL.IC.IT.031014.01</v>
      </c>
      <c r="AR349" s="145" t="s">
        <v>12773</v>
      </c>
      <c r="AS349" s="145">
        <v>1749</v>
      </c>
    </row>
    <row r="350" spans="1:45" s="145" customFormat="1" ht="16">
      <c r="A350" s="145" t="s">
        <v>9344</v>
      </c>
      <c r="C350" s="170" t="s">
        <v>12185</v>
      </c>
      <c r="E350" s="170" t="s">
        <v>3188</v>
      </c>
      <c r="F350" s="145" t="s">
        <v>14601</v>
      </c>
      <c r="G350" s="145" t="s">
        <v>9965</v>
      </c>
      <c r="H350" s="170" t="s">
        <v>594</v>
      </c>
      <c r="I350" s="145" t="s">
        <v>9966</v>
      </c>
      <c r="J350" s="171" t="str">
        <f t="shared" si="25"/>
        <v>IC.IT.031015</v>
      </c>
      <c r="K350" s="170" t="s">
        <v>12175</v>
      </c>
      <c r="L350" s="145" t="str">
        <f t="shared" si="26"/>
        <v xml:space="preserve">      Balsam of Peru (Xenaderm)</v>
      </c>
      <c r="M350" s="171" t="str">
        <f t="shared" si="27"/>
        <v>PI.IC.IT.031015.01</v>
      </c>
      <c r="N350" s="171"/>
      <c r="O350" s="171" t="str">
        <f t="shared" si="28"/>
        <v>PH.IC.IT.031015.01</v>
      </c>
      <c r="Q350" s="171" t="str">
        <f t="shared" si="29"/>
        <v>CL.IC.IT.031015.01</v>
      </c>
      <c r="AR350" s="145" t="s">
        <v>12773</v>
      </c>
      <c r="AS350" s="145">
        <v>1749</v>
      </c>
    </row>
    <row r="351" spans="1:45" s="145" customFormat="1" ht="16">
      <c r="A351" s="145" t="s">
        <v>9344</v>
      </c>
      <c r="C351" s="170" t="s">
        <v>12185</v>
      </c>
      <c r="E351" s="170" t="s">
        <v>3188</v>
      </c>
      <c r="F351" s="145" t="s">
        <v>14601</v>
      </c>
      <c r="G351" s="145" t="s">
        <v>9967</v>
      </c>
      <c r="H351" s="170" t="s">
        <v>7863</v>
      </c>
      <c r="I351" s="145" t="s">
        <v>9968</v>
      </c>
      <c r="J351" s="171" t="str">
        <f t="shared" si="25"/>
        <v>IC.IT.031016</v>
      </c>
      <c r="K351" s="170" t="s">
        <v>12175</v>
      </c>
      <c r="L351" s="145" t="str">
        <f t="shared" si="26"/>
        <v xml:space="preserve">      Bismuth Gauze (Xeroform)</v>
      </c>
      <c r="M351" s="171" t="str">
        <f t="shared" si="27"/>
        <v>PI.IC.IT.031016.01</v>
      </c>
      <c r="N351" s="171"/>
      <c r="O351" s="171" t="str">
        <f t="shared" si="28"/>
        <v>PH.IC.IT.031016.01</v>
      </c>
      <c r="Q351" s="171" t="str">
        <f t="shared" si="29"/>
        <v>CL.IC.IT.031016.01</v>
      </c>
      <c r="AR351" s="145" t="s">
        <v>12773</v>
      </c>
      <c r="AS351" s="145">
        <v>1749</v>
      </c>
    </row>
    <row r="352" spans="1:45" s="145" customFormat="1" ht="16">
      <c r="A352" s="145" t="s">
        <v>9344</v>
      </c>
      <c r="C352" s="170" t="s">
        <v>12185</v>
      </c>
      <c r="E352" s="170" t="s">
        <v>3188</v>
      </c>
      <c r="F352" s="145" t="s">
        <v>14601</v>
      </c>
      <c r="G352" s="145" t="s">
        <v>9806</v>
      </c>
      <c r="H352" s="170" t="s">
        <v>12462</v>
      </c>
      <c r="I352" s="145" t="s">
        <v>11448</v>
      </c>
      <c r="J352" s="171" t="str">
        <f t="shared" si="25"/>
        <v>IC.IT.031017</v>
      </c>
      <c r="K352" s="170" t="s">
        <v>12175</v>
      </c>
      <c r="L352" s="145" t="str">
        <f t="shared" si="26"/>
        <v xml:space="preserve">      Non-adhering (Telfa)</v>
      </c>
      <c r="M352" s="171" t="str">
        <f t="shared" si="27"/>
        <v>PI.IC.IT.031017.01</v>
      </c>
      <c r="N352" s="171"/>
      <c r="O352" s="171" t="str">
        <f t="shared" si="28"/>
        <v>PH.IC.IT.031017.01</v>
      </c>
      <c r="Q352" s="171" t="str">
        <f t="shared" si="29"/>
        <v>CL.IC.IT.031017.01</v>
      </c>
      <c r="AR352" s="145" t="s">
        <v>12773</v>
      </c>
      <c r="AS352" s="145">
        <v>1749</v>
      </c>
    </row>
    <row r="353" spans="1:45" s="145" customFormat="1" ht="16">
      <c r="A353" s="145" t="s">
        <v>9344</v>
      </c>
      <c r="C353" s="170" t="s">
        <v>2138</v>
      </c>
      <c r="E353" s="170" t="s">
        <v>3188</v>
      </c>
      <c r="F353" s="145" t="s">
        <v>14601</v>
      </c>
      <c r="G353" s="145" t="s">
        <v>2519</v>
      </c>
      <c r="H353" s="170" t="s">
        <v>2520</v>
      </c>
      <c r="I353" s="145" t="s">
        <v>2521</v>
      </c>
      <c r="J353" s="171" t="str">
        <f t="shared" si="25"/>
        <v>IC.IT.031019</v>
      </c>
      <c r="K353" s="170" t="s">
        <v>12175</v>
      </c>
      <c r="L353" s="145" t="str">
        <f t="shared" si="26"/>
        <v>Negative Pressure Wound Therapy</v>
      </c>
      <c r="M353" s="171" t="str">
        <f t="shared" si="27"/>
        <v>PI.IC.IT.031019.01</v>
      </c>
      <c r="N353" s="171"/>
      <c r="O353" s="171" t="str">
        <f t="shared" si="28"/>
        <v>PH.IC.IT.031019.01</v>
      </c>
      <c r="Q353" s="171" t="str">
        <f t="shared" si="29"/>
        <v>CL.IC.IT.031019.01</v>
      </c>
      <c r="X353" s="145" t="s">
        <v>2515</v>
      </c>
      <c r="Y353" s="145">
        <v>976</v>
      </c>
      <c r="AR353" s="145" t="s">
        <v>12773</v>
      </c>
      <c r="AS353" s="145">
        <v>1749</v>
      </c>
    </row>
    <row r="354" spans="1:45" s="138" customFormat="1" ht="16">
      <c r="A354" s="138" t="s">
        <v>9344</v>
      </c>
      <c r="C354" s="150" t="s">
        <v>12032</v>
      </c>
      <c r="E354" s="150" t="s">
        <v>590</v>
      </c>
      <c r="F354" s="175" t="s">
        <v>14601</v>
      </c>
      <c r="G354" s="138" t="s">
        <v>14486</v>
      </c>
      <c r="H354" s="150" t="s">
        <v>11906</v>
      </c>
      <c r="I354" s="138" t="s">
        <v>11514</v>
      </c>
      <c r="J354" s="152" t="str">
        <f t="shared" si="25"/>
        <v>IC.IT.031020</v>
      </c>
      <c r="K354" s="150" t="s">
        <v>12175</v>
      </c>
      <c r="L354" s="138" t="str">
        <f t="shared" si="26"/>
        <v>Ace wrap</v>
      </c>
      <c r="M354" s="153" t="str">
        <f t="shared" si="27"/>
        <v>PI.IC.IT.031020.01</v>
      </c>
      <c r="N354" s="153"/>
      <c r="O354" s="153" t="str">
        <f t="shared" si="28"/>
        <v>PH.IC.IT.031020.01</v>
      </c>
      <c r="Q354" s="153" t="str">
        <f t="shared" si="29"/>
        <v>CL.IC.IT.031020.01</v>
      </c>
      <c r="AR354" s="138" t="s">
        <v>12773</v>
      </c>
      <c r="AS354" s="138">
        <v>1652</v>
      </c>
    </row>
    <row r="355" spans="1:45" s="145" customFormat="1" ht="16">
      <c r="A355" s="145" t="s">
        <v>9344</v>
      </c>
      <c r="C355" s="170" t="s">
        <v>12185</v>
      </c>
      <c r="E355" s="170" t="s">
        <v>3188</v>
      </c>
      <c r="F355" s="145" t="s">
        <v>14601</v>
      </c>
      <c r="G355" s="145" t="s">
        <v>9665</v>
      </c>
      <c r="H355" s="170" t="s">
        <v>12602</v>
      </c>
      <c r="I355" s="145" t="s">
        <v>12437</v>
      </c>
      <c r="J355" s="171" t="str">
        <f t="shared" si="25"/>
        <v>IC.IT.031018</v>
      </c>
      <c r="K355" s="170" t="s">
        <v>12175</v>
      </c>
      <c r="L355" s="145" t="str">
        <f t="shared" si="26"/>
        <v xml:space="preserve">      Other: specify</v>
      </c>
      <c r="M355" s="171" t="str">
        <f t="shared" si="27"/>
        <v>PI.IC.IT.031018.01</v>
      </c>
      <c r="N355" s="171"/>
      <c r="O355" s="171" t="str">
        <f t="shared" si="28"/>
        <v>PH.IC.IT.031018.01</v>
      </c>
      <c r="Q355" s="171" t="str">
        <f t="shared" si="29"/>
        <v>CL.IC.IT.031018.01</v>
      </c>
      <c r="AR355" s="145" t="s">
        <v>12773</v>
      </c>
      <c r="AS355" s="145">
        <v>1749</v>
      </c>
    </row>
    <row r="356" spans="1:45" s="145" customFormat="1" ht="16">
      <c r="A356" s="145" t="s">
        <v>9344</v>
      </c>
      <c r="C356" s="170" t="s">
        <v>12185</v>
      </c>
      <c r="D356" s="145" t="s">
        <v>3803</v>
      </c>
      <c r="E356" s="170" t="s">
        <v>155</v>
      </c>
      <c r="F356" s="145" t="s">
        <v>14601</v>
      </c>
      <c r="G356" s="145" t="s">
        <v>9807</v>
      </c>
      <c r="H356" s="170" t="s">
        <v>12175</v>
      </c>
      <c r="I356" s="145" t="s">
        <v>11575</v>
      </c>
      <c r="J356" s="171" t="str">
        <f t="shared" si="25"/>
        <v>IC.IT.031101</v>
      </c>
      <c r="K356" s="170" t="s">
        <v>12175</v>
      </c>
      <c r="L356" s="145" t="str">
        <f t="shared" si="26"/>
        <v xml:space="preserve">      Clean, dry and intact</v>
      </c>
      <c r="M356" s="171" t="str">
        <f t="shared" si="27"/>
        <v>PI.IC.IT.031101.01</v>
      </c>
      <c r="N356" s="171"/>
      <c r="O356" s="171" t="str">
        <f t="shared" si="28"/>
        <v>PH.IC.IT.031101.01</v>
      </c>
      <c r="Q356" s="171" t="str">
        <f t="shared" si="29"/>
        <v>CL.IC.IT.031101.01</v>
      </c>
      <c r="AR356" s="145" t="s">
        <v>12773</v>
      </c>
      <c r="AS356" s="145">
        <v>1749</v>
      </c>
    </row>
    <row r="357" spans="1:45" s="145" customFormat="1" ht="16">
      <c r="A357" s="145" t="s">
        <v>9344</v>
      </c>
      <c r="C357" s="170" t="s">
        <v>12185</v>
      </c>
      <c r="E357" s="170" t="s">
        <v>155</v>
      </c>
      <c r="F357" s="145" t="s">
        <v>14601</v>
      </c>
      <c r="G357" s="145" t="s">
        <v>9669</v>
      </c>
      <c r="H357" s="170" t="s">
        <v>1863</v>
      </c>
      <c r="I357" s="145" t="s">
        <v>11411</v>
      </c>
      <c r="J357" s="171" t="str">
        <f t="shared" si="25"/>
        <v>IC.IT.031102</v>
      </c>
      <c r="K357" s="170" t="s">
        <v>12175</v>
      </c>
      <c r="L357" s="145" t="str">
        <f t="shared" si="26"/>
        <v xml:space="preserve">      Reinforced:  specify date/time</v>
      </c>
      <c r="M357" s="171" t="str">
        <f t="shared" si="27"/>
        <v>PI.IC.IT.031102.01</v>
      </c>
      <c r="N357" s="171"/>
      <c r="O357" s="171" t="str">
        <f t="shared" si="28"/>
        <v>PH.IC.IT.031102.01</v>
      </c>
      <c r="Q357" s="171" t="str">
        <f t="shared" si="29"/>
        <v>CL.IC.IT.031102.01</v>
      </c>
      <c r="AR357" s="145" t="s">
        <v>12773</v>
      </c>
      <c r="AS357" s="145">
        <v>1749</v>
      </c>
    </row>
    <row r="358" spans="1:45" s="145" customFormat="1" ht="16">
      <c r="A358" s="145" t="s">
        <v>9344</v>
      </c>
      <c r="C358" s="170" t="s">
        <v>12185</v>
      </c>
      <c r="E358" s="170" t="s">
        <v>155</v>
      </c>
      <c r="F358" s="145" t="s">
        <v>14601</v>
      </c>
      <c r="G358" s="145" t="s">
        <v>9523</v>
      </c>
      <c r="H358" s="170" t="s">
        <v>12185</v>
      </c>
      <c r="I358" s="145" t="s">
        <v>11959</v>
      </c>
      <c r="J358" s="171" t="str">
        <f t="shared" si="25"/>
        <v>IC.IT.031103</v>
      </c>
      <c r="K358" s="170" t="s">
        <v>12175</v>
      </c>
      <c r="L358" s="145" t="str">
        <f t="shared" si="26"/>
        <v xml:space="preserve">      Changed:  specify date/time</v>
      </c>
      <c r="M358" s="171" t="str">
        <f t="shared" si="27"/>
        <v>PI.IC.IT.031103.01</v>
      </c>
      <c r="N358" s="171"/>
      <c r="O358" s="171" t="str">
        <f t="shared" si="28"/>
        <v>PH.IC.IT.031103.01</v>
      </c>
      <c r="Q358" s="171" t="str">
        <f t="shared" si="29"/>
        <v>CL.IC.IT.031103.01</v>
      </c>
      <c r="AR358" s="145" t="s">
        <v>12773</v>
      </c>
      <c r="AS358" s="145">
        <v>1749</v>
      </c>
    </row>
    <row r="359" spans="1:45" s="145" customFormat="1" ht="16">
      <c r="A359" s="145" t="s">
        <v>9344</v>
      </c>
      <c r="C359" s="170" t="s">
        <v>12185</v>
      </c>
      <c r="E359" s="170" t="s">
        <v>155</v>
      </c>
      <c r="F359" s="145" t="s">
        <v>14601</v>
      </c>
      <c r="G359" s="145" t="s">
        <v>9671</v>
      </c>
      <c r="H359" s="170" t="s">
        <v>11</v>
      </c>
      <c r="I359" s="145" t="s">
        <v>11961</v>
      </c>
      <c r="J359" s="171" t="str">
        <f t="shared" si="25"/>
        <v>IC.IT.031104</v>
      </c>
      <c r="K359" s="170" t="s">
        <v>12175</v>
      </c>
      <c r="L359" s="145" t="str">
        <f t="shared" si="26"/>
        <v xml:space="preserve">      Wet/Dry: specify date/time</v>
      </c>
      <c r="M359" s="171" t="str">
        <f t="shared" si="27"/>
        <v>PI.IC.IT.031104.01</v>
      </c>
      <c r="N359" s="171"/>
      <c r="O359" s="171" t="str">
        <f t="shared" si="28"/>
        <v>PH.IC.IT.031104.01</v>
      </c>
      <c r="Q359" s="171" t="str">
        <f t="shared" si="29"/>
        <v>CL.IC.IT.031104.01</v>
      </c>
      <c r="AR359" s="145" t="s">
        <v>12773</v>
      </c>
      <c r="AS359" s="145">
        <v>1749</v>
      </c>
    </row>
    <row r="360" spans="1:45" s="145" customFormat="1" ht="16">
      <c r="A360" s="145" t="s">
        <v>9344</v>
      </c>
      <c r="C360" s="170" t="s">
        <v>12185</v>
      </c>
      <c r="E360" s="170" t="s">
        <v>155</v>
      </c>
      <c r="F360" s="145" t="s">
        <v>14601</v>
      </c>
      <c r="G360" s="145" t="s">
        <v>2407</v>
      </c>
      <c r="H360" s="170" t="s">
        <v>1715</v>
      </c>
      <c r="J360" s="171" t="str">
        <f t="shared" si="25"/>
        <v>IC.IT.031105</v>
      </c>
      <c r="K360" s="170" t="s">
        <v>12175</v>
      </c>
      <c r="L360" s="145" t="str">
        <f t="shared" si="26"/>
        <v>Clean</v>
      </c>
      <c r="M360" s="171" t="str">
        <f t="shared" si="27"/>
        <v>PI.IC.IT.031105.01</v>
      </c>
      <c r="N360" s="171"/>
      <c r="O360" s="171" t="str">
        <f t="shared" si="28"/>
        <v>PH.IC.IT.031105.01</v>
      </c>
      <c r="Q360" s="171" t="str">
        <f t="shared" si="29"/>
        <v>CL.IC.IT.031105.01</v>
      </c>
      <c r="X360" s="145" t="s">
        <v>2071</v>
      </c>
      <c r="Y360" s="145">
        <v>978</v>
      </c>
      <c r="AR360" s="145" t="s">
        <v>12773</v>
      </c>
      <c r="AS360" s="145">
        <v>1749</v>
      </c>
    </row>
    <row r="361" spans="1:45" s="145" customFormat="1" ht="16">
      <c r="A361" s="145" t="s">
        <v>9344</v>
      </c>
      <c r="C361" s="170" t="s">
        <v>12185</v>
      </c>
      <c r="E361" s="170" t="s">
        <v>155</v>
      </c>
      <c r="F361" s="145" t="s">
        <v>14601</v>
      </c>
      <c r="G361" s="145" t="s">
        <v>2069</v>
      </c>
      <c r="H361" s="170" t="s">
        <v>2270</v>
      </c>
      <c r="J361" s="171" t="str">
        <f t="shared" si="25"/>
        <v>IC.IT.031106</v>
      </c>
      <c r="K361" s="170" t="s">
        <v>12175</v>
      </c>
      <c r="L361" s="145" t="str">
        <f t="shared" si="26"/>
        <v>Dry</v>
      </c>
      <c r="M361" s="171" t="str">
        <f t="shared" si="27"/>
        <v>PI.IC.IT.031106.01</v>
      </c>
      <c r="N361" s="171"/>
      <c r="O361" s="171" t="str">
        <f t="shared" si="28"/>
        <v>PH.IC.IT.031106.01</v>
      </c>
      <c r="Q361" s="171" t="str">
        <f t="shared" si="29"/>
        <v>CL.IC.IT.031106.01</v>
      </c>
      <c r="X361" s="145" t="s">
        <v>2071</v>
      </c>
      <c r="Y361" s="145">
        <v>978</v>
      </c>
      <c r="AR361" s="145" t="s">
        <v>12773</v>
      </c>
      <c r="AS361" s="145">
        <v>1749</v>
      </c>
    </row>
    <row r="362" spans="1:45" s="145" customFormat="1" ht="16">
      <c r="A362" s="145" t="s">
        <v>9344</v>
      </c>
      <c r="C362" s="170" t="s">
        <v>12185</v>
      </c>
      <c r="E362" s="170" t="s">
        <v>155</v>
      </c>
      <c r="F362" s="145" t="s">
        <v>14601</v>
      </c>
      <c r="G362" s="145" t="s">
        <v>2070</v>
      </c>
      <c r="H362" s="170" t="s">
        <v>2406</v>
      </c>
      <c r="J362" s="171" t="str">
        <f t="shared" si="25"/>
        <v>IC.IT.031107</v>
      </c>
      <c r="K362" s="170" t="s">
        <v>12175</v>
      </c>
      <c r="L362" s="145" t="str">
        <f t="shared" si="26"/>
        <v>Intact</v>
      </c>
      <c r="M362" s="171" t="str">
        <f t="shared" si="27"/>
        <v>PI.IC.IT.031107.01</v>
      </c>
      <c r="N362" s="171"/>
      <c r="O362" s="171" t="str">
        <f t="shared" si="28"/>
        <v>PH.IC.IT.031107.01</v>
      </c>
      <c r="Q362" s="171" t="str">
        <f t="shared" si="29"/>
        <v>CL.IC.IT.031107.01</v>
      </c>
      <c r="X362" s="145" t="s">
        <v>2071</v>
      </c>
      <c r="Y362" s="145">
        <v>978</v>
      </c>
      <c r="AR362" s="145" t="s">
        <v>12773</v>
      </c>
      <c r="AS362" s="145">
        <v>1749</v>
      </c>
    </row>
    <row r="363" spans="1:45" s="145" customFormat="1" ht="16">
      <c r="A363" s="145" t="s">
        <v>9344</v>
      </c>
      <c r="C363" s="170" t="s">
        <v>12185</v>
      </c>
      <c r="D363" s="145" t="s">
        <v>9392</v>
      </c>
      <c r="E363" s="170" t="s">
        <v>153</v>
      </c>
      <c r="F363" s="145" t="s">
        <v>14601</v>
      </c>
      <c r="G363" s="145" t="s">
        <v>11963</v>
      </c>
      <c r="H363" s="170" t="s">
        <v>12175</v>
      </c>
      <c r="I363" s="145" t="s">
        <v>11964</v>
      </c>
      <c r="J363" s="171" t="str">
        <f t="shared" si="25"/>
        <v>IC.IT.031201</v>
      </c>
      <c r="K363" s="170" t="s">
        <v>12175</v>
      </c>
      <c r="L363" s="145" t="str">
        <f t="shared" si="26"/>
        <v xml:space="preserve">      Normal Saline</v>
      </c>
      <c r="M363" s="171" t="str">
        <f t="shared" si="27"/>
        <v>PI.IC.IT.031201.01</v>
      </c>
      <c r="N363" s="171"/>
      <c r="O363" s="171" t="str">
        <f t="shared" si="28"/>
        <v>PH.IC.IT.031201.01</v>
      </c>
      <c r="Q363" s="171" t="str">
        <f t="shared" si="29"/>
        <v>CL.IC.IT.031201.01</v>
      </c>
      <c r="AR363" s="145" t="s">
        <v>12773</v>
      </c>
      <c r="AS363" s="145">
        <v>1749</v>
      </c>
    </row>
    <row r="364" spans="1:45" s="145" customFormat="1" ht="16">
      <c r="A364" s="145" t="s">
        <v>9344</v>
      </c>
      <c r="C364" s="170" t="s">
        <v>12185</v>
      </c>
      <c r="E364" s="170" t="s">
        <v>153</v>
      </c>
      <c r="F364" s="145" t="s">
        <v>14601</v>
      </c>
      <c r="G364" s="145" t="s">
        <v>9672</v>
      </c>
      <c r="H364" s="170" t="s">
        <v>1863</v>
      </c>
      <c r="I364" s="145" t="s">
        <v>9673</v>
      </c>
      <c r="J364" s="171" t="str">
        <f t="shared" si="25"/>
        <v>IC.IT.031202</v>
      </c>
      <c r="K364" s="170" t="s">
        <v>12175</v>
      </c>
      <c r="L364" s="145" t="str">
        <f t="shared" si="26"/>
        <v xml:space="preserve">      Wound cleanser</v>
      </c>
      <c r="M364" s="171" t="str">
        <f t="shared" si="27"/>
        <v>PI.IC.IT.031202.01</v>
      </c>
      <c r="N364" s="171"/>
      <c r="O364" s="171" t="str">
        <f t="shared" si="28"/>
        <v>PH.IC.IT.031202.01</v>
      </c>
      <c r="Q364" s="171" t="str">
        <f t="shared" si="29"/>
        <v>CL.IC.IT.031202.01</v>
      </c>
      <c r="AR364" s="145" t="s">
        <v>12773</v>
      </c>
      <c r="AS364" s="145">
        <v>1749</v>
      </c>
    </row>
    <row r="365" spans="1:45" s="145" customFormat="1" ht="16">
      <c r="A365" s="145" t="s">
        <v>9344</v>
      </c>
      <c r="C365" s="170" t="s">
        <v>12185</v>
      </c>
      <c r="E365" s="170" t="s">
        <v>153</v>
      </c>
      <c r="F365" s="145" t="s">
        <v>14601</v>
      </c>
      <c r="G365" s="145" t="s">
        <v>9525</v>
      </c>
      <c r="H365" s="170" t="s">
        <v>12185</v>
      </c>
      <c r="I365" s="145" t="s">
        <v>10703</v>
      </c>
      <c r="J365" s="171" t="str">
        <f t="shared" si="25"/>
        <v>IC.IT.031203</v>
      </c>
      <c r="K365" s="170" t="s">
        <v>12175</v>
      </c>
      <c r="L365" s="145" t="str">
        <f t="shared" si="26"/>
        <v xml:space="preserve">       Other: specify</v>
      </c>
      <c r="M365" s="171" t="str">
        <f t="shared" si="27"/>
        <v>PI.IC.IT.031203.01</v>
      </c>
      <c r="N365" s="171"/>
      <c r="O365" s="171" t="str">
        <f t="shared" si="28"/>
        <v>PH.IC.IT.031203.01</v>
      </c>
      <c r="Q365" s="171" t="str">
        <f t="shared" si="29"/>
        <v>CL.IC.IT.031203.01</v>
      </c>
      <c r="AR365" s="145" t="s">
        <v>12773</v>
      </c>
      <c r="AS365" s="145">
        <v>1749</v>
      </c>
    </row>
    <row r="366" spans="1:45" s="145" customFormat="1" ht="16">
      <c r="A366" s="145" t="s">
        <v>9344</v>
      </c>
      <c r="C366" s="170" t="s">
        <v>12185</v>
      </c>
      <c r="D366" s="145" t="s">
        <v>8585</v>
      </c>
      <c r="E366" s="170" t="s">
        <v>215</v>
      </c>
      <c r="F366" s="145" t="s">
        <v>14601</v>
      </c>
      <c r="G366" s="145" t="s">
        <v>14593</v>
      </c>
      <c r="H366" s="170" t="s">
        <v>12175</v>
      </c>
      <c r="I366" s="145" t="s">
        <v>12157</v>
      </c>
      <c r="J366" s="171" t="str">
        <f t="shared" si="25"/>
        <v>IC.IT.031301</v>
      </c>
      <c r="K366" s="170" t="s">
        <v>12175</v>
      </c>
      <c r="L366" s="145" t="str">
        <f t="shared" si="26"/>
        <v xml:space="preserve">      Drsg Drainage none</v>
      </c>
      <c r="M366" s="171" t="str">
        <f t="shared" si="27"/>
        <v>PI.IC.IT.031301.01</v>
      </c>
      <c r="N366" s="171"/>
      <c r="O366" s="171" t="str">
        <f t="shared" si="28"/>
        <v>PH.IC.IT.031301.01</v>
      </c>
      <c r="Q366" s="171" t="str">
        <f t="shared" si="29"/>
        <v>CL.IC.IT.031301.01</v>
      </c>
      <c r="AR366" s="145" t="s">
        <v>12773</v>
      </c>
      <c r="AS366" s="145">
        <v>1749</v>
      </c>
    </row>
    <row r="367" spans="1:45" s="145" customFormat="1" ht="16">
      <c r="A367" s="145" t="s">
        <v>9344</v>
      </c>
      <c r="C367" s="170" t="s">
        <v>12185</v>
      </c>
      <c r="E367" s="170" t="s">
        <v>215</v>
      </c>
      <c r="F367" s="145" t="s">
        <v>14601</v>
      </c>
      <c r="G367" s="145" t="s">
        <v>14594</v>
      </c>
      <c r="H367" s="170" t="s">
        <v>1863</v>
      </c>
      <c r="I367" s="145" t="s">
        <v>11400</v>
      </c>
      <c r="J367" s="171" t="str">
        <f t="shared" si="25"/>
        <v>IC.IT.031302</v>
      </c>
      <c r="K367" s="170" t="s">
        <v>12175</v>
      </c>
      <c r="L367" s="145" t="str">
        <f t="shared" si="26"/>
        <v xml:space="preserve">      Drsg scant amount Drainage</v>
      </c>
      <c r="M367" s="171" t="str">
        <f t="shared" si="27"/>
        <v>PI.IC.IT.031302.01</v>
      </c>
      <c r="N367" s="171"/>
      <c r="O367" s="171" t="str">
        <f t="shared" si="28"/>
        <v>PH.IC.IT.031302.01</v>
      </c>
      <c r="Q367" s="171" t="str">
        <f t="shared" si="29"/>
        <v>CL.IC.IT.031302.01</v>
      </c>
      <c r="AR367" s="145" t="s">
        <v>12773</v>
      </c>
      <c r="AS367" s="145">
        <v>1749</v>
      </c>
    </row>
    <row r="368" spans="1:45" s="145" customFormat="1" ht="16">
      <c r="A368" s="145" t="s">
        <v>9344</v>
      </c>
      <c r="C368" s="170" t="s">
        <v>12185</v>
      </c>
      <c r="E368" s="170" t="s">
        <v>215</v>
      </c>
      <c r="F368" s="145" t="s">
        <v>14601</v>
      </c>
      <c r="G368" s="145" t="s">
        <v>14595</v>
      </c>
      <c r="H368" s="170" t="s">
        <v>12185</v>
      </c>
      <c r="I368" s="145" t="s">
        <v>11730</v>
      </c>
      <c r="J368" s="171" t="str">
        <f t="shared" si="25"/>
        <v>IC.IT.031303</v>
      </c>
      <c r="K368" s="170" t="s">
        <v>12175</v>
      </c>
      <c r="L368" s="145" t="str">
        <f t="shared" si="26"/>
        <v xml:space="preserve">      Drsg small amount Drainage</v>
      </c>
      <c r="M368" s="171" t="str">
        <f t="shared" si="27"/>
        <v>PI.IC.IT.031303.01</v>
      </c>
      <c r="N368" s="171"/>
      <c r="O368" s="171" t="str">
        <f t="shared" si="28"/>
        <v>PH.IC.IT.031303.01</v>
      </c>
      <c r="Q368" s="171" t="str">
        <f t="shared" si="29"/>
        <v>CL.IC.IT.031303.01</v>
      </c>
      <c r="AR368" s="145" t="s">
        <v>12773</v>
      </c>
      <c r="AS368" s="145">
        <v>1749</v>
      </c>
    </row>
    <row r="369" spans="1:45" s="145" customFormat="1" ht="16">
      <c r="A369" s="145" t="s">
        <v>9344</v>
      </c>
      <c r="C369" s="170" t="s">
        <v>12185</v>
      </c>
      <c r="E369" s="170" t="s">
        <v>215</v>
      </c>
      <c r="F369" s="145" t="s">
        <v>14601</v>
      </c>
      <c r="G369" s="145" t="s">
        <v>14596</v>
      </c>
      <c r="H369" s="170" t="s">
        <v>11</v>
      </c>
      <c r="I369" s="145" t="s">
        <v>11732</v>
      </c>
      <c r="J369" s="171" t="str">
        <f t="shared" si="25"/>
        <v>IC.IT.031304</v>
      </c>
      <c r="K369" s="170" t="s">
        <v>12175</v>
      </c>
      <c r="L369" s="145" t="str">
        <f t="shared" si="26"/>
        <v xml:space="preserve">      Drsg moderate amount Drainage</v>
      </c>
      <c r="M369" s="171" t="str">
        <f t="shared" si="27"/>
        <v>PI.IC.IT.031304.01</v>
      </c>
      <c r="N369" s="171"/>
      <c r="O369" s="171" t="str">
        <f t="shared" si="28"/>
        <v>PH.IC.IT.031304.01</v>
      </c>
      <c r="Q369" s="171" t="str">
        <f t="shared" si="29"/>
        <v>CL.IC.IT.031304.01</v>
      </c>
      <c r="AR369" s="145" t="s">
        <v>12773</v>
      </c>
      <c r="AS369" s="145">
        <v>1749</v>
      </c>
    </row>
    <row r="370" spans="1:45" s="145" customFormat="1" ht="16">
      <c r="A370" s="145" t="s">
        <v>9344</v>
      </c>
      <c r="C370" s="170" t="s">
        <v>12185</v>
      </c>
      <c r="E370" s="170" t="s">
        <v>215</v>
      </c>
      <c r="F370" s="145" t="s">
        <v>14601</v>
      </c>
      <c r="G370" s="145" t="s">
        <v>14597</v>
      </c>
      <c r="H370" s="170" t="s">
        <v>212</v>
      </c>
      <c r="I370" s="145" t="s">
        <v>11316</v>
      </c>
      <c r="J370" s="171" t="str">
        <f t="shared" si="25"/>
        <v>IC.IT.031305</v>
      </c>
      <c r="K370" s="170" t="s">
        <v>12175</v>
      </c>
      <c r="L370" s="145" t="str">
        <f t="shared" si="26"/>
        <v xml:space="preserve">      Drsg heavy amount Drainage</v>
      </c>
      <c r="M370" s="171" t="str">
        <f t="shared" si="27"/>
        <v>PI.IC.IT.031305.01</v>
      </c>
      <c r="N370" s="171"/>
      <c r="O370" s="171" t="str">
        <f t="shared" si="28"/>
        <v>PH.IC.IT.031305.01</v>
      </c>
      <c r="Q370" s="171" t="str">
        <f t="shared" si="29"/>
        <v>CL.IC.IT.031305.01</v>
      </c>
      <c r="AR370" s="145" t="s">
        <v>12773</v>
      </c>
      <c r="AS370" s="145">
        <v>1749</v>
      </c>
    </row>
    <row r="371" spans="1:45" s="145" customFormat="1" ht="16">
      <c r="A371" s="145" t="s">
        <v>9344</v>
      </c>
      <c r="C371" s="170" t="s">
        <v>12185</v>
      </c>
      <c r="D371" s="145" t="s">
        <v>14507</v>
      </c>
      <c r="E371" s="170" t="s">
        <v>4082</v>
      </c>
      <c r="F371" s="145" t="s">
        <v>14601</v>
      </c>
      <c r="G371" s="145" t="s">
        <v>14598</v>
      </c>
      <c r="H371" s="170" t="s">
        <v>12175</v>
      </c>
      <c r="I371" s="145" t="s">
        <v>11753</v>
      </c>
      <c r="J371" s="171" t="str">
        <f t="shared" si="25"/>
        <v>IC.IT.031401</v>
      </c>
      <c r="K371" s="170" t="s">
        <v>12175</v>
      </c>
      <c r="L371" s="145" t="str">
        <f t="shared" si="26"/>
        <v xml:space="preserve">      Drsg Drainage unchanged</v>
      </c>
      <c r="M371" s="171" t="str">
        <f t="shared" si="27"/>
        <v>PI.IC.IT.031401.01</v>
      </c>
      <c r="N371" s="171"/>
      <c r="O371" s="171" t="str">
        <f t="shared" si="28"/>
        <v>PH.IC.IT.031401.01</v>
      </c>
      <c r="Q371" s="171" t="str">
        <f t="shared" si="29"/>
        <v>CL.IC.IT.031401.01</v>
      </c>
      <c r="AR371" s="145" t="s">
        <v>12773</v>
      </c>
      <c r="AS371" s="145">
        <v>1749</v>
      </c>
    </row>
    <row r="372" spans="1:45" s="145" customFormat="1" ht="16">
      <c r="A372" s="145" t="s">
        <v>9344</v>
      </c>
      <c r="C372" s="170" t="s">
        <v>12185</v>
      </c>
      <c r="E372" s="170" t="s">
        <v>4082</v>
      </c>
      <c r="F372" s="145" t="s">
        <v>14601</v>
      </c>
      <c r="G372" s="145" t="s">
        <v>14599</v>
      </c>
      <c r="H372" s="170" t="s">
        <v>1863</v>
      </c>
      <c r="I372" s="145" t="s">
        <v>11752</v>
      </c>
      <c r="J372" s="171" t="str">
        <f t="shared" si="25"/>
        <v>IC.IT.031402</v>
      </c>
      <c r="K372" s="170" t="s">
        <v>12175</v>
      </c>
      <c r="L372" s="145" t="str">
        <f t="shared" si="26"/>
        <v xml:space="preserve">      Drsg Drainage decreasing</v>
      </c>
      <c r="M372" s="171" t="str">
        <f t="shared" si="27"/>
        <v>PI.IC.IT.031402.01</v>
      </c>
      <c r="N372" s="171"/>
      <c r="O372" s="171" t="str">
        <f t="shared" si="28"/>
        <v>PH.IC.IT.031402.01</v>
      </c>
      <c r="Q372" s="171" t="str">
        <f t="shared" si="29"/>
        <v>CL.IC.IT.031402.01</v>
      </c>
      <c r="AR372" s="145" t="s">
        <v>12773</v>
      </c>
      <c r="AS372" s="145">
        <v>1749</v>
      </c>
    </row>
    <row r="373" spans="1:45" s="145" customFormat="1" ht="16">
      <c r="A373" s="145" t="s">
        <v>9344</v>
      </c>
      <c r="C373" s="170" t="s">
        <v>12185</v>
      </c>
      <c r="E373" s="170" t="s">
        <v>4082</v>
      </c>
      <c r="F373" s="145" t="s">
        <v>14601</v>
      </c>
      <c r="G373" s="145" t="s">
        <v>14600</v>
      </c>
      <c r="H373" s="170" t="s">
        <v>12185</v>
      </c>
      <c r="I373" s="145" t="s">
        <v>11583</v>
      </c>
      <c r="J373" s="171" t="str">
        <f t="shared" si="25"/>
        <v>IC.IT.031403</v>
      </c>
      <c r="K373" s="170" t="s">
        <v>12175</v>
      </c>
      <c r="L373" s="145" t="str">
        <f t="shared" si="26"/>
        <v xml:space="preserve">      Drsg Drainage increasing</v>
      </c>
      <c r="M373" s="171" t="str">
        <f t="shared" si="27"/>
        <v>PI.IC.IT.031403.01</v>
      </c>
      <c r="N373" s="171"/>
      <c r="O373" s="171" t="str">
        <f t="shared" si="28"/>
        <v>PH.IC.IT.031403.01</v>
      </c>
      <c r="Q373" s="171" t="str">
        <f t="shared" si="29"/>
        <v>CL.IC.IT.031403.01</v>
      </c>
      <c r="AR373" s="145" t="s">
        <v>12773</v>
      </c>
      <c r="AS373" s="145">
        <v>1749</v>
      </c>
    </row>
    <row r="374" spans="1:45" s="138" customFormat="1" ht="15">
      <c r="A374" s="130" t="s">
        <v>9344</v>
      </c>
      <c r="B374" s="130"/>
      <c r="C374" s="131" t="s">
        <v>12185</v>
      </c>
      <c r="D374" s="130" t="s">
        <v>8996</v>
      </c>
      <c r="E374" s="131" t="s">
        <v>594</v>
      </c>
      <c r="F374" s="130" t="s">
        <v>9149</v>
      </c>
      <c r="G374" s="130" t="s">
        <v>9372</v>
      </c>
      <c r="H374" s="131" t="s">
        <v>12175</v>
      </c>
      <c r="I374" s="130" t="s">
        <v>9372</v>
      </c>
      <c r="J374" s="136" t="str">
        <f t="shared" si="25"/>
        <v>IC.IT.031501</v>
      </c>
      <c r="K374" s="131" t="s">
        <v>12175</v>
      </c>
      <c r="L374" s="130" t="str">
        <f t="shared" si="26"/>
        <v>Lateral</v>
      </c>
      <c r="M374" s="137" t="str">
        <f t="shared" si="27"/>
        <v>PI.IC.IT.031501.01</v>
      </c>
      <c r="N374" s="137"/>
      <c r="O374" s="137" t="str">
        <f t="shared" si="28"/>
        <v>PH.IC.IT.031501.01</v>
      </c>
      <c r="P374" s="130"/>
      <c r="Q374" s="137" t="str">
        <f t="shared" si="29"/>
        <v>CL.IC.IT.031501.01</v>
      </c>
      <c r="R374" s="130"/>
      <c r="S374" s="130"/>
      <c r="T374" s="130"/>
      <c r="U374" s="130"/>
      <c r="V374" s="130"/>
      <c r="W374" s="130"/>
      <c r="X374" s="130"/>
      <c r="Y374" s="130"/>
      <c r="Z374" s="130"/>
      <c r="AA374" s="130"/>
      <c r="AB374" s="130"/>
      <c r="AC374" s="130"/>
      <c r="AD374" s="130"/>
      <c r="AE374" s="130"/>
      <c r="AF374" s="130"/>
      <c r="AG374" s="130"/>
      <c r="AH374" s="130"/>
      <c r="AI374" s="130"/>
      <c r="AJ374" s="130"/>
      <c r="AK374" s="130"/>
      <c r="AL374" s="130"/>
      <c r="AM374" s="130"/>
      <c r="AN374" s="130"/>
      <c r="AO374" s="130"/>
      <c r="AP374" s="130"/>
      <c r="AQ374" s="130"/>
      <c r="AR374" s="130"/>
      <c r="AS374" s="130"/>
    </row>
    <row r="375" spans="1:45" s="138" customFormat="1" ht="15">
      <c r="A375" s="130" t="s">
        <v>9344</v>
      </c>
      <c r="B375" s="130"/>
      <c r="C375" s="131" t="s">
        <v>12185</v>
      </c>
      <c r="D375" s="130"/>
      <c r="E375" s="131" t="s">
        <v>594</v>
      </c>
      <c r="F375" s="130" t="s">
        <v>9149</v>
      </c>
      <c r="G375" s="130" t="s">
        <v>9373</v>
      </c>
      <c r="H375" s="131" t="s">
        <v>1863</v>
      </c>
      <c r="I375" s="130" t="s">
        <v>9373</v>
      </c>
      <c r="J375" s="136" t="str">
        <f t="shared" si="25"/>
        <v>IC.IT.031502</v>
      </c>
      <c r="K375" s="131" t="s">
        <v>12175</v>
      </c>
      <c r="L375" s="130" t="str">
        <f t="shared" si="26"/>
        <v>Medial</v>
      </c>
      <c r="M375" s="137" t="str">
        <f t="shared" si="27"/>
        <v>PI.IC.IT.031502.01</v>
      </c>
      <c r="N375" s="137"/>
      <c r="O375" s="137" t="str">
        <f t="shared" si="28"/>
        <v>PH.IC.IT.031502.01</v>
      </c>
      <c r="P375" s="130"/>
      <c r="Q375" s="137" t="str">
        <f t="shared" si="29"/>
        <v>CL.IC.IT.031502.01</v>
      </c>
      <c r="R375" s="130"/>
      <c r="S375" s="130"/>
      <c r="T375" s="130"/>
      <c r="U375" s="130"/>
      <c r="V375" s="130"/>
      <c r="W375" s="130"/>
      <c r="X375" s="130"/>
      <c r="Y375" s="130"/>
      <c r="Z375" s="130"/>
      <c r="AA375" s="130"/>
      <c r="AB375" s="130"/>
      <c r="AC375" s="130"/>
      <c r="AD375" s="130"/>
      <c r="AE375" s="130"/>
      <c r="AF375" s="130"/>
      <c r="AG375" s="130"/>
      <c r="AH375" s="130"/>
      <c r="AI375" s="130"/>
      <c r="AJ375" s="130"/>
      <c r="AK375" s="130"/>
      <c r="AL375" s="130"/>
      <c r="AM375" s="130"/>
      <c r="AN375" s="130"/>
      <c r="AO375" s="130"/>
      <c r="AP375" s="130"/>
      <c r="AQ375" s="130"/>
      <c r="AR375" s="130"/>
      <c r="AS375" s="130"/>
    </row>
    <row r="376" spans="1:45" s="138" customFormat="1" ht="15">
      <c r="A376" s="130" t="s">
        <v>9344</v>
      </c>
      <c r="B376" s="130"/>
      <c r="C376" s="131" t="s">
        <v>12185</v>
      </c>
      <c r="D376" s="130"/>
      <c r="E376" s="131" t="s">
        <v>594</v>
      </c>
      <c r="F376" s="130" t="s">
        <v>9149</v>
      </c>
      <c r="G376" s="130" t="s">
        <v>9374</v>
      </c>
      <c r="H376" s="131" t="s">
        <v>12185</v>
      </c>
      <c r="I376" s="130" t="s">
        <v>9374</v>
      </c>
      <c r="J376" s="136" t="str">
        <f t="shared" si="25"/>
        <v>IC.IT.031503</v>
      </c>
      <c r="K376" s="131" t="s">
        <v>12175</v>
      </c>
      <c r="L376" s="130" t="str">
        <f t="shared" si="26"/>
        <v>Anterior</v>
      </c>
      <c r="M376" s="137" t="str">
        <f t="shared" si="27"/>
        <v>PI.IC.IT.031503.01</v>
      </c>
      <c r="N376" s="137"/>
      <c r="O376" s="137" t="str">
        <f t="shared" si="28"/>
        <v>PH.IC.IT.031503.01</v>
      </c>
      <c r="P376" s="130"/>
      <c r="Q376" s="137" t="str">
        <f t="shared" si="29"/>
        <v>CL.IC.IT.031503.01</v>
      </c>
      <c r="R376" s="130"/>
      <c r="S376" s="130"/>
      <c r="T376" s="130"/>
      <c r="U376" s="130"/>
      <c r="V376" s="130"/>
      <c r="W376" s="130"/>
      <c r="X376" s="130"/>
      <c r="Y376" s="130"/>
      <c r="Z376" s="130"/>
      <c r="AA376" s="130"/>
      <c r="AB376" s="130"/>
      <c r="AC376" s="130"/>
      <c r="AD376" s="130"/>
      <c r="AE376" s="130"/>
      <c r="AF376" s="130"/>
      <c r="AG376" s="130"/>
      <c r="AH376" s="130"/>
      <c r="AI376" s="130"/>
      <c r="AJ376" s="130"/>
      <c r="AK376" s="130"/>
      <c r="AL376" s="130"/>
      <c r="AM376" s="130"/>
      <c r="AN376" s="130"/>
      <c r="AO376" s="130"/>
      <c r="AP376" s="130"/>
      <c r="AQ376" s="130"/>
      <c r="AR376" s="130"/>
      <c r="AS376" s="130"/>
    </row>
    <row r="377" spans="1:45" s="138" customFormat="1" ht="15">
      <c r="A377" s="130" t="s">
        <v>9344</v>
      </c>
      <c r="B377" s="130"/>
      <c r="C377" s="131" t="s">
        <v>12185</v>
      </c>
      <c r="D377" s="130"/>
      <c r="E377" s="131" t="s">
        <v>594</v>
      </c>
      <c r="F377" s="130" t="s">
        <v>9149</v>
      </c>
      <c r="G377" s="130" t="s">
        <v>9375</v>
      </c>
      <c r="H377" s="131" t="s">
        <v>11</v>
      </c>
      <c r="I377" s="130" t="s">
        <v>9375</v>
      </c>
      <c r="J377" s="136" t="str">
        <f t="shared" si="25"/>
        <v>IC.IT.031504</v>
      </c>
      <c r="K377" s="131" t="s">
        <v>12175</v>
      </c>
      <c r="L377" s="130" t="str">
        <f t="shared" si="26"/>
        <v>Posterior</v>
      </c>
      <c r="M377" s="137" t="str">
        <f t="shared" si="27"/>
        <v>PI.IC.IT.031504.01</v>
      </c>
      <c r="N377" s="137"/>
      <c r="O377" s="137" t="str">
        <f t="shared" si="28"/>
        <v>PH.IC.IT.031504.01</v>
      </c>
      <c r="P377" s="130"/>
      <c r="Q377" s="137" t="str">
        <f t="shared" si="29"/>
        <v>CL.IC.IT.031504.01</v>
      </c>
      <c r="R377" s="130"/>
      <c r="S377" s="130"/>
      <c r="T377" s="130"/>
      <c r="U377" s="130"/>
      <c r="V377" s="130"/>
      <c r="W377" s="130"/>
      <c r="X377" s="130"/>
      <c r="Y377" s="130"/>
      <c r="Z377" s="130"/>
      <c r="AA377" s="130"/>
      <c r="AB377" s="130"/>
      <c r="AC377" s="130"/>
      <c r="AD377" s="130"/>
      <c r="AE377" s="130"/>
      <c r="AF377" s="130"/>
      <c r="AG377" s="130"/>
      <c r="AH377" s="130"/>
      <c r="AI377" s="130"/>
      <c r="AJ377" s="130"/>
      <c r="AK377" s="130"/>
      <c r="AL377" s="130"/>
      <c r="AM377" s="130"/>
      <c r="AN377" s="130"/>
      <c r="AO377" s="130"/>
      <c r="AP377" s="130"/>
      <c r="AQ377" s="130"/>
      <c r="AR377" s="130"/>
      <c r="AS377" s="130"/>
    </row>
    <row r="378" spans="1:45" s="138" customFormat="1" ht="15">
      <c r="A378" s="130" t="s">
        <v>9344</v>
      </c>
      <c r="B378" s="130"/>
      <c r="C378" s="131" t="s">
        <v>12185</v>
      </c>
      <c r="D378" s="130"/>
      <c r="E378" s="131" t="s">
        <v>594</v>
      </c>
      <c r="F378" s="130" t="s">
        <v>9149</v>
      </c>
      <c r="G378" s="130" t="s">
        <v>9255</v>
      </c>
      <c r="H378" s="131" t="s">
        <v>212</v>
      </c>
      <c r="I378" s="130" t="s">
        <v>9255</v>
      </c>
      <c r="J378" s="136" t="str">
        <f t="shared" si="25"/>
        <v>IC.IT.031505</v>
      </c>
      <c r="K378" s="131" t="s">
        <v>12175</v>
      </c>
      <c r="L378" s="130" t="str">
        <f t="shared" si="26"/>
        <v>Proximal</v>
      </c>
      <c r="M378" s="137" t="str">
        <f t="shared" si="27"/>
        <v>PI.IC.IT.031505.01</v>
      </c>
      <c r="N378" s="137"/>
      <c r="O378" s="137" t="str">
        <f t="shared" si="28"/>
        <v>PH.IC.IT.031505.01</v>
      </c>
      <c r="P378" s="130"/>
      <c r="Q378" s="137" t="str">
        <f t="shared" si="29"/>
        <v>CL.IC.IT.031505.01</v>
      </c>
      <c r="R378" s="130"/>
      <c r="S378" s="130"/>
      <c r="T378" s="130"/>
      <c r="U378" s="130"/>
      <c r="V378" s="130"/>
      <c r="W378" s="130"/>
      <c r="X378" s="130"/>
      <c r="Y378" s="130"/>
      <c r="Z378" s="130"/>
      <c r="AA378" s="130"/>
      <c r="AB378" s="130"/>
      <c r="AC378" s="130"/>
      <c r="AD378" s="130"/>
      <c r="AE378" s="130"/>
      <c r="AF378" s="130"/>
      <c r="AG378" s="130"/>
      <c r="AH378" s="130"/>
      <c r="AI378" s="130"/>
      <c r="AJ378" s="130"/>
      <c r="AK378" s="130"/>
      <c r="AL378" s="130"/>
      <c r="AM378" s="130"/>
      <c r="AN378" s="130"/>
      <c r="AO378" s="130"/>
      <c r="AP378" s="130"/>
      <c r="AQ378" s="130"/>
      <c r="AR378" s="130"/>
      <c r="AS378" s="130"/>
    </row>
    <row r="379" spans="1:45" s="138" customFormat="1" ht="15">
      <c r="A379" s="130" t="s">
        <v>9344</v>
      </c>
      <c r="B379" s="130"/>
      <c r="C379" s="131" t="s">
        <v>12185</v>
      </c>
      <c r="D379" s="130"/>
      <c r="E379" s="131" t="s">
        <v>594</v>
      </c>
      <c r="F379" s="130" t="s">
        <v>9149</v>
      </c>
      <c r="G379" s="130" t="s">
        <v>9256</v>
      </c>
      <c r="H379" s="131" t="s">
        <v>6988</v>
      </c>
      <c r="I379" s="130" t="s">
        <v>9256</v>
      </c>
      <c r="J379" s="136" t="str">
        <f t="shared" si="25"/>
        <v>IC.IT.031506</v>
      </c>
      <c r="K379" s="131" t="s">
        <v>12175</v>
      </c>
      <c r="L379" s="130" t="str">
        <f t="shared" si="26"/>
        <v>Distal</v>
      </c>
      <c r="M379" s="137" t="str">
        <f t="shared" si="27"/>
        <v>PI.IC.IT.031506.01</v>
      </c>
      <c r="N379" s="137"/>
      <c r="O379" s="137" t="str">
        <f t="shared" si="28"/>
        <v>PH.IC.IT.031506.01</v>
      </c>
      <c r="P379" s="130"/>
      <c r="Q379" s="137" t="str">
        <f t="shared" si="29"/>
        <v>CL.IC.IT.031506.01</v>
      </c>
      <c r="R379" s="130"/>
      <c r="S379" s="130"/>
      <c r="T379" s="130"/>
      <c r="U379" s="130"/>
      <c r="V379" s="130"/>
      <c r="W379" s="130"/>
      <c r="X379" s="130"/>
      <c r="Y379" s="130"/>
      <c r="Z379" s="130"/>
      <c r="AA379" s="130"/>
      <c r="AB379" s="130"/>
      <c r="AC379" s="130"/>
      <c r="AD379" s="130"/>
      <c r="AE379" s="130"/>
      <c r="AF379" s="130"/>
      <c r="AG379" s="130"/>
      <c r="AH379" s="130"/>
      <c r="AI379" s="130"/>
      <c r="AJ379" s="130"/>
      <c r="AK379" s="130"/>
      <c r="AL379" s="130"/>
      <c r="AM379" s="130"/>
      <c r="AN379" s="130"/>
      <c r="AO379" s="130"/>
      <c r="AP379" s="130"/>
      <c r="AQ379" s="130"/>
      <c r="AR379" s="130"/>
      <c r="AS379" s="130"/>
    </row>
    <row r="380" spans="1:45" s="138" customFormat="1" ht="15">
      <c r="A380" s="130" t="s">
        <v>9344</v>
      </c>
      <c r="B380" s="130"/>
      <c r="C380" s="131" t="s">
        <v>12185</v>
      </c>
      <c r="D380" s="130"/>
      <c r="E380" s="131" t="s">
        <v>594</v>
      </c>
      <c r="F380" s="130" t="s">
        <v>9149</v>
      </c>
      <c r="G380" s="130" t="s">
        <v>9257</v>
      </c>
      <c r="H380" s="131" t="s">
        <v>573</v>
      </c>
      <c r="I380" s="130" t="s">
        <v>9257</v>
      </c>
      <c r="J380" s="136" t="str">
        <f t="shared" si="25"/>
        <v>IC.IT.031507</v>
      </c>
      <c r="K380" s="131" t="s">
        <v>12175</v>
      </c>
      <c r="L380" s="130" t="str">
        <f t="shared" si="26"/>
        <v>Upper</v>
      </c>
      <c r="M380" s="137" t="str">
        <f t="shared" si="27"/>
        <v>PI.IC.IT.031507.01</v>
      </c>
      <c r="N380" s="137"/>
      <c r="O380" s="137" t="str">
        <f t="shared" si="28"/>
        <v>PH.IC.IT.031507.01</v>
      </c>
      <c r="P380" s="130"/>
      <c r="Q380" s="137" t="str">
        <f t="shared" si="29"/>
        <v>CL.IC.IT.031507.01</v>
      </c>
      <c r="R380" s="130"/>
      <c r="S380" s="130"/>
      <c r="T380" s="130"/>
      <c r="U380" s="130"/>
      <c r="V380" s="130"/>
      <c r="W380" s="130"/>
      <c r="X380" s="130"/>
      <c r="Y380" s="130"/>
      <c r="Z380" s="130"/>
      <c r="AA380" s="130"/>
      <c r="AB380" s="130"/>
      <c r="AC380" s="130"/>
      <c r="AD380" s="130"/>
      <c r="AE380" s="130"/>
      <c r="AF380" s="130"/>
      <c r="AG380" s="130"/>
      <c r="AH380" s="130"/>
      <c r="AI380" s="130"/>
      <c r="AJ380" s="130"/>
      <c r="AK380" s="130"/>
      <c r="AL380" s="130"/>
      <c r="AM380" s="130"/>
      <c r="AN380" s="130"/>
      <c r="AO380" s="130"/>
      <c r="AP380" s="130"/>
      <c r="AQ380" s="130"/>
      <c r="AR380" s="130"/>
      <c r="AS380" s="130"/>
    </row>
    <row r="381" spans="1:45" s="138" customFormat="1" ht="15">
      <c r="A381" s="130" t="s">
        <v>9344</v>
      </c>
      <c r="B381" s="130"/>
      <c r="C381" s="131" t="s">
        <v>12185</v>
      </c>
      <c r="D381" s="130"/>
      <c r="E381" s="131" t="s">
        <v>594</v>
      </c>
      <c r="F381" s="130" t="s">
        <v>9149</v>
      </c>
      <c r="G381" s="130" t="s">
        <v>9258</v>
      </c>
      <c r="H381" s="131" t="s">
        <v>92</v>
      </c>
      <c r="I381" s="130" t="s">
        <v>9258</v>
      </c>
      <c r="J381" s="136" t="str">
        <f t="shared" si="25"/>
        <v>IC.IT.031508</v>
      </c>
      <c r="K381" s="131" t="s">
        <v>12175</v>
      </c>
      <c r="L381" s="130" t="str">
        <f t="shared" si="26"/>
        <v>Lower</v>
      </c>
      <c r="M381" s="137" t="str">
        <f t="shared" si="27"/>
        <v>PI.IC.IT.031508.01</v>
      </c>
      <c r="N381" s="137"/>
      <c r="O381" s="137" t="str">
        <f t="shared" si="28"/>
        <v>PH.IC.IT.031508.01</v>
      </c>
      <c r="P381" s="130"/>
      <c r="Q381" s="137" t="str">
        <f t="shared" si="29"/>
        <v>CL.IC.IT.031508.01</v>
      </c>
      <c r="R381" s="130"/>
      <c r="S381" s="130"/>
      <c r="T381" s="130"/>
      <c r="U381" s="130"/>
      <c r="V381" s="130"/>
      <c r="W381" s="130"/>
      <c r="X381" s="130"/>
      <c r="Y381" s="130"/>
      <c r="Z381" s="130"/>
      <c r="AA381" s="130"/>
      <c r="AB381" s="130"/>
      <c r="AC381" s="130"/>
      <c r="AD381" s="130"/>
      <c r="AE381" s="130"/>
      <c r="AF381" s="130"/>
      <c r="AG381" s="130"/>
      <c r="AH381" s="130"/>
      <c r="AI381" s="130"/>
      <c r="AJ381" s="130"/>
      <c r="AK381" s="130"/>
      <c r="AL381" s="130"/>
      <c r="AM381" s="130"/>
      <c r="AN381" s="130"/>
      <c r="AO381" s="130"/>
      <c r="AP381" s="130"/>
      <c r="AQ381" s="130"/>
      <c r="AR381" s="130"/>
      <c r="AS381" s="130"/>
    </row>
    <row r="382" spans="1:45" s="138" customFormat="1" ht="15">
      <c r="A382" s="130" t="s">
        <v>9344</v>
      </c>
      <c r="B382" s="130"/>
      <c r="C382" s="131" t="s">
        <v>12185</v>
      </c>
      <c r="D382" s="130" t="s">
        <v>9136</v>
      </c>
      <c r="E382" s="131" t="s">
        <v>7863</v>
      </c>
      <c r="F382" s="130" t="s">
        <v>9150</v>
      </c>
      <c r="G382" s="130" t="s">
        <v>10518</v>
      </c>
      <c r="H382" s="131" t="s">
        <v>12175</v>
      </c>
      <c r="I382" s="130" t="s">
        <v>10518</v>
      </c>
      <c r="J382" s="136" t="str">
        <f t="shared" si="25"/>
        <v>IC.IT.031601</v>
      </c>
      <c r="K382" s="131" t="s">
        <v>12175</v>
      </c>
      <c r="L382" s="130" t="str">
        <f t="shared" si="26"/>
        <v>RUQ</v>
      </c>
      <c r="M382" s="137" t="str">
        <f t="shared" si="27"/>
        <v>PI.IC.IT.031601.01</v>
      </c>
      <c r="N382" s="137"/>
      <c r="O382" s="137" t="str">
        <f t="shared" si="28"/>
        <v>PH.IC.IT.031601.01</v>
      </c>
      <c r="P382" s="130"/>
      <c r="Q382" s="137" t="str">
        <f t="shared" si="29"/>
        <v>CL.IC.IT.031601.01</v>
      </c>
      <c r="R382" s="130"/>
      <c r="S382" s="130"/>
      <c r="T382" s="130"/>
      <c r="U382" s="130"/>
      <c r="V382" s="130"/>
      <c r="W382" s="130"/>
      <c r="X382" s="130"/>
      <c r="Y382" s="130"/>
      <c r="Z382" s="130"/>
      <c r="AA382" s="130"/>
      <c r="AB382" s="130"/>
      <c r="AC382" s="130"/>
      <c r="AD382" s="130"/>
      <c r="AE382" s="130"/>
      <c r="AF382" s="130"/>
      <c r="AG382" s="130"/>
      <c r="AH382" s="130"/>
      <c r="AI382" s="130"/>
      <c r="AJ382" s="130"/>
      <c r="AK382" s="130"/>
      <c r="AL382" s="130"/>
      <c r="AM382" s="130"/>
      <c r="AN382" s="130"/>
      <c r="AO382" s="130"/>
      <c r="AP382" s="130"/>
      <c r="AQ382" s="130"/>
      <c r="AR382" s="130"/>
      <c r="AS382" s="130"/>
    </row>
    <row r="383" spans="1:45" s="138" customFormat="1" ht="15">
      <c r="A383" s="130" t="s">
        <v>9344</v>
      </c>
      <c r="B383" s="130"/>
      <c r="C383" s="131" t="s">
        <v>12185</v>
      </c>
      <c r="D383" s="130"/>
      <c r="E383" s="131" t="s">
        <v>7863</v>
      </c>
      <c r="F383" s="130" t="s">
        <v>9150</v>
      </c>
      <c r="G383" s="130" t="s">
        <v>10520</v>
      </c>
      <c r="H383" s="131" t="s">
        <v>1863</v>
      </c>
      <c r="I383" s="130" t="s">
        <v>10520</v>
      </c>
      <c r="J383" s="136" t="str">
        <f t="shared" si="25"/>
        <v>IC.IT.031602</v>
      </c>
      <c r="K383" s="131" t="s">
        <v>12175</v>
      </c>
      <c r="L383" s="130" t="str">
        <f t="shared" si="26"/>
        <v>RLQ</v>
      </c>
      <c r="M383" s="137" t="str">
        <f t="shared" si="27"/>
        <v>PI.IC.IT.031602.01</v>
      </c>
      <c r="N383" s="137"/>
      <c r="O383" s="137" t="str">
        <f t="shared" si="28"/>
        <v>PH.IC.IT.031602.01</v>
      </c>
      <c r="P383" s="130"/>
      <c r="Q383" s="137" t="str">
        <f t="shared" si="29"/>
        <v>CL.IC.IT.031602.01</v>
      </c>
      <c r="R383" s="130"/>
      <c r="S383" s="130"/>
      <c r="T383" s="130"/>
      <c r="U383" s="130"/>
      <c r="V383" s="130"/>
      <c r="W383" s="130"/>
      <c r="X383" s="130"/>
      <c r="Y383" s="130"/>
      <c r="Z383" s="130"/>
      <c r="AA383" s="130"/>
      <c r="AB383" s="130"/>
      <c r="AC383" s="130"/>
      <c r="AD383" s="130"/>
      <c r="AE383" s="130"/>
      <c r="AF383" s="130"/>
      <c r="AG383" s="130"/>
      <c r="AH383" s="130"/>
      <c r="AI383" s="130"/>
      <c r="AJ383" s="130"/>
      <c r="AK383" s="130"/>
      <c r="AL383" s="130"/>
      <c r="AM383" s="130"/>
      <c r="AN383" s="130"/>
      <c r="AO383" s="130"/>
      <c r="AP383" s="130"/>
      <c r="AQ383" s="130"/>
      <c r="AR383" s="130"/>
      <c r="AS383" s="130"/>
    </row>
    <row r="384" spans="1:45" s="138" customFormat="1" ht="15">
      <c r="A384" s="130" t="s">
        <v>9344</v>
      </c>
      <c r="B384" s="130"/>
      <c r="C384" s="131" t="s">
        <v>12185</v>
      </c>
      <c r="D384" s="130"/>
      <c r="E384" s="131" t="s">
        <v>7863</v>
      </c>
      <c r="F384" s="130" t="s">
        <v>9150</v>
      </c>
      <c r="G384" s="130" t="s">
        <v>10522</v>
      </c>
      <c r="H384" s="131" t="s">
        <v>12185</v>
      </c>
      <c r="I384" s="130" t="s">
        <v>10522</v>
      </c>
      <c r="J384" s="136" t="str">
        <f t="shared" si="25"/>
        <v>IC.IT.031603</v>
      </c>
      <c r="K384" s="131" t="s">
        <v>12175</v>
      </c>
      <c r="L384" s="130" t="str">
        <f t="shared" si="26"/>
        <v>LUQ</v>
      </c>
      <c r="M384" s="137" t="str">
        <f t="shared" si="27"/>
        <v>PI.IC.IT.031603.01</v>
      </c>
      <c r="N384" s="137"/>
      <c r="O384" s="137" t="str">
        <f t="shared" si="28"/>
        <v>PH.IC.IT.031603.01</v>
      </c>
      <c r="P384" s="130"/>
      <c r="Q384" s="137" t="str">
        <f t="shared" si="29"/>
        <v>CL.IC.IT.031603.01</v>
      </c>
      <c r="R384" s="130"/>
      <c r="S384" s="130"/>
      <c r="T384" s="130"/>
      <c r="U384" s="130"/>
      <c r="V384" s="130"/>
      <c r="W384" s="130"/>
      <c r="X384" s="130"/>
      <c r="Y384" s="130"/>
      <c r="Z384" s="130"/>
      <c r="AA384" s="130"/>
      <c r="AB384" s="130"/>
      <c r="AC384" s="130"/>
      <c r="AD384" s="130"/>
      <c r="AE384" s="130"/>
      <c r="AF384" s="130"/>
      <c r="AG384" s="130"/>
      <c r="AH384" s="130"/>
      <c r="AI384" s="130"/>
      <c r="AJ384" s="130"/>
      <c r="AK384" s="130"/>
      <c r="AL384" s="130"/>
      <c r="AM384" s="130"/>
      <c r="AN384" s="130"/>
      <c r="AO384" s="130"/>
      <c r="AP384" s="130"/>
      <c r="AQ384" s="130"/>
      <c r="AR384" s="130"/>
      <c r="AS384" s="130"/>
    </row>
    <row r="385" spans="1:45" s="138" customFormat="1" ht="15">
      <c r="A385" s="130" t="s">
        <v>9344</v>
      </c>
      <c r="B385" s="130"/>
      <c r="C385" s="131" t="s">
        <v>12185</v>
      </c>
      <c r="D385" s="130"/>
      <c r="E385" s="131" t="s">
        <v>7863</v>
      </c>
      <c r="F385" s="130" t="s">
        <v>9150</v>
      </c>
      <c r="G385" s="130" t="s">
        <v>10524</v>
      </c>
      <c r="H385" s="131" t="s">
        <v>11</v>
      </c>
      <c r="I385" s="130" t="s">
        <v>10524</v>
      </c>
      <c r="J385" s="136" t="str">
        <f t="shared" si="25"/>
        <v>IC.IT.031604</v>
      </c>
      <c r="K385" s="131" t="s">
        <v>12175</v>
      </c>
      <c r="L385" s="130" t="str">
        <f t="shared" si="26"/>
        <v>LLQ</v>
      </c>
      <c r="M385" s="137" t="str">
        <f t="shared" si="27"/>
        <v>PI.IC.IT.031604.01</v>
      </c>
      <c r="N385" s="137"/>
      <c r="O385" s="137" t="str">
        <f t="shared" si="28"/>
        <v>PH.IC.IT.031604.01</v>
      </c>
      <c r="P385" s="130"/>
      <c r="Q385" s="137" t="str">
        <f t="shared" si="29"/>
        <v>CL.IC.IT.031604.01</v>
      </c>
      <c r="R385" s="130"/>
      <c r="S385" s="130"/>
      <c r="T385" s="130"/>
      <c r="U385" s="130"/>
      <c r="V385" s="130"/>
      <c r="W385" s="130"/>
      <c r="X385" s="130"/>
      <c r="Y385" s="130"/>
      <c r="Z385" s="130"/>
      <c r="AA385" s="130"/>
      <c r="AB385" s="130"/>
      <c r="AC385" s="130"/>
      <c r="AD385" s="130"/>
      <c r="AE385" s="130"/>
      <c r="AF385" s="130"/>
      <c r="AG385" s="130"/>
      <c r="AH385" s="130"/>
      <c r="AI385" s="130"/>
      <c r="AJ385" s="130"/>
      <c r="AK385" s="130"/>
      <c r="AL385" s="130"/>
      <c r="AM385" s="130"/>
      <c r="AN385" s="130"/>
      <c r="AO385" s="130"/>
      <c r="AP385" s="130"/>
      <c r="AQ385" s="130"/>
      <c r="AR385" s="130"/>
      <c r="AS385" s="130"/>
    </row>
    <row r="386" spans="1:45" s="138" customFormat="1" ht="15">
      <c r="A386" s="130" t="s">
        <v>9344</v>
      </c>
      <c r="B386" s="130"/>
      <c r="C386" s="131" t="s">
        <v>12185</v>
      </c>
      <c r="D386" s="130"/>
      <c r="E386" s="131" t="s">
        <v>7863</v>
      </c>
      <c r="F386" s="130" t="s">
        <v>9150</v>
      </c>
      <c r="G386" s="130" t="s">
        <v>9396</v>
      </c>
      <c r="H386" s="131" t="s">
        <v>212</v>
      </c>
      <c r="I386" s="130" t="s">
        <v>9397</v>
      </c>
      <c r="J386" s="136" t="str">
        <f t="shared" ref="J386:J449" si="30">CONCATENATE("IC.IT.",C386,E386,H386)</f>
        <v>IC.IT.031605</v>
      </c>
      <c r="K386" s="131" t="s">
        <v>12175</v>
      </c>
      <c r="L386" s="130" t="str">
        <f t="shared" ref="L386:L449" si="31">G386</f>
        <v>Abdomen, general</v>
      </c>
      <c r="M386" s="137" t="str">
        <f t="shared" ref="M386:M449" si="32">CONCATENATE("PI.",J386,".",K386)</f>
        <v>PI.IC.IT.031605.01</v>
      </c>
      <c r="N386" s="137"/>
      <c r="O386" s="137" t="str">
        <f t="shared" ref="O386:O449" si="33">CONCATENATE("PH.",J386,".",K386)</f>
        <v>PH.IC.IT.031605.01</v>
      </c>
      <c r="P386" s="130"/>
      <c r="Q386" s="137" t="str">
        <f t="shared" ref="Q386:Q449" si="34">CONCATENATE("CL.",J386,".",K386)</f>
        <v>CL.IC.IT.031605.01</v>
      </c>
      <c r="R386" s="130"/>
      <c r="S386" s="130"/>
      <c r="T386" s="130"/>
      <c r="U386" s="130"/>
      <c r="V386" s="130"/>
      <c r="W386" s="130"/>
      <c r="X386" s="130"/>
      <c r="Y386" s="130"/>
      <c r="Z386" s="130"/>
      <c r="AA386" s="130"/>
      <c r="AB386" s="130"/>
      <c r="AC386" s="130"/>
      <c r="AD386" s="130"/>
      <c r="AE386" s="130"/>
      <c r="AF386" s="130"/>
      <c r="AG386" s="130"/>
      <c r="AH386" s="130"/>
      <c r="AI386" s="130"/>
      <c r="AJ386" s="130"/>
      <c r="AK386" s="130"/>
      <c r="AL386" s="130"/>
      <c r="AM386" s="130"/>
      <c r="AN386" s="130"/>
      <c r="AO386" s="130"/>
      <c r="AP386" s="130"/>
      <c r="AQ386" s="130"/>
      <c r="AR386" s="130"/>
      <c r="AS386" s="130"/>
    </row>
    <row r="387" spans="1:45" s="138" customFormat="1" ht="15">
      <c r="A387" s="130" t="s">
        <v>9344</v>
      </c>
      <c r="B387" s="130"/>
      <c r="C387" s="131" t="s">
        <v>12185</v>
      </c>
      <c r="D387" s="130"/>
      <c r="E387" s="131" t="s">
        <v>7863</v>
      </c>
      <c r="F387" s="130" t="s">
        <v>9150</v>
      </c>
      <c r="G387" s="130" t="s">
        <v>9398</v>
      </c>
      <c r="H387" s="131" t="s">
        <v>6988</v>
      </c>
      <c r="I387" s="130" t="s">
        <v>9269</v>
      </c>
      <c r="J387" s="136" t="str">
        <f t="shared" si="30"/>
        <v>IC.IT.031606</v>
      </c>
      <c r="K387" s="131" t="s">
        <v>12175</v>
      </c>
      <c r="L387" s="130" t="str">
        <f t="shared" si="31"/>
        <v>Flank, right</v>
      </c>
      <c r="M387" s="137" t="str">
        <f t="shared" si="32"/>
        <v>PI.IC.IT.031606.01</v>
      </c>
      <c r="N387" s="137"/>
      <c r="O387" s="137" t="str">
        <f t="shared" si="33"/>
        <v>PH.IC.IT.031606.01</v>
      </c>
      <c r="P387" s="130"/>
      <c r="Q387" s="137" t="str">
        <f t="shared" si="34"/>
        <v>CL.IC.IT.031606.01</v>
      </c>
      <c r="R387" s="130"/>
      <c r="S387" s="130"/>
      <c r="T387" s="130"/>
      <c r="U387" s="130"/>
      <c r="V387" s="130"/>
      <c r="W387" s="130"/>
      <c r="X387" s="130"/>
      <c r="Y387" s="130"/>
      <c r="Z387" s="130"/>
      <c r="AA387" s="130"/>
      <c r="AB387" s="130"/>
      <c r="AC387" s="130"/>
      <c r="AD387" s="130"/>
      <c r="AE387" s="130"/>
      <c r="AF387" s="130"/>
      <c r="AG387" s="130"/>
      <c r="AH387" s="130"/>
      <c r="AI387" s="130"/>
      <c r="AJ387" s="130"/>
      <c r="AK387" s="130"/>
      <c r="AL387" s="130"/>
      <c r="AM387" s="130"/>
      <c r="AN387" s="130"/>
      <c r="AO387" s="130"/>
      <c r="AP387" s="130"/>
      <c r="AQ387" s="130"/>
      <c r="AR387" s="130"/>
      <c r="AS387" s="130"/>
    </row>
    <row r="388" spans="1:45" s="138" customFormat="1" ht="15">
      <c r="A388" s="130" t="s">
        <v>9344</v>
      </c>
      <c r="B388" s="130"/>
      <c r="C388" s="131" t="s">
        <v>12185</v>
      </c>
      <c r="D388" s="130"/>
      <c r="E388" s="131" t="s">
        <v>7863</v>
      </c>
      <c r="F388" s="130" t="s">
        <v>9150</v>
      </c>
      <c r="G388" s="130" t="s">
        <v>9558</v>
      </c>
      <c r="H388" s="131" t="s">
        <v>573</v>
      </c>
      <c r="I388" s="130" t="s">
        <v>9559</v>
      </c>
      <c r="J388" s="136" t="str">
        <f t="shared" si="30"/>
        <v>IC.IT.031607</v>
      </c>
      <c r="K388" s="131" t="s">
        <v>12175</v>
      </c>
      <c r="L388" s="130" t="str">
        <f t="shared" si="31"/>
        <v>Flank, left</v>
      </c>
      <c r="M388" s="137" t="str">
        <f t="shared" si="32"/>
        <v>PI.IC.IT.031607.01</v>
      </c>
      <c r="N388" s="137"/>
      <c r="O388" s="137" t="str">
        <f t="shared" si="33"/>
        <v>PH.IC.IT.031607.01</v>
      </c>
      <c r="P388" s="130"/>
      <c r="Q388" s="137" t="str">
        <f t="shared" si="34"/>
        <v>CL.IC.IT.031607.01</v>
      </c>
      <c r="R388" s="130"/>
      <c r="S388" s="130"/>
      <c r="T388" s="130"/>
      <c r="U388" s="130"/>
      <c r="V388" s="130"/>
      <c r="W388" s="130"/>
      <c r="X388" s="130"/>
      <c r="Y388" s="130"/>
      <c r="Z388" s="130"/>
      <c r="AA388" s="130"/>
      <c r="AB388" s="130"/>
      <c r="AC388" s="130"/>
      <c r="AD388" s="130"/>
      <c r="AE388" s="130"/>
      <c r="AF388" s="130"/>
      <c r="AG388" s="130"/>
      <c r="AH388" s="130"/>
      <c r="AI388" s="130"/>
      <c r="AJ388" s="130"/>
      <c r="AK388" s="130"/>
      <c r="AL388" s="130"/>
      <c r="AM388" s="130"/>
      <c r="AN388" s="130"/>
      <c r="AO388" s="130"/>
      <c r="AP388" s="130"/>
      <c r="AQ388" s="130"/>
      <c r="AR388" s="130"/>
      <c r="AS388" s="130"/>
    </row>
    <row r="389" spans="1:45" s="138" customFormat="1" ht="15">
      <c r="A389" s="130" t="s">
        <v>9344</v>
      </c>
      <c r="B389" s="130"/>
      <c r="C389" s="131" t="s">
        <v>12185</v>
      </c>
      <c r="D389" s="130"/>
      <c r="E389" s="131" t="s">
        <v>7863</v>
      </c>
      <c r="F389" s="130" t="s">
        <v>9150</v>
      </c>
      <c r="G389" s="130" t="s">
        <v>9138</v>
      </c>
      <c r="H389" s="131" t="s">
        <v>92</v>
      </c>
      <c r="I389" s="130" t="s">
        <v>9138</v>
      </c>
      <c r="J389" s="136" t="str">
        <f t="shared" si="30"/>
        <v>IC.IT.031608</v>
      </c>
      <c r="K389" s="131" t="s">
        <v>12175</v>
      </c>
      <c r="L389" s="130" t="str">
        <f t="shared" si="31"/>
        <v>Midline</v>
      </c>
      <c r="M389" s="137" t="str">
        <f t="shared" si="32"/>
        <v>PI.IC.IT.031608.01</v>
      </c>
      <c r="N389" s="137"/>
      <c r="O389" s="137" t="str">
        <f t="shared" si="33"/>
        <v>PH.IC.IT.031608.01</v>
      </c>
      <c r="P389" s="130"/>
      <c r="Q389" s="137" t="str">
        <f t="shared" si="34"/>
        <v>CL.IC.IT.031608.01</v>
      </c>
      <c r="R389" s="130" t="s">
        <v>12465</v>
      </c>
      <c r="S389" s="130">
        <v>166</v>
      </c>
      <c r="T389" s="130"/>
      <c r="U389" s="130"/>
      <c r="V389" s="130"/>
      <c r="W389" s="130"/>
      <c r="X389" s="130"/>
      <c r="Y389" s="130"/>
      <c r="Z389" s="130"/>
      <c r="AA389" s="130"/>
      <c r="AB389" s="130"/>
      <c r="AC389" s="130"/>
      <c r="AD389" s="130"/>
      <c r="AE389" s="130"/>
      <c r="AF389" s="130"/>
      <c r="AG389" s="130"/>
      <c r="AH389" s="130"/>
      <c r="AI389" s="130"/>
      <c r="AJ389" s="130"/>
      <c r="AK389" s="130"/>
      <c r="AL389" s="130"/>
      <c r="AM389" s="130"/>
      <c r="AN389" s="130"/>
      <c r="AO389" s="130"/>
      <c r="AP389" s="130"/>
      <c r="AQ389" s="130"/>
      <c r="AR389" s="130"/>
      <c r="AS389" s="130"/>
    </row>
    <row r="390" spans="1:45" s="138" customFormat="1" ht="15">
      <c r="A390" s="130" t="s">
        <v>9344</v>
      </c>
      <c r="B390" s="130"/>
      <c r="C390" s="131" t="s">
        <v>2048</v>
      </c>
      <c r="D390" s="130"/>
      <c r="E390" s="131" t="s">
        <v>595</v>
      </c>
      <c r="F390" s="130" t="s">
        <v>1609</v>
      </c>
      <c r="G390" s="130" t="s">
        <v>13289</v>
      </c>
      <c r="H390" s="131" t="s">
        <v>1608</v>
      </c>
      <c r="I390" s="130" t="s">
        <v>1607</v>
      </c>
      <c r="J390" s="136" t="str">
        <f t="shared" si="30"/>
        <v>IC.IT.031609</v>
      </c>
      <c r="K390" s="131" t="s">
        <v>12906</v>
      </c>
      <c r="L390" s="130" t="str">
        <f t="shared" si="31"/>
        <v>Laparoscopic</v>
      </c>
      <c r="M390" s="137" t="str">
        <f t="shared" si="32"/>
        <v>PI.IC.IT.031609.01</v>
      </c>
      <c r="N390" s="137"/>
      <c r="O390" s="137" t="str">
        <f t="shared" si="33"/>
        <v>PH.IC.IT.031609.01</v>
      </c>
      <c r="P390" s="130"/>
      <c r="Q390" s="137" t="str">
        <f t="shared" si="34"/>
        <v>CL.IC.IT.031609.01</v>
      </c>
      <c r="R390" s="130"/>
      <c r="S390" s="130"/>
      <c r="T390" s="130"/>
      <c r="U390" s="130"/>
      <c r="V390" s="130"/>
      <c r="W390" s="130"/>
      <c r="X390" s="130"/>
      <c r="Y390" s="130"/>
      <c r="Z390" s="130"/>
      <c r="AA390" s="130"/>
      <c r="AB390" s="130"/>
      <c r="AC390" s="130"/>
      <c r="AD390" s="130"/>
      <c r="AE390" s="130"/>
      <c r="AF390" s="130"/>
      <c r="AG390" s="130"/>
      <c r="AH390" s="130"/>
      <c r="AI390" s="130"/>
      <c r="AJ390" s="130"/>
      <c r="AK390" s="130"/>
      <c r="AL390" s="130"/>
      <c r="AM390" s="130"/>
      <c r="AN390" s="130"/>
      <c r="AO390" s="130"/>
      <c r="AP390" s="130"/>
      <c r="AQ390" s="130"/>
      <c r="AR390" s="130"/>
      <c r="AS390" s="130"/>
    </row>
    <row r="391" spans="1:45" s="138" customFormat="1" ht="15">
      <c r="A391" s="138" t="s">
        <v>9344</v>
      </c>
      <c r="C391" s="150" t="s">
        <v>12032</v>
      </c>
      <c r="E391" s="150" t="s">
        <v>7863</v>
      </c>
      <c r="F391" s="138" t="s">
        <v>1609</v>
      </c>
      <c r="G391" s="138" t="s">
        <v>14489</v>
      </c>
      <c r="H391" s="150" t="s">
        <v>11829</v>
      </c>
      <c r="I391" s="138" t="s">
        <v>14489</v>
      </c>
      <c r="J391" s="152" t="str">
        <f t="shared" si="30"/>
        <v>IC.IT.031610</v>
      </c>
      <c r="K391" s="150" t="s">
        <v>12175</v>
      </c>
      <c r="L391" s="138" t="str">
        <f t="shared" si="31"/>
        <v>Umbilical</v>
      </c>
      <c r="M391" s="153" t="str">
        <f t="shared" si="32"/>
        <v>PI.IC.IT.031610.01</v>
      </c>
      <c r="N391" s="153"/>
      <c r="O391" s="153" t="str">
        <f t="shared" si="33"/>
        <v>PH.IC.IT.031610.01</v>
      </c>
      <c r="Q391" s="153" t="str">
        <f t="shared" si="34"/>
        <v>CL.IC.IT.031610.01</v>
      </c>
      <c r="AR391" s="138" t="s">
        <v>12773</v>
      </c>
      <c r="AS391" s="138">
        <v>1654</v>
      </c>
    </row>
    <row r="392" spans="1:45" s="138" customFormat="1" ht="15">
      <c r="A392" s="130" t="s">
        <v>9344</v>
      </c>
      <c r="B392" s="130"/>
      <c r="C392" s="131" t="s">
        <v>12185</v>
      </c>
      <c r="D392" s="130" t="s">
        <v>9560</v>
      </c>
      <c r="E392" s="131" t="s">
        <v>6777</v>
      </c>
      <c r="F392" s="130" t="s">
        <v>9151</v>
      </c>
      <c r="G392" s="130" t="s">
        <v>9562</v>
      </c>
      <c r="H392" s="131" t="s">
        <v>1702</v>
      </c>
      <c r="I392" s="130" t="s">
        <v>9563</v>
      </c>
      <c r="J392" s="136" t="str">
        <f t="shared" si="30"/>
        <v>IC.IT.031701</v>
      </c>
      <c r="K392" s="131" t="s">
        <v>1702</v>
      </c>
      <c r="L392" s="130" t="str">
        <f t="shared" si="31"/>
        <v>Axilla, right</v>
      </c>
      <c r="M392" s="137" t="str">
        <f t="shared" si="32"/>
        <v>PI.IC.IT.031701.01</v>
      </c>
      <c r="N392" s="137"/>
      <c r="O392" s="137" t="str">
        <f t="shared" si="33"/>
        <v>PH.IC.IT.031701.01</v>
      </c>
      <c r="P392" s="130"/>
      <c r="Q392" s="137" t="str">
        <f t="shared" si="34"/>
        <v>CL.IC.IT.031701.01</v>
      </c>
      <c r="R392" s="130"/>
      <c r="S392" s="130"/>
      <c r="T392" s="130"/>
      <c r="U392" s="130"/>
      <c r="V392" s="130"/>
      <c r="W392" s="130"/>
      <c r="X392" s="130"/>
      <c r="Y392" s="130"/>
      <c r="Z392" s="130"/>
      <c r="AA392" s="130"/>
      <c r="AB392" s="130"/>
      <c r="AC392" s="130"/>
      <c r="AD392" s="130"/>
      <c r="AE392" s="130"/>
      <c r="AF392" s="130"/>
      <c r="AG392" s="130"/>
      <c r="AH392" s="130"/>
      <c r="AI392" s="130"/>
      <c r="AJ392" s="130"/>
      <c r="AK392" s="130"/>
      <c r="AL392" s="130"/>
      <c r="AM392" s="130"/>
      <c r="AN392" s="130"/>
      <c r="AO392" s="130"/>
      <c r="AP392" s="130"/>
      <c r="AQ392" s="130"/>
      <c r="AR392" s="130"/>
      <c r="AS392" s="130"/>
    </row>
    <row r="393" spans="1:45" s="138" customFormat="1" ht="15">
      <c r="A393" s="130" t="s">
        <v>9344</v>
      </c>
      <c r="B393" s="130"/>
      <c r="C393" s="131" t="s">
        <v>0</v>
      </c>
      <c r="D393" s="130"/>
      <c r="E393" s="131" t="s">
        <v>6777</v>
      </c>
      <c r="F393" s="130" t="s">
        <v>9151</v>
      </c>
      <c r="G393" s="130" t="s">
        <v>9564</v>
      </c>
      <c r="H393" s="131" t="s">
        <v>115</v>
      </c>
      <c r="I393" s="130" t="s">
        <v>9565</v>
      </c>
      <c r="J393" s="136" t="str">
        <f t="shared" si="30"/>
        <v>IC.IT.031702</v>
      </c>
      <c r="K393" s="131" t="s">
        <v>1702</v>
      </c>
      <c r="L393" s="130" t="str">
        <f t="shared" si="31"/>
        <v>Axilla, left</v>
      </c>
      <c r="M393" s="137" t="str">
        <f t="shared" si="32"/>
        <v>PI.IC.IT.031702.01</v>
      </c>
      <c r="N393" s="137"/>
      <c r="O393" s="137" t="str">
        <f t="shared" si="33"/>
        <v>PH.IC.IT.031702.01</v>
      </c>
      <c r="P393" s="130"/>
      <c r="Q393" s="137" t="str">
        <f t="shared" si="34"/>
        <v>CL.IC.IT.031702.01</v>
      </c>
      <c r="R393" s="130"/>
      <c r="S393" s="130"/>
      <c r="T393" s="130"/>
      <c r="U393" s="130"/>
      <c r="V393" s="130"/>
      <c r="W393" s="130"/>
      <c r="X393" s="130"/>
      <c r="Y393" s="130"/>
      <c r="Z393" s="130"/>
      <c r="AA393" s="130"/>
      <c r="AB393" s="130"/>
      <c r="AC393" s="130"/>
      <c r="AD393" s="130"/>
      <c r="AE393" s="130"/>
      <c r="AF393" s="130"/>
      <c r="AG393" s="130"/>
      <c r="AH393" s="130"/>
      <c r="AI393" s="130"/>
      <c r="AJ393" s="130"/>
      <c r="AK393" s="130"/>
      <c r="AL393" s="130"/>
      <c r="AM393" s="130"/>
      <c r="AN393" s="130"/>
      <c r="AO393" s="130"/>
      <c r="AP393" s="130"/>
      <c r="AQ393" s="130"/>
      <c r="AR393" s="130"/>
      <c r="AS393" s="130"/>
    </row>
    <row r="394" spans="1:45" s="138" customFormat="1" ht="15">
      <c r="A394" s="130" t="s">
        <v>9344</v>
      </c>
      <c r="B394" s="130"/>
      <c r="C394" s="131" t="s">
        <v>0</v>
      </c>
      <c r="D394" s="130"/>
      <c r="E394" s="131" t="s">
        <v>6777</v>
      </c>
      <c r="F394" s="130" t="s">
        <v>9151</v>
      </c>
      <c r="G394" s="130" t="s">
        <v>9566</v>
      </c>
      <c r="H394" s="131" t="s">
        <v>0</v>
      </c>
      <c r="I394" s="130" t="s">
        <v>9567</v>
      </c>
      <c r="J394" s="136" t="str">
        <f t="shared" si="30"/>
        <v>IC.IT.031703</v>
      </c>
      <c r="K394" s="131" t="s">
        <v>1702</v>
      </c>
      <c r="L394" s="130" t="str">
        <f t="shared" si="31"/>
        <v>Arm upper, right</v>
      </c>
      <c r="M394" s="137" t="str">
        <f t="shared" si="32"/>
        <v>PI.IC.IT.031703.01</v>
      </c>
      <c r="N394" s="137"/>
      <c r="O394" s="137" t="str">
        <f t="shared" si="33"/>
        <v>PH.IC.IT.031703.01</v>
      </c>
      <c r="P394" s="130"/>
      <c r="Q394" s="137" t="str">
        <f t="shared" si="34"/>
        <v>CL.IC.IT.031703.01</v>
      </c>
      <c r="R394" s="130"/>
      <c r="S394" s="130"/>
      <c r="T394" s="130"/>
      <c r="U394" s="130"/>
      <c r="V394" s="130"/>
      <c r="W394" s="130"/>
      <c r="X394" s="130"/>
      <c r="Y394" s="130"/>
      <c r="Z394" s="130"/>
      <c r="AA394" s="130"/>
      <c r="AB394" s="130"/>
      <c r="AC394" s="130"/>
      <c r="AD394" s="130"/>
      <c r="AE394" s="130"/>
      <c r="AF394" s="130"/>
      <c r="AG394" s="130"/>
      <c r="AH394" s="130"/>
      <c r="AI394" s="130"/>
      <c r="AJ394" s="130"/>
      <c r="AK394" s="130"/>
      <c r="AL394" s="130"/>
      <c r="AM394" s="130"/>
      <c r="AN394" s="130"/>
      <c r="AO394" s="130"/>
      <c r="AP394" s="130"/>
      <c r="AQ394" s="130"/>
      <c r="AR394" s="130"/>
      <c r="AS394" s="130"/>
    </row>
    <row r="395" spans="1:45" s="138" customFormat="1" ht="15">
      <c r="A395" s="130" t="s">
        <v>9344</v>
      </c>
      <c r="B395" s="130"/>
      <c r="C395" s="131" t="s">
        <v>0</v>
      </c>
      <c r="D395" s="130"/>
      <c r="E395" s="131" t="s">
        <v>6777</v>
      </c>
      <c r="F395" s="130" t="s">
        <v>9151</v>
      </c>
      <c r="G395" s="130" t="s">
        <v>9568</v>
      </c>
      <c r="H395" s="131" t="s">
        <v>11</v>
      </c>
      <c r="I395" s="130" t="s">
        <v>9711</v>
      </c>
      <c r="J395" s="136" t="str">
        <f t="shared" si="30"/>
        <v>IC.IT.031704</v>
      </c>
      <c r="K395" s="131" t="s">
        <v>1702</v>
      </c>
      <c r="L395" s="130" t="str">
        <f t="shared" si="31"/>
        <v>Arm upper, left</v>
      </c>
      <c r="M395" s="137" t="str">
        <f t="shared" si="32"/>
        <v>PI.IC.IT.031704.01</v>
      </c>
      <c r="N395" s="137"/>
      <c r="O395" s="137" t="str">
        <f t="shared" si="33"/>
        <v>PH.IC.IT.031704.01</v>
      </c>
      <c r="P395" s="130"/>
      <c r="Q395" s="137" t="str">
        <f t="shared" si="34"/>
        <v>CL.IC.IT.031704.01</v>
      </c>
      <c r="R395" s="130"/>
      <c r="S395" s="130"/>
      <c r="T395" s="130"/>
      <c r="U395" s="130"/>
      <c r="V395" s="130"/>
      <c r="W395" s="130"/>
      <c r="X395" s="130"/>
      <c r="Y395" s="130"/>
      <c r="Z395" s="130"/>
      <c r="AA395" s="130"/>
      <c r="AB395" s="130"/>
      <c r="AC395" s="130"/>
      <c r="AD395" s="130"/>
      <c r="AE395" s="130"/>
      <c r="AF395" s="130"/>
      <c r="AG395" s="130"/>
      <c r="AH395" s="130"/>
      <c r="AI395" s="130"/>
      <c r="AJ395" s="130"/>
      <c r="AK395" s="130"/>
      <c r="AL395" s="130"/>
      <c r="AM395" s="130"/>
      <c r="AN395" s="130"/>
      <c r="AO395" s="130"/>
      <c r="AP395" s="130"/>
      <c r="AQ395" s="130"/>
      <c r="AR395" s="130"/>
      <c r="AS395" s="130"/>
    </row>
    <row r="396" spans="1:45" s="138" customFormat="1" ht="15">
      <c r="A396" s="130" t="s">
        <v>9344</v>
      </c>
      <c r="B396" s="130"/>
      <c r="C396" s="131" t="s">
        <v>0</v>
      </c>
      <c r="D396" s="130"/>
      <c r="E396" s="131" t="s">
        <v>6777</v>
      </c>
      <c r="F396" s="130" t="s">
        <v>9151</v>
      </c>
      <c r="G396" s="130" t="s">
        <v>9712</v>
      </c>
      <c r="H396" s="131" t="s">
        <v>212</v>
      </c>
      <c r="I396" s="130" t="s">
        <v>9713</v>
      </c>
      <c r="J396" s="136" t="str">
        <f t="shared" si="30"/>
        <v>IC.IT.031705</v>
      </c>
      <c r="K396" s="131" t="s">
        <v>1702</v>
      </c>
      <c r="L396" s="130" t="str">
        <f t="shared" si="31"/>
        <v>Elbow, right</v>
      </c>
      <c r="M396" s="137" t="str">
        <f t="shared" si="32"/>
        <v>PI.IC.IT.031705.01</v>
      </c>
      <c r="N396" s="137"/>
      <c r="O396" s="137" t="str">
        <f t="shared" si="33"/>
        <v>PH.IC.IT.031705.01</v>
      </c>
      <c r="P396" s="130"/>
      <c r="Q396" s="137" t="str">
        <f t="shared" si="34"/>
        <v>CL.IC.IT.031705.01</v>
      </c>
      <c r="R396" s="130"/>
      <c r="S396" s="130"/>
      <c r="T396" s="130"/>
      <c r="U396" s="130"/>
      <c r="V396" s="130"/>
      <c r="W396" s="130"/>
      <c r="X396" s="130"/>
      <c r="Y396" s="130"/>
      <c r="Z396" s="130"/>
      <c r="AA396" s="130"/>
      <c r="AB396" s="130"/>
      <c r="AC396" s="130"/>
      <c r="AD396" s="130"/>
      <c r="AE396" s="130"/>
      <c r="AF396" s="130"/>
      <c r="AG396" s="130"/>
      <c r="AH396" s="130"/>
      <c r="AI396" s="130"/>
      <c r="AJ396" s="130"/>
      <c r="AK396" s="130"/>
      <c r="AL396" s="130"/>
      <c r="AM396" s="130"/>
      <c r="AN396" s="130"/>
      <c r="AO396" s="130"/>
      <c r="AP396" s="130"/>
      <c r="AQ396" s="130"/>
      <c r="AR396" s="130"/>
      <c r="AS396" s="130"/>
    </row>
    <row r="397" spans="1:45" s="138" customFormat="1" ht="15">
      <c r="A397" s="130" t="s">
        <v>9344</v>
      </c>
      <c r="B397" s="130"/>
      <c r="C397" s="131" t="s">
        <v>0</v>
      </c>
      <c r="D397" s="130"/>
      <c r="E397" s="131" t="s">
        <v>6777</v>
      </c>
      <c r="F397" s="130" t="s">
        <v>9151</v>
      </c>
      <c r="G397" s="130" t="s">
        <v>9714</v>
      </c>
      <c r="H397" s="131" t="s">
        <v>6988</v>
      </c>
      <c r="I397" s="130" t="s">
        <v>9715</v>
      </c>
      <c r="J397" s="136" t="str">
        <f t="shared" si="30"/>
        <v>IC.IT.031706</v>
      </c>
      <c r="K397" s="131" t="s">
        <v>1702</v>
      </c>
      <c r="L397" s="130" t="str">
        <f t="shared" si="31"/>
        <v>Elbow, left</v>
      </c>
      <c r="M397" s="137" t="str">
        <f t="shared" si="32"/>
        <v>PI.IC.IT.031706.01</v>
      </c>
      <c r="N397" s="137"/>
      <c r="O397" s="137" t="str">
        <f t="shared" si="33"/>
        <v>PH.IC.IT.031706.01</v>
      </c>
      <c r="P397" s="130"/>
      <c r="Q397" s="137" t="str">
        <f t="shared" si="34"/>
        <v>CL.IC.IT.031706.01</v>
      </c>
      <c r="R397" s="130"/>
      <c r="S397" s="130"/>
      <c r="T397" s="130"/>
      <c r="U397" s="130"/>
      <c r="V397" s="130"/>
      <c r="W397" s="130"/>
      <c r="X397" s="130"/>
      <c r="Y397" s="130"/>
      <c r="Z397" s="130"/>
      <c r="AA397" s="130"/>
      <c r="AB397" s="130"/>
      <c r="AC397" s="130"/>
      <c r="AD397" s="130"/>
      <c r="AE397" s="130"/>
      <c r="AF397" s="130"/>
      <c r="AG397" s="130"/>
      <c r="AH397" s="130"/>
      <c r="AI397" s="130"/>
      <c r="AJ397" s="130"/>
      <c r="AK397" s="130"/>
      <c r="AL397" s="130"/>
      <c r="AM397" s="130"/>
      <c r="AN397" s="130"/>
      <c r="AO397" s="130"/>
      <c r="AP397" s="130"/>
      <c r="AQ397" s="130"/>
      <c r="AR397" s="130"/>
      <c r="AS397" s="130"/>
    </row>
    <row r="398" spans="1:45" s="138" customFormat="1" ht="15">
      <c r="A398" s="130" t="s">
        <v>9344</v>
      </c>
      <c r="B398" s="130"/>
      <c r="C398" s="131" t="s">
        <v>12185</v>
      </c>
      <c r="D398" s="130"/>
      <c r="E398" s="131" t="s">
        <v>12462</v>
      </c>
      <c r="F398" s="130" t="s">
        <v>9151</v>
      </c>
      <c r="G398" s="130" t="s">
        <v>9716</v>
      </c>
      <c r="H398" s="131" t="s">
        <v>573</v>
      </c>
      <c r="I398" s="130" t="s">
        <v>9717</v>
      </c>
      <c r="J398" s="136" t="str">
        <f t="shared" si="30"/>
        <v>IC.IT.031707</v>
      </c>
      <c r="K398" s="131" t="s">
        <v>12175</v>
      </c>
      <c r="L398" s="130" t="str">
        <f t="shared" si="31"/>
        <v>Forearm, right</v>
      </c>
      <c r="M398" s="137" t="str">
        <f t="shared" si="32"/>
        <v>PI.IC.IT.031707.01</v>
      </c>
      <c r="N398" s="137"/>
      <c r="O398" s="137" t="str">
        <f t="shared" si="33"/>
        <v>PH.IC.IT.031707.01</v>
      </c>
      <c r="P398" s="130"/>
      <c r="Q398" s="137" t="str">
        <f t="shared" si="34"/>
        <v>CL.IC.IT.031707.01</v>
      </c>
      <c r="R398" s="130"/>
      <c r="S398" s="130"/>
      <c r="T398" s="130"/>
      <c r="U398" s="130"/>
      <c r="V398" s="130"/>
      <c r="W398" s="130"/>
      <c r="X398" s="130"/>
      <c r="Y398" s="130"/>
      <c r="Z398" s="130"/>
      <c r="AA398" s="130"/>
      <c r="AB398" s="130"/>
      <c r="AC398" s="130"/>
      <c r="AD398" s="130"/>
      <c r="AE398" s="130"/>
      <c r="AF398" s="130"/>
      <c r="AG398" s="130"/>
      <c r="AH398" s="130"/>
      <c r="AI398" s="130"/>
      <c r="AJ398" s="130"/>
      <c r="AK398" s="130"/>
      <c r="AL398" s="130"/>
      <c r="AM398" s="130"/>
      <c r="AN398" s="130"/>
      <c r="AO398" s="130"/>
      <c r="AP398" s="130"/>
      <c r="AQ398" s="130"/>
      <c r="AR398" s="130"/>
      <c r="AS398" s="130"/>
    </row>
    <row r="399" spans="1:45" s="138" customFormat="1" ht="15">
      <c r="A399" s="130" t="s">
        <v>9344</v>
      </c>
      <c r="B399" s="130"/>
      <c r="C399" s="131" t="s">
        <v>12185</v>
      </c>
      <c r="D399" s="130"/>
      <c r="E399" s="131" t="s">
        <v>12462</v>
      </c>
      <c r="F399" s="130" t="s">
        <v>9151</v>
      </c>
      <c r="G399" s="130" t="s">
        <v>9718</v>
      </c>
      <c r="H399" s="131" t="s">
        <v>92</v>
      </c>
      <c r="I399" s="130" t="s">
        <v>9719</v>
      </c>
      <c r="J399" s="136" t="str">
        <f t="shared" si="30"/>
        <v>IC.IT.031708</v>
      </c>
      <c r="K399" s="131" t="s">
        <v>12175</v>
      </c>
      <c r="L399" s="130" t="str">
        <f t="shared" si="31"/>
        <v>Forearm, left</v>
      </c>
      <c r="M399" s="137" t="str">
        <f t="shared" si="32"/>
        <v>PI.IC.IT.031708.01</v>
      </c>
      <c r="N399" s="137"/>
      <c r="O399" s="137" t="str">
        <f t="shared" si="33"/>
        <v>PH.IC.IT.031708.01</v>
      </c>
      <c r="P399" s="130"/>
      <c r="Q399" s="137" t="str">
        <f t="shared" si="34"/>
        <v>CL.IC.IT.031708.01</v>
      </c>
      <c r="R399" s="130"/>
      <c r="S399" s="130"/>
      <c r="T399" s="130"/>
      <c r="U399" s="130"/>
      <c r="V399" s="130"/>
      <c r="W399" s="130"/>
      <c r="X399" s="130"/>
      <c r="Y399" s="130"/>
      <c r="Z399" s="130"/>
      <c r="AA399" s="130"/>
      <c r="AB399" s="130"/>
      <c r="AC399" s="130"/>
      <c r="AD399" s="130"/>
      <c r="AE399" s="130"/>
      <c r="AF399" s="130"/>
      <c r="AG399" s="130"/>
      <c r="AH399" s="130"/>
      <c r="AI399" s="130"/>
      <c r="AJ399" s="130"/>
      <c r="AK399" s="130"/>
      <c r="AL399" s="130"/>
      <c r="AM399" s="130"/>
      <c r="AN399" s="130"/>
      <c r="AO399" s="130"/>
      <c r="AP399" s="130"/>
      <c r="AQ399" s="130"/>
      <c r="AR399" s="130"/>
      <c r="AS399" s="130"/>
    </row>
    <row r="400" spans="1:45" s="138" customFormat="1" ht="15">
      <c r="A400" s="130" t="s">
        <v>9344</v>
      </c>
      <c r="B400" s="130"/>
      <c r="C400" s="131" t="s">
        <v>12185</v>
      </c>
      <c r="D400" s="130"/>
      <c r="E400" s="131" t="s">
        <v>12462</v>
      </c>
      <c r="F400" s="130" t="s">
        <v>9151</v>
      </c>
      <c r="G400" s="130" t="s">
        <v>9720</v>
      </c>
      <c r="H400" s="131" t="s">
        <v>93</v>
      </c>
      <c r="I400" s="130" t="s">
        <v>9721</v>
      </c>
      <c r="J400" s="136" t="str">
        <f t="shared" si="30"/>
        <v>IC.IT.031709</v>
      </c>
      <c r="K400" s="131" t="s">
        <v>12175</v>
      </c>
      <c r="L400" s="130" t="str">
        <f t="shared" si="31"/>
        <v>Wrist, right</v>
      </c>
      <c r="M400" s="137" t="str">
        <f t="shared" si="32"/>
        <v>PI.IC.IT.031709.01</v>
      </c>
      <c r="N400" s="137"/>
      <c r="O400" s="137" t="str">
        <f t="shared" si="33"/>
        <v>PH.IC.IT.031709.01</v>
      </c>
      <c r="P400" s="130"/>
      <c r="Q400" s="137" t="str">
        <f t="shared" si="34"/>
        <v>CL.IC.IT.031709.01</v>
      </c>
      <c r="R400" s="130"/>
      <c r="S400" s="130"/>
      <c r="T400" s="130"/>
      <c r="U400" s="130"/>
      <c r="V400" s="130"/>
      <c r="W400" s="130"/>
      <c r="X400" s="130"/>
      <c r="Y400" s="130"/>
      <c r="Z400" s="130"/>
      <c r="AA400" s="130"/>
      <c r="AB400" s="130"/>
      <c r="AC400" s="130"/>
      <c r="AD400" s="130"/>
      <c r="AE400" s="130"/>
      <c r="AF400" s="130"/>
      <c r="AG400" s="130"/>
      <c r="AH400" s="130"/>
      <c r="AI400" s="130"/>
      <c r="AJ400" s="130"/>
      <c r="AK400" s="130"/>
      <c r="AL400" s="130"/>
      <c r="AM400" s="130"/>
      <c r="AN400" s="130"/>
      <c r="AO400" s="130"/>
      <c r="AP400" s="130"/>
      <c r="AQ400" s="130"/>
      <c r="AR400" s="130"/>
      <c r="AS400" s="130"/>
    </row>
    <row r="401" spans="1:45" s="138" customFormat="1" ht="15">
      <c r="A401" s="130" t="s">
        <v>9344</v>
      </c>
      <c r="B401" s="130"/>
      <c r="C401" s="131" t="s">
        <v>12185</v>
      </c>
      <c r="D401" s="130"/>
      <c r="E401" s="131" t="s">
        <v>12462</v>
      </c>
      <c r="F401" s="130" t="s">
        <v>9151</v>
      </c>
      <c r="G401" s="130" t="s">
        <v>9722</v>
      </c>
      <c r="H401" s="131" t="s">
        <v>3188</v>
      </c>
      <c r="I401" s="130" t="s">
        <v>9569</v>
      </c>
      <c r="J401" s="136" t="str">
        <f t="shared" si="30"/>
        <v>IC.IT.031710</v>
      </c>
      <c r="K401" s="131" t="s">
        <v>12175</v>
      </c>
      <c r="L401" s="130" t="str">
        <f t="shared" si="31"/>
        <v>Wrist, left</v>
      </c>
      <c r="M401" s="137" t="str">
        <f t="shared" si="32"/>
        <v>PI.IC.IT.031710.01</v>
      </c>
      <c r="N401" s="137"/>
      <c r="O401" s="137" t="str">
        <f t="shared" si="33"/>
        <v>PH.IC.IT.031710.01</v>
      </c>
      <c r="P401" s="130"/>
      <c r="Q401" s="137" t="str">
        <f t="shared" si="34"/>
        <v>CL.IC.IT.031710.01</v>
      </c>
      <c r="R401" s="130"/>
      <c r="S401" s="130"/>
      <c r="T401" s="130"/>
      <c r="U401" s="130"/>
      <c r="V401" s="130"/>
      <c r="W401" s="130"/>
      <c r="X401" s="130"/>
      <c r="Y401" s="130"/>
      <c r="Z401" s="130"/>
      <c r="AA401" s="130"/>
      <c r="AB401" s="130"/>
      <c r="AC401" s="130"/>
      <c r="AD401" s="130"/>
      <c r="AE401" s="130"/>
      <c r="AF401" s="130"/>
      <c r="AG401" s="130"/>
      <c r="AH401" s="130"/>
      <c r="AI401" s="130"/>
      <c r="AJ401" s="130"/>
      <c r="AK401" s="130"/>
      <c r="AL401" s="130"/>
      <c r="AM401" s="130"/>
      <c r="AN401" s="130"/>
      <c r="AO401" s="130"/>
      <c r="AP401" s="130"/>
      <c r="AQ401" s="130"/>
      <c r="AR401" s="130"/>
      <c r="AS401" s="130"/>
    </row>
    <row r="402" spans="1:45" s="138" customFormat="1" ht="15">
      <c r="A402" s="130" t="s">
        <v>9344</v>
      </c>
      <c r="B402" s="130"/>
      <c r="C402" s="131" t="s">
        <v>12185</v>
      </c>
      <c r="D402" s="130"/>
      <c r="E402" s="131" t="s">
        <v>12462</v>
      </c>
      <c r="F402" s="130" t="s">
        <v>9151</v>
      </c>
      <c r="G402" s="130" t="s">
        <v>9437</v>
      </c>
      <c r="H402" s="131" t="s">
        <v>153</v>
      </c>
      <c r="I402" s="130" t="s">
        <v>9438</v>
      </c>
      <c r="J402" s="136" t="str">
        <f t="shared" si="30"/>
        <v>IC.IT.031712</v>
      </c>
      <c r="K402" s="131" t="s">
        <v>12175</v>
      </c>
      <c r="L402" s="130" t="str">
        <f t="shared" si="31"/>
        <v>Hand, right</v>
      </c>
      <c r="M402" s="137" t="str">
        <f t="shared" si="32"/>
        <v>PI.IC.IT.031712.01</v>
      </c>
      <c r="N402" s="137"/>
      <c r="O402" s="137" t="str">
        <f t="shared" si="33"/>
        <v>PH.IC.IT.031712.01</v>
      </c>
      <c r="P402" s="130"/>
      <c r="Q402" s="137" t="str">
        <f t="shared" si="34"/>
        <v>CL.IC.IT.031712.01</v>
      </c>
      <c r="R402" s="130"/>
      <c r="S402" s="130"/>
      <c r="T402" s="130"/>
      <c r="U402" s="130"/>
      <c r="V402" s="130"/>
      <c r="W402" s="130"/>
      <c r="X402" s="130"/>
      <c r="Y402" s="130"/>
      <c r="Z402" s="130"/>
      <c r="AA402" s="130"/>
      <c r="AB402" s="130"/>
      <c r="AC402" s="130"/>
      <c r="AD402" s="130"/>
      <c r="AE402" s="130"/>
      <c r="AF402" s="130"/>
      <c r="AG402" s="130"/>
      <c r="AH402" s="130"/>
      <c r="AI402" s="130"/>
      <c r="AJ402" s="130"/>
      <c r="AK402" s="130"/>
      <c r="AL402" s="130"/>
      <c r="AM402" s="130"/>
      <c r="AN402" s="130"/>
      <c r="AO402" s="130"/>
      <c r="AP402" s="130"/>
      <c r="AQ402" s="130"/>
      <c r="AR402" s="130"/>
      <c r="AS402" s="130"/>
    </row>
    <row r="403" spans="1:45" s="138" customFormat="1" ht="15">
      <c r="A403" s="130" t="s">
        <v>9344</v>
      </c>
      <c r="B403" s="130"/>
      <c r="C403" s="131" t="s">
        <v>12185</v>
      </c>
      <c r="D403" s="130"/>
      <c r="E403" s="131" t="s">
        <v>12462</v>
      </c>
      <c r="F403" s="130" t="s">
        <v>9151</v>
      </c>
      <c r="G403" s="130" t="s">
        <v>9444</v>
      </c>
      <c r="H403" s="131" t="s">
        <v>215</v>
      </c>
      <c r="I403" s="130" t="s">
        <v>9445</v>
      </c>
      <c r="J403" s="136" t="str">
        <f t="shared" si="30"/>
        <v>IC.IT.031713</v>
      </c>
      <c r="K403" s="131" t="s">
        <v>12175</v>
      </c>
      <c r="L403" s="130" t="str">
        <f t="shared" si="31"/>
        <v>Hand, left</v>
      </c>
      <c r="M403" s="137" t="str">
        <f t="shared" si="32"/>
        <v>PI.IC.IT.031713.01</v>
      </c>
      <c r="N403" s="137"/>
      <c r="O403" s="137" t="str">
        <f t="shared" si="33"/>
        <v>PH.IC.IT.031713.01</v>
      </c>
      <c r="P403" s="130"/>
      <c r="Q403" s="137" t="str">
        <f t="shared" si="34"/>
        <v>CL.IC.IT.031713.01</v>
      </c>
      <c r="R403" s="130"/>
      <c r="S403" s="130"/>
      <c r="T403" s="130"/>
      <c r="U403" s="130"/>
      <c r="V403" s="130"/>
      <c r="W403" s="130"/>
      <c r="X403" s="130"/>
      <c r="Y403" s="130"/>
      <c r="Z403" s="130"/>
      <c r="AA403" s="130"/>
      <c r="AB403" s="130"/>
      <c r="AC403" s="130"/>
      <c r="AD403" s="130"/>
      <c r="AE403" s="130"/>
      <c r="AF403" s="130"/>
      <c r="AG403" s="130"/>
      <c r="AH403" s="130"/>
      <c r="AI403" s="130"/>
      <c r="AJ403" s="130"/>
      <c r="AK403" s="130"/>
      <c r="AL403" s="130"/>
      <c r="AM403" s="130"/>
      <c r="AN403" s="130"/>
      <c r="AO403" s="130"/>
      <c r="AP403" s="130"/>
      <c r="AQ403" s="130"/>
      <c r="AR403" s="130"/>
      <c r="AS403" s="130"/>
    </row>
    <row r="404" spans="1:45" s="138" customFormat="1" ht="15">
      <c r="A404" s="130" t="s">
        <v>9344</v>
      </c>
      <c r="B404" s="130"/>
      <c r="C404" s="131" t="s">
        <v>12185</v>
      </c>
      <c r="D404" s="130"/>
      <c r="E404" s="131" t="s">
        <v>12462</v>
      </c>
      <c r="F404" s="130" t="s">
        <v>9151</v>
      </c>
      <c r="G404" s="130" t="s">
        <v>9574</v>
      </c>
      <c r="H404" s="131" t="s">
        <v>4082</v>
      </c>
      <c r="I404" s="130" t="s">
        <v>9575</v>
      </c>
      <c r="J404" s="136" t="str">
        <f t="shared" si="30"/>
        <v>IC.IT.031714</v>
      </c>
      <c r="K404" s="131" t="s">
        <v>12175</v>
      </c>
      <c r="L404" s="130" t="str">
        <f t="shared" si="31"/>
        <v>Finger(s), right: specify</v>
      </c>
      <c r="M404" s="137" t="str">
        <f t="shared" si="32"/>
        <v>PI.IC.IT.031714.01</v>
      </c>
      <c r="N404" s="137"/>
      <c r="O404" s="137" t="str">
        <f t="shared" si="33"/>
        <v>PH.IC.IT.031714.01</v>
      </c>
      <c r="P404" s="130"/>
      <c r="Q404" s="137" t="str">
        <f t="shared" si="34"/>
        <v>CL.IC.IT.031714.01</v>
      </c>
      <c r="R404" s="130"/>
      <c r="S404" s="130"/>
      <c r="T404" s="130"/>
      <c r="U404" s="130"/>
      <c r="V404" s="130"/>
      <c r="W404" s="130"/>
      <c r="X404" s="130"/>
      <c r="Y404" s="130"/>
      <c r="Z404" s="130"/>
      <c r="AA404" s="130"/>
      <c r="AB404" s="130"/>
      <c r="AC404" s="130"/>
      <c r="AD404" s="130"/>
      <c r="AE404" s="130"/>
      <c r="AF404" s="130"/>
      <c r="AG404" s="130"/>
      <c r="AH404" s="130"/>
      <c r="AI404" s="130"/>
      <c r="AJ404" s="130"/>
      <c r="AK404" s="130"/>
      <c r="AL404" s="130"/>
      <c r="AM404" s="130"/>
      <c r="AN404" s="130"/>
      <c r="AO404" s="130"/>
      <c r="AP404" s="130"/>
      <c r="AQ404" s="130"/>
      <c r="AR404" s="130"/>
      <c r="AS404" s="130"/>
    </row>
    <row r="405" spans="1:45" s="138" customFormat="1" ht="15">
      <c r="A405" s="130" t="s">
        <v>9344</v>
      </c>
      <c r="B405" s="130"/>
      <c r="C405" s="131" t="s">
        <v>12185</v>
      </c>
      <c r="D405" s="130"/>
      <c r="E405" s="131" t="s">
        <v>12462</v>
      </c>
      <c r="F405" s="130" t="s">
        <v>9151</v>
      </c>
      <c r="G405" s="130" t="s">
        <v>9576</v>
      </c>
      <c r="H405" s="131" t="s">
        <v>594</v>
      </c>
      <c r="I405" s="130" t="s">
        <v>9577</v>
      </c>
      <c r="J405" s="136" t="str">
        <f t="shared" si="30"/>
        <v>IC.IT.031715</v>
      </c>
      <c r="K405" s="131" t="s">
        <v>12175</v>
      </c>
      <c r="L405" s="130" t="str">
        <f t="shared" si="31"/>
        <v>Finger(s), left:  specify</v>
      </c>
      <c r="M405" s="137" t="str">
        <f t="shared" si="32"/>
        <v>PI.IC.IT.031715.01</v>
      </c>
      <c r="N405" s="137"/>
      <c r="O405" s="137" t="str">
        <f t="shared" si="33"/>
        <v>PH.IC.IT.031715.01</v>
      </c>
      <c r="P405" s="130"/>
      <c r="Q405" s="137" t="str">
        <f t="shared" si="34"/>
        <v>CL.IC.IT.031715.01</v>
      </c>
      <c r="R405" s="130"/>
      <c r="S405" s="130"/>
      <c r="T405" s="130"/>
      <c r="U405" s="130"/>
      <c r="V405" s="130"/>
      <c r="W405" s="130"/>
      <c r="X405" s="130"/>
      <c r="Y405" s="130"/>
      <c r="Z405" s="130"/>
      <c r="AA405" s="130"/>
      <c r="AB405" s="130"/>
      <c r="AC405" s="130"/>
      <c r="AD405" s="130"/>
      <c r="AE405" s="130"/>
      <c r="AF405" s="130"/>
      <c r="AG405" s="130"/>
      <c r="AH405" s="130"/>
      <c r="AI405" s="130"/>
      <c r="AJ405" s="130"/>
      <c r="AK405" s="130"/>
      <c r="AL405" s="130"/>
      <c r="AM405" s="130"/>
      <c r="AN405" s="130"/>
      <c r="AO405" s="130"/>
      <c r="AP405" s="130"/>
      <c r="AQ405" s="130"/>
      <c r="AR405" s="130"/>
      <c r="AS405" s="130"/>
    </row>
    <row r="406" spans="1:45" s="138" customFormat="1" ht="15">
      <c r="A406" s="130" t="s">
        <v>9344</v>
      </c>
      <c r="B406" s="130"/>
      <c r="C406" s="131" t="s">
        <v>12185</v>
      </c>
      <c r="D406" s="130"/>
      <c r="E406" s="131" t="s">
        <v>12462</v>
      </c>
      <c r="F406" s="130" t="s">
        <v>9151</v>
      </c>
      <c r="G406" s="130" t="s">
        <v>9578</v>
      </c>
      <c r="H406" s="131" t="s">
        <v>7863</v>
      </c>
      <c r="I406" s="130" t="s">
        <v>9579</v>
      </c>
      <c r="J406" s="136" t="str">
        <f t="shared" si="30"/>
        <v>IC.IT.031716</v>
      </c>
      <c r="K406" s="131" t="s">
        <v>12175</v>
      </c>
      <c r="L406" s="130" t="str">
        <f t="shared" si="31"/>
        <v>Thigh, right</v>
      </c>
      <c r="M406" s="137" t="str">
        <f t="shared" si="32"/>
        <v>PI.IC.IT.031716.01</v>
      </c>
      <c r="N406" s="137"/>
      <c r="O406" s="137" t="str">
        <f t="shared" si="33"/>
        <v>PH.IC.IT.031716.01</v>
      </c>
      <c r="P406" s="130"/>
      <c r="Q406" s="137" t="str">
        <f t="shared" si="34"/>
        <v>CL.IC.IT.031716.01</v>
      </c>
      <c r="R406" s="130"/>
      <c r="S406" s="130"/>
      <c r="T406" s="130"/>
      <c r="U406" s="130"/>
      <c r="V406" s="130"/>
      <c r="W406" s="130"/>
      <c r="X406" s="130"/>
      <c r="Y406" s="130"/>
      <c r="Z406" s="130"/>
      <c r="AA406" s="130"/>
      <c r="AB406" s="130"/>
      <c r="AC406" s="130"/>
      <c r="AD406" s="130"/>
      <c r="AE406" s="130"/>
      <c r="AF406" s="130"/>
      <c r="AG406" s="130"/>
      <c r="AH406" s="130"/>
      <c r="AI406" s="130"/>
      <c r="AJ406" s="130"/>
      <c r="AK406" s="130"/>
      <c r="AL406" s="130"/>
      <c r="AM406" s="130"/>
      <c r="AN406" s="130"/>
      <c r="AO406" s="130"/>
      <c r="AP406" s="130"/>
      <c r="AQ406" s="130"/>
      <c r="AR406" s="130"/>
      <c r="AS406" s="130"/>
    </row>
    <row r="407" spans="1:45" s="138" customFormat="1" ht="15">
      <c r="A407" s="130" t="s">
        <v>9344</v>
      </c>
      <c r="B407" s="130"/>
      <c r="C407" s="131" t="s">
        <v>12185</v>
      </c>
      <c r="D407" s="130"/>
      <c r="E407" s="131" t="s">
        <v>12462</v>
      </c>
      <c r="F407" s="130" t="s">
        <v>9151</v>
      </c>
      <c r="G407" s="130" t="s">
        <v>9580</v>
      </c>
      <c r="H407" s="131" t="s">
        <v>12462</v>
      </c>
      <c r="I407" s="130" t="s">
        <v>9581</v>
      </c>
      <c r="J407" s="136" t="str">
        <f t="shared" si="30"/>
        <v>IC.IT.031717</v>
      </c>
      <c r="K407" s="131" t="s">
        <v>12175</v>
      </c>
      <c r="L407" s="130" t="str">
        <f t="shared" si="31"/>
        <v>Thigh, left</v>
      </c>
      <c r="M407" s="137" t="str">
        <f t="shared" si="32"/>
        <v>PI.IC.IT.031717.01</v>
      </c>
      <c r="N407" s="137"/>
      <c r="O407" s="137" t="str">
        <f t="shared" si="33"/>
        <v>PH.IC.IT.031717.01</v>
      </c>
      <c r="P407" s="130"/>
      <c r="Q407" s="137" t="str">
        <f t="shared" si="34"/>
        <v>CL.IC.IT.031717.01</v>
      </c>
      <c r="R407" s="130"/>
      <c r="S407" s="130"/>
      <c r="T407" s="130"/>
      <c r="U407" s="130"/>
      <c r="V407" s="130"/>
      <c r="W407" s="130"/>
      <c r="X407" s="130"/>
      <c r="Y407" s="130"/>
      <c r="Z407" s="130"/>
      <c r="AA407" s="130"/>
      <c r="AB407" s="130"/>
      <c r="AC407" s="130"/>
      <c r="AD407" s="130"/>
      <c r="AE407" s="130"/>
      <c r="AF407" s="130"/>
      <c r="AG407" s="130"/>
      <c r="AH407" s="130"/>
      <c r="AI407" s="130"/>
      <c r="AJ407" s="130"/>
      <c r="AK407" s="130"/>
      <c r="AL407" s="130"/>
      <c r="AM407" s="130"/>
      <c r="AN407" s="130"/>
      <c r="AO407" s="130"/>
      <c r="AP407" s="130"/>
      <c r="AQ407" s="130"/>
      <c r="AR407" s="130"/>
      <c r="AS407" s="130"/>
    </row>
    <row r="408" spans="1:45" s="138" customFormat="1" ht="15">
      <c r="A408" s="130" t="s">
        <v>9344</v>
      </c>
      <c r="B408" s="130"/>
      <c r="C408" s="131" t="s">
        <v>12185</v>
      </c>
      <c r="D408" s="130"/>
      <c r="E408" s="131" t="s">
        <v>12462</v>
      </c>
      <c r="F408" s="130" t="s">
        <v>9151</v>
      </c>
      <c r="G408" s="130" t="s">
        <v>9730</v>
      </c>
      <c r="H408" s="131" t="s">
        <v>12602</v>
      </c>
      <c r="I408" s="130" t="s">
        <v>9731</v>
      </c>
      <c r="J408" s="136" t="str">
        <f t="shared" si="30"/>
        <v>IC.IT.031718</v>
      </c>
      <c r="K408" s="131" t="s">
        <v>12175</v>
      </c>
      <c r="L408" s="130" t="str">
        <f t="shared" si="31"/>
        <v>Knee, right</v>
      </c>
      <c r="M408" s="137" t="str">
        <f t="shared" si="32"/>
        <v>PI.IC.IT.031718.01</v>
      </c>
      <c r="N408" s="137"/>
      <c r="O408" s="137" t="str">
        <f t="shared" si="33"/>
        <v>PH.IC.IT.031718.01</v>
      </c>
      <c r="P408" s="130"/>
      <c r="Q408" s="137" t="str">
        <f t="shared" si="34"/>
        <v>CL.IC.IT.031718.01</v>
      </c>
      <c r="R408" s="130"/>
      <c r="S408" s="130"/>
      <c r="T408" s="130"/>
      <c r="U408" s="130"/>
      <c r="V408" s="130"/>
      <c r="W408" s="130"/>
      <c r="X408" s="130"/>
      <c r="Y408" s="130"/>
      <c r="Z408" s="130"/>
      <c r="AA408" s="130"/>
      <c r="AB408" s="130"/>
      <c r="AC408" s="130"/>
      <c r="AD408" s="130"/>
      <c r="AE408" s="130"/>
      <c r="AF408" s="130"/>
      <c r="AG408" s="130"/>
      <c r="AH408" s="130"/>
      <c r="AI408" s="130"/>
      <c r="AJ408" s="130"/>
      <c r="AK408" s="130"/>
      <c r="AL408" s="130"/>
      <c r="AM408" s="130"/>
      <c r="AN408" s="130"/>
      <c r="AO408" s="130"/>
      <c r="AP408" s="130"/>
      <c r="AQ408" s="130"/>
      <c r="AR408" s="130"/>
      <c r="AS408" s="130"/>
    </row>
    <row r="409" spans="1:45" s="138" customFormat="1" ht="15">
      <c r="A409" s="130" t="s">
        <v>9344</v>
      </c>
      <c r="B409" s="130"/>
      <c r="C409" s="131" t="s">
        <v>12185</v>
      </c>
      <c r="D409" s="130"/>
      <c r="E409" s="131" t="s">
        <v>12462</v>
      </c>
      <c r="F409" s="130" t="s">
        <v>9151</v>
      </c>
      <c r="G409" s="130" t="s">
        <v>9732</v>
      </c>
      <c r="H409" s="131" t="s">
        <v>12604</v>
      </c>
      <c r="I409" s="130" t="s">
        <v>9733</v>
      </c>
      <c r="J409" s="136" t="str">
        <f t="shared" si="30"/>
        <v>IC.IT.031719</v>
      </c>
      <c r="K409" s="131" t="s">
        <v>12175</v>
      </c>
      <c r="L409" s="130" t="str">
        <f t="shared" si="31"/>
        <v>Knee, left</v>
      </c>
      <c r="M409" s="137" t="str">
        <f t="shared" si="32"/>
        <v>PI.IC.IT.031719.01</v>
      </c>
      <c r="N409" s="137"/>
      <c r="O409" s="137" t="str">
        <f t="shared" si="33"/>
        <v>PH.IC.IT.031719.01</v>
      </c>
      <c r="P409" s="130"/>
      <c r="Q409" s="137" t="str">
        <f t="shared" si="34"/>
        <v>CL.IC.IT.031719.01</v>
      </c>
      <c r="R409" s="130"/>
      <c r="S409" s="130"/>
      <c r="T409" s="130"/>
      <c r="U409" s="130"/>
      <c r="V409" s="130"/>
      <c r="W409" s="130"/>
      <c r="X409" s="130"/>
      <c r="Y409" s="130"/>
      <c r="Z409" s="130"/>
      <c r="AA409" s="130"/>
      <c r="AB409" s="130"/>
      <c r="AC409" s="130"/>
      <c r="AD409" s="130"/>
      <c r="AE409" s="130"/>
      <c r="AF409" s="130"/>
      <c r="AG409" s="130"/>
      <c r="AH409" s="130"/>
      <c r="AI409" s="130"/>
      <c r="AJ409" s="130"/>
      <c r="AK409" s="130"/>
      <c r="AL409" s="130"/>
      <c r="AM409" s="130"/>
      <c r="AN409" s="130"/>
      <c r="AO409" s="130"/>
      <c r="AP409" s="130"/>
      <c r="AQ409" s="130"/>
      <c r="AR409" s="130"/>
      <c r="AS409" s="130"/>
    </row>
    <row r="410" spans="1:45" s="138" customFormat="1" ht="15">
      <c r="A410" s="130" t="s">
        <v>9344</v>
      </c>
      <c r="B410" s="130"/>
      <c r="C410" s="131" t="s">
        <v>12185</v>
      </c>
      <c r="D410" s="130"/>
      <c r="E410" s="131" t="s">
        <v>12462</v>
      </c>
      <c r="F410" s="130" t="s">
        <v>9151</v>
      </c>
      <c r="G410" s="130" t="s">
        <v>9734</v>
      </c>
      <c r="H410" s="131" t="s">
        <v>1000</v>
      </c>
      <c r="I410" s="130" t="s">
        <v>9735</v>
      </c>
      <c r="J410" s="136" t="str">
        <f t="shared" si="30"/>
        <v>IC.IT.031720</v>
      </c>
      <c r="K410" s="131" t="s">
        <v>12175</v>
      </c>
      <c r="L410" s="130" t="str">
        <f t="shared" si="31"/>
        <v>Calf, right</v>
      </c>
      <c r="M410" s="137" t="str">
        <f t="shared" si="32"/>
        <v>PI.IC.IT.031720.01</v>
      </c>
      <c r="N410" s="137"/>
      <c r="O410" s="137" t="str">
        <f t="shared" si="33"/>
        <v>PH.IC.IT.031720.01</v>
      </c>
      <c r="P410" s="130"/>
      <c r="Q410" s="137" t="str">
        <f t="shared" si="34"/>
        <v>CL.IC.IT.031720.01</v>
      </c>
      <c r="R410" s="130"/>
      <c r="S410" s="130"/>
      <c r="T410" s="130"/>
      <c r="U410" s="130"/>
      <c r="V410" s="130"/>
      <c r="W410" s="130"/>
      <c r="X410" s="130"/>
      <c r="Y410" s="130"/>
      <c r="Z410" s="130"/>
      <c r="AA410" s="130"/>
      <c r="AB410" s="130"/>
      <c r="AC410" s="130"/>
      <c r="AD410" s="130"/>
      <c r="AE410" s="130"/>
      <c r="AF410" s="130"/>
      <c r="AG410" s="130"/>
      <c r="AH410" s="130"/>
      <c r="AI410" s="130"/>
      <c r="AJ410" s="130"/>
      <c r="AK410" s="130"/>
      <c r="AL410" s="130"/>
      <c r="AM410" s="130"/>
      <c r="AN410" s="130"/>
      <c r="AO410" s="130"/>
      <c r="AP410" s="130"/>
      <c r="AQ410" s="130"/>
      <c r="AR410" s="130"/>
      <c r="AS410" s="130"/>
    </row>
    <row r="411" spans="1:45" s="138" customFormat="1" ht="15">
      <c r="A411" s="130" t="s">
        <v>9344</v>
      </c>
      <c r="B411" s="130"/>
      <c r="C411" s="131" t="s">
        <v>12185</v>
      </c>
      <c r="D411" s="130"/>
      <c r="E411" s="131" t="s">
        <v>12462</v>
      </c>
      <c r="F411" s="130" t="s">
        <v>9151</v>
      </c>
      <c r="G411" s="130" t="s">
        <v>9736</v>
      </c>
      <c r="H411" s="131" t="s">
        <v>8039</v>
      </c>
      <c r="I411" s="130" t="s">
        <v>9737</v>
      </c>
      <c r="J411" s="136" t="str">
        <f t="shared" si="30"/>
        <v>IC.IT.031721</v>
      </c>
      <c r="K411" s="131" t="s">
        <v>12175</v>
      </c>
      <c r="L411" s="130" t="str">
        <f t="shared" si="31"/>
        <v>Calf, left</v>
      </c>
      <c r="M411" s="137" t="str">
        <f t="shared" si="32"/>
        <v>PI.IC.IT.031721.01</v>
      </c>
      <c r="N411" s="137"/>
      <c r="O411" s="137" t="str">
        <f t="shared" si="33"/>
        <v>PH.IC.IT.031721.01</v>
      </c>
      <c r="P411" s="130"/>
      <c r="Q411" s="137" t="str">
        <f t="shared" si="34"/>
        <v>CL.IC.IT.031721.01</v>
      </c>
      <c r="R411" s="130"/>
      <c r="S411" s="130"/>
      <c r="T411" s="130"/>
      <c r="U411" s="130"/>
      <c r="V411" s="130"/>
      <c r="W411" s="130"/>
      <c r="X411" s="130"/>
      <c r="Y411" s="130"/>
      <c r="Z411" s="130"/>
      <c r="AA411" s="130"/>
      <c r="AB411" s="130"/>
      <c r="AC411" s="130"/>
      <c r="AD411" s="130"/>
      <c r="AE411" s="130"/>
      <c r="AF411" s="130"/>
      <c r="AG411" s="130"/>
      <c r="AH411" s="130"/>
      <c r="AI411" s="130"/>
      <c r="AJ411" s="130"/>
      <c r="AK411" s="130"/>
      <c r="AL411" s="130"/>
      <c r="AM411" s="130"/>
      <c r="AN411" s="130"/>
      <c r="AO411" s="130"/>
      <c r="AP411" s="130"/>
      <c r="AQ411" s="130"/>
      <c r="AR411" s="130"/>
      <c r="AS411" s="130"/>
    </row>
    <row r="412" spans="1:45" s="138" customFormat="1" ht="15">
      <c r="A412" s="130" t="s">
        <v>9344</v>
      </c>
      <c r="B412" s="130"/>
      <c r="C412" s="131" t="s">
        <v>12185</v>
      </c>
      <c r="D412" s="130"/>
      <c r="E412" s="131" t="s">
        <v>12462</v>
      </c>
      <c r="F412" s="130" t="s">
        <v>9151</v>
      </c>
      <c r="G412" s="130" t="s">
        <v>9878</v>
      </c>
      <c r="H412" s="131" t="s">
        <v>7874</v>
      </c>
      <c r="I412" s="130" t="s">
        <v>9879</v>
      </c>
      <c r="J412" s="136" t="str">
        <f t="shared" si="30"/>
        <v>IC.IT.031722</v>
      </c>
      <c r="K412" s="131" t="s">
        <v>12175</v>
      </c>
      <c r="L412" s="130" t="str">
        <f t="shared" si="31"/>
        <v>Ankle, right</v>
      </c>
      <c r="M412" s="137" t="str">
        <f t="shared" si="32"/>
        <v>PI.IC.IT.031722.01</v>
      </c>
      <c r="N412" s="137"/>
      <c r="O412" s="137" t="str">
        <f t="shared" si="33"/>
        <v>PH.IC.IT.031722.01</v>
      </c>
      <c r="P412" s="130"/>
      <c r="Q412" s="137" t="str">
        <f t="shared" si="34"/>
        <v>CL.IC.IT.031722.01</v>
      </c>
      <c r="R412" s="130"/>
      <c r="S412" s="130"/>
      <c r="T412" s="130"/>
      <c r="U412" s="130"/>
      <c r="V412" s="130"/>
      <c r="W412" s="130"/>
      <c r="X412" s="130"/>
      <c r="Y412" s="130"/>
      <c r="Z412" s="130"/>
      <c r="AA412" s="130"/>
      <c r="AB412" s="130"/>
      <c r="AC412" s="130"/>
      <c r="AD412" s="130"/>
      <c r="AE412" s="130"/>
      <c r="AF412" s="130"/>
      <c r="AG412" s="130"/>
      <c r="AH412" s="130"/>
      <c r="AI412" s="130"/>
      <c r="AJ412" s="130"/>
      <c r="AK412" s="130"/>
      <c r="AL412" s="130"/>
      <c r="AM412" s="130"/>
      <c r="AN412" s="130"/>
      <c r="AO412" s="130"/>
      <c r="AP412" s="130"/>
      <c r="AQ412" s="130"/>
      <c r="AR412" s="130"/>
      <c r="AS412" s="130"/>
    </row>
    <row r="413" spans="1:45" s="138" customFormat="1" ht="15">
      <c r="A413" s="130" t="s">
        <v>9344</v>
      </c>
      <c r="B413" s="130"/>
      <c r="C413" s="131" t="s">
        <v>12185</v>
      </c>
      <c r="D413" s="130"/>
      <c r="E413" s="131" t="s">
        <v>12462</v>
      </c>
      <c r="F413" s="130" t="s">
        <v>9151</v>
      </c>
      <c r="G413" s="130" t="s">
        <v>9880</v>
      </c>
      <c r="H413" s="131" t="s">
        <v>7876</v>
      </c>
      <c r="I413" s="130" t="s">
        <v>9588</v>
      </c>
      <c r="J413" s="136" t="str">
        <f t="shared" si="30"/>
        <v>IC.IT.031723</v>
      </c>
      <c r="K413" s="131" t="s">
        <v>12175</v>
      </c>
      <c r="L413" s="130" t="str">
        <f t="shared" si="31"/>
        <v>Ankle, left</v>
      </c>
      <c r="M413" s="137" t="str">
        <f t="shared" si="32"/>
        <v>PI.IC.IT.031723.01</v>
      </c>
      <c r="N413" s="137"/>
      <c r="O413" s="137" t="str">
        <f t="shared" si="33"/>
        <v>PH.IC.IT.031723.01</v>
      </c>
      <c r="P413" s="130"/>
      <c r="Q413" s="137" t="str">
        <f t="shared" si="34"/>
        <v>CL.IC.IT.031723.01</v>
      </c>
      <c r="R413" s="130"/>
      <c r="S413" s="130"/>
      <c r="T413" s="130"/>
      <c r="U413" s="130"/>
      <c r="V413" s="130"/>
      <c r="W413" s="130"/>
      <c r="X413" s="130"/>
      <c r="Y413" s="130"/>
      <c r="Z413" s="130"/>
      <c r="AA413" s="130"/>
      <c r="AB413" s="130"/>
      <c r="AC413" s="130"/>
      <c r="AD413" s="130"/>
      <c r="AE413" s="130"/>
      <c r="AF413" s="130"/>
      <c r="AG413" s="130"/>
      <c r="AH413" s="130"/>
      <c r="AI413" s="130"/>
      <c r="AJ413" s="130"/>
      <c r="AK413" s="130"/>
      <c r="AL413" s="130"/>
      <c r="AM413" s="130"/>
      <c r="AN413" s="130"/>
      <c r="AO413" s="130"/>
      <c r="AP413" s="130"/>
      <c r="AQ413" s="130"/>
      <c r="AR413" s="130"/>
      <c r="AS413" s="130"/>
    </row>
    <row r="414" spans="1:45" s="138" customFormat="1" ht="15">
      <c r="A414" s="130" t="s">
        <v>9344</v>
      </c>
      <c r="B414" s="130"/>
      <c r="C414" s="131" t="s">
        <v>12185</v>
      </c>
      <c r="D414" s="130"/>
      <c r="E414" s="131" t="s">
        <v>12462</v>
      </c>
      <c r="F414" s="130" t="s">
        <v>9151</v>
      </c>
      <c r="G414" s="130" t="s">
        <v>9033</v>
      </c>
      <c r="H414" s="131" t="s">
        <v>7055</v>
      </c>
      <c r="I414" s="130" t="s">
        <v>9034</v>
      </c>
      <c r="J414" s="136" t="str">
        <f t="shared" si="30"/>
        <v>IC.IT.031724</v>
      </c>
      <c r="K414" s="131" t="s">
        <v>12175</v>
      </c>
      <c r="L414" s="130" t="str">
        <f t="shared" si="31"/>
        <v>Heel, right</v>
      </c>
      <c r="M414" s="137" t="str">
        <f t="shared" si="32"/>
        <v>PI.IC.IT.031724.01</v>
      </c>
      <c r="N414" s="137"/>
      <c r="O414" s="137" t="str">
        <f t="shared" si="33"/>
        <v>PH.IC.IT.031724.01</v>
      </c>
      <c r="P414" s="130"/>
      <c r="Q414" s="137" t="str">
        <f t="shared" si="34"/>
        <v>CL.IC.IT.031724.01</v>
      </c>
      <c r="R414" s="130"/>
      <c r="S414" s="130"/>
      <c r="T414" s="130"/>
      <c r="U414" s="130"/>
      <c r="V414" s="130"/>
      <c r="W414" s="130"/>
      <c r="X414" s="130"/>
      <c r="Y414" s="130"/>
      <c r="Z414" s="130"/>
      <c r="AA414" s="130"/>
      <c r="AB414" s="130"/>
      <c r="AC414" s="130"/>
      <c r="AD414" s="130"/>
      <c r="AE414" s="130"/>
      <c r="AF414" s="130"/>
      <c r="AG414" s="130"/>
      <c r="AH414" s="130"/>
      <c r="AI414" s="130"/>
      <c r="AJ414" s="130"/>
      <c r="AK414" s="130"/>
      <c r="AL414" s="130"/>
      <c r="AM414" s="130"/>
      <c r="AN414" s="130"/>
      <c r="AO414" s="130"/>
      <c r="AP414" s="130"/>
      <c r="AQ414" s="130"/>
      <c r="AR414" s="130"/>
      <c r="AS414" s="130"/>
    </row>
    <row r="415" spans="1:45" s="138" customFormat="1" ht="15">
      <c r="A415" s="130" t="s">
        <v>9344</v>
      </c>
      <c r="B415" s="130"/>
      <c r="C415" s="131" t="s">
        <v>12185</v>
      </c>
      <c r="D415" s="130"/>
      <c r="E415" s="131" t="s">
        <v>12462</v>
      </c>
      <c r="F415" s="130" t="s">
        <v>9151</v>
      </c>
      <c r="G415" s="130" t="s">
        <v>9035</v>
      </c>
      <c r="H415" s="131" t="s">
        <v>512</v>
      </c>
      <c r="I415" s="130" t="s">
        <v>9036</v>
      </c>
      <c r="J415" s="136" t="str">
        <f t="shared" si="30"/>
        <v>IC.IT.031725</v>
      </c>
      <c r="K415" s="131" t="s">
        <v>12175</v>
      </c>
      <c r="L415" s="130" t="str">
        <f t="shared" si="31"/>
        <v>Heel, left</v>
      </c>
      <c r="M415" s="137" t="str">
        <f t="shared" si="32"/>
        <v>PI.IC.IT.031725.01</v>
      </c>
      <c r="N415" s="137"/>
      <c r="O415" s="137" t="str">
        <f t="shared" si="33"/>
        <v>PH.IC.IT.031725.01</v>
      </c>
      <c r="P415" s="130"/>
      <c r="Q415" s="137" t="str">
        <f t="shared" si="34"/>
        <v>CL.IC.IT.031725.01</v>
      </c>
      <c r="R415" s="130"/>
      <c r="S415" s="130"/>
      <c r="T415" s="130"/>
      <c r="U415" s="130"/>
      <c r="V415" s="130"/>
      <c r="W415" s="130"/>
      <c r="X415" s="130"/>
      <c r="Y415" s="130"/>
      <c r="Z415" s="130"/>
      <c r="AA415" s="130"/>
      <c r="AB415" s="130"/>
      <c r="AC415" s="130"/>
      <c r="AD415" s="130"/>
      <c r="AE415" s="130"/>
      <c r="AF415" s="130"/>
      <c r="AG415" s="130"/>
      <c r="AH415" s="130"/>
      <c r="AI415" s="130"/>
      <c r="AJ415" s="130"/>
      <c r="AK415" s="130"/>
      <c r="AL415" s="130"/>
      <c r="AM415" s="130"/>
      <c r="AN415" s="130"/>
      <c r="AO415" s="130"/>
      <c r="AP415" s="130"/>
      <c r="AQ415" s="130"/>
      <c r="AR415" s="130"/>
      <c r="AS415" s="130"/>
    </row>
    <row r="416" spans="1:45" s="138" customFormat="1" ht="15">
      <c r="A416" s="130" t="s">
        <v>9344</v>
      </c>
      <c r="B416" s="130"/>
      <c r="C416" s="131" t="s">
        <v>12185</v>
      </c>
      <c r="D416" s="130"/>
      <c r="E416" s="131" t="s">
        <v>12462</v>
      </c>
      <c r="F416" s="130" t="s">
        <v>9151</v>
      </c>
      <c r="G416" s="130" t="s">
        <v>9171</v>
      </c>
      <c r="H416" s="131" t="s">
        <v>371</v>
      </c>
      <c r="I416" s="130" t="s">
        <v>9305</v>
      </c>
      <c r="J416" s="136" t="str">
        <f t="shared" si="30"/>
        <v>IC.IT.031726</v>
      </c>
      <c r="K416" s="131" t="s">
        <v>12175</v>
      </c>
      <c r="L416" s="130" t="str">
        <f t="shared" si="31"/>
        <v>Foot, right</v>
      </c>
      <c r="M416" s="137" t="str">
        <f t="shared" si="32"/>
        <v>PI.IC.IT.031726.01</v>
      </c>
      <c r="N416" s="137"/>
      <c r="O416" s="137" t="str">
        <f t="shared" si="33"/>
        <v>PH.IC.IT.031726.01</v>
      </c>
      <c r="P416" s="130"/>
      <c r="Q416" s="137" t="str">
        <f t="shared" si="34"/>
        <v>CL.IC.IT.031726.01</v>
      </c>
      <c r="R416" s="130"/>
      <c r="S416" s="130"/>
      <c r="T416" s="130"/>
      <c r="U416" s="130"/>
      <c r="V416" s="130"/>
      <c r="W416" s="130"/>
      <c r="X416" s="130"/>
      <c r="Y416" s="130"/>
      <c r="Z416" s="130"/>
      <c r="AA416" s="130"/>
      <c r="AB416" s="130"/>
      <c r="AC416" s="130"/>
      <c r="AD416" s="130"/>
      <c r="AE416" s="130"/>
      <c r="AF416" s="130"/>
      <c r="AG416" s="130"/>
      <c r="AH416" s="130"/>
      <c r="AI416" s="130"/>
      <c r="AJ416" s="130"/>
      <c r="AK416" s="130"/>
      <c r="AL416" s="130"/>
      <c r="AM416" s="130"/>
      <c r="AN416" s="130"/>
      <c r="AO416" s="130"/>
      <c r="AP416" s="130"/>
      <c r="AQ416" s="130"/>
      <c r="AR416" s="130"/>
      <c r="AS416" s="130"/>
    </row>
    <row r="417" spans="1:45" s="138" customFormat="1" ht="15">
      <c r="A417" s="130" t="s">
        <v>9344</v>
      </c>
      <c r="B417" s="130"/>
      <c r="C417" s="131" t="s">
        <v>12185</v>
      </c>
      <c r="D417" s="130"/>
      <c r="E417" s="131" t="s">
        <v>12462</v>
      </c>
      <c r="F417" s="130" t="s">
        <v>9151</v>
      </c>
      <c r="G417" s="130" t="s">
        <v>9306</v>
      </c>
      <c r="H417" s="131" t="s">
        <v>7686</v>
      </c>
      <c r="I417" s="130" t="s">
        <v>9307</v>
      </c>
      <c r="J417" s="136" t="str">
        <f t="shared" si="30"/>
        <v>IC.IT.031727</v>
      </c>
      <c r="K417" s="131" t="s">
        <v>12175</v>
      </c>
      <c r="L417" s="130" t="str">
        <f t="shared" si="31"/>
        <v>Foot, left</v>
      </c>
      <c r="M417" s="137" t="str">
        <f t="shared" si="32"/>
        <v>PI.IC.IT.031727.01</v>
      </c>
      <c r="N417" s="137"/>
      <c r="O417" s="137" t="str">
        <f t="shared" si="33"/>
        <v>PH.IC.IT.031727.01</v>
      </c>
      <c r="P417" s="130"/>
      <c r="Q417" s="137" t="str">
        <f t="shared" si="34"/>
        <v>CL.IC.IT.031727.01</v>
      </c>
      <c r="R417" s="130"/>
      <c r="S417" s="130"/>
      <c r="T417" s="130"/>
      <c r="U417" s="130"/>
      <c r="V417" s="130"/>
      <c r="W417" s="130"/>
      <c r="X417" s="130"/>
      <c r="Y417" s="130"/>
      <c r="Z417" s="130"/>
      <c r="AA417" s="130"/>
      <c r="AB417" s="130"/>
      <c r="AC417" s="130"/>
      <c r="AD417" s="130"/>
      <c r="AE417" s="130"/>
      <c r="AF417" s="130"/>
      <c r="AG417" s="130"/>
      <c r="AH417" s="130"/>
      <c r="AI417" s="130"/>
      <c r="AJ417" s="130"/>
      <c r="AK417" s="130"/>
      <c r="AL417" s="130"/>
      <c r="AM417" s="130"/>
      <c r="AN417" s="130"/>
      <c r="AO417" s="130"/>
      <c r="AP417" s="130"/>
      <c r="AQ417" s="130"/>
      <c r="AR417" s="130"/>
      <c r="AS417" s="130"/>
    </row>
    <row r="418" spans="1:45" s="138" customFormat="1" ht="15">
      <c r="A418" s="130" t="s">
        <v>9344</v>
      </c>
      <c r="B418" s="130"/>
      <c r="C418" s="131" t="s">
        <v>12185</v>
      </c>
      <c r="D418" s="130"/>
      <c r="E418" s="131" t="s">
        <v>12462</v>
      </c>
      <c r="F418" s="130" t="s">
        <v>9151</v>
      </c>
      <c r="G418" s="130" t="s">
        <v>9419</v>
      </c>
      <c r="H418" s="131" t="s">
        <v>745</v>
      </c>
      <c r="I418" s="130" t="s">
        <v>9420</v>
      </c>
      <c r="J418" s="136" t="str">
        <f t="shared" si="30"/>
        <v>IC.IT.031728</v>
      </c>
      <c r="K418" s="131" t="s">
        <v>12175</v>
      </c>
      <c r="L418" s="130" t="str">
        <f t="shared" si="31"/>
        <v>Toe(s), right: specify</v>
      </c>
      <c r="M418" s="137" t="str">
        <f t="shared" si="32"/>
        <v>PI.IC.IT.031728.01</v>
      </c>
      <c r="N418" s="137"/>
      <c r="O418" s="137" t="str">
        <f t="shared" si="33"/>
        <v>PH.IC.IT.031728.01</v>
      </c>
      <c r="P418" s="130"/>
      <c r="Q418" s="137" t="str">
        <f t="shared" si="34"/>
        <v>CL.IC.IT.031728.01</v>
      </c>
      <c r="R418" s="130"/>
      <c r="S418" s="130"/>
      <c r="T418" s="130"/>
      <c r="U418" s="130"/>
      <c r="V418" s="130"/>
      <c r="W418" s="130"/>
      <c r="X418" s="130"/>
      <c r="Y418" s="130"/>
      <c r="Z418" s="130"/>
      <c r="AA418" s="130"/>
      <c r="AB418" s="130"/>
      <c r="AC418" s="130"/>
      <c r="AD418" s="130"/>
      <c r="AE418" s="130"/>
      <c r="AF418" s="130"/>
      <c r="AG418" s="130"/>
      <c r="AH418" s="130"/>
      <c r="AI418" s="130"/>
      <c r="AJ418" s="130"/>
      <c r="AK418" s="130"/>
      <c r="AL418" s="130"/>
      <c r="AM418" s="130"/>
      <c r="AN418" s="130"/>
      <c r="AO418" s="130"/>
      <c r="AP418" s="130"/>
      <c r="AQ418" s="130"/>
      <c r="AR418" s="130"/>
      <c r="AS418" s="130"/>
    </row>
    <row r="419" spans="1:45" s="138" customFormat="1" ht="15">
      <c r="A419" s="130" t="s">
        <v>9344</v>
      </c>
      <c r="B419" s="130"/>
      <c r="C419" s="131" t="s">
        <v>12185</v>
      </c>
      <c r="D419" s="130"/>
      <c r="E419" s="131" t="s">
        <v>12462</v>
      </c>
      <c r="F419" s="130" t="s">
        <v>9151</v>
      </c>
      <c r="G419" s="130" t="s">
        <v>9421</v>
      </c>
      <c r="H419" s="131" t="s">
        <v>7532</v>
      </c>
      <c r="I419" s="130" t="s">
        <v>9422</v>
      </c>
      <c r="J419" s="136" t="str">
        <f t="shared" si="30"/>
        <v>IC.IT.031729</v>
      </c>
      <c r="K419" s="131" t="s">
        <v>12175</v>
      </c>
      <c r="L419" s="130" t="str">
        <f t="shared" si="31"/>
        <v>Toe(s), left:  specify</v>
      </c>
      <c r="M419" s="137" t="str">
        <f t="shared" si="32"/>
        <v>PI.IC.IT.031729.01</v>
      </c>
      <c r="N419" s="137"/>
      <c r="O419" s="137" t="str">
        <f t="shared" si="33"/>
        <v>PH.IC.IT.031729.01</v>
      </c>
      <c r="P419" s="130"/>
      <c r="Q419" s="137" t="str">
        <f t="shared" si="34"/>
        <v>CL.IC.IT.031729.01</v>
      </c>
      <c r="R419" s="130"/>
      <c r="S419" s="130"/>
      <c r="T419" s="130"/>
      <c r="U419" s="130"/>
      <c r="V419" s="130"/>
      <c r="W419" s="130"/>
      <c r="X419" s="130"/>
      <c r="Y419" s="130"/>
      <c r="Z419" s="130"/>
      <c r="AA419" s="130"/>
      <c r="AB419" s="130"/>
      <c r="AC419" s="130"/>
      <c r="AD419" s="130"/>
      <c r="AE419" s="130"/>
      <c r="AF419" s="130"/>
      <c r="AG419" s="130"/>
      <c r="AH419" s="130"/>
      <c r="AI419" s="130"/>
      <c r="AJ419" s="130"/>
      <c r="AK419" s="130"/>
      <c r="AL419" s="130"/>
      <c r="AM419" s="130"/>
      <c r="AN419" s="130"/>
      <c r="AO419" s="130"/>
      <c r="AP419" s="130"/>
      <c r="AQ419" s="130"/>
      <c r="AR419" s="130"/>
      <c r="AS419" s="130"/>
    </row>
    <row r="420" spans="1:45" s="138" customFormat="1" ht="15">
      <c r="A420" s="130" t="s">
        <v>9344</v>
      </c>
      <c r="B420" s="130"/>
      <c r="C420" s="131" t="s">
        <v>0</v>
      </c>
      <c r="D420" s="130"/>
      <c r="E420" s="131" t="s">
        <v>13176</v>
      </c>
      <c r="F420" s="130" t="s">
        <v>9151</v>
      </c>
      <c r="G420" s="130" t="s">
        <v>443</v>
      </c>
      <c r="H420" s="131" t="s">
        <v>441</v>
      </c>
      <c r="I420" s="130"/>
      <c r="J420" s="136" t="str">
        <f t="shared" si="30"/>
        <v>IC.IT.031730</v>
      </c>
      <c r="K420" s="131" t="s">
        <v>13277</v>
      </c>
      <c r="L420" s="130" t="str">
        <f t="shared" si="31"/>
        <v>Shin, right</v>
      </c>
      <c r="M420" s="137" t="str">
        <f t="shared" si="32"/>
        <v>PI.IC.IT.031730.01</v>
      </c>
      <c r="N420" s="137"/>
      <c r="O420" s="137" t="str">
        <f t="shared" si="33"/>
        <v>PH.IC.IT.031730.01</v>
      </c>
      <c r="P420" s="130"/>
      <c r="Q420" s="137" t="str">
        <f t="shared" si="34"/>
        <v>CL.IC.IT.031730.01</v>
      </c>
      <c r="R420" s="130"/>
      <c r="S420" s="130"/>
      <c r="T420" s="130"/>
      <c r="U420" s="130"/>
      <c r="V420" s="130"/>
      <c r="W420" s="130"/>
      <c r="X420" s="130"/>
      <c r="Y420" s="130"/>
      <c r="Z420" s="130" t="s">
        <v>444</v>
      </c>
      <c r="AA420" s="130">
        <v>1279</v>
      </c>
      <c r="AB420" s="130"/>
      <c r="AC420" s="130"/>
      <c r="AD420" s="130"/>
      <c r="AE420" s="130"/>
      <c r="AF420" s="130"/>
      <c r="AG420" s="130"/>
      <c r="AH420" s="130"/>
      <c r="AI420" s="130"/>
      <c r="AJ420" s="130"/>
      <c r="AK420" s="130"/>
      <c r="AL420" s="130"/>
      <c r="AM420" s="130"/>
      <c r="AN420" s="130"/>
      <c r="AO420" s="130"/>
      <c r="AP420" s="130"/>
      <c r="AQ420" s="130"/>
      <c r="AR420" s="130"/>
      <c r="AS420" s="130"/>
    </row>
    <row r="421" spans="1:45" s="138" customFormat="1" ht="15">
      <c r="A421" s="130" t="s">
        <v>9344</v>
      </c>
      <c r="B421" s="130"/>
      <c r="C421" s="131" t="s">
        <v>0</v>
      </c>
      <c r="D421" s="130"/>
      <c r="E421" s="131" t="s">
        <v>13176</v>
      </c>
      <c r="F421" s="130" t="s">
        <v>9151</v>
      </c>
      <c r="G421" s="130" t="s">
        <v>440</v>
      </c>
      <c r="H421" s="131" t="s">
        <v>442</v>
      </c>
      <c r="I421" s="130"/>
      <c r="J421" s="136" t="str">
        <f t="shared" si="30"/>
        <v>IC.IT.031731</v>
      </c>
      <c r="K421" s="131" t="s">
        <v>13277</v>
      </c>
      <c r="L421" s="130" t="str">
        <f t="shared" si="31"/>
        <v>Shin, left</v>
      </c>
      <c r="M421" s="137" t="str">
        <f t="shared" si="32"/>
        <v>PI.IC.IT.031731.01</v>
      </c>
      <c r="N421" s="137"/>
      <c r="O421" s="137" t="str">
        <f t="shared" si="33"/>
        <v>PH.IC.IT.031731.01</v>
      </c>
      <c r="P421" s="130"/>
      <c r="Q421" s="137" t="str">
        <f t="shared" si="34"/>
        <v>CL.IC.IT.031731.01</v>
      </c>
      <c r="R421" s="130"/>
      <c r="S421" s="130"/>
      <c r="T421" s="130"/>
      <c r="U421" s="130"/>
      <c r="V421" s="130"/>
      <c r="W421" s="130"/>
      <c r="X421" s="130"/>
      <c r="Y421" s="130"/>
      <c r="Z421" s="130" t="s">
        <v>444</v>
      </c>
      <c r="AA421" s="130">
        <v>1279</v>
      </c>
      <c r="AB421" s="130"/>
      <c r="AC421" s="130"/>
      <c r="AD421" s="130"/>
      <c r="AE421" s="130"/>
      <c r="AF421" s="130"/>
      <c r="AG421" s="130"/>
      <c r="AH421" s="130"/>
      <c r="AI421" s="130"/>
      <c r="AJ421" s="130"/>
      <c r="AK421" s="130"/>
      <c r="AL421" s="130"/>
      <c r="AM421" s="130"/>
      <c r="AN421" s="130"/>
      <c r="AO421" s="130"/>
      <c r="AP421" s="130"/>
      <c r="AQ421" s="130"/>
      <c r="AR421" s="130"/>
      <c r="AS421" s="130"/>
    </row>
    <row r="422" spans="1:45" s="138" customFormat="1" ht="15">
      <c r="A422" s="130" t="s">
        <v>9344</v>
      </c>
      <c r="B422" s="130"/>
      <c r="C422" s="131" t="s">
        <v>12032</v>
      </c>
      <c r="D422" s="130"/>
      <c r="E422" s="131" t="s">
        <v>13176</v>
      </c>
      <c r="F422" s="130" t="s">
        <v>9151</v>
      </c>
      <c r="G422" s="130" t="s">
        <v>7633</v>
      </c>
      <c r="H422" s="131" t="s">
        <v>7411</v>
      </c>
      <c r="I422" s="130" t="s">
        <v>13800</v>
      </c>
      <c r="J422" s="136" t="str">
        <f t="shared" si="30"/>
        <v>IC.IT.031732</v>
      </c>
      <c r="K422" s="131" t="s">
        <v>13277</v>
      </c>
      <c r="L422" s="130" t="str">
        <f t="shared" si="31"/>
        <v>Leg, right</v>
      </c>
      <c r="M422" s="137" t="str">
        <f t="shared" si="32"/>
        <v>PI.IC.IT.031732.01</v>
      </c>
      <c r="N422" s="137"/>
      <c r="O422" s="137" t="str">
        <f t="shared" si="33"/>
        <v>PH.IC.IT.031732.01</v>
      </c>
      <c r="P422" s="130"/>
      <c r="Q422" s="137" t="str">
        <f t="shared" si="34"/>
        <v>CL.IC.IT.031732.01</v>
      </c>
      <c r="R422" s="130"/>
      <c r="S422" s="130"/>
      <c r="T422" s="130"/>
      <c r="U422" s="130"/>
      <c r="V422" s="130"/>
      <c r="W422" s="130"/>
      <c r="X422" s="130"/>
      <c r="Y422" s="130"/>
      <c r="Z422" s="130"/>
      <c r="AA422" s="130"/>
      <c r="AB422" s="130"/>
      <c r="AC422" s="130"/>
      <c r="AD422" s="130"/>
      <c r="AE422" s="130"/>
      <c r="AF422" s="130"/>
      <c r="AG422" s="130"/>
      <c r="AH422" s="130"/>
      <c r="AI422" s="130"/>
      <c r="AJ422" s="130" t="s">
        <v>12773</v>
      </c>
      <c r="AK422" s="130">
        <v>1437</v>
      </c>
      <c r="AL422" s="130"/>
      <c r="AM422" s="130"/>
      <c r="AN422" s="130"/>
      <c r="AO422" s="130"/>
      <c r="AP422" s="130"/>
      <c r="AQ422" s="130"/>
      <c r="AR422" s="130"/>
      <c r="AS422" s="130"/>
    </row>
    <row r="423" spans="1:45" s="138" customFormat="1" ht="15">
      <c r="A423" s="130" t="s">
        <v>9344</v>
      </c>
      <c r="B423" s="130"/>
      <c r="C423" s="131" t="s">
        <v>12032</v>
      </c>
      <c r="D423" s="130"/>
      <c r="E423" s="131" t="s">
        <v>12462</v>
      </c>
      <c r="F423" s="130" t="s">
        <v>9151</v>
      </c>
      <c r="G423" s="130" t="s">
        <v>7635</v>
      </c>
      <c r="H423" s="131" t="s">
        <v>7414</v>
      </c>
      <c r="I423" s="130" t="s">
        <v>13801</v>
      </c>
      <c r="J423" s="136" t="str">
        <f t="shared" si="30"/>
        <v>IC.IT.031733</v>
      </c>
      <c r="K423" s="131" t="s">
        <v>12175</v>
      </c>
      <c r="L423" s="130" t="str">
        <f t="shared" si="31"/>
        <v>Leg, left</v>
      </c>
      <c r="M423" s="137" t="str">
        <f t="shared" si="32"/>
        <v>PI.IC.IT.031733.01</v>
      </c>
      <c r="N423" s="137"/>
      <c r="O423" s="137" t="str">
        <f t="shared" si="33"/>
        <v>PH.IC.IT.031733.01</v>
      </c>
      <c r="P423" s="130"/>
      <c r="Q423" s="137" t="str">
        <f t="shared" si="34"/>
        <v>CL.IC.IT.031733.01</v>
      </c>
      <c r="R423" s="130"/>
      <c r="S423" s="130"/>
      <c r="T423" s="130"/>
      <c r="U423" s="130"/>
      <c r="V423" s="130"/>
      <c r="W423" s="130"/>
      <c r="X423" s="130"/>
      <c r="Y423" s="130"/>
      <c r="Z423" s="130"/>
      <c r="AA423" s="130"/>
      <c r="AB423" s="130"/>
      <c r="AC423" s="130"/>
      <c r="AD423" s="130"/>
      <c r="AE423" s="130"/>
      <c r="AF423" s="130"/>
      <c r="AG423" s="130"/>
      <c r="AH423" s="130"/>
      <c r="AI423" s="130"/>
      <c r="AJ423" s="130" t="s">
        <v>12773</v>
      </c>
      <c r="AK423" s="130">
        <v>1437</v>
      </c>
      <c r="AL423" s="130"/>
      <c r="AM423" s="130"/>
      <c r="AN423" s="130"/>
      <c r="AO423" s="130"/>
      <c r="AP423" s="130"/>
      <c r="AQ423" s="130"/>
      <c r="AR423" s="130"/>
      <c r="AS423" s="130"/>
    </row>
    <row r="424" spans="1:45" s="138" customFormat="1" ht="15">
      <c r="A424" s="130" t="s">
        <v>9344</v>
      </c>
      <c r="B424" s="130"/>
      <c r="C424" s="131" t="s">
        <v>12032</v>
      </c>
      <c r="D424" s="130"/>
      <c r="E424" s="131" t="s">
        <v>13176</v>
      </c>
      <c r="F424" s="130" t="s">
        <v>9561</v>
      </c>
      <c r="G424" s="130" t="s">
        <v>13802</v>
      </c>
      <c r="H424" s="131" t="s">
        <v>7417</v>
      </c>
      <c r="I424" s="130" t="s">
        <v>13803</v>
      </c>
      <c r="J424" s="136" t="str">
        <f t="shared" si="30"/>
        <v>IC.IT.031734</v>
      </c>
      <c r="K424" s="131" t="s">
        <v>13277</v>
      </c>
      <c r="L424" s="130" t="str">
        <f t="shared" si="31"/>
        <v>Above knee amputation</v>
      </c>
      <c r="M424" s="137" t="str">
        <f t="shared" si="32"/>
        <v>PI.IC.IT.031734.01</v>
      </c>
      <c r="N424" s="137"/>
      <c r="O424" s="137" t="str">
        <f t="shared" si="33"/>
        <v>PH.IC.IT.031734.01</v>
      </c>
      <c r="P424" s="130"/>
      <c r="Q424" s="137" t="str">
        <f t="shared" si="34"/>
        <v>CL.IC.IT.031734.01</v>
      </c>
      <c r="R424" s="130"/>
      <c r="S424" s="130"/>
      <c r="T424" s="130"/>
      <c r="U424" s="130"/>
      <c r="V424" s="130"/>
      <c r="W424" s="130"/>
      <c r="X424" s="130"/>
      <c r="Y424" s="130"/>
      <c r="Z424" s="130"/>
      <c r="AA424" s="130"/>
      <c r="AB424" s="130"/>
      <c r="AC424" s="130"/>
      <c r="AD424" s="130"/>
      <c r="AE424" s="130"/>
      <c r="AF424" s="130"/>
      <c r="AG424" s="130"/>
      <c r="AH424" s="130"/>
      <c r="AI424" s="130"/>
      <c r="AJ424" s="130" t="s">
        <v>12773</v>
      </c>
      <c r="AK424" s="130">
        <v>1507</v>
      </c>
      <c r="AL424" s="130"/>
      <c r="AM424" s="130"/>
      <c r="AN424" s="130"/>
      <c r="AO424" s="130"/>
      <c r="AP424" s="130"/>
      <c r="AQ424" s="130"/>
      <c r="AR424" s="130"/>
      <c r="AS424" s="130"/>
    </row>
    <row r="425" spans="1:45" s="138" customFormat="1" ht="15">
      <c r="A425" s="130" t="s">
        <v>9344</v>
      </c>
      <c r="B425" s="130"/>
      <c r="C425" s="131" t="s">
        <v>12032</v>
      </c>
      <c r="D425" s="130"/>
      <c r="E425" s="131" t="s">
        <v>12462</v>
      </c>
      <c r="F425" s="130" t="s">
        <v>9561</v>
      </c>
      <c r="G425" s="130" t="s">
        <v>13804</v>
      </c>
      <c r="H425" s="131" t="s">
        <v>7255</v>
      </c>
      <c r="I425" s="130" t="s">
        <v>13805</v>
      </c>
      <c r="J425" s="136" t="str">
        <f t="shared" si="30"/>
        <v>IC.IT.031735</v>
      </c>
      <c r="K425" s="131" t="s">
        <v>12175</v>
      </c>
      <c r="L425" s="130" t="str">
        <f t="shared" si="31"/>
        <v>Below knee amputation</v>
      </c>
      <c r="M425" s="137" t="str">
        <f t="shared" si="32"/>
        <v>PI.IC.IT.031735.01</v>
      </c>
      <c r="N425" s="137"/>
      <c r="O425" s="137" t="str">
        <f t="shared" si="33"/>
        <v>PH.IC.IT.031735.01</v>
      </c>
      <c r="P425" s="130"/>
      <c r="Q425" s="137" t="str">
        <f t="shared" si="34"/>
        <v>CL.IC.IT.031735.01</v>
      </c>
      <c r="R425" s="130"/>
      <c r="S425" s="130"/>
      <c r="T425" s="130"/>
      <c r="U425" s="130"/>
      <c r="V425" s="130"/>
      <c r="W425" s="130"/>
      <c r="X425" s="130"/>
      <c r="Y425" s="130"/>
      <c r="Z425" s="130"/>
      <c r="AA425" s="130"/>
      <c r="AB425" s="130"/>
      <c r="AC425" s="130"/>
      <c r="AD425" s="130"/>
      <c r="AE425" s="130"/>
      <c r="AF425" s="130"/>
      <c r="AG425" s="130"/>
      <c r="AH425" s="130"/>
      <c r="AI425" s="130"/>
      <c r="AJ425" s="130" t="s">
        <v>12773</v>
      </c>
      <c r="AK425" s="130">
        <v>1507</v>
      </c>
      <c r="AL425" s="130"/>
      <c r="AM425" s="130"/>
      <c r="AN425" s="130"/>
      <c r="AO425" s="130"/>
      <c r="AP425" s="130"/>
      <c r="AQ425" s="130"/>
      <c r="AR425" s="130"/>
      <c r="AS425" s="130"/>
    </row>
    <row r="426" spans="1:45" s="138" customFormat="1" ht="15">
      <c r="A426" s="130" t="s">
        <v>9344</v>
      </c>
      <c r="B426" s="130"/>
      <c r="C426" s="131" t="s">
        <v>12185</v>
      </c>
      <c r="D426" s="130" t="s">
        <v>9146</v>
      </c>
      <c r="E426" s="131" t="s">
        <v>12602</v>
      </c>
      <c r="F426" s="130" t="s">
        <v>9152</v>
      </c>
      <c r="G426" s="130" t="s">
        <v>9166</v>
      </c>
      <c r="H426" s="131" t="s">
        <v>12175</v>
      </c>
      <c r="I426" s="130" t="s">
        <v>9023</v>
      </c>
      <c r="J426" s="136" t="str">
        <f t="shared" si="30"/>
        <v>IC.IT.031801</v>
      </c>
      <c r="K426" s="131" t="s">
        <v>12175</v>
      </c>
      <c r="L426" s="130" t="str">
        <f t="shared" si="31"/>
        <v>Forehead, right side</v>
      </c>
      <c r="M426" s="137" t="str">
        <f t="shared" si="32"/>
        <v>PI.IC.IT.031801.01</v>
      </c>
      <c r="N426" s="137"/>
      <c r="O426" s="137" t="str">
        <f t="shared" si="33"/>
        <v>PH.IC.IT.031801.01</v>
      </c>
      <c r="P426" s="130"/>
      <c r="Q426" s="137" t="str">
        <f t="shared" si="34"/>
        <v>CL.IC.IT.031801.01</v>
      </c>
      <c r="R426" s="130"/>
      <c r="S426" s="130"/>
      <c r="T426" s="130"/>
      <c r="U426" s="130"/>
      <c r="V426" s="130"/>
      <c r="W426" s="130"/>
      <c r="X426" s="130"/>
      <c r="Y426" s="130"/>
      <c r="Z426" s="130"/>
      <c r="AA426" s="130"/>
      <c r="AB426" s="130"/>
      <c r="AC426" s="130"/>
      <c r="AD426" s="130"/>
      <c r="AE426" s="130"/>
      <c r="AF426" s="130"/>
      <c r="AG426" s="130"/>
      <c r="AH426" s="130"/>
      <c r="AI426" s="130"/>
      <c r="AJ426" s="130"/>
      <c r="AK426" s="130"/>
      <c r="AL426" s="130"/>
      <c r="AM426" s="130"/>
      <c r="AN426" s="130"/>
      <c r="AO426" s="130"/>
      <c r="AP426" s="130"/>
      <c r="AQ426" s="130"/>
      <c r="AR426" s="130"/>
      <c r="AS426" s="130"/>
    </row>
    <row r="427" spans="1:45" s="138" customFormat="1" ht="15">
      <c r="A427" s="130" t="s">
        <v>9344</v>
      </c>
      <c r="B427" s="130"/>
      <c r="C427" s="131" t="s">
        <v>12185</v>
      </c>
      <c r="D427" s="130"/>
      <c r="E427" s="131" t="s">
        <v>12602</v>
      </c>
      <c r="F427" s="130" t="s">
        <v>9152</v>
      </c>
      <c r="G427" s="130" t="s">
        <v>9024</v>
      </c>
      <c r="H427" s="131" t="s">
        <v>1863</v>
      </c>
      <c r="I427" s="130" t="s">
        <v>9025</v>
      </c>
      <c r="J427" s="136" t="str">
        <f t="shared" si="30"/>
        <v>IC.IT.031802</v>
      </c>
      <c r="K427" s="131" t="s">
        <v>12175</v>
      </c>
      <c r="L427" s="130" t="str">
        <f t="shared" si="31"/>
        <v>Forehead, left side</v>
      </c>
      <c r="M427" s="137" t="str">
        <f t="shared" si="32"/>
        <v>PI.IC.IT.031802.01</v>
      </c>
      <c r="N427" s="137"/>
      <c r="O427" s="137" t="str">
        <f t="shared" si="33"/>
        <v>PH.IC.IT.031802.01</v>
      </c>
      <c r="P427" s="130"/>
      <c r="Q427" s="137" t="str">
        <f t="shared" si="34"/>
        <v>CL.IC.IT.031802.01</v>
      </c>
      <c r="R427" s="130"/>
      <c r="S427" s="130"/>
      <c r="T427" s="130"/>
      <c r="U427" s="130"/>
      <c r="V427" s="130"/>
      <c r="W427" s="130"/>
      <c r="X427" s="130"/>
      <c r="Y427" s="130"/>
      <c r="Z427" s="130"/>
      <c r="AA427" s="130"/>
      <c r="AB427" s="130"/>
      <c r="AC427" s="130"/>
      <c r="AD427" s="130"/>
      <c r="AE427" s="130"/>
      <c r="AF427" s="130"/>
      <c r="AG427" s="130"/>
      <c r="AH427" s="130"/>
      <c r="AI427" s="130"/>
      <c r="AJ427" s="130"/>
      <c r="AK427" s="130"/>
      <c r="AL427" s="130"/>
      <c r="AM427" s="130"/>
      <c r="AN427" s="130"/>
      <c r="AO427" s="130"/>
      <c r="AP427" s="130"/>
      <c r="AQ427" s="130"/>
      <c r="AR427" s="130"/>
      <c r="AS427" s="130"/>
    </row>
    <row r="428" spans="1:45" s="138" customFormat="1" ht="15">
      <c r="A428" s="130" t="s">
        <v>9344</v>
      </c>
      <c r="B428" s="130"/>
      <c r="C428" s="131" t="s">
        <v>12185</v>
      </c>
      <c r="D428" s="130"/>
      <c r="E428" s="131" t="s">
        <v>12602</v>
      </c>
      <c r="F428" s="130" t="s">
        <v>9152</v>
      </c>
      <c r="G428" s="130" t="s">
        <v>9026</v>
      </c>
      <c r="H428" s="131" t="s">
        <v>12185</v>
      </c>
      <c r="I428" s="130" t="s">
        <v>9026</v>
      </c>
      <c r="J428" s="136" t="str">
        <f t="shared" si="30"/>
        <v>IC.IT.031803</v>
      </c>
      <c r="K428" s="131" t="s">
        <v>12175</v>
      </c>
      <c r="L428" s="130" t="str">
        <f t="shared" si="31"/>
        <v>Forehead</v>
      </c>
      <c r="M428" s="137" t="str">
        <f t="shared" si="32"/>
        <v>PI.IC.IT.031803.01</v>
      </c>
      <c r="N428" s="137"/>
      <c r="O428" s="137" t="str">
        <f t="shared" si="33"/>
        <v>PH.IC.IT.031803.01</v>
      </c>
      <c r="P428" s="130"/>
      <c r="Q428" s="137" t="str">
        <f t="shared" si="34"/>
        <v>CL.IC.IT.031803.01</v>
      </c>
      <c r="R428" s="130"/>
      <c r="S428" s="130"/>
      <c r="T428" s="130"/>
      <c r="U428" s="130"/>
      <c r="V428" s="130"/>
      <c r="W428" s="130"/>
      <c r="X428" s="130"/>
      <c r="Y428" s="130"/>
      <c r="Z428" s="130"/>
      <c r="AA428" s="130"/>
      <c r="AB428" s="130"/>
      <c r="AC428" s="130"/>
      <c r="AD428" s="130"/>
      <c r="AE428" s="130"/>
      <c r="AF428" s="130"/>
      <c r="AG428" s="130"/>
      <c r="AH428" s="130"/>
      <c r="AI428" s="130"/>
      <c r="AJ428" s="130"/>
      <c r="AK428" s="130"/>
      <c r="AL428" s="130"/>
      <c r="AM428" s="130"/>
      <c r="AN428" s="130"/>
      <c r="AO428" s="130"/>
      <c r="AP428" s="130"/>
      <c r="AQ428" s="130"/>
      <c r="AR428" s="130"/>
      <c r="AS428" s="130"/>
    </row>
    <row r="429" spans="1:45" s="138" customFormat="1" ht="15">
      <c r="A429" s="130" t="s">
        <v>9344</v>
      </c>
      <c r="B429" s="130"/>
      <c r="C429" s="131" t="s">
        <v>12185</v>
      </c>
      <c r="D429" s="130"/>
      <c r="E429" s="131" t="s">
        <v>12602</v>
      </c>
      <c r="F429" s="130" t="s">
        <v>9152</v>
      </c>
      <c r="G429" s="130" t="s">
        <v>9027</v>
      </c>
      <c r="H429" s="131" t="s">
        <v>11</v>
      </c>
      <c r="I429" s="130" t="s">
        <v>9028</v>
      </c>
      <c r="J429" s="136" t="str">
        <f t="shared" si="30"/>
        <v>IC.IT.031804</v>
      </c>
      <c r="K429" s="131" t="s">
        <v>12175</v>
      </c>
      <c r="L429" s="130" t="str">
        <f t="shared" si="31"/>
        <v>Temporal, right</v>
      </c>
      <c r="M429" s="137" t="str">
        <f t="shared" si="32"/>
        <v>PI.IC.IT.031804.01</v>
      </c>
      <c r="N429" s="137"/>
      <c r="O429" s="137" t="str">
        <f t="shared" si="33"/>
        <v>PH.IC.IT.031804.01</v>
      </c>
      <c r="P429" s="130"/>
      <c r="Q429" s="137" t="str">
        <f t="shared" si="34"/>
        <v>CL.IC.IT.031804.01</v>
      </c>
      <c r="R429" s="130"/>
      <c r="S429" s="130"/>
      <c r="T429" s="130"/>
      <c r="U429" s="130"/>
      <c r="V429" s="130"/>
      <c r="W429" s="130"/>
      <c r="X429" s="130"/>
      <c r="Y429" s="130"/>
      <c r="Z429" s="130"/>
      <c r="AA429" s="130"/>
      <c r="AB429" s="130"/>
      <c r="AC429" s="130"/>
      <c r="AD429" s="130"/>
      <c r="AE429" s="130"/>
      <c r="AF429" s="130"/>
      <c r="AG429" s="130"/>
      <c r="AH429" s="130"/>
      <c r="AI429" s="130"/>
      <c r="AJ429" s="130"/>
      <c r="AK429" s="130"/>
      <c r="AL429" s="130"/>
      <c r="AM429" s="130"/>
      <c r="AN429" s="130"/>
      <c r="AO429" s="130"/>
      <c r="AP429" s="130"/>
      <c r="AQ429" s="130"/>
      <c r="AR429" s="130"/>
      <c r="AS429" s="130"/>
    </row>
    <row r="430" spans="1:45" s="138" customFormat="1" ht="15">
      <c r="A430" s="130" t="s">
        <v>9344</v>
      </c>
      <c r="B430" s="130"/>
      <c r="C430" s="131" t="s">
        <v>12185</v>
      </c>
      <c r="D430" s="130"/>
      <c r="E430" s="131" t="s">
        <v>12602</v>
      </c>
      <c r="F430" s="130" t="s">
        <v>9152</v>
      </c>
      <c r="G430" s="130" t="s">
        <v>9029</v>
      </c>
      <c r="H430" s="131" t="s">
        <v>212</v>
      </c>
      <c r="I430" s="130" t="s">
        <v>9030</v>
      </c>
      <c r="J430" s="136" t="str">
        <f t="shared" si="30"/>
        <v>IC.IT.031805</v>
      </c>
      <c r="K430" s="131" t="s">
        <v>12175</v>
      </c>
      <c r="L430" s="130" t="str">
        <f t="shared" si="31"/>
        <v>Temporal, left</v>
      </c>
      <c r="M430" s="137" t="str">
        <f t="shared" si="32"/>
        <v>PI.IC.IT.031805.01</v>
      </c>
      <c r="N430" s="137"/>
      <c r="O430" s="137" t="str">
        <f t="shared" si="33"/>
        <v>PH.IC.IT.031805.01</v>
      </c>
      <c r="P430" s="130"/>
      <c r="Q430" s="137" t="str">
        <f t="shared" si="34"/>
        <v>CL.IC.IT.031805.01</v>
      </c>
      <c r="R430" s="130"/>
      <c r="S430" s="130"/>
      <c r="T430" s="130"/>
      <c r="U430" s="130"/>
      <c r="V430" s="130"/>
      <c r="W430" s="130"/>
      <c r="X430" s="130"/>
      <c r="Y430" s="130"/>
      <c r="Z430" s="130"/>
      <c r="AA430" s="130"/>
      <c r="AB430" s="130"/>
      <c r="AC430" s="130"/>
      <c r="AD430" s="130"/>
      <c r="AE430" s="130"/>
      <c r="AF430" s="130"/>
      <c r="AG430" s="130"/>
      <c r="AH430" s="130"/>
      <c r="AI430" s="130"/>
      <c r="AJ430" s="130"/>
      <c r="AK430" s="130"/>
      <c r="AL430" s="130"/>
      <c r="AM430" s="130"/>
      <c r="AN430" s="130"/>
      <c r="AO430" s="130"/>
      <c r="AP430" s="130"/>
      <c r="AQ430" s="130"/>
      <c r="AR430" s="130"/>
      <c r="AS430" s="130"/>
    </row>
    <row r="431" spans="1:45" s="138" customFormat="1" ht="15">
      <c r="A431" s="130" t="s">
        <v>9344</v>
      </c>
      <c r="B431" s="130"/>
      <c r="C431" s="131" t="s">
        <v>12185</v>
      </c>
      <c r="D431" s="130"/>
      <c r="E431" s="131" t="s">
        <v>12602</v>
      </c>
      <c r="F431" s="130" t="s">
        <v>9152</v>
      </c>
      <c r="G431" s="130" t="s">
        <v>9031</v>
      </c>
      <c r="H431" s="131" t="s">
        <v>6988</v>
      </c>
      <c r="I431" s="130" t="s">
        <v>9039</v>
      </c>
      <c r="J431" s="136" t="str">
        <f t="shared" si="30"/>
        <v>IC.IT.031806</v>
      </c>
      <c r="K431" s="131" t="s">
        <v>12175</v>
      </c>
      <c r="L431" s="130" t="str">
        <f t="shared" si="31"/>
        <v>Parietal, right</v>
      </c>
      <c r="M431" s="137" t="str">
        <f t="shared" si="32"/>
        <v>PI.IC.IT.031806.01</v>
      </c>
      <c r="N431" s="137"/>
      <c r="O431" s="137" t="str">
        <f t="shared" si="33"/>
        <v>PH.IC.IT.031806.01</v>
      </c>
      <c r="P431" s="130"/>
      <c r="Q431" s="137" t="str">
        <f t="shared" si="34"/>
        <v>CL.IC.IT.031806.01</v>
      </c>
      <c r="R431" s="130"/>
      <c r="S431" s="130"/>
      <c r="T431" s="130"/>
      <c r="U431" s="130"/>
      <c r="V431" s="130"/>
      <c r="W431" s="130"/>
      <c r="X431" s="130"/>
      <c r="Y431" s="130"/>
      <c r="Z431" s="130"/>
      <c r="AA431" s="130"/>
      <c r="AB431" s="130"/>
      <c r="AC431" s="130"/>
      <c r="AD431" s="130"/>
      <c r="AE431" s="130"/>
      <c r="AF431" s="130"/>
      <c r="AG431" s="130"/>
      <c r="AH431" s="130"/>
      <c r="AI431" s="130"/>
      <c r="AJ431" s="130"/>
      <c r="AK431" s="130"/>
      <c r="AL431" s="130"/>
      <c r="AM431" s="130"/>
      <c r="AN431" s="130"/>
      <c r="AO431" s="130"/>
      <c r="AP431" s="130"/>
      <c r="AQ431" s="130"/>
      <c r="AR431" s="130"/>
      <c r="AS431" s="130"/>
    </row>
    <row r="432" spans="1:45" s="138" customFormat="1" ht="15">
      <c r="A432" s="130" t="s">
        <v>9344</v>
      </c>
      <c r="B432" s="130"/>
      <c r="C432" s="131" t="s">
        <v>12185</v>
      </c>
      <c r="D432" s="130"/>
      <c r="E432" s="131" t="s">
        <v>12602</v>
      </c>
      <c r="F432" s="130" t="s">
        <v>9152</v>
      </c>
      <c r="G432" s="130" t="s">
        <v>9040</v>
      </c>
      <c r="H432" s="131" t="s">
        <v>573</v>
      </c>
      <c r="I432" s="130" t="s">
        <v>9041</v>
      </c>
      <c r="J432" s="136" t="str">
        <f t="shared" si="30"/>
        <v>IC.IT.031807</v>
      </c>
      <c r="K432" s="131" t="s">
        <v>12175</v>
      </c>
      <c r="L432" s="130" t="str">
        <f t="shared" si="31"/>
        <v>Parietal, left</v>
      </c>
      <c r="M432" s="137" t="str">
        <f t="shared" si="32"/>
        <v>PI.IC.IT.031807.01</v>
      </c>
      <c r="N432" s="137"/>
      <c r="O432" s="137" t="str">
        <f t="shared" si="33"/>
        <v>PH.IC.IT.031807.01</v>
      </c>
      <c r="P432" s="130"/>
      <c r="Q432" s="137" t="str">
        <f t="shared" si="34"/>
        <v>CL.IC.IT.031807.01</v>
      </c>
      <c r="R432" s="130"/>
      <c r="S432" s="130"/>
      <c r="T432" s="130"/>
      <c r="U432" s="130"/>
      <c r="V432" s="130"/>
      <c r="W432" s="130"/>
      <c r="X432" s="130"/>
      <c r="Y432" s="130"/>
      <c r="Z432" s="130"/>
      <c r="AA432" s="130"/>
      <c r="AB432" s="130"/>
      <c r="AC432" s="130"/>
      <c r="AD432" s="130"/>
      <c r="AE432" s="130"/>
      <c r="AF432" s="130"/>
      <c r="AG432" s="130"/>
      <c r="AH432" s="130"/>
      <c r="AI432" s="130"/>
      <c r="AJ432" s="130"/>
      <c r="AK432" s="130"/>
      <c r="AL432" s="130"/>
      <c r="AM432" s="130"/>
      <c r="AN432" s="130"/>
      <c r="AO432" s="130"/>
      <c r="AP432" s="130"/>
      <c r="AQ432" s="130"/>
      <c r="AR432" s="130"/>
      <c r="AS432" s="130"/>
    </row>
    <row r="433" spans="1:45" s="138" customFormat="1" ht="15">
      <c r="A433" s="130" t="s">
        <v>9344</v>
      </c>
      <c r="B433" s="130"/>
      <c r="C433" s="131" t="s">
        <v>12185</v>
      </c>
      <c r="D433" s="130"/>
      <c r="E433" s="131" t="s">
        <v>12602</v>
      </c>
      <c r="F433" s="130" t="s">
        <v>9152</v>
      </c>
      <c r="G433" s="130" t="s">
        <v>9042</v>
      </c>
      <c r="H433" s="131" t="s">
        <v>92</v>
      </c>
      <c r="I433" s="130" t="s">
        <v>9042</v>
      </c>
      <c r="J433" s="136" t="str">
        <f t="shared" si="30"/>
        <v>IC.IT.031808</v>
      </c>
      <c r="K433" s="131" t="s">
        <v>12175</v>
      </c>
      <c r="L433" s="130" t="str">
        <f t="shared" si="31"/>
        <v>Occiput</v>
      </c>
      <c r="M433" s="137" t="str">
        <f t="shared" si="32"/>
        <v>PI.IC.IT.031808.01</v>
      </c>
      <c r="N433" s="137"/>
      <c r="O433" s="137" t="str">
        <f t="shared" si="33"/>
        <v>PH.IC.IT.031808.01</v>
      </c>
      <c r="P433" s="130"/>
      <c r="Q433" s="137" t="str">
        <f t="shared" si="34"/>
        <v>CL.IC.IT.031808.01</v>
      </c>
      <c r="R433" s="130"/>
      <c r="S433" s="130"/>
      <c r="T433" s="130"/>
      <c r="U433" s="130"/>
      <c r="V433" s="130"/>
      <c r="W433" s="130"/>
      <c r="X433" s="130"/>
      <c r="Y433" s="130"/>
      <c r="Z433" s="130"/>
      <c r="AA433" s="130"/>
      <c r="AB433" s="130"/>
      <c r="AC433" s="130"/>
      <c r="AD433" s="130"/>
      <c r="AE433" s="130"/>
      <c r="AF433" s="130"/>
      <c r="AG433" s="130"/>
      <c r="AH433" s="130"/>
      <c r="AI433" s="130"/>
      <c r="AJ433" s="130"/>
      <c r="AK433" s="130"/>
      <c r="AL433" s="130"/>
      <c r="AM433" s="130"/>
      <c r="AN433" s="130"/>
      <c r="AO433" s="130"/>
      <c r="AP433" s="130"/>
      <c r="AQ433" s="130"/>
      <c r="AR433" s="130"/>
      <c r="AS433" s="130"/>
    </row>
    <row r="434" spans="1:45" s="138" customFormat="1" ht="15">
      <c r="A434" s="130" t="s">
        <v>9344</v>
      </c>
      <c r="B434" s="130"/>
      <c r="C434" s="131" t="s">
        <v>12185</v>
      </c>
      <c r="D434" s="130"/>
      <c r="E434" s="131" t="s">
        <v>12602</v>
      </c>
      <c r="F434" s="130" t="s">
        <v>9152</v>
      </c>
      <c r="G434" s="130" t="s">
        <v>9043</v>
      </c>
      <c r="H434" s="131" t="s">
        <v>93</v>
      </c>
      <c r="I434" s="130" t="s">
        <v>9044</v>
      </c>
      <c r="J434" s="136" t="str">
        <f t="shared" si="30"/>
        <v>IC.IT.031809</v>
      </c>
      <c r="K434" s="131" t="s">
        <v>12175</v>
      </c>
      <c r="L434" s="130" t="str">
        <f t="shared" si="31"/>
        <v>Eye, right</v>
      </c>
      <c r="M434" s="137" t="str">
        <f t="shared" si="32"/>
        <v>PI.IC.IT.031809.01</v>
      </c>
      <c r="N434" s="137"/>
      <c r="O434" s="137" t="str">
        <f t="shared" si="33"/>
        <v>PH.IC.IT.031809.01</v>
      </c>
      <c r="P434" s="130"/>
      <c r="Q434" s="137" t="str">
        <f t="shared" si="34"/>
        <v>CL.IC.IT.031809.01</v>
      </c>
      <c r="R434" s="130"/>
      <c r="S434" s="130"/>
      <c r="T434" s="130"/>
      <c r="U434" s="130"/>
      <c r="V434" s="130"/>
      <c r="W434" s="130"/>
      <c r="X434" s="130"/>
      <c r="Y434" s="130"/>
      <c r="Z434" s="130"/>
      <c r="AA434" s="130"/>
      <c r="AB434" s="130"/>
      <c r="AC434" s="130"/>
      <c r="AD434" s="130"/>
      <c r="AE434" s="130"/>
      <c r="AF434" s="130"/>
      <c r="AG434" s="130"/>
      <c r="AH434" s="130"/>
      <c r="AI434" s="130"/>
      <c r="AJ434" s="130"/>
      <c r="AK434" s="130"/>
      <c r="AL434" s="130"/>
      <c r="AM434" s="130"/>
      <c r="AN434" s="130"/>
      <c r="AO434" s="130"/>
      <c r="AP434" s="130"/>
      <c r="AQ434" s="130"/>
      <c r="AR434" s="130"/>
      <c r="AS434" s="130"/>
    </row>
    <row r="435" spans="1:45" s="138" customFormat="1" ht="15">
      <c r="A435" s="130" t="s">
        <v>9344</v>
      </c>
      <c r="B435" s="130"/>
      <c r="C435" s="131" t="s">
        <v>12185</v>
      </c>
      <c r="D435" s="130"/>
      <c r="E435" s="131" t="s">
        <v>12602</v>
      </c>
      <c r="F435" s="130" t="s">
        <v>9152</v>
      </c>
      <c r="G435" s="130" t="s">
        <v>9045</v>
      </c>
      <c r="H435" s="131" t="s">
        <v>3188</v>
      </c>
      <c r="I435" s="130" t="s">
        <v>9046</v>
      </c>
      <c r="J435" s="136" t="str">
        <f t="shared" si="30"/>
        <v>IC.IT.031810</v>
      </c>
      <c r="K435" s="131" t="s">
        <v>12175</v>
      </c>
      <c r="L435" s="130" t="str">
        <f t="shared" si="31"/>
        <v>Eye, left</v>
      </c>
      <c r="M435" s="137" t="str">
        <f t="shared" si="32"/>
        <v>PI.IC.IT.031810.01</v>
      </c>
      <c r="N435" s="137"/>
      <c r="O435" s="137" t="str">
        <f t="shared" si="33"/>
        <v>PH.IC.IT.031810.01</v>
      </c>
      <c r="P435" s="130"/>
      <c r="Q435" s="137" t="str">
        <f t="shared" si="34"/>
        <v>CL.IC.IT.031810.01</v>
      </c>
      <c r="R435" s="130"/>
      <c r="S435" s="130"/>
      <c r="T435" s="130"/>
      <c r="U435" s="130"/>
      <c r="V435" s="130"/>
      <c r="W435" s="130"/>
      <c r="X435" s="130"/>
      <c r="Y435" s="130"/>
      <c r="Z435" s="130"/>
      <c r="AA435" s="130"/>
      <c r="AB435" s="130"/>
      <c r="AC435" s="130"/>
      <c r="AD435" s="130"/>
      <c r="AE435" s="130"/>
      <c r="AF435" s="130"/>
      <c r="AG435" s="130"/>
      <c r="AH435" s="130"/>
      <c r="AI435" s="130"/>
      <c r="AJ435" s="130"/>
      <c r="AK435" s="130"/>
      <c r="AL435" s="130"/>
      <c r="AM435" s="130"/>
      <c r="AN435" s="130"/>
      <c r="AO435" s="130"/>
      <c r="AP435" s="130"/>
      <c r="AQ435" s="130"/>
      <c r="AR435" s="130"/>
      <c r="AS435" s="130"/>
    </row>
    <row r="436" spans="1:45" s="138" customFormat="1" ht="15">
      <c r="A436" s="130" t="s">
        <v>9344</v>
      </c>
      <c r="B436" s="130"/>
      <c r="C436" s="131" t="s">
        <v>12185</v>
      </c>
      <c r="D436" s="130"/>
      <c r="E436" s="131" t="s">
        <v>12602</v>
      </c>
      <c r="F436" s="130" t="s">
        <v>9152</v>
      </c>
      <c r="G436" s="130" t="s">
        <v>9584</v>
      </c>
      <c r="H436" s="131" t="s">
        <v>153</v>
      </c>
      <c r="I436" s="130" t="s">
        <v>9585</v>
      </c>
      <c r="J436" s="136" t="str">
        <f t="shared" si="30"/>
        <v>IC.IT.031812</v>
      </c>
      <c r="K436" s="131" t="s">
        <v>12175</v>
      </c>
      <c r="L436" s="130" t="str">
        <f t="shared" si="31"/>
        <v>Ear, right</v>
      </c>
      <c r="M436" s="137" t="str">
        <f t="shared" si="32"/>
        <v>PI.IC.IT.031812.01</v>
      </c>
      <c r="N436" s="137"/>
      <c r="O436" s="137" t="str">
        <f t="shared" si="33"/>
        <v>PH.IC.IT.031812.01</v>
      </c>
      <c r="P436" s="130"/>
      <c r="Q436" s="137" t="str">
        <f t="shared" si="34"/>
        <v>CL.IC.IT.031812.01</v>
      </c>
      <c r="R436" s="130"/>
      <c r="S436" s="130"/>
      <c r="T436" s="130"/>
      <c r="U436" s="130"/>
      <c r="V436" s="130"/>
      <c r="W436" s="130"/>
      <c r="X436" s="130"/>
      <c r="Y436" s="130"/>
      <c r="Z436" s="130"/>
      <c r="AA436" s="130"/>
      <c r="AB436" s="130"/>
      <c r="AC436" s="130"/>
      <c r="AD436" s="130"/>
      <c r="AE436" s="130"/>
      <c r="AF436" s="130"/>
      <c r="AG436" s="130"/>
      <c r="AH436" s="130"/>
      <c r="AI436" s="130"/>
      <c r="AJ436" s="130"/>
      <c r="AK436" s="130"/>
      <c r="AL436" s="130"/>
      <c r="AM436" s="130"/>
      <c r="AN436" s="130"/>
      <c r="AO436" s="130"/>
      <c r="AP436" s="130"/>
      <c r="AQ436" s="130"/>
      <c r="AR436" s="130"/>
      <c r="AS436" s="130"/>
    </row>
    <row r="437" spans="1:45" s="138" customFormat="1" ht="15">
      <c r="A437" s="130" t="s">
        <v>9344</v>
      </c>
      <c r="B437" s="130"/>
      <c r="C437" s="131" t="s">
        <v>12185</v>
      </c>
      <c r="D437" s="130"/>
      <c r="E437" s="131" t="s">
        <v>12602</v>
      </c>
      <c r="F437" s="130" t="s">
        <v>9152</v>
      </c>
      <c r="G437" s="130" t="s">
        <v>9586</v>
      </c>
      <c r="H437" s="131" t="s">
        <v>215</v>
      </c>
      <c r="I437" s="130" t="s">
        <v>9587</v>
      </c>
      <c r="J437" s="136" t="str">
        <f t="shared" si="30"/>
        <v>IC.IT.031813</v>
      </c>
      <c r="K437" s="131" t="s">
        <v>12175</v>
      </c>
      <c r="L437" s="130" t="str">
        <f t="shared" si="31"/>
        <v>Ear, left</v>
      </c>
      <c r="M437" s="137" t="str">
        <f t="shared" si="32"/>
        <v>PI.IC.IT.031813.01</v>
      </c>
      <c r="N437" s="137"/>
      <c r="O437" s="137" t="str">
        <f t="shared" si="33"/>
        <v>PH.IC.IT.031813.01</v>
      </c>
      <c r="P437" s="130"/>
      <c r="Q437" s="137" t="str">
        <f t="shared" si="34"/>
        <v>CL.IC.IT.031813.01</v>
      </c>
      <c r="R437" s="130"/>
      <c r="S437" s="130"/>
      <c r="T437" s="130"/>
      <c r="U437" s="130"/>
      <c r="V437" s="130"/>
      <c r="W437" s="130"/>
      <c r="X437" s="130"/>
      <c r="Y437" s="130"/>
      <c r="Z437" s="130"/>
      <c r="AA437" s="130"/>
      <c r="AB437" s="130"/>
      <c r="AC437" s="130"/>
      <c r="AD437" s="130"/>
      <c r="AE437" s="130"/>
      <c r="AF437" s="130"/>
      <c r="AG437" s="130"/>
      <c r="AH437" s="130"/>
      <c r="AI437" s="130"/>
      <c r="AJ437" s="130"/>
      <c r="AK437" s="130"/>
      <c r="AL437" s="130"/>
      <c r="AM437" s="130"/>
      <c r="AN437" s="130"/>
      <c r="AO437" s="130"/>
      <c r="AP437" s="130"/>
      <c r="AQ437" s="130"/>
      <c r="AR437" s="130"/>
      <c r="AS437" s="130"/>
    </row>
    <row r="438" spans="1:45" s="138" customFormat="1" ht="15">
      <c r="A438" s="130" t="s">
        <v>9344</v>
      </c>
      <c r="B438" s="130"/>
      <c r="C438" s="131" t="s">
        <v>12185</v>
      </c>
      <c r="D438" s="130"/>
      <c r="E438" s="131" t="s">
        <v>12602</v>
      </c>
      <c r="F438" s="130" t="s">
        <v>9152</v>
      </c>
      <c r="G438" s="130" t="s">
        <v>9457</v>
      </c>
      <c r="H438" s="131" t="s">
        <v>4082</v>
      </c>
      <c r="I438" s="130" t="s">
        <v>9457</v>
      </c>
      <c r="J438" s="136" t="str">
        <f t="shared" si="30"/>
        <v>IC.IT.031814</v>
      </c>
      <c r="K438" s="131" t="s">
        <v>12175</v>
      </c>
      <c r="L438" s="130" t="str">
        <f t="shared" si="31"/>
        <v>Nose</v>
      </c>
      <c r="M438" s="137" t="str">
        <f t="shared" si="32"/>
        <v>PI.IC.IT.031814.01</v>
      </c>
      <c r="N438" s="137"/>
      <c r="O438" s="137" t="str">
        <f t="shared" si="33"/>
        <v>PH.IC.IT.031814.01</v>
      </c>
      <c r="P438" s="130"/>
      <c r="Q438" s="137" t="str">
        <f t="shared" si="34"/>
        <v>CL.IC.IT.031814.01</v>
      </c>
      <c r="R438" s="130"/>
      <c r="S438" s="130"/>
      <c r="T438" s="130"/>
      <c r="U438" s="130"/>
      <c r="V438" s="130"/>
      <c r="W438" s="130"/>
      <c r="X438" s="130"/>
      <c r="Y438" s="130"/>
      <c r="Z438" s="130"/>
      <c r="AA438" s="130"/>
      <c r="AB438" s="130"/>
      <c r="AC438" s="130"/>
      <c r="AD438" s="130"/>
      <c r="AE438" s="130"/>
      <c r="AF438" s="130"/>
      <c r="AG438" s="130"/>
      <c r="AH438" s="130"/>
      <c r="AI438" s="130"/>
      <c r="AJ438" s="130"/>
      <c r="AK438" s="130"/>
      <c r="AL438" s="130"/>
      <c r="AM438" s="130"/>
      <c r="AN438" s="130"/>
      <c r="AO438" s="130"/>
      <c r="AP438" s="130"/>
      <c r="AQ438" s="130"/>
      <c r="AR438" s="130"/>
      <c r="AS438" s="130"/>
    </row>
    <row r="439" spans="1:45" s="138" customFormat="1" ht="15">
      <c r="A439" s="130" t="s">
        <v>9344</v>
      </c>
      <c r="B439" s="130"/>
      <c r="C439" s="131" t="s">
        <v>12185</v>
      </c>
      <c r="D439" s="130"/>
      <c r="E439" s="131" t="s">
        <v>12602</v>
      </c>
      <c r="F439" s="130" t="s">
        <v>9152</v>
      </c>
      <c r="G439" s="130" t="s">
        <v>9212</v>
      </c>
      <c r="H439" s="131" t="s">
        <v>594</v>
      </c>
      <c r="I439" s="130" t="s">
        <v>9213</v>
      </c>
      <c r="J439" s="136" t="str">
        <f t="shared" si="30"/>
        <v>IC.IT.031815</v>
      </c>
      <c r="K439" s="131" t="s">
        <v>12175</v>
      </c>
      <c r="L439" s="130" t="str">
        <f t="shared" si="31"/>
        <v>Nose, right side</v>
      </c>
      <c r="M439" s="137" t="str">
        <f t="shared" si="32"/>
        <v>PI.IC.IT.031815.01</v>
      </c>
      <c r="N439" s="137"/>
      <c r="O439" s="137" t="str">
        <f t="shared" si="33"/>
        <v>PH.IC.IT.031815.01</v>
      </c>
      <c r="P439" s="130"/>
      <c r="Q439" s="137" t="str">
        <f t="shared" si="34"/>
        <v>CL.IC.IT.031815.01</v>
      </c>
      <c r="R439" s="130"/>
      <c r="S439" s="130"/>
      <c r="T439" s="130"/>
      <c r="U439" s="130"/>
      <c r="V439" s="130"/>
      <c r="W439" s="130"/>
      <c r="X439" s="130"/>
      <c r="Y439" s="130"/>
      <c r="Z439" s="130"/>
      <c r="AA439" s="130"/>
      <c r="AB439" s="130"/>
      <c r="AC439" s="130"/>
      <c r="AD439" s="130"/>
      <c r="AE439" s="130"/>
      <c r="AF439" s="130"/>
      <c r="AG439" s="130"/>
      <c r="AH439" s="130"/>
      <c r="AI439" s="130"/>
      <c r="AJ439" s="130"/>
      <c r="AK439" s="130"/>
      <c r="AL439" s="130"/>
      <c r="AM439" s="130"/>
      <c r="AN439" s="130"/>
      <c r="AO439" s="130"/>
      <c r="AP439" s="130"/>
      <c r="AQ439" s="130"/>
      <c r="AR439" s="130"/>
      <c r="AS439" s="130"/>
    </row>
    <row r="440" spans="1:45" s="138" customFormat="1" ht="15">
      <c r="A440" s="130" t="s">
        <v>9344</v>
      </c>
      <c r="B440" s="130"/>
      <c r="C440" s="131" t="s">
        <v>12185</v>
      </c>
      <c r="D440" s="130"/>
      <c r="E440" s="131" t="s">
        <v>12602</v>
      </c>
      <c r="F440" s="130" t="s">
        <v>9152</v>
      </c>
      <c r="G440" s="130" t="s">
        <v>9214</v>
      </c>
      <c r="H440" s="131" t="s">
        <v>7863</v>
      </c>
      <c r="I440" s="130" t="s">
        <v>9215</v>
      </c>
      <c r="J440" s="136" t="str">
        <f t="shared" si="30"/>
        <v>IC.IT.031816</v>
      </c>
      <c r="K440" s="131" t="s">
        <v>12175</v>
      </c>
      <c r="L440" s="130" t="str">
        <f t="shared" si="31"/>
        <v>Nose, left side</v>
      </c>
      <c r="M440" s="137" t="str">
        <f t="shared" si="32"/>
        <v>PI.IC.IT.031816.01</v>
      </c>
      <c r="N440" s="137"/>
      <c r="O440" s="137" t="str">
        <f t="shared" si="33"/>
        <v>PH.IC.IT.031816.01</v>
      </c>
      <c r="P440" s="130"/>
      <c r="Q440" s="137" t="str">
        <f t="shared" si="34"/>
        <v>CL.IC.IT.031816.01</v>
      </c>
      <c r="R440" s="130"/>
      <c r="S440" s="130"/>
      <c r="T440" s="130"/>
      <c r="U440" s="130"/>
      <c r="V440" s="130"/>
      <c r="W440" s="130"/>
      <c r="X440" s="130"/>
      <c r="Y440" s="130"/>
      <c r="Z440" s="130"/>
      <c r="AA440" s="130"/>
      <c r="AB440" s="130"/>
      <c r="AC440" s="130"/>
      <c r="AD440" s="130"/>
      <c r="AE440" s="130"/>
      <c r="AF440" s="130"/>
      <c r="AG440" s="130"/>
      <c r="AH440" s="130"/>
      <c r="AI440" s="130"/>
      <c r="AJ440" s="130"/>
      <c r="AK440" s="130"/>
      <c r="AL440" s="130"/>
      <c r="AM440" s="130"/>
      <c r="AN440" s="130"/>
      <c r="AO440" s="130"/>
      <c r="AP440" s="130"/>
      <c r="AQ440" s="130"/>
      <c r="AR440" s="130"/>
      <c r="AS440" s="130"/>
    </row>
    <row r="441" spans="1:45" s="138" customFormat="1" ht="15">
      <c r="A441" s="130" t="s">
        <v>9344</v>
      </c>
      <c r="B441" s="130"/>
      <c r="C441" s="131" t="s">
        <v>12185</v>
      </c>
      <c r="D441" s="130"/>
      <c r="E441" s="131" t="s">
        <v>12602</v>
      </c>
      <c r="F441" s="130" t="s">
        <v>9152</v>
      </c>
      <c r="G441" s="130" t="s">
        <v>9088</v>
      </c>
      <c r="H441" s="131" t="s">
        <v>12462</v>
      </c>
      <c r="I441" s="130" t="s">
        <v>9088</v>
      </c>
      <c r="J441" s="136" t="str">
        <f t="shared" si="30"/>
        <v>IC.IT.031817</v>
      </c>
      <c r="K441" s="131" t="s">
        <v>12175</v>
      </c>
      <c r="L441" s="130" t="str">
        <f t="shared" si="31"/>
        <v>Mouth</v>
      </c>
      <c r="M441" s="137" t="str">
        <f t="shared" si="32"/>
        <v>PI.IC.IT.031817.01</v>
      </c>
      <c r="N441" s="137"/>
      <c r="O441" s="137" t="str">
        <f t="shared" si="33"/>
        <v>PH.IC.IT.031817.01</v>
      </c>
      <c r="P441" s="130"/>
      <c r="Q441" s="137" t="str">
        <f t="shared" si="34"/>
        <v>CL.IC.IT.031817.01</v>
      </c>
      <c r="R441" s="130"/>
      <c r="S441" s="130"/>
      <c r="T441" s="130"/>
      <c r="U441" s="130"/>
      <c r="V441" s="130"/>
      <c r="W441" s="130"/>
      <c r="X441" s="130"/>
      <c r="Y441" s="130"/>
      <c r="Z441" s="130"/>
      <c r="AA441" s="130"/>
      <c r="AB441" s="130"/>
      <c r="AC441" s="130"/>
      <c r="AD441" s="130"/>
      <c r="AE441" s="130"/>
      <c r="AF441" s="130"/>
      <c r="AG441" s="130"/>
      <c r="AH441" s="130"/>
      <c r="AI441" s="130"/>
      <c r="AJ441" s="130"/>
      <c r="AK441" s="130"/>
      <c r="AL441" s="130"/>
      <c r="AM441" s="130"/>
      <c r="AN441" s="130"/>
      <c r="AO441" s="130"/>
      <c r="AP441" s="130"/>
      <c r="AQ441" s="130"/>
      <c r="AR441" s="130"/>
      <c r="AS441" s="130"/>
    </row>
    <row r="442" spans="1:45" s="138" customFormat="1" ht="15">
      <c r="A442" s="130" t="s">
        <v>9344</v>
      </c>
      <c r="B442" s="130"/>
      <c r="C442" s="131" t="s">
        <v>12185</v>
      </c>
      <c r="D442" s="130"/>
      <c r="E442" s="131" t="s">
        <v>12602</v>
      </c>
      <c r="F442" s="130" t="s">
        <v>9152</v>
      </c>
      <c r="G442" s="130" t="s">
        <v>9089</v>
      </c>
      <c r="H442" s="131" t="s">
        <v>12602</v>
      </c>
      <c r="I442" s="130" t="s">
        <v>9090</v>
      </c>
      <c r="J442" s="136" t="str">
        <f t="shared" si="30"/>
        <v>IC.IT.031818</v>
      </c>
      <c r="K442" s="131" t="s">
        <v>12175</v>
      </c>
      <c r="L442" s="130" t="str">
        <f t="shared" si="31"/>
        <v>Lip(s)</v>
      </c>
      <c r="M442" s="137" t="str">
        <f t="shared" si="32"/>
        <v>PI.IC.IT.031818.01</v>
      </c>
      <c r="N442" s="137"/>
      <c r="O442" s="137" t="str">
        <f t="shared" si="33"/>
        <v>PH.IC.IT.031818.01</v>
      </c>
      <c r="P442" s="130"/>
      <c r="Q442" s="137" t="str">
        <f t="shared" si="34"/>
        <v>CL.IC.IT.031818.01</v>
      </c>
      <c r="R442" s="130"/>
      <c r="S442" s="130"/>
      <c r="T442" s="130"/>
      <c r="U442" s="130"/>
      <c r="V442" s="130"/>
      <c r="W442" s="130"/>
      <c r="X442" s="130"/>
      <c r="Y442" s="130"/>
      <c r="Z442" s="130"/>
      <c r="AA442" s="130"/>
      <c r="AB442" s="130"/>
      <c r="AC442" s="130"/>
      <c r="AD442" s="130"/>
      <c r="AE442" s="130"/>
      <c r="AF442" s="130"/>
      <c r="AG442" s="130"/>
      <c r="AH442" s="130"/>
      <c r="AI442" s="130"/>
      <c r="AJ442" s="130"/>
      <c r="AK442" s="130"/>
      <c r="AL442" s="130"/>
      <c r="AM442" s="130"/>
      <c r="AN442" s="130"/>
      <c r="AO442" s="130"/>
      <c r="AP442" s="130"/>
      <c r="AQ442" s="130"/>
      <c r="AR442" s="130"/>
      <c r="AS442" s="130"/>
    </row>
    <row r="443" spans="1:45" s="138" customFormat="1" ht="15">
      <c r="A443" s="130" t="s">
        <v>9344</v>
      </c>
      <c r="B443" s="130"/>
      <c r="C443" s="131" t="s">
        <v>12185</v>
      </c>
      <c r="D443" s="130"/>
      <c r="E443" s="131" t="s">
        <v>12602</v>
      </c>
      <c r="F443" s="130" t="s">
        <v>9152</v>
      </c>
      <c r="G443" s="130" t="s">
        <v>9091</v>
      </c>
      <c r="H443" s="131" t="s">
        <v>12604</v>
      </c>
      <c r="I443" s="130" t="s">
        <v>9092</v>
      </c>
      <c r="J443" s="136" t="str">
        <f t="shared" si="30"/>
        <v>IC.IT.031819</v>
      </c>
      <c r="K443" s="131" t="s">
        <v>12175</v>
      </c>
      <c r="L443" s="130" t="str">
        <f t="shared" si="31"/>
        <v>Jaw, right</v>
      </c>
      <c r="M443" s="137" t="str">
        <f t="shared" si="32"/>
        <v>PI.IC.IT.031819.01</v>
      </c>
      <c r="N443" s="137"/>
      <c r="O443" s="137" t="str">
        <f t="shared" si="33"/>
        <v>PH.IC.IT.031819.01</v>
      </c>
      <c r="P443" s="130"/>
      <c r="Q443" s="137" t="str">
        <f t="shared" si="34"/>
        <v>CL.IC.IT.031819.01</v>
      </c>
      <c r="R443" s="130"/>
      <c r="S443" s="130"/>
      <c r="T443" s="130"/>
      <c r="U443" s="130"/>
      <c r="V443" s="130"/>
      <c r="W443" s="130"/>
      <c r="X443" s="130"/>
      <c r="Y443" s="130"/>
      <c r="Z443" s="130"/>
      <c r="AA443" s="130"/>
      <c r="AB443" s="130"/>
      <c r="AC443" s="130"/>
      <c r="AD443" s="130"/>
      <c r="AE443" s="130"/>
      <c r="AF443" s="130"/>
      <c r="AG443" s="130"/>
      <c r="AH443" s="130"/>
      <c r="AI443" s="130"/>
      <c r="AJ443" s="130"/>
      <c r="AK443" s="130"/>
      <c r="AL443" s="130"/>
      <c r="AM443" s="130"/>
      <c r="AN443" s="130"/>
      <c r="AO443" s="130"/>
      <c r="AP443" s="130"/>
      <c r="AQ443" s="130"/>
      <c r="AR443" s="130"/>
      <c r="AS443" s="130"/>
    </row>
    <row r="444" spans="1:45" s="138" customFormat="1" ht="15">
      <c r="A444" s="130" t="s">
        <v>9344</v>
      </c>
      <c r="B444" s="130"/>
      <c r="C444" s="131" t="s">
        <v>12185</v>
      </c>
      <c r="D444" s="130"/>
      <c r="E444" s="131" t="s">
        <v>12602</v>
      </c>
      <c r="F444" s="130" t="s">
        <v>9152</v>
      </c>
      <c r="G444" s="130" t="s">
        <v>9093</v>
      </c>
      <c r="H444" s="131" t="s">
        <v>1000</v>
      </c>
      <c r="I444" s="130" t="s">
        <v>9094</v>
      </c>
      <c r="J444" s="136" t="str">
        <f t="shared" si="30"/>
        <v>IC.IT.031820</v>
      </c>
      <c r="K444" s="131" t="s">
        <v>12175</v>
      </c>
      <c r="L444" s="130" t="str">
        <f t="shared" si="31"/>
        <v>Jaw, left</v>
      </c>
      <c r="M444" s="137" t="str">
        <f t="shared" si="32"/>
        <v>PI.IC.IT.031820.01</v>
      </c>
      <c r="N444" s="137"/>
      <c r="O444" s="137" t="str">
        <f t="shared" si="33"/>
        <v>PH.IC.IT.031820.01</v>
      </c>
      <c r="P444" s="130"/>
      <c r="Q444" s="137" t="str">
        <f t="shared" si="34"/>
        <v>CL.IC.IT.031820.01</v>
      </c>
      <c r="R444" s="130"/>
      <c r="S444" s="130"/>
      <c r="T444" s="130"/>
      <c r="U444" s="130"/>
      <c r="V444" s="130"/>
      <c r="W444" s="130"/>
      <c r="X444" s="130"/>
      <c r="Y444" s="130"/>
      <c r="Z444" s="130"/>
      <c r="AA444" s="130"/>
      <c r="AB444" s="130"/>
      <c r="AC444" s="130"/>
      <c r="AD444" s="130"/>
      <c r="AE444" s="130"/>
      <c r="AF444" s="130"/>
      <c r="AG444" s="130"/>
      <c r="AH444" s="130"/>
      <c r="AI444" s="130"/>
      <c r="AJ444" s="130"/>
      <c r="AK444" s="130"/>
      <c r="AL444" s="130"/>
      <c r="AM444" s="130"/>
      <c r="AN444" s="130"/>
      <c r="AO444" s="130"/>
      <c r="AP444" s="130"/>
      <c r="AQ444" s="130"/>
      <c r="AR444" s="130"/>
      <c r="AS444" s="130"/>
    </row>
    <row r="445" spans="1:45" s="138" customFormat="1" ht="15">
      <c r="A445" s="130" t="s">
        <v>9344</v>
      </c>
      <c r="B445" s="130"/>
      <c r="C445" s="131" t="s">
        <v>12185</v>
      </c>
      <c r="D445" s="130"/>
      <c r="E445" s="131" t="s">
        <v>12602</v>
      </c>
      <c r="F445" s="130" t="s">
        <v>9152</v>
      </c>
      <c r="G445" s="130" t="s">
        <v>9095</v>
      </c>
      <c r="H445" s="131" t="s">
        <v>8039</v>
      </c>
      <c r="I445" s="130" t="s">
        <v>9096</v>
      </c>
      <c r="J445" s="136" t="str">
        <f t="shared" si="30"/>
        <v>IC.IT.031821</v>
      </c>
      <c r="K445" s="131" t="s">
        <v>12175</v>
      </c>
      <c r="L445" s="130" t="str">
        <f t="shared" si="31"/>
        <v>Neck, right</v>
      </c>
      <c r="M445" s="137" t="str">
        <f t="shared" si="32"/>
        <v>PI.IC.IT.031821.01</v>
      </c>
      <c r="N445" s="137"/>
      <c r="O445" s="137" t="str">
        <f t="shared" si="33"/>
        <v>PH.IC.IT.031821.01</v>
      </c>
      <c r="P445" s="130"/>
      <c r="Q445" s="137" t="str">
        <f t="shared" si="34"/>
        <v>CL.IC.IT.031821.01</v>
      </c>
      <c r="R445" s="130"/>
      <c r="S445" s="130"/>
      <c r="T445" s="130"/>
      <c r="U445" s="130"/>
      <c r="V445" s="130"/>
      <c r="W445" s="130"/>
      <c r="X445" s="130"/>
      <c r="Y445" s="130"/>
      <c r="Z445" s="130"/>
      <c r="AA445" s="130"/>
      <c r="AB445" s="130"/>
      <c r="AC445" s="130"/>
      <c r="AD445" s="130"/>
      <c r="AE445" s="130"/>
      <c r="AF445" s="130"/>
      <c r="AG445" s="130"/>
      <c r="AH445" s="130"/>
      <c r="AI445" s="130"/>
      <c r="AJ445" s="130"/>
      <c r="AK445" s="130"/>
      <c r="AL445" s="130"/>
      <c r="AM445" s="130"/>
      <c r="AN445" s="130"/>
      <c r="AO445" s="130"/>
      <c r="AP445" s="130"/>
      <c r="AQ445" s="130"/>
      <c r="AR445" s="130"/>
      <c r="AS445" s="130"/>
    </row>
    <row r="446" spans="1:45" s="138" customFormat="1" ht="15">
      <c r="A446" s="130" t="s">
        <v>9344</v>
      </c>
      <c r="B446" s="130"/>
      <c r="C446" s="131" t="s">
        <v>12185</v>
      </c>
      <c r="D446" s="130"/>
      <c r="E446" s="131" t="s">
        <v>12602</v>
      </c>
      <c r="F446" s="130" t="s">
        <v>9152</v>
      </c>
      <c r="G446" s="130" t="s">
        <v>9111</v>
      </c>
      <c r="H446" s="131" t="s">
        <v>7874</v>
      </c>
      <c r="I446" s="130" t="s">
        <v>9112</v>
      </c>
      <c r="J446" s="136" t="str">
        <f t="shared" si="30"/>
        <v>IC.IT.031822</v>
      </c>
      <c r="K446" s="131" t="s">
        <v>12175</v>
      </c>
      <c r="L446" s="130" t="str">
        <f t="shared" si="31"/>
        <v>Neck, left</v>
      </c>
      <c r="M446" s="137" t="str">
        <f t="shared" si="32"/>
        <v>PI.IC.IT.031822.01</v>
      </c>
      <c r="N446" s="137"/>
      <c r="O446" s="137" t="str">
        <f t="shared" si="33"/>
        <v>PH.IC.IT.031822.01</v>
      </c>
      <c r="P446" s="130"/>
      <c r="Q446" s="137" t="str">
        <f t="shared" si="34"/>
        <v>CL.IC.IT.031822.01</v>
      </c>
      <c r="R446" s="130"/>
      <c r="S446" s="130"/>
      <c r="T446" s="130"/>
      <c r="U446" s="130"/>
      <c r="V446" s="130"/>
      <c r="W446" s="130"/>
      <c r="X446" s="130"/>
      <c r="Y446" s="130"/>
      <c r="Z446" s="130"/>
      <c r="AA446" s="130"/>
      <c r="AB446" s="130"/>
      <c r="AC446" s="130"/>
      <c r="AD446" s="130"/>
      <c r="AE446" s="130"/>
      <c r="AF446" s="130"/>
      <c r="AG446" s="130"/>
      <c r="AH446" s="130"/>
      <c r="AI446" s="130"/>
      <c r="AJ446" s="130"/>
      <c r="AK446" s="130"/>
      <c r="AL446" s="130"/>
      <c r="AM446" s="130"/>
      <c r="AN446" s="130"/>
      <c r="AO446" s="130"/>
      <c r="AP446" s="130"/>
      <c r="AQ446" s="130"/>
      <c r="AR446" s="130"/>
      <c r="AS446" s="130"/>
    </row>
    <row r="447" spans="1:45" s="138" customFormat="1" ht="15">
      <c r="A447" s="130" t="s">
        <v>9344</v>
      </c>
      <c r="B447" s="130"/>
      <c r="C447" s="131" t="s">
        <v>12185</v>
      </c>
      <c r="D447" s="130"/>
      <c r="E447" s="131" t="s">
        <v>12602</v>
      </c>
      <c r="F447" s="130" t="s">
        <v>9152</v>
      </c>
      <c r="G447" s="130" t="s">
        <v>9113</v>
      </c>
      <c r="H447" s="131" t="s">
        <v>7876</v>
      </c>
      <c r="I447" s="130" t="s">
        <v>9113</v>
      </c>
      <c r="J447" s="136" t="str">
        <f t="shared" si="30"/>
        <v>IC.IT.031823</v>
      </c>
      <c r="K447" s="131" t="s">
        <v>12175</v>
      </c>
      <c r="L447" s="130" t="str">
        <f t="shared" si="31"/>
        <v>Neck</v>
      </c>
      <c r="M447" s="137" t="str">
        <f t="shared" si="32"/>
        <v>PI.IC.IT.031823.01</v>
      </c>
      <c r="N447" s="137"/>
      <c r="O447" s="137" t="str">
        <f t="shared" si="33"/>
        <v>PH.IC.IT.031823.01</v>
      </c>
      <c r="P447" s="130"/>
      <c r="Q447" s="137" t="str">
        <f t="shared" si="34"/>
        <v>CL.IC.IT.031823.01</v>
      </c>
      <c r="R447" s="130"/>
      <c r="S447" s="130"/>
      <c r="T447" s="130"/>
      <c r="U447" s="130"/>
      <c r="V447" s="130"/>
      <c r="W447" s="130"/>
      <c r="X447" s="130"/>
      <c r="Y447" s="130"/>
      <c r="Z447" s="130"/>
      <c r="AA447" s="130"/>
      <c r="AB447" s="130"/>
      <c r="AC447" s="130"/>
      <c r="AD447" s="130"/>
      <c r="AE447" s="130"/>
      <c r="AF447" s="130"/>
      <c r="AG447" s="130"/>
      <c r="AH447" s="130"/>
      <c r="AI447" s="130"/>
      <c r="AJ447" s="130"/>
      <c r="AK447" s="130"/>
      <c r="AL447" s="130"/>
      <c r="AM447" s="130"/>
      <c r="AN447" s="130"/>
      <c r="AO447" s="130"/>
      <c r="AP447" s="130"/>
      <c r="AQ447" s="130"/>
      <c r="AR447" s="130"/>
      <c r="AS447" s="130"/>
    </row>
    <row r="448" spans="1:45" s="138" customFormat="1" ht="15">
      <c r="A448" s="130" t="s">
        <v>9344</v>
      </c>
      <c r="B448" s="130"/>
      <c r="C448" s="131" t="s">
        <v>12185</v>
      </c>
      <c r="D448" s="130"/>
      <c r="E448" s="131" t="s">
        <v>12602</v>
      </c>
      <c r="F448" s="130" t="s">
        <v>9152</v>
      </c>
      <c r="G448" s="130" t="s">
        <v>9114</v>
      </c>
      <c r="H448" s="131" t="s">
        <v>7055</v>
      </c>
      <c r="I448" s="130" t="s">
        <v>9115</v>
      </c>
      <c r="J448" s="136" t="str">
        <f t="shared" si="30"/>
        <v>IC.IT.031824</v>
      </c>
      <c r="K448" s="131" t="s">
        <v>12175</v>
      </c>
      <c r="L448" s="130" t="str">
        <f t="shared" si="31"/>
        <v>Tracheostomy site</v>
      </c>
      <c r="M448" s="137" t="str">
        <f t="shared" si="32"/>
        <v>PI.IC.IT.031824.01</v>
      </c>
      <c r="N448" s="137"/>
      <c r="O448" s="137" t="str">
        <f t="shared" si="33"/>
        <v>PH.IC.IT.031824.01</v>
      </c>
      <c r="P448" s="130"/>
      <c r="Q448" s="137" t="str">
        <f t="shared" si="34"/>
        <v>CL.IC.IT.031824.01</v>
      </c>
      <c r="R448" s="130"/>
      <c r="S448" s="130"/>
      <c r="T448" s="130"/>
      <c r="U448" s="130"/>
      <c r="V448" s="130"/>
      <c r="W448" s="130"/>
      <c r="X448" s="130"/>
      <c r="Y448" s="130"/>
      <c r="Z448" s="130"/>
      <c r="AA448" s="130"/>
      <c r="AB448" s="130"/>
      <c r="AC448" s="130"/>
      <c r="AD448" s="130"/>
      <c r="AE448" s="130"/>
      <c r="AF448" s="130"/>
      <c r="AG448" s="130"/>
      <c r="AH448" s="130"/>
      <c r="AI448" s="130"/>
      <c r="AJ448" s="130"/>
      <c r="AK448" s="130"/>
      <c r="AL448" s="130"/>
      <c r="AM448" s="130"/>
      <c r="AN448" s="130"/>
      <c r="AO448" s="130"/>
      <c r="AP448" s="130"/>
      <c r="AQ448" s="130"/>
      <c r="AR448" s="130"/>
      <c r="AS448" s="130"/>
    </row>
    <row r="449" spans="1:45" s="138" customFormat="1" ht="15">
      <c r="A449" s="130" t="s">
        <v>9344</v>
      </c>
      <c r="B449" s="130"/>
      <c r="C449" s="131" t="s">
        <v>12185</v>
      </c>
      <c r="D449" s="130"/>
      <c r="E449" s="131" t="s">
        <v>12602</v>
      </c>
      <c r="F449" s="130" t="s">
        <v>9152</v>
      </c>
      <c r="G449" s="130" t="s">
        <v>9116</v>
      </c>
      <c r="H449" s="131" t="s">
        <v>512</v>
      </c>
      <c r="I449" s="130" t="s">
        <v>9116</v>
      </c>
      <c r="J449" s="136" t="str">
        <f t="shared" si="30"/>
        <v>IC.IT.031825</v>
      </c>
      <c r="K449" s="131" t="s">
        <v>12175</v>
      </c>
      <c r="L449" s="130" t="str">
        <f t="shared" si="31"/>
        <v>Chin</v>
      </c>
      <c r="M449" s="137" t="str">
        <f t="shared" si="32"/>
        <v>PI.IC.IT.031825.01</v>
      </c>
      <c r="N449" s="137"/>
      <c r="O449" s="137" t="str">
        <f t="shared" si="33"/>
        <v>PH.IC.IT.031825.01</v>
      </c>
      <c r="P449" s="130"/>
      <c r="Q449" s="137" t="str">
        <f t="shared" si="34"/>
        <v>CL.IC.IT.031825.01</v>
      </c>
      <c r="R449" s="130"/>
      <c r="S449" s="130"/>
      <c r="T449" s="130"/>
      <c r="U449" s="130"/>
      <c r="V449" s="130"/>
      <c r="W449" s="130"/>
      <c r="X449" s="130"/>
      <c r="Y449" s="130"/>
      <c r="Z449" s="130"/>
      <c r="AA449" s="130"/>
      <c r="AB449" s="130"/>
      <c r="AC449" s="130"/>
      <c r="AD449" s="130"/>
      <c r="AE449" s="130"/>
      <c r="AF449" s="130"/>
      <c r="AG449" s="130"/>
      <c r="AH449" s="130"/>
      <c r="AI449" s="130"/>
      <c r="AJ449" s="130"/>
      <c r="AK449" s="130"/>
      <c r="AL449" s="130"/>
      <c r="AM449" s="130"/>
      <c r="AN449" s="130"/>
      <c r="AO449" s="130"/>
      <c r="AP449" s="130"/>
      <c r="AQ449" s="130"/>
      <c r="AR449" s="130"/>
      <c r="AS449" s="130"/>
    </row>
    <row r="450" spans="1:45" s="138" customFormat="1" ht="15">
      <c r="A450" s="130" t="s">
        <v>9344</v>
      </c>
      <c r="B450" s="130"/>
      <c r="C450" s="131" t="s">
        <v>12032</v>
      </c>
      <c r="D450" s="130"/>
      <c r="E450" s="131" t="s">
        <v>12602</v>
      </c>
      <c r="F450" s="130" t="s">
        <v>9152</v>
      </c>
      <c r="G450" s="130" t="s">
        <v>14485</v>
      </c>
      <c r="H450" s="131" t="s">
        <v>10709</v>
      </c>
      <c r="I450" s="130" t="s">
        <v>14485</v>
      </c>
      <c r="J450" s="136" t="str">
        <f t="shared" ref="J450:J513" si="35">CONCATENATE("IC.IT.",C450,E450,H450)</f>
        <v>IC.IT.031826</v>
      </c>
      <c r="K450" s="131" t="s">
        <v>12175</v>
      </c>
      <c r="L450" s="130" t="str">
        <f t="shared" ref="L450:L513" si="36">G450</f>
        <v>Throat</v>
      </c>
      <c r="M450" s="137" t="str">
        <f t="shared" ref="M450:M513" si="37">CONCATENATE("PI.",J450,".",K450)</f>
        <v>PI.IC.IT.031826.01</v>
      </c>
      <c r="N450" s="137"/>
      <c r="O450" s="137" t="str">
        <f t="shared" ref="O450:O513" si="38">CONCATENATE("PH.",J450,".",K450)</f>
        <v>PH.IC.IT.031826.01</v>
      </c>
      <c r="P450" s="130"/>
      <c r="Q450" s="137" t="str">
        <f t="shared" ref="Q450:Q513" si="39">CONCATENATE("CL.",J450,".",K450)</f>
        <v>CL.IC.IT.031826.01</v>
      </c>
      <c r="R450" s="130"/>
      <c r="S450" s="130"/>
      <c r="T450" s="130"/>
      <c r="U450" s="130"/>
      <c r="V450" s="130"/>
      <c r="W450" s="130"/>
      <c r="X450" s="130"/>
      <c r="Y450" s="130"/>
      <c r="Z450" s="130"/>
      <c r="AA450" s="130"/>
      <c r="AB450" s="130"/>
      <c r="AC450" s="130"/>
      <c r="AD450" s="130"/>
      <c r="AE450" s="130"/>
      <c r="AF450" s="130"/>
      <c r="AG450" s="130"/>
      <c r="AH450" s="130"/>
      <c r="AI450" s="130"/>
      <c r="AJ450" s="130"/>
      <c r="AK450" s="130"/>
      <c r="AL450" s="130"/>
      <c r="AM450" s="130"/>
      <c r="AN450" s="130" t="s">
        <v>12773</v>
      </c>
      <c r="AO450" s="130">
        <v>1346</v>
      </c>
      <c r="AP450" s="130"/>
      <c r="AQ450" s="130"/>
      <c r="AR450" s="130"/>
      <c r="AS450" s="130"/>
    </row>
    <row r="451" spans="1:45" s="138" customFormat="1" ht="15">
      <c r="A451" s="130" t="s">
        <v>9344</v>
      </c>
      <c r="B451" s="130"/>
      <c r="C451" s="131" t="s">
        <v>12185</v>
      </c>
      <c r="D451" s="132" t="s">
        <v>9012</v>
      </c>
      <c r="E451" s="131" t="s">
        <v>12604</v>
      </c>
      <c r="F451" s="130" t="s">
        <v>9296</v>
      </c>
      <c r="G451" s="130" t="s">
        <v>9365</v>
      </c>
      <c r="H451" s="131" t="s">
        <v>12175</v>
      </c>
      <c r="I451" s="130" t="s">
        <v>9238</v>
      </c>
      <c r="J451" s="136" t="str">
        <f t="shared" si="35"/>
        <v>IC.IT.031901</v>
      </c>
      <c r="K451" s="131" t="s">
        <v>12175</v>
      </c>
      <c r="L451" s="130" t="str">
        <f t="shared" si="36"/>
        <v>Hip, right</v>
      </c>
      <c r="M451" s="137" t="str">
        <f t="shared" si="37"/>
        <v>PI.IC.IT.031901.01</v>
      </c>
      <c r="N451" s="137"/>
      <c r="O451" s="137" t="str">
        <f t="shared" si="38"/>
        <v>PH.IC.IT.031901.01</v>
      </c>
      <c r="P451" s="130"/>
      <c r="Q451" s="137" t="str">
        <f t="shared" si="39"/>
        <v>CL.IC.IT.031901.01</v>
      </c>
      <c r="R451" s="130"/>
      <c r="S451" s="130"/>
      <c r="T451" s="130"/>
      <c r="U451" s="130"/>
      <c r="V451" s="130"/>
      <c r="W451" s="130"/>
      <c r="X451" s="130"/>
      <c r="Y451" s="130"/>
      <c r="Z451" s="130"/>
      <c r="AA451" s="130"/>
      <c r="AB451" s="130"/>
      <c r="AC451" s="130"/>
      <c r="AD451" s="130"/>
      <c r="AE451" s="130"/>
      <c r="AF451" s="130"/>
      <c r="AG451" s="130"/>
      <c r="AH451" s="130"/>
      <c r="AI451" s="130"/>
      <c r="AJ451" s="130"/>
      <c r="AK451" s="130"/>
      <c r="AL451" s="130"/>
      <c r="AM451" s="130"/>
      <c r="AN451" s="130"/>
      <c r="AO451" s="130"/>
      <c r="AP451" s="130"/>
      <c r="AQ451" s="130"/>
      <c r="AR451" s="130"/>
      <c r="AS451" s="130"/>
    </row>
    <row r="452" spans="1:45" s="138" customFormat="1" ht="15">
      <c r="A452" s="130" t="s">
        <v>9344</v>
      </c>
      <c r="B452" s="130"/>
      <c r="C452" s="131" t="s">
        <v>12185</v>
      </c>
      <c r="D452" s="130" t="s">
        <v>12452</v>
      </c>
      <c r="E452" s="131" t="s">
        <v>12604</v>
      </c>
      <c r="F452" s="130" t="s">
        <v>9296</v>
      </c>
      <c r="G452" s="130" t="s">
        <v>9239</v>
      </c>
      <c r="H452" s="131" t="s">
        <v>12182</v>
      </c>
      <c r="I452" s="130" t="s">
        <v>9488</v>
      </c>
      <c r="J452" s="136" t="str">
        <f t="shared" si="35"/>
        <v>IC.IT.031902</v>
      </c>
      <c r="K452" s="131" t="s">
        <v>12175</v>
      </c>
      <c r="L452" s="130" t="str">
        <f t="shared" si="36"/>
        <v>Hip, left</v>
      </c>
      <c r="M452" s="137" t="str">
        <f t="shared" si="37"/>
        <v>PI.IC.IT.031902.01</v>
      </c>
      <c r="N452" s="137"/>
      <c r="O452" s="137" t="str">
        <f t="shared" si="38"/>
        <v>PH.IC.IT.031902.01</v>
      </c>
      <c r="P452" s="130"/>
      <c r="Q452" s="137" t="str">
        <f t="shared" si="39"/>
        <v>CL.IC.IT.031902.01</v>
      </c>
      <c r="R452" s="130"/>
      <c r="S452" s="130"/>
      <c r="T452" s="130"/>
      <c r="U452" s="130"/>
      <c r="V452" s="130"/>
      <c r="W452" s="130"/>
      <c r="X452" s="130"/>
      <c r="Y452" s="130"/>
      <c r="Z452" s="130"/>
      <c r="AA452" s="130"/>
      <c r="AB452" s="130"/>
      <c r="AC452" s="130"/>
      <c r="AD452" s="130"/>
      <c r="AE452" s="130"/>
      <c r="AF452" s="130"/>
      <c r="AG452" s="130"/>
      <c r="AH452" s="130"/>
      <c r="AI452" s="130"/>
      <c r="AJ452" s="130"/>
      <c r="AK452" s="130"/>
      <c r="AL452" s="130"/>
      <c r="AM452" s="130"/>
      <c r="AN452" s="130"/>
      <c r="AO452" s="130"/>
      <c r="AP452" s="130"/>
      <c r="AQ452" s="130"/>
      <c r="AR452" s="130"/>
      <c r="AS452" s="130"/>
    </row>
    <row r="453" spans="1:45" s="138" customFormat="1" ht="15">
      <c r="A453" s="130" t="s">
        <v>9344</v>
      </c>
      <c r="B453" s="130"/>
      <c r="C453" s="131" t="s">
        <v>12185</v>
      </c>
      <c r="D453" s="130"/>
      <c r="E453" s="131" t="s">
        <v>12604</v>
      </c>
      <c r="F453" s="130" t="s">
        <v>9296</v>
      </c>
      <c r="G453" s="130" t="s">
        <v>9489</v>
      </c>
      <c r="H453" s="131" t="s">
        <v>12185</v>
      </c>
      <c r="I453" s="130" t="s">
        <v>9490</v>
      </c>
      <c r="J453" s="136" t="str">
        <f t="shared" si="35"/>
        <v>IC.IT.031903</v>
      </c>
      <c r="K453" s="131" t="s">
        <v>12175</v>
      </c>
      <c r="L453" s="130" t="str">
        <f t="shared" si="36"/>
        <v>Groin, right</v>
      </c>
      <c r="M453" s="137" t="str">
        <f t="shared" si="37"/>
        <v>PI.IC.IT.031903.01</v>
      </c>
      <c r="N453" s="137"/>
      <c r="O453" s="137" t="str">
        <f t="shared" si="38"/>
        <v>PH.IC.IT.031903.01</v>
      </c>
      <c r="P453" s="130"/>
      <c r="Q453" s="137" t="str">
        <f t="shared" si="39"/>
        <v>CL.IC.IT.031903.01</v>
      </c>
      <c r="R453" s="130"/>
      <c r="S453" s="130"/>
      <c r="T453" s="130"/>
      <c r="U453" s="130"/>
      <c r="V453" s="130"/>
      <c r="W453" s="130"/>
      <c r="X453" s="130"/>
      <c r="Y453" s="130"/>
      <c r="Z453" s="130"/>
      <c r="AA453" s="130"/>
      <c r="AB453" s="130"/>
      <c r="AC453" s="130"/>
      <c r="AD453" s="130"/>
      <c r="AE453" s="130"/>
      <c r="AF453" s="130"/>
      <c r="AG453" s="130"/>
      <c r="AH453" s="130"/>
      <c r="AI453" s="130"/>
      <c r="AJ453" s="130"/>
      <c r="AK453" s="130"/>
      <c r="AL453" s="130"/>
      <c r="AM453" s="130"/>
      <c r="AN453" s="130"/>
      <c r="AO453" s="130"/>
      <c r="AP453" s="130"/>
      <c r="AQ453" s="130"/>
      <c r="AR453" s="130"/>
      <c r="AS453" s="130"/>
    </row>
    <row r="454" spans="1:45" s="138" customFormat="1" ht="15">
      <c r="A454" s="130" t="s">
        <v>9344</v>
      </c>
      <c r="B454" s="130"/>
      <c r="C454" s="131" t="s">
        <v>12185</v>
      </c>
      <c r="D454" s="130"/>
      <c r="E454" s="131" t="s">
        <v>12604</v>
      </c>
      <c r="F454" s="130" t="s">
        <v>9296</v>
      </c>
      <c r="G454" s="130" t="s">
        <v>9491</v>
      </c>
      <c r="H454" s="131" t="s">
        <v>11</v>
      </c>
      <c r="I454" s="130" t="s">
        <v>9492</v>
      </c>
      <c r="J454" s="136" t="str">
        <f t="shared" si="35"/>
        <v>IC.IT.031904</v>
      </c>
      <c r="K454" s="131" t="s">
        <v>12175</v>
      </c>
      <c r="L454" s="130" t="str">
        <f t="shared" si="36"/>
        <v>Groin, left</v>
      </c>
      <c r="M454" s="137" t="str">
        <f t="shared" si="37"/>
        <v>PI.IC.IT.031904.01</v>
      </c>
      <c r="N454" s="137"/>
      <c r="O454" s="137" t="str">
        <f t="shared" si="38"/>
        <v>PH.IC.IT.031904.01</v>
      </c>
      <c r="P454" s="130"/>
      <c r="Q454" s="137" t="str">
        <f t="shared" si="39"/>
        <v>CL.IC.IT.031904.01</v>
      </c>
      <c r="R454" s="130"/>
      <c r="S454" s="130"/>
      <c r="T454" s="130"/>
      <c r="U454" s="130"/>
      <c r="V454" s="130"/>
      <c r="W454" s="130"/>
      <c r="X454" s="130"/>
      <c r="Y454" s="130"/>
      <c r="Z454" s="130"/>
      <c r="AA454" s="130"/>
      <c r="AB454" s="130"/>
      <c r="AC454" s="130"/>
      <c r="AD454" s="130"/>
      <c r="AE454" s="130"/>
      <c r="AF454" s="130"/>
      <c r="AG454" s="130"/>
      <c r="AH454" s="130"/>
      <c r="AI454" s="130"/>
      <c r="AJ454" s="130"/>
      <c r="AK454" s="130"/>
      <c r="AL454" s="130"/>
      <c r="AM454" s="130"/>
      <c r="AN454" s="130"/>
      <c r="AO454" s="130"/>
      <c r="AP454" s="130"/>
      <c r="AQ454" s="130"/>
      <c r="AR454" s="130"/>
      <c r="AS454" s="130"/>
    </row>
    <row r="455" spans="1:45" s="138" customFormat="1" ht="15">
      <c r="A455" s="130" t="s">
        <v>9344</v>
      </c>
      <c r="B455" s="130"/>
      <c r="C455" s="131" t="s">
        <v>12185</v>
      </c>
      <c r="D455" s="130"/>
      <c r="E455" s="131" t="s">
        <v>12604</v>
      </c>
      <c r="F455" s="130" t="s">
        <v>9296</v>
      </c>
      <c r="G455" s="130" t="s">
        <v>9493</v>
      </c>
      <c r="H455" s="131" t="s">
        <v>212</v>
      </c>
      <c r="I455" s="130" t="s">
        <v>9493</v>
      </c>
      <c r="J455" s="136" t="str">
        <f t="shared" si="35"/>
        <v>IC.IT.031905</v>
      </c>
      <c r="K455" s="131" t="s">
        <v>12175</v>
      </c>
      <c r="L455" s="130" t="str">
        <f t="shared" si="36"/>
        <v>Penis</v>
      </c>
      <c r="M455" s="137" t="str">
        <f t="shared" si="37"/>
        <v>PI.IC.IT.031905.01</v>
      </c>
      <c r="N455" s="137"/>
      <c r="O455" s="137" t="str">
        <f t="shared" si="38"/>
        <v>PH.IC.IT.031905.01</v>
      </c>
      <c r="P455" s="130"/>
      <c r="Q455" s="137" t="str">
        <f t="shared" si="39"/>
        <v>CL.IC.IT.031905.01</v>
      </c>
      <c r="R455" s="130"/>
      <c r="S455" s="130"/>
      <c r="T455" s="130"/>
      <c r="U455" s="130"/>
      <c r="V455" s="130"/>
      <c r="W455" s="130"/>
      <c r="X455" s="130"/>
      <c r="Y455" s="130"/>
      <c r="Z455" s="130"/>
      <c r="AA455" s="130"/>
      <c r="AB455" s="130"/>
      <c r="AC455" s="130"/>
      <c r="AD455" s="130"/>
      <c r="AE455" s="130"/>
      <c r="AF455" s="130"/>
      <c r="AG455" s="130"/>
      <c r="AH455" s="130"/>
      <c r="AI455" s="130"/>
      <c r="AJ455" s="130"/>
      <c r="AK455" s="130"/>
      <c r="AL455" s="130"/>
      <c r="AM455" s="130"/>
      <c r="AN455" s="130"/>
      <c r="AO455" s="130"/>
      <c r="AP455" s="130"/>
      <c r="AQ455" s="130"/>
      <c r="AR455" s="130"/>
      <c r="AS455" s="130"/>
    </row>
    <row r="456" spans="1:45" s="138" customFormat="1" ht="15">
      <c r="A456" s="130" t="s">
        <v>9344</v>
      </c>
      <c r="B456" s="130"/>
      <c r="C456" s="131" t="s">
        <v>12185</v>
      </c>
      <c r="D456" s="130"/>
      <c r="E456" s="131" t="s">
        <v>12604</v>
      </c>
      <c r="F456" s="130" t="s">
        <v>9296</v>
      </c>
      <c r="G456" s="130" t="s">
        <v>9494</v>
      </c>
      <c r="H456" s="131" t="s">
        <v>6988</v>
      </c>
      <c r="I456" s="130" t="s">
        <v>9494</v>
      </c>
      <c r="J456" s="136" t="str">
        <f t="shared" si="35"/>
        <v>IC.IT.031906</v>
      </c>
      <c r="K456" s="131" t="s">
        <v>12175</v>
      </c>
      <c r="L456" s="130" t="str">
        <f t="shared" si="36"/>
        <v>Labia</v>
      </c>
      <c r="M456" s="137" t="str">
        <f t="shared" si="37"/>
        <v>PI.IC.IT.031906.01</v>
      </c>
      <c r="N456" s="137"/>
      <c r="O456" s="137" t="str">
        <f t="shared" si="38"/>
        <v>PH.IC.IT.031906.01</v>
      </c>
      <c r="P456" s="130"/>
      <c r="Q456" s="137" t="str">
        <f t="shared" si="39"/>
        <v>CL.IC.IT.031906.01</v>
      </c>
      <c r="R456" s="130"/>
      <c r="S456" s="130"/>
      <c r="T456" s="130"/>
      <c r="U456" s="130"/>
      <c r="V456" s="130"/>
      <c r="W456" s="130"/>
      <c r="X456" s="130"/>
      <c r="Y456" s="130"/>
      <c r="Z456" s="130"/>
      <c r="AA456" s="130"/>
      <c r="AB456" s="130"/>
      <c r="AC456" s="130"/>
      <c r="AD456" s="130"/>
      <c r="AE456" s="130"/>
      <c r="AF456" s="130"/>
      <c r="AG456" s="130"/>
      <c r="AH456" s="130"/>
      <c r="AI456" s="130"/>
      <c r="AJ456" s="130"/>
      <c r="AK456" s="130"/>
      <c r="AL456" s="130"/>
      <c r="AM456" s="130"/>
      <c r="AN456" s="130"/>
      <c r="AO456" s="130"/>
      <c r="AP456" s="130"/>
      <c r="AQ456" s="130"/>
      <c r="AR456" s="130"/>
      <c r="AS456" s="130"/>
    </row>
    <row r="457" spans="1:45" s="138" customFormat="1" ht="15">
      <c r="A457" s="130" t="s">
        <v>9344</v>
      </c>
      <c r="B457" s="130"/>
      <c r="C457" s="131" t="s">
        <v>12185</v>
      </c>
      <c r="D457" s="130"/>
      <c r="E457" s="131" t="s">
        <v>12604</v>
      </c>
      <c r="F457" s="130" t="s">
        <v>9296</v>
      </c>
      <c r="G457" s="130" t="s">
        <v>9495</v>
      </c>
      <c r="H457" s="131" t="s">
        <v>573</v>
      </c>
      <c r="I457" s="130" t="s">
        <v>9495</v>
      </c>
      <c r="J457" s="136" t="str">
        <f t="shared" si="35"/>
        <v>IC.IT.031907</v>
      </c>
      <c r="K457" s="131" t="s">
        <v>12175</v>
      </c>
      <c r="L457" s="130" t="str">
        <f t="shared" si="36"/>
        <v>Perineum</v>
      </c>
      <c r="M457" s="137" t="str">
        <f t="shared" si="37"/>
        <v>PI.IC.IT.031907.01</v>
      </c>
      <c r="N457" s="137"/>
      <c r="O457" s="137" t="str">
        <f t="shared" si="38"/>
        <v>PH.IC.IT.031907.01</v>
      </c>
      <c r="P457" s="130"/>
      <c r="Q457" s="137" t="str">
        <f t="shared" si="39"/>
        <v>CL.IC.IT.031907.01</v>
      </c>
      <c r="R457" s="130"/>
      <c r="S457" s="130"/>
      <c r="T457" s="130"/>
      <c r="U457" s="130"/>
      <c r="V457" s="130"/>
      <c r="W457" s="130"/>
      <c r="X457" s="130"/>
      <c r="Y457" s="130"/>
      <c r="Z457" s="130"/>
      <c r="AA457" s="130"/>
      <c r="AB457" s="130"/>
      <c r="AC457" s="130"/>
      <c r="AD457" s="130"/>
      <c r="AE457" s="130"/>
      <c r="AF457" s="130"/>
      <c r="AG457" s="130"/>
      <c r="AH457" s="130"/>
      <c r="AI457" s="130"/>
      <c r="AJ457" s="130"/>
      <c r="AK457" s="130"/>
      <c r="AL457" s="130"/>
      <c r="AM457" s="130"/>
      <c r="AN457" s="130"/>
      <c r="AO457" s="130"/>
      <c r="AP457" s="130"/>
      <c r="AQ457" s="130"/>
      <c r="AR457" s="130"/>
      <c r="AS457" s="130"/>
    </row>
    <row r="458" spans="1:45" s="138" customFormat="1" ht="15">
      <c r="A458" s="130" t="s">
        <v>9344</v>
      </c>
      <c r="B458" s="130"/>
      <c r="C458" s="131" t="s">
        <v>12185</v>
      </c>
      <c r="D458" s="130"/>
      <c r="E458" s="131" t="s">
        <v>12604</v>
      </c>
      <c r="F458" s="130" t="s">
        <v>9296</v>
      </c>
      <c r="G458" s="130" t="s">
        <v>9496</v>
      </c>
      <c r="H458" s="131" t="s">
        <v>92</v>
      </c>
      <c r="I458" s="130" t="s">
        <v>9497</v>
      </c>
      <c r="J458" s="136" t="str">
        <f t="shared" si="35"/>
        <v>IC.IT.031908</v>
      </c>
      <c r="K458" s="131" t="s">
        <v>12175</v>
      </c>
      <c r="L458" s="130" t="str">
        <f t="shared" si="36"/>
        <v>Buttock, right</v>
      </c>
      <c r="M458" s="137" t="str">
        <f t="shared" si="37"/>
        <v>PI.IC.IT.031908.01</v>
      </c>
      <c r="N458" s="137"/>
      <c r="O458" s="137" t="str">
        <f t="shared" si="38"/>
        <v>PH.IC.IT.031908.01</v>
      </c>
      <c r="P458" s="130"/>
      <c r="Q458" s="137" t="str">
        <f t="shared" si="39"/>
        <v>CL.IC.IT.031908.01</v>
      </c>
      <c r="R458" s="130"/>
      <c r="S458" s="130"/>
      <c r="T458" s="130"/>
      <c r="U458" s="130"/>
      <c r="V458" s="130"/>
      <c r="W458" s="130"/>
      <c r="X458" s="130"/>
      <c r="Y458" s="130"/>
      <c r="Z458" s="130"/>
      <c r="AA458" s="130"/>
      <c r="AB458" s="130"/>
      <c r="AC458" s="130"/>
      <c r="AD458" s="130"/>
      <c r="AE458" s="130"/>
      <c r="AF458" s="130"/>
      <c r="AG458" s="130"/>
      <c r="AH458" s="130"/>
      <c r="AI458" s="130"/>
      <c r="AJ458" s="130"/>
      <c r="AK458" s="130"/>
      <c r="AL458" s="130"/>
      <c r="AM458" s="130"/>
      <c r="AN458" s="130"/>
      <c r="AO458" s="130"/>
      <c r="AP458" s="130"/>
      <c r="AQ458" s="130"/>
      <c r="AR458" s="130"/>
      <c r="AS458" s="130"/>
    </row>
    <row r="459" spans="1:45" s="138" customFormat="1" ht="15">
      <c r="A459" s="130" t="s">
        <v>9344</v>
      </c>
      <c r="B459" s="130"/>
      <c r="C459" s="131" t="s">
        <v>12185</v>
      </c>
      <c r="D459" s="130"/>
      <c r="E459" s="131" t="s">
        <v>12604</v>
      </c>
      <c r="F459" s="130" t="s">
        <v>9296</v>
      </c>
      <c r="G459" s="130" t="s">
        <v>9498</v>
      </c>
      <c r="H459" s="131" t="s">
        <v>93</v>
      </c>
      <c r="I459" s="130" t="s">
        <v>9499</v>
      </c>
      <c r="J459" s="136" t="str">
        <f t="shared" si="35"/>
        <v>IC.IT.031909</v>
      </c>
      <c r="K459" s="131" t="s">
        <v>12175</v>
      </c>
      <c r="L459" s="130" t="str">
        <f t="shared" si="36"/>
        <v>Buttocks, left</v>
      </c>
      <c r="M459" s="137" t="str">
        <f t="shared" si="37"/>
        <v>PI.IC.IT.031909.01</v>
      </c>
      <c r="N459" s="137"/>
      <c r="O459" s="137" t="str">
        <f t="shared" si="38"/>
        <v>PH.IC.IT.031909.01</v>
      </c>
      <c r="P459" s="130"/>
      <c r="Q459" s="137" t="str">
        <f t="shared" si="39"/>
        <v>CL.IC.IT.031909.01</v>
      </c>
      <c r="R459" s="130"/>
      <c r="S459" s="130"/>
      <c r="T459" s="130"/>
      <c r="U459" s="130"/>
      <c r="V459" s="130"/>
      <c r="W459" s="130"/>
      <c r="X459" s="130"/>
      <c r="Y459" s="130"/>
      <c r="Z459" s="130"/>
      <c r="AA459" s="130"/>
      <c r="AB459" s="130"/>
      <c r="AC459" s="130"/>
      <c r="AD459" s="130"/>
      <c r="AE459" s="130"/>
      <c r="AF459" s="130"/>
      <c r="AG459" s="130"/>
      <c r="AH459" s="130"/>
      <c r="AI459" s="130"/>
      <c r="AJ459" s="130"/>
      <c r="AK459" s="130"/>
      <c r="AL459" s="130"/>
      <c r="AM459" s="130"/>
      <c r="AN459" s="130"/>
      <c r="AO459" s="130"/>
      <c r="AP459" s="130"/>
      <c r="AQ459" s="130"/>
      <c r="AR459" s="130"/>
      <c r="AS459" s="130"/>
    </row>
    <row r="460" spans="1:45" s="138" customFormat="1" ht="15">
      <c r="A460" s="130" t="s">
        <v>9344</v>
      </c>
      <c r="B460" s="130"/>
      <c r="C460" s="131" t="s">
        <v>12185</v>
      </c>
      <c r="D460" s="130"/>
      <c r="E460" s="131" t="s">
        <v>12604</v>
      </c>
      <c r="F460" s="130" t="s">
        <v>9296</v>
      </c>
      <c r="G460" s="130" t="s">
        <v>9500</v>
      </c>
      <c r="H460" s="131" t="s">
        <v>3188</v>
      </c>
      <c r="I460" s="130" t="s">
        <v>9500</v>
      </c>
      <c r="J460" s="136" t="str">
        <f t="shared" si="35"/>
        <v>IC.IT.031910</v>
      </c>
      <c r="K460" s="131" t="s">
        <v>12175</v>
      </c>
      <c r="L460" s="130" t="str">
        <f t="shared" si="36"/>
        <v>Rectum</v>
      </c>
      <c r="M460" s="137" t="str">
        <f t="shared" si="37"/>
        <v>PI.IC.IT.031910.01</v>
      </c>
      <c r="N460" s="137"/>
      <c r="O460" s="137" t="str">
        <f t="shared" si="38"/>
        <v>PH.IC.IT.031910.01</v>
      </c>
      <c r="P460" s="130"/>
      <c r="Q460" s="137" t="str">
        <f t="shared" si="39"/>
        <v>CL.IC.IT.031910.01</v>
      </c>
      <c r="R460" s="130"/>
      <c r="S460" s="130"/>
      <c r="T460" s="130"/>
      <c r="U460" s="130"/>
      <c r="V460" s="130"/>
      <c r="W460" s="130"/>
      <c r="X460" s="130"/>
      <c r="Y460" s="130"/>
      <c r="Z460" s="130"/>
      <c r="AA460" s="130"/>
      <c r="AB460" s="130"/>
      <c r="AC460" s="130"/>
      <c r="AD460" s="130"/>
      <c r="AE460" s="130"/>
      <c r="AF460" s="130"/>
      <c r="AG460" s="130"/>
      <c r="AH460" s="130"/>
      <c r="AI460" s="130"/>
      <c r="AJ460" s="130"/>
      <c r="AK460" s="130"/>
      <c r="AL460" s="130"/>
      <c r="AM460" s="130"/>
      <c r="AN460" s="130"/>
      <c r="AO460" s="130"/>
      <c r="AP460" s="130"/>
      <c r="AQ460" s="130"/>
      <c r="AR460" s="130"/>
      <c r="AS460" s="130"/>
    </row>
    <row r="461" spans="1:45" s="138" customFormat="1" ht="15">
      <c r="A461" s="130" t="s">
        <v>9344</v>
      </c>
      <c r="B461" s="130"/>
      <c r="C461" s="131" t="s">
        <v>12185</v>
      </c>
      <c r="D461" s="130"/>
      <c r="E461" s="131" t="s">
        <v>12604</v>
      </c>
      <c r="F461" s="130" t="s">
        <v>9296</v>
      </c>
      <c r="G461" s="130" t="s">
        <v>9501</v>
      </c>
      <c r="H461" s="131" t="s">
        <v>153</v>
      </c>
      <c r="I461" s="130" t="s">
        <v>9501</v>
      </c>
      <c r="J461" s="136" t="str">
        <f t="shared" si="35"/>
        <v>IC.IT.031912</v>
      </c>
      <c r="K461" s="131" t="s">
        <v>12175</v>
      </c>
      <c r="L461" s="130" t="str">
        <f t="shared" si="36"/>
        <v>Sacrum</v>
      </c>
      <c r="M461" s="137" t="str">
        <f t="shared" si="37"/>
        <v>PI.IC.IT.031912.01</v>
      </c>
      <c r="N461" s="137"/>
      <c r="O461" s="137" t="str">
        <f t="shared" si="38"/>
        <v>PH.IC.IT.031912.01</v>
      </c>
      <c r="P461" s="130"/>
      <c r="Q461" s="137" t="str">
        <f t="shared" si="39"/>
        <v>CL.IC.IT.031912.01</v>
      </c>
      <c r="R461" s="130"/>
      <c r="S461" s="130"/>
      <c r="T461" s="130"/>
      <c r="U461" s="130"/>
      <c r="V461" s="130"/>
      <c r="W461" s="130"/>
      <c r="X461" s="130"/>
      <c r="Y461" s="130"/>
      <c r="Z461" s="130"/>
      <c r="AA461" s="130"/>
      <c r="AB461" s="130"/>
      <c r="AC461" s="130"/>
      <c r="AD461" s="130"/>
      <c r="AE461" s="130"/>
      <c r="AF461" s="130"/>
      <c r="AG461" s="130"/>
      <c r="AH461" s="130"/>
      <c r="AI461" s="130"/>
      <c r="AJ461" s="130"/>
      <c r="AK461" s="130"/>
      <c r="AL461" s="130"/>
      <c r="AM461" s="130"/>
      <c r="AN461" s="130"/>
      <c r="AO461" s="130"/>
      <c r="AP461" s="130"/>
      <c r="AQ461" s="130"/>
      <c r="AR461" s="130"/>
      <c r="AS461" s="130"/>
    </row>
    <row r="462" spans="1:45" s="138" customFormat="1" ht="15">
      <c r="A462" s="130" t="s">
        <v>9344</v>
      </c>
      <c r="B462" s="130"/>
      <c r="C462" s="131" t="s">
        <v>12185</v>
      </c>
      <c r="D462" s="130"/>
      <c r="E462" s="131" t="s">
        <v>12604</v>
      </c>
      <c r="F462" s="130" t="s">
        <v>9296</v>
      </c>
      <c r="G462" s="130" t="s">
        <v>9502</v>
      </c>
      <c r="H462" s="131" t="s">
        <v>215</v>
      </c>
      <c r="I462" s="130" t="s">
        <v>9502</v>
      </c>
      <c r="J462" s="136" t="str">
        <f t="shared" si="35"/>
        <v>IC.IT.031913</v>
      </c>
      <c r="K462" s="131" t="s">
        <v>12175</v>
      </c>
      <c r="L462" s="130" t="str">
        <f t="shared" si="36"/>
        <v>Coccyx</v>
      </c>
      <c r="M462" s="137" t="str">
        <f t="shared" si="37"/>
        <v>PI.IC.IT.031913.01</v>
      </c>
      <c r="N462" s="137"/>
      <c r="O462" s="137" t="str">
        <f t="shared" si="38"/>
        <v>PH.IC.IT.031913.01</v>
      </c>
      <c r="P462" s="130"/>
      <c r="Q462" s="137" t="str">
        <f t="shared" si="39"/>
        <v>CL.IC.IT.031913.01</v>
      </c>
      <c r="R462" s="130"/>
      <c r="S462" s="130"/>
      <c r="T462" s="130"/>
      <c r="U462" s="130"/>
      <c r="V462" s="130"/>
      <c r="W462" s="130"/>
      <c r="X462" s="130"/>
      <c r="Y462" s="130"/>
      <c r="Z462" s="130"/>
      <c r="AA462" s="130"/>
      <c r="AB462" s="130"/>
      <c r="AC462" s="130"/>
      <c r="AD462" s="130"/>
      <c r="AE462" s="130"/>
      <c r="AF462" s="130"/>
      <c r="AG462" s="130"/>
      <c r="AH462" s="130"/>
      <c r="AI462" s="130"/>
      <c r="AJ462" s="130"/>
      <c r="AK462" s="130"/>
      <c r="AL462" s="130"/>
      <c r="AM462" s="130"/>
      <c r="AN462" s="130"/>
      <c r="AO462" s="130"/>
      <c r="AP462" s="130"/>
      <c r="AQ462" s="130"/>
      <c r="AR462" s="130"/>
      <c r="AS462" s="130"/>
    </row>
    <row r="463" spans="1:45" s="138" customFormat="1" ht="15">
      <c r="A463" s="130" t="s">
        <v>9344</v>
      </c>
      <c r="B463" s="130"/>
      <c r="C463" s="131" t="s">
        <v>12185</v>
      </c>
      <c r="D463" s="130"/>
      <c r="E463" s="131" t="s">
        <v>12604</v>
      </c>
      <c r="F463" s="130" t="s">
        <v>9296</v>
      </c>
      <c r="G463" s="130" t="s">
        <v>9503</v>
      </c>
      <c r="H463" s="131" t="s">
        <v>4082</v>
      </c>
      <c r="I463" s="130" t="s">
        <v>9503</v>
      </c>
      <c r="J463" s="136" t="str">
        <f t="shared" si="35"/>
        <v>IC.IT.031914</v>
      </c>
      <c r="K463" s="131" t="s">
        <v>12175</v>
      </c>
      <c r="L463" s="130" t="str">
        <f t="shared" si="36"/>
        <v>Scrotum</v>
      </c>
      <c r="M463" s="137" t="str">
        <f t="shared" si="37"/>
        <v>PI.IC.IT.031914.01</v>
      </c>
      <c r="N463" s="137"/>
      <c r="O463" s="137" t="str">
        <f t="shared" si="38"/>
        <v>PH.IC.IT.031914.01</v>
      </c>
      <c r="P463" s="130"/>
      <c r="Q463" s="137" t="str">
        <f t="shared" si="39"/>
        <v>CL.IC.IT.031914.01</v>
      </c>
      <c r="R463" s="130"/>
      <c r="S463" s="130"/>
      <c r="T463" s="130"/>
      <c r="U463" s="130"/>
      <c r="V463" s="130"/>
      <c r="W463" s="130"/>
      <c r="X463" s="130"/>
      <c r="Y463" s="130"/>
      <c r="Z463" s="130"/>
      <c r="AA463" s="130"/>
      <c r="AB463" s="130"/>
      <c r="AC463" s="130"/>
      <c r="AD463" s="130"/>
      <c r="AE463" s="130"/>
      <c r="AF463" s="130"/>
      <c r="AG463" s="130"/>
      <c r="AH463" s="130"/>
      <c r="AI463" s="130"/>
      <c r="AJ463" s="130"/>
      <c r="AK463" s="130"/>
      <c r="AL463" s="130"/>
      <c r="AM463" s="130"/>
      <c r="AN463" s="130"/>
      <c r="AO463" s="130"/>
      <c r="AP463" s="130"/>
      <c r="AQ463" s="130"/>
      <c r="AR463" s="130"/>
      <c r="AS463" s="130"/>
    </row>
    <row r="464" spans="1:45" s="167" customFormat="1" ht="15">
      <c r="A464" s="167" t="s">
        <v>9344</v>
      </c>
      <c r="C464" s="61" t="s">
        <v>12185</v>
      </c>
      <c r="D464" s="167" t="s">
        <v>8886</v>
      </c>
      <c r="E464" s="61" t="s">
        <v>1000</v>
      </c>
      <c r="F464" s="167" t="s">
        <v>9297</v>
      </c>
      <c r="G464" s="167" t="s">
        <v>9649</v>
      </c>
      <c r="H464" s="61" t="s">
        <v>594</v>
      </c>
      <c r="I464" s="167" t="s">
        <v>9650</v>
      </c>
      <c r="J464" s="63" t="str">
        <f t="shared" si="35"/>
        <v>IC.IT.032015</v>
      </c>
      <c r="K464" s="61" t="s">
        <v>12175</v>
      </c>
      <c r="L464" s="167" t="str">
        <f t="shared" si="36"/>
        <v>Shoulder, right</v>
      </c>
      <c r="M464" s="168" t="str">
        <f t="shared" si="37"/>
        <v>PI.IC.IT.032015.01</v>
      </c>
      <c r="N464" s="168"/>
      <c r="O464" s="168" t="str">
        <f t="shared" si="38"/>
        <v>PH.IC.IT.032015.01</v>
      </c>
      <c r="Q464" s="168" t="str">
        <f t="shared" si="39"/>
        <v>CL.IC.IT.032015.01</v>
      </c>
    </row>
    <row r="465" spans="1:19" s="167" customFormat="1" ht="15">
      <c r="A465" s="167" t="s">
        <v>9344</v>
      </c>
      <c r="C465" s="61" t="s">
        <v>12185</v>
      </c>
      <c r="E465" s="61" t="s">
        <v>1000</v>
      </c>
      <c r="F465" s="167" t="s">
        <v>9297</v>
      </c>
      <c r="G465" s="167" t="s">
        <v>9651</v>
      </c>
      <c r="H465" s="61" t="s">
        <v>7863</v>
      </c>
      <c r="I465" s="167" t="s">
        <v>9505</v>
      </c>
      <c r="J465" s="63" t="str">
        <f t="shared" si="35"/>
        <v>IC.IT.032016</v>
      </c>
      <c r="K465" s="61" t="s">
        <v>12175</v>
      </c>
      <c r="L465" s="167" t="str">
        <f t="shared" si="36"/>
        <v>Shoulder, left</v>
      </c>
      <c r="M465" s="168" t="str">
        <f t="shared" si="37"/>
        <v>PI.IC.IT.032016.01</v>
      </c>
      <c r="N465" s="168"/>
      <c r="O465" s="168" t="str">
        <f t="shared" si="38"/>
        <v>PH.IC.IT.032016.01</v>
      </c>
      <c r="Q465" s="168" t="str">
        <f t="shared" si="39"/>
        <v>CL.IC.IT.032016.01</v>
      </c>
    </row>
    <row r="466" spans="1:19" s="167" customFormat="1" ht="15">
      <c r="A466" s="167" t="s">
        <v>9344</v>
      </c>
      <c r="C466" s="61" t="s">
        <v>12185</v>
      </c>
      <c r="E466" s="61" t="s">
        <v>1000</v>
      </c>
      <c r="F466" s="167" t="s">
        <v>9297</v>
      </c>
      <c r="G466" s="167" t="s">
        <v>9506</v>
      </c>
      <c r="H466" s="61" t="s">
        <v>12462</v>
      </c>
      <c r="I466" s="167" t="s">
        <v>9376</v>
      </c>
      <c r="J466" s="63" t="str">
        <f t="shared" si="35"/>
        <v>IC.IT.032017</v>
      </c>
      <c r="K466" s="61" t="s">
        <v>12175</v>
      </c>
      <c r="L466" s="167" t="str">
        <f t="shared" si="36"/>
        <v>Clavicle, right</v>
      </c>
      <c r="M466" s="168" t="str">
        <f t="shared" si="37"/>
        <v>PI.IC.IT.032017.01</v>
      </c>
      <c r="N466" s="168"/>
      <c r="O466" s="168" t="str">
        <f t="shared" si="38"/>
        <v>PH.IC.IT.032017.01</v>
      </c>
      <c r="Q466" s="168" t="str">
        <f t="shared" si="39"/>
        <v>CL.IC.IT.032017.01</v>
      </c>
    </row>
    <row r="467" spans="1:19" s="167" customFormat="1" ht="15">
      <c r="A467" s="167" t="s">
        <v>9344</v>
      </c>
      <c r="C467" s="61" t="s">
        <v>12185</v>
      </c>
      <c r="E467" s="61" t="s">
        <v>1000</v>
      </c>
      <c r="F467" s="167" t="s">
        <v>9297</v>
      </c>
      <c r="G467" s="167" t="s">
        <v>9377</v>
      </c>
      <c r="H467" s="61" t="s">
        <v>12602</v>
      </c>
      <c r="I467" s="167" t="s">
        <v>9378</v>
      </c>
      <c r="J467" s="63" t="str">
        <f t="shared" si="35"/>
        <v>IC.IT.032018</v>
      </c>
      <c r="K467" s="61" t="s">
        <v>12175</v>
      </c>
      <c r="L467" s="167" t="str">
        <f t="shared" si="36"/>
        <v>Clavicle, left</v>
      </c>
      <c r="M467" s="168" t="str">
        <f t="shared" si="37"/>
        <v>PI.IC.IT.032018.01</v>
      </c>
      <c r="N467" s="168"/>
      <c r="O467" s="168" t="str">
        <f t="shared" si="38"/>
        <v>PH.IC.IT.032018.01</v>
      </c>
      <c r="Q467" s="168" t="str">
        <f t="shared" si="39"/>
        <v>CL.IC.IT.032018.01</v>
      </c>
    </row>
    <row r="468" spans="1:19" s="167" customFormat="1" ht="15">
      <c r="A468" s="167" t="s">
        <v>9344</v>
      </c>
      <c r="C468" s="61" t="s">
        <v>12185</v>
      </c>
      <c r="E468" s="61" t="s">
        <v>1000</v>
      </c>
      <c r="F468" s="167" t="s">
        <v>9297</v>
      </c>
      <c r="G468" s="167" t="s">
        <v>9380</v>
      </c>
      <c r="H468" s="61" t="s">
        <v>12604</v>
      </c>
      <c r="I468" s="167" t="s">
        <v>9381</v>
      </c>
      <c r="J468" s="63" t="str">
        <f t="shared" si="35"/>
        <v>IC.IT.032019</v>
      </c>
      <c r="K468" s="61" t="s">
        <v>12175</v>
      </c>
      <c r="L468" s="167" t="str">
        <f t="shared" si="36"/>
        <v>Breast, right</v>
      </c>
      <c r="M468" s="168" t="str">
        <f t="shared" si="37"/>
        <v>PI.IC.IT.032019.01</v>
      </c>
      <c r="N468" s="168"/>
      <c r="O468" s="168" t="str">
        <f t="shared" si="38"/>
        <v>PH.IC.IT.032019.01</v>
      </c>
      <c r="Q468" s="168" t="str">
        <f t="shared" si="39"/>
        <v>CL.IC.IT.032019.01</v>
      </c>
    </row>
    <row r="469" spans="1:19" s="167" customFormat="1" ht="15">
      <c r="A469" s="167" t="s">
        <v>9344</v>
      </c>
      <c r="C469" s="61" t="s">
        <v>12185</v>
      </c>
      <c r="E469" s="61" t="s">
        <v>1000</v>
      </c>
      <c r="F469" s="167" t="s">
        <v>9297</v>
      </c>
      <c r="G469" s="167" t="s">
        <v>9262</v>
      </c>
      <c r="H469" s="61" t="s">
        <v>1000</v>
      </c>
      <c r="I469" s="167" t="s">
        <v>9513</v>
      </c>
      <c r="J469" s="63" t="str">
        <f t="shared" si="35"/>
        <v>IC.IT.032020</v>
      </c>
      <c r="K469" s="61" t="s">
        <v>12175</v>
      </c>
      <c r="L469" s="167" t="str">
        <f t="shared" si="36"/>
        <v>Breast, left</v>
      </c>
      <c r="M469" s="168" t="str">
        <f t="shared" si="37"/>
        <v>PI.IC.IT.032020.01</v>
      </c>
      <c r="N469" s="168"/>
      <c r="O469" s="168" t="str">
        <f t="shared" si="38"/>
        <v>PH.IC.IT.032020.01</v>
      </c>
      <c r="Q469" s="168" t="str">
        <f t="shared" si="39"/>
        <v>CL.IC.IT.032020.01</v>
      </c>
    </row>
    <row r="470" spans="1:19" s="167" customFormat="1" ht="15">
      <c r="A470" s="167" t="s">
        <v>9344</v>
      </c>
      <c r="C470" s="61" t="s">
        <v>12185</v>
      </c>
      <c r="E470" s="61" t="s">
        <v>1000</v>
      </c>
      <c r="F470" s="167" t="s">
        <v>9297</v>
      </c>
      <c r="G470" s="167" t="s">
        <v>9382</v>
      </c>
      <c r="H470" s="61" t="s">
        <v>8039</v>
      </c>
      <c r="I470" s="167" t="s">
        <v>9382</v>
      </c>
      <c r="J470" s="63" t="str">
        <f t="shared" si="35"/>
        <v>IC.IT.032021</v>
      </c>
      <c r="K470" s="61" t="s">
        <v>12175</v>
      </c>
      <c r="L470" s="167" t="str">
        <f t="shared" si="36"/>
        <v>Sternum</v>
      </c>
      <c r="M470" s="168" t="str">
        <f t="shared" si="37"/>
        <v>PI.IC.IT.032021.01</v>
      </c>
      <c r="N470" s="168"/>
      <c r="O470" s="168" t="str">
        <f t="shared" si="38"/>
        <v>PH.IC.IT.032021.01</v>
      </c>
      <c r="Q470" s="168" t="str">
        <f t="shared" si="39"/>
        <v>CL.IC.IT.032021.01</v>
      </c>
    </row>
    <row r="471" spans="1:19" s="167" customFormat="1" ht="15">
      <c r="A471" s="167" t="s">
        <v>9344</v>
      </c>
      <c r="C471" s="61" t="s">
        <v>12185</v>
      </c>
      <c r="E471" s="61" t="s">
        <v>1000</v>
      </c>
      <c r="F471" s="167" t="s">
        <v>9297</v>
      </c>
      <c r="G471" s="167" t="s">
        <v>8947</v>
      </c>
      <c r="H471" s="61" t="s">
        <v>7874</v>
      </c>
      <c r="I471" s="167" t="s">
        <v>8948</v>
      </c>
      <c r="J471" s="63" t="str">
        <f t="shared" si="35"/>
        <v>IC.IT.032022</v>
      </c>
      <c r="K471" s="61" t="s">
        <v>12175</v>
      </c>
      <c r="L471" s="167" t="str">
        <f t="shared" si="36"/>
        <v>Chest, right</v>
      </c>
      <c r="M471" s="168" t="str">
        <f t="shared" si="37"/>
        <v>PI.IC.IT.032022.01</v>
      </c>
      <c r="N471" s="168"/>
      <c r="O471" s="168" t="str">
        <f t="shared" si="38"/>
        <v>PH.IC.IT.032022.01</v>
      </c>
      <c r="Q471" s="168" t="str">
        <f t="shared" si="39"/>
        <v>CL.IC.IT.032022.01</v>
      </c>
    </row>
    <row r="472" spans="1:19" s="167" customFormat="1" ht="15">
      <c r="A472" s="167" t="s">
        <v>9344</v>
      </c>
      <c r="C472" s="61" t="s">
        <v>12185</v>
      </c>
      <c r="E472" s="61" t="s">
        <v>1000</v>
      </c>
      <c r="F472" s="167" t="s">
        <v>9297</v>
      </c>
      <c r="G472" s="167" t="s">
        <v>8949</v>
      </c>
      <c r="H472" s="61" t="s">
        <v>7876</v>
      </c>
      <c r="I472" s="167" t="s">
        <v>8950</v>
      </c>
      <c r="J472" s="63" t="str">
        <f t="shared" si="35"/>
        <v>IC.IT.032023</v>
      </c>
      <c r="K472" s="61" t="s">
        <v>12175</v>
      </c>
      <c r="L472" s="167" t="str">
        <f t="shared" si="36"/>
        <v>Chest, left</v>
      </c>
      <c r="M472" s="168" t="str">
        <f t="shared" si="37"/>
        <v>PI.IC.IT.032023.01</v>
      </c>
      <c r="N472" s="168"/>
      <c r="O472" s="168" t="str">
        <f t="shared" si="38"/>
        <v>PH.IC.IT.032023.01</v>
      </c>
      <c r="Q472" s="168" t="str">
        <f t="shared" si="39"/>
        <v>CL.IC.IT.032023.01</v>
      </c>
    </row>
    <row r="473" spans="1:19" s="167" customFormat="1" ht="15">
      <c r="A473" s="167" t="s">
        <v>9344</v>
      </c>
      <c r="C473" s="61" t="s">
        <v>12185</v>
      </c>
      <c r="E473" s="61" t="s">
        <v>1000</v>
      </c>
      <c r="F473" s="167" t="s">
        <v>9297</v>
      </c>
      <c r="G473" s="167" t="s">
        <v>8951</v>
      </c>
      <c r="H473" s="61" t="s">
        <v>7055</v>
      </c>
      <c r="I473" s="167" t="s">
        <v>8951</v>
      </c>
      <c r="J473" s="63" t="str">
        <f t="shared" si="35"/>
        <v>IC.IT.032024</v>
      </c>
      <c r="K473" s="61" t="s">
        <v>12175</v>
      </c>
      <c r="L473" s="167" t="str">
        <f t="shared" si="36"/>
        <v>Chest</v>
      </c>
      <c r="M473" s="168" t="str">
        <f t="shared" si="37"/>
        <v>PI.IC.IT.032024.01</v>
      </c>
      <c r="N473" s="168"/>
      <c r="O473" s="168" t="str">
        <f t="shared" si="38"/>
        <v>PH.IC.IT.032024.01</v>
      </c>
      <c r="Q473" s="168" t="str">
        <f t="shared" si="39"/>
        <v>CL.IC.IT.032024.01</v>
      </c>
    </row>
    <row r="474" spans="1:19" s="167" customFormat="1" ht="15">
      <c r="A474" s="167" t="s">
        <v>9344</v>
      </c>
      <c r="C474" s="61" t="s">
        <v>12185</v>
      </c>
      <c r="E474" s="61" t="s">
        <v>1000</v>
      </c>
      <c r="F474" s="167" t="s">
        <v>9297</v>
      </c>
      <c r="G474" s="167" t="s">
        <v>8952</v>
      </c>
      <c r="H474" s="61" t="s">
        <v>512</v>
      </c>
      <c r="I474" s="167" t="s">
        <v>9097</v>
      </c>
      <c r="J474" s="63" t="str">
        <f t="shared" si="35"/>
        <v>IC.IT.032025</v>
      </c>
      <c r="K474" s="61" t="s">
        <v>12175</v>
      </c>
      <c r="L474" s="167" t="str">
        <f t="shared" si="36"/>
        <v>Scapula, right</v>
      </c>
      <c r="M474" s="168" t="str">
        <f t="shared" si="37"/>
        <v>PI.IC.IT.032025.01</v>
      </c>
      <c r="N474" s="168"/>
      <c r="O474" s="168" t="str">
        <f t="shared" si="38"/>
        <v>PH.IC.IT.032025.01</v>
      </c>
      <c r="Q474" s="168" t="str">
        <f t="shared" si="39"/>
        <v>CL.IC.IT.032025.01</v>
      </c>
    </row>
    <row r="475" spans="1:19" s="167" customFormat="1" ht="15">
      <c r="A475" s="167" t="s">
        <v>9344</v>
      </c>
      <c r="C475" s="61" t="s">
        <v>12185</v>
      </c>
      <c r="E475" s="61" t="s">
        <v>1000</v>
      </c>
      <c r="F475" s="167" t="s">
        <v>9297</v>
      </c>
      <c r="G475" s="167" t="s">
        <v>9224</v>
      </c>
      <c r="H475" s="61" t="s">
        <v>371</v>
      </c>
      <c r="I475" s="167" t="s">
        <v>9225</v>
      </c>
      <c r="J475" s="63" t="str">
        <f t="shared" si="35"/>
        <v>IC.IT.032026</v>
      </c>
      <c r="K475" s="61" t="s">
        <v>12175</v>
      </c>
      <c r="L475" s="167" t="str">
        <f t="shared" si="36"/>
        <v>Scapula, left</v>
      </c>
      <c r="M475" s="168" t="str">
        <f t="shared" si="37"/>
        <v>PI.IC.IT.032026.01</v>
      </c>
      <c r="N475" s="168"/>
      <c r="O475" s="168" t="str">
        <f t="shared" si="38"/>
        <v>PH.IC.IT.032026.01</v>
      </c>
      <c r="Q475" s="168" t="str">
        <f t="shared" si="39"/>
        <v>CL.IC.IT.032026.01</v>
      </c>
    </row>
    <row r="476" spans="1:19" s="167" customFormat="1" ht="15">
      <c r="A476" s="167" t="s">
        <v>9344</v>
      </c>
      <c r="C476" s="61" t="s">
        <v>12185</v>
      </c>
      <c r="E476" s="61" t="s">
        <v>1000</v>
      </c>
      <c r="F476" s="167" t="s">
        <v>9297</v>
      </c>
      <c r="G476" s="167" t="s">
        <v>9226</v>
      </c>
      <c r="H476" s="61" t="s">
        <v>7686</v>
      </c>
      <c r="I476" s="167" t="s">
        <v>9226</v>
      </c>
      <c r="J476" s="63" t="str">
        <f t="shared" si="35"/>
        <v>IC.IT.032027</v>
      </c>
      <c r="K476" s="61" t="s">
        <v>12175</v>
      </c>
      <c r="L476" s="167" t="str">
        <f t="shared" si="36"/>
        <v>Lumbar</v>
      </c>
      <c r="M476" s="168" t="str">
        <f t="shared" si="37"/>
        <v>PI.IC.IT.032027.01</v>
      </c>
      <c r="N476" s="168"/>
      <c r="O476" s="168" t="str">
        <f t="shared" si="38"/>
        <v>PH.IC.IT.032027.01</v>
      </c>
      <c r="Q476" s="168" t="str">
        <f t="shared" si="39"/>
        <v>CL.IC.IT.032027.01</v>
      </c>
    </row>
    <row r="477" spans="1:19" s="167" customFormat="1" ht="15">
      <c r="A477" s="167" t="s">
        <v>9344</v>
      </c>
      <c r="C477" s="61" t="s">
        <v>12185</v>
      </c>
      <c r="E477" s="61" t="s">
        <v>1000</v>
      </c>
      <c r="F477" s="167" t="s">
        <v>9297</v>
      </c>
      <c r="G477" s="167" t="s">
        <v>9227</v>
      </c>
      <c r="H477" s="61" t="s">
        <v>745</v>
      </c>
      <c r="I477" s="167" t="s">
        <v>9228</v>
      </c>
      <c r="J477" s="63" t="str">
        <f t="shared" si="35"/>
        <v>IC.IT.032028</v>
      </c>
      <c r="K477" s="61" t="s">
        <v>12175</v>
      </c>
      <c r="L477" s="167" t="str">
        <f t="shared" si="36"/>
        <v>Spine:  specify</v>
      </c>
      <c r="M477" s="168" t="str">
        <f t="shared" si="37"/>
        <v>PI.IC.IT.032028.01</v>
      </c>
      <c r="N477" s="168"/>
      <c r="O477" s="168" t="str">
        <f t="shared" si="38"/>
        <v>PH.IC.IT.032028.01</v>
      </c>
      <c r="Q477" s="168" t="str">
        <f t="shared" si="39"/>
        <v>CL.IC.IT.032028.01</v>
      </c>
    </row>
    <row r="478" spans="1:19" s="167" customFormat="1" ht="15">
      <c r="A478" s="167" t="s">
        <v>9344</v>
      </c>
      <c r="C478" s="61" t="s">
        <v>12185</v>
      </c>
      <c r="E478" s="61" t="s">
        <v>1000</v>
      </c>
      <c r="F478" s="167" t="s">
        <v>9297</v>
      </c>
      <c r="G478" s="167" t="s">
        <v>9138</v>
      </c>
      <c r="H478" s="61" t="s">
        <v>7532</v>
      </c>
      <c r="I478" s="167" t="s">
        <v>9138</v>
      </c>
      <c r="J478" s="63" t="str">
        <f t="shared" si="35"/>
        <v>IC.IT.032029</v>
      </c>
      <c r="K478" s="61" t="s">
        <v>12175</v>
      </c>
      <c r="L478" s="167" t="str">
        <f t="shared" si="36"/>
        <v>Midline</v>
      </c>
      <c r="M478" s="168" t="str">
        <f t="shared" si="37"/>
        <v>PI.IC.IT.032029.01</v>
      </c>
      <c r="N478" s="168"/>
      <c r="O478" s="168" t="str">
        <f t="shared" si="38"/>
        <v>PH.IC.IT.032029.01</v>
      </c>
      <c r="Q478" s="168" t="str">
        <f t="shared" si="39"/>
        <v>CL.IC.IT.032029.01</v>
      </c>
      <c r="R478" s="167" t="s">
        <v>12465</v>
      </c>
      <c r="S478" s="167">
        <v>168</v>
      </c>
    </row>
    <row r="479" spans="1:19" s="167" customFormat="1" ht="15">
      <c r="A479" s="167" t="s">
        <v>1553</v>
      </c>
      <c r="C479" s="61" t="s">
        <v>2048</v>
      </c>
      <c r="E479" s="61" t="s">
        <v>12983</v>
      </c>
      <c r="F479" s="167" t="s">
        <v>1554</v>
      </c>
      <c r="G479" s="167" t="s">
        <v>1551</v>
      </c>
      <c r="H479" s="61" t="s">
        <v>1552</v>
      </c>
      <c r="I479" s="167" t="s">
        <v>1551</v>
      </c>
      <c r="J479" s="63" t="str">
        <f t="shared" si="35"/>
        <v>IC.IT.032030</v>
      </c>
      <c r="K479" s="61" t="s">
        <v>12906</v>
      </c>
      <c r="L479" s="167" t="str">
        <f t="shared" si="36"/>
        <v>Back</v>
      </c>
      <c r="M479" s="168" t="str">
        <f t="shared" si="37"/>
        <v>PI.IC.IT.032030.01</v>
      </c>
      <c r="N479" s="168"/>
      <c r="O479" s="168" t="str">
        <f t="shared" si="38"/>
        <v>PH.IC.IT.032030.01</v>
      </c>
      <c r="Q479" s="168" t="str">
        <f t="shared" si="39"/>
        <v>CL.IC.IT.032030.01</v>
      </c>
    </row>
    <row r="480" spans="1:19" s="167" customFormat="1" ht="15">
      <c r="A480" s="167" t="s">
        <v>9344</v>
      </c>
      <c r="C480" s="61" t="s">
        <v>12185</v>
      </c>
      <c r="D480" s="167" t="s">
        <v>8285</v>
      </c>
      <c r="E480" s="61" t="s">
        <v>8039</v>
      </c>
      <c r="F480" s="167" t="s">
        <v>9167</v>
      </c>
      <c r="G480" s="167" t="s">
        <v>9230</v>
      </c>
      <c r="H480" s="61" t="s">
        <v>1702</v>
      </c>
      <c r="I480" s="167" t="s">
        <v>9231</v>
      </c>
      <c r="J480" s="63" t="str">
        <f t="shared" si="35"/>
        <v>IC.IT.032101</v>
      </c>
      <c r="K480" s="61" t="s">
        <v>12175</v>
      </c>
      <c r="L480" s="167" t="str">
        <f t="shared" si="36"/>
        <v>Closed surgical incision</v>
      </c>
      <c r="M480" s="168" t="str">
        <f t="shared" si="37"/>
        <v>PI.IC.IT.032101.01</v>
      </c>
      <c r="N480" s="168"/>
      <c r="O480" s="168" t="str">
        <f t="shared" si="38"/>
        <v>PH.IC.IT.032101.01</v>
      </c>
      <c r="Q480" s="168" t="str">
        <f t="shared" si="39"/>
        <v>CL.IC.IT.032101.01</v>
      </c>
    </row>
    <row r="481" spans="1:27" s="167" customFormat="1" ht="15">
      <c r="A481" s="167" t="s">
        <v>9344</v>
      </c>
      <c r="C481" s="61" t="s">
        <v>12185</v>
      </c>
      <c r="E481" s="61" t="s">
        <v>8039</v>
      </c>
      <c r="F481" s="167" t="s">
        <v>9167</v>
      </c>
      <c r="G481" s="167" t="s">
        <v>9104</v>
      </c>
      <c r="H481" s="61" t="s">
        <v>1863</v>
      </c>
      <c r="I481" s="167" t="s">
        <v>9742</v>
      </c>
      <c r="J481" s="63" t="str">
        <f t="shared" si="35"/>
        <v>IC.IT.032102</v>
      </c>
      <c r="K481" s="61" t="s">
        <v>12175</v>
      </c>
      <c r="L481" s="167" t="str">
        <f t="shared" si="36"/>
        <v>Open surgical incision</v>
      </c>
      <c r="M481" s="168" t="str">
        <f t="shared" si="37"/>
        <v>PI.IC.IT.032102.01</v>
      </c>
      <c r="N481" s="168"/>
      <c r="O481" s="168" t="str">
        <f t="shared" si="38"/>
        <v>PH.IC.IT.032102.01</v>
      </c>
      <c r="Q481" s="168" t="str">
        <f t="shared" si="39"/>
        <v>CL.IC.IT.032102.01</v>
      </c>
    </row>
    <row r="482" spans="1:27" s="167" customFormat="1" ht="15">
      <c r="A482" s="167" t="s">
        <v>9344</v>
      </c>
      <c r="C482" s="61" t="s">
        <v>12185</v>
      </c>
      <c r="E482" s="61" t="s">
        <v>8039</v>
      </c>
      <c r="F482" s="167" t="s">
        <v>9167</v>
      </c>
      <c r="G482" s="167" t="s">
        <v>9105</v>
      </c>
      <c r="H482" s="61" t="s">
        <v>12185</v>
      </c>
      <c r="I482" s="167" t="s">
        <v>9106</v>
      </c>
      <c r="J482" s="63" t="str">
        <f t="shared" si="35"/>
        <v>IC.IT.032103</v>
      </c>
      <c r="K482" s="61" t="s">
        <v>12175</v>
      </c>
      <c r="L482" s="167" t="str">
        <f t="shared" si="36"/>
        <v>Graft site</v>
      </c>
      <c r="M482" s="168" t="str">
        <f t="shared" si="37"/>
        <v>PI.IC.IT.032103.01</v>
      </c>
      <c r="N482" s="168"/>
      <c r="O482" s="168" t="str">
        <f t="shared" si="38"/>
        <v>PH.IC.IT.032103.01</v>
      </c>
      <c r="Q482" s="168" t="str">
        <f t="shared" si="39"/>
        <v>CL.IC.IT.032103.01</v>
      </c>
    </row>
    <row r="483" spans="1:27" s="167" customFormat="1" ht="15">
      <c r="A483" s="167" t="s">
        <v>9344</v>
      </c>
      <c r="C483" s="61" t="s">
        <v>12185</v>
      </c>
      <c r="E483" s="61" t="s">
        <v>8039</v>
      </c>
      <c r="F483" s="167" t="s">
        <v>9167</v>
      </c>
      <c r="G483" s="167" t="s">
        <v>9107</v>
      </c>
      <c r="H483" s="61" t="s">
        <v>11</v>
      </c>
      <c r="I483" s="167" t="s">
        <v>9108</v>
      </c>
      <c r="J483" s="63" t="str">
        <f t="shared" si="35"/>
        <v>IC.IT.032104</v>
      </c>
      <c r="K483" s="61" t="s">
        <v>12175</v>
      </c>
      <c r="L483" s="167" t="str">
        <f t="shared" si="36"/>
        <v>Donor site</v>
      </c>
      <c r="M483" s="168" t="str">
        <f t="shared" si="37"/>
        <v>PI.IC.IT.032104.01</v>
      </c>
      <c r="N483" s="168"/>
      <c r="O483" s="168" t="str">
        <f t="shared" si="38"/>
        <v>PH.IC.IT.032104.01</v>
      </c>
      <c r="Q483" s="168" t="str">
        <f t="shared" si="39"/>
        <v>CL.IC.IT.032104.01</v>
      </c>
    </row>
    <row r="484" spans="1:27" s="167" customFormat="1" ht="15">
      <c r="A484" s="167" t="s">
        <v>9344</v>
      </c>
      <c r="C484" s="61" t="s">
        <v>12917</v>
      </c>
      <c r="D484" s="167" t="s">
        <v>430</v>
      </c>
      <c r="E484" s="61" t="s">
        <v>421</v>
      </c>
      <c r="F484" s="167" t="s">
        <v>422</v>
      </c>
      <c r="G484" s="167" t="s">
        <v>423</v>
      </c>
      <c r="H484" s="61" t="s">
        <v>1</v>
      </c>
      <c r="I484" s="167" t="s">
        <v>424</v>
      </c>
      <c r="J484" s="63" t="str">
        <f t="shared" si="35"/>
        <v>IC.IT.032201</v>
      </c>
      <c r="K484" s="61" t="s">
        <v>13277</v>
      </c>
      <c r="L484" s="167" t="str">
        <f t="shared" si="36"/>
        <v>Continuous</v>
      </c>
      <c r="M484" s="168" t="str">
        <f t="shared" si="37"/>
        <v>PI.IC.IT.032201.01</v>
      </c>
      <c r="N484" s="168"/>
      <c r="O484" s="168" t="str">
        <f t="shared" si="38"/>
        <v>PH.IC.IT.032201.01</v>
      </c>
      <c r="Q484" s="168" t="str">
        <f t="shared" si="39"/>
        <v>CL.IC.IT.032201.01</v>
      </c>
      <c r="Z484" s="167" t="s">
        <v>439</v>
      </c>
      <c r="AA484" s="167">
        <v>1246</v>
      </c>
    </row>
    <row r="485" spans="1:27" s="167" customFormat="1" ht="15">
      <c r="A485" s="167" t="s">
        <v>9344</v>
      </c>
      <c r="C485" s="61" t="s">
        <v>12917</v>
      </c>
      <c r="E485" s="61" t="s">
        <v>421</v>
      </c>
      <c r="F485" s="167" t="s">
        <v>422</v>
      </c>
      <c r="G485" s="167" t="s">
        <v>425</v>
      </c>
      <c r="H485" s="61" t="s">
        <v>115</v>
      </c>
      <c r="I485" s="167" t="s">
        <v>426</v>
      </c>
      <c r="J485" s="63" t="str">
        <f t="shared" si="35"/>
        <v>IC.IT.032202</v>
      </c>
      <c r="K485" s="61" t="s">
        <v>13277</v>
      </c>
      <c r="L485" s="167" t="str">
        <f t="shared" si="36"/>
        <v>Intermittent</v>
      </c>
      <c r="M485" s="168" t="str">
        <f t="shared" si="37"/>
        <v>PI.IC.IT.032202.01</v>
      </c>
      <c r="N485" s="168"/>
      <c r="O485" s="168" t="str">
        <f t="shared" si="38"/>
        <v>PH.IC.IT.032202.01</v>
      </c>
      <c r="Q485" s="168" t="str">
        <f t="shared" si="39"/>
        <v>CL.IC.IT.032202.01</v>
      </c>
      <c r="Z485" s="167" t="s">
        <v>439</v>
      </c>
      <c r="AA485" s="167">
        <v>1246</v>
      </c>
    </row>
    <row r="486" spans="1:27" s="167" customFormat="1" ht="15">
      <c r="A486" s="167" t="s">
        <v>9344</v>
      </c>
      <c r="C486" s="61" t="s">
        <v>12917</v>
      </c>
      <c r="D486" s="167" t="s">
        <v>427</v>
      </c>
      <c r="E486" s="61" t="s">
        <v>428</v>
      </c>
      <c r="F486" s="167" t="s">
        <v>422</v>
      </c>
      <c r="G486" s="167" t="s">
        <v>429</v>
      </c>
      <c r="H486" s="61" t="s">
        <v>1</v>
      </c>
      <c r="J486" s="63" t="str">
        <f t="shared" si="35"/>
        <v>IC.IT.032301</v>
      </c>
      <c r="K486" s="61" t="s">
        <v>13277</v>
      </c>
      <c r="L486" s="167" t="str">
        <f t="shared" si="36"/>
        <v>125 mmHg</v>
      </c>
      <c r="M486" s="168" t="str">
        <f t="shared" si="37"/>
        <v>PI.IC.IT.032301.01</v>
      </c>
      <c r="N486" s="168"/>
      <c r="O486" s="168" t="str">
        <f t="shared" si="38"/>
        <v>PH.IC.IT.032301.01</v>
      </c>
      <c r="Q486" s="168" t="str">
        <f t="shared" si="39"/>
        <v>CL.IC.IT.032301.01</v>
      </c>
      <c r="Z486" s="167" t="s">
        <v>439</v>
      </c>
      <c r="AA486" s="167">
        <v>1246</v>
      </c>
    </row>
    <row r="487" spans="1:27" s="167" customFormat="1" ht="15">
      <c r="A487" s="167" t="s">
        <v>9344</v>
      </c>
      <c r="C487" s="61" t="s">
        <v>12917</v>
      </c>
      <c r="E487" s="61" t="s">
        <v>428</v>
      </c>
      <c r="F487" s="167" t="s">
        <v>422</v>
      </c>
      <c r="G487" s="167" t="s">
        <v>431</v>
      </c>
      <c r="H487" s="61" t="s">
        <v>115</v>
      </c>
      <c r="J487" s="63" t="str">
        <f t="shared" si="35"/>
        <v>IC.IT.032302</v>
      </c>
      <c r="K487" s="61" t="s">
        <v>13277</v>
      </c>
      <c r="L487" s="167" t="str">
        <f t="shared" si="36"/>
        <v>75 mmHG</v>
      </c>
      <c r="M487" s="168" t="str">
        <f t="shared" si="37"/>
        <v>PI.IC.IT.032302.01</v>
      </c>
      <c r="N487" s="168"/>
      <c r="O487" s="168" t="str">
        <f t="shared" si="38"/>
        <v>PH.IC.IT.032302.01</v>
      </c>
      <c r="Q487" s="168" t="str">
        <f t="shared" si="39"/>
        <v>CL.IC.IT.032302.01</v>
      </c>
      <c r="Z487" s="167" t="s">
        <v>439</v>
      </c>
      <c r="AA487" s="167">
        <v>1246</v>
      </c>
    </row>
    <row r="488" spans="1:27" s="167" customFormat="1" ht="15">
      <c r="A488" s="167" t="s">
        <v>9344</v>
      </c>
      <c r="C488" s="61" t="s">
        <v>12917</v>
      </c>
      <c r="E488" s="61" t="s">
        <v>428</v>
      </c>
      <c r="F488" s="167" t="s">
        <v>422</v>
      </c>
      <c r="G488" s="167" t="s">
        <v>432</v>
      </c>
      <c r="H488" s="61" t="s">
        <v>0</v>
      </c>
      <c r="J488" s="63" t="str">
        <f t="shared" si="35"/>
        <v>IC.IT.032303</v>
      </c>
      <c r="K488" s="61" t="s">
        <v>13277</v>
      </c>
      <c r="L488" s="167" t="str">
        <f t="shared" si="36"/>
        <v>25 mmHG</v>
      </c>
      <c r="M488" s="168" t="str">
        <f t="shared" si="37"/>
        <v>PI.IC.IT.032303.01</v>
      </c>
      <c r="N488" s="168"/>
      <c r="O488" s="168" t="str">
        <f t="shared" si="38"/>
        <v>PH.IC.IT.032303.01</v>
      </c>
      <c r="Q488" s="168" t="str">
        <f t="shared" si="39"/>
        <v>CL.IC.IT.032303.01</v>
      </c>
      <c r="Z488" s="167" t="s">
        <v>439</v>
      </c>
      <c r="AA488" s="167">
        <v>1246</v>
      </c>
    </row>
    <row r="489" spans="1:27" s="167" customFormat="1" ht="15">
      <c r="A489" s="167" t="s">
        <v>9344</v>
      </c>
      <c r="C489" s="61" t="s">
        <v>12917</v>
      </c>
      <c r="E489" s="61" t="s">
        <v>428</v>
      </c>
      <c r="F489" s="167" t="s">
        <v>422</v>
      </c>
      <c r="G489" s="167" t="s">
        <v>433</v>
      </c>
      <c r="H489" s="61" t="s">
        <v>647</v>
      </c>
      <c r="J489" s="63" t="str">
        <f t="shared" si="35"/>
        <v>IC.IT.032304</v>
      </c>
      <c r="K489" s="61" t="s">
        <v>13277</v>
      </c>
      <c r="L489" s="167" t="str">
        <f t="shared" si="36"/>
        <v>50 mmHG</v>
      </c>
      <c r="M489" s="168" t="str">
        <f t="shared" si="37"/>
        <v>PI.IC.IT.032304.01</v>
      </c>
      <c r="N489" s="168"/>
      <c r="O489" s="168" t="str">
        <f t="shared" si="38"/>
        <v>PH.IC.IT.032304.01</v>
      </c>
      <c r="Q489" s="168" t="str">
        <f t="shared" si="39"/>
        <v>CL.IC.IT.032304.01</v>
      </c>
      <c r="Z489" s="167" t="s">
        <v>439</v>
      </c>
      <c r="AA489" s="167">
        <v>1246</v>
      </c>
    </row>
    <row r="490" spans="1:27" s="167" customFormat="1" ht="15">
      <c r="A490" s="167" t="s">
        <v>9344</v>
      </c>
      <c r="C490" s="61" t="s">
        <v>12917</v>
      </c>
      <c r="E490" s="61" t="s">
        <v>428</v>
      </c>
      <c r="F490" s="167" t="s">
        <v>422</v>
      </c>
      <c r="G490" s="167" t="s">
        <v>434</v>
      </c>
      <c r="H490" s="61" t="s">
        <v>648</v>
      </c>
      <c r="J490" s="63" t="str">
        <f t="shared" si="35"/>
        <v>IC.IT.032305</v>
      </c>
      <c r="K490" s="61" t="s">
        <v>13277</v>
      </c>
      <c r="L490" s="167" t="str">
        <f t="shared" si="36"/>
        <v>100 mmHG</v>
      </c>
      <c r="M490" s="168" t="str">
        <f t="shared" si="37"/>
        <v>PI.IC.IT.032305.01</v>
      </c>
      <c r="N490" s="168"/>
      <c r="O490" s="168" t="str">
        <f t="shared" si="38"/>
        <v>PH.IC.IT.032305.01</v>
      </c>
      <c r="Q490" s="168" t="str">
        <f t="shared" si="39"/>
        <v>CL.IC.IT.032305.01</v>
      </c>
      <c r="Z490" s="167" t="s">
        <v>439</v>
      </c>
      <c r="AA490" s="167">
        <v>1246</v>
      </c>
    </row>
    <row r="491" spans="1:27" s="167" customFormat="1" ht="15">
      <c r="A491" s="167" t="s">
        <v>9344</v>
      </c>
      <c r="C491" s="61" t="s">
        <v>12917</v>
      </c>
      <c r="E491" s="61" t="s">
        <v>428</v>
      </c>
      <c r="F491" s="167" t="s">
        <v>422</v>
      </c>
      <c r="G491" s="167" t="s">
        <v>435</v>
      </c>
      <c r="H491" s="61" t="s">
        <v>231</v>
      </c>
      <c r="J491" s="63" t="str">
        <f t="shared" si="35"/>
        <v>IC.IT.032306</v>
      </c>
      <c r="K491" s="61" t="s">
        <v>13277</v>
      </c>
      <c r="L491" s="167" t="str">
        <f t="shared" si="36"/>
        <v>150 mmHG</v>
      </c>
      <c r="M491" s="168" t="str">
        <f t="shared" si="37"/>
        <v>PI.IC.IT.032306.01</v>
      </c>
      <c r="N491" s="168"/>
      <c r="O491" s="168" t="str">
        <f t="shared" si="38"/>
        <v>PH.IC.IT.032306.01</v>
      </c>
      <c r="Q491" s="168" t="str">
        <f t="shared" si="39"/>
        <v>CL.IC.IT.032306.01</v>
      </c>
      <c r="Z491" s="167" t="s">
        <v>439</v>
      </c>
      <c r="AA491" s="167">
        <v>1246</v>
      </c>
    </row>
    <row r="492" spans="1:27" s="167" customFormat="1" ht="15">
      <c r="A492" s="167" t="s">
        <v>9344</v>
      </c>
      <c r="C492" s="61" t="s">
        <v>12917</v>
      </c>
      <c r="D492" s="167" t="s">
        <v>436</v>
      </c>
      <c r="E492" s="61" t="s">
        <v>544</v>
      </c>
      <c r="F492" s="167" t="s">
        <v>422</v>
      </c>
      <c r="G492" s="167" t="s">
        <v>437</v>
      </c>
      <c r="H492" s="61" t="s">
        <v>1</v>
      </c>
      <c r="I492" s="167" t="s">
        <v>424</v>
      </c>
      <c r="J492" s="63" t="str">
        <f t="shared" si="35"/>
        <v>IC.IT.032401</v>
      </c>
      <c r="K492" s="61" t="s">
        <v>13277</v>
      </c>
      <c r="L492" s="167" t="str">
        <f t="shared" si="36"/>
        <v>Done: specify date/time</v>
      </c>
      <c r="M492" s="168" t="str">
        <f t="shared" si="37"/>
        <v>PI.IC.IT.032401.01</v>
      </c>
      <c r="N492" s="168"/>
      <c r="O492" s="168" t="str">
        <f t="shared" si="38"/>
        <v>PH.IC.IT.032401.01</v>
      </c>
      <c r="Q492" s="168" t="str">
        <f t="shared" si="39"/>
        <v>CL.IC.IT.032401.01</v>
      </c>
      <c r="Z492" s="167" t="s">
        <v>439</v>
      </c>
      <c r="AA492" s="167">
        <v>1246</v>
      </c>
    </row>
    <row r="493" spans="1:27" s="167" customFormat="1" ht="12" customHeight="1">
      <c r="A493" s="167" t="s">
        <v>9344</v>
      </c>
      <c r="C493" s="61" t="s">
        <v>12917</v>
      </c>
      <c r="E493" s="61" t="s">
        <v>544</v>
      </c>
      <c r="F493" s="167" t="s">
        <v>422</v>
      </c>
      <c r="G493" s="167" t="s">
        <v>438</v>
      </c>
      <c r="H493" s="61" t="s">
        <v>115</v>
      </c>
      <c r="I493" s="167" t="s">
        <v>426</v>
      </c>
      <c r="J493" s="63" t="str">
        <f t="shared" si="35"/>
        <v>IC.IT.032402</v>
      </c>
      <c r="K493" s="61" t="s">
        <v>13277</v>
      </c>
      <c r="L493" s="167" t="str">
        <f t="shared" si="36"/>
        <v>Not applicable</v>
      </c>
      <c r="M493" s="168" t="str">
        <f t="shared" si="37"/>
        <v>PI.IC.IT.032402.01</v>
      </c>
      <c r="N493" s="168"/>
      <c r="O493" s="168" t="str">
        <f t="shared" si="38"/>
        <v>PH.IC.IT.032402.01</v>
      </c>
      <c r="Q493" s="168" t="str">
        <f t="shared" si="39"/>
        <v>CL.IC.IT.032402.01</v>
      </c>
      <c r="Z493" s="167" t="s">
        <v>439</v>
      </c>
      <c r="AA493" s="167">
        <v>1246</v>
      </c>
    </row>
    <row r="494" spans="1:27" s="167" customFormat="1" ht="15">
      <c r="A494" s="167" t="s">
        <v>9344</v>
      </c>
      <c r="B494" s="167" t="s">
        <v>9168</v>
      </c>
      <c r="C494" s="61" t="s">
        <v>11</v>
      </c>
      <c r="D494" s="167" t="s">
        <v>9110</v>
      </c>
      <c r="E494" s="61" t="s">
        <v>12175</v>
      </c>
      <c r="F494" s="167" t="s">
        <v>9032</v>
      </c>
      <c r="G494" s="167" t="s">
        <v>9514</v>
      </c>
      <c r="H494" s="61" t="s">
        <v>12175</v>
      </c>
      <c r="I494" s="167" t="s">
        <v>10532</v>
      </c>
      <c r="J494" s="63" t="str">
        <f t="shared" si="35"/>
        <v>IC.IT.040101</v>
      </c>
      <c r="K494" s="61" t="s">
        <v>12175</v>
      </c>
      <c r="L494" s="167" t="str">
        <f t="shared" si="36"/>
        <v xml:space="preserve">      Within normal limits</v>
      </c>
      <c r="M494" s="168" t="str">
        <f t="shared" si="37"/>
        <v>PI.IC.IT.040101.01</v>
      </c>
      <c r="N494" s="168"/>
      <c r="O494" s="168" t="str">
        <f t="shared" si="38"/>
        <v>PH.IC.IT.040101.01</v>
      </c>
      <c r="Q494" s="168" t="str">
        <f t="shared" si="39"/>
        <v>CL.IC.IT.040101.01</v>
      </c>
    </row>
    <row r="495" spans="1:27" s="167" customFormat="1" ht="15">
      <c r="A495" s="167" t="s">
        <v>9344</v>
      </c>
      <c r="C495" s="61" t="s">
        <v>11</v>
      </c>
      <c r="E495" s="61" t="s">
        <v>12175</v>
      </c>
      <c r="F495" s="167" t="s">
        <v>9032</v>
      </c>
      <c r="G495" s="167" t="s">
        <v>9515</v>
      </c>
      <c r="H495" s="61" t="s">
        <v>1863</v>
      </c>
      <c r="I495" s="167" t="s">
        <v>10534</v>
      </c>
      <c r="J495" s="63" t="str">
        <f t="shared" si="35"/>
        <v>IC.IT.040102</v>
      </c>
      <c r="K495" s="61" t="s">
        <v>12175</v>
      </c>
      <c r="L495" s="167" t="str">
        <f t="shared" si="36"/>
        <v xml:space="preserve">      Approximated</v>
      </c>
      <c r="M495" s="168" t="str">
        <f t="shared" si="37"/>
        <v>PI.IC.IT.040102.01</v>
      </c>
      <c r="N495" s="168"/>
      <c r="O495" s="168" t="str">
        <f t="shared" si="38"/>
        <v>PH.IC.IT.040102.01</v>
      </c>
      <c r="Q495" s="168" t="str">
        <f t="shared" si="39"/>
        <v>CL.IC.IT.040102.01</v>
      </c>
    </row>
    <row r="496" spans="1:27" s="167" customFormat="1" ht="15">
      <c r="A496" s="167" t="s">
        <v>9344</v>
      </c>
      <c r="C496" s="61" t="s">
        <v>11</v>
      </c>
      <c r="E496" s="61" t="s">
        <v>12175</v>
      </c>
      <c r="F496" s="167" t="s">
        <v>9032</v>
      </c>
      <c r="G496" s="167" t="s">
        <v>9516</v>
      </c>
      <c r="H496" s="61" t="s">
        <v>12185</v>
      </c>
      <c r="I496" s="167" t="s">
        <v>10536</v>
      </c>
      <c r="J496" s="63" t="str">
        <f t="shared" si="35"/>
        <v>IC.IT.040103</v>
      </c>
      <c r="K496" s="61" t="s">
        <v>12175</v>
      </c>
      <c r="L496" s="167" t="str">
        <f t="shared" si="36"/>
        <v xml:space="preserve">      Dehiscence</v>
      </c>
      <c r="M496" s="168" t="str">
        <f t="shared" si="37"/>
        <v>PI.IC.IT.040103.01</v>
      </c>
      <c r="N496" s="168"/>
      <c r="O496" s="168" t="str">
        <f t="shared" si="38"/>
        <v>PH.IC.IT.040103.01</v>
      </c>
      <c r="Q496" s="168" t="str">
        <f t="shared" si="39"/>
        <v>CL.IC.IT.040103.01</v>
      </c>
    </row>
    <row r="497" spans="1:19" s="167" customFormat="1" ht="15">
      <c r="A497" s="167" t="s">
        <v>9344</v>
      </c>
      <c r="C497" s="61" t="s">
        <v>11</v>
      </c>
      <c r="E497" s="61" t="s">
        <v>12175</v>
      </c>
      <c r="F497" s="167" t="s">
        <v>9032</v>
      </c>
      <c r="G497" s="167" t="s">
        <v>9661</v>
      </c>
      <c r="H497" s="61" t="s">
        <v>11</v>
      </c>
      <c r="I497" s="167" t="s">
        <v>11800</v>
      </c>
      <c r="J497" s="63" t="str">
        <f t="shared" si="35"/>
        <v>IC.IT.040104</v>
      </c>
      <c r="K497" s="61" t="s">
        <v>12175</v>
      </c>
      <c r="L497" s="167" t="str">
        <f t="shared" si="36"/>
        <v xml:space="preserve">      Swelling</v>
      </c>
      <c r="M497" s="168" t="str">
        <f t="shared" si="37"/>
        <v>PI.IC.IT.040104.01</v>
      </c>
      <c r="N497" s="168"/>
      <c r="O497" s="168" t="str">
        <f t="shared" si="38"/>
        <v>PH.IC.IT.040104.01</v>
      </c>
      <c r="Q497" s="168" t="str">
        <f t="shared" si="39"/>
        <v>CL.IC.IT.040104.01</v>
      </c>
    </row>
    <row r="498" spans="1:19" s="167" customFormat="1" ht="15">
      <c r="A498" s="167" t="s">
        <v>9344</v>
      </c>
      <c r="C498" s="61" t="s">
        <v>11</v>
      </c>
      <c r="E498" s="61" t="s">
        <v>12175</v>
      </c>
      <c r="F498" s="167" t="s">
        <v>9032</v>
      </c>
      <c r="G498" s="167" t="s">
        <v>9662</v>
      </c>
      <c r="H498" s="61" t="s">
        <v>212</v>
      </c>
      <c r="I498" s="167" t="s">
        <v>11790</v>
      </c>
      <c r="J498" s="63" t="str">
        <f t="shared" si="35"/>
        <v>IC.IT.040105</v>
      </c>
      <c r="K498" s="61" t="s">
        <v>12175</v>
      </c>
      <c r="L498" s="167" t="str">
        <f t="shared" si="36"/>
        <v xml:space="preserve">      Erythema</v>
      </c>
      <c r="M498" s="168" t="str">
        <f t="shared" si="37"/>
        <v>PI.IC.IT.040105.01</v>
      </c>
      <c r="N498" s="168"/>
      <c r="O498" s="168" t="str">
        <f t="shared" si="38"/>
        <v>PH.IC.IT.040105.01</v>
      </c>
      <c r="Q498" s="168" t="str">
        <f t="shared" si="39"/>
        <v>CL.IC.IT.040105.01</v>
      </c>
    </row>
    <row r="499" spans="1:19" s="167" customFormat="1" ht="15">
      <c r="A499" s="167" t="s">
        <v>9344</v>
      </c>
      <c r="C499" s="61" t="s">
        <v>11</v>
      </c>
      <c r="E499" s="61" t="s">
        <v>12175</v>
      </c>
      <c r="F499" s="167" t="s">
        <v>9032</v>
      </c>
      <c r="G499" s="167" t="s">
        <v>9663</v>
      </c>
      <c r="H499" s="61" t="s">
        <v>6988</v>
      </c>
      <c r="I499" s="167" t="s">
        <v>10538</v>
      </c>
      <c r="J499" s="63" t="str">
        <f t="shared" si="35"/>
        <v>IC.IT.040106</v>
      </c>
      <c r="K499" s="61" t="s">
        <v>12175</v>
      </c>
      <c r="L499" s="167" t="str">
        <f t="shared" si="36"/>
        <v xml:space="preserve">      Bruising</v>
      </c>
      <c r="M499" s="168" t="str">
        <f t="shared" si="37"/>
        <v>PI.IC.IT.040106.01</v>
      </c>
      <c r="N499" s="168"/>
      <c r="O499" s="168" t="str">
        <f t="shared" si="38"/>
        <v>PH.IC.IT.040106.01</v>
      </c>
      <c r="Q499" s="168" t="str">
        <f t="shared" si="39"/>
        <v>CL.IC.IT.040106.01</v>
      </c>
    </row>
    <row r="500" spans="1:19" s="167" customFormat="1" ht="15">
      <c r="A500" s="167" t="s">
        <v>9344</v>
      </c>
      <c r="C500" s="61" t="s">
        <v>11</v>
      </c>
      <c r="E500" s="61" t="s">
        <v>12175</v>
      </c>
      <c r="F500" s="167" t="s">
        <v>9032</v>
      </c>
      <c r="G500" s="167" t="s">
        <v>13212</v>
      </c>
      <c r="H500" s="61" t="s">
        <v>573</v>
      </c>
      <c r="I500" s="167" t="s">
        <v>10540</v>
      </c>
      <c r="J500" s="63" t="str">
        <f t="shared" si="35"/>
        <v>IC.IT.040107</v>
      </c>
      <c r="K500" s="61" t="s">
        <v>12175</v>
      </c>
      <c r="L500" s="167" t="str">
        <f t="shared" si="36"/>
        <v xml:space="preserve">      Evisceration</v>
      </c>
      <c r="M500" s="168" t="str">
        <f t="shared" si="37"/>
        <v>PI.IC.IT.040107.01</v>
      </c>
      <c r="N500" s="168"/>
      <c r="O500" s="168" t="str">
        <f t="shared" si="38"/>
        <v>PH.IC.IT.040107.01</v>
      </c>
      <c r="Q500" s="168" t="str">
        <f t="shared" si="39"/>
        <v>CL.IC.IT.040107.01</v>
      </c>
    </row>
    <row r="501" spans="1:19" s="167" customFormat="1" ht="15">
      <c r="A501" s="167" t="s">
        <v>9344</v>
      </c>
      <c r="C501" s="61" t="s">
        <v>11</v>
      </c>
      <c r="E501" s="61" t="s">
        <v>12175</v>
      </c>
      <c r="F501" s="167" t="s">
        <v>9032</v>
      </c>
      <c r="G501" s="167" t="s">
        <v>9664</v>
      </c>
      <c r="H501" s="61" t="s">
        <v>92</v>
      </c>
      <c r="I501" s="167" t="s">
        <v>12207</v>
      </c>
      <c r="J501" s="63" t="str">
        <f t="shared" si="35"/>
        <v>IC.IT.040108</v>
      </c>
      <c r="K501" s="61" t="s">
        <v>12175</v>
      </c>
      <c r="L501" s="167" t="str">
        <f t="shared" si="36"/>
        <v xml:space="preserve">      Unable to assess due to dressing</v>
      </c>
      <c r="M501" s="168" t="str">
        <f t="shared" si="37"/>
        <v>PI.IC.IT.040108.01</v>
      </c>
      <c r="N501" s="168"/>
      <c r="O501" s="168" t="str">
        <f t="shared" si="38"/>
        <v>PH.IC.IT.040108.01</v>
      </c>
      <c r="Q501" s="168" t="str">
        <f t="shared" si="39"/>
        <v>CL.IC.IT.040108.01</v>
      </c>
    </row>
    <row r="502" spans="1:19" s="167" customFormat="1" ht="15">
      <c r="A502" s="167" t="s">
        <v>9344</v>
      </c>
      <c r="C502" s="61" t="s">
        <v>11</v>
      </c>
      <c r="E502" s="61" t="s">
        <v>12175</v>
      </c>
      <c r="F502" s="167" t="s">
        <v>9032</v>
      </c>
      <c r="G502" s="167" t="s">
        <v>9665</v>
      </c>
      <c r="H502" s="61" t="s">
        <v>93</v>
      </c>
      <c r="I502" s="167" t="s">
        <v>12437</v>
      </c>
      <c r="J502" s="63" t="str">
        <f t="shared" si="35"/>
        <v>IC.IT.040109</v>
      </c>
      <c r="K502" s="61" t="s">
        <v>12175</v>
      </c>
      <c r="L502" s="167" t="str">
        <f t="shared" si="36"/>
        <v xml:space="preserve">      Other: specify</v>
      </c>
      <c r="M502" s="168" t="str">
        <f t="shared" si="37"/>
        <v>PI.IC.IT.040109.01</v>
      </c>
      <c r="N502" s="168"/>
      <c r="O502" s="168" t="str">
        <f t="shared" si="38"/>
        <v>PH.IC.IT.040109.01</v>
      </c>
      <c r="Q502" s="168" t="str">
        <f t="shared" si="39"/>
        <v>CL.IC.IT.040109.01</v>
      </c>
    </row>
    <row r="503" spans="1:19" s="167" customFormat="1" ht="15">
      <c r="A503" s="167" t="s">
        <v>9344</v>
      </c>
      <c r="C503" s="61" t="s">
        <v>11</v>
      </c>
      <c r="E503" s="61" t="s">
        <v>12175</v>
      </c>
      <c r="F503" s="167" t="s">
        <v>9009</v>
      </c>
      <c r="G503" s="61" t="s">
        <v>9274</v>
      </c>
      <c r="H503" s="61" t="s">
        <v>3188</v>
      </c>
      <c r="I503" s="61" t="s">
        <v>9271</v>
      </c>
      <c r="J503" s="63" t="str">
        <f t="shared" si="35"/>
        <v>IC.IT.040110</v>
      </c>
      <c r="K503" s="61" t="s">
        <v>12175</v>
      </c>
      <c r="L503" s="167" t="str">
        <f t="shared" si="36"/>
        <v xml:space="preserve">  Unable to assess</v>
      </c>
      <c r="M503" s="168" t="str">
        <f t="shared" si="37"/>
        <v>PI.IC.IT.040110.01</v>
      </c>
      <c r="N503" s="168"/>
      <c r="O503" s="168" t="str">
        <f t="shared" si="38"/>
        <v>PH.IC.IT.040110.01</v>
      </c>
      <c r="Q503" s="168" t="str">
        <f t="shared" si="39"/>
        <v>CL.IC.IT.040110.01</v>
      </c>
      <c r="R503" s="167" t="s">
        <v>12465</v>
      </c>
      <c r="S503" s="167">
        <v>146</v>
      </c>
    </row>
    <row r="504" spans="1:19" s="167" customFormat="1" ht="15">
      <c r="A504" s="167" t="s">
        <v>9344</v>
      </c>
      <c r="C504" s="61" t="s">
        <v>11</v>
      </c>
      <c r="E504" s="61" t="s">
        <v>12175</v>
      </c>
      <c r="F504" s="167" t="s">
        <v>9009</v>
      </c>
      <c r="G504" s="61" t="s">
        <v>9667</v>
      </c>
      <c r="H504" s="61" t="s">
        <v>155</v>
      </c>
      <c r="I504" s="61" t="s">
        <v>8642</v>
      </c>
      <c r="J504" s="63" t="str">
        <f t="shared" si="35"/>
        <v>IC.IT.040111</v>
      </c>
      <c r="K504" s="61" t="s">
        <v>12175</v>
      </c>
      <c r="L504" s="167" t="str">
        <f t="shared" si="36"/>
        <v xml:space="preserve"> Date/Time specify</v>
      </c>
      <c r="M504" s="168" t="str">
        <f t="shared" si="37"/>
        <v>PI.IC.IT.040111.01</v>
      </c>
      <c r="N504" s="168"/>
      <c r="O504" s="168" t="str">
        <f t="shared" si="38"/>
        <v>PH.IC.IT.040111.01</v>
      </c>
      <c r="Q504" s="168" t="str">
        <f t="shared" si="39"/>
        <v>CL.IC.IT.040111.01</v>
      </c>
      <c r="R504" s="167" t="s">
        <v>12465</v>
      </c>
      <c r="S504" s="167">
        <v>798</v>
      </c>
    </row>
    <row r="505" spans="1:19" s="167" customFormat="1" ht="15">
      <c r="A505" s="167" t="s">
        <v>9344</v>
      </c>
      <c r="C505" s="61" t="s">
        <v>11</v>
      </c>
      <c r="D505" s="167" t="s">
        <v>9100</v>
      </c>
      <c r="E505" s="61" t="s">
        <v>1863</v>
      </c>
      <c r="F505" s="167" t="s">
        <v>9032</v>
      </c>
      <c r="G505" s="167" t="s">
        <v>10806</v>
      </c>
      <c r="H505" s="61" t="s">
        <v>12175</v>
      </c>
      <c r="I505" s="167" t="s">
        <v>11753</v>
      </c>
      <c r="J505" s="63" t="str">
        <f t="shared" si="35"/>
        <v>IC.IT.040201</v>
      </c>
      <c r="K505" s="61" t="s">
        <v>12175</v>
      </c>
      <c r="L505" s="167" t="str">
        <f t="shared" si="36"/>
        <v xml:space="preserve">     Unchanged</v>
      </c>
      <c r="M505" s="168" t="str">
        <f t="shared" si="37"/>
        <v>PI.IC.IT.040201.01</v>
      </c>
      <c r="N505" s="168"/>
      <c r="O505" s="168" t="str">
        <f t="shared" si="38"/>
        <v>PH.IC.IT.040201.01</v>
      </c>
      <c r="Q505" s="168" t="str">
        <f t="shared" si="39"/>
        <v>CL.IC.IT.040201.01</v>
      </c>
    </row>
    <row r="506" spans="1:19" s="167" customFormat="1" ht="15">
      <c r="A506" s="167" t="s">
        <v>9344</v>
      </c>
      <c r="C506" s="61" t="s">
        <v>11</v>
      </c>
      <c r="E506" s="61" t="s">
        <v>1863</v>
      </c>
      <c r="F506" s="167" t="s">
        <v>9032</v>
      </c>
      <c r="G506" s="167" t="s">
        <v>9668</v>
      </c>
      <c r="H506" s="61" t="s">
        <v>1863</v>
      </c>
      <c r="I506" s="167" t="s">
        <v>11752</v>
      </c>
      <c r="J506" s="63" t="str">
        <f t="shared" si="35"/>
        <v>IC.IT.040202</v>
      </c>
      <c r="K506" s="61" t="s">
        <v>12175</v>
      </c>
      <c r="L506" s="167" t="str">
        <f t="shared" si="36"/>
        <v xml:space="preserve">      Decreasing</v>
      </c>
      <c r="M506" s="168" t="str">
        <f t="shared" si="37"/>
        <v>PI.IC.IT.040202.01</v>
      </c>
      <c r="N506" s="168"/>
      <c r="O506" s="168" t="str">
        <f t="shared" si="38"/>
        <v>PH.IC.IT.040202.01</v>
      </c>
      <c r="Q506" s="168" t="str">
        <f t="shared" si="39"/>
        <v>CL.IC.IT.040202.01</v>
      </c>
    </row>
    <row r="507" spans="1:19" s="167" customFormat="1" ht="15">
      <c r="A507" s="167" t="s">
        <v>9344</v>
      </c>
      <c r="C507" s="61" t="s">
        <v>11</v>
      </c>
      <c r="E507" s="61" t="s">
        <v>1863</v>
      </c>
      <c r="F507" s="167" t="s">
        <v>9032</v>
      </c>
      <c r="G507" s="167" t="s">
        <v>9388</v>
      </c>
      <c r="H507" s="61" t="s">
        <v>12185</v>
      </c>
      <c r="I507" s="167" t="s">
        <v>11583</v>
      </c>
      <c r="J507" s="63" t="str">
        <f t="shared" si="35"/>
        <v>IC.IT.040203</v>
      </c>
      <c r="K507" s="61" t="s">
        <v>12175</v>
      </c>
      <c r="L507" s="167" t="str">
        <f t="shared" si="36"/>
        <v xml:space="preserve">      Increasing</v>
      </c>
      <c r="M507" s="168" t="str">
        <f t="shared" si="37"/>
        <v>PI.IC.IT.040203.01</v>
      </c>
      <c r="N507" s="168"/>
      <c r="O507" s="168" t="str">
        <f t="shared" si="38"/>
        <v>PH.IC.IT.040203.01</v>
      </c>
      <c r="Q507" s="168" t="str">
        <f t="shared" si="39"/>
        <v>CL.IC.IT.040203.01</v>
      </c>
    </row>
    <row r="508" spans="1:19" s="167" customFormat="1" ht="15">
      <c r="A508" s="167" t="s">
        <v>9344</v>
      </c>
      <c r="C508" s="61" t="s">
        <v>11</v>
      </c>
      <c r="E508" s="61" t="s">
        <v>1863</v>
      </c>
      <c r="F508" s="167" t="s">
        <v>9032</v>
      </c>
      <c r="G508" s="167" t="s">
        <v>9389</v>
      </c>
      <c r="H508" s="61" t="s">
        <v>11</v>
      </c>
      <c r="I508" s="167" t="s">
        <v>9390</v>
      </c>
      <c r="J508" s="63" t="str">
        <f t="shared" si="35"/>
        <v>IC.IT.040204</v>
      </c>
      <c r="K508" s="61" t="s">
        <v>12175</v>
      </c>
      <c r="L508" s="167" t="str">
        <f t="shared" si="36"/>
        <v xml:space="preserve">     Site marked, date/time:  specify</v>
      </c>
      <c r="M508" s="168" t="str">
        <f t="shared" si="37"/>
        <v>PI.IC.IT.040204.01</v>
      </c>
      <c r="N508" s="168"/>
      <c r="O508" s="168" t="str">
        <f t="shared" si="38"/>
        <v>PH.IC.IT.040204.01</v>
      </c>
      <c r="Q508" s="168" t="str">
        <f t="shared" si="39"/>
        <v>CL.IC.IT.040204.01</v>
      </c>
    </row>
    <row r="509" spans="1:19" s="167" customFormat="1" ht="15">
      <c r="A509" s="167" t="s">
        <v>9344</v>
      </c>
      <c r="C509" s="61" t="s">
        <v>11</v>
      </c>
      <c r="D509" s="167" t="s">
        <v>9010</v>
      </c>
      <c r="E509" s="61" t="s">
        <v>12185</v>
      </c>
      <c r="F509" s="167" t="s">
        <v>9032</v>
      </c>
      <c r="G509" s="167" t="s">
        <v>9391</v>
      </c>
      <c r="H509" s="61" t="s">
        <v>12175</v>
      </c>
      <c r="I509" s="167" t="s">
        <v>11474</v>
      </c>
      <c r="J509" s="63" t="str">
        <f t="shared" si="35"/>
        <v>IC.IT.040301</v>
      </c>
      <c r="K509" s="61" t="s">
        <v>12175</v>
      </c>
      <c r="L509" s="167" t="str">
        <f t="shared" si="36"/>
        <v xml:space="preserve">      Consistent with body temperature</v>
      </c>
      <c r="M509" s="168" t="str">
        <f t="shared" si="37"/>
        <v>PI.IC.IT.040301.01</v>
      </c>
      <c r="N509" s="168"/>
      <c r="O509" s="168" t="str">
        <f t="shared" si="38"/>
        <v>PH.IC.IT.040301.01</v>
      </c>
      <c r="Q509" s="168" t="str">
        <f t="shared" si="39"/>
        <v>CL.IC.IT.040301.01</v>
      </c>
    </row>
    <row r="510" spans="1:19" s="167" customFormat="1" ht="15">
      <c r="A510" s="167" t="s">
        <v>9344</v>
      </c>
      <c r="C510" s="61" t="s">
        <v>11</v>
      </c>
      <c r="E510" s="61" t="s">
        <v>12185</v>
      </c>
      <c r="F510" s="167" t="s">
        <v>9032</v>
      </c>
      <c r="G510" s="167" t="s">
        <v>9520</v>
      </c>
      <c r="H510" s="61" t="s">
        <v>1863</v>
      </c>
      <c r="I510" s="167" t="s">
        <v>11504</v>
      </c>
      <c r="J510" s="63" t="str">
        <f t="shared" si="35"/>
        <v>IC.IT.040302</v>
      </c>
      <c r="K510" s="61" t="s">
        <v>12175</v>
      </c>
      <c r="L510" s="167" t="str">
        <f t="shared" si="36"/>
        <v xml:space="preserve">      Warmer than general body temperature</v>
      </c>
      <c r="M510" s="168" t="str">
        <f t="shared" si="37"/>
        <v>PI.IC.IT.040302.01</v>
      </c>
      <c r="N510" s="168"/>
      <c r="O510" s="168" t="str">
        <f t="shared" si="38"/>
        <v>PH.IC.IT.040302.01</v>
      </c>
      <c r="Q510" s="168" t="str">
        <f t="shared" si="39"/>
        <v>CL.IC.IT.040302.01</v>
      </c>
    </row>
    <row r="511" spans="1:19" s="167" customFormat="1" ht="15">
      <c r="A511" s="167" t="s">
        <v>9344</v>
      </c>
      <c r="C511" s="61" t="s">
        <v>11</v>
      </c>
      <c r="E511" s="61" t="s">
        <v>12185</v>
      </c>
      <c r="F511" s="167" t="s">
        <v>9032</v>
      </c>
      <c r="G511" s="167" t="s">
        <v>9521</v>
      </c>
      <c r="H511" s="61" t="s">
        <v>12185</v>
      </c>
      <c r="I511" s="167" t="s">
        <v>11506</v>
      </c>
      <c r="J511" s="63" t="str">
        <f t="shared" si="35"/>
        <v>IC.IT.040303</v>
      </c>
      <c r="K511" s="61" t="s">
        <v>12175</v>
      </c>
      <c r="L511" s="167" t="str">
        <f t="shared" si="36"/>
        <v xml:space="preserve">      Warmer than opposite body part</v>
      </c>
      <c r="M511" s="168" t="str">
        <f t="shared" si="37"/>
        <v>PI.IC.IT.040303.01</v>
      </c>
      <c r="N511" s="168"/>
      <c r="O511" s="168" t="str">
        <f t="shared" si="38"/>
        <v>PH.IC.IT.040303.01</v>
      </c>
      <c r="Q511" s="168" t="str">
        <f t="shared" si="39"/>
        <v>CL.IC.IT.040303.01</v>
      </c>
    </row>
    <row r="512" spans="1:19" s="167" customFormat="1" ht="15">
      <c r="A512" s="167" t="s">
        <v>9344</v>
      </c>
      <c r="C512" s="61" t="s">
        <v>11</v>
      </c>
      <c r="E512" s="61" t="s">
        <v>12185</v>
      </c>
      <c r="F512" s="167" t="s">
        <v>9032</v>
      </c>
      <c r="G512" s="167" t="s">
        <v>9522</v>
      </c>
      <c r="H512" s="61" t="s">
        <v>11</v>
      </c>
      <c r="I512" s="167" t="s">
        <v>11508</v>
      </c>
      <c r="J512" s="63" t="str">
        <f t="shared" si="35"/>
        <v>IC.IT.040304</v>
      </c>
      <c r="K512" s="61" t="s">
        <v>12175</v>
      </c>
      <c r="L512" s="167" t="str">
        <f t="shared" si="36"/>
        <v xml:space="preserve">      Cooler than general body temperature</v>
      </c>
      <c r="M512" s="168" t="str">
        <f t="shared" si="37"/>
        <v>PI.IC.IT.040304.01</v>
      </c>
      <c r="N512" s="168"/>
      <c r="O512" s="168" t="str">
        <f t="shared" si="38"/>
        <v>PH.IC.IT.040304.01</v>
      </c>
      <c r="Q512" s="168" t="str">
        <f t="shared" si="39"/>
        <v>CL.IC.IT.040304.01</v>
      </c>
    </row>
    <row r="513" spans="1:19" s="167" customFormat="1" ht="15">
      <c r="A513" s="167" t="s">
        <v>9344</v>
      </c>
      <c r="C513" s="61" t="s">
        <v>11</v>
      </c>
      <c r="E513" s="61" t="s">
        <v>12185</v>
      </c>
      <c r="F513" s="167" t="s">
        <v>9032</v>
      </c>
      <c r="G513" s="167" t="s">
        <v>9524</v>
      </c>
      <c r="H513" s="61" t="s">
        <v>212</v>
      </c>
      <c r="I513" s="167" t="s">
        <v>11510</v>
      </c>
      <c r="J513" s="63" t="str">
        <f t="shared" si="35"/>
        <v>IC.IT.040305</v>
      </c>
      <c r="K513" s="61" t="s">
        <v>12175</v>
      </c>
      <c r="L513" s="167" t="str">
        <f t="shared" si="36"/>
        <v xml:space="preserve">      Cooler than opposite body part</v>
      </c>
      <c r="M513" s="168" t="str">
        <f t="shared" si="37"/>
        <v>PI.IC.IT.040305.01</v>
      </c>
      <c r="N513" s="168"/>
      <c r="O513" s="168" t="str">
        <f t="shared" si="38"/>
        <v>PH.IC.IT.040305.01</v>
      </c>
      <c r="Q513" s="168" t="str">
        <f t="shared" si="39"/>
        <v>CL.IC.IT.040305.01</v>
      </c>
    </row>
    <row r="514" spans="1:19" s="167" customFormat="1" ht="15">
      <c r="A514" s="167" t="s">
        <v>9101</v>
      </c>
      <c r="C514" s="61" t="s">
        <v>11</v>
      </c>
      <c r="E514" s="61" t="s">
        <v>12185</v>
      </c>
      <c r="F514" s="167" t="s">
        <v>9009</v>
      </c>
      <c r="G514" s="61" t="s">
        <v>9270</v>
      </c>
      <c r="H514" s="61" t="s">
        <v>6988</v>
      </c>
      <c r="I514" s="61" t="s">
        <v>9271</v>
      </c>
      <c r="J514" s="63" t="str">
        <f t="shared" ref="J514:J577" si="40">CONCATENATE("IC.IT.",C514,E514,H514)</f>
        <v>IC.IT.040306</v>
      </c>
      <c r="K514" s="61" t="s">
        <v>12175</v>
      </c>
      <c r="L514" s="167" t="str">
        <f t="shared" ref="L514:L577" si="41">G514</f>
        <v xml:space="preserve"> Unable to Assess</v>
      </c>
      <c r="M514" s="168" t="str">
        <f t="shared" ref="M514:M577" si="42">CONCATENATE("PI.",J514,".",K514)</f>
        <v>PI.IC.IT.040306.01</v>
      </c>
      <c r="N514" s="168"/>
      <c r="O514" s="168" t="str">
        <f t="shared" ref="O514:O577" si="43">CONCATENATE("PH.",J514,".",K514)</f>
        <v>PH.IC.IT.040306.01</v>
      </c>
      <c r="Q514" s="168" t="str">
        <f t="shared" ref="Q514:Q577" si="44">CONCATENATE("CL.",J514,".",K514)</f>
        <v>CL.IC.IT.040306.01</v>
      </c>
      <c r="R514" s="167" t="s">
        <v>12465</v>
      </c>
      <c r="S514" s="167">
        <v>147</v>
      </c>
    </row>
    <row r="515" spans="1:19" s="167" customFormat="1" ht="15">
      <c r="A515" s="167" t="s">
        <v>9344</v>
      </c>
      <c r="C515" s="61" t="s">
        <v>12594</v>
      </c>
      <c r="D515" s="167" t="s">
        <v>9272</v>
      </c>
      <c r="E515" s="61" t="s">
        <v>12594</v>
      </c>
      <c r="F515" s="167" t="s">
        <v>9032</v>
      </c>
      <c r="G515" s="167" t="s">
        <v>9440</v>
      </c>
      <c r="H515" s="61" t="s">
        <v>1702</v>
      </c>
      <c r="I515" s="167" t="s">
        <v>10029</v>
      </c>
      <c r="J515" s="63" t="str">
        <f t="shared" si="40"/>
        <v>IC.IT.040401</v>
      </c>
      <c r="K515" s="61" t="s">
        <v>1702</v>
      </c>
      <c r="L515" s="167" t="str">
        <f t="shared" si="41"/>
        <v xml:space="preserve">      Staples</v>
      </c>
      <c r="M515" s="168" t="str">
        <f t="shared" si="42"/>
        <v>PI.IC.IT.040401.01</v>
      </c>
      <c r="N515" s="168"/>
      <c r="O515" s="168" t="str">
        <f t="shared" si="43"/>
        <v>PH.IC.IT.040401.01</v>
      </c>
      <c r="Q515" s="168" t="str">
        <f t="shared" si="44"/>
        <v>CL.IC.IT.040401.01</v>
      </c>
    </row>
    <row r="516" spans="1:19" s="167" customFormat="1" ht="15">
      <c r="A516" s="167" t="s">
        <v>9344</v>
      </c>
      <c r="C516" s="61" t="s">
        <v>12594</v>
      </c>
      <c r="E516" s="61" t="s">
        <v>12594</v>
      </c>
      <c r="F516" s="167" t="s">
        <v>9032</v>
      </c>
      <c r="G516" s="167" t="s">
        <v>10191</v>
      </c>
      <c r="H516" s="61" t="s">
        <v>12182</v>
      </c>
      <c r="I516" s="167" t="s">
        <v>10756</v>
      </c>
      <c r="J516" s="63" t="str">
        <f t="shared" si="40"/>
        <v>IC.IT.040402</v>
      </c>
      <c r="K516" s="61" t="s">
        <v>1702</v>
      </c>
      <c r="L516" s="167" t="str">
        <f t="shared" si="41"/>
        <v xml:space="preserve">     Sutures</v>
      </c>
      <c r="M516" s="168" t="str">
        <f t="shared" si="42"/>
        <v>PI.IC.IT.040402.01</v>
      </c>
      <c r="N516" s="168"/>
      <c r="O516" s="168" t="str">
        <f t="shared" si="43"/>
        <v>PH.IC.IT.040402.01</v>
      </c>
      <c r="Q516" s="168" t="str">
        <f t="shared" si="44"/>
        <v>CL.IC.IT.040402.01</v>
      </c>
    </row>
    <row r="517" spans="1:19" s="167" customFormat="1" ht="15">
      <c r="A517" s="167" t="s">
        <v>9344</v>
      </c>
      <c r="C517" s="61" t="s">
        <v>12594</v>
      </c>
      <c r="E517" s="61" t="s">
        <v>12594</v>
      </c>
      <c r="F517" s="167" t="s">
        <v>9032</v>
      </c>
      <c r="G517" s="167" t="s">
        <v>9881</v>
      </c>
      <c r="H517" s="61" t="s">
        <v>12592</v>
      </c>
      <c r="I517" s="167" t="s">
        <v>9882</v>
      </c>
      <c r="J517" s="63" t="str">
        <f t="shared" si="40"/>
        <v>IC.IT.040403</v>
      </c>
      <c r="K517" s="61" t="s">
        <v>1702</v>
      </c>
      <c r="L517" s="167" t="str">
        <f t="shared" si="41"/>
        <v xml:space="preserve">      Steri-strips</v>
      </c>
      <c r="M517" s="168" t="str">
        <f t="shared" si="42"/>
        <v>PI.IC.IT.040403.01</v>
      </c>
      <c r="N517" s="168"/>
      <c r="O517" s="168" t="str">
        <f t="shared" si="43"/>
        <v>PH.IC.IT.040403.01</v>
      </c>
      <c r="Q517" s="168" t="str">
        <f t="shared" si="44"/>
        <v>CL.IC.IT.040403.01</v>
      </c>
    </row>
    <row r="518" spans="1:19" s="167" customFormat="1" ht="15">
      <c r="A518" s="167" t="s">
        <v>9344</v>
      </c>
      <c r="C518" s="61" t="s">
        <v>12594</v>
      </c>
      <c r="E518" s="61" t="s">
        <v>12594</v>
      </c>
      <c r="F518" s="167" t="s">
        <v>9032</v>
      </c>
      <c r="G518" s="167" t="s">
        <v>9883</v>
      </c>
      <c r="H518" s="61" t="s">
        <v>12594</v>
      </c>
      <c r="I518" s="167" t="s">
        <v>9934</v>
      </c>
      <c r="J518" s="63" t="str">
        <f t="shared" si="40"/>
        <v>IC.IT.040404</v>
      </c>
      <c r="K518" s="61" t="s">
        <v>1702</v>
      </c>
      <c r="L518" s="167" t="str">
        <f t="shared" si="41"/>
        <v xml:space="preserve">      Retention sutures</v>
      </c>
      <c r="M518" s="168" t="str">
        <f t="shared" si="42"/>
        <v>PI.IC.IT.040404.01</v>
      </c>
      <c r="N518" s="168"/>
      <c r="O518" s="168" t="str">
        <f t="shared" si="43"/>
        <v>PH.IC.IT.040404.01</v>
      </c>
      <c r="Q518" s="168" t="str">
        <f t="shared" si="44"/>
        <v>CL.IC.IT.040404.01</v>
      </c>
    </row>
    <row r="519" spans="1:19" s="167" customFormat="1" ht="15">
      <c r="A519" s="167" t="s">
        <v>9344</v>
      </c>
      <c r="C519" s="61" t="s">
        <v>12594</v>
      </c>
      <c r="E519" s="61" t="s">
        <v>12594</v>
      </c>
      <c r="F519" s="167" t="s">
        <v>9032</v>
      </c>
      <c r="G519" s="167" t="s">
        <v>9884</v>
      </c>
      <c r="H519" s="61" t="s">
        <v>212</v>
      </c>
      <c r="I519" s="167" t="s">
        <v>9740</v>
      </c>
      <c r="J519" s="63" t="str">
        <f t="shared" si="40"/>
        <v>IC.IT.040405</v>
      </c>
      <c r="K519" s="61" t="s">
        <v>1702</v>
      </c>
      <c r="L519" s="167" t="str">
        <f t="shared" si="41"/>
        <v xml:space="preserve">      Glue</v>
      </c>
      <c r="M519" s="168" t="str">
        <f t="shared" si="42"/>
        <v>PI.IC.IT.040405.01</v>
      </c>
      <c r="N519" s="168"/>
      <c r="O519" s="168" t="str">
        <f t="shared" si="43"/>
        <v>PH.IC.IT.040405.01</v>
      </c>
      <c r="Q519" s="168" t="str">
        <f t="shared" si="44"/>
        <v>CL.IC.IT.040405.01</v>
      </c>
    </row>
    <row r="520" spans="1:19" s="167" customFormat="1" ht="15">
      <c r="A520" s="167" t="s">
        <v>9344</v>
      </c>
      <c r="C520" s="61" t="s">
        <v>11</v>
      </c>
      <c r="E520" s="61" t="s">
        <v>11</v>
      </c>
      <c r="F520" s="167" t="s">
        <v>9032</v>
      </c>
      <c r="G520" s="167" t="s">
        <v>9741</v>
      </c>
      <c r="H520" s="61" t="s">
        <v>6988</v>
      </c>
      <c r="I520" s="167" t="s">
        <v>9742</v>
      </c>
      <c r="J520" s="63" t="str">
        <f t="shared" si="40"/>
        <v>IC.IT.040406</v>
      </c>
      <c r="K520" s="61" t="s">
        <v>12175</v>
      </c>
      <c r="L520" s="167" t="str">
        <f t="shared" si="41"/>
        <v xml:space="preserve">      Not closed</v>
      </c>
      <c r="M520" s="168" t="str">
        <f t="shared" si="42"/>
        <v>PI.IC.IT.040406.01</v>
      </c>
      <c r="N520" s="168"/>
      <c r="O520" s="168" t="str">
        <f t="shared" si="43"/>
        <v>PH.IC.IT.040406.01</v>
      </c>
      <c r="Q520" s="168" t="str">
        <f t="shared" si="44"/>
        <v>CL.IC.IT.040406.01</v>
      </c>
    </row>
    <row r="521" spans="1:19" s="167" customFormat="1" ht="15">
      <c r="A521" s="167" t="s">
        <v>9344</v>
      </c>
      <c r="C521" s="61" t="s">
        <v>11</v>
      </c>
      <c r="E521" s="61" t="s">
        <v>11</v>
      </c>
      <c r="F521" s="167" t="s">
        <v>9009</v>
      </c>
      <c r="G521" s="61" t="s">
        <v>9393</v>
      </c>
      <c r="H521" s="61" t="s">
        <v>573</v>
      </c>
      <c r="I521" s="61" t="s">
        <v>9394</v>
      </c>
      <c r="J521" s="63" t="str">
        <f t="shared" si="40"/>
        <v>IC.IT.040407</v>
      </c>
      <c r="K521" s="61" t="s">
        <v>12175</v>
      </c>
      <c r="L521" s="167" t="str">
        <f t="shared" si="41"/>
        <v xml:space="preserve">  Wound vac</v>
      </c>
      <c r="M521" s="168" t="str">
        <f t="shared" si="42"/>
        <v>PI.IC.IT.040407.01</v>
      </c>
      <c r="N521" s="168"/>
      <c r="O521" s="168" t="str">
        <f t="shared" si="43"/>
        <v>PH.IC.IT.040407.01</v>
      </c>
      <c r="Q521" s="168" t="str">
        <f t="shared" si="44"/>
        <v>CL.IC.IT.040407.01</v>
      </c>
      <c r="R521" s="167" t="s">
        <v>12465</v>
      </c>
      <c r="S521" s="167">
        <v>145</v>
      </c>
    </row>
    <row r="522" spans="1:19" s="167" customFormat="1" ht="15">
      <c r="A522" s="167" t="s">
        <v>9344</v>
      </c>
      <c r="C522" s="61" t="s">
        <v>11</v>
      </c>
      <c r="E522" s="61" t="s">
        <v>11</v>
      </c>
      <c r="F522" s="167" t="s">
        <v>9009</v>
      </c>
      <c r="G522" s="61" t="s">
        <v>7339</v>
      </c>
      <c r="H522" s="61" t="s">
        <v>92</v>
      </c>
      <c r="I522" s="61" t="s">
        <v>9271</v>
      </c>
      <c r="J522" s="63" t="str">
        <f t="shared" si="40"/>
        <v>IC.IT.040408</v>
      </c>
      <c r="K522" s="61" t="s">
        <v>12175</v>
      </c>
      <c r="L522" s="167" t="str">
        <f t="shared" si="41"/>
        <v>Unable to assess</v>
      </c>
      <c r="M522" s="168" t="str">
        <f t="shared" si="42"/>
        <v>PI.IC.IT.040408.01</v>
      </c>
      <c r="N522" s="168"/>
      <c r="O522" s="168" t="str">
        <f t="shared" si="43"/>
        <v>PH.IC.IT.040408.01</v>
      </c>
      <c r="Q522" s="168" t="str">
        <f t="shared" si="44"/>
        <v>CL.IC.IT.040408.01</v>
      </c>
      <c r="R522" s="167" t="s">
        <v>12465</v>
      </c>
      <c r="S522" s="167">
        <v>148</v>
      </c>
    </row>
    <row r="523" spans="1:19" s="167" customFormat="1" ht="15">
      <c r="A523" s="167" t="s">
        <v>9344</v>
      </c>
      <c r="C523" s="61" t="s">
        <v>12594</v>
      </c>
      <c r="D523" s="167" t="s">
        <v>8040</v>
      </c>
      <c r="E523" s="61" t="s">
        <v>212</v>
      </c>
      <c r="F523" s="167" t="s">
        <v>9032</v>
      </c>
      <c r="G523" s="167" t="s">
        <v>9743</v>
      </c>
      <c r="H523" s="61" t="s">
        <v>1702</v>
      </c>
      <c r="I523" s="167" t="s">
        <v>12157</v>
      </c>
      <c r="J523" s="63" t="str">
        <f t="shared" si="40"/>
        <v>IC.IT.040501</v>
      </c>
      <c r="K523" s="61" t="s">
        <v>1702</v>
      </c>
      <c r="L523" s="167" t="str">
        <f t="shared" si="41"/>
        <v xml:space="preserve">      None</v>
      </c>
      <c r="M523" s="168" t="str">
        <f t="shared" si="42"/>
        <v>PI.IC.IT.040501.01</v>
      </c>
      <c r="N523" s="168"/>
      <c r="O523" s="168" t="str">
        <f t="shared" si="43"/>
        <v>PH.IC.IT.040501.01</v>
      </c>
      <c r="Q523" s="168" t="str">
        <f t="shared" si="44"/>
        <v>CL.IC.IT.040501.01</v>
      </c>
    </row>
    <row r="524" spans="1:19" s="167" customFormat="1" ht="15">
      <c r="A524" s="167" t="s">
        <v>9344</v>
      </c>
      <c r="C524" s="61" t="s">
        <v>12594</v>
      </c>
      <c r="E524" s="61" t="s">
        <v>212</v>
      </c>
      <c r="F524" s="167" t="s">
        <v>9032</v>
      </c>
      <c r="G524" s="167" t="s">
        <v>9744</v>
      </c>
      <c r="H524" s="61" t="s">
        <v>12182</v>
      </c>
      <c r="I524" s="167" t="s">
        <v>11512</v>
      </c>
      <c r="J524" s="63" t="str">
        <f t="shared" si="40"/>
        <v>IC.IT.040502</v>
      </c>
      <c r="K524" s="61" t="s">
        <v>1702</v>
      </c>
      <c r="L524" s="167" t="str">
        <f t="shared" si="41"/>
        <v xml:space="preserve">      Abdominal binder</v>
      </c>
      <c r="M524" s="168" t="str">
        <f t="shared" si="42"/>
        <v>PI.IC.IT.040502.01</v>
      </c>
      <c r="N524" s="168"/>
      <c r="O524" s="168" t="str">
        <f t="shared" si="43"/>
        <v>PH.IC.IT.040502.01</v>
      </c>
      <c r="Q524" s="168" t="str">
        <f t="shared" si="44"/>
        <v>CL.IC.IT.040502.01</v>
      </c>
    </row>
    <row r="525" spans="1:19" s="167" customFormat="1" ht="15">
      <c r="A525" s="167" t="s">
        <v>9344</v>
      </c>
      <c r="C525" s="61" t="s">
        <v>12594</v>
      </c>
      <c r="E525" s="61" t="s">
        <v>212</v>
      </c>
      <c r="F525" s="167" t="s">
        <v>9032</v>
      </c>
      <c r="G525" s="167" t="s">
        <v>9599</v>
      </c>
      <c r="H525" s="61" t="s">
        <v>12592</v>
      </c>
      <c r="I525" s="167" t="s">
        <v>11514</v>
      </c>
      <c r="J525" s="63" t="str">
        <f t="shared" si="40"/>
        <v>IC.IT.040503</v>
      </c>
      <c r="K525" s="61" t="s">
        <v>1702</v>
      </c>
      <c r="L525" s="167" t="str">
        <f t="shared" si="41"/>
        <v xml:space="preserve">      Ace wrap</v>
      </c>
      <c r="M525" s="168" t="str">
        <f t="shared" si="42"/>
        <v>PI.IC.IT.040503.01</v>
      </c>
      <c r="N525" s="168"/>
      <c r="O525" s="168" t="str">
        <f t="shared" si="43"/>
        <v>PH.IC.IT.040503.01</v>
      </c>
      <c r="Q525" s="168" t="str">
        <f t="shared" si="44"/>
        <v>CL.IC.IT.040503.01</v>
      </c>
    </row>
    <row r="526" spans="1:19" s="167" customFormat="1" ht="15">
      <c r="A526" s="167" t="s">
        <v>9344</v>
      </c>
      <c r="C526" s="61" t="s">
        <v>12594</v>
      </c>
      <c r="E526" s="61" t="s">
        <v>212</v>
      </c>
      <c r="F526" s="167" t="s">
        <v>9032</v>
      </c>
      <c r="G526" s="167" t="s">
        <v>9600</v>
      </c>
      <c r="H526" s="61" t="s">
        <v>12594</v>
      </c>
      <c r="I526" s="167" t="s">
        <v>11516</v>
      </c>
      <c r="J526" s="63" t="str">
        <f t="shared" si="40"/>
        <v>IC.IT.040504</v>
      </c>
      <c r="K526" s="61" t="s">
        <v>1702</v>
      </c>
      <c r="L526" s="167" t="str">
        <f t="shared" si="41"/>
        <v xml:space="preserve">      Montgomery Straps</v>
      </c>
      <c r="M526" s="168" t="str">
        <f t="shared" si="42"/>
        <v>PI.IC.IT.040504.01</v>
      </c>
      <c r="N526" s="168"/>
      <c r="O526" s="168" t="str">
        <f t="shared" si="43"/>
        <v>PH.IC.IT.040504.01</v>
      </c>
      <c r="Q526" s="168" t="str">
        <f t="shared" si="44"/>
        <v>CL.IC.IT.040504.01</v>
      </c>
    </row>
    <row r="527" spans="1:19" s="167" customFormat="1" ht="15">
      <c r="A527" s="167" t="s">
        <v>9344</v>
      </c>
      <c r="C527" s="61" t="s">
        <v>12594</v>
      </c>
      <c r="E527" s="61" t="s">
        <v>212</v>
      </c>
      <c r="F527" s="167" t="s">
        <v>9032</v>
      </c>
      <c r="G527" s="167" t="s">
        <v>9601</v>
      </c>
      <c r="H527" s="61" t="s">
        <v>212</v>
      </c>
      <c r="I527" s="167" t="s">
        <v>9750</v>
      </c>
      <c r="J527" s="63" t="str">
        <f t="shared" si="40"/>
        <v>IC.IT.040505</v>
      </c>
      <c r="K527" s="61" t="s">
        <v>1702</v>
      </c>
      <c r="L527" s="167" t="str">
        <f t="shared" si="41"/>
        <v xml:space="preserve">      Sling</v>
      </c>
      <c r="M527" s="168" t="str">
        <f t="shared" si="42"/>
        <v>PI.IC.IT.040505.01</v>
      </c>
      <c r="N527" s="168"/>
      <c r="O527" s="168" t="str">
        <f t="shared" si="43"/>
        <v>PH.IC.IT.040505.01</v>
      </c>
      <c r="Q527" s="168" t="str">
        <f t="shared" si="44"/>
        <v>CL.IC.IT.040505.01</v>
      </c>
    </row>
    <row r="528" spans="1:19" s="167" customFormat="1" ht="15">
      <c r="A528" s="167" t="s">
        <v>9344</v>
      </c>
      <c r="C528" s="61" t="s">
        <v>11</v>
      </c>
      <c r="E528" s="61" t="s">
        <v>212</v>
      </c>
      <c r="F528" s="167" t="s">
        <v>9009</v>
      </c>
      <c r="G528" s="61" t="s">
        <v>9270</v>
      </c>
      <c r="H528" s="61" t="s">
        <v>6988</v>
      </c>
      <c r="I528" s="61" t="s">
        <v>9271</v>
      </c>
      <c r="J528" s="63" t="str">
        <f t="shared" si="40"/>
        <v>IC.IT.040506</v>
      </c>
      <c r="K528" s="61" t="s">
        <v>1702</v>
      </c>
      <c r="L528" s="167" t="str">
        <f t="shared" si="41"/>
        <v xml:space="preserve"> Unable to Assess</v>
      </c>
      <c r="M528" s="168" t="str">
        <f t="shared" si="42"/>
        <v>PI.IC.IT.040506.01</v>
      </c>
      <c r="N528" s="168"/>
      <c r="O528" s="168" t="str">
        <f t="shared" si="43"/>
        <v>PH.IC.IT.040506.01</v>
      </c>
      <c r="Q528" s="168" t="str">
        <f t="shared" si="44"/>
        <v>CL.IC.IT.040506.01</v>
      </c>
      <c r="R528" s="167" t="s">
        <v>12465</v>
      </c>
      <c r="S528" s="167">
        <v>149</v>
      </c>
    </row>
    <row r="529" spans="1:45" s="167" customFormat="1" ht="15">
      <c r="A529" s="167" t="s">
        <v>9344</v>
      </c>
      <c r="C529" s="61" t="s">
        <v>12594</v>
      </c>
      <c r="E529" s="61" t="s">
        <v>212</v>
      </c>
      <c r="F529" s="167" t="s">
        <v>9009</v>
      </c>
      <c r="G529" s="61" t="s">
        <v>8842</v>
      </c>
      <c r="H529" s="61" t="s">
        <v>573</v>
      </c>
      <c r="I529" s="61" t="s">
        <v>8842</v>
      </c>
      <c r="J529" s="63" t="str">
        <f t="shared" si="40"/>
        <v>IC.IT.040507</v>
      </c>
      <c r="K529" s="61" t="s">
        <v>1702</v>
      </c>
      <c r="L529" s="167" t="str">
        <f t="shared" si="41"/>
        <v>Other</v>
      </c>
      <c r="M529" s="168" t="str">
        <f t="shared" si="42"/>
        <v>PI.IC.IT.040507.01</v>
      </c>
      <c r="N529" s="168"/>
      <c r="O529" s="168" t="str">
        <f t="shared" si="43"/>
        <v>PH.IC.IT.040507.01</v>
      </c>
      <c r="Q529" s="168" t="str">
        <f t="shared" si="44"/>
        <v>CL.IC.IT.040507.01</v>
      </c>
      <c r="R529" s="167" t="s">
        <v>12465</v>
      </c>
      <c r="S529" s="167">
        <v>153</v>
      </c>
    </row>
    <row r="530" spans="1:45" s="145" customFormat="1" ht="16">
      <c r="A530" s="145" t="s">
        <v>9344</v>
      </c>
      <c r="C530" s="170" t="s">
        <v>11</v>
      </c>
      <c r="D530" s="145" t="s">
        <v>9395</v>
      </c>
      <c r="E530" s="170" t="s">
        <v>6988</v>
      </c>
      <c r="F530" s="145" t="s">
        <v>14651</v>
      </c>
      <c r="G530" s="145" t="s">
        <v>9743</v>
      </c>
      <c r="H530" s="170" t="s">
        <v>1702</v>
      </c>
      <c r="I530" s="145" t="s">
        <v>12157</v>
      </c>
      <c r="J530" s="171" t="str">
        <f t="shared" si="40"/>
        <v>IC.IT.040601</v>
      </c>
      <c r="K530" s="170" t="s">
        <v>12175</v>
      </c>
      <c r="L530" s="145" t="str">
        <f t="shared" si="41"/>
        <v xml:space="preserve">      None</v>
      </c>
      <c r="M530" s="171" t="str">
        <f t="shared" si="42"/>
        <v>PI.IC.IT.040601.01</v>
      </c>
      <c r="N530" s="171"/>
      <c r="O530" s="171" t="str">
        <f t="shared" si="43"/>
        <v>PH.IC.IT.040601.01</v>
      </c>
      <c r="Q530" s="171" t="str">
        <f t="shared" si="44"/>
        <v>CL.IC.IT.040601.01</v>
      </c>
      <c r="AR530" s="145" t="s">
        <v>12773</v>
      </c>
      <c r="AS530" s="145">
        <v>1749</v>
      </c>
    </row>
    <row r="531" spans="1:45" s="145" customFormat="1" ht="16">
      <c r="A531" s="145" t="s">
        <v>9344</v>
      </c>
      <c r="C531" s="170" t="s">
        <v>11</v>
      </c>
      <c r="E531" s="170" t="s">
        <v>6988</v>
      </c>
      <c r="F531" s="145" t="s">
        <v>14651</v>
      </c>
      <c r="G531" s="145" t="s">
        <v>9608</v>
      </c>
      <c r="H531" s="170" t="s">
        <v>1863</v>
      </c>
      <c r="I531" s="145" t="s">
        <v>9609</v>
      </c>
      <c r="J531" s="171" t="str">
        <f t="shared" si="40"/>
        <v>IC.IT.040602</v>
      </c>
      <c r="K531" s="170" t="s">
        <v>12175</v>
      </c>
      <c r="L531" s="145" t="str">
        <f t="shared" si="41"/>
        <v xml:space="preserve">      Scant</v>
      </c>
      <c r="M531" s="171" t="str">
        <f t="shared" si="42"/>
        <v>PI.IC.IT.040602.01</v>
      </c>
      <c r="N531" s="171"/>
      <c r="O531" s="171" t="str">
        <f t="shared" si="43"/>
        <v>PH.IC.IT.040602.01</v>
      </c>
      <c r="Q531" s="171" t="str">
        <f t="shared" si="44"/>
        <v>CL.IC.IT.040602.01</v>
      </c>
      <c r="AR531" s="145" t="s">
        <v>12773</v>
      </c>
      <c r="AS531" s="145">
        <v>1749</v>
      </c>
    </row>
    <row r="532" spans="1:45" s="145" customFormat="1" ht="16">
      <c r="A532" s="145" t="s">
        <v>9344</v>
      </c>
      <c r="C532" s="170" t="s">
        <v>11</v>
      </c>
      <c r="E532" s="170" t="s">
        <v>6988</v>
      </c>
      <c r="F532" s="145" t="s">
        <v>14651</v>
      </c>
      <c r="G532" s="145" t="s">
        <v>9610</v>
      </c>
      <c r="H532" s="170" t="s">
        <v>12185</v>
      </c>
      <c r="I532" s="145" t="s">
        <v>9423</v>
      </c>
      <c r="J532" s="171" t="str">
        <f t="shared" si="40"/>
        <v>IC.IT.040603</v>
      </c>
      <c r="K532" s="170" t="s">
        <v>12175</v>
      </c>
      <c r="L532" s="145" t="str">
        <f t="shared" si="41"/>
        <v xml:space="preserve">      Small</v>
      </c>
      <c r="M532" s="171" t="str">
        <f t="shared" si="42"/>
        <v>PI.IC.IT.040603.01</v>
      </c>
      <c r="N532" s="171"/>
      <c r="O532" s="171" t="str">
        <f t="shared" si="43"/>
        <v>PH.IC.IT.040603.01</v>
      </c>
      <c r="Q532" s="171" t="str">
        <f t="shared" si="44"/>
        <v>CL.IC.IT.040603.01</v>
      </c>
      <c r="AR532" s="145" t="s">
        <v>12773</v>
      </c>
      <c r="AS532" s="145">
        <v>1749</v>
      </c>
    </row>
    <row r="533" spans="1:45" s="145" customFormat="1" ht="16">
      <c r="A533" s="145" t="s">
        <v>9344</v>
      </c>
      <c r="C533" s="170" t="s">
        <v>11</v>
      </c>
      <c r="E533" s="170" t="s">
        <v>6988</v>
      </c>
      <c r="F533" s="145" t="s">
        <v>14651</v>
      </c>
      <c r="G533" s="145" t="s">
        <v>9424</v>
      </c>
      <c r="H533" s="170" t="s">
        <v>11</v>
      </c>
      <c r="I533" s="145" t="s">
        <v>10117</v>
      </c>
      <c r="J533" s="171" t="str">
        <f t="shared" si="40"/>
        <v>IC.IT.040604</v>
      </c>
      <c r="K533" s="170" t="s">
        <v>12175</v>
      </c>
      <c r="L533" s="145" t="str">
        <f t="shared" si="41"/>
        <v xml:space="preserve">      Moderate</v>
      </c>
      <c r="M533" s="171" t="str">
        <f t="shared" si="42"/>
        <v>PI.IC.IT.040604.01</v>
      </c>
      <c r="N533" s="171"/>
      <c r="O533" s="171" t="str">
        <f t="shared" si="43"/>
        <v>PH.IC.IT.040604.01</v>
      </c>
      <c r="Q533" s="171" t="str">
        <f t="shared" si="44"/>
        <v>CL.IC.IT.040604.01</v>
      </c>
      <c r="AR533" s="145" t="s">
        <v>12773</v>
      </c>
      <c r="AS533" s="145">
        <v>1749</v>
      </c>
    </row>
    <row r="534" spans="1:45" s="145" customFormat="1" ht="16">
      <c r="A534" s="145" t="s">
        <v>9344</v>
      </c>
      <c r="C534" s="170" t="s">
        <v>11</v>
      </c>
      <c r="E534" s="170" t="s">
        <v>6988</v>
      </c>
      <c r="F534" s="145" t="s">
        <v>14651</v>
      </c>
      <c r="G534" s="145" t="s">
        <v>9425</v>
      </c>
      <c r="H534" s="170" t="s">
        <v>212</v>
      </c>
      <c r="I534" s="145" t="s">
        <v>9426</v>
      </c>
      <c r="J534" s="171" t="str">
        <f t="shared" si="40"/>
        <v>IC.IT.040605</v>
      </c>
      <c r="K534" s="170" t="s">
        <v>12175</v>
      </c>
      <c r="L534" s="145" t="str">
        <f t="shared" si="41"/>
        <v xml:space="preserve">      Large</v>
      </c>
      <c r="M534" s="171" t="str">
        <f t="shared" si="42"/>
        <v>PI.IC.IT.040605.01</v>
      </c>
      <c r="N534" s="171"/>
      <c r="O534" s="171" t="str">
        <f t="shared" si="43"/>
        <v>PH.IC.IT.040605.01</v>
      </c>
      <c r="Q534" s="171" t="str">
        <f t="shared" si="44"/>
        <v>CL.IC.IT.040605.01</v>
      </c>
      <c r="AR534" s="145" t="s">
        <v>12773</v>
      </c>
      <c r="AS534" s="145">
        <v>1749</v>
      </c>
    </row>
    <row r="535" spans="1:45" s="145" customFormat="1" ht="16">
      <c r="A535" s="145" t="s">
        <v>9344</v>
      </c>
      <c r="C535" s="170" t="s">
        <v>11</v>
      </c>
      <c r="E535" s="170" t="s">
        <v>6988</v>
      </c>
      <c r="F535" s="145" t="s">
        <v>14651</v>
      </c>
      <c r="G535" s="145" t="s">
        <v>9427</v>
      </c>
      <c r="H535" s="170" t="s">
        <v>6988</v>
      </c>
      <c r="I535" s="145" t="s">
        <v>9428</v>
      </c>
      <c r="J535" s="171" t="str">
        <f t="shared" si="40"/>
        <v>IC.IT.040606</v>
      </c>
      <c r="K535" s="170" t="s">
        <v>12175</v>
      </c>
      <c r="L535" s="145" t="str">
        <f t="shared" si="41"/>
        <v xml:space="preserve">      Copious</v>
      </c>
      <c r="M535" s="171" t="str">
        <f t="shared" si="42"/>
        <v>PI.IC.IT.040606.01</v>
      </c>
      <c r="N535" s="171"/>
      <c r="O535" s="171" t="str">
        <f t="shared" si="43"/>
        <v>PH.IC.IT.040606.01</v>
      </c>
      <c r="Q535" s="171" t="str">
        <f t="shared" si="44"/>
        <v>CL.IC.IT.040606.01</v>
      </c>
      <c r="AR535" s="145" t="s">
        <v>12773</v>
      </c>
      <c r="AS535" s="145">
        <v>1749</v>
      </c>
    </row>
    <row r="536" spans="1:45" s="145" customFormat="1" ht="16">
      <c r="A536" s="145" t="s">
        <v>9344</v>
      </c>
      <c r="C536" s="170" t="s">
        <v>11</v>
      </c>
      <c r="E536" s="170" t="s">
        <v>6988</v>
      </c>
      <c r="F536" s="145" t="s">
        <v>14651</v>
      </c>
      <c r="G536" s="170" t="s">
        <v>9270</v>
      </c>
      <c r="H536" s="170" t="s">
        <v>573</v>
      </c>
      <c r="I536" s="170" t="s">
        <v>9271</v>
      </c>
      <c r="J536" s="171" t="str">
        <f t="shared" si="40"/>
        <v>IC.IT.040607</v>
      </c>
      <c r="K536" s="170" t="s">
        <v>12175</v>
      </c>
      <c r="L536" s="145" t="str">
        <f t="shared" si="41"/>
        <v xml:space="preserve"> Unable to Assess</v>
      </c>
      <c r="M536" s="171" t="str">
        <f t="shared" si="42"/>
        <v>PI.IC.IT.040607.01</v>
      </c>
      <c r="N536" s="171"/>
      <c r="O536" s="171" t="str">
        <f t="shared" si="43"/>
        <v>PH.IC.IT.040607.01</v>
      </c>
      <c r="Q536" s="171" t="str">
        <f t="shared" si="44"/>
        <v>CL.IC.IT.040607.01</v>
      </c>
      <c r="R536" s="145" t="s">
        <v>12465</v>
      </c>
      <c r="S536" s="145">
        <v>150</v>
      </c>
      <c r="AR536" s="145" t="s">
        <v>12773</v>
      </c>
      <c r="AS536" s="145">
        <v>1749</v>
      </c>
    </row>
    <row r="537" spans="1:45" s="145" customFormat="1" ht="16">
      <c r="A537" s="145" t="s">
        <v>9344</v>
      </c>
      <c r="C537" s="170" t="s">
        <v>11</v>
      </c>
      <c r="D537" s="145" t="s">
        <v>9435</v>
      </c>
      <c r="E537" s="170" t="s">
        <v>573</v>
      </c>
      <c r="F537" s="145" t="s">
        <v>14651</v>
      </c>
      <c r="G537" s="145" t="s">
        <v>9436</v>
      </c>
      <c r="H537" s="170" t="s">
        <v>12175</v>
      </c>
      <c r="I537" s="145" t="s">
        <v>11179</v>
      </c>
      <c r="J537" s="171" t="str">
        <f t="shared" si="40"/>
        <v>IC.IT.040701</v>
      </c>
      <c r="K537" s="170" t="s">
        <v>12175</v>
      </c>
      <c r="L537" s="145" t="str">
        <f t="shared" si="41"/>
        <v xml:space="preserve">      Colorless</v>
      </c>
      <c r="M537" s="171" t="str">
        <f t="shared" si="42"/>
        <v>PI.IC.IT.040701.01</v>
      </c>
      <c r="N537" s="171"/>
      <c r="O537" s="171" t="str">
        <f t="shared" si="43"/>
        <v>PH.IC.IT.040701.01</v>
      </c>
      <c r="Q537" s="171" t="str">
        <f t="shared" si="44"/>
        <v>CL.IC.IT.040701.01</v>
      </c>
      <c r="AR537" s="145" t="s">
        <v>12773</v>
      </c>
      <c r="AS537" s="145">
        <v>1749</v>
      </c>
    </row>
    <row r="538" spans="1:45" s="145" customFormat="1" ht="16">
      <c r="A538" s="145" t="s">
        <v>9344</v>
      </c>
      <c r="C538" s="170" t="s">
        <v>11</v>
      </c>
      <c r="E538" s="170" t="s">
        <v>573</v>
      </c>
      <c r="F538" s="145" t="s">
        <v>14651</v>
      </c>
      <c r="G538" s="145" t="s">
        <v>9441</v>
      </c>
      <c r="H538" s="170" t="s">
        <v>1863</v>
      </c>
      <c r="I538" s="145" t="s">
        <v>11177</v>
      </c>
      <c r="J538" s="171" t="str">
        <f t="shared" si="40"/>
        <v>IC.IT.040702</v>
      </c>
      <c r="K538" s="170" t="s">
        <v>12175</v>
      </c>
      <c r="L538" s="145" t="str">
        <f t="shared" si="41"/>
        <v xml:space="preserve">      Yellow</v>
      </c>
      <c r="M538" s="171" t="str">
        <f t="shared" si="42"/>
        <v>PI.IC.IT.040702.01</v>
      </c>
      <c r="N538" s="171"/>
      <c r="O538" s="171" t="str">
        <f t="shared" si="43"/>
        <v>PH.IC.IT.040702.01</v>
      </c>
      <c r="Q538" s="171" t="str">
        <f t="shared" si="44"/>
        <v>CL.IC.IT.040702.01</v>
      </c>
      <c r="AR538" s="145" t="s">
        <v>12773</v>
      </c>
      <c r="AS538" s="145">
        <v>1749</v>
      </c>
    </row>
    <row r="539" spans="1:45" s="145" customFormat="1" ht="16">
      <c r="A539" s="145" t="s">
        <v>9344</v>
      </c>
      <c r="C539" s="170" t="s">
        <v>11</v>
      </c>
      <c r="E539" s="170" t="s">
        <v>573</v>
      </c>
      <c r="F539" s="145" t="s">
        <v>14651</v>
      </c>
      <c r="G539" s="145" t="s">
        <v>9442</v>
      </c>
      <c r="H539" s="170" t="s">
        <v>12185</v>
      </c>
      <c r="I539" s="145" t="s">
        <v>11877</v>
      </c>
      <c r="J539" s="171" t="str">
        <f t="shared" si="40"/>
        <v>IC.IT.040703</v>
      </c>
      <c r="K539" s="170" t="s">
        <v>12175</v>
      </c>
      <c r="L539" s="145" t="str">
        <f t="shared" si="41"/>
        <v xml:space="preserve">      Amber</v>
      </c>
      <c r="M539" s="171" t="str">
        <f t="shared" si="42"/>
        <v>PI.IC.IT.040703.01</v>
      </c>
      <c r="N539" s="171"/>
      <c r="O539" s="171" t="str">
        <f t="shared" si="43"/>
        <v>PH.IC.IT.040703.01</v>
      </c>
      <c r="Q539" s="171" t="str">
        <f t="shared" si="44"/>
        <v>CL.IC.IT.040703.01</v>
      </c>
      <c r="AR539" s="145" t="s">
        <v>12773</v>
      </c>
      <c r="AS539" s="145">
        <v>1749</v>
      </c>
    </row>
    <row r="540" spans="1:45" s="145" customFormat="1" ht="16">
      <c r="A540" s="145" t="s">
        <v>9344</v>
      </c>
      <c r="C540" s="170" t="s">
        <v>11</v>
      </c>
      <c r="E540" s="170" t="s">
        <v>573</v>
      </c>
      <c r="F540" s="145" t="s">
        <v>14651</v>
      </c>
      <c r="G540" s="145" t="s">
        <v>9443</v>
      </c>
      <c r="H540" s="170" t="s">
        <v>11</v>
      </c>
      <c r="I540" s="145" t="s">
        <v>11181</v>
      </c>
      <c r="J540" s="171" t="str">
        <f t="shared" si="40"/>
        <v>IC.IT.040704</v>
      </c>
      <c r="K540" s="170" t="s">
        <v>12175</v>
      </c>
      <c r="L540" s="145" t="str">
        <f t="shared" si="41"/>
        <v xml:space="preserve">      Pink</v>
      </c>
      <c r="M540" s="171" t="str">
        <f t="shared" si="42"/>
        <v>PI.IC.IT.040704.01</v>
      </c>
      <c r="N540" s="171"/>
      <c r="O540" s="171" t="str">
        <f t="shared" si="43"/>
        <v>PH.IC.IT.040704.01</v>
      </c>
      <c r="Q540" s="171" t="str">
        <f t="shared" si="44"/>
        <v>CL.IC.IT.040704.01</v>
      </c>
      <c r="AR540" s="145" t="s">
        <v>12773</v>
      </c>
      <c r="AS540" s="145">
        <v>1749</v>
      </c>
    </row>
    <row r="541" spans="1:45" s="145" customFormat="1" ht="16">
      <c r="A541" s="145" t="s">
        <v>9344</v>
      </c>
      <c r="C541" s="170" t="s">
        <v>11</v>
      </c>
      <c r="E541" s="170" t="s">
        <v>573</v>
      </c>
      <c r="F541" s="145" t="s">
        <v>14651</v>
      </c>
      <c r="G541" s="145" t="s">
        <v>9324</v>
      </c>
      <c r="H541" s="170" t="s">
        <v>212</v>
      </c>
      <c r="I541" s="145" t="s">
        <v>11477</v>
      </c>
      <c r="J541" s="171" t="str">
        <f t="shared" si="40"/>
        <v>IC.IT.040705</v>
      </c>
      <c r="K541" s="170" t="s">
        <v>12175</v>
      </c>
      <c r="L541" s="145" t="str">
        <f t="shared" si="41"/>
        <v xml:space="preserve">      Red</v>
      </c>
      <c r="M541" s="171" t="str">
        <f t="shared" si="42"/>
        <v>PI.IC.IT.040705.01</v>
      </c>
      <c r="N541" s="171"/>
      <c r="O541" s="171" t="str">
        <f t="shared" si="43"/>
        <v>PH.IC.IT.040705.01</v>
      </c>
      <c r="Q541" s="171" t="str">
        <f t="shared" si="44"/>
        <v>CL.IC.IT.040705.01</v>
      </c>
      <c r="AR541" s="145" t="s">
        <v>12773</v>
      </c>
      <c r="AS541" s="145">
        <v>1749</v>
      </c>
    </row>
    <row r="542" spans="1:45" s="145" customFormat="1" ht="16">
      <c r="A542" s="145" t="s">
        <v>9344</v>
      </c>
      <c r="C542" s="170" t="s">
        <v>11</v>
      </c>
      <c r="E542" s="170" t="s">
        <v>573</v>
      </c>
      <c r="F542" s="145" t="s">
        <v>14651</v>
      </c>
      <c r="G542" s="145" t="s">
        <v>10386</v>
      </c>
      <c r="H542" s="170" t="s">
        <v>6988</v>
      </c>
      <c r="I542" s="145" t="s">
        <v>10387</v>
      </c>
      <c r="J542" s="171" t="str">
        <f t="shared" si="40"/>
        <v>IC.IT.040706</v>
      </c>
      <c r="K542" s="170" t="s">
        <v>12175</v>
      </c>
      <c r="L542" s="145" t="str">
        <f t="shared" si="41"/>
        <v xml:space="preserve">     Bright red</v>
      </c>
      <c r="M542" s="171" t="str">
        <f t="shared" si="42"/>
        <v>PI.IC.IT.040706.01</v>
      </c>
      <c r="N542" s="171"/>
      <c r="O542" s="171" t="str">
        <f t="shared" si="43"/>
        <v>PH.IC.IT.040706.01</v>
      </c>
      <c r="Q542" s="171" t="str">
        <f t="shared" si="44"/>
        <v>CL.IC.IT.040706.01</v>
      </c>
      <c r="AR542" s="145" t="s">
        <v>12773</v>
      </c>
      <c r="AS542" s="145">
        <v>1749</v>
      </c>
    </row>
    <row r="543" spans="1:45" s="145" customFormat="1" ht="16">
      <c r="A543" s="145" t="s">
        <v>9344</v>
      </c>
      <c r="C543" s="170" t="s">
        <v>11</v>
      </c>
      <c r="E543" s="170" t="s">
        <v>573</v>
      </c>
      <c r="F543" s="145" t="s">
        <v>14651</v>
      </c>
      <c r="G543" s="145" t="s">
        <v>9325</v>
      </c>
      <c r="H543" s="170" t="s">
        <v>573</v>
      </c>
      <c r="I543" s="145" t="s">
        <v>11331</v>
      </c>
      <c r="J543" s="171" t="str">
        <f t="shared" si="40"/>
        <v>IC.IT.040707</v>
      </c>
      <c r="K543" s="170" t="s">
        <v>12175</v>
      </c>
      <c r="L543" s="145" t="str">
        <f t="shared" si="41"/>
        <v xml:space="preserve">      Maroon</v>
      </c>
      <c r="M543" s="171" t="str">
        <f t="shared" si="42"/>
        <v>PI.IC.IT.040707.01</v>
      </c>
      <c r="N543" s="171"/>
      <c r="O543" s="171" t="str">
        <f t="shared" si="43"/>
        <v>PH.IC.IT.040707.01</v>
      </c>
      <c r="Q543" s="171" t="str">
        <f t="shared" si="44"/>
        <v>CL.IC.IT.040707.01</v>
      </c>
      <c r="AR543" s="145" t="s">
        <v>12773</v>
      </c>
      <c r="AS543" s="145">
        <v>1749</v>
      </c>
    </row>
    <row r="544" spans="1:45" s="145" customFormat="1" ht="16">
      <c r="A544" s="145" t="s">
        <v>9344</v>
      </c>
      <c r="C544" s="170" t="s">
        <v>11</v>
      </c>
      <c r="E544" s="170" t="s">
        <v>573</v>
      </c>
      <c r="F544" s="145" t="s">
        <v>14651</v>
      </c>
      <c r="G544" s="145" t="s">
        <v>9323</v>
      </c>
      <c r="H544" s="170" t="s">
        <v>92</v>
      </c>
      <c r="I544" s="145" t="s">
        <v>11881</v>
      </c>
      <c r="J544" s="171" t="str">
        <f t="shared" si="40"/>
        <v>IC.IT.040708</v>
      </c>
      <c r="K544" s="170" t="s">
        <v>12175</v>
      </c>
      <c r="L544" s="145" t="str">
        <f t="shared" si="41"/>
        <v xml:space="preserve">      Tan</v>
      </c>
      <c r="M544" s="171" t="str">
        <f t="shared" si="42"/>
        <v>PI.IC.IT.040708.01</v>
      </c>
      <c r="N544" s="171"/>
      <c r="O544" s="171" t="str">
        <f t="shared" si="43"/>
        <v>PH.IC.IT.040708.01</v>
      </c>
      <c r="Q544" s="171" t="str">
        <f t="shared" si="44"/>
        <v>CL.IC.IT.040708.01</v>
      </c>
      <c r="AR544" s="145" t="s">
        <v>12773</v>
      </c>
      <c r="AS544" s="145">
        <v>1749</v>
      </c>
    </row>
    <row r="545" spans="1:45" s="145" customFormat="1" ht="16">
      <c r="A545" s="145" t="s">
        <v>9344</v>
      </c>
      <c r="C545" s="170" t="s">
        <v>11</v>
      </c>
      <c r="E545" s="170" t="s">
        <v>573</v>
      </c>
      <c r="F545" s="145" t="s">
        <v>14651</v>
      </c>
      <c r="G545" s="145" t="s">
        <v>9446</v>
      </c>
      <c r="H545" s="170" t="s">
        <v>93</v>
      </c>
      <c r="I545" s="145" t="s">
        <v>10384</v>
      </c>
      <c r="J545" s="171" t="str">
        <f t="shared" si="40"/>
        <v>IC.IT.040709</v>
      </c>
      <c r="K545" s="170" t="s">
        <v>12175</v>
      </c>
      <c r="L545" s="145" t="str">
        <f t="shared" si="41"/>
        <v xml:space="preserve">      Brown</v>
      </c>
      <c r="M545" s="171" t="str">
        <f t="shared" si="42"/>
        <v>PI.IC.IT.040709.01</v>
      </c>
      <c r="N545" s="171"/>
      <c r="O545" s="171" t="str">
        <f t="shared" si="43"/>
        <v>PH.IC.IT.040709.01</v>
      </c>
      <c r="Q545" s="171" t="str">
        <f t="shared" si="44"/>
        <v>CL.IC.IT.040709.01</v>
      </c>
      <c r="AR545" s="145" t="s">
        <v>12773</v>
      </c>
      <c r="AS545" s="145">
        <v>1749</v>
      </c>
    </row>
    <row r="546" spans="1:45" s="145" customFormat="1" ht="16">
      <c r="A546" s="145" t="s">
        <v>9344</v>
      </c>
      <c r="C546" s="170" t="s">
        <v>11</v>
      </c>
      <c r="E546" s="170" t="s">
        <v>573</v>
      </c>
      <c r="F546" s="145" t="s">
        <v>14651</v>
      </c>
      <c r="G546" s="145" t="s">
        <v>9447</v>
      </c>
      <c r="H546" s="170" t="s">
        <v>3188</v>
      </c>
      <c r="I546" s="145" t="s">
        <v>11879</v>
      </c>
      <c r="J546" s="171" t="str">
        <f t="shared" si="40"/>
        <v>IC.IT.040710</v>
      </c>
      <c r="K546" s="170" t="s">
        <v>12175</v>
      </c>
      <c r="L546" s="145" t="str">
        <f t="shared" si="41"/>
        <v xml:space="preserve">      Green</v>
      </c>
      <c r="M546" s="171" t="str">
        <f t="shared" si="42"/>
        <v>PI.IC.IT.040710.01</v>
      </c>
      <c r="N546" s="171"/>
      <c r="O546" s="171" t="str">
        <f t="shared" si="43"/>
        <v>PH.IC.IT.040710.01</v>
      </c>
      <c r="Q546" s="171" t="str">
        <f t="shared" si="44"/>
        <v>CL.IC.IT.040710.01</v>
      </c>
      <c r="AR546" s="145" t="s">
        <v>12773</v>
      </c>
      <c r="AS546" s="145">
        <v>1749</v>
      </c>
    </row>
    <row r="547" spans="1:45" s="145" customFormat="1" ht="16">
      <c r="A547" s="145" t="s">
        <v>9344</v>
      </c>
      <c r="C547" s="170" t="s">
        <v>11</v>
      </c>
      <c r="E547" s="170" t="s">
        <v>573</v>
      </c>
      <c r="F547" s="145" t="s">
        <v>14651</v>
      </c>
      <c r="G547" s="145" t="s">
        <v>10144</v>
      </c>
      <c r="H547" s="170" t="s">
        <v>153</v>
      </c>
      <c r="I547" s="145" t="s">
        <v>10145</v>
      </c>
      <c r="J547" s="171" t="str">
        <f t="shared" si="40"/>
        <v>IC.IT.040712</v>
      </c>
      <c r="K547" s="170" t="s">
        <v>12175</v>
      </c>
      <c r="L547" s="145" t="str">
        <f t="shared" si="41"/>
        <v xml:space="preserve">     White</v>
      </c>
      <c r="M547" s="171" t="str">
        <f t="shared" si="42"/>
        <v>PI.IC.IT.040712.01</v>
      </c>
      <c r="N547" s="171"/>
      <c r="O547" s="171" t="str">
        <f t="shared" si="43"/>
        <v>PH.IC.IT.040712.01</v>
      </c>
      <c r="Q547" s="171" t="str">
        <f t="shared" si="44"/>
        <v>CL.IC.IT.040712.01</v>
      </c>
      <c r="AR547" s="145" t="s">
        <v>12773</v>
      </c>
      <c r="AS547" s="145">
        <v>1749</v>
      </c>
    </row>
    <row r="548" spans="1:45" s="145" customFormat="1" ht="13.25" customHeight="1">
      <c r="A548" s="145" t="s">
        <v>9344</v>
      </c>
      <c r="C548" s="170" t="s">
        <v>11</v>
      </c>
      <c r="E548" s="170" t="s">
        <v>573</v>
      </c>
      <c r="F548" s="145" t="s">
        <v>14651</v>
      </c>
      <c r="G548" s="145" t="s">
        <v>9326</v>
      </c>
      <c r="H548" s="170" t="s">
        <v>215</v>
      </c>
      <c r="I548" s="145" t="s">
        <v>10635</v>
      </c>
      <c r="J548" s="171" t="str">
        <f t="shared" si="40"/>
        <v>IC.IT.040713</v>
      </c>
      <c r="K548" s="170" t="s">
        <v>12175</v>
      </c>
      <c r="L548" s="145" t="str">
        <f t="shared" si="41"/>
        <v xml:space="preserve">      Black</v>
      </c>
      <c r="M548" s="171" t="str">
        <f t="shared" si="42"/>
        <v>PI.IC.IT.040713.01</v>
      </c>
      <c r="N548" s="171"/>
      <c r="O548" s="171" t="str">
        <f t="shared" si="43"/>
        <v>PH.IC.IT.040713.01</v>
      </c>
      <c r="Q548" s="171" t="str">
        <f t="shared" si="44"/>
        <v>CL.IC.IT.040713.01</v>
      </c>
      <c r="AR548" s="145" t="s">
        <v>12773</v>
      </c>
      <c r="AS548" s="145">
        <v>1749</v>
      </c>
    </row>
    <row r="549" spans="1:45" s="145" customFormat="1" ht="16">
      <c r="A549" s="145" t="s">
        <v>9344</v>
      </c>
      <c r="C549" s="170" t="s">
        <v>11</v>
      </c>
      <c r="E549" s="170" t="s">
        <v>573</v>
      </c>
      <c r="F549" s="145" t="s">
        <v>14651</v>
      </c>
      <c r="G549" s="170" t="s">
        <v>9274</v>
      </c>
      <c r="H549" s="170" t="s">
        <v>4082</v>
      </c>
      <c r="I549" s="170" t="s">
        <v>9271</v>
      </c>
      <c r="J549" s="171" t="str">
        <f t="shared" si="40"/>
        <v>IC.IT.040714</v>
      </c>
      <c r="K549" s="170" t="s">
        <v>1702</v>
      </c>
      <c r="L549" s="145" t="str">
        <f t="shared" si="41"/>
        <v xml:space="preserve">  Unable to assess</v>
      </c>
      <c r="M549" s="171" t="str">
        <f t="shared" si="42"/>
        <v>PI.IC.IT.040714.01</v>
      </c>
      <c r="N549" s="171"/>
      <c r="O549" s="171" t="str">
        <f t="shared" si="43"/>
        <v>PH.IC.IT.040714.01</v>
      </c>
      <c r="Q549" s="171" t="str">
        <f t="shared" si="44"/>
        <v>CL.IC.IT.040714.01</v>
      </c>
      <c r="R549" s="145" t="s">
        <v>12465</v>
      </c>
      <c r="S549" s="145">
        <v>151</v>
      </c>
      <c r="AR549" s="145" t="s">
        <v>12773</v>
      </c>
      <c r="AS549" s="145">
        <v>1749</v>
      </c>
    </row>
    <row r="550" spans="1:45" s="145" customFormat="1" ht="16">
      <c r="A550" s="145" t="s">
        <v>9344</v>
      </c>
      <c r="C550" s="170" t="s">
        <v>11</v>
      </c>
      <c r="D550" s="145" t="s">
        <v>9301</v>
      </c>
      <c r="E550" s="170" t="s">
        <v>92</v>
      </c>
      <c r="F550" s="145" t="s">
        <v>14651</v>
      </c>
      <c r="G550" s="145" t="s">
        <v>9448</v>
      </c>
      <c r="H550" s="170" t="s">
        <v>12175</v>
      </c>
      <c r="I550" s="145" t="s">
        <v>11550</v>
      </c>
      <c r="J550" s="171" t="str">
        <f t="shared" si="40"/>
        <v>IC.IT.040801</v>
      </c>
      <c r="K550" s="170" t="s">
        <v>1702</v>
      </c>
      <c r="L550" s="145" t="str">
        <f t="shared" si="41"/>
        <v xml:space="preserve">     Clear </v>
      </c>
      <c r="M550" s="171" t="str">
        <f t="shared" si="42"/>
        <v>PI.IC.IT.040801.01</v>
      </c>
      <c r="N550" s="171"/>
      <c r="O550" s="171" t="str">
        <f t="shared" si="43"/>
        <v>PH.IC.IT.040801.01</v>
      </c>
      <c r="Q550" s="171" t="str">
        <f t="shared" si="44"/>
        <v>CL.IC.IT.040801.01</v>
      </c>
      <c r="AR550" s="145" t="s">
        <v>12773</v>
      </c>
      <c r="AS550" s="145">
        <v>1749</v>
      </c>
    </row>
    <row r="551" spans="1:45" s="145" customFormat="1" ht="16">
      <c r="A551" s="145" t="s">
        <v>9344</v>
      </c>
      <c r="C551" s="170" t="s">
        <v>11</v>
      </c>
      <c r="E551" s="170" t="s">
        <v>92</v>
      </c>
      <c r="F551" s="145" t="s">
        <v>14651</v>
      </c>
      <c r="G551" s="145" t="s">
        <v>9449</v>
      </c>
      <c r="H551" s="170" t="s">
        <v>1863</v>
      </c>
      <c r="I551" s="145" t="s">
        <v>11883</v>
      </c>
      <c r="J551" s="171" t="str">
        <f t="shared" si="40"/>
        <v>IC.IT.040802</v>
      </c>
      <c r="K551" s="170" t="s">
        <v>12175</v>
      </c>
      <c r="L551" s="145" t="str">
        <f t="shared" si="41"/>
        <v xml:space="preserve">      Bloody</v>
      </c>
      <c r="M551" s="171" t="str">
        <f t="shared" si="42"/>
        <v>PI.IC.IT.040802.01</v>
      </c>
      <c r="N551" s="171"/>
      <c r="O551" s="171" t="str">
        <f t="shared" si="43"/>
        <v>PH.IC.IT.040802.01</v>
      </c>
      <c r="Q551" s="171" t="str">
        <f t="shared" si="44"/>
        <v>CL.IC.IT.040802.01</v>
      </c>
      <c r="AR551" s="145" t="s">
        <v>12773</v>
      </c>
      <c r="AS551" s="145">
        <v>1749</v>
      </c>
    </row>
    <row r="552" spans="1:45" s="145" customFormat="1" ht="16">
      <c r="A552" s="145" t="s">
        <v>9344</v>
      </c>
      <c r="C552" s="170" t="s">
        <v>11</v>
      </c>
      <c r="E552" s="170" t="s">
        <v>92</v>
      </c>
      <c r="F552" s="145" t="s">
        <v>14651</v>
      </c>
      <c r="G552" s="145" t="s">
        <v>9450</v>
      </c>
      <c r="H552" s="170" t="s">
        <v>12185</v>
      </c>
      <c r="I552" s="145" t="s">
        <v>11546</v>
      </c>
      <c r="J552" s="171" t="str">
        <f t="shared" si="40"/>
        <v>IC.IT.040803</v>
      </c>
      <c r="K552" s="170" t="s">
        <v>12175</v>
      </c>
      <c r="L552" s="145" t="str">
        <f t="shared" si="41"/>
        <v xml:space="preserve">      Serosanguinous</v>
      </c>
      <c r="M552" s="171" t="str">
        <f t="shared" si="42"/>
        <v>PI.IC.IT.040803.01</v>
      </c>
      <c r="N552" s="171"/>
      <c r="O552" s="171" t="str">
        <f t="shared" si="43"/>
        <v>PH.IC.IT.040803.01</v>
      </c>
      <c r="Q552" s="171" t="str">
        <f t="shared" si="44"/>
        <v>CL.IC.IT.040803.01</v>
      </c>
      <c r="AR552" s="145" t="s">
        <v>12773</v>
      </c>
      <c r="AS552" s="145">
        <v>1749</v>
      </c>
    </row>
    <row r="553" spans="1:45" s="145" customFormat="1" ht="16">
      <c r="A553" s="145" t="s">
        <v>9344</v>
      </c>
      <c r="C553" s="170" t="s">
        <v>11</v>
      </c>
      <c r="E553" s="170" t="s">
        <v>92</v>
      </c>
      <c r="F553" s="145" t="s">
        <v>14651</v>
      </c>
      <c r="G553" s="145" t="s">
        <v>9451</v>
      </c>
      <c r="H553" s="170" t="s">
        <v>11</v>
      </c>
      <c r="I553" s="145" t="s">
        <v>11548</v>
      </c>
      <c r="J553" s="171" t="str">
        <f t="shared" si="40"/>
        <v>IC.IT.040804</v>
      </c>
      <c r="K553" s="170" t="s">
        <v>12175</v>
      </c>
      <c r="L553" s="145" t="str">
        <f t="shared" si="41"/>
        <v xml:space="preserve">      Serous</v>
      </c>
      <c r="M553" s="171" t="str">
        <f t="shared" si="42"/>
        <v>PI.IC.IT.040804.01</v>
      </c>
      <c r="N553" s="171"/>
      <c r="O553" s="171" t="str">
        <f t="shared" si="43"/>
        <v>PH.IC.IT.040804.01</v>
      </c>
      <c r="Q553" s="171" t="str">
        <f t="shared" si="44"/>
        <v>CL.IC.IT.040804.01</v>
      </c>
      <c r="AR553" s="145" t="s">
        <v>12773</v>
      </c>
      <c r="AS553" s="145">
        <v>1749</v>
      </c>
    </row>
    <row r="554" spans="1:45" s="145" customFormat="1" ht="16">
      <c r="A554" s="145" t="s">
        <v>9344</v>
      </c>
      <c r="C554" s="170" t="s">
        <v>11</v>
      </c>
      <c r="E554" s="170" t="s">
        <v>92</v>
      </c>
      <c r="F554" s="145" t="s">
        <v>14651</v>
      </c>
      <c r="G554" s="145" t="s">
        <v>9452</v>
      </c>
      <c r="H554" s="170" t="s">
        <v>212</v>
      </c>
      <c r="I554" s="145" t="s">
        <v>11552</v>
      </c>
      <c r="J554" s="171" t="str">
        <f t="shared" si="40"/>
        <v>IC.IT.040805</v>
      </c>
      <c r="K554" s="170" t="s">
        <v>12175</v>
      </c>
      <c r="L554" s="145" t="str">
        <f t="shared" si="41"/>
        <v xml:space="preserve">      Cloudy</v>
      </c>
      <c r="M554" s="171" t="str">
        <f t="shared" si="42"/>
        <v>PI.IC.IT.040805.01</v>
      </c>
      <c r="N554" s="171"/>
      <c r="O554" s="171" t="str">
        <f t="shared" si="43"/>
        <v>PH.IC.IT.040805.01</v>
      </c>
      <c r="Q554" s="171" t="str">
        <f t="shared" si="44"/>
        <v>CL.IC.IT.040805.01</v>
      </c>
      <c r="AR554" s="145" t="s">
        <v>12773</v>
      </c>
      <c r="AS554" s="145">
        <v>1749</v>
      </c>
    </row>
    <row r="555" spans="1:45" s="145" customFormat="1" ht="16">
      <c r="A555" s="145" t="s">
        <v>9344</v>
      </c>
      <c r="C555" s="170" t="s">
        <v>11</v>
      </c>
      <c r="E555" s="170" t="s">
        <v>92</v>
      </c>
      <c r="F555" s="145" t="s">
        <v>14651</v>
      </c>
      <c r="G555" s="145" t="s">
        <v>9453</v>
      </c>
      <c r="H555" s="170" t="s">
        <v>6988</v>
      </c>
      <c r="I555" s="145" t="s">
        <v>11554</v>
      </c>
      <c r="J555" s="171" t="str">
        <f t="shared" si="40"/>
        <v>IC.IT.040806</v>
      </c>
      <c r="K555" s="170" t="s">
        <v>12175</v>
      </c>
      <c r="L555" s="145" t="str">
        <f t="shared" si="41"/>
        <v xml:space="preserve">      Purulent</v>
      </c>
      <c r="M555" s="171" t="str">
        <f t="shared" si="42"/>
        <v>PI.IC.IT.040806.01</v>
      </c>
      <c r="N555" s="171"/>
      <c r="O555" s="171" t="str">
        <f t="shared" si="43"/>
        <v>PH.IC.IT.040806.01</v>
      </c>
      <c r="Q555" s="171" t="str">
        <f t="shared" si="44"/>
        <v>CL.IC.IT.040806.01</v>
      </c>
      <c r="AR555" s="145" t="s">
        <v>12773</v>
      </c>
      <c r="AS555" s="145">
        <v>1749</v>
      </c>
    </row>
    <row r="556" spans="1:45" s="145" customFormat="1" ht="16">
      <c r="A556" s="145" t="s">
        <v>9344</v>
      </c>
      <c r="C556" s="170" t="s">
        <v>11</v>
      </c>
      <c r="E556" s="170" t="s">
        <v>92</v>
      </c>
      <c r="F556" s="145" t="s">
        <v>14651</v>
      </c>
      <c r="G556" s="145" t="s">
        <v>9454</v>
      </c>
      <c r="H556" s="170" t="s">
        <v>573</v>
      </c>
      <c r="I556" s="145" t="s">
        <v>11396</v>
      </c>
      <c r="J556" s="171" t="str">
        <f t="shared" si="40"/>
        <v>IC.IT.040807</v>
      </c>
      <c r="K556" s="170" t="s">
        <v>12175</v>
      </c>
      <c r="L556" s="145" t="str">
        <f t="shared" si="41"/>
        <v xml:space="preserve">      Viscous</v>
      </c>
      <c r="M556" s="171" t="str">
        <f t="shared" si="42"/>
        <v>PI.IC.IT.040807.01</v>
      </c>
      <c r="N556" s="171"/>
      <c r="O556" s="171" t="str">
        <f t="shared" si="43"/>
        <v>PH.IC.IT.040807.01</v>
      </c>
      <c r="Q556" s="171" t="str">
        <f t="shared" si="44"/>
        <v>CL.IC.IT.040807.01</v>
      </c>
      <c r="AR556" s="145" t="s">
        <v>12773</v>
      </c>
      <c r="AS556" s="145">
        <v>1749</v>
      </c>
    </row>
    <row r="557" spans="1:45" s="145" customFormat="1" ht="16">
      <c r="A557" s="145" t="s">
        <v>9344</v>
      </c>
      <c r="C557" s="170" t="s">
        <v>11</v>
      </c>
      <c r="E557" s="170" t="s">
        <v>92</v>
      </c>
      <c r="F557" s="145" t="s">
        <v>14651</v>
      </c>
      <c r="G557" s="170" t="s">
        <v>9270</v>
      </c>
      <c r="H557" s="170" t="s">
        <v>92</v>
      </c>
      <c r="I557" s="170" t="s">
        <v>9271</v>
      </c>
      <c r="J557" s="171" t="str">
        <f t="shared" si="40"/>
        <v>IC.IT.040808</v>
      </c>
      <c r="K557" s="170" t="s">
        <v>12175</v>
      </c>
      <c r="L557" s="145" t="str">
        <f t="shared" si="41"/>
        <v xml:space="preserve"> Unable to Assess</v>
      </c>
      <c r="M557" s="171" t="str">
        <f t="shared" si="42"/>
        <v>PI.IC.IT.040808.01</v>
      </c>
      <c r="N557" s="171"/>
      <c r="O557" s="171" t="str">
        <f t="shared" si="43"/>
        <v>PH.IC.IT.040808.01</v>
      </c>
      <c r="Q557" s="171" t="str">
        <f t="shared" si="44"/>
        <v>CL.IC.IT.040808.01</v>
      </c>
      <c r="R557" s="145" t="s">
        <v>12465</v>
      </c>
      <c r="S557" s="145">
        <v>152</v>
      </c>
      <c r="AR557" s="145" t="s">
        <v>12773</v>
      </c>
      <c r="AS557" s="145">
        <v>1749</v>
      </c>
    </row>
    <row r="558" spans="1:45" s="145" customFormat="1" ht="16">
      <c r="A558" s="145" t="s">
        <v>9344</v>
      </c>
      <c r="C558" s="170" t="s">
        <v>12594</v>
      </c>
      <c r="D558" s="145" t="s">
        <v>9582</v>
      </c>
      <c r="E558" s="170" t="s">
        <v>93</v>
      </c>
      <c r="F558" s="145" t="s">
        <v>14651</v>
      </c>
      <c r="G558" s="145" t="s">
        <v>9710</v>
      </c>
      <c r="H558" s="170" t="s">
        <v>1702</v>
      </c>
      <c r="I558" s="145" t="s">
        <v>11233</v>
      </c>
      <c r="J558" s="171" t="str">
        <f t="shared" si="40"/>
        <v>IC.IT.040901</v>
      </c>
      <c r="K558" s="170" t="s">
        <v>1702</v>
      </c>
      <c r="L558" s="145" t="str">
        <f t="shared" si="41"/>
        <v xml:space="preserve">     Odor none</v>
      </c>
      <c r="M558" s="171" t="str">
        <f t="shared" si="42"/>
        <v>PI.IC.IT.040901.01</v>
      </c>
      <c r="N558" s="171"/>
      <c r="O558" s="171" t="str">
        <f t="shared" si="43"/>
        <v>PH.IC.IT.040901.01</v>
      </c>
      <c r="Q558" s="171" t="str">
        <f t="shared" si="44"/>
        <v>CL.IC.IT.040901.01</v>
      </c>
      <c r="AR558" s="145" t="s">
        <v>12773</v>
      </c>
      <c r="AS558" s="145">
        <v>1749</v>
      </c>
    </row>
    <row r="559" spans="1:45" s="145" customFormat="1" ht="16">
      <c r="A559" s="145" t="s">
        <v>9344</v>
      </c>
      <c r="C559" s="170" t="s">
        <v>12594</v>
      </c>
      <c r="E559" s="170" t="s">
        <v>93</v>
      </c>
      <c r="F559" s="145" t="s">
        <v>14651</v>
      </c>
      <c r="G559" s="145" t="s">
        <v>9857</v>
      </c>
      <c r="H559" s="170" t="s">
        <v>12182</v>
      </c>
      <c r="I559" s="145" t="s">
        <v>11235</v>
      </c>
      <c r="J559" s="171" t="str">
        <f t="shared" si="40"/>
        <v>IC.IT.040902</v>
      </c>
      <c r="K559" s="170" t="s">
        <v>1702</v>
      </c>
      <c r="L559" s="145" t="str">
        <f t="shared" si="41"/>
        <v xml:space="preserve">     Odor foul</v>
      </c>
      <c r="M559" s="171" t="str">
        <f t="shared" si="42"/>
        <v>PI.IC.IT.040902.01</v>
      </c>
      <c r="N559" s="171"/>
      <c r="O559" s="171" t="str">
        <f t="shared" si="43"/>
        <v>PH.IC.IT.040902.01</v>
      </c>
      <c r="Q559" s="171" t="str">
        <f t="shared" si="44"/>
        <v>CL.IC.IT.040902.01</v>
      </c>
      <c r="AR559" s="145" t="s">
        <v>12773</v>
      </c>
      <c r="AS559" s="145">
        <v>1749</v>
      </c>
    </row>
    <row r="560" spans="1:45" s="145" customFormat="1" ht="16">
      <c r="A560" s="145" t="s">
        <v>9344</v>
      </c>
      <c r="C560" s="170" t="s">
        <v>12594</v>
      </c>
      <c r="D560" s="145" t="s">
        <v>7851</v>
      </c>
      <c r="E560" s="170" t="s">
        <v>3188</v>
      </c>
      <c r="F560" s="145" t="s">
        <v>14602</v>
      </c>
      <c r="G560" s="145" t="s">
        <v>9583</v>
      </c>
      <c r="H560" s="170" t="s">
        <v>1702</v>
      </c>
      <c r="I560" s="145" t="s">
        <v>11573</v>
      </c>
      <c r="J560" s="171" t="str">
        <f t="shared" si="40"/>
        <v>IC.IT.041001</v>
      </c>
      <c r="K560" s="170" t="s">
        <v>1702</v>
      </c>
      <c r="L560" s="145" t="str">
        <f t="shared" si="41"/>
        <v xml:space="preserve">      None (open to air)</v>
      </c>
      <c r="M560" s="171" t="str">
        <f t="shared" si="42"/>
        <v>PI.IC.IT.041001.01</v>
      </c>
      <c r="N560" s="171"/>
      <c r="O560" s="171" t="str">
        <f t="shared" si="43"/>
        <v>PH.IC.IT.041001.01</v>
      </c>
      <c r="Q560" s="171" t="str">
        <f t="shared" si="44"/>
        <v>CL.IC.IT.041001.01</v>
      </c>
      <c r="AR560" s="145" t="s">
        <v>12773</v>
      </c>
      <c r="AS560" s="145">
        <v>1749</v>
      </c>
    </row>
    <row r="561" spans="1:45" s="145" customFormat="1" ht="16">
      <c r="A561" s="145" t="s">
        <v>9344</v>
      </c>
      <c r="C561" s="170" t="s">
        <v>12594</v>
      </c>
      <c r="E561" s="170" t="s">
        <v>3188</v>
      </c>
      <c r="F561" s="145" t="s">
        <v>14602</v>
      </c>
      <c r="G561" s="145" t="s">
        <v>9209</v>
      </c>
      <c r="H561" s="170" t="s">
        <v>12182</v>
      </c>
      <c r="I561" s="145" t="s">
        <v>11569</v>
      </c>
      <c r="J561" s="171" t="str">
        <f t="shared" si="40"/>
        <v>IC.IT.041002</v>
      </c>
      <c r="K561" s="170" t="s">
        <v>1702</v>
      </c>
      <c r="L561" s="145" t="str">
        <f t="shared" si="41"/>
        <v xml:space="preserve">      Pressure</v>
      </c>
      <c r="M561" s="171" t="str">
        <f t="shared" si="42"/>
        <v>PI.IC.IT.041002.01</v>
      </c>
      <c r="N561" s="171"/>
      <c r="O561" s="171" t="str">
        <f t="shared" si="43"/>
        <v>PH.IC.IT.041002.01</v>
      </c>
      <c r="Q561" s="171" t="str">
        <f t="shared" si="44"/>
        <v>CL.IC.IT.041002.01</v>
      </c>
      <c r="AR561" s="145" t="s">
        <v>12773</v>
      </c>
      <c r="AS561" s="145">
        <v>1749</v>
      </c>
    </row>
    <row r="562" spans="1:45" s="145" customFormat="1" ht="16">
      <c r="A562" s="145" t="s">
        <v>9344</v>
      </c>
      <c r="C562" s="170" t="s">
        <v>12594</v>
      </c>
      <c r="E562" s="170" t="s">
        <v>3188</v>
      </c>
      <c r="F562" s="145" t="s">
        <v>14602</v>
      </c>
      <c r="G562" s="145" t="s">
        <v>9210</v>
      </c>
      <c r="H562" s="170" t="s">
        <v>12592</v>
      </c>
      <c r="I562" s="145" t="s">
        <v>11446</v>
      </c>
      <c r="J562" s="171" t="str">
        <f t="shared" si="40"/>
        <v>IC.IT.041003</v>
      </c>
      <c r="K562" s="170" t="s">
        <v>1702</v>
      </c>
      <c r="L562" s="145" t="str">
        <f t="shared" si="41"/>
        <v xml:space="preserve">      Antimicrobial</v>
      </c>
      <c r="M562" s="171" t="str">
        <f t="shared" si="42"/>
        <v>PI.IC.IT.041003.01</v>
      </c>
      <c r="N562" s="171"/>
      <c r="O562" s="171" t="str">
        <f t="shared" si="43"/>
        <v>PH.IC.IT.041003.01</v>
      </c>
      <c r="Q562" s="171" t="str">
        <f t="shared" si="44"/>
        <v>CL.IC.IT.041003.01</v>
      </c>
      <c r="AR562" s="145" t="s">
        <v>12773</v>
      </c>
      <c r="AS562" s="145">
        <v>1749</v>
      </c>
    </row>
    <row r="563" spans="1:45" s="145" customFormat="1" ht="16">
      <c r="A563" s="145" t="s">
        <v>9344</v>
      </c>
      <c r="C563" s="170" t="s">
        <v>12594</v>
      </c>
      <c r="E563" s="170" t="s">
        <v>3188</v>
      </c>
      <c r="F563" s="145" t="s">
        <v>14602</v>
      </c>
      <c r="G563" s="145" t="s">
        <v>9211</v>
      </c>
      <c r="H563" s="170" t="s">
        <v>12594</v>
      </c>
      <c r="I563" s="145" t="s">
        <v>11567</v>
      </c>
      <c r="J563" s="171" t="str">
        <f t="shared" si="40"/>
        <v>IC.IT.041004</v>
      </c>
      <c r="K563" s="170" t="s">
        <v>1702</v>
      </c>
      <c r="L563" s="145" t="str">
        <f t="shared" si="41"/>
        <v xml:space="preserve">      Gauze</v>
      </c>
      <c r="M563" s="171" t="str">
        <f t="shared" si="42"/>
        <v>PI.IC.IT.041004.01</v>
      </c>
      <c r="N563" s="171"/>
      <c r="O563" s="171" t="str">
        <f t="shared" si="43"/>
        <v>PH.IC.IT.041004.01</v>
      </c>
      <c r="Q563" s="171" t="str">
        <f t="shared" si="44"/>
        <v>CL.IC.IT.041004.01</v>
      </c>
      <c r="AR563" s="145" t="s">
        <v>12773</v>
      </c>
      <c r="AS563" s="145">
        <v>1749</v>
      </c>
    </row>
    <row r="564" spans="1:45" s="145" customFormat="1" ht="16">
      <c r="A564" s="145" t="s">
        <v>9344</v>
      </c>
      <c r="C564" s="170" t="s">
        <v>11</v>
      </c>
      <c r="E564" s="170" t="s">
        <v>3188</v>
      </c>
      <c r="F564" s="145" t="s">
        <v>14602</v>
      </c>
      <c r="G564" s="145" t="s">
        <v>9791</v>
      </c>
      <c r="H564" s="170" t="s">
        <v>212</v>
      </c>
      <c r="I564" s="145" t="s">
        <v>11070</v>
      </c>
      <c r="J564" s="171" t="str">
        <f t="shared" si="40"/>
        <v>IC.IT.041005</v>
      </c>
      <c r="K564" s="170" t="s">
        <v>12175</v>
      </c>
      <c r="L564" s="145" t="str">
        <f t="shared" si="41"/>
        <v xml:space="preserve">      Transparent (Opsite, Tegaderm)</v>
      </c>
      <c r="M564" s="171" t="str">
        <f t="shared" si="42"/>
        <v>PI.IC.IT.041005.01</v>
      </c>
      <c r="N564" s="171"/>
      <c r="O564" s="171" t="str">
        <f t="shared" si="43"/>
        <v>PH.IC.IT.041005.01</v>
      </c>
      <c r="Q564" s="171" t="str">
        <f t="shared" si="44"/>
        <v>CL.IC.IT.041005.01</v>
      </c>
      <c r="AR564" s="145" t="s">
        <v>12773</v>
      </c>
      <c r="AS564" s="145">
        <v>1749</v>
      </c>
    </row>
    <row r="565" spans="1:45" s="145" customFormat="1" ht="16">
      <c r="A565" s="145" t="s">
        <v>9344</v>
      </c>
      <c r="C565" s="170" t="s">
        <v>11</v>
      </c>
      <c r="E565" s="170" t="s">
        <v>3188</v>
      </c>
      <c r="F565" s="145" t="s">
        <v>14602</v>
      </c>
      <c r="G565" s="145" t="s">
        <v>9792</v>
      </c>
      <c r="H565" s="170" t="s">
        <v>6988</v>
      </c>
      <c r="I565" s="145" t="s">
        <v>11961</v>
      </c>
      <c r="J565" s="171" t="str">
        <f t="shared" si="40"/>
        <v>IC.IT.041006</v>
      </c>
      <c r="K565" s="170" t="s">
        <v>12175</v>
      </c>
      <c r="L565" s="145" t="str">
        <f t="shared" si="41"/>
        <v xml:space="preserve">      Wet to Dry: specify date/time</v>
      </c>
      <c r="M565" s="171" t="str">
        <f t="shared" si="42"/>
        <v>PI.IC.IT.041006.01</v>
      </c>
      <c r="N565" s="171"/>
      <c r="O565" s="171" t="str">
        <f t="shared" si="43"/>
        <v>PH.IC.IT.041006.01</v>
      </c>
      <c r="Q565" s="171" t="str">
        <f t="shared" si="44"/>
        <v>CL.IC.IT.041006.01</v>
      </c>
      <c r="AR565" s="145" t="s">
        <v>12773</v>
      </c>
      <c r="AS565" s="145">
        <v>1749</v>
      </c>
    </row>
    <row r="566" spans="1:45" s="145" customFormat="1" ht="16">
      <c r="A566" s="145" t="s">
        <v>9344</v>
      </c>
      <c r="C566" s="170" t="s">
        <v>11</v>
      </c>
      <c r="E566" s="170" t="s">
        <v>3188</v>
      </c>
      <c r="F566" s="145" t="s">
        <v>14602</v>
      </c>
      <c r="G566" s="145" t="s">
        <v>9793</v>
      </c>
      <c r="H566" s="170" t="s">
        <v>573</v>
      </c>
      <c r="I566" s="145" t="s">
        <v>10696</v>
      </c>
      <c r="J566" s="171" t="str">
        <f t="shared" si="40"/>
        <v>IC.IT.041007</v>
      </c>
      <c r="K566" s="170" t="s">
        <v>12175</v>
      </c>
      <c r="L566" s="145" t="str">
        <f t="shared" si="41"/>
        <v xml:space="preserve">      Gauze Wrap (Kerlix, Kling)</v>
      </c>
      <c r="M566" s="171" t="str">
        <f t="shared" si="42"/>
        <v>PI.IC.IT.041007.01</v>
      </c>
      <c r="N566" s="171"/>
      <c r="O566" s="171" t="str">
        <f t="shared" si="43"/>
        <v>PH.IC.IT.041007.01</v>
      </c>
      <c r="Q566" s="171" t="str">
        <f t="shared" si="44"/>
        <v>CL.IC.IT.041007.01</v>
      </c>
      <c r="AR566" s="145" t="s">
        <v>12773</v>
      </c>
      <c r="AS566" s="145">
        <v>1749</v>
      </c>
    </row>
    <row r="567" spans="1:45" s="145" customFormat="1" ht="16">
      <c r="A567" s="145" t="s">
        <v>9344</v>
      </c>
      <c r="C567" s="170" t="s">
        <v>11</v>
      </c>
      <c r="E567" s="170" t="s">
        <v>3188</v>
      </c>
      <c r="F567" s="145" t="s">
        <v>14602</v>
      </c>
      <c r="G567" s="145" t="s">
        <v>9794</v>
      </c>
      <c r="H567" s="170" t="s">
        <v>92</v>
      </c>
      <c r="I567" s="145" t="s">
        <v>9795</v>
      </c>
      <c r="J567" s="171" t="str">
        <f t="shared" si="40"/>
        <v>IC.IT.041008</v>
      </c>
      <c r="K567" s="170" t="s">
        <v>12175</v>
      </c>
      <c r="L567" s="145" t="str">
        <f t="shared" si="41"/>
        <v xml:space="preserve">      Foam dressing</v>
      </c>
      <c r="M567" s="171" t="str">
        <f t="shared" si="42"/>
        <v>PI.IC.IT.041008.01</v>
      </c>
      <c r="N567" s="171"/>
      <c r="O567" s="171" t="str">
        <f t="shared" si="43"/>
        <v>PH.IC.IT.041008.01</v>
      </c>
      <c r="Q567" s="171" t="str">
        <f t="shared" si="44"/>
        <v>CL.IC.IT.041008.01</v>
      </c>
      <c r="AR567" s="145" t="s">
        <v>12773</v>
      </c>
      <c r="AS567" s="145">
        <v>1749</v>
      </c>
    </row>
    <row r="568" spans="1:45" s="145" customFormat="1" ht="16">
      <c r="A568" s="145" t="s">
        <v>9344</v>
      </c>
      <c r="C568" s="170" t="s">
        <v>11</v>
      </c>
      <c r="E568" s="170" t="s">
        <v>3188</v>
      </c>
      <c r="F568" s="145" t="s">
        <v>14602</v>
      </c>
      <c r="G568" s="145" t="s">
        <v>9796</v>
      </c>
      <c r="H568" s="170" t="s">
        <v>93</v>
      </c>
      <c r="I568" s="145" t="s">
        <v>10698</v>
      </c>
      <c r="J568" s="171" t="str">
        <f t="shared" si="40"/>
        <v>IC.IT.041009</v>
      </c>
      <c r="K568" s="170" t="s">
        <v>12175</v>
      </c>
      <c r="L568" s="145" t="str">
        <f t="shared" si="41"/>
        <v xml:space="preserve">      Gauze Packing (Iodoform, NuGauze)</v>
      </c>
      <c r="M568" s="171" t="str">
        <f t="shared" si="42"/>
        <v>PI.IC.IT.041009.01</v>
      </c>
      <c r="N568" s="171"/>
      <c r="O568" s="171" t="str">
        <f t="shared" si="43"/>
        <v>PH.IC.IT.041009.01</v>
      </c>
      <c r="Q568" s="171" t="str">
        <f t="shared" si="44"/>
        <v>CL.IC.IT.041009.01</v>
      </c>
      <c r="AR568" s="145" t="s">
        <v>12773</v>
      </c>
      <c r="AS568" s="145">
        <v>1749</v>
      </c>
    </row>
    <row r="569" spans="1:45" s="145" customFormat="1" ht="16">
      <c r="A569" s="145" t="s">
        <v>9344</v>
      </c>
      <c r="C569" s="170" t="s">
        <v>11</v>
      </c>
      <c r="E569" s="170" t="s">
        <v>3188</v>
      </c>
      <c r="F569" s="145" t="s">
        <v>14602</v>
      </c>
      <c r="G569" s="145" t="s">
        <v>9652</v>
      </c>
      <c r="H569" s="170" t="s">
        <v>3188</v>
      </c>
      <c r="I569" s="145" t="s">
        <v>9507</v>
      </c>
      <c r="J569" s="171" t="str">
        <f t="shared" si="40"/>
        <v>IC.IT.041010</v>
      </c>
      <c r="K569" s="170" t="s">
        <v>12175</v>
      </c>
      <c r="L569" s="145" t="str">
        <f t="shared" si="41"/>
        <v xml:space="preserve">      Hydrocolloidal (Duoderm, Restore)</v>
      </c>
      <c r="M569" s="171" t="str">
        <f t="shared" si="42"/>
        <v>PI.IC.IT.041010.01</v>
      </c>
      <c r="N569" s="171"/>
      <c r="O569" s="171" t="str">
        <f t="shared" si="43"/>
        <v>PH.IC.IT.041010.01</v>
      </c>
      <c r="Q569" s="171" t="str">
        <f t="shared" si="44"/>
        <v>CL.IC.IT.041010.01</v>
      </c>
      <c r="AR569" s="145" t="s">
        <v>12773</v>
      </c>
      <c r="AS569" s="145">
        <v>1749</v>
      </c>
    </row>
    <row r="570" spans="1:45" s="145" customFormat="1" ht="16">
      <c r="A570" s="145" t="s">
        <v>9344</v>
      </c>
      <c r="C570" s="170" t="s">
        <v>11</v>
      </c>
      <c r="E570" s="170" t="s">
        <v>3188</v>
      </c>
      <c r="F570" s="145" t="s">
        <v>14602</v>
      </c>
      <c r="G570" s="145" t="s">
        <v>9511</v>
      </c>
      <c r="H570" s="170" t="s">
        <v>153</v>
      </c>
      <c r="I570" s="145" t="s">
        <v>9512</v>
      </c>
      <c r="J570" s="171" t="str">
        <f t="shared" si="40"/>
        <v>IC.IT.041012</v>
      </c>
      <c r="K570" s="170" t="s">
        <v>12175</v>
      </c>
      <c r="L570" s="145" t="str">
        <f t="shared" si="41"/>
        <v xml:space="preserve">      Calcium Alginate (Aquacel, Calicare)</v>
      </c>
      <c r="M570" s="171" t="str">
        <f t="shared" si="42"/>
        <v>PI.IC.IT.041012.01</v>
      </c>
      <c r="N570" s="171"/>
      <c r="O570" s="171" t="str">
        <f t="shared" si="43"/>
        <v>PH.IC.IT.041012.01</v>
      </c>
      <c r="Q570" s="171" t="str">
        <f t="shared" si="44"/>
        <v>CL.IC.IT.041012.01</v>
      </c>
      <c r="AR570" s="145" t="s">
        <v>12773</v>
      </c>
      <c r="AS570" s="145">
        <v>1749</v>
      </c>
    </row>
    <row r="571" spans="1:45" s="145" customFormat="1" ht="16">
      <c r="A571" s="145" t="s">
        <v>9344</v>
      </c>
      <c r="C571" s="170" t="s">
        <v>11</v>
      </c>
      <c r="E571" s="170" t="s">
        <v>3188</v>
      </c>
      <c r="F571" s="145" t="s">
        <v>14602</v>
      </c>
      <c r="G571" s="145" t="s">
        <v>9804</v>
      </c>
      <c r="H571" s="170" t="s">
        <v>215</v>
      </c>
      <c r="I571" s="145" t="s">
        <v>9805</v>
      </c>
      <c r="J571" s="171" t="str">
        <f t="shared" si="40"/>
        <v>IC.IT.041013</v>
      </c>
      <c r="K571" s="170" t="s">
        <v>12175</v>
      </c>
      <c r="L571" s="145" t="str">
        <f t="shared" si="41"/>
        <v xml:space="preserve">      Hypertonic Hydrogel</v>
      </c>
      <c r="M571" s="171" t="str">
        <f t="shared" si="42"/>
        <v>PI.IC.IT.041013.01</v>
      </c>
      <c r="N571" s="171"/>
      <c r="O571" s="171" t="str">
        <f t="shared" si="43"/>
        <v>PH.IC.IT.041013.01</v>
      </c>
      <c r="Q571" s="171" t="str">
        <f t="shared" si="44"/>
        <v>CL.IC.IT.041013.01</v>
      </c>
      <c r="AR571" s="145" t="s">
        <v>12773</v>
      </c>
      <c r="AS571" s="145">
        <v>1749</v>
      </c>
    </row>
    <row r="572" spans="1:45" s="145" customFormat="1" ht="16">
      <c r="A572" s="145" t="s">
        <v>9344</v>
      </c>
      <c r="C572" s="170" t="s">
        <v>11</v>
      </c>
      <c r="E572" s="170" t="s">
        <v>3188</v>
      </c>
      <c r="F572" s="145" t="s">
        <v>14602</v>
      </c>
      <c r="G572" s="145" t="s">
        <v>9963</v>
      </c>
      <c r="H572" s="170" t="s">
        <v>4082</v>
      </c>
      <c r="I572" s="145" t="s">
        <v>9964</v>
      </c>
      <c r="J572" s="171" t="str">
        <f t="shared" si="40"/>
        <v>IC.IT.041014</v>
      </c>
      <c r="K572" s="170" t="s">
        <v>12175</v>
      </c>
      <c r="L572" s="145" t="str">
        <f t="shared" si="41"/>
        <v xml:space="preserve">      Hydrogel (Duoderm-gel)</v>
      </c>
      <c r="M572" s="171" t="str">
        <f t="shared" si="42"/>
        <v>PI.IC.IT.041014.01</v>
      </c>
      <c r="N572" s="171"/>
      <c r="O572" s="171" t="str">
        <f t="shared" si="43"/>
        <v>PH.IC.IT.041014.01</v>
      </c>
      <c r="Q572" s="171" t="str">
        <f t="shared" si="44"/>
        <v>CL.IC.IT.041014.01</v>
      </c>
      <c r="AR572" s="145" t="s">
        <v>12773</v>
      </c>
      <c r="AS572" s="145">
        <v>1749</v>
      </c>
    </row>
    <row r="573" spans="1:45" s="145" customFormat="1" ht="16">
      <c r="A573" s="145" t="s">
        <v>9344</v>
      </c>
      <c r="C573" s="170" t="s">
        <v>11</v>
      </c>
      <c r="E573" s="170" t="s">
        <v>3188</v>
      </c>
      <c r="F573" s="145" t="s">
        <v>14602</v>
      </c>
      <c r="G573" s="145" t="s">
        <v>9965</v>
      </c>
      <c r="H573" s="170" t="s">
        <v>594</v>
      </c>
      <c r="I573" s="145" t="s">
        <v>9966</v>
      </c>
      <c r="J573" s="171" t="str">
        <f t="shared" si="40"/>
        <v>IC.IT.041015</v>
      </c>
      <c r="K573" s="170" t="s">
        <v>12175</v>
      </c>
      <c r="L573" s="145" t="str">
        <f t="shared" si="41"/>
        <v xml:space="preserve">      Balsam of Peru (Xenaderm)</v>
      </c>
      <c r="M573" s="171" t="str">
        <f t="shared" si="42"/>
        <v>PI.IC.IT.041015.01</v>
      </c>
      <c r="N573" s="171"/>
      <c r="O573" s="171" t="str">
        <f t="shared" si="43"/>
        <v>PH.IC.IT.041015.01</v>
      </c>
      <c r="Q573" s="171" t="str">
        <f t="shared" si="44"/>
        <v>CL.IC.IT.041015.01</v>
      </c>
      <c r="AR573" s="145" t="s">
        <v>12773</v>
      </c>
      <c r="AS573" s="145">
        <v>1749</v>
      </c>
    </row>
    <row r="574" spans="1:45" s="145" customFormat="1" ht="16">
      <c r="A574" s="145" t="s">
        <v>9344</v>
      </c>
      <c r="C574" s="170" t="s">
        <v>11</v>
      </c>
      <c r="E574" s="170" t="s">
        <v>3188</v>
      </c>
      <c r="F574" s="145" t="s">
        <v>14602</v>
      </c>
      <c r="G574" s="145" t="s">
        <v>9967</v>
      </c>
      <c r="H574" s="170" t="s">
        <v>7863</v>
      </c>
      <c r="I574" s="145" t="s">
        <v>9968</v>
      </c>
      <c r="J574" s="171" t="str">
        <f t="shared" si="40"/>
        <v>IC.IT.041016</v>
      </c>
      <c r="K574" s="170" t="s">
        <v>12175</v>
      </c>
      <c r="L574" s="145" t="str">
        <f t="shared" si="41"/>
        <v xml:space="preserve">      Bismuth Gauze (Xeroform)</v>
      </c>
      <c r="M574" s="171" t="str">
        <f t="shared" si="42"/>
        <v>PI.IC.IT.041016.01</v>
      </c>
      <c r="N574" s="171"/>
      <c r="O574" s="171" t="str">
        <f t="shared" si="43"/>
        <v>PH.IC.IT.041016.01</v>
      </c>
      <c r="Q574" s="171" t="str">
        <f t="shared" si="44"/>
        <v>CL.IC.IT.041016.01</v>
      </c>
      <c r="AR574" s="145" t="s">
        <v>12773</v>
      </c>
      <c r="AS574" s="145">
        <v>1749</v>
      </c>
    </row>
    <row r="575" spans="1:45" s="145" customFormat="1" ht="16">
      <c r="A575" s="145" t="s">
        <v>9344</v>
      </c>
      <c r="C575" s="170" t="s">
        <v>11</v>
      </c>
      <c r="E575" s="170" t="s">
        <v>3188</v>
      </c>
      <c r="F575" s="145" t="s">
        <v>14602</v>
      </c>
      <c r="G575" s="145" t="s">
        <v>9806</v>
      </c>
      <c r="H575" s="170" t="s">
        <v>12462</v>
      </c>
      <c r="I575" s="145" t="s">
        <v>11448</v>
      </c>
      <c r="J575" s="171" t="str">
        <f t="shared" si="40"/>
        <v>IC.IT.041017</v>
      </c>
      <c r="K575" s="170" t="s">
        <v>12175</v>
      </c>
      <c r="L575" s="145" t="str">
        <f t="shared" si="41"/>
        <v xml:space="preserve">      Non-adhering (Telfa)</v>
      </c>
      <c r="M575" s="171" t="str">
        <f t="shared" si="42"/>
        <v>PI.IC.IT.041017.01</v>
      </c>
      <c r="N575" s="171"/>
      <c r="O575" s="171" t="str">
        <f t="shared" si="43"/>
        <v>PH.IC.IT.041017.01</v>
      </c>
      <c r="Q575" s="171" t="str">
        <f t="shared" si="44"/>
        <v>CL.IC.IT.041017.01</v>
      </c>
      <c r="AR575" s="145" t="s">
        <v>12773</v>
      </c>
      <c r="AS575" s="145">
        <v>1749</v>
      </c>
    </row>
    <row r="576" spans="1:45" s="145" customFormat="1" ht="16">
      <c r="A576" s="145" t="s">
        <v>9344</v>
      </c>
      <c r="C576" s="170" t="s">
        <v>2268</v>
      </c>
      <c r="E576" s="170" t="s">
        <v>3188</v>
      </c>
      <c r="F576" s="145" t="s">
        <v>14602</v>
      </c>
      <c r="G576" s="145" t="s">
        <v>2519</v>
      </c>
      <c r="H576" s="170" t="s">
        <v>2520</v>
      </c>
      <c r="I576" s="145" t="s">
        <v>2521</v>
      </c>
      <c r="J576" s="171" t="str">
        <f t="shared" si="40"/>
        <v>IC.IT.041019</v>
      </c>
      <c r="K576" s="170" t="s">
        <v>12175</v>
      </c>
      <c r="L576" s="145" t="str">
        <f t="shared" si="41"/>
        <v>Negative Pressure Wound Therapy</v>
      </c>
      <c r="M576" s="171" t="str">
        <f t="shared" si="42"/>
        <v>PI.IC.IT.041019.01</v>
      </c>
      <c r="N576" s="171"/>
      <c r="O576" s="171" t="str">
        <f t="shared" si="43"/>
        <v>PH.IC.IT.041019.01</v>
      </c>
      <c r="Q576" s="171" t="str">
        <f t="shared" si="44"/>
        <v>CL.IC.IT.041019.01</v>
      </c>
      <c r="X576" s="145" t="s">
        <v>2515</v>
      </c>
      <c r="Y576" s="145">
        <v>976</v>
      </c>
      <c r="AR576" s="145" t="s">
        <v>12773</v>
      </c>
      <c r="AS576" s="145">
        <v>1749</v>
      </c>
    </row>
    <row r="577" spans="1:45" s="167" customFormat="1" ht="15">
      <c r="A577" s="176" t="s">
        <v>9344</v>
      </c>
      <c r="B577" s="176"/>
      <c r="C577" s="177" t="s">
        <v>12028</v>
      </c>
      <c r="D577" s="176"/>
      <c r="E577" s="177" t="s">
        <v>590</v>
      </c>
      <c r="F577" s="176" t="s">
        <v>14602</v>
      </c>
      <c r="G577" s="176" t="s">
        <v>14486</v>
      </c>
      <c r="H577" s="177" t="s">
        <v>11906</v>
      </c>
      <c r="I577" s="176" t="s">
        <v>11514</v>
      </c>
      <c r="J577" s="178" t="str">
        <f t="shared" si="40"/>
        <v>IC.IT.041020</v>
      </c>
      <c r="K577" s="177" t="s">
        <v>12175</v>
      </c>
      <c r="L577" s="176" t="str">
        <f t="shared" si="41"/>
        <v>Ace wrap</v>
      </c>
      <c r="M577" s="179" t="str">
        <f t="shared" si="42"/>
        <v>PI.IC.IT.041020.01</v>
      </c>
      <c r="N577" s="179"/>
      <c r="O577" s="179" t="str">
        <f t="shared" si="43"/>
        <v>PH.IC.IT.041020.01</v>
      </c>
      <c r="P577" s="176"/>
      <c r="Q577" s="179" t="str">
        <f t="shared" si="44"/>
        <v>CL.IC.IT.041020.01</v>
      </c>
      <c r="R577" s="176"/>
      <c r="S577" s="176"/>
      <c r="T577" s="176"/>
      <c r="U577" s="176"/>
      <c r="V577" s="176"/>
      <c r="W577" s="176"/>
      <c r="X577" s="176"/>
      <c r="Y577" s="176"/>
      <c r="Z577" s="176"/>
      <c r="AA577" s="176"/>
      <c r="AB577" s="176"/>
      <c r="AC577" s="176"/>
      <c r="AD577" s="176"/>
      <c r="AE577" s="176"/>
      <c r="AF577" s="176"/>
      <c r="AG577" s="176"/>
      <c r="AH577" s="176"/>
      <c r="AI577" s="176"/>
      <c r="AJ577" s="176"/>
      <c r="AK577" s="176"/>
      <c r="AL577" s="176"/>
      <c r="AM577" s="176"/>
      <c r="AN577" s="176"/>
      <c r="AO577" s="176"/>
      <c r="AP577" s="176"/>
      <c r="AQ577" s="176"/>
      <c r="AR577" s="176" t="s">
        <v>12773</v>
      </c>
      <c r="AS577" s="176">
        <v>1652</v>
      </c>
    </row>
    <row r="578" spans="1:45" s="145" customFormat="1" ht="16">
      <c r="A578" s="145" t="s">
        <v>9344</v>
      </c>
      <c r="C578" s="170" t="s">
        <v>11</v>
      </c>
      <c r="E578" s="170" t="s">
        <v>3188</v>
      </c>
      <c r="F578" s="145" t="s">
        <v>14602</v>
      </c>
      <c r="G578" s="145" t="s">
        <v>9665</v>
      </c>
      <c r="H578" s="170" t="s">
        <v>12602</v>
      </c>
      <c r="I578" s="145" t="s">
        <v>12437</v>
      </c>
      <c r="J578" s="171" t="str">
        <f t="shared" ref="J578:J641" si="45">CONCATENATE("IC.IT.",C578,E578,H578)</f>
        <v>IC.IT.041018</v>
      </c>
      <c r="K578" s="170" t="s">
        <v>12175</v>
      </c>
      <c r="L578" s="145" t="str">
        <f t="shared" ref="L578:L641" si="46">G578</f>
        <v xml:space="preserve">      Other: specify</v>
      </c>
      <c r="M578" s="171" t="str">
        <f t="shared" ref="M578:M641" si="47">CONCATENATE("PI.",J578,".",K578)</f>
        <v>PI.IC.IT.041018.01</v>
      </c>
      <c r="N578" s="171"/>
      <c r="O578" s="171" t="str">
        <f t="shared" ref="O578:O641" si="48">CONCATENATE("PH.",J578,".",K578)</f>
        <v>PH.IC.IT.041018.01</v>
      </c>
      <c r="Q578" s="171" t="str">
        <f t="shared" ref="Q578:Q641" si="49">CONCATENATE("CL.",J578,".",K578)</f>
        <v>CL.IC.IT.041018.01</v>
      </c>
      <c r="AR578" s="145" t="s">
        <v>12773</v>
      </c>
      <c r="AS578" s="145">
        <v>1749</v>
      </c>
    </row>
    <row r="579" spans="1:45" s="145" customFormat="1" ht="16">
      <c r="A579" s="145" t="s">
        <v>9344</v>
      </c>
      <c r="C579" s="170" t="s">
        <v>11</v>
      </c>
      <c r="D579" s="145" t="s">
        <v>3803</v>
      </c>
      <c r="E579" s="170" t="s">
        <v>155</v>
      </c>
      <c r="F579" s="145" t="s">
        <v>14602</v>
      </c>
      <c r="G579" s="145" t="s">
        <v>9807</v>
      </c>
      <c r="H579" s="170" t="s">
        <v>12175</v>
      </c>
      <c r="I579" s="145" t="s">
        <v>11575</v>
      </c>
      <c r="J579" s="171" t="str">
        <f t="shared" si="45"/>
        <v>IC.IT.041101</v>
      </c>
      <c r="K579" s="170" t="s">
        <v>12175</v>
      </c>
      <c r="L579" s="145" t="str">
        <f t="shared" si="46"/>
        <v xml:space="preserve">      Clean, dry and intact</v>
      </c>
      <c r="M579" s="171" t="str">
        <f t="shared" si="47"/>
        <v>PI.IC.IT.041101.01</v>
      </c>
      <c r="N579" s="171"/>
      <c r="O579" s="171" t="str">
        <f t="shared" si="48"/>
        <v>PH.IC.IT.041101.01</v>
      </c>
      <c r="Q579" s="171" t="str">
        <f t="shared" si="49"/>
        <v>CL.IC.IT.041101.01</v>
      </c>
      <c r="AR579" s="145" t="s">
        <v>12773</v>
      </c>
      <c r="AS579" s="145">
        <v>1749</v>
      </c>
    </row>
    <row r="580" spans="1:45" s="145" customFormat="1" ht="16">
      <c r="A580" s="145" t="s">
        <v>9344</v>
      </c>
      <c r="C580" s="170" t="s">
        <v>11</v>
      </c>
      <c r="E580" s="170" t="s">
        <v>155</v>
      </c>
      <c r="F580" s="145" t="s">
        <v>14602</v>
      </c>
      <c r="G580" s="145" t="s">
        <v>9669</v>
      </c>
      <c r="H580" s="170" t="s">
        <v>1863</v>
      </c>
      <c r="I580" s="145" t="s">
        <v>11411</v>
      </c>
      <c r="J580" s="171" t="str">
        <f t="shared" si="45"/>
        <v>IC.IT.041102</v>
      </c>
      <c r="K580" s="170" t="s">
        <v>12175</v>
      </c>
      <c r="L580" s="145" t="str">
        <f t="shared" si="46"/>
        <v xml:space="preserve">      Reinforced:  specify date/time</v>
      </c>
      <c r="M580" s="171" t="str">
        <f t="shared" si="47"/>
        <v>PI.IC.IT.041102.01</v>
      </c>
      <c r="N580" s="171"/>
      <c r="O580" s="171" t="str">
        <f t="shared" si="48"/>
        <v>PH.IC.IT.041102.01</v>
      </c>
      <c r="Q580" s="171" t="str">
        <f t="shared" si="49"/>
        <v>CL.IC.IT.041102.01</v>
      </c>
      <c r="AR580" s="145" t="s">
        <v>12773</v>
      </c>
      <c r="AS580" s="145">
        <v>1749</v>
      </c>
    </row>
    <row r="581" spans="1:45" s="145" customFormat="1" ht="16">
      <c r="A581" s="145" t="s">
        <v>9344</v>
      </c>
      <c r="C581" s="170" t="s">
        <v>11</v>
      </c>
      <c r="E581" s="170" t="s">
        <v>155</v>
      </c>
      <c r="F581" s="145" t="s">
        <v>14602</v>
      </c>
      <c r="G581" s="145" t="s">
        <v>9523</v>
      </c>
      <c r="H581" s="170" t="s">
        <v>12185</v>
      </c>
      <c r="I581" s="145" t="s">
        <v>11959</v>
      </c>
      <c r="J581" s="171" t="str">
        <f t="shared" si="45"/>
        <v>IC.IT.041103</v>
      </c>
      <c r="K581" s="170" t="s">
        <v>12175</v>
      </c>
      <c r="L581" s="145" t="str">
        <f t="shared" si="46"/>
        <v xml:space="preserve">      Changed:  specify date/time</v>
      </c>
      <c r="M581" s="171" t="str">
        <f t="shared" si="47"/>
        <v>PI.IC.IT.041103.01</v>
      </c>
      <c r="N581" s="171"/>
      <c r="O581" s="171" t="str">
        <f t="shared" si="48"/>
        <v>PH.IC.IT.041103.01</v>
      </c>
      <c r="Q581" s="171" t="str">
        <f t="shared" si="49"/>
        <v>CL.IC.IT.041103.01</v>
      </c>
      <c r="AR581" s="145" t="s">
        <v>12773</v>
      </c>
      <c r="AS581" s="145">
        <v>1749</v>
      </c>
    </row>
    <row r="582" spans="1:45" s="145" customFormat="1" ht="16">
      <c r="A582" s="145" t="s">
        <v>9344</v>
      </c>
      <c r="C582" s="170" t="s">
        <v>2268</v>
      </c>
      <c r="E582" s="170" t="s">
        <v>155</v>
      </c>
      <c r="F582" s="145" t="s">
        <v>14602</v>
      </c>
      <c r="G582" s="145" t="s">
        <v>9671</v>
      </c>
      <c r="H582" s="170" t="s">
        <v>11</v>
      </c>
      <c r="I582" s="145" t="s">
        <v>11961</v>
      </c>
      <c r="J582" s="171" t="str">
        <f t="shared" si="45"/>
        <v>IC.IT.041104</v>
      </c>
      <c r="K582" s="170" t="s">
        <v>12175</v>
      </c>
      <c r="L582" s="145" t="str">
        <f t="shared" si="46"/>
        <v xml:space="preserve">      Wet/Dry: specify date/time</v>
      </c>
      <c r="M582" s="171" t="str">
        <f t="shared" si="47"/>
        <v>PI.IC.IT.041104.01</v>
      </c>
      <c r="N582" s="171"/>
      <c r="O582" s="171" t="str">
        <f t="shared" si="48"/>
        <v>PH.IC.IT.041104.01</v>
      </c>
      <c r="Q582" s="171" t="str">
        <f t="shared" si="49"/>
        <v>CL.IC.IT.041104.01</v>
      </c>
      <c r="AR582" s="145" t="s">
        <v>12773</v>
      </c>
      <c r="AS582" s="145">
        <v>1749</v>
      </c>
    </row>
    <row r="583" spans="1:45" s="145" customFormat="1" ht="16">
      <c r="A583" s="145" t="s">
        <v>9344</v>
      </c>
      <c r="C583" s="170" t="s">
        <v>2268</v>
      </c>
      <c r="E583" s="170" t="s">
        <v>155</v>
      </c>
      <c r="F583" s="145" t="s">
        <v>14602</v>
      </c>
      <c r="G583" s="145" t="s">
        <v>2407</v>
      </c>
      <c r="H583" s="170" t="s">
        <v>1715</v>
      </c>
      <c r="J583" s="171" t="str">
        <f t="shared" si="45"/>
        <v>IC.IT.041105</v>
      </c>
      <c r="K583" s="170" t="s">
        <v>12175</v>
      </c>
      <c r="L583" s="145" t="str">
        <f t="shared" si="46"/>
        <v>Clean</v>
      </c>
      <c r="M583" s="171" t="str">
        <f t="shared" si="47"/>
        <v>PI.IC.IT.041105.01</v>
      </c>
      <c r="N583" s="171"/>
      <c r="O583" s="171" t="str">
        <f t="shared" si="48"/>
        <v>PH.IC.IT.041105.01</v>
      </c>
      <c r="Q583" s="171" t="str">
        <f t="shared" si="49"/>
        <v>CL.IC.IT.041105.01</v>
      </c>
      <c r="X583" s="145" t="s">
        <v>2071</v>
      </c>
      <c r="Y583" s="145">
        <v>978</v>
      </c>
      <c r="AR583" s="145" t="s">
        <v>12773</v>
      </c>
      <c r="AS583" s="145">
        <v>1749</v>
      </c>
    </row>
    <row r="584" spans="1:45" s="145" customFormat="1" ht="16">
      <c r="A584" s="145" t="s">
        <v>9344</v>
      </c>
      <c r="C584" s="170" t="s">
        <v>2268</v>
      </c>
      <c r="E584" s="170" t="s">
        <v>155</v>
      </c>
      <c r="F584" s="145" t="s">
        <v>14602</v>
      </c>
      <c r="G584" s="145" t="s">
        <v>2069</v>
      </c>
      <c r="H584" s="170" t="s">
        <v>2270</v>
      </c>
      <c r="J584" s="171" t="str">
        <f t="shared" si="45"/>
        <v>IC.IT.041106</v>
      </c>
      <c r="K584" s="170" t="s">
        <v>12175</v>
      </c>
      <c r="L584" s="145" t="str">
        <f t="shared" si="46"/>
        <v>Dry</v>
      </c>
      <c r="M584" s="171" t="str">
        <f t="shared" si="47"/>
        <v>PI.IC.IT.041106.01</v>
      </c>
      <c r="N584" s="171"/>
      <c r="O584" s="171" t="str">
        <f t="shared" si="48"/>
        <v>PH.IC.IT.041106.01</v>
      </c>
      <c r="Q584" s="171" t="str">
        <f t="shared" si="49"/>
        <v>CL.IC.IT.041106.01</v>
      </c>
      <c r="X584" s="145" t="s">
        <v>2071</v>
      </c>
      <c r="Y584" s="145">
        <v>978</v>
      </c>
      <c r="AR584" s="145" t="s">
        <v>12773</v>
      </c>
      <c r="AS584" s="145">
        <v>1749</v>
      </c>
    </row>
    <row r="585" spans="1:45" s="145" customFormat="1" ht="16">
      <c r="A585" s="145" t="s">
        <v>9344</v>
      </c>
      <c r="C585" s="170" t="s">
        <v>2268</v>
      </c>
      <c r="E585" s="170" t="s">
        <v>155</v>
      </c>
      <c r="F585" s="145" t="s">
        <v>14602</v>
      </c>
      <c r="G585" s="145" t="s">
        <v>2070</v>
      </c>
      <c r="H585" s="170" t="s">
        <v>2406</v>
      </c>
      <c r="J585" s="171" t="str">
        <f t="shared" si="45"/>
        <v>IC.IT.041107</v>
      </c>
      <c r="K585" s="170" t="s">
        <v>12175</v>
      </c>
      <c r="L585" s="145" t="str">
        <f t="shared" si="46"/>
        <v>Intact</v>
      </c>
      <c r="M585" s="171" t="str">
        <f t="shared" si="47"/>
        <v>PI.IC.IT.041107.01</v>
      </c>
      <c r="N585" s="171"/>
      <c r="O585" s="171" t="str">
        <f t="shared" si="48"/>
        <v>PH.IC.IT.041107.01</v>
      </c>
      <c r="Q585" s="171" t="str">
        <f t="shared" si="49"/>
        <v>CL.IC.IT.041107.01</v>
      </c>
      <c r="X585" s="145" t="s">
        <v>2071</v>
      </c>
      <c r="Y585" s="145">
        <v>978</v>
      </c>
      <c r="AR585" s="145" t="s">
        <v>12773</v>
      </c>
      <c r="AS585" s="145">
        <v>1749</v>
      </c>
    </row>
    <row r="586" spans="1:45" s="145" customFormat="1" ht="16">
      <c r="A586" s="145" t="s">
        <v>9344</v>
      </c>
      <c r="C586" s="170" t="s">
        <v>11</v>
      </c>
      <c r="D586" s="145" t="s">
        <v>9392</v>
      </c>
      <c r="E586" s="170" t="s">
        <v>153</v>
      </c>
      <c r="F586" s="145" t="s">
        <v>14602</v>
      </c>
      <c r="G586" s="145" t="s">
        <v>11963</v>
      </c>
      <c r="H586" s="170" t="s">
        <v>12175</v>
      </c>
      <c r="I586" s="145" t="s">
        <v>11964</v>
      </c>
      <c r="J586" s="171" t="str">
        <f t="shared" si="45"/>
        <v>IC.IT.041201</v>
      </c>
      <c r="K586" s="170" t="s">
        <v>12175</v>
      </c>
      <c r="L586" s="145" t="str">
        <f t="shared" si="46"/>
        <v xml:space="preserve">      Normal Saline</v>
      </c>
      <c r="M586" s="171" t="str">
        <f t="shared" si="47"/>
        <v>PI.IC.IT.041201.01</v>
      </c>
      <c r="N586" s="171"/>
      <c r="O586" s="171" t="str">
        <f t="shared" si="48"/>
        <v>PH.IC.IT.041201.01</v>
      </c>
      <c r="Q586" s="171" t="str">
        <f t="shared" si="49"/>
        <v>CL.IC.IT.041201.01</v>
      </c>
      <c r="AR586" s="145" t="s">
        <v>12773</v>
      </c>
      <c r="AS586" s="145">
        <v>1749</v>
      </c>
    </row>
    <row r="587" spans="1:45" s="145" customFormat="1" ht="16">
      <c r="A587" s="145" t="s">
        <v>9344</v>
      </c>
      <c r="C587" s="170" t="s">
        <v>11</v>
      </c>
      <c r="E587" s="170" t="s">
        <v>153</v>
      </c>
      <c r="F587" s="145" t="s">
        <v>14602</v>
      </c>
      <c r="G587" s="145" t="s">
        <v>9672</v>
      </c>
      <c r="H587" s="170" t="s">
        <v>1863</v>
      </c>
      <c r="I587" s="145" t="s">
        <v>9673</v>
      </c>
      <c r="J587" s="171" t="str">
        <f t="shared" si="45"/>
        <v>IC.IT.041202</v>
      </c>
      <c r="K587" s="170" t="s">
        <v>12175</v>
      </c>
      <c r="L587" s="145" t="str">
        <f t="shared" si="46"/>
        <v xml:space="preserve">      Wound cleanser</v>
      </c>
      <c r="M587" s="171" t="str">
        <f t="shared" si="47"/>
        <v>PI.IC.IT.041202.01</v>
      </c>
      <c r="N587" s="171"/>
      <c r="O587" s="171" t="str">
        <f t="shared" si="48"/>
        <v>PH.IC.IT.041202.01</v>
      </c>
      <c r="Q587" s="171" t="str">
        <f t="shared" si="49"/>
        <v>CL.IC.IT.041202.01</v>
      </c>
      <c r="AR587" s="145" t="s">
        <v>12773</v>
      </c>
      <c r="AS587" s="145">
        <v>1749</v>
      </c>
    </row>
    <row r="588" spans="1:45" s="145" customFormat="1" ht="16">
      <c r="A588" s="145" t="s">
        <v>9344</v>
      </c>
      <c r="C588" s="170" t="s">
        <v>11</v>
      </c>
      <c r="E588" s="170" t="s">
        <v>153</v>
      </c>
      <c r="F588" s="145" t="s">
        <v>14602</v>
      </c>
      <c r="G588" s="145" t="s">
        <v>9525</v>
      </c>
      <c r="H588" s="170" t="s">
        <v>12185</v>
      </c>
      <c r="I588" s="145" t="s">
        <v>10703</v>
      </c>
      <c r="J588" s="171" t="str">
        <f t="shared" si="45"/>
        <v>IC.IT.041203</v>
      </c>
      <c r="K588" s="170" t="s">
        <v>12175</v>
      </c>
      <c r="L588" s="145" t="str">
        <f t="shared" si="46"/>
        <v xml:space="preserve">       Other: specify</v>
      </c>
      <c r="M588" s="171" t="str">
        <f t="shared" si="47"/>
        <v>PI.IC.IT.041203.01</v>
      </c>
      <c r="N588" s="171"/>
      <c r="O588" s="171" t="str">
        <f t="shared" si="48"/>
        <v>PH.IC.IT.041203.01</v>
      </c>
      <c r="Q588" s="171" t="str">
        <f t="shared" si="49"/>
        <v>CL.IC.IT.041203.01</v>
      </c>
      <c r="AR588" s="145" t="s">
        <v>12773</v>
      </c>
      <c r="AS588" s="145">
        <v>1749</v>
      </c>
    </row>
    <row r="589" spans="1:45" s="145" customFormat="1" ht="16">
      <c r="A589" s="145" t="s">
        <v>9344</v>
      </c>
      <c r="C589" s="170" t="s">
        <v>11</v>
      </c>
      <c r="D589" s="145" t="s">
        <v>8585</v>
      </c>
      <c r="E589" s="170" t="s">
        <v>215</v>
      </c>
      <c r="F589" s="145" t="s">
        <v>14602</v>
      </c>
      <c r="G589" s="145" t="s">
        <v>14593</v>
      </c>
      <c r="H589" s="170" t="s">
        <v>12175</v>
      </c>
      <c r="I589" s="145" t="s">
        <v>12157</v>
      </c>
      <c r="J589" s="171" t="str">
        <f t="shared" si="45"/>
        <v>IC.IT.041301</v>
      </c>
      <c r="K589" s="170" t="s">
        <v>12175</v>
      </c>
      <c r="L589" s="145" t="str">
        <f t="shared" si="46"/>
        <v xml:space="preserve">      Drsg Drainage none</v>
      </c>
      <c r="M589" s="171" t="str">
        <f t="shared" si="47"/>
        <v>PI.IC.IT.041301.01</v>
      </c>
      <c r="N589" s="171"/>
      <c r="O589" s="171" t="str">
        <f t="shared" si="48"/>
        <v>PH.IC.IT.041301.01</v>
      </c>
      <c r="Q589" s="171" t="str">
        <f t="shared" si="49"/>
        <v>CL.IC.IT.041301.01</v>
      </c>
      <c r="AR589" s="145" t="s">
        <v>12773</v>
      </c>
      <c r="AS589" s="145">
        <v>1749</v>
      </c>
    </row>
    <row r="590" spans="1:45" s="145" customFormat="1" ht="16">
      <c r="A590" s="145" t="s">
        <v>9344</v>
      </c>
      <c r="C590" s="170" t="s">
        <v>11</v>
      </c>
      <c r="E590" s="170" t="s">
        <v>215</v>
      </c>
      <c r="F590" s="145" t="s">
        <v>14602</v>
      </c>
      <c r="G590" s="145" t="s">
        <v>14594</v>
      </c>
      <c r="H590" s="170" t="s">
        <v>1863</v>
      </c>
      <c r="I590" s="145" t="s">
        <v>11400</v>
      </c>
      <c r="J590" s="171" t="str">
        <f t="shared" si="45"/>
        <v>IC.IT.041302</v>
      </c>
      <c r="K590" s="170" t="s">
        <v>12175</v>
      </c>
      <c r="L590" s="145" t="str">
        <f t="shared" si="46"/>
        <v xml:space="preserve">      Drsg scant amount Drainage</v>
      </c>
      <c r="M590" s="171" t="str">
        <f t="shared" si="47"/>
        <v>PI.IC.IT.041302.01</v>
      </c>
      <c r="N590" s="171"/>
      <c r="O590" s="171" t="str">
        <f t="shared" si="48"/>
        <v>PH.IC.IT.041302.01</v>
      </c>
      <c r="Q590" s="171" t="str">
        <f t="shared" si="49"/>
        <v>CL.IC.IT.041302.01</v>
      </c>
      <c r="AR590" s="145" t="s">
        <v>12773</v>
      </c>
      <c r="AS590" s="145">
        <v>1749</v>
      </c>
    </row>
    <row r="591" spans="1:45" s="145" customFormat="1" ht="16">
      <c r="A591" s="145" t="s">
        <v>9344</v>
      </c>
      <c r="C591" s="170" t="s">
        <v>11</v>
      </c>
      <c r="E591" s="170" t="s">
        <v>215</v>
      </c>
      <c r="F591" s="145" t="s">
        <v>14602</v>
      </c>
      <c r="G591" s="145" t="s">
        <v>14595</v>
      </c>
      <c r="H591" s="170" t="s">
        <v>12185</v>
      </c>
      <c r="I591" s="145" t="s">
        <v>11730</v>
      </c>
      <c r="J591" s="171" t="str">
        <f t="shared" si="45"/>
        <v>IC.IT.041303</v>
      </c>
      <c r="K591" s="170" t="s">
        <v>12175</v>
      </c>
      <c r="L591" s="145" t="str">
        <f t="shared" si="46"/>
        <v xml:space="preserve">      Drsg small amount Drainage</v>
      </c>
      <c r="M591" s="171" t="str">
        <f t="shared" si="47"/>
        <v>PI.IC.IT.041303.01</v>
      </c>
      <c r="N591" s="171"/>
      <c r="O591" s="171" t="str">
        <f t="shared" si="48"/>
        <v>PH.IC.IT.041303.01</v>
      </c>
      <c r="Q591" s="171" t="str">
        <f t="shared" si="49"/>
        <v>CL.IC.IT.041303.01</v>
      </c>
      <c r="AR591" s="145" t="s">
        <v>12773</v>
      </c>
      <c r="AS591" s="145">
        <v>1749</v>
      </c>
    </row>
    <row r="592" spans="1:45" s="145" customFormat="1" ht="16">
      <c r="A592" s="145" t="s">
        <v>9344</v>
      </c>
      <c r="C592" s="170" t="s">
        <v>11</v>
      </c>
      <c r="E592" s="170" t="s">
        <v>215</v>
      </c>
      <c r="F592" s="145" t="s">
        <v>14602</v>
      </c>
      <c r="G592" s="145" t="s">
        <v>14596</v>
      </c>
      <c r="H592" s="170" t="s">
        <v>11</v>
      </c>
      <c r="I592" s="145" t="s">
        <v>11732</v>
      </c>
      <c r="J592" s="171" t="str">
        <f t="shared" si="45"/>
        <v>IC.IT.041304</v>
      </c>
      <c r="K592" s="170" t="s">
        <v>12175</v>
      </c>
      <c r="L592" s="145" t="str">
        <f t="shared" si="46"/>
        <v xml:space="preserve">      Drsg moderate amount Drainage</v>
      </c>
      <c r="M592" s="171" t="str">
        <f t="shared" si="47"/>
        <v>PI.IC.IT.041304.01</v>
      </c>
      <c r="N592" s="171"/>
      <c r="O592" s="171" t="str">
        <f t="shared" si="48"/>
        <v>PH.IC.IT.041304.01</v>
      </c>
      <c r="Q592" s="171" t="str">
        <f t="shared" si="49"/>
        <v>CL.IC.IT.041304.01</v>
      </c>
      <c r="AR592" s="145" t="s">
        <v>12773</v>
      </c>
      <c r="AS592" s="145">
        <v>1749</v>
      </c>
    </row>
    <row r="593" spans="1:45" s="145" customFormat="1" ht="16">
      <c r="A593" s="145" t="s">
        <v>9344</v>
      </c>
      <c r="C593" s="170" t="s">
        <v>11</v>
      </c>
      <c r="E593" s="170" t="s">
        <v>215</v>
      </c>
      <c r="F593" s="145" t="s">
        <v>14602</v>
      </c>
      <c r="G593" s="145" t="s">
        <v>14597</v>
      </c>
      <c r="H593" s="170" t="s">
        <v>212</v>
      </c>
      <c r="I593" s="145" t="s">
        <v>11316</v>
      </c>
      <c r="J593" s="171" t="str">
        <f t="shared" si="45"/>
        <v>IC.IT.041305</v>
      </c>
      <c r="K593" s="170" t="s">
        <v>12175</v>
      </c>
      <c r="L593" s="145" t="str">
        <f t="shared" si="46"/>
        <v xml:space="preserve">      Drsg heavy amount Drainage</v>
      </c>
      <c r="M593" s="171" t="str">
        <f t="shared" si="47"/>
        <v>PI.IC.IT.041305.01</v>
      </c>
      <c r="N593" s="171"/>
      <c r="O593" s="171" t="str">
        <f t="shared" si="48"/>
        <v>PH.IC.IT.041305.01</v>
      </c>
      <c r="Q593" s="171" t="str">
        <f t="shared" si="49"/>
        <v>CL.IC.IT.041305.01</v>
      </c>
      <c r="AR593" s="145" t="s">
        <v>12773</v>
      </c>
      <c r="AS593" s="145">
        <v>1749</v>
      </c>
    </row>
    <row r="594" spans="1:45" s="145" customFormat="1" ht="16">
      <c r="A594" s="145" t="s">
        <v>9344</v>
      </c>
      <c r="C594" s="170" t="s">
        <v>11</v>
      </c>
      <c r="D594" s="145" t="s">
        <v>14507</v>
      </c>
      <c r="E594" s="170" t="s">
        <v>4082</v>
      </c>
      <c r="F594" s="145" t="s">
        <v>14602</v>
      </c>
      <c r="G594" s="145" t="s">
        <v>14598</v>
      </c>
      <c r="H594" s="170" t="s">
        <v>12175</v>
      </c>
      <c r="I594" s="145" t="s">
        <v>11753</v>
      </c>
      <c r="J594" s="171" t="str">
        <f t="shared" si="45"/>
        <v>IC.IT.041401</v>
      </c>
      <c r="K594" s="170" t="s">
        <v>12175</v>
      </c>
      <c r="L594" s="145" t="str">
        <f t="shared" si="46"/>
        <v xml:space="preserve">      Drsg Drainage unchanged</v>
      </c>
      <c r="M594" s="171" t="str">
        <f t="shared" si="47"/>
        <v>PI.IC.IT.041401.01</v>
      </c>
      <c r="N594" s="171"/>
      <c r="O594" s="171" t="str">
        <f t="shared" si="48"/>
        <v>PH.IC.IT.041401.01</v>
      </c>
      <c r="Q594" s="171" t="str">
        <f t="shared" si="49"/>
        <v>CL.IC.IT.041401.01</v>
      </c>
      <c r="AR594" s="145" t="s">
        <v>12773</v>
      </c>
      <c r="AS594" s="145">
        <v>1749</v>
      </c>
    </row>
    <row r="595" spans="1:45" s="145" customFormat="1" ht="16">
      <c r="A595" s="145" t="s">
        <v>9344</v>
      </c>
      <c r="C595" s="170" t="s">
        <v>11</v>
      </c>
      <c r="E595" s="170" t="s">
        <v>4082</v>
      </c>
      <c r="F595" s="145" t="s">
        <v>14602</v>
      </c>
      <c r="G595" s="145" t="s">
        <v>14599</v>
      </c>
      <c r="H595" s="170" t="s">
        <v>1863</v>
      </c>
      <c r="I595" s="145" t="s">
        <v>11752</v>
      </c>
      <c r="J595" s="171" t="str">
        <f t="shared" si="45"/>
        <v>IC.IT.041402</v>
      </c>
      <c r="K595" s="170" t="s">
        <v>12175</v>
      </c>
      <c r="L595" s="145" t="str">
        <f t="shared" si="46"/>
        <v xml:space="preserve">      Drsg Drainage decreasing</v>
      </c>
      <c r="M595" s="171" t="str">
        <f t="shared" si="47"/>
        <v>PI.IC.IT.041402.01</v>
      </c>
      <c r="N595" s="171"/>
      <c r="O595" s="171" t="str">
        <f t="shared" si="48"/>
        <v>PH.IC.IT.041402.01</v>
      </c>
      <c r="Q595" s="171" t="str">
        <f t="shared" si="49"/>
        <v>CL.IC.IT.041402.01</v>
      </c>
      <c r="AR595" s="145" t="s">
        <v>12773</v>
      </c>
      <c r="AS595" s="145">
        <v>1749</v>
      </c>
    </row>
    <row r="596" spans="1:45" s="145" customFormat="1" ht="16">
      <c r="A596" s="145" t="s">
        <v>9344</v>
      </c>
      <c r="C596" s="170" t="s">
        <v>11</v>
      </c>
      <c r="E596" s="170" t="s">
        <v>4082</v>
      </c>
      <c r="F596" s="145" t="s">
        <v>14602</v>
      </c>
      <c r="G596" s="145" t="s">
        <v>14600</v>
      </c>
      <c r="H596" s="170" t="s">
        <v>12185</v>
      </c>
      <c r="I596" s="145" t="s">
        <v>11583</v>
      </c>
      <c r="J596" s="171" t="str">
        <f t="shared" si="45"/>
        <v>IC.IT.041403</v>
      </c>
      <c r="K596" s="170" t="s">
        <v>12175</v>
      </c>
      <c r="L596" s="145" t="str">
        <f t="shared" si="46"/>
        <v xml:space="preserve">      Drsg Drainage increasing</v>
      </c>
      <c r="M596" s="171" t="str">
        <f t="shared" si="47"/>
        <v>PI.IC.IT.041403.01</v>
      </c>
      <c r="N596" s="171"/>
      <c r="O596" s="171" t="str">
        <f t="shared" si="48"/>
        <v>PH.IC.IT.041403.01</v>
      </c>
      <c r="Q596" s="171" t="str">
        <f t="shared" si="49"/>
        <v>CL.IC.IT.041403.01</v>
      </c>
      <c r="AR596" s="145" t="s">
        <v>12773</v>
      </c>
      <c r="AS596" s="145">
        <v>1749</v>
      </c>
    </row>
    <row r="597" spans="1:45" s="167" customFormat="1" ht="15">
      <c r="A597" s="167" t="s">
        <v>9344</v>
      </c>
      <c r="C597" s="61" t="s">
        <v>11</v>
      </c>
      <c r="D597" s="167" t="s">
        <v>8996</v>
      </c>
      <c r="E597" s="61" t="s">
        <v>594</v>
      </c>
      <c r="F597" s="167" t="s">
        <v>9013</v>
      </c>
      <c r="G597" s="167" t="s">
        <v>9372</v>
      </c>
      <c r="H597" s="61" t="s">
        <v>12175</v>
      </c>
      <c r="I597" s="167" t="s">
        <v>9372</v>
      </c>
      <c r="J597" s="63" t="str">
        <f t="shared" si="45"/>
        <v>IC.IT.041501</v>
      </c>
      <c r="K597" s="61" t="s">
        <v>12175</v>
      </c>
      <c r="L597" s="167" t="str">
        <f t="shared" si="46"/>
        <v>Lateral</v>
      </c>
      <c r="M597" s="168" t="str">
        <f t="shared" si="47"/>
        <v>PI.IC.IT.041501.01</v>
      </c>
      <c r="N597" s="168"/>
      <c r="O597" s="168" t="str">
        <f t="shared" si="48"/>
        <v>PH.IC.IT.041501.01</v>
      </c>
      <c r="Q597" s="168" t="str">
        <f t="shared" si="49"/>
        <v>CL.IC.IT.041501.01</v>
      </c>
    </row>
    <row r="598" spans="1:45" s="167" customFormat="1" ht="15">
      <c r="A598" s="167" t="s">
        <v>9344</v>
      </c>
      <c r="C598" s="61" t="s">
        <v>11</v>
      </c>
      <c r="E598" s="61" t="s">
        <v>594</v>
      </c>
      <c r="F598" s="167" t="s">
        <v>9013</v>
      </c>
      <c r="G598" s="167" t="s">
        <v>9373</v>
      </c>
      <c r="H598" s="61" t="s">
        <v>1863</v>
      </c>
      <c r="I598" s="167" t="s">
        <v>9373</v>
      </c>
      <c r="J598" s="63" t="str">
        <f t="shared" si="45"/>
        <v>IC.IT.041502</v>
      </c>
      <c r="K598" s="61" t="s">
        <v>12175</v>
      </c>
      <c r="L598" s="167" t="str">
        <f t="shared" si="46"/>
        <v>Medial</v>
      </c>
      <c r="M598" s="168" t="str">
        <f t="shared" si="47"/>
        <v>PI.IC.IT.041502.01</v>
      </c>
      <c r="N598" s="168"/>
      <c r="O598" s="168" t="str">
        <f t="shared" si="48"/>
        <v>PH.IC.IT.041502.01</v>
      </c>
      <c r="Q598" s="168" t="str">
        <f t="shared" si="49"/>
        <v>CL.IC.IT.041502.01</v>
      </c>
    </row>
    <row r="599" spans="1:45" s="167" customFormat="1" ht="15">
      <c r="A599" s="167" t="s">
        <v>9344</v>
      </c>
      <c r="C599" s="61" t="s">
        <v>11</v>
      </c>
      <c r="E599" s="61" t="s">
        <v>594</v>
      </c>
      <c r="F599" s="167" t="s">
        <v>9013</v>
      </c>
      <c r="G599" s="167" t="s">
        <v>9374</v>
      </c>
      <c r="H599" s="61" t="s">
        <v>12185</v>
      </c>
      <c r="I599" s="167" t="s">
        <v>9374</v>
      </c>
      <c r="J599" s="63" t="str">
        <f t="shared" si="45"/>
        <v>IC.IT.041503</v>
      </c>
      <c r="K599" s="61" t="s">
        <v>12175</v>
      </c>
      <c r="L599" s="167" t="str">
        <f t="shared" si="46"/>
        <v>Anterior</v>
      </c>
      <c r="M599" s="168" t="str">
        <f t="shared" si="47"/>
        <v>PI.IC.IT.041503.01</v>
      </c>
      <c r="N599" s="168"/>
      <c r="O599" s="168" t="str">
        <f t="shared" si="48"/>
        <v>PH.IC.IT.041503.01</v>
      </c>
      <c r="Q599" s="168" t="str">
        <f t="shared" si="49"/>
        <v>CL.IC.IT.041503.01</v>
      </c>
    </row>
    <row r="600" spans="1:45" s="167" customFormat="1" ht="15">
      <c r="A600" s="167" t="s">
        <v>9344</v>
      </c>
      <c r="C600" s="61" t="s">
        <v>11</v>
      </c>
      <c r="E600" s="61" t="s">
        <v>594</v>
      </c>
      <c r="F600" s="167" t="s">
        <v>9013</v>
      </c>
      <c r="G600" s="167" t="s">
        <v>9375</v>
      </c>
      <c r="H600" s="61" t="s">
        <v>11</v>
      </c>
      <c r="I600" s="167" t="s">
        <v>9375</v>
      </c>
      <c r="J600" s="63" t="str">
        <f t="shared" si="45"/>
        <v>IC.IT.041504</v>
      </c>
      <c r="K600" s="61" t="s">
        <v>12175</v>
      </c>
      <c r="L600" s="167" t="str">
        <f t="shared" si="46"/>
        <v>Posterior</v>
      </c>
      <c r="M600" s="168" t="str">
        <f t="shared" si="47"/>
        <v>PI.IC.IT.041504.01</v>
      </c>
      <c r="N600" s="168"/>
      <c r="O600" s="168" t="str">
        <f t="shared" si="48"/>
        <v>PH.IC.IT.041504.01</v>
      </c>
      <c r="Q600" s="168" t="str">
        <f t="shared" si="49"/>
        <v>CL.IC.IT.041504.01</v>
      </c>
    </row>
    <row r="601" spans="1:45" s="167" customFormat="1" ht="15">
      <c r="A601" s="167" t="s">
        <v>9344</v>
      </c>
      <c r="C601" s="61" t="s">
        <v>11</v>
      </c>
      <c r="E601" s="61" t="s">
        <v>594</v>
      </c>
      <c r="F601" s="167" t="s">
        <v>9013</v>
      </c>
      <c r="G601" s="167" t="s">
        <v>9255</v>
      </c>
      <c r="H601" s="61" t="s">
        <v>212</v>
      </c>
      <c r="I601" s="167" t="s">
        <v>9255</v>
      </c>
      <c r="J601" s="63" t="str">
        <f t="shared" si="45"/>
        <v>IC.IT.041505</v>
      </c>
      <c r="K601" s="61" t="s">
        <v>12175</v>
      </c>
      <c r="L601" s="167" t="str">
        <f t="shared" si="46"/>
        <v>Proximal</v>
      </c>
      <c r="M601" s="168" t="str">
        <f t="shared" si="47"/>
        <v>PI.IC.IT.041505.01</v>
      </c>
      <c r="N601" s="168"/>
      <c r="O601" s="168" t="str">
        <f t="shared" si="48"/>
        <v>PH.IC.IT.041505.01</v>
      </c>
      <c r="Q601" s="168" t="str">
        <f t="shared" si="49"/>
        <v>CL.IC.IT.041505.01</v>
      </c>
    </row>
    <row r="602" spans="1:45" s="167" customFormat="1" ht="15">
      <c r="A602" s="167" t="s">
        <v>9344</v>
      </c>
      <c r="C602" s="61" t="s">
        <v>11</v>
      </c>
      <c r="E602" s="61" t="s">
        <v>594</v>
      </c>
      <c r="F602" s="167" t="s">
        <v>9013</v>
      </c>
      <c r="G602" s="167" t="s">
        <v>9256</v>
      </c>
      <c r="H602" s="61" t="s">
        <v>6988</v>
      </c>
      <c r="I602" s="167" t="s">
        <v>9256</v>
      </c>
      <c r="J602" s="63" t="str">
        <f t="shared" si="45"/>
        <v>IC.IT.041506</v>
      </c>
      <c r="K602" s="61" t="s">
        <v>12175</v>
      </c>
      <c r="L602" s="167" t="str">
        <f t="shared" si="46"/>
        <v>Distal</v>
      </c>
      <c r="M602" s="168" t="str">
        <f t="shared" si="47"/>
        <v>PI.IC.IT.041506.01</v>
      </c>
      <c r="N602" s="168"/>
      <c r="O602" s="168" t="str">
        <f t="shared" si="48"/>
        <v>PH.IC.IT.041506.01</v>
      </c>
      <c r="Q602" s="168" t="str">
        <f t="shared" si="49"/>
        <v>CL.IC.IT.041506.01</v>
      </c>
    </row>
    <row r="603" spans="1:45" s="167" customFormat="1" ht="15">
      <c r="A603" s="167" t="s">
        <v>9344</v>
      </c>
      <c r="C603" s="61" t="s">
        <v>11</v>
      </c>
      <c r="E603" s="61" t="s">
        <v>594</v>
      </c>
      <c r="F603" s="167" t="s">
        <v>9013</v>
      </c>
      <c r="G603" s="167" t="s">
        <v>9257</v>
      </c>
      <c r="H603" s="61" t="s">
        <v>573</v>
      </c>
      <c r="I603" s="167" t="s">
        <v>9257</v>
      </c>
      <c r="J603" s="63" t="str">
        <f t="shared" si="45"/>
        <v>IC.IT.041507</v>
      </c>
      <c r="K603" s="61" t="s">
        <v>12175</v>
      </c>
      <c r="L603" s="167" t="str">
        <f t="shared" si="46"/>
        <v>Upper</v>
      </c>
      <c r="M603" s="168" t="str">
        <f t="shared" si="47"/>
        <v>PI.IC.IT.041507.01</v>
      </c>
      <c r="N603" s="168"/>
      <c r="O603" s="168" t="str">
        <f t="shared" si="48"/>
        <v>PH.IC.IT.041507.01</v>
      </c>
      <c r="Q603" s="168" t="str">
        <f t="shared" si="49"/>
        <v>CL.IC.IT.041507.01</v>
      </c>
    </row>
    <row r="604" spans="1:45" s="167" customFormat="1" ht="15">
      <c r="A604" s="167" t="s">
        <v>9344</v>
      </c>
      <c r="C604" s="61" t="s">
        <v>11</v>
      </c>
      <c r="E604" s="61" t="s">
        <v>594</v>
      </c>
      <c r="F604" s="167" t="s">
        <v>9013</v>
      </c>
      <c r="G604" s="167" t="s">
        <v>9258</v>
      </c>
      <c r="H604" s="61" t="s">
        <v>92</v>
      </c>
      <c r="I604" s="167" t="s">
        <v>9258</v>
      </c>
      <c r="J604" s="63" t="str">
        <f t="shared" si="45"/>
        <v>IC.IT.041508</v>
      </c>
      <c r="K604" s="61" t="s">
        <v>12175</v>
      </c>
      <c r="L604" s="167" t="str">
        <f t="shared" si="46"/>
        <v>Lower</v>
      </c>
      <c r="M604" s="168" t="str">
        <f t="shared" si="47"/>
        <v>PI.IC.IT.041508.01</v>
      </c>
      <c r="N604" s="168"/>
      <c r="O604" s="168" t="str">
        <f t="shared" si="48"/>
        <v>PH.IC.IT.041508.01</v>
      </c>
      <c r="Q604" s="168" t="str">
        <f t="shared" si="49"/>
        <v>CL.IC.IT.041508.01</v>
      </c>
    </row>
    <row r="605" spans="1:45" s="167" customFormat="1" ht="15">
      <c r="A605" s="167" t="s">
        <v>9344</v>
      </c>
      <c r="C605" s="61" t="s">
        <v>11</v>
      </c>
      <c r="D605" s="167" t="s">
        <v>9136</v>
      </c>
      <c r="E605" s="61" t="s">
        <v>7863</v>
      </c>
      <c r="F605" s="167" t="s">
        <v>9162</v>
      </c>
      <c r="G605" s="167" t="s">
        <v>10518</v>
      </c>
      <c r="H605" s="61" t="s">
        <v>12175</v>
      </c>
      <c r="I605" s="167" t="s">
        <v>10518</v>
      </c>
      <c r="J605" s="63" t="str">
        <f t="shared" si="45"/>
        <v>IC.IT.041601</v>
      </c>
      <c r="K605" s="61" t="s">
        <v>12175</v>
      </c>
      <c r="L605" s="167" t="str">
        <f t="shared" si="46"/>
        <v>RUQ</v>
      </c>
      <c r="M605" s="168" t="str">
        <f t="shared" si="47"/>
        <v>PI.IC.IT.041601.01</v>
      </c>
      <c r="N605" s="168"/>
      <c r="O605" s="168" t="str">
        <f t="shared" si="48"/>
        <v>PH.IC.IT.041601.01</v>
      </c>
      <c r="Q605" s="168" t="str">
        <f t="shared" si="49"/>
        <v>CL.IC.IT.041601.01</v>
      </c>
    </row>
    <row r="606" spans="1:45" s="167" customFormat="1" ht="15">
      <c r="A606" s="167" t="s">
        <v>9344</v>
      </c>
      <c r="C606" s="61" t="s">
        <v>11</v>
      </c>
      <c r="E606" s="61" t="s">
        <v>7863</v>
      </c>
      <c r="F606" s="167" t="s">
        <v>9162</v>
      </c>
      <c r="G606" s="167" t="s">
        <v>10520</v>
      </c>
      <c r="H606" s="61" t="s">
        <v>1863</v>
      </c>
      <c r="I606" s="167" t="s">
        <v>10520</v>
      </c>
      <c r="J606" s="63" t="str">
        <f t="shared" si="45"/>
        <v>IC.IT.041602</v>
      </c>
      <c r="K606" s="61" t="s">
        <v>12175</v>
      </c>
      <c r="L606" s="167" t="str">
        <f t="shared" si="46"/>
        <v>RLQ</v>
      </c>
      <c r="M606" s="168" t="str">
        <f t="shared" si="47"/>
        <v>PI.IC.IT.041602.01</v>
      </c>
      <c r="N606" s="168"/>
      <c r="O606" s="168" t="str">
        <f t="shared" si="48"/>
        <v>PH.IC.IT.041602.01</v>
      </c>
      <c r="Q606" s="168" t="str">
        <f t="shared" si="49"/>
        <v>CL.IC.IT.041602.01</v>
      </c>
    </row>
    <row r="607" spans="1:45" s="167" customFormat="1" ht="15">
      <c r="A607" s="167" t="s">
        <v>9344</v>
      </c>
      <c r="C607" s="61" t="s">
        <v>11</v>
      </c>
      <c r="E607" s="61" t="s">
        <v>7863</v>
      </c>
      <c r="F607" s="167" t="s">
        <v>9162</v>
      </c>
      <c r="G607" s="167" t="s">
        <v>10522</v>
      </c>
      <c r="H607" s="61" t="s">
        <v>12185</v>
      </c>
      <c r="I607" s="167" t="s">
        <v>10522</v>
      </c>
      <c r="J607" s="63" t="str">
        <f t="shared" si="45"/>
        <v>IC.IT.041603</v>
      </c>
      <c r="K607" s="61" t="s">
        <v>12175</v>
      </c>
      <c r="L607" s="167" t="str">
        <f t="shared" si="46"/>
        <v>LUQ</v>
      </c>
      <c r="M607" s="168" t="str">
        <f t="shared" si="47"/>
        <v>PI.IC.IT.041603.01</v>
      </c>
      <c r="N607" s="168"/>
      <c r="O607" s="168" t="str">
        <f t="shared" si="48"/>
        <v>PH.IC.IT.041603.01</v>
      </c>
      <c r="Q607" s="168" t="str">
        <f t="shared" si="49"/>
        <v>CL.IC.IT.041603.01</v>
      </c>
    </row>
    <row r="608" spans="1:45" s="167" customFormat="1" ht="15">
      <c r="A608" s="167" t="s">
        <v>9344</v>
      </c>
      <c r="C608" s="61" t="s">
        <v>11</v>
      </c>
      <c r="E608" s="61" t="s">
        <v>7863</v>
      </c>
      <c r="F608" s="167" t="s">
        <v>9162</v>
      </c>
      <c r="G608" s="167" t="s">
        <v>10524</v>
      </c>
      <c r="H608" s="61" t="s">
        <v>11</v>
      </c>
      <c r="I608" s="167" t="s">
        <v>10524</v>
      </c>
      <c r="J608" s="63" t="str">
        <f t="shared" si="45"/>
        <v>IC.IT.041604</v>
      </c>
      <c r="K608" s="61" t="s">
        <v>12175</v>
      </c>
      <c r="L608" s="167" t="str">
        <f t="shared" si="46"/>
        <v>LLQ</v>
      </c>
      <c r="M608" s="168" t="str">
        <f t="shared" si="47"/>
        <v>PI.IC.IT.041604.01</v>
      </c>
      <c r="N608" s="168"/>
      <c r="O608" s="168" t="str">
        <f t="shared" si="48"/>
        <v>PH.IC.IT.041604.01</v>
      </c>
      <c r="Q608" s="168" t="str">
        <f t="shared" si="49"/>
        <v>CL.IC.IT.041604.01</v>
      </c>
    </row>
    <row r="609" spans="1:45" s="167" customFormat="1" ht="15">
      <c r="A609" s="167" t="s">
        <v>9344</v>
      </c>
      <c r="C609" s="61" t="s">
        <v>11</v>
      </c>
      <c r="E609" s="61" t="s">
        <v>7863</v>
      </c>
      <c r="F609" s="167" t="s">
        <v>9162</v>
      </c>
      <c r="G609" s="167" t="s">
        <v>9396</v>
      </c>
      <c r="H609" s="61" t="s">
        <v>212</v>
      </c>
      <c r="I609" s="167" t="s">
        <v>9397</v>
      </c>
      <c r="J609" s="63" t="str">
        <f t="shared" si="45"/>
        <v>IC.IT.041605</v>
      </c>
      <c r="K609" s="61" t="s">
        <v>12175</v>
      </c>
      <c r="L609" s="167" t="str">
        <f t="shared" si="46"/>
        <v>Abdomen, general</v>
      </c>
      <c r="M609" s="168" t="str">
        <f t="shared" si="47"/>
        <v>PI.IC.IT.041605.01</v>
      </c>
      <c r="N609" s="168"/>
      <c r="O609" s="168" t="str">
        <f t="shared" si="48"/>
        <v>PH.IC.IT.041605.01</v>
      </c>
      <c r="Q609" s="168" t="str">
        <f t="shared" si="49"/>
        <v>CL.IC.IT.041605.01</v>
      </c>
    </row>
    <row r="610" spans="1:45" s="167" customFormat="1" ht="15">
      <c r="A610" s="167" t="s">
        <v>9344</v>
      </c>
      <c r="C610" s="61" t="s">
        <v>11</v>
      </c>
      <c r="E610" s="61" t="s">
        <v>7863</v>
      </c>
      <c r="F610" s="167" t="s">
        <v>9162</v>
      </c>
      <c r="G610" s="167" t="s">
        <v>9398</v>
      </c>
      <c r="H610" s="61" t="s">
        <v>6988</v>
      </c>
      <c r="I610" s="167" t="s">
        <v>9269</v>
      </c>
      <c r="J610" s="63" t="str">
        <f t="shared" si="45"/>
        <v>IC.IT.041606</v>
      </c>
      <c r="K610" s="61" t="s">
        <v>12175</v>
      </c>
      <c r="L610" s="167" t="str">
        <f t="shared" si="46"/>
        <v>Flank, right</v>
      </c>
      <c r="M610" s="168" t="str">
        <f t="shared" si="47"/>
        <v>PI.IC.IT.041606.01</v>
      </c>
      <c r="N610" s="168"/>
      <c r="O610" s="168" t="str">
        <f t="shared" si="48"/>
        <v>PH.IC.IT.041606.01</v>
      </c>
      <c r="Q610" s="168" t="str">
        <f t="shared" si="49"/>
        <v>CL.IC.IT.041606.01</v>
      </c>
    </row>
    <row r="611" spans="1:45" s="167" customFormat="1" ht="15">
      <c r="A611" s="167" t="s">
        <v>9344</v>
      </c>
      <c r="C611" s="61" t="s">
        <v>11</v>
      </c>
      <c r="E611" s="61" t="s">
        <v>7863</v>
      </c>
      <c r="F611" s="167" t="s">
        <v>9162</v>
      </c>
      <c r="G611" s="167" t="s">
        <v>9558</v>
      </c>
      <c r="H611" s="61" t="s">
        <v>573</v>
      </c>
      <c r="I611" s="167" t="s">
        <v>9559</v>
      </c>
      <c r="J611" s="63" t="str">
        <f t="shared" si="45"/>
        <v>IC.IT.041607</v>
      </c>
      <c r="K611" s="61" t="s">
        <v>12175</v>
      </c>
      <c r="L611" s="167" t="str">
        <f t="shared" si="46"/>
        <v>Flank, left</v>
      </c>
      <c r="M611" s="168" t="str">
        <f t="shared" si="47"/>
        <v>PI.IC.IT.041607.01</v>
      </c>
      <c r="N611" s="168"/>
      <c r="O611" s="168" t="str">
        <f t="shared" si="48"/>
        <v>PH.IC.IT.041607.01</v>
      </c>
      <c r="Q611" s="168" t="str">
        <f t="shared" si="49"/>
        <v>CL.IC.IT.041607.01</v>
      </c>
    </row>
    <row r="612" spans="1:45" s="167" customFormat="1" ht="15">
      <c r="A612" s="167" t="s">
        <v>9344</v>
      </c>
      <c r="C612" s="61" t="s">
        <v>11</v>
      </c>
      <c r="E612" s="61" t="s">
        <v>7863</v>
      </c>
      <c r="F612" s="167" t="s">
        <v>9162</v>
      </c>
      <c r="G612" s="167" t="s">
        <v>9138</v>
      </c>
      <c r="H612" s="61" t="s">
        <v>92</v>
      </c>
      <c r="I612" s="167" t="s">
        <v>9138</v>
      </c>
      <c r="J612" s="63" t="str">
        <f t="shared" si="45"/>
        <v>IC.IT.041608</v>
      </c>
      <c r="K612" s="61" t="s">
        <v>12175</v>
      </c>
      <c r="L612" s="167" t="str">
        <f t="shared" si="46"/>
        <v>Midline</v>
      </c>
      <c r="M612" s="168" t="str">
        <f t="shared" si="47"/>
        <v>PI.IC.IT.041608.01</v>
      </c>
      <c r="N612" s="168"/>
      <c r="O612" s="168" t="str">
        <f t="shared" si="48"/>
        <v>PH.IC.IT.041608.01</v>
      </c>
      <c r="Q612" s="168" t="str">
        <f t="shared" si="49"/>
        <v>CL.IC.IT.041608.01</v>
      </c>
      <c r="R612" s="167" t="s">
        <v>12465</v>
      </c>
      <c r="S612" s="167">
        <v>166</v>
      </c>
    </row>
    <row r="613" spans="1:45" s="167" customFormat="1" ht="15">
      <c r="A613" s="167" t="s">
        <v>9344</v>
      </c>
      <c r="C613" s="61" t="s">
        <v>2286</v>
      </c>
      <c r="E613" s="61" t="s">
        <v>595</v>
      </c>
      <c r="F613" s="167" t="s">
        <v>1612</v>
      </c>
      <c r="G613" s="167" t="s">
        <v>13289</v>
      </c>
      <c r="H613" s="61" t="s">
        <v>1608</v>
      </c>
      <c r="I613" s="167" t="s">
        <v>1607</v>
      </c>
      <c r="J613" s="63" t="str">
        <f t="shared" si="45"/>
        <v>IC.IT.041609</v>
      </c>
      <c r="K613" s="61" t="s">
        <v>12906</v>
      </c>
      <c r="L613" s="167" t="str">
        <f t="shared" si="46"/>
        <v>Laparoscopic</v>
      </c>
      <c r="M613" s="168" t="str">
        <f t="shared" si="47"/>
        <v>PI.IC.IT.041609.01</v>
      </c>
      <c r="N613" s="168"/>
      <c r="O613" s="168" t="str">
        <f t="shared" si="48"/>
        <v>PH.IC.IT.041609.01</v>
      </c>
      <c r="Q613" s="168" t="str">
        <f t="shared" si="49"/>
        <v>CL.IC.IT.041609.01</v>
      </c>
    </row>
    <row r="614" spans="1:45" s="167" customFormat="1" ht="15">
      <c r="A614" s="176" t="s">
        <v>9344</v>
      </c>
      <c r="B614" s="176"/>
      <c r="C614" s="177" t="s">
        <v>12028</v>
      </c>
      <c r="D614" s="176"/>
      <c r="E614" s="177" t="s">
        <v>7863</v>
      </c>
      <c r="F614" s="176" t="s">
        <v>1612</v>
      </c>
      <c r="G614" s="176" t="s">
        <v>14489</v>
      </c>
      <c r="H614" s="177" t="s">
        <v>11829</v>
      </c>
      <c r="I614" s="176" t="s">
        <v>14489</v>
      </c>
      <c r="J614" s="178" t="str">
        <f t="shared" si="45"/>
        <v>IC.IT.041610</v>
      </c>
      <c r="K614" s="177" t="s">
        <v>12175</v>
      </c>
      <c r="L614" s="176" t="str">
        <f t="shared" si="46"/>
        <v>Umbilical</v>
      </c>
      <c r="M614" s="179" t="str">
        <f t="shared" si="47"/>
        <v>PI.IC.IT.041610.01</v>
      </c>
      <c r="N614" s="179"/>
      <c r="O614" s="179" t="str">
        <f t="shared" si="48"/>
        <v>PH.IC.IT.041610.01</v>
      </c>
      <c r="P614" s="176"/>
      <c r="Q614" s="179" t="str">
        <f t="shared" si="49"/>
        <v>CL.IC.IT.041610.01</v>
      </c>
      <c r="R614" s="176"/>
      <c r="S614" s="176"/>
      <c r="T614" s="176"/>
      <c r="U614" s="176"/>
      <c r="V614" s="176"/>
      <c r="W614" s="176"/>
      <c r="X614" s="176"/>
      <c r="Y614" s="176"/>
      <c r="Z614" s="176"/>
      <c r="AA614" s="176"/>
      <c r="AB614" s="176"/>
      <c r="AC614" s="176"/>
      <c r="AD614" s="176"/>
      <c r="AE614" s="176"/>
      <c r="AF614" s="176"/>
      <c r="AG614" s="176"/>
      <c r="AH614" s="176"/>
      <c r="AI614" s="176"/>
      <c r="AJ614" s="176"/>
      <c r="AK614" s="176"/>
      <c r="AL614" s="176"/>
      <c r="AM614" s="176"/>
      <c r="AN614" s="176"/>
      <c r="AO614" s="176"/>
      <c r="AP614" s="176"/>
      <c r="AQ614" s="176"/>
      <c r="AR614" s="176" t="s">
        <v>12773</v>
      </c>
      <c r="AS614" s="176">
        <v>1654</v>
      </c>
    </row>
    <row r="615" spans="1:45" s="167" customFormat="1" ht="15">
      <c r="A615" s="167" t="s">
        <v>9344</v>
      </c>
      <c r="C615" s="61" t="s">
        <v>11</v>
      </c>
      <c r="D615" s="167" t="s">
        <v>9560</v>
      </c>
      <c r="E615" s="61" t="s">
        <v>6777</v>
      </c>
      <c r="F615" s="167" t="s">
        <v>9163</v>
      </c>
      <c r="G615" s="167" t="s">
        <v>9562</v>
      </c>
      <c r="H615" s="61" t="s">
        <v>1702</v>
      </c>
      <c r="I615" s="167" t="s">
        <v>9563</v>
      </c>
      <c r="J615" s="63" t="str">
        <f t="shared" si="45"/>
        <v>IC.IT.041701</v>
      </c>
      <c r="K615" s="61" t="s">
        <v>1702</v>
      </c>
      <c r="L615" s="167" t="str">
        <f t="shared" si="46"/>
        <v>Axilla, right</v>
      </c>
      <c r="M615" s="168" t="str">
        <f t="shared" si="47"/>
        <v>PI.IC.IT.041701.01</v>
      </c>
      <c r="N615" s="168"/>
      <c r="O615" s="168" t="str">
        <f t="shared" si="48"/>
        <v>PH.IC.IT.041701.01</v>
      </c>
      <c r="Q615" s="168" t="str">
        <f t="shared" si="49"/>
        <v>CL.IC.IT.041701.01</v>
      </c>
    </row>
    <row r="616" spans="1:45" s="167" customFormat="1" ht="15">
      <c r="A616" s="167" t="s">
        <v>9344</v>
      </c>
      <c r="C616" s="61" t="s">
        <v>11</v>
      </c>
      <c r="E616" s="61" t="s">
        <v>6777</v>
      </c>
      <c r="F616" s="167" t="s">
        <v>9163</v>
      </c>
      <c r="G616" s="167" t="s">
        <v>9564</v>
      </c>
      <c r="H616" s="61" t="s">
        <v>115</v>
      </c>
      <c r="I616" s="167" t="s">
        <v>9565</v>
      </c>
      <c r="J616" s="63" t="str">
        <f t="shared" si="45"/>
        <v>IC.IT.041702</v>
      </c>
      <c r="K616" s="61" t="s">
        <v>1702</v>
      </c>
      <c r="L616" s="167" t="str">
        <f t="shared" si="46"/>
        <v>Axilla, left</v>
      </c>
      <c r="M616" s="168" t="str">
        <f t="shared" si="47"/>
        <v>PI.IC.IT.041702.01</v>
      </c>
      <c r="N616" s="168"/>
      <c r="O616" s="168" t="str">
        <f t="shared" si="48"/>
        <v>PH.IC.IT.041702.01</v>
      </c>
      <c r="Q616" s="168" t="str">
        <f t="shared" si="49"/>
        <v>CL.IC.IT.041702.01</v>
      </c>
    </row>
    <row r="617" spans="1:45" s="167" customFormat="1" ht="15">
      <c r="A617" s="167" t="s">
        <v>9344</v>
      </c>
      <c r="C617" s="61" t="s">
        <v>11</v>
      </c>
      <c r="E617" s="61" t="s">
        <v>6777</v>
      </c>
      <c r="F617" s="167" t="s">
        <v>9163</v>
      </c>
      <c r="G617" s="167" t="s">
        <v>9566</v>
      </c>
      <c r="H617" s="61" t="s">
        <v>0</v>
      </c>
      <c r="I617" s="167" t="s">
        <v>9567</v>
      </c>
      <c r="J617" s="63" t="str">
        <f t="shared" si="45"/>
        <v>IC.IT.041703</v>
      </c>
      <c r="K617" s="61" t="s">
        <v>1702</v>
      </c>
      <c r="L617" s="167" t="str">
        <f t="shared" si="46"/>
        <v>Arm upper, right</v>
      </c>
      <c r="M617" s="168" t="str">
        <f t="shared" si="47"/>
        <v>PI.IC.IT.041703.01</v>
      </c>
      <c r="N617" s="168"/>
      <c r="O617" s="168" t="str">
        <f t="shared" si="48"/>
        <v>PH.IC.IT.041703.01</v>
      </c>
      <c r="Q617" s="168" t="str">
        <f t="shared" si="49"/>
        <v>CL.IC.IT.041703.01</v>
      </c>
    </row>
    <row r="618" spans="1:45" s="167" customFormat="1" ht="15">
      <c r="A618" s="167" t="s">
        <v>9344</v>
      </c>
      <c r="C618" s="61" t="s">
        <v>11</v>
      </c>
      <c r="E618" s="61" t="s">
        <v>6777</v>
      </c>
      <c r="F618" s="167" t="s">
        <v>9163</v>
      </c>
      <c r="G618" s="167" t="s">
        <v>9568</v>
      </c>
      <c r="H618" s="61" t="s">
        <v>11</v>
      </c>
      <c r="I618" s="167" t="s">
        <v>9711</v>
      </c>
      <c r="J618" s="63" t="str">
        <f t="shared" si="45"/>
        <v>IC.IT.041704</v>
      </c>
      <c r="K618" s="61" t="s">
        <v>1702</v>
      </c>
      <c r="L618" s="167" t="str">
        <f t="shared" si="46"/>
        <v>Arm upper, left</v>
      </c>
      <c r="M618" s="168" t="str">
        <f t="shared" si="47"/>
        <v>PI.IC.IT.041704.01</v>
      </c>
      <c r="N618" s="168"/>
      <c r="O618" s="168" t="str">
        <f t="shared" si="48"/>
        <v>PH.IC.IT.041704.01</v>
      </c>
      <c r="Q618" s="168" t="str">
        <f t="shared" si="49"/>
        <v>CL.IC.IT.041704.01</v>
      </c>
    </row>
    <row r="619" spans="1:45" s="167" customFormat="1" ht="15">
      <c r="A619" s="167" t="s">
        <v>9344</v>
      </c>
      <c r="C619" s="61" t="s">
        <v>11</v>
      </c>
      <c r="E619" s="61" t="s">
        <v>6777</v>
      </c>
      <c r="F619" s="167" t="s">
        <v>9163</v>
      </c>
      <c r="G619" s="167" t="s">
        <v>9712</v>
      </c>
      <c r="H619" s="61" t="s">
        <v>212</v>
      </c>
      <c r="I619" s="167" t="s">
        <v>9713</v>
      </c>
      <c r="J619" s="63" t="str">
        <f t="shared" si="45"/>
        <v>IC.IT.041705</v>
      </c>
      <c r="K619" s="61" t="s">
        <v>1702</v>
      </c>
      <c r="L619" s="167" t="str">
        <f t="shared" si="46"/>
        <v>Elbow, right</v>
      </c>
      <c r="M619" s="168" t="str">
        <f t="shared" si="47"/>
        <v>PI.IC.IT.041705.01</v>
      </c>
      <c r="N619" s="168"/>
      <c r="O619" s="168" t="str">
        <f t="shared" si="48"/>
        <v>PH.IC.IT.041705.01</v>
      </c>
      <c r="Q619" s="168" t="str">
        <f t="shared" si="49"/>
        <v>CL.IC.IT.041705.01</v>
      </c>
    </row>
    <row r="620" spans="1:45" s="167" customFormat="1" ht="15">
      <c r="A620" s="167" t="s">
        <v>9344</v>
      </c>
      <c r="C620" s="61" t="s">
        <v>11</v>
      </c>
      <c r="E620" s="61" t="s">
        <v>6777</v>
      </c>
      <c r="F620" s="167" t="s">
        <v>9163</v>
      </c>
      <c r="G620" s="167" t="s">
        <v>9714</v>
      </c>
      <c r="H620" s="61" t="s">
        <v>6988</v>
      </c>
      <c r="I620" s="167" t="s">
        <v>9715</v>
      </c>
      <c r="J620" s="63" t="str">
        <f t="shared" si="45"/>
        <v>IC.IT.041706</v>
      </c>
      <c r="K620" s="61" t="s">
        <v>1702</v>
      </c>
      <c r="L620" s="167" t="str">
        <f t="shared" si="46"/>
        <v>Elbow, left</v>
      </c>
      <c r="M620" s="168" t="str">
        <f t="shared" si="47"/>
        <v>PI.IC.IT.041706.01</v>
      </c>
      <c r="N620" s="168"/>
      <c r="O620" s="168" t="str">
        <f t="shared" si="48"/>
        <v>PH.IC.IT.041706.01</v>
      </c>
      <c r="Q620" s="168" t="str">
        <f t="shared" si="49"/>
        <v>CL.IC.IT.041706.01</v>
      </c>
    </row>
    <row r="621" spans="1:45" s="167" customFormat="1" ht="15">
      <c r="A621" s="167" t="s">
        <v>9344</v>
      </c>
      <c r="C621" s="61" t="s">
        <v>11</v>
      </c>
      <c r="E621" s="61" t="s">
        <v>12462</v>
      </c>
      <c r="F621" s="167" t="s">
        <v>9163</v>
      </c>
      <c r="G621" s="167" t="s">
        <v>9716</v>
      </c>
      <c r="H621" s="61" t="s">
        <v>573</v>
      </c>
      <c r="I621" s="167" t="s">
        <v>9717</v>
      </c>
      <c r="J621" s="63" t="str">
        <f t="shared" si="45"/>
        <v>IC.IT.041707</v>
      </c>
      <c r="K621" s="61" t="s">
        <v>12175</v>
      </c>
      <c r="L621" s="167" t="str">
        <f t="shared" si="46"/>
        <v>Forearm, right</v>
      </c>
      <c r="M621" s="168" t="str">
        <f t="shared" si="47"/>
        <v>PI.IC.IT.041707.01</v>
      </c>
      <c r="N621" s="168"/>
      <c r="O621" s="168" t="str">
        <f t="shared" si="48"/>
        <v>PH.IC.IT.041707.01</v>
      </c>
      <c r="Q621" s="168" t="str">
        <f t="shared" si="49"/>
        <v>CL.IC.IT.041707.01</v>
      </c>
    </row>
    <row r="622" spans="1:45" s="167" customFormat="1" ht="15">
      <c r="A622" s="167" t="s">
        <v>9344</v>
      </c>
      <c r="C622" s="61" t="s">
        <v>11</v>
      </c>
      <c r="E622" s="61" t="s">
        <v>12462</v>
      </c>
      <c r="F622" s="167" t="s">
        <v>9163</v>
      </c>
      <c r="G622" s="167" t="s">
        <v>9718</v>
      </c>
      <c r="H622" s="61" t="s">
        <v>92</v>
      </c>
      <c r="I622" s="167" t="s">
        <v>9719</v>
      </c>
      <c r="J622" s="63" t="str">
        <f t="shared" si="45"/>
        <v>IC.IT.041708</v>
      </c>
      <c r="K622" s="61" t="s">
        <v>12175</v>
      </c>
      <c r="L622" s="167" t="str">
        <f t="shared" si="46"/>
        <v>Forearm, left</v>
      </c>
      <c r="M622" s="168" t="str">
        <f t="shared" si="47"/>
        <v>PI.IC.IT.041708.01</v>
      </c>
      <c r="N622" s="168"/>
      <c r="O622" s="168" t="str">
        <f t="shared" si="48"/>
        <v>PH.IC.IT.041708.01</v>
      </c>
      <c r="Q622" s="168" t="str">
        <f t="shared" si="49"/>
        <v>CL.IC.IT.041708.01</v>
      </c>
    </row>
    <row r="623" spans="1:45" s="167" customFormat="1" ht="15">
      <c r="A623" s="167" t="s">
        <v>9344</v>
      </c>
      <c r="C623" s="61" t="s">
        <v>11</v>
      </c>
      <c r="E623" s="61" t="s">
        <v>12462</v>
      </c>
      <c r="F623" s="167" t="s">
        <v>9163</v>
      </c>
      <c r="G623" s="167" t="s">
        <v>9720</v>
      </c>
      <c r="H623" s="61" t="s">
        <v>93</v>
      </c>
      <c r="I623" s="167" t="s">
        <v>9721</v>
      </c>
      <c r="J623" s="63" t="str">
        <f t="shared" si="45"/>
        <v>IC.IT.041709</v>
      </c>
      <c r="K623" s="61" t="s">
        <v>12175</v>
      </c>
      <c r="L623" s="167" t="str">
        <f t="shared" si="46"/>
        <v>Wrist, right</v>
      </c>
      <c r="M623" s="168" t="str">
        <f t="shared" si="47"/>
        <v>PI.IC.IT.041709.01</v>
      </c>
      <c r="N623" s="168"/>
      <c r="O623" s="168" t="str">
        <f t="shared" si="48"/>
        <v>PH.IC.IT.041709.01</v>
      </c>
      <c r="Q623" s="168" t="str">
        <f t="shared" si="49"/>
        <v>CL.IC.IT.041709.01</v>
      </c>
    </row>
    <row r="624" spans="1:45" s="167" customFormat="1" ht="15">
      <c r="A624" s="167" t="s">
        <v>9344</v>
      </c>
      <c r="C624" s="61" t="s">
        <v>11</v>
      </c>
      <c r="E624" s="61" t="s">
        <v>12462</v>
      </c>
      <c r="F624" s="167" t="s">
        <v>9163</v>
      </c>
      <c r="G624" s="167" t="s">
        <v>9722</v>
      </c>
      <c r="H624" s="61" t="s">
        <v>3188</v>
      </c>
      <c r="I624" s="167" t="s">
        <v>9569</v>
      </c>
      <c r="J624" s="63" t="str">
        <f t="shared" si="45"/>
        <v>IC.IT.041710</v>
      </c>
      <c r="K624" s="61" t="s">
        <v>12175</v>
      </c>
      <c r="L624" s="167" t="str">
        <f t="shared" si="46"/>
        <v>Wrist, left</v>
      </c>
      <c r="M624" s="168" t="str">
        <f t="shared" si="47"/>
        <v>PI.IC.IT.041710.01</v>
      </c>
      <c r="N624" s="168"/>
      <c r="O624" s="168" t="str">
        <f t="shared" si="48"/>
        <v>PH.IC.IT.041710.01</v>
      </c>
      <c r="Q624" s="168" t="str">
        <f t="shared" si="49"/>
        <v>CL.IC.IT.041710.01</v>
      </c>
    </row>
    <row r="625" spans="1:17" s="167" customFormat="1" ht="15">
      <c r="A625" s="167" t="s">
        <v>9344</v>
      </c>
      <c r="C625" s="61" t="s">
        <v>11</v>
      </c>
      <c r="E625" s="61" t="s">
        <v>12462</v>
      </c>
      <c r="F625" s="167" t="s">
        <v>9163</v>
      </c>
      <c r="G625" s="167" t="s">
        <v>9437</v>
      </c>
      <c r="H625" s="61" t="s">
        <v>153</v>
      </c>
      <c r="I625" s="167" t="s">
        <v>9438</v>
      </c>
      <c r="J625" s="63" t="str">
        <f t="shared" si="45"/>
        <v>IC.IT.041712</v>
      </c>
      <c r="K625" s="61" t="s">
        <v>12175</v>
      </c>
      <c r="L625" s="167" t="str">
        <f t="shared" si="46"/>
        <v>Hand, right</v>
      </c>
      <c r="M625" s="168" t="str">
        <f t="shared" si="47"/>
        <v>PI.IC.IT.041712.01</v>
      </c>
      <c r="N625" s="168"/>
      <c r="O625" s="168" t="str">
        <f t="shared" si="48"/>
        <v>PH.IC.IT.041712.01</v>
      </c>
      <c r="Q625" s="168" t="str">
        <f t="shared" si="49"/>
        <v>CL.IC.IT.041712.01</v>
      </c>
    </row>
    <row r="626" spans="1:17" s="167" customFormat="1" ht="15">
      <c r="A626" s="167" t="s">
        <v>9344</v>
      </c>
      <c r="C626" s="61" t="s">
        <v>11</v>
      </c>
      <c r="E626" s="61" t="s">
        <v>12462</v>
      </c>
      <c r="F626" s="167" t="s">
        <v>9163</v>
      </c>
      <c r="G626" s="167" t="s">
        <v>9444</v>
      </c>
      <c r="H626" s="61" t="s">
        <v>215</v>
      </c>
      <c r="I626" s="167" t="s">
        <v>9445</v>
      </c>
      <c r="J626" s="63" t="str">
        <f t="shared" si="45"/>
        <v>IC.IT.041713</v>
      </c>
      <c r="K626" s="61" t="s">
        <v>12175</v>
      </c>
      <c r="L626" s="167" t="str">
        <f t="shared" si="46"/>
        <v>Hand, left</v>
      </c>
      <c r="M626" s="168" t="str">
        <f t="shared" si="47"/>
        <v>PI.IC.IT.041713.01</v>
      </c>
      <c r="N626" s="168"/>
      <c r="O626" s="168" t="str">
        <f t="shared" si="48"/>
        <v>PH.IC.IT.041713.01</v>
      </c>
      <c r="Q626" s="168" t="str">
        <f t="shared" si="49"/>
        <v>CL.IC.IT.041713.01</v>
      </c>
    </row>
    <row r="627" spans="1:17" s="167" customFormat="1" ht="15">
      <c r="A627" s="167" t="s">
        <v>9344</v>
      </c>
      <c r="C627" s="61" t="s">
        <v>11</v>
      </c>
      <c r="E627" s="61" t="s">
        <v>12462</v>
      </c>
      <c r="F627" s="167" t="s">
        <v>9163</v>
      </c>
      <c r="G627" s="167" t="s">
        <v>9574</v>
      </c>
      <c r="H627" s="61" t="s">
        <v>4082</v>
      </c>
      <c r="I627" s="167" t="s">
        <v>9575</v>
      </c>
      <c r="J627" s="63" t="str">
        <f t="shared" si="45"/>
        <v>IC.IT.041714</v>
      </c>
      <c r="K627" s="61" t="s">
        <v>12175</v>
      </c>
      <c r="L627" s="167" t="str">
        <f t="shared" si="46"/>
        <v>Finger(s), right: specify</v>
      </c>
      <c r="M627" s="168" t="str">
        <f t="shared" si="47"/>
        <v>PI.IC.IT.041714.01</v>
      </c>
      <c r="N627" s="168"/>
      <c r="O627" s="168" t="str">
        <f t="shared" si="48"/>
        <v>PH.IC.IT.041714.01</v>
      </c>
      <c r="Q627" s="168" t="str">
        <f t="shared" si="49"/>
        <v>CL.IC.IT.041714.01</v>
      </c>
    </row>
    <row r="628" spans="1:17" s="167" customFormat="1" ht="15">
      <c r="A628" s="167" t="s">
        <v>9344</v>
      </c>
      <c r="C628" s="61" t="s">
        <v>11</v>
      </c>
      <c r="E628" s="61" t="s">
        <v>12462</v>
      </c>
      <c r="F628" s="167" t="s">
        <v>9163</v>
      </c>
      <c r="G628" s="167" t="s">
        <v>9576</v>
      </c>
      <c r="H628" s="61" t="s">
        <v>594</v>
      </c>
      <c r="I628" s="167" t="s">
        <v>9577</v>
      </c>
      <c r="J628" s="63" t="str">
        <f t="shared" si="45"/>
        <v>IC.IT.041715</v>
      </c>
      <c r="K628" s="61" t="s">
        <v>12175</v>
      </c>
      <c r="L628" s="167" t="str">
        <f t="shared" si="46"/>
        <v>Finger(s), left:  specify</v>
      </c>
      <c r="M628" s="168" t="str">
        <f t="shared" si="47"/>
        <v>PI.IC.IT.041715.01</v>
      </c>
      <c r="N628" s="168"/>
      <c r="O628" s="168" t="str">
        <f t="shared" si="48"/>
        <v>PH.IC.IT.041715.01</v>
      </c>
      <c r="Q628" s="168" t="str">
        <f t="shared" si="49"/>
        <v>CL.IC.IT.041715.01</v>
      </c>
    </row>
    <row r="629" spans="1:17" s="167" customFormat="1" ht="15">
      <c r="A629" s="167" t="s">
        <v>9344</v>
      </c>
      <c r="C629" s="61" t="s">
        <v>11</v>
      </c>
      <c r="E629" s="61" t="s">
        <v>12462</v>
      </c>
      <c r="F629" s="167" t="s">
        <v>9163</v>
      </c>
      <c r="G629" s="167" t="s">
        <v>9578</v>
      </c>
      <c r="H629" s="61" t="s">
        <v>7863</v>
      </c>
      <c r="I629" s="167" t="s">
        <v>9579</v>
      </c>
      <c r="J629" s="63" t="str">
        <f t="shared" si="45"/>
        <v>IC.IT.041716</v>
      </c>
      <c r="K629" s="61" t="s">
        <v>12175</v>
      </c>
      <c r="L629" s="167" t="str">
        <f t="shared" si="46"/>
        <v>Thigh, right</v>
      </c>
      <c r="M629" s="168" t="str">
        <f t="shared" si="47"/>
        <v>PI.IC.IT.041716.01</v>
      </c>
      <c r="N629" s="168"/>
      <c r="O629" s="168" t="str">
        <f t="shared" si="48"/>
        <v>PH.IC.IT.041716.01</v>
      </c>
      <c r="Q629" s="168" t="str">
        <f t="shared" si="49"/>
        <v>CL.IC.IT.041716.01</v>
      </c>
    </row>
    <row r="630" spans="1:17" s="167" customFormat="1" ht="15">
      <c r="A630" s="167" t="s">
        <v>9344</v>
      </c>
      <c r="C630" s="61" t="s">
        <v>11</v>
      </c>
      <c r="E630" s="61" t="s">
        <v>12462</v>
      </c>
      <c r="F630" s="167" t="s">
        <v>9163</v>
      </c>
      <c r="G630" s="167" t="s">
        <v>9580</v>
      </c>
      <c r="H630" s="61" t="s">
        <v>12462</v>
      </c>
      <c r="I630" s="167" t="s">
        <v>9581</v>
      </c>
      <c r="J630" s="63" t="str">
        <f t="shared" si="45"/>
        <v>IC.IT.041717</v>
      </c>
      <c r="K630" s="61" t="s">
        <v>12175</v>
      </c>
      <c r="L630" s="167" t="str">
        <f t="shared" si="46"/>
        <v>Thigh, left</v>
      </c>
      <c r="M630" s="168" t="str">
        <f t="shared" si="47"/>
        <v>PI.IC.IT.041717.01</v>
      </c>
      <c r="N630" s="168"/>
      <c r="O630" s="168" t="str">
        <f t="shared" si="48"/>
        <v>PH.IC.IT.041717.01</v>
      </c>
      <c r="Q630" s="168" t="str">
        <f t="shared" si="49"/>
        <v>CL.IC.IT.041717.01</v>
      </c>
    </row>
    <row r="631" spans="1:17" s="167" customFormat="1" ht="15">
      <c r="A631" s="167" t="s">
        <v>9344</v>
      </c>
      <c r="C631" s="61" t="s">
        <v>11</v>
      </c>
      <c r="E631" s="61" t="s">
        <v>12462</v>
      </c>
      <c r="F631" s="167" t="s">
        <v>9163</v>
      </c>
      <c r="G631" s="167" t="s">
        <v>9730</v>
      </c>
      <c r="H631" s="61" t="s">
        <v>12602</v>
      </c>
      <c r="I631" s="167" t="s">
        <v>9731</v>
      </c>
      <c r="J631" s="63" t="str">
        <f t="shared" si="45"/>
        <v>IC.IT.041718</v>
      </c>
      <c r="K631" s="61" t="s">
        <v>12175</v>
      </c>
      <c r="L631" s="167" t="str">
        <f t="shared" si="46"/>
        <v>Knee, right</v>
      </c>
      <c r="M631" s="168" t="str">
        <f t="shared" si="47"/>
        <v>PI.IC.IT.041718.01</v>
      </c>
      <c r="N631" s="168"/>
      <c r="O631" s="168" t="str">
        <f t="shared" si="48"/>
        <v>PH.IC.IT.041718.01</v>
      </c>
      <c r="Q631" s="168" t="str">
        <f t="shared" si="49"/>
        <v>CL.IC.IT.041718.01</v>
      </c>
    </row>
    <row r="632" spans="1:17" s="167" customFormat="1" ht="15">
      <c r="A632" s="167" t="s">
        <v>9344</v>
      </c>
      <c r="C632" s="61" t="s">
        <v>11</v>
      </c>
      <c r="E632" s="61" t="s">
        <v>12462</v>
      </c>
      <c r="F632" s="167" t="s">
        <v>9163</v>
      </c>
      <c r="G632" s="167" t="s">
        <v>9732</v>
      </c>
      <c r="H632" s="61" t="s">
        <v>12604</v>
      </c>
      <c r="I632" s="167" t="s">
        <v>9733</v>
      </c>
      <c r="J632" s="63" t="str">
        <f t="shared" si="45"/>
        <v>IC.IT.041719</v>
      </c>
      <c r="K632" s="61" t="s">
        <v>12175</v>
      </c>
      <c r="L632" s="167" t="str">
        <f t="shared" si="46"/>
        <v>Knee, left</v>
      </c>
      <c r="M632" s="168" t="str">
        <f t="shared" si="47"/>
        <v>PI.IC.IT.041719.01</v>
      </c>
      <c r="N632" s="168"/>
      <c r="O632" s="168" t="str">
        <f t="shared" si="48"/>
        <v>PH.IC.IT.041719.01</v>
      </c>
      <c r="Q632" s="168" t="str">
        <f t="shared" si="49"/>
        <v>CL.IC.IT.041719.01</v>
      </c>
    </row>
    <row r="633" spans="1:17" s="167" customFormat="1" ht="15">
      <c r="A633" s="167" t="s">
        <v>9344</v>
      </c>
      <c r="C633" s="61" t="s">
        <v>11</v>
      </c>
      <c r="E633" s="61" t="s">
        <v>12462</v>
      </c>
      <c r="F633" s="167" t="s">
        <v>9163</v>
      </c>
      <c r="G633" s="167" t="s">
        <v>9734</v>
      </c>
      <c r="H633" s="61" t="s">
        <v>1000</v>
      </c>
      <c r="I633" s="167" t="s">
        <v>9735</v>
      </c>
      <c r="J633" s="63" t="str">
        <f t="shared" si="45"/>
        <v>IC.IT.041720</v>
      </c>
      <c r="K633" s="61" t="s">
        <v>12175</v>
      </c>
      <c r="L633" s="167" t="str">
        <f t="shared" si="46"/>
        <v>Calf, right</v>
      </c>
      <c r="M633" s="168" t="str">
        <f t="shared" si="47"/>
        <v>PI.IC.IT.041720.01</v>
      </c>
      <c r="N633" s="168"/>
      <c r="O633" s="168" t="str">
        <f t="shared" si="48"/>
        <v>PH.IC.IT.041720.01</v>
      </c>
      <c r="Q633" s="168" t="str">
        <f t="shared" si="49"/>
        <v>CL.IC.IT.041720.01</v>
      </c>
    </row>
    <row r="634" spans="1:17" s="167" customFormat="1" ht="15">
      <c r="A634" s="167" t="s">
        <v>9344</v>
      </c>
      <c r="C634" s="61" t="s">
        <v>11</v>
      </c>
      <c r="E634" s="61" t="s">
        <v>12462</v>
      </c>
      <c r="F634" s="167" t="s">
        <v>9163</v>
      </c>
      <c r="G634" s="167" t="s">
        <v>9736</v>
      </c>
      <c r="H634" s="61" t="s">
        <v>8039</v>
      </c>
      <c r="I634" s="167" t="s">
        <v>9737</v>
      </c>
      <c r="J634" s="63" t="str">
        <f t="shared" si="45"/>
        <v>IC.IT.041721</v>
      </c>
      <c r="K634" s="61" t="s">
        <v>12175</v>
      </c>
      <c r="L634" s="167" t="str">
        <f t="shared" si="46"/>
        <v>Calf, left</v>
      </c>
      <c r="M634" s="168" t="str">
        <f t="shared" si="47"/>
        <v>PI.IC.IT.041721.01</v>
      </c>
      <c r="N634" s="168"/>
      <c r="O634" s="168" t="str">
        <f t="shared" si="48"/>
        <v>PH.IC.IT.041721.01</v>
      </c>
      <c r="Q634" s="168" t="str">
        <f t="shared" si="49"/>
        <v>CL.IC.IT.041721.01</v>
      </c>
    </row>
    <row r="635" spans="1:17" s="167" customFormat="1" ht="15">
      <c r="A635" s="167" t="s">
        <v>9344</v>
      </c>
      <c r="C635" s="61" t="s">
        <v>11</v>
      </c>
      <c r="E635" s="61" t="s">
        <v>12462</v>
      </c>
      <c r="F635" s="167" t="s">
        <v>9163</v>
      </c>
      <c r="G635" s="167" t="s">
        <v>9878</v>
      </c>
      <c r="H635" s="61" t="s">
        <v>7874</v>
      </c>
      <c r="I635" s="167" t="s">
        <v>9879</v>
      </c>
      <c r="J635" s="63" t="str">
        <f t="shared" si="45"/>
        <v>IC.IT.041722</v>
      </c>
      <c r="K635" s="61" t="s">
        <v>12175</v>
      </c>
      <c r="L635" s="167" t="str">
        <f t="shared" si="46"/>
        <v>Ankle, right</v>
      </c>
      <c r="M635" s="168" t="str">
        <f t="shared" si="47"/>
        <v>PI.IC.IT.041722.01</v>
      </c>
      <c r="N635" s="168"/>
      <c r="O635" s="168" t="str">
        <f t="shared" si="48"/>
        <v>PH.IC.IT.041722.01</v>
      </c>
      <c r="Q635" s="168" t="str">
        <f t="shared" si="49"/>
        <v>CL.IC.IT.041722.01</v>
      </c>
    </row>
    <row r="636" spans="1:17" s="167" customFormat="1" ht="15">
      <c r="A636" s="167" t="s">
        <v>9344</v>
      </c>
      <c r="C636" s="61" t="s">
        <v>11</v>
      </c>
      <c r="E636" s="61" t="s">
        <v>12462</v>
      </c>
      <c r="F636" s="167" t="s">
        <v>9163</v>
      </c>
      <c r="G636" s="167" t="s">
        <v>9880</v>
      </c>
      <c r="H636" s="61" t="s">
        <v>7876</v>
      </c>
      <c r="I636" s="167" t="s">
        <v>9588</v>
      </c>
      <c r="J636" s="63" t="str">
        <f t="shared" si="45"/>
        <v>IC.IT.041723</v>
      </c>
      <c r="K636" s="61" t="s">
        <v>12175</v>
      </c>
      <c r="L636" s="167" t="str">
        <f t="shared" si="46"/>
        <v>Ankle, left</v>
      </c>
      <c r="M636" s="168" t="str">
        <f t="shared" si="47"/>
        <v>PI.IC.IT.041723.01</v>
      </c>
      <c r="N636" s="168"/>
      <c r="O636" s="168" t="str">
        <f t="shared" si="48"/>
        <v>PH.IC.IT.041723.01</v>
      </c>
      <c r="Q636" s="168" t="str">
        <f t="shared" si="49"/>
        <v>CL.IC.IT.041723.01</v>
      </c>
    </row>
    <row r="637" spans="1:17" s="167" customFormat="1" ht="15">
      <c r="A637" s="167" t="s">
        <v>9344</v>
      </c>
      <c r="C637" s="61" t="s">
        <v>11</v>
      </c>
      <c r="E637" s="61" t="s">
        <v>12462</v>
      </c>
      <c r="F637" s="167" t="s">
        <v>9163</v>
      </c>
      <c r="G637" s="167" t="s">
        <v>9033</v>
      </c>
      <c r="H637" s="61" t="s">
        <v>7055</v>
      </c>
      <c r="I637" s="167" t="s">
        <v>9034</v>
      </c>
      <c r="J637" s="63" t="str">
        <f t="shared" si="45"/>
        <v>IC.IT.041724</v>
      </c>
      <c r="K637" s="61" t="s">
        <v>12175</v>
      </c>
      <c r="L637" s="167" t="str">
        <f t="shared" si="46"/>
        <v>Heel, right</v>
      </c>
      <c r="M637" s="168" t="str">
        <f t="shared" si="47"/>
        <v>PI.IC.IT.041724.01</v>
      </c>
      <c r="N637" s="168"/>
      <c r="O637" s="168" t="str">
        <f t="shared" si="48"/>
        <v>PH.IC.IT.041724.01</v>
      </c>
      <c r="Q637" s="168" t="str">
        <f t="shared" si="49"/>
        <v>CL.IC.IT.041724.01</v>
      </c>
    </row>
    <row r="638" spans="1:17" s="167" customFormat="1" ht="15">
      <c r="A638" s="167" t="s">
        <v>9344</v>
      </c>
      <c r="C638" s="61" t="s">
        <v>11</v>
      </c>
      <c r="E638" s="61" t="s">
        <v>12462</v>
      </c>
      <c r="F638" s="167" t="s">
        <v>9163</v>
      </c>
      <c r="G638" s="167" t="s">
        <v>9035</v>
      </c>
      <c r="H638" s="61" t="s">
        <v>512</v>
      </c>
      <c r="I638" s="167" t="s">
        <v>9036</v>
      </c>
      <c r="J638" s="63" t="str">
        <f t="shared" si="45"/>
        <v>IC.IT.041725</v>
      </c>
      <c r="K638" s="61" t="s">
        <v>12175</v>
      </c>
      <c r="L638" s="167" t="str">
        <f t="shared" si="46"/>
        <v>Heel, left</v>
      </c>
      <c r="M638" s="168" t="str">
        <f t="shared" si="47"/>
        <v>PI.IC.IT.041725.01</v>
      </c>
      <c r="N638" s="168"/>
      <c r="O638" s="168" t="str">
        <f t="shared" si="48"/>
        <v>PH.IC.IT.041725.01</v>
      </c>
      <c r="Q638" s="168" t="str">
        <f t="shared" si="49"/>
        <v>CL.IC.IT.041725.01</v>
      </c>
    </row>
    <row r="639" spans="1:17" s="167" customFormat="1" ht="15">
      <c r="A639" s="167" t="s">
        <v>9344</v>
      </c>
      <c r="C639" s="61" t="s">
        <v>11</v>
      </c>
      <c r="E639" s="61" t="s">
        <v>12462</v>
      </c>
      <c r="F639" s="167" t="s">
        <v>9163</v>
      </c>
      <c r="G639" s="167" t="s">
        <v>9171</v>
      </c>
      <c r="H639" s="61" t="s">
        <v>371</v>
      </c>
      <c r="I639" s="167" t="s">
        <v>9305</v>
      </c>
      <c r="J639" s="63" t="str">
        <f t="shared" si="45"/>
        <v>IC.IT.041726</v>
      </c>
      <c r="K639" s="61" t="s">
        <v>12175</v>
      </c>
      <c r="L639" s="167" t="str">
        <f t="shared" si="46"/>
        <v>Foot, right</v>
      </c>
      <c r="M639" s="168" t="str">
        <f t="shared" si="47"/>
        <v>PI.IC.IT.041726.01</v>
      </c>
      <c r="N639" s="168"/>
      <c r="O639" s="168" t="str">
        <f t="shared" si="48"/>
        <v>PH.IC.IT.041726.01</v>
      </c>
      <c r="Q639" s="168" t="str">
        <f t="shared" si="49"/>
        <v>CL.IC.IT.041726.01</v>
      </c>
    </row>
    <row r="640" spans="1:17" s="167" customFormat="1" ht="15">
      <c r="A640" s="167" t="s">
        <v>9344</v>
      </c>
      <c r="C640" s="61" t="s">
        <v>11</v>
      </c>
      <c r="E640" s="61" t="s">
        <v>12462</v>
      </c>
      <c r="F640" s="167" t="s">
        <v>9163</v>
      </c>
      <c r="G640" s="167" t="s">
        <v>9306</v>
      </c>
      <c r="H640" s="61" t="s">
        <v>7686</v>
      </c>
      <c r="I640" s="167" t="s">
        <v>9307</v>
      </c>
      <c r="J640" s="63" t="str">
        <f t="shared" si="45"/>
        <v>IC.IT.041727</v>
      </c>
      <c r="K640" s="61" t="s">
        <v>12175</v>
      </c>
      <c r="L640" s="167" t="str">
        <f t="shared" si="46"/>
        <v>Foot, left</v>
      </c>
      <c r="M640" s="168" t="str">
        <f t="shared" si="47"/>
        <v>PI.IC.IT.041727.01</v>
      </c>
      <c r="N640" s="168"/>
      <c r="O640" s="168" t="str">
        <f t="shared" si="48"/>
        <v>PH.IC.IT.041727.01</v>
      </c>
      <c r="Q640" s="168" t="str">
        <f t="shared" si="49"/>
        <v>CL.IC.IT.041727.01</v>
      </c>
    </row>
    <row r="641" spans="1:37" s="167" customFormat="1" ht="15">
      <c r="A641" s="167" t="s">
        <v>9344</v>
      </c>
      <c r="C641" s="61" t="s">
        <v>11</v>
      </c>
      <c r="E641" s="61" t="s">
        <v>12462</v>
      </c>
      <c r="F641" s="167" t="s">
        <v>9163</v>
      </c>
      <c r="G641" s="167" t="s">
        <v>9419</v>
      </c>
      <c r="H641" s="61" t="s">
        <v>745</v>
      </c>
      <c r="I641" s="167" t="s">
        <v>9420</v>
      </c>
      <c r="J641" s="63" t="str">
        <f t="shared" si="45"/>
        <v>IC.IT.041728</v>
      </c>
      <c r="K641" s="61" t="s">
        <v>12175</v>
      </c>
      <c r="L641" s="167" t="str">
        <f t="shared" si="46"/>
        <v>Toe(s), right: specify</v>
      </c>
      <c r="M641" s="168" t="str">
        <f t="shared" si="47"/>
        <v>PI.IC.IT.041728.01</v>
      </c>
      <c r="N641" s="168"/>
      <c r="O641" s="168" t="str">
        <f t="shared" si="48"/>
        <v>PH.IC.IT.041728.01</v>
      </c>
      <c r="Q641" s="168" t="str">
        <f t="shared" si="49"/>
        <v>CL.IC.IT.041728.01</v>
      </c>
    </row>
    <row r="642" spans="1:37" s="167" customFormat="1" ht="15">
      <c r="A642" s="167" t="s">
        <v>9344</v>
      </c>
      <c r="C642" s="61" t="s">
        <v>11</v>
      </c>
      <c r="E642" s="61" t="s">
        <v>12462</v>
      </c>
      <c r="F642" s="167" t="s">
        <v>9163</v>
      </c>
      <c r="G642" s="167" t="s">
        <v>9421</v>
      </c>
      <c r="H642" s="61" t="s">
        <v>7532</v>
      </c>
      <c r="I642" s="167" t="s">
        <v>9422</v>
      </c>
      <c r="J642" s="63" t="str">
        <f t="shared" ref="J642:J705" si="50">CONCATENATE("IC.IT.",C642,E642,H642)</f>
        <v>IC.IT.041729</v>
      </c>
      <c r="K642" s="61" t="s">
        <v>12175</v>
      </c>
      <c r="L642" s="167" t="str">
        <f t="shared" ref="L642:L705" si="51">G642</f>
        <v>Toe(s), left:  specify</v>
      </c>
      <c r="M642" s="168" t="str">
        <f t="shared" ref="M642:M705" si="52">CONCATENATE("PI.",J642,".",K642)</f>
        <v>PI.IC.IT.041729.01</v>
      </c>
      <c r="N642" s="168"/>
      <c r="O642" s="168" t="str">
        <f t="shared" ref="O642:O705" si="53">CONCATENATE("PH.",J642,".",K642)</f>
        <v>PH.IC.IT.041729.01</v>
      </c>
      <c r="Q642" s="168" t="str">
        <f t="shared" ref="Q642:Q705" si="54">CONCATENATE("CL.",J642,".",K642)</f>
        <v>CL.IC.IT.041729.01</v>
      </c>
    </row>
    <row r="643" spans="1:37" s="167" customFormat="1" ht="15">
      <c r="A643" s="167" t="s">
        <v>9344</v>
      </c>
      <c r="C643" s="61" t="s">
        <v>647</v>
      </c>
      <c r="E643" s="61" t="s">
        <v>13176</v>
      </c>
      <c r="F643" s="167" t="s">
        <v>9163</v>
      </c>
      <c r="G643" s="167" t="s">
        <v>443</v>
      </c>
      <c r="H643" s="61" t="s">
        <v>441</v>
      </c>
      <c r="J643" s="63" t="str">
        <f t="shared" si="50"/>
        <v>IC.IT.041730</v>
      </c>
      <c r="K643" s="61" t="s">
        <v>13277</v>
      </c>
      <c r="L643" s="167" t="str">
        <f t="shared" si="51"/>
        <v>Shin, right</v>
      </c>
      <c r="M643" s="168" t="str">
        <f t="shared" si="52"/>
        <v>PI.IC.IT.041730.01</v>
      </c>
      <c r="N643" s="168"/>
      <c r="O643" s="168" t="str">
        <f t="shared" si="53"/>
        <v>PH.IC.IT.041730.01</v>
      </c>
      <c r="Q643" s="168" t="str">
        <f t="shared" si="54"/>
        <v>CL.IC.IT.041730.01</v>
      </c>
      <c r="Z643" s="167" t="s">
        <v>444</v>
      </c>
      <c r="AA643" s="167">
        <v>1279</v>
      </c>
    </row>
    <row r="644" spans="1:37" s="167" customFormat="1" ht="15">
      <c r="A644" s="167" t="s">
        <v>9344</v>
      </c>
      <c r="C644" s="61" t="s">
        <v>647</v>
      </c>
      <c r="E644" s="61" t="s">
        <v>13176</v>
      </c>
      <c r="F644" s="167" t="s">
        <v>9163</v>
      </c>
      <c r="G644" s="167" t="s">
        <v>440</v>
      </c>
      <c r="H644" s="61" t="s">
        <v>442</v>
      </c>
      <c r="J644" s="63" t="str">
        <f t="shared" si="50"/>
        <v>IC.IT.041731</v>
      </c>
      <c r="K644" s="61" t="s">
        <v>13277</v>
      </c>
      <c r="L644" s="167" t="str">
        <f t="shared" si="51"/>
        <v>Shin, left</v>
      </c>
      <c r="M644" s="168" t="str">
        <f t="shared" si="52"/>
        <v>PI.IC.IT.041731.01</v>
      </c>
      <c r="N644" s="168"/>
      <c r="O644" s="168" t="str">
        <f t="shared" si="53"/>
        <v>PH.IC.IT.041731.01</v>
      </c>
      <c r="Q644" s="168" t="str">
        <f t="shared" si="54"/>
        <v>CL.IC.IT.041731.01</v>
      </c>
      <c r="Z644" s="167" t="s">
        <v>444</v>
      </c>
      <c r="AA644" s="167">
        <v>1279</v>
      </c>
    </row>
    <row r="645" spans="1:37" s="167" customFormat="1" ht="15">
      <c r="A645" s="167" t="s">
        <v>9344</v>
      </c>
      <c r="C645" s="61" t="s">
        <v>12028</v>
      </c>
      <c r="E645" s="61" t="s">
        <v>13176</v>
      </c>
      <c r="F645" s="167" t="s">
        <v>9163</v>
      </c>
      <c r="G645" s="167" t="s">
        <v>7633</v>
      </c>
      <c r="H645" s="61" t="s">
        <v>7411</v>
      </c>
      <c r="I645" s="167" t="s">
        <v>13800</v>
      </c>
      <c r="J645" s="63" t="str">
        <f t="shared" si="50"/>
        <v>IC.IT.041732</v>
      </c>
      <c r="K645" s="61" t="s">
        <v>13277</v>
      </c>
      <c r="L645" s="167" t="str">
        <f t="shared" si="51"/>
        <v>Leg, right</v>
      </c>
      <c r="M645" s="168" t="str">
        <f t="shared" si="52"/>
        <v>PI.IC.IT.041732.01</v>
      </c>
      <c r="N645" s="168"/>
      <c r="O645" s="168" t="str">
        <f t="shared" si="53"/>
        <v>PH.IC.IT.041732.01</v>
      </c>
      <c r="Q645" s="168" t="str">
        <f t="shared" si="54"/>
        <v>CL.IC.IT.041732.01</v>
      </c>
      <c r="AJ645" s="167" t="s">
        <v>12773</v>
      </c>
      <c r="AK645" s="167">
        <v>1437</v>
      </c>
    </row>
    <row r="646" spans="1:37" s="167" customFormat="1" ht="15">
      <c r="A646" s="167" t="s">
        <v>9344</v>
      </c>
      <c r="C646" s="61" t="s">
        <v>12028</v>
      </c>
      <c r="E646" s="61" t="s">
        <v>12462</v>
      </c>
      <c r="F646" s="167" t="s">
        <v>9163</v>
      </c>
      <c r="G646" s="167" t="s">
        <v>7635</v>
      </c>
      <c r="H646" s="61" t="s">
        <v>7414</v>
      </c>
      <c r="I646" s="167" t="s">
        <v>13801</v>
      </c>
      <c r="J646" s="63" t="str">
        <f t="shared" si="50"/>
        <v>IC.IT.041733</v>
      </c>
      <c r="K646" s="61" t="s">
        <v>12175</v>
      </c>
      <c r="L646" s="167" t="str">
        <f t="shared" si="51"/>
        <v>Leg, left</v>
      </c>
      <c r="M646" s="168" t="str">
        <f t="shared" si="52"/>
        <v>PI.IC.IT.041733.01</v>
      </c>
      <c r="N646" s="168"/>
      <c r="O646" s="168" t="str">
        <f t="shared" si="53"/>
        <v>PH.IC.IT.041733.01</v>
      </c>
      <c r="Q646" s="168" t="str">
        <f t="shared" si="54"/>
        <v>CL.IC.IT.041733.01</v>
      </c>
      <c r="AJ646" s="167" t="s">
        <v>12773</v>
      </c>
      <c r="AK646" s="167">
        <v>1437</v>
      </c>
    </row>
    <row r="647" spans="1:37" s="167" customFormat="1" ht="15">
      <c r="A647" s="167" t="s">
        <v>9344</v>
      </c>
      <c r="C647" s="61" t="s">
        <v>12028</v>
      </c>
      <c r="E647" s="61" t="s">
        <v>13176</v>
      </c>
      <c r="F647" s="167" t="s">
        <v>9163</v>
      </c>
      <c r="G647" s="167" t="s">
        <v>13802</v>
      </c>
      <c r="H647" s="61" t="s">
        <v>7417</v>
      </c>
      <c r="I647" s="167" t="s">
        <v>13803</v>
      </c>
      <c r="J647" s="63" t="str">
        <f t="shared" si="50"/>
        <v>IC.IT.041734</v>
      </c>
      <c r="K647" s="61" t="s">
        <v>13277</v>
      </c>
      <c r="L647" s="167" t="str">
        <f t="shared" si="51"/>
        <v>Above knee amputation</v>
      </c>
      <c r="M647" s="168" t="str">
        <f t="shared" si="52"/>
        <v>PI.IC.IT.041734.01</v>
      </c>
      <c r="N647" s="168"/>
      <c r="O647" s="168" t="str">
        <f t="shared" si="53"/>
        <v>PH.IC.IT.041734.01</v>
      </c>
      <c r="Q647" s="168" t="str">
        <f t="shared" si="54"/>
        <v>CL.IC.IT.041734.01</v>
      </c>
      <c r="AJ647" s="167" t="s">
        <v>12773</v>
      </c>
      <c r="AK647" s="167">
        <v>1507</v>
      </c>
    </row>
    <row r="648" spans="1:37" s="167" customFormat="1" ht="15">
      <c r="A648" s="167" t="s">
        <v>9344</v>
      </c>
      <c r="C648" s="61" t="s">
        <v>12028</v>
      </c>
      <c r="E648" s="61" t="s">
        <v>12462</v>
      </c>
      <c r="F648" s="167" t="s">
        <v>9163</v>
      </c>
      <c r="G648" s="167" t="s">
        <v>13804</v>
      </c>
      <c r="H648" s="61" t="s">
        <v>7255</v>
      </c>
      <c r="I648" s="167" t="s">
        <v>13805</v>
      </c>
      <c r="J648" s="63" t="str">
        <f t="shared" si="50"/>
        <v>IC.IT.041735</v>
      </c>
      <c r="K648" s="61" t="s">
        <v>12175</v>
      </c>
      <c r="L648" s="167" t="str">
        <f t="shared" si="51"/>
        <v>Below knee amputation</v>
      </c>
      <c r="M648" s="168" t="str">
        <f t="shared" si="52"/>
        <v>PI.IC.IT.041735.01</v>
      </c>
      <c r="N648" s="168"/>
      <c r="O648" s="168" t="str">
        <f t="shared" si="53"/>
        <v>PH.IC.IT.041735.01</v>
      </c>
      <c r="Q648" s="168" t="str">
        <f t="shared" si="54"/>
        <v>CL.IC.IT.041735.01</v>
      </c>
      <c r="AJ648" s="167" t="s">
        <v>12773</v>
      </c>
      <c r="AK648" s="167">
        <v>1507</v>
      </c>
    </row>
    <row r="649" spans="1:37" s="167" customFormat="1" ht="15">
      <c r="A649" s="167" t="s">
        <v>9344</v>
      </c>
      <c r="C649" s="61" t="s">
        <v>11</v>
      </c>
      <c r="D649" s="167" t="s">
        <v>9146</v>
      </c>
      <c r="E649" s="61" t="s">
        <v>12602</v>
      </c>
      <c r="F649" s="167" t="s">
        <v>9164</v>
      </c>
      <c r="G649" s="167" t="s">
        <v>9166</v>
      </c>
      <c r="H649" s="61" t="s">
        <v>12175</v>
      </c>
      <c r="I649" s="167" t="s">
        <v>9023</v>
      </c>
      <c r="J649" s="63" t="str">
        <f t="shared" si="50"/>
        <v>IC.IT.041801</v>
      </c>
      <c r="K649" s="61" t="s">
        <v>12175</v>
      </c>
      <c r="L649" s="167" t="str">
        <f t="shared" si="51"/>
        <v>Forehead, right side</v>
      </c>
      <c r="M649" s="168" t="str">
        <f t="shared" si="52"/>
        <v>PI.IC.IT.041801.01</v>
      </c>
      <c r="N649" s="168"/>
      <c r="O649" s="168" t="str">
        <f t="shared" si="53"/>
        <v>PH.IC.IT.041801.01</v>
      </c>
      <c r="Q649" s="168" t="str">
        <f t="shared" si="54"/>
        <v>CL.IC.IT.041801.01</v>
      </c>
    </row>
    <row r="650" spans="1:37" s="167" customFormat="1" ht="15">
      <c r="A650" s="167" t="s">
        <v>9344</v>
      </c>
      <c r="C650" s="61" t="s">
        <v>11</v>
      </c>
      <c r="E650" s="61" t="s">
        <v>12602</v>
      </c>
      <c r="F650" s="167" t="s">
        <v>9164</v>
      </c>
      <c r="G650" s="167" t="s">
        <v>9024</v>
      </c>
      <c r="H650" s="61" t="s">
        <v>1863</v>
      </c>
      <c r="I650" s="167" t="s">
        <v>9025</v>
      </c>
      <c r="J650" s="63" t="str">
        <f t="shared" si="50"/>
        <v>IC.IT.041802</v>
      </c>
      <c r="K650" s="61" t="s">
        <v>12175</v>
      </c>
      <c r="L650" s="167" t="str">
        <f t="shared" si="51"/>
        <v>Forehead, left side</v>
      </c>
      <c r="M650" s="168" t="str">
        <f t="shared" si="52"/>
        <v>PI.IC.IT.041802.01</v>
      </c>
      <c r="N650" s="168"/>
      <c r="O650" s="168" t="str">
        <f t="shared" si="53"/>
        <v>PH.IC.IT.041802.01</v>
      </c>
      <c r="Q650" s="168" t="str">
        <f t="shared" si="54"/>
        <v>CL.IC.IT.041802.01</v>
      </c>
    </row>
    <row r="651" spans="1:37" s="167" customFormat="1" ht="15">
      <c r="A651" s="167" t="s">
        <v>9344</v>
      </c>
      <c r="C651" s="61" t="s">
        <v>11</v>
      </c>
      <c r="E651" s="61" t="s">
        <v>12602</v>
      </c>
      <c r="F651" s="167" t="s">
        <v>9164</v>
      </c>
      <c r="G651" s="167" t="s">
        <v>9026</v>
      </c>
      <c r="H651" s="61" t="s">
        <v>12185</v>
      </c>
      <c r="I651" s="167" t="s">
        <v>9026</v>
      </c>
      <c r="J651" s="63" t="str">
        <f t="shared" si="50"/>
        <v>IC.IT.041803</v>
      </c>
      <c r="K651" s="61" t="s">
        <v>12175</v>
      </c>
      <c r="L651" s="167" t="str">
        <f t="shared" si="51"/>
        <v>Forehead</v>
      </c>
      <c r="M651" s="168" t="str">
        <f t="shared" si="52"/>
        <v>PI.IC.IT.041803.01</v>
      </c>
      <c r="N651" s="168"/>
      <c r="O651" s="168" t="str">
        <f t="shared" si="53"/>
        <v>PH.IC.IT.041803.01</v>
      </c>
      <c r="Q651" s="168" t="str">
        <f t="shared" si="54"/>
        <v>CL.IC.IT.041803.01</v>
      </c>
    </row>
    <row r="652" spans="1:37" s="167" customFormat="1" ht="15">
      <c r="A652" s="167" t="s">
        <v>9344</v>
      </c>
      <c r="C652" s="61" t="s">
        <v>11</v>
      </c>
      <c r="E652" s="61" t="s">
        <v>12602</v>
      </c>
      <c r="F652" s="167" t="s">
        <v>9164</v>
      </c>
      <c r="G652" s="167" t="s">
        <v>9027</v>
      </c>
      <c r="H652" s="61" t="s">
        <v>11</v>
      </c>
      <c r="I652" s="167" t="s">
        <v>9028</v>
      </c>
      <c r="J652" s="63" t="str">
        <f t="shared" si="50"/>
        <v>IC.IT.041804</v>
      </c>
      <c r="K652" s="61" t="s">
        <v>12175</v>
      </c>
      <c r="L652" s="167" t="str">
        <f t="shared" si="51"/>
        <v>Temporal, right</v>
      </c>
      <c r="M652" s="168" t="str">
        <f t="shared" si="52"/>
        <v>PI.IC.IT.041804.01</v>
      </c>
      <c r="N652" s="168"/>
      <c r="O652" s="168" t="str">
        <f t="shared" si="53"/>
        <v>PH.IC.IT.041804.01</v>
      </c>
      <c r="Q652" s="168" t="str">
        <f t="shared" si="54"/>
        <v>CL.IC.IT.041804.01</v>
      </c>
    </row>
    <row r="653" spans="1:37" s="167" customFormat="1" ht="15">
      <c r="A653" s="167" t="s">
        <v>9344</v>
      </c>
      <c r="C653" s="61" t="s">
        <v>11</v>
      </c>
      <c r="E653" s="61" t="s">
        <v>12602</v>
      </c>
      <c r="F653" s="167" t="s">
        <v>9164</v>
      </c>
      <c r="G653" s="167" t="s">
        <v>9029</v>
      </c>
      <c r="H653" s="61" t="s">
        <v>212</v>
      </c>
      <c r="I653" s="167" t="s">
        <v>9030</v>
      </c>
      <c r="J653" s="63" t="str">
        <f t="shared" si="50"/>
        <v>IC.IT.041805</v>
      </c>
      <c r="K653" s="61" t="s">
        <v>12175</v>
      </c>
      <c r="L653" s="167" t="str">
        <f t="shared" si="51"/>
        <v>Temporal, left</v>
      </c>
      <c r="M653" s="168" t="str">
        <f t="shared" si="52"/>
        <v>PI.IC.IT.041805.01</v>
      </c>
      <c r="N653" s="168"/>
      <c r="O653" s="168" t="str">
        <f t="shared" si="53"/>
        <v>PH.IC.IT.041805.01</v>
      </c>
      <c r="Q653" s="168" t="str">
        <f t="shared" si="54"/>
        <v>CL.IC.IT.041805.01</v>
      </c>
    </row>
    <row r="654" spans="1:37" s="167" customFormat="1" ht="15">
      <c r="A654" s="167" t="s">
        <v>9344</v>
      </c>
      <c r="C654" s="61" t="s">
        <v>11</v>
      </c>
      <c r="E654" s="61" t="s">
        <v>12602</v>
      </c>
      <c r="F654" s="167" t="s">
        <v>9164</v>
      </c>
      <c r="G654" s="167" t="s">
        <v>9031</v>
      </c>
      <c r="H654" s="61" t="s">
        <v>6988</v>
      </c>
      <c r="I654" s="167" t="s">
        <v>9039</v>
      </c>
      <c r="J654" s="63" t="str">
        <f t="shared" si="50"/>
        <v>IC.IT.041806</v>
      </c>
      <c r="K654" s="61" t="s">
        <v>12175</v>
      </c>
      <c r="L654" s="167" t="str">
        <f t="shared" si="51"/>
        <v>Parietal, right</v>
      </c>
      <c r="M654" s="168" t="str">
        <f t="shared" si="52"/>
        <v>PI.IC.IT.041806.01</v>
      </c>
      <c r="N654" s="168"/>
      <c r="O654" s="168" t="str">
        <f t="shared" si="53"/>
        <v>PH.IC.IT.041806.01</v>
      </c>
      <c r="Q654" s="168" t="str">
        <f t="shared" si="54"/>
        <v>CL.IC.IT.041806.01</v>
      </c>
    </row>
    <row r="655" spans="1:37" s="167" customFormat="1" ht="15">
      <c r="A655" s="167" t="s">
        <v>9344</v>
      </c>
      <c r="C655" s="61" t="s">
        <v>11</v>
      </c>
      <c r="E655" s="61" t="s">
        <v>12602</v>
      </c>
      <c r="F655" s="167" t="s">
        <v>9164</v>
      </c>
      <c r="G655" s="167" t="s">
        <v>9040</v>
      </c>
      <c r="H655" s="61" t="s">
        <v>573</v>
      </c>
      <c r="I655" s="167" t="s">
        <v>9041</v>
      </c>
      <c r="J655" s="63" t="str">
        <f t="shared" si="50"/>
        <v>IC.IT.041807</v>
      </c>
      <c r="K655" s="61" t="s">
        <v>12175</v>
      </c>
      <c r="L655" s="167" t="str">
        <f t="shared" si="51"/>
        <v>Parietal, left</v>
      </c>
      <c r="M655" s="168" t="str">
        <f t="shared" si="52"/>
        <v>PI.IC.IT.041807.01</v>
      </c>
      <c r="N655" s="168"/>
      <c r="O655" s="168" t="str">
        <f t="shared" si="53"/>
        <v>PH.IC.IT.041807.01</v>
      </c>
      <c r="Q655" s="168" t="str">
        <f t="shared" si="54"/>
        <v>CL.IC.IT.041807.01</v>
      </c>
    </row>
    <row r="656" spans="1:37" s="167" customFormat="1" ht="15">
      <c r="A656" s="167" t="s">
        <v>9344</v>
      </c>
      <c r="C656" s="61" t="s">
        <v>11</v>
      </c>
      <c r="E656" s="61" t="s">
        <v>12602</v>
      </c>
      <c r="F656" s="167" t="s">
        <v>9164</v>
      </c>
      <c r="G656" s="167" t="s">
        <v>9042</v>
      </c>
      <c r="H656" s="61" t="s">
        <v>92</v>
      </c>
      <c r="I656" s="167" t="s">
        <v>9042</v>
      </c>
      <c r="J656" s="63" t="str">
        <f t="shared" si="50"/>
        <v>IC.IT.041808</v>
      </c>
      <c r="K656" s="61" t="s">
        <v>12175</v>
      </c>
      <c r="L656" s="167" t="str">
        <f t="shared" si="51"/>
        <v>Occiput</v>
      </c>
      <c r="M656" s="168" t="str">
        <f t="shared" si="52"/>
        <v>PI.IC.IT.041808.01</v>
      </c>
      <c r="N656" s="168"/>
      <c r="O656" s="168" t="str">
        <f t="shared" si="53"/>
        <v>PH.IC.IT.041808.01</v>
      </c>
      <c r="Q656" s="168" t="str">
        <f t="shared" si="54"/>
        <v>CL.IC.IT.041808.01</v>
      </c>
    </row>
    <row r="657" spans="1:17" s="167" customFormat="1" ht="15">
      <c r="A657" s="167" t="s">
        <v>9344</v>
      </c>
      <c r="C657" s="61" t="s">
        <v>11</v>
      </c>
      <c r="E657" s="61" t="s">
        <v>12602</v>
      </c>
      <c r="F657" s="167" t="s">
        <v>9164</v>
      </c>
      <c r="G657" s="167" t="s">
        <v>9043</v>
      </c>
      <c r="H657" s="61" t="s">
        <v>93</v>
      </c>
      <c r="I657" s="167" t="s">
        <v>9044</v>
      </c>
      <c r="J657" s="63" t="str">
        <f t="shared" si="50"/>
        <v>IC.IT.041809</v>
      </c>
      <c r="K657" s="61" t="s">
        <v>12175</v>
      </c>
      <c r="L657" s="167" t="str">
        <f t="shared" si="51"/>
        <v>Eye, right</v>
      </c>
      <c r="M657" s="168" t="str">
        <f t="shared" si="52"/>
        <v>PI.IC.IT.041809.01</v>
      </c>
      <c r="N657" s="168"/>
      <c r="O657" s="168" t="str">
        <f t="shared" si="53"/>
        <v>PH.IC.IT.041809.01</v>
      </c>
      <c r="Q657" s="168" t="str">
        <f t="shared" si="54"/>
        <v>CL.IC.IT.041809.01</v>
      </c>
    </row>
    <row r="658" spans="1:17" s="167" customFormat="1" ht="15">
      <c r="A658" s="167" t="s">
        <v>9344</v>
      </c>
      <c r="C658" s="61" t="s">
        <v>11</v>
      </c>
      <c r="E658" s="61" t="s">
        <v>12602</v>
      </c>
      <c r="F658" s="167" t="s">
        <v>9164</v>
      </c>
      <c r="G658" s="167" t="s">
        <v>9045</v>
      </c>
      <c r="H658" s="61" t="s">
        <v>3188</v>
      </c>
      <c r="I658" s="167" t="s">
        <v>9046</v>
      </c>
      <c r="J658" s="63" t="str">
        <f t="shared" si="50"/>
        <v>IC.IT.041810</v>
      </c>
      <c r="K658" s="61" t="s">
        <v>12175</v>
      </c>
      <c r="L658" s="167" t="str">
        <f t="shared" si="51"/>
        <v>Eye, left</v>
      </c>
      <c r="M658" s="168" t="str">
        <f t="shared" si="52"/>
        <v>PI.IC.IT.041810.01</v>
      </c>
      <c r="N658" s="168"/>
      <c r="O658" s="168" t="str">
        <f t="shared" si="53"/>
        <v>PH.IC.IT.041810.01</v>
      </c>
      <c r="Q658" s="168" t="str">
        <f t="shared" si="54"/>
        <v>CL.IC.IT.041810.01</v>
      </c>
    </row>
    <row r="659" spans="1:17" s="167" customFormat="1" ht="15">
      <c r="A659" s="167" t="s">
        <v>9344</v>
      </c>
      <c r="C659" s="61" t="s">
        <v>11</v>
      </c>
      <c r="E659" s="61" t="s">
        <v>12602</v>
      </c>
      <c r="F659" s="167" t="s">
        <v>9164</v>
      </c>
      <c r="G659" s="167" t="s">
        <v>9584</v>
      </c>
      <c r="H659" s="61" t="s">
        <v>153</v>
      </c>
      <c r="I659" s="167" t="s">
        <v>9585</v>
      </c>
      <c r="J659" s="63" t="str">
        <f t="shared" si="50"/>
        <v>IC.IT.041812</v>
      </c>
      <c r="K659" s="61" t="s">
        <v>12175</v>
      </c>
      <c r="L659" s="167" t="str">
        <f t="shared" si="51"/>
        <v>Ear, right</v>
      </c>
      <c r="M659" s="168" t="str">
        <f t="shared" si="52"/>
        <v>PI.IC.IT.041812.01</v>
      </c>
      <c r="N659" s="168"/>
      <c r="O659" s="168" t="str">
        <f t="shared" si="53"/>
        <v>PH.IC.IT.041812.01</v>
      </c>
      <c r="Q659" s="168" t="str">
        <f t="shared" si="54"/>
        <v>CL.IC.IT.041812.01</v>
      </c>
    </row>
    <row r="660" spans="1:17" s="167" customFormat="1" ht="15">
      <c r="A660" s="167" t="s">
        <v>9344</v>
      </c>
      <c r="C660" s="61" t="s">
        <v>11</v>
      </c>
      <c r="E660" s="61" t="s">
        <v>12602</v>
      </c>
      <c r="F660" s="167" t="s">
        <v>9164</v>
      </c>
      <c r="G660" s="167" t="s">
        <v>9586</v>
      </c>
      <c r="H660" s="61" t="s">
        <v>215</v>
      </c>
      <c r="I660" s="167" t="s">
        <v>9587</v>
      </c>
      <c r="J660" s="63" t="str">
        <f t="shared" si="50"/>
        <v>IC.IT.041813</v>
      </c>
      <c r="K660" s="61" t="s">
        <v>12175</v>
      </c>
      <c r="L660" s="167" t="str">
        <f t="shared" si="51"/>
        <v>Ear, left</v>
      </c>
      <c r="M660" s="168" t="str">
        <f t="shared" si="52"/>
        <v>PI.IC.IT.041813.01</v>
      </c>
      <c r="N660" s="168"/>
      <c r="O660" s="168" t="str">
        <f t="shared" si="53"/>
        <v>PH.IC.IT.041813.01</v>
      </c>
      <c r="Q660" s="168" t="str">
        <f t="shared" si="54"/>
        <v>CL.IC.IT.041813.01</v>
      </c>
    </row>
    <row r="661" spans="1:17" s="167" customFormat="1" ht="15">
      <c r="A661" s="167" t="s">
        <v>9344</v>
      </c>
      <c r="C661" s="61" t="s">
        <v>11</v>
      </c>
      <c r="E661" s="61" t="s">
        <v>12602</v>
      </c>
      <c r="F661" s="167" t="s">
        <v>9164</v>
      </c>
      <c r="G661" s="167" t="s">
        <v>9457</v>
      </c>
      <c r="H661" s="61" t="s">
        <v>4082</v>
      </c>
      <c r="I661" s="167" t="s">
        <v>9457</v>
      </c>
      <c r="J661" s="63" t="str">
        <f t="shared" si="50"/>
        <v>IC.IT.041814</v>
      </c>
      <c r="K661" s="61" t="s">
        <v>12175</v>
      </c>
      <c r="L661" s="167" t="str">
        <f t="shared" si="51"/>
        <v>Nose</v>
      </c>
      <c r="M661" s="168" t="str">
        <f t="shared" si="52"/>
        <v>PI.IC.IT.041814.01</v>
      </c>
      <c r="N661" s="168"/>
      <c r="O661" s="168" t="str">
        <f t="shared" si="53"/>
        <v>PH.IC.IT.041814.01</v>
      </c>
      <c r="Q661" s="168" t="str">
        <f t="shared" si="54"/>
        <v>CL.IC.IT.041814.01</v>
      </c>
    </row>
    <row r="662" spans="1:17" s="167" customFormat="1" ht="15">
      <c r="A662" s="167" t="s">
        <v>9344</v>
      </c>
      <c r="C662" s="61" t="s">
        <v>11</v>
      </c>
      <c r="E662" s="61" t="s">
        <v>12602</v>
      </c>
      <c r="F662" s="167" t="s">
        <v>9164</v>
      </c>
      <c r="G662" s="167" t="s">
        <v>9212</v>
      </c>
      <c r="H662" s="61" t="s">
        <v>594</v>
      </c>
      <c r="I662" s="167" t="s">
        <v>9213</v>
      </c>
      <c r="J662" s="63" t="str">
        <f t="shared" si="50"/>
        <v>IC.IT.041815</v>
      </c>
      <c r="K662" s="61" t="s">
        <v>12175</v>
      </c>
      <c r="L662" s="167" t="str">
        <f t="shared" si="51"/>
        <v>Nose, right side</v>
      </c>
      <c r="M662" s="168" t="str">
        <f t="shared" si="52"/>
        <v>PI.IC.IT.041815.01</v>
      </c>
      <c r="N662" s="168"/>
      <c r="O662" s="168" t="str">
        <f t="shared" si="53"/>
        <v>PH.IC.IT.041815.01</v>
      </c>
      <c r="Q662" s="168" t="str">
        <f t="shared" si="54"/>
        <v>CL.IC.IT.041815.01</v>
      </c>
    </row>
    <row r="663" spans="1:17" s="167" customFormat="1" ht="15">
      <c r="A663" s="167" t="s">
        <v>9344</v>
      </c>
      <c r="C663" s="61" t="s">
        <v>11</v>
      </c>
      <c r="E663" s="61" t="s">
        <v>12602</v>
      </c>
      <c r="F663" s="167" t="s">
        <v>9164</v>
      </c>
      <c r="G663" s="167" t="s">
        <v>9214</v>
      </c>
      <c r="H663" s="61" t="s">
        <v>7863</v>
      </c>
      <c r="I663" s="167" t="s">
        <v>9215</v>
      </c>
      <c r="J663" s="63" t="str">
        <f t="shared" si="50"/>
        <v>IC.IT.041816</v>
      </c>
      <c r="K663" s="61" t="s">
        <v>12175</v>
      </c>
      <c r="L663" s="167" t="str">
        <f t="shared" si="51"/>
        <v>Nose, left side</v>
      </c>
      <c r="M663" s="168" t="str">
        <f t="shared" si="52"/>
        <v>PI.IC.IT.041816.01</v>
      </c>
      <c r="N663" s="168"/>
      <c r="O663" s="168" t="str">
        <f t="shared" si="53"/>
        <v>PH.IC.IT.041816.01</v>
      </c>
      <c r="Q663" s="168" t="str">
        <f t="shared" si="54"/>
        <v>CL.IC.IT.041816.01</v>
      </c>
    </row>
    <row r="664" spans="1:17" s="167" customFormat="1" ht="15">
      <c r="A664" s="167" t="s">
        <v>9344</v>
      </c>
      <c r="C664" s="61" t="s">
        <v>11</v>
      </c>
      <c r="E664" s="61" t="s">
        <v>12602</v>
      </c>
      <c r="F664" s="167" t="s">
        <v>9164</v>
      </c>
      <c r="G664" s="167" t="s">
        <v>9088</v>
      </c>
      <c r="H664" s="61" t="s">
        <v>12462</v>
      </c>
      <c r="I664" s="167" t="s">
        <v>9088</v>
      </c>
      <c r="J664" s="63" t="str">
        <f t="shared" si="50"/>
        <v>IC.IT.041817</v>
      </c>
      <c r="K664" s="61" t="s">
        <v>12175</v>
      </c>
      <c r="L664" s="167" t="str">
        <f t="shared" si="51"/>
        <v>Mouth</v>
      </c>
      <c r="M664" s="168" t="str">
        <f t="shared" si="52"/>
        <v>PI.IC.IT.041817.01</v>
      </c>
      <c r="N664" s="168"/>
      <c r="O664" s="168" t="str">
        <f t="shared" si="53"/>
        <v>PH.IC.IT.041817.01</v>
      </c>
      <c r="Q664" s="168" t="str">
        <f t="shared" si="54"/>
        <v>CL.IC.IT.041817.01</v>
      </c>
    </row>
    <row r="665" spans="1:17" s="167" customFormat="1" ht="15">
      <c r="A665" s="167" t="s">
        <v>9344</v>
      </c>
      <c r="C665" s="61" t="s">
        <v>11</v>
      </c>
      <c r="E665" s="61" t="s">
        <v>12602</v>
      </c>
      <c r="F665" s="167" t="s">
        <v>9164</v>
      </c>
      <c r="G665" s="167" t="s">
        <v>9089</v>
      </c>
      <c r="H665" s="61" t="s">
        <v>12602</v>
      </c>
      <c r="I665" s="167" t="s">
        <v>9090</v>
      </c>
      <c r="J665" s="63" t="str">
        <f t="shared" si="50"/>
        <v>IC.IT.041818</v>
      </c>
      <c r="K665" s="61" t="s">
        <v>12175</v>
      </c>
      <c r="L665" s="167" t="str">
        <f t="shared" si="51"/>
        <v>Lip(s)</v>
      </c>
      <c r="M665" s="168" t="str">
        <f t="shared" si="52"/>
        <v>PI.IC.IT.041818.01</v>
      </c>
      <c r="N665" s="168"/>
      <c r="O665" s="168" t="str">
        <f t="shared" si="53"/>
        <v>PH.IC.IT.041818.01</v>
      </c>
      <c r="Q665" s="168" t="str">
        <f t="shared" si="54"/>
        <v>CL.IC.IT.041818.01</v>
      </c>
    </row>
    <row r="666" spans="1:17" s="167" customFormat="1" ht="15">
      <c r="A666" s="167" t="s">
        <v>9344</v>
      </c>
      <c r="C666" s="61" t="s">
        <v>11</v>
      </c>
      <c r="E666" s="61" t="s">
        <v>12602</v>
      </c>
      <c r="F666" s="167" t="s">
        <v>9164</v>
      </c>
      <c r="G666" s="167" t="s">
        <v>9091</v>
      </c>
      <c r="H666" s="61" t="s">
        <v>12604</v>
      </c>
      <c r="I666" s="167" t="s">
        <v>9092</v>
      </c>
      <c r="J666" s="63" t="str">
        <f t="shared" si="50"/>
        <v>IC.IT.041819</v>
      </c>
      <c r="K666" s="61" t="s">
        <v>12175</v>
      </c>
      <c r="L666" s="167" t="str">
        <f t="shared" si="51"/>
        <v>Jaw, right</v>
      </c>
      <c r="M666" s="168" t="str">
        <f t="shared" si="52"/>
        <v>PI.IC.IT.041819.01</v>
      </c>
      <c r="N666" s="168"/>
      <c r="O666" s="168" t="str">
        <f t="shared" si="53"/>
        <v>PH.IC.IT.041819.01</v>
      </c>
      <c r="Q666" s="168" t="str">
        <f t="shared" si="54"/>
        <v>CL.IC.IT.041819.01</v>
      </c>
    </row>
    <row r="667" spans="1:17" s="167" customFormat="1" ht="15">
      <c r="A667" s="167" t="s">
        <v>9344</v>
      </c>
      <c r="C667" s="61" t="s">
        <v>11</v>
      </c>
      <c r="E667" s="61" t="s">
        <v>12602</v>
      </c>
      <c r="F667" s="167" t="s">
        <v>9164</v>
      </c>
      <c r="G667" s="167" t="s">
        <v>9093</v>
      </c>
      <c r="H667" s="61" t="s">
        <v>1000</v>
      </c>
      <c r="I667" s="167" t="s">
        <v>9094</v>
      </c>
      <c r="J667" s="63" t="str">
        <f t="shared" si="50"/>
        <v>IC.IT.041820</v>
      </c>
      <c r="K667" s="61" t="s">
        <v>12175</v>
      </c>
      <c r="L667" s="167" t="str">
        <f t="shared" si="51"/>
        <v>Jaw, left</v>
      </c>
      <c r="M667" s="168" t="str">
        <f t="shared" si="52"/>
        <v>PI.IC.IT.041820.01</v>
      </c>
      <c r="N667" s="168"/>
      <c r="O667" s="168" t="str">
        <f t="shared" si="53"/>
        <v>PH.IC.IT.041820.01</v>
      </c>
      <c r="Q667" s="168" t="str">
        <f t="shared" si="54"/>
        <v>CL.IC.IT.041820.01</v>
      </c>
    </row>
    <row r="668" spans="1:17" s="167" customFormat="1" ht="15">
      <c r="A668" s="167" t="s">
        <v>9344</v>
      </c>
      <c r="C668" s="61" t="s">
        <v>11</v>
      </c>
      <c r="E668" s="61" t="s">
        <v>12602</v>
      </c>
      <c r="F668" s="167" t="s">
        <v>9164</v>
      </c>
      <c r="G668" s="167" t="s">
        <v>9095</v>
      </c>
      <c r="H668" s="61" t="s">
        <v>8039</v>
      </c>
      <c r="I668" s="167" t="s">
        <v>9096</v>
      </c>
      <c r="J668" s="63" t="str">
        <f t="shared" si="50"/>
        <v>IC.IT.041821</v>
      </c>
      <c r="K668" s="61" t="s">
        <v>12175</v>
      </c>
      <c r="L668" s="167" t="str">
        <f t="shared" si="51"/>
        <v>Neck, right</v>
      </c>
      <c r="M668" s="168" t="str">
        <f t="shared" si="52"/>
        <v>PI.IC.IT.041821.01</v>
      </c>
      <c r="N668" s="168"/>
      <c r="O668" s="168" t="str">
        <f t="shared" si="53"/>
        <v>PH.IC.IT.041821.01</v>
      </c>
      <c r="Q668" s="168" t="str">
        <f t="shared" si="54"/>
        <v>CL.IC.IT.041821.01</v>
      </c>
    </row>
    <row r="669" spans="1:17" s="167" customFormat="1" ht="15">
      <c r="A669" s="167" t="s">
        <v>9344</v>
      </c>
      <c r="C669" s="61" t="s">
        <v>11</v>
      </c>
      <c r="E669" s="61" t="s">
        <v>12602</v>
      </c>
      <c r="F669" s="167" t="s">
        <v>9164</v>
      </c>
      <c r="G669" s="167" t="s">
        <v>9111</v>
      </c>
      <c r="H669" s="61" t="s">
        <v>7874</v>
      </c>
      <c r="I669" s="167" t="s">
        <v>9112</v>
      </c>
      <c r="J669" s="63" t="str">
        <f t="shared" si="50"/>
        <v>IC.IT.041822</v>
      </c>
      <c r="K669" s="61" t="s">
        <v>12175</v>
      </c>
      <c r="L669" s="167" t="str">
        <f t="shared" si="51"/>
        <v>Neck, left</v>
      </c>
      <c r="M669" s="168" t="str">
        <f t="shared" si="52"/>
        <v>PI.IC.IT.041822.01</v>
      </c>
      <c r="N669" s="168"/>
      <c r="O669" s="168" t="str">
        <f t="shared" si="53"/>
        <v>PH.IC.IT.041822.01</v>
      </c>
      <c r="Q669" s="168" t="str">
        <f t="shared" si="54"/>
        <v>CL.IC.IT.041822.01</v>
      </c>
    </row>
    <row r="670" spans="1:17" s="167" customFormat="1" ht="15">
      <c r="A670" s="167" t="s">
        <v>9344</v>
      </c>
      <c r="C670" s="61" t="s">
        <v>11</v>
      </c>
      <c r="E670" s="61" t="s">
        <v>12602</v>
      </c>
      <c r="F670" s="167" t="s">
        <v>9164</v>
      </c>
      <c r="G670" s="167" t="s">
        <v>9113</v>
      </c>
      <c r="H670" s="61" t="s">
        <v>7876</v>
      </c>
      <c r="I670" s="167" t="s">
        <v>9113</v>
      </c>
      <c r="J670" s="63" t="str">
        <f t="shared" si="50"/>
        <v>IC.IT.041823</v>
      </c>
      <c r="K670" s="61" t="s">
        <v>12175</v>
      </c>
      <c r="L670" s="167" t="str">
        <f t="shared" si="51"/>
        <v>Neck</v>
      </c>
      <c r="M670" s="168" t="str">
        <f t="shared" si="52"/>
        <v>PI.IC.IT.041823.01</v>
      </c>
      <c r="N670" s="168"/>
      <c r="O670" s="168" t="str">
        <f t="shared" si="53"/>
        <v>PH.IC.IT.041823.01</v>
      </c>
      <c r="Q670" s="168" t="str">
        <f t="shared" si="54"/>
        <v>CL.IC.IT.041823.01</v>
      </c>
    </row>
    <row r="671" spans="1:17" s="167" customFormat="1" ht="15">
      <c r="A671" s="167" t="s">
        <v>9344</v>
      </c>
      <c r="C671" s="61" t="s">
        <v>11</v>
      </c>
      <c r="E671" s="61" t="s">
        <v>12602</v>
      </c>
      <c r="F671" s="167" t="s">
        <v>9164</v>
      </c>
      <c r="G671" s="167" t="s">
        <v>9114</v>
      </c>
      <c r="H671" s="61" t="s">
        <v>7055</v>
      </c>
      <c r="I671" s="167" t="s">
        <v>9115</v>
      </c>
      <c r="J671" s="63" t="str">
        <f t="shared" si="50"/>
        <v>IC.IT.041824</v>
      </c>
      <c r="K671" s="61" t="s">
        <v>12175</v>
      </c>
      <c r="L671" s="167" t="str">
        <f t="shared" si="51"/>
        <v>Tracheostomy site</v>
      </c>
      <c r="M671" s="168" t="str">
        <f t="shared" si="52"/>
        <v>PI.IC.IT.041824.01</v>
      </c>
      <c r="N671" s="168"/>
      <c r="O671" s="168" t="str">
        <f t="shared" si="53"/>
        <v>PH.IC.IT.041824.01</v>
      </c>
      <c r="Q671" s="168" t="str">
        <f t="shared" si="54"/>
        <v>CL.IC.IT.041824.01</v>
      </c>
    </row>
    <row r="672" spans="1:17" s="167" customFormat="1" ht="15">
      <c r="A672" s="167" t="s">
        <v>9344</v>
      </c>
      <c r="C672" s="61" t="s">
        <v>11</v>
      </c>
      <c r="E672" s="61" t="s">
        <v>12602</v>
      </c>
      <c r="F672" s="167" t="s">
        <v>9164</v>
      </c>
      <c r="G672" s="167" t="s">
        <v>9116</v>
      </c>
      <c r="H672" s="61" t="s">
        <v>512</v>
      </c>
      <c r="I672" s="167" t="s">
        <v>9116</v>
      </c>
      <c r="J672" s="63" t="str">
        <f t="shared" si="50"/>
        <v>IC.IT.041825</v>
      </c>
      <c r="K672" s="61" t="s">
        <v>12175</v>
      </c>
      <c r="L672" s="167" t="str">
        <f t="shared" si="51"/>
        <v>Chin</v>
      </c>
      <c r="M672" s="168" t="str">
        <f t="shared" si="52"/>
        <v>PI.IC.IT.041825.01</v>
      </c>
      <c r="N672" s="168"/>
      <c r="O672" s="168" t="str">
        <f t="shared" si="53"/>
        <v>PH.IC.IT.041825.01</v>
      </c>
      <c r="Q672" s="168" t="str">
        <f t="shared" si="54"/>
        <v>CL.IC.IT.041825.01</v>
      </c>
    </row>
    <row r="673" spans="1:41" s="167" customFormat="1" ht="15">
      <c r="A673" s="167" t="s">
        <v>9344</v>
      </c>
      <c r="C673" s="61" t="s">
        <v>12028</v>
      </c>
      <c r="E673" s="61" t="s">
        <v>12602</v>
      </c>
      <c r="F673" s="167" t="s">
        <v>9164</v>
      </c>
      <c r="G673" s="167" t="s">
        <v>14485</v>
      </c>
      <c r="H673" s="61" t="s">
        <v>10709</v>
      </c>
      <c r="I673" s="167" t="s">
        <v>14485</v>
      </c>
      <c r="J673" s="63" t="str">
        <f t="shared" si="50"/>
        <v>IC.IT.041826</v>
      </c>
      <c r="K673" s="61" t="s">
        <v>12175</v>
      </c>
      <c r="L673" s="167" t="str">
        <f t="shared" si="51"/>
        <v>Throat</v>
      </c>
      <c r="M673" s="168" t="str">
        <f t="shared" si="52"/>
        <v>PI.IC.IT.041826.01</v>
      </c>
      <c r="N673" s="168"/>
      <c r="O673" s="168" t="str">
        <f t="shared" si="53"/>
        <v>PH.IC.IT.041826.01</v>
      </c>
      <c r="Q673" s="168" t="str">
        <f t="shared" si="54"/>
        <v>CL.IC.IT.041826.01</v>
      </c>
      <c r="AN673" s="167" t="s">
        <v>12773</v>
      </c>
      <c r="AO673" s="167">
        <v>1346</v>
      </c>
    </row>
    <row r="674" spans="1:41" s="167" customFormat="1" ht="15">
      <c r="A674" s="167" t="s">
        <v>9344</v>
      </c>
      <c r="C674" s="61" t="s">
        <v>11</v>
      </c>
      <c r="D674" s="167" t="s">
        <v>9008</v>
      </c>
      <c r="E674" s="61" t="s">
        <v>12604</v>
      </c>
      <c r="F674" s="167" t="s">
        <v>9330</v>
      </c>
      <c r="G674" s="167" t="s">
        <v>9365</v>
      </c>
      <c r="H674" s="61" t="s">
        <v>12175</v>
      </c>
      <c r="I674" s="167" t="s">
        <v>9238</v>
      </c>
      <c r="J674" s="63" t="str">
        <f t="shared" si="50"/>
        <v>IC.IT.041901</v>
      </c>
      <c r="K674" s="61" t="s">
        <v>12175</v>
      </c>
      <c r="L674" s="167" t="str">
        <f t="shared" si="51"/>
        <v>Hip, right</v>
      </c>
      <c r="M674" s="168" t="str">
        <f t="shared" si="52"/>
        <v>PI.IC.IT.041901.01</v>
      </c>
      <c r="N674" s="168"/>
      <c r="O674" s="168" t="str">
        <f t="shared" si="53"/>
        <v>PH.IC.IT.041901.01</v>
      </c>
      <c r="Q674" s="168" t="str">
        <f t="shared" si="54"/>
        <v>CL.IC.IT.041901.01</v>
      </c>
    </row>
    <row r="675" spans="1:41" s="167" customFormat="1" ht="15">
      <c r="A675" s="167" t="s">
        <v>9344</v>
      </c>
      <c r="C675" s="61" t="s">
        <v>11</v>
      </c>
      <c r="D675" s="167" t="s">
        <v>12452</v>
      </c>
      <c r="E675" s="61" t="s">
        <v>12604</v>
      </c>
      <c r="F675" s="167" t="s">
        <v>9330</v>
      </c>
      <c r="G675" s="167" t="s">
        <v>9239</v>
      </c>
      <c r="H675" s="61" t="s">
        <v>12182</v>
      </c>
      <c r="I675" s="167" t="s">
        <v>9488</v>
      </c>
      <c r="J675" s="63" t="str">
        <f t="shared" si="50"/>
        <v>IC.IT.041902</v>
      </c>
      <c r="K675" s="61" t="s">
        <v>12175</v>
      </c>
      <c r="L675" s="167" t="str">
        <f t="shared" si="51"/>
        <v>Hip, left</v>
      </c>
      <c r="M675" s="168" t="str">
        <f t="shared" si="52"/>
        <v>PI.IC.IT.041902.01</v>
      </c>
      <c r="N675" s="168"/>
      <c r="O675" s="168" t="str">
        <f t="shared" si="53"/>
        <v>PH.IC.IT.041902.01</v>
      </c>
      <c r="Q675" s="168" t="str">
        <f t="shared" si="54"/>
        <v>CL.IC.IT.041902.01</v>
      </c>
    </row>
    <row r="676" spans="1:41" s="167" customFormat="1" ht="15">
      <c r="A676" s="167" t="s">
        <v>9344</v>
      </c>
      <c r="C676" s="61" t="s">
        <v>11</v>
      </c>
      <c r="E676" s="61" t="s">
        <v>12604</v>
      </c>
      <c r="F676" s="167" t="s">
        <v>9330</v>
      </c>
      <c r="G676" s="167" t="s">
        <v>9489</v>
      </c>
      <c r="H676" s="61" t="s">
        <v>12185</v>
      </c>
      <c r="I676" s="167" t="s">
        <v>9490</v>
      </c>
      <c r="J676" s="63" t="str">
        <f t="shared" si="50"/>
        <v>IC.IT.041903</v>
      </c>
      <c r="K676" s="61" t="s">
        <v>12175</v>
      </c>
      <c r="L676" s="167" t="str">
        <f t="shared" si="51"/>
        <v>Groin, right</v>
      </c>
      <c r="M676" s="168" t="str">
        <f t="shared" si="52"/>
        <v>PI.IC.IT.041903.01</v>
      </c>
      <c r="N676" s="168"/>
      <c r="O676" s="168" t="str">
        <f t="shared" si="53"/>
        <v>PH.IC.IT.041903.01</v>
      </c>
      <c r="Q676" s="168" t="str">
        <f t="shared" si="54"/>
        <v>CL.IC.IT.041903.01</v>
      </c>
    </row>
    <row r="677" spans="1:41" s="167" customFormat="1" ht="15">
      <c r="A677" s="167" t="s">
        <v>9344</v>
      </c>
      <c r="C677" s="61" t="s">
        <v>11</v>
      </c>
      <c r="E677" s="61" t="s">
        <v>12604</v>
      </c>
      <c r="F677" s="167" t="s">
        <v>9330</v>
      </c>
      <c r="G677" s="167" t="s">
        <v>9491</v>
      </c>
      <c r="H677" s="61" t="s">
        <v>11</v>
      </c>
      <c r="I677" s="167" t="s">
        <v>9492</v>
      </c>
      <c r="J677" s="63" t="str">
        <f t="shared" si="50"/>
        <v>IC.IT.041904</v>
      </c>
      <c r="K677" s="61" t="s">
        <v>12175</v>
      </c>
      <c r="L677" s="167" t="str">
        <f t="shared" si="51"/>
        <v>Groin, left</v>
      </c>
      <c r="M677" s="168" t="str">
        <f t="shared" si="52"/>
        <v>PI.IC.IT.041904.01</v>
      </c>
      <c r="N677" s="168"/>
      <c r="O677" s="168" t="str">
        <f t="shared" si="53"/>
        <v>PH.IC.IT.041904.01</v>
      </c>
      <c r="Q677" s="168" t="str">
        <f t="shared" si="54"/>
        <v>CL.IC.IT.041904.01</v>
      </c>
    </row>
    <row r="678" spans="1:41" s="167" customFormat="1" ht="15">
      <c r="A678" s="167" t="s">
        <v>9344</v>
      </c>
      <c r="C678" s="61" t="s">
        <v>11</v>
      </c>
      <c r="E678" s="61" t="s">
        <v>12604</v>
      </c>
      <c r="F678" s="167" t="s">
        <v>9330</v>
      </c>
      <c r="G678" s="167" t="s">
        <v>9493</v>
      </c>
      <c r="H678" s="61" t="s">
        <v>212</v>
      </c>
      <c r="I678" s="167" t="s">
        <v>9493</v>
      </c>
      <c r="J678" s="63" t="str">
        <f t="shared" si="50"/>
        <v>IC.IT.041905</v>
      </c>
      <c r="K678" s="61" t="s">
        <v>12175</v>
      </c>
      <c r="L678" s="167" t="str">
        <f t="shared" si="51"/>
        <v>Penis</v>
      </c>
      <c r="M678" s="168" t="str">
        <f t="shared" si="52"/>
        <v>PI.IC.IT.041905.01</v>
      </c>
      <c r="N678" s="168"/>
      <c r="O678" s="168" t="str">
        <f t="shared" si="53"/>
        <v>PH.IC.IT.041905.01</v>
      </c>
      <c r="Q678" s="168" t="str">
        <f t="shared" si="54"/>
        <v>CL.IC.IT.041905.01</v>
      </c>
    </row>
    <row r="679" spans="1:41" s="167" customFormat="1" ht="15">
      <c r="A679" s="167" t="s">
        <v>9344</v>
      </c>
      <c r="C679" s="61" t="s">
        <v>11</v>
      </c>
      <c r="E679" s="61" t="s">
        <v>12604</v>
      </c>
      <c r="F679" s="167" t="s">
        <v>9330</v>
      </c>
      <c r="G679" s="167" t="s">
        <v>9494</v>
      </c>
      <c r="H679" s="61" t="s">
        <v>6988</v>
      </c>
      <c r="I679" s="167" t="s">
        <v>9494</v>
      </c>
      <c r="J679" s="63" t="str">
        <f t="shared" si="50"/>
        <v>IC.IT.041906</v>
      </c>
      <c r="K679" s="61" t="s">
        <v>12175</v>
      </c>
      <c r="L679" s="167" t="str">
        <f t="shared" si="51"/>
        <v>Labia</v>
      </c>
      <c r="M679" s="168" t="str">
        <f t="shared" si="52"/>
        <v>PI.IC.IT.041906.01</v>
      </c>
      <c r="N679" s="168"/>
      <c r="O679" s="168" t="str">
        <f t="shared" si="53"/>
        <v>PH.IC.IT.041906.01</v>
      </c>
      <c r="Q679" s="168" t="str">
        <f t="shared" si="54"/>
        <v>CL.IC.IT.041906.01</v>
      </c>
    </row>
    <row r="680" spans="1:41" s="167" customFormat="1" ht="15">
      <c r="A680" s="167" t="s">
        <v>9344</v>
      </c>
      <c r="C680" s="61" t="s">
        <v>11</v>
      </c>
      <c r="E680" s="61" t="s">
        <v>12604</v>
      </c>
      <c r="F680" s="167" t="s">
        <v>9330</v>
      </c>
      <c r="G680" s="167" t="s">
        <v>9495</v>
      </c>
      <c r="H680" s="61" t="s">
        <v>573</v>
      </c>
      <c r="I680" s="167" t="s">
        <v>9495</v>
      </c>
      <c r="J680" s="63" t="str">
        <f t="shared" si="50"/>
        <v>IC.IT.041907</v>
      </c>
      <c r="K680" s="61" t="s">
        <v>12175</v>
      </c>
      <c r="L680" s="167" t="str">
        <f t="shared" si="51"/>
        <v>Perineum</v>
      </c>
      <c r="M680" s="168" t="str">
        <f t="shared" si="52"/>
        <v>PI.IC.IT.041907.01</v>
      </c>
      <c r="N680" s="168"/>
      <c r="O680" s="168" t="str">
        <f t="shared" si="53"/>
        <v>PH.IC.IT.041907.01</v>
      </c>
      <c r="Q680" s="168" t="str">
        <f t="shared" si="54"/>
        <v>CL.IC.IT.041907.01</v>
      </c>
    </row>
    <row r="681" spans="1:41" s="167" customFormat="1" ht="15">
      <c r="A681" s="167" t="s">
        <v>9344</v>
      </c>
      <c r="C681" s="61" t="s">
        <v>11</v>
      </c>
      <c r="E681" s="61" t="s">
        <v>12604</v>
      </c>
      <c r="F681" s="167" t="s">
        <v>9330</v>
      </c>
      <c r="G681" s="167" t="s">
        <v>9496</v>
      </c>
      <c r="H681" s="61" t="s">
        <v>92</v>
      </c>
      <c r="I681" s="167" t="s">
        <v>9497</v>
      </c>
      <c r="J681" s="63" t="str">
        <f t="shared" si="50"/>
        <v>IC.IT.041908</v>
      </c>
      <c r="K681" s="61" t="s">
        <v>12175</v>
      </c>
      <c r="L681" s="167" t="str">
        <f t="shared" si="51"/>
        <v>Buttock, right</v>
      </c>
      <c r="M681" s="168" t="str">
        <f t="shared" si="52"/>
        <v>PI.IC.IT.041908.01</v>
      </c>
      <c r="N681" s="168"/>
      <c r="O681" s="168" t="str">
        <f t="shared" si="53"/>
        <v>PH.IC.IT.041908.01</v>
      </c>
      <c r="Q681" s="168" t="str">
        <f t="shared" si="54"/>
        <v>CL.IC.IT.041908.01</v>
      </c>
    </row>
    <row r="682" spans="1:41" s="167" customFormat="1" ht="15">
      <c r="A682" s="167" t="s">
        <v>9344</v>
      </c>
      <c r="C682" s="61" t="s">
        <v>11</v>
      </c>
      <c r="E682" s="61" t="s">
        <v>12604</v>
      </c>
      <c r="F682" s="167" t="s">
        <v>9330</v>
      </c>
      <c r="G682" s="167" t="s">
        <v>9498</v>
      </c>
      <c r="H682" s="61" t="s">
        <v>93</v>
      </c>
      <c r="I682" s="167" t="s">
        <v>9499</v>
      </c>
      <c r="J682" s="63" t="str">
        <f t="shared" si="50"/>
        <v>IC.IT.041909</v>
      </c>
      <c r="K682" s="61" t="s">
        <v>12175</v>
      </c>
      <c r="L682" s="167" t="str">
        <f t="shared" si="51"/>
        <v>Buttocks, left</v>
      </c>
      <c r="M682" s="168" t="str">
        <f t="shared" si="52"/>
        <v>PI.IC.IT.041909.01</v>
      </c>
      <c r="N682" s="168"/>
      <c r="O682" s="168" t="str">
        <f t="shared" si="53"/>
        <v>PH.IC.IT.041909.01</v>
      </c>
      <c r="Q682" s="168" t="str">
        <f t="shared" si="54"/>
        <v>CL.IC.IT.041909.01</v>
      </c>
    </row>
    <row r="683" spans="1:41" s="167" customFormat="1" ht="15">
      <c r="A683" s="167" t="s">
        <v>9344</v>
      </c>
      <c r="C683" s="61" t="s">
        <v>11</v>
      </c>
      <c r="E683" s="61" t="s">
        <v>12604</v>
      </c>
      <c r="F683" s="167" t="s">
        <v>9330</v>
      </c>
      <c r="G683" s="167" t="s">
        <v>9500</v>
      </c>
      <c r="H683" s="61" t="s">
        <v>3188</v>
      </c>
      <c r="I683" s="167" t="s">
        <v>9500</v>
      </c>
      <c r="J683" s="63" t="str">
        <f t="shared" si="50"/>
        <v>IC.IT.041910</v>
      </c>
      <c r="K683" s="61" t="s">
        <v>12175</v>
      </c>
      <c r="L683" s="167" t="str">
        <f t="shared" si="51"/>
        <v>Rectum</v>
      </c>
      <c r="M683" s="168" t="str">
        <f t="shared" si="52"/>
        <v>PI.IC.IT.041910.01</v>
      </c>
      <c r="N683" s="168"/>
      <c r="O683" s="168" t="str">
        <f t="shared" si="53"/>
        <v>PH.IC.IT.041910.01</v>
      </c>
      <c r="Q683" s="168" t="str">
        <f t="shared" si="54"/>
        <v>CL.IC.IT.041910.01</v>
      </c>
    </row>
    <row r="684" spans="1:41" s="167" customFormat="1" ht="15">
      <c r="A684" s="167" t="s">
        <v>9344</v>
      </c>
      <c r="C684" s="61" t="s">
        <v>11</v>
      </c>
      <c r="E684" s="61" t="s">
        <v>12604</v>
      </c>
      <c r="F684" s="167" t="s">
        <v>9330</v>
      </c>
      <c r="G684" s="167" t="s">
        <v>9501</v>
      </c>
      <c r="H684" s="61" t="s">
        <v>153</v>
      </c>
      <c r="I684" s="167" t="s">
        <v>9501</v>
      </c>
      <c r="J684" s="63" t="str">
        <f t="shared" si="50"/>
        <v>IC.IT.041912</v>
      </c>
      <c r="K684" s="61" t="s">
        <v>12175</v>
      </c>
      <c r="L684" s="167" t="str">
        <f t="shared" si="51"/>
        <v>Sacrum</v>
      </c>
      <c r="M684" s="168" t="str">
        <f t="shared" si="52"/>
        <v>PI.IC.IT.041912.01</v>
      </c>
      <c r="N684" s="168"/>
      <c r="O684" s="168" t="str">
        <f t="shared" si="53"/>
        <v>PH.IC.IT.041912.01</v>
      </c>
      <c r="Q684" s="168" t="str">
        <f t="shared" si="54"/>
        <v>CL.IC.IT.041912.01</v>
      </c>
    </row>
    <row r="685" spans="1:41" s="167" customFormat="1" ht="15">
      <c r="A685" s="167" t="s">
        <v>9344</v>
      </c>
      <c r="C685" s="61" t="s">
        <v>11</v>
      </c>
      <c r="E685" s="61" t="s">
        <v>12604</v>
      </c>
      <c r="F685" s="167" t="s">
        <v>9330</v>
      </c>
      <c r="G685" s="167" t="s">
        <v>9502</v>
      </c>
      <c r="H685" s="61" t="s">
        <v>215</v>
      </c>
      <c r="I685" s="167" t="s">
        <v>9502</v>
      </c>
      <c r="J685" s="63" t="str">
        <f t="shared" si="50"/>
        <v>IC.IT.041913</v>
      </c>
      <c r="K685" s="61" t="s">
        <v>12175</v>
      </c>
      <c r="L685" s="167" t="str">
        <f t="shared" si="51"/>
        <v>Coccyx</v>
      </c>
      <c r="M685" s="168" t="str">
        <f t="shared" si="52"/>
        <v>PI.IC.IT.041913.01</v>
      </c>
      <c r="N685" s="168"/>
      <c r="O685" s="168" t="str">
        <f t="shared" si="53"/>
        <v>PH.IC.IT.041913.01</v>
      </c>
      <c r="Q685" s="168" t="str">
        <f t="shared" si="54"/>
        <v>CL.IC.IT.041913.01</v>
      </c>
    </row>
    <row r="686" spans="1:41" s="167" customFormat="1" ht="15">
      <c r="A686" s="167" t="s">
        <v>9344</v>
      </c>
      <c r="C686" s="61" t="s">
        <v>11</v>
      </c>
      <c r="E686" s="61" t="s">
        <v>12604</v>
      </c>
      <c r="F686" s="167" t="s">
        <v>9330</v>
      </c>
      <c r="G686" s="167" t="s">
        <v>9503</v>
      </c>
      <c r="H686" s="61" t="s">
        <v>4082</v>
      </c>
      <c r="I686" s="167" t="s">
        <v>9503</v>
      </c>
      <c r="J686" s="63" t="str">
        <f t="shared" si="50"/>
        <v>IC.IT.041914</v>
      </c>
      <c r="K686" s="61" t="s">
        <v>12175</v>
      </c>
      <c r="L686" s="167" t="str">
        <f t="shared" si="51"/>
        <v>Scrotum</v>
      </c>
      <c r="M686" s="168" t="str">
        <f t="shared" si="52"/>
        <v>PI.IC.IT.041914.01</v>
      </c>
      <c r="N686" s="168"/>
      <c r="O686" s="168" t="str">
        <f t="shared" si="53"/>
        <v>PH.IC.IT.041914.01</v>
      </c>
      <c r="Q686" s="168" t="str">
        <f t="shared" si="54"/>
        <v>CL.IC.IT.041914.01</v>
      </c>
    </row>
    <row r="687" spans="1:41" s="167" customFormat="1" ht="15">
      <c r="A687" s="167" t="s">
        <v>9344</v>
      </c>
      <c r="C687" s="61" t="s">
        <v>11</v>
      </c>
      <c r="D687" s="167" t="s">
        <v>8886</v>
      </c>
      <c r="E687" s="61" t="s">
        <v>1000</v>
      </c>
      <c r="F687" s="167" t="s">
        <v>9331</v>
      </c>
      <c r="G687" s="167" t="s">
        <v>9649</v>
      </c>
      <c r="H687" s="61" t="s">
        <v>594</v>
      </c>
      <c r="I687" s="167" t="s">
        <v>9650</v>
      </c>
      <c r="J687" s="63" t="str">
        <f t="shared" si="50"/>
        <v>IC.IT.042015</v>
      </c>
      <c r="K687" s="61" t="s">
        <v>12175</v>
      </c>
      <c r="L687" s="167" t="str">
        <f t="shared" si="51"/>
        <v>Shoulder, right</v>
      </c>
      <c r="M687" s="168" t="str">
        <f t="shared" si="52"/>
        <v>PI.IC.IT.042015.01</v>
      </c>
      <c r="N687" s="168"/>
      <c r="O687" s="168" t="str">
        <f t="shared" si="53"/>
        <v>PH.IC.IT.042015.01</v>
      </c>
      <c r="Q687" s="168" t="str">
        <f t="shared" si="54"/>
        <v>CL.IC.IT.042015.01</v>
      </c>
    </row>
    <row r="688" spans="1:41" s="167" customFormat="1" ht="15">
      <c r="A688" s="167" t="s">
        <v>9344</v>
      </c>
      <c r="C688" s="61" t="s">
        <v>11</v>
      </c>
      <c r="E688" s="61" t="s">
        <v>1000</v>
      </c>
      <c r="F688" s="167" t="s">
        <v>9331</v>
      </c>
      <c r="G688" s="167" t="s">
        <v>9651</v>
      </c>
      <c r="H688" s="61" t="s">
        <v>7863</v>
      </c>
      <c r="I688" s="167" t="s">
        <v>9505</v>
      </c>
      <c r="J688" s="63" t="str">
        <f t="shared" si="50"/>
        <v>IC.IT.042016</v>
      </c>
      <c r="K688" s="61" t="s">
        <v>12175</v>
      </c>
      <c r="L688" s="167" t="str">
        <f t="shared" si="51"/>
        <v>Shoulder, left</v>
      </c>
      <c r="M688" s="168" t="str">
        <f t="shared" si="52"/>
        <v>PI.IC.IT.042016.01</v>
      </c>
      <c r="N688" s="168"/>
      <c r="O688" s="168" t="str">
        <f t="shared" si="53"/>
        <v>PH.IC.IT.042016.01</v>
      </c>
      <c r="Q688" s="168" t="str">
        <f t="shared" si="54"/>
        <v>CL.IC.IT.042016.01</v>
      </c>
    </row>
    <row r="689" spans="1:19" s="167" customFormat="1" ht="15">
      <c r="A689" s="167" t="s">
        <v>9344</v>
      </c>
      <c r="C689" s="61" t="s">
        <v>11</v>
      </c>
      <c r="E689" s="61" t="s">
        <v>1000</v>
      </c>
      <c r="F689" s="167" t="s">
        <v>9331</v>
      </c>
      <c r="G689" s="167" t="s">
        <v>9506</v>
      </c>
      <c r="H689" s="61" t="s">
        <v>12462</v>
      </c>
      <c r="I689" s="167" t="s">
        <v>9376</v>
      </c>
      <c r="J689" s="63" t="str">
        <f t="shared" si="50"/>
        <v>IC.IT.042017</v>
      </c>
      <c r="K689" s="61" t="s">
        <v>12175</v>
      </c>
      <c r="L689" s="167" t="str">
        <f t="shared" si="51"/>
        <v>Clavicle, right</v>
      </c>
      <c r="M689" s="168" t="str">
        <f t="shared" si="52"/>
        <v>PI.IC.IT.042017.01</v>
      </c>
      <c r="N689" s="168"/>
      <c r="O689" s="168" t="str">
        <f t="shared" si="53"/>
        <v>PH.IC.IT.042017.01</v>
      </c>
      <c r="Q689" s="168" t="str">
        <f t="shared" si="54"/>
        <v>CL.IC.IT.042017.01</v>
      </c>
    </row>
    <row r="690" spans="1:19" s="167" customFormat="1" ht="15">
      <c r="A690" s="167" t="s">
        <v>9344</v>
      </c>
      <c r="C690" s="61" t="s">
        <v>11</v>
      </c>
      <c r="E690" s="61" t="s">
        <v>1000</v>
      </c>
      <c r="F690" s="167" t="s">
        <v>9331</v>
      </c>
      <c r="G690" s="167" t="s">
        <v>9377</v>
      </c>
      <c r="H690" s="61" t="s">
        <v>12602</v>
      </c>
      <c r="I690" s="167" t="s">
        <v>9378</v>
      </c>
      <c r="J690" s="63" t="str">
        <f t="shared" si="50"/>
        <v>IC.IT.042018</v>
      </c>
      <c r="K690" s="61" t="s">
        <v>12175</v>
      </c>
      <c r="L690" s="167" t="str">
        <f t="shared" si="51"/>
        <v>Clavicle, left</v>
      </c>
      <c r="M690" s="168" t="str">
        <f t="shared" si="52"/>
        <v>PI.IC.IT.042018.01</v>
      </c>
      <c r="N690" s="168"/>
      <c r="O690" s="168" t="str">
        <f t="shared" si="53"/>
        <v>PH.IC.IT.042018.01</v>
      </c>
      <c r="Q690" s="168" t="str">
        <f t="shared" si="54"/>
        <v>CL.IC.IT.042018.01</v>
      </c>
    </row>
    <row r="691" spans="1:19" s="167" customFormat="1" ht="15">
      <c r="A691" s="167" t="s">
        <v>9344</v>
      </c>
      <c r="C691" s="61" t="s">
        <v>11</v>
      </c>
      <c r="E691" s="61" t="s">
        <v>1000</v>
      </c>
      <c r="F691" s="167" t="s">
        <v>9331</v>
      </c>
      <c r="G691" s="167" t="s">
        <v>9380</v>
      </c>
      <c r="H691" s="61" t="s">
        <v>12604</v>
      </c>
      <c r="I691" s="167" t="s">
        <v>9381</v>
      </c>
      <c r="J691" s="63" t="str">
        <f t="shared" si="50"/>
        <v>IC.IT.042019</v>
      </c>
      <c r="K691" s="61" t="s">
        <v>12175</v>
      </c>
      <c r="L691" s="167" t="str">
        <f t="shared" si="51"/>
        <v>Breast, right</v>
      </c>
      <c r="M691" s="168" t="str">
        <f t="shared" si="52"/>
        <v>PI.IC.IT.042019.01</v>
      </c>
      <c r="N691" s="168"/>
      <c r="O691" s="168" t="str">
        <f t="shared" si="53"/>
        <v>PH.IC.IT.042019.01</v>
      </c>
      <c r="Q691" s="168" t="str">
        <f t="shared" si="54"/>
        <v>CL.IC.IT.042019.01</v>
      </c>
    </row>
    <row r="692" spans="1:19" s="167" customFormat="1" ht="15">
      <c r="A692" s="167" t="s">
        <v>9344</v>
      </c>
      <c r="C692" s="61" t="s">
        <v>11</v>
      </c>
      <c r="E692" s="61" t="s">
        <v>1000</v>
      </c>
      <c r="F692" s="167" t="s">
        <v>9331</v>
      </c>
      <c r="G692" s="167" t="s">
        <v>9262</v>
      </c>
      <c r="H692" s="61" t="s">
        <v>1000</v>
      </c>
      <c r="I692" s="167" t="s">
        <v>9513</v>
      </c>
      <c r="J692" s="63" t="str">
        <f t="shared" si="50"/>
        <v>IC.IT.042020</v>
      </c>
      <c r="K692" s="61" t="s">
        <v>12175</v>
      </c>
      <c r="L692" s="167" t="str">
        <f t="shared" si="51"/>
        <v>Breast, left</v>
      </c>
      <c r="M692" s="168" t="str">
        <f t="shared" si="52"/>
        <v>PI.IC.IT.042020.01</v>
      </c>
      <c r="N692" s="168"/>
      <c r="O692" s="168" t="str">
        <f t="shared" si="53"/>
        <v>PH.IC.IT.042020.01</v>
      </c>
      <c r="Q692" s="168" t="str">
        <f t="shared" si="54"/>
        <v>CL.IC.IT.042020.01</v>
      </c>
    </row>
    <row r="693" spans="1:19" s="167" customFormat="1" ht="15">
      <c r="A693" s="167" t="s">
        <v>9344</v>
      </c>
      <c r="C693" s="61" t="s">
        <v>11</v>
      </c>
      <c r="E693" s="61" t="s">
        <v>1000</v>
      </c>
      <c r="F693" s="167" t="s">
        <v>9331</v>
      </c>
      <c r="G693" s="167" t="s">
        <v>9382</v>
      </c>
      <c r="H693" s="61" t="s">
        <v>8039</v>
      </c>
      <c r="I693" s="167" t="s">
        <v>9382</v>
      </c>
      <c r="J693" s="63" t="str">
        <f t="shared" si="50"/>
        <v>IC.IT.042021</v>
      </c>
      <c r="K693" s="61" t="s">
        <v>12175</v>
      </c>
      <c r="L693" s="167" t="str">
        <f t="shared" si="51"/>
        <v>Sternum</v>
      </c>
      <c r="M693" s="168" t="str">
        <f t="shared" si="52"/>
        <v>PI.IC.IT.042021.01</v>
      </c>
      <c r="N693" s="168"/>
      <c r="O693" s="168" t="str">
        <f t="shared" si="53"/>
        <v>PH.IC.IT.042021.01</v>
      </c>
      <c r="Q693" s="168" t="str">
        <f t="shared" si="54"/>
        <v>CL.IC.IT.042021.01</v>
      </c>
    </row>
    <row r="694" spans="1:19" s="167" customFormat="1" ht="15">
      <c r="A694" s="167" t="s">
        <v>9344</v>
      </c>
      <c r="C694" s="61" t="s">
        <v>11</v>
      </c>
      <c r="E694" s="61" t="s">
        <v>1000</v>
      </c>
      <c r="F694" s="167" t="s">
        <v>9331</v>
      </c>
      <c r="G694" s="167" t="s">
        <v>8947</v>
      </c>
      <c r="H694" s="61" t="s">
        <v>7874</v>
      </c>
      <c r="I694" s="167" t="s">
        <v>8948</v>
      </c>
      <c r="J694" s="63" t="str">
        <f t="shared" si="50"/>
        <v>IC.IT.042022</v>
      </c>
      <c r="K694" s="61" t="s">
        <v>12175</v>
      </c>
      <c r="L694" s="167" t="str">
        <f t="shared" si="51"/>
        <v>Chest, right</v>
      </c>
      <c r="M694" s="168" t="str">
        <f t="shared" si="52"/>
        <v>PI.IC.IT.042022.01</v>
      </c>
      <c r="N694" s="168"/>
      <c r="O694" s="168" t="str">
        <f t="shared" si="53"/>
        <v>PH.IC.IT.042022.01</v>
      </c>
      <c r="Q694" s="168" t="str">
        <f t="shared" si="54"/>
        <v>CL.IC.IT.042022.01</v>
      </c>
    </row>
    <row r="695" spans="1:19" s="167" customFormat="1" ht="15">
      <c r="A695" s="167" t="s">
        <v>9344</v>
      </c>
      <c r="C695" s="61" t="s">
        <v>11</v>
      </c>
      <c r="E695" s="61" t="s">
        <v>1000</v>
      </c>
      <c r="F695" s="167" t="s">
        <v>9331</v>
      </c>
      <c r="G695" s="167" t="s">
        <v>8949</v>
      </c>
      <c r="H695" s="61" t="s">
        <v>7876</v>
      </c>
      <c r="I695" s="167" t="s">
        <v>8950</v>
      </c>
      <c r="J695" s="63" t="str">
        <f t="shared" si="50"/>
        <v>IC.IT.042023</v>
      </c>
      <c r="K695" s="61" t="s">
        <v>12175</v>
      </c>
      <c r="L695" s="167" t="str">
        <f t="shared" si="51"/>
        <v>Chest, left</v>
      </c>
      <c r="M695" s="168" t="str">
        <f t="shared" si="52"/>
        <v>PI.IC.IT.042023.01</v>
      </c>
      <c r="N695" s="168"/>
      <c r="O695" s="168" t="str">
        <f t="shared" si="53"/>
        <v>PH.IC.IT.042023.01</v>
      </c>
      <c r="Q695" s="168" t="str">
        <f t="shared" si="54"/>
        <v>CL.IC.IT.042023.01</v>
      </c>
    </row>
    <row r="696" spans="1:19" s="167" customFormat="1" ht="15">
      <c r="A696" s="167" t="s">
        <v>9344</v>
      </c>
      <c r="C696" s="61" t="s">
        <v>11</v>
      </c>
      <c r="E696" s="61" t="s">
        <v>1000</v>
      </c>
      <c r="F696" s="167" t="s">
        <v>9331</v>
      </c>
      <c r="G696" s="167" t="s">
        <v>8951</v>
      </c>
      <c r="H696" s="61" t="s">
        <v>7055</v>
      </c>
      <c r="I696" s="167" t="s">
        <v>8951</v>
      </c>
      <c r="J696" s="63" t="str">
        <f t="shared" si="50"/>
        <v>IC.IT.042024</v>
      </c>
      <c r="K696" s="61" t="s">
        <v>12175</v>
      </c>
      <c r="L696" s="167" t="str">
        <f t="shared" si="51"/>
        <v>Chest</v>
      </c>
      <c r="M696" s="168" t="str">
        <f t="shared" si="52"/>
        <v>PI.IC.IT.042024.01</v>
      </c>
      <c r="N696" s="168"/>
      <c r="O696" s="168" t="str">
        <f t="shared" si="53"/>
        <v>PH.IC.IT.042024.01</v>
      </c>
      <c r="Q696" s="168" t="str">
        <f t="shared" si="54"/>
        <v>CL.IC.IT.042024.01</v>
      </c>
    </row>
    <row r="697" spans="1:19" s="167" customFormat="1" ht="15">
      <c r="A697" s="167" t="s">
        <v>9344</v>
      </c>
      <c r="C697" s="61" t="s">
        <v>11</v>
      </c>
      <c r="E697" s="61" t="s">
        <v>1000</v>
      </c>
      <c r="F697" s="167" t="s">
        <v>9331</v>
      </c>
      <c r="G697" s="167" t="s">
        <v>8952</v>
      </c>
      <c r="H697" s="61" t="s">
        <v>512</v>
      </c>
      <c r="I697" s="167" t="s">
        <v>9097</v>
      </c>
      <c r="J697" s="63" t="str">
        <f t="shared" si="50"/>
        <v>IC.IT.042025</v>
      </c>
      <c r="K697" s="61" t="s">
        <v>12175</v>
      </c>
      <c r="L697" s="167" t="str">
        <f t="shared" si="51"/>
        <v>Scapula, right</v>
      </c>
      <c r="M697" s="168" t="str">
        <f t="shared" si="52"/>
        <v>PI.IC.IT.042025.01</v>
      </c>
      <c r="N697" s="168"/>
      <c r="O697" s="168" t="str">
        <f t="shared" si="53"/>
        <v>PH.IC.IT.042025.01</v>
      </c>
      <c r="Q697" s="168" t="str">
        <f t="shared" si="54"/>
        <v>CL.IC.IT.042025.01</v>
      </c>
    </row>
    <row r="698" spans="1:19" s="167" customFormat="1" ht="15">
      <c r="A698" s="167" t="s">
        <v>9344</v>
      </c>
      <c r="C698" s="61" t="s">
        <v>11</v>
      </c>
      <c r="E698" s="61" t="s">
        <v>1000</v>
      </c>
      <c r="F698" s="167" t="s">
        <v>9331</v>
      </c>
      <c r="G698" s="167" t="s">
        <v>9224</v>
      </c>
      <c r="H698" s="61" t="s">
        <v>371</v>
      </c>
      <c r="I698" s="167" t="s">
        <v>9225</v>
      </c>
      <c r="J698" s="63" t="str">
        <f t="shared" si="50"/>
        <v>IC.IT.042026</v>
      </c>
      <c r="K698" s="61" t="s">
        <v>12175</v>
      </c>
      <c r="L698" s="167" t="str">
        <f t="shared" si="51"/>
        <v>Scapula, left</v>
      </c>
      <c r="M698" s="168" t="str">
        <f t="shared" si="52"/>
        <v>PI.IC.IT.042026.01</v>
      </c>
      <c r="N698" s="168"/>
      <c r="O698" s="168" t="str">
        <f t="shared" si="53"/>
        <v>PH.IC.IT.042026.01</v>
      </c>
      <c r="Q698" s="168" t="str">
        <f t="shared" si="54"/>
        <v>CL.IC.IT.042026.01</v>
      </c>
    </row>
    <row r="699" spans="1:19" s="167" customFormat="1" ht="15">
      <c r="A699" s="167" t="s">
        <v>9344</v>
      </c>
      <c r="C699" s="61" t="s">
        <v>11</v>
      </c>
      <c r="E699" s="61" t="s">
        <v>1000</v>
      </c>
      <c r="F699" s="167" t="s">
        <v>9331</v>
      </c>
      <c r="G699" s="167" t="s">
        <v>9226</v>
      </c>
      <c r="H699" s="61" t="s">
        <v>7686</v>
      </c>
      <c r="I699" s="167" t="s">
        <v>9226</v>
      </c>
      <c r="J699" s="63" t="str">
        <f t="shared" si="50"/>
        <v>IC.IT.042027</v>
      </c>
      <c r="K699" s="61" t="s">
        <v>12175</v>
      </c>
      <c r="L699" s="167" t="str">
        <f t="shared" si="51"/>
        <v>Lumbar</v>
      </c>
      <c r="M699" s="168" t="str">
        <f t="shared" si="52"/>
        <v>PI.IC.IT.042027.01</v>
      </c>
      <c r="N699" s="168"/>
      <c r="O699" s="168" t="str">
        <f t="shared" si="53"/>
        <v>PH.IC.IT.042027.01</v>
      </c>
      <c r="Q699" s="168" t="str">
        <f t="shared" si="54"/>
        <v>CL.IC.IT.042027.01</v>
      </c>
    </row>
    <row r="700" spans="1:19" s="167" customFormat="1" ht="15">
      <c r="A700" s="167" t="s">
        <v>9344</v>
      </c>
      <c r="C700" s="61" t="s">
        <v>11</v>
      </c>
      <c r="E700" s="61" t="s">
        <v>1000</v>
      </c>
      <c r="F700" s="167" t="s">
        <v>9331</v>
      </c>
      <c r="G700" s="167" t="s">
        <v>9227</v>
      </c>
      <c r="H700" s="61" t="s">
        <v>745</v>
      </c>
      <c r="I700" s="167" t="s">
        <v>9228</v>
      </c>
      <c r="J700" s="63" t="str">
        <f t="shared" si="50"/>
        <v>IC.IT.042028</v>
      </c>
      <c r="K700" s="61" t="s">
        <v>12175</v>
      </c>
      <c r="L700" s="167" t="str">
        <f t="shared" si="51"/>
        <v>Spine:  specify</v>
      </c>
      <c r="M700" s="168" t="str">
        <f t="shared" si="52"/>
        <v>PI.IC.IT.042028.01</v>
      </c>
      <c r="N700" s="168"/>
      <c r="O700" s="168" t="str">
        <f t="shared" si="53"/>
        <v>PH.IC.IT.042028.01</v>
      </c>
      <c r="Q700" s="168" t="str">
        <f t="shared" si="54"/>
        <v>CL.IC.IT.042028.01</v>
      </c>
    </row>
    <row r="701" spans="1:19" s="167" customFormat="1" ht="15">
      <c r="A701" s="167" t="s">
        <v>9344</v>
      </c>
      <c r="C701" s="61" t="s">
        <v>11</v>
      </c>
      <c r="E701" s="61" t="s">
        <v>1000</v>
      </c>
      <c r="F701" s="167" t="s">
        <v>9331</v>
      </c>
      <c r="G701" s="167" t="s">
        <v>9138</v>
      </c>
      <c r="H701" s="61" t="s">
        <v>7532</v>
      </c>
      <c r="I701" s="167" t="s">
        <v>9138</v>
      </c>
      <c r="J701" s="63" t="str">
        <f t="shared" si="50"/>
        <v>IC.IT.042029</v>
      </c>
      <c r="K701" s="61" t="s">
        <v>12175</v>
      </c>
      <c r="L701" s="167" t="str">
        <f t="shared" si="51"/>
        <v>Midline</v>
      </c>
      <c r="M701" s="168" t="str">
        <f t="shared" si="52"/>
        <v>PI.IC.IT.042029.01</v>
      </c>
      <c r="N701" s="168"/>
      <c r="O701" s="168" t="str">
        <f t="shared" si="53"/>
        <v>PH.IC.IT.042029.01</v>
      </c>
      <c r="Q701" s="168" t="str">
        <f t="shared" si="54"/>
        <v>CL.IC.IT.042029.01</v>
      </c>
      <c r="R701" s="167" t="s">
        <v>12465</v>
      </c>
      <c r="S701" s="167">
        <v>168</v>
      </c>
    </row>
    <row r="702" spans="1:19" s="167" customFormat="1" ht="15">
      <c r="A702" s="167" t="s">
        <v>1553</v>
      </c>
      <c r="C702" s="61" t="s">
        <v>2286</v>
      </c>
      <c r="E702" s="61" t="s">
        <v>12983</v>
      </c>
      <c r="F702" s="167" t="s">
        <v>1555</v>
      </c>
      <c r="G702" s="167" t="s">
        <v>1551</v>
      </c>
      <c r="H702" s="61" t="s">
        <v>1552</v>
      </c>
      <c r="I702" s="167" t="s">
        <v>1551</v>
      </c>
      <c r="J702" s="63" t="str">
        <f t="shared" si="50"/>
        <v>IC.IT.042030</v>
      </c>
      <c r="K702" s="61" t="s">
        <v>12906</v>
      </c>
      <c r="L702" s="167" t="str">
        <f t="shared" si="51"/>
        <v>Back</v>
      </c>
      <c r="M702" s="168" t="str">
        <f t="shared" si="52"/>
        <v>PI.IC.IT.042030.01</v>
      </c>
      <c r="N702" s="168"/>
      <c r="O702" s="168" t="str">
        <f t="shared" si="53"/>
        <v>PH.IC.IT.042030.01</v>
      </c>
      <c r="Q702" s="168" t="str">
        <f t="shared" si="54"/>
        <v>CL.IC.IT.042030.01</v>
      </c>
    </row>
    <row r="703" spans="1:19" s="167" customFormat="1" ht="15">
      <c r="A703" s="167" t="s">
        <v>9344</v>
      </c>
      <c r="C703" s="61" t="s">
        <v>11</v>
      </c>
      <c r="D703" s="167" t="s">
        <v>8285</v>
      </c>
      <c r="E703" s="61" t="s">
        <v>8039</v>
      </c>
      <c r="F703" s="167" t="s">
        <v>9332</v>
      </c>
      <c r="G703" s="167" t="s">
        <v>9230</v>
      </c>
      <c r="H703" s="61" t="s">
        <v>1702</v>
      </c>
      <c r="I703" s="167" t="s">
        <v>9231</v>
      </c>
      <c r="J703" s="63" t="str">
        <f t="shared" si="50"/>
        <v>IC.IT.042101</v>
      </c>
      <c r="K703" s="61" t="s">
        <v>12175</v>
      </c>
      <c r="L703" s="167" t="str">
        <f t="shared" si="51"/>
        <v>Closed surgical incision</v>
      </c>
      <c r="M703" s="168" t="str">
        <f t="shared" si="52"/>
        <v>PI.IC.IT.042101.01</v>
      </c>
      <c r="N703" s="168"/>
      <c r="O703" s="168" t="str">
        <f t="shared" si="53"/>
        <v>PH.IC.IT.042101.01</v>
      </c>
      <c r="Q703" s="168" t="str">
        <f t="shared" si="54"/>
        <v>CL.IC.IT.042101.01</v>
      </c>
    </row>
    <row r="704" spans="1:19" s="167" customFormat="1" ht="15">
      <c r="A704" s="167" t="s">
        <v>9344</v>
      </c>
      <c r="C704" s="61" t="s">
        <v>11</v>
      </c>
      <c r="E704" s="61" t="s">
        <v>8039</v>
      </c>
      <c r="F704" s="167" t="s">
        <v>9332</v>
      </c>
      <c r="G704" s="167" t="s">
        <v>9104</v>
      </c>
      <c r="H704" s="61" t="s">
        <v>1863</v>
      </c>
      <c r="I704" s="167" t="s">
        <v>9742</v>
      </c>
      <c r="J704" s="63" t="str">
        <f t="shared" si="50"/>
        <v>IC.IT.042102</v>
      </c>
      <c r="K704" s="61" t="s">
        <v>12175</v>
      </c>
      <c r="L704" s="167" t="str">
        <f t="shared" si="51"/>
        <v>Open surgical incision</v>
      </c>
      <c r="M704" s="168" t="str">
        <f t="shared" si="52"/>
        <v>PI.IC.IT.042102.01</v>
      </c>
      <c r="N704" s="168"/>
      <c r="O704" s="168" t="str">
        <f t="shared" si="53"/>
        <v>PH.IC.IT.042102.01</v>
      </c>
      <c r="Q704" s="168" t="str">
        <f t="shared" si="54"/>
        <v>CL.IC.IT.042102.01</v>
      </c>
    </row>
    <row r="705" spans="1:27" s="167" customFormat="1" ht="15">
      <c r="A705" s="167" t="s">
        <v>9344</v>
      </c>
      <c r="C705" s="61" t="s">
        <v>11</v>
      </c>
      <c r="E705" s="61" t="s">
        <v>8039</v>
      </c>
      <c r="F705" s="167" t="s">
        <v>9332</v>
      </c>
      <c r="G705" s="167" t="s">
        <v>9105</v>
      </c>
      <c r="H705" s="61" t="s">
        <v>12185</v>
      </c>
      <c r="I705" s="167" t="s">
        <v>9106</v>
      </c>
      <c r="J705" s="63" t="str">
        <f t="shared" si="50"/>
        <v>IC.IT.042103</v>
      </c>
      <c r="K705" s="61" t="s">
        <v>12175</v>
      </c>
      <c r="L705" s="167" t="str">
        <f t="shared" si="51"/>
        <v>Graft site</v>
      </c>
      <c r="M705" s="168" t="str">
        <f t="shared" si="52"/>
        <v>PI.IC.IT.042103.01</v>
      </c>
      <c r="N705" s="168"/>
      <c r="O705" s="168" t="str">
        <f t="shared" si="53"/>
        <v>PH.IC.IT.042103.01</v>
      </c>
      <c r="Q705" s="168" t="str">
        <f t="shared" si="54"/>
        <v>CL.IC.IT.042103.01</v>
      </c>
    </row>
    <row r="706" spans="1:27" s="167" customFormat="1" ht="15">
      <c r="A706" s="167" t="s">
        <v>9344</v>
      </c>
      <c r="C706" s="61" t="s">
        <v>11</v>
      </c>
      <c r="E706" s="61" t="s">
        <v>8039</v>
      </c>
      <c r="F706" s="167" t="s">
        <v>9332</v>
      </c>
      <c r="G706" s="167" t="s">
        <v>9107</v>
      </c>
      <c r="H706" s="61" t="s">
        <v>11</v>
      </c>
      <c r="I706" s="167" t="s">
        <v>9108</v>
      </c>
      <c r="J706" s="63" t="str">
        <f t="shared" ref="J706:J769" si="55">CONCATENATE("IC.IT.",C706,E706,H706)</f>
        <v>IC.IT.042104</v>
      </c>
      <c r="K706" s="61" t="s">
        <v>12175</v>
      </c>
      <c r="L706" s="167" t="str">
        <f t="shared" ref="L706:L769" si="56">G706</f>
        <v>Donor site</v>
      </c>
      <c r="M706" s="168" t="str">
        <f t="shared" ref="M706:M769" si="57">CONCATENATE("PI.",J706,".",K706)</f>
        <v>PI.IC.IT.042104.01</v>
      </c>
      <c r="N706" s="168"/>
      <c r="O706" s="168" t="str">
        <f t="shared" ref="O706:O769" si="58">CONCATENATE("PH.",J706,".",K706)</f>
        <v>PH.IC.IT.042104.01</v>
      </c>
      <c r="Q706" s="168" t="str">
        <f t="shared" ref="Q706:Q769" si="59">CONCATENATE("CL.",J706,".",K706)</f>
        <v>CL.IC.IT.042104.01</v>
      </c>
    </row>
    <row r="707" spans="1:27" s="167" customFormat="1" ht="15">
      <c r="A707" s="167" t="s">
        <v>9344</v>
      </c>
      <c r="C707" s="61" t="s">
        <v>12972</v>
      </c>
      <c r="D707" s="167" t="s">
        <v>430</v>
      </c>
      <c r="E707" s="61" t="s">
        <v>421</v>
      </c>
      <c r="F707" s="167" t="s">
        <v>422</v>
      </c>
      <c r="G707" s="167" t="s">
        <v>423</v>
      </c>
      <c r="H707" s="61" t="s">
        <v>1</v>
      </c>
      <c r="I707" s="167" t="s">
        <v>424</v>
      </c>
      <c r="J707" s="63" t="str">
        <f t="shared" si="55"/>
        <v>IC.IT.042201</v>
      </c>
      <c r="K707" s="61" t="s">
        <v>13277</v>
      </c>
      <c r="L707" s="167" t="str">
        <f t="shared" si="56"/>
        <v>Continuous</v>
      </c>
      <c r="M707" s="168" t="str">
        <f t="shared" si="57"/>
        <v>PI.IC.IT.042201.01</v>
      </c>
      <c r="N707" s="168"/>
      <c r="O707" s="168" t="str">
        <f t="shared" si="58"/>
        <v>PH.IC.IT.042201.01</v>
      </c>
      <c r="Q707" s="168" t="str">
        <f t="shared" si="59"/>
        <v>CL.IC.IT.042201.01</v>
      </c>
      <c r="Z707" s="167" t="s">
        <v>439</v>
      </c>
      <c r="AA707" s="167">
        <v>1246</v>
      </c>
    </row>
    <row r="708" spans="1:27" s="167" customFormat="1" ht="15">
      <c r="A708" s="167" t="s">
        <v>9344</v>
      </c>
      <c r="C708" s="61" t="s">
        <v>12972</v>
      </c>
      <c r="E708" s="61" t="s">
        <v>421</v>
      </c>
      <c r="F708" s="167" t="s">
        <v>422</v>
      </c>
      <c r="G708" s="167" t="s">
        <v>425</v>
      </c>
      <c r="H708" s="61" t="s">
        <v>115</v>
      </c>
      <c r="I708" s="167" t="s">
        <v>426</v>
      </c>
      <c r="J708" s="63" t="str">
        <f t="shared" si="55"/>
        <v>IC.IT.042202</v>
      </c>
      <c r="K708" s="61" t="s">
        <v>13277</v>
      </c>
      <c r="L708" s="167" t="str">
        <f t="shared" si="56"/>
        <v>Intermittent</v>
      </c>
      <c r="M708" s="168" t="str">
        <f t="shared" si="57"/>
        <v>PI.IC.IT.042202.01</v>
      </c>
      <c r="N708" s="168"/>
      <c r="O708" s="168" t="str">
        <f t="shared" si="58"/>
        <v>PH.IC.IT.042202.01</v>
      </c>
      <c r="Q708" s="168" t="str">
        <f t="shared" si="59"/>
        <v>CL.IC.IT.042202.01</v>
      </c>
      <c r="Z708" s="167" t="s">
        <v>439</v>
      </c>
      <c r="AA708" s="167">
        <v>1246</v>
      </c>
    </row>
    <row r="709" spans="1:27" s="167" customFormat="1" ht="15">
      <c r="A709" s="167" t="s">
        <v>9344</v>
      </c>
      <c r="C709" s="61" t="s">
        <v>12972</v>
      </c>
      <c r="D709" s="167" t="s">
        <v>427</v>
      </c>
      <c r="E709" s="61" t="s">
        <v>428</v>
      </c>
      <c r="F709" s="167" t="s">
        <v>422</v>
      </c>
      <c r="G709" s="167" t="s">
        <v>429</v>
      </c>
      <c r="H709" s="61" t="s">
        <v>1</v>
      </c>
      <c r="J709" s="63" t="str">
        <f t="shared" si="55"/>
        <v>IC.IT.042301</v>
      </c>
      <c r="K709" s="61" t="s">
        <v>13277</v>
      </c>
      <c r="L709" s="167" t="str">
        <f t="shared" si="56"/>
        <v>125 mmHg</v>
      </c>
      <c r="M709" s="168" t="str">
        <f t="shared" si="57"/>
        <v>PI.IC.IT.042301.01</v>
      </c>
      <c r="N709" s="168"/>
      <c r="O709" s="168" t="str">
        <f t="shared" si="58"/>
        <v>PH.IC.IT.042301.01</v>
      </c>
      <c r="Q709" s="168" t="str">
        <f t="shared" si="59"/>
        <v>CL.IC.IT.042301.01</v>
      </c>
      <c r="Z709" s="167" t="s">
        <v>439</v>
      </c>
      <c r="AA709" s="167">
        <v>1246</v>
      </c>
    </row>
    <row r="710" spans="1:27" s="167" customFormat="1" ht="15">
      <c r="A710" s="167" t="s">
        <v>9344</v>
      </c>
      <c r="C710" s="61" t="s">
        <v>12972</v>
      </c>
      <c r="E710" s="61" t="s">
        <v>428</v>
      </c>
      <c r="F710" s="167" t="s">
        <v>422</v>
      </c>
      <c r="G710" s="167" t="s">
        <v>431</v>
      </c>
      <c r="H710" s="61" t="s">
        <v>115</v>
      </c>
      <c r="J710" s="63" t="str">
        <f t="shared" si="55"/>
        <v>IC.IT.042302</v>
      </c>
      <c r="K710" s="61" t="s">
        <v>13277</v>
      </c>
      <c r="L710" s="167" t="str">
        <f t="shared" si="56"/>
        <v>75 mmHG</v>
      </c>
      <c r="M710" s="168" t="str">
        <f t="shared" si="57"/>
        <v>PI.IC.IT.042302.01</v>
      </c>
      <c r="N710" s="168"/>
      <c r="O710" s="168" t="str">
        <f t="shared" si="58"/>
        <v>PH.IC.IT.042302.01</v>
      </c>
      <c r="Q710" s="168" t="str">
        <f t="shared" si="59"/>
        <v>CL.IC.IT.042302.01</v>
      </c>
      <c r="Z710" s="167" t="s">
        <v>439</v>
      </c>
      <c r="AA710" s="167">
        <v>1246</v>
      </c>
    </row>
    <row r="711" spans="1:27" s="167" customFormat="1" ht="15">
      <c r="A711" s="167" t="s">
        <v>9344</v>
      </c>
      <c r="C711" s="61" t="s">
        <v>12972</v>
      </c>
      <c r="E711" s="61" t="s">
        <v>428</v>
      </c>
      <c r="F711" s="167" t="s">
        <v>422</v>
      </c>
      <c r="G711" s="167" t="s">
        <v>432</v>
      </c>
      <c r="H711" s="61" t="s">
        <v>0</v>
      </c>
      <c r="J711" s="63" t="str">
        <f t="shared" si="55"/>
        <v>IC.IT.042303</v>
      </c>
      <c r="K711" s="61" t="s">
        <v>13277</v>
      </c>
      <c r="L711" s="167" t="str">
        <f t="shared" si="56"/>
        <v>25 mmHG</v>
      </c>
      <c r="M711" s="168" t="str">
        <f t="shared" si="57"/>
        <v>PI.IC.IT.042303.01</v>
      </c>
      <c r="N711" s="168"/>
      <c r="O711" s="168" t="str">
        <f t="shared" si="58"/>
        <v>PH.IC.IT.042303.01</v>
      </c>
      <c r="Q711" s="168" t="str">
        <f t="shared" si="59"/>
        <v>CL.IC.IT.042303.01</v>
      </c>
      <c r="Z711" s="167" t="s">
        <v>439</v>
      </c>
      <c r="AA711" s="167">
        <v>1246</v>
      </c>
    </row>
    <row r="712" spans="1:27" s="167" customFormat="1" ht="15">
      <c r="A712" s="167" t="s">
        <v>9344</v>
      </c>
      <c r="C712" s="61" t="s">
        <v>12972</v>
      </c>
      <c r="E712" s="61" t="s">
        <v>428</v>
      </c>
      <c r="F712" s="167" t="s">
        <v>422</v>
      </c>
      <c r="G712" s="167" t="s">
        <v>433</v>
      </c>
      <c r="H712" s="61" t="s">
        <v>647</v>
      </c>
      <c r="J712" s="63" t="str">
        <f t="shared" si="55"/>
        <v>IC.IT.042304</v>
      </c>
      <c r="K712" s="61" t="s">
        <v>13277</v>
      </c>
      <c r="L712" s="167" t="str">
        <f t="shared" si="56"/>
        <v>50 mmHG</v>
      </c>
      <c r="M712" s="168" t="str">
        <f t="shared" si="57"/>
        <v>PI.IC.IT.042304.01</v>
      </c>
      <c r="N712" s="168"/>
      <c r="O712" s="168" t="str">
        <f t="shared" si="58"/>
        <v>PH.IC.IT.042304.01</v>
      </c>
      <c r="Q712" s="168" t="str">
        <f t="shared" si="59"/>
        <v>CL.IC.IT.042304.01</v>
      </c>
      <c r="Z712" s="167" t="s">
        <v>439</v>
      </c>
      <c r="AA712" s="167">
        <v>1246</v>
      </c>
    </row>
    <row r="713" spans="1:27" s="167" customFormat="1" ht="15">
      <c r="A713" s="167" t="s">
        <v>9344</v>
      </c>
      <c r="C713" s="61" t="s">
        <v>12972</v>
      </c>
      <c r="E713" s="61" t="s">
        <v>428</v>
      </c>
      <c r="F713" s="167" t="s">
        <v>422</v>
      </c>
      <c r="G713" s="167" t="s">
        <v>434</v>
      </c>
      <c r="H713" s="61" t="s">
        <v>648</v>
      </c>
      <c r="J713" s="63" t="str">
        <f t="shared" si="55"/>
        <v>IC.IT.042305</v>
      </c>
      <c r="K713" s="61" t="s">
        <v>13277</v>
      </c>
      <c r="L713" s="167" t="str">
        <f t="shared" si="56"/>
        <v>100 mmHG</v>
      </c>
      <c r="M713" s="168" t="str">
        <f t="shared" si="57"/>
        <v>PI.IC.IT.042305.01</v>
      </c>
      <c r="N713" s="168"/>
      <c r="O713" s="168" t="str">
        <f t="shared" si="58"/>
        <v>PH.IC.IT.042305.01</v>
      </c>
      <c r="Q713" s="168" t="str">
        <f t="shared" si="59"/>
        <v>CL.IC.IT.042305.01</v>
      </c>
      <c r="Z713" s="167" t="s">
        <v>439</v>
      </c>
      <c r="AA713" s="167">
        <v>1246</v>
      </c>
    </row>
    <row r="714" spans="1:27" s="167" customFormat="1" ht="15">
      <c r="A714" s="167" t="s">
        <v>9344</v>
      </c>
      <c r="C714" s="61" t="s">
        <v>12972</v>
      </c>
      <c r="E714" s="61" t="s">
        <v>428</v>
      </c>
      <c r="F714" s="167" t="s">
        <v>422</v>
      </c>
      <c r="G714" s="167" t="s">
        <v>435</v>
      </c>
      <c r="H714" s="61" t="s">
        <v>231</v>
      </c>
      <c r="J714" s="63" t="str">
        <f t="shared" si="55"/>
        <v>IC.IT.042306</v>
      </c>
      <c r="K714" s="61" t="s">
        <v>13277</v>
      </c>
      <c r="L714" s="167" t="str">
        <f t="shared" si="56"/>
        <v>150 mmHG</v>
      </c>
      <c r="M714" s="168" t="str">
        <f t="shared" si="57"/>
        <v>PI.IC.IT.042306.01</v>
      </c>
      <c r="N714" s="168"/>
      <c r="O714" s="168" t="str">
        <f t="shared" si="58"/>
        <v>PH.IC.IT.042306.01</v>
      </c>
      <c r="Q714" s="168" t="str">
        <f t="shared" si="59"/>
        <v>CL.IC.IT.042306.01</v>
      </c>
      <c r="Z714" s="167" t="s">
        <v>439</v>
      </c>
      <c r="AA714" s="167">
        <v>1246</v>
      </c>
    </row>
    <row r="715" spans="1:27" s="167" customFormat="1" ht="15">
      <c r="A715" s="167" t="s">
        <v>9344</v>
      </c>
      <c r="C715" s="61" t="s">
        <v>12972</v>
      </c>
      <c r="D715" s="167" t="s">
        <v>436</v>
      </c>
      <c r="E715" s="61" t="s">
        <v>544</v>
      </c>
      <c r="F715" s="167" t="s">
        <v>422</v>
      </c>
      <c r="G715" s="167" t="s">
        <v>437</v>
      </c>
      <c r="H715" s="61" t="s">
        <v>1</v>
      </c>
      <c r="I715" s="167" t="s">
        <v>424</v>
      </c>
      <c r="J715" s="63" t="str">
        <f t="shared" si="55"/>
        <v>IC.IT.042401</v>
      </c>
      <c r="K715" s="61" t="s">
        <v>13277</v>
      </c>
      <c r="L715" s="167" t="str">
        <f t="shared" si="56"/>
        <v>Done: specify date/time</v>
      </c>
      <c r="M715" s="168" t="str">
        <f t="shared" si="57"/>
        <v>PI.IC.IT.042401.01</v>
      </c>
      <c r="N715" s="168"/>
      <c r="O715" s="168" t="str">
        <f t="shared" si="58"/>
        <v>PH.IC.IT.042401.01</v>
      </c>
      <c r="Q715" s="168" t="str">
        <f t="shared" si="59"/>
        <v>CL.IC.IT.042401.01</v>
      </c>
      <c r="Z715" s="167" t="s">
        <v>439</v>
      </c>
      <c r="AA715" s="167">
        <v>1246</v>
      </c>
    </row>
    <row r="716" spans="1:27" s="167" customFormat="1" ht="12" customHeight="1">
      <c r="A716" s="167" t="s">
        <v>9344</v>
      </c>
      <c r="C716" s="61" t="s">
        <v>12972</v>
      </c>
      <c r="E716" s="61" t="s">
        <v>544</v>
      </c>
      <c r="F716" s="167" t="s">
        <v>422</v>
      </c>
      <c r="G716" s="167" t="s">
        <v>438</v>
      </c>
      <c r="H716" s="61" t="s">
        <v>115</v>
      </c>
      <c r="I716" s="167" t="s">
        <v>426</v>
      </c>
      <c r="J716" s="63" t="str">
        <f t="shared" si="55"/>
        <v>IC.IT.042402</v>
      </c>
      <c r="K716" s="61" t="s">
        <v>13277</v>
      </c>
      <c r="L716" s="167" t="str">
        <f t="shared" si="56"/>
        <v>Not applicable</v>
      </c>
      <c r="M716" s="168" t="str">
        <f t="shared" si="57"/>
        <v>PI.IC.IT.042402.01</v>
      </c>
      <c r="N716" s="168"/>
      <c r="O716" s="168" t="str">
        <f t="shared" si="58"/>
        <v>PH.IC.IT.042402.01</v>
      </c>
      <c r="Q716" s="168" t="str">
        <f t="shared" si="59"/>
        <v>CL.IC.IT.042402.01</v>
      </c>
      <c r="Z716" s="167" t="s">
        <v>439</v>
      </c>
      <c r="AA716" s="167">
        <v>1246</v>
      </c>
    </row>
    <row r="717" spans="1:27" s="167" customFormat="1" ht="15">
      <c r="A717" s="167" t="s">
        <v>9344</v>
      </c>
      <c r="B717" s="167" t="s">
        <v>9333</v>
      </c>
      <c r="C717" s="61" t="s">
        <v>212</v>
      </c>
      <c r="D717" s="167" t="s">
        <v>9110</v>
      </c>
      <c r="E717" s="61" t="s">
        <v>12175</v>
      </c>
      <c r="F717" s="167" t="s">
        <v>9334</v>
      </c>
      <c r="G717" s="167" t="s">
        <v>9514</v>
      </c>
      <c r="H717" s="61" t="s">
        <v>12175</v>
      </c>
      <c r="I717" s="167" t="s">
        <v>10532</v>
      </c>
      <c r="J717" s="63" t="str">
        <f t="shared" si="55"/>
        <v>IC.IT.050101</v>
      </c>
      <c r="K717" s="61" t="s">
        <v>12175</v>
      </c>
      <c r="L717" s="167" t="str">
        <f t="shared" si="56"/>
        <v xml:space="preserve">      Within normal limits</v>
      </c>
      <c r="M717" s="168" t="str">
        <f t="shared" si="57"/>
        <v>PI.IC.IT.050101.01</v>
      </c>
      <c r="N717" s="168"/>
      <c r="O717" s="168" t="str">
        <f t="shared" si="58"/>
        <v>PH.IC.IT.050101.01</v>
      </c>
      <c r="Q717" s="168" t="str">
        <f t="shared" si="59"/>
        <v>CL.IC.IT.050101.01</v>
      </c>
    </row>
    <row r="718" spans="1:27" s="167" customFormat="1" ht="15">
      <c r="A718" s="167" t="s">
        <v>9344</v>
      </c>
      <c r="C718" s="61" t="s">
        <v>212</v>
      </c>
      <c r="E718" s="61" t="s">
        <v>12175</v>
      </c>
      <c r="F718" s="167" t="s">
        <v>9334</v>
      </c>
      <c r="G718" s="167" t="s">
        <v>9515</v>
      </c>
      <c r="H718" s="61" t="s">
        <v>1863</v>
      </c>
      <c r="I718" s="167" t="s">
        <v>10534</v>
      </c>
      <c r="J718" s="63" t="str">
        <f t="shared" si="55"/>
        <v>IC.IT.050102</v>
      </c>
      <c r="K718" s="61" t="s">
        <v>12175</v>
      </c>
      <c r="L718" s="167" t="str">
        <f t="shared" si="56"/>
        <v xml:space="preserve">      Approximated</v>
      </c>
      <c r="M718" s="168" t="str">
        <f t="shared" si="57"/>
        <v>PI.IC.IT.050102.01</v>
      </c>
      <c r="N718" s="168"/>
      <c r="O718" s="168" t="str">
        <f t="shared" si="58"/>
        <v>PH.IC.IT.050102.01</v>
      </c>
      <c r="Q718" s="168" t="str">
        <f t="shared" si="59"/>
        <v>CL.IC.IT.050102.01</v>
      </c>
    </row>
    <row r="719" spans="1:27" s="167" customFormat="1" ht="15">
      <c r="A719" s="167" t="s">
        <v>9344</v>
      </c>
      <c r="C719" s="61" t="s">
        <v>212</v>
      </c>
      <c r="E719" s="61" t="s">
        <v>12175</v>
      </c>
      <c r="F719" s="167" t="s">
        <v>9334</v>
      </c>
      <c r="G719" s="167" t="s">
        <v>9516</v>
      </c>
      <c r="H719" s="61" t="s">
        <v>12185</v>
      </c>
      <c r="I719" s="167" t="s">
        <v>10536</v>
      </c>
      <c r="J719" s="63" t="str">
        <f t="shared" si="55"/>
        <v>IC.IT.050103</v>
      </c>
      <c r="K719" s="61" t="s">
        <v>12175</v>
      </c>
      <c r="L719" s="167" t="str">
        <f t="shared" si="56"/>
        <v xml:space="preserve">      Dehiscence</v>
      </c>
      <c r="M719" s="168" t="str">
        <f t="shared" si="57"/>
        <v>PI.IC.IT.050103.01</v>
      </c>
      <c r="N719" s="168"/>
      <c r="O719" s="168" t="str">
        <f t="shared" si="58"/>
        <v>PH.IC.IT.050103.01</v>
      </c>
      <c r="Q719" s="168" t="str">
        <f t="shared" si="59"/>
        <v>CL.IC.IT.050103.01</v>
      </c>
    </row>
    <row r="720" spans="1:27" s="167" customFormat="1" ht="15">
      <c r="A720" s="167" t="s">
        <v>9344</v>
      </c>
      <c r="C720" s="61" t="s">
        <v>212</v>
      </c>
      <c r="E720" s="61" t="s">
        <v>12175</v>
      </c>
      <c r="F720" s="167" t="s">
        <v>9334</v>
      </c>
      <c r="G720" s="167" t="s">
        <v>9661</v>
      </c>
      <c r="H720" s="61" t="s">
        <v>11</v>
      </c>
      <c r="I720" s="167" t="s">
        <v>11800</v>
      </c>
      <c r="J720" s="63" t="str">
        <f t="shared" si="55"/>
        <v>IC.IT.050104</v>
      </c>
      <c r="K720" s="61" t="s">
        <v>12175</v>
      </c>
      <c r="L720" s="167" t="str">
        <f t="shared" si="56"/>
        <v xml:space="preserve">      Swelling</v>
      </c>
      <c r="M720" s="168" t="str">
        <f t="shared" si="57"/>
        <v>PI.IC.IT.050104.01</v>
      </c>
      <c r="N720" s="168"/>
      <c r="O720" s="168" t="str">
        <f t="shared" si="58"/>
        <v>PH.IC.IT.050104.01</v>
      </c>
      <c r="Q720" s="168" t="str">
        <f t="shared" si="59"/>
        <v>CL.IC.IT.050104.01</v>
      </c>
    </row>
    <row r="721" spans="1:19" s="167" customFormat="1" ht="15">
      <c r="A721" s="167" t="s">
        <v>9344</v>
      </c>
      <c r="C721" s="61" t="s">
        <v>212</v>
      </c>
      <c r="E721" s="61" t="s">
        <v>12175</v>
      </c>
      <c r="F721" s="167" t="s">
        <v>9334</v>
      </c>
      <c r="G721" s="167" t="s">
        <v>9662</v>
      </c>
      <c r="H721" s="61" t="s">
        <v>212</v>
      </c>
      <c r="I721" s="167" t="s">
        <v>11790</v>
      </c>
      <c r="J721" s="63" t="str">
        <f t="shared" si="55"/>
        <v>IC.IT.050105</v>
      </c>
      <c r="K721" s="61" t="s">
        <v>12175</v>
      </c>
      <c r="L721" s="167" t="str">
        <f t="shared" si="56"/>
        <v xml:space="preserve">      Erythema</v>
      </c>
      <c r="M721" s="168" t="str">
        <f t="shared" si="57"/>
        <v>PI.IC.IT.050105.01</v>
      </c>
      <c r="N721" s="168"/>
      <c r="O721" s="168" t="str">
        <f t="shared" si="58"/>
        <v>PH.IC.IT.050105.01</v>
      </c>
      <c r="Q721" s="168" t="str">
        <f t="shared" si="59"/>
        <v>CL.IC.IT.050105.01</v>
      </c>
    </row>
    <row r="722" spans="1:19" s="167" customFormat="1" ht="15">
      <c r="A722" s="167" t="s">
        <v>9344</v>
      </c>
      <c r="C722" s="61" t="s">
        <v>212</v>
      </c>
      <c r="E722" s="61" t="s">
        <v>12175</v>
      </c>
      <c r="F722" s="167" t="s">
        <v>9334</v>
      </c>
      <c r="G722" s="167" t="s">
        <v>9663</v>
      </c>
      <c r="H722" s="61" t="s">
        <v>6988</v>
      </c>
      <c r="I722" s="167" t="s">
        <v>10538</v>
      </c>
      <c r="J722" s="63" t="str">
        <f t="shared" si="55"/>
        <v>IC.IT.050106</v>
      </c>
      <c r="K722" s="61" t="s">
        <v>12175</v>
      </c>
      <c r="L722" s="167" t="str">
        <f t="shared" si="56"/>
        <v xml:space="preserve">      Bruising</v>
      </c>
      <c r="M722" s="168" t="str">
        <f t="shared" si="57"/>
        <v>PI.IC.IT.050106.01</v>
      </c>
      <c r="N722" s="168"/>
      <c r="O722" s="168" t="str">
        <f t="shared" si="58"/>
        <v>PH.IC.IT.050106.01</v>
      </c>
      <c r="Q722" s="168" t="str">
        <f t="shared" si="59"/>
        <v>CL.IC.IT.050106.01</v>
      </c>
    </row>
    <row r="723" spans="1:19" s="167" customFormat="1" ht="15">
      <c r="A723" s="167" t="s">
        <v>9344</v>
      </c>
      <c r="C723" s="61" t="s">
        <v>212</v>
      </c>
      <c r="E723" s="61" t="s">
        <v>12175</v>
      </c>
      <c r="F723" s="167" t="s">
        <v>9334</v>
      </c>
      <c r="G723" s="167" t="s">
        <v>13212</v>
      </c>
      <c r="H723" s="61" t="s">
        <v>573</v>
      </c>
      <c r="I723" s="167" t="s">
        <v>10540</v>
      </c>
      <c r="J723" s="63" t="str">
        <f t="shared" si="55"/>
        <v>IC.IT.050107</v>
      </c>
      <c r="K723" s="61" t="s">
        <v>12175</v>
      </c>
      <c r="L723" s="167" t="str">
        <f t="shared" si="56"/>
        <v xml:space="preserve">      Evisceration</v>
      </c>
      <c r="M723" s="168" t="str">
        <f t="shared" si="57"/>
        <v>PI.IC.IT.050107.01</v>
      </c>
      <c r="N723" s="168"/>
      <c r="O723" s="168" t="str">
        <f t="shared" si="58"/>
        <v>PH.IC.IT.050107.01</v>
      </c>
      <c r="Q723" s="168" t="str">
        <f t="shared" si="59"/>
        <v>CL.IC.IT.050107.01</v>
      </c>
    </row>
    <row r="724" spans="1:19" s="167" customFormat="1" ht="15">
      <c r="A724" s="167" t="s">
        <v>9344</v>
      </c>
      <c r="C724" s="61" t="s">
        <v>212</v>
      </c>
      <c r="E724" s="61" t="s">
        <v>12175</v>
      </c>
      <c r="F724" s="167" t="s">
        <v>9334</v>
      </c>
      <c r="G724" s="167" t="s">
        <v>9664</v>
      </c>
      <c r="H724" s="61" t="s">
        <v>92</v>
      </c>
      <c r="I724" s="167" t="s">
        <v>12207</v>
      </c>
      <c r="J724" s="63" t="str">
        <f t="shared" si="55"/>
        <v>IC.IT.050108</v>
      </c>
      <c r="K724" s="61" t="s">
        <v>12175</v>
      </c>
      <c r="L724" s="167" t="str">
        <f t="shared" si="56"/>
        <v xml:space="preserve">      Unable to assess due to dressing</v>
      </c>
      <c r="M724" s="168" t="str">
        <f t="shared" si="57"/>
        <v>PI.IC.IT.050108.01</v>
      </c>
      <c r="N724" s="168"/>
      <c r="O724" s="168" t="str">
        <f t="shared" si="58"/>
        <v>PH.IC.IT.050108.01</v>
      </c>
      <c r="Q724" s="168" t="str">
        <f t="shared" si="59"/>
        <v>CL.IC.IT.050108.01</v>
      </c>
    </row>
    <row r="725" spans="1:19" s="167" customFormat="1" ht="15">
      <c r="A725" s="167" t="s">
        <v>9344</v>
      </c>
      <c r="C725" s="61" t="s">
        <v>212</v>
      </c>
      <c r="E725" s="61" t="s">
        <v>12175</v>
      </c>
      <c r="F725" s="167" t="s">
        <v>9334</v>
      </c>
      <c r="G725" s="167" t="s">
        <v>9665</v>
      </c>
      <c r="H725" s="61" t="s">
        <v>93</v>
      </c>
      <c r="I725" s="167" t="s">
        <v>12437</v>
      </c>
      <c r="J725" s="63" t="str">
        <f t="shared" si="55"/>
        <v>IC.IT.050109</v>
      </c>
      <c r="K725" s="61" t="s">
        <v>12175</v>
      </c>
      <c r="L725" s="167" t="str">
        <f t="shared" si="56"/>
        <v xml:space="preserve">      Other: specify</v>
      </c>
      <c r="M725" s="168" t="str">
        <f t="shared" si="57"/>
        <v>PI.IC.IT.050109.01</v>
      </c>
      <c r="N725" s="168"/>
      <c r="O725" s="168" t="str">
        <f t="shared" si="58"/>
        <v>PH.IC.IT.050109.01</v>
      </c>
      <c r="Q725" s="168" t="str">
        <f t="shared" si="59"/>
        <v>CL.IC.IT.050109.01</v>
      </c>
    </row>
    <row r="726" spans="1:19" s="167" customFormat="1" ht="15">
      <c r="A726" s="167" t="s">
        <v>9344</v>
      </c>
      <c r="C726" s="61" t="s">
        <v>212</v>
      </c>
      <c r="E726" s="61" t="s">
        <v>12175</v>
      </c>
      <c r="F726" s="167" t="s">
        <v>9335</v>
      </c>
      <c r="G726" s="61" t="s">
        <v>9274</v>
      </c>
      <c r="H726" s="61" t="s">
        <v>3188</v>
      </c>
      <c r="I726" s="61" t="s">
        <v>9271</v>
      </c>
      <c r="J726" s="63" t="str">
        <f t="shared" si="55"/>
        <v>IC.IT.050110</v>
      </c>
      <c r="K726" s="61" t="s">
        <v>12175</v>
      </c>
      <c r="L726" s="167" t="str">
        <f t="shared" si="56"/>
        <v xml:space="preserve">  Unable to assess</v>
      </c>
      <c r="M726" s="168" t="str">
        <f t="shared" si="57"/>
        <v>PI.IC.IT.050110.01</v>
      </c>
      <c r="N726" s="168"/>
      <c r="O726" s="168" t="str">
        <f t="shared" si="58"/>
        <v>PH.IC.IT.050110.01</v>
      </c>
      <c r="Q726" s="168" t="str">
        <f t="shared" si="59"/>
        <v>CL.IC.IT.050110.01</v>
      </c>
      <c r="R726" s="167" t="s">
        <v>12465</v>
      </c>
      <c r="S726" s="167">
        <v>146</v>
      </c>
    </row>
    <row r="727" spans="1:19" s="167" customFormat="1" ht="15">
      <c r="A727" s="167" t="s">
        <v>9344</v>
      </c>
      <c r="C727" s="61" t="s">
        <v>212</v>
      </c>
      <c r="E727" s="61" t="s">
        <v>12175</v>
      </c>
      <c r="F727" s="167" t="s">
        <v>9335</v>
      </c>
      <c r="G727" s="61" t="s">
        <v>9667</v>
      </c>
      <c r="H727" s="61" t="s">
        <v>155</v>
      </c>
      <c r="I727" s="61" t="s">
        <v>8642</v>
      </c>
      <c r="J727" s="63" t="str">
        <f t="shared" si="55"/>
        <v>IC.IT.050111</v>
      </c>
      <c r="K727" s="61" t="s">
        <v>12175</v>
      </c>
      <c r="L727" s="167" t="str">
        <f t="shared" si="56"/>
        <v xml:space="preserve"> Date/Time specify</v>
      </c>
      <c r="M727" s="168" t="str">
        <f t="shared" si="57"/>
        <v>PI.IC.IT.050111.01</v>
      </c>
      <c r="N727" s="168"/>
      <c r="O727" s="168" t="str">
        <f t="shared" si="58"/>
        <v>PH.IC.IT.050111.01</v>
      </c>
      <c r="Q727" s="168" t="str">
        <f t="shared" si="59"/>
        <v>CL.IC.IT.050111.01</v>
      </c>
      <c r="R727" s="167" t="s">
        <v>12465</v>
      </c>
      <c r="S727" s="167">
        <v>798</v>
      </c>
    </row>
    <row r="728" spans="1:19" s="167" customFormat="1" ht="15">
      <c r="A728" s="167" t="s">
        <v>9344</v>
      </c>
      <c r="C728" s="61" t="s">
        <v>212</v>
      </c>
      <c r="D728" s="167" t="s">
        <v>9100</v>
      </c>
      <c r="E728" s="61" t="s">
        <v>1863</v>
      </c>
      <c r="F728" s="167" t="s">
        <v>9334</v>
      </c>
      <c r="G728" s="167" t="s">
        <v>10806</v>
      </c>
      <c r="H728" s="61" t="s">
        <v>12175</v>
      </c>
      <c r="I728" s="167" t="s">
        <v>11753</v>
      </c>
      <c r="J728" s="63" t="str">
        <f t="shared" si="55"/>
        <v>IC.IT.050201</v>
      </c>
      <c r="K728" s="61" t="s">
        <v>12175</v>
      </c>
      <c r="L728" s="167" t="str">
        <f t="shared" si="56"/>
        <v xml:space="preserve">     Unchanged</v>
      </c>
      <c r="M728" s="168" t="str">
        <f t="shared" si="57"/>
        <v>PI.IC.IT.050201.01</v>
      </c>
      <c r="N728" s="168"/>
      <c r="O728" s="168" t="str">
        <f t="shared" si="58"/>
        <v>PH.IC.IT.050201.01</v>
      </c>
      <c r="Q728" s="168" t="str">
        <f t="shared" si="59"/>
        <v>CL.IC.IT.050201.01</v>
      </c>
    </row>
    <row r="729" spans="1:19" s="167" customFormat="1" ht="15">
      <c r="A729" s="167" t="s">
        <v>9344</v>
      </c>
      <c r="C729" s="61" t="s">
        <v>212</v>
      </c>
      <c r="E729" s="61" t="s">
        <v>1863</v>
      </c>
      <c r="F729" s="167" t="s">
        <v>9334</v>
      </c>
      <c r="G729" s="167" t="s">
        <v>9668</v>
      </c>
      <c r="H729" s="61" t="s">
        <v>1863</v>
      </c>
      <c r="I729" s="167" t="s">
        <v>11752</v>
      </c>
      <c r="J729" s="63" t="str">
        <f t="shared" si="55"/>
        <v>IC.IT.050202</v>
      </c>
      <c r="K729" s="61" t="s">
        <v>12175</v>
      </c>
      <c r="L729" s="167" t="str">
        <f t="shared" si="56"/>
        <v xml:space="preserve">      Decreasing</v>
      </c>
      <c r="M729" s="168" t="str">
        <f t="shared" si="57"/>
        <v>PI.IC.IT.050202.01</v>
      </c>
      <c r="N729" s="168"/>
      <c r="O729" s="168" t="str">
        <f t="shared" si="58"/>
        <v>PH.IC.IT.050202.01</v>
      </c>
      <c r="Q729" s="168" t="str">
        <f t="shared" si="59"/>
        <v>CL.IC.IT.050202.01</v>
      </c>
    </row>
    <row r="730" spans="1:19" s="167" customFormat="1" ht="15">
      <c r="A730" s="167" t="s">
        <v>9344</v>
      </c>
      <c r="C730" s="61" t="s">
        <v>212</v>
      </c>
      <c r="E730" s="61" t="s">
        <v>1863</v>
      </c>
      <c r="F730" s="167" t="s">
        <v>9334</v>
      </c>
      <c r="G730" s="167" t="s">
        <v>9388</v>
      </c>
      <c r="H730" s="61" t="s">
        <v>12185</v>
      </c>
      <c r="I730" s="167" t="s">
        <v>11583</v>
      </c>
      <c r="J730" s="63" t="str">
        <f t="shared" si="55"/>
        <v>IC.IT.050203</v>
      </c>
      <c r="K730" s="61" t="s">
        <v>12175</v>
      </c>
      <c r="L730" s="167" t="str">
        <f t="shared" si="56"/>
        <v xml:space="preserve">      Increasing</v>
      </c>
      <c r="M730" s="168" t="str">
        <f t="shared" si="57"/>
        <v>PI.IC.IT.050203.01</v>
      </c>
      <c r="N730" s="168"/>
      <c r="O730" s="168" t="str">
        <f t="shared" si="58"/>
        <v>PH.IC.IT.050203.01</v>
      </c>
      <c r="Q730" s="168" t="str">
        <f t="shared" si="59"/>
        <v>CL.IC.IT.050203.01</v>
      </c>
    </row>
    <row r="731" spans="1:19" s="167" customFormat="1" ht="15">
      <c r="A731" s="167" t="s">
        <v>9344</v>
      </c>
      <c r="C731" s="61" t="s">
        <v>212</v>
      </c>
      <c r="E731" s="61" t="s">
        <v>1863</v>
      </c>
      <c r="F731" s="167" t="s">
        <v>9334</v>
      </c>
      <c r="G731" s="167" t="s">
        <v>9389</v>
      </c>
      <c r="H731" s="61" t="s">
        <v>11</v>
      </c>
      <c r="I731" s="167" t="s">
        <v>9390</v>
      </c>
      <c r="J731" s="63" t="str">
        <f t="shared" si="55"/>
        <v>IC.IT.050204</v>
      </c>
      <c r="K731" s="61" t="s">
        <v>12175</v>
      </c>
      <c r="L731" s="167" t="str">
        <f t="shared" si="56"/>
        <v xml:space="preserve">     Site marked, date/time:  specify</v>
      </c>
      <c r="M731" s="168" t="str">
        <f t="shared" si="57"/>
        <v>PI.IC.IT.050204.01</v>
      </c>
      <c r="N731" s="168"/>
      <c r="O731" s="168" t="str">
        <f t="shared" si="58"/>
        <v>PH.IC.IT.050204.01</v>
      </c>
      <c r="Q731" s="168" t="str">
        <f t="shared" si="59"/>
        <v>CL.IC.IT.050204.01</v>
      </c>
    </row>
    <row r="732" spans="1:19" s="167" customFormat="1" ht="15">
      <c r="A732" s="167" t="s">
        <v>9344</v>
      </c>
      <c r="C732" s="61" t="s">
        <v>212</v>
      </c>
      <c r="D732" s="167" t="s">
        <v>9010</v>
      </c>
      <c r="E732" s="61" t="s">
        <v>12185</v>
      </c>
      <c r="F732" s="167" t="s">
        <v>9334</v>
      </c>
      <c r="G732" s="167" t="s">
        <v>9391</v>
      </c>
      <c r="H732" s="61" t="s">
        <v>12175</v>
      </c>
      <c r="I732" s="167" t="s">
        <v>11474</v>
      </c>
      <c r="J732" s="63" t="str">
        <f t="shared" si="55"/>
        <v>IC.IT.050301</v>
      </c>
      <c r="K732" s="61" t="s">
        <v>12175</v>
      </c>
      <c r="L732" s="167" t="str">
        <f t="shared" si="56"/>
        <v xml:space="preserve">      Consistent with body temperature</v>
      </c>
      <c r="M732" s="168" t="str">
        <f t="shared" si="57"/>
        <v>PI.IC.IT.050301.01</v>
      </c>
      <c r="N732" s="168"/>
      <c r="O732" s="168" t="str">
        <f t="shared" si="58"/>
        <v>PH.IC.IT.050301.01</v>
      </c>
      <c r="Q732" s="168" t="str">
        <f t="shared" si="59"/>
        <v>CL.IC.IT.050301.01</v>
      </c>
    </row>
    <row r="733" spans="1:19" s="167" customFormat="1" ht="15">
      <c r="A733" s="167" t="s">
        <v>9344</v>
      </c>
      <c r="C733" s="61" t="s">
        <v>212</v>
      </c>
      <c r="E733" s="61" t="s">
        <v>12185</v>
      </c>
      <c r="F733" s="167" t="s">
        <v>9334</v>
      </c>
      <c r="G733" s="167" t="s">
        <v>9520</v>
      </c>
      <c r="H733" s="61" t="s">
        <v>1863</v>
      </c>
      <c r="I733" s="167" t="s">
        <v>11504</v>
      </c>
      <c r="J733" s="63" t="str">
        <f t="shared" si="55"/>
        <v>IC.IT.050302</v>
      </c>
      <c r="K733" s="61" t="s">
        <v>12175</v>
      </c>
      <c r="L733" s="167" t="str">
        <f t="shared" si="56"/>
        <v xml:space="preserve">      Warmer than general body temperature</v>
      </c>
      <c r="M733" s="168" t="str">
        <f t="shared" si="57"/>
        <v>PI.IC.IT.050302.01</v>
      </c>
      <c r="N733" s="168"/>
      <c r="O733" s="168" t="str">
        <f t="shared" si="58"/>
        <v>PH.IC.IT.050302.01</v>
      </c>
      <c r="Q733" s="168" t="str">
        <f t="shared" si="59"/>
        <v>CL.IC.IT.050302.01</v>
      </c>
    </row>
    <row r="734" spans="1:19" s="167" customFormat="1" ht="15">
      <c r="A734" s="167" t="s">
        <v>9344</v>
      </c>
      <c r="C734" s="61" t="s">
        <v>212</v>
      </c>
      <c r="E734" s="61" t="s">
        <v>12185</v>
      </c>
      <c r="F734" s="167" t="s">
        <v>9334</v>
      </c>
      <c r="G734" s="167" t="s">
        <v>9521</v>
      </c>
      <c r="H734" s="61" t="s">
        <v>12185</v>
      </c>
      <c r="I734" s="167" t="s">
        <v>11506</v>
      </c>
      <c r="J734" s="63" t="str">
        <f t="shared" si="55"/>
        <v>IC.IT.050303</v>
      </c>
      <c r="K734" s="61" t="s">
        <v>12175</v>
      </c>
      <c r="L734" s="167" t="str">
        <f t="shared" si="56"/>
        <v xml:space="preserve">      Warmer than opposite body part</v>
      </c>
      <c r="M734" s="168" t="str">
        <f t="shared" si="57"/>
        <v>PI.IC.IT.050303.01</v>
      </c>
      <c r="N734" s="168"/>
      <c r="O734" s="168" t="str">
        <f t="shared" si="58"/>
        <v>PH.IC.IT.050303.01</v>
      </c>
      <c r="Q734" s="168" t="str">
        <f t="shared" si="59"/>
        <v>CL.IC.IT.050303.01</v>
      </c>
    </row>
    <row r="735" spans="1:19" s="167" customFormat="1" ht="15">
      <c r="A735" s="167" t="s">
        <v>9344</v>
      </c>
      <c r="C735" s="61" t="s">
        <v>212</v>
      </c>
      <c r="E735" s="61" t="s">
        <v>12185</v>
      </c>
      <c r="F735" s="167" t="s">
        <v>9334</v>
      </c>
      <c r="G735" s="167" t="s">
        <v>9522</v>
      </c>
      <c r="H735" s="61" t="s">
        <v>11</v>
      </c>
      <c r="I735" s="167" t="s">
        <v>11508</v>
      </c>
      <c r="J735" s="63" t="str">
        <f t="shared" si="55"/>
        <v>IC.IT.050304</v>
      </c>
      <c r="K735" s="61" t="s">
        <v>12175</v>
      </c>
      <c r="L735" s="167" t="str">
        <f t="shared" si="56"/>
        <v xml:space="preserve">      Cooler than general body temperature</v>
      </c>
      <c r="M735" s="168" t="str">
        <f t="shared" si="57"/>
        <v>PI.IC.IT.050304.01</v>
      </c>
      <c r="N735" s="168"/>
      <c r="O735" s="168" t="str">
        <f t="shared" si="58"/>
        <v>PH.IC.IT.050304.01</v>
      </c>
      <c r="Q735" s="168" t="str">
        <f t="shared" si="59"/>
        <v>CL.IC.IT.050304.01</v>
      </c>
    </row>
    <row r="736" spans="1:19" s="167" customFormat="1" ht="15">
      <c r="A736" s="167" t="s">
        <v>9344</v>
      </c>
      <c r="C736" s="61" t="s">
        <v>212</v>
      </c>
      <c r="E736" s="61" t="s">
        <v>12185</v>
      </c>
      <c r="F736" s="167" t="s">
        <v>9334</v>
      </c>
      <c r="G736" s="167" t="s">
        <v>9524</v>
      </c>
      <c r="H736" s="61" t="s">
        <v>212</v>
      </c>
      <c r="I736" s="167" t="s">
        <v>11510</v>
      </c>
      <c r="J736" s="63" t="str">
        <f t="shared" si="55"/>
        <v>IC.IT.050305</v>
      </c>
      <c r="K736" s="61" t="s">
        <v>12175</v>
      </c>
      <c r="L736" s="167" t="str">
        <f t="shared" si="56"/>
        <v xml:space="preserve">      Cooler than opposite body part</v>
      </c>
      <c r="M736" s="168" t="str">
        <f t="shared" si="57"/>
        <v>PI.IC.IT.050305.01</v>
      </c>
      <c r="N736" s="168"/>
      <c r="O736" s="168" t="str">
        <f t="shared" si="58"/>
        <v>PH.IC.IT.050305.01</v>
      </c>
      <c r="Q736" s="168" t="str">
        <f t="shared" si="59"/>
        <v>CL.IC.IT.050305.01</v>
      </c>
    </row>
    <row r="737" spans="1:19" s="167" customFormat="1" ht="15">
      <c r="A737" s="167" t="s">
        <v>9101</v>
      </c>
      <c r="C737" s="61" t="s">
        <v>212</v>
      </c>
      <c r="E737" s="61" t="s">
        <v>12185</v>
      </c>
      <c r="F737" s="167" t="s">
        <v>9335</v>
      </c>
      <c r="G737" s="61" t="s">
        <v>9270</v>
      </c>
      <c r="H737" s="61" t="s">
        <v>6988</v>
      </c>
      <c r="I737" s="61" t="s">
        <v>9271</v>
      </c>
      <c r="J737" s="63" t="str">
        <f t="shared" si="55"/>
        <v>IC.IT.050306</v>
      </c>
      <c r="K737" s="61" t="s">
        <v>12175</v>
      </c>
      <c r="L737" s="167" t="str">
        <f t="shared" si="56"/>
        <v xml:space="preserve"> Unable to Assess</v>
      </c>
      <c r="M737" s="168" t="str">
        <f t="shared" si="57"/>
        <v>PI.IC.IT.050306.01</v>
      </c>
      <c r="N737" s="168"/>
      <c r="O737" s="168" t="str">
        <f t="shared" si="58"/>
        <v>PH.IC.IT.050306.01</v>
      </c>
      <c r="Q737" s="168" t="str">
        <f t="shared" si="59"/>
        <v>CL.IC.IT.050306.01</v>
      </c>
      <c r="R737" s="167" t="s">
        <v>12465</v>
      </c>
      <c r="S737" s="167">
        <v>147</v>
      </c>
    </row>
    <row r="738" spans="1:19" s="167" customFormat="1" ht="15">
      <c r="A738" s="167" t="s">
        <v>9344</v>
      </c>
      <c r="C738" s="61" t="s">
        <v>212</v>
      </c>
      <c r="D738" s="167" t="s">
        <v>9272</v>
      </c>
      <c r="E738" s="61" t="s">
        <v>12594</v>
      </c>
      <c r="F738" s="167" t="s">
        <v>9334</v>
      </c>
      <c r="G738" s="167" t="s">
        <v>9440</v>
      </c>
      <c r="H738" s="61" t="s">
        <v>1702</v>
      </c>
      <c r="I738" s="167" t="s">
        <v>10029</v>
      </c>
      <c r="J738" s="63" t="str">
        <f t="shared" si="55"/>
        <v>IC.IT.050401</v>
      </c>
      <c r="K738" s="61" t="s">
        <v>1702</v>
      </c>
      <c r="L738" s="167" t="str">
        <f t="shared" si="56"/>
        <v xml:space="preserve">      Staples</v>
      </c>
      <c r="M738" s="168" t="str">
        <f t="shared" si="57"/>
        <v>PI.IC.IT.050401.01</v>
      </c>
      <c r="N738" s="168"/>
      <c r="O738" s="168" t="str">
        <f t="shared" si="58"/>
        <v>PH.IC.IT.050401.01</v>
      </c>
      <c r="Q738" s="168" t="str">
        <f t="shared" si="59"/>
        <v>CL.IC.IT.050401.01</v>
      </c>
    </row>
    <row r="739" spans="1:19" s="167" customFormat="1" ht="15">
      <c r="A739" s="167" t="s">
        <v>9344</v>
      </c>
      <c r="C739" s="61" t="s">
        <v>212</v>
      </c>
      <c r="E739" s="61" t="s">
        <v>12594</v>
      </c>
      <c r="F739" s="167" t="s">
        <v>9334</v>
      </c>
      <c r="G739" s="167" t="s">
        <v>10191</v>
      </c>
      <c r="H739" s="61" t="s">
        <v>12182</v>
      </c>
      <c r="I739" s="167" t="s">
        <v>10756</v>
      </c>
      <c r="J739" s="63" t="str">
        <f t="shared" si="55"/>
        <v>IC.IT.050402</v>
      </c>
      <c r="K739" s="61" t="s">
        <v>1702</v>
      </c>
      <c r="L739" s="167" t="str">
        <f t="shared" si="56"/>
        <v xml:space="preserve">     Sutures</v>
      </c>
      <c r="M739" s="168" t="str">
        <f t="shared" si="57"/>
        <v>PI.IC.IT.050402.01</v>
      </c>
      <c r="N739" s="168"/>
      <c r="O739" s="168" t="str">
        <f t="shared" si="58"/>
        <v>PH.IC.IT.050402.01</v>
      </c>
      <c r="Q739" s="168" t="str">
        <f t="shared" si="59"/>
        <v>CL.IC.IT.050402.01</v>
      </c>
    </row>
    <row r="740" spans="1:19" s="167" customFormat="1" ht="15">
      <c r="A740" s="167" t="s">
        <v>9344</v>
      </c>
      <c r="C740" s="61" t="s">
        <v>212</v>
      </c>
      <c r="E740" s="61" t="s">
        <v>12594</v>
      </c>
      <c r="F740" s="167" t="s">
        <v>9334</v>
      </c>
      <c r="G740" s="167" t="s">
        <v>9881</v>
      </c>
      <c r="H740" s="61" t="s">
        <v>12592</v>
      </c>
      <c r="I740" s="167" t="s">
        <v>9882</v>
      </c>
      <c r="J740" s="63" t="str">
        <f t="shared" si="55"/>
        <v>IC.IT.050403</v>
      </c>
      <c r="K740" s="61" t="s">
        <v>1702</v>
      </c>
      <c r="L740" s="167" t="str">
        <f t="shared" si="56"/>
        <v xml:space="preserve">      Steri-strips</v>
      </c>
      <c r="M740" s="168" t="str">
        <f t="shared" si="57"/>
        <v>PI.IC.IT.050403.01</v>
      </c>
      <c r="N740" s="168"/>
      <c r="O740" s="168" t="str">
        <f t="shared" si="58"/>
        <v>PH.IC.IT.050403.01</v>
      </c>
      <c r="Q740" s="168" t="str">
        <f t="shared" si="59"/>
        <v>CL.IC.IT.050403.01</v>
      </c>
    </row>
    <row r="741" spans="1:19" s="167" customFormat="1" ht="15">
      <c r="A741" s="167" t="s">
        <v>9344</v>
      </c>
      <c r="C741" s="61" t="s">
        <v>212</v>
      </c>
      <c r="E741" s="61" t="s">
        <v>12594</v>
      </c>
      <c r="F741" s="167" t="s">
        <v>9334</v>
      </c>
      <c r="G741" s="167" t="s">
        <v>9883</v>
      </c>
      <c r="H741" s="61" t="s">
        <v>12594</v>
      </c>
      <c r="I741" s="167" t="s">
        <v>9934</v>
      </c>
      <c r="J741" s="63" t="str">
        <f t="shared" si="55"/>
        <v>IC.IT.050404</v>
      </c>
      <c r="K741" s="61" t="s">
        <v>1702</v>
      </c>
      <c r="L741" s="167" t="str">
        <f t="shared" si="56"/>
        <v xml:space="preserve">      Retention sutures</v>
      </c>
      <c r="M741" s="168" t="str">
        <f t="shared" si="57"/>
        <v>PI.IC.IT.050404.01</v>
      </c>
      <c r="N741" s="168"/>
      <c r="O741" s="168" t="str">
        <f t="shared" si="58"/>
        <v>PH.IC.IT.050404.01</v>
      </c>
      <c r="Q741" s="168" t="str">
        <f t="shared" si="59"/>
        <v>CL.IC.IT.050404.01</v>
      </c>
    </row>
    <row r="742" spans="1:19" s="167" customFormat="1" ht="15">
      <c r="A742" s="167" t="s">
        <v>9344</v>
      </c>
      <c r="C742" s="61" t="s">
        <v>212</v>
      </c>
      <c r="E742" s="61" t="s">
        <v>12594</v>
      </c>
      <c r="F742" s="167" t="s">
        <v>9334</v>
      </c>
      <c r="G742" s="167" t="s">
        <v>9884</v>
      </c>
      <c r="H742" s="61" t="s">
        <v>212</v>
      </c>
      <c r="I742" s="167" t="s">
        <v>9740</v>
      </c>
      <c r="J742" s="63" t="str">
        <f t="shared" si="55"/>
        <v>IC.IT.050405</v>
      </c>
      <c r="K742" s="61" t="s">
        <v>1702</v>
      </c>
      <c r="L742" s="167" t="str">
        <f t="shared" si="56"/>
        <v xml:space="preserve">      Glue</v>
      </c>
      <c r="M742" s="168" t="str">
        <f t="shared" si="57"/>
        <v>PI.IC.IT.050405.01</v>
      </c>
      <c r="N742" s="168"/>
      <c r="O742" s="168" t="str">
        <f t="shared" si="58"/>
        <v>PH.IC.IT.050405.01</v>
      </c>
      <c r="Q742" s="168" t="str">
        <f t="shared" si="59"/>
        <v>CL.IC.IT.050405.01</v>
      </c>
    </row>
    <row r="743" spans="1:19" s="167" customFormat="1" ht="15">
      <c r="A743" s="167" t="s">
        <v>9344</v>
      </c>
      <c r="C743" s="61" t="s">
        <v>212</v>
      </c>
      <c r="E743" s="61" t="s">
        <v>11</v>
      </c>
      <c r="F743" s="167" t="s">
        <v>9334</v>
      </c>
      <c r="G743" s="167" t="s">
        <v>9741</v>
      </c>
      <c r="H743" s="61" t="s">
        <v>6988</v>
      </c>
      <c r="I743" s="167" t="s">
        <v>9742</v>
      </c>
      <c r="J743" s="63" t="str">
        <f t="shared" si="55"/>
        <v>IC.IT.050406</v>
      </c>
      <c r="K743" s="61" t="s">
        <v>12175</v>
      </c>
      <c r="L743" s="167" t="str">
        <f t="shared" si="56"/>
        <v xml:space="preserve">      Not closed</v>
      </c>
      <c r="M743" s="168" t="str">
        <f t="shared" si="57"/>
        <v>PI.IC.IT.050406.01</v>
      </c>
      <c r="N743" s="168"/>
      <c r="O743" s="168" t="str">
        <f t="shared" si="58"/>
        <v>PH.IC.IT.050406.01</v>
      </c>
      <c r="Q743" s="168" t="str">
        <f t="shared" si="59"/>
        <v>CL.IC.IT.050406.01</v>
      </c>
    </row>
    <row r="744" spans="1:19" s="167" customFormat="1" ht="15">
      <c r="A744" s="167" t="s">
        <v>9344</v>
      </c>
      <c r="C744" s="61" t="s">
        <v>212</v>
      </c>
      <c r="E744" s="61" t="s">
        <v>11</v>
      </c>
      <c r="F744" s="167" t="s">
        <v>9335</v>
      </c>
      <c r="G744" s="61" t="s">
        <v>9393</v>
      </c>
      <c r="H744" s="61" t="s">
        <v>573</v>
      </c>
      <c r="I744" s="61" t="s">
        <v>9394</v>
      </c>
      <c r="J744" s="63" t="str">
        <f t="shared" si="55"/>
        <v>IC.IT.050407</v>
      </c>
      <c r="K744" s="61" t="s">
        <v>12175</v>
      </c>
      <c r="L744" s="167" t="str">
        <f t="shared" si="56"/>
        <v xml:space="preserve">  Wound vac</v>
      </c>
      <c r="M744" s="168" t="str">
        <f t="shared" si="57"/>
        <v>PI.IC.IT.050407.01</v>
      </c>
      <c r="N744" s="168"/>
      <c r="O744" s="168" t="str">
        <f t="shared" si="58"/>
        <v>PH.IC.IT.050407.01</v>
      </c>
      <c r="Q744" s="168" t="str">
        <f t="shared" si="59"/>
        <v>CL.IC.IT.050407.01</v>
      </c>
      <c r="R744" s="167" t="s">
        <v>12465</v>
      </c>
      <c r="S744" s="167">
        <v>145</v>
      </c>
    </row>
    <row r="745" spans="1:19" s="167" customFormat="1" ht="15">
      <c r="A745" s="167" t="s">
        <v>9344</v>
      </c>
      <c r="C745" s="61" t="s">
        <v>212</v>
      </c>
      <c r="E745" s="61" t="s">
        <v>11</v>
      </c>
      <c r="F745" s="167" t="s">
        <v>9335</v>
      </c>
      <c r="G745" s="61" t="s">
        <v>7339</v>
      </c>
      <c r="H745" s="61" t="s">
        <v>92</v>
      </c>
      <c r="I745" s="61" t="s">
        <v>9271</v>
      </c>
      <c r="J745" s="63" t="str">
        <f t="shared" si="55"/>
        <v>IC.IT.050408</v>
      </c>
      <c r="K745" s="61" t="s">
        <v>12175</v>
      </c>
      <c r="L745" s="167" t="str">
        <f t="shared" si="56"/>
        <v>Unable to assess</v>
      </c>
      <c r="M745" s="168" t="str">
        <f t="shared" si="57"/>
        <v>PI.IC.IT.050408.01</v>
      </c>
      <c r="N745" s="168"/>
      <c r="O745" s="168" t="str">
        <f t="shared" si="58"/>
        <v>PH.IC.IT.050408.01</v>
      </c>
      <c r="Q745" s="168" t="str">
        <f t="shared" si="59"/>
        <v>CL.IC.IT.050408.01</v>
      </c>
      <c r="R745" s="167" t="s">
        <v>12465</v>
      </c>
      <c r="S745" s="167">
        <v>148</v>
      </c>
    </row>
    <row r="746" spans="1:19" s="167" customFormat="1" ht="15">
      <c r="A746" s="167" t="s">
        <v>9344</v>
      </c>
      <c r="C746" s="61" t="s">
        <v>212</v>
      </c>
      <c r="D746" s="167" t="s">
        <v>8040</v>
      </c>
      <c r="E746" s="61" t="s">
        <v>212</v>
      </c>
      <c r="F746" s="167" t="s">
        <v>9334</v>
      </c>
      <c r="G746" s="167" t="s">
        <v>9743</v>
      </c>
      <c r="H746" s="61" t="s">
        <v>1702</v>
      </c>
      <c r="I746" s="167" t="s">
        <v>12157</v>
      </c>
      <c r="J746" s="63" t="str">
        <f t="shared" si="55"/>
        <v>IC.IT.050501</v>
      </c>
      <c r="K746" s="61" t="s">
        <v>1702</v>
      </c>
      <c r="L746" s="167" t="str">
        <f t="shared" si="56"/>
        <v xml:space="preserve">      None</v>
      </c>
      <c r="M746" s="168" t="str">
        <f t="shared" si="57"/>
        <v>PI.IC.IT.050501.01</v>
      </c>
      <c r="N746" s="168"/>
      <c r="O746" s="168" t="str">
        <f t="shared" si="58"/>
        <v>PH.IC.IT.050501.01</v>
      </c>
      <c r="Q746" s="168" t="str">
        <f t="shared" si="59"/>
        <v>CL.IC.IT.050501.01</v>
      </c>
    </row>
    <row r="747" spans="1:19" s="167" customFormat="1" ht="15">
      <c r="A747" s="167" t="s">
        <v>9344</v>
      </c>
      <c r="C747" s="61" t="s">
        <v>212</v>
      </c>
      <c r="E747" s="61" t="s">
        <v>212</v>
      </c>
      <c r="F747" s="167" t="s">
        <v>9334</v>
      </c>
      <c r="G747" s="167" t="s">
        <v>9744</v>
      </c>
      <c r="H747" s="61" t="s">
        <v>12182</v>
      </c>
      <c r="I747" s="167" t="s">
        <v>11512</v>
      </c>
      <c r="J747" s="63" t="str">
        <f t="shared" si="55"/>
        <v>IC.IT.050502</v>
      </c>
      <c r="K747" s="61" t="s">
        <v>1702</v>
      </c>
      <c r="L747" s="167" t="str">
        <f t="shared" si="56"/>
        <v xml:space="preserve">      Abdominal binder</v>
      </c>
      <c r="M747" s="168" t="str">
        <f t="shared" si="57"/>
        <v>PI.IC.IT.050502.01</v>
      </c>
      <c r="N747" s="168"/>
      <c r="O747" s="168" t="str">
        <f t="shared" si="58"/>
        <v>PH.IC.IT.050502.01</v>
      </c>
      <c r="Q747" s="168" t="str">
        <f t="shared" si="59"/>
        <v>CL.IC.IT.050502.01</v>
      </c>
    </row>
    <row r="748" spans="1:19" s="167" customFormat="1" ht="15">
      <c r="A748" s="167" t="s">
        <v>9344</v>
      </c>
      <c r="C748" s="61" t="s">
        <v>212</v>
      </c>
      <c r="E748" s="61" t="s">
        <v>212</v>
      </c>
      <c r="F748" s="167" t="s">
        <v>9334</v>
      </c>
      <c r="G748" s="167" t="s">
        <v>9599</v>
      </c>
      <c r="H748" s="61" t="s">
        <v>12592</v>
      </c>
      <c r="I748" s="167" t="s">
        <v>11514</v>
      </c>
      <c r="J748" s="63" t="str">
        <f t="shared" si="55"/>
        <v>IC.IT.050503</v>
      </c>
      <c r="K748" s="61" t="s">
        <v>1702</v>
      </c>
      <c r="L748" s="167" t="str">
        <f t="shared" si="56"/>
        <v xml:space="preserve">      Ace wrap</v>
      </c>
      <c r="M748" s="168" t="str">
        <f t="shared" si="57"/>
        <v>PI.IC.IT.050503.01</v>
      </c>
      <c r="N748" s="168"/>
      <c r="O748" s="168" t="str">
        <f t="shared" si="58"/>
        <v>PH.IC.IT.050503.01</v>
      </c>
      <c r="Q748" s="168" t="str">
        <f t="shared" si="59"/>
        <v>CL.IC.IT.050503.01</v>
      </c>
    </row>
    <row r="749" spans="1:19" s="167" customFormat="1" ht="15">
      <c r="A749" s="167" t="s">
        <v>9344</v>
      </c>
      <c r="C749" s="61" t="s">
        <v>212</v>
      </c>
      <c r="E749" s="61" t="s">
        <v>212</v>
      </c>
      <c r="F749" s="167" t="s">
        <v>9334</v>
      </c>
      <c r="G749" s="167" t="s">
        <v>9600</v>
      </c>
      <c r="H749" s="61" t="s">
        <v>12594</v>
      </c>
      <c r="I749" s="167" t="s">
        <v>11516</v>
      </c>
      <c r="J749" s="63" t="str">
        <f t="shared" si="55"/>
        <v>IC.IT.050504</v>
      </c>
      <c r="K749" s="61" t="s">
        <v>1702</v>
      </c>
      <c r="L749" s="167" t="str">
        <f t="shared" si="56"/>
        <v xml:space="preserve">      Montgomery Straps</v>
      </c>
      <c r="M749" s="168" t="str">
        <f t="shared" si="57"/>
        <v>PI.IC.IT.050504.01</v>
      </c>
      <c r="N749" s="168"/>
      <c r="O749" s="168" t="str">
        <f t="shared" si="58"/>
        <v>PH.IC.IT.050504.01</v>
      </c>
      <c r="Q749" s="168" t="str">
        <f t="shared" si="59"/>
        <v>CL.IC.IT.050504.01</v>
      </c>
    </row>
    <row r="750" spans="1:19" s="167" customFormat="1" ht="15">
      <c r="A750" s="167" t="s">
        <v>9344</v>
      </c>
      <c r="C750" s="61" t="s">
        <v>212</v>
      </c>
      <c r="E750" s="61" t="s">
        <v>212</v>
      </c>
      <c r="F750" s="167" t="s">
        <v>9334</v>
      </c>
      <c r="G750" s="167" t="s">
        <v>9601</v>
      </c>
      <c r="H750" s="61" t="s">
        <v>212</v>
      </c>
      <c r="I750" s="167" t="s">
        <v>9750</v>
      </c>
      <c r="J750" s="63" t="str">
        <f t="shared" si="55"/>
        <v>IC.IT.050505</v>
      </c>
      <c r="K750" s="61" t="s">
        <v>1702</v>
      </c>
      <c r="L750" s="167" t="str">
        <f t="shared" si="56"/>
        <v xml:space="preserve">      Sling</v>
      </c>
      <c r="M750" s="168" t="str">
        <f t="shared" si="57"/>
        <v>PI.IC.IT.050505.01</v>
      </c>
      <c r="N750" s="168"/>
      <c r="O750" s="168" t="str">
        <f t="shared" si="58"/>
        <v>PH.IC.IT.050505.01</v>
      </c>
      <c r="Q750" s="168" t="str">
        <f t="shared" si="59"/>
        <v>CL.IC.IT.050505.01</v>
      </c>
    </row>
    <row r="751" spans="1:19" s="167" customFormat="1" ht="14" customHeight="1">
      <c r="A751" s="167" t="s">
        <v>9344</v>
      </c>
      <c r="C751" s="61" t="s">
        <v>212</v>
      </c>
      <c r="E751" s="61" t="s">
        <v>212</v>
      </c>
      <c r="F751" s="167" t="s">
        <v>9335</v>
      </c>
      <c r="G751" s="61" t="s">
        <v>9270</v>
      </c>
      <c r="H751" s="61" t="s">
        <v>6988</v>
      </c>
      <c r="I751" s="61" t="s">
        <v>9271</v>
      </c>
      <c r="J751" s="63" t="str">
        <f t="shared" si="55"/>
        <v>IC.IT.050506</v>
      </c>
      <c r="K751" s="61" t="s">
        <v>1702</v>
      </c>
      <c r="L751" s="167" t="str">
        <f t="shared" si="56"/>
        <v xml:space="preserve"> Unable to Assess</v>
      </c>
      <c r="M751" s="168" t="str">
        <f t="shared" si="57"/>
        <v>PI.IC.IT.050506.01</v>
      </c>
      <c r="N751" s="168"/>
      <c r="O751" s="168" t="str">
        <f t="shared" si="58"/>
        <v>PH.IC.IT.050506.01</v>
      </c>
      <c r="Q751" s="168" t="str">
        <f t="shared" si="59"/>
        <v>CL.IC.IT.050506.01</v>
      </c>
      <c r="R751" s="167" t="s">
        <v>12465</v>
      </c>
      <c r="S751" s="167">
        <v>149</v>
      </c>
    </row>
    <row r="752" spans="1:19" s="167" customFormat="1" ht="15">
      <c r="A752" s="167" t="s">
        <v>9344</v>
      </c>
      <c r="C752" s="61" t="s">
        <v>212</v>
      </c>
      <c r="E752" s="61" t="s">
        <v>212</v>
      </c>
      <c r="F752" s="167" t="s">
        <v>9335</v>
      </c>
      <c r="G752" s="61" t="s">
        <v>8842</v>
      </c>
      <c r="H752" s="61" t="s">
        <v>573</v>
      </c>
      <c r="I752" s="61" t="s">
        <v>8842</v>
      </c>
      <c r="J752" s="63" t="str">
        <f t="shared" si="55"/>
        <v>IC.IT.050507</v>
      </c>
      <c r="K752" s="61" t="s">
        <v>1702</v>
      </c>
      <c r="L752" s="167" t="str">
        <f t="shared" si="56"/>
        <v>Other</v>
      </c>
      <c r="M752" s="168" t="str">
        <f t="shared" si="57"/>
        <v>PI.IC.IT.050507.01</v>
      </c>
      <c r="N752" s="168"/>
      <c r="O752" s="168" t="str">
        <f t="shared" si="58"/>
        <v>PH.IC.IT.050507.01</v>
      </c>
      <c r="Q752" s="168" t="str">
        <f t="shared" si="59"/>
        <v>CL.IC.IT.050507.01</v>
      </c>
      <c r="R752" s="167" t="s">
        <v>12465</v>
      </c>
      <c r="S752" s="167">
        <v>153</v>
      </c>
    </row>
    <row r="753" spans="1:45" s="145" customFormat="1" ht="16">
      <c r="A753" s="145" t="s">
        <v>9344</v>
      </c>
      <c r="C753" s="170" t="s">
        <v>212</v>
      </c>
      <c r="D753" s="145" t="s">
        <v>9395</v>
      </c>
      <c r="E753" s="170" t="s">
        <v>6988</v>
      </c>
      <c r="F753" s="145" t="s">
        <v>14652</v>
      </c>
      <c r="G753" s="145" t="s">
        <v>9743</v>
      </c>
      <c r="H753" s="170" t="s">
        <v>1702</v>
      </c>
      <c r="I753" s="145" t="s">
        <v>12157</v>
      </c>
      <c r="J753" s="171" t="str">
        <f t="shared" si="55"/>
        <v>IC.IT.050601</v>
      </c>
      <c r="K753" s="170" t="s">
        <v>12175</v>
      </c>
      <c r="L753" s="145" t="str">
        <f t="shared" si="56"/>
        <v xml:space="preserve">      None</v>
      </c>
      <c r="M753" s="171" t="str">
        <f t="shared" si="57"/>
        <v>PI.IC.IT.050601.01</v>
      </c>
      <c r="N753" s="171"/>
      <c r="O753" s="171" t="str">
        <f t="shared" si="58"/>
        <v>PH.IC.IT.050601.01</v>
      </c>
      <c r="Q753" s="171" t="str">
        <f t="shared" si="59"/>
        <v>CL.IC.IT.050601.01</v>
      </c>
      <c r="AR753" s="145" t="s">
        <v>12773</v>
      </c>
      <c r="AS753" s="145">
        <v>1749</v>
      </c>
    </row>
    <row r="754" spans="1:45" s="145" customFormat="1" ht="16">
      <c r="A754" s="145" t="s">
        <v>9344</v>
      </c>
      <c r="C754" s="170" t="s">
        <v>212</v>
      </c>
      <c r="E754" s="170" t="s">
        <v>6988</v>
      </c>
      <c r="F754" s="145" t="s">
        <v>14652</v>
      </c>
      <c r="G754" s="145" t="s">
        <v>9608</v>
      </c>
      <c r="H754" s="170" t="s">
        <v>1863</v>
      </c>
      <c r="I754" s="145" t="s">
        <v>9609</v>
      </c>
      <c r="J754" s="171" t="str">
        <f t="shared" si="55"/>
        <v>IC.IT.050602</v>
      </c>
      <c r="K754" s="170" t="s">
        <v>12175</v>
      </c>
      <c r="L754" s="145" t="str">
        <f t="shared" si="56"/>
        <v xml:space="preserve">      Scant</v>
      </c>
      <c r="M754" s="171" t="str">
        <f t="shared" si="57"/>
        <v>PI.IC.IT.050602.01</v>
      </c>
      <c r="N754" s="171"/>
      <c r="O754" s="171" t="str">
        <f t="shared" si="58"/>
        <v>PH.IC.IT.050602.01</v>
      </c>
      <c r="Q754" s="171" t="str">
        <f t="shared" si="59"/>
        <v>CL.IC.IT.050602.01</v>
      </c>
      <c r="AR754" s="145" t="s">
        <v>12773</v>
      </c>
      <c r="AS754" s="145">
        <v>1749</v>
      </c>
    </row>
    <row r="755" spans="1:45" s="145" customFormat="1" ht="16">
      <c r="A755" s="145" t="s">
        <v>9344</v>
      </c>
      <c r="C755" s="170" t="s">
        <v>212</v>
      </c>
      <c r="E755" s="170" t="s">
        <v>6988</v>
      </c>
      <c r="F755" s="145" t="s">
        <v>14652</v>
      </c>
      <c r="G755" s="145" t="s">
        <v>9610</v>
      </c>
      <c r="H755" s="170" t="s">
        <v>12185</v>
      </c>
      <c r="I755" s="145" t="s">
        <v>9423</v>
      </c>
      <c r="J755" s="171" t="str">
        <f t="shared" si="55"/>
        <v>IC.IT.050603</v>
      </c>
      <c r="K755" s="170" t="s">
        <v>12175</v>
      </c>
      <c r="L755" s="145" t="str">
        <f t="shared" si="56"/>
        <v xml:space="preserve">      Small</v>
      </c>
      <c r="M755" s="171" t="str">
        <f t="shared" si="57"/>
        <v>PI.IC.IT.050603.01</v>
      </c>
      <c r="N755" s="171"/>
      <c r="O755" s="171" t="str">
        <f t="shared" si="58"/>
        <v>PH.IC.IT.050603.01</v>
      </c>
      <c r="Q755" s="171" t="str">
        <f t="shared" si="59"/>
        <v>CL.IC.IT.050603.01</v>
      </c>
      <c r="AR755" s="145" t="s">
        <v>12773</v>
      </c>
      <c r="AS755" s="145">
        <v>1749</v>
      </c>
    </row>
    <row r="756" spans="1:45" s="145" customFormat="1" ht="16">
      <c r="A756" s="145" t="s">
        <v>9344</v>
      </c>
      <c r="C756" s="170" t="s">
        <v>212</v>
      </c>
      <c r="E756" s="170" t="s">
        <v>6988</v>
      </c>
      <c r="F756" s="145" t="s">
        <v>14652</v>
      </c>
      <c r="G756" s="145" t="s">
        <v>9424</v>
      </c>
      <c r="H756" s="170" t="s">
        <v>11</v>
      </c>
      <c r="I756" s="145" t="s">
        <v>10117</v>
      </c>
      <c r="J756" s="171" t="str">
        <f t="shared" si="55"/>
        <v>IC.IT.050604</v>
      </c>
      <c r="K756" s="170" t="s">
        <v>12175</v>
      </c>
      <c r="L756" s="145" t="str">
        <f t="shared" si="56"/>
        <v xml:space="preserve">      Moderate</v>
      </c>
      <c r="M756" s="171" t="str">
        <f t="shared" si="57"/>
        <v>PI.IC.IT.050604.01</v>
      </c>
      <c r="N756" s="171"/>
      <c r="O756" s="171" t="str">
        <f t="shared" si="58"/>
        <v>PH.IC.IT.050604.01</v>
      </c>
      <c r="Q756" s="171" t="str">
        <f t="shared" si="59"/>
        <v>CL.IC.IT.050604.01</v>
      </c>
      <c r="AR756" s="145" t="s">
        <v>12773</v>
      </c>
      <c r="AS756" s="145">
        <v>1749</v>
      </c>
    </row>
    <row r="757" spans="1:45" s="145" customFormat="1" ht="16">
      <c r="A757" s="145" t="s">
        <v>9344</v>
      </c>
      <c r="C757" s="170" t="s">
        <v>212</v>
      </c>
      <c r="E757" s="170" t="s">
        <v>6988</v>
      </c>
      <c r="F757" s="145" t="s">
        <v>14652</v>
      </c>
      <c r="G757" s="145" t="s">
        <v>9425</v>
      </c>
      <c r="H757" s="170" t="s">
        <v>212</v>
      </c>
      <c r="I757" s="145" t="s">
        <v>9426</v>
      </c>
      <c r="J757" s="171" t="str">
        <f t="shared" si="55"/>
        <v>IC.IT.050605</v>
      </c>
      <c r="K757" s="170" t="s">
        <v>12175</v>
      </c>
      <c r="L757" s="145" t="str">
        <f t="shared" si="56"/>
        <v xml:space="preserve">      Large</v>
      </c>
      <c r="M757" s="171" t="str">
        <f t="shared" si="57"/>
        <v>PI.IC.IT.050605.01</v>
      </c>
      <c r="N757" s="171"/>
      <c r="O757" s="171" t="str">
        <f t="shared" si="58"/>
        <v>PH.IC.IT.050605.01</v>
      </c>
      <c r="Q757" s="171" t="str">
        <f t="shared" si="59"/>
        <v>CL.IC.IT.050605.01</v>
      </c>
      <c r="AR757" s="145" t="s">
        <v>12773</v>
      </c>
      <c r="AS757" s="145">
        <v>1749</v>
      </c>
    </row>
    <row r="758" spans="1:45" s="145" customFormat="1" ht="16">
      <c r="A758" s="145" t="s">
        <v>9344</v>
      </c>
      <c r="C758" s="170" t="s">
        <v>212</v>
      </c>
      <c r="E758" s="170" t="s">
        <v>6988</v>
      </c>
      <c r="F758" s="145" t="s">
        <v>14652</v>
      </c>
      <c r="G758" s="145" t="s">
        <v>9427</v>
      </c>
      <c r="H758" s="170" t="s">
        <v>6988</v>
      </c>
      <c r="I758" s="145" t="s">
        <v>9428</v>
      </c>
      <c r="J758" s="171" t="str">
        <f t="shared" si="55"/>
        <v>IC.IT.050606</v>
      </c>
      <c r="K758" s="170" t="s">
        <v>12175</v>
      </c>
      <c r="L758" s="145" t="str">
        <f t="shared" si="56"/>
        <v xml:space="preserve">      Copious</v>
      </c>
      <c r="M758" s="171" t="str">
        <f t="shared" si="57"/>
        <v>PI.IC.IT.050606.01</v>
      </c>
      <c r="N758" s="171"/>
      <c r="O758" s="171" t="str">
        <f t="shared" si="58"/>
        <v>PH.IC.IT.050606.01</v>
      </c>
      <c r="Q758" s="171" t="str">
        <f t="shared" si="59"/>
        <v>CL.IC.IT.050606.01</v>
      </c>
      <c r="AR758" s="145" t="s">
        <v>12773</v>
      </c>
      <c r="AS758" s="145">
        <v>1749</v>
      </c>
    </row>
    <row r="759" spans="1:45" s="145" customFormat="1" ht="16">
      <c r="A759" s="145" t="s">
        <v>9344</v>
      </c>
      <c r="C759" s="170" t="s">
        <v>212</v>
      </c>
      <c r="E759" s="170" t="s">
        <v>6988</v>
      </c>
      <c r="F759" s="145" t="s">
        <v>14652</v>
      </c>
      <c r="G759" s="170" t="s">
        <v>9270</v>
      </c>
      <c r="H759" s="170" t="s">
        <v>573</v>
      </c>
      <c r="I759" s="170" t="s">
        <v>9271</v>
      </c>
      <c r="J759" s="171" t="str">
        <f t="shared" si="55"/>
        <v>IC.IT.050607</v>
      </c>
      <c r="K759" s="170" t="s">
        <v>12175</v>
      </c>
      <c r="L759" s="145" t="str">
        <f t="shared" si="56"/>
        <v xml:space="preserve"> Unable to Assess</v>
      </c>
      <c r="M759" s="171" t="str">
        <f t="shared" si="57"/>
        <v>PI.IC.IT.050607.01</v>
      </c>
      <c r="N759" s="171"/>
      <c r="O759" s="171" t="str">
        <f t="shared" si="58"/>
        <v>PH.IC.IT.050607.01</v>
      </c>
      <c r="Q759" s="171" t="str">
        <f t="shared" si="59"/>
        <v>CL.IC.IT.050607.01</v>
      </c>
      <c r="R759" s="145" t="s">
        <v>12465</v>
      </c>
      <c r="S759" s="145">
        <v>150</v>
      </c>
      <c r="AR759" s="145" t="s">
        <v>12773</v>
      </c>
      <c r="AS759" s="145">
        <v>1749</v>
      </c>
    </row>
    <row r="760" spans="1:45" s="145" customFormat="1" ht="16">
      <c r="A760" s="145" t="s">
        <v>9344</v>
      </c>
      <c r="C760" s="170" t="s">
        <v>212</v>
      </c>
      <c r="D760" s="145" t="s">
        <v>9435</v>
      </c>
      <c r="E760" s="170" t="s">
        <v>573</v>
      </c>
      <c r="F760" s="145" t="s">
        <v>14652</v>
      </c>
      <c r="G760" s="145" t="s">
        <v>9436</v>
      </c>
      <c r="H760" s="170" t="s">
        <v>12175</v>
      </c>
      <c r="I760" s="145" t="s">
        <v>11179</v>
      </c>
      <c r="J760" s="171" t="str">
        <f t="shared" si="55"/>
        <v>IC.IT.050701</v>
      </c>
      <c r="K760" s="170" t="s">
        <v>12175</v>
      </c>
      <c r="L760" s="145" t="str">
        <f t="shared" si="56"/>
        <v xml:space="preserve">      Colorless</v>
      </c>
      <c r="M760" s="171" t="str">
        <f t="shared" si="57"/>
        <v>PI.IC.IT.050701.01</v>
      </c>
      <c r="N760" s="171"/>
      <c r="O760" s="171" t="str">
        <f t="shared" si="58"/>
        <v>PH.IC.IT.050701.01</v>
      </c>
      <c r="Q760" s="171" t="str">
        <f t="shared" si="59"/>
        <v>CL.IC.IT.050701.01</v>
      </c>
      <c r="AR760" s="145" t="s">
        <v>12773</v>
      </c>
      <c r="AS760" s="145">
        <v>1749</v>
      </c>
    </row>
    <row r="761" spans="1:45" s="145" customFormat="1" ht="16">
      <c r="A761" s="145" t="s">
        <v>9344</v>
      </c>
      <c r="C761" s="170" t="s">
        <v>212</v>
      </c>
      <c r="E761" s="170" t="s">
        <v>573</v>
      </c>
      <c r="F761" s="145" t="s">
        <v>14652</v>
      </c>
      <c r="G761" s="145" t="s">
        <v>9441</v>
      </c>
      <c r="H761" s="170" t="s">
        <v>1863</v>
      </c>
      <c r="I761" s="145" t="s">
        <v>11177</v>
      </c>
      <c r="J761" s="171" t="str">
        <f t="shared" si="55"/>
        <v>IC.IT.050702</v>
      </c>
      <c r="K761" s="170" t="s">
        <v>12175</v>
      </c>
      <c r="L761" s="145" t="str">
        <f t="shared" si="56"/>
        <v xml:space="preserve">      Yellow</v>
      </c>
      <c r="M761" s="171" t="str">
        <f t="shared" si="57"/>
        <v>PI.IC.IT.050702.01</v>
      </c>
      <c r="N761" s="171"/>
      <c r="O761" s="171" t="str">
        <f t="shared" si="58"/>
        <v>PH.IC.IT.050702.01</v>
      </c>
      <c r="Q761" s="171" t="str">
        <f t="shared" si="59"/>
        <v>CL.IC.IT.050702.01</v>
      </c>
      <c r="AR761" s="145" t="s">
        <v>12773</v>
      </c>
      <c r="AS761" s="145">
        <v>1749</v>
      </c>
    </row>
    <row r="762" spans="1:45" s="145" customFormat="1" ht="16">
      <c r="A762" s="145" t="s">
        <v>9344</v>
      </c>
      <c r="C762" s="170" t="s">
        <v>212</v>
      </c>
      <c r="E762" s="170" t="s">
        <v>573</v>
      </c>
      <c r="F762" s="145" t="s">
        <v>14652</v>
      </c>
      <c r="G762" s="145" t="s">
        <v>9442</v>
      </c>
      <c r="H762" s="170" t="s">
        <v>12185</v>
      </c>
      <c r="I762" s="145" t="s">
        <v>11877</v>
      </c>
      <c r="J762" s="171" t="str">
        <f t="shared" si="55"/>
        <v>IC.IT.050703</v>
      </c>
      <c r="K762" s="170" t="s">
        <v>12175</v>
      </c>
      <c r="L762" s="145" t="str">
        <f t="shared" si="56"/>
        <v xml:space="preserve">      Amber</v>
      </c>
      <c r="M762" s="171" t="str">
        <f t="shared" si="57"/>
        <v>PI.IC.IT.050703.01</v>
      </c>
      <c r="N762" s="171"/>
      <c r="O762" s="171" t="str">
        <f t="shared" si="58"/>
        <v>PH.IC.IT.050703.01</v>
      </c>
      <c r="Q762" s="171" t="str">
        <f t="shared" si="59"/>
        <v>CL.IC.IT.050703.01</v>
      </c>
      <c r="AR762" s="145" t="s">
        <v>12773</v>
      </c>
      <c r="AS762" s="145">
        <v>1749</v>
      </c>
    </row>
    <row r="763" spans="1:45" s="145" customFormat="1" ht="16">
      <c r="A763" s="145" t="s">
        <v>9344</v>
      </c>
      <c r="C763" s="170" t="s">
        <v>212</v>
      </c>
      <c r="E763" s="170" t="s">
        <v>573</v>
      </c>
      <c r="F763" s="145" t="s">
        <v>14652</v>
      </c>
      <c r="G763" s="145" t="s">
        <v>9443</v>
      </c>
      <c r="H763" s="170" t="s">
        <v>11</v>
      </c>
      <c r="I763" s="145" t="s">
        <v>11181</v>
      </c>
      <c r="J763" s="171" t="str">
        <f t="shared" si="55"/>
        <v>IC.IT.050704</v>
      </c>
      <c r="K763" s="170" t="s">
        <v>12175</v>
      </c>
      <c r="L763" s="145" t="str">
        <f t="shared" si="56"/>
        <v xml:space="preserve">      Pink</v>
      </c>
      <c r="M763" s="171" t="str">
        <f t="shared" si="57"/>
        <v>PI.IC.IT.050704.01</v>
      </c>
      <c r="N763" s="171"/>
      <c r="O763" s="171" t="str">
        <f t="shared" si="58"/>
        <v>PH.IC.IT.050704.01</v>
      </c>
      <c r="Q763" s="171" t="str">
        <f t="shared" si="59"/>
        <v>CL.IC.IT.050704.01</v>
      </c>
      <c r="AR763" s="145" t="s">
        <v>12773</v>
      </c>
      <c r="AS763" s="145">
        <v>1749</v>
      </c>
    </row>
    <row r="764" spans="1:45" s="145" customFormat="1" ht="16">
      <c r="A764" s="145" t="s">
        <v>9344</v>
      </c>
      <c r="C764" s="170" t="s">
        <v>212</v>
      </c>
      <c r="E764" s="170" t="s">
        <v>573</v>
      </c>
      <c r="F764" s="145" t="s">
        <v>14652</v>
      </c>
      <c r="G764" s="145" t="s">
        <v>9324</v>
      </c>
      <c r="H764" s="170" t="s">
        <v>212</v>
      </c>
      <c r="I764" s="145" t="s">
        <v>11477</v>
      </c>
      <c r="J764" s="171" t="str">
        <f t="shared" si="55"/>
        <v>IC.IT.050705</v>
      </c>
      <c r="K764" s="170" t="s">
        <v>12175</v>
      </c>
      <c r="L764" s="145" t="str">
        <f t="shared" si="56"/>
        <v xml:space="preserve">      Red</v>
      </c>
      <c r="M764" s="171" t="str">
        <f t="shared" si="57"/>
        <v>PI.IC.IT.050705.01</v>
      </c>
      <c r="N764" s="171"/>
      <c r="O764" s="171" t="str">
        <f t="shared" si="58"/>
        <v>PH.IC.IT.050705.01</v>
      </c>
      <c r="Q764" s="171" t="str">
        <f t="shared" si="59"/>
        <v>CL.IC.IT.050705.01</v>
      </c>
      <c r="AR764" s="145" t="s">
        <v>12773</v>
      </c>
      <c r="AS764" s="145">
        <v>1749</v>
      </c>
    </row>
    <row r="765" spans="1:45" s="145" customFormat="1" ht="16">
      <c r="A765" s="145" t="s">
        <v>9344</v>
      </c>
      <c r="C765" s="170" t="s">
        <v>212</v>
      </c>
      <c r="E765" s="170" t="s">
        <v>573</v>
      </c>
      <c r="F765" s="145" t="s">
        <v>14652</v>
      </c>
      <c r="G765" s="145" t="s">
        <v>10386</v>
      </c>
      <c r="H765" s="170" t="s">
        <v>6988</v>
      </c>
      <c r="I765" s="145" t="s">
        <v>10387</v>
      </c>
      <c r="J765" s="171" t="str">
        <f t="shared" si="55"/>
        <v>IC.IT.050706</v>
      </c>
      <c r="K765" s="170" t="s">
        <v>12175</v>
      </c>
      <c r="L765" s="145" t="str">
        <f t="shared" si="56"/>
        <v xml:space="preserve">     Bright red</v>
      </c>
      <c r="M765" s="171" t="str">
        <f t="shared" si="57"/>
        <v>PI.IC.IT.050706.01</v>
      </c>
      <c r="N765" s="171"/>
      <c r="O765" s="171" t="str">
        <f t="shared" si="58"/>
        <v>PH.IC.IT.050706.01</v>
      </c>
      <c r="Q765" s="171" t="str">
        <f t="shared" si="59"/>
        <v>CL.IC.IT.050706.01</v>
      </c>
      <c r="AR765" s="145" t="s">
        <v>12773</v>
      </c>
      <c r="AS765" s="145">
        <v>1749</v>
      </c>
    </row>
    <row r="766" spans="1:45" s="145" customFormat="1" ht="16">
      <c r="A766" s="145" t="s">
        <v>9344</v>
      </c>
      <c r="C766" s="170" t="s">
        <v>212</v>
      </c>
      <c r="E766" s="170" t="s">
        <v>573</v>
      </c>
      <c r="F766" s="145" t="s">
        <v>14652</v>
      </c>
      <c r="G766" s="145" t="s">
        <v>9325</v>
      </c>
      <c r="H766" s="170" t="s">
        <v>573</v>
      </c>
      <c r="I766" s="145" t="s">
        <v>11331</v>
      </c>
      <c r="J766" s="171" t="str">
        <f t="shared" si="55"/>
        <v>IC.IT.050707</v>
      </c>
      <c r="K766" s="170" t="s">
        <v>12175</v>
      </c>
      <c r="L766" s="145" t="str">
        <f t="shared" si="56"/>
        <v xml:space="preserve">      Maroon</v>
      </c>
      <c r="M766" s="171" t="str">
        <f t="shared" si="57"/>
        <v>PI.IC.IT.050707.01</v>
      </c>
      <c r="N766" s="171"/>
      <c r="O766" s="171" t="str">
        <f t="shared" si="58"/>
        <v>PH.IC.IT.050707.01</v>
      </c>
      <c r="Q766" s="171" t="str">
        <f t="shared" si="59"/>
        <v>CL.IC.IT.050707.01</v>
      </c>
      <c r="AR766" s="145" t="s">
        <v>12773</v>
      </c>
      <c r="AS766" s="145">
        <v>1749</v>
      </c>
    </row>
    <row r="767" spans="1:45" s="145" customFormat="1" ht="16">
      <c r="A767" s="145" t="s">
        <v>9344</v>
      </c>
      <c r="C767" s="170" t="s">
        <v>212</v>
      </c>
      <c r="E767" s="170" t="s">
        <v>573</v>
      </c>
      <c r="F767" s="145" t="s">
        <v>14652</v>
      </c>
      <c r="G767" s="145" t="s">
        <v>9323</v>
      </c>
      <c r="H767" s="170" t="s">
        <v>92</v>
      </c>
      <c r="I767" s="145" t="s">
        <v>11881</v>
      </c>
      <c r="J767" s="171" t="str">
        <f t="shared" si="55"/>
        <v>IC.IT.050708</v>
      </c>
      <c r="K767" s="170" t="s">
        <v>12175</v>
      </c>
      <c r="L767" s="145" t="str">
        <f t="shared" si="56"/>
        <v xml:space="preserve">      Tan</v>
      </c>
      <c r="M767" s="171" t="str">
        <f t="shared" si="57"/>
        <v>PI.IC.IT.050708.01</v>
      </c>
      <c r="N767" s="171"/>
      <c r="O767" s="171" t="str">
        <f t="shared" si="58"/>
        <v>PH.IC.IT.050708.01</v>
      </c>
      <c r="Q767" s="171" t="str">
        <f t="shared" si="59"/>
        <v>CL.IC.IT.050708.01</v>
      </c>
      <c r="AR767" s="145" t="s">
        <v>12773</v>
      </c>
      <c r="AS767" s="145">
        <v>1749</v>
      </c>
    </row>
    <row r="768" spans="1:45" s="145" customFormat="1" ht="16">
      <c r="A768" s="145" t="s">
        <v>9344</v>
      </c>
      <c r="C768" s="170" t="s">
        <v>212</v>
      </c>
      <c r="E768" s="170" t="s">
        <v>573</v>
      </c>
      <c r="F768" s="145" t="s">
        <v>14652</v>
      </c>
      <c r="G768" s="145" t="s">
        <v>9446</v>
      </c>
      <c r="H768" s="170" t="s">
        <v>93</v>
      </c>
      <c r="I768" s="145" t="s">
        <v>10384</v>
      </c>
      <c r="J768" s="171" t="str">
        <f t="shared" si="55"/>
        <v>IC.IT.050709</v>
      </c>
      <c r="K768" s="170" t="s">
        <v>12175</v>
      </c>
      <c r="L768" s="145" t="str">
        <f t="shared" si="56"/>
        <v xml:space="preserve">      Brown</v>
      </c>
      <c r="M768" s="171" t="str">
        <f t="shared" si="57"/>
        <v>PI.IC.IT.050709.01</v>
      </c>
      <c r="N768" s="171"/>
      <c r="O768" s="171" t="str">
        <f t="shared" si="58"/>
        <v>PH.IC.IT.050709.01</v>
      </c>
      <c r="Q768" s="171" t="str">
        <f t="shared" si="59"/>
        <v>CL.IC.IT.050709.01</v>
      </c>
      <c r="AR768" s="145" t="s">
        <v>12773</v>
      </c>
      <c r="AS768" s="145">
        <v>1749</v>
      </c>
    </row>
    <row r="769" spans="1:45" s="145" customFormat="1" ht="16">
      <c r="A769" s="145" t="s">
        <v>9344</v>
      </c>
      <c r="C769" s="170" t="s">
        <v>212</v>
      </c>
      <c r="E769" s="170" t="s">
        <v>573</v>
      </c>
      <c r="F769" s="145" t="s">
        <v>14652</v>
      </c>
      <c r="G769" s="145" t="s">
        <v>9447</v>
      </c>
      <c r="H769" s="170" t="s">
        <v>3188</v>
      </c>
      <c r="I769" s="145" t="s">
        <v>11879</v>
      </c>
      <c r="J769" s="171" t="str">
        <f t="shared" si="55"/>
        <v>IC.IT.050710</v>
      </c>
      <c r="K769" s="170" t="s">
        <v>12175</v>
      </c>
      <c r="L769" s="145" t="str">
        <f t="shared" si="56"/>
        <v xml:space="preserve">      Green</v>
      </c>
      <c r="M769" s="171" t="str">
        <f t="shared" si="57"/>
        <v>PI.IC.IT.050710.01</v>
      </c>
      <c r="N769" s="171"/>
      <c r="O769" s="171" t="str">
        <f t="shared" si="58"/>
        <v>PH.IC.IT.050710.01</v>
      </c>
      <c r="Q769" s="171" t="str">
        <f t="shared" si="59"/>
        <v>CL.IC.IT.050710.01</v>
      </c>
      <c r="AR769" s="145" t="s">
        <v>12773</v>
      </c>
      <c r="AS769" s="145">
        <v>1749</v>
      </c>
    </row>
    <row r="770" spans="1:45" s="145" customFormat="1" ht="16">
      <c r="A770" s="145" t="s">
        <v>9344</v>
      </c>
      <c r="C770" s="170" t="s">
        <v>212</v>
      </c>
      <c r="E770" s="170" t="s">
        <v>573</v>
      </c>
      <c r="F770" s="145" t="s">
        <v>14652</v>
      </c>
      <c r="G770" s="145" t="s">
        <v>10144</v>
      </c>
      <c r="H770" s="170" t="s">
        <v>153</v>
      </c>
      <c r="I770" s="145" t="s">
        <v>10145</v>
      </c>
      <c r="J770" s="171" t="str">
        <f t="shared" ref="J770:J833" si="60">CONCATENATE("IC.IT.",C770,E770,H770)</f>
        <v>IC.IT.050712</v>
      </c>
      <c r="K770" s="170" t="s">
        <v>12175</v>
      </c>
      <c r="L770" s="145" t="str">
        <f t="shared" ref="L770:L833" si="61">G770</f>
        <v xml:space="preserve">     White</v>
      </c>
      <c r="M770" s="171" t="str">
        <f t="shared" ref="M770:M833" si="62">CONCATENATE("PI.",J770,".",K770)</f>
        <v>PI.IC.IT.050712.01</v>
      </c>
      <c r="N770" s="171"/>
      <c r="O770" s="171" t="str">
        <f t="shared" ref="O770:O833" si="63">CONCATENATE("PH.",J770,".",K770)</f>
        <v>PH.IC.IT.050712.01</v>
      </c>
      <c r="Q770" s="171" t="str">
        <f t="shared" ref="Q770:Q833" si="64">CONCATENATE("CL.",J770,".",K770)</f>
        <v>CL.IC.IT.050712.01</v>
      </c>
      <c r="AR770" s="145" t="s">
        <v>12773</v>
      </c>
      <c r="AS770" s="145">
        <v>1749</v>
      </c>
    </row>
    <row r="771" spans="1:45" s="145" customFormat="1" ht="16">
      <c r="A771" s="145" t="s">
        <v>9344</v>
      </c>
      <c r="C771" s="170" t="s">
        <v>212</v>
      </c>
      <c r="E771" s="170" t="s">
        <v>573</v>
      </c>
      <c r="F771" s="145" t="s">
        <v>14652</v>
      </c>
      <c r="G771" s="145" t="s">
        <v>9326</v>
      </c>
      <c r="H771" s="170" t="s">
        <v>215</v>
      </c>
      <c r="I771" s="145" t="s">
        <v>10635</v>
      </c>
      <c r="J771" s="171" t="str">
        <f t="shared" si="60"/>
        <v>IC.IT.050713</v>
      </c>
      <c r="K771" s="170" t="s">
        <v>12175</v>
      </c>
      <c r="L771" s="145" t="str">
        <f t="shared" si="61"/>
        <v xml:space="preserve">      Black</v>
      </c>
      <c r="M771" s="171" t="str">
        <f t="shared" si="62"/>
        <v>PI.IC.IT.050713.01</v>
      </c>
      <c r="N771" s="171"/>
      <c r="O771" s="171" t="str">
        <f t="shared" si="63"/>
        <v>PH.IC.IT.050713.01</v>
      </c>
      <c r="Q771" s="171" t="str">
        <f t="shared" si="64"/>
        <v>CL.IC.IT.050713.01</v>
      </c>
      <c r="AR771" s="145" t="s">
        <v>12773</v>
      </c>
      <c r="AS771" s="145">
        <v>1749</v>
      </c>
    </row>
    <row r="772" spans="1:45" s="145" customFormat="1" ht="16">
      <c r="A772" s="145" t="s">
        <v>9344</v>
      </c>
      <c r="C772" s="170" t="s">
        <v>212</v>
      </c>
      <c r="E772" s="170" t="s">
        <v>573</v>
      </c>
      <c r="F772" s="145" t="s">
        <v>14652</v>
      </c>
      <c r="G772" s="170" t="s">
        <v>9274</v>
      </c>
      <c r="H772" s="170" t="s">
        <v>4082</v>
      </c>
      <c r="I772" s="170" t="s">
        <v>9271</v>
      </c>
      <c r="J772" s="171" t="str">
        <f t="shared" si="60"/>
        <v>IC.IT.050714</v>
      </c>
      <c r="K772" s="170" t="s">
        <v>1702</v>
      </c>
      <c r="L772" s="145" t="str">
        <f t="shared" si="61"/>
        <v xml:space="preserve">  Unable to assess</v>
      </c>
      <c r="M772" s="171" t="str">
        <f t="shared" si="62"/>
        <v>PI.IC.IT.050714.01</v>
      </c>
      <c r="N772" s="171"/>
      <c r="O772" s="171" t="str">
        <f t="shared" si="63"/>
        <v>PH.IC.IT.050714.01</v>
      </c>
      <c r="Q772" s="171" t="str">
        <f t="shared" si="64"/>
        <v>CL.IC.IT.050714.01</v>
      </c>
      <c r="R772" s="145" t="s">
        <v>12465</v>
      </c>
      <c r="S772" s="145">
        <v>151</v>
      </c>
      <c r="AR772" s="145" t="s">
        <v>12773</v>
      </c>
      <c r="AS772" s="145">
        <v>1749</v>
      </c>
    </row>
    <row r="773" spans="1:45" s="145" customFormat="1" ht="16">
      <c r="A773" s="145" t="s">
        <v>9344</v>
      </c>
      <c r="C773" s="170" t="s">
        <v>212</v>
      </c>
      <c r="D773" s="145" t="s">
        <v>9301</v>
      </c>
      <c r="E773" s="170" t="s">
        <v>92</v>
      </c>
      <c r="F773" s="145" t="s">
        <v>14652</v>
      </c>
      <c r="G773" s="145" t="s">
        <v>9448</v>
      </c>
      <c r="H773" s="170" t="s">
        <v>12175</v>
      </c>
      <c r="I773" s="145" t="s">
        <v>11550</v>
      </c>
      <c r="J773" s="171" t="str">
        <f t="shared" si="60"/>
        <v>IC.IT.050801</v>
      </c>
      <c r="K773" s="170" t="s">
        <v>1702</v>
      </c>
      <c r="L773" s="145" t="str">
        <f t="shared" si="61"/>
        <v xml:space="preserve">     Clear </v>
      </c>
      <c r="M773" s="171" t="str">
        <f t="shared" si="62"/>
        <v>PI.IC.IT.050801.01</v>
      </c>
      <c r="N773" s="171"/>
      <c r="O773" s="171" t="str">
        <f t="shared" si="63"/>
        <v>PH.IC.IT.050801.01</v>
      </c>
      <c r="Q773" s="171" t="str">
        <f t="shared" si="64"/>
        <v>CL.IC.IT.050801.01</v>
      </c>
      <c r="AR773" s="145" t="s">
        <v>12773</v>
      </c>
      <c r="AS773" s="145">
        <v>1749</v>
      </c>
    </row>
    <row r="774" spans="1:45" s="145" customFormat="1" ht="16">
      <c r="A774" s="145" t="s">
        <v>9344</v>
      </c>
      <c r="C774" s="170" t="s">
        <v>212</v>
      </c>
      <c r="E774" s="170" t="s">
        <v>92</v>
      </c>
      <c r="F774" s="145" t="s">
        <v>14652</v>
      </c>
      <c r="G774" s="145" t="s">
        <v>9449</v>
      </c>
      <c r="H774" s="170" t="s">
        <v>1863</v>
      </c>
      <c r="I774" s="145" t="s">
        <v>11883</v>
      </c>
      <c r="J774" s="171" t="str">
        <f t="shared" si="60"/>
        <v>IC.IT.050802</v>
      </c>
      <c r="K774" s="170" t="s">
        <v>12175</v>
      </c>
      <c r="L774" s="145" t="str">
        <f t="shared" si="61"/>
        <v xml:space="preserve">      Bloody</v>
      </c>
      <c r="M774" s="171" t="str">
        <f t="shared" si="62"/>
        <v>PI.IC.IT.050802.01</v>
      </c>
      <c r="N774" s="171"/>
      <c r="O774" s="171" t="str">
        <f t="shared" si="63"/>
        <v>PH.IC.IT.050802.01</v>
      </c>
      <c r="Q774" s="171" t="str">
        <f t="shared" si="64"/>
        <v>CL.IC.IT.050802.01</v>
      </c>
      <c r="AR774" s="145" t="s">
        <v>12773</v>
      </c>
      <c r="AS774" s="145">
        <v>1749</v>
      </c>
    </row>
    <row r="775" spans="1:45" s="145" customFormat="1" ht="16">
      <c r="A775" s="145" t="s">
        <v>9344</v>
      </c>
      <c r="C775" s="170" t="s">
        <v>212</v>
      </c>
      <c r="E775" s="170" t="s">
        <v>92</v>
      </c>
      <c r="F775" s="145" t="s">
        <v>14652</v>
      </c>
      <c r="G775" s="145" t="s">
        <v>9450</v>
      </c>
      <c r="H775" s="170" t="s">
        <v>12185</v>
      </c>
      <c r="I775" s="145" t="s">
        <v>11546</v>
      </c>
      <c r="J775" s="171" t="str">
        <f t="shared" si="60"/>
        <v>IC.IT.050803</v>
      </c>
      <c r="K775" s="170" t="s">
        <v>12175</v>
      </c>
      <c r="L775" s="145" t="str">
        <f t="shared" si="61"/>
        <v xml:space="preserve">      Serosanguinous</v>
      </c>
      <c r="M775" s="171" t="str">
        <f t="shared" si="62"/>
        <v>PI.IC.IT.050803.01</v>
      </c>
      <c r="N775" s="171"/>
      <c r="O775" s="171" t="str">
        <f t="shared" si="63"/>
        <v>PH.IC.IT.050803.01</v>
      </c>
      <c r="Q775" s="171" t="str">
        <f t="shared" si="64"/>
        <v>CL.IC.IT.050803.01</v>
      </c>
      <c r="AR775" s="145" t="s">
        <v>12773</v>
      </c>
      <c r="AS775" s="145">
        <v>1749</v>
      </c>
    </row>
    <row r="776" spans="1:45" s="145" customFormat="1" ht="16">
      <c r="A776" s="145" t="s">
        <v>9344</v>
      </c>
      <c r="C776" s="170" t="s">
        <v>212</v>
      </c>
      <c r="E776" s="170" t="s">
        <v>92</v>
      </c>
      <c r="F776" s="145" t="s">
        <v>14652</v>
      </c>
      <c r="G776" s="145" t="s">
        <v>9451</v>
      </c>
      <c r="H776" s="170" t="s">
        <v>11</v>
      </c>
      <c r="I776" s="145" t="s">
        <v>11548</v>
      </c>
      <c r="J776" s="171" t="str">
        <f t="shared" si="60"/>
        <v>IC.IT.050804</v>
      </c>
      <c r="K776" s="170" t="s">
        <v>12175</v>
      </c>
      <c r="L776" s="145" t="str">
        <f t="shared" si="61"/>
        <v xml:space="preserve">      Serous</v>
      </c>
      <c r="M776" s="171" t="str">
        <f t="shared" si="62"/>
        <v>PI.IC.IT.050804.01</v>
      </c>
      <c r="N776" s="171"/>
      <c r="O776" s="171" t="str">
        <f t="shared" si="63"/>
        <v>PH.IC.IT.050804.01</v>
      </c>
      <c r="Q776" s="171" t="str">
        <f t="shared" si="64"/>
        <v>CL.IC.IT.050804.01</v>
      </c>
      <c r="AR776" s="145" t="s">
        <v>12773</v>
      </c>
      <c r="AS776" s="145">
        <v>1749</v>
      </c>
    </row>
    <row r="777" spans="1:45" s="145" customFormat="1" ht="16">
      <c r="A777" s="145" t="s">
        <v>9344</v>
      </c>
      <c r="C777" s="170" t="s">
        <v>212</v>
      </c>
      <c r="E777" s="170" t="s">
        <v>92</v>
      </c>
      <c r="F777" s="145" t="s">
        <v>14652</v>
      </c>
      <c r="G777" s="145" t="s">
        <v>9452</v>
      </c>
      <c r="H777" s="170" t="s">
        <v>212</v>
      </c>
      <c r="I777" s="145" t="s">
        <v>11552</v>
      </c>
      <c r="J777" s="171" t="str">
        <f t="shared" si="60"/>
        <v>IC.IT.050805</v>
      </c>
      <c r="K777" s="170" t="s">
        <v>12175</v>
      </c>
      <c r="L777" s="145" t="str">
        <f t="shared" si="61"/>
        <v xml:space="preserve">      Cloudy</v>
      </c>
      <c r="M777" s="171" t="str">
        <f t="shared" si="62"/>
        <v>PI.IC.IT.050805.01</v>
      </c>
      <c r="N777" s="171"/>
      <c r="O777" s="171" t="str">
        <f t="shared" si="63"/>
        <v>PH.IC.IT.050805.01</v>
      </c>
      <c r="Q777" s="171" t="str">
        <f t="shared" si="64"/>
        <v>CL.IC.IT.050805.01</v>
      </c>
      <c r="AR777" s="145" t="s">
        <v>12773</v>
      </c>
      <c r="AS777" s="145">
        <v>1749</v>
      </c>
    </row>
    <row r="778" spans="1:45" s="145" customFormat="1" ht="16">
      <c r="A778" s="145" t="s">
        <v>9344</v>
      </c>
      <c r="C778" s="170" t="s">
        <v>212</v>
      </c>
      <c r="E778" s="170" t="s">
        <v>92</v>
      </c>
      <c r="F778" s="145" t="s">
        <v>14652</v>
      </c>
      <c r="G778" s="145" t="s">
        <v>9453</v>
      </c>
      <c r="H778" s="170" t="s">
        <v>6988</v>
      </c>
      <c r="I778" s="145" t="s">
        <v>11554</v>
      </c>
      <c r="J778" s="171" t="str">
        <f t="shared" si="60"/>
        <v>IC.IT.050806</v>
      </c>
      <c r="K778" s="170" t="s">
        <v>12175</v>
      </c>
      <c r="L778" s="145" t="str">
        <f t="shared" si="61"/>
        <v xml:space="preserve">      Purulent</v>
      </c>
      <c r="M778" s="171" t="str">
        <f t="shared" si="62"/>
        <v>PI.IC.IT.050806.01</v>
      </c>
      <c r="N778" s="171"/>
      <c r="O778" s="171" t="str">
        <f t="shared" si="63"/>
        <v>PH.IC.IT.050806.01</v>
      </c>
      <c r="Q778" s="171" t="str">
        <f t="shared" si="64"/>
        <v>CL.IC.IT.050806.01</v>
      </c>
      <c r="AR778" s="145" t="s">
        <v>12773</v>
      </c>
      <c r="AS778" s="145">
        <v>1749</v>
      </c>
    </row>
    <row r="779" spans="1:45" s="145" customFormat="1" ht="16">
      <c r="A779" s="145" t="s">
        <v>9344</v>
      </c>
      <c r="C779" s="170" t="s">
        <v>212</v>
      </c>
      <c r="E779" s="170" t="s">
        <v>92</v>
      </c>
      <c r="F779" s="145" t="s">
        <v>14652</v>
      </c>
      <c r="G779" s="145" t="s">
        <v>9454</v>
      </c>
      <c r="H779" s="170" t="s">
        <v>573</v>
      </c>
      <c r="I779" s="145" t="s">
        <v>11396</v>
      </c>
      <c r="J779" s="171" t="str">
        <f t="shared" si="60"/>
        <v>IC.IT.050807</v>
      </c>
      <c r="K779" s="170" t="s">
        <v>12175</v>
      </c>
      <c r="L779" s="145" t="str">
        <f t="shared" si="61"/>
        <v xml:space="preserve">      Viscous</v>
      </c>
      <c r="M779" s="171" t="str">
        <f t="shared" si="62"/>
        <v>PI.IC.IT.050807.01</v>
      </c>
      <c r="N779" s="171"/>
      <c r="O779" s="171" t="str">
        <f t="shared" si="63"/>
        <v>PH.IC.IT.050807.01</v>
      </c>
      <c r="Q779" s="171" t="str">
        <f t="shared" si="64"/>
        <v>CL.IC.IT.050807.01</v>
      </c>
      <c r="AR779" s="145" t="s">
        <v>12773</v>
      </c>
      <c r="AS779" s="145">
        <v>1749</v>
      </c>
    </row>
    <row r="780" spans="1:45" s="145" customFormat="1" ht="16">
      <c r="A780" s="145" t="s">
        <v>9344</v>
      </c>
      <c r="C780" s="170" t="s">
        <v>212</v>
      </c>
      <c r="E780" s="170" t="s">
        <v>92</v>
      </c>
      <c r="F780" s="145" t="s">
        <v>14652</v>
      </c>
      <c r="G780" s="170" t="s">
        <v>9270</v>
      </c>
      <c r="H780" s="170" t="s">
        <v>92</v>
      </c>
      <c r="I780" s="170" t="s">
        <v>9271</v>
      </c>
      <c r="J780" s="171" t="str">
        <f t="shared" si="60"/>
        <v>IC.IT.050808</v>
      </c>
      <c r="K780" s="170" t="s">
        <v>12175</v>
      </c>
      <c r="L780" s="145" t="str">
        <f t="shared" si="61"/>
        <v xml:space="preserve"> Unable to Assess</v>
      </c>
      <c r="M780" s="171" t="str">
        <f t="shared" si="62"/>
        <v>PI.IC.IT.050808.01</v>
      </c>
      <c r="N780" s="171"/>
      <c r="O780" s="171" t="str">
        <f t="shared" si="63"/>
        <v>PH.IC.IT.050808.01</v>
      </c>
      <c r="Q780" s="171" t="str">
        <f t="shared" si="64"/>
        <v>CL.IC.IT.050808.01</v>
      </c>
      <c r="R780" s="145" t="s">
        <v>12465</v>
      </c>
      <c r="S780" s="145">
        <v>152</v>
      </c>
      <c r="AR780" s="145" t="s">
        <v>12773</v>
      </c>
      <c r="AS780" s="145">
        <v>1749</v>
      </c>
    </row>
    <row r="781" spans="1:45" s="145" customFormat="1" ht="16">
      <c r="A781" s="145" t="s">
        <v>9344</v>
      </c>
      <c r="C781" s="170" t="s">
        <v>212</v>
      </c>
      <c r="D781" s="145" t="s">
        <v>9582</v>
      </c>
      <c r="E781" s="170" t="s">
        <v>93</v>
      </c>
      <c r="F781" s="145" t="s">
        <v>14652</v>
      </c>
      <c r="G781" s="145" t="s">
        <v>9710</v>
      </c>
      <c r="H781" s="170" t="s">
        <v>1702</v>
      </c>
      <c r="I781" s="145" t="s">
        <v>11233</v>
      </c>
      <c r="J781" s="171" t="str">
        <f t="shared" si="60"/>
        <v>IC.IT.050901</v>
      </c>
      <c r="K781" s="170" t="s">
        <v>1702</v>
      </c>
      <c r="L781" s="145" t="str">
        <f t="shared" si="61"/>
        <v xml:space="preserve">     Odor none</v>
      </c>
      <c r="M781" s="171" t="str">
        <f t="shared" si="62"/>
        <v>PI.IC.IT.050901.01</v>
      </c>
      <c r="N781" s="171"/>
      <c r="O781" s="171" t="str">
        <f t="shared" si="63"/>
        <v>PH.IC.IT.050901.01</v>
      </c>
      <c r="Q781" s="171" t="str">
        <f t="shared" si="64"/>
        <v>CL.IC.IT.050901.01</v>
      </c>
      <c r="AR781" s="145" t="s">
        <v>12773</v>
      </c>
      <c r="AS781" s="145">
        <v>1749</v>
      </c>
    </row>
    <row r="782" spans="1:45" s="145" customFormat="1" ht="16">
      <c r="A782" s="145" t="s">
        <v>9344</v>
      </c>
      <c r="C782" s="170" t="s">
        <v>212</v>
      </c>
      <c r="E782" s="170" t="s">
        <v>93</v>
      </c>
      <c r="F782" s="145" t="s">
        <v>14652</v>
      </c>
      <c r="G782" s="145" t="s">
        <v>9857</v>
      </c>
      <c r="H782" s="170" t="s">
        <v>12182</v>
      </c>
      <c r="I782" s="145" t="s">
        <v>11235</v>
      </c>
      <c r="J782" s="171" t="str">
        <f t="shared" si="60"/>
        <v>IC.IT.050902</v>
      </c>
      <c r="K782" s="170" t="s">
        <v>1702</v>
      </c>
      <c r="L782" s="145" t="str">
        <f t="shared" si="61"/>
        <v xml:space="preserve">     Odor foul</v>
      </c>
      <c r="M782" s="171" t="str">
        <f t="shared" si="62"/>
        <v>PI.IC.IT.050902.01</v>
      </c>
      <c r="N782" s="171"/>
      <c r="O782" s="171" t="str">
        <f t="shared" si="63"/>
        <v>PH.IC.IT.050902.01</v>
      </c>
      <c r="Q782" s="171" t="str">
        <f t="shared" si="64"/>
        <v>CL.IC.IT.050902.01</v>
      </c>
      <c r="AR782" s="145" t="s">
        <v>12773</v>
      </c>
      <c r="AS782" s="145">
        <v>1749</v>
      </c>
    </row>
    <row r="783" spans="1:45" s="145" customFormat="1" ht="16">
      <c r="A783" s="145" t="s">
        <v>9344</v>
      </c>
      <c r="C783" s="170" t="s">
        <v>212</v>
      </c>
      <c r="D783" s="145" t="s">
        <v>7851</v>
      </c>
      <c r="E783" s="170" t="s">
        <v>3188</v>
      </c>
      <c r="F783" s="145" t="s">
        <v>14603</v>
      </c>
      <c r="G783" s="145" t="s">
        <v>9583</v>
      </c>
      <c r="H783" s="170" t="s">
        <v>1702</v>
      </c>
      <c r="I783" s="145" t="s">
        <v>11573</v>
      </c>
      <c r="J783" s="171" t="str">
        <f t="shared" si="60"/>
        <v>IC.IT.051001</v>
      </c>
      <c r="K783" s="170" t="s">
        <v>1702</v>
      </c>
      <c r="L783" s="145" t="str">
        <f t="shared" si="61"/>
        <v xml:space="preserve">      None (open to air)</v>
      </c>
      <c r="M783" s="171" t="str">
        <f t="shared" si="62"/>
        <v>PI.IC.IT.051001.01</v>
      </c>
      <c r="N783" s="171"/>
      <c r="O783" s="171" t="str">
        <f t="shared" si="63"/>
        <v>PH.IC.IT.051001.01</v>
      </c>
      <c r="Q783" s="171" t="str">
        <f t="shared" si="64"/>
        <v>CL.IC.IT.051001.01</v>
      </c>
      <c r="AR783" s="145" t="s">
        <v>12773</v>
      </c>
      <c r="AS783" s="145">
        <v>1749</v>
      </c>
    </row>
    <row r="784" spans="1:45" s="145" customFormat="1" ht="16">
      <c r="A784" s="145" t="s">
        <v>9344</v>
      </c>
      <c r="C784" s="170" t="s">
        <v>212</v>
      </c>
      <c r="E784" s="170" t="s">
        <v>3188</v>
      </c>
      <c r="F784" s="145" t="s">
        <v>14603</v>
      </c>
      <c r="G784" s="145" t="s">
        <v>9209</v>
      </c>
      <c r="H784" s="170" t="s">
        <v>12182</v>
      </c>
      <c r="I784" s="145" t="s">
        <v>11569</v>
      </c>
      <c r="J784" s="171" t="str">
        <f t="shared" si="60"/>
        <v>IC.IT.051002</v>
      </c>
      <c r="K784" s="170" t="s">
        <v>1702</v>
      </c>
      <c r="L784" s="145" t="str">
        <f t="shared" si="61"/>
        <v xml:space="preserve">      Pressure</v>
      </c>
      <c r="M784" s="171" t="str">
        <f t="shared" si="62"/>
        <v>PI.IC.IT.051002.01</v>
      </c>
      <c r="N784" s="171"/>
      <c r="O784" s="171" t="str">
        <f t="shared" si="63"/>
        <v>PH.IC.IT.051002.01</v>
      </c>
      <c r="Q784" s="171" t="str">
        <f t="shared" si="64"/>
        <v>CL.IC.IT.051002.01</v>
      </c>
      <c r="AR784" s="145" t="s">
        <v>12773</v>
      </c>
      <c r="AS784" s="145">
        <v>1749</v>
      </c>
    </row>
    <row r="785" spans="1:45" s="145" customFormat="1" ht="16">
      <c r="A785" s="145" t="s">
        <v>9344</v>
      </c>
      <c r="C785" s="170" t="s">
        <v>212</v>
      </c>
      <c r="E785" s="170" t="s">
        <v>3188</v>
      </c>
      <c r="F785" s="145" t="s">
        <v>14603</v>
      </c>
      <c r="G785" s="145" t="s">
        <v>9210</v>
      </c>
      <c r="H785" s="170" t="s">
        <v>12592</v>
      </c>
      <c r="I785" s="145" t="s">
        <v>11446</v>
      </c>
      <c r="J785" s="171" t="str">
        <f t="shared" si="60"/>
        <v>IC.IT.051003</v>
      </c>
      <c r="K785" s="170" t="s">
        <v>1702</v>
      </c>
      <c r="L785" s="145" t="str">
        <f t="shared" si="61"/>
        <v xml:space="preserve">      Antimicrobial</v>
      </c>
      <c r="M785" s="171" t="str">
        <f t="shared" si="62"/>
        <v>PI.IC.IT.051003.01</v>
      </c>
      <c r="N785" s="171"/>
      <c r="O785" s="171" t="str">
        <f t="shared" si="63"/>
        <v>PH.IC.IT.051003.01</v>
      </c>
      <c r="Q785" s="171" t="str">
        <f t="shared" si="64"/>
        <v>CL.IC.IT.051003.01</v>
      </c>
      <c r="AR785" s="145" t="s">
        <v>12773</v>
      </c>
      <c r="AS785" s="145">
        <v>1749</v>
      </c>
    </row>
    <row r="786" spans="1:45" s="145" customFormat="1" ht="16">
      <c r="A786" s="145" t="s">
        <v>9344</v>
      </c>
      <c r="C786" s="170" t="s">
        <v>212</v>
      </c>
      <c r="E786" s="170" t="s">
        <v>3188</v>
      </c>
      <c r="F786" s="145" t="s">
        <v>14603</v>
      </c>
      <c r="G786" s="145" t="s">
        <v>9211</v>
      </c>
      <c r="H786" s="170" t="s">
        <v>12594</v>
      </c>
      <c r="I786" s="145" t="s">
        <v>11567</v>
      </c>
      <c r="J786" s="171" t="str">
        <f t="shared" si="60"/>
        <v>IC.IT.051004</v>
      </c>
      <c r="K786" s="170" t="s">
        <v>1702</v>
      </c>
      <c r="L786" s="145" t="str">
        <f t="shared" si="61"/>
        <v xml:space="preserve">      Gauze</v>
      </c>
      <c r="M786" s="171" t="str">
        <f t="shared" si="62"/>
        <v>PI.IC.IT.051004.01</v>
      </c>
      <c r="N786" s="171"/>
      <c r="O786" s="171" t="str">
        <f t="shared" si="63"/>
        <v>PH.IC.IT.051004.01</v>
      </c>
      <c r="Q786" s="171" t="str">
        <f t="shared" si="64"/>
        <v>CL.IC.IT.051004.01</v>
      </c>
      <c r="AR786" s="145" t="s">
        <v>12773</v>
      </c>
      <c r="AS786" s="145">
        <v>1749</v>
      </c>
    </row>
    <row r="787" spans="1:45" s="145" customFormat="1" ht="16">
      <c r="A787" s="145" t="s">
        <v>9344</v>
      </c>
      <c r="C787" s="170" t="s">
        <v>212</v>
      </c>
      <c r="E787" s="170" t="s">
        <v>3188</v>
      </c>
      <c r="F787" s="145" t="s">
        <v>14603</v>
      </c>
      <c r="G787" s="145" t="s">
        <v>9791</v>
      </c>
      <c r="H787" s="170" t="s">
        <v>212</v>
      </c>
      <c r="I787" s="145" t="s">
        <v>11070</v>
      </c>
      <c r="J787" s="171" t="str">
        <f t="shared" si="60"/>
        <v>IC.IT.051005</v>
      </c>
      <c r="K787" s="170" t="s">
        <v>12175</v>
      </c>
      <c r="L787" s="145" t="str">
        <f t="shared" si="61"/>
        <v xml:space="preserve">      Transparent (Opsite, Tegaderm)</v>
      </c>
      <c r="M787" s="171" t="str">
        <f t="shared" si="62"/>
        <v>PI.IC.IT.051005.01</v>
      </c>
      <c r="N787" s="171"/>
      <c r="O787" s="171" t="str">
        <f t="shared" si="63"/>
        <v>PH.IC.IT.051005.01</v>
      </c>
      <c r="Q787" s="171" t="str">
        <f t="shared" si="64"/>
        <v>CL.IC.IT.051005.01</v>
      </c>
      <c r="AR787" s="145" t="s">
        <v>12773</v>
      </c>
      <c r="AS787" s="145">
        <v>1749</v>
      </c>
    </row>
    <row r="788" spans="1:45" s="145" customFormat="1" ht="16">
      <c r="A788" s="145" t="s">
        <v>9344</v>
      </c>
      <c r="C788" s="170" t="s">
        <v>212</v>
      </c>
      <c r="E788" s="170" t="s">
        <v>3188</v>
      </c>
      <c r="F788" s="145" t="s">
        <v>14603</v>
      </c>
      <c r="G788" s="145" t="s">
        <v>9792</v>
      </c>
      <c r="H788" s="170" t="s">
        <v>6988</v>
      </c>
      <c r="I788" s="145" t="s">
        <v>11961</v>
      </c>
      <c r="J788" s="171" t="str">
        <f t="shared" si="60"/>
        <v>IC.IT.051006</v>
      </c>
      <c r="K788" s="170" t="s">
        <v>12175</v>
      </c>
      <c r="L788" s="145" t="str">
        <f t="shared" si="61"/>
        <v xml:space="preserve">      Wet to Dry: specify date/time</v>
      </c>
      <c r="M788" s="171" t="str">
        <f t="shared" si="62"/>
        <v>PI.IC.IT.051006.01</v>
      </c>
      <c r="N788" s="171"/>
      <c r="O788" s="171" t="str">
        <f t="shared" si="63"/>
        <v>PH.IC.IT.051006.01</v>
      </c>
      <c r="Q788" s="171" t="str">
        <f t="shared" si="64"/>
        <v>CL.IC.IT.051006.01</v>
      </c>
      <c r="AR788" s="145" t="s">
        <v>12773</v>
      </c>
      <c r="AS788" s="145">
        <v>1749</v>
      </c>
    </row>
    <row r="789" spans="1:45" s="145" customFormat="1" ht="16">
      <c r="A789" s="145" t="s">
        <v>9344</v>
      </c>
      <c r="C789" s="170" t="s">
        <v>212</v>
      </c>
      <c r="E789" s="170" t="s">
        <v>3188</v>
      </c>
      <c r="F789" s="145" t="s">
        <v>14603</v>
      </c>
      <c r="G789" s="145" t="s">
        <v>9793</v>
      </c>
      <c r="H789" s="170" t="s">
        <v>573</v>
      </c>
      <c r="I789" s="145" t="s">
        <v>10696</v>
      </c>
      <c r="J789" s="171" t="str">
        <f t="shared" si="60"/>
        <v>IC.IT.051007</v>
      </c>
      <c r="K789" s="170" t="s">
        <v>12175</v>
      </c>
      <c r="L789" s="145" t="str">
        <f t="shared" si="61"/>
        <v xml:space="preserve">      Gauze Wrap (Kerlix, Kling)</v>
      </c>
      <c r="M789" s="171" t="str">
        <f t="shared" si="62"/>
        <v>PI.IC.IT.051007.01</v>
      </c>
      <c r="N789" s="171"/>
      <c r="O789" s="171" t="str">
        <f t="shared" si="63"/>
        <v>PH.IC.IT.051007.01</v>
      </c>
      <c r="Q789" s="171" t="str">
        <f t="shared" si="64"/>
        <v>CL.IC.IT.051007.01</v>
      </c>
      <c r="AR789" s="145" t="s">
        <v>12773</v>
      </c>
      <c r="AS789" s="145">
        <v>1749</v>
      </c>
    </row>
    <row r="790" spans="1:45" s="145" customFormat="1" ht="16">
      <c r="A790" s="145" t="s">
        <v>9344</v>
      </c>
      <c r="C790" s="170" t="s">
        <v>212</v>
      </c>
      <c r="E790" s="170" t="s">
        <v>3188</v>
      </c>
      <c r="F790" s="145" t="s">
        <v>14603</v>
      </c>
      <c r="G790" s="145" t="s">
        <v>9794</v>
      </c>
      <c r="H790" s="170" t="s">
        <v>92</v>
      </c>
      <c r="I790" s="145" t="s">
        <v>9795</v>
      </c>
      <c r="J790" s="171" t="str">
        <f t="shared" si="60"/>
        <v>IC.IT.051008</v>
      </c>
      <c r="K790" s="170" t="s">
        <v>12175</v>
      </c>
      <c r="L790" s="145" t="str">
        <f t="shared" si="61"/>
        <v xml:space="preserve">      Foam dressing</v>
      </c>
      <c r="M790" s="171" t="str">
        <f t="shared" si="62"/>
        <v>PI.IC.IT.051008.01</v>
      </c>
      <c r="N790" s="171"/>
      <c r="O790" s="171" t="str">
        <f t="shared" si="63"/>
        <v>PH.IC.IT.051008.01</v>
      </c>
      <c r="Q790" s="171" t="str">
        <f t="shared" si="64"/>
        <v>CL.IC.IT.051008.01</v>
      </c>
      <c r="AR790" s="145" t="s">
        <v>12773</v>
      </c>
      <c r="AS790" s="145">
        <v>1749</v>
      </c>
    </row>
    <row r="791" spans="1:45" s="145" customFormat="1" ht="16">
      <c r="A791" s="145" t="s">
        <v>9344</v>
      </c>
      <c r="C791" s="170" t="s">
        <v>212</v>
      </c>
      <c r="E791" s="170" t="s">
        <v>3188</v>
      </c>
      <c r="F791" s="145" t="s">
        <v>14603</v>
      </c>
      <c r="G791" s="145" t="s">
        <v>9796</v>
      </c>
      <c r="H791" s="170" t="s">
        <v>93</v>
      </c>
      <c r="I791" s="145" t="s">
        <v>10698</v>
      </c>
      <c r="J791" s="171" t="str">
        <f t="shared" si="60"/>
        <v>IC.IT.051009</v>
      </c>
      <c r="K791" s="170" t="s">
        <v>12175</v>
      </c>
      <c r="L791" s="145" t="str">
        <f t="shared" si="61"/>
        <v xml:space="preserve">      Gauze Packing (Iodoform, NuGauze)</v>
      </c>
      <c r="M791" s="171" t="str">
        <f t="shared" si="62"/>
        <v>PI.IC.IT.051009.01</v>
      </c>
      <c r="N791" s="171"/>
      <c r="O791" s="171" t="str">
        <f t="shared" si="63"/>
        <v>PH.IC.IT.051009.01</v>
      </c>
      <c r="Q791" s="171" t="str">
        <f t="shared" si="64"/>
        <v>CL.IC.IT.051009.01</v>
      </c>
      <c r="AR791" s="145" t="s">
        <v>12773</v>
      </c>
      <c r="AS791" s="145">
        <v>1749</v>
      </c>
    </row>
    <row r="792" spans="1:45" s="145" customFormat="1" ht="16">
      <c r="A792" s="145" t="s">
        <v>9344</v>
      </c>
      <c r="C792" s="170" t="s">
        <v>212</v>
      </c>
      <c r="E792" s="170" t="s">
        <v>3188</v>
      </c>
      <c r="F792" s="145" t="s">
        <v>14603</v>
      </c>
      <c r="G792" s="145" t="s">
        <v>9652</v>
      </c>
      <c r="H792" s="170" t="s">
        <v>3188</v>
      </c>
      <c r="I792" s="145" t="s">
        <v>9507</v>
      </c>
      <c r="J792" s="171" t="str">
        <f t="shared" si="60"/>
        <v>IC.IT.051010</v>
      </c>
      <c r="K792" s="170" t="s">
        <v>12175</v>
      </c>
      <c r="L792" s="145" t="str">
        <f t="shared" si="61"/>
        <v xml:space="preserve">      Hydrocolloidal (Duoderm, Restore)</v>
      </c>
      <c r="M792" s="171" t="str">
        <f t="shared" si="62"/>
        <v>PI.IC.IT.051010.01</v>
      </c>
      <c r="N792" s="171"/>
      <c r="O792" s="171" t="str">
        <f t="shared" si="63"/>
        <v>PH.IC.IT.051010.01</v>
      </c>
      <c r="Q792" s="171" t="str">
        <f t="shared" si="64"/>
        <v>CL.IC.IT.051010.01</v>
      </c>
      <c r="AR792" s="145" t="s">
        <v>12773</v>
      </c>
      <c r="AS792" s="145">
        <v>1749</v>
      </c>
    </row>
    <row r="793" spans="1:45" s="145" customFormat="1" ht="16">
      <c r="A793" s="145" t="s">
        <v>9344</v>
      </c>
      <c r="C793" s="170" t="s">
        <v>212</v>
      </c>
      <c r="E793" s="170" t="s">
        <v>3188</v>
      </c>
      <c r="F793" s="145" t="s">
        <v>14603</v>
      </c>
      <c r="G793" s="145" t="s">
        <v>9511</v>
      </c>
      <c r="H793" s="170" t="s">
        <v>153</v>
      </c>
      <c r="I793" s="145" t="s">
        <v>9512</v>
      </c>
      <c r="J793" s="171" t="str">
        <f t="shared" si="60"/>
        <v>IC.IT.051012</v>
      </c>
      <c r="K793" s="170" t="s">
        <v>12175</v>
      </c>
      <c r="L793" s="145" t="str">
        <f t="shared" si="61"/>
        <v xml:space="preserve">      Calcium Alginate (Aquacel, Calicare)</v>
      </c>
      <c r="M793" s="171" t="str">
        <f t="shared" si="62"/>
        <v>PI.IC.IT.051012.01</v>
      </c>
      <c r="N793" s="171"/>
      <c r="O793" s="171" t="str">
        <f t="shared" si="63"/>
        <v>PH.IC.IT.051012.01</v>
      </c>
      <c r="Q793" s="171" t="str">
        <f t="shared" si="64"/>
        <v>CL.IC.IT.051012.01</v>
      </c>
      <c r="AR793" s="145" t="s">
        <v>12773</v>
      </c>
      <c r="AS793" s="145">
        <v>1749</v>
      </c>
    </row>
    <row r="794" spans="1:45" s="145" customFormat="1" ht="16">
      <c r="A794" s="145" t="s">
        <v>9344</v>
      </c>
      <c r="C794" s="170" t="s">
        <v>212</v>
      </c>
      <c r="E794" s="170" t="s">
        <v>3188</v>
      </c>
      <c r="F794" s="145" t="s">
        <v>14603</v>
      </c>
      <c r="G794" s="145" t="s">
        <v>9804</v>
      </c>
      <c r="H794" s="170" t="s">
        <v>215</v>
      </c>
      <c r="I794" s="145" t="s">
        <v>9805</v>
      </c>
      <c r="J794" s="171" t="str">
        <f t="shared" si="60"/>
        <v>IC.IT.051013</v>
      </c>
      <c r="K794" s="170" t="s">
        <v>12175</v>
      </c>
      <c r="L794" s="145" t="str">
        <f t="shared" si="61"/>
        <v xml:space="preserve">      Hypertonic Hydrogel</v>
      </c>
      <c r="M794" s="171" t="str">
        <f t="shared" si="62"/>
        <v>PI.IC.IT.051013.01</v>
      </c>
      <c r="N794" s="171"/>
      <c r="O794" s="171" t="str">
        <f t="shared" si="63"/>
        <v>PH.IC.IT.051013.01</v>
      </c>
      <c r="Q794" s="171" t="str">
        <f t="shared" si="64"/>
        <v>CL.IC.IT.051013.01</v>
      </c>
      <c r="AR794" s="145" t="s">
        <v>12773</v>
      </c>
      <c r="AS794" s="145">
        <v>1749</v>
      </c>
    </row>
    <row r="795" spans="1:45" s="145" customFormat="1" ht="16">
      <c r="A795" s="145" t="s">
        <v>9344</v>
      </c>
      <c r="C795" s="170" t="s">
        <v>212</v>
      </c>
      <c r="E795" s="170" t="s">
        <v>3188</v>
      </c>
      <c r="F795" s="145" t="s">
        <v>14603</v>
      </c>
      <c r="G795" s="145" t="s">
        <v>9963</v>
      </c>
      <c r="H795" s="170" t="s">
        <v>4082</v>
      </c>
      <c r="I795" s="145" t="s">
        <v>9964</v>
      </c>
      <c r="J795" s="171" t="str">
        <f t="shared" si="60"/>
        <v>IC.IT.051014</v>
      </c>
      <c r="K795" s="170" t="s">
        <v>12175</v>
      </c>
      <c r="L795" s="145" t="str">
        <f t="shared" si="61"/>
        <v xml:space="preserve">      Hydrogel (Duoderm-gel)</v>
      </c>
      <c r="M795" s="171" t="str">
        <f t="shared" si="62"/>
        <v>PI.IC.IT.051014.01</v>
      </c>
      <c r="N795" s="171"/>
      <c r="O795" s="171" t="str">
        <f t="shared" si="63"/>
        <v>PH.IC.IT.051014.01</v>
      </c>
      <c r="Q795" s="171" t="str">
        <f t="shared" si="64"/>
        <v>CL.IC.IT.051014.01</v>
      </c>
      <c r="AR795" s="145" t="s">
        <v>12773</v>
      </c>
      <c r="AS795" s="145">
        <v>1749</v>
      </c>
    </row>
    <row r="796" spans="1:45" s="145" customFormat="1" ht="16">
      <c r="A796" s="145" t="s">
        <v>9344</v>
      </c>
      <c r="C796" s="170" t="s">
        <v>212</v>
      </c>
      <c r="E796" s="170" t="s">
        <v>3188</v>
      </c>
      <c r="F796" s="145" t="s">
        <v>14603</v>
      </c>
      <c r="G796" s="145" t="s">
        <v>9965</v>
      </c>
      <c r="H796" s="170" t="s">
        <v>594</v>
      </c>
      <c r="I796" s="145" t="s">
        <v>9966</v>
      </c>
      <c r="J796" s="171" t="str">
        <f t="shared" si="60"/>
        <v>IC.IT.051015</v>
      </c>
      <c r="K796" s="170" t="s">
        <v>12175</v>
      </c>
      <c r="L796" s="145" t="str">
        <f t="shared" si="61"/>
        <v xml:space="preserve">      Balsam of Peru (Xenaderm)</v>
      </c>
      <c r="M796" s="171" t="str">
        <f t="shared" si="62"/>
        <v>PI.IC.IT.051015.01</v>
      </c>
      <c r="N796" s="171"/>
      <c r="O796" s="171" t="str">
        <f t="shared" si="63"/>
        <v>PH.IC.IT.051015.01</v>
      </c>
      <c r="Q796" s="171" t="str">
        <f t="shared" si="64"/>
        <v>CL.IC.IT.051015.01</v>
      </c>
      <c r="AR796" s="145" t="s">
        <v>12773</v>
      </c>
      <c r="AS796" s="145">
        <v>1749</v>
      </c>
    </row>
    <row r="797" spans="1:45" s="145" customFormat="1" ht="16">
      <c r="A797" s="145" t="s">
        <v>9344</v>
      </c>
      <c r="C797" s="170" t="s">
        <v>212</v>
      </c>
      <c r="E797" s="170" t="s">
        <v>3188</v>
      </c>
      <c r="F797" s="145" t="s">
        <v>14603</v>
      </c>
      <c r="G797" s="145" t="s">
        <v>9967</v>
      </c>
      <c r="H797" s="170" t="s">
        <v>7863</v>
      </c>
      <c r="I797" s="145" t="s">
        <v>9968</v>
      </c>
      <c r="J797" s="171" t="str">
        <f t="shared" si="60"/>
        <v>IC.IT.051016</v>
      </c>
      <c r="K797" s="170" t="s">
        <v>12175</v>
      </c>
      <c r="L797" s="145" t="str">
        <f t="shared" si="61"/>
        <v xml:space="preserve">      Bismuth Gauze (Xeroform)</v>
      </c>
      <c r="M797" s="171" t="str">
        <f t="shared" si="62"/>
        <v>PI.IC.IT.051016.01</v>
      </c>
      <c r="N797" s="171"/>
      <c r="O797" s="171" t="str">
        <f t="shared" si="63"/>
        <v>PH.IC.IT.051016.01</v>
      </c>
      <c r="Q797" s="171" t="str">
        <f t="shared" si="64"/>
        <v>CL.IC.IT.051016.01</v>
      </c>
      <c r="AR797" s="145" t="s">
        <v>12773</v>
      </c>
      <c r="AS797" s="145">
        <v>1749</v>
      </c>
    </row>
    <row r="798" spans="1:45" s="145" customFormat="1" ht="16">
      <c r="A798" s="145" t="s">
        <v>9344</v>
      </c>
      <c r="C798" s="170" t="s">
        <v>212</v>
      </c>
      <c r="E798" s="170" t="s">
        <v>3188</v>
      </c>
      <c r="F798" s="145" t="s">
        <v>14603</v>
      </c>
      <c r="G798" s="145" t="s">
        <v>9806</v>
      </c>
      <c r="H798" s="170" t="s">
        <v>12462</v>
      </c>
      <c r="I798" s="145" t="s">
        <v>11448</v>
      </c>
      <c r="J798" s="171" t="str">
        <f t="shared" si="60"/>
        <v>IC.IT.051017</v>
      </c>
      <c r="K798" s="170" t="s">
        <v>12175</v>
      </c>
      <c r="L798" s="145" t="str">
        <f t="shared" si="61"/>
        <v xml:space="preserve">      Non-adhering (Telfa)</v>
      </c>
      <c r="M798" s="171" t="str">
        <f t="shared" si="62"/>
        <v>PI.IC.IT.051017.01</v>
      </c>
      <c r="N798" s="171"/>
      <c r="O798" s="171" t="str">
        <f t="shared" si="63"/>
        <v>PH.IC.IT.051017.01</v>
      </c>
      <c r="Q798" s="171" t="str">
        <f t="shared" si="64"/>
        <v>CL.IC.IT.051017.01</v>
      </c>
      <c r="AR798" s="145" t="s">
        <v>12773</v>
      </c>
      <c r="AS798" s="145">
        <v>1749</v>
      </c>
    </row>
    <row r="799" spans="1:45" s="145" customFormat="1" ht="16">
      <c r="A799" s="145" t="s">
        <v>9344</v>
      </c>
      <c r="C799" s="170" t="s">
        <v>212</v>
      </c>
      <c r="E799" s="170" t="s">
        <v>3188</v>
      </c>
      <c r="F799" s="145" t="s">
        <v>14603</v>
      </c>
      <c r="G799" s="145" t="s">
        <v>9665</v>
      </c>
      <c r="H799" s="170" t="s">
        <v>12602</v>
      </c>
      <c r="I799" s="145" t="s">
        <v>12437</v>
      </c>
      <c r="J799" s="171" t="str">
        <f t="shared" si="60"/>
        <v>IC.IT.051018</v>
      </c>
      <c r="K799" s="170" t="s">
        <v>12175</v>
      </c>
      <c r="L799" s="145" t="str">
        <f t="shared" si="61"/>
        <v xml:space="preserve">      Other: specify</v>
      </c>
      <c r="M799" s="171" t="str">
        <f t="shared" si="62"/>
        <v>PI.IC.IT.051018.01</v>
      </c>
      <c r="N799" s="171"/>
      <c r="O799" s="171" t="str">
        <f t="shared" si="63"/>
        <v>PH.IC.IT.051018.01</v>
      </c>
      <c r="Q799" s="171" t="str">
        <f t="shared" si="64"/>
        <v>CL.IC.IT.051018.01</v>
      </c>
      <c r="AR799" s="145" t="s">
        <v>12773</v>
      </c>
      <c r="AS799" s="145">
        <v>1749</v>
      </c>
    </row>
    <row r="800" spans="1:45" s="145" customFormat="1" ht="16">
      <c r="A800" s="145" t="s">
        <v>9344</v>
      </c>
      <c r="C800" s="170" t="s">
        <v>1715</v>
      </c>
      <c r="E800" s="170" t="s">
        <v>3188</v>
      </c>
      <c r="F800" s="145" t="s">
        <v>14603</v>
      </c>
      <c r="G800" s="145" t="s">
        <v>2519</v>
      </c>
      <c r="H800" s="170" t="s">
        <v>2520</v>
      </c>
      <c r="I800" s="145" t="s">
        <v>2521</v>
      </c>
      <c r="J800" s="171" t="str">
        <f t="shared" si="60"/>
        <v>IC.IT.051019</v>
      </c>
      <c r="K800" s="170" t="s">
        <v>12175</v>
      </c>
      <c r="L800" s="145" t="str">
        <f t="shared" si="61"/>
        <v>Negative Pressure Wound Therapy</v>
      </c>
      <c r="M800" s="171" t="str">
        <f t="shared" si="62"/>
        <v>PI.IC.IT.051019.01</v>
      </c>
      <c r="N800" s="171"/>
      <c r="O800" s="171" t="str">
        <f t="shared" si="63"/>
        <v>PH.IC.IT.051019.01</v>
      </c>
      <c r="Q800" s="171" t="str">
        <f t="shared" si="64"/>
        <v>CL.IC.IT.051019.01</v>
      </c>
      <c r="X800" s="145" t="s">
        <v>2515</v>
      </c>
      <c r="Y800" s="145">
        <v>976</v>
      </c>
      <c r="AR800" s="145" t="s">
        <v>12773</v>
      </c>
      <c r="AS800" s="145">
        <v>1749</v>
      </c>
    </row>
    <row r="801" spans="1:45" s="138" customFormat="1" ht="16">
      <c r="A801" s="138" t="s">
        <v>9344</v>
      </c>
      <c r="C801" s="150" t="s">
        <v>12210</v>
      </c>
      <c r="E801" s="150" t="s">
        <v>590</v>
      </c>
      <c r="F801" s="175" t="s">
        <v>14603</v>
      </c>
      <c r="G801" s="138" t="s">
        <v>14486</v>
      </c>
      <c r="H801" s="150" t="s">
        <v>11906</v>
      </c>
      <c r="I801" s="138" t="s">
        <v>11514</v>
      </c>
      <c r="J801" s="152" t="str">
        <f t="shared" si="60"/>
        <v>IC.IT.051020</v>
      </c>
      <c r="K801" s="150" t="s">
        <v>12175</v>
      </c>
      <c r="L801" s="138" t="str">
        <f t="shared" si="61"/>
        <v>Ace wrap</v>
      </c>
      <c r="M801" s="153" t="str">
        <f t="shared" si="62"/>
        <v>PI.IC.IT.051020.01</v>
      </c>
      <c r="N801" s="153"/>
      <c r="O801" s="153" t="str">
        <f t="shared" si="63"/>
        <v>PH.IC.IT.051020.01</v>
      </c>
      <c r="Q801" s="153" t="str">
        <f t="shared" si="64"/>
        <v>CL.IC.IT.051020.01</v>
      </c>
      <c r="AR801" s="138" t="s">
        <v>12773</v>
      </c>
      <c r="AS801" s="138">
        <v>1652</v>
      </c>
    </row>
    <row r="802" spans="1:45" s="145" customFormat="1" ht="16">
      <c r="A802" s="145" t="s">
        <v>9344</v>
      </c>
      <c r="C802" s="170" t="s">
        <v>212</v>
      </c>
      <c r="D802" s="145" t="s">
        <v>3803</v>
      </c>
      <c r="E802" s="170" t="s">
        <v>155</v>
      </c>
      <c r="F802" s="145" t="s">
        <v>14603</v>
      </c>
      <c r="G802" s="145" t="s">
        <v>9807</v>
      </c>
      <c r="H802" s="170" t="s">
        <v>12175</v>
      </c>
      <c r="I802" s="145" t="s">
        <v>11575</v>
      </c>
      <c r="J802" s="171" t="str">
        <f t="shared" si="60"/>
        <v>IC.IT.051101</v>
      </c>
      <c r="K802" s="170" t="s">
        <v>12175</v>
      </c>
      <c r="L802" s="145" t="str">
        <f t="shared" si="61"/>
        <v xml:space="preserve">      Clean, dry and intact</v>
      </c>
      <c r="M802" s="171" t="str">
        <f t="shared" si="62"/>
        <v>PI.IC.IT.051101.01</v>
      </c>
      <c r="N802" s="171"/>
      <c r="O802" s="171" t="str">
        <f t="shared" si="63"/>
        <v>PH.IC.IT.051101.01</v>
      </c>
      <c r="Q802" s="171" t="str">
        <f t="shared" si="64"/>
        <v>CL.IC.IT.051101.01</v>
      </c>
      <c r="AR802" s="145" t="s">
        <v>12773</v>
      </c>
      <c r="AS802" s="145">
        <v>1749</v>
      </c>
    </row>
    <row r="803" spans="1:45" s="145" customFormat="1" ht="16">
      <c r="A803" s="145" t="s">
        <v>9344</v>
      </c>
      <c r="C803" s="170" t="s">
        <v>212</v>
      </c>
      <c r="E803" s="170" t="s">
        <v>155</v>
      </c>
      <c r="F803" s="145" t="s">
        <v>14603</v>
      </c>
      <c r="G803" s="145" t="s">
        <v>9669</v>
      </c>
      <c r="H803" s="170" t="s">
        <v>1863</v>
      </c>
      <c r="I803" s="145" t="s">
        <v>11411</v>
      </c>
      <c r="J803" s="171" t="str">
        <f t="shared" si="60"/>
        <v>IC.IT.051102</v>
      </c>
      <c r="K803" s="170" t="s">
        <v>12175</v>
      </c>
      <c r="L803" s="145" t="str">
        <f t="shared" si="61"/>
        <v xml:space="preserve">      Reinforced:  specify date/time</v>
      </c>
      <c r="M803" s="171" t="str">
        <f t="shared" si="62"/>
        <v>PI.IC.IT.051102.01</v>
      </c>
      <c r="N803" s="171"/>
      <c r="O803" s="171" t="str">
        <f t="shared" si="63"/>
        <v>PH.IC.IT.051102.01</v>
      </c>
      <c r="Q803" s="171" t="str">
        <f t="shared" si="64"/>
        <v>CL.IC.IT.051102.01</v>
      </c>
      <c r="AR803" s="145" t="s">
        <v>12773</v>
      </c>
      <c r="AS803" s="145">
        <v>1749</v>
      </c>
    </row>
    <row r="804" spans="1:45" s="145" customFormat="1" ht="16">
      <c r="A804" s="145" t="s">
        <v>9344</v>
      </c>
      <c r="C804" s="170" t="s">
        <v>212</v>
      </c>
      <c r="E804" s="170" t="s">
        <v>155</v>
      </c>
      <c r="F804" s="145" t="s">
        <v>14603</v>
      </c>
      <c r="G804" s="145" t="s">
        <v>9523</v>
      </c>
      <c r="H804" s="170" t="s">
        <v>12185</v>
      </c>
      <c r="I804" s="145" t="s">
        <v>11959</v>
      </c>
      <c r="J804" s="171" t="str">
        <f t="shared" si="60"/>
        <v>IC.IT.051103</v>
      </c>
      <c r="K804" s="170" t="s">
        <v>12175</v>
      </c>
      <c r="L804" s="145" t="str">
        <f t="shared" si="61"/>
        <v xml:space="preserve">      Changed:  specify date/time</v>
      </c>
      <c r="M804" s="171" t="str">
        <f t="shared" si="62"/>
        <v>PI.IC.IT.051103.01</v>
      </c>
      <c r="N804" s="171"/>
      <c r="O804" s="171" t="str">
        <f t="shared" si="63"/>
        <v>PH.IC.IT.051103.01</v>
      </c>
      <c r="Q804" s="171" t="str">
        <f t="shared" si="64"/>
        <v>CL.IC.IT.051103.01</v>
      </c>
      <c r="AR804" s="145" t="s">
        <v>12773</v>
      </c>
      <c r="AS804" s="145">
        <v>1749</v>
      </c>
    </row>
    <row r="805" spans="1:45" s="145" customFormat="1" ht="16">
      <c r="A805" s="145" t="s">
        <v>9344</v>
      </c>
      <c r="C805" s="170" t="s">
        <v>212</v>
      </c>
      <c r="E805" s="170" t="s">
        <v>155</v>
      </c>
      <c r="F805" s="145" t="s">
        <v>14603</v>
      </c>
      <c r="G805" s="145" t="s">
        <v>9671</v>
      </c>
      <c r="H805" s="170" t="s">
        <v>11</v>
      </c>
      <c r="I805" s="145" t="s">
        <v>11961</v>
      </c>
      <c r="J805" s="171" t="str">
        <f t="shared" si="60"/>
        <v>IC.IT.051104</v>
      </c>
      <c r="K805" s="170" t="s">
        <v>12175</v>
      </c>
      <c r="L805" s="145" t="str">
        <f t="shared" si="61"/>
        <v xml:space="preserve">      Wet/Dry: specify date/time</v>
      </c>
      <c r="M805" s="171" t="str">
        <f t="shared" si="62"/>
        <v>PI.IC.IT.051104.01</v>
      </c>
      <c r="N805" s="171"/>
      <c r="O805" s="171" t="str">
        <f t="shared" si="63"/>
        <v>PH.IC.IT.051104.01</v>
      </c>
      <c r="Q805" s="171" t="str">
        <f t="shared" si="64"/>
        <v>CL.IC.IT.051104.01</v>
      </c>
      <c r="AR805" s="145" t="s">
        <v>12773</v>
      </c>
      <c r="AS805" s="145">
        <v>1749</v>
      </c>
    </row>
    <row r="806" spans="1:45" s="145" customFormat="1" ht="16">
      <c r="A806" s="145" t="s">
        <v>9344</v>
      </c>
      <c r="C806" s="170" t="s">
        <v>212</v>
      </c>
      <c r="E806" s="170" t="s">
        <v>155</v>
      </c>
      <c r="F806" s="145" t="s">
        <v>14603</v>
      </c>
      <c r="G806" s="145" t="s">
        <v>2407</v>
      </c>
      <c r="H806" s="170" t="s">
        <v>1715</v>
      </c>
      <c r="J806" s="171" t="str">
        <f t="shared" si="60"/>
        <v>IC.IT.051105</v>
      </c>
      <c r="K806" s="170" t="s">
        <v>12175</v>
      </c>
      <c r="L806" s="145" t="str">
        <f t="shared" si="61"/>
        <v>Clean</v>
      </c>
      <c r="M806" s="171" t="str">
        <f t="shared" si="62"/>
        <v>PI.IC.IT.051105.01</v>
      </c>
      <c r="N806" s="171"/>
      <c r="O806" s="171" t="str">
        <f t="shared" si="63"/>
        <v>PH.IC.IT.051105.01</v>
      </c>
      <c r="Q806" s="171" t="str">
        <f t="shared" si="64"/>
        <v>CL.IC.IT.051105.01</v>
      </c>
      <c r="X806" s="145" t="s">
        <v>2071</v>
      </c>
      <c r="Y806" s="145">
        <v>978</v>
      </c>
      <c r="AR806" s="145" t="s">
        <v>12773</v>
      </c>
      <c r="AS806" s="145">
        <v>1749</v>
      </c>
    </row>
    <row r="807" spans="1:45" s="145" customFormat="1" ht="16">
      <c r="A807" s="145" t="s">
        <v>9344</v>
      </c>
      <c r="C807" s="170" t="s">
        <v>212</v>
      </c>
      <c r="E807" s="170" t="s">
        <v>155</v>
      </c>
      <c r="F807" s="145" t="s">
        <v>14603</v>
      </c>
      <c r="G807" s="145" t="s">
        <v>2069</v>
      </c>
      <c r="H807" s="170" t="s">
        <v>2270</v>
      </c>
      <c r="J807" s="171" t="str">
        <f t="shared" si="60"/>
        <v>IC.IT.051106</v>
      </c>
      <c r="K807" s="170" t="s">
        <v>12175</v>
      </c>
      <c r="L807" s="145" t="str">
        <f t="shared" si="61"/>
        <v>Dry</v>
      </c>
      <c r="M807" s="171" t="str">
        <f t="shared" si="62"/>
        <v>PI.IC.IT.051106.01</v>
      </c>
      <c r="N807" s="171"/>
      <c r="O807" s="171" t="str">
        <f t="shared" si="63"/>
        <v>PH.IC.IT.051106.01</v>
      </c>
      <c r="Q807" s="171" t="str">
        <f t="shared" si="64"/>
        <v>CL.IC.IT.051106.01</v>
      </c>
      <c r="X807" s="145" t="s">
        <v>2071</v>
      </c>
      <c r="Y807" s="145">
        <v>978</v>
      </c>
      <c r="AR807" s="145" t="s">
        <v>12773</v>
      </c>
      <c r="AS807" s="145">
        <v>1749</v>
      </c>
    </row>
    <row r="808" spans="1:45" s="145" customFormat="1" ht="16">
      <c r="A808" s="145" t="s">
        <v>9344</v>
      </c>
      <c r="C808" s="170" t="s">
        <v>212</v>
      </c>
      <c r="E808" s="170" t="s">
        <v>155</v>
      </c>
      <c r="F808" s="145" t="s">
        <v>14603</v>
      </c>
      <c r="G808" s="145" t="s">
        <v>2070</v>
      </c>
      <c r="H808" s="170" t="s">
        <v>2406</v>
      </c>
      <c r="J808" s="171" t="str">
        <f t="shared" si="60"/>
        <v>IC.IT.051107</v>
      </c>
      <c r="K808" s="170" t="s">
        <v>12175</v>
      </c>
      <c r="L808" s="145" t="str">
        <f t="shared" si="61"/>
        <v>Intact</v>
      </c>
      <c r="M808" s="171" t="str">
        <f t="shared" si="62"/>
        <v>PI.IC.IT.051107.01</v>
      </c>
      <c r="N808" s="171"/>
      <c r="O808" s="171" t="str">
        <f t="shared" si="63"/>
        <v>PH.IC.IT.051107.01</v>
      </c>
      <c r="Q808" s="171" t="str">
        <f t="shared" si="64"/>
        <v>CL.IC.IT.051107.01</v>
      </c>
      <c r="X808" s="145" t="s">
        <v>2071</v>
      </c>
      <c r="Y808" s="145">
        <v>978</v>
      </c>
      <c r="AR808" s="145" t="s">
        <v>12773</v>
      </c>
      <c r="AS808" s="145">
        <v>1749</v>
      </c>
    </row>
    <row r="809" spans="1:45" s="145" customFormat="1" ht="16">
      <c r="A809" s="145" t="s">
        <v>9344</v>
      </c>
      <c r="C809" s="170" t="s">
        <v>212</v>
      </c>
      <c r="D809" s="145" t="s">
        <v>9392</v>
      </c>
      <c r="E809" s="170" t="s">
        <v>153</v>
      </c>
      <c r="F809" s="145" t="s">
        <v>14603</v>
      </c>
      <c r="G809" s="145" t="s">
        <v>11963</v>
      </c>
      <c r="H809" s="170" t="s">
        <v>12175</v>
      </c>
      <c r="I809" s="145" t="s">
        <v>11964</v>
      </c>
      <c r="J809" s="171" t="str">
        <f t="shared" si="60"/>
        <v>IC.IT.051201</v>
      </c>
      <c r="K809" s="170" t="s">
        <v>12175</v>
      </c>
      <c r="L809" s="145" t="str">
        <f t="shared" si="61"/>
        <v xml:space="preserve">      Normal Saline</v>
      </c>
      <c r="M809" s="171" t="str">
        <f t="shared" si="62"/>
        <v>PI.IC.IT.051201.01</v>
      </c>
      <c r="N809" s="171"/>
      <c r="O809" s="171" t="str">
        <f t="shared" si="63"/>
        <v>PH.IC.IT.051201.01</v>
      </c>
      <c r="Q809" s="171" t="str">
        <f t="shared" si="64"/>
        <v>CL.IC.IT.051201.01</v>
      </c>
      <c r="AR809" s="145" t="s">
        <v>12773</v>
      </c>
      <c r="AS809" s="145">
        <v>1749</v>
      </c>
    </row>
    <row r="810" spans="1:45" s="145" customFormat="1" ht="16">
      <c r="A810" s="145" t="s">
        <v>9344</v>
      </c>
      <c r="C810" s="170" t="s">
        <v>212</v>
      </c>
      <c r="E810" s="170" t="s">
        <v>153</v>
      </c>
      <c r="F810" s="145" t="s">
        <v>14603</v>
      </c>
      <c r="G810" s="145" t="s">
        <v>9672</v>
      </c>
      <c r="H810" s="170" t="s">
        <v>1863</v>
      </c>
      <c r="I810" s="145" t="s">
        <v>9673</v>
      </c>
      <c r="J810" s="171" t="str">
        <f t="shared" si="60"/>
        <v>IC.IT.051202</v>
      </c>
      <c r="K810" s="170" t="s">
        <v>12175</v>
      </c>
      <c r="L810" s="145" t="str">
        <f t="shared" si="61"/>
        <v xml:space="preserve">      Wound cleanser</v>
      </c>
      <c r="M810" s="171" t="str">
        <f t="shared" si="62"/>
        <v>PI.IC.IT.051202.01</v>
      </c>
      <c r="N810" s="171"/>
      <c r="O810" s="171" t="str">
        <f t="shared" si="63"/>
        <v>PH.IC.IT.051202.01</v>
      </c>
      <c r="Q810" s="171" t="str">
        <f t="shared" si="64"/>
        <v>CL.IC.IT.051202.01</v>
      </c>
      <c r="AR810" s="145" t="s">
        <v>12773</v>
      </c>
      <c r="AS810" s="145">
        <v>1749</v>
      </c>
    </row>
    <row r="811" spans="1:45" s="145" customFormat="1" ht="16">
      <c r="A811" s="145" t="s">
        <v>9344</v>
      </c>
      <c r="C811" s="170" t="s">
        <v>212</v>
      </c>
      <c r="E811" s="170" t="s">
        <v>153</v>
      </c>
      <c r="F811" s="145" t="s">
        <v>14603</v>
      </c>
      <c r="G811" s="145" t="s">
        <v>9525</v>
      </c>
      <c r="H811" s="170" t="s">
        <v>12185</v>
      </c>
      <c r="I811" s="145" t="s">
        <v>10703</v>
      </c>
      <c r="J811" s="171" t="str">
        <f t="shared" si="60"/>
        <v>IC.IT.051203</v>
      </c>
      <c r="K811" s="170" t="s">
        <v>12175</v>
      </c>
      <c r="L811" s="145" t="str">
        <f t="shared" si="61"/>
        <v xml:space="preserve">       Other: specify</v>
      </c>
      <c r="M811" s="171" t="str">
        <f t="shared" si="62"/>
        <v>PI.IC.IT.051203.01</v>
      </c>
      <c r="N811" s="171"/>
      <c r="O811" s="171" t="str">
        <f t="shared" si="63"/>
        <v>PH.IC.IT.051203.01</v>
      </c>
      <c r="Q811" s="171" t="str">
        <f t="shared" si="64"/>
        <v>CL.IC.IT.051203.01</v>
      </c>
      <c r="AR811" s="145" t="s">
        <v>12773</v>
      </c>
      <c r="AS811" s="145">
        <v>1749</v>
      </c>
    </row>
    <row r="812" spans="1:45" s="145" customFormat="1" ht="16">
      <c r="A812" s="145" t="s">
        <v>9344</v>
      </c>
      <c r="C812" s="170" t="s">
        <v>212</v>
      </c>
      <c r="D812" s="145" t="s">
        <v>8585</v>
      </c>
      <c r="E812" s="170" t="s">
        <v>215</v>
      </c>
      <c r="F812" s="145" t="s">
        <v>14603</v>
      </c>
      <c r="G812" s="145" t="s">
        <v>14593</v>
      </c>
      <c r="H812" s="170" t="s">
        <v>12175</v>
      </c>
      <c r="I812" s="145" t="s">
        <v>12157</v>
      </c>
      <c r="J812" s="171" t="str">
        <f t="shared" si="60"/>
        <v>IC.IT.051301</v>
      </c>
      <c r="K812" s="170" t="s">
        <v>12175</v>
      </c>
      <c r="L812" s="145" t="str">
        <f t="shared" si="61"/>
        <v xml:space="preserve">      Drsg Drainage none</v>
      </c>
      <c r="M812" s="171" t="str">
        <f t="shared" si="62"/>
        <v>PI.IC.IT.051301.01</v>
      </c>
      <c r="N812" s="171"/>
      <c r="O812" s="171" t="str">
        <f t="shared" si="63"/>
        <v>PH.IC.IT.051301.01</v>
      </c>
      <c r="Q812" s="171" t="str">
        <f t="shared" si="64"/>
        <v>CL.IC.IT.051301.01</v>
      </c>
      <c r="AR812" s="145" t="s">
        <v>12773</v>
      </c>
      <c r="AS812" s="145">
        <v>1749</v>
      </c>
    </row>
    <row r="813" spans="1:45" s="145" customFormat="1" ht="16">
      <c r="A813" s="145" t="s">
        <v>9344</v>
      </c>
      <c r="C813" s="170" t="s">
        <v>212</v>
      </c>
      <c r="E813" s="170" t="s">
        <v>215</v>
      </c>
      <c r="F813" s="145" t="s">
        <v>14603</v>
      </c>
      <c r="G813" s="145" t="s">
        <v>14594</v>
      </c>
      <c r="H813" s="170" t="s">
        <v>1863</v>
      </c>
      <c r="I813" s="145" t="s">
        <v>11400</v>
      </c>
      <c r="J813" s="171" t="str">
        <f t="shared" si="60"/>
        <v>IC.IT.051302</v>
      </c>
      <c r="K813" s="170" t="s">
        <v>12175</v>
      </c>
      <c r="L813" s="145" t="str">
        <f t="shared" si="61"/>
        <v xml:space="preserve">      Drsg scant amount Drainage</v>
      </c>
      <c r="M813" s="171" t="str">
        <f t="shared" si="62"/>
        <v>PI.IC.IT.051302.01</v>
      </c>
      <c r="N813" s="171"/>
      <c r="O813" s="171" t="str">
        <f t="shared" si="63"/>
        <v>PH.IC.IT.051302.01</v>
      </c>
      <c r="Q813" s="171" t="str">
        <f t="shared" si="64"/>
        <v>CL.IC.IT.051302.01</v>
      </c>
      <c r="AR813" s="145" t="s">
        <v>12773</v>
      </c>
      <c r="AS813" s="145">
        <v>1749</v>
      </c>
    </row>
    <row r="814" spans="1:45" s="145" customFormat="1" ht="16">
      <c r="A814" s="145" t="s">
        <v>9344</v>
      </c>
      <c r="C814" s="170" t="s">
        <v>212</v>
      </c>
      <c r="E814" s="170" t="s">
        <v>215</v>
      </c>
      <c r="F814" s="145" t="s">
        <v>14603</v>
      </c>
      <c r="G814" s="145" t="s">
        <v>14595</v>
      </c>
      <c r="H814" s="170" t="s">
        <v>12185</v>
      </c>
      <c r="I814" s="145" t="s">
        <v>11730</v>
      </c>
      <c r="J814" s="171" t="str">
        <f t="shared" si="60"/>
        <v>IC.IT.051303</v>
      </c>
      <c r="K814" s="170" t="s">
        <v>12175</v>
      </c>
      <c r="L814" s="145" t="str">
        <f t="shared" si="61"/>
        <v xml:space="preserve">      Drsg small amount Drainage</v>
      </c>
      <c r="M814" s="171" t="str">
        <f t="shared" si="62"/>
        <v>PI.IC.IT.051303.01</v>
      </c>
      <c r="N814" s="171"/>
      <c r="O814" s="171" t="str">
        <f t="shared" si="63"/>
        <v>PH.IC.IT.051303.01</v>
      </c>
      <c r="Q814" s="171" t="str">
        <f t="shared" si="64"/>
        <v>CL.IC.IT.051303.01</v>
      </c>
      <c r="AR814" s="145" t="s">
        <v>12773</v>
      </c>
      <c r="AS814" s="145">
        <v>1749</v>
      </c>
    </row>
    <row r="815" spans="1:45" s="145" customFormat="1" ht="16">
      <c r="A815" s="145" t="s">
        <v>9344</v>
      </c>
      <c r="C815" s="170" t="s">
        <v>212</v>
      </c>
      <c r="E815" s="170" t="s">
        <v>215</v>
      </c>
      <c r="F815" s="145" t="s">
        <v>14603</v>
      </c>
      <c r="G815" s="145" t="s">
        <v>14596</v>
      </c>
      <c r="H815" s="170" t="s">
        <v>11</v>
      </c>
      <c r="I815" s="145" t="s">
        <v>11732</v>
      </c>
      <c r="J815" s="171" t="str">
        <f t="shared" si="60"/>
        <v>IC.IT.051304</v>
      </c>
      <c r="K815" s="170" t="s">
        <v>12175</v>
      </c>
      <c r="L815" s="145" t="str">
        <f t="shared" si="61"/>
        <v xml:space="preserve">      Drsg moderate amount Drainage</v>
      </c>
      <c r="M815" s="171" t="str">
        <f t="shared" si="62"/>
        <v>PI.IC.IT.051304.01</v>
      </c>
      <c r="N815" s="171"/>
      <c r="O815" s="171" t="str">
        <f t="shared" si="63"/>
        <v>PH.IC.IT.051304.01</v>
      </c>
      <c r="Q815" s="171" t="str">
        <f t="shared" si="64"/>
        <v>CL.IC.IT.051304.01</v>
      </c>
      <c r="AR815" s="145" t="s">
        <v>12773</v>
      </c>
      <c r="AS815" s="145">
        <v>1749</v>
      </c>
    </row>
    <row r="816" spans="1:45" s="145" customFormat="1" ht="16">
      <c r="A816" s="145" t="s">
        <v>9344</v>
      </c>
      <c r="C816" s="170" t="s">
        <v>212</v>
      </c>
      <c r="E816" s="170" t="s">
        <v>215</v>
      </c>
      <c r="F816" s="145" t="s">
        <v>14603</v>
      </c>
      <c r="G816" s="145" t="s">
        <v>14597</v>
      </c>
      <c r="H816" s="170" t="s">
        <v>212</v>
      </c>
      <c r="I816" s="145" t="s">
        <v>11316</v>
      </c>
      <c r="J816" s="171" t="str">
        <f t="shared" si="60"/>
        <v>IC.IT.051305</v>
      </c>
      <c r="K816" s="170" t="s">
        <v>12175</v>
      </c>
      <c r="L816" s="145" t="str">
        <f t="shared" si="61"/>
        <v xml:space="preserve">      Drsg heavy amount Drainage</v>
      </c>
      <c r="M816" s="171" t="str">
        <f t="shared" si="62"/>
        <v>PI.IC.IT.051305.01</v>
      </c>
      <c r="N816" s="171"/>
      <c r="O816" s="171" t="str">
        <f t="shared" si="63"/>
        <v>PH.IC.IT.051305.01</v>
      </c>
      <c r="Q816" s="171" t="str">
        <f t="shared" si="64"/>
        <v>CL.IC.IT.051305.01</v>
      </c>
      <c r="AR816" s="145" t="s">
        <v>12773</v>
      </c>
      <c r="AS816" s="145">
        <v>1749</v>
      </c>
    </row>
    <row r="817" spans="1:45" s="145" customFormat="1" ht="16">
      <c r="A817" s="145" t="s">
        <v>9344</v>
      </c>
      <c r="C817" s="170" t="s">
        <v>212</v>
      </c>
      <c r="D817" s="145" t="s">
        <v>14507</v>
      </c>
      <c r="E817" s="170" t="s">
        <v>4082</v>
      </c>
      <c r="F817" s="145" t="s">
        <v>14603</v>
      </c>
      <c r="G817" s="145" t="s">
        <v>14598</v>
      </c>
      <c r="H817" s="170" t="s">
        <v>12175</v>
      </c>
      <c r="I817" s="145" t="s">
        <v>11753</v>
      </c>
      <c r="J817" s="171" t="str">
        <f t="shared" si="60"/>
        <v>IC.IT.051401</v>
      </c>
      <c r="K817" s="170" t="s">
        <v>12175</v>
      </c>
      <c r="L817" s="145" t="str">
        <f t="shared" si="61"/>
        <v xml:space="preserve">      Drsg Drainage unchanged</v>
      </c>
      <c r="M817" s="171" t="str">
        <f t="shared" si="62"/>
        <v>PI.IC.IT.051401.01</v>
      </c>
      <c r="N817" s="171"/>
      <c r="O817" s="171" t="str">
        <f t="shared" si="63"/>
        <v>PH.IC.IT.051401.01</v>
      </c>
      <c r="Q817" s="171" t="str">
        <f t="shared" si="64"/>
        <v>CL.IC.IT.051401.01</v>
      </c>
      <c r="AR817" s="145" t="s">
        <v>12773</v>
      </c>
      <c r="AS817" s="145">
        <v>1749</v>
      </c>
    </row>
    <row r="818" spans="1:45" s="145" customFormat="1" ht="16">
      <c r="A818" s="145" t="s">
        <v>9344</v>
      </c>
      <c r="C818" s="170" t="s">
        <v>212</v>
      </c>
      <c r="E818" s="170" t="s">
        <v>4082</v>
      </c>
      <c r="F818" s="145" t="s">
        <v>14603</v>
      </c>
      <c r="G818" s="145" t="s">
        <v>14599</v>
      </c>
      <c r="H818" s="170" t="s">
        <v>1863</v>
      </c>
      <c r="I818" s="145" t="s">
        <v>11752</v>
      </c>
      <c r="J818" s="171" t="str">
        <f t="shared" si="60"/>
        <v>IC.IT.051402</v>
      </c>
      <c r="K818" s="170" t="s">
        <v>12175</v>
      </c>
      <c r="L818" s="145" t="str">
        <f t="shared" si="61"/>
        <v xml:space="preserve">      Drsg Drainage decreasing</v>
      </c>
      <c r="M818" s="171" t="str">
        <f t="shared" si="62"/>
        <v>PI.IC.IT.051402.01</v>
      </c>
      <c r="N818" s="171"/>
      <c r="O818" s="171" t="str">
        <f t="shared" si="63"/>
        <v>PH.IC.IT.051402.01</v>
      </c>
      <c r="Q818" s="171" t="str">
        <f t="shared" si="64"/>
        <v>CL.IC.IT.051402.01</v>
      </c>
      <c r="AR818" s="145" t="s">
        <v>12773</v>
      </c>
      <c r="AS818" s="145">
        <v>1749</v>
      </c>
    </row>
    <row r="819" spans="1:45" s="145" customFormat="1" ht="16">
      <c r="A819" s="145" t="s">
        <v>9344</v>
      </c>
      <c r="C819" s="170" t="s">
        <v>212</v>
      </c>
      <c r="E819" s="170" t="s">
        <v>4082</v>
      </c>
      <c r="F819" s="145" t="s">
        <v>14603</v>
      </c>
      <c r="G819" s="145" t="s">
        <v>14600</v>
      </c>
      <c r="H819" s="170" t="s">
        <v>12185</v>
      </c>
      <c r="I819" s="145" t="s">
        <v>11583</v>
      </c>
      <c r="J819" s="171" t="str">
        <f t="shared" si="60"/>
        <v>IC.IT.051403</v>
      </c>
      <c r="K819" s="170" t="s">
        <v>12175</v>
      </c>
      <c r="L819" s="145" t="str">
        <f t="shared" si="61"/>
        <v xml:space="preserve">      Drsg Drainage increasing</v>
      </c>
      <c r="M819" s="171" t="str">
        <f t="shared" si="62"/>
        <v>PI.IC.IT.051403.01</v>
      </c>
      <c r="N819" s="171"/>
      <c r="O819" s="171" t="str">
        <f t="shared" si="63"/>
        <v>PH.IC.IT.051403.01</v>
      </c>
      <c r="Q819" s="171" t="str">
        <f t="shared" si="64"/>
        <v>CL.IC.IT.051403.01</v>
      </c>
      <c r="AR819" s="145" t="s">
        <v>12773</v>
      </c>
      <c r="AS819" s="145">
        <v>1749</v>
      </c>
    </row>
    <row r="820" spans="1:45" s="167" customFormat="1" ht="15">
      <c r="A820" s="167" t="s">
        <v>9344</v>
      </c>
      <c r="C820" s="61" t="s">
        <v>212</v>
      </c>
      <c r="D820" s="167" t="s">
        <v>8996</v>
      </c>
      <c r="E820" s="61" t="s">
        <v>594</v>
      </c>
      <c r="F820" s="167" t="s">
        <v>9204</v>
      </c>
      <c r="G820" s="167" t="s">
        <v>9372</v>
      </c>
      <c r="H820" s="61" t="s">
        <v>12175</v>
      </c>
      <c r="I820" s="167" t="s">
        <v>9372</v>
      </c>
      <c r="J820" s="63" t="str">
        <f t="shared" si="60"/>
        <v>IC.IT.051501</v>
      </c>
      <c r="K820" s="61" t="s">
        <v>12175</v>
      </c>
      <c r="L820" s="167" t="str">
        <f t="shared" si="61"/>
        <v>Lateral</v>
      </c>
      <c r="M820" s="168" t="str">
        <f t="shared" si="62"/>
        <v>PI.IC.IT.051501.01</v>
      </c>
      <c r="N820" s="168"/>
      <c r="O820" s="168" t="str">
        <f t="shared" si="63"/>
        <v>PH.IC.IT.051501.01</v>
      </c>
      <c r="Q820" s="168" t="str">
        <f t="shared" si="64"/>
        <v>CL.IC.IT.051501.01</v>
      </c>
    </row>
    <row r="821" spans="1:45" s="167" customFormat="1" ht="15">
      <c r="A821" s="167" t="s">
        <v>9344</v>
      </c>
      <c r="C821" s="61" t="s">
        <v>212</v>
      </c>
      <c r="E821" s="61" t="s">
        <v>594</v>
      </c>
      <c r="F821" s="167" t="s">
        <v>9204</v>
      </c>
      <c r="G821" s="167" t="s">
        <v>9373</v>
      </c>
      <c r="H821" s="61" t="s">
        <v>1863</v>
      </c>
      <c r="I821" s="167" t="s">
        <v>9373</v>
      </c>
      <c r="J821" s="63" t="str">
        <f t="shared" si="60"/>
        <v>IC.IT.051502</v>
      </c>
      <c r="K821" s="61" t="s">
        <v>12175</v>
      </c>
      <c r="L821" s="167" t="str">
        <f t="shared" si="61"/>
        <v>Medial</v>
      </c>
      <c r="M821" s="168" t="str">
        <f t="shared" si="62"/>
        <v>PI.IC.IT.051502.01</v>
      </c>
      <c r="N821" s="168"/>
      <c r="O821" s="168" t="str">
        <f t="shared" si="63"/>
        <v>PH.IC.IT.051502.01</v>
      </c>
      <c r="Q821" s="168" t="str">
        <f t="shared" si="64"/>
        <v>CL.IC.IT.051502.01</v>
      </c>
    </row>
    <row r="822" spans="1:45" s="167" customFormat="1" ht="15">
      <c r="A822" s="167" t="s">
        <v>9344</v>
      </c>
      <c r="C822" s="61" t="s">
        <v>212</v>
      </c>
      <c r="E822" s="61" t="s">
        <v>594</v>
      </c>
      <c r="F822" s="167" t="s">
        <v>9204</v>
      </c>
      <c r="G822" s="167" t="s">
        <v>9374</v>
      </c>
      <c r="H822" s="61" t="s">
        <v>12185</v>
      </c>
      <c r="I822" s="167" t="s">
        <v>9374</v>
      </c>
      <c r="J822" s="63" t="str">
        <f t="shared" si="60"/>
        <v>IC.IT.051503</v>
      </c>
      <c r="K822" s="61" t="s">
        <v>12175</v>
      </c>
      <c r="L822" s="167" t="str">
        <f t="shared" si="61"/>
        <v>Anterior</v>
      </c>
      <c r="M822" s="168" t="str">
        <f t="shared" si="62"/>
        <v>PI.IC.IT.051503.01</v>
      </c>
      <c r="N822" s="168"/>
      <c r="O822" s="168" t="str">
        <f t="shared" si="63"/>
        <v>PH.IC.IT.051503.01</v>
      </c>
      <c r="Q822" s="168" t="str">
        <f t="shared" si="64"/>
        <v>CL.IC.IT.051503.01</v>
      </c>
    </row>
    <row r="823" spans="1:45" s="167" customFormat="1" ht="15">
      <c r="A823" s="167" t="s">
        <v>9344</v>
      </c>
      <c r="C823" s="61" t="s">
        <v>212</v>
      </c>
      <c r="E823" s="61" t="s">
        <v>594</v>
      </c>
      <c r="F823" s="167" t="s">
        <v>9204</v>
      </c>
      <c r="G823" s="167" t="s">
        <v>9375</v>
      </c>
      <c r="H823" s="61" t="s">
        <v>11</v>
      </c>
      <c r="I823" s="167" t="s">
        <v>9375</v>
      </c>
      <c r="J823" s="63" t="str">
        <f t="shared" si="60"/>
        <v>IC.IT.051504</v>
      </c>
      <c r="K823" s="61" t="s">
        <v>12175</v>
      </c>
      <c r="L823" s="167" t="str">
        <f t="shared" si="61"/>
        <v>Posterior</v>
      </c>
      <c r="M823" s="168" t="str">
        <f t="shared" si="62"/>
        <v>PI.IC.IT.051504.01</v>
      </c>
      <c r="N823" s="168"/>
      <c r="O823" s="168" t="str">
        <f t="shared" si="63"/>
        <v>PH.IC.IT.051504.01</v>
      </c>
      <c r="Q823" s="168" t="str">
        <f t="shared" si="64"/>
        <v>CL.IC.IT.051504.01</v>
      </c>
    </row>
    <row r="824" spans="1:45" s="167" customFormat="1" ht="15">
      <c r="A824" s="167" t="s">
        <v>9344</v>
      </c>
      <c r="C824" s="61" t="s">
        <v>212</v>
      </c>
      <c r="E824" s="61" t="s">
        <v>594</v>
      </c>
      <c r="F824" s="167" t="s">
        <v>9204</v>
      </c>
      <c r="G824" s="167" t="s">
        <v>9255</v>
      </c>
      <c r="H824" s="61" t="s">
        <v>212</v>
      </c>
      <c r="I824" s="167" t="s">
        <v>9255</v>
      </c>
      <c r="J824" s="63" t="str">
        <f t="shared" si="60"/>
        <v>IC.IT.051505</v>
      </c>
      <c r="K824" s="61" t="s">
        <v>12175</v>
      </c>
      <c r="L824" s="167" t="str">
        <f t="shared" si="61"/>
        <v>Proximal</v>
      </c>
      <c r="M824" s="168" t="str">
        <f t="shared" si="62"/>
        <v>PI.IC.IT.051505.01</v>
      </c>
      <c r="N824" s="168"/>
      <c r="O824" s="168" t="str">
        <f t="shared" si="63"/>
        <v>PH.IC.IT.051505.01</v>
      </c>
      <c r="Q824" s="168" t="str">
        <f t="shared" si="64"/>
        <v>CL.IC.IT.051505.01</v>
      </c>
    </row>
    <row r="825" spans="1:45" s="167" customFormat="1" ht="15">
      <c r="A825" s="167" t="s">
        <v>9344</v>
      </c>
      <c r="C825" s="61" t="s">
        <v>212</v>
      </c>
      <c r="E825" s="61" t="s">
        <v>594</v>
      </c>
      <c r="F825" s="167" t="s">
        <v>9204</v>
      </c>
      <c r="G825" s="167" t="s">
        <v>9256</v>
      </c>
      <c r="H825" s="61" t="s">
        <v>6988</v>
      </c>
      <c r="I825" s="167" t="s">
        <v>9256</v>
      </c>
      <c r="J825" s="63" t="str">
        <f t="shared" si="60"/>
        <v>IC.IT.051506</v>
      </c>
      <c r="K825" s="61" t="s">
        <v>12175</v>
      </c>
      <c r="L825" s="167" t="str">
        <f t="shared" si="61"/>
        <v>Distal</v>
      </c>
      <c r="M825" s="168" t="str">
        <f t="shared" si="62"/>
        <v>PI.IC.IT.051506.01</v>
      </c>
      <c r="N825" s="168"/>
      <c r="O825" s="168" t="str">
        <f t="shared" si="63"/>
        <v>PH.IC.IT.051506.01</v>
      </c>
      <c r="Q825" s="168" t="str">
        <f t="shared" si="64"/>
        <v>CL.IC.IT.051506.01</v>
      </c>
    </row>
    <row r="826" spans="1:45" s="167" customFormat="1" ht="15">
      <c r="A826" s="167" t="s">
        <v>9344</v>
      </c>
      <c r="C826" s="61" t="s">
        <v>212</v>
      </c>
      <c r="E826" s="61" t="s">
        <v>594</v>
      </c>
      <c r="F826" s="167" t="s">
        <v>9204</v>
      </c>
      <c r="G826" s="167" t="s">
        <v>9257</v>
      </c>
      <c r="H826" s="61" t="s">
        <v>573</v>
      </c>
      <c r="I826" s="167" t="s">
        <v>9257</v>
      </c>
      <c r="J826" s="63" t="str">
        <f t="shared" si="60"/>
        <v>IC.IT.051507</v>
      </c>
      <c r="K826" s="61" t="s">
        <v>12175</v>
      </c>
      <c r="L826" s="167" t="str">
        <f t="shared" si="61"/>
        <v>Upper</v>
      </c>
      <c r="M826" s="168" t="str">
        <f t="shared" si="62"/>
        <v>PI.IC.IT.051507.01</v>
      </c>
      <c r="N826" s="168"/>
      <c r="O826" s="168" t="str">
        <f t="shared" si="63"/>
        <v>PH.IC.IT.051507.01</v>
      </c>
      <c r="Q826" s="168" t="str">
        <f t="shared" si="64"/>
        <v>CL.IC.IT.051507.01</v>
      </c>
    </row>
    <row r="827" spans="1:45" s="167" customFormat="1" ht="15">
      <c r="A827" s="167" t="s">
        <v>9344</v>
      </c>
      <c r="C827" s="61" t="s">
        <v>212</v>
      </c>
      <c r="E827" s="61" t="s">
        <v>594</v>
      </c>
      <c r="F827" s="167" t="s">
        <v>9204</v>
      </c>
      <c r="G827" s="167" t="s">
        <v>9258</v>
      </c>
      <c r="H827" s="61" t="s">
        <v>92</v>
      </c>
      <c r="I827" s="167" t="s">
        <v>9258</v>
      </c>
      <c r="J827" s="63" t="str">
        <f t="shared" si="60"/>
        <v>IC.IT.051508</v>
      </c>
      <c r="K827" s="61" t="s">
        <v>12175</v>
      </c>
      <c r="L827" s="167" t="str">
        <f t="shared" si="61"/>
        <v>Lower</v>
      </c>
      <c r="M827" s="168" t="str">
        <f t="shared" si="62"/>
        <v>PI.IC.IT.051508.01</v>
      </c>
      <c r="N827" s="168"/>
      <c r="O827" s="168" t="str">
        <f t="shared" si="63"/>
        <v>PH.IC.IT.051508.01</v>
      </c>
      <c r="Q827" s="168" t="str">
        <f t="shared" si="64"/>
        <v>CL.IC.IT.051508.01</v>
      </c>
    </row>
    <row r="828" spans="1:45" s="167" customFormat="1" ht="15">
      <c r="A828" s="167" t="s">
        <v>9344</v>
      </c>
      <c r="C828" s="61" t="s">
        <v>212</v>
      </c>
      <c r="D828" s="167" t="s">
        <v>9136</v>
      </c>
      <c r="E828" s="61" t="s">
        <v>7863</v>
      </c>
      <c r="F828" s="167" t="s">
        <v>9083</v>
      </c>
      <c r="G828" s="167" t="s">
        <v>10518</v>
      </c>
      <c r="H828" s="61" t="s">
        <v>12175</v>
      </c>
      <c r="I828" s="167" t="s">
        <v>10518</v>
      </c>
      <c r="J828" s="63" t="str">
        <f t="shared" si="60"/>
        <v>IC.IT.051601</v>
      </c>
      <c r="K828" s="61" t="s">
        <v>12175</v>
      </c>
      <c r="L828" s="167" t="str">
        <f t="shared" si="61"/>
        <v>RUQ</v>
      </c>
      <c r="M828" s="168" t="str">
        <f t="shared" si="62"/>
        <v>PI.IC.IT.051601.01</v>
      </c>
      <c r="N828" s="168"/>
      <c r="O828" s="168" t="str">
        <f t="shared" si="63"/>
        <v>PH.IC.IT.051601.01</v>
      </c>
      <c r="Q828" s="168" t="str">
        <f t="shared" si="64"/>
        <v>CL.IC.IT.051601.01</v>
      </c>
    </row>
    <row r="829" spans="1:45" s="167" customFormat="1" ht="15">
      <c r="A829" s="167" t="s">
        <v>9344</v>
      </c>
      <c r="C829" s="61" t="s">
        <v>212</v>
      </c>
      <c r="E829" s="61" t="s">
        <v>7863</v>
      </c>
      <c r="F829" s="167" t="s">
        <v>9083</v>
      </c>
      <c r="G829" s="167" t="s">
        <v>10520</v>
      </c>
      <c r="H829" s="61" t="s">
        <v>1863</v>
      </c>
      <c r="I829" s="167" t="s">
        <v>10520</v>
      </c>
      <c r="J829" s="63" t="str">
        <f t="shared" si="60"/>
        <v>IC.IT.051602</v>
      </c>
      <c r="K829" s="61" t="s">
        <v>12175</v>
      </c>
      <c r="L829" s="167" t="str">
        <f t="shared" si="61"/>
        <v>RLQ</v>
      </c>
      <c r="M829" s="168" t="str">
        <f t="shared" si="62"/>
        <v>PI.IC.IT.051602.01</v>
      </c>
      <c r="N829" s="168"/>
      <c r="O829" s="168" t="str">
        <f t="shared" si="63"/>
        <v>PH.IC.IT.051602.01</v>
      </c>
      <c r="Q829" s="168" t="str">
        <f t="shared" si="64"/>
        <v>CL.IC.IT.051602.01</v>
      </c>
    </row>
    <row r="830" spans="1:45" s="167" customFormat="1" ht="15">
      <c r="A830" s="167" t="s">
        <v>9344</v>
      </c>
      <c r="C830" s="61" t="s">
        <v>212</v>
      </c>
      <c r="E830" s="61" t="s">
        <v>7863</v>
      </c>
      <c r="F830" s="167" t="s">
        <v>9083</v>
      </c>
      <c r="G830" s="167" t="s">
        <v>10522</v>
      </c>
      <c r="H830" s="61" t="s">
        <v>12185</v>
      </c>
      <c r="I830" s="167" t="s">
        <v>10522</v>
      </c>
      <c r="J830" s="63" t="str">
        <f t="shared" si="60"/>
        <v>IC.IT.051603</v>
      </c>
      <c r="K830" s="61" t="s">
        <v>12175</v>
      </c>
      <c r="L830" s="167" t="str">
        <f t="shared" si="61"/>
        <v>LUQ</v>
      </c>
      <c r="M830" s="168" t="str">
        <f t="shared" si="62"/>
        <v>PI.IC.IT.051603.01</v>
      </c>
      <c r="N830" s="168"/>
      <c r="O830" s="168" t="str">
        <f t="shared" si="63"/>
        <v>PH.IC.IT.051603.01</v>
      </c>
      <c r="Q830" s="168" t="str">
        <f t="shared" si="64"/>
        <v>CL.IC.IT.051603.01</v>
      </c>
    </row>
    <row r="831" spans="1:45" s="167" customFormat="1" ht="15">
      <c r="A831" s="167" t="s">
        <v>9344</v>
      </c>
      <c r="C831" s="61" t="s">
        <v>212</v>
      </c>
      <c r="E831" s="61" t="s">
        <v>7863</v>
      </c>
      <c r="F831" s="167" t="s">
        <v>9083</v>
      </c>
      <c r="G831" s="167" t="s">
        <v>10524</v>
      </c>
      <c r="H831" s="61" t="s">
        <v>11</v>
      </c>
      <c r="I831" s="167" t="s">
        <v>10524</v>
      </c>
      <c r="J831" s="63" t="str">
        <f t="shared" si="60"/>
        <v>IC.IT.051604</v>
      </c>
      <c r="K831" s="61" t="s">
        <v>12175</v>
      </c>
      <c r="L831" s="167" t="str">
        <f t="shared" si="61"/>
        <v>LLQ</v>
      </c>
      <c r="M831" s="168" t="str">
        <f t="shared" si="62"/>
        <v>PI.IC.IT.051604.01</v>
      </c>
      <c r="N831" s="168"/>
      <c r="O831" s="168" t="str">
        <f t="shared" si="63"/>
        <v>PH.IC.IT.051604.01</v>
      </c>
      <c r="Q831" s="168" t="str">
        <f t="shared" si="64"/>
        <v>CL.IC.IT.051604.01</v>
      </c>
    </row>
    <row r="832" spans="1:45" s="167" customFormat="1" ht="15">
      <c r="A832" s="167" t="s">
        <v>9344</v>
      </c>
      <c r="C832" s="61" t="s">
        <v>212</v>
      </c>
      <c r="E832" s="61" t="s">
        <v>7863</v>
      </c>
      <c r="F832" s="167" t="s">
        <v>9083</v>
      </c>
      <c r="G832" s="167" t="s">
        <v>9396</v>
      </c>
      <c r="H832" s="61" t="s">
        <v>212</v>
      </c>
      <c r="I832" s="167" t="s">
        <v>9397</v>
      </c>
      <c r="J832" s="63" t="str">
        <f t="shared" si="60"/>
        <v>IC.IT.051605</v>
      </c>
      <c r="K832" s="61" t="s">
        <v>12175</v>
      </c>
      <c r="L832" s="167" t="str">
        <f t="shared" si="61"/>
        <v>Abdomen, general</v>
      </c>
      <c r="M832" s="168" t="str">
        <f t="shared" si="62"/>
        <v>PI.IC.IT.051605.01</v>
      </c>
      <c r="N832" s="168"/>
      <c r="O832" s="168" t="str">
        <f t="shared" si="63"/>
        <v>PH.IC.IT.051605.01</v>
      </c>
      <c r="Q832" s="168" t="str">
        <f t="shared" si="64"/>
        <v>CL.IC.IT.051605.01</v>
      </c>
    </row>
    <row r="833" spans="1:45" s="167" customFormat="1" ht="15">
      <c r="A833" s="167" t="s">
        <v>9344</v>
      </c>
      <c r="C833" s="61" t="s">
        <v>212</v>
      </c>
      <c r="E833" s="61" t="s">
        <v>7863</v>
      </c>
      <c r="F833" s="167" t="s">
        <v>9083</v>
      </c>
      <c r="G833" s="167" t="s">
        <v>9398</v>
      </c>
      <c r="H833" s="61" t="s">
        <v>6988</v>
      </c>
      <c r="I833" s="167" t="s">
        <v>9269</v>
      </c>
      <c r="J833" s="63" t="str">
        <f t="shared" si="60"/>
        <v>IC.IT.051606</v>
      </c>
      <c r="K833" s="61" t="s">
        <v>12175</v>
      </c>
      <c r="L833" s="167" t="str">
        <f t="shared" si="61"/>
        <v>Flank, right</v>
      </c>
      <c r="M833" s="168" t="str">
        <f t="shared" si="62"/>
        <v>PI.IC.IT.051606.01</v>
      </c>
      <c r="N833" s="168"/>
      <c r="O833" s="168" t="str">
        <f t="shared" si="63"/>
        <v>PH.IC.IT.051606.01</v>
      </c>
      <c r="Q833" s="168" t="str">
        <f t="shared" si="64"/>
        <v>CL.IC.IT.051606.01</v>
      </c>
    </row>
    <row r="834" spans="1:45" s="167" customFormat="1" ht="15">
      <c r="A834" s="167" t="s">
        <v>9344</v>
      </c>
      <c r="C834" s="61" t="s">
        <v>212</v>
      </c>
      <c r="E834" s="61" t="s">
        <v>7863</v>
      </c>
      <c r="F834" s="167" t="s">
        <v>9083</v>
      </c>
      <c r="G834" s="167" t="s">
        <v>9558</v>
      </c>
      <c r="H834" s="61" t="s">
        <v>573</v>
      </c>
      <c r="I834" s="167" t="s">
        <v>9559</v>
      </c>
      <c r="J834" s="63" t="str">
        <f t="shared" ref="J834:J897" si="65">CONCATENATE("IC.IT.",C834,E834,H834)</f>
        <v>IC.IT.051607</v>
      </c>
      <c r="K834" s="61" t="s">
        <v>12175</v>
      </c>
      <c r="L834" s="167" t="str">
        <f t="shared" ref="L834:L897" si="66">G834</f>
        <v>Flank, left</v>
      </c>
      <c r="M834" s="168" t="str">
        <f t="shared" ref="M834:M897" si="67">CONCATENATE("PI.",J834,".",K834)</f>
        <v>PI.IC.IT.051607.01</v>
      </c>
      <c r="N834" s="168"/>
      <c r="O834" s="168" t="str">
        <f t="shared" ref="O834:O897" si="68">CONCATENATE("PH.",J834,".",K834)</f>
        <v>PH.IC.IT.051607.01</v>
      </c>
      <c r="Q834" s="168" t="str">
        <f t="shared" ref="Q834:Q897" si="69">CONCATENATE("CL.",J834,".",K834)</f>
        <v>CL.IC.IT.051607.01</v>
      </c>
    </row>
    <row r="835" spans="1:45" s="167" customFormat="1" ht="15">
      <c r="A835" s="167" t="s">
        <v>9344</v>
      </c>
      <c r="C835" s="61" t="s">
        <v>212</v>
      </c>
      <c r="E835" s="61" t="s">
        <v>7863</v>
      </c>
      <c r="F835" s="167" t="s">
        <v>9083</v>
      </c>
      <c r="G835" s="167" t="s">
        <v>9138</v>
      </c>
      <c r="H835" s="61" t="s">
        <v>92</v>
      </c>
      <c r="I835" s="167" t="s">
        <v>9138</v>
      </c>
      <c r="J835" s="63" t="str">
        <f t="shared" si="65"/>
        <v>IC.IT.051608</v>
      </c>
      <c r="K835" s="61" t="s">
        <v>12175</v>
      </c>
      <c r="L835" s="167" t="str">
        <f t="shared" si="66"/>
        <v>Midline</v>
      </c>
      <c r="M835" s="168" t="str">
        <f t="shared" si="67"/>
        <v>PI.IC.IT.051608.01</v>
      </c>
      <c r="N835" s="168"/>
      <c r="O835" s="168" t="str">
        <f t="shared" si="68"/>
        <v>PH.IC.IT.051608.01</v>
      </c>
      <c r="Q835" s="168" t="str">
        <f t="shared" si="69"/>
        <v>CL.IC.IT.051608.01</v>
      </c>
      <c r="R835" s="167" t="s">
        <v>12465</v>
      </c>
      <c r="S835" s="167">
        <v>166</v>
      </c>
    </row>
    <row r="836" spans="1:45" s="167" customFormat="1" ht="15">
      <c r="A836" s="167" t="s">
        <v>9344</v>
      </c>
      <c r="C836" s="61" t="s">
        <v>1611</v>
      </c>
      <c r="E836" s="61" t="s">
        <v>595</v>
      </c>
      <c r="F836" s="167" t="s">
        <v>1913</v>
      </c>
      <c r="G836" s="167" t="s">
        <v>13289</v>
      </c>
      <c r="H836" s="61" t="s">
        <v>1608</v>
      </c>
      <c r="I836" s="167" t="s">
        <v>1607</v>
      </c>
      <c r="J836" s="63" t="str">
        <f t="shared" si="65"/>
        <v>IC.IT.051609</v>
      </c>
      <c r="K836" s="61" t="s">
        <v>12906</v>
      </c>
      <c r="L836" s="167" t="str">
        <f t="shared" si="66"/>
        <v>Laparoscopic</v>
      </c>
      <c r="M836" s="168" t="str">
        <f t="shared" si="67"/>
        <v>PI.IC.IT.051609.01</v>
      </c>
      <c r="N836" s="168"/>
      <c r="O836" s="168" t="str">
        <f t="shared" si="68"/>
        <v>PH.IC.IT.051609.01</v>
      </c>
      <c r="Q836" s="168" t="str">
        <f t="shared" si="69"/>
        <v>CL.IC.IT.051609.01</v>
      </c>
    </row>
    <row r="837" spans="1:45" s="167" customFormat="1" ht="15">
      <c r="A837" s="176" t="s">
        <v>9344</v>
      </c>
      <c r="B837" s="176"/>
      <c r="C837" s="177" t="s">
        <v>12210</v>
      </c>
      <c r="D837" s="176"/>
      <c r="E837" s="177" t="s">
        <v>7863</v>
      </c>
      <c r="F837" s="176" t="s">
        <v>1913</v>
      </c>
      <c r="G837" s="176" t="s">
        <v>14489</v>
      </c>
      <c r="H837" s="177" t="s">
        <v>11829</v>
      </c>
      <c r="I837" s="176" t="s">
        <v>14489</v>
      </c>
      <c r="J837" s="178" t="str">
        <f t="shared" si="65"/>
        <v>IC.IT.051610</v>
      </c>
      <c r="K837" s="177" t="s">
        <v>12175</v>
      </c>
      <c r="L837" s="176" t="str">
        <f t="shared" si="66"/>
        <v>Umbilical</v>
      </c>
      <c r="M837" s="179" t="str">
        <f t="shared" si="67"/>
        <v>PI.IC.IT.051610.01</v>
      </c>
      <c r="N837" s="179"/>
      <c r="O837" s="179" t="str">
        <f t="shared" si="68"/>
        <v>PH.IC.IT.051610.01</v>
      </c>
      <c r="P837" s="176"/>
      <c r="Q837" s="179" t="str">
        <f t="shared" si="69"/>
        <v>CL.IC.IT.051610.01</v>
      </c>
      <c r="R837" s="176"/>
      <c r="S837" s="176"/>
      <c r="T837" s="176"/>
      <c r="U837" s="176"/>
      <c r="V837" s="176"/>
      <c r="W837" s="176"/>
      <c r="X837" s="176"/>
      <c r="Y837" s="176"/>
      <c r="Z837" s="176"/>
      <c r="AA837" s="176"/>
      <c r="AB837" s="176"/>
      <c r="AC837" s="176"/>
      <c r="AD837" s="176"/>
      <c r="AE837" s="176"/>
      <c r="AF837" s="176"/>
      <c r="AG837" s="176"/>
      <c r="AH837" s="176"/>
      <c r="AI837" s="176"/>
      <c r="AJ837" s="176"/>
      <c r="AK837" s="176"/>
      <c r="AL837" s="176"/>
      <c r="AM837" s="176"/>
      <c r="AN837" s="176"/>
      <c r="AO837" s="176"/>
      <c r="AP837" s="176"/>
      <c r="AQ837" s="176"/>
      <c r="AR837" s="176" t="s">
        <v>12773</v>
      </c>
      <c r="AS837" s="176">
        <v>1654</v>
      </c>
    </row>
    <row r="838" spans="1:45" s="167" customFormat="1" ht="15">
      <c r="A838" s="167" t="s">
        <v>9344</v>
      </c>
      <c r="C838" s="61" t="s">
        <v>212</v>
      </c>
      <c r="D838" s="167" t="s">
        <v>9560</v>
      </c>
      <c r="E838" s="61" t="s">
        <v>6777</v>
      </c>
      <c r="F838" s="167" t="s">
        <v>9084</v>
      </c>
      <c r="G838" s="167" t="s">
        <v>9562</v>
      </c>
      <c r="H838" s="61" t="s">
        <v>1702</v>
      </c>
      <c r="I838" s="167" t="s">
        <v>9563</v>
      </c>
      <c r="J838" s="63" t="str">
        <f t="shared" si="65"/>
        <v>IC.IT.051701</v>
      </c>
      <c r="K838" s="61" t="s">
        <v>1702</v>
      </c>
      <c r="L838" s="167" t="str">
        <f t="shared" si="66"/>
        <v>Axilla, right</v>
      </c>
      <c r="M838" s="168" t="str">
        <f t="shared" si="67"/>
        <v>PI.IC.IT.051701.01</v>
      </c>
      <c r="N838" s="168"/>
      <c r="O838" s="168" t="str">
        <f t="shared" si="68"/>
        <v>PH.IC.IT.051701.01</v>
      </c>
      <c r="Q838" s="168" t="str">
        <f t="shared" si="69"/>
        <v>CL.IC.IT.051701.01</v>
      </c>
    </row>
    <row r="839" spans="1:45" s="167" customFormat="1" ht="15">
      <c r="A839" s="167" t="s">
        <v>9344</v>
      </c>
      <c r="C839" s="61" t="s">
        <v>212</v>
      </c>
      <c r="E839" s="61" t="s">
        <v>6777</v>
      </c>
      <c r="F839" s="167" t="s">
        <v>9084</v>
      </c>
      <c r="G839" s="167" t="s">
        <v>9564</v>
      </c>
      <c r="H839" s="61" t="s">
        <v>115</v>
      </c>
      <c r="I839" s="167" t="s">
        <v>9565</v>
      </c>
      <c r="J839" s="63" t="str">
        <f t="shared" si="65"/>
        <v>IC.IT.051702</v>
      </c>
      <c r="K839" s="61" t="s">
        <v>1702</v>
      </c>
      <c r="L839" s="167" t="str">
        <f t="shared" si="66"/>
        <v>Axilla, left</v>
      </c>
      <c r="M839" s="168" t="str">
        <f t="shared" si="67"/>
        <v>PI.IC.IT.051702.01</v>
      </c>
      <c r="N839" s="168"/>
      <c r="O839" s="168" t="str">
        <f t="shared" si="68"/>
        <v>PH.IC.IT.051702.01</v>
      </c>
      <c r="Q839" s="168" t="str">
        <f t="shared" si="69"/>
        <v>CL.IC.IT.051702.01</v>
      </c>
    </row>
    <row r="840" spans="1:45" s="167" customFormat="1" ht="15">
      <c r="A840" s="167" t="s">
        <v>9344</v>
      </c>
      <c r="C840" s="61" t="s">
        <v>212</v>
      </c>
      <c r="E840" s="61" t="s">
        <v>6777</v>
      </c>
      <c r="F840" s="167" t="s">
        <v>9084</v>
      </c>
      <c r="G840" s="167" t="s">
        <v>9566</v>
      </c>
      <c r="H840" s="61" t="s">
        <v>0</v>
      </c>
      <c r="I840" s="167" t="s">
        <v>9567</v>
      </c>
      <c r="J840" s="63" t="str">
        <f t="shared" si="65"/>
        <v>IC.IT.051703</v>
      </c>
      <c r="K840" s="61" t="s">
        <v>1702</v>
      </c>
      <c r="L840" s="167" t="str">
        <f t="shared" si="66"/>
        <v>Arm upper, right</v>
      </c>
      <c r="M840" s="168" t="str">
        <f t="shared" si="67"/>
        <v>PI.IC.IT.051703.01</v>
      </c>
      <c r="N840" s="168"/>
      <c r="O840" s="168" t="str">
        <f t="shared" si="68"/>
        <v>PH.IC.IT.051703.01</v>
      </c>
      <c r="Q840" s="168" t="str">
        <f t="shared" si="69"/>
        <v>CL.IC.IT.051703.01</v>
      </c>
    </row>
    <row r="841" spans="1:45" s="167" customFormat="1" ht="15">
      <c r="A841" s="167" t="s">
        <v>9344</v>
      </c>
      <c r="C841" s="61" t="s">
        <v>212</v>
      </c>
      <c r="E841" s="61" t="s">
        <v>6777</v>
      </c>
      <c r="F841" s="167" t="s">
        <v>9084</v>
      </c>
      <c r="G841" s="167" t="s">
        <v>9568</v>
      </c>
      <c r="H841" s="61" t="s">
        <v>11</v>
      </c>
      <c r="I841" s="167" t="s">
        <v>9711</v>
      </c>
      <c r="J841" s="63" t="str">
        <f t="shared" si="65"/>
        <v>IC.IT.051704</v>
      </c>
      <c r="K841" s="61" t="s">
        <v>1702</v>
      </c>
      <c r="L841" s="167" t="str">
        <f t="shared" si="66"/>
        <v>Arm upper, left</v>
      </c>
      <c r="M841" s="168" t="str">
        <f t="shared" si="67"/>
        <v>PI.IC.IT.051704.01</v>
      </c>
      <c r="N841" s="168"/>
      <c r="O841" s="168" t="str">
        <f t="shared" si="68"/>
        <v>PH.IC.IT.051704.01</v>
      </c>
      <c r="Q841" s="168" t="str">
        <f t="shared" si="69"/>
        <v>CL.IC.IT.051704.01</v>
      </c>
    </row>
    <row r="842" spans="1:45" s="167" customFormat="1" ht="15">
      <c r="A842" s="167" t="s">
        <v>9344</v>
      </c>
      <c r="C842" s="61" t="s">
        <v>212</v>
      </c>
      <c r="E842" s="61" t="s">
        <v>6777</v>
      </c>
      <c r="F842" s="167" t="s">
        <v>9084</v>
      </c>
      <c r="G842" s="167" t="s">
        <v>9712</v>
      </c>
      <c r="H842" s="61" t="s">
        <v>212</v>
      </c>
      <c r="I842" s="167" t="s">
        <v>9713</v>
      </c>
      <c r="J842" s="63" t="str">
        <f t="shared" si="65"/>
        <v>IC.IT.051705</v>
      </c>
      <c r="K842" s="61" t="s">
        <v>1702</v>
      </c>
      <c r="L842" s="167" t="str">
        <f t="shared" si="66"/>
        <v>Elbow, right</v>
      </c>
      <c r="M842" s="168" t="str">
        <f t="shared" si="67"/>
        <v>PI.IC.IT.051705.01</v>
      </c>
      <c r="N842" s="168"/>
      <c r="O842" s="168" t="str">
        <f t="shared" si="68"/>
        <v>PH.IC.IT.051705.01</v>
      </c>
      <c r="Q842" s="168" t="str">
        <f t="shared" si="69"/>
        <v>CL.IC.IT.051705.01</v>
      </c>
    </row>
    <row r="843" spans="1:45" s="167" customFormat="1" ht="15">
      <c r="A843" s="167" t="s">
        <v>9344</v>
      </c>
      <c r="C843" s="61" t="s">
        <v>212</v>
      </c>
      <c r="E843" s="61" t="s">
        <v>6777</v>
      </c>
      <c r="F843" s="167" t="s">
        <v>9084</v>
      </c>
      <c r="G843" s="167" t="s">
        <v>9714</v>
      </c>
      <c r="H843" s="61" t="s">
        <v>6988</v>
      </c>
      <c r="I843" s="167" t="s">
        <v>9715</v>
      </c>
      <c r="J843" s="63" t="str">
        <f t="shared" si="65"/>
        <v>IC.IT.051706</v>
      </c>
      <c r="K843" s="61" t="s">
        <v>1702</v>
      </c>
      <c r="L843" s="167" t="str">
        <f t="shared" si="66"/>
        <v>Elbow, left</v>
      </c>
      <c r="M843" s="168" t="str">
        <f t="shared" si="67"/>
        <v>PI.IC.IT.051706.01</v>
      </c>
      <c r="N843" s="168"/>
      <c r="O843" s="168" t="str">
        <f t="shared" si="68"/>
        <v>PH.IC.IT.051706.01</v>
      </c>
      <c r="Q843" s="168" t="str">
        <f t="shared" si="69"/>
        <v>CL.IC.IT.051706.01</v>
      </c>
    </row>
    <row r="844" spans="1:45" s="167" customFormat="1" ht="15">
      <c r="A844" s="167" t="s">
        <v>9344</v>
      </c>
      <c r="C844" s="61" t="s">
        <v>212</v>
      </c>
      <c r="E844" s="61" t="s">
        <v>12462</v>
      </c>
      <c r="F844" s="167" t="s">
        <v>9084</v>
      </c>
      <c r="G844" s="167" t="s">
        <v>9716</v>
      </c>
      <c r="H844" s="61" t="s">
        <v>573</v>
      </c>
      <c r="I844" s="167" t="s">
        <v>9717</v>
      </c>
      <c r="J844" s="63" t="str">
        <f t="shared" si="65"/>
        <v>IC.IT.051707</v>
      </c>
      <c r="K844" s="61" t="s">
        <v>12175</v>
      </c>
      <c r="L844" s="167" t="str">
        <f t="shared" si="66"/>
        <v>Forearm, right</v>
      </c>
      <c r="M844" s="168" t="str">
        <f t="shared" si="67"/>
        <v>PI.IC.IT.051707.01</v>
      </c>
      <c r="N844" s="168"/>
      <c r="O844" s="168" t="str">
        <f t="shared" si="68"/>
        <v>PH.IC.IT.051707.01</v>
      </c>
      <c r="Q844" s="168" t="str">
        <f t="shared" si="69"/>
        <v>CL.IC.IT.051707.01</v>
      </c>
    </row>
    <row r="845" spans="1:45" s="167" customFormat="1" ht="15">
      <c r="A845" s="167" t="s">
        <v>9344</v>
      </c>
      <c r="C845" s="61" t="s">
        <v>212</v>
      </c>
      <c r="E845" s="61" t="s">
        <v>12462</v>
      </c>
      <c r="F845" s="167" t="s">
        <v>9084</v>
      </c>
      <c r="G845" s="167" t="s">
        <v>9718</v>
      </c>
      <c r="H845" s="61" t="s">
        <v>92</v>
      </c>
      <c r="I845" s="167" t="s">
        <v>9719</v>
      </c>
      <c r="J845" s="63" t="str">
        <f t="shared" si="65"/>
        <v>IC.IT.051708</v>
      </c>
      <c r="K845" s="61" t="s">
        <v>12175</v>
      </c>
      <c r="L845" s="167" t="str">
        <f t="shared" si="66"/>
        <v>Forearm, left</v>
      </c>
      <c r="M845" s="168" t="str">
        <f t="shared" si="67"/>
        <v>PI.IC.IT.051708.01</v>
      </c>
      <c r="N845" s="168"/>
      <c r="O845" s="168" t="str">
        <f t="shared" si="68"/>
        <v>PH.IC.IT.051708.01</v>
      </c>
      <c r="Q845" s="168" t="str">
        <f t="shared" si="69"/>
        <v>CL.IC.IT.051708.01</v>
      </c>
    </row>
    <row r="846" spans="1:45" s="167" customFormat="1" ht="15">
      <c r="A846" s="167" t="s">
        <v>9344</v>
      </c>
      <c r="C846" s="61" t="s">
        <v>212</v>
      </c>
      <c r="E846" s="61" t="s">
        <v>12462</v>
      </c>
      <c r="F846" s="167" t="s">
        <v>9084</v>
      </c>
      <c r="G846" s="167" t="s">
        <v>9720</v>
      </c>
      <c r="H846" s="61" t="s">
        <v>93</v>
      </c>
      <c r="I846" s="167" t="s">
        <v>9721</v>
      </c>
      <c r="J846" s="63" t="str">
        <f t="shared" si="65"/>
        <v>IC.IT.051709</v>
      </c>
      <c r="K846" s="61" t="s">
        <v>12175</v>
      </c>
      <c r="L846" s="167" t="str">
        <f t="shared" si="66"/>
        <v>Wrist, right</v>
      </c>
      <c r="M846" s="168" t="str">
        <f t="shared" si="67"/>
        <v>PI.IC.IT.051709.01</v>
      </c>
      <c r="N846" s="168"/>
      <c r="O846" s="168" t="str">
        <f t="shared" si="68"/>
        <v>PH.IC.IT.051709.01</v>
      </c>
      <c r="Q846" s="168" t="str">
        <f t="shared" si="69"/>
        <v>CL.IC.IT.051709.01</v>
      </c>
    </row>
    <row r="847" spans="1:45" s="167" customFormat="1" ht="15">
      <c r="A847" s="167" t="s">
        <v>9344</v>
      </c>
      <c r="C847" s="61" t="s">
        <v>212</v>
      </c>
      <c r="E847" s="61" t="s">
        <v>12462</v>
      </c>
      <c r="F847" s="167" t="s">
        <v>9084</v>
      </c>
      <c r="G847" s="167" t="s">
        <v>9722</v>
      </c>
      <c r="H847" s="61" t="s">
        <v>3188</v>
      </c>
      <c r="I847" s="167" t="s">
        <v>9569</v>
      </c>
      <c r="J847" s="63" t="str">
        <f t="shared" si="65"/>
        <v>IC.IT.051710</v>
      </c>
      <c r="K847" s="61" t="s">
        <v>12175</v>
      </c>
      <c r="L847" s="167" t="str">
        <f t="shared" si="66"/>
        <v>Wrist, left</v>
      </c>
      <c r="M847" s="168" t="str">
        <f t="shared" si="67"/>
        <v>PI.IC.IT.051710.01</v>
      </c>
      <c r="N847" s="168"/>
      <c r="O847" s="168" t="str">
        <f t="shared" si="68"/>
        <v>PH.IC.IT.051710.01</v>
      </c>
      <c r="Q847" s="168" t="str">
        <f t="shared" si="69"/>
        <v>CL.IC.IT.051710.01</v>
      </c>
    </row>
    <row r="848" spans="1:45" s="167" customFormat="1" ht="15">
      <c r="A848" s="167" t="s">
        <v>9344</v>
      </c>
      <c r="C848" s="61" t="s">
        <v>212</v>
      </c>
      <c r="E848" s="61" t="s">
        <v>12462</v>
      </c>
      <c r="F848" s="167" t="s">
        <v>9084</v>
      </c>
      <c r="G848" s="167" t="s">
        <v>9437</v>
      </c>
      <c r="H848" s="61" t="s">
        <v>153</v>
      </c>
      <c r="I848" s="167" t="s">
        <v>9438</v>
      </c>
      <c r="J848" s="63" t="str">
        <f t="shared" si="65"/>
        <v>IC.IT.051712</v>
      </c>
      <c r="K848" s="61" t="s">
        <v>12175</v>
      </c>
      <c r="L848" s="167" t="str">
        <f t="shared" si="66"/>
        <v>Hand, right</v>
      </c>
      <c r="M848" s="168" t="str">
        <f t="shared" si="67"/>
        <v>PI.IC.IT.051712.01</v>
      </c>
      <c r="N848" s="168"/>
      <c r="O848" s="168" t="str">
        <f t="shared" si="68"/>
        <v>PH.IC.IT.051712.01</v>
      </c>
      <c r="Q848" s="168" t="str">
        <f t="shared" si="69"/>
        <v>CL.IC.IT.051712.01</v>
      </c>
    </row>
    <row r="849" spans="1:17" s="167" customFormat="1" ht="15">
      <c r="A849" s="167" t="s">
        <v>9344</v>
      </c>
      <c r="C849" s="61" t="s">
        <v>212</v>
      </c>
      <c r="E849" s="61" t="s">
        <v>12462</v>
      </c>
      <c r="F849" s="167" t="s">
        <v>9084</v>
      </c>
      <c r="G849" s="167" t="s">
        <v>9444</v>
      </c>
      <c r="H849" s="61" t="s">
        <v>215</v>
      </c>
      <c r="I849" s="167" t="s">
        <v>9445</v>
      </c>
      <c r="J849" s="63" t="str">
        <f t="shared" si="65"/>
        <v>IC.IT.051713</v>
      </c>
      <c r="K849" s="61" t="s">
        <v>12175</v>
      </c>
      <c r="L849" s="167" t="str">
        <f t="shared" si="66"/>
        <v>Hand, left</v>
      </c>
      <c r="M849" s="168" t="str">
        <f t="shared" si="67"/>
        <v>PI.IC.IT.051713.01</v>
      </c>
      <c r="N849" s="168"/>
      <c r="O849" s="168" t="str">
        <f t="shared" si="68"/>
        <v>PH.IC.IT.051713.01</v>
      </c>
      <c r="Q849" s="168" t="str">
        <f t="shared" si="69"/>
        <v>CL.IC.IT.051713.01</v>
      </c>
    </row>
    <row r="850" spans="1:17" s="167" customFormat="1" ht="15">
      <c r="A850" s="167" t="s">
        <v>9344</v>
      </c>
      <c r="C850" s="61" t="s">
        <v>212</v>
      </c>
      <c r="E850" s="61" t="s">
        <v>12462</v>
      </c>
      <c r="F850" s="167" t="s">
        <v>9084</v>
      </c>
      <c r="G850" s="167" t="s">
        <v>9574</v>
      </c>
      <c r="H850" s="61" t="s">
        <v>4082</v>
      </c>
      <c r="I850" s="167" t="s">
        <v>9575</v>
      </c>
      <c r="J850" s="63" t="str">
        <f t="shared" si="65"/>
        <v>IC.IT.051714</v>
      </c>
      <c r="K850" s="61" t="s">
        <v>12175</v>
      </c>
      <c r="L850" s="167" t="str">
        <f t="shared" si="66"/>
        <v>Finger(s), right: specify</v>
      </c>
      <c r="M850" s="168" t="str">
        <f t="shared" si="67"/>
        <v>PI.IC.IT.051714.01</v>
      </c>
      <c r="N850" s="168"/>
      <c r="O850" s="168" t="str">
        <f t="shared" si="68"/>
        <v>PH.IC.IT.051714.01</v>
      </c>
      <c r="Q850" s="168" t="str">
        <f t="shared" si="69"/>
        <v>CL.IC.IT.051714.01</v>
      </c>
    </row>
    <row r="851" spans="1:17" s="167" customFormat="1" ht="15">
      <c r="A851" s="167" t="s">
        <v>9344</v>
      </c>
      <c r="C851" s="61" t="s">
        <v>212</v>
      </c>
      <c r="E851" s="61" t="s">
        <v>12462</v>
      </c>
      <c r="F851" s="167" t="s">
        <v>9084</v>
      </c>
      <c r="G851" s="167" t="s">
        <v>9576</v>
      </c>
      <c r="H851" s="61" t="s">
        <v>594</v>
      </c>
      <c r="I851" s="167" t="s">
        <v>9577</v>
      </c>
      <c r="J851" s="63" t="str">
        <f t="shared" si="65"/>
        <v>IC.IT.051715</v>
      </c>
      <c r="K851" s="61" t="s">
        <v>12175</v>
      </c>
      <c r="L851" s="167" t="str">
        <f t="shared" si="66"/>
        <v>Finger(s), left:  specify</v>
      </c>
      <c r="M851" s="168" t="str">
        <f t="shared" si="67"/>
        <v>PI.IC.IT.051715.01</v>
      </c>
      <c r="N851" s="168"/>
      <c r="O851" s="168" t="str">
        <f t="shared" si="68"/>
        <v>PH.IC.IT.051715.01</v>
      </c>
      <c r="Q851" s="168" t="str">
        <f t="shared" si="69"/>
        <v>CL.IC.IT.051715.01</v>
      </c>
    </row>
    <row r="852" spans="1:17" s="167" customFormat="1" ht="15">
      <c r="A852" s="167" t="s">
        <v>9344</v>
      </c>
      <c r="C852" s="61" t="s">
        <v>212</v>
      </c>
      <c r="E852" s="61" t="s">
        <v>12462</v>
      </c>
      <c r="F852" s="167" t="s">
        <v>9084</v>
      </c>
      <c r="G852" s="167" t="s">
        <v>9578</v>
      </c>
      <c r="H852" s="61" t="s">
        <v>7863</v>
      </c>
      <c r="I852" s="167" t="s">
        <v>9579</v>
      </c>
      <c r="J852" s="63" t="str">
        <f t="shared" si="65"/>
        <v>IC.IT.051716</v>
      </c>
      <c r="K852" s="61" t="s">
        <v>12175</v>
      </c>
      <c r="L852" s="167" t="str">
        <f t="shared" si="66"/>
        <v>Thigh, right</v>
      </c>
      <c r="M852" s="168" t="str">
        <f t="shared" si="67"/>
        <v>PI.IC.IT.051716.01</v>
      </c>
      <c r="N852" s="168"/>
      <c r="O852" s="168" t="str">
        <f t="shared" si="68"/>
        <v>PH.IC.IT.051716.01</v>
      </c>
      <c r="Q852" s="168" t="str">
        <f t="shared" si="69"/>
        <v>CL.IC.IT.051716.01</v>
      </c>
    </row>
    <row r="853" spans="1:17" s="167" customFormat="1" ht="15">
      <c r="A853" s="167" t="s">
        <v>9344</v>
      </c>
      <c r="C853" s="61" t="s">
        <v>212</v>
      </c>
      <c r="E853" s="61" t="s">
        <v>12462</v>
      </c>
      <c r="F853" s="167" t="s">
        <v>9084</v>
      </c>
      <c r="G853" s="167" t="s">
        <v>9580</v>
      </c>
      <c r="H853" s="61" t="s">
        <v>12462</v>
      </c>
      <c r="I853" s="167" t="s">
        <v>9581</v>
      </c>
      <c r="J853" s="63" t="str">
        <f t="shared" si="65"/>
        <v>IC.IT.051717</v>
      </c>
      <c r="K853" s="61" t="s">
        <v>12175</v>
      </c>
      <c r="L853" s="167" t="str">
        <f t="shared" si="66"/>
        <v>Thigh, left</v>
      </c>
      <c r="M853" s="168" t="str">
        <f t="shared" si="67"/>
        <v>PI.IC.IT.051717.01</v>
      </c>
      <c r="N853" s="168"/>
      <c r="O853" s="168" t="str">
        <f t="shared" si="68"/>
        <v>PH.IC.IT.051717.01</v>
      </c>
      <c r="Q853" s="168" t="str">
        <f t="shared" si="69"/>
        <v>CL.IC.IT.051717.01</v>
      </c>
    </row>
    <row r="854" spans="1:17" s="167" customFormat="1" ht="15">
      <c r="A854" s="167" t="s">
        <v>9344</v>
      </c>
      <c r="C854" s="61" t="s">
        <v>212</v>
      </c>
      <c r="E854" s="61" t="s">
        <v>12462</v>
      </c>
      <c r="F854" s="167" t="s">
        <v>9084</v>
      </c>
      <c r="G854" s="167" t="s">
        <v>9730</v>
      </c>
      <c r="H854" s="61" t="s">
        <v>12602</v>
      </c>
      <c r="I854" s="167" t="s">
        <v>9731</v>
      </c>
      <c r="J854" s="63" t="str">
        <f t="shared" si="65"/>
        <v>IC.IT.051718</v>
      </c>
      <c r="K854" s="61" t="s">
        <v>12175</v>
      </c>
      <c r="L854" s="167" t="str">
        <f t="shared" si="66"/>
        <v>Knee, right</v>
      </c>
      <c r="M854" s="168" t="str">
        <f t="shared" si="67"/>
        <v>PI.IC.IT.051718.01</v>
      </c>
      <c r="N854" s="168"/>
      <c r="O854" s="168" t="str">
        <f t="shared" si="68"/>
        <v>PH.IC.IT.051718.01</v>
      </c>
      <c r="Q854" s="168" t="str">
        <f t="shared" si="69"/>
        <v>CL.IC.IT.051718.01</v>
      </c>
    </row>
    <row r="855" spans="1:17" s="167" customFormat="1" ht="15">
      <c r="A855" s="167" t="s">
        <v>9344</v>
      </c>
      <c r="C855" s="61" t="s">
        <v>212</v>
      </c>
      <c r="E855" s="61" t="s">
        <v>12462</v>
      </c>
      <c r="F855" s="167" t="s">
        <v>9084</v>
      </c>
      <c r="G855" s="167" t="s">
        <v>9732</v>
      </c>
      <c r="H855" s="61" t="s">
        <v>12604</v>
      </c>
      <c r="I855" s="167" t="s">
        <v>9733</v>
      </c>
      <c r="J855" s="63" t="str">
        <f t="shared" si="65"/>
        <v>IC.IT.051719</v>
      </c>
      <c r="K855" s="61" t="s">
        <v>12175</v>
      </c>
      <c r="L855" s="167" t="str">
        <f t="shared" si="66"/>
        <v>Knee, left</v>
      </c>
      <c r="M855" s="168" t="str">
        <f t="shared" si="67"/>
        <v>PI.IC.IT.051719.01</v>
      </c>
      <c r="N855" s="168"/>
      <c r="O855" s="168" t="str">
        <f t="shared" si="68"/>
        <v>PH.IC.IT.051719.01</v>
      </c>
      <c r="Q855" s="168" t="str">
        <f t="shared" si="69"/>
        <v>CL.IC.IT.051719.01</v>
      </c>
    </row>
    <row r="856" spans="1:17" s="167" customFormat="1" ht="15">
      <c r="A856" s="167" t="s">
        <v>9344</v>
      </c>
      <c r="C856" s="61" t="s">
        <v>212</v>
      </c>
      <c r="E856" s="61" t="s">
        <v>12462</v>
      </c>
      <c r="F856" s="167" t="s">
        <v>9084</v>
      </c>
      <c r="G856" s="167" t="s">
        <v>9734</v>
      </c>
      <c r="H856" s="61" t="s">
        <v>1000</v>
      </c>
      <c r="I856" s="167" t="s">
        <v>9735</v>
      </c>
      <c r="J856" s="63" t="str">
        <f t="shared" si="65"/>
        <v>IC.IT.051720</v>
      </c>
      <c r="K856" s="61" t="s">
        <v>12175</v>
      </c>
      <c r="L856" s="167" t="str">
        <f t="shared" si="66"/>
        <v>Calf, right</v>
      </c>
      <c r="M856" s="168" t="str">
        <f t="shared" si="67"/>
        <v>PI.IC.IT.051720.01</v>
      </c>
      <c r="N856" s="168"/>
      <c r="O856" s="168" t="str">
        <f t="shared" si="68"/>
        <v>PH.IC.IT.051720.01</v>
      </c>
      <c r="Q856" s="168" t="str">
        <f t="shared" si="69"/>
        <v>CL.IC.IT.051720.01</v>
      </c>
    </row>
    <row r="857" spans="1:17" s="167" customFormat="1" ht="15">
      <c r="A857" s="167" t="s">
        <v>9344</v>
      </c>
      <c r="C857" s="61" t="s">
        <v>212</v>
      </c>
      <c r="E857" s="61" t="s">
        <v>12462</v>
      </c>
      <c r="F857" s="167" t="s">
        <v>9084</v>
      </c>
      <c r="G857" s="167" t="s">
        <v>9736</v>
      </c>
      <c r="H857" s="61" t="s">
        <v>8039</v>
      </c>
      <c r="I857" s="167" t="s">
        <v>9737</v>
      </c>
      <c r="J857" s="63" t="str">
        <f t="shared" si="65"/>
        <v>IC.IT.051721</v>
      </c>
      <c r="K857" s="61" t="s">
        <v>12175</v>
      </c>
      <c r="L857" s="167" t="str">
        <f t="shared" si="66"/>
        <v>Calf, left</v>
      </c>
      <c r="M857" s="168" t="str">
        <f t="shared" si="67"/>
        <v>PI.IC.IT.051721.01</v>
      </c>
      <c r="N857" s="168"/>
      <c r="O857" s="168" t="str">
        <f t="shared" si="68"/>
        <v>PH.IC.IT.051721.01</v>
      </c>
      <c r="Q857" s="168" t="str">
        <f t="shared" si="69"/>
        <v>CL.IC.IT.051721.01</v>
      </c>
    </row>
    <row r="858" spans="1:17" s="167" customFormat="1" ht="15">
      <c r="A858" s="167" t="s">
        <v>9344</v>
      </c>
      <c r="C858" s="61" t="s">
        <v>212</v>
      </c>
      <c r="E858" s="61" t="s">
        <v>12462</v>
      </c>
      <c r="F858" s="167" t="s">
        <v>9084</v>
      </c>
      <c r="G858" s="167" t="s">
        <v>9878</v>
      </c>
      <c r="H858" s="61" t="s">
        <v>7874</v>
      </c>
      <c r="I858" s="167" t="s">
        <v>9879</v>
      </c>
      <c r="J858" s="63" t="str">
        <f t="shared" si="65"/>
        <v>IC.IT.051722</v>
      </c>
      <c r="K858" s="61" t="s">
        <v>12175</v>
      </c>
      <c r="L858" s="167" t="str">
        <f t="shared" si="66"/>
        <v>Ankle, right</v>
      </c>
      <c r="M858" s="168" t="str">
        <f t="shared" si="67"/>
        <v>PI.IC.IT.051722.01</v>
      </c>
      <c r="N858" s="168"/>
      <c r="O858" s="168" t="str">
        <f t="shared" si="68"/>
        <v>PH.IC.IT.051722.01</v>
      </c>
      <c r="Q858" s="168" t="str">
        <f t="shared" si="69"/>
        <v>CL.IC.IT.051722.01</v>
      </c>
    </row>
    <row r="859" spans="1:17" s="167" customFormat="1" ht="15">
      <c r="A859" s="167" t="s">
        <v>9344</v>
      </c>
      <c r="C859" s="61" t="s">
        <v>212</v>
      </c>
      <c r="E859" s="61" t="s">
        <v>12462</v>
      </c>
      <c r="F859" s="167" t="s">
        <v>9084</v>
      </c>
      <c r="G859" s="167" t="s">
        <v>9880</v>
      </c>
      <c r="H859" s="61" t="s">
        <v>7876</v>
      </c>
      <c r="I859" s="167" t="s">
        <v>9588</v>
      </c>
      <c r="J859" s="63" t="str">
        <f t="shared" si="65"/>
        <v>IC.IT.051723</v>
      </c>
      <c r="K859" s="61" t="s">
        <v>12175</v>
      </c>
      <c r="L859" s="167" t="str">
        <f t="shared" si="66"/>
        <v>Ankle, left</v>
      </c>
      <c r="M859" s="168" t="str">
        <f t="shared" si="67"/>
        <v>PI.IC.IT.051723.01</v>
      </c>
      <c r="N859" s="168"/>
      <c r="O859" s="168" t="str">
        <f t="shared" si="68"/>
        <v>PH.IC.IT.051723.01</v>
      </c>
      <c r="Q859" s="168" t="str">
        <f t="shared" si="69"/>
        <v>CL.IC.IT.051723.01</v>
      </c>
    </row>
    <row r="860" spans="1:17" s="167" customFormat="1" ht="15">
      <c r="A860" s="167" t="s">
        <v>9344</v>
      </c>
      <c r="C860" s="61" t="s">
        <v>212</v>
      </c>
      <c r="E860" s="61" t="s">
        <v>12462</v>
      </c>
      <c r="F860" s="167" t="s">
        <v>9084</v>
      </c>
      <c r="G860" s="167" t="s">
        <v>9033</v>
      </c>
      <c r="H860" s="61" t="s">
        <v>7055</v>
      </c>
      <c r="I860" s="167" t="s">
        <v>9034</v>
      </c>
      <c r="J860" s="63" t="str">
        <f t="shared" si="65"/>
        <v>IC.IT.051724</v>
      </c>
      <c r="K860" s="61" t="s">
        <v>12175</v>
      </c>
      <c r="L860" s="167" t="str">
        <f t="shared" si="66"/>
        <v>Heel, right</v>
      </c>
      <c r="M860" s="168" t="str">
        <f t="shared" si="67"/>
        <v>PI.IC.IT.051724.01</v>
      </c>
      <c r="N860" s="168"/>
      <c r="O860" s="168" t="str">
        <f t="shared" si="68"/>
        <v>PH.IC.IT.051724.01</v>
      </c>
      <c r="Q860" s="168" t="str">
        <f t="shared" si="69"/>
        <v>CL.IC.IT.051724.01</v>
      </c>
    </row>
    <row r="861" spans="1:17" s="167" customFormat="1" ht="15">
      <c r="A861" s="167" t="s">
        <v>9344</v>
      </c>
      <c r="C861" s="61" t="s">
        <v>212</v>
      </c>
      <c r="E861" s="61" t="s">
        <v>12462</v>
      </c>
      <c r="F861" s="167" t="s">
        <v>9084</v>
      </c>
      <c r="G861" s="167" t="s">
        <v>9035</v>
      </c>
      <c r="H861" s="61" t="s">
        <v>512</v>
      </c>
      <c r="I861" s="167" t="s">
        <v>9036</v>
      </c>
      <c r="J861" s="63" t="str">
        <f t="shared" si="65"/>
        <v>IC.IT.051725</v>
      </c>
      <c r="K861" s="61" t="s">
        <v>12175</v>
      </c>
      <c r="L861" s="167" t="str">
        <f t="shared" si="66"/>
        <v>Heel, left</v>
      </c>
      <c r="M861" s="168" t="str">
        <f t="shared" si="67"/>
        <v>PI.IC.IT.051725.01</v>
      </c>
      <c r="N861" s="168"/>
      <c r="O861" s="168" t="str">
        <f t="shared" si="68"/>
        <v>PH.IC.IT.051725.01</v>
      </c>
      <c r="Q861" s="168" t="str">
        <f t="shared" si="69"/>
        <v>CL.IC.IT.051725.01</v>
      </c>
    </row>
    <row r="862" spans="1:17" s="167" customFormat="1" ht="15">
      <c r="A862" s="167" t="s">
        <v>9344</v>
      </c>
      <c r="C862" s="61" t="s">
        <v>212</v>
      </c>
      <c r="E862" s="61" t="s">
        <v>12462</v>
      </c>
      <c r="F862" s="167" t="s">
        <v>9084</v>
      </c>
      <c r="G862" s="167" t="s">
        <v>9171</v>
      </c>
      <c r="H862" s="61" t="s">
        <v>371</v>
      </c>
      <c r="I862" s="167" t="s">
        <v>9305</v>
      </c>
      <c r="J862" s="63" t="str">
        <f t="shared" si="65"/>
        <v>IC.IT.051726</v>
      </c>
      <c r="K862" s="61" t="s">
        <v>12175</v>
      </c>
      <c r="L862" s="167" t="str">
        <f t="shared" si="66"/>
        <v>Foot, right</v>
      </c>
      <c r="M862" s="168" t="str">
        <f t="shared" si="67"/>
        <v>PI.IC.IT.051726.01</v>
      </c>
      <c r="N862" s="168"/>
      <c r="O862" s="168" t="str">
        <f t="shared" si="68"/>
        <v>PH.IC.IT.051726.01</v>
      </c>
      <c r="Q862" s="168" t="str">
        <f t="shared" si="69"/>
        <v>CL.IC.IT.051726.01</v>
      </c>
    </row>
    <row r="863" spans="1:17" s="167" customFormat="1" ht="15">
      <c r="A863" s="167" t="s">
        <v>9344</v>
      </c>
      <c r="C863" s="61" t="s">
        <v>212</v>
      </c>
      <c r="E863" s="61" t="s">
        <v>12462</v>
      </c>
      <c r="F863" s="167" t="s">
        <v>9084</v>
      </c>
      <c r="G863" s="167" t="s">
        <v>9306</v>
      </c>
      <c r="H863" s="61" t="s">
        <v>7686</v>
      </c>
      <c r="I863" s="167" t="s">
        <v>9307</v>
      </c>
      <c r="J863" s="63" t="str">
        <f t="shared" si="65"/>
        <v>IC.IT.051727</v>
      </c>
      <c r="K863" s="61" t="s">
        <v>12175</v>
      </c>
      <c r="L863" s="167" t="str">
        <f t="shared" si="66"/>
        <v>Foot, left</v>
      </c>
      <c r="M863" s="168" t="str">
        <f t="shared" si="67"/>
        <v>PI.IC.IT.051727.01</v>
      </c>
      <c r="N863" s="168"/>
      <c r="O863" s="168" t="str">
        <f t="shared" si="68"/>
        <v>PH.IC.IT.051727.01</v>
      </c>
      <c r="Q863" s="168" t="str">
        <f t="shared" si="69"/>
        <v>CL.IC.IT.051727.01</v>
      </c>
    </row>
    <row r="864" spans="1:17" s="167" customFormat="1" ht="15">
      <c r="A864" s="167" t="s">
        <v>9344</v>
      </c>
      <c r="C864" s="61" t="s">
        <v>212</v>
      </c>
      <c r="E864" s="61" t="s">
        <v>12462</v>
      </c>
      <c r="F864" s="167" t="s">
        <v>9084</v>
      </c>
      <c r="G864" s="167" t="s">
        <v>9419</v>
      </c>
      <c r="H864" s="61" t="s">
        <v>745</v>
      </c>
      <c r="I864" s="167" t="s">
        <v>9420</v>
      </c>
      <c r="J864" s="63" t="str">
        <f t="shared" si="65"/>
        <v>IC.IT.051728</v>
      </c>
      <c r="K864" s="61" t="s">
        <v>12175</v>
      </c>
      <c r="L864" s="167" t="str">
        <f t="shared" si="66"/>
        <v>Toe(s), right: specify</v>
      </c>
      <c r="M864" s="168" t="str">
        <f t="shared" si="67"/>
        <v>PI.IC.IT.051728.01</v>
      </c>
      <c r="N864" s="168"/>
      <c r="O864" s="168" t="str">
        <f t="shared" si="68"/>
        <v>PH.IC.IT.051728.01</v>
      </c>
      <c r="Q864" s="168" t="str">
        <f t="shared" si="69"/>
        <v>CL.IC.IT.051728.01</v>
      </c>
    </row>
    <row r="865" spans="1:37" s="167" customFormat="1" ht="15">
      <c r="A865" s="167" t="s">
        <v>9344</v>
      </c>
      <c r="C865" s="61" t="s">
        <v>212</v>
      </c>
      <c r="E865" s="61" t="s">
        <v>12462</v>
      </c>
      <c r="F865" s="167" t="s">
        <v>9084</v>
      </c>
      <c r="G865" s="167" t="s">
        <v>9421</v>
      </c>
      <c r="H865" s="61" t="s">
        <v>7532</v>
      </c>
      <c r="I865" s="167" t="s">
        <v>9422</v>
      </c>
      <c r="J865" s="63" t="str">
        <f t="shared" si="65"/>
        <v>IC.IT.051729</v>
      </c>
      <c r="K865" s="61" t="s">
        <v>12175</v>
      </c>
      <c r="L865" s="167" t="str">
        <f t="shared" si="66"/>
        <v>Toe(s), left:  specify</v>
      </c>
      <c r="M865" s="168" t="str">
        <f t="shared" si="67"/>
        <v>PI.IC.IT.051729.01</v>
      </c>
      <c r="N865" s="168"/>
      <c r="O865" s="168" t="str">
        <f t="shared" si="68"/>
        <v>PH.IC.IT.051729.01</v>
      </c>
      <c r="Q865" s="168" t="str">
        <f t="shared" si="69"/>
        <v>CL.IC.IT.051729.01</v>
      </c>
    </row>
    <row r="866" spans="1:37" s="167" customFormat="1" ht="15">
      <c r="A866" s="167" t="s">
        <v>9344</v>
      </c>
      <c r="C866" s="61" t="s">
        <v>648</v>
      </c>
      <c r="E866" s="61" t="s">
        <v>13176</v>
      </c>
      <c r="F866" s="167" t="s">
        <v>9084</v>
      </c>
      <c r="G866" s="167" t="s">
        <v>443</v>
      </c>
      <c r="H866" s="61" t="s">
        <v>441</v>
      </c>
      <c r="J866" s="63" t="str">
        <f t="shared" si="65"/>
        <v>IC.IT.051730</v>
      </c>
      <c r="K866" s="61" t="s">
        <v>13277</v>
      </c>
      <c r="L866" s="167" t="str">
        <f t="shared" si="66"/>
        <v>Shin, right</v>
      </c>
      <c r="M866" s="168" t="str">
        <f t="shared" si="67"/>
        <v>PI.IC.IT.051730.01</v>
      </c>
      <c r="N866" s="168"/>
      <c r="O866" s="168" t="str">
        <f t="shared" si="68"/>
        <v>PH.IC.IT.051730.01</v>
      </c>
      <c r="Q866" s="168" t="str">
        <f t="shared" si="69"/>
        <v>CL.IC.IT.051730.01</v>
      </c>
      <c r="Z866" s="167" t="s">
        <v>444</v>
      </c>
      <c r="AA866" s="167">
        <v>1279</v>
      </c>
    </row>
    <row r="867" spans="1:37" s="167" customFormat="1" ht="15">
      <c r="A867" s="167" t="s">
        <v>9344</v>
      </c>
      <c r="C867" s="61" t="s">
        <v>648</v>
      </c>
      <c r="E867" s="61" t="s">
        <v>13176</v>
      </c>
      <c r="F867" s="167" t="s">
        <v>9084</v>
      </c>
      <c r="G867" s="167" t="s">
        <v>440</v>
      </c>
      <c r="H867" s="61" t="s">
        <v>442</v>
      </c>
      <c r="J867" s="63" t="str">
        <f t="shared" si="65"/>
        <v>IC.IT.051731</v>
      </c>
      <c r="K867" s="61" t="s">
        <v>13277</v>
      </c>
      <c r="L867" s="167" t="str">
        <f t="shared" si="66"/>
        <v>Shin, left</v>
      </c>
      <c r="M867" s="168" t="str">
        <f t="shared" si="67"/>
        <v>PI.IC.IT.051731.01</v>
      </c>
      <c r="N867" s="168"/>
      <c r="O867" s="168" t="str">
        <f t="shared" si="68"/>
        <v>PH.IC.IT.051731.01</v>
      </c>
      <c r="Q867" s="168" t="str">
        <f t="shared" si="69"/>
        <v>CL.IC.IT.051731.01</v>
      </c>
      <c r="Z867" s="167" t="s">
        <v>444</v>
      </c>
      <c r="AA867" s="167">
        <v>1279</v>
      </c>
    </row>
    <row r="868" spans="1:37" s="167" customFormat="1" ht="15">
      <c r="A868" s="167" t="s">
        <v>9344</v>
      </c>
      <c r="C868" s="61" t="s">
        <v>12210</v>
      </c>
      <c r="E868" s="61" t="s">
        <v>13176</v>
      </c>
      <c r="F868" s="167" t="s">
        <v>9084</v>
      </c>
      <c r="G868" s="167" t="s">
        <v>7633</v>
      </c>
      <c r="H868" s="61" t="s">
        <v>7411</v>
      </c>
      <c r="I868" s="167" t="s">
        <v>13800</v>
      </c>
      <c r="J868" s="63" t="str">
        <f t="shared" si="65"/>
        <v>IC.IT.051732</v>
      </c>
      <c r="K868" s="61" t="s">
        <v>13277</v>
      </c>
      <c r="L868" s="167" t="str">
        <f t="shared" si="66"/>
        <v>Leg, right</v>
      </c>
      <c r="M868" s="168" t="str">
        <f t="shared" si="67"/>
        <v>PI.IC.IT.051732.01</v>
      </c>
      <c r="N868" s="168"/>
      <c r="O868" s="168" t="str">
        <f t="shared" si="68"/>
        <v>PH.IC.IT.051732.01</v>
      </c>
      <c r="Q868" s="168" t="str">
        <f t="shared" si="69"/>
        <v>CL.IC.IT.051732.01</v>
      </c>
      <c r="AJ868" s="167" t="s">
        <v>12773</v>
      </c>
      <c r="AK868" s="167">
        <v>1437</v>
      </c>
    </row>
    <row r="869" spans="1:37" s="167" customFormat="1" ht="15">
      <c r="A869" s="167" t="s">
        <v>9344</v>
      </c>
      <c r="C869" s="61" t="s">
        <v>12210</v>
      </c>
      <c r="E869" s="61" t="s">
        <v>12462</v>
      </c>
      <c r="F869" s="167" t="s">
        <v>9084</v>
      </c>
      <c r="G869" s="167" t="s">
        <v>7635</v>
      </c>
      <c r="H869" s="61" t="s">
        <v>7414</v>
      </c>
      <c r="I869" s="167" t="s">
        <v>13801</v>
      </c>
      <c r="J869" s="63" t="str">
        <f t="shared" si="65"/>
        <v>IC.IT.051733</v>
      </c>
      <c r="K869" s="61" t="s">
        <v>12175</v>
      </c>
      <c r="L869" s="167" t="str">
        <f t="shared" si="66"/>
        <v>Leg, left</v>
      </c>
      <c r="M869" s="168" t="str">
        <f t="shared" si="67"/>
        <v>PI.IC.IT.051733.01</v>
      </c>
      <c r="N869" s="168"/>
      <c r="O869" s="168" t="str">
        <f t="shared" si="68"/>
        <v>PH.IC.IT.051733.01</v>
      </c>
      <c r="Q869" s="168" t="str">
        <f t="shared" si="69"/>
        <v>CL.IC.IT.051733.01</v>
      </c>
      <c r="AJ869" s="167" t="s">
        <v>12773</v>
      </c>
      <c r="AK869" s="167">
        <v>1437</v>
      </c>
    </row>
    <row r="870" spans="1:37" s="167" customFormat="1" ht="15">
      <c r="A870" s="167" t="s">
        <v>9344</v>
      </c>
      <c r="C870" s="61" t="s">
        <v>12210</v>
      </c>
      <c r="E870" s="61" t="s">
        <v>13176</v>
      </c>
      <c r="F870" s="167" t="s">
        <v>9084</v>
      </c>
      <c r="G870" s="167" t="s">
        <v>13802</v>
      </c>
      <c r="H870" s="61" t="s">
        <v>7417</v>
      </c>
      <c r="I870" s="167" t="s">
        <v>13803</v>
      </c>
      <c r="J870" s="63" t="str">
        <f t="shared" si="65"/>
        <v>IC.IT.051734</v>
      </c>
      <c r="K870" s="61" t="s">
        <v>13277</v>
      </c>
      <c r="L870" s="167" t="str">
        <f t="shared" si="66"/>
        <v>Above knee amputation</v>
      </c>
      <c r="M870" s="168" t="str">
        <f t="shared" si="67"/>
        <v>PI.IC.IT.051734.01</v>
      </c>
      <c r="N870" s="168"/>
      <c r="O870" s="168" t="str">
        <f t="shared" si="68"/>
        <v>PH.IC.IT.051734.01</v>
      </c>
      <c r="Q870" s="168" t="str">
        <f t="shared" si="69"/>
        <v>CL.IC.IT.051734.01</v>
      </c>
      <c r="AJ870" s="167" t="s">
        <v>12773</v>
      </c>
      <c r="AK870" s="167">
        <v>1507</v>
      </c>
    </row>
    <row r="871" spans="1:37" s="167" customFormat="1" ht="15">
      <c r="A871" s="167" t="s">
        <v>9344</v>
      </c>
      <c r="C871" s="61" t="s">
        <v>12210</v>
      </c>
      <c r="E871" s="61" t="s">
        <v>12462</v>
      </c>
      <c r="F871" s="167" t="s">
        <v>9084</v>
      </c>
      <c r="G871" s="167" t="s">
        <v>13804</v>
      </c>
      <c r="H871" s="61" t="s">
        <v>7255</v>
      </c>
      <c r="I871" s="167" t="s">
        <v>13805</v>
      </c>
      <c r="J871" s="63" t="str">
        <f t="shared" si="65"/>
        <v>IC.IT.051735</v>
      </c>
      <c r="K871" s="61" t="s">
        <v>12175</v>
      </c>
      <c r="L871" s="167" t="str">
        <f t="shared" si="66"/>
        <v>Below knee amputation</v>
      </c>
      <c r="M871" s="168" t="str">
        <f t="shared" si="67"/>
        <v>PI.IC.IT.051735.01</v>
      </c>
      <c r="N871" s="168"/>
      <c r="O871" s="168" t="str">
        <f t="shared" si="68"/>
        <v>PH.IC.IT.051735.01</v>
      </c>
      <c r="Q871" s="168" t="str">
        <f t="shared" si="69"/>
        <v>CL.IC.IT.051735.01</v>
      </c>
      <c r="AJ871" s="167" t="s">
        <v>12773</v>
      </c>
      <c r="AK871" s="167">
        <v>1507</v>
      </c>
    </row>
    <row r="872" spans="1:37" s="167" customFormat="1" ht="15">
      <c r="A872" s="167" t="s">
        <v>9344</v>
      </c>
      <c r="C872" s="61" t="s">
        <v>212</v>
      </c>
      <c r="D872" s="167" t="s">
        <v>9146</v>
      </c>
      <c r="E872" s="61" t="s">
        <v>12602</v>
      </c>
      <c r="F872" s="167" t="s">
        <v>9085</v>
      </c>
      <c r="G872" s="167" t="s">
        <v>9166</v>
      </c>
      <c r="H872" s="61" t="s">
        <v>12175</v>
      </c>
      <c r="I872" s="167" t="s">
        <v>9023</v>
      </c>
      <c r="J872" s="63" t="str">
        <f t="shared" si="65"/>
        <v>IC.IT.051801</v>
      </c>
      <c r="K872" s="61" t="s">
        <v>12175</v>
      </c>
      <c r="L872" s="167" t="str">
        <f t="shared" si="66"/>
        <v>Forehead, right side</v>
      </c>
      <c r="M872" s="168" t="str">
        <f t="shared" si="67"/>
        <v>PI.IC.IT.051801.01</v>
      </c>
      <c r="N872" s="168"/>
      <c r="O872" s="168" t="str">
        <f t="shared" si="68"/>
        <v>PH.IC.IT.051801.01</v>
      </c>
      <c r="Q872" s="168" t="str">
        <f t="shared" si="69"/>
        <v>CL.IC.IT.051801.01</v>
      </c>
    </row>
    <row r="873" spans="1:37" s="167" customFormat="1" ht="15">
      <c r="A873" s="167" t="s">
        <v>9344</v>
      </c>
      <c r="C873" s="61" t="s">
        <v>212</v>
      </c>
      <c r="E873" s="61" t="s">
        <v>12602</v>
      </c>
      <c r="F873" s="167" t="s">
        <v>9085</v>
      </c>
      <c r="G873" s="167" t="s">
        <v>9024</v>
      </c>
      <c r="H873" s="61" t="s">
        <v>1863</v>
      </c>
      <c r="I873" s="167" t="s">
        <v>9025</v>
      </c>
      <c r="J873" s="63" t="str">
        <f t="shared" si="65"/>
        <v>IC.IT.051802</v>
      </c>
      <c r="K873" s="61" t="s">
        <v>12175</v>
      </c>
      <c r="L873" s="167" t="str">
        <f t="shared" si="66"/>
        <v>Forehead, left side</v>
      </c>
      <c r="M873" s="168" t="str">
        <f t="shared" si="67"/>
        <v>PI.IC.IT.051802.01</v>
      </c>
      <c r="N873" s="168"/>
      <c r="O873" s="168" t="str">
        <f t="shared" si="68"/>
        <v>PH.IC.IT.051802.01</v>
      </c>
      <c r="Q873" s="168" t="str">
        <f t="shared" si="69"/>
        <v>CL.IC.IT.051802.01</v>
      </c>
    </row>
    <row r="874" spans="1:37" s="167" customFormat="1" ht="15">
      <c r="A874" s="167" t="s">
        <v>9344</v>
      </c>
      <c r="C874" s="61" t="s">
        <v>212</v>
      </c>
      <c r="E874" s="61" t="s">
        <v>12602</v>
      </c>
      <c r="F874" s="167" t="s">
        <v>9085</v>
      </c>
      <c r="G874" s="167" t="s">
        <v>9026</v>
      </c>
      <c r="H874" s="61" t="s">
        <v>12185</v>
      </c>
      <c r="I874" s="167" t="s">
        <v>9026</v>
      </c>
      <c r="J874" s="63" t="str">
        <f t="shared" si="65"/>
        <v>IC.IT.051803</v>
      </c>
      <c r="K874" s="61" t="s">
        <v>12175</v>
      </c>
      <c r="L874" s="167" t="str">
        <f t="shared" si="66"/>
        <v>Forehead</v>
      </c>
      <c r="M874" s="168" t="str">
        <f t="shared" si="67"/>
        <v>PI.IC.IT.051803.01</v>
      </c>
      <c r="N874" s="168"/>
      <c r="O874" s="168" t="str">
        <f t="shared" si="68"/>
        <v>PH.IC.IT.051803.01</v>
      </c>
      <c r="Q874" s="168" t="str">
        <f t="shared" si="69"/>
        <v>CL.IC.IT.051803.01</v>
      </c>
    </row>
    <row r="875" spans="1:37" s="167" customFormat="1" ht="15">
      <c r="A875" s="167" t="s">
        <v>9344</v>
      </c>
      <c r="C875" s="61" t="s">
        <v>212</v>
      </c>
      <c r="E875" s="61" t="s">
        <v>12602</v>
      </c>
      <c r="F875" s="167" t="s">
        <v>9085</v>
      </c>
      <c r="G875" s="167" t="s">
        <v>9027</v>
      </c>
      <c r="H875" s="61" t="s">
        <v>11</v>
      </c>
      <c r="I875" s="167" t="s">
        <v>9028</v>
      </c>
      <c r="J875" s="63" t="str">
        <f t="shared" si="65"/>
        <v>IC.IT.051804</v>
      </c>
      <c r="K875" s="61" t="s">
        <v>12175</v>
      </c>
      <c r="L875" s="167" t="str">
        <f t="shared" si="66"/>
        <v>Temporal, right</v>
      </c>
      <c r="M875" s="168" t="str">
        <f t="shared" si="67"/>
        <v>PI.IC.IT.051804.01</v>
      </c>
      <c r="N875" s="168"/>
      <c r="O875" s="168" t="str">
        <f t="shared" si="68"/>
        <v>PH.IC.IT.051804.01</v>
      </c>
      <c r="Q875" s="168" t="str">
        <f t="shared" si="69"/>
        <v>CL.IC.IT.051804.01</v>
      </c>
    </row>
    <row r="876" spans="1:37" s="167" customFormat="1" ht="15">
      <c r="A876" s="167" t="s">
        <v>9344</v>
      </c>
      <c r="C876" s="61" t="s">
        <v>212</v>
      </c>
      <c r="E876" s="61" t="s">
        <v>12602</v>
      </c>
      <c r="F876" s="167" t="s">
        <v>9085</v>
      </c>
      <c r="G876" s="167" t="s">
        <v>9029</v>
      </c>
      <c r="H876" s="61" t="s">
        <v>212</v>
      </c>
      <c r="I876" s="167" t="s">
        <v>9030</v>
      </c>
      <c r="J876" s="63" t="str">
        <f t="shared" si="65"/>
        <v>IC.IT.051805</v>
      </c>
      <c r="K876" s="61" t="s">
        <v>12175</v>
      </c>
      <c r="L876" s="167" t="str">
        <f t="shared" si="66"/>
        <v>Temporal, left</v>
      </c>
      <c r="M876" s="168" t="str">
        <f t="shared" si="67"/>
        <v>PI.IC.IT.051805.01</v>
      </c>
      <c r="N876" s="168"/>
      <c r="O876" s="168" t="str">
        <f t="shared" si="68"/>
        <v>PH.IC.IT.051805.01</v>
      </c>
      <c r="Q876" s="168" t="str">
        <f t="shared" si="69"/>
        <v>CL.IC.IT.051805.01</v>
      </c>
    </row>
    <row r="877" spans="1:37" s="167" customFormat="1" ht="15">
      <c r="A877" s="167" t="s">
        <v>9344</v>
      </c>
      <c r="C877" s="61" t="s">
        <v>212</v>
      </c>
      <c r="E877" s="61" t="s">
        <v>12602</v>
      </c>
      <c r="F877" s="167" t="s">
        <v>9085</v>
      </c>
      <c r="G877" s="167" t="s">
        <v>9031</v>
      </c>
      <c r="H877" s="61" t="s">
        <v>6988</v>
      </c>
      <c r="I877" s="167" t="s">
        <v>9039</v>
      </c>
      <c r="J877" s="63" t="str">
        <f t="shared" si="65"/>
        <v>IC.IT.051806</v>
      </c>
      <c r="K877" s="61" t="s">
        <v>12175</v>
      </c>
      <c r="L877" s="167" t="str">
        <f t="shared" si="66"/>
        <v>Parietal, right</v>
      </c>
      <c r="M877" s="168" t="str">
        <f t="shared" si="67"/>
        <v>PI.IC.IT.051806.01</v>
      </c>
      <c r="N877" s="168"/>
      <c r="O877" s="168" t="str">
        <f t="shared" si="68"/>
        <v>PH.IC.IT.051806.01</v>
      </c>
      <c r="Q877" s="168" t="str">
        <f t="shared" si="69"/>
        <v>CL.IC.IT.051806.01</v>
      </c>
    </row>
    <row r="878" spans="1:37" s="167" customFormat="1" ht="15">
      <c r="A878" s="167" t="s">
        <v>9344</v>
      </c>
      <c r="C878" s="61" t="s">
        <v>212</v>
      </c>
      <c r="E878" s="61" t="s">
        <v>12602</v>
      </c>
      <c r="F878" s="167" t="s">
        <v>9085</v>
      </c>
      <c r="G878" s="167" t="s">
        <v>9040</v>
      </c>
      <c r="H878" s="61" t="s">
        <v>573</v>
      </c>
      <c r="I878" s="167" t="s">
        <v>9041</v>
      </c>
      <c r="J878" s="63" t="str">
        <f t="shared" si="65"/>
        <v>IC.IT.051807</v>
      </c>
      <c r="K878" s="61" t="s">
        <v>12175</v>
      </c>
      <c r="L878" s="167" t="str">
        <f t="shared" si="66"/>
        <v>Parietal, left</v>
      </c>
      <c r="M878" s="168" t="str">
        <f t="shared" si="67"/>
        <v>PI.IC.IT.051807.01</v>
      </c>
      <c r="N878" s="168"/>
      <c r="O878" s="168" t="str">
        <f t="shared" si="68"/>
        <v>PH.IC.IT.051807.01</v>
      </c>
      <c r="Q878" s="168" t="str">
        <f t="shared" si="69"/>
        <v>CL.IC.IT.051807.01</v>
      </c>
    </row>
    <row r="879" spans="1:37" s="167" customFormat="1" ht="15">
      <c r="A879" s="167" t="s">
        <v>9344</v>
      </c>
      <c r="C879" s="61" t="s">
        <v>212</v>
      </c>
      <c r="E879" s="61" t="s">
        <v>12602</v>
      </c>
      <c r="F879" s="167" t="s">
        <v>9085</v>
      </c>
      <c r="G879" s="167" t="s">
        <v>9042</v>
      </c>
      <c r="H879" s="61" t="s">
        <v>92</v>
      </c>
      <c r="I879" s="167" t="s">
        <v>9042</v>
      </c>
      <c r="J879" s="63" t="str">
        <f t="shared" si="65"/>
        <v>IC.IT.051808</v>
      </c>
      <c r="K879" s="61" t="s">
        <v>12175</v>
      </c>
      <c r="L879" s="167" t="str">
        <f t="shared" si="66"/>
        <v>Occiput</v>
      </c>
      <c r="M879" s="168" t="str">
        <f t="shared" si="67"/>
        <v>PI.IC.IT.051808.01</v>
      </c>
      <c r="N879" s="168"/>
      <c r="O879" s="168" t="str">
        <f t="shared" si="68"/>
        <v>PH.IC.IT.051808.01</v>
      </c>
      <c r="Q879" s="168" t="str">
        <f t="shared" si="69"/>
        <v>CL.IC.IT.051808.01</v>
      </c>
    </row>
    <row r="880" spans="1:37" s="167" customFormat="1" ht="15">
      <c r="A880" s="167" t="s">
        <v>9344</v>
      </c>
      <c r="C880" s="61" t="s">
        <v>212</v>
      </c>
      <c r="E880" s="61" t="s">
        <v>12602</v>
      </c>
      <c r="F880" s="167" t="s">
        <v>9085</v>
      </c>
      <c r="G880" s="167" t="s">
        <v>9043</v>
      </c>
      <c r="H880" s="61" t="s">
        <v>93</v>
      </c>
      <c r="I880" s="167" t="s">
        <v>9044</v>
      </c>
      <c r="J880" s="63" t="str">
        <f t="shared" si="65"/>
        <v>IC.IT.051809</v>
      </c>
      <c r="K880" s="61" t="s">
        <v>12175</v>
      </c>
      <c r="L880" s="167" t="str">
        <f t="shared" si="66"/>
        <v>Eye, right</v>
      </c>
      <c r="M880" s="168" t="str">
        <f t="shared" si="67"/>
        <v>PI.IC.IT.051809.01</v>
      </c>
      <c r="N880" s="168"/>
      <c r="O880" s="168" t="str">
        <f t="shared" si="68"/>
        <v>PH.IC.IT.051809.01</v>
      </c>
      <c r="Q880" s="168" t="str">
        <f t="shared" si="69"/>
        <v>CL.IC.IT.051809.01</v>
      </c>
    </row>
    <row r="881" spans="1:41" s="167" customFormat="1" ht="15">
      <c r="A881" s="167" t="s">
        <v>9344</v>
      </c>
      <c r="C881" s="61" t="s">
        <v>212</v>
      </c>
      <c r="E881" s="61" t="s">
        <v>12602</v>
      </c>
      <c r="F881" s="167" t="s">
        <v>9085</v>
      </c>
      <c r="G881" s="167" t="s">
        <v>9045</v>
      </c>
      <c r="H881" s="61" t="s">
        <v>3188</v>
      </c>
      <c r="I881" s="167" t="s">
        <v>9046</v>
      </c>
      <c r="J881" s="63" t="str">
        <f t="shared" si="65"/>
        <v>IC.IT.051810</v>
      </c>
      <c r="K881" s="61" t="s">
        <v>12175</v>
      </c>
      <c r="L881" s="167" t="str">
        <f t="shared" si="66"/>
        <v>Eye, left</v>
      </c>
      <c r="M881" s="168" t="str">
        <f t="shared" si="67"/>
        <v>PI.IC.IT.051810.01</v>
      </c>
      <c r="N881" s="168"/>
      <c r="O881" s="168" t="str">
        <f t="shared" si="68"/>
        <v>PH.IC.IT.051810.01</v>
      </c>
      <c r="Q881" s="168" t="str">
        <f t="shared" si="69"/>
        <v>CL.IC.IT.051810.01</v>
      </c>
    </row>
    <row r="882" spans="1:41" s="167" customFormat="1" ht="15">
      <c r="A882" s="167" t="s">
        <v>9344</v>
      </c>
      <c r="C882" s="61" t="s">
        <v>212</v>
      </c>
      <c r="E882" s="61" t="s">
        <v>12602</v>
      </c>
      <c r="F882" s="167" t="s">
        <v>9085</v>
      </c>
      <c r="G882" s="167" t="s">
        <v>9584</v>
      </c>
      <c r="H882" s="61" t="s">
        <v>153</v>
      </c>
      <c r="I882" s="167" t="s">
        <v>9585</v>
      </c>
      <c r="J882" s="63" t="str">
        <f t="shared" si="65"/>
        <v>IC.IT.051812</v>
      </c>
      <c r="K882" s="61" t="s">
        <v>12175</v>
      </c>
      <c r="L882" s="167" t="str">
        <f t="shared" si="66"/>
        <v>Ear, right</v>
      </c>
      <c r="M882" s="168" t="str">
        <f t="shared" si="67"/>
        <v>PI.IC.IT.051812.01</v>
      </c>
      <c r="N882" s="168"/>
      <c r="O882" s="168" t="str">
        <f t="shared" si="68"/>
        <v>PH.IC.IT.051812.01</v>
      </c>
      <c r="Q882" s="168" t="str">
        <f t="shared" si="69"/>
        <v>CL.IC.IT.051812.01</v>
      </c>
    </row>
    <row r="883" spans="1:41" s="167" customFormat="1" ht="15">
      <c r="A883" s="167" t="s">
        <v>9344</v>
      </c>
      <c r="C883" s="61" t="s">
        <v>212</v>
      </c>
      <c r="E883" s="61" t="s">
        <v>12602</v>
      </c>
      <c r="F883" s="167" t="s">
        <v>9085</v>
      </c>
      <c r="G883" s="167" t="s">
        <v>9586</v>
      </c>
      <c r="H883" s="61" t="s">
        <v>215</v>
      </c>
      <c r="I883" s="167" t="s">
        <v>9587</v>
      </c>
      <c r="J883" s="63" t="str">
        <f t="shared" si="65"/>
        <v>IC.IT.051813</v>
      </c>
      <c r="K883" s="61" t="s">
        <v>12175</v>
      </c>
      <c r="L883" s="167" t="str">
        <f t="shared" si="66"/>
        <v>Ear, left</v>
      </c>
      <c r="M883" s="168" t="str">
        <f t="shared" si="67"/>
        <v>PI.IC.IT.051813.01</v>
      </c>
      <c r="N883" s="168"/>
      <c r="O883" s="168" t="str">
        <f t="shared" si="68"/>
        <v>PH.IC.IT.051813.01</v>
      </c>
      <c r="Q883" s="168" t="str">
        <f t="shared" si="69"/>
        <v>CL.IC.IT.051813.01</v>
      </c>
    </row>
    <row r="884" spans="1:41" s="167" customFormat="1" ht="15">
      <c r="A884" s="167" t="s">
        <v>9344</v>
      </c>
      <c r="C884" s="61" t="s">
        <v>212</v>
      </c>
      <c r="E884" s="61" t="s">
        <v>12602</v>
      </c>
      <c r="F884" s="167" t="s">
        <v>9085</v>
      </c>
      <c r="G884" s="167" t="s">
        <v>9457</v>
      </c>
      <c r="H884" s="61" t="s">
        <v>4082</v>
      </c>
      <c r="I884" s="167" t="s">
        <v>9457</v>
      </c>
      <c r="J884" s="63" t="str">
        <f t="shared" si="65"/>
        <v>IC.IT.051814</v>
      </c>
      <c r="K884" s="61" t="s">
        <v>12175</v>
      </c>
      <c r="L884" s="167" t="str">
        <f t="shared" si="66"/>
        <v>Nose</v>
      </c>
      <c r="M884" s="168" t="str">
        <f t="shared" si="67"/>
        <v>PI.IC.IT.051814.01</v>
      </c>
      <c r="N884" s="168"/>
      <c r="O884" s="168" t="str">
        <f t="shared" si="68"/>
        <v>PH.IC.IT.051814.01</v>
      </c>
      <c r="Q884" s="168" t="str">
        <f t="shared" si="69"/>
        <v>CL.IC.IT.051814.01</v>
      </c>
    </row>
    <row r="885" spans="1:41" s="167" customFormat="1" ht="15">
      <c r="A885" s="167" t="s">
        <v>9344</v>
      </c>
      <c r="C885" s="61" t="s">
        <v>212</v>
      </c>
      <c r="E885" s="61" t="s">
        <v>12602</v>
      </c>
      <c r="F885" s="167" t="s">
        <v>9085</v>
      </c>
      <c r="G885" s="167" t="s">
        <v>9212</v>
      </c>
      <c r="H885" s="61" t="s">
        <v>594</v>
      </c>
      <c r="I885" s="167" t="s">
        <v>9213</v>
      </c>
      <c r="J885" s="63" t="str">
        <f t="shared" si="65"/>
        <v>IC.IT.051815</v>
      </c>
      <c r="K885" s="61" t="s">
        <v>12175</v>
      </c>
      <c r="L885" s="167" t="str">
        <f t="shared" si="66"/>
        <v>Nose, right side</v>
      </c>
      <c r="M885" s="168" t="str">
        <f t="shared" si="67"/>
        <v>PI.IC.IT.051815.01</v>
      </c>
      <c r="N885" s="168"/>
      <c r="O885" s="168" t="str">
        <f t="shared" si="68"/>
        <v>PH.IC.IT.051815.01</v>
      </c>
      <c r="Q885" s="168" t="str">
        <f t="shared" si="69"/>
        <v>CL.IC.IT.051815.01</v>
      </c>
    </row>
    <row r="886" spans="1:41" s="167" customFormat="1" ht="15">
      <c r="A886" s="167" t="s">
        <v>9344</v>
      </c>
      <c r="C886" s="61" t="s">
        <v>212</v>
      </c>
      <c r="E886" s="61" t="s">
        <v>12602</v>
      </c>
      <c r="F886" s="167" t="s">
        <v>9085</v>
      </c>
      <c r="G886" s="167" t="s">
        <v>9214</v>
      </c>
      <c r="H886" s="61" t="s">
        <v>7863</v>
      </c>
      <c r="I886" s="167" t="s">
        <v>9215</v>
      </c>
      <c r="J886" s="63" t="str">
        <f t="shared" si="65"/>
        <v>IC.IT.051816</v>
      </c>
      <c r="K886" s="61" t="s">
        <v>12175</v>
      </c>
      <c r="L886" s="167" t="str">
        <f t="shared" si="66"/>
        <v>Nose, left side</v>
      </c>
      <c r="M886" s="168" t="str">
        <f t="shared" si="67"/>
        <v>PI.IC.IT.051816.01</v>
      </c>
      <c r="N886" s="168"/>
      <c r="O886" s="168" t="str">
        <f t="shared" si="68"/>
        <v>PH.IC.IT.051816.01</v>
      </c>
      <c r="Q886" s="168" t="str">
        <f t="shared" si="69"/>
        <v>CL.IC.IT.051816.01</v>
      </c>
    </row>
    <row r="887" spans="1:41" s="167" customFormat="1" ht="15">
      <c r="A887" s="167" t="s">
        <v>9344</v>
      </c>
      <c r="C887" s="61" t="s">
        <v>212</v>
      </c>
      <c r="E887" s="61" t="s">
        <v>12602</v>
      </c>
      <c r="F887" s="167" t="s">
        <v>9085</v>
      </c>
      <c r="G887" s="167" t="s">
        <v>9088</v>
      </c>
      <c r="H887" s="61" t="s">
        <v>12462</v>
      </c>
      <c r="I887" s="167" t="s">
        <v>9088</v>
      </c>
      <c r="J887" s="63" t="str">
        <f t="shared" si="65"/>
        <v>IC.IT.051817</v>
      </c>
      <c r="K887" s="61" t="s">
        <v>12175</v>
      </c>
      <c r="L887" s="167" t="str">
        <f t="shared" si="66"/>
        <v>Mouth</v>
      </c>
      <c r="M887" s="168" t="str">
        <f t="shared" si="67"/>
        <v>PI.IC.IT.051817.01</v>
      </c>
      <c r="N887" s="168"/>
      <c r="O887" s="168" t="str">
        <f t="shared" si="68"/>
        <v>PH.IC.IT.051817.01</v>
      </c>
      <c r="Q887" s="168" t="str">
        <f t="shared" si="69"/>
        <v>CL.IC.IT.051817.01</v>
      </c>
    </row>
    <row r="888" spans="1:41" s="167" customFormat="1" ht="15">
      <c r="A888" s="167" t="s">
        <v>9344</v>
      </c>
      <c r="C888" s="61" t="s">
        <v>212</v>
      </c>
      <c r="E888" s="61" t="s">
        <v>12602</v>
      </c>
      <c r="F888" s="167" t="s">
        <v>9085</v>
      </c>
      <c r="G888" s="167" t="s">
        <v>9089</v>
      </c>
      <c r="H888" s="61" t="s">
        <v>12602</v>
      </c>
      <c r="I888" s="167" t="s">
        <v>9090</v>
      </c>
      <c r="J888" s="63" t="str">
        <f t="shared" si="65"/>
        <v>IC.IT.051818</v>
      </c>
      <c r="K888" s="61" t="s">
        <v>12175</v>
      </c>
      <c r="L888" s="167" t="str">
        <f t="shared" si="66"/>
        <v>Lip(s)</v>
      </c>
      <c r="M888" s="168" t="str">
        <f t="shared" si="67"/>
        <v>PI.IC.IT.051818.01</v>
      </c>
      <c r="N888" s="168"/>
      <c r="O888" s="168" t="str">
        <f t="shared" si="68"/>
        <v>PH.IC.IT.051818.01</v>
      </c>
      <c r="Q888" s="168" t="str">
        <f t="shared" si="69"/>
        <v>CL.IC.IT.051818.01</v>
      </c>
    </row>
    <row r="889" spans="1:41" s="167" customFormat="1" ht="15">
      <c r="A889" s="167" t="s">
        <v>9344</v>
      </c>
      <c r="C889" s="61" t="s">
        <v>212</v>
      </c>
      <c r="E889" s="61" t="s">
        <v>12602</v>
      </c>
      <c r="F889" s="167" t="s">
        <v>9085</v>
      </c>
      <c r="G889" s="167" t="s">
        <v>9091</v>
      </c>
      <c r="H889" s="61" t="s">
        <v>12604</v>
      </c>
      <c r="I889" s="167" t="s">
        <v>9092</v>
      </c>
      <c r="J889" s="63" t="str">
        <f t="shared" si="65"/>
        <v>IC.IT.051819</v>
      </c>
      <c r="K889" s="61" t="s">
        <v>12175</v>
      </c>
      <c r="L889" s="167" t="str">
        <f t="shared" si="66"/>
        <v>Jaw, right</v>
      </c>
      <c r="M889" s="168" t="str">
        <f t="shared" si="67"/>
        <v>PI.IC.IT.051819.01</v>
      </c>
      <c r="N889" s="168"/>
      <c r="O889" s="168" t="str">
        <f t="shared" si="68"/>
        <v>PH.IC.IT.051819.01</v>
      </c>
      <c r="Q889" s="168" t="str">
        <f t="shared" si="69"/>
        <v>CL.IC.IT.051819.01</v>
      </c>
    </row>
    <row r="890" spans="1:41" s="167" customFormat="1" ht="15">
      <c r="A890" s="167" t="s">
        <v>9344</v>
      </c>
      <c r="C890" s="61" t="s">
        <v>212</v>
      </c>
      <c r="E890" s="61" t="s">
        <v>12602</v>
      </c>
      <c r="F890" s="167" t="s">
        <v>9085</v>
      </c>
      <c r="G890" s="167" t="s">
        <v>9093</v>
      </c>
      <c r="H890" s="61" t="s">
        <v>1000</v>
      </c>
      <c r="I890" s="167" t="s">
        <v>9094</v>
      </c>
      <c r="J890" s="63" t="str">
        <f t="shared" si="65"/>
        <v>IC.IT.051820</v>
      </c>
      <c r="K890" s="61" t="s">
        <v>12175</v>
      </c>
      <c r="L890" s="167" t="str">
        <f t="shared" si="66"/>
        <v>Jaw, left</v>
      </c>
      <c r="M890" s="168" t="str">
        <f t="shared" si="67"/>
        <v>PI.IC.IT.051820.01</v>
      </c>
      <c r="N890" s="168"/>
      <c r="O890" s="168" t="str">
        <f t="shared" si="68"/>
        <v>PH.IC.IT.051820.01</v>
      </c>
      <c r="Q890" s="168" t="str">
        <f t="shared" si="69"/>
        <v>CL.IC.IT.051820.01</v>
      </c>
    </row>
    <row r="891" spans="1:41" s="167" customFormat="1" ht="15">
      <c r="A891" s="167" t="s">
        <v>9344</v>
      </c>
      <c r="C891" s="61" t="s">
        <v>212</v>
      </c>
      <c r="E891" s="61" t="s">
        <v>12602</v>
      </c>
      <c r="F891" s="167" t="s">
        <v>9085</v>
      </c>
      <c r="G891" s="167" t="s">
        <v>9095</v>
      </c>
      <c r="H891" s="61" t="s">
        <v>8039</v>
      </c>
      <c r="I891" s="167" t="s">
        <v>9096</v>
      </c>
      <c r="J891" s="63" t="str">
        <f t="shared" si="65"/>
        <v>IC.IT.051821</v>
      </c>
      <c r="K891" s="61" t="s">
        <v>12175</v>
      </c>
      <c r="L891" s="167" t="str">
        <f t="shared" si="66"/>
        <v>Neck, right</v>
      </c>
      <c r="M891" s="168" t="str">
        <f t="shared" si="67"/>
        <v>PI.IC.IT.051821.01</v>
      </c>
      <c r="N891" s="168"/>
      <c r="O891" s="168" t="str">
        <f t="shared" si="68"/>
        <v>PH.IC.IT.051821.01</v>
      </c>
      <c r="Q891" s="168" t="str">
        <f t="shared" si="69"/>
        <v>CL.IC.IT.051821.01</v>
      </c>
    </row>
    <row r="892" spans="1:41" s="167" customFormat="1" ht="15">
      <c r="A892" s="167" t="s">
        <v>9344</v>
      </c>
      <c r="C892" s="61" t="s">
        <v>212</v>
      </c>
      <c r="E892" s="61" t="s">
        <v>12602</v>
      </c>
      <c r="F892" s="167" t="s">
        <v>9085</v>
      </c>
      <c r="G892" s="167" t="s">
        <v>9111</v>
      </c>
      <c r="H892" s="61" t="s">
        <v>7874</v>
      </c>
      <c r="I892" s="167" t="s">
        <v>9112</v>
      </c>
      <c r="J892" s="63" t="str">
        <f t="shared" si="65"/>
        <v>IC.IT.051822</v>
      </c>
      <c r="K892" s="61" t="s">
        <v>12175</v>
      </c>
      <c r="L892" s="167" t="str">
        <f t="shared" si="66"/>
        <v>Neck, left</v>
      </c>
      <c r="M892" s="168" t="str">
        <f t="shared" si="67"/>
        <v>PI.IC.IT.051822.01</v>
      </c>
      <c r="N892" s="168"/>
      <c r="O892" s="168" t="str">
        <f t="shared" si="68"/>
        <v>PH.IC.IT.051822.01</v>
      </c>
      <c r="Q892" s="168" t="str">
        <f t="shared" si="69"/>
        <v>CL.IC.IT.051822.01</v>
      </c>
    </row>
    <row r="893" spans="1:41" s="167" customFormat="1" ht="15">
      <c r="A893" s="167" t="s">
        <v>9344</v>
      </c>
      <c r="C893" s="61" t="s">
        <v>212</v>
      </c>
      <c r="E893" s="61" t="s">
        <v>12602</v>
      </c>
      <c r="F893" s="167" t="s">
        <v>9085</v>
      </c>
      <c r="G893" s="167" t="s">
        <v>9113</v>
      </c>
      <c r="H893" s="61" t="s">
        <v>7876</v>
      </c>
      <c r="I893" s="167" t="s">
        <v>9113</v>
      </c>
      <c r="J893" s="63" t="str">
        <f t="shared" si="65"/>
        <v>IC.IT.051823</v>
      </c>
      <c r="K893" s="61" t="s">
        <v>12175</v>
      </c>
      <c r="L893" s="167" t="str">
        <f t="shared" si="66"/>
        <v>Neck</v>
      </c>
      <c r="M893" s="168" t="str">
        <f t="shared" si="67"/>
        <v>PI.IC.IT.051823.01</v>
      </c>
      <c r="N893" s="168"/>
      <c r="O893" s="168" t="str">
        <f t="shared" si="68"/>
        <v>PH.IC.IT.051823.01</v>
      </c>
      <c r="Q893" s="168" t="str">
        <f t="shared" si="69"/>
        <v>CL.IC.IT.051823.01</v>
      </c>
    </row>
    <row r="894" spans="1:41" s="167" customFormat="1" ht="15">
      <c r="A894" s="167" t="s">
        <v>9344</v>
      </c>
      <c r="C894" s="61" t="s">
        <v>212</v>
      </c>
      <c r="E894" s="61" t="s">
        <v>12602</v>
      </c>
      <c r="F894" s="167" t="s">
        <v>9085</v>
      </c>
      <c r="G894" s="167" t="s">
        <v>9114</v>
      </c>
      <c r="H894" s="61" t="s">
        <v>7055</v>
      </c>
      <c r="I894" s="167" t="s">
        <v>9115</v>
      </c>
      <c r="J894" s="63" t="str">
        <f t="shared" si="65"/>
        <v>IC.IT.051824</v>
      </c>
      <c r="K894" s="61" t="s">
        <v>12175</v>
      </c>
      <c r="L894" s="167" t="str">
        <f t="shared" si="66"/>
        <v>Tracheostomy site</v>
      </c>
      <c r="M894" s="168" t="str">
        <f t="shared" si="67"/>
        <v>PI.IC.IT.051824.01</v>
      </c>
      <c r="N894" s="168"/>
      <c r="O894" s="168" t="str">
        <f t="shared" si="68"/>
        <v>PH.IC.IT.051824.01</v>
      </c>
      <c r="Q894" s="168" t="str">
        <f t="shared" si="69"/>
        <v>CL.IC.IT.051824.01</v>
      </c>
    </row>
    <row r="895" spans="1:41" s="167" customFormat="1" ht="15">
      <c r="A895" s="167" t="s">
        <v>9344</v>
      </c>
      <c r="C895" s="61" t="s">
        <v>212</v>
      </c>
      <c r="E895" s="61" t="s">
        <v>12602</v>
      </c>
      <c r="F895" s="167" t="s">
        <v>9085</v>
      </c>
      <c r="G895" s="167" t="s">
        <v>9116</v>
      </c>
      <c r="H895" s="61" t="s">
        <v>512</v>
      </c>
      <c r="I895" s="167" t="s">
        <v>9116</v>
      </c>
      <c r="J895" s="63" t="str">
        <f t="shared" si="65"/>
        <v>IC.IT.051825</v>
      </c>
      <c r="K895" s="61" t="s">
        <v>12175</v>
      </c>
      <c r="L895" s="167" t="str">
        <f t="shared" si="66"/>
        <v>Chin</v>
      </c>
      <c r="M895" s="168" t="str">
        <f t="shared" si="67"/>
        <v>PI.IC.IT.051825.01</v>
      </c>
      <c r="N895" s="168"/>
      <c r="O895" s="168" t="str">
        <f t="shared" si="68"/>
        <v>PH.IC.IT.051825.01</v>
      </c>
      <c r="Q895" s="168" t="str">
        <f t="shared" si="69"/>
        <v>CL.IC.IT.051825.01</v>
      </c>
    </row>
    <row r="896" spans="1:41" s="167" customFormat="1" ht="15">
      <c r="A896" s="167" t="s">
        <v>9344</v>
      </c>
      <c r="C896" s="61" t="s">
        <v>12210</v>
      </c>
      <c r="E896" s="61" t="s">
        <v>12602</v>
      </c>
      <c r="F896" s="167" t="s">
        <v>9085</v>
      </c>
      <c r="G896" s="167" t="s">
        <v>14485</v>
      </c>
      <c r="H896" s="61" t="s">
        <v>10709</v>
      </c>
      <c r="I896" s="167" t="s">
        <v>14485</v>
      </c>
      <c r="J896" s="63" t="str">
        <f t="shared" si="65"/>
        <v>IC.IT.051826</v>
      </c>
      <c r="K896" s="61" t="s">
        <v>12175</v>
      </c>
      <c r="L896" s="167" t="str">
        <f t="shared" si="66"/>
        <v>Throat</v>
      </c>
      <c r="M896" s="168" t="str">
        <f t="shared" si="67"/>
        <v>PI.IC.IT.051826.01</v>
      </c>
      <c r="N896" s="168"/>
      <c r="O896" s="168" t="str">
        <f t="shared" si="68"/>
        <v>PH.IC.IT.051826.01</v>
      </c>
      <c r="Q896" s="168" t="str">
        <f t="shared" si="69"/>
        <v>CL.IC.IT.051826.01</v>
      </c>
      <c r="AN896" s="167" t="s">
        <v>12773</v>
      </c>
      <c r="AO896" s="167">
        <v>1346</v>
      </c>
    </row>
    <row r="897" spans="1:17" s="167" customFormat="1" ht="15">
      <c r="A897" s="167" t="s">
        <v>9344</v>
      </c>
      <c r="C897" s="61" t="s">
        <v>212</v>
      </c>
      <c r="D897" s="167" t="s">
        <v>9008</v>
      </c>
      <c r="E897" s="61" t="s">
        <v>12604</v>
      </c>
      <c r="F897" s="167" t="s">
        <v>9086</v>
      </c>
      <c r="G897" s="167" t="s">
        <v>9365</v>
      </c>
      <c r="H897" s="61" t="s">
        <v>12175</v>
      </c>
      <c r="I897" s="167" t="s">
        <v>9238</v>
      </c>
      <c r="J897" s="63" t="str">
        <f t="shared" si="65"/>
        <v>IC.IT.051901</v>
      </c>
      <c r="K897" s="61" t="s">
        <v>12175</v>
      </c>
      <c r="L897" s="167" t="str">
        <f t="shared" si="66"/>
        <v>Hip, right</v>
      </c>
      <c r="M897" s="168" t="str">
        <f t="shared" si="67"/>
        <v>PI.IC.IT.051901.01</v>
      </c>
      <c r="N897" s="168"/>
      <c r="O897" s="168" t="str">
        <f t="shared" si="68"/>
        <v>PH.IC.IT.051901.01</v>
      </c>
      <c r="Q897" s="168" t="str">
        <f t="shared" si="69"/>
        <v>CL.IC.IT.051901.01</v>
      </c>
    </row>
    <row r="898" spans="1:17" s="167" customFormat="1" ht="15">
      <c r="A898" s="167" t="s">
        <v>9344</v>
      </c>
      <c r="C898" s="61" t="s">
        <v>212</v>
      </c>
      <c r="D898" s="167" t="s">
        <v>12452</v>
      </c>
      <c r="E898" s="61" t="s">
        <v>12604</v>
      </c>
      <c r="F898" s="167" t="s">
        <v>9086</v>
      </c>
      <c r="G898" s="167" t="s">
        <v>9239</v>
      </c>
      <c r="H898" s="61" t="s">
        <v>12182</v>
      </c>
      <c r="I898" s="167" t="s">
        <v>9488</v>
      </c>
      <c r="J898" s="63" t="str">
        <f t="shared" ref="J898:J961" si="70">CONCATENATE("IC.IT.",C898,E898,H898)</f>
        <v>IC.IT.051902</v>
      </c>
      <c r="K898" s="61" t="s">
        <v>12175</v>
      </c>
      <c r="L898" s="167" t="str">
        <f t="shared" ref="L898:L961" si="71">G898</f>
        <v>Hip, left</v>
      </c>
      <c r="M898" s="168" t="str">
        <f t="shared" ref="M898:M961" si="72">CONCATENATE("PI.",J898,".",K898)</f>
        <v>PI.IC.IT.051902.01</v>
      </c>
      <c r="N898" s="168"/>
      <c r="O898" s="168" t="str">
        <f t="shared" ref="O898:O961" si="73">CONCATENATE("PH.",J898,".",K898)</f>
        <v>PH.IC.IT.051902.01</v>
      </c>
      <c r="Q898" s="168" t="str">
        <f t="shared" ref="Q898:Q961" si="74">CONCATENATE("CL.",J898,".",K898)</f>
        <v>CL.IC.IT.051902.01</v>
      </c>
    </row>
    <row r="899" spans="1:17" s="167" customFormat="1" ht="15">
      <c r="A899" s="167" t="s">
        <v>9344</v>
      </c>
      <c r="C899" s="61" t="s">
        <v>212</v>
      </c>
      <c r="E899" s="61" t="s">
        <v>12604</v>
      </c>
      <c r="F899" s="167" t="s">
        <v>9086</v>
      </c>
      <c r="G899" s="167" t="s">
        <v>9489</v>
      </c>
      <c r="H899" s="61" t="s">
        <v>12185</v>
      </c>
      <c r="I899" s="167" t="s">
        <v>9490</v>
      </c>
      <c r="J899" s="63" t="str">
        <f t="shared" si="70"/>
        <v>IC.IT.051903</v>
      </c>
      <c r="K899" s="61" t="s">
        <v>12175</v>
      </c>
      <c r="L899" s="167" t="str">
        <f t="shared" si="71"/>
        <v>Groin, right</v>
      </c>
      <c r="M899" s="168" t="str">
        <f t="shared" si="72"/>
        <v>PI.IC.IT.051903.01</v>
      </c>
      <c r="N899" s="168"/>
      <c r="O899" s="168" t="str">
        <f t="shared" si="73"/>
        <v>PH.IC.IT.051903.01</v>
      </c>
      <c r="Q899" s="168" t="str">
        <f t="shared" si="74"/>
        <v>CL.IC.IT.051903.01</v>
      </c>
    </row>
    <row r="900" spans="1:17" s="167" customFormat="1" ht="15">
      <c r="A900" s="167" t="s">
        <v>9344</v>
      </c>
      <c r="C900" s="61" t="s">
        <v>212</v>
      </c>
      <c r="E900" s="61" t="s">
        <v>12604</v>
      </c>
      <c r="F900" s="167" t="s">
        <v>9086</v>
      </c>
      <c r="G900" s="167" t="s">
        <v>9491</v>
      </c>
      <c r="H900" s="61" t="s">
        <v>11</v>
      </c>
      <c r="I900" s="167" t="s">
        <v>9492</v>
      </c>
      <c r="J900" s="63" t="str">
        <f t="shared" si="70"/>
        <v>IC.IT.051904</v>
      </c>
      <c r="K900" s="61" t="s">
        <v>12175</v>
      </c>
      <c r="L900" s="167" t="str">
        <f t="shared" si="71"/>
        <v>Groin, left</v>
      </c>
      <c r="M900" s="168" t="str">
        <f t="shared" si="72"/>
        <v>PI.IC.IT.051904.01</v>
      </c>
      <c r="N900" s="168"/>
      <c r="O900" s="168" t="str">
        <f t="shared" si="73"/>
        <v>PH.IC.IT.051904.01</v>
      </c>
      <c r="Q900" s="168" t="str">
        <f t="shared" si="74"/>
        <v>CL.IC.IT.051904.01</v>
      </c>
    </row>
    <row r="901" spans="1:17" s="167" customFormat="1" ht="15">
      <c r="A901" s="167" t="s">
        <v>9344</v>
      </c>
      <c r="C901" s="61" t="s">
        <v>212</v>
      </c>
      <c r="E901" s="61" t="s">
        <v>12604</v>
      </c>
      <c r="F901" s="167" t="s">
        <v>9086</v>
      </c>
      <c r="G901" s="167" t="s">
        <v>9493</v>
      </c>
      <c r="H901" s="61" t="s">
        <v>212</v>
      </c>
      <c r="I901" s="167" t="s">
        <v>9493</v>
      </c>
      <c r="J901" s="63" t="str">
        <f t="shared" si="70"/>
        <v>IC.IT.051905</v>
      </c>
      <c r="K901" s="61" t="s">
        <v>12175</v>
      </c>
      <c r="L901" s="167" t="str">
        <f t="shared" si="71"/>
        <v>Penis</v>
      </c>
      <c r="M901" s="168" t="str">
        <f t="shared" si="72"/>
        <v>PI.IC.IT.051905.01</v>
      </c>
      <c r="N901" s="168"/>
      <c r="O901" s="168" t="str">
        <f t="shared" si="73"/>
        <v>PH.IC.IT.051905.01</v>
      </c>
      <c r="Q901" s="168" t="str">
        <f t="shared" si="74"/>
        <v>CL.IC.IT.051905.01</v>
      </c>
    </row>
    <row r="902" spans="1:17" s="167" customFormat="1" ht="15">
      <c r="A902" s="167" t="s">
        <v>9344</v>
      </c>
      <c r="C902" s="61" t="s">
        <v>212</v>
      </c>
      <c r="E902" s="61" t="s">
        <v>12604</v>
      </c>
      <c r="F902" s="167" t="s">
        <v>9086</v>
      </c>
      <c r="G902" s="167" t="s">
        <v>9494</v>
      </c>
      <c r="H902" s="61" t="s">
        <v>6988</v>
      </c>
      <c r="I902" s="167" t="s">
        <v>9494</v>
      </c>
      <c r="J902" s="63" t="str">
        <f t="shared" si="70"/>
        <v>IC.IT.051906</v>
      </c>
      <c r="K902" s="61" t="s">
        <v>12175</v>
      </c>
      <c r="L902" s="167" t="str">
        <f t="shared" si="71"/>
        <v>Labia</v>
      </c>
      <c r="M902" s="168" t="str">
        <f t="shared" si="72"/>
        <v>PI.IC.IT.051906.01</v>
      </c>
      <c r="N902" s="168"/>
      <c r="O902" s="168" t="str">
        <f t="shared" si="73"/>
        <v>PH.IC.IT.051906.01</v>
      </c>
      <c r="Q902" s="168" t="str">
        <f t="shared" si="74"/>
        <v>CL.IC.IT.051906.01</v>
      </c>
    </row>
    <row r="903" spans="1:17" s="167" customFormat="1" ht="15">
      <c r="A903" s="167" t="s">
        <v>9344</v>
      </c>
      <c r="C903" s="61" t="s">
        <v>212</v>
      </c>
      <c r="E903" s="61" t="s">
        <v>12604</v>
      </c>
      <c r="F903" s="167" t="s">
        <v>9086</v>
      </c>
      <c r="G903" s="167" t="s">
        <v>9495</v>
      </c>
      <c r="H903" s="61" t="s">
        <v>573</v>
      </c>
      <c r="I903" s="167" t="s">
        <v>9495</v>
      </c>
      <c r="J903" s="63" t="str">
        <f t="shared" si="70"/>
        <v>IC.IT.051907</v>
      </c>
      <c r="K903" s="61" t="s">
        <v>12175</v>
      </c>
      <c r="L903" s="167" t="str">
        <f t="shared" si="71"/>
        <v>Perineum</v>
      </c>
      <c r="M903" s="168" t="str">
        <f t="shared" si="72"/>
        <v>PI.IC.IT.051907.01</v>
      </c>
      <c r="N903" s="168"/>
      <c r="O903" s="168" t="str">
        <f t="shared" si="73"/>
        <v>PH.IC.IT.051907.01</v>
      </c>
      <c r="Q903" s="168" t="str">
        <f t="shared" si="74"/>
        <v>CL.IC.IT.051907.01</v>
      </c>
    </row>
    <row r="904" spans="1:17" s="167" customFormat="1" ht="15">
      <c r="A904" s="167" t="s">
        <v>9344</v>
      </c>
      <c r="C904" s="61" t="s">
        <v>212</v>
      </c>
      <c r="E904" s="61" t="s">
        <v>12604</v>
      </c>
      <c r="F904" s="167" t="s">
        <v>9086</v>
      </c>
      <c r="G904" s="167" t="s">
        <v>9496</v>
      </c>
      <c r="H904" s="61" t="s">
        <v>92</v>
      </c>
      <c r="I904" s="167" t="s">
        <v>9497</v>
      </c>
      <c r="J904" s="63" t="str">
        <f t="shared" si="70"/>
        <v>IC.IT.051908</v>
      </c>
      <c r="K904" s="61" t="s">
        <v>12175</v>
      </c>
      <c r="L904" s="167" t="str">
        <f t="shared" si="71"/>
        <v>Buttock, right</v>
      </c>
      <c r="M904" s="168" t="str">
        <f t="shared" si="72"/>
        <v>PI.IC.IT.051908.01</v>
      </c>
      <c r="N904" s="168"/>
      <c r="O904" s="168" t="str">
        <f t="shared" si="73"/>
        <v>PH.IC.IT.051908.01</v>
      </c>
      <c r="Q904" s="168" t="str">
        <f t="shared" si="74"/>
        <v>CL.IC.IT.051908.01</v>
      </c>
    </row>
    <row r="905" spans="1:17" s="167" customFormat="1" ht="15">
      <c r="A905" s="167" t="s">
        <v>9344</v>
      </c>
      <c r="C905" s="61" t="s">
        <v>212</v>
      </c>
      <c r="E905" s="61" t="s">
        <v>12604</v>
      </c>
      <c r="F905" s="167" t="s">
        <v>9086</v>
      </c>
      <c r="G905" s="167" t="s">
        <v>9498</v>
      </c>
      <c r="H905" s="61" t="s">
        <v>93</v>
      </c>
      <c r="I905" s="167" t="s">
        <v>9499</v>
      </c>
      <c r="J905" s="63" t="str">
        <f t="shared" si="70"/>
        <v>IC.IT.051909</v>
      </c>
      <c r="K905" s="61" t="s">
        <v>12175</v>
      </c>
      <c r="L905" s="167" t="str">
        <f t="shared" si="71"/>
        <v>Buttocks, left</v>
      </c>
      <c r="M905" s="168" t="str">
        <f t="shared" si="72"/>
        <v>PI.IC.IT.051909.01</v>
      </c>
      <c r="N905" s="168"/>
      <c r="O905" s="168" t="str">
        <f t="shared" si="73"/>
        <v>PH.IC.IT.051909.01</v>
      </c>
      <c r="Q905" s="168" t="str">
        <f t="shared" si="74"/>
        <v>CL.IC.IT.051909.01</v>
      </c>
    </row>
    <row r="906" spans="1:17" s="167" customFormat="1" ht="15">
      <c r="A906" s="167" t="s">
        <v>9344</v>
      </c>
      <c r="C906" s="61" t="s">
        <v>212</v>
      </c>
      <c r="E906" s="61" t="s">
        <v>12604</v>
      </c>
      <c r="F906" s="167" t="s">
        <v>9086</v>
      </c>
      <c r="G906" s="167" t="s">
        <v>9500</v>
      </c>
      <c r="H906" s="61" t="s">
        <v>3188</v>
      </c>
      <c r="I906" s="167" t="s">
        <v>9500</v>
      </c>
      <c r="J906" s="63" t="str">
        <f t="shared" si="70"/>
        <v>IC.IT.051910</v>
      </c>
      <c r="K906" s="61" t="s">
        <v>12175</v>
      </c>
      <c r="L906" s="167" t="str">
        <f t="shared" si="71"/>
        <v>Rectum</v>
      </c>
      <c r="M906" s="168" t="str">
        <f t="shared" si="72"/>
        <v>PI.IC.IT.051910.01</v>
      </c>
      <c r="N906" s="168"/>
      <c r="O906" s="168" t="str">
        <f t="shared" si="73"/>
        <v>PH.IC.IT.051910.01</v>
      </c>
      <c r="Q906" s="168" t="str">
        <f t="shared" si="74"/>
        <v>CL.IC.IT.051910.01</v>
      </c>
    </row>
    <row r="907" spans="1:17" s="167" customFormat="1" ht="15">
      <c r="A907" s="167" t="s">
        <v>9344</v>
      </c>
      <c r="C907" s="61" t="s">
        <v>212</v>
      </c>
      <c r="E907" s="61" t="s">
        <v>12604</v>
      </c>
      <c r="F907" s="167" t="s">
        <v>9086</v>
      </c>
      <c r="G907" s="167" t="s">
        <v>9501</v>
      </c>
      <c r="H907" s="61" t="s">
        <v>153</v>
      </c>
      <c r="I907" s="167" t="s">
        <v>9501</v>
      </c>
      <c r="J907" s="63" t="str">
        <f t="shared" si="70"/>
        <v>IC.IT.051912</v>
      </c>
      <c r="K907" s="61" t="s">
        <v>12175</v>
      </c>
      <c r="L907" s="167" t="str">
        <f t="shared" si="71"/>
        <v>Sacrum</v>
      </c>
      <c r="M907" s="168" t="str">
        <f t="shared" si="72"/>
        <v>PI.IC.IT.051912.01</v>
      </c>
      <c r="N907" s="168"/>
      <c r="O907" s="168" t="str">
        <f t="shared" si="73"/>
        <v>PH.IC.IT.051912.01</v>
      </c>
      <c r="Q907" s="168" t="str">
        <f t="shared" si="74"/>
        <v>CL.IC.IT.051912.01</v>
      </c>
    </row>
    <row r="908" spans="1:17" s="167" customFormat="1" ht="15">
      <c r="A908" s="167" t="s">
        <v>9344</v>
      </c>
      <c r="C908" s="61" t="s">
        <v>212</v>
      </c>
      <c r="E908" s="61" t="s">
        <v>12604</v>
      </c>
      <c r="F908" s="167" t="s">
        <v>9086</v>
      </c>
      <c r="G908" s="167" t="s">
        <v>9502</v>
      </c>
      <c r="H908" s="61" t="s">
        <v>215</v>
      </c>
      <c r="I908" s="167" t="s">
        <v>9502</v>
      </c>
      <c r="J908" s="63" t="str">
        <f t="shared" si="70"/>
        <v>IC.IT.051913</v>
      </c>
      <c r="K908" s="61" t="s">
        <v>12175</v>
      </c>
      <c r="L908" s="167" t="str">
        <f t="shared" si="71"/>
        <v>Coccyx</v>
      </c>
      <c r="M908" s="168" t="str">
        <f t="shared" si="72"/>
        <v>PI.IC.IT.051913.01</v>
      </c>
      <c r="N908" s="168"/>
      <c r="O908" s="168" t="str">
        <f t="shared" si="73"/>
        <v>PH.IC.IT.051913.01</v>
      </c>
      <c r="Q908" s="168" t="str">
        <f t="shared" si="74"/>
        <v>CL.IC.IT.051913.01</v>
      </c>
    </row>
    <row r="909" spans="1:17" s="167" customFormat="1" ht="15">
      <c r="A909" s="167" t="s">
        <v>9344</v>
      </c>
      <c r="C909" s="61" t="s">
        <v>212</v>
      </c>
      <c r="E909" s="61" t="s">
        <v>12604</v>
      </c>
      <c r="F909" s="167" t="s">
        <v>9086</v>
      </c>
      <c r="G909" s="167" t="s">
        <v>9503</v>
      </c>
      <c r="H909" s="61" t="s">
        <v>4082</v>
      </c>
      <c r="I909" s="167" t="s">
        <v>9503</v>
      </c>
      <c r="J909" s="63" t="str">
        <f t="shared" si="70"/>
        <v>IC.IT.051914</v>
      </c>
      <c r="K909" s="61" t="s">
        <v>12175</v>
      </c>
      <c r="L909" s="167" t="str">
        <f t="shared" si="71"/>
        <v>Scrotum</v>
      </c>
      <c r="M909" s="168" t="str">
        <f t="shared" si="72"/>
        <v>PI.IC.IT.051914.01</v>
      </c>
      <c r="N909" s="168"/>
      <c r="O909" s="168" t="str">
        <f t="shared" si="73"/>
        <v>PH.IC.IT.051914.01</v>
      </c>
      <c r="Q909" s="168" t="str">
        <f t="shared" si="74"/>
        <v>CL.IC.IT.051914.01</v>
      </c>
    </row>
    <row r="910" spans="1:17" s="167" customFormat="1" ht="15">
      <c r="A910" s="167" t="s">
        <v>9344</v>
      </c>
      <c r="C910" s="61" t="s">
        <v>212</v>
      </c>
      <c r="D910" s="167" t="s">
        <v>8886</v>
      </c>
      <c r="E910" s="61" t="s">
        <v>1000</v>
      </c>
      <c r="F910" s="167" t="s">
        <v>9087</v>
      </c>
      <c r="G910" s="167" t="s">
        <v>9649</v>
      </c>
      <c r="H910" s="61" t="s">
        <v>594</v>
      </c>
      <c r="I910" s="167" t="s">
        <v>9650</v>
      </c>
      <c r="J910" s="63" t="str">
        <f t="shared" si="70"/>
        <v>IC.IT.052015</v>
      </c>
      <c r="K910" s="61" t="s">
        <v>12175</v>
      </c>
      <c r="L910" s="167" t="str">
        <f t="shared" si="71"/>
        <v>Shoulder, right</v>
      </c>
      <c r="M910" s="168" t="str">
        <f t="shared" si="72"/>
        <v>PI.IC.IT.052015.01</v>
      </c>
      <c r="N910" s="168"/>
      <c r="O910" s="168" t="str">
        <f t="shared" si="73"/>
        <v>PH.IC.IT.052015.01</v>
      </c>
      <c r="Q910" s="168" t="str">
        <f t="shared" si="74"/>
        <v>CL.IC.IT.052015.01</v>
      </c>
    </row>
    <row r="911" spans="1:17" s="167" customFormat="1" ht="15">
      <c r="A911" s="167" t="s">
        <v>9344</v>
      </c>
      <c r="C911" s="61" t="s">
        <v>212</v>
      </c>
      <c r="E911" s="61" t="s">
        <v>1000</v>
      </c>
      <c r="F911" s="167" t="s">
        <v>9087</v>
      </c>
      <c r="G911" s="167" t="s">
        <v>9651</v>
      </c>
      <c r="H911" s="61" t="s">
        <v>7863</v>
      </c>
      <c r="I911" s="167" t="s">
        <v>9505</v>
      </c>
      <c r="J911" s="63" t="str">
        <f t="shared" si="70"/>
        <v>IC.IT.052016</v>
      </c>
      <c r="K911" s="61" t="s">
        <v>12175</v>
      </c>
      <c r="L911" s="167" t="str">
        <f t="shared" si="71"/>
        <v>Shoulder, left</v>
      </c>
      <c r="M911" s="168" t="str">
        <f t="shared" si="72"/>
        <v>PI.IC.IT.052016.01</v>
      </c>
      <c r="N911" s="168"/>
      <c r="O911" s="168" t="str">
        <f t="shared" si="73"/>
        <v>PH.IC.IT.052016.01</v>
      </c>
      <c r="Q911" s="168" t="str">
        <f t="shared" si="74"/>
        <v>CL.IC.IT.052016.01</v>
      </c>
    </row>
    <row r="912" spans="1:17" s="167" customFormat="1" ht="15">
      <c r="A912" s="167" t="s">
        <v>9344</v>
      </c>
      <c r="C912" s="61" t="s">
        <v>212</v>
      </c>
      <c r="E912" s="61" t="s">
        <v>1000</v>
      </c>
      <c r="F912" s="167" t="s">
        <v>9087</v>
      </c>
      <c r="G912" s="167" t="s">
        <v>9506</v>
      </c>
      <c r="H912" s="61" t="s">
        <v>12462</v>
      </c>
      <c r="I912" s="167" t="s">
        <v>9376</v>
      </c>
      <c r="J912" s="63" t="str">
        <f t="shared" si="70"/>
        <v>IC.IT.052017</v>
      </c>
      <c r="K912" s="61" t="s">
        <v>12175</v>
      </c>
      <c r="L912" s="167" t="str">
        <f t="shared" si="71"/>
        <v>Clavicle, right</v>
      </c>
      <c r="M912" s="168" t="str">
        <f t="shared" si="72"/>
        <v>PI.IC.IT.052017.01</v>
      </c>
      <c r="N912" s="168"/>
      <c r="O912" s="168" t="str">
        <f t="shared" si="73"/>
        <v>PH.IC.IT.052017.01</v>
      </c>
      <c r="Q912" s="168" t="str">
        <f t="shared" si="74"/>
        <v>CL.IC.IT.052017.01</v>
      </c>
    </row>
    <row r="913" spans="1:19" s="167" customFormat="1" ht="15">
      <c r="A913" s="167" t="s">
        <v>9344</v>
      </c>
      <c r="C913" s="61" t="s">
        <v>212</v>
      </c>
      <c r="E913" s="61" t="s">
        <v>1000</v>
      </c>
      <c r="F913" s="167" t="s">
        <v>9087</v>
      </c>
      <c r="G913" s="167" t="s">
        <v>9377</v>
      </c>
      <c r="H913" s="61" t="s">
        <v>12602</v>
      </c>
      <c r="I913" s="167" t="s">
        <v>9378</v>
      </c>
      <c r="J913" s="63" t="str">
        <f t="shared" si="70"/>
        <v>IC.IT.052018</v>
      </c>
      <c r="K913" s="61" t="s">
        <v>12175</v>
      </c>
      <c r="L913" s="167" t="str">
        <f t="shared" si="71"/>
        <v>Clavicle, left</v>
      </c>
      <c r="M913" s="168" t="str">
        <f t="shared" si="72"/>
        <v>PI.IC.IT.052018.01</v>
      </c>
      <c r="N913" s="168"/>
      <c r="O913" s="168" t="str">
        <f t="shared" si="73"/>
        <v>PH.IC.IT.052018.01</v>
      </c>
      <c r="Q913" s="168" t="str">
        <f t="shared" si="74"/>
        <v>CL.IC.IT.052018.01</v>
      </c>
    </row>
    <row r="914" spans="1:19" s="167" customFormat="1" ht="15">
      <c r="A914" s="167" t="s">
        <v>9344</v>
      </c>
      <c r="C914" s="61" t="s">
        <v>212</v>
      </c>
      <c r="E914" s="61" t="s">
        <v>1000</v>
      </c>
      <c r="F914" s="167" t="s">
        <v>9087</v>
      </c>
      <c r="G914" s="167" t="s">
        <v>9380</v>
      </c>
      <c r="H914" s="61" t="s">
        <v>12604</v>
      </c>
      <c r="I914" s="167" t="s">
        <v>9381</v>
      </c>
      <c r="J914" s="63" t="str">
        <f t="shared" si="70"/>
        <v>IC.IT.052019</v>
      </c>
      <c r="K914" s="61" t="s">
        <v>12175</v>
      </c>
      <c r="L914" s="167" t="str">
        <f t="shared" si="71"/>
        <v>Breast, right</v>
      </c>
      <c r="M914" s="168" t="str">
        <f t="shared" si="72"/>
        <v>PI.IC.IT.052019.01</v>
      </c>
      <c r="N914" s="168"/>
      <c r="O914" s="168" t="str">
        <f t="shared" si="73"/>
        <v>PH.IC.IT.052019.01</v>
      </c>
      <c r="Q914" s="168" t="str">
        <f t="shared" si="74"/>
        <v>CL.IC.IT.052019.01</v>
      </c>
    </row>
    <row r="915" spans="1:19" s="167" customFormat="1" ht="15">
      <c r="A915" s="167" t="s">
        <v>9344</v>
      </c>
      <c r="C915" s="61" t="s">
        <v>212</v>
      </c>
      <c r="E915" s="61" t="s">
        <v>1000</v>
      </c>
      <c r="F915" s="167" t="s">
        <v>9087</v>
      </c>
      <c r="G915" s="167" t="s">
        <v>9262</v>
      </c>
      <c r="H915" s="61" t="s">
        <v>1000</v>
      </c>
      <c r="I915" s="167" t="s">
        <v>9513</v>
      </c>
      <c r="J915" s="63" t="str">
        <f t="shared" si="70"/>
        <v>IC.IT.052020</v>
      </c>
      <c r="K915" s="61" t="s">
        <v>12175</v>
      </c>
      <c r="L915" s="167" t="str">
        <f t="shared" si="71"/>
        <v>Breast, left</v>
      </c>
      <c r="M915" s="168" t="str">
        <f t="shared" si="72"/>
        <v>PI.IC.IT.052020.01</v>
      </c>
      <c r="N915" s="168"/>
      <c r="O915" s="168" t="str">
        <f t="shared" si="73"/>
        <v>PH.IC.IT.052020.01</v>
      </c>
      <c r="Q915" s="168" t="str">
        <f t="shared" si="74"/>
        <v>CL.IC.IT.052020.01</v>
      </c>
    </row>
    <row r="916" spans="1:19" s="167" customFormat="1" ht="15">
      <c r="A916" s="167" t="s">
        <v>9344</v>
      </c>
      <c r="C916" s="61" t="s">
        <v>212</v>
      </c>
      <c r="E916" s="61" t="s">
        <v>1000</v>
      </c>
      <c r="F916" s="167" t="s">
        <v>9087</v>
      </c>
      <c r="G916" s="167" t="s">
        <v>9382</v>
      </c>
      <c r="H916" s="61" t="s">
        <v>8039</v>
      </c>
      <c r="I916" s="167" t="s">
        <v>9382</v>
      </c>
      <c r="J916" s="63" t="str">
        <f t="shared" si="70"/>
        <v>IC.IT.052021</v>
      </c>
      <c r="K916" s="61" t="s">
        <v>12175</v>
      </c>
      <c r="L916" s="167" t="str">
        <f t="shared" si="71"/>
        <v>Sternum</v>
      </c>
      <c r="M916" s="168" t="str">
        <f t="shared" si="72"/>
        <v>PI.IC.IT.052021.01</v>
      </c>
      <c r="N916" s="168"/>
      <c r="O916" s="168" t="str">
        <f t="shared" si="73"/>
        <v>PH.IC.IT.052021.01</v>
      </c>
      <c r="Q916" s="168" t="str">
        <f t="shared" si="74"/>
        <v>CL.IC.IT.052021.01</v>
      </c>
    </row>
    <row r="917" spans="1:19" s="167" customFormat="1" ht="15">
      <c r="A917" s="167" t="s">
        <v>9344</v>
      </c>
      <c r="C917" s="61" t="s">
        <v>212</v>
      </c>
      <c r="E917" s="61" t="s">
        <v>1000</v>
      </c>
      <c r="F917" s="167" t="s">
        <v>9087</v>
      </c>
      <c r="G917" s="167" t="s">
        <v>8947</v>
      </c>
      <c r="H917" s="61" t="s">
        <v>7874</v>
      </c>
      <c r="I917" s="167" t="s">
        <v>8948</v>
      </c>
      <c r="J917" s="63" t="str">
        <f t="shared" si="70"/>
        <v>IC.IT.052022</v>
      </c>
      <c r="K917" s="61" t="s">
        <v>12175</v>
      </c>
      <c r="L917" s="167" t="str">
        <f t="shared" si="71"/>
        <v>Chest, right</v>
      </c>
      <c r="M917" s="168" t="str">
        <f t="shared" si="72"/>
        <v>PI.IC.IT.052022.01</v>
      </c>
      <c r="N917" s="168"/>
      <c r="O917" s="168" t="str">
        <f t="shared" si="73"/>
        <v>PH.IC.IT.052022.01</v>
      </c>
      <c r="Q917" s="168" t="str">
        <f t="shared" si="74"/>
        <v>CL.IC.IT.052022.01</v>
      </c>
    </row>
    <row r="918" spans="1:19" s="167" customFormat="1" ht="15">
      <c r="A918" s="167" t="s">
        <v>9344</v>
      </c>
      <c r="C918" s="61" t="s">
        <v>212</v>
      </c>
      <c r="E918" s="61" t="s">
        <v>1000</v>
      </c>
      <c r="F918" s="167" t="s">
        <v>9087</v>
      </c>
      <c r="G918" s="167" t="s">
        <v>8949</v>
      </c>
      <c r="H918" s="61" t="s">
        <v>7876</v>
      </c>
      <c r="I918" s="167" t="s">
        <v>8950</v>
      </c>
      <c r="J918" s="63" t="str">
        <f t="shared" si="70"/>
        <v>IC.IT.052023</v>
      </c>
      <c r="K918" s="61" t="s">
        <v>12175</v>
      </c>
      <c r="L918" s="167" t="str">
        <f t="shared" si="71"/>
        <v>Chest, left</v>
      </c>
      <c r="M918" s="168" t="str">
        <f t="shared" si="72"/>
        <v>PI.IC.IT.052023.01</v>
      </c>
      <c r="N918" s="168"/>
      <c r="O918" s="168" t="str">
        <f t="shared" si="73"/>
        <v>PH.IC.IT.052023.01</v>
      </c>
      <c r="Q918" s="168" t="str">
        <f t="shared" si="74"/>
        <v>CL.IC.IT.052023.01</v>
      </c>
    </row>
    <row r="919" spans="1:19" s="167" customFormat="1" ht="15">
      <c r="A919" s="167" t="s">
        <v>9344</v>
      </c>
      <c r="C919" s="61" t="s">
        <v>212</v>
      </c>
      <c r="E919" s="61" t="s">
        <v>1000</v>
      </c>
      <c r="F919" s="167" t="s">
        <v>9087</v>
      </c>
      <c r="G919" s="167" t="s">
        <v>8951</v>
      </c>
      <c r="H919" s="61" t="s">
        <v>7055</v>
      </c>
      <c r="I919" s="167" t="s">
        <v>8951</v>
      </c>
      <c r="J919" s="63" t="str">
        <f t="shared" si="70"/>
        <v>IC.IT.052024</v>
      </c>
      <c r="K919" s="61" t="s">
        <v>12175</v>
      </c>
      <c r="L919" s="167" t="str">
        <f t="shared" si="71"/>
        <v>Chest</v>
      </c>
      <c r="M919" s="168" t="str">
        <f t="shared" si="72"/>
        <v>PI.IC.IT.052024.01</v>
      </c>
      <c r="N919" s="168"/>
      <c r="O919" s="168" t="str">
        <f t="shared" si="73"/>
        <v>PH.IC.IT.052024.01</v>
      </c>
      <c r="Q919" s="168" t="str">
        <f t="shared" si="74"/>
        <v>CL.IC.IT.052024.01</v>
      </c>
    </row>
    <row r="920" spans="1:19" s="167" customFormat="1" ht="15">
      <c r="A920" s="167" t="s">
        <v>9344</v>
      </c>
      <c r="C920" s="61" t="s">
        <v>212</v>
      </c>
      <c r="E920" s="61" t="s">
        <v>1000</v>
      </c>
      <c r="F920" s="167" t="s">
        <v>9087</v>
      </c>
      <c r="G920" s="167" t="s">
        <v>8952</v>
      </c>
      <c r="H920" s="61" t="s">
        <v>512</v>
      </c>
      <c r="I920" s="167" t="s">
        <v>9097</v>
      </c>
      <c r="J920" s="63" t="str">
        <f t="shared" si="70"/>
        <v>IC.IT.052025</v>
      </c>
      <c r="K920" s="61" t="s">
        <v>12175</v>
      </c>
      <c r="L920" s="167" t="str">
        <f t="shared" si="71"/>
        <v>Scapula, right</v>
      </c>
      <c r="M920" s="168" t="str">
        <f t="shared" si="72"/>
        <v>PI.IC.IT.052025.01</v>
      </c>
      <c r="N920" s="168"/>
      <c r="O920" s="168" t="str">
        <f t="shared" si="73"/>
        <v>PH.IC.IT.052025.01</v>
      </c>
      <c r="Q920" s="168" t="str">
        <f t="shared" si="74"/>
        <v>CL.IC.IT.052025.01</v>
      </c>
    </row>
    <row r="921" spans="1:19" s="167" customFormat="1" ht="15">
      <c r="A921" s="167" t="s">
        <v>9344</v>
      </c>
      <c r="C921" s="61" t="s">
        <v>212</v>
      </c>
      <c r="E921" s="61" t="s">
        <v>1000</v>
      </c>
      <c r="F921" s="167" t="s">
        <v>9087</v>
      </c>
      <c r="G921" s="167" t="s">
        <v>9224</v>
      </c>
      <c r="H921" s="61" t="s">
        <v>371</v>
      </c>
      <c r="I921" s="167" t="s">
        <v>9225</v>
      </c>
      <c r="J921" s="63" t="str">
        <f t="shared" si="70"/>
        <v>IC.IT.052026</v>
      </c>
      <c r="K921" s="61" t="s">
        <v>12175</v>
      </c>
      <c r="L921" s="167" t="str">
        <f t="shared" si="71"/>
        <v>Scapula, left</v>
      </c>
      <c r="M921" s="168" t="str">
        <f t="shared" si="72"/>
        <v>PI.IC.IT.052026.01</v>
      </c>
      <c r="N921" s="168"/>
      <c r="O921" s="168" t="str">
        <f t="shared" si="73"/>
        <v>PH.IC.IT.052026.01</v>
      </c>
      <c r="Q921" s="168" t="str">
        <f t="shared" si="74"/>
        <v>CL.IC.IT.052026.01</v>
      </c>
    </row>
    <row r="922" spans="1:19" s="167" customFormat="1" ht="15">
      <c r="A922" s="167" t="s">
        <v>9344</v>
      </c>
      <c r="C922" s="61" t="s">
        <v>212</v>
      </c>
      <c r="E922" s="61" t="s">
        <v>1000</v>
      </c>
      <c r="F922" s="167" t="s">
        <v>9087</v>
      </c>
      <c r="G922" s="167" t="s">
        <v>9226</v>
      </c>
      <c r="H922" s="61" t="s">
        <v>7686</v>
      </c>
      <c r="I922" s="167" t="s">
        <v>9226</v>
      </c>
      <c r="J922" s="63" t="str">
        <f t="shared" si="70"/>
        <v>IC.IT.052027</v>
      </c>
      <c r="K922" s="61" t="s">
        <v>12175</v>
      </c>
      <c r="L922" s="167" t="str">
        <f t="shared" si="71"/>
        <v>Lumbar</v>
      </c>
      <c r="M922" s="168" t="str">
        <f t="shared" si="72"/>
        <v>PI.IC.IT.052027.01</v>
      </c>
      <c r="N922" s="168"/>
      <c r="O922" s="168" t="str">
        <f t="shared" si="73"/>
        <v>PH.IC.IT.052027.01</v>
      </c>
      <c r="Q922" s="168" t="str">
        <f t="shared" si="74"/>
        <v>CL.IC.IT.052027.01</v>
      </c>
    </row>
    <row r="923" spans="1:19" s="167" customFormat="1" ht="15">
      <c r="A923" s="167" t="s">
        <v>9344</v>
      </c>
      <c r="C923" s="61" t="s">
        <v>212</v>
      </c>
      <c r="E923" s="61" t="s">
        <v>1000</v>
      </c>
      <c r="F923" s="167" t="s">
        <v>9087</v>
      </c>
      <c r="G923" s="167" t="s">
        <v>9227</v>
      </c>
      <c r="H923" s="61" t="s">
        <v>745</v>
      </c>
      <c r="I923" s="167" t="s">
        <v>9228</v>
      </c>
      <c r="J923" s="63" t="str">
        <f t="shared" si="70"/>
        <v>IC.IT.052028</v>
      </c>
      <c r="K923" s="61" t="s">
        <v>12175</v>
      </c>
      <c r="L923" s="167" t="str">
        <f t="shared" si="71"/>
        <v>Spine:  specify</v>
      </c>
      <c r="M923" s="168" t="str">
        <f t="shared" si="72"/>
        <v>PI.IC.IT.052028.01</v>
      </c>
      <c r="N923" s="168"/>
      <c r="O923" s="168" t="str">
        <f t="shared" si="73"/>
        <v>PH.IC.IT.052028.01</v>
      </c>
      <c r="Q923" s="168" t="str">
        <f t="shared" si="74"/>
        <v>CL.IC.IT.052028.01</v>
      </c>
    </row>
    <row r="924" spans="1:19" s="167" customFormat="1" ht="15">
      <c r="A924" s="167" t="s">
        <v>9344</v>
      </c>
      <c r="C924" s="61" t="s">
        <v>212</v>
      </c>
      <c r="E924" s="61" t="s">
        <v>1000</v>
      </c>
      <c r="F924" s="167" t="s">
        <v>9087</v>
      </c>
      <c r="G924" s="167" t="s">
        <v>9138</v>
      </c>
      <c r="H924" s="61" t="s">
        <v>7532</v>
      </c>
      <c r="I924" s="167" t="s">
        <v>9138</v>
      </c>
      <c r="J924" s="63" t="str">
        <f t="shared" si="70"/>
        <v>IC.IT.052029</v>
      </c>
      <c r="K924" s="61" t="s">
        <v>12175</v>
      </c>
      <c r="L924" s="167" t="str">
        <f t="shared" si="71"/>
        <v>Midline</v>
      </c>
      <c r="M924" s="168" t="str">
        <f t="shared" si="72"/>
        <v>PI.IC.IT.052029.01</v>
      </c>
      <c r="N924" s="168"/>
      <c r="O924" s="168" t="str">
        <f t="shared" si="73"/>
        <v>PH.IC.IT.052029.01</v>
      </c>
      <c r="Q924" s="168" t="str">
        <f t="shared" si="74"/>
        <v>CL.IC.IT.052029.01</v>
      </c>
      <c r="R924" s="167" t="s">
        <v>12465</v>
      </c>
      <c r="S924" s="167">
        <v>168</v>
      </c>
    </row>
    <row r="925" spans="1:19" s="167" customFormat="1" ht="15">
      <c r="A925" s="167" t="s">
        <v>1553</v>
      </c>
      <c r="C925" s="61" t="s">
        <v>1611</v>
      </c>
      <c r="E925" s="61" t="s">
        <v>12983</v>
      </c>
      <c r="F925" s="167" t="s">
        <v>1556</v>
      </c>
      <c r="G925" s="167" t="s">
        <v>1551</v>
      </c>
      <c r="H925" s="61" t="s">
        <v>1552</v>
      </c>
      <c r="I925" s="167" t="s">
        <v>1551</v>
      </c>
      <c r="J925" s="63" t="str">
        <f t="shared" si="70"/>
        <v>IC.IT.052030</v>
      </c>
      <c r="K925" s="61" t="s">
        <v>12906</v>
      </c>
      <c r="L925" s="167" t="str">
        <f t="shared" si="71"/>
        <v>Back</v>
      </c>
      <c r="M925" s="168" t="str">
        <f t="shared" si="72"/>
        <v>PI.IC.IT.052030.01</v>
      </c>
      <c r="N925" s="168"/>
      <c r="O925" s="168" t="str">
        <f t="shared" si="73"/>
        <v>PH.IC.IT.052030.01</v>
      </c>
      <c r="Q925" s="168" t="str">
        <f t="shared" si="74"/>
        <v>CL.IC.IT.052030.01</v>
      </c>
    </row>
    <row r="926" spans="1:19" s="167" customFormat="1" ht="15">
      <c r="A926" s="167" t="s">
        <v>9344</v>
      </c>
      <c r="C926" s="61" t="s">
        <v>212</v>
      </c>
      <c r="D926" s="167" t="s">
        <v>8285</v>
      </c>
      <c r="E926" s="61" t="s">
        <v>8039</v>
      </c>
      <c r="F926" s="167" t="s">
        <v>13606</v>
      </c>
      <c r="G926" s="167" t="s">
        <v>9230</v>
      </c>
      <c r="H926" s="61" t="s">
        <v>1702</v>
      </c>
      <c r="I926" s="167" t="s">
        <v>9231</v>
      </c>
      <c r="J926" s="63" t="str">
        <f t="shared" si="70"/>
        <v>IC.IT.052101</v>
      </c>
      <c r="K926" s="61" t="s">
        <v>12175</v>
      </c>
      <c r="L926" s="167" t="str">
        <f t="shared" si="71"/>
        <v>Closed surgical incision</v>
      </c>
      <c r="M926" s="168" t="str">
        <f t="shared" si="72"/>
        <v>PI.IC.IT.052101.01</v>
      </c>
      <c r="N926" s="168"/>
      <c r="O926" s="168" t="str">
        <f t="shared" si="73"/>
        <v>PH.IC.IT.052101.01</v>
      </c>
      <c r="Q926" s="168" t="str">
        <f t="shared" si="74"/>
        <v>CL.IC.IT.052101.01</v>
      </c>
    </row>
    <row r="927" spans="1:19" s="167" customFormat="1" ht="15">
      <c r="A927" s="167" t="s">
        <v>9344</v>
      </c>
      <c r="C927" s="61" t="s">
        <v>212</v>
      </c>
      <c r="E927" s="61" t="s">
        <v>8039</v>
      </c>
      <c r="F927" s="167" t="s">
        <v>13606</v>
      </c>
      <c r="G927" s="167" t="s">
        <v>9104</v>
      </c>
      <c r="H927" s="61" t="s">
        <v>1863</v>
      </c>
      <c r="I927" s="167" t="s">
        <v>9742</v>
      </c>
      <c r="J927" s="63" t="str">
        <f t="shared" si="70"/>
        <v>IC.IT.052102</v>
      </c>
      <c r="K927" s="61" t="s">
        <v>12175</v>
      </c>
      <c r="L927" s="167" t="str">
        <f t="shared" si="71"/>
        <v>Open surgical incision</v>
      </c>
      <c r="M927" s="168" t="str">
        <f t="shared" si="72"/>
        <v>PI.IC.IT.052102.01</v>
      </c>
      <c r="N927" s="168"/>
      <c r="O927" s="168" t="str">
        <f t="shared" si="73"/>
        <v>PH.IC.IT.052102.01</v>
      </c>
      <c r="Q927" s="168" t="str">
        <f t="shared" si="74"/>
        <v>CL.IC.IT.052102.01</v>
      </c>
    </row>
    <row r="928" spans="1:19" s="167" customFormat="1" ht="15">
      <c r="A928" s="167" t="s">
        <v>9344</v>
      </c>
      <c r="C928" s="61" t="s">
        <v>212</v>
      </c>
      <c r="E928" s="61" t="s">
        <v>8039</v>
      </c>
      <c r="F928" s="167" t="s">
        <v>13606</v>
      </c>
      <c r="G928" s="167" t="s">
        <v>9105</v>
      </c>
      <c r="H928" s="61" t="s">
        <v>12185</v>
      </c>
      <c r="I928" s="167" t="s">
        <v>9106</v>
      </c>
      <c r="J928" s="63" t="str">
        <f t="shared" si="70"/>
        <v>IC.IT.052103</v>
      </c>
      <c r="K928" s="61" t="s">
        <v>12175</v>
      </c>
      <c r="L928" s="167" t="str">
        <f t="shared" si="71"/>
        <v>Graft site</v>
      </c>
      <c r="M928" s="168" t="str">
        <f t="shared" si="72"/>
        <v>PI.IC.IT.052103.01</v>
      </c>
      <c r="N928" s="168"/>
      <c r="O928" s="168" t="str">
        <f t="shared" si="73"/>
        <v>PH.IC.IT.052103.01</v>
      </c>
      <c r="Q928" s="168" t="str">
        <f t="shared" si="74"/>
        <v>CL.IC.IT.052103.01</v>
      </c>
    </row>
    <row r="929" spans="1:27" s="167" customFormat="1" ht="15">
      <c r="A929" s="167" t="s">
        <v>9344</v>
      </c>
      <c r="C929" s="61" t="s">
        <v>212</v>
      </c>
      <c r="E929" s="61" t="s">
        <v>8039</v>
      </c>
      <c r="F929" s="167" t="s">
        <v>13606</v>
      </c>
      <c r="G929" s="167" t="s">
        <v>9107</v>
      </c>
      <c r="H929" s="61" t="s">
        <v>11</v>
      </c>
      <c r="I929" s="167" t="s">
        <v>9108</v>
      </c>
      <c r="J929" s="63" t="str">
        <f t="shared" si="70"/>
        <v>IC.IT.052104</v>
      </c>
      <c r="K929" s="61" t="s">
        <v>12175</v>
      </c>
      <c r="L929" s="167" t="str">
        <f t="shared" si="71"/>
        <v>Donor site</v>
      </c>
      <c r="M929" s="168" t="str">
        <f t="shared" si="72"/>
        <v>PI.IC.IT.052104.01</v>
      </c>
      <c r="N929" s="168"/>
      <c r="O929" s="168" t="str">
        <f t="shared" si="73"/>
        <v>PH.IC.IT.052104.01</v>
      </c>
      <c r="Q929" s="168" t="str">
        <f t="shared" si="74"/>
        <v>CL.IC.IT.052104.01</v>
      </c>
    </row>
    <row r="930" spans="1:27" s="167" customFormat="1" ht="15">
      <c r="A930" s="167" t="s">
        <v>9344</v>
      </c>
      <c r="C930" s="61" t="s">
        <v>13027</v>
      </c>
      <c r="D930" s="167" t="s">
        <v>430</v>
      </c>
      <c r="E930" s="61" t="s">
        <v>421</v>
      </c>
      <c r="F930" s="167" t="s">
        <v>422</v>
      </c>
      <c r="G930" s="167" t="s">
        <v>423</v>
      </c>
      <c r="H930" s="61" t="s">
        <v>1</v>
      </c>
      <c r="I930" s="167" t="s">
        <v>424</v>
      </c>
      <c r="J930" s="63" t="str">
        <f t="shared" si="70"/>
        <v>IC.IT.052201</v>
      </c>
      <c r="K930" s="61" t="s">
        <v>13277</v>
      </c>
      <c r="L930" s="167" t="str">
        <f t="shared" si="71"/>
        <v>Continuous</v>
      </c>
      <c r="M930" s="168" t="str">
        <f t="shared" si="72"/>
        <v>PI.IC.IT.052201.01</v>
      </c>
      <c r="N930" s="168"/>
      <c r="O930" s="168" t="str">
        <f t="shared" si="73"/>
        <v>PH.IC.IT.052201.01</v>
      </c>
      <c r="Q930" s="168" t="str">
        <f t="shared" si="74"/>
        <v>CL.IC.IT.052201.01</v>
      </c>
      <c r="Z930" s="167" t="s">
        <v>439</v>
      </c>
      <c r="AA930" s="167">
        <v>1246</v>
      </c>
    </row>
    <row r="931" spans="1:27" s="167" customFormat="1" ht="15">
      <c r="A931" s="167" t="s">
        <v>9344</v>
      </c>
      <c r="C931" s="61" t="s">
        <v>13027</v>
      </c>
      <c r="E931" s="61" t="s">
        <v>421</v>
      </c>
      <c r="F931" s="167" t="s">
        <v>422</v>
      </c>
      <c r="G931" s="167" t="s">
        <v>425</v>
      </c>
      <c r="H931" s="61" t="s">
        <v>115</v>
      </c>
      <c r="I931" s="167" t="s">
        <v>426</v>
      </c>
      <c r="J931" s="63" t="str">
        <f t="shared" si="70"/>
        <v>IC.IT.052202</v>
      </c>
      <c r="K931" s="61" t="s">
        <v>13277</v>
      </c>
      <c r="L931" s="167" t="str">
        <f t="shared" si="71"/>
        <v>Intermittent</v>
      </c>
      <c r="M931" s="168" t="str">
        <f t="shared" si="72"/>
        <v>PI.IC.IT.052202.01</v>
      </c>
      <c r="N931" s="168"/>
      <c r="O931" s="168" t="str">
        <f t="shared" si="73"/>
        <v>PH.IC.IT.052202.01</v>
      </c>
      <c r="Q931" s="168" t="str">
        <f t="shared" si="74"/>
        <v>CL.IC.IT.052202.01</v>
      </c>
      <c r="Z931" s="167" t="s">
        <v>439</v>
      </c>
      <c r="AA931" s="167">
        <v>1246</v>
      </c>
    </row>
    <row r="932" spans="1:27" s="167" customFormat="1" ht="15">
      <c r="A932" s="167" t="s">
        <v>9344</v>
      </c>
      <c r="C932" s="61" t="s">
        <v>13027</v>
      </c>
      <c r="D932" s="167" t="s">
        <v>427</v>
      </c>
      <c r="E932" s="61" t="s">
        <v>428</v>
      </c>
      <c r="F932" s="167" t="s">
        <v>422</v>
      </c>
      <c r="G932" s="167" t="s">
        <v>429</v>
      </c>
      <c r="H932" s="61" t="s">
        <v>1</v>
      </c>
      <c r="J932" s="63" t="str">
        <f t="shared" si="70"/>
        <v>IC.IT.052301</v>
      </c>
      <c r="K932" s="61" t="s">
        <v>13277</v>
      </c>
      <c r="L932" s="167" t="str">
        <f t="shared" si="71"/>
        <v>125 mmHg</v>
      </c>
      <c r="M932" s="168" t="str">
        <f t="shared" si="72"/>
        <v>PI.IC.IT.052301.01</v>
      </c>
      <c r="N932" s="168"/>
      <c r="O932" s="168" t="str">
        <f t="shared" si="73"/>
        <v>PH.IC.IT.052301.01</v>
      </c>
      <c r="Q932" s="168" t="str">
        <f t="shared" si="74"/>
        <v>CL.IC.IT.052301.01</v>
      </c>
      <c r="Z932" s="167" t="s">
        <v>439</v>
      </c>
      <c r="AA932" s="167">
        <v>1246</v>
      </c>
    </row>
    <row r="933" spans="1:27" s="167" customFormat="1" ht="15">
      <c r="A933" s="167" t="s">
        <v>9344</v>
      </c>
      <c r="C933" s="61" t="s">
        <v>13027</v>
      </c>
      <c r="E933" s="61" t="s">
        <v>428</v>
      </c>
      <c r="F933" s="167" t="s">
        <v>422</v>
      </c>
      <c r="G933" s="167" t="s">
        <v>431</v>
      </c>
      <c r="H933" s="61" t="s">
        <v>115</v>
      </c>
      <c r="J933" s="63" t="str">
        <f t="shared" si="70"/>
        <v>IC.IT.052302</v>
      </c>
      <c r="K933" s="61" t="s">
        <v>13277</v>
      </c>
      <c r="L933" s="167" t="str">
        <f t="shared" si="71"/>
        <v>75 mmHG</v>
      </c>
      <c r="M933" s="168" t="str">
        <f t="shared" si="72"/>
        <v>PI.IC.IT.052302.01</v>
      </c>
      <c r="N933" s="168"/>
      <c r="O933" s="168" t="str">
        <f t="shared" si="73"/>
        <v>PH.IC.IT.052302.01</v>
      </c>
      <c r="Q933" s="168" t="str">
        <f t="shared" si="74"/>
        <v>CL.IC.IT.052302.01</v>
      </c>
      <c r="Z933" s="167" t="s">
        <v>439</v>
      </c>
      <c r="AA933" s="167">
        <v>1246</v>
      </c>
    </row>
    <row r="934" spans="1:27" s="167" customFormat="1" ht="15">
      <c r="A934" s="167" t="s">
        <v>9344</v>
      </c>
      <c r="C934" s="61" t="s">
        <v>13027</v>
      </c>
      <c r="E934" s="61" t="s">
        <v>428</v>
      </c>
      <c r="F934" s="167" t="s">
        <v>422</v>
      </c>
      <c r="G934" s="167" t="s">
        <v>432</v>
      </c>
      <c r="H934" s="61" t="s">
        <v>0</v>
      </c>
      <c r="J934" s="63" t="str">
        <f t="shared" si="70"/>
        <v>IC.IT.052303</v>
      </c>
      <c r="K934" s="61" t="s">
        <v>13277</v>
      </c>
      <c r="L934" s="167" t="str">
        <f t="shared" si="71"/>
        <v>25 mmHG</v>
      </c>
      <c r="M934" s="168" t="str">
        <f t="shared" si="72"/>
        <v>PI.IC.IT.052303.01</v>
      </c>
      <c r="N934" s="168"/>
      <c r="O934" s="168" t="str">
        <f t="shared" si="73"/>
        <v>PH.IC.IT.052303.01</v>
      </c>
      <c r="Q934" s="168" t="str">
        <f t="shared" si="74"/>
        <v>CL.IC.IT.052303.01</v>
      </c>
      <c r="Z934" s="167" t="s">
        <v>439</v>
      </c>
      <c r="AA934" s="167">
        <v>1246</v>
      </c>
    </row>
    <row r="935" spans="1:27" s="167" customFormat="1" ht="15">
      <c r="A935" s="167" t="s">
        <v>9344</v>
      </c>
      <c r="C935" s="61" t="s">
        <v>13027</v>
      </c>
      <c r="E935" s="61" t="s">
        <v>428</v>
      </c>
      <c r="F935" s="167" t="s">
        <v>422</v>
      </c>
      <c r="G935" s="167" t="s">
        <v>433</v>
      </c>
      <c r="H935" s="61" t="s">
        <v>647</v>
      </c>
      <c r="J935" s="63" t="str">
        <f t="shared" si="70"/>
        <v>IC.IT.052304</v>
      </c>
      <c r="K935" s="61" t="s">
        <v>13277</v>
      </c>
      <c r="L935" s="167" t="str">
        <f t="shared" si="71"/>
        <v>50 mmHG</v>
      </c>
      <c r="M935" s="168" t="str">
        <f t="shared" si="72"/>
        <v>PI.IC.IT.052304.01</v>
      </c>
      <c r="N935" s="168"/>
      <c r="O935" s="168" t="str">
        <f t="shared" si="73"/>
        <v>PH.IC.IT.052304.01</v>
      </c>
      <c r="Q935" s="168" t="str">
        <f t="shared" si="74"/>
        <v>CL.IC.IT.052304.01</v>
      </c>
      <c r="Z935" s="167" t="s">
        <v>439</v>
      </c>
      <c r="AA935" s="167">
        <v>1246</v>
      </c>
    </row>
    <row r="936" spans="1:27" s="167" customFormat="1" ht="15">
      <c r="A936" s="167" t="s">
        <v>9344</v>
      </c>
      <c r="C936" s="61" t="s">
        <v>13027</v>
      </c>
      <c r="E936" s="61" t="s">
        <v>428</v>
      </c>
      <c r="F936" s="167" t="s">
        <v>422</v>
      </c>
      <c r="G936" s="167" t="s">
        <v>434</v>
      </c>
      <c r="H936" s="61" t="s">
        <v>648</v>
      </c>
      <c r="J936" s="63" t="str">
        <f t="shared" si="70"/>
        <v>IC.IT.052305</v>
      </c>
      <c r="K936" s="61" t="s">
        <v>13277</v>
      </c>
      <c r="L936" s="167" t="str">
        <f t="shared" si="71"/>
        <v>100 mmHG</v>
      </c>
      <c r="M936" s="168" t="str">
        <f t="shared" si="72"/>
        <v>PI.IC.IT.052305.01</v>
      </c>
      <c r="N936" s="168"/>
      <c r="O936" s="168" t="str">
        <f t="shared" si="73"/>
        <v>PH.IC.IT.052305.01</v>
      </c>
      <c r="Q936" s="168" t="str">
        <f t="shared" si="74"/>
        <v>CL.IC.IT.052305.01</v>
      </c>
      <c r="Z936" s="167" t="s">
        <v>439</v>
      </c>
      <c r="AA936" s="167">
        <v>1246</v>
      </c>
    </row>
    <row r="937" spans="1:27" s="167" customFormat="1" ht="15">
      <c r="A937" s="167" t="s">
        <v>9344</v>
      </c>
      <c r="C937" s="61" t="s">
        <v>13027</v>
      </c>
      <c r="E937" s="61" t="s">
        <v>428</v>
      </c>
      <c r="F937" s="167" t="s">
        <v>422</v>
      </c>
      <c r="G937" s="167" t="s">
        <v>435</v>
      </c>
      <c r="H937" s="61" t="s">
        <v>231</v>
      </c>
      <c r="J937" s="63" t="str">
        <f t="shared" si="70"/>
        <v>IC.IT.052306</v>
      </c>
      <c r="K937" s="61" t="s">
        <v>13277</v>
      </c>
      <c r="L937" s="167" t="str">
        <f t="shared" si="71"/>
        <v>150 mmHG</v>
      </c>
      <c r="M937" s="168" t="str">
        <f t="shared" si="72"/>
        <v>PI.IC.IT.052306.01</v>
      </c>
      <c r="N937" s="168"/>
      <c r="O937" s="168" t="str">
        <f t="shared" si="73"/>
        <v>PH.IC.IT.052306.01</v>
      </c>
      <c r="Q937" s="168" t="str">
        <f t="shared" si="74"/>
        <v>CL.IC.IT.052306.01</v>
      </c>
      <c r="Z937" s="167" t="s">
        <v>439</v>
      </c>
      <c r="AA937" s="167">
        <v>1246</v>
      </c>
    </row>
    <row r="938" spans="1:27" s="167" customFormat="1" ht="15">
      <c r="A938" s="167" t="s">
        <v>9344</v>
      </c>
      <c r="C938" s="61" t="s">
        <v>13027</v>
      </c>
      <c r="D938" s="167" t="s">
        <v>436</v>
      </c>
      <c r="E938" s="61" t="s">
        <v>544</v>
      </c>
      <c r="F938" s="167" t="s">
        <v>422</v>
      </c>
      <c r="G938" s="167" t="s">
        <v>437</v>
      </c>
      <c r="H938" s="61" t="s">
        <v>1</v>
      </c>
      <c r="I938" s="167" t="s">
        <v>424</v>
      </c>
      <c r="J938" s="63" t="str">
        <f t="shared" si="70"/>
        <v>IC.IT.052401</v>
      </c>
      <c r="K938" s="61" t="s">
        <v>13277</v>
      </c>
      <c r="L938" s="167" t="str">
        <f t="shared" si="71"/>
        <v>Done: specify date/time</v>
      </c>
      <c r="M938" s="168" t="str">
        <f t="shared" si="72"/>
        <v>PI.IC.IT.052401.01</v>
      </c>
      <c r="N938" s="168"/>
      <c r="O938" s="168" t="str">
        <f t="shared" si="73"/>
        <v>PH.IC.IT.052401.01</v>
      </c>
      <c r="Q938" s="168" t="str">
        <f t="shared" si="74"/>
        <v>CL.IC.IT.052401.01</v>
      </c>
      <c r="Z938" s="167" t="s">
        <v>439</v>
      </c>
      <c r="AA938" s="167">
        <v>1246</v>
      </c>
    </row>
    <row r="939" spans="1:27" s="167" customFormat="1" ht="12" customHeight="1">
      <c r="A939" s="167" t="s">
        <v>9344</v>
      </c>
      <c r="C939" s="61" t="s">
        <v>13027</v>
      </c>
      <c r="E939" s="61" t="s">
        <v>544</v>
      </c>
      <c r="F939" s="167" t="s">
        <v>422</v>
      </c>
      <c r="G939" s="167" t="s">
        <v>438</v>
      </c>
      <c r="H939" s="61" t="s">
        <v>115</v>
      </c>
      <c r="I939" s="167" t="s">
        <v>426</v>
      </c>
      <c r="J939" s="63" t="str">
        <f t="shared" si="70"/>
        <v>IC.IT.052402</v>
      </c>
      <c r="K939" s="61" t="s">
        <v>13277</v>
      </c>
      <c r="L939" s="167" t="str">
        <f t="shared" si="71"/>
        <v>Not applicable</v>
      </c>
      <c r="M939" s="168" t="str">
        <f t="shared" si="72"/>
        <v>PI.IC.IT.052402.01</v>
      </c>
      <c r="N939" s="168"/>
      <c r="O939" s="168" t="str">
        <f t="shared" si="73"/>
        <v>PH.IC.IT.052402.01</v>
      </c>
      <c r="Q939" s="168" t="str">
        <f t="shared" si="74"/>
        <v>CL.IC.IT.052402.01</v>
      </c>
      <c r="Z939" s="167" t="s">
        <v>439</v>
      </c>
      <c r="AA939" s="167">
        <v>1246</v>
      </c>
    </row>
    <row r="940" spans="1:27" s="167" customFormat="1" ht="15">
      <c r="A940" s="167" t="s">
        <v>9344</v>
      </c>
      <c r="B940" s="167" t="s">
        <v>8946</v>
      </c>
      <c r="C940" s="61" t="s">
        <v>6988</v>
      </c>
      <c r="D940" s="167" t="s">
        <v>9110</v>
      </c>
      <c r="E940" s="61" t="s">
        <v>12175</v>
      </c>
      <c r="F940" s="167" t="s">
        <v>9201</v>
      </c>
      <c r="G940" s="167" t="s">
        <v>9514</v>
      </c>
      <c r="H940" s="61" t="s">
        <v>12175</v>
      </c>
      <c r="I940" s="167" t="s">
        <v>10532</v>
      </c>
      <c r="J940" s="63" t="str">
        <f t="shared" si="70"/>
        <v>IC.IT.060101</v>
      </c>
      <c r="K940" s="61" t="s">
        <v>12175</v>
      </c>
      <c r="L940" s="167" t="str">
        <f t="shared" si="71"/>
        <v xml:space="preserve">      Within normal limits</v>
      </c>
      <c r="M940" s="168" t="str">
        <f t="shared" si="72"/>
        <v>PI.IC.IT.060101.01</v>
      </c>
      <c r="N940" s="168"/>
      <c r="O940" s="168" t="str">
        <f t="shared" si="73"/>
        <v>PH.IC.IT.060101.01</v>
      </c>
      <c r="Q940" s="168" t="str">
        <f t="shared" si="74"/>
        <v>CL.IC.IT.060101.01</v>
      </c>
    </row>
    <row r="941" spans="1:27" s="167" customFormat="1" ht="15">
      <c r="A941" s="167" t="s">
        <v>9344</v>
      </c>
      <c r="C941" s="61" t="s">
        <v>6988</v>
      </c>
      <c r="E941" s="61" t="s">
        <v>12175</v>
      </c>
      <c r="F941" s="167" t="s">
        <v>9201</v>
      </c>
      <c r="G941" s="167" t="s">
        <v>9515</v>
      </c>
      <c r="H941" s="61" t="s">
        <v>1863</v>
      </c>
      <c r="I941" s="167" t="s">
        <v>10534</v>
      </c>
      <c r="J941" s="63" t="str">
        <f t="shared" si="70"/>
        <v>IC.IT.060102</v>
      </c>
      <c r="K941" s="61" t="s">
        <v>12175</v>
      </c>
      <c r="L941" s="167" t="str">
        <f t="shared" si="71"/>
        <v xml:space="preserve">      Approximated</v>
      </c>
      <c r="M941" s="168" t="str">
        <f t="shared" si="72"/>
        <v>PI.IC.IT.060102.01</v>
      </c>
      <c r="N941" s="168"/>
      <c r="O941" s="168" t="str">
        <f t="shared" si="73"/>
        <v>PH.IC.IT.060102.01</v>
      </c>
      <c r="Q941" s="168" t="str">
        <f t="shared" si="74"/>
        <v>CL.IC.IT.060102.01</v>
      </c>
    </row>
    <row r="942" spans="1:27" s="167" customFormat="1" ht="15">
      <c r="A942" s="167" t="s">
        <v>9344</v>
      </c>
      <c r="C942" s="61" t="s">
        <v>6988</v>
      </c>
      <c r="E942" s="61" t="s">
        <v>12175</v>
      </c>
      <c r="F942" s="167" t="s">
        <v>9201</v>
      </c>
      <c r="G942" s="167" t="s">
        <v>9516</v>
      </c>
      <c r="H942" s="61" t="s">
        <v>12185</v>
      </c>
      <c r="I942" s="167" t="s">
        <v>10536</v>
      </c>
      <c r="J942" s="63" t="str">
        <f t="shared" si="70"/>
        <v>IC.IT.060103</v>
      </c>
      <c r="K942" s="61" t="s">
        <v>12175</v>
      </c>
      <c r="L942" s="167" t="str">
        <f t="shared" si="71"/>
        <v xml:space="preserve">      Dehiscence</v>
      </c>
      <c r="M942" s="168" t="str">
        <f t="shared" si="72"/>
        <v>PI.IC.IT.060103.01</v>
      </c>
      <c r="N942" s="168"/>
      <c r="O942" s="168" t="str">
        <f t="shared" si="73"/>
        <v>PH.IC.IT.060103.01</v>
      </c>
      <c r="Q942" s="168" t="str">
        <f t="shared" si="74"/>
        <v>CL.IC.IT.060103.01</v>
      </c>
    </row>
    <row r="943" spans="1:27" s="167" customFormat="1" ht="15">
      <c r="A943" s="167" t="s">
        <v>9344</v>
      </c>
      <c r="C943" s="61" t="s">
        <v>6988</v>
      </c>
      <c r="E943" s="61" t="s">
        <v>12175</v>
      </c>
      <c r="F943" s="167" t="s">
        <v>9201</v>
      </c>
      <c r="G943" s="167" t="s">
        <v>9661</v>
      </c>
      <c r="H943" s="61" t="s">
        <v>11</v>
      </c>
      <c r="I943" s="167" t="s">
        <v>11800</v>
      </c>
      <c r="J943" s="63" t="str">
        <f t="shared" si="70"/>
        <v>IC.IT.060104</v>
      </c>
      <c r="K943" s="61" t="s">
        <v>12175</v>
      </c>
      <c r="L943" s="167" t="str">
        <f t="shared" si="71"/>
        <v xml:space="preserve">      Swelling</v>
      </c>
      <c r="M943" s="168" t="str">
        <f t="shared" si="72"/>
        <v>PI.IC.IT.060104.01</v>
      </c>
      <c r="N943" s="168"/>
      <c r="O943" s="168" t="str">
        <f t="shared" si="73"/>
        <v>PH.IC.IT.060104.01</v>
      </c>
      <c r="Q943" s="168" t="str">
        <f t="shared" si="74"/>
        <v>CL.IC.IT.060104.01</v>
      </c>
    </row>
    <row r="944" spans="1:27" s="167" customFormat="1" ht="15">
      <c r="A944" s="167" t="s">
        <v>9344</v>
      </c>
      <c r="C944" s="61" t="s">
        <v>6988</v>
      </c>
      <c r="E944" s="61" t="s">
        <v>12175</v>
      </c>
      <c r="F944" s="167" t="s">
        <v>9201</v>
      </c>
      <c r="G944" s="167" t="s">
        <v>9662</v>
      </c>
      <c r="H944" s="61" t="s">
        <v>212</v>
      </c>
      <c r="I944" s="167" t="s">
        <v>11790</v>
      </c>
      <c r="J944" s="63" t="str">
        <f t="shared" si="70"/>
        <v>IC.IT.060105</v>
      </c>
      <c r="K944" s="61" t="s">
        <v>12175</v>
      </c>
      <c r="L944" s="167" t="str">
        <f t="shared" si="71"/>
        <v xml:space="preserve">      Erythema</v>
      </c>
      <c r="M944" s="168" t="str">
        <f t="shared" si="72"/>
        <v>PI.IC.IT.060105.01</v>
      </c>
      <c r="N944" s="168"/>
      <c r="O944" s="168" t="str">
        <f t="shared" si="73"/>
        <v>PH.IC.IT.060105.01</v>
      </c>
      <c r="Q944" s="168" t="str">
        <f t="shared" si="74"/>
        <v>CL.IC.IT.060105.01</v>
      </c>
    </row>
    <row r="945" spans="1:19" s="167" customFormat="1" ht="15">
      <c r="A945" s="167" t="s">
        <v>9344</v>
      </c>
      <c r="C945" s="61" t="s">
        <v>6988</v>
      </c>
      <c r="E945" s="61" t="s">
        <v>12175</v>
      </c>
      <c r="F945" s="167" t="s">
        <v>9201</v>
      </c>
      <c r="G945" s="167" t="s">
        <v>9663</v>
      </c>
      <c r="H945" s="61" t="s">
        <v>6988</v>
      </c>
      <c r="I945" s="167" t="s">
        <v>10538</v>
      </c>
      <c r="J945" s="63" t="str">
        <f t="shared" si="70"/>
        <v>IC.IT.060106</v>
      </c>
      <c r="K945" s="61" t="s">
        <v>12175</v>
      </c>
      <c r="L945" s="167" t="str">
        <f t="shared" si="71"/>
        <v xml:space="preserve">      Bruising</v>
      </c>
      <c r="M945" s="168" t="str">
        <f t="shared" si="72"/>
        <v>PI.IC.IT.060106.01</v>
      </c>
      <c r="N945" s="168"/>
      <c r="O945" s="168" t="str">
        <f t="shared" si="73"/>
        <v>PH.IC.IT.060106.01</v>
      </c>
      <c r="Q945" s="168" t="str">
        <f t="shared" si="74"/>
        <v>CL.IC.IT.060106.01</v>
      </c>
    </row>
    <row r="946" spans="1:19" s="167" customFormat="1" ht="15">
      <c r="A946" s="167" t="s">
        <v>9344</v>
      </c>
      <c r="C946" s="61" t="s">
        <v>6988</v>
      </c>
      <c r="E946" s="61" t="s">
        <v>12175</v>
      </c>
      <c r="F946" s="167" t="s">
        <v>9201</v>
      </c>
      <c r="G946" s="167" t="s">
        <v>13212</v>
      </c>
      <c r="H946" s="61" t="s">
        <v>573</v>
      </c>
      <c r="I946" s="167" t="s">
        <v>10540</v>
      </c>
      <c r="J946" s="63" t="str">
        <f t="shared" si="70"/>
        <v>IC.IT.060107</v>
      </c>
      <c r="K946" s="61" t="s">
        <v>12175</v>
      </c>
      <c r="L946" s="167" t="str">
        <f t="shared" si="71"/>
        <v xml:space="preserve">      Evisceration</v>
      </c>
      <c r="M946" s="168" t="str">
        <f t="shared" si="72"/>
        <v>PI.IC.IT.060107.01</v>
      </c>
      <c r="N946" s="168"/>
      <c r="O946" s="168" t="str">
        <f t="shared" si="73"/>
        <v>PH.IC.IT.060107.01</v>
      </c>
      <c r="Q946" s="168" t="str">
        <f t="shared" si="74"/>
        <v>CL.IC.IT.060107.01</v>
      </c>
    </row>
    <row r="947" spans="1:19" s="167" customFormat="1" ht="15">
      <c r="A947" s="167" t="s">
        <v>9344</v>
      </c>
      <c r="C947" s="61" t="s">
        <v>6988</v>
      </c>
      <c r="E947" s="61" t="s">
        <v>12175</v>
      </c>
      <c r="F947" s="167" t="s">
        <v>9201</v>
      </c>
      <c r="G947" s="167" t="s">
        <v>9664</v>
      </c>
      <c r="H947" s="61" t="s">
        <v>92</v>
      </c>
      <c r="I947" s="167" t="s">
        <v>12207</v>
      </c>
      <c r="J947" s="63" t="str">
        <f t="shared" si="70"/>
        <v>IC.IT.060108</v>
      </c>
      <c r="K947" s="61" t="s">
        <v>12175</v>
      </c>
      <c r="L947" s="167" t="str">
        <f t="shared" si="71"/>
        <v xml:space="preserve">      Unable to assess due to dressing</v>
      </c>
      <c r="M947" s="168" t="str">
        <f t="shared" si="72"/>
        <v>PI.IC.IT.060108.01</v>
      </c>
      <c r="N947" s="168"/>
      <c r="O947" s="168" t="str">
        <f t="shared" si="73"/>
        <v>PH.IC.IT.060108.01</v>
      </c>
      <c r="Q947" s="168" t="str">
        <f t="shared" si="74"/>
        <v>CL.IC.IT.060108.01</v>
      </c>
    </row>
    <row r="948" spans="1:19" s="167" customFormat="1" ht="15">
      <c r="A948" s="167" t="s">
        <v>9344</v>
      </c>
      <c r="C948" s="61" t="s">
        <v>6988</v>
      </c>
      <c r="E948" s="61" t="s">
        <v>12175</v>
      </c>
      <c r="F948" s="167" t="s">
        <v>9201</v>
      </c>
      <c r="G948" s="167" t="s">
        <v>9665</v>
      </c>
      <c r="H948" s="61" t="s">
        <v>93</v>
      </c>
      <c r="I948" s="167" t="s">
        <v>12437</v>
      </c>
      <c r="J948" s="63" t="str">
        <f t="shared" si="70"/>
        <v>IC.IT.060109</v>
      </c>
      <c r="K948" s="61" t="s">
        <v>12175</v>
      </c>
      <c r="L948" s="167" t="str">
        <f t="shared" si="71"/>
        <v xml:space="preserve">      Other: specify</v>
      </c>
      <c r="M948" s="168" t="str">
        <f t="shared" si="72"/>
        <v>PI.IC.IT.060109.01</v>
      </c>
      <c r="N948" s="168"/>
      <c r="O948" s="168" t="str">
        <f t="shared" si="73"/>
        <v>PH.IC.IT.060109.01</v>
      </c>
      <c r="Q948" s="168" t="str">
        <f t="shared" si="74"/>
        <v>CL.IC.IT.060109.01</v>
      </c>
    </row>
    <row r="949" spans="1:19" s="167" customFormat="1" ht="15">
      <c r="A949" s="167" t="s">
        <v>9344</v>
      </c>
      <c r="C949" s="61" t="s">
        <v>6988</v>
      </c>
      <c r="E949" s="61" t="s">
        <v>12175</v>
      </c>
      <c r="F949" s="167" t="s">
        <v>9203</v>
      </c>
      <c r="G949" s="61" t="s">
        <v>9274</v>
      </c>
      <c r="H949" s="61" t="s">
        <v>3188</v>
      </c>
      <c r="I949" s="61" t="s">
        <v>9271</v>
      </c>
      <c r="J949" s="63" t="str">
        <f t="shared" si="70"/>
        <v>IC.IT.060110</v>
      </c>
      <c r="K949" s="61" t="s">
        <v>12175</v>
      </c>
      <c r="L949" s="167" t="str">
        <f t="shared" si="71"/>
        <v xml:space="preserve">  Unable to assess</v>
      </c>
      <c r="M949" s="168" t="str">
        <f t="shared" si="72"/>
        <v>PI.IC.IT.060110.01</v>
      </c>
      <c r="N949" s="168"/>
      <c r="O949" s="168" t="str">
        <f t="shared" si="73"/>
        <v>PH.IC.IT.060110.01</v>
      </c>
      <c r="Q949" s="168" t="str">
        <f t="shared" si="74"/>
        <v>CL.IC.IT.060110.01</v>
      </c>
      <c r="R949" s="167" t="s">
        <v>12465</v>
      </c>
      <c r="S949" s="167">
        <v>146</v>
      </c>
    </row>
    <row r="950" spans="1:19" s="167" customFormat="1" ht="15">
      <c r="A950" s="167" t="s">
        <v>9344</v>
      </c>
      <c r="C950" s="61" t="s">
        <v>6988</v>
      </c>
      <c r="E950" s="61" t="s">
        <v>12175</v>
      </c>
      <c r="F950" s="167" t="s">
        <v>9203</v>
      </c>
      <c r="G950" s="61" t="s">
        <v>9667</v>
      </c>
      <c r="H950" s="61" t="s">
        <v>155</v>
      </c>
      <c r="I950" s="61" t="s">
        <v>8642</v>
      </c>
      <c r="J950" s="63" t="str">
        <f t="shared" si="70"/>
        <v>IC.IT.060111</v>
      </c>
      <c r="K950" s="61" t="s">
        <v>12175</v>
      </c>
      <c r="L950" s="167" t="str">
        <f t="shared" si="71"/>
        <v xml:space="preserve"> Date/Time specify</v>
      </c>
      <c r="M950" s="168" t="str">
        <f t="shared" si="72"/>
        <v>PI.IC.IT.060111.01</v>
      </c>
      <c r="N950" s="168"/>
      <c r="O950" s="168" t="str">
        <f t="shared" si="73"/>
        <v>PH.IC.IT.060111.01</v>
      </c>
      <c r="Q950" s="168" t="str">
        <f t="shared" si="74"/>
        <v>CL.IC.IT.060111.01</v>
      </c>
      <c r="R950" s="167" t="s">
        <v>12465</v>
      </c>
      <c r="S950" s="167">
        <v>798</v>
      </c>
    </row>
    <row r="951" spans="1:19" s="167" customFormat="1" ht="15">
      <c r="A951" s="167" t="s">
        <v>9344</v>
      </c>
      <c r="C951" s="61" t="s">
        <v>6988</v>
      </c>
      <c r="D951" s="167" t="s">
        <v>9100</v>
      </c>
      <c r="E951" s="61" t="s">
        <v>1863</v>
      </c>
      <c r="F951" s="167" t="s">
        <v>9201</v>
      </c>
      <c r="G951" s="167" t="s">
        <v>10806</v>
      </c>
      <c r="H951" s="61" t="s">
        <v>12175</v>
      </c>
      <c r="I951" s="167" t="s">
        <v>11753</v>
      </c>
      <c r="J951" s="63" t="str">
        <f t="shared" si="70"/>
        <v>IC.IT.060201</v>
      </c>
      <c r="K951" s="61" t="s">
        <v>12175</v>
      </c>
      <c r="L951" s="167" t="str">
        <f t="shared" si="71"/>
        <v xml:space="preserve">     Unchanged</v>
      </c>
      <c r="M951" s="168" t="str">
        <f t="shared" si="72"/>
        <v>PI.IC.IT.060201.01</v>
      </c>
      <c r="N951" s="168"/>
      <c r="O951" s="168" t="str">
        <f t="shared" si="73"/>
        <v>PH.IC.IT.060201.01</v>
      </c>
      <c r="Q951" s="168" t="str">
        <f t="shared" si="74"/>
        <v>CL.IC.IT.060201.01</v>
      </c>
    </row>
    <row r="952" spans="1:19" s="167" customFormat="1" ht="15">
      <c r="A952" s="167" t="s">
        <v>9344</v>
      </c>
      <c r="C952" s="61" t="s">
        <v>6988</v>
      </c>
      <c r="E952" s="61" t="s">
        <v>1863</v>
      </c>
      <c r="F952" s="167" t="s">
        <v>9201</v>
      </c>
      <c r="G952" s="167" t="s">
        <v>9668</v>
      </c>
      <c r="H952" s="61" t="s">
        <v>1863</v>
      </c>
      <c r="I952" s="167" t="s">
        <v>11752</v>
      </c>
      <c r="J952" s="63" t="str">
        <f t="shared" si="70"/>
        <v>IC.IT.060202</v>
      </c>
      <c r="K952" s="61" t="s">
        <v>12175</v>
      </c>
      <c r="L952" s="167" t="str">
        <f t="shared" si="71"/>
        <v xml:space="preserve">      Decreasing</v>
      </c>
      <c r="M952" s="168" t="str">
        <f t="shared" si="72"/>
        <v>PI.IC.IT.060202.01</v>
      </c>
      <c r="N952" s="168"/>
      <c r="O952" s="168" t="str">
        <f t="shared" si="73"/>
        <v>PH.IC.IT.060202.01</v>
      </c>
      <c r="Q952" s="168" t="str">
        <f t="shared" si="74"/>
        <v>CL.IC.IT.060202.01</v>
      </c>
    </row>
    <row r="953" spans="1:19" s="167" customFormat="1" ht="15">
      <c r="A953" s="167" t="s">
        <v>9344</v>
      </c>
      <c r="C953" s="61" t="s">
        <v>6988</v>
      </c>
      <c r="E953" s="61" t="s">
        <v>1863</v>
      </c>
      <c r="F953" s="167" t="s">
        <v>9201</v>
      </c>
      <c r="G953" s="167" t="s">
        <v>9388</v>
      </c>
      <c r="H953" s="61" t="s">
        <v>12185</v>
      </c>
      <c r="I953" s="167" t="s">
        <v>11583</v>
      </c>
      <c r="J953" s="63" t="str">
        <f t="shared" si="70"/>
        <v>IC.IT.060203</v>
      </c>
      <c r="K953" s="61" t="s">
        <v>12175</v>
      </c>
      <c r="L953" s="167" t="str">
        <f t="shared" si="71"/>
        <v xml:space="preserve">      Increasing</v>
      </c>
      <c r="M953" s="168" t="str">
        <f t="shared" si="72"/>
        <v>PI.IC.IT.060203.01</v>
      </c>
      <c r="N953" s="168"/>
      <c r="O953" s="168" t="str">
        <f t="shared" si="73"/>
        <v>PH.IC.IT.060203.01</v>
      </c>
      <c r="Q953" s="168" t="str">
        <f t="shared" si="74"/>
        <v>CL.IC.IT.060203.01</v>
      </c>
    </row>
    <row r="954" spans="1:19" s="167" customFormat="1" ht="15">
      <c r="A954" s="167" t="s">
        <v>9344</v>
      </c>
      <c r="C954" s="61" t="s">
        <v>6988</v>
      </c>
      <c r="E954" s="61" t="s">
        <v>1863</v>
      </c>
      <c r="F954" s="167" t="s">
        <v>9201</v>
      </c>
      <c r="G954" s="167" t="s">
        <v>9389</v>
      </c>
      <c r="H954" s="61" t="s">
        <v>11</v>
      </c>
      <c r="I954" s="167" t="s">
        <v>9390</v>
      </c>
      <c r="J954" s="63" t="str">
        <f t="shared" si="70"/>
        <v>IC.IT.060204</v>
      </c>
      <c r="K954" s="61" t="s">
        <v>12175</v>
      </c>
      <c r="L954" s="167" t="str">
        <f t="shared" si="71"/>
        <v xml:space="preserve">     Site marked, date/time:  specify</v>
      </c>
      <c r="M954" s="168" t="str">
        <f t="shared" si="72"/>
        <v>PI.IC.IT.060204.01</v>
      </c>
      <c r="N954" s="168"/>
      <c r="O954" s="168" t="str">
        <f t="shared" si="73"/>
        <v>PH.IC.IT.060204.01</v>
      </c>
      <c r="Q954" s="168" t="str">
        <f t="shared" si="74"/>
        <v>CL.IC.IT.060204.01</v>
      </c>
    </row>
    <row r="955" spans="1:19" s="167" customFormat="1" ht="15">
      <c r="A955" s="167" t="s">
        <v>9344</v>
      </c>
      <c r="C955" s="61" t="s">
        <v>6988</v>
      </c>
      <c r="D955" s="167" t="s">
        <v>9010</v>
      </c>
      <c r="E955" s="61" t="s">
        <v>12185</v>
      </c>
      <c r="F955" s="167" t="s">
        <v>9201</v>
      </c>
      <c r="G955" s="167" t="s">
        <v>9391</v>
      </c>
      <c r="H955" s="61" t="s">
        <v>12175</v>
      </c>
      <c r="I955" s="167" t="s">
        <v>11474</v>
      </c>
      <c r="J955" s="63" t="str">
        <f t="shared" si="70"/>
        <v>IC.IT.060301</v>
      </c>
      <c r="K955" s="61" t="s">
        <v>12175</v>
      </c>
      <c r="L955" s="167" t="str">
        <f t="shared" si="71"/>
        <v xml:space="preserve">      Consistent with body temperature</v>
      </c>
      <c r="M955" s="168" t="str">
        <f t="shared" si="72"/>
        <v>PI.IC.IT.060301.01</v>
      </c>
      <c r="N955" s="168"/>
      <c r="O955" s="168" t="str">
        <f t="shared" si="73"/>
        <v>PH.IC.IT.060301.01</v>
      </c>
      <c r="Q955" s="168" t="str">
        <f t="shared" si="74"/>
        <v>CL.IC.IT.060301.01</v>
      </c>
    </row>
    <row r="956" spans="1:19" s="167" customFormat="1" ht="15">
      <c r="A956" s="167" t="s">
        <v>9344</v>
      </c>
      <c r="C956" s="61" t="s">
        <v>6988</v>
      </c>
      <c r="E956" s="61" t="s">
        <v>12185</v>
      </c>
      <c r="F956" s="167" t="s">
        <v>9201</v>
      </c>
      <c r="G956" s="167" t="s">
        <v>9520</v>
      </c>
      <c r="H956" s="61" t="s">
        <v>1863</v>
      </c>
      <c r="I956" s="167" t="s">
        <v>11504</v>
      </c>
      <c r="J956" s="63" t="str">
        <f t="shared" si="70"/>
        <v>IC.IT.060302</v>
      </c>
      <c r="K956" s="61" t="s">
        <v>12175</v>
      </c>
      <c r="L956" s="167" t="str">
        <f t="shared" si="71"/>
        <v xml:space="preserve">      Warmer than general body temperature</v>
      </c>
      <c r="M956" s="168" t="str">
        <f t="shared" si="72"/>
        <v>PI.IC.IT.060302.01</v>
      </c>
      <c r="N956" s="168"/>
      <c r="O956" s="168" t="str">
        <f t="shared" si="73"/>
        <v>PH.IC.IT.060302.01</v>
      </c>
      <c r="Q956" s="168" t="str">
        <f t="shared" si="74"/>
        <v>CL.IC.IT.060302.01</v>
      </c>
    </row>
    <row r="957" spans="1:19" s="167" customFormat="1" ht="15">
      <c r="A957" s="167" t="s">
        <v>9344</v>
      </c>
      <c r="C957" s="61" t="s">
        <v>6988</v>
      </c>
      <c r="E957" s="61" t="s">
        <v>12185</v>
      </c>
      <c r="F957" s="167" t="s">
        <v>9201</v>
      </c>
      <c r="G957" s="167" t="s">
        <v>9521</v>
      </c>
      <c r="H957" s="61" t="s">
        <v>12185</v>
      </c>
      <c r="I957" s="167" t="s">
        <v>11506</v>
      </c>
      <c r="J957" s="63" t="str">
        <f t="shared" si="70"/>
        <v>IC.IT.060303</v>
      </c>
      <c r="K957" s="61" t="s">
        <v>12175</v>
      </c>
      <c r="L957" s="167" t="str">
        <f t="shared" si="71"/>
        <v xml:space="preserve">      Warmer than opposite body part</v>
      </c>
      <c r="M957" s="168" t="str">
        <f t="shared" si="72"/>
        <v>PI.IC.IT.060303.01</v>
      </c>
      <c r="N957" s="168"/>
      <c r="O957" s="168" t="str">
        <f t="shared" si="73"/>
        <v>PH.IC.IT.060303.01</v>
      </c>
      <c r="Q957" s="168" t="str">
        <f t="shared" si="74"/>
        <v>CL.IC.IT.060303.01</v>
      </c>
    </row>
    <row r="958" spans="1:19" s="167" customFormat="1" ht="15">
      <c r="A958" s="167" t="s">
        <v>9344</v>
      </c>
      <c r="C958" s="61" t="s">
        <v>6988</v>
      </c>
      <c r="E958" s="61" t="s">
        <v>12185</v>
      </c>
      <c r="F958" s="167" t="s">
        <v>9201</v>
      </c>
      <c r="G958" s="167" t="s">
        <v>9522</v>
      </c>
      <c r="H958" s="61" t="s">
        <v>11</v>
      </c>
      <c r="I958" s="167" t="s">
        <v>11508</v>
      </c>
      <c r="J958" s="63" t="str">
        <f t="shared" si="70"/>
        <v>IC.IT.060304</v>
      </c>
      <c r="K958" s="61" t="s">
        <v>12175</v>
      </c>
      <c r="L958" s="167" t="str">
        <f t="shared" si="71"/>
        <v xml:space="preserve">      Cooler than general body temperature</v>
      </c>
      <c r="M958" s="168" t="str">
        <f t="shared" si="72"/>
        <v>PI.IC.IT.060304.01</v>
      </c>
      <c r="N958" s="168"/>
      <c r="O958" s="168" t="str">
        <f t="shared" si="73"/>
        <v>PH.IC.IT.060304.01</v>
      </c>
      <c r="Q958" s="168" t="str">
        <f t="shared" si="74"/>
        <v>CL.IC.IT.060304.01</v>
      </c>
    </row>
    <row r="959" spans="1:19" s="167" customFormat="1" ht="15">
      <c r="A959" s="167" t="s">
        <v>9344</v>
      </c>
      <c r="C959" s="61" t="s">
        <v>6988</v>
      </c>
      <c r="E959" s="61" t="s">
        <v>12185</v>
      </c>
      <c r="F959" s="167" t="s">
        <v>9201</v>
      </c>
      <c r="G959" s="167" t="s">
        <v>9524</v>
      </c>
      <c r="H959" s="61" t="s">
        <v>212</v>
      </c>
      <c r="I959" s="167" t="s">
        <v>11510</v>
      </c>
      <c r="J959" s="63" t="str">
        <f t="shared" si="70"/>
        <v>IC.IT.060305</v>
      </c>
      <c r="K959" s="61" t="s">
        <v>12175</v>
      </c>
      <c r="L959" s="167" t="str">
        <f t="shared" si="71"/>
        <v xml:space="preserve">      Cooler than opposite body part</v>
      </c>
      <c r="M959" s="168" t="str">
        <f t="shared" si="72"/>
        <v>PI.IC.IT.060305.01</v>
      </c>
      <c r="N959" s="168"/>
      <c r="O959" s="168" t="str">
        <f t="shared" si="73"/>
        <v>PH.IC.IT.060305.01</v>
      </c>
      <c r="Q959" s="168" t="str">
        <f t="shared" si="74"/>
        <v>CL.IC.IT.060305.01</v>
      </c>
    </row>
    <row r="960" spans="1:19" s="167" customFormat="1" ht="15">
      <c r="A960" s="167" t="s">
        <v>9101</v>
      </c>
      <c r="C960" s="61" t="s">
        <v>6988</v>
      </c>
      <c r="E960" s="61" t="s">
        <v>12185</v>
      </c>
      <c r="F960" s="167" t="s">
        <v>9203</v>
      </c>
      <c r="G960" s="61" t="s">
        <v>9270</v>
      </c>
      <c r="H960" s="61" t="s">
        <v>6988</v>
      </c>
      <c r="I960" s="61" t="s">
        <v>9271</v>
      </c>
      <c r="J960" s="63" t="str">
        <f t="shared" si="70"/>
        <v>IC.IT.060306</v>
      </c>
      <c r="K960" s="61" t="s">
        <v>12175</v>
      </c>
      <c r="L960" s="167" t="str">
        <f t="shared" si="71"/>
        <v xml:space="preserve"> Unable to Assess</v>
      </c>
      <c r="M960" s="168" t="str">
        <f t="shared" si="72"/>
        <v>PI.IC.IT.060306.01</v>
      </c>
      <c r="N960" s="168"/>
      <c r="O960" s="168" t="str">
        <f t="shared" si="73"/>
        <v>PH.IC.IT.060306.01</v>
      </c>
      <c r="Q960" s="168" t="str">
        <f t="shared" si="74"/>
        <v>CL.IC.IT.060306.01</v>
      </c>
      <c r="R960" s="167" t="s">
        <v>12465</v>
      </c>
      <c r="S960" s="167">
        <v>147</v>
      </c>
    </row>
    <row r="961" spans="1:45" s="167" customFormat="1" ht="15">
      <c r="A961" s="167" t="s">
        <v>9344</v>
      </c>
      <c r="C961" s="61" t="s">
        <v>6988</v>
      </c>
      <c r="D961" s="167" t="s">
        <v>9272</v>
      </c>
      <c r="E961" s="61" t="s">
        <v>12594</v>
      </c>
      <c r="F961" s="167" t="s">
        <v>9201</v>
      </c>
      <c r="G961" s="167" t="s">
        <v>9440</v>
      </c>
      <c r="H961" s="61" t="s">
        <v>1702</v>
      </c>
      <c r="I961" s="167" t="s">
        <v>10029</v>
      </c>
      <c r="J961" s="63" t="str">
        <f t="shared" si="70"/>
        <v>IC.IT.060401</v>
      </c>
      <c r="K961" s="61" t="s">
        <v>1702</v>
      </c>
      <c r="L961" s="167" t="str">
        <f t="shared" si="71"/>
        <v xml:space="preserve">      Staples</v>
      </c>
      <c r="M961" s="168" t="str">
        <f t="shared" si="72"/>
        <v>PI.IC.IT.060401.01</v>
      </c>
      <c r="N961" s="168"/>
      <c r="O961" s="168" t="str">
        <f t="shared" si="73"/>
        <v>PH.IC.IT.060401.01</v>
      </c>
      <c r="Q961" s="168" t="str">
        <f t="shared" si="74"/>
        <v>CL.IC.IT.060401.01</v>
      </c>
    </row>
    <row r="962" spans="1:45" s="167" customFormat="1" ht="15">
      <c r="A962" s="167" t="s">
        <v>9344</v>
      </c>
      <c r="C962" s="61" t="s">
        <v>6988</v>
      </c>
      <c r="E962" s="61" t="s">
        <v>12594</v>
      </c>
      <c r="F962" s="167" t="s">
        <v>9201</v>
      </c>
      <c r="G962" s="167" t="s">
        <v>10191</v>
      </c>
      <c r="H962" s="61" t="s">
        <v>12182</v>
      </c>
      <c r="I962" s="167" t="s">
        <v>10756</v>
      </c>
      <c r="J962" s="63" t="str">
        <f t="shared" ref="J962:J1025" si="75">CONCATENATE("IC.IT.",C962,E962,H962)</f>
        <v>IC.IT.060402</v>
      </c>
      <c r="K962" s="61" t="s">
        <v>1702</v>
      </c>
      <c r="L962" s="167" t="str">
        <f t="shared" ref="L962:L1025" si="76">G962</f>
        <v xml:space="preserve">     Sutures</v>
      </c>
      <c r="M962" s="168" t="str">
        <f t="shared" ref="M962:M1025" si="77">CONCATENATE("PI.",J962,".",K962)</f>
        <v>PI.IC.IT.060402.01</v>
      </c>
      <c r="N962" s="168"/>
      <c r="O962" s="168" t="str">
        <f t="shared" ref="O962:O1025" si="78">CONCATENATE("PH.",J962,".",K962)</f>
        <v>PH.IC.IT.060402.01</v>
      </c>
      <c r="Q962" s="168" t="str">
        <f t="shared" ref="Q962:Q1025" si="79">CONCATENATE("CL.",J962,".",K962)</f>
        <v>CL.IC.IT.060402.01</v>
      </c>
    </row>
    <row r="963" spans="1:45" s="167" customFormat="1" ht="15">
      <c r="A963" s="167" t="s">
        <v>9344</v>
      </c>
      <c r="C963" s="61" t="s">
        <v>6988</v>
      </c>
      <c r="E963" s="61" t="s">
        <v>12594</v>
      </c>
      <c r="F963" s="167" t="s">
        <v>9201</v>
      </c>
      <c r="G963" s="167" t="s">
        <v>9881</v>
      </c>
      <c r="H963" s="61" t="s">
        <v>12592</v>
      </c>
      <c r="I963" s="167" t="s">
        <v>9882</v>
      </c>
      <c r="J963" s="63" t="str">
        <f t="shared" si="75"/>
        <v>IC.IT.060403</v>
      </c>
      <c r="K963" s="61" t="s">
        <v>1702</v>
      </c>
      <c r="L963" s="167" t="str">
        <f t="shared" si="76"/>
        <v xml:space="preserve">      Steri-strips</v>
      </c>
      <c r="M963" s="168" t="str">
        <f t="shared" si="77"/>
        <v>PI.IC.IT.060403.01</v>
      </c>
      <c r="N963" s="168"/>
      <c r="O963" s="168" t="str">
        <f t="shared" si="78"/>
        <v>PH.IC.IT.060403.01</v>
      </c>
      <c r="Q963" s="168" t="str">
        <f t="shared" si="79"/>
        <v>CL.IC.IT.060403.01</v>
      </c>
    </row>
    <row r="964" spans="1:45" s="167" customFormat="1" ht="15">
      <c r="A964" s="167" t="s">
        <v>9344</v>
      </c>
      <c r="C964" s="61" t="s">
        <v>6988</v>
      </c>
      <c r="E964" s="61" t="s">
        <v>12594</v>
      </c>
      <c r="F964" s="167" t="s">
        <v>9201</v>
      </c>
      <c r="G964" s="167" t="s">
        <v>9883</v>
      </c>
      <c r="H964" s="61" t="s">
        <v>12594</v>
      </c>
      <c r="I964" s="167" t="s">
        <v>9934</v>
      </c>
      <c r="J964" s="63" t="str">
        <f t="shared" si="75"/>
        <v>IC.IT.060404</v>
      </c>
      <c r="K964" s="61" t="s">
        <v>1702</v>
      </c>
      <c r="L964" s="167" t="str">
        <f t="shared" si="76"/>
        <v xml:space="preserve">      Retention sutures</v>
      </c>
      <c r="M964" s="168" t="str">
        <f t="shared" si="77"/>
        <v>PI.IC.IT.060404.01</v>
      </c>
      <c r="N964" s="168"/>
      <c r="O964" s="168" t="str">
        <f t="shared" si="78"/>
        <v>PH.IC.IT.060404.01</v>
      </c>
      <c r="Q964" s="168" t="str">
        <f t="shared" si="79"/>
        <v>CL.IC.IT.060404.01</v>
      </c>
    </row>
    <row r="965" spans="1:45" s="167" customFormat="1" ht="15">
      <c r="A965" s="167" t="s">
        <v>9344</v>
      </c>
      <c r="C965" s="61" t="s">
        <v>6988</v>
      </c>
      <c r="E965" s="61" t="s">
        <v>12594</v>
      </c>
      <c r="F965" s="167" t="s">
        <v>9201</v>
      </c>
      <c r="G965" s="167" t="s">
        <v>9884</v>
      </c>
      <c r="H965" s="61" t="s">
        <v>212</v>
      </c>
      <c r="I965" s="167" t="s">
        <v>9740</v>
      </c>
      <c r="J965" s="63" t="str">
        <f t="shared" si="75"/>
        <v>IC.IT.060405</v>
      </c>
      <c r="K965" s="61" t="s">
        <v>1702</v>
      </c>
      <c r="L965" s="167" t="str">
        <f t="shared" si="76"/>
        <v xml:space="preserve">      Glue</v>
      </c>
      <c r="M965" s="168" t="str">
        <f t="shared" si="77"/>
        <v>PI.IC.IT.060405.01</v>
      </c>
      <c r="N965" s="168"/>
      <c r="O965" s="168" t="str">
        <f t="shared" si="78"/>
        <v>PH.IC.IT.060405.01</v>
      </c>
      <c r="Q965" s="168" t="str">
        <f t="shared" si="79"/>
        <v>CL.IC.IT.060405.01</v>
      </c>
    </row>
    <row r="966" spans="1:45" s="167" customFormat="1" ht="15">
      <c r="A966" s="167" t="s">
        <v>9344</v>
      </c>
      <c r="C966" s="61" t="s">
        <v>6988</v>
      </c>
      <c r="E966" s="61" t="s">
        <v>11</v>
      </c>
      <c r="F966" s="167" t="s">
        <v>9201</v>
      </c>
      <c r="G966" s="167" t="s">
        <v>9741</v>
      </c>
      <c r="H966" s="61" t="s">
        <v>6988</v>
      </c>
      <c r="I966" s="167" t="s">
        <v>9742</v>
      </c>
      <c r="J966" s="63" t="str">
        <f t="shared" si="75"/>
        <v>IC.IT.060406</v>
      </c>
      <c r="K966" s="61" t="s">
        <v>12175</v>
      </c>
      <c r="L966" s="167" t="str">
        <f t="shared" si="76"/>
        <v xml:space="preserve">      Not closed</v>
      </c>
      <c r="M966" s="168" t="str">
        <f t="shared" si="77"/>
        <v>PI.IC.IT.060406.01</v>
      </c>
      <c r="N966" s="168"/>
      <c r="O966" s="168" t="str">
        <f t="shared" si="78"/>
        <v>PH.IC.IT.060406.01</v>
      </c>
      <c r="Q966" s="168" t="str">
        <f t="shared" si="79"/>
        <v>CL.IC.IT.060406.01</v>
      </c>
    </row>
    <row r="967" spans="1:45" s="167" customFormat="1" ht="15">
      <c r="A967" s="167" t="s">
        <v>9344</v>
      </c>
      <c r="C967" s="61" t="s">
        <v>6988</v>
      </c>
      <c r="E967" s="61" t="s">
        <v>11</v>
      </c>
      <c r="F967" s="167" t="s">
        <v>9203</v>
      </c>
      <c r="G967" s="61" t="s">
        <v>9393</v>
      </c>
      <c r="H967" s="61" t="s">
        <v>573</v>
      </c>
      <c r="I967" s="61" t="s">
        <v>9394</v>
      </c>
      <c r="J967" s="63" t="str">
        <f t="shared" si="75"/>
        <v>IC.IT.060407</v>
      </c>
      <c r="K967" s="61" t="s">
        <v>12175</v>
      </c>
      <c r="L967" s="167" t="str">
        <f t="shared" si="76"/>
        <v xml:space="preserve">  Wound vac</v>
      </c>
      <c r="M967" s="168" t="str">
        <f t="shared" si="77"/>
        <v>PI.IC.IT.060407.01</v>
      </c>
      <c r="N967" s="168"/>
      <c r="O967" s="168" t="str">
        <f t="shared" si="78"/>
        <v>PH.IC.IT.060407.01</v>
      </c>
      <c r="Q967" s="168" t="str">
        <f t="shared" si="79"/>
        <v>CL.IC.IT.060407.01</v>
      </c>
      <c r="R967" s="167" t="s">
        <v>12465</v>
      </c>
      <c r="S967" s="167">
        <v>145</v>
      </c>
    </row>
    <row r="968" spans="1:45" s="167" customFormat="1" ht="15">
      <c r="A968" s="167" t="s">
        <v>9344</v>
      </c>
      <c r="C968" s="61" t="s">
        <v>6988</v>
      </c>
      <c r="E968" s="61" t="s">
        <v>11</v>
      </c>
      <c r="F968" s="167" t="s">
        <v>9203</v>
      </c>
      <c r="G968" s="61" t="s">
        <v>7339</v>
      </c>
      <c r="H968" s="61" t="s">
        <v>92</v>
      </c>
      <c r="I968" s="61" t="s">
        <v>9271</v>
      </c>
      <c r="J968" s="63" t="str">
        <f t="shared" si="75"/>
        <v>IC.IT.060408</v>
      </c>
      <c r="K968" s="61" t="s">
        <v>12175</v>
      </c>
      <c r="L968" s="167" t="str">
        <f t="shared" si="76"/>
        <v>Unable to assess</v>
      </c>
      <c r="M968" s="168" t="str">
        <f t="shared" si="77"/>
        <v>PI.IC.IT.060408.01</v>
      </c>
      <c r="N968" s="168"/>
      <c r="O968" s="168" t="str">
        <f t="shared" si="78"/>
        <v>PH.IC.IT.060408.01</v>
      </c>
      <c r="Q968" s="168" t="str">
        <f t="shared" si="79"/>
        <v>CL.IC.IT.060408.01</v>
      </c>
      <c r="R968" s="167" t="s">
        <v>12465</v>
      </c>
      <c r="S968" s="167">
        <v>148</v>
      </c>
    </row>
    <row r="969" spans="1:45" s="167" customFormat="1" ht="15">
      <c r="A969" s="167" t="s">
        <v>9344</v>
      </c>
      <c r="C969" s="61" t="s">
        <v>6988</v>
      </c>
      <c r="D969" s="167" t="s">
        <v>8040</v>
      </c>
      <c r="E969" s="61" t="s">
        <v>212</v>
      </c>
      <c r="F969" s="167" t="s">
        <v>9201</v>
      </c>
      <c r="G969" s="167" t="s">
        <v>9743</v>
      </c>
      <c r="H969" s="61" t="s">
        <v>1702</v>
      </c>
      <c r="I969" s="167" t="s">
        <v>12157</v>
      </c>
      <c r="J969" s="63" t="str">
        <f t="shared" si="75"/>
        <v>IC.IT.060501</v>
      </c>
      <c r="K969" s="61" t="s">
        <v>1702</v>
      </c>
      <c r="L969" s="167" t="str">
        <f t="shared" si="76"/>
        <v xml:space="preserve">      None</v>
      </c>
      <c r="M969" s="168" t="str">
        <f t="shared" si="77"/>
        <v>PI.IC.IT.060501.01</v>
      </c>
      <c r="N969" s="168"/>
      <c r="O969" s="168" t="str">
        <f t="shared" si="78"/>
        <v>PH.IC.IT.060501.01</v>
      </c>
      <c r="Q969" s="168" t="str">
        <f t="shared" si="79"/>
        <v>CL.IC.IT.060501.01</v>
      </c>
    </row>
    <row r="970" spans="1:45" s="167" customFormat="1" ht="15">
      <c r="A970" s="167" t="s">
        <v>9344</v>
      </c>
      <c r="C970" s="61" t="s">
        <v>6988</v>
      </c>
      <c r="E970" s="61" t="s">
        <v>212</v>
      </c>
      <c r="F970" s="167" t="s">
        <v>9201</v>
      </c>
      <c r="G970" s="167" t="s">
        <v>9744</v>
      </c>
      <c r="H970" s="61" t="s">
        <v>12182</v>
      </c>
      <c r="I970" s="167" t="s">
        <v>11512</v>
      </c>
      <c r="J970" s="63" t="str">
        <f t="shared" si="75"/>
        <v>IC.IT.060502</v>
      </c>
      <c r="K970" s="61" t="s">
        <v>1702</v>
      </c>
      <c r="L970" s="167" t="str">
        <f t="shared" si="76"/>
        <v xml:space="preserve">      Abdominal binder</v>
      </c>
      <c r="M970" s="168" t="str">
        <f t="shared" si="77"/>
        <v>PI.IC.IT.060502.01</v>
      </c>
      <c r="N970" s="168"/>
      <c r="O970" s="168" t="str">
        <f t="shared" si="78"/>
        <v>PH.IC.IT.060502.01</v>
      </c>
      <c r="Q970" s="168" t="str">
        <f t="shared" si="79"/>
        <v>CL.IC.IT.060502.01</v>
      </c>
    </row>
    <row r="971" spans="1:45" s="167" customFormat="1" ht="15">
      <c r="A971" s="167" t="s">
        <v>9344</v>
      </c>
      <c r="C971" s="61" t="s">
        <v>6988</v>
      </c>
      <c r="E971" s="61" t="s">
        <v>212</v>
      </c>
      <c r="F971" s="167" t="s">
        <v>9201</v>
      </c>
      <c r="G971" s="167" t="s">
        <v>9599</v>
      </c>
      <c r="H971" s="61" t="s">
        <v>12592</v>
      </c>
      <c r="I971" s="167" t="s">
        <v>11514</v>
      </c>
      <c r="J971" s="63" t="str">
        <f t="shared" si="75"/>
        <v>IC.IT.060503</v>
      </c>
      <c r="K971" s="61" t="s">
        <v>1702</v>
      </c>
      <c r="L971" s="167" t="str">
        <f t="shared" si="76"/>
        <v xml:space="preserve">      Ace wrap</v>
      </c>
      <c r="M971" s="168" t="str">
        <f t="shared" si="77"/>
        <v>PI.IC.IT.060503.01</v>
      </c>
      <c r="N971" s="168"/>
      <c r="O971" s="168" t="str">
        <f t="shared" si="78"/>
        <v>PH.IC.IT.060503.01</v>
      </c>
      <c r="Q971" s="168" t="str">
        <f t="shared" si="79"/>
        <v>CL.IC.IT.060503.01</v>
      </c>
    </row>
    <row r="972" spans="1:45" s="167" customFormat="1" ht="15">
      <c r="A972" s="167" t="s">
        <v>9344</v>
      </c>
      <c r="C972" s="61" t="s">
        <v>6988</v>
      </c>
      <c r="E972" s="61" t="s">
        <v>212</v>
      </c>
      <c r="F972" s="167" t="s">
        <v>9201</v>
      </c>
      <c r="G972" s="167" t="s">
        <v>9600</v>
      </c>
      <c r="H972" s="61" t="s">
        <v>12594</v>
      </c>
      <c r="I972" s="167" t="s">
        <v>11516</v>
      </c>
      <c r="J972" s="63" t="str">
        <f t="shared" si="75"/>
        <v>IC.IT.060504</v>
      </c>
      <c r="K972" s="61" t="s">
        <v>1702</v>
      </c>
      <c r="L972" s="167" t="str">
        <f t="shared" si="76"/>
        <v xml:space="preserve">      Montgomery Straps</v>
      </c>
      <c r="M972" s="168" t="str">
        <f t="shared" si="77"/>
        <v>PI.IC.IT.060504.01</v>
      </c>
      <c r="N972" s="168"/>
      <c r="O972" s="168" t="str">
        <f t="shared" si="78"/>
        <v>PH.IC.IT.060504.01</v>
      </c>
      <c r="Q972" s="168" t="str">
        <f t="shared" si="79"/>
        <v>CL.IC.IT.060504.01</v>
      </c>
    </row>
    <row r="973" spans="1:45" s="167" customFormat="1" ht="15">
      <c r="A973" s="167" t="s">
        <v>9344</v>
      </c>
      <c r="C973" s="61" t="s">
        <v>6988</v>
      </c>
      <c r="E973" s="61" t="s">
        <v>212</v>
      </c>
      <c r="F973" s="167" t="s">
        <v>9201</v>
      </c>
      <c r="G973" s="167" t="s">
        <v>9601</v>
      </c>
      <c r="H973" s="61" t="s">
        <v>212</v>
      </c>
      <c r="I973" s="167" t="s">
        <v>9750</v>
      </c>
      <c r="J973" s="63" t="str">
        <f t="shared" si="75"/>
        <v>IC.IT.060505</v>
      </c>
      <c r="K973" s="61" t="s">
        <v>1702</v>
      </c>
      <c r="L973" s="167" t="str">
        <f t="shared" si="76"/>
        <v xml:space="preserve">      Sling</v>
      </c>
      <c r="M973" s="168" t="str">
        <f t="shared" si="77"/>
        <v>PI.IC.IT.060505.01</v>
      </c>
      <c r="N973" s="168"/>
      <c r="O973" s="168" t="str">
        <f t="shared" si="78"/>
        <v>PH.IC.IT.060505.01</v>
      </c>
      <c r="Q973" s="168" t="str">
        <f t="shared" si="79"/>
        <v>CL.IC.IT.060505.01</v>
      </c>
    </row>
    <row r="974" spans="1:45" s="167" customFormat="1" ht="14" customHeight="1">
      <c r="A974" s="167" t="s">
        <v>9344</v>
      </c>
      <c r="C974" s="61" t="s">
        <v>6988</v>
      </c>
      <c r="E974" s="61" t="s">
        <v>212</v>
      </c>
      <c r="F974" s="167" t="s">
        <v>9203</v>
      </c>
      <c r="G974" s="61" t="s">
        <v>9270</v>
      </c>
      <c r="H974" s="61" t="s">
        <v>6988</v>
      </c>
      <c r="I974" s="61" t="s">
        <v>9271</v>
      </c>
      <c r="J974" s="63" t="str">
        <f t="shared" si="75"/>
        <v>IC.IT.060506</v>
      </c>
      <c r="K974" s="61" t="s">
        <v>1702</v>
      </c>
      <c r="L974" s="167" t="str">
        <f t="shared" si="76"/>
        <v xml:space="preserve"> Unable to Assess</v>
      </c>
      <c r="M974" s="168" t="str">
        <f t="shared" si="77"/>
        <v>PI.IC.IT.060506.01</v>
      </c>
      <c r="N974" s="168"/>
      <c r="O974" s="168" t="str">
        <f t="shared" si="78"/>
        <v>PH.IC.IT.060506.01</v>
      </c>
      <c r="Q974" s="168" t="str">
        <f t="shared" si="79"/>
        <v>CL.IC.IT.060506.01</v>
      </c>
      <c r="R974" s="167" t="s">
        <v>12465</v>
      </c>
      <c r="S974" s="167">
        <v>149</v>
      </c>
    </row>
    <row r="975" spans="1:45" s="167" customFormat="1" ht="15">
      <c r="A975" s="167" t="s">
        <v>9344</v>
      </c>
      <c r="C975" s="61" t="s">
        <v>6988</v>
      </c>
      <c r="E975" s="61" t="s">
        <v>212</v>
      </c>
      <c r="F975" s="167" t="s">
        <v>9203</v>
      </c>
      <c r="G975" s="61" t="s">
        <v>8842</v>
      </c>
      <c r="H975" s="61" t="s">
        <v>573</v>
      </c>
      <c r="I975" s="61" t="s">
        <v>8842</v>
      </c>
      <c r="J975" s="63" t="str">
        <f t="shared" si="75"/>
        <v>IC.IT.060507</v>
      </c>
      <c r="K975" s="61" t="s">
        <v>1702</v>
      </c>
      <c r="L975" s="167" t="str">
        <f t="shared" si="76"/>
        <v>Other</v>
      </c>
      <c r="M975" s="168" t="str">
        <f t="shared" si="77"/>
        <v>PI.IC.IT.060507.01</v>
      </c>
      <c r="N975" s="168"/>
      <c r="O975" s="168" t="str">
        <f t="shared" si="78"/>
        <v>PH.IC.IT.060507.01</v>
      </c>
      <c r="Q975" s="168" t="str">
        <f t="shared" si="79"/>
        <v>CL.IC.IT.060507.01</v>
      </c>
      <c r="R975" s="167" t="s">
        <v>12465</v>
      </c>
      <c r="S975" s="167">
        <v>153</v>
      </c>
    </row>
    <row r="976" spans="1:45" s="145" customFormat="1" ht="16">
      <c r="A976" s="145" t="s">
        <v>9344</v>
      </c>
      <c r="C976" s="170" t="s">
        <v>6988</v>
      </c>
      <c r="D976" s="145" t="s">
        <v>9395</v>
      </c>
      <c r="E976" s="170" t="s">
        <v>6988</v>
      </c>
      <c r="F976" s="145" t="s">
        <v>14653</v>
      </c>
      <c r="G976" s="145" t="s">
        <v>9743</v>
      </c>
      <c r="H976" s="170" t="s">
        <v>1702</v>
      </c>
      <c r="I976" s="145" t="s">
        <v>12157</v>
      </c>
      <c r="J976" s="171" t="str">
        <f t="shared" si="75"/>
        <v>IC.IT.060601</v>
      </c>
      <c r="K976" s="170" t="s">
        <v>12175</v>
      </c>
      <c r="L976" s="145" t="str">
        <f t="shared" si="76"/>
        <v xml:space="preserve">      None</v>
      </c>
      <c r="M976" s="171" t="str">
        <f t="shared" si="77"/>
        <v>PI.IC.IT.060601.01</v>
      </c>
      <c r="N976" s="171"/>
      <c r="O976" s="171" t="str">
        <f t="shared" si="78"/>
        <v>PH.IC.IT.060601.01</v>
      </c>
      <c r="Q976" s="171" t="str">
        <f t="shared" si="79"/>
        <v>CL.IC.IT.060601.01</v>
      </c>
      <c r="AR976" s="145" t="s">
        <v>12773</v>
      </c>
      <c r="AS976" s="145">
        <v>1749</v>
      </c>
    </row>
    <row r="977" spans="1:45" s="145" customFormat="1" ht="16">
      <c r="A977" s="145" t="s">
        <v>9344</v>
      </c>
      <c r="C977" s="170" t="s">
        <v>6988</v>
      </c>
      <c r="E977" s="170" t="s">
        <v>6988</v>
      </c>
      <c r="F977" s="145" t="s">
        <v>14653</v>
      </c>
      <c r="G977" s="145" t="s">
        <v>9608</v>
      </c>
      <c r="H977" s="170" t="s">
        <v>1863</v>
      </c>
      <c r="I977" s="145" t="s">
        <v>9609</v>
      </c>
      <c r="J977" s="171" t="str">
        <f t="shared" si="75"/>
        <v>IC.IT.060602</v>
      </c>
      <c r="K977" s="170" t="s">
        <v>12175</v>
      </c>
      <c r="L977" s="145" t="str">
        <f t="shared" si="76"/>
        <v xml:space="preserve">      Scant</v>
      </c>
      <c r="M977" s="171" t="str">
        <f t="shared" si="77"/>
        <v>PI.IC.IT.060602.01</v>
      </c>
      <c r="N977" s="171"/>
      <c r="O977" s="171" t="str">
        <f t="shared" si="78"/>
        <v>PH.IC.IT.060602.01</v>
      </c>
      <c r="Q977" s="171" t="str">
        <f t="shared" si="79"/>
        <v>CL.IC.IT.060602.01</v>
      </c>
      <c r="AR977" s="145" t="s">
        <v>12773</v>
      </c>
      <c r="AS977" s="145">
        <v>1749</v>
      </c>
    </row>
    <row r="978" spans="1:45" s="145" customFormat="1" ht="16">
      <c r="A978" s="145" t="s">
        <v>9344</v>
      </c>
      <c r="C978" s="170" t="s">
        <v>6988</v>
      </c>
      <c r="E978" s="170" t="s">
        <v>6988</v>
      </c>
      <c r="F978" s="145" t="s">
        <v>14653</v>
      </c>
      <c r="G978" s="145" t="s">
        <v>9610</v>
      </c>
      <c r="H978" s="170" t="s">
        <v>12185</v>
      </c>
      <c r="I978" s="145" t="s">
        <v>9423</v>
      </c>
      <c r="J978" s="171" t="str">
        <f t="shared" si="75"/>
        <v>IC.IT.060603</v>
      </c>
      <c r="K978" s="170" t="s">
        <v>12175</v>
      </c>
      <c r="L978" s="145" t="str">
        <f t="shared" si="76"/>
        <v xml:space="preserve">      Small</v>
      </c>
      <c r="M978" s="171" t="str">
        <f t="shared" si="77"/>
        <v>PI.IC.IT.060603.01</v>
      </c>
      <c r="N978" s="171"/>
      <c r="O978" s="171" t="str">
        <f t="shared" si="78"/>
        <v>PH.IC.IT.060603.01</v>
      </c>
      <c r="Q978" s="171" t="str">
        <f t="shared" si="79"/>
        <v>CL.IC.IT.060603.01</v>
      </c>
      <c r="AR978" s="145" t="s">
        <v>12773</v>
      </c>
      <c r="AS978" s="145">
        <v>1749</v>
      </c>
    </row>
    <row r="979" spans="1:45" s="145" customFormat="1" ht="16">
      <c r="A979" s="145" t="s">
        <v>9344</v>
      </c>
      <c r="C979" s="170" t="s">
        <v>6988</v>
      </c>
      <c r="E979" s="170" t="s">
        <v>6988</v>
      </c>
      <c r="F979" s="145" t="s">
        <v>14653</v>
      </c>
      <c r="G979" s="145" t="s">
        <v>9424</v>
      </c>
      <c r="H979" s="170" t="s">
        <v>11</v>
      </c>
      <c r="I979" s="145" t="s">
        <v>10117</v>
      </c>
      <c r="J979" s="171" t="str">
        <f t="shared" si="75"/>
        <v>IC.IT.060604</v>
      </c>
      <c r="K979" s="170" t="s">
        <v>12175</v>
      </c>
      <c r="L979" s="145" t="str">
        <f t="shared" si="76"/>
        <v xml:space="preserve">      Moderate</v>
      </c>
      <c r="M979" s="171" t="str">
        <f t="shared" si="77"/>
        <v>PI.IC.IT.060604.01</v>
      </c>
      <c r="N979" s="171"/>
      <c r="O979" s="171" t="str">
        <f t="shared" si="78"/>
        <v>PH.IC.IT.060604.01</v>
      </c>
      <c r="Q979" s="171" t="str">
        <f t="shared" si="79"/>
        <v>CL.IC.IT.060604.01</v>
      </c>
      <c r="AR979" s="145" t="s">
        <v>12773</v>
      </c>
      <c r="AS979" s="145">
        <v>1749</v>
      </c>
    </row>
    <row r="980" spans="1:45" s="145" customFormat="1" ht="16">
      <c r="A980" s="145" t="s">
        <v>9344</v>
      </c>
      <c r="C980" s="170" t="s">
        <v>6988</v>
      </c>
      <c r="E980" s="170" t="s">
        <v>6988</v>
      </c>
      <c r="F980" s="145" t="s">
        <v>14653</v>
      </c>
      <c r="G980" s="145" t="s">
        <v>9425</v>
      </c>
      <c r="H980" s="170" t="s">
        <v>212</v>
      </c>
      <c r="I980" s="145" t="s">
        <v>9426</v>
      </c>
      <c r="J980" s="171" t="str">
        <f t="shared" si="75"/>
        <v>IC.IT.060605</v>
      </c>
      <c r="K980" s="170" t="s">
        <v>12175</v>
      </c>
      <c r="L980" s="145" t="str">
        <f t="shared" si="76"/>
        <v xml:space="preserve">      Large</v>
      </c>
      <c r="M980" s="171" t="str">
        <f t="shared" si="77"/>
        <v>PI.IC.IT.060605.01</v>
      </c>
      <c r="N980" s="171"/>
      <c r="O980" s="171" t="str">
        <f t="shared" si="78"/>
        <v>PH.IC.IT.060605.01</v>
      </c>
      <c r="Q980" s="171" t="str">
        <f t="shared" si="79"/>
        <v>CL.IC.IT.060605.01</v>
      </c>
      <c r="AR980" s="145" t="s">
        <v>12773</v>
      </c>
      <c r="AS980" s="145">
        <v>1749</v>
      </c>
    </row>
    <row r="981" spans="1:45" s="145" customFormat="1" ht="16">
      <c r="A981" s="145" t="s">
        <v>9344</v>
      </c>
      <c r="C981" s="170" t="s">
        <v>6988</v>
      </c>
      <c r="E981" s="170" t="s">
        <v>6988</v>
      </c>
      <c r="F981" s="145" t="s">
        <v>14653</v>
      </c>
      <c r="G981" s="145" t="s">
        <v>9427</v>
      </c>
      <c r="H981" s="170" t="s">
        <v>6988</v>
      </c>
      <c r="I981" s="145" t="s">
        <v>9428</v>
      </c>
      <c r="J981" s="171" t="str">
        <f t="shared" si="75"/>
        <v>IC.IT.060606</v>
      </c>
      <c r="K981" s="170" t="s">
        <v>12175</v>
      </c>
      <c r="L981" s="145" t="str">
        <f t="shared" si="76"/>
        <v xml:space="preserve">      Copious</v>
      </c>
      <c r="M981" s="171" t="str">
        <f t="shared" si="77"/>
        <v>PI.IC.IT.060606.01</v>
      </c>
      <c r="N981" s="171"/>
      <c r="O981" s="171" t="str">
        <f t="shared" si="78"/>
        <v>PH.IC.IT.060606.01</v>
      </c>
      <c r="Q981" s="171" t="str">
        <f t="shared" si="79"/>
        <v>CL.IC.IT.060606.01</v>
      </c>
      <c r="AR981" s="145" t="s">
        <v>12773</v>
      </c>
      <c r="AS981" s="145">
        <v>1749</v>
      </c>
    </row>
    <row r="982" spans="1:45" s="145" customFormat="1" ht="16">
      <c r="A982" s="145" t="s">
        <v>9344</v>
      </c>
      <c r="C982" s="170" t="s">
        <v>6988</v>
      </c>
      <c r="E982" s="170" t="s">
        <v>6988</v>
      </c>
      <c r="F982" s="145" t="s">
        <v>14653</v>
      </c>
      <c r="G982" s="170" t="s">
        <v>9270</v>
      </c>
      <c r="H982" s="170" t="s">
        <v>573</v>
      </c>
      <c r="I982" s="170" t="s">
        <v>9271</v>
      </c>
      <c r="J982" s="171" t="str">
        <f t="shared" si="75"/>
        <v>IC.IT.060607</v>
      </c>
      <c r="K982" s="170" t="s">
        <v>12175</v>
      </c>
      <c r="L982" s="145" t="str">
        <f t="shared" si="76"/>
        <v xml:space="preserve"> Unable to Assess</v>
      </c>
      <c r="M982" s="171" t="str">
        <f t="shared" si="77"/>
        <v>PI.IC.IT.060607.01</v>
      </c>
      <c r="N982" s="171"/>
      <c r="O982" s="171" t="str">
        <f t="shared" si="78"/>
        <v>PH.IC.IT.060607.01</v>
      </c>
      <c r="Q982" s="171" t="str">
        <f t="shared" si="79"/>
        <v>CL.IC.IT.060607.01</v>
      </c>
      <c r="R982" s="145" t="s">
        <v>12465</v>
      </c>
      <c r="S982" s="145">
        <v>150</v>
      </c>
      <c r="AR982" s="145" t="s">
        <v>12773</v>
      </c>
      <c r="AS982" s="145">
        <v>1749</v>
      </c>
    </row>
    <row r="983" spans="1:45" s="145" customFormat="1" ht="16">
      <c r="A983" s="145" t="s">
        <v>9344</v>
      </c>
      <c r="C983" s="170" t="s">
        <v>6988</v>
      </c>
      <c r="D983" s="145" t="s">
        <v>9435</v>
      </c>
      <c r="E983" s="170" t="s">
        <v>573</v>
      </c>
      <c r="F983" s="145" t="s">
        <v>14653</v>
      </c>
      <c r="G983" s="145" t="s">
        <v>9436</v>
      </c>
      <c r="H983" s="170" t="s">
        <v>12175</v>
      </c>
      <c r="I983" s="145" t="s">
        <v>11179</v>
      </c>
      <c r="J983" s="171" t="str">
        <f t="shared" si="75"/>
        <v>IC.IT.060701</v>
      </c>
      <c r="K983" s="170" t="s">
        <v>12175</v>
      </c>
      <c r="L983" s="145" t="str">
        <f t="shared" si="76"/>
        <v xml:space="preserve">      Colorless</v>
      </c>
      <c r="M983" s="171" t="str">
        <f t="shared" si="77"/>
        <v>PI.IC.IT.060701.01</v>
      </c>
      <c r="N983" s="171"/>
      <c r="O983" s="171" t="str">
        <f t="shared" si="78"/>
        <v>PH.IC.IT.060701.01</v>
      </c>
      <c r="Q983" s="171" t="str">
        <f t="shared" si="79"/>
        <v>CL.IC.IT.060701.01</v>
      </c>
      <c r="AR983" s="145" t="s">
        <v>12773</v>
      </c>
      <c r="AS983" s="145">
        <v>1749</v>
      </c>
    </row>
    <row r="984" spans="1:45" s="145" customFormat="1" ht="16">
      <c r="A984" s="145" t="s">
        <v>9344</v>
      </c>
      <c r="C984" s="170" t="s">
        <v>6988</v>
      </c>
      <c r="E984" s="170" t="s">
        <v>573</v>
      </c>
      <c r="F984" s="145" t="s">
        <v>14653</v>
      </c>
      <c r="G984" s="145" t="s">
        <v>9441</v>
      </c>
      <c r="H984" s="170" t="s">
        <v>1863</v>
      </c>
      <c r="I984" s="145" t="s">
        <v>11177</v>
      </c>
      <c r="J984" s="171" t="str">
        <f t="shared" si="75"/>
        <v>IC.IT.060702</v>
      </c>
      <c r="K984" s="170" t="s">
        <v>12175</v>
      </c>
      <c r="L984" s="145" t="str">
        <f t="shared" si="76"/>
        <v xml:space="preserve">      Yellow</v>
      </c>
      <c r="M984" s="171" t="str">
        <f t="shared" si="77"/>
        <v>PI.IC.IT.060702.01</v>
      </c>
      <c r="N984" s="171"/>
      <c r="O984" s="171" t="str">
        <f t="shared" si="78"/>
        <v>PH.IC.IT.060702.01</v>
      </c>
      <c r="Q984" s="171" t="str">
        <f t="shared" si="79"/>
        <v>CL.IC.IT.060702.01</v>
      </c>
      <c r="AR984" s="145" t="s">
        <v>12773</v>
      </c>
      <c r="AS984" s="145">
        <v>1749</v>
      </c>
    </row>
    <row r="985" spans="1:45" s="145" customFormat="1" ht="16">
      <c r="A985" s="145" t="s">
        <v>9344</v>
      </c>
      <c r="C985" s="170" t="s">
        <v>6988</v>
      </c>
      <c r="E985" s="170" t="s">
        <v>573</v>
      </c>
      <c r="F985" s="145" t="s">
        <v>14653</v>
      </c>
      <c r="G985" s="145" t="s">
        <v>9442</v>
      </c>
      <c r="H985" s="170" t="s">
        <v>12185</v>
      </c>
      <c r="I985" s="145" t="s">
        <v>11877</v>
      </c>
      <c r="J985" s="171" t="str">
        <f t="shared" si="75"/>
        <v>IC.IT.060703</v>
      </c>
      <c r="K985" s="170" t="s">
        <v>12175</v>
      </c>
      <c r="L985" s="145" t="str">
        <f t="shared" si="76"/>
        <v xml:space="preserve">      Amber</v>
      </c>
      <c r="M985" s="171" t="str">
        <f t="shared" si="77"/>
        <v>PI.IC.IT.060703.01</v>
      </c>
      <c r="N985" s="171"/>
      <c r="O985" s="171" t="str">
        <f t="shared" si="78"/>
        <v>PH.IC.IT.060703.01</v>
      </c>
      <c r="Q985" s="171" t="str">
        <f t="shared" si="79"/>
        <v>CL.IC.IT.060703.01</v>
      </c>
      <c r="AR985" s="145" t="s">
        <v>12773</v>
      </c>
      <c r="AS985" s="145">
        <v>1749</v>
      </c>
    </row>
    <row r="986" spans="1:45" s="145" customFormat="1" ht="16">
      <c r="A986" s="145" t="s">
        <v>9344</v>
      </c>
      <c r="C986" s="170" t="s">
        <v>6988</v>
      </c>
      <c r="E986" s="170" t="s">
        <v>573</v>
      </c>
      <c r="F986" s="145" t="s">
        <v>14653</v>
      </c>
      <c r="G986" s="145" t="s">
        <v>9443</v>
      </c>
      <c r="H986" s="170" t="s">
        <v>11</v>
      </c>
      <c r="I986" s="145" t="s">
        <v>11181</v>
      </c>
      <c r="J986" s="171" t="str">
        <f t="shared" si="75"/>
        <v>IC.IT.060704</v>
      </c>
      <c r="K986" s="170" t="s">
        <v>12175</v>
      </c>
      <c r="L986" s="145" t="str">
        <f t="shared" si="76"/>
        <v xml:space="preserve">      Pink</v>
      </c>
      <c r="M986" s="171" t="str">
        <f t="shared" si="77"/>
        <v>PI.IC.IT.060704.01</v>
      </c>
      <c r="N986" s="171"/>
      <c r="O986" s="171" t="str">
        <f t="shared" si="78"/>
        <v>PH.IC.IT.060704.01</v>
      </c>
      <c r="Q986" s="171" t="str">
        <f t="shared" si="79"/>
        <v>CL.IC.IT.060704.01</v>
      </c>
      <c r="AR986" s="145" t="s">
        <v>12773</v>
      </c>
      <c r="AS986" s="145">
        <v>1749</v>
      </c>
    </row>
    <row r="987" spans="1:45" s="145" customFormat="1" ht="16">
      <c r="A987" s="145" t="s">
        <v>9344</v>
      </c>
      <c r="C987" s="170" t="s">
        <v>6988</v>
      </c>
      <c r="E987" s="170" t="s">
        <v>573</v>
      </c>
      <c r="F987" s="145" t="s">
        <v>14653</v>
      </c>
      <c r="G987" s="145" t="s">
        <v>9324</v>
      </c>
      <c r="H987" s="170" t="s">
        <v>212</v>
      </c>
      <c r="I987" s="145" t="s">
        <v>11477</v>
      </c>
      <c r="J987" s="171" t="str">
        <f t="shared" si="75"/>
        <v>IC.IT.060705</v>
      </c>
      <c r="K987" s="170" t="s">
        <v>12175</v>
      </c>
      <c r="L987" s="145" t="str">
        <f t="shared" si="76"/>
        <v xml:space="preserve">      Red</v>
      </c>
      <c r="M987" s="171" t="str">
        <f t="shared" si="77"/>
        <v>PI.IC.IT.060705.01</v>
      </c>
      <c r="N987" s="171"/>
      <c r="O987" s="171" t="str">
        <f t="shared" si="78"/>
        <v>PH.IC.IT.060705.01</v>
      </c>
      <c r="Q987" s="171" t="str">
        <f t="shared" si="79"/>
        <v>CL.IC.IT.060705.01</v>
      </c>
      <c r="AR987" s="145" t="s">
        <v>12773</v>
      </c>
      <c r="AS987" s="145">
        <v>1749</v>
      </c>
    </row>
    <row r="988" spans="1:45" s="145" customFormat="1" ht="16">
      <c r="A988" s="145" t="s">
        <v>9344</v>
      </c>
      <c r="C988" s="170" t="s">
        <v>6988</v>
      </c>
      <c r="E988" s="170" t="s">
        <v>573</v>
      </c>
      <c r="F988" s="145" t="s">
        <v>14653</v>
      </c>
      <c r="G988" s="145" t="s">
        <v>10386</v>
      </c>
      <c r="H988" s="170" t="s">
        <v>6988</v>
      </c>
      <c r="I988" s="145" t="s">
        <v>10387</v>
      </c>
      <c r="J988" s="171" t="str">
        <f t="shared" si="75"/>
        <v>IC.IT.060706</v>
      </c>
      <c r="K988" s="170" t="s">
        <v>12175</v>
      </c>
      <c r="L988" s="145" t="str">
        <f t="shared" si="76"/>
        <v xml:space="preserve">     Bright red</v>
      </c>
      <c r="M988" s="171" t="str">
        <f t="shared" si="77"/>
        <v>PI.IC.IT.060706.01</v>
      </c>
      <c r="N988" s="171"/>
      <c r="O988" s="171" t="str">
        <f t="shared" si="78"/>
        <v>PH.IC.IT.060706.01</v>
      </c>
      <c r="Q988" s="171" t="str">
        <f t="shared" si="79"/>
        <v>CL.IC.IT.060706.01</v>
      </c>
      <c r="AR988" s="145" t="s">
        <v>12773</v>
      </c>
      <c r="AS988" s="145">
        <v>1749</v>
      </c>
    </row>
    <row r="989" spans="1:45" s="145" customFormat="1" ht="16">
      <c r="A989" s="145" t="s">
        <v>9344</v>
      </c>
      <c r="C989" s="170" t="s">
        <v>6988</v>
      </c>
      <c r="E989" s="170" t="s">
        <v>573</v>
      </c>
      <c r="F989" s="145" t="s">
        <v>14653</v>
      </c>
      <c r="G989" s="145" t="s">
        <v>9325</v>
      </c>
      <c r="H989" s="170" t="s">
        <v>573</v>
      </c>
      <c r="I989" s="145" t="s">
        <v>11331</v>
      </c>
      <c r="J989" s="171" t="str">
        <f t="shared" si="75"/>
        <v>IC.IT.060707</v>
      </c>
      <c r="K989" s="170" t="s">
        <v>12175</v>
      </c>
      <c r="L989" s="145" t="str">
        <f t="shared" si="76"/>
        <v xml:space="preserve">      Maroon</v>
      </c>
      <c r="M989" s="171" t="str">
        <f t="shared" si="77"/>
        <v>PI.IC.IT.060707.01</v>
      </c>
      <c r="N989" s="171"/>
      <c r="O989" s="171" t="str">
        <f t="shared" si="78"/>
        <v>PH.IC.IT.060707.01</v>
      </c>
      <c r="Q989" s="171" t="str">
        <f t="shared" si="79"/>
        <v>CL.IC.IT.060707.01</v>
      </c>
      <c r="AR989" s="145" t="s">
        <v>12773</v>
      </c>
      <c r="AS989" s="145">
        <v>1749</v>
      </c>
    </row>
    <row r="990" spans="1:45" s="145" customFormat="1" ht="16">
      <c r="A990" s="145" t="s">
        <v>9344</v>
      </c>
      <c r="C990" s="170" t="s">
        <v>6988</v>
      </c>
      <c r="E990" s="170" t="s">
        <v>573</v>
      </c>
      <c r="F990" s="145" t="s">
        <v>14653</v>
      </c>
      <c r="G990" s="145" t="s">
        <v>9323</v>
      </c>
      <c r="H990" s="170" t="s">
        <v>92</v>
      </c>
      <c r="I990" s="145" t="s">
        <v>11881</v>
      </c>
      <c r="J990" s="171" t="str">
        <f t="shared" si="75"/>
        <v>IC.IT.060708</v>
      </c>
      <c r="K990" s="170" t="s">
        <v>12175</v>
      </c>
      <c r="L990" s="145" t="str">
        <f t="shared" si="76"/>
        <v xml:space="preserve">      Tan</v>
      </c>
      <c r="M990" s="171" t="str">
        <f t="shared" si="77"/>
        <v>PI.IC.IT.060708.01</v>
      </c>
      <c r="N990" s="171"/>
      <c r="O990" s="171" t="str">
        <f t="shared" si="78"/>
        <v>PH.IC.IT.060708.01</v>
      </c>
      <c r="Q990" s="171" t="str">
        <f t="shared" si="79"/>
        <v>CL.IC.IT.060708.01</v>
      </c>
      <c r="AR990" s="145" t="s">
        <v>12773</v>
      </c>
      <c r="AS990" s="145">
        <v>1749</v>
      </c>
    </row>
    <row r="991" spans="1:45" s="145" customFormat="1" ht="16">
      <c r="A991" s="145" t="s">
        <v>9344</v>
      </c>
      <c r="C991" s="170" t="s">
        <v>6988</v>
      </c>
      <c r="E991" s="170" t="s">
        <v>573</v>
      </c>
      <c r="F991" s="145" t="s">
        <v>14653</v>
      </c>
      <c r="G991" s="145" t="s">
        <v>9446</v>
      </c>
      <c r="H991" s="170" t="s">
        <v>93</v>
      </c>
      <c r="I991" s="145" t="s">
        <v>10384</v>
      </c>
      <c r="J991" s="171" t="str">
        <f t="shared" si="75"/>
        <v>IC.IT.060709</v>
      </c>
      <c r="K991" s="170" t="s">
        <v>12175</v>
      </c>
      <c r="L991" s="145" t="str">
        <f t="shared" si="76"/>
        <v xml:space="preserve">      Brown</v>
      </c>
      <c r="M991" s="171" t="str">
        <f t="shared" si="77"/>
        <v>PI.IC.IT.060709.01</v>
      </c>
      <c r="N991" s="171"/>
      <c r="O991" s="171" t="str">
        <f t="shared" si="78"/>
        <v>PH.IC.IT.060709.01</v>
      </c>
      <c r="Q991" s="171" t="str">
        <f t="shared" si="79"/>
        <v>CL.IC.IT.060709.01</v>
      </c>
      <c r="AR991" s="145" t="s">
        <v>12773</v>
      </c>
      <c r="AS991" s="145">
        <v>1749</v>
      </c>
    </row>
    <row r="992" spans="1:45" s="145" customFormat="1" ht="16">
      <c r="A992" s="145" t="s">
        <v>9344</v>
      </c>
      <c r="C992" s="170" t="s">
        <v>6988</v>
      </c>
      <c r="E992" s="170" t="s">
        <v>573</v>
      </c>
      <c r="F992" s="145" t="s">
        <v>14653</v>
      </c>
      <c r="G992" s="145" t="s">
        <v>9447</v>
      </c>
      <c r="H992" s="170" t="s">
        <v>3188</v>
      </c>
      <c r="I992" s="145" t="s">
        <v>11879</v>
      </c>
      <c r="J992" s="171" t="str">
        <f t="shared" si="75"/>
        <v>IC.IT.060710</v>
      </c>
      <c r="K992" s="170" t="s">
        <v>12175</v>
      </c>
      <c r="L992" s="145" t="str">
        <f t="shared" si="76"/>
        <v xml:space="preserve">      Green</v>
      </c>
      <c r="M992" s="171" t="str">
        <f t="shared" si="77"/>
        <v>PI.IC.IT.060710.01</v>
      </c>
      <c r="N992" s="171"/>
      <c r="O992" s="171" t="str">
        <f t="shared" si="78"/>
        <v>PH.IC.IT.060710.01</v>
      </c>
      <c r="Q992" s="171" t="str">
        <f t="shared" si="79"/>
        <v>CL.IC.IT.060710.01</v>
      </c>
      <c r="AR992" s="145" t="s">
        <v>12773</v>
      </c>
      <c r="AS992" s="145">
        <v>1749</v>
      </c>
    </row>
    <row r="993" spans="1:45" s="145" customFormat="1" ht="16">
      <c r="A993" s="145" t="s">
        <v>9344</v>
      </c>
      <c r="C993" s="170" t="s">
        <v>6988</v>
      </c>
      <c r="E993" s="170" t="s">
        <v>573</v>
      </c>
      <c r="F993" s="145" t="s">
        <v>14653</v>
      </c>
      <c r="G993" s="145" t="s">
        <v>10144</v>
      </c>
      <c r="H993" s="170" t="s">
        <v>153</v>
      </c>
      <c r="I993" s="145" t="s">
        <v>10145</v>
      </c>
      <c r="J993" s="171" t="str">
        <f t="shared" si="75"/>
        <v>IC.IT.060712</v>
      </c>
      <c r="K993" s="170" t="s">
        <v>12175</v>
      </c>
      <c r="L993" s="145" t="str">
        <f t="shared" si="76"/>
        <v xml:space="preserve">     White</v>
      </c>
      <c r="M993" s="171" t="str">
        <f t="shared" si="77"/>
        <v>PI.IC.IT.060712.01</v>
      </c>
      <c r="N993" s="171"/>
      <c r="O993" s="171" t="str">
        <f t="shared" si="78"/>
        <v>PH.IC.IT.060712.01</v>
      </c>
      <c r="Q993" s="171" t="str">
        <f t="shared" si="79"/>
        <v>CL.IC.IT.060712.01</v>
      </c>
      <c r="AR993" s="145" t="s">
        <v>12773</v>
      </c>
      <c r="AS993" s="145">
        <v>1749</v>
      </c>
    </row>
    <row r="994" spans="1:45" s="145" customFormat="1" ht="16">
      <c r="A994" s="145" t="s">
        <v>9344</v>
      </c>
      <c r="C994" s="170" t="s">
        <v>6988</v>
      </c>
      <c r="E994" s="170" t="s">
        <v>573</v>
      </c>
      <c r="F994" s="145" t="s">
        <v>14653</v>
      </c>
      <c r="G994" s="145" t="s">
        <v>9326</v>
      </c>
      <c r="H994" s="170" t="s">
        <v>215</v>
      </c>
      <c r="I994" s="145" t="s">
        <v>10635</v>
      </c>
      <c r="J994" s="171" t="str">
        <f t="shared" si="75"/>
        <v>IC.IT.060713</v>
      </c>
      <c r="K994" s="170" t="s">
        <v>12175</v>
      </c>
      <c r="L994" s="145" t="str">
        <f t="shared" si="76"/>
        <v xml:space="preserve">      Black</v>
      </c>
      <c r="M994" s="171" t="str">
        <f t="shared" si="77"/>
        <v>PI.IC.IT.060713.01</v>
      </c>
      <c r="N994" s="171"/>
      <c r="O994" s="171" t="str">
        <f t="shared" si="78"/>
        <v>PH.IC.IT.060713.01</v>
      </c>
      <c r="Q994" s="171" t="str">
        <f t="shared" si="79"/>
        <v>CL.IC.IT.060713.01</v>
      </c>
      <c r="AR994" s="145" t="s">
        <v>12773</v>
      </c>
      <c r="AS994" s="145">
        <v>1749</v>
      </c>
    </row>
    <row r="995" spans="1:45" s="145" customFormat="1" ht="16">
      <c r="A995" s="145" t="s">
        <v>9344</v>
      </c>
      <c r="C995" s="170" t="s">
        <v>6988</v>
      </c>
      <c r="E995" s="170" t="s">
        <v>573</v>
      </c>
      <c r="F995" s="145" t="s">
        <v>14653</v>
      </c>
      <c r="G995" s="170" t="s">
        <v>9274</v>
      </c>
      <c r="H995" s="170" t="s">
        <v>4082</v>
      </c>
      <c r="I995" s="170" t="s">
        <v>9271</v>
      </c>
      <c r="J995" s="171" t="str">
        <f t="shared" si="75"/>
        <v>IC.IT.060714</v>
      </c>
      <c r="K995" s="170" t="s">
        <v>1702</v>
      </c>
      <c r="L995" s="145" t="str">
        <f t="shared" si="76"/>
        <v xml:space="preserve">  Unable to assess</v>
      </c>
      <c r="M995" s="171" t="str">
        <f t="shared" si="77"/>
        <v>PI.IC.IT.060714.01</v>
      </c>
      <c r="N995" s="171"/>
      <c r="O995" s="171" t="str">
        <f t="shared" si="78"/>
        <v>PH.IC.IT.060714.01</v>
      </c>
      <c r="Q995" s="171" t="str">
        <f t="shared" si="79"/>
        <v>CL.IC.IT.060714.01</v>
      </c>
      <c r="R995" s="145" t="s">
        <v>12465</v>
      </c>
      <c r="S995" s="145">
        <v>151</v>
      </c>
      <c r="AR995" s="145" t="s">
        <v>12773</v>
      </c>
      <c r="AS995" s="145">
        <v>1749</v>
      </c>
    </row>
    <row r="996" spans="1:45" s="145" customFormat="1" ht="16">
      <c r="A996" s="145" t="s">
        <v>9344</v>
      </c>
      <c r="C996" s="170" t="s">
        <v>6988</v>
      </c>
      <c r="D996" s="145" t="s">
        <v>9301</v>
      </c>
      <c r="E996" s="170" t="s">
        <v>92</v>
      </c>
      <c r="F996" s="145" t="s">
        <v>14653</v>
      </c>
      <c r="G996" s="145" t="s">
        <v>9448</v>
      </c>
      <c r="H996" s="170" t="s">
        <v>12175</v>
      </c>
      <c r="I996" s="145" t="s">
        <v>11550</v>
      </c>
      <c r="J996" s="171" t="str">
        <f t="shared" si="75"/>
        <v>IC.IT.060801</v>
      </c>
      <c r="K996" s="170" t="s">
        <v>1702</v>
      </c>
      <c r="L996" s="145" t="str">
        <f t="shared" si="76"/>
        <v xml:space="preserve">     Clear </v>
      </c>
      <c r="M996" s="171" t="str">
        <f t="shared" si="77"/>
        <v>PI.IC.IT.060801.01</v>
      </c>
      <c r="N996" s="171"/>
      <c r="O996" s="171" t="str">
        <f t="shared" si="78"/>
        <v>PH.IC.IT.060801.01</v>
      </c>
      <c r="Q996" s="171" t="str">
        <f t="shared" si="79"/>
        <v>CL.IC.IT.060801.01</v>
      </c>
      <c r="AR996" s="145" t="s">
        <v>12773</v>
      </c>
      <c r="AS996" s="145">
        <v>1749</v>
      </c>
    </row>
    <row r="997" spans="1:45" s="145" customFormat="1" ht="16">
      <c r="A997" s="145" t="s">
        <v>9344</v>
      </c>
      <c r="C997" s="170" t="s">
        <v>6988</v>
      </c>
      <c r="E997" s="170" t="s">
        <v>92</v>
      </c>
      <c r="F997" s="145" t="s">
        <v>14653</v>
      </c>
      <c r="G997" s="145" t="s">
        <v>9449</v>
      </c>
      <c r="H997" s="170" t="s">
        <v>1863</v>
      </c>
      <c r="I997" s="145" t="s">
        <v>11883</v>
      </c>
      <c r="J997" s="171" t="str">
        <f t="shared" si="75"/>
        <v>IC.IT.060802</v>
      </c>
      <c r="K997" s="170" t="s">
        <v>12175</v>
      </c>
      <c r="L997" s="145" t="str">
        <f t="shared" si="76"/>
        <v xml:space="preserve">      Bloody</v>
      </c>
      <c r="M997" s="171" t="str">
        <f t="shared" si="77"/>
        <v>PI.IC.IT.060802.01</v>
      </c>
      <c r="N997" s="171"/>
      <c r="O997" s="171" t="str">
        <f t="shared" si="78"/>
        <v>PH.IC.IT.060802.01</v>
      </c>
      <c r="Q997" s="171" t="str">
        <f t="shared" si="79"/>
        <v>CL.IC.IT.060802.01</v>
      </c>
      <c r="AR997" s="145" t="s">
        <v>12773</v>
      </c>
      <c r="AS997" s="145">
        <v>1749</v>
      </c>
    </row>
    <row r="998" spans="1:45" s="145" customFormat="1" ht="16">
      <c r="A998" s="145" t="s">
        <v>9344</v>
      </c>
      <c r="C998" s="170" t="s">
        <v>6988</v>
      </c>
      <c r="E998" s="170" t="s">
        <v>92</v>
      </c>
      <c r="F998" s="145" t="s">
        <v>14653</v>
      </c>
      <c r="G998" s="145" t="s">
        <v>9450</v>
      </c>
      <c r="H998" s="170" t="s">
        <v>12185</v>
      </c>
      <c r="I998" s="145" t="s">
        <v>11546</v>
      </c>
      <c r="J998" s="171" t="str">
        <f t="shared" si="75"/>
        <v>IC.IT.060803</v>
      </c>
      <c r="K998" s="170" t="s">
        <v>12175</v>
      </c>
      <c r="L998" s="145" t="str">
        <f t="shared" si="76"/>
        <v xml:space="preserve">      Serosanguinous</v>
      </c>
      <c r="M998" s="171" t="str">
        <f t="shared" si="77"/>
        <v>PI.IC.IT.060803.01</v>
      </c>
      <c r="N998" s="171"/>
      <c r="O998" s="171" t="str">
        <f t="shared" si="78"/>
        <v>PH.IC.IT.060803.01</v>
      </c>
      <c r="Q998" s="171" t="str">
        <f t="shared" si="79"/>
        <v>CL.IC.IT.060803.01</v>
      </c>
      <c r="AR998" s="145" t="s">
        <v>12773</v>
      </c>
      <c r="AS998" s="145">
        <v>1749</v>
      </c>
    </row>
    <row r="999" spans="1:45" s="145" customFormat="1" ht="16">
      <c r="A999" s="145" t="s">
        <v>9344</v>
      </c>
      <c r="C999" s="170" t="s">
        <v>6988</v>
      </c>
      <c r="E999" s="170" t="s">
        <v>92</v>
      </c>
      <c r="F999" s="145" t="s">
        <v>14653</v>
      </c>
      <c r="G999" s="145" t="s">
        <v>9451</v>
      </c>
      <c r="H999" s="170" t="s">
        <v>11</v>
      </c>
      <c r="I999" s="145" t="s">
        <v>11548</v>
      </c>
      <c r="J999" s="171" t="str">
        <f t="shared" si="75"/>
        <v>IC.IT.060804</v>
      </c>
      <c r="K999" s="170" t="s">
        <v>12175</v>
      </c>
      <c r="L999" s="145" t="str">
        <f t="shared" si="76"/>
        <v xml:space="preserve">      Serous</v>
      </c>
      <c r="M999" s="171" t="str">
        <f t="shared" si="77"/>
        <v>PI.IC.IT.060804.01</v>
      </c>
      <c r="N999" s="171"/>
      <c r="O999" s="171" t="str">
        <f t="shared" si="78"/>
        <v>PH.IC.IT.060804.01</v>
      </c>
      <c r="Q999" s="171" t="str">
        <f t="shared" si="79"/>
        <v>CL.IC.IT.060804.01</v>
      </c>
      <c r="AR999" s="145" t="s">
        <v>12773</v>
      </c>
      <c r="AS999" s="145">
        <v>1749</v>
      </c>
    </row>
    <row r="1000" spans="1:45" s="145" customFormat="1" ht="16">
      <c r="A1000" s="145" t="s">
        <v>9344</v>
      </c>
      <c r="C1000" s="170" t="s">
        <v>6988</v>
      </c>
      <c r="E1000" s="170" t="s">
        <v>92</v>
      </c>
      <c r="F1000" s="145" t="s">
        <v>14653</v>
      </c>
      <c r="G1000" s="145" t="s">
        <v>9452</v>
      </c>
      <c r="H1000" s="170" t="s">
        <v>212</v>
      </c>
      <c r="I1000" s="145" t="s">
        <v>11552</v>
      </c>
      <c r="J1000" s="171" t="str">
        <f t="shared" si="75"/>
        <v>IC.IT.060805</v>
      </c>
      <c r="K1000" s="170" t="s">
        <v>12175</v>
      </c>
      <c r="L1000" s="145" t="str">
        <f t="shared" si="76"/>
        <v xml:space="preserve">      Cloudy</v>
      </c>
      <c r="M1000" s="171" t="str">
        <f t="shared" si="77"/>
        <v>PI.IC.IT.060805.01</v>
      </c>
      <c r="N1000" s="171"/>
      <c r="O1000" s="171" t="str">
        <f t="shared" si="78"/>
        <v>PH.IC.IT.060805.01</v>
      </c>
      <c r="Q1000" s="171" t="str">
        <f t="shared" si="79"/>
        <v>CL.IC.IT.060805.01</v>
      </c>
      <c r="AR1000" s="145" t="s">
        <v>12773</v>
      </c>
      <c r="AS1000" s="145">
        <v>1749</v>
      </c>
    </row>
    <row r="1001" spans="1:45" s="145" customFormat="1" ht="16">
      <c r="A1001" s="145" t="s">
        <v>9344</v>
      </c>
      <c r="C1001" s="170" t="s">
        <v>6988</v>
      </c>
      <c r="E1001" s="170" t="s">
        <v>92</v>
      </c>
      <c r="F1001" s="145" t="s">
        <v>14653</v>
      </c>
      <c r="G1001" s="145" t="s">
        <v>9453</v>
      </c>
      <c r="H1001" s="170" t="s">
        <v>6988</v>
      </c>
      <c r="I1001" s="145" t="s">
        <v>11554</v>
      </c>
      <c r="J1001" s="171" t="str">
        <f t="shared" si="75"/>
        <v>IC.IT.060806</v>
      </c>
      <c r="K1001" s="170" t="s">
        <v>12175</v>
      </c>
      <c r="L1001" s="145" t="str">
        <f t="shared" si="76"/>
        <v xml:space="preserve">      Purulent</v>
      </c>
      <c r="M1001" s="171" t="str">
        <f t="shared" si="77"/>
        <v>PI.IC.IT.060806.01</v>
      </c>
      <c r="N1001" s="171"/>
      <c r="O1001" s="171" t="str">
        <f t="shared" si="78"/>
        <v>PH.IC.IT.060806.01</v>
      </c>
      <c r="Q1001" s="171" t="str">
        <f t="shared" si="79"/>
        <v>CL.IC.IT.060806.01</v>
      </c>
      <c r="AR1001" s="145" t="s">
        <v>12773</v>
      </c>
      <c r="AS1001" s="145">
        <v>1749</v>
      </c>
    </row>
    <row r="1002" spans="1:45" s="145" customFormat="1" ht="16">
      <c r="A1002" s="145" t="s">
        <v>9344</v>
      </c>
      <c r="C1002" s="170" t="s">
        <v>6988</v>
      </c>
      <c r="E1002" s="170" t="s">
        <v>92</v>
      </c>
      <c r="F1002" s="145" t="s">
        <v>14653</v>
      </c>
      <c r="G1002" s="145" t="s">
        <v>9454</v>
      </c>
      <c r="H1002" s="170" t="s">
        <v>573</v>
      </c>
      <c r="I1002" s="145" t="s">
        <v>11396</v>
      </c>
      <c r="J1002" s="171" t="str">
        <f t="shared" si="75"/>
        <v>IC.IT.060807</v>
      </c>
      <c r="K1002" s="170" t="s">
        <v>12175</v>
      </c>
      <c r="L1002" s="145" t="str">
        <f t="shared" si="76"/>
        <v xml:space="preserve">      Viscous</v>
      </c>
      <c r="M1002" s="171" t="str">
        <f t="shared" si="77"/>
        <v>PI.IC.IT.060807.01</v>
      </c>
      <c r="N1002" s="171"/>
      <c r="O1002" s="171" t="str">
        <f t="shared" si="78"/>
        <v>PH.IC.IT.060807.01</v>
      </c>
      <c r="Q1002" s="171" t="str">
        <f t="shared" si="79"/>
        <v>CL.IC.IT.060807.01</v>
      </c>
      <c r="AR1002" s="145" t="s">
        <v>12773</v>
      </c>
      <c r="AS1002" s="145">
        <v>1749</v>
      </c>
    </row>
    <row r="1003" spans="1:45" s="145" customFormat="1" ht="16">
      <c r="A1003" s="145" t="s">
        <v>9344</v>
      </c>
      <c r="C1003" s="170" t="s">
        <v>6988</v>
      </c>
      <c r="E1003" s="170" t="s">
        <v>92</v>
      </c>
      <c r="F1003" s="145" t="s">
        <v>14653</v>
      </c>
      <c r="G1003" s="170" t="s">
        <v>9270</v>
      </c>
      <c r="H1003" s="170" t="s">
        <v>92</v>
      </c>
      <c r="I1003" s="170" t="s">
        <v>9271</v>
      </c>
      <c r="J1003" s="171" t="str">
        <f t="shared" si="75"/>
        <v>IC.IT.060808</v>
      </c>
      <c r="K1003" s="170" t="s">
        <v>12175</v>
      </c>
      <c r="L1003" s="145" t="str">
        <f t="shared" si="76"/>
        <v xml:space="preserve"> Unable to Assess</v>
      </c>
      <c r="M1003" s="171" t="str">
        <f t="shared" si="77"/>
        <v>PI.IC.IT.060808.01</v>
      </c>
      <c r="N1003" s="171"/>
      <c r="O1003" s="171" t="str">
        <f t="shared" si="78"/>
        <v>PH.IC.IT.060808.01</v>
      </c>
      <c r="Q1003" s="171" t="str">
        <f t="shared" si="79"/>
        <v>CL.IC.IT.060808.01</v>
      </c>
      <c r="R1003" s="145" t="s">
        <v>12465</v>
      </c>
      <c r="S1003" s="145">
        <v>152</v>
      </c>
      <c r="AR1003" s="145" t="s">
        <v>12773</v>
      </c>
      <c r="AS1003" s="145">
        <v>1749</v>
      </c>
    </row>
    <row r="1004" spans="1:45" s="145" customFormat="1" ht="16">
      <c r="A1004" s="145" t="s">
        <v>9344</v>
      </c>
      <c r="C1004" s="170" t="s">
        <v>6988</v>
      </c>
      <c r="D1004" s="145" t="s">
        <v>9582</v>
      </c>
      <c r="E1004" s="170" t="s">
        <v>93</v>
      </c>
      <c r="F1004" s="145" t="s">
        <v>14653</v>
      </c>
      <c r="G1004" s="145" t="s">
        <v>9710</v>
      </c>
      <c r="H1004" s="170" t="s">
        <v>1702</v>
      </c>
      <c r="I1004" s="145" t="s">
        <v>11233</v>
      </c>
      <c r="J1004" s="171" t="str">
        <f t="shared" si="75"/>
        <v>IC.IT.060901</v>
      </c>
      <c r="K1004" s="170" t="s">
        <v>1702</v>
      </c>
      <c r="L1004" s="145" t="str">
        <f t="shared" si="76"/>
        <v xml:space="preserve">     Odor none</v>
      </c>
      <c r="M1004" s="171" t="str">
        <f t="shared" si="77"/>
        <v>PI.IC.IT.060901.01</v>
      </c>
      <c r="N1004" s="171"/>
      <c r="O1004" s="171" t="str">
        <f t="shared" si="78"/>
        <v>PH.IC.IT.060901.01</v>
      </c>
      <c r="Q1004" s="171" t="str">
        <f t="shared" si="79"/>
        <v>CL.IC.IT.060901.01</v>
      </c>
      <c r="AR1004" s="145" t="s">
        <v>12773</v>
      </c>
      <c r="AS1004" s="145">
        <v>1749</v>
      </c>
    </row>
    <row r="1005" spans="1:45" s="145" customFormat="1" ht="16">
      <c r="A1005" s="145" t="s">
        <v>9344</v>
      </c>
      <c r="C1005" s="170" t="s">
        <v>6988</v>
      </c>
      <c r="E1005" s="170" t="s">
        <v>93</v>
      </c>
      <c r="F1005" s="145" t="s">
        <v>14653</v>
      </c>
      <c r="G1005" s="145" t="s">
        <v>9857</v>
      </c>
      <c r="H1005" s="170" t="s">
        <v>12182</v>
      </c>
      <c r="I1005" s="145" t="s">
        <v>11235</v>
      </c>
      <c r="J1005" s="171" t="str">
        <f t="shared" si="75"/>
        <v>IC.IT.060902</v>
      </c>
      <c r="K1005" s="170" t="s">
        <v>1702</v>
      </c>
      <c r="L1005" s="145" t="str">
        <f t="shared" si="76"/>
        <v xml:space="preserve">     Odor foul</v>
      </c>
      <c r="M1005" s="171" t="str">
        <f t="shared" si="77"/>
        <v>PI.IC.IT.060902.01</v>
      </c>
      <c r="N1005" s="171"/>
      <c r="O1005" s="171" t="str">
        <f t="shared" si="78"/>
        <v>PH.IC.IT.060902.01</v>
      </c>
      <c r="Q1005" s="171" t="str">
        <f t="shared" si="79"/>
        <v>CL.IC.IT.060902.01</v>
      </c>
      <c r="AR1005" s="145" t="s">
        <v>12773</v>
      </c>
      <c r="AS1005" s="145">
        <v>1749</v>
      </c>
    </row>
    <row r="1006" spans="1:45" s="145" customFormat="1" ht="16">
      <c r="A1006" s="145" t="s">
        <v>9344</v>
      </c>
      <c r="C1006" s="170" t="s">
        <v>6988</v>
      </c>
      <c r="D1006" s="145" t="s">
        <v>7851</v>
      </c>
      <c r="E1006" s="170" t="s">
        <v>3188</v>
      </c>
      <c r="F1006" s="145" t="s">
        <v>14604</v>
      </c>
      <c r="G1006" s="145" t="s">
        <v>9583</v>
      </c>
      <c r="H1006" s="170" t="s">
        <v>1702</v>
      </c>
      <c r="I1006" s="145" t="s">
        <v>11573</v>
      </c>
      <c r="J1006" s="171" t="str">
        <f t="shared" si="75"/>
        <v>IC.IT.061001</v>
      </c>
      <c r="K1006" s="170" t="s">
        <v>1702</v>
      </c>
      <c r="L1006" s="145" t="str">
        <f t="shared" si="76"/>
        <v xml:space="preserve">      None (open to air)</v>
      </c>
      <c r="M1006" s="171" t="str">
        <f t="shared" si="77"/>
        <v>PI.IC.IT.061001.01</v>
      </c>
      <c r="N1006" s="171"/>
      <c r="O1006" s="171" t="str">
        <f t="shared" si="78"/>
        <v>PH.IC.IT.061001.01</v>
      </c>
      <c r="Q1006" s="171" t="str">
        <f t="shared" si="79"/>
        <v>CL.IC.IT.061001.01</v>
      </c>
      <c r="AR1006" s="145" t="s">
        <v>12773</v>
      </c>
      <c r="AS1006" s="145">
        <v>1749</v>
      </c>
    </row>
    <row r="1007" spans="1:45" s="145" customFormat="1" ht="16">
      <c r="A1007" s="145" t="s">
        <v>9344</v>
      </c>
      <c r="C1007" s="170" t="s">
        <v>6988</v>
      </c>
      <c r="E1007" s="170" t="s">
        <v>3188</v>
      </c>
      <c r="F1007" s="145" t="s">
        <v>14604</v>
      </c>
      <c r="G1007" s="145" t="s">
        <v>9209</v>
      </c>
      <c r="H1007" s="170" t="s">
        <v>12182</v>
      </c>
      <c r="I1007" s="145" t="s">
        <v>11569</v>
      </c>
      <c r="J1007" s="171" t="str">
        <f t="shared" si="75"/>
        <v>IC.IT.061002</v>
      </c>
      <c r="K1007" s="170" t="s">
        <v>1702</v>
      </c>
      <c r="L1007" s="145" t="str">
        <f t="shared" si="76"/>
        <v xml:space="preserve">      Pressure</v>
      </c>
      <c r="M1007" s="171" t="str">
        <f t="shared" si="77"/>
        <v>PI.IC.IT.061002.01</v>
      </c>
      <c r="N1007" s="171"/>
      <c r="O1007" s="171" t="str">
        <f t="shared" si="78"/>
        <v>PH.IC.IT.061002.01</v>
      </c>
      <c r="Q1007" s="171" t="str">
        <f t="shared" si="79"/>
        <v>CL.IC.IT.061002.01</v>
      </c>
      <c r="AR1007" s="145" t="s">
        <v>12773</v>
      </c>
      <c r="AS1007" s="145">
        <v>1749</v>
      </c>
    </row>
    <row r="1008" spans="1:45" s="145" customFormat="1" ht="16">
      <c r="A1008" s="145" t="s">
        <v>9344</v>
      </c>
      <c r="C1008" s="170" t="s">
        <v>6988</v>
      </c>
      <c r="E1008" s="170" t="s">
        <v>3188</v>
      </c>
      <c r="F1008" s="145" t="s">
        <v>14604</v>
      </c>
      <c r="G1008" s="145" t="s">
        <v>9210</v>
      </c>
      <c r="H1008" s="170" t="s">
        <v>12592</v>
      </c>
      <c r="I1008" s="145" t="s">
        <v>11446</v>
      </c>
      <c r="J1008" s="171" t="str">
        <f t="shared" si="75"/>
        <v>IC.IT.061003</v>
      </c>
      <c r="K1008" s="170" t="s">
        <v>1702</v>
      </c>
      <c r="L1008" s="145" t="str">
        <f t="shared" si="76"/>
        <v xml:space="preserve">      Antimicrobial</v>
      </c>
      <c r="M1008" s="171" t="str">
        <f t="shared" si="77"/>
        <v>PI.IC.IT.061003.01</v>
      </c>
      <c r="N1008" s="171"/>
      <c r="O1008" s="171" t="str">
        <f t="shared" si="78"/>
        <v>PH.IC.IT.061003.01</v>
      </c>
      <c r="Q1008" s="171" t="str">
        <f t="shared" si="79"/>
        <v>CL.IC.IT.061003.01</v>
      </c>
      <c r="AR1008" s="145" t="s">
        <v>12773</v>
      </c>
      <c r="AS1008" s="145">
        <v>1749</v>
      </c>
    </row>
    <row r="1009" spans="1:45" s="145" customFormat="1" ht="16">
      <c r="A1009" s="145" t="s">
        <v>9344</v>
      </c>
      <c r="C1009" s="170" t="s">
        <v>6988</v>
      </c>
      <c r="E1009" s="170" t="s">
        <v>3188</v>
      </c>
      <c r="F1009" s="145" t="s">
        <v>14604</v>
      </c>
      <c r="G1009" s="145" t="s">
        <v>9211</v>
      </c>
      <c r="H1009" s="170" t="s">
        <v>12594</v>
      </c>
      <c r="I1009" s="145" t="s">
        <v>11567</v>
      </c>
      <c r="J1009" s="171" t="str">
        <f t="shared" si="75"/>
        <v>IC.IT.061004</v>
      </c>
      <c r="K1009" s="170" t="s">
        <v>1702</v>
      </c>
      <c r="L1009" s="145" t="str">
        <f t="shared" si="76"/>
        <v xml:space="preserve">      Gauze</v>
      </c>
      <c r="M1009" s="171" t="str">
        <f t="shared" si="77"/>
        <v>PI.IC.IT.061004.01</v>
      </c>
      <c r="N1009" s="171"/>
      <c r="O1009" s="171" t="str">
        <f t="shared" si="78"/>
        <v>PH.IC.IT.061004.01</v>
      </c>
      <c r="Q1009" s="171" t="str">
        <f t="shared" si="79"/>
        <v>CL.IC.IT.061004.01</v>
      </c>
      <c r="AR1009" s="145" t="s">
        <v>12773</v>
      </c>
      <c r="AS1009" s="145">
        <v>1749</v>
      </c>
    </row>
    <row r="1010" spans="1:45" s="145" customFormat="1" ht="16">
      <c r="A1010" s="145" t="s">
        <v>9344</v>
      </c>
      <c r="C1010" s="170" t="s">
        <v>6988</v>
      </c>
      <c r="E1010" s="170" t="s">
        <v>3188</v>
      </c>
      <c r="F1010" s="145" t="s">
        <v>14604</v>
      </c>
      <c r="G1010" s="145" t="s">
        <v>9791</v>
      </c>
      <c r="H1010" s="170" t="s">
        <v>212</v>
      </c>
      <c r="I1010" s="145" t="s">
        <v>11070</v>
      </c>
      <c r="J1010" s="171" t="str">
        <f t="shared" si="75"/>
        <v>IC.IT.061005</v>
      </c>
      <c r="K1010" s="170" t="s">
        <v>12175</v>
      </c>
      <c r="L1010" s="145" t="str">
        <f t="shared" si="76"/>
        <v xml:space="preserve">      Transparent (Opsite, Tegaderm)</v>
      </c>
      <c r="M1010" s="171" t="str">
        <f t="shared" si="77"/>
        <v>PI.IC.IT.061005.01</v>
      </c>
      <c r="N1010" s="171"/>
      <c r="O1010" s="171" t="str">
        <f t="shared" si="78"/>
        <v>PH.IC.IT.061005.01</v>
      </c>
      <c r="Q1010" s="171" t="str">
        <f t="shared" si="79"/>
        <v>CL.IC.IT.061005.01</v>
      </c>
      <c r="AR1010" s="145" t="s">
        <v>12773</v>
      </c>
      <c r="AS1010" s="145">
        <v>1749</v>
      </c>
    </row>
    <row r="1011" spans="1:45" s="145" customFormat="1" ht="16">
      <c r="A1011" s="145" t="s">
        <v>9344</v>
      </c>
      <c r="C1011" s="170" t="s">
        <v>6988</v>
      </c>
      <c r="E1011" s="170" t="s">
        <v>3188</v>
      </c>
      <c r="F1011" s="145" t="s">
        <v>14604</v>
      </c>
      <c r="G1011" s="145" t="s">
        <v>9792</v>
      </c>
      <c r="H1011" s="170" t="s">
        <v>6988</v>
      </c>
      <c r="I1011" s="145" t="s">
        <v>11961</v>
      </c>
      <c r="J1011" s="171" t="str">
        <f t="shared" si="75"/>
        <v>IC.IT.061006</v>
      </c>
      <c r="K1011" s="170" t="s">
        <v>12175</v>
      </c>
      <c r="L1011" s="145" t="str">
        <f t="shared" si="76"/>
        <v xml:space="preserve">      Wet to Dry: specify date/time</v>
      </c>
      <c r="M1011" s="171" t="str">
        <f t="shared" si="77"/>
        <v>PI.IC.IT.061006.01</v>
      </c>
      <c r="N1011" s="171"/>
      <c r="O1011" s="171" t="str">
        <f t="shared" si="78"/>
        <v>PH.IC.IT.061006.01</v>
      </c>
      <c r="Q1011" s="171" t="str">
        <f t="shared" si="79"/>
        <v>CL.IC.IT.061006.01</v>
      </c>
      <c r="AR1011" s="145" t="s">
        <v>12773</v>
      </c>
      <c r="AS1011" s="145">
        <v>1749</v>
      </c>
    </row>
    <row r="1012" spans="1:45" s="145" customFormat="1" ht="16">
      <c r="A1012" s="145" t="s">
        <v>9344</v>
      </c>
      <c r="C1012" s="170" t="s">
        <v>6988</v>
      </c>
      <c r="E1012" s="170" t="s">
        <v>3188</v>
      </c>
      <c r="F1012" s="145" t="s">
        <v>14604</v>
      </c>
      <c r="G1012" s="145" t="s">
        <v>9793</v>
      </c>
      <c r="H1012" s="170" t="s">
        <v>573</v>
      </c>
      <c r="I1012" s="145" t="s">
        <v>10696</v>
      </c>
      <c r="J1012" s="171" t="str">
        <f t="shared" si="75"/>
        <v>IC.IT.061007</v>
      </c>
      <c r="K1012" s="170" t="s">
        <v>12175</v>
      </c>
      <c r="L1012" s="145" t="str">
        <f t="shared" si="76"/>
        <v xml:space="preserve">      Gauze Wrap (Kerlix, Kling)</v>
      </c>
      <c r="M1012" s="171" t="str">
        <f t="shared" si="77"/>
        <v>PI.IC.IT.061007.01</v>
      </c>
      <c r="N1012" s="171"/>
      <c r="O1012" s="171" t="str">
        <f t="shared" si="78"/>
        <v>PH.IC.IT.061007.01</v>
      </c>
      <c r="Q1012" s="171" t="str">
        <f t="shared" si="79"/>
        <v>CL.IC.IT.061007.01</v>
      </c>
      <c r="AR1012" s="145" t="s">
        <v>12773</v>
      </c>
      <c r="AS1012" s="145">
        <v>1749</v>
      </c>
    </row>
    <row r="1013" spans="1:45" s="145" customFormat="1" ht="16">
      <c r="A1013" s="145" t="s">
        <v>9344</v>
      </c>
      <c r="C1013" s="170" t="s">
        <v>6988</v>
      </c>
      <c r="E1013" s="170" t="s">
        <v>3188</v>
      </c>
      <c r="F1013" s="145" t="s">
        <v>14604</v>
      </c>
      <c r="G1013" s="145" t="s">
        <v>9794</v>
      </c>
      <c r="H1013" s="170" t="s">
        <v>92</v>
      </c>
      <c r="I1013" s="145" t="s">
        <v>9795</v>
      </c>
      <c r="J1013" s="171" t="str">
        <f t="shared" si="75"/>
        <v>IC.IT.061008</v>
      </c>
      <c r="K1013" s="170" t="s">
        <v>12175</v>
      </c>
      <c r="L1013" s="145" t="str">
        <f t="shared" si="76"/>
        <v xml:space="preserve">      Foam dressing</v>
      </c>
      <c r="M1013" s="171" t="str">
        <f t="shared" si="77"/>
        <v>PI.IC.IT.061008.01</v>
      </c>
      <c r="N1013" s="171"/>
      <c r="O1013" s="171" t="str">
        <f t="shared" si="78"/>
        <v>PH.IC.IT.061008.01</v>
      </c>
      <c r="Q1013" s="171" t="str">
        <f t="shared" si="79"/>
        <v>CL.IC.IT.061008.01</v>
      </c>
      <c r="AR1013" s="145" t="s">
        <v>12773</v>
      </c>
      <c r="AS1013" s="145">
        <v>1749</v>
      </c>
    </row>
    <row r="1014" spans="1:45" s="145" customFormat="1" ht="16">
      <c r="A1014" s="145" t="s">
        <v>9344</v>
      </c>
      <c r="C1014" s="170" t="s">
        <v>6988</v>
      </c>
      <c r="E1014" s="170" t="s">
        <v>3188</v>
      </c>
      <c r="F1014" s="145" t="s">
        <v>14604</v>
      </c>
      <c r="G1014" s="145" t="s">
        <v>9796</v>
      </c>
      <c r="H1014" s="170" t="s">
        <v>93</v>
      </c>
      <c r="I1014" s="145" t="s">
        <v>10698</v>
      </c>
      <c r="J1014" s="171" t="str">
        <f t="shared" si="75"/>
        <v>IC.IT.061009</v>
      </c>
      <c r="K1014" s="170" t="s">
        <v>12175</v>
      </c>
      <c r="L1014" s="145" t="str">
        <f t="shared" si="76"/>
        <v xml:space="preserve">      Gauze Packing (Iodoform, NuGauze)</v>
      </c>
      <c r="M1014" s="171" t="str">
        <f t="shared" si="77"/>
        <v>PI.IC.IT.061009.01</v>
      </c>
      <c r="N1014" s="171"/>
      <c r="O1014" s="171" t="str">
        <f t="shared" si="78"/>
        <v>PH.IC.IT.061009.01</v>
      </c>
      <c r="Q1014" s="171" t="str">
        <f t="shared" si="79"/>
        <v>CL.IC.IT.061009.01</v>
      </c>
      <c r="AR1014" s="145" t="s">
        <v>12773</v>
      </c>
      <c r="AS1014" s="145">
        <v>1749</v>
      </c>
    </row>
    <row r="1015" spans="1:45" s="145" customFormat="1" ht="16">
      <c r="A1015" s="145" t="s">
        <v>9344</v>
      </c>
      <c r="C1015" s="170" t="s">
        <v>6988</v>
      </c>
      <c r="E1015" s="170" t="s">
        <v>3188</v>
      </c>
      <c r="F1015" s="145" t="s">
        <v>14604</v>
      </c>
      <c r="G1015" s="145" t="s">
        <v>9652</v>
      </c>
      <c r="H1015" s="170" t="s">
        <v>3188</v>
      </c>
      <c r="I1015" s="145" t="s">
        <v>9507</v>
      </c>
      <c r="J1015" s="171" t="str">
        <f t="shared" si="75"/>
        <v>IC.IT.061010</v>
      </c>
      <c r="K1015" s="170" t="s">
        <v>12175</v>
      </c>
      <c r="L1015" s="145" t="str">
        <f t="shared" si="76"/>
        <v xml:space="preserve">      Hydrocolloidal (Duoderm, Restore)</v>
      </c>
      <c r="M1015" s="171" t="str">
        <f t="shared" si="77"/>
        <v>PI.IC.IT.061010.01</v>
      </c>
      <c r="N1015" s="171"/>
      <c r="O1015" s="171" t="str">
        <f t="shared" si="78"/>
        <v>PH.IC.IT.061010.01</v>
      </c>
      <c r="Q1015" s="171" t="str">
        <f t="shared" si="79"/>
        <v>CL.IC.IT.061010.01</v>
      </c>
      <c r="AR1015" s="145" t="s">
        <v>12773</v>
      </c>
      <c r="AS1015" s="145">
        <v>1749</v>
      </c>
    </row>
    <row r="1016" spans="1:45" s="145" customFormat="1" ht="16">
      <c r="A1016" s="145" t="s">
        <v>9344</v>
      </c>
      <c r="C1016" s="170" t="s">
        <v>6988</v>
      </c>
      <c r="E1016" s="170" t="s">
        <v>3188</v>
      </c>
      <c r="F1016" s="145" t="s">
        <v>14604</v>
      </c>
      <c r="G1016" s="145" t="s">
        <v>9511</v>
      </c>
      <c r="H1016" s="170" t="s">
        <v>153</v>
      </c>
      <c r="I1016" s="145" t="s">
        <v>9512</v>
      </c>
      <c r="J1016" s="171" t="str">
        <f t="shared" si="75"/>
        <v>IC.IT.061012</v>
      </c>
      <c r="K1016" s="170" t="s">
        <v>12175</v>
      </c>
      <c r="L1016" s="145" t="str">
        <f t="shared" si="76"/>
        <v xml:space="preserve">      Calcium Alginate (Aquacel, Calicare)</v>
      </c>
      <c r="M1016" s="171" t="str">
        <f t="shared" si="77"/>
        <v>PI.IC.IT.061012.01</v>
      </c>
      <c r="N1016" s="171"/>
      <c r="O1016" s="171" t="str">
        <f t="shared" si="78"/>
        <v>PH.IC.IT.061012.01</v>
      </c>
      <c r="Q1016" s="171" t="str">
        <f t="shared" si="79"/>
        <v>CL.IC.IT.061012.01</v>
      </c>
      <c r="AR1016" s="145" t="s">
        <v>12773</v>
      </c>
      <c r="AS1016" s="145">
        <v>1749</v>
      </c>
    </row>
    <row r="1017" spans="1:45" s="145" customFormat="1" ht="16">
      <c r="A1017" s="145" t="s">
        <v>9344</v>
      </c>
      <c r="C1017" s="170" t="s">
        <v>6988</v>
      </c>
      <c r="E1017" s="170" t="s">
        <v>3188</v>
      </c>
      <c r="F1017" s="145" t="s">
        <v>14604</v>
      </c>
      <c r="G1017" s="145" t="s">
        <v>9804</v>
      </c>
      <c r="H1017" s="170" t="s">
        <v>215</v>
      </c>
      <c r="I1017" s="145" t="s">
        <v>9805</v>
      </c>
      <c r="J1017" s="171" t="str">
        <f t="shared" si="75"/>
        <v>IC.IT.061013</v>
      </c>
      <c r="K1017" s="170" t="s">
        <v>12175</v>
      </c>
      <c r="L1017" s="145" t="str">
        <f t="shared" si="76"/>
        <v xml:space="preserve">      Hypertonic Hydrogel</v>
      </c>
      <c r="M1017" s="171" t="str">
        <f t="shared" si="77"/>
        <v>PI.IC.IT.061013.01</v>
      </c>
      <c r="N1017" s="171"/>
      <c r="O1017" s="171" t="str">
        <f t="shared" si="78"/>
        <v>PH.IC.IT.061013.01</v>
      </c>
      <c r="Q1017" s="171" t="str">
        <f t="shared" si="79"/>
        <v>CL.IC.IT.061013.01</v>
      </c>
      <c r="AR1017" s="145" t="s">
        <v>12773</v>
      </c>
      <c r="AS1017" s="145">
        <v>1749</v>
      </c>
    </row>
    <row r="1018" spans="1:45" s="145" customFormat="1" ht="16">
      <c r="A1018" s="145" t="s">
        <v>9344</v>
      </c>
      <c r="C1018" s="170" t="s">
        <v>6988</v>
      </c>
      <c r="E1018" s="170" t="s">
        <v>3188</v>
      </c>
      <c r="F1018" s="145" t="s">
        <v>14604</v>
      </c>
      <c r="G1018" s="145" t="s">
        <v>9963</v>
      </c>
      <c r="H1018" s="170" t="s">
        <v>4082</v>
      </c>
      <c r="I1018" s="145" t="s">
        <v>9964</v>
      </c>
      <c r="J1018" s="171" t="str">
        <f t="shared" si="75"/>
        <v>IC.IT.061014</v>
      </c>
      <c r="K1018" s="170" t="s">
        <v>12175</v>
      </c>
      <c r="L1018" s="145" t="str">
        <f t="shared" si="76"/>
        <v xml:space="preserve">      Hydrogel (Duoderm-gel)</v>
      </c>
      <c r="M1018" s="171" t="str">
        <f t="shared" si="77"/>
        <v>PI.IC.IT.061014.01</v>
      </c>
      <c r="N1018" s="171"/>
      <c r="O1018" s="171" t="str">
        <f t="shared" si="78"/>
        <v>PH.IC.IT.061014.01</v>
      </c>
      <c r="Q1018" s="171" t="str">
        <f t="shared" si="79"/>
        <v>CL.IC.IT.061014.01</v>
      </c>
      <c r="AR1018" s="145" t="s">
        <v>12773</v>
      </c>
      <c r="AS1018" s="145">
        <v>1749</v>
      </c>
    </row>
    <row r="1019" spans="1:45" s="145" customFormat="1" ht="16">
      <c r="A1019" s="145" t="s">
        <v>9344</v>
      </c>
      <c r="C1019" s="170" t="s">
        <v>6988</v>
      </c>
      <c r="E1019" s="170" t="s">
        <v>3188</v>
      </c>
      <c r="F1019" s="145" t="s">
        <v>14604</v>
      </c>
      <c r="G1019" s="145" t="s">
        <v>9965</v>
      </c>
      <c r="H1019" s="170" t="s">
        <v>594</v>
      </c>
      <c r="I1019" s="145" t="s">
        <v>9966</v>
      </c>
      <c r="J1019" s="171" t="str">
        <f t="shared" si="75"/>
        <v>IC.IT.061015</v>
      </c>
      <c r="K1019" s="170" t="s">
        <v>12175</v>
      </c>
      <c r="L1019" s="145" t="str">
        <f t="shared" si="76"/>
        <v xml:space="preserve">      Balsam of Peru (Xenaderm)</v>
      </c>
      <c r="M1019" s="171" t="str">
        <f t="shared" si="77"/>
        <v>PI.IC.IT.061015.01</v>
      </c>
      <c r="N1019" s="171"/>
      <c r="O1019" s="171" t="str">
        <f t="shared" si="78"/>
        <v>PH.IC.IT.061015.01</v>
      </c>
      <c r="Q1019" s="171" t="str">
        <f t="shared" si="79"/>
        <v>CL.IC.IT.061015.01</v>
      </c>
      <c r="AR1019" s="145" t="s">
        <v>12773</v>
      </c>
      <c r="AS1019" s="145">
        <v>1749</v>
      </c>
    </row>
    <row r="1020" spans="1:45" s="145" customFormat="1" ht="16">
      <c r="A1020" s="145" t="s">
        <v>9344</v>
      </c>
      <c r="C1020" s="170" t="s">
        <v>6988</v>
      </c>
      <c r="E1020" s="170" t="s">
        <v>3188</v>
      </c>
      <c r="F1020" s="145" t="s">
        <v>14604</v>
      </c>
      <c r="G1020" s="145" t="s">
        <v>9967</v>
      </c>
      <c r="H1020" s="170" t="s">
        <v>7863</v>
      </c>
      <c r="I1020" s="145" t="s">
        <v>9968</v>
      </c>
      <c r="J1020" s="171" t="str">
        <f t="shared" si="75"/>
        <v>IC.IT.061016</v>
      </c>
      <c r="K1020" s="170" t="s">
        <v>12175</v>
      </c>
      <c r="L1020" s="145" t="str">
        <f t="shared" si="76"/>
        <v xml:space="preserve">      Bismuth Gauze (Xeroform)</v>
      </c>
      <c r="M1020" s="171" t="str">
        <f t="shared" si="77"/>
        <v>PI.IC.IT.061016.01</v>
      </c>
      <c r="N1020" s="171"/>
      <c r="O1020" s="171" t="str">
        <f t="shared" si="78"/>
        <v>PH.IC.IT.061016.01</v>
      </c>
      <c r="Q1020" s="171" t="str">
        <f t="shared" si="79"/>
        <v>CL.IC.IT.061016.01</v>
      </c>
      <c r="AR1020" s="145" t="s">
        <v>12773</v>
      </c>
      <c r="AS1020" s="145">
        <v>1749</v>
      </c>
    </row>
    <row r="1021" spans="1:45" s="145" customFormat="1" ht="16">
      <c r="A1021" s="145" t="s">
        <v>9344</v>
      </c>
      <c r="C1021" s="170" t="s">
        <v>6988</v>
      </c>
      <c r="E1021" s="170" t="s">
        <v>3188</v>
      </c>
      <c r="F1021" s="145" t="s">
        <v>14604</v>
      </c>
      <c r="G1021" s="145" t="s">
        <v>9806</v>
      </c>
      <c r="H1021" s="170" t="s">
        <v>12462</v>
      </c>
      <c r="I1021" s="145" t="s">
        <v>11448</v>
      </c>
      <c r="J1021" s="171" t="str">
        <f t="shared" si="75"/>
        <v>IC.IT.061017</v>
      </c>
      <c r="K1021" s="170" t="s">
        <v>12175</v>
      </c>
      <c r="L1021" s="145" t="str">
        <f t="shared" si="76"/>
        <v xml:space="preserve">      Non-adhering (Telfa)</v>
      </c>
      <c r="M1021" s="171" t="str">
        <f t="shared" si="77"/>
        <v>PI.IC.IT.061017.01</v>
      </c>
      <c r="N1021" s="171"/>
      <c r="O1021" s="171" t="str">
        <f t="shared" si="78"/>
        <v>PH.IC.IT.061017.01</v>
      </c>
      <c r="Q1021" s="171" t="str">
        <f t="shared" si="79"/>
        <v>CL.IC.IT.061017.01</v>
      </c>
      <c r="AR1021" s="145" t="s">
        <v>12773</v>
      </c>
      <c r="AS1021" s="145">
        <v>1749</v>
      </c>
    </row>
    <row r="1022" spans="1:45" s="145" customFormat="1" ht="16">
      <c r="A1022" s="145" t="s">
        <v>9344</v>
      </c>
      <c r="C1022" s="170" t="s">
        <v>6988</v>
      </c>
      <c r="E1022" s="170" t="s">
        <v>3188</v>
      </c>
      <c r="F1022" s="145" t="s">
        <v>14604</v>
      </c>
      <c r="G1022" s="145" t="s">
        <v>9665</v>
      </c>
      <c r="H1022" s="170" t="s">
        <v>12602</v>
      </c>
      <c r="I1022" s="145" t="s">
        <v>12437</v>
      </c>
      <c r="J1022" s="171" t="str">
        <f t="shared" si="75"/>
        <v>IC.IT.061018</v>
      </c>
      <c r="K1022" s="170" t="s">
        <v>12175</v>
      </c>
      <c r="L1022" s="145" t="str">
        <f t="shared" si="76"/>
        <v xml:space="preserve">      Other: specify</v>
      </c>
      <c r="M1022" s="171" t="str">
        <f t="shared" si="77"/>
        <v>PI.IC.IT.061018.01</v>
      </c>
      <c r="N1022" s="171"/>
      <c r="O1022" s="171" t="str">
        <f t="shared" si="78"/>
        <v>PH.IC.IT.061018.01</v>
      </c>
      <c r="Q1022" s="171" t="str">
        <f t="shared" si="79"/>
        <v>CL.IC.IT.061018.01</v>
      </c>
      <c r="AR1022" s="145" t="s">
        <v>12773</v>
      </c>
      <c r="AS1022" s="145">
        <v>1749</v>
      </c>
    </row>
    <row r="1023" spans="1:45" s="145" customFormat="1" ht="16">
      <c r="A1023" s="145" t="s">
        <v>9344</v>
      </c>
      <c r="C1023" s="170" t="s">
        <v>2270</v>
      </c>
      <c r="E1023" s="170" t="s">
        <v>3188</v>
      </c>
      <c r="F1023" s="145" t="s">
        <v>14604</v>
      </c>
      <c r="G1023" s="145" t="s">
        <v>2519</v>
      </c>
      <c r="H1023" s="170" t="s">
        <v>2520</v>
      </c>
      <c r="I1023" s="145" t="s">
        <v>2521</v>
      </c>
      <c r="J1023" s="171" t="str">
        <f t="shared" si="75"/>
        <v>IC.IT.061019</v>
      </c>
      <c r="K1023" s="170" t="s">
        <v>12175</v>
      </c>
      <c r="L1023" s="145" t="str">
        <f t="shared" si="76"/>
        <v>Negative Pressure Wound Therapy</v>
      </c>
      <c r="M1023" s="171" t="str">
        <f t="shared" si="77"/>
        <v>PI.IC.IT.061019.01</v>
      </c>
      <c r="N1023" s="171"/>
      <c r="O1023" s="171" t="str">
        <f t="shared" si="78"/>
        <v>PH.IC.IT.061019.01</v>
      </c>
      <c r="Q1023" s="171" t="str">
        <f t="shared" si="79"/>
        <v>CL.IC.IT.061019.01</v>
      </c>
      <c r="X1023" s="145" t="s">
        <v>2515</v>
      </c>
      <c r="Y1023" s="145">
        <v>976</v>
      </c>
      <c r="AR1023" s="145" t="s">
        <v>12773</v>
      </c>
      <c r="AS1023" s="145">
        <v>1749</v>
      </c>
    </row>
    <row r="1024" spans="1:45" s="138" customFormat="1" ht="15">
      <c r="A1024" s="138" t="s">
        <v>9344</v>
      </c>
      <c r="C1024" s="150" t="s">
        <v>12212</v>
      </c>
      <c r="E1024" s="150" t="s">
        <v>590</v>
      </c>
      <c r="F1024" s="138" t="s">
        <v>14604</v>
      </c>
      <c r="G1024" s="138" t="s">
        <v>14486</v>
      </c>
      <c r="H1024" s="150" t="s">
        <v>11906</v>
      </c>
      <c r="I1024" s="138" t="s">
        <v>11514</v>
      </c>
      <c r="J1024" s="152" t="str">
        <f t="shared" si="75"/>
        <v>IC.IT.061020</v>
      </c>
      <c r="K1024" s="150" t="s">
        <v>12175</v>
      </c>
      <c r="L1024" s="138" t="str">
        <f t="shared" si="76"/>
        <v>Ace wrap</v>
      </c>
      <c r="M1024" s="153" t="str">
        <f t="shared" si="77"/>
        <v>PI.IC.IT.061020.01</v>
      </c>
      <c r="N1024" s="153"/>
      <c r="O1024" s="153" t="str">
        <f t="shared" si="78"/>
        <v>PH.IC.IT.061020.01</v>
      </c>
      <c r="Q1024" s="153" t="str">
        <f t="shared" si="79"/>
        <v>CL.IC.IT.061020.01</v>
      </c>
      <c r="AR1024" s="138" t="s">
        <v>12773</v>
      </c>
      <c r="AS1024" s="138">
        <v>1652</v>
      </c>
    </row>
    <row r="1025" spans="1:45" s="145" customFormat="1" ht="16">
      <c r="A1025" s="145" t="s">
        <v>9344</v>
      </c>
      <c r="C1025" s="170" t="s">
        <v>6988</v>
      </c>
      <c r="D1025" s="145" t="s">
        <v>3803</v>
      </c>
      <c r="E1025" s="170" t="s">
        <v>155</v>
      </c>
      <c r="F1025" s="145" t="s">
        <v>14604</v>
      </c>
      <c r="G1025" s="145" t="s">
        <v>9807</v>
      </c>
      <c r="H1025" s="170" t="s">
        <v>12175</v>
      </c>
      <c r="I1025" s="145" t="s">
        <v>11575</v>
      </c>
      <c r="J1025" s="171" t="str">
        <f t="shared" si="75"/>
        <v>IC.IT.061101</v>
      </c>
      <c r="K1025" s="170" t="s">
        <v>12175</v>
      </c>
      <c r="L1025" s="145" t="str">
        <f t="shared" si="76"/>
        <v xml:space="preserve">      Clean, dry and intact</v>
      </c>
      <c r="M1025" s="171" t="str">
        <f t="shared" si="77"/>
        <v>PI.IC.IT.061101.01</v>
      </c>
      <c r="N1025" s="171"/>
      <c r="O1025" s="171" t="str">
        <f t="shared" si="78"/>
        <v>PH.IC.IT.061101.01</v>
      </c>
      <c r="Q1025" s="171" t="str">
        <f t="shared" si="79"/>
        <v>CL.IC.IT.061101.01</v>
      </c>
      <c r="AR1025" s="145" t="s">
        <v>12773</v>
      </c>
      <c r="AS1025" s="145">
        <v>1749</v>
      </c>
    </row>
    <row r="1026" spans="1:45" s="145" customFormat="1" ht="16">
      <c r="A1026" s="145" t="s">
        <v>9344</v>
      </c>
      <c r="C1026" s="170" t="s">
        <v>6988</v>
      </c>
      <c r="E1026" s="170" t="s">
        <v>155</v>
      </c>
      <c r="F1026" s="145" t="s">
        <v>14604</v>
      </c>
      <c r="G1026" s="145" t="s">
        <v>9669</v>
      </c>
      <c r="H1026" s="170" t="s">
        <v>1863</v>
      </c>
      <c r="I1026" s="145" t="s">
        <v>11411</v>
      </c>
      <c r="J1026" s="171" t="str">
        <f t="shared" ref="J1026:J1089" si="80">CONCATENATE("IC.IT.",C1026,E1026,H1026)</f>
        <v>IC.IT.061102</v>
      </c>
      <c r="K1026" s="170" t="s">
        <v>12175</v>
      </c>
      <c r="L1026" s="145" t="str">
        <f t="shared" ref="L1026:L1089" si="81">G1026</f>
        <v xml:space="preserve">      Reinforced:  specify date/time</v>
      </c>
      <c r="M1026" s="171" t="str">
        <f t="shared" ref="M1026:M1089" si="82">CONCATENATE("PI.",J1026,".",K1026)</f>
        <v>PI.IC.IT.061102.01</v>
      </c>
      <c r="N1026" s="171"/>
      <c r="O1026" s="171" t="str">
        <f t="shared" ref="O1026:O1089" si="83">CONCATENATE("PH.",J1026,".",K1026)</f>
        <v>PH.IC.IT.061102.01</v>
      </c>
      <c r="Q1026" s="171" t="str">
        <f t="shared" ref="Q1026:Q1089" si="84">CONCATENATE("CL.",J1026,".",K1026)</f>
        <v>CL.IC.IT.061102.01</v>
      </c>
      <c r="AR1026" s="145" t="s">
        <v>12773</v>
      </c>
    </row>
    <row r="1027" spans="1:45" s="145" customFormat="1" ht="16">
      <c r="A1027" s="145" t="s">
        <v>9344</v>
      </c>
      <c r="C1027" s="170" t="s">
        <v>6988</v>
      </c>
      <c r="E1027" s="170" t="s">
        <v>155</v>
      </c>
      <c r="F1027" s="145" t="s">
        <v>14604</v>
      </c>
      <c r="G1027" s="145" t="s">
        <v>9523</v>
      </c>
      <c r="H1027" s="170" t="s">
        <v>12185</v>
      </c>
      <c r="I1027" s="145" t="s">
        <v>11959</v>
      </c>
      <c r="J1027" s="171" t="str">
        <f t="shared" si="80"/>
        <v>IC.IT.061103</v>
      </c>
      <c r="K1027" s="170" t="s">
        <v>12175</v>
      </c>
      <c r="L1027" s="145" t="str">
        <f t="shared" si="81"/>
        <v xml:space="preserve">      Changed:  specify date/time</v>
      </c>
      <c r="M1027" s="171" t="str">
        <f t="shared" si="82"/>
        <v>PI.IC.IT.061103.01</v>
      </c>
      <c r="N1027" s="171"/>
      <c r="O1027" s="171" t="str">
        <f t="shared" si="83"/>
        <v>PH.IC.IT.061103.01</v>
      </c>
      <c r="Q1027" s="171" t="str">
        <f t="shared" si="84"/>
        <v>CL.IC.IT.061103.01</v>
      </c>
      <c r="AR1027" s="145" t="s">
        <v>12773</v>
      </c>
    </row>
    <row r="1028" spans="1:45" s="145" customFormat="1" ht="16">
      <c r="A1028" s="145" t="s">
        <v>9344</v>
      </c>
      <c r="C1028" s="170" t="s">
        <v>6988</v>
      </c>
      <c r="E1028" s="170" t="s">
        <v>155</v>
      </c>
      <c r="F1028" s="145" t="s">
        <v>14604</v>
      </c>
      <c r="G1028" s="145" t="s">
        <v>9671</v>
      </c>
      <c r="H1028" s="170" t="s">
        <v>11</v>
      </c>
      <c r="I1028" s="145" t="s">
        <v>11961</v>
      </c>
      <c r="J1028" s="171" t="str">
        <f t="shared" si="80"/>
        <v>IC.IT.061104</v>
      </c>
      <c r="K1028" s="170" t="s">
        <v>12175</v>
      </c>
      <c r="L1028" s="145" t="str">
        <f t="shared" si="81"/>
        <v xml:space="preserve">      Wet/Dry: specify date/time</v>
      </c>
      <c r="M1028" s="171" t="str">
        <f t="shared" si="82"/>
        <v>PI.IC.IT.061104.01</v>
      </c>
      <c r="N1028" s="171"/>
      <c r="O1028" s="171" t="str">
        <f t="shared" si="83"/>
        <v>PH.IC.IT.061104.01</v>
      </c>
      <c r="Q1028" s="171" t="str">
        <f t="shared" si="84"/>
        <v>CL.IC.IT.061104.01</v>
      </c>
      <c r="AR1028" s="145" t="s">
        <v>12773</v>
      </c>
    </row>
    <row r="1029" spans="1:45" s="145" customFormat="1" ht="16">
      <c r="A1029" s="145" t="s">
        <v>9344</v>
      </c>
      <c r="C1029" s="170" t="s">
        <v>6988</v>
      </c>
      <c r="E1029" s="170" t="s">
        <v>155</v>
      </c>
      <c r="F1029" s="145" t="s">
        <v>14604</v>
      </c>
      <c r="G1029" s="145" t="s">
        <v>2407</v>
      </c>
      <c r="H1029" s="170" t="s">
        <v>1715</v>
      </c>
      <c r="J1029" s="171" t="str">
        <f t="shared" si="80"/>
        <v>IC.IT.061105</v>
      </c>
      <c r="K1029" s="170" t="s">
        <v>12175</v>
      </c>
      <c r="L1029" s="145" t="str">
        <f t="shared" si="81"/>
        <v>Clean</v>
      </c>
      <c r="M1029" s="171" t="str">
        <f t="shared" si="82"/>
        <v>PI.IC.IT.061105.01</v>
      </c>
      <c r="N1029" s="171"/>
      <c r="O1029" s="171" t="str">
        <f t="shared" si="83"/>
        <v>PH.IC.IT.061105.01</v>
      </c>
      <c r="Q1029" s="171" t="str">
        <f t="shared" si="84"/>
        <v>CL.IC.IT.061105.01</v>
      </c>
      <c r="X1029" s="145" t="s">
        <v>2071</v>
      </c>
      <c r="Y1029" s="145">
        <v>978</v>
      </c>
      <c r="AR1029" s="145" t="s">
        <v>12773</v>
      </c>
    </row>
    <row r="1030" spans="1:45" s="145" customFormat="1" ht="16">
      <c r="A1030" s="145" t="s">
        <v>9344</v>
      </c>
      <c r="C1030" s="170" t="s">
        <v>6988</v>
      </c>
      <c r="E1030" s="170" t="s">
        <v>155</v>
      </c>
      <c r="F1030" s="145" t="s">
        <v>14604</v>
      </c>
      <c r="G1030" s="145" t="s">
        <v>2069</v>
      </c>
      <c r="H1030" s="170" t="s">
        <v>2270</v>
      </c>
      <c r="J1030" s="171" t="str">
        <f t="shared" si="80"/>
        <v>IC.IT.061106</v>
      </c>
      <c r="K1030" s="170" t="s">
        <v>12175</v>
      </c>
      <c r="L1030" s="145" t="str">
        <f t="shared" si="81"/>
        <v>Dry</v>
      </c>
      <c r="M1030" s="171" t="str">
        <f t="shared" si="82"/>
        <v>PI.IC.IT.061106.01</v>
      </c>
      <c r="N1030" s="171"/>
      <c r="O1030" s="171" t="str">
        <f t="shared" si="83"/>
        <v>PH.IC.IT.061106.01</v>
      </c>
      <c r="Q1030" s="171" t="str">
        <f t="shared" si="84"/>
        <v>CL.IC.IT.061106.01</v>
      </c>
      <c r="X1030" s="145" t="s">
        <v>2071</v>
      </c>
      <c r="Y1030" s="145">
        <v>978</v>
      </c>
      <c r="AR1030" s="145" t="s">
        <v>12773</v>
      </c>
    </row>
    <row r="1031" spans="1:45" s="145" customFormat="1" ht="16">
      <c r="A1031" s="145" t="s">
        <v>9344</v>
      </c>
      <c r="C1031" s="170" t="s">
        <v>6988</v>
      </c>
      <c r="E1031" s="170" t="s">
        <v>155</v>
      </c>
      <c r="F1031" s="145" t="s">
        <v>14604</v>
      </c>
      <c r="G1031" s="145" t="s">
        <v>2070</v>
      </c>
      <c r="H1031" s="170" t="s">
        <v>2406</v>
      </c>
      <c r="J1031" s="171" t="str">
        <f t="shared" si="80"/>
        <v>IC.IT.061107</v>
      </c>
      <c r="K1031" s="170" t="s">
        <v>12175</v>
      </c>
      <c r="L1031" s="145" t="str">
        <f t="shared" si="81"/>
        <v>Intact</v>
      </c>
      <c r="M1031" s="171" t="str">
        <f t="shared" si="82"/>
        <v>PI.IC.IT.061107.01</v>
      </c>
      <c r="N1031" s="171"/>
      <c r="O1031" s="171" t="str">
        <f t="shared" si="83"/>
        <v>PH.IC.IT.061107.01</v>
      </c>
      <c r="Q1031" s="171" t="str">
        <f t="shared" si="84"/>
        <v>CL.IC.IT.061107.01</v>
      </c>
      <c r="X1031" s="145" t="s">
        <v>2071</v>
      </c>
      <c r="Y1031" s="145">
        <v>978</v>
      </c>
      <c r="AR1031" s="145" t="s">
        <v>12773</v>
      </c>
    </row>
    <row r="1032" spans="1:45" s="145" customFormat="1" ht="16">
      <c r="A1032" s="145" t="s">
        <v>9344</v>
      </c>
      <c r="C1032" s="170" t="s">
        <v>6988</v>
      </c>
      <c r="D1032" s="145" t="s">
        <v>9392</v>
      </c>
      <c r="E1032" s="170" t="s">
        <v>153</v>
      </c>
      <c r="F1032" s="145" t="s">
        <v>14604</v>
      </c>
      <c r="G1032" s="145" t="s">
        <v>11963</v>
      </c>
      <c r="H1032" s="170" t="s">
        <v>12175</v>
      </c>
      <c r="I1032" s="145" t="s">
        <v>11964</v>
      </c>
      <c r="J1032" s="171" t="str">
        <f t="shared" si="80"/>
        <v>IC.IT.061201</v>
      </c>
      <c r="K1032" s="170" t="s">
        <v>12175</v>
      </c>
      <c r="L1032" s="145" t="str">
        <f t="shared" si="81"/>
        <v xml:space="preserve">      Normal Saline</v>
      </c>
      <c r="M1032" s="171" t="str">
        <f t="shared" si="82"/>
        <v>PI.IC.IT.061201.01</v>
      </c>
      <c r="N1032" s="171"/>
      <c r="O1032" s="171" t="str">
        <f t="shared" si="83"/>
        <v>PH.IC.IT.061201.01</v>
      </c>
      <c r="Q1032" s="171" t="str">
        <f t="shared" si="84"/>
        <v>CL.IC.IT.061201.01</v>
      </c>
      <c r="AR1032" s="145" t="s">
        <v>12773</v>
      </c>
    </row>
    <row r="1033" spans="1:45" s="145" customFormat="1" ht="16">
      <c r="A1033" s="145" t="s">
        <v>9344</v>
      </c>
      <c r="C1033" s="170" t="s">
        <v>6988</v>
      </c>
      <c r="E1033" s="170" t="s">
        <v>153</v>
      </c>
      <c r="F1033" s="145" t="s">
        <v>14604</v>
      </c>
      <c r="G1033" s="145" t="s">
        <v>9672</v>
      </c>
      <c r="H1033" s="170" t="s">
        <v>1863</v>
      </c>
      <c r="I1033" s="145" t="s">
        <v>9673</v>
      </c>
      <c r="J1033" s="171" t="str">
        <f t="shared" si="80"/>
        <v>IC.IT.061202</v>
      </c>
      <c r="K1033" s="170" t="s">
        <v>12175</v>
      </c>
      <c r="L1033" s="145" t="str">
        <f t="shared" si="81"/>
        <v xml:space="preserve">      Wound cleanser</v>
      </c>
      <c r="M1033" s="171" t="str">
        <f t="shared" si="82"/>
        <v>PI.IC.IT.061202.01</v>
      </c>
      <c r="N1033" s="171"/>
      <c r="O1033" s="171" t="str">
        <f t="shared" si="83"/>
        <v>PH.IC.IT.061202.01</v>
      </c>
      <c r="Q1033" s="171" t="str">
        <f t="shared" si="84"/>
        <v>CL.IC.IT.061202.01</v>
      </c>
      <c r="AR1033" s="145" t="s">
        <v>12773</v>
      </c>
    </row>
    <row r="1034" spans="1:45" s="145" customFormat="1" ht="16">
      <c r="A1034" s="145" t="s">
        <v>9344</v>
      </c>
      <c r="C1034" s="170" t="s">
        <v>6988</v>
      </c>
      <c r="E1034" s="170" t="s">
        <v>153</v>
      </c>
      <c r="F1034" s="145" t="s">
        <v>14604</v>
      </c>
      <c r="G1034" s="145" t="s">
        <v>9525</v>
      </c>
      <c r="H1034" s="170" t="s">
        <v>12185</v>
      </c>
      <c r="I1034" s="145" t="s">
        <v>10703</v>
      </c>
      <c r="J1034" s="171" t="str">
        <f t="shared" si="80"/>
        <v>IC.IT.061203</v>
      </c>
      <c r="K1034" s="170" t="s">
        <v>12175</v>
      </c>
      <c r="L1034" s="145" t="str">
        <f t="shared" si="81"/>
        <v xml:space="preserve">       Other: specify</v>
      </c>
      <c r="M1034" s="171" t="str">
        <f t="shared" si="82"/>
        <v>PI.IC.IT.061203.01</v>
      </c>
      <c r="N1034" s="171"/>
      <c r="O1034" s="171" t="str">
        <f t="shared" si="83"/>
        <v>PH.IC.IT.061203.01</v>
      </c>
      <c r="Q1034" s="171" t="str">
        <f t="shared" si="84"/>
        <v>CL.IC.IT.061203.01</v>
      </c>
      <c r="AR1034" s="145" t="s">
        <v>12773</v>
      </c>
    </row>
    <row r="1035" spans="1:45" s="145" customFormat="1" ht="16">
      <c r="A1035" s="145" t="s">
        <v>9344</v>
      </c>
      <c r="C1035" s="170" t="s">
        <v>6988</v>
      </c>
      <c r="D1035" s="145" t="s">
        <v>8585</v>
      </c>
      <c r="E1035" s="170" t="s">
        <v>215</v>
      </c>
      <c r="F1035" s="145" t="s">
        <v>14604</v>
      </c>
      <c r="G1035" s="145" t="s">
        <v>14593</v>
      </c>
      <c r="H1035" s="170" t="s">
        <v>12175</v>
      </c>
      <c r="I1035" s="145" t="s">
        <v>12157</v>
      </c>
      <c r="J1035" s="171" t="str">
        <f t="shared" si="80"/>
        <v>IC.IT.061301</v>
      </c>
      <c r="K1035" s="170" t="s">
        <v>12175</v>
      </c>
      <c r="L1035" s="145" t="str">
        <f t="shared" si="81"/>
        <v xml:space="preserve">      Drsg Drainage none</v>
      </c>
      <c r="M1035" s="171" t="str">
        <f t="shared" si="82"/>
        <v>PI.IC.IT.061301.01</v>
      </c>
      <c r="N1035" s="171"/>
      <c r="O1035" s="171" t="str">
        <f t="shared" si="83"/>
        <v>PH.IC.IT.061301.01</v>
      </c>
      <c r="Q1035" s="171" t="str">
        <f t="shared" si="84"/>
        <v>CL.IC.IT.061301.01</v>
      </c>
      <c r="AR1035" s="145" t="s">
        <v>12773</v>
      </c>
    </row>
    <row r="1036" spans="1:45" s="145" customFormat="1" ht="16">
      <c r="A1036" s="145" t="s">
        <v>9344</v>
      </c>
      <c r="C1036" s="170" t="s">
        <v>6988</v>
      </c>
      <c r="E1036" s="170" t="s">
        <v>215</v>
      </c>
      <c r="F1036" s="145" t="s">
        <v>14604</v>
      </c>
      <c r="G1036" s="145" t="s">
        <v>14594</v>
      </c>
      <c r="H1036" s="170" t="s">
        <v>1863</v>
      </c>
      <c r="I1036" s="145" t="s">
        <v>11400</v>
      </c>
      <c r="J1036" s="171" t="str">
        <f t="shared" si="80"/>
        <v>IC.IT.061302</v>
      </c>
      <c r="K1036" s="170" t="s">
        <v>12175</v>
      </c>
      <c r="L1036" s="145" t="str">
        <f t="shared" si="81"/>
        <v xml:space="preserve">      Drsg scant amount Drainage</v>
      </c>
      <c r="M1036" s="171" t="str">
        <f t="shared" si="82"/>
        <v>PI.IC.IT.061302.01</v>
      </c>
      <c r="N1036" s="171"/>
      <c r="O1036" s="171" t="str">
        <f t="shared" si="83"/>
        <v>PH.IC.IT.061302.01</v>
      </c>
      <c r="Q1036" s="171" t="str">
        <f t="shared" si="84"/>
        <v>CL.IC.IT.061302.01</v>
      </c>
      <c r="AR1036" s="145" t="s">
        <v>12773</v>
      </c>
    </row>
    <row r="1037" spans="1:45" s="145" customFormat="1" ht="16">
      <c r="A1037" s="145" t="s">
        <v>9344</v>
      </c>
      <c r="C1037" s="170" t="s">
        <v>6988</v>
      </c>
      <c r="E1037" s="170" t="s">
        <v>215</v>
      </c>
      <c r="F1037" s="145" t="s">
        <v>14604</v>
      </c>
      <c r="G1037" s="145" t="s">
        <v>14595</v>
      </c>
      <c r="H1037" s="170" t="s">
        <v>12185</v>
      </c>
      <c r="I1037" s="145" t="s">
        <v>11730</v>
      </c>
      <c r="J1037" s="171" t="str">
        <f t="shared" si="80"/>
        <v>IC.IT.061303</v>
      </c>
      <c r="K1037" s="170" t="s">
        <v>12175</v>
      </c>
      <c r="L1037" s="145" t="str">
        <f t="shared" si="81"/>
        <v xml:space="preserve">      Drsg small amount Drainage</v>
      </c>
      <c r="M1037" s="171" t="str">
        <f t="shared" si="82"/>
        <v>PI.IC.IT.061303.01</v>
      </c>
      <c r="N1037" s="171"/>
      <c r="O1037" s="171" t="str">
        <f t="shared" si="83"/>
        <v>PH.IC.IT.061303.01</v>
      </c>
      <c r="Q1037" s="171" t="str">
        <f t="shared" si="84"/>
        <v>CL.IC.IT.061303.01</v>
      </c>
      <c r="AR1037" s="145" t="s">
        <v>12773</v>
      </c>
    </row>
    <row r="1038" spans="1:45" s="145" customFormat="1" ht="16">
      <c r="A1038" s="145" t="s">
        <v>9344</v>
      </c>
      <c r="C1038" s="170" t="s">
        <v>6988</v>
      </c>
      <c r="E1038" s="170" t="s">
        <v>215</v>
      </c>
      <c r="F1038" s="145" t="s">
        <v>14604</v>
      </c>
      <c r="G1038" s="145" t="s">
        <v>14596</v>
      </c>
      <c r="H1038" s="170" t="s">
        <v>11</v>
      </c>
      <c r="I1038" s="145" t="s">
        <v>11732</v>
      </c>
      <c r="J1038" s="171" t="str">
        <f t="shared" si="80"/>
        <v>IC.IT.061304</v>
      </c>
      <c r="K1038" s="170" t="s">
        <v>12175</v>
      </c>
      <c r="L1038" s="145" t="str">
        <f t="shared" si="81"/>
        <v xml:space="preserve">      Drsg moderate amount Drainage</v>
      </c>
      <c r="M1038" s="171" t="str">
        <f t="shared" si="82"/>
        <v>PI.IC.IT.061304.01</v>
      </c>
      <c r="N1038" s="171"/>
      <c r="O1038" s="171" t="str">
        <f t="shared" si="83"/>
        <v>PH.IC.IT.061304.01</v>
      </c>
      <c r="Q1038" s="171" t="str">
        <f t="shared" si="84"/>
        <v>CL.IC.IT.061304.01</v>
      </c>
      <c r="AR1038" s="145" t="s">
        <v>12773</v>
      </c>
    </row>
    <row r="1039" spans="1:45" s="145" customFormat="1" ht="16">
      <c r="A1039" s="145" t="s">
        <v>9344</v>
      </c>
      <c r="C1039" s="170" t="s">
        <v>6988</v>
      </c>
      <c r="E1039" s="170" t="s">
        <v>215</v>
      </c>
      <c r="F1039" s="145" t="s">
        <v>14604</v>
      </c>
      <c r="G1039" s="145" t="s">
        <v>14597</v>
      </c>
      <c r="H1039" s="170" t="s">
        <v>212</v>
      </c>
      <c r="I1039" s="145" t="s">
        <v>11316</v>
      </c>
      <c r="J1039" s="171" t="str">
        <f t="shared" si="80"/>
        <v>IC.IT.061305</v>
      </c>
      <c r="K1039" s="170" t="s">
        <v>12175</v>
      </c>
      <c r="L1039" s="145" t="str">
        <f t="shared" si="81"/>
        <v xml:space="preserve">      Drsg heavy amount Drainage</v>
      </c>
      <c r="M1039" s="171" t="str">
        <f t="shared" si="82"/>
        <v>PI.IC.IT.061305.01</v>
      </c>
      <c r="N1039" s="171"/>
      <c r="O1039" s="171" t="str">
        <f t="shared" si="83"/>
        <v>PH.IC.IT.061305.01</v>
      </c>
      <c r="Q1039" s="171" t="str">
        <f t="shared" si="84"/>
        <v>CL.IC.IT.061305.01</v>
      </c>
      <c r="AR1039" s="145" t="s">
        <v>12773</v>
      </c>
    </row>
    <row r="1040" spans="1:45" s="145" customFormat="1" ht="16">
      <c r="A1040" s="145" t="s">
        <v>9344</v>
      </c>
      <c r="C1040" s="170" t="s">
        <v>6988</v>
      </c>
      <c r="D1040" s="145" t="s">
        <v>14507</v>
      </c>
      <c r="E1040" s="170" t="s">
        <v>4082</v>
      </c>
      <c r="F1040" s="145" t="s">
        <v>14604</v>
      </c>
      <c r="G1040" s="145" t="s">
        <v>14598</v>
      </c>
      <c r="H1040" s="170" t="s">
        <v>12175</v>
      </c>
      <c r="I1040" s="145" t="s">
        <v>11753</v>
      </c>
      <c r="J1040" s="171" t="str">
        <f t="shared" si="80"/>
        <v>IC.IT.061401</v>
      </c>
      <c r="K1040" s="170" t="s">
        <v>12175</v>
      </c>
      <c r="L1040" s="145" t="str">
        <f t="shared" si="81"/>
        <v xml:space="preserve">      Drsg Drainage unchanged</v>
      </c>
      <c r="M1040" s="171" t="str">
        <f t="shared" si="82"/>
        <v>PI.IC.IT.061401.01</v>
      </c>
      <c r="N1040" s="171"/>
      <c r="O1040" s="171" t="str">
        <f t="shared" si="83"/>
        <v>PH.IC.IT.061401.01</v>
      </c>
      <c r="Q1040" s="171" t="str">
        <f t="shared" si="84"/>
        <v>CL.IC.IT.061401.01</v>
      </c>
      <c r="AR1040" s="145" t="s">
        <v>12773</v>
      </c>
    </row>
    <row r="1041" spans="1:44" s="145" customFormat="1" ht="16">
      <c r="A1041" s="145" t="s">
        <v>9344</v>
      </c>
      <c r="C1041" s="170" t="s">
        <v>6988</v>
      </c>
      <c r="E1041" s="170" t="s">
        <v>4082</v>
      </c>
      <c r="F1041" s="145" t="s">
        <v>14604</v>
      </c>
      <c r="G1041" s="145" t="s">
        <v>14599</v>
      </c>
      <c r="H1041" s="170" t="s">
        <v>1863</v>
      </c>
      <c r="I1041" s="145" t="s">
        <v>11752</v>
      </c>
      <c r="J1041" s="171" t="str">
        <f t="shared" si="80"/>
        <v>IC.IT.061402</v>
      </c>
      <c r="K1041" s="170" t="s">
        <v>12175</v>
      </c>
      <c r="L1041" s="145" t="str">
        <f t="shared" si="81"/>
        <v xml:space="preserve">      Drsg Drainage decreasing</v>
      </c>
      <c r="M1041" s="171" t="str">
        <f t="shared" si="82"/>
        <v>PI.IC.IT.061402.01</v>
      </c>
      <c r="N1041" s="171"/>
      <c r="O1041" s="171" t="str">
        <f t="shared" si="83"/>
        <v>PH.IC.IT.061402.01</v>
      </c>
      <c r="Q1041" s="171" t="str">
        <f t="shared" si="84"/>
        <v>CL.IC.IT.061402.01</v>
      </c>
      <c r="AR1041" s="145" t="s">
        <v>12773</v>
      </c>
    </row>
    <row r="1042" spans="1:44" s="145" customFormat="1" ht="16">
      <c r="A1042" s="145" t="s">
        <v>9344</v>
      </c>
      <c r="C1042" s="170" t="s">
        <v>6988</v>
      </c>
      <c r="E1042" s="170" t="s">
        <v>4082</v>
      </c>
      <c r="F1042" s="145" t="s">
        <v>14604</v>
      </c>
      <c r="G1042" s="145" t="s">
        <v>14600</v>
      </c>
      <c r="H1042" s="170" t="s">
        <v>12185</v>
      </c>
      <c r="I1042" s="145" t="s">
        <v>11583</v>
      </c>
      <c r="J1042" s="171" t="str">
        <f t="shared" si="80"/>
        <v>IC.IT.061403</v>
      </c>
      <c r="K1042" s="170" t="s">
        <v>12175</v>
      </c>
      <c r="L1042" s="145" t="str">
        <f t="shared" si="81"/>
        <v xml:space="preserve">      Drsg Drainage increasing</v>
      </c>
      <c r="M1042" s="171" t="str">
        <f t="shared" si="82"/>
        <v>PI.IC.IT.061403.01</v>
      </c>
      <c r="N1042" s="171"/>
      <c r="O1042" s="171" t="str">
        <f t="shared" si="83"/>
        <v>PH.IC.IT.061403.01</v>
      </c>
      <c r="Q1042" s="171" t="str">
        <f t="shared" si="84"/>
        <v>CL.IC.IT.061403.01</v>
      </c>
      <c r="AR1042" s="145" t="s">
        <v>12773</v>
      </c>
    </row>
    <row r="1043" spans="1:44" s="167" customFormat="1" ht="15">
      <c r="A1043" s="167" t="s">
        <v>9344</v>
      </c>
      <c r="C1043" s="61" t="s">
        <v>6988</v>
      </c>
      <c r="D1043" s="167" t="s">
        <v>8996</v>
      </c>
      <c r="E1043" s="61" t="s">
        <v>594</v>
      </c>
      <c r="F1043" s="167" t="s">
        <v>8944</v>
      </c>
      <c r="G1043" s="167" t="s">
        <v>9372</v>
      </c>
      <c r="H1043" s="61" t="s">
        <v>12175</v>
      </c>
      <c r="I1043" s="167" t="s">
        <v>9372</v>
      </c>
      <c r="J1043" s="63" t="str">
        <f t="shared" si="80"/>
        <v>IC.IT.061501</v>
      </c>
      <c r="K1043" s="61" t="s">
        <v>12175</v>
      </c>
      <c r="L1043" s="167" t="str">
        <f t="shared" si="81"/>
        <v>Lateral</v>
      </c>
      <c r="M1043" s="168" t="str">
        <f t="shared" si="82"/>
        <v>PI.IC.IT.061501.01</v>
      </c>
      <c r="N1043" s="168"/>
      <c r="O1043" s="168" t="str">
        <f t="shared" si="83"/>
        <v>PH.IC.IT.061501.01</v>
      </c>
      <c r="Q1043" s="168" t="str">
        <f t="shared" si="84"/>
        <v>CL.IC.IT.061501.01</v>
      </c>
    </row>
    <row r="1044" spans="1:44" s="167" customFormat="1" ht="15">
      <c r="A1044" s="167" t="s">
        <v>9344</v>
      </c>
      <c r="C1044" s="61" t="s">
        <v>6988</v>
      </c>
      <c r="E1044" s="61" t="s">
        <v>594</v>
      </c>
      <c r="F1044" s="167" t="s">
        <v>8944</v>
      </c>
      <c r="G1044" s="167" t="s">
        <v>9373</v>
      </c>
      <c r="H1044" s="61" t="s">
        <v>1863</v>
      </c>
      <c r="I1044" s="167" t="s">
        <v>9373</v>
      </c>
      <c r="J1044" s="63" t="str">
        <f t="shared" si="80"/>
        <v>IC.IT.061502</v>
      </c>
      <c r="K1044" s="61" t="s">
        <v>12175</v>
      </c>
      <c r="L1044" s="167" t="str">
        <f t="shared" si="81"/>
        <v>Medial</v>
      </c>
      <c r="M1044" s="168" t="str">
        <f t="shared" si="82"/>
        <v>PI.IC.IT.061502.01</v>
      </c>
      <c r="N1044" s="168"/>
      <c r="O1044" s="168" t="str">
        <f t="shared" si="83"/>
        <v>PH.IC.IT.061502.01</v>
      </c>
      <c r="Q1044" s="168" t="str">
        <f t="shared" si="84"/>
        <v>CL.IC.IT.061502.01</v>
      </c>
    </row>
    <row r="1045" spans="1:44" s="167" customFormat="1" ht="15">
      <c r="A1045" s="167" t="s">
        <v>9344</v>
      </c>
      <c r="C1045" s="61" t="s">
        <v>6988</v>
      </c>
      <c r="E1045" s="61" t="s">
        <v>594</v>
      </c>
      <c r="F1045" s="167" t="s">
        <v>8944</v>
      </c>
      <c r="G1045" s="167" t="s">
        <v>9374</v>
      </c>
      <c r="H1045" s="61" t="s">
        <v>12185</v>
      </c>
      <c r="I1045" s="167" t="s">
        <v>9374</v>
      </c>
      <c r="J1045" s="63" t="str">
        <f t="shared" si="80"/>
        <v>IC.IT.061503</v>
      </c>
      <c r="K1045" s="61" t="s">
        <v>12175</v>
      </c>
      <c r="L1045" s="167" t="str">
        <f t="shared" si="81"/>
        <v>Anterior</v>
      </c>
      <c r="M1045" s="168" t="str">
        <f t="shared" si="82"/>
        <v>PI.IC.IT.061503.01</v>
      </c>
      <c r="N1045" s="168"/>
      <c r="O1045" s="168" t="str">
        <f t="shared" si="83"/>
        <v>PH.IC.IT.061503.01</v>
      </c>
      <c r="Q1045" s="168" t="str">
        <f t="shared" si="84"/>
        <v>CL.IC.IT.061503.01</v>
      </c>
    </row>
    <row r="1046" spans="1:44" s="167" customFormat="1" ht="15">
      <c r="A1046" s="167" t="s">
        <v>9344</v>
      </c>
      <c r="C1046" s="61" t="s">
        <v>6988</v>
      </c>
      <c r="E1046" s="61" t="s">
        <v>594</v>
      </c>
      <c r="F1046" s="167" t="s">
        <v>8944</v>
      </c>
      <c r="G1046" s="167" t="s">
        <v>9375</v>
      </c>
      <c r="H1046" s="61" t="s">
        <v>11</v>
      </c>
      <c r="I1046" s="167" t="s">
        <v>9375</v>
      </c>
      <c r="J1046" s="63" t="str">
        <f t="shared" si="80"/>
        <v>IC.IT.061504</v>
      </c>
      <c r="K1046" s="61" t="s">
        <v>12175</v>
      </c>
      <c r="L1046" s="167" t="str">
        <f t="shared" si="81"/>
        <v>Posterior</v>
      </c>
      <c r="M1046" s="168" t="str">
        <f t="shared" si="82"/>
        <v>PI.IC.IT.061504.01</v>
      </c>
      <c r="N1046" s="168"/>
      <c r="O1046" s="168" t="str">
        <f t="shared" si="83"/>
        <v>PH.IC.IT.061504.01</v>
      </c>
      <c r="Q1046" s="168" t="str">
        <f t="shared" si="84"/>
        <v>CL.IC.IT.061504.01</v>
      </c>
    </row>
    <row r="1047" spans="1:44" s="167" customFormat="1" ht="15">
      <c r="A1047" s="167" t="s">
        <v>9344</v>
      </c>
      <c r="C1047" s="61" t="s">
        <v>6988</v>
      </c>
      <c r="E1047" s="61" t="s">
        <v>594</v>
      </c>
      <c r="F1047" s="167" t="s">
        <v>8944</v>
      </c>
      <c r="G1047" s="167" t="s">
        <v>9255</v>
      </c>
      <c r="H1047" s="61" t="s">
        <v>212</v>
      </c>
      <c r="I1047" s="167" t="s">
        <v>9255</v>
      </c>
      <c r="J1047" s="63" t="str">
        <f t="shared" si="80"/>
        <v>IC.IT.061505</v>
      </c>
      <c r="K1047" s="61" t="s">
        <v>12175</v>
      </c>
      <c r="L1047" s="167" t="str">
        <f t="shared" si="81"/>
        <v>Proximal</v>
      </c>
      <c r="M1047" s="168" t="str">
        <f t="shared" si="82"/>
        <v>PI.IC.IT.061505.01</v>
      </c>
      <c r="N1047" s="168"/>
      <c r="O1047" s="168" t="str">
        <f t="shared" si="83"/>
        <v>PH.IC.IT.061505.01</v>
      </c>
      <c r="Q1047" s="168" t="str">
        <f t="shared" si="84"/>
        <v>CL.IC.IT.061505.01</v>
      </c>
    </row>
    <row r="1048" spans="1:44" s="167" customFormat="1" ht="15">
      <c r="A1048" s="167" t="s">
        <v>9344</v>
      </c>
      <c r="C1048" s="61" t="s">
        <v>6988</v>
      </c>
      <c r="E1048" s="61" t="s">
        <v>594</v>
      </c>
      <c r="F1048" s="167" t="s">
        <v>8944</v>
      </c>
      <c r="G1048" s="167" t="s">
        <v>9256</v>
      </c>
      <c r="H1048" s="61" t="s">
        <v>6988</v>
      </c>
      <c r="I1048" s="167" t="s">
        <v>9256</v>
      </c>
      <c r="J1048" s="63" t="str">
        <f t="shared" si="80"/>
        <v>IC.IT.061506</v>
      </c>
      <c r="K1048" s="61" t="s">
        <v>12175</v>
      </c>
      <c r="L1048" s="167" t="str">
        <f t="shared" si="81"/>
        <v>Distal</v>
      </c>
      <c r="M1048" s="168" t="str">
        <f t="shared" si="82"/>
        <v>PI.IC.IT.061506.01</v>
      </c>
      <c r="N1048" s="168"/>
      <c r="O1048" s="168" t="str">
        <f t="shared" si="83"/>
        <v>PH.IC.IT.061506.01</v>
      </c>
      <c r="Q1048" s="168" t="str">
        <f t="shared" si="84"/>
        <v>CL.IC.IT.061506.01</v>
      </c>
    </row>
    <row r="1049" spans="1:44" s="167" customFormat="1" ht="15">
      <c r="A1049" s="167" t="s">
        <v>9344</v>
      </c>
      <c r="C1049" s="61" t="s">
        <v>6988</v>
      </c>
      <c r="E1049" s="61" t="s">
        <v>594</v>
      </c>
      <c r="F1049" s="167" t="s">
        <v>8944</v>
      </c>
      <c r="G1049" s="167" t="s">
        <v>9257</v>
      </c>
      <c r="H1049" s="61" t="s">
        <v>573</v>
      </c>
      <c r="I1049" s="167" t="s">
        <v>9257</v>
      </c>
      <c r="J1049" s="63" t="str">
        <f t="shared" si="80"/>
        <v>IC.IT.061507</v>
      </c>
      <c r="K1049" s="61" t="s">
        <v>12175</v>
      </c>
      <c r="L1049" s="167" t="str">
        <f t="shared" si="81"/>
        <v>Upper</v>
      </c>
      <c r="M1049" s="168" t="str">
        <f t="shared" si="82"/>
        <v>PI.IC.IT.061507.01</v>
      </c>
      <c r="N1049" s="168"/>
      <c r="O1049" s="168" t="str">
        <f t="shared" si="83"/>
        <v>PH.IC.IT.061507.01</v>
      </c>
      <c r="Q1049" s="168" t="str">
        <f t="shared" si="84"/>
        <v>CL.IC.IT.061507.01</v>
      </c>
    </row>
    <row r="1050" spans="1:44" s="167" customFormat="1" ht="15">
      <c r="A1050" s="167" t="s">
        <v>9344</v>
      </c>
      <c r="C1050" s="61" t="s">
        <v>6988</v>
      </c>
      <c r="E1050" s="61" t="s">
        <v>594</v>
      </c>
      <c r="F1050" s="167" t="s">
        <v>8944</v>
      </c>
      <c r="G1050" s="167" t="s">
        <v>9258</v>
      </c>
      <c r="H1050" s="61" t="s">
        <v>92</v>
      </c>
      <c r="I1050" s="167" t="s">
        <v>9258</v>
      </c>
      <c r="J1050" s="63" t="str">
        <f t="shared" si="80"/>
        <v>IC.IT.061508</v>
      </c>
      <c r="K1050" s="61" t="s">
        <v>12175</v>
      </c>
      <c r="L1050" s="167" t="str">
        <f t="shared" si="81"/>
        <v>Lower</v>
      </c>
      <c r="M1050" s="168" t="str">
        <f t="shared" si="82"/>
        <v>PI.IC.IT.061508.01</v>
      </c>
      <c r="N1050" s="168"/>
      <c r="O1050" s="168" t="str">
        <f t="shared" si="83"/>
        <v>PH.IC.IT.061508.01</v>
      </c>
      <c r="Q1050" s="168" t="str">
        <f t="shared" si="84"/>
        <v>CL.IC.IT.061508.01</v>
      </c>
    </row>
    <row r="1051" spans="1:44" s="167" customFormat="1" ht="15">
      <c r="A1051" s="167" t="s">
        <v>9344</v>
      </c>
      <c r="C1051" s="61" t="s">
        <v>6988</v>
      </c>
      <c r="D1051" s="167" t="s">
        <v>9136</v>
      </c>
      <c r="E1051" s="61" t="s">
        <v>7863</v>
      </c>
      <c r="F1051" s="167" t="s">
        <v>8945</v>
      </c>
      <c r="G1051" s="167" t="s">
        <v>10518</v>
      </c>
      <c r="H1051" s="61" t="s">
        <v>12175</v>
      </c>
      <c r="I1051" s="167" t="s">
        <v>10518</v>
      </c>
      <c r="J1051" s="63" t="str">
        <f t="shared" si="80"/>
        <v>IC.IT.061601</v>
      </c>
      <c r="K1051" s="61" t="s">
        <v>12175</v>
      </c>
      <c r="L1051" s="167" t="str">
        <f t="shared" si="81"/>
        <v>RUQ</v>
      </c>
      <c r="M1051" s="168" t="str">
        <f t="shared" si="82"/>
        <v>PI.IC.IT.061601.01</v>
      </c>
      <c r="N1051" s="168"/>
      <c r="O1051" s="168" t="str">
        <f t="shared" si="83"/>
        <v>PH.IC.IT.061601.01</v>
      </c>
      <c r="Q1051" s="168" t="str">
        <f t="shared" si="84"/>
        <v>CL.IC.IT.061601.01</v>
      </c>
    </row>
    <row r="1052" spans="1:44" s="167" customFormat="1" ht="15">
      <c r="A1052" s="167" t="s">
        <v>9344</v>
      </c>
      <c r="C1052" s="61" t="s">
        <v>6988</v>
      </c>
      <c r="E1052" s="61" t="s">
        <v>7863</v>
      </c>
      <c r="F1052" s="167" t="s">
        <v>8945</v>
      </c>
      <c r="G1052" s="167" t="s">
        <v>10520</v>
      </c>
      <c r="H1052" s="61" t="s">
        <v>1863</v>
      </c>
      <c r="I1052" s="167" t="s">
        <v>10520</v>
      </c>
      <c r="J1052" s="63" t="str">
        <f t="shared" si="80"/>
        <v>IC.IT.061602</v>
      </c>
      <c r="K1052" s="61" t="s">
        <v>12175</v>
      </c>
      <c r="L1052" s="167" t="str">
        <f t="shared" si="81"/>
        <v>RLQ</v>
      </c>
      <c r="M1052" s="168" t="str">
        <f t="shared" si="82"/>
        <v>PI.IC.IT.061602.01</v>
      </c>
      <c r="N1052" s="168"/>
      <c r="O1052" s="168" t="str">
        <f t="shared" si="83"/>
        <v>PH.IC.IT.061602.01</v>
      </c>
      <c r="Q1052" s="168" t="str">
        <f t="shared" si="84"/>
        <v>CL.IC.IT.061602.01</v>
      </c>
    </row>
    <row r="1053" spans="1:44" s="167" customFormat="1" ht="15">
      <c r="A1053" s="167" t="s">
        <v>9344</v>
      </c>
      <c r="C1053" s="61" t="s">
        <v>6988</v>
      </c>
      <c r="E1053" s="61" t="s">
        <v>7863</v>
      </c>
      <c r="F1053" s="167" t="s">
        <v>8945</v>
      </c>
      <c r="G1053" s="167" t="s">
        <v>10522</v>
      </c>
      <c r="H1053" s="61" t="s">
        <v>12185</v>
      </c>
      <c r="I1053" s="167" t="s">
        <v>10522</v>
      </c>
      <c r="J1053" s="63" t="str">
        <f t="shared" si="80"/>
        <v>IC.IT.061603</v>
      </c>
      <c r="K1053" s="61" t="s">
        <v>12175</v>
      </c>
      <c r="L1053" s="167" t="str">
        <f t="shared" si="81"/>
        <v>LUQ</v>
      </c>
      <c r="M1053" s="168" t="str">
        <f t="shared" si="82"/>
        <v>PI.IC.IT.061603.01</v>
      </c>
      <c r="N1053" s="168"/>
      <c r="O1053" s="168" t="str">
        <f t="shared" si="83"/>
        <v>PH.IC.IT.061603.01</v>
      </c>
      <c r="Q1053" s="168" t="str">
        <f t="shared" si="84"/>
        <v>CL.IC.IT.061603.01</v>
      </c>
    </row>
    <row r="1054" spans="1:44" s="167" customFormat="1" ht="15">
      <c r="A1054" s="167" t="s">
        <v>9344</v>
      </c>
      <c r="C1054" s="61" t="s">
        <v>6988</v>
      </c>
      <c r="E1054" s="61" t="s">
        <v>7863</v>
      </c>
      <c r="F1054" s="167" t="s">
        <v>8945</v>
      </c>
      <c r="G1054" s="167" t="s">
        <v>10524</v>
      </c>
      <c r="H1054" s="61" t="s">
        <v>11</v>
      </c>
      <c r="I1054" s="167" t="s">
        <v>10524</v>
      </c>
      <c r="J1054" s="63" t="str">
        <f t="shared" si="80"/>
        <v>IC.IT.061604</v>
      </c>
      <c r="K1054" s="61" t="s">
        <v>12175</v>
      </c>
      <c r="L1054" s="167" t="str">
        <f t="shared" si="81"/>
        <v>LLQ</v>
      </c>
      <c r="M1054" s="168" t="str">
        <f t="shared" si="82"/>
        <v>PI.IC.IT.061604.01</v>
      </c>
      <c r="N1054" s="168"/>
      <c r="O1054" s="168" t="str">
        <f t="shared" si="83"/>
        <v>PH.IC.IT.061604.01</v>
      </c>
      <c r="Q1054" s="168" t="str">
        <f t="shared" si="84"/>
        <v>CL.IC.IT.061604.01</v>
      </c>
    </row>
    <row r="1055" spans="1:44" s="167" customFormat="1" ht="15">
      <c r="A1055" s="167" t="s">
        <v>9344</v>
      </c>
      <c r="C1055" s="61" t="s">
        <v>6988</v>
      </c>
      <c r="E1055" s="61" t="s">
        <v>7863</v>
      </c>
      <c r="F1055" s="167" t="s">
        <v>8945</v>
      </c>
      <c r="G1055" s="167" t="s">
        <v>9396</v>
      </c>
      <c r="H1055" s="61" t="s">
        <v>212</v>
      </c>
      <c r="I1055" s="167" t="s">
        <v>9397</v>
      </c>
      <c r="J1055" s="63" t="str">
        <f t="shared" si="80"/>
        <v>IC.IT.061605</v>
      </c>
      <c r="K1055" s="61" t="s">
        <v>12175</v>
      </c>
      <c r="L1055" s="167" t="str">
        <f t="shared" si="81"/>
        <v>Abdomen, general</v>
      </c>
      <c r="M1055" s="168" t="str">
        <f t="shared" si="82"/>
        <v>PI.IC.IT.061605.01</v>
      </c>
      <c r="N1055" s="168"/>
      <c r="O1055" s="168" t="str">
        <f t="shared" si="83"/>
        <v>PH.IC.IT.061605.01</v>
      </c>
      <c r="Q1055" s="168" t="str">
        <f t="shared" si="84"/>
        <v>CL.IC.IT.061605.01</v>
      </c>
    </row>
    <row r="1056" spans="1:44" s="167" customFormat="1" ht="15">
      <c r="A1056" s="167" t="s">
        <v>9344</v>
      </c>
      <c r="C1056" s="61" t="s">
        <v>6988</v>
      </c>
      <c r="E1056" s="61" t="s">
        <v>7863</v>
      </c>
      <c r="F1056" s="167" t="s">
        <v>8945</v>
      </c>
      <c r="G1056" s="167" t="s">
        <v>9398</v>
      </c>
      <c r="H1056" s="61" t="s">
        <v>6988</v>
      </c>
      <c r="I1056" s="167" t="s">
        <v>9269</v>
      </c>
      <c r="J1056" s="63" t="str">
        <f t="shared" si="80"/>
        <v>IC.IT.061606</v>
      </c>
      <c r="K1056" s="61" t="s">
        <v>12175</v>
      </c>
      <c r="L1056" s="167" t="str">
        <f t="shared" si="81"/>
        <v>Flank, right</v>
      </c>
      <c r="M1056" s="168" t="str">
        <f t="shared" si="82"/>
        <v>PI.IC.IT.061606.01</v>
      </c>
      <c r="N1056" s="168"/>
      <c r="O1056" s="168" t="str">
        <f t="shared" si="83"/>
        <v>PH.IC.IT.061606.01</v>
      </c>
      <c r="Q1056" s="168" t="str">
        <f t="shared" si="84"/>
        <v>CL.IC.IT.061606.01</v>
      </c>
    </row>
    <row r="1057" spans="1:45" s="167" customFormat="1" ht="15">
      <c r="A1057" s="167" t="s">
        <v>9344</v>
      </c>
      <c r="C1057" s="61" t="s">
        <v>6988</v>
      </c>
      <c r="E1057" s="61" t="s">
        <v>7863</v>
      </c>
      <c r="F1057" s="167" t="s">
        <v>8945</v>
      </c>
      <c r="G1057" s="167" t="s">
        <v>9558</v>
      </c>
      <c r="H1057" s="61" t="s">
        <v>573</v>
      </c>
      <c r="I1057" s="167" t="s">
        <v>9559</v>
      </c>
      <c r="J1057" s="63" t="str">
        <f t="shared" si="80"/>
        <v>IC.IT.061607</v>
      </c>
      <c r="K1057" s="61" t="s">
        <v>12175</v>
      </c>
      <c r="L1057" s="167" t="str">
        <f t="shared" si="81"/>
        <v>Flank, left</v>
      </c>
      <c r="M1057" s="168" t="str">
        <f t="shared" si="82"/>
        <v>PI.IC.IT.061607.01</v>
      </c>
      <c r="N1057" s="168"/>
      <c r="O1057" s="168" t="str">
        <f t="shared" si="83"/>
        <v>PH.IC.IT.061607.01</v>
      </c>
      <c r="Q1057" s="168" t="str">
        <f t="shared" si="84"/>
        <v>CL.IC.IT.061607.01</v>
      </c>
    </row>
    <row r="1058" spans="1:45" s="167" customFormat="1" ht="15">
      <c r="A1058" s="167" t="s">
        <v>9344</v>
      </c>
      <c r="C1058" s="61" t="s">
        <v>6988</v>
      </c>
      <c r="E1058" s="61" t="s">
        <v>7863</v>
      </c>
      <c r="F1058" s="167" t="s">
        <v>8945</v>
      </c>
      <c r="G1058" s="167" t="s">
        <v>9138</v>
      </c>
      <c r="H1058" s="61" t="s">
        <v>92</v>
      </c>
      <c r="I1058" s="167" t="s">
        <v>9138</v>
      </c>
      <c r="J1058" s="63" t="str">
        <f t="shared" si="80"/>
        <v>IC.IT.061608</v>
      </c>
      <c r="K1058" s="61" t="s">
        <v>12175</v>
      </c>
      <c r="L1058" s="167" t="str">
        <f t="shared" si="81"/>
        <v>Midline</v>
      </c>
      <c r="M1058" s="168" t="str">
        <f t="shared" si="82"/>
        <v>PI.IC.IT.061608.01</v>
      </c>
      <c r="N1058" s="168"/>
      <c r="O1058" s="168" t="str">
        <f t="shared" si="83"/>
        <v>PH.IC.IT.061608.01</v>
      </c>
      <c r="Q1058" s="168" t="str">
        <f t="shared" si="84"/>
        <v>CL.IC.IT.061608.01</v>
      </c>
      <c r="R1058" s="167" t="s">
        <v>12465</v>
      </c>
      <c r="S1058" s="167">
        <v>166</v>
      </c>
    </row>
    <row r="1059" spans="1:45" s="167" customFormat="1" ht="15">
      <c r="A1059" s="167" t="s">
        <v>9344</v>
      </c>
      <c r="C1059" s="61" t="s">
        <v>1610</v>
      </c>
      <c r="E1059" s="61" t="s">
        <v>595</v>
      </c>
      <c r="F1059" s="167" t="s">
        <v>1840</v>
      </c>
      <c r="G1059" s="167" t="s">
        <v>13289</v>
      </c>
      <c r="H1059" s="61" t="s">
        <v>1608</v>
      </c>
      <c r="I1059" s="167" t="s">
        <v>1607</v>
      </c>
      <c r="J1059" s="63" t="str">
        <f t="shared" si="80"/>
        <v>IC.IT.061609</v>
      </c>
      <c r="K1059" s="61" t="s">
        <v>12906</v>
      </c>
      <c r="L1059" s="167" t="str">
        <f t="shared" si="81"/>
        <v>Laparoscopic</v>
      </c>
      <c r="M1059" s="168" t="str">
        <f t="shared" si="82"/>
        <v>PI.IC.IT.061609.01</v>
      </c>
      <c r="N1059" s="168"/>
      <c r="O1059" s="168" t="str">
        <f t="shared" si="83"/>
        <v>PH.IC.IT.061609.01</v>
      </c>
      <c r="Q1059" s="168" t="str">
        <f t="shared" si="84"/>
        <v>CL.IC.IT.061609.01</v>
      </c>
    </row>
    <row r="1060" spans="1:45" s="167" customFormat="1" ht="15">
      <c r="A1060" s="176" t="s">
        <v>9344</v>
      </c>
      <c r="B1060" s="176"/>
      <c r="C1060" s="177" t="s">
        <v>12212</v>
      </c>
      <c r="D1060" s="176"/>
      <c r="E1060" s="177" t="s">
        <v>7863</v>
      </c>
      <c r="F1060" s="176" t="s">
        <v>1840</v>
      </c>
      <c r="G1060" s="176" t="s">
        <v>14489</v>
      </c>
      <c r="H1060" s="177" t="s">
        <v>11829</v>
      </c>
      <c r="I1060" s="176" t="s">
        <v>14489</v>
      </c>
      <c r="J1060" s="178" t="str">
        <f t="shared" si="80"/>
        <v>IC.IT.061610</v>
      </c>
      <c r="K1060" s="177" t="s">
        <v>12175</v>
      </c>
      <c r="L1060" s="176" t="str">
        <f t="shared" si="81"/>
        <v>Umbilical</v>
      </c>
      <c r="M1060" s="179" t="str">
        <f t="shared" si="82"/>
        <v>PI.IC.IT.061610.01</v>
      </c>
      <c r="N1060" s="179"/>
      <c r="O1060" s="179" t="str">
        <f t="shared" si="83"/>
        <v>PH.IC.IT.061610.01</v>
      </c>
      <c r="P1060" s="176"/>
      <c r="Q1060" s="179" t="str">
        <f t="shared" si="84"/>
        <v>CL.IC.IT.061610.01</v>
      </c>
      <c r="R1060" s="176"/>
      <c r="S1060" s="176"/>
      <c r="T1060" s="176"/>
      <c r="U1060" s="176"/>
      <c r="V1060" s="176"/>
      <c r="W1060" s="176"/>
      <c r="X1060" s="176"/>
      <c r="Y1060" s="176"/>
      <c r="Z1060" s="176"/>
      <c r="AA1060" s="176"/>
      <c r="AB1060" s="176"/>
      <c r="AC1060" s="176"/>
      <c r="AD1060" s="176"/>
      <c r="AE1060" s="176"/>
      <c r="AF1060" s="176"/>
      <c r="AG1060" s="176"/>
      <c r="AH1060" s="176"/>
      <c r="AI1060" s="176"/>
      <c r="AJ1060" s="176"/>
      <c r="AK1060" s="176"/>
      <c r="AL1060" s="176"/>
      <c r="AM1060" s="176"/>
      <c r="AN1060" s="176"/>
      <c r="AO1060" s="176"/>
      <c r="AP1060" s="176"/>
      <c r="AQ1060" s="176"/>
      <c r="AR1060" s="176" t="s">
        <v>12773</v>
      </c>
      <c r="AS1060" s="176">
        <v>1654</v>
      </c>
    </row>
    <row r="1061" spans="1:45" s="167" customFormat="1" ht="15">
      <c r="A1061" s="167" t="s">
        <v>9344</v>
      </c>
      <c r="C1061" s="61" t="s">
        <v>6988</v>
      </c>
      <c r="D1061" s="167" t="s">
        <v>9560</v>
      </c>
      <c r="E1061" s="61" t="s">
        <v>6777</v>
      </c>
      <c r="F1061" s="167" t="s">
        <v>8830</v>
      </c>
      <c r="G1061" s="167" t="s">
        <v>9562</v>
      </c>
      <c r="H1061" s="61" t="s">
        <v>1702</v>
      </c>
      <c r="I1061" s="167" t="s">
        <v>9563</v>
      </c>
      <c r="J1061" s="63" t="str">
        <f t="shared" si="80"/>
        <v>IC.IT.061701</v>
      </c>
      <c r="K1061" s="61" t="s">
        <v>1702</v>
      </c>
      <c r="L1061" s="167" t="str">
        <f t="shared" si="81"/>
        <v>Axilla, right</v>
      </c>
      <c r="M1061" s="168" t="str">
        <f t="shared" si="82"/>
        <v>PI.IC.IT.061701.01</v>
      </c>
      <c r="N1061" s="168"/>
      <c r="O1061" s="168" t="str">
        <f t="shared" si="83"/>
        <v>PH.IC.IT.061701.01</v>
      </c>
      <c r="Q1061" s="168" t="str">
        <f t="shared" si="84"/>
        <v>CL.IC.IT.061701.01</v>
      </c>
    </row>
    <row r="1062" spans="1:45" s="167" customFormat="1" ht="15">
      <c r="A1062" s="167" t="s">
        <v>9344</v>
      </c>
      <c r="C1062" s="61" t="s">
        <v>6988</v>
      </c>
      <c r="E1062" s="61" t="s">
        <v>6777</v>
      </c>
      <c r="F1062" s="167" t="s">
        <v>8830</v>
      </c>
      <c r="G1062" s="167" t="s">
        <v>9564</v>
      </c>
      <c r="H1062" s="61" t="s">
        <v>115</v>
      </c>
      <c r="I1062" s="167" t="s">
        <v>9565</v>
      </c>
      <c r="J1062" s="63" t="str">
        <f t="shared" si="80"/>
        <v>IC.IT.061702</v>
      </c>
      <c r="K1062" s="61" t="s">
        <v>1702</v>
      </c>
      <c r="L1062" s="167" t="str">
        <f t="shared" si="81"/>
        <v>Axilla, left</v>
      </c>
      <c r="M1062" s="168" t="str">
        <f t="shared" si="82"/>
        <v>PI.IC.IT.061702.01</v>
      </c>
      <c r="N1062" s="168"/>
      <c r="O1062" s="168" t="str">
        <f t="shared" si="83"/>
        <v>PH.IC.IT.061702.01</v>
      </c>
      <c r="Q1062" s="168" t="str">
        <f t="shared" si="84"/>
        <v>CL.IC.IT.061702.01</v>
      </c>
    </row>
    <row r="1063" spans="1:45" s="167" customFormat="1" ht="15">
      <c r="A1063" s="167" t="s">
        <v>9344</v>
      </c>
      <c r="C1063" s="61" t="s">
        <v>6988</v>
      </c>
      <c r="E1063" s="61" t="s">
        <v>6777</v>
      </c>
      <c r="F1063" s="167" t="s">
        <v>8830</v>
      </c>
      <c r="G1063" s="167" t="s">
        <v>9566</v>
      </c>
      <c r="H1063" s="61" t="s">
        <v>0</v>
      </c>
      <c r="I1063" s="167" t="s">
        <v>9567</v>
      </c>
      <c r="J1063" s="63" t="str">
        <f t="shared" si="80"/>
        <v>IC.IT.061703</v>
      </c>
      <c r="K1063" s="61" t="s">
        <v>1702</v>
      </c>
      <c r="L1063" s="167" t="str">
        <f t="shared" si="81"/>
        <v>Arm upper, right</v>
      </c>
      <c r="M1063" s="168" t="str">
        <f t="shared" si="82"/>
        <v>PI.IC.IT.061703.01</v>
      </c>
      <c r="N1063" s="168"/>
      <c r="O1063" s="168" t="str">
        <f t="shared" si="83"/>
        <v>PH.IC.IT.061703.01</v>
      </c>
      <c r="Q1063" s="168" t="str">
        <f t="shared" si="84"/>
        <v>CL.IC.IT.061703.01</v>
      </c>
    </row>
    <row r="1064" spans="1:45" s="167" customFormat="1" ht="15">
      <c r="A1064" s="167" t="s">
        <v>9344</v>
      </c>
      <c r="C1064" s="61" t="s">
        <v>6988</v>
      </c>
      <c r="E1064" s="61" t="s">
        <v>6777</v>
      </c>
      <c r="F1064" s="167" t="s">
        <v>8830</v>
      </c>
      <c r="G1064" s="167" t="s">
        <v>9568</v>
      </c>
      <c r="H1064" s="61" t="s">
        <v>11</v>
      </c>
      <c r="I1064" s="167" t="s">
        <v>9711</v>
      </c>
      <c r="J1064" s="63" t="str">
        <f t="shared" si="80"/>
        <v>IC.IT.061704</v>
      </c>
      <c r="K1064" s="61" t="s">
        <v>1702</v>
      </c>
      <c r="L1064" s="167" t="str">
        <f t="shared" si="81"/>
        <v>Arm upper, left</v>
      </c>
      <c r="M1064" s="168" t="str">
        <f t="shared" si="82"/>
        <v>PI.IC.IT.061704.01</v>
      </c>
      <c r="N1064" s="168"/>
      <c r="O1064" s="168" t="str">
        <f t="shared" si="83"/>
        <v>PH.IC.IT.061704.01</v>
      </c>
      <c r="Q1064" s="168" t="str">
        <f t="shared" si="84"/>
        <v>CL.IC.IT.061704.01</v>
      </c>
    </row>
    <row r="1065" spans="1:45" s="167" customFormat="1" ht="15">
      <c r="A1065" s="167" t="s">
        <v>9344</v>
      </c>
      <c r="C1065" s="61" t="s">
        <v>6988</v>
      </c>
      <c r="E1065" s="61" t="s">
        <v>6777</v>
      </c>
      <c r="F1065" s="167" t="s">
        <v>8830</v>
      </c>
      <c r="G1065" s="167" t="s">
        <v>9712</v>
      </c>
      <c r="H1065" s="61" t="s">
        <v>212</v>
      </c>
      <c r="I1065" s="167" t="s">
        <v>9713</v>
      </c>
      <c r="J1065" s="63" t="str">
        <f t="shared" si="80"/>
        <v>IC.IT.061705</v>
      </c>
      <c r="K1065" s="61" t="s">
        <v>1702</v>
      </c>
      <c r="L1065" s="167" t="str">
        <f t="shared" si="81"/>
        <v>Elbow, right</v>
      </c>
      <c r="M1065" s="168" t="str">
        <f t="shared" si="82"/>
        <v>PI.IC.IT.061705.01</v>
      </c>
      <c r="N1065" s="168"/>
      <c r="O1065" s="168" t="str">
        <f t="shared" si="83"/>
        <v>PH.IC.IT.061705.01</v>
      </c>
      <c r="Q1065" s="168" t="str">
        <f t="shared" si="84"/>
        <v>CL.IC.IT.061705.01</v>
      </c>
    </row>
    <row r="1066" spans="1:45" s="167" customFormat="1" ht="15">
      <c r="A1066" s="167" t="s">
        <v>9344</v>
      </c>
      <c r="C1066" s="61" t="s">
        <v>6988</v>
      </c>
      <c r="E1066" s="61" t="s">
        <v>6777</v>
      </c>
      <c r="F1066" s="167" t="s">
        <v>8830</v>
      </c>
      <c r="G1066" s="167" t="s">
        <v>9714</v>
      </c>
      <c r="H1066" s="61" t="s">
        <v>6988</v>
      </c>
      <c r="I1066" s="167" t="s">
        <v>9715</v>
      </c>
      <c r="J1066" s="63" t="str">
        <f t="shared" si="80"/>
        <v>IC.IT.061706</v>
      </c>
      <c r="K1066" s="61" t="s">
        <v>1702</v>
      </c>
      <c r="L1066" s="167" t="str">
        <f t="shared" si="81"/>
        <v>Elbow, left</v>
      </c>
      <c r="M1066" s="168" t="str">
        <f t="shared" si="82"/>
        <v>PI.IC.IT.061706.01</v>
      </c>
      <c r="N1066" s="168"/>
      <c r="O1066" s="168" t="str">
        <f t="shared" si="83"/>
        <v>PH.IC.IT.061706.01</v>
      </c>
      <c r="Q1066" s="168" t="str">
        <f t="shared" si="84"/>
        <v>CL.IC.IT.061706.01</v>
      </c>
    </row>
    <row r="1067" spans="1:45" s="167" customFormat="1" ht="15">
      <c r="A1067" s="167" t="s">
        <v>9344</v>
      </c>
      <c r="C1067" s="61" t="s">
        <v>6988</v>
      </c>
      <c r="E1067" s="61" t="s">
        <v>12462</v>
      </c>
      <c r="F1067" s="167" t="s">
        <v>8830</v>
      </c>
      <c r="G1067" s="167" t="s">
        <v>9716</v>
      </c>
      <c r="H1067" s="61" t="s">
        <v>573</v>
      </c>
      <c r="I1067" s="167" t="s">
        <v>9717</v>
      </c>
      <c r="J1067" s="63" t="str">
        <f t="shared" si="80"/>
        <v>IC.IT.061707</v>
      </c>
      <c r="K1067" s="61" t="s">
        <v>12175</v>
      </c>
      <c r="L1067" s="167" t="str">
        <f t="shared" si="81"/>
        <v>Forearm, right</v>
      </c>
      <c r="M1067" s="168" t="str">
        <f t="shared" si="82"/>
        <v>PI.IC.IT.061707.01</v>
      </c>
      <c r="N1067" s="168"/>
      <c r="O1067" s="168" t="str">
        <f t="shared" si="83"/>
        <v>PH.IC.IT.061707.01</v>
      </c>
      <c r="Q1067" s="168" t="str">
        <f t="shared" si="84"/>
        <v>CL.IC.IT.061707.01</v>
      </c>
    </row>
    <row r="1068" spans="1:45" s="167" customFormat="1" ht="15">
      <c r="A1068" s="167" t="s">
        <v>9344</v>
      </c>
      <c r="C1068" s="61" t="s">
        <v>6988</v>
      </c>
      <c r="E1068" s="61" t="s">
        <v>12462</v>
      </c>
      <c r="F1068" s="167" t="s">
        <v>8830</v>
      </c>
      <c r="G1068" s="167" t="s">
        <v>9718</v>
      </c>
      <c r="H1068" s="61" t="s">
        <v>92</v>
      </c>
      <c r="I1068" s="167" t="s">
        <v>9719</v>
      </c>
      <c r="J1068" s="63" t="str">
        <f t="shared" si="80"/>
        <v>IC.IT.061708</v>
      </c>
      <c r="K1068" s="61" t="s">
        <v>12175</v>
      </c>
      <c r="L1068" s="167" t="str">
        <f t="shared" si="81"/>
        <v>Forearm, left</v>
      </c>
      <c r="M1068" s="168" t="str">
        <f t="shared" si="82"/>
        <v>PI.IC.IT.061708.01</v>
      </c>
      <c r="N1068" s="168"/>
      <c r="O1068" s="168" t="str">
        <f t="shared" si="83"/>
        <v>PH.IC.IT.061708.01</v>
      </c>
      <c r="Q1068" s="168" t="str">
        <f t="shared" si="84"/>
        <v>CL.IC.IT.061708.01</v>
      </c>
    </row>
    <row r="1069" spans="1:45" s="167" customFormat="1" ht="15">
      <c r="A1069" s="167" t="s">
        <v>9344</v>
      </c>
      <c r="C1069" s="61" t="s">
        <v>6988</v>
      </c>
      <c r="E1069" s="61" t="s">
        <v>12462</v>
      </c>
      <c r="F1069" s="167" t="s">
        <v>8830</v>
      </c>
      <c r="G1069" s="167" t="s">
        <v>9720</v>
      </c>
      <c r="H1069" s="61" t="s">
        <v>93</v>
      </c>
      <c r="I1069" s="167" t="s">
        <v>9721</v>
      </c>
      <c r="J1069" s="63" t="str">
        <f t="shared" si="80"/>
        <v>IC.IT.061709</v>
      </c>
      <c r="K1069" s="61" t="s">
        <v>12175</v>
      </c>
      <c r="L1069" s="167" t="str">
        <f t="shared" si="81"/>
        <v>Wrist, right</v>
      </c>
      <c r="M1069" s="168" t="str">
        <f t="shared" si="82"/>
        <v>PI.IC.IT.061709.01</v>
      </c>
      <c r="N1069" s="168"/>
      <c r="O1069" s="168" t="str">
        <f t="shared" si="83"/>
        <v>PH.IC.IT.061709.01</v>
      </c>
      <c r="Q1069" s="168" t="str">
        <f t="shared" si="84"/>
        <v>CL.IC.IT.061709.01</v>
      </c>
    </row>
    <row r="1070" spans="1:45" s="167" customFormat="1" ht="15">
      <c r="A1070" s="167" t="s">
        <v>9344</v>
      </c>
      <c r="C1070" s="61" t="s">
        <v>6988</v>
      </c>
      <c r="E1070" s="61" t="s">
        <v>12462</v>
      </c>
      <c r="F1070" s="167" t="s">
        <v>8830</v>
      </c>
      <c r="G1070" s="167" t="s">
        <v>9722</v>
      </c>
      <c r="H1070" s="61" t="s">
        <v>3188</v>
      </c>
      <c r="I1070" s="167" t="s">
        <v>9569</v>
      </c>
      <c r="J1070" s="63" t="str">
        <f t="shared" si="80"/>
        <v>IC.IT.061710</v>
      </c>
      <c r="K1070" s="61" t="s">
        <v>12175</v>
      </c>
      <c r="L1070" s="167" t="str">
        <f t="shared" si="81"/>
        <v>Wrist, left</v>
      </c>
      <c r="M1070" s="168" t="str">
        <f t="shared" si="82"/>
        <v>PI.IC.IT.061710.01</v>
      </c>
      <c r="N1070" s="168"/>
      <c r="O1070" s="168" t="str">
        <f t="shared" si="83"/>
        <v>PH.IC.IT.061710.01</v>
      </c>
      <c r="Q1070" s="168" t="str">
        <f t="shared" si="84"/>
        <v>CL.IC.IT.061710.01</v>
      </c>
    </row>
    <row r="1071" spans="1:45" s="167" customFormat="1" ht="15">
      <c r="A1071" s="167" t="s">
        <v>9344</v>
      </c>
      <c r="C1071" s="61" t="s">
        <v>6988</v>
      </c>
      <c r="E1071" s="61" t="s">
        <v>12462</v>
      </c>
      <c r="F1071" s="167" t="s">
        <v>8830</v>
      </c>
      <c r="G1071" s="167" t="s">
        <v>9437</v>
      </c>
      <c r="H1071" s="61" t="s">
        <v>153</v>
      </c>
      <c r="I1071" s="167" t="s">
        <v>9438</v>
      </c>
      <c r="J1071" s="63" t="str">
        <f t="shared" si="80"/>
        <v>IC.IT.061712</v>
      </c>
      <c r="K1071" s="61" t="s">
        <v>12175</v>
      </c>
      <c r="L1071" s="167" t="str">
        <f t="shared" si="81"/>
        <v>Hand, right</v>
      </c>
      <c r="M1071" s="168" t="str">
        <f t="shared" si="82"/>
        <v>PI.IC.IT.061712.01</v>
      </c>
      <c r="N1071" s="168"/>
      <c r="O1071" s="168" t="str">
        <f t="shared" si="83"/>
        <v>PH.IC.IT.061712.01</v>
      </c>
      <c r="Q1071" s="168" t="str">
        <f t="shared" si="84"/>
        <v>CL.IC.IT.061712.01</v>
      </c>
    </row>
    <row r="1072" spans="1:45" s="167" customFormat="1" ht="15">
      <c r="A1072" s="167" t="s">
        <v>9344</v>
      </c>
      <c r="C1072" s="61" t="s">
        <v>6988</v>
      </c>
      <c r="E1072" s="61" t="s">
        <v>12462</v>
      </c>
      <c r="F1072" s="167" t="s">
        <v>8830</v>
      </c>
      <c r="G1072" s="167" t="s">
        <v>9444</v>
      </c>
      <c r="H1072" s="61" t="s">
        <v>215</v>
      </c>
      <c r="I1072" s="167" t="s">
        <v>9445</v>
      </c>
      <c r="J1072" s="63" t="str">
        <f t="shared" si="80"/>
        <v>IC.IT.061713</v>
      </c>
      <c r="K1072" s="61" t="s">
        <v>12175</v>
      </c>
      <c r="L1072" s="167" t="str">
        <f t="shared" si="81"/>
        <v>Hand, left</v>
      </c>
      <c r="M1072" s="168" t="str">
        <f t="shared" si="82"/>
        <v>PI.IC.IT.061713.01</v>
      </c>
      <c r="N1072" s="168"/>
      <c r="O1072" s="168" t="str">
        <f t="shared" si="83"/>
        <v>PH.IC.IT.061713.01</v>
      </c>
      <c r="Q1072" s="168" t="str">
        <f t="shared" si="84"/>
        <v>CL.IC.IT.061713.01</v>
      </c>
    </row>
    <row r="1073" spans="1:17" s="167" customFormat="1" ht="15">
      <c r="A1073" s="167" t="s">
        <v>9344</v>
      </c>
      <c r="C1073" s="61" t="s">
        <v>6988</v>
      </c>
      <c r="E1073" s="61" t="s">
        <v>12462</v>
      </c>
      <c r="F1073" s="167" t="s">
        <v>8830</v>
      </c>
      <c r="G1073" s="167" t="s">
        <v>9574</v>
      </c>
      <c r="H1073" s="61" t="s">
        <v>4082</v>
      </c>
      <c r="I1073" s="167" t="s">
        <v>9575</v>
      </c>
      <c r="J1073" s="63" t="str">
        <f t="shared" si="80"/>
        <v>IC.IT.061714</v>
      </c>
      <c r="K1073" s="61" t="s">
        <v>12175</v>
      </c>
      <c r="L1073" s="167" t="str">
        <f t="shared" si="81"/>
        <v>Finger(s), right: specify</v>
      </c>
      <c r="M1073" s="168" t="str">
        <f t="shared" si="82"/>
        <v>PI.IC.IT.061714.01</v>
      </c>
      <c r="N1073" s="168"/>
      <c r="O1073" s="168" t="str">
        <f t="shared" si="83"/>
        <v>PH.IC.IT.061714.01</v>
      </c>
      <c r="Q1073" s="168" t="str">
        <f t="shared" si="84"/>
        <v>CL.IC.IT.061714.01</v>
      </c>
    </row>
    <row r="1074" spans="1:17" s="167" customFormat="1" ht="15">
      <c r="A1074" s="167" t="s">
        <v>9344</v>
      </c>
      <c r="C1074" s="61" t="s">
        <v>6988</v>
      </c>
      <c r="E1074" s="61" t="s">
        <v>12462</v>
      </c>
      <c r="F1074" s="167" t="s">
        <v>8830</v>
      </c>
      <c r="G1074" s="167" t="s">
        <v>9576</v>
      </c>
      <c r="H1074" s="61" t="s">
        <v>594</v>
      </c>
      <c r="I1074" s="167" t="s">
        <v>9577</v>
      </c>
      <c r="J1074" s="63" t="str">
        <f t="shared" si="80"/>
        <v>IC.IT.061715</v>
      </c>
      <c r="K1074" s="61" t="s">
        <v>12175</v>
      </c>
      <c r="L1074" s="167" t="str">
        <f t="shared" si="81"/>
        <v>Finger(s), left:  specify</v>
      </c>
      <c r="M1074" s="168" t="str">
        <f t="shared" si="82"/>
        <v>PI.IC.IT.061715.01</v>
      </c>
      <c r="N1074" s="168"/>
      <c r="O1074" s="168" t="str">
        <f t="shared" si="83"/>
        <v>PH.IC.IT.061715.01</v>
      </c>
      <c r="Q1074" s="168" t="str">
        <f t="shared" si="84"/>
        <v>CL.IC.IT.061715.01</v>
      </c>
    </row>
    <row r="1075" spans="1:17" s="167" customFormat="1" ht="15">
      <c r="A1075" s="167" t="s">
        <v>9344</v>
      </c>
      <c r="C1075" s="61" t="s">
        <v>6988</v>
      </c>
      <c r="E1075" s="61" t="s">
        <v>12462</v>
      </c>
      <c r="F1075" s="167" t="s">
        <v>8830</v>
      </c>
      <c r="G1075" s="167" t="s">
        <v>9578</v>
      </c>
      <c r="H1075" s="61" t="s">
        <v>7863</v>
      </c>
      <c r="I1075" s="167" t="s">
        <v>9579</v>
      </c>
      <c r="J1075" s="63" t="str">
        <f t="shared" si="80"/>
        <v>IC.IT.061716</v>
      </c>
      <c r="K1075" s="61" t="s">
        <v>12175</v>
      </c>
      <c r="L1075" s="167" t="str">
        <f t="shared" si="81"/>
        <v>Thigh, right</v>
      </c>
      <c r="M1075" s="168" t="str">
        <f t="shared" si="82"/>
        <v>PI.IC.IT.061716.01</v>
      </c>
      <c r="N1075" s="168"/>
      <c r="O1075" s="168" t="str">
        <f t="shared" si="83"/>
        <v>PH.IC.IT.061716.01</v>
      </c>
      <c r="Q1075" s="168" t="str">
        <f t="shared" si="84"/>
        <v>CL.IC.IT.061716.01</v>
      </c>
    </row>
    <row r="1076" spans="1:17" s="167" customFormat="1" ht="15">
      <c r="A1076" s="167" t="s">
        <v>9344</v>
      </c>
      <c r="C1076" s="61" t="s">
        <v>6988</v>
      </c>
      <c r="E1076" s="61" t="s">
        <v>12462</v>
      </c>
      <c r="F1076" s="167" t="s">
        <v>8830</v>
      </c>
      <c r="G1076" s="167" t="s">
        <v>9580</v>
      </c>
      <c r="H1076" s="61" t="s">
        <v>12462</v>
      </c>
      <c r="I1076" s="167" t="s">
        <v>9581</v>
      </c>
      <c r="J1076" s="63" t="str">
        <f t="shared" si="80"/>
        <v>IC.IT.061717</v>
      </c>
      <c r="K1076" s="61" t="s">
        <v>12175</v>
      </c>
      <c r="L1076" s="167" t="str">
        <f t="shared" si="81"/>
        <v>Thigh, left</v>
      </c>
      <c r="M1076" s="168" t="str">
        <f t="shared" si="82"/>
        <v>PI.IC.IT.061717.01</v>
      </c>
      <c r="N1076" s="168"/>
      <c r="O1076" s="168" t="str">
        <f t="shared" si="83"/>
        <v>PH.IC.IT.061717.01</v>
      </c>
      <c r="Q1076" s="168" t="str">
        <f t="shared" si="84"/>
        <v>CL.IC.IT.061717.01</v>
      </c>
    </row>
    <row r="1077" spans="1:17" s="167" customFormat="1" ht="15">
      <c r="A1077" s="167" t="s">
        <v>9344</v>
      </c>
      <c r="C1077" s="61" t="s">
        <v>6988</v>
      </c>
      <c r="E1077" s="61" t="s">
        <v>12462</v>
      </c>
      <c r="F1077" s="167" t="s">
        <v>8830</v>
      </c>
      <c r="G1077" s="167" t="s">
        <v>9730</v>
      </c>
      <c r="H1077" s="61" t="s">
        <v>12602</v>
      </c>
      <c r="I1077" s="167" t="s">
        <v>9731</v>
      </c>
      <c r="J1077" s="63" t="str">
        <f t="shared" si="80"/>
        <v>IC.IT.061718</v>
      </c>
      <c r="K1077" s="61" t="s">
        <v>12175</v>
      </c>
      <c r="L1077" s="167" t="str">
        <f t="shared" si="81"/>
        <v>Knee, right</v>
      </c>
      <c r="M1077" s="168" t="str">
        <f t="shared" si="82"/>
        <v>PI.IC.IT.061718.01</v>
      </c>
      <c r="N1077" s="168"/>
      <c r="O1077" s="168" t="str">
        <f t="shared" si="83"/>
        <v>PH.IC.IT.061718.01</v>
      </c>
      <c r="Q1077" s="168" t="str">
        <f t="shared" si="84"/>
        <v>CL.IC.IT.061718.01</v>
      </c>
    </row>
    <row r="1078" spans="1:17" s="167" customFormat="1" ht="15">
      <c r="A1078" s="167" t="s">
        <v>9344</v>
      </c>
      <c r="C1078" s="61" t="s">
        <v>6988</v>
      </c>
      <c r="E1078" s="61" t="s">
        <v>12462</v>
      </c>
      <c r="F1078" s="167" t="s">
        <v>8830</v>
      </c>
      <c r="G1078" s="167" t="s">
        <v>9732</v>
      </c>
      <c r="H1078" s="61" t="s">
        <v>12604</v>
      </c>
      <c r="I1078" s="167" t="s">
        <v>9733</v>
      </c>
      <c r="J1078" s="63" t="str">
        <f t="shared" si="80"/>
        <v>IC.IT.061719</v>
      </c>
      <c r="K1078" s="61" t="s">
        <v>12175</v>
      </c>
      <c r="L1078" s="167" t="str">
        <f t="shared" si="81"/>
        <v>Knee, left</v>
      </c>
      <c r="M1078" s="168" t="str">
        <f t="shared" si="82"/>
        <v>PI.IC.IT.061719.01</v>
      </c>
      <c r="N1078" s="168"/>
      <c r="O1078" s="168" t="str">
        <f t="shared" si="83"/>
        <v>PH.IC.IT.061719.01</v>
      </c>
      <c r="Q1078" s="168" t="str">
        <f t="shared" si="84"/>
        <v>CL.IC.IT.061719.01</v>
      </c>
    </row>
    <row r="1079" spans="1:17" s="167" customFormat="1" ht="15">
      <c r="A1079" s="167" t="s">
        <v>9344</v>
      </c>
      <c r="C1079" s="61" t="s">
        <v>6988</v>
      </c>
      <c r="E1079" s="61" t="s">
        <v>12462</v>
      </c>
      <c r="F1079" s="167" t="s">
        <v>8830</v>
      </c>
      <c r="G1079" s="167" t="s">
        <v>9734</v>
      </c>
      <c r="H1079" s="61" t="s">
        <v>1000</v>
      </c>
      <c r="I1079" s="167" t="s">
        <v>9735</v>
      </c>
      <c r="J1079" s="63" t="str">
        <f t="shared" si="80"/>
        <v>IC.IT.061720</v>
      </c>
      <c r="K1079" s="61" t="s">
        <v>12175</v>
      </c>
      <c r="L1079" s="167" t="str">
        <f t="shared" si="81"/>
        <v>Calf, right</v>
      </c>
      <c r="M1079" s="168" t="str">
        <f t="shared" si="82"/>
        <v>PI.IC.IT.061720.01</v>
      </c>
      <c r="N1079" s="168"/>
      <c r="O1079" s="168" t="str">
        <f t="shared" si="83"/>
        <v>PH.IC.IT.061720.01</v>
      </c>
      <c r="Q1079" s="168" t="str">
        <f t="shared" si="84"/>
        <v>CL.IC.IT.061720.01</v>
      </c>
    </row>
    <row r="1080" spans="1:17" s="167" customFormat="1" ht="15">
      <c r="A1080" s="167" t="s">
        <v>9344</v>
      </c>
      <c r="C1080" s="61" t="s">
        <v>6988</v>
      </c>
      <c r="E1080" s="61" t="s">
        <v>12462</v>
      </c>
      <c r="F1080" s="167" t="s">
        <v>8830</v>
      </c>
      <c r="G1080" s="167" t="s">
        <v>9736</v>
      </c>
      <c r="H1080" s="61" t="s">
        <v>8039</v>
      </c>
      <c r="I1080" s="167" t="s">
        <v>9737</v>
      </c>
      <c r="J1080" s="63" t="str">
        <f t="shared" si="80"/>
        <v>IC.IT.061721</v>
      </c>
      <c r="K1080" s="61" t="s">
        <v>12175</v>
      </c>
      <c r="L1080" s="167" t="str">
        <f t="shared" si="81"/>
        <v>Calf, left</v>
      </c>
      <c r="M1080" s="168" t="str">
        <f t="shared" si="82"/>
        <v>PI.IC.IT.061721.01</v>
      </c>
      <c r="N1080" s="168"/>
      <c r="O1080" s="168" t="str">
        <f t="shared" si="83"/>
        <v>PH.IC.IT.061721.01</v>
      </c>
      <c r="Q1080" s="168" t="str">
        <f t="shared" si="84"/>
        <v>CL.IC.IT.061721.01</v>
      </c>
    </row>
    <row r="1081" spans="1:17" s="167" customFormat="1" ht="15">
      <c r="A1081" s="167" t="s">
        <v>9344</v>
      </c>
      <c r="C1081" s="61" t="s">
        <v>6988</v>
      </c>
      <c r="E1081" s="61" t="s">
        <v>12462</v>
      </c>
      <c r="F1081" s="167" t="s">
        <v>8830</v>
      </c>
      <c r="G1081" s="167" t="s">
        <v>9878</v>
      </c>
      <c r="H1081" s="61" t="s">
        <v>7874</v>
      </c>
      <c r="I1081" s="167" t="s">
        <v>9879</v>
      </c>
      <c r="J1081" s="63" t="str">
        <f t="shared" si="80"/>
        <v>IC.IT.061722</v>
      </c>
      <c r="K1081" s="61" t="s">
        <v>12175</v>
      </c>
      <c r="L1081" s="167" t="str">
        <f t="shared" si="81"/>
        <v>Ankle, right</v>
      </c>
      <c r="M1081" s="168" t="str">
        <f t="shared" si="82"/>
        <v>PI.IC.IT.061722.01</v>
      </c>
      <c r="N1081" s="168"/>
      <c r="O1081" s="168" t="str">
        <f t="shared" si="83"/>
        <v>PH.IC.IT.061722.01</v>
      </c>
      <c r="Q1081" s="168" t="str">
        <f t="shared" si="84"/>
        <v>CL.IC.IT.061722.01</v>
      </c>
    </row>
    <row r="1082" spans="1:17" s="167" customFormat="1" ht="15">
      <c r="A1082" s="167" t="s">
        <v>9344</v>
      </c>
      <c r="C1082" s="61" t="s">
        <v>6988</v>
      </c>
      <c r="E1082" s="61" t="s">
        <v>12462</v>
      </c>
      <c r="F1082" s="167" t="s">
        <v>8830</v>
      </c>
      <c r="G1082" s="167" t="s">
        <v>9880</v>
      </c>
      <c r="H1082" s="61" t="s">
        <v>7876</v>
      </c>
      <c r="I1082" s="167" t="s">
        <v>9588</v>
      </c>
      <c r="J1082" s="63" t="str">
        <f t="shared" si="80"/>
        <v>IC.IT.061723</v>
      </c>
      <c r="K1082" s="61" t="s">
        <v>12175</v>
      </c>
      <c r="L1082" s="167" t="str">
        <f t="shared" si="81"/>
        <v>Ankle, left</v>
      </c>
      <c r="M1082" s="168" t="str">
        <f t="shared" si="82"/>
        <v>PI.IC.IT.061723.01</v>
      </c>
      <c r="N1082" s="168"/>
      <c r="O1082" s="168" t="str">
        <f t="shared" si="83"/>
        <v>PH.IC.IT.061723.01</v>
      </c>
      <c r="Q1082" s="168" t="str">
        <f t="shared" si="84"/>
        <v>CL.IC.IT.061723.01</v>
      </c>
    </row>
    <row r="1083" spans="1:17" s="167" customFormat="1" ht="15">
      <c r="A1083" s="167" t="s">
        <v>9344</v>
      </c>
      <c r="C1083" s="61" t="s">
        <v>6988</v>
      </c>
      <c r="E1083" s="61" t="s">
        <v>12462</v>
      </c>
      <c r="F1083" s="167" t="s">
        <v>8830</v>
      </c>
      <c r="G1083" s="167" t="s">
        <v>9033</v>
      </c>
      <c r="H1083" s="61" t="s">
        <v>7055</v>
      </c>
      <c r="I1083" s="167" t="s">
        <v>9034</v>
      </c>
      <c r="J1083" s="63" t="str">
        <f t="shared" si="80"/>
        <v>IC.IT.061724</v>
      </c>
      <c r="K1083" s="61" t="s">
        <v>12175</v>
      </c>
      <c r="L1083" s="167" t="str">
        <f t="shared" si="81"/>
        <v>Heel, right</v>
      </c>
      <c r="M1083" s="168" t="str">
        <f t="shared" si="82"/>
        <v>PI.IC.IT.061724.01</v>
      </c>
      <c r="N1083" s="168"/>
      <c r="O1083" s="168" t="str">
        <f t="shared" si="83"/>
        <v>PH.IC.IT.061724.01</v>
      </c>
      <c r="Q1083" s="168" t="str">
        <f t="shared" si="84"/>
        <v>CL.IC.IT.061724.01</v>
      </c>
    </row>
    <row r="1084" spans="1:17" s="167" customFormat="1" ht="15">
      <c r="A1084" s="167" t="s">
        <v>9344</v>
      </c>
      <c r="C1084" s="61" t="s">
        <v>6988</v>
      </c>
      <c r="E1084" s="61" t="s">
        <v>12462</v>
      </c>
      <c r="F1084" s="167" t="s">
        <v>8830</v>
      </c>
      <c r="G1084" s="167" t="s">
        <v>9035</v>
      </c>
      <c r="H1084" s="61" t="s">
        <v>512</v>
      </c>
      <c r="I1084" s="167" t="s">
        <v>9036</v>
      </c>
      <c r="J1084" s="63" t="str">
        <f t="shared" si="80"/>
        <v>IC.IT.061725</v>
      </c>
      <c r="K1084" s="61" t="s">
        <v>12175</v>
      </c>
      <c r="L1084" s="167" t="str">
        <f t="shared" si="81"/>
        <v>Heel, left</v>
      </c>
      <c r="M1084" s="168" t="str">
        <f t="shared" si="82"/>
        <v>PI.IC.IT.061725.01</v>
      </c>
      <c r="N1084" s="168"/>
      <c r="O1084" s="168" t="str">
        <f t="shared" si="83"/>
        <v>PH.IC.IT.061725.01</v>
      </c>
      <c r="Q1084" s="168" t="str">
        <f t="shared" si="84"/>
        <v>CL.IC.IT.061725.01</v>
      </c>
    </row>
    <row r="1085" spans="1:17" s="167" customFormat="1" ht="15">
      <c r="A1085" s="167" t="s">
        <v>9344</v>
      </c>
      <c r="C1085" s="61" t="s">
        <v>6988</v>
      </c>
      <c r="E1085" s="61" t="s">
        <v>12462</v>
      </c>
      <c r="F1085" s="167" t="s">
        <v>8830</v>
      </c>
      <c r="G1085" s="167" t="s">
        <v>9171</v>
      </c>
      <c r="H1085" s="61" t="s">
        <v>371</v>
      </c>
      <c r="I1085" s="167" t="s">
        <v>9305</v>
      </c>
      <c r="J1085" s="63" t="str">
        <f t="shared" si="80"/>
        <v>IC.IT.061726</v>
      </c>
      <c r="K1085" s="61" t="s">
        <v>12175</v>
      </c>
      <c r="L1085" s="167" t="str">
        <f t="shared" si="81"/>
        <v>Foot, right</v>
      </c>
      <c r="M1085" s="168" t="str">
        <f t="shared" si="82"/>
        <v>PI.IC.IT.061726.01</v>
      </c>
      <c r="N1085" s="168"/>
      <c r="O1085" s="168" t="str">
        <f t="shared" si="83"/>
        <v>PH.IC.IT.061726.01</v>
      </c>
      <c r="Q1085" s="168" t="str">
        <f t="shared" si="84"/>
        <v>CL.IC.IT.061726.01</v>
      </c>
    </row>
    <row r="1086" spans="1:17" s="167" customFormat="1" ht="15">
      <c r="A1086" s="167" t="s">
        <v>9344</v>
      </c>
      <c r="C1086" s="61" t="s">
        <v>6988</v>
      </c>
      <c r="E1086" s="61" t="s">
        <v>12462</v>
      </c>
      <c r="F1086" s="167" t="s">
        <v>8830</v>
      </c>
      <c r="G1086" s="167" t="s">
        <v>9306</v>
      </c>
      <c r="H1086" s="61" t="s">
        <v>7686</v>
      </c>
      <c r="I1086" s="167" t="s">
        <v>9307</v>
      </c>
      <c r="J1086" s="63" t="str">
        <f t="shared" si="80"/>
        <v>IC.IT.061727</v>
      </c>
      <c r="K1086" s="61" t="s">
        <v>12175</v>
      </c>
      <c r="L1086" s="167" t="str">
        <f t="shared" si="81"/>
        <v>Foot, left</v>
      </c>
      <c r="M1086" s="168" t="str">
        <f t="shared" si="82"/>
        <v>PI.IC.IT.061727.01</v>
      </c>
      <c r="N1086" s="168"/>
      <c r="O1086" s="168" t="str">
        <f t="shared" si="83"/>
        <v>PH.IC.IT.061727.01</v>
      </c>
      <c r="Q1086" s="168" t="str">
        <f t="shared" si="84"/>
        <v>CL.IC.IT.061727.01</v>
      </c>
    </row>
    <row r="1087" spans="1:17" s="167" customFormat="1" ht="15">
      <c r="A1087" s="167" t="s">
        <v>9344</v>
      </c>
      <c r="C1087" s="61" t="s">
        <v>6988</v>
      </c>
      <c r="E1087" s="61" t="s">
        <v>12462</v>
      </c>
      <c r="F1087" s="167" t="s">
        <v>8830</v>
      </c>
      <c r="G1087" s="167" t="s">
        <v>9419</v>
      </c>
      <c r="H1087" s="61" t="s">
        <v>745</v>
      </c>
      <c r="I1087" s="167" t="s">
        <v>9420</v>
      </c>
      <c r="J1087" s="63" t="str">
        <f t="shared" si="80"/>
        <v>IC.IT.061728</v>
      </c>
      <c r="K1087" s="61" t="s">
        <v>12175</v>
      </c>
      <c r="L1087" s="167" t="str">
        <f t="shared" si="81"/>
        <v>Toe(s), right: specify</v>
      </c>
      <c r="M1087" s="168" t="str">
        <f t="shared" si="82"/>
        <v>PI.IC.IT.061728.01</v>
      </c>
      <c r="N1087" s="168"/>
      <c r="O1087" s="168" t="str">
        <f t="shared" si="83"/>
        <v>PH.IC.IT.061728.01</v>
      </c>
      <c r="Q1087" s="168" t="str">
        <f t="shared" si="84"/>
        <v>CL.IC.IT.061728.01</v>
      </c>
    </row>
    <row r="1088" spans="1:17" s="167" customFormat="1" ht="15">
      <c r="A1088" s="167" t="s">
        <v>9344</v>
      </c>
      <c r="C1088" s="61" t="s">
        <v>6988</v>
      </c>
      <c r="E1088" s="61" t="s">
        <v>12462</v>
      </c>
      <c r="F1088" s="167" t="s">
        <v>8830</v>
      </c>
      <c r="G1088" s="167" t="s">
        <v>9421</v>
      </c>
      <c r="H1088" s="61" t="s">
        <v>7532</v>
      </c>
      <c r="I1088" s="167" t="s">
        <v>9422</v>
      </c>
      <c r="J1088" s="63" t="str">
        <f t="shared" si="80"/>
        <v>IC.IT.061729</v>
      </c>
      <c r="K1088" s="61" t="s">
        <v>12175</v>
      </c>
      <c r="L1088" s="167" t="str">
        <f t="shared" si="81"/>
        <v>Toe(s), left:  specify</v>
      </c>
      <c r="M1088" s="168" t="str">
        <f t="shared" si="82"/>
        <v>PI.IC.IT.061729.01</v>
      </c>
      <c r="N1088" s="168"/>
      <c r="O1088" s="168" t="str">
        <f t="shared" si="83"/>
        <v>PH.IC.IT.061729.01</v>
      </c>
      <c r="Q1088" s="168" t="str">
        <f t="shared" si="84"/>
        <v>CL.IC.IT.061729.01</v>
      </c>
    </row>
    <row r="1089" spans="1:37" s="167" customFormat="1" ht="15">
      <c r="A1089" s="167" t="s">
        <v>9344</v>
      </c>
      <c r="C1089" s="61" t="s">
        <v>231</v>
      </c>
      <c r="E1089" s="61" t="s">
        <v>13176</v>
      </c>
      <c r="F1089" s="167" t="s">
        <v>8830</v>
      </c>
      <c r="G1089" s="167" t="s">
        <v>443</v>
      </c>
      <c r="H1089" s="61" t="s">
        <v>441</v>
      </c>
      <c r="J1089" s="63" t="str">
        <f t="shared" si="80"/>
        <v>IC.IT.061730</v>
      </c>
      <c r="K1089" s="61" t="s">
        <v>13277</v>
      </c>
      <c r="L1089" s="167" t="str">
        <f t="shared" si="81"/>
        <v>Shin, right</v>
      </c>
      <c r="M1089" s="168" t="str">
        <f t="shared" si="82"/>
        <v>PI.IC.IT.061730.01</v>
      </c>
      <c r="N1089" s="168"/>
      <c r="O1089" s="168" t="str">
        <f t="shared" si="83"/>
        <v>PH.IC.IT.061730.01</v>
      </c>
      <c r="Q1089" s="168" t="str">
        <f t="shared" si="84"/>
        <v>CL.IC.IT.061730.01</v>
      </c>
      <c r="Z1089" s="167" t="s">
        <v>444</v>
      </c>
      <c r="AA1089" s="167">
        <v>1279</v>
      </c>
    </row>
    <row r="1090" spans="1:37" s="167" customFormat="1" ht="15">
      <c r="A1090" s="167" t="s">
        <v>9344</v>
      </c>
      <c r="C1090" s="61" t="s">
        <v>231</v>
      </c>
      <c r="E1090" s="61" t="s">
        <v>13176</v>
      </c>
      <c r="F1090" s="167" t="s">
        <v>8830</v>
      </c>
      <c r="G1090" s="167" t="s">
        <v>440</v>
      </c>
      <c r="H1090" s="61" t="s">
        <v>442</v>
      </c>
      <c r="J1090" s="63" t="str">
        <f t="shared" ref="J1090:J1153" si="85">CONCATENATE("IC.IT.",C1090,E1090,H1090)</f>
        <v>IC.IT.061731</v>
      </c>
      <c r="K1090" s="61" t="s">
        <v>13277</v>
      </c>
      <c r="L1090" s="167" t="str">
        <f t="shared" ref="L1090:L1153" si="86">G1090</f>
        <v>Shin, left</v>
      </c>
      <c r="M1090" s="168" t="str">
        <f t="shared" ref="M1090:M1153" si="87">CONCATENATE("PI.",J1090,".",K1090)</f>
        <v>PI.IC.IT.061731.01</v>
      </c>
      <c r="N1090" s="168"/>
      <c r="O1090" s="168" t="str">
        <f t="shared" ref="O1090:O1153" si="88">CONCATENATE("PH.",J1090,".",K1090)</f>
        <v>PH.IC.IT.061731.01</v>
      </c>
      <c r="Q1090" s="168" t="str">
        <f t="shared" ref="Q1090:Q1153" si="89">CONCATENATE("CL.",J1090,".",K1090)</f>
        <v>CL.IC.IT.061731.01</v>
      </c>
      <c r="Z1090" s="167" t="s">
        <v>444</v>
      </c>
      <c r="AA1090" s="167">
        <v>1279</v>
      </c>
    </row>
    <row r="1091" spans="1:37" s="167" customFormat="1" ht="15">
      <c r="A1091" s="167" t="s">
        <v>9344</v>
      </c>
      <c r="C1091" s="61" t="s">
        <v>12212</v>
      </c>
      <c r="E1091" s="61" t="s">
        <v>13176</v>
      </c>
      <c r="F1091" s="167" t="s">
        <v>8830</v>
      </c>
      <c r="G1091" s="167" t="s">
        <v>7633</v>
      </c>
      <c r="H1091" s="61" t="s">
        <v>7411</v>
      </c>
      <c r="I1091" s="167" t="s">
        <v>13800</v>
      </c>
      <c r="J1091" s="63" t="str">
        <f t="shared" si="85"/>
        <v>IC.IT.061732</v>
      </c>
      <c r="K1091" s="61" t="s">
        <v>13277</v>
      </c>
      <c r="L1091" s="167" t="str">
        <f t="shared" si="86"/>
        <v>Leg, right</v>
      </c>
      <c r="M1091" s="168" t="str">
        <f t="shared" si="87"/>
        <v>PI.IC.IT.061732.01</v>
      </c>
      <c r="N1091" s="168"/>
      <c r="O1091" s="168" t="str">
        <f t="shared" si="88"/>
        <v>PH.IC.IT.061732.01</v>
      </c>
      <c r="Q1091" s="168" t="str">
        <f t="shared" si="89"/>
        <v>CL.IC.IT.061732.01</v>
      </c>
      <c r="AJ1091" s="167" t="s">
        <v>12773</v>
      </c>
      <c r="AK1091" s="167">
        <v>1437</v>
      </c>
    </row>
    <row r="1092" spans="1:37" s="167" customFormat="1" ht="15">
      <c r="A1092" s="167" t="s">
        <v>9344</v>
      </c>
      <c r="C1092" s="61" t="s">
        <v>12212</v>
      </c>
      <c r="E1092" s="61" t="s">
        <v>12462</v>
      </c>
      <c r="F1092" s="167" t="s">
        <v>8830</v>
      </c>
      <c r="G1092" s="167" t="s">
        <v>7635</v>
      </c>
      <c r="H1092" s="61" t="s">
        <v>7414</v>
      </c>
      <c r="I1092" s="167" t="s">
        <v>13801</v>
      </c>
      <c r="J1092" s="63" t="str">
        <f t="shared" si="85"/>
        <v>IC.IT.061733</v>
      </c>
      <c r="K1092" s="61" t="s">
        <v>12175</v>
      </c>
      <c r="L1092" s="167" t="str">
        <f t="shared" si="86"/>
        <v>Leg, left</v>
      </c>
      <c r="M1092" s="168" t="str">
        <f t="shared" si="87"/>
        <v>PI.IC.IT.061733.01</v>
      </c>
      <c r="N1092" s="168"/>
      <c r="O1092" s="168" t="str">
        <f t="shared" si="88"/>
        <v>PH.IC.IT.061733.01</v>
      </c>
      <c r="Q1092" s="168" t="str">
        <f t="shared" si="89"/>
        <v>CL.IC.IT.061733.01</v>
      </c>
      <c r="AJ1092" s="167" t="s">
        <v>12773</v>
      </c>
      <c r="AK1092" s="167">
        <v>1437</v>
      </c>
    </row>
    <row r="1093" spans="1:37" s="167" customFormat="1" ht="15">
      <c r="A1093" s="167" t="s">
        <v>9344</v>
      </c>
      <c r="C1093" s="61" t="s">
        <v>12212</v>
      </c>
      <c r="E1093" s="61" t="s">
        <v>13176</v>
      </c>
      <c r="F1093" s="167" t="s">
        <v>8830</v>
      </c>
      <c r="G1093" s="167" t="s">
        <v>13802</v>
      </c>
      <c r="H1093" s="61" t="s">
        <v>7417</v>
      </c>
      <c r="I1093" s="167" t="s">
        <v>13803</v>
      </c>
      <c r="J1093" s="63" t="str">
        <f t="shared" si="85"/>
        <v>IC.IT.061734</v>
      </c>
      <c r="K1093" s="61" t="s">
        <v>13277</v>
      </c>
      <c r="L1093" s="167" t="str">
        <f t="shared" si="86"/>
        <v>Above knee amputation</v>
      </c>
      <c r="M1093" s="168" t="str">
        <f t="shared" si="87"/>
        <v>PI.IC.IT.061734.01</v>
      </c>
      <c r="N1093" s="168"/>
      <c r="O1093" s="168" t="str">
        <f t="shared" si="88"/>
        <v>PH.IC.IT.061734.01</v>
      </c>
      <c r="Q1093" s="168" t="str">
        <f t="shared" si="89"/>
        <v>CL.IC.IT.061734.01</v>
      </c>
      <c r="AJ1093" s="167" t="s">
        <v>12773</v>
      </c>
      <c r="AK1093" s="167">
        <v>1507</v>
      </c>
    </row>
    <row r="1094" spans="1:37" s="167" customFormat="1" ht="15">
      <c r="A1094" s="167" t="s">
        <v>9344</v>
      </c>
      <c r="C1094" s="61" t="s">
        <v>12212</v>
      </c>
      <c r="E1094" s="61" t="s">
        <v>12462</v>
      </c>
      <c r="F1094" s="167" t="s">
        <v>8830</v>
      </c>
      <c r="G1094" s="167" t="s">
        <v>13804</v>
      </c>
      <c r="H1094" s="61" t="s">
        <v>7255</v>
      </c>
      <c r="I1094" s="167" t="s">
        <v>13805</v>
      </c>
      <c r="J1094" s="63" t="str">
        <f t="shared" si="85"/>
        <v>IC.IT.061735</v>
      </c>
      <c r="K1094" s="61" t="s">
        <v>12175</v>
      </c>
      <c r="L1094" s="167" t="str">
        <f t="shared" si="86"/>
        <v>Below knee amputation</v>
      </c>
      <c r="M1094" s="168" t="str">
        <f t="shared" si="87"/>
        <v>PI.IC.IT.061735.01</v>
      </c>
      <c r="N1094" s="168"/>
      <c r="O1094" s="168" t="str">
        <f t="shared" si="88"/>
        <v>PH.IC.IT.061735.01</v>
      </c>
      <c r="Q1094" s="168" t="str">
        <f t="shared" si="89"/>
        <v>CL.IC.IT.061735.01</v>
      </c>
      <c r="AJ1094" s="167" t="s">
        <v>12773</v>
      </c>
      <c r="AK1094" s="167">
        <v>1507</v>
      </c>
    </row>
    <row r="1095" spans="1:37" s="167" customFormat="1" ht="15">
      <c r="A1095" s="167" t="s">
        <v>9344</v>
      </c>
      <c r="C1095" s="61" t="s">
        <v>6988</v>
      </c>
      <c r="D1095" s="167" t="s">
        <v>9146</v>
      </c>
      <c r="E1095" s="61" t="s">
        <v>12602</v>
      </c>
      <c r="F1095" s="167" t="s">
        <v>8831</v>
      </c>
      <c r="G1095" s="167" t="s">
        <v>9166</v>
      </c>
      <c r="H1095" s="61" t="s">
        <v>12175</v>
      </c>
      <c r="I1095" s="167" t="s">
        <v>9023</v>
      </c>
      <c r="J1095" s="63" t="str">
        <f t="shared" si="85"/>
        <v>IC.IT.061801</v>
      </c>
      <c r="K1095" s="61" t="s">
        <v>12175</v>
      </c>
      <c r="L1095" s="167" t="str">
        <f t="shared" si="86"/>
        <v>Forehead, right side</v>
      </c>
      <c r="M1095" s="168" t="str">
        <f t="shared" si="87"/>
        <v>PI.IC.IT.061801.01</v>
      </c>
      <c r="N1095" s="168"/>
      <c r="O1095" s="168" t="str">
        <f t="shared" si="88"/>
        <v>PH.IC.IT.061801.01</v>
      </c>
      <c r="Q1095" s="168" t="str">
        <f t="shared" si="89"/>
        <v>CL.IC.IT.061801.01</v>
      </c>
    </row>
    <row r="1096" spans="1:37" s="167" customFormat="1" ht="15">
      <c r="A1096" s="167" t="s">
        <v>9344</v>
      </c>
      <c r="C1096" s="61" t="s">
        <v>6988</v>
      </c>
      <c r="E1096" s="61" t="s">
        <v>12602</v>
      </c>
      <c r="F1096" s="167" t="s">
        <v>8831</v>
      </c>
      <c r="G1096" s="167" t="s">
        <v>9024</v>
      </c>
      <c r="H1096" s="61" t="s">
        <v>1863</v>
      </c>
      <c r="I1096" s="167" t="s">
        <v>9025</v>
      </c>
      <c r="J1096" s="63" t="str">
        <f t="shared" si="85"/>
        <v>IC.IT.061802</v>
      </c>
      <c r="K1096" s="61" t="s">
        <v>12175</v>
      </c>
      <c r="L1096" s="167" t="str">
        <f t="shared" si="86"/>
        <v>Forehead, left side</v>
      </c>
      <c r="M1096" s="168" t="str">
        <f t="shared" si="87"/>
        <v>PI.IC.IT.061802.01</v>
      </c>
      <c r="N1096" s="168"/>
      <c r="O1096" s="168" t="str">
        <f t="shared" si="88"/>
        <v>PH.IC.IT.061802.01</v>
      </c>
      <c r="Q1096" s="168" t="str">
        <f t="shared" si="89"/>
        <v>CL.IC.IT.061802.01</v>
      </c>
    </row>
    <row r="1097" spans="1:37" s="167" customFormat="1" ht="15">
      <c r="A1097" s="167" t="s">
        <v>9344</v>
      </c>
      <c r="C1097" s="61" t="s">
        <v>6988</v>
      </c>
      <c r="E1097" s="61" t="s">
        <v>12602</v>
      </c>
      <c r="F1097" s="167" t="s">
        <v>8831</v>
      </c>
      <c r="G1097" s="167" t="s">
        <v>9026</v>
      </c>
      <c r="H1097" s="61" t="s">
        <v>12185</v>
      </c>
      <c r="I1097" s="167" t="s">
        <v>9026</v>
      </c>
      <c r="J1097" s="63" t="str">
        <f t="shared" si="85"/>
        <v>IC.IT.061803</v>
      </c>
      <c r="K1097" s="61" t="s">
        <v>12175</v>
      </c>
      <c r="L1097" s="167" t="str">
        <f t="shared" si="86"/>
        <v>Forehead</v>
      </c>
      <c r="M1097" s="168" t="str">
        <f t="shared" si="87"/>
        <v>PI.IC.IT.061803.01</v>
      </c>
      <c r="N1097" s="168"/>
      <c r="O1097" s="168" t="str">
        <f t="shared" si="88"/>
        <v>PH.IC.IT.061803.01</v>
      </c>
      <c r="Q1097" s="168" t="str">
        <f t="shared" si="89"/>
        <v>CL.IC.IT.061803.01</v>
      </c>
    </row>
    <row r="1098" spans="1:37" s="167" customFormat="1" ht="15">
      <c r="A1098" s="167" t="s">
        <v>9344</v>
      </c>
      <c r="C1098" s="61" t="s">
        <v>6988</v>
      </c>
      <c r="E1098" s="61" t="s">
        <v>12602</v>
      </c>
      <c r="F1098" s="167" t="s">
        <v>8831</v>
      </c>
      <c r="G1098" s="167" t="s">
        <v>9027</v>
      </c>
      <c r="H1098" s="61" t="s">
        <v>11</v>
      </c>
      <c r="I1098" s="167" t="s">
        <v>9028</v>
      </c>
      <c r="J1098" s="63" t="str">
        <f t="shared" si="85"/>
        <v>IC.IT.061804</v>
      </c>
      <c r="K1098" s="61" t="s">
        <v>12175</v>
      </c>
      <c r="L1098" s="167" t="str">
        <f t="shared" si="86"/>
        <v>Temporal, right</v>
      </c>
      <c r="M1098" s="168" t="str">
        <f t="shared" si="87"/>
        <v>PI.IC.IT.061804.01</v>
      </c>
      <c r="N1098" s="168"/>
      <c r="O1098" s="168" t="str">
        <f t="shared" si="88"/>
        <v>PH.IC.IT.061804.01</v>
      </c>
      <c r="Q1098" s="168" t="str">
        <f t="shared" si="89"/>
        <v>CL.IC.IT.061804.01</v>
      </c>
    </row>
    <row r="1099" spans="1:37" s="167" customFormat="1" ht="15">
      <c r="A1099" s="167" t="s">
        <v>9344</v>
      </c>
      <c r="C1099" s="61" t="s">
        <v>6988</v>
      </c>
      <c r="E1099" s="61" t="s">
        <v>12602</v>
      </c>
      <c r="F1099" s="167" t="s">
        <v>8831</v>
      </c>
      <c r="G1099" s="167" t="s">
        <v>9029</v>
      </c>
      <c r="H1099" s="61" t="s">
        <v>212</v>
      </c>
      <c r="I1099" s="167" t="s">
        <v>9030</v>
      </c>
      <c r="J1099" s="63" t="str">
        <f t="shared" si="85"/>
        <v>IC.IT.061805</v>
      </c>
      <c r="K1099" s="61" t="s">
        <v>12175</v>
      </c>
      <c r="L1099" s="167" t="str">
        <f t="shared" si="86"/>
        <v>Temporal, left</v>
      </c>
      <c r="M1099" s="168" t="str">
        <f t="shared" si="87"/>
        <v>PI.IC.IT.061805.01</v>
      </c>
      <c r="N1099" s="168"/>
      <c r="O1099" s="168" t="str">
        <f t="shared" si="88"/>
        <v>PH.IC.IT.061805.01</v>
      </c>
      <c r="Q1099" s="168" t="str">
        <f t="shared" si="89"/>
        <v>CL.IC.IT.061805.01</v>
      </c>
    </row>
    <row r="1100" spans="1:37" s="167" customFormat="1" ht="15">
      <c r="A1100" s="167" t="s">
        <v>9344</v>
      </c>
      <c r="C1100" s="61" t="s">
        <v>6988</v>
      </c>
      <c r="E1100" s="61" t="s">
        <v>12602</v>
      </c>
      <c r="F1100" s="167" t="s">
        <v>8831</v>
      </c>
      <c r="G1100" s="167" t="s">
        <v>9031</v>
      </c>
      <c r="H1100" s="61" t="s">
        <v>6988</v>
      </c>
      <c r="I1100" s="167" t="s">
        <v>9039</v>
      </c>
      <c r="J1100" s="63" t="str">
        <f t="shared" si="85"/>
        <v>IC.IT.061806</v>
      </c>
      <c r="K1100" s="61" t="s">
        <v>12175</v>
      </c>
      <c r="L1100" s="167" t="str">
        <f t="shared" si="86"/>
        <v>Parietal, right</v>
      </c>
      <c r="M1100" s="168" t="str">
        <f t="shared" si="87"/>
        <v>PI.IC.IT.061806.01</v>
      </c>
      <c r="N1100" s="168"/>
      <c r="O1100" s="168" t="str">
        <f t="shared" si="88"/>
        <v>PH.IC.IT.061806.01</v>
      </c>
      <c r="Q1100" s="168" t="str">
        <f t="shared" si="89"/>
        <v>CL.IC.IT.061806.01</v>
      </c>
    </row>
    <row r="1101" spans="1:37" s="167" customFormat="1" ht="15">
      <c r="A1101" s="167" t="s">
        <v>9344</v>
      </c>
      <c r="C1101" s="61" t="s">
        <v>6988</v>
      </c>
      <c r="E1101" s="61" t="s">
        <v>12602</v>
      </c>
      <c r="F1101" s="167" t="s">
        <v>8831</v>
      </c>
      <c r="G1101" s="167" t="s">
        <v>9040</v>
      </c>
      <c r="H1101" s="61" t="s">
        <v>573</v>
      </c>
      <c r="I1101" s="167" t="s">
        <v>9041</v>
      </c>
      <c r="J1101" s="63" t="str">
        <f t="shared" si="85"/>
        <v>IC.IT.061807</v>
      </c>
      <c r="K1101" s="61" t="s">
        <v>12175</v>
      </c>
      <c r="L1101" s="167" t="str">
        <f t="shared" si="86"/>
        <v>Parietal, left</v>
      </c>
      <c r="M1101" s="168" t="str">
        <f t="shared" si="87"/>
        <v>PI.IC.IT.061807.01</v>
      </c>
      <c r="N1101" s="168"/>
      <c r="O1101" s="168" t="str">
        <f t="shared" si="88"/>
        <v>PH.IC.IT.061807.01</v>
      </c>
      <c r="Q1101" s="168" t="str">
        <f t="shared" si="89"/>
        <v>CL.IC.IT.061807.01</v>
      </c>
    </row>
    <row r="1102" spans="1:37" s="167" customFormat="1" ht="15">
      <c r="A1102" s="167" t="s">
        <v>9344</v>
      </c>
      <c r="C1102" s="61" t="s">
        <v>6988</v>
      </c>
      <c r="E1102" s="61" t="s">
        <v>12602</v>
      </c>
      <c r="F1102" s="167" t="s">
        <v>8831</v>
      </c>
      <c r="G1102" s="167" t="s">
        <v>9042</v>
      </c>
      <c r="H1102" s="61" t="s">
        <v>92</v>
      </c>
      <c r="I1102" s="167" t="s">
        <v>9042</v>
      </c>
      <c r="J1102" s="63" t="str">
        <f t="shared" si="85"/>
        <v>IC.IT.061808</v>
      </c>
      <c r="K1102" s="61" t="s">
        <v>12175</v>
      </c>
      <c r="L1102" s="167" t="str">
        <f t="shared" si="86"/>
        <v>Occiput</v>
      </c>
      <c r="M1102" s="168" t="str">
        <f t="shared" si="87"/>
        <v>PI.IC.IT.061808.01</v>
      </c>
      <c r="N1102" s="168"/>
      <c r="O1102" s="168" t="str">
        <f t="shared" si="88"/>
        <v>PH.IC.IT.061808.01</v>
      </c>
      <c r="Q1102" s="168" t="str">
        <f t="shared" si="89"/>
        <v>CL.IC.IT.061808.01</v>
      </c>
    </row>
    <row r="1103" spans="1:37" s="167" customFormat="1" ht="15">
      <c r="A1103" s="167" t="s">
        <v>9344</v>
      </c>
      <c r="C1103" s="61" t="s">
        <v>6988</v>
      </c>
      <c r="E1103" s="61" t="s">
        <v>12602</v>
      </c>
      <c r="F1103" s="167" t="s">
        <v>8831</v>
      </c>
      <c r="G1103" s="167" t="s">
        <v>9043</v>
      </c>
      <c r="H1103" s="61" t="s">
        <v>93</v>
      </c>
      <c r="I1103" s="167" t="s">
        <v>9044</v>
      </c>
      <c r="J1103" s="63" t="str">
        <f t="shared" si="85"/>
        <v>IC.IT.061809</v>
      </c>
      <c r="K1103" s="61" t="s">
        <v>12175</v>
      </c>
      <c r="L1103" s="167" t="str">
        <f t="shared" si="86"/>
        <v>Eye, right</v>
      </c>
      <c r="M1103" s="168" t="str">
        <f t="shared" si="87"/>
        <v>PI.IC.IT.061809.01</v>
      </c>
      <c r="N1103" s="168"/>
      <c r="O1103" s="168" t="str">
        <f t="shared" si="88"/>
        <v>PH.IC.IT.061809.01</v>
      </c>
      <c r="Q1103" s="168" t="str">
        <f t="shared" si="89"/>
        <v>CL.IC.IT.061809.01</v>
      </c>
    </row>
    <row r="1104" spans="1:37" s="167" customFormat="1" ht="15">
      <c r="A1104" s="167" t="s">
        <v>9344</v>
      </c>
      <c r="C1104" s="61" t="s">
        <v>6988</v>
      </c>
      <c r="E1104" s="61" t="s">
        <v>12602</v>
      </c>
      <c r="F1104" s="167" t="s">
        <v>8831</v>
      </c>
      <c r="G1104" s="167" t="s">
        <v>9045</v>
      </c>
      <c r="H1104" s="61" t="s">
        <v>3188</v>
      </c>
      <c r="I1104" s="167" t="s">
        <v>9046</v>
      </c>
      <c r="J1104" s="63" t="str">
        <f t="shared" si="85"/>
        <v>IC.IT.061810</v>
      </c>
      <c r="K1104" s="61" t="s">
        <v>12175</v>
      </c>
      <c r="L1104" s="167" t="str">
        <f t="shared" si="86"/>
        <v>Eye, left</v>
      </c>
      <c r="M1104" s="168" t="str">
        <f t="shared" si="87"/>
        <v>PI.IC.IT.061810.01</v>
      </c>
      <c r="N1104" s="168"/>
      <c r="O1104" s="168" t="str">
        <f t="shared" si="88"/>
        <v>PH.IC.IT.061810.01</v>
      </c>
      <c r="Q1104" s="168" t="str">
        <f t="shared" si="89"/>
        <v>CL.IC.IT.061810.01</v>
      </c>
    </row>
    <row r="1105" spans="1:41" s="167" customFormat="1" ht="15">
      <c r="A1105" s="167" t="s">
        <v>9344</v>
      </c>
      <c r="C1105" s="61" t="s">
        <v>6988</v>
      </c>
      <c r="E1105" s="61" t="s">
        <v>12602</v>
      </c>
      <c r="F1105" s="167" t="s">
        <v>8831</v>
      </c>
      <c r="G1105" s="167" t="s">
        <v>9584</v>
      </c>
      <c r="H1105" s="61" t="s">
        <v>153</v>
      </c>
      <c r="I1105" s="167" t="s">
        <v>9585</v>
      </c>
      <c r="J1105" s="63" t="str">
        <f t="shared" si="85"/>
        <v>IC.IT.061812</v>
      </c>
      <c r="K1105" s="61" t="s">
        <v>12175</v>
      </c>
      <c r="L1105" s="167" t="str">
        <f t="shared" si="86"/>
        <v>Ear, right</v>
      </c>
      <c r="M1105" s="168" t="str">
        <f t="shared" si="87"/>
        <v>PI.IC.IT.061812.01</v>
      </c>
      <c r="N1105" s="168"/>
      <c r="O1105" s="168" t="str">
        <f t="shared" si="88"/>
        <v>PH.IC.IT.061812.01</v>
      </c>
      <c r="Q1105" s="168" t="str">
        <f t="shared" si="89"/>
        <v>CL.IC.IT.061812.01</v>
      </c>
    </row>
    <row r="1106" spans="1:41" s="167" customFormat="1" ht="15">
      <c r="A1106" s="167" t="s">
        <v>9344</v>
      </c>
      <c r="C1106" s="61" t="s">
        <v>6988</v>
      </c>
      <c r="E1106" s="61" t="s">
        <v>12602</v>
      </c>
      <c r="F1106" s="167" t="s">
        <v>8831</v>
      </c>
      <c r="G1106" s="167" t="s">
        <v>9586</v>
      </c>
      <c r="H1106" s="61" t="s">
        <v>215</v>
      </c>
      <c r="I1106" s="167" t="s">
        <v>9587</v>
      </c>
      <c r="J1106" s="63" t="str">
        <f t="shared" si="85"/>
        <v>IC.IT.061813</v>
      </c>
      <c r="K1106" s="61" t="s">
        <v>12175</v>
      </c>
      <c r="L1106" s="167" t="str">
        <f t="shared" si="86"/>
        <v>Ear, left</v>
      </c>
      <c r="M1106" s="168" t="str">
        <f t="shared" si="87"/>
        <v>PI.IC.IT.061813.01</v>
      </c>
      <c r="N1106" s="168"/>
      <c r="O1106" s="168" t="str">
        <f t="shared" si="88"/>
        <v>PH.IC.IT.061813.01</v>
      </c>
      <c r="Q1106" s="168" t="str">
        <f t="shared" si="89"/>
        <v>CL.IC.IT.061813.01</v>
      </c>
    </row>
    <row r="1107" spans="1:41" s="167" customFormat="1" ht="15">
      <c r="A1107" s="167" t="s">
        <v>9344</v>
      </c>
      <c r="C1107" s="61" t="s">
        <v>6988</v>
      </c>
      <c r="E1107" s="61" t="s">
        <v>12602</v>
      </c>
      <c r="F1107" s="167" t="s">
        <v>8831</v>
      </c>
      <c r="G1107" s="167" t="s">
        <v>9457</v>
      </c>
      <c r="H1107" s="61" t="s">
        <v>4082</v>
      </c>
      <c r="I1107" s="167" t="s">
        <v>9457</v>
      </c>
      <c r="J1107" s="63" t="str">
        <f t="shared" si="85"/>
        <v>IC.IT.061814</v>
      </c>
      <c r="K1107" s="61" t="s">
        <v>12175</v>
      </c>
      <c r="L1107" s="167" t="str">
        <f t="shared" si="86"/>
        <v>Nose</v>
      </c>
      <c r="M1107" s="168" t="str">
        <f t="shared" si="87"/>
        <v>PI.IC.IT.061814.01</v>
      </c>
      <c r="N1107" s="168"/>
      <c r="O1107" s="168" t="str">
        <f t="shared" si="88"/>
        <v>PH.IC.IT.061814.01</v>
      </c>
      <c r="Q1107" s="168" t="str">
        <f t="shared" si="89"/>
        <v>CL.IC.IT.061814.01</v>
      </c>
    </row>
    <row r="1108" spans="1:41" s="167" customFormat="1" ht="15">
      <c r="A1108" s="167" t="s">
        <v>9344</v>
      </c>
      <c r="C1108" s="61" t="s">
        <v>6988</v>
      </c>
      <c r="E1108" s="61" t="s">
        <v>12602</v>
      </c>
      <c r="F1108" s="167" t="s">
        <v>8831</v>
      </c>
      <c r="G1108" s="167" t="s">
        <v>9212</v>
      </c>
      <c r="H1108" s="61" t="s">
        <v>594</v>
      </c>
      <c r="I1108" s="167" t="s">
        <v>9213</v>
      </c>
      <c r="J1108" s="63" t="str">
        <f t="shared" si="85"/>
        <v>IC.IT.061815</v>
      </c>
      <c r="K1108" s="61" t="s">
        <v>12175</v>
      </c>
      <c r="L1108" s="167" t="str">
        <f t="shared" si="86"/>
        <v>Nose, right side</v>
      </c>
      <c r="M1108" s="168" t="str">
        <f t="shared" si="87"/>
        <v>PI.IC.IT.061815.01</v>
      </c>
      <c r="N1108" s="168"/>
      <c r="O1108" s="168" t="str">
        <f t="shared" si="88"/>
        <v>PH.IC.IT.061815.01</v>
      </c>
      <c r="Q1108" s="168" t="str">
        <f t="shared" si="89"/>
        <v>CL.IC.IT.061815.01</v>
      </c>
    </row>
    <row r="1109" spans="1:41" s="167" customFormat="1" ht="15">
      <c r="A1109" s="167" t="s">
        <v>9344</v>
      </c>
      <c r="C1109" s="61" t="s">
        <v>6988</v>
      </c>
      <c r="E1109" s="61" t="s">
        <v>12602</v>
      </c>
      <c r="F1109" s="167" t="s">
        <v>8831</v>
      </c>
      <c r="G1109" s="167" t="s">
        <v>9214</v>
      </c>
      <c r="H1109" s="61" t="s">
        <v>7863</v>
      </c>
      <c r="I1109" s="167" t="s">
        <v>9215</v>
      </c>
      <c r="J1109" s="63" t="str">
        <f t="shared" si="85"/>
        <v>IC.IT.061816</v>
      </c>
      <c r="K1109" s="61" t="s">
        <v>12175</v>
      </c>
      <c r="L1109" s="167" t="str">
        <f t="shared" si="86"/>
        <v>Nose, left side</v>
      </c>
      <c r="M1109" s="168" t="str">
        <f t="shared" si="87"/>
        <v>PI.IC.IT.061816.01</v>
      </c>
      <c r="N1109" s="168"/>
      <c r="O1109" s="168" t="str">
        <f t="shared" si="88"/>
        <v>PH.IC.IT.061816.01</v>
      </c>
      <c r="Q1109" s="168" t="str">
        <f t="shared" si="89"/>
        <v>CL.IC.IT.061816.01</v>
      </c>
    </row>
    <row r="1110" spans="1:41" s="167" customFormat="1" ht="15">
      <c r="A1110" s="167" t="s">
        <v>9344</v>
      </c>
      <c r="C1110" s="61" t="s">
        <v>6988</v>
      </c>
      <c r="E1110" s="61" t="s">
        <v>12602</v>
      </c>
      <c r="F1110" s="167" t="s">
        <v>8831</v>
      </c>
      <c r="G1110" s="167" t="s">
        <v>9088</v>
      </c>
      <c r="H1110" s="61" t="s">
        <v>12462</v>
      </c>
      <c r="I1110" s="167" t="s">
        <v>9088</v>
      </c>
      <c r="J1110" s="63" t="str">
        <f t="shared" si="85"/>
        <v>IC.IT.061817</v>
      </c>
      <c r="K1110" s="61" t="s">
        <v>12175</v>
      </c>
      <c r="L1110" s="167" t="str">
        <f t="shared" si="86"/>
        <v>Mouth</v>
      </c>
      <c r="M1110" s="168" t="str">
        <f t="shared" si="87"/>
        <v>PI.IC.IT.061817.01</v>
      </c>
      <c r="N1110" s="168"/>
      <c r="O1110" s="168" t="str">
        <f t="shared" si="88"/>
        <v>PH.IC.IT.061817.01</v>
      </c>
      <c r="Q1110" s="168" t="str">
        <f t="shared" si="89"/>
        <v>CL.IC.IT.061817.01</v>
      </c>
    </row>
    <row r="1111" spans="1:41" s="167" customFormat="1" ht="15">
      <c r="A1111" s="167" t="s">
        <v>9344</v>
      </c>
      <c r="C1111" s="61" t="s">
        <v>6988</v>
      </c>
      <c r="E1111" s="61" t="s">
        <v>12602</v>
      </c>
      <c r="F1111" s="167" t="s">
        <v>8831</v>
      </c>
      <c r="G1111" s="167" t="s">
        <v>9089</v>
      </c>
      <c r="H1111" s="61" t="s">
        <v>12602</v>
      </c>
      <c r="I1111" s="167" t="s">
        <v>9090</v>
      </c>
      <c r="J1111" s="63" t="str">
        <f t="shared" si="85"/>
        <v>IC.IT.061818</v>
      </c>
      <c r="K1111" s="61" t="s">
        <v>12175</v>
      </c>
      <c r="L1111" s="167" t="str">
        <f t="shared" si="86"/>
        <v>Lip(s)</v>
      </c>
      <c r="M1111" s="168" t="str">
        <f t="shared" si="87"/>
        <v>PI.IC.IT.061818.01</v>
      </c>
      <c r="N1111" s="168"/>
      <c r="O1111" s="168" t="str">
        <f t="shared" si="88"/>
        <v>PH.IC.IT.061818.01</v>
      </c>
      <c r="Q1111" s="168" t="str">
        <f t="shared" si="89"/>
        <v>CL.IC.IT.061818.01</v>
      </c>
    </row>
    <row r="1112" spans="1:41" s="167" customFormat="1" ht="15">
      <c r="A1112" s="167" t="s">
        <v>9344</v>
      </c>
      <c r="C1112" s="61" t="s">
        <v>6988</v>
      </c>
      <c r="E1112" s="61" t="s">
        <v>12602</v>
      </c>
      <c r="F1112" s="167" t="s">
        <v>8831</v>
      </c>
      <c r="G1112" s="167" t="s">
        <v>9091</v>
      </c>
      <c r="H1112" s="61" t="s">
        <v>12604</v>
      </c>
      <c r="I1112" s="167" t="s">
        <v>9092</v>
      </c>
      <c r="J1112" s="63" t="str">
        <f t="shared" si="85"/>
        <v>IC.IT.061819</v>
      </c>
      <c r="K1112" s="61" t="s">
        <v>12175</v>
      </c>
      <c r="L1112" s="167" t="str">
        <f t="shared" si="86"/>
        <v>Jaw, right</v>
      </c>
      <c r="M1112" s="168" t="str">
        <f t="shared" si="87"/>
        <v>PI.IC.IT.061819.01</v>
      </c>
      <c r="N1112" s="168"/>
      <c r="O1112" s="168" t="str">
        <f t="shared" si="88"/>
        <v>PH.IC.IT.061819.01</v>
      </c>
      <c r="Q1112" s="168" t="str">
        <f t="shared" si="89"/>
        <v>CL.IC.IT.061819.01</v>
      </c>
    </row>
    <row r="1113" spans="1:41" s="167" customFormat="1" ht="15">
      <c r="A1113" s="167" t="s">
        <v>9344</v>
      </c>
      <c r="C1113" s="61" t="s">
        <v>6988</v>
      </c>
      <c r="E1113" s="61" t="s">
        <v>12602</v>
      </c>
      <c r="F1113" s="167" t="s">
        <v>8831</v>
      </c>
      <c r="G1113" s="167" t="s">
        <v>9093</v>
      </c>
      <c r="H1113" s="61" t="s">
        <v>1000</v>
      </c>
      <c r="I1113" s="167" t="s">
        <v>9094</v>
      </c>
      <c r="J1113" s="63" t="str">
        <f t="shared" si="85"/>
        <v>IC.IT.061820</v>
      </c>
      <c r="K1113" s="61" t="s">
        <v>12175</v>
      </c>
      <c r="L1113" s="167" t="str">
        <f t="shared" si="86"/>
        <v>Jaw, left</v>
      </c>
      <c r="M1113" s="168" t="str">
        <f t="shared" si="87"/>
        <v>PI.IC.IT.061820.01</v>
      </c>
      <c r="N1113" s="168"/>
      <c r="O1113" s="168" t="str">
        <f t="shared" si="88"/>
        <v>PH.IC.IT.061820.01</v>
      </c>
      <c r="Q1113" s="168" t="str">
        <f t="shared" si="89"/>
        <v>CL.IC.IT.061820.01</v>
      </c>
    </row>
    <row r="1114" spans="1:41" s="167" customFormat="1" ht="15">
      <c r="A1114" s="167" t="s">
        <v>9344</v>
      </c>
      <c r="C1114" s="61" t="s">
        <v>6988</v>
      </c>
      <c r="E1114" s="61" t="s">
        <v>12602</v>
      </c>
      <c r="F1114" s="167" t="s">
        <v>8831</v>
      </c>
      <c r="G1114" s="167" t="s">
        <v>9095</v>
      </c>
      <c r="H1114" s="61" t="s">
        <v>8039</v>
      </c>
      <c r="I1114" s="167" t="s">
        <v>9096</v>
      </c>
      <c r="J1114" s="63" t="str">
        <f t="shared" si="85"/>
        <v>IC.IT.061821</v>
      </c>
      <c r="K1114" s="61" t="s">
        <v>12175</v>
      </c>
      <c r="L1114" s="167" t="str">
        <f t="shared" si="86"/>
        <v>Neck, right</v>
      </c>
      <c r="M1114" s="168" t="str">
        <f t="shared" si="87"/>
        <v>PI.IC.IT.061821.01</v>
      </c>
      <c r="N1114" s="168"/>
      <c r="O1114" s="168" t="str">
        <f t="shared" si="88"/>
        <v>PH.IC.IT.061821.01</v>
      </c>
      <c r="Q1114" s="168" t="str">
        <f t="shared" si="89"/>
        <v>CL.IC.IT.061821.01</v>
      </c>
    </row>
    <row r="1115" spans="1:41" s="167" customFormat="1" ht="15">
      <c r="A1115" s="167" t="s">
        <v>9344</v>
      </c>
      <c r="C1115" s="61" t="s">
        <v>6988</v>
      </c>
      <c r="E1115" s="61" t="s">
        <v>12602</v>
      </c>
      <c r="F1115" s="167" t="s">
        <v>8831</v>
      </c>
      <c r="G1115" s="167" t="s">
        <v>9111</v>
      </c>
      <c r="H1115" s="61" t="s">
        <v>7874</v>
      </c>
      <c r="I1115" s="167" t="s">
        <v>9112</v>
      </c>
      <c r="J1115" s="63" t="str">
        <f t="shared" si="85"/>
        <v>IC.IT.061822</v>
      </c>
      <c r="K1115" s="61" t="s">
        <v>12175</v>
      </c>
      <c r="L1115" s="167" t="str">
        <f t="shared" si="86"/>
        <v>Neck, left</v>
      </c>
      <c r="M1115" s="168" t="str">
        <f t="shared" si="87"/>
        <v>PI.IC.IT.061822.01</v>
      </c>
      <c r="N1115" s="168"/>
      <c r="O1115" s="168" t="str">
        <f t="shared" si="88"/>
        <v>PH.IC.IT.061822.01</v>
      </c>
      <c r="Q1115" s="168" t="str">
        <f t="shared" si="89"/>
        <v>CL.IC.IT.061822.01</v>
      </c>
    </row>
    <row r="1116" spans="1:41" s="167" customFormat="1" ht="15">
      <c r="A1116" s="167" t="s">
        <v>9344</v>
      </c>
      <c r="C1116" s="61" t="s">
        <v>6988</v>
      </c>
      <c r="E1116" s="61" t="s">
        <v>12602</v>
      </c>
      <c r="F1116" s="167" t="s">
        <v>8831</v>
      </c>
      <c r="G1116" s="167" t="s">
        <v>9113</v>
      </c>
      <c r="H1116" s="61" t="s">
        <v>7876</v>
      </c>
      <c r="I1116" s="167" t="s">
        <v>9113</v>
      </c>
      <c r="J1116" s="63" t="str">
        <f t="shared" si="85"/>
        <v>IC.IT.061823</v>
      </c>
      <c r="K1116" s="61" t="s">
        <v>12175</v>
      </c>
      <c r="L1116" s="167" t="str">
        <f t="shared" si="86"/>
        <v>Neck</v>
      </c>
      <c r="M1116" s="168" t="str">
        <f t="shared" si="87"/>
        <v>PI.IC.IT.061823.01</v>
      </c>
      <c r="N1116" s="168"/>
      <c r="O1116" s="168" t="str">
        <f t="shared" si="88"/>
        <v>PH.IC.IT.061823.01</v>
      </c>
      <c r="Q1116" s="168" t="str">
        <f t="shared" si="89"/>
        <v>CL.IC.IT.061823.01</v>
      </c>
    </row>
    <row r="1117" spans="1:41" s="167" customFormat="1" ht="15">
      <c r="A1117" s="167" t="s">
        <v>9344</v>
      </c>
      <c r="C1117" s="61" t="s">
        <v>6988</v>
      </c>
      <c r="E1117" s="61" t="s">
        <v>12602</v>
      </c>
      <c r="F1117" s="167" t="s">
        <v>8831</v>
      </c>
      <c r="G1117" s="167" t="s">
        <v>9114</v>
      </c>
      <c r="H1117" s="61" t="s">
        <v>7055</v>
      </c>
      <c r="I1117" s="167" t="s">
        <v>9115</v>
      </c>
      <c r="J1117" s="63" t="str">
        <f t="shared" si="85"/>
        <v>IC.IT.061824</v>
      </c>
      <c r="K1117" s="61" t="s">
        <v>12175</v>
      </c>
      <c r="L1117" s="167" t="str">
        <f t="shared" si="86"/>
        <v>Tracheostomy site</v>
      </c>
      <c r="M1117" s="168" t="str">
        <f t="shared" si="87"/>
        <v>PI.IC.IT.061824.01</v>
      </c>
      <c r="N1117" s="168"/>
      <c r="O1117" s="168" t="str">
        <f t="shared" si="88"/>
        <v>PH.IC.IT.061824.01</v>
      </c>
      <c r="Q1117" s="168" t="str">
        <f t="shared" si="89"/>
        <v>CL.IC.IT.061824.01</v>
      </c>
    </row>
    <row r="1118" spans="1:41" s="167" customFormat="1" ht="15">
      <c r="A1118" s="167" t="s">
        <v>9344</v>
      </c>
      <c r="C1118" s="61" t="s">
        <v>6988</v>
      </c>
      <c r="E1118" s="61" t="s">
        <v>12602</v>
      </c>
      <c r="F1118" s="167" t="s">
        <v>8831</v>
      </c>
      <c r="G1118" s="167" t="s">
        <v>9116</v>
      </c>
      <c r="H1118" s="61" t="s">
        <v>512</v>
      </c>
      <c r="I1118" s="167" t="s">
        <v>9116</v>
      </c>
      <c r="J1118" s="63" t="str">
        <f t="shared" si="85"/>
        <v>IC.IT.061825</v>
      </c>
      <c r="K1118" s="61" t="s">
        <v>12175</v>
      </c>
      <c r="L1118" s="167" t="str">
        <f t="shared" si="86"/>
        <v>Chin</v>
      </c>
      <c r="M1118" s="168" t="str">
        <f t="shared" si="87"/>
        <v>PI.IC.IT.061825.01</v>
      </c>
      <c r="N1118" s="168"/>
      <c r="O1118" s="168" t="str">
        <f t="shared" si="88"/>
        <v>PH.IC.IT.061825.01</v>
      </c>
      <c r="Q1118" s="168" t="str">
        <f t="shared" si="89"/>
        <v>CL.IC.IT.061825.01</v>
      </c>
    </row>
    <row r="1119" spans="1:41" s="167" customFormat="1" ht="15">
      <c r="A1119" s="167" t="s">
        <v>9344</v>
      </c>
      <c r="C1119" s="61" t="s">
        <v>12212</v>
      </c>
      <c r="E1119" s="61" t="s">
        <v>12602</v>
      </c>
      <c r="F1119" s="167" t="s">
        <v>8831</v>
      </c>
      <c r="G1119" s="167" t="s">
        <v>14485</v>
      </c>
      <c r="H1119" s="61" t="s">
        <v>10709</v>
      </c>
      <c r="I1119" s="167" t="s">
        <v>14485</v>
      </c>
      <c r="J1119" s="63" t="str">
        <f t="shared" si="85"/>
        <v>IC.IT.061826</v>
      </c>
      <c r="K1119" s="61" t="s">
        <v>12175</v>
      </c>
      <c r="L1119" s="167" t="str">
        <f t="shared" si="86"/>
        <v>Throat</v>
      </c>
      <c r="M1119" s="168" t="str">
        <f t="shared" si="87"/>
        <v>PI.IC.IT.061826.01</v>
      </c>
      <c r="N1119" s="168"/>
      <c r="O1119" s="168" t="str">
        <f t="shared" si="88"/>
        <v>PH.IC.IT.061826.01</v>
      </c>
      <c r="Q1119" s="168" t="str">
        <f t="shared" si="89"/>
        <v>CL.IC.IT.061826.01</v>
      </c>
      <c r="AN1119" s="167" t="s">
        <v>12773</v>
      </c>
      <c r="AO1119" s="167">
        <v>1346</v>
      </c>
    </row>
    <row r="1120" spans="1:41" s="167" customFormat="1" ht="15">
      <c r="A1120" s="167" t="s">
        <v>9344</v>
      </c>
      <c r="C1120" s="61" t="s">
        <v>6988</v>
      </c>
      <c r="D1120" s="167" t="s">
        <v>9008</v>
      </c>
      <c r="E1120" s="61" t="s">
        <v>12604</v>
      </c>
      <c r="F1120" s="167" t="s">
        <v>8832</v>
      </c>
      <c r="G1120" s="167" t="s">
        <v>9365</v>
      </c>
      <c r="H1120" s="61" t="s">
        <v>12175</v>
      </c>
      <c r="I1120" s="167" t="s">
        <v>9238</v>
      </c>
      <c r="J1120" s="63" t="str">
        <f t="shared" si="85"/>
        <v>IC.IT.061901</v>
      </c>
      <c r="K1120" s="61" t="s">
        <v>12175</v>
      </c>
      <c r="L1120" s="167" t="str">
        <f t="shared" si="86"/>
        <v>Hip, right</v>
      </c>
      <c r="M1120" s="168" t="str">
        <f t="shared" si="87"/>
        <v>PI.IC.IT.061901.01</v>
      </c>
      <c r="N1120" s="168"/>
      <c r="O1120" s="168" t="str">
        <f t="shared" si="88"/>
        <v>PH.IC.IT.061901.01</v>
      </c>
      <c r="Q1120" s="168" t="str">
        <f t="shared" si="89"/>
        <v>CL.IC.IT.061901.01</v>
      </c>
    </row>
    <row r="1121" spans="1:17" s="167" customFormat="1" ht="15">
      <c r="A1121" s="167" t="s">
        <v>9344</v>
      </c>
      <c r="C1121" s="61" t="s">
        <v>6988</v>
      </c>
      <c r="D1121" s="167" t="s">
        <v>12452</v>
      </c>
      <c r="E1121" s="61" t="s">
        <v>12604</v>
      </c>
      <c r="F1121" s="167" t="s">
        <v>8832</v>
      </c>
      <c r="G1121" s="167" t="s">
        <v>9239</v>
      </c>
      <c r="H1121" s="61" t="s">
        <v>12182</v>
      </c>
      <c r="I1121" s="167" t="s">
        <v>9488</v>
      </c>
      <c r="J1121" s="63" t="str">
        <f t="shared" si="85"/>
        <v>IC.IT.061902</v>
      </c>
      <c r="K1121" s="61" t="s">
        <v>12175</v>
      </c>
      <c r="L1121" s="167" t="str">
        <f t="shared" si="86"/>
        <v>Hip, left</v>
      </c>
      <c r="M1121" s="168" t="str">
        <f t="shared" si="87"/>
        <v>PI.IC.IT.061902.01</v>
      </c>
      <c r="N1121" s="168"/>
      <c r="O1121" s="168" t="str">
        <f t="shared" si="88"/>
        <v>PH.IC.IT.061902.01</v>
      </c>
      <c r="Q1121" s="168" t="str">
        <f t="shared" si="89"/>
        <v>CL.IC.IT.061902.01</v>
      </c>
    </row>
    <row r="1122" spans="1:17" s="167" customFormat="1" ht="15">
      <c r="A1122" s="167" t="s">
        <v>9344</v>
      </c>
      <c r="C1122" s="61" t="s">
        <v>6988</v>
      </c>
      <c r="E1122" s="61" t="s">
        <v>12604</v>
      </c>
      <c r="F1122" s="167" t="s">
        <v>8832</v>
      </c>
      <c r="G1122" s="167" t="s">
        <v>9489</v>
      </c>
      <c r="H1122" s="61" t="s">
        <v>12185</v>
      </c>
      <c r="I1122" s="167" t="s">
        <v>9490</v>
      </c>
      <c r="J1122" s="63" t="str">
        <f t="shared" si="85"/>
        <v>IC.IT.061903</v>
      </c>
      <c r="K1122" s="61" t="s">
        <v>12175</v>
      </c>
      <c r="L1122" s="167" t="str">
        <f t="shared" si="86"/>
        <v>Groin, right</v>
      </c>
      <c r="M1122" s="168" t="str">
        <f t="shared" si="87"/>
        <v>PI.IC.IT.061903.01</v>
      </c>
      <c r="N1122" s="168"/>
      <c r="O1122" s="168" t="str">
        <f t="shared" si="88"/>
        <v>PH.IC.IT.061903.01</v>
      </c>
      <c r="Q1122" s="168" t="str">
        <f t="shared" si="89"/>
        <v>CL.IC.IT.061903.01</v>
      </c>
    </row>
    <row r="1123" spans="1:17" s="167" customFormat="1" ht="15">
      <c r="A1123" s="167" t="s">
        <v>9344</v>
      </c>
      <c r="C1123" s="61" t="s">
        <v>6988</v>
      </c>
      <c r="E1123" s="61" t="s">
        <v>12604</v>
      </c>
      <c r="F1123" s="167" t="s">
        <v>8832</v>
      </c>
      <c r="G1123" s="167" t="s">
        <v>9491</v>
      </c>
      <c r="H1123" s="61" t="s">
        <v>11</v>
      </c>
      <c r="I1123" s="167" t="s">
        <v>9492</v>
      </c>
      <c r="J1123" s="63" t="str">
        <f t="shared" si="85"/>
        <v>IC.IT.061904</v>
      </c>
      <c r="K1123" s="61" t="s">
        <v>12175</v>
      </c>
      <c r="L1123" s="167" t="str">
        <f t="shared" si="86"/>
        <v>Groin, left</v>
      </c>
      <c r="M1123" s="168" t="str">
        <f t="shared" si="87"/>
        <v>PI.IC.IT.061904.01</v>
      </c>
      <c r="N1123" s="168"/>
      <c r="O1123" s="168" t="str">
        <f t="shared" si="88"/>
        <v>PH.IC.IT.061904.01</v>
      </c>
      <c r="Q1123" s="168" t="str">
        <f t="shared" si="89"/>
        <v>CL.IC.IT.061904.01</v>
      </c>
    </row>
    <row r="1124" spans="1:17" s="167" customFormat="1" ht="15">
      <c r="A1124" s="167" t="s">
        <v>9344</v>
      </c>
      <c r="C1124" s="61" t="s">
        <v>6988</v>
      </c>
      <c r="E1124" s="61" t="s">
        <v>12604</v>
      </c>
      <c r="F1124" s="167" t="s">
        <v>8832</v>
      </c>
      <c r="G1124" s="167" t="s">
        <v>9493</v>
      </c>
      <c r="H1124" s="61" t="s">
        <v>212</v>
      </c>
      <c r="I1124" s="167" t="s">
        <v>9493</v>
      </c>
      <c r="J1124" s="63" t="str">
        <f t="shared" si="85"/>
        <v>IC.IT.061905</v>
      </c>
      <c r="K1124" s="61" t="s">
        <v>12175</v>
      </c>
      <c r="L1124" s="167" t="str">
        <f t="shared" si="86"/>
        <v>Penis</v>
      </c>
      <c r="M1124" s="168" t="str">
        <f t="shared" si="87"/>
        <v>PI.IC.IT.061905.01</v>
      </c>
      <c r="N1124" s="168"/>
      <c r="O1124" s="168" t="str">
        <f t="shared" si="88"/>
        <v>PH.IC.IT.061905.01</v>
      </c>
      <c r="Q1124" s="168" t="str">
        <f t="shared" si="89"/>
        <v>CL.IC.IT.061905.01</v>
      </c>
    </row>
    <row r="1125" spans="1:17" s="167" customFormat="1" ht="15">
      <c r="A1125" s="167" t="s">
        <v>9344</v>
      </c>
      <c r="C1125" s="61" t="s">
        <v>6988</v>
      </c>
      <c r="E1125" s="61" t="s">
        <v>12604</v>
      </c>
      <c r="F1125" s="167" t="s">
        <v>8832</v>
      </c>
      <c r="G1125" s="167" t="s">
        <v>9494</v>
      </c>
      <c r="H1125" s="61" t="s">
        <v>6988</v>
      </c>
      <c r="I1125" s="167" t="s">
        <v>9494</v>
      </c>
      <c r="J1125" s="63" t="str">
        <f t="shared" si="85"/>
        <v>IC.IT.061906</v>
      </c>
      <c r="K1125" s="61" t="s">
        <v>12175</v>
      </c>
      <c r="L1125" s="167" t="str">
        <f t="shared" si="86"/>
        <v>Labia</v>
      </c>
      <c r="M1125" s="168" t="str">
        <f t="shared" si="87"/>
        <v>PI.IC.IT.061906.01</v>
      </c>
      <c r="N1125" s="168"/>
      <c r="O1125" s="168" t="str">
        <f t="shared" si="88"/>
        <v>PH.IC.IT.061906.01</v>
      </c>
      <c r="Q1125" s="168" t="str">
        <f t="shared" si="89"/>
        <v>CL.IC.IT.061906.01</v>
      </c>
    </row>
    <row r="1126" spans="1:17" s="167" customFormat="1" ht="15">
      <c r="A1126" s="167" t="s">
        <v>9344</v>
      </c>
      <c r="C1126" s="61" t="s">
        <v>6988</v>
      </c>
      <c r="E1126" s="61" t="s">
        <v>12604</v>
      </c>
      <c r="F1126" s="167" t="s">
        <v>8832</v>
      </c>
      <c r="G1126" s="167" t="s">
        <v>9495</v>
      </c>
      <c r="H1126" s="61" t="s">
        <v>573</v>
      </c>
      <c r="I1126" s="167" t="s">
        <v>9495</v>
      </c>
      <c r="J1126" s="63" t="str">
        <f t="shared" si="85"/>
        <v>IC.IT.061907</v>
      </c>
      <c r="K1126" s="61" t="s">
        <v>12175</v>
      </c>
      <c r="L1126" s="167" t="str">
        <f t="shared" si="86"/>
        <v>Perineum</v>
      </c>
      <c r="M1126" s="168" t="str">
        <f t="shared" si="87"/>
        <v>PI.IC.IT.061907.01</v>
      </c>
      <c r="N1126" s="168"/>
      <c r="O1126" s="168" t="str">
        <f t="shared" si="88"/>
        <v>PH.IC.IT.061907.01</v>
      </c>
      <c r="Q1126" s="168" t="str">
        <f t="shared" si="89"/>
        <v>CL.IC.IT.061907.01</v>
      </c>
    </row>
    <row r="1127" spans="1:17" s="167" customFormat="1" ht="15">
      <c r="A1127" s="167" t="s">
        <v>9344</v>
      </c>
      <c r="C1127" s="61" t="s">
        <v>6988</v>
      </c>
      <c r="E1127" s="61" t="s">
        <v>12604</v>
      </c>
      <c r="F1127" s="167" t="s">
        <v>8832</v>
      </c>
      <c r="G1127" s="167" t="s">
        <v>9496</v>
      </c>
      <c r="H1127" s="61" t="s">
        <v>92</v>
      </c>
      <c r="I1127" s="167" t="s">
        <v>9497</v>
      </c>
      <c r="J1127" s="63" t="str">
        <f t="shared" si="85"/>
        <v>IC.IT.061908</v>
      </c>
      <c r="K1127" s="61" t="s">
        <v>12175</v>
      </c>
      <c r="L1127" s="167" t="str">
        <f t="shared" si="86"/>
        <v>Buttock, right</v>
      </c>
      <c r="M1127" s="168" t="str">
        <f t="shared" si="87"/>
        <v>PI.IC.IT.061908.01</v>
      </c>
      <c r="N1127" s="168"/>
      <c r="O1127" s="168" t="str">
        <f t="shared" si="88"/>
        <v>PH.IC.IT.061908.01</v>
      </c>
      <c r="Q1127" s="168" t="str">
        <f t="shared" si="89"/>
        <v>CL.IC.IT.061908.01</v>
      </c>
    </row>
    <row r="1128" spans="1:17" s="167" customFormat="1" ht="15">
      <c r="A1128" s="167" t="s">
        <v>9344</v>
      </c>
      <c r="C1128" s="61" t="s">
        <v>6988</v>
      </c>
      <c r="E1128" s="61" t="s">
        <v>12604</v>
      </c>
      <c r="F1128" s="167" t="s">
        <v>8832</v>
      </c>
      <c r="G1128" s="167" t="s">
        <v>9498</v>
      </c>
      <c r="H1128" s="61" t="s">
        <v>93</v>
      </c>
      <c r="I1128" s="167" t="s">
        <v>9499</v>
      </c>
      <c r="J1128" s="63" t="str">
        <f t="shared" si="85"/>
        <v>IC.IT.061909</v>
      </c>
      <c r="K1128" s="61" t="s">
        <v>12175</v>
      </c>
      <c r="L1128" s="167" t="str">
        <f t="shared" si="86"/>
        <v>Buttocks, left</v>
      </c>
      <c r="M1128" s="168" t="str">
        <f t="shared" si="87"/>
        <v>PI.IC.IT.061909.01</v>
      </c>
      <c r="N1128" s="168"/>
      <c r="O1128" s="168" t="str">
        <f t="shared" si="88"/>
        <v>PH.IC.IT.061909.01</v>
      </c>
      <c r="Q1128" s="168" t="str">
        <f t="shared" si="89"/>
        <v>CL.IC.IT.061909.01</v>
      </c>
    </row>
    <row r="1129" spans="1:17" s="167" customFormat="1" ht="15">
      <c r="A1129" s="167" t="s">
        <v>9344</v>
      </c>
      <c r="C1129" s="61" t="s">
        <v>6988</v>
      </c>
      <c r="E1129" s="61" t="s">
        <v>12604</v>
      </c>
      <c r="F1129" s="167" t="s">
        <v>8832</v>
      </c>
      <c r="G1129" s="167" t="s">
        <v>9500</v>
      </c>
      <c r="H1129" s="61" t="s">
        <v>3188</v>
      </c>
      <c r="I1129" s="167" t="s">
        <v>9500</v>
      </c>
      <c r="J1129" s="63" t="str">
        <f t="shared" si="85"/>
        <v>IC.IT.061910</v>
      </c>
      <c r="K1129" s="61" t="s">
        <v>12175</v>
      </c>
      <c r="L1129" s="167" t="str">
        <f t="shared" si="86"/>
        <v>Rectum</v>
      </c>
      <c r="M1129" s="168" t="str">
        <f t="shared" si="87"/>
        <v>PI.IC.IT.061910.01</v>
      </c>
      <c r="N1129" s="168"/>
      <c r="O1129" s="168" t="str">
        <f t="shared" si="88"/>
        <v>PH.IC.IT.061910.01</v>
      </c>
      <c r="Q1129" s="168" t="str">
        <f t="shared" si="89"/>
        <v>CL.IC.IT.061910.01</v>
      </c>
    </row>
    <row r="1130" spans="1:17" s="167" customFormat="1" ht="15">
      <c r="A1130" s="167" t="s">
        <v>9344</v>
      </c>
      <c r="C1130" s="61" t="s">
        <v>6988</v>
      </c>
      <c r="E1130" s="61" t="s">
        <v>12604</v>
      </c>
      <c r="F1130" s="167" t="s">
        <v>8832</v>
      </c>
      <c r="G1130" s="167" t="s">
        <v>9501</v>
      </c>
      <c r="H1130" s="61" t="s">
        <v>153</v>
      </c>
      <c r="I1130" s="167" t="s">
        <v>9501</v>
      </c>
      <c r="J1130" s="63" t="str">
        <f t="shared" si="85"/>
        <v>IC.IT.061912</v>
      </c>
      <c r="K1130" s="61" t="s">
        <v>12175</v>
      </c>
      <c r="L1130" s="167" t="str">
        <f t="shared" si="86"/>
        <v>Sacrum</v>
      </c>
      <c r="M1130" s="168" t="str">
        <f t="shared" si="87"/>
        <v>PI.IC.IT.061912.01</v>
      </c>
      <c r="N1130" s="168"/>
      <c r="O1130" s="168" t="str">
        <f t="shared" si="88"/>
        <v>PH.IC.IT.061912.01</v>
      </c>
      <c r="Q1130" s="168" t="str">
        <f t="shared" si="89"/>
        <v>CL.IC.IT.061912.01</v>
      </c>
    </row>
    <row r="1131" spans="1:17" s="167" customFormat="1" ht="15">
      <c r="A1131" s="167" t="s">
        <v>9344</v>
      </c>
      <c r="C1131" s="61" t="s">
        <v>6988</v>
      </c>
      <c r="E1131" s="61" t="s">
        <v>12604</v>
      </c>
      <c r="F1131" s="167" t="s">
        <v>8832</v>
      </c>
      <c r="G1131" s="167" t="s">
        <v>9502</v>
      </c>
      <c r="H1131" s="61" t="s">
        <v>215</v>
      </c>
      <c r="I1131" s="167" t="s">
        <v>9502</v>
      </c>
      <c r="J1131" s="63" t="str">
        <f t="shared" si="85"/>
        <v>IC.IT.061913</v>
      </c>
      <c r="K1131" s="61" t="s">
        <v>12175</v>
      </c>
      <c r="L1131" s="167" t="str">
        <f t="shared" si="86"/>
        <v>Coccyx</v>
      </c>
      <c r="M1131" s="168" t="str">
        <f t="shared" si="87"/>
        <v>PI.IC.IT.061913.01</v>
      </c>
      <c r="N1131" s="168"/>
      <c r="O1131" s="168" t="str">
        <f t="shared" si="88"/>
        <v>PH.IC.IT.061913.01</v>
      </c>
      <c r="Q1131" s="168" t="str">
        <f t="shared" si="89"/>
        <v>CL.IC.IT.061913.01</v>
      </c>
    </row>
    <row r="1132" spans="1:17" s="167" customFormat="1" ht="15">
      <c r="A1132" s="167" t="s">
        <v>9344</v>
      </c>
      <c r="C1132" s="61" t="s">
        <v>6988</v>
      </c>
      <c r="E1132" s="61" t="s">
        <v>12604</v>
      </c>
      <c r="F1132" s="167" t="s">
        <v>8832</v>
      </c>
      <c r="G1132" s="167" t="s">
        <v>9503</v>
      </c>
      <c r="H1132" s="61" t="s">
        <v>4082</v>
      </c>
      <c r="I1132" s="167" t="s">
        <v>9503</v>
      </c>
      <c r="J1132" s="63" t="str">
        <f t="shared" si="85"/>
        <v>IC.IT.061914</v>
      </c>
      <c r="K1132" s="61" t="s">
        <v>12175</v>
      </c>
      <c r="L1132" s="167" t="str">
        <f t="shared" si="86"/>
        <v>Scrotum</v>
      </c>
      <c r="M1132" s="168" t="str">
        <f t="shared" si="87"/>
        <v>PI.IC.IT.061914.01</v>
      </c>
      <c r="N1132" s="168"/>
      <c r="O1132" s="168" t="str">
        <f t="shared" si="88"/>
        <v>PH.IC.IT.061914.01</v>
      </c>
      <c r="Q1132" s="168" t="str">
        <f t="shared" si="89"/>
        <v>CL.IC.IT.061914.01</v>
      </c>
    </row>
    <row r="1133" spans="1:17" s="167" customFormat="1" ht="15">
      <c r="A1133" s="167" t="s">
        <v>9344</v>
      </c>
      <c r="C1133" s="61" t="s">
        <v>6988</v>
      </c>
      <c r="D1133" s="167" t="s">
        <v>8886</v>
      </c>
      <c r="E1133" s="61" t="s">
        <v>1000</v>
      </c>
      <c r="F1133" s="167" t="s">
        <v>8833</v>
      </c>
      <c r="G1133" s="167" t="s">
        <v>9649</v>
      </c>
      <c r="H1133" s="61" t="s">
        <v>594</v>
      </c>
      <c r="I1133" s="167" t="s">
        <v>9650</v>
      </c>
      <c r="J1133" s="63" t="str">
        <f t="shared" si="85"/>
        <v>IC.IT.062015</v>
      </c>
      <c r="K1133" s="61" t="s">
        <v>12175</v>
      </c>
      <c r="L1133" s="167" t="str">
        <f t="shared" si="86"/>
        <v>Shoulder, right</v>
      </c>
      <c r="M1133" s="168" t="str">
        <f t="shared" si="87"/>
        <v>PI.IC.IT.062015.01</v>
      </c>
      <c r="N1133" s="168"/>
      <c r="O1133" s="168" t="str">
        <f t="shared" si="88"/>
        <v>PH.IC.IT.062015.01</v>
      </c>
      <c r="Q1133" s="168" t="str">
        <f t="shared" si="89"/>
        <v>CL.IC.IT.062015.01</v>
      </c>
    </row>
    <row r="1134" spans="1:17" s="167" customFormat="1" ht="15">
      <c r="A1134" s="167" t="s">
        <v>9344</v>
      </c>
      <c r="C1134" s="61" t="s">
        <v>6988</v>
      </c>
      <c r="E1134" s="61" t="s">
        <v>1000</v>
      </c>
      <c r="F1134" s="167" t="s">
        <v>8833</v>
      </c>
      <c r="G1134" s="167" t="s">
        <v>9651</v>
      </c>
      <c r="H1134" s="61" t="s">
        <v>7863</v>
      </c>
      <c r="I1134" s="167" t="s">
        <v>9505</v>
      </c>
      <c r="J1134" s="63" t="str">
        <f t="shared" si="85"/>
        <v>IC.IT.062016</v>
      </c>
      <c r="K1134" s="61" t="s">
        <v>12175</v>
      </c>
      <c r="L1134" s="167" t="str">
        <f t="shared" si="86"/>
        <v>Shoulder, left</v>
      </c>
      <c r="M1134" s="168" t="str">
        <f t="shared" si="87"/>
        <v>PI.IC.IT.062016.01</v>
      </c>
      <c r="N1134" s="168"/>
      <c r="O1134" s="168" t="str">
        <f t="shared" si="88"/>
        <v>PH.IC.IT.062016.01</v>
      </c>
      <c r="Q1134" s="168" t="str">
        <f t="shared" si="89"/>
        <v>CL.IC.IT.062016.01</v>
      </c>
    </row>
    <row r="1135" spans="1:17" s="167" customFormat="1" ht="15">
      <c r="A1135" s="167" t="s">
        <v>9344</v>
      </c>
      <c r="C1135" s="61" t="s">
        <v>6988</v>
      </c>
      <c r="E1135" s="61" t="s">
        <v>1000</v>
      </c>
      <c r="F1135" s="167" t="s">
        <v>8833</v>
      </c>
      <c r="G1135" s="167" t="s">
        <v>9506</v>
      </c>
      <c r="H1135" s="61" t="s">
        <v>12462</v>
      </c>
      <c r="I1135" s="167" t="s">
        <v>9376</v>
      </c>
      <c r="J1135" s="63" t="str">
        <f t="shared" si="85"/>
        <v>IC.IT.062017</v>
      </c>
      <c r="K1135" s="61" t="s">
        <v>12175</v>
      </c>
      <c r="L1135" s="167" t="str">
        <f t="shared" si="86"/>
        <v>Clavicle, right</v>
      </c>
      <c r="M1135" s="168" t="str">
        <f t="shared" si="87"/>
        <v>PI.IC.IT.062017.01</v>
      </c>
      <c r="N1135" s="168"/>
      <c r="O1135" s="168" t="str">
        <f t="shared" si="88"/>
        <v>PH.IC.IT.062017.01</v>
      </c>
      <c r="Q1135" s="168" t="str">
        <f t="shared" si="89"/>
        <v>CL.IC.IT.062017.01</v>
      </c>
    </row>
    <row r="1136" spans="1:17" s="167" customFormat="1" ht="15">
      <c r="A1136" s="167" t="s">
        <v>9344</v>
      </c>
      <c r="C1136" s="61" t="s">
        <v>6988</v>
      </c>
      <c r="E1136" s="61" t="s">
        <v>1000</v>
      </c>
      <c r="F1136" s="167" t="s">
        <v>8833</v>
      </c>
      <c r="G1136" s="167" t="s">
        <v>9377</v>
      </c>
      <c r="H1136" s="61" t="s">
        <v>12602</v>
      </c>
      <c r="I1136" s="167" t="s">
        <v>9378</v>
      </c>
      <c r="J1136" s="63" t="str">
        <f t="shared" si="85"/>
        <v>IC.IT.062018</v>
      </c>
      <c r="K1136" s="61" t="s">
        <v>12175</v>
      </c>
      <c r="L1136" s="167" t="str">
        <f t="shared" si="86"/>
        <v>Clavicle, left</v>
      </c>
      <c r="M1136" s="168" t="str">
        <f t="shared" si="87"/>
        <v>PI.IC.IT.062018.01</v>
      </c>
      <c r="N1136" s="168"/>
      <c r="O1136" s="168" t="str">
        <f t="shared" si="88"/>
        <v>PH.IC.IT.062018.01</v>
      </c>
      <c r="Q1136" s="168" t="str">
        <f t="shared" si="89"/>
        <v>CL.IC.IT.062018.01</v>
      </c>
    </row>
    <row r="1137" spans="1:19" s="167" customFormat="1" ht="15">
      <c r="A1137" s="167" t="s">
        <v>9344</v>
      </c>
      <c r="C1137" s="61" t="s">
        <v>6988</v>
      </c>
      <c r="E1137" s="61" t="s">
        <v>1000</v>
      </c>
      <c r="F1137" s="167" t="s">
        <v>8833</v>
      </c>
      <c r="G1137" s="167" t="s">
        <v>9380</v>
      </c>
      <c r="H1137" s="61" t="s">
        <v>12604</v>
      </c>
      <c r="I1137" s="167" t="s">
        <v>9381</v>
      </c>
      <c r="J1137" s="63" t="str">
        <f t="shared" si="85"/>
        <v>IC.IT.062019</v>
      </c>
      <c r="K1137" s="61" t="s">
        <v>12175</v>
      </c>
      <c r="L1137" s="167" t="str">
        <f t="shared" si="86"/>
        <v>Breast, right</v>
      </c>
      <c r="M1137" s="168" t="str">
        <f t="shared" si="87"/>
        <v>PI.IC.IT.062019.01</v>
      </c>
      <c r="N1137" s="168"/>
      <c r="O1137" s="168" t="str">
        <f t="shared" si="88"/>
        <v>PH.IC.IT.062019.01</v>
      </c>
      <c r="Q1137" s="168" t="str">
        <f t="shared" si="89"/>
        <v>CL.IC.IT.062019.01</v>
      </c>
    </row>
    <row r="1138" spans="1:19" s="167" customFormat="1" ht="15">
      <c r="A1138" s="167" t="s">
        <v>9344</v>
      </c>
      <c r="C1138" s="61" t="s">
        <v>6988</v>
      </c>
      <c r="E1138" s="61" t="s">
        <v>1000</v>
      </c>
      <c r="F1138" s="167" t="s">
        <v>8833</v>
      </c>
      <c r="G1138" s="167" t="s">
        <v>9262</v>
      </c>
      <c r="H1138" s="61" t="s">
        <v>1000</v>
      </c>
      <c r="I1138" s="167" t="s">
        <v>9513</v>
      </c>
      <c r="J1138" s="63" t="str">
        <f t="shared" si="85"/>
        <v>IC.IT.062020</v>
      </c>
      <c r="K1138" s="61" t="s">
        <v>12175</v>
      </c>
      <c r="L1138" s="167" t="str">
        <f t="shared" si="86"/>
        <v>Breast, left</v>
      </c>
      <c r="M1138" s="168" t="str">
        <f t="shared" si="87"/>
        <v>PI.IC.IT.062020.01</v>
      </c>
      <c r="N1138" s="168"/>
      <c r="O1138" s="168" t="str">
        <f t="shared" si="88"/>
        <v>PH.IC.IT.062020.01</v>
      </c>
      <c r="Q1138" s="168" t="str">
        <f t="shared" si="89"/>
        <v>CL.IC.IT.062020.01</v>
      </c>
    </row>
    <row r="1139" spans="1:19" s="167" customFormat="1" ht="15">
      <c r="A1139" s="167" t="s">
        <v>9344</v>
      </c>
      <c r="C1139" s="61" t="s">
        <v>6988</v>
      </c>
      <c r="E1139" s="61" t="s">
        <v>1000</v>
      </c>
      <c r="F1139" s="167" t="s">
        <v>8833</v>
      </c>
      <c r="G1139" s="167" t="s">
        <v>9382</v>
      </c>
      <c r="H1139" s="61" t="s">
        <v>8039</v>
      </c>
      <c r="I1139" s="167" t="s">
        <v>9382</v>
      </c>
      <c r="J1139" s="63" t="str">
        <f t="shared" si="85"/>
        <v>IC.IT.062021</v>
      </c>
      <c r="K1139" s="61" t="s">
        <v>12175</v>
      </c>
      <c r="L1139" s="167" t="str">
        <f t="shared" si="86"/>
        <v>Sternum</v>
      </c>
      <c r="M1139" s="168" t="str">
        <f t="shared" si="87"/>
        <v>PI.IC.IT.062021.01</v>
      </c>
      <c r="N1139" s="168"/>
      <c r="O1139" s="168" t="str">
        <f t="shared" si="88"/>
        <v>PH.IC.IT.062021.01</v>
      </c>
      <c r="Q1139" s="168" t="str">
        <f t="shared" si="89"/>
        <v>CL.IC.IT.062021.01</v>
      </c>
    </row>
    <row r="1140" spans="1:19" s="167" customFormat="1" ht="15">
      <c r="A1140" s="167" t="s">
        <v>9344</v>
      </c>
      <c r="C1140" s="61" t="s">
        <v>6988</v>
      </c>
      <c r="E1140" s="61" t="s">
        <v>1000</v>
      </c>
      <c r="F1140" s="167" t="s">
        <v>8833</v>
      </c>
      <c r="G1140" s="167" t="s">
        <v>8947</v>
      </c>
      <c r="H1140" s="61" t="s">
        <v>7874</v>
      </c>
      <c r="I1140" s="167" t="s">
        <v>8948</v>
      </c>
      <c r="J1140" s="63" t="str">
        <f t="shared" si="85"/>
        <v>IC.IT.062022</v>
      </c>
      <c r="K1140" s="61" t="s">
        <v>12175</v>
      </c>
      <c r="L1140" s="167" t="str">
        <f t="shared" si="86"/>
        <v>Chest, right</v>
      </c>
      <c r="M1140" s="168" t="str">
        <f t="shared" si="87"/>
        <v>PI.IC.IT.062022.01</v>
      </c>
      <c r="N1140" s="168"/>
      <c r="O1140" s="168" t="str">
        <f t="shared" si="88"/>
        <v>PH.IC.IT.062022.01</v>
      </c>
      <c r="Q1140" s="168" t="str">
        <f t="shared" si="89"/>
        <v>CL.IC.IT.062022.01</v>
      </c>
    </row>
    <row r="1141" spans="1:19" s="167" customFormat="1" ht="15">
      <c r="A1141" s="167" t="s">
        <v>9344</v>
      </c>
      <c r="C1141" s="61" t="s">
        <v>6988</v>
      </c>
      <c r="E1141" s="61" t="s">
        <v>1000</v>
      </c>
      <c r="F1141" s="167" t="s">
        <v>8833</v>
      </c>
      <c r="G1141" s="167" t="s">
        <v>8949</v>
      </c>
      <c r="H1141" s="61" t="s">
        <v>7876</v>
      </c>
      <c r="I1141" s="167" t="s">
        <v>8950</v>
      </c>
      <c r="J1141" s="63" t="str">
        <f t="shared" si="85"/>
        <v>IC.IT.062023</v>
      </c>
      <c r="K1141" s="61" t="s">
        <v>12175</v>
      </c>
      <c r="L1141" s="167" t="str">
        <f t="shared" si="86"/>
        <v>Chest, left</v>
      </c>
      <c r="M1141" s="168" t="str">
        <f t="shared" si="87"/>
        <v>PI.IC.IT.062023.01</v>
      </c>
      <c r="N1141" s="168"/>
      <c r="O1141" s="168" t="str">
        <f t="shared" si="88"/>
        <v>PH.IC.IT.062023.01</v>
      </c>
      <c r="Q1141" s="168" t="str">
        <f t="shared" si="89"/>
        <v>CL.IC.IT.062023.01</v>
      </c>
    </row>
    <row r="1142" spans="1:19" s="167" customFormat="1" ht="15">
      <c r="A1142" s="167" t="s">
        <v>9344</v>
      </c>
      <c r="C1142" s="61" t="s">
        <v>6988</v>
      </c>
      <c r="E1142" s="61" t="s">
        <v>1000</v>
      </c>
      <c r="F1142" s="167" t="s">
        <v>8833</v>
      </c>
      <c r="G1142" s="167" t="s">
        <v>8951</v>
      </c>
      <c r="H1142" s="61" t="s">
        <v>7055</v>
      </c>
      <c r="I1142" s="167" t="s">
        <v>8951</v>
      </c>
      <c r="J1142" s="63" t="str">
        <f t="shared" si="85"/>
        <v>IC.IT.062024</v>
      </c>
      <c r="K1142" s="61" t="s">
        <v>12175</v>
      </c>
      <c r="L1142" s="167" t="str">
        <f t="shared" si="86"/>
        <v>Chest</v>
      </c>
      <c r="M1142" s="168" t="str">
        <f t="shared" si="87"/>
        <v>PI.IC.IT.062024.01</v>
      </c>
      <c r="N1142" s="168"/>
      <c r="O1142" s="168" t="str">
        <f t="shared" si="88"/>
        <v>PH.IC.IT.062024.01</v>
      </c>
      <c r="Q1142" s="168" t="str">
        <f t="shared" si="89"/>
        <v>CL.IC.IT.062024.01</v>
      </c>
    </row>
    <row r="1143" spans="1:19" s="167" customFormat="1" ht="15">
      <c r="A1143" s="167" t="s">
        <v>9344</v>
      </c>
      <c r="C1143" s="61" t="s">
        <v>6988</v>
      </c>
      <c r="E1143" s="61" t="s">
        <v>1000</v>
      </c>
      <c r="F1143" s="167" t="s">
        <v>8833</v>
      </c>
      <c r="G1143" s="167" t="s">
        <v>8952</v>
      </c>
      <c r="H1143" s="61" t="s">
        <v>512</v>
      </c>
      <c r="I1143" s="167" t="s">
        <v>9097</v>
      </c>
      <c r="J1143" s="63" t="str">
        <f t="shared" si="85"/>
        <v>IC.IT.062025</v>
      </c>
      <c r="K1143" s="61" t="s">
        <v>12175</v>
      </c>
      <c r="L1143" s="167" t="str">
        <f t="shared" si="86"/>
        <v>Scapula, right</v>
      </c>
      <c r="M1143" s="168" t="str">
        <f t="shared" si="87"/>
        <v>PI.IC.IT.062025.01</v>
      </c>
      <c r="N1143" s="168"/>
      <c r="O1143" s="168" t="str">
        <f t="shared" si="88"/>
        <v>PH.IC.IT.062025.01</v>
      </c>
      <c r="Q1143" s="168" t="str">
        <f t="shared" si="89"/>
        <v>CL.IC.IT.062025.01</v>
      </c>
    </row>
    <row r="1144" spans="1:19" s="167" customFormat="1" ht="15">
      <c r="A1144" s="167" t="s">
        <v>9344</v>
      </c>
      <c r="C1144" s="61" t="s">
        <v>6988</v>
      </c>
      <c r="E1144" s="61" t="s">
        <v>1000</v>
      </c>
      <c r="F1144" s="167" t="s">
        <v>8833</v>
      </c>
      <c r="G1144" s="167" t="s">
        <v>9224</v>
      </c>
      <c r="H1144" s="61" t="s">
        <v>371</v>
      </c>
      <c r="I1144" s="167" t="s">
        <v>9225</v>
      </c>
      <c r="J1144" s="63" t="str">
        <f t="shared" si="85"/>
        <v>IC.IT.062026</v>
      </c>
      <c r="K1144" s="61" t="s">
        <v>12175</v>
      </c>
      <c r="L1144" s="167" t="str">
        <f t="shared" si="86"/>
        <v>Scapula, left</v>
      </c>
      <c r="M1144" s="168" t="str">
        <f t="shared" si="87"/>
        <v>PI.IC.IT.062026.01</v>
      </c>
      <c r="N1144" s="168"/>
      <c r="O1144" s="168" t="str">
        <f t="shared" si="88"/>
        <v>PH.IC.IT.062026.01</v>
      </c>
      <c r="Q1144" s="168" t="str">
        <f t="shared" si="89"/>
        <v>CL.IC.IT.062026.01</v>
      </c>
    </row>
    <row r="1145" spans="1:19" s="167" customFormat="1" ht="15">
      <c r="A1145" s="167" t="s">
        <v>9344</v>
      </c>
      <c r="C1145" s="61" t="s">
        <v>6988</v>
      </c>
      <c r="E1145" s="61" t="s">
        <v>1000</v>
      </c>
      <c r="F1145" s="167" t="s">
        <v>8833</v>
      </c>
      <c r="G1145" s="167" t="s">
        <v>9226</v>
      </c>
      <c r="H1145" s="61" t="s">
        <v>7686</v>
      </c>
      <c r="I1145" s="167" t="s">
        <v>9226</v>
      </c>
      <c r="J1145" s="63" t="str">
        <f t="shared" si="85"/>
        <v>IC.IT.062027</v>
      </c>
      <c r="K1145" s="61" t="s">
        <v>12175</v>
      </c>
      <c r="L1145" s="167" t="str">
        <f t="shared" si="86"/>
        <v>Lumbar</v>
      </c>
      <c r="M1145" s="168" t="str">
        <f t="shared" si="87"/>
        <v>PI.IC.IT.062027.01</v>
      </c>
      <c r="N1145" s="168"/>
      <c r="O1145" s="168" t="str">
        <f t="shared" si="88"/>
        <v>PH.IC.IT.062027.01</v>
      </c>
      <c r="Q1145" s="168" t="str">
        <f t="shared" si="89"/>
        <v>CL.IC.IT.062027.01</v>
      </c>
    </row>
    <row r="1146" spans="1:19" s="167" customFormat="1" ht="15">
      <c r="A1146" s="167" t="s">
        <v>9344</v>
      </c>
      <c r="C1146" s="61" t="s">
        <v>6988</v>
      </c>
      <c r="E1146" s="61" t="s">
        <v>1000</v>
      </c>
      <c r="F1146" s="167" t="s">
        <v>8833</v>
      </c>
      <c r="G1146" s="167" t="s">
        <v>9227</v>
      </c>
      <c r="H1146" s="61" t="s">
        <v>745</v>
      </c>
      <c r="I1146" s="167" t="s">
        <v>9228</v>
      </c>
      <c r="J1146" s="63" t="str">
        <f t="shared" si="85"/>
        <v>IC.IT.062028</v>
      </c>
      <c r="K1146" s="61" t="s">
        <v>12175</v>
      </c>
      <c r="L1146" s="167" t="str">
        <f t="shared" si="86"/>
        <v>Spine:  specify</v>
      </c>
      <c r="M1146" s="168" t="str">
        <f t="shared" si="87"/>
        <v>PI.IC.IT.062028.01</v>
      </c>
      <c r="N1146" s="168"/>
      <c r="O1146" s="168" t="str">
        <f t="shared" si="88"/>
        <v>PH.IC.IT.062028.01</v>
      </c>
      <c r="Q1146" s="168" t="str">
        <f t="shared" si="89"/>
        <v>CL.IC.IT.062028.01</v>
      </c>
    </row>
    <row r="1147" spans="1:19" s="167" customFormat="1" ht="15">
      <c r="A1147" s="167" t="s">
        <v>9344</v>
      </c>
      <c r="C1147" s="61" t="s">
        <v>6988</v>
      </c>
      <c r="E1147" s="61" t="s">
        <v>1000</v>
      </c>
      <c r="F1147" s="167" t="s">
        <v>8833</v>
      </c>
      <c r="G1147" s="167" t="s">
        <v>9138</v>
      </c>
      <c r="H1147" s="61" t="s">
        <v>7532</v>
      </c>
      <c r="I1147" s="167" t="s">
        <v>9138</v>
      </c>
      <c r="J1147" s="63" t="str">
        <f t="shared" si="85"/>
        <v>IC.IT.062029</v>
      </c>
      <c r="K1147" s="61" t="s">
        <v>12175</v>
      </c>
      <c r="L1147" s="167" t="str">
        <f t="shared" si="86"/>
        <v>Midline</v>
      </c>
      <c r="M1147" s="168" t="str">
        <f t="shared" si="87"/>
        <v>PI.IC.IT.062029.01</v>
      </c>
      <c r="N1147" s="168"/>
      <c r="O1147" s="168" t="str">
        <f t="shared" si="88"/>
        <v>PH.IC.IT.062029.01</v>
      </c>
      <c r="Q1147" s="168" t="str">
        <f t="shared" si="89"/>
        <v>CL.IC.IT.062029.01</v>
      </c>
      <c r="R1147" s="167" t="s">
        <v>12465</v>
      </c>
      <c r="S1147" s="167">
        <v>168</v>
      </c>
    </row>
    <row r="1148" spans="1:19" s="167" customFormat="1" ht="15">
      <c r="A1148" s="167" t="s">
        <v>1553</v>
      </c>
      <c r="C1148" s="61" t="s">
        <v>1610</v>
      </c>
      <c r="E1148" s="61" t="s">
        <v>12983</v>
      </c>
      <c r="F1148" s="167" t="s">
        <v>1557</v>
      </c>
      <c r="G1148" s="167" t="s">
        <v>1551</v>
      </c>
      <c r="H1148" s="61" t="s">
        <v>1552</v>
      </c>
      <c r="I1148" s="167" t="s">
        <v>1551</v>
      </c>
      <c r="J1148" s="63" t="str">
        <f t="shared" si="85"/>
        <v>IC.IT.062030</v>
      </c>
      <c r="K1148" s="61" t="s">
        <v>12906</v>
      </c>
      <c r="L1148" s="167" t="str">
        <f t="shared" si="86"/>
        <v>Back</v>
      </c>
      <c r="M1148" s="168" t="str">
        <f t="shared" si="87"/>
        <v>PI.IC.IT.062030.01</v>
      </c>
      <c r="N1148" s="168"/>
      <c r="O1148" s="168" t="str">
        <f t="shared" si="88"/>
        <v>PH.IC.IT.062030.01</v>
      </c>
      <c r="Q1148" s="168" t="str">
        <f t="shared" si="89"/>
        <v>CL.IC.IT.062030.01</v>
      </c>
    </row>
    <row r="1149" spans="1:19" s="167" customFormat="1" ht="15">
      <c r="A1149" s="167" t="s">
        <v>9344</v>
      </c>
      <c r="C1149" s="61" t="s">
        <v>6988</v>
      </c>
      <c r="D1149" s="167" t="s">
        <v>8285</v>
      </c>
      <c r="E1149" s="61" t="s">
        <v>8039</v>
      </c>
      <c r="F1149" s="167" t="s">
        <v>8834</v>
      </c>
      <c r="G1149" s="167" t="s">
        <v>9230</v>
      </c>
      <c r="H1149" s="61" t="s">
        <v>1702</v>
      </c>
      <c r="I1149" s="167" t="s">
        <v>9231</v>
      </c>
      <c r="J1149" s="63" t="str">
        <f t="shared" si="85"/>
        <v>IC.IT.062101</v>
      </c>
      <c r="K1149" s="61" t="s">
        <v>12175</v>
      </c>
      <c r="L1149" s="167" t="str">
        <f t="shared" si="86"/>
        <v>Closed surgical incision</v>
      </c>
      <c r="M1149" s="168" t="str">
        <f t="shared" si="87"/>
        <v>PI.IC.IT.062101.01</v>
      </c>
      <c r="N1149" s="168"/>
      <c r="O1149" s="168" t="str">
        <f t="shared" si="88"/>
        <v>PH.IC.IT.062101.01</v>
      </c>
      <c r="Q1149" s="168" t="str">
        <f t="shared" si="89"/>
        <v>CL.IC.IT.062101.01</v>
      </c>
    </row>
    <row r="1150" spans="1:19" s="167" customFormat="1" ht="15">
      <c r="A1150" s="167" t="s">
        <v>9344</v>
      </c>
      <c r="C1150" s="61" t="s">
        <v>6988</v>
      </c>
      <c r="E1150" s="61" t="s">
        <v>8039</v>
      </c>
      <c r="F1150" s="167" t="s">
        <v>8834</v>
      </c>
      <c r="G1150" s="167" t="s">
        <v>9104</v>
      </c>
      <c r="H1150" s="61" t="s">
        <v>1863</v>
      </c>
      <c r="I1150" s="167" t="s">
        <v>9742</v>
      </c>
      <c r="J1150" s="63" t="str">
        <f t="shared" si="85"/>
        <v>IC.IT.062102</v>
      </c>
      <c r="K1150" s="61" t="s">
        <v>12175</v>
      </c>
      <c r="L1150" s="167" t="str">
        <f t="shared" si="86"/>
        <v>Open surgical incision</v>
      </c>
      <c r="M1150" s="168" t="str">
        <f t="shared" si="87"/>
        <v>PI.IC.IT.062102.01</v>
      </c>
      <c r="N1150" s="168"/>
      <c r="O1150" s="168" t="str">
        <f t="shared" si="88"/>
        <v>PH.IC.IT.062102.01</v>
      </c>
      <c r="Q1150" s="168" t="str">
        <f t="shared" si="89"/>
        <v>CL.IC.IT.062102.01</v>
      </c>
    </row>
    <row r="1151" spans="1:19" s="167" customFormat="1" ht="15">
      <c r="A1151" s="167" t="s">
        <v>9344</v>
      </c>
      <c r="C1151" s="61" t="s">
        <v>6988</v>
      </c>
      <c r="E1151" s="61" t="s">
        <v>8039</v>
      </c>
      <c r="F1151" s="167" t="s">
        <v>8834</v>
      </c>
      <c r="G1151" s="167" t="s">
        <v>9105</v>
      </c>
      <c r="H1151" s="61" t="s">
        <v>12185</v>
      </c>
      <c r="I1151" s="167" t="s">
        <v>9106</v>
      </c>
      <c r="J1151" s="63" t="str">
        <f t="shared" si="85"/>
        <v>IC.IT.062103</v>
      </c>
      <c r="K1151" s="61" t="s">
        <v>12175</v>
      </c>
      <c r="L1151" s="167" t="str">
        <f t="shared" si="86"/>
        <v>Graft site</v>
      </c>
      <c r="M1151" s="168" t="str">
        <f t="shared" si="87"/>
        <v>PI.IC.IT.062103.01</v>
      </c>
      <c r="N1151" s="168"/>
      <c r="O1151" s="168" t="str">
        <f t="shared" si="88"/>
        <v>PH.IC.IT.062103.01</v>
      </c>
      <c r="Q1151" s="168" t="str">
        <f t="shared" si="89"/>
        <v>CL.IC.IT.062103.01</v>
      </c>
    </row>
    <row r="1152" spans="1:19" s="167" customFormat="1" ht="15">
      <c r="A1152" s="167" t="s">
        <v>9344</v>
      </c>
      <c r="C1152" s="61" t="s">
        <v>6988</v>
      </c>
      <c r="E1152" s="61" t="s">
        <v>8039</v>
      </c>
      <c r="F1152" s="167" t="s">
        <v>8834</v>
      </c>
      <c r="G1152" s="167" t="s">
        <v>9107</v>
      </c>
      <c r="H1152" s="61" t="s">
        <v>11</v>
      </c>
      <c r="I1152" s="167" t="s">
        <v>9108</v>
      </c>
      <c r="J1152" s="63" t="str">
        <f t="shared" si="85"/>
        <v>IC.IT.062104</v>
      </c>
      <c r="K1152" s="61" t="s">
        <v>12175</v>
      </c>
      <c r="L1152" s="167" t="str">
        <f t="shared" si="86"/>
        <v>Donor site</v>
      </c>
      <c r="M1152" s="168" t="str">
        <f t="shared" si="87"/>
        <v>PI.IC.IT.062104.01</v>
      </c>
      <c r="N1152" s="168"/>
      <c r="O1152" s="168" t="str">
        <f t="shared" si="88"/>
        <v>PH.IC.IT.062104.01</v>
      </c>
      <c r="Q1152" s="168" t="str">
        <f t="shared" si="89"/>
        <v>CL.IC.IT.062104.01</v>
      </c>
    </row>
    <row r="1153" spans="1:27" s="167" customFormat="1" ht="15">
      <c r="A1153" s="167" t="s">
        <v>9344</v>
      </c>
      <c r="C1153" s="61" t="s">
        <v>231</v>
      </c>
      <c r="D1153" s="167" t="s">
        <v>430</v>
      </c>
      <c r="E1153" s="61" t="s">
        <v>421</v>
      </c>
      <c r="F1153" s="167" t="s">
        <v>422</v>
      </c>
      <c r="G1153" s="167" t="s">
        <v>423</v>
      </c>
      <c r="H1153" s="61" t="s">
        <v>1</v>
      </c>
      <c r="I1153" s="167" t="s">
        <v>424</v>
      </c>
      <c r="J1153" s="63" t="str">
        <f t="shared" si="85"/>
        <v>IC.IT.062201</v>
      </c>
      <c r="K1153" s="61" t="s">
        <v>13277</v>
      </c>
      <c r="L1153" s="167" t="str">
        <f t="shared" si="86"/>
        <v>Continuous</v>
      </c>
      <c r="M1153" s="168" t="str">
        <f t="shared" si="87"/>
        <v>PI.IC.IT.062201.01</v>
      </c>
      <c r="N1153" s="168"/>
      <c r="O1153" s="168" t="str">
        <f t="shared" si="88"/>
        <v>PH.IC.IT.062201.01</v>
      </c>
      <c r="Q1153" s="168" t="str">
        <f t="shared" si="89"/>
        <v>CL.IC.IT.062201.01</v>
      </c>
      <c r="Z1153" s="167" t="s">
        <v>439</v>
      </c>
      <c r="AA1153" s="167">
        <v>1246</v>
      </c>
    </row>
    <row r="1154" spans="1:27" s="167" customFormat="1" ht="15">
      <c r="A1154" s="167" t="s">
        <v>9344</v>
      </c>
      <c r="C1154" s="61" t="s">
        <v>231</v>
      </c>
      <c r="E1154" s="61" t="s">
        <v>421</v>
      </c>
      <c r="F1154" s="167" t="s">
        <v>422</v>
      </c>
      <c r="G1154" s="167" t="s">
        <v>425</v>
      </c>
      <c r="H1154" s="61" t="s">
        <v>115</v>
      </c>
      <c r="I1154" s="167" t="s">
        <v>426</v>
      </c>
      <c r="J1154" s="63" t="str">
        <f t="shared" ref="J1154:J1217" si="90">CONCATENATE("IC.IT.",C1154,E1154,H1154)</f>
        <v>IC.IT.062202</v>
      </c>
      <c r="K1154" s="61" t="s">
        <v>13277</v>
      </c>
      <c r="L1154" s="167" t="str">
        <f t="shared" ref="L1154:L1217" si="91">G1154</f>
        <v>Intermittent</v>
      </c>
      <c r="M1154" s="168" t="str">
        <f t="shared" ref="M1154:M1217" si="92">CONCATENATE("PI.",J1154,".",K1154)</f>
        <v>PI.IC.IT.062202.01</v>
      </c>
      <c r="N1154" s="168"/>
      <c r="O1154" s="168" t="str">
        <f t="shared" ref="O1154:O1217" si="93">CONCATENATE("PH.",J1154,".",K1154)</f>
        <v>PH.IC.IT.062202.01</v>
      </c>
      <c r="Q1154" s="168" t="str">
        <f t="shared" ref="Q1154:Q1217" si="94">CONCATENATE("CL.",J1154,".",K1154)</f>
        <v>CL.IC.IT.062202.01</v>
      </c>
      <c r="Z1154" s="167" t="s">
        <v>439</v>
      </c>
      <c r="AA1154" s="167">
        <v>1246</v>
      </c>
    </row>
    <row r="1155" spans="1:27" s="167" customFormat="1" ht="15">
      <c r="A1155" s="167" t="s">
        <v>9344</v>
      </c>
      <c r="C1155" s="61" t="s">
        <v>231</v>
      </c>
      <c r="D1155" s="167" t="s">
        <v>427</v>
      </c>
      <c r="E1155" s="61" t="s">
        <v>428</v>
      </c>
      <c r="F1155" s="167" t="s">
        <v>422</v>
      </c>
      <c r="G1155" s="167" t="s">
        <v>429</v>
      </c>
      <c r="H1155" s="61" t="s">
        <v>1</v>
      </c>
      <c r="J1155" s="63" t="str">
        <f t="shared" si="90"/>
        <v>IC.IT.062301</v>
      </c>
      <c r="K1155" s="61" t="s">
        <v>13277</v>
      </c>
      <c r="L1155" s="167" t="str">
        <f t="shared" si="91"/>
        <v>125 mmHg</v>
      </c>
      <c r="M1155" s="168" t="str">
        <f t="shared" si="92"/>
        <v>PI.IC.IT.062301.01</v>
      </c>
      <c r="N1155" s="168"/>
      <c r="O1155" s="168" t="str">
        <f t="shared" si="93"/>
        <v>PH.IC.IT.062301.01</v>
      </c>
      <c r="Q1155" s="168" t="str">
        <f t="shared" si="94"/>
        <v>CL.IC.IT.062301.01</v>
      </c>
      <c r="Z1155" s="167" t="s">
        <v>439</v>
      </c>
      <c r="AA1155" s="167">
        <v>1246</v>
      </c>
    </row>
    <row r="1156" spans="1:27" s="167" customFormat="1" ht="15">
      <c r="A1156" s="167" t="s">
        <v>9344</v>
      </c>
      <c r="C1156" s="61" t="s">
        <v>231</v>
      </c>
      <c r="E1156" s="61" t="s">
        <v>428</v>
      </c>
      <c r="F1156" s="167" t="s">
        <v>422</v>
      </c>
      <c r="G1156" s="167" t="s">
        <v>431</v>
      </c>
      <c r="H1156" s="61" t="s">
        <v>115</v>
      </c>
      <c r="J1156" s="63" t="str">
        <f t="shared" si="90"/>
        <v>IC.IT.062302</v>
      </c>
      <c r="K1156" s="61" t="s">
        <v>13277</v>
      </c>
      <c r="L1156" s="167" t="str">
        <f t="shared" si="91"/>
        <v>75 mmHG</v>
      </c>
      <c r="M1156" s="168" t="str">
        <f t="shared" si="92"/>
        <v>PI.IC.IT.062302.01</v>
      </c>
      <c r="N1156" s="168"/>
      <c r="O1156" s="168" t="str">
        <f t="shared" si="93"/>
        <v>PH.IC.IT.062302.01</v>
      </c>
      <c r="Q1156" s="168" t="str">
        <f t="shared" si="94"/>
        <v>CL.IC.IT.062302.01</v>
      </c>
      <c r="Z1156" s="167" t="s">
        <v>439</v>
      </c>
      <c r="AA1156" s="167">
        <v>1246</v>
      </c>
    </row>
    <row r="1157" spans="1:27" s="167" customFormat="1" ht="15">
      <c r="A1157" s="167" t="s">
        <v>9344</v>
      </c>
      <c r="C1157" s="61" t="s">
        <v>231</v>
      </c>
      <c r="E1157" s="61" t="s">
        <v>428</v>
      </c>
      <c r="F1157" s="167" t="s">
        <v>422</v>
      </c>
      <c r="G1157" s="167" t="s">
        <v>432</v>
      </c>
      <c r="H1157" s="61" t="s">
        <v>0</v>
      </c>
      <c r="J1157" s="63" t="str">
        <f t="shared" si="90"/>
        <v>IC.IT.062303</v>
      </c>
      <c r="K1157" s="61" t="s">
        <v>13277</v>
      </c>
      <c r="L1157" s="167" t="str">
        <f t="shared" si="91"/>
        <v>25 mmHG</v>
      </c>
      <c r="M1157" s="168" t="str">
        <f t="shared" si="92"/>
        <v>PI.IC.IT.062303.01</v>
      </c>
      <c r="N1157" s="168"/>
      <c r="O1157" s="168" t="str">
        <f t="shared" si="93"/>
        <v>PH.IC.IT.062303.01</v>
      </c>
      <c r="Q1157" s="168" t="str">
        <f t="shared" si="94"/>
        <v>CL.IC.IT.062303.01</v>
      </c>
      <c r="Z1157" s="167" t="s">
        <v>439</v>
      </c>
      <c r="AA1157" s="167">
        <v>1246</v>
      </c>
    </row>
    <row r="1158" spans="1:27" s="167" customFormat="1" ht="15">
      <c r="A1158" s="167" t="s">
        <v>9344</v>
      </c>
      <c r="C1158" s="61" t="s">
        <v>231</v>
      </c>
      <c r="E1158" s="61" t="s">
        <v>428</v>
      </c>
      <c r="F1158" s="167" t="s">
        <v>422</v>
      </c>
      <c r="G1158" s="167" t="s">
        <v>433</v>
      </c>
      <c r="H1158" s="61" t="s">
        <v>647</v>
      </c>
      <c r="J1158" s="63" t="str">
        <f t="shared" si="90"/>
        <v>IC.IT.062304</v>
      </c>
      <c r="K1158" s="61" t="s">
        <v>13277</v>
      </c>
      <c r="L1158" s="167" t="str">
        <f t="shared" si="91"/>
        <v>50 mmHG</v>
      </c>
      <c r="M1158" s="168" t="str">
        <f t="shared" si="92"/>
        <v>PI.IC.IT.062304.01</v>
      </c>
      <c r="N1158" s="168"/>
      <c r="O1158" s="168" t="str">
        <f t="shared" si="93"/>
        <v>PH.IC.IT.062304.01</v>
      </c>
      <c r="Q1158" s="168" t="str">
        <f t="shared" si="94"/>
        <v>CL.IC.IT.062304.01</v>
      </c>
      <c r="Z1158" s="167" t="s">
        <v>439</v>
      </c>
      <c r="AA1158" s="167">
        <v>1246</v>
      </c>
    </row>
    <row r="1159" spans="1:27" s="167" customFormat="1" ht="15">
      <c r="A1159" s="167" t="s">
        <v>9344</v>
      </c>
      <c r="C1159" s="61" t="s">
        <v>231</v>
      </c>
      <c r="E1159" s="61" t="s">
        <v>428</v>
      </c>
      <c r="F1159" s="167" t="s">
        <v>422</v>
      </c>
      <c r="G1159" s="167" t="s">
        <v>434</v>
      </c>
      <c r="H1159" s="61" t="s">
        <v>648</v>
      </c>
      <c r="J1159" s="63" t="str">
        <f t="shared" si="90"/>
        <v>IC.IT.062305</v>
      </c>
      <c r="K1159" s="61" t="s">
        <v>13277</v>
      </c>
      <c r="L1159" s="167" t="str">
        <f t="shared" si="91"/>
        <v>100 mmHG</v>
      </c>
      <c r="M1159" s="168" t="str">
        <f t="shared" si="92"/>
        <v>PI.IC.IT.062305.01</v>
      </c>
      <c r="N1159" s="168"/>
      <c r="O1159" s="168" t="str">
        <f t="shared" si="93"/>
        <v>PH.IC.IT.062305.01</v>
      </c>
      <c r="Q1159" s="168" t="str">
        <f t="shared" si="94"/>
        <v>CL.IC.IT.062305.01</v>
      </c>
      <c r="Z1159" s="167" t="s">
        <v>439</v>
      </c>
      <c r="AA1159" s="167">
        <v>1246</v>
      </c>
    </row>
    <row r="1160" spans="1:27" s="167" customFormat="1" ht="15">
      <c r="A1160" s="167" t="s">
        <v>9344</v>
      </c>
      <c r="C1160" s="61" t="s">
        <v>231</v>
      </c>
      <c r="E1160" s="61" t="s">
        <v>428</v>
      </c>
      <c r="F1160" s="167" t="s">
        <v>422</v>
      </c>
      <c r="G1160" s="167" t="s">
        <v>435</v>
      </c>
      <c r="H1160" s="61" t="s">
        <v>231</v>
      </c>
      <c r="J1160" s="63" t="str">
        <f t="shared" si="90"/>
        <v>IC.IT.062306</v>
      </c>
      <c r="K1160" s="61" t="s">
        <v>13277</v>
      </c>
      <c r="L1160" s="167" t="str">
        <f t="shared" si="91"/>
        <v>150 mmHG</v>
      </c>
      <c r="M1160" s="168" t="str">
        <f t="shared" si="92"/>
        <v>PI.IC.IT.062306.01</v>
      </c>
      <c r="N1160" s="168"/>
      <c r="O1160" s="168" t="str">
        <f t="shared" si="93"/>
        <v>PH.IC.IT.062306.01</v>
      </c>
      <c r="Q1160" s="168" t="str">
        <f t="shared" si="94"/>
        <v>CL.IC.IT.062306.01</v>
      </c>
      <c r="Z1160" s="167" t="s">
        <v>439</v>
      </c>
      <c r="AA1160" s="167">
        <v>1246</v>
      </c>
    </row>
    <row r="1161" spans="1:27" s="167" customFormat="1" ht="15">
      <c r="A1161" s="167" t="s">
        <v>9344</v>
      </c>
      <c r="C1161" s="61" t="s">
        <v>231</v>
      </c>
      <c r="D1161" s="167" t="s">
        <v>436</v>
      </c>
      <c r="E1161" s="61" t="s">
        <v>544</v>
      </c>
      <c r="F1161" s="167" t="s">
        <v>422</v>
      </c>
      <c r="G1161" s="167" t="s">
        <v>437</v>
      </c>
      <c r="H1161" s="61" t="s">
        <v>1</v>
      </c>
      <c r="I1161" s="167" t="s">
        <v>424</v>
      </c>
      <c r="J1161" s="63" t="str">
        <f t="shared" si="90"/>
        <v>IC.IT.062401</v>
      </c>
      <c r="K1161" s="61" t="s">
        <v>13277</v>
      </c>
      <c r="L1161" s="167" t="str">
        <f t="shared" si="91"/>
        <v>Done: specify date/time</v>
      </c>
      <c r="M1161" s="168" t="str">
        <f t="shared" si="92"/>
        <v>PI.IC.IT.062401.01</v>
      </c>
      <c r="N1161" s="168"/>
      <c r="O1161" s="168" t="str">
        <f t="shared" si="93"/>
        <v>PH.IC.IT.062401.01</v>
      </c>
      <c r="Q1161" s="168" t="str">
        <f t="shared" si="94"/>
        <v>CL.IC.IT.062401.01</v>
      </c>
      <c r="Z1161" s="167" t="s">
        <v>439</v>
      </c>
      <c r="AA1161" s="167">
        <v>1246</v>
      </c>
    </row>
    <row r="1162" spans="1:27" s="167" customFormat="1" ht="12" customHeight="1">
      <c r="A1162" s="167" t="s">
        <v>9344</v>
      </c>
      <c r="C1162" s="61" t="s">
        <v>231</v>
      </c>
      <c r="E1162" s="61" t="s">
        <v>544</v>
      </c>
      <c r="F1162" s="167" t="s">
        <v>422</v>
      </c>
      <c r="G1162" s="167" t="s">
        <v>438</v>
      </c>
      <c r="H1162" s="61" t="s">
        <v>115</v>
      </c>
      <c r="I1162" s="167" t="s">
        <v>426</v>
      </c>
      <c r="J1162" s="63" t="str">
        <f t="shared" si="90"/>
        <v>IC.IT.062402</v>
      </c>
      <c r="K1162" s="61" t="s">
        <v>13277</v>
      </c>
      <c r="L1162" s="167" t="str">
        <f t="shared" si="91"/>
        <v>Not applicable</v>
      </c>
      <c r="M1162" s="168" t="str">
        <f t="shared" si="92"/>
        <v>PI.IC.IT.062402.01</v>
      </c>
      <c r="N1162" s="168"/>
      <c r="O1162" s="168" t="str">
        <f t="shared" si="93"/>
        <v>PH.IC.IT.062402.01</v>
      </c>
      <c r="Q1162" s="168" t="str">
        <f t="shared" si="94"/>
        <v>CL.IC.IT.062402.01</v>
      </c>
      <c r="Z1162" s="167" t="s">
        <v>439</v>
      </c>
      <c r="AA1162" s="167">
        <v>1246</v>
      </c>
    </row>
    <row r="1163" spans="1:27" s="167" customFormat="1" ht="15">
      <c r="A1163" s="167" t="s">
        <v>9344</v>
      </c>
      <c r="B1163" s="167" t="s">
        <v>8835</v>
      </c>
      <c r="C1163" s="61" t="s">
        <v>573</v>
      </c>
      <c r="D1163" s="167" t="s">
        <v>9110</v>
      </c>
      <c r="E1163" s="61" t="s">
        <v>12175</v>
      </c>
      <c r="F1163" s="167" t="s">
        <v>8953</v>
      </c>
      <c r="G1163" s="167" t="s">
        <v>9514</v>
      </c>
      <c r="H1163" s="61" t="s">
        <v>12175</v>
      </c>
      <c r="I1163" s="167" t="s">
        <v>10532</v>
      </c>
      <c r="J1163" s="63" t="str">
        <f t="shared" si="90"/>
        <v>IC.IT.070101</v>
      </c>
      <c r="K1163" s="61" t="s">
        <v>12175</v>
      </c>
      <c r="L1163" s="167" t="str">
        <f t="shared" si="91"/>
        <v xml:space="preserve">      Within normal limits</v>
      </c>
      <c r="M1163" s="168" t="str">
        <f t="shared" si="92"/>
        <v>PI.IC.IT.070101.01</v>
      </c>
      <c r="N1163" s="168"/>
      <c r="O1163" s="168" t="str">
        <f t="shared" si="93"/>
        <v>PH.IC.IT.070101.01</v>
      </c>
      <c r="Q1163" s="168" t="str">
        <f t="shared" si="94"/>
        <v>CL.IC.IT.070101.01</v>
      </c>
    </row>
    <row r="1164" spans="1:27" s="167" customFormat="1" ht="15">
      <c r="A1164" s="167" t="s">
        <v>9344</v>
      </c>
      <c r="C1164" s="61" t="s">
        <v>573</v>
      </c>
      <c r="E1164" s="61" t="s">
        <v>12175</v>
      </c>
      <c r="F1164" s="167" t="s">
        <v>8953</v>
      </c>
      <c r="G1164" s="167" t="s">
        <v>9515</v>
      </c>
      <c r="H1164" s="61" t="s">
        <v>1863</v>
      </c>
      <c r="I1164" s="167" t="s">
        <v>10534</v>
      </c>
      <c r="J1164" s="63" t="str">
        <f t="shared" si="90"/>
        <v>IC.IT.070102</v>
      </c>
      <c r="K1164" s="61" t="s">
        <v>12175</v>
      </c>
      <c r="L1164" s="167" t="str">
        <f t="shared" si="91"/>
        <v xml:space="preserve">      Approximated</v>
      </c>
      <c r="M1164" s="168" t="str">
        <f t="shared" si="92"/>
        <v>PI.IC.IT.070102.01</v>
      </c>
      <c r="N1164" s="168"/>
      <c r="O1164" s="168" t="str">
        <f t="shared" si="93"/>
        <v>PH.IC.IT.070102.01</v>
      </c>
      <c r="Q1164" s="168" t="str">
        <f t="shared" si="94"/>
        <v>CL.IC.IT.070102.01</v>
      </c>
    </row>
    <row r="1165" spans="1:27" s="167" customFormat="1" ht="15">
      <c r="A1165" s="167" t="s">
        <v>9344</v>
      </c>
      <c r="C1165" s="61" t="s">
        <v>573</v>
      </c>
      <c r="E1165" s="61" t="s">
        <v>12175</v>
      </c>
      <c r="F1165" s="167" t="s">
        <v>8953</v>
      </c>
      <c r="G1165" s="167" t="s">
        <v>9516</v>
      </c>
      <c r="H1165" s="61" t="s">
        <v>12185</v>
      </c>
      <c r="I1165" s="167" t="s">
        <v>10536</v>
      </c>
      <c r="J1165" s="63" t="str">
        <f t="shared" si="90"/>
        <v>IC.IT.070103</v>
      </c>
      <c r="K1165" s="61" t="s">
        <v>12175</v>
      </c>
      <c r="L1165" s="167" t="str">
        <f t="shared" si="91"/>
        <v xml:space="preserve">      Dehiscence</v>
      </c>
      <c r="M1165" s="168" t="str">
        <f t="shared" si="92"/>
        <v>PI.IC.IT.070103.01</v>
      </c>
      <c r="N1165" s="168"/>
      <c r="O1165" s="168" t="str">
        <f t="shared" si="93"/>
        <v>PH.IC.IT.070103.01</v>
      </c>
      <c r="Q1165" s="168" t="str">
        <f t="shared" si="94"/>
        <v>CL.IC.IT.070103.01</v>
      </c>
    </row>
    <row r="1166" spans="1:27" s="167" customFormat="1" ht="15">
      <c r="A1166" s="167" t="s">
        <v>9344</v>
      </c>
      <c r="C1166" s="61" t="s">
        <v>573</v>
      </c>
      <c r="E1166" s="61" t="s">
        <v>12175</v>
      </c>
      <c r="F1166" s="167" t="s">
        <v>8953</v>
      </c>
      <c r="G1166" s="167" t="s">
        <v>9661</v>
      </c>
      <c r="H1166" s="61" t="s">
        <v>11</v>
      </c>
      <c r="I1166" s="167" t="s">
        <v>11800</v>
      </c>
      <c r="J1166" s="63" t="str">
        <f t="shared" si="90"/>
        <v>IC.IT.070104</v>
      </c>
      <c r="K1166" s="61" t="s">
        <v>12175</v>
      </c>
      <c r="L1166" s="167" t="str">
        <f t="shared" si="91"/>
        <v xml:space="preserve">      Swelling</v>
      </c>
      <c r="M1166" s="168" t="str">
        <f t="shared" si="92"/>
        <v>PI.IC.IT.070104.01</v>
      </c>
      <c r="N1166" s="168"/>
      <c r="O1166" s="168" t="str">
        <f t="shared" si="93"/>
        <v>PH.IC.IT.070104.01</v>
      </c>
      <c r="Q1166" s="168" t="str">
        <f t="shared" si="94"/>
        <v>CL.IC.IT.070104.01</v>
      </c>
    </row>
    <row r="1167" spans="1:27" s="167" customFormat="1" ht="15">
      <c r="A1167" s="167" t="s">
        <v>9344</v>
      </c>
      <c r="C1167" s="61" t="s">
        <v>573</v>
      </c>
      <c r="E1167" s="61" t="s">
        <v>12175</v>
      </c>
      <c r="F1167" s="167" t="s">
        <v>8953</v>
      </c>
      <c r="G1167" s="167" t="s">
        <v>9662</v>
      </c>
      <c r="H1167" s="61" t="s">
        <v>212</v>
      </c>
      <c r="I1167" s="167" t="s">
        <v>11790</v>
      </c>
      <c r="J1167" s="63" t="str">
        <f t="shared" si="90"/>
        <v>IC.IT.070105</v>
      </c>
      <c r="K1167" s="61" t="s">
        <v>12175</v>
      </c>
      <c r="L1167" s="167" t="str">
        <f t="shared" si="91"/>
        <v xml:space="preserve">      Erythema</v>
      </c>
      <c r="M1167" s="168" t="str">
        <f t="shared" si="92"/>
        <v>PI.IC.IT.070105.01</v>
      </c>
      <c r="N1167" s="168"/>
      <c r="O1167" s="168" t="str">
        <f t="shared" si="93"/>
        <v>PH.IC.IT.070105.01</v>
      </c>
      <c r="Q1167" s="168" t="str">
        <f t="shared" si="94"/>
        <v>CL.IC.IT.070105.01</v>
      </c>
    </row>
    <row r="1168" spans="1:27" s="167" customFormat="1" ht="15">
      <c r="A1168" s="167" t="s">
        <v>9344</v>
      </c>
      <c r="C1168" s="61" t="s">
        <v>573</v>
      </c>
      <c r="E1168" s="61" t="s">
        <v>12175</v>
      </c>
      <c r="F1168" s="167" t="s">
        <v>8953</v>
      </c>
      <c r="G1168" s="167" t="s">
        <v>9663</v>
      </c>
      <c r="H1168" s="61" t="s">
        <v>6988</v>
      </c>
      <c r="I1168" s="167" t="s">
        <v>10538</v>
      </c>
      <c r="J1168" s="63" t="str">
        <f t="shared" si="90"/>
        <v>IC.IT.070106</v>
      </c>
      <c r="K1168" s="61" t="s">
        <v>12175</v>
      </c>
      <c r="L1168" s="167" t="str">
        <f t="shared" si="91"/>
        <v xml:space="preserve">      Bruising</v>
      </c>
      <c r="M1168" s="168" t="str">
        <f t="shared" si="92"/>
        <v>PI.IC.IT.070106.01</v>
      </c>
      <c r="N1168" s="168"/>
      <c r="O1168" s="168" t="str">
        <f t="shared" si="93"/>
        <v>PH.IC.IT.070106.01</v>
      </c>
      <c r="Q1168" s="168" t="str">
        <f t="shared" si="94"/>
        <v>CL.IC.IT.070106.01</v>
      </c>
    </row>
    <row r="1169" spans="1:19" s="167" customFormat="1" ht="15">
      <c r="A1169" s="167" t="s">
        <v>9344</v>
      </c>
      <c r="C1169" s="61" t="s">
        <v>573</v>
      </c>
      <c r="E1169" s="61" t="s">
        <v>12175</v>
      </c>
      <c r="F1169" s="167" t="s">
        <v>8953</v>
      </c>
      <c r="G1169" s="167" t="s">
        <v>13212</v>
      </c>
      <c r="H1169" s="61" t="s">
        <v>573</v>
      </c>
      <c r="I1169" s="167" t="s">
        <v>10540</v>
      </c>
      <c r="J1169" s="63" t="str">
        <f t="shared" si="90"/>
        <v>IC.IT.070107</v>
      </c>
      <c r="K1169" s="61" t="s">
        <v>12175</v>
      </c>
      <c r="L1169" s="167" t="str">
        <f t="shared" si="91"/>
        <v xml:space="preserve">      Evisceration</v>
      </c>
      <c r="M1169" s="168" t="str">
        <f t="shared" si="92"/>
        <v>PI.IC.IT.070107.01</v>
      </c>
      <c r="N1169" s="168"/>
      <c r="O1169" s="168" t="str">
        <f t="shared" si="93"/>
        <v>PH.IC.IT.070107.01</v>
      </c>
      <c r="Q1169" s="168" t="str">
        <f t="shared" si="94"/>
        <v>CL.IC.IT.070107.01</v>
      </c>
    </row>
    <row r="1170" spans="1:19" s="167" customFormat="1" ht="15">
      <c r="A1170" s="167" t="s">
        <v>9344</v>
      </c>
      <c r="C1170" s="61" t="s">
        <v>573</v>
      </c>
      <c r="E1170" s="61" t="s">
        <v>12175</v>
      </c>
      <c r="F1170" s="167" t="s">
        <v>8953</v>
      </c>
      <c r="G1170" s="167" t="s">
        <v>9664</v>
      </c>
      <c r="H1170" s="61" t="s">
        <v>92</v>
      </c>
      <c r="I1170" s="167" t="s">
        <v>12207</v>
      </c>
      <c r="J1170" s="63" t="str">
        <f t="shared" si="90"/>
        <v>IC.IT.070108</v>
      </c>
      <c r="K1170" s="61" t="s">
        <v>12175</v>
      </c>
      <c r="L1170" s="167" t="str">
        <f t="shared" si="91"/>
        <v xml:space="preserve">      Unable to assess due to dressing</v>
      </c>
      <c r="M1170" s="168" t="str">
        <f t="shared" si="92"/>
        <v>PI.IC.IT.070108.01</v>
      </c>
      <c r="N1170" s="168"/>
      <c r="O1170" s="168" t="str">
        <f t="shared" si="93"/>
        <v>PH.IC.IT.070108.01</v>
      </c>
      <c r="Q1170" s="168" t="str">
        <f t="shared" si="94"/>
        <v>CL.IC.IT.070108.01</v>
      </c>
    </row>
    <row r="1171" spans="1:19" s="167" customFormat="1" ht="15">
      <c r="A1171" s="167" t="s">
        <v>9344</v>
      </c>
      <c r="C1171" s="61" t="s">
        <v>573</v>
      </c>
      <c r="E1171" s="61" t="s">
        <v>12175</v>
      </c>
      <c r="F1171" s="167" t="s">
        <v>8953</v>
      </c>
      <c r="G1171" s="167" t="s">
        <v>9665</v>
      </c>
      <c r="H1171" s="61" t="s">
        <v>93</v>
      </c>
      <c r="I1171" s="167" t="s">
        <v>12437</v>
      </c>
      <c r="J1171" s="63" t="str">
        <f t="shared" si="90"/>
        <v>IC.IT.070109</v>
      </c>
      <c r="K1171" s="61" t="s">
        <v>12175</v>
      </c>
      <c r="L1171" s="167" t="str">
        <f t="shared" si="91"/>
        <v xml:space="preserve">      Other: specify</v>
      </c>
      <c r="M1171" s="168" t="str">
        <f t="shared" si="92"/>
        <v>PI.IC.IT.070109.01</v>
      </c>
      <c r="N1171" s="168"/>
      <c r="O1171" s="168" t="str">
        <f t="shared" si="93"/>
        <v>PH.IC.IT.070109.01</v>
      </c>
      <c r="Q1171" s="168" t="str">
        <f t="shared" si="94"/>
        <v>CL.IC.IT.070109.01</v>
      </c>
    </row>
    <row r="1172" spans="1:19" s="167" customFormat="1" ht="15">
      <c r="A1172" s="167" t="s">
        <v>9344</v>
      </c>
      <c r="C1172" s="61" t="s">
        <v>573</v>
      </c>
      <c r="E1172" s="61" t="s">
        <v>12175</v>
      </c>
      <c r="F1172" s="167" t="s">
        <v>9098</v>
      </c>
      <c r="G1172" s="61" t="s">
        <v>9274</v>
      </c>
      <c r="H1172" s="61" t="s">
        <v>3188</v>
      </c>
      <c r="I1172" s="61" t="s">
        <v>9271</v>
      </c>
      <c r="J1172" s="63" t="str">
        <f t="shared" si="90"/>
        <v>IC.IT.070110</v>
      </c>
      <c r="K1172" s="61" t="s">
        <v>12175</v>
      </c>
      <c r="L1172" s="167" t="str">
        <f t="shared" si="91"/>
        <v xml:space="preserve">  Unable to assess</v>
      </c>
      <c r="M1172" s="168" t="str">
        <f t="shared" si="92"/>
        <v>PI.IC.IT.070110.01</v>
      </c>
      <c r="N1172" s="168"/>
      <c r="O1172" s="168" t="str">
        <f t="shared" si="93"/>
        <v>PH.IC.IT.070110.01</v>
      </c>
      <c r="Q1172" s="168" t="str">
        <f t="shared" si="94"/>
        <v>CL.IC.IT.070110.01</v>
      </c>
      <c r="R1172" s="167" t="s">
        <v>12465</v>
      </c>
      <c r="S1172" s="167">
        <v>146</v>
      </c>
    </row>
    <row r="1173" spans="1:19" s="167" customFormat="1" ht="15">
      <c r="A1173" s="167" t="s">
        <v>9344</v>
      </c>
      <c r="C1173" s="61" t="s">
        <v>573</v>
      </c>
      <c r="E1173" s="61" t="s">
        <v>12175</v>
      </c>
      <c r="F1173" s="167" t="s">
        <v>9098</v>
      </c>
      <c r="G1173" s="61" t="s">
        <v>9667</v>
      </c>
      <c r="H1173" s="61" t="s">
        <v>155</v>
      </c>
      <c r="I1173" s="61" t="s">
        <v>8642</v>
      </c>
      <c r="J1173" s="63" t="str">
        <f t="shared" si="90"/>
        <v>IC.IT.070111</v>
      </c>
      <c r="K1173" s="61" t="s">
        <v>12175</v>
      </c>
      <c r="L1173" s="167" t="str">
        <f t="shared" si="91"/>
        <v xml:space="preserve"> Date/Time specify</v>
      </c>
      <c r="M1173" s="168" t="str">
        <f t="shared" si="92"/>
        <v>PI.IC.IT.070111.01</v>
      </c>
      <c r="N1173" s="168"/>
      <c r="O1173" s="168" t="str">
        <f t="shared" si="93"/>
        <v>PH.IC.IT.070111.01</v>
      </c>
      <c r="Q1173" s="168" t="str">
        <f t="shared" si="94"/>
        <v>CL.IC.IT.070111.01</v>
      </c>
      <c r="R1173" s="167" t="s">
        <v>12465</v>
      </c>
      <c r="S1173" s="167">
        <v>798</v>
      </c>
    </row>
    <row r="1174" spans="1:19" s="167" customFormat="1" ht="15">
      <c r="A1174" s="167" t="s">
        <v>9344</v>
      </c>
      <c r="C1174" s="61" t="s">
        <v>573</v>
      </c>
      <c r="D1174" s="167" t="s">
        <v>9100</v>
      </c>
      <c r="E1174" s="61" t="s">
        <v>1863</v>
      </c>
      <c r="F1174" s="167" t="s">
        <v>8953</v>
      </c>
      <c r="G1174" s="167" t="s">
        <v>10806</v>
      </c>
      <c r="H1174" s="61" t="s">
        <v>12175</v>
      </c>
      <c r="I1174" s="167" t="s">
        <v>11753</v>
      </c>
      <c r="J1174" s="63" t="str">
        <f t="shared" si="90"/>
        <v>IC.IT.070201</v>
      </c>
      <c r="K1174" s="61" t="s">
        <v>12175</v>
      </c>
      <c r="L1174" s="167" t="str">
        <f t="shared" si="91"/>
        <v xml:space="preserve">     Unchanged</v>
      </c>
      <c r="M1174" s="168" t="str">
        <f t="shared" si="92"/>
        <v>PI.IC.IT.070201.01</v>
      </c>
      <c r="N1174" s="168"/>
      <c r="O1174" s="168" t="str">
        <f t="shared" si="93"/>
        <v>PH.IC.IT.070201.01</v>
      </c>
      <c r="Q1174" s="168" t="str">
        <f t="shared" si="94"/>
        <v>CL.IC.IT.070201.01</v>
      </c>
    </row>
    <row r="1175" spans="1:19" s="167" customFormat="1" ht="15">
      <c r="A1175" s="167" t="s">
        <v>9344</v>
      </c>
      <c r="C1175" s="61" t="s">
        <v>573</v>
      </c>
      <c r="E1175" s="61" t="s">
        <v>1863</v>
      </c>
      <c r="F1175" s="167" t="s">
        <v>8953</v>
      </c>
      <c r="G1175" s="167" t="s">
        <v>9668</v>
      </c>
      <c r="H1175" s="61" t="s">
        <v>1863</v>
      </c>
      <c r="I1175" s="167" t="s">
        <v>11752</v>
      </c>
      <c r="J1175" s="63" t="str">
        <f t="shared" si="90"/>
        <v>IC.IT.070202</v>
      </c>
      <c r="K1175" s="61" t="s">
        <v>12175</v>
      </c>
      <c r="L1175" s="167" t="str">
        <f t="shared" si="91"/>
        <v xml:space="preserve">      Decreasing</v>
      </c>
      <c r="M1175" s="168" t="str">
        <f t="shared" si="92"/>
        <v>PI.IC.IT.070202.01</v>
      </c>
      <c r="N1175" s="168"/>
      <c r="O1175" s="168" t="str">
        <f t="shared" si="93"/>
        <v>PH.IC.IT.070202.01</v>
      </c>
      <c r="Q1175" s="168" t="str">
        <f t="shared" si="94"/>
        <v>CL.IC.IT.070202.01</v>
      </c>
    </row>
    <row r="1176" spans="1:19" s="167" customFormat="1" ht="15">
      <c r="A1176" s="167" t="s">
        <v>9344</v>
      </c>
      <c r="C1176" s="61" t="s">
        <v>573</v>
      </c>
      <c r="E1176" s="61" t="s">
        <v>1863</v>
      </c>
      <c r="F1176" s="167" t="s">
        <v>8953</v>
      </c>
      <c r="G1176" s="167" t="s">
        <v>9388</v>
      </c>
      <c r="H1176" s="61" t="s">
        <v>12185</v>
      </c>
      <c r="I1176" s="167" t="s">
        <v>11583</v>
      </c>
      <c r="J1176" s="63" t="str">
        <f t="shared" si="90"/>
        <v>IC.IT.070203</v>
      </c>
      <c r="K1176" s="61" t="s">
        <v>12175</v>
      </c>
      <c r="L1176" s="167" t="str">
        <f t="shared" si="91"/>
        <v xml:space="preserve">      Increasing</v>
      </c>
      <c r="M1176" s="168" t="str">
        <f t="shared" si="92"/>
        <v>PI.IC.IT.070203.01</v>
      </c>
      <c r="N1176" s="168"/>
      <c r="O1176" s="168" t="str">
        <f t="shared" si="93"/>
        <v>PH.IC.IT.070203.01</v>
      </c>
      <c r="Q1176" s="168" t="str">
        <f t="shared" si="94"/>
        <v>CL.IC.IT.070203.01</v>
      </c>
    </row>
    <row r="1177" spans="1:19" s="167" customFormat="1" ht="15">
      <c r="A1177" s="167" t="s">
        <v>9344</v>
      </c>
      <c r="C1177" s="61" t="s">
        <v>573</v>
      </c>
      <c r="E1177" s="61" t="s">
        <v>1863</v>
      </c>
      <c r="F1177" s="167" t="s">
        <v>8953</v>
      </c>
      <c r="G1177" s="167" t="s">
        <v>9389</v>
      </c>
      <c r="H1177" s="61" t="s">
        <v>11</v>
      </c>
      <c r="I1177" s="167" t="s">
        <v>9390</v>
      </c>
      <c r="J1177" s="63" t="str">
        <f t="shared" si="90"/>
        <v>IC.IT.070204</v>
      </c>
      <c r="K1177" s="61" t="s">
        <v>12175</v>
      </c>
      <c r="L1177" s="167" t="str">
        <f t="shared" si="91"/>
        <v xml:space="preserve">     Site marked, date/time:  specify</v>
      </c>
      <c r="M1177" s="168" t="str">
        <f t="shared" si="92"/>
        <v>PI.IC.IT.070204.01</v>
      </c>
      <c r="N1177" s="168"/>
      <c r="O1177" s="168" t="str">
        <f t="shared" si="93"/>
        <v>PH.IC.IT.070204.01</v>
      </c>
      <c r="Q1177" s="168" t="str">
        <f t="shared" si="94"/>
        <v>CL.IC.IT.070204.01</v>
      </c>
    </row>
    <row r="1178" spans="1:19" s="167" customFormat="1" ht="15">
      <c r="A1178" s="167" t="s">
        <v>9344</v>
      </c>
      <c r="C1178" s="61" t="s">
        <v>573</v>
      </c>
      <c r="D1178" s="167" t="s">
        <v>9010</v>
      </c>
      <c r="E1178" s="61" t="s">
        <v>12185</v>
      </c>
      <c r="F1178" s="167" t="s">
        <v>8953</v>
      </c>
      <c r="G1178" s="167" t="s">
        <v>9391</v>
      </c>
      <c r="H1178" s="61" t="s">
        <v>12175</v>
      </c>
      <c r="I1178" s="167" t="s">
        <v>11474</v>
      </c>
      <c r="J1178" s="63" t="str">
        <f t="shared" si="90"/>
        <v>IC.IT.070301</v>
      </c>
      <c r="K1178" s="61" t="s">
        <v>12175</v>
      </c>
      <c r="L1178" s="167" t="str">
        <f t="shared" si="91"/>
        <v xml:space="preserve">      Consistent with body temperature</v>
      </c>
      <c r="M1178" s="168" t="str">
        <f t="shared" si="92"/>
        <v>PI.IC.IT.070301.01</v>
      </c>
      <c r="N1178" s="168"/>
      <c r="O1178" s="168" t="str">
        <f t="shared" si="93"/>
        <v>PH.IC.IT.070301.01</v>
      </c>
      <c r="Q1178" s="168" t="str">
        <f t="shared" si="94"/>
        <v>CL.IC.IT.070301.01</v>
      </c>
    </row>
    <row r="1179" spans="1:19" s="167" customFormat="1" ht="15">
      <c r="A1179" s="167" t="s">
        <v>9344</v>
      </c>
      <c r="C1179" s="61" t="s">
        <v>573</v>
      </c>
      <c r="E1179" s="61" t="s">
        <v>12185</v>
      </c>
      <c r="F1179" s="167" t="s">
        <v>8953</v>
      </c>
      <c r="G1179" s="167" t="s">
        <v>9520</v>
      </c>
      <c r="H1179" s="61" t="s">
        <v>1863</v>
      </c>
      <c r="I1179" s="167" t="s">
        <v>11504</v>
      </c>
      <c r="J1179" s="63" t="str">
        <f t="shared" si="90"/>
        <v>IC.IT.070302</v>
      </c>
      <c r="K1179" s="61" t="s">
        <v>12175</v>
      </c>
      <c r="L1179" s="167" t="str">
        <f t="shared" si="91"/>
        <v xml:space="preserve">      Warmer than general body temperature</v>
      </c>
      <c r="M1179" s="168" t="str">
        <f t="shared" si="92"/>
        <v>PI.IC.IT.070302.01</v>
      </c>
      <c r="N1179" s="168"/>
      <c r="O1179" s="168" t="str">
        <f t="shared" si="93"/>
        <v>PH.IC.IT.070302.01</v>
      </c>
      <c r="Q1179" s="168" t="str">
        <f t="shared" si="94"/>
        <v>CL.IC.IT.070302.01</v>
      </c>
    </row>
    <row r="1180" spans="1:19" s="167" customFormat="1" ht="15">
      <c r="A1180" s="167" t="s">
        <v>9344</v>
      </c>
      <c r="C1180" s="61" t="s">
        <v>573</v>
      </c>
      <c r="E1180" s="61" t="s">
        <v>12185</v>
      </c>
      <c r="F1180" s="167" t="s">
        <v>8953</v>
      </c>
      <c r="G1180" s="167" t="s">
        <v>9521</v>
      </c>
      <c r="H1180" s="61" t="s">
        <v>12185</v>
      </c>
      <c r="I1180" s="167" t="s">
        <v>11506</v>
      </c>
      <c r="J1180" s="63" t="str">
        <f t="shared" si="90"/>
        <v>IC.IT.070303</v>
      </c>
      <c r="K1180" s="61" t="s">
        <v>12175</v>
      </c>
      <c r="L1180" s="167" t="str">
        <f t="shared" si="91"/>
        <v xml:space="preserve">      Warmer than opposite body part</v>
      </c>
      <c r="M1180" s="168" t="str">
        <f t="shared" si="92"/>
        <v>PI.IC.IT.070303.01</v>
      </c>
      <c r="N1180" s="168"/>
      <c r="O1180" s="168" t="str">
        <f t="shared" si="93"/>
        <v>PH.IC.IT.070303.01</v>
      </c>
      <c r="Q1180" s="168" t="str">
        <f t="shared" si="94"/>
        <v>CL.IC.IT.070303.01</v>
      </c>
    </row>
    <row r="1181" spans="1:19" s="167" customFormat="1" ht="15">
      <c r="A1181" s="167" t="s">
        <v>9344</v>
      </c>
      <c r="C1181" s="61" t="s">
        <v>573</v>
      </c>
      <c r="E1181" s="61" t="s">
        <v>12185</v>
      </c>
      <c r="F1181" s="167" t="s">
        <v>8953</v>
      </c>
      <c r="G1181" s="167" t="s">
        <v>9522</v>
      </c>
      <c r="H1181" s="61" t="s">
        <v>11</v>
      </c>
      <c r="I1181" s="167" t="s">
        <v>11508</v>
      </c>
      <c r="J1181" s="63" t="str">
        <f t="shared" si="90"/>
        <v>IC.IT.070304</v>
      </c>
      <c r="K1181" s="61" t="s">
        <v>12175</v>
      </c>
      <c r="L1181" s="167" t="str">
        <f t="shared" si="91"/>
        <v xml:space="preserve">      Cooler than general body temperature</v>
      </c>
      <c r="M1181" s="168" t="str">
        <f t="shared" si="92"/>
        <v>PI.IC.IT.070304.01</v>
      </c>
      <c r="N1181" s="168"/>
      <c r="O1181" s="168" t="str">
        <f t="shared" si="93"/>
        <v>PH.IC.IT.070304.01</v>
      </c>
      <c r="Q1181" s="168" t="str">
        <f t="shared" si="94"/>
        <v>CL.IC.IT.070304.01</v>
      </c>
    </row>
    <row r="1182" spans="1:19" s="167" customFormat="1" ht="15">
      <c r="A1182" s="167" t="s">
        <v>9344</v>
      </c>
      <c r="C1182" s="61" t="s">
        <v>573</v>
      </c>
      <c r="E1182" s="61" t="s">
        <v>12185</v>
      </c>
      <c r="F1182" s="167" t="s">
        <v>8953</v>
      </c>
      <c r="G1182" s="167" t="s">
        <v>9524</v>
      </c>
      <c r="H1182" s="61" t="s">
        <v>212</v>
      </c>
      <c r="I1182" s="167" t="s">
        <v>11510</v>
      </c>
      <c r="J1182" s="63" t="str">
        <f t="shared" si="90"/>
        <v>IC.IT.070305</v>
      </c>
      <c r="K1182" s="61" t="s">
        <v>12175</v>
      </c>
      <c r="L1182" s="167" t="str">
        <f t="shared" si="91"/>
        <v xml:space="preserve">      Cooler than opposite body part</v>
      </c>
      <c r="M1182" s="168" t="str">
        <f t="shared" si="92"/>
        <v>PI.IC.IT.070305.01</v>
      </c>
      <c r="N1182" s="168"/>
      <c r="O1182" s="168" t="str">
        <f t="shared" si="93"/>
        <v>PH.IC.IT.070305.01</v>
      </c>
      <c r="Q1182" s="168" t="str">
        <f t="shared" si="94"/>
        <v>CL.IC.IT.070305.01</v>
      </c>
    </row>
    <row r="1183" spans="1:19" s="167" customFormat="1" ht="15">
      <c r="A1183" s="167" t="s">
        <v>9344</v>
      </c>
      <c r="C1183" s="61" t="s">
        <v>573</v>
      </c>
      <c r="E1183" s="61" t="s">
        <v>12185</v>
      </c>
      <c r="F1183" s="167" t="s">
        <v>8953</v>
      </c>
      <c r="G1183" s="61" t="s">
        <v>9270</v>
      </c>
      <c r="H1183" s="61" t="s">
        <v>6988</v>
      </c>
      <c r="I1183" s="61" t="s">
        <v>9271</v>
      </c>
      <c r="J1183" s="63" t="str">
        <f t="shared" si="90"/>
        <v>IC.IT.070306</v>
      </c>
      <c r="K1183" s="61" t="s">
        <v>12175</v>
      </c>
      <c r="L1183" s="167" t="str">
        <f t="shared" si="91"/>
        <v xml:space="preserve"> Unable to Assess</v>
      </c>
      <c r="M1183" s="168" t="str">
        <f t="shared" si="92"/>
        <v>PI.IC.IT.070306.01</v>
      </c>
      <c r="N1183" s="168"/>
      <c r="O1183" s="168" t="str">
        <f t="shared" si="93"/>
        <v>PH.IC.IT.070306.01</v>
      </c>
      <c r="Q1183" s="168" t="str">
        <f t="shared" si="94"/>
        <v>CL.IC.IT.070306.01</v>
      </c>
      <c r="R1183" s="167" t="s">
        <v>12465</v>
      </c>
      <c r="S1183" s="167">
        <v>147</v>
      </c>
    </row>
    <row r="1184" spans="1:19" s="167" customFormat="1" ht="15">
      <c r="A1184" s="167" t="s">
        <v>9344</v>
      </c>
      <c r="C1184" s="61" t="s">
        <v>573</v>
      </c>
      <c r="D1184" s="167" t="s">
        <v>9272</v>
      </c>
      <c r="E1184" s="61" t="s">
        <v>12594</v>
      </c>
      <c r="F1184" s="167" t="s">
        <v>8953</v>
      </c>
      <c r="G1184" s="167" t="s">
        <v>9440</v>
      </c>
      <c r="H1184" s="61" t="s">
        <v>1702</v>
      </c>
      <c r="I1184" s="167" t="s">
        <v>10029</v>
      </c>
      <c r="J1184" s="63" t="str">
        <f t="shared" si="90"/>
        <v>IC.IT.070401</v>
      </c>
      <c r="K1184" s="61" t="s">
        <v>1702</v>
      </c>
      <c r="L1184" s="167" t="str">
        <f t="shared" si="91"/>
        <v xml:space="preserve">      Staples</v>
      </c>
      <c r="M1184" s="168" t="str">
        <f t="shared" si="92"/>
        <v>PI.IC.IT.070401.01</v>
      </c>
      <c r="N1184" s="168"/>
      <c r="O1184" s="168" t="str">
        <f t="shared" si="93"/>
        <v>PH.IC.IT.070401.01</v>
      </c>
      <c r="Q1184" s="168" t="str">
        <f t="shared" si="94"/>
        <v>CL.IC.IT.070401.01</v>
      </c>
    </row>
    <row r="1185" spans="1:45" s="167" customFormat="1" ht="15">
      <c r="A1185" s="167" t="s">
        <v>9344</v>
      </c>
      <c r="C1185" s="61" t="s">
        <v>573</v>
      </c>
      <c r="E1185" s="61" t="s">
        <v>12594</v>
      </c>
      <c r="F1185" s="167" t="s">
        <v>8953</v>
      </c>
      <c r="G1185" s="167" t="s">
        <v>10191</v>
      </c>
      <c r="H1185" s="61" t="s">
        <v>12182</v>
      </c>
      <c r="I1185" s="167" t="s">
        <v>10756</v>
      </c>
      <c r="J1185" s="63" t="str">
        <f t="shared" si="90"/>
        <v>IC.IT.070402</v>
      </c>
      <c r="K1185" s="61" t="s">
        <v>1702</v>
      </c>
      <c r="L1185" s="167" t="str">
        <f t="shared" si="91"/>
        <v xml:space="preserve">     Sutures</v>
      </c>
      <c r="M1185" s="168" t="str">
        <f t="shared" si="92"/>
        <v>PI.IC.IT.070402.01</v>
      </c>
      <c r="N1185" s="168"/>
      <c r="O1185" s="168" t="str">
        <f t="shared" si="93"/>
        <v>PH.IC.IT.070402.01</v>
      </c>
      <c r="Q1185" s="168" t="str">
        <f t="shared" si="94"/>
        <v>CL.IC.IT.070402.01</v>
      </c>
    </row>
    <row r="1186" spans="1:45" s="167" customFormat="1" ht="15">
      <c r="A1186" s="167" t="s">
        <v>9344</v>
      </c>
      <c r="C1186" s="61" t="s">
        <v>573</v>
      </c>
      <c r="E1186" s="61" t="s">
        <v>12594</v>
      </c>
      <c r="F1186" s="167" t="s">
        <v>8953</v>
      </c>
      <c r="G1186" s="167" t="s">
        <v>9881</v>
      </c>
      <c r="H1186" s="61" t="s">
        <v>12592</v>
      </c>
      <c r="I1186" s="167" t="s">
        <v>9882</v>
      </c>
      <c r="J1186" s="63" t="str">
        <f t="shared" si="90"/>
        <v>IC.IT.070403</v>
      </c>
      <c r="K1186" s="61" t="s">
        <v>1702</v>
      </c>
      <c r="L1186" s="167" t="str">
        <f t="shared" si="91"/>
        <v xml:space="preserve">      Steri-strips</v>
      </c>
      <c r="M1186" s="168" t="str">
        <f t="shared" si="92"/>
        <v>PI.IC.IT.070403.01</v>
      </c>
      <c r="N1186" s="168"/>
      <c r="O1186" s="168" t="str">
        <f t="shared" si="93"/>
        <v>PH.IC.IT.070403.01</v>
      </c>
      <c r="Q1186" s="168" t="str">
        <f t="shared" si="94"/>
        <v>CL.IC.IT.070403.01</v>
      </c>
    </row>
    <row r="1187" spans="1:45" s="167" customFormat="1" ht="15">
      <c r="A1187" s="167" t="s">
        <v>9344</v>
      </c>
      <c r="C1187" s="61" t="s">
        <v>573</v>
      </c>
      <c r="E1187" s="61" t="s">
        <v>12594</v>
      </c>
      <c r="F1187" s="167" t="s">
        <v>8953</v>
      </c>
      <c r="G1187" s="167" t="s">
        <v>9883</v>
      </c>
      <c r="H1187" s="61" t="s">
        <v>12594</v>
      </c>
      <c r="I1187" s="167" t="s">
        <v>9934</v>
      </c>
      <c r="J1187" s="63" t="str">
        <f t="shared" si="90"/>
        <v>IC.IT.070404</v>
      </c>
      <c r="K1187" s="61" t="s">
        <v>1702</v>
      </c>
      <c r="L1187" s="167" t="str">
        <f t="shared" si="91"/>
        <v xml:space="preserve">      Retention sutures</v>
      </c>
      <c r="M1187" s="168" t="str">
        <f t="shared" si="92"/>
        <v>PI.IC.IT.070404.01</v>
      </c>
      <c r="N1187" s="168"/>
      <c r="O1187" s="168" t="str">
        <f t="shared" si="93"/>
        <v>PH.IC.IT.070404.01</v>
      </c>
      <c r="Q1187" s="168" t="str">
        <f t="shared" si="94"/>
        <v>CL.IC.IT.070404.01</v>
      </c>
    </row>
    <row r="1188" spans="1:45" s="167" customFormat="1" ht="15">
      <c r="A1188" s="167" t="s">
        <v>9344</v>
      </c>
      <c r="C1188" s="61" t="s">
        <v>573</v>
      </c>
      <c r="E1188" s="61" t="s">
        <v>12594</v>
      </c>
      <c r="F1188" s="167" t="s">
        <v>8953</v>
      </c>
      <c r="G1188" s="167" t="s">
        <v>9884</v>
      </c>
      <c r="H1188" s="61" t="s">
        <v>212</v>
      </c>
      <c r="I1188" s="167" t="s">
        <v>9740</v>
      </c>
      <c r="J1188" s="63" t="str">
        <f t="shared" si="90"/>
        <v>IC.IT.070405</v>
      </c>
      <c r="K1188" s="61" t="s">
        <v>1702</v>
      </c>
      <c r="L1188" s="167" t="str">
        <f t="shared" si="91"/>
        <v xml:space="preserve">      Glue</v>
      </c>
      <c r="M1188" s="168" t="str">
        <f t="shared" si="92"/>
        <v>PI.IC.IT.070405.01</v>
      </c>
      <c r="N1188" s="168"/>
      <c r="O1188" s="168" t="str">
        <f t="shared" si="93"/>
        <v>PH.IC.IT.070405.01</v>
      </c>
      <c r="Q1188" s="168" t="str">
        <f t="shared" si="94"/>
        <v>CL.IC.IT.070405.01</v>
      </c>
    </row>
    <row r="1189" spans="1:45" s="167" customFormat="1" ht="15">
      <c r="A1189" s="167" t="s">
        <v>9344</v>
      </c>
      <c r="C1189" s="61" t="s">
        <v>573</v>
      </c>
      <c r="E1189" s="61" t="s">
        <v>11</v>
      </c>
      <c r="F1189" s="167" t="s">
        <v>8953</v>
      </c>
      <c r="G1189" s="167" t="s">
        <v>9741</v>
      </c>
      <c r="H1189" s="61" t="s">
        <v>6988</v>
      </c>
      <c r="I1189" s="167" t="s">
        <v>9742</v>
      </c>
      <c r="J1189" s="63" t="str">
        <f t="shared" si="90"/>
        <v>IC.IT.070406</v>
      </c>
      <c r="K1189" s="61" t="s">
        <v>12175</v>
      </c>
      <c r="L1189" s="167" t="str">
        <f t="shared" si="91"/>
        <v xml:space="preserve">      Not closed</v>
      </c>
      <c r="M1189" s="168" t="str">
        <f t="shared" si="92"/>
        <v>PI.IC.IT.070406.01</v>
      </c>
      <c r="N1189" s="168"/>
      <c r="O1189" s="168" t="str">
        <f t="shared" si="93"/>
        <v>PH.IC.IT.070406.01</v>
      </c>
      <c r="Q1189" s="168" t="str">
        <f t="shared" si="94"/>
        <v>CL.IC.IT.070406.01</v>
      </c>
    </row>
    <row r="1190" spans="1:45" s="167" customFormat="1" ht="15">
      <c r="A1190" s="167" t="s">
        <v>9344</v>
      </c>
      <c r="C1190" s="61" t="s">
        <v>573</v>
      </c>
      <c r="E1190" s="61" t="s">
        <v>11</v>
      </c>
      <c r="F1190" s="167" t="s">
        <v>9098</v>
      </c>
      <c r="G1190" s="61" t="s">
        <v>9393</v>
      </c>
      <c r="H1190" s="61" t="s">
        <v>573</v>
      </c>
      <c r="I1190" s="61" t="s">
        <v>9394</v>
      </c>
      <c r="J1190" s="63" t="str">
        <f t="shared" si="90"/>
        <v>IC.IT.070407</v>
      </c>
      <c r="K1190" s="61" t="s">
        <v>12175</v>
      </c>
      <c r="L1190" s="167" t="str">
        <f t="shared" si="91"/>
        <v xml:space="preserve">  Wound vac</v>
      </c>
      <c r="M1190" s="168" t="str">
        <f t="shared" si="92"/>
        <v>PI.IC.IT.070407.01</v>
      </c>
      <c r="N1190" s="168"/>
      <c r="O1190" s="168" t="str">
        <f t="shared" si="93"/>
        <v>PH.IC.IT.070407.01</v>
      </c>
      <c r="Q1190" s="168" t="str">
        <f t="shared" si="94"/>
        <v>CL.IC.IT.070407.01</v>
      </c>
      <c r="R1190" s="167" t="s">
        <v>12465</v>
      </c>
      <c r="S1190" s="167">
        <v>145</v>
      </c>
    </row>
    <row r="1191" spans="1:45" s="167" customFormat="1" ht="15">
      <c r="A1191" s="167" t="s">
        <v>9344</v>
      </c>
      <c r="C1191" s="61" t="s">
        <v>573</v>
      </c>
      <c r="E1191" s="61" t="s">
        <v>11</v>
      </c>
      <c r="F1191" s="167" t="s">
        <v>9098</v>
      </c>
      <c r="G1191" s="61" t="s">
        <v>7339</v>
      </c>
      <c r="H1191" s="61" t="s">
        <v>92</v>
      </c>
      <c r="I1191" s="61" t="s">
        <v>9271</v>
      </c>
      <c r="J1191" s="63" t="str">
        <f t="shared" si="90"/>
        <v>IC.IT.070408</v>
      </c>
      <c r="K1191" s="61" t="s">
        <v>12175</v>
      </c>
      <c r="L1191" s="167" t="str">
        <f t="shared" si="91"/>
        <v>Unable to assess</v>
      </c>
      <c r="M1191" s="168" t="str">
        <f t="shared" si="92"/>
        <v>PI.IC.IT.070408.01</v>
      </c>
      <c r="N1191" s="168"/>
      <c r="O1191" s="168" t="str">
        <f t="shared" si="93"/>
        <v>PH.IC.IT.070408.01</v>
      </c>
      <c r="Q1191" s="168" t="str">
        <f t="shared" si="94"/>
        <v>CL.IC.IT.070408.01</v>
      </c>
      <c r="R1191" s="167" t="s">
        <v>12465</v>
      </c>
      <c r="S1191" s="167">
        <v>148</v>
      </c>
    </row>
    <row r="1192" spans="1:45" s="167" customFormat="1" ht="15">
      <c r="A1192" s="167" t="s">
        <v>9344</v>
      </c>
      <c r="C1192" s="61" t="s">
        <v>573</v>
      </c>
      <c r="D1192" s="167" t="s">
        <v>8040</v>
      </c>
      <c r="E1192" s="61" t="s">
        <v>212</v>
      </c>
      <c r="F1192" s="167" t="s">
        <v>8953</v>
      </c>
      <c r="G1192" s="167" t="s">
        <v>9743</v>
      </c>
      <c r="H1192" s="61" t="s">
        <v>1702</v>
      </c>
      <c r="I1192" s="167" t="s">
        <v>12157</v>
      </c>
      <c r="J1192" s="63" t="str">
        <f t="shared" si="90"/>
        <v>IC.IT.070501</v>
      </c>
      <c r="K1192" s="61" t="s">
        <v>1702</v>
      </c>
      <c r="L1192" s="167" t="str">
        <f t="shared" si="91"/>
        <v xml:space="preserve">      None</v>
      </c>
      <c r="M1192" s="168" t="str">
        <f t="shared" si="92"/>
        <v>PI.IC.IT.070501.01</v>
      </c>
      <c r="N1192" s="168"/>
      <c r="O1192" s="168" t="str">
        <f t="shared" si="93"/>
        <v>PH.IC.IT.070501.01</v>
      </c>
      <c r="Q1192" s="168" t="str">
        <f t="shared" si="94"/>
        <v>CL.IC.IT.070501.01</v>
      </c>
    </row>
    <row r="1193" spans="1:45" s="167" customFormat="1" ht="15">
      <c r="A1193" s="167" t="s">
        <v>9344</v>
      </c>
      <c r="C1193" s="61" t="s">
        <v>573</v>
      </c>
      <c r="E1193" s="61" t="s">
        <v>212</v>
      </c>
      <c r="F1193" s="167" t="s">
        <v>8953</v>
      </c>
      <c r="G1193" s="167" t="s">
        <v>9744</v>
      </c>
      <c r="H1193" s="61" t="s">
        <v>12182</v>
      </c>
      <c r="I1193" s="167" t="s">
        <v>11512</v>
      </c>
      <c r="J1193" s="63" t="str">
        <f t="shared" si="90"/>
        <v>IC.IT.070502</v>
      </c>
      <c r="K1193" s="61" t="s">
        <v>1702</v>
      </c>
      <c r="L1193" s="167" t="str">
        <f t="shared" si="91"/>
        <v xml:space="preserve">      Abdominal binder</v>
      </c>
      <c r="M1193" s="168" t="str">
        <f t="shared" si="92"/>
        <v>PI.IC.IT.070502.01</v>
      </c>
      <c r="N1193" s="168"/>
      <c r="O1193" s="168" t="str">
        <f t="shared" si="93"/>
        <v>PH.IC.IT.070502.01</v>
      </c>
      <c r="Q1193" s="168" t="str">
        <f t="shared" si="94"/>
        <v>CL.IC.IT.070502.01</v>
      </c>
    </row>
    <row r="1194" spans="1:45" s="167" customFormat="1" ht="15">
      <c r="A1194" s="167" t="s">
        <v>9344</v>
      </c>
      <c r="C1194" s="61" t="s">
        <v>573</v>
      </c>
      <c r="E1194" s="61" t="s">
        <v>212</v>
      </c>
      <c r="F1194" s="167" t="s">
        <v>8953</v>
      </c>
      <c r="G1194" s="167" t="s">
        <v>9599</v>
      </c>
      <c r="H1194" s="61" t="s">
        <v>12592</v>
      </c>
      <c r="I1194" s="167" t="s">
        <v>11514</v>
      </c>
      <c r="J1194" s="63" t="str">
        <f t="shared" si="90"/>
        <v>IC.IT.070503</v>
      </c>
      <c r="K1194" s="61" t="s">
        <v>1702</v>
      </c>
      <c r="L1194" s="167" t="str">
        <f t="shared" si="91"/>
        <v xml:space="preserve">      Ace wrap</v>
      </c>
      <c r="M1194" s="168" t="str">
        <f t="shared" si="92"/>
        <v>PI.IC.IT.070503.01</v>
      </c>
      <c r="N1194" s="168"/>
      <c r="O1194" s="168" t="str">
        <f t="shared" si="93"/>
        <v>PH.IC.IT.070503.01</v>
      </c>
      <c r="Q1194" s="168" t="str">
        <f t="shared" si="94"/>
        <v>CL.IC.IT.070503.01</v>
      </c>
    </row>
    <row r="1195" spans="1:45" s="167" customFormat="1" ht="15">
      <c r="A1195" s="167" t="s">
        <v>9344</v>
      </c>
      <c r="C1195" s="61" t="s">
        <v>573</v>
      </c>
      <c r="E1195" s="61" t="s">
        <v>212</v>
      </c>
      <c r="F1195" s="167" t="s">
        <v>8953</v>
      </c>
      <c r="G1195" s="167" t="s">
        <v>9600</v>
      </c>
      <c r="H1195" s="61" t="s">
        <v>12594</v>
      </c>
      <c r="I1195" s="167" t="s">
        <v>11516</v>
      </c>
      <c r="J1195" s="63" t="str">
        <f t="shared" si="90"/>
        <v>IC.IT.070504</v>
      </c>
      <c r="K1195" s="61" t="s">
        <v>1702</v>
      </c>
      <c r="L1195" s="167" t="str">
        <f t="shared" si="91"/>
        <v xml:space="preserve">      Montgomery Straps</v>
      </c>
      <c r="M1195" s="168" t="str">
        <f t="shared" si="92"/>
        <v>PI.IC.IT.070504.01</v>
      </c>
      <c r="N1195" s="168"/>
      <c r="O1195" s="168" t="str">
        <f t="shared" si="93"/>
        <v>PH.IC.IT.070504.01</v>
      </c>
      <c r="Q1195" s="168" t="str">
        <f t="shared" si="94"/>
        <v>CL.IC.IT.070504.01</v>
      </c>
    </row>
    <row r="1196" spans="1:45" s="167" customFormat="1" ht="15">
      <c r="A1196" s="167" t="s">
        <v>9344</v>
      </c>
      <c r="C1196" s="61" t="s">
        <v>573</v>
      </c>
      <c r="E1196" s="61" t="s">
        <v>212</v>
      </c>
      <c r="F1196" s="167" t="s">
        <v>8953</v>
      </c>
      <c r="G1196" s="167" t="s">
        <v>9601</v>
      </c>
      <c r="H1196" s="61" t="s">
        <v>212</v>
      </c>
      <c r="I1196" s="167" t="s">
        <v>9750</v>
      </c>
      <c r="J1196" s="63" t="str">
        <f t="shared" si="90"/>
        <v>IC.IT.070505</v>
      </c>
      <c r="K1196" s="61" t="s">
        <v>1702</v>
      </c>
      <c r="L1196" s="167" t="str">
        <f t="shared" si="91"/>
        <v xml:space="preserve">      Sling</v>
      </c>
      <c r="M1196" s="168" t="str">
        <f t="shared" si="92"/>
        <v>PI.IC.IT.070505.01</v>
      </c>
      <c r="N1196" s="168"/>
      <c r="O1196" s="168" t="str">
        <f t="shared" si="93"/>
        <v>PH.IC.IT.070505.01</v>
      </c>
      <c r="Q1196" s="168" t="str">
        <f t="shared" si="94"/>
        <v>CL.IC.IT.070505.01</v>
      </c>
    </row>
    <row r="1197" spans="1:45" s="167" customFormat="1" ht="14" customHeight="1">
      <c r="A1197" s="167" t="s">
        <v>9344</v>
      </c>
      <c r="C1197" s="61" t="s">
        <v>573</v>
      </c>
      <c r="E1197" s="61" t="s">
        <v>212</v>
      </c>
      <c r="F1197" s="167" t="s">
        <v>9098</v>
      </c>
      <c r="G1197" s="61" t="s">
        <v>9270</v>
      </c>
      <c r="H1197" s="61" t="s">
        <v>6988</v>
      </c>
      <c r="I1197" s="61" t="s">
        <v>9271</v>
      </c>
      <c r="J1197" s="63" t="str">
        <f t="shared" si="90"/>
        <v>IC.IT.070506</v>
      </c>
      <c r="K1197" s="61" t="s">
        <v>1702</v>
      </c>
      <c r="L1197" s="167" t="str">
        <f t="shared" si="91"/>
        <v xml:space="preserve"> Unable to Assess</v>
      </c>
      <c r="M1197" s="168" t="str">
        <f t="shared" si="92"/>
        <v>PI.IC.IT.070506.01</v>
      </c>
      <c r="N1197" s="168"/>
      <c r="O1197" s="168" t="str">
        <f t="shared" si="93"/>
        <v>PH.IC.IT.070506.01</v>
      </c>
      <c r="Q1197" s="168" t="str">
        <f t="shared" si="94"/>
        <v>CL.IC.IT.070506.01</v>
      </c>
      <c r="R1197" s="167" t="s">
        <v>12465</v>
      </c>
      <c r="S1197" s="167">
        <v>149</v>
      </c>
    </row>
    <row r="1198" spans="1:45" s="167" customFormat="1" ht="15">
      <c r="A1198" s="167" t="s">
        <v>9344</v>
      </c>
      <c r="C1198" s="61" t="s">
        <v>573</v>
      </c>
      <c r="E1198" s="61" t="s">
        <v>212</v>
      </c>
      <c r="F1198" s="167" t="s">
        <v>9098</v>
      </c>
      <c r="G1198" s="61" t="s">
        <v>8842</v>
      </c>
      <c r="H1198" s="61" t="s">
        <v>573</v>
      </c>
      <c r="I1198" s="61" t="s">
        <v>8842</v>
      </c>
      <c r="J1198" s="63" t="str">
        <f t="shared" si="90"/>
        <v>IC.IT.070507</v>
      </c>
      <c r="K1198" s="61" t="s">
        <v>1702</v>
      </c>
      <c r="L1198" s="167" t="str">
        <f t="shared" si="91"/>
        <v>Other</v>
      </c>
      <c r="M1198" s="168" t="str">
        <f t="shared" si="92"/>
        <v>PI.IC.IT.070507.01</v>
      </c>
      <c r="N1198" s="168"/>
      <c r="O1198" s="168" t="str">
        <f t="shared" si="93"/>
        <v>PH.IC.IT.070507.01</v>
      </c>
      <c r="Q1198" s="168" t="str">
        <f t="shared" si="94"/>
        <v>CL.IC.IT.070507.01</v>
      </c>
      <c r="R1198" s="167" t="s">
        <v>12465</v>
      </c>
      <c r="S1198" s="167">
        <v>153</v>
      </c>
    </row>
    <row r="1199" spans="1:45" s="145" customFormat="1" ht="16">
      <c r="A1199" s="145" t="s">
        <v>9344</v>
      </c>
      <c r="C1199" s="170" t="s">
        <v>573</v>
      </c>
      <c r="D1199" s="145" t="s">
        <v>9395</v>
      </c>
      <c r="E1199" s="170" t="s">
        <v>6988</v>
      </c>
      <c r="F1199" s="145" t="s">
        <v>14654</v>
      </c>
      <c r="G1199" s="145" t="s">
        <v>9743</v>
      </c>
      <c r="H1199" s="170" t="s">
        <v>1702</v>
      </c>
      <c r="I1199" s="145" t="s">
        <v>12157</v>
      </c>
      <c r="J1199" s="171" t="str">
        <f t="shared" si="90"/>
        <v>IC.IT.070601</v>
      </c>
      <c r="K1199" s="170" t="s">
        <v>1702</v>
      </c>
      <c r="L1199" s="145" t="str">
        <f t="shared" si="91"/>
        <v xml:space="preserve">      None</v>
      </c>
      <c r="M1199" s="171" t="str">
        <f t="shared" si="92"/>
        <v>PI.IC.IT.070601.01</v>
      </c>
      <c r="N1199" s="171"/>
      <c r="O1199" s="171" t="str">
        <f t="shared" si="93"/>
        <v>PH.IC.IT.070601.01</v>
      </c>
      <c r="Q1199" s="171" t="str">
        <f t="shared" si="94"/>
        <v>CL.IC.IT.070601.01</v>
      </c>
      <c r="AR1199" s="145" t="s">
        <v>12773</v>
      </c>
      <c r="AS1199" s="145">
        <v>1749</v>
      </c>
    </row>
    <row r="1200" spans="1:45" s="145" customFormat="1" ht="16">
      <c r="A1200" s="145" t="s">
        <v>9344</v>
      </c>
      <c r="C1200" s="170" t="s">
        <v>573</v>
      </c>
      <c r="E1200" s="170" t="s">
        <v>6988</v>
      </c>
      <c r="F1200" s="145" t="s">
        <v>14654</v>
      </c>
      <c r="G1200" s="145" t="s">
        <v>9608</v>
      </c>
      <c r="H1200" s="170" t="s">
        <v>1863</v>
      </c>
      <c r="I1200" s="145" t="s">
        <v>9609</v>
      </c>
      <c r="J1200" s="171" t="str">
        <f t="shared" si="90"/>
        <v>IC.IT.070602</v>
      </c>
      <c r="K1200" s="170" t="s">
        <v>12175</v>
      </c>
      <c r="L1200" s="145" t="str">
        <f t="shared" si="91"/>
        <v xml:space="preserve">      Scant</v>
      </c>
      <c r="M1200" s="171" t="str">
        <f t="shared" si="92"/>
        <v>PI.IC.IT.070602.01</v>
      </c>
      <c r="N1200" s="171"/>
      <c r="O1200" s="171" t="str">
        <f t="shared" si="93"/>
        <v>PH.IC.IT.070602.01</v>
      </c>
      <c r="Q1200" s="171" t="str">
        <f t="shared" si="94"/>
        <v>CL.IC.IT.070602.01</v>
      </c>
      <c r="AR1200" s="145" t="s">
        <v>12773</v>
      </c>
      <c r="AS1200" s="145">
        <v>1749</v>
      </c>
    </row>
    <row r="1201" spans="1:45" s="145" customFormat="1" ht="16">
      <c r="A1201" s="145" t="s">
        <v>9344</v>
      </c>
      <c r="C1201" s="170" t="s">
        <v>573</v>
      </c>
      <c r="E1201" s="170" t="s">
        <v>6988</v>
      </c>
      <c r="F1201" s="145" t="s">
        <v>14654</v>
      </c>
      <c r="G1201" s="145" t="s">
        <v>9610</v>
      </c>
      <c r="H1201" s="170" t="s">
        <v>12185</v>
      </c>
      <c r="I1201" s="145" t="s">
        <v>9423</v>
      </c>
      <c r="J1201" s="171" t="str">
        <f t="shared" si="90"/>
        <v>IC.IT.070603</v>
      </c>
      <c r="K1201" s="170" t="s">
        <v>12175</v>
      </c>
      <c r="L1201" s="145" t="str">
        <f t="shared" si="91"/>
        <v xml:space="preserve">      Small</v>
      </c>
      <c r="M1201" s="171" t="str">
        <f t="shared" si="92"/>
        <v>PI.IC.IT.070603.01</v>
      </c>
      <c r="N1201" s="171"/>
      <c r="O1201" s="171" t="str">
        <f t="shared" si="93"/>
        <v>PH.IC.IT.070603.01</v>
      </c>
      <c r="Q1201" s="171" t="str">
        <f t="shared" si="94"/>
        <v>CL.IC.IT.070603.01</v>
      </c>
      <c r="AR1201" s="145" t="s">
        <v>12773</v>
      </c>
      <c r="AS1201" s="145">
        <v>1749</v>
      </c>
    </row>
    <row r="1202" spans="1:45" s="145" customFormat="1" ht="16">
      <c r="A1202" s="145" t="s">
        <v>9344</v>
      </c>
      <c r="C1202" s="170" t="s">
        <v>573</v>
      </c>
      <c r="E1202" s="170" t="s">
        <v>6988</v>
      </c>
      <c r="F1202" s="145" t="s">
        <v>14654</v>
      </c>
      <c r="G1202" s="145" t="s">
        <v>9424</v>
      </c>
      <c r="H1202" s="170" t="s">
        <v>11</v>
      </c>
      <c r="I1202" s="145" t="s">
        <v>10117</v>
      </c>
      <c r="J1202" s="171" t="str">
        <f t="shared" si="90"/>
        <v>IC.IT.070604</v>
      </c>
      <c r="K1202" s="170" t="s">
        <v>12175</v>
      </c>
      <c r="L1202" s="145" t="str">
        <f t="shared" si="91"/>
        <v xml:space="preserve">      Moderate</v>
      </c>
      <c r="M1202" s="171" t="str">
        <f t="shared" si="92"/>
        <v>PI.IC.IT.070604.01</v>
      </c>
      <c r="N1202" s="171"/>
      <c r="O1202" s="171" t="str">
        <f t="shared" si="93"/>
        <v>PH.IC.IT.070604.01</v>
      </c>
      <c r="Q1202" s="171" t="str">
        <f t="shared" si="94"/>
        <v>CL.IC.IT.070604.01</v>
      </c>
      <c r="AR1202" s="145" t="s">
        <v>12773</v>
      </c>
      <c r="AS1202" s="145">
        <v>1749</v>
      </c>
    </row>
    <row r="1203" spans="1:45" s="145" customFormat="1" ht="16">
      <c r="A1203" s="145" t="s">
        <v>9344</v>
      </c>
      <c r="C1203" s="170" t="s">
        <v>573</v>
      </c>
      <c r="E1203" s="170" t="s">
        <v>6988</v>
      </c>
      <c r="F1203" s="145" t="s">
        <v>14654</v>
      </c>
      <c r="G1203" s="145" t="s">
        <v>9425</v>
      </c>
      <c r="H1203" s="170" t="s">
        <v>212</v>
      </c>
      <c r="I1203" s="145" t="s">
        <v>9426</v>
      </c>
      <c r="J1203" s="171" t="str">
        <f t="shared" si="90"/>
        <v>IC.IT.070605</v>
      </c>
      <c r="K1203" s="170" t="s">
        <v>12175</v>
      </c>
      <c r="L1203" s="145" t="str">
        <f t="shared" si="91"/>
        <v xml:space="preserve">      Large</v>
      </c>
      <c r="M1203" s="171" t="str">
        <f t="shared" si="92"/>
        <v>PI.IC.IT.070605.01</v>
      </c>
      <c r="N1203" s="171"/>
      <c r="O1203" s="171" t="str">
        <f t="shared" si="93"/>
        <v>PH.IC.IT.070605.01</v>
      </c>
      <c r="Q1203" s="171" t="str">
        <f t="shared" si="94"/>
        <v>CL.IC.IT.070605.01</v>
      </c>
      <c r="AR1203" s="145" t="s">
        <v>12773</v>
      </c>
      <c r="AS1203" s="145">
        <v>1749</v>
      </c>
    </row>
    <row r="1204" spans="1:45" s="145" customFormat="1" ht="16">
      <c r="A1204" s="145" t="s">
        <v>9344</v>
      </c>
      <c r="C1204" s="170" t="s">
        <v>573</v>
      </c>
      <c r="E1204" s="170" t="s">
        <v>6988</v>
      </c>
      <c r="F1204" s="145" t="s">
        <v>14654</v>
      </c>
      <c r="G1204" s="145" t="s">
        <v>9427</v>
      </c>
      <c r="H1204" s="170" t="s">
        <v>6988</v>
      </c>
      <c r="I1204" s="145" t="s">
        <v>9428</v>
      </c>
      <c r="J1204" s="171" t="str">
        <f t="shared" si="90"/>
        <v>IC.IT.070606</v>
      </c>
      <c r="K1204" s="170" t="s">
        <v>12175</v>
      </c>
      <c r="L1204" s="145" t="str">
        <f t="shared" si="91"/>
        <v xml:space="preserve">      Copious</v>
      </c>
      <c r="M1204" s="171" t="str">
        <f t="shared" si="92"/>
        <v>PI.IC.IT.070606.01</v>
      </c>
      <c r="N1204" s="171"/>
      <c r="O1204" s="171" t="str">
        <f t="shared" si="93"/>
        <v>PH.IC.IT.070606.01</v>
      </c>
      <c r="Q1204" s="171" t="str">
        <f t="shared" si="94"/>
        <v>CL.IC.IT.070606.01</v>
      </c>
      <c r="AR1204" s="145" t="s">
        <v>12773</v>
      </c>
      <c r="AS1204" s="145">
        <v>1749</v>
      </c>
    </row>
    <row r="1205" spans="1:45" s="145" customFormat="1" ht="16">
      <c r="A1205" s="145" t="s">
        <v>9344</v>
      </c>
      <c r="C1205" s="170" t="s">
        <v>573</v>
      </c>
      <c r="E1205" s="170" t="s">
        <v>6988</v>
      </c>
      <c r="F1205" s="145" t="s">
        <v>14654</v>
      </c>
      <c r="G1205" s="170" t="s">
        <v>9270</v>
      </c>
      <c r="H1205" s="170" t="s">
        <v>573</v>
      </c>
      <c r="I1205" s="170" t="s">
        <v>9271</v>
      </c>
      <c r="J1205" s="171" t="str">
        <f t="shared" si="90"/>
        <v>IC.IT.070607</v>
      </c>
      <c r="K1205" s="170" t="s">
        <v>12175</v>
      </c>
      <c r="L1205" s="145" t="str">
        <f t="shared" si="91"/>
        <v xml:space="preserve"> Unable to Assess</v>
      </c>
      <c r="M1205" s="171" t="str">
        <f t="shared" si="92"/>
        <v>PI.IC.IT.070607.01</v>
      </c>
      <c r="N1205" s="171"/>
      <c r="O1205" s="171" t="str">
        <f t="shared" si="93"/>
        <v>PH.IC.IT.070607.01</v>
      </c>
      <c r="Q1205" s="171" t="str">
        <f t="shared" si="94"/>
        <v>CL.IC.IT.070607.01</v>
      </c>
      <c r="R1205" s="145" t="s">
        <v>12465</v>
      </c>
      <c r="S1205" s="145">
        <v>150</v>
      </c>
      <c r="AR1205" s="145" t="s">
        <v>12773</v>
      </c>
      <c r="AS1205" s="145">
        <v>1749</v>
      </c>
    </row>
    <row r="1206" spans="1:45" s="145" customFormat="1" ht="16">
      <c r="A1206" s="145" t="s">
        <v>9344</v>
      </c>
      <c r="C1206" s="170" t="s">
        <v>573</v>
      </c>
      <c r="D1206" s="145" t="s">
        <v>9435</v>
      </c>
      <c r="E1206" s="170" t="s">
        <v>573</v>
      </c>
      <c r="F1206" s="145" t="s">
        <v>14654</v>
      </c>
      <c r="G1206" s="145" t="s">
        <v>9436</v>
      </c>
      <c r="H1206" s="170" t="s">
        <v>12175</v>
      </c>
      <c r="I1206" s="145" t="s">
        <v>11179</v>
      </c>
      <c r="J1206" s="171" t="str">
        <f t="shared" si="90"/>
        <v>IC.IT.070701</v>
      </c>
      <c r="K1206" s="170" t="s">
        <v>12175</v>
      </c>
      <c r="L1206" s="145" t="str">
        <f t="shared" si="91"/>
        <v xml:space="preserve">      Colorless</v>
      </c>
      <c r="M1206" s="171" t="str">
        <f t="shared" si="92"/>
        <v>PI.IC.IT.070701.01</v>
      </c>
      <c r="N1206" s="171"/>
      <c r="O1206" s="171" t="str">
        <f t="shared" si="93"/>
        <v>PH.IC.IT.070701.01</v>
      </c>
      <c r="Q1206" s="171" t="str">
        <f t="shared" si="94"/>
        <v>CL.IC.IT.070701.01</v>
      </c>
      <c r="AR1206" s="145" t="s">
        <v>12773</v>
      </c>
      <c r="AS1206" s="145">
        <v>1749</v>
      </c>
    </row>
    <row r="1207" spans="1:45" s="145" customFormat="1" ht="16">
      <c r="A1207" s="145" t="s">
        <v>9344</v>
      </c>
      <c r="C1207" s="170" t="s">
        <v>573</v>
      </c>
      <c r="E1207" s="170" t="s">
        <v>573</v>
      </c>
      <c r="F1207" s="145" t="s">
        <v>14654</v>
      </c>
      <c r="G1207" s="145" t="s">
        <v>9441</v>
      </c>
      <c r="H1207" s="170" t="s">
        <v>12182</v>
      </c>
      <c r="I1207" s="145" t="s">
        <v>11177</v>
      </c>
      <c r="J1207" s="171" t="str">
        <f t="shared" si="90"/>
        <v>IC.IT.070702</v>
      </c>
      <c r="K1207" s="170" t="s">
        <v>1702</v>
      </c>
      <c r="L1207" s="145" t="str">
        <f t="shared" si="91"/>
        <v xml:space="preserve">      Yellow</v>
      </c>
      <c r="M1207" s="171" t="str">
        <f t="shared" si="92"/>
        <v>PI.IC.IT.070702.01</v>
      </c>
      <c r="N1207" s="171"/>
      <c r="O1207" s="171" t="str">
        <f t="shared" si="93"/>
        <v>PH.IC.IT.070702.01</v>
      </c>
      <c r="Q1207" s="171" t="str">
        <f t="shared" si="94"/>
        <v>CL.IC.IT.070702.01</v>
      </c>
      <c r="AR1207" s="145" t="s">
        <v>12773</v>
      </c>
      <c r="AS1207" s="145">
        <v>1749</v>
      </c>
    </row>
    <row r="1208" spans="1:45" s="145" customFormat="1" ht="16">
      <c r="A1208" s="145" t="s">
        <v>9344</v>
      </c>
      <c r="C1208" s="170" t="s">
        <v>573</v>
      </c>
      <c r="E1208" s="170" t="s">
        <v>573</v>
      </c>
      <c r="F1208" s="145" t="s">
        <v>14654</v>
      </c>
      <c r="G1208" s="145" t="s">
        <v>9442</v>
      </c>
      <c r="H1208" s="170" t="s">
        <v>12592</v>
      </c>
      <c r="I1208" s="145" t="s">
        <v>11877</v>
      </c>
      <c r="J1208" s="171" t="str">
        <f t="shared" si="90"/>
        <v>IC.IT.070703</v>
      </c>
      <c r="K1208" s="170" t="s">
        <v>1702</v>
      </c>
      <c r="L1208" s="145" t="str">
        <f t="shared" si="91"/>
        <v xml:space="preserve">      Amber</v>
      </c>
      <c r="M1208" s="171" t="str">
        <f t="shared" si="92"/>
        <v>PI.IC.IT.070703.01</v>
      </c>
      <c r="N1208" s="171"/>
      <c r="O1208" s="171" t="str">
        <f t="shared" si="93"/>
        <v>PH.IC.IT.070703.01</v>
      </c>
      <c r="Q1208" s="171" t="str">
        <f t="shared" si="94"/>
        <v>CL.IC.IT.070703.01</v>
      </c>
      <c r="AR1208" s="145" t="s">
        <v>12773</v>
      </c>
      <c r="AS1208" s="145">
        <v>1749</v>
      </c>
    </row>
    <row r="1209" spans="1:45" s="145" customFormat="1" ht="16">
      <c r="A1209" s="145" t="s">
        <v>9344</v>
      </c>
      <c r="C1209" s="170" t="s">
        <v>573</v>
      </c>
      <c r="E1209" s="170" t="s">
        <v>573</v>
      </c>
      <c r="F1209" s="145" t="s">
        <v>14654</v>
      </c>
      <c r="G1209" s="145" t="s">
        <v>9443</v>
      </c>
      <c r="H1209" s="170" t="s">
        <v>12594</v>
      </c>
      <c r="I1209" s="145" t="s">
        <v>11181</v>
      </c>
      <c r="J1209" s="171" t="str">
        <f t="shared" si="90"/>
        <v>IC.IT.070704</v>
      </c>
      <c r="K1209" s="170" t="s">
        <v>1702</v>
      </c>
      <c r="L1209" s="145" t="str">
        <f t="shared" si="91"/>
        <v xml:space="preserve">      Pink</v>
      </c>
      <c r="M1209" s="171" t="str">
        <f t="shared" si="92"/>
        <v>PI.IC.IT.070704.01</v>
      </c>
      <c r="N1209" s="171"/>
      <c r="O1209" s="171" t="str">
        <f t="shared" si="93"/>
        <v>PH.IC.IT.070704.01</v>
      </c>
      <c r="Q1209" s="171" t="str">
        <f t="shared" si="94"/>
        <v>CL.IC.IT.070704.01</v>
      </c>
      <c r="AR1209" s="145" t="s">
        <v>12773</v>
      </c>
      <c r="AS1209" s="145">
        <v>1749</v>
      </c>
    </row>
    <row r="1210" spans="1:45" s="145" customFormat="1" ht="16">
      <c r="A1210" s="145" t="s">
        <v>9344</v>
      </c>
      <c r="C1210" s="170" t="s">
        <v>573</v>
      </c>
      <c r="E1210" s="170" t="s">
        <v>573</v>
      </c>
      <c r="F1210" s="145" t="s">
        <v>14654</v>
      </c>
      <c r="G1210" s="145" t="s">
        <v>9324</v>
      </c>
      <c r="H1210" s="170" t="s">
        <v>212</v>
      </c>
      <c r="I1210" s="145" t="s">
        <v>11477</v>
      </c>
      <c r="J1210" s="171" t="str">
        <f t="shared" si="90"/>
        <v>IC.IT.070705</v>
      </c>
      <c r="K1210" s="170" t="s">
        <v>1702</v>
      </c>
      <c r="L1210" s="145" t="str">
        <f t="shared" si="91"/>
        <v xml:space="preserve">      Red</v>
      </c>
      <c r="M1210" s="171" t="str">
        <f t="shared" si="92"/>
        <v>PI.IC.IT.070705.01</v>
      </c>
      <c r="N1210" s="171"/>
      <c r="O1210" s="171" t="str">
        <f t="shared" si="93"/>
        <v>PH.IC.IT.070705.01</v>
      </c>
      <c r="Q1210" s="171" t="str">
        <f t="shared" si="94"/>
        <v>CL.IC.IT.070705.01</v>
      </c>
      <c r="AR1210" s="145" t="s">
        <v>12773</v>
      </c>
      <c r="AS1210" s="145">
        <v>1749</v>
      </c>
    </row>
    <row r="1211" spans="1:45" s="145" customFormat="1" ht="16">
      <c r="A1211" s="145" t="s">
        <v>9344</v>
      </c>
      <c r="C1211" s="170" t="s">
        <v>573</v>
      </c>
      <c r="E1211" s="170" t="s">
        <v>573</v>
      </c>
      <c r="F1211" s="145" t="s">
        <v>14654</v>
      </c>
      <c r="G1211" s="145" t="s">
        <v>10386</v>
      </c>
      <c r="H1211" s="170" t="s">
        <v>6988</v>
      </c>
      <c r="I1211" s="145" t="s">
        <v>10387</v>
      </c>
      <c r="J1211" s="171" t="str">
        <f t="shared" si="90"/>
        <v>IC.IT.070706</v>
      </c>
      <c r="K1211" s="170" t="s">
        <v>1702</v>
      </c>
      <c r="L1211" s="145" t="str">
        <f t="shared" si="91"/>
        <v xml:space="preserve">     Bright red</v>
      </c>
      <c r="M1211" s="171" t="str">
        <f t="shared" si="92"/>
        <v>PI.IC.IT.070706.01</v>
      </c>
      <c r="N1211" s="171"/>
      <c r="O1211" s="171" t="str">
        <f t="shared" si="93"/>
        <v>PH.IC.IT.070706.01</v>
      </c>
      <c r="Q1211" s="171" t="str">
        <f t="shared" si="94"/>
        <v>CL.IC.IT.070706.01</v>
      </c>
      <c r="AR1211" s="145" t="s">
        <v>12773</v>
      </c>
      <c r="AS1211" s="145">
        <v>1749</v>
      </c>
    </row>
    <row r="1212" spans="1:45" s="145" customFormat="1" ht="16">
      <c r="A1212" s="145" t="s">
        <v>9344</v>
      </c>
      <c r="C1212" s="170" t="s">
        <v>573</v>
      </c>
      <c r="E1212" s="170" t="s">
        <v>573</v>
      </c>
      <c r="F1212" s="145" t="s">
        <v>14654</v>
      </c>
      <c r="G1212" s="145" t="s">
        <v>9325</v>
      </c>
      <c r="H1212" s="170" t="s">
        <v>573</v>
      </c>
      <c r="I1212" s="145" t="s">
        <v>11331</v>
      </c>
      <c r="J1212" s="171" t="str">
        <f t="shared" si="90"/>
        <v>IC.IT.070707</v>
      </c>
      <c r="K1212" s="170" t="s">
        <v>1702</v>
      </c>
      <c r="L1212" s="145" t="str">
        <f t="shared" si="91"/>
        <v xml:space="preserve">      Maroon</v>
      </c>
      <c r="M1212" s="171" t="str">
        <f t="shared" si="92"/>
        <v>PI.IC.IT.070707.01</v>
      </c>
      <c r="N1212" s="171"/>
      <c r="O1212" s="171" t="str">
        <f t="shared" si="93"/>
        <v>PH.IC.IT.070707.01</v>
      </c>
      <c r="Q1212" s="171" t="str">
        <f t="shared" si="94"/>
        <v>CL.IC.IT.070707.01</v>
      </c>
      <c r="AR1212" s="145" t="s">
        <v>12773</v>
      </c>
      <c r="AS1212" s="145">
        <v>1749</v>
      </c>
    </row>
    <row r="1213" spans="1:45" s="145" customFormat="1" ht="16">
      <c r="A1213" s="145" t="s">
        <v>9344</v>
      </c>
      <c r="C1213" s="170" t="s">
        <v>573</v>
      </c>
      <c r="E1213" s="170" t="s">
        <v>573</v>
      </c>
      <c r="F1213" s="145" t="s">
        <v>14654</v>
      </c>
      <c r="G1213" s="145" t="s">
        <v>9323</v>
      </c>
      <c r="H1213" s="170" t="s">
        <v>92</v>
      </c>
      <c r="I1213" s="145" t="s">
        <v>11881</v>
      </c>
      <c r="J1213" s="171" t="str">
        <f t="shared" si="90"/>
        <v>IC.IT.070708</v>
      </c>
      <c r="K1213" s="170" t="s">
        <v>1702</v>
      </c>
      <c r="L1213" s="145" t="str">
        <f t="shared" si="91"/>
        <v xml:space="preserve">      Tan</v>
      </c>
      <c r="M1213" s="171" t="str">
        <f t="shared" si="92"/>
        <v>PI.IC.IT.070708.01</v>
      </c>
      <c r="N1213" s="171"/>
      <c r="O1213" s="171" t="str">
        <f t="shared" si="93"/>
        <v>PH.IC.IT.070708.01</v>
      </c>
      <c r="Q1213" s="171" t="str">
        <f t="shared" si="94"/>
        <v>CL.IC.IT.070708.01</v>
      </c>
      <c r="AR1213" s="145" t="s">
        <v>12773</v>
      </c>
      <c r="AS1213" s="145">
        <v>1749</v>
      </c>
    </row>
    <row r="1214" spans="1:45" s="145" customFormat="1" ht="16">
      <c r="A1214" s="145" t="s">
        <v>9344</v>
      </c>
      <c r="C1214" s="170" t="s">
        <v>573</v>
      </c>
      <c r="E1214" s="170" t="s">
        <v>573</v>
      </c>
      <c r="F1214" s="145" t="s">
        <v>14654</v>
      </c>
      <c r="G1214" s="145" t="s">
        <v>9446</v>
      </c>
      <c r="H1214" s="170" t="s">
        <v>93</v>
      </c>
      <c r="I1214" s="145" t="s">
        <v>10384</v>
      </c>
      <c r="J1214" s="171" t="str">
        <f t="shared" si="90"/>
        <v>IC.IT.070709</v>
      </c>
      <c r="K1214" s="170" t="s">
        <v>1702</v>
      </c>
      <c r="L1214" s="145" t="str">
        <f t="shared" si="91"/>
        <v xml:space="preserve">      Brown</v>
      </c>
      <c r="M1214" s="171" t="str">
        <f t="shared" si="92"/>
        <v>PI.IC.IT.070709.01</v>
      </c>
      <c r="N1214" s="171"/>
      <c r="O1214" s="171" t="str">
        <f t="shared" si="93"/>
        <v>PH.IC.IT.070709.01</v>
      </c>
      <c r="Q1214" s="171" t="str">
        <f t="shared" si="94"/>
        <v>CL.IC.IT.070709.01</v>
      </c>
      <c r="AR1214" s="145" t="s">
        <v>12773</v>
      </c>
      <c r="AS1214" s="145">
        <v>1749</v>
      </c>
    </row>
    <row r="1215" spans="1:45" s="145" customFormat="1" ht="16">
      <c r="A1215" s="145" t="s">
        <v>9344</v>
      </c>
      <c r="C1215" s="170" t="s">
        <v>573</v>
      </c>
      <c r="E1215" s="170" t="s">
        <v>573</v>
      </c>
      <c r="F1215" s="145" t="s">
        <v>14654</v>
      </c>
      <c r="G1215" s="145" t="s">
        <v>9447</v>
      </c>
      <c r="H1215" s="170" t="s">
        <v>3188</v>
      </c>
      <c r="I1215" s="145" t="s">
        <v>11879</v>
      </c>
      <c r="J1215" s="171" t="str">
        <f t="shared" si="90"/>
        <v>IC.IT.070710</v>
      </c>
      <c r="K1215" s="170" t="s">
        <v>1702</v>
      </c>
      <c r="L1215" s="145" t="str">
        <f t="shared" si="91"/>
        <v xml:space="preserve">      Green</v>
      </c>
      <c r="M1215" s="171" t="str">
        <f t="shared" si="92"/>
        <v>PI.IC.IT.070710.01</v>
      </c>
      <c r="N1215" s="171"/>
      <c r="O1215" s="171" t="str">
        <f t="shared" si="93"/>
        <v>PH.IC.IT.070710.01</v>
      </c>
      <c r="Q1215" s="171" t="str">
        <f t="shared" si="94"/>
        <v>CL.IC.IT.070710.01</v>
      </c>
      <c r="AR1215" s="145" t="s">
        <v>12773</v>
      </c>
      <c r="AS1215" s="145">
        <v>1749</v>
      </c>
    </row>
    <row r="1216" spans="1:45" s="145" customFormat="1" ht="16">
      <c r="A1216" s="145" t="s">
        <v>9344</v>
      </c>
      <c r="C1216" s="170" t="s">
        <v>573</v>
      </c>
      <c r="E1216" s="170" t="s">
        <v>573</v>
      </c>
      <c r="F1216" s="145" t="s">
        <v>14654</v>
      </c>
      <c r="G1216" s="145" t="s">
        <v>10144</v>
      </c>
      <c r="H1216" s="170" t="s">
        <v>153</v>
      </c>
      <c r="I1216" s="145" t="s">
        <v>10145</v>
      </c>
      <c r="J1216" s="171" t="str">
        <f t="shared" si="90"/>
        <v>IC.IT.070712</v>
      </c>
      <c r="K1216" s="170" t="s">
        <v>1702</v>
      </c>
      <c r="L1216" s="145" t="str">
        <f t="shared" si="91"/>
        <v xml:space="preserve">     White</v>
      </c>
      <c r="M1216" s="171" t="str">
        <f t="shared" si="92"/>
        <v>PI.IC.IT.070712.01</v>
      </c>
      <c r="N1216" s="171"/>
      <c r="O1216" s="171" t="str">
        <f t="shared" si="93"/>
        <v>PH.IC.IT.070712.01</v>
      </c>
      <c r="Q1216" s="171" t="str">
        <f t="shared" si="94"/>
        <v>CL.IC.IT.070712.01</v>
      </c>
      <c r="AR1216" s="145" t="s">
        <v>12773</v>
      </c>
      <c r="AS1216" s="145">
        <v>1749</v>
      </c>
    </row>
    <row r="1217" spans="1:45" s="145" customFormat="1" ht="16">
      <c r="A1217" s="145" t="s">
        <v>9344</v>
      </c>
      <c r="C1217" s="170" t="s">
        <v>573</v>
      </c>
      <c r="E1217" s="170" t="s">
        <v>573</v>
      </c>
      <c r="F1217" s="145" t="s">
        <v>14654</v>
      </c>
      <c r="G1217" s="145" t="s">
        <v>9326</v>
      </c>
      <c r="H1217" s="170" t="s">
        <v>215</v>
      </c>
      <c r="I1217" s="145" t="s">
        <v>10635</v>
      </c>
      <c r="J1217" s="171" t="str">
        <f t="shared" si="90"/>
        <v>IC.IT.070713</v>
      </c>
      <c r="K1217" s="170" t="s">
        <v>1702</v>
      </c>
      <c r="L1217" s="145" t="str">
        <f t="shared" si="91"/>
        <v xml:space="preserve">      Black</v>
      </c>
      <c r="M1217" s="171" t="str">
        <f t="shared" si="92"/>
        <v>PI.IC.IT.070713.01</v>
      </c>
      <c r="N1217" s="171"/>
      <c r="O1217" s="171" t="str">
        <f t="shared" si="93"/>
        <v>PH.IC.IT.070713.01</v>
      </c>
      <c r="Q1217" s="171" t="str">
        <f t="shared" si="94"/>
        <v>CL.IC.IT.070713.01</v>
      </c>
      <c r="AR1217" s="145" t="s">
        <v>12773</v>
      </c>
      <c r="AS1217" s="145">
        <v>1749</v>
      </c>
    </row>
    <row r="1218" spans="1:45" s="145" customFormat="1" ht="16">
      <c r="A1218" s="145" t="s">
        <v>9344</v>
      </c>
      <c r="C1218" s="170" t="s">
        <v>573</v>
      </c>
      <c r="E1218" s="170" t="s">
        <v>573</v>
      </c>
      <c r="F1218" s="145" t="s">
        <v>14654</v>
      </c>
      <c r="G1218" s="170" t="s">
        <v>9274</v>
      </c>
      <c r="H1218" s="170" t="s">
        <v>4082</v>
      </c>
      <c r="I1218" s="170" t="s">
        <v>9271</v>
      </c>
      <c r="J1218" s="171" t="str">
        <f t="shared" ref="J1218:J1281" si="95">CONCATENATE("IC.IT.",C1218,E1218,H1218)</f>
        <v>IC.IT.070714</v>
      </c>
      <c r="K1218" s="170" t="s">
        <v>1702</v>
      </c>
      <c r="L1218" s="145" t="str">
        <f t="shared" ref="L1218:L1281" si="96">G1218</f>
        <v xml:space="preserve">  Unable to assess</v>
      </c>
      <c r="M1218" s="171" t="str">
        <f t="shared" ref="M1218:M1281" si="97">CONCATENATE("PI.",J1218,".",K1218)</f>
        <v>PI.IC.IT.070714.01</v>
      </c>
      <c r="N1218" s="171"/>
      <c r="O1218" s="171" t="str">
        <f t="shared" ref="O1218:O1281" si="98">CONCATENATE("PH.",J1218,".",K1218)</f>
        <v>PH.IC.IT.070714.01</v>
      </c>
      <c r="Q1218" s="171" t="str">
        <f t="shared" ref="Q1218:Q1281" si="99">CONCATENATE("CL.",J1218,".",K1218)</f>
        <v>CL.IC.IT.070714.01</v>
      </c>
      <c r="R1218" s="145" t="s">
        <v>12465</v>
      </c>
      <c r="S1218" s="145">
        <v>151</v>
      </c>
      <c r="AR1218" s="145" t="s">
        <v>12773</v>
      </c>
      <c r="AS1218" s="145">
        <v>1749</v>
      </c>
    </row>
    <row r="1219" spans="1:45" s="145" customFormat="1" ht="16">
      <c r="A1219" s="145" t="s">
        <v>9344</v>
      </c>
      <c r="C1219" s="170" t="s">
        <v>573</v>
      </c>
      <c r="D1219" s="145" t="s">
        <v>9301</v>
      </c>
      <c r="E1219" s="170" t="s">
        <v>92</v>
      </c>
      <c r="F1219" s="145" t="s">
        <v>14654</v>
      </c>
      <c r="G1219" s="145" t="s">
        <v>9448</v>
      </c>
      <c r="H1219" s="170" t="s">
        <v>1702</v>
      </c>
      <c r="I1219" s="145" t="s">
        <v>11550</v>
      </c>
      <c r="J1219" s="171" t="str">
        <f t="shared" si="95"/>
        <v>IC.IT.070801</v>
      </c>
      <c r="K1219" s="170" t="s">
        <v>1702</v>
      </c>
      <c r="L1219" s="145" t="str">
        <f t="shared" si="96"/>
        <v xml:space="preserve">     Clear </v>
      </c>
      <c r="M1219" s="171" t="str">
        <f t="shared" si="97"/>
        <v>PI.IC.IT.070801.01</v>
      </c>
      <c r="N1219" s="171"/>
      <c r="O1219" s="171" t="str">
        <f t="shared" si="98"/>
        <v>PH.IC.IT.070801.01</v>
      </c>
      <c r="Q1219" s="171" t="str">
        <f t="shared" si="99"/>
        <v>CL.IC.IT.070801.01</v>
      </c>
      <c r="AR1219" s="145" t="s">
        <v>12773</v>
      </c>
      <c r="AS1219" s="145">
        <v>1749</v>
      </c>
    </row>
    <row r="1220" spans="1:45" s="145" customFormat="1" ht="16">
      <c r="A1220" s="145" t="s">
        <v>9344</v>
      </c>
      <c r="C1220" s="170" t="s">
        <v>573</v>
      </c>
      <c r="E1220" s="170" t="s">
        <v>92</v>
      </c>
      <c r="F1220" s="145" t="s">
        <v>14654</v>
      </c>
      <c r="G1220" s="145" t="s">
        <v>9449</v>
      </c>
      <c r="H1220" s="170" t="s">
        <v>12182</v>
      </c>
      <c r="I1220" s="145" t="s">
        <v>11883</v>
      </c>
      <c r="J1220" s="171" t="str">
        <f t="shared" si="95"/>
        <v>IC.IT.070802</v>
      </c>
      <c r="K1220" s="170" t="s">
        <v>1702</v>
      </c>
      <c r="L1220" s="145" t="str">
        <f t="shared" si="96"/>
        <v xml:space="preserve">      Bloody</v>
      </c>
      <c r="M1220" s="171" t="str">
        <f t="shared" si="97"/>
        <v>PI.IC.IT.070802.01</v>
      </c>
      <c r="N1220" s="171"/>
      <c r="O1220" s="171" t="str">
        <f t="shared" si="98"/>
        <v>PH.IC.IT.070802.01</v>
      </c>
      <c r="Q1220" s="171" t="str">
        <f t="shared" si="99"/>
        <v>CL.IC.IT.070802.01</v>
      </c>
      <c r="AR1220" s="145" t="s">
        <v>12773</v>
      </c>
      <c r="AS1220" s="145">
        <v>1749</v>
      </c>
    </row>
    <row r="1221" spans="1:45" s="145" customFormat="1" ht="16">
      <c r="A1221" s="145" t="s">
        <v>9344</v>
      </c>
      <c r="C1221" s="170" t="s">
        <v>573</v>
      </c>
      <c r="E1221" s="170" t="s">
        <v>92</v>
      </c>
      <c r="F1221" s="145" t="s">
        <v>14654</v>
      </c>
      <c r="G1221" s="145" t="s">
        <v>9450</v>
      </c>
      <c r="H1221" s="170" t="s">
        <v>12592</v>
      </c>
      <c r="I1221" s="145" t="s">
        <v>11546</v>
      </c>
      <c r="J1221" s="171" t="str">
        <f t="shared" si="95"/>
        <v>IC.IT.070803</v>
      </c>
      <c r="K1221" s="170" t="s">
        <v>1702</v>
      </c>
      <c r="L1221" s="145" t="str">
        <f t="shared" si="96"/>
        <v xml:space="preserve">      Serosanguinous</v>
      </c>
      <c r="M1221" s="171" t="str">
        <f t="shared" si="97"/>
        <v>PI.IC.IT.070803.01</v>
      </c>
      <c r="N1221" s="171"/>
      <c r="O1221" s="171" t="str">
        <f t="shared" si="98"/>
        <v>PH.IC.IT.070803.01</v>
      </c>
      <c r="Q1221" s="171" t="str">
        <f t="shared" si="99"/>
        <v>CL.IC.IT.070803.01</v>
      </c>
      <c r="AR1221" s="145" t="s">
        <v>12773</v>
      </c>
      <c r="AS1221" s="145">
        <v>1749</v>
      </c>
    </row>
    <row r="1222" spans="1:45" s="145" customFormat="1" ht="16">
      <c r="A1222" s="145" t="s">
        <v>9344</v>
      </c>
      <c r="C1222" s="170" t="s">
        <v>573</v>
      </c>
      <c r="E1222" s="170" t="s">
        <v>92</v>
      </c>
      <c r="F1222" s="145" t="s">
        <v>14654</v>
      </c>
      <c r="G1222" s="145" t="s">
        <v>9451</v>
      </c>
      <c r="H1222" s="170" t="s">
        <v>12594</v>
      </c>
      <c r="I1222" s="145" t="s">
        <v>11548</v>
      </c>
      <c r="J1222" s="171" t="str">
        <f t="shared" si="95"/>
        <v>IC.IT.070804</v>
      </c>
      <c r="K1222" s="170" t="s">
        <v>1702</v>
      </c>
      <c r="L1222" s="145" t="str">
        <f t="shared" si="96"/>
        <v xml:space="preserve">      Serous</v>
      </c>
      <c r="M1222" s="171" t="str">
        <f t="shared" si="97"/>
        <v>PI.IC.IT.070804.01</v>
      </c>
      <c r="N1222" s="171"/>
      <c r="O1222" s="171" t="str">
        <f t="shared" si="98"/>
        <v>PH.IC.IT.070804.01</v>
      </c>
      <c r="Q1222" s="171" t="str">
        <f t="shared" si="99"/>
        <v>CL.IC.IT.070804.01</v>
      </c>
      <c r="AR1222" s="145" t="s">
        <v>12773</v>
      </c>
      <c r="AS1222" s="145">
        <v>1749</v>
      </c>
    </row>
    <row r="1223" spans="1:45" s="145" customFormat="1" ht="16">
      <c r="A1223" s="145" t="s">
        <v>9344</v>
      </c>
      <c r="C1223" s="170" t="s">
        <v>573</v>
      </c>
      <c r="E1223" s="170" t="s">
        <v>92</v>
      </c>
      <c r="F1223" s="145" t="s">
        <v>14654</v>
      </c>
      <c r="G1223" s="145" t="s">
        <v>9452</v>
      </c>
      <c r="H1223" s="170" t="s">
        <v>212</v>
      </c>
      <c r="I1223" s="145" t="s">
        <v>11552</v>
      </c>
      <c r="J1223" s="171" t="str">
        <f t="shared" si="95"/>
        <v>IC.IT.070805</v>
      </c>
      <c r="K1223" s="170" t="s">
        <v>1702</v>
      </c>
      <c r="L1223" s="145" t="str">
        <f t="shared" si="96"/>
        <v xml:space="preserve">      Cloudy</v>
      </c>
      <c r="M1223" s="171" t="str">
        <f t="shared" si="97"/>
        <v>PI.IC.IT.070805.01</v>
      </c>
      <c r="N1223" s="171"/>
      <c r="O1223" s="171" t="str">
        <f t="shared" si="98"/>
        <v>PH.IC.IT.070805.01</v>
      </c>
      <c r="Q1223" s="171" t="str">
        <f t="shared" si="99"/>
        <v>CL.IC.IT.070805.01</v>
      </c>
      <c r="AR1223" s="145" t="s">
        <v>12773</v>
      </c>
      <c r="AS1223" s="145">
        <v>1749</v>
      </c>
    </row>
    <row r="1224" spans="1:45" s="145" customFormat="1" ht="16">
      <c r="A1224" s="145" t="s">
        <v>9344</v>
      </c>
      <c r="C1224" s="170" t="s">
        <v>573</v>
      </c>
      <c r="E1224" s="170" t="s">
        <v>92</v>
      </c>
      <c r="F1224" s="145" t="s">
        <v>14654</v>
      </c>
      <c r="G1224" s="145" t="s">
        <v>9453</v>
      </c>
      <c r="H1224" s="170" t="s">
        <v>6988</v>
      </c>
      <c r="I1224" s="145" t="s">
        <v>11554</v>
      </c>
      <c r="J1224" s="171" t="str">
        <f t="shared" si="95"/>
        <v>IC.IT.070806</v>
      </c>
      <c r="K1224" s="170" t="s">
        <v>1702</v>
      </c>
      <c r="L1224" s="145" t="str">
        <f t="shared" si="96"/>
        <v xml:space="preserve">      Purulent</v>
      </c>
      <c r="M1224" s="171" t="str">
        <f t="shared" si="97"/>
        <v>PI.IC.IT.070806.01</v>
      </c>
      <c r="N1224" s="171"/>
      <c r="O1224" s="171" t="str">
        <f t="shared" si="98"/>
        <v>PH.IC.IT.070806.01</v>
      </c>
      <c r="Q1224" s="171" t="str">
        <f t="shared" si="99"/>
        <v>CL.IC.IT.070806.01</v>
      </c>
      <c r="AR1224" s="145" t="s">
        <v>12773</v>
      </c>
      <c r="AS1224" s="145">
        <v>1749</v>
      </c>
    </row>
    <row r="1225" spans="1:45" s="145" customFormat="1" ht="16">
      <c r="A1225" s="145" t="s">
        <v>9344</v>
      </c>
      <c r="C1225" s="170" t="s">
        <v>573</v>
      </c>
      <c r="E1225" s="170" t="s">
        <v>92</v>
      </c>
      <c r="F1225" s="145" t="s">
        <v>14654</v>
      </c>
      <c r="G1225" s="145" t="s">
        <v>9454</v>
      </c>
      <c r="H1225" s="170" t="s">
        <v>573</v>
      </c>
      <c r="I1225" s="145" t="s">
        <v>11396</v>
      </c>
      <c r="J1225" s="171" t="str">
        <f t="shared" si="95"/>
        <v>IC.IT.070807</v>
      </c>
      <c r="K1225" s="170" t="s">
        <v>1702</v>
      </c>
      <c r="L1225" s="145" t="str">
        <f t="shared" si="96"/>
        <v xml:space="preserve">      Viscous</v>
      </c>
      <c r="M1225" s="171" t="str">
        <f t="shared" si="97"/>
        <v>PI.IC.IT.070807.01</v>
      </c>
      <c r="N1225" s="171"/>
      <c r="O1225" s="171" t="str">
        <f t="shared" si="98"/>
        <v>PH.IC.IT.070807.01</v>
      </c>
      <c r="Q1225" s="171" t="str">
        <f t="shared" si="99"/>
        <v>CL.IC.IT.070807.01</v>
      </c>
      <c r="AR1225" s="145" t="s">
        <v>12773</v>
      </c>
      <c r="AS1225" s="145">
        <v>1749</v>
      </c>
    </row>
    <row r="1226" spans="1:45" s="145" customFormat="1" ht="16">
      <c r="A1226" s="145" t="s">
        <v>9344</v>
      </c>
      <c r="C1226" s="170" t="s">
        <v>573</v>
      </c>
      <c r="E1226" s="170" t="s">
        <v>92</v>
      </c>
      <c r="F1226" s="145" t="s">
        <v>14654</v>
      </c>
      <c r="G1226" s="170" t="s">
        <v>9270</v>
      </c>
      <c r="H1226" s="170" t="s">
        <v>92</v>
      </c>
      <c r="I1226" s="170" t="s">
        <v>9271</v>
      </c>
      <c r="J1226" s="171" t="str">
        <f t="shared" si="95"/>
        <v>IC.IT.070808</v>
      </c>
      <c r="K1226" s="170" t="s">
        <v>1702</v>
      </c>
      <c r="L1226" s="145" t="str">
        <f t="shared" si="96"/>
        <v xml:space="preserve"> Unable to Assess</v>
      </c>
      <c r="M1226" s="171" t="str">
        <f t="shared" si="97"/>
        <v>PI.IC.IT.070808.01</v>
      </c>
      <c r="N1226" s="171"/>
      <c r="O1226" s="171" t="str">
        <f t="shared" si="98"/>
        <v>PH.IC.IT.070808.01</v>
      </c>
      <c r="Q1226" s="171" t="str">
        <f t="shared" si="99"/>
        <v>CL.IC.IT.070808.01</v>
      </c>
      <c r="R1226" s="145" t="s">
        <v>12465</v>
      </c>
      <c r="S1226" s="145">
        <v>152</v>
      </c>
      <c r="AR1226" s="145" t="s">
        <v>12773</v>
      </c>
      <c r="AS1226" s="145">
        <v>1749</v>
      </c>
    </row>
    <row r="1227" spans="1:45" s="145" customFormat="1" ht="16">
      <c r="A1227" s="145" t="s">
        <v>9344</v>
      </c>
      <c r="C1227" s="170" t="s">
        <v>573</v>
      </c>
      <c r="D1227" s="145" t="s">
        <v>9582</v>
      </c>
      <c r="E1227" s="170" t="s">
        <v>93</v>
      </c>
      <c r="F1227" s="145" t="s">
        <v>14654</v>
      </c>
      <c r="G1227" s="145" t="s">
        <v>9710</v>
      </c>
      <c r="H1227" s="170" t="s">
        <v>1702</v>
      </c>
      <c r="I1227" s="145" t="s">
        <v>11233</v>
      </c>
      <c r="J1227" s="171" t="str">
        <f t="shared" si="95"/>
        <v>IC.IT.070901</v>
      </c>
      <c r="K1227" s="170" t="s">
        <v>1702</v>
      </c>
      <c r="L1227" s="145" t="str">
        <f t="shared" si="96"/>
        <v xml:space="preserve">     Odor none</v>
      </c>
      <c r="M1227" s="171" t="str">
        <f t="shared" si="97"/>
        <v>PI.IC.IT.070901.01</v>
      </c>
      <c r="N1227" s="171"/>
      <c r="O1227" s="171" t="str">
        <f t="shared" si="98"/>
        <v>PH.IC.IT.070901.01</v>
      </c>
      <c r="Q1227" s="171" t="str">
        <f t="shared" si="99"/>
        <v>CL.IC.IT.070901.01</v>
      </c>
      <c r="AR1227" s="145" t="s">
        <v>12773</v>
      </c>
      <c r="AS1227" s="145">
        <v>1749</v>
      </c>
    </row>
    <row r="1228" spans="1:45" s="145" customFormat="1" ht="16">
      <c r="A1228" s="145" t="s">
        <v>9344</v>
      </c>
      <c r="C1228" s="170" t="s">
        <v>573</v>
      </c>
      <c r="E1228" s="170" t="s">
        <v>93</v>
      </c>
      <c r="F1228" s="145" t="s">
        <v>14654</v>
      </c>
      <c r="G1228" s="145" t="s">
        <v>9857</v>
      </c>
      <c r="H1228" s="170" t="s">
        <v>12182</v>
      </c>
      <c r="I1228" s="145" t="s">
        <v>11235</v>
      </c>
      <c r="J1228" s="171" t="str">
        <f t="shared" si="95"/>
        <v>IC.IT.070902</v>
      </c>
      <c r="K1228" s="170" t="s">
        <v>1702</v>
      </c>
      <c r="L1228" s="145" t="str">
        <f t="shared" si="96"/>
        <v xml:space="preserve">     Odor foul</v>
      </c>
      <c r="M1228" s="171" t="str">
        <f t="shared" si="97"/>
        <v>PI.IC.IT.070902.01</v>
      </c>
      <c r="N1228" s="171"/>
      <c r="O1228" s="171" t="str">
        <f t="shared" si="98"/>
        <v>PH.IC.IT.070902.01</v>
      </c>
      <c r="Q1228" s="171" t="str">
        <f t="shared" si="99"/>
        <v>CL.IC.IT.070902.01</v>
      </c>
      <c r="AR1228" s="145" t="s">
        <v>12773</v>
      </c>
      <c r="AS1228" s="145">
        <v>1749</v>
      </c>
    </row>
    <row r="1229" spans="1:45" s="145" customFormat="1" ht="16">
      <c r="A1229" s="145" t="s">
        <v>9344</v>
      </c>
      <c r="C1229" s="170" t="s">
        <v>573</v>
      </c>
      <c r="D1229" s="145" t="s">
        <v>7851</v>
      </c>
      <c r="E1229" s="170" t="s">
        <v>3188</v>
      </c>
      <c r="F1229" s="145" t="s">
        <v>14605</v>
      </c>
      <c r="G1229" s="145" t="s">
        <v>9583</v>
      </c>
      <c r="H1229" s="170" t="s">
        <v>1702</v>
      </c>
      <c r="I1229" s="145" t="s">
        <v>11573</v>
      </c>
      <c r="J1229" s="171" t="str">
        <f t="shared" si="95"/>
        <v>IC.IT.071001</v>
      </c>
      <c r="K1229" s="170" t="s">
        <v>1702</v>
      </c>
      <c r="L1229" s="145" t="str">
        <f t="shared" si="96"/>
        <v xml:space="preserve">      None (open to air)</v>
      </c>
      <c r="M1229" s="171" t="str">
        <f t="shared" si="97"/>
        <v>PI.IC.IT.071001.01</v>
      </c>
      <c r="N1229" s="171"/>
      <c r="O1229" s="171" t="str">
        <f t="shared" si="98"/>
        <v>PH.IC.IT.071001.01</v>
      </c>
      <c r="Q1229" s="171" t="str">
        <f t="shared" si="99"/>
        <v>CL.IC.IT.071001.01</v>
      </c>
      <c r="AR1229" s="145" t="s">
        <v>12773</v>
      </c>
      <c r="AS1229" s="145">
        <v>1749</v>
      </c>
    </row>
    <row r="1230" spans="1:45" s="145" customFormat="1" ht="16">
      <c r="A1230" s="145" t="s">
        <v>9344</v>
      </c>
      <c r="C1230" s="170" t="s">
        <v>573</v>
      </c>
      <c r="E1230" s="170" t="s">
        <v>3188</v>
      </c>
      <c r="F1230" s="145" t="s">
        <v>14605</v>
      </c>
      <c r="G1230" s="145" t="s">
        <v>9209</v>
      </c>
      <c r="H1230" s="170" t="s">
        <v>12182</v>
      </c>
      <c r="I1230" s="145" t="s">
        <v>11569</v>
      </c>
      <c r="J1230" s="171" t="str">
        <f t="shared" si="95"/>
        <v>IC.IT.071002</v>
      </c>
      <c r="K1230" s="170" t="s">
        <v>1702</v>
      </c>
      <c r="L1230" s="145" t="str">
        <f t="shared" si="96"/>
        <v xml:space="preserve">      Pressure</v>
      </c>
      <c r="M1230" s="171" t="str">
        <f t="shared" si="97"/>
        <v>PI.IC.IT.071002.01</v>
      </c>
      <c r="N1230" s="171"/>
      <c r="O1230" s="171" t="str">
        <f t="shared" si="98"/>
        <v>PH.IC.IT.071002.01</v>
      </c>
      <c r="Q1230" s="171" t="str">
        <f t="shared" si="99"/>
        <v>CL.IC.IT.071002.01</v>
      </c>
      <c r="AR1230" s="145" t="s">
        <v>12773</v>
      </c>
      <c r="AS1230" s="145">
        <v>1749</v>
      </c>
    </row>
    <row r="1231" spans="1:45" s="145" customFormat="1" ht="16">
      <c r="A1231" s="145" t="s">
        <v>9344</v>
      </c>
      <c r="C1231" s="170" t="s">
        <v>573</v>
      </c>
      <c r="E1231" s="170" t="s">
        <v>3188</v>
      </c>
      <c r="F1231" s="145" t="s">
        <v>14605</v>
      </c>
      <c r="G1231" s="145" t="s">
        <v>9210</v>
      </c>
      <c r="H1231" s="170" t="s">
        <v>12592</v>
      </c>
      <c r="I1231" s="145" t="s">
        <v>11446</v>
      </c>
      <c r="J1231" s="171" t="str">
        <f t="shared" si="95"/>
        <v>IC.IT.071003</v>
      </c>
      <c r="K1231" s="170" t="s">
        <v>1702</v>
      </c>
      <c r="L1231" s="145" t="str">
        <f t="shared" si="96"/>
        <v xml:space="preserve">      Antimicrobial</v>
      </c>
      <c r="M1231" s="171" t="str">
        <f t="shared" si="97"/>
        <v>PI.IC.IT.071003.01</v>
      </c>
      <c r="N1231" s="171"/>
      <c r="O1231" s="171" t="str">
        <f t="shared" si="98"/>
        <v>PH.IC.IT.071003.01</v>
      </c>
      <c r="Q1231" s="171" t="str">
        <f t="shared" si="99"/>
        <v>CL.IC.IT.071003.01</v>
      </c>
      <c r="AR1231" s="145" t="s">
        <v>12773</v>
      </c>
      <c r="AS1231" s="145">
        <v>1749</v>
      </c>
    </row>
    <row r="1232" spans="1:45" s="145" customFormat="1" ht="16">
      <c r="A1232" s="145" t="s">
        <v>9344</v>
      </c>
      <c r="C1232" s="170" t="s">
        <v>573</v>
      </c>
      <c r="E1232" s="170" t="s">
        <v>3188</v>
      </c>
      <c r="F1232" s="145" t="s">
        <v>14605</v>
      </c>
      <c r="G1232" s="145" t="s">
        <v>9211</v>
      </c>
      <c r="H1232" s="170" t="s">
        <v>12594</v>
      </c>
      <c r="I1232" s="145" t="s">
        <v>11567</v>
      </c>
      <c r="J1232" s="171" t="str">
        <f t="shared" si="95"/>
        <v>IC.IT.071004</v>
      </c>
      <c r="K1232" s="170" t="s">
        <v>1702</v>
      </c>
      <c r="L1232" s="145" t="str">
        <f t="shared" si="96"/>
        <v xml:space="preserve">      Gauze</v>
      </c>
      <c r="M1232" s="171" t="str">
        <f t="shared" si="97"/>
        <v>PI.IC.IT.071004.01</v>
      </c>
      <c r="N1232" s="171"/>
      <c r="O1232" s="171" t="str">
        <f t="shared" si="98"/>
        <v>PH.IC.IT.071004.01</v>
      </c>
      <c r="Q1232" s="171" t="str">
        <f t="shared" si="99"/>
        <v>CL.IC.IT.071004.01</v>
      </c>
      <c r="AR1232" s="145" t="s">
        <v>12773</v>
      </c>
      <c r="AS1232" s="145">
        <v>1749</v>
      </c>
    </row>
    <row r="1233" spans="1:45" s="145" customFormat="1" ht="16">
      <c r="A1233" s="145" t="s">
        <v>9344</v>
      </c>
      <c r="C1233" s="170" t="s">
        <v>573</v>
      </c>
      <c r="E1233" s="170" t="s">
        <v>3188</v>
      </c>
      <c r="F1233" s="145" t="s">
        <v>14605</v>
      </c>
      <c r="G1233" s="145" t="s">
        <v>9791</v>
      </c>
      <c r="H1233" s="170" t="s">
        <v>212</v>
      </c>
      <c r="I1233" s="145" t="s">
        <v>11070</v>
      </c>
      <c r="J1233" s="171" t="str">
        <f t="shared" si="95"/>
        <v>IC.IT.071005</v>
      </c>
      <c r="K1233" s="170" t="s">
        <v>1702</v>
      </c>
      <c r="L1233" s="145" t="str">
        <f t="shared" si="96"/>
        <v xml:space="preserve">      Transparent (Opsite, Tegaderm)</v>
      </c>
      <c r="M1233" s="171" t="str">
        <f t="shared" si="97"/>
        <v>PI.IC.IT.071005.01</v>
      </c>
      <c r="N1233" s="171"/>
      <c r="O1233" s="171" t="str">
        <f t="shared" si="98"/>
        <v>PH.IC.IT.071005.01</v>
      </c>
      <c r="Q1233" s="171" t="str">
        <f t="shared" si="99"/>
        <v>CL.IC.IT.071005.01</v>
      </c>
      <c r="AR1233" s="145" t="s">
        <v>12773</v>
      </c>
      <c r="AS1233" s="145">
        <v>1749</v>
      </c>
    </row>
    <row r="1234" spans="1:45" s="145" customFormat="1" ht="16">
      <c r="A1234" s="145" t="s">
        <v>9344</v>
      </c>
      <c r="C1234" s="170" t="s">
        <v>573</v>
      </c>
      <c r="E1234" s="170" t="s">
        <v>3188</v>
      </c>
      <c r="F1234" s="145" t="s">
        <v>14605</v>
      </c>
      <c r="G1234" s="145" t="s">
        <v>9792</v>
      </c>
      <c r="H1234" s="170" t="s">
        <v>6988</v>
      </c>
      <c r="I1234" s="145" t="s">
        <v>11961</v>
      </c>
      <c r="J1234" s="171" t="str">
        <f t="shared" si="95"/>
        <v>IC.IT.071006</v>
      </c>
      <c r="K1234" s="170" t="s">
        <v>1702</v>
      </c>
      <c r="L1234" s="145" t="str">
        <f t="shared" si="96"/>
        <v xml:space="preserve">      Wet to Dry: specify date/time</v>
      </c>
      <c r="M1234" s="171" t="str">
        <f t="shared" si="97"/>
        <v>PI.IC.IT.071006.01</v>
      </c>
      <c r="N1234" s="171"/>
      <c r="O1234" s="171" t="str">
        <f t="shared" si="98"/>
        <v>PH.IC.IT.071006.01</v>
      </c>
      <c r="Q1234" s="171" t="str">
        <f t="shared" si="99"/>
        <v>CL.IC.IT.071006.01</v>
      </c>
      <c r="AR1234" s="145" t="s">
        <v>12773</v>
      </c>
      <c r="AS1234" s="145">
        <v>1749</v>
      </c>
    </row>
    <row r="1235" spans="1:45" s="145" customFormat="1" ht="16">
      <c r="A1235" s="145" t="s">
        <v>9344</v>
      </c>
      <c r="C1235" s="170" t="s">
        <v>573</v>
      </c>
      <c r="E1235" s="170" t="s">
        <v>3188</v>
      </c>
      <c r="F1235" s="145" t="s">
        <v>14605</v>
      </c>
      <c r="G1235" s="145" t="s">
        <v>9793</v>
      </c>
      <c r="H1235" s="170" t="s">
        <v>573</v>
      </c>
      <c r="I1235" s="145" t="s">
        <v>10696</v>
      </c>
      <c r="J1235" s="171" t="str">
        <f t="shared" si="95"/>
        <v>IC.IT.071007</v>
      </c>
      <c r="K1235" s="170" t="s">
        <v>1702</v>
      </c>
      <c r="L1235" s="145" t="str">
        <f t="shared" si="96"/>
        <v xml:space="preserve">      Gauze Wrap (Kerlix, Kling)</v>
      </c>
      <c r="M1235" s="171" t="str">
        <f t="shared" si="97"/>
        <v>PI.IC.IT.071007.01</v>
      </c>
      <c r="N1235" s="171"/>
      <c r="O1235" s="171" t="str">
        <f t="shared" si="98"/>
        <v>PH.IC.IT.071007.01</v>
      </c>
      <c r="Q1235" s="171" t="str">
        <f t="shared" si="99"/>
        <v>CL.IC.IT.071007.01</v>
      </c>
      <c r="AR1235" s="145" t="s">
        <v>12773</v>
      </c>
      <c r="AS1235" s="145">
        <v>1749</v>
      </c>
    </row>
    <row r="1236" spans="1:45" s="145" customFormat="1" ht="16">
      <c r="A1236" s="145" t="s">
        <v>9344</v>
      </c>
      <c r="C1236" s="170" t="s">
        <v>573</v>
      </c>
      <c r="E1236" s="170" t="s">
        <v>3188</v>
      </c>
      <c r="F1236" s="145" t="s">
        <v>14605</v>
      </c>
      <c r="G1236" s="145" t="s">
        <v>9794</v>
      </c>
      <c r="H1236" s="170" t="s">
        <v>92</v>
      </c>
      <c r="I1236" s="145" t="s">
        <v>9795</v>
      </c>
      <c r="J1236" s="171" t="str">
        <f t="shared" si="95"/>
        <v>IC.IT.071008</v>
      </c>
      <c r="K1236" s="170" t="s">
        <v>1702</v>
      </c>
      <c r="L1236" s="145" t="str">
        <f t="shared" si="96"/>
        <v xml:space="preserve">      Foam dressing</v>
      </c>
      <c r="M1236" s="171" t="str">
        <f t="shared" si="97"/>
        <v>PI.IC.IT.071008.01</v>
      </c>
      <c r="N1236" s="171"/>
      <c r="O1236" s="171" t="str">
        <f t="shared" si="98"/>
        <v>PH.IC.IT.071008.01</v>
      </c>
      <c r="Q1236" s="171" t="str">
        <f t="shared" si="99"/>
        <v>CL.IC.IT.071008.01</v>
      </c>
      <c r="AR1236" s="145" t="s">
        <v>12773</v>
      </c>
      <c r="AS1236" s="145">
        <v>1749</v>
      </c>
    </row>
    <row r="1237" spans="1:45" s="145" customFormat="1" ht="16">
      <c r="A1237" s="145" t="s">
        <v>9344</v>
      </c>
      <c r="C1237" s="170" t="s">
        <v>573</v>
      </c>
      <c r="E1237" s="170" t="s">
        <v>3188</v>
      </c>
      <c r="F1237" s="145" t="s">
        <v>14605</v>
      </c>
      <c r="G1237" s="145" t="s">
        <v>9796</v>
      </c>
      <c r="H1237" s="170" t="s">
        <v>93</v>
      </c>
      <c r="I1237" s="145" t="s">
        <v>10698</v>
      </c>
      <c r="J1237" s="171" t="str">
        <f t="shared" si="95"/>
        <v>IC.IT.071009</v>
      </c>
      <c r="K1237" s="170" t="s">
        <v>1702</v>
      </c>
      <c r="L1237" s="145" t="str">
        <f t="shared" si="96"/>
        <v xml:space="preserve">      Gauze Packing (Iodoform, NuGauze)</v>
      </c>
      <c r="M1237" s="171" t="str">
        <f t="shared" si="97"/>
        <v>PI.IC.IT.071009.01</v>
      </c>
      <c r="N1237" s="171"/>
      <c r="O1237" s="171" t="str">
        <f t="shared" si="98"/>
        <v>PH.IC.IT.071009.01</v>
      </c>
      <c r="Q1237" s="171" t="str">
        <f t="shared" si="99"/>
        <v>CL.IC.IT.071009.01</v>
      </c>
      <c r="AR1237" s="145" t="s">
        <v>12773</v>
      </c>
      <c r="AS1237" s="145">
        <v>1749</v>
      </c>
    </row>
    <row r="1238" spans="1:45" s="145" customFormat="1" ht="16">
      <c r="A1238" s="145" t="s">
        <v>9344</v>
      </c>
      <c r="C1238" s="170" t="s">
        <v>573</v>
      </c>
      <c r="E1238" s="170" t="s">
        <v>3188</v>
      </c>
      <c r="F1238" s="145" t="s">
        <v>14605</v>
      </c>
      <c r="G1238" s="145" t="s">
        <v>9652</v>
      </c>
      <c r="H1238" s="170" t="s">
        <v>3188</v>
      </c>
      <c r="I1238" s="145" t="s">
        <v>9507</v>
      </c>
      <c r="J1238" s="171" t="str">
        <f t="shared" si="95"/>
        <v>IC.IT.071010</v>
      </c>
      <c r="K1238" s="170" t="s">
        <v>1702</v>
      </c>
      <c r="L1238" s="145" t="str">
        <f t="shared" si="96"/>
        <v xml:space="preserve">      Hydrocolloidal (Duoderm, Restore)</v>
      </c>
      <c r="M1238" s="171" t="str">
        <f t="shared" si="97"/>
        <v>PI.IC.IT.071010.01</v>
      </c>
      <c r="N1238" s="171"/>
      <c r="O1238" s="171" t="str">
        <f t="shared" si="98"/>
        <v>PH.IC.IT.071010.01</v>
      </c>
      <c r="Q1238" s="171" t="str">
        <f t="shared" si="99"/>
        <v>CL.IC.IT.071010.01</v>
      </c>
      <c r="AR1238" s="145" t="s">
        <v>12773</v>
      </c>
      <c r="AS1238" s="145">
        <v>1749</v>
      </c>
    </row>
    <row r="1239" spans="1:45" s="145" customFormat="1" ht="16">
      <c r="A1239" s="145" t="s">
        <v>9344</v>
      </c>
      <c r="C1239" s="170" t="s">
        <v>573</v>
      </c>
      <c r="E1239" s="170" t="s">
        <v>3188</v>
      </c>
      <c r="F1239" s="145" t="s">
        <v>14605</v>
      </c>
      <c r="G1239" s="145" t="s">
        <v>9511</v>
      </c>
      <c r="H1239" s="170" t="s">
        <v>153</v>
      </c>
      <c r="I1239" s="145" t="s">
        <v>9512</v>
      </c>
      <c r="J1239" s="171" t="str">
        <f t="shared" si="95"/>
        <v>IC.IT.071012</v>
      </c>
      <c r="K1239" s="170" t="s">
        <v>1702</v>
      </c>
      <c r="L1239" s="145" t="str">
        <f t="shared" si="96"/>
        <v xml:space="preserve">      Calcium Alginate (Aquacel, Calicare)</v>
      </c>
      <c r="M1239" s="171" t="str">
        <f t="shared" si="97"/>
        <v>PI.IC.IT.071012.01</v>
      </c>
      <c r="N1239" s="171"/>
      <c r="O1239" s="171" t="str">
        <f t="shared" si="98"/>
        <v>PH.IC.IT.071012.01</v>
      </c>
      <c r="Q1239" s="171" t="str">
        <f t="shared" si="99"/>
        <v>CL.IC.IT.071012.01</v>
      </c>
      <c r="AR1239" s="145" t="s">
        <v>12773</v>
      </c>
      <c r="AS1239" s="145">
        <v>1749</v>
      </c>
    </row>
    <row r="1240" spans="1:45" s="145" customFormat="1" ht="16">
      <c r="A1240" s="145" t="s">
        <v>9344</v>
      </c>
      <c r="C1240" s="170" t="s">
        <v>573</v>
      </c>
      <c r="E1240" s="170" t="s">
        <v>3188</v>
      </c>
      <c r="F1240" s="145" t="s">
        <v>14605</v>
      </c>
      <c r="G1240" s="145" t="s">
        <v>9804</v>
      </c>
      <c r="H1240" s="170" t="s">
        <v>215</v>
      </c>
      <c r="I1240" s="145" t="s">
        <v>9805</v>
      </c>
      <c r="J1240" s="171" t="str">
        <f t="shared" si="95"/>
        <v>IC.IT.071013</v>
      </c>
      <c r="K1240" s="170" t="s">
        <v>1702</v>
      </c>
      <c r="L1240" s="145" t="str">
        <f t="shared" si="96"/>
        <v xml:space="preserve">      Hypertonic Hydrogel</v>
      </c>
      <c r="M1240" s="171" t="str">
        <f t="shared" si="97"/>
        <v>PI.IC.IT.071013.01</v>
      </c>
      <c r="N1240" s="171"/>
      <c r="O1240" s="171" t="str">
        <f t="shared" si="98"/>
        <v>PH.IC.IT.071013.01</v>
      </c>
      <c r="Q1240" s="171" t="str">
        <f t="shared" si="99"/>
        <v>CL.IC.IT.071013.01</v>
      </c>
      <c r="AR1240" s="145" t="s">
        <v>12773</v>
      </c>
      <c r="AS1240" s="145">
        <v>1749</v>
      </c>
    </row>
    <row r="1241" spans="1:45" s="145" customFormat="1" ht="16">
      <c r="A1241" s="145" t="s">
        <v>9344</v>
      </c>
      <c r="C1241" s="170" t="s">
        <v>573</v>
      </c>
      <c r="E1241" s="170" t="s">
        <v>3188</v>
      </c>
      <c r="F1241" s="145" t="s">
        <v>14605</v>
      </c>
      <c r="G1241" s="145" t="s">
        <v>9963</v>
      </c>
      <c r="H1241" s="170" t="s">
        <v>4082</v>
      </c>
      <c r="I1241" s="145" t="s">
        <v>9964</v>
      </c>
      <c r="J1241" s="171" t="str">
        <f t="shared" si="95"/>
        <v>IC.IT.071014</v>
      </c>
      <c r="K1241" s="170" t="s">
        <v>1702</v>
      </c>
      <c r="L1241" s="145" t="str">
        <f t="shared" si="96"/>
        <v xml:space="preserve">      Hydrogel (Duoderm-gel)</v>
      </c>
      <c r="M1241" s="171" t="str">
        <f t="shared" si="97"/>
        <v>PI.IC.IT.071014.01</v>
      </c>
      <c r="N1241" s="171"/>
      <c r="O1241" s="171" t="str">
        <f t="shared" si="98"/>
        <v>PH.IC.IT.071014.01</v>
      </c>
      <c r="Q1241" s="171" t="str">
        <f t="shared" si="99"/>
        <v>CL.IC.IT.071014.01</v>
      </c>
      <c r="AR1241" s="145" t="s">
        <v>12773</v>
      </c>
      <c r="AS1241" s="145">
        <v>1749</v>
      </c>
    </row>
    <row r="1242" spans="1:45" s="145" customFormat="1" ht="16">
      <c r="A1242" s="145" t="s">
        <v>9344</v>
      </c>
      <c r="C1242" s="170" t="s">
        <v>573</v>
      </c>
      <c r="E1242" s="170" t="s">
        <v>3188</v>
      </c>
      <c r="F1242" s="145" t="s">
        <v>14605</v>
      </c>
      <c r="G1242" s="145" t="s">
        <v>9965</v>
      </c>
      <c r="H1242" s="170" t="s">
        <v>594</v>
      </c>
      <c r="I1242" s="145" t="s">
        <v>9966</v>
      </c>
      <c r="J1242" s="171" t="str">
        <f t="shared" si="95"/>
        <v>IC.IT.071015</v>
      </c>
      <c r="K1242" s="170" t="s">
        <v>1702</v>
      </c>
      <c r="L1242" s="145" t="str">
        <f t="shared" si="96"/>
        <v xml:space="preserve">      Balsam of Peru (Xenaderm)</v>
      </c>
      <c r="M1242" s="171" t="str">
        <f t="shared" si="97"/>
        <v>PI.IC.IT.071015.01</v>
      </c>
      <c r="N1242" s="171"/>
      <c r="O1242" s="171" t="str">
        <f t="shared" si="98"/>
        <v>PH.IC.IT.071015.01</v>
      </c>
      <c r="Q1242" s="171" t="str">
        <f t="shared" si="99"/>
        <v>CL.IC.IT.071015.01</v>
      </c>
      <c r="AR1242" s="145" t="s">
        <v>12773</v>
      </c>
      <c r="AS1242" s="145">
        <v>1749</v>
      </c>
    </row>
    <row r="1243" spans="1:45" s="145" customFormat="1" ht="16">
      <c r="A1243" s="145" t="s">
        <v>9344</v>
      </c>
      <c r="C1243" s="170" t="s">
        <v>573</v>
      </c>
      <c r="E1243" s="170" t="s">
        <v>3188</v>
      </c>
      <c r="F1243" s="145" t="s">
        <v>14605</v>
      </c>
      <c r="G1243" s="145" t="s">
        <v>9967</v>
      </c>
      <c r="H1243" s="170" t="s">
        <v>7863</v>
      </c>
      <c r="I1243" s="145" t="s">
        <v>9968</v>
      </c>
      <c r="J1243" s="171" t="str">
        <f t="shared" si="95"/>
        <v>IC.IT.071016</v>
      </c>
      <c r="K1243" s="170" t="s">
        <v>1702</v>
      </c>
      <c r="L1243" s="145" t="str">
        <f t="shared" si="96"/>
        <v xml:space="preserve">      Bismuth Gauze (Xeroform)</v>
      </c>
      <c r="M1243" s="171" t="str">
        <f t="shared" si="97"/>
        <v>PI.IC.IT.071016.01</v>
      </c>
      <c r="N1243" s="171"/>
      <c r="O1243" s="171" t="str">
        <f t="shared" si="98"/>
        <v>PH.IC.IT.071016.01</v>
      </c>
      <c r="Q1243" s="171" t="str">
        <f t="shared" si="99"/>
        <v>CL.IC.IT.071016.01</v>
      </c>
      <c r="AR1243" s="145" t="s">
        <v>12773</v>
      </c>
      <c r="AS1243" s="145">
        <v>1749</v>
      </c>
    </row>
    <row r="1244" spans="1:45" s="145" customFormat="1" ht="16">
      <c r="A1244" s="145" t="s">
        <v>9344</v>
      </c>
      <c r="C1244" s="170" t="s">
        <v>573</v>
      </c>
      <c r="E1244" s="170" t="s">
        <v>3188</v>
      </c>
      <c r="F1244" s="145" t="s">
        <v>14605</v>
      </c>
      <c r="G1244" s="145" t="s">
        <v>9806</v>
      </c>
      <c r="H1244" s="170" t="s">
        <v>6777</v>
      </c>
      <c r="I1244" s="145" t="s">
        <v>11448</v>
      </c>
      <c r="J1244" s="171" t="str">
        <f t="shared" si="95"/>
        <v>IC.IT.071017</v>
      </c>
      <c r="K1244" s="170" t="s">
        <v>1702</v>
      </c>
      <c r="L1244" s="145" t="str">
        <f t="shared" si="96"/>
        <v xml:space="preserve">      Non-adhering (Telfa)</v>
      </c>
      <c r="M1244" s="171" t="str">
        <f t="shared" si="97"/>
        <v>PI.IC.IT.071017.01</v>
      </c>
      <c r="N1244" s="171"/>
      <c r="O1244" s="171" t="str">
        <f t="shared" si="98"/>
        <v>PH.IC.IT.071017.01</v>
      </c>
      <c r="Q1244" s="171" t="str">
        <f t="shared" si="99"/>
        <v>CL.IC.IT.071017.01</v>
      </c>
      <c r="AR1244" s="145" t="s">
        <v>12773</v>
      </c>
      <c r="AS1244" s="145">
        <v>1749</v>
      </c>
    </row>
    <row r="1245" spans="1:45" s="145" customFormat="1" ht="16">
      <c r="A1245" s="145" t="s">
        <v>9344</v>
      </c>
      <c r="C1245" s="170" t="s">
        <v>573</v>
      </c>
      <c r="E1245" s="170" t="s">
        <v>3188</v>
      </c>
      <c r="F1245" s="145" t="s">
        <v>14605</v>
      </c>
      <c r="G1245" s="145" t="s">
        <v>9665</v>
      </c>
      <c r="H1245" s="170" t="s">
        <v>208</v>
      </c>
      <c r="I1245" s="145" t="s">
        <v>12437</v>
      </c>
      <c r="J1245" s="171" t="str">
        <f t="shared" si="95"/>
        <v>IC.IT.071018</v>
      </c>
      <c r="K1245" s="170" t="s">
        <v>1702</v>
      </c>
      <c r="L1245" s="145" t="str">
        <f t="shared" si="96"/>
        <v xml:space="preserve">      Other: specify</v>
      </c>
      <c r="M1245" s="171" t="str">
        <f t="shared" si="97"/>
        <v>PI.IC.IT.071018.01</v>
      </c>
      <c r="N1245" s="171"/>
      <c r="O1245" s="171" t="str">
        <f t="shared" si="98"/>
        <v>PH.IC.IT.071018.01</v>
      </c>
      <c r="Q1245" s="171" t="str">
        <f t="shared" si="99"/>
        <v>CL.IC.IT.071018.01</v>
      </c>
      <c r="AR1245" s="145" t="s">
        <v>12773</v>
      </c>
      <c r="AS1245" s="145">
        <v>1749</v>
      </c>
    </row>
    <row r="1246" spans="1:45" s="145" customFormat="1" ht="16">
      <c r="A1246" s="145" t="s">
        <v>9344</v>
      </c>
      <c r="C1246" s="170" t="s">
        <v>2406</v>
      </c>
      <c r="E1246" s="170" t="s">
        <v>3188</v>
      </c>
      <c r="F1246" s="145" t="s">
        <v>14605</v>
      </c>
      <c r="G1246" s="145" t="s">
        <v>2519</v>
      </c>
      <c r="H1246" s="170" t="s">
        <v>2520</v>
      </c>
      <c r="I1246" s="145" t="s">
        <v>2521</v>
      </c>
      <c r="J1246" s="171" t="str">
        <f t="shared" si="95"/>
        <v>IC.IT.071019</v>
      </c>
      <c r="K1246" s="170" t="s">
        <v>12175</v>
      </c>
      <c r="L1246" s="145" t="str">
        <f t="shared" si="96"/>
        <v>Negative Pressure Wound Therapy</v>
      </c>
      <c r="M1246" s="171" t="str">
        <f t="shared" si="97"/>
        <v>PI.IC.IT.071019.01</v>
      </c>
      <c r="N1246" s="171"/>
      <c r="O1246" s="171" t="str">
        <f t="shared" si="98"/>
        <v>PH.IC.IT.071019.01</v>
      </c>
      <c r="Q1246" s="171" t="str">
        <f t="shared" si="99"/>
        <v>CL.IC.IT.071019.01</v>
      </c>
      <c r="X1246" s="145" t="s">
        <v>2515</v>
      </c>
      <c r="Y1246" s="145">
        <v>976</v>
      </c>
      <c r="AR1246" s="145" t="s">
        <v>12773</v>
      </c>
      <c r="AS1246" s="145">
        <v>1749</v>
      </c>
    </row>
    <row r="1247" spans="1:45" s="138" customFormat="1" ht="16">
      <c r="A1247" s="138" t="s">
        <v>9344</v>
      </c>
      <c r="C1247" s="150" t="s">
        <v>12225</v>
      </c>
      <c r="E1247" s="150" t="s">
        <v>590</v>
      </c>
      <c r="F1247" s="175" t="s">
        <v>14605</v>
      </c>
      <c r="G1247" s="138" t="s">
        <v>14486</v>
      </c>
      <c r="H1247" s="150" t="s">
        <v>11906</v>
      </c>
      <c r="I1247" s="138" t="s">
        <v>11514</v>
      </c>
      <c r="J1247" s="152" t="str">
        <f t="shared" si="95"/>
        <v>IC.IT.071020</v>
      </c>
      <c r="K1247" s="150" t="s">
        <v>12175</v>
      </c>
      <c r="L1247" s="138" t="str">
        <f t="shared" si="96"/>
        <v>Ace wrap</v>
      </c>
      <c r="M1247" s="153" t="str">
        <f t="shared" si="97"/>
        <v>PI.IC.IT.071020.01</v>
      </c>
      <c r="N1247" s="153"/>
      <c r="O1247" s="153" t="str">
        <f t="shared" si="98"/>
        <v>PH.IC.IT.071020.01</v>
      </c>
      <c r="Q1247" s="153" t="str">
        <f t="shared" si="99"/>
        <v>CL.IC.IT.071020.01</v>
      </c>
      <c r="AR1247" s="138" t="s">
        <v>12773</v>
      </c>
      <c r="AS1247" s="138">
        <v>1652</v>
      </c>
    </row>
    <row r="1248" spans="1:45" s="145" customFormat="1" ht="16">
      <c r="A1248" s="145" t="s">
        <v>9344</v>
      </c>
      <c r="C1248" s="170" t="s">
        <v>573</v>
      </c>
      <c r="D1248" s="145" t="s">
        <v>3803</v>
      </c>
      <c r="E1248" s="170" t="s">
        <v>155</v>
      </c>
      <c r="F1248" s="145" t="s">
        <v>14605</v>
      </c>
      <c r="G1248" s="145" t="s">
        <v>9807</v>
      </c>
      <c r="H1248" s="170" t="s">
        <v>1702</v>
      </c>
      <c r="I1248" s="145" t="s">
        <v>11575</v>
      </c>
      <c r="J1248" s="171" t="str">
        <f t="shared" si="95"/>
        <v>IC.IT.071101</v>
      </c>
      <c r="K1248" s="170" t="s">
        <v>1702</v>
      </c>
      <c r="L1248" s="145" t="str">
        <f t="shared" si="96"/>
        <v xml:space="preserve">      Clean, dry and intact</v>
      </c>
      <c r="M1248" s="171" t="str">
        <f t="shared" si="97"/>
        <v>PI.IC.IT.071101.01</v>
      </c>
      <c r="N1248" s="171"/>
      <c r="O1248" s="171" t="str">
        <f t="shared" si="98"/>
        <v>PH.IC.IT.071101.01</v>
      </c>
      <c r="Q1248" s="171" t="str">
        <f t="shared" si="99"/>
        <v>CL.IC.IT.071101.01</v>
      </c>
      <c r="AR1248" s="145" t="s">
        <v>12773</v>
      </c>
      <c r="AS1248" s="145">
        <v>1749</v>
      </c>
    </row>
    <row r="1249" spans="1:45" s="145" customFormat="1" ht="16">
      <c r="A1249" s="145" t="s">
        <v>9344</v>
      </c>
      <c r="C1249" s="170" t="s">
        <v>573</v>
      </c>
      <c r="E1249" s="170" t="s">
        <v>155</v>
      </c>
      <c r="F1249" s="145" t="s">
        <v>14605</v>
      </c>
      <c r="G1249" s="145" t="s">
        <v>9669</v>
      </c>
      <c r="H1249" s="170" t="s">
        <v>12182</v>
      </c>
      <c r="I1249" s="145" t="s">
        <v>11411</v>
      </c>
      <c r="J1249" s="171" t="str">
        <f t="shared" si="95"/>
        <v>IC.IT.071102</v>
      </c>
      <c r="K1249" s="170" t="s">
        <v>1702</v>
      </c>
      <c r="L1249" s="145" t="str">
        <f t="shared" si="96"/>
        <v xml:space="preserve">      Reinforced:  specify date/time</v>
      </c>
      <c r="M1249" s="171" t="str">
        <f t="shared" si="97"/>
        <v>PI.IC.IT.071102.01</v>
      </c>
      <c r="N1249" s="171"/>
      <c r="O1249" s="171" t="str">
        <f t="shared" si="98"/>
        <v>PH.IC.IT.071102.01</v>
      </c>
      <c r="Q1249" s="171" t="str">
        <f t="shared" si="99"/>
        <v>CL.IC.IT.071102.01</v>
      </c>
      <c r="AR1249" s="145" t="s">
        <v>12773</v>
      </c>
      <c r="AS1249" s="145">
        <v>1749</v>
      </c>
    </row>
    <row r="1250" spans="1:45" s="145" customFormat="1" ht="16">
      <c r="A1250" s="145" t="s">
        <v>9344</v>
      </c>
      <c r="C1250" s="170" t="s">
        <v>573</v>
      </c>
      <c r="E1250" s="170" t="s">
        <v>155</v>
      </c>
      <c r="F1250" s="145" t="s">
        <v>14605</v>
      </c>
      <c r="G1250" s="145" t="s">
        <v>9523</v>
      </c>
      <c r="H1250" s="170" t="s">
        <v>12592</v>
      </c>
      <c r="I1250" s="145" t="s">
        <v>11959</v>
      </c>
      <c r="J1250" s="171" t="str">
        <f t="shared" si="95"/>
        <v>IC.IT.071103</v>
      </c>
      <c r="K1250" s="170" t="s">
        <v>1702</v>
      </c>
      <c r="L1250" s="145" t="str">
        <f t="shared" si="96"/>
        <v xml:space="preserve">      Changed:  specify date/time</v>
      </c>
      <c r="M1250" s="171" t="str">
        <f t="shared" si="97"/>
        <v>PI.IC.IT.071103.01</v>
      </c>
      <c r="N1250" s="171"/>
      <c r="O1250" s="171" t="str">
        <f t="shared" si="98"/>
        <v>PH.IC.IT.071103.01</v>
      </c>
      <c r="Q1250" s="171" t="str">
        <f t="shared" si="99"/>
        <v>CL.IC.IT.071103.01</v>
      </c>
      <c r="AR1250" s="145" t="s">
        <v>12773</v>
      </c>
      <c r="AS1250" s="145">
        <v>1749</v>
      </c>
    </row>
    <row r="1251" spans="1:45" s="145" customFormat="1" ht="16">
      <c r="A1251" s="145" t="s">
        <v>9344</v>
      </c>
      <c r="C1251" s="170" t="s">
        <v>573</v>
      </c>
      <c r="E1251" s="170" t="s">
        <v>155</v>
      </c>
      <c r="F1251" s="145" t="s">
        <v>14605</v>
      </c>
      <c r="G1251" s="145" t="s">
        <v>9671</v>
      </c>
      <c r="H1251" s="170" t="s">
        <v>12594</v>
      </c>
      <c r="I1251" s="145" t="s">
        <v>11961</v>
      </c>
      <c r="J1251" s="171" t="str">
        <f t="shared" si="95"/>
        <v>IC.IT.071104</v>
      </c>
      <c r="K1251" s="170" t="s">
        <v>1702</v>
      </c>
      <c r="L1251" s="145" t="str">
        <f t="shared" si="96"/>
        <v xml:space="preserve">      Wet/Dry: specify date/time</v>
      </c>
      <c r="M1251" s="171" t="str">
        <f t="shared" si="97"/>
        <v>PI.IC.IT.071104.01</v>
      </c>
      <c r="N1251" s="171"/>
      <c r="O1251" s="171" t="str">
        <f t="shared" si="98"/>
        <v>PH.IC.IT.071104.01</v>
      </c>
      <c r="Q1251" s="171" t="str">
        <f t="shared" si="99"/>
        <v>CL.IC.IT.071104.01</v>
      </c>
      <c r="AR1251" s="145" t="s">
        <v>12773</v>
      </c>
      <c r="AS1251" s="145">
        <v>1749</v>
      </c>
    </row>
    <row r="1252" spans="1:45" s="145" customFormat="1" ht="16">
      <c r="A1252" s="145" t="s">
        <v>9344</v>
      </c>
      <c r="C1252" s="170" t="s">
        <v>573</v>
      </c>
      <c r="E1252" s="170" t="s">
        <v>155</v>
      </c>
      <c r="F1252" s="145" t="s">
        <v>14605</v>
      </c>
      <c r="G1252" s="145" t="s">
        <v>2407</v>
      </c>
      <c r="H1252" s="170" t="s">
        <v>1715</v>
      </c>
      <c r="J1252" s="171" t="str">
        <f t="shared" si="95"/>
        <v>IC.IT.071105</v>
      </c>
      <c r="K1252" s="170" t="s">
        <v>12175</v>
      </c>
      <c r="L1252" s="145" t="str">
        <f t="shared" si="96"/>
        <v>Clean</v>
      </c>
      <c r="M1252" s="171" t="str">
        <f t="shared" si="97"/>
        <v>PI.IC.IT.071105.01</v>
      </c>
      <c r="N1252" s="171"/>
      <c r="O1252" s="171" t="str">
        <f t="shared" si="98"/>
        <v>PH.IC.IT.071105.01</v>
      </c>
      <c r="Q1252" s="171" t="str">
        <f t="shared" si="99"/>
        <v>CL.IC.IT.071105.01</v>
      </c>
      <c r="X1252" s="145" t="s">
        <v>2071</v>
      </c>
      <c r="Y1252" s="145">
        <v>978</v>
      </c>
      <c r="AR1252" s="145" t="s">
        <v>12773</v>
      </c>
      <c r="AS1252" s="145">
        <v>1749</v>
      </c>
    </row>
    <row r="1253" spans="1:45" s="145" customFormat="1" ht="16">
      <c r="A1253" s="145" t="s">
        <v>9344</v>
      </c>
      <c r="C1253" s="170" t="s">
        <v>573</v>
      </c>
      <c r="E1253" s="170" t="s">
        <v>155</v>
      </c>
      <c r="F1253" s="145" t="s">
        <v>14605</v>
      </c>
      <c r="G1253" s="145" t="s">
        <v>2069</v>
      </c>
      <c r="H1253" s="170" t="s">
        <v>2270</v>
      </c>
      <c r="J1253" s="171" t="str">
        <f t="shared" si="95"/>
        <v>IC.IT.071106</v>
      </c>
      <c r="K1253" s="170" t="s">
        <v>12175</v>
      </c>
      <c r="L1253" s="145" t="str">
        <f t="shared" si="96"/>
        <v>Dry</v>
      </c>
      <c r="M1253" s="171" t="str">
        <f t="shared" si="97"/>
        <v>PI.IC.IT.071106.01</v>
      </c>
      <c r="N1253" s="171"/>
      <c r="O1253" s="171" t="str">
        <f t="shared" si="98"/>
        <v>PH.IC.IT.071106.01</v>
      </c>
      <c r="Q1253" s="171" t="str">
        <f t="shared" si="99"/>
        <v>CL.IC.IT.071106.01</v>
      </c>
      <c r="X1253" s="145" t="s">
        <v>2071</v>
      </c>
      <c r="Y1253" s="145">
        <v>978</v>
      </c>
      <c r="AR1253" s="145" t="s">
        <v>12773</v>
      </c>
      <c r="AS1253" s="145">
        <v>1749</v>
      </c>
    </row>
    <row r="1254" spans="1:45" s="145" customFormat="1" ht="16">
      <c r="A1254" s="145" t="s">
        <v>9344</v>
      </c>
      <c r="C1254" s="170" t="s">
        <v>573</v>
      </c>
      <c r="E1254" s="170" t="s">
        <v>155</v>
      </c>
      <c r="F1254" s="145" t="s">
        <v>14605</v>
      </c>
      <c r="G1254" s="145" t="s">
        <v>2070</v>
      </c>
      <c r="H1254" s="170" t="s">
        <v>2406</v>
      </c>
      <c r="J1254" s="171" t="str">
        <f t="shared" si="95"/>
        <v>IC.IT.071107</v>
      </c>
      <c r="K1254" s="170" t="s">
        <v>12175</v>
      </c>
      <c r="L1254" s="145" t="str">
        <f t="shared" si="96"/>
        <v>Intact</v>
      </c>
      <c r="M1254" s="171" t="str">
        <f t="shared" si="97"/>
        <v>PI.IC.IT.071107.01</v>
      </c>
      <c r="N1254" s="171"/>
      <c r="O1254" s="171" t="str">
        <f t="shared" si="98"/>
        <v>PH.IC.IT.071107.01</v>
      </c>
      <c r="Q1254" s="171" t="str">
        <f t="shared" si="99"/>
        <v>CL.IC.IT.071107.01</v>
      </c>
      <c r="X1254" s="145" t="s">
        <v>2071</v>
      </c>
      <c r="Y1254" s="145">
        <v>978</v>
      </c>
      <c r="AR1254" s="145" t="s">
        <v>12773</v>
      </c>
      <c r="AS1254" s="145">
        <v>1749</v>
      </c>
    </row>
    <row r="1255" spans="1:45" s="145" customFormat="1" ht="16">
      <c r="A1255" s="145" t="s">
        <v>9344</v>
      </c>
      <c r="C1255" s="170" t="s">
        <v>573</v>
      </c>
      <c r="D1255" s="145" t="s">
        <v>9392</v>
      </c>
      <c r="E1255" s="170" t="s">
        <v>153</v>
      </c>
      <c r="F1255" s="145" t="s">
        <v>14605</v>
      </c>
      <c r="G1255" s="145" t="s">
        <v>11963</v>
      </c>
      <c r="H1255" s="170" t="s">
        <v>1702</v>
      </c>
      <c r="I1255" s="145" t="s">
        <v>11964</v>
      </c>
      <c r="J1255" s="171" t="str">
        <f t="shared" si="95"/>
        <v>IC.IT.071201</v>
      </c>
      <c r="K1255" s="170" t="s">
        <v>1702</v>
      </c>
      <c r="L1255" s="145" t="str">
        <f t="shared" si="96"/>
        <v xml:space="preserve">      Normal Saline</v>
      </c>
      <c r="M1255" s="171" t="str">
        <f t="shared" si="97"/>
        <v>PI.IC.IT.071201.01</v>
      </c>
      <c r="N1255" s="171"/>
      <c r="O1255" s="171" t="str">
        <f t="shared" si="98"/>
        <v>PH.IC.IT.071201.01</v>
      </c>
      <c r="Q1255" s="171" t="str">
        <f t="shared" si="99"/>
        <v>CL.IC.IT.071201.01</v>
      </c>
      <c r="AR1255" s="145" t="s">
        <v>12773</v>
      </c>
      <c r="AS1255" s="145">
        <v>1749</v>
      </c>
    </row>
    <row r="1256" spans="1:45" s="145" customFormat="1" ht="16">
      <c r="A1256" s="145" t="s">
        <v>9344</v>
      </c>
      <c r="C1256" s="170" t="s">
        <v>573</v>
      </c>
      <c r="E1256" s="170" t="s">
        <v>153</v>
      </c>
      <c r="F1256" s="145" t="s">
        <v>14605</v>
      </c>
      <c r="G1256" s="145" t="s">
        <v>9672</v>
      </c>
      <c r="H1256" s="170" t="s">
        <v>12182</v>
      </c>
      <c r="I1256" s="145" t="s">
        <v>9673</v>
      </c>
      <c r="J1256" s="171" t="str">
        <f t="shared" si="95"/>
        <v>IC.IT.071202</v>
      </c>
      <c r="K1256" s="170" t="s">
        <v>1702</v>
      </c>
      <c r="L1256" s="145" t="str">
        <f t="shared" si="96"/>
        <v xml:space="preserve">      Wound cleanser</v>
      </c>
      <c r="M1256" s="171" t="str">
        <f t="shared" si="97"/>
        <v>PI.IC.IT.071202.01</v>
      </c>
      <c r="N1256" s="171"/>
      <c r="O1256" s="171" t="str">
        <f t="shared" si="98"/>
        <v>PH.IC.IT.071202.01</v>
      </c>
      <c r="Q1256" s="171" t="str">
        <f t="shared" si="99"/>
        <v>CL.IC.IT.071202.01</v>
      </c>
      <c r="AR1256" s="145" t="s">
        <v>12773</v>
      </c>
      <c r="AS1256" s="145">
        <v>1749</v>
      </c>
    </row>
    <row r="1257" spans="1:45" s="145" customFormat="1" ht="16">
      <c r="A1257" s="145" t="s">
        <v>9344</v>
      </c>
      <c r="C1257" s="170" t="s">
        <v>573</v>
      </c>
      <c r="E1257" s="170" t="s">
        <v>153</v>
      </c>
      <c r="F1257" s="145" t="s">
        <v>14605</v>
      </c>
      <c r="G1257" s="145" t="s">
        <v>9525</v>
      </c>
      <c r="H1257" s="170" t="s">
        <v>12592</v>
      </c>
      <c r="I1257" s="145" t="s">
        <v>10703</v>
      </c>
      <c r="J1257" s="171" t="str">
        <f t="shared" si="95"/>
        <v>IC.IT.071203</v>
      </c>
      <c r="K1257" s="170" t="s">
        <v>1702</v>
      </c>
      <c r="L1257" s="145" t="str">
        <f t="shared" si="96"/>
        <v xml:space="preserve">       Other: specify</v>
      </c>
      <c r="M1257" s="171" t="str">
        <f t="shared" si="97"/>
        <v>PI.IC.IT.071203.01</v>
      </c>
      <c r="N1257" s="171"/>
      <c r="O1257" s="171" t="str">
        <f t="shared" si="98"/>
        <v>PH.IC.IT.071203.01</v>
      </c>
      <c r="Q1257" s="171" t="str">
        <f t="shared" si="99"/>
        <v>CL.IC.IT.071203.01</v>
      </c>
      <c r="AR1257" s="145" t="s">
        <v>12773</v>
      </c>
      <c r="AS1257" s="145">
        <v>1749</v>
      </c>
    </row>
    <row r="1258" spans="1:45" s="145" customFormat="1" ht="16">
      <c r="A1258" s="145" t="s">
        <v>9344</v>
      </c>
      <c r="C1258" s="170" t="s">
        <v>573</v>
      </c>
      <c r="D1258" s="145" t="s">
        <v>8585</v>
      </c>
      <c r="E1258" s="170" t="s">
        <v>215</v>
      </c>
      <c r="F1258" s="145" t="s">
        <v>14605</v>
      </c>
      <c r="G1258" s="145" t="s">
        <v>14593</v>
      </c>
      <c r="H1258" s="170" t="s">
        <v>1702</v>
      </c>
      <c r="I1258" s="145" t="s">
        <v>12157</v>
      </c>
      <c r="J1258" s="171" t="str">
        <f t="shared" si="95"/>
        <v>IC.IT.071301</v>
      </c>
      <c r="K1258" s="170" t="s">
        <v>1702</v>
      </c>
      <c r="L1258" s="145" t="str">
        <f t="shared" si="96"/>
        <v xml:space="preserve">      Drsg Drainage none</v>
      </c>
      <c r="M1258" s="171" t="str">
        <f t="shared" si="97"/>
        <v>PI.IC.IT.071301.01</v>
      </c>
      <c r="N1258" s="171"/>
      <c r="O1258" s="171" t="str">
        <f t="shared" si="98"/>
        <v>PH.IC.IT.071301.01</v>
      </c>
      <c r="Q1258" s="171" t="str">
        <f t="shared" si="99"/>
        <v>CL.IC.IT.071301.01</v>
      </c>
      <c r="AR1258" s="145" t="s">
        <v>12773</v>
      </c>
      <c r="AS1258" s="145">
        <v>1749</v>
      </c>
    </row>
    <row r="1259" spans="1:45" s="145" customFormat="1" ht="16">
      <c r="A1259" s="145" t="s">
        <v>9344</v>
      </c>
      <c r="C1259" s="170" t="s">
        <v>573</v>
      </c>
      <c r="E1259" s="170" t="s">
        <v>215</v>
      </c>
      <c r="F1259" s="145" t="s">
        <v>14605</v>
      </c>
      <c r="G1259" s="145" t="s">
        <v>14594</v>
      </c>
      <c r="H1259" s="170" t="s">
        <v>12182</v>
      </c>
      <c r="I1259" s="145" t="s">
        <v>11400</v>
      </c>
      <c r="J1259" s="171" t="str">
        <f t="shared" si="95"/>
        <v>IC.IT.071302</v>
      </c>
      <c r="K1259" s="170" t="s">
        <v>1702</v>
      </c>
      <c r="L1259" s="145" t="str">
        <f t="shared" si="96"/>
        <v xml:space="preserve">      Drsg scant amount Drainage</v>
      </c>
      <c r="M1259" s="171" t="str">
        <f t="shared" si="97"/>
        <v>PI.IC.IT.071302.01</v>
      </c>
      <c r="N1259" s="171"/>
      <c r="O1259" s="171" t="str">
        <f t="shared" si="98"/>
        <v>PH.IC.IT.071302.01</v>
      </c>
      <c r="Q1259" s="171" t="str">
        <f t="shared" si="99"/>
        <v>CL.IC.IT.071302.01</v>
      </c>
      <c r="AR1259" s="145" t="s">
        <v>12773</v>
      </c>
      <c r="AS1259" s="145">
        <v>1749</v>
      </c>
    </row>
    <row r="1260" spans="1:45" s="145" customFormat="1" ht="16">
      <c r="A1260" s="145" t="s">
        <v>9344</v>
      </c>
      <c r="C1260" s="170" t="s">
        <v>573</v>
      </c>
      <c r="E1260" s="170" t="s">
        <v>215</v>
      </c>
      <c r="F1260" s="145" t="s">
        <v>14605</v>
      </c>
      <c r="G1260" s="145" t="s">
        <v>14595</v>
      </c>
      <c r="H1260" s="170" t="s">
        <v>12592</v>
      </c>
      <c r="I1260" s="145" t="s">
        <v>11730</v>
      </c>
      <c r="J1260" s="171" t="str">
        <f t="shared" si="95"/>
        <v>IC.IT.071303</v>
      </c>
      <c r="K1260" s="170" t="s">
        <v>1702</v>
      </c>
      <c r="L1260" s="145" t="str">
        <f t="shared" si="96"/>
        <v xml:space="preserve">      Drsg small amount Drainage</v>
      </c>
      <c r="M1260" s="171" t="str">
        <f t="shared" si="97"/>
        <v>PI.IC.IT.071303.01</v>
      </c>
      <c r="N1260" s="171"/>
      <c r="O1260" s="171" t="str">
        <f t="shared" si="98"/>
        <v>PH.IC.IT.071303.01</v>
      </c>
      <c r="Q1260" s="171" t="str">
        <f t="shared" si="99"/>
        <v>CL.IC.IT.071303.01</v>
      </c>
      <c r="AR1260" s="145" t="s">
        <v>12773</v>
      </c>
      <c r="AS1260" s="145">
        <v>1749</v>
      </c>
    </row>
    <row r="1261" spans="1:45" s="145" customFormat="1" ht="16">
      <c r="A1261" s="145" t="s">
        <v>9344</v>
      </c>
      <c r="C1261" s="170" t="s">
        <v>573</v>
      </c>
      <c r="E1261" s="170" t="s">
        <v>215</v>
      </c>
      <c r="F1261" s="145" t="s">
        <v>14605</v>
      </c>
      <c r="G1261" s="145" t="s">
        <v>14596</v>
      </c>
      <c r="H1261" s="170" t="s">
        <v>12594</v>
      </c>
      <c r="I1261" s="145" t="s">
        <v>11732</v>
      </c>
      <c r="J1261" s="171" t="str">
        <f t="shared" si="95"/>
        <v>IC.IT.071304</v>
      </c>
      <c r="K1261" s="170" t="s">
        <v>1702</v>
      </c>
      <c r="L1261" s="145" t="str">
        <f t="shared" si="96"/>
        <v xml:space="preserve">      Drsg moderate amount Drainage</v>
      </c>
      <c r="M1261" s="171" t="str">
        <f t="shared" si="97"/>
        <v>PI.IC.IT.071304.01</v>
      </c>
      <c r="N1261" s="171"/>
      <c r="O1261" s="171" t="str">
        <f t="shared" si="98"/>
        <v>PH.IC.IT.071304.01</v>
      </c>
      <c r="Q1261" s="171" t="str">
        <f t="shared" si="99"/>
        <v>CL.IC.IT.071304.01</v>
      </c>
      <c r="AR1261" s="145" t="s">
        <v>12773</v>
      </c>
      <c r="AS1261" s="145">
        <v>1749</v>
      </c>
    </row>
    <row r="1262" spans="1:45" s="145" customFormat="1" ht="16">
      <c r="A1262" s="145" t="s">
        <v>9344</v>
      </c>
      <c r="C1262" s="170" t="s">
        <v>573</v>
      </c>
      <c r="E1262" s="170" t="s">
        <v>215</v>
      </c>
      <c r="F1262" s="145" t="s">
        <v>14605</v>
      </c>
      <c r="G1262" s="145" t="s">
        <v>14597</v>
      </c>
      <c r="H1262" s="170" t="s">
        <v>212</v>
      </c>
      <c r="I1262" s="145" t="s">
        <v>11316</v>
      </c>
      <c r="J1262" s="171" t="str">
        <f t="shared" si="95"/>
        <v>IC.IT.071305</v>
      </c>
      <c r="K1262" s="170" t="s">
        <v>1702</v>
      </c>
      <c r="L1262" s="145" t="str">
        <f t="shared" si="96"/>
        <v xml:space="preserve">      Drsg heavy amount Drainage</v>
      </c>
      <c r="M1262" s="171" t="str">
        <f t="shared" si="97"/>
        <v>PI.IC.IT.071305.01</v>
      </c>
      <c r="N1262" s="171"/>
      <c r="O1262" s="171" t="str">
        <f t="shared" si="98"/>
        <v>PH.IC.IT.071305.01</v>
      </c>
      <c r="Q1262" s="171" t="str">
        <f t="shared" si="99"/>
        <v>CL.IC.IT.071305.01</v>
      </c>
      <c r="AR1262" s="145" t="s">
        <v>12773</v>
      </c>
      <c r="AS1262" s="145">
        <v>1749</v>
      </c>
    </row>
    <row r="1263" spans="1:45" s="145" customFormat="1" ht="16">
      <c r="A1263" s="145" t="s">
        <v>9344</v>
      </c>
      <c r="C1263" s="170" t="s">
        <v>573</v>
      </c>
      <c r="D1263" s="145" t="s">
        <v>14507</v>
      </c>
      <c r="E1263" s="170" t="s">
        <v>4082</v>
      </c>
      <c r="F1263" s="145" t="s">
        <v>14605</v>
      </c>
      <c r="G1263" s="145" t="s">
        <v>14598</v>
      </c>
      <c r="H1263" s="170" t="s">
        <v>1702</v>
      </c>
      <c r="I1263" s="145" t="s">
        <v>11753</v>
      </c>
      <c r="J1263" s="171" t="str">
        <f t="shared" si="95"/>
        <v>IC.IT.071401</v>
      </c>
      <c r="K1263" s="170" t="s">
        <v>1702</v>
      </c>
      <c r="L1263" s="145" t="str">
        <f t="shared" si="96"/>
        <v xml:space="preserve">      Drsg Drainage unchanged</v>
      </c>
      <c r="M1263" s="171" t="str">
        <f t="shared" si="97"/>
        <v>PI.IC.IT.071401.01</v>
      </c>
      <c r="N1263" s="171"/>
      <c r="O1263" s="171" t="str">
        <f t="shared" si="98"/>
        <v>PH.IC.IT.071401.01</v>
      </c>
      <c r="Q1263" s="171" t="str">
        <f t="shared" si="99"/>
        <v>CL.IC.IT.071401.01</v>
      </c>
      <c r="AR1263" s="145" t="s">
        <v>12773</v>
      </c>
      <c r="AS1263" s="145">
        <v>1749</v>
      </c>
    </row>
    <row r="1264" spans="1:45" s="145" customFormat="1" ht="16">
      <c r="A1264" s="145" t="s">
        <v>9344</v>
      </c>
      <c r="C1264" s="170" t="s">
        <v>573</v>
      </c>
      <c r="E1264" s="170" t="s">
        <v>4082</v>
      </c>
      <c r="F1264" s="145" t="s">
        <v>14605</v>
      </c>
      <c r="G1264" s="145" t="s">
        <v>14599</v>
      </c>
      <c r="H1264" s="170" t="s">
        <v>12182</v>
      </c>
      <c r="I1264" s="145" t="s">
        <v>11752</v>
      </c>
      <c r="J1264" s="171" t="str">
        <f t="shared" si="95"/>
        <v>IC.IT.071402</v>
      </c>
      <c r="K1264" s="170" t="s">
        <v>1702</v>
      </c>
      <c r="L1264" s="145" t="str">
        <f t="shared" si="96"/>
        <v xml:space="preserve">      Drsg Drainage decreasing</v>
      </c>
      <c r="M1264" s="171" t="str">
        <f t="shared" si="97"/>
        <v>PI.IC.IT.071402.01</v>
      </c>
      <c r="N1264" s="171"/>
      <c r="O1264" s="171" t="str">
        <f t="shared" si="98"/>
        <v>PH.IC.IT.071402.01</v>
      </c>
      <c r="Q1264" s="171" t="str">
        <f t="shared" si="99"/>
        <v>CL.IC.IT.071402.01</v>
      </c>
      <c r="AR1264" s="145" t="s">
        <v>12773</v>
      </c>
      <c r="AS1264" s="145">
        <v>1749</v>
      </c>
    </row>
    <row r="1265" spans="1:45" s="145" customFormat="1" ht="16">
      <c r="A1265" s="145" t="s">
        <v>9344</v>
      </c>
      <c r="C1265" s="170" t="s">
        <v>573</v>
      </c>
      <c r="E1265" s="170" t="s">
        <v>4082</v>
      </c>
      <c r="F1265" s="145" t="s">
        <v>14605</v>
      </c>
      <c r="G1265" s="145" t="s">
        <v>14600</v>
      </c>
      <c r="H1265" s="170" t="s">
        <v>12592</v>
      </c>
      <c r="I1265" s="145" t="s">
        <v>11583</v>
      </c>
      <c r="J1265" s="171" t="str">
        <f t="shared" si="95"/>
        <v>IC.IT.071403</v>
      </c>
      <c r="K1265" s="170" t="s">
        <v>1702</v>
      </c>
      <c r="L1265" s="145" t="str">
        <f t="shared" si="96"/>
        <v xml:space="preserve">      Drsg Drainage increasing</v>
      </c>
      <c r="M1265" s="171" t="str">
        <f t="shared" si="97"/>
        <v>PI.IC.IT.071403.01</v>
      </c>
      <c r="N1265" s="171"/>
      <c r="O1265" s="171" t="str">
        <f t="shared" si="98"/>
        <v>PH.IC.IT.071403.01</v>
      </c>
      <c r="Q1265" s="171" t="str">
        <f t="shared" si="99"/>
        <v>CL.IC.IT.071403.01</v>
      </c>
      <c r="AR1265" s="145" t="s">
        <v>12773</v>
      </c>
      <c r="AS1265" s="145">
        <v>1749</v>
      </c>
    </row>
    <row r="1266" spans="1:45" s="167" customFormat="1" ht="15">
      <c r="A1266" s="167" t="s">
        <v>9344</v>
      </c>
      <c r="C1266" s="61" t="s">
        <v>573</v>
      </c>
      <c r="D1266" s="167" t="s">
        <v>8996</v>
      </c>
      <c r="E1266" s="61" t="s">
        <v>594</v>
      </c>
      <c r="F1266" s="167" t="s">
        <v>8997</v>
      </c>
      <c r="G1266" s="167" t="s">
        <v>9372</v>
      </c>
      <c r="H1266" s="61" t="s">
        <v>1702</v>
      </c>
      <c r="I1266" s="167" t="s">
        <v>9372</v>
      </c>
      <c r="J1266" s="63" t="str">
        <f t="shared" si="95"/>
        <v>IC.IT.071501</v>
      </c>
      <c r="K1266" s="61" t="s">
        <v>1702</v>
      </c>
      <c r="L1266" s="167" t="str">
        <f t="shared" si="96"/>
        <v>Lateral</v>
      </c>
      <c r="M1266" s="168" t="str">
        <f t="shared" si="97"/>
        <v>PI.IC.IT.071501.01</v>
      </c>
      <c r="N1266" s="168"/>
      <c r="O1266" s="168" t="str">
        <f t="shared" si="98"/>
        <v>PH.IC.IT.071501.01</v>
      </c>
      <c r="Q1266" s="168" t="str">
        <f t="shared" si="99"/>
        <v>CL.IC.IT.071501.01</v>
      </c>
    </row>
    <row r="1267" spans="1:45" s="167" customFormat="1" ht="15">
      <c r="A1267" s="167" t="s">
        <v>9344</v>
      </c>
      <c r="C1267" s="61" t="s">
        <v>573</v>
      </c>
      <c r="E1267" s="61" t="s">
        <v>594</v>
      </c>
      <c r="F1267" s="167" t="s">
        <v>8997</v>
      </c>
      <c r="G1267" s="167" t="s">
        <v>9373</v>
      </c>
      <c r="H1267" s="61" t="s">
        <v>12182</v>
      </c>
      <c r="I1267" s="167" t="s">
        <v>9373</v>
      </c>
      <c r="J1267" s="63" t="str">
        <f t="shared" si="95"/>
        <v>IC.IT.071502</v>
      </c>
      <c r="K1267" s="61" t="s">
        <v>1702</v>
      </c>
      <c r="L1267" s="167" t="str">
        <f t="shared" si="96"/>
        <v>Medial</v>
      </c>
      <c r="M1267" s="168" t="str">
        <f t="shared" si="97"/>
        <v>PI.IC.IT.071502.01</v>
      </c>
      <c r="N1267" s="168"/>
      <c r="O1267" s="168" t="str">
        <f t="shared" si="98"/>
        <v>PH.IC.IT.071502.01</v>
      </c>
      <c r="Q1267" s="168" t="str">
        <f t="shared" si="99"/>
        <v>CL.IC.IT.071502.01</v>
      </c>
    </row>
    <row r="1268" spans="1:45" s="167" customFormat="1" ht="15">
      <c r="A1268" s="167" t="s">
        <v>9344</v>
      </c>
      <c r="C1268" s="61" t="s">
        <v>573</v>
      </c>
      <c r="E1268" s="61" t="s">
        <v>594</v>
      </c>
      <c r="F1268" s="167" t="s">
        <v>8997</v>
      </c>
      <c r="G1268" s="167" t="s">
        <v>9374</v>
      </c>
      <c r="H1268" s="61" t="s">
        <v>12592</v>
      </c>
      <c r="I1268" s="167" t="s">
        <v>9374</v>
      </c>
      <c r="J1268" s="63" t="str">
        <f t="shared" si="95"/>
        <v>IC.IT.071503</v>
      </c>
      <c r="K1268" s="61" t="s">
        <v>1702</v>
      </c>
      <c r="L1268" s="167" t="str">
        <f t="shared" si="96"/>
        <v>Anterior</v>
      </c>
      <c r="M1268" s="168" t="str">
        <f t="shared" si="97"/>
        <v>PI.IC.IT.071503.01</v>
      </c>
      <c r="N1268" s="168"/>
      <c r="O1268" s="168" t="str">
        <f t="shared" si="98"/>
        <v>PH.IC.IT.071503.01</v>
      </c>
      <c r="Q1268" s="168" t="str">
        <f t="shared" si="99"/>
        <v>CL.IC.IT.071503.01</v>
      </c>
    </row>
    <row r="1269" spans="1:45" s="167" customFormat="1" ht="15">
      <c r="A1269" s="167" t="s">
        <v>9344</v>
      </c>
      <c r="C1269" s="61" t="s">
        <v>573</v>
      </c>
      <c r="E1269" s="61" t="s">
        <v>594</v>
      </c>
      <c r="F1269" s="167" t="s">
        <v>8997</v>
      </c>
      <c r="G1269" s="167" t="s">
        <v>9375</v>
      </c>
      <c r="H1269" s="61" t="s">
        <v>12594</v>
      </c>
      <c r="I1269" s="167" t="s">
        <v>9375</v>
      </c>
      <c r="J1269" s="63" t="str">
        <f t="shared" si="95"/>
        <v>IC.IT.071504</v>
      </c>
      <c r="K1269" s="61" t="s">
        <v>1702</v>
      </c>
      <c r="L1269" s="167" t="str">
        <f t="shared" si="96"/>
        <v>Posterior</v>
      </c>
      <c r="M1269" s="168" t="str">
        <f t="shared" si="97"/>
        <v>PI.IC.IT.071504.01</v>
      </c>
      <c r="N1269" s="168"/>
      <c r="O1269" s="168" t="str">
        <f t="shared" si="98"/>
        <v>PH.IC.IT.071504.01</v>
      </c>
      <c r="Q1269" s="168" t="str">
        <f t="shared" si="99"/>
        <v>CL.IC.IT.071504.01</v>
      </c>
    </row>
    <row r="1270" spans="1:45" s="167" customFormat="1" ht="15">
      <c r="A1270" s="167" t="s">
        <v>9344</v>
      </c>
      <c r="C1270" s="61" t="s">
        <v>573</v>
      </c>
      <c r="E1270" s="61" t="s">
        <v>594</v>
      </c>
      <c r="F1270" s="167" t="s">
        <v>8997</v>
      </c>
      <c r="G1270" s="167" t="s">
        <v>9255</v>
      </c>
      <c r="H1270" s="61" t="s">
        <v>212</v>
      </c>
      <c r="I1270" s="167" t="s">
        <v>9255</v>
      </c>
      <c r="J1270" s="63" t="str">
        <f t="shared" si="95"/>
        <v>IC.IT.071505</v>
      </c>
      <c r="K1270" s="61" t="s">
        <v>1702</v>
      </c>
      <c r="L1270" s="167" t="str">
        <f t="shared" si="96"/>
        <v>Proximal</v>
      </c>
      <c r="M1270" s="168" t="str">
        <f t="shared" si="97"/>
        <v>PI.IC.IT.071505.01</v>
      </c>
      <c r="N1270" s="168"/>
      <c r="O1270" s="168" t="str">
        <f t="shared" si="98"/>
        <v>PH.IC.IT.071505.01</v>
      </c>
      <c r="Q1270" s="168" t="str">
        <f t="shared" si="99"/>
        <v>CL.IC.IT.071505.01</v>
      </c>
    </row>
    <row r="1271" spans="1:45" s="167" customFormat="1" ht="15">
      <c r="A1271" s="167" t="s">
        <v>9344</v>
      </c>
      <c r="C1271" s="61" t="s">
        <v>573</v>
      </c>
      <c r="E1271" s="61" t="s">
        <v>594</v>
      </c>
      <c r="F1271" s="167" t="s">
        <v>8997</v>
      </c>
      <c r="G1271" s="167" t="s">
        <v>9256</v>
      </c>
      <c r="H1271" s="61" t="s">
        <v>6988</v>
      </c>
      <c r="I1271" s="167" t="s">
        <v>9256</v>
      </c>
      <c r="J1271" s="63" t="str">
        <f t="shared" si="95"/>
        <v>IC.IT.071506</v>
      </c>
      <c r="K1271" s="61" t="s">
        <v>1702</v>
      </c>
      <c r="L1271" s="167" t="str">
        <f t="shared" si="96"/>
        <v>Distal</v>
      </c>
      <c r="M1271" s="168" t="str">
        <f t="shared" si="97"/>
        <v>PI.IC.IT.071506.01</v>
      </c>
      <c r="N1271" s="168"/>
      <c r="O1271" s="168" t="str">
        <f t="shared" si="98"/>
        <v>PH.IC.IT.071506.01</v>
      </c>
      <c r="Q1271" s="168" t="str">
        <f t="shared" si="99"/>
        <v>CL.IC.IT.071506.01</v>
      </c>
    </row>
    <row r="1272" spans="1:45" s="167" customFormat="1" ht="15">
      <c r="A1272" s="167" t="s">
        <v>9344</v>
      </c>
      <c r="C1272" s="61" t="s">
        <v>573</v>
      </c>
      <c r="E1272" s="61" t="s">
        <v>594</v>
      </c>
      <c r="F1272" s="167" t="s">
        <v>8997</v>
      </c>
      <c r="G1272" s="167" t="s">
        <v>9257</v>
      </c>
      <c r="H1272" s="61" t="s">
        <v>573</v>
      </c>
      <c r="I1272" s="167" t="s">
        <v>9257</v>
      </c>
      <c r="J1272" s="63" t="str">
        <f t="shared" si="95"/>
        <v>IC.IT.071507</v>
      </c>
      <c r="K1272" s="61" t="s">
        <v>1702</v>
      </c>
      <c r="L1272" s="167" t="str">
        <f t="shared" si="96"/>
        <v>Upper</v>
      </c>
      <c r="M1272" s="168" t="str">
        <f t="shared" si="97"/>
        <v>PI.IC.IT.071507.01</v>
      </c>
      <c r="N1272" s="168"/>
      <c r="O1272" s="168" t="str">
        <f t="shared" si="98"/>
        <v>PH.IC.IT.071507.01</v>
      </c>
      <c r="Q1272" s="168" t="str">
        <f t="shared" si="99"/>
        <v>CL.IC.IT.071507.01</v>
      </c>
    </row>
    <row r="1273" spans="1:45" s="167" customFormat="1" ht="15">
      <c r="A1273" s="167" t="s">
        <v>9344</v>
      </c>
      <c r="C1273" s="61" t="s">
        <v>573</v>
      </c>
      <c r="E1273" s="61" t="s">
        <v>594</v>
      </c>
      <c r="F1273" s="167" t="s">
        <v>8997</v>
      </c>
      <c r="G1273" s="167" t="s">
        <v>9258</v>
      </c>
      <c r="H1273" s="61" t="s">
        <v>92</v>
      </c>
      <c r="I1273" s="167" t="s">
        <v>9258</v>
      </c>
      <c r="J1273" s="63" t="str">
        <f t="shared" si="95"/>
        <v>IC.IT.071508</v>
      </c>
      <c r="K1273" s="61" t="s">
        <v>1702</v>
      </c>
      <c r="L1273" s="167" t="str">
        <f t="shared" si="96"/>
        <v>Lower</v>
      </c>
      <c r="M1273" s="168" t="str">
        <f t="shared" si="97"/>
        <v>PI.IC.IT.071508.01</v>
      </c>
      <c r="N1273" s="168"/>
      <c r="O1273" s="168" t="str">
        <f t="shared" si="98"/>
        <v>PH.IC.IT.071508.01</v>
      </c>
      <c r="Q1273" s="168" t="str">
        <f t="shared" si="99"/>
        <v>CL.IC.IT.071508.01</v>
      </c>
    </row>
    <row r="1274" spans="1:45" s="167" customFormat="1" ht="15">
      <c r="A1274" s="167" t="s">
        <v>9344</v>
      </c>
      <c r="C1274" s="61" t="s">
        <v>573</v>
      </c>
      <c r="E1274" s="61" t="s">
        <v>7863</v>
      </c>
      <c r="F1274" s="167" t="s">
        <v>9137</v>
      </c>
      <c r="G1274" s="167" t="s">
        <v>10520</v>
      </c>
      <c r="H1274" s="61" t="s">
        <v>12182</v>
      </c>
      <c r="I1274" s="167" t="s">
        <v>10520</v>
      </c>
      <c r="J1274" s="63" t="str">
        <f t="shared" si="95"/>
        <v>IC.IT.071602</v>
      </c>
      <c r="K1274" s="61" t="s">
        <v>1702</v>
      </c>
      <c r="L1274" s="167" t="str">
        <f t="shared" si="96"/>
        <v>RLQ</v>
      </c>
      <c r="M1274" s="168" t="str">
        <f t="shared" si="97"/>
        <v>PI.IC.IT.071602.01</v>
      </c>
      <c r="N1274" s="168"/>
      <c r="O1274" s="168" t="str">
        <f t="shared" si="98"/>
        <v>PH.IC.IT.071602.01</v>
      </c>
      <c r="Q1274" s="168" t="str">
        <f t="shared" si="99"/>
        <v>CL.IC.IT.071602.01</v>
      </c>
    </row>
    <row r="1275" spans="1:45" s="167" customFormat="1" ht="15">
      <c r="A1275" s="167" t="s">
        <v>9344</v>
      </c>
      <c r="C1275" s="61" t="s">
        <v>573</v>
      </c>
      <c r="E1275" s="61" t="s">
        <v>7863</v>
      </c>
      <c r="F1275" s="167" t="s">
        <v>9137</v>
      </c>
      <c r="G1275" s="167" t="s">
        <v>10522</v>
      </c>
      <c r="H1275" s="61" t="s">
        <v>12592</v>
      </c>
      <c r="I1275" s="167" t="s">
        <v>10522</v>
      </c>
      <c r="J1275" s="63" t="str">
        <f t="shared" si="95"/>
        <v>IC.IT.071603</v>
      </c>
      <c r="K1275" s="61" t="s">
        <v>1702</v>
      </c>
      <c r="L1275" s="167" t="str">
        <f t="shared" si="96"/>
        <v>LUQ</v>
      </c>
      <c r="M1275" s="168" t="str">
        <f t="shared" si="97"/>
        <v>PI.IC.IT.071603.01</v>
      </c>
      <c r="N1275" s="168"/>
      <c r="O1275" s="168" t="str">
        <f t="shared" si="98"/>
        <v>PH.IC.IT.071603.01</v>
      </c>
      <c r="Q1275" s="168" t="str">
        <f t="shared" si="99"/>
        <v>CL.IC.IT.071603.01</v>
      </c>
    </row>
    <row r="1276" spans="1:45" s="167" customFormat="1" ht="15">
      <c r="A1276" s="167" t="s">
        <v>9344</v>
      </c>
      <c r="C1276" s="61" t="s">
        <v>573</v>
      </c>
      <c r="E1276" s="61" t="s">
        <v>7863</v>
      </c>
      <c r="F1276" s="167" t="s">
        <v>9137</v>
      </c>
      <c r="G1276" s="167" t="s">
        <v>10524</v>
      </c>
      <c r="H1276" s="61" t="s">
        <v>12594</v>
      </c>
      <c r="I1276" s="167" t="s">
        <v>10524</v>
      </c>
      <c r="J1276" s="63" t="str">
        <f t="shared" si="95"/>
        <v>IC.IT.071604</v>
      </c>
      <c r="K1276" s="61" t="s">
        <v>1702</v>
      </c>
      <c r="L1276" s="167" t="str">
        <f t="shared" si="96"/>
        <v>LLQ</v>
      </c>
      <c r="M1276" s="168" t="str">
        <f t="shared" si="97"/>
        <v>PI.IC.IT.071604.01</v>
      </c>
      <c r="N1276" s="168"/>
      <c r="O1276" s="168" t="str">
        <f t="shared" si="98"/>
        <v>PH.IC.IT.071604.01</v>
      </c>
      <c r="Q1276" s="168" t="str">
        <f t="shared" si="99"/>
        <v>CL.IC.IT.071604.01</v>
      </c>
    </row>
    <row r="1277" spans="1:45" s="167" customFormat="1" ht="15">
      <c r="A1277" s="167" t="s">
        <v>9344</v>
      </c>
      <c r="C1277" s="61" t="s">
        <v>573</v>
      </c>
      <c r="E1277" s="61" t="s">
        <v>7863</v>
      </c>
      <c r="F1277" s="167" t="s">
        <v>9137</v>
      </c>
      <c r="G1277" s="167" t="s">
        <v>9396</v>
      </c>
      <c r="H1277" s="61" t="s">
        <v>212</v>
      </c>
      <c r="I1277" s="167" t="s">
        <v>9397</v>
      </c>
      <c r="J1277" s="63" t="str">
        <f t="shared" si="95"/>
        <v>IC.IT.071605</v>
      </c>
      <c r="K1277" s="61" t="s">
        <v>1702</v>
      </c>
      <c r="L1277" s="167" t="str">
        <f t="shared" si="96"/>
        <v>Abdomen, general</v>
      </c>
      <c r="M1277" s="168" t="str">
        <f t="shared" si="97"/>
        <v>PI.IC.IT.071605.01</v>
      </c>
      <c r="N1277" s="168"/>
      <c r="O1277" s="168" t="str">
        <f t="shared" si="98"/>
        <v>PH.IC.IT.071605.01</v>
      </c>
      <c r="Q1277" s="168" t="str">
        <f t="shared" si="99"/>
        <v>CL.IC.IT.071605.01</v>
      </c>
    </row>
    <row r="1278" spans="1:45" s="167" customFormat="1" ht="15">
      <c r="A1278" s="167" t="s">
        <v>9344</v>
      </c>
      <c r="C1278" s="61" t="s">
        <v>573</v>
      </c>
      <c r="E1278" s="61" t="s">
        <v>7863</v>
      </c>
      <c r="F1278" s="167" t="s">
        <v>9137</v>
      </c>
      <c r="G1278" s="167" t="s">
        <v>9398</v>
      </c>
      <c r="H1278" s="61" t="s">
        <v>6988</v>
      </c>
      <c r="I1278" s="167" t="s">
        <v>9269</v>
      </c>
      <c r="J1278" s="63" t="str">
        <f t="shared" si="95"/>
        <v>IC.IT.071606</v>
      </c>
      <c r="K1278" s="61" t="s">
        <v>1702</v>
      </c>
      <c r="L1278" s="167" t="str">
        <f t="shared" si="96"/>
        <v>Flank, right</v>
      </c>
      <c r="M1278" s="168" t="str">
        <f t="shared" si="97"/>
        <v>PI.IC.IT.071606.01</v>
      </c>
      <c r="N1278" s="168"/>
      <c r="O1278" s="168" t="str">
        <f t="shared" si="98"/>
        <v>PH.IC.IT.071606.01</v>
      </c>
      <c r="Q1278" s="168" t="str">
        <f t="shared" si="99"/>
        <v>CL.IC.IT.071606.01</v>
      </c>
    </row>
    <row r="1279" spans="1:45" s="167" customFormat="1" ht="15">
      <c r="A1279" s="167" t="s">
        <v>9344</v>
      </c>
      <c r="C1279" s="61" t="s">
        <v>573</v>
      </c>
      <c r="E1279" s="61" t="s">
        <v>7863</v>
      </c>
      <c r="F1279" s="167" t="s">
        <v>9137</v>
      </c>
      <c r="G1279" s="167" t="s">
        <v>9558</v>
      </c>
      <c r="H1279" s="61" t="s">
        <v>573</v>
      </c>
      <c r="I1279" s="167" t="s">
        <v>9559</v>
      </c>
      <c r="J1279" s="63" t="str">
        <f t="shared" si="95"/>
        <v>IC.IT.071607</v>
      </c>
      <c r="K1279" s="61" t="s">
        <v>1702</v>
      </c>
      <c r="L1279" s="167" t="str">
        <f t="shared" si="96"/>
        <v>Flank, left</v>
      </c>
      <c r="M1279" s="168" t="str">
        <f t="shared" si="97"/>
        <v>PI.IC.IT.071607.01</v>
      </c>
      <c r="N1279" s="168"/>
      <c r="O1279" s="168" t="str">
        <f t="shared" si="98"/>
        <v>PH.IC.IT.071607.01</v>
      </c>
      <c r="Q1279" s="168" t="str">
        <f t="shared" si="99"/>
        <v>CL.IC.IT.071607.01</v>
      </c>
    </row>
    <row r="1280" spans="1:45" s="167" customFormat="1" ht="15">
      <c r="A1280" s="167" t="s">
        <v>9344</v>
      </c>
      <c r="C1280" s="61" t="s">
        <v>573</v>
      </c>
      <c r="E1280" s="61" t="s">
        <v>7863</v>
      </c>
      <c r="F1280" s="167" t="s">
        <v>9137</v>
      </c>
      <c r="G1280" s="167" t="s">
        <v>9138</v>
      </c>
      <c r="H1280" s="61" t="s">
        <v>92</v>
      </c>
      <c r="I1280" s="167" t="s">
        <v>9138</v>
      </c>
      <c r="J1280" s="63" t="str">
        <f t="shared" si="95"/>
        <v>IC.IT.071608</v>
      </c>
      <c r="K1280" s="61" t="s">
        <v>1702</v>
      </c>
      <c r="L1280" s="167" t="str">
        <f t="shared" si="96"/>
        <v>Midline</v>
      </c>
      <c r="M1280" s="168" t="str">
        <f t="shared" si="97"/>
        <v>PI.IC.IT.071608.01</v>
      </c>
      <c r="N1280" s="168"/>
      <c r="O1280" s="168" t="str">
        <f t="shared" si="98"/>
        <v>PH.IC.IT.071608.01</v>
      </c>
      <c r="Q1280" s="168" t="str">
        <f t="shared" si="99"/>
        <v>CL.IC.IT.071608.01</v>
      </c>
      <c r="R1280" s="167" t="s">
        <v>12465</v>
      </c>
      <c r="S1280" s="167">
        <v>166</v>
      </c>
    </row>
    <row r="1281" spans="1:45" s="167" customFormat="1" ht="15">
      <c r="A1281" s="167" t="s">
        <v>9344</v>
      </c>
      <c r="C1281" s="61" t="s">
        <v>573</v>
      </c>
      <c r="D1281" s="167" t="s">
        <v>9136</v>
      </c>
      <c r="E1281" s="61" t="s">
        <v>7863</v>
      </c>
      <c r="F1281" s="167" t="s">
        <v>9137</v>
      </c>
      <c r="G1281" s="167" t="s">
        <v>10518</v>
      </c>
      <c r="H1281" s="61" t="s">
        <v>13406</v>
      </c>
      <c r="I1281" s="167" t="s">
        <v>10518</v>
      </c>
      <c r="J1281" s="63" t="str">
        <f t="shared" si="95"/>
        <v>IC.IT.071609</v>
      </c>
      <c r="K1281" s="61" t="s">
        <v>1702</v>
      </c>
      <c r="L1281" s="167" t="str">
        <f t="shared" si="96"/>
        <v>RUQ</v>
      </c>
      <c r="M1281" s="168" t="str">
        <f t="shared" si="97"/>
        <v>PI.IC.IT.071609.01</v>
      </c>
      <c r="N1281" s="168"/>
      <c r="O1281" s="168" t="str">
        <f t="shared" si="98"/>
        <v>PH.IC.IT.071609.01</v>
      </c>
      <c r="Q1281" s="168" t="str">
        <f t="shared" si="99"/>
        <v>CL.IC.IT.071609.01</v>
      </c>
    </row>
    <row r="1282" spans="1:45" s="167" customFormat="1" ht="15">
      <c r="A1282" s="167" t="s">
        <v>9344</v>
      </c>
      <c r="C1282" s="61" t="s">
        <v>1841</v>
      </c>
      <c r="E1282" s="61" t="s">
        <v>595</v>
      </c>
      <c r="F1282" s="167" t="s">
        <v>1912</v>
      </c>
      <c r="G1282" s="167" t="s">
        <v>13289</v>
      </c>
      <c r="H1282" s="61" t="s">
        <v>13407</v>
      </c>
      <c r="I1282" s="167" t="s">
        <v>1607</v>
      </c>
      <c r="J1282" s="63" t="str">
        <f t="shared" ref="J1282:J1345" si="100">CONCATENATE("IC.IT.",C1282,E1282,H1282)</f>
        <v>IC.IT.071610</v>
      </c>
      <c r="K1282" s="61" t="s">
        <v>12906</v>
      </c>
      <c r="L1282" s="167" t="str">
        <f t="shared" ref="L1282:L1345" si="101">G1282</f>
        <v>Laparoscopic</v>
      </c>
      <c r="M1282" s="168" t="str">
        <f t="shared" ref="M1282:M1345" si="102">CONCATENATE("PI.",J1282,".",K1282)</f>
        <v>PI.IC.IT.071610.01</v>
      </c>
      <c r="N1282" s="168"/>
      <c r="O1282" s="168" t="str">
        <f t="shared" ref="O1282:O1345" si="103">CONCATENATE("PH.",J1282,".",K1282)</f>
        <v>PH.IC.IT.071610.01</v>
      </c>
      <c r="Q1282" s="168" t="str">
        <f t="shared" ref="Q1282:Q1345" si="104">CONCATENATE("CL.",J1282,".",K1282)</f>
        <v>CL.IC.IT.071610.01</v>
      </c>
    </row>
    <row r="1283" spans="1:45" s="167" customFormat="1" ht="15">
      <c r="A1283" s="176" t="s">
        <v>9344</v>
      </c>
      <c r="B1283" s="176"/>
      <c r="C1283" s="177" t="s">
        <v>12225</v>
      </c>
      <c r="D1283" s="176"/>
      <c r="E1283" s="177" t="s">
        <v>7863</v>
      </c>
      <c r="F1283" s="176" t="s">
        <v>1912</v>
      </c>
      <c r="G1283" s="176" t="s">
        <v>14489</v>
      </c>
      <c r="H1283" s="177" t="s">
        <v>12099</v>
      </c>
      <c r="I1283" s="176" t="s">
        <v>14489</v>
      </c>
      <c r="J1283" s="178" t="str">
        <f t="shared" si="100"/>
        <v>IC.IT.071611</v>
      </c>
      <c r="K1283" s="177" t="s">
        <v>12175</v>
      </c>
      <c r="L1283" s="176" t="str">
        <f t="shared" si="101"/>
        <v>Umbilical</v>
      </c>
      <c r="M1283" s="179" t="str">
        <f t="shared" si="102"/>
        <v>PI.IC.IT.071611.01</v>
      </c>
      <c r="N1283" s="179"/>
      <c r="O1283" s="179" t="str">
        <f t="shared" si="103"/>
        <v>PH.IC.IT.071611.01</v>
      </c>
      <c r="P1283" s="176"/>
      <c r="Q1283" s="179" t="str">
        <f t="shared" si="104"/>
        <v>CL.IC.IT.071611.01</v>
      </c>
      <c r="R1283" s="176"/>
      <c r="S1283" s="176"/>
      <c r="T1283" s="176"/>
      <c r="U1283" s="176"/>
      <c r="V1283" s="176"/>
      <c r="W1283" s="176"/>
      <c r="X1283" s="176"/>
      <c r="Y1283" s="176"/>
      <c r="Z1283" s="176"/>
      <c r="AA1283" s="176"/>
      <c r="AB1283" s="176"/>
      <c r="AC1283" s="176"/>
      <c r="AD1283" s="176"/>
      <c r="AE1283" s="176"/>
      <c r="AF1283" s="176"/>
      <c r="AG1283" s="176"/>
      <c r="AH1283" s="176"/>
      <c r="AI1283" s="176"/>
      <c r="AJ1283" s="176"/>
      <c r="AK1283" s="176"/>
      <c r="AL1283" s="176"/>
      <c r="AM1283" s="176"/>
      <c r="AN1283" s="176"/>
      <c r="AO1283" s="176"/>
      <c r="AP1283" s="176"/>
      <c r="AQ1283" s="176"/>
      <c r="AR1283" s="176" t="s">
        <v>12773</v>
      </c>
      <c r="AS1283" s="176">
        <v>1654</v>
      </c>
    </row>
    <row r="1284" spans="1:45" s="167" customFormat="1" ht="15">
      <c r="A1284" s="167" t="s">
        <v>9344</v>
      </c>
      <c r="C1284" s="61" t="s">
        <v>573</v>
      </c>
      <c r="D1284" s="167" t="s">
        <v>9560</v>
      </c>
      <c r="E1284" s="61" t="s">
        <v>12462</v>
      </c>
      <c r="F1284" s="167" t="s">
        <v>9273</v>
      </c>
      <c r="G1284" s="167" t="s">
        <v>9562</v>
      </c>
      <c r="H1284" s="61" t="s">
        <v>1702</v>
      </c>
      <c r="I1284" s="167" t="s">
        <v>9563</v>
      </c>
      <c r="J1284" s="63" t="str">
        <f t="shared" si="100"/>
        <v>IC.IT.071701</v>
      </c>
      <c r="K1284" s="61" t="s">
        <v>1702</v>
      </c>
      <c r="L1284" s="167" t="str">
        <f t="shared" si="101"/>
        <v>Axilla, right</v>
      </c>
      <c r="M1284" s="168" t="str">
        <f t="shared" si="102"/>
        <v>PI.IC.IT.071701.01</v>
      </c>
      <c r="N1284" s="168"/>
      <c r="O1284" s="168" t="str">
        <f t="shared" si="103"/>
        <v>PH.IC.IT.071701.01</v>
      </c>
      <c r="Q1284" s="168" t="str">
        <f t="shared" si="104"/>
        <v>CL.IC.IT.071701.01</v>
      </c>
    </row>
    <row r="1285" spans="1:45" s="167" customFormat="1" ht="15">
      <c r="A1285" s="167" t="s">
        <v>9344</v>
      </c>
      <c r="C1285" s="61" t="s">
        <v>573</v>
      </c>
      <c r="E1285" s="61" t="s">
        <v>6777</v>
      </c>
      <c r="F1285" s="167" t="s">
        <v>9273</v>
      </c>
      <c r="G1285" s="167" t="s">
        <v>9564</v>
      </c>
      <c r="H1285" s="61" t="s">
        <v>12182</v>
      </c>
      <c r="I1285" s="167" t="s">
        <v>9565</v>
      </c>
      <c r="J1285" s="63" t="str">
        <f t="shared" si="100"/>
        <v>IC.IT.071702</v>
      </c>
      <c r="K1285" s="61" t="s">
        <v>1702</v>
      </c>
      <c r="L1285" s="167" t="str">
        <f t="shared" si="101"/>
        <v>Axilla, left</v>
      </c>
      <c r="M1285" s="168" t="str">
        <f t="shared" si="102"/>
        <v>PI.IC.IT.071702.01</v>
      </c>
      <c r="N1285" s="168"/>
      <c r="O1285" s="168" t="str">
        <f t="shared" si="103"/>
        <v>PH.IC.IT.071702.01</v>
      </c>
      <c r="Q1285" s="168" t="str">
        <f t="shared" si="104"/>
        <v>CL.IC.IT.071702.01</v>
      </c>
    </row>
    <row r="1286" spans="1:45" s="167" customFormat="1" ht="15">
      <c r="A1286" s="167" t="s">
        <v>9344</v>
      </c>
      <c r="C1286" s="61" t="s">
        <v>573</v>
      </c>
      <c r="E1286" s="61" t="s">
        <v>6777</v>
      </c>
      <c r="F1286" s="167" t="s">
        <v>9273</v>
      </c>
      <c r="G1286" s="167" t="s">
        <v>9566</v>
      </c>
      <c r="H1286" s="62" t="s">
        <v>12032</v>
      </c>
      <c r="I1286" s="167" t="s">
        <v>9567</v>
      </c>
      <c r="J1286" s="63" t="str">
        <f t="shared" si="100"/>
        <v>IC.IT.071703</v>
      </c>
      <c r="K1286" s="61" t="s">
        <v>1702</v>
      </c>
      <c r="L1286" s="167" t="str">
        <f t="shared" si="101"/>
        <v>Arm upper, right</v>
      </c>
      <c r="M1286" s="168" t="str">
        <f t="shared" si="102"/>
        <v>PI.IC.IT.071703.01</v>
      </c>
      <c r="N1286" s="168"/>
      <c r="O1286" s="168" t="str">
        <f t="shared" si="103"/>
        <v>PH.IC.IT.071703.01</v>
      </c>
      <c r="Q1286" s="168" t="str">
        <f t="shared" si="104"/>
        <v>CL.IC.IT.071703.01</v>
      </c>
    </row>
    <row r="1287" spans="1:45" s="167" customFormat="1" ht="15">
      <c r="A1287" s="167" t="s">
        <v>9344</v>
      </c>
      <c r="C1287" s="61" t="s">
        <v>573</v>
      </c>
      <c r="E1287" s="61" t="s">
        <v>6777</v>
      </c>
      <c r="F1287" s="167" t="s">
        <v>9273</v>
      </c>
      <c r="G1287" s="167" t="s">
        <v>9568</v>
      </c>
      <c r="H1287" s="62" t="s">
        <v>12028</v>
      </c>
      <c r="I1287" s="167" t="s">
        <v>9711</v>
      </c>
      <c r="J1287" s="63" t="str">
        <f t="shared" si="100"/>
        <v>IC.IT.071704</v>
      </c>
      <c r="K1287" s="61" t="s">
        <v>1702</v>
      </c>
      <c r="L1287" s="167" t="str">
        <f t="shared" si="101"/>
        <v>Arm upper, left</v>
      </c>
      <c r="M1287" s="168" t="str">
        <f t="shared" si="102"/>
        <v>PI.IC.IT.071704.01</v>
      </c>
      <c r="N1287" s="168"/>
      <c r="O1287" s="168" t="str">
        <f t="shared" si="103"/>
        <v>PH.IC.IT.071704.01</v>
      </c>
      <c r="Q1287" s="168" t="str">
        <f t="shared" si="104"/>
        <v>CL.IC.IT.071704.01</v>
      </c>
    </row>
    <row r="1288" spans="1:45" s="167" customFormat="1" ht="15">
      <c r="A1288" s="167" t="s">
        <v>9344</v>
      </c>
      <c r="C1288" s="61" t="s">
        <v>573</v>
      </c>
      <c r="E1288" s="61" t="s">
        <v>6777</v>
      </c>
      <c r="F1288" s="167" t="s">
        <v>9273</v>
      </c>
      <c r="G1288" s="167" t="s">
        <v>9712</v>
      </c>
      <c r="H1288" s="62" t="s">
        <v>12210</v>
      </c>
      <c r="I1288" s="167" t="s">
        <v>9713</v>
      </c>
      <c r="J1288" s="63" t="str">
        <f t="shared" si="100"/>
        <v>IC.IT.071705</v>
      </c>
      <c r="K1288" s="61" t="s">
        <v>1702</v>
      </c>
      <c r="L1288" s="167" t="str">
        <f t="shared" si="101"/>
        <v>Elbow, right</v>
      </c>
      <c r="M1288" s="168" t="str">
        <f t="shared" si="102"/>
        <v>PI.IC.IT.071705.01</v>
      </c>
      <c r="N1288" s="168"/>
      <c r="O1288" s="168" t="str">
        <f t="shared" si="103"/>
        <v>PH.IC.IT.071705.01</v>
      </c>
      <c r="Q1288" s="168" t="str">
        <f t="shared" si="104"/>
        <v>CL.IC.IT.071705.01</v>
      </c>
    </row>
    <row r="1289" spans="1:45" s="167" customFormat="1" ht="15">
      <c r="A1289" s="167" t="s">
        <v>9344</v>
      </c>
      <c r="C1289" s="61" t="s">
        <v>573</v>
      </c>
      <c r="E1289" s="61" t="s">
        <v>6777</v>
      </c>
      <c r="F1289" s="167" t="s">
        <v>9273</v>
      </c>
      <c r="G1289" s="167" t="s">
        <v>9714</v>
      </c>
      <c r="H1289" s="62" t="s">
        <v>12212</v>
      </c>
      <c r="I1289" s="167" t="s">
        <v>9715</v>
      </c>
      <c r="J1289" s="63" t="str">
        <f t="shared" si="100"/>
        <v>IC.IT.071706</v>
      </c>
      <c r="K1289" s="61" t="s">
        <v>1702</v>
      </c>
      <c r="L1289" s="167" t="str">
        <f t="shared" si="101"/>
        <v>Elbow, left</v>
      </c>
      <c r="M1289" s="168" t="str">
        <f t="shared" si="102"/>
        <v>PI.IC.IT.071706.01</v>
      </c>
      <c r="N1289" s="168"/>
      <c r="O1289" s="168" t="str">
        <f t="shared" si="103"/>
        <v>PH.IC.IT.071706.01</v>
      </c>
      <c r="Q1289" s="168" t="str">
        <f t="shared" si="104"/>
        <v>CL.IC.IT.071706.01</v>
      </c>
    </row>
    <row r="1290" spans="1:45" s="167" customFormat="1" ht="15">
      <c r="A1290" s="167" t="s">
        <v>9344</v>
      </c>
      <c r="C1290" s="61" t="s">
        <v>573</v>
      </c>
      <c r="E1290" s="61" t="s">
        <v>6777</v>
      </c>
      <c r="F1290" s="167" t="s">
        <v>9273</v>
      </c>
      <c r="G1290" s="167" t="s">
        <v>9716</v>
      </c>
      <c r="H1290" s="62" t="s">
        <v>12225</v>
      </c>
      <c r="I1290" s="167" t="s">
        <v>9717</v>
      </c>
      <c r="J1290" s="63" t="str">
        <f t="shared" si="100"/>
        <v>IC.IT.071707</v>
      </c>
      <c r="K1290" s="61" t="s">
        <v>1702</v>
      </c>
      <c r="L1290" s="167" t="str">
        <f t="shared" si="101"/>
        <v>Forearm, right</v>
      </c>
      <c r="M1290" s="168" t="str">
        <f t="shared" si="102"/>
        <v>PI.IC.IT.071707.01</v>
      </c>
      <c r="N1290" s="168"/>
      <c r="O1290" s="168" t="str">
        <f t="shared" si="103"/>
        <v>PH.IC.IT.071707.01</v>
      </c>
      <c r="Q1290" s="168" t="str">
        <f t="shared" si="104"/>
        <v>CL.IC.IT.071707.01</v>
      </c>
    </row>
    <row r="1291" spans="1:45" s="167" customFormat="1" ht="15">
      <c r="A1291" s="167" t="s">
        <v>9344</v>
      </c>
      <c r="C1291" s="61" t="s">
        <v>573</v>
      </c>
      <c r="E1291" s="61" t="s">
        <v>6777</v>
      </c>
      <c r="F1291" s="167" t="s">
        <v>9273</v>
      </c>
      <c r="G1291" s="167" t="s">
        <v>9718</v>
      </c>
      <c r="H1291" s="62" t="s">
        <v>11638</v>
      </c>
      <c r="I1291" s="167" t="s">
        <v>9719</v>
      </c>
      <c r="J1291" s="63" t="str">
        <f t="shared" si="100"/>
        <v>IC.IT.071708</v>
      </c>
      <c r="K1291" s="61" t="s">
        <v>1702</v>
      </c>
      <c r="L1291" s="167" t="str">
        <f t="shared" si="101"/>
        <v>Forearm, left</v>
      </c>
      <c r="M1291" s="168" t="str">
        <f t="shared" si="102"/>
        <v>PI.IC.IT.071708.01</v>
      </c>
      <c r="N1291" s="168"/>
      <c r="O1291" s="168" t="str">
        <f t="shared" si="103"/>
        <v>PH.IC.IT.071708.01</v>
      </c>
      <c r="Q1291" s="168" t="str">
        <f t="shared" si="104"/>
        <v>CL.IC.IT.071708.01</v>
      </c>
    </row>
    <row r="1292" spans="1:45" s="167" customFormat="1" ht="15">
      <c r="A1292" s="167" t="s">
        <v>9344</v>
      </c>
      <c r="C1292" s="61" t="s">
        <v>573</v>
      </c>
      <c r="E1292" s="61" t="s">
        <v>6777</v>
      </c>
      <c r="F1292" s="167" t="s">
        <v>9273</v>
      </c>
      <c r="G1292" s="167" t="s">
        <v>9720</v>
      </c>
      <c r="H1292" s="62" t="s">
        <v>11639</v>
      </c>
      <c r="I1292" s="167" t="s">
        <v>9721</v>
      </c>
      <c r="J1292" s="63" t="str">
        <f t="shared" si="100"/>
        <v>IC.IT.071709</v>
      </c>
      <c r="K1292" s="61" t="s">
        <v>1702</v>
      </c>
      <c r="L1292" s="167" t="str">
        <f t="shared" si="101"/>
        <v>Wrist, right</v>
      </c>
      <c r="M1292" s="168" t="str">
        <f t="shared" si="102"/>
        <v>PI.IC.IT.071709.01</v>
      </c>
      <c r="N1292" s="168"/>
      <c r="O1292" s="168" t="str">
        <f t="shared" si="103"/>
        <v>PH.IC.IT.071709.01</v>
      </c>
      <c r="Q1292" s="168" t="str">
        <f t="shared" si="104"/>
        <v>CL.IC.IT.071709.01</v>
      </c>
    </row>
    <row r="1293" spans="1:45" s="167" customFormat="1" ht="15">
      <c r="A1293" s="167" t="s">
        <v>9344</v>
      </c>
      <c r="C1293" s="61" t="s">
        <v>573</v>
      </c>
      <c r="E1293" s="61" t="s">
        <v>6777</v>
      </c>
      <c r="F1293" s="167" t="s">
        <v>9273</v>
      </c>
      <c r="G1293" s="167" t="s">
        <v>9722</v>
      </c>
      <c r="H1293" s="62" t="s">
        <v>11829</v>
      </c>
      <c r="I1293" s="167" t="s">
        <v>9569</v>
      </c>
      <c r="J1293" s="63" t="str">
        <f t="shared" si="100"/>
        <v>IC.IT.071710</v>
      </c>
      <c r="K1293" s="61" t="s">
        <v>1702</v>
      </c>
      <c r="L1293" s="167" t="str">
        <f t="shared" si="101"/>
        <v>Wrist, left</v>
      </c>
      <c r="M1293" s="168" t="str">
        <f t="shared" si="102"/>
        <v>PI.IC.IT.071710.01</v>
      </c>
      <c r="N1293" s="168"/>
      <c r="O1293" s="168" t="str">
        <f t="shared" si="103"/>
        <v>PH.IC.IT.071710.01</v>
      </c>
      <c r="Q1293" s="168" t="str">
        <f t="shared" si="104"/>
        <v>CL.IC.IT.071710.01</v>
      </c>
    </row>
    <row r="1294" spans="1:45" s="167" customFormat="1" ht="15">
      <c r="A1294" s="167" t="s">
        <v>9344</v>
      </c>
      <c r="C1294" s="61" t="s">
        <v>573</v>
      </c>
      <c r="E1294" s="61" t="s">
        <v>6777</v>
      </c>
      <c r="F1294" s="167" t="s">
        <v>9273</v>
      </c>
      <c r="G1294" s="167" t="s">
        <v>9437</v>
      </c>
      <c r="H1294" s="62" t="s">
        <v>12100</v>
      </c>
      <c r="I1294" s="167" t="s">
        <v>9438</v>
      </c>
      <c r="J1294" s="63" t="str">
        <f t="shared" si="100"/>
        <v>IC.IT.071712</v>
      </c>
      <c r="K1294" s="61" t="s">
        <v>1702</v>
      </c>
      <c r="L1294" s="167" t="str">
        <f t="shared" si="101"/>
        <v>Hand, right</v>
      </c>
      <c r="M1294" s="168" t="str">
        <f t="shared" si="102"/>
        <v>PI.IC.IT.071712.01</v>
      </c>
      <c r="N1294" s="168"/>
      <c r="O1294" s="168" t="str">
        <f t="shared" si="103"/>
        <v>PH.IC.IT.071712.01</v>
      </c>
      <c r="Q1294" s="168" t="str">
        <f t="shared" si="104"/>
        <v>CL.IC.IT.071712.01</v>
      </c>
    </row>
    <row r="1295" spans="1:45" s="167" customFormat="1" ht="15">
      <c r="A1295" s="167" t="s">
        <v>9344</v>
      </c>
      <c r="C1295" s="61" t="s">
        <v>573</v>
      </c>
      <c r="E1295" s="61" t="s">
        <v>6777</v>
      </c>
      <c r="F1295" s="167" t="s">
        <v>9273</v>
      </c>
      <c r="G1295" s="167" t="s">
        <v>9444</v>
      </c>
      <c r="H1295" s="62" t="s">
        <v>12101</v>
      </c>
      <c r="I1295" s="167" t="s">
        <v>9445</v>
      </c>
      <c r="J1295" s="63" t="str">
        <f t="shared" si="100"/>
        <v>IC.IT.071713</v>
      </c>
      <c r="K1295" s="61" t="s">
        <v>1702</v>
      </c>
      <c r="L1295" s="167" t="str">
        <f t="shared" si="101"/>
        <v>Hand, left</v>
      </c>
      <c r="M1295" s="168" t="str">
        <f t="shared" si="102"/>
        <v>PI.IC.IT.071713.01</v>
      </c>
      <c r="N1295" s="168"/>
      <c r="O1295" s="168" t="str">
        <f t="shared" si="103"/>
        <v>PH.IC.IT.071713.01</v>
      </c>
      <c r="Q1295" s="168" t="str">
        <f t="shared" si="104"/>
        <v>CL.IC.IT.071713.01</v>
      </c>
    </row>
    <row r="1296" spans="1:45" s="167" customFormat="1" ht="15">
      <c r="A1296" s="167" t="s">
        <v>9344</v>
      </c>
      <c r="C1296" s="61" t="s">
        <v>573</v>
      </c>
      <c r="E1296" s="61" t="s">
        <v>6777</v>
      </c>
      <c r="F1296" s="167" t="s">
        <v>9273</v>
      </c>
      <c r="G1296" s="167" t="s">
        <v>9574</v>
      </c>
      <c r="H1296" s="62" t="s">
        <v>12102</v>
      </c>
      <c r="I1296" s="167" t="s">
        <v>9575</v>
      </c>
      <c r="J1296" s="63" t="str">
        <f t="shared" si="100"/>
        <v>IC.IT.071714</v>
      </c>
      <c r="K1296" s="61" t="s">
        <v>1702</v>
      </c>
      <c r="L1296" s="167" t="str">
        <f t="shared" si="101"/>
        <v>Finger(s), right: specify</v>
      </c>
      <c r="M1296" s="168" t="str">
        <f t="shared" si="102"/>
        <v>PI.IC.IT.071714.01</v>
      </c>
      <c r="N1296" s="168"/>
      <c r="O1296" s="168" t="str">
        <f t="shared" si="103"/>
        <v>PH.IC.IT.071714.01</v>
      </c>
      <c r="Q1296" s="168" t="str">
        <f t="shared" si="104"/>
        <v>CL.IC.IT.071714.01</v>
      </c>
    </row>
    <row r="1297" spans="1:27" s="167" customFormat="1" ht="15">
      <c r="A1297" s="167" t="s">
        <v>9344</v>
      </c>
      <c r="C1297" s="61" t="s">
        <v>573</v>
      </c>
      <c r="E1297" s="61" t="s">
        <v>6777</v>
      </c>
      <c r="F1297" s="167" t="s">
        <v>9273</v>
      </c>
      <c r="G1297" s="167" t="s">
        <v>9576</v>
      </c>
      <c r="H1297" s="62" t="s">
        <v>11559</v>
      </c>
      <c r="I1297" s="167" t="s">
        <v>9577</v>
      </c>
      <c r="J1297" s="63" t="str">
        <f t="shared" si="100"/>
        <v>IC.IT.071715</v>
      </c>
      <c r="K1297" s="61" t="s">
        <v>1702</v>
      </c>
      <c r="L1297" s="167" t="str">
        <f t="shared" si="101"/>
        <v>Finger(s), left:  specify</v>
      </c>
      <c r="M1297" s="168" t="str">
        <f t="shared" si="102"/>
        <v>PI.IC.IT.071715.01</v>
      </c>
      <c r="N1297" s="168"/>
      <c r="O1297" s="168" t="str">
        <f t="shared" si="103"/>
        <v>PH.IC.IT.071715.01</v>
      </c>
      <c r="Q1297" s="168" t="str">
        <f t="shared" si="104"/>
        <v>CL.IC.IT.071715.01</v>
      </c>
    </row>
    <row r="1298" spans="1:27" s="167" customFormat="1" ht="15">
      <c r="A1298" s="167" t="s">
        <v>9344</v>
      </c>
      <c r="C1298" s="61" t="s">
        <v>573</v>
      </c>
      <c r="E1298" s="61" t="s">
        <v>6777</v>
      </c>
      <c r="F1298" s="167" t="s">
        <v>9273</v>
      </c>
      <c r="G1298" s="167" t="s">
        <v>9578</v>
      </c>
      <c r="H1298" s="62" t="s">
        <v>11560</v>
      </c>
      <c r="I1298" s="167" t="s">
        <v>9579</v>
      </c>
      <c r="J1298" s="63" t="str">
        <f t="shared" si="100"/>
        <v>IC.IT.071716</v>
      </c>
      <c r="K1298" s="61" t="s">
        <v>1702</v>
      </c>
      <c r="L1298" s="167" t="str">
        <f t="shared" si="101"/>
        <v>Thigh, right</v>
      </c>
      <c r="M1298" s="168" t="str">
        <f t="shared" si="102"/>
        <v>PI.IC.IT.071716.01</v>
      </c>
      <c r="N1298" s="168"/>
      <c r="O1298" s="168" t="str">
        <f t="shared" si="103"/>
        <v>PH.IC.IT.071716.01</v>
      </c>
      <c r="Q1298" s="168" t="str">
        <f t="shared" si="104"/>
        <v>CL.IC.IT.071716.01</v>
      </c>
    </row>
    <row r="1299" spans="1:27" s="167" customFormat="1" ht="15">
      <c r="A1299" s="167" t="s">
        <v>9344</v>
      </c>
      <c r="C1299" s="61" t="s">
        <v>573</v>
      </c>
      <c r="E1299" s="61" t="s">
        <v>6777</v>
      </c>
      <c r="F1299" s="167" t="s">
        <v>9273</v>
      </c>
      <c r="G1299" s="167" t="s">
        <v>9580</v>
      </c>
      <c r="H1299" s="62" t="s">
        <v>11561</v>
      </c>
      <c r="I1299" s="167" t="s">
        <v>9581</v>
      </c>
      <c r="J1299" s="63" t="str">
        <f t="shared" si="100"/>
        <v>IC.IT.071717</v>
      </c>
      <c r="K1299" s="61" t="s">
        <v>1702</v>
      </c>
      <c r="L1299" s="167" t="str">
        <f t="shared" si="101"/>
        <v>Thigh, left</v>
      </c>
      <c r="M1299" s="168" t="str">
        <f t="shared" si="102"/>
        <v>PI.IC.IT.071717.01</v>
      </c>
      <c r="N1299" s="168"/>
      <c r="O1299" s="168" t="str">
        <f t="shared" si="103"/>
        <v>PH.IC.IT.071717.01</v>
      </c>
      <c r="Q1299" s="168" t="str">
        <f t="shared" si="104"/>
        <v>CL.IC.IT.071717.01</v>
      </c>
    </row>
    <row r="1300" spans="1:27" s="167" customFormat="1" ht="15">
      <c r="A1300" s="167" t="s">
        <v>9344</v>
      </c>
      <c r="C1300" s="61" t="s">
        <v>573</v>
      </c>
      <c r="E1300" s="61" t="s">
        <v>6777</v>
      </c>
      <c r="F1300" s="167" t="s">
        <v>9273</v>
      </c>
      <c r="G1300" s="167" t="s">
        <v>9730</v>
      </c>
      <c r="H1300" s="62" t="s">
        <v>12060</v>
      </c>
      <c r="I1300" s="167" t="s">
        <v>9731</v>
      </c>
      <c r="J1300" s="63" t="str">
        <f t="shared" si="100"/>
        <v>IC.IT.071718</v>
      </c>
      <c r="K1300" s="61" t="s">
        <v>1702</v>
      </c>
      <c r="L1300" s="167" t="str">
        <f t="shared" si="101"/>
        <v>Knee, right</v>
      </c>
      <c r="M1300" s="168" t="str">
        <f t="shared" si="102"/>
        <v>PI.IC.IT.071718.01</v>
      </c>
      <c r="N1300" s="168"/>
      <c r="O1300" s="168" t="str">
        <f t="shared" si="103"/>
        <v>PH.IC.IT.071718.01</v>
      </c>
      <c r="Q1300" s="168" t="str">
        <f t="shared" si="104"/>
        <v>CL.IC.IT.071718.01</v>
      </c>
    </row>
    <row r="1301" spans="1:27" s="167" customFormat="1" ht="15">
      <c r="A1301" s="167" t="s">
        <v>9344</v>
      </c>
      <c r="C1301" s="61" t="s">
        <v>573</v>
      </c>
      <c r="E1301" s="61" t="s">
        <v>6777</v>
      </c>
      <c r="F1301" s="167" t="s">
        <v>9273</v>
      </c>
      <c r="G1301" s="167" t="s">
        <v>9732</v>
      </c>
      <c r="H1301" s="62" t="s">
        <v>11913</v>
      </c>
      <c r="I1301" s="167" t="s">
        <v>9733</v>
      </c>
      <c r="J1301" s="63" t="str">
        <f t="shared" si="100"/>
        <v>IC.IT.071719</v>
      </c>
      <c r="K1301" s="61" t="s">
        <v>1702</v>
      </c>
      <c r="L1301" s="167" t="str">
        <f t="shared" si="101"/>
        <v>Knee, left</v>
      </c>
      <c r="M1301" s="168" t="str">
        <f t="shared" si="102"/>
        <v>PI.IC.IT.071719.01</v>
      </c>
      <c r="N1301" s="168"/>
      <c r="O1301" s="168" t="str">
        <f t="shared" si="103"/>
        <v>PH.IC.IT.071719.01</v>
      </c>
      <c r="Q1301" s="168" t="str">
        <f t="shared" si="104"/>
        <v>CL.IC.IT.071719.01</v>
      </c>
    </row>
    <row r="1302" spans="1:27" s="167" customFormat="1" ht="15">
      <c r="A1302" s="167" t="s">
        <v>9344</v>
      </c>
      <c r="C1302" s="61" t="s">
        <v>573</v>
      </c>
      <c r="E1302" s="61" t="s">
        <v>6777</v>
      </c>
      <c r="F1302" s="167" t="s">
        <v>9273</v>
      </c>
      <c r="G1302" s="167" t="s">
        <v>9734</v>
      </c>
      <c r="H1302" s="62" t="s">
        <v>11906</v>
      </c>
      <c r="I1302" s="167" t="s">
        <v>9735</v>
      </c>
      <c r="J1302" s="63" t="str">
        <f t="shared" si="100"/>
        <v>IC.IT.071720</v>
      </c>
      <c r="K1302" s="61" t="s">
        <v>1702</v>
      </c>
      <c r="L1302" s="167" t="str">
        <f t="shared" si="101"/>
        <v>Calf, right</v>
      </c>
      <c r="M1302" s="168" t="str">
        <f t="shared" si="102"/>
        <v>PI.IC.IT.071720.01</v>
      </c>
      <c r="N1302" s="168"/>
      <c r="O1302" s="168" t="str">
        <f t="shared" si="103"/>
        <v>PH.IC.IT.071720.01</v>
      </c>
      <c r="Q1302" s="168" t="str">
        <f t="shared" si="104"/>
        <v>CL.IC.IT.071720.01</v>
      </c>
    </row>
    <row r="1303" spans="1:27" s="167" customFormat="1" ht="15">
      <c r="A1303" s="167" t="s">
        <v>9344</v>
      </c>
      <c r="C1303" s="61" t="s">
        <v>573</v>
      </c>
      <c r="E1303" s="61" t="s">
        <v>6777</v>
      </c>
      <c r="F1303" s="167" t="s">
        <v>9273</v>
      </c>
      <c r="G1303" s="167" t="s">
        <v>9736</v>
      </c>
      <c r="H1303" s="62" t="s">
        <v>10704</v>
      </c>
      <c r="I1303" s="167" t="s">
        <v>9737</v>
      </c>
      <c r="J1303" s="63" t="str">
        <f t="shared" si="100"/>
        <v>IC.IT.071721</v>
      </c>
      <c r="K1303" s="61" t="s">
        <v>1702</v>
      </c>
      <c r="L1303" s="167" t="str">
        <f t="shared" si="101"/>
        <v>Calf, left</v>
      </c>
      <c r="M1303" s="168" t="str">
        <f t="shared" si="102"/>
        <v>PI.IC.IT.071721.01</v>
      </c>
      <c r="N1303" s="168"/>
      <c r="O1303" s="168" t="str">
        <f t="shared" si="103"/>
        <v>PH.IC.IT.071721.01</v>
      </c>
      <c r="Q1303" s="168" t="str">
        <f t="shared" si="104"/>
        <v>CL.IC.IT.071721.01</v>
      </c>
    </row>
    <row r="1304" spans="1:27" s="167" customFormat="1" ht="15">
      <c r="A1304" s="167" t="s">
        <v>9344</v>
      </c>
      <c r="C1304" s="61" t="s">
        <v>573</v>
      </c>
      <c r="E1304" s="61" t="s">
        <v>6777</v>
      </c>
      <c r="F1304" s="167" t="s">
        <v>9273</v>
      </c>
      <c r="G1304" s="167" t="s">
        <v>9878</v>
      </c>
      <c r="H1304" s="62" t="s">
        <v>10705</v>
      </c>
      <c r="I1304" s="167" t="s">
        <v>9879</v>
      </c>
      <c r="J1304" s="63" t="str">
        <f t="shared" si="100"/>
        <v>IC.IT.071722</v>
      </c>
      <c r="K1304" s="61" t="s">
        <v>1702</v>
      </c>
      <c r="L1304" s="167" t="str">
        <f t="shared" si="101"/>
        <v>Ankle, right</v>
      </c>
      <c r="M1304" s="168" t="str">
        <f t="shared" si="102"/>
        <v>PI.IC.IT.071722.01</v>
      </c>
      <c r="N1304" s="168"/>
      <c r="O1304" s="168" t="str">
        <f t="shared" si="103"/>
        <v>PH.IC.IT.071722.01</v>
      </c>
      <c r="Q1304" s="168" t="str">
        <f t="shared" si="104"/>
        <v>CL.IC.IT.071722.01</v>
      </c>
    </row>
    <row r="1305" spans="1:27" s="167" customFormat="1" ht="15">
      <c r="A1305" s="167" t="s">
        <v>9344</v>
      </c>
      <c r="C1305" s="61" t="s">
        <v>573</v>
      </c>
      <c r="E1305" s="61" t="s">
        <v>6777</v>
      </c>
      <c r="F1305" s="167" t="s">
        <v>9273</v>
      </c>
      <c r="G1305" s="167" t="s">
        <v>9880</v>
      </c>
      <c r="H1305" s="62" t="s">
        <v>10706</v>
      </c>
      <c r="I1305" s="167" t="s">
        <v>9588</v>
      </c>
      <c r="J1305" s="63" t="str">
        <f t="shared" si="100"/>
        <v>IC.IT.071723</v>
      </c>
      <c r="K1305" s="61" t="s">
        <v>1702</v>
      </c>
      <c r="L1305" s="167" t="str">
        <f t="shared" si="101"/>
        <v>Ankle, left</v>
      </c>
      <c r="M1305" s="168" t="str">
        <f t="shared" si="102"/>
        <v>PI.IC.IT.071723.01</v>
      </c>
      <c r="N1305" s="168"/>
      <c r="O1305" s="168" t="str">
        <f t="shared" si="103"/>
        <v>PH.IC.IT.071723.01</v>
      </c>
      <c r="Q1305" s="168" t="str">
        <f t="shared" si="104"/>
        <v>CL.IC.IT.071723.01</v>
      </c>
    </row>
    <row r="1306" spans="1:27" s="167" customFormat="1" ht="15">
      <c r="A1306" s="167" t="s">
        <v>9344</v>
      </c>
      <c r="C1306" s="61" t="s">
        <v>573</v>
      </c>
      <c r="E1306" s="61" t="s">
        <v>6777</v>
      </c>
      <c r="F1306" s="167" t="s">
        <v>9273</v>
      </c>
      <c r="G1306" s="167" t="s">
        <v>9033</v>
      </c>
      <c r="H1306" s="62" t="s">
        <v>10707</v>
      </c>
      <c r="I1306" s="167" t="s">
        <v>9034</v>
      </c>
      <c r="J1306" s="63" t="str">
        <f t="shared" si="100"/>
        <v>IC.IT.071724</v>
      </c>
      <c r="K1306" s="61" t="s">
        <v>1702</v>
      </c>
      <c r="L1306" s="167" t="str">
        <f t="shared" si="101"/>
        <v>Heel, right</v>
      </c>
      <c r="M1306" s="168" t="str">
        <f t="shared" si="102"/>
        <v>PI.IC.IT.071724.01</v>
      </c>
      <c r="N1306" s="168"/>
      <c r="O1306" s="168" t="str">
        <f t="shared" si="103"/>
        <v>PH.IC.IT.071724.01</v>
      </c>
      <c r="Q1306" s="168" t="str">
        <f t="shared" si="104"/>
        <v>CL.IC.IT.071724.01</v>
      </c>
    </row>
    <row r="1307" spans="1:27" s="167" customFormat="1" ht="15">
      <c r="A1307" s="167" t="s">
        <v>9344</v>
      </c>
      <c r="C1307" s="61" t="s">
        <v>573</v>
      </c>
      <c r="E1307" s="61" t="s">
        <v>6777</v>
      </c>
      <c r="F1307" s="167" t="s">
        <v>9273</v>
      </c>
      <c r="G1307" s="167" t="s">
        <v>9035</v>
      </c>
      <c r="H1307" s="62" t="s">
        <v>10708</v>
      </c>
      <c r="I1307" s="167" t="s">
        <v>9036</v>
      </c>
      <c r="J1307" s="63" t="str">
        <f t="shared" si="100"/>
        <v>IC.IT.071725</v>
      </c>
      <c r="K1307" s="61" t="s">
        <v>1702</v>
      </c>
      <c r="L1307" s="167" t="str">
        <f t="shared" si="101"/>
        <v>Heel, left</v>
      </c>
      <c r="M1307" s="168" t="str">
        <f t="shared" si="102"/>
        <v>PI.IC.IT.071725.01</v>
      </c>
      <c r="N1307" s="168"/>
      <c r="O1307" s="168" t="str">
        <f t="shared" si="103"/>
        <v>PH.IC.IT.071725.01</v>
      </c>
      <c r="Q1307" s="168" t="str">
        <f t="shared" si="104"/>
        <v>CL.IC.IT.071725.01</v>
      </c>
    </row>
    <row r="1308" spans="1:27" s="167" customFormat="1" ht="15">
      <c r="A1308" s="167" t="s">
        <v>9344</v>
      </c>
      <c r="C1308" s="61" t="s">
        <v>573</v>
      </c>
      <c r="E1308" s="61" t="s">
        <v>6777</v>
      </c>
      <c r="F1308" s="167" t="s">
        <v>9273</v>
      </c>
      <c r="G1308" s="167" t="s">
        <v>9171</v>
      </c>
      <c r="H1308" s="62" t="s">
        <v>10709</v>
      </c>
      <c r="I1308" s="167" t="s">
        <v>9305</v>
      </c>
      <c r="J1308" s="63" t="str">
        <f t="shared" si="100"/>
        <v>IC.IT.071726</v>
      </c>
      <c r="K1308" s="61" t="s">
        <v>1702</v>
      </c>
      <c r="L1308" s="167" t="str">
        <f t="shared" si="101"/>
        <v>Foot, right</v>
      </c>
      <c r="M1308" s="168" t="str">
        <f t="shared" si="102"/>
        <v>PI.IC.IT.071726.01</v>
      </c>
      <c r="N1308" s="168"/>
      <c r="O1308" s="168" t="str">
        <f t="shared" si="103"/>
        <v>PH.IC.IT.071726.01</v>
      </c>
      <c r="Q1308" s="168" t="str">
        <f t="shared" si="104"/>
        <v>CL.IC.IT.071726.01</v>
      </c>
    </row>
    <row r="1309" spans="1:27" s="167" customFormat="1" ht="15">
      <c r="A1309" s="167" t="s">
        <v>9344</v>
      </c>
      <c r="C1309" s="61" t="s">
        <v>573</v>
      </c>
      <c r="E1309" s="61" t="s">
        <v>6777</v>
      </c>
      <c r="F1309" s="167" t="s">
        <v>9273</v>
      </c>
      <c r="G1309" s="167" t="s">
        <v>9306</v>
      </c>
      <c r="H1309" s="62" t="s">
        <v>9143</v>
      </c>
      <c r="I1309" s="167" t="s">
        <v>9307</v>
      </c>
      <c r="J1309" s="63" t="str">
        <f t="shared" si="100"/>
        <v>IC.IT.071727</v>
      </c>
      <c r="K1309" s="61" t="s">
        <v>1702</v>
      </c>
      <c r="L1309" s="167" t="str">
        <f t="shared" si="101"/>
        <v>Foot, left</v>
      </c>
      <c r="M1309" s="168" t="str">
        <f t="shared" si="102"/>
        <v>PI.IC.IT.071727.01</v>
      </c>
      <c r="N1309" s="168"/>
      <c r="O1309" s="168" t="str">
        <f t="shared" si="103"/>
        <v>PH.IC.IT.071727.01</v>
      </c>
      <c r="Q1309" s="168" t="str">
        <f t="shared" si="104"/>
        <v>CL.IC.IT.071727.01</v>
      </c>
    </row>
    <row r="1310" spans="1:27" s="167" customFormat="1" ht="15">
      <c r="A1310" s="167" t="s">
        <v>9344</v>
      </c>
      <c r="C1310" s="61" t="s">
        <v>573</v>
      </c>
      <c r="E1310" s="61" t="s">
        <v>6777</v>
      </c>
      <c r="F1310" s="167" t="s">
        <v>9273</v>
      </c>
      <c r="G1310" s="167" t="s">
        <v>9419</v>
      </c>
      <c r="H1310" s="62" t="s">
        <v>9144</v>
      </c>
      <c r="I1310" s="167" t="s">
        <v>9420</v>
      </c>
      <c r="J1310" s="63" t="str">
        <f t="shared" si="100"/>
        <v>IC.IT.071728</v>
      </c>
      <c r="K1310" s="61" t="s">
        <v>1702</v>
      </c>
      <c r="L1310" s="167" t="str">
        <f t="shared" si="101"/>
        <v>Toe(s), right: specify</v>
      </c>
      <c r="M1310" s="168" t="str">
        <f t="shared" si="102"/>
        <v>PI.IC.IT.071728.01</v>
      </c>
      <c r="N1310" s="168"/>
      <c r="O1310" s="168" t="str">
        <f t="shared" si="103"/>
        <v>PH.IC.IT.071728.01</v>
      </c>
      <c r="Q1310" s="168" t="str">
        <f t="shared" si="104"/>
        <v>CL.IC.IT.071728.01</v>
      </c>
      <c r="S1310" s="167" t="s">
        <v>12452</v>
      </c>
    </row>
    <row r="1311" spans="1:27" s="167" customFormat="1" ht="15">
      <c r="A1311" s="167" t="s">
        <v>9344</v>
      </c>
      <c r="C1311" s="61" t="s">
        <v>573</v>
      </c>
      <c r="E1311" s="61" t="s">
        <v>6777</v>
      </c>
      <c r="F1311" s="167" t="s">
        <v>9273</v>
      </c>
      <c r="G1311" s="167" t="s">
        <v>9421</v>
      </c>
      <c r="H1311" s="62" t="s">
        <v>9145</v>
      </c>
      <c r="I1311" s="167" t="s">
        <v>9422</v>
      </c>
      <c r="J1311" s="63" t="str">
        <f t="shared" si="100"/>
        <v>IC.IT.071729</v>
      </c>
      <c r="K1311" s="61" t="s">
        <v>1702</v>
      </c>
      <c r="L1311" s="167" t="str">
        <f t="shared" si="101"/>
        <v>Toe(s), left:  specify</v>
      </c>
      <c r="M1311" s="168" t="str">
        <f t="shared" si="102"/>
        <v>PI.IC.IT.071729.01</v>
      </c>
      <c r="N1311" s="168"/>
      <c r="O1311" s="168" t="str">
        <f t="shared" si="103"/>
        <v>PH.IC.IT.071729.01</v>
      </c>
      <c r="Q1311" s="168" t="str">
        <f t="shared" si="104"/>
        <v>CL.IC.IT.071729.01</v>
      </c>
      <c r="S1311" s="167" t="s">
        <v>12452</v>
      </c>
    </row>
    <row r="1312" spans="1:27" s="167" customFormat="1" ht="15">
      <c r="A1312" s="167" t="s">
        <v>9344</v>
      </c>
      <c r="C1312" s="61" t="s">
        <v>524</v>
      </c>
      <c r="E1312" s="61" t="s">
        <v>13176</v>
      </c>
      <c r="F1312" s="167" t="s">
        <v>9273</v>
      </c>
      <c r="G1312" s="167" t="s">
        <v>443</v>
      </c>
      <c r="H1312" s="61" t="s">
        <v>441</v>
      </c>
      <c r="J1312" s="63" t="str">
        <f t="shared" si="100"/>
        <v>IC.IT.071730</v>
      </c>
      <c r="K1312" s="61" t="s">
        <v>13277</v>
      </c>
      <c r="L1312" s="167" t="str">
        <f t="shared" si="101"/>
        <v>Shin, right</v>
      </c>
      <c r="M1312" s="168" t="str">
        <f t="shared" si="102"/>
        <v>PI.IC.IT.071730.01</v>
      </c>
      <c r="N1312" s="168"/>
      <c r="O1312" s="168" t="str">
        <f t="shared" si="103"/>
        <v>PH.IC.IT.071730.01</v>
      </c>
      <c r="Q1312" s="168" t="str">
        <f t="shared" si="104"/>
        <v>CL.IC.IT.071730.01</v>
      </c>
      <c r="Z1312" s="167" t="s">
        <v>444</v>
      </c>
      <c r="AA1312" s="167">
        <v>1279</v>
      </c>
    </row>
    <row r="1313" spans="1:37" s="167" customFormat="1" ht="15">
      <c r="A1313" s="167" t="s">
        <v>9344</v>
      </c>
      <c r="C1313" s="61" t="s">
        <v>524</v>
      </c>
      <c r="E1313" s="61" t="s">
        <v>13176</v>
      </c>
      <c r="F1313" s="167" t="s">
        <v>9273</v>
      </c>
      <c r="G1313" s="167" t="s">
        <v>440</v>
      </c>
      <c r="H1313" s="61" t="s">
        <v>442</v>
      </c>
      <c r="J1313" s="63" t="str">
        <f t="shared" si="100"/>
        <v>IC.IT.071731</v>
      </c>
      <c r="K1313" s="61" t="s">
        <v>13277</v>
      </c>
      <c r="L1313" s="167" t="str">
        <f t="shared" si="101"/>
        <v>Shin, left</v>
      </c>
      <c r="M1313" s="168" t="str">
        <f t="shared" si="102"/>
        <v>PI.IC.IT.071731.01</v>
      </c>
      <c r="N1313" s="168"/>
      <c r="O1313" s="168" t="str">
        <f t="shared" si="103"/>
        <v>PH.IC.IT.071731.01</v>
      </c>
      <c r="Q1313" s="168" t="str">
        <f t="shared" si="104"/>
        <v>CL.IC.IT.071731.01</v>
      </c>
      <c r="Z1313" s="167" t="s">
        <v>444</v>
      </c>
      <c r="AA1313" s="167">
        <v>1279</v>
      </c>
    </row>
    <row r="1314" spans="1:37" s="167" customFormat="1" ht="15">
      <c r="A1314" s="167" t="s">
        <v>9344</v>
      </c>
      <c r="C1314" s="61" t="s">
        <v>12225</v>
      </c>
      <c r="E1314" s="61" t="s">
        <v>13176</v>
      </c>
      <c r="F1314" s="167" t="s">
        <v>9273</v>
      </c>
      <c r="G1314" s="167" t="s">
        <v>7633</v>
      </c>
      <c r="H1314" s="61" t="s">
        <v>7411</v>
      </c>
      <c r="I1314" s="167" t="s">
        <v>13800</v>
      </c>
      <c r="J1314" s="63" t="str">
        <f t="shared" si="100"/>
        <v>IC.IT.071732</v>
      </c>
      <c r="K1314" s="61" t="s">
        <v>13277</v>
      </c>
      <c r="L1314" s="167" t="str">
        <f t="shared" si="101"/>
        <v>Leg, right</v>
      </c>
      <c r="M1314" s="168" t="str">
        <f t="shared" si="102"/>
        <v>PI.IC.IT.071732.01</v>
      </c>
      <c r="N1314" s="168"/>
      <c r="O1314" s="168" t="str">
        <f t="shared" si="103"/>
        <v>PH.IC.IT.071732.01</v>
      </c>
      <c r="Q1314" s="168" t="str">
        <f t="shared" si="104"/>
        <v>CL.IC.IT.071732.01</v>
      </c>
      <c r="AJ1314" s="167" t="s">
        <v>12773</v>
      </c>
      <c r="AK1314" s="167">
        <v>1437</v>
      </c>
    </row>
    <row r="1315" spans="1:37" s="167" customFormat="1" ht="15">
      <c r="A1315" s="167" t="s">
        <v>9344</v>
      </c>
      <c r="C1315" s="61" t="s">
        <v>12225</v>
      </c>
      <c r="E1315" s="61" t="s">
        <v>12462</v>
      </c>
      <c r="F1315" s="167" t="s">
        <v>9273</v>
      </c>
      <c r="G1315" s="167" t="s">
        <v>7635</v>
      </c>
      <c r="H1315" s="61" t="s">
        <v>7414</v>
      </c>
      <c r="I1315" s="167" t="s">
        <v>13801</v>
      </c>
      <c r="J1315" s="63" t="str">
        <f t="shared" si="100"/>
        <v>IC.IT.071733</v>
      </c>
      <c r="K1315" s="61" t="s">
        <v>12175</v>
      </c>
      <c r="L1315" s="167" t="str">
        <f t="shared" si="101"/>
        <v>Leg, left</v>
      </c>
      <c r="M1315" s="168" t="str">
        <f t="shared" si="102"/>
        <v>PI.IC.IT.071733.01</v>
      </c>
      <c r="N1315" s="168"/>
      <c r="O1315" s="168" t="str">
        <f t="shared" si="103"/>
        <v>PH.IC.IT.071733.01</v>
      </c>
      <c r="Q1315" s="168" t="str">
        <f t="shared" si="104"/>
        <v>CL.IC.IT.071733.01</v>
      </c>
      <c r="AJ1315" s="167" t="s">
        <v>12773</v>
      </c>
      <c r="AK1315" s="167">
        <v>1437</v>
      </c>
    </row>
    <row r="1316" spans="1:37" s="167" customFormat="1" ht="15">
      <c r="A1316" s="167" t="s">
        <v>9344</v>
      </c>
      <c r="C1316" s="61" t="s">
        <v>12225</v>
      </c>
      <c r="E1316" s="61" t="s">
        <v>13176</v>
      </c>
      <c r="F1316" s="167" t="s">
        <v>9273</v>
      </c>
      <c r="G1316" s="167" t="s">
        <v>13802</v>
      </c>
      <c r="H1316" s="61" t="s">
        <v>7417</v>
      </c>
      <c r="I1316" s="167" t="s">
        <v>13803</v>
      </c>
      <c r="J1316" s="63" t="str">
        <f t="shared" si="100"/>
        <v>IC.IT.071734</v>
      </c>
      <c r="K1316" s="61" t="s">
        <v>13277</v>
      </c>
      <c r="L1316" s="167" t="str">
        <f t="shared" si="101"/>
        <v>Above knee amputation</v>
      </c>
      <c r="M1316" s="168" t="str">
        <f t="shared" si="102"/>
        <v>PI.IC.IT.071734.01</v>
      </c>
      <c r="N1316" s="168"/>
      <c r="O1316" s="168" t="str">
        <f t="shared" si="103"/>
        <v>PH.IC.IT.071734.01</v>
      </c>
      <c r="Q1316" s="168" t="str">
        <f t="shared" si="104"/>
        <v>CL.IC.IT.071734.01</v>
      </c>
      <c r="AJ1316" s="167" t="s">
        <v>12773</v>
      </c>
      <c r="AK1316" s="167">
        <v>1507</v>
      </c>
    </row>
    <row r="1317" spans="1:37" s="167" customFormat="1" ht="15">
      <c r="A1317" s="167" t="s">
        <v>9344</v>
      </c>
      <c r="C1317" s="61" t="s">
        <v>12225</v>
      </c>
      <c r="E1317" s="61" t="s">
        <v>12462</v>
      </c>
      <c r="F1317" s="167" t="s">
        <v>9273</v>
      </c>
      <c r="G1317" s="167" t="s">
        <v>13804</v>
      </c>
      <c r="H1317" s="61" t="s">
        <v>7255</v>
      </c>
      <c r="I1317" s="167" t="s">
        <v>13805</v>
      </c>
      <c r="J1317" s="63" t="str">
        <f t="shared" si="100"/>
        <v>IC.IT.071735</v>
      </c>
      <c r="K1317" s="61" t="s">
        <v>12175</v>
      </c>
      <c r="L1317" s="167" t="str">
        <f t="shared" si="101"/>
        <v>Below knee amputation</v>
      </c>
      <c r="M1317" s="168" t="str">
        <f t="shared" si="102"/>
        <v>PI.IC.IT.071735.01</v>
      </c>
      <c r="N1317" s="168"/>
      <c r="O1317" s="168" t="str">
        <f t="shared" si="103"/>
        <v>PH.IC.IT.071735.01</v>
      </c>
      <c r="Q1317" s="168" t="str">
        <f t="shared" si="104"/>
        <v>CL.IC.IT.071735.01</v>
      </c>
      <c r="AJ1317" s="167" t="s">
        <v>12773</v>
      </c>
      <c r="AK1317" s="167">
        <v>1507</v>
      </c>
    </row>
    <row r="1318" spans="1:37" s="167" customFormat="1" ht="15">
      <c r="A1318" s="167" t="s">
        <v>9344</v>
      </c>
      <c r="C1318" s="61" t="s">
        <v>573</v>
      </c>
      <c r="D1318" s="167" t="s">
        <v>9146</v>
      </c>
      <c r="E1318" s="61" t="s">
        <v>208</v>
      </c>
      <c r="F1318" s="167" t="s">
        <v>9007</v>
      </c>
      <c r="G1318" s="167" t="s">
        <v>9166</v>
      </c>
      <c r="H1318" s="61" t="s">
        <v>1702</v>
      </c>
      <c r="I1318" s="167" t="s">
        <v>9023</v>
      </c>
      <c r="J1318" s="63" t="str">
        <f t="shared" si="100"/>
        <v>IC.IT.071801</v>
      </c>
      <c r="K1318" s="61" t="s">
        <v>1702</v>
      </c>
      <c r="L1318" s="167" t="str">
        <f t="shared" si="101"/>
        <v>Forehead, right side</v>
      </c>
      <c r="M1318" s="168" t="str">
        <f t="shared" si="102"/>
        <v>PI.IC.IT.071801.01</v>
      </c>
      <c r="N1318" s="168"/>
      <c r="O1318" s="168" t="str">
        <f t="shared" si="103"/>
        <v>PH.IC.IT.071801.01</v>
      </c>
      <c r="Q1318" s="168" t="str">
        <f t="shared" si="104"/>
        <v>CL.IC.IT.071801.01</v>
      </c>
    </row>
    <row r="1319" spans="1:37" s="167" customFormat="1" ht="15">
      <c r="A1319" s="167" t="s">
        <v>9344</v>
      </c>
      <c r="C1319" s="61" t="s">
        <v>573</v>
      </c>
      <c r="E1319" s="61" t="s">
        <v>208</v>
      </c>
      <c r="F1319" s="167" t="s">
        <v>9007</v>
      </c>
      <c r="G1319" s="167" t="s">
        <v>9024</v>
      </c>
      <c r="H1319" s="61" t="s">
        <v>12182</v>
      </c>
      <c r="I1319" s="167" t="s">
        <v>9025</v>
      </c>
      <c r="J1319" s="63" t="str">
        <f t="shared" si="100"/>
        <v>IC.IT.071802</v>
      </c>
      <c r="K1319" s="61" t="s">
        <v>1702</v>
      </c>
      <c r="L1319" s="167" t="str">
        <f t="shared" si="101"/>
        <v>Forehead, left side</v>
      </c>
      <c r="M1319" s="168" t="str">
        <f t="shared" si="102"/>
        <v>PI.IC.IT.071802.01</v>
      </c>
      <c r="N1319" s="168"/>
      <c r="O1319" s="168" t="str">
        <f t="shared" si="103"/>
        <v>PH.IC.IT.071802.01</v>
      </c>
      <c r="Q1319" s="168" t="str">
        <f t="shared" si="104"/>
        <v>CL.IC.IT.071802.01</v>
      </c>
    </row>
    <row r="1320" spans="1:37" s="167" customFormat="1" ht="15">
      <c r="A1320" s="167" t="s">
        <v>9344</v>
      </c>
      <c r="C1320" s="61" t="s">
        <v>573</v>
      </c>
      <c r="E1320" s="61" t="s">
        <v>208</v>
      </c>
      <c r="F1320" s="167" t="s">
        <v>9007</v>
      </c>
      <c r="G1320" s="167" t="s">
        <v>9026</v>
      </c>
      <c r="H1320" s="62" t="s">
        <v>12032</v>
      </c>
      <c r="I1320" s="167" t="s">
        <v>9026</v>
      </c>
      <c r="J1320" s="63" t="str">
        <f t="shared" si="100"/>
        <v>IC.IT.071803</v>
      </c>
      <c r="K1320" s="61" t="s">
        <v>1702</v>
      </c>
      <c r="L1320" s="167" t="str">
        <f t="shared" si="101"/>
        <v>Forehead</v>
      </c>
      <c r="M1320" s="168" t="str">
        <f t="shared" si="102"/>
        <v>PI.IC.IT.071803.01</v>
      </c>
      <c r="N1320" s="168"/>
      <c r="O1320" s="168" t="str">
        <f t="shared" si="103"/>
        <v>PH.IC.IT.071803.01</v>
      </c>
      <c r="Q1320" s="168" t="str">
        <f t="shared" si="104"/>
        <v>CL.IC.IT.071803.01</v>
      </c>
    </row>
    <row r="1321" spans="1:37" s="167" customFormat="1" ht="15">
      <c r="A1321" s="167" t="s">
        <v>9344</v>
      </c>
      <c r="C1321" s="61" t="s">
        <v>573</v>
      </c>
      <c r="E1321" s="61" t="s">
        <v>208</v>
      </c>
      <c r="F1321" s="167" t="s">
        <v>9007</v>
      </c>
      <c r="G1321" s="167" t="s">
        <v>9027</v>
      </c>
      <c r="H1321" s="62" t="s">
        <v>12028</v>
      </c>
      <c r="I1321" s="167" t="s">
        <v>9028</v>
      </c>
      <c r="J1321" s="63" t="str">
        <f t="shared" si="100"/>
        <v>IC.IT.071804</v>
      </c>
      <c r="K1321" s="61" t="s">
        <v>1702</v>
      </c>
      <c r="L1321" s="167" t="str">
        <f t="shared" si="101"/>
        <v>Temporal, right</v>
      </c>
      <c r="M1321" s="168" t="str">
        <f t="shared" si="102"/>
        <v>PI.IC.IT.071804.01</v>
      </c>
      <c r="N1321" s="168"/>
      <c r="O1321" s="168" t="str">
        <f t="shared" si="103"/>
        <v>PH.IC.IT.071804.01</v>
      </c>
      <c r="Q1321" s="168" t="str">
        <f t="shared" si="104"/>
        <v>CL.IC.IT.071804.01</v>
      </c>
    </row>
    <row r="1322" spans="1:37" s="167" customFormat="1" ht="15">
      <c r="A1322" s="167" t="s">
        <v>9344</v>
      </c>
      <c r="C1322" s="61" t="s">
        <v>573</v>
      </c>
      <c r="E1322" s="61" t="s">
        <v>208</v>
      </c>
      <c r="F1322" s="167" t="s">
        <v>9007</v>
      </c>
      <c r="G1322" s="167" t="s">
        <v>9029</v>
      </c>
      <c r="H1322" s="62" t="s">
        <v>12210</v>
      </c>
      <c r="I1322" s="167" t="s">
        <v>9030</v>
      </c>
      <c r="J1322" s="63" t="str">
        <f t="shared" si="100"/>
        <v>IC.IT.071805</v>
      </c>
      <c r="K1322" s="61" t="s">
        <v>1702</v>
      </c>
      <c r="L1322" s="167" t="str">
        <f t="shared" si="101"/>
        <v>Temporal, left</v>
      </c>
      <c r="M1322" s="168" t="str">
        <f t="shared" si="102"/>
        <v>PI.IC.IT.071805.01</v>
      </c>
      <c r="N1322" s="168"/>
      <c r="O1322" s="168" t="str">
        <f t="shared" si="103"/>
        <v>PH.IC.IT.071805.01</v>
      </c>
      <c r="Q1322" s="168" t="str">
        <f t="shared" si="104"/>
        <v>CL.IC.IT.071805.01</v>
      </c>
    </row>
    <row r="1323" spans="1:37" s="167" customFormat="1" ht="15">
      <c r="A1323" s="167" t="s">
        <v>9344</v>
      </c>
      <c r="C1323" s="61" t="s">
        <v>573</v>
      </c>
      <c r="E1323" s="61" t="s">
        <v>208</v>
      </c>
      <c r="F1323" s="167" t="s">
        <v>9007</v>
      </c>
      <c r="G1323" s="167" t="s">
        <v>9031</v>
      </c>
      <c r="H1323" s="62" t="s">
        <v>12212</v>
      </c>
      <c r="I1323" s="167" t="s">
        <v>9039</v>
      </c>
      <c r="J1323" s="63" t="str">
        <f t="shared" si="100"/>
        <v>IC.IT.071806</v>
      </c>
      <c r="K1323" s="61" t="s">
        <v>1702</v>
      </c>
      <c r="L1323" s="167" t="str">
        <f t="shared" si="101"/>
        <v>Parietal, right</v>
      </c>
      <c r="M1323" s="168" t="str">
        <f t="shared" si="102"/>
        <v>PI.IC.IT.071806.01</v>
      </c>
      <c r="N1323" s="168"/>
      <c r="O1323" s="168" t="str">
        <f t="shared" si="103"/>
        <v>PH.IC.IT.071806.01</v>
      </c>
      <c r="Q1323" s="168" t="str">
        <f t="shared" si="104"/>
        <v>CL.IC.IT.071806.01</v>
      </c>
    </row>
    <row r="1324" spans="1:37" s="167" customFormat="1" ht="15">
      <c r="A1324" s="167" t="s">
        <v>9344</v>
      </c>
      <c r="C1324" s="61" t="s">
        <v>573</v>
      </c>
      <c r="E1324" s="61" t="s">
        <v>208</v>
      </c>
      <c r="F1324" s="167" t="s">
        <v>9007</v>
      </c>
      <c r="G1324" s="167" t="s">
        <v>9040</v>
      </c>
      <c r="H1324" s="62" t="s">
        <v>12225</v>
      </c>
      <c r="I1324" s="167" t="s">
        <v>9041</v>
      </c>
      <c r="J1324" s="63" t="str">
        <f t="shared" si="100"/>
        <v>IC.IT.071807</v>
      </c>
      <c r="K1324" s="61" t="s">
        <v>1702</v>
      </c>
      <c r="L1324" s="167" t="str">
        <f t="shared" si="101"/>
        <v>Parietal, left</v>
      </c>
      <c r="M1324" s="168" t="str">
        <f t="shared" si="102"/>
        <v>PI.IC.IT.071807.01</v>
      </c>
      <c r="N1324" s="168"/>
      <c r="O1324" s="168" t="str">
        <f t="shared" si="103"/>
        <v>PH.IC.IT.071807.01</v>
      </c>
      <c r="Q1324" s="168" t="str">
        <f t="shared" si="104"/>
        <v>CL.IC.IT.071807.01</v>
      </c>
    </row>
    <row r="1325" spans="1:37" s="167" customFormat="1" ht="15">
      <c r="A1325" s="167" t="s">
        <v>9344</v>
      </c>
      <c r="C1325" s="61" t="s">
        <v>573</v>
      </c>
      <c r="E1325" s="61" t="s">
        <v>208</v>
      </c>
      <c r="F1325" s="167" t="s">
        <v>9007</v>
      </c>
      <c r="G1325" s="167" t="s">
        <v>9042</v>
      </c>
      <c r="H1325" s="62" t="s">
        <v>11638</v>
      </c>
      <c r="I1325" s="167" t="s">
        <v>9042</v>
      </c>
      <c r="J1325" s="63" t="str">
        <f t="shared" si="100"/>
        <v>IC.IT.071808</v>
      </c>
      <c r="K1325" s="61" t="s">
        <v>1702</v>
      </c>
      <c r="L1325" s="167" t="str">
        <f t="shared" si="101"/>
        <v>Occiput</v>
      </c>
      <c r="M1325" s="168" t="str">
        <f t="shared" si="102"/>
        <v>PI.IC.IT.071808.01</v>
      </c>
      <c r="N1325" s="168"/>
      <c r="O1325" s="168" t="str">
        <f t="shared" si="103"/>
        <v>PH.IC.IT.071808.01</v>
      </c>
      <c r="Q1325" s="168" t="str">
        <f t="shared" si="104"/>
        <v>CL.IC.IT.071808.01</v>
      </c>
    </row>
    <row r="1326" spans="1:37" s="167" customFormat="1" ht="15">
      <c r="A1326" s="167" t="s">
        <v>9344</v>
      </c>
      <c r="C1326" s="61" t="s">
        <v>573</v>
      </c>
      <c r="E1326" s="61" t="s">
        <v>208</v>
      </c>
      <c r="F1326" s="167" t="s">
        <v>9007</v>
      </c>
      <c r="G1326" s="167" t="s">
        <v>9043</v>
      </c>
      <c r="H1326" s="62" t="s">
        <v>11639</v>
      </c>
      <c r="I1326" s="167" t="s">
        <v>9044</v>
      </c>
      <c r="J1326" s="63" t="str">
        <f t="shared" si="100"/>
        <v>IC.IT.071809</v>
      </c>
      <c r="K1326" s="61" t="s">
        <v>1702</v>
      </c>
      <c r="L1326" s="167" t="str">
        <f t="shared" si="101"/>
        <v>Eye, right</v>
      </c>
      <c r="M1326" s="168" t="str">
        <f t="shared" si="102"/>
        <v>PI.IC.IT.071809.01</v>
      </c>
      <c r="N1326" s="168"/>
      <c r="O1326" s="168" t="str">
        <f t="shared" si="103"/>
        <v>PH.IC.IT.071809.01</v>
      </c>
      <c r="Q1326" s="168" t="str">
        <f t="shared" si="104"/>
        <v>CL.IC.IT.071809.01</v>
      </c>
    </row>
    <row r="1327" spans="1:37" s="167" customFormat="1" ht="15">
      <c r="A1327" s="167" t="s">
        <v>9344</v>
      </c>
      <c r="C1327" s="61" t="s">
        <v>573</v>
      </c>
      <c r="E1327" s="61" t="s">
        <v>208</v>
      </c>
      <c r="F1327" s="167" t="s">
        <v>9007</v>
      </c>
      <c r="G1327" s="167" t="s">
        <v>9045</v>
      </c>
      <c r="H1327" s="62" t="s">
        <v>11829</v>
      </c>
      <c r="I1327" s="167" t="s">
        <v>9046</v>
      </c>
      <c r="J1327" s="63" t="str">
        <f t="shared" si="100"/>
        <v>IC.IT.071810</v>
      </c>
      <c r="K1327" s="61" t="s">
        <v>1702</v>
      </c>
      <c r="L1327" s="167" t="str">
        <f t="shared" si="101"/>
        <v>Eye, left</v>
      </c>
      <c r="M1327" s="168" t="str">
        <f t="shared" si="102"/>
        <v>PI.IC.IT.071810.01</v>
      </c>
      <c r="N1327" s="168"/>
      <c r="O1327" s="168" t="str">
        <f t="shared" si="103"/>
        <v>PH.IC.IT.071810.01</v>
      </c>
      <c r="Q1327" s="168" t="str">
        <f t="shared" si="104"/>
        <v>CL.IC.IT.071810.01</v>
      </c>
    </row>
    <row r="1328" spans="1:37" s="167" customFormat="1" ht="15">
      <c r="A1328" s="167" t="s">
        <v>9344</v>
      </c>
      <c r="C1328" s="61" t="s">
        <v>573</v>
      </c>
      <c r="E1328" s="61" t="s">
        <v>208</v>
      </c>
      <c r="F1328" s="167" t="s">
        <v>9007</v>
      </c>
      <c r="G1328" s="167" t="s">
        <v>9584</v>
      </c>
      <c r="H1328" s="62" t="s">
        <v>12100</v>
      </c>
      <c r="I1328" s="167" t="s">
        <v>9585</v>
      </c>
      <c r="J1328" s="63" t="str">
        <f t="shared" si="100"/>
        <v>IC.IT.071812</v>
      </c>
      <c r="K1328" s="61" t="s">
        <v>1702</v>
      </c>
      <c r="L1328" s="167" t="str">
        <f t="shared" si="101"/>
        <v>Ear, right</v>
      </c>
      <c r="M1328" s="168" t="str">
        <f t="shared" si="102"/>
        <v>PI.IC.IT.071812.01</v>
      </c>
      <c r="N1328" s="168"/>
      <c r="O1328" s="168" t="str">
        <f t="shared" si="103"/>
        <v>PH.IC.IT.071812.01</v>
      </c>
      <c r="Q1328" s="168" t="str">
        <f t="shared" si="104"/>
        <v>CL.IC.IT.071812.01</v>
      </c>
    </row>
    <row r="1329" spans="1:41" s="167" customFormat="1" ht="15">
      <c r="A1329" s="167" t="s">
        <v>9344</v>
      </c>
      <c r="C1329" s="61" t="s">
        <v>573</v>
      </c>
      <c r="E1329" s="61" t="s">
        <v>208</v>
      </c>
      <c r="F1329" s="167" t="s">
        <v>9007</v>
      </c>
      <c r="G1329" s="167" t="s">
        <v>9586</v>
      </c>
      <c r="H1329" s="62" t="s">
        <v>12101</v>
      </c>
      <c r="I1329" s="167" t="s">
        <v>9587</v>
      </c>
      <c r="J1329" s="63" t="str">
        <f t="shared" si="100"/>
        <v>IC.IT.071813</v>
      </c>
      <c r="K1329" s="61" t="s">
        <v>1702</v>
      </c>
      <c r="L1329" s="167" t="str">
        <f t="shared" si="101"/>
        <v>Ear, left</v>
      </c>
      <c r="M1329" s="168" t="str">
        <f t="shared" si="102"/>
        <v>PI.IC.IT.071813.01</v>
      </c>
      <c r="N1329" s="168"/>
      <c r="O1329" s="168" t="str">
        <f t="shared" si="103"/>
        <v>PH.IC.IT.071813.01</v>
      </c>
      <c r="Q1329" s="168" t="str">
        <f t="shared" si="104"/>
        <v>CL.IC.IT.071813.01</v>
      </c>
    </row>
    <row r="1330" spans="1:41" s="167" customFormat="1" ht="15">
      <c r="A1330" s="167" t="s">
        <v>9344</v>
      </c>
      <c r="C1330" s="61" t="s">
        <v>573</v>
      </c>
      <c r="E1330" s="61" t="s">
        <v>208</v>
      </c>
      <c r="F1330" s="167" t="s">
        <v>9007</v>
      </c>
      <c r="G1330" s="167" t="s">
        <v>9457</v>
      </c>
      <c r="H1330" s="62" t="s">
        <v>12102</v>
      </c>
      <c r="I1330" s="167" t="s">
        <v>9457</v>
      </c>
      <c r="J1330" s="63" t="str">
        <f t="shared" si="100"/>
        <v>IC.IT.071814</v>
      </c>
      <c r="K1330" s="61" t="s">
        <v>1702</v>
      </c>
      <c r="L1330" s="167" t="str">
        <f t="shared" si="101"/>
        <v>Nose</v>
      </c>
      <c r="M1330" s="168" t="str">
        <f t="shared" si="102"/>
        <v>PI.IC.IT.071814.01</v>
      </c>
      <c r="N1330" s="168"/>
      <c r="O1330" s="168" t="str">
        <f t="shared" si="103"/>
        <v>PH.IC.IT.071814.01</v>
      </c>
      <c r="Q1330" s="168" t="str">
        <f t="shared" si="104"/>
        <v>CL.IC.IT.071814.01</v>
      </c>
    </row>
    <row r="1331" spans="1:41" s="167" customFormat="1" ht="15">
      <c r="A1331" s="167" t="s">
        <v>9344</v>
      </c>
      <c r="C1331" s="61" t="s">
        <v>573</v>
      </c>
      <c r="E1331" s="61" t="s">
        <v>208</v>
      </c>
      <c r="F1331" s="167" t="s">
        <v>9007</v>
      </c>
      <c r="G1331" s="167" t="s">
        <v>9212</v>
      </c>
      <c r="H1331" s="62" t="s">
        <v>11559</v>
      </c>
      <c r="I1331" s="167" t="s">
        <v>9213</v>
      </c>
      <c r="J1331" s="63" t="str">
        <f t="shared" si="100"/>
        <v>IC.IT.071815</v>
      </c>
      <c r="K1331" s="61" t="s">
        <v>1702</v>
      </c>
      <c r="L1331" s="167" t="str">
        <f t="shared" si="101"/>
        <v>Nose, right side</v>
      </c>
      <c r="M1331" s="168" t="str">
        <f t="shared" si="102"/>
        <v>PI.IC.IT.071815.01</v>
      </c>
      <c r="N1331" s="168"/>
      <c r="O1331" s="168" t="str">
        <f t="shared" si="103"/>
        <v>PH.IC.IT.071815.01</v>
      </c>
      <c r="Q1331" s="168" t="str">
        <f t="shared" si="104"/>
        <v>CL.IC.IT.071815.01</v>
      </c>
    </row>
    <row r="1332" spans="1:41" s="167" customFormat="1" ht="15">
      <c r="A1332" s="167" t="s">
        <v>9344</v>
      </c>
      <c r="C1332" s="61" t="s">
        <v>573</v>
      </c>
      <c r="E1332" s="61" t="s">
        <v>208</v>
      </c>
      <c r="F1332" s="167" t="s">
        <v>9007</v>
      </c>
      <c r="G1332" s="167" t="s">
        <v>9214</v>
      </c>
      <c r="H1332" s="62" t="s">
        <v>11560</v>
      </c>
      <c r="I1332" s="167" t="s">
        <v>9215</v>
      </c>
      <c r="J1332" s="63" t="str">
        <f t="shared" si="100"/>
        <v>IC.IT.071816</v>
      </c>
      <c r="K1332" s="61" t="s">
        <v>1702</v>
      </c>
      <c r="L1332" s="167" t="str">
        <f t="shared" si="101"/>
        <v>Nose, left side</v>
      </c>
      <c r="M1332" s="168" t="str">
        <f t="shared" si="102"/>
        <v>PI.IC.IT.071816.01</v>
      </c>
      <c r="N1332" s="168"/>
      <c r="O1332" s="168" t="str">
        <f t="shared" si="103"/>
        <v>PH.IC.IT.071816.01</v>
      </c>
      <c r="Q1332" s="168" t="str">
        <f t="shared" si="104"/>
        <v>CL.IC.IT.071816.01</v>
      </c>
    </row>
    <row r="1333" spans="1:41" s="167" customFormat="1" ht="15">
      <c r="A1333" s="167" t="s">
        <v>9344</v>
      </c>
      <c r="C1333" s="61" t="s">
        <v>573</v>
      </c>
      <c r="E1333" s="61" t="s">
        <v>208</v>
      </c>
      <c r="F1333" s="167" t="s">
        <v>9007</v>
      </c>
      <c r="G1333" s="167" t="s">
        <v>9088</v>
      </c>
      <c r="H1333" s="62" t="s">
        <v>11561</v>
      </c>
      <c r="I1333" s="167" t="s">
        <v>9088</v>
      </c>
      <c r="J1333" s="63" t="str">
        <f t="shared" si="100"/>
        <v>IC.IT.071817</v>
      </c>
      <c r="K1333" s="61" t="s">
        <v>1702</v>
      </c>
      <c r="L1333" s="167" t="str">
        <f t="shared" si="101"/>
        <v>Mouth</v>
      </c>
      <c r="M1333" s="168" t="str">
        <f t="shared" si="102"/>
        <v>PI.IC.IT.071817.01</v>
      </c>
      <c r="N1333" s="168"/>
      <c r="O1333" s="168" t="str">
        <f t="shared" si="103"/>
        <v>PH.IC.IT.071817.01</v>
      </c>
      <c r="Q1333" s="168" t="str">
        <f t="shared" si="104"/>
        <v>CL.IC.IT.071817.01</v>
      </c>
    </row>
    <row r="1334" spans="1:41" s="167" customFormat="1" ht="15">
      <c r="A1334" s="167" t="s">
        <v>9344</v>
      </c>
      <c r="C1334" s="61" t="s">
        <v>573</v>
      </c>
      <c r="E1334" s="61" t="s">
        <v>208</v>
      </c>
      <c r="F1334" s="167" t="s">
        <v>9007</v>
      </c>
      <c r="G1334" s="167" t="s">
        <v>9089</v>
      </c>
      <c r="H1334" s="62" t="s">
        <v>12060</v>
      </c>
      <c r="I1334" s="167" t="s">
        <v>9090</v>
      </c>
      <c r="J1334" s="63" t="str">
        <f t="shared" si="100"/>
        <v>IC.IT.071818</v>
      </c>
      <c r="K1334" s="61" t="s">
        <v>1702</v>
      </c>
      <c r="L1334" s="167" t="str">
        <f t="shared" si="101"/>
        <v>Lip(s)</v>
      </c>
      <c r="M1334" s="168" t="str">
        <f t="shared" si="102"/>
        <v>PI.IC.IT.071818.01</v>
      </c>
      <c r="N1334" s="168"/>
      <c r="O1334" s="168" t="str">
        <f t="shared" si="103"/>
        <v>PH.IC.IT.071818.01</v>
      </c>
      <c r="Q1334" s="168" t="str">
        <f t="shared" si="104"/>
        <v>CL.IC.IT.071818.01</v>
      </c>
    </row>
    <row r="1335" spans="1:41" s="167" customFormat="1" ht="15">
      <c r="A1335" s="167" t="s">
        <v>9344</v>
      </c>
      <c r="C1335" s="61" t="s">
        <v>573</v>
      </c>
      <c r="E1335" s="61" t="s">
        <v>208</v>
      </c>
      <c r="F1335" s="167" t="s">
        <v>9007</v>
      </c>
      <c r="G1335" s="167" t="s">
        <v>9091</v>
      </c>
      <c r="H1335" s="62" t="s">
        <v>11913</v>
      </c>
      <c r="I1335" s="167" t="s">
        <v>9092</v>
      </c>
      <c r="J1335" s="63" t="str">
        <f t="shared" si="100"/>
        <v>IC.IT.071819</v>
      </c>
      <c r="K1335" s="61" t="s">
        <v>1702</v>
      </c>
      <c r="L1335" s="167" t="str">
        <f t="shared" si="101"/>
        <v>Jaw, right</v>
      </c>
      <c r="M1335" s="168" t="str">
        <f t="shared" si="102"/>
        <v>PI.IC.IT.071819.01</v>
      </c>
      <c r="N1335" s="168"/>
      <c r="O1335" s="168" t="str">
        <f t="shared" si="103"/>
        <v>PH.IC.IT.071819.01</v>
      </c>
      <c r="Q1335" s="168" t="str">
        <f t="shared" si="104"/>
        <v>CL.IC.IT.071819.01</v>
      </c>
    </row>
    <row r="1336" spans="1:41" s="167" customFormat="1" ht="15">
      <c r="A1336" s="167" t="s">
        <v>9344</v>
      </c>
      <c r="C1336" s="61" t="s">
        <v>573</v>
      </c>
      <c r="E1336" s="61" t="s">
        <v>208</v>
      </c>
      <c r="F1336" s="167" t="s">
        <v>9007</v>
      </c>
      <c r="G1336" s="167" t="s">
        <v>9093</v>
      </c>
      <c r="H1336" s="62" t="s">
        <v>11906</v>
      </c>
      <c r="I1336" s="167" t="s">
        <v>9094</v>
      </c>
      <c r="J1336" s="63" t="str">
        <f t="shared" si="100"/>
        <v>IC.IT.071820</v>
      </c>
      <c r="K1336" s="61" t="s">
        <v>1702</v>
      </c>
      <c r="L1336" s="167" t="str">
        <f t="shared" si="101"/>
        <v>Jaw, left</v>
      </c>
      <c r="M1336" s="168" t="str">
        <f t="shared" si="102"/>
        <v>PI.IC.IT.071820.01</v>
      </c>
      <c r="N1336" s="168"/>
      <c r="O1336" s="168" t="str">
        <f t="shared" si="103"/>
        <v>PH.IC.IT.071820.01</v>
      </c>
      <c r="Q1336" s="168" t="str">
        <f t="shared" si="104"/>
        <v>CL.IC.IT.071820.01</v>
      </c>
    </row>
    <row r="1337" spans="1:41" s="167" customFormat="1" ht="15">
      <c r="A1337" s="167" t="s">
        <v>9344</v>
      </c>
      <c r="C1337" s="61" t="s">
        <v>573</v>
      </c>
      <c r="E1337" s="61" t="s">
        <v>208</v>
      </c>
      <c r="F1337" s="167" t="s">
        <v>9007</v>
      </c>
      <c r="G1337" s="167" t="s">
        <v>9095</v>
      </c>
      <c r="H1337" s="62" t="s">
        <v>10704</v>
      </c>
      <c r="I1337" s="167" t="s">
        <v>9096</v>
      </c>
      <c r="J1337" s="63" t="str">
        <f t="shared" si="100"/>
        <v>IC.IT.071821</v>
      </c>
      <c r="K1337" s="61" t="s">
        <v>1702</v>
      </c>
      <c r="L1337" s="167" t="str">
        <f t="shared" si="101"/>
        <v>Neck, right</v>
      </c>
      <c r="M1337" s="168" t="str">
        <f t="shared" si="102"/>
        <v>PI.IC.IT.071821.01</v>
      </c>
      <c r="N1337" s="168"/>
      <c r="O1337" s="168" t="str">
        <f t="shared" si="103"/>
        <v>PH.IC.IT.071821.01</v>
      </c>
      <c r="Q1337" s="168" t="str">
        <f t="shared" si="104"/>
        <v>CL.IC.IT.071821.01</v>
      </c>
    </row>
    <row r="1338" spans="1:41" s="167" customFormat="1" ht="15">
      <c r="A1338" s="167" t="s">
        <v>9344</v>
      </c>
      <c r="C1338" s="61" t="s">
        <v>573</v>
      </c>
      <c r="E1338" s="61" t="s">
        <v>208</v>
      </c>
      <c r="F1338" s="167" t="s">
        <v>9007</v>
      </c>
      <c r="G1338" s="167" t="s">
        <v>9111</v>
      </c>
      <c r="H1338" s="62" t="s">
        <v>10705</v>
      </c>
      <c r="I1338" s="167" t="s">
        <v>9112</v>
      </c>
      <c r="J1338" s="63" t="str">
        <f t="shared" si="100"/>
        <v>IC.IT.071822</v>
      </c>
      <c r="K1338" s="61" t="s">
        <v>1702</v>
      </c>
      <c r="L1338" s="167" t="str">
        <f t="shared" si="101"/>
        <v>Neck, left</v>
      </c>
      <c r="M1338" s="168" t="str">
        <f t="shared" si="102"/>
        <v>PI.IC.IT.071822.01</v>
      </c>
      <c r="N1338" s="168"/>
      <c r="O1338" s="168" t="str">
        <f t="shared" si="103"/>
        <v>PH.IC.IT.071822.01</v>
      </c>
      <c r="Q1338" s="168" t="str">
        <f t="shared" si="104"/>
        <v>CL.IC.IT.071822.01</v>
      </c>
    </row>
    <row r="1339" spans="1:41" s="167" customFormat="1" ht="15">
      <c r="A1339" s="167" t="s">
        <v>9344</v>
      </c>
      <c r="C1339" s="61" t="s">
        <v>573</v>
      </c>
      <c r="E1339" s="61" t="s">
        <v>208</v>
      </c>
      <c r="F1339" s="167" t="s">
        <v>9007</v>
      </c>
      <c r="G1339" s="167" t="s">
        <v>9113</v>
      </c>
      <c r="H1339" s="62" t="s">
        <v>10706</v>
      </c>
      <c r="I1339" s="167" t="s">
        <v>9113</v>
      </c>
      <c r="J1339" s="63" t="str">
        <f t="shared" si="100"/>
        <v>IC.IT.071823</v>
      </c>
      <c r="K1339" s="61" t="s">
        <v>1702</v>
      </c>
      <c r="L1339" s="167" t="str">
        <f t="shared" si="101"/>
        <v>Neck</v>
      </c>
      <c r="M1339" s="168" t="str">
        <f t="shared" si="102"/>
        <v>PI.IC.IT.071823.01</v>
      </c>
      <c r="N1339" s="168"/>
      <c r="O1339" s="168" t="str">
        <f t="shared" si="103"/>
        <v>PH.IC.IT.071823.01</v>
      </c>
      <c r="Q1339" s="168" t="str">
        <f t="shared" si="104"/>
        <v>CL.IC.IT.071823.01</v>
      </c>
    </row>
    <row r="1340" spans="1:41" s="167" customFormat="1" ht="15">
      <c r="A1340" s="167" t="s">
        <v>9344</v>
      </c>
      <c r="C1340" s="61" t="s">
        <v>573</v>
      </c>
      <c r="E1340" s="61" t="s">
        <v>208</v>
      </c>
      <c r="F1340" s="167" t="s">
        <v>9007</v>
      </c>
      <c r="G1340" s="167" t="s">
        <v>9114</v>
      </c>
      <c r="H1340" s="62" t="s">
        <v>10707</v>
      </c>
      <c r="I1340" s="167" t="s">
        <v>9115</v>
      </c>
      <c r="J1340" s="63" t="str">
        <f t="shared" si="100"/>
        <v>IC.IT.071824</v>
      </c>
      <c r="K1340" s="61" t="s">
        <v>1702</v>
      </c>
      <c r="L1340" s="167" t="str">
        <f t="shared" si="101"/>
        <v>Tracheostomy site</v>
      </c>
      <c r="M1340" s="168" t="str">
        <f t="shared" si="102"/>
        <v>PI.IC.IT.071824.01</v>
      </c>
      <c r="N1340" s="168"/>
      <c r="O1340" s="168" t="str">
        <f t="shared" si="103"/>
        <v>PH.IC.IT.071824.01</v>
      </c>
      <c r="Q1340" s="168" t="str">
        <f t="shared" si="104"/>
        <v>CL.IC.IT.071824.01</v>
      </c>
    </row>
    <row r="1341" spans="1:41" s="167" customFormat="1" ht="15">
      <c r="A1341" s="167" t="s">
        <v>9344</v>
      </c>
      <c r="C1341" s="61" t="s">
        <v>573</v>
      </c>
      <c r="E1341" s="61" t="s">
        <v>208</v>
      </c>
      <c r="F1341" s="167" t="s">
        <v>9007</v>
      </c>
      <c r="G1341" s="167" t="s">
        <v>9116</v>
      </c>
      <c r="H1341" s="62" t="s">
        <v>10708</v>
      </c>
      <c r="I1341" s="167" t="s">
        <v>9116</v>
      </c>
      <c r="J1341" s="63" t="str">
        <f t="shared" si="100"/>
        <v>IC.IT.071825</v>
      </c>
      <c r="K1341" s="61" t="s">
        <v>1702</v>
      </c>
      <c r="L1341" s="167" t="str">
        <f t="shared" si="101"/>
        <v>Chin</v>
      </c>
      <c r="M1341" s="168" t="str">
        <f t="shared" si="102"/>
        <v>PI.IC.IT.071825.01</v>
      </c>
      <c r="N1341" s="168"/>
      <c r="O1341" s="168" t="str">
        <f t="shared" si="103"/>
        <v>PH.IC.IT.071825.01</v>
      </c>
      <c r="Q1341" s="168" t="str">
        <f t="shared" si="104"/>
        <v>CL.IC.IT.071825.01</v>
      </c>
    </row>
    <row r="1342" spans="1:41" s="167" customFormat="1" ht="15">
      <c r="A1342" s="167" t="s">
        <v>9344</v>
      </c>
      <c r="C1342" s="61" t="s">
        <v>12225</v>
      </c>
      <c r="E1342" s="61" t="s">
        <v>12602</v>
      </c>
      <c r="F1342" s="167" t="s">
        <v>9007</v>
      </c>
      <c r="G1342" s="167" t="s">
        <v>14485</v>
      </c>
      <c r="H1342" s="61" t="s">
        <v>10709</v>
      </c>
      <c r="I1342" s="167" t="s">
        <v>14485</v>
      </c>
      <c r="J1342" s="63" t="str">
        <f t="shared" si="100"/>
        <v>IC.IT.071826</v>
      </c>
      <c r="K1342" s="61" t="s">
        <v>12175</v>
      </c>
      <c r="L1342" s="167" t="str">
        <f t="shared" si="101"/>
        <v>Throat</v>
      </c>
      <c r="M1342" s="168" t="str">
        <f t="shared" si="102"/>
        <v>PI.IC.IT.071826.01</v>
      </c>
      <c r="N1342" s="168"/>
      <c r="O1342" s="168" t="str">
        <f t="shared" si="103"/>
        <v>PH.IC.IT.071826.01</v>
      </c>
      <c r="Q1342" s="168" t="str">
        <f t="shared" si="104"/>
        <v>CL.IC.IT.071826.01</v>
      </c>
      <c r="AN1342" s="167" t="s">
        <v>12773</v>
      </c>
      <c r="AO1342" s="167">
        <v>1346</v>
      </c>
    </row>
    <row r="1343" spans="1:41" s="167" customFormat="1" ht="15">
      <c r="A1343" s="167" t="s">
        <v>9344</v>
      </c>
      <c r="C1343" s="61" t="s">
        <v>573</v>
      </c>
      <c r="D1343" s="167" t="s">
        <v>9008</v>
      </c>
      <c r="E1343" s="61" t="s">
        <v>12604</v>
      </c>
      <c r="F1343" s="167" t="s">
        <v>8885</v>
      </c>
      <c r="G1343" s="167" t="s">
        <v>9365</v>
      </c>
      <c r="H1343" s="62" t="s">
        <v>1702</v>
      </c>
      <c r="I1343" s="167" t="s">
        <v>9238</v>
      </c>
      <c r="J1343" s="63" t="str">
        <f t="shared" si="100"/>
        <v>IC.IT.071901</v>
      </c>
      <c r="K1343" s="61" t="s">
        <v>1702</v>
      </c>
      <c r="L1343" s="167" t="str">
        <f t="shared" si="101"/>
        <v>Hip, right</v>
      </c>
      <c r="M1343" s="168" t="str">
        <f t="shared" si="102"/>
        <v>PI.IC.IT.071901.01</v>
      </c>
      <c r="N1343" s="168"/>
      <c r="O1343" s="168" t="str">
        <f t="shared" si="103"/>
        <v>PH.IC.IT.071901.01</v>
      </c>
      <c r="Q1343" s="168" t="str">
        <f t="shared" si="104"/>
        <v>CL.IC.IT.071901.01</v>
      </c>
    </row>
    <row r="1344" spans="1:41" s="167" customFormat="1" ht="15">
      <c r="A1344" s="167" t="s">
        <v>9344</v>
      </c>
      <c r="C1344" s="61" t="s">
        <v>573</v>
      </c>
      <c r="D1344" s="167" t="s">
        <v>12452</v>
      </c>
      <c r="E1344" s="61" t="s">
        <v>12604</v>
      </c>
      <c r="F1344" s="167" t="s">
        <v>8885</v>
      </c>
      <c r="G1344" s="167" t="s">
        <v>9239</v>
      </c>
      <c r="H1344" s="62" t="s">
        <v>1863</v>
      </c>
      <c r="I1344" s="167" t="s">
        <v>9488</v>
      </c>
      <c r="J1344" s="63" t="str">
        <f t="shared" si="100"/>
        <v>IC.IT.071902</v>
      </c>
      <c r="K1344" s="61" t="s">
        <v>12175</v>
      </c>
      <c r="L1344" s="167" t="str">
        <f t="shared" si="101"/>
        <v>Hip, left</v>
      </c>
      <c r="M1344" s="168" t="str">
        <f t="shared" si="102"/>
        <v>PI.IC.IT.071902.01</v>
      </c>
      <c r="N1344" s="168"/>
      <c r="O1344" s="168" t="str">
        <f t="shared" si="103"/>
        <v>PH.IC.IT.071902.01</v>
      </c>
      <c r="Q1344" s="168" t="str">
        <f t="shared" si="104"/>
        <v>CL.IC.IT.071902.01</v>
      </c>
    </row>
    <row r="1345" spans="1:17" s="167" customFormat="1" ht="15">
      <c r="A1345" s="167" t="s">
        <v>9344</v>
      </c>
      <c r="C1345" s="61" t="s">
        <v>573</v>
      </c>
      <c r="E1345" s="61" t="s">
        <v>12604</v>
      </c>
      <c r="F1345" s="167" t="s">
        <v>8885</v>
      </c>
      <c r="G1345" s="167" t="s">
        <v>9489</v>
      </c>
      <c r="H1345" s="62" t="s">
        <v>12032</v>
      </c>
      <c r="I1345" s="167" t="s">
        <v>9490</v>
      </c>
      <c r="J1345" s="63" t="str">
        <f t="shared" si="100"/>
        <v>IC.IT.071903</v>
      </c>
      <c r="K1345" s="61" t="s">
        <v>12175</v>
      </c>
      <c r="L1345" s="167" t="str">
        <f t="shared" si="101"/>
        <v>Groin, right</v>
      </c>
      <c r="M1345" s="168" t="str">
        <f t="shared" si="102"/>
        <v>PI.IC.IT.071903.01</v>
      </c>
      <c r="N1345" s="168"/>
      <c r="O1345" s="168" t="str">
        <f t="shared" si="103"/>
        <v>PH.IC.IT.071903.01</v>
      </c>
      <c r="Q1345" s="168" t="str">
        <f t="shared" si="104"/>
        <v>CL.IC.IT.071903.01</v>
      </c>
    </row>
    <row r="1346" spans="1:17" s="167" customFormat="1" ht="15">
      <c r="A1346" s="167" t="s">
        <v>9344</v>
      </c>
      <c r="C1346" s="61" t="s">
        <v>573</v>
      </c>
      <c r="E1346" s="61" t="s">
        <v>217</v>
      </c>
      <c r="F1346" s="167" t="s">
        <v>8885</v>
      </c>
      <c r="G1346" s="167" t="s">
        <v>9491</v>
      </c>
      <c r="H1346" s="62" t="s">
        <v>12028</v>
      </c>
      <c r="I1346" s="167" t="s">
        <v>9492</v>
      </c>
      <c r="J1346" s="63" t="str">
        <f t="shared" ref="J1346:J1409" si="105">CONCATENATE("IC.IT.",C1346,E1346,H1346)</f>
        <v>IC.IT.071904</v>
      </c>
      <c r="K1346" s="61" t="s">
        <v>1702</v>
      </c>
      <c r="L1346" s="167" t="str">
        <f t="shared" ref="L1346:L1409" si="106">G1346</f>
        <v>Groin, left</v>
      </c>
      <c r="M1346" s="168" t="str">
        <f t="shared" ref="M1346:M1409" si="107">CONCATENATE("PI.",J1346,".",K1346)</f>
        <v>PI.IC.IT.071904.01</v>
      </c>
      <c r="N1346" s="168"/>
      <c r="O1346" s="168" t="str">
        <f t="shared" ref="O1346:O1409" si="108">CONCATENATE("PH.",J1346,".",K1346)</f>
        <v>PH.IC.IT.071904.01</v>
      </c>
      <c r="Q1346" s="168" t="str">
        <f t="shared" ref="Q1346:Q1409" si="109">CONCATENATE("CL.",J1346,".",K1346)</f>
        <v>CL.IC.IT.071904.01</v>
      </c>
    </row>
    <row r="1347" spans="1:17" s="167" customFormat="1" ht="15">
      <c r="A1347" s="167" t="s">
        <v>9344</v>
      </c>
      <c r="C1347" s="61" t="s">
        <v>573</v>
      </c>
      <c r="E1347" s="61" t="s">
        <v>217</v>
      </c>
      <c r="F1347" s="167" t="s">
        <v>8885</v>
      </c>
      <c r="G1347" s="167" t="s">
        <v>9493</v>
      </c>
      <c r="H1347" s="62" t="s">
        <v>12210</v>
      </c>
      <c r="I1347" s="167" t="s">
        <v>9493</v>
      </c>
      <c r="J1347" s="63" t="str">
        <f t="shared" si="105"/>
        <v>IC.IT.071905</v>
      </c>
      <c r="K1347" s="61" t="s">
        <v>1702</v>
      </c>
      <c r="L1347" s="167" t="str">
        <f t="shared" si="106"/>
        <v>Penis</v>
      </c>
      <c r="M1347" s="168" t="str">
        <f t="shared" si="107"/>
        <v>PI.IC.IT.071905.01</v>
      </c>
      <c r="N1347" s="168"/>
      <c r="O1347" s="168" t="str">
        <f t="shared" si="108"/>
        <v>PH.IC.IT.071905.01</v>
      </c>
      <c r="Q1347" s="168" t="str">
        <f t="shared" si="109"/>
        <v>CL.IC.IT.071905.01</v>
      </c>
    </row>
    <row r="1348" spans="1:17" s="167" customFormat="1" ht="15">
      <c r="A1348" s="167" t="s">
        <v>9344</v>
      </c>
      <c r="C1348" s="61" t="s">
        <v>573</v>
      </c>
      <c r="E1348" s="61" t="s">
        <v>217</v>
      </c>
      <c r="F1348" s="167" t="s">
        <v>8885</v>
      </c>
      <c r="G1348" s="167" t="s">
        <v>9494</v>
      </c>
      <c r="H1348" s="62" t="s">
        <v>12212</v>
      </c>
      <c r="I1348" s="167" t="s">
        <v>9494</v>
      </c>
      <c r="J1348" s="63" t="str">
        <f t="shared" si="105"/>
        <v>IC.IT.071906</v>
      </c>
      <c r="K1348" s="61" t="s">
        <v>1702</v>
      </c>
      <c r="L1348" s="167" t="str">
        <f t="shared" si="106"/>
        <v>Labia</v>
      </c>
      <c r="M1348" s="168" t="str">
        <f t="shared" si="107"/>
        <v>PI.IC.IT.071906.01</v>
      </c>
      <c r="N1348" s="168"/>
      <c r="O1348" s="168" t="str">
        <f t="shared" si="108"/>
        <v>PH.IC.IT.071906.01</v>
      </c>
      <c r="Q1348" s="168" t="str">
        <f t="shared" si="109"/>
        <v>CL.IC.IT.071906.01</v>
      </c>
    </row>
    <row r="1349" spans="1:17" s="167" customFormat="1" ht="15">
      <c r="A1349" s="167" t="s">
        <v>9344</v>
      </c>
      <c r="C1349" s="61" t="s">
        <v>573</v>
      </c>
      <c r="E1349" s="61" t="s">
        <v>217</v>
      </c>
      <c r="F1349" s="167" t="s">
        <v>8885</v>
      </c>
      <c r="G1349" s="167" t="s">
        <v>9495</v>
      </c>
      <c r="H1349" s="62" t="s">
        <v>12225</v>
      </c>
      <c r="I1349" s="167" t="s">
        <v>9495</v>
      </c>
      <c r="J1349" s="63" t="str">
        <f t="shared" si="105"/>
        <v>IC.IT.071907</v>
      </c>
      <c r="K1349" s="61" t="s">
        <v>1702</v>
      </c>
      <c r="L1349" s="167" t="str">
        <f t="shared" si="106"/>
        <v>Perineum</v>
      </c>
      <c r="M1349" s="168" t="str">
        <f t="shared" si="107"/>
        <v>PI.IC.IT.071907.01</v>
      </c>
      <c r="N1349" s="168"/>
      <c r="O1349" s="168" t="str">
        <f t="shared" si="108"/>
        <v>PH.IC.IT.071907.01</v>
      </c>
      <c r="Q1349" s="168" t="str">
        <f t="shared" si="109"/>
        <v>CL.IC.IT.071907.01</v>
      </c>
    </row>
    <row r="1350" spans="1:17" s="167" customFormat="1" ht="15">
      <c r="A1350" s="167" t="s">
        <v>9344</v>
      </c>
      <c r="C1350" s="61" t="s">
        <v>573</v>
      </c>
      <c r="E1350" s="61" t="s">
        <v>217</v>
      </c>
      <c r="F1350" s="167" t="s">
        <v>8885</v>
      </c>
      <c r="G1350" s="167" t="s">
        <v>9496</v>
      </c>
      <c r="H1350" s="62" t="s">
        <v>11638</v>
      </c>
      <c r="I1350" s="167" t="s">
        <v>9497</v>
      </c>
      <c r="J1350" s="63" t="str">
        <f t="shared" si="105"/>
        <v>IC.IT.071908</v>
      </c>
      <c r="K1350" s="61" t="s">
        <v>1702</v>
      </c>
      <c r="L1350" s="167" t="str">
        <f t="shared" si="106"/>
        <v>Buttock, right</v>
      </c>
      <c r="M1350" s="168" t="str">
        <f t="shared" si="107"/>
        <v>PI.IC.IT.071908.01</v>
      </c>
      <c r="N1350" s="168"/>
      <c r="O1350" s="168" t="str">
        <f t="shared" si="108"/>
        <v>PH.IC.IT.071908.01</v>
      </c>
      <c r="Q1350" s="168" t="str">
        <f t="shared" si="109"/>
        <v>CL.IC.IT.071908.01</v>
      </c>
    </row>
    <row r="1351" spans="1:17" s="167" customFormat="1" ht="15">
      <c r="A1351" s="167" t="s">
        <v>9344</v>
      </c>
      <c r="C1351" s="61" t="s">
        <v>573</v>
      </c>
      <c r="E1351" s="61" t="s">
        <v>217</v>
      </c>
      <c r="F1351" s="167" t="s">
        <v>8885</v>
      </c>
      <c r="G1351" s="167" t="s">
        <v>9498</v>
      </c>
      <c r="H1351" s="62" t="s">
        <v>11639</v>
      </c>
      <c r="I1351" s="167" t="s">
        <v>9499</v>
      </c>
      <c r="J1351" s="63" t="str">
        <f t="shared" si="105"/>
        <v>IC.IT.071909</v>
      </c>
      <c r="K1351" s="61" t="s">
        <v>1702</v>
      </c>
      <c r="L1351" s="167" t="str">
        <f t="shared" si="106"/>
        <v>Buttocks, left</v>
      </c>
      <c r="M1351" s="168" t="str">
        <f t="shared" si="107"/>
        <v>PI.IC.IT.071909.01</v>
      </c>
      <c r="N1351" s="168"/>
      <c r="O1351" s="168" t="str">
        <f t="shared" si="108"/>
        <v>PH.IC.IT.071909.01</v>
      </c>
      <c r="Q1351" s="168" t="str">
        <f t="shared" si="109"/>
        <v>CL.IC.IT.071909.01</v>
      </c>
    </row>
    <row r="1352" spans="1:17" s="167" customFormat="1" ht="15">
      <c r="A1352" s="167" t="s">
        <v>9344</v>
      </c>
      <c r="C1352" s="61" t="s">
        <v>573</v>
      </c>
      <c r="E1352" s="61" t="s">
        <v>217</v>
      </c>
      <c r="F1352" s="167" t="s">
        <v>8885</v>
      </c>
      <c r="G1352" s="167" t="s">
        <v>9500</v>
      </c>
      <c r="H1352" s="62" t="s">
        <v>11829</v>
      </c>
      <c r="I1352" s="167" t="s">
        <v>9500</v>
      </c>
      <c r="J1352" s="63" t="str">
        <f t="shared" si="105"/>
        <v>IC.IT.071910</v>
      </c>
      <c r="K1352" s="61" t="s">
        <v>1702</v>
      </c>
      <c r="L1352" s="167" t="str">
        <f t="shared" si="106"/>
        <v>Rectum</v>
      </c>
      <c r="M1352" s="168" t="str">
        <f t="shared" si="107"/>
        <v>PI.IC.IT.071910.01</v>
      </c>
      <c r="N1352" s="168"/>
      <c r="O1352" s="168" t="str">
        <f t="shared" si="108"/>
        <v>PH.IC.IT.071910.01</v>
      </c>
      <c r="Q1352" s="168" t="str">
        <f t="shared" si="109"/>
        <v>CL.IC.IT.071910.01</v>
      </c>
    </row>
    <row r="1353" spans="1:17" s="167" customFormat="1" ht="15">
      <c r="A1353" s="167" t="s">
        <v>9344</v>
      </c>
      <c r="C1353" s="61" t="s">
        <v>573</v>
      </c>
      <c r="E1353" s="61" t="s">
        <v>217</v>
      </c>
      <c r="F1353" s="167" t="s">
        <v>8885</v>
      </c>
      <c r="G1353" s="167" t="s">
        <v>9501</v>
      </c>
      <c r="H1353" s="62" t="s">
        <v>12100</v>
      </c>
      <c r="I1353" s="167" t="s">
        <v>9501</v>
      </c>
      <c r="J1353" s="63" t="str">
        <f t="shared" si="105"/>
        <v>IC.IT.071912</v>
      </c>
      <c r="K1353" s="61" t="s">
        <v>1702</v>
      </c>
      <c r="L1353" s="167" t="str">
        <f t="shared" si="106"/>
        <v>Sacrum</v>
      </c>
      <c r="M1353" s="168" t="str">
        <f t="shared" si="107"/>
        <v>PI.IC.IT.071912.01</v>
      </c>
      <c r="N1353" s="168"/>
      <c r="O1353" s="168" t="str">
        <f t="shared" si="108"/>
        <v>PH.IC.IT.071912.01</v>
      </c>
      <c r="Q1353" s="168" t="str">
        <f t="shared" si="109"/>
        <v>CL.IC.IT.071912.01</v>
      </c>
    </row>
    <row r="1354" spans="1:17" s="167" customFormat="1" ht="15">
      <c r="A1354" s="167" t="s">
        <v>9344</v>
      </c>
      <c r="C1354" s="61" t="s">
        <v>573</v>
      </c>
      <c r="E1354" s="61" t="s">
        <v>217</v>
      </c>
      <c r="F1354" s="167" t="s">
        <v>8885</v>
      </c>
      <c r="G1354" s="167" t="s">
        <v>9502</v>
      </c>
      <c r="H1354" s="62" t="s">
        <v>12101</v>
      </c>
      <c r="I1354" s="167" t="s">
        <v>9502</v>
      </c>
      <c r="J1354" s="63" t="str">
        <f t="shared" si="105"/>
        <v>IC.IT.071913</v>
      </c>
      <c r="K1354" s="61" t="s">
        <v>1702</v>
      </c>
      <c r="L1354" s="167" t="str">
        <f t="shared" si="106"/>
        <v>Coccyx</v>
      </c>
      <c r="M1354" s="168" t="str">
        <f t="shared" si="107"/>
        <v>PI.IC.IT.071913.01</v>
      </c>
      <c r="N1354" s="168"/>
      <c r="O1354" s="168" t="str">
        <f t="shared" si="108"/>
        <v>PH.IC.IT.071913.01</v>
      </c>
      <c r="Q1354" s="168" t="str">
        <f t="shared" si="109"/>
        <v>CL.IC.IT.071913.01</v>
      </c>
    </row>
    <row r="1355" spans="1:17" s="167" customFormat="1" ht="15">
      <c r="A1355" s="167" t="s">
        <v>9344</v>
      </c>
      <c r="C1355" s="61" t="s">
        <v>573</v>
      </c>
      <c r="E1355" s="61" t="s">
        <v>217</v>
      </c>
      <c r="F1355" s="167" t="s">
        <v>8885</v>
      </c>
      <c r="G1355" s="167" t="s">
        <v>9503</v>
      </c>
      <c r="H1355" s="62" t="s">
        <v>12102</v>
      </c>
      <c r="I1355" s="167" t="s">
        <v>9503</v>
      </c>
      <c r="J1355" s="63" t="str">
        <f t="shared" si="105"/>
        <v>IC.IT.071914</v>
      </c>
      <c r="K1355" s="61" t="s">
        <v>1702</v>
      </c>
      <c r="L1355" s="167" t="str">
        <f t="shared" si="106"/>
        <v>Scrotum</v>
      </c>
      <c r="M1355" s="168" t="str">
        <f t="shared" si="107"/>
        <v>PI.IC.IT.071914.01</v>
      </c>
      <c r="N1355" s="168"/>
      <c r="O1355" s="168" t="str">
        <f t="shared" si="108"/>
        <v>PH.IC.IT.071914.01</v>
      </c>
      <c r="Q1355" s="168" t="str">
        <f t="shared" si="109"/>
        <v>CL.IC.IT.071914.01</v>
      </c>
    </row>
    <row r="1356" spans="1:17" s="167" customFormat="1" ht="15">
      <c r="A1356" s="167" t="s">
        <v>9344</v>
      </c>
      <c r="C1356" s="61" t="s">
        <v>573</v>
      </c>
      <c r="D1356" s="167" t="s">
        <v>8886</v>
      </c>
      <c r="E1356" s="61" t="s">
        <v>1000</v>
      </c>
      <c r="F1356" s="167" t="s">
        <v>9148</v>
      </c>
      <c r="G1356" s="167" t="s">
        <v>9649</v>
      </c>
      <c r="H1356" s="62" t="s">
        <v>1702</v>
      </c>
      <c r="I1356" s="167" t="s">
        <v>9650</v>
      </c>
      <c r="J1356" s="63" t="str">
        <f t="shared" si="105"/>
        <v>IC.IT.072001</v>
      </c>
      <c r="K1356" s="61" t="s">
        <v>1702</v>
      </c>
      <c r="L1356" s="167" t="str">
        <f t="shared" si="106"/>
        <v>Shoulder, right</v>
      </c>
      <c r="M1356" s="168" t="str">
        <f t="shared" si="107"/>
        <v>PI.IC.IT.072001.01</v>
      </c>
      <c r="N1356" s="168"/>
      <c r="O1356" s="168" t="str">
        <f t="shared" si="108"/>
        <v>PH.IC.IT.072001.01</v>
      </c>
      <c r="Q1356" s="168" t="str">
        <f t="shared" si="109"/>
        <v>CL.IC.IT.072001.01</v>
      </c>
    </row>
    <row r="1357" spans="1:17" s="167" customFormat="1" ht="15">
      <c r="A1357" s="167" t="s">
        <v>9344</v>
      </c>
      <c r="C1357" s="61" t="s">
        <v>573</v>
      </c>
      <c r="E1357" s="61" t="s">
        <v>1000</v>
      </c>
      <c r="F1357" s="167" t="s">
        <v>9148</v>
      </c>
      <c r="G1357" s="167" t="s">
        <v>9651</v>
      </c>
      <c r="H1357" s="62" t="s">
        <v>12182</v>
      </c>
      <c r="I1357" s="167" t="s">
        <v>9505</v>
      </c>
      <c r="J1357" s="63" t="str">
        <f t="shared" si="105"/>
        <v>IC.IT.072002</v>
      </c>
      <c r="K1357" s="61" t="s">
        <v>1702</v>
      </c>
      <c r="L1357" s="167" t="str">
        <f t="shared" si="106"/>
        <v>Shoulder, left</v>
      </c>
      <c r="M1357" s="168" t="str">
        <f t="shared" si="107"/>
        <v>PI.IC.IT.072002.01</v>
      </c>
      <c r="N1357" s="168"/>
      <c r="O1357" s="168" t="str">
        <f t="shared" si="108"/>
        <v>PH.IC.IT.072002.01</v>
      </c>
      <c r="Q1357" s="168" t="str">
        <f t="shared" si="109"/>
        <v>CL.IC.IT.072002.01</v>
      </c>
    </row>
    <row r="1358" spans="1:17" s="167" customFormat="1" ht="15">
      <c r="A1358" s="167" t="s">
        <v>9344</v>
      </c>
      <c r="C1358" s="61" t="s">
        <v>573</v>
      </c>
      <c r="E1358" s="61" t="s">
        <v>1000</v>
      </c>
      <c r="F1358" s="167" t="s">
        <v>9148</v>
      </c>
      <c r="G1358" s="167" t="s">
        <v>9506</v>
      </c>
      <c r="H1358" s="62" t="s">
        <v>12032</v>
      </c>
      <c r="I1358" s="167" t="s">
        <v>9376</v>
      </c>
      <c r="J1358" s="63" t="str">
        <f t="shared" si="105"/>
        <v>IC.IT.072003</v>
      </c>
      <c r="K1358" s="61" t="s">
        <v>1702</v>
      </c>
      <c r="L1358" s="167" t="str">
        <f t="shared" si="106"/>
        <v>Clavicle, right</v>
      </c>
      <c r="M1358" s="168" t="str">
        <f t="shared" si="107"/>
        <v>PI.IC.IT.072003.01</v>
      </c>
      <c r="N1358" s="168"/>
      <c r="O1358" s="168" t="str">
        <f t="shared" si="108"/>
        <v>PH.IC.IT.072003.01</v>
      </c>
      <c r="Q1358" s="168" t="str">
        <f t="shared" si="109"/>
        <v>CL.IC.IT.072003.01</v>
      </c>
    </row>
    <row r="1359" spans="1:17" s="167" customFormat="1" ht="15">
      <c r="A1359" s="167" t="s">
        <v>9344</v>
      </c>
      <c r="C1359" s="61" t="s">
        <v>573</v>
      </c>
      <c r="E1359" s="61" t="s">
        <v>1000</v>
      </c>
      <c r="F1359" s="167" t="s">
        <v>9148</v>
      </c>
      <c r="G1359" s="167" t="s">
        <v>9377</v>
      </c>
      <c r="H1359" s="62" t="s">
        <v>12028</v>
      </c>
      <c r="I1359" s="167" t="s">
        <v>9378</v>
      </c>
      <c r="J1359" s="63" t="str">
        <f t="shared" si="105"/>
        <v>IC.IT.072004</v>
      </c>
      <c r="K1359" s="61" t="s">
        <v>1702</v>
      </c>
      <c r="L1359" s="167" t="str">
        <f t="shared" si="106"/>
        <v>Clavicle, left</v>
      </c>
      <c r="M1359" s="168" t="str">
        <f t="shared" si="107"/>
        <v>PI.IC.IT.072004.01</v>
      </c>
      <c r="N1359" s="168"/>
      <c r="O1359" s="168" t="str">
        <f t="shared" si="108"/>
        <v>PH.IC.IT.072004.01</v>
      </c>
      <c r="Q1359" s="168" t="str">
        <f t="shared" si="109"/>
        <v>CL.IC.IT.072004.01</v>
      </c>
    </row>
    <row r="1360" spans="1:17" s="167" customFormat="1" ht="15">
      <c r="A1360" s="167" t="s">
        <v>9344</v>
      </c>
      <c r="C1360" s="61" t="s">
        <v>573</v>
      </c>
      <c r="E1360" s="61" t="s">
        <v>1000</v>
      </c>
      <c r="F1360" s="167" t="s">
        <v>9148</v>
      </c>
      <c r="G1360" s="167" t="s">
        <v>9380</v>
      </c>
      <c r="H1360" s="62" t="s">
        <v>12210</v>
      </c>
      <c r="I1360" s="167" t="s">
        <v>9381</v>
      </c>
      <c r="J1360" s="63" t="str">
        <f t="shared" si="105"/>
        <v>IC.IT.072005</v>
      </c>
      <c r="K1360" s="61" t="s">
        <v>1702</v>
      </c>
      <c r="L1360" s="167" t="str">
        <f t="shared" si="106"/>
        <v>Breast, right</v>
      </c>
      <c r="M1360" s="168" t="str">
        <f t="shared" si="107"/>
        <v>PI.IC.IT.072005.01</v>
      </c>
      <c r="N1360" s="168"/>
      <c r="O1360" s="168" t="str">
        <f t="shared" si="108"/>
        <v>PH.IC.IT.072005.01</v>
      </c>
      <c r="Q1360" s="168" t="str">
        <f t="shared" si="109"/>
        <v>CL.IC.IT.072005.01</v>
      </c>
    </row>
    <row r="1361" spans="1:27" s="167" customFormat="1" ht="15">
      <c r="A1361" s="167" t="s">
        <v>9344</v>
      </c>
      <c r="C1361" s="61" t="s">
        <v>573</v>
      </c>
      <c r="E1361" s="61" t="s">
        <v>1000</v>
      </c>
      <c r="F1361" s="167" t="s">
        <v>9148</v>
      </c>
      <c r="G1361" s="167" t="s">
        <v>9262</v>
      </c>
      <c r="H1361" s="62" t="s">
        <v>12212</v>
      </c>
      <c r="I1361" s="167" t="s">
        <v>9513</v>
      </c>
      <c r="J1361" s="63" t="str">
        <f t="shared" si="105"/>
        <v>IC.IT.072006</v>
      </c>
      <c r="K1361" s="61" t="s">
        <v>1702</v>
      </c>
      <c r="L1361" s="167" t="str">
        <f t="shared" si="106"/>
        <v>Breast, left</v>
      </c>
      <c r="M1361" s="168" t="str">
        <f t="shared" si="107"/>
        <v>PI.IC.IT.072006.01</v>
      </c>
      <c r="N1361" s="168"/>
      <c r="O1361" s="168" t="str">
        <f t="shared" si="108"/>
        <v>PH.IC.IT.072006.01</v>
      </c>
      <c r="Q1361" s="168" t="str">
        <f t="shared" si="109"/>
        <v>CL.IC.IT.072006.01</v>
      </c>
    </row>
    <row r="1362" spans="1:27" s="167" customFormat="1" ht="15">
      <c r="A1362" s="167" t="s">
        <v>9344</v>
      </c>
      <c r="C1362" s="61" t="s">
        <v>573</v>
      </c>
      <c r="E1362" s="61" t="s">
        <v>1000</v>
      </c>
      <c r="F1362" s="167" t="s">
        <v>9148</v>
      </c>
      <c r="G1362" s="167" t="s">
        <v>9382</v>
      </c>
      <c r="H1362" s="62" t="s">
        <v>12225</v>
      </c>
      <c r="I1362" s="167" t="s">
        <v>9382</v>
      </c>
      <c r="J1362" s="63" t="str">
        <f t="shared" si="105"/>
        <v>IC.IT.072007</v>
      </c>
      <c r="K1362" s="61" t="s">
        <v>1702</v>
      </c>
      <c r="L1362" s="167" t="str">
        <f t="shared" si="106"/>
        <v>Sternum</v>
      </c>
      <c r="M1362" s="168" t="str">
        <f t="shared" si="107"/>
        <v>PI.IC.IT.072007.01</v>
      </c>
      <c r="N1362" s="168"/>
      <c r="O1362" s="168" t="str">
        <f t="shared" si="108"/>
        <v>PH.IC.IT.072007.01</v>
      </c>
      <c r="Q1362" s="168" t="str">
        <f t="shared" si="109"/>
        <v>CL.IC.IT.072007.01</v>
      </c>
    </row>
    <row r="1363" spans="1:27" s="167" customFormat="1" ht="15">
      <c r="A1363" s="167" t="s">
        <v>9344</v>
      </c>
      <c r="C1363" s="61" t="s">
        <v>573</v>
      </c>
      <c r="E1363" s="61" t="s">
        <v>1000</v>
      </c>
      <c r="F1363" s="167" t="s">
        <v>9148</v>
      </c>
      <c r="G1363" s="167" t="s">
        <v>8947</v>
      </c>
      <c r="H1363" s="62" t="s">
        <v>11638</v>
      </c>
      <c r="I1363" s="167" t="s">
        <v>8948</v>
      </c>
      <c r="J1363" s="63" t="str">
        <f t="shared" si="105"/>
        <v>IC.IT.072008</v>
      </c>
      <c r="K1363" s="61" t="s">
        <v>12175</v>
      </c>
      <c r="L1363" s="167" t="str">
        <f t="shared" si="106"/>
        <v>Chest, right</v>
      </c>
      <c r="M1363" s="168" t="str">
        <f t="shared" si="107"/>
        <v>PI.IC.IT.072008.01</v>
      </c>
      <c r="N1363" s="168"/>
      <c r="O1363" s="168" t="str">
        <f t="shared" si="108"/>
        <v>PH.IC.IT.072008.01</v>
      </c>
      <c r="Q1363" s="168" t="str">
        <f t="shared" si="109"/>
        <v>CL.IC.IT.072008.01</v>
      </c>
    </row>
    <row r="1364" spans="1:27" s="167" customFormat="1" ht="15">
      <c r="A1364" s="167" t="s">
        <v>9344</v>
      </c>
      <c r="C1364" s="61" t="s">
        <v>573</v>
      </c>
      <c r="E1364" s="61" t="s">
        <v>1000</v>
      </c>
      <c r="F1364" s="167" t="s">
        <v>9148</v>
      </c>
      <c r="G1364" s="167" t="s">
        <v>8949</v>
      </c>
      <c r="H1364" s="62" t="s">
        <v>11639</v>
      </c>
      <c r="I1364" s="167" t="s">
        <v>8950</v>
      </c>
      <c r="J1364" s="63" t="str">
        <f t="shared" si="105"/>
        <v>IC.IT.072009</v>
      </c>
      <c r="K1364" s="61" t="s">
        <v>12175</v>
      </c>
      <c r="L1364" s="167" t="str">
        <f t="shared" si="106"/>
        <v>Chest, left</v>
      </c>
      <c r="M1364" s="168" t="str">
        <f t="shared" si="107"/>
        <v>PI.IC.IT.072009.01</v>
      </c>
      <c r="N1364" s="168"/>
      <c r="O1364" s="168" t="str">
        <f t="shared" si="108"/>
        <v>PH.IC.IT.072009.01</v>
      </c>
      <c r="Q1364" s="168" t="str">
        <f t="shared" si="109"/>
        <v>CL.IC.IT.072009.01</v>
      </c>
    </row>
    <row r="1365" spans="1:27" s="167" customFormat="1" ht="15">
      <c r="A1365" s="167" t="s">
        <v>9344</v>
      </c>
      <c r="C1365" s="61" t="s">
        <v>573</v>
      </c>
      <c r="E1365" s="61" t="s">
        <v>1000</v>
      </c>
      <c r="F1365" s="167" t="s">
        <v>9148</v>
      </c>
      <c r="G1365" s="167" t="s">
        <v>8951</v>
      </c>
      <c r="H1365" s="62" t="s">
        <v>11829</v>
      </c>
      <c r="I1365" s="167" t="s">
        <v>8951</v>
      </c>
      <c r="J1365" s="63" t="str">
        <f t="shared" si="105"/>
        <v>IC.IT.072010</v>
      </c>
      <c r="K1365" s="61" t="s">
        <v>12175</v>
      </c>
      <c r="L1365" s="167" t="str">
        <f t="shared" si="106"/>
        <v>Chest</v>
      </c>
      <c r="M1365" s="168" t="str">
        <f t="shared" si="107"/>
        <v>PI.IC.IT.072010.01</v>
      </c>
      <c r="N1365" s="168"/>
      <c r="O1365" s="168" t="str">
        <f t="shared" si="108"/>
        <v>PH.IC.IT.072010.01</v>
      </c>
      <c r="Q1365" s="168" t="str">
        <f t="shared" si="109"/>
        <v>CL.IC.IT.072010.01</v>
      </c>
    </row>
    <row r="1366" spans="1:27" s="167" customFormat="1" ht="15">
      <c r="A1366" s="167" t="s">
        <v>9344</v>
      </c>
      <c r="C1366" s="61" t="s">
        <v>573</v>
      </c>
      <c r="E1366" s="61" t="s">
        <v>1000</v>
      </c>
      <c r="F1366" s="167" t="s">
        <v>9148</v>
      </c>
      <c r="G1366" s="167" t="s">
        <v>8952</v>
      </c>
      <c r="H1366" s="62" t="s">
        <v>12100</v>
      </c>
      <c r="I1366" s="167" t="s">
        <v>9097</v>
      </c>
      <c r="J1366" s="63" t="str">
        <f t="shared" si="105"/>
        <v>IC.IT.072012</v>
      </c>
      <c r="K1366" s="61" t="s">
        <v>12175</v>
      </c>
      <c r="L1366" s="167" t="str">
        <f t="shared" si="106"/>
        <v>Scapula, right</v>
      </c>
      <c r="M1366" s="168" t="str">
        <f t="shared" si="107"/>
        <v>PI.IC.IT.072012.01</v>
      </c>
      <c r="N1366" s="168"/>
      <c r="O1366" s="168" t="str">
        <f t="shared" si="108"/>
        <v>PH.IC.IT.072012.01</v>
      </c>
      <c r="Q1366" s="168" t="str">
        <f t="shared" si="109"/>
        <v>CL.IC.IT.072012.01</v>
      </c>
    </row>
    <row r="1367" spans="1:27" s="167" customFormat="1" ht="15">
      <c r="A1367" s="167" t="s">
        <v>9344</v>
      </c>
      <c r="C1367" s="61" t="s">
        <v>573</v>
      </c>
      <c r="E1367" s="61" t="s">
        <v>1000</v>
      </c>
      <c r="F1367" s="167" t="s">
        <v>9148</v>
      </c>
      <c r="G1367" s="167" t="s">
        <v>9224</v>
      </c>
      <c r="H1367" s="62" t="s">
        <v>12101</v>
      </c>
      <c r="I1367" s="167" t="s">
        <v>9225</v>
      </c>
      <c r="J1367" s="63" t="str">
        <f t="shared" si="105"/>
        <v>IC.IT.072013</v>
      </c>
      <c r="K1367" s="61" t="s">
        <v>12175</v>
      </c>
      <c r="L1367" s="167" t="str">
        <f t="shared" si="106"/>
        <v>Scapula, left</v>
      </c>
      <c r="M1367" s="168" t="str">
        <f t="shared" si="107"/>
        <v>PI.IC.IT.072013.01</v>
      </c>
      <c r="N1367" s="168"/>
      <c r="O1367" s="168" t="str">
        <f t="shared" si="108"/>
        <v>PH.IC.IT.072013.01</v>
      </c>
      <c r="Q1367" s="168" t="str">
        <f t="shared" si="109"/>
        <v>CL.IC.IT.072013.01</v>
      </c>
    </row>
    <row r="1368" spans="1:27" s="167" customFormat="1" ht="15">
      <c r="A1368" s="167" t="s">
        <v>9344</v>
      </c>
      <c r="C1368" s="61" t="s">
        <v>573</v>
      </c>
      <c r="E1368" s="61" t="s">
        <v>1000</v>
      </c>
      <c r="F1368" s="167" t="s">
        <v>9148</v>
      </c>
      <c r="G1368" s="167" t="s">
        <v>9226</v>
      </c>
      <c r="H1368" s="62" t="s">
        <v>12102</v>
      </c>
      <c r="I1368" s="167" t="s">
        <v>9226</v>
      </c>
      <c r="J1368" s="63" t="str">
        <f t="shared" si="105"/>
        <v>IC.IT.072014</v>
      </c>
      <c r="K1368" s="61" t="s">
        <v>12175</v>
      </c>
      <c r="L1368" s="167" t="str">
        <f t="shared" si="106"/>
        <v>Lumbar</v>
      </c>
      <c r="M1368" s="168" t="str">
        <f t="shared" si="107"/>
        <v>PI.IC.IT.072014.01</v>
      </c>
      <c r="N1368" s="168"/>
      <c r="O1368" s="168" t="str">
        <f t="shared" si="108"/>
        <v>PH.IC.IT.072014.01</v>
      </c>
      <c r="Q1368" s="168" t="str">
        <f t="shared" si="109"/>
        <v>CL.IC.IT.072014.01</v>
      </c>
    </row>
    <row r="1369" spans="1:27" s="167" customFormat="1" ht="15">
      <c r="A1369" s="167" t="s">
        <v>9344</v>
      </c>
      <c r="C1369" s="61" t="s">
        <v>573</v>
      </c>
      <c r="E1369" s="61" t="s">
        <v>1000</v>
      </c>
      <c r="F1369" s="167" t="s">
        <v>9148</v>
      </c>
      <c r="G1369" s="167" t="s">
        <v>9227</v>
      </c>
      <c r="H1369" s="62" t="s">
        <v>11559</v>
      </c>
      <c r="I1369" s="167" t="s">
        <v>9228</v>
      </c>
      <c r="J1369" s="63" t="str">
        <f t="shared" si="105"/>
        <v>IC.IT.072015</v>
      </c>
      <c r="K1369" s="61" t="s">
        <v>12175</v>
      </c>
      <c r="L1369" s="167" t="str">
        <f t="shared" si="106"/>
        <v>Spine:  specify</v>
      </c>
      <c r="M1369" s="168" t="str">
        <f t="shared" si="107"/>
        <v>PI.IC.IT.072015.01</v>
      </c>
      <c r="N1369" s="168"/>
      <c r="O1369" s="168" t="str">
        <f t="shared" si="108"/>
        <v>PH.IC.IT.072015.01</v>
      </c>
      <c r="Q1369" s="168" t="str">
        <f t="shared" si="109"/>
        <v>CL.IC.IT.072015.01</v>
      </c>
    </row>
    <row r="1370" spans="1:27" s="167" customFormat="1" ht="15">
      <c r="A1370" s="167" t="s">
        <v>9344</v>
      </c>
      <c r="C1370" s="61" t="s">
        <v>573</v>
      </c>
      <c r="E1370" s="61" t="s">
        <v>1000</v>
      </c>
      <c r="F1370" s="167" t="s">
        <v>9148</v>
      </c>
      <c r="G1370" s="167" t="s">
        <v>9138</v>
      </c>
      <c r="H1370" s="61" t="s">
        <v>7532</v>
      </c>
      <c r="I1370" s="167" t="s">
        <v>9138</v>
      </c>
      <c r="J1370" s="63" t="str">
        <f t="shared" si="105"/>
        <v>IC.IT.072029</v>
      </c>
      <c r="K1370" s="61" t="s">
        <v>12175</v>
      </c>
      <c r="L1370" s="167" t="str">
        <f t="shared" si="106"/>
        <v>Midline</v>
      </c>
      <c r="M1370" s="168" t="str">
        <f t="shared" si="107"/>
        <v>PI.IC.IT.072029.01</v>
      </c>
      <c r="N1370" s="168"/>
      <c r="O1370" s="168" t="str">
        <f t="shared" si="108"/>
        <v>PH.IC.IT.072029.01</v>
      </c>
      <c r="Q1370" s="168" t="str">
        <f t="shared" si="109"/>
        <v>CL.IC.IT.072029.01</v>
      </c>
      <c r="R1370" s="167" t="s">
        <v>12465</v>
      </c>
      <c r="S1370" s="167">
        <v>168</v>
      </c>
    </row>
    <row r="1371" spans="1:27" s="167" customFormat="1" ht="15">
      <c r="A1371" s="167" t="s">
        <v>1553</v>
      </c>
      <c r="C1371" s="61" t="s">
        <v>1841</v>
      </c>
      <c r="E1371" s="61" t="s">
        <v>12983</v>
      </c>
      <c r="F1371" s="167" t="s">
        <v>1558</v>
      </c>
      <c r="G1371" s="167" t="s">
        <v>1551</v>
      </c>
      <c r="H1371" s="61" t="s">
        <v>1552</v>
      </c>
      <c r="I1371" s="167" t="s">
        <v>1551</v>
      </c>
      <c r="J1371" s="63" t="str">
        <f t="shared" si="105"/>
        <v>IC.IT.072030</v>
      </c>
      <c r="K1371" s="61" t="s">
        <v>12906</v>
      </c>
      <c r="L1371" s="167" t="str">
        <f t="shared" si="106"/>
        <v>Back</v>
      </c>
      <c r="M1371" s="168" t="str">
        <f t="shared" si="107"/>
        <v>PI.IC.IT.072030.01</v>
      </c>
      <c r="N1371" s="168"/>
      <c r="O1371" s="168" t="str">
        <f t="shared" si="108"/>
        <v>PH.IC.IT.072030.01</v>
      </c>
      <c r="Q1371" s="168" t="str">
        <f t="shared" si="109"/>
        <v>CL.IC.IT.072030.01</v>
      </c>
    </row>
    <row r="1372" spans="1:27" s="167" customFormat="1" ht="15">
      <c r="A1372" s="167" t="s">
        <v>9344</v>
      </c>
      <c r="C1372" s="61" t="s">
        <v>573</v>
      </c>
      <c r="D1372" s="167" t="s">
        <v>8285</v>
      </c>
      <c r="E1372" s="61" t="s">
        <v>8039</v>
      </c>
      <c r="F1372" s="167" t="s">
        <v>8764</v>
      </c>
      <c r="G1372" s="167" t="s">
        <v>9230</v>
      </c>
      <c r="H1372" s="62" t="s">
        <v>1702</v>
      </c>
      <c r="I1372" s="167" t="s">
        <v>9231</v>
      </c>
      <c r="J1372" s="63" t="str">
        <f t="shared" si="105"/>
        <v>IC.IT.072101</v>
      </c>
      <c r="K1372" s="61" t="s">
        <v>12175</v>
      </c>
      <c r="L1372" s="167" t="str">
        <f t="shared" si="106"/>
        <v>Closed surgical incision</v>
      </c>
      <c r="M1372" s="168" t="str">
        <f t="shared" si="107"/>
        <v>PI.IC.IT.072101.01</v>
      </c>
      <c r="N1372" s="168"/>
      <c r="O1372" s="168" t="str">
        <f t="shared" si="108"/>
        <v>PH.IC.IT.072101.01</v>
      </c>
      <c r="Q1372" s="168" t="str">
        <f t="shared" si="109"/>
        <v>CL.IC.IT.072101.01</v>
      </c>
    </row>
    <row r="1373" spans="1:27" s="167" customFormat="1" ht="15">
      <c r="A1373" s="167" t="s">
        <v>9344</v>
      </c>
      <c r="C1373" s="61" t="s">
        <v>573</v>
      </c>
      <c r="E1373" s="61" t="s">
        <v>8039</v>
      </c>
      <c r="F1373" s="167" t="s">
        <v>8764</v>
      </c>
      <c r="G1373" s="167" t="s">
        <v>9104</v>
      </c>
      <c r="H1373" s="62" t="s">
        <v>1863</v>
      </c>
      <c r="I1373" s="167" t="s">
        <v>9742</v>
      </c>
      <c r="J1373" s="63" t="str">
        <f t="shared" si="105"/>
        <v>IC.IT.072102</v>
      </c>
      <c r="K1373" s="61" t="s">
        <v>12175</v>
      </c>
      <c r="L1373" s="167" t="str">
        <f t="shared" si="106"/>
        <v>Open surgical incision</v>
      </c>
      <c r="M1373" s="168" t="str">
        <f t="shared" si="107"/>
        <v>PI.IC.IT.072102.01</v>
      </c>
      <c r="N1373" s="168"/>
      <c r="O1373" s="168" t="str">
        <f t="shared" si="108"/>
        <v>PH.IC.IT.072102.01</v>
      </c>
      <c r="Q1373" s="168" t="str">
        <f t="shared" si="109"/>
        <v>CL.IC.IT.072102.01</v>
      </c>
    </row>
    <row r="1374" spans="1:27" s="167" customFormat="1" ht="15">
      <c r="A1374" s="167" t="s">
        <v>9344</v>
      </c>
      <c r="C1374" s="61" t="s">
        <v>573</v>
      </c>
      <c r="E1374" s="61" t="s">
        <v>8039</v>
      </c>
      <c r="F1374" s="167" t="s">
        <v>8764</v>
      </c>
      <c r="G1374" s="167" t="s">
        <v>9105</v>
      </c>
      <c r="H1374" s="62" t="s">
        <v>12185</v>
      </c>
      <c r="I1374" s="167" t="s">
        <v>9106</v>
      </c>
      <c r="J1374" s="63" t="str">
        <f t="shared" si="105"/>
        <v>IC.IT.072103</v>
      </c>
      <c r="K1374" s="61" t="s">
        <v>12175</v>
      </c>
      <c r="L1374" s="167" t="str">
        <f t="shared" si="106"/>
        <v>Graft site</v>
      </c>
      <c r="M1374" s="168" t="str">
        <f t="shared" si="107"/>
        <v>PI.IC.IT.072103.01</v>
      </c>
      <c r="N1374" s="168"/>
      <c r="O1374" s="168" t="str">
        <f t="shared" si="108"/>
        <v>PH.IC.IT.072103.01</v>
      </c>
      <c r="Q1374" s="168" t="str">
        <f t="shared" si="109"/>
        <v>CL.IC.IT.072103.01</v>
      </c>
    </row>
    <row r="1375" spans="1:27" s="167" customFormat="1" ht="15">
      <c r="A1375" s="167" t="s">
        <v>9344</v>
      </c>
      <c r="C1375" s="61" t="s">
        <v>573</v>
      </c>
      <c r="E1375" s="61" t="s">
        <v>8039</v>
      </c>
      <c r="F1375" s="167" t="s">
        <v>8764</v>
      </c>
      <c r="G1375" s="167" t="s">
        <v>9107</v>
      </c>
      <c r="H1375" s="62" t="s">
        <v>11</v>
      </c>
      <c r="I1375" s="167" t="s">
        <v>9108</v>
      </c>
      <c r="J1375" s="63" t="str">
        <f t="shared" si="105"/>
        <v>IC.IT.072104</v>
      </c>
      <c r="K1375" s="61" t="s">
        <v>12175</v>
      </c>
      <c r="L1375" s="167" t="str">
        <f t="shared" si="106"/>
        <v>Donor site</v>
      </c>
      <c r="M1375" s="168" t="str">
        <f t="shared" si="107"/>
        <v>PI.IC.IT.072104.01</v>
      </c>
      <c r="N1375" s="168"/>
      <c r="O1375" s="168" t="str">
        <f t="shared" si="108"/>
        <v>PH.IC.IT.072104.01</v>
      </c>
      <c r="Q1375" s="168" t="str">
        <f t="shared" si="109"/>
        <v>CL.IC.IT.072104.01</v>
      </c>
    </row>
    <row r="1376" spans="1:27" s="167" customFormat="1" ht="15">
      <c r="A1376" s="167" t="s">
        <v>9344</v>
      </c>
      <c r="C1376" s="61" t="s">
        <v>13275</v>
      </c>
      <c r="D1376" s="167" t="s">
        <v>430</v>
      </c>
      <c r="E1376" s="61" t="s">
        <v>421</v>
      </c>
      <c r="F1376" s="167" t="s">
        <v>422</v>
      </c>
      <c r="G1376" s="167" t="s">
        <v>423</v>
      </c>
      <c r="H1376" s="61" t="s">
        <v>1</v>
      </c>
      <c r="I1376" s="167" t="s">
        <v>424</v>
      </c>
      <c r="J1376" s="63" t="str">
        <f t="shared" si="105"/>
        <v>IC.IT.072201</v>
      </c>
      <c r="K1376" s="61" t="s">
        <v>13277</v>
      </c>
      <c r="L1376" s="167" t="str">
        <f t="shared" si="106"/>
        <v>Continuous</v>
      </c>
      <c r="M1376" s="168" t="str">
        <f t="shared" si="107"/>
        <v>PI.IC.IT.072201.01</v>
      </c>
      <c r="N1376" s="168"/>
      <c r="O1376" s="168" t="str">
        <f t="shared" si="108"/>
        <v>PH.IC.IT.072201.01</v>
      </c>
      <c r="Q1376" s="168" t="str">
        <f t="shared" si="109"/>
        <v>CL.IC.IT.072201.01</v>
      </c>
      <c r="Z1376" s="167" t="s">
        <v>439</v>
      </c>
      <c r="AA1376" s="167">
        <v>1246</v>
      </c>
    </row>
    <row r="1377" spans="1:27" s="167" customFormat="1" ht="15">
      <c r="A1377" s="167" t="s">
        <v>9344</v>
      </c>
      <c r="C1377" s="61" t="s">
        <v>13275</v>
      </c>
      <c r="E1377" s="61" t="s">
        <v>421</v>
      </c>
      <c r="F1377" s="167" t="s">
        <v>422</v>
      </c>
      <c r="G1377" s="167" t="s">
        <v>425</v>
      </c>
      <c r="H1377" s="61" t="s">
        <v>115</v>
      </c>
      <c r="I1377" s="167" t="s">
        <v>426</v>
      </c>
      <c r="J1377" s="63" t="str">
        <f t="shared" si="105"/>
        <v>IC.IT.072202</v>
      </c>
      <c r="K1377" s="61" t="s">
        <v>13277</v>
      </c>
      <c r="L1377" s="167" t="str">
        <f t="shared" si="106"/>
        <v>Intermittent</v>
      </c>
      <c r="M1377" s="168" t="str">
        <f t="shared" si="107"/>
        <v>PI.IC.IT.072202.01</v>
      </c>
      <c r="N1377" s="168"/>
      <c r="O1377" s="168" t="str">
        <f t="shared" si="108"/>
        <v>PH.IC.IT.072202.01</v>
      </c>
      <c r="Q1377" s="168" t="str">
        <f t="shared" si="109"/>
        <v>CL.IC.IT.072202.01</v>
      </c>
      <c r="Z1377" s="167" t="s">
        <v>439</v>
      </c>
      <c r="AA1377" s="167">
        <v>1246</v>
      </c>
    </row>
    <row r="1378" spans="1:27" s="167" customFormat="1" ht="15">
      <c r="A1378" s="167" t="s">
        <v>9344</v>
      </c>
      <c r="C1378" s="61" t="s">
        <v>13275</v>
      </c>
      <c r="D1378" s="167" t="s">
        <v>427</v>
      </c>
      <c r="E1378" s="61" t="s">
        <v>428</v>
      </c>
      <c r="F1378" s="167" t="s">
        <v>422</v>
      </c>
      <c r="G1378" s="167" t="s">
        <v>429</v>
      </c>
      <c r="H1378" s="61" t="s">
        <v>1</v>
      </c>
      <c r="J1378" s="63" t="str">
        <f t="shared" si="105"/>
        <v>IC.IT.072301</v>
      </c>
      <c r="K1378" s="61" t="s">
        <v>13277</v>
      </c>
      <c r="L1378" s="167" t="str">
        <f t="shared" si="106"/>
        <v>125 mmHg</v>
      </c>
      <c r="M1378" s="168" t="str">
        <f t="shared" si="107"/>
        <v>PI.IC.IT.072301.01</v>
      </c>
      <c r="N1378" s="168"/>
      <c r="O1378" s="168" t="str">
        <f t="shared" si="108"/>
        <v>PH.IC.IT.072301.01</v>
      </c>
      <c r="Q1378" s="168" t="str">
        <f t="shared" si="109"/>
        <v>CL.IC.IT.072301.01</v>
      </c>
      <c r="Z1378" s="167" t="s">
        <v>439</v>
      </c>
      <c r="AA1378" s="167">
        <v>1246</v>
      </c>
    </row>
    <row r="1379" spans="1:27" s="167" customFormat="1" ht="15">
      <c r="A1379" s="167" t="s">
        <v>9344</v>
      </c>
      <c r="C1379" s="61" t="s">
        <v>13275</v>
      </c>
      <c r="E1379" s="61" t="s">
        <v>428</v>
      </c>
      <c r="F1379" s="167" t="s">
        <v>422</v>
      </c>
      <c r="G1379" s="167" t="s">
        <v>431</v>
      </c>
      <c r="H1379" s="61" t="s">
        <v>115</v>
      </c>
      <c r="J1379" s="63" t="str">
        <f t="shared" si="105"/>
        <v>IC.IT.072302</v>
      </c>
      <c r="K1379" s="61" t="s">
        <v>13277</v>
      </c>
      <c r="L1379" s="167" t="str">
        <f t="shared" si="106"/>
        <v>75 mmHG</v>
      </c>
      <c r="M1379" s="168" t="str">
        <f t="shared" si="107"/>
        <v>PI.IC.IT.072302.01</v>
      </c>
      <c r="N1379" s="168"/>
      <c r="O1379" s="168" t="str">
        <f t="shared" si="108"/>
        <v>PH.IC.IT.072302.01</v>
      </c>
      <c r="Q1379" s="168" t="str">
        <f t="shared" si="109"/>
        <v>CL.IC.IT.072302.01</v>
      </c>
      <c r="Z1379" s="167" t="s">
        <v>439</v>
      </c>
      <c r="AA1379" s="167">
        <v>1246</v>
      </c>
    </row>
    <row r="1380" spans="1:27" s="167" customFormat="1" ht="15">
      <c r="A1380" s="167" t="s">
        <v>9344</v>
      </c>
      <c r="C1380" s="61" t="s">
        <v>13275</v>
      </c>
      <c r="E1380" s="61" t="s">
        <v>428</v>
      </c>
      <c r="F1380" s="167" t="s">
        <v>422</v>
      </c>
      <c r="G1380" s="167" t="s">
        <v>432</v>
      </c>
      <c r="H1380" s="61" t="s">
        <v>0</v>
      </c>
      <c r="J1380" s="63" t="str">
        <f t="shared" si="105"/>
        <v>IC.IT.072303</v>
      </c>
      <c r="K1380" s="61" t="s">
        <v>13277</v>
      </c>
      <c r="L1380" s="167" t="str">
        <f t="shared" si="106"/>
        <v>25 mmHG</v>
      </c>
      <c r="M1380" s="168" t="str">
        <f t="shared" si="107"/>
        <v>PI.IC.IT.072303.01</v>
      </c>
      <c r="N1380" s="168"/>
      <c r="O1380" s="168" t="str">
        <f t="shared" si="108"/>
        <v>PH.IC.IT.072303.01</v>
      </c>
      <c r="Q1380" s="168" t="str">
        <f t="shared" si="109"/>
        <v>CL.IC.IT.072303.01</v>
      </c>
      <c r="Z1380" s="167" t="s">
        <v>439</v>
      </c>
      <c r="AA1380" s="167">
        <v>1246</v>
      </c>
    </row>
    <row r="1381" spans="1:27" s="167" customFormat="1" ht="15">
      <c r="A1381" s="167" t="s">
        <v>9344</v>
      </c>
      <c r="C1381" s="61" t="s">
        <v>13275</v>
      </c>
      <c r="E1381" s="61" t="s">
        <v>428</v>
      </c>
      <c r="F1381" s="167" t="s">
        <v>422</v>
      </c>
      <c r="G1381" s="167" t="s">
        <v>433</v>
      </c>
      <c r="H1381" s="61" t="s">
        <v>647</v>
      </c>
      <c r="J1381" s="63" t="str">
        <f t="shared" si="105"/>
        <v>IC.IT.072304</v>
      </c>
      <c r="K1381" s="61" t="s">
        <v>13277</v>
      </c>
      <c r="L1381" s="167" t="str">
        <f t="shared" si="106"/>
        <v>50 mmHG</v>
      </c>
      <c r="M1381" s="168" t="str">
        <f t="shared" si="107"/>
        <v>PI.IC.IT.072304.01</v>
      </c>
      <c r="N1381" s="168"/>
      <c r="O1381" s="168" t="str">
        <f t="shared" si="108"/>
        <v>PH.IC.IT.072304.01</v>
      </c>
      <c r="Q1381" s="168" t="str">
        <f t="shared" si="109"/>
        <v>CL.IC.IT.072304.01</v>
      </c>
      <c r="Z1381" s="167" t="s">
        <v>439</v>
      </c>
      <c r="AA1381" s="167">
        <v>1246</v>
      </c>
    </row>
    <row r="1382" spans="1:27" s="167" customFormat="1" ht="15">
      <c r="A1382" s="167" t="s">
        <v>9344</v>
      </c>
      <c r="C1382" s="61" t="s">
        <v>13275</v>
      </c>
      <c r="E1382" s="61" t="s">
        <v>428</v>
      </c>
      <c r="F1382" s="167" t="s">
        <v>422</v>
      </c>
      <c r="G1382" s="167" t="s">
        <v>434</v>
      </c>
      <c r="H1382" s="61" t="s">
        <v>648</v>
      </c>
      <c r="J1382" s="63" t="str">
        <f t="shared" si="105"/>
        <v>IC.IT.072305</v>
      </c>
      <c r="K1382" s="61" t="s">
        <v>13277</v>
      </c>
      <c r="L1382" s="167" t="str">
        <f t="shared" si="106"/>
        <v>100 mmHG</v>
      </c>
      <c r="M1382" s="168" t="str">
        <f t="shared" si="107"/>
        <v>PI.IC.IT.072305.01</v>
      </c>
      <c r="N1382" s="168"/>
      <c r="O1382" s="168" t="str">
        <f t="shared" si="108"/>
        <v>PH.IC.IT.072305.01</v>
      </c>
      <c r="Q1382" s="168" t="str">
        <f t="shared" si="109"/>
        <v>CL.IC.IT.072305.01</v>
      </c>
      <c r="Z1382" s="167" t="s">
        <v>439</v>
      </c>
      <c r="AA1382" s="167">
        <v>1246</v>
      </c>
    </row>
    <row r="1383" spans="1:27" s="167" customFormat="1" ht="15">
      <c r="A1383" s="167" t="s">
        <v>9344</v>
      </c>
      <c r="C1383" s="61" t="s">
        <v>13275</v>
      </c>
      <c r="E1383" s="61" t="s">
        <v>428</v>
      </c>
      <c r="F1383" s="167" t="s">
        <v>422</v>
      </c>
      <c r="G1383" s="167" t="s">
        <v>435</v>
      </c>
      <c r="H1383" s="61" t="s">
        <v>231</v>
      </c>
      <c r="J1383" s="63" t="str">
        <f t="shared" si="105"/>
        <v>IC.IT.072306</v>
      </c>
      <c r="K1383" s="61" t="s">
        <v>13277</v>
      </c>
      <c r="L1383" s="167" t="str">
        <f t="shared" si="106"/>
        <v>150 mmHG</v>
      </c>
      <c r="M1383" s="168" t="str">
        <f t="shared" si="107"/>
        <v>PI.IC.IT.072306.01</v>
      </c>
      <c r="N1383" s="168"/>
      <c r="O1383" s="168" t="str">
        <f t="shared" si="108"/>
        <v>PH.IC.IT.072306.01</v>
      </c>
      <c r="Q1383" s="168" t="str">
        <f t="shared" si="109"/>
        <v>CL.IC.IT.072306.01</v>
      </c>
      <c r="Z1383" s="167" t="s">
        <v>439</v>
      </c>
      <c r="AA1383" s="167">
        <v>1246</v>
      </c>
    </row>
    <row r="1384" spans="1:27" s="167" customFormat="1" ht="15">
      <c r="A1384" s="167" t="s">
        <v>9344</v>
      </c>
      <c r="C1384" s="61" t="s">
        <v>13275</v>
      </c>
      <c r="D1384" s="167" t="s">
        <v>436</v>
      </c>
      <c r="E1384" s="61" t="s">
        <v>544</v>
      </c>
      <c r="F1384" s="167" t="s">
        <v>422</v>
      </c>
      <c r="G1384" s="167" t="s">
        <v>437</v>
      </c>
      <c r="H1384" s="61" t="s">
        <v>1</v>
      </c>
      <c r="I1384" s="167" t="s">
        <v>424</v>
      </c>
      <c r="J1384" s="63" t="str">
        <f t="shared" si="105"/>
        <v>IC.IT.072401</v>
      </c>
      <c r="K1384" s="61" t="s">
        <v>13277</v>
      </c>
      <c r="L1384" s="167" t="str">
        <f t="shared" si="106"/>
        <v>Done: specify date/time</v>
      </c>
      <c r="M1384" s="168" t="str">
        <f t="shared" si="107"/>
        <v>PI.IC.IT.072401.01</v>
      </c>
      <c r="N1384" s="168"/>
      <c r="O1384" s="168" t="str">
        <f t="shared" si="108"/>
        <v>PH.IC.IT.072401.01</v>
      </c>
      <c r="Q1384" s="168" t="str">
        <f t="shared" si="109"/>
        <v>CL.IC.IT.072401.01</v>
      </c>
      <c r="Z1384" s="167" t="s">
        <v>439</v>
      </c>
      <c r="AA1384" s="167">
        <v>1246</v>
      </c>
    </row>
    <row r="1385" spans="1:27" s="167" customFormat="1" ht="12" customHeight="1">
      <c r="A1385" s="167" t="s">
        <v>9344</v>
      </c>
      <c r="C1385" s="61" t="s">
        <v>13275</v>
      </c>
      <c r="E1385" s="61" t="s">
        <v>544</v>
      </c>
      <c r="F1385" s="167" t="s">
        <v>422</v>
      </c>
      <c r="G1385" s="167" t="s">
        <v>438</v>
      </c>
      <c r="H1385" s="61" t="s">
        <v>115</v>
      </c>
      <c r="I1385" s="167" t="s">
        <v>426</v>
      </c>
      <c r="J1385" s="63" t="str">
        <f t="shared" si="105"/>
        <v>IC.IT.072402</v>
      </c>
      <c r="K1385" s="61" t="s">
        <v>13277</v>
      </c>
      <c r="L1385" s="167" t="str">
        <f t="shared" si="106"/>
        <v>Not applicable</v>
      </c>
      <c r="M1385" s="168" t="str">
        <f t="shared" si="107"/>
        <v>PI.IC.IT.072402.01</v>
      </c>
      <c r="N1385" s="168"/>
      <c r="O1385" s="168" t="str">
        <f t="shared" si="108"/>
        <v>PH.IC.IT.072402.01</v>
      </c>
      <c r="Q1385" s="168" t="str">
        <f t="shared" si="109"/>
        <v>CL.IC.IT.072402.01</v>
      </c>
      <c r="Z1385" s="167" t="s">
        <v>439</v>
      </c>
      <c r="AA1385" s="167">
        <v>1246</v>
      </c>
    </row>
    <row r="1386" spans="1:27" s="167" customFormat="1" ht="15">
      <c r="A1386" s="167" t="s">
        <v>9344</v>
      </c>
      <c r="B1386" s="167" t="s">
        <v>8765</v>
      </c>
      <c r="C1386" s="61" t="s">
        <v>92</v>
      </c>
      <c r="D1386" s="167" t="s">
        <v>9080</v>
      </c>
      <c r="E1386" s="61" t="s">
        <v>1702</v>
      </c>
      <c r="F1386" s="167" t="s">
        <v>8766</v>
      </c>
      <c r="G1386" s="167" t="s">
        <v>8767</v>
      </c>
      <c r="H1386" s="62" t="s">
        <v>1702</v>
      </c>
      <c r="I1386" s="167" t="s">
        <v>10518</v>
      </c>
      <c r="J1386" s="63" t="str">
        <f t="shared" si="105"/>
        <v>IC.IT.080101</v>
      </c>
      <c r="K1386" s="61" t="s">
        <v>12175</v>
      </c>
      <c r="L1386" s="167" t="str">
        <f t="shared" si="106"/>
        <v>Abdomen upper quadrant right</v>
      </c>
      <c r="M1386" s="168" t="str">
        <f t="shared" si="107"/>
        <v>PI.IC.IT.080101.01</v>
      </c>
      <c r="N1386" s="168"/>
      <c r="O1386" s="168" t="str">
        <f t="shared" si="108"/>
        <v>PH.IC.IT.080101.01</v>
      </c>
      <c r="Q1386" s="168" t="str">
        <f t="shared" si="109"/>
        <v>CL.IC.IT.080101.01</v>
      </c>
    </row>
    <row r="1387" spans="1:27" s="167" customFormat="1" ht="15">
      <c r="A1387" s="167" t="s">
        <v>9344</v>
      </c>
      <c r="C1387" s="61" t="s">
        <v>92</v>
      </c>
      <c r="E1387" s="61" t="s">
        <v>12175</v>
      </c>
      <c r="F1387" s="167" t="s">
        <v>8766</v>
      </c>
      <c r="G1387" s="167" t="s">
        <v>8768</v>
      </c>
      <c r="H1387" s="62" t="s">
        <v>1863</v>
      </c>
      <c r="I1387" s="167" t="s">
        <v>10520</v>
      </c>
      <c r="J1387" s="63" t="str">
        <f t="shared" si="105"/>
        <v>IC.IT.080102</v>
      </c>
      <c r="K1387" s="61" t="s">
        <v>12175</v>
      </c>
      <c r="L1387" s="167" t="str">
        <f t="shared" si="106"/>
        <v>Abdomen lower quadrant right</v>
      </c>
      <c r="M1387" s="168" t="str">
        <f t="shared" si="107"/>
        <v>PI.IC.IT.080102.01</v>
      </c>
      <c r="N1387" s="168"/>
      <c r="O1387" s="168" t="str">
        <f t="shared" si="108"/>
        <v>PH.IC.IT.080102.01</v>
      </c>
      <c r="Q1387" s="168" t="str">
        <f t="shared" si="109"/>
        <v>CL.IC.IT.080102.01</v>
      </c>
    </row>
    <row r="1388" spans="1:27" s="167" customFormat="1" ht="15">
      <c r="A1388" s="167" t="s">
        <v>9344</v>
      </c>
      <c r="C1388" s="61" t="s">
        <v>92</v>
      </c>
      <c r="E1388" s="61" t="s">
        <v>12175</v>
      </c>
      <c r="F1388" s="167" t="s">
        <v>8766</v>
      </c>
      <c r="G1388" s="167" t="s">
        <v>8769</v>
      </c>
      <c r="H1388" s="62" t="s">
        <v>12185</v>
      </c>
      <c r="I1388" s="167" t="s">
        <v>10522</v>
      </c>
      <c r="J1388" s="63" t="str">
        <f t="shared" si="105"/>
        <v>IC.IT.080103</v>
      </c>
      <c r="K1388" s="61" t="s">
        <v>12175</v>
      </c>
      <c r="L1388" s="167" t="str">
        <f t="shared" si="106"/>
        <v>Abdomen upper quadrant left</v>
      </c>
      <c r="M1388" s="168" t="str">
        <f t="shared" si="107"/>
        <v>PI.IC.IT.080103.01</v>
      </c>
      <c r="N1388" s="168"/>
      <c r="O1388" s="168" t="str">
        <f t="shared" si="108"/>
        <v>PH.IC.IT.080103.01</v>
      </c>
      <c r="Q1388" s="168" t="str">
        <f t="shared" si="109"/>
        <v>CL.IC.IT.080103.01</v>
      </c>
    </row>
    <row r="1389" spans="1:27" s="167" customFormat="1" ht="15">
      <c r="A1389" s="167" t="s">
        <v>9344</v>
      </c>
      <c r="C1389" s="61" t="s">
        <v>92</v>
      </c>
      <c r="E1389" s="61" t="s">
        <v>12175</v>
      </c>
      <c r="F1389" s="167" t="s">
        <v>8766</v>
      </c>
      <c r="G1389" s="167" t="s">
        <v>8770</v>
      </c>
      <c r="H1389" s="62" t="s">
        <v>11</v>
      </c>
      <c r="I1389" s="167" t="s">
        <v>10524</v>
      </c>
      <c r="J1389" s="63" t="str">
        <f t="shared" si="105"/>
        <v>IC.IT.080104</v>
      </c>
      <c r="K1389" s="61" t="s">
        <v>12175</v>
      </c>
      <c r="L1389" s="167" t="str">
        <f t="shared" si="106"/>
        <v>Abdomen lower quadrant left</v>
      </c>
      <c r="M1389" s="168" t="str">
        <f t="shared" si="107"/>
        <v>PI.IC.IT.080104.01</v>
      </c>
      <c r="N1389" s="168"/>
      <c r="O1389" s="168" t="str">
        <f t="shared" si="108"/>
        <v>PH.IC.IT.080104.01</v>
      </c>
      <c r="Q1389" s="168" t="str">
        <f t="shared" si="109"/>
        <v>CL.IC.IT.080104.01</v>
      </c>
    </row>
    <row r="1390" spans="1:27" s="167" customFormat="1" ht="15">
      <c r="A1390" s="167" t="s">
        <v>9344</v>
      </c>
      <c r="C1390" s="61" t="s">
        <v>92</v>
      </c>
      <c r="E1390" s="61" t="s">
        <v>12175</v>
      </c>
      <c r="F1390" s="167" t="s">
        <v>8766</v>
      </c>
      <c r="G1390" s="167" t="s">
        <v>8771</v>
      </c>
      <c r="H1390" s="62" t="s">
        <v>212</v>
      </c>
      <c r="I1390" s="167" t="s">
        <v>9397</v>
      </c>
      <c r="J1390" s="63" t="str">
        <f t="shared" si="105"/>
        <v>IC.IT.080105</v>
      </c>
      <c r="K1390" s="61" t="s">
        <v>12175</v>
      </c>
      <c r="L1390" s="167" t="str">
        <f t="shared" si="106"/>
        <v>Abdomen entire</v>
      </c>
      <c r="M1390" s="168" t="str">
        <f t="shared" si="107"/>
        <v>PI.IC.IT.080105.01</v>
      </c>
      <c r="N1390" s="168"/>
      <c r="O1390" s="168" t="str">
        <f t="shared" si="108"/>
        <v>PH.IC.IT.080105.01</v>
      </c>
      <c r="Q1390" s="168" t="str">
        <f t="shared" si="109"/>
        <v>CL.IC.IT.080105.01</v>
      </c>
    </row>
    <row r="1391" spans="1:27" s="167" customFormat="1" ht="15">
      <c r="A1391" s="167" t="s">
        <v>9344</v>
      </c>
      <c r="C1391" s="61" t="s">
        <v>92</v>
      </c>
      <c r="E1391" s="61" t="s">
        <v>12175</v>
      </c>
      <c r="F1391" s="167" t="s">
        <v>8766</v>
      </c>
      <c r="G1391" s="167" t="s">
        <v>9398</v>
      </c>
      <c r="H1391" s="62" t="s">
        <v>6988</v>
      </c>
      <c r="I1391" s="167" t="s">
        <v>9269</v>
      </c>
      <c r="J1391" s="63" t="str">
        <f t="shared" si="105"/>
        <v>IC.IT.080106</v>
      </c>
      <c r="K1391" s="61" t="s">
        <v>12175</v>
      </c>
      <c r="L1391" s="167" t="str">
        <f t="shared" si="106"/>
        <v>Flank, right</v>
      </c>
      <c r="M1391" s="168" t="str">
        <f t="shared" si="107"/>
        <v>PI.IC.IT.080106.01</v>
      </c>
      <c r="N1391" s="168"/>
      <c r="O1391" s="168" t="str">
        <f t="shared" si="108"/>
        <v>PH.IC.IT.080106.01</v>
      </c>
      <c r="Q1391" s="168" t="str">
        <f t="shared" si="109"/>
        <v>CL.IC.IT.080106.01</v>
      </c>
    </row>
    <row r="1392" spans="1:27" s="167" customFormat="1" ht="15">
      <c r="A1392" s="167" t="s">
        <v>9344</v>
      </c>
      <c r="C1392" s="61" t="s">
        <v>92</v>
      </c>
      <c r="E1392" s="61" t="s">
        <v>12175</v>
      </c>
      <c r="F1392" s="167" t="s">
        <v>8766</v>
      </c>
      <c r="G1392" s="167" t="s">
        <v>9558</v>
      </c>
      <c r="H1392" s="62" t="s">
        <v>573</v>
      </c>
      <c r="I1392" s="167" t="s">
        <v>9559</v>
      </c>
      <c r="J1392" s="63" t="str">
        <f t="shared" si="105"/>
        <v>IC.IT.080107</v>
      </c>
      <c r="K1392" s="61" t="s">
        <v>12175</v>
      </c>
      <c r="L1392" s="167" t="str">
        <f t="shared" si="106"/>
        <v>Flank, left</v>
      </c>
      <c r="M1392" s="168" t="str">
        <f t="shared" si="107"/>
        <v>PI.IC.IT.080107.01</v>
      </c>
      <c r="N1392" s="168"/>
      <c r="O1392" s="168" t="str">
        <f t="shared" si="108"/>
        <v>PH.IC.IT.080107.01</v>
      </c>
      <c r="Q1392" s="168" t="str">
        <f t="shared" si="109"/>
        <v>CL.IC.IT.080107.01</v>
      </c>
    </row>
    <row r="1393" spans="1:17" s="167" customFormat="1" ht="15">
      <c r="A1393" s="167" t="s">
        <v>9344</v>
      </c>
      <c r="C1393" s="61" t="s">
        <v>92</v>
      </c>
      <c r="D1393" s="167" t="s">
        <v>8551</v>
      </c>
      <c r="E1393" s="61" t="s">
        <v>1863</v>
      </c>
      <c r="F1393" s="167" t="s">
        <v>8888</v>
      </c>
      <c r="G1393" s="167" t="s">
        <v>9562</v>
      </c>
      <c r="H1393" s="62" t="s">
        <v>12175</v>
      </c>
      <c r="I1393" s="167" t="s">
        <v>9563</v>
      </c>
      <c r="J1393" s="63" t="str">
        <f t="shared" si="105"/>
        <v>IC.IT.080201</v>
      </c>
      <c r="K1393" s="61" t="s">
        <v>12175</v>
      </c>
      <c r="L1393" s="167" t="str">
        <f t="shared" si="106"/>
        <v>Axilla, right</v>
      </c>
      <c r="M1393" s="168" t="str">
        <f t="shared" si="107"/>
        <v>PI.IC.IT.080201.01</v>
      </c>
      <c r="N1393" s="168"/>
      <c r="O1393" s="168" t="str">
        <f t="shared" si="108"/>
        <v>PH.IC.IT.080201.01</v>
      </c>
      <c r="Q1393" s="168" t="str">
        <f t="shared" si="109"/>
        <v>CL.IC.IT.080201.01</v>
      </c>
    </row>
    <row r="1394" spans="1:17" s="167" customFormat="1" ht="15">
      <c r="A1394" s="167" t="s">
        <v>9344</v>
      </c>
      <c r="C1394" s="61" t="s">
        <v>92</v>
      </c>
      <c r="E1394" s="61" t="s">
        <v>1863</v>
      </c>
      <c r="F1394" s="167" t="s">
        <v>8888</v>
      </c>
      <c r="G1394" s="167" t="s">
        <v>9564</v>
      </c>
      <c r="H1394" s="62" t="s">
        <v>1863</v>
      </c>
      <c r="I1394" s="167" t="s">
        <v>9565</v>
      </c>
      <c r="J1394" s="63" t="str">
        <f t="shared" si="105"/>
        <v>IC.IT.080202</v>
      </c>
      <c r="K1394" s="61" t="s">
        <v>12175</v>
      </c>
      <c r="L1394" s="167" t="str">
        <f t="shared" si="106"/>
        <v>Axilla, left</v>
      </c>
      <c r="M1394" s="168" t="str">
        <f t="shared" si="107"/>
        <v>PI.IC.IT.080202.01</v>
      </c>
      <c r="N1394" s="168"/>
      <c r="O1394" s="168" t="str">
        <f t="shared" si="108"/>
        <v>PH.IC.IT.080202.01</v>
      </c>
      <c r="Q1394" s="168" t="str">
        <f t="shared" si="109"/>
        <v>CL.IC.IT.080202.01</v>
      </c>
    </row>
    <row r="1395" spans="1:17" s="167" customFormat="1" ht="15">
      <c r="A1395" s="167" t="s">
        <v>9344</v>
      </c>
      <c r="C1395" s="61" t="s">
        <v>92</v>
      </c>
      <c r="E1395" s="61" t="s">
        <v>1863</v>
      </c>
      <c r="F1395" s="167" t="s">
        <v>8888</v>
      </c>
      <c r="G1395" s="167" t="s">
        <v>9566</v>
      </c>
      <c r="H1395" s="62" t="s">
        <v>12185</v>
      </c>
      <c r="I1395" s="167" t="s">
        <v>9567</v>
      </c>
      <c r="J1395" s="63" t="str">
        <f t="shared" si="105"/>
        <v>IC.IT.080203</v>
      </c>
      <c r="K1395" s="61" t="s">
        <v>12175</v>
      </c>
      <c r="L1395" s="167" t="str">
        <f t="shared" si="106"/>
        <v>Arm upper, right</v>
      </c>
      <c r="M1395" s="168" t="str">
        <f t="shared" si="107"/>
        <v>PI.IC.IT.080203.01</v>
      </c>
      <c r="N1395" s="168"/>
      <c r="O1395" s="168" t="str">
        <f t="shared" si="108"/>
        <v>PH.IC.IT.080203.01</v>
      </c>
      <c r="Q1395" s="168" t="str">
        <f t="shared" si="109"/>
        <v>CL.IC.IT.080203.01</v>
      </c>
    </row>
    <row r="1396" spans="1:17" s="167" customFormat="1" ht="15">
      <c r="A1396" s="167" t="s">
        <v>9344</v>
      </c>
      <c r="C1396" s="61" t="s">
        <v>92</v>
      </c>
      <c r="E1396" s="61" t="s">
        <v>1863</v>
      </c>
      <c r="F1396" s="167" t="s">
        <v>8888</v>
      </c>
      <c r="G1396" s="167" t="s">
        <v>9568</v>
      </c>
      <c r="H1396" s="61" t="s">
        <v>11</v>
      </c>
      <c r="I1396" s="167" t="s">
        <v>9711</v>
      </c>
      <c r="J1396" s="63" t="str">
        <f t="shared" si="105"/>
        <v>IC.IT.080204</v>
      </c>
      <c r="K1396" s="61" t="s">
        <v>12175</v>
      </c>
      <c r="L1396" s="167" t="str">
        <f t="shared" si="106"/>
        <v>Arm upper, left</v>
      </c>
      <c r="M1396" s="168" t="str">
        <f t="shared" si="107"/>
        <v>PI.IC.IT.080204.01</v>
      </c>
      <c r="N1396" s="168"/>
      <c r="O1396" s="168" t="str">
        <f t="shared" si="108"/>
        <v>PH.IC.IT.080204.01</v>
      </c>
      <c r="Q1396" s="168" t="str">
        <f t="shared" si="109"/>
        <v>CL.IC.IT.080204.01</v>
      </c>
    </row>
    <row r="1397" spans="1:17" s="167" customFormat="1" ht="15">
      <c r="A1397" s="167" t="s">
        <v>9344</v>
      </c>
      <c r="C1397" s="61" t="s">
        <v>92</v>
      </c>
      <c r="E1397" s="61" t="s">
        <v>1863</v>
      </c>
      <c r="F1397" s="167" t="s">
        <v>8888</v>
      </c>
      <c r="G1397" s="167" t="s">
        <v>9712</v>
      </c>
      <c r="H1397" s="61" t="s">
        <v>212</v>
      </c>
      <c r="I1397" s="167" t="s">
        <v>9713</v>
      </c>
      <c r="J1397" s="63" t="str">
        <f t="shared" si="105"/>
        <v>IC.IT.080205</v>
      </c>
      <c r="K1397" s="61" t="s">
        <v>12175</v>
      </c>
      <c r="L1397" s="167" t="str">
        <f t="shared" si="106"/>
        <v>Elbow, right</v>
      </c>
      <c r="M1397" s="168" t="str">
        <f t="shared" si="107"/>
        <v>PI.IC.IT.080205.01</v>
      </c>
      <c r="N1397" s="168"/>
      <c r="O1397" s="168" t="str">
        <f t="shared" si="108"/>
        <v>PH.IC.IT.080205.01</v>
      </c>
      <c r="Q1397" s="168" t="str">
        <f t="shared" si="109"/>
        <v>CL.IC.IT.080205.01</v>
      </c>
    </row>
    <row r="1398" spans="1:17" s="167" customFormat="1" ht="15">
      <c r="A1398" s="167" t="s">
        <v>9344</v>
      </c>
      <c r="C1398" s="61" t="s">
        <v>92</v>
      </c>
      <c r="E1398" s="61" t="s">
        <v>1863</v>
      </c>
      <c r="F1398" s="167" t="s">
        <v>8888</v>
      </c>
      <c r="G1398" s="167" t="s">
        <v>9714</v>
      </c>
      <c r="H1398" s="61" t="s">
        <v>6988</v>
      </c>
      <c r="I1398" s="167" t="s">
        <v>9715</v>
      </c>
      <c r="J1398" s="63" t="str">
        <f t="shared" si="105"/>
        <v>IC.IT.080206</v>
      </c>
      <c r="K1398" s="61" t="s">
        <v>12175</v>
      </c>
      <c r="L1398" s="167" t="str">
        <f t="shared" si="106"/>
        <v>Elbow, left</v>
      </c>
      <c r="M1398" s="168" t="str">
        <f t="shared" si="107"/>
        <v>PI.IC.IT.080206.01</v>
      </c>
      <c r="N1398" s="168"/>
      <c r="O1398" s="168" t="str">
        <f t="shared" si="108"/>
        <v>PH.IC.IT.080206.01</v>
      </c>
      <c r="Q1398" s="168" t="str">
        <f t="shared" si="109"/>
        <v>CL.IC.IT.080206.01</v>
      </c>
    </row>
    <row r="1399" spans="1:17" s="167" customFormat="1" ht="15">
      <c r="A1399" s="167" t="s">
        <v>9344</v>
      </c>
      <c r="C1399" s="61" t="s">
        <v>92</v>
      </c>
      <c r="E1399" s="61" t="s">
        <v>1863</v>
      </c>
      <c r="F1399" s="167" t="s">
        <v>8888</v>
      </c>
      <c r="G1399" s="167" t="s">
        <v>9716</v>
      </c>
      <c r="H1399" s="61" t="s">
        <v>573</v>
      </c>
      <c r="I1399" s="167" t="s">
        <v>9717</v>
      </c>
      <c r="J1399" s="63" t="str">
        <f t="shared" si="105"/>
        <v>IC.IT.080207</v>
      </c>
      <c r="K1399" s="61" t="s">
        <v>12175</v>
      </c>
      <c r="L1399" s="167" t="str">
        <f t="shared" si="106"/>
        <v>Forearm, right</v>
      </c>
      <c r="M1399" s="168" t="str">
        <f t="shared" si="107"/>
        <v>PI.IC.IT.080207.01</v>
      </c>
      <c r="N1399" s="168"/>
      <c r="O1399" s="168" t="str">
        <f t="shared" si="108"/>
        <v>PH.IC.IT.080207.01</v>
      </c>
      <c r="Q1399" s="168" t="str">
        <f t="shared" si="109"/>
        <v>CL.IC.IT.080207.01</v>
      </c>
    </row>
    <row r="1400" spans="1:17" s="167" customFormat="1" ht="15">
      <c r="A1400" s="167" t="s">
        <v>9344</v>
      </c>
      <c r="C1400" s="61" t="s">
        <v>92</v>
      </c>
      <c r="E1400" s="61" t="s">
        <v>1863</v>
      </c>
      <c r="F1400" s="167" t="s">
        <v>8888</v>
      </c>
      <c r="G1400" s="167" t="s">
        <v>9718</v>
      </c>
      <c r="H1400" s="61" t="s">
        <v>92</v>
      </c>
      <c r="I1400" s="167" t="s">
        <v>9719</v>
      </c>
      <c r="J1400" s="63" t="str">
        <f t="shared" si="105"/>
        <v>IC.IT.080208</v>
      </c>
      <c r="K1400" s="61" t="s">
        <v>12175</v>
      </c>
      <c r="L1400" s="167" t="str">
        <f t="shared" si="106"/>
        <v>Forearm, left</v>
      </c>
      <c r="M1400" s="168" t="str">
        <f t="shared" si="107"/>
        <v>PI.IC.IT.080208.01</v>
      </c>
      <c r="N1400" s="168"/>
      <c r="O1400" s="168" t="str">
        <f t="shared" si="108"/>
        <v>PH.IC.IT.080208.01</v>
      </c>
      <c r="Q1400" s="168" t="str">
        <f t="shared" si="109"/>
        <v>CL.IC.IT.080208.01</v>
      </c>
    </row>
    <row r="1401" spans="1:17" s="167" customFormat="1" ht="15">
      <c r="A1401" s="167" t="s">
        <v>9344</v>
      </c>
      <c r="C1401" s="61" t="s">
        <v>92</v>
      </c>
      <c r="E1401" s="61" t="s">
        <v>1863</v>
      </c>
      <c r="F1401" s="167" t="s">
        <v>8888</v>
      </c>
      <c r="G1401" s="167" t="s">
        <v>9720</v>
      </c>
      <c r="H1401" s="61" t="s">
        <v>93</v>
      </c>
      <c r="I1401" s="167" t="s">
        <v>9721</v>
      </c>
      <c r="J1401" s="63" t="str">
        <f t="shared" si="105"/>
        <v>IC.IT.080209</v>
      </c>
      <c r="K1401" s="61" t="s">
        <v>12175</v>
      </c>
      <c r="L1401" s="167" t="str">
        <f t="shared" si="106"/>
        <v>Wrist, right</v>
      </c>
      <c r="M1401" s="168" t="str">
        <f t="shared" si="107"/>
        <v>PI.IC.IT.080209.01</v>
      </c>
      <c r="N1401" s="168"/>
      <c r="O1401" s="168" t="str">
        <f t="shared" si="108"/>
        <v>PH.IC.IT.080209.01</v>
      </c>
      <c r="Q1401" s="168" t="str">
        <f t="shared" si="109"/>
        <v>CL.IC.IT.080209.01</v>
      </c>
    </row>
    <row r="1402" spans="1:17" s="167" customFormat="1" ht="15">
      <c r="A1402" s="167" t="s">
        <v>9344</v>
      </c>
      <c r="C1402" s="61" t="s">
        <v>92</v>
      </c>
      <c r="E1402" s="61" t="s">
        <v>1863</v>
      </c>
      <c r="F1402" s="167" t="s">
        <v>8888</v>
      </c>
      <c r="G1402" s="167" t="s">
        <v>9722</v>
      </c>
      <c r="H1402" s="61" t="s">
        <v>3188</v>
      </c>
      <c r="I1402" s="167" t="s">
        <v>9569</v>
      </c>
      <c r="J1402" s="63" t="str">
        <f t="shared" si="105"/>
        <v>IC.IT.080210</v>
      </c>
      <c r="K1402" s="61" t="s">
        <v>12175</v>
      </c>
      <c r="L1402" s="167" t="str">
        <f t="shared" si="106"/>
        <v>Wrist, left</v>
      </c>
      <c r="M1402" s="168" t="str">
        <f t="shared" si="107"/>
        <v>PI.IC.IT.080210.01</v>
      </c>
      <c r="N1402" s="168"/>
      <c r="O1402" s="168" t="str">
        <f t="shared" si="108"/>
        <v>PH.IC.IT.080210.01</v>
      </c>
      <c r="Q1402" s="168" t="str">
        <f t="shared" si="109"/>
        <v>CL.IC.IT.080210.01</v>
      </c>
    </row>
    <row r="1403" spans="1:17" s="167" customFormat="1" ht="15">
      <c r="A1403" s="167" t="s">
        <v>9344</v>
      </c>
      <c r="C1403" s="61" t="s">
        <v>92</v>
      </c>
      <c r="E1403" s="61" t="s">
        <v>1863</v>
      </c>
      <c r="F1403" s="167" t="s">
        <v>8888</v>
      </c>
      <c r="G1403" s="167" t="s">
        <v>9437</v>
      </c>
      <c r="H1403" s="61" t="s">
        <v>155</v>
      </c>
      <c r="I1403" s="167" t="s">
        <v>9438</v>
      </c>
      <c r="J1403" s="63" t="str">
        <f t="shared" si="105"/>
        <v>IC.IT.080211</v>
      </c>
      <c r="K1403" s="61" t="s">
        <v>12175</v>
      </c>
      <c r="L1403" s="167" t="str">
        <f t="shared" si="106"/>
        <v>Hand, right</v>
      </c>
      <c r="M1403" s="168" t="str">
        <f t="shared" si="107"/>
        <v>PI.IC.IT.080211.01</v>
      </c>
      <c r="N1403" s="168"/>
      <c r="O1403" s="168" t="str">
        <f t="shared" si="108"/>
        <v>PH.IC.IT.080211.01</v>
      </c>
      <c r="Q1403" s="168" t="str">
        <f t="shared" si="109"/>
        <v>CL.IC.IT.080211.01</v>
      </c>
    </row>
    <row r="1404" spans="1:17" s="167" customFormat="1" ht="15">
      <c r="A1404" s="167" t="s">
        <v>9344</v>
      </c>
      <c r="C1404" s="61" t="s">
        <v>92</v>
      </c>
      <c r="E1404" s="61" t="s">
        <v>1863</v>
      </c>
      <c r="F1404" s="167" t="s">
        <v>8888</v>
      </c>
      <c r="G1404" s="167" t="s">
        <v>9444</v>
      </c>
      <c r="H1404" s="61" t="s">
        <v>153</v>
      </c>
      <c r="I1404" s="167" t="s">
        <v>9445</v>
      </c>
      <c r="J1404" s="63" t="str">
        <f t="shared" si="105"/>
        <v>IC.IT.080212</v>
      </c>
      <c r="K1404" s="61" t="s">
        <v>12175</v>
      </c>
      <c r="L1404" s="167" t="str">
        <f t="shared" si="106"/>
        <v>Hand, left</v>
      </c>
      <c r="M1404" s="168" t="str">
        <f t="shared" si="107"/>
        <v>PI.IC.IT.080212.01</v>
      </c>
      <c r="N1404" s="168"/>
      <c r="O1404" s="168" t="str">
        <f t="shared" si="108"/>
        <v>PH.IC.IT.080212.01</v>
      </c>
      <c r="Q1404" s="168" t="str">
        <f t="shared" si="109"/>
        <v>CL.IC.IT.080212.01</v>
      </c>
    </row>
    <row r="1405" spans="1:17" s="167" customFormat="1" ht="15">
      <c r="A1405" s="167" t="s">
        <v>9344</v>
      </c>
      <c r="C1405" s="61" t="s">
        <v>92</v>
      </c>
      <c r="E1405" s="61" t="s">
        <v>1863</v>
      </c>
      <c r="F1405" s="167" t="s">
        <v>8888</v>
      </c>
      <c r="G1405" s="167" t="s">
        <v>8889</v>
      </c>
      <c r="H1405" s="61" t="s">
        <v>215</v>
      </c>
      <c r="I1405" s="167" t="s">
        <v>9575</v>
      </c>
      <c r="J1405" s="63" t="str">
        <f t="shared" si="105"/>
        <v>IC.IT.080213</v>
      </c>
      <c r="K1405" s="61" t="s">
        <v>12175</v>
      </c>
      <c r="L1405" s="167" t="str">
        <f t="shared" si="106"/>
        <v>Finger(s), right:  specify</v>
      </c>
      <c r="M1405" s="168" t="str">
        <f t="shared" si="107"/>
        <v>PI.IC.IT.080213.01</v>
      </c>
      <c r="N1405" s="168"/>
      <c r="O1405" s="168" t="str">
        <f t="shared" si="108"/>
        <v>PH.IC.IT.080213.01</v>
      </c>
      <c r="Q1405" s="168" t="str">
        <f t="shared" si="109"/>
        <v>CL.IC.IT.080213.01</v>
      </c>
    </row>
    <row r="1406" spans="1:17" s="167" customFormat="1" ht="15">
      <c r="A1406" s="167" t="s">
        <v>9344</v>
      </c>
      <c r="C1406" s="61" t="s">
        <v>92</v>
      </c>
      <c r="E1406" s="61" t="s">
        <v>1863</v>
      </c>
      <c r="F1406" s="167" t="s">
        <v>8888</v>
      </c>
      <c r="G1406" s="167" t="s">
        <v>9014</v>
      </c>
      <c r="H1406" s="61" t="s">
        <v>4082</v>
      </c>
      <c r="I1406" s="167" t="s">
        <v>9577</v>
      </c>
      <c r="J1406" s="63" t="str">
        <f t="shared" si="105"/>
        <v>IC.IT.080214</v>
      </c>
      <c r="K1406" s="61" t="s">
        <v>12175</v>
      </c>
      <c r="L1406" s="167" t="str">
        <f t="shared" si="106"/>
        <v>Finger(s), left: specify</v>
      </c>
      <c r="M1406" s="168" t="str">
        <f t="shared" si="107"/>
        <v>PI.IC.IT.080214.01</v>
      </c>
      <c r="N1406" s="168"/>
      <c r="O1406" s="168" t="str">
        <f t="shared" si="108"/>
        <v>PH.IC.IT.080214.01</v>
      </c>
      <c r="Q1406" s="168" t="str">
        <f t="shared" si="109"/>
        <v>CL.IC.IT.080214.01</v>
      </c>
    </row>
    <row r="1407" spans="1:17" s="167" customFormat="1" ht="15">
      <c r="A1407" s="167" t="s">
        <v>9344</v>
      </c>
      <c r="C1407" s="61" t="s">
        <v>92</v>
      </c>
      <c r="E1407" s="61" t="s">
        <v>1863</v>
      </c>
      <c r="F1407" s="167" t="s">
        <v>8888</v>
      </c>
      <c r="G1407" s="167" t="s">
        <v>9578</v>
      </c>
      <c r="H1407" s="61" t="s">
        <v>594</v>
      </c>
      <c r="I1407" s="167" t="s">
        <v>9579</v>
      </c>
      <c r="J1407" s="63" t="str">
        <f t="shared" si="105"/>
        <v>IC.IT.080215</v>
      </c>
      <c r="K1407" s="61" t="s">
        <v>12175</v>
      </c>
      <c r="L1407" s="167" t="str">
        <f t="shared" si="106"/>
        <v>Thigh, right</v>
      </c>
      <c r="M1407" s="168" t="str">
        <f t="shared" si="107"/>
        <v>PI.IC.IT.080215.01</v>
      </c>
      <c r="N1407" s="168"/>
      <c r="O1407" s="168" t="str">
        <f t="shared" si="108"/>
        <v>PH.IC.IT.080215.01</v>
      </c>
      <c r="Q1407" s="168" t="str">
        <f t="shared" si="109"/>
        <v>CL.IC.IT.080215.01</v>
      </c>
    </row>
    <row r="1408" spans="1:17" s="167" customFormat="1" ht="15">
      <c r="A1408" s="167" t="s">
        <v>9344</v>
      </c>
      <c r="C1408" s="61" t="s">
        <v>92</v>
      </c>
      <c r="E1408" s="61" t="s">
        <v>1863</v>
      </c>
      <c r="F1408" s="167" t="s">
        <v>8888</v>
      </c>
      <c r="G1408" s="167" t="s">
        <v>9580</v>
      </c>
      <c r="H1408" s="61" t="s">
        <v>7863</v>
      </c>
      <c r="I1408" s="167" t="s">
        <v>9581</v>
      </c>
      <c r="J1408" s="63" t="str">
        <f t="shared" si="105"/>
        <v>IC.IT.080216</v>
      </c>
      <c r="K1408" s="61" t="s">
        <v>12175</v>
      </c>
      <c r="L1408" s="167" t="str">
        <f t="shared" si="106"/>
        <v>Thigh, left</v>
      </c>
      <c r="M1408" s="168" t="str">
        <f t="shared" si="107"/>
        <v>PI.IC.IT.080216.01</v>
      </c>
      <c r="N1408" s="168"/>
      <c r="O1408" s="168" t="str">
        <f t="shared" si="108"/>
        <v>PH.IC.IT.080216.01</v>
      </c>
      <c r="Q1408" s="168" t="str">
        <f t="shared" si="109"/>
        <v>CL.IC.IT.080216.01</v>
      </c>
    </row>
    <row r="1409" spans="1:27" s="167" customFormat="1" ht="15">
      <c r="A1409" s="167" t="s">
        <v>9344</v>
      </c>
      <c r="C1409" s="61" t="s">
        <v>92</v>
      </c>
      <c r="E1409" s="61" t="s">
        <v>1863</v>
      </c>
      <c r="F1409" s="167" t="s">
        <v>8888</v>
      </c>
      <c r="G1409" s="167" t="s">
        <v>9730</v>
      </c>
      <c r="H1409" s="61" t="s">
        <v>12462</v>
      </c>
      <c r="I1409" s="167" t="s">
        <v>9731</v>
      </c>
      <c r="J1409" s="63" t="str">
        <f t="shared" si="105"/>
        <v>IC.IT.080217</v>
      </c>
      <c r="K1409" s="61" t="s">
        <v>12175</v>
      </c>
      <c r="L1409" s="167" t="str">
        <f t="shared" si="106"/>
        <v>Knee, right</v>
      </c>
      <c r="M1409" s="168" t="str">
        <f t="shared" si="107"/>
        <v>PI.IC.IT.080217.01</v>
      </c>
      <c r="N1409" s="168"/>
      <c r="O1409" s="168" t="str">
        <f t="shared" si="108"/>
        <v>PH.IC.IT.080217.01</v>
      </c>
      <c r="Q1409" s="168" t="str">
        <f t="shared" si="109"/>
        <v>CL.IC.IT.080217.01</v>
      </c>
    </row>
    <row r="1410" spans="1:27" s="167" customFormat="1" ht="15">
      <c r="A1410" s="167" t="s">
        <v>9344</v>
      </c>
      <c r="C1410" s="61" t="s">
        <v>92</v>
      </c>
      <c r="E1410" s="61" t="s">
        <v>1863</v>
      </c>
      <c r="F1410" s="167" t="s">
        <v>8888</v>
      </c>
      <c r="G1410" s="167" t="s">
        <v>9732</v>
      </c>
      <c r="H1410" s="61" t="s">
        <v>12602</v>
      </c>
      <c r="I1410" s="167" t="s">
        <v>9733</v>
      </c>
      <c r="J1410" s="63" t="str">
        <f t="shared" ref="J1410:J1473" si="110">CONCATENATE("IC.IT.",C1410,E1410,H1410)</f>
        <v>IC.IT.080218</v>
      </c>
      <c r="K1410" s="61" t="s">
        <v>12175</v>
      </c>
      <c r="L1410" s="167" t="str">
        <f t="shared" ref="L1410:L1473" si="111">G1410</f>
        <v>Knee, left</v>
      </c>
      <c r="M1410" s="168" t="str">
        <f t="shared" ref="M1410:M1473" si="112">CONCATENATE("PI.",J1410,".",K1410)</f>
        <v>PI.IC.IT.080218.01</v>
      </c>
      <c r="N1410" s="168"/>
      <c r="O1410" s="168" t="str">
        <f t="shared" ref="O1410:O1473" si="113">CONCATENATE("PH.",J1410,".",K1410)</f>
        <v>PH.IC.IT.080218.01</v>
      </c>
      <c r="Q1410" s="168" t="str">
        <f t="shared" ref="Q1410:Q1473" si="114">CONCATENATE("CL.",J1410,".",K1410)</f>
        <v>CL.IC.IT.080218.01</v>
      </c>
    </row>
    <row r="1411" spans="1:27" s="167" customFormat="1" ht="15">
      <c r="A1411" s="167" t="s">
        <v>9344</v>
      </c>
      <c r="C1411" s="61" t="s">
        <v>92</v>
      </c>
      <c r="E1411" s="61" t="s">
        <v>1863</v>
      </c>
      <c r="F1411" s="167" t="s">
        <v>8888</v>
      </c>
      <c r="G1411" s="167" t="s">
        <v>9734</v>
      </c>
      <c r="H1411" s="61" t="s">
        <v>12604</v>
      </c>
      <c r="I1411" s="167" t="s">
        <v>9735</v>
      </c>
      <c r="J1411" s="63" t="str">
        <f t="shared" si="110"/>
        <v>IC.IT.080219</v>
      </c>
      <c r="K1411" s="61" t="s">
        <v>12175</v>
      </c>
      <c r="L1411" s="167" t="str">
        <f t="shared" si="111"/>
        <v>Calf, right</v>
      </c>
      <c r="M1411" s="168" t="str">
        <f t="shared" si="112"/>
        <v>PI.IC.IT.080219.01</v>
      </c>
      <c r="N1411" s="168"/>
      <c r="O1411" s="168" t="str">
        <f t="shared" si="113"/>
        <v>PH.IC.IT.080219.01</v>
      </c>
      <c r="Q1411" s="168" t="str">
        <f t="shared" si="114"/>
        <v>CL.IC.IT.080219.01</v>
      </c>
    </row>
    <row r="1412" spans="1:27" s="167" customFormat="1" ht="15">
      <c r="A1412" s="167" t="s">
        <v>9344</v>
      </c>
      <c r="C1412" s="61" t="s">
        <v>92</v>
      </c>
      <c r="E1412" s="61" t="s">
        <v>1863</v>
      </c>
      <c r="F1412" s="167" t="s">
        <v>8888</v>
      </c>
      <c r="G1412" s="167" t="s">
        <v>9736</v>
      </c>
      <c r="H1412" s="61" t="s">
        <v>1000</v>
      </c>
      <c r="I1412" s="167" t="s">
        <v>9737</v>
      </c>
      <c r="J1412" s="63" t="str">
        <f t="shared" si="110"/>
        <v>IC.IT.080220</v>
      </c>
      <c r="K1412" s="61" t="s">
        <v>12175</v>
      </c>
      <c r="L1412" s="167" t="str">
        <f t="shared" si="111"/>
        <v>Calf, left</v>
      </c>
      <c r="M1412" s="168" t="str">
        <f t="shared" si="112"/>
        <v>PI.IC.IT.080220.01</v>
      </c>
      <c r="N1412" s="168"/>
      <c r="O1412" s="168" t="str">
        <f t="shared" si="113"/>
        <v>PH.IC.IT.080220.01</v>
      </c>
      <c r="Q1412" s="168" t="str">
        <f t="shared" si="114"/>
        <v>CL.IC.IT.080220.01</v>
      </c>
    </row>
    <row r="1413" spans="1:27" s="167" customFormat="1" ht="15">
      <c r="A1413" s="167" t="s">
        <v>9344</v>
      </c>
      <c r="C1413" s="61" t="s">
        <v>92</v>
      </c>
      <c r="E1413" s="61" t="s">
        <v>1863</v>
      </c>
      <c r="F1413" s="167" t="s">
        <v>8888</v>
      </c>
      <c r="G1413" s="167" t="s">
        <v>9878</v>
      </c>
      <c r="H1413" s="61" t="s">
        <v>8039</v>
      </c>
      <c r="I1413" s="167" t="s">
        <v>9879</v>
      </c>
      <c r="J1413" s="63" t="str">
        <f t="shared" si="110"/>
        <v>IC.IT.080221</v>
      </c>
      <c r="K1413" s="61" t="s">
        <v>12175</v>
      </c>
      <c r="L1413" s="167" t="str">
        <f t="shared" si="111"/>
        <v>Ankle, right</v>
      </c>
      <c r="M1413" s="168" t="str">
        <f t="shared" si="112"/>
        <v>PI.IC.IT.080221.01</v>
      </c>
      <c r="N1413" s="168"/>
      <c r="O1413" s="168" t="str">
        <f t="shared" si="113"/>
        <v>PH.IC.IT.080221.01</v>
      </c>
      <c r="Q1413" s="168" t="str">
        <f t="shared" si="114"/>
        <v>CL.IC.IT.080221.01</v>
      </c>
    </row>
    <row r="1414" spans="1:27" s="167" customFormat="1" ht="15">
      <c r="A1414" s="167" t="s">
        <v>9344</v>
      </c>
      <c r="C1414" s="61" t="s">
        <v>92</v>
      </c>
      <c r="E1414" s="61" t="s">
        <v>1863</v>
      </c>
      <c r="F1414" s="167" t="s">
        <v>8888</v>
      </c>
      <c r="G1414" s="167" t="s">
        <v>9880</v>
      </c>
      <c r="H1414" s="61" t="s">
        <v>7874</v>
      </c>
      <c r="I1414" s="167" t="s">
        <v>9588</v>
      </c>
      <c r="J1414" s="63" t="str">
        <f t="shared" si="110"/>
        <v>IC.IT.080222</v>
      </c>
      <c r="K1414" s="61" t="s">
        <v>12175</v>
      </c>
      <c r="L1414" s="167" t="str">
        <f t="shared" si="111"/>
        <v>Ankle, left</v>
      </c>
      <c r="M1414" s="168" t="str">
        <f t="shared" si="112"/>
        <v>PI.IC.IT.080222.01</v>
      </c>
      <c r="N1414" s="168"/>
      <c r="O1414" s="168" t="str">
        <f t="shared" si="113"/>
        <v>PH.IC.IT.080222.01</v>
      </c>
      <c r="Q1414" s="168" t="str">
        <f t="shared" si="114"/>
        <v>CL.IC.IT.080222.01</v>
      </c>
    </row>
    <row r="1415" spans="1:27" s="167" customFormat="1" ht="15">
      <c r="A1415" s="167" t="s">
        <v>9344</v>
      </c>
      <c r="C1415" s="61" t="s">
        <v>92</v>
      </c>
      <c r="E1415" s="61" t="s">
        <v>1863</v>
      </c>
      <c r="F1415" s="167" t="s">
        <v>8888</v>
      </c>
      <c r="G1415" s="167" t="s">
        <v>9033</v>
      </c>
      <c r="H1415" s="61" t="s">
        <v>7876</v>
      </c>
      <c r="I1415" s="167" t="s">
        <v>9034</v>
      </c>
      <c r="J1415" s="63" t="str">
        <f t="shared" si="110"/>
        <v>IC.IT.080223</v>
      </c>
      <c r="K1415" s="61" t="s">
        <v>12175</v>
      </c>
      <c r="L1415" s="167" t="str">
        <f t="shared" si="111"/>
        <v>Heel, right</v>
      </c>
      <c r="M1415" s="168" t="str">
        <f t="shared" si="112"/>
        <v>PI.IC.IT.080223.01</v>
      </c>
      <c r="N1415" s="168"/>
      <c r="O1415" s="168" t="str">
        <f t="shared" si="113"/>
        <v>PH.IC.IT.080223.01</v>
      </c>
      <c r="Q1415" s="168" t="str">
        <f t="shared" si="114"/>
        <v>CL.IC.IT.080223.01</v>
      </c>
    </row>
    <row r="1416" spans="1:27" s="167" customFormat="1" ht="15">
      <c r="A1416" s="167" t="s">
        <v>9344</v>
      </c>
      <c r="C1416" s="61" t="s">
        <v>92</v>
      </c>
      <c r="E1416" s="61" t="s">
        <v>1863</v>
      </c>
      <c r="F1416" s="167" t="s">
        <v>8888</v>
      </c>
      <c r="G1416" s="167" t="s">
        <v>9035</v>
      </c>
      <c r="H1416" s="61" t="s">
        <v>7055</v>
      </c>
      <c r="I1416" s="167" t="s">
        <v>9036</v>
      </c>
      <c r="J1416" s="63" t="str">
        <f t="shared" si="110"/>
        <v>IC.IT.080224</v>
      </c>
      <c r="K1416" s="61" t="s">
        <v>12175</v>
      </c>
      <c r="L1416" s="167" t="str">
        <f t="shared" si="111"/>
        <v>Heel, left</v>
      </c>
      <c r="M1416" s="168" t="str">
        <f t="shared" si="112"/>
        <v>PI.IC.IT.080224.01</v>
      </c>
      <c r="N1416" s="168"/>
      <c r="O1416" s="168" t="str">
        <f t="shared" si="113"/>
        <v>PH.IC.IT.080224.01</v>
      </c>
      <c r="Q1416" s="168" t="str">
        <f t="shared" si="114"/>
        <v>CL.IC.IT.080224.01</v>
      </c>
    </row>
    <row r="1417" spans="1:27" s="167" customFormat="1" ht="15">
      <c r="A1417" s="167" t="s">
        <v>9344</v>
      </c>
      <c r="C1417" s="61" t="s">
        <v>92</v>
      </c>
      <c r="E1417" s="61" t="s">
        <v>1863</v>
      </c>
      <c r="F1417" s="167" t="s">
        <v>8888</v>
      </c>
      <c r="G1417" s="167" t="s">
        <v>9171</v>
      </c>
      <c r="H1417" s="61" t="s">
        <v>512</v>
      </c>
      <c r="I1417" s="167" t="s">
        <v>9305</v>
      </c>
      <c r="J1417" s="63" t="str">
        <f t="shared" si="110"/>
        <v>IC.IT.080225</v>
      </c>
      <c r="K1417" s="61" t="s">
        <v>12175</v>
      </c>
      <c r="L1417" s="167" t="str">
        <f t="shared" si="111"/>
        <v>Foot, right</v>
      </c>
      <c r="M1417" s="168" t="str">
        <f t="shared" si="112"/>
        <v>PI.IC.IT.080225.01</v>
      </c>
      <c r="N1417" s="168"/>
      <c r="O1417" s="168" t="str">
        <f t="shared" si="113"/>
        <v>PH.IC.IT.080225.01</v>
      </c>
      <c r="Q1417" s="168" t="str">
        <f t="shared" si="114"/>
        <v>CL.IC.IT.080225.01</v>
      </c>
    </row>
    <row r="1418" spans="1:27" s="167" customFormat="1" ht="15">
      <c r="A1418" s="167" t="s">
        <v>9344</v>
      </c>
      <c r="C1418" s="61" t="s">
        <v>92</v>
      </c>
      <c r="E1418" s="61" t="s">
        <v>1863</v>
      </c>
      <c r="F1418" s="167" t="s">
        <v>8888</v>
      </c>
      <c r="G1418" s="167" t="s">
        <v>9306</v>
      </c>
      <c r="H1418" s="61" t="s">
        <v>371</v>
      </c>
      <c r="I1418" s="167" t="s">
        <v>9307</v>
      </c>
      <c r="J1418" s="63" t="str">
        <f t="shared" si="110"/>
        <v>IC.IT.080226</v>
      </c>
      <c r="K1418" s="61" t="s">
        <v>12175</v>
      </c>
      <c r="L1418" s="167" t="str">
        <f t="shared" si="111"/>
        <v>Foot, left</v>
      </c>
      <c r="M1418" s="168" t="str">
        <f t="shared" si="112"/>
        <v>PI.IC.IT.080226.01</v>
      </c>
      <c r="N1418" s="168"/>
      <c r="O1418" s="168" t="str">
        <f t="shared" si="113"/>
        <v>PH.IC.IT.080226.01</v>
      </c>
      <c r="Q1418" s="168" t="str">
        <f t="shared" si="114"/>
        <v>CL.IC.IT.080226.01</v>
      </c>
    </row>
    <row r="1419" spans="1:27" s="167" customFormat="1" ht="15">
      <c r="A1419" s="167" t="s">
        <v>9344</v>
      </c>
      <c r="C1419" s="61" t="s">
        <v>92</v>
      </c>
      <c r="E1419" s="61" t="s">
        <v>1863</v>
      </c>
      <c r="F1419" s="167" t="s">
        <v>8888</v>
      </c>
      <c r="G1419" s="167" t="s">
        <v>9015</v>
      </c>
      <c r="H1419" s="61" t="s">
        <v>7686</v>
      </c>
      <c r="I1419" s="167" t="s">
        <v>9420</v>
      </c>
      <c r="J1419" s="63" t="str">
        <f t="shared" si="110"/>
        <v>IC.IT.080227</v>
      </c>
      <c r="K1419" s="61" t="s">
        <v>12175</v>
      </c>
      <c r="L1419" s="167" t="str">
        <f t="shared" si="111"/>
        <v>Toe(s), right:  specify</v>
      </c>
      <c r="M1419" s="168" t="str">
        <f t="shared" si="112"/>
        <v>PI.IC.IT.080227.01</v>
      </c>
      <c r="N1419" s="168"/>
      <c r="O1419" s="168" t="str">
        <f t="shared" si="113"/>
        <v>PH.IC.IT.080227.01</v>
      </c>
      <c r="Q1419" s="168" t="str">
        <f t="shared" si="114"/>
        <v>CL.IC.IT.080227.01</v>
      </c>
    </row>
    <row r="1420" spans="1:27" s="167" customFormat="1" ht="15">
      <c r="A1420" s="167" t="s">
        <v>9344</v>
      </c>
      <c r="C1420" s="61" t="s">
        <v>92</v>
      </c>
      <c r="E1420" s="61" t="s">
        <v>1863</v>
      </c>
      <c r="F1420" s="167" t="s">
        <v>8888</v>
      </c>
      <c r="G1420" s="167" t="s">
        <v>9016</v>
      </c>
      <c r="H1420" s="61" t="s">
        <v>745</v>
      </c>
      <c r="I1420" s="167" t="s">
        <v>9422</v>
      </c>
      <c r="J1420" s="63" t="str">
        <f t="shared" si="110"/>
        <v>IC.IT.080228</v>
      </c>
      <c r="K1420" s="61" t="s">
        <v>12175</v>
      </c>
      <c r="L1420" s="167" t="str">
        <f t="shared" si="111"/>
        <v>Toe(s), left: specify</v>
      </c>
      <c r="M1420" s="168" t="str">
        <f t="shared" si="112"/>
        <v>PI.IC.IT.080228.01</v>
      </c>
      <c r="N1420" s="168"/>
      <c r="O1420" s="168" t="str">
        <f t="shared" si="113"/>
        <v>PH.IC.IT.080228.01</v>
      </c>
      <c r="Q1420" s="168" t="str">
        <f t="shared" si="114"/>
        <v>CL.IC.IT.080228.01</v>
      </c>
    </row>
    <row r="1421" spans="1:27" s="167" customFormat="1" ht="15">
      <c r="A1421" s="167" t="s">
        <v>9344</v>
      </c>
      <c r="C1421" s="61" t="s">
        <v>92</v>
      </c>
      <c r="E1421" s="61" t="s">
        <v>115</v>
      </c>
      <c r="F1421" s="167" t="s">
        <v>8888</v>
      </c>
      <c r="G1421" s="167" t="s">
        <v>443</v>
      </c>
      <c r="H1421" s="61" t="s">
        <v>636</v>
      </c>
      <c r="J1421" s="63" t="str">
        <f t="shared" si="110"/>
        <v>IC.IT.080229</v>
      </c>
      <c r="K1421" s="61" t="s">
        <v>13277</v>
      </c>
      <c r="L1421" s="167" t="str">
        <f t="shared" si="111"/>
        <v>Shin, right</v>
      </c>
      <c r="M1421" s="168" t="str">
        <f t="shared" si="112"/>
        <v>PI.IC.IT.080229.01</v>
      </c>
      <c r="N1421" s="168"/>
      <c r="O1421" s="168" t="str">
        <f t="shared" si="113"/>
        <v>PH.IC.IT.080229.01</v>
      </c>
      <c r="Q1421" s="168" t="str">
        <f t="shared" si="114"/>
        <v>CL.IC.IT.080229.01</v>
      </c>
      <c r="Z1421" s="167" t="s">
        <v>444</v>
      </c>
      <c r="AA1421" s="167">
        <v>1279</v>
      </c>
    </row>
    <row r="1422" spans="1:27" s="167" customFormat="1" ht="15">
      <c r="A1422" s="167" t="s">
        <v>9344</v>
      </c>
      <c r="C1422" s="61" t="s">
        <v>92</v>
      </c>
      <c r="E1422" s="61" t="s">
        <v>115</v>
      </c>
      <c r="F1422" s="167" t="s">
        <v>8888</v>
      </c>
      <c r="G1422" s="167" t="s">
        <v>440</v>
      </c>
      <c r="H1422" s="61" t="s">
        <v>441</v>
      </c>
      <c r="J1422" s="63" t="str">
        <f t="shared" si="110"/>
        <v>IC.IT.080230</v>
      </c>
      <c r="K1422" s="61" t="s">
        <v>13277</v>
      </c>
      <c r="L1422" s="167" t="str">
        <f t="shared" si="111"/>
        <v>Shin, left</v>
      </c>
      <c r="M1422" s="168" t="str">
        <f t="shared" si="112"/>
        <v>PI.IC.IT.080230.01</v>
      </c>
      <c r="N1422" s="168"/>
      <c r="O1422" s="168" t="str">
        <f t="shared" si="113"/>
        <v>PH.IC.IT.080230.01</v>
      </c>
      <c r="Q1422" s="168" t="str">
        <f t="shared" si="114"/>
        <v>CL.IC.IT.080230.01</v>
      </c>
      <c r="Z1422" s="167" t="s">
        <v>444</v>
      </c>
      <c r="AA1422" s="167">
        <v>1279</v>
      </c>
    </row>
    <row r="1423" spans="1:27" s="167" customFormat="1" ht="15">
      <c r="A1423" s="167" t="s">
        <v>9344</v>
      </c>
      <c r="C1423" s="61" t="s">
        <v>92</v>
      </c>
      <c r="D1423" s="167" t="s">
        <v>8697</v>
      </c>
      <c r="E1423" s="61" t="s">
        <v>12185</v>
      </c>
      <c r="F1423" s="167" t="s">
        <v>9429</v>
      </c>
      <c r="G1423" s="167" t="s">
        <v>9430</v>
      </c>
      <c r="H1423" s="61" t="s">
        <v>12175</v>
      </c>
      <c r="I1423" s="167" t="s">
        <v>9431</v>
      </c>
      <c r="J1423" s="63" t="str">
        <f t="shared" si="110"/>
        <v>IC.IT.080301</v>
      </c>
      <c r="K1423" s="61" t="s">
        <v>12175</v>
      </c>
      <c r="L1423" s="167" t="str">
        <f t="shared" si="111"/>
        <v>Face, right</v>
      </c>
      <c r="M1423" s="168" t="str">
        <f t="shared" si="112"/>
        <v>PI.IC.IT.080301.01</v>
      </c>
      <c r="N1423" s="168"/>
      <c r="O1423" s="168" t="str">
        <f t="shared" si="113"/>
        <v>PH.IC.IT.080301.01</v>
      </c>
      <c r="Q1423" s="168" t="str">
        <f t="shared" si="114"/>
        <v>CL.IC.IT.080301.01</v>
      </c>
    </row>
    <row r="1424" spans="1:27" s="167" customFormat="1" ht="15">
      <c r="A1424" s="167" t="s">
        <v>9344</v>
      </c>
      <c r="C1424" s="61" t="s">
        <v>92</v>
      </c>
      <c r="E1424" s="61" t="s">
        <v>12185</v>
      </c>
      <c r="F1424" s="167" t="s">
        <v>9429</v>
      </c>
      <c r="G1424" s="167" t="s">
        <v>9458</v>
      </c>
      <c r="H1424" s="61" t="s">
        <v>1863</v>
      </c>
      <c r="I1424" s="167" t="s">
        <v>9589</v>
      </c>
      <c r="J1424" s="63" t="str">
        <f t="shared" si="110"/>
        <v>IC.IT.080302</v>
      </c>
      <c r="K1424" s="61" t="s">
        <v>12175</v>
      </c>
      <c r="L1424" s="167" t="str">
        <f t="shared" si="111"/>
        <v>Face, left</v>
      </c>
      <c r="M1424" s="168" t="str">
        <f t="shared" si="112"/>
        <v>PI.IC.IT.080302.01</v>
      </c>
      <c r="N1424" s="168"/>
      <c r="O1424" s="168" t="str">
        <f t="shared" si="113"/>
        <v>PH.IC.IT.080302.01</v>
      </c>
      <c r="Q1424" s="168" t="str">
        <f t="shared" si="114"/>
        <v>CL.IC.IT.080302.01</v>
      </c>
    </row>
    <row r="1425" spans="1:19" s="167" customFormat="1" ht="15">
      <c r="A1425" s="167" t="s">
        <v>9344</v>
      </c>
      <c r="C1425" s="61" t="s">
        <v>92</v>
      </c>
      <c r="E1425" s="61" t="s">
        <v>12185</v>
      </c>
      <c r="F1425" s="167" t="s">
        <v>9429</v>
      </c>
      <c r="G1425" s="167" t="s">
        <v>9590</v>
      </c>
      <c r="H1425" s="61" t="s">
        <v>12185</v>
      </c>
      <c r="I1425" s="167" t="s">
        <v>9590</v>
      </c>
      <c r="J1425" s="63" t="str">
        <f t="shared" si="110"/>
        <v>IC.IT.080303</v>
      </c>
      <c r="K1425" s="61" t="s">
        <v>12175</v>
      </c>
      <c r="L1425" s="167" t="str">
        <f t="shared" si="111"/>
        <v>Face</v>
      </c>
      <c r="M1425" s="168" t="str">
        <f t="shared" si="112"/>
        <v>PI.IC.IT.080303.01</v>
      </c>
      <c r="N1425" s="168"/>
      <c r="O1425" s="168" t="str">
        <f t="shared" si="113"/>
        <v>PH.IC.IT.080303.01</v>
      </c>
      <c r="Q1425" s="168" t="str">
        <f t="shared" si="114"/>
        <v>CL.IC.IT.080303.01</v>
      </c>
    </row>
    <row r="1426" spans="1:19" s="167" customFormat="1" ht="15">
      <c r="A1426" s="167" t="s">
        <v>9344</v>
      </c>
      <c r="C1426" s="61" t="s">
        <v>92</v>
      </c>
      <c r="E1426" s="61" t="s">
        <v>12185</v>
      </c>
      <c r="F1426" s="167" t="s">
        <v>9429</v>
      </c>
      <c r="G1426" s="167" t="s">
        <v>9068</v>
      </c>
      <c r="H1426" s="61" t="s">
        <v>11</v>
      </c>
      <c r="I1426" s="167" t="s">
        <v>9192</v>
      </c>
      <c r="J1426" s="63" t="str">
        <f t="shared" si="110"/>
        <v>IC.IT.080304</v>
      </c>
      <c r="K1426" s="61" t="s">
        <v>12175</v>
      </c>
      <c r="L1426" s="167" t="str">
        <f t="shared" si="111"/>
        <v>Head, right</v>
      </c>
      <c r="M1426" s="168" t="str">
        <f t="shared" si="112"/>
        <v>PI.IC.IT.080304.01</v>
      </c>
      <c r="N1426" s="168"/>
      <c r="O1426" s="168" t="str">
        <f t="shared" si="113"/>
        <v>PH.IC.IT.080304.01</v>
      </c>
      <c r="Q1426" s="168" t="str">
        <f t="shared" si="114"/>
        <v>CL.IC.IT.080304.01</v>
      </c>
    </row>
    <row r="1427" spans="1:19" s="167" customFormat="1" ht="15">
      <c r="A1427" s="167" t="s">
        <v>9344</v>
      </c>
      <c r="C1427" s="61" t="s">
        <v>92</v>
      </c>
      <c r="E1427" s="61" t="s">
        <v>12185</v>
      </c>
      <c r="F1427" s="167" t="s">
        <v>9429</v>
      </c>
      <c r="G1427" s="167" t="s">
        <v>9193</v>
      </c>
      <c r="H1427" s="61" t="s">
        <v>212</v>
      </c>
      <c r="I1427" s="167" t="s">
        <v>9194</v>
      </c>
      <c r="J1427" s="63" t="str">
        <f t="shared" si="110"/>
        <v>IC.IT.080305</v>
      </c>
      <c r="K1427" s="61" t="s">
        <v>12175</v>
      </c>
      <c r="L1427" s="167" t="str">
        <f t="shared" si="111"/>
        <v>Head, left</v>
      </c>
      <c r="M1427" s="168" t="str">
        <f t="shared" si="112"/>
        <v>PI.IC.IT.080305.01</v>
      </c>
      <c r="N1427" s="168"/>
      <c r="O1427" s="168" t="str">
        <f t="shared" si="113"/>
        <v>PH.IC.IT.080305.01</v>
      </c>
      <c r="Q1427" s="168" t="str">
        <f t="shared" si="114"/>
        <v>CL.IC.IT.080305.01</v>
      </c>
    </row>
    <row r="1428" spans="1:19" s="167" customFormat="1" ht="15">
      <c r="A1428" s="167" t="s">
        <v>9344</v>
      </c>
      <c r="C1428" s="61" t="s">
        <v>92</v>
      </c>
      <c r="E1428" s="61" t="s">
        <v>12185</v>
      </c>
      <c r="F1428" s="167" t="s">
        <v>9429</v>
      </c>
      <c r="G1428" s="167" t="s">
        <v>9195</v>
      </c>
      <c r="H1428" s="61" t="s">
        <v>6988</v>
      </c>
      <c r="I1428" s="167" t="s">
        <v>9195</v>
      </c>
      <c r="J1428" s="63" t="str">
        <f t="shared" si="110"/>
        <v>IC.IT.080306</v>
      </c>
      <c r="K1428" s="61" t="s">
        <v>12175</v>
      </c>
      <c r="L1428" s="167" t="str">
        <f t="shared" si="111"/>
        <v>Head</v>
      </c>
      <c r="M1428" s="168" t="str">
        <f t="shared" si="112"/>
        <v>PI.IC.IT.080306.01</v>
      </c>
      <c r="N1428" s="168"/>
      <c r="O1428" s="168" t="str">
        <f t="shared" si="113"/>
        <v>PH.IC.IT.080306.01</v>
      </c>
      <c r="Q1428" s="168" t="str">
        <f t="shared" si="114"/>
        <v>CL.IC.IT.080306.01</v>
      </c>
    </row>
    <row r="1429" spans="1:19" s="167" customFormat="1" ht="15">
      <c r="A1429" s="167" t="s">
        <v>9344</v>
      </c>
      <c r="C1429" s="61" t="s">
        <v>92</v>
      </c>
      <c r="E1429" s="61" t="s">
        <v>12185</v>
      </c>
      <c r="F1429" s="167" t="s">
        <v>9429</v>
      </c>
      <c r="G1429" s="167" t="s">
        <v>9043</v>
      </c>
      <c r="H1429" s="61" t="s">
        <v>573</v>
      </c>
      <c r="I1429" s="167" t="s">
        <v>9044</v>
      </c>
      <c r="J1429" s="63" t="str">
        <f t="shared" si="110"/>
        <v>IC.IT.080307</v>
      </c>
      <c r="K1429" s="61" t="s">
        <v>12175</v>
      </c>
      <c r="L1429" s="167" t="str">
        <f t="shared" si="111"/>
        <v>Eye, right</v>
      </c>
      <c r="M1429" s="168" t="str">
        <f t="shared" si="112"/>
        <v>PI.IC.IT.080307.01</v>
      </c>
      <c r="N1429" s="168"/>
      <c r="O1429" s="168" t="str">
        <f t="shared" si="113"/>
        <v>PH.IC.IT.080307.01</v>
      </c>
      <c r="Q1429" s="168" t="str">
        <f t="shared" si="114"/>
        <v>CL.IC.IT.080307.01</v>
      </c>
    </row>
    <row r="1430" spans="1:19" s="167" customFormat="1" ht="15">
      <c r="A1430" s="167" t="s">
        <v>9344</v>
      </c>
      <c r="C1430" s="61" t="s">
        <v>92</v>
      </c>
      <c r="E1430" s="61" t="s">
        <v>12185</v>
      </c>
      <c r="F1430" s="167" t="s">
        <v>9429</v>
      </c>
      <c r="G1430" s="167" t="s">
        <v>9045</v>
      </c>
      <c r="H1430" s="61" t="s">
        <v>92</v>
      </c>
      <c r="I1430" s="167" t="s">
        <v>9046</v>
      </c>
      <c r="J1430" s="63" t="str">
        <f t="shared" si="110"/>
        <v>IC.IT.080308</v>
      </c>
      <c r="K1430" s="61" t="s">
        <v>12175</v>
      </c>
      <c r="L1430" s="167" t="str">
        <f t="shared" si="111"/>
        <v>Eye, left</v>
      </c>
      <c r="M1430" s="168" t="str">
        <f t="shared" si="112"/>
        <v>PI.IC.IT.080308.01</v>
      </c>
      <c r="N1430" s="168"/>
      <c r="O1430" s="168" t="str">
        <f t="shared" si="113"/>
        <v>PH.IC.IT.080308.01</v>
      </c>
      <c r="Q1430" s="168" t="str">
        <f t="shared" si="114"/>
        <v>CL.IC.IT.080308.01</v>
      </c>
    </row>
    <row r="1431" spans="1:19" s="167" customFormat="1" ht="15">
      <c r="A1431" s="167" t="s">
        <v>9344</v>
      </c>
      <c r="C1431" s="61" t="s">
        <v>92</v>
      </c>
      <c r="E1431" s="61" t="s">
        <v>12185</v>
      </c>
      <c r="F1431" s="167" t="s">
        <v>9429</v>
      </c>
      <c r="G1431" s="167" t="s">
        <v>9584</v>
      </c>
      <c r="H1431" s="61" t="s">
        <v>93</v>
      </c>
      <c r="I1431" s="167" t="s">
        <v>9585</v>
      </c>
      <c r="J1431" s="63" t="str">
        <f t="shared" si="110"/>
        <v>IC.IT.080309</v>
      </c>
      <c r="K1431" s="61" t="s">
        <v>12175</v>
      </c>
      <c r="L1431" s="167" t="str">
        <f t="shared" si="111"/>
        <v>Ear, right</v>
      </c>
      <c r="M1431" s="168" t="str">
        <f t="shared" si="112"/>
        <v>PI.IC.IT.080309.01</v>
      </c>
      <c r="N1431" s="168"/>
      <c r="O1431" s="168" t="str">
        <f t="shared" si="113"/>
        <v>PH.IC.IT.080309.01</v>
      </c>
      <c r="Q1431" s="168" t="str">
        <f t="shared" si="114"/>
        <v>CL.IC.IT.080309.01</v>
      </c>
    </row>
    <row r="1432" spans="1:19" s="167" customFormat="1" ht="15">
      <c r="A1432" s="167" t="s">
        <v>9344</v>
      </c>
      <c r="C1432" s="61" t="s">
        <v>92</v>
      </c>
      <c r="E1432" s="61" t="s">
        <v>12185</v>
      </c>
      <c r="F1432" s="167" t="s">
        <v>9429</v>
      </c>
      <c r="G1432" s="167" t="s">
        <v>9586</v>
      </c>
      <c r="H1432" s="61" t="s">
        <v>3188</v>
      </c>
      <c r="I1432" s="167" t="s">
        <v>9587</v>
      </c>
      <c r="J1432" s="63" t="str">
        <f t="shared" si="110"/>
        <v>IC.IT.080310</v>
      </c>
      <c r="K1432" s="61" t="s">
        <v>12175</v>
      </c>
      <c r="L1432" s="167" t="str">
        <f t="shared" si="111"/>
        <v>Ear, left</v>
      </c>
      <c r="M1432" s="168" t="str">
        <f t="shared" si="112"/>
        <v>PI.IC.IT.080310.01</v>
      </c>
      <c r="N1432" s="168"/>
      <c r="O1432" s="168" t="str">
        <f t="shared" si="113"/>
        <v>PH.IC.IT.080310.01</v>
      </c>
      <c r="Q1432" s="168" t="str">
        <f t="shared" si="114"/>
        <v>CL.IC.IT.080310.01</v>
      </c>
    </row>
    <row r="1433" spans="1:19" s="167" customFormat="1" ht="15">
      <c r="A1433" s="167" t="s">
        <v>9344</v>
      </c>
      <c r="C1433" s="61" t="s">
        <v>92</v>
      </c>
      <c r="E1433" s="61" t="s">
        <v>12185</v>
      </c>
      <c r="F1433" s="167" t="s">
        <v>9429</v>
      </c>
      <c r="G1433" s="167" t="s">
        <v>9457</v>
      </c>
      <c r="H1433" s="61" t="s">
        <v>155</v>
      </c>
      <c r="I1433" s="167" t="s">
        <v>9457</v>
      </c>
      <c r="J1433" s="63" t="str">
        <f t="shared" si="110"/>
        <v>IC.IT.080311</v>
      </c>
      <c r="K1433" s="61" t="s">
        <v>12175</v>
      </c>
      <c r="L1433" s="167" t="str">
        <f t="shared" si="111"/>
        <v>Nose</v>
      </c>
      <c r="M1433" s="168" t="str">
        <f t="shared" si="112"/>
        <v>PI.IC.IT.080311.01</v>
      </c>
      <c r="N1433" s="168"/>
      <c r="O1433" s="168" t="str">
        <f t="shared" si="113"/>
        <v>PH.IC.IT.080311.01</v>
      </c>
      <c r="Q1433" s="168" t="str">
        <f t="shared" si="114"/>
        <v>CL.IC.IT.080311.01</v>
      </c>
    </row>
    <row r="1434" spans="1:19" s="167" customFormat="1" ht="15">
      <c r="A1434" s="167" t="s">
        <v>9344</v>
      </c>
      <c r="C1434" s="61" t="s">
        <v>92</v>
      </c>
      <c r="E1434" s="61" t="s">
        <v>12185</v>
      </c>
      <c r="F1434" s="167" t="s">
        <v>9429</v>
      </c>
      <c r="G1434" s="167" t="s">
        <v>9212</v>
      </c>
      <c r="H1434" s="61" t="s">
        <v>153</v>
      </c>
      <c r="I1434" s="167" t="s">
        <v>9213</v>
      </c>
      <c r="J1434" s="63" t="str">
        <f t="shared" si="110"/>
        <v>IC.IT.080312</v>
      </c>
      <c r="K1434" s="61" t="s">
        <v>12175</v>
      </c>
      <c r="L1434" s="167" t="str">
        <f t="shared" si="111"/>
        <v>Nose, right side</v>
      </c>
      <c r="M1434" s="168" t="str">
        <f t="shared" si="112"/>
        <v>PI.IC.IT.080312.01</v>
      </c>
      <c r="N1434" s="168"/>
      <c r="O1434" s="168" t="str">
        <f t="shared" si="113"/>
        <v>PH.IC.IT.080312.01</v>
      </c>
      <c r="Q1434" s="168" t="str">
        <f t="shared" si="114"/>
        <v>CL.IC.IT.080312.01</v>
      </c>
    </row>
    <row r="1435" spans="1:19" s="167" customFormat="1" ht="15">
      <c r="A1435" s="167" t="s">
        <v>9344</v>
      </c>
      <c r="C1435" s="61" t="s">
        <v>92</v>
      </c>
      <c r="E1435" s="61" t="s">
        <v>12185</v>
      </c>
      <c r="F1435" s="167" t="s">
        <v>9429</v>
      </c>
      <c r="G1435" s="167" t="s">
        <v>9214</v>
      </c>
      <c r="H1435" s="61" t="s">
        <v>215</v>
      </c>
      <c r="I1435" s="167" t="s">
        <v>9215</v>
      </c>
      <c r="J1435" s="63" t="str">
        <f t="shared" si="110"/>
        <v>IC.IT.080313</v>
      </c>
      <c r="K1435" s="61" t="s">
        <v>12175</v>
      </c>
      <c r="L1435" s="167" t="str">
        <f t="shared" si="111"/>
        <v>Nose, left side</v>
      </c>
      <c r="M1435" s="168" t="str">
        <f t="shared" si="112"/>
        <v>PI.IC.IT.080313.01</v>
      </c>
      <c r="N1435" s="168"/>
      <c r="O1435" s="168" t="str">
        <f t="shared" si="113"/>
        <v>PH.IC.IT.080313.01</v>
      </c>
      <c r="Q1435" s="168" t="str">
        <f t="shared" si="114"/>
        <v>CL.IC.IT.080313.01</v>
      </c>
    </row>
    <row r="1436" spans="1:19" s="167" customFormat="1" ht="15">
      <c r="A1436" s="167" t="s">
        <v>9344</v>
      </c>
      <c r="C1436" s="61" t="s">
        <v>92</v>
      </c>
      <c r="E1436" s="61" t="s">
        <v>12185</v>
      </c>
      <c r="F1436" s="167" t="s">
        <v>9429</v>
      </c>
      <c r="G1436" s="167" t="s">
        <v>9196</v>
      </c>
      <c r="H1436" s="61" t="s">
        <v>4082</v>
      </c>
      <c r="I1436" s="167" t="s">
        <v>9096</v>
      </c>
      <c r="J1436" s="63" t="str">
        <f t="shared" si="110"/>
        <v>IC.IT.080314</v>
      </c>
      <c r="K1436" s="61" t="s">
        <v>12175</v>
      </c>
      <c r="L1436" s="167" t="str">
        <f t="shared" si="111"/>
        <v xml:space="preserve">Neck, right </v>
      </c>
      <c r="M1436" s="168" t="str">
        <f t="shared" si="112"/>
        <v>PI.IC.IT.080314.01</v>
      </c>
      <c r="N1436" s="168"/>
      <c r="O1436" s="168" t="str">
        <f t="shared" si="113"/>
        <v>PH.IC.IT.080314.01</v>
      </c>
      <c r="Q1436" s="168" t="str">
        <f t="shared" si="114"/>
        <v>CL.IC.IT.080314.01</v>
      </c>
    </row>
    <row r="1437" spans="1:19" s="167" customFormat="1" ht="15">
      <c r="A1437" s="167" t="s">
        <v>9344</v>
      </c>
      <c r="C1437" s="61" t="s">
        <v>92</v>
      </c>
      <c r="E1437" s="61" t="s">
        <v>12185</v>
      </c>
      <c r="F1437" s="167" t="s">
        <v>9429</v>
      </c>
      <c r="G1437" s="167" t="s">
        <v>9111</v>
      </c>
      <c r="H1437" s="61" t="s">
        <v>594</v>
      </c>
      <c r="I1437" s="167" t="s">
        <v>9112</v>
      </c>
      <c r="J1437" s="63" t="str">
        <f t="shared" si="110"/>
        <v>IC.IT.080315</v>
      </c>
      <c r="K1437" s="61" t="s">
        <v>12175</v>
      </c>
      <c r="L1437" s="167" t="str">
        <f t="shared" si="111"/>
        <v>Neck, left</v>
      </c>
      <c r="M1437" s="168" t="str">
        <f t="shared" si="112"/>
        <v>PI.IC.IT.080315.01</v>
      </c>
      <c r="N1437" s="168"/>
      <c r="O1437" s="168" t="str">
        <f t="shared" si="113"/>
        <v>PH.IC.IT.080315.01</v>
      </c>
      <c r="Q1437" s="168" t="str">
        <f t="shared" si="114"/>
        <v>CL.IC.IT.080315.01</v>
      </c>
    </row>
    <row r="1438" spans="1:19" s="167" customFormat="1" ht="15">
      <c r="A1438" s="167" t="s">
        <v>9344</v>
      </c>
      <c r="C1438" s="61" t="s">
        <v>92</v>
      </c>
      <c r="E1438" s="61" t="s">
        <v>12185</v>
      </c>
      <c r="F1438" s="167" t="s">
        <v>9429</v>
      </c>
      <c r="G1438" s="167" t="s">
        <v>9113</v>
      </c>
      <c r="H1438" s="61" t="s">
        <v>7863</v>
      </c>
      <c r="I1438" s="167" t="s">
        <v>9113</v>
      </c>
      <c r="J1438" s="63" t="str">
        <f t="shared" si="110"/>
        <v>IC.IT.080316</v>
      </c>
      <c r="K1438" s="61" t="s">
        <v>12175</v>
      </c>
      <c r="L1438" s="167" t="str">
        <f t="shared" si="111"/>
        <v>Neck</v>
      </c>
      <c r="M1438" s="168" t="str">
        <f t="shared" si="112"/>
        <v>PI.IC.IT.080316.01</v>
      </c>
      <c r="N1438" s="168"/>
      <c r="O1438" s="168" t="str">
        <f t="shared" si="113"/>
        <v>PH.IC.IT.080316.01</v>
      </c>
      <c r="Q1438" s="168" t="str">
        <f t="shared" si="114"/>
        <v>CL.IC.IT.080316.01</v>
      </c>
    </row>
    <row r="1439" spans="1:19" s="167" customFormat="1" ht="15">
      <c r="A1439" s="167" t="s">
        <v>9344</v>
      </c>
      <c r="C1439" s="61" t="s">
        <v>92</v>
      </c>
      <c r="E1439" s="61" t="s">
        <v>12185</v>
      </c>
      <c r="F1439" s="167" t="s">
        <v>9429</v>
      </c>
      <c r="G1439" s="61" t="s">
        <v>9197</v>
      </c>
      <c r="H1439" s="61" t="s">
        <v>512</v>
      </c>
      <c r="I1439" s="61" t="s">
        <v>9197</v>
      </c>
      <c r="J1439" s="63" t="str">
        <f t="shared" si="110"/>
        <v>IC.IT.080325</v>
      </c>
      <c r="K1439" s="61" t="s">
        <v>12175</v>
      </c>
      <c r="L1439" s="167" t="str">
        <f t="shared" si="111"/>
        <v>Lips</v>
      </c>
      <c r="M1439" s="168" t="str">
        <f t="shared" si="112"/>
        <v>PI.IC.IT.080325.01</v>
      </c>
      <c r="N1439" s="168"/>
      <c r="O1439" s="168" t="str">
        <f t="shared" si="113"/>
        <v>PH.IC.IT.080325.01</v>
      </c>
      <c r="Q1439" s="168" t="str">
        <f t="shared" si="114"/>
        <v>CL.IC.IT.080325.01</v>
      </c>
      <c r="R1439" s="167" t="s">
        <v>12465</v>
      </c>
      <c r="S1439" s="167">
        <v>780</v>
      </c>
    </row>
    <row r="1440" spans="1:19" s="167" customFormat="1" ht="15">
      <c r="A1440" s="167" t="s">
        <v>9344</v>
      </c>
      <c r="C1440" s="61" t="s">
        <v>92</v>
      </c>
      <c r="D1440" s="167" t="s">
        <v>8996</v>
      </c>
      <c r="E1440" s="61" t="s">
        <v>11</v>
      </c>
      <c r="F1440" s="167" t="s">
        <v>9198</v>
      </c>
      <c r="G1440" s="167" t="s">
        <v>9372</v>
      </c>
      <c r="H1440" s="61" t="s">
        <v>6777</v>
      </c>
      <c r="I1440" s="167" t="s">
        <v>9372</v>
      </c>
      <c r="J1440" s="63" t="str">
        <f t="shared" si="110"/>
        <v>IC.IT.080417</v>
      </c>
      <c r="K1440" s="61" t="s">
        <v>1702</v>
      </c>
      <c r="L1440" s="167" t="str">
        <f t="shared" si="111"/>
        <v>Lateral</v>
      </c>
      <c r="M1440" s="168" t="str">
        <f t="shared" si="112"/>
        <v>PI.IC.IT.080417.01</v>
      </c>
      <c r="N1440" s="168"/>
      <c r="O1440" s="168" t="str">
        <f t="shared" si="113"/>
        <v>PH.IC.IT.080417.01</v>
      </c>
      <c r="Q1440" s="168" t="str">
        <f t="shared" si="114"/>
        <v>CL.IC.IT.080417.01</v>
      </c>
    </row>
    <row r="1441" spans="1:17" s="167" customFormat="1" ht="15">
      <c r="A1441" s="167" t="s">
        <v>9344</v>
      </c>
      <c r="C1441" s="61" t="s">
        <v>92</v>
      </c>
      <c r="E1441" s="61" t="s">
        <v>11</v>
      </c>
      <c r="F1441" s="167" t="s">
        <v>9198</v>
      </c>
      <c r="G1441" s="167" t="s">
        <v>9373</v>
      </c>
      <c r="H1441" s="61" t="s">
        <v>12602</v>
      </c>
      <c r="I1441" s="167" t="s">
        <v>9373</v>
      </c>
      <c r="J1441" s="63" t="str">
        <f t="shared" si="110"/>
        <v>IC.IT.080418</v>
      </c>
      <c r="K1441" s="61" t="s">
        <v>12175</v>
      </c>
      <c r="L1441" s="167" t="str">
        <f t="shared" si="111"/>
        <v>Medial</v>
      </c>
      <c r="M1441" s="168" t="str">
        <f t="shared" si="112"/>
        <v>PI.IC.IT.080418.01</v>
      </c>
      <c r="N1441" s="168"/>
      <c r="O1441" s="168" t="str">
        <f t="shared" si="113"/>
        <v>PH.IC.IT.080418.01</v>
      </c>
      <c r="Q1441" s="168" t="str">
        <f t="shared" si="114"/>
        <v>CL.IC.IT.080418.01</v>
      </c>
    </row>
    <row r="1442" spans="1:17" s="167" customFormat="1" ht="15">
      <c r="A1442" s="167" t="s">
        <v>9344</v>
      </c>
      <c r="C1442" s="61" t="s">
        <v>92</v>
      </c>
      <c r="E1442" s="61" t="s">
        <v>11</v>
      </c>
      <c r="F1442" s="167" t="s">
        <v>9198</v>
      </c>
      <c r="G1442" s="167" t="s">
        <v>9374</v>
      </c>
      <c r="H1442" s="61" t="s">
        <v>12604</v>
      </c>
      <c r="I1442" s="167" t="s">
        <v>9374</v>
      </c>
      <c r="J1442" s="63" t="str">
        <f t="shared" si="110"/>
        <v>IC.IT.080419</v>
      </c>
      <c r="K1442" s="61" t="s">
        <v>12175</v>
      </c>
      <c r="L1442" s="167" t="str">
        <f t="shared" si="111"/>
        <v>Anterior</v>
      </c>
      <c r="M1442" s="168" t="str">
        <f t="shared" si="112"/>
        <v>PI.IC.IT.080419.01</v>
      </c>
      <c r="N1442" s="168"/>
      <c r="O1442" s="168" t="str">
        <f t="shared" si="113"/>
        <v>PH.IC.IT.080419.01</v>
      </c>
      <c r="Q1442" s="168" t="str">
        <f t="shared" si="114"/>
        <v>CL.IC.IT.080419.01</v>
      </c>
    </row>
    <row r="1443" spans="1:17" s="167" customFormat="1" ht="15">
      <c r="A1443" s="167" t="s">
        <v>9344</v>
      </c>
      <c r="C1443" s="61" t="s">
        <v>92</v>
      </c>
      <c r="E1443" s="61" t="s">
        <v>11</v>
      </c>
      <c r="F1443" s="167" t="s">
        <v>9198</v>
      </c>
      <c r="G1443" s="167" t="s">
        <v>9375</v>
      </c>
      <c r="H1443" s="61" t="s">
        <v>1000</v>
      </c>
      <c r="I1443" s="167" t="s">
        <v>9375</v>
      </c>
      <c r="J1443" s="63" t="str">
        <f t="shared" si="110"/>
        <v>IC.IT.080420</v>
      </c>
      <c r="K1443" s="61" t="s">
        <v>12175</v>
      </c>
      <c r="L1443" s="167" t="str">
        <f t="shared" si="111"/>
        <v>Posterior</v>
      </c>
      <c r="M1443" s="168" t="str">
        <f t="shared" si="112"/>
        <v>PI.IC.IT.080420.01</v>
      </c>
      <c r="N1443" s="168"/>
      <c r="O1443" s="168" t="str">
        <f t="shared" si="113"/>
        <v>PH.IC.IT.080420.01</v>
      </c>
      <c r="Q1443" s="168" t="str">
        <f t="shared" si="114"/>
        <v>CL.IC.IT.080420.01</v>
      </c>
    </row>
    <row r="1444" spans="1:17" s="167" customFormat="1" ht="15">
      <c r="A1444" s="167" t="s">
        <v>9344</v>
      </c>
      <c r="C1444" s="61" t="s">
        <v>92</v>
      </c>
      <c r="E1444" s="61" t="s">
        <v>11</v>
      </c>
      <c r="F1444" s="167" t="s">
        <v>9198</v>
      </c>
      <c r="G1444" s="167" t="s">
        <v>9255</v>
      </c>
      <c r="H1444" s="61" t="s">
        <v>8039</v>
      </c>
      <c r="I1444" s="167" t="s">
        <v>9255</v>
      </c>
      <c r="J1444" s="63" t="str">
        <f t="shared" si="110"/>
        <v>IC.IT.080421</v>
      </c>
      <c r="K1444" s="61" t="s">
        <v>12175</v>
      </c>
      <c r="L1444" s="167" t="str">
        <f t="shared" si="111"/>
        <v>Proximal</v>
      </c>
      <c r="M1444" s="168" t="str">
        <f t="shared" si="112"/>
        <v>PI.IC.IT.080421.01</v>
      </c>
      <c r="N1444" s="168"/>
      <c r="O1444" s="168" t="str">
        <f t="shared" si="113"/>
        <v>PH.IC.IT.080421.01</v>
      </c>
      <c r="Q1444" s="168" t="str">
        <f t="shared" si="114"/>
        <v>CL.IC.IT.080421.01</v>
      </c>
    </row>
    <row r="1445" spans="1:17" s="167" customFormat="1" ht="15">
      <c r="A1445" s="167" t="s">
        <v>9344</v>
      </c>
      <c r="C1445" s="61" t="s">
        <v>92</v>
      </c>
      <c r="E1445" s="61" t="s">
        <v>11</v>
      </c>
      <c r="F1445" s="167" t="s">
        <v>9198</v>
      </c>
      <c r="G1445" s="167" t="s">
        <v>9256</v>
      </c>
      <c r="H1445" s="61" t="s">
        <v>7874</v>
      </c>
      <c r="I1445" s="167" t="s">
        <v>9256</v>
      </c>
      <c r="J1445" s="63" t="str">
        <f t="shared" si="110"/>
        <v>IC.IT.080422</v>
      </c>
      <c r="K1445" s="61" t="s">
        <v>12175</v>
      </c>
      <c r="L1445" s="167" t="str">
        <f t="shared" si="111"/>
        <v>Distal</v>
      </c>
      <c r="M1445" s="168" t="str">
        <f t="shared" si="112"/>
        <v>PI.IC.IT.080422.01</v>
      </c>
      <c r="N1445" s="168"/>
      <c r="O1445" s="168" t="str">
        <f t="shared" si="113"/>
        <v>PH.IC.IT.080422.01</v>
      </c>
      <c r="Q1445" s="168" t="str">
        <f t="shared" si="114"/>
        <v>CL.IC.IT.080422.01</v>
      </c>
    </row>
    <row r="1446" spans="1:17" s="167" customFormat="1" ht="15">
      <c r="A1446" s="167" t="s">
        <v>9344</v>
      </c>
      <c r="C1446" s="61" t="s">
        <v>92</v>
      </c>
      <c r="E1446" s="61" t="s">
        <v>11</v>
      </c>
      <c r="F1446" s="167" t="s">
        <v>9198</v>
      </c>
      <c r="G1446" s="167" t="s">
        <v>9257</v>
      </c>
      <c r="H1446" s="61" t="s">
        <v>7876</v>
      </c>
      <c r="I1446" s="167" t="s">
        <v>9257</v>
      </c>
      <c r="J1446" s="63" t="str">
        <f t="shared" si="110"/>
        <v>IC.IT.080423</v>
      </c>
      <c r="K1446" s="61" t="s">
        <v>12175</v>
      </c>
      <c r="L1446" s="167" t="str">
        <f t="shared" si="111"/>
        <v>Upper</v>
      </c>
      <c r="M1446" s="168" t="str">
        <f t="shared" si="112"/>
        <v>PI.IC.IT.080423.01</v>
      </c>
      <c r="N1446" s="168"/>
      <c r="O1446" s="168" t="str">
        <f t="shared" si="113"/>
        <v>PH.IC.IT.080423.01</v>
      </c>
      <c r="Q1446" s="168" t="str">
        <f t="shared" si="114"/>
        <v>CL.IC.IT.080423.01</v>
      </c>
    </row>
    <row r="1447" spans="1:17" s="167" customFormat="1" ht="15">
      <c r="A1447" s="167" t="s">
        <v>9344</v>
      </c>
      <c r="C1447" s="61" t="s">
        <v>92</v>
      </c>
      <c r="E1447" s="61" t="s">
        <v>11</v>
      </c>
      <c r="F1447" s="167" t="s">
        <v>9198</v>
      </c>
      <c r="G1447" s="167" t="s">
        <v>9258</v>
      </c>
      <c r="H1447" s="61" t="s">
        <v>7055</v>
      </c>
      <c r="I1447" s="167" t="s">
        <v>9258</v>
      </c>
      <c r="J1447" s="63" t="str">
        <f t="shared" si="110"/>
        <v>IC.IT.080424</v>
      </c>
      <c r="K1447" s="61" t="s">
        <v>12175</v>
      </c>
      <c r="L1447" s="167" t="str">
        <f t="shared" si="111"/>
        <v>Lower</v>
      </c>
      <c r="M1447" s="168" t="str">
        <f t="shared" si="112"/>
        <v>PI.IC.IT.080424.01</v>
      </c>
      <c r="N1447" s="168"/>
      <c r="O1447" s="168" t="str">
        <f t="shared" si="113"/>
        <v>PH.IC.IT.080424.01</v>
      </c>
      <c r="Q1447" s="168" t="str">
        <f t="shared" si="114"/>
        <v>CL.IC.IT.080424.01</v>
      </c>
    </row>
    <row r="1448" spans="1:17" s="167" customFormat="1" ht="15">
      <c r="A1448" s="167" t="s">
        <v>9344</v>
      </c>
      <c r="C1448" s="61" t="s">
        <v>92</v>
      </c>
      <c r="D1448" s="167" t="s">
        <v>8699</v>
      </c>
      <c r="E1448" s="61" t="s">
        <v>212</v>
      </c>
      <c r="F1448" s="167" t="s">
        <v>9199</v>
      </c>
      <c r="G1448" s="167" t="s">
        <v>9365</v>
      </c>
      <c r="H1448" s="62" t="s">
        <v>11848</v>
      </c>
      <c r="I1448" s="167" t="s">
        <v>9238</v>
      </c>
      <c r="J1448" s="63" t="str">
        <f t="shared" si="110"/>
        <v>IC.IT.080501</v>
      </c>
      <c r="K1448" s="61" t="s">
        <v>12175</v>
      </c>
      <c r="L1448" s="167" t="str">
        <f t="shared" si="111"/>
        <v>Hip, right</v>
      </c>
      <c r="M1448" s="168" t="str">
        <f t="shared" si="112"/>
        <v>PI.IC.IT.080501.01</v>
      </c>
      <c r="N1448" s="168"/>
      <c r="O1448" s="168" t="str">
        <f t="shared" si="113"/>
        <v>PH.IC.IT.080501.01</v>
      </c>
      <c r="Q1448" s="168" t="str">
        <f t="shared" si="114"/>
        <v>CL.IC.IT.080501.01</v>
      </c>
    </row>
    <row r="1449" spans="1:17" s="167" customFormat="1" ht="15">
      <c r="A1449" s="167" t="s">
        <v>9344</v>
      </c>
      <c r="C1449" s="61" t="s">
        <v>92</v>
      </c>
      <c r="E1449" s="61" t="s">
        <v>212</v>
      </c>
      <c r="F1449" s="167" t="s">
        <v>9199</v>
      </c>
      <c r="G1449" s="167" t="s">
        <v>9239</v>
      </c>
      <c r="H1449" s="62" t="s">
        <v>12030</v>
      </c>
      <c r="I1449" s="167" t="s">
        <v>9488</v>
      </c>
      <c r="J1449" s="63" t="str">
        <f t="shared" si="110"/>
        <v>IC.IT.080502</v>
      </c>
      <c r="K1449" s="61" t="s">
        <v>12175</v>
      </c>
      <c r="L1449" s="167" t="str">
        <f t="shared" si="111"/>
        <v>Hip, left</v>
      </c>
      <c r="M1449" s="168" t="str">
        <f t="shared" si="112"/>
        <v>PI.IC.IT.080502.01</v>
      </c>
      <c r="N1449" s="168"/>
      <c r="O1449" s="168" t="str">
        <f t="shared" si="113"/>
        <v>PH.IC.IT.080502.01</v>
      </c>
      <c r="Q1449" s="168" t="str">
        <f t="shared" si="114"/>
        <v>CL.IC.IT.080502.01</v>
      </c>
    </row>
    <row r="1450" spans="1:17" s="167" customFormat="1" ht="15">
      <c r="A1450" s="167" t="s">
        <v>9344</v>
      </c>
      <c r="C1450" s="61" t="s">
        <v>92</v>
      </c>
      <c r="E1450" s="61" t="s">
        <v>212</v>
      </c>
      <c r="F1450" s="167" t="s">
        <v>9199</v>
      </c>
      <c r="G1450" s="167" t="s">
        <v>9200</v>
      </c>
      <c r="H1450" s="62" t="s">
        <v>12032</v>
      </c>
      <c r="I1450" s="167" t="s">
        <v>9200</v>
      </c>
      <c r="J1450" s="63" t="str">
        <f t="shared" si="110"/>
        <v>IC.IT.080503</v>
      </c>
      <c r="K1450" s="61" t="s">
        <v>12175</v>
      </c>
      <c r="L1450" s="167" t="str">
        <f t="shared" si="111"/>
        <v>Genitalia</v>
      </c>
      <c r="M1450" s="168" t="str">
        <f t="shared" si="112"/>
        <v>PI.IC.IT.080503.01</v>
      </c>
      <c r="N1450" s="168"/>
      <c r="O1450" s="168" t="str">
        <f t="shared" si="113"/>
        <v>PH.IC.IT.080503.01</v>
      </c>
      <c r="Q1450" s="168" t="str">
        <f t="shared" si="114"/>
        <v>CL.IC.IT.080503.01</v>
      </c>
    </row>
    <row r="1451" spans="1:17" s="167" customFormat="1" ht="15">
      <c r="A1451" s="167" t="s">
        <v>9344</v>
      </c>
      <c r="C1451" s="61" t="s">
        <v>92</v>
      </c>
      <c r="E1451" s="61" t="s">
        <v>212</v>
      </c>
      <c r="F1451" s="167" t="s">
        <v>9199</v>
      </c>
      <c r="G1451" s="167" t="s">
        <v>9496</v>
      </c>
      <c r="H1451" s="62" t="s">
        <v>12028</v>
      </c>
      <c r="I1451" s="167" t="s">
        <v>9497</v>
      </c>
      <c r="J1451" s="63" t="str">
        <f t="shared" si="110"/>
        <v>IC.IT.080504</v>
      </c>
      <c r="K1451" s="61" t="s">
        <v>12175</v>
      </c>
      <c r="L1451" s="167" t="str">
        <f t="shared" si="111"/>
        <v>Buttock, right</v>
      </c>
      <c r="M1451" s="168" t="str">
        <f t="shared" si="112"/>
        <v>PI.IC.IT.080504.01</v>
      </c>
      <c r="N1451" s="168"/>
      <c r="O1451" s="168" t="str">
        <f t="shared" si="113"/>
        <v>PH.IC.IT.080504.01</v>
      </c>
      <c r="Q1451" s="168" t="str">
        <f t="shared" si="114"/>
        <v>CL.IC.IT.080504.01</v>
      </c>
    </row>
    <row r="1452" spans="1:17" s="167" customFormat="1" ht="15">
      <c r="A1452" s="167" t="s">
        <v>9344</v>
      </c>
      <c r="C1452" s="61" t="s">
        <v>92</v>
      </c>
      <c r="E1452" s="61" t="s">
        <v>212</v>
      </c>
      <c r="F1452" s="167" t="s">
        <v>9199</v>
      </c>
      <c r="G1452" s="167" t="s">
        <v>9067</v>
      </c>
      <c r="H1452" s="62" t="s">
        <v>12210</v>
      </c>
      <c r="I1452" s="167" t="s">
        <v>8918</v>
      </c>
      <c r="J1452" s="63" t="str">
        <f t="shared" si="110"/>
        <v>IC.IT.080505</v>
      </c>
      <c r="K1452" s="61" t="s">
        <v>12175</v>
      </c>
      <c r="L1452" s="167" t="str">
        <f t="shared" si="111"/>
        <v>Buttock, left</v>
      </c>
      <c r="M1452" s="168" t="str">
        <f t="shared" si="112"/>
        <v>PI.IC.IT.080505.01</v>
      </c>
      <c r="N1452" s="168"/>
      <c r="O1452" s="168" t="str">
        <f t="shared" si="113"/>
        <v>PH.IC.IT.080505.01</v>
      </c>
      <c r="Q1452" s="168" t="str">
        <f t="shared" si="114"/>
        <v>CL.IC.IT.080505.01</v>
      </c>
    </row>
    <row r="1453" spans="1:17" s="167" customFormat="1" ht="15">
      <c r="A1453" s="167" t="s">
        <v>9344</v>
      </c>
      <c r="C1453" s="61" t="s">
        <v>92</v>
      </c>
      <c r="E1453" s="61" t="s">
        <v>212</v>
      </c>
      <c r="F1453" s="167" t="s">
        <v>9199</v>
      </c>
      <c r="G1453" s="167" t="s">
        <v>9500</v>
      </c>
      <c r="H1453" s="62" t="s">
        <v>12212</v>
      </c>
      <c r="I1453" s="167" t="s">
        <v>9500</v>
      </c>
      <c r="J1453" s="63" t="str">
        <f t="shared" si="110"/>
        <v>IC.IT.080506</v>
      </c>
      <c r="K1453" s="61" t="s">
        <v>12175</v>
      </c>
      <c r="L1453" s="167" t="str">
        <f t="shared" si="111"/>
        <v>Rectum</v>
      </c>
      <c r="M1453" s="168" t="str">
        <f t="shared" si="112"/>
        <v>PI.IC.IT.080506.01</v>
      </c>
      <c r="N1453" s="168"/>
      <c r="O1453" s="168" t="str">
        <f t="shared" si="113"/>
        <v>PH.IC.IT.080506.01</v>
      </c>
      <c r="Q1453" s="168" t="str">
        <f t="shared" si="114"/>
        <v>CL.IC.IT.080506.01</v>
      </c>
    </row>
    <row r="1454" spans="1:17" s="167" customFormat="1" ht="15">
      <c r="A1454" s="167" t="s">
        <v>9344</v>
      </c>
      <c r="C1454" s="61" t="s">
        <v>92</v>
      </c>
      <c r="E1454" s="61" t="s">
        <v>212</v>
      </c>
      <c r="F1454" s="167" t="s">
        <v>9199</v>
      </c>
      <c r="G1454" s="167" t="s">
        <v>9489</v>
      </c>
      <c r="H1454" s="62" t="s">
        <v>12225</v>
      </c>
      <c r="I1454" s="167" t="s">
        <v>9490</v>
      </c>
      <c r="J1454" s="63" t="str">
        <f t="shared" si="110"/>
        <v>IC.IT.080507</v>
      </c>
      <c r="K1454" s="61" t="s">
        <v>12175</v>
      </c>
      <c r="L1454" s="167" t="str">
        <f t="shared" si="111"/>
        <v>Groin, right</v>
      </c>
      <c r="M1454" s="168" t="str">
        <f t="shared" si="112"/>
        <v>PI.IC.IT.080507.01</v>
      </c>
      <c r="N1454" s="168"/>
      <c r="O1454" s="168" t="str">
        <f t="shared" si="113"/>
        <v>PH.IC.IT.080507.01</v>
      </c>
      <c r="Q1454" s="168" t="str">
        <f t="shared" si="114"/>
        <v>CL.IC.IT.080507.01</v>
      </c>
    </row>
    <row r="1455" spans="1:17" s="167" customFormat="1" ht="15">
      <c r="A1455" s="167" t="s">
        <v>9344</v>
      </c>
      <c r="C1455" s="61" t="s">
        <v>92</v>
      </c>
      <c r="E1455" s="61" t="s">
        <v>212</v>
      </c>
      <c r="F1455" s="167" t="s">
        <v>9199</v>
      </c>
      <c r="G1455" s="167" t="s">
        <v>9491</v>
      </c>
      <c r="H1455" s="62" t="s">
        <v>11638</v>
      </c>
      <c r="I1455" s="167" t="s">
        <v>9492</v>
      </c>
      <c r="J1455" s="63" t="str">
        <f t="shared" si="110"/>
        <v>IC.IT.080508</v>
      </c>
      <c r="K1455" s="61" t="s">
        <v>12175</v>
      </c>
      <c r="L1455" s="167" t="str">
        <f t="shared" si="111"/>
        <v>Groin, left</v>
      </c>
      <c r="M1455" s="168" t="str">
        <f t="shared" si="112"/>
        <v>PI.IC.IT.080508.01</v>
      </c>
      <c r="N1455" s="168"/>
      <c r="O1455" s="168" t="str">
        <f t="shared" si="113"/>
        <v>PH.IC.IT.080508.01</v>
      </c>
      <c r="Q1455" s="168" t="str">
        <f t="shared" si="114"/>
        <v>CL.IC.IT.080508.01</v>
      </c>
    </row>
    <row r="1456" spans="1:17" s="167" customFormat="1" ht="15">
      <c r="A1456" s="167" t="s">
        <v>9344</v>
      </c>
      <c r="C1456" s="61" t="s">
        <v>92</v>
      </c>
      <c r="E1456" s="61" t="s">
        <v>212</v>
      </c>
      <c r="F1456" s="167" t="s">
        <v>9199</v>
      </c>
      <c r="G1456" s="167" t="s">
        <v>9501</v>
      </c>
      <c r="H1456" s="62" t="s">
        <v>11639</v>
      </c>
      <c r="I1456" s="167" t="s">
        <v>9501</v>
      </c>
      <c r="J1456" s="63" t="str">
        <f t="shared" si="110"/>
        <v>IC.IT.080509</v>
      </c>
      <c r="K1456" s="61" t="s">
        <v>12175</v>
      </c>
      <c r="L1456" s="167" t="str">
        <f t="shared" si="111"/>
        <v>Sacrum</v>
      </c>
      <c r="M1456" s="168" t="str">
        <f t="shared" si="112"/>
        <v>PI.IC.IT.080509.01</v>
      </c>
      <c r="N1456" s="168"/>
      <c r="O1456" s="168" t="str">
        <f t="shared" si="113"/>
        <v>PH.IC.IT.080509.01</v>
      </c>
      <c r="Q1456" s="168" t="str">
        <f t="shared" si="114"/>
        <v>CL.IC.IT.080509.01</v>
      </c>
    </row>
    <row r="1457" spans="1:19" s="167" customFormat="1" ht="15">
      <c r="A1457" s="167" t="s">
        <v>9344</v>
      </c>
      <c r="C1457" s="61" t="s">
        <v>92</v>
      </c>
      <c r="E1457" s="61" t="s">
        <v>212</v>
      </c>
      <c r="F1457" s="167" t="s">
        <v>9199</v>
      </c>
      <c r="G1457" s="167" t="s">
        <v>9503</v>
      </c>
      <c r="H1457" s="62" t="s">
        <v>11829</v>
      </c>
      <c r="I1457" s="167" t="s">
        <v>9503</v>
      </c>
      <c r="J1457" s="63" t="str">
        <f t="shared" si="110"/>
        <v>IC.IT.080510</v>
      </c>
      <c r="K1457" s="61" t="s">
        <v>12175</v>
      </c>
      <c r="L1457" s="167" t="str">
        <f t="shared" si="111"/>
        <v>Scrotum</v>
      </c>
      <c r="M1457" s="168" t="str">
        <f t="shared" si="112"/>
        <v>PI.IC.IT.080510.01</v>
      </c>
      <c r="N1457" s="168"/>
      <c r="O1457" s="168" t="str">
        <f t="shared" si="113"/>
        <v>PH.IC.IT.080510.01</v>
      </c>
      <c r="Q1457" s="168" t="str">
        <f t="shared" si="114"/>
        <v>CL.IC.IT.080510.01</v>
      </c>
    </row>
    <row r="1458" spans="1:19" s="167" customFormat="1" ht="15">
      <c r="A1458" s="167" t="s">
        <v>9344</v>
      </c>
      <c r="C1458" s="61" t="s">
        <v>92</v>
      </c>
      <c r="E1458" s="61" t="s">
        <v>212</v>
      </c>
      <c r="F1458" s="167" t="s">
        <v>9199</v>
      </c>
      <c r="G1458" s="167" t="s">
        <v>9495</v>
      </c>
      <c r="H1458" s="62" t="s">
        <v>12099</v>
      </c>
      <c r="I1458" s="167" t="s">
        <v>9495</v>
      </c>
      <c r="J1458" s="63" t="str">
        <f t="shared" si="110"/>
        <v>IC.IT.080511</v>
      </c>
      <c r="K1458" s="61" t="s">
        <v>12175</v>
      </c>
      <c r="L1458" s="167" t="str">
        <f t="shared" si="111"/>
        <v>Perineum</v>
      </c>
      <c r="M1458" s="168" t="str">
        <f t="shared" si="112"/>
        <v>PI.IC.IT.080511.01</v>
      </c>
      <c r="N1458" s="168"/>
      <c r="O1458" s="168" t="str">
        <f t="shared" si="113"/>
        <v>PH.IC.IT.080511.01</v>
      </c>
      <c r="Q1458" s="168" t="str">
        <f t="shared" si="114"/>
        <v>CL.IC.IT.080511.01</v>
      </c>
    </row>
    <row r="1459" spans="1:19" s="167" customFormat="1" ht="15">
      <c r="A1459" s="167" t="s">
        <v>9344</v>
      </c>
      <c r="C1459" s="61" t="s">
        <v>92</v>
      </c>
      <c r="E1459" s="61" t="s">
        <v>212</v>
      </c>
      <c r="F1459" s="167" t="s">
        <v>9199</v>
      </c>
      <c r="G1459" s="61" t="s">
        <v>9250</v>
      </c>
      <c r="H1459" s="62" t="s">
        <v>153</v>
      </c>
      <c r="I1459" s="62" t="s">
        <v>9250</v>
      </c>
      <c r="J1459" s="63" t="str">
        <f t="shared" si="110"/>
        <v>IC.IT.080512</v>
      </c>
      <c r="K1459" s="61" t="s">
        <v>12175</v>
      </c>
      <c r="L1459" s="167" t="str">
        <f t="shared" si="111"/>
        <v>Coccyx</v>
      </c>
      <c r="M1459" s="168" t="str">
        <f t="shared" si="112"/>
        <v>PI.IC.IT.080512.01</v>
      </c>
      <c r="N1459" s="168"/>
      <c r="O1459" s="168" t="str">
        <f t="shared" si="113"/>
        <v>PH.IC.IT.080512.01</v>
      </c>
      <c r="Q1459" s="168" t="str">
        <f t="shared" si="114"/>
        <v>CL.IC.IT.080512.01</v>
      </c>
      <c r="R1459" s="167" t="s">
        <v>12465</v>
      </c>
      <c r="S1459" s="167">
        <v>781</v>
      </c>
    </row>
    <row r="1460" spans="1:19" s="167" customFormat="1" ht="15">
      <c r="A1460" s="167" t="s">
        <v>9344</v>
      </c>
      <c r="C1460" s="61" t="s">
        <v>92</v>
      </c>
      <c r="D1460" s="167" t="s">
        <v>8701</v>
      </c>
      <c r="E1460" s="61" t="s">
        <v>6988</v>
      </c>
      <c r="F1460" s="167" t="s">
        <v>9061</v>
      </c>
      <c r="G1460" s="167" t="s">
        <v>9649</v>
      </c>
      <c r="H1460" s="62" t="s">
        <v>11848</v>
      </c>
      <c r="I1460" s="167" t="s">
        <v>9650</v>
      </c>
      <c r="J1460" s="63" t="str">
        <f t="shared" si="110"/>
        <v>IC.IT.080601</v>
      </c>
      <c r="K1460" s="61" t="s">
        <v>12175</v>
      </c>
      <c r="L1460" s="167" t="str">
        <f t="shared" si="111"/>
        <v>Shoulder, right</v>
      </c>
      <c r="M1460" s="168" t="str">
        <f t="shared" si="112"/>
        <v>PI.IC.IT.080601.01</v>
      </c>
      <c r="N1460" s="168"/>
      <c r="O1460" s="168" t="str">
        <f t="shared" si="113"/>
        <v>PH.IC.IT.080601.01</v>
      </c>
      <c r="Q1460" s="168" t="str">
        <f t="shared" si="114"/>
        <v>CL.IC.IT.080601.01</v>
      </c>
    </row>
    <row r="1461" spans="1:19" s="167" customFormat="1" ht="15">
      <c r="A1461" s="167" t="s">
        <v>9344</v>
      </c>
      <c r="C1461" s="61" t="s">
        <v>92</v>
      </c>
      <c r="E1461" s="61" t="s">
        <v>6988</v>
      </c>
      <c r="F1461" s="167" t="s">
        <v>9061</v>
      </c>
      <c r="G1461" s="167" t="s">
        <v>9651</v>
      </c>
      <c r="H1461" s="62" t="s">
        <v>12030</v>
      </c>
      <c r="I1461" s="167" t="s">
        <v>9505</v>
      </c>
      <c r="J1461" s="63" t="str">
        <f t="shared" si="110"/>
        <v>IC.IT.080602</v>
      </c>
      <c r="K1461" s="61" t="s">
        <v>12175</v>
      </c>
      <c r="L1461" s="167" t="str">
        <f t="shared" si="111"/>
        <v>Shoulder, left</v>
      </c>
      <c r="M1461" s="168" t="str">
        <f t="shared" si="112"/>
        <v>PI.IC.IT.080602.01</v>
      </c>
      <c r="N1461" s="168"/>
      <c r="O1461" s="168" t="str">
        <f t="shared" si="113"/>
        <v>PH.IC.IT.080602.01</v>
      </c>
      <c r="Q1461" s="168" t="str">
        <f t="shared" si="114"/>
        <v>CL.IC.IT.080602.01</v>
      </c>
    </row>
    <row r="1462" spans="1:19" s="167" customFormat="1" ht="15">
      <c r="A1462" s="167" t="s">
        <v>9344</v>
      </c>
      <c r="C1462" s="61" t="s">
        <v>92</v>
      </c>
      <c r="E1462" s="61" t="s">
        <v>6988</v>
      </c>
      <c r="F1462" s="167" t="s">
        <v>9061</v>
      </c>
      <c r="G1462" s="167" t="s">
        <v>9380</v>
      </c>
      <c r="H1462" s="62" t="s">
        <v>12032</v>
      </c>
      <c r="I1462" s="167" t="s">
        <v>9381</v>
      </c>
      <c r="J1462" s="63" t="str">
        <f t="shared" si="110"/>
        <v>IC.IT.080603</v>
      </c>
      <c r="K1462" s="61" t="s">
        <v>12175</v>
      </c>
      <c r="L1462" s="167" t="str">
        <f t="shared" si="111"/>
        <v>Breast, right</v>
      </c>
      <c r="M1462" s="168" t="str">
        <f t="shared" si="112"/>
        <v>PI.IC.IT.080603.01</v>
      </c>
      <c r="N1462" s="168"/>
      <c r="O1462" s="168" t="str">
        <f t="shared" si="113"/>
        <v>PH.IC.IT.080603.01</v>
      </c>
      <c r="Q1462" s="168" t="str">
        <f t="shared" si="114"/>
        <v>CL.IC.IT.080603.01</v>
      </c>
    </row>
    <row r="1463" spans="1:19" s="167" customFormat="1" ht="15">
      <c r="A1463" s="167" t="s">
        <v>9344</v>
      </c>
      <c r="C1463" s="61" t="s">
        <v>92</v>
      </c>
      <c r="E1463" s="61" t="s">
        <v>6988</v>
      </c>
      <c r="F1463" s="167" t="s">
        <v>9061</v>
      </c>
      <c r="G1463" s="167" t="s">
        <v>9262</v>
      </c>
      <c r="H1463" s="62" t="s">
        <v>12028</v>
      </c>
      <c r="I1463" s="167" t="s">
        <v>9513</v>
      </c>
      <c r="J1463" s="63" t="str">
        <f t="shared" si="110"/>
        <v>IC.IT.080604</v>
      </c>
      <c r="K1463" s="61" t="s">
        <v>12175</v>
      </c>
      <c r="L1463" s="167" t="str">
        <f t="shared" si="111"/>
        <v>Breast, left</v>
      </c>
      <c r="M1463" s="168" t="str">
        <f t="shared" si="112"/>
        <v>PI.IC.IT.080604.01</v>
      </c>
      <c r="N1463" s="168"/>
      <c r="O1463" s="168" t="str">
        <f t="shared" si="113"/>
        <v>PH.IC.IT.080604.01</v>
      </c>
      <c r="Q1463" s="168" t="str">
        <f t="shared" si="114"/>
        <v>CL.IC.IT.080604.01</v>
      </c>
    </row>
    <row r="1464" spans="1:19" s="167" customFormat="1" ht="15">
      <c r="A1464" s="167" t="s">
        <v>9344</v>
      </c>
      <c r="C1464" s="61" t="s">
        <v>92</v>
      </c>
      <c r="E1464" s="61" t="s">
        <v>6988</v>
      </c>
      <c r="F1464" s="167" t="s">
        <v>9061</v>
      </c>
      <c r="G1464" s="167" t="s">
        <v>9382</v>
      </c>
      <c r="H1464" s="62" t="s">
        <v>12210</v>
      </c>
      <c r="I1464" s="167" t="s">
        <v>9382</v>
      </c>
      <c r="J1464" s="63" t="str">
        <f t="shared" si="110"/>
        <v>IC.IT.080605</v>
      </c>
      <c r="K1464" s="61" t="s">
        <v>12175</v>
      </c>
      <c r="L1464" s="167" t="str">
        <f t="shared" si="111"/>
        <v>Sternum</v>
      </c>
      <c r="M1464" s="168" t="str">
        <f t="shared" si="112"/>
        <v>PI.IC.IT.080605.01</v>
      </c>
      <c r="N1464" s="168"/>
      <c r="O1464" s="168" t="str">
        <f t="shared" si="113"/>
        <v>PH.IC.IT.080605.01</v>
      </c>
      <c r="Q1464" s="168" t="str">
        <f t="shared" si="114"/>
        <v>CL.IC.IT.080605.01</v>
      </c>
    </row>
    <row r="1465" spans="1:19" s="167" customFormat="1" ht="15">
      <c r="A1465" s="167" t="s">
        <v>9344</v>
      </c>
      <c r="C1465" s="61" t="s">
        <v>92</v>
      </c>
      <c r="E1465" s="61" t="s">
        <v>6988</v>
      </c>
      <c r="F1465" s="167" t="s">
        <v>9061</v>
      </c>
      <c r="G1465" s="167" t="s">
        <v>8947</v>
      </c>
      <c r="H1465" s="62" t="s">
        <v>12212</v>
      </c>
      <c r="I1465" s="167" t="s">
        <v>8948</v>
      </c>
      <c r="J1465" s="63" t="str">
        <f t="shared" si="110"/>
        <v>IC.IT.080606</v>
      </c>
      <c r="K1465" s="61" t="s">
        <v>12175</v>
      </c>
      <c r="L1465" s="167" t="str">
        <f t="shared" si="111"/>
        <v>Chest, right</v>
      </c>
      <c r="M1465" s="168" t="str">
        <f t="shared" si="112"/>
        <v>PI.IC.IT.080606.01</v>
      </c>
      <c r="N1465" s="168"/>
      <c r="O1465" s="168" t="str">
        <f t="shared" si="113"/>
        <v>PH.IC.IT.080606.01</v>
      </c>
      <c r="Q1465" s="168" t="str">
        <f t="shared" si="114"/>
        <v>CL.IC.IT.080606.01</v>
      </c>
    </row>
    <row r="1466" spans="1:19" s="167" customFormat="1" ht="15">
      <c r="A1466" s="167" t="s">
        <v>9344</v>
      </c>
      <c r="C1466" s="61" t="s">
        <v>92</v>
      </c>
      <c r="E1466" s="61" t="s">
        <v>6988</v>
      </c>
      <c r="F1466" s="167" t="s">
        <v>9061</v>
      </c>
      <c r="G1466" s="167" t="s">
        <v>8949</v>
      </c>
      <c r="H1466" s="62" t="s">
        <v>12225</v>
      </c>
      <c r="I1466" s="167" t="s">
        <v>8950</v>
      </c>
      <c r="J1466" s="63" t="str">
        <f t="shared" si="110"/>
        <v>IC.IT.080607</v>
      </c>
      <c r="K1466" s="61" t="s">
        <v>12175</v>
      </c>
      <c r="L1466" s="167" t="str">
        <f t="shared" si="111"/>
        <v>Chest, left</v>
      </c>
      <c r="M1466" s="168" t="str">
        <f t="shared" si="112"/>
        <v>PI.IC.IT.080607.01</v>
      </c>
      <c r="N1466" s="168"/>
      <c r="O1466" s="168" t="str">
        <f t="shared" si="113"/>
        <v>PH.IC.IT.080607.01</v>
      </c>
      <c r="Q1466" s="168" t="str">
        <f t="shared" si="114"/>
        <v>CL.IC.IT.080607.01</v>
      </c>
    </row>
    <row r="1467" spans="1:19" s="167" customFormat="1" ht="15">
      <c r="A1467" s="167" t="s">
        <v>9344</v>
      </c>
      <c r="C1467" s="61" t="s">
        <v>92</v>
      </c>
      <c r="E1467" s="61" t="s">
        <v>6988</v>
      </c>
      <c r="F1467" s="167" t="s">
        <v>9061</v>
      </c>
      <c r="G1467" s="167" t="s">
        <v>8951</v>
      </c>
      <c r="H1467" s="62" t="s">
        <v>11638</v>
      </c>
      <c r="I1467" s="167" t="s">
        <v>8951</v>
      </c>
      <c r="J1467" s="63" t="str">
        <f t="shared" si="110"/>
        <v>IC.IT.080608</v>
      </c>
      <c r="K1467" s="61" t="s">
        <v>12175</v>
      </c>
      <c r="L1467" s="167" t="str">
        <f t="shared" si="111"/>
        <v>Chest</v>
      </c>
      <c r="M1467" s="168" t="str">
        <f t="shared" si="112"/>
        <v>PI.IC.IT.080608.01</v>
      </c>
      <c r="N1467" s="168"/>
      <c r="O1467" s="168" t="str">
        <f t="shared" si="113"/>
        <v>PH.IC.IT.080608.01</v>
      </c>
      <c r="Q1467" s="168" t="str">
        <f t="shared" si="114"/>
        <v>CL.IC.IT.080608.01</v>
      </c>
    </row>
    <row r="1468" spans="1:19" s="167" customFormat="1" ht="15">
      <c r="A1468" s="167" t="s">
        <v>9344</v>
      </c>
      <c r="C1468" s="61" t="s">
        <v>92</v>
      </c>
      <c r="E1468" s="61" t="s">
        <v>6988</v>
      </c>
      <c r="F1468" s="167" t="s">
        <v>9061</v>
      </c>
      <c r="G1468" s="167" t="s">
        <v>9065</v>
      </c>
      <c r="H1468" s="62" t="s">
        <v>11639</v>
      </c>
      <c r="I1468" s="167" t="s">
        <v>9066</v>
      </c>
      <c r="J1468" s="63" t="str">
        <f t="shared" si="110"/>
        <v>IC.IT.080609</v>
      </c>
      <c r="K1468" s="61" t="s">
        <v>12175</v>
      </c>
      <c r="L1468" s="167" t="str">
        <f t="shared" si="111"/>
        <v>Back, right</v>
      </c>
      <c r="M1468" s="168" t="str">
        <f t="shared" si="112"/>
        <v>PI.IC.IT.080609.01</v>
      </c>
      <c r="N1468" s="168"/>
      <c r="O1468" s="168" t="str">
        <f t="shared" si="113"/>
        <v>PH.IC.IT.080609.01</v>
      </c>
      <c r="Q1468" s="168" t="str">
        <f t="shared" si="114"/>
        <v>CL.IC.IT.080609.01</v>
      </c>
    </row>
    <row r="1469" spans="1:19" s="167" customFormat="1" ht="15">
      <c r="A1469" s="167" t="s">
        <v>9344</v>
      </c>
      <c r="C1469" s="61" t="s">
        <v>92</v>
      </c>
      <c r="E1469" s="61" t="s">
        <v>6988</v>
      </c>
      <c r="F1469" s="167" t="s">
        <v>9061</v>
      </c>
      <c r="G1469" s="167" t="s">
        <v>8927</v>
      </c>
      <c r="H1469" s="62" t="s">
        <v>11829</v>
      </c>
      <c r="I1469" s="167" t="s">
        <v>8928</v>
      </c>
      <c r="J1469" s="63" t="str">
        <f t="shared" si="110"/>
        <v>IC.IT.080610</v>
      </c>
      <c r="K1469" s="61" t="s">
        <v>12175</v>
      </c>
      <c r="L1469" s="167" t="str">
        <f t="shared" si="111"/>
        <v>Back, left</v>
      </c>
      <c r="M1469" s="168" t="str">
        <f t="shared" si="112"/>
        <v>PI.IC.IT.080610.01</v>
      </c>
      <c r="N1469" s="168"/>
      <c r="O1469" s="168" t="str">
        <f t="shared" si="113"/>
        <v>PH.IC.IT.080610.01</v>
      </c>
      <c r="Q1469" s="168" t="str">
        <f t="shared" si="114"/>
        <v>CL.IC.IT.080610.01</v>
      </c>
    </row>
    <row r="1470" spans="1:19" s="167" customFormat="1" ht="15">
      <c r="A1470" s="167" t="s">
        <v>9344</v>
      </c>
      <c r="C1470" s="61" t="s">
        <v>92</v>
      </c>
      <c r="E1470" s="61" t="s">
        <v>6988</v>
      </c>
      <c r="F1470" s="167" t="s">
        <v>9061</v>
      </c>
      <c r="G1470" s="167" t="s">
        <v>12390</v>
      </c>
      <c r="H1470" s="62" t="s">
        <v>12099</v>
      </c>
      <c r="I1470" s="167" t="s">
        <v>12390</v>
      </c>
      <c r="J1470" s="63" t="str">
        <f t="shared" si="110"/>
        <v>IC.IT.080611</v>
      </c>
      <c r="K1470" s="61" t="s">
        <v>12175</v>
      </c>
      <c r="L1470" s="167" t="str">
        <f t="shared" si="111"/>
        <v>Back</v>
      </c>
      <c r="M1470" s="168" t="str">
        <f t="shared" si="112"/>
        <v>PI.IC.IT.080611.01</v>
      </c>
      <c r="N1470" s="168"/>
      <c r="O1470" s="168" t="str">
        <f t="shared" si="113"/>
        <v>PH.IC.IT.080611.01</v>
      </c>
      <c r="Q1470" s="168" t="str">
        <f t="shared" si="114"/>
        <v>CL.IC.IT.080611.01</v>
      </c>
    </row>
    <row r="1471" spans="1:19" s="167" customFormat="1" ht="15">
      <c r="A1471" s="167" t="s">
        <v>9344</v>
      </c>
      <c r="C1471" s="61" t="s">
        <v>92</v>
      </c>
      <c r="D1471" s="167" t="s">
        <v>8929</v>
      </c>
      <c r="E1471" s="61" t="s">
        <v>573</v>
      </c>
      <c r="F1471" s="167" t="s">
        <v>8930</v>
      </c>
      <c r="G1471" s="167" t="s">
        <v>11735</v>
      </c>
      <c r="H1471" s="62" t="s">
        <v>11848</v>
      </c>
      <c r="I1471" s="167" t="s">
        <v>11735</v>
      </c>
      <c r="J1471" s="63" t="str">
        <f t="shared" si="110"/>
        <v>IC.IT.080701</v>
      </c>
      <c r="K1471" s="61" t="s">
        <v>12175</v>
      </c>
      <c r="L1471" s="167" t="str">
        <f t="shared" si="111"/>
        <v>Generalized</v>
      </c>
      <c r="M1471" s="168" t="str">
        <f t="shared" si="112"/>
        <v>PI.IC.IT.080701.01</v>
      </c>
      <c r="N1471" s="168"/>
      <c r="O1471" s="168" t="str">
        <f t="shared" si="113"/>
        <v>PH.IC.IT.080701.01</v>
      </c>
      <c r="Q1471" s="168" t="str">
        <f t="shared" si="114"/>
        <v>CL.IC.IT.080701.01</v>
      </c>
    </row>
    <row r="1472" spans="1:19" s="167" customFormat="1" ht="15">
      <c r="A1472" s="167" t="s">
        <v>9344</v>
      </c>
      <c r="C1472" s="61" t="s">
        <v>92</v>
      </c>
      <c r="D1472" s="167" t="s">
        <v>8285</v>
      </c>
      <c r="E1472" s="61" t="s">
        <v>92</v>
      </c>
      <c r="F1472" s="167" t="s">
        <v>8931</v>
      </c>
      <c r="G1472" s="167" t="s">
        <v>8932</v>
      </c>
      <c r="H1472" s="62" t="s">
        <v>11848</v>
      </c>
      <c r="I1472" s="167" t="s">
        <v>8932</v>
      </c>
      <c r="J1472" s="63" t="str">
        <f t="shared" si="110"/>
        <v>IC.IT.080801</v>
      </c>
      <c r="K1472" s="61" t="s">
        <v>12175</v>
      </c>
      <c r="L1472" s="167" t="str">
        <f t="shared" si="111"/>
        <v>Abrasion</v>
      </c>
      <c r="M1472" s="168" t="str">
        <f t="shared" si="112"/>
        <v>PI.IC.IT.080801.01</v>
      </c>
      <c r="N1472" s="168"/>
      <c r="O1472" s="168" t="str">
        <f t="shared" si="113"/>
        <v>PH.IC.IT.080801.01</v>
      </c>
      <c r="Q1472" s="168" t="str">
        <f t="shared" si="114"/>
        <v>CL.IC.IT.080801.01</v>
      </c>
    </row>
    <row r="1473" spans="1:37" s="167" customFormat="1" ht="15">
      <c r="A1473" s="167" t="s">
        <v>9344</v>
      </c>
      <c r="C1473" s="61" t="s">
        <v>92</v>
      </c>
      <c r="E1473" s="61" t="s">
        <v>92</v>
      </c>
      <c r="F1473" s="167" t="s">
        <v>8931</v>
      </c>
      <c r="G1473" s="167" t="s">
        <v>8933</v>
      </c>
      <c r="H1473" s="62" t="s">
        <v>12030</v>
      </c>
      <c r="I1473" s="167" t="s">
        <v>8934</v>
      </c>
      <c r="J1473" s="63" t="str">
        <f t="shared" si="110"/>
        <v>IC.IT.080802</v>
      </c>
      <c r="K1473" s="61" t="s">
        <v>12175</v>
      </c>
      <c r="L1473" s="167" t="str">
        <f t="shared" si="111"/>
        <v>Blister</v>
      </c>
      <c r="M1473" s="168" t="str">
        <f t="shared" si="112"/>
        <v>PI.IC.IT.080802.01</v>
      </c>
      <c r="N1473" s="168"/>
      <c r="O1473" s="168" t="str">
        <f t="shared" si="113"/>
        <v>PH.IC.IT.080802.01</v>
      </c>
      <c r="Q1473" s="168" t="str">
        <f t="shared" si="114"/>
        <v>CL.IC.IT.080802.01</v>
      </c>
    </row>
    <row r="1474" spans="1:37" s="167" customFormat="1" ht="15">
      <c r="A1474" s="167" t="s">
        <v>9344</v>
      </c>
      <c r="C1474" s="61" t="s">
        <v>92</v>
      </c>
      <c r="E1474" s="61" t="s">
        <v>92</v>
      </c>
      <c r="F1474" s="167" t="s">
        <v>8931</v>
      </c>
      <c r="G1474" s="167" t="s">
        <v>10320</v>
      </c>
      <c r="H1474" s="62" t="s">
        <v>12032</v>
      </c>
      <c r="I1474" s="167" t="s">
        <v>10320</v>
      </c>
      <c r="J1474" s="63" t="str">
        <f t="shared" ref="J1474:J1537" si="115">CONCATENATE("IC.IT.",C1474,E1474,H1474)</f>
        <v>IC.IT.080803</v>
      </c>
      <c r="K1474" s="61" t="s">
        <v>12175</v>
      </c>
      <c r="L1474" s="167" t="str">
        <f t="shared" ref="L1474:L1537" si="116">G1474</f>
        <v>Rash</v>
      </c>
      <c r="M1474" s="168" t="str">
        <f t="shared" ref="M1474:M1537" si="117">CONCATENATE("PI.",J1474,".",K1474)</f>
        <v>PI.IC.IT.080803.01</v>
      </c>
      <c r="N1474" s="168"/>
      <c r="O1474" s="168" t="str">
        <f t="shared" ref="O1474:O1537" si="118">CONCATENATE("PH.",J1474,".",K1474)</f>
        <v>PH.IC.IT.080803.01</v>
      </c>
      <c r="Q1474" s="168" t="str">
        <f t="shared" ref="Q1474:Q1537" si="119">CONCATENATE("CL.",J1474,".",K1474)</f>
        <v>CL.IC.IT.080803.01</v>
      </c>
    </row>
    <row r="1475" spans="1:37" s="167" customFormat="1" ht="15">
      <c r="A1475" s="167" t="s">
        <v>9344</v>
      </c>
      <c r="C1475" s="61" t="s">
        <v>92</v>
      </c>
      <c r="E1475" s="61" t="s">
        <v>92</v>
      </c>
      <c r="F1475" s="167" t="s">
        <v>8931</v>
      </c>
      <c r="G1475" s="167" t="s">
        <v>11792</v>
      </c>
      <c r="H1475" s="62" t="s">
        <v>12028</v>
      </c>
      <c r="I1475" s="167" t="s">
        <v>11792</v>
      </c>
      <c r="J1475" s="63" t="str">
        <f t="shared" si="115"/>
        <v>IC.IT.080804</v>
      </c>
      <c r="K1475" s="61" t="s">
        <v>12175</v>
      </c>
      <c r="L1475" s="167" t="str">
        <f t="shared" si="116"/>
        <v>Hematoma</v>
      </c>
      <c r="M1475" s="168" t="str">
        <f t="shared" si="117"/>
        <v>PI.IC.IT.080804.01</v>
      </c>
      <c r="N1475" s="168"/>
      <c r="O1475" s="168" t="str">
        <f t="shared" si="118"/>
        <v>PH.IC.IT.080804.01</v>
      </c>
      <c r="Q1475" s="168" t="str">
        <f t="shared" si="119"/>
        <v>CL.IC.IT.080804.01</v>
      </c>
    </row>
    <row r="1476" spans="1:37" s="167" customFormat="1" ht="15">
      <c r="A1476" s="167" t="s">
        <v>9344</v>
      </c>
      <c r="C1476" s="61" t="s">
        <v>92</v>
      </c>
      <c r="E1476" s="61" t="s">
        <v>92</v>
      </c>
      <c r="F1476" s="167" t="s">
        <v>8931</v>
      </c>
      <c r="G1476" s="167" t="s">
        <v>10538</v>
      </c>
      <c r="H1476" s="62" t="s">
        <v>12210</v>
      </c>
      <c r="I1476" s="167" t="s">
        <v>9077</v>
      </c>
      <c r="J1476" s="63" t="str">
        <f t="shared" si="115"/>
        <v>IC.IT.080805</v>
      </c>
      <c r="K1476" s="61" t="s">
        <v>12175</v>
      </c>
      <c r="L1476" s="167" t="str">
        <f t="shared" si="116"/>
        <v>Bruising</v>
      </c>
      <c r="M1476" s="168" t="str">
        <f t="shared" si="117"/>
        <v>PI.IC.IT.080805.01</v>
      </c>
      <c r="N1476" s="168"/>
      <c r="O1476" s="168" t="str">
        <f t="shared" si="118"/>
        <v>PH.IC.IT.080805.01</v>
      </c>
      <c r="Q1476" s="168" t="str">
        <f t="shared" si="119"/>
        <v>CL.IC.IT.080805.01</v>
      </c>
    </row>
    <row r="1477" spans="1:37" s="167" customFormat="1" ht="15">
      <c r="A1477" s="167" t="s">
        <v>9344</v>
      </c>
      <c r="C1477" s="61" t="s">
        <v>92</v>
      </c>
      <c r="E1477" s="61" t="s">
        <v>92</v>
      </c>
      <c r="F1477" s="167" t="s">
        <v>8931</v>
      </c>
      <c r="G1477" s="167" t="s">
        <v>9078</v>
      </c>
      <c r="H1477" s="62" t="s">
        <v>12212</v>
      </c>
      <c r="I1477" s="167" t="s">
        <v>9074</v>
      </c>
      <c r="J1477" s="63" t="str">
        <f t="shared" si="115"/>
        <v>IC.IT.080806</v>
      </c>
      <c r="K1477" s="61" t="s">
        <v>12175</v>
      </c>
      <c r="L1477" s="167" t="str">
        <f t="shared" si="116"/>
        <v>Incontinence dermatitis</v>
      </c>
      <c r="M1477" s="168" t="str">
        <f t="shared" si="117"/>
        <v>PI.IC.IT.080806.01</v>
      </c>
      <c r="N1477" s="168"/>
      <c r="O1477" s="168" t="str">
        <f t="shared" si="118"/>
        <v>PH.IC.IT.080806.01</v>
      </c>
      <c r="Q1477" s="168" t="str">
        <f t="shared" si="119"/>
        <v>CL.IC.IT.080806.01</v>
      </c>
    </row>
    <row r="1478" spans="1:37" s="167" customFormat="1" ht="15">
      <c r="A1478" s="167" t="s">
        <v>9344</v>
      </c>
      <c r="C1478" s="61" t="s">
        <v>92</v>
      </c>
      <c r="E1478" s="61" t="s">
        <v>92</v>
      </c>
      <c r="F1478" s="167" t="s">
        <v>9075</v>
      </c>
      <c r="G1478" s="167" t="s">
        <v>9076</v>
      </c>
      <c r="H1478" s="62" t="s">
        <v>12225</v>
      </c>
      <c r="I1478" s="167" t="s">
        <v>9076</v>
      </c>
      <c r="J1478" s="63" t="str">
        <f t="shared" si="115"/>
        <v>IC.IT.080807</v>
      </c>
      <c r="K1478" s="61" t="s">
        <v>12175</v>
      </c>
      <c r="L1478" s="167" t="str">
        <f t="shared" si="116"/>
        <v>Excoriation</v>
      </c>
      <c r="M1478" s="168" t="str">
        <f t="shared" si="117"/>
        <v>PI.IC.IT.080807.01</v>
      </c>
      <c r="N1478" s="168"/>
      <c r="O1478" s="168" t="str">
        <f t="shared" si="118"/>
        <v>PH.IC.IT.080807.01</v>
      </c>
      <c r="Q1478" s="168" t="str">
        <f t="shared" si="119"/>
        <v>CL.IC.IT.080807.01</v>
      </c>
    </row>
    <row r="1479" spans="1:37" s="167" customFormat="1" ht="15">
      <c r="A1479" s="167" t="s">
        <v>9344</v>
      </c>
      <c r="C1479" s="61" t="s">
        <v>92</v>
      </c>
      <c r="E1479" s="61" t="s">
        <v>92</v>
      </c>
      <c r="F1479" s="167" t="s">
        <v>9075</v>
      </c>
      <c r="G1479" s="167" t="s">
        <v>9462</v>
      </c>
      <c r="H1479" s="61" t="s">
        <v>92</v>
      </c>
      <c r="I1479" s="167" t="s">
        <v>9462</v>
      </c>
      <c r="J1479" s="63" t="str">
        <f t="shared" si="115"/>
        <v>IC.IT.080808</v>
      </c>
      <c r="K1479" s="61" t="s">
        <v>12175</v>
      </c>
      <c r="L1479" s="167" t="str">
        <f t="shared" si="116"/>
        <v>Petechiae</v>
      </c>
      <c r="M1479" s="168" t="str">
        <f t="shared" si="117"/>
        <v>PI.IC.IT.080808.01</v>
      </c>
      <c r="N1479" s="168"/>
      <c r="O1479" s="168" t="str">
        <f t="shared" si="118"/>
        <v>PH.IC.IT.080808.01</v>
      </c>
      <c r="Q1479" s="168" t="str">
        <f t="shared" si="119"/>
        <v>CL.IC.IT.080808.01</v>
      </c>
    </row>
    <row r="1480" spans="1:37" s="167" customFormat="1" ht="15">
      <c r="A1480" s="167" t="s">
        <v>9344</v>
      </c>
      <c r="C1480" s="61" t="s">
        <v>92</v>
      </c>
      <c r="E1480" s="61" t="s">
        <v>92</v>
      </c>
      <c r="F1480" s="167" t="s">
        <v>8931</v>
      </c>
      <c r="G1480" s="167" t="s">
        <v>10884</v>
      </c>
      <c r="H1480" s="62" t="s">
        <v>93</v>
      </c>
      <c r="I1480" s="167" t="s">
        <v>12437</v>
      </c>
      <c r="J1480" s="63" t="str">
        <f t="shared" si="115"/>
        <v>IC.IT.080809</v>
      </c>
      <c r="K1480" s="61" t="s">
        <v>12175</v>
      </c>
      <c r="L1480" s="167" t="str">
        <f t="shared" si="116"/>
        <v>Other:  specify</v>
      </c>
      <c r="M1480" s="168" t="str">
        <f t="shared" si="117"/>
        <v>PI.IC.IT.080809.01</v>
      </c>
      <c r="N1480" s="168"/>
      <c r="O1480" s="168" t="str">
        <f t="shared" si="118"/>
        <v>PH.IC.IT.080809.01</v>
      </c>
      <c r="Q1480" s="168" t="str">
        <f t="shared" si="119"/>
        <v>CL.IC.IT.080809.01</v>
      </c>
    </row>
    <row r="1481" spans="1:37" s="167" customFormat="1" ht="15">
      <c r="A1481" s="167" t="s">
        <v>9344</v>
      </c>
      <c r="C1481" s="61" t="s">
        <v>92</v>
      </c>
      <c r="E1481" s="61" t="s">
        <v>92</v>
      </c>
      <c r="F1481" s="167" t="s">
        <v>9075</v>
      </c>
      <c r="G1481" s="167" t="s">
        <v>11824</v>
      </c>
      <c r="H1481" s="61" t="s">
        <v>11829</v>
      </c>
      <c r="I1481" s="167" t="s">
        <v>11824</v>
      </c>
      <c r="J1481" s="63" t="str">
        <f t="shared" si="115"/>
        <v>IC.IT.080810</v>
      </c>
      <c r="K1481" s="61" t="s">
        <v>12175</v>
      </c>
      <c r="L1481" s="167" t="str">
        <f t="shared" si="116"/>
        <v>Cyanotic</v>
      </c>
      <c r="M1481" s="168" t="str">
        <f t="shared" si="117"/>
        <v>PI.IC.IT.080810.01</v>
      </c>
      <c r="N1481" s="168"/>
      <c r="O1481" s="168" t="str">
        <f t="shared" si="118"/>
        <v>PH.IC.IT.080810.01</v>
      </c>
      <c r="Q1481" s="168" t="str">
        <f t="shared" si="119"/>
        <v>CL.IC.IT.080810.01</v>
      </c>
      <c r="AJ1481" s="167" t="s">
        <v>12773</v>
      </c>
      <c r="AK1481" s="167">
        <v>1477</v>
      </c>
    </row>
    <row r="1482" spans="1:37" s="167" customFormat="1" ht="15">
      <c r="A1482" s="167" t="s">
        <v>9344</v>
      </c>
      <c r="C1482" s="61" t="s">
        <v>92</v>
      </c>
      <c r="E1482" s="61" t="s">
        <v>92</v>
      </c>
      <c r="F1482" s="167" t="s">
        <v>8931</v>
      </c>
      <c r="G1482" s="167" t="s">
        <v>11827</v>
      </c>
      <c r="H1482" s="62" t="s">
        <v>12099</v>
      </c>
      <c r="I1482" s="167" t="s">
        <v>11827</v>
      </c>
      <c r="J1482" s="63" t="str">
        <f t="shared" si="115"/>
        <v>IC.IT.080811</v>
      </c>
      <c r="K1482" s="61" t="s">
        <v>12175</v>
      </c>
      <c r="L1482" s="167" t="str">
        <f t="shared" si="116"/>
        <v>Necrotic</v>
      </c>
      <c r="M1482" s="168" t="str">
        <f t="shared" si="117"/>
        <v>PI.IC.IT.080811.01</v>
      </c>
      <c r="N1482" s="168"/>
      <c r="O1482" s="168" t="str">
        <f t="shared" si="118"/>
        <v>PH.IC.IT.080811.01</v>
      </c>
      <c r="Q1482" s="168" t="str">
        <f t="shared" si="119"/>
        <v>CL.IC.IT.080811.01</v>
      </c>
      <c r="AJ1482" s="167" t="s">
        <v>12773</v>
      </c>
      <c r="AK1482" s="167">
        <v>1477</v>
      </c>
    </row>
    <row r="1483" spans="1:37" s="167" customFormat="1" ht="15">
      <c r="A1483" s="167" t="s">
        <v>9344</v>
      </c>
      <c r="B1483" s="167" t="s">
        <v>9202</v>
      </c>
      <c r="C1483" s="61" t="s">
        <v>93</v>
      </c>
      <c r="D1483" s="167" t="s">
        <v>9080</v>
      </c>
      <c r="E1483" s="61" t="s">
        <v>12175</v>
      </c>
      <c r="F1483" s="167" t="s">
        <v>9081</v>
      </c>
      <c r="G1483" s="167" t="s">
        <v>12852</v>
      </c>
      <c r="H1483" s="61" t="s">
        <v>12175</v>
      </c>
      <c r="I1483" s="167" t="s">
        <v>10518</v>
      </c>
      <c r="J1483" s="63" t="str">
        <f t="shared" si="115"/>
        <v>IC.IT.090101</v>
      </c>
      <c r="K1483" s="61" t="s">
        <v>12175</v>
      </c>
      <c r="L1483" s="167" t="str">
        <f t="shared" si="116"/>
        <v>Abdomen upper quadrant right</v>
      </c>
      <c r="M1483" s="168" t="str">
        <f t="shared" si="117"/>
        <v>PI.IC.IT.090101.01</v>
      </c>
      <c r="N1483" s="168"/>
      <c r="O1483" s="168" t="str">
        <f t="shared" si="118"/>
        <v>PH.IC.IT.090101.01</v>
      </c>
      <c r="Q1483" s="168" t="str">
        <f t="shared" si="119"/>
        <v>CL.IC.IT.090101.01</v>
      </c>
    </row>
    <row r="1484" spans="1:37" s="167" customFormat="1" ht="15">
      <c r="A1484" s="167" t="s">
        <v>9344</v>
      </c>
      <c r="C1484" s="61" t="s">
        <v>93</v>
      </c>
      <c r="E1484" s="61" t="s">
        <v>12175</v>
      </c>
      <c r="F1484" s="167" t="s">
        <v>9081</v>
      </c>
      <c r="G1484" s="167" t="s">
        <v>12853</v>
      </c>
      <c r="H1484" s="61" t="s">
        <v>1863</v>
      </c>
      <c r="I1484" s="167" t="s">
        <v>10520</v>
      </c>
      <c r="J1484" s="63" t="str">
        <f t="shared" si="115"/>
        <v>IC.IT.090102</v>
      </c>
      <c r="K1484" s="61" t="s">
        <v>12175</v>
      </c>
      <c r="L1484" s="167" t="str">
        <f t="shared" si="116"/>
        <v>Abdomen lower quadrant right</v>
      </c>
      <c r="M1484" s="168" t="str">
        <f t="shared" si="117"/>
        <v>PI.IC.IT.090102.01</v>
      </c>
      <c r="N1484" s="168"/>
      <c r="O1484" s="168" t="str">
        <f t="shared" si="118"/>
        <v>PH.IC.IT.090102.01</v>
      </c>
      <c r="Q1484" s="168" t="str">
        <f t="shared" si="119"/>
        <v>CL.IC.IT.090102.01</v>
      </c>
    </row>
    <row r="1485" spans="1:37" s="167" customFormat="1" ht="15">
      <c r="A1485" s="167" t="s">
        <v>9344</v>
      </c>
      <c r="C1485" s="61" t="s">
        <v>93</v>
      </c>
      <c r="E1485" s="61" t="s">
        <v>1702</v>
      </c>
      <c r="F1485" s="167" t="s">
        <v>9081</v>
      </c>
      <c r="G1485" s="167" t="s">
        <v>12854</v>
      </c>
      <c r="H1485" s="61" t="s">
        <v>0</v>
      </c>
      <c r="I1485" s="167" t="s">
        <v>10522</v>
      </c>
      <c r="J1485" s="63" t="str">
        <f t="shared" si="115"/>
        <v>IC.IT.090103</v>
      </c>
      <c r="K1485" s="61" t="s">
        <v>1702</v>
      </c>
      <c r="L1485" s="167" t="str">
        <f t="shared" si="116"/>
        <v>Abdomen upper quadrant left</v>
      </c>
      <c r="M1485" s="168" t="str">
        <f t="shared" si="117"/>
        <v>PI.IC.IT.090103.01</v>
      </c>
      <c r="N1485" s="168"/>
      <c r="O1485" s="168" t="str">
        <f t="shared" si="118"/>
        <v>PH.IC.IT.090103.01</v>
      </c>
      <c r="Q1485" s="168" t="str">
        <f t="shared" si="119"/>
        <v>CL.IC.IT.090103.01</v>
      </c>
    </row>
    <row r="1486" spans="1:37" s="167" customFormat="1" ht="15">
      <c r="A1486" s="167" t="s">
        <v>9344</v>
      </c>
      <c r="C1486" s="61" t="s">
        <v>93</v>
      </c>
      <c r="E1486" s="61" t="s">
        <v>1702</v>
      </c>
      <c r="F1486" s="167" t="s">
        <v>9081</v>
      </c>
      <c r="G1486" s="167" t="s">
        <v>8770</v>
      </c>
      <c r="H1486" s="61" t="s">
        <v>11</v>
      </c>
      <c r="I1486" s="167" t="s">
        <v>10524</v>
      </c>
      <c r="J1486" s="63" t="str">
        <f t="shared" si="115"/>
        <v>IC.IT.090104</v>
      </c>
      <c r="K1486" s="61" t="s">
        <v>1702</v>
      </c>
      <c r="L1486" s="167" t="str">
        <f t="shared" si="116"/>
        <v>Abdomen lower quadrant left</v>
      </c>
      <c r="M1486" s="168" t="str">
        <f t="shared" si="117"/>
        <v>PI.IC.IT.090104.01</v>
      </c>
      <c r="N1486" s="168"/>
      <c r="O1486" s="168" t="str">
        <f t="shared" si="118"/>
        <v>PH.IC.IT.090104.01</v>
      </c>
      <c r="Q1486" s="168" t="str">
        <f t="shared" si="119"/>
        <v>CL.IC.IT.090104.01</v>
      </c>
    </row>
    <row r="1487" spans="1:37" s="167" customFormat="1" ht="15">
      <c r="A1487" s="167" t="s">
        <v>9344</v>
      </c>
      <c r="C1487" s="61" t="s">
        <v>93</v>
      </c>
      <c r="E1487" s="61" t="s">
        <v>1702</v>
      </c>
      <c r="F1487" s="167" t="s">
        <v>9081</v>
      </c>
      <c r="G1487" s="167" t="s">
        <v>8771</v>
      </c>
      <c r="H1487" s="61" t="s">
        <v>212</v>
      </c>
      <c r="I1487" s="167" t="s">
        <v>9397</v>
      </c>
      <c r="J1487" s="63" t="str">
        <f t="shared" si="115"/>
        <v>IC.IT.090105</v>
      </c>
      <c r="K1487" s="61" t="s">
        <v>1702</v>
      </c>
      <c r="L1487" s="167" t="str">
        <f t="shared" si="116"/>
        <v>Abdomen entire</v>
      </c>
      <c r="M1487" s="168" t="str">
        <f t="shared" si="117"/>
        <v>PI.IC.IT.090105.01</v>
      </c>
      <c r="N1487" s="168"/>
      <c r="O1487" s="168" t="str">
        <f t="shared" si="118"/>
        <v>PH.IC.IT.090105.01</v>
      </c>
      <c r="Q1487" s="168" t="str">
        <f t="shared" si="119"/>
        <v>CL.IC.IT.090105.01</v>
      </c>
    </row>
    <row r="1488" spans="1:37" s="167" customFormat="1" ht="15">
      <c r="A1488" s="167" t="s">
        <v>9344</v>
      </c>
      <c r="C1488" s="61" t="s">
        <v>93</v>
      </c>
      <c r="E1488" s="61" t="s">
        <v>1702</v>
      </c>
      <c r="F1488" s="167" t="s">
        <v>9081</v>
      </c>
      <c r="G1488" s="167" t="s">
        <v>9398</v>
      </c>
      <c r="H1488" s="61" t="s">
        <v>6988</v>
      </c>
      <c r="I1488" s="167" t="s">
        <v>9269</v>
      </c>
      <c r="J1488" s="63" t="str">
        <f t="shared" si="115"/>
        <v>IC.IT.090106</v>
      </c>
      <c r="K1488" s="61" t="s">
        <v>1702</v>
      </c>
      <c r="L1488" s="167" t="str">
        <f t="shared" si="116"/>
        <v>Flank, right</v>
      </c>
      <c r="M1488" s="168" t="str">
        <f t="shared" si="117"/>
        <v>PI.IC.IT.090106.01</v>
      </c>
      <c r="N1488" s="168"/>
      <c r="O1488" s="168" t="str">
        <f t="shared" si="118"/>
        <v>PH.IC.IT.090106.01</v>
      </c>
      <c r="Q1488" s="168" t="str">
        <f t="shared" si="119"/>
        <v>CL.IC.IT.090106.01</v>
      </c>
    </row>
    <row r="1489" spans="1:17" s="167" customFormat="1" ht="15">
      <c r="A1489" s="167" t="s">
        <v>9344</v>
      </c>
      <c r="C1489" s="61" t="s">
        <v>93</v>
      </c>
      <c r="E1489" s="61" t="s">
        <v>1702</v>
      </c>
      <c r="F1489" s="167" t="s">
        <v>9081</v>
      </c>
      <c r="G1489" s="167" t="s">
        <v>9558</v>
      </c>
      <c r="H1489" s="61" t="s">
        <v>573</v>
      </c>
      <c r="I1489" s="167" t="s">
        <v>9559</v>
      </c>
      <c r="J1489" s="63" t="str">
        <f t="shared" si="115"/>
        <v>IC.IT.090107</v>
      </c>
      <c r="K1489" s="61" t="s">
        <v>1702</v>
      </c>
      <c r="L1489" s="167" t="str">
        <f t="shared" si="116"/>
        <v>Flank, left</v>
      </c>
      <c r="M1489" s="168" t="str">
        <f t="shared" si="117"/>
        <v>PI.IC.IT.090107.01</v>
      </c>
      <c r="N1489" s="168"/>
      <c r="O1489" s="168" t="str">
        <f t="shared" si="118"/>
        <v>PH.IC.IT.090107.01</v>
      </c>
      <c r="Q1489" s="168" t="str">
        <f t="shared" si="119"/>
        <v>CL.IC.IT.090107.01</v>
      </c>
    </row>
    <row r="1490" spans="1:17" s="167" customFormat="1" ht="15">
      <c r="A1490" s="167" t="s">
        <v>9344</v>
      </c>
      <c r="C1490" s="61" t="s">
        <v>93</v>
      </c>
      <c r="D1490" s="167" t="s">
        <v>8551</v>
      </c>
      <c r="E1490" s="61" t="s">
        <v>115</v>
      </c>
      <c r="F1490" s="167" t="s">
        <v>9082</v>
      </c>
      <c r="G1490" s="167" t="s">
        <v>9562</v>
      </c>
      <c r="H1490" s="61" t="s">
        <v>1702</v>
      </c>
      <c r="I1490" s="167" t="s">
        <v>9563</v>
      </c>
      <c r="J1490" s="63" t="str">
        <f t="shared" si="115"/>
        <v>IC.IT.090201</v>
      </c>
      <c r="K1490" s="61" t="s">
        <v>1702</v>
      </c>
      <c r="L1490" s="167" t="str">
        <f t="shared" si="116"/>
        <v>Axilla, right</v>
      </c>
      <c r="M1490" s="168" t="str">
        <f t="shared" si="117"/>
        <v>PI.IC.IT.090201.01</v>
      </c>
      <c r="N1490" s="168"/>
      <c r="O1490" s="168" t="str">
        <f t="shared" si="118"/>
        <v>PH.IC.IT.090201.01</v>
      </c>
      <c r="Q1490" s="168" t="str">
        <f t="shared" si="119"/>
        <v>CL.IC.IT.090201.01</v>
      </c>
    </row>
    <row r="1491" spans="1:17" s="167" customFormat="1" ht="15">
      <c r="A1491" s="167" t="s">
        <v>9344</v>
      </c>
      <c r="C1491" s="61" t="s">
        <v>93</v>
      </c>
      <c r="E1491" s="61" t="s">
        <v>115</v>
      </c>
      <c r="F1491" s="167" t="s">
        <v>9082</v>
      </c>
      <c r="G1491" s="167" t="s">
        <v>9564</v>
      </c>
      <c r="H1491" s="61" t="s">
        <v>115</v>
      </c>
      <c r="I1491" s="167" t="s">
        <v>9565</v>
      </c>
      <c r="J1491" s="63" t="str">
        <f t="shared" si="115"/>
        <v>IC.IT.090202</v>
      </c>
      <c r="K1491" s="61" t="s">
        <v>1702</v>
      </c>
      <c r="L1491" s="167" t="str">
        <f t="shared" si="116"/>
        <v>Axilla, left</v>
      </c>
      <c r="M1491" s="168" t="str">
        <f t="shared" si="117"/>
        <v>PI.IC.IT.090202.01</v>
      </c>
      <c r="N1491" s="168"/>
      <c r="O1491" s="168" t="str">
        <f t="shared" si="118"/>
        <v>PH.IC.IT.090202.01</v>
      </c>
      <c r="Q1491" s="168" t="str">
        <f t="shared" si="119"/>
        <v>CL.IC.IT.090202.01</v>
      </c>
    </row>
    <row r="1492" spans="1:17" s="167" customFormat="1" ht="15">
      <c r="A1492" s="167" t="s">
        <v>9344</v>
      </c>
      <c r="C1492" s="61" t="s">
        <v>93</v>
      </c>
      <c r="E1492" s="61" t="s">
        <v>115</v>
      </c>
      <c r="F1492" s="167" t="s">
        <v>9082</v>
      </c>
      <c r="G1492" s="167" t="s">
        <v>9566</v>
      </c>
      <c r="H1492" s="61" t="s">
        <v>0</v>
      </c>
      <c r="I1492" s="167" t="s">
        <v>9567</v>
      </c>
      <c r="J1492" s="63" t="str">
        <f t="shared" si="115"/>
        <v>IC.IT.090203</v>
      </c>
      <c r="K1492" s="61" t="s">
        <v>1702</v>
      </c>
      <c r="L1492" s="167" t="str">
        <f t="shared" si="116"/>
        <v>Arm upper, right</v>
      </c>
      <c r="M1492" s="168" t="str">
        <f t="shared" si="117"/>
        <v>PI.IC.IT.090203.01</v>
      </c>
      <c r="N1492" s="168"/>
      <c r="O1492" s="168" t="str">
        <f t="shared" si="118"/>
        <v>PH.IC.IT.090203.01</v>
      </c>
      <c r="Q1492" s="168" t="str">
        <f t="shared" si="119"/>
        <v>CL.IC.IT.090203.01</v>
      </c>
    </row>
    <row r="1493" spans="1:17" s="167" customFormat="1" ht="15">
      <c r="A1493" s="167" t="s">
        <v>9344</v>
      </c>
      <c r="C1493" s="61" t="s">
        <v>93</v>
      </c>
      <c r="E1493" s="61" t="s">
        <v>115</v>
      </c>
      <c r="F1493" s="167" t="s">
        <v>9082</v>
      </c>
      <c r="G1493" s="167" t="s">
        <v>9568</v>
      </c>
      <c r="H1493" s="61" t="s">
        <v>11</v>
      </c>
      <c r="I1493" s="167" t="s">
        <v>9711</v>
      </c>
      <c r="J1493" s="63" t="str">
        <f t="shared" si="115"/>
        <v>IC.IT.090204</v>
      </c>
      <c r="K1493" s="61" t="s">
        <v>1702</v>
      </c>
      <c r="L1493" s="167" t="str">
        <f t="shared" si="116"/>
        <v>Arm upper, left</v>
      </c>
      <c r="M1493" s="168" t="str">
        <f t="shared" si="117"/>
        <v>PI.IC.IT.090204.01</v>
      </c>
      <c r="N1493" s="168"/>
      <c r="O1493" s="168" t="str">
        <f t="shared" si="118"/>
        <v>PH.IC.IT.090204.01</v>
      </c>
      <c r="Q1493" s="168" t="str">
        <f t="shared" si="119"/>
        <v>CL.IC.IT.090204.01</v>
      </c>
    </row>
    <row r="1494" spans="1:17" s="167" customFormat="1" ht="15">
      <c r="A1494" s="167" t="s">
        <v>9344</v>
      </c>
      <c r="C1494" s="61" t="s">
        <v>93</v>
      </c>
      <c r="E1494" s="61" t="s">
        <v>115</v>
      </c>
      <c r="F1494" s="167" t="s">
        <v>9082</v>
      </c>
      <c r="G1494" s="167" t="s">
        <v>9712</v>
      </c>
      <c r="H1494" s="61" t="s">
        <v>212</v>
      </c>
      <c r="I1494" s="167" t="s">
        <v>9713</v>
      </c>
      <c r="J1494" s="63" t="str">
        <f t="shared" si="115"/>
        <v>IC.IT.090205</v>
      </c>
      <c r="K1494" s="61" t="s">
        <v>1702</v>
      </c>
      <c r="L1494" s="167" t="str">
        <f t="shared" si="116"/>
        <v>Elbow, right</v>
      </c>
      <c r="M1494" s="168" t="str">
        <f t="shared" si="117"/>
        <v>PI.IC.IT.090205.01</v>
      </c>
      <c r="N1494" s="168"/>
      <c r="O1494" s="168" t="str">
        <f t="shared" si="118"/>
        <v>PH.IC.IT.090205.01</v>
      </c>
      <c r="Q1494" s="168" t="str">
        <f t="shared" si="119"/>
        <v>CL.IC.IT.090205.01</v>
      </c>
    </row>
    <row r="1495" spans="1:17" s="167" customFormat="1" ht="15">
      <c r="A1495" s="167" t="s">
        <v>9344</v>
      </c>
      <c r="C1495" s="61" t="s">
        <v>93</v>
      </c>
      <c r="E1495" s="61" t="s">
        <v>115</v>
      </c>
      <c r="F1495" s="167" t="s">
        <v>9082</v>
      </c>
      <c r="G1495" s="167" t="s">
        <v>9714</v>
      </c>
      <c r="H1495" s="61" t="s">
        <v>6988</v>
      </c>
      <c r="I1495" s="167" t="s">
        <v>9715</v>
      </c>
      <c r="J1495" s="63" t="str">
        <f t="shared" si="115"/>
        <v>IC.IT.090206</v>
      </c>
      <c r="K1495" s="61" t="s">
        <v>1702</v>
      </c>
      <c r="L1495" s="167" t="str">
        <f t="shared" si="116"/>
        <v>Elbow, left</v>
      </c>
      <c r="M1495" s="168" t="str">
        <f t="shared" si="117"/>
        <v>PI.IC.IT.090206.01</v>
      </c>
      <c r="N1495" s="168"/>
      <c r="O1495" s="168" t="str">
        <f t="shared" si="118"/>
        <v>PH.IC.IT.090206.01</v>
      </c>
      <c r="Q1495" s="168" t="str">
        <f t="shared" si="119"/>
        <v>CL.IC.IT.090206.01</v>
      </c>
    </row>
    <row r="1496" spans="1:17" s="167" customFormat="1" ht="15">
      <c r="A1496" s="167" t="s">
        <v>9344</v>
      </c>
      <c r="C1496" s="61" t="s">
        <v>93</v>
      </c>
      <c r="E1496" s="61" t="s">
        <v>115</v>
      </c>
      <c r="F1496" s="167" t="s">
        <v>9082</v>
      </c>
      <c r="G1496" s="167" t="s">
        <v>9716</v>
      </c>
      <c r="H1496" s="61" t="s">
        <v>573</v>
      </c>
      <c r="I1496" s="167" t="s">
        <v>9717</v>
      </c>
      <c r="J1496" s="63" t="str">
        <f t="shared" si="115"/>
        <v>IC.IT.090207</v>
      </c>
      <c r="K1496" s="61" t="s">
        <v>1702</v>
      </c>
      <c r="L1496" s="167" t="str">
        <f t="shared" si="116"/>
        <v>Forearm, right</v>
      </c>
      <c r="M1496" s="168" t="str">
        <f t="shared" si="117"/>
        <v>PI.IC.IT.090207.01</v>
      </c>
      <c r="N1496" s="168"/>
      <c r="O1496" s="168" t="str">
        <f t="shared" si="118"/>
        <v>PH.IC.IT.090207.01</v>
      </c>
      <c r="Q1496" s="168" t="str">
        <f t="shared" si="119"/>
        <v>CL.IC.IT.090207.01</v>
      </c>
    </row>
    <row r="1497" spans="1:17" s="167" customFormat="1" ht="15">
      <c r="A1497" s="167" t="s">
        <v>9344</v>
      </c>
      <c r="C1497" s="61" t="s">
        <v>93</v>
      </c>
      <c r="E1497" s="61" t="s">
        <v>115</v>
      </c>
      <c r="F1497" s="167" t="s">
        <v>9082</v>
      </c>
      <c r="G1497" s="167" t="s">
        <v>9718</v>
      </c>
      <c r="H1497" s="61" t="s">
        <v>92</v>
      </c>
      <c r="I1497" s="167" t="s">
        <v>9719</v>
      </c>
      <c r="J1497" s="63" t="str">
        <f t="shared" si="115"/>
        <v>IC.IT.090208</v>
      </c>
      <c r="K1497" s="61" t="s">
        <v>1702</v>
      </c>
      <c r="L1497" s="167" t="str">
        <f t="shared" si="116"/>
        <v>Forearm, left</v>
      </c>
      <c r="M1497" s="168" t="str">
        <f t="shared" si="117"/>
        <v>PI.IC.IT.090208.01</v>
      </c>
      <c r="N1497" s="168"/>
      <c r="O1497" s="168" t="str">
        <f t="shared" si="118"/>
        <v>PH.IC.IT.090208.01</v>
      </c>
      <c r="Q1497" s="168" t="str">
        <f t="shared" si="119"/>
        <v>CL.IC.IT.090208.01</v>
      </c>
    </row>
    <row r="1498" spans="1:17" s="167" customFormat="1" ht="15">
      <c r="A1498" s="167" t="s">
        <v>9344</v>
      </c>
      <c r="C1498" s="61" t="s">
        <v>93</v>
      </c>
      <c r="E1498" s="61" t="s">
        <v>115</v>
      </c>
      <c r="F1498" s="167" t="s">
        <v>9082</v>
      </c>
      <c r="G1498" s="167" t="s">
        <v>9720</v>
      </c>
      <c r="H1498" s="61" t="s">
        <v>93</v>
      </c>
      <c r="I1498" s="167" t="s">
        <v>9721</v>
      </c>
      <c r="J1498" s="63" t="str">
        <f t="shared" si="115"/>
        <v>IC.IT.090209</v>
      </c>
      <c r="K1498" s="61" t="s">
        <v>1702</v>
      </c>
      <c r="L1498" s="167" t="str">
        <f t="shared" si="116"/>
        <v>Wrist, right</v>
      </c>
      <c r="M1498" s="168" t="str">
        <f t="shared" si="117"/>
        <v>PI.IC.IT.090209.01</v>
      </c>
      <c r="N1498" s="168"/>
      <c r="O1498" s="168" t="str">
        <f t="shared" si="118"/>
        <v>PH.IC.IT.090209.01</v>
      </c>
      <c r="Q1498" s="168" t="str">
        <f t="shared" si="119"/>
        <v>CL.IC.IT.090209.01</v>
      </c>
    </row>
    <row r="1499" spans="1:17" s="167" customFormat="1" ht="15">
      <c r="A1499" s="167" t="s">
        <v>9344</v>
      </c>
      <c r="C1499" s="61" t="s">
        <v>93</v>
      </c>
      <c r="E1499" s="61" t="s">
        <v>115</v>
      </c>
      <c r="F1499" s="167" t="s">
        <v>9082</v>
      </c>
      <c r="G1499" s="167" t="s">
        <v>9722</v>
      </c>
      <c r="H1499" s="61" t="s">
        <v>3188</v>
      </c>
      <c r="I1499" s="167" t="s">
        <v>9569</v>
      </c>
      <c r="J1499" s="63" t="str">
        <f t="shared" si="115"/>
        <v>IC.IT.090210</v>
      </c>
      <c r="K1499" s="61" t="s">
        <v>1702</v>
      </c>
      <c r="L1499" s="167" t="str">
        <f t="shared" si="116"/>
        <v>Wrist, left</v>
      </c>
      <c r="M1499" s="168" t="str">
        <f t="shared" si="117"/>
        <v>PI.IC.IT.090210.01</v>
      </c>
      <c r="N1499" s="168"/>
      <c r="O1499" s="168" t="str">
        <f t="shared" si="118"/>
        <v>PH.IC.IT.090210.01</v>
      </c>
      <c r="Q1499" s="168" t="str">
        <f t="shared" si="119"/>
        <v>CL.IC.IT.090210.01</v>
      </c>
    </row>
    <row r="1500" spans="1:17" s="167" customFormat="1" ht="15">
      <c r="A1500" s="167" t="s">
        <v>9344</v>
      </c>
      <c r="C1500" s="61" t="s">
        <v>93</v>
      </c>
      <c r="E1500" s="61" t="s">
        <v>1863</v>
      </c>
      <c r="F1500" s="167" t="s">
        <v>9082</v>
      </c>
      <c r="G1500" s="167" t="s">
        <v>9437</v>
      </c>
      <c r="H1500" s="61" t="s">
        <v>155</v>
      </c>
      <c r="I1500" s="167" t="s">
        <v>9438</v>
      </c>
      <c r="J1500" s="63" t="str">
        <f t="shared" si="115"/>
        <v>IC.IT.090211</v>
      </c>
      <c r="K1500" s="61" t="s">
        <v>12175</v>
      </c>
      <c r="L1500" s="167" t="str">
        <f t="shared" si="116"/>
        <v>Hand, right</v>
      </c>
      <c r="M1500" s="168" t="str">
        <f t="shared" si="117"/>
        <v>PI.IC.IT.090211.01</v>
      </c>
      <c r="N1500" s="168"/>
      <c r="O1500" s="168" t="str">
        <f t="shared" si="118"/>
        <v>PH.IC.IT.090211.01</v>
      </c>
      <c r="Q1500" s="168" t="str">
        <f t="shared" si="119"/>
        <v>CL.IC.IT.090211.01</v>
      </c>
    </row>
    <row r="1501" spans="1:17" s="167" customFormat="1" ht="15">
      <c r="A1501" s="167" t="s">
        <v>9344</v>
      </c>
      <c r="C1501" s="61" t="s">
        <v>93</v>
      </c>
      <c r="E1501" s="61" t="s">
        <v>1863</v>
      </c>
      <c r="F1501" s="167" t="s">
        <v>9082</v>
      </c>
      <c r="G1501" s="167" t="s">
        <v>9444</v>
      </c>
      <c r="H1501" s="61" t="s">
        <v>153</v>
      </c>
      <c r="I1501" s="167" t="s">
        <v>9445</v>
      </c>
      <c r="J1501" s="63" t="str">
        <f t="shared" si="115"/>
        <v>IC.IT.090212</v>
      </c>
      <c r="K1501" s="61" t="s">
        <v>12175</v>
      </c>
      <c r="L1501" s="167" t="str">
        <f t="shared" si="116"/>
        <v>Hand, left</v>
      </c>
      <c r="M1501" s="168" t="str">
        <f t="shared" si="117"/>
        <v>PI.IC.IT.090212.01</v>
      </c>
      <c r="N1501" s="168"/>
      <c r="O1501" s="168" t="str">
        <f t="shared" si="118"/>
        <v>PH.IC.IT.090212.01</v>
      </c>
      <c r="Q1501" s="168" t="str">
        <f t="shared" si="119"/>
        <v>CL.IC.IT.090212.01</v>
      </c>
    </row>
    <row r="1502" spans="1:17" s="167" customFormat="1" ht="15">
      <c r="A1502" s="167" t="s">
        <v>9344</v>
      </c>
      <c r="C1502" s="61" t="s">
        <v>93</v>
      </c>
      <c r="E1502" s="61" t="s">
        <v>1863</v>
      </c>
      <c r="F1502" s="167" t="s">
        <v>9082</v>
      </c>
      <c r="G1502" s="167" t="s">
        <v>9574</v>
      </c>
      <c r="H1502" s="61" t="s">
        <v>215</v>
      </c>
      <c r="I1502" s="167" t="s">
        <v>9575</v>
      </c>
      <c r="J1502" s="63" t="str">
        <f t="shared" si="115"/>
        <v>IC.IT.090213</v>
      </c>
      <c r="K1502" s="61" t="s">
        <v>12175</v>
      </c>
      <c r="L1502" s="167" t="str">
        <f t="shared" si="116"/>
        <v>Finger(s), right: specify</v>
      </c>
      <c r="M1502" s="168" t="str">
        <f t="shared" si="117"/>
        <v>PI.IC.IT.090213.01</v>
      </c>
      <c r="N1502" s="168"/>
      <c r="O1502" s="168" t="str">
        <f t="shared" si="118"/>
        <v>PH.IC.IT.090213.01</v>
      </c>
      <c r="Q1502" s="168" t="str">
        <f t="shared" si="119"/>
        <v>CL.IC.IT.090213.01</v>
      </c>
    </row>
    <row r="1503" spans="1:17" s="167" customFormat="1" ht="15">
      <c r="A1503" s="167" t="s">
        <v>9344</v>
      </c>
      <c r="C1503" s="61" t="s">
        <v>93</v>
      </c>
      <c r="E1503" s="61" t="s">
        <v>1863</v>
      </c>
      <c r="F1503" s="167" t="s">
        <v>9082</v>
      </c>
      <c r="G1503" s="167" t="s">
        <v>9014</v>
      </c>
      <c r="H1503" s="61" t="s">
        <v>4082</v>
      </c>
      <c r="I1503" s="167" t="s">
        <v>9577</v>
      </c>
      <c r="J1503" s="63" t="str">
        <f t="shared" si="115"/>
        <v>IC.IT.090214</v>
      </c>
      <c r="K1503" s="61" t="s">
        <v>12175</v>
      </c>
      <c r="L1503" s="167" t="str">
        <f t="shared" si="116"/>
        <v>Finger(s), left: specify</v>
      </c>
      <c r="M1503" s="168" t="str">
        <f t="shared" si="117"/>
        <v>PI.IC.IT.090214.01</v>
      </c>
      <c r="N1503" s="168"/>
      <c r="O1503" s="168" t="str">
        <f t="shared" si="118"/>
        <v>PH.IC.IT.090214.01</v>
      </c>
      <c r="Q1503" s="168" t="str">
        <f t="shared" si="119"/>
        <v>CL.IC.IT.090214.01</v>
      </c>
    </row>
    <row r="1504" spans="1:17" s="167" customFormat="1" ht="15">
      <c r="A1504" s="167" t="s">
        <v>9344</v>
      </c>
      <c r="C1504" s="61" t="s">
        <v>93</v>
      </c>
      <c r="E1504" s="61" t="s">
        <v>1863</v>
      </c>
      <c r="F1504" s="167" t="s">
        <v>9082</v>
      </c>
      <c r="G1504" s="167" t="s">
        <v>9578</v>
      </c>
      <c r="H1504" s="61" t="s">
        <v>594</v>
      </c>
      <c r="I1504" s="167" t="s">
        <v>9579</v>
      </c>
      <c r="J1504" s="63" t="str">
        <f t="shared" si="115"/>
        <v>IC.IT.090215</v>
      </c>
      <c r="K1504" s="61" t="s">
        <v>12175</v>
      </c>
      <c r="L1504" s="167" t="str">
        <f t="shared" si="116"/>
        <v>Thigh, right</v>
      </c>
      <c r="M1504" s="168" t="str">
        <f t="shared" si="117"/>
        <v>PI.IC.IT.090215.01</v>
      </c>
      <c r="N1504" s="168"/>
      <c r="O1504" s="168" t="str">
        <f t="shared" si="118"/>
        <v>PH.IC.IT.090215.01</v>
      </c>
      <c r="Q1504" s="168" t="str">
        <f t="shared" si="119"/>
        <v>CL.IC.IT.090215.01</v>
      </c>
    </row>
    <row r="1505" spans="1:27" s="167" customFormat="1" ht="15">
      <c r="A1505" s="167" t="s">
        <v>9344</v>
      </c>
      <c r="C1505" s="61" t="s">
        <v>93</v>
      </c>
      <c r="E1505" s="61" t="s">
        <v>1863</v>
      </c>
      <c r="F1505" s="167" t="s">
        <v>9082</v>
      </c>
      <c r="G1505" s="167" t="s">
        <v>9580</v>
      </c>
      <c r="H1505" s="61" t="s">
        <v>7863</v>
      </c>
      <c r="I1505" s="167" t="s">
        <v>9581</v>
      </c>
      <c r="J1505" s="63" t="str">
        <f t="shared" si="115"/>
        <v>IC.IT.090216</v>
      </c>
      <c r="K1505" s="61" t="s">
        <v>12175</v>
      </c>
      <c r="L1505" s="167" t="str">
        <f t="shared" si="116"/>
        <v>Thigh, left</v>
      </c>
      <c r="M1505" s="168" t="str">
        <f t="shared" si="117"/>
        <v>PI.IC.IT.090216.01</v>
      </c>
      <c r="N1505" s="168"/>
      <c r="O1505" s="168" t="str">
        <f t="shared" si="118"/>
        <v>PH.IC.IT.090216.01</v>
      </c>
      <c r="Q1505" s="168" t="str">
        <f t="shared" si="119"/>
        <v>CL.IC.IT.090216.01</v>
      </c>
    </row>
    <row r="1506" spans="1:27" s="167" customFormat="1" ht="15">
      <c r="A1506" s="167" t="s">
        <v>9344</v>
      </c>
      <c r="C1506" s="61" t="s">
        <v>93</v>
      </c>
      <c r="E1506" s="61" t="s">
        <v>1863</v>
      </c>
      <c r="F1506" s="167" t="s">
        <v>9082</v>
      </c>
      <c r="G1506" s="167" t="s">
        <v>9730</v>
      </c>
      <c r="H1506" s="61" t="s">
        <v>12462</v>
      </c>
      <c r="I1506" s="167" t="s">
        <v>9731</v>
      </c>
      <c r="J1506" s="63" t="str">
        <f t="shared" si="115"/>
        <v>IC.IT.090217</v>
      </c>
      <c r="K1506" s="61" t="s">
        <v>12175</v>
      </c>
      <c r="L1506" s="167" t="str">
        <f t="shared" si="116"/>
        <v>Knee, right</v>
      </c>
      <c r="M1506" s="168" t="str">
        <f t="shared" si="117"/>
        <v>PI.IC.IT.090217.01</v>
      </c>
      <c r="N1506" s="168"/>
      <c r="O1506" s="168" t="str">
        <f t="shared" si="118"/>
        <v>PH.IC.IT.090217.01</v>
      </c>
      <c r="Q1506" s="168" t="str">
        <f t="shared" si="119"/>
        <v>CL.IC.IT.090217.01</v>
      </c>
    </row>
    <row r="1507" spans="1:27" s="167" customFormat="1" ht="15">
      <c r="A1507" s="167" t="s">
        <v>9344</v>
      </c>
      <c r="C1507" s="61" t="s">
        <v>93</v>
      </c>
      <c r="E1507" s="61" t="s">
        <v>1863</v>
      </c>
      <c r="F1507" s="167" t="s">
        <v>9082</v>
      </c>
      <c r="G1507" s="167" t="s">
        <v>9732</v>
      </c>
      <c r="H1507" s="61" t="s">
        <v>12602</v>
      </c>
      <c r="I1507" s="167" t="s">
        <v>9733</v>
      </c>
      <c r="J1507" s="63" t="str">
        <f t="shared" si="115"/>
        <v>IC.IT.090218</v>
      </c>
      <c r="K1507" s="61" t="s">
        <v>12175</v>
      </c>
      <c r="L1507" s="167" t="str">
        <f t="shared" si="116"/>
        <v>Knee, left</v>
      </c>
      <c r="M1507" s="168" t="str">
        <f t="shared" si="117"/>
        <v>PI.IC.IT.090218.01</v>
      </c>
      <c r="N1507" s="168"/>
      <c r="O1507" s="168" t="str">
        <f t="shared" si="118"/>
        <v>PH.IC.IT.090218.01</v>
      </c>
      <c r="Q1507" s="168" t="str">
        <f t="shared" si="119"/>
        <v>CL.IC.IT.090218.01</v>
      </c>
    </row>
    <row r="1508" spans="1:27" s="167" customFormat="1" ht="15">
      <c r="A1508" s="167" t="s">
        <v>9344</v>
      </c>
      <c r="C1508" s="61" t="s">
        <v>93</v>
      </c>
      <c r="E1508" s="61" t="s">
        <v>1863</v>
      </c>
      <c r="F1508" s="167" t="s">
        <v>9082</v>
      </c>
      <c r="G1508" s="167" t="s">
        <v>9734</v>
      </c>
      <c r="H1508" s="61" t="s">
        <v>12604</v>
      </c>
      <c r="I1508" s="167" t="s">
        <v>9735</v>
      </c>
      <c r="J1508" s="63" t="str">
        <f t="shared" si="115"/>
        <v>IC.IT.090219</v>
      </c>
      <c r="K1508" s="61" t="s">
        <v>12175</v>
      </c>
      <c r="L1508" s="167" t="str">
        <f t="shared" si="116"/>
        <v>Calf, right</v>
      </c>
      <c r="M1508" s="168" t="str">
        <f t="shared" si="117"/>
        <v>PI.IC.IT.090219.01</v>
      </c>
      <c r="N1508" s="168"/>
      <c r="O1508" s="168" t="str">
        <f t="shared" si="118"/>
        <v>PH.IC.IT.090219.01</v>
      </c>
      <c r="Q1508" s="168" t="str">
        <f t="shared" si="119"/>
        <v>CL.IC.IT.090219.01</v>
      </c>
    </row>
    <row r="1509" spans="1:27" s="167" customFormat="1" ht="15">
      <c r="A1509" s="167" t="s">
        <v>9344</v>
      </c>
      <c r="C1509" s="61" t="s">
        <v>93</v>
      </c>
      <c r="E1509" s="61" t="s">
        <v>1863</v>
      </c>
      <c r="F1509" s="167" t="s">
        <v>9082</v>
      </c>
      <c r="G1509" s="167" t="s">
        <v>9736</v>
      </c>
      <c r="H1509" s="61" t="s">
        <v>1000</v>
      </c>
      <c r="I1509" s="167" t="s">
        <v>9737</v>
      </c>
      <c r="J1509" s="63" t="str">
        <f t="shared" si="115"/>
        <v>IC.IT.090220</v>
      </c>
      <c r="K1509" s="61" t="s">
        <v>12175</v>
      </c>
      <c r="L1509" s="167" t="str">
        <f t="shared" si="116"/>
        <v>Calf, left</v>
      </c>
      <c r="M1509" s="168" t="str">
        <f t="shared" si="117"/>
        <v>PI.IC.IT.090220.01</v>
      </c>
      <c r="N1509" s="168"/>
      <c r="O1509" s="168" t="str">
        <f t="shared" si="118"/>
        <v>PH.IC.IT.090220.01</v>
      </c>
      <c r="Q1509" s="168" t="str">
        <f t="shared" si="119"/>
        <v>CL.IC.IT.090220.01</v>
      </c>
    </row>
    <row r="1510" spans="1:27" s="167" customFormat="1" ht="15">
      <c r="A1510" s="167" t="s">
        <v>9344</v>
      </c>
      <c r="C1510" s="61" t="s">
        <v>93</v>
      </c>
      <c r="E1510" s="61" t="s">
        <v>1863</v>
      </c>
      <c r="F1510" s="167" t="s">
        <v>9082</v>
      </c>
      <c r="G1510" s="167" t="s">
        <v>9878</v>
      </c>
      <c r="H1510" s="61" t="s">
        <v>8039</v>
      </c>
      <c r="I1510" s="167" t="s">
        <v>9879</v>
      </c>
      <c r="J1510" s="63" t="str">
        <f t="shared" si="115"/>
        <v>IC.IT.090221</v>
      </c>
      <c r="K1510" s="61" t="s">
        <v>12175</v>
      </c>
      <c r="L1510" s="167" t="str">
        <f t="shared" si="116"/>
        <v>Ankle, right</v>
      </c>
      <c r="M1510" s="168" t="str">
        <f t="shared" si="117"/>
        <v>PI.IC.IT.090221.01</v>
      </c>
      <c r="N1510" s="168"/>
      <c r="O1510" s="168" t="str">
        <f t="shared" si="118"/>
        <v>PH.IC.IT.090221.01</v>
      </c>
      <c r="Q1510" s="168" t="str">
        <f t="shared" si="119"/>
        <v>CL.IC.IT.090221.01</v>
      </c>
    </row>
    <row r="1511" spans="1:27" s="167" customFormat="1" ht="15">
      <c r="A1511" s="167" t="s">
        <v>9344</v>
      </c>
      <c r="C1511" s="61" t="s">
        <v>93</v>
      </c>
      <c r="E1511" s="61" t="s">
        <v>1863</v>
      </c>
      <c r="F1511" s="167" t="s">
        <v>9082</v>
      </c>
      <c r="G1511" s="167" t="s">
        <v>9880</v>
      </c>
      <c r="H1511" s="61" t="s">
        <v>7874</v>
      </c>
      <c r="I1511" s="167" t="s">
        <v>9588</v>
      </c>
      <c r="J1511" s="63" t="str">
        <f t="shared" si="115"/>
        <v>IC.IT.090222</v>
      </c>
      <c r="K1511" s="61" t="s">
        <v>12175</v>
      </c>
      <c r="L1511" s="167" t="str">
        <f t="shared" si="116"/>
        <v>Ankle, left</v>
      </c>
      <c r="M1511" s="168" t="str">
        <f t="shared" si="117"/>
        <v>PI.IC.IT.090222.01</v>
      </c>
      <c r="N1511" s="168"/>
      <c r="O1511" s="168" t="str">
        <f t="shared" si="118"/>
        <v>PH.IC.IT.090222.01</v>
      </c>
      <c r="Q1511" s="168" t="str">
        <f t="shared" si="119"/>
        <v>CL.IC.IT.090222.01</v>
      </c>
    </row>
    <row r="1512" spans="1:27" s="167" customFormat="1" ht="15">
      <c r="A1512" s="167" t="s">
        <v>9344</v>
      </c>
      <c r="C1512" s="61" t="s">
        <v>93</v>
      </c>
      <c r="E1512" s="61" t="s">
        <v>1863</v>
      </c>
      <c r="F1512" s="167" t="s">
        <v>9082</v>
      </c>
      <c r="G1512" s="167" t="s">
        <v>9033</v>
      </c>
      <c r="H1512" s="61" t="s">
        <v>7876</v>
      </c>
      <c r="I1512" s="167" t="s">
        <v>9034</v>
      </c>
      <c r="J1512" s="63" t="str">
        <f t="shared" si="115"/>
        <v>IC.IT.090223</v>
      </c>
      <c r="K1512" s="61" t="s">
        <v>12175</v>
      </c>
      <c r="L1512" s="167" t="str">
        <f t="shared" si="116"/>
        <v>Heel, right</v>
      </c>
      <c r="M1512" s="168" t="str">
        <f t="shared" si="117"/>
        <v>PI.IC.IT.090223.01</v>
      </c>
      <c r="N1512" s="168"/>
      <c r="O1512" s="168" t="str">
        <f t="shared" si="118"/>
        <v>PH.IC.IT.090223.01</v>
      </c>
      <c r="Q1512" s="168" t="str">
        <f t="shared" si="119"/>
        <v>CL.IC.IT.090223.01</v>
      </c>
    </row>
    <row r="1513" spans="1:27" s="167" customFormat="1" ht="15">
      <c r="A1513" s="167" t="s">
        <v>9344</v>
      </c>
      <c r="C1513" s="61" t="s">
        <v>93</v>
      </c>
      <c r="E1513" s="61" t="s">
        <v>1863</v>
      </c>
      <c r="F1513" s="167" t="s">
        <v>9082</v>
      </c>
      <c r="G1513" s="167" t="s">
        <v>9035</v>
      </c>
      <c r="H1513" s="61" t="s">
        <v>7055</v>
      </c>
      <c r="I1513" s="167" t="s">
        <v>9036</v>
      </c>
      <c r="J1513" s="63" t="str">
        <f t="shared" si="115"/>
        <v>IC.IT.090224</v>
      </c>
      <c r="K1513" s="61" t="s">
        <v>12175</v>
      </c>
      <c r="L1513" s="167" t="str">
        <f t="shared" si="116"/>
        <v>Heel, left</v>
      </c>
      <c r="M1513" s="168" t="str">
        <f t="shared" si="117"/>
        <v>PI.IC.IT.090224.01</v>
      </c>
      <c r="N1513" s="168"/>
      <c r="O1513" s="168" t="str">
        <f t="shared" si="118"/>
        <v>PH.IC.IT.090224.01</v>
      </c>
      <c r="Q1513" s="168" t="str">
        <f t="shared" si="119"/>
        <v>CL.IC.IT.090224.01</v>
      </c>
    </row>
    <row r="1514" spans="1:27" s="167" customFormat="1" ht="15">
      <c r="A1514" s="167" t="s">
        <v>9344</v>
      </c>
      <c r="C1514" s="61" t="s">
        <v>93</v>
      </c>
      <c r="E1514" s="61" t="s">
        <v>1863</v>
      </c>
      <c r="F1514" s="167" t="s">
        <v>9082</v>
      </c>
      <c r="G1514" s="167" t="s">
        <v>9171</v>
      </c>
      <c r="H1514" s="61" t="s">
        <v>512</v>
      </c>
      <c r="I1514" s="167" t="s">
        <v>9305</v>
      </c>
      <c r="J1514" s="63" t="str">
        <f t="shared" si="115"/>
        <v>IC.IT.090225</v>
      </c>
      <c r="K1514" s="61" t="s">
        <v>12175</v>
      </c>
      <c r="L1514" s="167" t="str">
        <f t="shared" si="116"/>
        <v>Foot, right</v>
      </c>
      <c r="M1514" s="168" t="str">
        <f t="shared" si="117"/>
        <v>PI.IC.IT.090225.01</v>
      </c>
      <c r="N1514" s="168"/>
      <c r="O1514" s="168" t="str">
        <f t="shared" si="118"/>
        <v>PH.IC.IT.090225.01</v>
      </c>
      <c r="Q1514" s="168" t="str">
        <f t="shared" si="119"/>
        <v>CL.IC.IT.090225.01</v>
      </c>
    </row>
    <row r="1515" spans="1:27" s="167" customFormat="1" ht="15">
      <c r="A1515" s="167" t="s">
        <v>9344</v>
      </c>
      <c r="C1515" s="61" t="s">
        <v>93</v>
      </c>
      <c r="E1515" s="61" t="s">
        <v>1863</v>
      </c>
      <c r="F1515" s="167" t="s">
        <v>9082</v>
      </c>
      <c r="G1515" s="167" t="s">
        <v>9306</v>
      </c>
      <c r="H1515" s="61" t="s">
        <v>371</v>
      </c>
      <c r="I1515" s="167" t="s">
        <v>9307</v>
      </c>
      <c r="J1515" s="63" t="str">
        <f t="shared" si="115"/>
        <v>IC.IT.090226</v>
      </c>
      <c r="K1515" s="61" t="s">
        <v>12175</v>
      </c>
      <c r="L1515" s="167" t="str">
        <f t="shared" si="116"/>
        <v>Foot, left</v>
      </c>
      <c r="M1515" s="168" t="str">
        <f t="shared" si="117"/>
        <v>PI.IC.IT.090226.01</v>
      </c>
      <c r="N1515" s="168"/>
      <c r="O1515" s="168" t="str">
        <f t="shared" si="118"/>
        <v>PH.IC.IT.090226.01</v>
      </c>
      <c r="Q1515" s="168" t="str">
        <f t="shared" si="119"/>
        <v>CL.IC.IT.090226.01</v>
      </c>
    </row>
    <row r="1516" spans="1:27" s="167" customFormat="1" ht="15">
      <c r="A1516" s="167" t="s">
        <v>9344</v>
      </c>
      <c r="C1516" s="61" t="s">
        <v>93</v>
      </c>
      <c r="E1516" s="61" t="s">
        <v>1863</v>
      </c>
      <c r="F1516" s="167" t="s">
        <v>9082</v>
      </c>
      <c r="G1516" s="167" t="s">
        <v>9419</v>
      </c>
      <c r="H1516" s="61" t="s">
        <v>7686</v>
      </c>
      <c r="I1516" s="167" t="s">
        <v>9420</v>
      </c>
      <c r="J1516" s="63" t="str">
        <f t="shared" si="115"/>
        <v>IC.IT.090227</v>
      </c>
      <c r="K1516" s="61" t="s">
        <v>12175</v>
      </c>
      <c r="L1516" s="167" t="str">
        <f t="shared" si="116"/>
        <v>Toe(s), right: specify</v>
      </c>
      <c r="M1516" s="168" t="str">
        <f t="shared" si="117"/>
        <v>PI.IC.IT.090227.01</v>
      </c>
      <c r="N1516" s="168"/>
      <c r="O1516" s="168" t="str">
        <f t="shared" si="118"/>
        <v>PH.IC.IT.090227.01</v>
      </c>
      <c r="Q1516" s="168" t="str">
        <f t="shared" si="119"/>
        <v>CL.IC.IT.090227.01</v>
      </c>
    </row>
    <row r="1517" spans="1:27" s="167" customFormat="1" ht="15">
      <c r="A1517" s="167" t="s">
        <v>9344</v>
      </c>
      <c r="C1517" s="61" t="s">
        <v>93</v>
      </c>
      <c r="E1517" s="61" t="s">
        <v>1863</v>
      </c>
      <c r="F1517" s="167" t="s">
        <v>9082</v>
      </c>
      <c r="G1517" s="167" t="s">
        <v>9421</v>
      </c>
      <c r="H1517" s="61" t="s">
        <v>745</v>
      </c>
      <c r="I1517" s="167" t="s">
        <v>9422</v>
      </c>
      <c r="J1517" s="63" t="str">
        <f t="shared" si="115"/>
        <v>IC.IT.090228</v>
      </c>
      <c r="K1517" s="61" t="s">
        <v>12175</v>
      </c>
      <c r="L1517" s="167" t="str">
        <f t="shared" si="116"/>
        <v>Toe(s), left:  specify</v>
      </c>
      <c r="M1517" s="168" t="str">
        <f t="shared" si="117"/>
        <v>PI.IC.IT.090228.01</v>
      </c>
      <c r="N1517" s="168"/>
      <c r="O1517" s="168" t="str">
        <f t="shared" si="118"/>
        <v>PH.IC.IT.090228.01</v>
      </c>
      <c r="Q1517" s="168" t="str">
        <f t="shared" si="119"/>
        <v>CL.IC.IT.090228.01</v>
      </c>
    </row>
    <row r="1518" spans="1:27" s="167" customFormat="1" ht="15">
      <c r="A1518" s="167" t="s">
        <v>9344</v>
      </c>
      <c r="C1518" s="61" t="s">
        <v>653</v>
      </c>
      <c r="E1518" s="61" t="s">
        <v>115</v>
      </c>
      <c r="F1518" s="167" t="s">
        <v>9082</v>
      </c>
      <c r="G1518" s="167" t="s">
        <v>443</v>
      </c>
      <c r="H1518" s="61" t="s">
        <v>636</v>
      </c>
      <c r="J1518" s="63" t="str">
        <f t="shared" si="115"/>
        <v>IC.IT.090229</v>
      </c>
      <c r="K1518" s="61" t="s">
        <v>13277</v>
      </c>
      <c r="L1518" s="167" t="str">
        <f t="shared" si="116"/>
        <v>Shin, right</v>
      </c>
      <c r="M1518" s="168" t="str">
        <f t="shared" si="117"/>
        <v>PI.IC.IT.090229.01</v>
      </c>
      <c r="N1518" s="168"/>
      <c r="O1518" s="168" t="str">
        <f t="shared" si="118"/>
        <v>PH.IC.IT.090229.01</v>
      </c>
      <c r="Q1518" s="168" t="str">
        <f t="shared" si="119"/>
        <v>CL.IC.IT.090229.01</v>
      </c>
      <c r="Z1518" s="167" t="s">
        <v>444</v>
      </c>
      <c r="AA1518" s="167">
        <v>1279</v>
      </c>
    </row>
    <row r="1519" spans="1:27" s="167" customFormat="1" ht="15">
      <c r="A1519" s="167" t="s">
        <v>9344</v>
      </c>
      <c r="C1519" s="61" t="s">
        <v>653</v>
      </c>
      <c r="E1519" s="61" t="s">
        <v>115</v>
      </c>
      <c r="F1519" s="167" t="s">
        <v>9082</v>
      </c>
      <c r="G1519" s="167" t="s">
        <v>440</v>
      </c>
      <c r="H1519" s="61" t="s">
        <v>441</v>
      </c>
      <c r="J1519" s="63" t="str">
        <f t="shared" si="115"/>
        <v>IC.IT.090230</v>
      </c>
      <c r="K1519" s="61" t="s">
        <v>13277</v>
      </c>
      <c r="L1519" s="167" t="str">
        <f t="shared" si="116"/>
        <v>Shin, left</v>
      </c>
      <c r="M1519" s="168" t="str">
        <f t="shared" si="117"/>
        <v>PI.IC.IT.090230.01</v>
      </c>
      <c r="N1519" s="168"/>
      <c r="O1519" s="168" t="str">
        <f t="shared" si="118"/>
        <v>PH.IC.IT.090230.01</v>
      </c>
      <c r="Q1519" s="168" t="str">
        <f t="shared" si="119"/>
        <v>CL.IC.IT.090230.01</v>
      </c>
      <c r="Z1519" s="167" t="s">
        <v>444</v>
      </c>
      <c r="AA1519" s="167">
        <v>1279</v>
      </c>
    </row>
    <row r="1520" spans="1:27" s="167" customFormat="1" ht="15">
      <c r="A1520" s="167" t="s">
        <v>9344</v>
      </c>
      <c r="C1520" s="61" t="s">
        <v>93</v>
      </c>
      <c r="D1520" s="167" t="s">
        <v>8697</v>
      </c>
      <c r="E1520" s="61" t="s">
        <v>12185</v>
      </c>
      <c r="F1520" s="167" t="s">
        <v>8943</v>
      </c>
      <c r="G1520" s="167" t="s">
        <v>9430</v>
      </c>
      <c r="H1520" s="61" t="s">
        <v>12175</v>
      </c>
      <c r="I1520" s="167" t="s">
        <v>9431</v>
      </c>
      <c r="J1520" s="63" t="str">
        <f t="shared" si="115"/>
        <v>IC.IT.090301</v>
      </c>
      <c r="K1520" s="61" t="s">
        <v>12175</v>
      </c>
      <c r="L1520" s="167" t="str">
        <f t="shared" si="116"/>
        <v>Face, right</v>
      </c>
      <c r="M1520" s="168" t="str">
        <f t="shared" si="117"/>
        <v>PI.IC.IT.090301.01</v>
      </c>
      <c r="N1520" s="168"/>
      <c r="O1520" s="168" t="str">
        <f t="shared" si="118"/>
        <v>PH.IC.IT.090301.01</v>
      </c>
      <c r="Q1520" s="168" t="str">
        <f t="shared" si="119"/>
        <v>CL.IC.IT.090301.01</v>
      </c>
    </row>
    <row r="1521" spans="1:19" s="167" customFormat="1" ht="15">
      <c r="A1521" s="167" t="s">
        <v>9344</v>
      </c>
      <c r="C1521" s="61" t="s">
        <v>93</v>
      </c>
      <c r="E1521" s="61" t="s">
        <v>12185</v>
      </c>
      <c r="F1521" s="167" t="s">
        <v>8943</v>
      </c>
      <c r="G1521" s="167" t="s">
        <v>9458</v>
      </c>
      <c r="H1521" s="61" t="s">
        <v>1863</v>
      </c>
      <c r="I1521" s="167" t="s">
        <v>9589</v>
      </c>
      <c r="J1521" s="63" t="str">
        <f t="shared" si="115"/>
        <v>IC.IT.090302</v>
      </c>
      <c r="K1521" s="61" t="s">
        <v>12175</v>
      </c>
      <c r="L1521" s="167" t="str">
        <f t="shared" si="116"/>
        <v>Face, left</v>
      </c>
      <c r="M1521" s="168" t="str">
        <f t="shared" si="117"/>
        <v>PI.IC.IT.090302.01</v>
      </c>
      <c r="N1521" s="168"/>
      <c r="O1521" s="168" t="str">
        <f t="shared" si="118"/>
        <v>PH.IC.IT.090302.01</v>
      </c>
      <c r="Q1521" s="168" t="str">
        <f t="shared" si="119"/>
        <v>CL.IC.IT.090302.01</v>
      </c>
    </row>
    <row r="1522" spans="1:19" s="167" customFormat="1" ht="15">
      <c r="A1522" s="167" t="s">
        <v>9344</v>
      </c>
      <c r="C1522" s="61" t="s">
        <v>93</v>
      </c>
      <c r="E1522" s="61" t="s">
        <v>12185</v>
      </c>
      <c r="F1522" s="167" t="s">
        <v>8943</v>
      </c>
      <c r="G1522" s="167" t="s">
        <v>9590</v>
      </c>
      <c r="H1522" s="61" t="s">
        <v>12185</v>
      </c>
      <c r="I1522" s="167" t="s">
        <v>9590</v>
      </c>
      <c r="J1522" s="63" t="str">
        <f t="shared" si="115"/>
        <v>IC.IT.090303</v>
      </c>
      <c r="K1522" s="61" t="s">
        <v>12175</v>
      </c>
      <c r="L1522" s="167" t="str">
        <f t="shared" si="116"/>
        <v>Face</v>
      </c>
      <c r="M1522" s="168" t="str">
        <f t="shared" si="117"/>
        <v>PI.IC.IT.090303.01</v>
      </c>
      <c r="N1522" s="168"/>
      <c r="O1522" s="168" t="str">
        <f t="shared" si="118"/>
        <v>PH.IC.IT.090303.01</v>
      </c>
      <c r="Q1522" s="168" t="str">
        <f t="shared" si="119"/>
        <v>CL.IC.IT.090303.01</v>
      </c>
    </row>
    <row r="1523" spans="1:19" s="167" customFormat="1" ht="15">
      <c r="A1523" s="167" t="s">
        <v>9344</v>
      </c>
      <c r="C1523" s="61" t="s">
        <v>93</v>
      </c>
      <c r="E1523" s="61" t="s">
        <v>12185</v>
      </c>
      <c r="F1523" s="167" t="s">
        <v>8943</v>
      </c>
      <c r="G1523" s="167" t="s">
        <v>9068</v>
      </c>
      <c r="H1523" s="61" t="s">
        <v>11</v>
      </c>
      <c r="I1523" s="167" t="s">
        <v>9192</v>
      </c>
      <c r="J1523" s="63" t="str">
        <f t="shared" si="115"/>
        <v>IC.IT.090304</v>
      </c>
      <c r="K1523" s="61" t="s">
        <v>12175</v>
      </c>
      <c r="L1523" s="167" t="str">
        <f t="shared" si="116"/>
        <v>Head, right</v>
      </c>
      <c r="M1523" s="168" t="str">
        <f t="shared" si="117"/>
        <v>PI.IC.IT.090304.01</v>
      </c>
      <c r="N1523" s="168"/>
      <c r="O1523" s="168" t="str">
        <f t="shared" si="118"/>
        <v>PH.IC.IT.090304.01</v>
      </c>
      <c r="Q1523" s="168" t="str">
        <f t="shared" si="119"/>
        <v>CL.IC.IT.090304.01</v>
      </c>
    </row>
    <row r="1524" spans="1:19" s="167" customFormat="1" ht="15">
      <c r="A1524" s="167" t="s">
        <v>9344</v>
      </c>
      <c r="C1524" s="61" t="s">
        <v>93</v>
      </c>
      <c r="E1524" s="61" t="s">
        <v>12185</v>
      </c>
      <c r="F1524" s="167" t="s">
        <v>8943</v>
      </c>
      <c r="G1524" s="167" t="s">
        <v>9193</v>
      </c>
      <c r="H1524" s="61" t="s">
        <v>212</v>
      </c>
      <c r="I1524" s="167" t="s">
        <v>9194</v>
      </c>
      <c r="J1524" s="63" t="str">
        <f t="shared" si="115"/>
        <v>IC.IT.090305</v>
      </c>
      <c r="K1524" s="61" t="s">
        <v>12175</v>
      </c>
      <c r="L1524" s="167" t="str">
        <f t="shared" si="116"/>
        <v>Head, left</v>
      </c>
      <c r="M1524" s="168" t="str">
        <f t="shared" si="117"/>
        <v>PI.IC.IT.090305.01</v>
      </c>
      <c r="N1524" s="168"/>
      <c r="O1524" s="168" t="str">
        <f t="shared" si="118"/>
        <v>PH.IC.IT.090305.01</v>
      </c>
      <c r="Q1524" s="168" t="str">
        <f t="shared" si="119"/>
        <v>CL.IC.IT.090305.01</v>
      </c>
    </row>
    <row r="1525" spans="1:19" s="167" customFormat="1" ht="15">
      <c r="A1525" s="167" t="s">
        <v>9344</v>
      </c>
      <c r="C1525" s="61" t="s">
        <v>93</v>
      </c>
      <c r="E1525" s="61" t="s">
        <v>12185</v>
      </c>
      <c r="F1525" s="167" t="s">
        <v>8943</v>
      </c>
      <c r="G1525" s="167" t="s">
        <v>9195</v>
      </c>
      <c r="H1525" s="61" t="s">
        <v>6988</v>
      </c>
      <c r="I1525" s="167" t="s">
        <v>9195</v>
      </c>
      <c r="J1525" s="63" t="str">
        <f t="shared" si="115"/>
        <v>IC.IT.090306</v>
      </c>
      <c r="K1525" s="61" t="s">
        <v>12175</v>
      </c>
      <c r="L1525" s="167" t="str">
        <f t="shared" si="116"/>
        <v>Head</v>
      </c>
      <c r="M1525" s="168" t="str">
        <f t="shared" si="117"/>
        <v>PI.IC.IT.090306.01</v>
      </c>
      <c r="N1525" s="168"/>
      <c r="O1525" s="168" t="str">
        <f t="shared" si="118"/>
        <v>PH.IC.IT.090306.01</v>
      </c>
      <c r="Q1525" s="168" t="str">
        <f t="shared" si="119"/>
        <v>CL.IC.IT.090306.01</v>
      </c>
    </row>
    <row r="1526" spans="1:19" s="167" customFormat="1" ht="15">
      <c r="A1526" s="167" t="s">
        <v>9344</v>
      </c>
      <c r="C1526" s="61" t="s">
        <v>93</v>
      </c>
      <c r="E1526" s="61" t="s">
        <v>12185</v>
      </c>
      <c r="F1526" s="167" t="s">
        <v>8943</v>
      </c>
      <c r="G1526" s="167" t="s">
        <v>9043</v>
      </c>
      <c r="H1526" s="61" t="s">
        <v>573</v>
      </c>
      <c r="I1526" s="167" t="s">
        <v>9044</v>
      </c>
      <c r="J1526" s="63" t="str">
        <f t="shared" si="115"/>
        <v>IC.IT.090307</v>
      </c>
      <c r="K1526" s="61" t="s">
        <v>12175</v>
      </c>
      <c r="L1526" s="167" t="str">
        <f t="shared" si="116"/>
        <v>Eye, right</v>
      </c>
      <c r="M1526" s="168" t="str">
        <f t="shared" si="117"/>
        <v>PI.IC.IT.090307.01</v>
      </c>
      <c r="N1526" s="168"/>
      <c r="O1526" s="168" t="str">
        <f t="shared" si="118"/>
        <v>PH.IC.IT.090307.01</v>
      </c>
      <c r="Q1526" s="168" t="str">
        <f t="shared" si="119"/>
        <v>CL.IC.IT.090307.01</v>
      </c>
    </row>
    <row r="1527" spans="1:19" s="167" customFormat="1" ht="15">
      <c r="A1527" s="167" t="s">
        <v>9344</v>
      </c>
      <c r="C1527" s="61" t="s">
        <v>93</v>
      </c>
      <c r="E1527" s="61" t="s">
        <v>12185</v>
      </c>
      <c r="F1527" s="167" t="s">
        <v>8943</v>
      </c>
      <c r="G1527" s="167" t="s">
        <v>9045</v>
      </c>
      <c r="H1527" s="61" t="s">
        <v>92</v>
      </c>
      <c r="I1527" s="167" t="s">
        <v>9046</v>
      </c>
      <c r="J1527" s="63" t="str">
        <f t="shared" si="115"/>
        <v>IC.IT.090308</v>
      </c>
      <c r="K1527" s="61" t="s">
        <v>12175</v>
      </c>
      <c r="L1527" s="167" t="str">
        <f t="shared" si="116"/>
        <v>Eye, left</v>
      </c>
      <c r="M1527" s="168" t="str">
        <f t="shared" si="117"/>
        <v>PI.IC.IT.090308.01</v>
      </c>
      <c r="N1527" s="168"/>
      <c r="O1527" s="168" t="str">
        <f t="shared" si="118"/>
        <v>PH.IC.IT.090308.01</v>
      </c>
      <c r="Q1527" s="168" t="str">
        <f t="shared" si="119"/>
        <v>CL.IC.IT.090308.01</v>
      </c>
    </row>
    <row r="1528" spans="1:19" s="167" customFormat="1" ht="15">
      <c r="A1528" s="167" t="s">
        <v>9344</v>
      </c>
      <c r="C1528" s="61" t="s">
        <v>93</v>
      </c>
      <c r="E1528" s="61" t="s">
        <v>12185</v>
      </c>
      <c r="F1528" s="167" t="s">
        <v>8943</v>
      </c>
      <c r="G1528" s="167" t="s">
        <v>9584</v>
      </c>
      <c r="H1528" s="61" t="s">
        <v>93</v>
      </c>
      <c r="I1528" s="167" t="s">
        <v>9585</v>
      </c>
      <c r="J1528" s="63" t="str">
        <f t="shared" si="115"/>
        <v>IC.IT.090309</v>
      </c>
      <c r="K1528" s="61" t="s">
        <v>12175</v>
      </c>
      <c r="L1528" s="167" t="str">
        <f t="shared" si="116"/>
        <v>Ear, right</v>
      </c>
      <c r="M1528" s="168" t="str">
        <f t="shared" si="117"/>
        <v>PI.IC.IT.090309.01</v>
      </c>
      <c r="N1528" s="168"/>
      <c r="O1528" s="168" t="str">
        <f t="shared" si="118"/>
        <v>PH.IC.IT.090309.01</v>
      </c>
      <c r="Q1528" s="168" t="str">
        <f t="shared" si="119"/>
        <v>CL.IC.IT.090309.01</v>
      </c>
    </row>
    <row r="1529" spans="1:19" s="167" customFormat="1" ht="15">
      <c r="A1529" s="167" t="s">
        <v>9344</v>
      </c>
      <c r="C1529" s="61" t="s">
        <v>93</v>
      </c>
      <c r="E1529" s="61" t="s">
        <v>12185</v>
      </c>
      <c r="F1529" s="167" t="s">
        <v>8943</v>
      </c>
      <c r="G1529" s="167" t="s">
        <v>9586</v>
      </c>
      <c r="H1529" s="61" t="s">
        <v>3188</v>
      </c>
      <c r="I1529" s="167" t="s">
        <v>9587</v>
      </c>
      <c r="J1529" s="63" t="str">
        <f t="shared" si="115"/>
        <v>IC.IT.090310</v>
      </c>
      <c r="K1529" s="61" t="s">
        <v>12175</v>
      </c>
      <c r="L1529" s="167" t="str">
        <f t="shared" si="116"/>
        <v>Ear, left</v>
      </c>
      <c r="M1529" s="168" t="str">
        <f t="shared" si="117"/>
        <v>PI.IC.IT.090310.01</v>
      </c>
      <c r="N1529" s="168"/>
      <c r="O1529" s="168" t="str">
        <f t="shared" si="118"/>
        <v>PH.IC.IT.090310.01</v>
      </c>
      <c r="Q1529" s="168" t="str">
        <f t="shared" si="119"/>
        <v>CL.IC.IT.090310.01</v>
      </c>
    </row>
    <row r="1530" spans="1:19" s="167" customFormat="1" ht="15">
      <c r="A1530" s="167" t="s">
        <v>9344</v>
      </c>
      <c r="C1530" s="61" t="s">
        <v>93</v>
      </c>
      <c r="E1530" s="61" t="s">
        <v>12185</v>
      </c>
      <c r="F1530" s="167" t="s">
        <v>8943</v>
      </c>
      <c r="G1530" s="167" t="s">
        <v>9457</v>
      </c>
      <c r="H1530" s="61" t="s">
        <v>155</v>
      </c>
      <c r="I1530" s="167" t="s">
        <v>9457</v>
      </c>
      <c r="J1530" s="63" t="str">
        <f t="shared" si="115"/>
        <v>IC.IT.090311</v>
      </c>
      <c r="K1530" s="61" t="s">
        <v>12175</v>
      </c>
      <c r="L1530" s="167" t="str">
        <f t="shared" si="116"/>
        <v>Nose</v>
      </c>
      <c r="M1530" s="168" t="str">
        <f t="shared" si="117"/>
        <v>PI.IC.IT.090311.01</v>
      </c>
      <c r="N1530" s="168"/>
      <c r="O1530" s="168" t="str">
        <f t="shared" si="118"/>
        <v>PH.IC.IT.090311.01</v>
      </c>
      <c r="Q1530" s="168" t="str">
        <f t="shared" si="119"/>
        <v>CL.IC.IT.090311.01</v>
      </c>
    </row>
    <row r="1531" spans="1:19" s="167" customFormat="1" ht="15">
      <c r="A1531" s="167" t="s">
        <v>9344</v>
      </c>
      <c r="C1531" s="61" t="s">
        <v>93</v>
      </c>
      <c r="E1531" s="61" t="s">
        <v>12185</v>
      </c>
      <c r="F1531" s="167" t="s">
        <v>8943</v>
      </c>
      <c r="G1531" s="167" t="s">
        <v>9212</v>
      </c>
      <c r="H1531" s="61" t="s">
        <v>153</v>
      </c>
      <c r="I1531" s="167" t="s">
        <v>9213</v>
      </c>
      <c r="J1531" s="63" t="str">
        <f t="shared" si="115"/>
        <v>IC.IT.090312</v>
      </c>
      <c r="K1531" s="61" t="s">
        <v>12175</v>
      </c>
      <c r="L1531" s="167" t="str">
        <f t="shared" si="116"/>
        <v>Nose, right side</v>
      </c>
      <c r="M1531" s="168" t="str">
        <f t="shared" si="117"/>
        <v>PI.IC.IT.090312.01</v>
      </c>
      <c r="N1531" s="168"/>
      <c r="O1531" s="168" t="str">
        <f t="shared" si="118"/>
        <v>PH.IC.IT.090312.01</v>
      </c>
      <c r="Q1531" s="168" t="str">
        <f t="shared" si="119"/>
        <v>CL.IC.IT.090312.01</v>
      </c>
    </row>
    <row r="1532" spans="1:19" s="167" customFormat="1" ht="15">
      <c r="A1532" s="167" t="s">
        <v>9344</v>
      </c>
      <c r="C1532" s="61" t="s">
        <v>93</v>
      </c>
      <c r="E1532" s="61" t="s">
        <v>12185</v>
      </c>
      <c r="F1532" s="167" t="s">
        <v>8943</v>
      </c>
      <c r="G1532" s="167" t="s">
        <v>9214</v>
      </c>
      <c r="H1532" s="61" t="s">
        <v>215</v>
      </c>
      <c r="I1532" s="167" t="s">
        <v>9215</v>
      </c>
      <c r="J1532" s="63" t="str">
        <f t="shared" si="115"/>
        <v>IC.IT.090313</v>
      </c>
      <c r="K1532" s="61" t="s">
        <v>12175</v>
      </c>
      <c r="L1532" s="167" t="str">
        <f t="shared" si="116"/>
        <v>Nose, left side</v>
      </c>
      <c r="M1532" s="168" t="str">
        <f t="shared" si="117"/>
        <v>PI.IC.IT.090313.01</v>
      </c>
      <c r="N1532" s="168"/>
      <c r="O1532" s="168" t="str">
        <f t="shared" si="118"/>
        <v>PH.IC.IT.090313.01</v>
      </c>
      <c r="Q1532" s="168" t="str">
        <f t="shared" si="119"/>
        <v>CL.IC.IT.090313.01</v>
      </c>
    </row>
    <row r="1533" spans="1:19" s="167" customFormat="1" ht="15">
      <c r="A1533" s="167" t="s">
        <v>9344</v>
      </c>
      <c r="C1533" s="61" t="s">
        <v>93</v>
      </c>
      <c r="E1533" s="61" t="s">
        <v>12185</v>
      </c>
      <c r="F1533" s="167" t="s">
        <v>8943</v>
      </c>
      <c r="G1533" s="167" t="s">
        <v>9095</v>
      </c>
      <c r="H1533" s="61" t="s">
        <v>4082</v>
      </c>
      <c r="I1533" s="167" t="s">
        <v>9096</v>
      </c>
      <c r="J1533" s="63" t="str">
        <f t="shared" si="115"/>
        <v>IC.IT.090314</v>
      </c>
      <c r="K1533" s="61" t="s">
        <v>12175</v>
      </c>
      <c r="L1533" s="167" t="str">
        <f t="shared" si="116"/>
        <v>Neck, right</v>
      </c>
      <c r="M1533" s="168" t="str">
        <f t="shared" si="117"/>
        <v>PI.IC.IT.090314.01</v>
      </c>
      <c r="N1533" s="168"/>
      <c r="O1533" s="168" t="str">
        <f t="shared" si="118"/>
        <v>PH.IC.IT.090314.01</v>
      </c>
      <c r="Q1533" s="168" t="str">
        <f t="shared" si="119"/>
        <v>CL.IC.IT.090314.01</v>
      </c>
    </row>
    <row r="1534" spans="1:19" s="167" customFormat="1" ht="15">
      <c r="A1534" s="167" t="s">
        <v>9344</v>
      </c>
      <c r="C1534" s="61" t="s">
        <v>93</v>
      </c>
      <c r="E1534" s="61" t="s">
        <v>12185</v>
      </c>
      <c r="F1534" s="167" t="s">
        <v>8943</v>
      </c>
      <c r="G1534" s="167" t="s">
        <v>9111</v>
      </c>
      <c r="H1534" s="61" t="s">
        <v>594</v>
      </c>
      <c r="I1534" s="167" t="s">
        <v>9112</v>
      </c>
      <c r="J1534" s="63" t="str">
        <f t="shared" si="115"/>
        <v>IC.IT.090315</v>
      </c>
      <c r="K1534" s="61" t="s">
        <v>12175</v>
      </c>
      <c r="L1534" s="167" t="str">
        <f t="shared" si="116"/>
        <v>Neck, left</v>
      </c>
      <c r="M1534" s="168" t="str">
        <f t="shared" si="117"/>
        <v>PI.IC.IT.090315.01</v>
      </c>
      <c r="N1534" s="168"/>
      <c r="O1534" s="168" t="str">
        <f t="shared" si="118"/>
        <v>PH.IC.IT.090315.01</v>
      </c>
      <c r="Q1534" s="168" t="str">
        <f t="shared" si="119"/>
        <v>CL.IC.IT.090315.01</v>
      </c>
    </row>
    <row r="1535" spans="1:19" s="167" customFormat="1" ht="15">
      <c r="A1535" s="167" t="s">
        <v>9344</v>
      </c>
      <c r="C1535" s="61" t="s">
        <v>93</v>
      </c>
      <c r="E1535" s="61" t="s">
        <v>12185</v>
      </c>
      <c r="F1535" s="167" t="s">
        <v>8943</v>
      </c>
      <c r="G1535" s="167" t="s">
        <v>9113</v>
      </c>
      <c r="H1535" s="61" t="s">
        <v>7863</v>
      </c>
      <c r="I1535" s="167" t="s">
        <v>9113</v>
      </c>
      <c r="J1535" s="63" t="str">
        <f t="shared" si="115"/>
        <v>IC.IT.090316</v>
      </c>
      <c r="K1535" s="61" t="s">
        <v>12175</v>
      </c>
      <c r="L1535" s="167" t="str">
        <f t="shared" si="116"/>
        <v>Neck</v>
      </c>
      <c r="M1535" s="168" t="str">
        <f t="shared" si="117"/>
        <v>PI.IC.IT.090316.01</v>
      </c>
      <c r="N1535" s="168"/>
      <c r="O1535" s="168" t="str">
        <f t="shared" si="118"/>
        <v>PH.IC.IT.090316.01</v>
      </c>
      <c r="Q1535" s="168" t="str">
        <f t="shared" si="119"/>
        <v>CL.IC.IT.090316.01</v>
      </c>
    </row>
    <row r="1536" spans="1:19" s="167" customFormat="1" ht="15">
      <c r="A1536" s="167" t="s">
        <v>9344</v>
      </c>
      <c r="C1536" s="61" t="s">
        <v>93</v>
      </c>
      <c r="E1536" s="61" t="s">
        <v>12185</v>
      </c>
      <c r="F1536" s="167" t="s">
        <v>8943</v>
      </c>
      <c r="G1536" s="61" t="s">
        <v>9197</v>
      </c>
      <c r="H1536" s="61" t="s">
        <v>512</v>
      </c>
      <c r="I1536" s="61" t="s">
        <v>9197</v>
      </c>
      <c r="J1536" s="63" t="str">
        <f t="shared" si="115"/>
        <v>IC.IT.090325</v>
      </c>
      <c r="K1536" s="61" t="s">
        <v>12175</v>
      </c>
      <c r="L1536" s="167" t="str">
        <f t="shared" si="116"/>
        <v>Lips</v>
      </c>
      <c r="M1536" s="168" t="str">
        <f t="shared" si="117"/>
        <v>PI.IC.IT.090325.01</v>
      </c>
      <c r="N1536" s="168"/>
      <c r="O1536" s="168" t="str">
        <f t="shared" si="118"/>
        <v>PH.IC.IT.090325.01</v>
      </c>
      <c r="Q1536" s="168" t="str">
        <f t="shared" si="119"/>
        <v>CL.IC.IT.090325.01</v>
      </c>
      <c r="R1536" s="167" t="s">
        <v>12465</v>
      </c>
      <c r="S1536" s="167">
        <v>780</v>
      </c>
    </row>
    <row r="1537" spans="1:17" s="167" customFormat="1" ht="15">
      <c r="A1537" s="167" t="s">
        <v>9344</v>
      </c>
      <c r="C1537" s="61" t="s">
        <v>93</v>
      </c>
      <c r="D1537" s="167" t="s">
        <v>8996</v>
      </c>
      <c r="E1537" s="61" t="s">
        <v>11</v>
      </c>
      <c r="F1537" s="167" t="s">
        <v>8942</v>
      </c>
      <c r="G1537" s="167" t="s">
        <v>9372</v>
      </c>
      <c r="H1537" s="61" t="s">
        <v>6777</v>
      </c>
      <c r="I1537" s="167" t="s">
        <v>9372</v>
      </c>
      <c r="J1537" s="63" t="str">
        <f t="shared" si="115"/>
        <v>IC.IT.090417</v>
      </c>
      <c r="K1537" s="61" t="s">
        <v>1702</v>
      </c>
      <c r="L1537" s="167" t="str">
        <f t="shared" si="116"/>
        <v>Lateral</v>
      </c>
      <c r="M1537" s="168" t="str">
        <f t="shared" si="117"/>
        <v>PI.IC.IT.090417.01</v>
      </c>
      <c r="N1537" s="168"/>
      <c r="O1537" s="168" t="str">
        <f t="shared" si="118"/>
        <v>PH.IC.IT.090417.01</v>
      </c>
      <c r="Q1537" s="168" t="str">
        <f t="shared" si="119"/>
        <v>CL.IC.IT.090417.01</v>
      </c>
    </row>
    <row r="1538" spans="1:17" s="167" customFormat="1" ht="15">
      <c r="A1538" s="167" t="s">
        <v>9344</v>
      </c>
      <c r="C1538" s="61" t="s">
        <v>93</v>
      </c>
      <c r="E1538" s="61" t="s">
        <v>11</v>
      </c>
      <c r="F1538" s="167" t="s">
        <v>8942</v>
      </c>
      <c r="G1538" s="167" t="s">
        <v>9373</v>
      </c>
      <c r="H1538" s="61" t="s">
        <v>12602</v>
      </c>
      <c r="I1538" s="167" t="s">
        <v>9373</v>
      </c>
      <c r="J1538" s="63" t="str">
        <f t="shared" ref="J1538:J1601" si="120">CONCATENATE("IC.IT.",C1538,E1538,H1538)</f>
        <v>IC.IT.090418</v>
      </c>
      <c r="K1538" s="61" t="s">
        <v>12175</v>
      </c>
      <c r="L1538" s="167" t="str">
        <f t="shared" ref="L1538:L1601" si="121">G1538</f>
        <v>Medial</v>
      </c>
      <c r="M1538" s="168" t="str">
        <f t="shared" ref="M1538:M1601" si="122">CONCATENATE("PI.",J1538,".",K1538)</f>
        <v>PI.IC.IT.090418.01</v>
      </c>
      <c r="N1538" s="168"/>
      <c r="O1538" s="168" t="str">
        <f t="shared" ref="O1538:O1601" si="123">CONCATENATE("PH.",J1538,".",K1538)</f>
        <v>PH.IC.IT.090418.01</v>
      </c>
      <c r="Q1538" s="168" t="str">
        <f t="shared" ref="Q1538:Q1601" si="124">CONCATENATE("CL.",J1538,".",K1538)</f>
        <v>CL.IC.IT.090418.01</v>
      </c>
    </row>
    <row r="1539" spans="1:17" s="167" customFormat="1" ht="15">
      <c r="A1539" s="167" t="s">
        <v>9344</v>
      </c>
      <c r="C1539" s="61" t="s">
        <v>93</v>
      </c>
      <c r="E1539" s="61" t="s">
        <v>11</v>
      </c>
      <c r="F1539" s="167" t="s">
        <v>8942</v>
      </c>
      <c r="G1539" s="167" t="s">
        <v>9374</v>
      </c>
      <c r="H1539" s="61" t="s">
        <v>12604</v>
      </c>
      <c r="I1539" s="167" t="s">
        <v>9374</v>
      </c>
      <c r="J1539" s="63" t="str">
        <f t="shared" si="120"/>
        <v>IC.IT.090419</v>
      </c>
      <c r="K1539" s="61" t="s">
        <v>12175</v>
      </c>
      <c r="L1539" s="167" t="str">
        <f t="shared" si="121"/>
        <v>Anterior</v>
      </c>
      <c r="M1539" s="168" t="str">
        <f t="shared" si="122"/>
        <v>PI.IC.IT.090419.01</v>
      </c>
      <c r="N1539" s="168"/>
      <c r="O1539" s="168" t="str">
        <f t="shared" si="123"/>
        <v>PH.IC.IT.090419.01</v>
      </c>
      <c r="Q1539" s="168" t="str">
        <f t="shared" si="124"/>
        <v>CL.IC.IT.090419.01</v>
      </c>
    </row>
    <row r="1540" spans="1:17" s="167" customFormat="1" ht="15">
      <c r="A1540" s="167" t="s">
        <v>9344</v>
      </c>
      <c r="C1540" s="61" t="s">
        <v>93</v>
      </c>
      <c r="E1540" s="61" t="s">
        <v>11</v>
      </c>
      <c r="F1540" s="167" t="s">
        <v>8942</v>
      </c>
      <c r="G1540" s="167" t="s">
        <v>9375</v>
      </c>
      <c r="H1540" s="61" t="s">
        <v>1000</v>
      </c>
      <c r="I1540" s="167" t="s">
        <v>9375</v>
      </c>
      <c r="J1540" s="63" t="str">
        <f t="shared" si="120"/>
        <v>IC.IT.090420</v>
      </c>
      <c r="K1540" s="61" t="s">
        <v>12175</v>
      </c>
      <c r="L1540" s="167" t="str">
        <f t="shared" si="121"/>
        <v>Posterior</v>
      </c>
      <c r="M1540" s="168" t="str">
        <f t="shared" si="122"/>
        <v>PI.IC.IT.090420.01</v>
      </c>
      <c r="N1540" s="168"/>
      <c r="O1540" s="168" t="str">
        <f t="shared" si="123"/>
        <v>PH.IC.IT.090420.01</v>
      </c>
      <c r="Q1540" s="168" t="str">
        <f t="shared" si="124"/>
        <v>CL.IC.IT.090420.01</v>
      </c>
    </row>
    <row r="1541" spans="1:17" s="167" customFormat="1" ht="15">
      <c r="A1541" s="167" t="s">
        <v>9344</v>
      </c>
      <c r="C1541" s="61" t="s">
        <v>93</v>
      </c>
      <c r="E1541" s="61" t="s">
        <v>11</v>
      </c>
      <c r="F1541" s="167" t="s">
        <v>8942</v>
      </c>
      <c r="G1541" s="167" t="s">
        <v>9255</v>
      </c>
      <c r="H1541" s="61" t="s">
        <v>8039</v>
      </c>
      <c r="I1541" s="167" t="s">
        <v>9255</v>
      </c>
      <c r="J1541" s="63" t="str">
        <f t="shared" si="120"/>
        <v>IC.IT.090421</v>
      </c>
      <c r="K1541" s="61" t="s">
        <v>12175</v>
      </c>
      <c r="L1541" s="167" t="str">
        <f t="shared" si="121"/>
        <v>Proximal</v>
      </c>
      <c r="M1541" s="168" t="str">
        <f t="shared" si="122"/>
        <v>PI.IC.IT.090421.01</v>
      </c>
      <c r="N1541" s="168"/>
      <c r="O1541" s="168" t="str">
        <f t="shared" si="123"/>
        <v>PH.IC.IT.090421.01</v>
      </c>
      <c r="Q1541" s="168" t="str">
        <f t="shared" si="124"/>
        <v>CL.IC.IT.090421.01</v>
      </c>
    </row>
    <row r="1542" spans="1:17" s="167" customFormat="1" ht="15">
      <c r="A1542" s="167" t="s">
        <v>9344</v>
      </c>
      <c r="C1542" s="61" t="s">
        <v>93</v>
      </c>
      <c r="E1542" s="61" t="s">
        <v>11</v>
      </c>
      <c r="F1542" s="167" t="s">
        <v>8942</v>
      </c>
      <c r="G1542" s="167" t="s">
        <v>9256</v>
      </c>
      <c r="H1542" s="61" t="s">
        <v>7874</v>
      </c>
      <c r="I1542" s="167" t="s">
        <v>9256</v>
      </c>
      <c r="J1542" s="63" t="str">
        <f t="shared" si="120"/>
        <v>IC.IT.090422</v>
      </c>
      <c r="K1542" s="61" t="s">
        <v>12175</v>
      </c>
      <c r="L1542" s="167" t="str">
        <f t="shared" si="121"/>
        <v>Distal</v>
      </c>
      <c r="M1542" s="168" t="str">
        <f t="shared" si="122"/>
        <v>PI.IC.IT.090422.01</v>
      </c>
      <c r="N1542" s="168"/>
      <c r="O1542" s="168" t="str">
        <f t="shared" si="123"/>
        <v>PH.IC.IT.090422.01</v>
      </c>
      <c r="Q1542" s="168" t="str">
        <f t="shared" si="124"/>
        <v>CL.IC.IT.090422.01</v>
      </c>
    </row>
    <row r="1543" spans="1:17" s="167" customFormat="1" ht="15">
      <c r="A1543" s="167" t="s">
        <v>9344</v>
      </c>
      <c r="C1543" s="61" t="s">
        <v>93</v>
      </c>
      <c r="E1543" s="61" t="s">
        <v>11</v>
      </c>
      <c r="F1543" s="167" t="s">
        <v>8942</v>
      </c>
      <c r="G1543" s="167" t="s">
        <v>9257</v>
      </c>
      <c r="H1543" s="61" t="s">
        <v>7876</v>
      </c>
      <c r="I1543" s="167" t="s">
        <v>9257</v>
      </c>
      <c r="J1543" s="63" t="str">
        <f t="shared" si="120"/>
        <v>IC.IT.090423</v>
      </c>
      <c r="K1543" s="61" t="s">
        <v>12175</v>
      </c>
      <c r="L1543" s="167" t="str">
        <f t="shared" si="121"/>
        <v>Upper</v>
      </c>
      <c r="M1543" s="168" t="str">
        <f t="shared" si="122"/>
        <v>PI.IC.IT.090423.01</v>
      </c>
      <c r="N1543" s="168"/>
      <c r="O1543" s="168" t="str">
        <f t="shared" si="123"/>
        <v>PH.IC.IT.090423.01</v>
      </c>
      <c r="Q1543" s="168" t="str">
        <f t="shared" si="124"/>
        <v>CL.IC.IT.090423.01</v>
      </c>
    </row>
    <row r="1544" spans="1:17" s="167" customFormat="1" ht="15">
      <c r="A1544" s="167" t="s">
        <v>9344</v>
      </c>
      <c r="C1544" s="61" t="s">
        <v>93</v>
      </c>
      <c r="E1544" s="61" t="s">
        <v>11</v>
      </c>
      <c r="F1544" s="167" t="s">
        <v>8942</v>
      </c>
      <c r="G1544" s="167" t="s">
        <v>9258</v>
      </c>
      <c r="H1544" s="61" t="s">
        <v>7055</v>
      </c>
      <c r="I1544" s="167" t="s">
        <v>9258</v>
      </c>
      <c r="J1544" s="63" t="str">
        <f t="shared" si="120"/>
        <v>IC.IT.090424</v>
      </c>
      <c r="K1544" s="61" t="s">
        <v>12175</v>
      </c>
      <c r="L1544" s="167" t="str">
        <f t="shared" si="121"/>
        <v>Lower</v>
      </c>
      <c r="M1544" s="168" t="str">
        <f t="shared" si="122"/>
        <v>PI.IC.IT.090424.01</v>
      </c>
      <c r="N1544" s="168"/>
      <c r="O1544" s="168" t="str">
        <f t="shared" si="123"/>
        <v>PH.IC.IT.090424.01</v>
      </c>
      <c r="Q1544" s="168" t="str">
        <f t="shared" si="124"/>
        <v>CL.IC.IT.090424.01</v>
      </c>
    </row>
    <row r="1545" spans="1:17" s="167" customFormat="1" ht="15">
      <c r="A1545" s="167" t="s">
        <v>9344</v>
      </c>
      <c r="C1545" s="61" t="s">
        <v>93</v>
      </c>
      <c r="D1545" s="167" t="s">
        <v>8699</v>
      </c>
      <c r="E1545" s="61" t="s">
        <v>212</v>
      </c>
      <c r="F1545" s="167" t="s">
        <v>8826</v>
      </c>
      <c r="G1545" s="167" t="s">
        <v>9365</v>
      </c>
      <c r="H1545" s="62" t="s">
        <v>11848</v>
      </c>
      <c r="I1545" s="167" t="s">
        <v>9238</v>
      </c>
      <c r="J1545" s="63" t="str">
        <f t="shared" si="120"/>
        <v>IC.IT.090501</v>
      </c>
      <c r="K1545" s="61" t="s">
        <v>12175</v>
      </c>
      <c r="L1545" s="167" t="str">
        <f t="shared" si="121"/>
        <v>Hip, right</v>
      </c>
      <c r="M1545" s="168" t="str">
        <f t="shared" si="122"/>
        <v>PI.IC.IT.090501.01</v>
      </c>
      <c r="N1545" s="168"/>
      <c r="O1545" s="168" t="str">
        <f t="shared" si="123"/>
        <v>PH.IC.IT.090501.01</v>
      </c>
      <c r="Q1545" s="168" t="str">
        <f t="shared" si="124"/>
        <v>CL.IC.IT.090501.01</v>
      </c>
    </row>
    <row r="1546" spans="1:17" s="167" customFormat="1" ht="15">
      <c r="A1546" s="167" t="s">
        <v>9344</v>
      </c>
      <c r="C1546" s="61" t="s">
        <v>93</v>
      </c>
      <c r="E1546" s="61" t="s">
        <v>212</v>
      </c>
      <c r="F1546" s="167" t="s">
        <v>8826</v>
      </c>
      <c r="G1546" s="167" t="s">
        <v>9239</v>
      </c>
      <c r="H1546" s="62" t="s">
        <v>12030</v>
      </c>
      <c r="I1546" s="167" t="s">
        <v>9488</v>
      </c>
      <c r="J1546" s="63" t="str">
        <f t="shared" si="120"/>
        <v>IC.IT.090502</v>
      </c>
      <c r="K1546" s="61" t="s">
        <v>12175</v>
      </c>
      <c r="L1546" s="167" t="str">
        <f t="shared" si="121"/>
        <v>Hip, left</v>
      </c>
      <c r="M1546" s="168" t="str">
        <f t="shared" si="122"/>
        <v>PI.IC.IT.090502.01</v>
      </c>
      <c r="N1546" s="168"/>
      <c r="O1546" s="168" t="str">
        <f t="shared" si="123"/>
        <v>PH.IC.IT.090502.01</v>
      </c>
      <c r="Q1546" s="168" t="str">
        <f t="shared" si="124"/>
        <v>CL.IC.IT.090502.01</v>
      </c>
    </row>
    <row r="1547" spans="1:17" s="167" customFormat="1" ht="15">
      <c r="A1547" s="167" t="s">
        <v>9344</v>
      </c>
      <c r="C1547" s="61" t="s">
        <v>93</v>
      </c>
      <c r="E1547" s="61" t="s">
        <v>212</v>
      </c>
      <c r="F1547" s="167" t="s">
        <v>8826</v>
      </c>
      <c r="G1547" s="167" t="s">
        <v>9200</v>
      </c>
      <c r="H1547" s="62" t="s">
        <v>12032</v>
      </c>
      <c r="I1547" s="167" t="s">
        <v>9200</v>
      </c>
      <c r="J1547" s="63" t="str">
        <f t="shared" si="120"/>
        <v>IC.IT.090503</v>
      </c>
      <c r="K1547" s="61" t="s">
        <v>12175</v>
      </c>
      <c r="L1547" s="167" t="str">
        <f t="shared" si="121"/>
        <v>Genitalia</v>
      </c>
      <c r="M1547" s="168" t="str">
        <f t="shared" si="122"/>
        <v>PI.IC.IT.090503.01</v>
      </c>
      <c r="N1547" s="168"/>
      <c r="O1547" s="168" t="str">
        <f t="shared" si="123"/>
        <v>PH.IC.IT.090503.01</v>
      </c>
      <c r="Q1547" s="168" t="str">
        <f t="shared" si="124"/>
        <v>CL.IC.IT.090503.01</v>
      </c>
    </row>
    <row r="1548" spans="1:17" s="167" customFormat="1" ht="15">
      <c r="A1548" s="167" t="s">
        <v>9344</v>
      </c>
      <c r="C1548" s="61" t="s">
        <v>93</v>
      </c>
      <c r="E1548" s="61" t="s">
        <v>212</v>
      </c>
      <c r="F1548" s="167" t="s">
        <v>8826</v>
      </c>
      <c r="G1548" s="167" t="s">
        <v>9496</v>
      </c>
      <c r="H1548" s="62" t="s">
        <v>12028</v>
      </c>
      <c r="I1548" s="167" t="s">
        <v>9497</v>
      </c>
      <c r="J1548" s="63" t="str">
        <f t="shared" si="120"/>
        <v>IC.IT.090504</v>
      </c>
      <c r="K1548" s="61" t="s">
        <v>12175</v>
      </c>
      <c r="L1548" s="167" t="str">
        <f t="shared" si="121"/>
        <v>Buttock, right</v>
      </c>
      <c r="M1548" s="168" t="str">
        <f t="shared" si="122"/>
        <v>PI.IC.IT.090504.01</v>
      </c>
      <c r="N1548" s="168"/>
      <c r="O1548" s="168" t="str">
        <f t="shared" si="123"/>
        <v>PH.IC.IT.090504.01</v>
      </c>
      <c r="Q1548" s="168" t="str">
        <f t="shared" si="124"/>
        <v>CL.IC.IT.090504.01</v>
      </c>
    </row>
    <row r="1549" spans="1:17" s="167" customFormat="1" ht="15">
      <c r="A1549" s="167" t="s">
        <v>9344</v>
      </c>
      <c r="C1549" s="61" t="s">
        <v>93</v>
      </c>
      <c r="E1549" s="61" t="s">
        <v>212</v>
      </c>
      <c r="F1549" s="167" t="s">
        <v>8826</v>
      </c>
      <c r="G1549" s="167" t="s">
        <v>9067</v>
      </c>
      <c r="H1549" s="62" t="s">
        <v>12210</v>
      </c>
      <c r="I1549" s="167" t="s">
        <v>8918</v>
      </c>
      <c r="J1549" s="63" t="str">
        <f t="shared" si="120"/>
        <v>IC.IT.090505</v>
      </c>
      <c r="K1549" s="61" t="s">
        <v>12175</v>
      </c>
      <c r="L1549" s="167" t="str">
        <f t="shared" si="121"/>
        <v>Buttock, left</v>
      </c>
      <c r="M1549" s="168" t="str">
        <f t="shared" si="122"/>
        <v>PI.IC.IT.090505.01</v>
      </c>
      <c r="N1549" s="168"/>
      <c r="O1549" s="168" t="str">
        <f t="shared" si="123"/>
        <v>PH.IC.IT.090505.01</v>
      </c>
      <c r="Q1549" s="168" t="str">
        <f t="shared" si="124"/>
        <v>CL.IC.IT.090505.01</v>
      </c>
    </row>
    <row r="1550" spans="1:17" s="167" customFormat="1" ht="15">
      <c r="A1550" s="167" t="s">
        <v>9344</v>
      </c>
      <c r="C1550" s="61" t="s">
        <v>93</v>
      </c>
      <c r="E1550" s="61" t="s">
        <v>212</v>
      </c>
      <c r="F1550" s="167" t="s">
        <v>8826</v>
      </c>
      <c r="G1550" s="167" t="s">
        <v>9500</v>
      </c>
      <c r="H1550" s="62" t="s">
        <v>12212</v>
      </c>
      <c r="I1550" s="167" t="s">
        <v>9500</v>
      </c>
      <c r="J1550" s="63" t="str">
        <f t="shared" si="120"/>
        <v>IC.IT.090506</v>
      </c>
      <c r="K1550" s="61" t="s">
        <v>12175</v>
      </c>
      <c r="L1550" s="167" t="str">
        <f t="shared" si="121"/>
        <v>Rectum</v>
      </c>
      <c r="M1550" s="168" t="str">
        <f t="shared" si="122"/>
        <v>PI.IC.IT.090506.01</v>
      </c>
      <c r="N1550" s="168"/>
      <c r="O1550" s="168" t="str">
        <f t="shared" si="123"/>
        <v>PH.IC.IT.090506.01</v>
      </c>
      <c r="Q1550" s="168" t="str">
        <f t="shared" si="124"/>
        <v>CL.IC.IT.090506.01</v>
      </c>
    </row>
    <row r="1551" spans="1:17" s="167" customFormat="1" ht="15">
      <c r="A1551" s="167" t="s">
        <v>9344</v>
      </c>
      <c r="C1551" s="61" t="s">
        <v>93</v>
      </c>
      <c r="E1551" s="61" t="s">
        <v>212</v>
      </c>
      <c r="F1551" s="167" t="s">
        <v>8826</v>
      </c>
      <c r="G1551" s="167" t="s">
        <v>9489</v>
      </c>
      <c r="H1551" s="62" t="s">
        <v>12225</v>
      </c>
      <c r="I1551" s="167" t="s">
        <v>9490</v>
      </c>
      <c r="J1551" s="63" t="str">
        <f t="shared" si="120"/>
        <v>IC.IT.090507</v>
      </c>
      <c r="K1551" s="61" t="s">
        <v>12175</v>
      </c>
      <c r="L1551" s="167" t="str">
        <f t="shared" si="121"/>
        <v>Groin, right</v>
      </c>
      <c r="M1551" s="168" t="str">
        <f t="shared" si="122"/>
        <v>PI.IC.IT.090507.01</v>
      </c>
      <c r="N1551" s="168"/>
      <c r="O1551" s="168" t="str">
        <f t="shared" si="123"/>
        <v>PH.IC.IT.090507.01</v>
      </c>
      <c r="Q1551" s="168" t="str">
        <f t="shared" si="124"/>
        <v>CL.IC.IT.090507.01</v>
      </c>
    </row>
    <row r="1552" spans="1:17" s="167" customFormat="1" ht="15">
      <c r="A1552" s="167" t="s">
        <v>9344</v>
      </c>
      <c r="C1552" s="61" t="s">
        <v>93</v>
      </c>
      <c r="E1552" s="61" t="s">
        <v>212</v>
      </c>
      <c r="F1552" s="167" t="s">
        <v>8826</v>
      </c>
      <c r="G1552" s="167" t="s">
        <v>9491</v>
      </c>
      <c r="H1552" s="62" t="s">
        <v>11638</v>
      </c>
      <c r="I1552" s="167" t="s">
        <v>9492</v>
      </c>
      <c r="J1552" s="63" t="str">
        <f t="shared" si="120"/>
        <v>IC.IT.090508</v>
      </c>
      <c r="K1552" s="61" t="s">
        <v>12175</v>
      </c>
      <c r="L1552" s="167" t="str">
        <f t="shared" si="121"/>
        <v>Groin, left</v>
      </c>
      <c r="M1552" s="168" t="str">
        <f t="shared" si="122"/>
        <v>PI.IC.IT.090508.01</v>
      </c>
      <c r="N1552" s="168"/>
      <c r="O1552" s="168" t="str">
        <f t="shared" si="123"/>
        <v>PH.IC.IT.090508.01</v>
      </c>
      <c r="Q1552" s="168" t="str">
        <f t="shared" si="124"/>
        <v>CL.IC.IT.090508.01</v>
      </c>
    </row>
    <row r="1553" spans="1:19" s="167" customFormat="1" ht="15">
      <c r="A1553" s="167" t="s">
        <v>9344</v>
      </c>
      <c r="C1553" s="61" t="s">
        <v>93</v>
      </c>
      <c r="E1553" s="61" t="s">
        <v>212</v>
      </c>
      <c r="F1553" s="167" t="s">
        <v>8826</v>
      </c>
      <c r="G1553" s="167" t="s">
        <v>9501</v>
      </c>
      <c r="H1553" s="62" t="s">
        <v>11639</v>
      </c>
      <c r="I1553" s="167" t="s">
        <v>9501</v>
      </c>
      <c r="J1553" s="63" t="str">
        <f t="shared" si="120"/>
        <v>IC.IT.090509</v>
      </c>
      <c r="K1553" s="61" t="s">
        <v>12175</v>
      </c>
      <c r="L1553" s="167" t="str">
        <f t="shared" si="121"/>
        <v>Sacrum</v>
      </c>
      <c r="M1553" s="168" t="str">
        <f t="shared" si="122"/>
        <v>PI.IC.IT.090509.01</v>
      </c>
      <c r="N1553" s="168"/>
      <c r="O1553" s="168" t="str">
        <f t="shared" si="123"/>
        <v>PH.IC.IT.090509.01</v>
      </c>
      <c r="Q1553" s="168" t="str">
        <f t="shared" si="124"/>
        <v>CL.IC.IT.090509.01</v>
      </c>
    </row>
    <row r="1554" spans="1:19" s="167" customFormat="1" ht="15">
      <c r="A1554" s="167" t="s">
        <v>9344</v>
      </c>
      <c r="C1554" s="61" t="s">
        <v>93</v>
      </c>
      <c r="E1554" s="61" t="s">
        <v>212</v>
      </c>
      <c r="F1554" s="167" t="s">
        <v>8826</v>
      </c>
      <c r="G1554" s="167" t="s">
        <v>9503</v>
      </c>
      <c r="H1554" s="62" t="s">
        <v>11829</v>
      </c>
      <c r="I1554" s="167" t="s">
        <v>9503</v>
      </c>
      <c r="J1554" s="63" t="str">
        <f t="shared" si="120"/>
        <v>IC.IT.090510</v>
      </c>
      <c r="K1554" s="61" t="s">
        <v>12175</v>
      </c>
      <c r="L1554" s="167" t="str">
        <f t="shared" si="121"/>
        <v>Scrotum</v>
      </c>
      <c r="M1554" s="168" t="str">
        <f t="shared" si="122"/>
        <v>PI.IC.IT.090510.01</v>
      </c>
      <c r="N1554" s="168"/>
      <c r="O1554" s="168" t="str">
        <f t="shared" si="123"/>
        <v>PH.IC.IT.090510.01</v>
      </c>
      <c r="Q1554" s="168" t="str">
        <f t="shared" si="124"/>
        <v>CL.IC.IT.090510.01</v>
      </c>
    </row>
    <row r="1555" spans="1:19" s="167" customFormat="1" ht="15">
      <c r="A1555" s="167" t="s">
        <v>9344</v>
      </c>
      <c r="C1555" s="61" t="s">
        <v>93</v>
      </c>
      <c r="E1555" s="61" t="s">
        <v>212</v>
      </c>
      <c r="F1555" s="167" t="s">
        <v>8826</v>
      </c>
      <c r="G1555" s="167" t="s">
        <v>9495</v>
      </c>
      <c r="H1555" s="62" t="s">
        <v>12099</v>
      </c>
      <c r="I1555" s="167" t="s">
        <v>9495</v>
      </c>
      <c r="J1555" s="63" t="str">
        <f t="shared" si="120"/>
        <v>IC.IT.090511</v>
      </c>
      <c r="K1555" s="61" t="s">
        <v>12175</v>
      </c>
      <c r="L1555" s="167" t="str">
        <f t="shared" si="121"/>
        <v>Perineum</v>
      </c>
      <c r="M1555" s="168" t="str">
        <f t="shared" si="122"/>
        <v>PI.IC.IT.090511.01</v>
      </c>
      <c r="N1555" s="168"/>
      <c r="O1555" s="168" t="str">
        <f t="shared" si="123"/>
        <v>PH.IC.IT.090511.01</v>
      </c>
      <c r="Q1555" s="168" t="str">
        <f t="shared" si="124"/>
        <v>CL.IC.IT.090511.01</v>
      </c>
    </row>
    <row r="1556" spans="1:19" s="167" customFormat="1" ht="15">
      <c r="A1556" s="167" t="s">
        <v>9344</v>
      </c>
      <c r="C1556" s="61" t="s">
        <v>93</v>
      </c>
      <c r="E1556" s="61" t="s">
        <v>212</v>
      </c>
      <c r="F1556" s="167" t="s">
        <v>8826</v>
      </c>
      <c r="G1556" s="61" t="s">
        <v>9250</v>
      </c>
      <c r="H1556" s="62" t="s">
        <v>153</v>
      </c>
      <c r="I1556" s="62" t="s">
        <v>9250</v>
      </c>
      <c r="J1556" s="63" t="str">
        <f t="shared" si="120"/>
        <v>IC.IT.090512</v>
      </c>
      <c r="K1556" s="61" t="s">
        <v>12175</v>
      </c>
      <c r="L1556" s="167" t="str">
        <f t="shared" si="121"/>
        <v>Coccyx</v>
      </c>
      <c r="M1556" s="168" t="str">
        <f t="shared" si="122"/>
        <v>PI.IC.IT.090512.01</v>
      </c>
      <c r="N1556" s="168"/>
      <c r="O1556" s="168" t="str">
        <f t="shared" si="123"/>
        <v>PH.IC.IT.090512.01</v>
      </c>
      <c r="Q1556" s="168" t="str">
        <f t="shared" si="124"/>
        <v>CL.IC.IT.090512.01</v>
      </c>
      <c r="R1556" s="167" t="s">
        <v>12465</v>
      </c>
      <c r="S1556" s="167">
        <v>781</v>
      </c>
    </row>
    <row r="1557" spans="1:19" s="167" customFormat="1" ht="15">
      <c r="A1557" s="167" t="s">
        <v>9344</v>
      </c>
      <c r="C1557" s="61" t="s">
        <v>93</v>
      </c>
      <c r="D1557" s="167" t="s">
        <v>8701</v>
      </c>
      <c r="E1557" s="61" t="s">
        <v>6988</v>
      </c>
      <c r="F1557" s="167" t="s">
        <v>9102</v>
      </c>
      <c r="G1557" s="167" t="s">
        <v>9649</v>
      </c>
      <c r="H1557" s="62" t="s">
        <v>11848</v>
      </c>
      <c r="I1557" s="167" t="s">
        <v>9650</v>
      </c>
      <c r="J1557" s="63" t="str">
        <f t="shared" si="120"/>
        <v>IC.IT.090601</v>
      </c>
      <c r="K1557" s="61" t="s">
        <v>12175</v>
      </c>
      <c r="L1557" s="167" t="str">
        <f t="shared" si="121"/>
        <v>Shoulder, right</v>
      </c>
      <c r="M1557" s="168" t="str">
        <f t="shared" si="122"/>
        <v>PI.IC.IT.090601.01</v>
      </c>
      <c r="N1557" s="168"/>
      <c r="O1557" s="168" t="str">
        <f t="shared" si="123"/>
        <v>PH.IC.IT.090601.01</v>
      </c>
      <c r="Q1557" s="168" t="str">
        <f t="shared" si="124"/>
        <v>CL.IC.IT.090601.01</v>
      </c>
    </row>
    <row r="1558" spans="1:19" s="167" customFormat="1" ht="15">
      <c r="A1558" s="167" t="s">
        <v>9344</v>
      </c>
      <c r="C1558" s="61" t="s">
        <v>93</v>
      </c>
      <c r="E1558" s="61" t="s">
        <v>6988</v>
      </c>
      <c r="F1558" s="167" t="s">
        <v>9102</v>
      </c>
      <c r="G1558" s="167" t="s">
        <v>9651</v>
      </c>
      <c r="H1558" s="62" t="s">
        <v>12030</v>
      </c>
      <c r="I1558" s="167" t="s">
        <v>9505</v>
      </c>
      <c r="J1558" s="63" t="str">
        <f t="shared" si="120"/>
        <v>IC.IT.090602</v>
      </c>
      <c r="K1558" s="61" t="s">
        <v>12175</v>
      </c>
      <c r="L1558" s="167" t="str">
        <f t="shared" si="121"/>
        <v>Shoulder, left</v>
      </c>
      <c r="M1558" s="168" t="str">
        <f t="shared" si="122"/>
        <v>PI.IC.IT.090602.01</v>
      </c>
      <c r="N1558" s="168"/>
      <c r="O1558" s="168" t="str">
        <f t="shared" si="123"/>
        <v>PH.IC.IT.090602.01</v>
      </c>
      <c r="Q1558" s="168" t="str">
        <f t="shared" si="124"/>
        <v>CL.IC.IT.090602.01</v>
      </c>
    </row>
    <row r="1559" spans="1:19" s="167" customFormat="1" ht="15">
      <c r="A1559" s="167" t="s">
        <v>9344</v>
      </c>
      <c r="C1559" s="61" t="s">
        <v>93</v>
      </c>
      <c r="E1559" s="61" t="s">
        <v>6988</v>
      </c>
      <c r="F1559" s="167" t="s">
        <v>9102</v>
      </c>
      <c r="G1559" s="167" t="s">
        <v>9380</v>
      </c>
      <c r="H1559" s="62" t="s">
        <v>12032</v>
      </c>
      <c r="I1559" s="167" t="s">
        <v>9381</v>
      </c>
      <c r="J1559" s="63" t="str">
        <f t="shared" si="120"/>
        <v>IC.IT.090603</v>
      </c>
      <c r="K1559" s="61" t="s">
        <v>12175</v>
      </c>
      <c r="L1559" s="167" t="str">
        <f t="shared" si="121"/>
        <v>Breast, right</v>
      </c>
      <c r="M1559" s="168" t="str">
        <f t="shared" si="122"/>
        <v>PI.IC.IT.090603.01</v>
      </c>
      <c r="N1559" s="168"/>
      <c r="O1559" s="168" t="str">
        <f t="shared" si="123"/>
        <v>PH.IC.IT.090603.01</v>
      </c>
      <c r="Q1559" s="168" t="str">
        <f t="shared" si="124"/>
        <v>CL.IC.IT.090603.01</v>
      </c>
    </row>
    <row r="1560" spans="1:19" s="167" customFormat="1" ht="15">
      <c r="A1560" s="167" t="s">
        <v>9344</v>
      </c>
      <c r="C1560" s="61" t="s">
        <v>93</v>
      </c>
      <c r="E1560" s="61" t="s">
        <v>6988</v>
      </c>
      <c r="F1560" s="167" t="s">
        <v>9102</v>
      </c>
      <c r="G1560" s="167" t="s">
        <v>9262</v>
      </c>
      <c r="H1560" s="62" t="s">
        <v>12028</v>
      </c>
      <c r="I1560" s="167" t="s">
        <v>9513</v>
      </c>
      <c r="J1560" s="63" t="str">
        <f t="shared" si="120"/>
        <v>IC.IT.090604</v>
      </c>
      <c r="K1560" s="61" t="s">
        <v>12175</v>
      </c>
      <c r="L1560" s="167" t="str">
        <f t="shared" si="121"/>
        <v>Breast, left</v>
      </c>
      <c r="M1560" s="168" t="str">
        <f t="shared" si="122"/>
        <v>PI.IC.IT.090604.01</v>
      </c>
      <c r="N1560" s="168"/>
      <c r="O1560" s="168" t="str">
        <f t="shared" si="123"/>
        <v>PH.IC.IT.090604.01</v>
      </c>
      <c r="Q1560" s="168" t="str">
        <f t="shared" si="124"/>
        <v>CL.IC.IT.090604.01</v>
      </c>
    </row>
    <row r="1561" spans="1:19" s="167" customFormat="1" ht="15">
      <c r="A1561" s="167" t="s">
        <v>9344</v>
      </c>
      <c r="C1561" s="61" t="s">
        <v>93</v>
      </c>
      <c r="E1561" s="61" t="s">
        <v>6988</v>
      </c>
      <c r="F1561" s="167" t="s">
        <v>9102</v>
      </c>
      <c r="G1561" s="167" t="s">
        <v>9382</v>
      </c>
      <c r="H1561" s="62" t="s">
        <v>12210</v>
      </c>
      <c r="I1561" s="167" t="s">
        <v>9382</v>
      </c>
      <c r="J1561" s="63" t="str">
        <f t="shared" si="120"/>
        <v>IC.IT.090605</v>
      </c>
      <c r="K1561" s="61" t="s">
        <v>12175</v>
      </c>
      <c r="L1561" s="167" t="str">
        <f t="shared" si="121"/>
        <v>Sternum</v>
      </c>
      <c r="M1561" s="168" t="str">
        <f t="shared" si="122"/>
        <v>PI.IC.IT.090605.01</v>
      </c>
      <c r="N1561" s="168"/>
      <c r="O1561" s="168" t="str">
        <f t="shared" si="123"/>
        <v>PH.IC.IT.090605.01</v>
      </c>
      <c r="Q1561" s="168" t="str">
        <f t="shared" si="124"/>
        <v>CL.IC.IT.090605.01</v>
      </c>
    </row>
    <row r="1562" spans="1:19" s="167" customFormat="1" ht="15">
      <c r="A1562" s="167" t="s">
        <v>9344</v>
      </c>
      <c r="C1562" s="61" t="s">
        <v>93</v>
      </c>
      <c r="E1562" s="61" t="s">
        <v>6988</v>
      </c>
      <c r="F1562" s="167" t="s">
        <v>9102</v>
      </c>
      <c r="G1562" s="167" t="s">
        <v>8947</v>
      </c>
      <c r="H1562" s="62" t="s">
        <v>12212</v>
      </c>
      <c r="I1562" s="167" t="s">
        <v>8948</v>
      </c>
      <c r="J1562" s="63" t="str">
        <f t="shared" si="120"/>
        <v>IC.IT.090606</v>
      </c>
      <c r="K1562" s="61" t="s">
        <v>12175</v>
      </c>
      <c r="L1562" s="167" t="str">
        <f t="shared" si="121"/>
        <v>Chest, right</v>
      </c>
      <c r="M1562" s="168" t="str">
        <f t="shared" si="122"/>
        <v>PI.IC.IT.090606.01</v>
      </c>
      <c r="N1562" s="168"/>
      <c r="O1562" s="168" t="str">
        <f t="shared" si="123"/>
        <v>PH.IC.IT.090606.01</v>
      </c>
      <c r="Q1562" s="168" t="str">
        <f t="shared" si="124"/>
        <v>CL.IC.IT.090606.01</v>
      </c>
    </row>
    <row r="1563" spans="1:19" s="167" customFormat="1" ht="15">
      <c r="A1563" s="167" t="s">
        <v>9344</v>
      </c>
      <c r="C1563" s="61" t="s">
        <v>93</v>
      </c>
      <c r="E1563" s="61" t="s">
        <v>6988</v>
      </c>
      <c r="F1563" s="167" t="s">
        <v>9102</v>
      </c>
      <c r="G1563" s="167" t="s">
        <v>8949</v>
      </c>
      <c r="H1563" s="62" t="s">
        <v>12225</v>
      </c>
      <c r="I1563" s="167" t="s">
        <v>8950</v>
      </c>
      <c r="J1563" s="63" t="str">
        <f t="shared" si="120"/>
        <v>IC.IT.090607</v>
      </c>
      <c r="K1563" s="61" t="s">
        <v>12175</v>
      </c>
      <c r="L1563" s="167" t="str">
        <f t="shared" si="121"/>
        <v>Chest, left</v>
      </c>
      <c r="M1563" s="168" t="str">
        <f t="shared" si="122"/>
        <v>PI.IC.IT.090607.01</v>
      </c>
      <c r="N1563" s="168"/>
      <c r="O1563" s="168" t="str">
        <f t="shared" si="123"/>
        <v>PH.IC.IT.090607.01</v>
      </c>
      <c r="Q1563" s="168" t="str">
        <f t="shared" si="124"/>
        <v>CL.IC.IT.090607.01</v>
      </c>
    </row>
    <row r="1564" spans="1:19" s="167" customFormat="1" ht="15">
      <c r="A1564" s="167" t="s">
        <v>9344</v>
      </c>
      <c r="C1564" s="61" t="s">
        <v>93</v>
      </c>
      <c r="E1564" s="61" t="s">
        <v>6988</v>
      </c>
      <c r="F1564" s="167" t="s">
        <v>9102</v>
      </c>
      <c r="G1564" s="167" t="s">
        <v>8951</v>
      </c>
      <c r="H1564" s="62" t="s">
        <v>11638</v>
      </c>
      <c r="I1564" s="167" t="s">
        <v>8951</v>
      </c>
      <c r="J1564" s="63" t="str">
        <f t="shared" si="120"/>
        <v>IC.IT.090608</v>
      </c>
      <c r="K1564" s="61" t="s">
        <v>12175</v>
      </c>
      <c r="L1564" s="167" t="str">
        <f t="shared" si="121"/>
        <v>Chest</v>
      </c>
      <c r="M1564" s="168" t="str">
        <f t="shared" si="122"/>
        <v>PI.IC.IT.090608.01</v>
      </c>
      <c r="N1564" s="168"/>
      <c r="O1564" s="168" t="str">
        <f t="shared" si="123"/>
        <v>PH.IC.IT.090608.01</v>
      </c>
      <c r="Q1564" s="168" t="str">
        <f t="shared" si="124"/>
        <v>CL.IC.IT.090608.01</v>
      </c>
    </row>
    <row r="1565" spans="1:19" s="167" customFormat="1" ht="15">
      <c r="A1565" s="167" t="s">
        <v>9344</v>
      </c>
      <c r="C1565" s="61" t="s">
        <v>93</v>
      </c>
      <c r="E1565" s="61" t="s">
        <v>6988</v>
      </c>
      <c r="F1565" s="167" t="s">
        <v>9102</v>
      </c>
      <c r="G1565" s="167" t="s">
        <v>9065</v>
      </c>
      <c r="H1565" s="62" t="s">
        <v>11639</v>
      </c>
      <c r="I1565" s="167" t="s">
        <v>9066</v>
      </c>
      <c r="J1565" s="63" t="str">
        <f t="shared" si="120"/>
        <v>IC.IT.090609</v>
      </c>
      <c r="K1565" s="61" t="s">
        <v>12175</v>
      </c>
      <c r="L1565" s="167" t="str">
        <f t="shared" si="121"/>
        <v>Back, right</v>
      </c>
      <c r="M1565" s="168" t="str">
        <f t="shared" si="122"/>
        <v>PI.IC.IT.090609.01</v>
      </c>
      <c r="N1565" s="168"/>
      <c r="O1565" s="168" t="str">
        <f t="shared" si="123"/>
        <v>PH.IC.IT.090609.01</v>
      </c>
      <c r="Q1565" s="168" t="str">
        <f t="shared" si="124"/>
        <v>CL.IC.IT.090609.01</v>
      </c>
    </row>
    <row r="1566" spans="1:19" s="167" customFormat="1" ht="15">
      <c r="A1566" s="167" t="s">
        <v>9344</v>
      </c>
      <c r="C1566" s="61" t="s">
        <v>93</v>
      </c>
      <c r="E1566" s="61" t="s">
        <v>6988</v>
      </c>
      <c r="F1566" s="167" t="s">
        <v>9102</v>
      </c>
      <c r="G1566" s="167" t="s">
        <v>8927</v>
      </c>
      <c r="H1566" s="62" t="s">
        <v>11829</v>
      </c>
      <c r="I1566" s="167" t="s">
        <v>8928</v>
      </c>
      <c r="J1566" s="63" t="str">
        <f t="shared" si="120"/>
        <v>IC.IT.090610</v>
      </c>
      <c r="K1566" s="61" t="s">
        <v>12175</v>
      </c>
      <c r="L1566" s="167" t="str">
        <f t="shared" si="121"/>
        <v>Back, left</v>
      </c>
      <c r="M1566" s="168" t="str">
        <f t="shared" si="122"/>
        <v>PI.IC.IT.090610.01</v>
      </c>
      <c r="N1566" s="168"/>
      <c r="O1566" s="168" t="str">
        <f t="shared" si="123"/>
        <v>PH.IC.IT.090610.01</v>
      </c>
      <c r="Q1566" s="168" t="str">
        <f t="shared" si="124"/>
        <v>CL.IC.IT.090610.01</v>
      </c>
    </row>
    <row r="1567" spans="1:19" s="167" customFormat="1" ht="15">
      <c r="A1567" s="167" t="s">
        <v>9344</v>
      </c>
      <c r="C1567" s="61" t="s">
        <v>93</v>
      </c>
      <c r="E1567" s="61" t="s">
        <v>6988</v>
      </c>
      <c r="F1567" s="167" t="s">
        <v>9102</v>
      </c>
      <c r="G1567" s="167" t="s">
        <v>12390</v>
      </c>
      <c r="H1567" s="62" t="s">
        <v>12099</v>
      </c>
      <c r="I1567" s="167" t="s">
        <v>12390</v>
      </c>
      <c r="J1567" s="63" t="str">
        <f t="shared" si="120"/>
        <v>IC.IT.090611</v>
      </c>
      <c r="K1567" s="61" t="s">
        <v>12175</v>
      </c>
      <c r="L1567" s="167" t="str">
        <f t="shared" si="121"/>
        <v>Back</v>
      </c>
      <c r="M1567" s="168" t="str">
        <f t="shared" si="122"/>
        <v>PI.IC.IT.090611.01</v>
      </c>
      <c r="N1567" s="168"/>
      <c r="O1567" s="168" t="str">
        <f t="shared" si="123"/>
        <v>PH.IC.IT.090611.01</v>
      </c>
      <c r="Q1567" s="168" t="str">
        <f t="shared" si="124"/>
        <v>CL.IC.IT.090611.01</v>
      </c>
    </row>
    <row r="1568" spans="1:19" s="167" customFormat="1" ht="15">
      <c r="A1568" s="167" t="s">
        <v>9344</v>
      </c>
      <c r="C1568" s="61" t="s">
        <v>93</v>
      </c>
      <c r="D1568" s="167" t="s">
        <v>8929</v>
      </c>
      <c r="E1568" s="61" t="s">
        <v>573</v>
      </c>
      <c r="F1568" s="167" t="s">
        <v>9103</v>
      </c>
      <c r="G1568" s="167" t="s">
        <v>11735</v>
      </c>
      <c r="H1568" s="62" t="s">
        <v>11848</v>
      </c>
      <c r="I1568" s="167" t="s">
        <v>11735</v>
      </c>
      <c r="J1568" s="63" t="str">
        <f t="shared" si="120"/>
        <v>IC.IT.090701</v>
      </c>
      <c r="K1568" s="61" t="s">
        <v>12175</v>
      </c>
      <c r="L1568" s="167" t="str">
        <f t="shared" si="121"/>
        <v>Generalized</v>
      </c>
      <c r="M1568" s="168" t="str">
        <f t="shared" si="122"/>
        <v>PI.IC.IT.090701.01</v>
      </c>
      <c r="N1568" s="168"/>
      <c r="O1568" s="168" t="str">
        <f t="shared" si="123"/>
        <v>PH.IC.IT.090701.01</v>
      </c>
      <c r="Q1568" s="168" t="str">
        <f t="shared" si="124"/>
        <v>CL.IC.IT.090701.01</v>
      </c>
    </row>
    <row r="1569" spans="1:37" s="167" customFormat="1" ht="15">
      <c r="A1569" s="167" t="s">
        <v>9344</v>
      </c>
      <c r="C1569" s="61" t="s">
        <v>93</v>
      </c>
      <c r="D1569" s="167" t="s">
        <v>8285</v>
      </c>
      <c r="E1569" s="61" t="s">
        <v>92</v>
      </c>
      <c r="F1569" s="167" t="s">
        <v>9384</v>
      </c>
      <c r="G1569" s="167" t="s">
        <v>8932</v>
      </c>
      <c r="H1569" s="62" t="s">
        <v>11848</v>
      </c>
      <c r="I1569" s="167" t="s">
        <v>8932</v>
      </c>
      <c r="J1569" s="63" t="str">
        <f t="shared" si="120"/>
        <v>IC.IT.090801</v>
      </c>
      <c r="K1569" s="61" t="s">
        <v>12175</v>
      </c>
      <c r="L1569" s="167" t="str">
        <f t="shared" si="121"/>
        <v>Abrasion</v>
      </c>
      <c r="M1569" s="168" t="str">
        <f t="shared" si="122"/>
        <v>PI.IC.IT.090801.01</v>
      </c>
      <c r="N1569" s="168"/>
      <c r="O1569" s="168" t="str">
        <f t="shared" si="123"/>
        <v>PH.IC.IT.090801.01</v>
      </c>
      <c r="Q1569" s="168" t="str">
        <f t="shared" si="124"/>
        <v>CL.IC.IT.090801.01</v>
      </c>
    </row>
    <row r="1570" spans="1:37" s="167" customFormat="1" ht="15">
      <c r="A1570" s="167" t="s">
        <v>9344</v>
      </c>
      <c r="C1570" s="61" t="s">
        <v>93</v>
      </c>
      <c r="E1570" s="61" t="s">
        <v>92</v>
      </c>
      <c r="F1570" s="167" t="s">
        <v>9384</v>
      </c>
      <c r="G1570" s="167" t="s">
        <v>8933</v>
      </c>
      <c r="H1570" s="62" t="s">
        <v>12030</v>
      </c>
      <c r="I1570" s="167" t="s">
        <v>8933</v>
      </c>
      <c r="J1570" s="63" t="str">
        <f t="shared" si="120"/>
        <v>IC.IT.090802</v>
      </c>
      <c r="K1570" s="61" t="s">
        <v>12175</v>
      </c>
      <c r="L1570" s="167" t="str">
        <f t="shared" si="121"/>
        <v>Blister</v>
      </c>
      <c r="M1570" s="168" t="str">
        <f t="shared" si="122"/>
        <v>PI.IC.IT.090802.01</v>
      </c>
      <c r="N1570" s="168"/>
      <c r="O1570" s="168" t="str">
        <f t="shared" si="123"/>
        <v>PH.IC.IT.090802.01</v>
      </c>
      <c r="Q1570" s="168" t="str">
        <f t="shared" si="124"/>
        <v>CL.IC.IT.090802.01</v>
      </c>
    </row>
    <row r="1571" spans="1:37" s="167" customFormat="1" ht="15">
      <c r="A1571" s="167" t="s">
        <v>9344</v>
      </c>
      <c r="C1571" s="61" t="s">
        <v>93</v>
      </c>
      <c r="E1571" s="61" t="s">
        <v>92</v>
      </c>
      <c r="F1571" s="167" t="s">
        <v>9384</v>
      </c>
      <c r="G1571" s="167" t="s">
        <v>10320</v>
      </c>
      <c r="H1571" s="62" t="s">
        <v>12032</v>
      </c>
      <c r="I1571" s="167" t="s">
        <v>10320</v>
      </c>
      <c r="J1571" s="63" t="str">
        <f t="shared" si="120"/>
        <v>IC.IT.090803</v>
      </c>
      <c r="K1571" s="61" t="s">
        <v>12175</v>
      </c>
      <c r="L1571" s="167" t="str">
        <f t="shared" si="121"/>
        <v>Rash</v>
      </c>
      <c r="M1571" s="168" t="str">
        <f t="shared" si="122"/>
        <v>PI.IC.IT.090803.01</v>
      </c>
      <c r="N1571" s="168"/>
      <c r="O1571" s="168" t="str">
        <f t="shared" si="123"/>
        <v>PH.IC.IT.090803.01</v>
      </c>
      <c r="Q1571" s="168" t="str">
        <f t="shared" si="124"/>
        <v>CL.IC.IT.090803.01</v>
      </c>
    </row>
    <row r="1572" spans="1:37" s="167" customFormat="1" ht="15">
      <c r="A1572" s="167" t="s">
        <v>9344</v>
      </c>
      <c r="C1572" s="61" t="s">
        <v>93</v>
      </c>
      <c r="E1572" s="61" t="s">
        <v>92</v>
      </c>
      <c r="F1572" s="167" t="s">
        <v>9384</v>
      </c>
      <c r="G1572" s="167" t="s">
        <v>11792</v>
      </c>
      <c r="H1572" s="62" t="s">
        <v>12028</v>
      </c>
      <c r="I1572" s="167" t="s">
        <v>11792</v>
      </c>
      <c r="J1572" s="63" t="str">
        <f t="shared" si="120"/>
        <v>IC.IT.090804</v>
      </c>
      <c r="K1572" s="61" t="s">
        <v>12175</v>
      </c>
      <c r="L1572" s="167" t="str">
        <f t="shared" si="121"/>
        <v>Hematoma</v>
      </c>
      <c r="M1572" s="168" t="str">
        <f t="shared" si="122"/>
        <v>PI.IC.IT.090804.01</v>
      </c>
      <c r="N1572" s="168"/>
      <c r="O1572" s="168" t="str">
        <f t="shared" si="123"/>
        <v>PH.IC.IT.090804.01</v>
      </c>
      <c r="Q1572" s="168" t="str">
        <f t="shared" si="124"/>
        <v>CL.IC.IT.090804.01</v>
      </c>
    </row>
    <row r="1573" spans="1:37" s="167" customFormat="1" ht="15">
      <c r="A1573" s="167" t="s">
        <v>9344</v>
      </c>
      <c r="C1573" s="61" t="s">
        <v>93</v>
      </c>
      <c r="E1573" s="61" t="s">
        <v>92</v>
      </c>
      <c r="F1573" s="167" t="s">
        <v>9384</v>
      </c>
      <c r="G1573" s="167" t="s">
        <v>10538</v>
      </c>
      <c r="H1573" s="62" t="s">
        <v>12210</v>
      </c>
      <c r="I1573" s="167" t="s">
        <v>10538</v>
      </c>
      <c r="J1573" s="63" t="str">
        <f t="shared" si="120"/>
        <v>IC.IT.090805</v>
      </c>
      <c r="K1573" s="61" t="s">
        <v>12175</v>
      </c>
      <c r="L1573" s="167" t="str">
        <f t="shared" si="121"/>
        <v>Bruising</v>
      </c>
      <c r="M1573" s="168" t="str">
        <f t="shared" si="122"/>
        <v>PI.IC.IT.090805.01</v>
      </c>
      <c r="N1573" s="168"/>
      <c r="O1573" s="168" t="str">
        <f t="shared" si="123"/>
        <v>PH.IC.IT.090805.01</v>
      </c>
      <c r="Q1573" s="168" t="str">
        <f t="shared" si="124"/>
        <v>CL.IC.IT.090805.01</v>
      </c>
    </row>
    <row r="1574" spans="1:37" s="167" customFormat="1" ht="15">
      <c r="A1574" s="167" t="s">
        <v>9344</v>
      </c>
      <c r="C1574" s="61" t="s">
        <v>93</v>
      </c>
      <c r="E1574" s="61" t="s">
        <v>92</v>
      </c>
      <c r="F1574" s="167" t="s">
        <v>9384</v>
      </c>
      <c r="G1574" s="167" t="s">
        <v>9078</v>
      </c>
      <c r="H1574" s="62" t="s">
        <v>12212</v>
      </c>
      <c r="I1574" s="167" t="s">
        <v>9074</v>
      </c>
      <c r="J1574" s="63" t="str">
        <f t="shared" si="120"/>
        <v>IC.IT.090806</v>
      </c>
      <c r="K1574" s="61" t="s">
        <v>12175</v>
      </c>
      <c r="L1574" s="167" t="str">
        <f t="shared" si="121"/>
        <v>Incontinence dermatitis</v>
      </c>
      <c r="M1574" s="168" t="str">
        <f t="shared" si="122"/>
        <v>PI.IC.IT.090806.01</v>
      </c>
      <c r="N1574" s="168"/>
      <c r="O1574" s="168" t="str">
        <f t="shared" si="123"/>
        <v>PH.IC.IT.090806.01</v>
      </c>
      <c r="Q1574" s="168" t="str">
        <f t="shared" si="124"/>
        <v>CL.IC.IT.090806.01</v>
      </c>
    </row>
    <row r="1575" spans="1:37" s="167" customFormat="1" ht="15">
      <c r="A1575" s="167" t="s">
        <v>9344</v>
      </c>
      <c r="C1575" s="61" t="s">
        <v>93</v>
      </c>
      <c r="E1575" s="61" t="s">
        <v>92</v>
      </c>
      <c r="F1575" s="167" t="s">
        <v>9384</v>
      </c>
      <c r="G1575" s="167" t="s">
        <v>9076</v>
      </c>
      <c r="H1575" s="62" t="s">
        <v>12225</v>
      </c>
      <c r="I1575" s="167" t="s">
        <v>9076</v>
      </c>
      <c r="J1575" s="63" t="str">
        <f t="shared" si="120"/>
        <v>IC.IT.090807</v>
      </c>
      <c r="K1575" s="61" t="s">
        <v>12175</v>
      </c>
      <c r="L1575" s="167" t="str">
        <f t="shared" si="121"/>
        <v>Excoriation</v>
      </c>
      <c r="M1575" s="168" t="str">
        <f t="shared" si="122"/>
        <v>PI.IC.IT.090807.01</v>
      </c>
      <c r="N1575" s="168"/>
      <c r="O1575" s="168" t="str">
        <f t="shared" si="123"/>
        <v>PH.IC.IT.090807.01</v>
      </c>
      <c r="Q1575" s="168" t="str">
        <f t="shared" si="124"/>
        <v>CL.IC.IT.090807.01</v>
      </c>
    </row>
    <row r="1576" spans="1:37" s="167" customFormat="1" ht="15">
      <c r="A1576" s="167" t="s">
        <v>9344</v>
      </c>
      <c r="C1576" s="61" t="s">
        <v>93</v>
      </c>
      <c r="E1576" s="61" t="s">
        <v>92</v>
      </c>
      <c r="F1576" s="167" t="s">
        <v>9384</v>
      </c>
      <c r="G1576" s="167" t="s">
        <v>9462</v>
      </c>
      <c r="H1576" s="61" t="s">
        <v>92</v>
      </c>
      <c r="I1576" s="167" t="s">
        <v>9462</v>
      </c>
      <c r="J1576" s="63" t="str">
        <f t="shared" si="120"/>
        <v>IC.IT.090808</v>
      </c>
      <c r="K1576" s="61" t="s">
        <v>12175</v>
      </c>
      <c r="L1576" s="167" t="str">
        <f t="shared" si="121"/>
        <v>Petechiae</v>
      </c>
      <c r="M1576" s="168" t="str">
        <f t="shared" si="122"/>
        <v>PI.IC.IT.090808.01</v>
      </c>
      <c r="N1576" s="168"/>
      <c r="O1576" s="168" t="str">
        <f t="shared" si="123"/>
        <v>PH.IC.IT.090808.01</v>
      </c>
      <c r="Q1576" s="168" t="str">
        <f t="shared" si="124"/>
        <v>CL.IC.IT.090808.01</v>
      </c>
    </row>
    <row r="1577" spans="1:37" s="167" customFormat="1" ht="15">
      <c r="A1577" s="167" t="s">
        <v>9344</v>
      </c>
      <c r="C1577" s="61" t="s">
        <v>93</v>
      </c>
      <c r="E1577" s="61" t="s">
        <v>92</v>
      </c>
      <c r="F1577" s="167" t="s">
        <v>9384</v>
      </c>
      <c r="G1577" s="167" t="s">
        <v>10478</v>
      </c>
      <c r="H1577" s="61" t="s">
        <v>93</v>
      </c>
      <c r="I1577" s="167" t="s">
        <v>12437</v>
      </c>
      <c r="J1577" s="63" t="str">
        <f t="shared" si="120"/>
        <v>IC.IT.090809</v>
      </c>
      <c r="K1577" s="61" t="s">
        <v>12175</v>
      </c>
      <c r="L1577" s="167" t="str">
        <f t="shared" si="121"/>
        <v>Other: specify</v>
      </c>
      <c r="M1577" s="168" t="str">
        <f t="shared" si="122"/>
        <v>PI.IC.IT.090809.01</v>
      </c>
      <c r="N1577" s="168"/>
      <c r="O1577" s="168" t="str">
        <f t="shared" si="123"/>
        <v>PH.IC.IT.090809.01</v>
      </c>
      <c r="Q1577" s="168" t="str">
        <f t="shared" si="124"/>
        <v>CL.IC.IT.090809.01</v>
      </c>
    </row>
    <row r="1578" spans="1:37" s="167" customFormat="1" ht="15">
      <c r="A1578" s="167" t="s">
        <v>9344</v>
      </c>
      <c r="C1578" s="61" t="s">
        <v>11639</v>
      </c>
      <c r="E1578" s="61" t="s">
        <v>92</v>
      </c>
      <c r="F1578" s="167" t="s">
        <v>9384</v>
      </c>
      <c r="G1578" s="167" t="s">
        <v>11824</v>
      </c>
      <c r="H1578" s="61" t="s">
        <v>11829</v>
      </c>
      <c r="I1578" s="167" t="s">
        <v>11824</v>
      </c>
      <c r="J1578" s="63" t="str">
        <f t="shared" si="120"/>
        <v>IC.IT.090810</v>
      </c>
      <c r="K1578" s="61" t="s">
        <v>12175</v>
      </c>
      <c r="L1578" s="167" t="str">
        <f t="shared" si="121"/>
        <v>Cyanotic</v>
      </c>
      <c r="M1578" s="168" t="str">
        <f t="shared" si="122"/>
        <v>PI.IC.IT.090810.01</v>
      </c>
      <c r="N1578" s="168"/>
      <c r="O1578" s="168" t="str">
        <f t="shared" si="123"/>
        <v>PH.IC.IT.090810.01</v>
      </c>
      <c r="Q1578" s="168" t="str">
        <f t="shared" si="124"/>
        <v>CL.IC.IT.090810.01</v>
      </c>
      <c r="AJ1578" s="167" t="s">
        <v>12773</v>
      </c>
      <c r="AK1578" s="167">
        <v>1477</v>
      </c>
    </row>
    <row r="1579" spans="1:37" s="167" customFormat="1" ht="15">
      <c r="A1579" s="167" t="s">
        <v>9344</v>
      </c>
      <c r="C1579" s="61" t="s">
        <v>11639</v>
      </c>
      <c r="E1579" s="61" t="s">
        <v>92</v>
      </c>
      <c r="F1579" s="167" t="s">
        <v>9384</v>
      </c>
      <c r="G1579" s="167" t="s">
        <v>11827</v>
      </c>
      <c r="H1579" s="62" t="s">
        <v>12099</v>
      </c>
      <c r="I1579" s="167" t="s">
        <v>11827</v>
      </c>
      <c r="J1579" s="63" t="str">
        <f t="shared" si="120"/>
        <v>IC.IT.090811</v>
      </c>
      <c r="K1579" s="61" t="s">
        <v>12175</v>
      </c>
      <c r="L1579" s="167" t="str">
        <f t="shared" si="121"/>
        <v>Necrotic</v>
      </c>
      <c r="M1579" s="168" t="str">
        <f t="shared" si="122"/>
        <v>PI.IC.IT.090811.01</v>
      </c>
      <c r="N1579" s="168"/>
      <c r="O1579" s="168" t="str">
        <f t="shared" si="123"/>
        <v>PH.IC.IT.090811.01</v>
      </c>
      <c r="Q1579" s="168" t="str">
        <f t="shared" si="124"/>
        <v>CL.IC.IT.090811.01</v>
      </c>
      <c r="AJ1579" s="167" t="s">
        <v>12773</v>
      </c>
      <c r="AK1579" s="167">
        <v>1477</v>
      </c>
    </row>
    <row r="1580" spans="1:37" s="167" customFormat="1" ht="15">
      <c r="A1580" s="167" t="s">
        <v>9344</v>
      </c>
      <c r="B1580" s="167" t="s">
        <v>9385</v>
      </c>
      <c r="C1580" s="61" t="s">
        <v>3188</v>
      </c>
      <c r="D1580" s="167" t="s">
        <v>9080</v>
      </c>
      <c r="E1580" s="62" t="s">
        <v>11848</v>
      </c>
      <c r="F1580" s="167" t="s">
        <v>9386</v>
      </c>
      <c r="G1580" s="167" t="s">
        <v>8767</v>
      </c>
      <c r="H1580" s="62" t="s">
        <v>11848</v>
      </c>
      <c r="I1580" s="167" t="s">
        <v>10518</v>
      </c>
      <c r="J1580" s="63" t="str">
        <f t="shared" si="120"/>
        <v>IC.IT.100101</v>
      </c>
      <c r="K1580" s="61" t="s">
        <v>12175</v>
      </c>
      <c r="L1580" s="167" t="str">
        <f t="shared" si="121"/>
        <v>Abdomen upper quadrant right</v>
      </c>
      <c r="M1580" s="168" t="str">
        <f t="shared" si="122"/>
        <v>PI.IC.IT.100101.01</v>
      </c>
      <c r="N1580" s="168"/>
      <c r="O1580" s="168" t="str">
        <f t="shared" si="123"/>
        <v>PH.IC.IT.100101.01</v>
      </c>
      <c r="Q1580" s="168" t="str">
        <f t="shared" si="124"/>
        <v>CL.IC.IT.100101.01</v>
      </c>
    </row>
    <row r="1581" spans="1:37" s="167" customFormat="1" ht="15">
      <c r="A1581" s="167" t="s">
        <v>9344</v>
      </c>
      <c r="C1581" s="61" t="s">
        <v>3188</v>
      </c>
      <c r="E1581" s="62" t="s">
        <v>11848</v>
      </c>
      <c r="F1581" s="167" t="s">
        <v>9386</v>
      </c>
      <c r="G1581" s="167" t="s">
        <v>8768</v>
      </c>
      <c r="H1581" s="62" t="s">
        <v>12030</v>
      </c>
      <c r="I1581" s="167" t="s">
        <v>10520</v>
      </c>
      <c r="J1581" s="63" t="str">
        <f t="shared" si="120"/>
        <v>IC.IT.100102</v>
      </c>
      <c r="K1581" s="61" t="s">
        <v>12175</v>
      </c>
      <c r="L1581" s="167" t="str">
        <f t="shared" si="121"/>
        <v>Abdomen lower quadrant right</v>
      </c>
      <c r="M1581" s="168" t="str">
        <f t="shared" si="122"/>
        <v>PI.IC.IT.100102.01</v>
      </c>
      <c r="N1581" s="168"/>
      <c r="O1581" s="168" t="str">
        <f t="shared" si="123"/>
        <v>PH.IC.IT.100102.01</v>
      </c>
      <c r="Q1581" s="168" t="str">
        <f t="shared" si="124"/>
        <v>CL.IC.IT.100102.01</v>
      </c>
    </row>
    <row r="1582" spans="1:37" s="167" customFormat="1" ht="15">
      <c r="A1582" s="167" t="s">
        <v>9344</v>
      </c>
      <c r="C1582" s="61" t="s">
        <v>3188</v>
      </c>
      <c r="E1582" s="62" t="s">
        <v>11848</v>
      </c>
      <c r="F1582" s="167" t="s">
        <v>9386</v>
      </c>
      <c r="G1582" s="167" t="s">
        <v>8769</v>
      </c>
      <c r="H1582" s="62" t="s">
        <v>12032</v>
      </c>
      <c r="I1582" s="167" t="s">
        <v>10522</v>
      </c>
      <c r="J1582" s="63" t="str">
        <f t="shared" si="120"/>
        <v>IC.IT.100103</v>
      </c>
      <c r="K1582" s="61" t="s">
        <v>12175</v>
      </c>
      <c r="L1582" s="167" t="str">
        <f t="shared" si="121"/>
        <v>Abdomen upper quadrant left</v>
      </c>
      <c r="M1582" s="168" t="str">
        <f t="shared" si="122"/>
        <v>PI.IC.IT.100103.01</v>
      </c>
      <c r="N1582" s="168"/>
      <c r="O1582" s="168" t="str">
        <f t="shared" si="123"/>
        <v>PH.IC.IT.100103.01</v>
      </c>
      <c r="Q1582" s="168" t="str">
        <f t="shared" si="124"/>
        <v>CL.IC.IT.100103.01</v>
      </c>
    </row>
    <row r="1583" spans="1:37" s="167" customFormat="1" ht="15">
      <c r="A1583" s="167" t="s">
        <v>9344</v>
      </c>
      <c r="C1583" s="61" t="s">
        <v>3188</v>
      </c>
      <c r="E1583" s="62" t="s">
        <v>11848</v>
      </c>
      <c r="F1583" s="167" t="s">
        <v>9386</v>
      </c>
      <c r="G1583" s="167" t="s">
        <v>8770</v>
      </c>
      <c r="H1583" s="62" t="s">
        <v>12028</v>
      </c>
      <c r="I1583" s="167" t="s">
        <v>10524</v>
      </c>
      <c r="J1583" s="63" t="str">
        <f t="shared" si="120"/>
        <v>IC.IT.100104</v>
      </c>
      <c r="K1583" s="61" t="s">
        <v>12175</v>
      </c>
      <c r="L1583" s="167" t="str">
        <f t="shared" si="121"/>
        <v>Abdomen lower quadrant left</v>
      </c>
      <c r="M1583" s="168" t="str">
        <f t="shared" si="122"/>
        <v>PI.IC.IT.100104.01</v>
      </c>
      <c r="N1583" s="168"/>
      <c r="O1583" s="168" t="str">
        <f t="shared" si="123"/>
        <v>PH.IC.IT.100104.01</v>
      </c>
      <c r="Q1583" s="168" t="str">
        <f t="shared" si="124"/>
        <v>CL.IC.IT.100104.01</v>
      </c>
    </row>
    <row r="1584" spans="1:37" s="167" customFormat="1" ht="15">
      <c r="A1584" s="167" t="s">
        <v>9344</v>
      </c>
      <c r="C1584" s="61" t="s">
        <v>3188</v>
      </c>
      <c r="E1584" s="62" t="s">
        <v>11848</v>
      </c>
      <c r="F1584" s="167" t="s">
        <v>9386</v>
      </c>
      <c r="G1584" s="167" t="s">
        <v>8771</v>
      </c>
      <c r="H1584" s="62" t="s">
        <v>12210</v>
      </c>
      <c r="I1584" s="167" t="s">
        <v>9397</v>
      </c>
      <c r="J1584" s="63" t="str">
        <f t="shared" si="120"/>
        <v>IC.IT.100105</v>
      </c>
      <c r="K1584" s="61" t="s">
        <v>12175</v>
      </c>
      <c r="L1584" s="167" t="str">
        <f t="shared" si="121"/>
        <v>Abdomen entire</v>
      </c>
      <c r="M1584" s="168" t="str">
        <f t="shared" si="122"/>
        <v>PI.IC.IT.100105.01</v>
      </c>
      <c r="N1584" s="168"/>
      <c r="O1584" s="168" t="str">
        <f t="shared" si="123"/>
        <v>PH.IC.IT.100105.01</v>
      </c>
      <c r="Q1584" s="168" t="str">
        <f t="shared" si="124"/>
        <v>CL.IC.IT.100105.01</v>
      </c>
    </row>
    <row r="1585" spans="1:17" s="167" customFormat="1" ht="15">
      <c r="A1585" s="167" t="s">
        <v>9344</v>
      </c>
      <c r="C1585" s="61" t="s">
        <v>3188</v>
      </c>
      <c r="E1585" s="62" t="s">
        <v>11848</v>
      </c>
      <c r="F1585" s="167" t="s">
        <v>9386</v>
      </c>
      <c r="G1585" s="167" t="s">
        <v>9398</v>
      </c>
      <c r="H1585" s="62" t="s">
        <v>12212</v>
      </c>
      <c r="I1585" s="167" t="s">
        <v>9269</v>
      </c>
      <c r="J1585" s="63" t="str">
        <f t="shared" si="120"/>
        <v>IC.IT.100106</v>
      </c>
      <c r="K1585" s="61" t="s">
        <v>12175</v>
      </c>
      <c r="L1585" s="167" t="str">
        <f t="shared" si="121"/>
        <v>Flank, right</v>
      </c>
      <c r="M1585" s="168" t="str">
        <f t="shared" si="122"/>
        <v>PI.IC.IT.100106.01</v>
      </c>
      <c r="N1585" s="168"/>
      <c r="O1585" s="168" t="str">
        <f t="shared" si="123"/>
        <v>PH.IC.IT.100106.01</v>
      </c>
      <c r="Q1585" s="168" t="str">
        <f t="shared" si="124"/>
        <v>CL.IC.IT.100106.01</v>
      </c>
    </row>
    <row r="1586" spans="1:17" s="167" customFormat="1" ht="15">
      <c r="A1586" s="167" t="s">
        <v>9344</v>
      </c>
      <c r="C1586" s="61" t="s">
        <v>3188</v>
      </c>
      <c r="E1586" s="62" t="s">
        <v>11848</v>
      </c>
      <c r="F1586" s="167" t="s">
        <v>9386</v>
      </c>
      <c r="G1586" s="167" t="s">
        <v>9558</v>
      </c>
      <c r="H1586" s="62" t="s">
        <v>12225</v>
      </c>
      <c r="I1586" s="167" t="s">
        <v>9559</v>
      </c>
      <c r="J1586" s="63" t="str">
        <f t="shared" si="120"/>
        <v>IC.IT.100107</v>
      </c>
      <c r="K1586" s="61" t="s">
        <v>12175</v>
      </c>
      <c r="L1586" s="167" t="str">
        <f t="shared" si="121"/>
        <v>Flank, left</v>
      </c>
      <c r="M1586" s="168" t="str">
        <f t="shared" si="122"/>
        <v>PI.IC.IT.100107.01</v>
      </c>
      <c r="N1586" s="168"/>
      <c r="O1586" s="168" t="str">
        <f t="shared" si="123"/>
        <v>PH.IC.IT.100107.01</v>
      </c>
      <c r="Q1586" s="168" t="str">
        <f t="shared" si="124"/>
        <v>CL.IC.IT.100107.01</v>
      </c>
    </row>
    <row r="1587" spans="1:17" s="167" customFormat="1" ht="15">
      <c r="A1587" s="167" t="s">
        <v>9344</v>
      </c>
      <c r="C1587" s="61" t="s">
        <v>3188</v>
      </c>
      <c r="D1587" s="167" t="s">
        <v>8551</v>
      </c>
      <c r="E1587" s="62" t="s">
        <v>12030</v>
      </c>
      <c r="F1587" s="167" t="s">
        <v>9517</v>
      </c>
      <c r="G1587" s="167" t="s">
        <v>9562</v>
      </c>
      <c r="H1587" s="62" t="s">
        <v>11848</v>
      </c>
      <c r="I1587" s="167" t="s">
        <v>9563</v>
      </c>
      <c r="J1587" s="63" t="str">
        <f t="shared" si="120"/>
        <v>IC.IT.100201</v>
      </c>
      <c r="K1587" s="61" t="s">
        <v>12175</v>
      </c>
      <c r="L1587" s="167" t="str">
        <f t="shared" si="121"/>
        <v>Axilla, right</v>
      </c>
      <c r="M1587" s="168" t="str">
        <f t="shared" si="122"/>
        <v>PI.IC.IT.100201.01</v>
      </c>
      <c r="N1587" s="168"/>
      <c r="O1587" s="168" t="str">
        <f t="shared" si="123"/>
        <v>PH.IC.IT.100201.01</v>
      </c>
      <c r="Q1587" s="168" t="str">
        <f t="shared" si="124"/>
        <v>CL.IC.IT.100201.01</v>
      </c>
    </row>
    <row r="1588" spans="1:17" s="167" customFormat="1" ht="15">
      <c r="A1588" s="167" t="s">
        <v>9344</v>
      </c>
      <c r="C1588" s="61" t="s">
        <v>3188</v>
      </c>
      <c r="E1588" s="62" t="s">
        <v>12030</v>
      </c>
      <c r="F1588" s="167" t="s">
        <v>9517</v>
      </c>
      <c r="G1588" s="167" t="s">
        <v>9564</v>
      </c>
      <c r="H1588" s="62" t="s">
        <v>12030</v>
      </c>
      <c r="I1588" s="167" t="s">
        <v>9565</v>
      </c>
      <c r="J1588" s="63" t="str">
        <f t="shared" si="120"/>
        <v>IC.IT.100202</v>
      </c>
      <c r="K1588" s="61" t="s">
        <v>12175</v>
      </c>
      <c r="L1588" s="167" t="str">
        <f t="shared" si="121"/>
        <v>Axilla, left</v>
      </c>
      <c r="M1588" s="168" t="str">
        <f t="shared" si="122"/>
        <v>PI.IC.IT.100202.01</v>
      </c>
      <c r="N1588" s="168"/>
      <c r="O1588" s="168" t="str">
        <f t="shared" si="123"/>
        <v>PH.IC.IT.100202.01</v>
      </c>
      <c r="Q1588" s="168" t="str">
        <f t="shared" si="124"/>
        <v>CL.IC.IT.100202.01</v>
      </c>
    </row>
    <row r="1589" spans="1:17" s="167" customFormat="1" ht="15">
      <c r="A1589" s="167" t="s">
        <v>9344</v>
      </c>
      <c r="C1589" s="61" t="s">
        <v>3188</v>
      </c>
      <c r="E1589" s="62" t="s">
        <v>12030</v>
      </c>
      <c r="F1589" s="167" t="s">
        <v>9517</v>
      </c>
      <c r="G1589" s="167" t="s">
        <v>9566</v>
      </c>
      <c r="H1589" s="62" t="s">
        <v>12032</v>
      </c>
      <c r="I1589" s="167" t="s">
        <v>9567</v>
      </c>
      <c r="J1589" s="63" t="str">
        <f t="shared" si="120"/>
        <v>IC.IT.100203</v>
      </c>
      <c r="K1589" s="61" t="s">
        <v>12175</v>
      </c>
      <c r="L1589" s="167" t="str">
        <f t="shared" si="121"/>
        <v>Arm upper, right</v>
      </c>
      <c r="M1589" s="168" t="str">
        <f t="shared" si="122"/>
        <v>PI.IC.IT.100203.01</v>
      </c>
      <c r="N1589" s="168"/>
      <c r="O1589" s="168" t="str">
        <f t="shared" si="123"/>
        <v>PH.IC.IT.100203.01</v>
      </c>
      <c r="Q1589" s="168" t="str">
        <f t="shared" si="124"/>
        <v>CL.IC.IT.100203.01</v>
      </c>
    </row>
    <row r="1590" spans="1:17" s="167" customFormat="1" ht="15">
      <c r="A1590" s="167" t="s">
        <v>9344</v>
      </c>
      <c r="C1590" s="61" t="s">
        <v>3188</v>
      </c>
      <c r="E1590" s="62" t="s">
        <v>12030</v>
      </c>
      <c r="F1590" s="167" t="s">
        <v>9517</v>
      </c>
      <c r="G1590" s="167" t="s">
        <v>9568</v>
      </c>
      <c r="H1590" s="62" t="s">
        <v>12028</v>
      </c>
      <c r="I1590" s="167" t="s">
        <v>9711</v>
      </c>
      <c r="J1590" s="63" t="str">
        <f t="shared" si="120"/>
        <v>IC.IT.100204</v>
      </c>
      <c r="K1590" s="61" t="s">
        <v>12175</v>
      </c>
      <c r="L1590" s="167" t="str">
        <f t="shared" si="121"/>
        <v>Arm upper, left</v>
      </c>
      <c r="M1590" s="168" t="str">
        <f t="shared" si="122"/>
        <v>PI.IC.IT.100204.01</v>
      </c>
      <c r="N1590" s="168"/>
      <c r="O1590" s="168" t="str">
        <f t="shared" si="123"/>
        <v>PH.IC.IT.100204.01</v>
      </c>
      <c r="Q1590" s="168" t="str">
        <f t="shared" si="124"/>
        <v>CL.IC.IT.100204.01</v>
      </c>
    </row>
    <row r="1591" spans="1:17" s="167" customFormat="1" ht="15">
      <c r="A1591" s="167" t="s">
        <v>9344</v>
      </c>
      <c r="C1591" s="61" t="s">
        <v>3188</v>
      </c>
      <c r="E1591" s="62" t="s">
        <v>12030</v>
      </c>
      <c r="F1591" s="167" t="s">
        <v>9517</v>
      </c>
      <c r="G1591" s="167" t="s">
        <v>9712</v>
      </c>
      <c r="H1591" s="62" t="s">
        <v>12210</v>
      </c>
      <c r="I1591" s="167" t="s">
        <v>9713</v>
      </c>
      <c r="J1591" s="63" t="str">
        <f t="shared" si="120"/>
        <v>IC.IT.100205</v>
      </c>
      <c r="K1591" s="61" t="s">
        <v>12175</v>
      </c>
      <c r="L1591" s="167" t="str">
        <f t="shared" si="121"/>
        <v>Elbow, right</v>
      </c>
      <c r="M1591" s="168" t="str">
        <f t="shared" si="122"/>
        <v>PI.IC.IT.100205.01</v>
      </c>
      <c r="N1591" s="168"/>
      <c r="O1591" s="168" t="str">
        <f t="shared" si="123"/>
        <v>PH.IC.IT.100205.01</v>
      </c>
      <c r="Q1591" s="168" t="str">
        <f t="shared" si="124"/>
        <v>CL.IC.IT.100205.01</v>
      </c>
    </row>
    <row r="1592" spans="1:17" s="167" customFormat="1" ht="15">
      <c r="A1592" s="167" t="s">
        <v>9344</v>
      </c>
      <c r="C1592" s="61" t="s">
        <v>3188</v>
      </c>
      <c r="E1592" s="62" t="s">
        <v>12030</v>
      </c>
      <c r="F1592" s="167" t="s">
        <v>9517</v>
      </c>
      <c r="G1592" s="167" t="s">
        <v>9714</v>
      </c>
      <c r="H1592" s="62" t="s">
        <v>12212</v>
      </c>
      <c r="I1592" s="167" t="s">
        <v>9715</v>
      </c>
      <c r="J1592" s="63" t="str">
        <f t="shared" si="120"/>
        <v>IC.IT.100206</v>
      </c>
      <c r="K1592" s="61" t="s">
        <v>12175</v>
      </c>
      <c r="L1592" s="167" t="str">
        <f t="shared" si="121"/>
        <v>Elbow, left</v>
      </c>
      <c r="M1592" s="168" t="str">
        <f t="shared" si="122"/>
        <v>PI.IC.IT.100206.01</v>
      </c>
      <c r="N1592" s="168"/>
      <c r="O1592" s="168" t="str">
        <f t="shared" si="123"/>
        <v>PH.IC.IT.100206.01</v>
      </c>
      <c r="Q1592" s="168" t="str">
        <f t="shared" si="124"/>
        <v>CL.IC.IT.100206.01</v>
      </c>
    </row>
    <row r="1593" spans="1:17" s="167" customFormat="1" ht="15">
      <c r="A1593" s="167" t="s">
        <v>9344</v>
      </c>
      <c r="C1593" s="61" t="s">
        <v>3188</v>
      </c>
      <c r="E1593" s="62" t="s">
        <v>12030</v>
      </c>
      <c r="F1593" s="167" t="s">
        <v>9517</v>
      </c>
      <c r="G1593" s="167" t="s">
        <v>9716</v>
      </c>
      <c r="H1593" s="62" t="s">
        <v>12225</v>
      </c>
      <c r="I1593" s="167" t="s">
        <v>9717</v>
      </c>
      <c r="J1593" s="63" t="str">
        <f t="shared" si="120"/>
        <v>IC.IT.100207</v>
      </c>
      <c r="K1593" s="61" t="s">
        <v>12175</v>
      </c>
      <c r="L1593" s="167" t="str">
        <f t="shared" si="121"/>
        <v>Forearm, right</v>
      </c>
      <c r="M1593" s="168" t="str">
        <f t="shared" si="122"/>
        <v>PI.IC.IT.100207.01</v>
      </c>
      <c r="N1593" s="168"/>
      <c r="O1593" s="168" t="str">
        <f t="shared" si="123"/>
        <v>PH.IC.IT.100207.01</v>
      </c>
      <c r="Q1593" s="168" t="str">
        <f t="shared" si="124"/>
        <v>CL.IC.IT.100207.01</v>
      </c>
    </row>
    <row r="1594" spans="1:17" s="167" customFormat="1" ht="15">
      <c r="A1594" s="167" t="s">
        <v>9344</v>
      </c>
      <c r="C1594" s="61" t="s">
        <v>3188</v>
      </c>
      <c r="E1594" s="62" t="s">
        <v>12030</v>
      </c>
      <c r="F1594" s="167" t="s">
        <v>9517</v>
      </c>
      <c r="G1594" s="167" t="s">
        <v>9718</v>
      </c>
      <c r="H1594" s="62" t="s">
        <v>11638</v>
      </c>
      <c r="I1594" s="167" t="s">
        <v>9719</v>
      </c>
      <c r="J1594" s="63" t="str">
        <f t="shared" si="120"/>
        <v>IC.IT.100208</v>
      </c>
      <c r="K1594" s="61" t="s">
        <v>12175</v>
      </c>
      <c r="L1594" s="167" t="str">
        <f t="shared" si="121"/>
        <v>Forearm, left</v>
      </c>
      <c r="M1594" s="168" t="str">
        <f t="shared" si="122"/>
        <v>PI.IC.IT.100208.01</v>
      </c>
      <c r="N1594" s="168"/>
      <c r="O1594" s="168" t="str">
        <f t="shared" si="123"/>
        <v>PH.IC.IT.100208.01</v>
      </c>
      <c r="Q1594" s="168" t="str">
        <f t="shared" si="124"/>
        <v>CL.IC.IT.100208.01</v>
      </c>
    </row>
    <row r="1595" spans="1:17" s="167" customFormat="1" ht="15">
      <c r="A1595" s="167" t="s">
        <v>9344</v>
      </c>
      <c r="C1595" s="61" t="s">
        <v>3188</v>
      </c>
      <c r="E1595" s="62" t="s">
        <v>12030</v>
      </c>
      <c r="F1595" s="167" t="s">
        <v>9517</v>
      </c>
      <c r="G1595" s="167" t="s">
        <v>9720</v>
      </c>
      <c r="H1595" s="62" t="s">
        <v>11639</v>
      </c>
      <c r="I1595" s="167" t="s">
        <v>9721</v>
      </c>
      <c r="J1595" s="63" t="str">
        <f t="shared" si="120"/>
        <v>IC.IT.100209</v>
      </c>
      <c r="K1595" s="61" t="s">
        <v>12175</v>
      </c>
      <c r="L1595" s="167" t="str">
        <f t="shared" si="121"/>
        <v>Wrist, right</v>
      </c>
      <c r="M1595" s="168" t="str">
        <f t="shared" si="122"/>
        <v>PI.IC.IT.100209.01</v>
      </c>
      <c r="N1595" s="168"/>
      <c r="O1595" s="168" t="str">
        <f t="shared" si="123"/>
        <v>PH.IC.IT.100209.01</v>
      </c>
      <c r="Q1595" s="168" t="str">
        <f t="shared" si="124"/>
        <v>CL.IC.IT.100209.01</v>
      </c>
    </row>
    <row r="1596" spans="1:17" s="167" customFormat="1" ht="15">
      <c r="A1596" s="167" t="s">
        <v>9344</v>
      </c>
      <c r="C1596" s="61" t="s">
        <v>3188</v>
      </c>
      <c r="E1596" s="62" t="s">
        <v>12030</v>
      </c>
      <c r="F1596" s="167" t="s">
        <v>9517</v>
      </c>
      <c r="G1596" s="167" t="s">
        <v>9722</v>
      </c>
      <c r="H1596" s="62" t="s">
        <v>11829</v>
      </c>
      <c r="I1596" s="167" t="s">
        <v>9569</v>
      </c>
      <c r="J1596" s="63" t="str">
        <f t="shared" si="120"/>
        <v>IC.IT.100210</v>
      </c>
      <c r="K1596" s="61" t="s">
        <v>12175</v>
      </c>
      <c r="L1596" s="167" t="str">
        <f t="shared" si="121"/>
        <v>Wrist, left</v>
      </c>
      <c r="M1596" s="168" t="str">
        <f t="shared" si="122"/>
        <v>PI.IC.IT.100210.01</v>
      </c>
      <c r="N1596" s="168"/>
      <c r="O1596" s="168" t="str">
        <f t="shared" si="123"/>
        <v>PH.IC.IT.100210.01</v>
      </c>
      <c r="Q1596" s="168" t="str">
        <f t="shared" si="124"/>
        <v>CL.IC.IT.100210.01</v>
      </c>
    </row>
    <row r="1597" spans="1:17" s="167" customFormat="1" ht="15">
      <c r="A1597" s="167" t="s">
        <v>9344</v>
      </c>
      <c r="C1597" s="61" t="s">
        <v>3188</v>
      </c>
      <c r="E1597" s="62" t="s">
        <v>12030</v>
      </c>
      <c r="F1597" s="167" t="s">
        <v>9517</v>
      </c>
      <c r="G1597" s="167" t="s">
        <v>9437</v>
      </c>
      <c r="H1597" s="62" t="s">
        <v>12099</v>
      </c>
      <c r="I1597" s="167" t="s">
        <v>9438</v>
      </c>
      <c r="J1597" s="63" t="str">
        <f t="shared" si="120"/>
        <v>IC.IT.100211</v>
      </c>
      <c r="K1597" s="61" t="s">
        <v>12175</v>
      </c>
      <c r="L1597" s="167" t="str">
        <f t="shared" si="121"/>
        <v>Hand, right</v>
      </c>
      <c r="M1597" s="168" t="str">
        <f t="shared" si="122"/>
        <v>PI.IC.IT.100211.01</v>
      </c>
      <c r="N1597" s="168"/>
      <c r="O1597" s="168" t="str">
        <f t="shared" si="123"/>
        <v>PH.IC.IT.100211.01</v>
      </c>
      <c r="Q1597" s="168" t="str">
        <f t="shared" si="124"/>
        <v>CL.IC.IT.100211.01</v>
      </c>
    </row>
    <row r="1598" spans="1:17" s="167" customFormat="1" ht="15">
      <c r="A1598" s="167" t="s">
        <v>9344</v>
      </c>
      <c r="C1598" s="61" t="s">
        <v>3188</v>
      </c>
      <c r="E1598" s="62" t="s">
        <v>12030</v>
      </c>
      <c r="F1598" s="167" t="s">
        <v>9517</v>
      </c>
      <c r="G1598" s="167" t="s">
        <v>9444</v>
      </c>
      <c r="H1598" s="62" t="s">
        <v>12100</v>
      </c>
      <c r="I1598" s="167" t="s">
        <v>9445</v>
      </c>
      <c r="J1598" s="63" t="str">
        <f t="shared" si="120"/>
        <v>IC.IT.100212</v>
      </c>
      <c r="K1598" s="61" t="s">
        <v>12175</v>
      </c>
      <c r="L1598" s="167" t="str">
        <f t="shared" si="121"/>
        <v>Hand, left</v>
      </c>
      <c r="M1598" s="168" t="str">
        <f t="shared" si="122"/>
        <v>PI.IC.IT.100212.01</v>
      </c>
      <c r="N1598" s="168"/>
      <c r="O1598" s="168" t="str">
        <f t="shared" si="123"/>
        <v>PH.IC.IT.100212.01</v>
      </c>
      <c r="Q1598" s="168" t="str">
        <f t="shared" si="124"/>
        <v>CL.IC.IT.100212.01</v>
      </c>
    </row>
    <row r="1599" spans="1:17" s="167" customFormat="1" ht="15">
      <c r="A1599" s="167" t="s">
        <v>9344</v>
      </c>
      <c r="C1599" s="61" t="s">
        <v>3188</v>
      </c>
      <c r="E1599" s="62" t="s">
        <v>12030</v>
      </c>
      <c r="F1599" s="167" t="s">
        <v>9517</v>
      </c>
      <c r="G1599" s="167" t="s">
        <v>9574</v>
      </c>
      <c r="H1599" s="62" t="s">
        <v>12101</v>
      </c>
      <c r="I1599" s="167" t="s">
        <v>9575</v>
      </c>
      <c r="J1599" s="63" t="str">
        <f t="shared" si="120"/>
        <v>IC.IT.100213</v>
      </c>
      <c r="K1599" s="61" t="s">
        <v>12175</v>
      </c>
      <c r="L1599" s="167" t="str">
        <f t="shared" si="121"/>
        <v>Finger(s), right: specify</v>
      </c>
      <c r="M1599" s="168" t="str">
        <f t="shared" si="122"/>
        <v>PI.IC.IT.100213.01</v>
      </c>
      <c r="N1599" s="168"/>
      <c r="O1599" s="168" t="str">
        <f t="shared" si="123"/>
        <v>PH.IC.IT.100213.01</v>
      </c>
      <c r="Q1599" s="168" t="str">
        <f t="shared" si="124"/>
        <v>CL.IC.IT.100213.01</v>
      </c>
    </row>
    <row r="1600" spans="1:17" s="167" customFormat="1" ht="15">
      <c r="A1600" s="167" t="s">
        <v>9344</v>
      </c>
      <c r="C1600" s="61" t="s">
        <v>3188</v>
      </c>
      <c r="E1600" s="62" t="s">
        <v>12030</v>
      </c>
      <c r="F1600" s="167" t="s">
        <v>9517</v>
      </c>
      <c r="G1600" s="167" t="s">
        <v>9576</v>
      </c>
      <c r="H1600" s="62" t="s">
        <v>12102</v>
      </c>
      <c r="I1600" s="167" t="s">
        <v>9577</v>
      </c>
      <c r="J1600" s="63" t="str">
        <f t="shared" si="120"/>
        <v>IC.IT.100214</v>
      </c>
      <c r="K1600" s="61" t="s">
        <v>12175</v>
      </c>
      <c r="L1600" s="167" t="str">
        <f t="shared" si="121"/>
        <v>Finger(s), left:  specify</v>
      </c>
      <c r="M1600" s="168" t="str">
        <f t="shared" si="122"/>
        <v>PI.IC.IT.100214.01</v>
      </c>
      <c r="N1600" s="168"/>
      <c r="O1600" s="168" t="str">
        <f t="shared" si="123"/>
        <v>PH.IC.IT.100214.01</v>
      </c>
      <c r="Q1600" s="168" t="str">
        <f t="shared" si="124"/>
        <v>CL.IC.IT.100214.01</v>
      </c>
    </row>
    <row r="1601" spans="1:27" s="167" customFormat="1" ht="15">
      <c r="A1601" s="167" t="s">
        <v>9344</v>
      </c>
      <c r="C1601" s="61" t="s">
        <v>3188</v>
      </c>
      <c r="E1601" s="62" t="s">
        <v>12030</v>
      </c>
      <c r="F1601" s="167" t="s">
        <v>9517</v>
      </c>
      <c r="G1601" s="167" t="s">
        <v>9578</v>
      </c>
      <c r="H1601" s="62" t="s">
        <v>11559</v>
      </c>
      <c r="I1601" s="167" t="s">
        <v>9579</v>
      </c>
      <c r="J1601" s="63" t="str">
        <f t="shared" si="120"/>
        <v>IC.IT.100215</v>
      </c>
      <c r="K1601" s="61" t="s">
        <v>12175</v>
      </c>
      <c r="L1601" s="167" t="str">
        <f t="shared" si="121"/>
        <v>Thigh, right</v>
      </c>
      <c r="M1601" s="168" t="str">
        <f t="shared" si="122"/>
        <v>PI.IC.IT.100215.01</v>
      </c>
      <c r="N1601" s="168"/>
      <c r="O1601" s="168" t="str">
        <f t="shared" si="123"/>
        <v>PH.IC.IT.100215.01</v>
      </c>
      <c r="Q1601" s="168" t="str">
        <f t="shared" si="124"/>
        <v>CL.IC.IT.100215.01</v>
      </c>
    </row>
    <row r="1602" spans="1:27" s="167" customFormat="1" ht="15">
      <c r="A1602" s="167" t="s">
        <v>9344</v>
      </c>
      <c r="C1602" s="61" t="s">
        <v>3188</v>
      </c>
      <c r="E1602" s="62" t="s">
        <v>12030</v>
      </c>
      <c r="F1602" s="167" t="s">
        <v>9517</v>
      </c>
      <c r="G1602" s="167" t="s">
        <v>9580</v>
      </c>
      <c r="H1602" s="62" t="s">
        <v>11560</v>
      </c>
      <c r="I1602" s="167" t="s">
        <v>9581</v>
      </c>
      <c r="J1602" s="63" t="str">
        <f t="shared" ref="J1602:J1665" si="125">CONCATENATE("IC.IT.",C1602,E1602,H1602)</f>
        <v>IC.IT.100216</v>
      </c>
      <c r="K1602" s="61" t="s">
        <v>12175</v>
      </c>
      <c r="L1602" s="167" t="str">
        <f t="shared" ref="L1602:L1665" si="126">G1602</f>
        <v>Thigh, left</v>
      </c>
      <c r="M1602" s="168" t="str">
        <f t="shared" ref="M1602:M1665" si="127">CONCATENATE("PI.",J1602,".",K1602)</f>
        <v>PI.IC.IT.100216.01</v>
      </c>
      <c r="N1602" s="168"/>
      <c r="O1602" s="168" t="str">
        <f t="shared" ref="O1602:O1665" si="128">CONCATENATE("PH.",J1602,".",K1602)</f>
        <v>PH.IC.IT.100216.01</v>
      </c>
      <c r="Q1602" s="168" t="str">
        <f t="shared" ref="Q1602:Q1665" si="129">CONCATENATE("CL.",J1602,".",K1602)</f>
        <v>CL.IC.IT.100216.01</v>
      </c>
    </row>
    <row r="1603" spans="1:27" s="167" customFormat="1" ht="15">
      <c r="A1603" s="167" t="s">
        <v>9344</v>
      </c>
      <c r="C1603" s="61" t="s">
        <v>3188</v>
      </c>
      <c r="E1603" s="62" t="s">
        <v>12030</v>
      </c>
      <c r="F1603" s="167" t="s">
        <v>9517</v>
      </c>
      <c r="G1603" s="167" t="s">
        <v>9730</v>
      </c>
      <c r="H1603" s="62" t="s">
        <v>11561</v>
      </c>
      <c r="I1603" s="167" t="s">
        <v>9731</v>
      </c>
      <c r="J1603" s="63" t="str">
        <f t="shared" si="125"/>
        <v>IC.IT.100217</v>
      </c>
      <c r="K1603" s="61" t="s">
        <v>12175</v>
      </c>
      <c r="L1603" s="167" t="str">
        <f t="shared" si="126"/>
        <v>Knee, right</v>
      </c>
      <c r="M1603" s="168" t="str">
        <f t="shared" si="127"/>
        <v>PI.IC.IT.100217.01</v>
      </c>
      <c r="N1603" s="168"/>
      <c r="O1603" s="168" t="str">
        <f t="shared" si="128"/>
        <v>PH.IC.IT.100217.01</v>
      </c>
      <c r="Q1603" s="168" t="str">
        <f t="shared" si="129"/>
        <v>CL.IC.IT.100217.01</v>
      </c>
    </row>
    <row r="1604" spans="1:27" s="167" customFormat="1" ht="15">
      <c r="A1604" s="167" t="s">
        <v>9344</v>
      </c>
      <c r="C1604" s="61" t="s">
        <v>3188</v>
      </c>
      <c r="E1604" s="62" t="s">
        <v>12030</v>
      </c>
      <c r="F1604" s="167" t="s">
        <v>9517</v>
      </c>
      <c r="G1604" s="167" t="s">
        <v>9732</v>
      </c>
      <c r="H1604" s="62" t="s">
        <v>12060</v>
      </c>
      <c r="I1604" s="167" t="s">
        <v>9733</v>
      </c>
      <c r="J1604" s="63" t="str">
        <f t="shared" si="125"/>
        <v>IC.IT.100218</v>
      </c>
      <c r="K1604" s="61" t="s">
        <v>12175</v>
      </c>
      <c r="L1604" s="167" t="str">
        <f t="shared" si="126"/>
        <v>Knee, left</v>
      </c>
      <c r="M1604" s="168" t="str">
        <f t="shared" si="127"/>
        <v>PI.IC.IT.100218.01</v>
      </c>
      <c r="N1604" s="168"/>
      <c r="O1604" s="168" t="str">
        <f t="shared" si="128"/>
        <v>PH.IC.IT.100218.01</v>
      </c>
      <c r="Q1604" s="168" t="str">
        <f t="shared" si="129"/>
        <v>CL.IC.IT.100218.01</v>
      </c>
    </row>
    <row r="1605" spans="1:27" s="167" customFormat="1" ht="15">
      <c r="A1605" s="167" t="s">
        <v>9344</v>
      </c>
      <c r="C1605" s="61" t="s">
        <v>3188</v>
      </c>
      <c r="E1605" s="62" t="s">
        <v>12030</v>
      </c>
      <c r="F1605" s="167" t="s">
        <v>9517</v>
      </c>
      <c r="G1605" s="167" t="s">
        <v>9734</v>
      </c>
      <c r="H1605" s="62" t="s">
        <v>11913</v>
      </c>
      <c r="I1605" s="167" t="s">
        <v>9735</v>
      </c>
      <c r="J1605" s="63" t="str">
        <f t="shared" si="125"/>
        <v>IC.IT.100219</v>
      </c>
      <c r="K1605" s="61" t="s">
        <v>12175</v>
      </c>
      <c r="L1605" s="167" t="str">
        <f t="shared" si="126"/>
        <v>Calf, right</v>
      </c>
      <c r="M1605" s="168" t="str">
        <f t="shared" si="127"/>
        <v>PI.IC.IT.100219.01</v>
      </c>
      <c r="N1605" s="168"/>
      <c r="O1605" s="168" t="str">
        <f t="shared" si="128"/>
        <v>PH.IC.IT.100219.01</v>
      </c>
      <c r="Q1605" s="168" t="str">
        <f t="shared" si="129"/>
        <v>CL.IC.IT.100219.01</v>
      </c>
    </row>
    <row r="1606" spans="1:27" s="167" customFormat="1" ht="15">
      <c r="A1606" s="167" t="s">
        <v>9344</v>
      </c>
      <c r="C1606" s="61" t="s">
        <v>3188</v>
      </c>
      <c r="E1606" s="62" t="s">
        <v>12030</v>
      </c>
      <c r="F1606" s="167" t="s">
        <v>9517</v>
      </c>
      <c r="G1606" s="167" t="s">
        <v>9736</v>
      </c>
      <c r="H1606" s="62" t="s">
        <v>11906</v>
      </c>
      <c r="I1606" s="167" t="s">
        <v>9737</v>
      </c>
      <c r="J1606" s="63" t="str">
        <f t="shared" si="125"/>
        <v>IC.IT.100220</v>
      </c>
      <c r="K1606" s="61" t="s">
        <v>12175</v>
      </c>
      <c r="L1606" s="167" t="str">
        <f t="shared" si="126"/>
        <v>Calf, left</v>
      </c>
      <c r="M1606" s="168" t="str">
        <f t="shared" si="127"/>
        <v>PI.IC.IT.100220.01</v>
      </c>
      <c r="N1606" s="168"/>
      <c r="O1606" s="168" t="str">
        <f t="shared" si="128"/>
        <v>PH.IC.IT.100220.01</v>
      </c>
      <c r="Q1606" s="168" t="str">
        <f t="shared" si="129"/>
        <v>CL.IC.IT.100220.01</v>
      </c>
    </row>
    <row r="1607" spans="1:27" s="167" customFormat="1" ht="15">
      <c r="A1607" s="167" t="s">
        <v>9344</v>
      </c>
      <c r="C1607" s="61" t="s">
        <v>3188</v>
      </c>
      <c r="E1607" s="62" t="s">
        <v>12030</v>
      </c>
      <c r="F1607" s="167" t="s">
        <v>9517</v>
      </c>
      <c r="G1607" s="167" t="s">
        <v>9878</v>
      </c>
      <c r="H1607" s="62" t="s">
        <v>10704</v>
      </c>
      <c r="I1607" s="167" t="s">
        <v>9879</v>
      </c>
      <c r="J1607" s="63" t="str">
        <f t="shared" si="125"/>
        <v>IC.IT.100221</v>
      </c>
      <c r="K1607" s="61" t="s">
        <v>12175</v>
      </c>
      <c r="L1607" s="167" t="str">
        <f t="shared" si="126"/>
        <v>Ankle, right</v>
      </c>
      <c r="M1607" s="168" t="str">
        <f t="shared" si="127"/>
        <v>PI.IC.IT.100221.01</v>
      </c>
      <c r="N1607" s="168"/>
      <c r="O1607" s="168" t="str">
        <f t="shared" si="128"/>
        <v>PH.IC.IT.100221.01</v>
      </c>
      <c r="Q1607" s="168" t="str">
        <f t="shared" si="129"/>
        <v>CL.IC.IT.100221.01</v>
      </c>
    </row>
    <row r="1608" spans="1:27" s="167" customFormat="1" ht="15">
      <c r="A1608" s="167" t="s">
        <v>9344</v>
      </c>
      <c r="C1608" s="61" t="s">
        <v>3188</v>
      </c>
      <c r="E1608" s="62" t="s">
        <v>12030</v>
      </c>
      <c r="F1608" s="167" t="s">
        <v>9517</v>
      </c>
      <c r="G1608" s="167" t="s">
        <v>9880</v>
      </c>
      <c r="H1608" s="62" t="s">
        <v>10705</v>
      </c>
      <c r="I1608" s="167" t="s">
        <v>9588</v>
      </c>
      <c r="J1608" s="63" t="str">
        <f t="shared" si="125"/>
        <v>IC.IT.100222</v>
      </c>
      <c r="K1608" s="61" t="s">
        <v>12175</v>
      </c>
      <c r="L1608" s="167" t="str">
        <f t="shared" si="126"/>
        <v>Ankle, left</v>
      </c>
      <c r="M1608" s="168" t="str">
        <f t="shared" si="127"/>
        <v>PI.IC.IT.100222.01</v>
      </c>
      <c r="N1608" s="168"/>
      <c r="O1608" s="168" t="str">
        <f t="shared" si="128"/>
        <v>PH.IC.IT.100222.01</v>
      </c>
      <c r="Q1608" s="168" t="str">
        <f t="shared" si="129"/>
        <v>CL.IC.IT.100222.01</v>
      </c>
    </row>
    <row r="1609" spans="1:27" s="167" customFormat="1" ht="15">
      <c r="A1609" s="167" t="s">
        <v>9344</v>
      </c>
      <c r="C1609" s="61" t="s">
        <v>3188</v>
      </c>
      <c r="E1609" s="62" t="s">
        <v>12030</v>
      </c>
      <c r="F1609" s="167" t="s">
        <v>9517</v>
      </c>
      <c r="G1609" s="167" t="s">
        <v>9033</v>
      </c>
      <c r="H1609" s="62" t="s">
        <v>10706</v>
      </c>
      <c r="I1609" s="167" t="s">
        <v>9034</v>
      </c>
      <c r="J1609" s="63" t="str">
        <f t="shared" si="125"/>
        <v>IC.IT.100223</v>
      </c>
      <c r="K1609" s="61" t="s">
        <v>12175</v>
      </c>
      <c r="L1609" s="167" t="str">
        <f t="shared" si="126"/>
        <v>Heel, right</v>
      </c>
      <c r="M1609" s="168" t="str">
        <f t="shared" si="127"/>
        <v>PI.IC.IT.100223.01</v>
      </c>
      <c r="N1609" s="168"/>
      <c r="O1609" s="168" t="str">
        <f t="shared" si="128"/>
        <v>PH.IC.IT.100223.01</v>
      </c>
      <c r="Q1609" s="168" t="str">
        <f t="shared" si="129"/>
        <v>CL.IC.IT.100223.01</v>
      </c>
    </row>
    <row r="1610" spans="1:27" s="167" customFormat="1" ht="15">
      <c r="A1610" s="167" t="s">
        <v>9344</v>
      </c>
      <c r="C1610" s="61" t="s">
        <v>3188</v>
      </c>
      <c r="E1610" s="62" t="s">
        <v>12030</v>
      </c>
      <c r="F1610" s="167" t="s">
        <v>9517</v>
      </c>
      <c r="G1610" s="167" t="s">
        <v>9035</v>
      </c>
      <c r="H1610" s="62" t="s">
        <v>10707</v>
      </c>
      <c r="I1610" s="167" t="s">
        <v>9036</v>
      </c>
      <c r="J1610" s="63" t="str">
        <f t="shared" si="125"/>
        <v>IC.IT.100224</v>
      </c>
      <c r="K1610" s="61" t="s">
        <v>12175</v>
      </c>
      <c r="L1610" s="167" t="str">
        <f t="shared" si="126"/>
        <v>Heel, left</v>
      </c>
      <c r="M1610" s="168" t="str">
        <f t="shared" si="127"/>
        <v>PI.IC.IT.100224.01</v>
      </c>
      <c r="N1610" s="168"/>
      <c r="O1610" s="168" t="str">
        <f t="shared" si="128"/>
        <v>PH.IC.IT.100224.01</v>
      </c>
      <c r="Q1610" s="168" t="str">
        <f t="shared" si="129"/>
        <v>CL.IC.IT.100224.01</v>
      </c>
    </row>
    <row r="1611" spans="1:27" s="167" customFormat="1" ht="15">
      <c r="A1611" s="167" t="s">
        <v>9344</v>
      </c>
      <c r="C1611" s="61" t="s">
        <v>3188</v>
      </c>
      <c r="E1611" s="62" t="s">
        <v>12030</v>
      </c>
      <c r="F1611" s="167" t="s">
        <v>9517</v>
      </c>
      <c r="G1611" s="167" t="s">
        <v>9171</v>
      </c>
      <c r="H1611" s="62" t="s">
        <v>10708</v>
      </c>
      <c r="I1611" s="167" t="s">
        <v>9305</v>
      </c>
      <c r="J1611" s="63" t="str">
        <f t="shared" si="125"/>
        <v>IC.IT.100225</v>
      </c>
      <c r="K1611" s="61" t="s">
        <v>12175</v>
      </c>
      <c r="L1611" s="167" t="str">
        <f t="shared" si="126"/>
        <v>Foot, right</v>
      </c>
      <c r="M1611" s="168" t="str">
        <f t="shared" si="127"/>
        <v>PI.IC.IT.100225.01</v>
      </c>
      <c r="N1611" s="168"/>
      <c r="O1611" s="168" t="str">
        <f t="shared" si="128"/>
        <v>PH.IC.IT.100225.01</v>
      </c>
      <c r="Q1611" s="168" t="str">
        <f t="shared" si="129"/>
        <v>CL.IC.IT.100225.01</v>
      </c>
    </row>
    <row r="1612" spans="1:27" s="167" customFormat="1" ht="15">
      <c r="A1612" s="167" t="s">
        <v>9344</v>
      </c>
      <c r="C1612" s="61" t="s">
        <v>3188</v>
      </c>
      <c r="E1612" s="62" t="s">
        <v>12030</v>
      </c>
      <c r="F1612" s="167" t="s">
        <v>9517</v>
      </c>
      <c r="G1612" s="167" t="s">
        <v>9306</v>
      </c>
      <c r="H1612" s="62" t="s">
        <v>10709</v>
      </c>
      <c r="I1612" s="167" t="s">
        <v>9307</v>
      </c>
      <c r="J1612" s="63" t="str">
        <f t="shared" si="125"/>
        <v>IC.IT.100226</v>
      </c>
      <c r="K1612" s="61" t="s">
        <v>12175</v>
      </c>
      <c r="L1612" s="167" t="str">
        <f t="shared" si="126"/>
        <v>Foot, left</v>
      </c>
      <c r="M1612" s="168" t="str">
        <f t="shared" si="127"/>
        <v>PI.IC.IT.100226.01</v>
      </c>
      <c r="N1612" s="168"/>
      <c r="O1612" s="168" t="str">
        <f t="shared" si="128"/>
        <v>PH.IC.IT.100226.01</v>
      </c>
      <c r="Q1612" s="168" t="str">
        <f t="shared" si="129"/>
        <v>CL.IC.IT.100226.01</v>
      </c>
    </row>
    <row r="1613" spans="1:27" s="167" customFormat="1" ht="15">
      <c r="A1613" s="167" t="s">
        <v>9344</v>
      </c>
      <c r="C1613" s="61" t="s">
        <v>3188</v>
      </c>
      <c r="E1613" s="62" t="s">
        <v>12030</v>
      </c>
      <c r="F1613" s="167" t="s">
        <v>9517</v>
      </c>
      <c r="G1613" s="167" t="s">
        <v>9419</v>
      </c>
      <c r="H1613" s="62" t="s">
        <v>9143</v>
      </c>
      <c r="I1613" s="167" t="s">
        <v>9420</v>
      </c>
      <c r="J1613" s="63" t="str">
        <f t="shared" si="125"/>
        <v>IC.IT.100227</v>
      </c>
      <c r="K1613" s="61" t="s">
        <v>12175</v>
      </c>
      <c r="L1613" s="167" t="str">
        <f t="shared" si="126"/>
        <v>Toe(s), right: specify</v>
      </c>
      <c r="M1613" s="168" t="str">
        <f t="shared" si="127"/>
        <v>PI.IC.IT.100227.01</v>
      </c>
      <c r="N1613" s="168"/>
      <c r="O1613" s="168" t="str">
        <f t="shared" si="128"/>
        <v>PH.IC.IT.100227.01</v>
      </c>
      <c r="Q1613" s="168" t="str">
        <f t="shared" si="129"/>
        <v>CL.IC.IT.100227.01</v>
      </c>
    </row>
    <row r="1614" spans="1:27" s="167" customFormat="1" ht="15">
      <c r="A1614" s="167" t="s">
        <v>9344</v>
      </c>
      <c r="C1614" s="61" t="s">
        <v>3188</v>
      </c>
      <c r="E1614" s="62" t="s">
        <v>12030</v>
      </c>
      <c r="F1614" s="167" t="s">
        <v>9517</v>
      </c>
      <c r="G1614" s="167" t="s">
        <v>9421</v>
      </c>
      <c r="H1614" s="62" t="s">
        <v>9144</v>
      </c>
      <c r="I1614" s="167" t="s">
        <v>9422</v>
      </c>
      <c r="J1614" s="63" t="str">
        <f t="shared" si="125"/>
        <v>IC.IT.100228</v>
      </c>
      <c r="K1614" s="61" t="s">
        <v>12175</v>
      </c>
      <c r="L1614" s="167" t="str">
        <f t="shared" si="126"/>
        <v>Toe(s), left:  specify</v>
      </c>
      <c r="M1614" s="168" t="str">
        <f t="shared" si="127"/>
        <v>PI.IC.IT.100228.01</v>
      </c>
      <c r="N1614" s="168"/>
      <c r="O1614" s="168" t="str">
        <f t="shared" si="128"/>
        <v>PH.IC.IT.100228.01</v>
      </c>
      <c r="Q1614" s="168" t="str">
        <f t="shared" si="129"/>
        <v>CL.IC.IT.100228.01</v>
      </c>
    </row>
    <row r="1615" spans="1:27" s="167" customFormat="1" ht="15">
      <c r="A1615" s="167" t="s">
        <v>9344</v>
      </c>
      <c r="C1615" s="61" t="s">
        <v>447</v>
      </c>
      <c r="E1615" s="61" t="s">
        <v>115</v>
      </c>
      <c r="F1615" s="167" t="s">
        <v>9517</v>
      </c>
      <c r="G1615" s="167" t="s">
        <v>443</v>
      </c>
      <c r="H1615" s="61" t="s">
        <v>636</v>
      </c>
      <c r="J1615" s="63" t="str">
        <f t="shared" si="125"/>
        <v>IC.IT.100229</v>
      </c>
      <c r="K1615" s="61" t="s">
        <v>13277</v>
      </c>
      <c r="L1615" s="167" t="str">
        <f t="shared" si="126"/>
        <v>Shin, right</v>
      </c>
      <c r="M1615" s="168" t="str">
        <f t="shared" si="127"/>
        <v>PI.IC.IT.100229.01</v>
      </c>
      <c r="N1615" s="168"/>
      <c r="O1615" s="168" t="str">
        <f t="shared" si="128"/>
        <v>PH.IC.IT.100229.01</v>
      </c>
      <c r="Q1615" s="168" t="str">
        <f t="shared" si="129"/>
        <v>CL.IC.IT.100229.01</v>
      </c>
      <c r="Z1615" s="167" t="s">
        <v>444</v>
      </c>
      <c r="AA1615" s="167">
        <v>1279</v>
      </c>
    </row>
    <row r="1616" spans="1:27" s="167" customFormat="1" ht="15">
      <c r="A1616" s="167" t="s">
        <v>9344</v>
      </c>
      <c r="C1616" s="61" t="s">
        <v>447</v>
      </c>
      <c r="E1616" s="61" t="s">
        <v>115</v>
      </c>
      <c r="F1616" s="167" t="s">
        <v>9517</v>
      </c>
      <c r="G1616" s="167" t="s">
        <v>440</v>
      </c>
      <c r="H1616" s="61" t="s">
        <v>441</v>
      </c>
      <c r="J1616" s="63" t="str">
        <f t="shared" si="125"/>
        <v>IC.IT.100230</v>
      </c>
      <c r="K1616" s="61" t="s">
        <v>13277</v>
      </c>
      <c r="L1616" s="167" t="str">
        <f t="shared" si="126"/>
        <v>Shin, left</v>
      </c>
      <c r="M1616" s="168" t="str">
        <f t="shared" si="127"/>
        <v>PI.IC.IT.100230.01</v>
      </c>
      <c r="N1616" s="168"/>
      <c r="O1616" s="168" t="str">
        <f t="shared" si="128"/>
        <v>PH.IC.IT.100230.01</v>
      </c>
      <c r="Q1616" s="168" t="str">
        <f t="shared" si="129"/>
        <v>CL.IC.IT.100230.01</v>
      </c>
      <c r="Z1616" s="167" t="s">
        <v>444</v>
      </c>
      <c r="AA1616" s="167">
        <v>1279</v>
      </c>
    </row>
    <row r="1617" spans="1:17" s="167" customFormat="1" ht="15">
      <c r="A1617" s="167" t="s">
        <v>9344</v>
      </c>
      <c r="C1617" s="61" t="s">
        <v>3188</v>
      </c>
      <c r="D1617" s="167" t="s">
        <v>8697</v>
      </c>
      <c r="E1617" s="62" t="s">
        <v>12032</v>
      </c>
      <c r="F1617" s="167" t="s">
        <v>9518</v>
      </c>
      <c r="G1617" s="167" t="s">
        <v>9430</v>
      </c>
      <c r="H1617" s="62" t="s">
        <v>11848</v>
      </c>
      <c r="I1617" s="167" t="s">
        <v>9431</v>
      </c>
      <c r="J1617" s="63" t="str">
        <f t="shared" si="125"/>
        <v>IC.IT.100301</v>
      </c>
      <c r="K1617" s="61" t="s">
        <v>12175</v>
      </c>
      <c r="L1617" s="167" t="str">
        <f t="shared" si="126"/>
        <v>Face, right</v>
      </c>
      <c r="M1617" s="168" t="str">
        <f t="shared" si="127"/>
        <v>PI.IC.IT.100301.01</v>
      </c>
      <c r="N1617" s="168"/>
      <c r="O1617" s="168" t="str">
        <f t="shared" si="128"/>
        <v>PH.IC.IT.100301.01</v>
      </c>
      <c r="Q1617" s="168" t="str">
        <f t="shared" si="129"/>
        <v>CL.IC.IT.100301.01</v>
      </c>
    </row>
    <row r="1618" spans="1:17" s="167" customFormat="1" ht="15">
      <c r="A1618" s="167" t="s">
        <v>9344</v>
      </c>
      <c r="C1618" s="61" t="s">
        <v>3188</v>
      </c>
      <c r="E1618" s="62" t="s">
        <v>12032</v>
      </c>
      <c r="F1618" s="167" t="s">
        <v>9518</v>
      </c>
      <c r="G1618" s="167" t="s">
        <v>9458</v>
      </c>
      <c r="H1618" s="62" t="s">
        <v>12030</v>
      </c>
      <c r="I1618" s="167" t="s">
        <v>9589</v>
      </c>
      <c r="J1618" s="63" t="str">
        <f t="shared" si="125"/>
        <v>IC.IT.100302</v>
      </c>
      <c r="K1618" s="61" t="s">
        <v>12175</v>
      </c>
      <c r="L1618" s="167" t="str">
        <f t="shared" si="126"/>
        <v>Face, left</v>
      </c>
      <c r="M1618" s="168" t="str">
        <f t="shared" si="127"/>
        <v>PI.IC.IT.100302.01</v>
      </c>
      <c r="N1618" s="168"/>
      <c r="O1618" s="168" t="str">
        <f t="shared" si="128"/>
        <v>PH.IC.IT.100302.01</v>
      </c>
      <c r="Q1618" s="168" t="str">
        <f t="shared" si="129"/>
        <v>CL.IC.IT.100302.01</v>
      </c>
    </row>
    <row r="1619" spans="1:17" s="167" customFormat="1" ht="15">
      <c r="A1619" s="167" t="s">
        <v>9344</v>
      </c>
      <c r="C1619" s="61" t="s">
        <v>3188</v>
      </c>
      <c r="E1619" s="62" t="s">
        <v>12032</v>
      </c>
      <c r="F1619" s="167" t="s">
        <v>9518</v>
      </c>
      <c r="G1619" s="167" t="s">
        <v>9590</v>
      </c>
      <c r="H1619" s="62" t="s">
        <v>12032</v>
      </c>
      <c r="I1619" s="167" t="s">
        <v>9590</v>
      </c>
      <c r="J1619" s="63" t="str">
        <f t="shared" si="125"/>
        <v>IC.IT.100303</v>
      </c>
      <c r="K1619" s="61" t="s">
        <v>12175</v>
      </c>
      <c r="L1619" s="167" t="str">
        <f t="shared" si="126"/>
        <v>Face</v>
      </c>
      <c r="M1619" s="168" t="str">
        <f t="shared" si="127"/>
        <v>PI.IC.IT.100303.01</v>
      </c>
      <c r="N1619" s="168"/>
      <c r="O1619" s="168" t="str">
        <f t="shared" si="128"/>
        <v>PH.IC.IT.100303.01</v>
      </c>
      <c r="Q1619" s="168" t="str">
        <f t="shared" si="129"/>
        <v>CL.IC.IT.100303.01</v>
      </c>
    </row>
    <row r="1620" spans="1:17" s="167" customFormat="1" ht="15">
      <c r="A1620" s="167" t="s">
        <v>9344</v>
      </c>
      <c r="C1620" s="61" t="s">
        <v>3188</v>
      </c>
      <c r="E1620" s="62" t="s">
        <v>12032</v>
      </c>
      <c r="F1620" s="167" t="s">
        <v>9518</v>
      </c>
      <c r="G1620" s="167" t="s">
        <v>9068</v>
      </c>
      <c r="H1620" s="62" t="s">
        <v>12028</v>
      </c>
      <c r="I1620" s="167" t="s">
        <v>9192</v>
      </c>
      <c r="J1620" s="63" t="str">
        <f t="shared" si="125"/>
        <v>IC.IT.100304</v>
      </c>
      <c r="K1620" s="61" t="s">
        <v>12175</v>
      </c>
      <c r="L1620" s="167" t="str">
        <f t="shared" si="126"/>
        <v>Head, right</v>
      </c>
      <c r="M1620" s="168" t="str">
        <f t="shared" si="127"/>
        <v>PI.IC.IT.100304.01</v>
      </c>
      <c r="N1620" s="168"/>
      <c r="O1620" s="168" t="str">
        <f t="shared" si="128"/>
        <v>PH.IC.IT.100304.01</v>
      </c>
      <c r="Q1620" s="168" t="str">
        <f t="shared" si="129"/>
        <v>CL.IC.IT.100304.01</v>
      </c>
    </row>
    <row r="1621" spans="1:17" s="167" customFormat="1" ht="15">
      <c r="A1621" s="167" t="s">
        <v>9344</v>
      </c>
      <c r="C1621" s="61" t="s">
        <v>3188</v>
      </c>
      <c r="E1621" s="62" t="s">
        <v>12032</v>
      </c>
      <c r="F1621" s="167" t="s">
        <v>9518</v>
      </c>
      <c r="G1621" s="167" t="s">
        <v>9193</v>
      </c>
      <c r="H1621" s="62" t="s">
        <v>12210</v>
      </c>
      <c r="I1621" s="167" t="s">
        <v>9194</v>
      </c>
      <c r="J1621" s="63" t="str">
        <f t="shared" si="125"/>
        <v>IC.IT.100305</v>
      </c>
      <c r="K1621" s="61" t="s">
        <v>12175</v>
      </c>
      <c r="L1621" s="167" t="str">
        <f t="shared" si="126"/>
        <v>Head, left</v>
      </c>
      <c r="M1621" s="168" t="str">
        <f t="shared" si="127"/>
        <v>PI.IC.IT.100305.01</v>
      </c>
      <c r="N1621" s="168"/>
      <c r="O1621" s="168" t="str">
        <f t="shared" si="128"/>
        <v>PH.IC.IT.100305.01</v>
      </c>
      <c r="Q1621" s="168" t="str">
        <f t="shared" si="129"/>
        <v>CL.IC.IT.100305.01</v>
      </c>
    </row>
    <row r="1622" spans="1:17" s="167" customFormat="1" ht="15">
      <c r="A1622" s="167" t="s">
        <v>9344</v>
      </c>
      <c r="C1622" s="61" t="s">
        <v>3188</v>
      </c>
      <c r="E1622" s="62" t="s">
        <v>12032</v>
      </c>
      <c r="F1622" s="167" t="s">
        <v>9518</v>
      </c>
      <c r="G1622" s="167" t="s">
        <v>9195</v>
      </c>
      <c r="H1622" s="62" t="s">
        <v>12212</v>
      </c>
      <c r="I1622" s="167" t="s">
        <v>9195</v>
      </c>
      <c r="J1622" s="63" t="str">
        <f t="shared" si="125"/>
        <v>IC.IT.100306</v>
      </c>
      <c r="K1622" s="61" t="s">
        <v>12175</v>
      </c>
      <c r="L1622" s="167" t="str">
        <f t="shared" si="126"/>
        <v>Head</v>
      </c>
      <c r="M1622" s="168" t="str">
        <f t="shared" si="127"/>
        <v>PI.IC.IT.100306.01</v>
      </c>
      <c r="N1622" s="168"/>
      <c r="O1622" s="168" t="str">
        <f t="shared" si="128"/>
        <v>PH.IC.IT.100306.01</v>
      </c>
      <c r="Q1622" s="168" t="str">
        <f t="shared" si="129"/>
        <v>CL.IC.IT.100306.01</v>
      </c>
    </row>
    <row r="1623" spans="1:17" s="167" customFormat="1" ht="15">
      <c r="A1623" s="167" t="s">
        <v>9344</v>
      </c>
      <c r="C1623" s="61" t="s">
        <v>3188</v>
      </c>
      <c r="E1623" s="62" t="s">
        <v>12032</v>
      </c>
      <c r="F1623" s="167" t="s">
        <v>9518</v>
      </c>
      <c r="G1623" s="167" t="s">
        <v>9043</v>
      </c>
      <c r="H1623" s="62" t="s">
        <v>12225</v>
      </c>
      <c r="I1623" s="167" t="s">
        <v>9044</v>
      </c>
      <c r="J1623" s="63" t="str">
        <f t="shared" si="125"/>
        <v>IC.IT.100307</v>
      </c>
      <c r="K1623" s="61" t="s">
        <v>12175</v>
      </c>
      <c r="L1623" s="167" t="str">
        <f t="shared" si="126"/>
        <v>Eye, right</v>
      </c>
      <c r="M1623" s="168" t="str">
        <f t="shared" si="127"/>
        <v>PI.IC.IT.100307.01</v>
      </c>
      <c r="N1623" s="168"/>
      <c r="O1623" s="168" t="str">
        <f t="shared" si="128"/>
        <v>PH.IC.IT.100307.01</v>
      </c>
      <c r="Q1623" s="168" t="str">
        <f t="shared" si="129"/>
        <v>CL.IC.IT.100307.01</v>
      </c>
    </row>
    <row r="1624" spans="1:17" s="167" customFormat="1" ht="15">
      <c r="A1624" s="167" t="s">
        <v>9344</v>
      </c>
      <c r="C1624" s="61" t="s">
        <v>3188</v>
      </c>
      <c r="E1624" s="62" t="s">
        <v>12032</v>
      </c>
      <c r="F1624" s="167" t="s">
        <v>9518</v>
      </c>
      <c r="G1624" s="167" t="s">
        <v>9045</v>
      </c>
      <c r="H1624" s="62" t="s">
        <v>11638</v>
      </c>
      <c r="I1624" s="167" t="s">
        <v>9046</v>
      </c>
      <c r="J1624" s="63" t="str">
        <f t="shared" si="125"/>
        <v>IC.IT.100308</v>
      </c>
      <c r="K1624" s="61" t="s">
        <v>12175</v>
      </c>
      <c r="L1624" s="167" t="str">
        <f t="shared" si="126"/>
        <v>Eye, left</v>
      </c>
      <c r="M1624" s="168" t="str">
        <f t="shared" si="127"/>
        <v>PI.IC.IT.100308.01</v>
      </c>
      <c r="N1624" s="168"/>
      <c r="O1624" s="168" t="str">
        <f t="shared" si="128"/>
        <v>PH.IC.IT.100308.01</v>
      </c>
      <c r="Q1624" s="168" t="str">
        <f t="shared" si="129"/>
        <v>CL.IC.IT.100308.01</v>
      </c>
    </row>
    <row r="1625" spans="1:17" s="167" customFormat="1" ht="15">
      <c r="A1625" s="167" t="s">
        <v>9344</v>
      </c>
      <c r="C1625" s="61" t="s">
        <v>3188</v>
      </c>
      <c r="E1625" s="62" t="s">
        <v>12032</v>
      </c>
      <c r="F1625" s="167" t="s">
        <v>9518</v>
      </c>
      <c r="G1625" s="167" t="s">
        <v>9584</v>
      </c>
      <c r="H1625" s="62" t="s">
        <v>11639</v>
      </c>
      <c r="I1625" s="167" t="s">
        <v>9585</v>
      </c>
      <c r="J1625" s="63" t="str">
        <f t="shared" si="125"/>
        <v>IC.IT.100309</v>
      </c>
      <c r="K1625" s="61" t="s">
        <v>12175</v>
      </c>
      <c r="L1625" s="167" t="str">
        <f t="shared" si="126"/>
        <v>Ear, right</v>
      </c>
      <c r="M1625" s="168" t="str">
        <f t="shared" si="127"/>
        <v>PI.IC.IT.100309.01</v>
      </c>
      <c r="N1625" s="168"/>
      <c r="O1625" s="168" t="str">
        <f t="shared" si="128"/>
        <v>PH.IC.IT.100309.01</v>
      </c>
      <c r="Q1625" s="168" t="str">
        <f t="shared" si="129"/>
        <v>CL.IC.IT.100309.01</v>
      </c>
    </row>
    <row r="1626" spans="1:17" s="167" customFormat="1" ht="15">
      <c r="A1626" s="167" t="s">
        <v>9344</v>
      </c>
      <c r="C1626" s="61" t="s">
        <v>3188</v>
      </c>
      <c r="E1626" s="62" t="s">
        <v>12032</v>
      </c>
      <c r="F1626" s="167" t="s">
        <v>9518</v>
      </c>
      <c r="G1626" s="167" t="s">
        <v>9586</v>
      </c>
      <c r="H1626" s="62" t="s">
        <v>11829</v>
      </c>
      <c r="I1626" s="167" t="s">
        <v>9587</v>
      </c>
      <c r="J1626" s="63" t="str">
        <f t="shared" si="125"/>
        <v>IC.IT.100310</v>
      </c>
      <c r="K1626" s="61" t="s">
        <v>12175</v>
      </c>
      <c r="L1626" s="167" t="str">
        <f t="shared" si="126"/>
        <v>Ear, left</v>
      </c>
      <c r="M1626" s="168" t="str">
        <f t="shared" si="127"/>
        <v>PI.IC.IT.100310.01</v>
      </c>
      <c r="N1626" s="168"/>
      <c r="O1626" s="168" t="str">
        <f t="shared" si="128"/>
        <v>PH.IC.IT.100310.01</v>
      </c>
      <c r="Q1626" s="168" t="str">
        <f t="shared" si="129"/>
        <v>CL.IC.IT.100310.01</v>
      </c>
    </row>
    <row r="1627" spans="1:17" s="167" customFormat="1" ht="15">
      <c r="A1627" s="167" t="s">
        <v>9344</v>
      </c>
      <c r="C1627" s="61" t="s">
        <v>3188</v>
      </c>
      <c r="E1627" s="62" t="s">
        <v>12032</v>
      </c>
      <c r="F1627" s="167" t="s">
        <v>9518</v>
      </c>
      <c r="G1627" s="167" t="s">
        <v>9457</v>
      </c>
      <c r="H1627" s="62" t="s">
        <v>12099</v>
      </c>
      <c r="I1627" s="167" t="s">
        <v>9457</v>
      </c>
      <c r="J1627" s="63" t="str">
        <f t="shared" si="125"/>
        <v>IC.IT.100311</v>
      </c>
      <c r="K1627" s="61" t="s">
        <v>12175</v>
      </c>
      <c r="L1627" s="167" t="str">
        <f t="shared" si="126"/>
        <v>Nose</v>
      </c>
      <c r="M1627" s="168" t="str">
        <f t="shared" si="127"/>
        <v>PI.IC.IT.100311.01</v>
      </c>
      <c r="N1627" s="168"/>
      <c r="O1627" s="168" t="str">
        <f t="shared" si="128"/>
        <v>PH.IC.IT.100311.01</v>
      </c>
      <c r="Q1627" s="168" t="str">
        <f t="shared" si="129"/>
        <v>CL.IC.IT.100311.01</v>
      </c>
    </row>
    <row r="1628" spans="1:17" s="167" customFormat="1" ht="15">
      <c r="A1628" s="167" t="s">
        <v>9344</v>
      </c>
      <c r="C1628" s="61" t="s">
        <v>3188</v>
      </c>
      <c r="E1628" s="62" t="s">
        <v>12032</v>
      </c>
      <c r="F1628" s="167" t="s">
        <v>9518</v>
      </c>
      <c r="G1628" s="167" t="s">
        <v>9212</v>
      </c>
      <c r="H1628" s="62" t="s">
        <v>12100</v>
      </c>
      <c r="I1628" s="167" t="s">
        <v>9213</v>
      </c>
      <c r="J1628" s="63" t="str">
        <f t="shared" si="125"/>
        <v>IC.IT.100312</v>
      </c>
      <c r="K1628" s="61" t="s">
        <v>12175</v>
      </c>
      <c r="L1628" s="167" t="str">
        <f t="shared" si="126"/>
        <v>Nose, right side</v>
      </c>
      <c r="M1628" s="168" t="str">
        <f t="shared" si="127"/>
        <v>PI.IC.IT.100312.01</v>
      </c>
      <c r="N1628" s="168"/>
      <c r="O1628" s="168" t="str">
        <f t="shared" si="128"/>
        <v>PH.IC.IT.100312.01</v>
      </c>
      <c r="Q1628" s="168" t="str">
        <f t="shared" si="129"/>
        <v>CL.IC.IT.100312.01</v>
      </c>
    </row>
    <row r="1629" spans="1:17" s="167" customFormat="1" ht="15">
      <c r="A1629" s="167" t="s">
        <v>9344</v>
      </c>
      <c r="C1629" s="61" t="s">
        <v>3188</v>
      </c>
      <c r="E1629" s="62" t="s">
        <v>12032</v>
      </c>
      <c r="F1629" s="167" t="s">
        <v>9518</v>
      </c>
      <c r="G1629" s="167" t="s">
        <v>9214</v>
      </c>
      <c r="H1629" s="62" t="s">
        <v>12101</v>
      </c>
      <c r="I1629" s="167" t="s">
        <v>9215</v>
      </c>
      <c r="J1629" s="63" t="str">
        <f t="shared" si="125"/>
        <v>IC.IT.100313</v>
      </c>
      <c r="K1629" s="61" t="s">
        <v>12175</v>
      </c>
      <c r="L1629" s="167" t="str">
        <f t="shared" si="126"/>
        <v>Nose, left side</v>
      </c>
      <c r="M1629" s="168" t="str">
        <f t="shared" si="127"/>
        <v>PI.IC.IT.100313.01</v>
      </c>
      <c r="N1629" s="168"/>
      <c r="O1629" s="168" t="str">
        <f t="shared" si="128"/>
        <v>PH.IC.IT.100313.01</v>
      </c>
      <c r="Q1629" s="168" t="str">
        <f t="shared" si="129"/>
        <v>CL.IC.IT.100313.01</v>
      </c>
    </row>
    <row r="1630" spans="1:17" s="167" customFormat="1" ht="15">
      <c r="A1630" s="167" t="s">
        <v>9344</v>
      </c>
      <c r="C1630" s="61" t="s">
        <v>3188</v>
      </c>
      <c r="E1630" s="62" t="s">
        <v>12032</v>
      </c>
      <c r="F1630" s="167" t="s">
        <v>9518</v>
      </c>
      <c r="G1630" s="167" t="s">
        <v>9095</v>
      </c>
      <c r="H1630" s="62" t="s">
        <v>12102</v>
      </c>
      <c r="I1630" s="167" t="s">
        <v>9096</v>
      </c>
      <c r="J1630" s="63" t="str">
        <f t="shared" si="125"/>
        <v>IC.IT.100314</v>
      </c>
      <c r="K1630" s="61" t="s">
        <v>12175</v>
      </c>
      <c r="L1630" s="167" t="str">
        <f t="shared" si="126"/>
        <v>Neck, right</v>
      </c>
      <c r="M1630" s="168" t="str">
        <f t="shared" si="127"/>
        <v>PI.IC.IT.100314.01</v>
      </c>
      <c r="N1630" s="168"/>
      <c r="O1630" s="168" t="str">
        <f t="shared" si="128"/>
        <v>PH.IC.IT.100314.01</v>
      </c>
      <c r="Q1630" s="168" t="str">
        <f t="shared" si="129"/>
        <v>CL.IC.IT.100314.01</v>
      </c>
    </row>
    <row r="1631" spans="1:17" s="167" customFormat="1" ht="15">
      <c r="A1631" s="167" t="s">
        <v>9344</v>
      </c>
      <c r="C1631" s="61" t="s">
        <v>3188</v>
      </c>
      <c r="E1631" s="62" t="s">
        <v>12032</v>
      </c>
      <c r="F1631" s="167" t="s">
        <v>9518</v>
      </c>
      <c r="G1631" s="167" t="s">
        <v>9111</v>
      </c>
      <c r="H1631" s="62" t="s">
        <v>11559</v>
      </c>
      <c r="I1631" s="167" t="s">
        <v>9112</v>
      </c>
      <c r="J1631" s="63" t="str">
        <f t="shared" si="125"/>
        <v>IC.IT.100315</v>
      </c>
      <c r="K1631" s="61" t="s">
        <v>12175</v>
      </c>
      <c r="L1631" s="167" t="str">
        <f t="shared" si="126"/>
        <v>Neck, left</v>
      </c>
      <c r="M1631" s="168" t="str">
        <f t="shared" si="127"/>
        <v>PI.IC.IT.100315.01</v>
      </c>
      <c r="N1631" s="168"/>
      <c r="O1631" s="168" t="str">
        <f t="shared" si="128"/>
        <v>PH.IC.IT.100315.01</v>
      </c>
      <c r="Q1631" s="168" t="str">
        <f t="shared" si="129"/>
        <v>CL.IC.IT.100315.01</v>
      </c>
    </row>
    <row r="1632" spans="1:17" s="167" customFormat="1" ht="15">
      <c r="A1632" s="167" t="s">
        <v>9344</v>
      </c>
      <c r="C1632" s="61" t="s">
        <v>3188</v>
      </c>
      <c r="E1632" s="62" t="s">
        <v>12032</v>
      </c>
      <c r="F1632" s="167" t="s">
        <v>9518</v>
      </c>
      <c r="G1632" s="167" t="s">
        <v>9113</v>
      </c>
      <c r="H1632" s="62" t="s">
        <v>11560</v>
      </c>
      <c r="I1632" s="167" t="s">
        <v>9113</v>
      </c>
      <c r="J1632" s="63" t="str">
        <f t="shared" si="125"/>
        <v>IC.IT.100316</v>
      </c>
      <c r="K1632" s="61" t="s">
        <v>12175</v>
      </c>
      <c r="L1632" s="167" t="str">
        <f t="shared" si="126"/>
        <v>Neck</v>
      </c>
      <c r="M1632" s="168" t="str">
        <f t="shared" si="127"/>
        <v>PI.IC.IT.100316.01</v>
      </c>
      <c r="N1632" s="168"/>
      <c r="O1632" s="168" t="str">
        <f t="shared" si="128"/>
        <v>PH.IC.IT.100316.01</v>
      </c>
      <c r="Q1632" s="168" t="str">
        <f t="shared" si="129"/>
        <v>CL.IC.IT.100316.01</v>
      </c>
    </row>
    <row r="1633" spans="1:19" s="167" customFormat="1" ht="15">
      <c r="A1633" s="167" t="s">
        <v>9344</v>
      </c>
      <c r="C1633" s="61" t="s">
        <v>3188</v>
      </c>
      <c r="E1633" s="61" t="s">
        <v>12185</v>
      </c>
      <c r="F1633" s="167" t="s">
        <v>9518</v>
      </c>
      <c r="G1633" s="61" t="s">
        <v>9197</v>
      </c>
      <c r="H1633" s="61" t="s">
        <v>512</v>
      </c>
      <c r="I1633" s="61" t="s">
        <v>9197</v>
      </c>
      <c r="J1633" s="63" t="str">
        <f t="shared" si="125"/>
        <v>IC.IT.100325</v>
      </c>
      <c r="K1633" s="61" t="s">
        <v>12175</v>
      </c>
      <c r="L1633" s="167" t="str">
        <f t="shared" si="126"/>
        <v>Lips</v>
      </c>
      <c r="M1633" s="168" t="str">
        <f t="shared" si="127"/>
        <v>PI.IC.IT.100325.01</v>
      </c>
      <c r="N1633" s="168"/>
      <c r="O1633" s="168" t="str">
        <f t="shared" si="128"/>
        <v>PH.IC.IT.100325.01</v>
      </c>
      <c r="Q1633" s="168" t="str">
        <f t="shared" si="129"/>
        <v>CL.IC.IT.100325.01</v>
      </c>
      <c r="R1633" s="167" t="s">
        <v>12465</v>
      </c>
      <c r="S1633" s="167">
        <v>780</v>
      </c>
    </row>
    <row r="1634" spans="1:19" s="167" customFormat="1" ht="15">
      <c r="A1634" s="167" t="s">
        <v>9344</v>
      </c>
      <c r="C1634" s="61" t="s">
        <v>3188</v>
      </c>
      <c r="D1634" s="167" t="s">
        <v>8996</v>
      </c>
      <c r="E1634" s="62" t="s">
        <v>12028</v>
      </c>
      <c r="F1634" s="167" t="s">
        <v>9519</v>
      </c>
      <c r="G1634" s="167" t="s">
        <v>9372</v>
      </c>
      <c r="H1634" s="62" t="s">
        <v>11561</v>
      </c>
      <c r="I1634" s="167" t="s">
        <v>9372</v>
      </c>
      <c r="J1634" s="63" t="str">
        <f t="shared" si="125"/>
        <v>IC.IT.100417</v>
      </c>
      <c r="K1634" s="61" t="s">
        <v>12175</v>
      </c>
      <c r="L1634" s="167" t="str">
        <f t="shared" si="126"/>
        <v>Lateral</v>
      </c>
      <c r="M1634" s="168" t="str">
        <f t="shared" si="127"/>
        <v>PI.IC.IT.100417.01</v>
      </c>
      <c r="N1634" s="168"/>
      <c r="O1634" s="168" t="str">
        <f t="shared" si="128"/>
        <v>PH.IC.IT.100417.01</v>
      </c>
      <c r="Q1634" s="168" t="str">
        <f t="shared" si="129"/>
        <v>CL.IC.IT.100417.01</v>
      </c>
    </row>
    <row r="1635" spans="1:19" s="167" customFormat="1" ht="15">
      <c r="A1635" s="167" t="s">
        <v>9344</v>
      </c>
      <c r="C1635" s="61" t="s">
        <v>3188</v>
      </c>
      <c r="E1635" s="62" t="s">
        <v>12028</v>
      </c>
      <c r="F1635" s="167" t="s">
        <v>9519</v>
      </c>
      <c r="G1635" s="167" t="s">
        <v>9373</v>
      </c>
      <c r="H1635" s="62" t="s">
        <v>12060</v>
      </c>
      <c r="I1635" s="167" t="s">
        <v>9373</v>
      </c>
      <c r="J1635" s="63" t="str">
        <f t="shared" si="125"/>
        <v>IC.IT.100418</v>
      </c>
      <c r="K1635" s="61" t="s">
        <v>12175</v>
      </c>
      <c r="L1635" s="167" t="str">
        <f t="shared" si="126"/>
        <v>Medial</v>
      </c>
      <c r="M1635" s="168" t="str">
        <f t="shared" si="127"/>
        <v>PI.IC.IT.100418.01</v>
      </c>
      <c r="N1635" s="168"/>
      <c r="O1635" s="168" t="str">
        <f t="shared" si="128"/>
        <v>PH.IC.IT.100418.01</v>
      </c>
      <c r="Q1635" s="168" t="str">
        <f t="shared" si="129"/>
        <v>CL.IC.IT.100418.01</v>
      </c>
    </row>
    <row r="1636" spans="1:19" s="167" customFormat="1" ht="15">
      <c r="A1636" s="167" t="s">
        <v>9344</v>
      </c>
      <c r="C1636" s="61" t="s">
        <v>3188</v>
      </c>
      <c r="E1636" s="62" t="s">
        <v>12028</v>
      </c>
      <c r="F1636" s="167" t="s">
        <v>9519</v>
      </c>
      <c r="G1636" s="167" t="s">
        <v>9374</v>
      </c>
      <c r="H1636" s="62" t="s">
        <v>11913</v>
      </c>
      <c r="I1636" s="167" t="s">
        <v>9374</v>
      </c>
      <c r="J1636" s="63" t="str">
        <f t="shared" si="125"/>
        <v>IC.IT.100419</v>
      </c>
      <c r="K1636" s="61" t="s">
        <v>12175</v>
      </c>
      <c r="L1636" s="167" t="str">
        <f t="shared" si="126"/>
        <v>Anterior</v>
      </c>
      <c r="M1636" s="168" t="str">
        <f t="shared" si="127"/>
        <v>PI.IC.IT.100419.01</v>
      </c>
      <c r="N1636" s="168"/>
      <c r="O1636" s="168" t="str">
        <f t="shared" si="128"/>
        <v>PH.IC.IT.100419.01</v>
      </c>
      <c r="Q1636" s="168" t="str">
        <f t="shared" si="129"/>
        <v>CL.IC.IT.100419.01</v>
      </c>
    </row>
    <row r="1637" spans="1:19" s="167" customFormat="1" ht="15">
      <c r="A1637" s="167" t="s">
        <v>9344</v>
      </c>
      <c r="C1637" s="61" t="s">
        <v>3188</v>
      </c>
      <c r="E1637" s="62" t="s">
        <v>12028</v>
      </c>
      <c r="F1637" s="167" t="s">
        <v>9519</v>
      </c>
      <c r="G1637" s="167" t="s">
        <v>9375</v>
      </c>
      <c r="H1637" s="62" t="s">
        <v>11906</v>
      </c>
      <c r="I1637" s="167" t="s">
        <v>9375</v>
      </c>
      <c r="J1637" s="63" t="str">
        <f t="shared" si="125"/>
        <v>IC.IT.100420</v>
      </c>
      <c r="K1637" s="61" t="s">
        <v>12175</v>
      </c>
      <c r="L1637" s="167" t="str">
        <f t="shared" si="126"/>
        <v>Posterior</v>
      </c>
      <c r="M1637" s="168" t="str">
        <f t="shared" si="127"/>
        <v>PI.IC.IT.100420.01</v>
      </c>
      <c r="N1637" s="168"/>
      <c r="O1637" s="168" t="str">
        <f t="shared" si="128"/>
        <v>PH.IC.IT.100420.01</v>
      </c>
      <c r="Q1637" s="168" t="str">
        <f t="shared" si="129"/>
        <v>CL.IC.IT.100420.01</v>
      </c>
    </row>
    <row r="1638" spans="1:19" s="167" customFormat="1" ht="15">
      <c r="A1638" s="167" t="s">
        <v>9344</v>
      </c>
      <c r="C1638" s="61" t="s">
        <v>3188</v>
      </c>
      <c r="E1638" s="62" t="s">
        <v>12028</v>
      </c>
      <c r="F1638" s="167" t="s">
        <v>9519</v>
      </c>
      <c r="G1638" s="167" t="s">
        <v>9255</v>
      </c>
      <c r="H1638" s="62" t="s">
        <v>10704</v>
      </c>
      <c r="I1638" s="167" t="s">
        <v>9255</v>
      </c>
      <c r="J1638" s="63" t="str">
        <f t="shared" si="125"/>
        <v>IC.IT.100421</v>
      </c>
      <c r="K1638" s="61" t="s">
        <v>12175</v>
      </c>
      <c r="L1638" s="167" t="str">
        <f t="shared" si="126"/>
        <v>Proximal</v>
      </c>
      <c r="M1638" s="168" t="str">
        <f t="shared" si="127"/>
        <v>PI.IC.IT.100421.01</v>
      </c>
      <c r="N1638" s="168"/>
      <c r="O1638" s="168" t="str">
        <f t="shared" si="128"/>
        <v>PH.IC.IT.100421.01</v>
      </c>
      <c r="Q1638" s="168" t="str">
        <f t="shared" si="129"/>
        <v>CL.IC.IT.100421.01</v>
      </c>
    </row>
    <row r="1639" spans="1:19" s="167" customFormat="1" ht="15">
      <c r="A1639" s="167" t="s">
        <v>9344</v>
      </c>
      <c r="C1639" s="61" t="s">
        <v>3188</v>
      </c>
      <c r="E1639" s="62" t="s">
        <v>12028</v>
      </c>
      <c r="F1639" s="167" t="s">
        <v>9519</v>
      </c>
      <c r="G1639" s="167" t="s">
        <v>9256</v>
      </c>
      <c r="H1639" s="62" t="s">
        <v>10705</v>
      </c>
      <c r="I1639" s="167" t="s">
        <v>9256</v>
      </c>
      <c r="J1639" s="63" t="str">
        <f t="shared" si="125"/>
        <v>IC.IT.100422</v>
      </c>
      <c r="K1639" s="61" t="s">
        <v>12175</v>
      </c>
      <c r="L1639" s="167" t="str">
        <f t="shared" si="126"/>
        <v>Distal</v>
      </c>
      <c r="M1639" s="168" t="str">
        <f t="shared" si="127"/>
        <v>PI.IC.IT.100422.01</v>
      </c>
      <c r="N1639" s="168"/>
      <c r="O1639" s="168" t="str">
        <f t="shared" si="128"/>
        <v>PH.IC.IT.100422.01</v>
      </c>
      <c r="Q1639" s="168" t="str">
        <f t="shared" si="129"/>
        <v>CL.IC.IT.100422.01</v>
      </c>
    </row>
    <row r="1640" spans="1:19" s="167" customFormat="1" ht="15">
      <c r="A1640" s="167" t="s">
        <v>9344</v>
      </c>
      <c r="C1640" s="61" t="s">
        <v>3188</v>
      </c>
      <c r="E1640" s="62" t="s">
        <v>12028</v>
      </c>
      <c r="F1640" s="167" t="s">
        <v>9519</v>
      </c>
      <c r="G1640" s="167" t="s">
        <v>9257</v>
      </c>
      <c r="H1640" s="62" t="s">
        <v>10706</v>
      </c>
      <c r="I1640" s="167" t="s">
        <v>9257</v>
      </c>
      <c r="J1640" s="63" t="str">
        <f t="shared" si="125"/>
        <v>IC.IT.100423</v>
      </c>
      <c r="K1640" s="61" t="s">
        <v>12175</v>
      </c>
      <c r="L1640" s="167" t="str">
        <f t="shared" si="126"/>
        <v>Upper</v>
      </c>
      <c r="M1640" s="168" t="str">
        <f t="shared" si="127"/>
        <v>PI.IC.IT.100423.01</v>
      </c>
      <c r="N1640" s="168"/>
      <c r="O1640" s="168" t="str">
        <f t="shared" si="128"/>
        <v>PH.IC.IT.100423.01</v>
      </c>
      <c r="Q1640" s="168" t="str">
        <f t="shared" si="129"/>
        <v>CL.IC.IT.100423.01</v>
      </c>
    </row>
    <row r="1641" spans="1:19" s="167" customFormat="1" ht="15">
      <c r="A1641" s="167" t="s">
        <v>9344</v>
      </c>
      <c r="C1641" s="61" t="s">
        <v>3188</v>
      </c>
      <c r="E1641" s="62" t="s">
        <v>12028</v>
      </c>
      <c r="F1641" s="167" t="s">
        <v>9519</v>
      </c>
      <c r="G1641" s="167" t="s">
        <v>9258</v>
      </c>
      <c r="H1641" s="62" t="s">
        <v>10707</v>
      </c>
      <c r="I1641" s="167" t="s">
        <v>9258</v>
      </c>
      <c r="J1641" s="63" t="str">
        <f t="shared" si="125"/>
        <v>IC.IT.100424</v>
      </c>
      <c r="K1641" s="61" t="s">
        <v>12175</v>
      </c>
      <c r="L1641" s="167" t="str">
        <f t="shared" si="126"/>
        <v>Lower</v>
      </c>
      <c r="M1641" s="168" t="str">
        <f t="shared" si="127"/>
        <v>PI.IC.IT.100424.01</v>
      </c>
      <c r="N1641" s="168"/>
      <c r="O1641" s="168" t="str">
        <f t="shared" si="128"/>
        <v>PH.IC.IT.100424.01</v>
      </c>
      <c r="Q1641" s="168" t="str">
        <f t="shared" si="129"/>
        <v>CL.IC.IT.100424.01</v>
      </c>
    </row>
    <row r="1642" spans="1:19" s="167" customFormat="1" ht="15">
      <c r="A1642" s="167" t="s">
        <v>9344</v>
      </c>
      <c r="C1642" s="61" t="s">
        <v>3188</v>
      </c>
      <c r="D1642" s="167" t="s">
        <v>8699</v>
      </c>
      <c r="E1642" s="62" t="s">
        <v>12210</v>
      </c>
      <c r="F1642" s="167" t="s">
        <v>9666</v>
      </c>
      <c r="G1642" s="167" t="s">
        <v>9365</v>
      </c>
      <c r="H1642" s="62" t="s">
        <v>11848</v>
      </c>
      <c r="I1642" s="167" t="s">
        <v>9238</v>
      </c>
      <c r="J1642" s="63" t="str">
        <f t="shared" si="125"/>
        <v>IC.IT.100501</v>
      </c>
      <c r="K1642" s="61" t="s">
        <v>12175</v>
      </c>
      <c r="L1642" s="167" t="str">
        <f t="shared" si="126"/>
        <v>Hip, right</v>
      </c>
      <c r="M1642" s="168" t="str">
        <f t="shared" si="127"/>
        <v>PI.IC.IT.100501.01</v>
      </c>
      <c r="N1642" s="168"/>
      <c r="O1642" s="168" t="str">
        <f t="shared" si="128"/>
        <v>PH.IC.IT.100501.01</v>
      </c>
      <c r="Q1642" s="168" t="str">
        <f t="shared" si="129"/>
        <v>CL.IC.IT.100501.01</v>
      </c>
    </row>
    <row r="1643" spans="1:19" s="167" customFormat="1" ht="15">
      <c r="A1643" s="167" t="s">
        <v>9344</v>
      </c>
      <c r="C1643" s="61" t="s">
        <v>3188</v>
      </c>
      <c r="E1643" s="62" t="s">
        <v>12210</v>
      </c>
      <c r="F1643" s="167" t="s">
        <v>9666</v>
      </c>
      <c r="G1643" s="167" t="s">
        <v>9239</v>
      </c>
      <c r="H1643" s="62" t="s">
        <v>12030</v>
      </c>
      <c r="I1643" s="167" t="s">
        <v>9488</v>
      </c>
      <c r="J1643" s="63" t="str">
        <f t="shared" si="125"/>
        <v>IC.IT.100502</v>
      </c>
      <c r="K1643" s="61" t="s">
        <v>12175</v>
      </c>
      <c r="L1643" s="167" t="str">
        <f t="shared" si="126"/>
        <v>Hip, left</v>
      </c>
      <c r="M1643" s="168" t="str">
        <f t="shared" si="127"/>
        <v>PI.IC.IT.100502.01</v>
      </c>
      <c r="N1643" s="168"/>
      <c r="O1643" s="168" t="str">
        <f t="shared" si="128"/>
        <v>PH.IC.IT.100502.01</v>
      </c>
      <c r="Q1643" s="168" t="str">
        <f t="shared" si="129"/>
        <v>CL.IC.IT.100502.01</v>
      </c>
    </row>
    <row r="1644" spans="1:19" s="167" customFormat="1" ht="15">
      <c r="A1644" s="167" t="s">
        <v>9344</v>
      </c>
      <c r="C1644" s="61" t="s">
        <v>3188</v>
      </c>
      <c r="E1644" s="62" t="s">
        <v>12210</v>
      </c>
      <c r="F1644" s="167" t="s">
        <v>9666</v>
      </c>
      <c r="G1644" s="167" t="s">
        <v>9200</v>
      </c>
      <c r="H1644" s="62" t="s">
        <v>12032</v>
      </c>
      <c r="I1644" s="167" t="s">
        <v>9200</v>
      </c>
      <c r="J1644" s="63" t="str">
        <f t="shared" si="125"/>
        <v>IC.IT.100503</v>
      </c>
      <c r="K1644" s="61" t="s">
        <v>12175</v>
      </c>
      <c r="L1644" s="167" t="str">
        <f t="shared" si="126"/>
        <v>Genitalia</v>
      </c>
      <c r="M1644" s="168" t="str">
        <f t="shared" si="127"/>
        <v>PI.IC.IT.100503.01</v>
      </c>
      <c r="N1644" s="168"/>
      <c r="O1644" s="168" t="str">
        <f t="shared" si="128"/>
        <v>PH.IC.IT.100503.01</v>
      </c>
      <c r="Q1644" s="168" t="str">
        <f t="shared" si="129"/>
        <v>CL.IC.IT.100503.01</v>
      </c>
    </row>
    <row r="1645" spans="1:19" s="167" customFormat="1" ht="15">
      <c r="A1645" s="167" t="s">
        <v>9344</v>
      </c>
      <c r="C1645" s="61" t="s">
        <v>3188</v>
      </c>
      <c r="E1645" s="62" t="s">
        <v>12210</v>
      </c>
      <c r="F1645" s="167" t="s">
        <v>9666</v>
      </c>
      <c r="G1645" s="167" t="s">
        <v>9496</v>
      </c>
      <c r="H1645" s="62" t="s">
        <v>12028</v>
      </c>
      <c r="I1645" s="167" t="s">
        <v>9497</v>
      </c>
      <c r="J1645" s="63" t="str">
        <f t="shared" si="125"/>
        <v>IC.IT.100504</v>
      </c>
      <c r="K1645" s="61" t="s">
        <v>12175</v>
      </c>
      <c r="L1645" s="167" t="str">
        <f t="shared" si="126"/>
        <v>Buttock, right</v>
      </c>
      <c r="M1645" s="168" t="str">
        <f t="shared" si="127"/>
        <v>PI.IC.IT.100504.01</v>
      </c>
      <c r="N1645" s="168"/>
      <c r="O1645" s="168" t="str">
        <f t="shared" si="128"/>
        <v>PH.IC.IT.100504.01</v>
      </c>
      <c r="Q1645" s="168" t="str">
        <f t="shared" si="129"/>
        <v>CL.IC.IT.100504.01</v>
      </c>
    </row>
    <row r="1646" spans="1:19" s="167" customFormat="1" ht="15">
      <c r="A1646" s="167" t="s">
        <v>9344</v>
      </c>
      <c r="C1646" s="61" t="s">
        <v>3188</v>
      </c>
      <c r="E1646" s="62" t="s">
        <v>12210</v>
      </c>
      <c r="F1646" s="167" t="s">
        <v>9666</v>
      </c>
      <c r="G1646" s="167" t="s">
        <v>9067</v>
      </c>
      <c r="H1646" s="62" t="s">
        <v>12210</v>
      </c>
      <c r="I1646" s="167" t="s">
        <v>8918</v>
      </c>
      <c r="J1646" s="63" t="str">
        <f t="shared" si="125"/>
        <v>IC.IT.100505</v>
      </c>
      <c r="K1646" s="61" t="s">
        <v>12175</v>
      </c>
      <c r="L1646" s="167" t="str">
        <f t="shared" si="126"/>
        <v>Buttock, left</v>
      </c>
      <c r="M1646" s="168" t="str">
        <f t="shared" si="127"/>
        <v>PI.IC.IT.100505.01</v>
      </c>
      <c r="N1646" s="168"/>
      <c r="O1646" s="168" t="str">
        <f t="shared" si="128"/>
        <v>PH.IC.IT.100505.01</v>
      </c>
      <c r="Q1646" s="168" t="str">
        <f t="shared" si="129"/>
        <v>CL.IC.IT.100505.01</v>
      </c>
    </row>
    <row r="1647" spans="1:19" s="167" customFormat="1" ht="15">
      <c r="A1647" s="167" t="s">
        <v>9344</v>
      </c>
      <c r="C1647" s="61" t="s">
        <v>3188</v>
      </c>
      <c r="E1647" s="62" t="s">
        <v>12210</v>
      </c>
      <c r="F1647" s="167" t="s">
        <v>9666</v>
      </c>
      <c r="G1647" s="167" t="s">
        <v>9500</v>
      </c>
      <c r="H1647" s="62" t="s">
        <v>12212</v>
      </c>
      <c r="I1647" s="167" t="s">
        <v>9500</v>
      </c>
      <c r="J1647" s="63" t="str">
        <f t="shared" si="125"/>
        <v>IC.IT.100506</v>
      </c>
      <c r="K1647" s="61" t="s">
        <v>12175</v>
      </c>
      <c r="L1647" s="167" t="str">
        <f t="shared" si="126"/>
        <v>Rectum</v>
      </c>
      <c r="M1647" s="168" t="str">
        <f t="shared" si="127"/>
        <v>PI.IC.IT.100506.01</v>
      </c>
      <c r="N1647" s="168"/>
      <c r="O1647" s="168" t="str">
        <f t="shared" si="128"/>
        <v>PH.IC.IT.100506.01</v>
      </c>
      <c r="Q1647" s="168" t="str">
        <f t="shared" si="129"/>
        <v>CL.IC.IT.100506.01</v>
      </c>
    </row>
    <row r="1648" spans="1:19" s="167" customFormat="1" ht="15">
      <c r="A1648" s="167" t="s">
        <v>9344</v>
      </c>
      <c r="C1648" s="61" t="s">
        <v>3188</v>
      </c>
      <c r="E1648" s="62" t="s">
        <v>12210</v>
      </c>
      <c r="F1648" s="167" t="s">
        <v>9666</v>
      </c>
      <c r="G1648" s="167" t="s">
        <v>9489</v>
      </c>
      <c r="H1648" s="62" t="s">
        <v>12225</v>
      </c>
      <c r="I1648" s="167" t="s">
        <v>9490</v>
      </c>
      <c r="J1648" s="63" t="str">
        <f t="shared" si="125"/>
        <v>IC.IT.100507</v>
      </c>
      <c r="K1648" s="61" t="s">
        <v>12175</v>
      </c>
      <c r="L1648" s="167" t="str">
        <f t="shared" si="126"/>
        <v>Groin, right</v>
      </c>
      <c r="M1648" s="168" t="str">
        <f t="shared" si="127"/>
        <v>PI.IC.IT.100507.01</v>
      </c>
      <c r="N1648" s="168"/>
      <c r="O1648" s="168" t="str">
        <f t="shared" si="128"/>
        <v>PH.IC.IT.100507.01</v>
      </c>
      <c r="Q1648" s="168" t="str">
        <f t="shared" si="129"/>
        <v>CL.IC.IT.100507.01</v>
      </c>
    </row>
    <row r="1649" spans="1:19" s="167" customFormat="1" ht="15">
      <c r="A1649" s="167" t="s">
        <v>9344</v>
      </c>
      <c r="C1649" s="61" t="s">
        <v>3188</v>
      </c>
      <c r="E1649" s="62" t="s">
        <v>12210</v>
      </c>
      <c r="F1649" s="167" t="s">
        <v>9666</v>
      </c>
      <c r="G1649" s="167" t="s">
        <v>9491</v>
      </c>
      <c r="H1649" s="62" t="s">
        <v>11638</v>
      </c>
      <c r="I1649" s="167" t="s">
        <v>9492</v>
      </c>
      <c r="J1649" s="63" t="str">
        <f t="shared" si="125"/>
        <v>IC.IT.100508</v>
      </c>
      <c r="K1649" s="61" t="s">
        <v>12175</v>
      </c>
      <c r="L1649" s="167" t="str">
        <f t="shared" si="126"/>
        <v>Groin, left</v>
      </c>
      <c r="M1649" s="168" t="str">
        <f t="shared" si="127"/>
        <v>PI.IC.IT.100508.01</v>
      </c>
      <c r="N1649" s="168"/>
      <c r="O1649" s="168" t="str">
        <f t="shared" si="128"/>
        <v>PH.IC.IT.100508.01</v>
      </c>
      <c r="Q1649" s="168" t="str">
        <f t="shared" si="129"/>
        <v>CL.IC.IT.100508.01</v>
      </c>
    </row>
    <row r="1650" spans="1:19" s="167" customFormat="1" ht="15">
      <c r="A1650" s="167" t="s">
        <v>9344</v>
      </c>
      <c r="C1650" s="61" t="s">
        <v>3188</v>
      </c>
      <c r="E1650" s="62" t="s">
        <v>12210</v>
      </c>
      <c r="F1650" s="167" t="s">
        <v>9666</v>
      </c>
      <c r="G1650" s="167" t="s">
        <v>9501</v>
      </c>
      <c r="H1650" s="62" t="s">
        <v>11639</v>
      </c>
      <c r="I1650" s="167" t="s">
        <v>9501</v>
      </c>
      <c r="J1650" s="63" t="str">
        <f t="shared" si="125"/>
        <v>IC.IT.100509</v>
      </c>
      <c r="K1650" s="61" t="s">
        <v>12175</v>
      </c>
      <c r="L1650" s="167" t="str">
        <f t="shared" si="126"/>
        <v>Sacrum</v>
      </c>
      <c r="M1650" s="168" t="str">
        <f t="shared" si="127"/>
        <v>PI.IC.IT.100509.01</v>
      </c>
      <c r="N1650" s="168"/>
      <c r="O1650" s="168" t="str">
        <f t="shared" si="128"/>
        <v>PH.IC.IT.100509.01</v>
      </c>
      <c r="Q1650" s="168" t="str">
        <f t="shared" si="129"/>
        <v>CL.IC.IT.100509.01</v>
      </c>
    </row>
    <row r="1651" spans="1:19" s="167" customFormat="1" ht="15">
      <c r="A1651" s="167" t="s">
        <v>9344</v>
      </c>
      <c r="C1651" s="61" t="s">
        <v>3188</v>
      </c>
      <c r="E1651" s="62" t="s">
        <v>12210</v>
      </c>
      <c r="F1651" s="167" t="s">
        <v>9666</v>
      </c>
      <c r="G1651" s="167" t="s">
        <v>9503</v>
      </c>
      <c r="H1651" s="62" t="s">
        <v>11829</v>
      </c>
      <c r="I1651" s="167" t="s">
        <v>9503</v>
      </c>
      <c r="J1651" s="63" t="str">
        <f t="shared" si="125"/>
        <v>IC.IT.100510</v>
      </c>
      <c r="K1651" s="61" t="s">
        <v>12175</v>
      </c>
      <c r="L1651" s="167" t="str">
        <f t="shared" si="126"/>
        <v>Scrotum</v>
      </c>
      <c r="M1651" s="168" t="str">
        <f t="shared" si="127"/>
        <v>PI.IC.IT.100510.01</v>
      </c>
      <c r="N1651" s="168"/>
      <c r="O1651" s="168" t="str">
        <f t="shared" si="128"/>
        <v>PH.IC.IT.100510.01</v>
      </c>
      <c r="Q1651" s="168" t="str">
        <f t="shared" si="129"/>
        <v>CL.IC.IT.100510.01</v>
      </c>
    </row>
    <row r="1652" spans="1:19" s="167" customFormat="1" ht="15">
      <c r="A1652" s="167" t="s">
        <v>9344</v>
      </c>
      <c r="C1652" s="61" t="s">
        <v>3188</v>
      </c>
      <c r="E1652" s="62" t="s">
        <v>12210</v>
      </c>
      <c r="F1652" s="167" t="s">
        <v>9666</v>
      </c>
      <c r="G1652" s="167" t="s">
        <v>9495</v>
      </c>
      <c r="H1652" s="62" t="s">
        <v>12099</v>
      </c>
      <c r="I1652" s="167" t="s">
        <v>9495</v>
      </c>
      <c r="J1652" s="63" t="str">
        <f t="shared" si="125"/>
        <v>IC.IT.100511</v>
      </c>
      <c r="K1652" s="61" t="s">
        <v>12175</v>
      </c>
      <c r="L1652" s="167" t="str">
        <f t="shared" si="126"/>
        <v>Perineum</v>
      </c>
      <c r="M1652" s="168" t="str">
        <f t="shared" si="127"/>
        <v>PI.IC.IT.100511.01</v>
      </c>
      <c r="N1652" s="168"/>
      <c r="O1652" s="168" t="str">
        <f t="shared" si="128"/>
        <v>PH.IC.IT.100511.01</v>
      </c>
      <c r="Q1652" s="168" t="str">
        <f t="shared" si="129"/>
        <v>CL.IC.IT.100511.01</v>
      </c>
    </row>
    <row r="1653" spans="1:19" s="167" customFormat="1" ht="15">
      <c r="A1653" s="167" t="s">
        <v>9344</v>
      </c>
      <c r="C1653" s="61" t="s">
        <v>3188</v>
      </c>
      <c r="E1653" s="61" t="s">
        <v>212</v>
      </c>
      <c r="F1653" s="167" t="s">
        <v>9666</v>
      </c>
      <c r="G1653" s="61" t="s">
        <v>9250</v>
      </c>
      <c r="H1653" s="62" t="s">
        <v>153</v>
      </c>
      <c r="I1653" s="62" t="s">
        <v>9250</v>
      </c>
      <c r="J1653" s="63" t="str">
        <f t="shared" si="125"/>
        <v>IC.IT.100512</v>
      </c>
      <c r="K1653" s="61" t="s">
        <v>12175</v>
      </c>
      <c r="L1653" s="167" t="str">
        <f t="shared" si="126"/>
        <v>Coccyx</v>
      </c>
      <c r="M1653" s="168" t="str">
        <f t="shared" si="127"/>
        <v>PI.IC.IT.100512.01</v>
      </c>
      <c r="N1653" s="168"/>
      <c r="O1653" s="168" t="str">
        <f t="shared" si="128"/>
        <v>PH.IC.IT.100512.01</v>
      </c>
      <c r="Q1653" s="168" t="str">
        <f t="shared" si="129"/>
        <v>CL.IC.IT.100512.01</v>
      </c>
      <c r="R1653" s="167" t="s">
        <v>12465</v>
      </c>
      <c r="S1653" s="167">
        <v>781</v>
      </c>
    </row>
    <row r="1654" spans="1:19" s="167" customFormat="1" ht="15">
      <c r="A1654" s="167" t="s">
        <v>9344</v>
      </c>
      <c r="C1654" s="61" t="s">
        <v>3188</v>
      </c>
      <c r="D1654" s="167" t="s">
        <v>8701</v>
      </c>
      <c r="E1654" s="62" t="s">
        <v>12212</v>
      </c>
      <c r="F1654" s="167" t="s">
        <v>9387</v>
      </c>
      <c r="G1654" s="167" t="s">
        <v>9649</v>
      </c>
      <c r="H1654" s="62" t="s">
        <v>11848</v>
      </c>
      <c r="I1654" s="167" t="s">
        <v>9650</v>
      </c>
      <c r="J1654" s="63" t="str">
        <f t="shared" si="125"/>
        <v>IC.IT.100601</v>
      </c>
      <c r="K1654" s="61" t="s">
        <v>12175</v>
      </c>
      <c r="L1654" s="167" t="str">
        <f t="shared" si="126"/>
        <v>Shoulder, right</v>
      </c>
      <c r="M1654" s="168" t="str">
        <f t="shared" si="127"/>
        <v>PI.IC.IT.100601.01</v>
      </c>
      <c r="N1654" s="168"/>
      <c r="O1654" s="168" t="str">
        <f t="shared" si="128"/>
        <v>PH.IC.IT.100601.01</v>
      </c>
      <c r="Q1654" s="168" t="str">
        <f t="shared" si="129"/>
        <v>CL.IC.IT.100601.01</v>
      </c>
    </row>
    <row r="1655" spans="1:19" s="167" customFormat="1" ht="15">
      <c r="A1655" s="167" t="s">
        <v>9344</v>
      </c>
      <c r="C1655" s="61" t="s">
        <v>3188</v>
      </c>
      <c r="E1655" s="62" t="s">
        <v>12212</v>
      </c>
      <c r="F1655" s="167" t="s">
        <v>9387</v>
      </c>
      <c r="G1655" s="167" t="s">
        <v>9651</v>
      </c>
      <c r="H1655" s="62" t="s">
        <v>12030</v>
      </c>
      <c r="I1655" s="167" t="s">
        <v>9505</v>
      </c>
      <c r="J1655" s="63" t="str">
        <f t="shared" si="125"/>
        <v>IC.IT.100602</v>
      </c>
      <c r="K1655" s="61" t="s">
        <v>12175</v>
      </c>
      <c r="L1655" s="167" t="str">
        <f t="shared" si="126"/>
        <v>Shoulder, left</v>
      </c>
      <c r="M1655" s="168" t="str">
        <f t="shared" si="127"/>
        <v>PI.IC.IT.100602.01</v>
      </c>
      <c r="N1655" s="168"/>
      <c r="O1655" s="168" t="str">
        <f t="shared" si="128"/>
        <v>PH.IC.IT.100602.01</v>
      </c>
      <c r="Q1655" s="168" t="str">
        <f t="shared" si="129"/>
        <v>CL.IC.IT.100602.01</v>
      </c>
    </row>
    <row r="1656" spans="1:19" s="167" customFormat="1" ht="15">
      <c r="A1656" s="167" t="s">
        <v>9344</v>
      </c>
      <c r="C1656" s="61" t="s">
        <v>3188</v>
      </c>
      <c r="E1656" s="62" t="s">
        <v>12212</v>
      </c>
      <c r="F1656" s="167" t="s">
        <v>9387</v>
      </c>
      <c r="G1656" s="167" t="s">
        <v>9380</v>
      </c>
      <c r="H1656" s="62" t="s">
        <v>12032</v>
      </c>
      <c r="I1656" s="167" t="s">
        <v>9381</v>
      </c>
      <c r="J1656" s="63" t="str">
        <f t="shared" si="125"/>
        <v>IC.IT.100603</v>
      </c>
      <c r="K1656" s="61" t="s">
        <v>12175</v>
      </c>
      <c r="L1656" s="167" t="str">
        <f t="shared" si="126"/>
        <v>Breast, right</v>
      </c>
      <c r="M1656" s="168" t="str">
        <f t="shared" si="127"/>
        <v>PI.IC.IT.100603.01</v>
      </c>
      <c r="N1656" s="168"/>
      <c r="O1656" s="168" t="str">
        <f t="shared" si="128"/>
        <v>PH.IC.IT.100603.01</v>
      </c>
      <c r="Q1656" s="168" t="str">
        <f t="shared" si="129"/>
        <v>CL.IC.IT.100603.01</v>
      </c>
    </row>
    <row r="1657" spans="1:19" s="167" customFormat="1" ht="15">
      <c r="A1657" s="167" t="s">
        <v>9344</v>
      </c>
      <c r="C1657" s="61" t="s">
        <v>3188</v>
      </c>
      <c r="E1657" s="62" t="s">
        <v>12212</v>
      </c>
      <c r="F1657" s="167" t="s">
        <v>9387</v>
      </c>
      <c r="G1657" s="167" t="s">
        <v>9262</v>
      </c>
      <c r="H1657" s="62" t="s">
        <v>12028</v>
      </c>
      <c r="I1657" s="167" t="s">
        <v>9513</v>
      </c>
      <c r="J1657" s="63" t="str">
        <f t="shared" si="125"/>
        <v>IC.IT.100604</v>
      </c>
      <c r="K1657" s="61" t="s">
        <v>12175</v>
      </c>
      <c r="L1657" s="167" t="str">
        <f t="shared" si="126"/>
        <v>Breast, left</v>
      </c>
      <c r="M1657" s="168" t="str">
        <f t="shared" si="127"/>
        <v>PI.IC.IT.100604.01</v>
      </c>
      <c r="N1657" s="168"/>
      <c r="O1657" s="168" t="str">
        <f t="shared" si="128"/>
        <v>PH.IC.IT.100604.01</v>
      </c>
      <c r="Q1657" s="168" t="str">
        <f t="shared" si="129"/>
        <v>CL.IC.IT.100604.01</v>
      </c>
    </row>
    <row r="1658" spans="1:19" s="167" customFormat="1" ht="15">
      <c r="A1658" s="167" t="s">
        <v>9344</v>
      </c>
      <c r="C1658" s="61" t="s">
        <v>3188</v>
      </c>
      <c r="E1658" s="62" t="s">
        <v>12212</v>
      </c>
      <c r="F1658" s="167" t="s">
        <v>9387</v>
      </c>
      <c r="G1658" s="167" t="s">
        <v>9382</v>
      </c>
      <c r="H1658" s="62" t="s">
        <v>12210</v>
      </c>
      <c r="I1658" s="167" t="s">
        <v>9382</v>
      </c>
      <c r="J1658" s="63" t="str">
        <f t="shared" si="125"/>
        <v>IC.IT.100605</v>
      </c>
      <c r="K1658" s="61" t="s">
        <v>12175</v>
      </c>
      <c r="L1658" s="167" t="str">
        <f t="shared" si="126"/>
        <v>Sternum</v>
      </c>
      <c r="M1658" s="168" t="str">
        <f t="shared" si="127"/>
        <v>PI.IC.IT.100605.01</v>
      </c>
      <c r="N1658" s="168"/>
      <c r="O1658" s="168" t="str">
        <f t="shared" si="128"/>
        <v>PH.IC.IT.100605.01</v>
      </c>
      <c r="Q1658" s="168" t="str">
        <f t="shared" si="129"/>
        <v>CL.IC.IT.100605.01</v>
      </c>
    </row>
    <row r="1659" spans="1:19" s="167" customFormat="1" ht="15">
      <c r="A1659" s="167" t="s">
        <v>9344</v>
      </c>
      <c r="C1659" s="61" t="s">
        <v>3188</v>
      </c>
      <c r="E1659" s="62" t="s">
        <v>12212</v>
      </c>
      <c r="F1659" s="167" t="s">
        <v>9387</v>
      </c>
      <c r="G1659" s="167" t="s">
        <v>8947</v>
      </c>
      <c r="H1659" s="62" t="s">
        <v>12212</v>
      </c>
      <c r="I1659" s="167" t="s">
        <v>8948</v>
      </c>
      <c r="J1659" s="63" t="str">
        <f t="shared" si="125"/>
        <v>IC.IT.100606</v>
      </c>
      <c r="K1659" s="61" t="s">
        <v>12175</v>
      </c>
      <c r="L1659" s="167" t="str">
        <f t="shared" si="126"/>
        <v>Chest, right</v>
      </c>
      <c r="M1659" s="168" t="str">
        <f t="shared" si="127"/>
        <v>PI.IC.IT.100606.01</v>
      </c>
      <c r="N1659" s="168"/>
      <c r="O1659" s="168" t="str">
        <f t="shared" si="128"/>
        <v>PH.IC.IT.100606.01</v>
      </c>
      <c r="Q1659" s="168" t="str">
        <f t="shared" si="129"/>
        <v>CL.IC.IT.100606.01</v>
      </c>
    </row>
    <row r="1660" spans="1:19" s="167" customFormat="1" ht="15">
      <c r="A1660" s="167" t="s">
        <v>9344</v>
      </c>
      <c r="C1660" s="61" t="s">
        <v>3188</v>
      </c>
      <c r="E1660" s="62" t="s">
        <v>12212</v>
      </c>
      <c r="F1660" s="167" t="s">
        <v>9387</v>
      </c>
      <c r="G1660" s="167" t="s">
        <v>8949</v>
      </c>
      <c r="H1660" s="62" t="s">
        <v>12225</v>
      </c>
      <c r="I1660" s="167" t="s">
        <v>8950</v>
      </c>
      <c r="J1660" s="63" t="str">
        <f t="shared" si="125"/>
        <v>IC.IT.100607</v>
      </c>
      <c r="K1660" s="61" t="s">
        <v>12175</v>
      </c>
      <c r="L1660" s="167" t="str">
        <f t="shared" si="126"/>
        <v>Chest, left</v>
      </c>
      <c r="M1660" s="168" t="str">
        <f t="shared" si="127"/>
        <v>PI.IC.IT.100607.01</v>
      </c>
      <c r="N1660" s="168"/>
      <c r="O1660" s="168" t="str">
        <f t="shared" si="128"/>
        <v>PH.IC.IT.100607.01</v>
      </c>
      <c r="Q1660" s="168" t="str">
        <f t="shared" si="129"/>
        <v>CL.IC.IT.100607.01</v>
      </c>
    </row>
    <row r="1661" spans="1:19" s="167" customFormat="1" ht="15">
      <c r="A1661" s="167" t="s">
        <v>9344</v>
      </c>
      <c r="C1661" s="61" t="s">
        <v>3188</v>
      </c>
      <c r="E1661" s="62" t="s">
        <v>12212</v>
      </c>
      <c r="F1661" s="167" t="s">
        <v>9387</v>
      </c>
      <c r="G1661" s="167" t="s">
        <v>8951</v>
      </c>
      <c r="H1661" s="62" t="s">
        <v>11638</v>
      </c>
      <c r="I1661" s="167" t="s">
        <v>8951</v>
      </c>
      <c r="J1661" s="63" t="str">
        <f t="shared" si="125"/>
        <v>IC.IT.100608</v>
      </c>
      <c r="K1661" s="61" t="s">
        <v>12175</v>
      </c>
      <c r="L1661" s="167" t="str">
        <f t="shared" si="126"/>
        <v>Chest</v>
      </c>
      <c r="M1661" s="168" t="str">
        <f t="shared" si="127"/>
        <v>PI.IC.IT.100608.01</v>
      </c>
      <c r="N1661" s="168"/>
      <c r="O1661" s="168" t="str">
        <f t="shared" si="128"/>
        <v>PH.IC.IT.100608.01</v>
      </c>
      <c r="Q1661" s="168" t="str">
        <f t="shared" si="129"/>
        <v>CL.IC.IT.100608.01</v>
      </c>
    </row>
    <row r="1662" spans="1:19" s="167" customFormat="1" ht="15">
      <c r="A1662" s="167" t="s">
        <v>9344</v>
      </c>
      <c r="C1662" s="61" t="s">
        <v>3188</v>
      </c>
      <c r="E1662" s="62" t="s">
        <v>12212</v>
      </c>
      <c r="F1662" s="167" t="s">
        <v>9387</v>
      </c>
      <c r="G1662" s="167" t="s">
        <v>9065</v>
      </c>
      <c r="H1662" s="62" t="s">
        <v>11639</v>
      </c>
      <c r="I1662" s="167" t="s">
        <v>9066</v>
      </c>
      <c r="J1662" s="63" t="str">
        <f t="shared" si="125"/>
        <v>IC.IT.100609</v>
      </c>
      <c r="K1662" s="61" t="s">
        <v>12175</v>
      </c>
      <c r="L1662" s="167" t="str">
        <f t="shared" si="126"/>
        <v>Back, right</v>
      </c>
      <c r="M1662" s="168" t="str">
        <f t="shared" si="127"/>
        <v>PI.IC.IT.100609.01</v>
      </c>
      <c r="N1662" s="168"/>
      <c r="O1662" s="168" t="str">
        <f t="shared" si="128"/>
        <v>PH.IC.IT.100609.01</v>
      </c>
      <c r="Q1662" s="168" t="str">
        <f t="shared" si="129"/>
        <v>CL.IC.IT.100609.01</v>
      </c>
    </row>
    <row r="1663" spans="1:19" s="167" customFormat="1" ht="15">
      <c r="A1663" s="167" t="s">
        <v>9344</v>
      </c>
      <c r="C1663" s="61" t="s">
        <v>3188</v>
      </c>
      <c r="E1663" s="62" t="s">
        <v>12212</v>
      </c>
      <c r="F1663" s="167" t="s">
        <v>9387</v>
      </c>
      <c r="G1663" s="167" t="s">
        <v>8927</v>
      </c>
      <c r="H1663" s="62" t="s">
        <v>11829</v>
      </c>
      <c r="I1663" s="167" t="s">
        <v>8928</v>
      </c>
      <c r="J1663" s="63" t="str">
        <f t="shared" si="125"/>
        <v>IC.IT.100610</v>
      </c>
      <c r="K1663" s="61" t="s">
        <v>12175</v>
      </c>
      <c r="L1663" s="167" t="str">
        <f t="shared" si="126"/>
        <v>Back, left</v>
      </c>
      <c r="M1663" s="168" t="str">
        <f t="shared" si="127"/>
        <v>PI.IC.IT.100610.01</v>
      </c>
      <c r="N1663" s="168"/>
      <c r="O1663" s="168" t="str">
        <f t="shared" si="128"/>
        <v>PH.IC.IT.100610.01</v>
      </c>
      <c r="Q1663" s="168" t="str">
        <f t="shared" si="129"/>
        <v>CL.IC.IT.100610.01</v>
      </c>
    </row>
    <row r="1664" spans="1:19" s="167" customFormat="1" ht="15">
      <c r="A1664" s="167" t="s">
        <v>9344</v>
      </c>
      <c r="C1664" s="61" t="s">
        <v>3188</v>
      </c>
      <c r="E1664" s="62" t="s">
        <v>12212</v>
      </c>
      <c r="F1664" s="167" t="s">
        <v>9387</v>
      </c>
      <c r="G1664" s="167" t="s">
        <v>12390</v>
      </c>
      <c r="H1664" s="62" t="s">
        <v>12099</v>
      </c>
      <c r="I1664" s="167" t="s">
        <v>12390</v>
      </c>
      <c r="J1664" s="63" t="str">
        <f t="shared" si="125"/>
        <v>IC.IT.100611</v>
      </c>
      <c r="K1664" s="61" t="s">
        <v>12175</v>
      </c>
      <c r="L1664" s="167" t="str">
        <f t="shared" si="126"/>
        <v>Back</v>
      </c>
      <c r="M1664" s="168" t="str">
        <f t="shared" si="127"/>
        <v>PI.IC.IT.100611.01</v>
      </c>
      <c r="N1664" s="168"/>
      <c r="O1664" s="168" t="str">
        <f t="shared" si="128"/>
        <v>PH.IC.IT.100611.01</v>
      </c>
      <c r="Q1664" s="168" t="str">
        <f t="shared" si="129"/>
        <v>CL.IC.IT.100611.01</v>
      </c>
    </row>
    <row r="1665" spans="1:37" s="167" customFormat="1" ht="15">
      <c r="A1665" s="167" t="s">
        <v>9344</v>
      </c>
      <c r="C1665" s="61" t="s">
        <v>3188</v>
      </c>
      <c r="D1665" s="167" t="s">
        <v>8929</v>
      </c>
      <c r="E1665" s="62" t="s">
        <v>12225</v>
      </c>
      <c r="F1665" s="167" t="s">
        <v>9259</v>
      </c>
      <c r="G1665" s="167" t="s">
        <v>11735</v>
      </c>
      <c r="H1665" s="62" t="s">
        <v>11848</v>
      </c>
      <c r="I1665" s="167" t="s">
        <v>9260</v>
      </c>
      <c r="J1665" s="63" t="str">
        <f t="shared" si="125"/>
        <v>IC.IT.100701</v>
      </c>
      <c r="K1665" s="61" t="s">
        <v>12175</v>
      </c>
      <c r="L1665" s="167" t="str">
        <f t="shared" si="126"/>
        <v>Generalized</v>
      </c>
      <c r="M1665" s="168" t="str">
        <f t="shared" si="127"/>
        <v>PI.IC.IT.100701.01</v>
      </c>
      <c r="N1665" s="168"/>
      <c r="O1665" s="168" t="str">
        <f t="shared" si="128"/>
        <v>PH.IC.IT.100701.01</v>
      </c>
      <c r="Q1665" s="168" t="str">
        <f t="shared" si="129"/>
        <v>CL.IC.IT.100701.01</v>
      </c>
    </row>
    <row r="1666" spans="1:37" s="167" customFormat="1" ht="15">
      <c r="A1666" s="167" t="s">
        <v>9344</v>
      </c>
      <c r="C1666" s="61" t="s">
        <v>3188</v>
      </c>
      <c r="D1666" s="167" t="s">
        <v>8285</v>
      </c>
      <c r="E1666" s="62" t="s">
        <v>11638</v>
      </c>
      <c r="F1666" s="167" t="s">
        <v>8993</v>
      </c>
      <c r="G1666" s="167" t="s">
        <v>8932</v>
      </c>
      <c r="H1666" s="62" t="s">
        <v>11848</v>
      </c>
      <c r="I1666" s="167" t="s">
        <v>8932</v>
      </c>
      <c r="J1666" s="63" t="str">
        <f t="shared" ref="J1666:J1729" si="130">CONCATENATE("IC.IT.",C1666,E1666,H1666)</f>
        <v>IC.IT.100801</v>
      </c>
      <c r="K1666" s="61" t="s">
        <v>12175</v>
      </c>
      <c r="L1666" s="167" t="str">
        <f t="shared" ref="L1666:L1729" si="131">G1666</f>
        <v>Abrasion</v>
      </c>
      <c r="M1666" s="168" t="str">
        <f t="shared" ref="M1666:M1729" si="132">CONCATENATE("PI.",J1666,".",K1666)</f>
        <v>PI.IC.IT.100801.01</v>
      </c>
      <c r="N1666" s="168"/>
      <c r="O1666" s="168" t="str">
        <f t="shared" ref="O1666:O1729" si="133">CONCATENATE("PH.",J1666,".",K1666)</f>
        <v>PH.IC.IT.100801.01</v>
      </c>
      <c r="Q1666" s="168" t="str">
        <f t="shared" ref="Q1666:Q1729" si="134">CONCATENATE("CL.",J1666,".",K1666)</f>
        <v>CL.IC.IT.100801.01</v>
      </c>
    </row>
    <row r="1667" spans="1:37" s="167" customFormat="1" ht="15">
      <c r="A1667" s="167" t="s">
        <v>9344</v>
      </c>
      <c r="C1667" s="61" t="s">
        <v>3188</v>
      </c>
      <c r="E1667" s="62" t="s">
        <v>11638</v>
      </c>
      <c r="F1667" s="167" t="s">
        <v>8993</v>
      </c>
      <c r="G1667" s="167" t="s">
        <v>8933</v>
      </c>
      <c r="H1667" s="62" t="s">
        <v>12030</v>
      </c>
      <c r="I1667" s="167" t="s">
        <v>8933</v>
      </c>
      <c r="J1667" s="63" t="str">
        <f t="shared" si="130"/>
        <v>IC.IT.100802</v>
      </c>
      <c r="K1667" s="61" t="s">
        <v>12175</v>
      </c>
      <c r="L1667" s="167" t="str">
        <f t="shared" si="131"/>
        <v>Blister</v>
      </c>
      <c r="M1667" s="168" t="str">
        <f t="shared" si="132"/>
        <v>PI.IC.IT.100802.01</v>
      </c>
      <c r="N1667" s="168"/>
      <c r="O1667" s="168" t="str">
        <f t="shared" si="133"/>
        <v>PH.IC.IT.100802.01</v>
      </c>
      <c r="Q1667" s="168" t="str">
        <f t="shared" si="134"/>
        <v>CL.IC.IT.100802.01</v>
      </c>
    </row>
    <row r="1668" spans="1:37" s="167" customFormat="1" ht="15">
      <c r="A1668" s="167" t="s">
        <v>9344</v>
      </c>
      <c r="C1668" s="61" t="s">
        <v>3188</v>
      </c>
      <c r="E1668" s="62" t="s">
        <v>11638</v>
      </c>
      <c r="F1668" s="167" t="s">
        <v>8993</v>
      </c>
      <c r="G1668" s="167" t="s">
        <v>10320</v>
      </c>
      <c r="H1668" s="62" t="s">
        <v>12032</v>
      </c>
      <c r="I1668" s="167" t="s">
        <v>10320</v>
      </c>
      <c r="J1668" s="63" t="str">
        <f t="shared" si="130"/>
        <v>IC.IT.100803</v>
      </c>
      <c r="K1668" s="61" t="s">
        <v>12175</v>
      </c>
      <c r="L1668" s="167" t="str">
        <f t="shared" si="131"/>
        <v>Rash</v>
      </c>
      <c r="M1668" s="168" t="str">
        <f t="shared" si="132"/>
        <v>PI.IC.IT.100803.01</v>
      </c>
      <c r="N1668" s="168"/>
      <c r="O1668" s="168" t="str">
        <f t="shared" si="133"/>
        <v>PH.IC.IT.100803.01</v>
      </c>
      <c r="Q1668" s="168" t="str">
        <f t="shared" si="134"/>
        <v>CL.IC.IT.100803.01</v>
      </c>
    </row>
    <row r="1669" spans="1:37" s="167" customFormat="1" ht="15">
      <c r="A1669" s="167" t="s">
        <v>9344</v>
      </c>
      <c r="C1669" s="61" t="s">
        <v>3188</v>
      </c>
      <c r="E1669" s="62" t="s">
        <v>11638</v>
      </c>
      <c r="F1669" s="167" t="s">
        <v>8993</v>
      </c>
      <c r="G1669" s="167" t="s">
        <v>11792</v>
      </c>
      <c r="H1669" s="62" t="s">
        <v>12028</v>
      </c>
      <c r="I1669" s="167" t="s">
        <v>11792</v>
      </c>
      <c r="J1669" s="63" t="str">
        <f t="shared" si="130"/>
        <v>IC.IT.100804</v>
      </c>
      <c r="K1669" s="61" t="s">
        <v>12175</v>
      </c>
      <c r="L1669" s="167" t="str">
        <f t="shared" si="131"/>
        <v>Hematoma</v>
      </c>
      <c r="M1669" s="168" t="str">
        <f t="shared" si="132"/>
        <v>PI.IC.IT.100804.01</v>
      </c>
      <c r="N1669" s="168"/>
      <c r="O1669" s="168" t="str">
        <f t="shared" si="133"/>
        <v>PH.IC.IT.100804.01</v>
      </c>
      <c r="Q1669" s="168" t="str">
        <f t="shared" si="134"/>
        <v>CL.IC.IT.100804.01</v>
      </c>
    </row>
    <row r="1670" spans="1:37" s="167" customFormat="1" ht="15">
      <c r="A1670" s="167" t="s">
        <v>9344</v>
      </c>
      <c r="C1670" s="61" t="s">
        <v>3188</v>
      </c>
      <c r="E1670" s="62" t="s">
        <v>11638</v>
      </c>
      <c r="F1670" s="167" t="s">
        <v>8993</v>
      </c>
      <c r="G1670" s="167" t="s">
        <v>10538</v>
      </c>
      <c r="H1670" s="62" t="s">
        <v>12210</v>
      </c>
      <c r="I1670" s="167" t="s">
        <v>10538</v>
      </c>
      <c r="J1670" s="63" t="str">
        <f t="shared" si="130"/>
        <v>IC.IT.100805</v>
      </c>
      <c r="K1670" s="61" t="s">
        <v>12175</v>
      </c>
      <c r="L1670" s="167" t="str">
        <f t="shared" si="131"/>
        <v>Bruising</v>
      </c>
      <c r="M1670" s="168" t="str">
        <f t="shared" si="132"/>
        <v>PI.IC.IT.100805.01</v>
      </c>
      <c r="N1670" s="168"/>
      <c r="O1670" s="168" t="str">
        <f t="shared" si="133"/>
        <v>PH.IC.IT.100805.01</v>
      </c>
      <c r="Q1670" s="168" t="str">
        <f t="shared" si="134"/>
        <v>CL.IC.IT.100805.01</v>
      </c>
    </row>
    <row r="1671" spans="1:37" s="167" customFormat="1" ht="15">
      <c r="A1671" s="167" t="s">
        <v>9344</v>
      </c>
      <c r="C1671" s="61" t="s">
        <v>3188</v>
      </c>
      <c r="E1671" s="62" t="s">
        <v>11638</v>
      </c>
      <c r="F1671" s="167" t="s">
        <v>8993</v>
      </c>
      <c r="G1671" s="167" t="s">
        <v>9078</v>
      </c>
      <c r="H1671" s="62" t="s">
        <v>12212</v>
      </c>
      <c r="I1671" s="167" t="s">
        <v>9074</v>
      </c>
      <c r="J1671" s="63" t="str">
        <f t="shared" si="130"/>
        <v>IC.IT.100806</v>
      </c>
      <c r="K1671" s="61" t="s">
        <v>12175</v>
      </c>
      <c r="L1671" s="167" t="str">
        <f t="shared" si="131"/>
        <v>Incontinence dermatitis</v>
      </c>
      <c r="M1671" s="168" t="str">
        <f t="shared" si="132"/>
        <v>PI.IC.IT.100806.01</v>
      </c>
      <c r="N1671" s="168"/>
      <c r="O1671" s="168" t="str">
        <f t="shared" si="133"/>
        <v>PH.IC.IT.100806.01</v>
      </c>
      <c r="Q1671" s="168" t="str">
        <f t="shared" si="134"/>
        <v>CL.IC.IT.100806.01</v>
      </c>
    </row>
    <row r="1672" spans="1:37" s="167" customFormat="1" ht="15">
      <c r="A1672" s="167" t="s">
        <v>9344</v>
      </c>
      <c r="C1672" s="61" t="s">
        <v>3188</v>
      </c>
      <c r="E1672" s="62" t="s">
        <v>11638</v>
      </c>
      <c r="F1672" s="167" t="s">
        <v>8993</v>
      </c>
      <c r="G1672" s="167" t="s">
        <v>9076</v>
      </c>
      <c r="H1672" s="62" t="s">
        <v>12225</v>
      </c>
      <c r="I1672" s="167" t="s">
        <v>9076</v>
      </c>
      <c r="J1672" s="63" t="str">
        <f t="shared" si="130"/>
        <v>IC.IT.100807</v>
      </c>
      <c r="K1672" s="61" t="s">
        <v>12175</v>
      </c>
      <c r="L1672" s="167" t="str">
        <f t="shared" si="131"/>
        <v>Excoriation</v>
      </c>
      <c r="M1672" s="168" t="str">
        <f t="shared" si="132"/>
        <v>PI.IC.IT.100807.01</v>
      </c>
      <c r="N1672" s="168"/>
      <c r="O1672" s="168" t="str">
        <f t="shared" si="133"/>
        <v>PH.IC.IT.100807.01</v>
      </c>
      <c r="Q1672" s="168" t="str">
        <f t="shared" si="134"/>
        <v>CL.IC.IT.100807.01</v>
      </c>
    </row>
    <row r="1673" spans="1:37" s="167" customFormat="1" ht="15">
      <c r="A1673" s="167" t="s">
        <v>9344</v>
      </c>
      <c r="C1673" s="61" t="s">
        <v>3188</v>
      </c>
      <c r="E1673" s="61" t="s">
        <v>92</v>
      </c>
      <c r="F1673" s="167" t="s">
        <v>8993</v>
      </c>
      <c r="G1673" s="167" t="s">
        <v>9462</v>
      </c>
      <c r="H1673" s="61" t="s">
        <v>92</v>
      </c>
      <c r="I1673" s="167" t="s">
        <v>9462</v>
      </c>
      <c r="J1673" s="63" t="str">
        <f t="shared" si="130"/>
        <v>IC.IT.100808</v>
      </c>
      <c r="K1673" s="61" t="s">
        <v>12175</v>
      </c>
      <c r="L1673" s="167" t="str">
        <f t="shared" si="131"/>
        <v>Petechiae</v>
      </c>
      <c r="M1673" s="168" t="str">
        <f t="shared" si="132"/>
        <v>PI.IC.IT.100808.01</v>
      </c>
      <c r="N1673" s="168"/>
      <c r="O1673" s="168" t="str">
        <f t="shared" si="133"/>
        <v>PH.IC.IT.100808.01</v>
      </c>
      <c r="Q1673" s="168" t="str">
        <f t="shared" si="134"/>
        <v>CL.IC.IT.100808.01</v>
      </c>
    </row>
    <row r="1674" spans="1:37" s="167" customFormat="1" ht="15">
      <c r="A1674" s="167" t="s">
        <v>9344</v>
      </c>
      <c r="C1674" s="61" t="s">
        <v>3188</v>
      </c>
      <c r="E1674" s="61" t="s">
        <v>92</v>
      </c>
      <c r="F1674" s="167" t="s">
        <v>8993</v>
      </c>
      <c r="G1674" s="167" t="s">
        <v>10478</v>
      </c>
      <c r="H1674" s="61" t="s">
        <v>93</v>
      </c>
      <c r="I1674" s="167" t="s">
        <v>12437</v>
      </c>
      <c r="J1674" s="63" t="str">
        <f t="shared" si="130"/>
        <v>IC.IT.100809</v>
      </c>
      <c r="K1674" s="61" t="s">
        <v>12175</v>
      </c>
      <c r="L1674" s="167" t="str">
        <f t="shared" si="131"/>
        <v>Other: specify</v>
      </c>
      <c r="M1674" s="168" t="str">
        <f t="shared" si="132"/>
        <v>PI.IC.IT.100809.01</v>
      </c>
      <c r="N1674" s="168"/>
      <c r="O1674" s="168" t="str">
        <f t="shared" si="133"/>
        <v>PH.IC.IT.100809.01</v>
      </c>
      <c r="Q1674" s="168" t="str">
        <f t="shared" si="134"/>
        <v>CL.IC.IT.100809.01</v>
      </c>
    </row>
    <row r="1675" spans="1:37" s="167" customFormat="1" ht="15">
      <c r="A1675" s="167" t="s">
        <v>9344</v>
      </c>
      <c r="C1675" s="61" t="s">
        <v>11829</v>
      </c>
      <c r="E1675" s="61" t="s">
        <v>92</v>
      </c>
      <c r="F1675" s="167" t="s">
        <v>8993</v>
      </c>
      <c r="G1675" s="167" t="s">
        <v>11824</v>
      </c>
      <c r="H1675" s="61" t="s">
        <v>11829</v>
      </c>
      <c r="I1675" s="167" t="s">
        <v>11824</v>
      </c>
      <c r="J1675" s="63" t="str">
        <f t="shared" si="130"/>
        <v>IC.IT.100810</v>
      </c>
      <c r="K1675" s="61" t="s">
        <v>12175</v>
      </c>
      <c r="L1675" s="167" t="str">
        <f t="shared" si="131"/>
        <v>Cyanotic</v>
      </c>
      <c r="M1675" s="168" t="str">
        <f t="shared" si="132"/>
        <v>PI.IC.IT.100810.01</v>
      </c>
      <c r="N1675" s="168"/>
      <c r="O1675" s="168" t="str">
        <f t="shared" si="133"/>
        <v>PH.IC.IT.100810.01</v>
      </c>
      <c r="Q1675" s="168" t="str">
        <f t="shared" si="134"/>
        <v>CL.IC.IT.100810.01</v>
      </c>
      <c r="AJ1675" s="167" t="s">
        <v>12773</v>
      </c>
      <c r="AK1675" s="167">
        <v>1477</v>
      </c>
    </row>
    <row r="1676" spans="1:37" s="167" customFormat="1" ht="15">
      <c r="A1676" s="167" t="s">
        <v>9344</v>
      </c>
      <c r="C1676" s="61" t="s">
        <v>11829</v>
      </c>
      <c r="E1676" s="61" t="s">
        <v>92</v>
      </c>
      <c r="F1676" s="167" t="s">
        <v>8993</v>
      </c>
      <c r="G1676" s="167" t="s">
        <v>11827</v>
      </c>
      <c r="H1676" s="62" t="s">
        <v>12099</v>
      </c>
      <c r="I1676" s="167" t="s">
        <v>11827</v>
      </c>
      <c r="J1676" s="63" t="str">
        <f t="shared" si="130"/>
        <v>IC.IT.100811</v>
      </c>
      <c r="K1676" s="61" t="s">
        <v>12175</v>
      </c>
      <c r="L1676" s="167" t="str">
        <f t="shared" si="131"/>
        <v>Necrotic</v>
      </c>
      <c r="M1676" s="168" t="str">
        <f t="shared" si="132"/>
        <v>PI.IC.IT.100811.01</v>
      </c>
      <c r="N1676" s="168"/>
      <c r="O1676" s="168" t="str">
        <f t="shared" si="133"/>
        <v>PH.IC.IT.100811.01</v>
      </c>
      <c r="Q1676" s="168" t="str">
        <f t="shared" si="134"/>
        <v>CL.IC.IT.100811.01</v>
      </c>
      <c r="AJ1676" s="167" t="s">
        <v>12773</v>
      </c>
      <c r="AK1676" s="167">
        <v>1477</v>
      </c>
    </row>
    <row r="1677" spans="1:37" s="167" customFormat="1" ht="15">
      <c r="A1677" s="167" t="s">
        <v>9344</v>
      </c>
      <c r="B1677" s="167" t="s">
        <v>9133</v>
      </c>
      <c r="C1677" s="61" t="s">
        <v>155</v>
      </c>
      <c r="D1677" s="167" t="s">
        <v>9080</v>
      </c>
      <c r="E1677" s="62" t="s">
        <v>11848</v>
      </c>
      <c r="F1677" s="167" t="s">
        <v>9134</v>
      </c>
      <c r="G1677" s="167" t="s">
        <v>8767</v>
      </c>
      <c r="H1677" s="62" t="s">
        <v>11848</v>
      </c>
      <c r="I1677" s="167" t="s">
        <v>10518</v>
      </c>
      <c r="J1677" s="63" t="str">
        <f t="shared" si="130"/>
        <v>IC.IT.110101</v>
      </c>
      <c r="K1677" s="61" t="s">
        <v>12175</v>
      </c>
      <c r="L1677" s="167" t="str">
        <f t="shared" si="131"/>
        <v>Abdomen upper quadrant right</v>
      </c>
      <c r="M1677" s="168" t="str">
        <f t="shared" si="132"/>
        <v>PI.IC.IT.110101.01</v>
      </c>
      <c r="N1677" s="168"/>
      <c r="O1677" s="168" t="str">
        <f t="shared" si="133"/>
        <v>PH.IC.IT.110101.01</v>
      </c>
      <c r="Q1677" s="168" t="str">
        <f t="shared" si="134"/>
        <v>CL.IC.IT.110101.01</v>
      </c>
    </row>
    <row r="1678" spans="1:37" s="167" customFormat="1" ht="15">
      <c r="A1678" s="167" t="s">
        <v>9344</v>
      </c>
      <c r="C1678" s="61" t="s">
        <v>155</v>
      </c>
      <c r="E1678" s="62" t="s">
        <v>11848</v>
      </c>
      <c r="F1678" s="167" t="s">
        <v>9134</v>
      </c>
      <c r="G1678" s="167" t="s">
        <v>8768</v>
      </c>
      <c r="H1678" s="62" t="s">
        <v>12030</v>
      </c>
      <c r="I1678" s="167" t="s">
        <v>10520</v>
      </c>
      <c r="J1678" s="63" t="str">
        <f t="shared" si="130"/>
        <v>IC.IT.110102</v>
      </c>
      <c r="K1678" s="61" t="s">
        <v>12175</v>
      </c>
      <c r="L1678" s="167" t="str">
        <f t="shared" si="131"/>
        <v>Abdomen lower quadrant right</v>
      </c>
      <c r="M1678" s="168" t="str">
        <f t="shared" si="132"/>
        <v>PI.IC.IT.110102.01</v>
      </c>
      <c r="N1678" s="168"/>
      <c r="O1678" s="168" t="str">
        <f t="shared" si="133"/>
        <v>PH.IC.IT.110102.01</v>
      </c>
      <c r="Q1678" s="168" t="str">
        <f t="shared" si="134"/>
        <v>CL.IC.IT.110102.01</v>
      </c>
    </row>
    <row r="1679" spans="1:37" s="167" customFormat="1" ht="15">
      <c r="A1679" s="167" t="s">
        <v>9344</v>
      </c>
      <c r="C1679" s="61" t="s">
        <v>155</v>
      </c>
      <c r="E1679" s="62" t="s">
        <v>11848</v>
      </c>
      <c r="F1679" s="167" t="s">
        <v>9134</v>
      </c>
      <c r="G1679" s="167" t="s">
        <v>8769</v>
      </c>
      <c r="H1679" s="62" t="s">
        <v>12032</v>
      </c>
      <c r="I1679" s="167" t="s">
        <v>10522</v>
      </c>
      <c r="J1679" s="63" t="str">
        <f t="shared" si="130"/>
        <v>IC.IT.110103</v>
      </c>
      <c r="K1679" s="61" t="s">
        <v>12175</v>
      </c>
      <c r="L1679" s="167" t="str">
        <f t="shared" si="131"/>
        <v>Abdomen upper quadrant left</v>
      </c>
      <c r="M1679" s="168" t="str">
        <f t="shared" si="132"/>
        <v>PI.IC.IT.110103.01</v>
      </c>
      <c r="N1679" s="168"/>
      <c r="O1679" s="168" t="str">
        <f t="shared" si="133"/>
        <v>PH.IC.IT.110103.01</v>
      </c>
      <c r="Q1679" s="168" t="str">
        <f t="shared" si="134"/>
        <v>CL.IC.IT.110103.01</v>
      </c>
    </row>
    <row r="1680" spans="1:37" s="167" customFormat="1" ht="15">
      <c r="A1680" s="167" t="s">
        <v>9344</v>
      </c>
      <c r="C1680" s="61" t="s">
        <v>155</v>
      </c>
      <c r="E1680" s="62" t="s">
        <v>11848</v>
      </c>
      <c r="F1680" s="167" t="s">
        <v>9134</v>
      </c>
      <c r="G1680" s="167" t="s">
        <v>8770</v>
      </c>
      <c r="H1680" s="62" t="s">
        <v>12028</v>
      </c>
      <c r="I1680" s="167" t="s">
        <v>10524</v>
      </c>
      <c r="J1680" s="63" t="str">
        <f t="shared" si="130"/>
        <v>IC.IT.110104</v>
      </c>
      <c r="K1680" s="61" t="s">
        <v>12175</v>
      </c>
      <c r="L1680" s="167" t="str">
        <f t="shared" si="131"/>
        <v>Abdomen lower quadrant left</v>
      </c>
      <c r="M1680" s="168" t="str">
        <f t="shared" si="132"/>
        <v>PI.IC.IT.110104.01</v>
      </c>
      <c r="N1680" s="168"/>
      <c r="O1680" s="168" t="str">
        <f t="shared" si="133"/>
        <v>PH.IC.IT.110104.01</v>
      </c>
      <c r="Q1680" s="168" t="str">
        <f t="shared" si="134"/>
        <v>CL.IC.IT.110104.01</v>
      </c>
    </row>
    <row r="1681" spans="1:17" s="167" customFormat="1" ht="15">
      <c r="A1681" s="167" t="s">
        <v>9344</v>
      </c>
      <c r="C1681" s="61" t="s">
        <v>155</v>
      </c>
      <c r="E1681" s="62" t="s">
        <v>11848</v>
      </c>
      <c r="F1681" s="167" t="s">
        <v>9134</v>
      </c>
      <c r="G1681" s="167" t="s">
        <v>8771</v>
      </c>
      <c r="H1681" s="62" t="s">
        <v>12210</v>
      </c>
      <c r="I1681" s="167" t="s">
        <v>9397</v>
      </c>
      <c r="J1681" s="63" t="str">
        <f t="shared" si="130"/>
        <v>IC.IT.110105</v>
      </c>
      <c r="K1681" s="61" t="s">
        <v>12175</v>
      </c>
      <c r="L1681" s="167" t="str">
        <f t="shared" si="131"/>
        <v>Abdomen entire</v>
      </c>
      <c r="M1681" s="168" t="str">
        <f t="shared" si="132"/>
        <v>PI.IC.IT.110105.01</v>
      </c>
      <c r="N1681" s="168"/>
      <c r="O1681" s="168" t="str">
        <f t="shared" si="133"/>
        <v>PH.IC.IT.110105.01</v>
      </c>
      <c r="Q1681" s="168" t="str">
        <f t="shared" si="134"/>
        <v>CL.IC.IT.110105.01</v>
      </c>
    </row>
    <row r="1682" spans="1:17" s="167" customFormat="1" ht="15">
      <c r="A1682" s="167" t="s">
        <v>9344</v>
      </c>
      <c r="C1682" s="61" t="s">
        <v>155</v>
      </c>
      <c r="E1682" s="62" t="s">
        <v>11848</v>
      </c>
      <c r="F1682" s="167" t="s">
        <v>9134</v>
      </c>
      <c r="G1682" s="167" t="s">
        <v>9398</v>
      </c>
      <c r="H1682" s="62" t="s">
        <v>12212</v>
      </c>
      <c r="I1682" s="167" t="s">
        <v>9269</v>
      </c>
      <c r="J1682" s="63" t="str">
        <f t="shared" si="130"/>
        <v>IC.IT.110106</v>
      </c>
      <c r="K1682" s="61" t="s">
        <v>12175</v>
      </c>
      <c r="L1682" s="167" t="str">
        <f t="shared" si="131"/>
        <v>Flank, right</v>
      </c>
      <c r="M1682" s="168" t="str">
        <f t="shared" si="132"/>
        <v>PI.IC.IT.110106.01</v>
      </c>
      <c r="N1682" s="168"/>
      <c r="O1682" s="168" t="str">
        <f t="shared" si="133"/>
        <v>PH.IC.IT.110106.01</v>
      </c>
      <c r="Q1682" s="168" t="str">
        <f t="shared" si="134"/>
        <v>CL.IC.IT.110106.01</v>
      </c>
    </row>
    <row r="1683" spans="1:17" s="167" customFormat="1" ht="15">
      <c r="A1683" s="167" t="s">
        <v>9344</v>
      </c>
      <c r="C1683" s="61" t="s">
        <v>155</v>
      </c>
      <c r="E1683" s="62" t="s">
        <v>11848</v>
      </c>
      <c r="F1683" s="167" t="s">
        <v>9134</v>
      </c>
      <c r="G1683" s="167" t="s">
        <v>9558</v>
      </c>
      <c r="H1683" s="62" t="s">
        <v>12225</v>
      </c>
      <c r="I1683" s="167" t="s">
        <v>9559</v>
      </c>
      <c r="J1683" s="63" t="str">
        <f t="shared" si="130"/>
        <v>IC.IT.110107</v>
      </c>
      <c r="K1683" s="61" t="s">
        <v>12175</v>
      </c>
      <c r="L1683" s="167" t="str">
        <f t="shared" si="131"/>
        <v>Flank, left</v>
      </c>
      <c r="M1683" s="168" t="str">
        <f t="shared" si="132"/>
        <v>PI.IC.IT.110107.01</v>
      </c>
      <c r="N1683" s="168"/>
      <c r="O1683" s="168" t="str">
        <f t="shared" si="133"/>
        <v>PH.IC.IT.110107.01</v>
      </c>
      <c r="Q1683" s="168" t="str">
        <f t="shared" si="134"/>
        <v>CL.IC.IT.110107.01</v>
      </c>
    </row>
    <row r="1684" spans="1:17" s="167" customFormat="1" ht="15">
      <c r="A1684" s="167" t="s">
        <v>9344</v>
      </c>
      <c r="C1684" s="61" t="s">
        <v>155</v>
      </c>
      <c r="D1684" s="167" t="s">
        <v>8551</v>
      </c>
      <c r="E1684" s="62" t="s">
        <v>12030</v>
      </c>
      <c r="F1684" s="167" t="s">
        <v>9135</v>
      </c>
      <c r="G1684" s="167" t="s">
        <v>9562</v>
      </c>
      <c r="H1684" s="62" t="s">
        <v>11848</v>
      </c>
      <c r="I1684" s="167" t="s">
        <v>9563</v>
      </c>
      <c r="J1684" s="63" t="str">
        <f t="shared" si="130"/>
        <v>IC.IT.110201</v>
      </c>
      <c r="K1684" s="61" t="s">
        <v>12175</v>
      </c>
      <c r="L1684" s="167" t="str">
        <f t="shared" si="131"/>
        <v>Axilla, right</v>
      </c>
      <c r="M1684" s="168" t="str">
        <f t="shared" si="132"/>
        <v>PI.IC.IT.110201.01</v>
      </c>
      <c r="N1684" s="168"/>
      <c r="O1684" s="168" t="str">
        <f t="shared" si="133"/>
        <v>PH.IC.IT.110201.01</v>
      </c>
      <c r="Q1684" s="168" t="str">
        <f t="shared" si="134"/>
        <v>CL.IC.IT.110201.01</v>
      </c>
    </row>
    <row r="1685" spans="1:17" s="167" customFormat="1" ht="15">
      <c r="A1685" s="167" t="s">
        <v>9344</v>
      </c>
      <c r="C1685" s="61" t="s">
        <v>155</v>
      </c>
      <c r="E1685" s="62" t="s">
        <v>12030</v>
      </c>
      <c r="F1685" s="167" t="s">
        <v>9135</v>
      </c>
      <c r="G1685" s="167" t="s">
        <v>9564</v>
      </c>
      <c r="H1685" s="62" t="s">
        <v>12030</v>
      </c>
      <c r="I1685" s="167" t="s">
        <v>9565</v>
      </c>
      <c r="J1685" s="63" t="str">
        <f t="shared" si="130"/>
        <v>IC.IT.110202</v>
      </c>
      <c r="K1685" s="61" t="s">
        <v>12175</v>
      </c>
      <c r="L1685" s="167" t="str">
        <f t="shared" si="131"/>
        <v>Axilla, left</v>
      </c>
      <c r="M1685" s="168" t="str">
        <f t="shared" si="132"/>
        <v>PI.IC.IT.110202.01</v>
      </c>
      <c r="N1685" s="168"/>
      <c r="O1685" s="168" t="str">
        <f t="shared" si="133"/>
        <v>PH.IC.IT.110202.01</v>
      </c>
      <c r="Q1685" s="168" t="str">
        <f t="shared" si="134"/>
        <v>CL.IC.IT.110202.01</v>
      </c>
    </row>
    <row r="1686" spans="1:17" s="167" customFormat="1" ht="15">
      <c r="A1686" s="167" t="s">
        <v>9344</v>
      </c>
      <c r="C1686" s="61" t="s">
        <v>155</v>
      </c>
      <c r="E1686" s="62" t="s">
        <v>12030</v>
      </c>
      <c r="F1686" s="167" t="s">
        <v>9135</v>
      </c>
      <c r="G1686" s="167" t="s">
        <v>9566</v>
      </c>
      <c r="H1686" s="62" t="s">
        <v>12032</v>
      </c>
      <c r="I1686" s="167" t="s">
        <v>9567</v>
      </c>
      <c r="J1686" s="63" t="str">
        <f t="shared" si="130"/>
        <v>IC.IT.110203</v>
      </c>
      <c r="K1686" s="61" t="s">
        <v>12175</v>
      </c>
      <c r="L1686" s="167" t="str">
        <f t="shared" si="131"/>
        <v>Arm upper, right</v>
      </c>
      <c r="M1686" s="168" t="str">
        <f t="shared" si="132"/>
        <v>PI.IC.IT.110203.01</v>
      </c>
      <c r="N1686" s="168"/>
      <c r="O1686" s="168" t="str">
        <f t="shared" si="133"/>
        <v>PH.IC.IT.110203.01</v>
      </c>
      <c r="Q1686" s="168" t="str">
        <f t="shared" si="134"/>
        <v>CL.IC.IT.110203.01</v>
      </c>
    </row>
    <row r="1687" spans="1:17" s="167" customFormat="1" ht="15">
      <c r="A1687" s="167" t="s">
        <v>9344</v>
      </c>
      <c r="C1687" s="61" t="s">
        <v>155</v>
      </c>
      <c r="E1687" s="62" t="s">
        <v>12030</v>
      </c>
      <c r="F1687" s="167" t="s">
        <v>9135</v>
      </c>
      <c r="G1687" s="167" t="s">
        <v>9568</v>
      </c>
      <c r="H1687" s="62" t="s">
        <v>12028</v>
      </c>
      <c r="I1687" s="167" t="s">
        <v>9711</v>
      </c>
      <c r="J1687" s="63" t="str">
        <f t="shared" si="130"/>
        <v>IC.IT.110204</v>
      </c>
      <c r="K1687" s="61" t="s">
        <v>12175</v>
      </c>
      <c r="L1687" s="167" t="str">
        <f t="shared" si="131"/>
        <v>Arm upper, left</v>
      </c>
      <c r="M1687" s="168" t="str">
        <f t="shared" si="132"/>
        <v>PI.IC.IT.110204.01</v>
      </c>
      <c r="N1687" s="168"/>
      <c r="O1687" s="168" t="str">
        <f t="shared" si="133"/>
        <v>PH.IC.IT.110204.01</v>
      </c>
      <c r="Q1687" s="168" t="str">
        <f t="shared" si="134"/>
        <v>CL.IC.IT.110204.01</v>
      </c>
    </row>
    <row r="1688" spans="1:17" s="167" customFormat="1" ht="15">
      <c r="A1688" s="167" t="s">
        <v>9344</v>
      </c>
      <c r="C1688" s="61" t="s">
        <v>155</v>
      </c>
      <c r="E1688" s="62" t="s">
        <v>12030</v>
      </c>
      <c r="F1688" s="167" t="s">
        <v>9135</v>
      </c>
      <c r="G1688" s="167" t="s">
        <v>9712</v>
      </c>
      <c r="H1688" s="62" t="s">
        <v>12210</v>
      </c>
      <c r="I1688" s="167" t="s">
        <v>9713</v>
      </c>
      <c r="J1688" s="63" t="str">
        <f t="shared" si="130"/>
        <v>IC.IT.110205</v>
      </c>
      <c r="K1688" s="61" t="s">
        <v>12175</v>
      </c>
      <c r="L1688" s="167" t="str">
        <f t="shared" si="131"/>
        <v>Elbow, right</v>
      </c>
      <c r="M1688" s="168" t="str">
        <f t="shared" si="132"/>
        <v>PI.IC.IT.110205.01</v>
      </c>
      <c r="N1688" s="168"/>
      <c r="O1688" s="168" t="str">
        <f t="shared" si="133"/>
        <v>PH.IC.IT.110205.01</v>
      </c>
      <c r="Q1688" s="168" t="str">
        <f t="shared" si="134"/>
        <v>CL.IC.IT.110205.01</v>
      </c>
    </row>
    <row r="1689" spans="1:17" s="167" customFormat="1" ht="15">
      <c r="A1689" s="167" t="s">
        <v>9344</v>
      </c>
      <c r="C1689" s="61" t="s">
        <v>155</v>
      </c>
      <c r="E1689" s="62" t="s">
        <v>12030</v>
      </c>
      <c r="F1689" s="167" t="s">
        <v>9135</v>
      </c>
      <c r="G1689" s="167" t="s">
        <v>9714</v>
      </c>
      <c r="H1689" s="62" t="s">
        <v>12212</v>
      </c>
      <c r="I1689" s="167" t="s">
        <v>9715</v>
      </c>
      <c r="J1689" s="63" t="str">
        <f t="shared" si="130"/>
        <v>IC.IT.110206</v>
      </c>
      <c r="K1689" s="61" t="s">
        <v>12175</v>
      </c>
      <c r="L1689" s="167" t="str">
        <f t="shared" si="131"/>
        <v>Elbow, left</v>
      </c>
      <c r="M1689" s="168" t="str">
        <f t="shared" si="132"/>
        <v>PI.IC.IT.110206.01</v>
      </c>
      <c r="N1689" s="168"/>
      <c r="O1689" s="168" t="str">
        <f t="shared" si="133"/>
        <v>PH.IC.IT.110206.01</v>
      </c>
      <c r="Q1689" s="168" t="str">
        <f t="shared" si="134"/>
        <v>CL.IC.IT.110206.01</v>
      </c>
    </row>
    <row r="1690" spans="1:17" s="167" customFormat="1" ht="15">
      <c r="A1690" s="167" t="s">
        <v>9344</v>
      </c>
      <c r="C1690" s="61" t="s">
        <v>155</v>
      </c>
      <c r="E1690" s="62" t="s">
        <v>12030</v>
      </c>
      <c r="F1690" s="167" t="s">
        <v>9135</v>
      </c>
      <c r="G1690" s="167" t="s">
        <v>9716</v>
      </c>
      <c r="H1690" s="62" t="s">
        <v>12225</v>
      </c>
      <c r="I1690" s="167" t="s">
        <v>9717</v>
      </c>
      <c r="J1690" s="63" t="str">
        <f t="shared" si="130"/>
        <v>IC.IT.110207</v>
      </c>
      <c r="K1690" s="61" t="s">
        <v>12175</v>
      </c>
      <c r="L1690" s="167" t="str">
        <f t="shared" si="131"/>
        <v>Forearm, right</v>
      </c>
      <c r="M1690" s="168" t="str">
        <f t="shared" si="132"/>
        <v>PI.IC.IT.110207.01</v>
      </c>
      <c r="N1690" s="168"/>
      <c r="O1690" s="168" t="str">
        <f t="shared" si="133"/>
        <v>PH.IC.IT.110207.01</v>
      </c>
      <c r="Q1690" s="168" t="str">
        <f t="shared" si="134"/>
        <v>CL.IC.IT.110207.01</v>
      </c>
    </row>
    <row r="1691" spans="1:17" s="167" customFormat="1" ht="15">
      <c r="A1691" s="167" t="s">
        <v>9344</v>
      </c>
      <c r="C1691" s="61" t="s">
        <v>155</v>
      </c>
      <c r="E1691" s="62" t="s">
        <v>12030</v>
      </c>
      <c r="F1691" s="167" t="s">
        <v>9135</v>
      </c>
      <c r="G1691" s="167" t="s">
        <v>9718</v>
      </c>
      <c r="H1691" s="62" t="s">
        <v>11638</v>
      </c>
      <c r="I1691" s="167" t="s">
        <v>9719</v>
      </c>
      <c r="J1691" s="63" t="str">
        <f t="shared" si="130"/>
        <v>IC.IT.110208</v>
      </c>
      <c r="K1691" s="61" t="s">
        <v>12175</v>
      </c>
      <c r="L1691" s="167" t="str">
        <f t="shared" si="131"/>
        <v>Forearm, left</v>
      </c>
      <c r="M1691" s="168" t="str">
        <f t="shared" si="132"/>
        <v>PI.IC.IT.110208.01</v>
      </c>
      <c r="N1691" s="168"/>
      <c r="O1691" s="168" t="str">
        <f t="shared" si="133"/>
        <v>PH.IC.IT.110208.01</v>
      </c>
      <c r="Q1691" s="168" t="str">
        <f t="shared" si="134"/>
        <v>CL.IC.IT.110208.01</v>
      </c>
    </row>
    <row r="1692" spans="1:17" s="167" customFormat="1" ht="15">
      <c r="A1692" s="167" t="s">
        <v>9344</v>
      </c>
      <c r="C1692" s="61" t="s">
        <v>155</v>
      </c>
      <c r="E1692" s="62" t="s">
        <v>12030</v>
      </c>
      <c r="F1692" s="167" t="s">
        <v>9135</v>
      </c>
      <c r="G1692" s="167" t="s">
        <v>9720</v>
      </c>
      <c r="H1692" s="62" t="s">
        <v>11639</v>
      </c>
      <c r="I1692" s="167" t="s">
        <v>9721</v>
      </c>
      <c r="J1692" s="63" t="str">
        <f t="shared" si="130"/>
        <v>IC.IT.110209</v>
      </c>
      <c r="K1692" s="61" t="s">
        <v>12175</v>
      </c>
      <c r="L1692" s="167" t="str">
        <f t="shared" si="131"/>
        <v>Wrist, right</v>
      </c>
      <c r="M1692" s="168" t="str">
        <f t="shared" si="132"/>
        <v>PI.IC.IT.110209.01</v>
      </c>
      <c r="N1692" s="168"/>
      <c r="O1692" s="168" t="str">
        <f t="shared" si="133"/>
        <v>PH.IC.IT.110209.01</v>
      </c>
      <c r="Q1692" s="168" t="str">
        <f t="shared" si="134"/>
        <v>CL.IC.IT.110209.01</v>
      </c>
    </row>
    <row r="1693" spans="1:17" s="167" customFormat="1" ht="15">
      <c r="A1693" s="167" t="s">
        <v>9344</v>
      </c>
      <c r="C1693" s="61" t="s">
        <v>155</v>
      </c>
      <c r="E1693" s="62" t="s">
        <v>12030</v>
      </c>
      <c r="F1693" s="167" t="s">
        <v>9135</v>
      </c>
      <c r="G1693" s="167" t="s">
        <v>9722</v>
      </c>
      <c r="H1693" s="62" t="s">
        <v>11829</v>
      </c>
      <c r="I1693" s="167" t="s">
        <v>9569</v>
      </c>
      <c r="J1693" s="63" t="str">
        <f t="shared" si="130"/>
        <v>IC.IT.110210</v>
      </c>
      <c r="K1693" s="61" t="s">
        <v>12175</v>
      </c>
      <c r="L1693" s="167" t="str">
        <f t="shared" si="131"/>
        <v>Wrist, left</v>
      </c>
      <c r="M1693" s="168" t="str">
        <f t="shared" si="132"/>
        <v>PI.IC.IT.110210.01</v>
      </c>
      <c r="N1693" s="168"/>
      <c r="O1693" s="168" t="str">
        <f t="shared" si="133"/>
        <v>PH.IC.IT.110210.01</v>
      </c>
      <c r="Q1693" s="168" t="str">
        <f t="shared" si="134"/>
        <v>CL.IC.IT.110210.01</v>
      </c>
    </row>
    <row r="1694" spans="1:17" s="167" customFormat="1" ht="15">
      <c r="A1694" s="167" t="s">
        <v>9344</v>
      </c>
      <c r="C1694" s="61" t="s">
        <v>155</v>
      </c>
      <c r="E1694" s="62" t="s">
        <v>12030</v>
      </c>
      <c r="F1694" s="167" t="s">
        <v>9135</v>
      </c>
      <c r="G1694" s="167" t="s">
        <v>9437</v>
      </c>
      <c r="H1694" s="62" t="s">
        <v>12099</v>
      </c>
      <c r="I1694" s="167" t="s">
        <v>9438</v>
      </c>
      <c r="J1694" s="63" t="str">
        <f t="shared" si="130"/>
        <v>IC.IT.110211</v>
      </c>
      <c r="K1694" s="61" t="s">
        <v>12175</v>
      </c>
      <c r="L1694" s="167" t="str">
        <f t="shared" si="131"/>
        <v>Hand, right</v>
      </c>
      <c r="M1694" s="168" t="str">
        <f t="shared" si="132"/>
        <v>PI.IC.IT.110211.01</v>
      </c>
      <c r="N1694" s="168"/>
      <c r="O1694" s="168" t="str">
        <f t="shared" si="133"/>
        <v>PH.IC.IT.110211.01</v>
      </c>
      <c r="Q1694" s="168" t="str">
        <f t="shared" si="134"/>
        <v>CL.IC.IT.110211.01</v>
      </c>
    </row>
    <row r="1695" spans="1:17" s="167" customFormat="1" ht="15">
      <c r="A1695" s="167" t="s">
        <v>9344</v>
      </c>
      <c r="C1695" s="61" t="s">
        <v>155</v>
      </c>
      <c r="E1695" s="62" t="s">
        <v>12030</v>
      </c>
      <c r="F1695" s="167" t="s">
        <v>9135</v>
      </c>
      <c r="G1695" s="167" t="s">
        <v>9444</v>
      </c>
      <c r="H1695" s="62" t="s">
        <v>12100</v>
      </c>
      <c r="I1695" s="167" t="s">
        <v>9445</v>
      </c>
      <c r="J1695" s="63" t="str">
        <f t="shared" si="130"/>
        <v>IC.IT.110212</v>
      </c>
      <c r="K1695" s="61" t="s">
        <v>12175</v>
      </c>
      <c r="L1695" s="167" t="str">
        <f t="shared" si="131"/>
        <v>Hand, left</v>
      </c>
      <c r="M1695" s="168" t="str">
        <f t="shared" si="132"/>
        <v>PI.IC.IT.110212.01</v>
      </c>
      <c r="N1695" s="168"/>
      <c r="O1695" s="168" t="str">
        <f t="shared" si="133"/>
        <v>PH.IC.IT.110212.01</v>
      </c>
      <c r="Q1695" s="168" t="str">
        <f t="shared" si="134"/>
        <v>CL.IC.IT.110212.01</v>
      </c>
    </row>
    <row r="1696" spans="1:17" s="167" customFormat="1" ht="15">
      <c r="A1696" s="167" t="s">
        <v>9344</v>
      </c>
      <c r="C1696" s="61" t="s">
        <v>155</v>
      </c>
      <c r="E1696" s="62" t="s">
        <v>12030</v>
      </c>
      <c r="F1696" s="167" t="s">
        <v>9135</v>
      </c>
      <c r="G1696" s="167" t="s">
        <v>9574</v>
      </c>
      <c r="H1696" s="62" t="s">
        <v>12101</v>
      </c>
      <c r="I1696" s="167" t="s">
        <v>9575</v>
      </c>
      <c r="J1696" s="63" t="str">
        <f t="shared" si="130"/>
        <v>IC.IT.110213</v>
      </c>
      <c r="K1696" s="61" t="s">
        <v>12175</v>
      </c>
      <c r="L1696" s="167" t="str">
        <f t="shared" si="131"/>
        <v>Finger(s), right: specify</v>
      </c>
      <c r="M1696" s="168" t="str">
        <f t="shared" si="132"/>
        <v>PI.IC.IT.110213.01</v>
      </c>
      <c r="N1696" s="168"/>
      <c r="O1696" s="168" t="str">
        <f t="shared" si="133"/>
        <v>PH.IC.IT.110213.01</v>
      </c>
      <c r="Q1696" s="168" t="str">
        <f t="shared" si="134"/>
        <v>CL.IC.IT.110213.01</v>
      </c>
    </row>
    <row r="1697" spans="1:27" s="167" customFormat="1" ht="15">
      <c r="A1697" s="167" t="s">
        <v>9344</v>
      </c>
      <c r="C1697" s="61" t="s">
        <v>155</v>
      </c>
      <c r="E1697" s="62" t="s">
        <v>12030</v>
      </c>
      <c r="F1697" s="167" t="s">
        <v>9135</v>
      </c>
      <c r="G1697" s="167" t="s">
        <v>9576</v>
      </c>
      <c r="H1697" s="62" t="s">
        <v>12102</v>
      </c>
      <c r="I1697" s="167" t="s">
        <v>9577</v>
      </c>
      <c r="J1697" s="63" t="str">
        <f t="shared" si="130"/>
        <v>IC.IT.110214</v>
      </c>
      <c r="K1697" s="61" t="s">
        <v>12175</v>
      </c>
      <c r="L1697" s="167" t="str">
        <f t="shared" si="131"/>
        <v>Finger(s), left:  specify</v>
      </c>
      <c r="M1697" s="168" t="str">
        <f t="shared" si="132"/>
        <v>PI.IC.IT.110214.01</v>
      </c>
      <c r="N1697" s="168"/>
      <c r="O1697" s="168" t="str">
        <f t="shared" si="133"/>
        <v>PH.IC.IT.110214.01</v>
      </c>
      <c r="Q1697" s="168" t="str">
        <f t="shared" si="134"/>
        <v>CL.IC.IT.110214.01</v>
      </c>
    </row>
    <row r="1698" spans="1:27" s="167" customFormat="1" ht="15">
      <c r="A1698" s="167" t="s">
        <v>9344</v>
      </c>
      <c r="C1698" s="61" t="s">
        <v>155</v>
      </c>
      <c r="E1698" s="62" t="s">
        <v>12030</v>
      </c>
      <c r="F1698" s="167" t="s">
        <v>9135</v>
      </c>
      <c r="G1698" s="167" t="s">
        <v>9578</v>
      </c>
      <c r="H1698" s="62" t="s">
        <v>11559</v>
      </c>
      <c r="I1698" s="167" t="s">
        <v>9579</v>
      </c>
      <c r="J1698" s="63" t="str">
        <f t="shared" si="130"/>
        <v>IC.IT.110215</v>
      </c>
      <c r="K1698" s="61" t="s">
        <v>12175</v>
      </c>
      <c r="L1698" s="167" t="str">
        <f t="shared" si="131"/>
        <v>Thigh, right</v>
      </c>
      <c r="M1698" s="168" t="str">
        <f t="shared" si="132"/>
        <v>PI.IC.IT.110215.01</v>
      </c>
      <c r="N1698" s="168"/>
      <c r="O1698" s="168" t="str">
        <f t="shared" si="133"/>
        <v>PH.IC.IT.110215.01</v>
      </c>
      <c r="Q1698" s="168" t="str">
        <f t="shared" si="134"/>
        <v>CL.IC.IT.110215.01</v>
      </c>
    </row>
    <row r="1699" spans="1:27" s="167" customFormat="1" ht="15">
      <c r="A1699" s="167" t="s">
        <v>9344</v>
      </c>
      <c r="C1699" s="61" t="s">
        <v>155</v>
      </c>
      <c r="E1699" s="62" t="s">
        <v>12030</v>
      </c>
      <c r="F1699" s="167" t="s">
        <v>9135</v>
      </c>
      <c r="G1699" s="167" t="s">
        <v>9580</v>
      </c>
      <c r="H1699" s="62" t="s">
        <v>11560</v>
      </c>
      <c r="I1699" s="167" t="s">
        <v>9581</v>
      </c>
      <c r="J1699" s="63" t="str">
        <f t="shared" si="130"/>
        <v>IC.IT.110216</v>
      </c>
      <c r="K1699" s="61" t="s">
        <v>12175</v>
      </c>
      <c r="L1699" s="167" t="str">
        <f t="shared" si="131"/>
        <v>Thigh, left</v>
      </c>
      <c r="M1699" s="168" t="str">
        <f t="shared" si="132"/>
        <v>PI.IC.IT.110216.01</v>
      </c>
      <c r="N1699" s="168"/>
      <c r="O1699" s="168" t="str">
        <f t="shared" si="133"/>
        <v>PH.IC.IT.110216.01</v>
      </c>
      <c r="Q1699" s="168" t="str">
        <f t="shared" si="134"/>
        <v>CL.IC.IT.110216.01</v>
      </c>
    </row>
    <row r="1700" spans="1:27" s="167" customFormat="1" ht="15">
      <c r="A1700" s="167" t="s">
        <v>9344</v>
      </c>
      <c r="C1700" s="61" t="s">
        <v>155</v>
      </c>
      <c r="E1700" s="62" t="s">
        <v>12030</v>
      </c>
      <c r="F1700" s="167" t="s">
        <v>9135</v>
      </c>
      <c r="G1700" s="167" t="s">
        <v>9730</v>
      </c>
      <c r="H1700" s="62" t="s">
        <v>11561</v>
      </c>
      <c r="I1700" s="167" t="s">
        <v>9731</v>
      </c>
      <c r="J1700" s="63" t="str">
        <f t="shared" si="130"/>
        <v>IC.IT.110217</v>
      </c>
      <c r="K1700" s="61" t="s">
        <v>12175</v>
      </c>
      <c r="L1700" s="167" t="str">
        <f t="shared" si="131"/>
        <v>Knee, right</v>
      </c>
      <c r="M1700" s="168" t="str">
        <f t="shared" si="132"/>
        <v>PI.IC.IT.110217.01</v>
      </c>
      <c r="N1700" s="168"/>
      <c r="O1700" s="168" t="str">
        <f t="shared" si="133"/>
        <v>PH.IC.IT.110217.01</v>
      </c>
      <c r="Q1700" s="168" t="str">
        <f t="shared" si="134"/>
        <v>CL.IC.IT.110217.01</v>
      </c>
    </row>
    <row r="1701" spans="1:27" s="167" customFormat="1" ht="15">
      <c r="A1701" s="167" t="s">
        <v>9344</v>
      </c>
      <c r="C1701" s="61" t="s">
        <v>155</v>
      </c>
      <c r="E1701" s="62" t="s">
        <v>12030</v>
      </c>
      <c r="F1701" s="167" t="s">
        <v>9135</v>
      </c>
      <c r="G1701" s="167" t="s">
        <v>9732</v>
      </c>
      <c r="H1701" s="62" t="s">
        <v>12060</v>
      </c>
      <c r="I1701" s="167" t="s">
        <v>9733</v>
      </c>
      <c r="J1701" s="63" t="str">
        <f t="shared" si="130"/>
        <v>IC.IT.110218</v>
      </c>
      <c r="K1701" s="61" t="s">
        <v>12175</v>
      </c>
      <c r="L1701" s="167" t="str">
        <f t="shared" si="131"/>
        <v>Knee, left</v>
      </c>
      <c r="M1701" s="168" t="str">
        <f t="shared" si="132"/>
        <v>PI.IC.IT.110218.01</v>
      </c>
      <c r="N1701" s="168"/>
      <c r="O1701" s="168" t="str">
        <f t="shared" si="133"/>
        <v>PH.IC.IT.110218.01</v>
      </c>
      <c r="Q1701" s="168" t="str">
        <f t="shared" si="134"/>
        <v>CL.IC.IT.110218.01</v>
      </c>
    </row>
    <row r="1702" spans="1:27" s="167" customFormat="1" ht="15">
      <c r="A1702" s="167" t="s">
        <v>9344</v>
      </c>
      <c r="C1702" s="61" t="s">
        <v>155</v>
      </c>
      <c r="E1702" s="62" t="s">
        <v>12030</v>
      </c>
      <c r="F1702" s="167" t="s">
        <v>9135</v>
      </c>
      <c r="G1702" s="167" t="s">
        <v>9734</v>
      </c>
      <c r="H1702" s="62" t="s">
        <v>11913</v>
      </c>
      <c r="I1702" s="167" t="s">
        <v>9735</v>
      </c>
      <c r="J1702" s="63" t="str">
        <f t="shared" si="130"/>
        <v>IC.IT.110219</v>
      </c>
      <c r="K1702" s="61" t="s">
        <v>12175</v>
      </c>
      <c r="L1702" s="167" t="str">
        <f t="shared" si="131"/>
        <v>Calf, right</v>
      </c>
      <c r="M1702" s="168" t="str">
        <f t="shared" si="132"/>
        <v>PI.IC.IT.110219.01</v>
      </c>
      <c r="N1702" s="168"/>
      <c r="O1702" s="168" t="str">
        <f t="shared" si="133"/>
        <v>PH.IC.IT.110219.01</v>
      </c>
      <c r="Q1702" s="168" t="str">
        <f t="shared" si="134"/>
        <v>CL.IC.IT.110219.01</v>
      </c>
    </row>
    <row r="1703" spans="1:27" s="167" customFormat="1" ht="15">
      <c r="A1703" s="167" t="s">
        <v>9344</v>
      </c>
      <c r="C1703" s="61" t="s">
        <v>155</v>
      </c>
      <c r="E1703" s="62" t="s">
        <v>12030</v>
      </c>
      <c r="F1703" s="167" t="s">
        <v>9135</v>
      </c>
      <c r="G1703" s="167" t="s">
        <v>9736</v>
      </c>
      <c r="H1703" s="62" t="s">
        <v>11906</v>
      </c>
      <c r="I1703" s="167" t="s">
        <v>9737</v>
      </c>
      <c r="J1703" s="63" t="str">
        <f t="shared" si="130"/>
        <v>IC.IT.110220</v>
      </c>
      <c r="K1703" s="61" t="s">
        <v>12175</v>
      </c>
      <c r="L1703" s="167" t="str">
        <f t="shared" si="131"/>
        <v>Calf, left</v>
      </c>
      <c r="M1703" s="168" t="str">
        <f t="shared" si="132"/>
        <v>PI.IC.IT.110220.01</v>
      </c>
      <c r="N1703" s="168"/>
      <c r="O1703" s="168" t="str">
        <f t="shared" si="133"/>
        <v>PH.IC.IT.110220.01</v>
      </c>
      <c r="Q1703" s="168" t="str">
        <f t="shared" si="134"/>
        <v>CL.IC.IT.110220.01</v>
      </c>
    </row>
    <row r="1704" spans="1:27" s="167" customFormat="1" ht="15">
      <c r="A1704" s="167" t="s">
        <v>9344</v>
      </c>
      <c r="C1704" s="61" t="s">
        <v>155</v>
      </c>
      <c r="E1704" s="62" t="s">
        <v>12030</v>
      </c>
      <c r="F1704" s="167" t="s">
        <v>9135</v>
      </c>
      <c r="G1704" s="167" t="s">
        <v>9878</v>
      </c>
      <c r="H1704" s="62" t="s">
        <v>10704</v>
      </c>
      <c r="I1704" s="167" t="s">
        <v>9879</v>
      </c>
      <c r="J1704" s="63" t="str">
        <f t="shared" si="130"/>
        <v>IC.IT.110221</v>
      </c>
      <c r="K1704" s="61" t="s">
        <v>12175</v>
      </c>
      <c r="L1704" s="167" t="str">
        <f t="shared" si="131"/>
        <v>Ankle, right</v>
      </c>
      <c r="M1704" s="168" t="str">
        <f t="shared" si="132"/>
        <v>PI.IC.IT.110221.01</v>
      </c>
      <c r="N1704" s="168"/>
      <c r="O1704" s="168" t="str">
        <f t="shared" si="133"/>
        <v>PH.IC.IT.110221.01</v>
      </c>
      <c r="Q1704" s="168" t="str">
        <f t="shared" si="134"/>
        <v>CL.IC.IT.110221.01</v>
      </c>
    </row>
    <row r="1705" spans="1:27" s="167" customFormat="1" ht="15">
      <c r="A1705" s="167" t="s">
        <v>9344</v>
      </c>
      <c r="C1705" s="61" t="s">
        <v>155</v>
      </c>
      <c r="E1705" s="62" t="s">
        <v>12030</v>
      </c>
      <c r="F1705" s="167" t="s">
        <v>9135</v>
      </c>
      <c r="G1705" s="167" t="s">
        <v>9880</v>
      </c>
      <c r="H1705" s="62" t="s">
        <v>10705</v>
      </c>
      <c r="I1705" s="167" t="s">
        <v>9588</v>
      </c>
      <c r="J1705" s="63" t="str">
        <f t="shared" si="130"/>
        <v>IC.IT.110222</v>
      </c>
      <c r="K1705" s="61" t="s">
        <v>12175</v>
      </c>
      <c r="L1705" s="167" t="str">
        <f t="shared" si="131"/>
        <v>Ankle, left</v>
      </c>
      <c r="M1705" s="168" t="str">
        <f t="shared" si="132"/>
        <v>PI.IC.IT.110222.01</v>
      </c>
      <c r="N1705" s="168"/>
      <c r="O1705" s="168" t="str">
        <f t="shared" si="133"/>
        <v>PH.IC.IT.110222.01</v>
      </c>
      <c r="Q1705" s="168" t="str">
        <f t="shared" si="134"/>
        <v>CL.IC.IT.110222.01</v>
      </c>
    </row>
    <row r="1706" spans="1:27" s="167" customFormat="1" ht="15">
      <c r="A1706" s="167" t="s">
        <v>9344</v>
      </c>
      <c r="C1706" s="61" t="s">
        <v>155</v>
      </c>
      <c r="E1706" s="62" t="s">
        <v>12030</v>
      </c>
      <c r="F1706" s="167" t="s">
        <v>9135</v>
      </c>
      <c r="G1706" s="167" t="s">
        <v>9033</v>
      </c>
      <c r="H1706" s="62" t="s">
        <v>10706</v>
      </c>
      <c r="I1706" s="167" t="s">
        <v>9034</v>
      </c>
      <c r="J1706" s="63" t="str">
        <f t="shared" si="130"/>
        <v>IC.IT.110223</v>
      </c>
      <c r="K1706" s="61" t="s">
        <v>12175</v>
      </c>
      <c r="L1706" s="167" t="str">
        <f t="shared" si="131"/>
        <v>Heel, right</v>
      </c>
      <c r="M1706" s="168" t="str">
        <f t="shared" si="132"/>
        <v>PI.IC.IT.110223.01</v>
      </c>
      <c r="N1706" s="168"/>
      <c r="O1706" s="168" t="str">
        <f t="shared" si="133"/>
        <v>PH.IC.IT.110223.01</v>
      </c>
      <c r="Q1706" s="168" t="str">
        <f t="shared" si="134"/>
        <v>CL.IC.IT.110223.01</v>
      </c>
    </row>
    <row r="1707" spans="1:27" s="167" customFormat="1" ht="15">
      <c r="A1707" s="167" t="s">
        <v>9344</v>
      </c>
      <c r="C1707" s="61" t="s">
        <v>155</v>
      </c>
      <c r="E1707" s="62" t="s">
        <v>12030</v>
      </c>
      <c r="F1707" s="167" t="s">
        <v>9135</v>
      </c>
      <c r="G1707" s="167" t="s">
        <v>9035</v>
      </c>
      <c r="H1707" s="62" t="s">
        <v>10707</v>
      </c>
      <c r="I1707" s="167" t="s">
        <v>9036</v>
      </c>
      <c r="J1707" s="63" t="str">
        <f t="shared" si="130"/>
        <v>IC.IT.110224</v>
      </c>
      <c r="K1707" s="61" t="s">
        <v>12175</v>
      </c>
      <c r="L1707" s="167" t="str">
        <f t="shared" si="131"/>
        <v>Heel, left</v>
      </c>
      <c r="M1707" s="168" t="str">
        <f t="shared" si="132"/>
        <v>PI.IC.IT.110224.01</v>
      </c>
      <c r="N1707" s="168"/>
      <c r="O1707" s="168" t="str">
        <f t="shared" si="133"/>
        <v>PH.IC.IT.110224.01</v>
      </c>
      <c r="Q1707" s="168" t="str">
        <f t="shared" si="134"/>
        <v>CL.IC.IT.110224.01</v>
      </c>
    </row>
    <row r="1708" spans="1:27" s="167" customFormat="1" ht="15">
      <c r="A1708" s="167" t="s">
        <v>9344</v>
      </c>
      <c r="C1708" s="61" t="s">
        <v>155</v>
      </c>
      <c r="E1708" s="62" t="s">
        <v>12030</v>
      </c>
      <c r="F1708" s="167" t="s">
        <v>9135</v>
      </c>
      <c r="G1708" s="167" t="s">
        <v>9171</v>
      </c>
      <c r="H1708" s="62" t="s">
        <v>10708</v>
      </c>
      <c r="I1708" s="167" t="s">
        <v>9305</v>
      </c>
      <c r="J1708" s="63" t="str">
        <f t="shared" si="130"/>
        <v>IC.IT.110225</v>
      </c>
      <c r="K1708" s="61" t="s">
        <v>12175</v>
      </c>
      <c r="L1708" s="167" t="str">
        <f t="shared" si="131"/>
        <v>Foot, right</v>
      </c>
      <c r="M1708" s="168" t="str">
        <f t="shared" si="132"/>
        <v>PI.IC.IT.110225.01</v>
      </c>
      <c r="N1708" s="168"/>
      <c r="O1708" s="168" t="str">
        <f t="shared" si="133"/>
        <v>PH.IC.IT.110225.01</v>
      </c>
      <c r="Q1708" s="168" t="str">
        <f t="shared" si="134"/>
        <v>CL.IC.IT.110225.01</v>
      </c>
    </row>
    <row r="1709" spans="1:27" s="167" customFormat="1" ht="15">
      <c r="A1709" s="167" t="s">
        <v>9344</v>
      </c>
      <c r="C1709" s="61" t="s">
        <v>155</v>
      </c>
      <c r="E1709" s="62" t="s">
        <v>12030</v>
      </c>
      <c r="F1709" s="167" t="s">
        <v>9135</v>
      </c>
      <c r="G1709" s="167" t="s">
        <v>9306</v>
      </c>
      <c r="H1709" s="62" t="s">
        <v>10709</v>
      </c>
      <c r="I1709" s="167" t="s">
        <v>9307</v>
      </c>
      <c r="J1709" s="63" t="str">
        <f t="shared" si="130"/>
        <v>IC.IT.110226</v>
      </c>
      <c r="K1709" s="61" t="s">
        <v>1702</v>
      </c>
      <c r="L1709" s="167" t="str">
        <f t="shared" si="131"/>
        <v>Foot, left</v>
      </c>
      <c r="M1709" s="168" t="str">
        <f t="shared" si="132"/>
        <v>PI.IC.IT.110226.01</v>
      </c>
      <c r="N1709" s="168"/>
      <c r="O1709" s="168" t="str">
        <f t="shared" si="133"/>
        <v>PH.IC.IT.110226.01</v>
      </c>
      <c r="Q1709" s="168" t="str">
        <f t="shared" si="134"/>
        <v>CL.IC.IT.110226.01</v>
      </c>
    </row>
    <row r="1710" spans="1:27" s="167" customFormat="1" ht="15">
      <c r="A1710" s="167" t="s">
        <v>9344</v>
      </c>
      <c r="C1710" s="61" t="s">
        <v>155</v>
      </c>
      <c r="E1710" s="62" t="s">
        <v>12030</v>
      </c>
      <c r="F1710" s="167" t="s">
        <v>9135</v>
      </c>
      <c r="G1710" s="167" t="s">
        <v>9419</v>
      </c>
      <c r="H1710" s="62" t="s">
        <v>9143</v>
      </c>
      <c r="I1710" s="167" t="s">
        <v>9420</v>
      </c>
      <c r="J1710" s="63" t="str">
        <f t="shared" si="130"/>
        <v>IC.IT.110227</v>
      </c>
      <c r="K1710" s="61" t="s">
        <v>12175</v>
      </c>
      <c r="L1710" s="167" t="str">
        <f t="shared" si="131"/>
        <v>Toe(s), right: specify</v>
      </c>
      <c r="M1710" s="168" t="str">
        <f t="shared" si="132"/>
        <v>PI.IC.IT.110227.01</v>
      </c>
      <c r="N1710" s="168"/>
      <c r="O1710" s="168" t="str">
        <f t="shared" si="133"/>
        <v>PH.IC.IT.110227.01</v>
      </c>
      <c r="Q1710" s="168" t="str">
        <f t="shared" si="134"/>
        <v>CL.IC.IT.110227.01</v>
      </c>
    </row>
    <row r="1711" spans="1:27" s="167" customFormat="1" ht="15">
      <c r="A1711" s="167" t="s">
        <v>9344</v>
      </c>
      <c r="C1711" s="61" t="s">
        <v>155</v>
      </c>
      <c r="E1711" s="62" t="s">
        <v>12030</v>
      </c>
      <c r="F1711" s="167" t="s">
        <v>9135</v>
      </c>
      <c r="G1711" s="167" t="s">
        <v>9421</v>
      </c>
      <c r="H1711" s="62" t="s">
        <v>9144</v>
      </c>
      <c r="I1711" s="167" t="s">
        <v>9422</v>
      </c>
      <c r="J1711" s="63" t="str">
        <f t="shared" si="130"/>
        <v>IC.IT.110228</v>
      </c>
      <c r="K1711" s="61" t="s">
        <v>12175</v>
      </c>
      <c r="L1711" s="167" t="str">
        <f t="shared" si="131"/>
        <v>Toe(s), left:  specify</v>
      </c>
      <c r="M1711" s="168" t="str">
        <f t="shared" si="132"/>
        <v>PI.IC.IT.110228.01</v>
      </c>
      <c r="N1711" s="168"/>
      <c r="O1711" s="168" t="str">
        <f t="shared" si="133"/>
        <v>PH.IC.IT.110228.01</v>
      </c>
      <c r="Q1711" s="168" t="str">
        <f t="shared" si="134"/>
        <v>CL.IC.IT.110228.01</v>
      </c>
    </row>
    <row r="1712" spans="1:27" s="167" customFormat="1" ht="15">
      <c r="A1712" s="167" t="s">
        <v>9344</v>
      </c>
      <c r="C1712" s="61" t="s">
        <v>362</v>
      </c>
      <c r="E1712" s="61" t="s">
        <v>115</v>
      </c>
      <c r="F1712" s="167" t="s">
        <v>9135</v>
      </c>
      <c r="G1712" s="167" t="s">
        <v>443</v>
      </c>
      <c r="H1712" s="61" t="s">
        <v>636</v>
      </c>
      <c r="J1712" s="63" t="str">
        <f t="shared" si="130"/>
        <v>IC.IT.110229</v>
      </c>
      <c r="K1712" s="61" t="s">
        <v>13277</v>
      </c>
      <c r="L1712" s="167" t="str">
        <f t="shared" si="131"/>
        <v>Shin, right</v>
      </c>
      <c r="M1712" s="168" t="str">
        <f t="shared" si="132"/>
        <v>PI.IC.IT.110229.01</v>
      </c>
      <c r="N1712" s="168"/>
      <c r="O1712" s="168" t="str">
        <f t="shared" si="133"/>
        <v>PH.IC.IT.110229.01</v>
      </c>
      <c r="Q1712" s="168" t="str">
        <f t="shared" si="134"/>
        <v>CL.IC.IT.110229.01</v>
      </c>
      <c r="Z1712" s="167" t="s">
        <v>444</v>
      </c>
      <c r="AA1712" s="167">
        <v>1279</v>
      </c>
    </row>
    <row r="1713" spans="1:27" s="167" customFormat="1" ht="15">
      <c r="A1713" s="167" t="s">
        <v>9344</v>
      </c>
      <c r="C1713" s="61" t="s">
        <v>362</v>
      </c>
      <c r="E1713" s="61" t="s">
        <v>115</v>
      </c>
      <c r="F1713" s="167" t="s">
        <v>9135</v>
      </c>
      <c r="G1713" s="167" t="s">
        <v>440</v>
      </c>
      <c r="H1713" s="61" t="s">
        <v>441</v>
      </c>
      <c r="J1713" s="63" t="str">
        <f t="shared" si="130"/>
        <v>IC.IT.110230</v>
      </c>
      <c r="K1713" s="61" t="s">
        <v>13277</v>
      </c>
      <c r="L1713" s="167" t="str">
        <f t="shared" si="131"/>
        <v>Shin, left</v>
      </c>
      <c r="M1713" s="168" t="str">
        <f t="shared" si="132"/>
        <v>PI.IC.IT.110230.01</v>
      </c>
      <c r="N1713" s="168"/>
      <c r="O1713" s="168" t="str">
        <f t="shared" si="133"/>
        <v>PH.IC.IT.110230.01</v>
      </c>
      <c r="Q1713" s="168" t="str">
        <f t="shared" si="134"/>
        <v>CL.IC.IT.110230.01</v>
      </c>
      <c r="Z1713" s="167" t="s">
        <v>444</v>
      </c>
      <c r="AA1713" s="167">
        <v>1279</v>
      </c>
    </row>
    <row r="1714" spans="1:27" s="167" customFormat="1" ht="15">
      <c r="A1714" s="167" t="s">
        <v>9344</v>
      </c>
      <c r="C1714" s="61" t="s">
        <v>155</v>
      </c>
      <c r="D1714" s="167" t="s">
        <v>8697</v>
      </c>
      <c r="E1714" s="62" t="s">
        <v>12032</v>
      </c>
      <c r="F1714" s="167" t="s">
        <v>9266</v>
      </c>
      <c r="G1714" s="167" t="s">
        <v>9430</v>
      </c>
      <c r="H1714" s="62" t="s">
        <v>11848</v>
      </c>
      <c r="I1714" s="167" t="s">
        <v>9431</v>
      </c>
      <c r="J1714" s="63" t="str">
        <f t="shared" si="130"/>
        <v>IC.IT.110301</v>
      </c>
      <c r="K1714" s="61" t="s">
        <v>12175</v>
      </c>
      <c r="L1714" s="167" t="str">
        <f t="shared" si="131"/>
        <v>Face, right</v>
      </c>
      <c r="M1714" s="168" t="str">
        <f t="shared" si="132"/>
        <v>PI.IC.IT.110301.01</v>
      </c>
      <c r="N1714" s="168"/>
      <c r="O1714" s="168" t="str">
        <f t="shared" si="133"/>
        <v>PH.IC.IT.110301.01</v>
      </c>
      <c r="Q1714" s="168" t="str">
        <f t="shared" si="134"/>
        <v>CL.IC.IT.110301.01</v>
      </c>
    </row>
    <row r="1715" spans="1:27" s="167" customFormat="1" ht="15">
      <c r="A1715" s="167" t="s">
        <v>9344</v>
      </c>
      <c r="C1715" s="61" t="s">
        <v>155</v>
      </c>
      <c r="E1715" s="62" t="s">
        <v>12032</v>
      </c>
      <c r="F1715" s="167" t="s">
        <v>9266</v>
      </c>
      <c r="G1715" s="167" t="s">
        <v>9458</v>
      </c>
      <c r="H1715" s="62" t="s">
        <v>12030</v>
      </c>
      <c r="I1715" s="167" t="s">
        <v>9589</v>
      </c>
      <c r="J1715" s="63" t="str">
        <f t="shared" si="130"/>
        <v>IC.IT.110302</v>
      </c>
      <c r="K1715" s="61" t="s">
        <v>1702</v>
      </c>
      <c r="L1715" s="167" t="str">
        <f t="shared" si="131"/>
        <v>Face, left</v>
      </c>
      <c r="M1715" s="168" t="str">
        <f t="shared" si="132"/>
        <v>PI.IC.IT.110302.01</v>
      </c>
      <c r="N1715" s="168"/>
      <c r="O1715" s="168" t="str">
        <f t="shared" si="133"/>
        <v>PH.IC.IT.110302.01</v>
      </c>
      <c r="Q1715" s="168" t="str">
        <f t="shared" si="134"/>
        <v>CL.IC.IT.110302.01</v>
      </c>
    </row>
    <row r="1716" spans="1:27" s="167" customFormat="1" ht="15">
      <c r="A1716" s="167" t="s">
        <v>9344</v>
      </c>
      <c r="C1716" s="61" t="s">
        <v>155</v>
      </c>
      <c r="E1716" s="62" t="s">
        <v>12032</v>
      </c>
      <c r="F1716" s="167" t="s">
        <v>9266</v>
      </c>
      <c r="G1716" s="167" t="s">
        <v>9590</v>
      </c>
      <c r="H1716" s="62" t="s">
        <v>12032</v>
      </c>
      <c r="I1716" s="167" t="s">
        <v>9590</v>
      </c>
      <c r="J1716" s="63" t="str">
        <f t="shared" si="130"/>
        <v>IC.IT.110303</v>
      </c>
      <c r="K1716" s="61" t="s">
        <v>12175</v>
      </c>
      <c r="L1716" s="167" t="str">
        <f t="shared" si="131"/>
        <v>Face</v>
      </c>
      <c r="M1716" s="168" t="str">
        <f t="shared" si="132"/>
        <v>PI.IC.IT.110303.01</v>
      </c>
      <c r="N1716" s="168"/>
      <c r="O1716" s="168" t="str">
        <f t="shared" si="133"/>
        <v>PH.IC.IT.110303.01</v>
      </c>
      <c r="Q1716" s="168" t="str">
        <f t="shared" si="134"/>
        <v>CL.IC.IT.110303.01</v>
      </c>
    </row>
    <row r="1717" spans="1:27" s="167" customFormat="1" ht="15">
      <c r="A1717" s="167" t="s">
        <v>9344</v>
      </c>
      <c r="C1717" s="61" t="s">
        <v>155</v>
      </c>
      <c r="E1717" s="62" t="s">
        <v>12032</v>
      </c>
      <c r="F1717" s="167" t="s">
        <v>9266</v>
      </c>
      <c r="G1717" s="167" t="s">
        <v>9068</v>
      </c>
      <c r="H1717" s="62" t="s">
        <v>12028</v>
      </c>
      <c r="I1717" s="167" t="s">
        <v>9192</v>
      </c>
      <c r="J1717" s="63" t="str">
        <f t="shared" si="130"/>
        <v>IC.IT.110304</v>
      </c>
      <c r="K1717" s="61" t="s">
        <v>12175</v>
      </c>
      <c r="L1717" s="167" t="str">
        <f t="shared" si="131"/>
        <v>Head, right</v>
      </c>
      <c r="M1717" s="168" t="str">
        <f t="shared" si="132"/>
        <v>PI.IC.IT.110304.01</v>
      </c>
      <c r="N1717" s="168"/>
      <c r="O1717" s="168" t="str">
        <f t="shared" si="133"/>
        <v>PH.IC.IT.110304.01</v>
      </c>
      <c r="Q1717" s="168" t="str">
        <f t="shared" si="134"/>
        <v>CL.IC.IT.110304.01</v>
      </c>
    </row>
    <row r="1718" spans="1:27" s="167" customFormat="1" ht="15">
      <c r="A1718" s="167" t="s">
        <v>9344</v>
      </c>
      <c r="C1718" s="61" t="s">
        <v>155</v>
      </c>
      <c r="E1718" s="62" t="s">
        <v>12032</v>
      </c>
      <c r="F1718" s="167" t="s">
        <v>9266</v>
      </c>
      <c r="G1718" s="167" t="s">
        <v>9193</v>
      </c>
      <c r="H1718" s="62" t="s">
        <v>12210</v>
      </c>
      <c r="I1718" s="167" t="s">
        <v>9194</v>
      </c>
      <c r="J1718" s="63" t="str">
        <f t="shared" si="130"/>
        <v>IC.IT.110305</v>
      </c>
      <c r="K1718" s="61" t="s">
        <v>12175</v>
      </c>
      <c r="L1718" s="167" t="str">
        <f t="shared" si="131"/>
        <v>Head, left</v>
      </c>
      <c r="M1718" s="168" t="str">
        <f t="shared" si="132"/>
        <v>PI.IC.IT.110305.01</v>
      </c>
      <c r="N1718" s="168"/>
      <c r="O1718" s="168" t="str">
        <f t="shared" si="133"/>
        <v>PH.IC.IT.110305.01</v>
      </c>
      <c r="Q1718" s="168" t="str">
        <f t="shared" si="134"/>
        <v>CL.IC.IT.110305.01</v>
      </c>
    </row>
    <row r="1719" spans="1:27" s="167" customFormat="1" ht="15">
      <c r="A1719" s="167" t="s">
        <v>9344</v>
      </c>
      <c r="C1719" s="61" t="s">
        <v>155</v>
      </c>
      <c r="E1719" s="62" t="s">
        <v>12032</v>
      </c>
      <c r="F1719" s="167" t="s">
        <v>9266</v>
      </c>
      <c r="G1719" s="167" t="s">
        <v>9195</v>
      </c>
      <c r="H1719" s="62" t="s">
        <v>12212</v>
      </c>
      <c r="I1719" s="167" t="s">
        <v>9195</v>
      </c>
      <c r="J1719" s="63" t="str">
        <f t="shared" si="130"/>
        <v>IC.IT.110306</v>
      </c>
      <c r="K1719" s="61" t="s">
        <v>12175</v>
      </c>
      <c r="L1719" s="167" t="str">
        <f t="shared" si="131"/>
        <v>Head</v>
      </c>
      <c r="M1719" s="168" t="str">
        <f t="shared" si="132"/>
        <v>PI.IC.IT.110306.01</v>
      </c>
      <c r="N1719" s="168"/>
      <c r="O1719" s="168" t="str">
        <f t="shared" si="133"/>
        <v>PH.IC.IT.110306.01</v>
      </c>
      <c r="Q1719" s="168" t="str">
        <f t="shared" si="134"/>
        <v>CL.IC.IT.110306.01</v>
      </c>
    </row>
    <row r="1720" spans="1:27" s="167" customFormat="1" ht="15">
      <c r="A1720" s="167" t="s">
        <v>9344</v>
      </c>
      <c r="C1720" s="61" t="s">
        <v>155</v>
      </c>
      <c r="E1720" s="62" t="s">
        <v>12032</v>
      </c>
      <c r="F1720" s="167" t="s">
        <v>9266</v>
      </c>
      <c r="G1720" s="167" t="s">
        <v>9043</v>
      </c>
      <c r="H1720" s="62" t="s">
        <v>12225</v>
      </c>
      <c r="I1720" s="167" t="s">
        <v>9044</v>
      </c>
      <c r="J1720" s="63" t="str">
        <f t="shared" si="130"/>
        <v>IC.IT.110307</v>
      </c>
      <c r="K1720" s="61" t="s">
        <v>12175</v>
      </c>
      <c r="L1720" s="167" t="str">
        <f t="shared" si="131"/>
        <v>Eye, right</v>
      </c>
      <c r="M1720" s="168" t="str">
        <f t="shared" si="132"/>
        <v>PI.IC.IT.110307.01</v>
      </c>
      <c r="N1720" s="168"/>
      <c r="O1720" s="168" t="str">
        <f t="shared" si="133"/>
        <v>PH.IC.IT.110307.01</v>
      </c>
      <c r="Q1720" s="168" t="str">
        <f t="shared" si="134"/>
        <v>CL.IC.IT.110307.01</v>
      </c>
    </row>
    <row r="1721" spans="1:27" s="167" customFormat="1" ht="15">
      <c r="A1721" s="167" t="s">
        <v>9344</v>
      </c>
      <c r="C1721" s="61" t="s">
        <v>155</v>
      </c>
      <c r="E1721" s="62" t="s">
        <v>12032</v>
      </c>
      <c r="F1721" s="167" t="s">
        <v>9266</v>
      </c>
      <c r="G1721" s="167" t="s">
        <v>9045</v>
      </c>
      <c r="H1721" s="62" t="s">
        <v>11638</v>
      </c>
      <c r="I1721" s="167" t="s">
        <v>9046</v>
      </c>
      <c r="J1721" s="63" t="str">
        <f t="shared" si="130"/>
        <v>IC.IT.110308</v>
      </c>
      <c r="K1721" s="61" t="s">
        <v>12175</v>
      </c>
      <c r="L1721" s="167" t="str">
        <f t="shared" si="131"/>
        <v>Eye, left</v>
      </c>
      <c r="M1721" s="168" t="str">
        <f t="shared" si="132"/>
        <v>PI.IC.IT.110308.01</v>
      </c>
      <c r="N1721" s="168"/>
      <c r="O1721" s="168" t="str">
        <f t="shared" si="133"/>
        <v>PH.IC.IT.110308.01</v>
      </c>
      <c r="Q1721" s="168" t="str">
        <f t="shared" si="134"/>
        <v>CL.IC.IT.110308.01</v>
      </c>
    </row>
    <row r="1722" spans="1:27" s="167" customFormat="1" ht="15">
      <c r="A1722" s="167" t="s">
        <v>9344</v>
      </c>
      <c r="C1722" s="61" t="s">
        <v>155</v>
      </c>
      <c r="E1722" s="62" t="s">
        <v>12032</v>
      </c>
      <c r="F1722" s="167" t="s">
        <v>9266</v>
      </c>
      <c r="G1722" s="167" t="s">
        <v>9584</v>
      </c>
      <c r="H1722" s="62" t="s">
        <v>11639</v>
      </c>
      <c r="I1722" s="167" t="s">
        <v>9585</v>
      </c>
      <c r="J1722" s="63" t="str">
        <f t="shared" si="130"/>
        <v>IC.IT.110309</v>
      </c>
      <c r="K1722" s="61" t="s">
        <v>12175</v>
      </c>
      <c r="L1722" s="167" t="str">
        <f t="shared" si="131"/>
        <v>Ear, right</v>
      </c>
      <c r="M1722" s="168" t="str">
        <f t="shared" si="132"/>
        <v>PI.IC.IT.110309.01</v>
      </c>
      <c r="N1722" s="168"/>
      <c r="O1722" s="168" t="str">
        <f t="shared" si="133"/>
        <v>PH.IC.IT.110309.01</v>
      </c>
      <c r="Q1722" s="168" t="str">
        <f t="shared" si="134"/>
        <v>CL.IC.IT.110309.01</v>
      </c>
    </row>
    <row r="1723" spans="1:27" s="167" customFormat="1" ht="15">
      <c r="A1723" s="167" t="s">
        <v>9344</v>
      </c>
      <c r="C1723" s="61" t="s">
        <v>155</v>
      </c>
      <c r="E1723" s="62" t="s">
        <v>12032</v>
      </c>
      <c r="F1723" s="167" t="s">
        <v>9266</v>
      </c>
      <c r="G1723" s="167" t="s">
        <v>9586</v>
      </c>
      <c r="H1723" s="62" t="s">
        <v>11829</v>
      </c>
      <c r="I1723" s="167" t="s">
        <v>9587</v>
      </c>
      <c r="J1723" s="63" t="str">
        <f t="shared" si="130"/>
        <v>IC.IT.110310</v>
      </c>
      <c r="K1723" s="61" t="s">
        <v>12175</v>
      </c>
      <c r="L1723" s="167" t="str">
        <f t="shared" si="131"/>
        <v>Ear, left</v>
      </c>
      <c r="M1723" s="168" t="str">
        <f t="shared" si="132"/>
        <v>PI.IC.IT.110310.01</v>
      </c>
      <c r="N1723" s="168"/>
      <c r="O1723" s="168" t="str">
        <f t="shared" si="133"/>
        <v>PH.IC.IT.110310.01</v>
      </c>
      <c r="Q1723" s="168" t="str">
        <f t="shared" si="134"/>
        <v>CL.IC.IT.110310.01</v>
      </c>
    </row>
    <row r="1724" spans="1:27" s="167" customFormat="1" ht="15">
      <c r="A1724" s="167" t="s">
        <v>9344</v>
      </c>
      <c r="C1724" s="61" t="s">
        <v>155</v>
      </c>
      <c r="E1724" s="62" t="s">
        <v>12032</v>
      </c>
      <c r="F1724" s="167" t="s">
        <v>9266</v>
      </c>
      <c r="G1724" s="167" t="s">
        <v>9457</v>
      </c>
      <c r="H1724" s="62" t="s">
        <v>12099</v>
      </c>
      <c r="I1724" s="167" t="s">
        <v>9457</v>
      </c>
      <c r="J1724" s="63" t="str">
        <f t="shared" si="130"/>
        <v>IC.IT.110311</v>
      </c>
      <c r="K1724" s="61" t="s">
        <v>12175</v>
      </c>
      <c r="L1724" s="167" t="str">
        <f t="shared" si="131"/>
        <v>Nose</v>
      </c>
      <c r="M1724" s="168" t="str">
        <f t="shared" si="132"/>
        <v>PI.IC.IT.110311.01</v>
      </c>
      <c r="N1724" s="168"/>
      <c r="O1724" s="168" t="str">
        <f t="shared" si="133"/>
        <v>PH.IC.IT.110311.01</v>
      </c>
      <c r="Q1724" s="168" t="str">
        <f t="shared" si="134"/>
        <v>CL.IC.IT.110311.01</v>
      </c>
    </row>
    <row r="1725" spans="1:27" s="167" customFormat="1" ht="15">
      <c r="A1725" s="167" t="s">
        <v>9344</v>
      </c>
      <c r="C1725" s="61" t="s">
        <v>155</v>
      </c>
      <c r="E1725" s="62" t="s">
        <v>12032</v>
      </c>
      <c r="F1725" s="167" t="s">
        <v>9266</v>
      </c>
      <c r="G1725" s="167" t="s">
        <v>9212</v>
      </c>
      <c r="H1725" s="62" t="s">
        <v>12100</v>
      </c>
      <c r="I1725" s="167" t="s">
        <v>9213</v>
      </c>
      <c r="J1725" s="63" t="str">
        <f t="shared" si="130"/>
        <v>IC.IT.110312</v>
      </c>
      <c r="K1725" s="61" t="s">
        <v>12175</v>
      </c>
      <c r="L1725" s="167" t="str">
        <f t="shared" si="131"/>
        <v>Nose, right side</v>
      </c>
      <c r="M1725" s="168" t="str">
        <f t="shared" si="132"/>
        <v>PI.IC.IT.110312.01</v>
      </c>
      <c r="N1725" s="168"/>
      <c r="O1725" s="168" t="str">
        <f t="shared" si="133"/>
        <v>PH.IC.IT.110312.01</v>
      </c>
      <c r="Q1725" s="168" t="str">
        <f t="shared" si="134"/>
        <v>CL.IC.IT.110312.01</v>
      </c>
    </row>
    <row r="1726" spans="1:27" s="167" customFormat="1" ht="15">
      <c r="A1726" s="167" t="s">
        <v>9344</v>
      </c>
      <c r="C1726" s="61" t="s">
        <v>155</v>
      </c>
      <c r="E1726" s="62" t="s">
        <v>12032</v>
      </c>
      <c r="F1726" s="167" t="s">
        <v>9266</v>
      </c>
      <c r="G1726" s="167" t="s">
        <v>9214</v>
      </c>
      <c r="H1726" s="62" t="s">
        <v>12101</v>
      </c>
      <c r="I1726" s="167" t="s">
        <v>9215</v>
      </c>
      <c r="J1726" s="63" t="str">
        <f t="shared" si="130"/>
        <v>IC.IT.110313</v>
      </c>
      <c r="K1726" s="61" t="s">
        <v>12175</v>
      </c>
      <c r="L1726" s="167" t="str">
        <f t="shared" si="131"/>
        <v>Nose, left side</v>
      </c>
      <c r="M1726" s="168" t="str">
        <f t="shared" si="132"/>
        <v>PI.IC.IT.110313.01</v>
      </c>
      <c r="N1726" s="168"/>
      <c r="O1726" s="168" t="str">
        <f t="shared" si="133"/>
        <v>PH.IC.IT.110313.01</v>
      </c>
      <c r="Q1726" s="168" t="str">
        <f t="shared" si="134"/>
        <v>CL.IC.IT.110313.01</v>
      </c>
    </row>
    <row r="1727" spans="1:27" s="167" customFormat="1" ht="15">
      <c r="A1727" s="167" t="s">
        <v>9344</v>
      </c>
      <c r="C1727" s="61" t="s">
        <v>155</v>
      </c>
      <c r="E1727" s="62" t="s">
        <v>12032</v>
      </c>
      <c r="F1727" s="167" t="s">
        <v>9266</v>
      </c>
      <c r="G1727" s="167" t="s">
        <v>9095</v>
      </c>
      <c r="H1727" s="62" t="s">
        <v>12102</v>
      </c>
      <c r="I1727" s="167" t="s">
        <v>9096</v>
      </c>
      <c r="J1727" s="63" t="str">
        <f t="shared" si="130"/>
        <v>IC.IT.110314</v>
      </c>
      <c r="K1727" s="61" t="s">
        <v>12175</v>
      </c>
      <c r="L1727" s="167" t="str">
        <f t="shared" si="131"/>
        <v>Neck, right</v>
      </c>
      <c r="M1727" s="168" t="str">
        <f t="shared" si="132"/>
        <v>PI.IC.IT.110314.01</v>
      </c>
      <c r="N1727" s="168"/>
      <c r="O1727" s="168" t="str">
        <f t="shared" si="133"/>
        <v>PH.IC.IT.110314.01</v>
      </c>
      <c r="Q1727" s="168" t="str">
        <f t="shared" si="134"/>
        <v>CL.IC.IT.110314.01</v>
      </c>
    </row>
    <row r="1728" spans="1:27" s="167" customFormat="1" ht="15">
      <c r="A1728" s="167" t="s">
        <v>9344</v>
      </c>
      <c r="C1728" s="61" t="s">
        <v>155</v>
      </c>
      <c r="E1728" s="62" t="s">
        <v>12032</v>
      </c>
      <c r="F1728" s="167" t="s">
        <v>9266</v>
      </c>
      <c r="G1728" s="167" t="s">
        <v>9111</v>
      </c>
      <c r="H1728" s="62" t="s">
        <v>11559</v>
      </c>
      <c r="I1728" s="167" t="s">
        <v>9112</v>
      </c>
      <c r="J1728" s="63" t="str">
        <f t="shared" si="130"/>
        <v>IC.IT.110315</v>
      </c>
      <c r="K1728" s="61" t="s">
        <v>12175</v>
      </c>
      <c r="L1728" s="167" t="str">
        <f t="shared" si="131"/>
        <v>Neck, left</v>
      </c>
      <c r="M1728" s="168" t="str">
        <f t="shared" si="132"/>
        <v>PI.IC.IT.110315.01</v>
      </c>
      <c r="N1728" s="168"/>
      <c r="O1728" s="168" t="str">
        <f t="shared" si="133"/>
        <v>PH.IC.IT.110315.01</v>
      </c>
      <c r="Q1728" s="168" t="str">
        <f t="shared" si="134"/>
        <v>CL.IC.IT.110315.01</v>
      </c>
    </row>
    <row r="1729" spans="1:19" s="167" customFormat="1" ht="15">
      <c r="A1729" s="167" t="s">
        <v>9344</v>
      </c>
      <c r="C1729" s="61" t="s">
        <v>155</v>
      </c>
      <c r="E1729" s="62" t="s">
        <v>12032</v>
      </c>
      <c r="F1729" s="167" t="s">
        <v>9266</v>
      </c>
      <c r="G1729" s="167" t="s">
        <v>9113</v>
      </c>
      <c r="H1729" s="62" t="s">
        <v>11560</v>
      </c>
      <c r="I1729" s="167" t="s">
        <v>9113</v>
      </c>
      <c r="J1729" s="63" t="str">
        <f t="shared" si="130"/>
        <v>IC.IT.110316</v>
      </c>
      <c r="K1729" s="61" t="s">
        <v>12175</v>
      </c>
      <c r="L1729" s="167" t="str">
        <f t="shared" si="131"/>
        <v>Neck</v>
      </c>
      <c r="M1729" s="168" t="str">
        <f t="shared" si="132"/>
        <v>PI.IC.IT.110316.01</v>
      </c>
      <c r="N1729" s="168"/>
      <c r="O1729" s="168" t="str">
        <f t="shared" si="133"/>
        <v>PH.IC.IT.110316.01</v>
      </c>
      <c r="Q1729" s="168" t="str">
        <f t="shared" si="134"/>
        <v>CL.IC.IT.110316.01</v>
      </c>
    </row>
    <row r="1730" spans="1:19" s="167" customFormat="1" ht="15">
      <c r="A1730" s="167" t="s">
        <v>9344</v>
      </c>
      <c r="C1730" s="61" t="s">
        <v>155</v>
      </c>
      <c r="E1730" s="61" t="s">
        <v>12185</v>
      </c>
      <c r="F1730" s="167" t="s">
        <v>9266</v>
      </c>
      <c r="G1730" s="61" t="s">
        <v>9197</v>
      </c>
      <c r="H1730" s="61" t="s">
        <v>512</v>
      </c>
      <c r="I1730" s="61" t="s">
        <v>9197</v>
      </c>
      <c r="J1730" s="63" t="str">
        <f t="shared" ref="J1730:J1793" si="135">CONCATENATE("IC.IT.",C1730,E1730,H1730)</f>
        <v>IC.IT.110325</v>
      </c>
      <c r="K1730" s="61" t="s">
        <v>12175</v>
      </c>
      <c r="L1730" s="167" t="str">
        <f t="shared" ref="L1730:L1793" si="136">G1730</f>
        <v>Lips</v>
      </c>
      <c r="M1730" s="168" t="str">
        <f t="shared" ref="M1730:M1793" si="137">CONCATENATE("PI.",J1730,".",K1730)</f>
        <v>PI.IC.IT.110325.01</v>
      </c>
      <c r="N1730" s="168"/>
      <c r="O1730" s="168" t="str">
        <f t="shared" ref="O1730:O1793" si="138">CONCATENATE("PH.",J1730,".",K1730)</f>
        <v>PH.IC.IT.110325.01</v>
      </c>
      <c r="Q1730" s="168" t="str">
        <f t="shared" ref="Q1730:Q1793" si="139">CONCATENATE("CL.",J1730,".",K1730)</f>
        <v>CL.IC.IT.110325.01</v>
      </c>
      <c r="R1730" s="167" t="s">
        <v>12465</v>
      </c>
      <c r="S1730" s="167">
        <v>780</v>
      </c>
    </row>
    <row r="1731" spans="1:19" s="167" customFormat="1" ht="15">
      <c r="A1731" s="167" t="s">
        <v>9344</v>
      </c>
      <c r="C1731" s="61" t="s">
        <v>155</v>
      </c>
      <c r="D1731" s="167" t="s">
        <v>8996</v>
      </c>
      <c r="E1731" s="62" t="s">
        <v>12028</v>
      </c>
      <c r="F1731" s="167" t="s">
        <v>9267</v>
      </c>
      <c r="G1731" s="167" t="s">
        <v>9372</v>
      </c>
      <c r="H1731" s="62" t="s">
        <v>11561</v>
      </c>
      <c r="I1731" s="167" t="s">
        <v>9372</v>
      </c>
      <c r="J1731" s="63" t="str">
        <f t="shared" si="135"/>
        <v>IC.IT.110417</v>
      </c>
      <c r="K1731" s="61" t="s">
        <v>12175</v>
      </c>
      <c r="L1731" s="167" t="str">
        <f t="shared" si="136"/>
        <v>Lateral</v>
      </c>
      <c r="M1731" s="168" t="str">
        <f t="shared" si="137"/>
        <v>PI.IC.IT.110417.01</v>
      </c>
      <c r="N1731" s="168"/>
      <c r="O1731" s="168" t="str">
        <f t="shared" si="138"/>
        <v>PH.IC.IT.110417.01</v>
      </c>
      <c r="Q1731" s="168" t="str">
        <f t="shared" si="139"/>
        <v>CL.IC.IT.110417.01</v>
      </c>
    </row>
    <row r="1732" spans="1:19" s="167" customFormat="1" ht="15">
      <c r="A1732" s="167" t="s">
        <v>9344</v>
      </c>
      <c r="C1732" s="61" t="s">
        <v>155</v>
      </c>
      <c r="E1732" s="62" t="s">
        <v>12028</v>
      </c>
      <c r="F1732" s="167" t="s">
        <v>9267</v>
      </c>
      <c r="G1732" s="167" t="s">
        <v>9373</v>
      </c>
      <c r="H1732" s="62" t="s">
        <v>12060</v>
      </c>
      <c r="I1732" s="167" t="s">
        <v>9373</v>
      </c>
      <c r="J1732" s="63" t="str">
        <f t="shared" si="135"/>
        <v>IC.IT.110418</v>
      </c>
      <c r="K1732" s="61" t="s">
        <v>12175</v>
      </c>
      <c r="L1732" s="167" t="str">
        <f t="shared" si="136"/>
        <v>Medial</v>
      </c>
      <c r="M1732" s="168" t="str">
        <f t="shared" si="137"/>
        <v>PI.IC.IT.110418.01</v>
      </c>
      <c r="N1732" s="168"/>
      <c r="O1732" s="168" t="str">
        <f t="shared" si="138"/>
        <v>PH.IC.IT.110418.01</v>
      </c>
      <c r="Q1732" s="168" t="str">
        <f t="shared" si="139"/>
        <v>CL.IC.IT.110418.01</v>
      </c>
    </row>
    <row r="1733" spans="1:19" s="167" customFormat="1" ht="15">
      <c r="A1733" s="167" t="s">
        <v>9344</v>
      </c>
      <c r="C1733" s="61" t="s">
        <v>155</v>
      </c>
      <c r="E1733" s="62" t="s">
        <v>12028</v>
      </c>
      <c r="F1733" s="167" t="s">
        <v>9267</v>
      </c>
      <c r="G1733" s="167" t="s">
        <v>9374</v>
      </c>
      <c r="H1733" s="62" t="s">
        <v>11913</v>
      </c>
      <c r="I1733" s="167" t="s">
        <v>9374</v>
      </c>
      <c r="J1733" s="63" t="str">
        <f t="shared" si="135"/>
        <v>IC.IT.110419</v>
      </c>
      <c r="K1733" s="61" t="s">
        <v>12175</v>
      </c>
      <c r="L1733" s="167" t="str">
        <f t="shared" si="136"/>
        <v>Anterior</v>
      </c>
      <c r="M1733" s="168" t="str">
        <f t="shared" si="137"/>
        <v>PI.IC.IT.110419.01</v>
      </c>
      <c r="N1733" s="168"/>
      <c r="O1733" s="168" t="str">
        <f t="shared" si="138"/>
        <v>PH.IC.IT.110419.01</v>
      </c>
      <c r="Q1733" s="168" t="str">
        <f t="shared" si="139"/>
        <v>CL.IC.IT.110419.01</v>
      </c>
    </row>
    <row r="1734" spans="1:19" s="167" customFormat="1" ht="15">
      <c r="A1734" s="167" t="s">
        <v>9344</v>
      </c>
      <c r="C1734" s="61" t="s">
        <v>155</v>
      </c>
      <c r="E1734" s="62" t="s">
        <v>12028</v>
      </c>
      <c r="F1734" s="167" t="s">
        <v>9267</v>
      </c>
      <c r="G1734" s="167" t="s">
        <v>9375</v>
      </c>
      <c r="H1734" s="62" t="s">
        <v>11906</v>
      </c>
      <c r="I1734" s="167" t="s">
        <v>9375</v>
      </c>
      <c r="J1734" s="63" t="str">
        <f t="shared" si="135"/>
        <v>IC.IT.110420</v>
      </c>
      <c r="K1734" s="61" t="s">
        <v>12175</v>
      </c>
      <c r="L1734" s="167" t="str">
        <f t="shared" si="136"/>
        <v>Posterior</v>
      </c>
      <c r="M1734" s="168" t="str">
        <f t="shared" si="137"/>
        <v>PI.IC.IT.110420.01</v>
      </c>
      <c r="N1734" s="168"/>
      <c r="O1734" s="168" t="str">
        <f t="shared" si="138"/>
        <v>PH.IC.IT.110420.01</v>
      </c>
      <c r="Q1734" s="168" t="str">
        <f t="shared" si="139"/>
        <v>CL.IC.IT.110420.01</v>
      </c>
    </row>
    <row r="1735" spans="1:19" s="167" customFormat="1" ht="15">
      <c r="A1735" s="167" t="s">
        <v>9344</v>
      </c>
      <c r="C1735" s="61" t="s">
        <v>155</v>
      </c>
      <c r="E1735" s="62" t="s">
        <v>12028</v>
      </c>
      <c r="F1735" s="167" t="s">
        <v>9267</v>
      </c>
      <c r="G1735" s="167" t="s">
        <v>9255</v>
      </c>
      <c r="H1735" s="62" t="s">
        <v>10704</v>
      </c>
      <c r="I1735" s="167" t="s">
        <v>9255</v>
      </c>
      <c r="J1735" s="63" t="str">
        <f t="shared" si="135"/>
        <v>IC.IT.110421</v>
      </c>
      <c r="K1735" s="61" t="s">
        <v>12175</v>
      </c>
      <c r="L1735" s="167" t="str">
        <f t="shared" si="136"/>
        <v>Proximal</v>
      </c>
      <c r="M1735" s="168" t="str">
        <f t="shared" si="137"/>
        <v>PI.IC.IT.110421.01</v>
      </c>
      <c r="N1735" s="168"/>
      <c r="O1735" s="168" t="str">
        <f t="shared" si="138"/>
        <v>PH.IC.IT.110421.01</v>
      </c>
      <c r="Q1735" s="168" t="str">
        <f t="shared" si="139"/>
        <v>CL.IC.IT.110421.01</v>
      </c>
    </row>
    <row r="1736" spans="1:19" s="167" customFormat="1" ht="15">
      <c r="A1736" s="167" t="s">
        <v>9344</v>
      </c>
      <c r="C1736" s="61" t="s">
        <v>155</v>
      </c>
      <c r="E1736" s="62" t="s">
        <v>12028</v>
      </c>
      <c r="F1736" s="167" t="s">
        <v>9267</v>
      </c>
      <c r="G1736" s="167" t="s">
        <v>9256</v>
      </c>
      <c r="H1736" s="62" t="s">
        <v>10705</v>
      </c>
      <c r="I1736" s="167" t="s">
        <v>9256</v>
      </c>
      <c r="J1736" s="63" t="str">
        <f t="shared" si="135"/>
        <v>IC.IT.110422</v>
      </c>
      <c r="K1736" s="61" t="s">
        <v>12175</v>
      </c>
      <c r="L1736" s="167" t="str">
        <f t="shared" si="136"/>
        <v>Distal</v>
      </c>
      <c r="M1736" s="168" t="str">
        <f t="shared" si="137"/>
        <v>PI.IC.IT.110422.01</v>
      </c>
      <c r="N1736" s="168"/>
      <c r="O1736" s="168" t="str">
        <f t="shared" si="138"/>
        <v>PH.IC.IT.110422.01</v>
      </c>
      <c r="Q1736" s="168" t="str">
        <f t="shared" si="139"/>
        <v>CL.IC.IT.110422.01</v>
      </c>
    </row>
    <row r="1737" spans="1:19" s="167" customFormat="1" ht="15">
      <c r="A1737" s="167" t="s">
        <v>9344</v>
      </c>
      <c r="C1737" s="61" t="s">
        <v>155</v>
      </c>
      <c r="E1737" s="62" t="s">
        <v>12028</v>
      </c>
      <c r="F1737" s="167" t="s">
        <v>9267</v>
      </c>
      <c r="G1737" s="167" t="s">
        <v>9257</v>
      </c>
      <c r="H1737" s="62" t="s">
        <v>10706</v>
      </c>
      <c r="I1737" s="167" t="s">
        <v>9257</v>
      </c>
      <c r="J1737" s="63" t="str">
        <f t="shared" si="135"/>
        <v>IC.IT.110423</v>
      </c>
      <c r="K1737" s="61" t="s">
        <v>12175</v>
      </c>
      <c r="L1737" s="167" t="str">
        <f t="shared" si="136"/>
        <v>Upper</v>
      </c>
      <c r="M1737" s="168" t="str">
        <f t="shared" si="137"/>
        <v>PI.IC.IT.110423.01</v>
      </c>
      <c r="N1737" s="168"/>
      <c r="O1737" s="168" t="str">
        <f t="shared" si="138"/>
        <v>PH.IC.IT.110423.01</v>
      </c>
      <c r="Q1737" s="168" t="str">
        <f t="shared" si="139"/>
        <v>CL.IC.IT.110423.01</v>
      </c>
    </row>
    <row r="1738" spans="1:19" s="167" customFormat="1" ht="15">
      <c r="A1738" s="167" t="s">
        <v>9344</v>
      </c>
      <c r="C1738" s="61" t="s">
        <v>155</v>
      </c>
      <c r="E1738" s="62" t="s">
        <v>12028</v>
      </c>
      <c r="F1738" s="167" t="s">
        <v>9267</v>
      </c>
      <c r="G1738" s="167" t="s">
        <v>9258</v>
      </c>
      <c r="H1738" s="62" t="s">
        <v>10707</v>
      </c>
      <c r="I1738" s="167" t="s">
        <v>9258</v>
      </c>
      <c r="J1738" s="63" t="str">
        <f t="shared" si="135"/>
        <v>IC.IT.110424</v>
      </c>
      <c r="K1738" s="61" t="s">
        <v>12175</v>
      </c>
      <c r="L1738" s="167" t="str">
        <f t="shared" si="136"/>
        <v>Lower</v>
      </c>
      <c r="M1738" s="168" t="str">
        <f t="shared" si="137"/>
        <v>PI.IC.IT.110424.01</v>
      </c>
      <c r="N1738" s="168"/>
      <c r="O1738" s="168" t="str">
        <f t="shared" si="138"/>
        <v>PH.IC.IT.110424.01</v>
      </c>
      <c r="Q1738" s="168" t="str">
        <f t="shared" si="139"/>
        <v>CL.IC.IT.110424.01</v>
      </c>
    </row>
    <row r="1739" spans="1:19" s="167" customFormat="1" ht="15">
      <c r="A1739" s="167" t="s">
        <v>9344</v>
      </c>
      <c r="C1739" s="61" t="s">
        <v>155</v>
      </c>
      <c r="D1739" s="167" t="s">
        <v>8699</v>
      </c>
      <c r="E1739" s="62" t="s">
        <v>12210</v>
      </c>
      <c r="F1739" s="167" t="s">
        <v>9249</v>
      </c>
      <c r="G1739" s="167" t="s">
        <v>9365</v>
      </c>
      <c r="H1739" s="62" t="s">
        <v>11848</v>
      </c>
      <c r="I1739" s="167" t="s">
        <v>9238</v>
      </c>
      <c r="J1739" s="63" t="str">
        <f t="shared" si="135"/>
        <v>IC.IT.110501</v>
      </c>
      <c r="K1739" s="61" t="s">
        <v>1702</v>
      </c>
      <c r="L1739" s="167" t="str">
        <f t="shared" si="136"/>
        <v>Hip, right</v>
      </c>
      <c r="M1739" s="168" t="str">
        <f t="shared" si="137"/>
        <v>PI.IC.IT.110501.01</v>
      </c>
      <c r="N1739" s="168"/>
      <c r="O1739" s="168" t="str">
        <f t="shared" si="138"/>
        <v>PH.IC.IT.110501.01</v>
      </c>
      <c r="Q1739" s="168" t="str">
        <f t="shared" si="139"/>
        <v>CL.IC.IT.110501.01</v>
      </c>
    </row>
    <row r="1740" spans="1:19" s="167" customFormat="1" ht="15">
      <c r="A1740" s="167" t="s">
        <v>9344</v>
      </c>
      <c r="C1740" s="61" t="s">
        <v>155</v>
      </c>
      <c r="E1740" s="62" t="s">
        <v>12210</v>
      </c>
      <c r="F1740" s="167" t="s">
        <v>9249</v>
      </c>
      <c r="G1740" s="167" t="s">
        <v>9239</v>
      </c>
      <c r="H1740" s="62" t="s">
        <v>12030</v>
      </c>
      <c r="I1740" s="167" t="s">
        <v>9488</v>
      </c>
      <c r="J1740" s="63" t="str">
        <f t="shared" si="135"/>
        <v>IC.IT.110502</v>
      </c>
      <c r="K1740" s="61" t="s">
        <v>1702</v>
      </c>
      <c r="L1740" s="167" t="str">
        <f t="shared" si="136"/>
        <v>Hip, left</v>
      </c>
      <c r="M1740" s="168" t="str">
        <f t="shared" si="137"/>
        <v>PI.IC.IT.110502.01</v>
      </c>
      <c r="N1740" s="168"/>
      <c r="O1740" s="168" t="str">
        <f t="shared" si="138"/>
        <v>PH.IC.IT.110502.01</v>
      </c>
      <c r="Q1740" s="168" t="str">
        <f t="shared" si="139"/>
        <v>CL.IC.IT.110502.01</v>
      </c>
    </row>
    <row r="1741" spans="1:19" s="167" customFormat="1" ht="15">
      <c r="A1741" s="167" t="s">
        <v>9344</v>
      </c>
      <c r="C1741" s="61" t="s">
        <v>155</v>
      </c>
      <c r="E1741" s="62" t="s">
        <v>12210</v>
      </c>
      <c r="F1741" s="167" t="s">
        <v>9249</v>
      </c>
      <c r="G1741" s="167" t="s">
        <v>9200</v>
      </c>
      <c r="H1741" s="62" t="s">
        <v>12032</v>
      </c>
      <c r="I1741" s="167" t="s">
        <v>9200</v>
      </c>
      <c r="J1741" s="63" t="str">
        <f t="shared" si="135"/>
        <v>IC.IT.110503</v>
      </c>
      <c r="K1741" s="61" t="s">
        <v>12175</v>
      </c>
      <c r="L1741" s="167" t="str">
        <f t="shared" si="136"/>
        <v>Genitalia</v>
      </c>
      <c r="M1741" s="168" t="str">
        <f t="shared" si="137"/>
        <v>PI.IC.IT.110503.01</v>
      </c>
      <c r="N1741" s="168"/>
      <c r="O1741" s="168" t="str">
        <f t="shared" si="138"/>
        <v>PH.IC.IT.110503.01</v>
      </c>
      <c r="Q1741" s="168" t="str">
        <f t="shared" si="139"/>
        <v>CL.IC.IT.110503.01</v>
      </c>
    </row>
    <row r="1742" spans="1:19" s="167" customFormat="1" ht="15">
      <c r="A1742" s="167" t="s">
        <v>9344</v>
      </c>
      <c r="C1742" s="61" t="s">
        <v>155</v>
      </c>
      <c r="E1742" s="62" t="s">
        <v>12210</v>
      </c>
      <c r="F1742" s="167" t="s">
        <v>9249</v>
      </c>
      <c r="G1742" s="167" t="s">
        <v>9496</v>
      </c>
      <c r="H1742" s="62" t="s">
        <v>12028</v>
      </c>
      <c r="I1742" s="167" t="s">
        <v>9497</v>
      </c>
      <c r="J1742" s="63" t="str">
        <f t="shared" si="135"/>
        <v>IC.IT.110504</v>
      </c>
      <c r="K1742" s="61" t="s">
        <v>12175</v>
      </c>
      <c r="L1742" s="167" t="str">
        <f t="shared" si="136"/>
        <v>Buttock, right</v>
      </c>
      <c r="M1742" s="168" t="str">
        <f t="shared" si="137"/>
        <v>PI.IC.IT.110504.01</v>
      </c>
      <c r="N1742" s="168"/>
      <c r="O1742" s="168" t="str">
        <f t="shared" si="138"/>
        <v>PH.IC.IT.110504.01</v>
      </c>
      <c r="Q1742" s="168" t="str">
        <f t="shared" si="139"/>
        <v>CL.IC.IT.110504.01</v>
      </c>
    </row>
    <row r="1743" spans="1:19" s="167" customFormat="1" ht="15">
      <c r="A1743" s="167" t="s">
        <v>9344</v>
      </c>
      <c r="C1743" s="61" t="s">
        <v>155</v>
      </c>
      <c r="E1743" s="62" t="s">
        <v>12210</v>
      </c>
      <c r="F1743" s="167" t="s">
        <v>9249</v>
      </c>
      <c r="G1743" s="167" t="s">
        <v>9067</v>
      </c>
      <c r="H1743" s="62" t="s">
        <v>12210</v>
      </c>
      <c r="I1743" s="167" t="s">
        <v>8918</v>
      </c>
      <c r="J1743" s="63" t="str">
        <f t="shared" si="135"/>
        <v>IC.IT.110505</v>
      </c>
      <c r="K1743" s="61" t="s">
        <v>12175</v>
      </c>
      <c r="L1743" s="167" t="str">
        <f t="shared" si="136"/>
        <v>Buttock, left</v>
      </c>
      <c r="M1743" s="168" t="str">
        <f t="shared" si="137"/>
        <v>PI.IC.IT.110505.01</v>
      </c>
      <c r="N1743" s="168"/>
      <c r="O1743" s="168" t="str">
        <f t="shared" si="138"/>
        <v>PH.IC.IT.110505.01</v>
      </c>
      <c r="Q1743" s="168" t="str">
        <f t="shared" si="139"/>
        <v>CL.IC.IT.110505.01</v>
      </c>
    </row>
    <row r="1744" spans="1:19" s="167" customFormat="1" ht="15">
      <c r="A1744" s="167" t="s">
        <v>9344</v>
      </c>
      <c r="C1744" s="61" t="s">
        <v>155</v>
      </c>
      <c r="E1744" s="62" t="s">
        <v>12210</v>
      </c>
      <c r="F1744" s="167" t="s">
        <v>9249</v>
      </c>
      <c r="G1744" s="167" t="s">
        <v>9500</v>
      </c>
      <c r="H1744" s="62" t="s">
        <v>12212</v>
      </c>
      <c r="I1744" s="167" t="s">
        <v>9500</v>
      </c>
      <c r="J1744" s="63" t="str">
        <f t="shared" si="135"/>
        <v>IC.IT.110506</v>
      </c>
      <c r="K1744" s="61" t="s">
        <v>12175</v>
      </c>
      <c r="L1744" s="167" t="str">
        <f t="shared" si="136"/>
        <v>Rectum</v>
      </c>
      <c r="M1744" s="168" t="str">
        <f t="shared" si="137"/>
        <v>PI.IC.IT.110506.01</v>
      </c>
      <c r="N1744" s="168"/>
      <c r="O1744" s="168" t="str">
        <f t="shared" si="138"/>
        <v>PH.IC.IT.110506.01</v>
      </c>
      <c r="Q1744" s="168" t="str">
        <f t="shared" si="139"/>
        <v>CL.IC.IT.110506.01</v>
      </c>
    </row>
    <row r="1745" spans="1:19" s="167" customFormat="1" ht="15">
      <c r="A1745" s="167" t="s">
        <v>9344</v>
      </c>
      <c r="C1745" s="61" t="s">
        <v>155</v>
      </c>
      <c r="E1745" s="62" t="s">
        <v>12210</v>
      </c>
      <c r="F1745" s="167" t="s">
        <v>9249</v>
      </c>
      <c r="G1745" s="167" t="s">
        <v>9489</v>
      </c>
      <c r="H1745" s="62" t="s">
        <v>12225</v>
      </c>
      <c r="I1745" s="167" t="s">
        <v>9490</v>
      </c>
      <c r="J1745" s="63" t="str">
        <f t="shared" si="135"/>
        <v>IC.IT.110507</v>
      </c>
      <c r="K1745" s="61" t="s">
        <v>12175</v>
      </c>
      <c r="L1745" s="167" t="str">
        <f t="shared" si="136"/>
        <v>Groin, right</v>
      </c>
      <c r="M1745" s="168" t="str">
        <f t="shared" si="137"/>
        <v>PI.IC.IT.110507.01</v>
      </c>
      <c r="N1745" s="168"/>
      <c r="O1745" s="168" t="str">
        <f t="shared" si="138"/>
        <v>PH.IC.IT.110507.01</v>
      </c>
      <c r="Q1745" s="168" t="str">
        <f t="shared" si="139"/>
        <v>CL.IC.IT.110507.01</v>
      </c>
    </row>
    <row r="1746" spans="1:19" s="167" customFormat="1" ht="15">
      <c r="A1746" s="167" t="s">
        <v>9344</v>
      </c>
      <c r="C1746" s="61" t="s">
        <v>155</v>
      </c>
      <c r="E1746" s="62" t="s">
        <v>12210</v>
      </c>
      <c r="F1746" s="167" t="s">
        <v>9249</v>
      </c>
      <c r="G1746" s="167" t="s">
        <v>9491</v>
      </c>
      <c r="H1746" s="62" t="s">
        <v>11638</v>
      </c>
      <c r="I1746" s="167" t="s">
        <v>9492</v>
      </c>
      <c r="J1746" s="63" t="str">
        <f t="shared" si="135"/>
        <v>IC.IT.110508</v>
      </c>
      <c r="K1746" s="61" t="s">
        <v>12175</v>
      </c>
      <c r="L1746" s="167" t="str">
        <f t="shared" si="136"/>
        <v>Groin, left</v>
      </c>
      <c r="M1746" s="168" t="str">
        <f t="shared" si="137"/>
        <v>PI.IC.IT.110508.01</v>
      </c>
      <c r="N1746" s="168"/>
      <c r="O1746" s="168" t="str">
        <f t="shared" si="138"/>
        <v>PH.IC.IT.110508.01</v>
      </c>
      <c r="Q1746" s="168" t="str">
        <f t="shared" si="139"/>
        <v>CL.IC.IT.110508.01</v>
      </c>
    </row>
    <row r="1747" spans="1:19" s="167" customFormat="1" ht="15">
      <c r="A1747" s="167" t="s">
        <v>9344</v>
      </c>
      <c r="C1747" s="61" t="s">
        <v>155</v>
      </c>
      <c r="E1747" s="62" t="s">
        <v>12210</v>
      </c>
      <c r="F1747" s="167" t="s">
        <v>9249</v>
      </c>
      <c r="G1747" s="167" t="s">
        <v>9501</v>
      </c>
      <c r="H1747" s="62" t="s">
        <v>11639</v>
      </c>
      <c r="I1747" s="167" t="s">
        <v>9501</v>
      </c>
      <c r="J1747" s="63" t="str">
        <f t="shared" si="135"/>
        <v>IC.IT.110509</v>
      </c>
      <c r="K1747" s="61" t="s">
        <v>12175</v>
      </c>
      <c r="L1747" s="167" t="str">
        <f t="shared" si="136"/>
        <v>Sacrum</v>
      </c>
      <c r="M1747" s="168" t="str">
        <f t="shared" si="137"/>
        <v>PI.IC.IT.110509.01</v>
      </c>
      <c r="N1747" s="168"/>
      <c r="O1747" s="168" t="str">
        <f t="shared" si="138"/>
        <v>PH.IC.IT.110509.01</v>
      </c>
      <c r="Q1747" s="168" t="str">
        <f t="shared" si="139"/>
        <v>CL.IC.IT.110509.01</v>
      </c>
    </row>
    <row r="1748" spans="1:19" s="167" customFormat="1" ht="15">
      <c r="A1748" s="167" t="s">
        <v>9344</v>
      </c>
      <c r="C1748" s="61" t="s">
        <v>155</v>
      </c>
      <c r="E1748" s="62" t="s">
        <v>12210</v>
      </c>
      <c r="F1748" s="167" t="s">
        <v>9249</v>
      </c>
      <c r="G1748" s="167" t="s">
        <v>9503</v>
      </c>
      <c r="H1748" s="62" t="s">
        <v>11829</v>
      </c>
      <c r="I1748" s="167" t="s">
        <v>9503</v>
      </c>
      <c r="J1748" s="63" t="str">
        <f t="shared" si="135"/>
        <v>IC.IT.110510</v>
      </c>
      <c r="K1748" s="61" t="s">
        <v>12175</v>
      </c>
      <c r="L1748" s="167" t="str">
        <f t="shared" si="136"/>
        <v>Scrotum</v>
      </c>
      <c r="M1748" s="168" t="str">
        <f t="shared" si="137"/>
        <v>PI.IC.IT.110510.01</v>
      </c>
      <c r="N1748" s="168"/>
      <c r="O1748" s="168" t="str">
        <f t="shared" si="138"/>
        <v>PH.IC.IT.110510.01</v>
      </c>
      <c r="Q1748" s="168" t="str">
        <f t="shared" si="139"/>
        <v>CL.IC.IT.110510.01</v>
      </c>
    </row>
    <row r="1749" spans="1:19" s="167" customFormat="1" ht="15">
      <c r="A1749" s="167" t="s">
        <v>9344</v>
      </c>
      <c r="C1749" s="61" t="s">
        <v>155</v>
      </c>
      <c r="E1749" s="62" t="s">
        <v>12210</v>
      </c>
      <c r="F1749" s="167" t="s">
        <v>9249</v>
      </c>
      <c r="G1749" s="167" t="s">
        <v>9495</v>
      </c>
      <c r="H1749" s="62" t="s">
        <v>12099</v>
      </c>
      <c r="I1749" s="167" t="s">
        <v>9495</v>
      </c>
      <c r="J1749" s="63" t="str">
        <f t="shared" si="135"/>
        <v>IC.IT.110511</v>
      </c>
      <c r="K1749" s="61" t="s">
        <v>12175</v>
      </c>
      <c r="L1749" s="167" t="str">
        <f t="shared" si="136"/>
        <v>Perineum</v>
      </c>
      <c r="M1749" s="168" t="str">
        <f t="shared" si="137"/>
        <v>PI.IC.IT.110511.01</v>
      </c>
      <c r="N1749" s="168"/>
      <c r="O1749" s="168" t="str">
        <f t="shared" si="138"/>
        <v>PH.IC.IT.110511.01</v>
      </c>
      <c r="Q1749" s="168" t="str">
        <f t="shared" si="139"/>
        <v>CL.IC.IT.110511.01</v>
      </c>
    </row>
    <row r="1750" spans="1:19" s="167" customFormat="1" ht="15">
      <c r="A1750" s="167" t="s">
        <v>9344</v>
      </c>
      <c r="C1750" s="61" t="s">
        <v>155</v>
      </c>
      <c r="E1750" s="61" t="s">
        <v>212</v>
      </c>
      <c r="F1750" s="167" t="s">
        <v>9249</v>
      </c>
      <c r="G1750" s="61" t="s">
        <v>9250</v>
      </c>
      <c r="H1750" s="62" t="s">
        <v>153</v>
      </c>
      <c r="I1750" s="62" t="s">
        <v>9250</v>
      </c>
      <c r="J1750" s="63" t="str">
        <f t="shared" si="135"/>
        <v>IC.IT.110512</v>
      </c>
      <c r="K1750" s="61" t="s">
        <v>12175</v>
      </c>
      <c r="L1750" s="167" t="str">
        <f t="shared" si="136"/>
        <v>Coccyx</v>
      </c>
      <c r="M1750" s="168" t="str">
        <f t="shared" si="137"/>
        <v>PI.IC.IT.110512.01</v>
      </c>
      <c r="N1750" s="168"/>
      <c r="O1750" s="168" t="str">
        <f t="shared" si="138"/>
        <v>PH.IC.IT.110512.01</v>
      </c>
      <c r="Q1750" s="168" t="str">
        <f t="shared" si="139"/>
        <v>CL.IC.IT.110512.01</v>
      </c>
      <c r="R1750" s="167" t="s">
        <v>12465</v>
      </c>
      <c r="S1750" s="167">
        <v>781</v>
      </c>
    </row>
    <row r="1751" spans="1:19" s="167" customFormat="1" ht="15">
      <c r="A1751" s="167" t="s">
        <v>9344</v>
      </c>
      <c r="C1751" s="61" t="s">
        <v>155</v>
      </c>
      <c r="D1751" s="167" t="s">
        <v>8701</v>
      </c>
      <c r="E1751" s="62" t="s">
        <v>12212</v>
      </c>
      <c r="F1751" s="167" t="s">
        <v>9251</v>
      </c>
      <c r="G1751" s="167" t="s">
        <v>9649</v>
      </c>
      <c r="H1751" s="62" t="s">
        <v>11848</v>
      </c>
      <c r="I1751" s="167" t="s">
        <v>9650</v>
      </c>
      <c r="J1751" s="63" t="str">
        <f t="shared" si="135"/>
        <v>IC.IT.110601</v>
      </c>
      <c r="K1751" s="61" t="s">
        <v>12175</v>
      </c>
      <c r="L1751" s="167" t="str">
        <f t="shared" si="136"/>
        <v>Shoulder, right</v>
      </c>
      <c r="M1751" s="168" t="str">
        <f t="shared" si="137"/>
        <v>PI.IC.IT.110601.01</v>
      </c>
      <c r="N1751" s="168"/>
      <c r="O1751" s="168" t="str">
        <f t="shared" si="138"/>
        <v>PH.IC.IT.110601.01</v>
      </c>
      <c r="Q1751" s="168" t="str">
        <f t="shared" si="139"/>
        <v>CL.IC.IT.110601.01</v>
      </c>
    </row>
    <row r="1752" spans="1:19" s="167" customFormat="1" ht="15">
      <c r="A1752" s="167" t="s">
        <v>9344</v>
      </c>
      <c r="C1752" s="61" t="s">
        <v>155</v>
      </c>
      <c r="E1752" s="62" t="s">
        <v>12212</v>
      </c>
      <c r="F1752" s="167" t="s">
        <v>9251</v>
      </c>
      <c r="G1752" s="167" t="s">
        <v>9651</v>
      </c>
      <c r="H1752" s="62" t="s">
        <v>12030</v>
      </c>
      <c r="I1752" s="167" t="s">
        <v>9505</v>
      </c>
      <c r="J1752" s="63" t="str">
        <f t="shared" si="135"/>
        <v>IC.IT.110602</v>
      </c>
      <c r="K1752" s="61" t="s">
        <v>12175</v>
      </c>
      <c r="L1752" s="167" t="str">
        <f t="shared" si="136"/>
        <v>Shoulder, left</v>
      </c>
      <c r="M1752" s="168" t="str">
        <f t="shared" si="137"/>
        <v>PI.IC.IT.110602.01</v>
      </c>
      <c r="N1752" s="168"/>
      <c r="O1752" s="168" t="str">
        <f t="shared" si="138"/>
        <v>PH.IC.IT.110602.01</v>
      </c>
      <c r="Q1752" s="168" t="str">
        <f t="shared" si="139"/>
        <v>CL.IC.IT.110602.01</v>
      </c>
    </row>
    <row r="1753" spans="1:19" s="167" customFormat="1" ht="15">
      <c r="A1753" s="167" t="s">
        <v>9344</v>
      </c>
      <c r="C1753" s="61" t="s">
        <v>155</v>
      </c>
      <c r="E1753" s="62" t="s">
        <v>12212</v>
      </c>
      <c r="F1753" s="167" t="s">
        <v>9251</v>
      </c>
      <c r="G1753" s="167" t="s">
        <v>9380</v>
      </c>
      <c r="H1753" s="62" t="s">
        <v>12032</v>
      </c>
      <c r="I1753" s="167" t="s">
        <v>9381</v>
      </c>
      <c r="J1753" s="63" t="str">
        <f t="shared" si="135"/>
        <v>IC.IT.110603</v>
      </c>
      <c r="K1753" s="61" t="s">
        <v>12175</v>
      </c>
      <c r="L1753" s="167" t="str">
        <f t="shared" si="136"/>
        <v>Breast, right</v>
      </c>
      <c r="M1753" s="168" t="str">
        <f t="shared" si="137"/>
        <v>PI.IC.IT.110603.01</v>
      </c>
      <c r="N1753" s="168"/>
      <c r="O1753" s="168" t="str">
        <f t="shared" si="138"/>
        <v>PH.IC.IT.110603.01</v>
      </c>
      <c r="Q1753" s="168" t="str">
        <f t="shared" si="139"/>
        <v>CL.IC.IT.110603.01</v>
      </c>
    </row>
    <row r="1754" spans="1:19" s="167" customFormat="1" ht="15">
      <c r="A1754" s="167" t="s">
        <v>9344</v>
      </c>
      <c r="C1754" s="61" t="s">
        <v>155</v>
      </c>
      <c r="E1754" s="62" t="s">
        <v>12212</v>
      </c>
      <c r="F1754" s="167" t="s">
        <v>9251</v>
      </c>
      <c r="G1754" s="167" t="s">
        <v>9262</v>
      </c>
      <c r="H1754" s="62" t="s">
        <v>12028</v>
      </c>
      <c r="I1754" s="167" t="s">
        <v>9513</v>
      </c>
      <c r="J1754" s="63" t="str">
        <f t="shared" si="135"/>
        <v>IC.IT.110604</v>
      </c>
      <c r="K1754" s="61" t="s">
        <v>12175</v>
      </c>
      <c r="L1754" s="167" t="str">
        <f t="shared" si="136"/>
        <v>Breast, left</v>
      </c>
      <c r="M1754" s="168" t="str">
        <f t="shared" si="137"/>
        <v>PI.IC.IT.110604.01</v>
      </c>
      <c r="N1754" s="168"/>
      <c r="O1754" s="168" t="str">
        <f t="shared" si="138"/>
        <v>PH.IC.IT.110604.01</v>
      </c>
      <c r="Q1754" s="168" t="str">
        <f t="shared" si="139"/>
        <v>CL.IC.IT.110604.01</v>
      </c>
    </row>
    <row r="1755" spans="1:19" s="167" customFormat="1" ht="15">
      <c r="A1755" s="167" t="s">
        <v>9344</v>
      </c>
      <c r="C1755" s="61" t="s">
        <v>155</v>
      </c>
      <c r="E1755" s="62" t="s">
        <v>12212</v>
      </c>
      <c r="F1755" s="167" t="s">
        <v>9251</v>
      </c>
      <c r="G1755" s="167" t="s">
        <v>9382</v>
      </c>
      <c r="H1755" s="62" t="s">
        <v>12210</v>
      </c>
      <c r="I1755" s="167" t="s">
        <v>9382</v>
      </c>
      <c r="J1755" s="63" t="str">
        <f t="shared" si="135"/>
        <v>IC.IT.110605</v>
      </c>
      <c r="K1755" s="61" t="s">
        <v>12175</v>
      </c>
      <c r="L1755" s="167" t="str">
        <f t="shared" si="136"/>
        <v>Sternum</v>
      </c>
      <c r="M1755" s="168" t="str">
        <f t="shared" si="137"/>
        <v>PI.IC.IT.110605.01</v>
      </c>
      <c r="N1755" s="168"/>
      <c r="O1755" s="168" t="str">
        <f t="shared" si="138"/>
        <v>PH.IC.IT.110605.01</v>
      </c>
      <c r="Q1755" s="168" t="str">
        <f t="shared" si="139"/>
        <v>CL.IC.IT.110605.01</v>
      </c>
    </row>
    <row r="1756" spans="1:19" s="167" customFormat="1" ht="15">
      <c r="A1756" s="167" t="s">
        <v>9344</v>
      </c>
      <c r="C1756" s="61" t="s">
        <v>155</v>
      </c>
      <c r="E1756" s="62" t="s">
        <v>12212</v>
      </c>
      <c r="F1756" s="167" t="s">
        <v>9251</v>
      </c>
      <c r="G1756" s="167" t="s">
        <v>8947</v>
      </c>
      <c r="H1756" s="62" t="s">
        <v>12212</v>
      </c>
      <c r="I1756" s="167" t="s">
        <v>8948</v>
      </c>
      <c r="J1756" s="63" t="str">
        <f t="shared" si="135"/>
        <v>IC.IT.110606</v>
      </c>
      <c r="K1756" s="61" t="s">
        <v>12175</v>
      </c>
      <c r="L1756" s="167" t="str">
        <f t="shared" si="136"/>
        <v>Chest, right</v>
      </c>
      <c r="M1756" s="168" t="str">
        <f t="shared" si="137"/>
        <v>PI.IC.IT.110606.01</v>
      </c>
      <c r="N1756" s="168"/>
      <c r="O1756" s="168" t="str">
        <f t="shared" si="138"/>
        <v>PH.IC.IT.110606.01</v>
      </c>
      <c r="Q1756" s="168" t="str">
        <f t="shared" si="139"/>
        <v>CL.IC.IT.110606.01</v>
      </c>
    </row>
    <row r="1757" spans="1:19" s="167" customFormat="1" ht="15">
      <c r="A1757" s="167" t="s">
        <v>9344</v>
      </c>
      <c r="C1757" s="61" t="s">
        <v>155</v>
      </c>
      <c r="E1757" s="62" t="s">
        <v>12212</v>
      </c>
      <c r="F1757" s="167" t="s">
        <v>9251</v>
      </c>
      <c r="G1757" s="167" t="s">
        <v>8951</v>
      </c>
      <c r="H1757" s="62" t="s">
        <v>12225</v>
      </c>
      <c r="I1757" s="167" t="s">
        <v>8951</v>
      </c>
      <c r="J1757" s="63" t="str">
        <f t="shared" si="135"/>
        <v>IC.IT.110607</v>
      </c>
      <c r="K1757" s="61" t="s">
        <v>12175</v>
      </c>
      <c r="L1757" s="167" t="str">
        <f t="shared" si="136"/>
        <v>Chest</v>
      </c>
      <c r="M1757" s="168" t="str">
        <f t="shared" si="137"/>
        <v>PI.IC.IT.110607.01</v>
      </c>
      <c r="N1757" s="168"/>
      <c r="O1757" s="168" t="str">
        <f t="shared" si="138"/>
        <v>PH.IC.IT.110607.01</v>
      </c>
      <c r="Q1757" s="168" t="str">
        <f t="shared" si="139"/>
        <v>CL.IC.IT.110607.01</v>
      </c>
    </row>
    <row r="1758" spans="1:19" s="167" customFormat="1" ht="15">
      <c r="A1758" s="167" t="s">
        <v>9344</v>
      </c>
      <c r="C1758" s="61" t="s">
        <v>155</v>
      </c>
      <c r="E1758" s="62" t="s">
        <v>12212</v>
      </c>
      <c r="F1758" s="167" t="s">
        <v>9251</v>
      </c>
      <c r="G1758" s="167" t="s">
        <v>9065</v>
      </c>
      <c r="H1758" s="62" t="s">
        <v>11638</v>
      </c>
      <c r="I1758" s="167" t="s">
        <v>9066</v>
      </c>
      <c r="J1758" s="63" t="str">
        <f t="shared" si="135"/>
        <v>IC.IT.110608</v>
      </c>
      <c r="K1758" s="61" t="s">
        <v>12175</v>
      </c>
      <c r="L1758" s="167" t="str">
        <f t="shared" si="136"/>
        <v>Back, right</v>
      </c>
      <c r="M1758" s="168" t="str">
        <f t="shared" si="137"/>
        <v>PI.IC.IT.110608.01</v>
      </c>
      <c r="N1758" s="168"/>
      <c r="O1758" s="168" t="str">
        <f t="shared" si="138"/>
        <v>PH.IC.IT.110608.01</v>
      </c>
      <c r="Q1758" s="168" t="str">
        <f t="shared" si="139"/>
        <v>CL.IC.IT.110608.01</v>
      </c>
    </row>
    <row r="1759" spans="1:19" s="167" customFormat="1" ht="15">
      <c r="A1759" s="167" t="s">
        <v>9344</v>
      </c>
      <c r="C1759" s="61" t="s">
        <v>155</v>
      </c>
      <c r="E1759" s="62" t="s">
        <v>12212</v>
      </c>
      <c r="F1759" s="167" t="s">
        <v>9251</v>
      </c>
      <c r="G1759" s="167" t="s">
        <v>8927</v>
      </c>
      <c r="H1759" s="62" t="s">
        <v>11639</v>
      </c>
      <c r="I1759" s="167" t="s">
        <v>8928</v>
      </c>
      <c r="J1759" s="63" t="str">
        <f t="shared" si="135"/>
        <v>IC.IT.110609</v>
      </c>
      <c r="K1759" s="61" t="s">
        <v>12175</v>
      </c>
      <c r="L1759" s="167" t="str">
        <f t="shared" si="136"/>
        <v>Back, left</v>
      </c>
      <c r="M1759" s="168" t="str">
        <f t="shared" si="137"/>
        <v>PI.IC.IT.110609.01</v>
      </c>
      <c r="N1759" s="168"/>
      <c r="O1759" s="168" t="str">
        <f t="shared" si="138"/>
        <v>PH.IC.IT.110609.01</v>
      </c>
      <c r="Q1759" s="168" t="str">
        <f t="shared" si="139"/>
        <v>CL.IC.IT.110609.01</v>
      </c>
    </row>
    <row r="1760" spans="1:19" s="167" customFormat="1" ht="15">
      <c r="A1760" s="167" t="s">
        <v>9344</v>
      </c>
      <c r="C1760" s="61" t="s">
        <v>155</v>
      </c>
      <c r="E1760" s="62" t="s">
        <v>12212</v>
      </c>
      <c r="F1760" s="167" t="s">
        <v>9251</v>
      </c>
      <c r="G1760" s="167" t="s">
        <v>12390</v>
      </c>
      <c r="H1760" s="62" t="s">
        <v>11829</v>
      </c>
      <c r="I1760" s="167" t="s">
        <v>12390</v>
      </c>
      <c r="J1760" s="63" t="str">
        <f t="shared" si="135"/>
        <v>IC.IT.110610</v>
      </c>
      <c r="K1760" s="61" t="s">
        <v>12175</v>
      </c>
      <c r="L1760" s="167" t="str">
        <f t="shared" si="136"/>
        <v>Back</v>
      </c>
      <c r="M1760" s="168" t="str">
        <f t="shared" si="137"/>
        <v>PI.IC.IT.110610.01</v>
      </c>
      <c r="N1760" s="168"/>
      <c r="O1760" s="168" t="str">
        <f t="shared" si="138"/>
        <v>PH.IC.IT.110610.01</v>
      </c>
      <c r="Q1760" s="168" t="str">
        <f t="shared" si="139"/>
        <v>CL.IC.IT.110610.01</v>
      </c>
    </row>
    <row r="1761" spans="1:37" s="167" customFormat="1" ht="15">
      <c r="A1761" s="167" t="s">
        <v>9344</v>
      </c>
      <c r="C1761" s="61" t="s">
        <v>155</v>
      </c>
      <c r="D1761" s="167" t="s">
        <v>8929</v>
      </c>
      <c r="E1761" s="62" t="s">
        <v>573</v>
      </c>
      <c r="F1761" s="167" t="s">
        <v>9252</v>
      </c>
      <c r="G1761" s="167" t="s">
        <v>11735</v>
      </c>
      <c r="H1761" s="62" t="s">
        <v>12099</v>
      </c>
      <c r="I1761" s="167" t="s">
        <v>9260</v>
      </c>
      <c r="J1761" s="63" t="str">
        <f t="shared" si="135"/>
        <v>IC.IT.110711</v>
      </c>
      <c r="K1761" s="61" t="s">
        <v>12175</v>
      </c>
      <c r="L1761" s="167" t="str">
        <f t="shared" si="136"/>
        <v>Generalized</v>
      </c>
      <c r="M1761" s="168" t="str">
        <f t="shared" si="137"/>
        <v>PI.IC.IT.110711.01</v>
      </c>
      <c r="N1761" s="168"/>
      <c r="O1761" s="168" t="str">
        <f t="shared" si="138"/>
        <v>PH.IC.IT.110711.01</v>
      </c>
      <c r="Q1761" s="168" t="str">
        <f t="shared" si="139"/>
        <v>CL.IC.IT.110711.01</v>
      </c>
    </row>
    <row r="1762" spans="1:37" s="167" customFormat="1" ht="15">
      <c r="A1762" s="167" t="s">
        <v>9344</v>
      </c>
      <c r="C1762" s="61" t="s">
        <v>155</v>
      </c>
      <c r="D1762" s="167" t="s">
        <v>8285</v>
      </c>
      <c r="E1762" s="62" t="s">
        <v>92</v>
      </c>
      <c r="F1762" s="167" t="s">
        <v>9125</v>
      </c>
      <c r="G1762" s="167" t="s">
        <v>8932</v>
      </c>
      <c r="H1762" s="62" t="s">
        <v>11848</v>
      </c>
      <c r="I1762" s="167" t="s">
        <v>8932</v>
      </c>
      <c r="J1762" s="63" t="str">
        <f t="shared" si="135"/>
        <v>IC.IT.110801</v>
      </c>
      <c r="K1762" s="61" t="s">
        <v>12175</v>
      </c>
      <c r="L1762" s="167" t="str">
        <f t="shared" si="136"/>
        <v>Abrasion</v>
      </c>
      <c r="M1762" s="168" t="str">
        <f t="shared" si="137"/>
        <v>PI.IC.IT.110801.01</v>
      </c>
      <c r="N1762" s="168"/>
      <c r="O1762" s="168" t="str">
        <f t="shared" si="138"/>
        <v>PH.IC.IT.110801.01</v>
      </c>
      <c r="Q1762" s="168" t="str">
        <f t="shared" si="139"/>
        <v>CL.IC.IT.110801.01</v>
      </c>
    </row>
    <row r="1763" spans="1:37" s="167" customFormat="1" ht="15">
      <c r="A1763" s="167" t="s">
        <v>9344</v>
      </c>
      <c r="C1763" s="61" t="s">
        <v>155</v>
      </c>
      <c r="D1763" s="167" t="s">
        <v>12452</v>
      </c>
      <c r="E1763" s="62" t="s">
        <v>11638</v>
      </c>
      <c r="F1763" s="167" t="s">
        <v>9125</v>
      </c>
      <c r="G1763" s="167" t="s">
        <v>8933</v>
      </c>
      <c r="H1763" s="62" t="s">
        <v>1863</v>
      </c>
      <c r="I1763" s="167" t="s">
        <v>8933</v>
      </c>
      <c r="J1763" s="63" t="str">
        <f t="shared" si="135"/>
        <v>IC.IT.110802</v>
      </c>
      <c r="K1763" s="61" t="s">
        <v>1702</v>
      </c>
      <c r="L1763" s="167" t="str">
        <f t="shared" si="136"/>
        <v>Blister</v>
      </c>
      <c r="M1763" s="168" t="str">
        <f t="shared" si="137"/>
        <v>PI.IC.IT.110802.01</v>
      </c>
      <c r="N1763" s="168"/>
      <c r="O1763" s="168" t="str">
        <f t="shared" si="138"/>
        <v>PH.IC.IT.110802.01</v>
      </c>
      <c r="Q1763" s="168" t="str">
        <f t="shared" si="139"/>
        <v>CL.IC.IT.110802.01</v>
      </c>
    </row>
    <row r="1764" spans="1:37" s="167" customFormat="1" ht="15">
      <c r="A1764" s="167" t="s">
        <v>9344</v>
      </c>
      <c r="C1764" s="61" t="s">
        <v>155</v>
      </c>
      <c r="E1764" s="62" t="s">
        <v>11638</v>
      </c>
      <c r="F1764" s="167" t="s">
        <v>9125</v>
      </c>
      <c r="G1764" s="167" t="s">
        <v>10320</v>
      </c>
      <c r="H1764" s="62" t="s">
        <v>12185</v>
      </c>
      <c r="I1764" s="167" t="s">
        <v>10320</v>
      </c>
      <c r="J1764" s="63" t="str">
        <f t="shared" si="135"/>
        <v>IC.IT.110803</v>
      </c>
      <c r="K1764" s="61" t="s">
        <v>12175</v>
      </c>
      <c r="L1764" s="167" t="str">
        <f t="shared" si="136"/>
        <v>Rash</v>
      </c>
      <c r="M1764" s="168" t="str">
        <f t="shared" si="137"/>
        <v>PI.IC.IT.110803.01</v>
      </c>
      <c r="N1764" s="168"/>
      <c r="O1764" s="168" t="str">
        <f t="shared" si="138"/>
        <v>PH.IC.IT.110803.01</v>
      </c>
      <c r="Q1764" s="168" t="str">
        <f t="shared" si="139"/>
        <v>CL.IC.IT.110803.01</v>
      </c>
    </row>
    <row r="1765" spans="1:37" s="167" customFormat="1" ht="15">
      <c r="A1765" s="167" t="s">
        <v>9344</v>
      </c>
      <c r="C1765" s="61" t="s">
        <v>155</v>
      </c>
      <c r="E1765" s="62" t="s">
        <v>11638</v>
      </c>
      <c r="F1765" s="167" t="s">
        <v>9125</v>
      </c>
      <c r="G1765" s="167" t="s">
        <v>11792</v>
      </c>
      <c r="H1765" s="62" t="s">
        <v>11</v>
      </c>
      <c r="I1765" s="167" t="s">
        <v>11792</v>
      </c>
      <c r="J1765" s="63" t="str">
        <f t="shared" si="135"/>
        <v>IC.IT.110804</v>
      </c>
      <c r="K1765" s="61" t="s">
        <v>12175</v>
      </c>
      <c r="L1765" s="167" t="str">
        <f t="shared" si="136"/>
        <v>Hematoma</v>
      </c>
      <c r="M1765" s="168" t="str">
        <f t="shared" si="137"/>
        <v>PI.IC.IT.110804.01</v>
      </c>
      <c r="N1765" s="168"/>
      <c r="O1765" s="168" t="str">
        <f t="shared" si="138"/>
        <v>PH.IC.IT.110804.01</v>
      </c>
      <c r="Q1765" s="168" t="str">
        <f t="shared" si="139"/>
        <v>CL.IC.IT.110804.01</v>
      </c>
    </row>
    <row r="1766" spans="1:37" s="167" customFormat="1" ht="15">
      <c r="A1766" s="167" t="s">
        <v>9344</v>
      </c>
      <c r="C1766" s="61" t="s">
        <v>155</v>
      </c>
      <c r="E1766" s="62" t="s">
        <v>11638</v>
      </c>
      <c r="F1766" s="167" t="s">
        <v>9125</v>
      </c>
      <c r="G1766" s="167" t="s">
        <v>10538</v>
      </c>
      <c r="H1766" s="62" t="s">
        <v>212</v>
      </c>
      <c r="I1766" s="167" t="s">
        <v>10538</v>
      </c>
      <c r="J1766" s="63" t="str">
        <f t="shared" si="135"/>
        <v>IC.IT.110805</v>
      </c>
      <c r="K1766" s="61" t="s">
        <v>12175</v>
      </c>
      <c r="L1766" s="167" t="str">
        <f t="shared" si="136"/>
        <v>Bruising</v>
      </c>
      <c r="M1766" s="168" t="str">
        <f t="shared" si="137"/>
        <v>PI.IC.IT.110805.01</v>
      </c>
      <c r="N1766" s="168"/>
      <c r="O1766" s="168" t="str">
        <f t="shared" si="138"/>
        <v>PH.IC.IT.110805.01</v>
      </c>
      <c r="Q1766" s="168" t="str">
        <f t="shared" si="139"/>
        <v>CL.IC.IT.110805.01</v>
      </c>
    </row>
    <row r="1767" spans="1:37" s="167" customFormat="1" ht="15">
      <c r="A1767" s="167" t="s">
        <v>9344</v>
      </c>
      <c r="C1767" s="61" t="s">
        <v>155</v>
      </c>
      <c r="E1767" s="62" t="s">
        <v>11638</v>
      </c>
      <c r="F1767" s="167" t="s">
        <v>9125</v>
      </c>
      <c r="G1767" s="167" t="s">
        <v>9078</v>
      </c>
      <c r="H1767" s="62" t="s">
        <v>6988</v>
      </c>
      <c r="I1767" s="167" t="s">
        <v>9074</v>
      </c>
      <c r="J1767" s="63" t="str">
        <f t="shared" si="135"/>
        <v>IC.IT.110806</v>
      </c>
      <c r="K1767" s="61" t="s">
        <v>12175</v>
      </c>
      <c r="L1767" s="167" t="str">
        <f t="shared" si="136"/>
        <v>Incontinence dermatitis</v>
      </c>
      <c r="M1767" s="168" t="str">
        <f t="shared" si="137"/>
        <v>PI.IC.IT.110806.01</v>
      </c>
      <c r="N1767" s="168"/>
      <c r="O1767" s="168" t="str">
        <f t="shared" si="138"/>
        <v>PH.IC.IT.110806.01</v>
      </c>
      <c r="Q1767" s="168" t="str">
        <f t="shared" si="139"/>
        <v>CL.IC.IT.110806.01</v>
      </c>
    </row>
    <row r="1768" spans="1:37" s="167" customFormat="1" ht="15">
      <c r="A1768" s="167" t="s">
        <v>9344</v>
      </c>
      <c r="C1768" s="61" t="s">
        <v>155</v>
      </c>
      <c r="E1768" s="62" t="s">
        <v>11638</v>
      </c>
      <c r="F1768" s="167" t="s">
        <v>9125</v>
      </c>
      <c r="G1768" s="167" t="s">
        <v>9076</v>
      </c>
      <c r="H1768" s="62" t="s">
        <v>573</v>
      </c>
      <c r="I1768" s="167" t="s">
        <v>9076</v>
      </c>
      <c r="J1768" s="63" t="str">
        <f t="shared" si="135"/>
        <v>IC.IT.110807</v>
      </c>
      <c r="K1768" s="61" t="s">
        <v>12175</v>
      </c>
      <c r="L1768" s="167" t="str">
        <f t="shared" si="136"/>
        <v>Excoriation</v>
      </c>
      <c r="M1768" s="168" t="str">
        <f t="shared" si="137"/>
        <v>PI.IC.IT.110807.01</v>
      </c>
      <c r="N1768" s="168"/>
      <c r="O1768" s="168" t="str">
        <f t="shared" si="138"/>
        <v>PH.IC.IT.110807.01</v>
      </c>
      <c r="Q1768" s="168" t="str">
        <f t="shared" si="139"/>
        <v>CL.IC.IT.110807.01</v>
      </c>
    </row>
    <row r="1769" spans="1:37" s="167" customFormat="1" ht="15">
      <c r="A1769" s="167" t="s">
        <v>9344</v>
      </c>
      <c r="C1769" s="61" t="s">
        <v>155</v>
      </c>
      <c r="E1769" s="62" t="s">
        <v>11638</v>
      </c>
      <c r="F1769" s="167" t="s">
        <v>9125</v>
      </c>
      <c r="G1769" s="167" t="s">
        <v>9462</v>
      </c>
      <c r="H1769" s="62" t="s">
        <v>92</v>
      </c>
      <c r="I1769" s="167" t="s">
        <v>9462</v>
      </c>
      <c r="J1769" s="63" t="str">
        <f t="shared" si="135"/>
        <v>IC.IT.110808</v>
      </c>
      <c r="K1769" s="61" t="s">
        <v>12175</v>
      </c>
      <c r="L1769" s="167" t="str">
        <f t="shared" si="136"/>
        <v>Petechiae</v>
      </c>
      <c r="M1769" s="168" t="str">
        <f t="shared" si="137"/>
        <v>PI.IC.IT.110808.01</v>
      </c>
      <c r="N1769" s="168"/>
      <c r="O1769" s="168" t="str">
        <f t="shared" si="138"/>
        <v>PH.IC.IT.110808.01</v>
      </c>
      <c r="Q1769" s="168" t="str">
        <f t="shared" si="139"/>
        <v>CL.IC.IT.110808.01</v>
      </c>
    </row>
    <row r="1770" spans="1:37" s="167" customFormat="1" ht="15">
      <c r="A1770" s="167" t="s">
        <v>9344</v>
      </c>
      <c r="C1770" s="61" t="s">
        <v>155</v>
      </c>
      <c r="E1770" s="61" t="s">
        <v>92</v>
      </c>
      <c r="F1770" s="167" t="s">
        <v>9125</v>
      </c>
      <c r="G1770" s="167" t="s">
        <v>10478</v>
      </c>
      <c r="H1770" s="61" t="s">
        <v>93</v>
      </c>
      <c r="I1770" s="167" t="s">
        <v>12437</v>
      </c>
      <c r="J1770" s="63" t="str">
        <f t="shared" si="135"/>
        <v>IC.IT.110809</v>
      </c>
      <c r="K1770" s="61" t="s">
        <v>12175</v>
      </c>
      <c r="L1770" s="167" t="str">
        <f t="shared" si="136"/>
        <v>Other: specify</v>
      </c>
      <c r="M1770" s="168" t="str">
        <f t="shared" si="137"/>
        <v>PI.IC.IT.110809.01</v>
      </c>
      <c r="N1770" s="168"/>
      <c r="O1770" s="168" t="str">
        <f t="shared" si="138"/>
        <v>PH.IC.IT.110809.01</v>
      </c>
      <c r="Q1770" s="168" t="str">
        <f t="shared" si="139"/>
        <v>CL.IC.IT.110809.01</v>
      </c>
    </row>
    <row r="1771" spans="1:37" s="167" customFormat="1" ht="15">
      <c r="A1771" s="167" t="s">
        <v>9344</v>
      </c>
      <c r="C1771" s="61" t="s">
        <v>12099</v>
      </c>
      <c r="E1771" s="61" t="s">
        <v>92</v>
      </c>
      <c r="F1771" s="167" t="s">
        <v>9125</v>
      </c>
      <c r="G1771" s="167" t="s">
        <v>11824</v>
      </c>
      <c r="H1771" s="61" t="s">
        <v>11829</v>
      </c>
      <c r="I1771" s="167" t="s">
        <v>11824</v>
      </c>
      <c r="J1771" s="63" t="str">
        <f t="shared" si="135"/>
        <v>IC.IT.110810</v>
      </c>
      <c r="K1771" s="61" t="s">
        <v>12175</v>
      </c>
      <c r="L1771" s="167" t="str">
        <f t="shared" si="136"/>
        <v>Cyanotic</v>
      </c>
      <c r="M1771" s="168" t="str">
        <f t="shared" si="137"/>
        <v>PI.IC.IT.110810.01</v>
      </c>
      <c r="N1771" s="168"/>
      <c r="O1771" s="168" t="str">
        <f t="shared" si="138"/>
        <v>PH.IC.IT.110810.01</v>
      </c>
      <c r="Q1771" s="168" t="str">
        <f t="shared" si="139"/>
        <v>CL.IC.IT.110810.01</v>
      </c>
      <c r="AJ1771" s="167" t="s">
        <v>12773</v>
      </c>
      <c r="AK1771" s="167">
        <v>1477</v>
      </c>
    </row>
    <row r="1772" spans="1:37" s="167" customFormat="1" ht="15">
      <c r="A1772" s="167" t="s">
        <v>9344</v>
      </c>
      <c r="C1772" s="61" t="s">
        <v>12099</v>
      </c>
      <c r="E1772" s="61" t="s">
        <v>92</v>
      </c>
      <c r="F1772" s="167" t="s">
        <v>9125</v>
      </c>
      <c r="G1772" s="167" t="s">
        <v>11827</v>
      </c>
      <c r="H1772" s="62" t="s">
        <v>12099</v>
      </c>
      <c r="I1772" s="167" t="s">
        <v>11827</v>
      </c>
      <c r="J1772" s="63" t="str">
        <f t="shared" si="135"/>
        <v>IC.IT.110811</v>
      </c>
      <c r="K1772" s="61" t="s">
        <v>12175</v>
      </c>
      <c r="L1772" s="167" t="str">
        <f t="shared" si="136"/>
        <v>Necrotic</v>
      </c>
      <c r="M1772" s="168" t="str">
        <f t="shared" si="137"/>
        <v>PI.IC.IT.110811.01</v>
      </c>
      <c r="N1772" s="168"/>
      <c r="O1772" s="168" t="str">
        <f t="shared" si="138"/>
        <v>PH.IC.IT.110811.01</v>
      </c>
      <c r="Q1772" s="168" t="str">
        <f t="shared" si="139"/>
        <v>CL.IC.IT.110811.01</v>
      </c>
      <c r="AJ1772" s="167" t="s">
        <v>12773</v>
      </c>
      <c r="AK1772" s="167">
        <v>1477</v>
      </c>
    </row>
    <row r="1773" spans="1:37" s="167" customFormat="1" ht="15">
      <c r="A1773" s="167" t="s">
        <v>9344</v>
      </c>
      <c r="B1773" s="167" t="s">
        <v>9126</v>
      </c>
      <c r="C1773" s="61" t="s">
        <v>153</v>
      </c>
      <c r="D1773" s="167" t="s">
        <v>9080</v>
      </c>
      <c r="E1773" s="62" t="s">
        <v>11848</v>
      </c>
      <c r="F1773" s="167" t="s">
        <v>9254</v>
      </c>
      <c r="G1773" s="167" t="s">
        <v>8767</v>
      </c>
      <c r="H1773" s="62" t="s">
        <v>11848</v>
      </c>
      <c r="I1773" s="167" t="s">
        <v>10518</v>
      </c>
      <c r="J1773" s="63" t="str">
        <f t="shared" si="135"/>
        <v>IC.IT.120101</v>
      </c>
      <c r="K1773" s="61" t="s">
        <v>12175</v>
      </c>
      <c r="L1773" s="167" t="str">
        <f t="shared" si="136"/>
        <v>Abdomen upper quadrant right</v>
      </c>
      <c r="M1773" s="168" t="str">
        <f t="shared" si="137"/>
        <v>PI.IC.IT.120101.01</v>
      </c>
      <c r="N1773" s="168"/>
      <c r="O1773" s="168" t="str">
        <f t="shared" si="138"/>
        <v>PH.IC.IT.120101.01</v>
      </c>
      <c r="Q1773" s="168" t="str">
        <f t="shared" si="139"/>
        <v>CL.IC.IT.120101.01</v>
      </c>
    </row>
    <row r="1774" spans="1:37" s="167" customFormat="1" ht="15">
      <c r="A1774" s="167" t="s">
        <v>9344</v>
      </c>
      <c r="C1774" s="61" t="s">
        <v>153</v>
      </c>
      <c r="E1774" s="62" t="s">
        <v>11848</v>
      </c>
      <c r="F1774" s="167" t="s">
        <v>9254</v>
      </c>
      <c r="G1774" s="167" t="s">
        <v>8768</v>
      </c>
      <c r="H1774" s="62" t="s">
        <v>12030</v>
      </c>
      <c r="I1774" s="167" t="s">
        <v>10520</v>
      </c>
      <c r="J1774" s="63" t="str">
        <f t="shared" si="135"/>
        <v>IC.IT.120102</v>
      </c>
      <c r="K1774" s="61" t="s">
        <v>12175</v>
      </c>
      <c r="L1774" s="167" t="str">
        <f t="shared" si="136"/>
        <v>Abdomen lower quadrant right</v>
      </c>
      <c r="M1774" s="168" t="str">
        <f t="shared" si="137"/>
        <v>PI.IC.IT.120102.01</v>
      </c>
      <c r="N1774" s="168"/>
      <c r="O1774" s="168" t="str">
        <f t="shared" si="138"/>
        <v>PH.IC.IT.120102.01</v>
      </c>
      <c r="Q1774" s="168" t="str">
        <f t="shared" si="139"/>
        <v>CL.IC.IT.120102.01</v>
      </c>
    </row>
    <row r="1775" spans="1:37" s="167" customFormat="1" ht="15">
      <c r="A1775" s="167" t="s">
        <v>9344</v>
      </c>
      <c r="C1775" s="61" t="s">
        <v>153</v>
      </c>
      <c r="E1775" s="62" t="s">
        <v>11848</v>
      </c>
      <c r="F1775" s="167" t="s">
        <v>9254</v>
      </c>
      <c r="G1775" s="167" t="s">
        <v>8769</v>
      </c>
      <c r="H1775" s="62" t="s">
        <v>12032</v>
      </c>
      <c r="I1775" s="167" t="s">
        <v>10522</v>
      </c>
      <c r="J1775" s="63" t="str">
        <f t="shared" si="135"/>
        <v>IC.IT.120103</v>
      </c>
      <c r="K1775" s="61" t="s">
        <v>12175</v>
      </c>
      <c r="L1775" s="167" t="str">
        <f t="shared" si="136"/>
        <v>Abdomen upper quadrant left</v>
      </c>
      <c r="M1775" s="168" t="str">
        <f t="shared" si="137"/>
        <v>PI.IC.IT.120103.01</v>
      </c>
      <c r="N1775" s="168"/>
      <c r="O1775" s="168" t="str">
        <f t="shared" si="138"/>
        <v>PH.IC.IT.120103.01</v>
      </c>
      <c r="Q1775" s="168" t="str">
        <f t="shared" si="139"/>
        <v>CL.IC.IT.120103.01</v>
      </c>
    </row>
    <row r="1776" spans="1:37" s="167" customFormat="1" ht="15">
      <c r="A1776" s="167" t="s">
        <v>9344</v>
      </c>
      <c r="C1776" s="61" t="s">
        <v>153</v>
      </c>
      <c r="E1776" s="62" t="s">
        <v>11848</v>
      </c>
      <c r="F1776" s="167" t="s">
        <v>9254</v>
      </c>
      <c r="G1776" s="167" t="s">
        <v>8770</v>
      </c>
      <c r="H1776" s="62" t="s">
        <v>12028</v>
      </c>
      <c r="I1776" s="167" t="s">
        <v>10524</v>
      </c>
      <c r="J1776" s="63" t="str">
        <f t="shared" si="135"/>
        <v>IC.IT.120104</v>
      </c>
      <c r="K1776" s="61" t="s">
        <v>12175</v>
      </c>
      <c r="L1776" s="167" t="str">
        <f t="shared" si="136"/>
        <v>Abdomen lower quadrant left</v>
      </c>
      <c r="M1776" s="168" t="str">
        <f t="shared" si="137"/>
        <v>PI.IC.IT.120104.01</v>
      </c>
      <c r="N1776" s="168"/>
      <c r="O1776" s="168" t="str">
        <f t="shared" si="138"/>
        <v>PH.IC.IT.120104.01</v>
      </c>
      <c r="Q1776" s="168" t="str">
        <f t="shared" si="139"/>
        <v>CL.IC.IT.120104.01</v>
      </c>
    </row>
    <row r="1777" spans="1:17" s="167" customFormat="1" ht="15">
      <c r="A1777" s="167" t="s">
        <v>9344</v>
      </c>
      <c r="C1777" s="61" t="s">
        <v>153</v>
      </c>
      <c r="E1777" s="62" t="s">
        <v>11848</v>
      </c>
      <c r="F1777" s="167" t="s">
        <v>9254</v>
      </c>
      <c r="G1777" s="167" t="s">
        <v>8771</v>
      </c>
      <c r="H1777" s="62" t="s">
        <v>12210</v>
      </c>
      <c r="I1777" s="167" t="s">
        <v>9397</v>
      </c>
      <c r="J1777" s="63" t="str">
        <f t="shared" si="135"/>
        <v>IC.IT.120105</v>
      </c>
      <c r="K1777" s="61" t="s">
        <v>1702</v>
      </c>
      <c r="L1777" s="167" t="str">
        <f t="shared" si="136"/>
        <v>Abdomen entire</v>
      </c>
      <c r="M1777" s="168" t="str">
        <f t="shared" si="137"/>
        <v>PI.IC.IT.120105.01</v>
      </c>
      <c r="N1777" s="168"/>
      <c r="O1777" s="168" t="str">
        <f t="shared" si="138"/>
        <v>PH.IC.IT.120105.01</v>
      </c>
      <c r="Q1777" s="168" t="str">
        <f t="shared" si="139"/>
        <v>CL.IC.IT.120105.01</v>
      </c>
    </row>
    <row r="1778" spans="1:17" s="167" customFormat="1" ht="15">
      <c r="A1778" s="167" t="s">
        <v>9344</v>
      </c>
      <c r="C1778" s="61" t="s">
        <v>153</v>
      </c>
      <c r="E1778" s="62" t="s">
        <v>11848</v>
      </c>
      <c r="F1778" s="167" t="s">
        <v>9254</v>
      </c>
      <c r="G1778" s="167" t="s">
        <v>9398</v>
      </c>
      <c r="H1778" s="62" t="s">
        <v>12212</v>
      </c>
      <c r="I1778" s="167" t="s">
        <v>9269</v>
      </c>
      <c r="J1778" s="63" t="str">
        <f t="shared" si="135"/>
        <v>IC.IT.120106</v>
      </c>
      <c r="K1778" s="61" t="s">
        <v>12175</v>
      </c>
      <c r="L1778" s="167" t="str">
        <f t="shared" si="136"/>
        <v>Flank, right</v>
      </c>
      <c r="M1778" s="168" t="str">
        <f t="shared" si="137"/>
        <v>PI.IC.IT.120106.01</v>
      </c>
      <c r="N1778" s="168"/>
      <c r="O1778" s="168" t="str">
        <f t="shared" si="138"/>
        <v>PH.IC.IT.120106.01</v>
      </c>
      <c r="Q1778" s="168" t="str">
        <f t="shared" si="139"/>
        <v>CL.IC.IT.120106.01</v>
      </c>
    </row>
    <row r="1779" spans="1:17" s="167" customFormat="1" ht="15">
      <c r="A1779" s="167" t="s">
        <v>9344</v>
      </c>
      <c r="C1779" s="61" t="s">
        <v>153</v>
      </c>
      <c r="E1779" s="62" t="s">
        <v>11848</v>
      </c>
      <c r="F1779" s="167" t="s">
        <v>9254</v>
      </c>
      <c r="G1779" s="167" t="s">
        <v>9558</v>
      </c>
      <c r="H1779" s="62" t="s">
        <v>12225</v>
      </c>
      <c r="I1779" s="167" t="s">
        <v>9559</v>
      </c>
      <c r="J1779" s="63" t="str">
        <f t="shared" si="135"/>
        <v>IC.IT.120107</v>
      </c>
      <c r="K1779" s="61" t="s">
        <v>12175</v>
      </c>
      <c r="L1779" s="167" t="str">
        <f t="shared" si="136"/>
        <v>Flank, left</v>
      </c>
      <c r="M1779" s="168" t="str">
        <f t="shared" si="137"/>
        <v>PI.IC.IT.120107.01</v>
      </c>
      <c r="N1779" s="168"/>
      <c r="O1779" s="168" t="str">
        <f t="shared" si="138"/>
        <v>PH.IC.IT.120107.01</v>
      </c>
      <c r="Q1779" s="168" t="str">
        <f t="shared" si="139"/>
        <v>CL.IC.IT.120107.01</v>
      </c>
    </row>
    <row r="1780" spans="1:17" s="167" customFormat="1" ht="15">
      <c r="A1780" s="167" t="s">
        <v>9344</v>
      </c>
      <c r="C1780" s="61" t="s">
        <v>153</v>
      </c>
      <c r="D1780" s="167" t="s">
        <v>8551</v>
      </c>
      <c r="E1780" s="62" t="s">
        <v>12030</v>
      </c>
      <c r="F1780" s="167" t="s">
        <v>9127</v>
      </c>
      <c r="G1780" s="167" t="s">
        <v>9564</v>
      </c>
      <c r="H1780" s="62" t="s">
        <v>11848</v>
      </c>
      <c r="I1780" s="167" t="s">
        <v>9565</v>
      </c>
      <c r="J1780" s="63" t="str">
        <f t="shared" si="135"/>
        <v>IC.IT.120201</v>
      </c>
      <c r="K1780" s="61" t="s">
        <v>12175</v>
      </c>
      <c r="L1780" s="167" t="str">
        <f t="shared" si="136"/>
        <v>Axilla, left</v>
      </c>
      <c r="M1780" s="168" t="str">
        <f t="shared" si="137"/>
        <v>PI.IC.IT.120201.01</v>
      </c>
      <c r="N1780" s="168"/>
      <c r="O1780" s="168" t="str">
        <f t="shared" si="138"/>
        <v>PH.IC.IT.120201.01</v>
      </c>
      <c r="Q1780" s="168" t="str">
        <f t="shared" si="139"/>
        <v>CL.IC.IT.120201.01</v>
      </c>
    </row>
    <row r="1781" spans="1:17" s="167" customFormat="1" ht="15">
      <c r="A1781" s="167" t="s">
        <v>9344</v>
      </c>
      <c r="C1781" s="61" t="s">
        <v>153</v>
      </c>
      <c r="E1781" s="62" t="s">
        <v>12030</v>
      </c>
      <c r="F1781" s="167" t="s">
        <v>9127</v>
      </c>
      <c r="G1781" s="167" t="s">
        <v>9566</v>
      </c>
      <c r="H1781" s="62" t="s">
        <v>12030</v>
      </c>
      <c r="I1781" s="167" t="s">
        <v>9567</v>
      </c>
      <c r="J1781" s="63" t="str">
        <f t="shared" si="135"/>
        <v>IC.IT.120202</v>
      </c>
      <c r="K1781" s="61" t="s">
        <v>12175</v>
      </c>
      <c r="L1781" s="167" t="str">
        <f t="shared" si="136"/>
        <v>Arm upper, right</v>
      </c>
      <c r="M1781" s="168" t="str">
        <f t="shared" si="137"/>
        <v>PI.IC.IT.120202.01</v>
      </c>
      <c r="N1781" s="168"/>
      <c r="O1781" s="168" t="str">
        <f t="shared" si="138"/>
        <v>PH.IC.IT.120202.01</v>
      </c>
      <c r="Q1781" s="168" t="str">
        <f t="shared" si="139"/>
        <v>CL.IC.IT.120202.01</v>
      </c>
    </row>
    <row r="1782" spans="1:17" s="167" customFormat="1" ht="15">
      <c r="A1782" s="167" t="s">
        <v>9344</v>
      </c>
      <c r="C1782" s="61" t="s">
        <v>153</v>
      </c>
      <c r="E1782" s="62" t="s">
        <v>12030</v>
      </c>
      <c r="F1782" s="167" t="s">
        <v>9127</v>
      </c>
      <c r="G1782" s="167" t="s">
        <v>9568</v>
      </c>
      <c r="H1782" s="62" t="s">
        <v>12032</v>
      </c>
      <c r="I1782" s="167" t="s">
        <v>9711</v>
      </c>
      <c r="J1782" s="63" t="str">
        <f t="shared" si="135"/>
        <v>IC.IT.120203</v>
      </c>
      <c r="K1782" s="61" t="s">
        <v>12175</v>
      </c>
      <c r="L1782" s="167" t="str">
        <f t="shared" si="136"/>
        <v>Arm upper, left</v>
      </c>
      <c r="M1782" s="168" t="str">
        <f t="shared" si="137"/>
        <v>PI.IC.IT.120203.01</v>
      </c>
      <c r="N1782" s="168"/>
      <c r="O1782" s="168" t="str">
        <f t="shared" si="138"/>
        <v>PH.IC.IT.120203.01</v>
      </c>
      <c r="Q1782" s="168" t="str">
        <f t="shared" si="139"/>
        <v>CL.IC.IT.120203.01</v>
      </c>
    </row>
    <row r="1783" spans="1:17" s="167" customFormat="1" ht="15">
      <c r="A1783" s="167" t="s">
        <v>9344</v>
      </c>
      <c r="C1783" s="61" t="s">
        <v>153</v>
      </c>
      <c r="E1783" s="62" t="s">
        <v>12030</v>
      </c>
      <c r="F1783" s="167" t="s">
        <v>9127</v>
      </c>
      <c r="G1783" s="167" t="s">
        <v>9712</v>
      </c>
      <c r="H1783" s="62" t="s">
        <v>12028</v>
      </c>
      <c r="I1783" s="167" t="s">
        <v>9713</v>
      </c>
      <c r="J1783" s="63" t="str">
        <f t="shared" si="135"/>
        <v>IC.IT.120204</v>
      </c>
      <c r="K1783" s="61" t="s">
        <v>12175</v>
      </c>
      <c r="L1783" s="167" t="str">
        <f t="shared" si="136"/>
        <v>Elbow, right</v>
      </c>
      <c r="M1783" s="168" t="str">
        <f t="shared" si="137"/>
        <v>PI.IC.IT.120204.01</v>
      </c>
      <c r="N1783" s="168"/>
      <c r="O1783" s="168" t="str">
        <f t="shared" si="138"/>
        <v>PH.IC.IT.120204.01</v>
      </c>
      <c r="Q1783" s="168" t="str">
        <f t="shared" si="139"/>
        <v>CL.IC.IT.120204.01</v>
      </c>
    </row>
    <row r="1784" spans="1:17" s="167" customFormat="1" ht="15">
      <c r="A1784" s="167" t="s">
        <v>9344</v>
      </c>
      <c r="C1784" s="61" t="s">
        <v>153</v>
      </c>
      <c r="E1784" s="62" t="s">
        <v>12030</v>
      </c>
      <c r="F1784" s="167" t="s">
        <v>9127</v>
      </c>
      <c r="G1784" s="167" t="s">
        <v>9714</v>
      </c>
      <c r="H1784" s="62" t="s">
        <v>12210</v>
      </c>
      <c r="I1784" s="167" t="s">
        <v>9715</v>
      </c>
      <c r="J1784" s="63" t="str">
        <f t="shared" si="135"/>
        <v>IC.IT.120205</v>
      </c>
      <c r="K1784" s="61" t="s">
        <v>1702</v>
      </c>
      <c r="L1784" s="167" t="str">
        <f t="shared" si="136"/>
        <v>Elbow, left</v>
      </c>
      <c r="M1784" s="168" t="str">
        <f t="shared" si="137"/>
        <v>PI.IC.IT.120205.01</v>
      </c>
      <c r="N1784" s="168"/>
      <c r="O1784" s="168" t="str">
        <f t="shared" si="138"/>
        <v>PH.IC.IT.120205.01</v>
      </c>
      <c r="Q1784" s="168" t="str">
        <f t="shared" si="139"/>
        <v>CL.IC.IT.120205.01</v>
      </c>
    </row>
    <row r="1785" spans="1:17" s="167" customFormat="1" ht="15">
      <c r="A1785" s="167" t="s">
        <v>9344</v>
      </c>
      <c r="C1785" s="61" t="s">
        <v>153</v>
      </c>
      <c r="E1785" s="62" t="s">
        <v>12030</v>
      </c>
      <c r="F1785" s="167" t="s">
        <v>9127</v>
      </c>
      <c r="G1785" s="167" t="s">
        <v>9716</v>
      </c>
      <c r="H1785" s="62" t="s">
        <v>12212</v>
      </c>
      <c r="I1785" s="167" t="s">
        <v>9717</v>
      </c>
      <c r="J1785" s="63" t="str">
        <f t="shared" si="135"/>
        <v>IC.IT.120206</v>
      </c>
      <c r="K1785" s="61" t="s">
        <v>12175</v>
      </c>
      <c r="L1785" s="167" t="str">
        <f t="shared" si="136"/>
        <v>Forearm, right</v>
      </c>
      <c r="M1785" s="168" t="str">
        <f t="shared" si="137"/>
        <v>PI.IC.IT.120206.01</v>
      </c>
      <c r="N1785" s="168"/>
      <c r="O1785" s="168" t="str">
        <f t="shared" si="138"/>
        <v>PH.IC.IT.120206.01</v>
      </c>
      <c r="Q1785" s="168" t="str">
        <f t="shared" si="139"/>
        <v>CL.IC.IT.120206.01</v>
      </c>
    </row>
    <row r="1786" spans="1:17" s="167" customFormat="1" ht="15">
      <c r="A1786" s="167" t="s">
        <v>9344</v>
      </c>
      <c r="C1786" s="61" t="s">
        <v>153</v>
      </c>
      <c r="E1786" s="62" t="s">
        <v>12030</v>
      </c>
      <c r="F1786" s="167" t="s">
        <v>9127</v>
      </c>
      <c r="G1786" s="167" t="s">
        <v>9718</v>
      </c>
      <c r="H1786" s="62" t="s">
        <v>12225</v>
      </c>
      <c r="I1786" s="167" t="s">
        <v>9719</v>
      </c>
      <c r="J1786" s="63" t="str">
        <f t="shared" si="135"/>
        <v>IC.IT.120207</v>
      </c>
      <c r="K1786" s="61" t="s">
        <v>12175</v>
      </c>
      <c r="L1786" s="167" t="str">
        <f t="shared" si="136"/>
        <v>Forearm, left</v>
      </c>
      <c r="M1786" s="168" t="str">
        <f t="shared" si="137"/>
        <v>PI.IC.IT.120207.01</v>
      </c>
      <c r="N1786" s="168"/>
      <c r="O1786" s="168" t="str">
        <f t="shared" si="138"/>
        <v>PH.IC.IT.120207.01</v>
      </c>
      <c r="Q1786" s="168" t="str">
        <f t="shared" si="139"/>
        <v>CL.IC.IT.120207.01</v>
      </c>
    </row>
    <row r="1787" spans="1:17" s="167" customFormat="1" ht="15">
      <c r="A1787" s="167" t="s">
        <v>9344</v>
      </c>
      <c r="C1787" s="61" t="s">
        <v>153</v>
      </c>
      <c r="E1787" s="62" t="s">
        <v>12030</v>
      </c>
      <c r="F1787" s="167" t="s">
        <v>9127</v>
      </c>
      <c r="G1787" s="167" t="s">
        <v>9720</v>
      </c>
      <c r="H1787" s="62" t="s">
        <v>11638</v>
      </c>
      <c r="I1787" s="167" t="s">
        <v>9721</v>
      </c>
      <c r="J1787" s="63" t="str">
        <f t="shared" si="135"/>
        <v>IC.IT.120208</v>
      </c>
      <c r="K1787" s="61" t="s">
        <v>1702</v>
      </c>
      <c r="L1787" s="167" t="str">
        <f t="shared" si="136"/>
        <v>Wrist, right</v>
      </c>
      <c r="M1787" s="168" t="str">
        <f t="shared" si="137"/>
        <v>PI.IC.IT.120208.01</v>
      </c>
      <c r="N1787" s="168"/>
      <c r="O1787" s="168" t="str">
        <f t="shared" si="138"/>
        <v>PH.IC.IT.120208.01</v>
      </c>
      <c r="Q1787" s="168" t="str">
        <f t="shared" si="139"/>
        <v>CL.IC.IT.120208.01</v>
      </c>
    </row>
    <row r="1788" spans="1:17" s="167" customFormat="1" ht="15">
      <c r="A1788" s="167" t="s">
        <v>9344</v>
      </c>
      <c r="C1788" s="61" t="s">
        <v>153</v>
      </c>
      <c r="E1788" s="62" t="s">
        <v>12030</v>
      </c>
      <c r="F1788" s="167" t="s">
        <v>9127</v>
      </c>
      <c r="G1788" s="167" t="s">
        <v>9722</v>
      </c>
      <c r="H1788" s="62" t="s">
        <v>11639</v>
      </c>
      <c r="I1788" s="167" t="s">
        <v>9569</v>
      </c>
      <c r="J1788" s="63" t="str">
        <f t="shared" si="135"/>
        <v>IC.IT.120209</v>
      </c>
      <c r="K1788" s="61" t="s">
        <v>12175</v>
      </c>
      <c r="L1788" s="167" t="str">
        <f t="shared" si="136"/>
        <v>Wrist, left</v>
      </c>
      <c r="M1788" s="168" t="str">
        <f t="shared" si="137"/>
        <v>PI.IC.IT.120209.01</v>
      </c>
      <c r="N1788" s="168"/>
      <c r="O1788" s="168" t="str">
        <f t="shared" si="138"/>
        <v>PH.IC.IT.120209.01</v>
      </c>
      <c r="Q1788" s="168" t="str">
        <f t="shared" si="139"/>
        <v>CL.IC.IT.120209.01</v>
      </c>
    </row>
    <row r="1789" spans="1:17" s="167" customFormat="1" ht="15">
      <c r="A1789" s="167" t="s">
        <v>9344</v>
      </c>
      <c r="C1789" s="61" t="s">
        <v>153</v>
      </c>
      <c r="E1789" s="62" t="s">
        <v>12030</v>
      </c>
      <c r="F1789" s="167" t="s">
        <v>9127</v>
      </c>
      <c r="G1789" s="167" t="s">
        <v>9437</v>
      </c>
      <c r="H1789" s="62" t="s">
        <v>11829</v>
      </c>
      <c r="I1789" s="167" t="s">
        <v>9438</v>
      </c>
      <c r="J1789" s="63" t="str">
        <f t="shared" si="135"/>
        <v>IC.IT.120210</v>
      </c>
      <c r="K1789" s="61" t="s">
        <v>12175</v>
      </c>
      <c r="L1789" s="167" t="str">
        <f t="shared" si="136"/>
        <v>Hand, right</v>
      </c>
      <c r="M1789" s="168" t="str">
        <f t="shared" si="137"/>
        <v>PI.IC.IT.120210.01</v>
      </c>
      <c r="N1789" s="168"/>
      <c r="O1789" s="168" t="str">
        <f t="shared" si="138"/>
        <v>PH.IC.IT.120210.01</v>
      </c>
      <c r="Q1789" s="168" t="str">
        <f t="shared" si="139"/>
        <v>CL.IC.IT.120210.01</v>
      </c>
    </row>
    <row r="1790" spans="1:17" s="167" customFormat="1" ht="15">
      <c r="A1790" s="167" t="s">
        <v>9344</v>
      </c>
      <c r="C1790" s="61" t="s">
        <v>153</v>
      </c>
      <c r="E1790" s="62" t="s">
        <v>12030</v>
      </c>
      <c r="F1790" s="167" t="s">
        <v>9127</v>
      </c>
      <c r="G1790" s="167" t="s">
        <v>9444</v>
      </c>
      <c r="H1790" s="62" t="s">
        <v>12099</v>
      </c>
      <c r="I1790" s="167" t="s">
        <v>9445</v>
      </c>
      <c r="J1790" s="63" t="str">
        <f t="shared" si="135"/>
        <v>IC.IT.120211</v>
      </c>
      <c r="K1790" s="61" t="s">
        <v>12175</v>
      </c>
      <c r="L1790" s="167" t="str">
        <f t="shared" si="136"/>
        <v>Hand, left</v>
      </c>
      <c r="M1790" s="168" t="str">
        <f t="shared" si="137"/>
        <v>PI.IC.IT.120211.01</v>
      </c>
      <c r="N1790" s="168"/>
      <c r="O1790" s="168" t="str">
        <f t="shared" si="138"/>
        <v>PH.IC.IT.120211.01</v>
      </c>
      <c r="Q1790" s="168" t="str">
        <f t="shared" si="139"/>
        <v>CL.IC.IT.120211.01</v>
      </c>
    </row>
    <row r="1791" spans="1:17" s="167" customFormat="1" ht="15">
      <c r="A1791" s="167" t="s">
        <v>9344</v>
      </c>
      <c r="C1791" s="61" t="s">
        <v>153</v>
      </c>
      <c r="E1791" s="62" t="s">
        <v>12030</v>
      </c>
      <c r="F1791" s="167" t="s">
        <v>9127</v>
      </c>
      <c r="G1791" s="167" t="s">
        <v>9574</v>
      </c>
      <c r="H1791" s="62" t="s">
        <v>12100</v>
      </c>
      <c r="I1791" s="167" t="s">
        <v>9575</v>
      </c>
      <c r="J1791" s="63" t="str">
        <f t="shared" si="135"/>
        <v>IC.IT.120212</v>
      </c>
      <c r="K1791" s="61" t="s">
        <v>1702</v>
      </c>
      <c r="L1791" s="167" t="str">
        <f t="shared" si="136"/>
        <v>Finger(s), right: specify</v>
      </c>
      <c r="M1791" s="168" t="str">
        <f t="shared" si="137"/>
        <v>PI.IC.IT.120212.01</v>
      </c>
      <c r="N1791" s="168"/>
      <c r="O1791" s="168" t="str">
        <f t="shared" si="138"/>
        <v>PH.IC.IT.120212.01</v>
      </c>
      <c r="Q1791" s="168" t="str">
        <f t="shared" si="139"/>
        <v>CL.IC.IT.120212.01</v>
      </c>
    </row>
    <row r="1792" spans="1:17" s="167" customFormat="1" ht="15">
      <c r="A1792" s="167" t="s">
        <v>9344</v>
      </c>
      <c r="C1792" s="61" t="s">
        <v>153</v>
      </c>
      <c r="E1792" s="62" t="s">
        <v>12030</v>
      </c>
      <c r="F1792" s="167" t="s">
        <v>9127</v>
      </c>
      <c r="G1792" s="167" t="s">
        <v>9576</v>
      </c>
      <c r="H1792" s="62" t="s">
        <v>12101</v>
      </c>
      <c r="I1792" s="167" t="s">
        <v>9577</v>
      </c>
      <c r="J1792" s="63" t="str">
        <f t="shared" si="135"/>
        <v>IC.IT.120213</v>
      </c>
      <c r="K1792" s="61" t="s">
        <v>12175</v>
      </c>
      <c r="L1792" s="167" t="str">
        <f t="shared" si="136"/>
        <v>Finger(s), left:  specify</v>
      </c>
      <c r="M1792" s="168" t="str">
        <f t="shared" si="137"/>
        <v>PI.IC.IT.120213.01</v>
      </c>
      <c r="N1792" s="168"/>
      <c r="O1792" s="168" t="str">
        <f t="shared" si="138"/>
        <v>PH.IC.IT.120213.01</v>
      </c>
      <c r="Q1792" s="168" t="str">
        <f t="shared" si="139"/>
        <v>CL.IC.IT.120213.01</v>
      </c>
    </row>
    <row r="1793" spans="1:27" s="167" customFormat="1" ht="15">
      <c r="A1793" s="167" t="s">
        <v>9344</v>
      </c>
      <c r="C1793" s="61" t="s">
        <v>153</v>
      </c>
      <c r="E1793" s="62" t="s">
        <v>12030</v>
      </c>
      <c r="F1793" s="167" t="s">
        <v>9127</v>
      </c>
      <c r="G1793" s="167" t="s">
        <v>9578</v>
      </c>
      <c r="H1793" s="62" t="s">
        <v>12102</v>
      </c>
      <c r="I1793" s="167" t="s">
        <v>9579</v>
      </c>
      <c r="J1793" s="63" t="str">
        <f t="shared" si="135"/>
        <v>IC.IT.120214</v>
      </c>
      <c r="K1793" s="61" t="s">
        <v>12175</v>
      </c>
      <c r="L1793" s="167" t="str">
        <f t="shared" si="136"/>
        <v>Thigh, right</v>
      </c>
      <c r="M1793" s="168" t="str">
        <f t="shared" si="137"/>
        <v>PI.IC.IT.120214.01</v>
      </c>
      <c r="N1793" s="168"/>
      <c r="O1793" s="168" t="str">
        <f t="shared" si="138"/>
        <v>PH.IC.IT.120214.01</v>
      </c>
      <c r="Q1793" s="168" t="str">
        <f t="shared" si="139"/>
        <v>CL.IC.IT.120214.01</v>
      </c>
    </row>
    <row r="1794" spans="1:27" s="167" customFormat="1" ht="15">
      <c r="A1794" s="167" t="s">
        <v>9344</v>
      </c>
      <c r="C1794" s="61" t="s">
        <v>153</v>
      </c>
      <c r="E1794" s="62" t="s">
        <v>12030</v>
      </c>
      <c r="F1794" s="167" t="s">
        <v>9127</v>
      </c>
      <c r="G1794" s="167" t="s">
        <v>9580</v>
      </c>
      <c r="H1794" s="62" t="s">
        <v>11559</v>
      </c>
      <c r="I1794" s="167" t="s">
        <v>9581</v>
      </c>
      <c r="J1794" s="63" t="str">
        <f t="shared" ref="J1794:J1857" si="140">CONCATENATE("IC.IT.",C1794,E1794,H1794)</f>
        <v>IC.IT.120215</v>
      </c>
      <c r="K1794" s="61" t="s">
        <v>12175</v>
      </c>
      <c r="L1794" s="167" t="str">
        <f t="shared" ref="L1794:L1857" si="141">G1794</f>
        <v>Thigh, left</v>
      </c>
      <c r="M1794" s="168" t="str">
        <f t="shared" ref="M1794:M1857" si="142">CONCATENATE("PI.",J1794,".",K1794)</f>
        <v>PI.IC.IT.120215.01</v>
      </c>
      <c r="N1794" s="168"/>
      <c r="O1794" s="168" t="str">
        <f t="shared" ref="O1794:O1857" si="143">CONCATENATE("PH.",J1794,".",K1794)</f>
        <v>PH.IC.IT.120215.01</v>
      </c>
      <c r="Q1794" s="168" t="str">
        <f t="shared" ref="Q1794:Q1857" si="144">CONCATENATE("CL.",J1794,".",K1794)</f>
        <v>CL.IC.IT.120215.01</v>
      </c>
    </row>
    <row r="1795" spans="1:27" s="167" customFormat="1" ht="15">
      <c r="A1795" s="167" t="s">
        <v>9344</v>
      </c>
      <c r="C1795" s="61" t="s">
        <v>153</v>
      </c>
      <c r="E1795" s="62" t="s">
        <v>12030</v>
      </c>
      <c r="F1795" s="167" t="s">
        <v>9127</v>
      </c>
      <c r="G1795" s="167" t="s">
        <v>9730</v>
      </c>
      <c r="H1795" s="62" t="s">
        <v>11560</v>
      </c>
      <c r="I1795" s="167" t="s">
        <v>9731</v>
      </c>
      <c r="J1795" s="63" t="str">
        <f t="shared" si="140"/>
        <v>IC.IT.120216</v>
      </c>
      <c r="K1795" s="61" t="s">
        <v>12175</v>
      </c>
      <c r="L1795" s="167" t="str">
        <f t="shared" si="141"/>
        <v>Knee, right</v>
      </c>
      <c r="M1795" s="168" t="str">
        <f t="shared" si="142"/>
        <v>PI.IC.IT.120216.01</v>
      </c>
      <c r="N1795" s="168"/>
      <c r="O1795" s="168" t="str">
        <f t="shared" si="143"/>
        <v>PH.IC.IT.120216.01</v>
      </c>
      <c r="Q1795" s="168" t="str">
        <f t="shared" si="144"/>
        <v>CL.IC.IT.120216.01</v>
      </c>
    </row>
    <row r="1796" spans="1:27" s="167" customFormat="1" ht="15">
      <c r="A1796" s="167" t="s">
        <v>9344</v>
      </c>
      <c r="C1796" s="61" t="s">
        <v>153</v>
      </c>
      <c r="E1796" s="62" t="s">
        <v>12030</v>
      </c>
      <c r="F1796" s="167" t="s">
        <v>9127</v>
      </c>
      <c r="G1796" s="167" t="s">
        <v>9732</v>
      </c>
      <c r="H1796" s="62" t="s">
        <v>11561</v>
      </c>
      <c r="I1796" s="167" t="s">
        <v>9733</v>
      </c>
      <c r="J1796" s="63" t="str">
        <f t="shared" si="140"/>
        <v>IC.IT.120217</v>
      </c>
      <c r="K1796" s="61" t="s">
        <v>12175</v>
      </c>
      <c r="L1796" s="167" t="str">
        <f t="shared" si="141"/>
        <v>Knee, left</v>
      </c>
      <c r="M1796" s="168" t="str">
        <f t="shared" si="142"/>
        <v>PI.IC.IT.120217.01</v>
      </c>
      <c r="N1796" s="168"/>
      <c r="O1796" s="168" t="str">
        <f t="shared" si="143"/>
        <v>PH.IC.IT.120217.01</v>
      </c>
      <c r="Q1796" s="168" t="str">
        <f t="shared" si="144"/>
        <v>CL.IC.IT.120217.01</v>
      </c>
    </row>
    <row r="1797" spans="1:27" s="167" customFormat="1" ht="15">
      <c r="A1797" s="167" t="s">
        <v>9344</v>
      </c>
      <c r="C1797" s="61" t="s">
        <v>153</v>
      </c>
      <c r="E1797" s="62" t="s">
        <v>12030</v>
      </c>
      <c r="F1797" s="167" t="s">
        <v>9127</v>
      </c>
      <c r="G1797" s="167" t="s">
        <v>9734</v>
      </c>
      <c r="H1797" s="62" t="s">
        <v>12060</v>
      </c>
      <c r="I1797" s="167" t="s">
        <v>9735</v>
      </c>
      <c r="J1797" s="63" t="str">
        <f t="shared" si="140"/>
        <v>IC.IT.120218</v>
      </c>
      <c r="K1797" s="61" t="s">
        <v>12175</v>
      </c>
      <c r="L1797" s="167" t="str">
        <f t="shared" si="141"/>
        <v>Calf, right</v>
      </c>
      <c r="M1797" s="168" t="str">
        <f t="shared" si="142"/>
        <v>PI.IC.IT.120218.01</v>
      </c>
      <c r="N1797" s="168"/>
      <c r="O1797" s="168" t="str">
        <f t="shared" si="143"/>
        <v>PH.IC.IT.120218.01</v>
      </c>
      <c r="Q1797" s="168" t="str">
        <f t="shared" si="144"/>
        <v>CL.IC.IT.120218.01</v>
      </c>
    </row>
    <row r="1798" spans="1:27" s="167" customFormat="1" ht="15">
      <c r="A1798" s="167" t="s">
        <v>9344</v>
      </c>
      <c r="C1798" s="61" t="s">
        <v>153</v>
      </c>
      <c r="E1798" s="62" t="s">
        <v>12030</v>
      </c>
      <c r="F1798" s="167" t="s">
        <v>9127</v>
      </c>
      <c r="G1798" s="167" t="s">
        <v>9736</v>
      </c>
      <c r="H1798" s="62" t="s">
        <v>11913</v>
      </c>
      <c r="I1798" s="167" t="s">
        <v>9737</v>
      </c>
      <c r="J1798" s="63" t="str">
        <f t="shared" si="140"/>
        <v>IC.IT.120219</v>
      </c>
      <c r="K1798" s="61" t="s">
        <v>12175</v>
      </c>
      <c r="L1798" s="167" t="str">
        <f t="shared" si="141"/>
        <v>Calf, left</v>
      </c>
      <c r="M1798" s="168" t="str">
        <f t="shared" si="142"/>
        <v>PI.IC.IT.120219.01</v>
      </c>
      <c r="N1798" s="168"/>
      <c r="O1798" s="168" t="str">
        <f t="shared" si="143"/>
        <v>PH.IC.IT.120219.01</v>
      </c>
      <c r="Q1798" s="168" t="str">
        <f t="shared" si="144"/>
        <v>CL.IC.IT.120219.01</v>
      </c>
    </row>
    <row r="1799" spans="1:27" s="167" customFormat="1" ht="15">
      <c r="A1799" s="167" t="s">
        <v>9344</v>
      </c>
      <c r="C1799" s="61" t="s">
        <v>153</v>
      </c>
      <c r="E1799" s="62" t="s">
        <v>12030</v>
      </c>
      <c r="F1799" s="167" t="s">
        <v>9127</v>
      </c>
      <c r="G1799" s="167" t="s">
        <v>9878</v>
      </c>
      <c r="H1799" s="62" t="s">
        <v>11906</v>
      </c>
      <c r="I1799" s="167" t="s">
        <v>9879</v>
      </c>
      <c r="J1799" s="63" t="str">
        <f t="shared" si="140"/>
        <v>IC.IT.120220</v>
      </c>
      <c r="K1799" s="61" t="s">
        <v>12175</v>
      </c>
      <c r="L1799" s="167" t="str">
        <f t="shared" si="141"/>
        <v>Ankle, right</v>
      </c>
      <c r="M1799" s="168" t="str">
        <f t="shared" si="142"/>
        <v>PI.IC.IT.120220.01</v>
      </c>
      <c r="N1799" s="168"/>
      <c r="O1799" s="168" t="str">
        <f t="shared" si="143"/>
        <v>PH.IC.IT.120220.01</v>
      </c>
      <c r="Q1799" s="168" t="str">
        <f t="shared" si="144"/>
        <v>CL.IC.IT.120220.01</v>
      </c>
    </row>
    <row r="1800" spans="1:27" s="167" customFormat="1" ht="15">
      <c r="A1800" s="167" t="s">
        <v>9344</v>
      </c>
      <c r="C1800" s="61" t="s">
        <v>153</v>
      </c>
      <c r="E1800" s="62" t="s">
        <v>12030</v>
      </c>
      <c r="F1800" s="167" t="s">
        <v>9127</v>
      </c>
      <c r="G1800" s="167" t="s">
        <v>9880</v>
      </c>
      <c r="H1800" s="62" t="s">
        <v>10704</v>
      </c>
      <c r="I1800" s="167" t="s">
        <v>9588</v>
      </c>
      <c r="J1800" s="63" t="str">
        <f t="shared" si="140"/>
        <v>IC.IT.120221</v>
      </c>
      <c r="K1800" s="61" t="s">
        <v>12175</v>
      </c>
      <c r="L1800" s="167" t="str">
        <f t="shared" si="141"/>
        <v>Ankle, left</v>
      </c>
      <c r="M1800" s="168" t="str">
        <f t="shared" si="142"/>
        <v>PI.IC.IT.120221.01</v>
      </c>
      <c r="N1800" s="168"/>
      <c r="O1800" s="168" t="str">
        <f t="shared" si="143"/>
        <v>PH.IC.IT.120221.01</v>
      </c>
      <c r="Q1800" s="168" t="str">
        <f t="shared" si="144"/>
        <v>CL.IC.IT.120221.01</v>
      </c>
    </row>
    <row r="1801" spans="1:27" s="167" customFormat="1" ht="15">
      <c r="A1801" s="167" t="s">
        <v>9344</v>
      </c>
      <c r="C1801" s="61" t="s">
        <v>153</v>
      </c>
      <c r="E1801" s="62" t="s">
        <v>12030</v>
      </c>
      <c r="F1801" s="167" t="s">
        <v>9127</v>
      </c>
      <c r="G1801" s="167" t="s">
        <v>9033</v>
      </c>
      <c r="H1801" s="62" t="s">
        <v>10705</v>
      </c>
      <c r="I1801" s="167" t="s">
        <v>9034</v>
      </c>
      <c r="J1801" s="63" t="str">
        <f t="shared" si="140"/>
        <v>IC.IT.120222</v>
      </c>
      <c r="K1801" s="61" t="s">
        <v>12175</v>
      </c>
      <c r="L1801" s="167" t="str">
        <f t="shared" si="141"/>
        <v>Heel, right</v>
      </c>
      <c r="M1801" s="168" t="str">
        <f t="shared" si="142"/>
        <v>PI.IC.IT.120222.01</v>
      </c>
      <c r="N1801" s="168"/>
      <c r="O1801" s="168" t="str">
        <f t="shared" si="143"/>
        <v>PH.IC.IT.120222.01</v>
      </c>
      <c r="Q1801" s="168" t="str">
        <f t="shared" si="144"/>
        <v>CL.IC.IT.120222.01</v>
      </c>
    </row>
    <row r="1802" spans="1:27" s="167" customFormat="1" ht="15">
      <c r="A1802" s="167" t="s">
        <v>9344</v>
      </c>
      <c r="C1802" s="61" t="s">
        <v>153</v>
      </c>
      <c r="E1802" s="62" t="s">
        <v>12030</v>
      </c>
      <c r="F1802" s="167" t="s">
        <v>9127</v>
      </c>
      <c r="G1802" s="167" t="s">
        <v>9035</v>
      </c>
      <c r="H1802" s="62" t="s">
        <v>10706</v>
      </c>
      <c r="I1802" s="167" t="s">
        <v>9036</v>
      </c>
      <c r="J1802" s="63" t="str">
        <f t="shared" si="140"/>
        <v>IC.IT.120223</v>
      </c>
      <c r="K1802" s="61" t="s">
        <v>12175</v>
      </c>
      <c r="L1802" s="167" t="str">
        <f t="shared" si="141"/>
        <v>Heel, left</v>
      </c>
      <c r="M1802" s="168" t="str">
        <f t="shared" si="142"/>
        <v>PI.IC.IT.120223.01</v>
      </c>
      <c r="N1802" s="168"/>
      <c r="O1802" s="168" t="str">
        <f t="shared" si="143"/>
        <v>PH.IC.IT.120223.01</v>
      </c>
      <c r="Q1802" s="168" t="str">
        <f t="shared" si="144"/>
        <v>CL.IC.IT.120223.01</v>
      </c>
    </row>
    <row r="1803" spans="1:27" s="167" customFormat="1" ht="15">
      <c r="A1803" s="167" t="s">
        <v>9344</v>
      </c>
      <c r="C1803" s="61" t="s">
        <v>153</v>
      </c>
      <c r="E1803" s="62" t="s">
        <v>12030</v>
      </c>
      <c r="F1803" s="167" t="s">
        <v>9127</v>
      </c>
      <c r="G1803" s="167" t="s">
        <v>9171</v>
      </c>
      <c r="H1803" s="62" t="s">
        <v>10707</v>
      </c>
      <c r="I1803" s="167" t="s">
        <v>9305</v>
      </c>
      <c r="J1803" s="63" t="str">
        <f t="shared" si="140"/>
        <v>IC.IT.120224</v>
      </c>
      <c r="K1803" s="61" t="s">
        <v>12175</v>
      </c>
      <c r="L1803" s="167" t="str">
        <f t="shared" si="141"/>
        <v>Foot, right</v>
      </c>
      <c r="M1803" s="168" t="str">
        <f t="shared" si="142"/>
        <v>PI.IC.IT.120224.01</v>
      </c>
      <c r="N1803" s="168"/>
      <c r="O1803" s="168" t="str">
        <f t="shared" si="143"/>
        <v>PH.IC.IT.120224.01</v>
      </c>
      <c r="Q1803" s="168" t="str">
        <f t="shared" si="144"/>
        <v>CL.IC.IT.120224.01</v>
      </c>
    </row>
    <row r="1804" spans="1:27" s="167" customFormat="1" ht="15">
      <c r="A1804" s="167" t="s">
        <v>9344</v>
      </c>
      <c r="C1804" s="61" t="s">
        <v>153</v>
      </c>
      <c r="E1804" s="62" t="s">
        <v>12030</v>
      </c>
      <c r="F1804" s="167" t="s">
        <v>9127</v>
      </c>
      <c r="G1804" s="167" t="s">
        <v>9306</v>
      </c>
      <c r="H1804" s="62" t="s">
        <v>10708</v>
      </c>
      <c r="I1804" s="167" t="s">
        <v>9307</v>
      </c>
      <c r="J1804" s="63" t="str">
        <f t="shared" si="140"/>
        <v>IC.IT.120225</v>
      </c>
      <c r="K1804" s="61" t="s">
        <v>12175</v>
      </c>
      <c r="L1804" s="167" t="str">
        <f t="shared" si="141"/>
        <v>Foot, left</v>
      </c>
      <c r="M1804" s="168" t="str">
        <f t="shared" si="142"/>
        <v>PI.IC.IT.120225.01</v>
      </c>
      <c r="N1804" s="168"/>
      <c r="O1804" s="168" t="str">
        <f t="shared" si="143"/>
        <v>PH.IC.IT.120225.01</v>
      </c>
      <c r="Q1804" s="168" t="str">
        <f t="shared" si="144"/>
        <v>CL.IC.IT.120225.01</v>
      </c>
    </row>
    <row r="1805" spans="1:27" s="167" customFormat="1" ht="15">
      <c r="A1805" s="167" t="s">
        <v>9344</v>
      </c>
      <c r="C1805" s="61" t="s">
        <v>153</v>
      </c>
      <c r="E1805" s="62" t="s">
        <v>12030</v>
      </c>
      <c r="F1805" s="167" t="s">
        <v>9127</v>
      </c>
      <c r="G1805" s="167" t="s">
        <v>9419</v>
      </c>
      <c r="H1805" s="62" t="s">
        <v>10709</v>
      </c>
      <c r="I1805" s="167" t="s">
        <v>9420</v>
      </c>
      <c r="J1805" s="63" t="str">
        <f t="shared" si="140"/>
        <v>IC.IT.120226</v>
      </c>
      <c r="K1805" s="61" t="s">
        <v>12175</v>
      </c>
      <c r="L1805" s="167" t="str">
        <f t="shared" si="141"/>
        <v>Toe(s), right: specify</v>
      </c>
      <c r="M1805" s="168" t="str">
        <f t="shared" si="142"/>
        <v>PI.IC.IT.120226.01</v>
      </c>
      <c r="N1805" s="168"/>
      <c r="O1805" s="168" t="str">
        <f t="shared" si="143"/>
        <v>PH.IC.IT.120226.01</v>
      </c>
      <c r="Q1805" s="168" t="str">
        <f t="shared" si="144"/>
        <v>CL.IC.IT.120226.01</v>
      </c>
    </row>
    <row r="1806" spans="1:27" s="167" customFormat="1" ht="15">
      <c r="A1806" s="167" t="s">
        <v>9344</v>
      </c>
      <c r="C1806" s="61" t="s">
        <v>153</v>
      </c>
      <c r="E1806" s="62" t="s">
        <v>12030</v>
      </c>
      <c r="F1806" s="167" t="s">
        <v>9127</v>
      </c>
      <c r="G1806" s="167" t="s">
        <v>9421</v>
      </c>
      <c r="H1806" s="62" t="s">
        <v>9143</v>
      </c>
      <c r="I1806" s="167" t="s">
        <v>9422</v>
      </c>
      <c r="J1806" s="63" t="str">
        <f t="shared" si="140"/>
        <v>IC.IT.120227</v>
      </c>
      <c r="K1806" s="61" t="s">
        <v>12175</v>
      </c>
      <c r="L1806" s="167" t="str">
        <f t="shared" si="141"/>
        <v>Toe(s), left:  specify</v>
      </c>
      <c r="M1806" s="168" t="str">
        <f t="shared" si="142"/>
        <v>PI.IC.IT.120227.01</v>
      </c>
      <c r="N1806" s="168"/>
      <c r="O1806" s="168" t="str">
        <f t="shared" si="143"/>
        <v>PH.IC.IT.120227.01</v>
      </c>
      <c r="Q1806" s="168" t="str">
        <f t="shared" si="144"/>
        <v>CL.IC.IT.120227.01</v>
      </c>
    </row>
    <row r="1807" spans="1:27" s="167" customFormat="1" ht="15">
      <c r="A1807" s="167" t="s">
        <v>9344</v>
      </c>
      <c r="C1807" s="61" t="s">
        <v>153</v>
      </c>
      <c r="E1807" s="62" t="s">
        <v>12030</v>
      </c>
      <c r="F1807" s="167" t="s">
        <v>9127</v>
      </c>
      <c r="G1807" s="167" t="s">
        <v>9562</v>
      </c>
      <c r="H1807" s="62" t="s">
        <v>9144</v>
      </c>
      <c r="I1807" s="167" t="s">
        <v>9563</v>
      </c>
      <c r="J1807" s="63" t="str">
        <f t="shared" si="140"/>
        <v>IC.IT.120228</v>
      </c>
      <c r="K1807" s="61" t="s">
        <v>12175</v>
      </c>
      <c r="L1807" s="167" t="str">
        <f t="shared" si="141"/>
        <v>Axilla, right</v>
      </c>
      <c r="M1807" s="168" t="str">
        <f t="shared" si="142"/>
        <v>PI.IC.IT.120228.01</v>
      </c>
      <c r="N1807" s="168"/>
      <c r="O1807" s="168" t="str">
        <f t="shared" si="143"/>
        <v>PH.IC.IT.120228.01</v>
      </c>
      <c r="Q1807" s="168" t="str">
        <f t="shared" si="144"/>
        <v>CL.IC.IT.120228.01</v>
      </c>
    </row>
    <row r="1808" spans="1:27" s="167" customFormat="1" ht="15">
      <c r="A1808" s="167" t="s">
        <v>9344</v>
      </c>
      <c r="C1808" s="61" t="s">
        <v>153</v>
      </c>
      <c r="E1808" s="61" t="s">
        <v>115</v>
      </c>
      <c r="F1808" s="167" t="s">
        <v>9127</v>
      </c>
      <c r="G1808" s="167" t="s">
        <v>443</v>
      </c>
      <c r="H1808" s="61" t="s">
        <v>636</v>
      </c>
      <c r="J1808" s="63" t="str">
        <f t="shared" si="140"/>
        <v>IC.IT.120229</v>
      </c>
      <c r="K1808" s="61" t="s">
        <v>13277</v>
      </c>
      <c r="L1808" s="167" t="str">
        <f t="shared" si="141"/>
        <v>Shin, right</v>
      </c>
      <c r="M1808" s="168" t="str">
        <f t="shared" si="142"/>
        <v>PI.IC.IT.120229.01</v>
      </c>
      <c r="N1808" s="168"/>
      <c r="O1808" s="168" t="str">
        <f t="shared" si="143"/>
        <v>PH.IC.IT.120229.01</v>
      </c>
      <c r="Q1808" s="168" t="str">
        <f t="shared" si="144"/>
        <v>CL.IC.IT.120229.01</v>
      </c>
      <c r="Z1808" s="167" t="s">
        <v>444</v>
      </c>
      <c r="AA1808" s="167">
        <v>1279</v>
      </c>
    </row>
    <row r="1809" spans="1:27" s="167" customFormat="1" ht="15">
      <c r="A1809" s="167" t="s">
        <v>9344</v>
      </c>
      <c r="C1809" s="61" t="s">
        <v>153</v>
      </c>
      <c r="E1809" s="61" t="s">
        <v>115</v>
      </c>
      <c r="F1809" s="167" t="s">
        <v>9127</v>
      </c>
      <c r="G1809" s="167" t="s">
        <v>440</v>
      </c>
      <c r="H1809" s="61" t="s">
        <v>441</v>
      </c>
      <c r="J1809" s="63" t="str">
        <f t="shared" si="140"/>
        <v>IC.IT.120230</v>
      </c>
      <c r="K1809" s="61" t="s">
        <v>13277</v>
      </c>
      <c r="L1809" s="167" t="str">
        <f t="shared" si="141"/>
        <v>Shin, left</v>
      </c>
      <c r="M1809" s="168" t="str">
        <f t="shared" si="142"/>
        <v>PI.IC.IT.120230.01</v>
      </c>
      <c r="N1809" s="168"/>
      <c r="O1809" s="168" t="str">
        <f t="shared" si="143"/>
        <v>PH.IC.IT.120230.01</v>
      </c>
      <c r="Q1809" s="168" t="str">
        <f t="shared" si="144"/>
        <v>CL.IC.IT.120230.01</v>
      </c>
      <c r="Z1809" s="167" t="s">
        <v>444</v>
      </c>
      <c r="AA1809" s="167">
        <v>1279</v>
      </c>
    </row>
    <row r="1810" spans="1:27" s="167" customFormat="1" ht="15">
      <c r="A1810" s="167" t="s">
        <v>9344</v>
      </c>
      <c r="C1810" s="61" t="s">
        <v>153</v>
      </c>
      <c r="D1810" s="167" t="s">
        <v>8697</v>
      </c>
      <c r="E1810" s="62" t="s">
        <v>12032</v>
      </c>
      <c r="F1810" s="167" t="s">
        <v>9128</v>
      </c>
      <c r="G1810" s="167" t="s">
        <v>9430</v>
      </c>
      <c r="H1810" s="62" t="s">
        <v>11848</v>
      </c>
      <c r="I1810" s="167" t="s">
        <v>9431</v>
      </c>
      <c r="J1810" s="63" t="str">
        <f t="shared" si="140"/>
        <v>IC.IT.120301</v>
      </c>
      <c r="K1810" s="61" t="s">
        <v>12175</v>
      </c>
      <c r="L1810" s="167" t="str">
        <f t="shared" si="141"/>
        <v>Face, right</v>
      </c>
      <c r="M1810" s="168" t="str">
        <f t="shared" si="142"/>
        <v>PI.IC.IT.120301.01</v>
      </c>
      <c r="N1810" s="168"/>
      <c r="O1810" s="168" t="str">
        <f t="shared" si="143"/>
        <v>PH.IC.IT.120301.01</v>
      </c>
      <c r="Q1810" s="168" t="str">
        <f t="shared" si="144"/>
        <v>CL.IC.IT.120301.01</v>
      </c>
    </row>
    <row r="1811" spans="1:27" s="167" customFormat="1" ht="15">
      <c r="A1811" s="167" t="s">
        <v>9344</v>
      </c>
      <c r="C1811" s="61" t="s">
        <v>153</v>
      </c>
      <c r="E1811" s="62" t="s">
        <v>12032</v>
      </c>
      <c r="F1811" s="167" t="s">
        <v>9128</v>
      </c>
      <c r="G1811" s="167" t="s">
        <v>9458</v>
      </c>
      <c r="H1811" s="62" t="s">
        <v>12030</v>
      </c>
      <c r="I1811" s="167" t="s">
        <v>9589</v>
      </c>
      <c r="J1811" s="63" t="str">
        <f t="shared" si="140"/>
        <v>IC.IT.120302</v>
      </c>
      <c r="K1811" s="61" t="s">
        <v>1702</v>
      </c>
      <c r="L1811" s="167" t="str">
        <f t="shared" si="141"/>
        <v>Face, left</v>
      </c>
      <c r="M1811" s="168" t="str">
        <f t="shared" si="142"/>
        <v>PI.IC.IT.120302.01</v>
      </c>
      <c r="N1811" s="168"/>
      <c r="O1811" s="168" t="str">
        <f t="shared" si="143"/>
        <v>PH.IC.IT.120302.01</v>
      </c>
      <c r="Q1811" s="168" t="str">
        <f t="shared" si="144"/>
        <v>CL.IC.IT.120302.01</v>
      </c>
    </row>
    <row r="1812" spans="1:27" s="167" customFormat="1" ht="15">
      <c r="A1812" s="167" t="s">
        <v>9344</v>
      </c>
      <c r="C1812" s="61" t="s">
        <v>153</v>
      </c>
      <c r="E1812" s="62" t="s">
        <v>12032</v>
      </c>
      <c r="F1812" s="167" t="s">
        <v>9128</v>
      </c>
      <c r="G1812" s="167" t="s">
        <v>9590</v>
      </c>
      <c r="H1812" s="62" t="s">
        <v>12032</v>
      </c>
      <c r="I1812" s="167" t="s">
        <v>9590</v>
      </c>
      <c r="J1812" s="63" t="str">
        <f t="shared" si="140"/>
        <v>IC.IT.120303</v>
      </c>
      <c r="K1812" s="61" t="s">
        <v>12175</v>
      </c>
      <c r="L1812" s="167" t="str">
        <f t="shared" si="141"/>
        <v>Face</v>
      </c>
      <c r="M1812" s="168" t="str">
        <f t="shared" si="142"/>
        <v>PI.IC.IT.120303.01</v>
      </c>
      <c r="N1812" s="168"/>
      <c r="O1812" s="168" t="str">
        <f t="shared" si="143"/>
        <v>PH.IC.IT.120303.01</v>
      </c>
      <c r="Q1812" s="168" t="str">
        <f t="shared" si="144"/>
        <v>CL.IC.IT.120303.01</v>
      </c>
    </row>
    <row r="1813" spans="1:27" s="167" customFormat="1" ht="15">
      <c r="A1813" s="167" t="s">
        <v>9344</v>
      </c>
      <c r="C1813" s="61" t="s">
        <v>153</v>
      </c>
      <c r="E1813" s="62" t="s">
        <v>12032</v>
      </c>
      <c r="F1813" s="167" t="s">
        <v>9128</v>
      </c>
      <c r="G1813" s="167" t="s">
        <v>9068</v>
      </c>
      <c r="H1813" s="62" t="s">
        <v>12028</v>
      </c>
      <c r="I1813" s="167" t="s">
        <v>9192</v>
      </c>
      <c r="J1813" s="63" t="str">
        <f t="shared" si="140"/>
        <v>IC.IT.120304</v>
      </c>
      <c r="K1813" s="61" t="s">
        <v>12175</v>
      </c>
      <c r="L1813" s="167" t="str">
        <f t="shared" si="141"/>
        <v>Head, right</v>
      </c>
      <c r="M1813" s="168" t="str">
        <f t="shared" si="142"/>
        <v>PI.IC.IT.120304.01</v>
      </c>
      <c r="N1813" s="168"/>
      <c r="O1813" s="168" t="str">
        <f t="shared" si="143"/>
        <v>PH.IC.IT.120304.01</v>
      </c>
      <c r="Q1813" s="168" t="str">
        <f t="shared" si="144"/>
        <v>CL.IC.IT.120304.01</v>
      </c>
    </row>
    <row r="1814" spans="1:27" s="167" customFormat="1" ht="15">
      <c r="A1814" s="167" t="s">
        <v>9344</v>
      </c>
      <c r="C1814" s="61" t="s">
        <v>153</v>
      </c>
      <c r="E1814" s="62" t="s">
        <v>12032</v>
      </c>
      <c r="F1814" s="167" t="s">
        <v>9128</v>
      </c>
      <c r="G1814" s="167" t="s">
        <v>9193</v>
      </c>
      <c r="H1814" s="62" t="s">
        <v>12210</v>
      </c>
      <c r="I1814" s="167" t="s">
        <v>9194</v>
      </c>
      <c r="J1814" s="63" t="str">
        <f t="shared" si="140"/>
        <v>IC.IT.120305</v>
      </c>
      <c r="K1814" s="61" t="s">
        <v>12175</v>
      </c>
      <c r="L1814" s="167" t="str">
        <f t="shared" si="141"/>
        <v>Head, left</v>
      </c>
      <c r="M1814" s="168" t="str">
        <f t="shared" si="142"/>
        <v>PI.IC.IT.120305.01</v>
      </c>
      <c r="N1814" s="168"/>
      <c r="O1814" s="168" t="str">
        <f t="shared" si="143"/>
        <v>PH.IC.IT.120305.01</v>
      </c>
      <c r="Q1814" s="168" t="str">
        <f t="shared" si="144"/>
        <v>CL.IC.IT.120305.01</v>
      </c>
    </row>
    <row r="1815" spans="1:27" s="167" customFormat="1" ht="15">
      <c r="A1815" s="167" t="s">
        <v>9344</v>
      </c>
      <c r="C1815" s="61" t="s">
        <v>153</v>
      </c>
      <c r="E1815" s="62" t="s">
        <v>12032</v>
      </c>
      <c r="F1815" s="167" t="s">
        <v>9128</v>
      </c>
      <c r="G1815" s="167" t="s">
        <v>9195</v>
      </c>
      <c r="H1815" s="62" t="s">
        <v>12212</v>
      </c>
      <c r="I1815" s="167" t="s">
        <v>9195</v>
      </c>
      <c r="J1815" s="63" t="str">
        <f t="shared" si="140"/>
        <v>IC.IT.120306</v>
      </c>
      <c r="K1815" s="61" t="s">
        <v>1702</v>
      </c>
      <c r="L1815" s="167" t="str">
        <f t="shared" si="141"/>
        <v>Head</v>
      </c>
      <c r="M1815" s="168" t="str">
        <f t="shared" si="142"/>
        <v>PI.IC.IT.120306.01</v>
      </c>
      <c r="N1815" s="168"/>
      <c r="O1815" s="168" t="str">
        <f t="shared" si="143"/>
        <v>PH.IC.IT.120306.01</v>
      </c>
      <c r="Q1815" s="168" t="str">
        <f t="shared" si="144"/>
        <v>CL.IC.IT.120306.01</v>
      </c>
    </row>
    <row r="1816" spans="1:27" s="167" customFormat="1" ht="15">
      <c r="A1816" s="167" t="s">
        <v>9344</v>
      </c>
      <c r="C1816" s="61" t="s">
        <v>153</v>
      </c>
      <c r="E1816" s="62" t="s">
        <v>12032</v>
      </c>
      <c r="F1816" s="167" t="s">
        <v>9128</v>
      </c>
      <c r="G1816" s="167" t="s">
        <v>9043</v>
      </c>
      <c r="H1816" s="62" t="s">
        <v>12225</v>
      </c>
      <c r="I1816" s="167" t="s">
        <v>9044</v>
      </c>
      <c r="J1816" s="63" t="str">
        <f t="shared" si="140"/>
        <v>IC.IT.120307</v>
      </c>
      <c r="K1816" s="61" t="s">
        <v>12175</v>
      </c>
      <c r="L1816" s="167" t="str">
        <f t="shared" si="141"/>
        <v>Eye, right</v>
      </c>
      <c r="M1816" s="168" t="str">
        <f t="shared" si="142"/>
        <v>PI.IC.IT.120307.01</v>
      </c>
      <c r="N1816" s="168"/>
      <c r="O1816" s="168" t="str">
        <f t="shared" si="143"/>
        <v>PH.IC.IT.120307.01</v>
      </c>
      <c r="Q1816" s="168" t="str">
        <f t="shared" si="144"/>
        <v>CL.IC.IT.120307.01</v>
      </c>
    </row>
    <row r="1817" spans="1:27" s="167" customFormat="1" ht="15">
      <c r="A1817" s="167" t="s">
        <v>9344</v>
      </c>
      <c r="C1817" s="61" t="s">
        <v>153</v>
      </c>
      <c r="E1817" s="62" t="s">
        <v>12032</v>
      </c>
      <c r="F1817" s="167" t="s">
        <v>9128</v>
      </c>
      <c r="G1817" s="167" t="s">
        <v>9045</v>
      </c>
      <c r="H1817" s="62" t="s">
        <v>11638</v>
      </c>
      <c r="I1817" s="167" t="s">
        <v>9046</v>
      </c>
      <c r="J1817" s="63" t="str">
        <f t="shared" si="140"/>
        <v>IC.IT.120308</v>
      </c>
      <c r="K1817" s="61" t="s">
        <v>12175</v>
      </c>
      <c r="L1817" s="167" t="str">
        <f t="shared" si="141"/>
        <v>Eye, left</v>
      </c>
      <c r="M1817" s="168" t="str">
        <f t="shared" si="142"/>
        <v>PI.IC.IT.120308.01</v>
      </c>
      <c r="N1817" s="168"/>
      <c r="O1817" s="168" t="str">
        <f t="shared" si="143"/>
        <v>PH.IC.IT.120308.01</v>
      </c>
      <c r="Q1817" s="168" t="str">
        <f t="shared" si="144"/>
        <v>CL.IC.IT.120308.01</v>
      </c>
    </row>
    <row r="1818" spans="1:27" s="167" customFormat="1" ht="15">
      <c r="A1818" s="167" t="s">
        <v>9344</v>
      </c>
      <c r="C1818" s="61" t="s">
        <v>153</v>
      </c>
      <c r="E1818" s="62" t="s">
        <v>12032</v>
      </c>
      <c r="F1818" s="167" t="s">
        <v>9128</v>
      </c>
      <c r="G1818" s="167" t="s">
        <v>9584</v>
      </c>
      <c r="H1818" s="62" t="s">
        <v>11639</v>
      </c>
      <c r="I1818" s="167" t="s">
        <v>9585</v>
      </c>
      <c r="J1818" s="63" t="str">
        <f t="shared" si="140"/>
        <v>IC.IT.120309</v>
      </c>
      <c r="K1818" s="61" t="s">
        <v>12175</v>
      </c>
      <c r="L1818" s="167" t="str">
        <f t="shared" si="141"/>
        <v>Ear, right</v>
      </c>
      <c r="M1818" s="168" t="str">
        <f t="shared" si="142"/>
        <v>PI.IC.IT.120309.01</v>
      </c>
      <c r="N1818" s="168"/>
      <c r="O1818" s="168" t="str">
        <f t="shared" si="143"/>
        <v>PH.IC.IT.120309.01</v>
      </c>
      <c r="Q1818" s="168" t="str">
        <f t="shared" si="144"/>
        <v>CL.IC.IT.120309.01</v>
      </c>
    </row>
    <row r="1819" spans="1:27" s="167" customFormat="1" ht="15">
      <c r="A1819" s="167" t="s">
        <v>9344</v>
      </c>
      <c r="C1819" s="61" t="s">
        <v>153</v>
      </c>
      <c r="E1819" s="62" t="s">
        <v>12032</v>
      </c>
      <c r="F1819" s="167" t="s">
        <v>9128</v>
      </c>
      <c r="G1819" s="167" t="s">
        <v>9586</v>
      </c>
      <c r="H1819" s="62" t="s">
        <v>11829</v>
      </c>
      <c r="I1819" s="167" t="s">
        <v>9587</v>
      </c>
      <c r="J1819" s="63" t="str">
        <f t="shared" si="140"/>
        <v>IC.IT.120310</v>
      </c>
      <c r="K1819" s="61" t="s">
        <v>12175</v>
      </c>
      <c r="L1819" s="167" t="str">
        <f t="shared" si="141"/>
        <v>Ear, left</v>
      </c>
      <c r="M1819" s="168" t="str">
        <f t="shared" si="142"/>
        <v>PI.IC.IT.120310.01</v>
      </c>
      <c r="N1819" s="168"/>
      <c r="O1819" s="168" t="str">
        <f t="shared" si="143"/>
        <v>PH.IC.IT.120310.01</v>
      </c>
      <c r="Q1819" s="168" t="str">
        <f t="shared" si="144"/>
        <v>CL.IC.IT.120310.01</v>
      </c>
    </row>
    <row r="1820" spans="1:27" s="167" customFormat="1" ht="15">
      <c r="A1820" s="167" t="s">
        <v>9344</v>
      </c>
      <c r="C1820" s="61" t="s">
        <v>153</v>
      </c>
      <c r="E1820" s="62" t="s">
        <v>12032</v>
      </c>
      <c r="F1820" s="167" t="s">
        <v>9128</v>
      </c>
      <c r="G1820" s="167" t="s">
        <v>9457</v>
      </c>
      <c r="H1820" s="62" t="s">
        <v>12099</v>
      </c>
      <c r="I1820" s="167" t="s">
        <v>9457</v>
      </c>
      <c r="J1820" s="63" t="str">
        <f t="shared" si="140"/>
        <v>IC.IT.120311</v>
      </c>
      <c r="K1820" s="61" t="s">
        <v>12175</v>
      </c>
      <c r="L1820" s="167" t="str">
        <f t="shared" si="141"/>
        <v>Nose</v>
      </c>
      <c r="M1820" s="168" t="str">
        <f t="shared" si="142"/>
        <v>PI.IC.IT.120311.01</v>
      </c>
      <c r="N1820" s="168"/>
      <c r="O1820" s="168" t="str">
        <f t="shared" si="143"/>
        <v>PH.IC.IT.120311.01</v>
      </c>
      <c r="Q1820" s="168" t="str">
        <f t="shared" si="144"/>
        <v>CL.IC.IT.120311.01</v>
      </c>
    </row>
    <row r="1821" spans="1:27" s="167" customFormat="1" ht="15">
      <c r="A1821" s="167" t="s">
        <v>9344</v>
      </c>
      <c r="C1821" s="61" t="s">
        <v>153</v>
      </c>
      <c r="E1821" s="62" t="s">
        <v>12032</v>
      </c>
      <c r="F1821" s="167" t="s">
        <v>9128</v>
      </c>
      <c r="G1821" s="167" t="s">
        <v>9212</v>
      </c>
      <c r="H1821" s="62" t="s">
        <v>12100</v>
      </c>
      <c r="I1821" s="167" t="s">
        <v>9213</v>
      </c>
      <c r="J1821" s="63" t="str">
        <f t="shared" si="140"/>
        <v>IC.IT.120312</v>
      </c>
      <c r="K1821" s="61" t="s">
        <v>12175</v>
      </c>
      <c r="L1821" s="167" t="str">
        <f t="shared" si="141"/>
        <v>Nose, right side</v>
      </c>
      <c r="M1821" s="168" t="str">
        <f t="shared" si="142"/>
        <v>PI.IC.IT.120312.01</v>
      </c>
      <c r="N1821" s="168"/>
      <c r="O1821" s="168" t="str">
        <f t="shared" si="143"/>
        <v>PH.IC.IT.120312.01</v>
      </c>
      <c r="Q1821" s="168" t="str">
        <f t="shared" si="144"/>
        <v>CL.IC.IT.120312.01</v>
      </c>
    </row>
    <row r="1822" spans="1:27" s="167" customFormat="1" ht="15">
      <c r="A1822" s="167" t="s">
        <v>9344</v>
      </c>
      <c r="C1822" s="61" t="s">
        <v>153</v>
      </c>
      <c r="E1822" s="62" t="s">
        <v>12032</v>
      </c>
      <c r="F1822" s="167" t="s">
        <v>9128</v>
      </c>
      <c r="G1822" s="167" t="s">
        <v>9214</v>
      </c>
      <c r="H1822" s="62" t="s">
        <v>12101</v>
      </c>
      <c r="I1822" s="167" t="s">
        <v>9215</v>
      </c>
      <c r="J1822" s="63" t="str">
        <f t="shared" si="140"/>
        <v>IC.IT.120313</v>
      </c>
      <c r="K1822" s="61" t="s">
        <v>12175</v>
      </c>
      <c r="L1822" s="167" t="str">
        <f t="shared" si="141"/>
        <v>Nose, left side</v>
      </c>
      <c r="M1822" s="168" t="str">
        <f t="shared" si="142"/>
        <v>PI.IC.IT.120313.01</v>
      </c>
      <c r="N1822" s="168"/>
      <c r="O1822" s="168" t="str">
        <f t="shared" si="143"/>
        <v>PH.IC.IT.120313.01</v>
      </c>
      <c r="Q1822" s="168" t="str">
        <f t="shared" si="144"/>
        <v>CL.IC.IT.120313.01</v>
      </c>
    </row>
    <row r="1823" spans="1:27" s="167" customFormat="1" ht="15">
      <c r="A1823" s="167" t="s">
        <v>9344</v>
      </c>
      <c r="C1823" s="61" t="s">
        <v>153</v>
      </c>
      <c r="E1823" s="62" t="s">
        <v>12032</v>
      </c>
      <c r="F1823" s="167" t="s">
        <v>9128</v>
      </c>
      <c r="G1823" s="167" t="s">
        <v>9095</v>
      </c>
      <c r="H1823" s="62" t="s">
        <v>12102</v>
      </c>
      <c r="I1823" s="167" t="s">
        <v>9096</v>
      </c>
      <c r="J1823" s="63" t="str">
        <f t="shared" si="140"/>
        <v>IC.IT.120314</v>
      </c>
      <c r="K1823" s="61" t="s">
        <v>12175</v>
      </c>
      <c r="L1823" s="167" t="str">
        <f t="shared" si="141"/>
        <v>Neck, right</v>
      </c>
      <c r="M1823" s="168" t="str">
        <f t="shared" si="142"/>
        <v>PI.IC.IT.120314.01</v>
      </c>
      <c r="N1823" s="168"/>
      <c r="O1823" s="168" t="str">
        <f t="shared" si="143"/>
        <v>PH.IC.IT.120314.01</v>
      </c>
      <c r="Q1823" s="168" t="str">
        <f t="shared" si="144"/>
        <v>CL.IC.IT.120314.01</v>
      </c>
    </row>
    <row r="1824" spans="1:27" s="167" customFormat="1" ht="15">
      <c r="A1824" s="167" t="s">
        <v>9344</v>
      </c>
      <c r="C1824" s="61" t="s">
        <v>153</v>
      </c>
      <c r="E1824" s="62" t="s">
        <v>12032</v>
      </c>
      <c r="F1824" s="167" t="s">
        <v>9128</v>
      </c>
      <c r="G1824" s="167" t="s">
        <v>9111</v>
      </c>
      <c r="H1824" s="62" t="s">
        <v>11559</v>
      </c>
      <c r="I1824" s="167" t="s">
        <v>9112</v>
      </c>
      <c r="J1824" s="63" t="str">
        <f t="shared" si="140"/>
        <v>IC.IT.120315</v>
      </c>
      <c r="K1824" s="61" t="s">
        <v>12175</v>
      </c>
      <c r="L1824" s="167" t="str">
        <f t="shared" si="141"/>
        <v>Neck, left</v>
      </c>
      <c r="M1824" s="168" t="str">
        <f t="shared" si="142"/>
        <v>PI.IC.IT.120315.01</v>
      </c>
      <c r="N1824" s="168"/>
      <c r="O1824" s="168" t="str">
        <f t="shared" si="143"/>
        <v>PH.IC.IT.120315.01</v>
      </c>
      <c r="Q1824" s="168" t="str">
        <f t="shared" si="144"/>
        <v>CL.IC.IT.120315.01</v>
      </c>
    </row>
    <row r="1825" spans="1:19" s="167" customFormat="1" ht="15">
      <c r="A1825" s="167" t="s">
        <v>9344</v>
      </c>
      <c r="C1825" s="61" t="s">
        <v>153</v>
      </c>
      <c r="E1825" s="62" t="s">
        <v>12032</v>
      </c>
      <c r="F1825" s="167" t="s">
        <v>9128</v>
      </c>
      <c r="G1825" s="167" t="s">
        <v>9113</v>
      </c>
      <c r="H1825" s="62" t="s">
        <v>11560</v>
      </c>
      <c r="I1825" s="167" t="s">
        <v>9113</v>
      </c>
      <c r="J1825" s="63" t="str">
        <f t="shared" si="140"/>
        <v>IC.IT.120316</v>
      </c>
      <c r="K1825" s="61" t="s">
        <v>12175</v>
      </c>
      <c r="L1825" s="167" t="str">
        <f t="shared" si="141"/>
        <v>Neck</v>
      </c>
      <c r="M1825" s="168" t="str">
        <f t="shared" si="142"/>
        <v>PI.IC.IT.120316.01</v>
      </c>
      <c r="N1825" s="168"/>
      <c r="O1825" s="168" t="str">
        <f t="shared" si="143"/>
        <v>PH.IC.IT.120316.01</v>
      </c>
      <c r="Q1825" s="168" t="str">
        <f t="shared" si="144"/>
        <v>CL.IC.IT.120316.01</v>
      </c>
    </row>
    <row r="1826" spans="1:19" s="167" customFormat="1" ht="15">
      <c r="A1826" s="167" t="s">
        <v>9344</v>
      </c>
      <c r="C1826" s="61" t="s">
        <v>153</v>
      </c>
      <c r="E1826" s="61" t="s">
        <v>12185</v>
      </c>
      <c r="F1826" s="167" t="s">
        <v>9128</v>
      </c>
      <c r="G1826" s="61" t="s">
        <v>9197</v>
      </c>
      <c r="H1826" s="61" t="s">
        <v>512</v>
      </c>
      <c r="I1826" s="61" t="s">
        <v>9197</v>
      </c>
      <c r="J1826" s="63" t="str">
        <f t="shared" si="140"/>
        <v>IC.IT.120325</v>
      </c>
      <c r="K1826" s="61" t="s">
        <v>12175</v>
      </c>
      <c r="L1826" s="167" t="str">
        <f t="shared" si="141"/>
        <v>Lips</v>
      </c>
      <c r="M1826" s="168" t="str">
        <f t="shared" si="142"/>
        <v>PI.IC.IT.120325.01</v>
      </c>
      <c r="N1826" s="168"/>
      <c r="O1826" s="168" t="str">
        <f t="shared" si="143"/>
        <v>PH.IC.IT.120325.01</v>
      </c>
      <c r="Q1826" s="168" t="str">
        <f t="shared" si="144"/>
        <v>CL.IC.IT.120325.01</v>
      </c>
      <c r="R1826" s="167" t="s">
        <v>12465</v>
      </c>
      <c r="S1826" s="167">
        <v>780</v>
      </c>
    </row>
    <row r="1827" spans="1:19" s="167" customFormat="1" ht="15">
      <c r="A1827" s="167" t="s">
        <v>9344</v>
      </c>
      <c r="C1827" s="61" t="s">
        <v>153</v>
      </c>
      <c r="D1827" s="167" t="s">
        <v>8996</v>
      </c>
      <c r="E1827" s="62" t="s">
        <v>12028</v>
      </c>
      <c r="F1827" s="167" t="s">
        <v>9129</v>
      </c>
      <c r="G1827" s="167" t="s">
        <v>9372</v>
      </c>
      <c r="H1827" s="62" t="s">
        <v>11561</v>
      </c>
      <c r="I1827" s="167" t="s">
        <v>9372</v>
      </c>
      <c r="J1827" s="63" t="str">
        <f t="shared" si="140"/>
        <v>IC.IT.120417</v>
      </c>
      <c r="K1827" s="61" t="s">
        <v>12175</v>
      </c>
      <c r="L1827" s="167" t="str">
        <f t="shared" si="141"/>
        <v>Lateral</v>
      </c>
      <c r="M1827" s="168" t="str">
        <f t="shared" si="142"/>
        <v>PI.IC.IT.120417.01</v>
      </c>
      <c r="N1827" s="168"/>
      <c r="O1827" s="168" t="str">
        <f t="shared" si="143"/>
        <v>PH.IC.IT.120417.01</v>
      </c>
      <c r="Q1827" s="168" t="str">
        <f t="shared" si="144"/>
        <v>CL.IC.IT.120417.01</v>
      </c>
    </row>
    <row r="1828" spans="1:19" s="167" customFormat="1" ht="15">
      <c r="A1828" s="167" t="s">
        <v>9344</v>
      </c>
      <c r="C1828" s="61" t="s">
        <v>153</v>
      </c>
      <c r="E1828" s="62" t="s">
        <v>12028</v>
      </c>
      <c r="F1828" s="167" t="s">
        <v>9129</v>
      </c>
      <c r="G1828" s="167" t="s">
        <v>9373</v>
      </c>
      <c r="H1828" s="62" t="s">
        <v>12060</v>
      </c>
      <c r="I1828" s="167" t="s">
        <v>9373</v>
      </c>
      <c r="J1828" s="63" t="str">
        <f t="shared" si="140"/>
        <v>IC.IT.120418</v>
      </c>
      <c r="K1828" s="61" t="s">
        <v>12175</v>
      </c>
      <c r="L1828" s="167" t="str">
        <f t="shared" si="141"/>
        <v>Medial</v>
      </c>
      <c r="M1828" s="168" t="str">
        <f t="shared" si="142"/>
        <v>PI.IC.IT.120418.01</v>
      </c>
      <c r="N1828" s="168"/>
      <c r="O1828" s="168" t="str">
        <f t="shared" si="143"/>
        <v>PH.IC.IT.120418.01</v>
      </c>
      <c r="Q1828" s="168" t="str">
        <f t="shared" si="144"/>
        <v>CL.IC.IT.120418.01</v>
      </c>
    </row>
    <row r="1829" spans="1:19" s="167" customFormat="1" ht="15">
      <c r="A1829" s="167" t="s">
        <v>9344</v>
      </c>
      <c r="C1829" s="61" t="s">
        <v>153</v>
      </c>
      <c r="E1829" s="62" t="s">
        <v>12028</v>
      </c>
      <c r="F1829" s="167" t="s">
        <v>9129</v>
      </c>
      <c r="G1829" s="167" t="s">
        <v>9374</v>
      </c>
      <c r="H1829" s="62" t="s">
        <v>11913</v>
      </c>
      <c r="I1829" s="167" t="s">
        <v>9374</v>
      </c>
      <c r="J1829" s="63" t="str">
        <f t="shared" si="140"/>
        <v>IC.IT.120419</v>
      </c>
      <c r="K1829" s="61" t="s">
        <v>12175</v>
      </c>
      <c r="L1829" s="167" t="str">
        <f t="shared" si="141"/>
        <v>Anterior</v>
      </c>
      <c r="M1829" s="168" t="str">
        <f t="shared" si="142"/>
        <v>PI.IC.IT.120419.01</v>
      </c>
      <c r="N1829" s="168"/>
      <c r="O1829" s="168" t="str">
        <f t="shared" si="143"/>
        <v>PH.IC.IT.120419.01</v>
      </c>
      <c r="Q1829" s="168" t="str">
        <f t="shared" si="144"/>
        <v>CL.IC.IT.120419.01</v>
      </c>
    </row>
    <row r="1830" spans="1:19" s="167" customFormat="1" ht="15">
      <c r="A1830" s="167" t="s">
        <v>9344</v>
      </c>
      <c r="C1830" s="61" t="s">
        <v>153</v>
      </c>
      <c r="E1830" s="62" t="s">
        <v>12028</v>
      </c>
      <c r="F1830" s="167" t="s">
        <v>9129</v>
      </c>
      <c r="G1830" s="167" t="s">
        <v>9375</v>
      </c>
      <c r="H1830" s="62" t="s">
        <v>11906</v>
      </c>
      <c r="I1830" s="167" t="s">
        <v>9375</v>
      </c>
      <c r="J1830" s="63" t="str">
        <f t="shared" si="140"/>
        <v>IC.IT.120420</v>
      </c>
      <c r="K1830" s="61" t="s">
        <v>12175</v>
      </c>
      <c r="L1830" s="167" t="str">
        <f t="shared" si="141"/>
        <v>Posterior</v>
      </c>
      <c r="M1830" s="168" t="str">
        <f t="shared" si="142"/>
        <v>PI.IC.IT.120420.01</v>
      </c>
      <c r="N1830" s="168"/>
      <c r="O1830" s="168" t="str">
        <f t="shared" si="143"/>
        <v>PH.IC.IT.120420.01</v>
      </c>
      <c r="Q1830" s="168" t="str">
        <f t="shared" si="144"/>
        <v>CL.IC.IT.120420.01</v>
      </c>
    </row>
    <row r="1831" spans="1:19" s="167" customFormat="1" ht="15">
      <c r="A1831" s="167" t="s">
        <v>9344</v>
      </c>
      <c r="C1831" s="61" t="s">
        <v>153</v>
      </c>
      <c r="E1831" s="62" t="s">
        <v>12028</v>
      </c>
      <c r="F1831" s="167" t="s">
        <v>9129</v>
      </c>
      <c r="G1831" s="167" t="s">
        <v>9255</v>
      </c>
      <c r="H1831" s="62" t="s">
        <v>10704</v>
      </c>
      <c r="I1831" s="167" t="s">
        <v>9255</v>
      </c>
      <c r="J1831" s="63" t="str">
        <f t="shared" si="140"/>
        <v>IC.IT.120421</v>
      </c>
      <c r="K1831" s="61" t="s">
        <v>12175</v>
      </c>
      <c r="L1831" s="167" t="str">
        <f t="shared" si="141"/>
        <v>Proximal</v>
      </c>
      <c r="M1831" s="168" t="str">
        <f t="shared" si="142"/>
        <v>PI.IC.IT.120421.01</v>
      </c>
      <c r="N1831" s="168"/>
      <c r="O1831" s="168" t="str">
        <f t="shared" si="143"/>
        <v>PH.IC.IT.120421.01</v>
      </c>
      <c r="Q1831" s="168" t="str">
        <f t="shared" si="144"/>
        <v>CL.IC.IT.120421.01</v>
      </c>
    </row>
    <row r="1832" spans="1:19" s="167" customFormat="1" ht="15">
      <c r="A1832" s="167" t="s">
        <v>9344</v>
      </c>
      <c r="C1832" s="61" t="s">
        <v>153</v>
      </c>
      <c r="E1832" s="62" t="s">
        <v>12028</v>
      </c>
      <c r="F1832" s="167" t="s">
        <v>9129</v>
      </c>
      <c r="G1832" s="167" t="s">
        <v>9256</v>
      </c>
      <c r="H1832" s="62" t="s">
        <v>10705</v>
      </c>
      <c r="I1832" s="167" t="s">
        <v>9256</v>
      </c>
      <c r="J1832" s="63" t="str">
        <f t="shared" si="140"/>
        <v>IC.IT.120422</v>
      </c>
      <c r="K1832" s="61" t="s">
        <v>12175</v>
      </c>
      <c r="L1832" s="167" t="str">
        <f t="shared" si="141"/>
        <v>Distal</v>
      </c>
      <c r="M1832" s="168" t="str">
        <f t="shared" si="142"/>
        <v>PI.IC.IT.120422.01</v>
      </c>
      <c r="N1832" s="168"/>
      <c r="O1832" s="168" t="str">
        <f t="shared" si="143"/>
        <v>PH.IC.IT.120422.01</v>
      </c>
      <c r="Q1832" s="168" t="str">
        <f t="shared" si="144"/>
        <v>CL.IC.IT.120422.01</v>
      </c>
    </row>
    <row r="1833" spans="1:19" s="167" customFormat="1" ht="15">
      <c r="A1833" s="167" t="s">
        <v>9344</v>
      </c>
      <c r="C1833" s="61" t="s">
        <v>153</v>
      </c>
      <c r="E1833" s="62" t="s">
        <v>12028</v>
      </c>
      <c r="F1833" s="167" t="s">
        <v>9129</v>
      </c>
      <c r="G1833" s="167" t="s">
        <v>9257</v>
      </c>
      <c r="H1833" s="62" t="s">
        <v>10706</v>
      </c>
      <c r="I1833" s="167" t="s">
        <v>9257</v>
      </c>
      <c r="J1833" s="63" t="str">
        <f t="shared" si="140"/>
        <v>IC.IT.120423</v>
      </c>
      <c r="K1833" s="61" t="s">
        <v>12175</v>
      </c>
      <c r="L1833" s="167" t="str">
        <f t="shared" si="141"/>
        <v>Upper</v>
      </c>
      <c r="M1833" s="168" t="str">
        <f t="shared" si="142"/>
        <v>PI.IC.IT.120423.01</v>
      </c>
      <c r="N1833" s="168"/>
      <c r="O1833" s="168" t="str">
        <f t="shared" si="143"/>
        <v>PH.IC.IT.120423.01</v>
      </c>
      <c r="Q1833" s="168" t="str">
        <f t="shared" si="144"/>
        <v>CL.IC.IT.120423.01</v>
      </c>
    </row>
    <row r="1834" spans="1:19" s="167" customFormat="1" ht="15">
      <c r="A1834" s="167" t="s">
        <v>9344</v>
      </c>
      <c r="C1834" s="61" t="s">
        <v>153</v>
      </c>
      <c r="E1834" s="62" t="s">
        <v>12028</v>
      </c>
      <c r="F1834" s="167" t="s">
        <v>9129</v>
      </c>
      <c r="G1834" s="167" t="s">
        <v>9258</v>
      </c>
      <c r="H1834" s="62" t="s">
        <v>10707</v>
      </c>
      <c r="I1834" s="167" t="s">
        <v>9258</v>
      </c>
      <c r="J1834" s="63" t="str">
        <f t="shared" si="140"/>
        <v>IC.IT.120424</v>
      </c>
      <c r="K1834" s="61" t="s">
        <v>12175</v>
      </c>
      <c r="L1834" s="167" t="str">
        <f t="shared" si="141"/>
        <v>Lower</v>
      </c>
      <c r="M1834" s="168" t="str">
        <f t="shared" si="142"/>
        <v>PI.IC.IT.120424.01</v>
      </c>
      <c r="N1834" s="168"/>
      <c r="O1834" s="168" t="str">
        <f t="shared" si="143"/>
        <v>PH.IC.IT.120424.01</v>
      </c>
      <c r="Q1834" s="168" t="str">
        <f t="shared" si="144"/>
        <v>CL.IC.IT.120424.01</v>
      </c>
    </row>
    <row r="1835" spans="1:19" s="167" customFormat="1" ht="15">
      <c r="A1835" s="167" t="s">
        <v>9344</v>
      </c>
      <c r="C1835" s="61" t="s">
        <v>153</v>
      </c>
      <c r="D1835" s="167" t="s">
        <v>8699</v>
      </c>
      <c r="E1835" s="62" t="s">
        <v>12210</v>
      </c>
      <c r="F1835" s="167" t="s">
        <v>8863</v>
      </c>
      <c r="G1835" s="167" t="s">
        <v>9365</v>
      </c>
      <c r="H1835" s="62" t="s">
        <v>11848</v>
      </c>
      <c r="I1835" s="167" t="s">
        <v>9238</v>
      </c>
      <c r="J1835" s="63" t="str">
        <f t="shared" si="140"/>
        <v>IC.IT.120501</v>
      </c>
      <c r="K1835" s="61" t="s">
        <v>12175</v>
      </c>
      <c r="L1835" s="167" t="str">
        <f t="shared" si="141"/>
        <v>Hip, right</v>
      </c>
      <c r="M1835" s="168" t="str">
        <f t="shared" si="142"/>
        <v>PI.IC.IT.120501.01</v>
      </c>
      <c r="N1835" s="168"/>
      <c r="O1835" s="168" t="str">
        <f t="shared" si="143"/>
        <v>PH.IC.IT.120501.01</v>
      </c>
      <c r="Q1835" s="168" t="str">
        <f t="shared" si="144"/>
        <v>CL.IC.IT.120501.01</v>
      </c>
    </row>
    <row r="1836" spans="1:19" s="167" customFormat="1" ht="15">
      <c r="A1836" s="167" t="s">
        <v>9344</v>
      </c>
      <c r="C1836" s="61" t="s">
        <v>153</v>
      </c>
      <c r="E1836" s="62" t="s">
        <v>12210</v>
      </c>
      <c r="F1836" s="167" t="s">
        <v>8863</v>
      </c>
      <c r="G1836" s="167" t="s">
        <v>9239</v>
      </c>
      <c r="H1836" s="62" t="s">
        <v>12030</v>
      </c>
      <c r="I1836" s="167" t="s">
        <v>9488</v>
      </c>
      <c r="J1836" s="63" t="str">
        <f t="shared" si="140"/>
        <v>IC.IT.120502</v>
      </c>
      <c r="K1836" s="61" t="s">
        <v>12175</v>
      </c>
      <c r="L1836" s="167" t="str">
        <f t="shared" si="141"/>
        <v>Hip, left</v>
      </c>
      <c r="M1836" s="168" t="str">
        <f t="shared" si="142"/>
        <v>PI.IC.IT.120502.01</v>
      </c>
      <c r="N1836" s="168"/>
      <c r="O1836" s="168" t="str">
        <f t="shared" si="143"/>
        <v>PH.IC.IT.120502.01</v>
      </c>
      <c r="Q1836" s="168" t="str">
        <f t="shared" si="144"/>
        <v>CL.IC.IT.120502.01</v>
      </c>
    </row>
    <row r="1837" spans="1:19" s="167" customFormat="1" ht="15">
      <c r="A1837" s="167" t="s">
        <v>9344</v>
      </c>
      <c r="C1837" s="61" t="s">
        <v>153</v>
      </c>
      <c r="E1837" s="62" t="s">
        <v>12210</v>
      </c>
      <c r="F1837" s="167" t="s">
        <v>8863</v>
      </c>
      <c r="G1837" s="167" t="s">
        <v>9200</v>
      </c>
      <c r="H1837" s="62" t="s">
        <v>12032</v>
      </c>
      <c r="I1837" s="167" t="s">
        <v>9200</v>
      </c>
      <c r="J1837" s="63" t="str">
        <f t="shared" si="140"/>
        <v>IC.IT.120503</v>
      </c>
      <c r="K1837" s="61" t="s">
        <v>12175</v>
      </c>
      <c r="L1837" s="167" t="str">
        <f t="shared" si="141"/>
        <v>Genitalia</v>
      </c>
      <c r="M1837" s="168" t="str">
        <f t="shared" si="142"/>
        <v>PI.IC.IT.120503.01</v>
      </c>
      <c r="N1837" s="168"/>
      <c r="O1837" s="168" t="str">
        <f t="shared" si="143"/>
        <v>PH.IC.IT.120503.01</v>
      </c>
      <c r="Q1837" s="168" t="str">
        <f t="shared" si="144"/>
        <v>CL.IC.IT.120503.01</v>
      </c>
    </row>
    <row r="1838" spans="1:19" s="167" customFormat="1" ht="15">
      <c r="A1838" s="167" t="s">
        <v>9344</v>
      </c>
      <c r="C1838" s="61" t="s">
        <v>153</v>
      </c>
      <c r="E1838" s="62" t="s">
        <v>12210</v>
      </c>
      <c r="F1838" s="167" t="s">
        <v>8863</v>
      </c>
      <c r="G1838" s="167" t="s">
        <v>9496</v>
      </c>
      <c r="H1838" s="62" t="s">
        <v>12028</v>
      </c>
      <c r="I1838" s="167" t="s">
        <v>9497</v>
      </c>
      <c r="J1838" s="63" t="str">
        <f t="shared" si="140"/>
        <v>IC.IT.120504</v>
      </c>
      <c r="K1838" s="61" t="s">
        <v>12175</v>
      </c>
      <c r="L1838" s="167" t="str">
        <f t="shared" si="141"/>
        <v>Buttock, right</v>
      </c>
      <c r="M1838" s="168" t="str">
        <f t="shared" si="142"/>
        <v>PI.IC.IT.120504.01</v>
      </c>
      <c r="N1838" s="168"/>
      <c r="O1838" s="168" t="str">
        <f t="shared" si="143"/>
        <v>PH.IC.IT.120504.01</v>
      </c>
      <c r="Q1838" s="168" t="str">
        <f t="shared" si="144"/>
        <v>CL.IC.IT.120504.01</v>
      </c>
    </row>
    <row r="1839" spans="1:19" s="167" customFormat="1" ht="15">
      <c r="A1839" s="167" t="s">
        <v>9344</v>
      </c>
      <c r="C1839" s="61" t="s">
        <v>153</v>
      </c>
      <c r="E1839" s="62" t="s">
        <v>12210</v>
      </c>
      <c r="F1839" s="167" t="s">
        <v>8863</v>
      </c>
      <c r="G1839" s="167" t="s">
        <v>9067</v>
      </c>
      <c r="H1839" s="62" t="s">
        <v>12210</v>
      </c>
      <c r="I1839" s="167" t="s">
        <v>8918</v>
      </c>
      <c r="J1839" s="63" t="str">
        <f t="shared" si="140"/>
        <v>IC.IT.120505</v>
      </c>
      <c r="K1839" s="61" t="s">
        <v>12175</v>
      </c>
      <c r="L1839" s="167" t="str">
        <f t="shared" si="141"/>
        <v>Buttock, left</v>
      </c>
      <c r="M1839" s="168" t="str">
        <f t="shared" si="142"/>
        <v>PI.IC.IT.120505.01</v>
      </c>
      <c r="N1839" s="168"/>
      <c r="O1839" s="168" t="str">
        <f t="shared" si="143"/>
        <v>PH.IC.IT.120505.01</v>
      </c>
      <c r="Q1839" s="168" t="str">
        <f t="shared" si="144"/>
        <v>CL.IC.IT.120505.01</v>
      </c>
    </row>
    <row r="1840" spans="1:19" s="167" customFormat="1" ht="15">
      <c r="A1840" s="167" t="s">
        <v>9344</v>
      </c>
      <c r="C1840" s="61" t="s">
        <v>153</v>
      </c>
      <c r="E1840" s="62" t="s">
        <v>12210</v>
      </c>
      <c r="F1840" s="167" t="s">
        <v>8863</v>
      </c>
      <c r="G1840" s="167" t="s">
        <v>9500</v>
      </c>
      <c r="H1840" s="62" t="s">
        <v>12212</v>
      </c>
      <c r="I1840" s="167" t="s">
        <v>9500</v>
      </c>
      <c r="J1840" s="63" t="str">
        <f t="shared" si="140"/>
        <v>IC.IT.120506</v>
      </c>
      <c r="K1840" s="61" t="s">
        <v>12175</v>
      </c>
      <c r="L1840" s="167" t="str">
        <f t="shared" si="141"/>
        <v>Rectum</v>
      </c>
      <c r="M1840" s="168" t="str">
        <f t="shared" si="142"/>
        <v>PI.IC.IT.120506.01</v>
      </c>
      <c r="N1840" s="168"/>
      <c r="O1840" s="168" t="str">
        <f t="shared" si="143"/>
        <v>PH.IC.IT.120506.01</v>
      </c>
      <c r="Q1840" s="168" t="str">
        <f t="shared" si="144"/>
        <v>CL.IC.IT.120506.01</v>
      </c>
    </row>
    <row r="1841" spans="1:19" s="167" customFormat="1" ht="15">
      <c r="A1841" s="167" t="s">
        <v>9344</v>
      </c>
      <c r="C1841" s="61" t="s">
        <v>153</v>
      </c>
      <c r="E1841" s="62" t="s">
        <v>12210</v>
      </c>
      <c r="F1841" s="167" t="s">
        <v>8863</v>
      </c>
      <c r="G1841" s="167" t="s">
        <v>9489</v>
      </c>
      <c r="H1841" s="62" t="s">
        <v>12225</v>
      </c>
      <c r="I1841" s="167" t="s">
        <v>9490</v>
      </c>
      <c r="J1841" s="63" t="str">
        <f t="shared" si="140"/>
        <v>IC.IT.120507</v>
      </c>
      <c r="K1841" s="61" t="s">
        <v>12175</v>
      </c>
      <c r="L1841" s="167" t="str">
        <f t="shared" si="141"/>
        <v>Groin, right</v>
      </c>
      <c r="M1841" s="168" t="str">
        <f t="shared" si="142"/>
        <v>PI.IC.IT.120507.01</v>
      </c>
      <c r="N1841" s="168"/>
      <c r="O1841" s="168" t="str">
        <f t="shared" si="143"/>
        <v>PH.IC.IT.120507.01</v>
      </c>
      <c r="Q1841" s="168" t="str">
        <f t="shared" si="144"/>
        <v>CL.IC.IT.120507.01</v>
      </c>
    </row>
    <row r="1842" spans="1:19" s="167" customFormat="1" ht="15">
      <c r="A1842" s="167" t="s">
        <v>9344</v>
      </c>
      <c r="C1842" s="61" t="s">
        <v>153</v>
      </c>
      <c r="E1842" s="62" t="s">
        <v>12210</v>
      </c>
      <c r="F1842" s="167" t="s">
        <v>8863</v>
      </c>
      <c r="G1842" s="167" t="s">
        <v>9491</v>
      </c>
      <c r="H1842" s="62" t="s">
        <v>11638</v>
      </c>
      <c r="I1842" s="167" t="s">
        <v>9492</v>
      </c>
      <c r="J1842" s="63" t="str">
        <f t="shared" si="140"/>
        <v>IC.IT.120508</v>
      </c>
      <c r="K1842" s="61" t="s">
        <v>12175</v>
      </c>
      <c r="L1842" s="167" t="str">
        <f t="shared" si="141"/>
        <v>Groin, left</v>
      </c>
      <c r="M1842" s="168" t="str">
        <f t="shared" si="142"/>
        <v>PI.IC.IT.120508.01</v>
      </c>
      <c r="N1842" s="168"/>
      <c r="O1842" s="168" t="str">
        <f t="shared" si="143"/>
        <v>PH.IC.IT.120508.01</v>
      </c>
      <c r="Q1842" s="168" t="str">
        <f t="shared" si="144"/>
        <v>CL.IC.IT.120508.01</v>
      </c>
    </row>
    <row r="1843" spans="1:19" s="167" customFormat="1" ht="15">
      <c r="A1843" s="167" t="s">
        <v>9344</v>
      </c>
      <c r="C1843" s="61" t="s">
        <v>153</v>
      </c>
      <c r="E1843" s="62" t="s">
        <v>12210</v>
      </c>
      <c r="F1843" s="167" t="s">
        <v>8863</v>
      </c>
      <c r="G1843" s="167" t="s">
        <v>9501</v>
      </c>
      <c r="H1843" s="62" t="s">
        <v>11639</v>
      </c>
      <c r="I1843" s="167" t="s">
        <v>9501</v>
      </c>
      <c r="J1843" s="63" t="str">
        <f t="shared" si="140"/>
        <v>IC.IT.120509</v>
      </c>
      <c r="K1843" s="61" t="s">
        <v>12175</v>
      </c>
      <c r="L1843" s="167" t="str">
        <f t="shared" si="141"/>
        <v>Sacrum</v>
      </c>
      <c r="M1843" s="168" t="str">
        <f t="shared" si="142"/>
        <v>PI.IC.IT.120509.01</v>
      </c>
      <c r="N1843" s="168"/>
      <c r="O1843" s="168" t="str">
        <f t="shared" si="143"/>
        <v>PH.IC.IT.120509.01</v>
      </c>
      <c r="Q1843" s="168" t="str">
        <f t="shared" si="144"/>
        <v>CL.IC.IT.120509.01</v>
      </c>
    </row>
    <row r="1844" spans="1:19" s="167" customFormat="1" ht="15">
      <c r="A1844" s="167" t="s">
        <v>9344</v>
      </c>
      <c r="C1844" s="61" t="s">
        <v>153</v>
      </c>
      <c r="E1844" s="62" t="s">
        <v>12210</v>
      </c>
      <c r="F1844" s="167" t="s">
        <v>8863</v>
      </c>
      <c r="G1844" s="167" t="s">
        <v>9503</v>
      </c>
      <c r="H1844" s="62" t="s">
        <v>11829</v>
      </c>
      <c r="I1844" s="167" t="s">
        <v>9503</v>
      </c>
      <c r="J1844" s="63" t="str">
        <f t="shared" si="140"/>
        <v>IC.IT.120510</v>
      </c>
      <c r="K1844" s="61" t="s">
        <v>12175</v>
      </c>
      <c r="L1844" s="167" t="str">
        <f t="shared" si="141"/>
        <v>Scrotum</v>
      </c>
      <c r="M1844" s="168" t="str">
        <f t="shared" si="142"/>
        <v>PI.IC.IT.120510.01</v>
      </c>
      <c r="N1844" s="168"/>
      <c r="O1844" s="168" t="str">
        <f t="shared" si="143"/>
        <v>PH.IC.IT.120510.01</v>
      </c>
      <c r="Q1844" s="168" t="str">
        <f t="shared" si="144"/>
        <v>CL.IC.IT.120510.01</v>
      </c>
    </row>
    <row r="1845" spans="1:19" s="167" customFormat="1" ht="15">
      <c r="A1845" s="167" t="s">
        <v>9344</v>
      </c>
      <c r="C1845" s="61" t="s">
        <v>153</v>
      </c>
      <c r="E1845" s="62" t="s">
        <v>12210</v>
      </c>
      <c r="F1845" s="167" t="s">
        <v>8863</v>
      </c>
      <c r="G1845" s="167" t="s">
        <v>9495</v>
      </c>
      <c r="H1845" s="62" t="s">
        <v>12099</v>
      </c>
      <c r="I1845" s="167" t="s">
        <v>9495</v>
      </c>
      <c r="J1845" s="63" t="str">
        <f t="shared" si="140"/>
        <v>IC.IT.120511</v>
      </c>
      <c r="K1845" s="61" t="s">
        <v>12175</v>
      </c>
      <c r="L1845" s="167" t="str">
        <f t="shared" si="141"/>
        <v>Perineum</v>
      </c>
      <c r="M1845" s="168" t="str">
        <f t="shared" si="142"/>
        <v>PI.IC.IT.120511.01</v>
      </c>
      <c r="N1845" s="168"/>
      <c r="O1845" s="168" t="str">
        <f t="shared" si="143"/>
        <v>PH.IC.IT.120511.01</v>
      </c>
      <c r="Q1845" s="168" t="str">
        <f t="shared" si="144"/>
        <v>CL.IC.IT.120511.01</v>
      </c>
    </row>
    <row r="1846" spans="1:19" s="167" customFormat="1" ht="15">
      <c r="A1846" s="167" t="s">
        <v>9344</v>
      </c>
      <c r="C1846" s="61" t="s">
        <v>153</v>
      </c>
      <c r="E1846" s="61" t="s">
        <v>212</v>
      </c>
      <c r="F1846" s="167" t="s">
        <v>8863</v>
      </c>
      <c r="G1846" s="61" t="s">
        <v>9250</v>
      </c>
      <c r="H1846" s="62" t="s">
        <v>153</v>
      </c>
      <c r="I1846" s="62" t="s">
        <v>9250</v>
      </c>
      <c r="J1846" s="63" t="str">
        <f t="shared" si="140"/>
        <v>IC.IT.120512</v>
      </c>
      <c r="K1846" s="61" t="s">
        <v>1702</v>
      </c>
      <c r="L1846" s="167" t="str">
        <f t="shared" si="141"/>
        <v>Coccyx</v>
      </c>
      <c r="M1846" s="168" t="str">
        <f t="shared" si="142"/>
        <v>PI.IC.IT.120512.01</v>
      </c>
      <c r="N1846" s="168"/>
      <c r="O1846" s="168" t="str">
        <f t="shared" si="143"/>
        <v>PH.IC.IT.120512.01</v>
      </c>
      <c r="Q1846" s="168" t="str">
        <f t="shared" si="144"/>
        <v>CL.IC.IT.120512.01</v>
      </c>
      <c r="R1846" s="167" t="s">
        <v>4415</v>
      </c>
      <c r="S1846" s="167">
        <v>781</v>
      </c>
    </row>
    <row r="1847" spans="1:19" s="167" customFormat="1" ht="15">
      <c r="A1847" s="167" t="s">
        <v>9344</v>
      </c>
      <c r="C1847" s="61" t="s">
        <v>153</v>
      </c>
      <c r="D1847" s="167" t="s">
        <v>8701</v>
      </c>
      <c r="E1847" s="62" t="s">
        <v>12212</v>
      </c>
      <c r="F1847" s="167" t="s">
        <v>8991</v>
      </c>
      <c r="G1847" s="167" t="s">
        <v>9649</v>
      </c>
      <c r="H1847" s="62" t="s">
        <v>11848</v>
      </c>
      <c r="I1847" s="167" t="s">
        <v>9650</v>
      </c>
      <c r="J1847" s="63" t="str">
        <f t="shared" si="140"/>
        <v>IC.IT.120601</v>
      </c>
      <c r="K1847" s="61" t="s">
        <v>1702</v>
      </c>
      <c r="L1847" s="167" t="str">
        <f t="shared" si="141"/>
        <v>Shoulder, right</v>
      </c>
      <c r="M1847" s="168" t="str">
        <f t="shared" si="142"/>
        <v>PI.IC.IT.120601.01</v>
      </c>
      <c r="N1847" s="168"/>
      <c r="O1847" s="168" t="str">
        <f t="shared" si="143"/>
        <v>PH.IC.IT.120601.01</v>
      </c>
      <c r="Q1847" s="168" t="str">
        <f t="shared" si="144"/>
        <v>CL.IC.IT.120601.01</v>
      </c>
    </row>
    <row r="1848" spans="1:19" s="167" customFormat="1" ht="15">
      <c r="A1848" s="167" t="s">
        <v>9344</v>
      </c>
      <c r="C1848" s="61" t="s">
        <v>153</v>
      </c>
      <c r="E1848" s="62" t="s">
        <v>12212</v>
      </c>
      <c r="F1848" s="167" t="s">
        <v>8991</v>
      </c>
      <c r="G1848" s="167" t="s">
        <v>9651</v>
      </c>
      <c r="H1848" s="62" t="s">
        <v>12030</v>
      </c>
      <c r="I1848" s="167" t="s">
        <v>9505</v>
      </c>
      <c r="J1848" s="63" t="str">
        <f t="shared" si="140"/>
        <v>IC.IT.120602</v>
      </c>
      <c r="K1848" s="61" t="s">
        <v>1702</v>
      </c>
      <c r="L1848" s="167" t="str">
        <f t="shared" si="141"/>
        <v>Shoulder, left</v>
      </c>
      <c r="M1848" s="168" t="str">
        <f t="shared" si="142"/>
        <v>PI.IC.IT.120602.01</v>
      </c>
      <c r="N1848" s="168"/>
      <c r="O1848" s="168" t="str">
        <f t="shared" si="143"/>
        <v>PH.IC.IT.120602.01</v>
      </c>
      <c r="Q1848" s="168" t="str">
        <f t="shared" si="144"/>
        <v>CL.IC.IT.120602.01</v>
      </c>
    </row>
    <row r="1849" spans="1:19" s="167" customFormat="1" ht="15">
      <c r="A1849" s="167" t="s">
        <v>9344</v>
      </c>
      <c r="C1849" s="61" t="s">
        <v>153</v>
      </c>
      <c r="E1849" s="62" t="s">
        <v>12212</v>
      </c>
      <c r="F1849" s="167" t="s">
        <v>8991</v>
      </c>
      <c r="G1849" s="167" t="s">
        <v>9380</v>
      </c>
      <c r="H1849" s="62" t="s">
        <v>12032</v>
      </c>
      <c r="I1849" s="167" t="s">
        <v>9381</v>
      </c>
      <c r="J1849" s="63" t="str">
        <f t="shared" si="140"/>
        <v>IC.IT.120603</v>
      </c>
      <c r="K1849" s="61" t="s">
        <v>1702</v>
      </c>
      <c r="L1849" s="167" t="str">
        <f t="shared" si="141"/>
        <v>Breast, right</v>
      </c>
      <c r="M1849" s="168" t="str">
        <f t="shared" si="142"/>
        <v>PI.IC.IT.120603.01</v>
      </c>
      <c r="N1849" s="168"/>
      <c r="O1849" s="168" t="str">
        <f t="shared" si="143"/>
        <v>PH.IC.IT.120603.01</v>
      </c>
      <c r="Q1849" s="168" t="str">
        <f t="shared" si="144"/>
        <v>CL.IC.IT.120603.01</v>
      </c>
    </row>
    <row r="1850" spans="1:19" s="167" customFormat="1" ht="15">
      <c r="A1850" s="167" t="s">
        <v>9344</v>
      </c>
      <c r="C1850" s="61" t="s">
        <v>153</v>
      </c>
      <c r="E1850" s="62" t="s">
        <v>12212</v>
      </c>
      <c r="F1850" s="167" t="s">
        <v>8991</v>
      </c>
      <c r="G1850" s="167" t="s">
        <v>9262</v>
      </c>
      <c r="H1850" s="62" t="s">
        <v>12028</v>
      </c>
      <c r="I1850" s="167" t="s">
        <v>9513</v>
      </c>
      <c r="J1850" s="63" t="str">
        <f t="shared" si="140"/>
        <v>IC.IT.120604</v>
      </c>
      <c r="K1850" s="61" t="s">
        <v>1702</v>
      </c>
      <c r="L1850" s="167" t="str">
        <f t="shared" si="141"/>
        <v>Breast, left</v>
      </c>
      <c r="M1850" s="168" t="str">
        <f t="shared" si="142"/>
        <v>PI.IC.IT.120604.01</v>
      </c>
      <c r="N1850" s="168"/>
      <c r="O1850" s="168" t="str">
        <f t="shared" si="143"/>
        <v>PH.IC.IT.120604.01</v>
      </c>
      <c r="Q1850" s="168" t="str">
        <f t="shared" si="144"/>
        <v>CL.IC.IT.120604.01</v>
      </c>
    </row>
    <row r="1851" spans="1:19" s="167" customFormat="1" ht="15">
      <c r="A1851" s="167" t="s">
        <v>9344</v>
      </c>
      <c r="C1851" s="61" t="s">
        <v>153</v>
      </c>
      <c r="E1851" s="62" t="s">
        <v>12212</v>
      </c>
      <c r="F1851" s="167" t="s">
        <v>8991</v>
      </c>
      <c r="G1851" s="167" t="s">
        <v>9382</v>
      </c>
      <c r="H1851" s="62" t="s">
        <v>12210</v>
      </c>
      <c r="I1851" s="167" t="s">
        <v>9382</v>
      </c>
      <c r="J1851" s="63" t="str">
        <f t="shared" si="140"/>
        <v>IC.IT.120605</v>
      </c>
      <c r="K1851" s="61" t="s">
        <v>1702</v>
      </c>
      <c r="L1851" s="167" t="str">
        <f t="shared" si="141"/>
        <v>Sternum</v>
      </c>
      <c r="M1851" s="168" t="str">
        <f t="shared" si="142"/>
        <v>PI.IC.IT.120605.01</v>
      </c>
      <c r="N1851" s="168"/>
      <c r="O1851" s="168" t="str">
        <f t="shared" si="143"/>
        <v>PH.IC.IT.120605.01</v>
      </c>
      <c r="Q1851" s="168" t="str">
        <f t="shared" si="144"/>
        <v>CL.IC.IT.120605.01</v>
      </c>
    </row>
    <row r="1852" spans="1:19" s="167" customFormat="1" ht="15">
      <c r="A1852" s="167" t="s">
        <v>9344</v>
      </c>
      <c r="C1852" s="61" t="s">
        <v>153</v>
      </c>
      <c r="E1852" s="62" t="s">
        <v>12212</v>
      </c>
      <c r="F1852" s="167" t="s">
        <v>8991</v>
      </c>
      <c r="G1852" s="167" t="s">
        <v>8947</v>
      </c>
      <c r="H1852" s="62" t="s">
        <v>12212</v>
      </c>
      <c r="I1852" s="167" t="s">
        <v>8948</v>
      </c>
      <c r="J1852" s="63" t="str">
        <f t="shared" si="140"/>
        <v>IC.IT.120606</v>
      </c>
      <c r="K1852" s="61" t="s">
        <v>1702</v>
      </c>
      <c r="L1852" s="167" t="str">
        <f t="shared" si="141"/>
        <v>Chest, right</v>
      </c>
      <c r="M1852" s="168" t="str">
        <f t="shared" si="142"/>
        <v>PI.IC.IT.120606.01</v>
      </c>
      <c r="N1852" s="168"/>
      <c r="O1852" s="168" t="str">
        <f t="shared" si="143"/>
        <v>PH.IC.IT.120606.01</v>
      </c>
      <c r="Q1852" s="168" t="str">
        <f t="shared" si="144"/>
        <v>CL.IC.IT.120606.01</v>
      </c>
    </row>
    <row r="1853" spans="1:19" s="167" customFormat="1" ht="15">
      <c r="A1853" s="167" t="s">
        <v>9344</v>
      </c>
      <c r="C1853" s="61" t="s">
        <v>153</v>
      </c>
      <c r="E1853" s="62" t="s">
        <v>12212</v>
      </c>
      <c r="F1853" s="167" t="s">
        <v>8991</v>
      </c>
      <c r="G1853" s="167" t="s">
        <v>8949</v>
      </c>
      <c r="H1853" s="62" t="s">
        <v>12225</v>
      </c>
      <c r="I1853" s="167" t="s">
        <v>8950</v>
      </c>
      <c r="J1853" s="63" t="str">
        <f t="shared" si="140"/>
        <v>IC.IT.120607</v>
      </c>
      <c r="K1853" s="61" t="s">
        <v>1702</v>
      </c>
      <c r="L1853" s="167" t="str">
        <f t="shared" si="141"/>
        <v>Chest, left</v>
      </c>
      <c r="M1853" s="168" t="str">
        <f t="shared" si="142"/>
        <v>PI.IC.IT.120607.01</v>
      </c>
      <c r="N1853" s="168"/>
      <c r="O1853" s="168" t="str">
        <f t="shared" si="143"/>
        <v>PH.IC.IT.120607.01</v>
      </c>
      <c r="Q1853" s="168" t="str">
        <f t="shared" si="144"/>
        <v>CL.IC.IT.120607.01</v>
      </c>
    </row>
    <row r="1854" spans="1:19" s="167" customFormat="1" ht="15">
      <c r="A1854" s="167" t="s">
        <v>9344</v>
      </c>
      <c r="C1854" s="61" t="s">
        <v>153</v>
      </c>
      <c r="E1854" s="62" t="s">
        <v>12212</v>
      </c>
      <c r="F1854" s="167" t="s">
        <v>8991</v>
      </c>
      <c r="G1854" s="167" t="s">
        <v>8951</v>
      </c>
      <c r="H1854" s="62" t="s">
        <v>11638</v>
      </c>
      <c r="I1854" s="167" t="s">
        <v>8951</v>
      </c>
      <c r="J1854" s="63" t="str">
        <f t="shared" si="140"/>
        <v>IC.IT.120608</v>
      </c>
      <c r="K1854" s="61" t="s">
        <v>1702</v>
      </c>
      <c r="L1854" s="167" t="str">
        <f t="shared" si="141"/>
        <v>Chest</v>
      </c>
      <c r="M1854" s="168" t="str">
        <f t="shared" si="142"/>
        <v>PI.IC.IT.120608.01</v>
      </c>
      <c r="N1854" s="168"/>
      <c r="O1854" s="168" t="str">
        <f t="shared" si="143"/>
        <v>PH.IC.IT.120608.01</v>
      </c>
      <c r="Q1854" s="168" t="str">
        <f t="shared" si="144"/>
        <v>CL.IC.IT.120608.01</v>
      </c>
    </row>
    <row r="1855" spans="1:19" s="167" customFormat="1" ht="15">
      <c r="A1855" s="167" t="s">
        <v>9344</v>
      </c>
      <c r="C1855" s="61" t="s">
        <v>153</v>
      </c>
      <c r="E1855" s="62" t="s">
        <v>12212</v>
      </c>
      <c r="F1855" s="167" t="s">
        <v>8991</v>
      </c>
      <c r="G1855" s="167" t="s">
        <v>9065</v>
      </c>
      <c r="H1855" s="62" t="s">
        <v>11639</v>
      </c>
      <c r="I1855" s="167" t="s">
        <v>9066</v>
      </c>
      <c r="J1855" s="63" t="str">
        <f t="shared" si="140"/>
        <v>IC.IT.120609</v>
      </c>
      <c r="K1855" s="61" t="s">
        <v>12175</v>
      </c>
      <c r="L1855" s="167" t="str">
        <f t="shared" si="141"/>
        <v>Back, right</v>
      </c>
      <c r="M1855" s="168" t="str">
        <f t="shared" si="142"/>
        <v>PI.IC.IT.120609.01</v>
      </c>
      <c r="N1855" s="168"/>
      <c r="O1855" s="168" t="str">
        <f t="shared" si="143"/>
        <v>PH.IC.IT.120609.01</v>
      </c>
      <c r="Q1855" s="168" t="str">
        <f t="shared" si="144"/>
        <v>CL.IC.IT.120609.01</v>
      </c>
    </row>
    <row r="1856" spans="1:19" s="167" customFormat="1" ht="15">
      <c r="A1856" s="167" t="s">
        <v>9344</v>
      </c>
      <c r="C1856" s="61" t="s">
        <v>153</v>
      </c>
      <c r="E1856" s="62" t="s">
        <v>12212</v>
      </c>
      <c r="F1856" s="167" t="s">
        <v>8991</v>
      </c>
      <c r="G1856" s="167" t="s">
        <v>8927</v>
      </c>
      <c r="H1856" s="62" t="s">
        <v>11829</v>
      </c>
      <c r="I1856" s="167" t="s">
        <v>8928</v>
      </c>
      <c r="J1856" s="63" t="str">
        <f t="shared" si="140"/>
        <v>IC.IT.120610</v>
      </c>
      <c r="K1856" s="61" t="s">
        <v>1702</v>
      </c>
      <c r="L1856" s="167" t="str">
        <f t="shared" si="141"/>
        <v>Back, left</v>
      </c>
      <c r="M1856" s="168" t="str">
        <f t="shared" si="142"/>
        <v>PI.IC.IT.120610.01</v>
      </c>
      <c r="N1856" s="168"/>
      <c r="O1856" s="168" t="str">
        <f t="shared" si="143"/>
        <v>PH.IC.IT.120610.01</v>
      </c>
      <c r="Q1856" s="168" t="str">
        <f t="shared" si="144"/>
        <v>CL.IC.IT.120610.01</v>
      </c>
    </row>
    <row r="1857" spans="1:37" s="167" customFormat="1" ht="15">
      <c r="A1857" s="167" t="s">
        <v>9344</v>
      </c>
      <c r="C1857" s="61" t="s">
        <v>153</v>
      </c>
      <c r="E1857" s="62" t="s">
        <v>12212</v>
      </c>
      <c r="F1857" s="167" t="s">
        <v>8991</v>
      </c>
      <c r="G1857" s="167" t="s">
        <v>12390</v>
      </c>
      <c r="H1857" s="62" t="s">
        <v>12099</v>
      </c>
      <c r="I1857" s="167" t="s">
        <v>12390</v>
      </c>
      <c r="J1857" s="63" t="str">
        <f t="shared" si="140"/>
        <v>IC.IT.120611</v>
      </c>
      <c r="K1857" s="61" t="s">
        <v>1702</v>
      </c>
      <c r="L1857" s="167" t="str">
        <f t="shared" si="141"/>
        <v>Back</v>
      </c>
      <c r="M1857" s="168" t="str">
        <f t="shared" si="142"/>
        <v>PI.IC.IT.120611.01</v>
      </c>
      <c r="N1857" s="168"/>
      <c r="O1857" s="168" t="str">
        <f t="shared" si="143"/>
        <v>PH.IC.IT.120611.01</v>
      </c>
      <c r="Q1857" s="168" t="str">
        <f t="shared" si="144"/>
        <v>CL.IC.IT.120611.01</v>
      </c>
    </row>
    <row r="1858" spans="1:37" s="167" customFormat="1" ht="15">
      <c r="A1858" s="167" t="s">
        <v>9344</v>
      </c>
      <c r="C1858" s="61" t="s">
        <v>153</v>
      </c>
      <c r="D1858" s="167" t="s">
        <v>8929</v>
      </c>
      <c r="E1858" s="62" t="s">
        <v>12225</v>
      </c>
      <c r="F1858" s="167" t="s">
        <v>8992</v>
      </c>
      <c r="G1858" s="167" t="s">
        <v>11735</v>
      </c>
      <c r="H1858" s="62" t="s">
        <v>11848</v>
      </c>
      <c r="I1858" s="167" t="s">
        <v>9260</v>
      </c>
      <c r="J1858" s="63" t="str">
        <f t="shared" ref="J1858:J1921" si="145">CONCATENATE("IC.IT.",C1858,E1858,H1858)</f>
        <v>IC.IT.120701</v>
      </c>
      <c r="K1858" s="61" t="s">
        <v>12175</v>
      </c>
      <c r="L1858" s="167" t="str">
        <f t="shared" ref="L1858:L1921" si="146">G1858</f>
        <v>Generalized</v>
      </c>
      <c r="M1858" s="168" t="str">
        <f t="shared" ref="M1858:M1921" si="147">CONCATENATE("PI.",J1858,".",K1858)</f>
        <v>PI.IC.IT.120701.01</v>
      </c>
      <c r="N1858" s="168"/>
      <c r="O1858" s="168" t="str">
        <f t="shared" ref="O1858:O1921" si="148">CONCATENATE("PH.",J1858,".",K1858)</f>
        <v>PH.IC.IT.120701.01</v>
      </c>
      <c r="Q1858" s="168" t="str">
        <f t="shared" ref="Q1858:Q1921" si="149">CONCATENATE("CL.",J1858,".",K1858)</f>
        <v>CL.IC.IT.120701.01</v>
      </c>
    </row>
    <row r="1859" spans="1:37" s="167" customFormat="1" ht="15">
      <c r="A1859" s="167" t="s">
        <v>9344</v>
      </c>
      <c r="C1859" s="61" t="s">
        <v>153</v>
      </c>
      <c r="D1859" s="167" t="s">
        <v>8285</v>
      </c>
      <c r="E1859" s="62" t="s">
        <v>11638</v>
      </c>
      <c r="F1859" s="167" t="s">
        <v>8869</v>
      </c>
      <c r="G1859" s="167" t="s">
        <v>8932</v>
      </c>
      <c r="H1859" s="62" t="s">
        <v>11848</v>
      </c>
      <c r="I1859" s="167" t="s">
        <v>8932</v>
      </c>
      <c r="J1859" s="63" t="str">
        <f t="shared" si="145"/>
        <v>IC.IT.120801</v>
      </c>
      <c r="K1859" s="61" t="s">
        <v>12175</v>
      </c>
      <c r="L1859" s="167" t="str">
        <f t="shared" si="146"/>
        <v>Abrasion</v>
      </c>
      <c r="M1859" s="168" t="str">
        <f t="shared" si="147"/>
        <v>PI.IC.IT.120801.01</v>
      </c>
      <c r="N1859" s="168"/>
      <c r="O1859" s="168" t="str">
        <f t="shared" si="148"/>
        <v>PH.IC.IT.120801.01</v>
      </c>
      <c r="Q1859" s="168" t="str">
        <f t="shared" si="149"/>
        <v>CL.IC.IT.120801.01</v>
      </c>
    </row>
    <row r="1860" spans="1:37" s="167" customFormat="1" ht="15">
      <c r="A1860" s="167" t="s">
        <v>9344</v>
      </c>
      <c r="C1860" s="61" t="s">
        <v>153</v>
      </c>
      <c r="E1860" s="62" t="s">
        <v>11638</v>
      </c>
      <c r="F1860" s="167" t="s">
        <v>8869</v>
      </c>
      <c r="G1860" s="167" t="s">
        <v>8933</v>
      </c>
      <c r="H1860" s="62" t="s">
        <v>12030</v>
      </c>
      <c r="I1860" s="167" t="s">
        <v>8933</v>
      </c>
      <c r="J1860" s="63" t="str">
        <f t="shared" si="145"/>
        <v>IC.IT.120802</v>
      </c>
      <c r="K1860" s="61" t="s">
        <v>12175</v>
      </c>
      <c r="L1860" s="167" t="str">
        <f t="shared" si="146"/>
        <v>Blister</v>
      </c>
      <c r="M1860" s="168" t="str">
        <f t="shared" si="147"/>
        <v>PI.IC.IT.120802.01</v>
      </c>
      <c r="N1860" s="168"/>
      <c r="O1860" s="168" t="str">
        <f t="shared" si="148"/>
        <v>PH.IC.IT.120802.01</v>
      </c>
      <c r="Q1860" s="168" t="str">
        <f t="shared" si="149"/>
        <v>CL.IC.IT.120802.01</v>
      </c>
    </row>
    <row r="1861" spans="1:37" s="167" customFormat="1" ht="15">
      <c r="A1861" s="167" t="s">
        <v>9344</v>
      </c>
      <c r="C1861" s="61" t="s">
        <v>153</v>
      </c>
      <c r="E1861" s="62" t="s">
        <v>11638</v>
      </c>
      <c r="F1861" s="167" t="s">
        <v>8869</v>
      </c>
      <c r="G1861" s="167" t="s">
        <v>10320</v>
      </c>
      <c r="H1861" s="62" t="s">
        <v>12032</v>
      </c>
      <c r="I1861" s="167" t="s">
        <v>10320</v>
      </c>
      <c r="J1861" s="63" t="str">
        <f t="shared" si="145"/>
        <v>IC.IT.120803</v>
      </c>
      <c r="K1861" s="61" t="s">
        <v>12175</v>
      </c>
      <c r="L1861" s="167" t="str">
        <f t="shared" si="146"/>
        <v>Rash</v>
      </c>
      <c r="M1861" s="168" t="str">
        <f t="shared" si="147"/>
        <v>PI.IC.IT.120803.01</v>
      </c>
      <c r="N1861" s="168"/>
      <c r="O1861" s="168" t="str">
        <f t="shared" si="148"/>
        <v>PH.IC.IT.120803.01</v>
      </c>
      <c r="Q1861" s="168" t="str">
        <f t="shared" si="149"/>
        <v>CL.IC.IT.120803.01</v>
      </c>
    </row>
    <row r="1862" spans="1:37" s="167" customFormat="1" ht="15">
      <c r="A1862" s="167" t="s">
        <v>9344</v>
      </c>
      <c r="C1862" s="61" t="s">
        <v>153</v>
      </c>
      <c r="E1862" s="62" t="s">
        <v>11638</v>
      </c>
      <c r="F1862" s="167" t="s">
        <v>8869</v>
      </c>
      <c r="G1862" s="167" t="s">
        <v>11792</v>
      </c>
      <c r="H1862" s="62" t="s">
        <v>12028</v>
      </c>
      <c r="I1862" s="167" t="s">
        <v>11792</v>
      </c>
      <c r="J1862" s="63" t="str">
        <f t="shared" si="145"/>
        <v>IC.IT.120804</v>
      </c>
      <c r="K1862" s="61" t="s">
        <v>1702</v>
      </c>
      <c r="L1862" s="167" t="str">
        <f t="shared" si="146"/>
        <v>Hematoma</v>
      </c>
      <c r="M1862" s="168" t="str">
        <f t="shared" si="147"/>
        <v>PI.IC.IT.120804.01</v>
      </c>
      <c r="N1862" s="168"/>
      <c r="O1862" s="168" t="str">
        <f t="shared" si="148"/>
        <v>PH.IC.IT.120804.01</v>
      </c>
      <c r="Q1862" s="168" t="str">
        <f t="shared" si="149"/>
        <v>CL.IC.IT.120804.01</v>
      </c>
    </row>
    <row r="1863" spans="1:37" s="167" customFormat="1" ht="15">
      <c r="A1863" s="167" t="s">
        <v>9344</v>
      </c>
      <c r="C1863" s="61" t="s">
        <v>153</v>
      </c>
      <c r="E1863" s="62" t="s">
        <v>11638</v>
      </c>
      <c r="F1863" s="167" t="s">
        <v>8869</v>
      </c>
      <c r="G1863" s="167" t="s">
        <v>10538</v>
      </c>
      <c r="H1863" s="62" t="s">
        <v>12210</v>
      </c>
      <c r="I1863" s="167" t="s">
        <v>10538</v>
      </c>
      <c r="J1863" s="63" t="str">
        <f t="shared" si="145"/>
        <v>IC.IT.120805</v>
      </c>
      <c r="K1863" s="61" t="s">
        <v>12175</v>
      </c>
      <c r="L1863" s="167" t="str">
        <f t="shared" si="146"/>
        <v>Bruising</v>
      </c>
      <c r="M1863" s="168" t="str">
        <f t="shared" si="147"/>
        <v>PI.IC.IT.120805.01</v>
      </c>
      <c r="N1863" s="168"/>
      <c r="O1863" s="168" t="str">
        <f t="shared" si="148"/>
        <v>PH.IC.IT.120805.01</v>
      </c>
      <c r="Q1863" s="168" t="str">
        <f t="shared" si="149"/>
        <v>CL.IC.IT.120805.01</v>
      </c>
    </row>
    <row r="1864" spans="1:37" s="167" customFormat="1" ht="15">
      <c r="A1864" s="167" t="s">
        <v>9344</v>
      </c>
      <c r="C1864" s="61" t="s">
        <v>153</v>
      </c>
      <c r="E1864" s="62" t="s">
        <v>11638</v>
      </c>
      <c r="F1864" s="167" t="s">
        <v>8869</v>
      </c>
      <c r="G1864" s="167" t="s">
        <v>9078</v>
      </c>
      <c r="H1864" s="62" t="s">
        <v>12212</v>
      </c>
      <c r="I1864" s="167" t="s">
        <v>9074</v>
      </c>
      <c r="J1864" s="63" t="str">
        <f t="shared" si="145"/>
        <v>IC.IT.120806</v>
      </c>
      <c r="K1864" s="61" t="s">
        <v>12175</v>
      </c>
      <c r="L1864" s="167" t="str">
        <f t="shared" si="146"/>
        <v>Incontinence dermatitis</v>
      </c>
      <c r="M1864" s="168" t="str">
        <f t="shared" si="147"/>
        <v>PI.IC.IT.120806.01</v>
      </c>
      <c r="N1864" s="168"/>
      <c r="O1864" s="168" t="str">
        <f t="shared" si="148"/>
        <v>PH.IC.IT.120806.01</v>
      </c>
      <c r="Q1864" s="168" t="str">
        <f t="shared" si="149"/>
        <v>CL.IC.IT.120806.01</v>
      </c>
    </row>
    <row r="1865" spans="1:37" s="167" customFormat="1" ht="15">
      <c r="A1865" s="167" t="s">
        <v>9344</v>
      </c>
      <c r="C1865" s="61" t="s">
        <v>153</v>
      </c>
      <c r="E1865" s="62" t="s">
        <v>11638</v>
      </c>
      <c r="F1865" s="167" t="s">
        <v>8869</v>
      </c>
      <c r="G1865" s="167" t="s">
        <v>9076</v>
      </c>
      <c r="H1865" s="62" t="s">
        <v>12225</v>
      </c>
      <c r="I1865" s="167" t="s">
        <v>9076</v>
      </c>
      <c r="J1865" s="63" t="str">
        <f t="shared" si="145"/>
        <v>IC.IT.120807</v>
      </c>
      <c r="K1865" s="61" t="s">
        <v>12175</v>
      </c>
      <c r="L1865" s="167" t="str">
        <f t="shared" si="146"/>
        <v>Excoriation</v>
      </c>
      <c r="M1865" s="168" t="str">
        <f t="shared" si="147"/>
        <v>PI.IC.IT.120807.01</v>
      </c>
      <c r="N1865" s="168"/>
      <c r="O1865" s="168" t="str">
        <f t="shared" si="148"/>
        <v>PH.IC.IT.120807.01</v>
      </c>
      <c r="Q1865" s="168" t="str">
        <f t="shared" si="149"/>
        <v>CL.IC.IT.120807.01</v>
      </c>
    </row>
    <row r="1866" spans="1:37" s="167" customFormat="1" ht="15">
      <c r="A1866" s="167" t="s">
        <v>9344</v>
      </c>
      <c r="C1866" s="61" t="s">
        <v>153</v>
      </c>
      <c r="E1866" s="61" t="s">
        <v>92</v>
      </c>
      <c r="F1866" s="167" t="s">
        <v>8869</v>
      </c>
      <c r="G1866" s="167" t="s">
        <v>9462</v>
      </c>
      <c r="H1866" s="61" t="s">
        <v>92</v>
      </c>
      <c r="I1866" s="167" t="s">
        <v>9462</v>
      </c>
      <c r="J1866" s="63" t="str">
        <f t="shared" si="145"/>
        <v>IC.IT.120808</v>
      </c>
      <c r="K1866" s="61" t="s">
        <v>12175</v>
      </c>
      <c r="L1866" s="167" t="str">
        <f t="shared" si="146"/>
        <v>Petechiae</v>
      </c>
      <c r="M1866" s="168" t="str">
        <f t="shared" si="147"/>
        <v>PI.IC.IT.120808.01</v>
      </c>
      <c r="N1866" s="168"/>
      <c r="O1866" s="168" t="str">
        <f t="shared" si="148"/>
        <v>PH.IC.IT.120808.01</v>
      </c>
      <c r="Q1866" s="168" t="str">
        <f t="shared" si="149"/>
        <v>CL.IC.IT.120808.01</v>
      </c>
    </row>
    <row r="1867" spans="1:37" s="167" customFormat="1" ht="15">
      <c r="A1867" s="167" t="s">
        <v>9344</v>
      </c>
      <c r="C1867" s="61" t="s">
        <v>153</v>
      </c>
      <c r="E1867" s="61" t="s">
        <v>92</v>
      </c>
      <c r="F1867" s="167" t="s">
        <v>8869</v>
      </c>
      <c r="G1867" s="167" t="s">
        <v>10478</v>
      </c>
      <c r="H1867" s="61" t="s">
        <v>93</v>
      </c>
      <c r="I1867" s="167" t="s">
        <v>12437</v>
      </c>
      <c r="J1867" s="63" t="str">
        <f t="shared" si="145"/>
        <v>IC.IT.120809</v>
      </c>
      <c r="K1867" s="61" t="s">
        <v>12175</v>
      </c>
      <c r="L1867" s="167" t="str">
        <f t="shared" si="146"/>
        <v>Other: specify</v>
      </c>
      <c r="M1867" s="168" t="str">
        <f t="shared" si="147"/>
        <v>PI.IC.IT.120809.01</v>
      </c>
      <c r="N1867" s="168"/>
      <c r="O1867" s="168" t="str">
        <f t="shared" si="148"/>
        <v>PH.IC.IT.120809.01</v>
      </c>
      <c r="Q1867" s="168" t="str">
        <f t="shared" si="149"/>
        <v>CL.IC.IT.120809.01</v>
      </c>
    </row>
    <row r="1868" spans="1:37" s="167" customFormat="1" ht="15">
      <c r="A1868" s="167" t="s">
        <v>9344</v>
      </c>
      <c r="C1868" s="61" t="s">
        <v>12100</v>
      </c>
      <c r="E1868" s="61" t="s">
        <v>92</v>
      </c>
      <c r="F1868" s="167" t="s">
        <v>8869</v>
      </c>
      <c r="G1868" s="167" t="s">
        <v>11824</v>
      </c>
      <c r="H1868" s="61" t="s">
        <v>11829</v>
      </c>
      <c r="I1868" s="167" t="s">
        <v>11824</v>
      </c>
      <c r="J1868" s="63" t="str">
        <f t="shared" si="145"/>
        <v>IC.IT.120810</v>
      </c>
      <c r="K1868" s="61" t="s">
        <v>12175</v>
      </c>
      <c r="L1868" s="167" t="str">
        <f t="shared" si="146"/>
        <v>Cyanotic</v>
      </c>
      <c r="M1868" s="168" t="str">
        <f t="shared" si="147"/>
        <v>PI.IC.IT.120810.01</v>
      </c>
      <c r="N1868" s="168"/>
      <c r="O1868" s="168" t="str">
        <f t="shared" si="148"/>
        <v>PH.IC.IT.120810.01</v>
      </c>
      <c r="Q1868" s="168" t="str">
        <f t="shared" si="149"/>
        <v>CL.IC.IT.120810.01</v>
      </c>
      <c r="AJ1868" s="167" t="s">
        <v>12773</v>
      </c>
      <c r="AK1868" s="167">
        <v>1477</v>
      </c>
    </row>
    <row r="1869" spans="1:37" s="167" customFormat="1" ht="15">
      <c r="A1869" s="167" t="s">
        <v>9344</v>
      </c>
      <c r="C1869" s="61" t="s">
        <v>12100</v>
      </c>
      <c r="E1869" s="61" t="s">
        <v>92</v>
      </c>
      <c r="F1869" s="167" t="s">
        <v>8869</v>
      </c>
      <c r="G1869" s="167" t="s">
        <v>11827</v>
      </c>
      <c r="H1869" s="62" t="s">
        <v>12099</v>
      </c>
      <c r="I1869" s="167" t="s">
        <v>11827</v>
      </c>
      <c r="J1869" s="63" t="str">
        <f t="shared" si="145"/>
        <v>IC.IT.120811</v>
      </c>
      <c r="K1869" s="61" t="s">
        <v>12175</v>
      </c>
      <c r="L1869" s="167" t="str">
        <f t="shared" si="146"/>
        <v>Necrotic</v>
      </c>
      <c r="M1869" s="168" t="str">
        <f t="shared" si="147"/>
        <v>PI.IC.IT.120811.01</v>
      </c>
      <c r="N1869" s="168"/>
      <c r="O1869" s="168" t="str">
        <f t="shared" si="148"/>
        <v>PH.IC.IT.120811.01</v>
      </c>
      <c r="Q1869" s="168" t="str">
        <f t="shared" si="149"/>
        <v>CL.IC.IT.120811.01</v>
      </c>
      <c r="AJ1869" s="167" t="s">
        <v>12773</v>
      </c>
      <c r="AK1869" s="167">
        <v>1477</v>
      </c>
    </row>
    <row r="1870" spans="1:37" s="167" customFormat="1" ht="15">
      <c r="A1870" s="167" t="s">
        <v>9344</v>
      </c>
      <c r="B1870" s="167" t="s">
        <v>8870</v>
      </c>
      <c r="C1870" s="61" t="s">
        <v>215</v>
      </c>
      <c r="D1870" s="167" t="s">
        <v>9080</v>
      </c>
      <c r="E1870" s="62" t="s">
        <v>11848</v>
      </c>
      <c r="F1870" s="167" t="s">
        <v>8871</v>
      </c>
      <c r="G1870" s="167" t="s">
        <v>8767</v>
      </c>
      <c r="H1870" s="62" t="s">
        <v>11848</v>
      </c>
      <c r="I1870" s="167" t="s">
        <v>10518</v>
      </c>
      <c r="J1870" s="63" t="str">
        <f t="shared" si="145"/>
        <v>IC.IT.130101</v>
      </c>
      <c r="K1870" s="61" t="s">
        <v>12175</v>
      </c>
      <c r="L1870" s="167" t="str">
        <f t="shared" si="146"/>
        <v>Abdomen upper quadrant right</v>
      </c>
      <c r="M1870" s="168" t="str">
        <f t="shared" si="147"/>
        <v>PI.IC.IT.130101.01</v>
      </c>
      <c r="N1870" s="168"/>
      <c r="O1870" s="168" t="str">
        <f t="shared" si="148"/>
        <v>PH.IC.IT.130101.01</v>
      </c>
      <c r="Q1870" s="168" t="str">
        <f t="shared" si="149"/>
        <v>CL.IC.IT.130101.01</v>
      </c>
    </row>
    <row r="1871" spans="1:37" s="167" customFormat="1" ht="15">
      <c r="A1871" s="167" t="s">
        <v>9344</v>
      </c>
      <c r="C1871" s="61" t="s">
        <v>215</v>
      </c>
      <c r="E1871" s="62" t="s">
        <v>11848</v>
      </c>
      <c r="F1871" s="167" t="s">
        <v>8871</v>
      </c>
      <c r="G1871" s="167" t="s">
        <v>8768</v>
      </c>
      <c r="H1871" s="62" t="s">
        <v>12030</v>
      </c>
      <c r="I1871" s="167" t="s">
        <v>10520</v>
      </c>
      <c r="J1871" s="63" t="str">
        <f t="shared" si="145"/>
        <v>IC.IT.130102</v>
      </c>
      <c r="K1871" s="61" t="s">
        <v>12175</v>
      </c>
      <c r="L1871" s="167" t="str">
        <f t="shared" si="146"/>
        <v>Abdomen lower quadrant right</v>
      </c>
      <c r="M1871" s="168" t="str">
        <f t="shared" si="147"/>
        <v>PI.IC.IT.130102.01</v>
      </c>
      <c r="N1871" s="168"/>
      <c r="O1871" s="168" t="str">
        <f t="shared" si="148"/>
        <v>PH.IC.IT.130102.01</v>
      </c>
      <c r="Q1871" s="168" t="str">
        <f t="shared" si="149"/>
        <v>CL.IC.IT.130102.01</v>
      </c>
    </row>
    <row r="1872" spans="1:37" s="167" customFormat="1" ht="15">
      <c r="A1872" s="167" t="s">
        <v>9344</v>
      </c>
      <c r="C1872" s="61" t="s">
        <v>215</v>
      </c>
      <c r="E1872" s="62" t="s">
        <v>11848</v>
      </c>
      <c r="F1872" s="167" t="s">
        <v>8871</v>
      </c>
      <c r="G1872" s="167" t="s">
        <v>8769</v>
      </c>
      <c r="H1872" s="62" t="s">
        <v>12032</v>
      </c>
      <c r="I1872" s="167" t="s">
        <v>10522</v>
      </c>
      <c r="J1872" s="63" t="str">
        <f t="shared" si="145"/>
        <v>IC.IT.130103</v>
      </c>
      <c r="K1872" s="61" t="s">
        <v>12175</v>
      </c>
      <c r="L1872" s="167" t="str">
        <f t="shared" si="146"/>
        <v>Abdomen upper quadrant left</v>
      </c>
      <c r="M1872" s="168" t="str">
        <f t="shared" si="147"/>
        <v>PI.IC.IT.130103.01</v>
      </c>
      <c r="N1872" s="168"/>
      <c r="O1872" s="168" t="str">
        <f t="shared" si="148"/>
        <v>PH.IC.IT.130103.01</v>
      </c>
      <c r="Q1872" s="168" t="str">
        <f t="shared" si="149"/>
        <v>CL.IC.IT.130103.01</v>
      </c>
    </row>
    <row r="1873" spans="1:17" s="167" customFormat="1" ht="15">
      <c r="A1873" s="167" t="s">
        <v>9344</v>
      </c>
      <c r="C1873" s="61" t="s">
        <v>215</v>
      </c>
      <c r="E1873" s="62" t="s">
        <v>11848</v>
      </c>
      <c r="F1873" s="167" t="s">
        <v>8871</v>
      </c>
      <c r="G1873" s="167" t="s">
        <v>8770</v>
      </c>
      <c r="H1873" s="62" t="s">
        <v>12028</v>
      </c>
      <c r="I1873" s="167" t="s">
        <v>10524</v>
      </c>
      <c r="J1873" s="63" t="str">
        <f t="shared" si="145"/>
        <v>IC.IT.130104</v>
      </c>
      <c r="K1873" s="61" t="s">
        <v>12175</v>
      </c>
      <c r="L1873" s="167" t="str">
        <f t="shared" si="146"/>
        <v>Abdomen lower quadrant left</v>
      </c>
      <c r="M1873" s="168" t="str">
        <f t="shared" si="147"/>
        <v>PI.IC.IT.130104.01</v>
      </c>
      <c r="N1873" s="168"/>
      <c r="O1873" s="168" t="str">
        <f t="shared" si="148"/>
        <v>PH.IC.IT.130104.01</v>
      </c>
      <c r="Q1873" s="168" t="str">
        <f t="shared" si="149"/>
        <v>CL.IC.IT.130104.01</v>
      </c>
    </row>
    <row r="1874" spans="1:17" s="167" customFormat="1" ht="15">
      <c r="A1874" s="167" t="s">
        <v>9344</v>
      </c>
      <c r="C1874" s="61" t="s">
        <v>215</v>
      </c>
      <c r="E1874" s="62" t="s">
        <v>11848</v>
      </c>
      <c r="F1874" s="167" t="s">
        <v>8871</v>
      </c>
      <c r="G1874" s="167" t="s">
        <v>8771</v>
      </c>
      <c r="H1874" s="62" t="s">
        <v>12210</v>
      </c>
      <c r="I1874" s="167" t="s">
        <v>9397</v>
      </c>
      <c r="J1874" s="63" t="str">
        <f t="shared" si="145"/>
        <v>IC.IT.130105</v>
      </c>
      <c r="K1874" s="61" t="s">
        <v>12175</v>
      </c>
      <c r="L1874" s="167" t="str">
        <f t="shared" si="146"/>
        <v>Abdomen entire</v>
      </c>
      <c r="M1874" s="168" t="str">
        <f t="shared" si="147"/>
        <v>PI.IC.IT.130105.01</v>
      </c>
      <c r="N1874" s="168"/>
      <c r="O1874" s="168" t="str">
        <f t="shared" si="148"/>
        <v>PH.IC.IT.130105.01</v>
      </c>
      <c r="Q1874" s="168" t="str">
        <f t="shared" si="149"/>
        <v>CL.IC.IT.130105.01</v>
      </c>
    </row>
    <row r="1875" spans="1:17" s="167" customFormat="1" ht="15">
      <c r="A1875" s="167" t="s">
        <v>9344</v>
      </c>
      <c r="C1875" s="61" t="s">
        <v>215</v>
      </c>
      <c r="E1875" s="62" t="s">
        <v>11848</v>
      </c>
      <c r="F1875" s="167" t="s">
        <v>8871</v>
      </c>
      <c r="G1875" s="167" t="s">
        <v>9398</v>
      </c>
      <c r="H1875" s="62" t="s">
        <v>12212</v>
      </c>
      <c r="I1875" s="167" t="s">
        <v>9269</v>
      </c>
      <c r="J1875" s="63" t="str">
        <f t="shared" si="145"/>
        <v>IC.IT.130106</v>
      </c>
      <c r="K1875" s="61" t="s">
        <v>12175</v>
      </c>
      <c r="L1875" s="167" t="str">
        <f t="shared" si="146"/>
        <v>Flank, right</v>
      </c>
      <c r="M1875" s="168" t="str">
        <f t="shared" si="147"/>
        <v>PI.IC.IT.130106.01</v>
      </c>
      <c r="N1875" s="168"/>
      <c r="O1875" s="168" t="str">
        <f t="shared" si="148"/>
        <v>PH.IC.IT.130106.01</v>
      </c>
      <c r="Q1875" s="168" t="str">
        <f t="shared" si="149"/>
        <v>CL.IC.IT.130106.01</v>
      </c>
    </row>
    <row r="1876" spans="1:17" s="167" customFormat="1" ht="15">
      <c r="A1876" s="167" t="s">
        <v>9344</v>
      </c>
      <c r="C1876" s="61" t="s">
        <v>215</v>
      </c>
      <c r="E1876" s="62" t="s">
        <v>11848</v>
      </c>
      <c r="F1876" s="167" t="s">
        <v>8871</v>
      </c>
      <c r="G1876" s="167" t="s">
        <v>9558</v>
      </c>
      <c r="H1876" s="62" t="s">
        <v>12225</v>
      </c>
      <c r="I1876" s="167" t="s">
        <v>9559</v>
      </c>
      <c r="J1876" s="63" t="str">
        <f t="shared" si="145"/>
        <v>IC.IT.130107</v>
      </c>
      <c r="K1876" s="61" t="s">
        <v>12175</v>
      </c>
      <c r="L1876" s="167" t="str">
        <f t="shared" si="146"/>
        <v>Flank, left</v>
      </c>
      <c r="M1876" s="168" t="str">
        <f t="shared" si="147"/>
        <v>PI.IC.IT.130107.01</v>
      </c>
      <c r="N1876" s="168"/>
      <c r="O1876" s="168" t="str">
        <f t="shared" si="148"/>
        <v>PH.IC.IT.130107.01</v>
      </c>
      <c r="Q1876" s="168" t="str">
        <f t="shared" si="149"/>
        <v>CL.IC.IT.130107.01</v>
      </c>
    </row>
    <row r="1877" spans="1:17" s="167" customFormat="1" ht="15">
      <c r="A1877" s="167" t="s">
        <v>9344</v>
      </c>
      <c r="C1877" s="61" t="s">
        <v>215</v>
      </c>
      <c r="D1877" s="167" t="s">
        <v>8551</v>
      </c>
      <c r="E1877" s="62" t="s">
        <v>12030</v>
      </c>
      <c r="F1877" s="167" t="s">
        <v>9017</v>
      </c>
      <c r="G1877" s="167" t="s">
        <v>9562</v>
      </c>
      <c r="H1877" s="62" t="s">
        <v>11848</v>
      </c>
      <c r="I1877" s="167" t="s">
        <v>9563</v>
      </c>
      <c r="J1877" s="63" t="str">
        <f t="shared" si="145"/>
        <v>IC.IT.130201</v>
      </c>
      <c r="K1877" s="61" t="s">
        <v>1702</v>
      </c>
      <c r="L1877" s="167" t="str">
        <f t="shared" si="146"/>
        <v>Axilla, right</v>
      </c>
      <c r="M1877" s="168" t="str">
        <f t="shared" si="147"/>
        <v>PI.IC.IT.130201.01</v>
      </c>
      <c r="N1877" s="168"/>
      <c r="O1877" s="168" t="str">
        <f t="shared" si="148"/>
        <v>PH.IC.IT.130201.01</v>
      </c>
      <c r="Q1877" s="168" t="str">
        <f t="shared" si="149"/>
        <v>CL.IC.IT.130201.01</v>
      </c>
    </row>
    <row r="1878" spans="1:17" s="167" customFormat="1" ht="15">
      <c r="A1878" s="167" t="s">
        <v>9344</v>
      </c>
      <c r="C1878" s="61" t="s">
        <v>215</v>
      </c>
      <c r="E1878" s="62" t="s">
        <v>12030</v>
      </c>
      <c r="F1878" s="167" t="s">
        <v>9017</v>
      </c>
      <c r="G1878" s="167" t="s">
        <v>9564</v>
      </c>
      <c r="H1878" s="62" t="s">
        <v>12030</v>
      </c>
      <c r="I1878" s="167" t="s">
        <v>9565</v>
      </c>
      <c r="J1878" s="63" t="str">
        <f t="shared" si="145"/>
        <v>IC.IT.130202</v>
      </c>
      <c r="K1878" s="61" t="s">
        <v>1702</v>
      </c>
      <c r="L1878" s="167" t="str">
        <f t="shared" si="146"/>
        <v>Axilla, left</v>
      </c>
      <c r="M1878" s="168" t="str">
        <f t="shared" si="147"/>
        <v>PI.IC.IT.130202.01</v>
      </c>
      <c r="N1878" s="168"/>
      <c r="O1878" s="168" t="str">
        <f t="shared" si="148"/>
        <v>PH.IC.IT.130202.01</v>
      </c>
      <c r="Q1878" s="168" t="str">
        <f t="shared" si="149"/>
        <v>CL.IC.IT.130202.01</v>
      </c>
    </row>
    <row r="1879" spans="1:17" s="167" customFormat="1" ht="15">
      <c r="A1879" s="167" t="s">
        <v>9344</v>
      </c>
      <c r="C1879" s="61" t="s">
        <v>215</v>
      </c>
      <c r="E1879" s="62" t="s">
        <v>12030</v>
      </c>
      <c r="F1879" s="167" t="s">
        <v>9017</v>
      </c>
      <c r="G1879" s="167" t="s">
        <v>9566</v>
      </c>
      <c r="H1879" s="62" t="s">
        <v>12032</v>
      </c>
      <c r="I1879" s="167" t="s">
        <v>9567</v>
      </c>
      <c r="J1879" s="63" t="str">
        <f t="shared" si="145"/>
        <v>IC.IT.130203</v>
      </c>
      <c r="K1879" s="61" t="s">
        <v>1702</v>
      </c>
      <c r="L1879" s="167" t="str">
        <f t="shared" si="146"/>
        <v>Arm upper, right</v>
      </c>
      <c r="M1879" s="168" t="str">
        <f t="shared" si="147"/>
        <v>PI.IC.IT.130203.01</v>
      </c>
      <c r="N1879" s="168"/>
      <c r="O1879" s="168" t="str">
        <f t="shared" si="148"/>
        <v>PH.IC.IT.130203.01</v>
      </c>
      <c r="Q1879" s="168" t="str">
        <f t="shared" si="149"/>
        <v>CL.IC.IT.130203.01</v>
      </c>
    </row>
    <row r="1880" spans="1:17" s="167" customFormat="1" ht="15">
      <c r="A1880" s="167" t="s">
        <v>9344</v>
      </c>
      <c r="C1880" s="61" t="s">
        <v>215</v>
      </c>
      <c r="E1880" s="62" t="s">
        <v>12030</v>
      </c>
      <c r="F1880" s="167" t="s">
        <v>9017</v>
      </c>
      <c r="G1880" s="167" t="s">
        <v>9568</v>
      </c>
      <c r="H1880" s="62" t="s">
        <v>12028</v>
      </c>
      <c r="I1880" s="167" t="s">
        <v>9711</v>
      </c>
      <c r="J1880" s="63" t="str">
        <f t="shared" si="145"/>
        <v>IC.IT.130204</v>
      </c>
      <c r="K1880" s="61" t="s">
        <v>1702</v>
      </c>
      <c r="L1880" s="167" t="str">
        <f t="shared" si="146"/>
        <v>Arm upper, left</v>
      </c>
      <c r="M1880" s="168" t="str">
        <f t="shared" si="147"/>
        <v>PI.IC.IT.130204.01</v>
      </c>
      <c r="N1880" s="168"/>
      <c r="O1880" s="168" t="str">
        <f t="shared" si="148"/>
        <v>PH.IC.IT.130204.01</v>
      </c>
      <c r="Q1880" s="168" t="str">
        <f t="shared" si="149"/>
        <v>CL.IC.IT.130204.01</v>
      </c>
    </row>
    <row r="1881" spans="1:17" s="167" customFormat="1" ht="15">
      <c r="A1881" s="167" t="s">
        <v>9344</v>
      </c>
      <c r="C1881" s="61" t="s">
        <v>215</v>
      </c>
      <c r="E1881" s="62" t="s">
        <v>12030</v>
      </c>
      <c r="F1881" s="167" t="s">
        <v>9017</v>
      </c>
      <c r="G1881" s="167" t="s">
        <v>9712</v>
      </c>
      <c r="H1881" s="62" t="s">
        <v>12210</v>
      </c>
      <c r="I1881" s="167" t="s">
        <v>9713</v>
      </c>
      <c r="J1881" s="63" t="str">
        <f t="shared" si="145"/>
        <v>IC.IT.130205</v>
      </c>
      <c r="K1881" s="61" t="s">
        <v>1702</v>
      </c>
      <c r="L1881" s="167" t="str">
        <f t="shared" si="146"/>
        <v>Elbow, right</v>
      </c>
      <c r="M1881" s="168" t="str">
        <f t="shared" si="147"/>
        <v>PI.IC.IT.130205.01</v>
      </c>
      <c r="N1881" s="168"/>
      <c r="O1881" s="168" t="str">
        <f t="shared" si="148"/>
        <v>PH.IC.IT.130205.01</v>
      </c>
      <c r="Q1881" s="168" t="str">
        <f t="shared" si="149"/>
        <v>CL.IC.IT.130205.01</v>
      </c>
    </row>
    <row r="1882" spans="1:17" s="167" customFormat="1" ht="15">
      <c r="A1882" s="167" t="s">
        <v>9344</v>
      </c>
      <c r="C1882" s="61" t="s">
        <v>215</v>
      </c>
      <c r="E1882" s="62" t="s">
        <v>12030</v>
      </c>
      <c r="F1882" s="167" t="s">
        <v>9017</v>
      </c>
      <c r="G1882" s="167" t="s">
        <v>9714</v>
      </c>
      <c r="H1882" s="62" t="s">
        <v>12212</v>
      </c>
      <c r="I1882" s="167" t="s">
        <v>9715</v>
      </c>
      <c r="J1882" s="63" t="str">
        <f t="shared" si="145"/>
        <v>IC.IT.130206</v>
      </c>
      <c r="K1882" s="61" t="s">
        <v>1702</v>
      </c>
      <c r="L1882" s="167" t="str">
        <f t="shared" si="146"/>
        <v>Elbow, left</v>
      </c>
      <c r="M1882" s="168" t="str">
        <f t="shared" si="147"/>
        <v>PI.IC.IT.130206.01</v>
      </c>
      <c r="N1882" s="168"/>
      <c r="O1882" s="168" t="str">
        <f t="shared" si="148"/>
        <v>PH.IC.IT.130206.01</v>
      </c>
      <c r="Q1882" s="168" t="str">
        <f t="shared" si="149"/>
        <v>CL.IC.IT.130206.01</v>
      </c>
    </row>
    <row r="1883" spans="1:17" s="167" customFormat="1" ht="15">
      <c r="A1883" s="167" t="s">
        <v>9344</v>
      </c>
      <c r="C1883" s="61" t="s">
        <v>215</v>
      </c>
      <c r="E1883" s="62" t="s">
        <v>12030</v>
      </c>
      <c r="F1883" s="167" t="s">
        <v>9017</v>
      </c>
      <c r="G1883" s="167" t="s">
        <v>9716</v>
      </c>
      <c r="H1883" s="62" t="s">
        <v>12225</v>
      </c>
      <c r="I1883" s="167" t="s">
        <v>9717</v>
      </c>
      <c r="J1883" s="63" t="str">
        <f t="shared" si="145"/>
        <v>IC.IT.130207</v>
      </c>
      <c r="K1883" s="61" t="s">
        <v>1702</v>
      </c>
      <c r="L1883" s="167" t="str">
        <f t="shared" si="146"/>
        <v>Forearm, right</v>
      </c>
      <c r="M1883" s="168" t="str">
        <f t="shared" si="147"/>
        <v>PI.IC.IT.130207.01</v>
      </c>
      <c r="N1883" s="168"/>
      <c r="O1883" s="168" t="str">
        <f t="shared" si="148"/>
        <v>PH.IC.IT.130207.01</v>
      </c>
      <c r="Q1883" s="168" t="str">
        <f t="shared" si="149"/>
        <v>CL.IC.IT.130207.01</v>
      </c>
    </row>
    <row r="1884" spans="1:17" s="167" customFormat="1" ht="15">
      <c r="A1884" s="167" t="s">
        <v>9344</v>
      </c>
      <c r="C1884" s="61" t="s">
        <v>215</v>
      </c>
      <c r="E1884" s="62" t="s">
        <v>12030</v>
      </c>
      <c r="F1884" s="167" t="s">
        <v>9017</v>
      </c>
      <c r="G1884" s="167" t="s">
        <v>9718</v>
      </c>
      <c r="H1884" s="62" t="s">
        <v>11638</v>
      </c>
      <c r="I1884" s="167" t="s">
        <v>9719</v>
      </c>
      <c r="J1884" s="63" t="str">
        <f t="shared" si="145"/>
        <v>IC.IT.130208</v>
      </c>
      <c r="K1884" s="61" t="s">
        <v>1702</v>
      </c>
      <c r="L1884" s="167" t="str">
        <f t="shared" si="146"/>
        <v>Forearm, left</v>
      </c>
      <c r="M1884" s="168" t="str">
        <f t="shared" si="147"/>
        <v>PI.IC.IT.130208.01</v>
      </c>
      <c r="N1884" s="168"/>
      <c r="O1884" s="168" t="str">
        <f t="shared" si="148"/>
        <v>PH.IC.IT.130208.01</v>
      </c>
      <c r="Q1884" s="168" t="str">
        <f t="shared" si="149"/>
        <v>CL.IC.IT.130208.01</v>
      </c>
    </row>
    <row r="1885" spans="1:17" s="167" customFormat="1" ht="15">
      <c r="A1885" s="167" t="s">
        <v>9344</v>
      </c>
      <c r="C1885" s="61" t="s">
        <v>215</v>
      </c>
      <c r="E1885" s="62" t="s">
        <v>12030</v>
      </c>
      <c r="F1885" s="167" t="s">
        <v>9017</v>
      </c>
      <c r="G1885" s="167" t="s">
        <v>9720</v>
      </c>
      <c r="H1885" s="62" t="s">
        <v>11639</v>
      </c>
      <c r="I1885" s="167" t="s">
        <v>9721</v>
      </c>
      <c r="J1885" s="63" t="str">
        <f t="shared" si="145"/>
        <v>IC.IT.130209</v>
      </c>
      <c r="K1885" s="61" t="s">
        <v>12175</v>
      </c>
      <c r="L1885" s="167" t="str">
        <f t="shared" si="146"/>
        <v>Wrist, right</v>
      </c>
      <c r="M1885" s="168" t="str">
        <f t="shared" si="147"/>
        <v>PI.IC.IT.130209.01</v>
      </c>
      <c r="N1885" s="168"/>
      <c r="O1885" s="168" t="str">
        <f t="shared" si="148"/>
        <v>PH.IC.IT.130209.01</v>
      </c>
      <c r="Q1885" s="168" t="str">
        <f t="shared" si="149"/>
        <v>CL.IC.IT.130209.01</v>
      </c>
    </row>
    <row r="1886" spans="1:17" s="167" customFormat="1" ht="15">
      <c r="A1886" s="167" t="s">
        <v>9344</v>
      </c>
      <c r="C1886" s="61" t="s">
        <v>215</v>
      </c>
      <c r="E1886" s="62" t="s">
        <v>12030</v>
      </c>
      <c r="F1886" s="167" t="s">
        <v>9017</v>
      </c>
      <c r="G1886" s="167" t="s">
        <v>9722</v>
      </c>
      <c r="H1886" s="62" t="s">
        <v>11829</v>
      </c>
      <c r="I1886" s="167" t="s">
        <v>9569</v>
      </c>
      <c r="J1886" s="63" t="str">
        <f t="shared" si="145"/>
        <v>IC.IT.130210</v>
      </c>
      <c r="K1886" s="61" t="s">
        <v>12175</v>
      </c>
      <c r="L1886" s="167" t="str">
        <f t="shared" si="146"/>
        <v>Wrist, left</v>
      </c>
      <c r="M1886" s="168" t="str">
        <f t="shared" si="147"/>
        <v>PI.IC.IT.130210.01</v>
      </c>
      <c r="N1886" s="168"/>
      <c r="O1886" s="168" t="str">
        <f t="shared" si="148"/>
        <v>PH.IC.IT.130210.01</v>
      </c>
      <c r="Q1886" s="168" t="str">
        <f t="shared" si="149"/>
        <v>CL.IC.IT.130210.01</v>
      </c>
    </row>
    <row r="1887" spans="1:17" s="167" customFormat="1" ht="15">
      <c r="A1887" s="167" t="s">
        <v>9344</v>
      </c>
      <c r="C1887" s="61" t="s">
        <v>215</v>
      </c>
      <c r="E1887" s="62" t="s">
        <v>12030</v>
      </c>
      <c r="F1887" s="167" t="s">
        <v>9017</v>
      </c>
      <c r="G1887" s="167" t="s">
        <v>9437</v>
      </c>
      <c r="H1887" s="62" t="s">
        <v>12099</v>
      </c>
      <c r="I1887" s="167" t="s">
        <v>9438</v>
      </c>
      <c r="J1887" s="63" t="str">
        <f t="shared" si="145"/>
        <v>IC.IT.130211</v>
      </c>
      <c r="K1887" s="61" t="s">
        <v>1702</v>
      </c>
      <c r="L1887" s="167" t="str">
        <f t="shared" si="146"/>
        <v>Hand, right</v>
      </c>
      <c r="M1887" s="168" t="str">
        <f t="shared" si="147"/>
        <v>PI.IC.IT.130211.01</v>
      </c>
      <c r="N1887" s="168"/>
      <c r="O1887" s="168" t="str">
        <f t="shared" si="148"/>
        <v>PH.IC.IT.130211.01</v>
      </c>
      <c r="Q1887" s="168" t="str">
        <f t="shared" si="149"/>
        <v>CL.IC.IT.130211.01</v>
      </c>
    </row>
    <row r="1888" spans="1:17" s="167" customFormat="1" ht="15">
      <c r="A1888" s="167" t="s">
        <v>9344</v>
      </c>
      <c r="C1888" s="61" t="s">
        <v>215</v>
      </c>
      <c r="E1888" s="62" t="s">
        <v>12030</v>
      </c>
      <c r="F1888" s="167" t="s">
        <v>9017</v>
      </c>
      <c r="G1888" s="167" t="s">
        <v>9444</v>
      </c>
      <c r="H1888" s="62" t="s">
        <v>12100</v>
      </c>
      <c r="I1888" s="167" t="s">
        <v>9445</v>
      </c>
      <c r="J1888" s="63" t="str">
        <f t="shared" si="145"/>
        <v>IC.IT.130212</v>
      </c>
      <c r="K1888" s="61" t="s">
        <v>1702</v>
      </c>
      <c r="L1888" s="167" t="str">
        <f t="shared" si="146"/>
        <v>Hand, left</v>
      </c>
      <c r="M1888" s="168" t="str">
        <f t="shared" si="147"/>
        <v>PI.IC.IT.130212.01</v>
      </c>
      <c r="N1888" s="168"/>
      <c r="O1888" s="168" t="str">
        <f t="shared" si="148"/>
        <v>PH.IC.IT.130212.01</v>
      </c>
      <c r="Q1888" s="168" t="str">
        <f t="shared" si="149"/>
        <v>CL.IC.IT.130212.01</v>
      </c>
    </row>
    <row r="1889" spans="1:17" s="167" customFormat="1" ht="15">
      <c r="A1889" s="167" t="s">
        <v>9344</v>
      </c>
      <c r="C1889" s="61" t="s">
        <v>215</v>
      </c>
      <c r="E1889" s="62" t="s">
        <v>12030</v>
      </c>
      <c r="F1889" s="167" t="s">
        <v>9017</v>
      </c>
      <c r="G1889" s="167" t="s">
        <v>9574</v>
      </c>
      <c r="H1889" s="62" t="s">
        <v>12101</v>
      </c>
      <c r="I1889" s="167" t="s">
        <v>9575</v>
      </c>
      <c r="J1889" s="63" t="str">
        <f t="shared" si="145"/>
        <v>IC.IT.130213</v>
      </c>
      <c r="K1889" s="61" t="s">
        <v>1702</v>
      </c>
      <c r="L1889" s="167" t="str">
        <f t="shared" si="146"/>
        <v>Finger(s), right: specify</v>
      </c>
      <c r="M1889" s="168" t="str">
        <f t="shared" si="147"/>
        <v>PI.IC.IT.130213.01</v>
      </c>
      <c r="N1889" s="168"/>
      <c r="O1889" s="168" t="str">
        <f t="shared" si="148"/>
        <v>PH.IC.IT.130213.01</v>
      </c>
      <c r="Q1889" s="168" t="str">
        <f t="shared" si="149"/>
        <v>CL.IC.IT.130213.01</v>
      </c>
    </row>
    <row r="1890" spans="1:17" s="167" customFormat="1" ht="15">
      <c r="A1890" s="167" t="s">
        <v>9344</v>
      </c>
      <c r="C1890" s="61" t="s">
        <v>215</v>
      </c>
      <c r="E1890" s="62" t="s">
        <v>12030</v>
      </c>
      <c r="F1890" s="167" t="s">
        <v>9017</v>
      </c>
      <c r="G1890" s="167" t="s">
        <v>9576</v>
      </c>
      <c r="H1890" s="62" t="s">
        <v>12102</v>
      </c>
      <c r="I1890" s="167" t="s">
        <v>9577</v>
      </c>
      <c r="J1890" s="63" t="str">
        <f t="shared" si="145"/>
        <v>IC.IT.130214</v>
      </c>
      <c r="K1890" s="61" t="s">
        <v>1702</v>
      </c>
      <c r="L1890" s="167" t="str">
        <f t="shared" si="146"/>
        <v>Finger(s), left:  specify</v>
      </c>
      <c r="M1890" s="168" t="str">
        <f t="shared" si="147"/>
        <v>PI.IC.IT.130214.01</v>
      </c>
      <c r="N1890" s="168"/>
      <c r="O1890" s="168" t="str">
        <f t="shared" si="148"/>
        <v>PH.IC.IT.130214.01</v>
      </c>
      <c r="Q1890" s="168" t="str">
        <f t="shared" si="149"/>
        <v>CL.IC.IT.130214.01</v>
      </c>
    </row>
    <row r="1891" spans="1:17" s="167" customFormat="1" ht="15">
      <c r="A1891" s="167" t="s">
        <v>9344</v>
      </c>
      <c r="C1891" s="61" t="s">
        <v>215</v>
      </c>
      <c r="E1891" s="62" t="s">
        <v>12030</v>
      </c>
      <c r="F1891" s="167" t="s">
        <v>9017</v>
      </c>
      <c r="G1891" s="167" t="s">
        <v>9578</v>
      </c>
      <c r="H1891" s="62" t="s">
        <v>11559</v>
      </c>
      <c r="I1891" s="167" t="s">
        <v>9579</v>
      </c>
      <c r="J1891" s="63" t="str">
        <f t="shared" si="145"/>
        <v>IC.IT.130215</v>
      </c>
      <c r="K1891" s="61" t="s">
        <v>1702</v>
      </c>
      <c r="L1891" s="167" t="str">
        <f t="shared" si="146"/>
        <v>Thigh, right</v>
      </c>
      <c r="M1891" s="168" t="str">
        <f t="shared" si="147"/>
        <v>PI.IC.IT.130215.01</v>
      </c>
      <c r="N1891" s="168"/>
      <c r="O1891" s="168" t="str">
        <f t="shared" si="148"/>
        <v>PH.IC.IT.130215.01</v>
      </c>
      <c r="Q1891" s="168" t="str">
        <f t="shared" si="149"/>
        <v>CL.IC.IT.130215.01</v>
      </c>
    </row>
    <row r="1892" spans="1:17" s="167" customFormat="1" ht="15">
      <c r="A1892" s="167" t="s">
        <v>9344</v>
      </c>
      <c r="C1892" s="61" t="s">
        <v>215</v>
      </c>
      <c r="E1892" s="62" t="s">
        <v>12030</v>
      </c>
      <c r="F1892" s="167" t="s">
        <v>9017</v>
      </c>
      <c r="G1892" s="167" t="s">
        <v>9580</v>
      </c>
      <c r="H1892" s="62" t="s">
        <v>11560</v>
      </c>
      <c r="I1892" s="167" t="s">
        <v>9581</v>
      </c>
      <c r="J1892" s="63" t="str">
        <f t="shared" si="145"/>
        <v>IC.IT.130216</v>
      </c>
      <c r="K1892" s="61" t="s">
        <v>12175</v>
      </c>
      <c r="L1892" s="167" t="str">
        <f t="shared" si="146"/>
        <v>Thigh, left</v>
      </c>
      <c r="M1892" s="168" t="str">
        <f t="shared" si="147"/>
        <v>PI.IC.IT.130216.01</v>
      </c>
      <c r="N1892" s="168"/>
      <c r="O1892" s="168" t="str">
        <f t="shared" si="148"/>
        <v>PH.IC.IT.130216.01</v>
      </c>
      <c r="Q1892" s="168" t="str">
        <f t="shared" si="149"/>
        <v>CL.IC.IT.130216.01</v>
      </c>
    </row>
    <row r="1893" spans="1:17" s="167" customFormat="1" ht="15">
      <c r="A1893" s="167" t="s">
        <v>9344</v>
      </c>
      <c r="C1893" s="61" t="s">
        <v>215</v>
      </c>
      <c r="E1893" s="62" t="s">
        <v>12030</v>
      </c>
      <c r="F1893" s="167" t="s">
        <v>9017</v>
      </c>
      <c r="G1893" s="167" t="s">
        <v>9730</v>
      </c>
      <c r="H1893" s="62" t="s">
        <v>11561</v>
      </c>
      <c r="I1893" s="167" t="s">
        <v>9731</v>
      </c>
      <c r="J1893" s="63" t="str">
        <f t="shared" si="145"/>
        <v>IC.IT.130217</v>
      </c>
      <c r="K1893" s="61" t="s">
        <v>12175</v>
      </c>
      <c r="L1893" s="167" t="str">
        <f t="shared" si="146"/>
        <v>Knee, right</v>
      </c>
      <c r="M1893" s="168" t="str">
        <f t="shared" si="147"/>
        <v>PI.IC.IT.130217.01</v>
      </c>
      <c r="N1893" s="168"/>
      <c r="O1893" s="168" t="str">
        <f t="shared" si="148"/>
        <v>PH.IC.IT.130217.01</v>
      </c>
      <c r="Q1893" s="168" t="str">
        <f t="shared" si="149"/>
        <v>CL.IC.IT.130217.01</v>
      </c>
    </row>
    <row r="1894" spans="1:17" s="167" customFormat="1" ht="15">
      <c r="A1894" s="167" t="s">
        <v>9344</v>
      </c>
      <c r="C1894" s="61" t="s">
        <v>215</v>
      </c>
      <c r="E1894" s="62" t="s">
        <v>12030</v>
      </c>
      <c r="F1894" s="167" t="s">
        <v>9017</v>
      </c>
      <c r="G1894" s="167" t="s">
        <v>9732</v>
      </c>
      <c r="H1894" s="62" t="s">
        <v>12060</v>
      </c>
      <c r="I1894" s="167" t="s">
        <v>9733</v>
      </c>
      <c r="J1894" s="63" t="str">
        <f t="shared" si="145"/>
        <v>IC.IT.130218</v>
      </c>
      <c r="K1894" s="61" t="s">
        <v>12175</v>
      </c>
      <c r="L1894" s="167" t="str">
        <f t="shared" si="146"/>
        <v>Knee, left</v>
      </c>
      <c r="M1894" s="168" t="str">
        <f t="shared" si="147"/>
        <v>PI.IC.IT.130218.01</v>
      </c>
      <c r="N1894" s="168"/>
      <c r="O1894" s="168" t="str">
        <f t="shared" si="148"/>
        <v>PH.IC.IT.130218.01</v>
      </c>
      <c r="Q1894" s="168" t="str">
        <f t="shared" si="149"/>
        <v>CL.IC.IT.130218.01</v>
      </c>
    </row>
    <row r="1895" spans="1:17" s="167" customFormat="1" ht="15">
      <c r="A1895" s="167" t="s">
        <v>9344</v>
      </c>
      <c r="C1895" s="61" t="s">
        <v>215</v>
      </c>
      <c r="E1895" s="62" t="s">
        <v>12030</v>
      </c>
      <c r="F1895" s="167" t="s">
        <v>9017</v>
      </c>
      <c r="G1895" s="167" t="s">
        <v>9734</v>
      </c>
      <c r="H1895" s="62" t="s">
        <v>11913</v>
      </c>
      <c r="I1895" s="167" t="s">
        <v>9735</v>
      </c>
      <c r="J1895" s="63" t="str">
        <f t="shared" si="145"/>
        <v>IC.IT.130219</v>
      </c>
      <c r="K1895" s="61" t="s">
        <v>12175</v>
      </c>
      <c r="L1895" s="167" t="str">
        <f t="shared" si="146"/>
        <v>Calf, right</v>
      </c>
      <c r="M1895" s="168" t="str">
        <f t="shared" si="147"/>
        <v>PI.IC.IT.130219.01</v>
      </c>
      <c r="N1895" s="168"/>
      <c r="O1895" s="168" t="str">
        <f t="shared" si="148"/>
        <v>PH.IC.IT.130219.01</v>
      </c>
      <c r="Q1895" s="168" t="str">
        <f t="shared" si="149"/>
        <v>CL.IC.IT.130219.01</v>
      </c>
    </row>
    <row r="1896" spans="1:17" s="167" customFormat="1" ht="15">
      <c r="A1896" s="167" t="s">
        <v>9344</v>
      </c>
      <c r="C1896" s="61" t="s">
        <v>215</v>
      </c>
      <c r="E1896" s="62" t="s">
        <v>12030</v>
      </c>
      <c r="F1896" s="167" t="s">
        <v>9017</v>
      </c>
      <c r="G1896" s="167" t="s">
        <v>9736</v>
      </c>
      <c r="H1896" s="62" t="s">
        <v>11906</v>
      </c>
      <c r="I1896" s="167" t="s">
        <v>9737</v>
      </c>
      <c r="J1896" s="63" t="str">
        <f t="shared" si="145"/>
        <v>IC.IT.130220</v>
      </c>
      <c r="K1896" s="61" t="s">
        <v>12175</v>
      </c>
      <c r="L1896" s="167" t="str">
        <f t="shared" si="146"/>
        <v>Calf, left</v>
      </c>
      <c r="M1896" s="168" t="str">
        <f t="shared" si="147"/>
        <v>PI.IC.IT.130220.01</v>
      </c>
      <c r="N1896" s="168"/>
      <c r="O1896" s="168" t="str">
        <f t="shared" si="148"/>
        <v>PH.IC.IT.130220.01</v>
      </c>
      <c r="Q1896" s="168" t="str">
        <f t="shared" si="149"/>
        <v>CL.IC.IT.130220.01</v>
      </c>
    </row>
    <row r="1897" spans="1:17" s="167" customFormat="1" ht="15">
      <c r="A1897" s="167" t="s">
        <v>9344</v>
      </c>
      <c r="C1897" s="61" t="s">
        <v>215</v>
      </c>
      <c r="E1897" s="62" t="s">
        <v>12030</v>
      </c>
      <c r="F1897" s="167" t="s">
        <v>9017</v>
      </c>
      <c r="G1897" s="167" t="s">
        <v>9878</v>
      </c>
      <c r="H1897" s="62" t="s">
        <v>10704</v>
      </c>
      <c r="I1897" s="167" t="s">
        <v>9879</v>
      </c>
      <c r="J1897" s="63" t="str">
        <f t="shared" si="145"/>
        <v>IC.IT.130221</v>
      </c>
      <c r="K1897" s="61" t="s">
        <v>12175</v>
      </c>
      <c r="L1897" s="167" t="str">
        <f t="shared" si="146"/>
        <v>Ankle, right</v>
      </c>
      <c r="M1897" s="168" t="str">
        <f t="shared" si="147"/>
        <v>PI.IC.IT.130221.01</v>
      </c>
      <c r="N1897" s="168"/>
      <c r="O1897" s="168" t="str">
        <f t="shared" si="148"/>
        <v>PH.IC.IT.130221.01</v>
      </c>
      <c r="Q1897" s="168" t="str">
        <f t="shared" si="149"/>
        <v>CL.IC.IT.130221.01</v>
      </c>
    </row>
    <row r="1898" spans="1:17" s="167" customFormat="1" ht="15">
      <c r="A1898" s="167" t="s">
        <v>9344</v>
      </c>
      <c r="C1898" s="61" t="s">
        <v>215</v>
      </c>
      <c r="E1898" s="62" t="s">
        <v>12030</v>
      </c>
      <c r="F1898" s="167" t="s">
        <v>9017</v>
      </c>
      <c r="G1898" s="167" t="s">
        <v>9880</v>
      </c>
      <c r="H1898" s="62" t="s">
        <v>10705</v>
      </c>
      <c r="I1898" s="167" t="s">
        <v>9588</v>
      </c>
      <c r="J1898" s="63" t="str">
        <f t="shared" si="145"/>
        <v>IC.IT.130222</v>
      </c>
      <c r="K1898" s="61" t="s">
        <v>12175</v>
      </c>
      <c r="L1898" s="167" t="str">
        <f t="shared" si="146"/>
        <v>Ankle, left</v>
      </c>
      <c r="M1898" s="168" t="str">
        <f t="shared" si="147"/>
        <v>PI.IC.IT.130222.01</v>
      </c>
      <c r="N1898" s="168"/>
      <c r="O1898" s="168" t="str">
        <f t="shared" si="148"/>
        <v>PH.IC.IT.130222.01</v>
      </c>
      <c r="Q1898" s="168" t="str">
        <f t="shared" si="149"/>
        <v>CL.IC.IT.130222.01</v>
      </c>
    </row>
    <row r="1899" spans="1:17" s="167" customFormat="1" ht="15">
      <c r="A1899" s="167" t="s">
        <v>9344</v>
      </c>
      <c r="C1899" s="61" t="s">
        <v>215</v>
      </c>
      <c r="E1899" s="62" t="s">
        <v>12030</v>
      </c>
      <c r="F1899" s="167" t="s">
        <v>9017</v>
      </c>
      <c r="G1899" s="167" t="s">
        <v>9033</v>
      </c>
      <c r="H1899" s="62" t="s">
        <v>10706</v>
      </c>
      <c r="I1899" s="167" t="s">
        <v>9034</v>
      </c>
      <c r="J1899" s="63" t="str">
        <f t="shared" si="145"/>
        <v>IC.IT.130223</v>
      </c>
      <c r="K1899" s="61" t="s">
        <v>12175</v>
      </c>
      <c r="L1899" s="167" t="str">
        <f t="shared" si="146"/>
        <v>Heel, right</v>
      </c>
      <c r="M1899" s="168" t="str">
        <f t="shared" si="147"/>
        <v>PI.IC.IT.130223.01</v>
      </c>
      <c r="N1899" s="168"/>
      <c r="O1899" s="168" t="str">
        <f t="shared" si="148"/>
        <v>PH.IC.IT.130223.01</v>
      </c>
      <c r="Q1899" s="168" t="str">
        <f t="shared" si="149"/>
        <v>CL.IC.IT.130223.01</v>
      </c>
    </row>
    <row r="1900" spans="1:17" s="167" customFormat="1" ht="15">
      <c r="A1900" s="167" t="s">
        <v>9344</v>
      </c>
      <c r="C1900" s="61" t="s">
        <v>215</v>
      </c>
      <c r="E1900" s="62" t="s">
        <v>12030</v>
      </c>
      <c r="F1900" s="167" t="s">
        <v>9017</v>
      </c>
      <c r="G1900" s="167" t="s">
        <v>9035</v>
      </c>
      <c r="H1900" s="62" t="s">
        <v>10707</v>
      </c>
      <c r="I1900" s="167" t="s">
        <v>9036</v>
      </c>
      <c r="J1900" s="63" t="str">
        <f t="shared" si="145"/>
        <v>IC.IT.130224</v>
      </c>
      <c r="K1900" s="61" t="s">
        <v>12175</v>
      </c>
      <c r="L1900" s="167" t="str">
        <f t="shared" si="146"/>
        <v>Heel, left</v>
      </c>
      <c r="M1900" s="168" t="str">
        <f t="shared" si="147"/>
        <v>PI.IC.IT.130224.01</v>
      </c>
      <c r="N1900" s="168"/>
      <c r="O1900" s="168" t="str">
        <f t="shared" si="148"/>
        <v>PH.IC.IT.130224.01</v>
      </c>
      <c r="Q1900" s="168" t="str">
        <f t="shared" si="149"/>
        <v>CL.IC.IT.130224.01</v>
      </c>
    </row>
    <row r="1901" spans="1:17" s="167" customFormat="1" ht="15">
      <c r="A1901" s="167" t="s">
        <v>9344</v>
      </c>
      <c r="C1901" s="61" t="s">
        <v>215</v>
      </c>
      <c r="E1901" s="62" t="s">
        <v>12030</v>
      </c>
      <c r="F1901" s="167" t="s">
        <v>9017</v>
      </c>
      <c r="G1901" s="167" t="s">
        <v>9171</v>
      </c>
      <c r="H1901" s="62" t="s">
        <v>10708</v>
      </c>
      <c r="I1901" s="167" t="s">
        <v>9305</v>
      </c>
      <c r="J1901" s="63" t="str">
        <f t="shared" si="145"/>
        <v>IC.IT.130225</v>
      </c>
      <c r="K1901" s="61" t="s">
        <v>12175</v>
      </c>
      <c r="L1901" s="167" t="str">
        <f t="shared" si="146"/>
        <v>Foot, right</v>
      </c>
      <c r="M1901" s="168" t="str">
        <f t="shared" si="147"/>
        <v>PI.IC.IT.130225.01</v>
      </c>
      <c r="N1901" s="168"/>
      <c r="O1901" s="168" t="str">
        <f t="shared" si="148"/>
        <v>PH.IC.IT.130225.01</v>
      </c>
      <c r="Q1901" s="168" t="str">
        <f t="shared" si="149"/>
        <v>CL.IC.IT.130225.01</v>
      </c>
    </row>
    <row r="1902" spans="1:17" s="167" customFormat="1" ht="15">
      <c r="A1902" s="167" t="s">
        <v>9344</v>
      </c>
      <c r="C1902" s="61" t="s">
        <v>215</v>
      </c>
      <c r="E1902" s="62" t="s">
        <v>12030</v>
      </c>
      <c r="F1902" s="167" t="s">
        <v>9017</v>
      </c>
      <c r="G1902" s="167" t="s">
        <v>9306</v>
      </c>
      <c r="H1902" s="62" t="s">
        <v>10709</v>
      </c>
      <c r="I1902" s="167" t="s">
        <v>9307</v>
      </c>
      <c r="J1902" s="63" t="str">
        <f t="shared" si="145"/>
        <v>IC.IT.130226</v>
      </c>
      <c r="K1902" s="61" t="s">
        <v>12175</v>
      </c>
      <c r="L1902" s="167" t="str">
        <f t="shared" si="146"/>
        <v>Foot, left</v>
      </c>
      <c r="M1902" s="168" t="str">
        <f t="shared" si="147"/>
        <v>PI.IC.IT.130226.01</v>
      </c>
      <c r="N1902" s="168"/>
      <c r="O1902" s="168" t="str">
        <f t="shared" si="148"/>
        <v>PH.IC.IT.130226.01</v>
      </c>
      <c r="Q1902" s="168" t="str">
        <f t="shared" si="149"/>
        <v>CL.IC.IT.130226.01</v>
      </c>
    </row>
    <row r="1903" spans="1:17" s="167" customFormat="1" ht="15">
      <c r="A1903" s="167" t="s">
        <v>9344</v>
      </c>
      <c r="C1903" s="61" t="s">
        <v>215</v>
      </c>
      <c r="E1903" s="62" t="s">
        <v>12030</v>
      </c>
      <c r="F1903" s="167" t="s">
        <v>9017</v>
      </c>
      <c r="G1903" s="167" t="s">
        <v>9419</v>
      </c>
      <c r="H1903" s="62" t="s">
        <v>9143</v>
      </c>
      <c r="I1903" s="167" t="s">
        <v>9420</v>
      </c>
      <c r="J1903" s="63" t="str">
        <f t="shared" si="145"/>
        <v>IC.IT.130227</v>
      </c>
      <c r="K1903" s="61" t="s">
        <v>12175</v>
      </c>
      <c r="L1903" s="167" t="str">
        <f t="shared" si="146"/>
        <v>Toe(s), right: specify</v>
      </c>
      <c r="M1903" s="168" t="str">
        <f t="shared" si="147"/>
        <v>PI.IC.IT.130227.01</v>
      </c>
      <c r="N1903" s="168"/>
      <c r="O1903" s="168" t="str">
        <f t="shared" si="148"/>
        <v>PH.IC.IT.130227.01</v>
      </c>
      <c r="Q1903" s="168" t="str">
        <f t="shared" si="149"/>
        <v>CL.IC.IT.130227.01</v>
      </c>
    </row>
    <row r="1904" spans="1:17" s="167" customFormat="1" ht="15">
      <c r="A1904" s="167" t="s">
        <v>9344</v>
      </c>
      <c r="C1904" s="61" t="s">
        <v>215</v>
      </c>
      <c r="E1904" s="62" t="s">
        <v>12030</v>
      </c>
      <c r="F1904" s="167" t="s">
        <v>9017</v>
      </c>
      <c r="G1904" s="167" t="s">
        <v>9421</v>
      </c>
      <c r="H1904" s="62" t="s">
        <v>9144</v>
      </c>
      <c r="I1904" s="167" t="s">
        <v>9422</v>
      </c>
      <c r="J1904" s="63" t="str">
        <f t="shared" si="145"/>
        <v>IC.IT.130228</v>
      </c>
      <c r="K1904" s="61" t="s">
        <v>12175</v>
      </c>
      <c r="L1904" s="167" t="str">
        <f t="shared" si="146"/>
        <v>Toe(s), left:  specify</v>
      </c>
      <c r="M1904" s="168" t="str">
        <f t="shared" si="147"/>
        <v>PI.IC.IT.130228.01</v>
      </c>
      <c r="N1904" s="168"/>
      <c r="O1904" s="168" t="str">
        <f t="shared" si="148"/>
        <v>PH.IC.IT.130228.01</v>
      </c>
      <c r="Q1904" s="168" t="str">
        <f t="shared" si="149"/>
        <v>CL.IC.IT.130228.01</v>
      </c>
    </row>
    <row r="1905" spans="1:27" s="167" customFormat="1" ht="15">
      <c r="A1905" s="167" t="s">
        <v>9344</v>
      </c>
      <c r="C1905" s="61" t="s">
        <v>666</v>
      </c>
      <c r="E1905" s="61" t="s">
        <v>115</v>
      </c>
      <c r="F1905" s="167" t="s">
        <v>9017</v>
      </c>
      <c r="G1905" s="167" t="s">
        <v>443</v>
      </c>
      <c r="H1905" s="61" t="s">
        <v>636</v>
      </c>
      <c r="J1905" s="63" t="str">
        <f t="shared" si="145"/>
        <v>IC.IT.130229</v>
      </c>
      <c r="K1905" s="61" t="s">
        <v>13277</v>
      </c>
      <c r="L1905" s="167" t="str">
        <f t="shared" si="146"/>
        <v>Shin, right</v>
      </c>
      <c r="M1905" s="168" t="str">
        <f t="shared" si="147"/>
        <v>PI.IC.IT.130229.01</v>
      </c>
      <c r="N1905" s="168"/>
      <c r="O1905" s="168" t="str">
        <f t="shared" si="148"/>
        <v>PH.IC.IT.130229.01</v>
      </c>
      <c r="Q1905" s="168" t="str">
        <f t="shared" si="149"/>
        <v>CL.IC.IT.130229.01</v>
      </c>
      <c r="Z1905" s="167" t="s">
        <v>444</v>
      </c>
      <c r="AA1905" s="167">
        <v>1279</v>
      </c>
    </row>
    <row r="1906" spans="1:27" s="167" customFormat="1" ht="15">
      <c r="A1906" s="167" t="s">
        <v>9344</v>
      </c>
      <c r="C1906" s="61" t="s">
        <v>666</v>
      </c>
      <c r="E1906" s="61" t="s">
        <v>115</v>
      </c>
      <c r="F1906" s="167" t="s">
        <v>9017</v>
      </c>
      <c r="G1906" s="167" t="s">
        <v>440</v>
      </c>
      <c r="H1906" s="61" t="s">
        <v>441</v>
      </c>
      <c r="J1906" s="63" t="str">
        <f t="shared" si="145"/>
        <v>IC.IT.130230</v>
      </c>
      <c r="K1906" s="61" t="s">
        <v>13277</v>
      </c>
      <c r="L1906" s="167" t="str">
        <f t="shared" si="146"/>
        <v>Shin, left</v>
      </c>
      <c r="M1906" s="168" t="str">
        <f t="shared" si="147"/>
        <v>PI.IC.IT.130230.01</v>
      </c>
      <c r="N1906" s="168"/>
      <c r="O1906" s="168" t="str">
        <f t="shared" si="148"/>
        <v>PH.IC.IT.130230.01</v>
      </c>
      <c r="Q1906" s="168" t="str">
        <f t="shared" si="149"/>
        <v>CL.IC.IT.130230.01</v>
      </c>
      <c r="Z1906" s="167" t="s">
        <v>444</v>
      </c>
      <c r="AA1906" s="167">
        <v>1279</v>
      </c>
    </row>
    <row r="1907" spans="1:27" s="167" customFormat="1" ht="15">
      <c r="A1907" s="167" t="s">
        <v>9344</v>
      </c>
      <c r="C1907" s="61" t="s">
        <v>215</v>
      </c>
      <c r="D1907" s="167" t="s">
        <v>8697</v>
      </c>
      <c r="E1907" s="62" t="s">
        <v>12032</v>
      </c>
      <c r="F1907" s="167" t="s">
        <v>9432</v>
      </c>
      <c r="G1907" s="167" t="s">
        <v>9430</v>
      </c>
      <c r="H1907" s="62" t="s">
        <v>11848</v>
      </c>
      <c r="I1907" s="167" t="s">
        <v>9431</v>
      </c>
      <c r="J1907" s="63" t="str">
        <f t="shared" si="145"/>
        <v>IC.IT.130301</v>
      </c>
      <c r="K1907" s="61" t="s">
        <v>12175</v>
      </c>
      <c r="L1907" s="167" t="str">
        <f t="shared" si="146"/>
        <v>Face, right</v>
      </c>
      <c r="M1907" s="168" t="str">
        <f t="shared" si="147"/>
        <v>PI.IC.IT.130301.01</v>
      </c>
      <c r="N1907" s="168"/>
      <c r="O1907" s="168" t="str">
        <f t="shared" si="148"/>
        <v>PH.IC.IT.130301.01</v>
      </c>
      <c r="Q1907" s="168" t="str">
        <f t="shared" si="149"/>
        <v>CL.IC.IT.130301.01</v>
      </c>
    </row>
    <row r="1908" spans="1:27" s="167" customFormat="1" ht="15">
      <c r="A1908" s="167" t="s">
        <v>9344</v>
      </c>
      <c r="C1908" s="61" t="s">
        <v>215</v>
      </c>
      <c r="E1908" s="62" t="s">
        <v>12032</v>
      </c>
      <c r="F1908" s="167" t="s">
        <v>9432</v>
      </c>
      <c r="G1908" s="167" t="s">
        <v>9458</v>
      </c>
      <c r="H1908" s="62" t="s">
        <v>12030</v>
      </c>
      <c r="I1908" s="167" t="s">
        <v>9589</v>
      </c>
      <c r="J1908" s="63" t="str">
        <f t="shared" si="145"/>
        <v>IC.IT.130302</v>
      </c>
      <c r="K1908" s="61" t="s">
        <v>12175</v>
      </c>
      <c r="L1908" s="167" t="str">
        <f t="shared" si="146"/>
        <v>Face, left</v>
      </c>
      <c r="M1908" s="168" t="str">
        <f t="shared" si="147"/>
        <v>PI.IC.IT.130302.01</v>
      </c>
      <c r="N1908" s="168"/>
      <c r="O1908" s="168" t="str">
        <f t="shared" si="148"/>
        <v>PH.IC.IT.130302.01</v>
      </c>
      <c r="Q1908" s="168" t="str">
        <f t="shared" si="149"/>
        <v>CL.IC.IT.130302.01</v>
      </c>
    </row>
    <row r="1909" spans="1:27" s="167" customFormat="1" ht="15">
      <c r="A1909" s="167" t="s">
        <v>9344</v>
      </c>
      <c r="C1909" s="61" t="s">
        <v>215</v>
      </c>
      <c r="E1909" s="62" t="s">
        <v>12032</v>
      </c>
      <c r="F1909" s="167" t="s">
        <v>9432</v>
      </c>
      <c r="G1909" s="167" t="s">
        <v>9590</v>
      </c>
      <c r="H1909" s="62" t="s">
        <v>12032</v>
      </c>
      <c r="I1909" s="167" t="s">
        <v>9590</v>
      </c>
      <c r="J1909" s="63" t="str">
        <f t="shared" si="145"/>
        <v>IC.IT.130303</v>
      </c>
      <c r="K1909" s="61" t="s">
        <v>12175</v>
      </c>
      <c r="L1909" s="167" t="str">
        <f t="shared" si="146"/>
        <v>Face</v>
      </c>
      <c r="M1909" s="168" t="str">
        <f t="shared" si="147"/>
        <v>PI.IC.IT.130303.01</v>
      </c>
      <c r="N1909" s="168"/>
      <c r="O1909" s="168" t="str">
        <f t="shared" si="148"/>
        <v>PH.IC.IT.130303.01</v>
      </c>
      <c r="Q1909" s="168" t="str">
        <f t="shared" si="149"/>
        <v>CL.IC.IT.130303.01</v>
      </c>
    </row>
    <row r="1910" spans="1:27" s="167" customFormat="1" ht="15">
      <c r="A1910" s="167" t="s">
        <v>9344</v>
      </c>
      <c r="C1910" s="61" t="s">
        <v>215</v>
      </c>
      <c r="E1910" s="62" t="s">
        <v>12032</v>
      </c>
      <c r="F1910" s="167" t="s">
        <v>9432</v>
      </c>
      <c r="G1910" s="167" t="s">
        <v>9068</v>
      </c>
      <c r="H1910" s="62" t="s">
        <v>12028</v>
      </c>
      <c r="I1910" s="167" t="s">
        <v>9192</v>
      </c>
      <c r="J1910" s="63" t="str">
        <f t="shared" si="145"/>
        <v>IC.IT.130304</v>
      </c>
      <c r="K1910" s="61" t="s">
        <v>12175</v>
      </c>
      <c r="L1910" s="167" t="str">
        <f t="shared" si="146"/>
        <v>Head, right</v>
      </c>
      <c r="M1910" s="168" t="str">
        <f t="shared" si="147"/>
        <v>PI.IC.IT.130304.01</v>
      </c>
      <c r="N1910" s="168"/>
      <c r="O1910" s="168" t="str">
        <f t="shared" si="148"/>
        <v>PH.IC.IT.130304.01</v>
      </c>
      <c r="Q1910" s="168" t="str">
        <f t="shared" si="149"/>
        <v>CL.IC.IT.130304.01</v>
      </c>
    </row>
    <row r="1911" spans="1:27" s="167" customFormat="1" ht="15">
      <c r="A1911" s="167" t="s">
        <v>9344</v>
      </c>
      <c r="C1911" s="61" t="s">
        <v>215</v>
      </c>
      <c r="E1911" s="62" t="s">
        <v>12032</v>
      </c>
      <c r="F1911" s="167" t="s">
        <v>9432</v>
      </c>
      <c r="G1911" s="167" t="s">
        <v>9193</v>
      </c>
      <c r="H1911" s="62" t="s">
        <v>12210</v>
      </c>
      <c r="I1911" s="167" t="s">
        <v>9194</v>
      </c>
      <c r="J1911" s="63" t="str">
        <f t="shared" si="145"/>
        <v>IC.IT.130305</v>
      </c>
      <c r="K1911" s="61" t="s">
        <v>12175</v>
      </c>
      <c r="L1911" s="167" t="str">
        <f t="shared" si="146"/>
        <v>Head, left</v>
      </c>
      <c r="M1911" s="168" t="str">
        <f t="shared" si="147"/>
        <v>PI.IC.IT.130305.01</v>
      </c>
      <c r="N1911" s="168"/>
      <c r="O1911" s="168" t="str">
        <f t="shared" si="148"/>
        <v>PH.IC.IT.130305.01</v>
      </c>
      <c r="Q1911" s="168" t="str">
        <f t="shared" si="149"/>
        <v>CL.IC.IT.130305.01</v>
      </c>
    </row>
    <row r="1912" spans="1:27" s="167" customFormat="1" ht="15">
      <c r="A1912" s="167" t="s">
        <v>9344</v>
      </c>
      <c r="C1912" s="61" t="s">
        <v>215</v>
      </c>
      <c r="E1912" s="62" t="s">
        <v>12032</v>
      </c>
      <c r="F1912" s="167" t="s">
        <v>9432</v>
      </c>
      <c r="G1912" s="167" t="s">
        <v>9195</v>
      </c>
      <c r="H1912" s="62" t="s">
        <v>12212</v>
      </c>
      <c r="I1912" s="167" t="s">
        <v>9195</v>
      </c>
      <c r="J1912" s="63" t="str">
        <f t="shared" si="145"/>
        <v>IC.IT.130306</v>
      </c>
      <c r="K1912" s="61" t="s">
        <v>12175</v>
      </c>
      <c r="L1912" s="167" t="str">
        <f t="shared" si="146"/>
        <v>Head</v>
      </c>
      <c r="M1912" s="168" t="str">
        <f t="shared" si="147"/>
        <v>PI.IC.IT.130306.01</v>
      </c>
      <c r="N1912" s="168"/>
      <c r="O1912" s="168" t="str">
        <f t="shared" si="148"/>
        <v>PH.IC.IT.130306.01</v>
      </c>
      <c r="Q1912" s="168" t="str">
        <f t="shared" si="149"/>
        <v>CL.IC.IT.130306.01</v>
      </c>
    </row>
    <row r="1913" spans="1:27" s="167" customFormat="1" ht="15">
      <c r="A1913" s="167" t="s">
        <v>9344</v>
      </c>
      <c r="C1913" s="61" t="s">
        <v>215</v>
      </c>
      <c r="E1913" s="62" t="s">
        <v>12032</v>
      </c>
      <c r="F1913" s="167" t="s">
        <v>9432</v>
      </c>
      <c r="G1913" s="167" t="s">
        <v>9043</v>
      </c>
      <c r="H1913" s="62" t="s">
        <v>12225</v>
      </c>
      <c r="I1913" s="167" t="s">
        <v>9044</v>
      </c>
      <c r="J1913" s="63" t="str">
        <f t="shared" si="145"/>
        <v>IC.IT.130307</v>
      </c>
      <c r="K1913" s="61" t="s">
        <v>12175</v>
      </c>
      <c r="L1913" s="167" t="str">
        <f t="shared" si="146"/>
        <v>Eye, right</v>
      </c>
      <c r="M1913" s="168" t="str">
        <f t="shared" si="147"/>
        <v>PI.IC.IT.130307.01</v>
      </c>
      <c r="N1913" s="168"/>
      <c r="O1913" s="168" t="str">
        <f t="shared" si="148"/>
        <v>PH.IC.IT.130307.01</v>
      </c>
      <c r="Q1913" s="168" t="str">
        <f t="shared" si="149"/>
        <v>CL.IC.IT.130307.01</v>
      </c>
    </row>
    <row r="1914" spans="1:27" s="167" customFormat="1" ht="15">
      <c r="A1914" s="167" t="s">
        <v>9344</v>
      </c>
      <c r="C1914" s="61" t="s">
        <v>215</v>
      </c>
      <c r="E1914" s="62" t="s">
        <v>12032</v>
      </c>
      <c r="F1914" s="167" t="s">
        <v>9432</v>
      </c>
      <c r="G1914" s="167" t="s">
        <v>9584</v>
      </c>
      <c r="H1914" s="62" t="s">
        <v>11638</v>
      </c>
      <c r="I1914" s="167" t="s">
        <v>9585</v>
      </c>
      <c r="J1914" s="63" t="str">
        <f t="shared" si="145"/>
        <v>IC.IT.130308</v>
      </c>
      <c r="K1914" s="61" t="s">
        <v>12175</v>
      </c>
      <c r="L1914" s="167" t="str">
        <f t="shared" si="146"/>
        <v>Ear, right</v>
      </c>
      <c r="M1914" s="168" t="str">
        <f t="shared" si="147"/>
        <v>PI.IC.IT.130308.01</v>
      </c>
      <c r="N1914" s="168"/>
      <c r="O1914" s="168" t="str">
        <f t="shared" si="148"/>
        <v>PH.IC.IT.130308.01</v>
      </c>
      <c r="Q1914" s="168" t="str">
        <f t="shared" si="149"/>
        <v>CL.IC.IT.130308.01</v>
      </c>
    </row>
    <row r="1915" spans="1:27" s="167" customFormat="1" ht="15">
      <c r="A1915" s="167" t="s">
        <v>9344</v>
      </c>
      <c r="C1915" s="61" t="s">
        <v>215</v>
      </c>
      <c r="E1915" s="62" t="s">
        <v>12032</v>
      </c>
      <c r="F1915" s="167" t="s">
        <v>9432</v>
      </c>
      <c r="G1915" s="167" t="s">
        <v>9586</v>
      </c>
      <c r="H1915" s="62" t="s">
        <v>11639</v>
      </c>
      <c r="I1915" s="167" t="s">
        <v>9587</v>
      </c>
      <c r="J1915" s="63" t="str">
        <f t="shared" si="145"/>
        <v>IC.IT.130309</v>
      </c>
      <c r="K1915" s="61" t="s">
        <v>12175</v>
      </c>
      <c r="L1915" s="167" t="str">
        <f t="shared" si="146"/>
        <v>Ear, left</v>
      </c>
      <c r="M1915" s="168" t="str">
        <f t="shared" si="147"/>
        <v>PI.IC.IT.130309.01</v>
      </c>
      <c r="N1915" s="168"/>
      <c r="O1915" s="168" t="str">
        <f t="shared" si="148"/>
        <v>PH.IC.IT.130309.01</v>
      </c>
      <c r="Q1915" s="168" t="str">
        <f t="shared" si="149"/>
        <v>CL.IC.IT.130309.01</v>
      </c>
    </row>
    <row r="1916" spans="1:27" s="167" customFormat="1" ht="15">
      <c r="A1916" s="167" t="s">
        <v>9344</v>
      </c>
      <c r="C1916" s="61" t="s">
        <v>215</v>
      </c>
      <c r="E1916" s="62" t="s">
        <v>12032</v>
      </c>
      <c r="F1916" s="167" t="s">
        <v>9432</v>
      </c>
      <c r="G1916" s="167" t="s">
        <v>9457</v>
      </c>
      <c r="H1916" s="62" t="s">
        <v>11829</v>
      </c>
      <c r="I1916" s="167" t="s">
        <v>9457</v>
      </c>
      <c r="J1916" s="63" t="str">
        <f t="shared" si="145"/>
        <v>IC.IT.130310</v>
      </c>
      <c r="K1916" s="61" t="s">
        <v>12175</v>
      </c>
      <c r="L1916" s="167" t="str">
        <f t="shared" si="146"/>
        <v>Nose</v>
      </c>
      <c r="M1916" s="168" t="str">
        <f t="shared" si="147"/>
        <v>PI.IC.IT.130310.01</v>
      </c>
      <c r="N1916" s="168"/>
      <c r="O1916" s="168" t="str">
        <f t="shared" si="148"/>
        <v>PH.IC.IT.130310.01</v>
      </c>
      <c r="Q1916" s="168" t="str">
        <f t="shared" si="149"/>
        <v>CL.IC.IT.130310.01</v>
      </c>
    </row>
    <row r="1917" spans="1:27" s="167" customFormat="1" ht="15">
      <c r="A1917" s="167" t="s">
        <v>9344</v>
      </c>
      <c r="C1917" s="61" t="s">
        <v>215</v>
      </c>
      <c r="E1917" s="62" t="s">
        <v>12032</v>
      </c>
      <c r="F1917" s="167" t="s">
        <v>9432</v>
      </c>
      <c r="G1917" s="167" t="s">
        <v>9212</v>
      </c>
      <c r="H1917" s="62" t="s">
        <v>12099</v>
      </c>
      <c r="I1917" s="167" t="s">
        <v>9213</v>
      </c>
      <c r="J1917" s="63" t="str">
        <f t="shared" si="145"/>
        <v>IC.IT.130311</v>
      </c>
      <c r="K1917" s="61" t="s">
        <v>12175</v>
      </c>
      <c r="L1917" s="167" t="str">
        <f t="shared" si="146"/>
        <v>Nose, right side</v>
      </c>
      <c r="M1917" s="168" t="str">
        <f t="shared" si="147"/>
        <v>PI.IC.IT.130311.01</v>
      </c>
      <c r="N1917" s="168"/>
      <c r="O1917" s="168" t="str">
        <f t="shared" si="148"/>
        <v>PH.IC.IT.130311.01</v>
      </c>
      <c r="Q1917" s="168" t="str">
        <f t="shared" si="149"/>
        <v>CL.IC.IT.130311.01</v>
      </c>
    </row>
    <row r="1918" spans="1:27" s="167" customFormat="1" ht="15">
      <c r="A1918" s="167" t="s">
        <v>9344</v>
      </c>
      <c r="C1918" s="61" t="s">
        <v>215</v>
      </c>
      <c r="E1918" s="62" t="s">
        <v>12032</v>
      </c>
      <c r="F1918" s="167" t="s">
        <v>9432</v>
      </c>
      <c r="G1918" s="167" t="s">
        <v>9214</v>
      </c>
      <c r="H1918" s="62" t="s">
        <v>12100</v>
      </c>
      <c r="I1918" s="167" t="s">
        <v>9215</v>
      </c>
      <c r="J1918" s="63" t="str">
        <f t="shared" si="145"/>
        <v>IC.IT.130312</v>
      </c>
      <c r="K1918" s="61" t="s">
        <v>12175</v>
      </c>
      <c r="L1918" s="167" t="str">
        <f t="shared" si="146"/>
        <v>Nose, left side</v>
      </c>
      <c r="M1918" s="168" t="str">
        <f t="shared" si="147"/>
        <v>PI.IC.IT.130312.01</v>
      </c>
      <c r="N1918" s="168"/>
      <c r="O1918" s="168" t="str">
        <f t="shared" si="148"/>
        <v>PH.IC.IT.130312.01</v>
      </c>
      <c r="Q1918" s="168" t="str">
        <f t="shared" si="149"/>
        <v>CL.IC.IT.130312.01</v>
      </c>
    </row>
    <row r="1919" spans="1:27" s="167" customFormat="1" ht="15">
      <c r="A1919" s="167" t="s">
        <v>9344</v>
      </c>
      <c r="C1919" s="61" t="s">
        <v>215</v>
      </c>
      <c r="E1919" s="62" t="s">
        <v>12032</v>
      </c>
      <c r="F1919" s="167" t="s">
        <v>9432</v>
      </c>
      <c r="G1919" s="167" t="s">
        <v>9095</v>
      </c>
      <c r="H1919" s="62" t="s">
        <v>12101</v>
      </c>
      <c r="I1919" s="167" t="s">
        <v>9096</v>
      </c>
      <c r="J1919" s="63" t="str">
        <f t="shared" si="145"/>
        <v>IC.IT.130313</v>
      </c>
      <c r="K1919" s="61" t="s">
        <v>12175</v>
      </c>
      <c r="L1919" s="167" t="str">
        <f t="shared" si="146"/>
        <v>Neck, right</v>
      </c>
      <c r="M1919" s="168" t="str">
        <f t="shared" si="147"/>
        <v>PI.IC.IT.130313.01</v>
      </c>
      <c r="N1919" s="168"/>
      <c r="O1919" s="168" t="str">
        <f t="shared" si="148"/>
        <v>PH.IC.IT.130313.01</v>
      </c>
      <c r="Q1919" s="168" t="str">
        <f t="shared" si="149"/>
        <v>CL.IC.IT.130313.01</v>
      </c>
    </row>
    <row r="1920" spans="1:27" s="167" customFormat="1" ht="15">
      <c r="A1920" s="167" t="s">
        <v>9344</v>
      </c>
      <c r="C1920" s="61" t="s">
        <v>215</v>
      </c>
      <c r="E1920" s="62" t="s">
        <v>12032</v>
      </c>
      <c r="F1920" s="167" t="s">
        <v>9432</v>
      </c>
      <c r="G1920" s="167" t="s">
        <v>9111</v>
      </c>
      <c r="H1920" s="62" t="s">
        <v>12102</v>
      </c>
      <c r="I1920" s="167" t="s">
        <v>9112</v>
      </c>
      <c r="J1920" s="63" t="str">
        <f t="shared" si="145"/>
        <v>IC.IT.130314</v>
      </c>
      <c r="K1920" s="61" t="s">
        <v>12175</v>
      </c>
      <c r="L1920" s="167" t="str">
        <f t="shared" si="146"/>
        <v>Neck, left</v>
      </c>
      <c r="M1920" s="168" t="str">
        <f t="shared" si="147"/>
        <v>PI.IC.IT.130314.01</v>
      </c>
      <c r="N1920" s="168"/>
      <c r="O1920" s="168" t="str">
        <f t="shared" si="148"/>
        <v>PH.IC.IT.130314.01</v>
      </c>
      <c r="Q1920" s="168" t="str">
        <f t="shared" si="149"/>
        <v>CL.IC.IT.130314.01</v>
      </c>
    </row>
    <row r="1921" spans="1:19" s="167" customFormat="1" ht="15">
      <c r="A1921" s="167" t="s">
        <v>9344</v>
      </c>
      <c r="C1921" s="61" t="s">
        <v>215</v>
      </c>
      <c r="E1921" s="62" t="s">
        <v>12032</v>
      </c>
      <c r="F1921" s="167" t="s">
        <v>9432</v>
      </c>
      <c r="G1921" s="167" t="s">
        <v>9113</v>
      </c>
      <c r="H1921" s="62" t="s">
        <v>11559</v>
      </c>
      <c r="I1921" s="167" t="s">
        <v>9113</v>
      </c>
      <c r="J1921" s="63" t="str">
        <f t="shared" si="145"/>
        <v>IC.IT.130315</v>
      </c>
      <c r="K1921" s="61" t="s">
        <v>12175</v>
      </c>
      <c r="L1921" s="167" t="str">
        <f t="shared" si="146"/>
        <v>Neck</v>
      </c>
      <c r="M1921" s="168" t="str">
        <f t="shared" si="147"/>
        <v>PI.IC.IT.130315.01</v>
      </c>
      <c r="N1921" s="168"/>
      <c r="O1921" s="168" t="str">
        <f t="shared" si="148"/>
        <v>PH.IC.IT.130315.01</v>
      </c>
      <c r="Q1921" s="168" t="str">
        <f t="shared" si="149"/>
        <v>CL.IC.IT.130315.01</v>
      </c>
    </row>
    <row r="1922" spans="1:19" s="167" customFormat="1" ht="15">
      <c r="A1922" s="167" t="s">
        <v>9344</v>
      </c>
      <c r="C1922" s="61" t="s">
        <v>215</v>
      </c>
      <c r="E1922" s="62" t="s">
        <v>12032</v>
      </c>
      <c r="F1922" s="167" t="s">
        <v>9432</v>
      </c>
      <c r="G1922" s="167" t="s">
        <v>9045</v>
      </c>
      <c r="H1922" s="62" t="s">
        <v>11560</v>
      </c>
      <c r="I1922" s="167" t="s">
        <v>9046</v>
      </c>
      <c r="J1922" s="63" t="str">
        <f t="shared" ref="J1922:J1985" si="150">CONCATENATE("IC.IT.",C1922,E1922,H1922)</f>
        <v>IC.IT.130316</v>
      </c>
      <c r="K1922" s="61" t="s">
        <v>12175</v>
      </c>
      <c r="L1922" s="167" t="str">
        <f t="shared" ref="L1922:L1985" si="151">G1922</f>
        <v>Eye, left</v>
      </c>
      <c r="M1922" s="168" t="str">
        <f t="shared" ref="M1922:M1985" si="152">CONCATENATE("PI.",J1922,".",K1922)</f>
        <v>PI.IC.IT.130316.01</v>
      </c>
      <c r="N1922" s="168"/>
      <c r="O1922" s="168" t="str">
        <f t="shared" ref="O1922:O1985" si="153">CONCATENATE("PH.",J1922,".",K1922)</f>
        <v>PH.IC.IT.130316.01</v>
      </c>
      <c r="Q1922" s="168" t="str">
        <f t="shared" ref="Q1922:Q1985" si="154">CONCATENATE("CL.",J1922,".",K1922)</f>
        <v>CL.IC.IT.130316.01</v>
      </c>
    </row>
    <row r="1923" spans="1:19" s="167" customFormat="1" ht="15">
      <c r="A1923" s="167" t="s">
        <v>9344</v>
      </c>
      <c r="C1923" s="61" t="s">
        <v>215</v>
      </c>
      <c r="E1923" s="61" t="s">
        <v>12185</v>
      </c>
      <c r="F1923" s="167" t="s">
        <v>9432</v>
      </c>
      <c r="G1923" s="61" t="s">
        <v>9197</v>
      </c>
      <c r="H1923" s="61" t="s">
        <v>512</v>
      </c>
      <c r="I1923" s="61" t="s">
        <v>9197</v>
      </c>
      <c r="J1923" s="63" t="str">
        <f t="shared" si="150"/>
        <v>IC.IT.130325</v>
      </c>
      <c r="K1923" s="61" t="s">
        <v>12175</v>
      </c>
      <c r="L1923" s="167" t="str">
        <f t="shared" si="151"/>
        <v>Lips</v>
      </c>
      <c r="M1923" s="168" t="str">
        <f t="shared" si="152"/>
        <v>PI.IC.IT.130325.01</v>
      </c>
      <c r="N1923" s="168"/>
      <c r="O1923" s="168" t="str">
        <f t="shared" si="153"/>
        <v>PH.IC.IT.130325.01</v>
      </c>
      <c r="Q1923" s="168" t="str">
        <f t="shared" si="154"/>
        <v>CL.IC.IT.130325.01</v>
      </c>
      <c r="R1923" s="167" t="s">
        <v>12465</v>
      </c>
      <c r="S1923" s="167">
        <v>780</v>
      </c>
    </row>
    <row r="1924" spans="1:19" s="167" customFormat="1" ht="15">
      <c r="A1924" s="167" t="s">
        <v>9344</v>
      </c>
      <c r="C1924" s="61" t="s">
        <v>215</v>
      </c>
      <c r="D1924" s="167" t="s">
        <v>8996</v>
      </c>
      <c r="E1924" s="62" t="s">
        <v>12028</v>
      </c>
      <c r="F1924" s="167" t="s">
        <v>9433</v>
      </c>
      <c r="G1924" s="167" t="s">
        <v>9372</v>
      </c>
      <c r="H1924" s="62" t="s">
        <v>11561</v>
      </c>
      <c r="I1924" s="167" t="s">
        <v>9372</v>
      </c>
      <c r="J1924" s="63" t="str">
        <f t="shared" si="150"/>
        <v>IC.IT.130417</v>
      </c>
      <c r="K1924" s="61" t="s">
        <v>12175</v>
      </c>
      <c r="L1924" s="167" t="str">
        <f t="shared" si="151"/>
        <v>Lateral</v>
      </c>
      <c r="M1924" s="168" t="str">
        <f t="shared" si="152"/>
        <v>PI.IC.IT.130417.01</v>
      </c>
      <c r="N1924" s="168"/>
      <c r="O1924" s="168" t="str">
        <f t="shared" si="153"/>
        <v>PH.IC.IT.130417.01</v>
      </c>
      <c r="Q1924" s="168" t="str">
        <f t="shared" si="154"/>
        <v>CL.IC.IT.130417.01</v>
      </c>
    </row>
    <row r="1925" spans="1:19" s="167" customFormat="1" ht="15">
      <c r="A1925" s="167" t="s">
        <v>9344</v>
      </c>
      <c r="C1925" s="61" t="s">
        <v>215</v>
      </c>
      <c r="E1925" s="62" t="s">
        <v>12028</v>
      </c>
      <c r="F1925" s="167" t="s">
        <v>9433</v>
      </c>
      <c r="G1925" s="167" t="s">
        <v>9373</v>
      </c>
      <c r="H1925" s="62" t="s">
        <v>12060</v>
      </c>
      <c r="I1925" s="167" t="s">
        <v>9373</v>
      </c>
      <c r="J1925" s="63" t="str">
        <f t="shared" si="150"/>
        <v>IC.IT.130418</v>
      </c>
      <c r="K1925" s="61" t="s">
        <v>12175</v>
      </c>
      <c r="L1925" s="167" t="str">
        <f t="shared" si="151"/>
        <v>Medial</v>
      </c>
      <c r="M1925" s="168" t="str">
        <f t="shared" si="152"/>
        <v>PI.IC.IT.130418.01</v>
      </c>
      <c r="N1925" s="168"/>
      <c r="O1925" s="168" t="str">
        <f t="shared" si="153"/>
        <v>PH.IC.IT.130418.01</v>
      </c>
      <c r="Q1925" s="168" t="str">
        <f t="shared" si="154"/>
        <v>CL.IC.IT.130418.01</v>
      </c>
    </row>
    <row r="1926" spans="1:19" s="167" customFormat="1" ht="15">
      <c r="A1926" s="167" t="s">
        <v>9344</v>
      </c>
      <c r="C1926" s="61" t="s">
        <v>215</v>
      </c>
      <c r="E1926" s="62" t="s">
        <v>12028</v>
      </c>
      <c r="F1926" s="167" t="s">
        <v>9433</v>
      </c>
      <c r="G1926" s="167" t="s">
        <v>9374</v>
      </c>
      <c r="H1926" s="62" t="s">
        <v>11913</v>
      </c>
      <c r="I1926" s="167" t="s">
        <v>9374</v>
      </c>
      <c r="J1926" s="63" t="str">
        <f t="shared" si="150"/>
        <v>IC.IT.130419</v>
      </c>
      <c r="K1926" s="61" t="s">
        <v>12175</v>
      </c>
      <c r="L1926" s="167" t="str">
        <f t="shared" si="151"/>
        <v>Anterior</v>
      </c>
      <c r="M1926" s="168" t="str">
        <f t="shared" si="152"/>
        <v>PI.IC.IT.130419.01</v>
      </c>
      <c r="N1926" s="168"/>
      <c r="O1926" s="168" t="str">
        <f t="shared" si="153"/>
        <v>PH.IC.IT.130419.01</v>
      </c>
      <c r="Q1926" s="168" t="str">
        <f t="shared" si="154"/>
        <v>CL.IC.IT.130419.01</v>
      </c>
    </row>
    <row r="1927" spans="1:19" s="167" customFormat="1" ht="15">
      <c r="A1927" s="167" t="s">
        <v>9344</v>
      </c>
      <c r="C1927" s="61" t="s">
        <v>215</v>
      </c>
      <c r="E1927" s="62" t="s">
        <v>12028</v>
      </c>
      <c r="F1927" s="167" t="s">
        <v>9433</v>
      </c>
      <c r="G1927" s="167" t="s">
        <v>9375</v>
      </c>
      <c r="H1927" s="62" t="s">
        <v>11906</v>
      </c>
      <c r="I1927" s="167" t="s">
        <v>9375</v>
      </c>
      <c r="J1927" s="63" t="str">
        <f t="shared" si="150"/>
        <v>IC.IT.130420</v>
      </c>
      <c r="K1927" s="61" t="s">
        <v>12175</v>
      </c>
      <c r="L1927" s="167" t="str">
        <f t="shared" si="151"/>
        <v>Posterior</v>
      </c>
      <c r="M1927" s="168" t="str">
        <f t="shared" si="152"/>
        <v>PI.IC.IT.130420.01</v>
      </c>
      <c r="N1927" s="168"/>
      <c r="O1927" s="168" t="str">
        <f t="shared" si="153"/>
        <v>PH.IC.IT.130420.01</v>
      </c>
      <c r="Q1927" s="168" t="str">
        <f t="shared" si="154"/>
        <v>CL.IC.IT.130420.01</v>
      </c>
    </row>
    <row r="1928" spans="1:19" s="167" customFormat="1" ht="15">
      <c r="A1928" s="167" t="s">
        <v>9344</v>
      </c>
      <c r="C1928" s="61" t="s">
        <v>215</v>
      </c>
      <c r="E1928" s="62" t="s">
        <v>12028</v>
      </c>
      <c r="F1928" s="167" t="s">
        <v>9433</v>
      </c>
      <c r="G1928" s="167" t="s">
        <v>9255</v>
      </c>
      <c r="H1928" s="62" t="s">
        <v>10704</v>
      </c>
      <c r="I1928" s="167" t="s">
        <v>9255</v>
      </c>
      <c r="J1928" s="63" t="str">
        <f t="shared" si="150"/>
        <v>IC.IT.130421</v>
      </c>
      <c r="K1928" s="61" t="s">
        <v>12175</v>
      </c>
      <c r="L1928" s="167" t="str">
        <f t="shared" si="151"/>
        <v>Proximal</v>
      </c>
      <c r="M1928" s="168" t="str">
        <f t="shared" si="152"/>
        <v>PI.IC.IT.130421.01</v>
      </c>
      <c r="N1928" s="168"/>
      <c r="O1928" s="168" t="str">
        <f t="shared" si="153"/>
        <v>PH.IC.IT.130421.01</v>
      </c>
      <c r="Q1928" s="168" t="str">
        <f t="shared" si="154"/>
        <v>CL.IC.IT.130421.01</v>
      </c>
    </row>
    <row r="1929" spans="1:19" s="167" customFormat="1" ht="15">
      <c r="A1929" s="167" t="s">
        <v>9344</v>
      </c>
      <c r="C1929" s="61" t="s">
        <v>215</v>
      </c>
      <c r="E1929" s="62" t="s">
        <v>12028</v>
      </c>
      <c r="F1929" s="167" t="s">
        <v>9433</v>
      </c>
      <c r="G1929" s="167" t="s">
        <v>9256</v>
      </c>
      <c r="H1929" s="62" t="s">
        <v>10705</v>
      </c>
      <c r="I1929" s="167" t="s">
        <v>9256</v>
      </c>
      <c r="J1929" s="63" t="str">
        <f t="shared" si="150"/>
        <v>IC.IT.130422</v>
      </c>
      <c r="K1929" s="61" t="s">
        <v>12175</v>
      </c>
      <c r="L1929" s="167" t="str">
        <f t="shared" si="151"/>
        <v>Distal</v>
      </c>
      <c r="M1929" s="168" t="str">
        <f t="shared" si="152"/>
        <v>PI.IC.IT.130422.01</v>
      </c>
      <c r="N1929" s="168"/>
      <c r="O1929" s="168" t="str">
        <f t="shared" si="153"/>
        <v>PH.IC.IT.130422.01</v>
      </c>
      <c r="Q1929" s="168" t="str">
        <f t="shared" si="154"/>
        <v>CL.IC.IT.130422.01</v>
      </c>
    </row>
    <row r="1930" spans="1:19" s="167" customFormat="1" ht="15">
      <c r="A1930" s="167" t="s">
        <v>9344</v>
      </c>
      <c r="C1930" s="61" t="s">
        <v>215</v>
      </c>
      <c r="E1930" s="62" t="s">
        <v>12028</v>
      </c>
      <c r="F1930" s="167" t="s">
        <v>9433</v>
      </c>
      <c r="G1930" s="167" t="s">
        <v>9257</v>
      </c>
      <c r="H1930" s="62" t="s">
        <v>10706</v>
      </c>
      <c r="I1930" s="167" t="s">
        <v>9257</v>
      </c>
      <c r="J1930" s="63" t="str">
        <f t="shared" si="150"/>
        <v>IC.IT.130423</v>
      </c>
      <c r="K1930" s="61" t="s">
        <v>12175</v>
      </c>
      <c r="L1930" s="167" t="str">
        <f t="shared" si="151"/>
        <v>Upper</v>
      </c>
      <c r="M1930" s="168" t="str">
        <f t="shared" si="152"/>
        <v>PI.IC.IT.130423.01</v>
      </c>
      <c r="N1930" s="168"/>
      <c r="O1930" s="168" t="str">
        <f t="shared" si="153"/>
        <v>PH.IC.IT.130423.01</v>
      </c>
      <c r="Q1930" s="168" t="str">
        <f t="shared" si="154"/>
        <v>CL.IC.IT.130423.01</v>
      </c>
    </row>
    <row r="1931" spans="1:19" s="167" customFormat="1" ht="15">
      <c r="A1931" s="167" t="s">
        <v>9344</v>
      </c>
      <c r="C1931" s="61" t="s">
        <v>215</v>
      </c>
      <c r="E1931" s="62" t="s">
        <v>12028</v>
      </c>
      <c r="F1931" s="167" t="s">
        <v>9433</v>
      </c>
      <c r="G1931" s="167" t="s">
        <v>9258</v>
      </c>
      <c r="H1931" s="62" t="s">
        <v>10707</v>
      </c>
      <c r="I1931" s="167" t="s">
        <v>9258</v>
      </c>
      <c r="J1931" s="63" t="str">
        <f t="shared" si="150"/>
        <v>IC.IT.130424</v>
      </c>
      <c r="K1931" s="61" t="s">
        <v>12175</v>
      </c>
      <c r="L1931" s="167" t="str">
        <f t="shared" si="151"/>
        <v>Lower</v>
      </c>
      <c r="M1931" s="168" t="str">
        <f t="shared" si="152"/>
        <v>PI.IC.IT.130424.01</v>
      </c>
      <c r="N1931" s="168"/>
      <c r="O1931" s="168" t="str">
        <f t="shared" si="153"/>
        <v>PH.IC.IT.130424.01</v>
      </c>
      <c r="Q1931" s="168" t="str">
        <f t="shared" si="154"/>
        <v>CL.IC.IT.130424.01</v>
      </c>
    </row>
    <row r="1932" spans="1:19" s="167" customFormat="1" ht="15">
      <c r="A1932" s="167" t="s">
        <v>9344</v>
      </c>
      <c r="C1932" s="61" t="s">
        <v>215</v>
      </c>
      <c r="D1932" s="167" t="s">
        <v>8699</v>
      </c>
      <c r="E1932" s="62" t="s">
        <v>12210</v>
      </c>
      <c r="F1932" s="167" t="s">
        <v>9434</v>
      </c>
      <c r="G1932" s="167" t="s">
        <v>9365</v>
      </c>
      <c r="H1932" s="62" t="s">
        <v>11848</v>
      </c>
      <c r="I1932" s="167" t="s">
        <v>9238</v>
      </c>
      <c r="J1932" s="63" t="str">
        <f t="shared" si="150"/>
        <v>IC.IT.130501</v>
      </c>
      <c r="K1932" s="61" t="s">
        <v>12175</v>
      </c>
      <c r="L1932" s="167" t="str">
        <f t="shared" si="151"/>
        <v>Hip, right</v>
      </c>
      <c r="M1932" s="168" t="str">
        <f t="shared" si="152"/>
        <v>PI.IC.IT.130501.01</v>
      </c>
      <c r="N1932" s="168"/>
      <c r="O1932" s="168" t="str">
        <f t="shared" si="153"/>
        <v>PH.IC.IT.130501.01</v>
      </c>
      <c r="Q1932" s="168" t="str">
        <f t="shared" si="154"/>
        <v>CL.IC.IT.130501.01</v>
      </c>
    </row>
    <row r="1933" spans="1:19" s="167" customFormat="1" ht="15">
      <c r="A1933" s="167" t="s">
        <v>9344</v>
      </c>
      <c r="C1933" s="61" t="s">
        <v>215</v>
      </c>
      <c r="E1933" s="62" t="s">
        <v>12210</v>
      </c>
      <c r="F1933" s="167" t="s">
        <v>9434</v>
      </c>
      <c r="G1933" s="167" t="s">
        <v>9239</v>
      </c>
      <c r="H1933" s="62" t="s">
        <v>12030</v>
      </c>
      <c r="I1933" s="167" t="s">
        <v>9488</v>
      </c>
      <c r="J1933" s="63" t="str">
        <f t="shared" si="150"/>
        <v>IC.IT.130502</v>
      </c>
      <c r="K1933" s="61" t="s">
        <v>12175</v>
      </c>
      <c r="L1933" s="167" t="str">
        <f t="shared" si="151"/>
        <v>Hip, left</v>
      </c>
      <c r="M1933" s="168" t="str">
        <f t="shared" si="152"/>
        <v>PI.IC.IT.130502.01</v>
      </c>
      <c r="N1933" s="168"/>
      <c r="O1933" s="168" t="str">
        <f t="shared" si="153"/>
        <v>PH.IC.IT.130502.01</v>
      </c>
      <c r="Q1933" s="168" t="str">
        <f t="shared" si="154"/>
        <v>CL.IC.IT.130502.01</v>
      </c>
    </row>
    <row r="1934" spans="1:19" s="167" customFormat="1" ht="15">
      <c r="A1934" s="167" t="s">
        <v>9344</v>
      </c>
      <c r="C1934" s="61" t="s">
        <v>215</v>
      </c>
      <c r="E1934" s="62" t="s">
        <v>12210</v>
      </c>
      <c r="F1934" s="167" t="s">
        <v>9434</v>
      </c>
      <c r="G1934" s="167" t="s">
        <v>9200</v>
      </c>
      <c r="H1934" s="62" t="s">
        <v>12032</v>
      </c>
      <c r="I1934" s="167" t="s">
        <v>9200</v>
      </c>
      <c r="J1934" s="63" t="str">
        <f t="shared" si="150"/>
        <v>IC.IT.130503</v>
      </c>
      <c r="K1934" s="61" t="s">
        <v>12175</v>
      </c>
      <c r="L1934" s="167" t="str">
        <f t="shared" si="151"/>
        <v>Genitalia</v>
      </c>
      <c r="M1934" s="168" t="str">
        <f t="shared" si="152"/>
        <v>PI.IC.IT.130503.01</v>
      </c>
      <c r="N1934" s="168"/>
      <c r="O1934" s="168" t="str">
        <f t="shared" si="153"/>
        <v>PH.IC.IT.130503.01</v>
      </c>
      <c r="Q1934" s="168" t="str">
        <f t="shared" si="154"/>
        <v>CL.IC.IT.130503.01</v>
      </c>
    </row>
    <row r="1935" spans="1:19" s="167" customFormat="1" ht="15">
      <c r="A1935" s="167" t="s">
        <v>9344</v>
      </c>
      <c r="C1935" s="61" t="s">
        <v>215</v>
      </c>
      <c r="E1935" s="62" t="s">
        <v>12210</v>
      </c>
      <c r="F1935" s="167" t="s">
        <v>9434</v>
      </c>
      <c r="G1935" s="167" t="s">
        <v>9496</v>
      </c>
      <c r="H1935" s="62" t="s">
        <v>12028</v>
      </c>
      <c r="I1935" s="167" t="s">
        <v>9497</v>
      </c>
      <c r="J1935" s="63" t="str">
        <f t="shared" si="150"/>
        <v>IC.IT.130504</v>
      </c>
      <c r="K1935" s="61" t="s">
        <v>12175</v>
      </c>
      <c r="L1935" s="167" t="str">
        <f t="shared" si="151"/>
        <v>Buttock, right</v>
      </c>
      <c r="M1935" s="168" t="str">
        <f t="shared" si="152"/>
        <v>PI.IC.IT.130504.01</v>
      </c>
      <c r="N1935" s="168"/>
      <c r="O1935" s="168" t="str">
        <f t="shared" si="153"/>
        <v>PH.IC.IT.130504.01</v>
      </c>
      <c r="Q1935" s="168" t="str">
        <f t="shared" si="154"/>
        <v>CL.IC.IT.130504.01</v>
      </c>
    </row>
    <row r="1936" spans="1:19" s="167" customFormat="1" ht="15">
      <c r="A1936" s="167" t="s">
        <v>9344</v>
      </c>
      <c r="C1936" s="61" t="s">
        <v>215</v>
      </c>
      <c r="E1936" s="62" t="s">
        <v>12210</v>
      </c>
      <c r="F1936" s="167" t="s">
        <v>9434</v>
      </c>
      <c r="G1936" s="167" t="s">
        <v>9067</v>
      </c>
      <c r="H1936" s="62" t="s">
        <v>12210</v>
      </c>
      <c r="I1936" s="167" t="s">
        <v>8918</v>
      </c>
      <c r="J1936" s="63" t="str">
        <f t="shared" si="150"/>
        <v>IC.IT.130505</v>
      </c>
      <c r="K1936" s="61" t="s">
        <v>12175</v>
      </c>
      <c r="L1936" s="167" t="str">
        <f t="shared" si="151"/>
        <v>Buttock, left</v>
      </c>
      <c r="M1936" s="168" t="str">
        <f t="shared" si="152"/>
        <v>PI.IC.IT.130505.01</v>
      </c>
      <c r="N1936" s="168"/>
      <c r="O1936" s="168" t="str">
        <f t="shared" si="153"/>
        <v>PH.IC.IT.130505.01</v>
      </c>
      <c r="Q1936" s="168" t="str">
        <f t="shared" si="154"/>
        <v>CL.IC.IT.130505.01</v>
      </c>
    </row>
    <row r="1937" spans="1:19" s="167" customFormat="1" ht="15">
      <c r="A1937" s="167" t="s">
        <v>9344</v>
      </c>
      <c r="C1937" s="61" t="s">
        <v>215</v>
      </c>
      <c r="E1937" s="62" t="s">
        <v>12210</v>
      </c>
      <c r="F1937" s="167" t="s">
        <v>9434</v>
      </c>
      <c r="G1937" s="167" t="s">
        <v>9500</v>
      </c>
      <c r="H1937" s="62" t="s">
        <v>12212</v>
      </c>
      <c r="I1937" s="167" t="s">
        <v>9500</v>
      </c>
      <c r="J1937" s="63" t="str">
        <f t="shared" si="150"/>
        <v>IC.IT.130506</v>
      </c>
      <c r="K1937" s="61" t="s">
        <v>12175</v>
      </c>
      <c r="L1937" s="167" t="str">
        <f t="shared" si="151"/>
        <v>Rectum</v>
      </c>
      <c r="M1937" s="168" t="str">
        <f t="shared" si="152"/>
        <v>PI.IC.IT.130506.01</v>
      </c>
      <c r="N1937" s="168"/>
      <c r="O1937" s="168" t="str">
        <f t="shared" si="153"/>
        <v>PH.IC.IT.130506.01</v>
      </c>
      <c r="Q1937" s="168" t="str">
        <f t="shared" si="154"/>
        <v>CL.IC.IT.130506.01</v>
      </c>
    </row>
    <row r="1938" spans="1:19" s="167" customFormat="1" ht="15">
      <c r="A1938" s="167" t="s">
        <v>9344</v>
      </c>
      <c r="C1938" s="61" t="s">
        <v>215</v>
      </c>
      <c r="E1938" s="62" t="s">
        <v>12210</v>
      </c>
      <c r="F1938" s="167" t="s">
        <v>9434</v>
      </c>
      <c r="G1938" s="167" t="s">
        <v>9489</v>
      </c>
      <c r="H1938" s="62" t="s">
        <v>12225</v>
      </c>
      <c r="I1938" s="167" t="s">
        <v>9490</v>
      </c>
      <c r="J1938" s="63" t="str">
        <f t="shared" si="150"/>
        <v>IC.IT.130507</v>
      </c>
      <c r="K1938" s="61" t="s">
        <v>12175</v>
      </c>
      <c r="L1938" s="167" t="str">
        <f t="shared" si="151"/>
        <v>Groin, right</v>
      </c>
      <c r="M1938" s="168" t="str">
        <f t="shared" si="152"/>
        <v>PI.IC.IT.130507.01</v>
      </c>
      <c r="N1938" s="168"/>
      <c r="O1938" s="168" t="str">
        <f t="shared" si="153"/>
        <v>PH.IC.IT.130507.01</v>
      </c>
      <c r="Q1938" s="168" t="str">
        <f t="shared" si="154"/>
        <v>CL.IC.IT.130507.01</v>
      </c>
    </row>
    <row r="1939" spans="1:19" s="167" customFormat="1" ht="15">
      <c r="A1939" s="167" t="s">
        <v>9344</v>
      </c>
      <c r="C1939" s="61" t="s">
        <v>215</v>
      </c>
      <c r="E1939" s="62" t="s">
        <v>12210</v>
      </c>
      <c r="F1939" s="167" t="s">
        <v>9434</v>
      </c>
      <c r="G1939" s="167" t="s">
        <v>9491</v>
      </c>
      <c r="H1939" s="62" t="s">
        <v>11638</v>
      </c>
      <c r="I1939" s="167" t="s">
        <v>9492</v>
      </c>
      <c r="J1939" s="63" t="str">
        <f t="shared" si="150"/>
        <v>IC.IT.130508</v>
      </c>
      <c r="K1939" s="61" t="s">
        <v>12175</v>
      </c>
      <c r="L1939" s="167" t="str">
        <f t="shared" si="151"/>
        <v>Groin, left</v>
      </c>
      <c r="M1939" s="168" t="str">
        <f t="shared" si="152"/>
        <v>PI.IC.IT.130508.01</v>
      </c>
      <c r="N1939" s="168"/>
      <c r="O1939" s="168" t="str">
        <f t="shared" si="153"/>
        <v>PH.IC.IT.130508.01</v>
      </c>
      <c r="Q1939" s="168" t="str">
        <f t="shared" si="154"/>
        <v>CL.IC.IT.130508.01</v>
      </c>
    </row>
    <row r="1940" spans="1:19" s="167" customFormat="1" ht="15">
      <c r="A1940" s="167" t="s">
        <v>9344</v>
      </c>
      <c r="C1940" s="61" t="s">
        <v>215</v>
      </c>
      <c r="E1940" s="62" t="s">
        <v>12210</v>
      </c>
      <c r="F1940" s="167" t="s">
        <v>9434</v>
      </c>
      <c r="G1940" s="167" t="s">
        <v>9501</v>
      </c>
      <c r="H1940" s="62" t="s">
        <v>11639</v>
      </c>
      <c r="I1940" s="167" t="s">
        <v>9501</v>
      </c>
      <c r="J1940" s="63" t="str">
        <f t="shared" si="150"/>
        <v>IC.IT.130509</v>
      </c>
      <c r="K1940" s="61" t="s">
        <v>12175</v>
      </c>
      <c r="L1940" s="167" t="str">
        <f t="shared" si="151"/>
        <v>Sacrum</v>
      </c>
      <c r="M1940" s="168" t="str">
        <f t="shared" si="152"/>
        <v>PI.IC.IT.130509.01</v>
      </c>
      <c r="N1940" s="168"/>
      <c r="O1940" s="168" t="str">
        <f t="shared" si="153"/>
        <v>PH.IC.IT.130509.01</v>
      </c>
      <c r="Q1940" s="168" t="str">
        <f t="shared" si="154"/>
        <v>CL.IC.IT.130509.01</v>
      </c>
    </row>
    <row r="1941" spans="1:19" s="167" customFormat="1" ht="15">
      <c r="A1941" s="167" t="s">
        <v>9344</v>
      </c>
      <c r="C1941" s="61" t="s">
        <v>215</v>
      </c>
      <c r="E1941" s="62" t="s">
        <v>12210</v>
      </c>
      <c r="F1941" s="167" t="s">
        <v>9434</v>
      </c>
      <c r="G1941" s="167" t="s">
        <v>9503</v>
      </c>
      <c r="H1941" s="62" t="s">
        <v>11829</v>
      </c>
      <c r="I1941" s="167" t="s">
        <v>9503</v>
      </c>
      <c r="J1941" s="63" t="str">
        <f t="shared" si="150"/>
        <v>IC.IT.130510</v>
      </c>
      <c r="K1941" s="61" t="s">
        <v>12175</v>
      </c>
      <c r="L1941" s="167" t="str">
        <f t="shared" si="151"/>
        <v>Scrotum</v>
      </c>
      <c r="M1941" s="168" t="str">
        <f t="shared" si="152"/>
        <v>PI.IC.IT.130510.01</v>
      </c>
      <c r="N1941" s="168"/>
      <c r="O1941" s="168" t="str">
        <f t="shared" si="153"/>
        <v>PH.IC.IT.130510.01</v>
      </c>
      <c r="Q1941" s="168" t="str">
        <f t="shared" si="154"/>
        <v>CL.IC.IT.130510.01</v>
      </c>
    </row>
    <row r="1942" spans="1:19" s="167" customFormat="1" ht="15">
      <c r="A1942" s="167" t="s">
        <v>9344</v>
      </c>
      <c r="C1942" s="61" t="s">
        <v>215</v>
      </c>
      <c r="E1942" s="62" t="s">
        <v>12210</v>
      </c>
      <c r="F1942" s="167" t="s">
        <v>9434</v>
      </c>
      <c r="G1942" s="167" t="s">
        <v>9495</v>
      </c>
      <c r="H1942" s="62" t="s">
        <v>12099</v>
      </c>
      <c r="I1942" s="167" t="s">
        <v>9495</v>
      </c>
      <c r="J1942" s="63" t="str">
        <f t="shared" si="150"/>
        <v>IC.IT.130511</v>
      </c>
      <c r="K1942" s="61" t="s">
        <v>12175</v>
      </c>
      <c r="L1942" s="167" t="str">
        <f t="shared" si="151"/>
        <v>Perineum</v>
      </c>
      <c r="M1942" s="168" t="str">
        <f t="shared" si="152"/>
        <v>PI.IC.IT.130511.01</v>
      </c>
      <c r="N1942" s="168"/>
      <c r="O1942" s="168" t="str">
        <f t="shared" si="153"/>
        <v>PH.IC.IT.130511.01</v>
      </c>
      <c r="Q1942" s="168" t="str">
        <f t="shared" si="154"/>
        <v>CL.IC.IT.130511.01</v>
      </c>
    </row>
    <row r="1943" spans="1:19" s="167" customFormat="1" ht="15">
      <c r="A1943" s="167" t="s">
        <v>9344</v>
      </c>
      <c r="C1943" s="61" t="s">
        <v>215</v>
      </c>
      <c r="E1943" s="61" t="s">
        <v>212</v>
      </c>
      <c r="F1943" s="167" t="s">
        <v>9434</v>
      </c>
      <c r="G1943" s="61" t="s">
        <v>9250</v>
      </c>
      <c r="H1943" s="62" t="s">
        <v>153</v>
      </c>
      <c r="I1943" s="62" t="s">
        <v>9250</v>
      </c>
      <c r="J1943" s="63" t="str">
        <f t="shared" si="150"/>
        <v>IC.IT.130512</v>
      </c>
      <c r="K1943" s="61" t="s">
        <v>12175</v>
      </c>
      <c r="L1943" s="167" t="str">
        <f t="shared" si="151"/>
        <v>Coccyx</v>
      </c>
      <c r="M1943" s="168" t="str">
        <f t="shared" si="152"/>
        <v>PI.IC.IT.130512.01</v>
      </c>
      <c r="N1943" s="168"/>
      <c r="O1943" s="168" t="str">
        <f t="shared" si="153"/>
        <v>PH.IC.IT.130512.01</v>
      </c>
      <c r="Q1943" s="168" t="str">
        <f t="shared" si="154"/>
        <v>CL.IC.IT.130512.01</v>
      </c>
      <c r="R1943" s="167" t="s">
        <v>12465</v>
      </c>
      <c r="S1943" s="167">
        <v>781</v>
      </c>
    </row>
    <row r="1944" spans="1:19" s="167" customFormat="1" ht="15">
      <c r="A1944" s="167" t="s">
        <v>9344</v>
      </c>
      <c r="C1944" s="61" t="s">
        <v>215</v>
      </c>
      <c r="D1944" s="167" t="s">
        <v>8701</v>
      </c>
      <c r="E1944" s="62" t="s">
        <v>12212</v>
      </c>
      <c r="F1944" s="167" t="s">
        <v>9320</v>
      </c>
      <c r="G1944" s="167" t="s">
        <v>9649</v>
      </c>
      <c r="H1944" s="62" t="s">
        <v>11848</v>
      </c>
      <c r="I1944" s="167" t="s">
        <v>9650</v>
      </c>
      <c r="J1944" s="63" t="str">
        <f t="shared" si="150"/>
        <v>IC.IT.130601</v>
      </c>
      <c r="K1944" s="61" t="s">
        <v>12175</v>
      </c>
      <c r="L1944" s="167" t="str">
        <f t="shared" si="151"/>
        <v>Shoulder, right</v>
      </c>
      <c r="M1944" s="168" t="str">
        <f t="shared" si="152"/>
        <v>PI.IC.IT.130601.01</v>
      </c>
      <c r="N1944" s="168"/>
      <c r="O1944" s="168" t="str">
        <f t="shared" si="153"/>
        <v>PH.IC.IT.130601.01</v>
      </c>
      <c r="Q1944" s="168" t="str">
        <f t="shared" si="154"/>
        <v>CL.IC.IT.130601.01</v>
      </c>
    </row>
    <row r="1945" spans="1:19" s="167" customFormat="1" ht="15">
      <c r="A1945" s="167" t="s">
        <v>9344</v>
      </c>
      <c r="C1945" s="61" t="s">
        <v>215</v>
      </c>
      <c r="E1945" s="62" t="s">
        <v>12212</v>
      </c>
      <c r="F1945" s="167" t="s">
        <v>9320</v>
      </c>
      <c r="G1945" s="167" t="s">
        <v>9651</v>
      </c>
      <c r="H1945" s="62" t="s">
        <v>12030</v>
      </c>
      <c r="I1945" s="167" t="s">
        <v>9505</v>
      </c>
      <c r="J1945" s="63" t="str">
        <f t="shared" si="150"/>
        <v>IC.IT.130602</v>
      </c>
      <c r="K1945" s="61" t="s">
        <v>12175</v>
      </c>
      <c r="L1945" s="167" t="str">
        <f t="shared" si="151"/>
        <v>Shoulder, left</v>
      </c>
      <c r="M1945" s="168" t="str">
        <f t="shared" si="152"/>
        <v>PI.IC.IT.130602.01</v>
      </c>
      <c r="N1945" s="168"/>
      <c r="O1945" s="168" t="str">
        <f t="shared" si="153"/>
        <v>PH.IC.IT.130602.01</v>
      </c>
      <c r="Q1945" s="168" t="str">
        <f t="shared" si="154"/>
        <v>CL.IC.IT.130602.01</v>
      </c>
    </row>
    <row r="1946" spans="1:19" s="167" customFormat="1" ht="15">
      <c r="A1946" s="167" t="s">
        <v>9344</v>
      </c>
      <c r="C1946" s="61" t="s">
        <v>215</v>
      </c>
      <c r="E1946" s="62" t="s">
        <v>12212</v>
      </c>
      <c r="F1946" s="167" t="s">
        <v>9320</v>
      </c>
      <c r="G1946" s="167" t="s">
        <v>9380</v>
      </c>
      <c r="H1946" s="62" t="s">
        <v>12032</v>
      </c>
      <c r="I1946" s="167" t="s">
        <v>9381</v>
      </c>
      <c r="J1946" s="63" t="str">
        <f t="shared" si="150"/>
        <v>IC.IT.130603</v>
      </c>
      <c r="K1946" s="61" t="s">
        <v>12175</v>
      </c>
      <c r="L1946" s="167" t="str">
        <f t="shared" si="151"/>
        <v>Breast, right</v>
      </c>
      <c r="M1946" s="168" t="str">
        <f t="shared" si="152"/>
        <v>PI.IC.IT.130603.01</v>
      </c>
      <c r="N1946" s="168"/>
      <c r="O1946" s="168" t="str">
        <f t="shared" si="153"/>
        <v>PH.IC.IT.130603.01</v>
      </c>
      <c r="Q1946" s="168" t="str">
        <f t="shared" si="154"/>
        <v>CL.IC.IT.130603.01</v>
      </c>
    </row>
    <row r="1947" spans="1:19" s="167" customFormat="1" ht="15">
      <c r="A1947" s="167" t="s">
        <v>9344</v>
      </c>
      <c r="C1947" s="61" t="s">
        <v>215</v>
      </c>
      <c r="E1947" s="62" t="s">
        <v>12212</v>
      </c>
      <c r="F1947" s="167" t="s">
        <v>9320</v>
      </c>
      <c r="G1947" s="167" t="s">
        <v>9262</v>
      </c>
      <c r="H1947" s="62" t="s">
        <v>12028</v>
      </c>
      <c r="I1947" s="167" t="s">
        <v>9513</v>
      </c>
      <c r="J1947" s="63" t="str">
        <f t="shared" si="150"/>
        <v>IC.IT.130604</v>
      </c>
      <c r="K1947" s="61" t="s">
        <v>12175</v>
      </c>
      <c r="L1947" s="167" t="str">
        <f t="shared" si="151"/>
        <v>Breast, left</v>
      </c>
      <c r="M1947" s="168" t="str">
        <f t="shared" si="152"/>
        <v>PI.IC.IT.130604.01</v>
      </c>
      <c r="N1947" s="168"/>
      <c r="O1947" s="168" t="str">
        <f t="shared" si="153"/>
        <v>PH.IC.IT.130604.01</v>
      </c>
      <c r="Q1947" s="168" t="str">
        <f t="shared" si="154"/>
        <v>CL.IC.IT.130604.01</v>
      </c>
    </row>
    <row r="1948" spans="1:19" s="167" customFormat="1" ht="15">
      <c r="A1948" s="167" t="s">
        <v>9344</v>
      </c>
      <c r="C1948" s="61" t="s">
        <v>215</v>
      </c>
      <c r="E1948" s="62" t="s">
        <v>12212</v>
      </c>
      <c r="F1948" s="167" t="s">
        <v>9320</v>
      </c>
      <c r="G1948" s="167" t="s">
        <v>9382</v>
      </c>
      <c r="H1948" s="62" t="s">
        <v>12210</v>
      </c>
      <c r="I1948" s="167" t="s">
        <v>9382</v>
      </c>
      <c r="J1948" s="63" t="str">
        <f t="shared" si="150"/>
        <v>IC.IT.130605</v>
      </c>
      <c r="K1948" s="61" t="s">
        <v>12175</v>
      </c>
      <c r="L1948" s="167" t="str">
        <f t="shared" si="151"/>
        <v>Sternum</v>
      </c>
      <c r="M1948" s="168" t="str">
        <f t="shared" si="152"/>
        <v>PI.IC.IT.130605.01</v>
      </c>
      <c r="N1948" s="168"/>
      <c r="O1948" s="168" t="str">
        <f t="shared" si="153"/>
        <v>PH.IC.IT.130605.01</v>
      </c>
      <c r="Q1948" s="168" t="str">
        <f t="shared" si="154"/>
        <v>CL.IC.IT.130605.01</v>
      </c>
    </row>
    <row r="1949" spans="1:19" s="167" customFormat="1" ht="15">
      <c r="A1949" s="167" t="s">
        <v>9344</v>
      </c>
      <c r="C1949" s="61" t="s">
        <v>215</v>
      </c>
      <c r="E1949" s="62" t="s">
        <v>12212</v>
      </c>
      <c r="F1949" s="167" t="s">
        <v>9320</v>
      </c>
      <c r="G1949" s="167" t="s">
        <v>8947</v>
      </c>
      <c r="H1949" s="62" t="s">
        <v>12212</v>
      </c>
      <c r="I1949" s="167" t="s">
        <v>8948</v>
      </c>
      <c r="J1949" s="63" t="str">
        <f t="shared" si="150"/>
        <v>IC.IT.130606</v>
      </c>
      <c r="K1949" s="61" t="s">
        <v>12175</v>
      </c>
      <c r="L1949" s="167" t="str">
        <f t="shared" si="151"/>
        <v>Chest, right</v>
      </c>
      <c r="M1949" s="168" t="str">
        <f t="shared" si="152"/>
        <v>PI.IC.IT.130606.01</v>
      </c>
      <c r="N1949" s="168"/>
      <c r="O1949" s="168" t="str">
        <f t="shared" si="153"/>
        <v>PH.IC.IT.130606.01</v>
      </c>
      <c r="Q1949" s="168" t="str">
        <f t="shared" si="154"/>
        <v>CL.IC.IT.130606.01</v>
      </c>
    </row>
    <row r="1950" spans="1:19" s="167" customFormat="1" ht="15">
      <c r="A1950" s="167" t="s">
        <v>9344</v>
      </c>
      <c r="C1950" s="61" t="s">
        <v>215</v>
      </c>
      <c r="E1950" s="62" t="s">
        <v>12212</v>
      </c>
      <c r="F1950" s="167" t="s">
        <v>9320</v>
      </c>
      <c r="G1950" s="167" t="s">
        <v>8949</v>
      </c>
      <c r="H1950" s="62" t="s">
        <v>12225</v>
      </c>
      <c r="I1950" s="167" t="s">
        <v>8950</v>
      </c>
      <c r="J1950" s="63" t="str">
        <f t="shared" si="150"/>
        <v>IC.IT.130607</v>
      </c>
      <c r="K1950" s="61" t="s">
        <v>12175</v>
      </c>
      <c r="L1950" s="167" t="str">
        <f t="shared" si="151"/>
        <v>Chest, left</v>
      </c>
      <c r="M1950" s="168" t="str">
        <f t="shared" si="152"/>
        <v>PI.IC.IT.130607.01</v>
      </c>
      <c r="N1950" s="168"/>
      <c r="O1950" s="168" t="str">
        <f t="shared" si="153"/>
        <v>PH.IC.IT.130607.01</v>
      </c>
      <c r="Q1950" s="168" t="str">
        <f t="shared" si="154"/>
        <v>CL.IC.IT.130607.01</v>
      </c>
    </row>
    <row r="1951" spans="1:19" s="167" customFormat="1" ht="15">
      <c r="A1951" s="167" t="s">
        <v>9344</v>
      </c>
      <c r="C1951" s="61" t="s">
        <v>215</v>
      </c>
      <c r="E1951" s="62" t="s">
        <v>12212</v>
      </c>
      <c r="F1951" s="167" t="s">
        <v>9320</v>
      </c>
      <c r="G1951" s="167" t="s">
        <v>8951</v>
      </c>
      <c r="H1951" s="62" t="s">
        <v>11638</v>
      </c>
      <c r="I1951" s="167" t="s">
        <v>8951</v>
      </c>
      <c r="J1951" s="63" t="str">
        <f t="shared" si="150"/>
        <v>IC.IT.130608</v>
      </c>
      <c r="K1951" s="61" t="s">
        <v>12175</v>
      </c>
      <c r="L1951" s="167" t="str">
        <f t="shared" si="151"/>
        <v>Chest</v>
      </c>
      <c r="M1951" s="168" t="str">
        <f t="shared" si="152"/>
        <v>PI.IC.IT.130608.01</v>
      </c>
      <c r="N1951" s="168"/>
      <c r="O1951" s="168" t="str">
        <f t="shared" si="153"/>
        <v>PH.IC.IT.130608.01</v>
      </c>
      <c r="Q1951" s="168" t="str">
        <f t="shared" si="154"/>
        <v>CL.IC.IT.130608.01</v>
      </c>
    </row>
    <row r="1952" spans="1:19" s="167" customFormat="1" ht="15">
      <c r="A1952" s="167" t="s">
        <v>9344</v>
      </c>
      <c r="C1952" s="61" t="s">
        <v>215</v>
      </c>
      <c r="E1952" s="62" t="s">
        <v>12212</v>
      </c>
      <c r="F1952" s="167" t="s">
        <v>9320</v>
      </c>
      <c r="G1952" s="167" t="s">
        <v>9065</v>
      </c>
      <c r="H1952" s="62" t="s">
        <v>11639</v>
      </c>
      <c r="I1952" s="167" t="s">
        <v>9066</v>
      </c>
      <c r="J1952" s="63" t="str">
        <f t="shared" si="150"/>
        <v>IC.IT.130609</v>
      </c>
      <c r="K1952" s="61" t="s">
        <v>12175</v>
      </c>
      <c r="L1952" s="167" t="str">
        <f t="shared" si="151"/>
        <v>Back, right</v>
      </c>
      <c r="M1952" s="168" t="str">
        <f t="shared" si="152"/>
        <v>PI.IC.IT.130609.01</v>
      </c>
      <c r="N1952" s="168"/>
      <c r="O1952" s="168" t="str">
        <f t="shared" si="153"/>
        <v>PH.IC.IT.130609.01</v>
      </c>
      <c r="Q1952" s="168" t="str">
        <f t="shared" si="154"/>
        <v>CL.IC.IT.130609.01</v>
      </c>
    </row>
    <row r="1953" spans="1:37" s="167" customFormat="1" ht="15">
      <c r="A1953" s="167" t="s">
        <v>9344</v>
      </c>
      <c r="C1953" s="61" t="s">
        <v>215</v>
      </c>
      <c r="E1953" s="62" t="s">
        <v>12212</v>
      </c>
      <c r="F1953" s="167" t="s">
        <v>9320</v>
      </c>
      <c r="G1953" s="167" t="s">
        <v>8927</v>
      </c>
      <c r="H1953" s="62" t="s">
        <v>11829</v>
      </c>
      <c r="I1953" s="167" t="s">
        <v>8928</v>
      </c>
      <c r="J1953" s="63" t="str">
        <f t="shared" si="150"/>
        <v>IC.IT.130610</v>
      </c>
      <c r="K1953" s="61" t="s">
        <v>12175</v>
      </c>
      <c r="L1953" s="167" t="str">
        <f t="shared" si="151"/>
        <v>Back, left</v>
      </c>
      <c r="M1953" s="168" t="str">
        <f t="shared" si="152"/>
        <v>PI.IC.IT.130610.01</v>
      </c>
      <c r="N1953" s="168"/>
      <c r="O1953" s="168" t="str">
        <f t="shared" si="153"/>
        <v>PH.IC.IT.130610.01</v>
      </c>
      <c r="Q1953" s="168" t="str">
        <f t="shared" si="154"/>
        <v>CL.IC.IT.130610.01</v>
      </c>
    </row>
    <row r="1954" spans="1:37" s="167" customFormat="1" ht="15">
      <c r="A1954" s="167" t="s">
        <v>9344</v>
      </c>
      <c r="C1954" s="61" t="s">
        <v>215</v>
      </c>
      <c r="E1954" s="62" t="s">
        <v>12212</v>
      </c>
      <c r="F1954" s="167" t="s">
        <v>9320</v>
      </c>
      <c r="G1954" s="167" t="s">
        <v>12390</v>
      </c>
      <c r="H1954" s="62" t="s">
        <v>12099</v>
      </c>
      <c r="I1954" s="167" t="s">
        <v>12390</v>
      </c>
      <c r="J1954" s="63" t="str">
        <f t="shared" si="150"/>
        <v>IC.IT.130611</v>
      </c>
      <c r="K1954" s="61" t="s">
        <v>12175</v>
      </c>
      <c r="L1954" s="167" t="str">
        <f t="shared" si="151"/>
        <v>Back</v>
      </c>
      <c r="M1954" s="168" t="str">
        <f t="shared" si="152"/>
        <v>PI.IC.IT.130611.01</v>
      </c>
      <c r="N1954" s="168"/>
      <c r="O1954" s="168" t="str">
        <f t="shared" si="153"/>
        <v>PH.IC.IT.130611.01</v>
      </c>
      <c r="Q1954" s="168" t="str">
        <f t="shared" si="154"/>
        <v>CL.IC.IT.130611.01</v>
      </c>
    </row>
    <row r="1955" spans="1:37" s="167" customFormat="1" ht="15">
      <c r="A1955" s="167" t="s">
        <v>9344</v>
      </c>
      <c r="C1955" s="61" t="s">
        <v>215</v>
      </c>
      <c r="D1955" s="167" t="s">
        <v>8929</v>
      </c>
      <c r="E1955" s="62" t="s">
        <v>12225</v>
      </c>
      <c r="F1955" s="167" t="s">
        <v>9321</v>
      </c>
      <c r="G1955" s="167" t="s">
        <v>11735</v>
      </c>
      <c r="H1955" s="62" t="s">
        <v>11848</v>
      </c>
      <c r="I1955" s="167" t="s">
        <v>9260</v>
      </c>
      <c r="J1955" s="63" t="str">
        <f t="shared" si="150"/>
        <v>IC.IT.130701</v>
      </c>
      <c r="K1955" s="61" t="s">
        <v>12175</v>
      </c>
      <c r="L1955" s="167" t="str">
        <f t="shared" si="151"/>
        <v>Generalized</v>
      </c>
      <c r="M1955" s="168" t="str">
        <f t="shared" si="152"/>
        <v>PI.IC.IT.130701.01</v>
      </c>
      <c r="N1955" s="168"/>
      <c r="O1955" s="168" t="str">
        <f t="shared" si="153"/>
        <v>PH.IC.IT.130701.01</v>
      </c>
      <c r="Q1955" s="168" t="str">
        <f t="shared" si="154"/>
        <v>CL.IC.IT.130701.01</v>
      </c>
    </row>
    <row r="1956" spans="1:37" s="167" customFormat="1" ht="15">
      <c r="A1956" s="167" t="s">
        <v>9344</v>
      </c>
      <c r="C1956" s="61" t="s">
        <v>215</v>
      </c>
      <c r="D1956" s="167" t="s">
        <v>8285</v>
      </c>
      <c r="E1956" s="62" t="s">
        <v>11638</v>
      </c>
      <c r="F1956" s="167" t="s">
        <v>9184</v>
      </c>
      <c r="G1956" s="167" t="s">
        <v>8932</v>
      </c>
      <c r="H1956" s="62" t="s">
        <v>11848</v>
      </c>
      <c r="I1956" s="167" t="s">
        <v>8932</v>
      </c>
      <c r="J1956" s="63" t="str">
        <f t="shared" si="150"/>
        <v>IC.IT.130801</v>
      </c>
      <c r="K1956" s="61" t="s">
        <v>12175</v>
      </c>
      <c r="L1956" s="167" t="str">
        <f t="shared" si="151"/>
        <v>Abrasion</v>
      </c>
      <c r="M1956" s="168" t="str">
        <f t="shared" si="152"/>
        <v>PI.IC.IT.130801.01</v>
      </c>
      <c r="N1956" s="168"/>
      <c r="O1956" s="168" t="str">
        <f t="shared" si="153"/>
        <v>PH.IC.IT.130801.01</v>
      </c>
      <c r="Q1956" s="168" t="str">
        <f t="shared" si="154"/>
        <v>CL.IC.IT.130801.01</v>
      </c>
    </row>
    <row r="1957" spans="1:37" s="167" customFormat="1" ht="15">
      <c r="A1957" s="167" t="s">
        <v>9344</v>
      </c>
      <c r="C1957" s="61" t="s">
        <v>215</v>
      </c>
      <c r="E1957" s="62" t="s">
        <v>11638</v>
      </c>
      <c r="F1957" s="167" t="s">
        <v>9184</v>
      </c>
      <c r="G1957" s="167" t="s">
        <v>8933</v>
      </c>
      <c r="H1957" s="62" t="s">
        <v>12030</v>
      </c>
      <c r="I1957" s="167" t="s">
        <v>8933</v>
      </c>
      <c r="J1957" s="63" t="str">
        <f t="shared" si="150"/>
        <v>IC.IT.130802</v>
      </c>
      <c r="K1957" s="61" t="s">
        <v>12175</v>
      </c>
      <c r="L1957" s="167" t="str">
        <f t="shared" si="151"/>
        <v>Blister</v>
      </c>
      <c r="M1957" s="168" t="str">
        <f t="shared" si="152"/>
        <v>PI.IC.IT.130802.01</v>
      </c>
      <c r="N1957" s="168"/>
      <c r="O1957" s="168" t="str">
        <f t="shared" si="153"/>
        <v>PH.IC.IT.130802.01</v>
      </c>
      <c r="Q1957" s="168" t="str">
        <f t="shared" si="154"/>
        <v>CL.IC.IT.130802.01</v>
      </c>
    </row>
    <row r="1958" spans="1:37" s="167" customFormat="1" ht="15">
      <c r="A1958" s="167" t="s">
        <v>9344</v>
      </c>
      <c r="C1958" s="61" t="s">
        <v>215</v>
      </c>
      <c r="E1958" s="62" t="s">
        <v>11638</v>
      </c>
      <c r="F1958" s="167" t="s">
        <v>9184</v>
      </c>
      <c r="G1958" s="167" t="s">
        <v>10320</v>
      </c>
      <c r="H1958" s="62" t="s">
        <v>12032</v>
      </c>
      <c r="I1958" s="167" t="s">
        <v>10320</v>
      </c>
      <c r="J1958" s="63" t="str">
        <f t="shared" si="150"/>
        <v>IC.IT.130803</v>
      </c>
      <c r="K1958" s="61" t="s">
        <v>12175</v>
      </c>
      <c r="L1958" s="167" t="str">
        <f t="shared" si="151"/>
        <v>Rash</v>
      </c>
      <c r="M1958" s="168" t="str">
        <f t="shared" si="152"/>
        <v>PI.IC.IT.130803.01</v>
      </c>
      <c r="N1958" s="168"/>
      <c r="O1958" s="168" t="str">
        <f t="shared" si="153"/>
        <v>PH.IC.IT.130803.01</v>
      </c>
      <c r="Q1958" s="168" t="str">
        <f t="shared" si="154"/>
        <v>CL.IC.IT.130803.01</v>
      </c>
    </row>
    <row r="1959" spans="1:37" s="167" customFormat="1" ht="15">
      <c r="A1959" s="167" t="s">
        <v>9344</v>
      </c>
      <c r="C1959" s="61" t="s">
        <v>215</v>
      </c>
      <c r="E1959" s="62" t="s">
        <v>11638</v>
      </c>
      <c r="F1959" s="167" t="s">
        <v>9184</v>
      </c>
      <c r="G1959" s="167" t="s">
        <v>11792</v>
      </c>
      <c r="H1959" s="62" t="s">
        <v>12028</v>
      </c>
      <c r="I1959" s="167" t="s">
        <v>11792</v>
      </c>
      <c r="J1959" s="63" t="str">
        <f t="shared" si="150"/>
        <v>IC.IT.130804</v>
      </c>
      <c r="K1959" s="61" t="s">
        <v>12175</v>
      </c>
      <c r="L1959" s="167" t="str">
        <f t="shared" si="151"/>
        <v>Hematoma</v>
      </c>
      <c r="M1959" s="168" t="str">
        <f t="shared" si="152"/>
        <v>PI.IC.IT.130804.01</v>
      </c>
      <c r="N1959" s="168"/>
      <c r="O1959" s="168" t="str">
        <f t="shared" si="153"/>
        <v>PH.IC.IT.130804.01</v>
      </c>
      <c r="Q1959" s="168" t="str">
        <f t="shared" si="154"/>
        <v>CL.IC.IT.130804.01</v>
      </c>
    </row>
    <row r="1960" spans="1:37" s="167" customFormat="1" ht="15">
      <c r="A1960" s="167" t="s">
        <v>9344</v>
      </c>
      <c r="C1960" s="61" t="s">
        <v>215</v>
      </c>
      <c r="E1960" s="62" t="s">
        <v>11638</v>
      </c>
      <c r="F1960" s="167" t="s">
        <v>9184</v>
      </c>
      <c r="G1960" s="167" t="s">
        <v>10538</v>
      </c>
      <c r="H1960" s="62" t="s">
        <v>12210</v>
      </c>
      <c r="I1960" s="167" t="s">
        <v>10538</v>
      </c>
      <c r="J1960" s="63" t="str">
        <f t="shared" si="150"/>
        <v>IC.IT.130805</v>
      </c>
      <c r="K1960" s="61" t="s">
        <v>12175</v>
      </c>
      <c r="L1960" s="167" t="str">
        <f t="shared" si="151"/>
        <v>Bruising</v>
      </c>
      <c r="M1960" s="168" t="str">
        <f t="shared" si="152"/>
        <v>PI.IC.IT.130805.01</v>
      </c>
      <c r="N1960" s="168"/>
      <c r="O1960" s="168" t="str">
        <f t="shared" si="153"/>
        <v>PH.IC.IT.130805.01</v>
      </c>
      <c r="Q1960" s="168" t="str">
        <f t="shared" si="154"/>
        <v>CL.IC.IT.130805.01</v>
      </c>
    </row>
    <row r="1961" spans="1:37" s="167" customFormat="1" ht="15">
      <c r="A1961" s="167" t="s">
        <v>9344</v>
      </c>
      <c r="C1961" s="61" t="s">
        <v>215</v>
      </c>
      <c r="E1961" s="62" t="s">
        <v>11638</v>
      </c>
      <c r="F1961" s="167" t="s">
        <v>9184</v>
      </c>
      <c r="G1961" s="167" t="s">
        <v>9078</v>
      </c>
      <c r="H1961" s="62" t="s">
        <v>12212</v>
      </c>
      <c r="I1961" s="167" t="s">
        <v>9074</v>
      </c>
      <c r="J1961" s="63" t="str">
        <f t="shared" si="150"/>
        <v>IC.IT.130806</v>
      </c>
      <c r="K1961" s="61" t="s">
        <v>12175</v>
      </c>
      <c r="L1961" s="167" t="str">
        <f t="shared" si="151"/>
        <v>Incontinence dermatitis</v>
      </c>
      <c r="M1961" s="168" t="str">
        <f t="shared" si="152"/>
        <v>PI.IC.IT.130806.01</v>
      </c>
      <c r="N1961" s="168"/>
      <c r="O1961" s="168" t="str">
        <f t="shared" si="153"/>
        <v>PH.IC.IT.130806.01</v>
      </c>
      <c r="Q1961" s="168" t="str">
        <f t="shared" si="154"/>
        <v>CL.IC.IT.130806.01</v>
      </c>
    </row>
    <row r="1962" spans="1:37" s="167" customFormat="1" ht="15">
      <c r="A1962" s="167" t="s">
        <v>9344</v>
      </c>
      <c r="C1962" s="61" t="s">
        <v>215</v>
      </c>
      <c r="E1962" s="62" t="s">
        <v>11638</v>
      </c>
      <c r="F1962" s="167" t="s">
        <v>9184</v>
      </c>
      <c r="G1962" s="167" t="s">
        <v>9076</v>
      </c>
      <c r="H1962" s="62" t="s">
        <v>12225</v>
      </c>
      <c r="I1962" s="167" t="s">
        <v>9076</v>
      </c>
      <c r="J1962" s="63" t="str">
        <f t="shared" si="150"/>
        <v>IC.IT.130807</v>
      </c>
      <c r="K1962" s="61" t="s">
        <v>12175</v>
      </c>
      <c r="L1962" s="167" t="str">
        <f t="shared" si="151"/>
        <v>Excoriation</v>
      </c>
      <c r="M1962" s="168" t="str">
        <f t="shared" si="152"/>
        <v>PI.IC.IT.130807.01</v>
      </c>
      <c r="N1962" s="168"/>
      <c r="O1962" s="168" t="str">
        <f t="shared" si="153"/>
        <v>PH.IC.IT.130807.01</v>
      </c>
      <c r="Q1962" s="168" t="str">
        <f t="shared" si="154"/>
        <v>CL.IC.IT.130807.01</v>
      </c>
    </row>
    <row r="1963" spans="1:37" s="167" customFormat="1" ht="15">
      <c r="A1963" s="167" t="s">
        <v>9344</v>
      </c>
      <c r="C1963" s="61" t="s">
        <v>215</v>
      </c>
      <c r="E1963" s="61" t="s">
        <v>92</v>
      </c>
      <c r="F1963" s="167" t="s">
        <v>9184</v>
      </c>
      <c r="G1963" s="167" t="s">
        <v>9462</v>
      </c>
      <c r="H1963" s="61" t="s">
        <v>92</v>
      </c>
      <c r="I1963" s="167" t="s">
        <v>9462</v>
      </c>
      <c r="J1963" s="63" t="str">
        <f t="shared" si="150"/>
        <v>IC.IT.130808</v>
      </c>
      <c r="K1963" s="61" t="s">
        <v>12175</v>
      </c>
      <c r="L1963" s="167" t="str">
        <f t="shared" si="151"/>
        <v>Petechiae</v>
      </c>
      <c r="M1963" s="168" t="str">
        <f t="shared" si="152"/>
        <v>PI.IC.IT.130808.01</v>
      </c>
      <c r="N1963" s="168"/>
      <c r="O1963" s="168" t="str">
        <f t="shared" si="153"/>
        <v>PH.IC.IT.130808.01</v>
      </c>
      <c r="Q1963" s="168" t="str">
        <f t="shared" si="154"/>
        <v>CL.IC.IT.130808.01</v>
      </c>
    </row>
    <row r="1964" spans="1:37" s="167" customFormat="1" ht="15">
      <c r="A1964" s="167" t="s">
        <v>9344</v>
      </c>
      <c r="C1964" s="61" t="s">
        <v>215</v>
      </c>
      <c r="E1964" s="61" t="s">
        <v>92</v>
      </c>
      <c r="F1964" s="167" t="s">
        <v>9184</v>
      </c>
      <c r="G1964" s="167" t="s">
        <v>10478</v>
      </c>
      <c r="H1964" s="61" t="s">
        <v>93</v>
      </c>
      <c r="I1964" s="167" t="s">
        <v>12437</v>
      </c>
      <c r="J1964" s="63" t="str">
        <f t="shared" si="150"/>
        <v>IC.IT.130809</v>
      </c>
      <c r="K1964" s="61" t="s">
        <v>12175</v>
      </c>
      <c r="L1964" s="167" t="str">
        <f t="shared" si="151"/>
        <v>Other: specify</v>
      </c>
      <c r="M1964" s="168" t="str">
        <f t="shared" si="152"/>
        <v>PI.IC.IT.130809.01</v>
      </c>
      <c r="N1964" s="168"/>
      <c r="O1964" s="168" t="str">
        <f t="shared" si="153"/>
        <v>PH.IC.IT.130809.01</v>
      </c>
      <c r="Q1964" s="168" t="str">
        <f t="shared" si="154"/>
        <v>CL.IC.IT.130809.01</v>
      </c>
    </row>
    <row r="1965" spans="1:37" s="167" customFormat="1" ht="15">
      <c r="A1965" s="167" t="s">
        <v>9344</v>
      </c>
      <c r="C1965" s="61" t="s">
        <v>12101</v>
      </c>
      <c r="E1965" s="61" t="s">
        <v>92</v>
      </c>
      <c r="F1965" s="167" t="s">
        <v>9184</v>
      </c>
      <c r="G1965" s="167" t="s">
        <v>11824</v>
      </c>
      <c r="H1965" s="61" t="s">
        <v>11829</v>
      </c>
      <c r="I1965" s="167" t="s">
        <v>11824</v>
      </c>
      <c r="J1965" s="63" t="str">
        <f t="shared" si="150"/>
        <v>IC.IT.130810</v>
      </c>
      <c r="K1965" s="61" t="s">
        <v>12175</v>
      </c>
      <c r="L1965" s="167" t="str">
        <f t="shared" si="151"/>
        <v>Cyanotic</v>
      </c>
      <c r="M1965" s="168" t="str">
        <f t="shared" si="152"/>
        <v>PI.IC.IT.130810.01</v>
      </c>
      <c r="N1965" s="168"/>
      <c r="O1965" s="168" t="str">
        <f t="shared" si="153"/>
        <v>PH.IC.IT.130810.01</v>
      </c>
      <c r="Q1965" s="168" t="str">
        <f t="shared" si="154"/>
        <v>CL.IC.IT.130810.01</v>
      </c>
      <c r="AJ1965" s="167" t="s">
        <v>12773</v>
      </c>
      <c r="AK1965" s="167">
        <v>1477</v>
      </c>
    </row>
    <row r="1966" spans="1:37" s="167" customFormat="1" ht="15">
      <c r="A1966" s="167" t="s">
        <v>9344</v>
      </c>
      <c r="C1966" s="61" t="s">
        <v>12101</v>
      </c>
      <c r="E1966" s="61" t="s">
        <v>92</v>
      </c>
      <c r="F1966" s="167" t="s">
        <v>9184</v>
      </c>
      <c r="G1966" s="167" t="s">
        <v>11827</v>
      </c>
      <c r="H1966" s="62" t="s">
        <v>12099</v>
      </c>
      <c r="I1966" s="167" t="s">
        <v>11827</v>
      </c>
      <c r="J1966" s="63" t="str">
        <f t="shared" si="150"/>
        <v>IC.IT.130811</v>
      </c>
      <c r="K1966" s="61" t="s">
        <v>12175</v>
      </c>
      <c r="L1966" s="167" t="str">
        <f t="shared" si="151"/>
        <v>Necrotic</v>
      </c>
      <c r="M1966" s="168" t="str">
        <f t="shared" si="152"/>
        <v>PI.IC.IT.130811.01</v>
      </c>
      <c r="N1966" s="168"/>
      <c r="O1966" s="168" t="str">
        <f t="shared" si="153"/>
        <v>PH.IC.IT.130811.01</v>
      </c>
      <c r="Q1966" s="168" t="str">
        <f t="shared" si="154"/>
        <v>CL.IC.IT.130811.01</v>
      </c>
      <c r="AJ1966" s="167" t="s">
        <v>12773</v>
      </c>
      <c r="AK1966" s="167">
        <v>1477</v>
      </c>
    </row>
    <row r="1967" spans="1:37" s="167" customFormat="1" ht="15">
      <c r="A1967" s="167" t="s">
        <v>9344</v>
      </c>
      <c r="B1967" s="167" t="s">
        <v>9191</v>
      </c>
      <c r="C1967" s="61" t="s">
        <v>4082</v>
      </c>
      <c r="D1967" s="167" t="s">
        <v>9080</v>
      </c>
      <c r="E1967" s="62" t="s">
        <v>11848</v>
      </c>
      <c r="F1967" s="167" t="s">
        <v>9327</v>
      </c>
      <c r="G1967" s="167" t="s">
        <v>8767</v>
      </c>
      <c r="H1967" s="62" t="s">
        <v>11848</v>
      </c>
      <c r="I1967" s="167" t="s">
        <v>10518</v>
      </c>
      <c r="J1967" s="63" t="str">
        <f t="shared" si="150"/>
        <v>IC.IT.140101</v>
      </c>
      <c r="K1967" s="61" t="s">
        <v>12175</v>
      </c>
      <c r="L1967" s="167" t="str">
        <f t="shared" si="151"/>
        <v>Abdomen upper quadrant right</v>
      </c>
      <c r="M1967" s="168" t="str">
        <f t="shared" si="152"/>
        <v>PI.IC.IT.140101.01</v>
      </c>
      <c r="N1967" s="168"/>
      <c r="O1967" s="168" t="str">
        <f t="shared" si="153"/>
        <v>PH.IC.IT.140101.01</v>
      </c>
      <c r="Q1967" s="168" t="str">
        <f t="shared" si="154"/>
        <v>CL.IC.IT.140101.01</v>
      </c>
    </row>
    <row r="1968" spans="1:37" s="167" customFormat="1" ht="15">
      <c r="A1968" s="167" t="s">
        <v>9344</v>
      </c>
      <c r="C1968" s="61" t="s">
        <v>4082</v>
      </c>
      <c r="E1968" s="62" t="s">
        <v>11848</v>
      </c>
      <c r="F1968" s="167" t="s">
        <v>9327</v>
      </c>
      <c r="G1968" s="167" t="s">
        <v>8768</v>
      </c>
      <c r="H1968" s="62" t="s">
        <v>12030</v>
      </c>
      <c r="I1968" s="167" t="s">
        <v>10520</v>
      </c>
      <c r="J1968" s="63" t="str">
        <f t="shared" si="150"/>
        <v>IC.IT.140102</v>
      </c>
      <c r="K1968" s="61" t="s">
        <v>12175</v>
      </c>
      <c r="L1968" s="167" t="str">
        <f t="shared" si="151"/>
        <v>Abdomen lower quadrant right</v>
      </c>
      <c r="M1968" s="168" t="str">
        <f t="shared" si="152"/>
        <v>PI.IC.IT.140102.01</v>
      </c>
      <c r="N1968" s="168"/>
      <c r="O1968" s="168" t="str">
        <f t="shared" si="153"/>
        <v>PH.IC.IT.140102.01</v>
      </c>
      <c r="Q1968" s="168" t="str">
        <f t="shared" si="154"/>
        <v>CL.IC.IT.140102.01</v>
      </c>
    </row>
    <row r="1969" spans="1:17" s="167" customFormat="1" ht="15">
      <c r="A1969" s="167" t="s">
        <v>9344</v>
      </c>
      <c r="C1969" s="61" t="s">
        <v>4082</v>
      </c>
      <c r="E1969" s="62" t="s">
        <v>11848</v>
      </c>
      <c r="F1969" s="167" t="s">
        <v>9327</v>
      </c>
      <c r="G1969" s="167" t="s">
        <v>8769</v>
      </c>
      <c r="H1969" s="62" t="s">
        <v>12032</v>
      </c>
      <c r="I1969" s="167" t="s">
        <v>10522</v>
      </c>
      <c r="J1969" s="63" t="str">
        <f t="shared" si="150"/>
        <v>IC.IT.140103</v>
      </c>
      <c r="K1969" s="61" t="s">
        <v>12175</v>
      </c>
      <c r="L1969" s="167" t="str">
        <f t="shared" si="151"/>
        <v>Abdomen upper quadrant left</v>
      </c>
      <c r="M1969" s="168" t="str">
        <f t="shared" si="152"/>
        <v>PI.IC.IT.140103.01</v>
      </c>
      <c r="N1969" s="168"/>
      <c r="O1969" s="168" t="str">
        <f t="shared" si="153"/>
        <v>PH.IC.IT.140103.01</v>
      </c>
      <c r="Q1969" s="168" t="str">
        <f t="shared" si="154"/>
        <v>CL.IC.IT.140103.01</v>
      </c>
    </row>
    <row r="1970" spans="1:17" s="167" customFormat="1" ht="15">
      <c r="A1970" s="167" t="s">
        <v>9344</v>
      </c>
      <c r="C1970" s="61" t="s">
        <v>4082</v>
      </c>
      <c r="E1970" s="62" t="s">
        <v>11848</v>
      </c>
      <c r="F1970" s="167" t="s">
        <v>9327</v>
      </c>
      <c r="G1970" s="167" t="s">
        <v>8770</v>
      </c>
      <c r="H1970" s="62" t="s">
        <v>12028</v>
      </c>
      <c r="I1970" s="167" t="s">
        <v>10524</v>
      </c>
      <c r="J1970" s="63" t="str">
        <f t="shared" si="150"/>
        <v>IC.IT.140104</v>
      </c>
      <c r="K1970" s="61" t="s">
        <v>12175</v>
      </c>
      <c r="L1970" s="167" t="str">
        <f t="shared" si="151"/>
        <v>Abdomen lower quadrant left</v>
      </c>
      <c r="M1970" s="168" t="str">
        <f t="shared" si="152"/>
        <v>PI.IC.IT.140104.01</v>
      </c>
      <c r="N1970" s="168"/>
      <c r="O1970" s="168" t="str">
        <f t="shared" si="153"/>
        <v>PH.IC.IT.140104.01</v>
      </c>
      <c r="Q1970" s="168" t="str">
        <f t="shared" si="154"/>
        <v>CL.IC.IT.140104.01</v>
      </c>
    </row>
    <row r="1971" spans="1:17" s="167" customFormat="1" ht="15">
      <c r="A1971" s="167" t="s">
        <v>9344</v>
      </c>
      <c r="C1971" s="61" t="s">
        <v>4082</v>
      </c>
      <c r="E1971" s="62" t="s">
        <v>11848</v>
      </c>
      <c r="F1971" s="167" t="s">
        <v>9327</v>
      </c>
      <c r="G1971" s="167" t="s">
        <v>8771</v>
      </c>
      <c r="H1971" s="62" t="s">
        <v>12210</v>
      </c>
      <c r="I1971" s="167" t="s">
        <v>9397</v>
      </c>
      <c r="J1971" s="63" t="str">
        <f t="shared" si="150"/>
        <v>IC.IT.140105</v>
      </c>
      <c r="K1971" s="61" t="s">
        <v>12175</v>
      </c>
      <c r="L1971" s="167" t="str">
        <f t="shared" si="151"/>
        <v>Abdomen entire</v>
      </c>
      <c r="M1971" s="168" t="str">
        <f t="shared" si="152"/>
        <v>PI.IC.IT.140105.01</v>
      </c>
      <c r="N1971" s="168"/>
      <c r="O1971" s="168" t="str">
        <f t="shared" si="153"/>
        <v>PH.IC.IT.140105.01</v>
      </c>
      <c r="Q1971" s="168" t="str">
        <f t="shared" si="154"/>
        <v>CL.IC.IT.140105.01</v>
      </c>
    </row>
    <row r="1972" spans="1:17" s="167" customFormat="1" ht="15">
      <c r="A1972" s="167" t="s">
        <v>9344</v>
      </c>
      <c r="C1972" s="61" t="s">
        <v>4082</v>
      </c>
      <c r="E1972" s="62" t="s">
        <v>11848</v>
      </c>
      <c r="F1972" s="167" t="s">
        <v>9327</v>
      </c>
      <c r="G1972" s="167" t="s">
        <v>9398</v>
      </c>
      <c r="H1972" s="62" t="s">
        <v>12212</v>
      </c>
      <c r="I1972" s="167" t="s">
        <v>9269</v>
      </c>
      <c r="J1972" s="63" t="str">
        <f t="shared" si="150"/>
        <v>IC.IT.140106</v>
      </c>
      <c r="K1972" s="61" t="s">
        <v>12175</v>
      </c>
      <c r="L1972" s="167" t="str">
        <f t="shared" si="151"/>
        <v>Flank, right</v>
      </c>
      <c r="M1972" s="168" t="str">
        <f t="shared" si="152"/>
        <v>PI.IC.IT.140106.01</v>
      </c>
      <c r="N1972" s="168"/>
      <c r="O1972" s="168" t="str">
        <f t="shared" si="153"/>
        <v>PH.IC.IT.140106.01</v>
      </c>
      <c r="Q1972" s="168" t="str">
        <f t="shared" si="154"/>
        <v>CL.IC.IT.140106.01</v>
      </c>
    </row>
    <row r="1973" spans="1:17" s="167" customFormat="1" ht="15">
      <c r="A1973" s="167" t="s">
        <v>9344</v>
      </c>
      <c r="C1973" s="61" t="s">
        <v>4082</v>
      </c>
      <c r="E1973" s="62" t="s">
        <v>11848</v>
      </c>
      <c r="F1973" s="167" t="s">
        <v>9327</v>
      </c>
      <c r="G1973" s="167" t="s">
        <v>9558</v>
      </c>
      <c r="H1973" s="62" t="s">
        <v>12225</v>
      </c>
      <c r="I1973" s="167" t="s">
        <v>9559</v>
      </c>
      <c r="J1973" s="63" t="str">
        <f t="shared" si="150"/>
        <v>IC.IT.140107</v>
      </c>
      <c r="K1973" s="61" t="s">
        <v>12175</v>
      </c>
      <c r="L1973" s="167" t="str">
        <f t="shared" si="151"/>
        <v>Flank, left</v>
      </c>
      <c r="M1973" s="168" t="str">
        <f t="shared" si="152"/>
        <v>PI.IC.IT.140107.01</v>
      </c>
      <c r="N1973" s="168"/>
      <c r="O1973" s="168" t="str">
        <f t="shared" si="153"/>
        <v>PH.IC.IT.140107.01</v>
      </c>
      <c r="Q1973" s="168" t="str">
        <f t="shared" si="154"/>
        <v>CL.IC.IT.140107.01</v>
      </c>
    </row>
    <row r="1974" spans="1:17" s="167" customFormat="1" ht="15">
      <c r="A1974" s="167" t="s">
        <v>9344</v>
      </c>
      <c r="C1974" s="61" t="s">
        <v>4082</v>
      </c>
      <c r="D1974" s="167" t="s">
        <v>8551</v>
      </c>
      <c r="E1974" s="62" t="s">
        <v>12030</v>
      </c>
      <c r="F1974" s="167" t="s">
        <v>9328</v>
      </c>
      <c r="G1974" s="167" t="s">
        <v>9562</v>
      </c>
      <c r="H1974" s="62" t="s">
        <v>11848</v>
      </c>
      <c r="I1974" s="167" t="s">
        <v>9563</v>
      </c>
      <c r="J1974" s="63" t="str">
        <f t="shared" si="150"/>
        <v>IC.IT.140201</v>
      </c>
      <c r="K1974" s="61" t="s">
        <v>12175</v>
      </c>
      <c r="L1974" s="167" t="str">
        <f t="shared" si="151"/>
        <v>Axilla, right</v>
      </c>
      <c r="M1974" s="168" t="str">
        <f t="shared" si="152"/>
        <v>PI.IC.IT.140201.01</v>
      </c>
      <c r="N1974" s="168"/>
      <c r="O1974" s="168" t="str">
        <f t="shared" si="153"/>
        <v>PH.IC.IT.140201.01</v>
      </c>
      <c r="Q1974" s="168" t="str">
        <f t="shared" si="154"/>
        <v>CL.IC.IT.140201.01</v>
      </c>
    </row>
    <row r="1975" spans="1:17" s="167" customFormat="1" ht="15">
      <c r="A1975" s="167" t="s">
        <v>9344</v>
      </c>
      <c r="C1975" s="61" t="s">
        <v>4082</v>
      </c>
      <c r="E1975" s="62" t="s">
        <v>12030</v>
      </c>
      <c r="F1975" s="167" t="s">
        <v>9328</v>
      </c>
      <c r="G1975" s="167" t="s">
        <v>9564</v>
      </c>
      <c r="H1975" s="62" t="s">
        <v>12030</v>
      </c>
      <c r="I1975" s="167" t="s">
        <v>9565</v>
      </c>
      <c r="J1975" s="63" t="str">
        <f t="shared" si="150"/>
        <v>IC.IT.140202</v>
      </c>
      <c r="K1975" s="61" t="s">
        <v>12175</v>
      </c>
      <c r="L1975" s="167" t="str">
        <f t="shared" si="151"/>
        <v>Axilla, left</v>
      </c>
      <c r="M1975" s="168" t="str">
        <f t="shared" si="152"/>
        <v>PI.IC.IT.140202.01</v>
      </c>
      <c r="N1975" s="168"/>
      <c r="O1975" s="168" t="str">
        <f t="shared" si="153"/>
        <v>PH.IC.IT.140202.01</v>
      </c>
      <c r="Q1975" s="168" t="str">
        <f t="shared" si="154"/>
        <v>CL.IC.IT.140202.01</v>
      </c>
    </row>
    <row r="1976" spans="1:17" s="167" customFormat="1" ht="15">
      <c r="A1976" s="167" t="s">
        <v>9344</v>
      </c>
      <c r="C1976" s="61" t="s">
        <v>4082</v>
      </c>
      <c r="E1976" s="62" t="s">
        <v>12030</v>
      </c>
      <c r="F1976" s="167" t="s">
        <v>9328</v>
      </c>
      <c r="G1976" s="167" t="s">
        <v>9566</v>
      </c>
      <c r="H1976" s="62" t="s">
        <v>12032</v>
      </c>
      <c r="I1976" s="167" t="s">
        <v>9567</v>
      </c>
      <c r="J1976" s="63" t="str">
        <f t="shared" si="150"/>
        <v>IC.IT.140203</v>
      </c>
      <c r="K1976" s="61" t="s">
        <v>12175</v>
      </c>
      <c r="L1976" s="167" t="str">
        <f t="shared" si="151"/>
        <v>Arm upper, right</v>
      </c>
      <c r="M1976" s="168" t="str">
        <f t="shared" si="152"/>
        <v>PI.IC.IT.140203.01</v>
      </c>
      <c r="N1976" s="168"/>
      <c r="O1976" s="168" t="str">
        <f t="shared" si="153"/>
        <v>PH.IC.IT.140203.01</v>
      </c>
      <c r="Q1976" s="168" t="str">
        <f t="shared" si="154"/>
        <v>CL.IC.IT.140203.01</v>
      </c>
    </row>
    <row r="1977" spans="1:17" s="167" customFormat="1" ht="15">
      <c r="A1977" s="167" t="s">
        <v>9344</v>
      </c>
      <c r="C1977" s="61" t="s">
        <v>4082</v>
      </c>
      <c r="E1977" s="62" t="s">
        <v>12030</v>
      </c>
      <c r="F1977" s="167" t="s">
        <v>9328</v>
      </c>
      <c r="G1977" s="167" t="s">
        <v>9568</v>
      </c>
      <c r="H1977" s="62" t="s">
        <v>12028</v>
      </c>
      <c r="I1977" s="167" t="s">
        <v>9711</v>
      </c>
      <c r="J1977" s="63" t="str">
        <f t="shared" si="150"/>
        <v>IC.IT.140204</v>
      </c>
      <c r="K1977" s="61" t="s">
        <v>12175</v>
      </c>
      <c r="L1977" s="167" t="str">
        <f t="shared" si="151"/>
        <v>Arm upper, left</v>
      </c>
      <c r="M1977" s="168" t="str">
        <f t="shared" si="152"/>
        <v>PI.IC.IT.140204.01</v>
      </c>
      <c r="N1977" s="168"/>
      <c r="O1977" s="168" t="str">
        <f t="shared" si="153"/>
        <v>PH.IC.IT.140204.01</v>
      </c>
      <c r="Q1977" s="168" t="str">
        <f t="shared" si="154"/>
        <v>CL.IC.IT.140204.01</v>
      </c>
    </row>
    <row r="1978" spans="1:17" s="167" customFormat="1" ht="15">
      <c r="A1978" s="167" t="s">
        <v>9344</v>
      </c>
      <c r="C1978" s="61" t="s">
        <v>4082</v>
      </c>
      <c r="E1978" s="62" t="s">
        <v>12030</v>
      </c>
      <c r="F1978" s="167" t="s">
        <v>9328</v>
      </c>
      <c r="G1978" s="167" t="s">
        <v>9712</v>
      </c>
      <c r="H1978" s="62" t="s">
        <v>12210</v>
      </c>
      <c r="I1978" s="167" t="s">
        <v>9713</v>
      </c>
      <c r="J1978" s="63" t="str">
        <f t="shared" si="150"/>
        <v>IC.IT.140205</v>
      </c>
      <c r="K1978" s="61" t="s">
        <v>12175</v>
      </c>
      <c r="L1978" s="167" t="str">
        <f t="shared" si="151"/>
        <v>Elbow, right</v>
      </c>
      <c r="M1978" s="168" t="str">
        <f t="shared" si="152"/>
        <v>PI.IC.IT.140205.01</v>
      </c>
      <c r="N1978" s="168"/>
      <c r="O1978" s="168" t="str">
        <f t="shared" si="153"/>
        <v>PH.IC.IT.140205.01</v>
      </c>
      <c r="Q1978" s="168" t="str">
        <f t="shared" si="154"/>
        <v>CL.IC.IT.140205.01</v>
      </c>
    </row>
    <row r="1979" spans="1:17" s="167" customFormat="1" ht="15">
      <c r="A1979" s="167" t="s">
        <v>9344</v>
      </c>
      <c r="C1979" s="61" t="s">
        <v>4082</v>
      </c>
      <c r="E1979" s="62" t="s">
        <v>12030</v>
      </c>
      <c r="F1979" s="167" t="s">
        <v>9328</v>
      </c>
      <c r="G1979" s="167" t="s">
        <v>9714</v>
      </c>
      <c r="H1979" s="62" t="s">
        <v>12212</v>
      </c>
      <c r="I1979" s="167" t="s">
        <v>9715</v>
      </c>
      <c r="J1979" s="63" t="str">
        <f t="shared" si="150"/>
        <v>IC.IT.140206</v>
      </c>
      <c r="K1979" s="61" t="s">
        <v>12175</v>
      </c>
      <c r="L1979" s="167" t="str">
        <f t="shared" si="151"/>
        <v>Elbow, left</v>
      </c>
      <c r="M1979" s="168" t="str">
        <f t="shared" si="152"/>
        <v>PI.IC.IT.140206.01</v>
      </c>
      <c r="N1979" s="168"/>
      <c r="O1979" s="168" t="str">
        <f t="shared" si="153"/>
        <v>PH.IC.IT.140206.01</v>
      </c>
      <c r="Q1979" s="168" t="str">
        <f t="shared" si="154"/>
        <v>CL.IC.IT.140206.01</v>
      </c>
    </row>
    <row r="1980" spans="1:17" s="167" customFormat="1" ht="15">
      <c r="A1980" s="167" t="s">
        <v>9344</v>
      </c>
      <c r="C1980" s="61" t="s">
        <v>4082</v>
      </c>
      <c r="E1980" s="62" t="s">
        <v>12030</v>
      </c>
      <c r="F1980" s="167" t="s">
        <v>9328</v>
      </c>
      <c r="G1980" s="167" t="s">
        <v>9716</v>
      </c>
      <c r="H1980" s="62" t="s">
        <v>12225</v>
      </c>
      <c r="I1980" s="167" t="s">
        <v>9717</v>
      </c>
      <c r="J1980" s="63" t="str">
        <f t="shared" si="150"/>
        <v>IC.IT.140207</v>
      </c>
      <c r="K1980" s="61" t="s">
        <v>12175</v>
      </c>
      <c r="L1980" s="167" t="str">
        <f t="shared" si="151"/>
        <v>Forearm, right</v>
      </c>
      <c r="M1980" s="168" t="str">
        <f t="shared" si="152"/>
        <v>PI.IC.IT.140207.01</v>
      </c>
      <c r="N1980" s="168"/>
      <c r="O1980" s="168" t="str">
        <f t="shared" si="153"/>
        <v>PH.IC.IT.140207.01</v>
      </c>
      <c r="Q1980" s="168" t="str">
        <f t="shared" si="154"/>
        <v>CL.IC.IT.140207.01</v>
      </c>
    </row>
    <row r="1981" spans="1:17" s="167" customFormat="1" ht="15">
      <c r="A1981" s="167" t="s">
        <v>9344</v>
      </c>
      <c r="C1981" s="61" t="s">
        <v>4082</v>
      </c>
      <c r="E1981" s="62" t="s">
        <v>12030</v>
      </c>
      <c r="F1981" s="167" t="s">
        <v>9328</v>
      </c>
      <c r="G1981" s="167" t="s">
        <v>9718</v>
      </c>
      <c r="H1981" s="62" t="s">
        <v>11638</v>
      </c>
      <c r="I1981" s="167" t="s">
        <v>9719</v>
      </c>
      <c r="J1981" s="63" t="str">
        <f t="shared" si="150"/>
        <v>IC.IT.140208</v>
      </c>
      <c r="K1981" s="61" t="s">
        <v>12175</v>
      </c>
      <c r="L1981" s="167" t="str">
        <f t="shared" si="151"/>
        <v>Forearm, left</v>
      </c>
      <c r="M1981" s="168" t="str">
        <f t="shared" si="152"/>
        <v>PI.IC.IT.140208.01</v>
      </c>
      <c r="N1981" s="168"/>
      <c r="O1981" s="168" t="str">
        <f t="shared" si="153"/>
        <v>PH.IC.IT.140208.01</v>
      </c>
      <c r="Q1981" s="168" t="str">
        <f t="shared" si="154"/>
        <v>CL.IC.IT.140208.01</v>
      </c>
    </row>
    <row r="1982" spans="1:17" s="167" customFormat="1" ht="15">
      <c r="A1982" s="167" t="s">
        <v>9344</v>
      </c>
      <c r="C1982" s="61" t="s">
        <v>4082</v>
      </c>
      <c r="E1982" s="62" t="s">
        <v>12030</v>
      </c>
      <c r="F1982" s="167" t="s">
        <v>9328</v>
      </c>
      <c r="G1982" s="167" t="s">
        <v>9720</v>
      </c>
      <c r="H1982" s="62" t="s">
        <v>11639</v>
      </c>
      <c r="I1982" s="167" t="s">
        <v>9721</v>
      </c>
      <c r="J1982" s="63" t="str">
        <f t="shared" si="150"/>
        <v>IC.IT.140209</v>
      </c>
      <c r="K1982" s="61" t="s">
        <v>12175</v>
      </c>
      <c r="L1982" s="167" t="str">
        <f t="shared" si="151"/>
        <v>Wrist, right</v>
      </c>
      <c r="M1982" s="168" t="str">
        <f t="shared" si="152"/>
        <v>PI.IC.IT.140209.01</v>
      </c>
      <c r="N1982" s="168"/>
      <c r="O1982" s="168" t="str">
        <f t="shared" si="153"/>
        <v>PH.IC.IT.140209.01</v>
      </c>
      <c r="Q1982" s="168" t="str">
        <f t="shared" si="154"/>
        <v>CL.IC.IT.140209.01</v>
      </c>
    </row>
    <row r="1983" spans="1:17" s="167" customFormat="1" ht="15">
      <c r="A1983" s="167" t="s">
        <v>9344</v>
      </c>
      <c r="C1983" s="61" t="s">
        <v>4082</v>
      </c>
      <c r="E1983" s="62" t="s">
        <v>12030</v>
      </c>
      <c r="F1983" s="167" t="s">
        <v>9328</v>
      </c>
      <c r="G1983" s="167" t="s">
        <v>9722</v>
      </c>
      <c r="H1983" s="62" t="s">
        <v>11829</v>
      </c>
      <c r="I1983" s="167" t="s">
        <v>9569</v>
      </c>
      <c r="J1983" s="63" t="str">
        <f t="shared" si="150"/>
        <v>IC.IT.140210</v>
      </c>
      <c r="K1983" s="61" t="s">
        <v>12175</v>
      </c>
      <c r="L1983" s="167" t="str">
        <f t="shared" si="151"/>
        <v>Wrist, left</v>
      </c>
      <c r="M1983" s="168" t="str">
        <f t="shared" si="152"/>
        <v>PI.IC.IT.140210.01</v>
      </c>
      <c r="N1983" s="168"/>
      <c r="O1983" s="168" t="str">
        <f t="shared" si="153"/>
        <v>PH.IC.IT.140210.01</v>
      </c>
      <c r="Q1983" s="168" t="str">
        <f t="shared" si="154"/>
        <v>CL.IC.IT.140210.01</v>
      </c>
    </row>
    <row r="1984" spans="1:17" s="167" customFormat="1" ht="15">
      <c r="A1984" s="167" t="s">
        <v>9344</v>
      </c>
      <c r="C1984" s="61" t="s">
        <v>4082</v>
      </c>
      <c r="E1984" s="62" t="s">
        <v>12030</v>
      </c>
      <c r="F1984" s="167" t="s">
        <v>9328</v>
      </c>
      <c r="G1984" s="167" t="s">
        <v>9437</v>
      </c>
      <c r="H1984" s="62" t="s">
        <v>12099</v>
      </c>
      <c r="I1984" s="167" t="s">
        <v>9438</v>
      </c>
      <c r="J1984" s="63" t="str">
        <f t="shared" si="150"/>
        <v>IC.IT.140211</v>
      </c>
      <c r="K1984" s="61" t="s">
        <v>12175</v>
      </c>
      <c r="L1984" s="167" t="str">
        <f t="shared" si="151"/>
        <v>Hand, right</v>
      </c>
      <c r="M1984" s="168" t="str">
        <f t="shared" si="152"/>
        <v>PI.IC.IT.140211.01</v>
      </c>
      <c r="N1984" s="168"/>
      <c r="O1984" s="168" t="str">
        <f t="shared" si="153"/>
        <v>PH.IC.IT.140211.01</v>
      </c>
      <c r="Q1984" s="168" t="str">
        <f t="shared" si="154"/>
        <v>CL.IC.IT.140211.01</v>
      </c>
    </row>
    <row r="1985" spans="1:17" s="167" customFormat="1" ht="15">
      <c r="A1985" s="167" t="s">
        <v>9344</v>
      </c>
      <c r="C1985" s="61" t="s">
        <v>4082</v>
      </c>
      <c r="E1985" s="62" t="s">
        <v>12030</v>
      </c>
      <c r="F1985" s="167" t="s">
        <v>9328</v>
      </c>
      <c r="G1985" s="167" t="s">
        <v>9444</v>
      </c>
      <c r="H1985" s="62" t="s">
        <v>12100</v>
      </c>
      <c r="I1985" s="167" t="s">
        <v>9445</v>
      </c>
      <c r="J1985" s="63" t="str">
        <f t="shared" si="150"/>
        <v>IC.IT.140212</v>
      </c>
      <c r="K1985" s="61" t="s">
        <v>12175</v>
      </c>
      <c r="L1985" s="167" t="str">
        <f t="shared" si="151"/>
        <v>Hand, left</v>
      </c>
      <c r="M1985" s="168" t="str">
        <f t="shared" si="152"/>
        <v>PI.IC.IT.140212.01</v>
      </c>
      <c r="N1985" s="168"/>
      <c r="O1985" s="168" t="str">
        <f t="shared" si="153"/>
        <v>PH.IC.IT.140212.01</v>
      </c>
      <c r="Q1985" s="168" t="str">
        <f t="shared" si="154"/>
        <v>CL.IC.IT.140212.01</v>
      </c>
    </row>
    <row r="1986" spans="1:17" s="167" customFormat="1" ht="15">
      <c r="A1986" s="167" t="s">
        <v>9344</v>
      </c>
      <c r="C1986" s="61" t="s">
        <v>4082</v>
      </c>
      <c r="E1986" s="62" t="s">
        <v>12030</v>
      </c>
      <c r="F1986" s="167" t="s">
        <v>9328</v>
      </c>
      <c r="G1986" s="167" t="s">
        <v>9574</v>
      </c>
      <c r="H1986" s="62" t="s">
        <v>12101</v>
      </c>
      <c r="I1986" s="167" t="s">
        <v>9575</v>
      </c>
      <c r="J1986" s="63" t="str">
        <f t="shared" ref="J1986:J2049" si="155">CONCATENATE("IC.IT.",C1986,E1986,H1986)</f>
        <v>IC.IT.140213</v>
      </c>
      <c r="K1986" s="61" t="s">
        <v>12175</v>
      </c>
      <c r="L1986" s="167" t="str">
        <f t="shared" ref="L1986:L2049" si="156">G1986</f>
        <v>Finger(s), right: specify</v>
      </c>
      <c r="M1986" s="168" t="str">
        <f t="shared" ref="M1986:M2049" si="157">CONCATENATE("PI.",J1986,".",K1986)</f>
        <v>PI.IC.IT.140213.01</v>
      </c>
      <c r="N1986" s="168"/>
      <c r="O1986" s="168" t="str">
        <f t="shared" ref="O1986:O2049" si="158">CONCATENATE("PH.",J1986,".",K1986)</f>
        <v>PH.IC.IT.140213.01</v>
      </c>
      <c r="Q1986" s="168" t="str">
        <f t="shared" ref="Q1986:Q2049" si="159">CONCATENATE("CL.",J1986,".",K1986)</f>
        <v>CL.IC.IT.140213.01</v>
      </c>
    </row>
    <row r="1987" spans="1:17" s="167" customFormat="1" ht="15">
      <c r="A1987" s="167" t="s">
        <v>9344</v>
      </c>
      <c r="C1987" s="61" t="s">
        <v>4082</v>
      </c>
      <c r="E1987" s="62" t="s">
        <v>12030</v>
      </c>
      <c r="F1987" s="167" t="s">
        <v>9328</v>
      </c>
      <c r="G1987" s="167" t="s">
        <v>9576</v>
      </c>
      <c r="H1987" s="62" t="s">
        <v>12102</v>
      </c>
      <c r="I1987" s="167" t="s">
        <v>9577</v>
      </c>
      <c r="J1987" s="63" t="str">
        <f t="shared" si="155"/>
        <v>IC.IT.140214</v>
      </c>
      <c r="K1987" s="61" t="s">
        <v>12175</v>
      </c>
      <c r="L1987" s="167" t="str">
        <f t="shared" si="156"/>
        <v>Finger(s), left:  specify</v>
      </c>
      <c r="M1987" s="168" t="str">
        <f t="shared" si="157"/>
        <v>PI.IC.IT.140214.01</v>
      </c>
      <c r="N1987" s="168"/>
      <c r="O1987" s="168" t="str">
        <f t="shared" si="158"/>
        <v>PH.IC.IT.140214.01</v>
      </c>
      <c r="Q1987" s="168" t="str">
        <f t="shared" si="159"/>
        <v>CL.IC.IT.140214.01</v>
      </c>
    </row>
    <row r="1988" spans="1:17" s="167" customFormat="1" ht="15">
      <c r="A1988" s="167" t="s">
        <v>9344</v>
      </c>
      <c r="C1988" s="61" t="s">
        <v>4082</v>
      </c>
      <c r="E1988" s="62" t="s">
        <v>12030</v>
      </c>
      <c r="F1988" s="167" t="s">
        <v>9328</v>
      </c>
      <c r="G1988" s="167" t="s">
        <v>9578</v>
      </c>
      <c r="H1988" s="62" t="s">
        <v>11559</v>
      </c>
      <c r="I1988" s="167" t="s">
        <v>9579</v>
      </c>
      <c r="J1988" s="63" t="str">
        <f t="shared" si="155"/>
        <v>IC.IT.140215</v>
      </c>
      <c r="K1988" s="61" t="s">
        <v>12175</v>
      </c>
      <c r="L1988" s="167" t="str">
        <f t="shared" si="156"/>
        <v>Thigh, right</v>
      </c>
      <c r="M1988" s="168" t="str">
        <f t="shared" si="157"/>
        <v>PI.IC.IT.140215.01</v>
      </c>
      <c r="N1988" s="168"/>
      <c r="O1988" s="168" t="str">
        <f t="shared" si="158"/>
        <v>PH.IC.IT.140215.01</v>
      </c>
      <c r="Q1988" s="168" t="str">
        <f t="shared" si="159"/>
        <v>CL.IC.IT.140215.01</v>
      </c>
    </row>
    <row r="1989" spans="1:17" s="167" customFormat="1" ht="15">
      <c r="A1989" s="167" t="s">
        <v>9344</v>
      </c>
      <c r="C1989" s="61" t="s">
        <v>4082</v>
      </c>
      <c r="E1989" s="62" t="s">
        <v>12030</v>
      </c>
      <c r="F1989" s="167" t="s">
        <v>9328</v>
      </c>
      <c r="G1989" s="167" t="s">
        <v>9580</v>
      </c>
      <c r="H1989" s="62" t="s">
        <v>11560</v>
      </c>
      <c r="I1989" s="167" t="s">
        <v>9581</v>
      </c>
      <c r="J1989" s="63" t="str">
        <f t="shared" si="155"/>
        <v>IC.IT.140216</v>
      </c>
      <c r="K1989" s="61" t="s">
        <v>12175</v>
      </c>
      <c r="L1989" s="167" t="str">
        <f t="shared" si="156"/>
        <v>Thigh, left</v>
      </c>
      <c r="M1989" s="168" t="str">
        <f t="shared" si="157"/>
        <v>PI.IC.IT.140216.01</v>
      </c>
      <c r="N1989" s="168"/>
      <c r="O1989" s="168" t="str">
        <f t="shared" si="158"/>
        <v>PH.IC.IT.140216.01</v>
      </c>
      <c r="Q1989" s="168" t="str">
        <f t="shared" si="159"/>
        <v>CL.IC.IT.140216.01</v>
      </c>
    </row>
    <row r="1990" spans="1:17" s="167" customFormat="1" ht="15">
      <c r="A1990" s="167" t="s">
        <v>9344</v>
      </c>
      <c r="C1990" s="61" t="s">
        <v>4082</v>
      </c>
      <c r="E1990" s="62" t="s">
        <v>12030</v>
      </c>
      <c r="F1990" s="167" t="s">
        <v>9328</v>
      </c>
      <c r="G1990" s="167" t="s">
        <v>9730</v>
      </c>
      <c r="H1990" s="62" t="s">
        <v>11561</v>
      </c>
      <c r="I1990" s="167" t="s">
        <v>9731</v>
      </c>
      <c r="J1990" s="63" t="str">
        <f t="shared" si="155"/>
        <v>IC.IT.140217</v>
      </c>
      <c r="K1990" s="61" t="s">
        <v>12175</v>
      </c>
      <c r="L1990" s="167" t="str">
        <f t="shared" si="156"/>
        <v>Knee, right</v>
      </c>
      <c r="M1990" s="168" t="str">
        <f t="shared" si="157"/>
        <v>PI.IC.IT.140217.01</v>
      </c>
      <c r="N1990" s="168"/>
      <c r="O1990" s="168" t="str">
        <f t="shared" si="158"/>
        <v>PH.IC.IT.140217.01</v>
      </c>
      <c r="Q1990" s="168" t="str">
        <f t="shared" si="159"/>
        <v>CL.IC.IT.140217.01</v>
      </c>
    </row>
    <row r="1991" spans="1:17" s="167" customFormat="1" ht="15">
      <c r="A1991" s="167" t="s">
        <v>9344</v>
      </c>
      <c r="C1991" s="61" t="s">
        <v>4082</v>
      </c>
      <c r="E1991" s="62" t="s">
        <v>12030</v>
      </c>
      <c r="F1991" s="167" t="s">
        <v>9328</v>
      </c>
      <c r="G1991" s="167" t="s">
        <v>9732</v>
      </c>
      <c r="H1991" s="62" t="s">
        <v>12060</v>
      </c>
      <c r="I1991" s="167" t="s">
        <v>9733</v>
      </c>
      <c r="J1991" s="63" t="str">
        <f t="shared" si="155"/>
        <v>IC.IT.140218</v>
      </c>
      <c r="K1991" s="61" t="s">
        <v>12175</v>
      </c>
      <c r="L1991" s="167" t="str">
        <f t="shared" si="156"/>
        <v>Knee, left</v>
      </c>
      <c r="M1991" s="168" t="str">
        <f t="shared" si="157"/>
        <v>PI.IC.IT.140218.01</v>
      </c>
      <c r="N1991" s="168"/>
      <c r="O1991" s="168" t="str">
        <f t="shared" si="158"/>
        <v>PH.IC.IT.140218.01</v>
      </c>
      <c r="Q1991" s="168" t="str">
        <f t="shared" si="159"/>
        <v>CL.IC.IT.140218.01</v>
      </c>
    </row>
    <row r="1992" spans="1:17" s="167" customFormat="1" ht="15">
      <c r="A1992" s="167" t="s">
        <v>9344</v>
      </c>
      <c r="C1992" s="61" t="s">
        <v>4082</v>
      </c>
      <c r="E1992" s="62" t="s">
        <v>12030</v>
      </c>
      <c r="F1992" s="167" t="s">
        <v>9328</v>
      </c>
      <c r="G1992" s="167" t="s">
        <v>9734</v>
      </c>
      <c r="H1992" s="62" t="s">
        <v>11913</v>
      </c>
      <c r="I1992" s="167" t="s">
        <v>9735</v>
      </c>
      <c r="J1992" s="63" t="str">
        <f t="shared" si="155"/>
        <v>IC.IT.140219</v>
      </c>
      <c r="K1992" s="61" t="s">
        <v>12175</v>
      </c>
      <c r="L1992" s="167" t="str">
        <f t="shared" si="156"/>
        <v>Calf, right</v>
      </c>
      <c r="M1992" s="168" t="str">
        <f t="shared" si="157"/>
        <v>PI.IC.IT.140219.01</v>
      </c>
      <c r="N1992" s="168"/>
      <c r="O1992" s="168" t="str">
        <f t="shared" si="158"/>
        <v>PH.IC.IT.140219.01</v>
      </c>
      <c r="Q1992" s="168" t="str">
        <f t="shared" si="159"/>
        <v>CL.IC.IT.140219.01</v>
      </c>
    </row>
    <row r="1993" spans="1:17" s="167" customFormat="1" ht="15">
      <c r="A1993" s="167" t="s">
        <v>9344</v>
      </c>
      <c r="C1993" s="61" t="s">
        <v>4082</v>
      </c>
      <c r="E1993" s="62" t="s">
        <v>12030</v>
      </c>
      <c r="F1993" s="167" t="s">
        <v>9328</v>
      </c>
      <c r="G1993" s="167" t="s">
        <v>9736</v>
      </c>
      <c r="H1993" s="62" t="s">
        <v>11906</v>
      </c>
      <c r="I1993" s="167" t="s">
        <v>9737</v>
      </c>
      <c r="J1993" s="63" t="str">
        <f t="shared" si="155"/>
        <v>IC.IT.140220</v>
      </c>
      <c r="K1993" s="61" t="s">
        <v>12175</v>
      </c>
      <c r="L1993" s="167" t="str">
        <f t="shared" si="156"/>
        <v>Calf, left</v>
      </c>
      <c r="M1993" s="168" t="str">
        <f t="shared" si="157"/>
        <v>PI.IC.IT.140220.01</v>
      </c>
      <c r="N1993" s="168"/>
      <c r="O1993" s="168" t="str">
        <f t="shared" si="158"/>
        <v>PH.IC.IT.140220.01</v>
      </c>
      <c r="Q1993" s="168" t="str">
        <f t="shared" si="159"/>
        <v>CL.IC.IT.140220.01</v>
      </c>
    </row>
    <row r="1994" spans="1:17" s="167" customFormat="1" ht="15">
      <c r="A1994" s="167" t="s">
        <v>9344</v>
      </c>
      <c r="C1994" s="61" t="s">
        <v>4082</v>
      </c>
      <c r="E1994" s="62" t="s">
        <v>12030</v>
      </c>
      <c r="F1994" s="167" t="s">
        <v>9328</v>
      </c>
      <c r="G1994" s="167" t="s">
        <v>9878</v>
      </c>
      <c r="H1994" s="62" t="s">
        <v>10704</v>
      </c>
      <c r="I1994" s="167" t="s">
        <v>9879</v>
      </c>
      <c r="J1994" s="63" t="str">
        <f t="shared" si="155"/>
        <v>IC.IT.140221</v>
      </c>
      <c r="K1994" s="61" t="s">
        <v>12175</v>
      </c>
      <c r="L1994" s="167" t="str">
        <f t="shared" si="156"/>
        <v>Ankle, right</v>
      </c>
      <c r="M1994" s="168" t="str">
        <f t="shared" si="157"/>
        <v>PI.IC.IT.140221.01</v>
      </c>
      <c r="N1994" s="168"/>
      <c r="O1994" s="168" t="str">
        <f t="shared" si="158"/>
        <v>PH.IC.IT.140221.01</v>
      </c>
      <c r="Q1994" s="168" t="str">
        <f t="shared" si="159"/>
        <v>CL.IC.IT.140221.01</v>
      </c>
    </row>
    <row r="1995" spans="1:17" s="167" customFormat="1" ht="15">
      <c r="A1995" s="167" t="s">
        <v>9344</v>
      </c>
      <c r="C1995" s="61" t="s">
        <v>4082</v>
      </c>
      <c r="E1995" s="62" t="s">
        <v>12030</v>
      </c>
      <c r="F1995" s="167" t="s">
        <v>9328</v>
      </c>
      <c r="G1995" s="167" t="s">
        <v>9880</v>
      </c>
      <c r="H1995" s="62" t="s">
        <v>10705</v>
      </c>
      <c r="I1995" s="167" t="s">
        <v>9588</v>
      </c>
      <c r="J1995" s="63" t="str">
        <f t="shared" si="155"/>
        <v>IC.IT.140222</v>
      </c>
      <c r="K1995" s="61" t="s">
        <v>12175</v>
      </c>
      <c r="L1995" s="167" t="str">
        <f t="shared" si="156"/>
        <v>Ankle, left</v>
      </c>
      <c r="M1995" s="168" t="str">
        <f t="shared" si="157"/>
        <v>PI.IC.IT.140222.01</v>
      </c>
      <c r="N1995" s="168"/>
      <c r="O1995" s="168" t="str">
        <f t="shared" si="158"/>
        <v>PH.IC.IT.140222.01</v>
      </c>
      <c r="Q1995" s="168" t="str">
        <f t="shared" si="159"/>
        <v>CL.IC.IT.140222.01</v>
      </c>
    </row>
    <row r="1996" spans="1:17" s="167" customFormat="1" ht="15">
      <c r="A1996" s="167" t="s">
        <v>9344</v>
      </c>
      <c r="C1996" s="61" t="s">
        <v>4082</v>
      </c>
      <c r="E1996" s="62" t="s">
        <v>12030</v>
      </c>
      <c r="F1996" s="167" t="s">
        <v>9328</v>
      </c>
      <c r="G1996" s="167" t="s">
        <v>9033</v>
      </c>
      <c r="H1996" s="62" t="s">
        <v>10706</v>
      </c>
      <c r="I1996" s="167" t="s">
        <v>9034</v>
      </c>
      <c r="J1996" s="63" t="str">
        <f t="shared" si="155"/>
        <v>IC.IT.140223</v>
      </c>
      <c r="K1996" s="61" t="s">
        <v>12175</v>
      </c>
      <c r="L1996" s="167" t="str">
        <f t="shared" si="156"/>
        <v>Heel, right</v>
      </c>
      <c r="M1996" s="168" t="str">
        <f t="shared" si="157"/>
        <v>PI.IC.IT.140223.01</v>
      </c>
      <c r="N1996" s="168"/>
      <c r="O1996" s="168" t="str">
        <f t="shared" si="158"/>
        <v>PH.IC.IT.140223.01</v>
      </c>
      <c r="Q1996" s="168" t="str">
        <f t="shared" si="159"/>
        <v>CL.IC.IT.140223.01</v>
      </c>
    </row>
    <row r="1997" spans="1:17" s="167" customFormat="1" ht="15">
      <c r="A1997" s="167" t="s">
        <v>9344</v>
      </c>
      <c r="C1997" s="61" t="s">
        <v>4082</v>
      </c>
      <c r="E1997" s="62" t="s">
        <v>12030</v>
      </c>
      <c r="F1997" s="167" t="s">
        <v>9328</v>
      </c>
      <c r="G1997" s="167" t="s">
        <v>9035</v>
      </c>
      <c r="H1997" s="62" t="s">
        <v>10707</v>
      </c>
      <c r="I1997" s="167" t="s">
        <v>9036</v>
      </c>
      <c r="J1997" s="63" t="str">
        <f t="shared" si="155"/>
        <v>IC.IT.140224</v>
      </c>
      <c r="K1997" s="61" t="s">
        <v>12175</v>
      </c>
      <c r="L1997" s="167" t="str">
        <f t="shared" si="156"/>
        <v>Heel, left</v>
      </c>
      <c r="M1997" s="168" t="str">
        <f t="shared" si="157"/>
        <v>PI.IC.IT.140224.01</v>
      </c>
      <c r="N1997" s="168"/>
      <c r="O1997" s="168" t="str">
        <f t="shared" si="158"/>
        <v>PH.IC.IT.140224.01</v>
      </c>
      <c r="Q1997" s="168" t="str">
        <f t="shared" si="159"/>
        <v>CL.IC.IT.140224.01</v>
      </c>
    </row>
    <row r="1998" spans="1:17" s="167" customFormat="1" ht="15">
      <c r="A1998" s="167" t="s">
        <v>9344</v>
      </c>
      <c r="C1998" s="61" t="s">
        <v>4082</v>
      </c>
      <c r="E1998" s="62" t="s">
        <v>12030</v>
      </c>
      <c r="F1998" s="167" t="s">
        <v>9328</v>
      </c>
      <c r="G1998" s="167" t="s">
        <v>9171</v>
      </c>
      <c r="H1998" s="62" t="s">
        <v>10708</v>
      </c>
      <c r="I1998" s="167" t="s">
        <v>9305</v>
      </c>
      <c r="J1998" s="63" t="str">
        <f t="shared" si="155"/>
        <v>IC.IT.140225</v>
      </c>
      <c r="K1998" s="61" t="s">
        <v>12175</v>
      </c>
      <c r="L1998" s="167" t="str">
        <f t="shared" si="156"/>
        <v>Foot, right</v>
      </c>
      <c r="M1998" s="168" t="str">
        <f t="shared" si="157"/>
        <v>PI.IC.IT.140225.01</v>
      </c>
      <c r="N1998" s="168"/>
      <c r="O1998" s="168" t="str">
        <f t="shared" si="158"/>
        <v>PH.IC.IT.140225.01</v>
      </c>
      <c r="Q1998" s="168" t="str">
        <f t="shared" si="159"/>
        <v>CL.IC.IT.140225.01</v>
      </c>
    </row>
    <row r="1999" spans="1:17" s="167" customFormat="1" ht="15">
      <c r="A1999" s="167" t="s">
        <v>9344</v>
      </c>
      <c r="C1999" s="61" t="s">
        <v>4082</v>
      </c>
      <c r="E1999" s="62" t="s">
        <v>12030</v>
      </c>
      <c r="F1999" s="167" t="s">
        <v>9328</v>
      </c>
      <c r="G1999" s="167" t="s">
        <v>9306</v>
      </c>
      <c r="H1999" s="62" t="s">
        <v>10709</v>
      </c>
      <c r="I1999" s="167" t="s">
        <v>9307</v>
      </c>
      <c r="J1999" s="63" t="str">
        <f t="shared" si="155"/>
        <v>IC.IT.140226</v>
      </c>
      <c r="K1999" s="61" t="s">
        <v>12175</v>
      </c>
      <c r="L1999" s="167" t="str">
        <f t="shared" si="156"/>
        <v>Foot, left</v>
      </c>
      <c r="M1999" s="168" t="str">
        <f t="shared" si="157"/>
        <v>PI.IC.IT.140226.01</v>
      </c>
      <c r="N1999" s="168"/>
      <c r="O1999" s="168" t="str">
        <f t="shared" si="158"/>
        <v>PH.IC.IT.140226.01</v>
      </c>
      <c r="Q1999" s="168" t="str">
        <f t="shared" si="159"/>
        <v>CL.IC.IT.140226.01</v>
      </c>
    </row>
    <row r="2000" spans="1:17" s="167" customFormat="1" ht="15">
      <c r="A2000" s="167" t="s">
        <v>9344</v>
      </c>
      <c r="C2000" s="61" t="s">
        <v>4082</v>
      </c>
      <c r="E2000" s="62" t="s">
        <v>12030</v>
      </c>
      <c r="F2000" s="167" t="s">
        <v>9328</v>
      </c>
      <c r="G2000" s="167" t="s">
        <v>9419</v>
      </c>
      <c r="H2000" s="62" t="s">
        <v>9143</v>
      </c>
      <c r="I2000" s="167" t="s">
        <v>9420</v>
      </c>
      <c r="J2000" s="63" t="str">
        <f t="shared" si="155"/>
        <v>IC.IT.140227</v>
      </c>
      <c r="K2000" s="61" t="s">
        <v>12175</v>
      </c>
      <c r="L2000" s="167" t="str">
        <f t="shared" si="156"/>
        <v>Toe(s), right: specify</v>
      </c>
      <c r="M2000" s="168" t="str">
        <f t="shared" si="157"/>
        <v>PI.IC.IT.140227.01</v>
      </c>
      <c r="N2000" s="168"/>
      <c r="O2000" s="168" t="str">
        <f t="shared" si="158"/>
        <v>PH.IC.IT.140227.01</v>
      </c>
      <c r="Q2000" s="168" t="str">
        <f t="shared" si="159"/>
        <v>CL.IC.IT.140227.01</v>
      </c>
    </row>
    <row r="2001" spans="1:27" s="167" customFormat="1" ht="15">
      <c r="A2001" s="167" t="s">
        <v>9344</v>
      </c>
      <c r="C2001" s="61" t="s">
        <v>4082</v>
      </c>
      <c r="E2001" s="62" t="s">
        <v>12030</v>
      </c>
      <c r="F2001" s="167" t="s">
        <v>9328</v>
      </c>
      <c r="G2001" s="167" t="s">
        <v>9421</v>
      </c>
      <c r="H2001" s="62" t="s">
        <v>9144</v>
      </c>
      <c r="I2001" s="167" t="s">
        <v>9422</v>
      </c>
      <c r="J2001" s="63" t="str">
        <f t="shared" si="155"/>
        <v>IC.IT.140228</v>
      </c>
      <c r="K2001" s="61" t="s">
        <v>12175</v>
      </c>
      <c r="L2001" s="167" t="str">
        <f t="shared" si="156"/>
        <v>Toe(s), left:  specify</v>
      </c>
      <c r="M2001" s="168" t="str">
        <f t="shared" si="157"/>
        <v>PI.IC.IT.140228.01</v>
      </c>
      <c r="N2001" s="168"/>
      <c r="O2001" s="168" t="str">
        <f t="shared" si="158"/>
        <v>PH.IC.IT.140228.01</v>
      </c>
      <c r="Q2001" s="168" t="str">
        <f t="shared" si="159"/>
        <v>CL.IC.IT.140228.01</v>
      </c>
    </row>
    <row r="2002" spans="1:27" s="167" customFormat="1" ht="15">
      <c r="A2002" s="167" t="s">
        <v>9344</v>
      </c>
      <c r="C2002" s="61" t="s">
        <v>821</v>
      </c>
      <c r="E2002" s="61" t="s">
        <v>115</v>
      </c>
      <c r="F2002" s="167" t="s">
        <v>9328</v>
      </c>
      <c r="G2002" s="167" t="s">
        <v>443</v>
      </c>
      <c r="H2002" s="61" t="s">
        <v>636</v>
      </c>
      <c r="J2002" s="63" t="str">
        <f t="shared" si="155"/>
        <v>IC.IT.140229</v>
      </c>
      <c r="K2002" s="61" t="s">
        <v>13277</v>
      </c>
      <c r="L2002" s="167" t="str">
        <f t="shared" si="156"/>
        <v>Shin, right</v>
      </c>
      <c r="M2002" s="168" t="str">
        <f t="shared" si="157"/>
        <v>PI.IC.IT.140229.01</v>
      </c>
      <c r="N2002" s="168"/>
      <c r="O2002" s="168" t="str">
        <f t="shared" si="158"/>
        <v>PH.IC.IT.140229.01</v>
      </c>
      <c r="Q2002" s="168" t="str">
        <f t="shared" si="159"/>
        <v>CL.IC.IT.140229.01</v>
      </c>
      <c r="Z2002" s="167" t="s">
        <v>444</v>
      </c>
      <c r="AA2002" s="167">
        <v>1279</v>
      </c>
    </row>
    <row r="2003" spans="1:27" s="167" customFormat="1" ht="15">
      <c r="A2003" s="167" t="s">
        <v>9344</v>
      </c>
      <c r="C2003" s="61" t="s">
        <v>821</v>
      </c>
      <c r="E2003" s="61" t="s">
        <v>115</v>
      </c>
      <c r="F2003" s="167" t="s">
        <v>9328</v>
      </c>
      <c r="G2003" s="167" t="s">
        <v>440</v>
      </c>
      <c r="H2003" s="61" t="s">
        <v>441</v>
      </c>
      <c r="J2003" s="63" t="str">
        <f t="shared" si="155"/>
        <v>IC.IT.140230</v>
      </c>
      <c r="K2003" s="61" t="s">
        <v>13277</v>
      </c>
      <c r="L2003" s="167" t="str">
        <f t="shared" si="156"/>
        <v>Shin, left</v>
      </c>
      <c r="M2003" s="168" t="str">
        <f t="shared" si="157"/>
        <v>PI.IC.IT.140230.01</v>
      </c>
      <c r="N2003" s="168"/>
      <c r="O2003" s="168" t="str">
        <f t="shared" si="158"/>
        <v>PH.IC.IT.140230.01</v>
      </c>
      <c r="Q2003" s="168" t="str">
        <f t="shared" si="159"/>
        <v>CL.IC.IT.140230.01</v>
      </c>
      <c r="Z2003" s="167" t="s">
        <v>444</v>
      </c>
      <c r="AA2003" s="167">
        <v>1279</v>
      </c>
    </row>
    <row r="2004" spans="1:27" s="167" customFormat="1" ht="15">
      <c r="A2004" s="167" t="s">
        <v>9344</v>
      </c>
      <c r="C2004" s="61" t="s">
        <v>4082</v>
      </c>
      <c r="D2004" s="167" t="s">
        <v>8697</v>
      </c>
      <c r="E2004" s="62" t="s">
        <v>12032</v>
      </c>
      <c r="F2004" s="167" t="s">
        <v>9329</v>
      </c>
      <c r="G2004" s="167" t="s">
        <v>9430</v>
      </c>
      <c r="H2004" s="62" t="s">
        <v>11848</v>
      </c>
      <c r="I2004" s="167" t="s">
        <v>9431</v>
      </c>
      <c r="J2004" s="63" t="str">
        <f t="shared" si="155"/>
        <v>IC.IT.140301</v>
      </c>
      <c r="K2004" s="61" t="s">
        <v>12175</v>
      </c>
      <c r="L2004" s="167" t="str">
        <f t="shared" si="156"/>
        <v>Face, right</v>
      </c>
      <c r="M2004" s="168" t="str">
        <f t="shared" si="157"/>
        <v>PI.IC.IT.140301.01</v>
      </c>
      <c r="N2004" s="168"/>
      <c r="O2004" s="168" t="str">
        <f t="shared" si="158"/>
        <v>PH.IC.IT.140301.01</v>
      </c>
      <c r="Q2004" s="168" t="str">
        <f t="shared" si="159"/>
        <v>CL.IC.IT.140301.01</v>
      </c>
    </row>
    <row r="2005" spans="1:27" s="167" customFormat="1" ht="15">
      <c r="A2005" s="167" t="s">
        <v>9344</v>
      </c>
      <c r="C2005" s="61" t="s">
        <v>4082</v>
      </c>
      <c r="E2005" s="62" t="s">
        <v>12032</v>
      </c>
      <c r="F2005" s="167" t="s">
        <v>9329</v>
      </c>
      <c r="G2005" s="167" t="s">
        <v>9458</v>
      </c>
      <c r="H2005" s="62" t="s">
        <v>12030</v>
      </c>
      <c r="I2005" s="167" t="s">
        <v>9589</v>
      </c>
      <c r="J2005" s="63" t="str">
        <f t="shared" si="155"/>
        <v>IC.IT.140302</v>
      </c>
      <c r="K2005" s="61" t="s">
        <v>12175</v>
      </c>
      <c r="L2005" s="167" t="str">
        <f t="shared" si="156"/>
        <v>Face, left</v>
      </c>
      <c r="M2005" s="168" t="str">
        <f t="shared" si="157"/>
        <v>PI.IC.IT.140302.01</v>
      </c>
      <c r="N2005" s="168"/>
      <c r="O2005" s="168" t="str">
        <f t="shared" si="158"/>
        <v>PH.IC.IT.140302.01</v>
      </c>
      <c r="Q2005" s="168" t="str">
        <f t="shared" si="159"/>
        <v>CL.IC.IT.140302.01</v>
      </c>
    </row>
    <row r="2006" spans="1:27" s="167" customFormat="1" ht="15">
      <c r="A2006" s="167" t="s">
        <v>9344</v>
      </c>
      <c r="C2006" s="61" t="s">
        <v>4082</v>
      </c>
      <c r="E2006" s="62" t="s">
        <v>12032</v>
      </c>
      <c r="F2006" s="167" t="s">
        <v>9329</v>
      </c>
      <c r="G2006" s="167" t="s">
        <v>9590</v>
      </c>
      <c r="H2006" s="62" t="s">
        <v>12032</v>
      </c>
      <c r="I2006" s="167" t="s">
        <v>9590</v>
      </c>
      <c r="J2006" s="63" t="str">
        <f t="shared" si="155"/>
        <v>IC.IT.140303</v>
      </c>
      <c r="K2006" s="61" t="s">
        <v>12175</v>
      </c>
      <c r="L2006" s="167" t="str">
        <f t="shared" si="156"/>
        <v>Face</v>
      </c>
      <c r="M2006" s="168" t="str">
        <f t="shared" si="157"/>
        <v>PI.IC.IT.140303.01</v>
      </c>
      <c r="N2006" s="168"/>
      <c r="O2006" s="168" t="str">
        <f t="shared" si="158"/>
        <v>PH.IC.IT.140303.01</v>
      </c>
      <c r="Q2006" s="168" t="str">
        <f t="shared" si="159"/>
        <v>CL.IC.IT.140303.01</v>
      </c>
    </row>
    <row r="2007" spans="1:27" s="167" customFormat="1" ht="15">
      <c r="A2007" s="167" t="s">
        <v>9344</v>
      </c>
      <c r="C2007" s="61" t="s">
        <v>4082</v>
      </c>
      <c r="E2007" s="62" t="s">
        <v>12032</v>
      </c>
      <c r="F2007" s="167" t="s">
        <v>9329</v>
      </c>
      <c r="G2007" s="167" t="s">
        <v>9068</v>
      </c>
      <c r="H2007" s="62" t="s">
        <v>12028</v>
      </c>
      <c r="I2007" s="167" t="s">
        <v>9192</v>
      </c>
      <c r="J2007" s="63" t="str">
        <f t="shared" si="155"/>
        <v>IC.IT.140304</v>
      </c>
      <c r="K2007" s="61" t="s">
        <v>12175</v>
      </c>
      <c r="L2007" s="167" t="str">
        <f t="shared" si="156"/>
        <v>Head, right</v>
      </c>
      <c r="M2007" s="168" t="str">
        <f t="shared" si="157"/>
        <v>PI.IC.IT.140304.01</v>
      </c>
      <c r="N2007" s="168"/>
      <c r="O2007" s="168" t="str">
        <f t="shared" si="158"/>
        <v>PH.IC.IT.140304.01</v>
      </c>
      <c r="Q2007" s="168" t="str">
        <f t="shared" si="159"/>
        <v>CL.IC.IT.140304.01</v>
      </c>
    </row>
    <row r="2008" spans="1:27" s="167" customFormat="1" ht="15">
      <c r="A2008" s="167" t="s">
        <v>9344</v>
      </c>
      <c r="C2008" s="61" t="s">
        <v>4082</v>
      </c>
      <c r="E2008" s="62" t="s">
        <v>12032</v>
      </c>
      <c r="F2008" s="167" t="s">
        <v>9329</v>
      </c>
      <c r="G2008" s="167" t="s">
        <v>9193</v>
      </c>
      <c r="H2008" s="62" t="s">
        <v>12210</v>
      </c>
      <c r="I2008" s="167" t="s">
        <v>9194</v>
      </c>
      <c r="J2008" s="63" t="str">
        <f t="shared" si="155"/>
        <v>IC.IT.140305</v>
      </c>
      <c r="K2008" s="61" t="s">
        <v>12175</v>
      </c>
      <c r="L2008" s="167" t="str">
        <f t="shared" si="156"/>
        <v>Head, left</v>
      </c>
      <c r="M2008" s="168" t="str">
        <f t="shared" si="157"/>
        <v>PI.IC.IT.140305.01</v>
      </c>
      <c r="N2008" s="168"/>
      <c r="O2008" s="168" t="str">
        <f t="shared" si="158"/>
        <v>PH.IC.IT.140305.01</v>
      </c>
      <c r="Q2008" s="168" t="str">
        <f t="shared" si="159"/>
        <v>CL.IC.IT.140305.01</v>
      </c>
    </row>
    <row r="2009" spans="1:27" s="167" customFormat="1" ht="15">
      <c r="A2009" s="167" t="s">
        <v>9344</v>
      </c>
      <c r="C2009" s="61" t="s">
        <v>4082</v>
      </c>
      <c r="E2009" s="62" t="s">
        <v>12032</v>
      </c>
      <c r="F2009" s="167" t="s">
        <v>9329</v>
      </c>
      <c r="G2009" s="167" t="s">
        <v>9195</v>
      </c>
      <c r="H2009" s="62" t="s">
        <v>12212</v>
      </c>
      <c r="I2009" s="167" t="s">
        <v>9195</v>
      </c>
      <c r="J2009" s="63" t="str">
        <f t="shared" si="155"/>
        <v>IC.IT.140306</v>
      </c>
      <c r="K2009" s="61" t="s">
        <v>12175</v>
      </c>
      <c r="L2009" s="167" t="str">
        <f t="shared" si="156"/>
        <v>Head</v>
      </c>
      <c r="M2009" s="168" t="str">
        <f t="shared" si="157"/>
        <v>PI.IC.IT.140306.01</v>
      </c>
      <c r="N2009" s="168"/>
      <c r="O2009" s="168" t="str">
        <f t="shared" si="158"/>
        <v>PH.IC.IT.140306.01</v>
      </c>
      <c r="Q2009" s="168" t="str">
        <f t="shared" si="159"/>
        <v>CL.IC.IT.140306.01</v>
      </c>
    </row>
    <row r="2010" spans="1:27" s="167" customFormat="1" ht="15">
      <c r="A2010" s="167" t="s">
        <v>9344</v>
      </c>
      <c r="C2010" s="61" t="s">
        <v>4082</v>
      </c>
      <c r="E2010" s="62" t="s">
        <v>12032</v>
      </c>
      <c r="F2010" s="167" t="s">
        <v>9329</v>
      </c>
      <c r="G2010" s="129" t="s">
        <v>9043</v>
      </c>
      <c r="H2010" s="62" t="s">
        <v>12225</v>
      </c>
      <c r="I2010" s="167" t="s">
        <v>9044</v>
      </c>
      <c r="J2010" s="63" t="str">
        <f t="shared" si="155"/>
        <v>IC.IT.140307</v>
      </c>
      <c r="K2010" s="61" t="s">
        <v>12175</v>
      </c>
      <c r="L2010" s="167" t="str">
        <f t="shared" si="156"/>
        <v>Eye, right</v>
      </c>
      <c r="M2010" s="168" t="str">
        <f t="shared" si="157"/>
        <v>PI.IC.IT.140307.01</v>
      </c>
      <c r="N2010" s="168"/>
      <c r="O2010" s="168" t="str">
        <f t="shared" si="158"/>
        <v>PH.IC.IT.140307.01</v>
      </c>
      <c r="Q2010" s="168" t="str">
        <f t="shared" si="159"/>
        <v>CL.IC.IT.140307.01</v>
      </c>
    </row>
    <row r="2011" spans="1:27" s="167" customFormat="1" ht="15">
      <c r="A2011" s="167" t="s">
        <v>9344</v>
      </c>
      <c r="C2011" s="61" t="s">
        <v>4082</v>
      </c>
      <c r="E2011" s="62" t="s">
        <v>12032</v>
      </c>
      <c r="F2011" s="167" t="s">
        <v>9329</v>
      </c>
      <c r="G2011" s="129" t="s">
        <v>9045</v>
      </c>
      <c r="H2011" s="62" t="s">
        <v>11638</v>
      </c>
      <c r="I2011" s="167" t="s">
        <v>9046</v>
      </c>
      <c r="J2011" s="63" t="str">
        <f t="shared" si="155"/>
        <v>IC.IT.140308</v>
      </c>
      <c r="K2011" s="61" t="s">
        <v>12175</v>
      </c>
      <c r="L2011" s="167" t="str">
        <f t="shared" si="156"/>
        <v>Eye, left</v>
      </c>
      <c r="M2011" s="168" t="str">
        <f t="shared" si="157"/>
        <v>PI.IC.IT.140308.01</v>
      </c>
      <c r="N2011" s="168"/>
      <c r="O2011" s="168" t="str">
        <f t="shared" si="158"/>
        <v>PH.IC.IT.140308.01</v>
      </c>
      <c r="Q2011" s="168" t="str">
        <f t="shared" si="159"/>
        <v>CL.IC.IT.140308.01</v>
      </c>
    </row>
    <row r="2012" spans="1:27" s="167" customFormat="1" ht="15">
      <c r="A2012" s="167" t="s">
        <v>9344</v>
      </c>
      <c r="C2012" s="61" t="s">
        <v>4082</v>
      </c>
      <c r="E2012" s="62" t="s">
        <v>12032</v>
      </c>
      <c r="F2012" s="167" t="s">
        <v>9329</v>
      </c>
      <c r="G2012" s="167" t="s">
        <v>9584</v>
      </c>
      <c r="H2012" s="62" t="s">
        <v>11639</v>
      </c>
      <c r="I2012" s="167" t="s">
        <v>9585</v>
      </c>
      <c r="J2012" s="63" t="str">
        <f t="shared" si="155"/>
        <v>IC.IT.140309</v>
      </c>
      <c r="K2012" s="61" t="s">
        <v>12175</v>
      </c>
      <c r="L2012" s="167" t="str">
        <f t="shared" si="156"/>
        <v>Ear, right</v>
      </c>
      <c r="M2012" s="168" t="str">
        <f t="shared" si="157"/>
        <v>PI.IC.IT.140309.01</v>
      </c>
      <c r="N2012" s="168"/>
      <c r="O2012" s="168" t="str">
        <f t="shared" si="158"/>
        <v>PH.IC.IT.140309.01</v>
      </c>
      <c r="Q2012" s="168" t="str">
        <f t="shared" si="159"/>
        <v>CL.IC.IT.140309.01</v>
      </c>
    </row>
    <row r="2013" spans="1:27" s="167" customFormat="1" ht="15">
      <c r="A2013" s="167" t="s">
        <v>9344</v>
      </c>
      <c r="C2013" s="61" t="s">
        <v>4082</v>
      </c>
      <c r="E2013" s="62" t="s">
        <v>12032</v>
      </c>
      <c r="F2013" s="167" t="s">
        <v>9329</v>
      </c>
      <c r="G2013" s="167" t="s">
        <v>9586</v>
      </c>
      <c r="H2013" s="62" t="s">
        <v>11829</v>
      </c>
      <c r="I2013" s="167" t="s">
        <v>9587</v>
      </c>
      <c r="J2013" s="63" t="str">
        <f t="shared" si="155"/>
        <v>IC.IT.140310</v>
      </c>
      <c r="K2013" s="61" t="s">
        <v>12175</v>
      </c>
      <c r="L2013" s="167" t="str">
        <f t="shared" si="156"/>
        <v>Ear, left</v>
      </c>
      <c r="M2013" s="168" t="str">
        <f t="shared" si="157"/>
        <v>PI.IC.IT.140310.01</v>
      </c>
      <c r="N2013" s="168"/>
      <c r="O2013" s="168" t="str">
        <f t="shared" si="158"/>
        <v>PH.IC.IT.140310.01</v>
      </c>
      <c r="Q2013" s="168" t="str">
        <f t="shared" si="159"/>
        <v>CL.IC.IT.140310.01</v>
      </c>
    </row>
    <row r="2014" spans="1:27" s="167" customFormat="1" ht="15">
      <c r="A2014" s="167" t="s">
        <v>9344</v>
      </c>
      <c r="C2014" s="61" t="s">
        <v>4082</v>
      </c>
      <c r="E2014" s="62" t="s">
        <v>12032</v>
      </c>
      <c r="F2014" s="167" t="s">
        <v>9329</v>
      </c>
      <c r="G2014" s="167" t="s">
        <v>9457</v>
      </c>
      <c r="H2014" s="62" t="s">
        <v>12099</v>
      </c>
      <c r="I2014" s="167" t="s">
        <v>9457</v>
      </c>
      <c r="J2014" s="63" t="str">
        <f t="shared" si="155"/>
        <v>IC.IT.140311</v>
      </c>
      <c r="K2014" s="61" t="s">
        <v>12175</v>
      </c>
      <c r="L2014" s="167" t="str">
        <f t="shared" si="156"/>
        <v>Nose</v>
      </c>
      <c r="M2014" s="168" t="str">
        <f t="shared" si="157"/>
        <v>PI.IC.IT.140311.01</v>
      </c>
      <c r="N2014" s="168"/>
      <c r="O2014" s="168" t="str">
        <f t="shared" si="158"/>
        <v>PH.IC.IT.140311.01</v>
      </c>
      <c r="Q2014" s="168" t="str">
        <f t="shared" si="159"/>
        <v>CL.IC.IT.140311.01</v>
      </c>
    </row>
    <row r="2015" spans="1:27" s="167" customFormat="1" ht="15">
      <c r="A2015" s="167" t="s">
        <v>9344</v>
      </c>
      <c r="C2015" s="61" t="s">
        <v>4082</v>
      </c>
      <c r="E2015" s="62" t="s">
        <v>12032</v>
      </c>
      <c r="F2015" s="167" t="s">
        <v>9329</v>
      </c>
      <c r="G2015" s="167" t="s">
        <v>9212</v>
      </c>
      <c r="H2015" s="62" t="s">
        <v>12100</v>
      </c>
      <c r="I2015" s="167" t="s">
        <v>9213</v>
      </c>
      <c r="J2015" s="63" t="str">
        <f t="shared" si="155"/>
        <v>IC.IT.140312</v>
      </c>
      <c r="K2015" s="61" t="s">
        <v>12175</v>
      </c>
      <c r="L2015" s="167" t="str">
        <f t="shared" si="156"/>
        <v>Nose, right side</v>
      </c>
      <c r="M2015" s="168" t="str">
        <f t="shared" si="157"/>
        <v>PI.IC.IT.140312.01</v>
      </c>
      <c r="N2015" s="168"/>
      <c r="O2015" s="168" t="str">
        <f t="shared" si="158"/>
        <v>PH.IC.IT.140312.01</v>
      </c>
      <c r="Q2015" s="168" t="str">
        <f t="shared" si="159"/>
        <v>CL.IC.IT.140312.01</v>
      </c>
    </row>
    <row r="2016" spans="1:27" s="167" customFormat="1" ht="15">
      <c r="A2016" s="167" t="s">
        <v>9344</v>
      </c>
      <c r="C2016" s="61" t="s">
        <v>4082</v>
      </c>
      <c r="E2016" s="62" t="s">
        <v>12032</v>
      </c>
      <c r="F2016" s="167" t="s">
        <v>9329</v>
      </c>
      <c r="G2016" s="167" t="s">
        <v>9214</v>
      </c>
      <c r="H2016" s="62" t="s">
        <v>12101</v>
      </c>
      <c r="I2016" s="167" t="s">
        <v>9215</v>
      </c>
      <c r="J2016" s="63" t="str">
        <f t="shared" si="155"/>
        <v>IC.IT.140313</v>
      </c>
      <c r="K2016" s="61" t="s">
        <v>12175</v>
      </c>
      <c r="L2016" s="167" t="str">
        <f t="shared" si="156"/>
        <v>Nose, left side</v>
      </c>
      <c r="M2016" s="168" t="str">
        <f t="shared" si="157"/>
        <v>PI.IC.IT.140313.01</v>
      </c>
      <c r="N2016" s="168"/>
      <c r="O2016" s="168" t="str">
        <f t="shared" si="158"/>
        <v>PH.IC.IT.140313.01</v>
      </c>
      <c r="Q2016" s="168" t="str">
        <f t="shared" si="159"/>
        <v>CL.IC.IT.140313.01</v>
      </c>
    </row>
    <row r="2017" spans="1:19" s="167" customFormat="1" ht="15">
      <c r="A2017" s="167" t="s">
        <v>9344</v>
      </c>
      <c r="C2017" s="61" t="s">
        <v>4082</v>
      </c>
      <c r="E2017" s="62" t="s">
        <v>12032</v>
      </c>
      <c r="F2017" s="167" t="s">
        <v>9329</v>
      </c>
      <c r="G2017" s="167" t="s">
        <v>9095</v>
      </c>
      <c r="H2017" s="62" t="s">
        <v>12102</v>
      </c>
      <c r="I2017" s="167" t="s">
        <v>9096</v>
      </c>
      <c r="J2017" s="63" t="str">
        <f t="shared" si="155"/>
        <v>IC.IT.140314</v>
      </c>
      <c r="K2017" s="61" t="s">
        <v>12175</v>
      </c>
      <c r="L2017" s="167" t="str">
        <f t="shared" si="156"/>
        <v>Neck, right</v>
      </c>
      <c r="M2017" s="168" t="str">
        <f t="shared" si="157"/>
        <v>PI.IC.IT.140314.01</v>
      </c>
      <c r="N2017" s="168"/>
      <c r="O2017" s="168" t="str">
        <f t="shared" si="158"/>
        <v>PH.IC.IT.140314.01</v>
      </c>
      <c r="Q2017" s="168" t="str">
        <f t="shared" si="159"/>
        <v>CL.IC.IT.140314.01</v>
      </c>
    </row>
    <row r="2018" spans="1:19" s="167" customFormat="1" ht="15">
      <c r="A2018" s="167" t="s">
        <v>9344</v>
      </c>
      <c r="C2018" s="61" t="s">
        <v>4082</v>
      </c>
      <c r="E2018" s="62" t="s">
        <v>12032</v>
      </c>
      <c r="F2018" s="167" t="s">
        <v>9329</v>
      </c>
      <c r="G2018" s="167" t="s">
        <v>9111</v>
      </c>
      <c r="H2018" s="62" t="s">
        <v>11559</v>
      </c>
      <c r="I2018" s="167" t="s">
        <v>9112</v>
      </c>
      <c r="J2018" s="63" t="str">
        <f t="shared" si="155"/>
        <v>IC.IT.140315</v>
      </c>
      <c r="K2018" s="61" t="s">
        <v>12175</v>
      </c>
      <c r="L2018" s="167" t="str">
        <f t="shared" si="156"/>
        <v>Neck, left</v>
      </c>
      <c r="M2018" s="168" t="str">
        <f t="shared" si="157"/>
        <v>PI.IC.IT.140315.01</v>
      </c>
      <c r="N2018" s="168"/>
      <c r="O2018" s="168" t="str">
        <f t="shared" si="158"/>
        <v>PH.IC.IT.140315.01</v>
      </c>
      <c r="Q2018" s="168" t="str">
        <f t="shared" si="159"/>
        <v>CL.IC.IT.140315.01</v>
      </c>
    </row>
    <row r="2019" spans="1:19" s="167" customFormat="1" ht="15">
      <c r="A2019" s="167" t="s">
        <v>9344</v>
      </c>
      <c r="C2019" s="61" t="s">
        <v>4082</v>
      </c>
      <c r="E2019" s="62" t="s">
        <v>12032</v>
      </c>
      <c r="F2019" s="167" t="s">
        <v>9329</v>
      </c>
      <c r="G2019" s="167" t="s">
        <v>9113</v>
      </c>
      <c r="H2019" s="62" t="s">
        <v>11560</v>
      </c>
      <c r="I2019" s="167" t="s">
        <v>9113</v>
      </c>
      <c r="J2019" s="63" t="str">
        <f t="shared" si="155"/>
        <v>IC.IT.140316</v>
      </c>
      <c r="K2019" s="61" t="s">
        <v>12175</v>
      </c>
      <c r="L2019" s="167" t="str">
        <f t="shared" si="156"/>
        <v>Neck</v>
      </c>
      <c r="M2019" s="168" t="str">
        <f t="shared" si="157"/>
        <v>PI.IC.IT.140316.01</v>
      </c>
      <c r="N2019" s="168"/>
      <c r="O2019" s="168" t="str">
        <f t="shared" si="158"/>
        <v>PH.IC.IT.140316.01</v>
      </c>
      <c r="Q2019" s="168" t="str">
        <f t="shared" si="159"/>
        <v>CL.IC.IT.140316.01</v>
      </c>
    </row>
    <row r="2020" spans="1:19" s="167" customFormat="1" ht="15">
      <c r="A2020" s="167" t="s">
        <v>9344</v>
      </c>
      <c r="C2020" s="61" t="s">
        <v>4082</v>
      </c>
      <c r="E2020" s="61" t="s">
        <v>12185</v>
      </c>
      <c r="F2020" s="167" t="s">
        <v>9329</v>
      </c>
      <c r="G2020" s="61" t="s">
        <v>9197</v>
      </c>
      <c r="H2020" s="61" t="s">
        <v>512</v>
      </c>
      <c r="I2020" s="61" t="s">
        <v>9197</v>
      </c>
      <c r="J2020" s="63" t="str">
        <f t="shared" si="155"/>
        <v>IC.IT.140325</v>
      </c>
      <c r="K2020" s="61" t="s">
        <v>12175</v>
      </c>
      <c r="L2020" s="167" t="str">
        <f t="shared" si="156"/>
        <v>Lips</v>
      </c>
      <c r="M2020" s="168" t="str">
        <f t="shared" si="157"/>
        <v>PI.IC.IT.140325.01</v>
      </c>
      <c r="N2020" s="168"/>
      <c r="O2020" s="168" t="str">
        <f t="shared" si="158"/>
        <v>PH.IC.IT.140325.01</v>
      </c>
      <c r="Q2020" s="168" t="str">
        <f t="shared" si="159"/>
        <v>CL.IC.IT.140325.01</v>
      </c>
      <c r="R2020" s="167" t="s">
        <v>12465</v>
      </c>
      <c r="S2020" s="167">
        <v>780</v>
      </c>
    </row>
    <row r="2021" spans="1:19" s="167" customFormat="1" ht="15">
      <c r="A2021" s="167" t="s">
        <v>9344</v>
      </c>
      <c r="C2021" s="61" t="s">
        <v>4082</v>
      </c>
      <c r="D2021" s="167" t="s">
        <v>8996</v>
      </c>
      <c r="E2021" s="62" t="s">
        <v>12028</v>
      </c>
      <c r="F2021" s="167" t="s">
        <v>9455</v>
      </c>
      <c r="G2021" s="167" t="s">
        <v>9372</v>
      </c>
      <c r="H2021" s="62" t="s">
        <v>11561</v>
      </c>
      <c r="I2021" s="167" t="s">
        <v>9372</v>
      </c>
      <c r="J2021" s="63" t="str">
        <f t="shared" si="155"/>
        <v>IC.IT.140417</v>
      </c>
      <c r="K2021" s="61" t="s">
        <v>12175</v>
      </c>
      <c r="L2021" s="167" t="str">
        <f t="shared" si="156"/>
        <v>Lateral</v>
      </c>
      <c r="M2021" s="168" t="str">
        <f t="shared" si="157"/>
        <v>PI.IC.IT.140417.01</v>
      </c>
      <c r="N2021" s="168"/>
      <c r="O2021" s="168" t="str">
        <f t="shared" si="158"/>
        <v>PH.IC.IT.140417.01</v>
      </c>
      <c r="Q2021" s="168" t="str">
        <f t="shared" si="159"/>
        <v>CL.IC.IT.140417.01</v>
      </c>
    </row>
    <row r="2022" spans="1:19" s="167" customFormat="1" ht="15">
      <c r="A2022" s="167" t="s">
        <v>9344</v>
      </c>
      <c r="C2022" s="61" t="s">
        <v>4082</v>
      </c>
      <c r="E2022" s="62" t="s">
        <v>12028</v>
      </c>
      <c r="F2022" s="167" t="s">
        <v>9455</v>
      </c>
      <c r="G2022" s="167" t="s">
        <v>9373</v>
      </c>
      <c r="H2022" s="62" t="s">
        <v>12060</v>
      </c>
      <c r="I2022" s="167" t="s">
        <v>9373</v>
      </c>
      <c r="J2022" s="63" t="str">
        <f t="shared" si="155"/>
        <v>IC.IT.140418</v>
      </c>
      <c r="K2022" s="61" t="s">
        <v>12175</v>
      </c>
      <c r="L2022" s="167" t="str">
        <f t="shared" si="156"/>
        <v>Medial</v>
      </c>
      <c r="M2022" s="168" t="str">
        <f t="shared" si="157"/>
        <v>PI.IC.IT.140418.01</v>
      </c>
      <c r="N2022" s="168"/>
      <c r="O2022" s="168" t="str">
        <f t="shared" si="158"/>
        <v>PH.IC.IT.140418.01</v>
      </c>
      <c r="Q2022" s="168" t="str">
        <f t="shared" si="159"/>
        <v>CL.IC.IT.140418.01</v>
      </c>
    </row>
    <row r="2023" spans="1:19" s="167" customFormat="1" ht="15">
      <c r="A2023" s="167" t="s">
        <v>9344</v>
      </c>
      <c r="C2023" s="61" t="s">
        <v>4082</v>
      </c>
      <c r="E2023" s="62" t="s">
        <v>12028</v>
      </c>
      <c r="F2023" s="167" t="s">
        <v>9455</v>
      </c>
      <c r="G2023" s="167" t="s">
        <v>9374</v>
      </c>
      <c r="H2023" s="62" t="s">
        <v>11913</v>
      </c>
      <c r="I2023" s="167" t="s">
        <v>9374</v>
      </c>
      <c r="J2023" s="63" t="str">
        <f t="shared" si="155"/>
        <v>IC.IT.140419</v>
      </c>
      <c r="K2023" s="61" t="s">
        <v>12175</v>
      </c>
      <c r="L2023" s="167" t="str">
        <f t="shared" si="156"/>
        <v>Anterior</v>
      </c>
      <c r="M2023" s="168" t="str">
        <f t="shared" si="157"/>
        <v>PI.IC.IT.140419.01</v>
      </c>
      <c r="N2023" s="168"/>
      <c r="O2023" s="168" t="str">
        <f t="shared" si="158"/>
        <v>PH.IC.IT.140419.01</v>
      </c>
      <c r="Q2023" s="168" t="str">
        <f t="shared" si="159"/>
        <v>CL.IC.IT.140419.01</v>
      </c>
    </row>
    <row r="2024" spans="1:19" s="167" customFormat="1" ht="15">
      <c r="A2024" s="167" t="s">
        <v>9344</v>
      </c>
      <c r="C2024" s="61" t="s">
        <v>4082</v>
      </c>
      <c r="E2024" s="62" t="s">
        <v>12028</v>
      </c>
      <c r="F2024" s="167" t="s">
        <v>9455</v>
      </c>
      <c r="G2024" s="167" t="s">
        <v>9375</v>
      </c>
      <c r="H2024" s="62" t="s">
        <v>11906</v>
      </c>
      <c r="I2024" s="167" t="s">
        <v>9375</v>
      </c>
      <c r="J2024" s="63" t="str">
        <f t="shared" si="155"/>
        <v>IC.IT.140420</v>
      </c>
      <c r="K2024" s="61" t="s">
        <v>12175</v>
      </c>
      <c r="L2024" s="167" t="str">
        <f t="shared" si="156"/>
        <v>Posterior</v>
      </c>
      <c r="M2024" s="168" t="str">
        <f t="shared" si="157"/>
        <v>PI.IC.IT.140420.01</v>
      </c>
      <c r="N2024" s="168"/>
      <c r="O2024" s="168" t="str">
        <f t="shared" si="158"/>
        <v>PH.IC.IT.140420.01</v>
      </c>
      <c r="Q2024" s="168" t="str">
        <f t="shared" si="159"/>
        <v>CL.IC.IT.140420.01</v>
      </c>
    </row>
    <row r="2025" spans="1:19" s="167" customFormat="1" ht="15">
      <c r="A2025" s="167" t="s">
        <v>9344</v>
      </c>
      <c r="C2025" s="61" t="s">
        <v>4082</v>
      </c>
      <c r="E2025" s="62" t="s">
        <v>12028</v>
      </c>
      <c r="F2025" s="167" t="s">
        <v>9455</v>
      </c>
      <c r="G2025" s="167" t="s">
        <v>9255</v>
      </c>
      <c r="H2025" s="62" t="s">
        <v>10704</v>
      </c>
      <c r="I2025" s="167" t="s">
        <v>9255</v>
      </c>
      <c r="J2025" s="63" t="str">
        <f t="shared" si="155"/>
        <v>IC.IT.140421</v>
      </c>
      <c r="K2025" s="61" t="s">
        <v>12175</v>
      </c>
      <c r="L2025" s="167" t="str">
        <f t="shared" si="156"/>
        <v>Proximal</v>
      </c>
      <c r="M2025" s="168" t="str">
        <f t="shared" si="157"/>
        <v>PI.IC.IT.140421.01</v>
      </c>
      <c r="N2025" s="168"/>
      <c r="O2025" s="168" t="str">
        <f t="shared" si="158"/>
        <v>PH.IC.IT.140421.01</v>
      </c>
      <c r="Q2025" s="168" t="str">
        <f t="shared" si="159"/>
        <v>CL.IC.IT.140421.01</v>
      </c>
    </row>
    <row r="2026" spans="1:19" s="167" customFormat="1" ht="15">
      <c r="A2026" s="167" t="s">
        <v>9344</v>
      </c>
      <c r="C2026" s="61" t="s">
        <v>4082</v>
      </c>
      <c r="E2026" s="62" t="s">
        <v>12028</v>
      </c>
      <c r="F2026" s="167" t="s">
        <v>9455</v>
      </c>
      <c r="G2026" s="167" t="s">
        <v>9256</v>
      </c>
      <c r="H2026" s="62" t="s">
        <v>10705</v>
      </c>
      <c r="I2026" s="167" t="s">
        <v>9256</v>
      </c>
      <c r="J2026" s="63" t="str">
        <f t="shared" si="155"/>
        <v>IC.IT.140422</v>
      </c>
      <c r="K2026" s="61" t="s">
        <v>12175</v>
      </c>
      <c r="L2026" s="167" t="str">
        <f t="shared" si="156"/>
        <v>Distal</v>
      </c>
      <c r="M2026" s="168" t="str">
        <f t="shared" si="157"/>
        <v>PI.IC.IT.140422.01</v>
      </c>
      <c r="N2026" s="168"/>
      <c r="O2026" s="168" t="str">
        <f t="shared" si="158"/>
        <v>PH.IC.IT.140422.01</v>
      </c>
      <c r="Q2026" s="168" t="str">
        <f t="shared" si="159"/>
        <v>CL.IC.IT.140422.01</v>
      </c>
    </row>
    <row r="2027" spans="1:19" s="167" customFormat="1" ht="15">
      <c r="A2027" s="167" t="s">
        <v>9344</v>
      </c>
      <c r="C2027" s="61" t="s">
        <v>4082</v>
      </c>
      <c r="E2027" s="62" t="s">
        <v>12028</v>
      </c>
      <c r="F2027" s="167" t="s">
        <v>9455</v>
      </c>
      <c r="G2027" s="167" t="s">
        <v>9257</v>
      </c>
      <c r="H2027" s="62" t="s">
        <v>10706</v>
      </c>
      <c r="I2027" s="167" t="s">
        <v>9257</v>
      </c>
      <c r="J2027" s="63" t="str">
        <f t="shared" si="155"/>
        <v>IC.IT.140423</v>
      </c>
      <c r="K2027" s="61" t="s">
        <v>12175</v>
      </c>
      <c r="L2027" s="167" t="str">
        <f t="shared" si="156"/>
        <v>Upper</v>
      </c>
      <c r="M2027" s="168" t="str">
        <f t="shared" si="157"/>
        <v>PI.IC.IT.140423.01</v>
      </c>
      <c r="N2027" s="168"/>
      <c r="O2027" s="168" t="str">
        <f t="shared" si="158"/>
        <v>PH.IC.IT.140423.01</v>
      </c>
      <c r="Q2027" s="168" t="str">
        <f t="shared" si="159"/>
        <v>CL.IC.IT.140423.01</v>
      </c>
    </row>
    <row r="2028" spans="1:19" s="167" customFormat="1" ht="15">
      <c r="A2028" s="167" t="s">
        <v>9344</v>
      </c>
      <c r="C2028" s="61" t="s">
        <v>4082</v>
      </c>
      <c r="E2028" s="62" t="s">
        <v>12028</v>
      </c>
      <c r="F2028" s="167" t="s">
        <v>9455</v>
      </c>
      <c r="G2028" s="129" t="s">
        <v>9258</v>
      </c>
      <c r="H2028" s="62" t="s">
        <v>10707</v>
      </c>
      <c r="I2028" s="129" t="s">
        <v>9258</v>
      </c>
      <c r="J2028" s="63" t="str">
        <f t="shared" si="155"/>
        <v>IC.IT.140424</v>
      </c>
      <c r="K2028" s="61" t="s">
        <v>12175</v>
      </c>
      <c r="L2028" s="167" t="str">
        <f t="shared" si="156"/>
        <v>Lower</v>
      </c>
      <c r="M2028" s="168" t="str">
        <f t="shared" si="157"/>
        <v>PI.IC.IT.140424.01</v>
      </c>
      <c r="N2028" s="168"/>
      <c r="O2028" s="168" t="str">
        <f t="shared" si="158"/>
        <v>PH.IC.IT.140424.01</v>
      </c>
      <c r="Q2028" s="168" t="str">
        <f t="shared" si="159"/>
        <v>CL.IC.IT.140424.01</v>
      </c>
    </row>
    <row r="2029" spans="1:19" s="167" customFormat="1" ht="15">
      <c r="A2029" s="167" t="s">
        <v>9344</v>
      </c>
      <c r="C2029" s="61" t="s">
        <v>4082</v>
      </c>
      <c r="D2029" s="167" t="s">
        <v>8699</v>
      </c>
      <c r="E2029" s="62" t="s">
        <v>12210</v>
      </c>
      <c r="F2029" s="167" t="s">
        <v>9456</v>
      </c>
      <c r="G2029" s="129" t="s">
        <v>9365</v>
      </c>
      <c r="H2029" s="62" t="s">
        <v>11848</v>
      </c>
      <c r="I2029" s="129" t="s">
        <v>9238</v>
      </c>
      <c r="J2029" s="63" t="str">
        <f t="shared" si="155"/>
        <v>IC.IT.140501</v>
      </c>
      <c r="K2029" s="61" t="s">
        <v>12175</v>
      </c>
      <c r="L2029" s="167" t="str">
        <f t="shared" si="156"/>
        <v>Hip, right</v>
      </c>
      <c r="M2029" s="168" t="str">
        <f t="shared" si="157"/>
        <v>PI.IC.IT.140501.01</v>
      </c>
      <c r="N2029" s="168"/>
      <c r="O2029" s="168" t="str">
        <f t="shared" si="158"/>
        <v>PH.IC.IT.140501.01</v>
      </c>
      <c r="Q2029" s="168" t="str">
        <f t="shared" si="159"/>
        <v>CL.IC.IT.140501.01</v>
      </c>
    </row>
    <row r="2030" spans="1:19" s="167" customFormat="1" ht="15">
      <c r="A2030" s="167" t="s">
        <v>9344</v>
      </c>
      <c r="C2030" s="61" t="s">
        <v>4082</v>
      </c>
      <c r="E2030" s="62" t="s">
        <v>12210</v>
      </c>
      <c r="F2030" s="167" t="s">
        <v>9456</v>
      </c>
      <c r="G2030" s="129" t="s">
        <v>9239</v>
      </c>
      <c r="H2030" s="62" t="s">
        <v>12030</v>
      </c>
      <c r="I2030" s="129" t="s">
        <v>9488</v>
      </c>
      <c r="J2030" s="63" t="str">
        <f t="shared" si="155"/>
        <v>IC.IT.140502</v>
      </c>
      <c r="K2030" s="61" t="s">
        <v>12175</v>
      </c>
      <c r="L2030" s="167" t="str">
        <f t="shared" si="156"/>
        <v>Hip, left</v>
      </c>
      <c r="M2030" s="168" t="str">
        <f t="shared" si="157"/>
        <v>PI.IC.IT.140502.01</v>
      </c>
      <c r="N2030" s="168"/>
      <c r="O2030" s="168" t="str">
        <f t="shared" si="158"/>
        <v>PH.IC.IT.140502.01</v>
      </c>
      <c r="Q2030" s="168" t="str">
        <f t="shared" si="159"/>
        <v>CL.IC.IT.140502.01</v>
      </c>
    </row>
    <row r="2031" spans="1:19" s="167" customFormat="1" ht="15">
      <c r="A2031" s="167" t="s">
        <v>9344</v>
      </c>
      <c r="C2031" s="61" t="s">
        <v>4082</v>
      </c>
      <c r="E2031" s="62" t="s">
        <v>12210</v>
      </c>
      <c r="F2031" s="167" t="s">
        <v>9456</v>
      </c>
      <c r="G2031" s="129" t="s">
        <v>9200</v>
      </c>
      <c r="H2031" s="62" t="s">
        <v>12032</v>
      </c>
      <c r="I2031" s="129" t="s">
        <v>9200</v>
      </c>
      <c r="J2031" s="63" t="str">
        <f t="shared" si="155"/>
        <v>IC.IT.140503</v>
      </c>
      <c r="K2031" s="61" t="s">
        <v>12175</v>
      </c>
      <c r="L2031" s="167" t="str">
        <f t="shared" si="156"/>
        <v>Genitalia</v>
      </c>
      <c r="M2031" s="168" t="str">
        <f t="shared" si="157"/>
        <v>PI.IC.IT.140503.01</v>
      </c>
      <c r="N2031" s="168"/>
      <c r="O2031" s="168" t="str">
        <f t="shared" si="158"/>
        <v>PH.IC.IT.140503.01</v>
      </c>
      <c r="Q2031" s="168" t="str">
        <f t="shared" si="159"/>
        <v>CL.IC.IT.140503.01</v>
      </c>
    </row>
    <row r="2032" spans="1:19" s="167" customFormat="1" ht="15">
      <c r="A2032" s="167" t="s">
        <v>9344</v>
      </c>
      <c r="C2032" s="61" t="s">
        <v>4082</v>
      </c>
      <c r="E2032" s="62" t="s">
        <v>12210</v>
      </c>
      <c r="F2032" s="167" t="s">
        <v>9456</v>
      </c>
      <c r="G2032" s="129" t="s">
        <v>9496</v>
      </c>
      <c r="H2032" s="62" t="s">
        <v>12028</v>
      </c>
      <c r="I2032" s="129" t="s">
        <v>9497</v>
      </c>
      <c r="J2032" s="63" t="str">
        <f t="shared" si="155"/>
        <v>IC.IT.140504</v>
      </c>
      <c r="K2032" s="61" t="s">
        <v>12175</v>
      </c>
      <c r="L2032" s="167" t="str">
        <f t="shared" si="156"/>
        <v>Buttock, right</v>
      </c>
      <c r="M2032" s="168" t="str">
        <f t="shared" si="157"/>
        <v>PI.IC.IT.140504.01</v>
      </c>
      <c r="N2032" s="168"/>
      <c r="O2032" s="168" t="str">
        <f t="shared" si="158"/>
        <v>PH.IC.IT.140504.01</v>
      </c>
      <c r="Q2032" s="168" t="str">
        <f t="shared" si="159"/>
        <v>CL.IC.IT.140504.01</v>
      </c>
    </row>
    <row r="2033" spans="1:19" s="167" customFormat="1" ht="15">
      <c r="A2033" s="167" t="s">
        <v>9344</v>
      </c>
      <c r="C2033" s="61" t="s">
        <v>4082</v>
      </c>
      <c r="E2033" s="62" t="s">
        <v>12210</v>
      </c>
      <c r="F2033" s="167" t="s">
        <v>9456</v>
      </c>
      <c r="G2033" s="129" t="s">
        <v>9067</v>
      </c>
      <c r="H2033" s="62" t="s">
        <v>12210</v>
      </c>
      <c r="I2033" s="129" t="s">
        <v>8918</v>
      </c>
      <c r="J2033" s="63" t="str">
        <f t="shared" si="155"/>
        <v>IC.IT.140505</v>
      </c>
      <c r="K2033" s="61" t="s">
        <v>12175</v>
      </c>
      <c r="L2033" s="167" t="str">
        <f t="shared" si="156"/>
        <v>Buttock, left</v>
      </c>
      <c r="M2033" s="168" t="str">
        <f t="shared" si="157"/>
        <v>PI.IC.IT.140505.01</v>
      </c>
      <c r="N2033" s="168"/>
      <c r="O2033" s="168" t="str">
        <f t="shared" si="158"/>
        <v>PH.IC.IT.140505.01</v>
      </c>
      <c r="Q2033" s="168" t="str">
        <f t="shared" si="159"/>
        <v>CL.IC.IT.140505.01</v>
      </c>
    </row>
    <row r="2034" spans="1:19" s="167" customFormat="1" ht="15">
      <c r="A2034" s="167" t="s">
        <v>9344</v>
      </c>
      <c r="C2034" s="61" t="s">
        <v>4082</v>
      </c>
      <c r="E2034" s="62" t="s">
        <v>12210</v>
      </c>
      <c r="F2034" s="167" t="s">
        <v>9456</v>
      </c>
      <c r="G2034" s="129" t="s">
        <v>9500</v>
      </c>
      <c r="H2034" s="62" t="s">
        <v>12212</v>
      </c>
      <c r="I2034" s="129" t="s">
        <v>9500</v>
      </c>
      <c r="J2034" s="63" t="str">
        <f t="shared" si="155"/>
        <v>IC.IT.140506</v>
      </c>
      <c r="K2034" s="61" t="s">
        <v>12175</v>
      </c>
      <c r="L2034" s="167" t="str">
        <f t="shared" si="156"/>
        <v>Rectum</v>
      </c>
      <c r="M2034" s="168" t="str">
        <f t="shared" si="157"/>
        <v>PI.IC.IT.140506.01</v>
      </c>
      <c r="N2034" s="168"/>
      <c r="O2034" s="168" t="str">
        <f t="shared" si="158"/>
        <v>PH.IC.IT.140506.01</v>
      </c>
      <c r="Q2034" s="168" t="str">
        <f t="shared" si="159"/>
        <v>CL.IC.IT.140506.01</v>
      </c>
    </row>
    <row r="2035" spans="1:19" s="167" customFormat="1" ht="15">
      <c r="A2035" s="167" t="s">
        <v>9344</v>
      </c>
      <c r="C2035" s="61" t="s">
        <v>4082</v>
      </c>
      <c r="E2035" s="62" t="s">
        <v>12210</v>
      </c>
      <c r="F2035" s="167" t="s">
        <v>9456</v>
      </c>
      <c r="G2035" s="129" t="s">
        <v>9489</v>
      </c>
      <c r="H2035" s="62" t="s">
        <v>12225</v>
      </c>
      <c r="I2035" s="129" t="s">
        <v>9490</v>
      </c>
      <c r="J2035" s="63" t="str">
        <f t="shared" si="155"/>
        <v>IC.IT.140507</v>
      </c>
      <c r="K2035" s="61" t="s">
        <v>12175</v>
      </c>
      <c r="L2035" s="167" t="str">
        <f t="shared" si="156"/>
        <v>Groin, right</v>
      </c>
      <c r="M2035" s="168" t="str">
        <f t="shared" si="157"/>
        <v>PI.IC.IT.140507.01</v>
      </c>
      <c r="N2035" s="168"/>
      <c r="O2035" s="168" t="str">
        <f t="shared" si="158"/>
        <v>PH.IC.IT.140507.01</v>
      </c>
      <c r="Q2035" s="168" t="str">
        <f t="shared" si="159"/>
        <v>CL.IC.IT.140507.01</v>
      </c>
    </row>
    <row r="2036" spans="1:19" s="167" customFormat="1" ht="15">
      <c r="A2036" s="167" t="s">
        <v>9344</v>
      </c>
      <c r="C2036" s="61" t="s">
        <v>4082</v>
      </c>
      <c r="E2036" s="62" t="s">
        <v>12210</v>
      </c>
      <c r="F2036" s="167" t="s">
        <v>9456</v>
      </c>
      <c r="G2036" s="129" t="s">
        <v>9491</v>
      </c>
      <c r="H2036" s="62" t="s">
        <v>11638</v>
      </c>
      <c r="I2036" s="129" t="s">
        <v>9492</v>
      </c>
      <c r="J2036" s="63" t="str">
        <f t="shared" si="155"/>
        <v>IC.IT.140508</v>
      </c>
      <c r="K2036" s="61" t="s">
        <v>12175</v>
      </c>
      <c r="L2036" s="167" t="str">
        <f t="shared" si="156"/>
        <v>Groin, left</v>
      </c>
      <c r="M2036" s="168" t="str">
        <f t="shared" si="157"/>
        <v>PI.IC.IT.140508.01</v>
      </c>
      <c r="N2036" s="168"/>
      <c r="O2036" s="168" t="str">
        <f t="shared" si="158"/>
        <v>PH.IC.IT.140508.01</v>
      </c>
      <c r="Q2036" s="168" t="str">
        <f t="shared" si="159"/>
        <v>CL.IC.IT.140508.01</v>
      </c>
    </row>
    <row r="2037" spans="1:19" s="167" customFormat="1" ht="15">
      <c r="A2037" s="167" t="s">
        <v>9344</v>
      </c>
      <c r="C2037" s="61" t="s">
        <v>4082</v>
      </c>
      <c r="E2037" s="62" t="s">
        <v>12210</v>
      </c>
      <c r="F2037" s="167" t="s">
        <v>9456</v>
      </c>
      <c r="G2037" s="129" t="s">
        <v>9501</v>
      </c>
      <c r="H2037" s="62" t="s">
        <v>11639</v>
      </c>
      <c r="I2037" s="129" t="s">
        <v>9501</v>
      </c>
      <c r="J2037" s="63" t="str">
        <f t="shared" si="155"/>
        <v>IC.IT.140509</v>
      </c>
      <c r="K2037" s="61" t="s">
        <v>12175</v>
      </c>
      <c r="L2037" s="167" t="str">
        <f t="shared" si="156"/>
        <v>Sacrum</v>
      </c>
      <c r="M2037" s="168" t="str">
        <f t="shared" si="157"/>
        <v>PI.IC.IT.140509.01</v>
      </c>
      <c r="N2037" s="168"/>
      <c r="O2037" s="168" t="str">
        <f t="shared" si="158"/>
        <v>PH.IC.IT.140509.01</v>
      </c>
      <c r="Q2037" s="168" t="str">
        <f t="shared" si="159"/>
        <v>CL.IC.IT.140509.01</v>
      </c>
    </row>
    <row r="2038" spans="1:19" s="167" customFormat="1" ht="15">
      <c r="A2038" s="167" t="s">
        <v>9344</v>
      </c>
      <c r="C2038" s="61" t="s">
        <v>4082</v>
      </c>
      <c r="E2038" s="62" t="s">
        <v>12210</v>
      </c>
      <c r="F2038" s="167" t="s">
        <v>9456</v>
      </c>
      <c r="G2038" s="129" t="s">
        <v>9503</v>
      </c>
      <c r="H2038" s="62" t="s">
        <v>11829</v>
      </c>
      <c r="I2038" s="129" t="s">
        <v>9503</v>
      </c>
      <c r="J2038" s="63" t="str">
        <f t="shared" si="155"/>
        <v>IC.IT.140510</v>
      </c>
      <c r="K2038" s="61" t="s">
        <v>12175</v>
      </c>
      <c r="L2038" s="167" t="str">
        <f t="shared" si="156"/>
        <v>Scrotum</v>
      </c>
      <c r="M2038" s="168" t="str">
        <f t="shared" si="157"/>
        <v>PI.IC.IT.140510.01</v>
      </c>
      <c r="N2038" s="168"/>
      <c r="O2038" s="168" t="str">
        <f t="shared" si="158"/>
        <v>PH.IC.IT.140510.01</v>
      </c>
      <c r="Q2038" s="168" t="str">
        <f t="shared" si="159"/>
        <v>CL.IC.IT.140510.01</v>
      </c>
    </row>
    <row r="2039" spans="1:19" s="167" customFormat="1" ht="15">
      <c r="A2039" s="167" t="s">
        <v>9344</v>
      </c>
      <c r="C2039" s="61" t="s">
        <v>4082</v>
      </c>
      <c r="E2039" s="62" t="s">
        <v>12210</v>
      </c>
      <c r="F2039" s="167" t="s">
        <v>9456</v>
      </c>
      <c r="G2039" s="129" t="s">
        <v>9495</v>
      </c>
      <c r="H2039" s="62" t="s">
        <v>12099</v>
      </c>
      <c r="I2039" s="129" t="s">
        <v>9495</v>
      </c>
      <c r="J2039" s="63" t="str">
        <f t="shared" si="155"/>
        <v>IC.IT.140511</v>
      </c>
      <c r="K2039" s="61" t="s">
        <v>12175</v>
      </c>
      <c r="L2039" s="167" t="str">
        <f t="shared" si="156"/>
        <v>Perineum</v>
      </c>
      <c r="M2039" s="168" t="str">
        <f t="shared" si="157"/>
        <v>PI.IC.IT.140511.01</v>
      </c>
      <c r="N2039" s="168"/>
      <c r="O2039" s="168" t="str">
        <f t="shared" si="158"/>
        <v>PH.IC.IT.140511.01</v>
      </c>
      <c r="Q2039" s="168" t="str">
        <f t="shared" si="159"/>
        <v>CL.IC.IT.140511.01</v>
      </c>
    </row>
    <row r="2040" spans="1:19" s="167" customFormat="1" ht="15">
      <c r="A2040" s="167" t="s">
        <v>9344</v>
      </c>
      <c r="C2040" s="61" t="s">
        <v>4082</v>
      </c>
      <c r="E2040" s="61" t="s">
        <v>212</v>
      </c>
      <c r="F2040" s="167" t="s">
        <v>9456</v>
      </c>
      <c r="G2040" s="133" t="s">
        <v>9250</v>
      </c>
      <c r="H2040" s="62" t="s">
        <v>153</v>
      </c>
      <c r="I2040" s="135" t="s">
        <v>9250</v>
      </c>
      <c r="J2040" s="63" t="str">
        <f t="shared" si="155"/>
        <v>IC.IT.140512</v>
      </c>
      <c r="K2040" s="61" t="s">
        <v>12175</v>
      </c>
      <c r="L2040" s="167" t="str">
        <f t="shared" si="156"/>
        <v>Coccyx</v>
      </c>
      <c r="M2040" s="168" t="str">
        <f t="shared" si="157"/>
        <v>PI.IC.IT.140512.01</v>
      </c>
      <c r="N2040" s="168"/>
      <c r="O2040" s="168" t="str">
        <f t="shared" si="158"/>
        <v>PH.IC.IT.140512.01</v>
      </c>
      <c r="Q2040" s="168" t="str">
        <f t="shared" si="159"/>
        <v>CL.IC.IT.140512.01</v>
      </c>
      <c r="R2040" s="167" t="s">
        <v>12465</v>
      </c>
      <c r="S2040" s="167">
        <v>781</v>
      </c>
    </row>
    <row r="2041" spans="1:19" s="167" customFormat="1" ht="15">
      <c r="A2041" s="167" t="s">
        <v>9344</v>
      </c>
      <c r="C2041" s="61" t="s">
        <v>4082</v>
      </c>
      <c r="D2041" s="167" t="s">
        <v>8701</v>
      </c>
      <c r="E2041" s="62" t="s">
        <v>12212</v>
      </c>
      <c r="F2041" s="167" t="s">
        <v>9189</v>
      </c>
      <c r="G2041" s="129" t="s">
        <v>9649</v>
      </c>
      <c r="H2041" s="62" t="s">
        <v>11848</v>
      </c>
      <c r="I2041" s="129" t="s">
        <v>9650</v>
      </c>
      <c r="J2041" s="63" t="str">
        <f t="shared" si="155"/>
        <v>IC.IT.140601</v>
      </c>
      <c r="K2041" s="61" t="s">
        <v>12175</v>
      </c>
      <c r="L2041" s="167" t="str">
        <f t="shared" si="156"/>
        <v>Shoulder, right</v>
      </c>
      <c r="M2041" s="168" t="str">
        <f t="shared" si="157"/>
        <v>PI.IC.IT.140601.01</v>
      </c>
      <c r="N2041" s="168"/>
      <c r="O2041" s="168" t="str">
        <f t="shared" si="158"/>
        <v>PH.IC.IT.140601.01</v>
      </c>
      <c r="Q2041" s="168" t="str">
        <f t="shared" si="159"/>
        <v>CL.IC.IT.140601.01</v>
      </c>
    </row>
    <row r="2042" spans="1:19" s="167" customFormat="1" ht="15">
      <c r="A2042" s="167" t="s">
        <v>9344</v>
      </c>
      <c r="C2042" s="61" t="s">
        <v>4082</v>
      </c>
      <c r="E2042" s="62" t="s">
        <v>12212</v>
      </c>
      <c r="F2042" s="167" t="s">
        <v>9189</v>
      </c>
      <c r="G2042" s="129" t="s">
        <v>9651</v>
      </c>
      <c r="H2042" s="62" t="s">
        <v>12030</v>
      </c>
      <c r="I2042" s="129" t="s">
        <v>9505</v>
      </c>
      <c r="J2042" s="63" t="str">
        <f t="shared" si="155"/>
        <v>IC.IT.140602</v>
      </c>
      <c r="K2042" s="61" t="s">
        <v>12175</v>
      </c>
      <c r="L2042" s="167" t="str">
        <f t="shared" si="156"/>
        <v>Shoulder, left</v>
      </c>
      <c r="M2042" s="168" t="str">
        <f t="shared" si="157"/>
        <v>PI.IC.IT.140602.01</v>
      </c>
      <c r="N2042" s="168"/>
      <c r="O2042" s="168" t="str">
        <f t="shared" si="158"/>
        <v>PH.IC.IT.140602.01</v>
      </c>
      <c r="Q2042" s="168" t="str">
        <f t="shared" si="159"/>
        <v>CL.IC.IT.140602.01</v>
      </c>
    </row>
    <row r="2043" spans="1:19" s="167" customFormat="1" ht="15">
      <c r="A2043" s="167" t="s">
        <v>9344</v>
      </c>
      <c r="C2043" s="61" t="s">
        <v>4082</v>
      </c>
      <c r="E2043" s="62" t="s">
        <v>12212</v>
      </c>
      <c r="F2043" s="167" t="s">
        <v>9189</v>
      </c>
      <c r="G2043" s="129" t="s">
        <v>9380</v>
      </c>
      <c r="H2043" s="62" t="s">
        <v>12032</v>
      </c>
      <c r="I2043" s="129" t="s">
        <v>9381</v>
      </c>
      <c r="J2043" s="63" t="str">
        <f t="shared" si="155"/>
        <v>IC.IT.140603</v>
      </c>
      <c r="K2043" s="61" t="s">
        <v>12175</v>
      </c>
      <c r="L2043" s="167" t="str">
        <f t="shared" si="156"/>
        <v>Breast, right</v>
      </c>
      <c r="M2043" s="168" t="str">
        <f t="shared" si="157"/>
        <v>PI.IC.IT.140603.01</v>
      </c>
      <c r="N2043" s="168"/>
      <c r="O2043" s="168" t="str">
        <f t="shared" si="158"/>
        <v>PH.IC.IT.140603.01</v>
      </c>
      <c r="Q2043" s="168" t="str">
        <f t="shared" si="159"/>
        <v>CL.IC.IT.140603.01</v>
      </c>
    </row>
    <row r="2044" spans="1:19" s="167" customFormat="1" ht="15">
      <c r="A2044" s="167" t="s">
        <v>9344</v>
      </c>
      <c r="C2044" s="61" t="s">
        <v>4082</v>
      </c>
      <c r="E2044" s="62" t="s">
        <v>12212</v>
      </c>
      <c r="F2044" s="167" t="s">
        <v>9189</v>
      </c>
      <c r="G2044" s="129" t="s">
        <v>9262</v>
      </c>
      <c r="H2044" s="62" t="s">
        <v>12028</v>
      </c>
      <c r="I2044" s="129" t="s">
        <v>9513</v>
      </c>
      <c r="J2044" s="63" t="str">
        <f t="shared" si="155"/>
        <v>IC.IT.140604</v>
      </c>
      <c r="K2044" s="61" t="s">
        <v>12175</v>
      </c>
      <c r="L2044" s="167" t="str">
        <f t="shared" si="156"/>
        <v>Breast, left</v>
      </c>
      <c r="M2044" s="168" t="str">
        <f t="shared" si="157"/>
        <v>PI.IC.IT.140604.01</v>
      </c>
      <c r="N2044" s="168"/>
      <c r="O2044" s="168" t="str">
        <f t="shared" si="158"/>
        <v>PH.IC.IT.140604.01</v>
      </c>
      <c r="Q2044" s="168" t="str">
        <f t="shared" si="159"/>
        <v>CL.IC.IT.140604.01</v>
      </c>
    </row>
    <row r="2045" spans="1:19" s="167" customFormat="1" ht="15">
      <c r="A2045" s="167" t="s">
        <v>9344</v>
      </c>
      <c r="C2045" s="61" t="s">
        <v>4082</v>
      </c>
      <c r="E2045" s="62" t="s">
        <v>12212</v>
      </c>
      <c r="F2045" s="167" t="s">
        <v>9189</v>
      </c>
      <c r="G2045" s="129" t="s">
        <v>9382</v>
      </c>
      <c r="H2045" s="62" t="s">
        <v>12210</v>
      </c>
      <c r="I2045" s="129" t="s">
        <v>9382</v>
      </c>
      <c r="J2045" s="63" t="str">
        <f t="shared" si="155"/>
        <v>IC.IT.140605</v>
      </c>
      <c r="K2045" s="61" t="s">
        <v>12175</v>
      </c>
      <c r="L2045" s="167" t="str">
        <f t="shared" si="156"/>
        <v>Sternum</v>
      </c>
      <c r="M2045" s="168" t="str">
        <f t="shared" si="157"/>
        <v>PI.IC.IT.140605.01</v>
      </c>
      <c r="N2045" s="168"/>
      <c r="O2045" s="168" t="str">
        <f t="shared" si="158"/>
        <v>PH.IC.IT.140605.01</v>
      </c>
      <c r="Q2045" s="168" t="str">
        <f t="shared" si="159"/>
        <v>CL.IC.IT.140605.01</v>
      </c>
    </row>
    <row r="2046" spans="1:19" s="167" customFormat="1" ht="15">
      <c r="A2046" s="167" t="s">
        <v>9344</v>
      </c>
      <c r="C2046" s="61" t="s">
        <v>4082</v>
      </c>
      <c r="E2046" s="62" t="s">
        <v>12212</v>
      </c>
      <c r="F2046" s="167" t="s">
        <v>9189</v>
      </c>
      <c r="G2046" s="129" t="s">
        <v>8947</v>
      </c>
      <c r="H2046" s="62" t="s">
        <v>12212</v>
      </c>
      <c r="I2046" s="129" t="s">
        <v>8948</v>
      </c>
      <c r="J2046" s="63" t="str">
        <f t="shared" si="155"/>
        <v>IC.IT.140606</v>
      </c>
      <c r="K2046" s="61" t="s">
        <v>12175</v>
      </c>
      <c r="L2046" s="167" t="str">
        <f t="shared" si="156"/>
        <v>Chest, right</v>
      </c>
      <c r="M2046" s="168" t="str">
        <f t="shared" si="157"/>
        <v>PI.IC.IT.140606.01</v>
      </c>
      <c r="N2046" s="168"/>
      <c r="O2046" s="168" t="str">
        <f t="shared" si="158"/>
        <v>PH.IC.IT.140606.01</v>
      </c>
      <c r="Q2046" s="168" t="str">
        <f t="shared" si="159"/>
        <v>CL.IC.IT.140606.01</v>
      </c>
    </row>
    <row r="2047" spans="1:19" s="167" customFormat="1" ht="15">
      <c r="A2047" s="167" t="s">
        <v>9344</v>
      </c>
      <c r="C2047" s="61" t="s">
        <v>4082</v>
      </c>
      <c r="E2047" s="62" t="s">
        <v>12212</v>
      </c>
      <c r="F2047" s="167" t="s">
        <v>9189</v>
      </c>
      <c r="G2047" s="129" t="s">
        <v>8949</v>
      </c>
      <c r="H2047" s="62" t="s">
        <v>12225</v>
      </c>
      <c r="I2047" s="129" t="s">
        <v>8950</v>
      </c>
      <c r="J2047" s="63" t="str">
        <f t="shared" si="155"/>
        <v>IC.IT.140607</v>
      </c>
      <c r="K2047" s="61" t="s">
        <v>12175</v>
      </c>
      <c r="L2047" s="167" t="str">
        <f t="shared" si="156"/>
        <v>Chest, left</v>
      </c>
      <c r="M2047" s="168" t="str">
        <f t="shared" si="157"/>
        <v>PI.IC.IT.140607.01</v>
      </c>
      <c r="N2047" s="168"/>
      <c r="O2047" s="168" t="str">
        <f t="shared" si="158"/>
        <v>PH.IC.IT.140607.01</v>
      </c>
      <c r="Q2047" s="168" t="str">
        <f t="shared" si="159"/>
        <v>CL.IC.IT.140607.01</v>
      </c>
    </row>
    <row r="2048" spans="1:19" s="167" customFormat="1" ht="15">
      <c r="A2048" s="167" t="s">
        <v>9344</v>
      </c>
      <c r="C2048" s="61" t="s">
        <v>4082</v>
      </c>
      <c r="E2048" s="62" t="s">
        <v>12212</v>
      </c>
      <c r="F2048" s="167" t="s">
        <v>9189</v>
      </c>
      <c r="G2048" s="129" t="s">
        <v>8951</v>
      </c>
      <c r="H2048" s="62" t="s">
        <v>11638</v>
      </c>
      <c r="I2048" s="129" t="s">
        <v>8951</v>
      </c>
      <c r="J2048" s="63" t="str">
        <f t="shared" si="155"/>
        <v>IC.IT.140608</v>
      </c>
      <c r="K2048" s="61" t="s">
        <v>12175</v>
      </c>
      <c r="L2048" s="167" t="str">
        <f t="shared" si="156"/>
        <v>Chest</v>
      </c>
      <c r="M2048" s="168" t="str">
        <f t="shared" si="157"/>
        <v>PI.IC.IT.140608.01</v>
      </c>
      <c r="N2048" s="168"/>
      <c r="O2048" s="168" t="str">
        <f t="shared" si="158"/>
        <v>PH.IC.IT.140608.01</v>
      </c>
      <c r="Q2048" s="168" t="str">
        <f t="shared" si="159"/>
        <v>CL.IC.IT.140608.01</v>
      </c>
    </row>
    <row r="2049" spans="1:37" s="167" customFormat="1" ht="15">
      <c r="A2049" s="167" t="s">
        <v>9344</v>
      </c>
      <c r="C2049" s="61" t="s">
        <v>4082</v>
      </c>
      <c r="E2049" s="62" t="s">
        <v>12212</v>
      </c>
      <c r="F2049" s="167" t="s">
        <v>9189</v>
      </c>
      <c r="G2049" s="129" t="s">
        <v>9065</v>
      </c>
      <c r="H2049" s="62" t="s">
        <v>11639</v>
      </c>
      <c r="I2049" s="129" t="s">
        <v>9066</v>
      </c>
      <c r="J2049" s="63" t="str">
        <f t="shared" si="155"/>
        <v>IC.IT.140609</v>
      </c>
      <c r="K2049" s="61" t="s">
        <v>12175</v>
      </c>
      <c r="L2049" s="167" t="str">
        <f t="shared" si="156"/>
        <v>Back, right</v>
      </c>
      <c r="M2049" s="168" t="str">
        <f t="shared" si="157"/>
        <v>PI.IC.IT.140609.01</v>
      </c>
      <c r="N2049" s="168"/>
      <c r="O2049" s="168" t="str">
        <f t="shared" si="158"/>
        <v>PH.IC.IT.140609.01</v>
      </c>
      <c r="Q2049" s="168" t="str">
        <f t="shared" si="159"/>
        <v>CL.IC.IT.140609.01</v>
      </c>
    </row>
    <row r="2050" spans="1:37" s="167" customFormat="1" ht="15">
      <c r="A2050" s="167" t="s">
        <v>9344</v>
      </c>
      <c r="C2050" s="61" t="s">
        <v>4082</v>
      </c>
      <c r="E2050" s="62" t="s">
        <v>12212</v>
      </c>
      <c r="F2050" s="167" t="s">
        <v>9189</v>
      </c>
      <c r="G2050" s="129" t="s">
        <v>8927</v>
      </c>
      <c r="H2050" s="62" t="s">
        <v>11829</v>
      </c>
      <c r="I2050" s="129" t="s">
        <v>8928</v>
      </c>
      <c r="J2050" s="63" t="str">
        <f t="shared" ref="J2050:J2113" si="160">CONCATENATE("IC.IT.",C2050,E2050,H2050)</f>
        <v>IC.IT.140610</v>
      </c>
      <c r="K2050" s="61" t="s">
        <v>12175</v>
      </c>
      <c r="L2050" s="167" t="str">
        <f t="shared" ref="L2050:L2113" si="161">G2050</f>
        <v>Back, left</v>
      </c>
      <c r="M2050" s="168" t="str">
        <f t="shared" ref="M2050:M2113" si="162">CONCATENATE("PI.",J2050,".",K2050)</f>
        <v>PI.IC.IT.140610.01</v>
      </c>
      <c r="N2050" s="168"/>
      <c r="O2050" s="168" t="str">
        <f t="shared" ref="O2050:O2113" si="163">CONCATENATE("PH.",J2050,".",K2050)</f>
        <v>PH.IC.IT.140610.01</v>
      </c>
      <c r="Q2050" s="168" t="str">
        <f t="shared" ref="Q2050:Q2113" si="164">CONCATENATE("CL.",J2050,".",K2050)</f>
        <v>CL.IC.IT.140610.01</v>
      </c>
    </row>
    <row r="2051" spans="1:37" s="167" customFormat="1" ht="15">
      <c r="A2051" s="167" t="s">
        <v>9344</v>
      </c>
      <c r="C2051" s="61" t="s">
        <v>4082</v>
      </c>
      <c r="E2051" s="62" t="s">
        <v>12212</v>
      </c>
      <c r="F2051" s="167" t="s">
        <v>9189</v>
      </c>
      <c r="G2051" s="129" t="s">
        <v>12390</v>
      </c>
      <c r="H2051" s="62" t="s">
        <v>12099</v>
      </c>
      <c r="I2051" s="129" t="s">
        <v>12390</v>
      </c>
      <c r="J2051" s="63" t="str">
        <f t="shared" si="160"/>
        <v>IC.IT.140611</v>
      </c>
      <c r="K2051" s="61" t="s">
        <v>12175</v>
      </c>
      <c r="L2051" s="167" t="str">
        <f t="shared" si="161"/>
        <v>Back</v>
      </c>
      <c r="M2051" s="168" t="str">
        <f t="shared" si="162"/>
        <v>PI.IC.IT.140611.01</v>
      </c>
      <c r="N2051" s="168"/>
      <c r="O2051" s="168" t="str">
        <f t="shared" si="163"/>
        <v>PH.IC.IT.140611.01</v>
      </c>
      <c r="Q2051" s="168" t="str">
        <f t="shared" si="164"/>
        <v>CL.IC.IT.140611.01</v>
      </c>
    </row>
    <row r="2052" spans="1:37" s="167" customFormat="1" ht="15">
      <c r="A2052" s="167" t="s">
        <v>9344</v>
      </c>
      <c r="C2052" s="61" t="s">
        <v>4082</v>
      </c>
      <c r="D2052" s="167" t="s">
        <v>8929</v>
      </c>
      <c r="E2052" s="62" t="s">
        <v>12225</v>
      </c>
      <c r="F2052" s="167" t="s">
        <v>9190</v>
      </c>
      <c r="G2052" s="129" t="s">
        <v>11735</v>
      </c>
      <c r="H2052" s="62" t="s">
        <v>11848</v>
      </c>
      <c r="I2052" s="129" t="s">
        <v>9260</v>
      </c>
      <c r="J2052" s="63" t="str">
        <f t="shared" si="160"/>
        <v>IC.IT.140701</v>
      </c>
      <c r="K2052" s="61" t="s">
        <v>12175</v>
      </c>
      <c r="L2052" s="167" t="str">
        <f t="shared" si="161"/>
        <v>Generalized</v>
      </c>
      <c r="M2052" s="168" t="str">
        <f t="shared" si="162"/>
        <v>PI.IC.IT.140701.01</v>
      </c>
      <c r="N2052" s="168"/>
      <c r="O2052" s="168" t="str">
        <f t="shared" si="163"/>
        <v>PH.IC.IT.140701.01</v>
      </c>
      <c r="Q2052" s="168" t="str">
        <f t="shared" si="164"/>
        <v>CL.IC.IT.140701.01</v>
      </c>
    </row>
    <row r="2053" spans="1:37" s="167" customFormat="1" ht="15">
      <c r="A2053" s="167" t="s">
        <v>9344</v>
      </c>
      <c r="C2053" s="61" t="s">
        <v>4082</v>
      </c>
      <c r="D2053" s="167" t="s">
        <v>8285</v>
      </c>
      <c r="E2053" s="62" t="s">
        <v>11638</v>
      </c>
      <c r="F2053" s="167" t="s">
        <v>9069</v>
      </c>
      <c r="G2053" s="129" t="s">
        <v>8932</v>
      </c>
      <c r="H2053" s="62" t="s">
        <v>11848</v>
      </c>
      <c r="I2053" s="129" t="s">
        <v>8932</v>
      </c>
      <c r="J2053" s="63" t="str">
        <f t="shared" si="160"/>
        <v>IC.IT.140801</v>
      </c>
      <c r="K2053" s="61" t="s">
        <v>12175</v>
      </c>
      <c r="L2053" s="167" t="str">
        <f t="shared" si="161"/>
        <v>Abrasion</v>
      </c>
      <c r="M2053" s="168" t="str">
        <f t="shared" si="162"/>
        <v>PI.IC.IT.140801.01</v>
      </c>
      <c r="N2053" s="168"/>
      <c r="O2053" s="168" t="str">
        <f t="shared" si="163"/>
        <v>PH.IC.IT.140801.01</v>
      </c>
      <c r="Q2053" s="168" t="str">
        <f t="shared" si="164"/>
        <v>CL.IC.IT.140801.01</v>
      </c>
    </row>
    <row r="2054" spans="1:37" s="167" customFormat="1" ht="15">
      <c r="A2054" s="167" t="s">
        <v>9344</v>
      </c>
      <c r="C2054" s="61" t="s">
        <v>4082</v>
      </c>
      <c r="E2054" s="62" t="s">
        <v>11638</v>
      </c>
      <c r="F2054" s="167" t="s">
        <v>9069</v>
      </c>
      <c r="G2054" s="129" t="s">
        <v>8933</v>
      </c>
      <c r="H2054" s="62" t="s">
        <v>12030</v>
      </c>
      <c r="I2054" s="129" t="s">
        <v>8933</v>
      </c>
      <c r="J2054" s="63" t="str">
        <f t="shared" si="160"/>
        <v>IC.IT.140802</v>
      </c>
      <c r="K2054" s="61" t="s">
        <v>12175</v>
      </c>
      <c r="L2054" s="167" t="str">
        <f t="shared" si="161"/>
        <v>Blister</v>
      </c>
      <c r="M2054" s="168" t="str">
        <f t="shared" si="162"/>
        <v>PI.IC.IT.140802.01</v>
      </c>
      <c r="N2054" s="168"/>
      <c r="O2054" s="168" t="str">
        <f t="shared" si="163"/>
        <v>PH.IC.IT.140802.01</v>
      </c>
      <c r="Q2054" s="168" t="str">
        <f t="shared" si="164"/>
        <v>CL.IC.IT.140802.01</v>
      </c>
    </row>
    <row r="2055" spans="1:37" s="167" customFormat="1" ht="15">
      <c r="A2055" s="167" t="s">
        <v>9344</v>
      </c>
      <c r="C2055" s="61" t="s">
        <v>4082</v>
      </c>
      <c r="E2055" s="62" t="s">
        <v>11638</v>
      </c>
      <c r="F2055" s="167" t="s">
        <v>9069</v>
      </c>
      <c r="G2055" s="129" t="s">
        <v>10320</v>
      </c>
      <c r="H2055" s="62" t="s">
        <v>12032</v>
      </c>
      <c r="I2055" s="129" t="s">
        <v>10320</v>
      </c>
      <c r="J2055" s="63" t="str">
        <f t="shared" si="160"/>
        <v>IC.IT.140803</v>
      </c>
      <c r="K2055" s="61" t="s">
        <v>12175</v>
      </c>
      <c r="L2055" s="167" t="str">
        <f t="shared" si="161"/>
        <v>Rash</v>
      </c>
      <c r="M2055" s="168" t="str">
        <f t="shared" si="162"/>
        <v>PI.IC.IT.140803.01</v>
      </c>
      <c r="N2055" s="168"/>
      <c r="O2055" s="168" t="str">
        <f t="shared" si="163"/>
        <v>PH.IC.IT.140803.01</v>
      </c>
      <c r="Q2055" s="168" t="str">
        <f t="shared" si="164"/>
        <v>CL.IC.IT.140803.01</v>
      </c>
    </row>
    <row r="2056" spans="1:37" s="167" customFormat="1" ht="15">
      <c r="A2056" s="167" t="s">
        <v>9344</v>
      </c>
      <c r="C2056" s="61" t="s">
        <v>4082</v>
      </c>
      <c r="E2056" s="62" t="s">
        <v>11638</v>
      </c>
      <c r="F2056" s="167" t="s">
        <v>9069</v>
      </c>
      <c r="G2056" s="167" t="s">
        <v>11792</v>
      </c>
      <c r="H2056" s="62" t="s">
        <v>12028</v>
      </c>
      <c r="I2056" s="167" t="s">
        <v>11792</v>
      </c>
      <c r="J2056" s="63" t="str">
        <f t="shared" si="160"/>
        <v>IC.IT.140804</v>
      </c>
      <c r="K2056" s="61" t="s">
        <v>12175</v>
      </c>
      <c r="L2056" s="167" t="str">
        <f t="shared" si="161"/>
        <v>Hematoma</v>
      </c>
      <c r="M2056" s="168" t="str">
        <f t="shared" si="162"/>
        <v>PI.IC.IT.140804.01</v>
      </c>
      <c r="N2056" s="168"/>
      <c r="O2056" s="168" t="str">
        <f t="shared" si="163"/>
        <v>PH.IC.IT.140804.01</v>
      </c>
      <c r="Q2056" s="168" t="str">
        <f t="shared" si="164"/>
        <v>CL.IC.IT.140804.01</v>
      </c>
    </row>
    <row r="2057" spans="1:37" s="167" customFormat="1" ht="15">
      <c r="A2057" s="167" t="s">
        <v>9344</v>
      </c>
      <c r="C2057" s="61" t="s">
        <v>4082</v>
      </c>
      <c r="E2057" s="62" t="s">
        <v>11638</v>
      </c>
      <c r="F2057" s="167" t="s">
        <v>9069</v>
      </c>
      <c r="G2057" s="167" t="s">
        <v>10538</v>
      </c>
      <c r="H2057" s="62" t="s">
        <v>12210</v>
      </c>
      <c r="I2057" s="167" t="s">
        <v>10538</v>
      </c>
      <c r="J2057" s="63" t="str">
        <f t="shared" si="160"/>
        <v>IC.IT.140805</v>
      </c>
      <c r="K2057" s="61" t="s">
        <v>12175</v>
      </c>
      <c r="L2057" s="167" t="str">
        <f t="shared" si="161"/>
        <v>Bruising</v>
      </c>
      <c r="M2057" s="168" t="str">
        <f t="shared" si="162"/>
        <v>PI.IC.IT.140805.01</v>
      </c>
      <c r="N2057" s="168"/>
      <c r="O2057" s="168" t="str">
        <f t="shared" si="163"/>
        <v>PH.IC.IT.140805.01</v>
      </c>
      <c r="Q2057" s="168" t="str">
        <f t="shared" si="164"/>
        <v>CL.IC.IT.140805.01</v>
      </c>
    </row>
    <row r="2058" spans="1:37" s="167" customFormat="1" ht="15">
      <c r="A2058" s="167" t="s">
        <v>9344</v>
      </c>
      <c r="C2058" s="61" t="s">
        <v>4082</v>
      </c>
      <c r="E2058" s="62" t="s">
        <v>11638</v>
      </c>
      <c r="F2058" s="167" t="s">
        <v>9069</v>
      </c>
      <c r="G2058" s="167" t="s">
        <v>9078</v>
      </c>
      <c r="H2058" s="62" t="s">
        <v>12212</v>
      </c>
      <c r="I2058" s="167" t="s">
        <v>9074</v>
      </c>
      <c r="J2058" s="63" t="str">
        <f t="shared" si="160"/>
        <v>IC.IT.140806</v>
      </c>
      <c r="K2058" s="61" t="s">
        <v>12175</v>
      </c>
      <c r="L2058" s="167" t="str">
        <f t="shared" si="161"/>
        <v>Incontinence dermatitis</v>
      </c>
      <c r="M2058" s="168" t="str">
        <f t="shared" si="162"/>
        <v>PI.IC.IT.140806.01</v>
      </c>
      <c r="N2058" s="168"/>
      <c r="O2058" s="168" t="str">
        <f t="shared" si="163"/>
        <v>PH.IC.IT.140806.01</v>
      </c>
      <c r="Q2058" s="168" t="str">
        <f t="shared" si="164"/>
        <v>CL.IC.IT.140806.01</v>
      </c>
    </row>
    <row r="2059" spans="1:37" s="167" customFormat="1" ht="15">
      <c r="A2059" s="167" t="s">
        <v>9344</v>
      </c>
      <c r="C2059" s="61" t="s">
        <v>4082</v>
      </c>
      <c r="E2059" s="62" t="s">
        <v>11638</v>
      </c>
      <c r="F2059" s="167" t="s">
        <v>9069</v>
      </c>
      <c r="G2059" s="167" t="s">
        <v>9076</v>
      </c>
      <c r="H2059" s="62" t="s">
        <v>12225</v>
      </c>
      <c r="I2059" s="167" t="s">
        <v>9076</v>
      </c>
      <c r="J2059" s="63" t="str">
        <f t="shared" si="160"/>
        <v>IC.IT.140807</v>
      </c>
      <c r="K2059" s="61" t="s">
        <v>12175</v>
      </c>
      <c r="L2059" s="167" t="str">
        <f t="shared" si="161"/>
        <v>Excoriation</v>
      </c>
      <c r="M2059" s="168" t="str">
        <f t="shared" si="162"/>
        <v>PI.IC.IT.140807.01</v>
      </c>
      <c r="N2059" s="168"/>
      <c r="O2059" s="168" t="str">
        <f t="shared" si="163"/>
        <v>PH.IC.IT.140807.01</v>
      </c>
      <c r="Q2059" s="168" t="str">
        <f t="shared" si="164"/>
        <v>CL.IC.IT.140807.01</v>
      </c>
    </row>
    <row r="2060" spans="1:37" s="167" customFormat="1" ht="15">
      <c r="A2060" s="167" t="s">
        <v>9344</v>
      </c>
      <c r="C2060" s="61" t="s">
        <v>4082</v>
      </c>
      <c r="E2060" s="61" t="s">
        <v>92</v>
      </c>
      <c r="F2060" s="167" t="s">
        <v>9069</v>
      </c>
      <c r="G2060" s="167" t="s">
        <v>9462</v>
      </c>
      <c r="H2060" s="61" t="s">
        <v>92</v>
      </c>
      <c r="I2060" s="167" t="s">
        <v>9462</v>
      </c>
      <c r="J2060" s="63" t="str">
        <f t="shared" si="160"/>
        <v>IC.IT.140808</v>
      </c>
      <c r="K2060" s="61" t="s">
        <v>12175</v>
      </c>
      <c r="L2060" s="167" t="str">
        <f t="shared" si="161"/>
        <v>Petechiae</v>
      </c>
      <c r="M2060" s="168" t="str">
        <f t="shared" si="162"/>
        <v>PI.IC.IT.140808.01</v>
      </c>
      <c r="N2060" s="168"/>
      <c r="O2060" s="168" t="str">
        <f t="shared" si="163"/>
        <v>PH.IC.IT.140808.01</v>
      </c>
      <c r="Q2060" s="168" t="str">
        <f t="shared" si="164"/>
        <v>CL.IC.IT.140808.01</v>
      </c>
    </row>
    <row r="2061" spans="1:37" s="167" customFormat="1" ht="15">
      <c r="A2061" s="167" t="s">
        <v>9344</v>
      </c>
      <c r="C2061" s="61" t="s">
        <v>4082</v>
      </c>
      <c r="E2061" s="61" t="s">
        <v>92</v>
      </c>
      <c r="F2061" s="167" t="s">
        <v>9069</v>
      </c>
      <c r="G2061" s="167" t="s">
        <v>10478</v>
      </c>
      <c r="H2061" s="61" t="s">
        <v>93</v>
      </c>
      <c r="I2061" s="167" t="s">
        <v>12437</v>
      </c>
      <c r="J2061" s="63" t="str">
        <f t="shared" si="160"/>
        <v>IC.IT.140809</v>
      </c>
      <c r="K2061" s="61" t="s">
        <v>12175</v>
      </c>
      <c r="L2061" s="167" t="str">
        <f t="shared" si="161"/>
        <v>Other: specify</v>
      </c>
      <c r="M2061" s="168" t="str">
        <f t="shared" si="162"/>
        <v>PI.IC.IT.140809.01</v>
      </c>
      <c r="N2061" s="168"/>
      <c r="O2061" s="168" t="str">
        <f t="shared" si="163"/>
        <v>PH.IC.IT.140809.01</v>
      </c>
      <c r="Q2061" s="168" t="str">
        <f t="shared" si="164"/>
        <v>CL.IC.IT.140809.01</v>
      </c>
    </row>
    <row r="2062" spans="1:37" s="167" customFormat="1" ht="15">
      <c r="A2062" s="167" t="s">
        <v>9344</v>
      </c>
      <c r="C2062" s="61" t="s">
        <v>12102</v>
      </c>
      <c r="E2062" s="61" t="s">
        <v>92</v>
      </c>
      <c r="F2062" s="167" t="s">
        <v>9069</v>
      </c>
      <c r="G2062" s="167" t="s">
        <v>11824</v>
      </c>
      <c r="H2062" s="61" t="s">
        <v>11829</v>
      </c>
      <c r="I2062" s="167" t="s">
        <v>11824</v>
      </c>
      <c r="J2062" s="63" t="str">
        <f t="shared" si="160"/>
        <v>IC.IT.140810</v>
      </c>
      <c r="K2062" s="61" t="s">
        <v>12175</v>
      </c>
      <c r="L2062" s="167" t="str">
        <f t="shared" si="161"/>
        <v>Cyanotic</v>
      </c>
      <c r="M2062" s="168" t="str">
        <f t="shared" si="162"/>
        <v>PI.IC.IT.140810.01</v>
      </c>
      <c r="N2062" s="168"/>
      <c r="O2062" s="168" t="str">
        <f t="shared" si="163"/>
        <v>PH.IC.IT.140810.01</v>
      </c>
      <c r="Q2062" s="168" t="str">
        <f t="shared" si="164"/>
        <v>CL.IC.IT.140810.01</v>
      </c>
      <c r="AJ2062" s="167" t="s">
        <v>12773</v>
      </c>
      <c r="AK2062" s="167">
        <v>1477</v>
      </c>
    </row>
    <row r="2063" spans="1:37" s="167" customFormat="1" ht="15">
      <c r="A2063" s="167" t="s">
        <v>9344</v>
      </c>
      <c r="C2063" s="61" t="s">
        <v>12102</v>
      </c>
      <c r="E2063" s="61" t="s">
        <v>92</v>
      </c>
      <c r="F2063" s="167" t="s">
        <v>9069</v>
      </c>
      <c r="G2063" s="167" t="s">
        <v>11827</v>
      </c>
      <c r="H2063" s="62" t="s">
        <v>12099</v>
      </c>
      <c r="I2063" s="167" t="s">
        <v>11827</v>
      </c>
      <c r="J2063" s="63" t="str">
        <f t="shared" si="160"/>
        <v>IC.IT.140811</v>
      </c>
      <c r="K2063" s="61" t="s">
        <v>12175</v>
      </c>
      <c r="L2063" s="167" t="str">
        <f t="shared" si="161"/>
        <v>Necrotic</v>
      </c>
      <c r="M2063" s="168" t="str">
        <f t="shared" si="162"/>
        <v>PI.IC.IT.140811.01</v>
      </c>
      <c r="N2063" s="168"/>
      <c r="O2063" s="168" t="str">
        <f t="shared" si="163"/>
        <v>PH.IC.IT.140811.01</v>
      </c>
      <c r="Q2063" s="168" t="str">
        <f t="shared" si="164"/>
        <v>CL.IC.IT.140811.01</v>
      </c>
      <c r="AJ2063" s="167" t="s">
        <v>12773</v>
      </c>
      <c r="AK2063" s="167">
        <v>1477</v>
      </c>
    </row>
    <row r="2064" spans="1:37" s="167" customFormat="1" ht="15">
      <c r="A2064" s="167" t="s">
        <v>9344</v>
      </c>
      <c r="B2064" s="167" t="s">
        <v>9070</v>
      </c>
      <c r="C2064" s="61" t="s">
        <v>594</v>
      </c>
      <c r="D2064" s="167" t="s">
        <v>9071</v>
      </c>
      <c r="E2064" s="61" t="s">
        <v>12175</v>
      </c>
      <c r="F2064" s="167" t="s">
        <v>9072</v>
      </c>
      <c r="G2064" s="167" t="s">
        <v>12157</v>
      </c>
      <c r="H2064" s="61" t="s">
        <v>12175</v>
      </c>
      <c r="I2064" s="167" t="s">
        <v>12157</v>
      </c>
      <c r="J2064" s="63" t="str">
        <f t="shared" si="160"/>
        <v>IC.IT.150101</v>
      </c>
      <c r="K2064" s="61" t="s">
        <v>12175</v>
      </c>
      <c r="L2064" s="167" t="str">
        <f t="shared" si="161"/>
        <v>None</v>
      </c>
      <c r="M2064" s="168" t="str">
        <f t="shared" si="162"/>
        <v>PI.IC.IT.150101.01</v>
      </c>
      <c r="N2064" s="168"/>
      <c r="O2064" s="168" t="str">
        <f t="shared" si="163"/>
        <v>PH.IC.IT.150101.01</v>
      </c>
      <c r="Q2064" s="168" t="str">
        <f t="shared" si="164"/>
        <v>CL.IC.IT.150101.01</v>
      </c>
    </row>
    <row r="2065" spans="1:37" s="167" customFormat="1" ht="15">
      <c r="A2065" s="167" t="s">
        <v>9344</v>
      </c>
      <c r="C2065" s="61" t="s">
        <v>594</v>
      </c>
      <c r="D2065" s="167" t="s">
        <v>9073</v>
      </c>
      <c r="E2065" s="61" t="s">
        <v>1863</v>
      </c>
      <c r="F2065" s="167" t="s">
        <v>9072</v>
      </c>
      <c r="G2065" s="167" t="s">
        <v>9176</v>
      </c>
      <c r="H2065" s="61" t="s">
        <v>12175</v>
      </c>
      <c r="I2065" s="167" t="s">
        <v>8932</v>
      </c>
      <c r="J2065" s="63" t="str">
        <f t="shared" si="160"/>
        <v>IC.IT.150201</v>
      </c>
      <c r="K2065" s="61" t="s">
        <v>12175</v>
      </c>
      <c r="L2065" s="167" t="str">
        <f t="shared" si="161"/>
        <v xml:space="preserve">     Abrasion</v>
      </c>
      <c r="M2065" s="168" t="str">
        <f t="shared" si="162"/>
        <v>PI.IC.IT.150201.01</v>
      </c>
      <c r="N2065" s="168"/>
      <c r="O2065" s="168" t="str">
        <f t="shared" si="163"/>
        <v>PH.IC.IT.150201.01</v>
      </c>
      <c r="Q2065" s="168" t="str">
        <f t="shared" si="164"/>
        <v>CL.IC.IT.150201.01</v>
      </c>
    </row>
    <row r="2066" spans="1:37" s="167" customFormat="1" ht="15">
      <c r="A2066" s="167" t="s">
        <v>9344</v>
      </c>
      <c r="C2066" s="61" t="s">
        <v>594</v>
      </c>
      <c r="E2066" s="61" t="s">
        <v>1863</v>
      </c>
      <c r="F2066" s="167" t="s">
        <v>9072</v>
      </c>
      <c r="G2066" s="167" t="s">
        <v>9177</v>
      </c>
      <c r="H2066" s="61" t="s">
        <v>1863</v>
      </c>
      <c r="I2066" s="167" t="s">
        <v>8933</v>
      </c>
      <c r="J2066" s="63" t="str">
        <f t="shared" si="160"/>
        <v>IC.IT.150202</v>
      </c>
      <c r="K2066" s="61" t="s">
        <v>12175</v>
      </c>
      <c r="L2066" s="167" t="str">
        <f t="shared" si="161"/>
        <v xml:space="preserve">     Blister</v>
      </c>
      <c r="M2066" s="168" t="str">
        <f t="shared" si="162"/>
        <v>PI.IC.IT.150202.01</v>
      </c>
      <c r="N2066" s="168"/>
      <c r="O2066" s="168" t="str">
        <f t="shared" si="163"/>
        <v>PH.IC.IT.150202.01</v>
      </c>
      <c r="Q2066" s="168" t="str">
        <f t="shared" si="164"/>
        <v>CL.IC.IT.150202.01</v>
      </c>
    </row>
    <row r="2067" spans="1:37" s="167" customFormat="1" ht="15">
      <c r="A2067" s="167" t="s">
        <v>9344</v>
      </c>
      <c r="C2067" s="61" t="s">
        <v>594</v>
      </c>
      <c r="E2067" s="61" t="s">
        <v>1863</v>
      </c>
      <c r="F2067" s="167" t="s">
        <v>9072</v>
      </c>
      <c r="G2067" s="167" t="s">
        <v>9178</v>
      </c>
      <c r="H2067" s="61" t="s">
        <v>12185</v>
      </c>
      <c r="I2067" s="167" t="s">
        <v>10320</v>
      </c>
      <c r="J2067" s="63" t="str">
        <f t="shared" si="160"/>
        <v>IC.IT.150203</v>
      </c>
      <c r="K2067" s="61" t="s">
        <v>12175</v>
      </c>
      <c r="L2067" s="167" t="str">
        <f t="shared" si="161"/>
        <v xml:space="preserve">     Rash</v>
      </c>
      <c r="M2067" s="168" t="str">
        <f t="shared" si="162"/>
        <v>PI.IC.IT.150203.01</v>
      </c>
      <c r="N2067" s="168"/>
      <c r="O2067" s="168" t="str">
        <f t="shared" si="163"/>
        <v>PH.IC.IT.150203.01</v>
      </c>
      <c r="Q2067" s="168" t="str">
        <f t="shared" si="164"/>
        <v>CL.IC.IT.150203.01</v>
      </c>
    </row>
    <row r="2068" spans="1:37" s="167" customFormat="1" ht="15">
      <c r="A2068" s="167" t="s">
        <v>9344</v>
      </c>
      <c r="C2068" s="61" t="s">
        <v>594</v>
      </c>
      <c r="E2068" s="61" t="s">
        <v>1863</v>
      </c>
      <c r="F2068" s="167" t="s">
        <v>9072</v>
      </c>
      <c r="G2068" s="167" t="s">
        <v>11791</v>
      </c>
      <c r="H2068" s="61" t="s">
        <v>11</v>
      </c>
      <c r="I2068" s="167" t="s">
        <v>11792</v>
      </c>
      <c r="J2068" s="63" t="str">
        <f t="shared" si="160"/>
        <v>IC.IT.150204</v>
      </c>
      <c r="K2068" s="61" t="s">
        <v>12175</v>
      </c>
      <c r="L2068" s="167" t="str">
        <f t="shared" si="161"/>
        <v xml:space="preserve">     Hematoma</v>
      </c>
      <c r="M2068" s="168" t="str">
        <f t="shared" si="162"/>
        <v>PI.IC.IT.150204.01</v>
      </c>
      <c r="N2068" s="168"/>
      <c r="O2068" s="168" t="str">
        <f t="shared" si="163"/>
        <v>PH.IC.IT.150204.01</v>
      </c>
      <c r="Q2068" s="168" t="str">
        <f t="shared" si="164"/>
        <v>CL.IC.IT.150204.01</v>
      </c>
    </row>
    <row r="2069" spans="1:37" s="167" customFormat="1" ht="15">
      <c r="A2069" s="167" t="s">
        <v>9344</v>
      </c>
      <c r="C2069" s="61" t="s">
        <v>594</v>
      </c>
      <c r="E2069" s="61" t="s">
        <v>1863</v>
      </c>
      <c r="F2069" s="167" t="s">
        <v>9072</v>
      </c>
      <c r="G2069" s="167" t="s">
        <v>10537</v>
      </c>
      <c r="H2069" s="61" t="s">
        <v>212</v>
      </c>
      <c r="I2069" s="167" t="s">
        <v>10538</v>
      </c>
      <c r="J2069" s="63" t="str">
        <f t="shared" si="160"/>
        <v>IC.IT.150205</v>
      </c>
      <c r="K2069" s="61" t="s">
        <v>12175</v>
      </c>
      <c r="L2069" s="167" t="str">
        <f t="shared" si="161"/>
        <v xml:space="preserve">     Bruising</v>
      </c>
      <c r="M2069" s="168" t="str">
        <f t="shared" si="162"/>
        <v>PI.IC.IT.150205.01</v>
      </c>
      <c r="N2069" s="168"/>
      <c r="O2069" s="168" t="str">
        <f t="shared" si="163"/>
        <v>PH.IC.IT.150205.01</v>
      </c>
      <c r="Q2069" s="168" t="str">
        <f t="shared" si="164"/>
        <v>CL.IC.IT.150205.01</v>
      </c>
    </row>
    <row r="2070" spans="1:37" s="167" customFormat="1" ht="15">
      <c r="A2070" s="167" t="s">
        <v>9344</v>
      </c>
      <c r="C2070" s="61" t="s">
        <v>594</v>
      </c>
      <c r="E2070" s="61" t="s">
        <v>1863</v>
      </c>
      <c r="F2070" s="167" t="s">
        <v>9072</v>
      </c>
      <c r="G2070" s="167" t="s">
        <v>9179</v>
      </c>
      <c r="H2070" s="61" t="s">
        <v>6988</v>
      </c>
      <c r="I2070" s="167" t="s">
        <v>9074</v>
      </c>
      <c r="J2070" s="63" t="str">
        <f t="shared" si="160"/>
        <v>IC.IT.150206</v>
      </c>
      <c r="K2070" s="61" t="s">
        <v>12175</v>
      </c>
      <c r="L2070" s="167" t="str">
        <f t="shared" si="161"/>
        <v xml:space="preserve">     Incontinence dermatitis</v>
      </c>
      <c r="M2070" s="168" t="str">
        <f t="shared" si="162"/>
        <v>PI.IC.IT.150206.01</v>
      </c>
      <c r="N2070" s="168"/>
      <c r="O2070" s="168" t="str">
        <f t="shared" si="163"/>
        <v>PH.IC.IT.150206.01</v>
      </c>
      <c r="Q2070" s="168" t="str">
        <f t="shared" si="164"/>
        <v>CL.IC.IT.150206.01</v>
      </c>
    </row>
    <row r="2071" spans="1:37" s="167" customFormat="1" ht="15">
      <c r="A2071" s="167" t="s">
        <v>9344</v>
      </c>
      <c r="C2071" s="61" t="s">
        <v>594</v>
      </c>
      <c r="E2071" s="61" t="s">
        <v>1863</v>
      </c>
      <c r="F2071" s="167" t="s">
        <v>9072</v>
      </c>
      <c r="G2071" s="167" t="s">
        <v>9180</v>
      </c>
      <c r="H2071" s="61" t="s">
        <v>573</v>
      </c>
      <c r="I2071" s="167" t="s">
        <v>9076</v>
      </c>
      <c r="J2071" s="63" t="str">
        <f t="shared" si="160"/>
        <v>IC.IT.150207</v>
      </c>
      <c r="K2071" s="61" t="s">
        <v>12175</v>
      </c>
      <c r="L2071" s="167" t="str">
        <f t="shared" si="161"/>
        <v xml:space="preserve">     Excoriation</v>
      </c>
      <c r="M2071" s="168" t="str">
        <f t="shared" si="162"/>
        <v>PI.IC.IT.150207.01</v>
      </c>
      <c r="N2071" s="168"/>
      <c r="O2071" s="168" t="str">
        <f t="shared" si="163"/>
        <v>PH.IC.IT.150207.01</v>
      </c>
      <c r="Q2071" s="168" t="str">
        <f t="shared" si="164"/>
        <v>CL.IC.IT.150207.01</v>
      </c>
    </row>
    <row r="2072" spans="1:37" s="167" customFormat="1" ht="15">
      <c r="A2072" s="167" t="s">
        <v>9344</v>
      </c>
      <c r="C2072" s="61" t="s">
        <v>594</v>
      </c>
      <c r="E2072" s="61" t="s">
        <v>1863</v>
      </c>
      <c r="F2072" s="167" t="s">
        <v>9072</v>
      </c>
      <c r="G2072" s="129" t="s">
        <v>9181</v>
      </c>
      <c r="H2072" s="61" t="s">
        <v>92</v>
      </c>
      <c r="I2072" s="129" t="s">
        <v>9462</v>
      </c>
      <c r="J2072" s="63" t="str">
        <f t="shared" si="160"/>
        <v>IC.IT.150208</v>
      </c>
      <c r="K2072" s="61" t="s">
        <v>12175</v>
      </c>
      <c r="L2072" s="167" t="str">
        <f t="shared" si="161"/>
        <v xml:space="preserve">     Petechiae</v>
      </c>
      <c r="M2072" s="168" t="str">
        <f t="shared" si="162"/>
        <v>PI.IC.IT.150208.01</v>
      </c>
      <c r="N2072" s="168"/>
      <c r="O2072" s="168" t="str">
        <f t="shared" si="163"/>
        <v>PH.IC.IT.150208.01</v>
      </c>
      <c r="Q2072" s="168" t="str">
        <f t="shared" si="164"/>
        <v>CL.IC.IT.150208.01</v>
      </c>
    </row>
    <row r="2073" spans="1:37" s="167" customFormat="1" ht="15">
      <c r="A2073" s="167" t="s">
        <v>9344</v>
      </c>
      <c r="C2073" s="61" t="s">
        <v>594</v>
      </c>
      <c r="E2073" s="61" t="s">
        <v>1863</v>
      </c>
      <c r="F2073" s="167" t="s">
        <v>9072</v>
      </c>
      <c r="G2073" s="129" t="s">
        <v>11783</v>
      </c>
      <c r="H2073" s="61" t="s">
        <v>93</v>
      </c>
      <c r="I2073" s="129" t="s">
        <v>12437</v>
      </c>
      <c r="J2073" s="63" t="str">
        <f t="shared" si="160"/>
        <v>IC.IT.150209</v>
      </c>
      <c r="K2073" s="61" t="s">
        <v>12175</v>
      </c>
      <c r="L2073" s="167" t="str">
        <f t="shared" si="161"/>
        <v xml:space="preserve">     Other:  specify</v>
      </c>
      <c r="M2073" s="168" t="str">
        <f t="shared" si="162"/>
        <v>PI.IC.IT.150209.01</v>
      </c>
      <c r="N2073" s="168"/>
      <c r="O2073" s="168" t="str">
        <f t="shared" si="163"/>
        <v>PH.IC.IT.150209.01</v>
      </c>
      <c r="Q2073" s="168" t="str">
        <f t="shared" si="164"/>
        <v>CL.IC.IT.150209.01</v>
      </c>
    </row>
    <row r="2074" spans="1:37" s="167" customFormat="1" ht="15">
      <c r="A2074" s="167" t="s">
        <v>9344</v>
      </c>
      <c r="C2074" s="61" t="s">
        <v>11559</v>
      </c>
      <c r="E2074" s="61" t="s">
        <v>12030</v>
      </c>
      <c r="F2074" s="167" t="s">
        <v>9072</v>
      </c>
      <c r="G2074" s="129" t="s">
        <v>11824</v>
      </c>
      <c r="H2074" s="61" t="s">
        <v>11829</v>
      </c>
      <c r="I2074" s="129" t="s">
        <v>11824</v>
      </c>
      <c r="J2074" s="63" t="str">
        <f t="shared" si="160"/>
        <v>IC.IT.150210</v>
      </c>
      <c r="K2074" s="61" t="s">
        <v>12175</v>
      </c>
      <c r="L2074" s="167" t="str">
        <f t="shared" si="161"/>
        <v>Cyanotic</v>
      </c>
      <c r="M2074" s="168" t="str">
        <f t="shared" si="162"/>
        <v>PI.IC.IT.150210.01</v>
      </c>
      <c r="N2074" s="168"/>
      <c r="O2074" s="168" t="str">
        <f t="shared" si="163"/>
        <v>PH.IC.IT.150210.01</v>
      </c>
      <c r="Q2074" s="168" t="str">
        <f t="shared" si="164"/>
        <v>CL.IC.IT.150210.01</v>
      </c>
      <c r="AJ2074" s="167" t="s">
        <v>12773</v>
      </c>
      <c r="AK2074" s="167">
        <v>1477</v>
      </c>
    </row>
    <row r="2075" spans="1:37" s="167" customFormat="1" ht="15">
      <c r="A2075" s="167" t="s">
        <v>9344</v>
      </c>
      <c r="C2075" s="61" t="s">
        <v>11559</v>
      </c>
      <c r="E2075" s="61" t="s">
        <v>12030</v>
      </c>
      <c r="F2075" s="167" t="s">
        <v>9072</v>
      </c>
      <c r="G2075" s="129" t="s">
        <v>11827</v>
      </c>
      <c r="H2075" s="62" t="s">
        <v>12099</v>
      </c>
      <c r="I2075" s="129" t="s">
        <v>11827</v>
      </c>
      <c r="J2075" s="63" t="str">
        <f t="shared" si="160"/>
        <v>IC.IT.150211</v>
      </c>
      <c r="K2075" s="61" t="s">
        <v>12175</v>
      </c>
      <c r="L2075" s="167" t="str">
        <f t="shared" si="161"/>
        <v>Necrotic</v>
      </c>
      <c r="M2075" s="168" t="str">
        <f t="shared" si="162"/>
        <v>PI.IC.IT.150211.01</v>
      </c>
      <c r="N2075" s="168"/>
      <c r="O2075" s="168" t="str">
        <f t="shared" si="163"/>
        <v>PH.IC.IT.150211.01</v>
      </c>
      <c r="Q2075" s="168" t="str">
        <f t="shared" si="164"/>
        <v>CL.IC.IT.150211.01</v>
      </c>
      <c r="AJ2075" s="167" t="s">
        <v>12773</v>
      </c>
      <c r="AK2075" s="167">
        <v>1477</v>
      </c>
    </row>
    <row r="2076" spans="1:37" s="167" customFormat="1" ht="15">
      <c r="A2076" s="167" t="s">
        <v>9344</v>
      </c>
      <c r="C2076" s="61" t="s">
        <v>594</v>
      </c>
      <c r="D2076" s="167" t="s">
        <v>9182</v>
      </c>
      <c r="E2076" s="61" t="s">
        <v>12185</v>
      </c>
      <c r="F2076" s="167" t="s">
        <v>9054</v>
      </c>
      <c r="G2076" s="129" t="s">
        <v>7509</v>
      </c>
      <c r="H2076" s="61" t="s">
        <v>12175</v>
      </c>
      <c r="I2076" s="129" t="s">
        <v>9055</v>
      </c>
      <c r="J2076" s="63" t="str">
        <f t="shared" si="160"/>
        <v>IC.IT.150301</v>
      </c>
      <c r="K2076" s="61" t="s">
        <v>1863</v>
      </c>
      <c r="L2076" s="167" t="str">
        <f t="shared" si="161"/>
        <v>Within Normal Limits</v>
      </c>
      <c r="M2076" s="168" t="str">
        <f t="shared" si="162"/>
        <v>PI.IC.IT.150301.02</v>
      </c>
      <c r="N2076" s="168"/>
      <c r="O2076" s="168" t="str">
        <f t="shared" si="163"/>
        <v>PH.IC.IT.150301.02</v>
      </c>
      <c r="Q2076" s="168" t="str">
        <f t="shared" si="164"/>
        <v>CL.IC.IT.150301.02</v>
      </c>
      <c r="R2076" s="167" t="s">
        <v>12465</v>
      </c>
      <c r="S2076" s="167">
        <v>215</v>
      </c>
    </row>
    <row r="2077" spans="1:37" s="167" customFormat="1" ht="15">
      <c r="A2077" s="167" t="s">
        <v>9344</v>
      </c>
      <c r="C2077" s="61" t="s">
        <v>594</v>
      </c>
      <c r="E2077" s="61" t="s">
        <v>12185</v>
      </c>
      <c r="F2077" s="167" t="s">
        <v>9054</v>
      </c>
      <c r="G2077" s="129" t="s">
        <v>9056</v>
      </c>
      <c r="H2077" s="61" t="s">
        <v>1863</v>
      </c>
      <c r="I2077" s="129" t="s">
        <v>9057</v>
      </c>
      <c r="J2077" s="63" t="str">
        <f t="shared" si="160"/>
        <v>IC.IT.150302</v>
      </c>
      <c r="K2077" s="61" t="s">
        <v>1863</v>
      </c>
      <c r="L2077" s="167" t="str">
        <f t="shared" si="161"/>
        <v>Not Within Normal Limits</v>
      </c>
      <c r="M2077" s="168" t="str">
        <f t="shared" si="162"/>
        <v>PI.IC.IT.150302.02</v>
      </c>
      <c r="N2077" s="168"/>
      <c r="O2077" s="168" t="str">
        <f t="shared" si="163"/>
        <v>PH.IC.IT.150302.02</v>
      </c>
      <c r="Q2077" s="168" t="str">
        <f t="shared" si="164"/>
        <v>CL.IC.IT.150302.02</v>
      </c>
      <c r="R2077" s="167" t="s">
        <v>12465</v>
      </c>
      <c r="S2077" s="167">
        <v>215</v>
      </c>
    </row>
    <row r="2078" spans="1:37" s="167" customFormat="1" ht="15">
      <c r="A2078" s="167" t="s">
        <v>9344</v>
      </c>
      <c r="C2078" s="61" t="s">
        <v>594</v>
      </c>
      <c r="E2078" s="61" t="s">
        <v>12592</v>
      </c>
      <c r="F2078" s="167" t="s">
        <v>9054</v>
      </c>
      <c r="G2078" s="129" t="s">
        <v>9058</v>
      </c>
      <c r="H2078" s="61" t="s">
        <v>12592</v>
      </c>
      <c r="I2078" s="129" t="s">
        <v>9059</v>
      </c>
      <c r="J2078" s="63" t="str">
        <f t="shared" si="160"/>
        <v>IC.IT.150303</v>
      </c>
      <c r="K2078" s="61" t="s">
        <v>1702</v>
      </c>
      <c r="L2078" s="167" t="str">
        <f t="shared" si="161"/>
        <v>Deferred</v>
      </c>
      <c r="M2078" s="168" t="str">
        <f t="shared" si="162"/>
        <v>PI.IC.IT.150303.01</v>
      </c>
      <c r="N2078" s="168"/>
      <c r="O2078" s="168" t="str">
        <f t="shared" si="163"/>
        <v>PH.IC.IT.150303.01</v>
      </c>
      <c r="Q2078" s="168" t="str">
        <f t="shared" si="164"/>
        <v>CL.IC.IT.150303.01</v>
      </c>
    </row>
    <row r="2079" spans="1:37" s="167" customFormat="1" ht="15">
      <c r="A2079" s="167" t="s">
        <v>9344</v>
      </c>
      <c r="C2079" s="61" t="s">
        <v>594</v>
      </c>
      <c r="D2079" s="167" t="s">
        <v>9435</v>
      </c>
      <c r="E2079" s="61" t="s">
        <v>11</v>
      </c>
      <c r="F2079" s="167" t="s">
        <v>9060</v>
      </c>
      <c r="G2079" s="129" t="s">
        <v>11473</v>
      </c>
      <c r="H2079" s="62" t="s">
        <v>11848</v>
      </c>
      <c r="I2079" s="129" t="s">
        <v>11474</v>
      </c>
      <c r="J2079" s="63" t="str">
        <f t="shared" si="160"/>
        <v>IC.IT.150401</v>
      </c>
      <c r="K2079" s="61" t="s">
        <v>12175</v>
      </c>
      <c r="L2079" s="167" t="str">
        <f t="shared" si="161"/>
        <v>Normal for ethnic group</v>
      </c>
      <c r="M2079" s="168" t="str">
        <f t="shared" si="162"/>
        <v>PI.IC.IT.150401.01</v>
      </c>
      <c r="N2079" s="168"/>
      <c r="O2079" s="168" t="str">
        <f t="shared" si="163"/>
        <v>PH.IC.IT.150401.01</v>
      </c>
      <c r="Q2079" s="168" t="str">
        <f t="shared" si="164"/>
        <v>CL.IC.IT.150401.01</v>
      </c>
    </row>
    <row r="2080" spans="1:37" s="167" customFormat="1" ht="15">
      <c r="A2080" s="167" t="s">
        <v>9344</v>
      </c>
      <c r="C2080" s="61" t="s">
        <v>594</v>
      </c>
      <c r="E2080" s="61" t="s">
        <v>11</v>
      </c>
      <c r="F2080" s="167" t="s">
        <v>9060</v>
      </c>
      <c r="G2080" s="129" t="s">
        <v>11475</v>
      </c>
      <c r="H2080" s="62" t="s">
        <v>12030</v>
      </c>
      <c r="I2080" s="129" t="s">
        <v>11475</v>
      </c>
      <c r="J2080" s="63" t="str">
        <f t="shared" si="160"/>
        <v>IC.IT.150402</v>
      </c>
      <c r="K2080" s="61" t="s">
        <v>12175</v>
      </c>
      <c r="L2080" s="167" t="str">
        <f t="shared" si="161"/>
        <v>Pale</v>
      </c>
      <c r="M2080" s="168" t="str">
        <f t="shared" si="162"/>
        <v>PI.IC.IT.150402.01</v>
      </c>
      <c r="N2080" s="168"/>
      <c r="O2080" s="168" t="str">
        <f t="shared" si="163"/>
        <v>PH.IC.IT.150402.01</v>
      </c>
      <c r="Q2080" s="168" t="str">
        <f t="shared" si="164"/>
        <v>CL.IC.IT.150402.01</v>
      </c>
    </row>
    <row r="2081" spans="1:17" s="167" customFormat="1" ht="15">
      <c r="A2081" s="167" t="s">
        <v>9344</v>
      </c>
      <c r="C2081" s="61" t="s">
        <v>594</v>
      </c>
      <c r="E2081" s="61" t="s">
        <v>11</v>
      </c>
      <c r="F2081" s="167" t="s">
        <v>9060</v>
      </c>
      <c r="G2081" s="129" t="s">
        <v>9064</v>
      </c>
      <c r="H2081" s="62" t="s">
        <v>12032</v>
      </c>
      <c r="I2081" s="129" t="s">
        <v>9064</v>
      </c>
      <c r="J2081" s="63" t="str">
        <f t="shared" si="160"/>
        <v>IC.IT.150403</v>
      </c>
      <c r="K2081" s="61" t="s">
        <v>12175</v>
      </c>
      <c r="L2081" s="167" t="str">
        <f t="shared" si="161"/>
        <v>Ashen</v>
      </c>
      <c r="M2081" s="168" t="str">
        <f t="shared" si="162"/>
        <v>PI.IC.IT.150403.01</v>
      </c>
      <c r="N2081" s="168"/>
      <c r="O2081" s="168" t="str">
        <f t="shared" si="163"/>
        <v>PH.IC.IT.150403.01</v>
      </c>
      <c r="Q2081" s="168" t="str">
        <f t="shared" si="164"/>
        <v>CL.IC.IT.150403.01</v>
      </c>
    </row>
    <row r="2082" spans="1:17" s="167" customFormat="1" ht="15">
      <c r="A2082" s="167" t="s">
        <v>9344</v>
      </c>
      <c r="C2082" s="61" t="s">
        <v>594</v>
      </c>
      <c r="E2082" s="61" t="s">
        <v>11</v>
      </c>
      <c r="F2082" s="167" t="s">
        <v>9060</v>
      </c>
      <c r="G2082" s="129" t="s">
        <v>11824</v>
      </c>
      <c r="H2082" s="62" t="s">
        <v>12028</v>
      </c>
      <c r="I2082" s="129" t="s">
        <v>11824</v>
      </c>
      <c r="J2082" s="63" t="str">
        <f t="shared" si="160"/>
        <v>IC.IT.150404</v>
      </c>
      <c r="K2082" s="61" t="s">
        <v>12175</v>
      </c>
      <c r="L2082" s="167" t="str">
        <f t="shared" si="161"/>
        <v>Cyanotic</v>
      </c>
      <c r="M2082" s="168" t="str">
        <f t="shared" si="162"/>
        <v>PI.IC.IT.150404.01</v>
      </c>
      <c r="N2082" s="168"/>
      <c r="O2082" s="168" t="str">
        <f t="shared" si="163"/>
        <v>PH.IC.IT.150404.01</v>
      </c>
      <c r="Q2082" s="168" t="str">
        <f t="shared" si="164"/>
        <v>CL.IC.IT.150404.01</v>
      </c>
    </row>
    <row r="2083" spans="1:17" s="167" customFormat="1" ht="15">
      <c r="A2083" s="167" t="s">
        <v>9344</v>
      </c>
      <c r="C2083" s="61" t="s">
        <v>594</v>
      </c>
      <c r="E2083" s="61" t="s">
        <v>11</v>
      </c>
      <c r="F2083" s="167" t="s">
        <v>9060</v>
      </c>
      <c r="G2083" s="129" t="s">
        <v>11823</v>
      </c>
      <c r="H2083" s="62" t="s">
        <v>12210</v>
      </c>
      <c r="I2083" s="129" t="s">
        <v>11823</v>
      </c>
      <c r="J2083" s="63" t="str">
        <f t="shared" si="160"/>
        <v>IC.IT.150405</v>
      </c>
      <c r="K2083" s="61" t="s">
        <v>12175</v>
      </c>
      <c r="L2083" s="167" t="str">
        <f t="shared" si="161"/>
        <v>Dusky</v>
      </c>
      <c r="M2083" s="168" t="str">
        <f t="shared" si="162"/>
        <v>PI.IC.IT.150405.01</v>
      </c>
      <c r="N2083" s="168"/>
      <c r="O2083" s="168" t="str">
        <f t="shared" si="163"/>
        <v>PH.IC.IT.150405.01</v>
      </c>
      <c r="Q2083" s="168" t="str">
        <f t="shared" si="164"/>
        <v>CL.IC.IT.150405.01</v>
      </c>
    </row>
    <row r="2084" spans="1:17" s="167" customFormat="1" ht="15">
      <c r="A2084" s="167" t="s">
        <v>9344</v>
      </c>
      <c r="C2084" s="61" t="s">
        <v>594</v>
      </c>
      <c r="E2084" s="61" t="s">
        <v>11</v>
      </c>
      <c r="F2084" s="167" t="s">
        <v>9060</v>
      </c>
      <c r="G2084" s="129" t="s">
        <v>9319</v>
      </c>
      <c r="H2084" s="62" t="s">
        <v>12212</v>
      </c>
      <c r="I2084" s="129" t="s">
        <v>9319</v>
      </c>
      <c r="J2084" s="63" t="str">
        <f t="shared" si="160"/>
        <v>IC.IT.150406</v>
      </c>
      <c r="K2084" s="61" t="s">
        <v>12175</v>
      </c>
      <c r="L2084" s="167" t="str">
        <f t="shared" si="161"/>
        <v>Flushed</v>
      </c>
      <c r="M2084" s="168" t="str">
        <f t="shared" si="162"/>
        <v>PI.IC.IT.150406.01</v>
      </c>
      <c r="N2084" s="168"/>
      <c r="O2084" s="168" t="str">
        <f t="shared" si="163"/>
        <v>PH.IC.IT.150406.01</v>
      </c>
      <c r="Q2084" s="168" t="str">
        <f t="shared" si="164"/>
        <v>CL.IC.IT.150406.01</v>
      </c>
    </row>
    <row r="2085" spans="1:17" s="167" customFormat="1" ht="15">
      <c r="A2085" s="167" t="s">
        <v>9344</v>
      </c>
      <c r="C2085" s="61" t="s">
        <v>594</v>
      </c>
      <c r="E2085" s="61" t="s">
        <v>11</v>
      </c>
      <c r="F2085" s="167" t="s">
        <v>9060</v>
      </c>
      <c r="G2085" s="129" t="s">
        <v>9183</v>
      </c>
      <c r="H2085" s="62" t="s">
        <v>12225</v>
      </c>
      <c r="I2085" s="129" t="s">
        <v>11480</v>
      </c>
      <c r="J2085" s="63" t="str">
        <f t="shared" si="160"/>
        <v>IC.IT.150407</v>
      </c>
      <c r="K2085" s="61" t="s">
        <v>12175</v>
      </c>
      <c r="L2085" s="167" t="str">
        <f t="shared" si="161"/>
        <v>Jaundiced/icteric</v>
      </c>
      <c r="M2085" s="168" t="str">
        <f t="shared" si="162"/>
        <v>PI.IC.IT.150407.01</v>
      </c>
      <c r="N2085" s="168"/>
      <c r="O2085" s="168" t="str">
        <f t="shared" si="163"/>
        <v>PH.IC.IT.150407.01</v>
      </c>
      <c r="Q2085" s="168" t="str">
        <f t="shared" si="164"/>
        <v>CL.IC.IT.150407.01</v>
      </c>
    </row>
    <row r="2086" spans="1:17" s="167" customFormat="1" ht="15">
      <c r="A2086" s="167" t="s">
        <v>9344</v>
      </c>
      <c r="C2086" s="61" t="s">
        <v>594</v>
      </c>
      <c r="E2086" s="61" t="s">
        <v>11</v>
      </c>
      <c r="F2086" s="167" t="s">
        <v>9060</v>
      </c>
      <c r="G2086" s="129" t="s">
        <v>11825</v>
      </c>
      <c r="H2086" s="62" t="s">
        <v>11638</v>
      </c>
      <c r="I2086" s="129" t="s">
        <v>11825</v>
      </c>
      <c r="J2086" s="63" t="str">
        <f t="shared" si="160"/>
        <v>IC.IT.150408</v>
      </c>
      <c r="K2086" s="61" t="s">
        <v>12175</v>
      </c>
      <c r="L2086" s="167" t="str">
        <f t="shared" si="161"/>
        <v>Mottled</v>
      </c>
      <c r="M2086" s="168" t="str">
        <f t="shared" si="162"/>
        <v>PI.IC.IT.150408.01</v>
      </c>
      <c r="N2086" s="168"/>
      <c r="O2086" s="168" t="str">
        <f t="shared" si="163"/>
        <v>PH.IC.IT.150408.01</v>
      </c>
      <c r="Q2086" s="168" t="str">
        <f t="shared" si="164"/>
        <v>CL.IC.IT.150408.01</v>
      </c>
    </row>
    <row r="2087" spans="1:17" s="167" customFormat="1" ht="15">
      <c r="A2087" s="167" t="s">
        <v>9344</v>
      </c>
      <c r="C2087" s="61" t="s">
        <v>594</v>
      </c>
      <c r="E2087" s="61" t="s">
        <v>11</v>
      </c>
      <c r="F2087" s="167" t="s">
        <v>9060</v>
      </c>
      <c r="G2087" s="129" t="s">
        <v>10478</v>
      </c>
      <c r="H2087" s="62" t="s">
        <v>11639</v>
      </c>
      <c r="I2087" s="129" t="s">
        <v>12437</v>
      </c>
      <c r="J2087" s="63" t="str">
        <f t="shared" si="160"/>
        <v>IC.IT.150409</v>
      </c>
      <c r="K2087" s="61" t="s">
        <v>12175</v>
      </c>
      <c r="L2087" s="167" t="str">
        <f t="shared" si="161"/>
        <v>Other: specify</v>
      </c>
      <c r="M2087" s="168" t="str">
        <f t="shared" si="162"/>
        <v>PI.IC.IT.150409.01</v>
      </c>
      <c r="N2087" s="168"/>
      <c r="O2087" s="168" t="str">
        <f t="shared" si="163"/>
        <v>PH.IC.IT.150409.01</v>
      </c>
      <c r="Q2087" s="168" t="str">
        <f t="shared" si="164"/>
        <v>CL.IC.IT.150409.01</v>
      </c>
    </row>
    <row r="2088" spans="1:17" s="167" customFormat="1" ht="15">
      <c r="A2088" s="167" t="s">
        <v>9344</v>
      </c>
      <c r="C2088" s="61" t="s">
        <v>594</v>
      </c>
      <c r="D2088" s="167" t="s">
        <v>9188</v>
      </c>
      <c r="E2088" s="61" t="s">
        <v>212</v>
      </c>
      <c r="F2088" s="167" t="s">
        <v>8915</v>
      </c>
      <c r="G2088" s="167" t="s">
        <v>11474</v>
      </c>
      <c r="H2088" s="62" t="s">
        <v>11848</v>
      </c>
      <c r="I2088" s="167" t="s">
        <v>11474</v>
      </c>
      <c r="J2088" s="63" t="str">
        <f t="shared" si="160"/>
        <v>IC.IT.150501</v>
      </c>
      <c r="K2088" s="61" t="s">
        <v>12175</v>
      </c>
      <c r="L2088" s="167" t="str">
        <f t="shared" si="161"/>
        <v>Normal</v>
      </c>
      <c r="M2088" s="168" t="str">
        <f t="shared" si="162"/>
        <v>PI.IC.IT.150501.01</v>
      </c>
      <c r="N2088" s="168"/>
      <c r="O2088" s="168" t="str">
        <f t="shared" si="163"/>
        <v>PH.IC.IT.150501.01</v>
      </c>
      <c r="Q2088" s="168" t="str">
        <f t="shared" si="164"/>
        <v>CL.IC.IT.150501.01</v>
      </c>
    </row>
    <row r="2089" spans="1:17" s="167" customFormat="1" ht="15">
      <c r="A2089" s="167" t="s">
        <v>9344</v>
      </c>
      <c r="C2089" s="61" t="s">
        <v>594</v>
      </c>
      <c r="E2089" s="61" t="s">
        <v>212</v>
      </c>
      <c r="F2089" s="167" t="s">
        <v>8915</v>
      </c>
      <c r="G2089" s="167" t="s">
        <v>8916</v>
      </c>
      <c r="H2089" s="62" t="s">
        <v>12030</v>
      </c>
      <c r="I2089" s="167" t="s">
        <v>8917</v>
      </c>
      <c r="J2089" s="63" t="str">
        <f t="shared" si="160"/>
        <v>IC.IT.150502</v>
      </c>
      <c r="K2089" s="61" t="s">
        <v>12175</v>
      </c>
      <c r="L2089" s="167" t="str">
        <f t="shared" si="161"/>
        <v>Diaphoretic</v>
      </c>
      <c r="M2089" s="168" t="str">
        <f t="shared" si="162"/>
        <v>PI.IC.IT.150502.01</v>
      </c>
      <c r="N2089" s="168"/>
      <c r="O2089" s="168" t="str">
        <f t="shared" si="163"/>
        <v>PH.IC.IT.150502.01</v>
      </c>
      <c r="Q2089" s="168" t="str">
        <f t="shared" si="164"/>
        <v>CL.IC.IT.150502.01</v>
      </c>
    </row>
    <row r="2090" spans="1:17" s="167" customFormat="1" ht="15">
      <c r="A2090" s="167" t="s">
        <v>9344</v>
      </c>
      <c r="C2090" s="61" t="s">
        <v>594</v>
      </c>
      <c r="E2090" s="61" t="s">
        <v>212</v>
      </c>
      <c r="F2090" s="167" t="s">
        <v>8915</v>
      </c>
      <c r="G2090" s="167" t="s">
        <v>10407</v>
      </c>
      <c r="H2090" s="62" t="s">
        <v>12032</v>
      </c>
      <c r="I2090" s="167" t="s">
        <v>10407</v>
      </c>
      <c r="J2090" s="63" t="str">
        <f t="shared" si="160"/>
        <v>IC.IT.150503</v>
      </c>
      <c r="K2090" s="61" t="s">
        <v>12175</v>
      </c>
      <c r="L2090" s="167" t="str">
        <f t="shared" si="161"/>
        <v>Moist</v>
      </c>
      <c r="M2090" s="168" t="str">
        <f t="shared" si="162"/>
        <v>PI.IC.IT.150503.01</v>
      </c>
      <c r="N2090" s="168"/>
      <c r="O2090" s="168" t="str">
        <f t="shared" si="163"/>
        <v>PH.IC.IT.150503.01</v>
      </c>
      <c r="Q2090" s="168" t="str">
        <f t="shared" si="164"/>
        <v>CL.IC.IT.150503.01</v>
      </c>
    </row>
    <row r="2091" spans="1:17" s="167" customFormat="1" ht="15">
      <c r="A2091" s="167" t="s">
        <v>9344</v>
      </c>
      <c r="C2091" s="61" t="s">
        <v>594</v>
      </c>
      <c r="E2091" s="61" t="s">
        <v>212</v>
      </c>
      <c r="F2091" s="167" t="s">
        <v>8915</v>
      </c>
      <c r="G2091" s="167" t="s">
        <v>8794</v>
      </c>
      <c r="H2091" s="62" t="s">
        <v>12028</v>
      </c>
      <c r="I2091" s="167" t="s">
        <v>8795</v>
      </c>
      <c r="J2091" s="63" t="str">
        <f t="shared" si="160"/>
        <v>IC.IT.150504</v>
      </c>
      <c r="K2091" s="61" t="s">
        <v>12175</v>
      </c>
      <c r="L2091" s="167" t="str">
        <f t="shared" si="161"/>
        <v>Extremely dry</v>
      </c>
      <c r="M2091" s="168" t="str">
        <f t="shared" si="162"/>
        <v>PI.IC.IT.150504.01</v>
      </c>
      <c r="N2091" s="168"/>
      <c r="O2091" s="168" t="str">
        <f t="shared" si="163"/>
        <v>PH.IC.IT.150504.01</v>
      </c>
      <c r="Q2091" s="168" t="str">
        <f t="shared" si="164"/>
        <v>CL.IC.IT.150504.01</v>
      </c>
    </row>
    <row r="2092" spans="1:17" s="167" customFormat="1" ht="15">
      <c r="A2092" s="167" t="s">
        <v>9344</v>
      </c>
      <c r="C2092" s="61" t="s">
        <v>594</v>
      </c>
      <c r="E2092" s="61" t="s">
        <v>212</v>
      </c>
      <c r="F2092" s="167" t="s">
        <v>8915</v>
      </c>
      <c r="G2092" s="167" t="s">
        <v>8796</v>
      </c>
      <c r="H2092" s="62" t="s">
        <v>12210</v>
      </c>
      <c r="I2092" s="167" t="s">
        <v>8796</v>
      </c>
      <c r="J2092" s="63" t="str">
        <f t="shared" si="160"/>
        <v>IC.IT.150505</v>
      </c>
      <c r="K2092" s="61" t="s">
        <v>12175</v>
      </c>
      <c r="L2092" s="167" t="str">
        <f t="shared" si="161"/>
        <v>Clammy</v>
      </c>
      <c r="M2092" s="168" t="str">
        <f t="shared" si="162"/>
        <v>PI.IC.IT.150505.01</v>
      </c>
      <c r="N2092" s="168"/>
      <c r="O2092" s="168" t="str">
        <f t="shared" si="163"/>
        <v>PH.IC.IT.150505.01</v>
      </c>
      <c r="Q2092" s="168" t="str">
        <f t="shared" si="164"/>
        <v>CL.IC.IT.150505.01</v>
      </c>
    </row>
    <row r="2093" spans="1:17" s="167" customFormat="1" ht="15">
      <c r="A2093" s="167" t="s">
        <v>9344</v>
      </c>
      <c r="C2093" s="61" t="s">
        <v>594</v>
      </c>
      <c r="D2093" s="167" t="s">
        <v>12053</v>
      </c>
      <c r="E2093" s="61" t="s">
        <v>6988</v>
      </c>
      <c r="F2093" s="167" t="s">
        <v>9062</v>
      </c>
      <c r="G2093" s="167" t="s">
        <v>12055</v>
      </c>
      <c r="H2093" s="62" t="s">
        <v>11848</v>
      </c>
      <c r="I2093" s="167" t="s">
        <v>12055</v>
      </c>
      <c r="J2093" s="63" t="str">
        <f t="shared" si="160"/>
        <v>IC.IT.150601</v>
      </c>
      <c r="K2093" s="61" t="s">
        <v>12175</v>
      </c>
      <c r="L2093" s="167" t="str">
        <f t="shared" si="161"/>
        <v>Warm</v>
      </c>
      <c r="M2093" s="168" t="str">
        <f t="shared" si="162"/>
        <v>PI.IC.IT.150601.01</v>
      </c>
      <c r="N2093" s="168"/>
      <c r="O2093" s="168" t="str">
        <f t="shared" si="163"/>
        <v>PH.IC.IT.150601.01</v>
      </c>
      <c r="Q2093" s="168" t="str">
        <f t="shared" si="164"/>
        <v>CL.IC.IT.150601.01</v>
      </c>
    </row>
    <row r="2094" spans="1:17" s="167" customFormat="1" ht="15">
      <c r="A2094" s="167" t="s">
        <v>9344</v>
      </c>
      <c r="C2094" s="61" t="s">
        <v>594</v>
      </c>
      <c r="E2094" s="61" t="s">
        <v>6988</v>
      </c>
      <c r="F2094" s="167" t="s">
        <v>9062</v>
      </c>
      <c r="G2094" s="167" t="s">
        <v>12057</v>
      </c>
      <c r="H2094" s="62" t="s">
        <v>12030</v>
      </c>
      <c r="I2094" s="167" t="s">
        <v>12057</v>
      </c>
      <c r="J2094" s="63" t="str">
        <f t="shared" si="160"/>
        <v>IC.IT.150602</v>
      </c>
      <c r="K2094" s="61" t="s">
        <v>12175</v>
      </c>
      <c r="L2094" s="167" t="str">
        <f t="shared" si="161"/>
        <v>Cool</v>
      </c>
      <c r="M2094" s="168" t="str">
        <f t="shared" si="162"/>
        <v>PI.IC.IT.150602.01</v>
      </c>
      <c r="N2094" s="168"/>
      <c r="O2094" s="168" t="str">
        <f t="shared" si="163"/>
        <v>PH.IC.IT.150602.01</v>
      </c>
      <c r="Q2094" s="168" t="str">
        <f t="shared" si="164"/>
        <v>CL.IC.IT.150602.01</v>
      </c>
    </row>
    <row r="2095" spans="1:17" s="167" customFormat="1" ht="15">
      <c r="A2095" s="167" t="s">
        <v>9344</v>
      </c>
      <c r="C2095" s="61" t="s">
        <v>594</v>
      </c>
      <c r="E2095" s="61" t="s">
        <v>6988</v>
      </c>
      <c r="F2095" s="167" t="s">
        <v>9062</v>
      </c>
      <c r="G2095" s="167" t="s">
        <v>12058</v>
      </c>
      <c r="H2095" s="62" t="s">
        <v>12032</v>
      </c>
      <c r="I2095" s="167" t="s">
        <v>12058</v>
      </c>
      <c r="J2095" s="63" t="str">
        <f t="shared" si="160"/>
        <v>IC.IT.150603</v>
      </c>
      <c r="K2095" s="61" t="s">
        <v>12175</v>
      </c>
      <c r="L2095" s="167" t="str">
        <f t="shared" si="161"/>
        <v>Cold</v>
      </c>
      <c r="M2095" s="168" t="str">
        <f t="shared" si="162"/>
        <v>PI.IC.IT.150603.01</v>
      </c>
      <c r="N2095" s="168"/>
      <c r="O2095" s="168" t="str">
        <f t="shared" si="163"/>
        <v>PH.IC.IT.150603.01</v>
      </c>
      <c r="Q2095" s="168" t="str">
        <f t="shared" si="164"/>
        <v>CL.IC.IT.150603.01</v>
      </c>
    </row>
    <row r="2096" spans="1:17" s="167" customFormat="1" ht="15">
      <c r="A2096" s="167" t="s">
        <v>9344</v>
      </c>
      <c r="C2096" s="61" t="s">
        <v>594</v>
      </c>
      <c r="E2096" s="61" t="s">
        <v>6988</v>
      </c>
      <c r="F2096" s="167" t="s">
        <v>9062</v>
      </c>
      <c r="G2096" s="167" t="s">
        <v>12056</v>
      </c>
      <c r="H2096" s="62" t="s">
        <v>12028</v>
      </c>
      <c r="I2096" s="167" t="s">
        <v>12056</v>
      </c>
      <c r="J2096" s="63" t="str">
        <f t="shared" si="160"/>
        <v>IC.IT.150604</v>
      </c>
      <c r="K2096" s="61" t="s">
        <v>12175</v>
      </c>
      <c r="L2096" s="167" t="str">
        <f t="shared" si="161"/>
        <v>Hot</v>
      </c>
      <c r="M2096" s="168" t="str">
        <f t="shared" si="162"/>
        <v>PI.IC.IT.150604.01</v>
      </c>
      <c r="N2096" s="168"/>
      <c r="O2096" s="168" t="str">
        <f t="shared" si="163"/>
        <v>PH.IC.IT.150604.01</v>
      </c>
      <c r="Q2096" s="168" t="str">
        <f t="shared" si="164"/>
        <v>CL.IC.IT.150604.01</v>
      </c>
    </row>
    <row r="2097" spans="1:39" s="167" customFormat="1" ht="15">
      <c r="A2097" s="167" t="s">
        <v>9344</v>
      </c>
      <c r="C2097" s="61" t="s">
        <v>594</v>
      </c>
      <c r="D2097" s="167" t="s">
        <v>9063</v>
      </c>
      <c r="E2097" s="61" t="s">
        <v>573</v>
      </c>
      <c r="F2097" s="167" t="s">
        <v>8920</v>
      </c>
      <c r="G2097" s="167" t="s">
        <v>11474</v>
      </c>
      <c r="H2097" s="62" t="s">
        <v>11848</v>
      </c>
      <c r="I2097" s="167" t="s">
        <v>11474</v>
      </c>
      <c r="J2097" s="63" t="str">
        <f t="shared" si="160"/>
        <v>IC.IT.150701</v>
      </c>
      <c r="K2097" s="61" t="s">
        <v>12175</v>
      </c>
      <c r="L2097" s="167" t="str">
        <f t="shared" si="161"/>
        <v>Normal</v>
      </c>
      <c r="M2097" s="168" t="str">
        <f t="shared" si="162"/>
        <v>PI.IC.IT.150701.01</v>
      </c>
      <c r="N2097" s="168"/>
      <c r="O2097" s="168" t="str">
        <f t="shared" si="163"/>
        <v>PH.IC.IT.150701.01</v>
      </c>
      <c r="Q2097" s="168" t="str">
        <f t="shared" si="164"/>
        <v>CL.IC.IT.150701.01</v>
      </c>
    </row>
    <row r="2098" spans="1:39" s="167" customFormat="1" ht="15">
      <c r="A2098" s="167" t="s">
        <v>9344</v>
      </c>
      <c r="C2098" s="61" t="s">
        <v>594</v>
      </c>
      <c r="E2098" s="61" t="s">
        <v>573</v>
      </c>
      <c r="F2098" s="167" t="s">
        <v>8920</v>
      </c>
      <c r="G2098" s="129" t="s">
        <v>8921</v>
      </c>
      <c r="H2098" s="62" t="s">
        <v>12030</v>
      </c>
      <c r="I2098" s="129" t="s">
        <v>8921</v>
      </c>
      <c r="J2098" s="63" t="str">
        <f t="shared" si="160"/>
        <v>IC.IT.150702</v>
      </c>
      <c r="K2098" s="61" t="s">
        <v>12175</v>
      </c>
      <c r="L2098" s="167" t="str">
        <f t="shared" si="161"/>
        <v>Decreased</v>
      </c>
      <c r="M2098" s="168" t="str">
        <f t="shared" si="162"/>
        <v>PI.IC.IT.150702.01</v>
      </c>
      <c r="N2098" s="168"/>
      <c r="O2098" s="168" t="str">
        <f t="shared" si="163"/>
        <v>PH.IC.IT.150702.01</v>
      </c>
      <c r="Q2098" s="168" t="str">
        <f t="shared" si="164"/>
        <v>CL.IC.IT.150702.01</v>
      </c>
    </row>
    <row r="2099" spans="1:39" s="167" customFormat="1" ht="15">
      <c r="A2099" s="167" t="s">
        <v>9344</v>
      </c>
      <c r="C2099" s="61" t="s">
        <v>594</v>
      </c>
      <c r="E2099" s="61" t="s">
        <v>573</v>
      </c>
      <c r="F2099" s="167" t="s">
        <v>8920</v>
      </c>
      <c r="G2099" s="129" t="s">
        <v>8922</v>
      </c>
      <c r="H2099" s="62" t="s">
        <v>12032</v>
      </c>
      <c r="I2099" s="129" t="s">
        <v>8827</v>
      </c>
      <c r="J2099" s="63" t="str">
        <f t="shared" si="160"/>
        <v>IC.IT.150703</v>
      </c>
      <c r="K2099" s="61" t="s">
        <v>12175</v>
      </c>
      <c r="L2099" s="167" t="str">
        <f t="shared" si="161"/>
        <v>Tenting</v>
      </c>
      <c r="M2099" s="168" t="str">
        <f t="shared" si="162"/>
        <v>PI.IC.IT.150703.01</v>
      </c>
      <c r="N2099" s="168"/>
      <c r="O2099" s="168" t="str">
        <f t="shared" si="163"/>
        <v>PH.IC.IT.150703.01</v>
      </c>
      <c r="Q2099" s="168" t="str">
        <f t="shared" si="164"/>
        <v>CL.IC.IT.150703.01</v>
      </c>
    </row>
    <row r="2100" spans="1:39" s="167" customFormat="1" ht="15">
      <c r="A2100" s="167" t="s">
        <v>9344</v>
      </c>
      <c r="C2100" s="61" t="s">
        <v>65</v>
      </c>
      <c r="E2100" s="61" t="s">
        <v>573</v>
      </c>
      <c r="F2100" s="167" t="s">
        <v>8920</v>
      </c>
      <c r="G2100" s="129" t="s">
        <v>11759</v>
      </c>
      <c r="H2100" s="62" t="s">
        <v>12028</v>
      </c>
      <c r="I2100" s="129" t="s">
        <v>11759</v>
      </c>
      <c r="J2100" s="63" t="str">
        <f t="shared" si="160"/>
        <v>IC.IT.150704</v>
      </c>
      <c r="K2100" s="61" t="s">
        <v>87</v>
      </c>
      <c r="L2100" s="167" t="str">
        <f t="shared" si="161"/>
        <v>Taut</v>
      </c>
      <c r="M2100" s="168" t="str">
        <f t="shared" si="162"/>
        <v>PI.IC.IT.150704.01</v>
      </c>
      <c r="N2100" s="168"/>
      <c r="O2100" s="168" t="str">
        <f t="shared" si="163"/>
        <v>PH.IC.IT.150704.01</v>
      </c>
      <c r="Q2100" s="168" t="str">
        <f t="shared" si="164"/>
        <v>CL.IC.IT.150704.01</v>
      </c>
    </row>
    <row r="2101" spans="1:39" s="167" customFormat="1" ht="15">
      <c r="A2101" s="167" t="s">
        <v>9344</v>
      </c>
      <c r="C2101" s="61" t="s">
        <v>594</v>
      </c>
      <c r="E2101" s="61" t="s">
        <v>573</v>
      </c>
      <c r="F2101" s="167" t="s">
        <v>8920</v>
      </c>
      <c r="G2101" s="129" t="s">
        <v>10963</v>
      </c>
      <c r="H2101" s="62" t="s">
        <v>12210</v>
      </c>
      <c r="I2101" s="129" t="s">
        <v>10963</v>
      </c>
      <c r="J2101" s="63" t="str">
        <f t="shared" si="160"/>
        <v>IC.IT.150705</v>
      </c>
      <c r="K2101" s="61" t="s">
        <v>12175</v>
      </c>
      <c r="L2101" s="167" t="str">
        <f t="shared" si="161"/>
        <v>Abnormal</v>
      </c>
      <c r="M2101" s="168" t="str">
        <f t="shared" si="162"/>
        <v>PI.IC.IT.150705.01</v>
      </c>
      <c r="N2101" s="168"/>
      <c r="O2101" s="168" t="str">
        <f t="shared" si="163"/>
        <v>PH.IC.IT.150705.01</v>
      </c>
      <c r="Q2101" s="168" t="str">
        <f t="shared" si="164"/>
        <v>CL.IC.IT.150705.01</v>
      </c>
      <c r="AL2101" s="167" t="s">
        <v>12773</v>
      </c>
      <c r="AM2101" s="167">
        <v>1347</v>
      </c>
    </row>
    <row r="2102" spans="1:39" s="167" customFormat="1" ht="15">
      <c r="A2102" s="167" t="s">
        <v>9344</v>
      </c>
      <c r="B2102" s="167" t="s">
        <v>8828</v>
      </c>
      <c r="C2102" s="61" t="s">
        <v>7863</v>
      </c>
      <c r="D2102" s="167" t="s">
        <v>8829</v>
      </c>
      <c r="E2102" s="61" t="s">
        <v>1702</v>
      </c>
      <c r="F2102" s="167" t="s">
        <v>8963</v>
      </c>
      <c r="G2102" s="129" t="s">
        <v>8971</v>
      </c>
      <c r="H2102" s="62" t="s">
        <v>11848</v>
      </c>
      <c r="I2102" s="129" t="s">
        <v>8972</v>
      </c>
      <c r="J2102" s="63" t="str">
        <f t="shared" si="160"/>
        <v>IC.IT.160101</v>
      </c>
      <c r="K2102" s="61" t="s">
        <v>12175</v>
      </c>
      <c r="L2102" s="167" t="str">
        <f t="shared" si="161"/>
        <v>Provide pt/other education regarding causes/prevention of pressure ulcers</v>
      </c>
      <c r="M2102" s="168" t="str">
        <f t="shared" si="162"/>
        <v>PI.IC.IT.160101.01</v>
      </c>
      <c r="N2102" s="168"/>
      <c r="O2102" s="168" t="str">
        <f t="shared" si="163"/>
        <v>PH.IC.IT.160101.01</v>
      </c>
      <c r="Q2102" s="168" t="str">
        <f t="shared" si="164"/>
        <v>CL.IC.IT.160101.01</v>
      </c>
    </row>
    <row r="2103" spans="1:39" s="167" customFormat="1" ht="15">
      <c r="A2103" s="167" t="s">
        <v>9344</v>
      </c>
      <c r="C2103" s="61" t="s">
        <v>7863</v>
      </c>
      <c r="E2103" s="61" t="s">
        <v>12175</v>
      </c>
      <c r="F2103" s="167" t="s">
        <v>8963</v>
      </c>
      <c r="G2103" s="129" t="s">
        <v>9118</v>
      </c>
      <c r="H2103" s="62" t="s">
        <v>12030</v>
      </c>
      <c r="I2103" s="129" t="s">
        <v>9119</v>
      </c>
      <c r="J2103" s="63" t="str">
        <f t="shared" si="160"/>
        <v>IC.IT.160102</v>
      </c>
      <c r="K2103" s="61" t="s">
        <v>12175</v>
      </c>
      <c r="L2103" s="167" t="str">
        <f t="shared" si="161"/>
        <v>Provide pt/other education regarding treatment plan for pressure ulcers</v>
      </c>
      <c r="M2103" s="168" t="str">
        <f t="shared" si="162"/>
        <v>PI.IC.IT.160102.01</v>
      </c>
      <c r="N2103" s="168"/>
      <c r="O2103" s="168" t="str">
        <f t="shared" si="163"/>
        <v>PH.IC.IT.160102.01</v>
      </c>
      <c r="Q2103" s="168" t="str">
        <f t="shared" si="164"/>
        <v>CL.IC.IT.160102.01</v>
      </c>
    </row>
    <row r="2104" spans="1:39" s="167" customFormat="1" ht="15">
      <c r="A2104" s="167" t="s">
        <v>9344</v>
      </c>
      <c r="C2104" s="61" t="s">
        <v>7863</v>
      </c>
      <c r="E2104" s="61" t="s">
        <v>12175</v>
      </c>
      <c r="F2104" s="167" t="s">
        <v>8963</v>
      </c>
      <c r="G2104" s="167" t="s">
        <v>9366</v>
      </c>
      <c r="H2104" s="62" t="s">
        <v>12032</v>
      </c>
      <c r="I2104" s="167" t="s">
        <v>9367</v>
      </c>
      <c r="J2104" s="63" t="str">
        <f t="shared" si="160"/>
        <v>IC.IT.160103</v>
      </c>
      <c r="K2104" s="61" t="s">
        <v>12175</v>
      </c>
      <c r="L2104" s="167" t="str">
        <f t="shared" si="161"/>
        <v>Teach pt/other importance to change position frequently for pressure ulcer prevention</v>
      </c>
      <c r="M2104" s="168" t="str">
        <f t="shared" si="162"/>
        <v>PI.IC.IT.160103.01</v>
      </c>
      <c r="N2104" s="168"/>
      <c r="O2104" s="168" t="str">
        <f t="shared" si="163"/>
        <v>PH.IC.IT.160103.01</v>
      </c>
      <c r="Q2104" s="168" t="str">
        <f t="shared" si="164"/>
        <v>CL.IC.IT.160103.01</v>
      </c>
    </row>
    <row r="2105" spans="1:39" s="167" customFormat="1" ht="15">
      <c r="A2105" s="167" t="s">
        <v>9344</v>
      </c>
      <c r="C2105" s="61" t="s">
        <v>7863</v>
      </c>
      <c r="E2105" s="61" t="s">
        <v>12175</v>
      </c>
      <c r="F2105" s="167" t="s">
        <v>8963</v>
      </c>
      <c r="G2105" s="167" t="s">
        <v>9368</v>
      </c>
      <c r="H2105" s="62" t="s">
        <v>12028</v>
      </c>
      <c r="I2105" s="167" t="s">
        <v>9369</v>
      </c>
      <c r="J2105" s="63" t="str">
        <f t="shared" si="160"/>
        <v>IC.IT.160104</v>
      </c>
      <c r="K2105" s="61" t="s">
        <v>12175</v>
      </c>
      <c r="L2105" s="167" t="str">
        <f t="shared" si="161"/>
        <v>Provide pt/other with education materials</v>
      </c>
      <c r="M2105" s="168" t="str">
        <f t="shared" si="162"/>
        <v>PI.IC.IT.160104.01</v>
      </c>
      <c r="N2105" s="168"/>
      <c r="O2105" s="168" t="str">
        <f t="shared" si="163"/>
        <v>PH.IC.IT.160104.01</v>
      </c>
      <c r="Q2105" s="168" t="str">
        <f t="shared" si="164"/>
        <v>CL.IC.IT.160104.01</v>
      </c>
    </row>
    <row r="2106" spans="1:39" s="167" customFormat="1" ht="15">
      <c r="A2106" s="167" t="s">
        <v>9344</v>
      </c>
      <c r="C2106" s="61" t="s">
        <v>7863</v>
      </c>
      <c r="E2106" s="61" t="s">
        <v>12175</v>
      </c>
      <c r="F2106" s="167" t="s">
        <v>8963</v>
      </c>
      <c r="G2106" s="167" t="s">
        <v>9370</v>
      </c>
      <c r="H2106" s="62" t="s">
        <v>12210</v>
      </c>
      <c r="I2106" s="167" t="s">
        <v>11867</v>
      </c>
      <c r="J2106" s="63" t="str">
        <f t="shared" si="160"/>
        <v>IC.IT.160105</v>
      </c>
      <c r="K2106" s="61" t="s">
        <v>12175</v>
      </c>
      <c r="L2106" s="167" t="str">
        <f t="shared" si="161"/>
        <v>Other education to prevent pressure ulcers:</v>
      </c>
      <c r="M2106" s="168" t="str">
        <f t="shared" si="162"/>
        <v>PI.IC.IT.160105.01</v>
      </c>
      <c r="N2106" s="168"/>
      <c r="O2106" s="168" t="str">
        <f t="shared" si="163"/>
        <v>PH.IC.IT.160105.01</v>
      </c>
      <c r="Q2106" s="168" t="str">
        <f t="shared" si="164"/>
        <v>CL.IC.IT.160105.01</v>
      </c>
    </row>
    <row r="2107" spans="1:39" s="167" customFormat="1" ht="15">
      <c r="A2107" s="167" t="s">
        <v>9344</v>
      </c>
      <c r="C2107" s="61" t="s">
        <v>7863</v>
      </c>
      <c r="D2107" s="167" t="s">
        <v>9371</v>
      </c>
      <c r="E2107" s="61" t="s">
        <v>1863</v>
      </c>
      <c r="F2107" s="167" t="s">
        <v>9253</v>
      </c>
      <c r="G2107" s="167" t="s">
        <v>9379</v>
      </c>
      <c r="H2107" s="62" t="s">
        <v>11848</v>
      </c>
      <c r="I2107" s="167" t="s">
        <v>9261</v>
      </c>
      <c r="J2107" s="63" t="str">
        <f t="shared" si="160"/>
        <v>IC.IT.160201</v>
      </c>
      <c r="K2107" s="61" t="s">
        <v>12175</v>
      </c>
      <c r="L2107" s="167" t="str">
        <f t="shared" si="161"/>
        <v>Use a bed trapeze or pull sheet to lift up in bed or turn</v>
      </c>
      <c r="M2107" s="168" t="str">
        <f t="shared" si="162"/>
        <v>PI.IC.IT.160201.01</v>
      </c>
      <c r="N2107" s="168"/>
      <c r="O2107" s="168" t="str">
        <f t="shared" si="163"/>
        <v>PH.IC.IT.160201.01</v>
      </c>
      <c r="Q2107" s="168" t="str">
        <f t="shared" si="164"/>
        <v>CL.IC.IT.160201.01</v>
      </c>
    </row>
    <row r="2108" spans="1:39" s="167" customFormat="1" ht="15">
      <c r="A2108" s="167" t="s">
        <v>9344</v>
      </c>
      <c r="C2108" s="61" t="s">
        <v>7863</v>
      </c>
      <c r="E2108" s="61" t="s">
        <v>1863</v>
      </c>
      <c r="F2108" s="167" t="s">
        <v>9253</v>
      </c>
      <c r="G2108" s="167" t="s">
        <v>9132</v>
      </c>
      <c r="H2108" s="62" t="s">
        <v>12030</v>
      </c>
      <c r="I2108" s="167" t="s">
        <v>9263</v>
      </c>
      <c r="J2108" s="63" t="str">
        <f t="shared" si="160"/>
        <v>IC.IT.160202</v>
      </c>
      <c r="K2108" s="61" t="s">
        <v>12175</v>
      </c>
      <c r="L2108" s="167" t="str">
        <f t="shared" si="161"/>
        <v>Raise the knee when elevating HOB</v>
      </c>
      <c r="M2108" s="168" t="str">
        <f t="shared" si="162"/>
        <v>PI.IC.IT.160202.01</v>
      </c>
      <c r="N2108" s="168"/>
      <c r="O2108" s="168" t="str">
        <f t="shared" si="163"/>
        <v>PH.IC.IT.160202.01</v>
      </c>
      <c r="Q2108" s="168" t="str">
        <f t="shared" si="164"/>
        <v>CL.IC.IT.160202.01</v>
      </c>
    </row>
    <row r="2109" spans="1:39" s="167" customFormat="1" ht="15">
      <c r="A2109" s="167" t="s">
        <v>9344</v>
      </c>
      <c r="C2109" s="61" t="s">
        <v>7863</v>
      </c>
      <c r="E2109" s="61" t="s">
        <v>1863</v>
      </c>
      <c r="F2109" s="167" t="s">
        <v>9253</v>
      </c>
      <c r="G2109" s="167" t="s">
        <v>9264</v>
      </c>
      <c r="H2109" s="62" t="s">
        <v>12032</v>
      </c>
      <c r="I2109" s="167" t="s">
        <v>9265</v>
      </c>
      <c r="J2109" s="63" t="str">
        <f t="shared" si="160"/>
        <v>IC.IT.160203</v>
      </c>
      <c r="K2109" s="61" t="s">
        <v>12175</v>
      </c>
      <c r="L2109" s="167" t="str">
        <f t="shared" si="161"/>
        <v>Keep HOB at or below 30 degrees when not eating</v>
      </c>
      <c r="M2109" s="168" t="str">
        <f t="shared" si="162"/>
        <v>PI.IC.IT.160203.01</v>
      </c>
      <c r="N2109" s="168"/>
      <c r="O2109" s="168" t="str">
        <f t="shared" si="163"/>
        <v>PH.IC.IT.160203.01</v>
      </c>
      <c r="Q2109" s="168" t="str">
        <f t="shared" si="164"/>
        <v>CL.IC.IT.160203.01</v>
      </c>
    </row>
    <row r="2110" spans="1:39" s="167" customFormat="1" ht="15">
      <c r="A2110" s="167" t="s">
        <v>9344</v>
      </c>
      <c r="C2110" s="61" t="s">
        <v>7863</v>
      </c>
      <c r="E2110" s="61" t="s">
        <v>1863</v>
      </c>
      <c r="F2110" s="167" t="s">
        <v>9253</v>
      </c>
      <c r="G2110" s="167" t="s">
        <v>9130</v>
      </c>
      <c r="H2110" s="62" t="s">
        <v>12028</v>
      </c>
      <c r="I2110" s="167" t="s">
        <v>9131</v>
      </c>
      <c r="J2110" s="63" t="str">
        <f t="shared" si="160"/>
        <v>IC.IT.160204</v>
      </c>
      <c r="K2110" s="61" t="s">
        <v>12175</v>
      </c>
      <c r="L2110" s="167" t="str">
        <f t="shared" si="161"/>
        <v>Elevate HOB for meals, then lower within 1 hour after eating</v>
      </c>
      <c r="M2110" s="168" t="str">
        <f t="shared" si="162"/>
        <v>PI.IC.IT.160204.01</v>
      </c>
      <c r="N2110" s="168"/>
      <c r="O2110" s="168" t="str">
        <f t="shared" si="163"/>
        <v>PH.IC.IT.160204.01</v>
      </c>
      <c r="Q2110" s="168" t="str">
        <f t="shared" si="164"/>
        <v>CL.IC.IT.160204.01</v>
      </c>
    </row>
    <row r="2111" spans="1:39" s="167" customFormat="1" ht="15">
      <c r="A2111" s="167" t="s">
        <v>9344</v>
      </c>
      <c r="C2111" s="61" t="s">
        <v>7863</v>
      </c>
      <c r="E2111" s="61" t="s">
        <v>1863</v>
      </c>
      <c r="F2111" s="167" t="s">
        <v>9253</v>
      </c>
      <c r="G2111" s="167" t="s">
        <v>8994</v>
      </c>
      <c r="H2111" s="62" t="s">
        <v>12210</v>
      </c>
      <c r="I2111" s="167" t="s">
        <v>8995</v>
      </c>
      <c r="J2111" s="63" t="str">
        <f t="shared" si="160"/>
        <v>IC.IT.160205</v>
      </c>
      <c r="K2111" s="61" t="s">
        <v>12175</v>
      </c>
      <c r="L2111" s="167" t="str">
        <f t="shared" si="161"/>
        <v>Elevate HOB for meals, then lower within 1 hour after eating (contraindicated)</v>
      </c>
      <c r="M2111" s="168" t="str">
        <f t="shared" si="162"/>
        <v>PI.IC.IT.160205.01</v>
      </c>
      <c r="N2111" s="168"/>
      <c r="O2111" s="168" t="str">
        <f t="shared" si="163"/>
        <v>PH.IC.IT.160205.01</v>
      </c>
      <c r="Q2111" s="168" t="str">
        <f t="shared" si="164"/>
        <v>CL.IC.IT.160205.01</v>
      </c>
    </row>
    <row r="2112" spans="1:39" s="167" customFormat="1" ht="15">
      <c r="A2112" s="167" t="s">
        <v>9344</v>
      </c>
      <c r="C2112" s="61" t="s">
        <v>7863</v>
      </c>
      <c r="E2112" s="61" t="s">
        <v>1863</v>
      </c>
      <c r="F2112" s="167" t="s">
        <v>9253</v>
      </c>
      <c r="G2112" s="167" t="s">
        <v>9247</v>
      </c>
      <c r="H2112" s="62" t="s">
        <v>12212</v>
      </c>
      <c r="I2112" s="167" t="s">
        <v>11867</v>
      </c>
      <c r="J2112" s="63" t="str">
        <f t="shared" si="160"/>
        <v>IC.IT.160206</v>
      </c>
      <c r="K2112" s="61" t="s">
        <v>12175</v>
      </c>
      <c r="L2112" s="167" t="str">
        <f t="shared" si="161"/>
        <v>Other friction/shear reduction methods:</v>
      </c>
      <c r="M2112" s="168" t="str">
        <f t="shared" si="162"/>
        <v>PI.IC.IT.160206.01</v>
      </c>
      <c r="N2112" s="168"/>
      <c r="O2112" s="168" t="str">
        <f t="shared" si="163"/>
        <v>PH.IC.IT.160206.01</v>
      </c>
      <c r="Q2112" s="168" t="str">
        <f t="shared" si="164"/>
        <v>CL.IC.IT.160206.01</v>
      </c>
    </row>
    <row r="2113" spans="1:17" s="167" customFormat="1" ht="15">
      <c r="A2113" s="167" t="s">
        <v>9344</v>
      </c>
      <c r="C2113" s="61" t="s">
        <v>7863</v>
      </c>
      <c r="D2113" s="167" t="s">
        <v>9248</v>
      </c>
      <c r="E2113" s="61" t="s">
        <v>12185</v>
      </c>
      <c r="F2113" s="167" t="s">
        <v>8848</v>
      </c>
      <c r="G2113" s="129" t="s">
        <v>8849</v>
      </c>
      <c r="H2113" s="62" t="s">
        <v>11848</v>
      </c>
      <c r="I2113" s="129" t="s">
        <v>8850</v>
      </c>
      <c r="J2113" s="63" t="str">
        <f t="shared" si="160"/>
        <v>IC.IT.160301</v>
      </c>
      <c r="K2113" s="61" t="s">
        <v>12175</v>
      </c>
      <c r="L2113" s="167" t="str">
        <f t="shared" si="161"/>
        <v>Maintain clean and dry skin</v>
      </c>
      <c r="M2113" s="168" t="str">
        <f t="shared" si="162"/>
        <v>PI.IC.IT.160301.01</v>
      </c>
      <c r="N2113" s="168"/>
      <c r="O2113" s="168" t="str">
        <f t="shared" si="163"/>
        <v>PH.IC.IT.160301.01</v>
      </c>
      <c r="Q2113" s="168" t="str">
        <f t="shared" si="164"/>
        <v>CL.IC.IT.160301.01</v>
      </c>
    </row>
    <row r="2114" spans="1:17" s="167" customFormat="1" ht="15">
      <c r="A2114" s="167" t="s">
        <v>9344</v>
      </c>
      <c r="C2114" s="61" t="s">
        <v>7863</v>
      </c>
      <c r="E2114" s="61" t="s">
        <v>12185</v>
      </c>
      <c r="F2114" s="167" t="s">
        <v>8848</v>
      </c>
      <c r="G2114" s="129" t="s">
        <v>8704</v>
      </c>
      <c r="H2114" s="62" t="s">
        <v>12030</v>
      </c>
      <c r="I2114" s="129" t="s">
        <v>8705</v>
      </c>
      <c r="J2114" s="63" t="str">
        <f t="shared" ref="J2114:J2177" si="165">CONCATENATE("IC.IT.",C2114,E2114,H2114)</f>
        <v>IC.IT.160302</v>
      </c>
      <c r="K2114" s="61" t="s">
        <v>12175</v>
      </c>
      <c r="L2114" s="167" t="str">
        <f t="shared" ref="L2114:L2177" si="166">G2114</f>
        <v>Apply condom catheter</v>
      </c>
      <c r="M2114" s="168" t="str">
        <f t="shared" ref="M2114:M2177" si="167">CONCATENATE("PI.",J2114,".",K2114)</f>
        <v>PI.IC.IT.160302.01</v>
      </c>
      <c r="N2114" s="168"/>
      <c r="O2114" s="168" t="str">
        <f t="shared" ref="O2114:O2177" si="168">CONCATENATE("PH.",J2114,".",K2114)</f>
        <v>PH.IC.IT.160302.01</v>
      </c>
      <c r="Q2114" s="168" t="str">
        <f t="shared" ref="Q2114:Q2177" si="169">CONCATENATE("CL.",J2114,".",K2114)</f>
        <v>CL.IC.IT.160302.01</v>
      </c>
    </row>
    <row r="2115" spans="1:17" s="167" customFormat="1" ht="15">
      <c r="A2115" s="167" t="s">
        <v>9344</v>
      </c>
      <c r="C2115" s="61" t="s">
        <v>7863</v>
      </c>
      <c r="E2115" s="61" t="s">
        <v>12185</v>
      </c>
      <c r="F2115" s="167" t="s">
        <v>8848</v>
      </c>
      <c r="G2115" s="129" t="s">
        <v>9121</v>
      </c>
      <c r="H2115" s="62" t="s">
        <v>12032</v>
      </c>
      <c r="I2115" s="129" t="s">
        <v>9122</v>
      </c>
      <c r="J2115" s="63" t="str">
        <f t="shared" si="165"/>
        <v>IC.IT.160303</v>
      </c>
      <c r="K2115" s="61" t="s">
        <v>12175</v>
      </c>
      <c r="L2115" s="167" t="str">
        <f t="shared" si="166"/>
        <v>Apply fecal collector (especially if skin breakdown present)</v>
      </c>
      <c r="M2115" s="168" t="str">
        <f t="shared" si="167"/>
        <v>PI.IC.IT.160303.01</v>
      </c>
      <c r="N2115" s="168"/>
      <c r="O2115" s="168" t="str">
        <f t="shared" si="168"/>
        <v>PH.IC.IT.160303.01</v>
      </c>
      <c r="Q2115" s="168" t="str">
        <f t="shared" si="169"/>
        <v>CL.IC.IT.160303.01</v>
      </c>
    </row>
    <row r="2116" spans="1:17" s="167" customFormat="1" ht="15">
      <c r="A2116" s="167" t="s">
        <v>9344</v>
      </c>
      <c r="C2116" s="61" t="s">
        <v>7863</v>
      </c>
      <c r="E2116" s="61" t="s">
        <v>12185</v>
      </c>
      <c r="F2116" s="167" t="s">
        <v>8848</v>
      </c>
      <c r="G2116" s="129" t="s">
        <v>9123</v>
      </c>
      <c r="H2116" s="62" t="s">
        <v>12028</v>
      </c>
      <c r="I2116" s="129" t="s">
        <v>9124</v>
      </c>
      <c r="J2116" s="63" t="str">
        <f t="shared" si="165"/>
        <v>IC.IT.160304</v>
      </c>
      <c r="K2116" s="61" t="s">
        <v>12175</v>
      </c>
      <c r="L2116" s="167" t="str">
        <f t="shared" si="166"/>
        <v>Apply protective barrier ointment</v>
      </c>
      <c r="M2116" s="168" t="str">
        <f t="shared" si="167"/>
        <v>PI.IC.IT.160304.01</v>
      </c>
      <c r="N2116" s="168"/>
      <c r="O2116" s="168" t="str">
        <f t="shared" si="168"/>
        <v>PH.IC.IT.160304.01</v>
      </c>
      <c r="Q2116" s="168" t="str">
        <f t="shared" si="169"/>
        <v>CL.IC.IT.160304.01</v>
      </c>
    </row>
    <row r="2117" spans="1:17" s="167" customFormat="1" ht="15">
      <c r="A2117" s="167" t="s">
        <v>9344</v>
      </c>
      <c r="C2117" s="61" t="s">
        <v>7863</v>
      </c>
      <c r="E2117" s="61" t="s">
        <v>12185</v>
      </c>
      <c r="F2117" s="167" t="s">
        <v>8848</v>
      </c>
      <c r="G2117" s="129" t="s">
        <v>8979</v>
      </c>
      <c r="H2117" s="62" t="s">
        <v>12210</v>
      </c>
      <c r="I2117" s="129" t="s">
        <v>8980</v>
      </c>
      <c r="J2117" s="63" t="str">
        <f t="shared" si="165"/>
        <v>IC.IT.160305</v>
      </c>
      <c r="K2117" s="61" t="s">
        <v>12175</v>
      </c>
      <c r="L2117" s="167" t="str">
        <f t="shared" si="166"/>
        <v>Offer bedpan or urinal at scheduled intervals if pt is bed-bound</v>
      </c>
      <c r="M2117" s="168" t="str">
        <f t="shared" si="167"/>
        <v>PI.IC.IT.160305.01</v>
      </c>
      <c r="N2117" s="168"/>
      <c r="O2117" s="168" t="str">
        <f t="shared" si="168"/>
        <v>PH.IC.IT.160305.01</v>
      </c>
      <c r="Q2117" s="168" t="str">
        <f t="shared" si="169"/>
        <v>CL.IC.IT.160305.01</v>
      </c>
    </row>
    <row r="2118" spans="1:17" s="167" customFormat="1" ht="15">
      <c r="A2118" s="167" t="s">
        <v>9344</v>
      </c>
      <c r="C2118" s="61" t="s">
        <v>7863</v>
      </c>
      <c r="E2118" s="61" t="s">
        <v>12185</v>
      </c>
      <c r="F2118" s="167" t="s">
        <v>8848</v>
      </c>
      <c r="G2118" s="129" t="s">
        <v>8981</v>
      </c>
      <c r="H2118" s="62" t="s">
        <v>12212</v>
      </c>
      <c r="I2118" s="129" t="s">
        <v>8982</v>
      </c>
      <c r="J2118" s="63" t="str">
        <f t="shared" si="165"/>
        <v>IC.IT.160306</v>
      </c>
      <c r="K2118" s="61" t="s">
        <v>12175</v>
      </c>
      <c r="L2118" s="167" t="str">
        <f t="shared" si="166"/>
        <v>Schedule toileting</v>
      </c>
      <c r="M2118" s="168" t="str">
        <f t="shared" si="167"/>
        <v>PI.IC.IT.160306.01</v>
      </c>
      <c r="N2118" s="168"/>
      <c r="O2118" s="168" t="str">
        <f t="shared" si="168"/>
        <v>PH.IC.IT.160306.01</v>
      </c>
      <c r="Q2118" s="168" t="str">
        <f t="shared" si="169"/>
        <v>CL.IC.IT.160306.01</v>
      </c>
    </row>
    <row r="2119" spans="1:17" s="167" customFormat="1" ht="15">
      <c r="A2119" s="167" t="s">
        <v>9344</v>
      </c>
      <c r="C2119" s="61" t="s">
        <v>7863</v>
      </c>
      <c r="E2119" s="61" t="s">
        <v>12185</v>
      </c>
      <c r="F2119" s="167" t="s">
        <v>8848</v>
      </c>
      <c r="G2119" s="129" t="s">
        <v>8983</v>
      </c>
      <c r="H2119" s="62" t="s">
        <v>12225</v>
      </c>
      <c r="I2119" s="129" t="s">
        <v>8984</v>
      </c>
      <c r="J2119" s="63" t="str">
        <f t="shared" si="165"/>
        <v>IC.IT.160307</v>
      </c>
      <c r="K2119" s="61" t="s">
        <v>12175</v>
      </c>
      <c r="L2119" s="167" t="str">
        <f t="shared" si="166"/>
        <v>Instruct pt/other to request assistance as needed</v>
      </c>
      <c r="M2119" s="168" t="str">
        <f t="shared" si="167"/>
        <v>PI.IC.IT.160307.01</v>
      </c>
      <c r="N2119" s="168"/>
      <c r="O2119" s="168" t="str">
        <f t="shared" si="168"/>
        <v>PH.IC.IT.160307.01</v>
      </c>
      <c r="Q2119" s="168" t="str">
        <f t="shared" si="169"/>
        <v>CL.IC.IT.160307.01</v>
      </c>
    </row>
    <row r="2120" spans="1:17" s="167" customFormat="1" ht="15">
      <c r="A2120" s="167" t="s">
        <v>9344</v>
      </c>
      <c r="C2120" s="61" t="s">
        <v>7863</v>
      </c>
      <c r="E2120" s="61" t="s">
        <v>12185</v>
      </c>
      <c r="F2120" s="167" t="s">
        <v>8848</v>
      </c>
      <c r="G2120" s="129" t="s">
        <v>8872</v>
      </c>
      <c r="H2120" s="62" t="s">
        <v>11638</v>
      </c>
      <c r="I2120" s="129" t="s">
        <v>11867</v>
      </c>
      <c r="J2120" s="63" t="str">
        <f t="shared" si="165"/>
        <v>IC.IT.160308</v>
      </c>
      <c r="K2120" s="61" t="s">
        <v>12175</v>
      </c>
      <c r="L2120" s="167" t="str">
        <f t="shared" si="166"/>
        <v>Other moisture management methods:</v>
      </c>
      <c r="M2120" s="168" t="str">
        <f t="shared" si="167"/>
        <v>PI.IC.IT.160308.01</v>
      </c>
      <c r="N2120" s="168"/>
      <c r="O2120" s="168" t="str">
        <f t="shared" si="168"/>
        <v>PH.IC.IT.160308.01</v>
      </c>
      <c r="Q2120" s="168" t="str">
        <f t="shared" si="169"/>
        <v>CL.IC.IT.160308.01</v>
      </c>
    </row>
    <row r="2121" spans="1:17" s="167" customFormat="1" ht="15">
      <c r="A2121" s="167" t="s">
        <v>9344</v>
      </c>
      <c r="C2121" s="61" t="s">
        <v>7863</v>
      </c>
      <c r="D2121" s="167" t="s">
        <v>8873</v>
      </c>
      <c r="E2121" s="61" t="s">
        <v>11</v>
      </c>
      <c r="F2121" s="167" t="s">
        <v>9139</v>
      </c>
      <c r="G2121" s="129" t="s">
        <v>9018</v>
      </c>
      <c r="H2121" s="62" t="s">
        <v>11848</v>
      </c>
      <c r="I2121" s="129" t="s">
        <v>12173</v>
      </c>
      <c r="J2121" s="63" t="str">
        <f t="shared" si="165"/>
        <v>IC.IT.160401</v>
      </c>
      <c r="K2121" s="61" t="s">
        <v>12175</v>
      </c>
      <c r="L2121" s="167" t="str">
        <f t="shared" si="166"/>
        <v>Encourage activity as tolerated</v>
      </c>
      <c r="M2121" s="168" t="str">
        <f t="shared" si="167"/>
        <v>PI.IC.IT.160401.01</v>
      </c>
      <c r="N2121" s="168"/>
      <c r="O2121" s="168" t="str">
        <f t="shared" si="168"/>
        <v>PH.IC.IT.160401.01</v>
      </c>
      <c r="Q2121" s="168" t="str">
        <f t="shared" si="169"/>
        <v>CL.IC.IT.160401.01</v>
      </c>
    </row>
    <row r="2122" spans="1:17" s="167" customFormat="1" ht="15">
      <c r="A2122" s="167" t="s">
        <v>9344</v>
      </c>
      <c r="C2122" s="61" t="s">
        <v>7863</v>
      </c>
      <c r="E2122" s="61" t="s">
        <v>11</v>
      </c>
      <c r="F2122" s="167" t="s">
        <v>9139</v>
      </c>
      <c r="G2122" s="129" t="s">
        <v>9019</v>
      </c>
      <c r="H2122" s="62" t="s">
        <v>12030</v>
      </c>
      <c r="I2122" s="129" t="s">
        <v>9020</v>
      </c>
      <c r="J2122" s="63" t="str">
        <f t="shared" si="165"/>
        <v>IC.IT.160402</v>
      </c>
      <c r="K2122" s="61" t="s">
        <v>12175</v>
      </c>
      <c r="L2122" s="167" t="str">
        <f t="shared" si="166"/>
        <v>Perform ROM exercises when turning/repositioning</v>
      </c>
      <c r="M2122" s="168" t="str">
        <f t="shared" si="167"/>
        <v>PI.IC.IT.160402.01</v>
      </c>
      <c r="N2122" s="168"/>
      <c r="O2122" s="168" t="str">
        <f t="shared" si="168"/>
        <v>PH.IC.IT.160402.01</v>
      </c>
      <c r="Q2122" s="168" t="str">
        <f t="shared" si="169"/>
        <v>CL.IC.IT.160402.01</v>
      </c>
    </row>
    <row r="2123" spans="1:17" s="167" customFormat="1" ht="15">
      <c r="A2123" s="167" t="s">
        <v>9344</v>
      </c>
      <c r="C2123" s="61" t="s">
        <v>7863</v>
      </c>
      <c r="E2123" s="61" t="s">
        <v>11</v>
      </c>
      <c r="F2123" s="167" t="s">
        <v>9139</v>
      </c>
      <c r="G2123" s="167" t="s">
        <v>9021</v>
      </c>
      <c r="H2123" s="62" t="s">
        <v>12032</v>
      </c>
      <c r="I2123" s="167" t="s">
        <v>9022</v>
      </c>
      <c r="J2123" s="63" t="str">
        <f t="shared" si="165"/>
        <v>IC.IT.160403</v>
      </c>
      <c r="K2123" s="61" t="s">
        <v>12175</v>
      </c>
      <c r="L2123" s="167" t="str">
        <f t="shared" si="166"/>
        <v>Limit sitting out of bed to less than 2 hours at a time</v>
      </c>
      <c r="M2123" s="168" t="str">
        <f t="shared" si="167"/>
        <v>PI.IC.IT.160403.01</v>
      </c>
      <c r="N2123" s="168"/>
      <c r="O2123" s="168" t="str">
        <f t="shared" si="168"/>
        <v>PH.IC.IT.160403.01</v>
      </c>
      <c r="Q2123" s="168" t="str">
        <f t="shared" si="169"/>
        <v>CL.IC.IT.160403.01</v>
      </c>
    </row>
    <row r="2124" spans="1:17" s="167" customFormat="1" ht="15">
      <c r="A2124" s="167" t="s">
        <v>9344</v>
      </c>
      <c r="C2124" s="61" t="s">
        <v>7863</v>
      </c>
      <c r="E2124" s="61" t="s">
        <v>11</v>
      </c>
      <c r="F2124" s="167" t="s">
        <v>9139</v>
      </c>
      <c r="G2124" s="167" t="s">
        <v>8908</v>
      </c>
      <c r="H2124" s="62" t="s">
        <v>12028</v>
      </c>
      <c r="I2124" s="167" t="s">
        <v>11867</v>
      </c>
      <c r="J2124" s="63" t="str">
        <f t="shared" si="165"/>
        <v>IC.IT.160404</v>
      </c>
      <c r="K2124" s="61" t="s">
        <v>12175</v>
      </c>
      <c r="L2124" s="167" t="str">
        <f t="shared" si="166"/>
        <v>Other activities to maximize mobilization:</v>
      </c>
      <c r="M2124" s="168" t="str">
        <f t="shared" si="167"/>
        <v>PI.IC.IT.160404.01</v>
      </c>
      <c r="N2124" s="168"/>
      <c r="O2124" s="168" t="str">
        <f t="shared" si="168"/>
        <v>PH.IC.IT.160404.01</v>
      </c>
      <c r="Q2124" s="168" t="str">
        <f t="shared" si="169"/>
        <v>CL.IC.IT.160404.01</v>
      </c>
    </row>
    <row r="2125" spans="1:17" s="167" customFormat="1" ht="15">
      <c r="A2125" s="167" t="s">
        <v>9344</v>
      </c>
      <c r="C2125" s="61" t="s">
        <v>7863</v>
      </c>
      <c r="D2125" s="167" t="s">
        <v>8909</v>
      </c>
      <c r="E2125" s="61" t="s">
        <v>212</v>
      </c>
      <c r="F2125" s="167" t="s">
        <v>9047</v>
      </c>
      <c r="G2125" s="167" t="s">
        <v>9048</v>
      </c>
      <c r="H2125" s="62" t="s">
        <v>11848</v>
      </c>
      <c r="I2125" s="167" t="s">
        <v>9049</v>
      </c>
      <c r="J2125" s="63" t="str">
        <f t="shared" si="165"/>
        <v>IC.IT.160501</v>
      </c>
      <c r="K2125" s="61" t="s">
        <v>12175</v>
      </c>
      <c r="L2125" s="167" t="str">
        <f t="shared" si="166"/>
        <v>Encourage eating and assist with meals</v>
      </c>
      <c r="M2125" s="168" t="str">
        <f t="shared" si="167"/>
        <v>PI.IC.IT.160501.01</v>
      </c>
      <c r="N2125" s="168"/>
      <c r="O2125" s="168" t="str">
        <f t="shared" si="168"/>
        <v>PH.IC.IT.160501.01</v>
      </c>
      <c r="Q2125" s="168" t="str">
        <f t="shared" si="169"/>
        <v>CL.IC.IT.160501.01</v>
      </c>
    </row>
    <row r="2126" spans="1:17" s="167" customFormat="1" ht="15">
      <c r="A2126" s="167" t="s">
        <v>9344</v>
      </c>
      <c r="C2126" s="61" t="s">
        <v>7863</v>
      </c>
      <c r="E2126" s="61" t="s">
        <v>212</v>
      </c>
      <c r="F2126" s="167" t="s">
        <v>9047</v>
      </c>
      <c r="G2126" s="167" t="s">
        <v>9172</v>
      </c>
      <c r="H2126" s="62" t="s">
        <v>12030</v>
      </c>
      <c r="I2126" s="167" t="s">
        <v>9308</v>
      </c>
      <c r="J2126" s="63" t="str">
        <f t="shared" si="165"/>
        <v>IC.IT.160502</v>
      </c>
      <c r="K2126" s="61" t="s">
        <v>12175</v>
      </c>
      <c r="L2126" s="167" t="str">
        <f t="shared" si="166"/>
        <v>Provide tray set-up and other assistance as needed</v>
      </c>
      <c r="M2126" s="168" t="str">
        <f t="shared" si="167"/>
        <v>PI.IC.IT.160502.01</v>
      </c>
      <c r="N2126" s="168"/>
      <c r="O2126" s="168" t="str">
        <f t="shared" si="168"/>
        <v>PH.IC.IT.160502.01</v>
      </c>
      <c r="Q2126" s="168" t="str">
        <f t="shared" si="169"/>
        <v>CL.IC.IT.160502.01</v>
      </c>
    </row>
    <row r="2127" spans="1:17" s="167" customFormat="1" ht="15">
      <c r="A2127" s="167" t="s">
        <v>9344</v>
      </c>
      <c r="C2127" s="61" t="s">
        <v>7863</v>
      </c>
      <c r="E2127" s="61" t="s">
        <v>212</v>
      </c>
      <c r="F2127" s="167" t="s">
        <v>9047</v>
      </c>
      <c r="G2127" s="167" t="s">
        <v>9309</v>
      </c>
      <c r="H2127" s="62" t="s">
        <v>12032</v>
      </c>
      <c r="I2127" s="167" t="s">
        <v>9310</v>
      </c>
      <c r="J2127" s="63" t="str">
        <f t="shared" si="165"/>
        <v>IC.IT.160503</v>
      </c>
      <c r="K2127" s="61" t="s">
        <v>12175</v>
      </c>
      <c r="L2127" s="167" t="str">
        <f t="shared" si="166"/>
        <v>Encourage meals and assist with meals as needed</v>
      </c>
      <c r="M2127" s="168" t="str">
        <f t="shared" si="167"/>
        <v>PI.IC.IT.160503.01</v>
      </c>
      <c r="N2127" s="168"/>
      <c r="O2127" s="168" t="str">
        <f t="shared" si="168"/>
        <v>PH.IC.IT.160503.01</v>
      </c>
      <c r="Q2127" s="168" t="str">
        <f t="shared" si="169"/>
        <v>CL.IC.IT.160503.01</v>
      </c>
    </row>
    <row r="2128" spans="1:17" s="167" customFormat="1" ht="15">
      <c r="A2128" s="167" t="s">
        <v>9344</v>
      </c>
      <c r="C2128" s="61" t="s">
        <v>7863</v>
      </c>
      <c r="E2128" s="61" t="s">
        <v>212</v>
      </c>
      <c r="F2128" s="167" t="s">
        <v>9047</v>
      </c>
      <c r="G2128" s="167" t="s">
        <v>9311</v>
      </c>
      <c r="H2128" s="62" t="s">
        <v>12028</v>
      </c>
      <c r="I2128" s="167" t="s">
        <v>9312</v>
      </c>
      <c r="J2128" s="63" t="str">
        <f t="shared" si="165"/>
        <v>IC.IT.160504</v>
      </c>
      <c r="K2128" s="61" t="s">
        <v>12175</v>
      </c>
      <c r="L2128" s="167" t="str">
        <f t="shared" si="166"/>
        <v>Offer ordered supplements</v>
      </c>
      <c r="M2128" s="168" t="str">
        <f t="shared" si="167"/>
        <v>PI.IC.IT.160504.01</v>
      </c>
      <c r="N2128" s="168"/>
      <c r="O2128" s="168" t="str">
        <f t="shared" si="168"/>
        <v>PH.IC.IT.160504.01</v>
      </c>
      <c r="Q2128" s="168" t="str">
        <f t="shared" si="169"/>
        <v>CL.IC.IT.160504.01</v>
      </c>
    </row>
    <row r="2129" spans="1:39" s="167" customFormat="1" ht="15">
      <c r="A2129" s="167" t="s">
        <v>9344</v>
      </c>
      <c r="C2129" s="61" t="s">
        <v>7863</v>
      </c>
      <c r="E2129" s="61" t="s">
        <v>212</v>
      </c>
      <c r="F2129" s="167" t="s">
        <v>9047</v>
      </c>
      <c r="G2129" s="167" t="s">
        <v>9313</v>
      </c>
      <c r="H2129" s="62" t="s">
        <v>12210</v>
      </c>
      <c r="I2129" s="167" t="s">
        <v>9314</v>
      </c>
      <c r="J2129" s="63" t="str">
        <f t="shared" si="165"/>
        <v>IC.IT.160505</v>
      </c>
      <c r="K2129" s="61" t="s">
        <v>12175</v>
      </c>
      <c r="L2129" s="167" t="str">
        <f t="shared" si="166"/>
        <v>Provide or encourage oral care as needed</v>
      </c>
      <c r="M2129" s="168" t="str">
        <f t="shared" si="167"/>
        <v>PI.IC.IT.160505.01</v>
      </c>
      <c r="N2129" s="168"/>
      <c r="O2129" s="168" t="str">
        <f t="shared" si="168"/>
        <v>PH.IC.IT.160505.01</v>
      </c>
      <c r="Q2129" s="168" t="str">
        <f t="shared" si="169"/>
        <v>CL.IC.IT.160505.01</v>
      </c>
    </row>
    <row r="2130" spans="1:39" s="167" customFormat="1" ht="15">
      <c r="A2130" s="167" t="s">
        <v>9344</v>
      </c>
      <c r="C2130" s="61" t="s">
        <v>7863</v>
      </c>
      <c r="E2130" s="61" t="s">
        <v>212</v>
      </c>
      <c r="F2130" s="167" t="s">
        <v>9047</v>
      </c>
      <c r="G2130" s="167" t="s">
        <v>9315</v>
      </c>
      <c r="H2130" s="62" t="s">
        <v>12212</v>
      </c>
      <c r="I2130" s="167" t="s">
        <v>9316</v>
      </c>
      <c r="J2130" s="63" t="str">
        <f t="shared" si="165"/>
        <v>IC.IT.160506</v>
      </c>
      <c r="K2130" s="61" t="s">
        <v>1702</v>
      </c>
      <c r="L2130" s="167" t="str">
        <f t="shared" si="166"/>
        <v>Offer liquids Q2 hours when turning pt</v>
      </c>
      <c r="M2130" s="168" t="str">
        <f t="shared" si="167"/>
        <v>PI.IC.IT.160506.01</v>
      </c>
      <c r="N2130" s="168"/>
      <c r="O2130" s="168" t="str">
        <f t="shared" si="168"/>
        <v>PH.IC.IT.160506.01</v>
      </c>
      <c r="Q2130" s="168" t="str">
        <f t="shared" si="169"/>
        <v>CL.IC.IT.160506.01</v>
      </c>
    </row>
    <row r="2131" spans="1:39" s="167" customFormat="1" ht="15">
      <c r="A2131" s="167" t="s">
        <v>9344</v>
      </c>
      <c r="C2131" s="61" t="s">
        <v>7863</v>
      </c>
      <c r="E2131" s="61" t="s">
        <v>212</v>
      </c>
      <c r="F2131" s="167" t="s">
        <v>9047</v>
      </c>
      <c r="G2131" s="167" t="s">
        <v>9317</v>
      </c>
      <c r="H2131" s="62" t="s">
        <v>12225</v>
      </c>
      <c r="I2131" s="167" t="s">
        <v>9318</v>
      </c>
      <c r="J2131" s="63" t="str">
        <f t="shared" si="165"/>
        <v>IC.IT.160507</v>
      </c>
      <c r="K2131" s="61" t="s">
        <v>1702</v>
      </c>
      <c r="L2131" s="167" t="str">
        <f t="shared" si="166"/>
        <v>Monitor fluid/food intake</v>
      </c>
      <c r="M2131" s="168" t="str">
        <f t="shared" si="167"/>
        <v>PI.IC.IT.160507.01</v>
      </c>
      <c r="N2131" s="168"/>
      <c r="O2131" s="168" t="str">
        <f t="shared" si="168"/>
        <v>PH.IC.IT.160507.01</v>
      </c>
      <c r="Q2131" s="168" t="str">
        <f t="shared" si="169"/>
        <v>CL.IC.IT.160507.01</v>
      </c>
    </row>
    <row r="2132" spans="1:39" s="167" customFormat="1" ht="15">
      <c r="A2132" s="167" t="s">
        <v>9344</v>
      </c>
      <c r="C2132" s="61" t="s">
        <v>7863</v>
      </c>
      <c r="E2132" s="61" t="s">
        <v>212</v>
      </c>
      <c r="F2132" s="167" t="s">
        <v>9047</v>
      </c>
      <c r="G2132" s="167" t="s">
        <v>9185</v>
      </c>
      <c r="H2132" s="62" t="s">
        <v>11638</v>
      </c>
      <c r="I2132" s="167" t="s">
        <v>9186</v>
      </c>
      <c r="J2132" s="63" t="str">
        <f t="shared" si="165"/>
        <v>IC.IT.160508</v>
      </c>
      <c r="K2132" s="61" t="s">
        <v>1702</v>
      </c>
      <c r="L2132" s="167" t="str">
        <f t="shared" si="166"/>
        <v>Tube feeding as ordered</v>
      </c>
      <c r="M2132" s="168" t="str">
        <f t="shared" si="167"/>
        <v>PI.IC.IT.160508.01</v>
      </c>
      <c r="N2132" s="168"/>
      <c r="O2132" s="168" t="str">
        <f t="shared" si="168"/>
        <v>PH.IC.IT.160508.01</v>
      </c>
      <c r="Q2132" s="168" t="str">
        <f t="shared" si="169"/>
        <v>CL.IC.IT.160508.01</v>
      </c>
    </row>
    <row r="2133" spans="1:39" s="167" customFormat="1" ht="15">
      <c r="A2133" s="167" t="s">
        <v>9344</v>
      </c>
      <c r="C2133" s="61" t="s">
        <v>7863</v>
      </c>
      <c r="E2133" s="61" t="s">
        <v>212</v>
      </c>
      <c r="F2133" s="167" t="s">
        <v>9047</v>
      </c>
      <c r="G2133" s="167" t="s">
        <v>9187</v>
      </c>
      <c r="H2133" s="62" t="s">
        <v>11639</v>
      </c>
      <c r="I2133" s="167" t="s">
        <v>11867</v>
      </c>
      <c r="J2133" s="63" t="str">
        <f t="shared" si="165"/>
        <v>IC.IT.160509</v>
      </c>
      <c r="K2133" s="61" t="s">
        <v>1702</v>
      </c>
      <c r="L2133" s="167" t="str">
        <f t="shared" si="166"/>
        <v>Other nutrition management methods:</v>
      </c>
      <c r="M2133" s="168" t="str">
        <f t="shared" si="167"/>
        <v>PI.IC.IT.160509.01</v>
      </c>
      <c r="N2133" s="168"/>
      <c r="O2133" s="168" t="str">
        <f t="shared" si="168"/>
        <v>PH.IC.IT.160509.01</v>
      </c>
      <c r="Q2133" s="168" t="str">
        <f t="shared" si="169"/>
        <v>CL.IC.IT.160509.01</v>
      </c>
    </row>
    <row r="2134" spans="1:39" s="167" customFormat="1" ht="15">
      <c r="A2134" s="167" t="s">
        <v>9344</v>
      </c>
      <c r="C2134" s="61" t="s">
        <v>7863</v>
      </c>
      <c r="D2134" s="167" t="s">
        <v>9322</v>
      </c>
      <c r="E2134" s="61" t="s">
        <v>6988</v>
      </c>
      <c r="F2134" s="167" t="s">
        <v>8902</v>
      </c>
      <c r="G2134" s="167" t="s">
        <v>9037</v>
      </c>
      <c r="H2134" s="62" t="s">
        <v>11848</v>
      </c>
      <c r="I2134" s="167" t="s">
        <v>9038</v>
      </c>
      <c r="J2134" s="63" t="str">
        <f t="shared" si="165"/>
        <v>IC.IT.160601</v>
      </c>
      <c r="K2134" s="61" t="s">
        <v>1702</v>
      </c>
      <c r="L2134" s="167" t="str">
        <f t="shared" si="166"/>
        <v>Use specialty bed</v>
      </c>
      <c r="M2134" s="168" t="str">
        <f t="shared" si="167"/>
        <v>PI.IC.IT.160601.01</v>
      </c>
      <c r="N2134" s="168"/>
      <c r="O2134" s="168" t="str">
        <f t="shared" si="168"/>
        <v>PH.IC.IT.160601.01</v>
      </c>
      <c r="Q2134" s="168" t="str">
        <f t="shared" si="169"/>
        <v>CL.IC.IT.160601.01</v>
      </c>
    </row>
    <row r="2135" spans="1:39" s="167" customFormat="1" ht="15">
      <c r="A2135" s="167" t="s">
        <v>9344</v>
      </c>
      <c r="C2135" s="61" t="s">
        <v>7863</v>
      </c>
      <c r="E2135" s="61" t="s">
        <v>6988</v>
      </c>
      <c r="F2135" s="167" t="s">
        <v>8902</v>
      </c>
      <c r="G2135" s="167" t="s">
        <v>8785</v>
      </c>
      <c r="H2135" s="62" t="s">
        <v>12030</v>
      </c>
      <c r="I2135" s="167" t="s">
        <v>8786</v>
      </c>
      <c r="J2135" s="63" t="str">
        <f t="shared" si="165"/>
        <v>IC.IT.160602</v>
      </c>
      <c r="K2135" s="61" t="s">
        <v>12175</v>
      </c>
      <c r="L2135" s="167" t="str">
        <f t="shared" si="166"/>
        <v>Encourage small, frequent position changes</v>
      </c>
      <c r="M2135" s="168" t="str">
        <f t="shared" si="167"/>
        <v>PI.IC.IT.160602.01</v>
      </c>
      <c r="N2135" s="168"/>
      <c r="O2135" s="168" t="str">
        <f t="shared" si="168"/>
        <v>PH.IC.IT.160602.01</v>
      </c>
      <c r="Q2135" s="168" t="str">
        <f t="shared" si="169"/>
        <v>CL.IC.IT.160602.01</v>
      </c>
    </row>
    <row r="2136" spans="1:39" s="167" customFormat="1" ht="15">
      <c r="A2136" s="167" t="s">
        <v>9344</v>
      </c>
      <c r="C2136" s="61" t="s">
        <v>7863</v>
      </c>
      <c r="E2136" s="61" t="s">
        <v>6988</v>
      </c>
      <c r="F2136" s="167" t="s">
        <v>8902</v>
      </c>
      <c r="G2136" s="167" t="s">
        <v>8787</v>
      </c>
      <c r="H2136" s="62" t="s">
        <v>12032</v>
      </c>
      <c r="I2136" s="167" t="s">
        <v>8788</v>
      </c>
      <c r="J2136" s="63" t="str">
        <f t="shared" si="165"/>
        <v>IC.IT.160603</v>
      </c>
      <c r="K2136" s="61" t="s">
        <v>12175</v>
      </c>
      <c r="L2136" s="167" t="str">
        <f t="shared" si="166"/>
        <v>Turn/reposition Q 2 hours while in bed, pillows separating pressure areas</v>
      </c>
      <c r="M2136" s="168" t="str">
        <f t="shared" si="167"/>
        <v>PI.IC.IT.160603.01</v>
      </c>
      <c r="N2136" s="168"/>
      <c r="O2136" s="168" t="str">
        <f t="shared" si="168"/>
        <v>PH.IC.IT.160603.01</v>
      </c>
      <c r="Q2136" s="168" t="str">
        <f t="shared" si="169"/>
        <v>CL.IC.IT.160603.01</v>
      </c>
    </row>
    <row r="2137" spans="1:39" s="167" customFormat="1" ht="15">
      <c r="A2137" s="167" t="s">
        <v>9344</v>
      </c>
      <c r="C2137" s="61" t="s">
        <v>7863</v>
      </c>
      <c r="E2137" s="61" t="s">
        <v>6988</v>
      </c>
      <c r="F2137" s="167" t="s">
        <v>8902</v>
      </c>
      <c r="G2137" s="167" t="s">
        <v>9173</v>
      </c>
      <c r="H2137" s="62" t="s">
        <v>12028</v>
      </c>
      <c r="I2137" s="167" t="s">
        <v>9174</v>
      </c>
      <c r="J2137" s="63" t="str">
        <f t="shared" si="165"/>
        <v>IC.IT.160604</v>
      </c>
      <c r="K2137" s="61" t="s">
        <v>12175</v>
      </c>
      <c r="L2137" s="167" t="str">
        <f t="shared" si="166"/>
        <v>Use wheelchair cushion while in wheelchair</v>
      </c>
      <c r="M2137" s="168" t="str">
        <f t="shared" si="167"/>
        <v>PI.IC.IT.160604.01</v>
      </c>
      <c r="N2137" s="168"/>
      <c r="O2137" s="168" t="str">
        <f t="shared" si="168"/>
        <v>PH.IC.IT.160604.01</v>
      </c>
      <c r="Q2137" s="168" t="str">
        <f t="shared" si="169"/>
        <v>CL.IC.IT.160604.01</v>
      </c>
    </row>
    <row r="2138" spans="1:39" s="167" customFormat="1" ht="15">
      <c r="A2138" s="167" t="s">
        <v>9344</v>
      </c>
      <c r="C2138" s="61" t="s">
        <v>7863</v>
      </c>
      <c r="E2138" s="61" t="s">
        <v>6988</v>
      </c>
      <c r="F2138" s="167" t="s">
        <v>8902</v>
      </c>
      <c r="G2138" s="167" t="s">
        <v>9175</v>
      </c>
      <c r="H2138" s="62" t="s">
        <v>12210</v>
      </c>
      <c r="I2138" s="167" t="s">
        <v>8924</v>
      </c>
      <c r="J2138" s="63" t="str">
        <f t="shared" si="165"/>
        <v>IC.IT.160605</v>
      </c>
      <c r="K2138" s="61" t="s">
        <v>12175</v>
      </c>
      <c r="L2138" s="167" t="str">
        <f t="shared" si="166"/>
        <v>Elevate heels using pillows or foam bricks</v>
      </c>
      <c r="M2138" s="168" t="str">
        <f t="shared" si="167"/>
        <v>PI.IC.IT.160605.01</v>
      </c>
      <c r="N2138" s="168"/>
      <c r="O2138" s="168" t="str">
        <f t="shared" si="168"/>
        <v>PH.IC.IT.160605.01</v>
      </c>
      <c r="Q2138" s="168" t="str">
        <f t="shared" si="169"/>
        <v>CL.IC.IT.160605.01</v>
      </c>
    </row>
    <row r="2139" spans="1:39" s="167" customFormat="1" ht="15">
      <c r="A2139" s="167" t="s">
        <v>9344</v>
      </c>
      <c r="C2139" s="61" t="s">
        <v>7863</v>
      </c>
      <c r="E2139" s="61" t="s">
        <v>6988</v>
      </c>
      <c r="F2139" s="167" t="s">
        <v>8902</v>
      </c>
      <c r="G2139" s="167" t="s">
        <v>8925</v>
      </c>
      <c r="H2139" s="62" t="s">
        <v>12212</v>
      </c>
      <c r="I2139" s="167" t="s">
        <v>8926</v>
      </c>
      <c r="J2139" s="63" t="str">
        <f t="shared" si="165"/>
        <v>IC.IT.160606</v>
      </c>
      <c r="K2139" s="61" t="s">
        <v>12175</v>
      </c>
      <c r="L2139" s="167" t="str">
        <f t="shared" si="166"/>
        <v>Apply heel/elbow pads</v>
      </c>
      <c r="M2139" s="168" t="str">
        <f t="shared" si="167"/>
        <v>PI.IC.IT.160606.01</v>
      </c>
      <c r="N2139" s="168"/>
      <c r="O2139" s="168" t="str">
        <f t="shared" si="168"/>
        <v>PH.IC.IT.160606.01</v>
      </c>
      <c r="Q2139" s="168" t="str">
        <f t="shared" si="169"/>
        <v>CL.IC.IT.160606.01</v>
      </c>
    </row>
    <row r="2140" spans="1:39" s="167" customFormat="1" ht="15">
      <c r="A2140" s="167" t="s">
        <v>9344</v>
      </c>
      <c r="C2140" s="61" t="s">
        <v>7863</v>
      </c>
      <c r="E2140" s="61" t="s">
        <v>6988</v>
      </c>
      <c r="F2140" s="167" t="s">
        <v>8902</v>
      </c>
      <c r="G2140" s="167" t="s">
        <v>8689</v>
      </c>
      <c r="H2140" s="62" t="s">
        <v>12225</v>
      </c>
      <c r="I2140" s="167" t="s">
        <v>8690</v>
      </c>
      <c r="J2140" s="63" t="str">
        <f t="shared" si="165"/>
        <v>IC.IT.160607</v>
      </c>
      <c r="K2140" s="61" t="s">
        <v>12175</v>
      </c>
      <c r="L2140" s="167" t="str">
        <f t="shared" si="166"/>
        <v>Avoid turning/position on side at greater than 30 degree angle</v>
      </c>
      <c r="M2140" s="168" t="str">
        <f t="shared" si="167"/>
        <v>PI.IC.IT.160607.01</v>
      </c>
      <c r="N2140" s="168"/>
      <c r="O2140" s="168" t="str">
        <f t="shared" si="168"/>
        <v>PH.IC.IT.160607.01</v>
      </c>
      <c r="Q2140" s="168" t="str">
        <f t="shared" si="169"/>
        <v>CL.IC.IT.160607.01</v>
      </c>
    </row>
    <row r="2141" spans="1:39" s="167" customFormat="1" ht="15">
      <c r="A2141" s="167" t="s">
        <v>9344</v>
      </c>
      <c r="C2141" s="61" t="s">
        <v>2259</v>
      </c>
      <c r="E2141" s="61" t="s">
        <v>6988</v>
      </c>
      <c r="F2141" s="167" t="s">
        <v>8902</v>
      </c>
      <c r="G2141" s="167" t="s">
        <v>8836</v>
      </c>
      <c r="H2141" s="62" t="s">
        <v>11638</v>
      </c>
      <c r="I2141" s="167" t="s">
        <v>11867</v>
      </c>
      <c r="J2141" s="63" t="str">
        <f t="shared" si="165"/>
        <v>IC.IT.160608</v>
      </c>
      <c r="K2141" s="61" t="s">
        <v>2206</v>
      </c>
      <c r="L2141" s="167" t="str">
        <f t="shared" si="166"/>
        <v>Other pressure reduction measures:</v>
      </c>
      <c r="M2141" s="168" t="str">
        <f t="shared" si="167"/>
        <v>PI.IC.IT.160608.01</v>
      </c>
      <c r="N2141" s="168"/>
      <c r="O2141" s="168" t="str">
        <f t="shared" si="168"/>
        <v>PH.IC.IT.160608.01</v>
      </c>
      <c r="Q2141" s="168" t="str">
        <f t="shared" si="169"/>
        <v>CL.IC.IT.160608.01</v>
      </c>
    </row>
    <row r="2142" spans="1:39" s="167" customFormat="1" ht="15">
      <c r="A2142" s="167" t="s">
        <v>9344</v>
      </c>
      <c r="C2142" s="61" t="s">
        <v>7863</v>
      </c>
      <c r="E2142" s="61" t="s">
        <v>6988</v>
      </c>
      <c r="F2142" s="167" t="s">
        <v>8902</v>
      </c>
      <c r="G2142" s="167" t="s">
        <v>12830</v>
      </c>
      <c r="H2142" s="62" t="s">
        <v>12546</v>
      </c>
      <c r="J2142" s="63" t="str">
        <f t="shared" si="165"/>
        <v>IC.IT.160609</v>
      </c>
      <c r="K2142" s="61" t="s">
        <v>12175</v>
      </c>
      <c r="L2142" s="167" t="str">
        <f t="shared" si="166"/>
        <v>Chair Air Cushion</v>
      </c>
      <c r="M2142" s="168" t="str">
        <f t="shared" si="167"/>
        <v>PI.IC.IT.160609.01</v>
      </c>
      <c r="N2142" s="168"/>
      <c r="O2142" s="168" t="str">
        <f t="shared" si="168"/>
        <v>PH.IC.IT.160609.01</v>
      </c>
      <c r="Q2142" s="168" t="str">
        <f t="shared" si="169"/>
        <v>CL.IC.IT.160609.01</v>
      </c>
      <c r="X2142" s="167" t="s">
        <v>12564</v>
      </c>
      <c r="Y2142" s="167">
        <v>1132</v>
      </c>
    </row>
    <row r="2143" spans="1:39" s="167" customFormat="1" ht="15">
      <c r="A2143" s="167" t="s">
        <v>9344</v>
      </c>
      <c r="C2143" s="61" t="s">
        <v>595</v>
      </c>
      <c r="E2143" s="61" t="s">
        <v>12212</v>
      </c>
      <c r="F2143" s="167" t="s">
        <v>8902</v>
      </c>
      <c r="G2143" s="61" t="s">
        <v>14162</v>
      </c>
      <c r="H2143" s="62" t="s">
        <v>12099</v>
      </c>
      <c r="I2143" s="62"/>
      <c r="J2143" s="63" t="str">
        <f t="shared" si="165"/>
        <v>IC.IT.160611</v>
      </c>
      <c r="K2143" s="61" t="s">
        <v>1702</v>
      </c>
      <c r="L2143" s="167" t="str">
        <f t="shared" si="166"/>
        <v>Self adhering foam dressing</v>
      </c>
      <c r="M2143" s="168" t="str">
        <f t="shared" si="167"/>
        <v>PI.IC.IT.160611.01</v>
      </c>
      <c r="N2143" s="168"/>
      <c r="O2143" s="168" t="str">
        <f t="shared" si="168"/>
        <v>PH.IC.IT.160611.01</v>
      </c>
      <c r="Q2143" s="168" t="str">
        <f t="shared" si="169"/>
        <v>CL.IC.IT.160611.01</v>
      </c>
      <c r="AL2143" s="167" t="s">
        <v>12773</v>
      </c>
      <c r="AM2143" s="167">
        <v>1639</v>
      </c>
    </row>
    <row r="2144" spans="1:39" s="167" customFormat="1" ht="15">
      <c r="A2144" s="167" t="s">
        <v>9344</v>
      </c>
      <c r="C2144" s="61" t="s">
        <v>7863</v>
      </c>
      <c r="D2144" s="167" t="s">
        <v>14167</v>
      </c>
      <c r="E2144" s="61" t="s">
        <v>573</v>
      </c>
      <c r="F2144" s="167" t="s">
        <v>14168</v>
      </c>
      <c r="G2144" s="61" t="s">
        <v>8954</v>
      </c>
      <c r="H2144" s="62" t="s">
        <v>12175</v>
      </c>
      <c r="I2144" s="62" t="s">
        <v>8955</v>
      </c>
      <c r="J2144" s="63" t="str">
        <f t="shared" si="165"/>
        <v>IC.IT.160701</v>
      </c>
      <c r="K2144" s="61" t="s">
        <v>12175</v>
      </c>
      <c r="L2144" s="167" t="str">
        <f t="shared" si="166"/>
        <v>Sage Boots</v>
      </c>
      <c r="M2144" s="168" t="str">
        <f t="shared" si="167"/>
        <v>PI.IC.IT.160701.01</v>
      </c>
      <c r="N2144" s="168"/>
      <c r="O2144" s="168" t="str">
        <f t="shared" si="168"/>
        <v>PH.IC.IT.160701.01</v>
      </c>
      <c r="Q2144" s="168" t="str">
        <f t="shared" si="169"/>
        <v>CL.IC.IT.160701.01</v>
      </c>
      <c r="R2144" s="167" t="s">
        <v>4415</v>
      </c>
      <c r="S2144" s="167">
        <v>216</v>
      </c>
    </row>
    <row r="2145" spans="1:39" s="167" customFormat="1" ht="15">
      <c r="A2145" s="167" t="s">
        <v>9344</v>
      </c>
      <c r="C2145" s="61" t="s">
        <v>7863</v>
      </c>
      <c r="E2145" s="61" t="s">
        <v>573</v>
      </c>
      <c r="F2145" s="167" t="s">
        <v>14168</v>
      </c>
      <c r="G2145" s="61" t="s">
        <v>8956</v>
      </c>
      <c r="H2145" s="62" t="s">
        <v>115</v>
      </c>
      <c r="I2145" s="62" t="s">
        <v>8957</v>
      </c>
      <c r="J2145" s="63" t="str">
        <f t="shared" si="165"/>
        <v>IC.IT.160702</v>
      </c>
      <c r="K2145" s="61" t="s">
        <v>1702</v>
      </c>
      <c r="L2145" s="167" t="str">
        <f t="shared" si="166"/>
        <v>Prafo Boots</v>
      </c>
      <c r="M2145" s="168" t="str">
        <f t="shared" si="167"/>
        <v>PI.IC.IT.160702.01</v>
      </c>
      <c r="N2145" s="168"/>
      <c r="O2145" s="168" t="str">
        <f t="shared" si="168"/>
        <v>PH.IC.IT.160702.01</v>
      </c>
      <c r="Q2145" s="168" t="str">
        <f t="shared" si="169"/>
        <v>CL.IC.IT.160702.01</v>
      </c>
      <c r="R2145" s="167" t="s">
        <v>12465</v>
      </c>
      <c r="S2145" s="167">
        <v>216</v>
      </c>
    </row>
    <row r="2146" spans="1:39" s="167" customFormat="1" ht="15">
      <c r="A2146" s="167" t="s">
        <v>9344</v>
      </c>
      <c r="C2146" s="61" t="s">
        <v>595</v>
      </c>
      <c r="E2146" s="61" t="s">
        <v>573</v>
      </c>
      <c r="F2146" s="167" t="s">
        <v>14168</v>
      </c>
      <c r="G2146" s="61" t="s">
        <v>8958</v>
      </c>
      <c r="H2146" s="62" t="s">
        <v>0</v>
      </c>
      <c r="I2146" s="62" t="s">
        <v>8957</v>
      </c>
      <c r="J2146" s="63" t="str">
        <f t="shared" si="165"/>
        <v>IC.IT.160703</v>
      </c>
      <c r="K2146" s="61" t="s">
        <v>1702</v>
      </c>
      <c r="L2146" s="167" t="str">
        <f t="shared" si="166"/>
        <v>Padded Bed Rails</v>
      </c>
      <c r="M2146" s="168" t="str">
        <f t="shared" si="167"/>
        <v>PI.IC.IT.160703.01</v>
      </c>
      <c r="N2146" s="168"/>
      <c r="O2146" s="168" t="str">
        <f t="shared" si="168"/>
        <v>PH.IC.IT.160703.01</v>
      </c>
      <c r="Q2146" s="168" t="str">
        <f t="shared" si="169"/>
        <v>CL.IC.IT.160703.01</v>
      </c>
      <c r="R2146" s="167" t="s">
        <v>12465</v>
      </c>
      <c r="S2146" s="167">
        <v>216</v>
      </c>
    </row>
    <row r="2147" spans="1:39" s="167" customFormat="1" ht="15">
      <c r="A2147" s="167" t="s">
        <v>9344</v>
      </c>
      <c r="C2147" s="61" t="s">
        <v>7863</v>
      </c>
      <c r="E2147" s="61" t="s">
        <v>573</v>
      </c>
      <c r="F2147" s="167" t="s">
        <v>14168</v>
      </c>
      <c r="G2147" s="61" t="s">
        <v>14163</v>
      </c>
      <c r="H2147" s="62" t="s">
        <v>12028</v>
      </c>
      <c r="I2147" s="62" t="s">
        <v>14164</v>
      </c>
      <c r="J2147" s="63" t="str">
        <f t="shared" si="165"/>
        <v>IC.IT.160704</v>
      </c>
      <c r="K2147" s="61" t="s">
        <v>1702</v>
      </c>
      <c r="L2147" s="167" t="str">
        <f t="shared" si="166"/>
        <v>Prevalon Boots</v>
      </c>
      <c r="M2147" s="168" t="str">
        <f t="shared" si="167"/>
        <v>PI.IC.IT.160704.01</v>
      </c>
      <c r="N2147" s="168"/>
      <c r="O2147" s="168" t="str">
        <f t="shared" si="168"/>
        <v>PH.IC.IT.160704.01</v>
      </c>
      <c r="Q2147" s="168" t="str">
        <f t="shared" si="169"/>
        <v>CL.IC.IT.160704.01</v>
      </c>
      <c r="AL2147" s="167" t="s">
        <v>12773</v>
      </c>
      <c r="AM2147" s="167">
        <v>1640</v>
      </c>
    </row>
    <row r="2148" spans="1:39" s="167" customFormat="1" ht="15">
      <c r="A2148" s="167" t="s">
        <v>9344</v>
      </c>
      <c r="B2148" s="167" t="s">
        <v>8959</v>
      </c>
      <c r="C2148" s="61" t="s">
        <v>6777</v>
      </c>
      <c r="D2148" s="167" t="s">
        <v>8285</v>
      </c>
      <c r="E2148" s="61" t="s">
        <v>1702</v>
      </c>
      <c r="F2148" s="167" t="s">
        <v>8960</v>
      </c>
      <c r="G2148" s="167" t="s">
        <v>8961</v>
      </c>
      <c r="H2148" s="62" t="s">
        <v>11848</v>
      </c>
      <c r="I2148" s="167" t="s">
        <v>8962</v>
      </c>
      <c r="J2148" s="63" t="str">
        <f t="shared" si="165"/>
        <v>IC.IT.170101</v>
      </c>
      <c r="K2148" s="61" t="s">
        <v>1702</v>
      </c>
      <c r="L2148" s="167" t="str">
        <f t="shared" si="166"/>
        <v>Standard Hospital Mattress</v>
      </c>
      <c r="M2148" s="168" t="str">
        <f t="shared" si="167"/>
        <v>PI.IC.IT.170101.01</v>
      </c>
      <c r="N2148" s="168"/>
      <c r="O2148" s="168" t="str">
        <f t="shared" si="168"/>
        <v>PH.IC.IT.170101.01</v>
      </c>
      <c r="Q2148" s="168" t="str">
        <f t="shared" si="169"/>
        <v>CL.IC.IT.170101.01</v>
      </c>
    </row>
    <row r="2149" spans="1:39" s="167" customFormat="1" ht="15">
      <c r="A2149" s="167" t="s">
        <v>9344</v>
      </c>
      <c r="C2149" s="61" t="s">
        <v>6777</v>
      </c>
      <c r="E2149" s="61" t="s">
        <v>1702</v>
      </c>
      <c r="F2149" s="167" t="s">
        <v>8960</v>
      </c>
      <c r="G2149" s="167" t="s">
        <v>8851</v>
      </c>
      <c r="H2149" s="62" t="s">
        <v>12030</v>
      </c>
      <c r="I2149" s="167" t="s">
        <v>8852</v>
      </c>
      <c r="J2149" s="63" t="str">
        <f t="shared" si="165"/>
        <v>IC.IT.170102</v>
      </c>
      <c r="K2149" s="61" t="s">
        <v>1702</v>
      </c>
      <c r="L2149" s="167" t="str">
        <f t="shared" si="166"/>
        <v>Alternating Air Mattress</v>
      </c>
      <c r="M2149" s="168" t="str">
        <f t="shared" si="167"/>
        <v>PI.IC.IT.170102.01</v>
      </c>
      <c r="N2149" s="168"/>
      <c r="O2149" s="168" t="str">
        <f t="shared" si="168"/>
        <v>PH.IC.IT.170102.01</v>
      </c>
      <c r="Q2149" s="168" t="str">
        <f t="shared" si="169"/>
        <v>CL.IC.IT.170102.01</v>
      </c>
    </row>
    <row r="2150" spans="1:39" s="167" customFormat="1" ht="15">
      <c r="A2150" s="167" t="s">
        <v>9344</v>
      </c>
      <c r="C2150" s="61" t="s">
        <v>6777</v>
      </c>
      <c r="E2150" s="61" t="s">
        <v>1702</v>
      </c>
      <c r="F2150" s="167" t="s">
        <v>8960</v>
      </c>
      <c r="G2150" s="167" t="s">
        <v>8712</v>
      </c>
      <c r="H2150" s="62" t="s">
        <v>12032</v>
      </c>
      <c r="I2150" s="167" t="s">
        <v>8713</v>
      </c>
      <c r="J2150" s="63" t="str">
        <f t="shared" si="165"/>
        <v>IC.IT.170103</v>
      </c>
      <c r="K2150" s="61" t="s">
        <v>1702</v>
      </c>
      <c r="L2150" s="167" t="str">
        <f t="shared" si="166"/>
        <v>Air Mattress Gortex Cover</v>
      </c>
      <c r="M2150" s="168" t="str">
        <f t="shared" si="167"/>
        <v>PI.IC.IT.170103.01</v>
      </c>
      <c r="N2150" s="168"/>
      <c r="O2150" s="168" t="str">
        <f t="shared" si="168"/>
        <v>PH.IC.IT.170103.01</v>
      </c>
      <c r="Q2150" s="168" t="str">
        <f t="shared" si="169"/>
        <v>CL.IC.IT.170103.01</v>
      </c>
    </row>
    <row r="2151" spans="1:39" s="167" customFormat="1" ht="15">
      <c r="A2151" s="167" t="s">
        <v>9344</v>
      </c>
      <c r="C2151" s="61" t="s">
        <v>6777</v>
      </c>
      <c r="E2151" s="61" t="s">
        <v>1702</v>
      </c>
      <c r="F2151" s="167" t="s">
        <v>8960</v>
      </c>
      <c r="G2151" s="167" t="s">
        <v>8973</v>
      </c>
      <c r="H2151" s="62" t="s">
        <v>12028</v>
      </c>
      <c r="I2151" s="167" t="s">
        <v>8974</v>
      </c>
      <c r="J2151" s="63" t="str">
        <f t="shared" si="165"/>
        <v>IC.IT.170104</v>
      </c>
      <c r="K2151" s="61" t="s">
        <v>1702</v>
      </c>
      <c r="L2151" s="167" t="str">
        <f t="shared" si="166"/>
        <v>Low-Air Mattress</v>
      </c>
      <c r="M2151" s="168" t="str">
        <f t="shared" si="167"/>
        <v>PI.IC.IT.170104.01</v>
      </c>
      <c r="N2151" s="168"/>
      <c r="O2151" s="168" t="str">
        <f t="shared" si="168"/>
        <v>PH.IC.IT.170104.01</v>
      </c>
      <c r="Q2151" s="168" t="str">
        <f t="shared" si="169"/>
        <v>CL.IC.IT.170104.01</v>
      </c>
    </row>
    <row r="2152" spans="1:39" s="167" customFormat="1" ht="15">
      <c r="A2152" s="167" t="s">
        <v>9344</v>
      </c>
      <c r="C2152" s="61" t="s">
        <v>6777</v>
      </c>
      <c r="E2152" s="61" t="s">
        <v>1702</v>
      </c>
      <c r="F2152" s="167" t="s">
        <v>8960</v>
      </c>
      <c r="G2152" s="167" t="s">
        <v>8975</v>
      </c>
      <c r="H2152" s="62" t="s">
        <v>12210</v>
      </c>
      <c r="I2152" s="167" t="s">
        <v>8976</v>
      </c>
      <c r="J2152" s="63" t="str">
        <f t="shared" si="165"/>
        <v>IC.IT.170105</v>
      </c>
      <c r="K2152" s="61" t="s">
        <v>1702</v>
      </c>
      <c r="L2152" s="167" t="str">
        <f t="shared" si="166"/>
        <v>Low Air Loss Bed</v>
      </c>
      <c r="M2152" s="168" t="str">
        <f t="shared" si="167"/>
        <v>PI.IC.IT.170105.01</v>
      </c>
      <c r="N2152" s="168"/>
      <c r="O2152" s="168" t="str">
        <f t="shared" si="168"/>
        <v>PH.IC.IT.170105.01</v>
      </c>
      <c r="Q2152" s="168" t="str">
        <f t="shared" si="169"/>
        <v>CL.IC.IT.170105.01</v>
      </c>
    </row>
    <row r="2153" spans="1:39" s="167" customFormat="1" ht="15">
      <c r="A2153" s="167" t="s">
        <v>9344</v>
      </c>
      <c r="C2153" s="61" t="s">
        <v>6777</v>
      </c>
      <c r="E2153" s="61" t="s">
        <v>1702</v>
      </c>
      <c r="F2153" s="167" t="s">
        <v>8960</v>
      </c>
      <c r="G2153" s="167" t="s">
        <v>8977</v>
      </c>
      <c r="H2153" s="62" t="s">
        <v>12212</v>
      </c>
      <c r="I2153" s="167" t="s">
        <v>8978</v>
      </c>
      <c r="J2153" s="63" t="str">
        <f t="shared" si="165"/>
        <v>IC.IT.170106</v>
      </c>
      <c r="K2153" s="61" t="s">
        <v>1702</v>
      </c>
      <c r="L2153" s="167" t="str">
        <f t="shared" si="166"/>
        <v>Fluid Air Bed</v>
      </c>
      <c r="M2153" s="168" t="str">
        <f t="shared" si="167"/>
        <v>PI.IC.IT.170106.01</v>
      </c>
      <c r="N2153" s="168"/>
      <c r="O2153" s="168" t="str">
        <f t="shared" si="168"/>
        <v>PH.IC.IT.170106.01</v>
      </c>
      <c r="Q2153" s="168" t="str">
        <f t="shared" si="169"/>
        <v>CL.IC.IT.170106.01</v>
      </c>
    </row>
    <row r="2154" spans="1:39" s="167" customFormat="1" ht="15">
      <c r="A2154" s="167" t="s">
        <v>9344</v>
      </c>
      <c r="C2154" s="61" t="s">
        <v>6777</v>
      </c>
      <c r="E2154" s="61" t="s">
        <v>1702</v>
      </c>
      <c r="F2154" s="167" t="s">
        <v>8960</v>
      </c>
      <c r="G2154" s="167" t="s">
        <v>9120</v>
      </c>
      <c r="H2154" s="62" t="s">
        <v>12225</v>
      </c>
      <c r="I2154" s="167" t="s">
        <v>9240</v>
      </c>
      <c r="J2154" s="63" t="str">
        <f t="shared" si="165"/>
        <v>IC.IT.170107</v>
      </c>
      <c r="K2154" s="61" t="s">
        <v>1702</v>
      </c>
      <c r="L2154" s="167" t="str">
        <f t="shared" si="166"/>
        <v>Under mattress scales</v>
      </c>
      <c r="M2154" s="168" t="str">
        <f t="shared" si="167"/>
        <v>PI.IC.IT.170107.01</v>
      </c>
      <c r="N2154" s="168"/>
      <c r="O2154" s="168" t="str">
        <f t="shared" si="168"/>
        <v>PH.IC.IT.170107.01</v>
      </c>
      <c r="Q2154" s="168" t="str">
        <f t="shared" si="169"/>
        <v>CL.IC.IT.170107.01</v>
      </c>
    </row>
    <row r="2155" spans="1:39" s="167" customFormat="1" ht="15">
      <c r="A2155" s="167" t="s">
        <v>9344</v>
      </c>
      <c r="C2155" s="61" t="s">
        <v>6777</v>
      </c>
      <c r="E2155" s="61" t="s">
        <v>1702</v>
      </c>
      <c r="F2155" s="167" t="s">
        <v>8960</v>
      </c>
      <c r="G2155" s="167" t="s">
        <v>9241</v>
      </c>
      <c r="H2155" s="62" t="s">
        <v>11638</v>
      </c>
      <c r="I2155" s="167" t="s">
        <v>9242</v>
      </c>
      <c r="J2155" s="63" t="str">
        <f t="shared" si="165"/>
        <v>IC.IT.170108</v>
      </c>
      <c r="K2155" s="61" t="s">
        <v>1702</v>
      </c>
      <c r="L2155" s="167" t="str">
        <f t="shared" si="166"/>
        <v>PneuCare Dynamic</v>
      </c>
      <c r="M2155" s="168" t="str">
        <f t="shared" si="167"/>
        <v>PI.IC.IT.170108.01</v>
      </c>
      <c r="N2155" s="168"/>
      <c r="O2155" s="168" t="str">
        <f t="shared" si="168"/>
        <v>PH.IC.IT.170108.01</v>
      </c>
      <c r="Q2155" s="168" t="str">
        <f t="shared" si="169"/>
        <v>CL.IC.IT.170108.01</v>
      </c>
    </row>
    <row r="2156" spans="1:39" s="167" customFormat="1" ht="15">
      <c r="A2156" s="167" t="s">
        <v>9344</v>
      </c>
      <c r="C2156" s="61" t="s">
        <v>6777</v>
      </c>
      <c r="E2156" s="61" t="s">
        <v>1702</v>
      </c>
      <c r="F2156" s="167" t="s">
        <v>8960</v>
      </c>
      <c r="G2156" s="167" t="s">
        <v>9243</v>
      </c>
      <c r="H2156" s="62" t="s">
        <v>11639</v>
      </c>
      <c r="I2156" s="167" t="s">
        <v>9244</v>
      </c>
      <c r="J2156" s="63" t="str">
        <f t="shared" si="165"/>
        <v>IC.IT.170109</v>
      </c>
      <c r="K2156" s="61" t="s">
        <v>1702</v>
      </c>
      <c r="L2156" s="167" t="str">
        <f t="shared" si="166"/>
        <v>Roto-bed</v>
      </c>
      <c r="M2156" s="168" t="str">
        <f t="shared" si="167"/>
        <v>PI.IC.IT.170109.01</v>
      </c>
      <c r="N2156" s="168"/>
      <c r="O2156" s="168" t="str">
        <f t="shared" si="168"/>
        <v>PH.IC.IT.170109.01</v>
      </c>
      <c r="Q2156" s="168" t="str">
        <f t="shared" si="169"/>
        <v>CL.IC.IT.170109.01</v>
      </c>
    </row>
    <row r="2157" spans="1:39" s="167" customFormat="1" ht="15">
      <c r="A2157" s="167" t="s">
        <v>9344</v>
      </c>
      <c r="C2157" s="61" t="s">
        <v>12462</v>
      </c>
      <c r="E2157" s="61" t="s">
        <v>12175</v>
      </c>
      <c r="F2157" s="167" t="s">
        <v>8960</v>
      </c>
      <c r="G2157" s="167" t="s">
        <v>9245</v>
      </c>
      <c r="H2157" s="62" t="s">
        <v>11829</v>
      </c>
      <c r="I2157" s="167" t="s">
        <v>9246</v>
      </c>
      <c r="J2157" s="63" t="str">
        <f t="shared" si="165"/>
        <v>IC.IT.170110</v>
      </c>
      <c r="K2157" s="61" t="s">
        <v>12175</v>
      </c>
      <c r="L2157" s="167" t="str">
        <f t="shared" si="166"/>
        <v>Stryker Frame</v>
      </c>
      <c r="M2157" s="168" t="str">
        <f t="shared" si="167"/>
        <v>PI.IC.IT.170110.01</v>
      </c>
      <c r="N2157" s="168"/>
      <c r="O2157" s="168" t="str">
        <f t="shared" si="168"/>
        <v>PH.IC.IT.170110.01</v>
      </c>
      <c r="Q2157" s="168" t="str">
        <f t="shared" si="169"/>
        <v>CL.IC.IT.170110.01</v>
      </c>
    </row>
    <row r="2158" spans="1:39" s="167" customFormat="1" ht="15">
      <c r="A2158" s="167" t="s">
        <v>9344</v>
      </c>
      <c r="C2158" s="61" t="s">
        <v>12462</v>
      </c>
      <c r="E2158" s="61" t="s">
        <v>12175</v>
      </c>
      <c r="F2158" s="167" t="s">
        <v>8960</v>
      </c>
      <c r="G2158" s="61" t="s">
        <v>8837</v>
      </c>
      <c r="H2158" s="62" t="s">
        <v>155</v>
      </c>
      <c r="I2158" s="62" t="s">
        <v>8837</v>
      </c>
      <c r="J2158" s="63" t="str">
        <f t="shared" si="165"/>
        <v>IC.IT.170111</v>
      </c>
      <c r="K2158" s="61" t="s">
        <v>12175</v>
      </c>
      <c r="L2158" s="167" t="str">
        <f t="shared" si="166"/>
        <v>Bariatric</v>
      </c>
      <c r="M2158" s="168" t="str">
        <f t="shared" si="167"/>
        <v>PI.IC.IT.170111.01</v>
      </c>
      <c r="N2158" s="168"/>
      <c r="O2158" s="168" t="str">
        <f t="shared" si="168"/>
        <v>PH.IC.IT.170111.01</v>
      </c>
      <c r="Q2158" s="168" t="str">
        <f t="shared" si="169"/>
        <v>CL.IC.IT.170111.01</v>
      </c>
      <c r="R2158" s="167" t="s">
        <v>12465</v>
      </c>
      <c r="S2158" s="167">
        <v>135</v>
      </c>
    </row>
    <row r="2159" spans="1:39" s="167" customFormat="1" ht="15">
      <c r="A2159" s="167" t="s">
        <v>9344</v>
      </c>
      <c r="C2159" s="61" t="s">
        <v>12462</v>
      </c>
      <c r="E2159" s="61" t="s">
        <v>12175</v>
      </c>
      <c r="F2159" s="167" t="s">
        <v>8960</v>
      </c>
      <c r="G2159" s="61" t="s">
        <v>8838</v>
      </c>
      <c r="H2159" s="62" t="s">
        <v>153</v>
      </c>
      <c r="I2159" s="62" t="s">
        <v>8839</v>
      </c>
      <c r="J2159" s="63" t="str">
        <f t="shared" si="165"/>
        <v>IC.IT.170112</v>
      </c>
      <c r="K2159" s="61" t="s">
        <v>12175</v>
      </c>
      <c r="L2159" s="167" t="str">
        <f t="shared" si="166"/>
        <v>Percussion/Vibration</v>
      </c>
      <c r="M2159" s="168" t="str">
        <f t="shared" si="167"/>
        <v>PI.IC.IT.170112.01</v>
      </c>
      <c r="N2159" s="168"/>
      <c r="O2159" s="168" t="str">
        <f t="shared" si="168"/>
        <v>PH.IC.IT.170112.01</v>
      </c>
      <c r="Q2159" s="168" t="str">
        <f t="shared" si="169"/>
        <v>CL.IC.IT.170112.01</v>
      </c>
      <c r="R2159" s="167" t="s">
        <v>12465</v>
      </c>
      <c r="S2159" s="167">
        <v>136</v>
      </c>
    </row>
    <row r="2160" spans="1:39" s="167" customFormat="1" ht="15">
      <c r="A2160" s="167" t="s">
        <v>9344</v>
      </c>
      <c r="C2160" s="61" t="s">
        <v>6777</v>
      </c>
      <c r="E2160" s="61" t="s">
        <v>1702</v>
      </c>
      <c r="F2160" s="167" t="s">
        <v>8960</v>
      </c>
      <c r="G2160" s="61" t="s">
        <v>8840</v>
      </c>
      <c r="H2160" s="62" t="s">
        <v>215</v>
      </c>
      <c r="I2160" s="62" t="s">
        <v>8841</v>
      </c>
      <c r="J2160" s="63" t="str">
        <f t="shared" si="165"/>
        <v>IC.IT.170113</v>
      </c>
      <c r="K2160" s="61" t="s">
        <v>1702</v>
      </c>
      <c r="L2160" s="167" t="str">
        <f t="shared" si="166"/>
        <v>Rotation</v>
      </c>
      <c r="M2160" s="168" t="str">
        <f t="shared" si="167"/>
        <v>PI.IC.IT.170113.01</v>
      </c>
      <c r="N2160" s="168"/>
      <c r="O2160" s="168" t="str">
        <f t="shared" si="168"/>
        <v>PH.IC.IT.170113.01</v>
      </c>
      <c r="Q2160" s="168" t="str">
        <f t="shared" si="169"/>
        <v>CL.IC.IT.170113.01</v>
      </c>
      <c r="R2160" s="167" t="s">
        <v>12465</v>
      </c>
      <c r="S2160" s="167">
        <v>137</v>
      </c>
    </row>
    <row r="2161" spans="1:19" s="167" customFormat="1" ht="15">
      <c r="A2161" s="167" t="s">
        <v>9344</v>
      </c>
      <c r="C2161" s="61" t="s">
        <v>6777</v>
      </c>
      <c r="E2161" s="61" t="s">
        <v>1702</v>
      </c>
      <c r="F2161" s="167" t="s">
        <v>8960</v>
      </c>
      <c r="G2161" s="61" t="s">
        <v>6567</v>
      </c>
      <c r="H2161" s="62" t="s">
        <v>4082</v>
      </c>
      <c r="I2161" s="62" t="s">
        <v>8842</v>
      </c>
      <c r="J2161" s="63" t="str">
        <f t="shared" si="165"/>
        <v>IC.IT.170114</v>
      </c>
      <c r="K2161" s="61" t="s">
        <v>1702</v>
      </c>
      <c r="L2161" s="167" t="str">
        <f t="shared" si="166"/>
        <v>Other: specify</v>
      </c>
      <c r="M2161" s="168" t="str">
        <f t="shared" si="167"/>
        <v>PI.IC.IT.170114.01</v>
      </c>
      <c r="N2161" s="168"/>
      <c r="O2161" s="168" t="str">
        <f t="shared" si="168"/>
        <v>PH.IC.IT.170114.01</v>
      </c>
      <c r="Q2161" s="168" t="str">
        <f t="shared" si="169"/>
        <v>CL.IC.IT.170114.01</v>
      </c>
      <c r="R2161" s="167" t="s">
        <v>4415</v>
      </c>
      <c r="S2161" s="167">
        <v>138</v>
      </c>
    </row>
    <row r="2162" spans="1:19" s="167" customFormat="1" ht="15">
      <c r="A2162" s="167" t="s">
        <v>9344</v>
      </c>
      <c r="C2162" s="61" t="s">
        <v>12462</v>
      </c>
      <c r="E2162" s="61" t="s">
        <v>12175</v>
      </c>
      <c r="F2162" s="167" t="s">
        <v>8960</v>
      </c>
      <c r="G2162" s="61" t="s">
        <v>8843</v>
      </c>
      <c r="H2162" s="62" t="s">
        <v>594</v>
      </c>
      <c r="I2162" s="62" t="s">
        <v>8844</v>
      </c>
      <c r="J2162" s="63" t="str">
        <f t="shared" si="165"/>
        <v>IC.IT.170115</v>
      </c>
      <c r="K2162" s="61" t="s">
        <v>12175</v>
      </c>
      <c r="L2162" s="167" t="str">
        <f t="shared" si="166"/>
        <v>Hi-Lo</v>
      </c>
      <c r="M2162" s="168" t="str">
        <f t="shared" si="167"/>
        <v>PI.IC.IT.170115.01</v>
      </c>
      <c r="N2162" s="168"/>
      <c r="O2162" s="168" t="str">
        <f t="shared" si="168"/>
        <v>PH.IC.IT.170115.01</v>
      </c>
      <c r="Q2162" s="168" t="str">
        <f t="shared" si="169"/>
        <v>CL.IC.IT.170115.01</v>
      </c>
      <c r="R2162" s="167" t="s">
        <v>12465</v>
      </c>
      <c r="S2162" s="167">
        <v>218</v>
      </c>
    </row>
    <row r="2163" spans="1:19" s="167" customFormat="1" ht="15">
      <c r="A2163" s="167" t="s">
        <v>9344</v>
      </c>
      <c r="B2163" s="167" t="s">
        <v>12446</v>
      </c>
      <c r="C2163" s="61" t="s">
        <v>12602</v>
      </c>
      <c r="D2163" s="167" t="s">
        <v>365</v>
      </c>
      <c r="E2163" s="61" t="s">
        <v>12175</v>
      </c>
      <c r="F2163" s="167" t="s">
        <v>8845</v>
      </c>
      <c r="G2163" s="167" t="s">
        <v>11821</v>
      </c>
      <c r="H2163" s="62" t="s">
        <v>11848</v>
      </c>
      <c r="I2163" s="167" t="s">
        <v>11821</v>
      </c>
      <c r="J2163" s="63" t="str">
        <f t="shared" si="165"/>
        <v>IC.IT.180101</v>
      </c>
      <c r="K2163" s="61" t="s">
        <v>12175</v>
      </c>
      <c r="L2163" s="167" t="str">
        <f t="shared" si="166"/>
        <v>Off</v>
      </c>
      <c r="M2163" s="168" t="str">
        <f t="shared" si="167"/>
        <v>PI.IC.IT.180101.01</v>
      </c>
      <c r="N2163" s="168"/>
      <c r="O2163" s="168" t="str">
        <f t="shared" si="168"/>
        <v>PH.IC.IT.180101.01</v>
      </c>
      <c r="Q2163" s="168" t="str">
        <f t="shared" si="169"/>
        <v>CL.IC.IT.180101.01</v>
      </c>
    </row>
    <row r="2164" spans="1:19" s="167" customFormat="1" ht="15">
      <c r="A2164" s="167" t="s">
        <v>9344</v>
      </c>
      <c r="C2164" s="61" t="s">
        <v>12602</v>
      </c>
      <c r="E2164" s="61" t="s">
        <v>12175</v>
      </c>
      <c r="F2164" s="167" t="s">
        <v>8845</v>
      </c>
      <c r="G2164" s="167" t="s">
        <v>11643</v>
      </c>
      <c r="H2164" s="62" t="s">
        <v>12030</v>
      </c>
      <c r="I2164" s="167" t="s">
        <v>11643</v>
      </c>
      <c r="J2164" s="63" t="str">
        <f t="shared" si="165"/>
        <v>IC.IT.180102</v>
      </c>
      <c r="K2164" s="61" t="s">
        <v>12175</v>
      </c>
      <c r="L2164" s="167" t="str">
        <f t="shared" si="166"/>
        <v>On</v>
      </c>
      <c r="M2164" s="168" t="str">
        <f t="shared" si="167"/>
        <v>PI.IC.IT.180102.01</v>
      </c>
      <c r="N2164" s="168"/>
      <c r="O2164" s="168" t="str">
        <f t="shared" si="168"/>
        <v>PH.IC.IT.180102.01</v>
      </c>
      <c r="Q2164" s="168" t="str">
        <f t="shared" si="169"/>
        <v>CL.IC.IT.180102.01</v>
      </c>
    </row>
    <row r="2165" spans="1:19" s="167" customFormat="1" ht="15">
      <c r="A2165" s="167" t="s">
        <v>9344</v>
      </c>
      <c r="C2165" s="61" t="s">
        <v>12602</v>
      </c>
      <c r="E2165" s="61" t="s">
        <v>12175</v>
      </c>
      <c r="F2165" s="167" t="s">
        <v>8845</v>
      </c>
      <c r="G2165" s="167" t="s">
        <v>8965</v>
      </c>
      <c r="H2165" s="62" t="s">
        <v>12032</v>
      </c>
      <c r="I2165" s="167" t="s">
        <v>8966</v>
      </c>
      <c r="J2165" s="63" t="str">
        <f t="shared" si="165"/>
        <v>IC.IT.180103</v>
      </c>
      <c r="K2165" s="61" t="s">
        <v>12175</v>
      </c>
      <c r="L2165" s="167" t="str">
        <f t="shared" si="166"/>
        <v>Alarm limits (specify)</v>
      </c>
      <c r="M2165" s="168" t="str">
        <f t="shared" si="167"/>
        <v>PI.IC.IT.180103.01</v>
      </c>
      <c r="N2165" s="168"/>
      <c r="O2165" s="168" t="str">
        <f t="shared" si="168"/>
        <v>PH.IC.IT.180103.01</v>
      </c>
      <c r="Q2165" s="168" t="str">
        <f t="shared" si="169"/>
        <v>CL.IC.IT.180103.01</v>
      </c>
    </row>
    <row r="2166" spans="1:19" s="167" customFormat="1" ht="15">
      <c r="A2166" s="167" t="s">
        <v>9344</v>
      </c>
      <c r="C2166" s="61" t="s">
        <v>12602</v>
      </c>
      <c r="E2166" s="61" t="s">
        <v>12175</v>
      </c>
      <c r="F2166" s="167" t="s">
        <v>8845</v>
      </c>
      <c r="G2166" s="61" t="s">
        <v>8967</v>
      </c>
      <c r="H2166" s="62" t="s">
        <v>11</v>
      </c>
      <c r="I2166" s="62" t="s">
        <v>8968</v>
      </c>
      <c r="J2166" s="63" t="str">
        <f t="shared" si="165"/>
        <v>IC.IT.180104</v>
      </c>
      <c r="K2166" s="61" t="s">
        <v>12175</v>
      </c>
      <c r="L2166" s="167" t="str">
        <f t="shared" si="166"/>
        <v>Alarm set</v>
      </c>
      <c r="M2166" s="168" t="str">
        <f t="shared" si="167"/>
        <v>PI.IC.IT.180104.01</v>
      </c>
      <c r="N2166" s="168"/>
      <c r="O2166" s="168" t="str">
        <f t="shared" si="168"/>
        <v>PH.IC.IT.180104.01</v>
      </c>
      <c r="Q2166" s="168" t="str">
        <f t="shared" si="169"/>
        <v>CL.IC.IT.180104.01</v>
      </c>
      <c r="R2166" s="167" t="s">
        <v>12465</v>
      </c>
      <c r="S2166" s="167">
        <v>783</v>
      </c>
    </row>
    <row r="2167" spans="1:19" s="167" customFormat="1" ht="15">
      <c r="A2167" s="167" t="s">
        <v>9344</v>
      </c>
      <c r="C2167" s="61" t="s">
        <v>12602</v>
      </c>
      <c r="E2167" s="61" t="s">
        <v>12175</v>
      </c>
      <c r="F2167" s="167" t="s">
        <v>8845</v>
      </c>
      <c r="G2167" s="61" t="s">
        <v>8969</v>
      </c>
      <c r="H2167" s="62" t="s">
        <v>212</v>
      </c>
      <c r="I2167" s="62" t="s">
        <v>8970</v>
      </c>
      <c r="J2167" s="63" t="str">
        <f t="shared" si="165"/>
        <v>IC.IT.180105</v>
      </c>
      <c r="K2167" s="61" t="s">
        <v>12175</v>
      </c>
      <c r="L2167" s="167" t="str">
        <f t="shared" si="166"/>
        <v>Alarms on</v>
      </c>
      <c r="M2167" s="168" t="str">
        <f t="shared" si="167"/>
        <v>PI.IC.IT.180105.01</v>
      </c>
      <c r="N2167" s="168"/>
      <c r="O2167" s="168" t="str">
        <f t="shared" si="168"/>
        <v>PH.IC.IT.180105.01</v>
      </c>
      <c r="Q2167" s="168" t="str">
        <f t="shared" si="169"/>
        <v>CL.IC.IT.180105.01</v>
      </c>
      <c r="R2167" s="167" t="s">
        <v>12465</v>
      </c>
      <c r="S2167" s="167">
        <v>784</v>
      </c>
    </row>
    <row r="2168" spans="1:19" s="167" customFormat="1" ht="15">
      <c r="A2168" s="167" t="s">
        <v>9344</v>
      </c>
      <c r="B2168" s="167" t="s">
        <v>12452</v>
      </c>
      <c r="C2168" s="61" t="s">
        <v>208</v>
      </c>
      <c r="D2168" s="10" t="s">
        <v>368</v>
      </c>
      <c r="E2168" s="61" t="s">
        <v>12182</v>
      </c>
      <c r="F2168" s="167" t="s">
        <v>8614</v>
      </c>
      <c r="G2168" s="167" t="s">
        <v>11821</v>
      </c>
      <c r="H2168" s="62" t="s">
        <v>11848</v>
      </c>
      <c r="I2168" s="167" t="s">
        <v>11821</v>
      </c>
      <c r="J2168" s="63" t="str">
        <f t="shared" si="165"/>
        <v>IC.IT.180201</v>
      </c>
      <c r="K2168" s="61" t="s">
        <v>1702</v>
      </c>
      <c r="L2168" s="167" t="str">
        <f t="shared" si="166"/>
        <v>Off</v>
      </c>
      <c r="M2168" s="168" t="str">
        <f t="shared" si="167"/>
        <v>PI.IC.IT.180201.01</v>
      </c>
      <c r="N2168" s="168"/>
      <c r="O2168" s="168" t="str">
        <f t="shared" si="168"/>
        <v>PH.IC.IT.180201.01</v>
      </c>
      <c r="Q2168" s="168" t="str">
        <f t="shared" si="169"/>
        <v>CL.IC.IT.180201.01</v>
      </c>
    </row>
    <row r="2169" spans="1:19" s="167" customFormat="1" ht="15">
      <c r="A2169" s="167" t="s">
        <v>9344</v>
      </c>
      <c r="C2169" s="61" t="s">
        <v>208</v>
      </c>
      <c r="E2169" s="61" t="s">
        <v>12182</v>
      </c>
      <c r="F2169" s="167" t="s">
        <v>8614</v>
      </c>
      <c r="G2169" s="167" t="s">
        <v>11643</v>
      </c>
      <c r="H2169" s="62" t="s">
        <v>12030</v>
      </c>
      <c r="I2169" s="167" t="s">
        <v>11643</v>
      </c>
      <c r="J2169" s="63" t="str">
        <f t="shared" si="165"/>
        <v>IC.IT.180202</v>
      </c>
      <c r="K2169" s="61" t="s">
        <v>1702</v>
      </c>
      <c r="L2169" s="167" t="str">
        <f t="shared" si="166"/>
        <v>On</v>
      </c>
      <c r="M2169" s="168" t="str">
        <f t="shared" si="167"/>
        <v>PI.IC.IT.180202.01</v>
      </c>
      <c r="N2169" s="168"/>
      <c r="O2169" s="168" t="str">
        <f t="shared" si="168"/>
        <v>PH.IC.IT.180202.01</v>
      </c>
      <c r="Q2169" s="168" t="str">
        <f t="shared" si="169"/>
        <v>CL.IC.IT.180202.01</v>
      </c>
    </row>
    <row r="2170" spans="1:19" s="167" customFormat="1" ht="15">
      <c r="A2170" s="167" t="s">
        <v>9344</v>
      </c>
      <c r="C2170" s="61" t="s">
        <v>208</v>
      </c>
      <c r="D2170" s="167" t="s">
        <v>369</v>
      </c>
      <c r="E2170" s="61" t="s">
        <v>12182</v>
      </c>
      <c r="F2170" s="167" t="s">
        <v>9003</v>
      </c>
      <c r="G2170" s="167" t="s">
        <v>9004</v>
      </c>
      <c r="H2170" s="62" t="s">
        <v>12032</v>
      </c>
      <c r="I2170" s="167" t="s">
        <v>11867</v>
      </c>
      <c r="J2170" s="63" t="str">
        <f t="shared" si="165"/>
        <v>IC.IT.180203</v>
      </c>
      <c r="K2170" s="61" t="s">
        <v>1702</v>
      </c>
      <c r="L2170" s="167" t="str">
        <f t="shared" si="166"/>
        <v>Enter free text</v>
      </c>
      <c r="M2170" s="168" t="str">
        <f t="shared" si="167"/>
        <v>PI.IC.IT.180203.01</v>
      </c>
      <c r="N2170" s="168"/>
      <c r="O2170" s="168" t="str">
        <f t="shared" si="168"/>
        <v>PH.IC.IT.180203.01</v>
      </c>
      <c r="Q2170" s="168" t="str">
        <f t="shared" si="169"/>
        <v>CL.IC.IT.180203.01</v>
      </c>
    </row>
    <row r="2171" spans="1:19" s="167" customFormat="1" ht="15">
      <c r="A2171" s="167" t="s">
        <v>9344</v>
      </c>
      <c r="B2171" s="167" t="s">
        <v>12452</v>
      </c>
      <c r="C2171" s="61" t="s">
        <v>208</v>
      </c>
      <c r="D2171" s="167" t="s">
        <v>366</v>
      </c>
      <c r="E2171" s="61" t="s">
        <v>12592</v>
      </c>
      <c r="F2171" s="167" t="s">
        <v>9005</v>
      </c>
      <c r="G2171" s="167" t="s">
        <v>9004</v>
      </c>
      <c r="H2171" s="62" t="s">
        <v>11848</v>
      </c>
      <c r="I2171" s="167" t="s">
        <v>11867</v>
      </c>
      <c r="J2171" s="63" t="str">
        <f t="shared" si="165"/>
        <v>IC.IT.180301</v>
      </c>
      <c r="K2171" s="61" t="s">
        <v>1702</v>
      </c>
      <c r="L2171" s="167" t="str">
        <f t="shared" si="166"/>
        <v>Enter free text</v>
      </c>
      <c r="M2171" s="168" t="str">
        <f t="shared" si="167"/>
        <v>PI.IC.IT.180301.01</v>
      </c>
      <c r="N2171" s="168"/>
      <c r="O2171" s="168" t="str">
        <f t="shared" si="168"/>
        <v>PH.IC.IT.180301.01</v>
      </c>
      <c r="Q2171" s="168" t="str">
        <f t="shared" si="169"/>
        <v>CL.IC.IT.180301.01</v>
      </c>
    </row>
    <row r="2172" spans="1:19" s="167" customFormat="1" ht="15">
      <c r="A2172" s="167" t="s">
        <v>9344</v>
      </c>
      <c r="C2172" s="61" t="s">
        <v>208</v>
      </c>
      <c r="D2172" s="167" t="s">
        <v>367</v>
      </c>
      <c r="E2172" s="61" t="s">
        <v>12592</v>
      </c>
      <c r="F2172" s="167" t="s">
        <v>9006</v>
      </c>
      <c r="G2172" s="167" t="s">
        <v>11821</v>
      </c>
      <c r="H2172" s="62" t="s">
        <v>12030</v>
      </c>
      <c r="I2172" s="167" t="s">
        <v>11821</v>
      </c>
      <c r="J2172" s="63" t="str">
        <f t="shared" si="165"/>
        <v>IC.IT.180302</v>
      </c>
      <c r="K2172" s="61" t="s">
        <v>1702</v>
      </c>
      <c r="L2172" s="167" t="str">
        <f t="shared" si="166"/>
        <v>Off</v>
      </c>
      <c r="M2172" s="168" t="str">
        <f t="shared" si="167"/>
        <v>PI.IC.IT.180302.01</v>
      </c>
      <c r="N2172" s="168"/>
      <c r="O2172" s="168" t="str">
        <f t="shared" si="168"/>
        <v>PH.IC.IT.180302.01</v>
      </c>
      <c r="Q2172" s="168" t="str">
        <f t="shared" si="169"/>
        <v>CL.IC.IT.180302.01</v>
      </c>
    </row>
    <row r="2173" spans="1:19" s="167" customFormat="1" ht="15">
      <c r="A2173" s="167" t="s">
        <v>9344</v>
      </c>
      <c r="C2173" s="61" t="s">
        <v>208</v>
      </c>
      <c r="E2173" s="61" t="s">
        <v>12592</v>
      </c>
      <c r="F2173" s="167" t="s">
        <v>9006</v>
      </c>
      <c r="G2173" s="167" t="s">
        <v>11643</v>
      </c>
      <c r="H2173" s="62" t="s">
        <v>12032</v>
      </c>
      <c r="I2173" s="167" t="s">
        <v>11643</v>
      </c>
      <c r="J2173" s="63" t="str">
        <f t="shared" si="165"/>
        <v>IC.IT.180303</v>
      </c>
      <c r="K2173" s="61" t="s">
        <v>1702</v>
      </c>
      <c r="L2173" s="167" t="str">
        <f t="shared" si="166"/>
        <v>On</v>
      </c>
      <c r="M2173" s="168" t="str">
        <f t="shared" si="167"/>
        <v>PI.IC.IT.180303.01</v>
      </c>
      <c r="N2173" s="168"/>
      <c r="O2173" s="168" t="str">
        <f t="shared" si="168"/>
        <v>PH.IC.IT.180303.01</v>
      </c>
      <c r="Q2173" s="168" t="str">
        <f t="shared" si="169"/>
        <v>CL.IC.IT.180303.01</v>
      </c>
    </row>
    <row r="2174" spans="1:19" s="167" customFormat="1" ht="15">
      <c r="A2174" s="167" t="s">
        <v>9344</v>
      </c>
      <c r="B2174" s="167" t="s">
        <v>12452</v>
      </c>
      <c r="C2174" s="61" t="s">
        <v>208</v>
      </c>
      <c r="D2174" s="167" t="s">
        <v>363</v>
      </c>
      <c r="E2174" s="61" t="s">
        <v>12594</v>
      </c>
      <c r="F2174" s="167" t="s">
        <v>8884</v>
      </c>
      <c r="G2174" s="167" t="s">
        <v>9004</v>
      </c>
      <c r="H2174" s="62" t="s">
        <v>11848</v>
      </c>
      <c r="I2174" s="167" t="s">
        <v>11867</v>
      </c>
      <c r="J2174" s="63" t="str">
        <f t="shared" si="165"/>
        <v>IC.IT.180401</v>
      </c>
      <c r="K2174" s="61" t="s">
        <v>1702</v>
      </c>
      <c r="L2174" s="167" t="str">
        <f t="shared" si="166"/>
        <v>Enter free text</v>
      </c>
      <c r="M2174" s="168" t="str">
        <f t="shared" si="167"/>
        <v>PI.IC.IT.180401.01</v>
      </c>
      <c r="N2174" s="168"/>
      <c r="O2174" s="168" t="str">
        <f t="shared" si="168"/>
        <v>PH.IC.IT.180401.01</v>
      </c>
      <c r="Q2174" s="168" t="str">
        <f t="shared" si="169"/>
        <v>CL.IC.IT.180401.01</v>
      </c>
    </row>
    <row r="2175" spans="1:19" s="167" customFormat="1" ht="15">
      <c r="A2175" s="167" t="s">
        <v>9344</v>
      </c>
      <c r="C2175" s="61" t="s">
        <v>208</v>
      </c>
      <c r="D2175" s="167" t="s">
        <v>364</v>
      </c>
      <c r="E2175" s="61" t="s">
        <v>12594</v>
      </c>
      <c r="F2175" s="167" t="s">
        <v>8772</v>
      </c>
      <c r="G2175" s="167" t="s">
        <v>11821</v>
      </c>
      <c r="H2175" s="62" t="s">
        <v>12030</v>
      </c>
      <c r="I2175" s="167" t="s">
        <v>11821</v>
      </c>
      <c r="J2175" s="63" t="str">
        <f t="shared" si="165"/>
        <v>IC.IT.180402</v>
      </c>
      <c r="K2175" s="61" t="s">
        <v>1702</v>
      </c>
      <c r="L2175" s="167" t="str">
        <f t="shared" si="166"/>
        <v>Off</v>
      </c>
      <c r="M2175" s="168" t="str">
        <f t="shared" si="167"/>
        <v>PI.IC.IT.180402.01</v>
      </c>
      <c r="N2175" s="168"/>
      <c r="O2175" s="168" t="str">
        <f t="shared" si="168"/>
        <v>PH.IC.IT.180402.01</v>
      </c>
      <c r="Q2175" s="168" t="str">
        <f t="shared" si="169"/>
        <v>CL.IC.IT.180402.01</v>
      </c>
    </row>
    <row r="2176" spans="1:19" s="167" customFormat="1" ht="15">
      <c r="A2176" s="167" t="s">
        <v>9344</v>
      </c>
      <c r="C2176" s="61" t="s">
        <v>208</v>
      </c>
      <c r="E2176" s="61" t="s">
        <v>12594</v>
      </c>
      <c r="F2176" s="167" t="s">
        <v>8772</v>
      </c>
      <c r="G2176" s="167" t="s">
        <v>11643</v>
      </c>
      <c r="H2176" s="62" t="s">
        <v>12032</v>
      </c>
      <c r="I2176" s="167" t="s">
        <v>11643</v>
      </c>
      <c r="J2176" s="63" t="str">
        <f t="shared" si="165"/>
        <v>IC.IT.180403</v>
      </c>
      <c r="K2176" s="61" t="s">
        <v>1702</v>
      </c>
      <c r="L2176" s="167" t="str">
        <f t="shared" si="166"/>
        <v>On</v>
      </c>
      <c r="M2176" s="168" t="str">
        <f t="shared" si="167"/>
        <v>PI.IC.IT.180403.01</v>
      </c>
      <c r="N2176" s="168"/>
      <c r="O2176" s="168" t="str">
        <f t="shared" si="168"/>
        <v>PH.IC.IT.180403.01</v>
      </c>
      <c r="Q2176" s="168" t="str">
        <f t="shared" si="169"/>
        <v>CL.IC.IT.180403.01</v>
      </c>
    </row>
    <row r="2177" spans="1:45" s="167" customFormat="1" ht="15">
      <c r="A2177" s="167" t="s">
        <v>9344</v>
      </c>
      <c r="B2177" s="167" t="s">
        <v>12452</v>
      </c>
      <c r="C2177" s="61" t="s">
        <v>208</v>
      </c>
      <c r="D2177" s="167" t="s">
        <v>8773</v>
      </c>
      <c r="E2177" s="61" t="s">
        <v>212</v>
      </c>
      <c r="F2177" s="167" t="s">
        <v>8774</v>
      </c>
      <c r="G2177" s="167" t="s">
        <v>11821</v>
      </c>
      <c r="H2177" s="62" t="s">
        <v>11848</v>
      </c>
      <c r="I2177" s="167" t="s">
        <v>11821</v>
      </c>
      <c r="J2177" s="63" t="str">
        <f t="shared" si="165"/>
        <v>IC.IT.180501</v>
      </c>
      <c r="K2177" s="61" t="s">
        <v>1702</v>
      </c>
      <c r="L2177" s="167" t="str">
        <f t="shared" si="166"/>
        <v>Off</v>
      </c>
      <c r="M2177" s="168" t="str">
        <f t="shared" si="167"/>
        <v>PI.IC.IT.180501.01</v>
      </c>
      <c r="N2177" s="168"/>
      <c r="O2177" s="168" t="str">
        <f t="shared" si="168"/>
        <v>PH.IC.IT.180501.01</v>
      </c>
      <c r="Q2177" s="168" t="str">
        <f t="shared" si="169"/>
        <v>CL.IC.IT.180501.01</v>
      </c>
    </row>
    <row r="2178" spans="1:45" s="167" customFormat="1" ht="15">
      <c r="A2178" s="167" t="s">
        <v>9344</v>
      </c>
      <c r="C2178" s="61" t="s">
        <v>208</v>
      </c>
      <c r="E2178" s="61" t="s">
        <v>212</v>
      </c>
      <c r="F2178" s="167" t="s">
        <v>8774</v>
      </c>
      <c r="G2178" s="167" t="s">
        <v>11643</v>
      </c>
      <c r="H2178" s="62" t="s">
        <v>12030</v>
      </c>
      <c r="I2178" s="167" t="s">
        <v>11643</v>
      </c>
      <c r="J2178" s="63" t="str">
        <f t="shared" ref="J2178:J2241" si="170">CONCATENATE("IC.IT.",C2178,E2178,H2178)</f>
        <v>IC.IT.180502</v>
      </c>
      <c r="K2178" s="61" t="s">
        <v>1702</v>
      </c>
      <c r="L2178" s="167" t="str">
        <f t="shared" ref="L2178:L2241" si="171">G2178</f>
        <v>On</v>
      </c>
      <c r="M2178" s="168" t="str">
        <f t="shared" ref="M2178:M2241" si="172">CONCATENATE("PI.",J2178,".",K2178)</f>
        <v>PI.IC.IT.180502.01</v>
      </c>
      <c r="N2178" s="168"/>
      <c r="O2178" s="168" t="str">
        <f t="shared" ref="O2178:O2241" si="173">CONCATENATE("PH.",J2178,".",K2178)</f>
        <v>PH.IC.IT.180502.01</v>
      </c>
      <c r="Q2178" s="168" t="str">
        <f t="shared" ref="Q2178:Q2241" si="174">CONCATENATE("CL.",J2178,".",K2178)</f>
        <v>CL.IC.IT.180502.01</v>
      </c>
    </row>
    <row r="2179" spans="1:45" s="167" customFormat="1" ht="15">
      <c r="A2179" s="167" t="s">
        <v>9344</v>
      </c>
      <c r="C2179" s="61" t="s">
        <v>208</v>
      </c>
      <c r="E2179" s="61" t="s">
        <v>212</v>
      </c>
      <c r="F2179" s="167" t="s">
        <v>8774</v>
      </c>
      <c r="G2179" s="167" t="s">
        <v>8965</v>
      </c>
      <c r="H2179" s="62" t="s">
        <v>12032</v>
      </c>
      <c r="I2179" s="167" t="s">
        <v>8966</v>
      </c>
      <c r="J2179" s="63" t="str">
        <f t="shared" si="170"/>
        <v>IC.IT.180503</v>
      </c>
      <c r="K2179" s="61" t="s">
        <v>1702</v>
      </c>
      <c r="L2179" s="167" t="str">
        <f t="shared" si="171"/>
        <v>Alarm limits (specify)</v>
      </c>
      <c r="M2179" s="168" t="str">
        <f t="shared" si="172"/>
        <v>PI.IC.IT.180503.01</v>
      </c>
      <c r="N2179" s="168"/>
      <c r="O2179" s="168" t="str">
        <f t="shared" si="173"/>
        <v>PH.IC.IT.180503.01</v>
      </c>
      <c r="Q2179" s="168" t="str">
        <f t="shared" si="174"/>
        <v>CL.IC.IT.180503.01</v>
      </c>
    </row>
    <row r="2180" spans="1:45" s="167" customFormat="1" ht="15">
      <c r="A2180" s="167" t="s">
        <v>9344</v>
      </c>
      <c r="C2180" s="61" t="s">
        <v>208</v>
      </c>
      <c r="D2180" s="167" t="s">
        <v>8890</v>
      </c>
      <c r="E2180" s="61" t="s">
        <v>6988</v>
      </c>
      <c r="F2180" s="10" t="s">
        <v>8891</v>
      </c>
      <c r="G2180" s="167" t="s">
        <v>8892</v>
      </c>
      <c r="H2180" s="62" t="s">
        <v>11848</v>
      </c>
      <c r="I2180" s="167" t="s">
        <v>8893</v>
      </c>
      <c r="J2180" s="63" t="str">
        <f t="shared" si="170"/>
        <v>IC.IT.180601</v>
      </c>
      <c r="K2180" s="61" t="s">
        <v>1702</v>
      </c>
      <c r="L2180" s="167" t="str">
        <f t="shared" si="171"/>
        <v>Warming Lights/Lamp</v>
      </c>
      <c r="M2180" s="168" t="str">
        <f t="shared" si="172"/>
        <v>PI.IC.IT.180601.01</v>
      </c>
      <c r="N2180" s="168"/>
      <c r="O2180" s="168" t="str">
        <f t="shared" si="173"/>
        <v>PH.IC.IT.180601.01</v>
      </c>
      <c r="Q2180" s="168" t="str">
        <f t="shared" si="174"/>
        <v>CL.IC.IT.180601.01</v>
      </c>
    </row>
    <row r="2181" spans="1:45" s="167" customFormat="1" ht="15">
      <c r="A2181" s="167" t="s">
        <v>9344</v>
      </c>
      <c r="C2181" s="61" t="s">
        <v>208</v>
      </c>
      <c r="E2181" s="61" t="s">
        <v>6988</v>
      </c>
      <c r="F2181" s="167" t="s">
        <v>8894</v>
      </c>
      <c r="G2181" s="167" t="s">
        <v>8895</v>
      </c>
      <c r="H2181" s="62" t="s">
        <v>12030</v>
      </c>
      <c r="I2181" s="167" t="s">
        <v>8896</v>
      </c>
      <c r="J2181" s="63" t="str">
        <f t="shared" si="170"/>
        <v>IC.IT.180602</v>
      </c>
      <c r="K2181" s="61" t="s">
        <v>1702</v>
      </c>
      <c r="L2181" s="167" t="str">
        <f t="shared" si="171"/>
        <v>Warm Blankets</v>
      </c>
      <c r="M2181" s="168" t="str">
        <f t="shared" si="172"/>
        <v>PI.IC.IT.180602.01</v>
      </c>
      <c r="N2181" s="168"/>
      <c r="O2181" s="168" t="str">
        <f t="shared" si="173"/>
        <v>PH.IC.IT.180602.01</v>
      </c>
      <c r="Q2181" s="168" t="str">
        <f t="shared" si="174"/>
        <v>CL.IC.IT.180602.01</v>
      </c>
    </row>
    <row r="2182" spans="1:45" s="167" customFormat="1" ht="15">
      <c r="A2182" s="167" t="s">
        <v>9344</v>
      </c>
      <c r="C2182" s="61" t="s">
        <v>208</v>
      </c>
      <c r="E2182" s="61" t="s">
        <v>6988</v>
      </c>
      <c r="F2182" s="167" t="s">
        <v>8894</v>
      </c>
      <c r="G2182" s="167" t="s">
        <v>8897</v>
      </c>
      <c r="H2182" s="62" t="s">
        <v>12032</v>
      </c>
      <c r="I2182" s="167" t="s">
        <v>8898</v>
      </c>
      <c r="J2182" s="63" t="str">
        <f t="shared" si="170"/>
        <v>IC.IT.180603</v>
      </c>
      <c r="K2182" s="61" t="s">
        <v>1702</v>
      </c>
      <c r="L2182" s="167" t="str">
        <f t="shared" si="171"/>
        <v>Warming Unit/Blanket</v>
      </c>
      <c r="M2182" s="168" t="str">
        <f t="shared" si="172"/>
        <v>PI.IC.IT.180603.01</v>
      </c>
      <c r="N2182" s="168"/>
      <c r="O2182" s="168" t="str">
        <f t="shared" si="173"/>
        <v>PH.IC.IT.180603.01</v>
      </c>
      <c r="Q2182" s="168" t="str">
        <f t="shared" si="174"/>
        <v>CL.IC.IT.180603.01</v>
      </c>
    </row>
    <row r="2183" spans="1:45" s="167" customFormat="1" ht="15">
      <c r="A2183" s="167" t="s">
        <v>9344</v>
      </c>
      <c r="C2183" s="61" t="s">
        <v>208</v>
      </c>
      <c r="E2183" s="61" t="s">
        <v>6988</v>
      </c>
      <c r="F2183" s="167" t="s">
        <v>8894</v>
      </c>
      <c r="G2183" s="167" t="s">
        <v>8899</v>
      </c>
      <c r="H2183" s="62" t="s">
        <v>12028</v>
      </c>
      <c r="I2183" s="167" t="s">
        <v>8900</v>
      </c>
      <c r="J2183" s="63" t="str">
        <f t="shared" si="170"/>
        <v>IC.IT.180604</v>
      </c>
      <c r="K2183" s="61" t="s">
        <v>1702</v>
      </c>
      <c r="L2183" s="167" t="str">
        <f t="shared" si="171"/>
        <v>Blood Warmer</v>
      </c>
      <c r="M2183" s="168" t="str">
        <f t="shared" si="172"/>
        <v>PI.IC.IT.180604.01</v>
      </c>
      <c r="N2183" s="168"/>
      <c r="O2183" s="168" t="str">
        <f t="shared" si="173"/>
        <v>PH.IC.IT.180604.01</v>
      </c>
      <c r="Q2183" s="168" t="str">
        <f t="shared" si="174"/>
        <v>CL.IC.IT.180604.01</v>
      </c>
    </row>
    <row r="2184" spans="1:45" s="167" customFormat="1" ht="15">
      <c r="A2184" s="167" t="s">
        <v>9344</v>
      </c>
      <c r="C2184" s="61" t="s">
        <v>208</v>
      </c>
      <c r="E2184" s="61" t="s">
        <v>6988</v>
      </c>
      <c r="F2184" s="167" t="s">
        <v>8894</v>
      </c>
      <c r="G2184" s="61" t="s">
        <v>6567</v>
      </c>
      <c r="H2184" s="62" t="s">
        <v>212</v>
      </c>
      <c r="I2184" s="62" t="s">
        <v>8842</v>
      </c>
      <c r="J2184" s="63" t="str">
        <f t="shared" si="170"/>
        <v>IC.IT.180605</v>
      </c>
      <c r="K2184" s="61" t="s">
        <v>1702</v>
      </c>
      <c r="L2184" s="167" t="str">
        <f t="shared" si="171"/>
        <v>Other: specify</v>
      </c>
      <c r="M2184" s="168" t="str">
        <f t="shared" si="172"/>
        <v>PI.IC.IT.180605.01</v>
      </c>
      <c r="N2184" s="168"/>
      <c r="O2184" s="168" t="str">
        <f t="shared" si="173"/>
        <v>PH.IC.IT.180605.01</v>
      </c>
      <c r="Q2184" s="168" t="str">
        <f t="shared" si="174"/>
        <v>CL.IC.IT.180605.01</v>
      </c>
      <c r="R2184" s="167" t="s">
        <v>12465</v>
      </c>
      <c r="S2184" s="167">
        <v>139</v>
      </c>
    </row>
    <row r="2185" spans="1:45" s="145" customFormat="1" ht="16">
      <c r="A2185" s="145" t="s">
        <v>9344</v>
      </c>
      <c r="B2185" s="145" t="s">
        <v>8901</v>
      </c>
      <c r="C2185" s="170" t="s">
        <v>217</v>
      </c>
      <c r="D2185" s="145" t="s">
        <v>10436</v>
      </c>
      <c r="E2185" s="170" t="s">
        <v>1702</v>
      </c>
      <c r="F2185" s="145" t="s">
        <v>14655</v>
      </c>
      <c r="G2185" s="145" t="s">
        <v>10383</v>
      </c>
      <c r="H2185" s="170" t="s">
        <v>11848</v>
      </c>
      <c r="I2185" s="145" t="s">
        <v>10384</v>
      </c>
      <c r="J2185" s="171" t="str">
        <f t="shared" si="170"/>
        <v>IC.IT.190101</v>
      </c>
      <c r="K2185" s="170" t="s">
        <v>1702</v>
      </c>
      <c r="L2185" s="145" t="str">
        <f t="shared" si="171"/>
        <v xml:space="preserve">     Brown</v>
      </c>
      <c r="M2185" s="171" t="str">
        <f t="shared" si="172"/>
        <v>PI.IC.IT.190101.01</v>
      </c>
      <c r="N2185" s="171"/>
      <c r="O2185" s="171" t="str">
        <f t="shared" si="173"/>
        <v>PH.IC.IT.190101.01</v>
      </c>
      <c r="Q2185" s="171" t="str">
        <f t="shared" si="174"/>
        <v>CL.IC.IT.190101.01</v>
      </c>
      <c r="AR2185" s="145" t="s">
        <v>12773</v>
      </c>
      <c r="AS2185" s="145">
        <v>1749</v>
      </c>
    </row>
    <row r="2186" spans="1:45" s="145" customFormat="1" ht="16">
      <c r="A2186" s="145" t="s">
        <v>9344</v>
      </c>
      <c r="C2186" s="170" t="s">
        <v>12604</v>
      </c>
      <c r="E2186" s="170" t="s">
        <v>12175</v>
      </c>
      <c r="F2186" s="145" t="s">
        <v>14655</v>
      </c>
      <c r="G2186" s="145" t="s">
        <v>11878</v>
      </c>
      <c r="H2186" s="170" t="s">
        <v>12030</v>
      </c>
      <c r="I2186" s="145" t="s">
        <v>11879</v>
      </c>
      <c r="J2186" s="171" t="str">
        <f t="shared" si="170"/>
        <v>IC.IT.190102</v>
      </c>
      <c r="K2186" s="170" t="s">
        <v>12175</v>
      </c>
      <c r="L2186" s="145" t="str">
        <f t="shared" si="171"/>
        <v xml:space="preserve">     Green</v>
      </c>
      <c r="M2186" s="171" t="str">
        <f t="shared" si="172"/>
        <v>PI.IC.IT.190102.01</v>
      </c>
      <c r="N2186" s="171"/>
      <c r="O2186" s="171" t="str">
        <f t="shared" si="173"/>
        <v>PH.IC.IT.190102.01</v>
      </c>
      <c r="Q2186" s="171" t="str">
        <f t="shared" si="174"/>
        <v>CL.IC.IT.190102.01</v>
      </c>
      <c r="AR2186" s="145" t="s">
        <v>12773</v>
      </c>
      <c r="AS2186" s="145">
        <v>1749</v>
      </c>
    </row>
    <row r="2187" spans="1:45" s="145" customFormat="1" ht="16">
      <c r="A2187" s="145" t="s">
        <v>9344</v>
      </c>
      <c r="C2187" s="170" t="s">
        <v>12604</v>
      </c>
      <c r="E2187" s="170" t="s">
        <v>12175</v>
      </c>
      <c r="F2187" s="145" t="s">
        <v>14655</v>
      </c>
      <c r="G2187" s="145" t="s">
        <v>8615</v>
      </c>
      <c r="H2187" s="170" t="s">
        <v>12032</v>
      </c>
      <c r="I2187" s="145" t="s">
        <v>11881</v>
      </c>
      <c r="J2187" s="171" t="str">
        <f t="shared" si="170"/>
        <v>IC.IT.190103</v>
      </c>
      <c r="K2187" s="170" t="s">
        <v>12175</v>
      </c>
      <c r="L2187" s="145" t="str">
        <f t="shared" si="171"/>
        <v xml:space="preserve">     Tan </v>
      </c>
      <c r="M2187" s="171" t="str">
        <f t="shared" si="172"/>
        <v>PI.IC.IT.190103.01</v>
      </c>
      <c r="N2187" s="171"/>
      <c r="O2187" s="171" t="str">
        <f t="shared" si="173"/>
        <v>PH.IC.IT.190103.01</v>
      </c>
      <c r="Q2187" s="171" t="str">
        <f t="shared" si="174"/>
        <v>CL.IC.IT.190103.01</v>
      </c>
      <c r="AR2187" s="145" t="s">
        <v>12773</v>
      </c>
      <c r="AS2187" s="145">
        <v>1749</v>
      </c>
    </row>
    <row r="2188" spans="1:45" s="145" customFormat="1" ht="16">
      <c r="A2188" s="145" t="s">
        <v>9344</v>
      </c>
      <c r="C2188" s="170" t="s">
        <v>12604</v>
      </c>
      <c r="E2188" s="170" t="s">
        <v>12175</v>
      </c>
      <c r="F2188" s="145" t="s">
        <v>14655</v>
      </c>
      <c r="G2188" s="145" t="s">
        <v>11176</v>
      </c>
      <c r="H2188" s="170" t="s">
        <v>12028</v>
      </c>
      <c r="I2188" s="145" t="s">
        <v>11177</v>
      </c>
      <c r="J2188" s="171" t="str">
        <f t="shared" si="170"/>
        <v>IC.IT.190104</v>
      </c>
      <c r="K2188" s="170" t="s">
        <v>12175</v>
      </c>
      <c r="L2188" s="145" t="str">
        <f t="shared" si="171"/>
        <v xml:space="preserve">     Yellow</v>
      </c>
      <c r="M2188" s="171" t="str">
        <f t="shared" si="172"/>
        <v>PI.IC.IT.190104.01</v>
      </c>
      <c r="N2188" s="171"/>
      <c r="O2188" s="171" t="str">
        <f t="shared" si="173"/>
        <v>PH.IC.IT.190104.01</v>
      </c>
      <c r="Q2188" s="171" t="str">
        <f t="shared" si="174"/>
        <v>CL.IC.IT.190104.01</v>
      </c>
      <c r="AR2188" s="145" t="s">
        <v>12773</v>
      </c>
      <c r="AS2188" s="145">
        <v>1749</v>
      </c>
    </row>
    <row r="2189" spans="1:45" s="145" customFormat="1" ht="16">
      <c r="A2189" s="145" t="s">
        <v>9344</v>
      </c>
      <c r="C2189" s="170" t="s">
        <v>12604</v>
      </c>
      <c r="E2189" s="170" t="s">
        <v>12175</v>
      </c>
      <c r="F2189" s="145" t="s">
        <v>14655</v>
      </c>
      <c r="G2189" s="145" t="s">
        <v>11876</v>
      </c>
      <c r="H2189" s="170" t="s">
        <v>12210</v>
      </c>
      <c r="I2189" s="145" t="s">
        <v>11877</v>
      </c>
      <c r="J2189" s="171" t="str">
        <f t="shared" si="170"/>
        <v>IC.IT.190105</v>
      </c>
      <c r="K2189" s="170" t="s">
        <v>12175</v>
      </c>
      <c r="L2189" s="145" t="str">
        <f t="shared" si="171"/>
        <v xml:space="preserve">     Amber</v>
      </c>
      <c r="M2189" s="171" t="str">
        <f t="shared" si="172"/>
        <v>PI.IC.IT.190105.01</v>
      </c>
      <c r="N2189" s="171"/>
      <c r="O2189" s="171" t="str">
        <f t="shared" si="173"/>
        <v>PH.IC.IT.190105.01</v>
      </c>
      <c r="Q2189" s="171" t="str">
        <f t="shared" si="174"/>
        <v>CL.IC.IT.190105.01</v>
      </c>
      <c r="AR2189" s="145" t="s">
        <v>12773</v>
      </c>
      <c r="AS2189" s="145">
        <v>1749</v>
      </c>
    </row>
    <row r="2190" spans="1:45" s="145" customFormat="1" ht="16">
      <c r="A2190" s="145" t="s">
        <v>9344</v>
      </c>
      <c r="C2190" s="170" t="s">
        <v>12604</v>
      </c>
      <c r="E2190" s="170" t="s">
        <v>12175</v>
      </c>
      <c r="F2190" s="145" t="s">
        <v>14655</v>
      </c>
      <c r="G2190" s="145" t="s">
        <v>10385</v>
      </c>
      <c r="H2190" s="170" t="s">
        <v>12212</v>
      </c>
      <c r="I2190" s="145" t="s">
        <v>10635</v>
      </c>
      <c r="J2190" s="171" t="str">
        <f t="shared" si="170"/>
        <v>IC.IT.190106</v>
      </c>
      <c r="K2190" s="170" t="s">
        <v>12175</v>
      </c>
      <c r="L2190" s="145" t="str">
        <f t="shared" si="171"/>
        <v xml:space="preserve">     Black</v>
      </c>
      <c r="M2190" s="171" t="str">
        <f t="shared" si="172"/>
        <v>PI.IC.IT.190106.01</v>
      </c>
      <c r="N2190" s="171"/>
      <c r="O2190" s="171" t="str">
        <f t="shared" si="173"/>
        <v>PH.IC.IT.190106.01</v>
      </c>
      <c r="Q2190" s="171" t="str">
        <f t="shared" si="174"/>
        <v>CL.IC.IT.190106.01</v>
      </c>
      <c r="AR2190" s="145" t="s">
        <v>12773</v>
      </c>
      <c r="AS2190" s="145">
        <v>1749</v>
      </c>
    </row>
    <row r="2191" spans="1:45" s="145" customFormat="1" ht="16">
      <c r="A2191" s="145" t="s">
        <v>9344</v>
      </c>
      <c r="C2191" s="170" t="s">
        <v>12604</v>
      </c>
      <c r="E2191" s="170" t="s">
        <v>12175</v>
      </c>
      <c r="F2191" s="145" t="s">
        <v>14655</v>
      </c>
      <c r="G2191" s="145" t="s">
        <v>11325</v>
      </c>
      <c r="H2191" s="170" t="s">
        <v>12225</v>
      </c>
      <c r="I2191" s="145" t="s">
        <v>11179</v>
      </c>
      <c r="J2191" s="171" t="str">
        <f t="shared" si="170"/>
        <v>IC.IT.190107</v>
      </c>
      <c r="K2191" s="170" t="s">
        <v>12175</v>
      </c>
      <c r="L2191" s="145" t="str">
        <f t="shared" si="171"/>
        <v xml:space="preserve">     Colorless</v>
      </c>
      <c r="M2191" s="171" t="str">
        <f t="shared" si="172"/>
        <v>PI.IC.IT.190107.01</v>
      </c>
      <c r="N2191" s="171"/>
      <c r="O2191" s="171" t="str">
        <f t="shared" si="173"/>
        <v>PH.IC.IT.190107.01</v>
      </c>
      <c r="Q2191" s="171" t="str">
        <f t="shared" si="174"/>
        <v>CL.IC.IT.190107.01</v>
      </c>
      <c r="AR2191" s="145" t="s">
        <v>12773</v>
      </c>
      <c r="AS2191" s="145">
        <v>1749</v>
      </c>
    </row>
    <row r="2192" spans="1:45" s="145" customFormat="1" ht="16">
      <c r="A2192" s="145" t="s">
        <v>9344</v>
      </c>
      <c r="C2192" s="170" t="s">
        <v>12604</v>
      </c>
      <c r="E2192" s="170" t="s">
        <v>12175</v>
      </c>
      <c r="F2192" s="145" t="s">
        <v>14655</v>
      </c>
      <c r="G2192" s="145" t="s">
        <v>11330</v>
      </c>
      <c r="H2192" s="170" t="s">
        <v>11638</v>
      </c>
      <c r="I2192" s="145" t="s">
        <v>11331</v>
      </c>
      <c r="J2192" s="171" t="str">
        <f t="shared" si="170"/>
        <v>IC.IT.190108</v>
      </c>
      <c r="K2192" s="170" t="s">
        <v>12175</v>
      </c>
      <c r="L2192" s="145" t="str">
        <f t="shared" si="171"/>
        <v xml:space="preserve">     Maroon</v>
      </c>
      <c r="M2192" s="171" t="str">
        <f t="shared" si="172"/>
        <v>PI.IC.IT.190108.01</v>
      </c>
      <c r="N2192" s="171"/>
      <c r="O2192" s="171" t="str">
        <f t="shared" si="173"/>
        <v>PH.IC.IT.190108.01</v>
      </c>
      <c r="Q2192" s="171" t="str">
        <f t="shared" si="174"/>
        <v>CL.IC.IT.190108.01</v>
      </c>
      <c r="AR2192" s="145" t="s">
        <v>12773</v>
      </c>
      <c r="AS2192" s="145">
        <v>1749</v>
      </c>
    </row>
    <row r="2193" spans="1:45" s="145" customFormat="1" ht="16">
      <c r="A2193" s="145" t="s">
        <v>9344</v>
      </c>
      <c r="C2193" s="170" t="s">
        <v>12604</v>
      </c>
      <c r="E2193" s="170" t="s">
        <v>12175</v>
      </c>
      <c r="F2193" s="145" t="s">
        <v>14655</v>
      </c>
      <c r="G2193" s="145" t="s">
        <v>11329</v>
      </c>
      <c r="H2193" s="170" t="s">
        <v>11639</v>
      </c>
      <c r="I2193" s="145" t="s">
        <v>11477</v>
      </c>
      <c r="J2193" s="171" t="str">
        <f t="shared" si="170"/>
        <v>IC.IT.190109</v>
      </c>
      <c r="K2193" s="170" t="s">
        <v>12175</v>
      </c>
      <c r="L2193" s="145" t="str">
        <f t="shared" si="171"/>
        <v xml:space="preserve">     Red</v>
      </c>
      <c r="M2193" s="171" t="str">
        <f t="shared" si="172"/>
        <v>PI.IC.IT.190109.01</v>
      </c>
      <c r="N2193" s="171"/>
      <c r="O2193" s="171" t="str">
        <f t="shared" si="173"/>
        <v>PH.IC.IT.190109.01</v>
      </c>
      <c r="Q2193" s="171" t="str">
        <f t="shared" si="174"/>
        <v>CL.IC.IT.190109.01</v>
      </c>
      <c r="AR2193" s="145" t="s">
        <v>12773</v>
      </c>
      <c r="AS2193" s="145">
        <v>1749</v>
      </c>
    </row>
    <row r="2194" spans="1:45" s="145" customFormat="1" ht="16">
      <c r="A2194" s="145" t="s">
        <v>9344</v>
      </c>
      <c r="C2194" s="170" t="s">
        <v>12604</v>
      </c>
      <c r="E2194" s="170" t="s">
        <v>12175</v>
      </c>
      <c r="F2194" s="145" t="s">
        <v>14655</v>
      </c>
      <c r="G2194" s="145" t="s">
        <v>11180</v>
      </c>
      <c r="H2194" s="170" t="s">
        <v>11829</v>
      </c>
      <c r="I2194" s="145" t="s">
        <v>11181</v>
      </c>
      <c r="J2194" s="171" t="str">
        <f t="shared" si="170"/>
        <v>IC.IT.190110</v>
      </c>
      <c r="K2194" s="170" t="s">
        <v>12175</v>
      </c>
      <c r="L2194" s="145" t="str">
        <f t="shared" si="171"/>
        <v xml:space="preserve">     Pink</v>
      </c>
      <c r="M2194" s="171" t="str">
        <f t="shared" si="172"/>
        <v>PI.IC.IT.190110.01</v>
      </c>
      <c r="N2194" s="171"/>
      <c r="O2194" s="171" t="str">
        <f t="shared" si="173"/>
        <v>PH.IC.IT.190110.01</v>
      </c>
      <c r="Q2194" s="171" t="str">
        <f t="shared" si="174"/>
        <v>CL.IC.IT.190110.01</v>
      </c>
      <c r="AR2194" s="145" t="s">
        <v>12773</v>
      </c>
      <c r="AS2194" s="145">
        <v>1749</v>
      </c>
    </row>
    <row r="2195" spans="1:45" s="145" customFormat="1" ht="16">
      <c r="A2195" s="145" t="s">
        <v>9344</v>
      </c>
      <c r="C2195" s="170" t="s">
        <v>12604</v>
      </c>
      <c r="E2195" s="170" t="s">
        <v>12175</v>
      </c>
      <c r="F2195" s="145" t="s">
        <v>14655</v>
      </c>
      <c r="G2195" s="145" t="s">
        <v>12170</v>
      </c>
      <c r="H2195" s="170" t="s">
        <v>12099</v>
      </c>
      <c r="I2195" s="145" t="s">
        <v>12171</v>
      </c>
      <c r="J2195" s="171" t="str">
        <f t="shared" si="170"/>
        <v>IC.IT.190111</v>
      </c>
      <c r="K2195" s="170" t="s">
        <v>12175</v>
      </c>
      <c r="L2195" s="145" t="str">
        <f t="shared" si="171"/>
        <v>Not Applicable</v>
      </c>
      <c r="M2195" s="171" t="str">
        <f t="shared" si="172"/>
        <v>PI.IC.IT.190111.01</v>
      </c>
      <c r="N2195" s="171"/>
      <c r="O2195" s="171" t="str">
        <f t="shared" si="173"/>
        <v>PH.IC.IT.190111.01</v>
      </c>
      <c r="Q2195" s="171" t="str">
        <f t="shared" si="174"/>
        <v>CL.IC.IT.190111.01</v>
      </c>
      <c r="AJ2195" s="145" t="s">
        <v>12773</v>
      </c>
      <c r="AK2195" s="145">
        <v>1514</v>
      </c>
      <c r="AR2195" s="145" t="s">
        <v>12773</v>
      </c>
      <c r="AS2195" s="145">
        <v>1749</v>
      </c>
    </row>
    <row r="2196" spans="1:45" s="145" customFormat="1" ht="16">
      <c r="A2196" s="145" t="s">
        <v>9344</v>
      </c>
      <c r="C2196" s="170" t="s">
        <v>12604</v>
      </c>
      <c r="D2196" s="145" t="s">
        <v>3824</v>
      </c>
      <c r="E2196" s="170" t="s">
        <v>1863</v>
      </c>
      <c r="F2196" s="145" t="s">
        <v>14655</v>
      </c>
      <c r="G2196" s="145" t="s">
        <v>8745</v>
      </c>
      <c r="H2196" s="170" t="s">
        <v>11848</v>
      </c>
      <c r="I2196" s="145" t="s">
        <v>11883</v>
      </c>
      <c r="J2196" s="171" t="str">
        <f t="shared" si="170"/>
        <v>IC.IT.190201</v>
      </c>
      <c r="K2196" s="170" t="s">
        <v>12175</v>
      </c>
      <c r="L2196" s="145" t="str">
        <f t="shared" si="171"/>
        <v xml:space="preserve">     Bloody </v>
      </c>
      <c r="M2196" s="171" t="str">
        <f t="shared" si="172"/>
        <v>PI.IC.IT.190201.01</v>
      </c>
      <c r="N2196" s="171"/>
      <c r="O2196" s="171" t="str">
        <f t="shared" si="173"/>
        <v>PH.IC.IT.190201.01</v>
      </c>
      <c r="Q2196" s="171" t="str">
        <f t="shared" si="174"/>
        <v>CL.IC.IT.190201.01</v>
      </c>
      <c r="AR2196" s="145" t="s">
        <v>12773</v>
      </c>
      <c r="AS2196" s="145">
        <v>1749</v>
      </c>
    </row>
    <row r="2197" spans="1:45" s="145" customFormat="1" ht="16">
      <c r="A2197" s="145" t="s">
        <v>9344</v>
      </c>
      <c r="C2197" s="170" t="s">
        <v>12604</v>
      </c>
      <c r="E2197" s="170" t="s">
        <v>1863</v>
      </c>
      <c r="F2197" s="145" t="s">
        <v>14655</v>
      </c>
      <c r="G2197" s="145" t="s">
        <v>11884</v>
      </c>
      <c r="H2197" s="170" t="s">
        <v>12030</v>
      </c>
      <c r="I2197" s="145" t="s">
        <v>11546</v>
      </c>
      <c r="J2197" s="171" t="str">
        <f t="shared" si="170"/>
        <v>IC.IT.190202</v>
      </c>
      <c r="K2197" s="170" t="s">
        <v>12175</v>
      </c>
      <c r="L2197" s="145" t="str">
        <f t="shared" si="171"/>
        <v xml:space="preserve">     Serosanguinous</v>
      </c>
      <c r="M2197" s="171" t="str">
        <f t="shared" si="172"/>
        <v>PI.IC.IT.190202.01</v>
      </c>
      <c r="N2197" s="171"/>
      <c r="O2197" s="171" t="str">
        <f t="shared" si="173"/>
        <v>PH.IC.IT.190202.01</v>
      </c>
      <c r="Q2197" s="171" t="str">
        <f t="shared" si="174"/>
        <v>CL.IC.IT.190202.01</v>
      </c>
      <c r="AR2197" s="145" t="s">
        <v>12773</v>
      </c>
      <c r="AS2197" s="145">
        <v>1749</v>
      </c>
    </row>
    <row r="2198" spans="1:45" s="145" customFormat="1" ht="16">
      <c r="A2198" s="145" t="s">
        <v>9344</v>
      </c>
      <c r="C2198" s="170" t="s">
        <v>12604</v>
      </c>
      <c r="E2198" s="170" t="s">
        <v>1863</v>
      </c>
      <c r="F2198" s="145" t="s">
        <v>14655</v>
      </c>
      <c r="G2198" s="145" t="s">
        <v>11547</v>
      </c>
      <c r="H2198" s="170" t="s">
        <v>12032</v>
      </c>
      <c r="I2198" s="145" t="s">
        <v>11548</v>
      </c>
      <c r="J2198" s="171" t="str">
        <f t="shared" si="170"/>
        <v>IC.IT.190203</v>
      </c>
      <c r="K2198" s="170" t="s">
        <v>12175</v>
      </c>
      <c r="L2198" s="145" t="str">
        <f t="shared" si="171"/>
        <v xml:space="preserve">     Serous</v>
      </c>
      <c r="M2198" s="171" t="str">
        <f t="shared" si="172"/>
        <v>PI.IC.IT.190203.01</v>
      </c>
      <c r="N2198" s="171"/>
      <c r="O2198" s="171" t="str">
        <f t="shared" si="173"/>
        <v>PH.IC.IT.190203.01</v>
      </c>
      <c r="Q2198" s="171" t="str">
        <f t="shared" si="174"/>
        <v>CL.IC.IT.190203.01</v>
      </c>
      <c r="AR2198" s="145" t="s">
        <v>12773</v>
      </c>
      <c r="AS2198" s="145">
        <v>1749</v>
      </c>
    </row>
    <row r="2199" spans="1:45" s="145" customFormat="1" ht="16">
      <c r="A2199" s="145" t="s">
        <v>9344</v>
      </c>
      <c r="C2199" s="170" t="s">
        <v>12604</v>
      </c>
      <c r="E2199" s="170" t="s">
        <v>1863</v>
      </c>
      <c r="F2199" s="145" t="s">
        <v>14655</v>
      </c>
      <c r="G2199" s="145" t="s">
        <v>11551</v>
      </c>
      <c r="H2199" s="170" t="s">
        <v>12028</v>
      </c>
      <c r="I2199" s="145" t="s">
        <v>11552</v>
      </c>
      <c r="J2199" s="171" t="str">
        <f t="shared" si="170"/>
        <v>IC.IT.190204</v>
      </c>
      <c r="K2199" s="170" t="s">
        <v>12175</v>
      </c>
      <c r="L2199" s="145" t="str">
        <f t="shared" si="171"/>
        <v xml:space="preserve">     Cloudy</v>
      </c>
      <c r="M2199" s="171" t="str">
        <f t="shared" si="172"/>
        <v>PI.IC.IT.190204.01</v>
      </c>
      <c r="N2199" s="171"/>
      <c r="O2199" s="171" t="str">
        <f t="shared" si="173"/>
        <v>PH.IC.IT.190204.01</v>
      </c>
      <c r="Q2199" s="171" t="str">
        <f t="shared" si="174"/>
        <v>CL.IC.IT.190204.01</v>
      </c>
      <c r="AR2199" s="145" t="s">
        <v>12773</v>
      </c>
      <c r="AS2199" s="145">
        <v>1749</v>
      </c>
    </row>
    <row r="2200" spans="1:45" s="145" customFormat="1" ht="16">
      <c r="A2200" s="145" t="s">
        <v>9344</v>
      </c>
      <c r="C2200" s="170" t="s">
        <v>12604</v>
      </c>
      <c r="E2200" s="170" t="s">
        <v>1863</v>
      </c>
      <c r="F2200" s="145" t="s">
        <v>14655</v>
      </c>
      <c r="G2200" s="145" t="s">
        <v>11553</v>
      </c>
      <c r="H2200" s="170" t="s">
        <v>12210</v>
      </c>
      <c r="I2200" s="145" t="s">
        <v>11554</v>
      </c>
      <c r="J2200" s="171" t="str">
        <f t="shared" si="170"/>
        <v>IC.IT.190205</v>
      </c>
      <c r="K2200" s="170" t="s">
        <v>12175</v>
      </c>
      <c r="L2200" s="145" t="str">
        <f t="shared" si="171"/>
        <v xml:space="preserve">     Purulent</v>
      </c>
      <c r="M2200" s="171" t="str">
        <f t="shared" si="172"/>
        <v>PI.IC.IT.190205.01</v>
      </c>
      <c r="N2200" s="171"/>
      <c r="O2200" s="171" t="str">
        <f t="shared" si="173"/>
        <v>PH.IC.IT.190205.01</v>
      </c>
      <c r="Q2200" s="171" t="str">
        <f t="shared" si="174"/>
        <v>CL.IC.IT.190205.01</v>
      </c>
      <c r="AR2200" s="145" t="s">
        <v>12773</v>
      </c>
      <c r="AS2200" s="145">
        <v>1749</v>
      </c>
    </row>
    <row r="2201" spans="1:45" s="145" customFormat="1" ht="16">
      <c r="A2201" s="145" t="s">
        <v>9344</v>
      </c>
      <c r="C2201" s="170" t="s">
        <v>12604</v>
      </c>
      <c r="E2201" s="170" t="s">
        <v>1863</v>
      </c>
      <c r="F2201" s="145" t="s">
        <v>14655</v>
      </c>
      <c r="G2201" s="145" t="s">
        <v>11395</v>
      </c>
      <c r="H2201" s="170" t="s">
        <v>12212</v>
      </c>
      <c r="I2201" s="145" t="s">
        <v>11396</v>
      </c>
      <c r="J2201" s="171" t="str">
        <f t="shared" si="170"/>
        <v>IC.IT.190206</v>
      </c>
      <c r="K2201" s="170" t="s">
        <v>12175</v>
      </c>
      <c r="L2201" s="145" t="str">
        <f t="shared" si="171"/>
        <v xml:space="preserve">     Viscous</v>
      </c>
      <c r="M2201" s="171" t="str">
        <f t="shared" si="172"/>
        <v>PI.IC.IT.190206.01</v>
      </c>
      <c r="N2201" s="171"/>
      <c r="O2201" s="171" t="str">
        <f t="shared" si="173"/>
        <v>PH.IC.IT.190206.01</v>
      </c>
      <c r="Q2201" s="171" t="str">
        <f t="shared" si="174"/>
        <v>CL.IC.IT.190206.01</v>
      </c>
      <c r="AR2201" s="145" t="s">
        <v>12773</v>
      </c>
      <c r="AS2201" s="145">
        <v>1749</v>
      </c>
    </row>
    <row r="2202" spans="1:45" s="145" customFormat="1" ht="16">
      <c r="A2202" s="145" t="s">
        <v>9344</v>
      </c>
      <c r="C2202" s="170" t="s">
        <v>12604</v>
      </c>
      <c r="E2202" s="170" t="s">
        <v>1863</v>
      </c>
      <c r="F2202" s="145" t="s">
        <v>14655</v>
      </c>
      <c r="G2202" s="145" t="s">
        <v>12170</v>
      </c>
      <c r="H2202" s="170" t="s">
        <v>12225</v>
      </c>
      <c r="I2202" s="145" t="s">
        <v>12171</v>
      </c>
      <c r="J2202" s="171" t="str">
        <f t="shared" si="170"/>
        <v>IC.IT.190207</v>
      </c>
      <c r="K2202" s="170" t="s">
        <v>12175</v>
      </c>
      <c r="L2202" s="145" t="str">
        <f t="shared" si="171"/>
        <v>Not Applicable</v>
      </c>
      <c r="M2202" s="171" t="str">
        <f t="shared" si="172"/>
        <v>PI.IC.IT.190207.01</v>
      </c>
      <c r="N2202" s="171"/>
      <c r="O2202" s="171" t="str">
        <f t="shared" si="173"/>
        <v>PH.IC.IT.190207.01</v>
      </c>
      <c r="Q2202" s="171" t="str">
        <f t="shared" si="174"/>
        <v>CL.IC.IT.190207.01</v>
      </c>
      <c r="AJ2202" s="145" t="s">
        <v>12773</v>
      </c>
      <c r="AK2202" s="145">
        <v>1514</v>
      </c>
      <c r="AR2202" s="145" t="s">
        <v>12773</v>
      </c>
      <c r="AS2202" s="145">
        <v>1749</v>
      </c>
    </row>
    <row r="2203" spans="1:45" s="145" customFormat="1" ht="16">
      <c r="A2203" s="145" t="s">
        <v>9344</v>
      </c>
      <c r="C2203" s="170" t="s">
        <v>12604</v>
      </c>
      <c r="D2203" s="145" t="s">
        <v>14532</v>
      </c>
      <c r="E2203" s="170" t="s">
        <v>12185</v>
      </c>
      <c r="F2203" s="145" t="s">
        <v>14655</v>
      </c>
      <c r="G2203" s="145" t="s">
        <v>11363</v>
      </c>
      <c r="H2203" s="170" t="s">
        <v>11848</v>
      </c>
      <c r="I2203" s="145" t="s">
        <v>12157</v>
      </c>
      <c r="J2203" s="171" t="str">
        <f t="shared" si="170"/>
        <v>IC.IT.190301</v>
      </c>
      <c r="K2203" s="170" t="s">
        <v>12175</v>
      </c>
      <c r="L2203" s="145" t="str">
        <f t="shared" si="171"/>
        <v xml:space="preserve">     None</v>
      </c>
      <c r="M2203" s="171" t="str">
        <f t="shared" si="172"/>
        <v>PI.IC.IT.190301.01</v>
      </c>
      <c r="N2203" s="171"/>
      <c r="O2203" s="171" t="str">
        <f t="shared" si="173"/>
        <v>PH.IC.IT.190301.01</v>
      </c>
      <c r="Q2203" s="171" t="str">
        <f t="shared" si="174"/>
        <v>CL.IC.IT.190301.01</v>
      </c>
      <c r="AR2203" s="145" t="s">
        <v>12773</v>
      </c>
      <c r="AS2203" s="145">
        <v>1749</v>
      </c>
    </row>
    <row r="2204" spans="1:45" s="145" customFormat="1" ht="16">
      <c r="A2204" s="145" t="s">
        <v>9344</v>
      </c>
      <c r="C2204" s="170" t="s">
        <v>12604</v>
      </c>
      <c r="E2204" s="170" t="s">
        <v>12185</v>
      </c>
      <c r="F2204" s="145" t="s">
        <v>14655</v>
      </c>
      <c r="G2204" s="145" t="s">
        <v>11399</v>
      </c>
      <c r="H2204" s="170" t="s">
        <v>12030</v>
      </c>
      <c r="I2204" s="145" t="s">
        <v>11400</v>
      </c>
      <c r="J2204" s="171" t="str">
        <f t="shared" si="170"/>
        <v>IC.IT.190302</v>
      </c>
      <c r="K2204" s="170" t="s">
        <v>12175</v>
      </c>
      <c r="L2204" s="145" t="str">
        <f t="shared" si="171"/>
        <v xml:space="preserve">     Scant amount drainage</v>
      </c>
      <c r="M2204" s="171" t="str">
        <f t="shared" si="172"/>
        <v>PI.IC.IT.190302.01</v>
      </c>
      <c r="N2204" s="171"/>
      <c r="O2204" s="171" t="str">
        <f t="shared" si="173"/>
        <v>PH.IC.IT.190302.01</v>
      </c>
      <c r="Q2204" s="171" t="str">
        <f t="shared" si="174"/>
        <v>CL.IC.IT.190302.01</v>
      </c>
      <c r="AR2204" s="145" t="s">
        <v>12773</v>
      </c>
      <c r="AS2204" s="145">
        <v>1749</v>
      </c>
    </row>
    <row r="2205" spans="1:45" s="145" customFormat="1" ht="16">
      <c r="A2205" s="145" t="s">
        <v>9344</v>
      </c>
      <c r="C2205" s="170" t="s">
        <v>12604</v>
      </c>
      <c r="E2205" s="170" t="s">
        <v>12185</v>
      </c>
      <c r="F2205" s="145" t="s">
        <v>14655</v>
      </c>
      <c r="G2205" s="145" t="s">
        <v>11401</v>
      </c>
      <c r="H2205" s="170" t="s">
        <v>12032</v>
      </c>
      <c r="I2205" s="145" t="s">
        <v>11730</v>
      </c>
      <c r="J2205" s="171" t="str">
        <f t="shared" si="170"/>
        <v>IC.IT.190303</v>
      </c>
      <c r="K2205" s="170" t="s">
        <v>12175</v>
      </c>
      <c r="L2205" s="145" t="str">
        <f t="shared" si="171"/>
        <v xml:space="preserve">     Small amount drainage</v>
      </c>
      <c r="M2205" s="171" t="str">
        <f t="shared" si="172"/>
        <v>PI.IC.IT.190303.01</v>
      </c>
      <c r="N2205" s="171"/>
      <c r="O2205" s="171" t="str">
        <f t="shared" si="173"/>
        <v>PH.IC.IT.190303.01</v>
      </c>
      <c r="Q2205" s="171" t="str">
        <f t="shared" si="174"/>
        <v>CL.IC.IT.190303.01</v>
      </c>
      <c r="AR2205" s="145" t="s">
        <v>12773</v>
      </c>
      <c r="AS2205" s="145">
        <v>1749</v>
      </c>
    </row>
    <row r="2206" spans="1:45" s="145" customFormat="1" ht="16">
      <c r="A2206" s="145" t="s">
        <v>9344</v>
      </c>
      <c r="C2206" s="170" t="s">
        <v>12604</v>
      </c>
      <c r="E2206" s="170" t="s">
        <v>12185</v>
      </c>
      <c r="F2206" s="145" t="s">
        <v>14655</v>
      </c>
      <c r="G2206" s="145" t="s">
        <v>11731</v>
      </c>
      <c r="H2206" s="170" t="s">
        <v>12028</v>
      </c>
      <c r="I2206" s="145" t="s">
        <v>11732</v>
      </c>
      <c r="J2206" s="171" t="str">
        <f t="shared" si="170"/>
        <v>IC.IT.190304</v>
      </c>
      <c r="K2206" s="170" t="s">
        <v>12175</v>
      </c>
      <c r="L2206" s="145" t="str">
        <f t="shared" si="171"/>
        <v xml:space="preserve">     Moderate amount drainage</v>
      </c>
      <c r="M2206" s="171" t="str">
        <f t="shared" si="172"/>
        <v>PI.IC.IT.190304.01</v>
      </c>
      <c r="N2206" s="171"/>
      <c r="O2206" s="171" t="str">
        <f t="shared" si="173"/>
        <v>PH.IC.IT.190304.01</v>
      </c>
      <c r="Q2206" s="171" t="str">
        <f t="shared" si="174"/>
        <v>CL.IC.IT.190304.01</v>
      </c>
      <c r="AR2206" s="145" t="s">
        <v>12773</v>
      </c>
      <c r="AS2206" s="145">
        <v>1749</v>
      </c>
    </row>
    <row r="2207" spans="1:45" s="145" customFormat="1" ht="16">
      <c r="A2207" s="145" t="s">
        <v>9344</v>
      </c>
      <c r="C2207" s="170" t="s">
        <v>12604</v>
      </c>
      <c r="E2207" s="170" t="s">
        <v>12185</v>
      </c>
      <c r="F2207" s="145" t="s">
        <v>14655</v>
      </c>
      <c r="G2207" s="145" t="s">
        <v>11733</v>
      </c>
      <c r="H2207" s="170" t="s">
        <v>12210</v>
      </c>
      <c r="I2207" s="145" t="s">
        <v>11734</v>
      </c>
      <c r="J2207" s="171" t="str">
        <f t="shared" si="170"/>
        <v>IC.IT.190305</v>
      </c>
      <c r="K2207" s="170" t="s">
        <v>12175</v>
      </c>
      <c r="L2207" s="145" t="str">
        <f t="shared" si="171"/>
        <v xml:space="preserve">     Large amount drainage</v>
      </c>
      <c r="M2207" s="171" t="str">
        <f t="shared" si="172"/>
        <v>PI.IC.IT.190305.01</v>
      </c>
      <c r="N2207" s="171"/>
      <c r="O2207" s="171" t="str">
        <f t="shared" si="173"/>
        <v>PH.IC.IT.190305.01</v>
      </c>
      <c r="Q2207" s="171" t="str">
        <f t="shared" si="174"/>
        <v>CL.IC.IT.190305.01</v>
      </c>
      <c r="AR2207" s="145" t="s">
        <v>12773</v>
      </c>
      <c r="AS2207" s="145">
        <v>1749</v>
      </c>
    </row>
    <row r="2208" spans="1:45" s="145" customFormat="1" ht="16">
      <c r="A2208" s="145" t="s">
        <v>9344</v>
      </c>
      <c r="C2208" s="170" t="s">
        <v>12604</v>
      </c>
      <c r="E2208" s="170" t="s">
        <v>12185</v>
      </c>
      <c r="F2208" s="145" t="s">
        <v>14655</v>
      </c>
      <c r="G2208" s="145" t="s">
        <v>11932</v>
      </c>
      <c r="H2208" s="170" t="s">
        <v>12212</v>
      </c>
      <c r="I2208" s="145" t="s">
        <v>11933</v>
      </c>
      <c r="J2208" s="171" t="str">
        <f t="shared" si="170"/>
        <v>IC.IT.190306</v>
      </c>
      <c r="K2208" s="170" t="s">
        <v>12175</v>
      </c>
      <c r="L2208" s="145" t="str">
        <f t="shared" si="171"/>
        <v xml:space="preserve">     Copious amount drainage</v>
      </c>
      <c r="M2208" s="171" t="str">
        <f t="shared" si="172"/>
        <v>PI.IC.IT.190306.01</v>
      </c>
      <c r="N2208" s="171"/>
      <c r="O2208" s="171" t="str">
        <f t="shared" si="173"/>
        <v>PH.IC.IT.190306.01</v>
      </c>
      <c r="Q2208" s="171" t="str">
        <f t="shared" si="174"/>
        <v>CL.IC.IT.190306.01</v>
      </c>
      <c r="AR2208" s="145" t="s">
        <v>12773</v>
      </c>
      <c r="AS2208" s="145">
        <v>1749</v>
      </c>
    </row>
    <row r="2209" spans="1:45" s="145" customFormat="1" ht="16">
      <c r="A2209" s="145" t="s">
        <v>9344</v>
      </c>
      <c r="C2209" s="170" t="s">
        <v>12604</v>
      </c>
      <c r="D2209" s="145" t="s">
        <v>14545</v>
      </c>
      <c r="E2209" s="170" t="s">
        <v>11</v>
      </c>
      <c r="F2209" s="145" t="s">
        <v>14655</v>
      </c>
      <c r="G2209" s="145" t="s">
        <v>9743</v>
      </c>
      <c r="H2209" s="170" t="s">
        <v>11848</v>
      </c>
      <c r="I2209" s="145" t="s">
        <v>8746</v>
      </c>
      <c r="J2209" s="171" t="str">
        <f t="shared" si="170"/>
        <v>IC.IT.190401</v>
      </c>
      <c r="K2209" s="170" t="s">
        <v>12175</v>
      </c>
      <c r="L2209" s="145" t="str">
        <f t="shared" si="171"/>
        <v xml:space="preserve">      None</v>
      </c>
      <c r="M2209" s="171" t="str">
        <f t="shared" si="172"/>
        <v>PI.IC.IT.190401.01</v>
      </c>
      <c r="N2209" s="171"/>
      <c r="O2209" s="171" t="str">
        <f t="shared" si="173"/>
        <v>PH.IC.IT.190401.01</v>
      </c>
      <c r="Q2209" s="171" t="str">
        <f t="shared" si="174"/>
        <v>CL.IC.IT.190401.01</v>
      </c>
      <c r="AR2209" s="145" t="s">
        <v>12773</v>
      </c>
      <c r="AS2209" s="145">
        <v>1749</v>
      </c>
    </row>
    <row r="2210" spans="1:45" s="145" customFormat="1" ht="16">
      <c r="A2210" s="145" t="s">
        <v>9344</v>
      </c>
      <c r="C2210" s="170" t="s">
        <v>12604</v>
      </c>
      <c r="E2210" s="170" t="s">
        <v>11</v>
      </c>
      <c r="F2210" s="145" t="s">
        <v>14655</v>
      </c>
      <c r="G2210" s="145" t="s">
        <v>11234</v>
      </c>
      <c r="H2210" s="170" t="s">
        <v>12030</v>
      </c>
      <c r="I2210" s="145" t="s">
        <v>11235</v>
      </c>
      <c r="J2210" s="171" t="str">
        <f t="shared" si="170"/>
        <v>IC.IT.190402</v>
      </c>
      <c r="K2210" s="170" t="s">
        <v>12175</v>
      </c>
      <c r="L2210" s="145" t="str">
        <f t="shared" si="171"/>
        <v xml:space="preserve">     Foul</v>
      </c>
      <c r="M2210" s="171" t="str">
        <f t="shared" si="172"/>
        <v>PI.IC.IT.190402.01</v>
      </c>
      <c r="N2210" s="171"/>
      <c r="O2210" s="171" t="str">
        <f t="shared" si="173"/>
        <v>PH.IC.IT.190402.01</v>
      </c>
      <c r="Q2210" s="171" t="str">
        <f t="shared" si="174"/>
        <v>CL.IC.IT.190402.01</v>
      </c>
      <c r="AR2210" s="145" t="s">
        <v>12773</v>
      </c>
      <c r="AS2210" s="145">
        <v>1749</v>
      </c>
    </row>
    <row r="2211" spans="1:45" s="145" customFormat="1" ht="16">
      <c r="A2211" s="145" t="s">
        <v>9344</v>
      </c>
      <c r="C2211" s="170" t="s">
        <v>12604</v>
      </c>
      <c r="E2211" s="170" t="s">
        <v>11</v>
      </c>
      <c r="F2211" s="145" t="s">
        <v>14655</v>
      </c>
      <c r="G2211" s="145" t="s">
        <v>12170</v>
      </c>
      <c r="H2211" s="170" t="s">
        <v>12032</v>
      </c>
      <c r="I2211" s="145" t="s">
        <v>12171</v>
      </c>
      <c r="J2211" s="171" t="str">
        <f t="shared" si="170"/>
        <v>IC.IT.190403</v>
      </c>
      <c r="K2211" s="170" t="s">
        <v>12175</v>
      </c>
      <c r="L2211" s="145" t="str">
        <f t="shared" si="171"/>
        <v>Not Applicable</v>
      </c>
      <c r="M2211" s="171" t="str">
        <f t="shared" si="172"/>
        <v>PI.IC.IT.190403.01</v>
      </c>
      <c r="N2211" s="171"/>
      <c r="O2211" s="171" t="str">
        <f t="shared" si="173"/>
        <v>PH.IC.IT.190403.01</v>
      </c>
      <c r="Q2211" s="171" t="str">
        <f t="shared" si="174"/>
        <v>CL.IC.IT.190403.01</v>
      </c>
      <c r="AJ2211" s="145" t="s">
        <v>12773</v>
      </c>
      <c r="AK2211" s="145">
        <v>1515</v>
      </c>
      <c r="AR2211" s="145" t="s">
        <v>12773</v>
      </c>
      <c r="AS2211" s="145">
        <v>1749</v>
      </c>
    </row>
    <row r="2212" spans="1:45" s="145" customFormat="1" ht="16">
      <c r="A2212" s="145" t="s">
        <v>9344</v>
      </c>
      <c r="C2212" s="170" t="s">
        <v>12604</v>
      </c>
      <c r="D2212" s="145" t="s">
        <v>7851</v>
      </c>
      <c r="E2212" s="170" t="s">
        <v>212</v>
      </c>
      <c r="F2212" s="145" t="s">
        <v>14606</v>
      </c>
      <c r="G2212" s="145" t="s">
        <v>11572</v>
      </c>
      <c r="H2212" s="170" t="s">
        <v>11848</v>
      </c>
      <c r="I2212" s="145" t="s">
        <v>11573</v>
      </c>
      <c r="J2212" s="171" t="str">
        <f t="shared" si="170"/>
        <v>IC.IT.190501</v>
      </c>
      <c r="K2212" s="170" t="s">
        <v>12175</v>
      </c>
      <c r="L2212" s="145" t="str">
        <f t="shared" si="171"/>
        <v xml:space="preserve">     None (open to air)</v>
      </c>
      <c r="M2212" s="171" t="str">
        <f t="shared" si="172"/>
        <v>PI.IC.IT.190501.01</v>
      </c>
      <c r="N2212" s="171"/>
      <c r="O2212" s="171" t="str">
        <f t="shared" si="173"/>
        <v>PH.IC.IT.190501.01</v>
      </c>
      <c r="Q2212" s="171" t="str">
        <f t="shared" si="174"/>
        <v>CL.IC.IT.190501.01</v>
      </c>
      <c r="AR2212" s="145" t="s">
        <v>12773</v>
      </c>
      <c r="AS2212" s="145">
        <v>1749</v>
      </c>
    </row>
    <row r="2213" spans="1:45" s="145" customFormat="1" ht="16">
      <c r="A2213" s="145" t="s">
        <v>9344</v>
      </c>
      <c r="C2213" s="170" t="s">
        <v>12604</v>
      </c>
      <c r="E2213" s="170" t="s">
        <v>212</v>
      </c>
      <c r="F2213" s="145" t="s">
        <v>14606</v>
      </c>
      <c r="G2213" s="145" t="s">
        <v>8760</v>
      </c>
      <c r="H2213" s="170" t="s">
        <v>12030</v>
      </c>
      <c r="I2213" s="145" t="s">
        <v>11569</v>
      </c>
      <c r="J2213" s="171" t="str">
        <f t="shared" si="170"/>
        <v>IC.IT.190502</v>
      </c>
      <c r="K2213" s="170" t="s">
        <v>12175</v>
      </c>
      <c r="L2213" s="145" t="str">
        <f t="shared" si="171"/>
        <v xml:space="preserve">     Pressure (Unna Boot)</v>
      </c>
      <c r="M2213" s="171" t="str">
        <f t="shared" si="172"/>
        <v>PI.IC.IT.190502.01</v>
      </c>
      <c r="N2213" s="171"/>
      <c r="O2213" s="171" t="str">
        <f t="shared" si="173"/>
        <v>PH.IC.IT.190502.01</v>
      </c>
      <c r="Q2213" s="171" t="str">
        <f t="shared" si="174"/>
        <v>CL.IC.IT.190502.01</v>
      </c>
      <c r="AR2213" s="145" t="s">
        <v>12773</v>
      </c>
      <c r="AS2213" s="145">
        <v>1749</v>
      </c>
    </row>
    <row r="2214" spans="1:45" s="145" customFormat="1" ht="16">
      <c r="A2214" s="145" t="s">
        <v>9344</v>
      </c>
      <c r="C2214" s="170" t="s">
        <v>12604</v>
      </c>
      <c r="E2214" s="170" t="s">
        <v>212</v>
      </c>
      <c r="F2214" s="145" t="s">
        <v>14606</v>
      </c>
      <c r="G2214" s="145" t="s">
        <v>11445</v>
      </c>
      <c r="H2214" s="170" t="s">
        <v>12032</v>
      </c>
      <c r="I2214" s="145" t="s">
        <v>11446</v>
      </c>
      <c r="J2214" s="171" t="str">
        <f t="shared" si="170"/>
        <v>IC.IT.190503</v>
      </c>
      <c r="K2214" s="170" t="s">
        <v>12175</v>
      </c>
      <c r="L2214" s="145" t="str">
        <f t="shared" si="171"/>
        <v xml:space="preserve">     Antimicrobial</v>
      </c>
      <c r="M2214" s="171" t="str">
        <f t="shared" si="172"/>
        <v>PI.IC.IT.190503.01</v>
      </c>
      <c r="N2214" s="171"/>
      <c r="O2214" s="171" t="str">
        <f t="shared" si="173"/>
        <v>PH.IC.IT.190503.01</v>
      </c>
      <c r="Q2214" s="171" t="str">
        <f t="shared" si="174"/>
        <v>CL.IC.IT.190503.01</v>
      </c>
      <c r="AR2214" s="145" t="s">
        <v>12773</v>
      </c>
      <c r="AS2214" s="145">
        <v>1749</v>
      </c>
    </row>
    <row r="2215" spans="1:45" s="145" customFormat="1" ht="16">
      <c r="A2215" s="145" t="s">
        <v>9344</v>
      </c>
      <c r="C2215" s="170" t="s">
        <v>12604</v>
      </c>
      <c r="E2215" s="170" t="s">
        <v>212</v>
      </c>
      <c r="F2215" s="145" t="s">
        <v>14606</v>
      </c>
      <c r="G2215" s="145" t="s">
        <v>11566</v>
      </c>
      <c r="H2215" s="170" t="s">
        <v>12028</v>
      </c>
      <c r="I2215" s="145" t="s">
        <v>11567</v>
      </c>
      <c r="J2215" s="171" t="str">
        <f t="shared" si="170"/>
        <v>IC.IT.190504</v>
      </c>
      <c r="K2215" s="170" t="s">
        <v>12175</v>
      </c>
      <c r="L2215" s="145" t="str">
        <f t="shared" si="171"/>
        <v xml:space="preserve">     Gauze</v>
      </c>
      <c r="M2215" s="171" t="str">
        <f t="shared" si="172"/>
        <v>PI.IC.IT.190504.01</v>
      </c>
      <c r="N2215" s="171"/>
      <c r="O2215" s="171" t="str">
        <f t="shared" si="173"/>
        <v>PH.IC.IT.190504.01</v>
      </c>
      <c r="Q2215" s="171" t="str">
        <f t="shared" si="174"/>
        <v>CL.IC.IT.190504.01</v>
      </c>
      <c r="AR2215" s="145" t="s">
        <v>12773</v>
      </c>
      <c r="AS2215" s="145">
        <v>1749</v>
      </c>
    </row>
    <row r="2216" spans="1:45" s="145" customFormat="1" ht="16">
      <c r="A2216" s="145" t="s">
        <v>9344</v>
      </c>
      <c r="C2216" s="170" t="s">
        <v>12604</v>
      </c>
      <c r="E2216" s="170" t="s">
        <v>212</v>
      </c>
      <c r="F2216" s="145" t="s">
        <v>14606</v>
      </c>
      <c r="G2216" s="145" t="s">
        <v>11069</v>
      </c>
      <c r="H2216" s="170" t="s">
        <v>12210</v>
      </c>
      <c r="I2216" s="145" t="s">
        <v>11070</v>
      </c>
      <c r="J2216" s="171" t="str">
        <f t="shared" si="170"/>
        <v>IC.IT.190505</v>
      </c>
      <c r="K2216" s="170" t="s">
        <v>12175</v>
      </c>
      <c r="L2216" s="145" t="str">
        <f t="shared" si="171"/>
        <v xml:space="preserve">     Transparent (Opsite, Tegaderm)</v>
      </c>
      <c r="M2216" s="171" t="str">
        <f t="shared" si="172"/>
        <v>PI.IC.IT.190505.01</v>
      </c>
      <c r="N2216" s="171"/>
      <c r="O2216" s="171" t="str">
        <f t="shared" si="173"/>
        <v>PH.IC.IT.190505.01</v>
      </c>
      <c r="Q2216" s="171" t="str">
        <f t="shared" si="174"/>
        <v>CL.IC.IT.190505.01</v>
      </c>
      <c r="AR2216" s="145" t="s">
        <v>12773</v>
      </c>
      <c r="AS2216" s="145">
        <v>1749</v>
      </c>
    </row>
    <row r="2217" spans="1:45" s="145" customFormat="1" ht="16">
      <c r="A2217" s="145" t="s">
        <v>9344</v>
      </c>
      <c r="C2217" s="170" t="s">
        <v>12604</v>
      </c>
      <c r="E2217" s="170" t="s">
        <v>212</v>
      </c>
      <c r="F2217" s="145" t="s">
        <v>14606</v>
      </c>
      <c r="G2217" s="145" t="s">
        <v>13078</v>
      </c>
      <c r="H2217" s="170" t="s">
        <v>12212</v>
      </c>
      <c r="I2217" s="145" t="s">
        <v>11571</v>
      </c>
      <c r="J2217" s="171" t="str">
        <f t="shared" si="170"/>
        <v>IC.IT.190506</v>
      </c>
      <c r="K2217" s="170" t="s">
        <v>12175</v>
      </c>
      <c r="L2217" s="145" t="str">
        <f t="shared" si="171"/>
        <v xml:space="preserve">     Antimicrobial disk</v>
      </c>
      <c r="M2217" s="171" t="str">
        <f t="shared" si="172"/>
        <v>PI.IC.IT.190506.01</v>
      </c>
      <c r="N2217" s="171"/>
      <c r="O2217" s="171" t="str">
        <f t="shared" si="173"/>
        <v>PH.IC.IT.190506.01</v>
      </c>
      <c r="Q2217" s="171" t="str">
        <f t="shared" si="174"/>
        <v>CL.IC.IT.190506.01</v>
      </c>
      <c r="AR2217" s="145" t="s">
        <v>12773</v>
      </c>
      <c r="AS2217" s="145">
        <v>1749</v>
      </c>
    </row>
    <row r="2218" spans="1:45" s="145" customFormat="1" ht="16">
      <c r="A2218" s="145" t="s">
        <v>9344</v>
      </c>
      <c r="C2218" s="170" t="s">
        <v>12604</v>
      </c>
      <c r="E2218" s="170" t="s">
        <v>212</v>
      </c>
      <c r="F2218" s="145" t="s">
        <v>14606</v>
      </c>
      <c r="G2218" s="145" t="s">
        <v>10695</v>
      </c>
      <c r="H2218" s="170" t="s">
        <v>12225</v>
      </c>
      <c r="I2218" s="145" t="s">
        <v>10696</v>
      </c>
      <c r="J2218" s="171" t="str">
        <f t="shared" si="170"/>
        <v>IC.IT.190507</v>
      </c>
      <c r="K2218" s="170" t="s">
        <v>12175</v>
      </c>
      <c r="L2218" s="145" t="str">
        <f t="shared" si="171"/>
        <v xml:space="preserve">     Gauze Wrap (Kerlix, Kling)</v>
      </c>
      <c r="M2218" s="171" t="str">
        <f t="shared" si="172"/>
        <v>PI.IC.IT.190507.01</v>
      </c>
      <c r="N2218" s="171"/>
      <c r="O2218" s="171" t="str">
        <f t="shared" si="173"/>
        <v>PH.IC.IT.190507.01</v>
      </c>
      <c r="Q2218" s="171" t="str">
        <f t="shared" si="174"/>
        <v>CL.IC.IT.190507.01</v>
      </c>
      <c r="AR2218" s="145" t="s">
        <v>12773</v>
      </c>
      <c r="AS2218" s="145">
        <v>1749</v>
      </c>
    </row>
    <row r="2219" spans="1:45" s="145" customFormat="1" ht="16">
      <c r="A2219" s="145" t="s">
        <v>9344</v>
      </c>
      <c r="C2219" s="170" t="s">
        <v>12604</v>
      </c>
      <c r="E2219" s="170" t="s">
        <v>212</v>
      </c>
      <c r="F2219" s="145" t="s">
        <v>14606</v>
      </c>
      <c r="G2219" s="145" t="s">
        <v>8761</v>
      </c>
      <c r="H2219" s="170" t="s">
        <v>11638</v>
      </c>
      <c r="I2219" s="145" t="s">
        <v>9795</v>
      </c>
      <c r="J2219" s="171" t="str">
        <f t="shared" si="170"/>
        <v>IC.IT.190508</v>
      </c>
      <c r="K2219" s="170" t="s">
        <v>12175</v>
      </c>
      <c r="L2219" s="145" t="str">
        <f t="shared" si="171"/>
        <v xml:space="preserve">     Foam dressing</v>
      </c>
      <c r="M2219" s="171" t="str">
        <f t="shared" si="172"/>
        <v>PI.IC.IT.190508.01</v>
      </c>
      <c r="N2219" s="171"/>
      <c r="O2219" s="171" t="str">
        <f t="shared" si="173"/>
        <v>PH.IC.IT.190508.01</v>
      </c>
      <c r="Q2219" s="171" t="str">
        <f t="shared" si="174"/>
        <v>CL.IC.IT.190508.01</v>
      </c>
      <c r="AR2219" s="145" t="s">
        <v>12773</v>
      </c>
      <c r="AS2219" s="145">
        <v>1749</v>
      </c>
    </row>
    <row r="2220" spans="1:45" s="145" customFormat="1" ht="16">
      <c r="A2220" s="145" t="s">
        <v>9344</v>
      </c>
      <c r="C2220" s="170" t="s">
        <v>12604</v>
      </c>
      <c r="E2220" s="170" t="s">
        <v>212</v>
      </c>
      <c r="F2220" s="145" t="s">
        <v>14606</v>
      </c>
      <c r="G2220" s="145" t="s">
        <v>10697</v>
      </c>
      <c r="H2220" s="170" t="s">
        <v>11639</v>
      </c>
      <c r="I2220" s="145" t="s">
        <v>10698</v>
      </c>
      <c r="J2220" s="171" t="str">
        <f t="shared" si="170"/>
        <v>IC.IT.190509</v>
      </c>
      <c r="K2220" s="170" t="s">
        <v>12175</v>
      </c>
      <c r="L2220" s="145" t="str">
        <f t="shared" si="171"/>
        <v xml:space="preserve">     Gauze Packing (Iodoform, NuGauze)</v>
      </c>
      <c r="M2220" s="171" t="str">
        <f t="shared" si="172"/>
        <v>PI.IC.IT.190509.01</v>
      </c>
      <c r="N2220" s="171"/>
      <c r="O2220" s="171" t="str">
        <f t="shared" si="173"/>
        <v>PH.IC.IT.190509.01</v>
      </c>
      <c r="Q2220" s="171" t="str">
        <f t="shared" si="174"/>
        <v>CL.IC.IT.190509.01</v>
      </c>
      <c r="AR2220" s="145" t="s">
        <v>12773</v>
      </c>
      <c r="AS2220" s="145">
        <v>1749</v>
      </c>
    </row>
    <row r="2221" spans="1:45" s="145" customFormat="1" ht="16">
      <c r="A2221" s="145" t="s">
        <v>9344</v>
      </c>
      <c r="C2221" s="170" t="s">
        <v>12604</v>
      </c>
      <c r="E2221" s="170" t="s">
        <v>212</v>
      </c>
      <c r="F2221" s="145" t="s">
        <v>14606</v>
      </c>
      <c r="G2221" s="145" t="s">
        <v>8762</v>
      </c>
      <c r="H2221" s="170" t="s">
        <v>11829</v>
      </c>
      <c r="I2221" s="145" t="s">
        <v>9507</v>
      </c>
      <c r="J2221" s="171" t="str">
        <f t="shared" si="170"/>
        <v>IC.IT.190510</v>
      </c>
      <c r="K2221" s="170" t="s">
        <v>12175</v>
      </c>
      <c r="L2221" s="145" t="str">
        <f t="shared" si="171"/>
        <v xml:space="preserve">     Hydrocolloidal (Duoderm, Restore)</v>
      </c>
      <c r="M2221" s="171" t="str">
        <f t="shared" si="172"/>
        <v>PI.IC.IT.190510.01</v>
      </c>
      <c r="N2221" s="171"/>
      <c r="O2221" s="171" t="str">
        <f t="shared" si="173"/>
        <v>PH.IC.IT.190510.01</v>
      </c>
      <c r="Q2221" s="171" t="str">
        <f t="shared" si="174"/>
        <v>CL.IC.IT.190510.01</v>
      </c>
      <c r="AR2221" s="145" t="s">
        <v>12773</v>
      </c>
      <c r="AS2221" s="145">
        <v>1749</v>
      </c>
    </row>
    <row r="2222" spans="1:45" s="145" customFormat="1" ht="16">
      <c r="A2222" s="145" t="s">
        <v>9344</v>
      </c>
      <c r="C2222" s="170" t="s">
        <v>12604</v>
      </c>
      <c r="E2222" s="170" t="s">
        <v>212</v>
      </c>
      <c r="F2222" s="145" t="s">
        <v>14606</v>
      </c>
      <c r="G2222" s="145" t="s">
        <v>13164</v>
      </c>
      <c r="H2222" s="170" t="s">
        <v>155</v>
      </c>
      <c r="I2222" s="145" t="s">
        <v>9512</v>
      </c>
      <c r="J2222" s="171" t="str">
        <f t="shared" si="170"/>
        <v>IC.IT.190511</v>
      </c>
      <c r="K2222" s="170" t="s">
        <v>12175</v>
      </c>
      <c r="L2222" s="145" t="str">
        <f t="shared" si="171"/>
        <v xml:space="preserve">     Calcium Alginate (Aquacel, Calicare)</v>
      </c>
      <c r="M2222" s="171" t="str">
        <f t="shared" si="172"/>
        <v>PI.IC.IT.190511.01</v>
      </c>
      <c r="N2222" s="171"/>
      <c r="O2222" s="171" t="str">
        <f t="shared" si="173"/>
        <v>PH.IC.IT.190511.01</v>
      </c>
      <c r="Q2222" s="171" t="str">
        <f t="shared" si="174"/>
        <v>CL.IC.IT.190511.01</v>
      </c>
      <c r="AR2222" s="145" t="s">
        <v>12773</v>
      </c>
      <c r="AS2222" s="145">
        <v>1749</v>
      </c>
    </row>
    <row r="2223" spans="1:45" s="145" customFormat="1" ht="16">
      <c r="A2223" s="145" t="s">
        <v>9344</v>
      </c>
      <c r="C2223" s="170" t="s">
        <v>12604</v>
      </c>
      <c r="E2223" s="170" t="s">
        <v>212</v>
      </c>
      <c r="F2223" s="145" t="s">
        <v>14606</v>
      </c>
      <c r="G2223" s="145" t="s">
        <v>8775</v>
      </c>
      <c r="H2223" s="170" t="s">
        <v>153</v>
      </c>
      <c r="I2223" s="145" t="s">
        <v>8776</v>
      </c>
      <c r="J2223" s="171" t="str">
        <f t="shared" si="170"/>
        <v>IC.IT.190512</v>
      </c>
      <c r="K2223" s="170" t="s">
        <v>12175</v>
      </c>
      <c r="L2223" s="145" t="str">
        <f t="shared" si="171"/>
        <v xml:space="preserve">     Hypertonic Hydrogel</v>
      </c>
      <c r="M2223" s="171" t="str">
        <f t="shared" si="172"/>
        <v>PI.IC.IT.190512.01</v>
      </c>
      <c r="N2223" s="171"/>
      <c r="O2223" s="171" t="str">
        <f t="shared" si="173"/>
        <v>PH.IC.IT.190512.01</v>
      </c>
      <c r="Q2223" s="171" t="str">
        <f t="shared" si="174"/>
        <v>CL.IC.IT.190512.01</v>
      </c>
      <c r="AR2223" s="145" t="s">
        <v>12773</v>
      </c>
      <c r="AS2223" s="145">
        <v>1749</v>
      </c>
    </row>
    <row r="2224" spans="1:45" s="145" customFormat="1" ht="16">
      <c r="A2224" s="145" t="s">
        <v>9344</v>
      </c>
      <c r="C2224" s="170" t="s">
        <v>12604</v>
      </c>
      <c r="E2224" s="170" t="s">
        <v>212</v>
      </c>
      <c r="F2224" s="145" t="s">
        <v>14606</v>
      </c>
      <c r="G2224" s="145" t="s">
        <v>8777</v>
      </c>
      <c r="H2224" s="170" t="s">
        <v>215</v>
      </c>
      <c r="I2224" s="145" t="s">
        <v>9964</v>
      </c>
      <c r="J2224" s="171" t="str">
        <f t="shared" si="170"/>
        <v>IC.IT.190513</v>
      </c>
      <c r="K2224" s="170" t="s">
        <v>12175</v>
      </c>
      <c r="L2224" s="145" t="str">
        <f t="shared" si="171"/>
        <v xml:space="preserve">     Hydrogel (Duoderm-gel)</v>
      </c>
      <c r="M2224" s="171" t="str">
        <f t="shared" si="172"/>
        <v>PI.IC.IT.190513.01</v>
      </c>
      <c r="N2224" s="171"/>
      <c r="O2224" s="171" t="str">
        <f t="shared" si="173"/>
        <v>PH.IC.IT.190513.01</v>
      </c>
      <c r="Q2224" s="171" t="str">
        <f t="shared" si="174"/>
        <v>CL.IC.IT.190513.01</v>
      </c>
      <c r="AR2224" s="145" t="s">
        <v>12773</v>
      </c>
      <c r="AS2224" s="145">
        <v>1749</v>
      </c>
    </row>
    <row r="2225" spans="1:45" s="145" customFormat="1" ht="16">
      <c r="A2225" s="145" t="s">
        <v>9344</v>
      </c>
      <c r="C2225" s="170" t="s">
        <v>12604</v>
      </c>
      <c r="E2225" s="170" t="s">
        <v>212</v>
      </c>
      <c r="F2225" s="145" t="s">
        <v>14606</v>
      </c>
      <c r="G2225" s="145" t="s">
        <v>8778</v>
      </c>
      <c r="H2225" s="170" t="s">
        <v>4082</v>
      </c>
      <c r="I2225" s="145" t="s">
        <v>9966</v>
      </c>
      <c r="J2225" s="171" t="str">
        <f t="shared" si="170"/>
        <v>IC.IT.190514</v>
      </c>
      <c r="K2225" s="170" t="s">
        <v>12175</v>
      </c>
      <c r="L2225" s="145" t="str">
        <f t="shared" si="171"/>
        <v xml:space="preserve">     Balsam of Peru (Xenaderm)</v>
      </c>
      <c r="M2225" s="171" t="str">
        <f t="shared" si="172"/>
        <v>PI.IC.IT.190514.01</v>
      </c>
      <c r="N2225" s="171"/>
      <c r="O2225" s="171" t="str">
        <f t="shared" si="173"/>
        <v>PH.IC.IT.190514.01</v>
      </c>
      <c r="Q2225" s="171" t="str">
        <f t="shared" si="174"/>
        <v>CL.IC.IT.190514.01</v>
      </c>
      <c r="AR2225" s="145" t="s">
        <v>12773</v>
      </c>
      <c r="AS2225" s="145">
        <v>1749</v>
      </c>
    </row>
    <row r="2226" spans="1:45" s="145" customFormat="1" ht="16">
      <c r="A2226" s="145" t="s">
        <v>9344</v>
      </c>
      <c r="C2226" s="170" t="s">
        <v>12604</v>
      </c>
      <c r="E2226" s="170" t="s">
        <v>212</v>
      </c>
      <c r="F2226" s="145" t="s">
        <v>14606</v>
      </c>
      <c r="G2226" s="145" t="s">
        <v>8779</v>
      </c>
      <c r="H2226" s="170" t="s">
        <v>594</v>
      </c>
      <c r="I2226" s="145" t="s">
        <v>9968</v>
      </c>
      <c r="J2226" s="171" t="str">
        <f t="shared" si="170"/>
        <v>IC.IT.190515</v>
      </c>
      <c r="K2226" s="170" t="s">
        <v>12175</v>
      </c>
      <c r="L2226" s="145" t="str">
        <f t="shared" si="171"/>
        <v xml:space="preserve">     Bismuth Gauze (Xeroform)</v>
      </c>
      <c r="M2226" s="171" t="str">
        <f t="shared" si="172"/>
        <v>PI.IC.IT.190515.01</v>
      </c>
      <c r="N2226" s="171"/>
      <c r="O2226" s="171" t="str">
        <f t="shared" si="173"/>
        <v>PH.IC.IT.190515.01</v>
      </c>
      <c r="Q2226" s="171" t="str">
        <f t="shared" si="174"/>
        <v>CL.IC.IT.190515.01</v>
      </c>
      <c r="AR2226" s="145" t="s">
        <v>12773</v>
      </c>
      <c r="AS2226" s="145">
        <v>1749</v>
      </c>
    </row>
    <row r="2227" spans="1:45" s="145" customFormat="1" ht="16">
      <c r="A2227" s="145" t="s">
        <v>9344</v>
      </c>
      <c r="C2227" s="170" t="s">
        <v>12604</v>
      </c>
      <c r="E2227" s="170" t="s">
        <v>212</v>
      </c>
      <c r="F2227" s="145" t="s">
        <v>14606</v>
      </c>
      <c r="G2227" s="145" t="s">
        <v>13468</v>
      </c>
      <c r="H2227" s="170" t="s">
        <v>7863</v>
      </c>
      <c r="I2227" s="145" t="s">
        <v>8903</v>
      </c>
      <c r="J2227" s="171" t="str">
        <f t="shared" si="170"/>
        <v>IC.IT.190516</v>
      </c>
      <c r="K2227" s="170" t="s">
        <v>12175</v>
      </c>
      <c r="L2227" s="145" t="str">
        <f t="shared" si="171"/>
        <v xml:space="preserve">     Negative Pressure Wound Therapy:  </v>
      </c>
      <c r="M2227" s="171" t="str">
        <f t="shared" si="172"/>
        <v>PI.IC.IT.190516.01</v>
      </c>
      <c r="N2227" s="171"/>
      <c r="O2227" s="171" t="str">
        <f t="shared" si="173"/>
        <v>PH.IC.IT.190516.01</v>
      </c>
      <c r="Q2227" s="171" t="str">
        <f t="shared" si="174"/>
        <v>CL.IC.IT.190516.01</v>
      </c>
      <c r="AR2227" s="145" t="s">
        <v>12773</v>
      </c>
      <c r="AS2227" s="145">
        <v>1749</v>
      </c>
    </row>
    <row r="2228" spans="1:45" s="145" customFormat="1" ht="16">
      <c r="A2228" s="145" t="s">
        <v>9344</v>
      </c>
      <c r="C2228" s="170" t="s">
        <v>12604</v>
      </c>
      <c r="E2228" s="170" t="s">
        <v>212</v>
      </c>
      <c r="F2228" s="145" t="s">
        <v>14606</v>
      </c>
      <c r="G2228" s="145" t="s">
        <v>11447</v>
      </c>
      <c r="H2228" s="170" t="s">
        <v>12462</v>
      </c>
      <c r="I2228" s="145" t="s">
        <v>11448</v>
      </c>
      <c r="J2228" s="171" t="str">
        <f t="shared" si="170"/>
        <v>IC.IT.190517</v>
      </c>
      <c r="K2228" s="170" t="s">
        <v>12175</v>
      </c>
      <c r="L2228" s="145" t="str">
        <f t="shared" si="171"/>
        <v xml:space="preserve">     Non-adhering (Telfa)</v>
      </c>
      <c r="M2228" s="171" t="str">
        <f t="shared" si="172"/>
        <v>PI.IC.IT.190517.01</v>
      </c>
      <c r="N2228" s="171"/>
      <c r="O2228" s="171" t="str">
        <f t="shared" si="173"/>
        <v>PH.IC.IT.190517.01</v>
      </c>
      <c r="Q2228" s="171" t="str">
        <f t="shared" si="174"/>
        <v>CL.IC.IT.190517.01</v>
      </c>
      <c r="AR2228" s="145" t="s">
        <v>12773</v>
      </c>
      <c r="AS2228" s="145">
        <v>1749</v>
      </c>
    </row>
    <row r="2229" spans="1:45" s="145" customFormat="1" ht="16">
      <c r="A2229" s="145" t="s">
        <v>9344</v>
      </c>
      <c r="C2229" s="170" t="s">
        <v>12604</v>
      </c>
      <c r="E2229" s="170" t="s">
        <v>212</v>
      </c>
      <c r="F2229" s="145" t="s">
        <v>14606</v>
      </c>
      <c r="G2229" s="145" t="s">
        <v>10529</v>
      </c>
      <c r="H2229" s="170" t="s">
        <v>12602</v>
      </c>
      <c r="I2229" s="145" t="s">
        <v>12437</v>
      </c>
      <c r="J2229" s="171" t="str">
        <f t="shared" si="170"/>
        <v>IC.IT.190518</v>
      </c>
      <c r="K2229" s="170" t="s">
        <v>12175</v>
      </c>
      <c r="L2229" s="145" t="str">
        <f t="shared" si="171"/>
        <v xml:space="preserve">     Other: specify</v>
      </c>
      <c r="M2229" s="171" t="str">
        <f t="shared" si="172"/>
        <v>PI.IC.IT.190518.01</v>
      </c>
      <c r="N2229" s="171"/>
      <c r="O2229" s="171" t="str">
        <f t="shared" si="173"/>
        <v>PH.IC.IT.190518.01</v>
      </c>
      <c r="Q2229" s="171" t="str">
        <f t="shared" si="174"/>
        <v>CL.IC.IT.190518.01</v>
      </c>
      <c r="AR2229" s="145" t="s">
        <v>12773</v>
      </c>
      <c r="AS2229" s="145">
        <v>1749</v>
      </c>
    </row>
    <row r="2230" spans="1:45" s="145" customFormat="1" ht="16">
      <c r="A2230" s="145" t="s">
        <v>9344</v>
      </c>
      <c r="C2230" s="170" t="s">
        <v>12604</v>
      </c>
      <c r="E2230" s="170" t="s">
        <v>212</v>
      </c>
      <c r="F2230" s="145" t="s">
        <v>14606</v>
      </c>
      <c r="G2230" s="170" t="s">
        <v>8904</v>
      </c>
      <c r="H2230" s="170" t="s">
        <v>12604</v>
      </c>
      <c r="I2230" s="170" t="s">
        <v>8905</v>
      </c>
      <c r="J2230" s="171" t="str">
        <f t="shared" si="170"/>
        <v>IC.IT.190519</v>
      </c>
      <c r="K2230" s="170" t="s">
        <v>12175</v>
      </c>
      <c r="L2230" s="145" t="str">
        <f t="shared" si="171"/>
        <v xml:space="preserve">  ABD Pad</v>
      </c>
      <c r="M2230" s="171" t="str">
        <f t="shared" si="172"/>
        <v>PI.IC.IT.190519.01</v>
      </c>
      <c r="N2230" s="171"/>
      <c r="O2230" s="171" t="str">
        <f t="shared" si="173"/>
        <v>PH.IC.IT.190519.01</v>
      </c>
      <c r="Q2230" s="171" t="str">
        <f t="shared" si="174"/>
        <v>CL.IC.IT.190519.01</v>
      </c>
      <c r="R2230" s="145" t="s">
        <v>12465</v>
      </c>
      <c r="S2230" s="145">
        <v>786</v>
      </c>
      <c r="AR2230" s="145" t="s">
        <v>12773</v>
      </c>
      <c r="AS2230" s="145">
        <v>1749</v>
      </c>
    </row>
    <row r="2231" spans="1:45" s="145" customFormat="1" ht="16">
      <c r="A2231" s="145" t="s">
        <v>9344</v>
      </c>
      <c r="C2231" s="170" t="s">
        <v>12604</v>
      </c>
      <c r="E2231" s="170" t="s">
        <v>212</v>
      </c>
      <c r="F2231" s="145" t="s">
        <v>14606</v>
      </c>
      <c r="G2231" s="170" t="s">
        <v>8906</v>
      </c>
      <c r="H2231" s="170" t="s">
        <v>1000</v>
      </c>
      <c r="I2231" s="170" t="s">
        <v>8793</v>
      </c>
      <c r="J2231" s="171" t="str">
        <f t="shared" si="170"/>
        <v>IC.IT.190520</v>
      </c>
      <c r="K2231" s="170" t="s">
        <v>1702</v>
      </c>
      <c r="L2231" s="145" t="str">
        <f t="shared" si="171"/>
        <v xml:space="preserve">  Vaseline gauze</v>
      </c>
      <c r="M2231" s="171" t="str">
        <f t="shared" si="172"/>
        <v>PI.IC.IT.190520.01</v>
      </c>
      <c r="N2231" s="171"/>
      <c r="O2231" s="171" t="str">
        <f t="shared" si="173"/>
        <v>PH.IC.IT.190520.01</v>
      </c>
      <c r="Q2231" s="171" t="str">
        <f t="shared" si="174"/>
        <v>CL.IC.IT.190520.01</v>
      </c>
      <c r="R2231" s="145" t="s">
        <v>4415</v>
      </c>
      <c r="S2231" s="145">
        <v>787</v>
      </c>
      <c r="AR2231" s="145" t="s">
        <v>12773</v>
      </c>
      <c r="AS2231" s="145">
        <v>1749</v>
      </c>
    </row>
    <row r="2232" spans="1:45" s="145" customFormat="1" ht="16">
      <c r="A2232" s="145" t="s">
        <v>9344</v>
      </c>
      <c r="C2232" s="170" t="s">
        <v>217</v>
      </c>
      <c r="D2232" s="145" t="s">
        <v>3803</v>
      </c>
      <c r="E2232" s="170" t="s">
        <v>6988</v>
      </c>
      <c r="F2232" s="145" t="s">
        <v>14606</v>
      </c>
      <c r="G2232" s="145" t="s">
        <v>11574</v>
      </c>
      <c r="H2232" s="170" t="s">
        <v>11848</v>
      </c>
      <c r="I2232" s="145" t="s">
        <v>11575</v>
      </c>
      <c r="J2232" s="171" t="str">
        <f t="shared" si="170"/>
        <v>IC.IT.190601</v>
      </c>
      <c r="K2232" s="170" t="s">
        <v>1702</v>
      </c>
      <c r="L2232" s="145" t="str">
        <f t="shared" si="171"/>
        <v xml:space="preserve">     Clean, dry and intact</v>
      </c>
      <c r="M2232" s="171" t="str">
        <f t="shared" si="172"/>
        <v>PI.IC.IT.190601.01</v>
      </c>
      <c r="N2232" s="171"/>
      <c r="O2232" s="171" t="str">
        <f t="shared" si="173"/>
        <v>PH.IC.IT.190601.01</v>
      </c>
      <c r="Q2232" s="171" t="str">
        <f t="shared" si="174"/>
        <v>CL.IC.IT.190601.01</v>
      </c>
      <c r="AR2232" s="145" t="s">
        <v>12773</v>
      </c>
      <c r="AS2232" s="145">
        <v>1749</v>
      </c>
    </row>
    <row r="2233" spans="1:45" s="145" customFormat="1" ht="16">
      <c r="A2233" s="145" t="s">
        <v>9344</v>
      </c>
      <c r="C2233" s="170" t="s">
        <v>217</v>
      </c>
      <c r="E2233" s="170" t="s">
        <v>6988</v>
      </c>
      <c r="F2233" s="145" t="s">
        <v>14606</v>
      </c>
      <c r="G2233" s="145" t="s">
        <v>11410</v>
      </c>
      <c r="H2233" s="170" t="s">
        <v>12030</v>
      </c>
      <c r="I2233" s="145" t="s">
        <v>11411</v>
      </c>
      <c r="J2233" s="171" t="str">
        <f t="shared" si="170"/>
        <v>IC.IT.190602</v>
      </c>
      <c r="K2233" s="170" t="s">
        <v>1702</v>
      </c>
      <c r="L2233" s="145" t="str">
        <f t="shared" si="171"/>
        <v xml:space="preserve">     Reinforced: specify date/time</v>
      </c>
      <c r="M2233" s="171" t="str">
        <f t="shared" si="172"/>
        <v>PI.IC.IT.190602.01</v>
      </c>
      <c r="N2233" s="171"/>
      <c r="O2233" s="171" t="str">
        <f t="shared" si="173"/>
        <v>PH.IC.IT.190602.01</v>
      </c>
      <c r="Q2233" s="171" t="str">
        <f t="shared" si="174"/>
        <v>CL.IC.IT.190602.01</v>
      </c>
      <c r="AR2233" s="145" t="s">
        <v>12773</v>
      </c>
      <c r="AS2233" s="145">
        <v>1749</v>
      </c>
    </row>
    <row r="2234" spans="1:45" s="145" customFormat="1" ht="16">
      <c r="A2234" s="145" t="s">
        <v>9344</v>
      </c>
      <c r="C2234" s="170" t="s">
        <v>217</v>
      </c>
      <c r="E2234" s="170" t="s">
        <v>6988</v>
      </c>
      <c r="F2234" s="145" t="s">
        <v>14606</v>
      </c>
      <c r="G2234" s="145" t="s">
        <v>8907</v>
      </c>
      <c r="H2234" s="170" t="s">
        <v>12032</v>
      </c>
      <c r="I2234" s="145" t="s">
        <v>11393</v>
      </c>
      <c r="J2234" s="171" t="str">
        <f t="shared" si="170"/>
        <v>IC.IT.190603</v>
      </c>
      <c r="K2234" s="170" t="s">
        <v>1702</v>
      </c>
      <c r="L2234" s="145" t="str">
        <f t="shared" si="171"/>
        <v xml:space="preserve">     Changed: specify date/time</v>
      </c>
      <c r="M2234" s="171" t="str">
        <f t="shared" si="172"/>
        <v>PI.IC.IT.190603.01</v>
      </c>
      <c r="N2234" s="171"/>
      <c r="O2234" s="171" t="str">
        <f t="shared" si="173"/>
        <v>PH.IC.IT.190603.01</v>
      </c>
      <c r="Q2234" s="171" t="str">
        <f t="shared" si="174"/>
        <v>CL.IC.IT.190603.01</v>
      </c>
      <c r="AR2234" s="145" t="s">
        <v>12773</v>
      </c>
      <c r="AS2234" s="145">
        <v>1749</v>
      </c>
    </row>
    <row r="2235" spans="1:45" s="145" customFormat="1" ht="16">
      <c r="A2235" s="145" t="s">
        <v>9344</v>
      </c>
      <c r="C2235" s="170" t="s">
        <v>217</v>
      </c>
      <c r="E2235" s="170" t="s">
        <v>6988</v>
      </c>
      <c r="F2235" s="145" t="s">
        <v>14606</v>
      </c>
      <c r="G2235" s="145" t="s">
        <v>8784</v>
      </c>
      <c r="H2235" s="170" t="s">
        <v>12028</v>
      </c>
      <c r="I2235" s="145" t="s">
        <v>11961</v>
      </c>
      <c r="J2235" s="171" t="str">
        <f t="shared" si="170"/>
        <v>IC.IT.190604</v>
      </c>
      <c r="K2235" s="170" t="s">
        <v>1702</v>
      </c>
      <c r="L2235" s="145" t="str">
        <f t="shared" si="171"/>
        <v xml:space="preserve">     Wet to Dry: specify date/time</v>
      </c>
      <c r="M2235" s="171" t="str">
        <f t="shared" si="172"/>
        <v>PI.IC.IT.190604.01</v>
      </c>
      <c r="N2235" s="171"/>
      <c r="O2235" s="171" t="str">
        <f t="shared" si="173"/>
        <v>PH.IC.IT.190604.01</v>
      </c>
      <c r="Q2235" s="171" t="str">
        <f t="shared" si="174"/>
        <v>CL.IC.IT.190604.01</v>
      </c>
      <c r="AR2235" s="145" t="s">
        <v>12773</v>
      </c>
      <c r="AS2235" s="145">
        <v>1749</v>
      </c>
    </row>
    <row r="2236" spans="1:45" s="145" customFormat="1" ht="16">
      <c r="A2236" s="145" t="s">
        <v>9344</v>
      </c>
      <c r="C2236" s="170" t="s">
        <v>217</v>
      </c>
      <c r="E2236" s="170" t="s">
        <v>6988</v>
      </c>
      <c r="F2236" s="145" t="s">
        <v>14606</v>
      </c>
      <c r="G2236" s="145" t="s">
        <v>8635</v>
      </c>
      <c r="H2236" s="170" t="s">
        <v>12210</v>
      </c>
      <c r="I2236" s="145" t="s">
        <v>8636</v>
      </c>
      <c r="J2236" s="171" t="str">
        <f t="shared" si="170"/>
        <v>IC.IT.190605</v>
      </c>
      <c r="K2236" s="170" t="s">
        <v>1702</v>
      </c>
      <c r="L2236" s="145" t="str">
        <f t="shared" si="171"/>
        <v xml:space="preserve">     Debriding Agent applied: BCMA</v>
      </c>
      <c r="M2236" s="171" t="str">
        <f t="shared" si="172"/>
        <v>PI.IC.IT.190605.01</v>
      </c>
      <c r="N2236" s="171"/>
      <c r="O2236" s="171" t="str">
        <f t="shared" si="173"/>
        <v>PH.IC.IT.190605.01</v>
      </c>
      <c r="Q2236" s="171" t="str">
        <f t="shared" si="174"/>
        <v>CL.IC.IT.190605.01</v>
      </c>
      <c r="AR2236" s="145" t="s">
        <v>12773</v>
      </c>
      <c r="AS2236" s="145">
        <v>1749</v>
      </c>
    </row>
    <row r="2237" spans="1:45" s="145" customFormat="1" ht="16">
      <c r="A2237" s="145" t="s">
        <v>9344</v>
      </c>
      <c r="C2237" s="170" t="s">
        <v>217</v>
      </c>
      <c r="E2237" s="170" t="s">
        <v>6988</v>
      </c>
      <c r="F2237" s="145" t="s">
        <v>14606</v>
      </c>
      <c r="G2237" s="170" t="s">
        <v>8586</v>
      </c>
      <c r="H2237" s="170" t="s">
        <v>7863</v>
      </c>
      <c r="I2237" s="170" t="s">
        <v>8586</v>
      </c>
      <c r="J2237" s="171" t="str">
        <f t="shared" si="170"/>
        <v>IC.IT.190616</v>
      </c>
      <c r="K2237" s="170" t="s">
        <v>1702</v>
      </c>
      <c r="L2237" s="145" t="str">
        <f t="shared" si="171"/>
        <v xml:space="preserve">  Saturated</v>
      </c>
      <c r="M2237" s="171" t="str">
        <f t="shared" si="172"/>
        <v>PI.IC.IT.190616.01</v>
      </c>
      <c r="N2237" s="171"/>
      <c r="O2237" s="171" t="str">
        <f t="shared" si="173"/>
        <v>PH.IC.IT.190616.01</v>
      </c>
      <c r="Q2237" s="171" t="str">
        <f t="shared" si="174"/>
        <v>CL.IC.IT.190616.01</v>
      </c>
      <c r="R2237" s="145" t="s">
        <v>12465</v>
      </c>
      <c r="S2237" s="145">
        <v>154</v>
      </c>
      <c r="AR2237" s="145" t="s">
        <v>12773</v>
      </c>
      <c r="AS2237" s="145">
        <v>1749</v>
      </c>
    </row>
    <row r="2238" spans="1:45" s="145" customFormat="1" ht="16">
      <c r="A2238" s="145" t="s">
        <v>9344</v>
      </c>
      <c r="C2238" s="170" t="s">
        <v>217</v>
      </c>
      <c r="E2238" s="170" t="s">
        <v>6988</v>
      </c>
      <c r="F2238" s="145" t="s">
        <v>14606</v>
      </c>
      <c r="G2238" s="170" t="s">
        <v>8527</v>
      </c>
      <c r="H2238" s="170" t="s">
        <v>6777</v>
      </c>
      <c r="I2238" s="170" t="s">
        <v>8527</v>
      </c>
      <c r="J2238" s="171" t="str">
        <f t="shared" si="170"/>
        <v>IC.IT.190617</v>
      </c>
      <c r="K2238" s="170" t="s">
        <v>1702</v>
      </c>
      <c r="L2238" s="145" t="str">
        <f t="shared" si="171"/>
        <v xml:space="preserve">  Stained</v>
      </c>
      <c r="M2238" s="171" t="str">
        <f t="shared" si="172"/>
        <v>PI.IC.IT.190617.01</v>
      </c>
      <c r="N2238" s="171"/>
      <c r="O2238" s="171" t="str">
        <f t="shared" si="173"/>
        <v>PH.IC.IT.190617.01</v>
      </c>
      <c r="Q2238" s="171" t="str">
        <f t="shared" si="174"/>
        <v>CL.IC.IT.190617.01</v>
      </c>
      <c r="R2238" s="145" t="s">
        <v>12465</v>
      </c>
      <c r="S2238" s="145">
        <v>155</v>
      </c>
      <c r="AR2238" s="145" t="s">
        <v>12773</v>
      </c>
      <c r="AS2238" s="145">
        <v>1749</v>
      </c>
    </row>
    <row r="2239" spans="1:45" s="145" customFormat="1" ht="16">
      <c r="A2239" s="145" t="s">
        <v>9344</v>
      </c>
      <c r="C2239" s="170" t="s">
        <v>217</v>
      </c>
      <c r="E2239" s="170" t="s">
        <v>6988</v>
      </c>
      <c r="F2239" s="145" t="s">
        <v>14606</v>
      </c>
      <c r="G2239" s="170" t="s">
        <v>8528</v>
      </c>
      <c r="H2239" s="170" t="s">
        <v>208</v>
      </c>
      <c r="I2239" s="170" t="s">
        <v>8528</v>
      </c>
      <c r="J2239" s="171" t="str">
        <f t="shared" si="170"/>
        <v>IC.IT.190618</v>
      </c>
      <c r="K2239" s="170" t="s">
        <v>1702</v>
      </c>
      <c r="L2239" s="145" t="str">
        <f t="shared" si="171"/>
        <v xml:space="preserve">  Intact</v>
      </c>
      <c r="M2239" s="171" t="str">
        <f t="shared" si="172"/>
        <v>PI.IC.IT.190618.01</v>
      </c>
      <c r="N2239" s="171"/>
      <c r="O2239" s="171" t="str">
        <f t="shared" si="173"/>
        <v>PH.IC.IT.190618.01</v>
      </c>
      <c r="Q2239" s="171" t="str">
        <f t="shared" si="174"/>
        <v>CL.IC.IT.190618.01</v>
      </c>
      <c r="R2239" s="145" t="s">
        <v>12465</v>
      </c>
      <c r="S2239" s="145">
        <v>156</v>
      </c>
      <c r="AR2239" s="145" t="s">
        <v>12773</v>
      </c>
      <c r="AS2239" s="145">
        <v>1749</v>
      </c>
    </row>
    <row r="2240" spans="1:45" s="145" customFormat="1" ht="16">
      <c r="A2240" s="145" t="s">
        <v>9344</v>
      </c>
      <c r="C2240" s="170" t="s">
        <v>217</v>
      </c>
      <c r="E2240" s="170" t="s">
        <v>6988</v>
      </c>
      <c r="F2240" s="145" t="s">
        <v>14606</v>
      </c>
      <c r="G2240" s="170" t="s">
        <v>8644</v>
      </c>
      <c r="H2240" s="170" t="s">
        <v>217</v>
      </c>
      <c r="I2240" s="170" t="s">
        <v>8644</v>
      </c>
      <c r="J2240" s="171" t="str">
        <f t="shared" si="170"/>
        <v>IC.IT.190619</v>
      </c>
      <c r="K2240" s="170" t="s">
        <v>1702</v>
      </c>
      <c r="L2240" s="145" t="str">
        <f t="shared" si="171"/>
        <v xml:space="preserve">  Clean</v>
      </c>
      <c r="M2240" s="171" t="str">
        <f t="shared" si="172"/>
        <v>PI.IC.IT.190619.01</v>
      </c>
      <c r="N2240" s="171"/>
      <c r="O2240" s="171" t="str">
        <f t="shared" si="173"/>
        <v>PH.IC.IT.190619.01</v>
      </c>
      <c r="Q2240" s="171" t="str">
        <f t="shared" si="174"/>
        <v>CL.IC.IT.190619.01</v>
      </c>
      <c r="R2240" s="145" t="s">
        <v>12465</v>
      </c>
      <c r="S2240" s="145">
        <v>157</v>
      </c>
      <c r="AR2240" s="145" t="s">
        <v>12773</v>
      </c>
      <c r="AS2240" s="145">
        <v>1749</v>
      </c>
    </row>
    <row r="2241" spans="1:45" s="145" customFormat="1" ht="16">
      <c r="A2241" s="145" t="s">
        <v>9344</v>
      </c>
      <c r="C2241" s="170" t="s">
        <v>217</v>
      </c>
      <c r="E2241" s="170" t="s">
        <v>6988</v>
      </c>
      <c r="F2241" s="145" t="s">
        <v>14606</v>
      </c>
      <c r="G2241" s="170" t="s">
        <v>8643</v>
      </c>
      <c r="H2241" s="170" t="s">
        <v>1000</v>
      </c>
      <c r="I2241" s="170" t="s">
        <v>8643</v>
      </c>
      <c r="J2241" s="171" t="str">
        <f t="shared" si="170"/>
        <v>IC.IT.190620</v>
      </c>
      <c r="K2241" s="170" t="s">
        <v>1702</v>
      </c>
      <c r="L2241" s="145" t="str">
        <f t="shared" si="171"/>
        <v xml:space="preserve">  Dry</v>
      </c>
      <c r="M2241" s="171" t="str">
        <f t="shared" si="172"/>
        <v>PI.IC.IT.190620.01</v>
      </c>
      <c r="N2241" s="171"/>
      <c r="O2241" s="171" t="str">
        <f t="shared" si="173"/>
        <v>PH.IC.IT.190620.01</v>
      </c>
      <c r="Q2241" s="171" t="str">
        <f t="shared" si="174"/>
        <v>CL.IC.IT.190620.01</v>
      </c>
      <c r="R2241" s="145" t="s">
        <v>12465</v>
      </c>
      <c r="S2241" s="145">
        <v>158</v>
      </c>
      <c r="AR2241" s="145" t="s">
        <v>12773</v>
      </c>
      <c r="AS2241" s="145">
        <v>1749</v>
      </c>
    </row>
    <row r="2242" spans="1:45" s="145" customFormat="1" ht="16">
      <c r="A2242" s="145" t="s">
        <v>9344</v>
      </c>
      <c r="C2242" s="170" t="s">
        <v>217</v>
      </c>
      <c r="D2242" s="145" t="s">
        <v>8645</v>
      </c>
      <c r="E2242" s="170" t="s">
        <v>573</v>
      </c>
      <c r="F2242" s="145" t="s">
        <v>14606</v>
      </c>
      <c r="G2242" s="145" t="s">
        <v>11866</v>
      </c>
      <c r="H2242" s="170" t="s">
        <v>12212</v>
      </c>
      <c r="I2242" s="145" t="s">
        <v>11964</v>
      </c>
      <c r="J2242" s="171" t="str">
        <f t="shared" ref="J2242:J2305" si="175">CONCATENATE("IC.IT.",C2242,E2242,H2242)</f>
        <v>IC.IT.190706</v>
      </c>
      <c r="K2242" s="170" t="s">
        <v>12175</v>
      </c>
      <c r="L2242" s="145" t="str">
        <f t="shared" ref="L2242:L2305" si="176">G2242</f>
        <v xml:space="preserve">     Normal Saline</v>
      </c>
      <c r="M2242" s="171" t="str">
        <f t="shared" ref="M2242:M2305" si="177">CONCATENATE("PI.",J2242,".",K2242)</f>
        <v>PI.IC.IT.190706.01</v>
      </c>
      <c r="N2242" s="171"/>
      <c r="O2242" s="171" t="str">
        <f t="shared" ref="O2242:O2305" si="178">CONCATENATE("PH.",J2242,".",K2242)</f>
        <v>PH.IC.IT.190706.01</v>
      </c>
      <c r="Q2242" s="171" t="str">
        <f t="shared" ref="Q2242:Q2305" si="179">CONCATENATE("CL.",J2242,".",K2242)</f>
        <v>CL.IC.IT.190706.01</v>
      </c>
      <c r="AR2242" s="145" t="s">
        <v>12773</v>
      </c>
      <c r="AS2242" s="145">
        <v>1749</v>
      </c>
    </row>
    <row r="2243" spans="1:45" s="145" customFormat="1" ht="16">
      <c r="A2243" s="145" t="s">
        <v>9344</v>
      </c>
      <c r="C2243" s="170" t="s">
        <v>12604</v>
      </c>
      <c r="E2243" s="170" t="s">
        <v>573</v>
      </c>
      <c r="F2243" s="145" t="s">
        <v>14606</v>
      </c>
      <c r="G2243" s="145" t="s">
        <v>8923</v>
      </c>
      <c r="H2243" s="170" t="s">
        <v>12225</v>
      </c>
      <c r="I2243" s="145" t="s">
        <v>9673</v>
      </c>
      <c r="J2243" s="171" t="str">
        <f t="shared" si="175"/>
        <v>IC.IT.190707</v>
      </c>
      <c r="K2243" s="170" t="s">
        <v>12175</v>
      </c>
      <c r="L2243" s="145" t="str">
        <f t="shared" si="176"/>
        <v xml:space="preserve">     Wound cleanser</v>
      </c>
      <c r="M2243" s="171" t="str">
        <f t="shared" si="177"/>
        <v>PI.IC.IT.190707.01</v>
      </c>
      <c r="N2243" s="171"/>
      <c r="O2243" s="171" t="str">
        <f t="shared" si="178"/>
        <v>PH.IC.IT.190707.01</v>
      </c>
      <c r="Q2243" s="171" t="str">
        <f t="shared" si="179"/>
        <v>CL.IC.IT.190707.01</v>
      </c>
      <c r="AR2243" s="145" t="s">
        <v>12773</v>
      </c>
      <c r="AS2243" s="145">
        <v>1749</v>
      </c>
    </row>
    <row r="2244" spans="1:45" s="145" customFormat="1" ht="16">
      <c r="A2244" s="145" t="s">
        <v>9344</v>
      </c>
      <c r="C2244" s="170" t="s">
        <v>12604</v>
      </c>
      <c r="E2244" s="170" t="s">
        <v>573</v>
      </c>
      <c r="F2244" s="145" t="s">
        <v>14606</v>
      </c>
      <c r="G2244" s="145" t="s">
        <v>9665</v>
      </c>
      <c r="H2244" s="170" t="s">
        <v>11638</v>
      </c>
      <c r="I2244" s="145" t="s">
        <v>10703</v>
      </c>
      <c r="J2244" s="171" t="str">
        <f t="shared" si="175"/>
        <v>IC.IT.190708</v>
      </c>
      <c r="K2244" s="170" t="s">
        <v>12175</v>
      </c>
      <c r="L2244" s="145" t="str">
        <f t="shared" si="176"/>
        <v xml:space="preserve">      Other: specify</v>
      </c>
      <c r="M2244" s="171" t="str">
        <f t="shared" si="177"/>
        <v>PI.IC.IT.190708.01</v>
      </c>
      <c r="N2244" s="171"/>
      <c r="O2244" s="171" t="str">
        <f t="shared" si="178"/>
        <v>PH.IC.IT.190708.01</v>
      </c>
      <c r="Q2244" s="171" t="str">
        <f t="shared" si="179"/>
        <v>CL.IC.IT.190708.01</v>
      </c>
      <c r="AR2244" s="145" t="s">
        <v>12773</v>
      </c>
      <c r="AS2244" s="145">
        <v>1749</v>
      </c>
    </row>
    <row r="2245" spans="1:45" s="145" customFormat="1" ht="16">
      <c r="A2245" s="145" t="s">
        <v>9344</v>
      </c>
      <c r="C2245" s="170" t="s">
        <v>12604</v>
      </c>
      <c r="E2245" s="170" t="s">
        <v>573</v>
      </c>
      <c r="F2245" s="145" t="s">
        <v>14606</v>
      </c>
      <c r="G2245" s="170" t="s">
        <v>8791</v>
      </c>
      <c r="H2245" s="170" t="s">
        <v>7863</v>
      </c>
      <c r="I2245" s="170" t="s">
        <v>8791</v>
      </c>
      <c r="J2245" s="171" t="str">
        <f t="shared" si="175"/>
        <v>IC.IT.190716</v>
      </c>
      <c r="K2245" s="170" t="s">
        <v>12175</v>
      </c>
      <c r="L2245" s="145" t="str">
        <f t="shared" si="176"/>
        <v xml:space="preserve"> Betadine</v>
      </c>
      <c r="M2245" s="171" t="str">
        <f t="shared" si="177"/>
        <v>PI.IC.IT.190716.01</v>
      </c>
      <c r="N2245" s="171"/>
      <c r="O2245" s="171" t="str">
        <f t="shared" si="178"/>
        <v>PH.IC.IT.190716.01</v>
      </c>
      <c r="Q2245" s="171" t="str">
        <f t="shared" si="179"/>
        <v>CL.IC.IT.190716.01</v>
      </c>
      <c r="R2245" s="145" t="s">
        <v>12465</v>
      </c>
      <c r="S2245" s="145">
        <v>790</v>
      </c>
      <c r="AR2245" s="145" t="s">
        <v>12773</v>
      </c>
      <c r="AS2245" s="145">
        <v>1749</v>
      </c>
    </row>
    <row r="2246" spans="1:45" s="145" customFormat="1" ht="16">
      <c r="A2246" s="145" t="s">
        <v>9344</v>
      </c>
      <c r="C2246" s="170" t="s">
        <v>12604</v>
      </c>
      <c r="E2246" s="170" t="s">
        <v>573</v>
      </c>
      <c r="F2246" s="145" t="s">
        <v>14606</v>
      </c>
      <c r="G2246" s="170" t="s">
        <v>8792</v>
      </c>
      <c r="H2246" s="170" t="s">
        <v>12462</v>
      </c>
      <c r="I2246" s="170" t="s">
        <v>8792</v>
      </c>
      <c r="J2246" s="171" t="str">
        <f t="shared" si="175"/>
        <v>IC.IT.190717</v>
      </c>
      <c r="K2246" s="170" t="s">
        <v>12175</v>
      </c>
      <c r="L2246" s="145" t="str">
        <f t="shared" si="176"/>
        <v xml:space="preserve"> Chlorhexadine</v>
      </c>
      <c r="M2246" s="171" t="str">
        <f t="shared" si="177"/>
        <v>PI.IC.IT.190717.01</v>
      </c>
      <c r="N2246" s="171"/>
      <c r="O2246" s="171" t="str">
        <f t="shared" si="178"/>
        <v>PH.IC.IT.190717.01</v>
      </c>
      <c r="Q2246" s="171" t="str">
        <f t="shared" si="179"/>
        <v>CL.IC.IT.190717.01</v>
      </c>
      <c r="R2246" s="145" t="s">
        <v>12465</v>
      </c>
      <c r="S2246" s="145">
        <v>792</v>
      </c>
      <c r="AR2246" s="145" t="s">
        <v>12773</v>
      </c>
      <c r="AS2246" s="145">
        <v>1749</v>
      </c>
    </row>
    <row r="2247" spans="1:45" s="145" customFormat="1" ht="16">
      <c r="A2247" s="145" t="s">
        <v>9344</v>
      </c>
      <c r="C2247" s="170" t="s">
        <v>217</v>
      </c>
      <c r="E2247" s="170" t="s">
        <v>573</v>
      </c>
      <c r="F2247" s="145" t="s">
        <v>14606</v>
      </c>
      <c r="G2247" s="170" t="s">
        <v>8935</v>
      </c>
      <c r="H2247" s="170" t="s">
        <v>208</v>
      </c>
      <c r="I2247" s="170" t="s">
        <v>8935</v>
      </c>
      <c r="J2247" s="171" t="str">
        <f t="shared" si="175"/>
        <v>IC.IT.190718</v>
      </c>
      <c r="K2247" s="170" t="s">
        <v>1702</v>
      </c>
      <c r="L2247" s="145" t="str">
        <f t="shared" si="176"/>
        <v xml:space="preserve">  Distilled Water</v>
      </c>
      <c r="M2247" s="171" t="str">
        <f t="shared" si="177"/>
        <v>PI.IC.IT.190718.01</v>
      </c>
      <c r="N2247" s="171"/>
      <c r="O2247" s="171" t="str">
        <f t="shared" si="178"/>
        <v>PH.IC.IT.190718.01</v>
      </c>
      <c r="Q2247" s="171" t="str">
        <f t="shared" si="179"/>
        <v>CL.IC.IT.190718.01</v>
      </c>
      <c r="R2247" s="145" t="s">
        <v>12465</v>
      </c>
      <c r="S2247" s="145">
        <v>793</v>
      </c>
      <c r="AR2247" s="145" t="s">
        <v>12773</v>
      </c>
      <c r="AS2247" s="145">
        <v>1749</v>
      </c>
    </row>
    <row r="2248" spans="1:45" s="145" customFormat="1" ht="16">
      <c r="A2248" s="145" t="s">
        <v>9344</v>
      </c>
      <c r="C2248" s="170" t="s">
        <v>217</v>
      </c>
      <c r="E2248" s="170" t="s">
        <v>573</v>
      </c>
      <c r="F2248" s="145" t="s">
        <v>14606</v>
      </c>
      <c r="G2248" s="170" t="s">
        <v>8691</v>
      </c>
      <c r="H2248" s="170" t="s">
        <v>217</v>
      </c>
      <c r="I2248" s="170" t="s">
        <v>8691</v>
      </c>
      <c r="J2248" s="171" t="str">
        <f t="shared" si="175"/>
        <v>IC.IT.190719</v>
      </c>
      <c r="K2248" s="170" t="s">
        <v>1702</v>
      </c>
      <c r="L2248" s="145" t="str">
        <f t="shared" si="176"/>
        <v>Peroxide</v>
      </c>
      <c r="M2248" s="171" t="str">
        <f t="shared" si="177"/>
        <v>PI.IC.IT.190719.01</v>
      </c>
      <c r="N2248" s="171"/>
      <c r="O2248" s="171" t="str">
        <f t="shared" si="178"/>
        <v>PH.IC.IT.190719.01</v>
      </c>
      <c r="Q2248" s="171" t="str">
        <f t="shared" si="179"/>
        <v>CL.IC.IT.190719.01</v>
      </c>
      <c r="R2248" s="145" t="s">
        <v>12465</v>
      </c>
      <c r="S2248" s="145">
        <v>793</v>
      </c>
      <c r="AR2248" s="145" t="s">
        <v>12773</v>
      </c>
      <c r="AS2248" s="145">
        <v>1749</v>
      </c>
    </row>
    <row r="2249" spans="1:45" s="145" customFormat="1" ht="16">
      <c r="A2249" s="145" t="s">
        <v>9344</v>
      </c>
      <c r="C2249" s="170" t="s">
        <v>217</v>
      </c>
      <c r="E2249" s="170" t="s">
        <v>573</v>
      </c>
      <c r="F2249" s="145" t="s">
        <v>14606</v>
      </c>
      <c r="G2249" s="170" t="s">
        <v>8692</v>
      </c>
      <c r="H2249" s="170" t="s">
        <v>1000</v>
      </c>
      <c r="I2249" s="170" t="s">
        <v>8692</v>
      </c>
      <c r="J2249" s="171" t="str">
        <f t="shared" si="175"/>
        <v>IC.IT.190720</v>
      </c>
      <c r="K2249" s="170" t="s">
        <v>1702</v>
      </c>
      <c r="L2249" s="145" t="str">
        <f t="shared" si="176"/>
        <v xml:space="preserve">  Dakins Solution</v>
      </c>
      <c r="M2249" s="171" t="str">
        <f t="shared" si="177"/>
        <v>PI.IC.IT.190720.01</v>
      </c>
      <c r="N2249" s="171"/>
      <c r="O2249" s="171" t="str">
        <f t="shared" si="178"/>
        <v>PH.IC.IT.190720.01</v>
      </c>
      <c r="Q2249" s="171" t="str">
        <f t="shared" si="179"/>
        <v>CL.IC.IT.190720.01</v>
      </c>
      <c r="R2249" s="145" t="s">
        <v>4415</v>
      </c>
      <c r="S2249" s="145">
        <v>794</v>
      </c>
      <c r="AR2249" s="145" t="s">
        <v>12773</v>
      </c>
      <c r="AS2249" s="145">
        <v>1749</v>
      </c>
    </row>
    <row r="2250" spans="1:45" s="145" customFormat="1" ht="16">
      <c r="A2250" s="145" t="s">
        <v>9344</v>
      </c>
      <c r="C2250" s="170" t="s">
        <v>12604</v>
      </c>
      <c r="D2250" s="145" t="s">
        <v>8638</v>
      </c>
      <c r="E2250" s="170" t="s">
        <v>92</v>
      </c>
      <c r="F2250" s="145" t="s">
        <v>14606</v>
      </c>
      <c r="G2250" s="145" t="s">
        <v>11470</v>
      </c>
      <c r="H2250" s="170" t="s">
        <v>11639</v>
      </c>
      <c r="I2250" s="145" t="s">
        <v>12157</v>
      </c>
      <c r="J2250" s="171" t="str">
        <f t="shared" si="175"/>
        <v>IC.IT.190809</v>
      </c>
      <c r="K2250" s="170" t="s">
        <v>12175</v>
      </c>
      <c r="L2250" s="145" t="str">
        <f t="shared" si="176"/>
        <v xml:space="preserve">     Drsg drainage none</v>
      </c>
      <c r="M2250" s="171" t="str">
        <f t="shared" si="177"/>
        <v>PI.IC.IT.190809.01</v>
      </c>
      <c r="N2250" s="171"/>
      <c r="O2250" s="171" t="str">
        <f t="shared" si="178"/>
        <v>PH.IC.IT.190809.01</v>
      </c>
      <c r="Q2250" s="171" t="str">
        <f t="shared" si="179"/>
        <v>CL.IC.IT.190809.01</v>
      </c>
      <c r="AR2250" s="145" t="s">
        <v>12773</v>
      </c>
      <c r="AS2250" s="145">
        <v>1749</v>
      </c>
    </row>
    <row r="2251" spans="1:45" s="145" customFormat="1" ht="16">
      <c r="A2251" s="145" t="s">
        <v>9344</v>
      </c>
      <c r="C2251" s="170" t="s">
        <v>12604</v>
      </c>
      <c r="E2251" s="170" t="s">
        <v>92</v>
      </c>
      <c r="F2251" s="145" t="s">
        <v>14606</v>
      </c>
      <c r="G2251" s="145" t="s">
        <v>11471</v>
      </c>
      <c r="H2251" s="170" t="s">
        <v>11829</v>
      </c>
      <c r="I2251" s="145" t="s">
        <v>11400</v>
      </c>
      <c r="J2251" s="171" t="str">
        <f t="shared" si="175"/>
        <v>IC.IT.190810</v>
      </c>
      <c r="K2251" s="170" t="s">
        <v>12175</v>
      </c>
      <c r="L2251" s="145" t="str">
        <f t="shared" si="176"/>
        <v xml:space="preserve">     Drsg scant amount drainage</v>
      </c>
      <c r="M2251" s="171" t="str">
        <f t="shared" si="177"/>
        <v>PI.IC.IT.190810.01</v>
      </c>
      <c r="N2251" s="171"/>
      <c r="O2251" s="171" t="str">
        <f t="shared" si="178"/>
        <v>PH.IC.IT.190810.01</v>
      </c>
      <c r="Q2251" s="171" t="str">
        <f t="shared" si="179"/>
        <v>CL.IC.IT.190810.01</v>
      </c>
      <c r="AR2251" s="145" t="s">
        <v>12773</v>
      </c>
      <c r="AS2251" s="145">
        <v>1749</v>
      </c>
    </row>
    <row r="2252" spans="1:45" s="145" customFormat="1" ht="16">
      <c r="A2252" s="145" t="s">
        <v>9344</v>
      </c>
      <c r="C2252" s="170" t="s">
        <v>12604</v>
      </c>
      <c r="E2252" s="170" t="s">
        <v>92</v>
      </c>
      <c r="F2252" s="145" t="s">
        <v>14606</v>
      </c>
      <c r="G2252" s="145" t="s">
        <v>11313</v>
      </c>
      <c r="H2252" s="170" t="s">
        <v>155</v>
      </c>
      <c r="I2252" s="145" t="s">
        <v>11730</v>
      </c>
      <c r="J2252" s="171" t="str">
        <f t="shared" si="175"/>
        <v>IC.IT.190811</v>
      </c>
      <c r="K2252" s="170" t="s">
        <v>12175</v>
      </c>
      <c r="L2252" s="145" t="str">
        <f t="shared" si="176"/>
        <v xml:space="preserve">     Drsg small amount drainage</v>
      </c>
      <c r="M2252" s="171" t="str">
        <f t="shared" si="177"/>
        <v>PI.IC.IT.190811.01</v>
      </c>
      <c r="N2252" s="171"/>
      <c r="O2252" s="171" t="str">
        <f t="shared" si="178"/>
        <v>PH.IC.IT.190811.01</v>
      </c>
      <c r="Q2252" s="171" t="str">
        <f t="shared" si="179"/>
        <v>CL.IC.IT.190811.01</v>
      </c>
      <c r="AR2252" s="145" t="s">
        <v>12773</v>
      </c>
      <c r="AS2252" s="145">
        <v>1749</v>
      </c>
    </row>
    <row r="2253" spans="1:45" s="145" customFormat="1" ht="16">
      <c r="A2253" s="145" t="s">
        <v>9344</v>
      </c>
      <c r="C2253" s="170" t="s">
        <v>12604</v>
      </c>
      <c r="E2253" s="170" t="s">
        <v>92</v>
      </c>
      <c r="F2253" s="145" t="s">
        <v>14606</v>
      </c>
      <c r="G2253" s="145" t="s">
        <v>11314</v>
      </c>
      <c r="H2253" s="170" t="s">
        <v>153</v>
      </c>
      <c r="I2253" s="145" t="s">
        <v>11732</v>
      </c>
      <c r="J2253" s="171" t="str">
        <f t="shared" si="175"/>
        <v>IC.IT.190812</v>
      </c>
      <c r="K2253" s="170" t="s">
        <v>12175</v>
      </c>
      <c r="L2253" s="145" t="str">
        <f t="shared" si="176"/>
        <v xml:space="preserve">     Drsg moderate amount drainage</v>
      </c>
      <c r="M2253" s="171" t="str">
        <f t="shared" si="177"/>
        <v>PI.IC.IT.190812.01</v>
      </c>
      <c r="N2253" s="171"/>
      <c r="O2253" s="171" t="str">
        <f t="shared" si="178"/>
        <v>PH.IC.IT.190812.01</v>
      </c>
      <c r="Q2253" s="171" t="str">
        <f t="shared" si="179"/>
        <v>CL.IC.IT.190812.01</v>
      </c>
      <c r="AR2253" s="145" t="s">
        <v>12773</v>
      </c>
      <c r="AS2253" s="145">
        <v>1749</v>
      </c>
    </row>
    <row r="2254" spans="1:45" s="145" customFormat="1" ht="16">
      <c r="A2254" s="145" t="s">
        <v>9344</v>
      </c>
      <c r="C2254" s="170" t="s">
        <v>12604</v>
      </c>
      <c r="E2254" s="170" t="s">
        <v>92</v>
      </c>
      <c r="F2254" s="145" t="s">
        <v>14606</v>
      </c>
      <c r="G2254" s="145" t="s">
        <v>8693</v>
      </c>
      <c r="H2254" s="170" t="s">
        <v>215</v>
      </c>
      <c r="I2254" s="145" t="s">
        <v>11316</v>
      </c>
      <c r="J2254" s="171" t="str">
        <f t="shared" si="175"/>
        <v>IC.IT.190813</v>
      </c>
      <c r="K2254" s="170" t="s">
        <v>12175</v>
      </c>
      <c r="L2254" s="145" t="str">
        <f t="shared" si="176"/>
        <v xml:space="preserve">     Drsg heavy amount drainage </v>
      </c>
      <c r="M2254" s="171" t="str">
        <f t="shared" si="177"/>
        <v>PI.IC.IT.190813.01</v>
      </c>
      <c r="N2254" s="171"/>
      <c r="O2254" s="171" t="str">
        <f t="shared" si="178"/>
        <v>PH.IC.IT.190813.01</v>
      </c>
      <c r="Q2254" s="171" t="str">
        <f t="shared" si="179"/>
        <v>CL.IC.IT.190813.01</v>
      </c>
      <c r="AR2254" s="145" t="s">
        <v>12773</v>
      </c>
      <c r="AS2254" s="145">
        <v>1749</v>
      </c>
    </row>
    <row r="2255" spans="1:45" s="145" customFormat="1" ht="16">
      <c r="A2255" s="145" t="s">
        <v>9344</v>
      </c>
      <c r="C2255" s="170" t="s">
        <v>12604</v>
      </c>
      <c r="E2255" s="170" t="s">
        <v>92</v>
      </c>
      <c r="F2255" s="145" t="s">
        <v>14606</v>
      </c>
      <c r="G2255" s="145" t="s">
        <v>8694</v>
      </c>
      <c r="H2255" s="170" t="s">
        <v>4082</v>
      </c>
      <c r="I2255" s="145" t="s">
        <v>11734</v>
      </c>
      <c r="J2255" s="171" t="str">
        <f t="shared" si="175"/>
        <v>IC.IT.190814</v>
      </c>
      <c r="K2255" s="170" t="s">
        <v>12175</v>
      </c>
      <c r="L2255" s="145" t="str">
        <f t="shared" si="176"/>
        <v xml:space="preserve">     Drsg drainage large amount</v>
      </c>
      <c r="M2255" s="171" t="str">
        <f t="shared" si="177"/>
        <v>PI.IC.IT.190814.01</v>
      </c>
      <c r="N2255" s="171"/>
      <c r="O2255" s="171" t="str">
        <f t="shared" si="178"/>
        <v>PH.IC.IT.190814.01</v>
      </c>
      <c r="Q2255" s="171" t="str">
        <f t="shared" si="179"/>
        <v>CL.IC.IT.190814.01</v>
      </c>
      <c r="AR2255" s="145" t="s">
        <v>12773</v>
      </c>
      <c r="AS2255" s="145">
        <v>1749</v>
      </c>
    </row>
    <row r="2256" spans="1:45" s="145" customFormat="1" ht="16">
      <c r="A2256" s="145" t="s">
        <v>9344</v>
      </c>
      <c r="C2256" s="170" t="s">
        <v>12604</v>
      </c>
      <c r="E2256" s="170" t="s">
        <v>92</v>
      </c>
      <c r="F2256" s="145" t="s">
        <v>14606</v>
      </c>
      <c r="G2256" s="145" t="s">
        <v>8530</v>
      </c>
      <c r="H2256" s="170" t="s">
        <v>594</v>
      </c>
      <c r="I2256" s="145" t="s">
        <v>11933</v>
      </c>
      <c r="J2256" s="171" t="str">
        <f t="shared" si="175"/>
        <v>IC.IT.190815</v>
      </c>
      <c r="K2256" s="170" t="s">
        <v>12175</v>
      </c>
      <c r="L2256" s="145" t="str">
        <f t="shared" si="176"/>
        <v xml:space="preserve">     Drsg drainage copious amount </v>
      </c>
      <c r="M2256" s="171" t="str">
        <f t="shared" si="177"/>
        <v>PI.IC.IT.190815.01</v>
      </c>
      <c r="N2256" s="171"/>
      <c r="O2256" s="171" t="str">
        <f t="shared" si="178"/>
        <v>PH.IC.IT.190815.01</v>
      </c>
      <c r="Q2256" s="171" t="str">
        <f t="shared" si="179"/>
        <v>CL.IC.IT.190815.01</v>
      </c>
      <c r="AR2256" s="145" t="s">
        <v>12773</v>
      </c>
      <c r="AS2256" s="145">
        <v>1749</v>
      </c>
    </row>
    <row r="2257" spans="1:45" s="145" customFormat="1" ht="16">
      <c r="A2257" s="145" t="s">
        <v>9344</v>
      </c>
      <c r="C2257" s="170" t="s">
        <v>12604</v>
      </c>
      <c r="D2257" s="145" t="s">
        <v>8639</v>
      </c>
      <c r="E2257" s="170" t="s">
        <v>93</v>
      </c>
      <c r="F2257" s="145" t="s">
        <v>14606</v>
      </c>
      <c r="G2257" s="145" t="s">
        <v>8531</v>
      </c>
      <c r="H2257" s="170" t="s">
        <v>11848</v>
      </c>
      <c r="I2257" s="145" t="s">
        <v>11753</v>
      </c>
      <c r="J2257" s="171" t="str">
        <f t="shared" si="175"/>
        <v>IC.IT.190901</v>
      </c>
      <c r="K2257" s="170" t="s">
        <v>12175</v>
      </c>
      <c r="L2257" s="145" t="str">
        <f t="shared" si="176"/>
        <v xml:space="preserve">     Drsg drainage unchanged</v>
      </c>
      <c r="M2257" s="171" t="str">
        <f t="shared" si="177"/>
        <v>PI.IC.IT.190901.01</v>
      </c>
      <c r="N2257" s="171"/>
      <c r="O2257" s="171" t="str">
        <f t="shared" si="178"/>
        <v>PH.IC.IT.190901.01</v>
      </c>
      <c r="Q2257" s="171" t="str">
        <f t="shared" si="179"/>
        <v>CL.IC.IT.190901.01</v>
      </c>
      <c r="AR2257" s="145" t="s">
        <v>12773</v>
      </c>
      <c r="AS2257" s="145">
        <v>1749</v>
      </c>
    </row>
    <row r="2258" spans="1:45" s="145" customFormat="1" ht="16">
      <c r="A2258" s="145" t="s">
        <v>9344</v>
      </c>
      <c r="C2258" s="170" t="s">
        <v>12604</v>
      </c>
      <c r="E2258" s="170" t="s">
        <v>93</v>
      </c>
      <c r="F2258" s="145" t="s">
        <v>14606</v>
      </c>
      <c r="G2258" s="145" t="s">
        <v>11651</v>
      </c>
      <c r="H2258" s="170" t="s">
        <v>12030</v>
      </c>
      <c r="I2258" s="145" t="s">
        <v>11752</v>
      </c>
      <c r="J2258" s="171" t="str">
        <f t="shared" si="175"/>
        <v>IC.IT.190902</v>
      </c>
      <c r="K2258" s="170" t="s">
        <v>12175</v>
      </c>
      <c r="L2258" s="145" t="str">
        <f t="shared" si="176"/>
        <v xml:space="preserve">     Drsg drainage decreasing</v>
      </c>
      <c r="M2258" s="171" t="str">
        <f t="shared" si="177"/>
        <v>PI.IC.IT.190902.01</v>
      </c>
      <c r="N2258" s="171"/>
      <c r="O2258" s="171" t="str">
        <f t="shared" si="178"/>
        <v>PH.IC.IT.190902.01</v>
      </c>
      <c r="Q2258" s="171" t="str">
        <f t="shared" si="179"/>
        <v>CL.IC.IT.190902.01</v>
      </c>
      <c r="AR2258" s="145" t="s">
        <v>12773</v>
      </c>
      <c r="AS2258" s="145">
        <v>1749</v>
      </c>
    </row>
    <row r="2259" spans="1:45" s="145" customFormat="1" ht="16">
      <c r="A2259" s="145" t="s">
        <v>9344</v>
      </c>
      <c r="C2259" s="170" t="s">
        <v>12604</v>
      </c>
      <c r="E2259" s="170" t="s">
        <v>93</v>
      </c>
      <c r="F2259" s="145" t="s">
        <v>14606</v>
      </c>
      <c r="G2259" s="145" t="s">
        <v>11652</v>
      </c>
      <c r="H2259" s="170" t="s">
        <v>12032</v>
      </c>
      <c r="I2259" s="145" t="s">
        <v>11583</v>
      </c>
      <c r="J2259" s="171" t="str">
        <f t="shared" si="175"/>
        <v>IC.IT.190903</v>
      </c>
      <c r="K2259" s="170" t="s">
        <v>12175</v>
      </c>
      <c r="L2259" s="145" t="str">
        <f t="shared" si="176"/>
        <v xml:space="preserve">     Drsg drainage increasing</v>
      </c>
      <c r="M2259" s="171" t="str">
        <f t="shared" si="177"/>
        <v>PI.IC.IT.190903.01</v>
      </c>
      <c r="N2259" s="171"/>
      <c r="O2259" s="171" t="str">
        <f t="shared" si="178"/>
        <v>PH.IC.IT.190903.01</v>
      </c>
      <c r="Q2259" s="171" t="str">
        <f t="shared" si="179"/>
        <v>CL.IC.IT.190903.01</v>
      </c>
      <c r="AR2259" s="145" t="s">
        <v>12773</v>
      </c>
      <c r="AS2259" s="145">
        <v>1749</v>
      </c>
    </row>
    <row r="2260" spans="1:45" s="167" customFormat="1" ht="15">
      <c r="A2260" s="167" t="s">
        <v>9344</v>
      </c>
      <c r="C2260" s="61" t="s">
        <v>12604</v>
      </c>
      <c r="D2260" s="167" t="s">
        <v>13489</v>
      </c>
      <c r="E2260" s="61" t="s">
        <v>3188</v>
      </c>
      <c r="F2260" s="167" t="s">
        <v>8797</v>
      </c>
      <c r="G2260" s="167" t="s">
        <v>13213</v>
      </c>
      <c r="H2260" s="62" t="s">
        <v>11848</v>
      </c>
      <c r="I2260" s="167" t="s">
        <v>8798</v>
      </c>
      <c r="J2260" s="63" t="str">
        <f t="shared" si="175"/>
        <v>IC.IT.191001</v>
      </c>
      <c r="K2260" s="61" t="s">
        <v>12175</v>
      </c>
      <c r="L2260" s="167" t="str">
        <f t="shared" si="176"/>
        <v xml:space="preserve">     Continuous</v>
      </c>
      <c r="M2260" s="168" t="str">
        <f t="shared" si="177"/>
        <v>PI.IC.IT.191001.01</v>
      </c>
      <c r="N2260" s="168"/>
      <c r="O2260" s="168" t="str">
        <f t="shared" si="178"/>
        <v>PH.IC.IT.191001.01</v>
      </c>
      <c r="Q2260" s="168" t="str">
        <f t="shared" si="179"/>
        <v>CL.IC.IT.191001.01</v>
      </c>
    </row>
    <row r="2261" spans="1:45" s="167" customFormat="1" ht="15">
      <c r="A2261" s="167" t="s">
        <v>9344</v>
      </c>
      <c r="C2261" s="61" t="s">
        <v>12604</v>
      </c>
      <c r="E2261" s="61" t="s">
        <v>3188</v>
      </c>
      <c r="F2261" s="167" t="s">
        <v>8797</v>
      </c>
      <c r="G2261" s="167" t="s">
        <v>8799</v>
      </c>
      <c r="H2261" s="62" t="s">
        <v>12030</v>
      </c>
      <c r="I2261" s="167" t="s">
        <v>11013</v>
      </c>
      <c r="J2261" s="63" t="str">
        <f t="shared" si="175"/>
        <v>IC.IT.191002</v>
      </c>
      <c r="K2261" s="61" t="s">
        <v>12175</v>
      </c>
      <c r="L2261" s="167" t="str">
        <f t="shared" si="176"/>
        <v xml:space="preserve">     Intermittent</v>
      </c>
      <c r="M2261" s="168" t="str">
        <f t="shared" si="177"/>
        <v>PI.IC.IT.191002.01</v>
      </c>
      <c r="N2261" s="168"/>
      <c r="O2261" s="168" t="str">
        <f t="shared" si="178"/>
        <v>PH.IC.IT.191002.01</v>
      </c>
      <c r="Q2261" s="168" t="str">
        <f t="shared" si="179"/>
        <v>CL.IC.IT.191002.01</v>
      </c>
    </row>
    <row r="2262" spans="1:45" s="167" customFormat="1" ht="15">
      <c r="A2262" s="167" t="s">
        <v>9344</v>
      </c>
      <c r="C2262" s="61" t="s">
        <v>12604</v>
      </c>
      <c r="D2262" s="167" t="s">
        <v>13490</v>
      </c>
      <c r="E2262" s="61" t="s">
        <v>155</v>
      </c>
      <c r="F2262" s="167" t="s">
        <v>8797</v>
      </c>
      <c r="G2262" s="167" t="s">
        <v>8801</v>
      </c>
      <c r="H2262" s="62" t="s">
        <v>11848</v>
      </c>
      <c r="I2262" s="167" t="s">
        <v>8802</v>
      </c>
      <c r="J2262" s="63" t="str">
        <f t="shared" si="175"/>
        <v>IC.IT.191101</v>
      </c>
      <c r="K2262" s="61" t="s">
        <v>12175</v>
      </c>
      <c r="L2262" s="167" t="str">
        <f t="shared" si="176"/>
        <v xml:space="preserve">     125 mmHg</v>
      </c>
      <c r="M2262" s="168" t="str">
        <f t="shared" si="177"/>
        <v>PI.IC.IT.191101.01</v>
      </c>
      <c r="N2262" s="168"/>
      <c r="O2262" s="168" t="str">
        <f t="shared" si="178"/>
        <v>PH.IC.IT.191101.01</v>
      </c>
      <c r="Q2262" s="168" t="str">
        <f t="shared" si="179"/>
        <v>CL.IC.IT.191101.01</v>
      </c>
    </row>
    <row r="2263" spans="1:45" s="167" customFormat="1" ht="15">
      <c r="A2263" s="167" t="s">
        <v>9344</v>
      </c>
      <c r="C2263" s="61" t="s">
        <v>12604</v>
      </c>
      <c r="E2263" s="61" t="s">
        <v>155</v>
      </c>
      <c r="F2263" s="167" t="s">
        <v>8797</v>
      </c>
      <c r="G2263" s="167" t="s">
        <v>8803</v>
      </c>
      <c r="H2263" s="62" t="s">
        <v>12030</v>
      </c>
      <c r="I2263" s="167" t="s">
        <v>8804</v>
      </c>
      <c r="J2263" s="63" t="str">
        <f t="shared" si="175"/>
        <v>IC.IT.191102</v>
      </c>
      <c r="K2263" s="61" t="s">
        <v>12175</v>
      </c>
      <c r="L2263" s="167" t="str">
        <f t="shared" si="176"/>
        <v xml:space="preserve">     75 mmHg</v>
      </c>
      <c r="M2263" s="168" t="str">
        <f t="shared" si="177"/>
        <v>PI.IC.IT.191102.01</v>
      </c>
      <c r="N2263" s="168"/>
      <c r="O2263" s="168" t="str">
        <f t="shared" si="178"/>
        <v>PH.IC.IT.191102.01</v>
      </c>
      <c r="Q2263" s="168" t="str">
        <f t="shared" si="179"/>
        <v>CL.IC.IT.191102.01</v>
      </c>
    </row>
    <row r="2264" spans="1:45" s="167" customFormat="1" ht="15">
      <c r="A2264" s="167" t="s">
        <v>9344</v>
      </c>
      <c r="C2264" s="61" t="s">
        <v>12604</v>
      </c>
      <c r="E2264" s="61" t="s">
        <v>155</v>
      </c>
      <c r="F2264" s="167" t="s">
        <v>8797</v>
      </c>
      <c r="G2264" s="167" t="s">
        <v>8805</v>
      </c>
      <c r="H2264" s="62" t="s">
        <v>12032</v>
      </c>
      <c r="I2264" s="167" t="s">
        <v>8806</v>
      </c>
      <c r="J2264" s="63" t="str">
        <f t="shared" si="175"/>
        <v>IC.IT.191103</v>
      </c>
      <c r="K2264" s="61" t="s">
        <v>12175</v>
      </c>
      <c r="L2264" s="167" t="str">
        <f t="shared" si="176"/>
        <v xml:space="preserve">     25 mmHg</v>
      </c>
      <c r="M2264" s="168" t="str">
        <f t="shared" si="177"/>
        <v>PI.IC.IT.191103.01</v>
      </c>
      <c r="N2264" s="168"/>
      <c r="O2264" s="168" t="str">
        <f t="shared" si="178"/>
        <v>PH.IC.IT.191103.01</v>
      </c>
      <c r="Q2264" s="168" t="str">
        <f t="shared" si="179"/>
        <v>CL.IC.IT.191103.01</v>
      </c>
    </row>
    <row r="2265" spans="1:45" s="167" customFormat="1" ht="15">
      <c r="A2265" s="167" t="s">
        <v>9344</v>
      </c>
      <c r="C2265" s="61" t="s">
        <v>12604</v>
      </c>
      <c r="E2265" s="61" t="s">
        <v>155</v>
      </c>
      <c r="F2265" s="167" t="s">
        <v>8797</v>
      </c>
      <c r="G2265" s="167" t="s">
        <v>8919</v>
      </c>
      <c r="H2265" s="62" t="s">
        <v>12028</v>
      </c>
      <c r="I2265" s="167" t="s">
        <v>8656</v>
      </c>
      <c r="J2265" s="63" t="str">
        <f t="shared" si="175"/>
        <v>IC.IT.191104</v>
      </c>
      <c r="K2265" s="61" t="s">
        <v>12175</v>
      </c>
      <c r="L2265" s="167" t="str">
        <f t="shared" si="176"/>
        <v xml:space="preserve">     50 mmHg</v>
      </c>
      <c r="M2265" s="168" t="str">
        <f t="shared" si="177"/>
        <v>PI.IC.IT.191104.01</v>
      </c>
      <c r="N2265" s="168"/>
      <c r="O2265" s="168" t="str">
        <f t="shared" si="178"/>
        <v>PH.IC.IT.191104.01</v>
      </c>
      <c r="Q2265" s="168" t="str">
        <f t="shared" si="179"/>
        <v>CL.IC.IT.191104.01</v>
      </c>
    </row>
    <row r="2266" spans="1:45" s="167" customFormat="1" ht="15">
      <c r="A2266" s="167" t="s">
        <v>9344</v>
      </c>
      <c r="C2266" s="61" t="s">
        <v>12604</v>
      </c>
      <c r="E2266" s="61" t="s">
        <v>155</v>
      </c>
      <c r="F2266" s="167" t="s">
        <v>8797</v>
      </c>
      <c r="G2266" s="167" t="s">
        <v>8657</v>
      </c>
      <c r="H2266" s="62" t="s">
        <v>12210</v>
      </c>
      <c r="I2266" s="167" t="s">
        <v>8658</v>
      </c>
      <c r="J2266" s="63" t="str">
        <f t="shared" si="175"/>
        <v>IC.IT.191105</v>
      </c>
      <c r="K2266" s="61" t="s">
        <v>12175</v>
      </c>
      <c r="L2266" s="167" t="str">
        <f t="shared" si="176"/>
        <v xml:space="preserve">     100 mmHg</v>
      </c>
      <c r="M2266" s="168" t="str">
        <f t="shared" si="177"/>
        <v>PI.IC.IT.191105.01</v>
      </c>
      <c r="N2266" s="168"/>
      <c r="O2266" s="168" t="str">
        <f t="shared" si="178"/>
        <v>PH.IC.IT.191105.01</v>
      </c>
      <c r="Q2266" s="168" t="str">
        <f t="shared" si="179"/>
        <v>CL.IC.IT.191105.01</v>
      </c>
    </row>
    <row r="2267" spans="1:45" s="167" customFormat="1" ht="15">
      <c r="A2267" s="167" t="s">
        <v>9344</v>
      </c>
      <c r="C2267" s="61" t="s">
        <v>12604</v>
      </c>
      <c r="E2267" s="61" t="s">
        <v>155</v>
      </c>
      <c r="F2267" s="167" t="s">
        <v>8797</v>
      </c>
      <c r="G2267" s="167" t="s">
        <v>8651</v>
      </c>
      <c r="H2267" s="62" t="s">
        <v>12212</v>
      </c>
      <c r="I2267" s="167" t="s">
        <v>8652</v>
      </c>
      <c r="J2267" s="63" t="str">
        <f t="shared" si="175"/>
        <v>IC.IT.191106</v>
      </c>
      <c r="K2267" s="61" t="s">
        <v>12175</v>
      </c>
      <c r="L2267" s="167" t="str">
        <f t="shared" si="176"/>
        <v xml:space="preserve">     150 mmHg</v>
      </c>
      <c r="M2267" s="168" t="str">
        <f t="shared" si="177"/>
        <v>PI.IC.IT.191106.01</v>
      </c>
      <c r="N2267" s="168"/>
      <c r="O2267" s="168" t="str">
        <f t="shared" si="178"/>
        <v>PH.IC.IT.191106.01</v>
      </c>
      <c r="Q2267" s="168" t="str">
        <f t="shared" si="179"/>
        <v>CL.IC.IT.191106.01</v>
      </c>
    </row>
    <row r="2268" spans="1:45" s="167" customFormat="1" ht="15">
      <c r="A2268" s="167" t="s">
        <v>9344</v>
      </c>
      <c r="C2268" s="61" t="s">
        <v>12604</v>
      </c>
      <c r="D2268" s="167" t="s">
        <v>8653</v>
      </c>
      <c r="E2268" s="61" t="s">
        <v>153</v>
      </c>
      <c r="F2268" s="167" t="s">
        <v>8797</v>
      </c>
      <c r="G2268" s="167" t="s">
        <v>8654</v>
      </c>
      <c r="H2268" s="62" t="s">
        <v>11848</v>
      </c>
      <c r="I2268" s="167" t="s">
        <v>10076</v>
      </c>
      <c r="J2268" s="63" t="str">
        <f t="shared" si="175"/>
        <v>IC.IT.191201</v>
      </c>
      <c r="K2268" s="61" t="s">
        <v>12175</v>
      </c>
      <c r="L2268" s="167" t="str">
        <f t="shared" si="176"/>
        <v xml:space="preserve">     Done: specify date/time</v>
      </c>
      <c r="M2268" s="168" t="str">
        <f t="shared" si="177"/>
        <v>PI.IC.IT.191201.01</v>
      </c>
      <c r="N2268" s="168"/>
      <c r="O2268" s="168" t="str">
        <f t="shared" si="178"/>
        <v>PH.IC.IT.191201.01</v>
      </c>
      <c r="Q2268" s="168" t="str">
        <f t="shared" si="179"/>
        <v>CL.IC.IT.191201.01</v>
      </c>
    </row>
    <row r="2269" spans="1:45" s="167" customFormat="1" ht="15">
      <c r="A2269" s="167" t="s">
        <v>9344</v>
      </c>
      <c r="C2269" s="61" t="s">
        <v>12604</v>
      </c>
      <c r="E2269" s="61" t="s">
        <v>153</v>
      </c>
      <c r="F2269" s="167" t="s">
        <v>8797</v>
      </c>
      <c r="G2269" s="167" t="s">
        <v>8655</v>
      </c>
      <c r="H2269" s="62" t="s">
        <v>12030</v>
      </c>
      <c r="I2269" s="167" t="s">
        <v>12171</v>
      </c>
      <c r="J2269" s="63" t="str">
        <f t="shared" si="175"/>
        <v>IC.IT.191202</v>
      </c>
      <c r="K2269" s="61" t="s">
        <v>12175</v>
      </c>
      <c r="L2269" s="167" t="str">
        <f t="shared" si="176"/>
        <v xml:space="preserve">     N/A</v>
      </c>
      <c r="M2269" s="168" t="str">
        <f t="shared" si="177"/>
        <v>PI.IC.IT.191202.01</v>
      </c>
      <c r="N2269" s="168"/>
      <c r="O2269" s="168" t="str">
        <f t="shared" si="178"/>
        <v>PH.IC.IT.191202.01</v>
      </c>
      <c r="Q2269" s="168" t="str">
        <f t="shared" si="179"/>
        <v>CL.IC.IT.191202.01</v>
      </c>
    </row>
    <row r="2270" spans="1:45" s="167" customFormat="1" ht="15">
      <c r="A2270" s="167" t="s">
        <v>9344</v>
      </c>
      <c r="C2270" s="61" t="s">
        <v>217</v>
      </c>
      <c r="D2270" s="167" t="s">
        <v>8518</v>
      </c>
      <c r="E2270" s="61" t="s">
        <v>215</v>
      </c>
      <c r="F2270" s="167" t="s">
        <v>8547</v>
      </c>
      <c r="G2270" s="167" t="s">
        <v>8548</v>
      </c>
      <c r="H2270" s="62" t="s">
        <v>11848</v>
      </c>
      <c r="I2270" s="167" t="s">
        <v>11402</v>
      </c>
      <c r="J2270" s="63" t="str">
        <f t="shared" si="175"/>
        <v>IC.IT.191301</v>
      </c>
      <c r="K2270" s="61" t="s">
        <v>1702</v>
      </c>
      <c r="L2270" s="167" t="str">
        <f t="shared" si="176"/>
        <v xml:space="preserve">     Right</v>
      </c>
      <c r="M2270" s="168" t="str">
        <f t="shared" si="177"/>
        <v>PI.IC.IT.191301.01</v>
      </c>
      <c r="N2270" s="168"/>
      <c r="O2270" s="168" t="str">
        <f t="shared" si="178"/>
        <v>PH.IC.IT.191301.01</v>
      </c>
      <c r="Q2270" s="168" t="str">
        <f t="shared" si="179"/>
        <v>CL.IC.IT.191301.01</v>
      </c>
    </row>
    <row r="2271" spans="1:45" s="167" customFormat="1" ht="15">
      <c r="A2271" s="167" t="s">
        <v>9344</v>
      </c>
      <c r="C2271" s="61" t="s">
        <v>12604</v>
      </c>
      <c r="E2271" s="61" t="s">
        <v>215</v>
      </c>
      <c r="F2271" s="167" t="s">
        <v>8547</v>
      </c>
      <c r="G2271" s="167" t="s">
        <v>8661</v>
      </c>
      <c r="H2271" s="62" t="s">
        <v>12030</v>
      </c>
      <c r="I2271" s="167" t="s">
        <v>11563</v>
      </c>
      <c r="J2271" s="63" t="str">
        <f t="shared" si="175"/>
        <v>IC.IT.191302</v>
      </c>
      <c r="K2271" s="61" t="s">
        <v>12175</v>
      </c>
      <c r="L2271" s="167" t="str">
        <f t="shared" si="176"/>
        <v xml:space="preserve">     Left</v>
      </c>
      <c r="M2271" s="168" t="str">
        <f t="shared" si="177"/>
        <v>PI.IC.IT.191302.01</v>
      </c>
      <c r="N2271" s="168"/>
      <c r="O2271" s="168" t="str">
        <f t="shared" si="178"/>
        <v>PH.IC.IT.191302.01</v>
      </c>
      <c r="Q2271" s="168" t="str">
        <f t="shared" si="179"/>
        <v>CL.IC.IT.191302.01</v>
      </c>
    </row>
    <row r="2272" spans="1:45" s="167" customFormat="1" ht="15">
      <c r="A2272" s="167" t="s">
        <v>9344</v>
      </c>
      <c r="C2272" s="61" t="s">
        <v>12604</v>
      </c>
      <c r="D2272" s="167" t="s">
        <v>8520</v>
      </c>
      <c r="E2272" s="61" t="s">
        <v>4082</v>
      </c>
      <c r="F2272" s="167" t="s">
        <v>8547</v>
      </c>
      <c r="G2272" s="167" t="s">
        <v>8662</v>
      </c>
      <c r="H2272" s="62" t="s">
        <v>11848</v>
      </c>
      <c r="I2272" s="167" t="s">
        <v>9372</v>
      </c>
      <c r="J2272" s="63" t="str">
        <f t="shared" si="175"/>
        <v>IC.IT.191401</v>
      </c>
      <c r="K2272" s="61" t="s">
        <v>12175</v>
      </c>
      <c r="L2272" s="167" t="str">
        <f t="shared" si="176"/>
        <v xml:space="preserve">     Lateral</v>
      </c>
      <c r="M2272" s="168" t="str">
        <f t="shared" si="177"/>
        <v>PI.IC.IT.191401.01</v>
      </c>
      <c r="N2272" s="168"/>
      <c r="O2272" s="168" t="str">
        <f t="shared" si="178"/>
        <v>PH.IC.IT.191401.01</v>
      </c>
      <c r="Q2272" s="168" t="str">
        <f t="shared" si="179"/>
        <v>CL.IC.IT.191401.01</v>
      </c>
    </row>
    <row r="2273" spans="1:29" s="167" customFormat="1" ht="15">
      <c r="A2273" s="167" t="s">
        <v>9344</v>
      </c>
      <c r="C2273" s="61" t="s">
        <v>12604</v>
      </c>
      <c r="E2273" s="61" t="s">
        <v>4082</v>
      </c>
      <c r="F2273" s="167" t="s">
        <v>8547</v>
      </c>
      <c r="G2273" s="167" t="s">
        <v>8663</v>
      </c>
      <c r="H2273" s="62" t="s">
        <v>12030</v>
      </c>
      <c r="I2273" s="167" t="s">
        <v>9373</v>
      </c>
      <c r="J2273" s="63" t="str">
        <f t="shared" si="175"/>
        <v>IC.IT.191402</v>
      </c>
      <c r="K2273" s="61" t="s">
        <v>12175</v>
      </c>
      <c r="L2273" s="167" t="str">
        <f t="shared" si="176"/>
        <v xml:space="preserve">     Medial</v>
      </c>
      <c r="M2273" s="168" t="str">
        <f t="shared" si="177"/>
        <v>PI.IC.IT.191402.01</v>
      </c>
      <c r="N2273" s="168"/>
      <c r="O2273" s="168" t="str">
        <f t="shared" si="178"/>
        <v>PH.IC.IT.191402.01</v>
      </c>
      <c r="Q2273" s="168" t="str">
        <f t="shared" si="179"/>
        <v>CL.IC.IT.191402.01</v>
      </c>
    </row>
    <row r="2274" spans="1:29" s="167" customFormat="1" ht="15">
      <c r="A2274" s="167" t="s">
        <v>9344</v>
      </c>
      <c r="C2274" s="61" t="s">
        <v>12604</v>
      </c>
      <c r="E2274" s="61" t="s">
        <v>4082</v>
      </c>
      <c r="F2274" s="167" t="s">
        <v>8547</v>
      </c>
      <c r="G2274" s="167" t="s">
        <v>8664</v>
      </c>
      <c r="H2274" s="62" t="s">
        <v>12032</v>
      </c>
      <c r="I2274" s="167" t="s">
        <v>9374</v>
      </c>
      <c r="J2274" s="63" t="str">
        <f t="shared" si="175"/>
        <v>IC.IT.191403</v>
      </c>
      <c r="K2274" s="61" t="s">
        <v>12175</v>
      </c>
      <c r="L2274" s="167" t="str">
        <f t="shared" si="176"/>
        <v xml:space="preserve">     Anterior</v>
      </c>
      <c r="M2274" s="168" t="str">
        <f t="shared" si="177"/>
        <v>PI.IC.IT.191403.01</v>
      </c>
      <c r="N2274" s="168"/>
      <c r="O2274" s="168" t="str">
        <f t="shared" si="178"/>
        <v>PH.IC.IT.191403.01</v>
      </c>
      <c r="Q2274" s="168" t="str">
        <f t="shared" si="179"/>
        <v>CL.IC.IT.191403.01</v>
      </c>
    </row>
    <row r="2275" spans="1:29" s="167" customFormat="1" ht="15">
      <c r="A2275" s="167" t="s">
        <v>9344</v>
      </c>
      <c r="C2275" s="61" t="s">
        <v>12604</v>
      </c>
      <c r="E2275" s="61" t="s">
        <v>4082</v>
      </c>
      <c r="F2275" s="167" t="s">
        <v>8547</v>
      </c>
      <c r="G2275" s="167" t="s">
        <v>8665</v>
      </c>
      <c r="H2275" s="62" t="s">
        <v>12028</v>
      </c>
      <c r="I2275" s="167" t="s">
        <v>9375</v>
      </c>
      <c r="J2275" s="63" t="str">
        <f t="shared" si="175"/>
        <v>IC.IT.191404</v>
      </c>
      <c r="K2275" s="61" t="s">
        <v>12175</v>
      </c>
      <c r="L2275" s="167" t="str">
        <f t="shared" si="176"/>
        <v xml:space="preserve">     Posterior</v>
      </c>
      <c r="M2275" s="168" t="str">
        <f t="shared" si="177"/>
        <v>PI.IC.IT.191404.01</v>
      </c>
      <c r="N2275" s="168"/>
      <c r="O2275" s="168" t="str">
        <f t="shared" si="178"/>
        <v>PH.IC.IT.191404.01</v>
      </c>
      <c r="Q2275" s="168" t="str">
        <f t="shared" si="179"/>
        <v>CL.IC.IT.191404.01</v>
      </c>
    </row>
    <row r="2276" spans="1:29" s="167" customFormat="1" ht="15">
      <c r="A2276" s="167" t="s">
        <v>9344</v>
      </c>
      <c r="C2276" s="61" t="s">
        <v>12604</v>
      </c>
      <c r="E2276" s="61" t="s">
        <v>4082</v>
      </c>
      <c r="F2276" s="167" t="s">
        <v>8547</v>
      </c>
      <c r="G2276" s="167" t="s">
        <v>8666</v>
      </c>
      <c r="H2276" s="62" t="s">
        <v>12210</v>
      </c>
      <c r="I2276" s="167" t="s">
        <v>9255</v>
      </c>
      <c r="J2276" s="63" t="str">
        <f t="shared" si="175"/>
        <v>IC.IT.191405</v>
      </c>
      <c r="K2276" s="61" t="s">
        <v>12175</v>
      </c>
      <c r="L2276" s="167" t="str">
        <f t="shared" si="176"/>
        <v xml:space="preserve">     Proximal</v>
      </c>
      <c r="M2276" s="168" t="str">
        <f t="shared" si="177"/>
        <v>PI.IC.IT.191405.01</v>
      </c>
      <c r="N2276" s="168"/>
      <c r="O2276" s="168" t="str">
        <f t="shared" si="178"/>
        <v>PH.IC.IT.191405.01</v>
      </c>
      <c r="Q2276" s="168" t="str">
        <f t="shared" si="179"/>
        <v>CL.IC.IT.191405.01</v>
      </c>
    </row>
    <row r="2277" spans="1:29" s="167" customFormat="1" ht="15">
      <c r="A2277" s="167" t="s">
        <v>9344</v>
      </c>
      <c r="C2277" s="61" t="s">
        <v>12604</v>
      </c>
      <c r="E2277" s="61" t="s">
        <v>4082</v>
      </c>
      <c r="F2277" s="167" t="s">
        <v>8547</v>
      </c>
      <c r="G2277" s="167" t="s">
        <v>8556</v>
      </c>
      <c r="H2277" s="62" t="s">
        <v>12212</v>
      </c>
      <c r="I2277" s="167" t="s">
        <v>9256</v>
      </c>
      <c r="J2277" s="63" t="str">
        <f t="shared" si="175"/>
        <v>IC.IT.191406</v>
      </c>
      <c r="K2277" s="61" t="s">
        <v>12175</v>
      </c>
      <c r="L2277" s="167" t="str">
        <f t="shared" si="176"/>
        <v xml:space="preserve">     Distal</v>
      </c>
      <c r="M2277" s="168" t="str">
        <f t="shared" si="177"/>
        <v>PI.IC.IT.191406.01</v>
      </c>
      <c r="N2277" s="168"/>
      <c r="O2277" s="168" t="str">
        <f t="shared" si="178"/>
        <v>PH.IC.IT.191406.01</v>
      </c>
      <c r="Q2277" s="168" t="str">
        <f t="shared" si="179"/>
        <v>CL.IC.IT.191406.01</v>
      </c>
    </row>
    <row r="2278" spans="1:29" s="167" customFormat="1" ht="15">
      <c r="A2278" s="167" t="s">
        <v>9344</v>
      </c>
      <c r="C2278" s="61" t="s">
        <v>12604</v>
      </c>
      <c r="D2278" s="167" t="s">
        <v>8521</v>
      </c>
      <c r="E2278" s="61" t="s">
        <v>594</v>
      </c>
      <c r="F2278" s="167" t="s">
        <v>8557</v>
      </c>
      <c r="G2278" s="167" t="s">
        <v>8552</v>
      </c>
      <c r="H2278" s="62" t="s">
        <v>11848</v>
      </c>
      <c r="I2278" s="167" t="s">
        <v>8552</v>
      </c>
      <c r="J2278" s="63" t="str">
        <f t="shared" si="175"/>
        <v>IC.IT.191501</v>
      </c>
      <c r="K2278" s="61" t="s">
        <v>12175</v>
      </c>
      <c r="L2278" s="167" t="str">
        <f t="shared" si="176"/>
        <v>Abdomen</v>
      </c>
      <c r="M2278" s="168" t="str">
        <f t="shared" si="177"/>
        <v>PI.IC.IT.191501.01</v>
      </c>
      <c r="N2278" s="168"/>
      <c r="O2278" s="168" t="str">
        <f t="shared" si="178"/>
        <v>PH.IC.IT.191501.01</v>
      </c>
      <c r="Q2278" s="168" t="str">
        <f t="shared" si="179"/>
        <v>CL.IC.IT.191501.01</v>
      </c>
    </row>
    <row r="2279" spans="1:29" s="167" customFormat="1" ht="15">
      <c r="A2279" s="167" t="s">
        <v>9344</v>
      </c>
      <c r="C2279" s="61" t="s">
        <v>12604</v>
      </c>
      <c r="E2279" s="61" t="s">
        <v>594</v>
      </c>
      <c r="F2279" s="167" t="s">
        <v>8557</v>
      </c>
      <c r="G2279" s="167" t="s">
        <v>8553</v>
      </c>
      <c r="H2279" s="62" t="s">
        <v>12030</v>
      </c>
      <c r="I2279" s="167" t="s">
        <v>8553</v>
      </c>
      <c r="J2279" s="63" t="str">
        <f t="shared" si="175"/>
        <v>IC.IT.191502</v>
      </c>
      <c r="K2279" s="61" t="s">
        <v>12175</v>
      </c>
      <c r="L2279" s="167" t="str">
        <f t="shared" si="176"/>
        <v>Flank</v>
      </c>
      <c r="M2279" s="168" t="str">
        <f t="shared" si="177"/>
        <v>PI.IC.IT.191502.01</v>
      </c>
      <c r="N2279" s="168"/>
      <c r="O2279" s="168" t="str">
        <f t="shared" si="178"/>
        <v>PH.IC.IT.191502.01</v>
      </c>
      <c r="Q2279" s="168" t="str">
        <f t="shared" si="179"/>
        <v>CL.IC.IT.191502.01</v>
      </c>
    </row>
    <row r="2280" spans="1:29" s="167" customFormat="1" ht="15">
      <c r="A2280" s="167" t="s">
        <v>9344</v>
      </c>
      <c r="C2280" s="61" t="s">
        <v>12604</v>
      </c>
      <c r="E2280" s="61" t="s">
        <v>594</v>
      </c>
      <c r="F2280" s="167" t="s">
        <v>8557</v>
      </c>
      <c r="G2280" s="86" t="s">
        <v>13497</v>
      </c>
      <c r="H2280" s="62" t="s">
        <v>12032</v>
      </c>
      <c r="I2280" s="167" t="s">
        <v>9398</v>
      </c>
      <c r="J2280" s="63" t="str">
        <f t="shared" si="175"/>
        <v>IC.IT.191503</v>
      </c>
      <c r="K2280" s="61" t="s">
        <v>12175</v>
      </c>
      <c r="L2280" s="167" t="str">
        <f t="shared" si="176"/>
        <v xml:space="preserve">     Flank, right</v>
      </c>
      <c r="M2280" s="168" t="str">
        <f t="shared" si="177"/>
        <v>PI.IC.IT.191503.01</v>
      </c>
      <c r="N2280" s="168"/>
      <c r="O2280" s="168" t="str">
        <f t="shared" si="178"/>
        <v>PH.IC.IT.191503.01</v>
      </c>
      <c r="Q2280" s="168" t="str">
        <f t="shared" si="179"/>
        <v>CL.IC.IT.191503.01</v>
      </c>
      <c r="AB2280" s="167" t="s">
        <v>12773</v>
      </c>
      <c r="AC2280" s="167">
        <v>1428</v>
      </c>
    </row>
    <row r="2281" spans="1:29" s="167" customFormat="1" ht="15">
      <c r="A2281" s="167" t="s">
        <v>9344</v>
      </c>
      <c r="C2281" s="61" t="s">
        <v>12604</v>
      </c>
      <c r="E2281" s="61" t="s">
        <v>594</v>
      </c>
      <c r="F2281" s="167" t="s">
        <v>8557</v>
      </c>
      <c r="G2281" s="86" t="s">
        <v>13498</v>
      </c>
      <c r="H2281" s="62" t="s">
        <v>12028</v>
      </c>
      <c r="I2281" s="167" t="s">
        <v>9558</v>
      </c>
      <c r="J2281" s="63" t="str">
        <f t="shared" si="175"/>
        <v>IC.IT.191504</v>
      </c>
      <c r="K2281" s="61" t="s">
        <v>12175</v>
      </c>
      <c r="L2281" s="167" t="str">
        <f t="shared" si="176"/>
        <v xml:space="preserve">     Flank, left</v>
      </c>
      <c r="M2281" s="168" t="str">
        <f t="shared" si="177"/>
        <v>PI.IC.IT.191504.01</v>
      </c>
      <c r="N2281" s="168"/>
      <c r="O2281" s="168" t="str">
        <f t="shared" si="178"/>
        <v>PH.IC.IT.191504.01</v>
      </c>
      <c r="Q2281" s="168" t="str">
        <f t="shared" si="179"/>
        <v>CL.IC.IT.191504.01</v>
      </c>
      <c r="AB2281" s="167" t="s">
        <v>12773</v>
      </c>
      <c r="AC2281" s="167">
        <v>1428</v>
      </c>
    </row>
    <row r="2282" spans="1:29" s="167" customFormat="1" ht="15">
      <c r="A2282" s="167" t="s">
        <v>9344</v>
      </c>
      <c r="C2282" s="61" t="s">
        <v>12604</v>
      </c>
      <c r="D2282" s="167" t="s">
        <v>8550</v>
      </c>
      <c r="E2282" s="61" t="s">
        <v>7863</v>
      </c>
      <c r="F2282" s="167" t="s">
        <v>8557</v>
      </c>
      <c r="G2282" s="167" t="s">
        <v>9830</v>
      </c>
      <c r="H2282" s="62" t="s">
        <v>11848</v>
      </c>
      <c r="I2282" s="167" t="s">
        <v>10518</v>
      </c>
      <c r="J2282" s="63" t="str">
        <f t="shared" si="175"/>
        <v>IC.IT.191601</v>
      </c>
      <c r="K2282" s="61" t="s">
        <v>12175</v>
      </c>
      <c r="L2282" s="167" t="str">
        <f t="shared" si="176"/>
        <v xml:space="preserve">     RUQ</v>
      </c>
      <c r="M2282" s="168" t="str">
        <f t="shared" si="177"/>
        <v>PI.IC.IT.191601.01</v>
      </c>
      <c r="N2282" s="168"/>
      <c r="O2282" s="168" t="str">
        <f t="shared" si="178"/>
        <v>PH.IC.IT.191601.01</v>
      </c>
      <c r="Q2282" s="168" t="str">
        <f t="shared" si="179"/>
        <v>CL.IC.IT.191601.01</v>
      </c>
    </row>
    <row r="2283" spans="1:29" s="167" customFormat="1" ht="15">
      <c r="A2283" s="167" t="s">
        <v>9344</v>
      </c>
      <c r="C2283" s="61" t="s">
        <v>12604</v>
      </c>
      <c r="E2283" s="61" t="s">
        <v>7863</v>
      </c>
      <c r="F2283" s="167" t="s">
        <v>8557</v>
      </c>
      <c r="G2283" s="167" t="s">
        <v>10010</v>
      </c>
      <c r="H2283" s="62" t="s">
        <v>12030</v>
      </c>
      <c r="I2283" s="167" t="s">
        <v>10520</v>
      </c>
      <c r="J2283" s="63" t="str">
        <f t="shared" si="175"/>
        <v>IC.IT.191602</v>
      </c>
      <c r="K2283" s="61" t="s">
        <v>12175</v>
      </c>
      <c r="L2283" s="167" t="str">
        <f t="shared" si="176"/>
        <v xml:space="preserve">     RLQ</v>
      </c>
      <c r="M2283" s="168" t="str">
        <f t="shared" si="177"/>
        <v>PI.IC.IT.191602.01</v>
      </c>
      <c r="N2283" s="168"/>
      <c r="O2283" s="168" t="str">
        <f t="shared" si="178"/>
        <v>PH.IC.IT.191602.01</v>
      </c>
      <c r="Q2283" s="168" t="str">
        <f t="shared" si="179"/>
        <v>CL.IC.IT.191602.01</v>
      </c>
    </row>
    <row r="2284" spans="1:29" s="167" customFormat="1" ht="15">
      <c r="A2284" s="167" t="s">
        <v>9344</v>
      </c>
      <c r="C2284" s="61" t="s">
        <v>12604</v>
      </c>
      <c r="E2284" s="61" t="s">
        <v>7863</v>
      </c>
      <c r="F2284" s="167" t="s">
        <v>8557</v>
      </c>
      <c r="G2284" s="167" t="s">
        <v>10011</v>
      </c>
      <c r="H2284" s="62" t="s">
        <v>12032</v>
      </c>
      <c r="I2284" s="167" t="s">
        <v>10522</v>
      </c>
      <c r="J2284" s="63" t="str">
        <f t="shared" si="175"/>
        <v>IC.IT.191603</v>
      </c>
      <c r="K2284" s="61" t="s">
        <v>12175</v>
      </c>
      <c r="L2284" s="167" t="str">
        <f t="shared" si="176"/>
        <v xml:space="preserve">     LUQ</v>
      </c>
      <c r="M2284" s="168" t="str">
        <f t="shared" si="177"/>
        <v>PI.IC.IT.191603.01</v>
      </c>
      <c r="N2284" s="168"/>
      <c r="O2284" s="168" t="str">
        <f t="shared" si="178"/>
        <v>PH.IC.IT.191603.01</v>
      </c>
      <c r="Q2284" s="168" t="str">
        <f t="shared" si="179"/>
        <v>CL.IC.IT.191603.01</v>
      </c>
    </row>
    <row r="2285" spans="1:29" s="167" customFormat="1" ht="15">
      <c r="A2285" s="167" t="s">
        <v>9344</v>
      </c>
      <c r="C2285" s="61" t="s">
        <v>12604</v>
      </c>
      <c r="E2285" s="61" t="s">
        <v>7863</v>
      </c>
      <c r="F2285" s="167" t="s">
        <v>8557</v>
      </c>
      <c r="G2285" s="167" t="s">
        <v>10012</v>
      </c>
      <c r="H2285" s="62" t="s">
        <v>12028</v>
      </c>
      <c r="I2285" s="167" t="s">
        <v>10524</v>
      </c>
      <c r="J2285" s="63" t="str">
        <f t="shared" si="175"/>
        <v>IC.IT.191604</v>
      </c>
      <c r="K2285" s="61" t="s">
        <v>12175</v>
      </c>
      <c r="L2285" s="167" t="str">
        <f t="shared" si="176"/>
        <v xml:space="preserve">     LLQ</v>
      </c>
      <c r="M2285" s="168" t="str">
        <f t="shared" si="177"/>
        <v>PI.IC.IT.191604.01</v>
      </c>
      <c r="N2285" s="168"/>
      <c r="O2285" s="168" t="str">
        <f t="shared" si="178"/>
        <v>PH.IC.IT.191604.01</v>
      </c>
      <c r="Q2285" s="168" t="str">
        <f t="shared" si="179"/>
        <v>CL.IC.IT.191604.01</v>
      </c>
    </row>
    <row r="2286" spans="1:29" s="167" customFormat="1" ht="15">
      <c r="A2286" s="167" t="s">
        <v>9344</v>
      </c>
      <c r="C2286" s="61" t="s">
        <v>12604</v>
      </c>
      <c r="D2286" s="167" t="s">
        <v>8551</v>
      </c>
      <c r="E2286" s="61" t="s">
        <v>12462</v>
      </c>
      <c r="F2286" s="167" t="s">
        <v>8985</v>
      </c>
      <c r="G2286" s="167" t="s">
        <v>8986</v>
      </c>
      <c r="H2286" s="62" t="s">
        <v>11848</v>
      </c>
      <c r="I2286" s="167" t="s">
        <v>8986</v>
      </c>
      <c r="J2286" s="63" t="str">
        <f t="shared" si="175"/>
        <v>IC.IT.191701</v>
      </c>
      <c r="K2286" s="61" t="s">
        <v>12175</v>
      </c>
      <c r="L2286" s="167" t="str">
        <f t="shared" si="176"/>
        <v>Arm</v>
      </c>
      <c r="M2286" s="168" t="str">
        <f t="shared" si="177"/>
        <v>PI.IC.IT.191701.01</v>
      </c>
      <c r="N2286" s="168"/>
      <c r="O2286" s="168" t="str">
        <f t="shared" si="178"/>
        <v>PH.IC.IT.191701.01</v>
      </c>
      <c r="Q2286" s="168" t="str">
        <f t="shared" si="179"/>
        <v>CL.IC.IT.191701.01</v>
      </c>
    </row>
    <row r="2287" spans="1:29" s="167" customFormat="1" ht="15">
      <c r="A2287" s="167" t="s">
        <v>9344</v>
      </c>
      <c r="C2287" s="61" t="s">
        <v>12604</v>
      </c>
      <c r="E2287" s="61" t="s">
        <v>12462</v>
      </c>
      <c r="F2287" s="167" t="s">
        <v>8985</v>
      </c>
      <c r="G2287" s="167" t="s">
        <v>8987</v>
      </c>
      <c r="H2287" s="62" t="s">
        <v>12030</v>
      </c>
      <c r="I2287" s="167" t="s">
        <v>8987</v>
      </c>
      <c r="J2287" s="63" t="str">
        <f t="shared" si="175"/>
        <v>IC.IT.191702</v>
      </c>
      <c r="K2287" s="61" t="s">
        <v>12175</v>
      </c>
      <c r="L2287" s="167" t="str">
        <f t="shared" si="176"/>
        <v>Elbow</v>
      </c>
      <c r="M2287" s="168" t="str">
        <f t="shared" si="177"/>
        <v>PI.IC.IT.191702.01</v>
      </c>
      <c r="N2287" s="168"/>
      <c r="O2287" s="168" t="str">
        <f t="shared" si="178"/>
        <v>PH.IC.IT.191702.01</v>
      </c>
      <c r="Q2287" s="168" t="str">
        <f t="shared" si="179"/>
        <v>CL.IC.IT.191702.01</v>
      </c>
    </row>
    <row r="2288" spans="1:29" s="167" customFormat="1" ht="15">
      <c r="A2288" s="167" t="s">
        <v>9344</v>
      </c>
      <c r="C2288" s="61" t="s">
        <v>12604</v>
      </c>
      <c r="E2288" s="61" t="s">
        <v>12462</v>
      </c>
      <c r="F2288" s="167" t="s">
        <v>8985</v>
      </c>
      <c r="G2288" s="167" t="s">
        <v>8860</v>
      </c>
      <c r="H2288" s="62" t="s">
        <v>12032</v>
      </c>
      <c r="I2288" s="167" t="s">
        <v>8860</v>
      </c>
      <c r="J2288" s="63" t="str">
        <f t="shared" si="175"/>
        <v>IC.IT.191703</v>
      </c>
      <c r="K2288" s="61" t="s">
        <v>12175</v>
      </c>
      <c r="L2288" s="167" t="str">
        <f t="shared" si="176"/>
        <v>Wrist</v>
      </c>
      <c r="M2288" s="168" t="str">
        <f t="shared" si="177"/>
        <v>PI.IC.IT.191703.01</v>
      </c>
      <c r="N2288" s="168"/>
      <c r="O2288" s="168" t="str">
        <f t="shared" si="178"/>
        <v>PH.IC.IT.191703.01</v>
      </c>
      <c r="Q2288" s="168" t="str">
        <f t="shared" si="179"/>
        <v>CL.IC.IT.191703.01</v>
      </c>
    </row>
    <row r="2289" spans="1:29" s="167" customFormat="1" ht="15">
      <c r="A2289" s="167" t="s">
        <v>9344</v>
      </c>
      <c r="C2289" s="61" t="s">
        <v>12604</v>
      </c>
      <c r="E2289" s="61" t="s">
        <v>12462</v>
      </c>
      <c r="F2289" s="167" t="s">
        <v>8985</v>
      </c>
      <c r="G2289" s="167" t="s">
        <v>11746</v>
      </c>
      <c r="H2289" s="62" t="s">
        <v>12028</v>
      </c>
      <c r="I2289" s="167" t="s">
        <v>11746</v>
      </c>
      <c r="J2289" s="63" t="str">
        <f t="shared" si="175"/>
        <v>IC.IT.191704</v>
      </c>
      <c r="K2289" s="61" t="s">
        <v>12175</v>
      </c>
      <c r="L2289" s="167" t="str">
        <f t="shared" si="176"/>
        <v>Hand</v>
      </c>
      <c r="M2289" s="168" t="str">
        <f t="shared" si="177"/>
        <v>PI.IC.IT.191704.01</v>
      </c>
      <c r="N2289" s="168"/>
      <c r="O2289" s="168" t="str">
        <f t="shared" si="178"/>
        <v>PH.IC.IT.191704.01</v>
      </c>
      <c r="Q2289" s="168" t="str">
        <f t="shared" si="179"/>
        <v>CL.IC.IT.191704.01</v>
      </c>
    </row>
    <row r="2290" spans="1:29" s="167" customFormat="1" ht="15">
      <c r="A2290" s="167" t="s">
        <v>9344</v>
      </c>
      <c r="C2290" s="61" t="s">
        <v>12604</v>
      </c>
      <c r="E2290" s="61" t="s">
        <v>12462</v>
      </c>
      <c r="F2290" s="167" t="s">
        <v>8985</v>
      </c>
      <c r="G2290" s="167" t="s">
        <v>8861</v>
      </c>
      <c r="H2290" s="62" t="s">
        <v>12210</v>
      </c>
      <c r="I2290" s="167" t="s">
        <v>8862</v>
      </c>
      <c r="J2290" s="63" t="str">
        <f t="shared" si="175"/>
        <v>IC.IT.191705</v>
      </c>
      <c r="K2290" s="61" t="s">
        <v>12175</v>
      </c>
      <c r="L2290" s="167" t="str">
        <f t="shared" si="176"/>
        <v>Finger(s): specify</v>
      </c>
      <c r="M2290" s="168" t="str">
        <f t="shared" si="177"/>
        <v>PI.IC.IT.191705.01</v>
      </c>
      <c r="N2290" s="168"/>
      <c r="O2290" s="168" t="str">
        <f t="shared" si="178"/>
        <v>PH.IC.IT.191705.01</v>
      </c>
      <c r="Q2290" s="168" t="str">
        <f t="shared" si="179"/>
        <v>CL.IC.IT.191705.01</v>
      </c>
    </row>
    <row r="2291" spans="1:29" s="167" customFormat="1" ht="15">
      <c r="A2291" s="167" t="s">
        <v>9344</v>
      </c>
      <c r="C2291" s="61" t="s">
        <v>12604</v>
      </c>
      <c r="E2291" s="61" t="s">
        <v>12462</v>
      </c>
      <c r="F2291" s="167" t="s">
        <v>8985</v>
      </c>
      <c r="G2291" s="167" t="s">
        <v>8717</v>
      </c>
      <c r="H2291" s="62" t="s">
        <v>12212</v>
      </c>
      <c r="I2291" s="167" t="s">
        <v>11741</v>
      </c>
      <c r="J2291" s="63" t="str">
        <f t="shared" si="175"/>
        <v>IC.IT.191706</v>
      </c>
      <c r="K2291" s="61" t="s">
        <v>12175</v>
      </c>
      <c r="L2291" s="167" t="str">
        <f t="shared" si="176"/>
        <v>Trochanter</v>
      </c>
      <c r="M2291" s="168" t="str">
        <f t="shared" si="177"/>
        <v>PI.IC.IT.191706.01</v>
      </c>
      <c r="N2291" s="168"/>
      <c r="O2291" s="168" t="str">
        <f t="shared" si="178"/>
        <v>PH.IC.IT.191706.01</v>
      </c>
      <c r="Q2291" s="168" t="str">
        <f t="shared" si="179"/>
        <v>CL.IC.IT.191706.01</v>
      </c>
    </row>
    <row r="2292" spans="1:29" s="167" customFormat="1" ht="15">
      <c r="A2292" s="167" t="s">
        <v>9344</v>
      </c>
      <c r="C2292" s="61" t="s">
        <v>12604</v>
      </c>
      <c r="E2292" s="61" t="s">
        <v>12462</v>
      </c>
      <c r="F2292" s="167" t="s">
        <v>8985</v>
      </c>
      <c r="G2292" s="167" t="s">
        <v>11740</v>
      </c>
      <c r="H2292" s="62" t="s">
        <v>12225</v>
      </c>
      <c r="I2292" s="167" t="s">
        <v>11740</v>
      </c>
      <c r="J2292" s="63" t="str">
        <f t="shared" si="175"/>
        <v>IC.IT.191707</v>
      </c>
      <c r="K2292" s="61" t="s">
        <v>12175</v>
      </c>
      <c r="L2292" s="167" t="str">
        <f t="shared" si="176"/>
        <v>Knee</v>
      </c>
      <c r="M2292" s="168" t="str">
        <f t="shared" si="177"/>
        <v>PI.IC.IT.191707.01</v>
      </c>
      <c r="N2292" s="168"/>
      <c r="O2292" s="168" t="str">
        <f t="shared" si="178"/>
        <v>PH.IC.IT.191707.01</v>
      </c>
      <c r="Q2292" s="168" t="str">
        <f t="shared" si="179"/>
        <v>CL.IC.IT.191707.01</v>
      </c>
    </row>
    <row r="2293" spans="1:29" s="167" customFormat="1" ht="15">
      <c r="A2293" s="167" t="s">
        <v>9344</v>
      </c>
      <c r="C2293" s="61" t="s">
        <v>12604</v>
      </c>
      <c r="E2293" s="61" t="s">
        <v>12462</v>
      </c>
      <c r="F2293" s="167" t="s">
        <v>8985</v>
      </c>
      <c r="G2293" s="167" t="s">
        <v>8718</v>
      </c>
      <c r="H2293" s="62" t="s">
        <v>11638</v>
      </c>
      <c r="I2293" s="167" t="s">
        <v>11738</v>
      </c>
      <c r="J2293" s="63" t="str">
        <f t="shared" si="175"/>
        <v>IC.IT.191708</v>
      </c>
      <c r="K2293" s="61" t="s">
        <v>12175</v>
      </c>
      <c r="L2293" s="167" t="str">
        <f t="shared" si="176"/>
        <v>Malleous</v>
      </c>
      <c r="M2293" s="168" t="str">
        <f t="shared" si="177"/>
        <v>PI.IC.IT.191708.01</v>
      </c>
      <c r="N2293" s="168"/>
      <c r="O2293" s="168" t="str">
        <f t="shared" si="178"/>
        <v>PH.IC.IT.191708.01</v>
      </c>
      <c r="Q2293" s="168" t="str">
        <f t="shared" si="179"/>
        <v>CL.IC.IT.191708.01</v>
      </c>
    </row>
    <row r="2294" spans="1:29" s="167" customFormat="1" ht="15">
      <c r="A2294" s="167" t="s">
        <v>9344</v>
      </c>
      <c r="C2294" s="61" t="s">
        <v>12604</v>
      </c>
      <c r="E2294" s="61" t="s">
        <v>12462</v>
      </c>
      <c r="F2294" s="167" t="s">
        <v>8985</v>
      </c>
      <c r="G2294" s="167" t="s">
        <v>8719</v>
      </c>
      <c r="H2294" s="62" t="s">
        <v>11639</v>
      </c>
      <c r="I2294" s="167" t="s">
        <v>8719</v>
      </c>
      <c r="J2294" s="63" t="str">
        <f t="shared" si="175"/>
        <v>IC.IT.191709</v>
      </c>
      <c r="K2294" s="61" t="s">
        <v>12175</v>
      </c>
      <c r="L2294" s="167" t="str">
        <f t="shared" si="176"/>
        <v>Heel</v>
      </c>
      <c r="M2294" s="168" t="str">
        <f t="shared" si="177"/>
        <v>PI.IC.IT.191709.01</v>
      </c>
      <c r="N2294" s="168"/>
      <c r="O2294" s="168" t="str">
        <f t="shared" si="178"/>
        <v>PH.IC.IT.191709.01</v>
      </c>
      <c r="Q2294" s="168" t="str">
        <f t="shared" si="179"/>
        <v>CL.IC.IT.191709.01</v>
      </c>
    </row>
    <row r="2295" spans="1:29" s="167" customFormat="1" ht="15">
      <c r="A2295" s="167" t="s">
        <v>9344</v>
      </c>
      <c r="C2295" s="61" t="s">
        <v>12604</v>
      </c>
      <c r="E2295" s="61" t="s">
        <v>12462</v>
      </c>
      <c r="F2295" s="167" t="s">
        <v>8985</v>
      </c>
      <c r="G2295" s="167" t="s">
        <v>11737</v>
      </c>
      <c r="H2295" s="62" t="s">
        <v>11829</v>
      </c>
      <c r="I2295" s="167" t="s">
        <v>11737</v>
      </c>
      <c r="J2295" s="63" t="str">
        <f t="shared" si="175"/>
        <v>IC.IT.191710</v>
      </c>
      <c r="K2295" s="61" t="s">
        <v>12175</v>
      </c>
      <c r="L2295" s="167" t="str">
        <f t="shared" si="176"/>
        <v>Foot</v>
      </c>
      <c r="M2295" s="168" t="str">
        <f t="shared" si="177"/>
        <v>PI.IC.IT.191710.01</v>
      </c>
      <c r="N2295" s="168"/>
      <c r="O2295" s="168" t="str">
        <f t="shared" si="178"/>
        <v>PH.IC.IT.191710.01</v>
      </c>
      <c r="Q2295" s="168" t="str">
        <f t="shared" si="179"/>
        <v>CL.IC.IT.191710.01</v>
      </c>
    </row>
    <row r="2296" spans="1:29" s="167" customFormat="1" ht="15">
      <c r="A2296" s="167" t="s">
        <v>9344</v>
      </c>
      <c r="C2296" s="61" t="s">
        <v>12604</v>
      </c>
      <c r="E2296" s="61" t="s">
        <v>12462</v>
      </c>
      <c r="F2296" s="167" t="s">
        <v>8985</v>
      </c>
      <c r="G2296" s="167" t="s">
        <v>8720</v>
      </c>
      <c r="H2296" s="62" t="s">
        <v>155</v>
      </c>
      <c r="I2296" s="167" t="s">
        <v>8721</v>
      </c>
      <c r="J2296" s="63" t="str">
        <f t="shared" si="175"/>
        <v>IC.IT.191711</v>
      </c>
      <c r="K2296" s="61" t="s">
        <v>12175</v>
      </c>
      <c r="L2296" s="167" t="str">
        <f t="shared" si="176"/>
        <v>Toe(s): specify</v>
      </c>
      <c r="M2296" s="168" t="str">
        <f t="shared" si="177"/>
        <v>PI.IC.IT.191711.01</v>
      </c>
      <c r="N2296" s="168"/>
      <c r="O2296" s="168" t="str">
        <f t="shared" si="178"/>
        <v>PH.IC.IT.191711.01</v>
      </c>
      <c r="Q2296" s="168" t="str">
        <f t="shared" si="179"/>
        <v>CL.IC.IT.191711.01</v>
      </c>
    </row>
    <row r="2297" spans="1:29" s="167" customFormat="1" ht="15">
      <c r="A2297" s="167" t="s">
        <v>9344</v>
      </c>
      <c r="C2297" s="61" t="s">
        <v>217</v>
      </c>
      <c r="E2297" s="61" t="s">
        <v>702</v>
      </c>
      <c r="F2297" s="167" t="s">
        <v>8985</v>
      </c>
      <c r="G2297" s="167" t="s">
        <v>370</v>
      </c>
      <c r="H2297" s="61" t="s">
        <v>153</v>
      </c>
      <c r="I2297" s="167" t="s">
        <v>370</v>
      </c>
      <c r="J2297" s="63" t="str">
        <f t="shared" si="175"/>
        <v>IC.IT.191712</v>
      </c>
      <c r="K2297" s="61" t="s">
        <v>13277</v>
      </c>
      <c r="L2297" s="167" t="str">
        <f t="shared" si="176"/>
        <v>Shin</v>
      </c>
      <c r="M2297" s="168" t="str">
        <f t="shared" si="177"/>
        <v>PI.IC.IT.191712.01</v>
      </c>
      <c r="N2297" s="168"/>
      <c r="O2297" s="168" t="str">
        <f t="shared" si="178"/>
        <v>PH.IC.IT.191712.01</v>
      </c>
      <c r="Q2297" s="168" t="str">
        <f t="shared" si="179"/>
        <v>CL.IC.IT.191712.01</v>
      </c>
      <c r="Z2297" s="167" t="s">
        <v>444</v>
      </c>
      <c r="AA2297" s="167">
        <v>1279</v>
      </c>
    </row>
    <row r="2298" spans="1:29" s="167" customFormat="1" ht="15">
      <c r="A2298" s="167" t="s">
        <v>9344</v>
      </c>
      <c r="C2298" s="61" t="s">
        <v>12604</v>
      </c>
      <c r="E2298" s="61" t="s">
        <v>12462</v>
      </c>
      <c r="F2298" s="167" t="s">
        <v>8985</v>
      </c>
      <c r="G2298" s="86" t="s">
        <v>9566</v>
      </c>
      <c r="H2298" s="62" t="s">
        <v>12101</v>
      </c>
      <c r="I2298" s="86" t="s">
        <v>9566</v>
      </c>
      <c r="J2298" s="63" t="str">
        <f t="shared" si="175"/>
        <v>IC.IT.191713</v>
      </c>
      <c r="K2298" s="61" t="s">
        <v>12175</v>
      </c>
      <c r="L2298" s="167" t="str">
        <f t="shared" si="176"/>
        <v>Arm upper, right</v>
      </c>
      <c r="M2298" s="168" t="str">
        <f t="shared" si="177"/>
        <v>PI.IC.IT.191713.01</v>
      </c>
      <c r="N2298" s="168"/>
      <c r="O2298" s="168" t="str">
        <f t="shared" si="178"/>
        <v>PH.IC.IT.191713.01</v>
      </c>
      <c r="Q2298" s="168" t="str">
        <f t="shared" si="179"/>
        <v>CL.IC.IT.191713.01</v>
      </c>
      <c r="AB2298" s="167" t="s">
        <v>12773</v>
      </c>
      <c r="AC2298" s="167">
        <v>1428</v>
      </c>
    </row>
    <row r="2299" spans="1:29" s="167" customFormat="1" ht="15">
      <c r="A2299" s="167" t="s">
        <v>9344</v>
      </c>
      <c r="C2299" s="61" t="s">
        <v>12604</v>
      </c>
      <c r="E2299" s="61" t="s">
        <v>12462</v>
      </c>
      <c r="F2299" s="167" t="s">
        <v>8985</v>
      </c>
      <c r="G2299" s="86" t="s">
        <v>9568</v>
      </c>
      <c r="H2299" s="62" t="s">
        <v>12102</v>
      </c>
      <c r="I2299" s="86" t="s">
        <v>9568</v>
      </c>
      <c r="J2299" s="63" t="str">
        <f t="shared" si="175"/>
        <v>IC.IT.191714</v>
      </c>
      <c r="K2299" s="61" t="s">
        <v>12175</v>
      </c>
      <c r="L2299" s="167" t="str">
        <f t="shared" si="176"/>
        <v>Arm upper, left</v>
      </c>
      <c r="M2299" s="168" t="str">
        <f t="shared" si="177"/>
        <v>PI.IC.IT.191714.01</v>
      </c>
      <c r="N2299" s="168"/>
      <c r="O2299" s="168" t="str">
        <f t="shared" si="178"/>
        <v>PH.IC.IT.191714.01</v>
      </c>
      <c r="Q2299" s="168" t="str">
        <f t="shared" si="179"/>
        <v>CL.IC.IT.191714.01</v>
      </c>
      <c r="AB2299" s="167" t="s">
        <v>12773</v>
      </c>
      <c r="AC2299" s="167">
        <v>1428</v>
      </c>
    </row>
    <row r="2300" spans="1:29" s="167" customFormat="1" ht="15">
      <c r="A2300" s="167" t="s">
        <v>9344</v>
      </c>
      <c r="C2300" s="61" t="s">
        <v>12604</v>
      </c>
      <c r="E2300" s="61" t="s">
        <v>12462</v>
      </c>
      <c r="F2300" s="167" t="s">
        <v>8985</v>
      </c>
      <c r="G2300" s="86" t="s">
        <v>9712</v>
      </c>
      <c r="H2300" s="62" t="s">
        <v>11559</v>
      </c>
      <c r="I2300" s="86" t="s">
        <v>9712</v>
      </c>
      <c r="J2300" s="63" t="str">
        <f t="shared" si="175"/>
        <v>IC.IT.191715</v>
      </c>
      <c r="K2300" s="61" t="s">
        <v>12175</v>
      </c>
      <c r="L2300" s="167" t="str">
        <f t="shared" si="176"/>
        <v>Elbow, right</v>
      </c>
      <c r="M2300" s="168" t="str">
        <f t="shared" si="177"/>
        <v>PI.IC.IT.191715.01</v>
      </c>
      <c r="N2300" s="168"/>
      <c r="O2300" s="168" t="str">
        <f t="shared" si="178"/>
        <v>PH.IC.IT.191715.01</v>
      </c>
      <c r="Q2300" s="168" t="str">
        <f t="shared" si="179"/>
        <v>CL.IC.IT.191715.01</v>
      </c>
      <c r="AB2300" s="167" t="s">
        <v>12773</v>
      </c>
      <c r="AC2300" s="167">
        <v>1428</v>
      </c>
    </row>
    <row r="2301" spans="1:29" s="167" customFormat="1" ht="15">
      <c r="A2301" s="167" t="s">
        <v>9344</v>
      </c>
      <c r="C2301" s="61" t="s">
        <v>12604</v>
      </c>
      <c r="E2301" s="61" t="s">
        <v>12462</v>
      </c>
      <c r="F2301" s="167" t="s">
        <v>8985</v>
      </c>
      <c r="G2301" s="86" t="s">
        <v>9714</v>
      </c>
      <c r="H2301" s="62" t="s">
        <v>11560</v>
      </c>
      <c r="I2301" s="86" t="s">
        <v>9714</v>
      </c>
      <c r="J2301" s="63" t="str">
        <f t="shared" si="175"/>
        <v>IC.IT.191716</v>
      </c>
      <c r="K2301" s="61" t="s">
        <v>12175</v>
      </c>
      <c r="L2301" s="167" t="str">
        <f t="shared" si="176"/>
        <v>Elbow, left</v>
      </c>
      <c r="M2301" s="168" t="str">
        <f t="shared" si="177"/>
        <v>PI.IC.IT.191716.01</v>
      </c>
      <c r="N2301" s="168"/>
      <c r="O2301" s="168" t="str">
        <f t="shared" si="178"/>
        <v>PH.IC.IT.191716.01</v>
      </c>
      <c r="Q2301" s="168" t="str">
        <f t="shared" si="179"/>
        <v>CL.IC.IT.191716.01</v>
      </c>
      <c r="AB2301" s="167" t="s">
        <v>12773</v>
      </c>
      <c r="AC2301" s="167">
        <v>1428</v>
      </c>
    </row>
    <row r="2302" spans="1:29" s="167" customFormat="1" ht="15">
      <c r="A2302" s="167" t="s">
        <v>9344</v>
      </c>
      <c r="C2302" s="61" t="s">
        <v>12604</v>
      </c>
      <c r="E2302" s="61" t="s">
        <v>12462</v>
      </c>
      <c r="F2302" s="167" t="s">
        <v>8985</v>
      </c>
      <c r="G2302" s="86" t="s">
        <v>9716</v>
      </c>
      <c r="H2302" s="62" t="s">
        <v>11561</v>
      </c>
      <c r="I2302" s="86" t="s">
        <v>9716</v>
      </c>
      <c r="J2302" s="63" t="str">
        <f t="shared" si="175"/>
        <v>IC.IT.191717</v>
      </c>
      <c r="K2302" s="61" t="s">
        <v>12175</v>
      </c>
      <c r="L2302" s="167" t="str">
        <f t="shared" si="176"/>
        <v>Forearm, right</v>
      </c>
      <c r="M2302" s="168" t="str">
        <f t="shared" si="177"/>
        <v>PI.IC.IT.191717.01</v>
      </c>
      <c r="N2302" s="168"/>
      <c r="O2302" s="168" t="str">
        <f t="shared" si="178"/>
        <v>PH.IC.IT.191717.01</v>
      </c>
      <c r="Q2302" s="168" t="str">
        <f t="shared" si="179"/>
        <v>CL.IC.IT.191717.01</v>
      </c>
      <c r="AB2302" s="167" t="s">
        <v>12773</v>
      </c>
      <c r="AC2302" s="167">
        <v>1428</v>
      </c>
    </row>
    <row r="2303" spans="1:29" s="167" customFormat="1" ht="15">
      <c r="A2303" s="167" t="s">
        <v>9344</v>
      </c>
      <c r="C2303" s="61" t="s">
        <v>12604</v>
      </c>
      <c r="E2303" s="61" t="s">
        <v>12462</v>
      </c>
      <c r="F2303" s="167" t="s">
        <v>8985</v>
      </c>
      <c r="G2303" s="86" t="s">
        <v>9718</v>
      </c>
      <c r="H2303" s="62" t="s">
        <v>12060</v>
      </c>
      <c r="I2303" s="86" t="s">
        <v>9718</v>
      </c>
      <c r="J2303" s="63" t="str">
        <f t="shared" si="175"/>
        <v>IC.IT.191718</v>
      </c>
      <c r="K2303" s="61" t="s">
        <v>12175</v>
      </c>
      <c r="L2303" s="167" t="str">
        <f t="shared" si="176"/>
        <v>Forearm, left</v>
      </c>
      <c r="M2303" s="168" t="str">
        <f t="shared" si="177"/>
        <v>PI.IC.IT.191718.01</v>
      </c>
      <c r="N2303" s="168"/>
      <c r="O2303" s="168" t="str">
        <f t="shared" si="178"/>
        <v>PH.IC.IT.191718.01</v>
      </c>
      <c r="Q2303" s="168" t="str">
        <f t="shared" si="179"/>
        <v>CL.IC.IT.191718.01</v>
      </c>
      <c r="AB2303" s="167" t="s">
        <v>12773</v>
      </c>
      <c r="AC2303" s="167">
        <v>1428</v>
      </c>
    </row>
    <row r="2304" spans="1:29" s="167" customFormat="1" ht="15">
      <c r="A2304" s="167" t="s">
        <v>9344</v>
      </c>
      <c r="C2304" s="61" t="s">
        <v>12604</v>
      </c>
      <c r="E2304" s="61" t="s">
        <v>12462</v>
      </c>
      <c r="F2304" s="167" t="s">
        <v>8985</v>
      </c>
      <c r="G2304" s="86" t="s">
        <v>9720</v>
      </c>
      <c r="H2304" s="62" t="s">
        <v>11913</v>
      </c>
      <c r="I2304" s="86" t="s">
        <v>9720</v>
      </c>
      <c r="J2304" s="63" t="str">
        <f t="shared" si="175"/>
        <v>IC.IT.191719</v>
      </c>
      <c r="K2304" s="61" t="s">
        <v>12175</v>
      </c>
      <c r="L2304" s="167" t="str">
        <f t="shared" si="176"/>
        <v>Wrist, right</v>
      </c>
      <c r="M2304" s="168" t="str">
        <f t="shared" si="177"/>
        <v>PI.IC.IT.191719.01</v>
      </c>
      <c r="N2304" s="168"/>
      <c r="O2304" s="168" t="str">
        <f t="shared" si="178"/>
        <v>PH.IC.IT.191719.01</v>
      </c>
      <c r="Q2304" s="168" t="str">
        <f t="shared" si="179"/>
        <v>CL.IC.IT.191719.01</v>
      </c>
      <c r="AB2304" s="167" t="s">
        <v>12773</v>
      </c>
      <c r="AC2304" s="167">
        <v>1428</v>
      </c>
    </row>
    <row r="2305" spans="1:29" s="167" customFormat="1" ht="15">
      <c r="A2305" s="167" t="s">
        <v>9344</v>
      </c>
      <c r="C2305" s="61" t="s">
        <v>12604</v>
      </c>
      <c r="E2305" s="61" t="s">
        <v>12462</v>
      </c>
      <c r="F2305" s="167" t="s">
        <v>8985</v>
      </c>
      <c r="G2305" s="86" t="s">
        <v>9722</v>
      </c>
      <c r="H2305" s="62" t="s">
        <v>11906</v>
      </c>
      <c r="I2305" s="86" t="s">
        <v>9722</v>
      </c>
      <c r="J2305" s="63" t="str">
        <f t="shared" si="175"/>
        <v>IC.IT.191720</v>
      </c>
      <c r="K2305" s="61" t="s">
        <v>12175</v>
      </c>
      <c r="L2305" s="167" t="str">
        <f t="shared" si="176"/>
        <v>Wrist, left</v>
      </c>
      <c r="M2305" s="168" t="str">
        <f t="shared" si="177"/>
        <v>PI.IC.IT.191720.01</v>
      </c>
      <c r="N2305" s="168"/>
      <c r="O2305" s="168" t="str">
        <f t="shared" si="178"/>
        <v>PH.IC.IT.191720.01</v>
      </c>
      <c r="Q2305" s="168" t="str">
        <f t="shared" si="179"/>
        <v>CL.IC.IT.191720.01</v>
      </c>
      <c r="AB2305" s="167" t="s">
        <v>12773</v>
      </c>
      <c r="AC2305" s="167">
        <v>1428</v>
      </c>
    </row>
    <row r="2306" spans="1:29" s="167" customFormat="1" ht="15">
      <c r="A2306" s="167" t="s">
        <v>9344</v>
      </c>
      <c r="C2306" s="61" t="s">
        <v>12604</v>
      </c>
      <c r="E2306" s="61" t="s">
        <v>12462</v>
      </c>
      <c r="F2306" s="167" t="s">
        <v>8985</v>
      </c>
      <c r="G2306" s="86" t="s">
        <v>9437</v>
      </c>
      <c r="H2306" s="62" t="s">
        <v>10704</v>
      </c>
      <c r="I2306" s="86" t="s">
        <v>9437</v>
      </c>
      <c r="J2306" s="63" t="str">
        <f t="shared" ref="J2306:J2369" si="180">CONCATENATE("IC.IT.",C2306,E2306,H2306)</f>
        <v>IC.IT.191721</v>
      </c>
      <c r="K2306" s="61" t="s">
        <v>12175</v>
      </c>
      <c r="L2306" s="167" t="str">
        <f t="shared" ref="L2306:L2369" si="181">G2306</f>
        <v>Hand, right</v>
      </c>
      <c r="M2306" s="168" t="str">
        <f t="shared" ref="M2306:M2369" si="182">CONCATENATE("PI.",J2306,".",K2306)</f>
        <v>PI.IC.IT.191721.01</v>
      </c>
      <c r="N2306" s="168"/>
      <c r="O2306" s="168" t="str">
        <f t="shared" ref="O2306:O2369" si="183">CONCATENATE("PH.",J2306,".",K2306)</f>
        <v>PH.IC.IT.191721.01</v>
      </c>
      <c r="Q2306" s="168" t="str">
        <f t="shared" ref="Q2306:Q2369" si="184">CONCATENATE("CL.",J2306,".",K2306)</f>
        <v>CL.IC.IT.191721.01</v>
      </c>
      <c r="AB2306" s="167" t="s">
        <v>12773</v>
      </c>
      <c r="AC2306" s="167">
        <v>1428</v>
      </c>
    </row>
    <row r="2307" spans="1:29" s="167" customFormat="1" ht="15">
      <c r="A2307" s="167" t="s">
        <v>9344</v>
      </c>
      <c r="C2307" s="61" t="s">
        <v>12604</v>
      </c>
      <c r="E2307" s="61" t="s">
        <v>12462</v>
      </c>
      <c r="F2307" s="167" t="s">
        <v>8985</v>
      </c>
      <c r="G2307" s="86" t="s">
        <v>9444</v>
      </c>
      <c r="H2307" s="62" t="s">
        <v>10705</v>
      </c>
      <c r="I2307" s="86" t="s">
        <v>9444</v>
      </c>
      <c r="J2307" s="63" t="str">
        <f t="shared" si="180"/>
        <v>IC.IT.191722</v>
      </c>
      <c r="K2307" s="61" t="s">
        <v>12175</v>
      </c>
      <c r="L2307" s="167" t="str">
        <f t="shared" si="181"/>
        <v>Hand, left</v>
      </c>
      <c r="M2307" s="168" t="str">
        <f t="shared" si="182"/>
        <v>PI.IC.IT.191722.01</v>
      </c>
      <c r="N2307" s="168"/>
      <c r="O2307" s="168" t="str">
        <f t="shared" si="183"/>
        <v>PH.IC.IT.191722.01</v>
      </c>
      <c r="Q2307" s="168" t="str">
        <f t="shared" si="184"/>
        <v>CL.IC.IT.191722.01</v>
      </c>
      <c r="AB2307" s="167" t="s">
        <v>12773</v>
      </c>
      <c r="AC2307" s="167">
        <v>1428</v>
      </c>
    </row>
    <row r="2308" spans="1:29" s="167" customFormat="1" ht="15">
      <c r="A2308" s="167" t="s">
        <v>9344</v>
      </c>
      <c r="C2308" s="61" t="s">
        <v>12604</v>
      </c>
      <c r="E2308" s="61" t="s">
        <v>12462</v>
      </c>
      <c r="F2308" s="167" t="s">
        <v>8985</v>
      </c>
      <c r="G2308" s="86" t="s">
        <v>9574</v>
      </c>
      <c r="H2308" s="62" t="s">
        <v>10706</v>
      </c>
      <c r="I2308" s="86" t="s">
        <v>9574</v>
      </c>
      <c r="J2308" s="63" t="str">
        <f t="shared" si="180"/>
        <v>IC.IT.191723</v>
      </c>
      <c r="K2308" s="61" t="s">
        <v>12175</v>
      </c>
      <c r="L2308" s="167" t="str">
        <f t="shared" si="181"/>
        <v>Finger(s), right: specify</v>
      </c>
      <c r="M2308" s="168" t="str">
        <f t="shared" si="182"/>
        <v>PI.IC.IT.191723.01</v>
      </c>
      <c r="N2308" s="168"/>
      <c r="O2308" s="168" t="str">
        <f t="shared" si="183"/>
        <v>PH.IC.IT.191723.01</v>
      </c>
      <c r="Q2308" s="168" t="str">
        <f t="shared" si="184"/>
        <v>CL.IC.IT.191723.01</v>
      </c>
      <c r="AB2308" s="167" t="s">
        <v>12773</v>
      </c>
      <c r="AC2308" s="167">
        <v>1428</v>
      </c>
    </row>
    <row r="2309" spans="1:29" s="167" customFormat="1" ht="15">
      <c r="A2309" s="167" t="s">
        <v>9344</v>
      </c>
      <c r="C2309" s="61" t="s">
        <v>217</v>
      </c>
      <c r="E2309" s="61" t="s">
        <v>702</v>
      </c>
      <c r="F2309" s="167" t="s">
        <v>8985</v>
      </c>
      <c r="G2309" s="86" t="s">
        <v>9576</v>
      </c>
      <c r="H2309" s="61" t="s">
        <v>10707</v>
      </c>
      <c r="I2309" s="86" t="s">
        <v>9576</v>
      </c>
      <c r="J2309" s="63" t="str">
        <f t="shared" si="180"/>
        <v>IC.IT.191724</v>
      </c>
      <c r="K2309" s="61" t="s">
        <v>13277</v>
      </c>
      <c r="L2309" s="167" t="str">
        <f t="shared" si="181"/>
        <v>Finger(s), left:  specify</v>
      </c>
      <c r="M2309" s="168" t="str">
        <f t="shared" si="182"/>
        <v>PI.IC.IT.191724.01</v>
      </c>
      <c r="N2309" s="168"/>
      <c r="O2309" s="168" t="str">
        <f t="shared" si="183"/>
        <v>PH.IC.IT.191724.01</v>
      </c>
      <c r="Q2309" s="168" t="str">
        <f t="shared" si="184"/>
        <v>CL.IC.IT.191724.01</v>
      </c>
      <c r="AB2309" s="167" t="s">
        <v>12773</v>
      </c>
      <c r="AC2309" s="167">
        <v>1428</v>
      </c>
    </row>
    <row r="2310" spans="1:29" s="167" customFormat="1" ht="15">
      <c r="A2310" s="167" t="s">
        <v>9344</v>
      </c>
      <c r="C2310" s="61" t="s">
        <v>12604</v>
      </c>
      <c r="E2310" s="61" t="s">
        <v>12462</v>
      </c>
      <c r="F2310" s="167" t="s">
        <v>8985</v>
      </c>
      <c r="G2310" s="86" t="s">
        <v>9578</v>
      </c>
      <c r="H2310" s="62" t="s">
        <v>10708</v>
      </c>
      <c r="I2310" s="86" t="s">
        <v>9578</v>
      </c>
      <c r="J2310" s="63" t="str">
        <f t="shared" si="180"/>
        <v>IC.IT.191725</v>
      </c>
      <c r="K2310" s="61" t="s">
        <v>12175</v>
      </c>
      <c r="L2310" s="167" t="str">
        <f t="shared" si="181"/>
        <v>Thigh, right</v>
      </c>
      <c r="M2310" s="168" t="str">
        <f t="shared" si="182"/>
        <v>PI.IC.IT.191725.01</v>
      </c>
      <c r="N2310" s="168"/>
      <c r="O2310" s="168" t="str">
        <f t="shared" si="183"/>
        <v>PH.IC.IT.191725.01</v>
      </c>
      <c r="Q2310" s="168" t="str">
        <f t="shared" si="184"/>
        <v>CL.IC.IT.191725.01</v>
      </c>
      <c r="AB2310" s="167" t="s">
        <v>12773</v>
      </c>
      <c r="AC2310" s="167">
        <v>1428</v>
      </c>
    </row>
    <row r="2311" spans="1:29" s="167" customFormat="1" ht="15">
      <c r="A2311" s="167" t="s">
        <v>9344</v>
      </c>
      <c r="C2311" s="61" t="s">
        <v>12604</v>
      </c>
      <c r="E2311" s="61" t="s">
        <v>12462</v>
      </c>
      <c r="F2311" s="167" t="s">
        <v>8985</v>
      </c>
      <c r="G2311" s="86" t="s">
        <v>9580</v>
      </c>
      <c r="H2311" s="62" t="s">
        <v>10709</v>
      </c>
      <c r="I2311" s="86" t="s">
        <v>9580</v>
      </c>
      <c r="J2311" s="63" t="str">
        <f t="shared" si="180"/>
        <v>IC.IT.191726</v>
      </c>
      <c r="K2311" s="61" t="s">
        <v>12175</v>
      </c>
      <c r="L2311" s="167" t="str">
        <f t="shared" si="181"/>
        <v>Thigh, left</v>
      </c>
      <c r="M2311" s="168" t="str">
        <f t="shared" si="182"/>
        <v>PI.IC.IT.191726.01</v>
      </c>
      <c r="N2311" s="168"/>
      <c r="O2311" s="168" t="str">
        <f t="shared" si="183"/>
        <v>PH.IC.IT.191726.01</v>
      </c>
      <c r="Q2311" s="168" t="str">
        <f t="shared" si="184"/>
        <v>CL.IC.IT.191726.01</v>
      </c>
      <c r="AB2311" s="167" t="s">
        <v>12773</v>
      </c>
      <c r="AC2311" s="167">
        <v>1428</v>
      </c>
    </row>
    <row r="2312" spans="1:29" s="167" customFormat="1" ht="15">
      <c r="A2312" s="167" t="s">
        <v>9344</v>
      </c>
      <c r="C2312" s="61" t="s">
        <v>12604</v>
      </c>
      <c r="E2312" s="61" t="s">
        <v>12462</v>
      </c>
      <c r="F2312" s="167" t="s">
        <v>8985</v>
      </c>
      <c r="G2312" s="86" t="s">
        <v>9730</v>
      </c>
      <c r="H2312" s="62" t="s">
        <v>9143</v>
      </c>
      <c r="I2312" s="86" t="s">
        <v>9730</v>
      </c>
      <c r="J2312" s="63" t="str">
        <f t="shared" si="180"/>
        <v>IC.IT.191727</v>
      </c>
      <c r="K2312" s="61" t="s">
        <v>12175</v>
      </c>
      <c r="L2312" s="167" t="str">
        <f t="shared" si="181"/>
        <v>Knee, right</v>
      </c>
      <c r="M2312" s="168" t="str">
        <f t="shared" si="182"/>
        <v>PI.IC.IT.191727.01</v>
      </c>
      <c r="N2312" s="168"/>
      <c r="O2312" s="168" t="str">
        <f t="shared" si="183"/>
        <v>PH.IC.IT.191727.01</v>
      </c>
      <c r="Q2312" s="168" t="str">
        <f t="shared" si="184"/>
        <v>CL.IC.IT.191727.01</v>
      </c>
      <c r="AB2312" s="167" t="s">
        <v>12773</v>
      </c>
      <c r="AC2312" s="167">
        <v>1428</v>
      </c>
    </row>
    <row r="2313" spans="1:29" s="167" customFormat="1" ht="15">
      <c r="A2313" s="167" t="s">
        <v>9344</v>
      </c>
      <c r="C2313" s="61" t="s">
        <v>12604</v>
      </c>
      <c r="E2313" s="61" t="s">
        <v>12462</v>
      </c>
      <c r="F2313" s="167" t="s">
        <v>8985</v>
      </c>
      <c r="G2313" s="86" t="s">
        <v>9732</v>
      </c>
      <c r="H2313" s="62" t="s">
        <v>9144</v>
      </c>
      <c r="I2313" s="86" t="s">
        <v>9732</v>
      </c>
      <c r="J2313" s="63" t="str">
        <f t="shared" si="180"/>
        <v>IC.IT.191728</v>
      </c>
      <c r="K2313" s="61" t="s">
        <v>12175</v>
      </c>
      <c r="L2313" s="167" t="str">
        <f t="shared" si="181"/>
        <v>Knee, left</v>
      </c>
      <c r="M2313" s="168" t="str">
        <f t="shared" si="182"/>
        <v>PI.IC.IT.191728.01</v>
      </c>
      <c r="N2313" s="168"/>
      <c r="O2313" s="168" t="str">
        <f t="shared" si="183"/>
        <v>PH.IC.IT.191728.01</v>
      </c>
      <c r="Q2313" s="168" t="str">
        <f t="shared" si="184"/>
        <v>CL.IC.IT.191728.01</v>
      </c>
      <c r="AB2313" s="167" t="s">
        <v>12773</v>
      </c>
      <c r="AC2313" s="167">
        <v>1428</v>
      </c>
    </row>
    <row r="2314" spans="1:29" s="167" customFormat="1" ht="15">
      <c r="A2314" s="167" t="s">
        <v>9344</v>
      </c>
      <c r="C2314" s="61" t="s">
        <v>12604</v>
      </c>
      <c r="E2314" s="61" t="s">
        <v>12462</v>
      </c>
      <c r="F2314" s="167" t="s">
        <v>8985</v>
      </c>
      <c r="G2314" s="86" t="s">
        <v>13495</v>
      </c>
      <c r="H2314" s="62" t="s">
        <v>9145</v>
      </c>
      <c r="I2314" s="86" t="s">
        <v>13495</v>
      </c>
      <c r="J2314" s="63" t="str">
        <f t="shared" si="180"/>
        <v>IC.IT.191729</v>
      </c>
      <c r="K2314" s="61" t="s">
        <v>12175</v>
      </c>
      <c r="L2314" s="167" t="str">
        <f t="shared" si="181"/>
        <v>Shin, right</v>
      </c>
      <c r="M2314" s="168" t="str">
        <f t="shared" si="182"/>
        <v>PI.IC.IT.191729.01</v>
      </c>
      <c r="N2314" s="168"/>
      <c r="O2314" s="168" t="str">
        <f t="shared" si="183"/>
        <v>PH.IC.IT.191729.01</v>
      </c>
      <c r="Q2314" s="168" t="str">
        <f t="shared" si="184"/>
        <v>CL.IC.IT.191729.01</v>
      </c>
      <c r="AB2314" s="167" t="s">
        <v>12773</v>
      </c>
      <c r="AC2314" s="167">
        <v>1428</v>
      </c>
    </row>
    <row r="2315" spans="1:29" s="167" customFormat="1" ht="15">
      <c r="A2315" s="167" t="s">
        <v>9344</v>
      </c>
      <c r="C2315" s="61" t="s">
        <v>12604</v>
      </c>
      <c r="E2315" s="61" t="s">
        <v>12462</v>
      </c>
      <c r="F2315" s="167" t="s">
        <v>8985</v>
      </c>
      <c r="G2315" s="86" t="s">
        <v>13496</v>
      </c>
      <c r="H2315" s="62" t="s">
        <v>6872</v>
      </c>
      <c r="I2315" s="86" t="s">
        <v>13496</v>
      </c>
      <c r="J2315" s="63" t="str">
        <f t="shared" si="180"/>
        <v>IC.IT.191730</v>
      </c>
      <c r="K2315" s="61" t="s">
        <v>12175</v>
      </c>
      <c r="L2315" s="167" t="str">
        <f t="shared" si="181"/>
        <v>Shin, left</v>
      </c>
      <c r="M2315" s="168" t="str">
        <f t="shared" si="182"/>
        <v>PI.IC.IT.191730.01</v>
      </c>
      <c r="N2315" s="168"/>
      <c r="O2315" s="168" t="str">
        <f t="shared" si="183"/>
        <v>PH.IC.IT.191730.01</v>
      </c>
      <c r="Q2315" s="168" t="str">
        <f t="shared" si="184"/>
        <v>CL.IC.IT.191730.01</v>
      </c>
      <c r="AB2315" s="167" t="s">
        <v>12773</v>
      </c>
      <c r="AC2315" s="167">
        <v>1428</v>
      </c>
    </row>
    <row r="2316" spans="1:29" s="167" customFormat="1" ht="15">
      <c r="A2316" s="167" t="s">
        <v>9344</v>
      </c>
      <c r="C2316" s="61" t="s">
        <v>12604</v>
      </c>
      <c r="E2316" s="61" t="s">
        <v>12462</v>
      </c>
      <c r="F2316" s="167" t="s">
        <v>8985</v>
      </c>
      <c r="G2316" s="86" t="s">
        <v>9734</v>
      </c>
      <c r="H2316" s="62" t="s">
        <v>6874</v>
      </c>
      <c r="I2316" s="86" t="s">
        <v>9734</v>
      </c>
      <c r="J2316" s="63" t="str">
        <f t="shared" si="180"/>
        <v>IC.IT.191731</v>
      </c>
      <c r="K2316" s="61" t="s">
        <v>12175</v>
      </c>
      <c r="L2316" s="167" t="str">
        <f t="shared" si="181"/>
        <v>Calf, right</v>
      </c>
      <c r="M2316" s="168" t="str">
        <f t="shared" si="182"/>
        <v>PI.IC.IT.191731.01</v>
      </c>
      <c r="N2316" s="168"/>
      <c r="O2316" s="168" t="str">
        <f t="shared" si="183"/>
        <v>PH.IC.IT.191731.01</v>
      </c>
      <c r="Q2316" s="168" t="str">
        <f t="shared" si="184"/>
        <v>CL.IC.IT.191731.01</v>
      </c>
      <c r="AB2316" s="167" t="s">
        <v>12773</v>
      </c>
      <c r="AC2316" s="167">
        <v>1428</v>
      </c>
    </row>
    <row r="2317" spans="1:29" s="167" customFormat="1" ht="15">
      <c r="A2317" s="167" t="s">
        <v>9344</v>
      </c>
      <c r="C2317" s="61" t="s">
        <v>12604</v>
      </c>
      <c r="E2317" s="61" t="s">
        <v>12462</v>
      </c>
      <c r="F2317" s="167" t="s">
        <v>8985</v>
      </c>
      <c r="G2317" s="86" t="s">
        <v>9736</v>
      </c>
      <c r="H2317" s="62" t="s">
        <v>7411</v>
      </c>
      <c r="I2317" s="86" t="s">
        <v>9736</v>
      </c>
      <c r="J2317" s="63" t="str">
        <f t="shared" si="180"/>
        <v>IC.IT.191732</v>
      </c>
      <c r="K2317" s="61" t="s">
        <v>12175</v>
      </c>
      <c r="L2317" s="167" t="str">
        <f t="shared" si="181"/>
        <v>Calf, left</v>
      </c>
      <c r="M2317" s="168" t="str">
        <f t="shared" si="182"/>
        <v>PI.IC.IT.191732.01</v>
      </c>
      <c r="N2317" s="168"/>
      <c r="O2317" s="168" t="str">
        <f t="shared" si="183"/>
        <v>PH.IC.IT.191732.01</v>
      </c>
      <c r="Q2317" s="168" t="str">
        <f t="shared" si="184"/>
        <v>CL.IC.IT.191732.01</v>
      </c>
      <c r="AB2317" s="167" t="s">
        <v>12773</v>
      </c>
      <c r="AC2317" s="167">
        <v>1428</v>
      </c>
    </row>
    <row r="2318" spans="1:29" s="167" customFormat="1" ht="15">
      <c r="A2318" s="167" t="s">
        <v>9344</v>
      </c>
      <c r="C2318" s="61" t="s">
        <v>12604</v>
      </c>
      <c r="E2318" s="61" t="s">
        <v>12462</v>
      </c>
      <c r="F2318" s="167" t="s">
        <v>8985</v>
      </c>
      <c r="G2318" s="86" t="s">
        <v>9878</v>
      </c>
      <c r="H2318" s="62" t="s">
        <v>7414</v>
      </c>
      <c r="I2318" s="86" t="s">
        <v>9878</v>
      </c>
      <c r="J2318" s="63" t="str">
        <f t="shared" si="180"/>
        <v>IC.IT.191733</v>
      </c>
      <c r="K2318" s="61" t="s">
        <v>12175</v>
      </c>
      <c r="L2318" s="167" t="str">
        <f t="shared" si="181"/>
        <v>Ankle, right</v>
      </c>
      <c r="M2318" s="168" t="str">
        <f t="shared" si="182"/>
        <v>PI.IC.IT.191733.01</v>
      </c>
      <c r="N2318" s="168"/>
      <c r="O2318" s="168" t="str">
        <f t="shared" si="183"/>
        <v>PH.IC.IT.191733.01</v>
      </c>
      <c r="Q2318" s="168" t="str">
        <f t="shared" si="184"/>
        <v>CL.IC.IT.191733.01</v>
      </c>
      <c r="AB2318" s="167" t="s">
        <v>12773</v>
      </c>
      <c r="AC2318" s="167">
        <v>1428</v>
      </c>
    </row>
    <row r="2319" spans="1:29" s="167" customFormat="1" ht="15">
      <c r="A2319" s="167" t="s">
        <v>9344</v>
      </c>
      <c r="C2319" s="61" t="s">
        <v>12604</v>
      </c>
      <c r="E2319" s="61" t="s">
        <v>12462</v>
      </c>
      <c r="F2319" s="167" t="s">
        <v>8985</v>
      </c>
      <c r="G2319" s="86" t="s">
        <v>9880</v>
      </c>
      <c r="H2319" s="62" t="s">
        <v>7417</v>
      </c>
      <c r="I2319" s="86" t="s">
        <v>9880</v>
      </c>
      <c r="J2319" s="63" t="str">
        <f t="shared" si="180"/>
        <v>IC.IT.191734</v>
      </c>
      <c r="K2319" s="61" t="s">
        <v>12175</v>
      </c>
      <c r="L2319" s="167" t="str">
        <f t="shared" si="181"/>
        <v>Ankle, left</v>
      </c>
      <c r="M2319" s="168" t="str">
        <f t="shared" si="182"/>
        <v>PI.IC.IT.191734.01</v>
      </c>
      <c r="N2319" s="168"/>
      <c r="O2319" s="168" t="str">
        <f t="shared" si="183"/>
        <v>PH.IC.IT.191734.01</v>
      </c>
      <c r="Q2319" s="168" t="str">
        <f t="shared" si="184"/>
        <v>CL.IC.IT.191734.01</v>
      </c>
      <c r="AB2319" s="167" t="s">
        <v>12773</v>
      </c>
      <c r="AC2319" s="167">
        <v>1428</v>
      </c>
    </row>
    <row r="2320" spans="1:29" s="167" customFormat="1" ht="15">
      <c r="A2320" s="167" t="s">
        <v>9344</v>
      </c>
      <c r="C2320" s="61" t="s">
        <v>12604</v>
      </c>
      <c r="E2320" s="61" t="s">
        <v>12462</v>
      </c>
      <c r="F2320" s="167" t="s">
        <v>8985</v>
      </c>
      <c r="G2320" s="86" t="s">
        <v>9033</v>
      </c>
      <c r="H2320" s="62" t="s">
        <v>7255</v>
      </c>
      <c r="I2320" s="86" t="s">
        <v>9033</v>
      </c>
      <c r="J2320" s="63" t="str">
        <f t="shared" si="180"/>
        <v>IC.IT.191735</v>
      </c>
      <c r="K2320" s="61" t="s">
        <v>12175</v>
      </c>
      <c r="L2320" s="167" t="str">
        <f t="shared" si="181"/>
        <v>Heel, right</v>
      </c>
      <c r="M2320" s="168" t="str">
        <f t="shared" si="182"/>
        <v>PI.IC.IT.191735.01</v>
      </c>
      <c r="N2320" s="168"/>
      <c r="O2320" s="168" t="str">
        <f t="shared" si="183"/>
        <v>PH.IC.IT.191735.01</v>
      </c>
      <c r="Q2320" s="168" t="str">
        <f t="shared" si="184"/>
        <v>CL.IC.IT.191735.01</v>
      </c>
      <c r="AB2320" s="167" t="s">
        <v>12773</v>
      </c>
      <c r="AC2320" s="167">
        <v>1428</v>
      </c>
    </row>
    <row r="2321" spans="1:37" s="167" customFormat="1" ht="15">
      <c r="A2321" s="167" t="s">
        <v>9344</v>
      </c>
      <c r="C2321" s="61" t="s">
        <v>217</v>
      </c>
      <c r="E2321" s="61" t="s">
        <v>702</v>
      </c>
      <c r="F2321" s="167" t="s">
        <v>8985</v>
      </c>
      <c r="G2321" s="86" t="s">
        <v>9035</v>
      </c>
      <c r="H2321" s="61" t="s">
        <v>7257</v>
      </c>
      <c r="I2321" s="86" t="s">
        <v>9035</v>
      </c>
      <c r="J2321" s="63" t="str">
        <f t="shared" si="180"/>
        <v>IC.IT.191736</v>
      </c>
      <c r="K2321" s="61" t="s">
        <v>13277</v>
      </c>
      <c r="L2321" s="167" t="str">
        <f t="shared" si="181"/>
        <v>Heel, left</v>
      </c>
      <c r="M2321" s="168" t="str">
        <f t="shared" si="182"/>
        <v>PI.IC.IT.191736.01</v>
      </c>
      <c r="N2321" s="168"/>
      <c r="O2321" s="168" t="str">
        <f t="shared" si="183"/>
        <v>PH.IC.IT.191736.01</v>
      </c>
      <c r="Q2321" s="168" t="str">
        <f t="shared" si="184"/>
        <v>CL.IC.IT.191736.01</v>
      </c>
      <c r="AB2321" s="167" t="s">
        <v>12773</v>
      </c>
      <c r="AC2321" s="167">
        <v>1428</v>
      </c>
    </row>
    <row r="2322" spans="1:37" s="167" customFormat="1" ht="15">
      <c r="A2322" s="167" t="s">
        <v>9344</v>
      </c>
      <c r="C2322" s="61" t="s">
        <v>12604</v>
      </c>
      <c r="E2322" s="61" t="s">
        <v>12462</v>
      </c>
      <c r="F2322" s="167" t="s">
        <v>8985</v>
      </c>
      <c r="G2322" s="86" t="s">
        <v>9171</v>
      </c>
      <c r="H2322" s="62" t="s">
        <v>7101</v>
      </c>
      <c r="I2322" s="86" t="s">
        <v>9171</v>
      </c>
      <c r="J2322" s="63" t="str">
        <f t="shared" si="180"/>
        <v>IC.IT.191737</v>
      </c>
      <c r="K2322" s="61" t="s">
        <v>12175</v>
      </c>
      <c r="L2322" s="167" t="str">
        <f t="shared" si="181"/>
        <v>Foot, right</v>
      </c>
      <c r="M2322" s="168" t="str">
        <f t="shared" si="182"/>
        <v>PI.IC.IT.191737.01</v>
      </c>
      <c r="N2322" s="168"/>
      <c r="O2322" s="168" t="str">
        <f t="shared" si="183"/>
        <v>PH.IC.IT.191737.01</v>
      </c>
      <c r="Q2322" s="168" t="str">
        <f t="shared" si="184"/>
        <v>CL.IC.IT.191737.01</v>
      </c>
      <c r="AB2322" s="167" t="s">
        <v>12773</v>
      </c>
      <c r="AC2322" s="167">
        <v>1428</v>
      </c>
    </row>
    <row r="2323" spans="1:37" s="167" customFormat="1" ht="15">
      <c r="A2323" s="167" t="s">
        <v>9344</v>
      </c>
      <c r="C2323" s="61" t="s">
        <v>12604</v>
      </c>
      <c r="E2323" s="61" t="s">
        <v>12462</v>
      </c>
      <c r="F2323" s="167" t="s">
        <v>8985</v>
      </c>
      <c r="G2323" s="86" t="s">
        <v>9306</v>
      </c>
      <c r="H2323" s="62" t="s">
        <v>7103</v>
      </c>
      <c r="I2323" s="86" t="s">
        <v>9306</v>
      </c>
      <c r="J2323" s="63" t="str">
        <f t="shared" si="180"/>
        <v>IC.IT.191738</v>
      </c>
      <c r="K2323" s="61" t="s">
        <v>12175</v>
      </c>
      <c r="L2323" s="167" t="str">
        <f t="shared" si="181"/>
        <v>Foot, left</v>
      </c>
      <c r="M2323" s="168" t="str">
        <f t="shared" si="182"/>
        <v>PI.IC.IT.191738.01</v>
      </c>
      <c r="N2323" s="168"/>
      <c r="O2323" s="168" t="str">
        <f t="shared" si="183"/>
        <v>PH.IC.IT.191738.01</v>
      </c>
      <c r="Q2323" s="168" t="str">
        <f t="shared" si="184"/>
        <v>CL.IC.IT.191738.01</v>
      </c>
      <c r="AB2323" s="167" t="s">
        <v>12773</v>
      </c>
      <c r="AC2323" s="167">
        <v>1428</v>
      </c>
    </row>
    <row r="2324" spans="1:37" s="167" customFormat="1" ht="15">
      <c r="A2324" s="167" t="s">
        <v>9344</v>
      </c>
      <c r="C2324" s="61" t="s">
        <v>12604</v>
      </c>
      <c r="E2324" s="61" t="s">
        <v>12462</v>
      </c>
      <c r="F2324" s="167" t="s">
        <v>8985</v>
      </c>
      <c r="G2324" s="86" t="s">
        <v>9419</v>
      </c>
      <c r="H2324" s="62" t="s">
        <v>7105</v>
      </c>
      <c r="I2324" s="86" t="s">
        <v>9419</v>
      </c>
      <c r="J2324" s="63" t="str">
        <f t="shared" si="180"/>
        <v>IC.IT.191739</v>
      </c>
      <c r="K2324" s="61" t="s">
        <v>12175</v>
      </c>
      <c r="L2324" s="167" t="str">
        <f t="shared" si="181"/>
        <v>Toe(s), right: specify</v>
      </c>
      <c r="M2324" s="168" t="str">
        <f t="shared" si="182"/>
        <v>PI.IC.IT.191739.01</v>
      </c>
      <c r="N2324" s="168"/>
      <c r="O2324" s="168" t="str">
        <f t="shared" si="183"/>
        <v>PH.IC.IT.191739.01</v>
      </c>
      <c r="Q2324" s="168" t="str">
        <f t="shared" si="184"/>
        <v>CL.IC.IT.191739.01</v>
      </c>
      <c r="AB2324" s="167" t="s">
        <v>12773</v>
      </c>
      <c r="AC2324" s="167">
        <v>1428</v>
      </c>
    </row>
    <row r="2325" spans="1:37" s="167" customFormat="1" ht="15">
      <c r="A2325" s="167" t="s">
        <v>9344</v>
      </c>
      <c r="C2325" s="61" t="s">
        <v>217</v>
      </c>
      <c r="E2325" s="61" t="s">
        <v>702</v>
      </c>
      <c r="F2325" s="167" t="s">
        <v>8985</v>
      </c>
      <c r="G2325" s="86" t="s">
        <v>9421</v>
      </c>
      <c r="H2325" s="61" t="s">
        <v>7107</v>
      </c>
      <c r="I2325" s="86" t="s">
        <v>9421</v>
      </c>
      <c r="J2325" s="63" t="str">
        <f t="shared" si="180"/>
        <v>IC.IT.191740</v>
      </c>
      <c r="K2325" s="61" t="s">
        <v>13277</v>
      </c>
      <c r="L2325" s="167" t="str">
        <f t="shared" si="181"/>
        <v>Toe(s), left:  specify</v>
      </c>
      <c r="M2325" s="168" t="str">
        <f t="shared" si="182"/>
        <v>PI.IC.IT.191740.01</v>
      </c>
      <c r="N2325" s="168"/>
      <c r="O2325" s="168" t="str">
        <f t="shared" si="183"/>
        <v>PH.IC.IT.191740.01</v>
      </c>
      <c r="Q2325" s="168" t="str">
        <f t="shared" si="184"/>
        <v>CL.IC.IT.191740.01</v>
      </c>
      <c r="AB2325" s="167" t="s">
        <v>12773</v>
      </c>
      <c r="AC2325" s="167">
        <v>1428</v>
      </c>
    </row>
    <row r="2326" spans="1:37" s="167" customFormat="1" ht="15">
      <c r="A2326" s="167" t="s">
        <v>9344</v>
      </c>
      <c r="C2326" s="61" t="s">
        <v>11913</v>
      </c>
      <c r="E2326" s="61" t="s">
        <v>13176</v>
      </c>
      <c r="F2326" s="167" t="s">
        <v>445</v>
      </c>
      <c r="G2326" s="167" t="s">
        <v>7633</v>
      </c>
      <c r="H2326" s="61" t="s">
        <v>7110</v>
      </c>
      <c r="I2326" s="167" t="s">
        <v>13800</v>
      </c>
      <c r="J2326" s="63" t="str">
        <f t="shared" si="180"/>
        <v>IC.IT.191741</v>
      </c>
      <c r="K2326" s="61" t="s">
        <v>13277</v>
      </c>
      <c r="L2326" s="167" t="str">
        <f t="shared" si="181"/>
        <v>Leg, right</v>
      </c>
      <c r="M2326" s="168" t="str">
        <f t="shared" si="182"/>
        <v>PI.IC.IT.191741.01</v>
      </c>
      <c r="N2326" s="168"/>
      <c r="O2326" s="168" t="str">
        <f t="shared" si="183"/>
        <v>PH.IC.IT.191741.01</v>
      </c>
      <c r="Q2326" s="168" t="str">
        <f t="shared" si="184"/>
        <v>CL.IC.IT.191741.01</v>
      </c>
      <c r="AJ2326" s="167" t="s">
        <v>12773</v>
      </c>
      <c r="AK2326" s="167">
        <v>1437</v>
      </c>
    </row>
    <row r="2327" spans="1:37" s="167" customFormat="1" ht="15">
      <c r="A2327" s="167" t="s">
        <v>9344</v>
      </c>
      <c r="C2327" s="61" t="s">
        <v>11913</v>
      </c>
      <c r="E2327" s="61" t="s">
        <v>12462</v>
      </c>
      <c r="F2327" s="167" t="s">
        <v>445</v>
      </c>
      <c r="G2327" s="167" t="s">
        <v>7635</v>
      </c>
      <c r="H2327" s="61" t="s">
        <v>7111</v>
      </c>
      <c r="I2327" s="167" t="s">
        <v>13801</v>
      </c>
      <c r="J2327" s="63" t="str">
        <f t="shared" si="180"/>
        <v>IC.IT.191742</v>
      </c>
      <c r="K2327" s="61" t="s">
        <v>12175</v>
      </c>
      <c r="L2327" s="167" t="str">
        <f t="shared" si="181"/>
        <v>Leg, left</v>
      </c>
      <c r="M2327" s="168" t="str">
        <f t="shared" si="182"/>
        <v>PI.IC.IT.191742.01</v>
      </c>
      <c r="N2327" s="168"/>
      <c r="O2327" s="168" t="str">
        <f t="shared" si="183"/>
        <v>PH.IC.IT.191742.01</v>
      </c>
      <c r="Q2327" s="168" t="str">
        <f t="shared" si="184"/>
        <v>CL.IC.IT.191742.01</v>
      </c>
      <c r="AJ2327" s="167" t="s">
        <v>12773</v>
      </c>
      <c r="AK2327" s="167">
        <v>1437</v>
      </c>
    </row>
    <row r="2328" spans="1:37" s="167" customFormat="1" ht="15">
      <c r="A2328" s="167" t="s">
        <v>9344</v>
      </c>
      <c r="C2328" s="61" t="s">
        <v>12604</v>
      </c>
      <c r="D2328" s="167" t="s">
        <v>8697</v>
      </c>
      <c r="E2328" s="61" t="s">
        <v>12602</v>
      </c>
      <c r="F2328" s="167" t="s">
        <v>8864</v>
      </c>
      <c r="G2328" s="167" t="s">
        <v>9026</v>
      </c>
      <c r="H2328" s="62" t="s">
        <v>12030</v>
      </c>
      <c r="I2328" s="167" t="s">
        <v>9026</v>
      </c>
      <c r="J2328" s="63" t="str">
        <f t="shared" si="180"/>
        <v>IC.IT.191802</v>
      </c>
      <c r="K2328" s="61" t="s">
        <v>1702</v>
      </c>
      <c r="L2328" s="167" t="str">
        <f t="shared" si="181"/>
        <v>Forehead</v>
      </c>
      <c r="M2328" s="168" t="str">
        <f t="shared" si="182"/>
        <v>PI.IC.IT.191802.01</v>
      </c>
      <c r="N2328" s="168"/>
      <c r="O2328" s="168" t="str">
        <f t="shared" si="183"/>
        <v>PH.IC.IT.191802.01</v>
      </c>
      <c r="Q2328" s="168" t="str">
        <f t="shared" si="184"/>
        <v>CL.IC.IT.191802.01</v>
      </c>
    </row>
    <row r="2329" spans="1:37" s="167" customFormat="1" ht="15">
      <c r="A2329" s="167" t="s">
        <v>9344</v>
      </c>
      <c r="C2329" s="61" t="s">
        <v>12604</v>
      </c>
      <c r="E2329" s="61" t="s">
        <v>12602</v>
      </c>
      <c r="F2329" s="167" t="s">
        <v>8864</v>
      </c>
      <c r="G2329" s="167" t="s">
        <v>9140</v>
      </c>
      <c r="H2329" s="62" t="s">
        <v>12032</v>
      </c>
      <c r="I2329" s="167" t="s">
        <v>9140</v>
      </c>
      <c r="J2329" s="63" t="str">
        <f t="shared" si="180"/>
        <v>IC.IT.191803</v>
      </c>
      <c r="K2329" s="61" t="s">
        <v>12175</v>
      </c>
      <c r="L2329" s="167" t="str">
        <f t="shared" si="181"/>
        <v>Temporal</v>
      </c>
      <c r="M2329" s="168" t="str">
        <f t="shared" si="182"/>
        <v>PI.IC.IT.191803.01</v>
      </c>
      <c r="N2329" s="168"/>
      <c r="O2329" s="168" t="str">
        <f t="shared" si="183"/>
        <v>PH.IC.IT.191803.01</v>
      </c>
      <c r="Q2329" s="168" t="str">
        <f t="shared" si="184"/>
        <v>CL.IC.IT.191803.01</v>
      </c>
    </row>
    <row r="2330" spans="1:37" s="167" customFormat="1" ht="15">
      <c r="A2330" s="167" t="s">
        <v>9344</v>
      </c>
      <c r="C2330" s="61" t="s">
        <v>12604</v>
      </c>
      <c r="E2330" s="61" t="s">
        <v>12602</v>
      </c>
      <c r="F2330" s="167" t="s">
        <v>8864</v>
      </c>
      <c r="G2330" s="167" t="s">
        <v>9141</v>
      </c>
      <c r="H2330" s="62" t="s">
        <v>12028</v>
      </c>
      <c r="I2330" s="167" t="s">
        <v>9141</v>
      </c>
      <c r="J2330" s="63" t="str">
        <f t="shared" si="180"/>
        <v>IC.IT.191804</v>
      </c>
      <c r="K2330" s="61" t="s">
        <v>12175</v>
      </c>
      <c r="L2330" s="167" t="str">
        <f t="shared" si="181"/>
        <v>Parietal</v>
      </c>
      <c r="M2330" s="168" t="str">
        <f t="shared" si="182"/>
        <v>PI.IC.IT.191804.01</v>
      </c>
      <c r="N2330" s="168"/>
      <c r="O2330" s="168" t="str">
        <f t="shared" si="183"/>
        <v>PH.IC.IT.191804.01</v>
      </c>
      <c r="Q2330" s="168" t="str">
        <f t="shared" si="184"/>
        <v>CL.IC.IT.191804.01</v>
      </c>
    </row>
    <row r="2331" spans="1:37" s="167" customFormat="1" ht="15">
      <c r="A2331" s="167" t="s">
        <v>9344</v>
      </c>
      <c r="C2331" s="61" t="s">
        <v>12604</v>
      </c>
      <c r="E2331" s="61" t="s">
        <v>12602</v>
      </c>
      <c r="F2331" s="167" t="s">
        <v>8864</v>
      </c>
      <c r="G2331" s="167" t="s">
        <v>9042</v>
      </c>
      <c r="H2331" s="62" t="s">
        <v>12210</v>
      </c>
      <c r="I2331" s="167" t="s">
        <v>9042</v>
      </c>
      <c r="J2331" s="63" t="str">
        <f t="shared" si="180"/>
        <v>IC.IT.191805</v>
      </c>
      <c r="K2331" s="61" t="s">
        <v>12175</v>
      </c>
      <c r="L2331" s="167" t="str">
        <f t="shared" si="181"/>
        <v>Occiput</v>
      </c>
      <c r="M2331" s="168" t="str">
        <f t="shared" si="182"/>
        <v>PI.IC.IT.191805.01</v>
      </c>
      <c r="N2331" s="168"/>
      <c r="O2331" s="168" t="str">
        <f t="shared" si="183"/>
        <v>PH.IC.IT.191805.01</v>
      </c>
      <c r="Q2331" s="168" t="str">
        <f t="shared" si="184"/>
        <v>CL.IC.IT.191805.01</v>
      </c>
    </row>
    <row r="2332" spans="1:37" s="167" customFormat="1" ht="15">
      <c r="A2332" s="167" t="s">
        <v>9344</v>
      </c>
      <c r="C2332" s="61" t="s">
        <v>12604</v>
      </c>
      <c r="E2332" s="61" t="s">
        <v>12602</v>
      </c>
      <c r="F2332" s="167" t="s">
        <v>8864</v>
      </c>
      <c r="G2332" s="167" t="s">
        <v>9142</v>
      </c>
      <c r="H2332" s="62" t="s">
        <v>12212</v>
      </c>
      <c r="I2332" s="167" t="s">
        <v>8736</v>
      </c>
      <c r="J2332" s="63" t="str">
        <f t="shared" si="180"/>
        <v>IC.IT.191806</v>
      </c>
      <c r="K2332" s="61" t="s">
        <v>12175</v>
      </c>
      <c r="L2332" s="167" t="str">
        <f t="shared" si="181"/>
        <v>Eye(s)</v>
      </c>
      <c r="M2332" s="168" t="str">
        <f t="shared" si="182"/>
        <v>PI.IC.IT.191806.01</v>
      </c>
      <c r="N2332" s="168"/>
      <c r="O2332" s="168" t="str">
        <f t="shared" si="183"/>
        <v>PH.IC.IT.191806.01</v>
      </c>
      <c r="Q2332" s="168" t="str">
        <f t="shared" si="184"/>
        <v>CL.IC.IT.191806.01</v>
      </c>
    </row>
    <row r="2333" spans="1:37" s="167" customFormat="1" ht="15">
      <c r="A2333" s="167" t="s">
        <v>9344</v>
      </c>
      <c r="C2333" s="61" t="s">
        <v>12604</v>
      </c>
      <c r="E2333" s="61" t="s">
        <v>12602</v>
      </c>
      <c r="F2333" s="167" t="s">
        <v>8864</v>
      </c>
      <c r="G2333" s="167" t="s">
        <v>8737</v>
      </c>
      <c r="H2333" s="62" t="s">
        <v>12225</v>
      </c>
      <c r="I2333" s="167" t="s">
        <v>8738</v>
      </c>
      <c r="J2333" s="63" t="str">
        <f t="shared" si="180"/>
        <v>IC.IT.191807</v>
      </c>
      <c r="K2333" s="61" t="s">
        <v>12175</v>
      </c>
      <c r="L2333" s="167" t="str">
        <f t="shared" si="181"/>
        <v>Ear(s)</v>
      </c>
      <c r="M2333" s="168" t="str">
        <f t="shared" si="182"/>
        <v>PI.IC.IT.191807.01</v>
      </c>
      <c r="N2333" s="168"/>
      <c r="O2333" s="168" t="str">
        <f t="shared" si="183"/>
        <v>PH.IC.IT.191807.01</v>
      </c>
      <c r="Q2333" s="168" t="str">
        <f t="shared" si="184"/>
        <v>CL.IC.IT.191807.01</v>
      </c>
    </row>
    <row r="2334" spans="1:37" s="167" customFormat="1" ht="15">
      <c r="A2334" s="167" t="s">
        <v>9344</v>
      </c>
      <c r="C2334" s="61" t="s">
        <v>12604</v>
      </c>
      <c r="E2334" s="61" t="s">
        <v>12602</v>
      </c>
      <c r="F2334" s="167" t="s">
        <v>8864</v>
      </c>
      <c r="G2334" s="167" t="s">
        <v>9457</v>
      </c>
      <c r="H2334" s="62" t="s">
        <v>11638</v>
      </c>
      <c r="I2334" s="167" t="s">
        <v>9457</v>
      </c>
      <c r="J2334" s="63" t="str">
        <f t="shared" si="180"/>
        <v>IC.IT.191808</v>
      </c>
      <c r="K2334" s="61" t="s">
        <v>12175</v>
      </c>
      <c r="L2334" s="167" t="str">
        <f t="shared" si="181"/>
        <v>Nose</v>
      </c>
      <c r="M2334" s="168" t="str">
        <f t="shared" si="182"/>
        <v>PI.IC.IT.191808.01</v>
      </c>
      <c r="N2334" s="168"/>
      <c r="O2334" s="168" t="str">
        <f t="shared" si="183"/>
        <v>PH.IC.IT.191808.01</v>
      </c>
      <c r="Q2334" s="168" t="str">
        <f t="shared" si="184"/>
        <v>CL.IC.IT.191808.01</v>
      </c>
    </row>
    <row r="2335" spans="1:37" s="167" customFormat="1" ht="15">
      <c r="A2335" s="167" t="s">
        <v>9344</v>
      </c>
      <c r="C2335" s="61" t="s">
        <v>12604</v>
      </c>
      <c r="E2335" s="61" t="s">
        <v>12602</v>
      </c>
      <c r="F2335" s="167" t="s">
        <v>8864</v>
      </c>
      <c r="G2335" s="167" t="s">
        <v>8739</v>
      </c>
      <c r="H2335" s="62" t="s">
        <v>11639</v>
      </c>
      <c r="I2335" s="167" t="s">
        <v>8739</v>
      </c>
      <c r="J2335" s="63" t="str">
        <f t="shared" si="180"/>
        <v>IC.IT.191809</v>
      </c>
      <c r="K2335" s="61" t="s">
        <v>12175</v>
      </c>
      <c r="L2335" s="167" t="str">
        <f t="shared" si="181"/>
        <v>Cheek</v>
      </c>
      <c r="M2335" s="168" t="str">
        <f t="shared" si="182"/>
        <v>PI.IC.IT.191809.01</v>
      </c>
      <c r="N2335" s="168"/>
      <c r="O2335" s="168" t="str">
        <f t="shared" si="183"/>
        <v>PH.IC.IT.191809.01</v>
      </c>
      <c r="Q2335" s="168" t="str">
        <f t="shared" si="184"/>
        <v>CL.IC.IT.191809.01</v>
      </c>
    </row>
    <row r="2336" spans="1:37" s="167" customFormat="1" ht="15">
      <c r="A2336" s="167" t="s">
        <v>9344</v>
      </c>
      <c r="C2336" s="61" t="s">
        <v>12604</v>
      </c>
      <c r="E2336" s="61" t="s">
        <v>12602</v>
      </c>
      <c r="F2336" s="167" t="s">
        <v>8864</v>
      </c>
      <c r="G2336" s="167" t="s">
        <v>8740</v>
      </c>
      <c r="H2336" s="62" t="s">
        <v>11829</v>
      </c>
      <c r="I2336" s="167" t="s">
        <v>8741</v>
      </c>
      <c r="J2336" s="63" t="str">
        <f t="shared" si="180"/>
        <v>IC.IT.191810</v>
      </c>
      <c r="K2336" s="61" t="s">
        <v>12175</v>
      </c>
      <c r="L2336" s="167" t="str">
        <f t="shared" si="181"/>
        <v>Lip upper</v>
      </c>
      <c r="M2336" s="168" t="str">
        <f t="shared" si="182"/>
        <v>PI.IC.IT.191810.01</v>
      </c>
      <c r="N2336" s="168"/>
      <c r="O2336" s="168" t="str">
        <f t="shared" si="183"/>
        <v>PH.IC.IT.191810.01</v>
      </c>
      <c r="Q2336" s="168" t="str">
        <f t="shared" si="184"/>
        <v>CL.IC.IT.191810.01</v>
      </c>
    </row>
    <row r="2337" spans="1:29" s="167" customFormat="1" ht="15">
      <c r="A2337" s="167" t="s">
        <v>9344</v>
      </c>
      <c r="C2337" s="61" t="s">
        <v>12604</v>
      </c>
      <c r="E2337" s="61" t="s">
        <v>12602</v>
      </c>
      <c r="F2337" s="167" t="s">
        <v>8864</v>
      </c>
      <c r="G2337" s="167" t="s">
        <v>8742</v>
      </c>
      <c r="H2337" s="62" t="s">
        <v>12099</v>
      </c>
      <c r="I2337" s="167" t="s">
        <v>8743</v>
      </c>
      <c r="J2337" s="63" t="str">
        <f t="shared" si="180"/>
        <v>IC.IT.191811</v>
      </c>
      <c r="K2337" s="61" t="s">
        <v>12175</v>
      </c>
      <c r="L2337" s="167" t="str">
        <f t="shared" si="181"/>
        <v>Lip lower</v>
      </c>
      <c r="M2337" s="168" t="str">
        <f t="shared" si="182"/>
        <v>PI.IC.IT.191811.01</v>
      </c>
      <c r="N2337" s="168"/>
      <c r="O2337" s="168" t="str">
        <f t="shared" si="183"/>
        <v>PH.IC.IT.191811.01</v>
      </c>
      <c r="Q2337" s="168" t="str">
        <f t="shared" si="184"/>
        <v>CL.IC.IT.191811.01</v>
      </c>
    </row>
    <row r="2338" spans="1:29" s="167" customFormat="1" ht="15">
      <c r="A2338" s="167" t="s">
        <v>9344</v>
      </c>
      <c r="C2338" s="61" t="s">
        <v>12604</v>
      </c>
      <c r="E2338" s="61" t="s">
        <v>12602</v>
      </c>
      <c r="F2338" s="167" t="s">
        <v>8864</v>
      </c>
      <c r="G2338" s="167" t="s">
        <v>8744</v>
      </c>
      <c r="H2338" s="62" t="s">
        <v>12100</v>
      </c>
      <c r="I2338" s="167" t="s">
        <v>8744</v>
      </c>
      <c r="J2338" s="63" t="str">
        <f t="shared" si="180"/>
        <v>IC.IT.191812</v>
      </c>
      <c r="K2338" s="61" t="s">
        <v>12175</v>
      </c>
      <c r="L2338" s="167" t="str">
        <f t="shared" si="181"/>
        <v>Jaw</v>
      </c>
      <c r="M2338" s="168" t="str">
        <f t="shared" si="182"/>
        <v>PI.IC.IT.191812.01</v>
      </c>
      <c r="N2338" s="168"/>
      <c r="O2338" s="168" t="str">
        <f t="shared" si="183"/>
        <v>PH.IC.IT.191812.01</v>
      </c>
      <c r="Q2338" s="168" t="str">
        <f t="shared" si="184"/>
        <v>CL.IC.IT.191812.01</v>
      </c>
    </row>
    <row r="2339" spans="1:29" s="167" customFormat="1" ht="15">
      <c r="A2339" s="167" t="s">
        <v>9344</v>
      </c>
      <c r="C2339" s="61" t="s">
        <v>12604</v>
      </c>
      <c r="E2339" s="61" t="s">
        <v>12602</v>
      </c>
      <c r="F2339" s="167" t="s">
        <v>8864</v>
      </c>
      <c r="G2339" s="167" t="s">
        <v>9113</v>
      </c>
      <c r="H2339" s="62" t="s">
        <v>12101</v>
      </c>
      <c r="I2339" s="167" t="s">
        <v>9113</v>
      </c>
      <c r="J2339" s="63" t="str">
        <f t="shared" si="180"/>
        <v>IC.IT.191813</v>
      </c>
      <c r="K2339" s="61" t="s">
        <v>12175</v>
      </c>
      <c r="L2339" s="167" t="str">
        <f t="shared" si="181"/>
        <v>Neck</v>
      </c>
      <c r="M2339" s="168" t="str">
        <f t="shared" si="182"/>
        <v>PI.IC.IT.191813.01</v>
      </c>
      <c r="N2339" s="168"/>
      <c r="O2339" s="168" t="str">
        <f t="shared" si="183"/>
        <v>PH.IC.IT.191813.01</v>
      </c>
      <c r="Q2339" s="168" t="str">
        <f t="shared" si="184"/>
        <v>CL.IC.IT.191813.01</v>
      </c>
    </row>
    <row r="2340" spans="1:29" s="167" customFormat="1" ht="15">
      <c r="A2340" s="167" t="s">
        <v>9344</v>
      </c>
      <c r="C2340" s="61" t="s">
        <v>12604</v>
      </c>
      <c r="E2340" s="61" t="s">
        <v>12602</v>
      </c>
      <c r="F2340" s="167" t="s">
        <v>8864</v>
      </c>
      <c r="G2340" s="167" t="s">
        <v>9114</v>
      </c>
      <c r="H2340" s="62" t="s">
        <v>12102</v>
      </c>
      <c r="I2340" s="167" t="s">
        <v>9115</v>
      </c>
      <c r="J2340" s="63" t="str">
        <f t="shared" si="180"/>
        <v>IC.IT.191814</v>
      </c>
      <c r="K2340" s="61" t="s">
        <v>12175</v>
      </c>
      <c r="L2340" s="167" t="str">
        <f t="shared" si="181"/>
        <v>Tracheostomy site</v>
      </c>
      <c r="M2340" s="168" t="str">
        <f t="shared" si="182"/>
        <v>PI.IC.IT.191814.01</v>
      </c>
      <c r="N2340" s="168"/>
      <c r="O2340" s="168" t="str">
        <f t="shared" si="183"/>
        <v>PH.IC.IT.191814.01</v>
      </c>
      <c r="Q2340" s="168" t="str">
        <f t="shared" si="184"/>
        <v>CL.IC.IT.191814.01</v>
      </c>
    </row>
    <row r="2341" spans="1:29" s="167" customFormat="1" ht="15">
      <c r="A2341" s="167" t="s">
        <v>9344</v>
      </c>
      <c r="C2341" s="61" t="s">
        <v>12604</v>
      </c>
      <c r="E2341" s="61" t="s">
        <v>12602</v>
      </c>
      <c r="F2341" s="167" t="s">
        <v>8864</v>
      </c>
      <c r="G2341" s="167" t="s">
        <v>9116</v>
      </c>
      <c r="H2341" s="62" t="s">
        <v>11559</v>
      </c>
      <c r="I2341" s="167" t="s">
        <v>9116</v>
      </c>
      <c r="J2341" s="63" t="str">
        <f t="shared" si="180"/>
        <v>IC.IT.191815</v>
      </c>
      <c r="K2341" s="61" t="s">
        <v>12175</v>
      </c>
      <c r="L2341" s="167" t="str">
        <f t="shared" si="181"/>
        <v>Chin</v>
      </c>
      <c r="M2341" s="168" t="str">
        <f t="shared" si="182"/>
        <v>PI.IC.IT.191815.01</v>
      </c>
      <c r="N2341" s="168"/>
      <c r="O2341" s="168" t="str">
        <f t="shared" si="183"/>
        <v>PH.IC.IT.191815.01</v>
      </c>
      <c r="Q2341" s="168" t="str">
        <f t="shared" si="184"/>
        <v>CL.IC.IT.191815.01</v>
      </c>
    </row>
    <row r="2342" spans="1:29" s="167" customFormat="1" ht="15">
      <c r="A2342" s="167" t="s">
        <v>9344</v>
      </c>
      <c r="C2342" s="61" t="s">
        <v>12604</v>
      </c>
      <c r="E2342" s="61" t="s">
        <v>12602</v>
      </c>
      <c r="F2342" s="167" t="s">
        <v>8864</v>
      </c>
      <c r="G2342" s="86" t="s">
        <v>9166</v>
      </c>
      <c r="H2342" s="62" t="s">
        <v>11560</v>
      </c>
      <c r="I2342" s="86" t="s">
        <v>9166</v>
      </c>
      <c r="J2342" s="63" t="str">
        <f t="shared" si="180"/>
        <v>IC.IT.191816</v>
      </c>
      <c r="K2342" s="61" t="s">
        <v>1702</v>
      </c>
      <c r="L2342" s="167" t="str">
        <f t="shared" si="181"/>
        <v>Forehead, right side</v>
      </c>
      <c r="M2342" s="168" t="str">
        <f t="shared" si="182"/>
        <v>PI.IC.IT.191816.01</v>
      </c>
      <c r="N2342" s="168"/>
      <c r="O2342" s="168" t="str">
        <f t="shared" si="183"/>
        <v>PH.IC.IT.191816.01</v>
      </c>
      <c r="Q2342" s="168" t="str">
        <f t="shared" si="184"/>
        <v>CL.IC.IT.191816.01</v>
      </c>
      <c r="AB2342" s="167" t="s">
        <v>12773</v>
      </c>
      <c r="AC2342" s="167">
        <v>1428</v>
      </c>
    </row>
    <row r="2343" spans="1:29" s="167" customFormat="1" ht="15">
      <c r="A2343" s="167" t="s">
        <v>9344</v>
      </c>
      <c r="C2343" s="61" t="s">
        <v>12604</v>
      </c>
      <c r="E2343" s="61" t="s">
        <v>12602</v>
      </c>
      <c r="F2343" s="167" t="s">
        <v>8864</v>
      </c>
      <c r="G2343" s="86" t="s">
        <v>9024</v>
      </c>
      <c r="H2343" s="62" t="s">
        <v>11561</v>
      </c>
      <c r="I2343" s="86" t="s">
        <v>9024</v>
      </c>
      <c r="J2343" s="63" t="str">
        <f t="shared" si="180"/>
        <v>IC.IT.191817</v>
      </c>
      <c r="K2343" s="61" t="s">
        <v>12175</v>
      </c>
      <c r="L2343" s="167" t="str">
        <f t="shared" si="181"/>
        <v>Forehead, left side</v>
      </c>
      <c r="M2343" s="168" t="str">
        <f t="shared" si="182"/>
        <v>PI.IC.IT.191817.01</v>
      </c>
      <c r="N2343" s="168"/>
      <c r="O2343" s="168" t="str">
        <f t="shared" si="183"/>
        <v>PH.IC.IT.191817.01</v>
      </c>
      <c r="Q2343" s="168" t="str">
        <f t="shared" si="184"/>
        <v>CL.IC.IT.191817.01</v>
      </c>
      <c r="AB2343" s="167" t="s">
        <v>12773</v>
      </c>
      <c r="AC2343" s="167">
        <v>1428</v>
      </c>
    </row>
    <row r="2344" spans="1:29" s="167" customFormat="1" ht="15">
      <c r="A2344" s="167" t="s">
        <v>9344</v>
      </c>
      <c r="C2344" s="61" t="s">
        <v>12604</v>
      </c>
      <c r="E2344" s="61" t="s">
        <v>12602</v>
      </c>
      <c r="F2344" s="167" t="s">
        <v>8864</v>
      </c>
      <c r="G2344" s="86" t="s">
        <v>9027</v>
      </c>
      <c r="H2344" s="62" t="s">
        <v>12060</v>
      </c>
      <c r="I2344" s="86" t="s">
        <v>9027</v>
      </c>
      <c r="J2344" s="63" t="str">
        <f t="shared" si="180"/>
        <v>IC.IT.191818</v>
      </c>
      <c r="K2344" s="61" t="s">
        <v>12175</v>
      </c>
      <c r="L2344" s="167" t="str">
        <f t="shared" si="181"/>
        <v>Temporal, right</v>
      </c>
      <c r="M2344" s="168" t="str">
        <f t="shared" si="182"/>
        <v>PI.IC.IT.191818.01</v>
      </c>
      <c r="N2344" s="168"/>
      <c r="O2344" s="168" t="str">
        <f t="shared" si="183"/>
        <v>PH.IC.IT.191818.01</v>
      </c>
      <c r="Q2344" s="168" t="str">
        <f t="shared" si="184"/>
        <v>CL.IC.IT.191818.01</v>
      </c>
      <c r="AB2344" s="167" t="s">
        <v>12773</v>
      </c>
      <c r="AC2344" s="167">
        <v>1428</v>
      </c>
    </row>
    <row r="2345" spans="1:29" s="167" customFormat="1" ht="15">
      <c r="A2345" s="167" t="s">
        <v>9344</v>
      </c>
      <c r="C2345" s="61" t="s">
        <v>12604</v>
      </c>
      <c r="E2345" s="61" t="s">
        <v>12602</v>
      </c>
      <c r="F2345" s="167" t="s">
        <v>8864</v>
      </c>
      <c r="G2345" s="86" t="s">
        <v>9029</v>
      </c>
      <c r="H2345" s="62" t="s">
        <v>11913</v>
      </c>
      <c r="I2345" s="86" t="s">
        <v>9029</v>
      </c>
      <c r="J2345" s="63" t="str">
        <f t="shared" si="180"/>
        <v>IC.IT.191819</v>
      </c>
      <c r="K2345" s="61" t="s">
        <v>12175</v>
      </c>
      <c r="L2345" s="167" t="str">
        <f t="shared" si="181"/>
        <v>Temporal, left</v>
      </c>
      <c r="M2345" s="168" t="str">
        <f t="shared" si="182"/>
        <v>PI.IC.IT.191819.01</v>
      </c>
      <c r="N2345" s="168"/>
      <c r="O2345" s="168" t="str">
        <f t="shared" si="183"/>
        <v>PH.IC.IT.191819.01</v>
      </c>
      <c r="Q2345" s="168" t="str">
        <f t="shared" si="184"/>
        <v>CL.IC.IT.191819.01</v>
      </c>
      <c r="AB2345" s="167" t="s">
        <v>12773</v>
      </c>
      <c r="AC2345" s="167">
        <v>1428</v>
      </c>
    </row>
    <row r="2346" spans="1:29" s="167" customFormat="1" ht="15">
      <c r="A2346" s="167" t="s">
        <v>9344</v>
      </c>
      <c r="C2346" s="61" t="s">
        <v>12604</v>
      </c>
      <c r="E2346" s="61" t="s">
        <v>12602</v>
      </c>
      <c r="F2346" s="167" t="s">
        <v>8864</v>
      </c>
      <c r="G2346" s="86" t="s">
        <v>9031</v>
      </c>
      <c r="H2346" s="62" t="s">
        <v>11906</v>
      </c>
      <c r="I2346" s="86" t="s">
        <v>9031</v>
      </c>
      <c r="J2346" s="63" t="str">
        <f t="shared" si="180"/>
        <v>IC.IT.191820</v>
      </c>
      <c r="K2346" s="61" t="s">
        <v>12175</v>
      </c>
      <c r="L2346" s="167" t="str">
        <f t="shared" si="181"/>
        <v>Parietal, right</v>
      </c>
      <c r="M2346" s="168" t="str">
        <f t="shared" si="182"/>
        <v>PI.IC.IT.191820.01</v>
      </c>
      <c r="N2346" s="168"/>
      <c r="O2346" s="168" t="str">
        <f t="shared" si="183"/>
        <v>PH.IC.IT.191820.01</v>
      </c>
      <c r="Q2346" s="168" t="str">
        <f t="shared" si="184"/>
        <v>CL.IC.IT.191820.01</v>
      </c>
      <c r="AB2346" s="167" t="s">
        <v>12773</v>
      </c>
      <c r="AC2346" s="167">
        <v>1428</v>
      </c>
    </row>
    <row r="2347" spans="1:29" s="167" customFormat="1" ht="15">
      <c r="A2347" s="167" t="s">
        <v>9344</v>
      </c>
      <c r="C2347" s="61" t="s">
        <v>12604</v>
      </c>
      <c r="E2347" s="61" t="s">
        <v>12602</v>
      </c>
      <c r="F2347" s="167" t="s">
        <v>8864</v>
      </c>
      <c r="G2347" s="86" t="s">
        <v>9040</v>
      </c>
      <c r="H2347" s="62" t="s">
        <v>10704</v>
      </c>
      <c r="I2347" s="86" t="s">
        <v>9040</v>
      </c>
      <c r="J2347" s="63" t="str">
        <f t="shared" si="180"/>
        <v>IC.IT.191821</v>
      </c>
      <c r="K2347" s="61" t="s">
        <v>12175</v>
      </c>
      <c r="L2347" s="167" t="str">
        <f t="shared" si="181"/>
        <v>Parietal, left</v>
      </c>
      <c r="M2347" s="168" t="str">
        <f t="shared" si="182"/>
        <v>PI.IC.IT.191821.01</v>
      </c>
      <c r="N2347" s="168"/>
      <c r="O2347" s="168" t="str">
        <f t="shared" si="183"/>
        <v>PH.IC.IT.191821.01</v>
      </c>
      <c r="Q2347" s="168" t="str">
        <f t="shared" si="184"/>
        <v>CL.IC.IT.191821.01</v>
      </c>
      <c r="AB2347" s="167" t="s">
        <v>12773</v>
      </c>
      <c r="AC2347" s="167">
        <v>1428</v>
      </c>
    </row>
    <row r="2348" spans="1:29" s="167" customFormat="1" ht="15">
      <c r="A2348" s="167" t="s">
        <v>9344</v>
      </c>
      <c r="C2348" s="61" t="s">
        <v>12604</v>
      </c>
      <c r="E2348" s="61" t="s">
        <v>12602</v>
      </c>
      <c r="F2348" s="167" t="s">
        <v>8864</v>
      </c>
      <c r="G2348" s="86" t="s">
        <v>9043</v>
      </c>
      <c r="H2348" s="62" t="s">
        <v>10705</v>
      </c>
      <c r="I2348" s="86" t="s">
        <v>9043</v>
      </c>
      <c r="J2348" s="63" t="str">
        <f t="shared" si="180"/>
        <v>IC.IT.191822</v>
      </c>
      <c r="K2348" s="61" t="s">
        <v>12175</v>
      </c>
      <c r="L2348" s="167" t="str">
        <f t="shared" si="181"/>
        <v>Eye, right</v>
      </c>
      <c r="M2348" s="168" t="str">
        <f t="shared" si="182"/>
        <v>PI.IC.IT.191822.01</v>
      </c>
      <c r="N2348" s="168"/>
      <c r="O2348" s="168" t="str">
        <f t="shared" si="183"/>
        <v>PH.IC.IT.191822.01</v>
      </c>
      <c r="Q2348" s="168" t="str">
        <f t="shared" si="184"/>
        <v>CL.IC.IT.191822.01</v>
      </c>
      <c r="AB2348" s="167" t="s">
        <v>12773</v>
      </c>
      <c r="AC2348" s="167">
        <v>1428</v>
      </c>
    </row>
    <row r="2349" spans="1:29" s="167" customFormat="1" ht="15">
      <c r="A2349" s="167" t="s">
        <v>9344</v>
      </c>
      <c r="C2349" s="61" t="s">
        <v>12604</v>
      </c>
      <c r="E2349" s="61" t="s">
        <v>12602</v>
      </c>
      <c r="F2349" s="167" t="s">
        <v>8864</v>
      </c>
      <c r="G2349" s="86" t="s">
        <v>9045</v>
      </c>
      <c r="H2349" s="62" t="s">
        <v>10706</v>
      </c>
      <c r="I2349" s="86" t="s">
        <v>9045</v>
      </c>
      <c r="J2349" s="63" t="str">
        <f t="shared" si="180"/>
        <v>IC.IT.191823</v>
      </c>
      <c r="K2349" s="61" t="s">
        <v>12175</v>
      </c>
      <c r="L2349" s="167" t="str">
        <f t="shared" si="181"/>
        <v>Eye, left</v>
      </c>
      <c r="M2349" s="168" t="str">
        <f t="shared" si="182"/>
        <v>PI.IC.IT.191823.01</v>
      </c>
      <c r="N2349" s="168"/>
      <c r="O2349" s="168" t="str">
        <f t="shared" si="183"/>
        <v>PH.IC.IT.191823.01</v>
      </c>
      <c r="Q2349" s="168" t="str">
        <f t="shared" si="184"/>
        <v>CL.IC.IT.191823.01</v>
      </c>
      <c r="AB2349" s="167" t="s">
        <v>12773</v>
      </c>
      <c r="AC2349" s="167">
        <v>1428</v>
      </c>
    </row>
    <row r="2350" spans="1:29" s="167" customFormat="1" ht="15">
      <c r="A2350" s="167" t="s">
        <v>9344</v>
      </c>
      <c r="C2350" s="61" t="s">
        <v>12604</v>
      </c>
      <c r="E2350" s="61" t="s">
        <v>12602</v>
      </c>
      <c r="F2350" s="167" t="s">
        <v>8864</v>
      </c>
      <c r="G2350" s="86" t="s">
        <v>9584</v>
      </c>
      <c r="H2350" s="61" t="s">
        <v>10707</v>
      </c>
      <c r="I2350" s="86" t="s">
        <v>9584</v>
      </c>
      <c r="J2350" s="63" t="str">
        <f t="shared" si="180"/>
        <v>IC.IT.191824</v>
      </c>
      <c r="K2350" s="61" t="s">
        <v>12175</v>
      </c>
      <c r="L2350" s="167" t="str">
        <f t="shared" si="181"/>
        <v>Ear, right</v>
      </c>
      <c r="M2350" s="168" t="str">
        <f t="shared" si="182"/>
        <v>PI.IC.IT.191824.01</v>
      </c>
      <c r="N2350" s="168"/>
      <c r="O2350" s="168" t="str">
        <f t="shared" si="183"/>
        <v>PH.IC.IT.191824.01</v>
      </c>
      <c r="Q2350" s="168" t="str">
        <f t="shared" si="184"/>
        <v>CL.IC.IT.191824.01</v>
      </c>
      <c r="AB2350" s="167" t="s">
        <v>12773</v>
      </c>
      <c r="AC2350" s="167">
        <v>1428</v>
      </c>
    </row>
    <row r="2351" spans="1:29" s="167" customFormat="1" ht="15">
      <c r="A2351" s="167" t="s">
        <v>9344</v>
      </c>
      <c r="C2351" s="61" t="s">
        <v>12604</v>
      </c>
      <c r="E2351" s="61" t="s">
        <v>12602</v>
      </c>
      <c r="F2351" s="167" t="s">
        <v>8864</v>
      </c>
      <c r="G2351" s="86" t="s">
        <v>9586</v>
      </c>
      <c r="H2351" s="62" t="s">
        <v>10708</v>
      </c>
      <c r="I2351" s="86" t="s">
        <v>9586</v>
      </c>
      <c r="J2351" s="63" t="str">
        <f t="shared" si="180"/>
        <v>IC.IT.191825</v>
      </c>
      <c r="K2351" s="61" t="s">
        <v>12175</v>
      </c>
      <c r="L2351" s="167" t="str">
        <f t="shared" si="181"/>
        <v>Ear, left</v>
      </c>
      <c r="M2351" s="168" t="str">
        <f t="shared" si="182"/>
        <v>PI.IC.IT.191825.01</v>
      </c>
      <c r="N2351" s="168"/>
      <c r="O2351" s="168" t="str">
        <f t="shared" si="183"/>
        <v>PH.IC.IT.191825.01</v>
      </c>
      <c r="Q2351" s="168" t="str">
        <f t="shared" si="184"/>
        <v>CL.IC.IT.191825.01</v>
      </c>
      <c r="AB2351" s="167" t="s">
        <v>12773</v>
      </c>
      <c r="AC2351" s="167">
        <v>1428</v>
      </c>
    </row>
    <row r="2352" spans="1:29" s="167" customFormat="1" ht="15">
      <c r="A2352" s="167" t="s">
        <v>9344</v>
      </c>
      <c r="C2352" s="61" t="s">
        <v>12604</v>
      </c>
      <c r="E2352" s="61" t="s">
        <v>12602</v>
      </c>
      <c r="F2352" s="167" t="s">
        <v>8864</v>
      </c>
      <c r="G2352" s="86" t="s">
        <v>9212</v>
      </c>
      <c r="H2352" s="62" t="s">
        <v>10709</v>
      </c>
      <c r="I2352" s="86" t="s">
        <v>9212</v>
      </c>
      <c r="J2352" s="63" t="str">
        <f t="shared" si="180"/>
        <v>IC.IT.191826</v>
      </c>
      <c r="K2352" s="61" t="s">
        <v>12175</v>
      </c>
      <c r="L2352" s="167" t="str">
        <f t="shared" si="181"/>
        <v>Nose, right side</v>
      </c>
      <c r="M2352" s="168" t="str">
        <f t="shared" si="182"/>
        <v>PI.IC.IT.191826.01</v>
      </c>
      <c r="N2352" s="168"/>
      <c r="O2352" s="168" t="str">
        <f t="shared" si="183"/>
        <v>PH.IC.IT.191826.01</v>
      </c>
      <c r="Q2352" s="168" t="str">
        <f t="shared" si="184"/>
        <v>CL.IC.IT.191826.01</v>
      </c>
      <c r="AB2352" s="167" t="s">
        <v>12773</v>
      </c>
      <c r="AC2352" s="167">
        <v>1428</v>
      </c>
    </row>
    <row r="2353" spans="1:29" s="167" customFormat="1" ht="15">
      <c r="A2353" s="167" t="s">
        <v>9344</v>
      </c>
      <c r="C2353" s="61" t="s">
        <v>12604</v>
      </c>
      <c r="E2353" s="61" t="s">
        <v>12602</v>
      </c>
      <c r="F2353" s="167" t="s">
        <v>8864</v>
      </c>
      <c r="G2353" s="86" t="s">
        <v>9214</v>
      </c>
      <c r="H2353" s="62" t="s">
        <v>9143</v>
      </c>
      <c r="I2353" s="86" t="s">
        <v>9214</v>
      </c>
      <c r="J2353" s="63" t="str">
        <f t="shared" si="180"/>
        <v>IC.IT.191827</v>
      </c>
      <c r="K2353" s="61" t="s">
        <v>12175</v>
      </c>
      <c r="L2353" s="167" t="str">
        <f t="shared" si="181"/>
        <v>Nose, left side</v>
      </c>
      <c r="M2353" s="168" t="str">
        <f t="shared" si="182"/>
        <v>PI.IC.IT.191827.01</v>
      </c>
      <c r="N2353" s="168"/>
      <c r="O2353" s="168" t="str">
        <f t="shared" si="183"/>
        <v>PH.IC.IT.191827.01</v>
      </c>
      <c r="Q2353" s="168" t="str">
        <f t="shared" si="184"/>
        <v>CL.IC.IT.191827.01</v>
      </c>
      <c r="AB2353" s="167" t="s">
        <v>12773</v>
      </c>
      <c r="AC2353" s="167">
        <v>1428</v>
      </c>
    </row>
    <row r="2354" spans="1:29" s="167" customFormat="1" ht="15">
      <c r="A2354" s="167" t="s">
        <v>9344</v>
      </c>
      <c r="C2354" s="61" t="s">
        <v>12604</v>
      </c>
      <c r="E2354" s="61" t="s">
        <v>12602</v>
      </c>
      <c r="F2354" s="167" t="s">
        <v>8864</v>
      </c>
      <c r="G2354" s="86" t="s">
        <v>9091</v>
      </c>
      <c r="H2354" s="62" t="s">
        <v>9144</v>
      </c>
      <c r="I2354" s="86" t="s">
        <v>9091</v>
      </c>
      <c r="J2354" s="63" t="str">
        <f t="shared" si="180"/>
        <v>IC.IT.191828</v>
      </c>
      <c r="K2354" s="61" t="s">
        <v>12175</v>
      </c>
      <c r="L2354" s="167" t="str">
        <f t="shared" si="181"/>
        <v>Jaw, right</v>
      </c>
      <c r="M2354" s="168" t="str">
        <f t="shared" si="182"/>
        <v>PI.IC.IT.191828.01</v>
      </c>
      <c r="N2354" s="168"/>
      <c r="O2354" s="168" t="str">
        <f t="shared" si="183"/>
        <v>PH.IC.IT.191828.01</v>
      </c>
      <c r="Q2354" s="168" t="str">
        <f t="shared" si="184"/>
        <v>CL.IC.IT.191828.01</v>
      </c>
      <c r="AB2354" s="167" t="s">
        <v>12773</v>
      </c>
      <c r="AC2354" s="167">
        <v>1428</v>
      </c>
    </row>
    <row r="2355" spans="1:29" s="167" customFormat="1" ht="15">
      <c r="A2355" s="167" t="s">
        <v>9344</v>
      </c>
      <c r="C2355" s="61" t="s">
        <v>12604</v>
      </c>
      <c r="E2355" s="61" t="s">
        <v>12602</v>
      </c>
      <c r="F2355" s="167" t="s">
        <v>8864</v>
      </c>
      <c r="G2355" s="86" t="s">
        <v>9093</v>
      </c>
      <c r="H2355" s="62" t="s">
        <v>9145</v>
      </c>
      <c r="I2355" s="86" t="s">
        <v>9093</v>
      </c>
      <c r="J2355" s="63" t="str">
        <f t="shared" si="180"/>
        <v>IC.IT.191829</v>
      </c>
      <c r="K2355" s="61" t="s">
        <v>12175</v>
      </c>
      <c r="L2355" s="167" t="str">
        <f t="shared" si="181"/>
        <v>Jaw, left</v>
      </c>
      <c r="M2355" s="168" t="str">
        <f t="shared" si="182"/>
        <v>PI.IC.IT.191829.01</v>
      </c>
      <c r="N2355" s="168"/>
      <c r="O2355" s="168" t="str">
        <f t="shared" si="183"/>
        <v>PH.IC.IT.191829.01</v>
      </c>
      <c r="Q2355" s="168" t="str">
        <f t="shared" si="184"/>
        <v>CL.IC.IT.191829.01</v>
      </c>
      <c r="AB2355" s="167" t="s">
        <v>12773</v>
      </c>
      <c r="AC2355" s="167">
        <v>1428</v>
      </c>
    </row>
    <row r="2356" spans="1:29" s="167" customFormat="1" ht="15">
      <c r="A2356" s="167" t="s">
        <v>9344</v>
      </c>
      <c r="C2356" s="61" t="s">
        <v>12604</v>
      </c>
      <c r="E2356" s="61" t="s">
        <v>12602</v>
      </c>
      <c r="F2356" s="167" t="s">
        <v>8864</v>
      </c>
      <c r="G2356" s="86" t="s">
        <v>9095</v>
      </c>
      <c r="H2356" s="62" t="s">
        <v>6872</v>
      </c>
      <c r="I2356" s="86" t="s">
        <v>9095</v>
      </c>
      <c r="J2356" s="63" t="str">
        <f t="shared" si="180"/>
        <v>IC.IT.191830</v>
      </c>
      <c r="K2356" s="61" t="s">
        <v>12175</v>
      </c>
      <c r="L2356" s="167" t="str">
        <f t="shared" si="181"/>
        <v>Neck, right</v>
      </c>
      <c r="M2356" s="168" t="str">
        <f t="shared" si="182"/>
        <v>PI.IC.IT.191830.01</v>
      </c>
      <c r="N2356" s="168"/>
      <c r="O2356" s="168" t="str">
        <f t="shared" si="183"/>
        <v>PH.IC.IT.191830.01</v>
      </c>
      <c r="Q2356" s="168" t="str">
        <f t="shared" si="184"/>
        <v>CL.IC.IT.191830.01</v>
      </c>
      <c r="AB2356" s="167" t="s">
        <v>12773</v>
      </c>
      <c r="AC2356" s="167">
        <v>1428</v>
      </c>
    </row>
    <row r="2357" spans="1:29" s="167" customFormat="1" ht="15">
      <c r="A2357" s="167" t="s">
        <v>9344</v>
      </c>
      <c r="C2357" s="61" t="s">
        <v>12604</v>
      </c>
      <c r="E2357" s="61" t="s">
        <v>12602</v>
      </c>
      <c r="F2357" s="167" t="s">
        <v>8864</v>
      </c>
      <c r="G2357" s="86" t="s">
        <v>9111</v>
      </c>
      <c r="H2357" s="62" t="s">
        <v>6874</v>
      </c>
      <c r="I2357" s="86" t="s">
        <v>9111</v>
      </c>
      <c r="J2357" s="63" t="str">
        <f t="shared" si="180"/>
        <v>IC.IT.191831</v>
      </c>
      <c r="K2357" s="61" t="s">
        <v>12175</v>
      </c>
      <c r="L2357" s="167" t="str">
        <f t="shared" si="181"/>
        <v>Neck, left</v>
      </c>
      <c r="M2357" s="168" t="str">
        <f t="shared" si="182"/>
        <v>PI.IC.IT.191831.01</v>
      </c>
      <c r="N2357" s="168"/>
      <c r="O2357" s="168" t="str">
        <f t="shared" si="183"/>
        <v>PH.IC.IT.191831.01</v>
      </c>
      <c r="Q2357" s="168" t="str">
        <f t="shared" si="184"/>
        <v>CL.IC.IT.191831.01</v>
      </c>
      <c r="AB2357" s="167" t="s">
        <v>12773</v>
      </c>
      <c r="AC2357" s="167">
        <v>1428</v>
      </c>
    </row>
    <row r="2358" spans="1:29" s="167" customFormat="1" ht="15">
      <c r="A2358" s="167" t="s">
        <v>9344</v>
      </c>
      <c r="C2358" s="61" t="s">
        <v>12604</v>
      </c>
      <c r="D2358" s="167" t="s">
        <v>8699</v>
      </c>
      <c r="E2358" s="61" t="s">
        <v>12604</v>
      </c>
      <c r="F2358" s="167" t="s">
        <v>8874</v>
      </c>
      <c r="G2358" s="167" t="s">
        <v>8998</v>
      </c>
      <c r="H2358" s="62" t="s">
        <v>11848</v>
      </c>
      <c r="I2358" s="167" t="s">
        <v>8998</v>
      </c>
      <c r="J2358" s="63" t="str">
        <f t="shared" si="180"/>
        <v>IC.IT.191901</v>
      </c>
      <c r="K2358" s="61" t="s">
        <v>12175</v>
      </c>
      <c r="L2358" s="167" t="str">
        <f t="shared" si="181"/>
        <v>Hip</v>
      </c>
      <c r="M2358" s="168" t="str">
        <f t="shared" si="182"/>
        <v>PI.IC.IT.191901.01</v>
      </c>
      <c r="N2358" s="168"/>
      <c r="O2358" s="168" t="str">
        <f t="shared" si="183"/>
        <v>PH.IC.IT.191901.01</v>
      </c>
      <c r="Q2358" s="168" t="str">
        <f t="shared" si="184"/>
        <v>CL.IC.IT.191901.01</v>
      </c>
    </row>
    <row r="2359" spans="1:29" s="167" customFormat="1" ht="15">
      <c r="A2359" s="167" t="s">
        <v>9344</v>
      </c>
      <c r="C2359" s="61" t="s">
        <v>12604</v>
      </c>
      <c r="E2359" s="61" t="s">
        <v>12604</v>
      </c>
      <c r="F2359" s="167" t="s">
        <v>8874</v>
      </c>
      <c r="G2359" s="167" t="s">
        <v>8999</v>
      </c>
      <c r="H2359" s="62" t="s">
        <v>12030</v>
      </c>
      <c r="I2359" s="167" t="s">
        <v>8999</v>
      </c>
      <c r="J2359" s="63" t="str">
        <f t="shared" si="180"/>
        <v>IC.IT.191902</v>
      </c>
      <c r="K2359" s="61" t="s">
        <v>12175</v>
      </c>
      <c r="L2359" s="167" t="str">
        <f t="shared" si="181"/>
        <v>Groin</v>
      </c>
      <c r="M2359" s="168" t="str">
        <f t="shared" si="182"/>
        <v>PI.IC.IT.191902.01</v>
      </c>
      <c r="N2359" s="168"/>
      <c r="O2359" s="168" t="str">
        <f t="shared" si="183"/>
        <v>PH.IC.IT.191902.01</v>
      </c>
      <c r="Q2359" s="168" t="str">
        <f t="shared" si="184"/>
        <v>CL.IC.IT.191902.01</v>
      </c>
    </row>
    <row r="2360" spans="1:29" s="167" customFormat="1" ht="15">
      <c r="A2360" s="167" t="s">
        <v>9344</v>
      </c>
      <c r="C2360" s="61" t="s">
        <v>12604</v>
      </c>
      <c r="E2360" s="61" t="s">
        <v>12604</v>
      </c>
      <c r="F2360" s="167" t="s">
        <v>8874</v>
      </c>
      <c r="G2360" s="129" t="s">
        <v>9493</v>
      </c>
      <c r="H2360" s="62" t="s">
        <v>12032</v>
      </c>
      <c r="I2360" s="129" t="s">
        <v>9493</v>
      </c>
      <c r="J2360" s="63" t="str">
        <f t="shared" si="180"/>
        <v>IC.IT.191903</v>
      </c>
      <c r="K2360" s="61" t="s">
        <v>12175</v>
      </c>
      <c r="L2360" s="167" t="str">
        <f t="shared" si="181"/>
        <v>Penis</v>
      </c>
      <c r="M2360" s="168" t="str">
        <f t="shared" si="182"/>
        <v>PI.IC.IT.191903.01</v>
      </c>
      <c r="N2360" s="168"/>
      <c r="O2360" s="168" t="str">
        <f t="shared" si="183"/>
        <v>PH.IC.IT.191903.01</v>
      </c>
      <c r="Q2360" s="168" t="str">
        <f t="shared" si="184"/>
        <v>CL.IC.IT.191903.01</v>
      </c>
    </row>
    <row r="2361" spans="1:29" s="167" customFormat="1" ht="15">
      <c r="A2361" s="167" t="s">
        <v>9344</v>
      </c>
      <c r="C2361" s="61" t="s">
        <v>12604</v>
      </c>
      <c r="E2361" s="61" t="s">
        <v>12604</v>
      </c>
      <c r="F2361" s="167" t="s">
        <v>8874</v>
      </c>
      <c r="G2361" s="129" t="s">
        <v>9494</v>
      </c>
      <c r="H2361" s="62" t="s">
        <v>12028</v>
      </c>
      <c r="I2361" s="129" t="s">
        <v>9494</v>
      </c>
      <c r="J2361" s="63" t="str">
        <f t="shared" si="180"/>
        <v>IC.IT.191904</v>
      </c>
      <c r="K2361" s="61" t="s">
        <v>12175</v>
      </c>
      <c r="L2361" s="167" t="str">
        <f t="shared" si="181"/>
        <v>Labia</v>
      </c>
      <c r="M2361" s="168" t="str">
        <f t="shared" si="182"/>
        <v>PI.IC.IT.191904.01</v>
      </c>
      <c r="N2361" s="168"/>
      <c r="O2361" s="168" t="str">
        <f t="shared" si="183"/>
        <v>PH.IC.IT.191904.01</v>
      </c>
      <c r="Q2361" s="168" t="str">
        <f t="shared" si="184"/>
        <v>CL.IC.IT.191904.01</v>
      </c>
    </row>
    <row r="2362" spans="1:29" s="167" customFormat="1" ht="15">
      <c r="A2362" s="167" t="s">
        <v>9344</v>
      </c>
      <c r="C2362" s="61" t="s">
        <v>12604</v>
      </c>
      <c r="E2362" s="61" t="s">
        <v>12604</v>
      </c>
      <c r="F2362" s="167" t="s">
        <v>8874</v>
      </c>
      <c r="G2362" s="129" t="s">
        <v>9495</v>
      </c>
      <c r="H2362" s="62" t="s">
        <v>12210</v>
      </c>
      <c r="I2362" s="129" t="s">
        <v>9000</v>
      </c>
      <c r="J2362" s="63" t="str">
        <f t="shared" si="180"/>
        <v>IC.IT.191905</v>
      </c>
      <c r="K2362" s="61" t="s">
        <v>12175</v>
      </c>
      <c r="L2362" s="167" t="str">
        <f t="shared" si="181"/>
        <v>Perineum</v>
      </c>
      <c r="M2362" s="168" t="str">
        <f t="shared" si="182"/>
        <v>PI.IC.IT.191905.01</v>
      </c>
      <c r="N2362" s="168"/>
      <c r="O2362" s="168" t="str">
        <f t="shared" si="183"/>
        <v>PH.IC.IT.191905.01</v>
      </c>
      <c r="Q2362" s="168" t="str">
        <f t="shared" si="184"/>
        <v>CL.IC.IT.191905.01</v>
      </c>
    </row>
    <row r="2363" spans="1:29" s="167" customFormat="1" ht="15">
      <c r="A2363" s="167" t="s">
        <v>9344</v>
      </c>
      <c r="C2363" s="61" t="s">
        <v>12604</v>
      </c>
      <c r="E2363" s="61" t="s">
        <v>12604</v>
      </c>
      <c r="F2363" s="167" t="s">
        <v>8874</v>
      </c>
      <c r="G2363" s="129" t="s">
        <v>9001</v>
      </c>
      <c r="H2363" s="62" t="s">
        <v>12212</v>
      </c>
      <c r="I2363" s="129" t="s">
        <v>9002</v>
      </c>
      <c r="J2363" s="63" t="str">
        <f t="shared" si="180"/>
        <v>IC.IT.191906</v>
      </c>
      <c r="K2363" s="61" t="s">
        <v>12175</v>
      </c>
      <c r="L2363" s="167" t="str">
        <f t="shared" si="181"/>
        <v>Buttock(s)</v>
      </c>
      <c r="M2363" s="168" t="str">
        <f t="shared" si="182"/>
        <v>PI.IC.IT.191906.01</v>
      </c>
      <c r="N2363" s="168"/>
      <c r="O2363" s="168" t="str">
        <f t="shared" si="183"/>
        <v>PH.IC.IT.191906.01</v>
      </c>
      <c r="Q2363" s="168" t="str">
        <f t="shared" si="184"/>
        <v>CL.IC.IT.191906.01</v>
      </c>
    </row>
    <row r="2364" spans="1:29" s="167" customFormat="1" ht="15">
      <c r="A2364" s="167" t="s">
        <v>9344</v>
      </c>
      <c r="C2364" s="61" t="s">
        <v>12604</v>
      </c>
      <c r="E2364" s="61" t="s">
        <v>12604</v>
      </c>
      <c r="F2364" s="167" t="s">
        <v>8874</v>
      </c>
      <c r="G2364" s="129" t="s">
        <v>9500</v>
      </c>
      <c r="H2364" s="62" t="s">
        <v>12225</v>
      </c>
      <c r="I2364" s="129" t="s">
        <v>9500</v>
      </c>
      <c r="J2364" s="63" t="str">
        <f t="shared" si="180"/>
        <v>IC.IT.191907</v>
      </c>
      <c r="K2364" s="61" t="s">
        <v>12175</v>
      </c>
      <c r="L2364" s="167" t="str">
        <f t="shared" si="181"/>
        <v>Rectum</v>
      </c>
      <c r="M2364" s="168" t="str">
        <f t="shared" si="182"/>
        <v>PI.IC.IT.191907.01</v>
      </c>
      <c r="N2364" s="168"/>
      <c r="O2364" s="168" t="str">
        <f t="shared" si="183"/>
        <v>PH.IC.IT.191907.01</v>
      </c>
      <c r="Q2364" s="168" t="str">
        <f t="shared" si="184"/>
        <v>CL.IC.IT.191907.01</v>
      </c>
    </row>
    <row r="2365" spans="1:29" s="167" customFormat="1" ht="15">
      <c r="A2365" s="167" t="s">
        <v>9344</v>
      </c>
      <c r="C2365" s="61" t="s">
        <v>12604</v>
      </c>
      <c r="E2365" s="61" t="s">
        <v>12604</v>
      </c>
      <c r="F2365" s="167" t="s">
        <v>8874</v>
      </c>
      <c r="G2365" s="129" t="s">
        <v>9501</v>
      </c>
      <c r="H2365" s="62" t="s">
        <v>11638</v>
      </c>
      <c r="I2365" s="129" t="s">
        <v>9501</v>
      </c>
      <c r="J2365" s="63" t="str">
        <f t="shared" si="180"/>
        <v>IC.IT.191908</v>
      </c>
      <c r="K2365" s="61" t="s">
        <v>12175</v>
      </c>
      <c r="L2365" s="167" t="str">
        <f t="shared" si="181"/>
        <v>Sacrum</v>
      </c>
      <c r="M2365" s="168" t="str">
        <f t="shared" si="182"/>
        <v>PI.IC.IT.191908.01</v>
      </c>
      <c r="N2365" s="168"/>
      <c r="O2365" s="168" t="str">
        <f t="shared" si="183"/>
        <v>PH.IC.IT.191908.01</v>
      </c>
      <c r="Q2365" s="168" t="str">
        <f t="shared" si="184"/>
        <v>CL.IC.IT.191908.01</v>
      </c>
    </row>
    <row r="2366" spans="1:29" s="167" customFormat="1" ht="15">
      <c r="A2366" s="167" t="s">
        <v>9344</v>
      </c>
      <c r="C2366" s="61" t="s">
        <v>12604</v>
      </c>
      <c r="E2366" s="61" t="s">
        <v>12604</v>
      </c>
      <c r="F2366" s="167" t="s">
        <v>8874</v>
      </c>
      <c r="G2366" s="129" t="s">
        <v>9502</v>
      </c>
      <c r="H2366" s="62" t="s">
        <v>11639</v>
      </c>
      <c r="I2366" s="129" t="s">
        <v>9502</v>
      </c>
      <c r="J2366" s="63" t="str">
        <f t="shared" si="180"/>
        <v>IC.IT.191909</v>
      </c>
      <c r="K2366" s="61" t="s">
        <v>12175</v>
      </c>
      <c r="L2366" s="167" t="str">
        <f t="shared" si="181"/>
        <v>Coccyx</v>
      </c>
      <c r="M2366" s="168" t="str">
        <f t="shared" si="182"/>
        <v>PI.IC.IT.191909.01</v>
      </c>
      <c r="N2366" s="168"/>
      <c r="O2366" s="168" t="str">
        <f t="shared" si="183"/>
        <v>PH.IC.IT.191909.01</v>
      </c>
      <c r="Q2366" s="168" t="str">
        <f t="shared" si="184"/>
        <v>CL.IC.IT.191909.01</v>
      </c>
    </row>
    <row r="2367" spans="1:29" s="167" customFormat="1" ht="15">
      <c r="A2367" s="167" t="s">
        <v>9344</v>
      </c>
      <c r="C2367" s="61" t="s">
        <v>12604</v>
      </c>
      <c r="E2367" s="61" t="s">
        <v>12604</v>
      </c>
      <c r="F2367" s="167" t="s">
        <v>8874</v>
      </c>
      <c r="G2367" s="129" t="s">
        <v>9503</v>
      </c>
      <c r="H2367" s="62" t="s">
        <v>11829</v>
      </c>
      <c r="I2367" s="129" t="s">
        <v>9503</v>
      </c>
      <c r="J2367" s="63" t="str">
        <f t="shared" si="180"/>
        <v>IC.IT.191910</v>
      </c>
      <c r="K2367" s="61" t="s">
        <v>12175</v>
      </c>
      <c r="L2367" s="167" t="str">
        <f t="shared" si="181"/>
        <v>Scrotum</v>
      </c>
      <c r="M2367" s="168" t="str">
        <f t="shared" si="182"/>
        <v>PI.IC.IT.191910.01</v>
      </c>
      <c r="N2367" s="168"/>
      <c r="O2367" s="168" t="str">
        <f t="shared" si="183"/>
        <v>PH.IC.IT.191910.01</v>
      </c>
      <c r="Q2367" s="168" t="str">
        <f t="shared" si="184"/>
        <v>CL.IC.IT.191910.01</v>
      </c>
    </row>
    <row r="2368" spans="1:29" s="167" customFormat="1" ht="15">
      <c r="A2368" s="167" t="s">
        <v>9344</v>
      </c>
      <c r="C2368" s="61" t="s">
        <v>12604</v>
      </c>
      <c r="E2368" s="61" t="s">
        <v>12604</v>
      </c>
      <c r="F2368" s="167" t="s">
        <v>8874</v>
      </c>
      <c r="G2368" s="86" t="s">
        <v>9365</v>
      </c>
      <c r="H2368" s="62" t="s">
        <v>12099</v>
      </c>
      <c r="I2368" s="86" t="s">
        <v>9365</v>
      </c>
      <c r="J2368" s="63" t="str">
        <f t="shared" si="180"/>
        <v>IC.IT.191911</v>
      </c>
      <c r="K2368" s="61" t="s">
        <v>12175</v>
      </c>
      <c r="L2368" s="167" t="str">
        <f t="shared" si="181"/>
        <v>Hip, right</v>
      </c>
      <c r="M2368" s="168" t="str">
        <f t="shared" si="182"/>
        <v>PI.IC.IT.191911.01</v>
      </c>
      <c r="N2368" s="168"/>
      <c r="O2368" s="168" t="str">
        <f t="shared" si="183"/>
        <v>PH.IC.IT.191911.01</v>
      </c>
      <c r="Q2368" s="168" t="str">
        <f t="shared" si="184"/>
        <v>CL.IC.IT.191911.01</v>
      </c>
      <c r="AB2368" s="167" t="s">
        <v>12773</v>
      </c>
      <c r="AC2368" s="167">
        <v>1428</v>
      </c>
    </row>
    <row r="2369" spans="1:29" s="167" customFormat="1" ht="15">
      <c r="A2369" s="167" t="s">
        <v>9344</v>
      </c>
      <c r="C2369" s="61" t="s">
        <v>12604</v>
      </c>
      <c r="E2369" s="61" t="s">
        <v>12604</v>
      </c>
      <c r="F2369" s="167" t="s">
        <v>8874</v>
      </c>
      <c r="G2369" s="86" t="s">
        <v>9239</v>
      </c>
      <c r="H2369" s="62" t="s">
        <v>12100</v>
      </c>
      <c r="I2369" s="86" t="s">
        <v>9239</v>
      </c>
      <c r="J2369" s="63" t="str">
        <f t="shared" si="180"/>
        <v>IC.IT.191912</v>
      </c>
      <c r="K2369" s="61" t="s">
        <v>12175</v>
      </c>
      <c r="L2369" s="167" t="str">
        <f t="shared" si="181"/>
        <v>Hip, left</v>
      </c>
      <c r="M2369" s="168" t="str">
        <f t="shared" si="182"/>
        <v>PI.IC.IT.191912.01</v>
      </c>
      <c r="N2369" s="168"/>
      <c r="O2369" s="168" t="str">
        <f t="shared" si="183"/>
        <v>PH.IC.IT.191912.01</v>
      </c>
      <c r="Q2369" s="168" t="str">
        <f t="shared" si="184"/>
        <v>CL.IC.IT.191912.01</v>
      </c>
      <c r="AB2369" s="167" t="s">
        <v>12773</v>
      </c>
      <c r="AC2369" s="167">
        <v>1428</v>
      </c>
    </row>
    <row r="2370" spans="1:29" s="167" customFormat="1" ht="15">
      <c r="A2370" s="167" t="s">
        <v>9344</v>
      </c>
      <c r="C2370" s="61" t="s">
        <v>12604</v>
      </c>
      <c r="E2370" s="61" t="s">
        <v>12604</v>
      </c>
      <c r="F2370" s="167" t="s">
        <v>8874</v>
      </c>
      <c r="G2370" s="86" t="s">
        <v>9489</v>
      </c>
      <c r="H2370" s="62" t="s">
        <v>12101</v>
      </c>
      <c r="I2370" s="86" t="s">
        <v>9489</v>
      </c>
      <c r="J2370" s="63" t="str">
        <f t="shared" ref="J2370:J2433" si="185">CONCATENATE("IC.IT.",C2370,E2370,H2370)</f>
        <v>IC.IT.191913</v>
      </c>
      <c r="K2370" s="61" t="s">
        <v>12175</v>
      </c>
      <c r="L2370" s="167" t="str">
        <f t="shared" ref="L2370:L2433" si="186">G2370</f>
        <v>Groin, right</v>
      </c>
      <c r="M2370" s="168" t="str">
        <f t="shared" ref="M2370:M2433" si="187">CONCATENATE("PI.",J2370,".",K2370)</f>
        <v>PI.IC.IT.191913.01</v>
      </c>
      <c r="N2370" s="168"/>
      <c r="O2370" s="168" t="str">
        <f t="shared" ref="O2370:O2433" si="188">CONCATENATE("PH.",J2370,".",K2370)</f>
        <v>PH.IC.IT.191913.01</v>
      </c>
      <c r="Q2370" s="168" t="str">
        <f t="shared" ref="Q2370:Q2433" si="189">CONCATENATE("CL.",J2370,".",K2370)</f>
        <v>CL.IC.IT.191913.01</v>
      </c>
      <c r="AB2370" s="167" t="s">
        <v>12773</v>
      </c>
      <c r="AC2370" s="167">
        <v>1428</v>
      </c>
    </row>
    <row r="2371" spans="1:29" s="167" customFormat="1" ht="15">
      <c r="A2371" s="167" t="s">
        <v>9344</v>
      </c>
      <c r="C2371" s="61" t="s">
        <v>12604</v>
      </c>
      <c r="E2371" s="61" t="s">
        <v>12604</v>
      </c>
      <c r="F2371" s="167" t="s">
        <v>8874</v>
      </c>
      <c r="G2371" s="86" t="s">
        <v>9491</v>
      </c>
      <c r="H2371" s="62" t="s">
        <v>12102</v>
      </c>
      <c r="I2371" s="86" t="s">
        <v>9491</v>
      </c>
      <c r="J2371" s="63" t="str">
        <f t="shared" si="185"/>
        <v>IC.IT.191914</v>
      </c>
      <c r="K2371" s="61" t="s">
        <v>12175</v>
      </c>
      <c r="L2371" s="167" t="str">
        <f t="shared" si="186"/>
        <v>Groin, left</v>
      </c>
      <c r="M2371" s="168" t="str">
        <f t="shared" si="187"/>
        <v>PI.IC.IT.191914.01</v>
      </c>
      <c r="N2371" s="168"/>
      <c r="O2371" s="168" t="str">
        <f t="shared" si="188"/>
        <v>PH.IC.IT.191914.01</v>
      </c>
      <c r="Q2371" s="168" t="str">
        <f t="shared" si="189"/>
        <v>CL.IC.IT.191914.01</v>
      </c>
      <c r="AB2371" s="167" t="s">
        <v>12773</v>
      </c>
      <c r="AC2371" s="167">
        <v>1428</v>
      </c>
    </row>
    <row r="2372" spans="1:29" s="167" customFormat="1" ht="15">
      <c r="A2372" s="167" t="s">
        <v>9344</v>
      </c>
      <c r="C2372" s="61" t="s">
        <v>12604</v>
      </c>
      <c r="E2372" s="61" t="s">
        <v>12604</v>
      </c>
      <c r="F2372" s="167" t="s">
        <v>8874</v>
      </c>
      <c r="G2372" s="86" t="s">
        <v>9496</v>
      </c>
      <c r="H2372" s="62" t="s">
        <v>11559</v>
      </c>
      <c r="I2372" s="86" t="s">
        <v>9496</v>
      </c>
      <c r="J2372" s="63" t="str">
        <f t="shared" si="185"/>
        <v>IC.IT.191915</v>
      </c>
      <c r="K2372" s="61" t="s">
        <v>12175</v>
      </c>
      <c r="L2372" s="167" t="str">
        <f t="shared" si="186"/>
        <v>Buttock, right</v>
      </c>
      <c r="M2372" s="168" t="str">
        <f t="shared" si="187"/>
        <v>PI.IC.IT.191915.01</v>
      </c>
      <c r="N2372" s="168"/>
      <c r="O2372" s="168" t="str">
        <f t="shared" si="188"/>
        <v>PH.IC.IT.191915.01</v>
      </c>
      <c r="Q2372" s="168" t="str">
        <f t="shared" si="189"/>
        <v>CL.IC.IT.191915.01</v>
      </c>
      <c r="AB2372" s="167" t="s">
        <v>12773</v>
      </c>
      <c r="AC2372" s="167">
        <v>1428</v>
      </c>
    </row>
    <row r="2373" spans="1:29" s="167" customFormat="1" ht="15">
      <c r="A2373" s="167" t="s">
        <v>9344</v>
      </c>
      <c r="C2373" s="61" t="s">
        <v>12604</v>
      </c>
      <c r="E2373" s="61" t="s">
        <v>12604</v>
      </c>
      <c r="F2373" s="167" t="s">
        <v>8874</v>
      </c>
      <c r="G2373" s="86" t="s">
        <v>9067</v>
      </c>
      <c r="H2373" s="62" t="s">
        <v>11560</v>
      </c>
      <c r="I2373" s="86" t="s">
        <v>9067</v>
      </c>
      <c r="J2373" s="63" t="str">
        <f t="shared" si="185"/>
        <v>IC.IT.191916</v>
      </c>
      <c r="K2373" s="61" t="s">
        <v>12175</v>
      </c>
      <c r="L2373" s="167" t="str">
        <f t="shared" si="186"/>
        <v>Buttock, left</v>
      </c>
      <c r="M2373" s="168" t="str">
        <f t="shared" si="187"/>
        <v>PI.IC.IT.191916.01</v>
      </c>
      <c r="N2373" s="168"/>
      <c r="O2373" s="168" t="str">
        <f t="shared" si="188"/>
        <v>PH.IC.IT.191916.01</v>
      </c>
      <c r="Q2373" s="168" t="str">
        <f t="shared" si="189"/>
        <v>CL.IC.IT.191916.01</v>
      </c>
      <c r="AB2373" s="167" t="s">
        <v>12773</v>
      </c>
      <c r="AC2373" s="167">
        <v>1428</v>
      </c>
    </row>
    <row r="2374" spans="1:29" s="167" customFormat="1" ht="15">
      <c r="A2374" s="167" t="s">
        <v>9344</v>
      </c>
      <c r="C2374" s="61" t="s">
        <v>12604</v>
      </c>
      <c r="D2374" s="167" t="s">
        <v>8701</v>
      </c>
      <c r="E2374" s="61" t="s">
        <v>1000</v>
      </c>
      <c r="F2374" s="167" t="s">
        <v>8887</v>
      </c>
      <c r="G2374" s="129" t="s">
        <v>8763</v>
      </c>
      <c r="H2374" s="62" t="s">
        <v>11848</v>
      </c>
      <c r="I2374" s="129" t="s">
        <v>8763</v>
      </c>
      <c r="J2374" s="63" t="str">
        <f t="shared" si="185"/>
        <v>IC.IT.192001</v>
      </c>
      <c r="K2374" s="61" t="s">
        <v>12175</v>
      </c>
      <c r="L2374" s="167" t="str">
        <f t="shared" si="186"/>
        <v>Shoulder</v>
      </c>
      <c r="M2374" s="168" t="str">
        <f t="shared" si="187"/>
        <v>PI.IC.IT.192001.01</v>
      </c>
      <c r="N2374" s="168"/>
      <c r="O2374" s="168" t="str">
        <f t="shared" si="188"/>
        <v>PH.IC.IT.192001.01</v>
      </c>
      <c r="Q2374" s="168" t="str">
        <f t="shared" si="189"/>
        <v>CL.IC.IT.192001.01</v>
      </c>
    </row>
    <row r="2375" spans="1:29" s="167" customFormat="1" ht="15">
      <c r="A2375" s="167" t="s">
        <v>9344</v>
      </c>
      <c r="C2375" s="61" t="s">
        <v>12604</v>
      </c>
      <c r="E2375" s="61" t="s">
        <v>1000</v>
      </c>
      <c r="F2375" s="167" t="s">
        <v>8887</v>
      </c>
      <c r="G2375" s="129" t="s">
        <v>8613</v>
      </c>
      <c r="H2375" s="62" t="s">
        <v>12030</v>
      </c>
      <c r="I2375" s="129" t="s">
        <v>8613</v>
      </c>
      <c r="J2375" s="63" t="str">
        <f t="shared" si="185"/>
        <v>IC.IT.192002</v>
      </c>
      <c r="K2375" s="61" t="s">
        <v>12175</v>
      </c>
      <c r="L2375" s="167" t="str">
        <f t="shared" si="186"/>
        <v>Clavicle</v>
      </c>
      <c r="M2375" s="168" t="str">
        <f t="shared" si="187"/>
        <v>PI.IC.IT.192002.01</v>
      </c>
      <c r="N2375" s="168"/>
      <c r="O2375" s="168" t="str">
        <f t="shared" si="188"/>
        <v>PH.IC.IT.192002.01</v>
      </c>
      <c r="Q2375" s="168" t="str">
        <f t="shared" si="189"/>
        <v>CL.IC.IT.192002.01</v>
      </c>
    </row>
    <row r="2376" spans="1:29" s="167" customFormat="1" ht="15">
      <c r="A2376" s="167" t="s">
        <v>9344</v>
      </c>
      <c r="C2376" s="61" t="s">
        <v>12604</v>
      </c>
      <c r="E2376" s="61" t="s">
        <v>1000</v>
      </c>
      <c r="F2376" s="167" t="s">
        <v>8887</v>
      </c>
      <c r="G2376" s="129" t="s">
        <v>8709</v>
      </c>
      <c r="H2376" s="62" t="s">
        <v>12032</v>
      </c>
      <c r="I2376" s="129" t="s">
        <v>8709</v>
      </c>
      <c r="J2376" s="63" t="str">
        <f t="shared" si="185"/>
        <v>IC.IT.192003</v>
      </c>
      <c r="K2376" s="61" t="s">
        <v>12175</v>
      </c>
      <c r="L2376" s="167" t="str">
        <f t="shared" si="186"/>
        <v>Breast</v>
      </c>
      <c r="M2376" s="168" t="str">
        <f t="shared" si="187"/>
        <v>PI.IC.IT.192003.01</v>
      </c>
      <c r="N2376" s="168"/>
      <c r="O2376" s="168" t="str">
        <f t="shared" si="188"/>
        <v>PH.IC.IT.192003.01</v>
      </c>
      <c r="Q2376" s="168" t="str">
        <f t="shared" si="189"/>
        <v>CL.IC.IT.192003.01</v>
      </c>
    </row>
    <row r="2377" spans="1:29" s="167" customFormat="1" ht="15">
      <c r="A2377" s="167" t="s">
        <v>9344</v>
      </c>
      <c r="C2377" s="61" t="s">
        <v>12604</v>
      </c>
      <c r="E2377" s="61" t="s">
        <v>1000</v>
      </c>
      <c r="F2377" s="167" t="s">
        <v>8887</v>
      </c>
      <c r="G2377" s="129" t="s">
        <v>9382</v>
      </c>
      <c r="H2377" s="62" t="s">
        <v>12028</v>
      </c>
      <c r="I2377" s="129" t="s">
        <v>9382</v>
      </c>
      <c r="J2377" s="63" t="str">
        <f t="shared" si="185"/>
        <v>IC.IT.192004</v>
      </c>
      <c r="K2377" s="61" t="s">
        <v>12175</v>
      </c>
      <c r="L2377" s="167" t="str">
        <f t="shared" si="186"/>
        <v>Sternum</v>
      </c>
      <c r="M2377" s="168" t="str">
        <f t="shared" si="187"/>
        <v>PI.IC.IT.192004.01</v>
      </c>
      <c r="N2377" s="168"/>
      <c r="O2377" s="168" t="str">
        <f t="shared" si="188"/>
        <v>PH.IC.IT.192004.01</v>
      </c>
      <c r="Q2377" s="168" t="str">
        <f t="shared" si="189"/>
        <v>CL.IC.IT.192004.01</v>
      </c>
    </row>
    <row r="2378" spans="1:29" s="167" customFormat="1" ht="15">
      <c r="A2378" s="167" t="s">
        <v>9344</v>
      </c>
      <c r="C2378" s="61" t="s">
        <v>12604</v>
      </c>
      <c r="E2378" s="61" t="s">
        <v>1000</v>
      </c>
      <c r="F2378" s="167" t="s">
        <v>8887</v>
      </c>
      <c r="G2378" s="129" t="s">
        <v>8951</v>
      </c>
      <c r="H2378" s="62" t="s">
        <v>12210</v>
      </c>
      <c r="I2378" s="129" t="s">
        <v>8951</v>
      </c>
      <c r="J2378" s="63" t="str">
        <f t="shared" si="185"/>
        <v>IC.IT.192005</v>
      </c>
      <c r="K2378" s="61" t="s">
        <v>12175</v>
      </c>
      <c r="L2378" s="167" t="str">
        <f t="shared" si="186"/>
        <v>Chest</v>
      </c>
      <c r="M2378" s="168" t="str">
        <f t="shared" si="187"/>
        <v>PI.IC.IT.192005.01</v>
      </c>
      <c r="N2378" s="168"/>
      <c r="O2378" s="168" t="str">
        <f t="shared" si="188"/>
        <v>PH.IC.IT.192005.01</v>
      </c>
      <c r="Q2378" s="168" t="str">
        <f t="shared" si="189"/>
        <v>CL.IC.IT.192005.01</v>
      </c>
    </row>
    <row r="2379" spans="1:29" s="167" customFormat="1" ht="15">
      <c r="A2379" s="167" t="s">
        <v>9344</v>
      </c>
      <c r="C2379" s="61" t="s">
        <v>12604</v>
      </c>
      <c r="E2379" s="61" t="s">
        <v>1000</v>
      </c>
      <c r="F2379" s="167" t="s">
        <v>8887</v>
      </c>
      <c r="G2379" s="129" t="s">
        <v>8710</v>
      </c>
      <c r="H2379" s="62" t="s">
        <v>12212</v>
      </c>
      <c r="I2379" s="129" t="s">
        <v>8710</v>
      </c>
      <c r="J2379" s="63" t="str">
        <f t="shared" si="185"/>
        <v>IC.IT.192006</v>
      </c>
      <c r="K2379" s="61" t="s">
        <v>12175</v>
      </c>
      <c r="L2379" s="167" t="str">
        <f t="shared" si="186"/>
        <v>Mediastinal</v>
      </c>
      <c r="M2379" s="168" t="str">
        <f t="shared" si="187"/>
        <v>PI.IC.IT.192006.01</v>
      </c>
      <c r="N2379" s="168"/>
      <c r="O2379" s="168" t="str">
        <f t="shared" si="188"/>
        <v>PH.IC.IT.192006.01</v>
      </c>
      <c r="Q2379" s="168" t="str">
        <f t="shared" si="189"/>
        <v>CL.IC.IT.192006.01</v>
      </c>
    </row>
    <row r="2380" spans="1:29" s="167" customFormat="1" ht="15">
      <c r="A2380" s="167" t="s">
        <v>9344</v>
      </c>
      <c r="C2380" s="61" t="s">
        <v>12604</v>
      </c>
      <c r="E2380" s="61" t="s">
        <v>1000</v>
      </c>
      <c r="F2380" s="167" t="s">
        <v>8887</v>
      </c>
      <c r="G2380" s="129" t="s">
        <v>12390</v>
      </c>
      <c r="H2380" s="62" t="s">
        <v>12225</v>
      </c>
      <c r="I2380" s="129" t="s">
        <v>12390</v>
      </c>
      <c r="J2380" s="63" t="str">
        <f t="shared" si="185"/>
        <v>IC.IT.192007</v>
      </c>
      <c r="K2380" s="61" t="s">
        <v>12175</v>
      </c>
      <c r="L2380" s="167" t="str">
        <f t="shared" si="186"/>
        <v>Back</v>
      </c>
      <c r="M2380" s="168" t="str">
        <f t="shared" si="187"/>
        <v>PI.IC.IT.192007.01</v>
      </c>
      <c r="N2380" s="168"/>
      <c r="O2380" s="168" t="str">
        <f t="shared" si="188"/>
        <v>PH.IC.IT.192007.01</v>
      </c>
      <c r="Q2380" s="168" t="str">
        <f t="shared" si="189"/>
        <v>CL.IC.IT.192007.01</v>
      </c>
    </row>
    <row r="2381" spans="1:29" s="167" customFormat="1" ht="15">
      <c r="A2381" s="167" t="s">
        <v>9344</v>
      </c>
      <c r="C2381" s="61" t="s">
        <v>12604</v>
      </c>
      <c r="E2381" s="61" t="s">
        <v>1000</v>
      </c>
      <c r="F2381" s="167" t="s">
        <v>8887</v>
      </c>
      <c r="G2381" s="129" t="s">
        <v>9228</v>
      </c>
      <c r="H2381" s="62" t="s">
        <v>11638</v>
      </c>
      <c r="I2381" s="129" t="s">
        <v>9228</v>
      </c>
      <c r="J2381" s="63" t="str">
        <f t="shared" si="185"/>
        <v>IC.IT.192008</v>
      </c>
      <c r="K2381" s="61" t="s">
        <v>12175</v>
      </c>
      <c r="L2381" s="167" t="str">
        <f t="shared" si="186"/>
        <v>Spine</v>
      </c>
      <c r="M2381" s="168" t="str">
        <f t="shared" si="187"/>
        <v>PI.IC.IT.192008.01</v>
      </c>
      <c r="N2381" s="168"/>
      <c r="O2381" s="168" t="str">
        <f t="shared" si="188"/>
        <v>PH.IC.IT.192008.01</v>
      </c>
      <c r="Q2381" s="168" t="str">
        <f t="shared" si="189"/>
        <v>CL.IC.IT.192008.01</v>
      </c>
    </row>
    <row r="2382" spans="1:29" s="167" customFormat="1" ht="15">
      <c r="A2382" s="167" t="s">
        <v>9344</v>
      </c>
      <c r="C2382" s="61" t="s">
        <v>12604</v>
      </c>
      <c r="E2382" s="61" t="s">
        <v>1000</v>
      </c>
      <c r="F2382" s="167" t="s">
        <v>8887</v>
      </c>
      <c r="G2382" s="129" t="s">
        <v>8711</v>
      </c>
      <c r="H2382" s="62" t="s">
        <v>11639</v>
      </c>
      <c r="I2382" s="129" t="s">
        <v>8711</v>
      </c>
      <c r="J2382" s="63" t="str">
        <f t="shared" si="185"/>
        <v>IC.IT.192009</v>
      </c>
      <c r="K2382" s="61" t="s">
        <v>12175</v>
      </c>
      <c r="L2382" s="167" t="str">
        <f t="shared" si="186"/>
        <v>Scapula</v>
      </c>
      <c r="M2382" s="168" t="str">
        <f t="shared" si="187"/>
        <v>PI.IC.IT.192009.01</v>
      </c>
      <c r="N2382" s="168"/>
      <c r="O2382" s="168" t="str">
        <f t="shared" si="188"/>
        <v>PH.IC.IT.192009.01</v>
      </c>
      <c r="Q2382" s="168" t="str">
        <f t="shared" si="189"/>
        <v>CL.IC.IT.192009.01</v>
      </c>
    </row>
    <row r="2383" spans="1:29" s="167" customFormat="1" ht="15">
      <c r="A2383" s="167" t="s">
        <v>9344</v>
      </c>
      <c r="C2383" s="61" t="s">
        <v>12604</v>
      </c>
      <c r="E2383" s="61" t="s">
        <v>1000</v>
      </c>
      <c r="F2383" s="167" t="s">
        <v>8887</v>
      </c>
      <c r="G2383" s="86" t="s">
        <v>9649</v>
      </c>
      <c r="H2383" s="62" t="s">
        <v>11829</v>
      </c>
      <c r="I2383" s="86" t="s">
        <v>9649</v>
      </c>
      <c r="J2383" s="63" t="str">
        <f t="shared" si="185"/>
        <v>IC.IT.192010</v>
      </c>
      <c r="K2383" s="61" t="s">
        <v>12175</v>
      </c>
      <c r="L2383" s="167" t="str">
        <f t="shared" si="186"/>
        <v>Shoulder, right</v>
      </c>
      <c r="M2383" s="168" t="str">
        <f t="shared" si="187"/>
        <v>PI.IC.IT.192010.01</v>
      </c>
      <c r="N2383" s="168"/>
      <c r="O2383" s="168" t="str">
        <f t="shared" si="188"/>
        <v>PH.IC.IT.192010.01</v>
      </c>
      <c r="Q2383" s="168" t="str">
        <f t="shared" si="189"/>
        <v>CL.IC.IT.192010.01</v>
      </c>
      <c r="AB2383" s="167" t="s">
        <v>12773</v>
      </c>
      <c r="AC2383" s="167">
        <v>1428</v>
      </c>
    </row>
    <row r="2384" spans="1:29" s="167" customFormat="1" ht="15">
      <c r="A2384" s="167" t="s">
        <v>9344</v>
      </c>
      <c r="C2384" s="61" t="s">
        <v>12604</v>
      </c>
      <c r="E2384" s="61" t="s">
        <v>1000</v>
      </c>
      <c r="F2384" s="167" t="s">
        <v>8887</v>
      </c>
      <c r="G2384" s="86" t="s">
        <v>9651</v>
      </c>
      <c r="H2384" s="62" t="s">
        <v>12099</v>
      </c>
      <c r="I2384" s="86" t="s">
        <v>9651</v>
      </c>
      <c r="J2384" s="63" t="str">
        <f t="shared" si="185"/>
        <v>IC.IT.192011</v>
      </c>
      <c r="K2384" s="61" t="s">
        <v>12175</v>
      </c>
      <c r="L2384" s="167" t="str">
        <f t="shared" si="186"/>
        <v>Shoulder, left</v>
      </c>
      <c r="M2384" s="168" t="str">
        <f t="shared" si="187"/>
        <v>PI.IC.IT.192011.01</v>
      </c>
      <c r="N2384" s="168"/>
      <c r="O2384" s="168" t="str">
        <f t="shared" si="188"/>
        <v>PH.IC.IT.192011.01</v>
      </c>
      <c r="Q2384" s="168" t="str">
        <f t="shared" si="189"/>
        <v>CL.IC.IT.192011.01</v>
      </c>
      <c r="AB2384" s="167" t="s">
        <v>12773</v>
      </c>
      <c r="AC2384" s="167">
        <v>1428</v>
      </c>
    </row>
    <row r="2385" spans="1:29" s="167" customFormat="1" ht="15">
      <c r="A2385" s="167" t="s">
        <v>9344</v>
      </c>
      <c r="C2385" s="61" t="s">
        <v>12604</v>
      </c>
      <c r="E2385" s="61" t="s">
        <v>1000</v>
      </c>
      <c r="F2385" s="167" t="s">
        <v>8887</v>
      </c>
      <c r="G2385" s="86" t="s">
        <v>9506</v>
      </c>
      <c r="H2385" s="62" t="s">
        <v>12100</v>
      </c>
      <c r="I2385" s="86" t="s">
        <v>9506</v>
      </c>
      <c r="J2385" s="63" t="str">
        <f t="shared" si="185"/>
        <v>IC.IT.192012</v>
      </c>
      <c r="K2385" s="61" t="s">
        <v>12175</v>
      </c>
      <c r="L2385" s="167" t="str">
        <f t="shared" si="186"/>
        <v>Clavicle, right</v>
      </c>
      <c r="M2385" s="168" t="str">
        <f t="shared" si="187"/>
        <v>PI.IC.IT.192012.01</v>
      </c>
      <c r="N2385" s="168"/>
      <c r="O2385" s="168" t="str">
        <f t="shared" si="188"/>
        <v>PH.IC.IT.192012.01</v>
      </c>
      <c r="Q2385" s="168" t="str">
        <f t="shared" si="189"/>
        <v>CL.IC.IT.192012.01</v>
      </c>
      <c r="AB2385" s="167" t="s">
        <v>12773</v>
      </c>
      <c r="AC2385" s="167">
        <v>1428</v>
      </c>
    </row>
    <row r="2386" spans="1:29" s="167" customFormat="1" ht="15">
      <c r="A2386" s="167" t="s">
        <v>9344</v>
      </c>
      <c r="C2386" s="61" t="s">
        <v>12604</v>
      </c>
      <c r="E2386" s="61" t="s">
        <v>1000</v>
      </c>
      <c r="F2386" s="167" t="s">
        <v>8887</v>
      </c>
      <c r="G2386" s="86" t="s">
        <v>9377</v>
      </c>
      <c r="H2386" s="62" t="s">
        <v>12101</v>
      </c>
      <c r="I2386" s="86" t="s">
        <v>9377</v>
      </c>
      <c r="J2386" s="63" t="str">
        <f t="shared" si="185"/>
        <v>IC.IT.192013</v>
      </c>
      <c r="K2386" s="61" t="s">
        <v>12175</v>
      </c>
      <c r="L2386" s="167" t="str">
        <f t="shared" si="186"/>
        <v>Clavicle, left</v>
      </c>
      <c r="M2386" s="168" t="str">
        <f t="shared" si="187"/>
        <v>PI.IC.IT.192013.01</v>
      </c>
      <c r="N2386" s="168"/>
      <c r="O2386" s="168" t="str">
        <f t="shared" si="188"/>
        <v>PH.IC.IT.192013.01</v>
      </c>
      <c r="Q2386" s="168" t="str">
        <f t="shared" si="189"/>
        <v>CL.IC.IT.192013.01</v>
      </c>
      <c r="AB2386" s="167" t="s">
        <v>12773</v>
      </c>
      <c r="AC2386" s="167">
        <v>1428</v>
      </c>
    </row>
    <row r="2387" spans="1:29" s="167" customFormat="1" ht="15">
      <c r="A2387" s="167" t="s">
        <v>9344</v>
      </c>
      <c r="C2387" s="61" t="s">
        <v>12604</v>
      </c>
      <c r="E2387" s="61" t="s">
        <v>1000</v>
      </c>
      <c r="F2387" s="167" t="s">
        <v>8887</v>
      </c>
      <c r="G2387" s="86" t="s">
        <v>9380</v>
      </c>
      <c r="H2387" s="62" t="s">
        <v>12102</v>
      </c>
      <c r="I2387" s="86" t="s">
        <v>9380</v>
      </c>
      <c r="J2387" s="63" t="str">
        <f t="shared" si="185"/>
        <v>IC.IT.192014</v>
      </c>
      <c r="K2387" s="61" t="s">
        <v>12175</v>
      </c>
      <c r="L2387" s="167" t="str">
        <f t="shared" si="186"/>
        <v>Breast, right</v>
      </c>
      <c r="M2387" s="168" t="str">
        <f t="shared" si="187"/>
        <v>PI.IC.IT.192014.01</v>
      </c>
      <c r="N2387" s="168"/>
      <c r="O2387" s="168" t="str">
        <f t="shared" si="188"/>
        <v>PH.IC.IT.192014.01</v>
      </c>
      <c r="Q2387" s="168" t="str">
        <f t="shared" si="189"/>
        <v>CL.IC.IT.192014.01</v>
      </c>
      <c r="AB2387" s="167" t="s">
        <v>12773</v>
      </c>
      <c r="AC2387" s="167">
        <v>1428</v>
      </c>
    </row>
    <row r="2388" spans="1:29" s="167" customFormat="1" ht="15">
      <c r="A2388" s="167" t="s">
        <v>9344</v>
      </c>
      <c r="C2388" s="61" t="s">
        <v>12604</v>
      </c>
      <c r="E2388" s="61" t="s">
        <v>1000</v>
      </c>
      <c r="F2388" s="167" t="s">
        <v>8887</v>
      </c>
      <c r="G2388" s="86" t="s">
        <v>9262</v>
      </c>
      <c r="H2388" s="62" t="s">
        <v>11559</v>
      </c>
      <c r="I2388" s="86" t="s">
        <v>9262</v>
      </c>
      <c r="J2388" s="63" t="str">
        <f t="shared" si="185"/>
        <v>IC.IT.192015</v>
      </c>
      <c r="K2388" s="61" t="s">
        <v>12175</v>
      </c>
      <c r="L2388" s="167" t="str">
        <f t="shared" si="186"/>
        <v>Breast, left</v>
      </c>
      <c r="M2388" s="168" t="str">
        <f t="shared" si="187"/>
        <v>PI.IC.IT.192015.01</v>
      </c>
      <c r="N2388" s="168"/>
      <c r="O2388" s="168" t="str">
        <f t="shared" si="188"/>
        <v>PH.IC.IT.192015.01</v>
      </c>
      <c r="Q2388" s="168" t="str">
        <f t="shared" si="189"/>
        <v>CL.IC.IT.192015.01</v>
      </c>
      <c r="AB2388" s="167" t="s">
        <v>12773</v>
      </c>
      <c r="AC2388" s="167">
        <v>1428</v>
      </c>
    </row>
    <row r="2389" spans="1:29" s="167" customFormat="1" ht="15">
      <c r="A2389" s="167" t="s">
        <v>9344</v>
      </c>
      <c r="C2389" s="61" t="s">
        <v>12604</v>
      </c>
      <c r="E2389" s="61" t="s">
        <v>1000</v>
      </c>
      <c r="F2389" s="167" t="s">
        <v>8887</v>
      </c>
      <c r="G2389" s="86" t="s">
        <v>8947</v>
      </c>
      <c r="H2389" s="62" t="s">
        <v>11560</v>
      </c>
      <c r="I2389" s="86" t="s">
        <v>8947</v>
      </c>
      <c r="J2389" s="63" t="str">
        <f t="shared" si="185"/>
        <v>IC.IT.192016</v>
      </c>
      <c r="K2389" s="61" t="s">
        <v>12175</v>
      </c>
      <c r="L2389" s="167" t="str">
        <f t="shared" si="186"/>
        <v>Chest, right</v>
      </c>
      <c r="M2389" s="168" t="str">
        <f t="shared" si="187"/>
        <v>PI.IC.IT.192016.01</v>
      </c>
      <c r="N2389" s="168"/>
      <c r="O2389" s="168" t="str">
        <f t="shared" si="188"/>
        <v>PH.IC.IT.192016.01</v>
      </c>
      <c r="Q2389" s="168" t="str">
        <f t="shared" si="189"/>
        <v>CL.IC.IT.192016.01</v>
      </c>
      <c r="AB2389" s="167" t="s">
        <v>12773</v>
      </c>
      <c r="AC2389" s="167">
        <v>1428</v>
      </c>
    </row>
    <row r="2390" spans="1:29" s="167" customFormat="1" ht="15">
      <c r="A2390" s="167" t="s">
        <v>9344</v>
      </c>
      <c r="C2390" s="61" t="s">
        <v>12604</v>
      </c>
      <c r="E2390" s="61" t="s">
        <v>1000</v>
      </c>
      <c r="F2390" s="167" t="s">
        <v>8887</v>
      </c>
      <c r="G2390" s="86" t="s">
        <v>8949</v>
      </c>
      <c r="H2390" s="62" t="s">
        <v>11561</v>
      </c>
      <c r="I2390" s="86" t="s">
        <v>8949</v>
      </c>
      <c r="J2390" s="63" t="str">
        <f t="shared" si="185"/>
        <v>IC.IT.192017</v>
      </c>
      <c r="K2390" s="61" t="s">
        <v>12175</v>
      </c>
      <c r="L2390" s="167" t="str">
        <f t="shared" si="186"/>
        <v>Chest, left</v>
      </c>
      <c r="M2390" s="168" t="str">
        <f t="shared" si="187"/>
        <v>PI.IC.IT.192017.01</v>
      </c>
      <c r="N2390" s="168"/>
      <c r="O2390" s="168" t="str">
        <f t="shared" si="188"/>
        <v>PH.IC.IT.192017.01</v>
      </c>
      <c r="Q2390" s="168" t="str">
        <f t="shared" si="189"/>
        <v>CL.IC.IT.192017.01</v>
      </c>
      <c r="AB2390" s="167" t="s">
        <v>12773</v>
      </c>
      <c r="AC2390" s="167">
        <v>1428</v>
      </c>
    </row>
    <row r="2391" spans="1:29" s="167" customFormat="1" ht="15">
      <c r="A2391" s="167" t="s">
        <v>9344</v>
      </c>
      <c r="C2391" s="61" t="s">
        <v>12604</v>
      </c>
      <c r="E2391" s="61" t="s">
        <v>1000</v>
      </c>
      <c r="F2391" s="167" t="s">
        <v>8887</v>
      </c>
      <c r="G2391" s="86" t="s">
        <v>8952</v>
      </c>
      <c r="H2391" s="62" t="s">
        <v>12060</v>
      </c>
      <c r="I2391" s="86" t="s">
        <v>8952</v>
      </c>
      <c r="J2391" s="63" t="str">
        <f t="shared" si="185"/>
        <v>IC.IT.192018</v>
      </c>
      <c r="K2391" s="61" t="s">
        <v>12175</v>
      </c>
      <c r="L2391" s="167" t="str">
        <f t="shared" si="186"/>
        <v>Scapula, right</v>
      </c>
      <c r="M2391" s="168" t="str">
        <f t="shared" si="187"/>
        <v>PI.IC.IT.192018.01</v>
      </c>
      <c r="N2391" s="168"/>
      <c r="O2391" s="168" t="str">
        <f t="shared" si="188"/>
        <v>PH.IC.IT.192018.01</v>
      </c>
      <c r="Q2391" s="168" t="str">
        <f t="shared" si="189"/>
        <v>CL.IC.IT.192018.01</v>
      </c>
      <c r="AB2391" s="167" t="s">
        <v>12773</v>
      </c>
      <c r="AC2391" s="167">
        <v>1428</v>
      </c>
    </row>
    <row r="2392" spans="1:29" s="167" customFormat="1" ht="15">
      <c r="A2392" s="167" t="s">
        <v>9344</v>
      </c>
      <c r="C2392" s="61" t="s">
        <v>12604</v>
      </c>
      <c r="E2392" s="61" t="s">
        <v>1000</v>
      </c>
      <c r="F2392" s="167" t="s">
        <v>8887</v>
      </c>
      <c r="G2392" s="86" t="s">
        <v>9224</v>
      </c>
      <c r="H2392" s="62" t="s">
        <v>11913</v>
      </c>
      <c r="I2392" s="86" t="s">
        <v>9224</v>
      </c>
      <c r="J2392" s="63" t="str">
        <f t="shared" si="185"/>
        <v>IC.IT.192019</v>
      </c>
      <c r="K2392" s="61" t="s">
        <v>12175</v>
      </c>
      <c r="L2392" s="167" t="str">
        <f t="shared" si="186"/>
        <v>Scapula, left</v>
      </c>
      <c r="M2392" s="168" t="str">
        <f t="shared" si="187"/>
        <v>PI.IC.IT.192019.01</v>
      </c>
      <c r="N2392" s="168"/>
      <c r="O2392" s="168" t="str">
        <f t="shared" si="188"/>
        <v>PH.IC.IT.192019.01</v>
      </c>
      <c r="Q2392" s="168" t="str">
        <f t="shared" si="189"/>
        <v>CL.IC.IT.192019.01</v>
      </c>
      <c r="AB2392" s="167" t="s">
        <v>12773</v>
      </c>
      <c r="AC2392" s="167">
        <v>1428</v>
      </c>
    </row>
    <row r="2393" spans="1:29" s="167" customFormat="1" ht="15">
      <c r="A2393" s="167" t="s">
        <v>9344</v>
      </c>
      <c r="C2393" s="61" t="s">
        <v>12604</v>
      </c>
      <c r="D2393" s="167" t="s">
        <v>8469</v>
      </c>
      <c r="E2393" s="61" t="s">
        <v>8039</v>
      </c>
      <c r="F2393" s="167" t="s">
        <v>8589</v>
      </c>
      <c r="G2393" s="167" t="s">
        <v>11181</v>
      </c>
      <c r="H2393" s="62" t="s">
        <v>11848</v>
      </c>
      <c r="I2393" s="167" t="s">
        <v>11181</v>
      </c>
      <c r="J2393" s="63" t="str">
        <f t="shared" si="185"/>
        <v>IC.IT.192101</v>
      </c>
      <c r="K2393" s="61" t="s">
        <v>12175</v>
      </c>
      <c r="L2393" s="167" t="str">
        <f t="shared" si="186"/>
        <v>Pink</v>
      </c>
      <c r="M2393" s="168" t="str">
        <f t="shared" si="187"/>
        <v>PI.IC.IT.192101.01</v>
      </c>
      <c r="N2393" s="168"/>
      <c r="O2393" s="168" t="str">
        <f t="shared" si="188"/>
        <v>PH.IC.IT.192101.01</v>
      </c>
      <c r="Q2393" s="168" t="str">
        <f t="shared" si="189"/>
        <v>CL.IC.IT.192101.01</v>
      </c>
    </row>
    <row r="2394" spans="1:29" s="167" customFormat="1" ht="15">
      <c r="A2394" s="167" t="s">
        <v>9344</v>
      </c>
      <c r="C2394" s="61" t="s">
        <v>12604</v>
      </c>
      <c r="E2394" s="61" t="s">
        <v>8039</v>
      </c>
      <c r="F2394" s="167" t="s">
        <v>8589</v>
      </c>
      <c r="G2394" s="167" t="s">
        <v>11477</v>
      </c>
      <c r="H2394" s="62" t="s">
        <v>12030</v>
      </c>
      <c r="I2394" s="167" t="s">
        <v>11477</v>
      </c>
      <c r="J2394" s="63" t="str">
        <f t="shared" si="185"/>
        <v>IC.IT.192102</v>
      </c>
      <c r="K2394" s="61" t="s">
        <v>12175</v>
      </c>
      <c r="L2394" s="167" t="str">
        <f t="shared" si="186"/>
        <v>Red</v>
      </c>
      <c r="M2394" s="168" t="str">
        <f t="shared" si="187"/>
        <v>PI.IC.IT.192102.01</v>
      </c>
      <c r="N2394" s="168"/>
      <c r="O2394" s="168" t="str">
        <f t="shared" si="188"/>
        <v>PH.IC.IT.192102.01</v>
      </c>
      <c r="Q2394" s="168" t="str">
        <f t="shared" si="189"/>
        <v>CL.IC.IT.192102.01</v>
      </c>
    </row>
    <row r="2395" spans="1:29" s="167" customFormat="1" ht="15">
      <c r="A2395" s="167" t="s">
        <v>9344</v>
      </c>
      <c r="C2395" s="61" t="s">
        <v>12604</v>
      </c>
      <c r="E2395" s="61" t="s">
        <v>8039</v>
      </c>
      <c r="F2395" s="167" t="s">
        <v>8589</v>
      </c>
      <c r="G2395" s="167" t="s">
        <v>11177</v>
      </c>
      <c r="H2395" s="62" t="s">
        <v>12032</v>
      </c>
      <c r="I2395" s="167" t="s">
        <v>11177</v>
      </c>
      <c r="J2395" s="63" t="str">
        <f t="shared" si="185"/>
        <v>IC.IT.192103</v>
      </c>
      <c r="K2395" s="61" t="s">
        <v>12175</v>
      </c>
      <c r="L2395" s="167" t="str">
        <f t="shared" si="186"/>
        <v>Yellow</v>
      </c>
      <c r="M2395" s="168" t="str">
        <f t="shared" si="187"/>
        <v>PI.IC.IT.192103.01</v>
      </c>
      <c r="N2395" s="168"/>
      <c r="O2395" s="168" t="str">
        <f t="shared" si="188"/>
        <v>PH.IC.IT.192103.01</v>
      </c>
      <c r="Q2395" s="168" t="str">
        <f t="shared" si="189"/>
        <v>CL.IC.IT.192103.01</v>
      </c>
    </row>
    <row r="2396" spans="1:29" s="167" customFormat="1" ht="15">
      <c r="A2396" s="167" t="s">
        <v>9344</v>
      </c>
      <c r="C2396" s="61" t="s">
        <v>12604</v>
      </c>
      <c r="E2396" s="61" t="s">
        <v>8039</v>
      </c>
      <c r="F2396" s="167" t="s">
        <v>8589</v>
      </c>
      <c r="G2396" s="167" t="s">
        <v>10145</v>
      </c>
      <c r="H2396" s="62" t="s">
        <v>12028</v>
      </c>
      <c r="I2396" s="167" t="s">
        <v>10145</v>
      </c>
      <c r="J2396" s="63" t="str">
        <f t="shared" si="185"/>
        <v>IC.IT.192104</v>
      </c>
      <c r="K2396" s="61" t="s">
        <v>12175</v>
      </c>
      <c r="L2396" s="167" t="str">
        <f t="shared" si="186"/>
        <v>White</v>
      </c>
      <c r="M2396" s="168" t="str">
        <f t="shared" si="187"/>
        <v>PI.IC.IT.192104.01</v>
      </c>
      <c r="N2396" s="168"/>
      <c r="O2396" s="168" t="str">
        <f t="shared" si="188"/>
        <v>PH.IC.IT.192104.01</v>
      </c>
      <c r="Q2396" s="168" t="str">
        <f t="shared" si="189"/>
        <v>CL.IC.IT.192104.01</v>
      </c>
    </row>
    <row r="2397" spans="1:29" s="167" customFormat="1" ht="15">
      <c r="A2397" s="167" t="s">
        <v>9344</v>
      </c>
      <c r="C2397" s="61" t="s">
        <v>12604</v>
      </c>
      <c r="E2397" s="61" t="s">
        <v>8039</v>
      </c>
      <c r="F2397" s="167" t="s">
        <v>8589</v>
      </c>
      <c r="G2397" s="167" t="s">
        <v>8590</v>
      </c>
      <c r="H2397" s="62" t="s">
        <v>12210</v>
      </c>
      <c r="I2397" s="167" t="s">
        <v>8590</v>
      </c>
      <c r="J2397" s="63" t="str">
        <f t="shared" si="185"/>
        <v>IC.IT.192105</v>
      </c>
      <c r="K2397" s="61" t="s">
        <v>12175</v>
      </c>
      <c r="L2397" s="167" t="str">
        <f t="shared" si="186"/>
        <v>Gray</v>
      </c>
      <c r="M2397" s="168" t="str">
        <f t="shared" si="187"/>
        <v>PI.IC.IT.192105.01</v>
      </c>
      <c r="N2397" s="168"/>
      <c r="O2397" s="168" t="str">
        <f t="shared" si="188"/>
        <v>PH.IC.IT.192105.01</v>
      </c>
      <c r="Q2397" s="168" t="str">
        <f t="shared" si="189"/>
        <v>CL.IC.IT.192105.01</v>
      </c>
    </row>
    <row r="2398" spans="1:29" s="167" customFormat="1" ht="15">
      <c r="A2398" s="167" t="s">
        <v>9344</v>
      </c>
      <c r="C2398" s="61" t="s">
        <v>12604</v>
      </c>
      <c r="E2398" s="61" t="s">
        <v>8039</v>
      </c>
      <c r="F2398" s="167" t="s">
        <v>8589</v>
      </c>
      <c r="G2398" s="167" t="s">
        <v>11881</v>
      </c>
      <c r="H2398" s="62" t="s">
        <v>12212</v>
      </c>
      <c r="I2398" s="167" t="s">
        <v>11881</v>
      </c>
      <c r="J2398" s="63" t="str">
        <f t="shared" si="185"/>
        <v>IC.IT.192106</v>
      </c>
      <c r="K2398" s="61" t="s">
        <v>12175</v>
      </c>
      <c r="L2398" s="167" t="str">
        <f t="shared" si="186"/>
        <v>Tan</v>
      </c>
      <c r="M2398" s="168" t="str">
        <f t="shared" si="187"/>
        <v>PI.IC.IT.192106.01</v>
      </c>
      <c r="N2398" s="168"/>
      <c r="O2398" s="168" t="str">
        <f t="shared" si="188"/>
        <v>PH.IC.IT.192106.01</v>
      </c>
      <c r="Q2398" s="168" t="str">
        <f t="shared" si="189"/>
        <v>CL.IC.IT.192106.01</v>
      </c>
    </row>
    <row r="2399" spans="1:29" s="167" customFormat="1" ht="15">
      <c r="A2399" s="167" t="s">
        <v>9344</v>
      </c>
      <c r="C2399" s="61" t="s">
        <v>12604</v>
      </c>
      <c r="E2399" s="61" t="s">
        <v>8039</v>
      </c>
      <c r="F2399" s="167" t="s">
        <v>8589</v>
      </c>
      <c r="G2399" s="167" t="s">
        <v>11879</v>
      </c>
      <c r="H2399" s="62" t="s">
        <v>12225</v>
      </c>
      <c r="I2399" s="167" t="s">
        <v>11879</v>
      </c>
      <c r="J2399" s="63" t="str">
        <f t="shared" si="185"/>
        <v>IC.IT.192107</v>
      </c>
      <c r="K2399" s="61" t="s">
        <v>12175</v>
      </c>
      <c r="L2399" s="167" t="str">
        <f t="shared" si="186"/>
        <v>Green</v>
      </c>
      <c r="M2399" s="168" t="str">
        <f t="shared" si="187"/>
        <v>PI.IC.IT.192107.01</v>
      </c>
      <c r="N2399" s="168"/>
      <c r="O2399" s="168" t="str">
        <f t="shared" si="188"/>
        <v>PH.IC.IT.192107.01</v>
      </c>
      <c r="Q2399" s="168" t="str">
        <f t="shared" si="189"/>
        <v>CL.IC.IT.192107.01</v>
      </c>
    </row>
    <row r="2400" spans="1:29" s="167" customFormat="1" ht="15">
      <c r="A2400" s="167" t="s">
        <v>9344</v>
      </c>
      <c r="C2400" s="61" t="s">
        <v>12604</v>
      </c>
      <c r="E2400" s="61" t="s">
        <v>8039</v>
      </c>
      <c r="F2400" s="167" t="s">
        <v>8589</v>
      </c>
      <c r="G2400" s="167" t="s">
        <v>10635</v>
      </c>
      <c r="H2400" s="62" t="s">
        <v>11638</v>
      </c>
      <c r="I2400" s="167" t="s">
        <v>10635</v>
      </c>
      <c r="J2400" s="63" t="str">
        <f t="shared" si="185"/>
        <v>IC.IT.192108</v>
      </c>
      <c r="K2400" s="61" t="s">
        <v>12175</v>
      </c>
      <c r="L2400" s="167" t="str">
        <f t="shared" si="186"/>
        <v>Black</v>
      </c>
      <c r="M2400" s="168" t="str">
        <f t="shared" si="187"/>
        <v>PI.IC.IT.192108.01</v>
      </c>
      <c r="N2400" s="168"/>
      <c r="O2400" s="168" t="str">
        <f t="shared" si="188"/>
        <v>PH.IC.IT.192108.01</v>
      </c>
      <c r="Q2400" s="168" t="str">
        <f t="shared" si="189"/>
        <v>CL.IC.IT.192108.01</v>
      </c>
    </row>
    <row r="2401" spans="1:17" s="167" customFormat="1" ht="15">
      <c r="A2401" s="167" t="s">
        <v>9344</v>
      </c>
      <c r="C2401" s="61" t="s">
        <v>12604</v>
      </c>
      <c r="D2401" s="167" t="s">
        <v>8470</v>
      </c>
      <c r="E2401" s="61" t="s">
        <v>7874</v>
      </c>
      <c r="F2401" s="167" t="s">
        <v>8471</v>
      </c>
      <c r="G2401" s="167" t="s">
        <v>8591</v>
      </c>
      <c r="H2401" s="62" t="s">
        <v>11848</v>
      </c>
      <c r="I2401" s="167" t="s">
        <v>8722</v>
      </c>
      <c r="J2401" s="63" t="str">
        <f t="shared" si="185"/>
        <v>IC.IT.192201</v>
      </c>
      <c r="K2401" s="61" t="s">
        <v>12175</v>
      </c>
      <c r="L2401" s="167" t="str">
        <f t="shared" si="186"/>
        <v xml:space="preserve">      Present on admit: specify date</v>
      </c>
      <c r="M2401" s="168" t="str">
        <f t="shared" si="187"/>
        <v>PI.IC.IT.192201.01</v>
      </c>
      <c r="N2401" s="168"/>
      <c r="O2401" s="168" t="str">
        <f t="shared" si="188"/>
        <v>PH.IC.IT.192201.01</v>
      </c>
      <c r="Q2401" s="168" t="str">
        <f t="shared" si="189"/>
        <v>CL.IC.IT.192201.01</v>
      </c>
    </row>
    <row r="2402" spans="1:17" s="167" customFormat="1" ht="15">
      <c r="A2402" s="167" t="s">
        <v>9344</v>
      </c>
      <c r="C2402" s="61" t="s">
        <v>12604</v>
      </c>
      <c r="E2402" s="61" t="s">
        <v>7874</v>
      </c>
      <c r="F2402" s="167" t="s">
        <v>8471</v>
      </c>
      <c r="G2402" s="167" t="s">
        <v>8723</v>
      </c>
      <c r="H2402" s="62" t="s">
        <v>12030</v>
      </c>
      <c r="I2402" s="167" t="s">
        <v>8724</v>
      </c>
      <c r="J2402" s="63" t="str">
        <f t="shared" si="185"/>
        <v>IC.IT.192202</v>
      </c>
      <c r="K2402" s="61" t="s">
        <v>12175</v>
      </c>
      <c r="L2402" s="167" t="str">
        <f t="shared" si="186"/>
        <v xml:space="preserve">      Noted at this time: specify date</v>
      </c>
      <c r="M2402" s="168" t="str">
        <f t="shared" si="187"/>
        <v>PI.IC.IT.192202.01</v>
      </c>
      <c r="N2402" s="168"/>
      <c r="O2402" s="168" t="str">
        <f t="shared" si="188"/>
        <v>PH.IC.IT.192202.01</v>
      </c>
      <c r="Q2402" s="168" t="str">
        <f t="shared" si="189"/>
        <v>CL.IC.IT.192202.01</v>
      </c>
    </row>
    <row r="2403" spans="1:17" s="167" customFormat="1" ht="15">
      <c r="A2403" s="167" t="s">
        <v>9344</v>
      </c>
      <c r="C2403" s="61" t="s">
        <v>12604</v>
      </c>
      <c r="D2403" s="167" t="s">
        <v>8725</v>
      </c>
      <c r="E2403" s="61" t="s">
        <v>7876</v>
      </c>
      <c r="F2403" s="167" t="s">
        <v>8471</v>
      </c>
      <c r="G2403" s="167" t="s">
        <v>8726</v>
      </c>
      <c r="H2403" s="62" t="s">
        <v>11848</v>
      </c>
      <c r="I2403" s="167" t="s">
        <v>8727</v>
      </c>
      <c r="J2403" s="63" t="str">
        <f t="shared" si="185"/>
        <v>IC.IT.192301</v>
      </c>
      <c r="K2403" s="61" t="s">
        <v>12175</v>
      </c>
      <c r="L2403" s="167" t="str">
        <f t="shared" si="186"/>
        <v xml:space="preserve">      Stage I: intact skin non-blanchable redness</v>
      </c>
      <c r="M2403" s="168" t="str">
        <f t="shared" si="187"/>
        <v>PI.IC.IT.192301.01</v>
      </c>
      <c r="N2403" s="168"/>
      <c r="O2403" s="168" t="str">
        <f t="shared" si="188"/>
        <v>PH.IC.IT.192301.01</v>
      </c>
      <c r="Q2403" s="168" t="str">
        <f t="shared" si="189"/>
        <v>CL.IC.IT.192301.01</v>
      </c>
    </row>
    <row r="2404" spans="1:17" s="167" customFormat="1" ht="15">
      <c r="A2404" s="167" t="s">
        <v>9344</v>
      </c>
      <c r="C2404" s="61" t="s">
        <v>217</v>
      </c>
      <c r="E2404" s="61" t="s">
        <v>7876</v>
      </c>
      <c r="F2404" s="167" t="s">
        <v>8471</v>
      </c>
      <c r="G2404" s="129" t="s">
        <v>8728</v>
      </c>
      <c r="H2404" s="62" t="s">
        <v>12030</v>
      </c>
      <c r="I2404" s="129" t="s">
        <v>8729</v>
      </c>
      <c r="J2404" s="63" t="str">
        <f t="shared" si="185"/>
        <v>IC.IT.192302</v>
      </c>
      <c r="K2404" s="61" t="s">
        <v>1702</v>
      </c>
      <c r="L2404" s="167" t="str">
        <f t="shared" si="186"/>
        <v xml:space="preserve">      Stage II: partial thickness or blister</v>
      </c>
      <c r="M2404" s="168" t="str">
        <f t="shared" si="187"/>
        <v>PI.IC.IT.192302.01</v>
      </c>
      <c r="N2404" s="168"/>
      <c r="O2404" s="168" t="str">
        <f t="shared" si="188"/>
        <v>PH.IC.IT.192302.01</v>
      </c>
      <c r="Q2404" s="168" t="str">
        <f t="shared" si="189"/>
        <v>CL.IC.IT.192302.01</v>
      </c>
    </row>
    <row r="2405" spans="1:17" s="167" customFormat="1" ht="15">
      <c r="A2405" s="167" t="s">
        <v>9344</v>
      </c>
      <c r="C2405" s="61" t="s">
        <v>217</v>
      </c>
      <c r="E2405" s="61" t="s">
        <v>7876</v>
      </c>
      <c r="F2405" s="167" t="s">
        <v>8471</v>
      </c>
      <c r="G2405" s="129" t="s">
        <v>8601</v>
      </c>
      <c r="H2405" s="62" t="s">
        <v>12032</v>
      </c>
      <c r="I2405" s="129" t="s">
        <v>8602</v>
      </c>
      <c r="J2405" s="63" t="str">
        <f t="shared" si="185"/>
        <v>IC.IT.192303</v>
      </c>
      <c r="K2405" s="61" t="s">
        <v>1702</v>
      </c>
      <c r="L2405" s="167" t="str">
        <f t="shared" si="186"/>
        <v xml:space="preserve">      Stage III: full thickness, subcutaneous fat seen</v>
      </c>
      <c r="M2405" s="168" t="str">
        <f t="shared" si="187"/>
        <v>PI.IC.IT.192303.01</v>
      </c>
      <c r="N2405" s="168"/>
      <c r="O2405" s="168" t="str">
        <f t="shared" si="188"/>
        <v>PH.IC.IT.192303.01</v>
      </c>
      <c r="Q2405" s="168" t="str">
        <f t="shared" si="189"/>
        <v>CL.IC.IT.192303.01</v>
      </c>
    </row>
    <row r="2406" spans="1:17" s="167" customFormat="1" ht="15">
      <c r="A2406" s="167" t="s">
        <v>9344</v>
      </c>
      <c r="C2406" s="61" t="s">
        <v>217</v>
      </c>
      <c r="E2406" s="61" t="s">
        <v>7876</v>
      </c>
      <c r="F2406" s="167" t="s">
        <v>8471</v>
      </c>
      <c r="G2406" s="129" t="s">
        <v>13086</v>
      </c>
      <c r="H2406" s="62" t="s">
        <v>12028</v>
      </c>
      <c r="I2406" s="129" t="s">
        <v>8603</v>
      </c>
      <c r="J2406" s="63" t="str">
        <f t="shared" si="185"/>
        <v>IC.IT.192304</v>
      </c>
      <c r="K2406" s="61" t="s">
        <v>1702</v>
      </c>
      <c r="L2406" s="167" t="str">
        <f t="shared" si="186"/>
        <v xml:space="preserve">      Stage IV: full thickness bone, tendon or muscle seen</v>
      </c>
      <c r="M2406" s="168" t="str">
        <f t="shared" si="187"/>
        <v>PI.IC.IT.192304.01</v>
      </c>
      <c r="N2406" s="168"/>
      <c r="O2406" s="168" t="str">
        <f t="shared" si="188"/>
        <v>PH.IC.IT.192304.01</v>
      </c>
      <c r="Q2406" s="168" t="str">
        <f t="shared" si="189"/>
        <v>CL.IC.IT.192304.01</v>
      </c>
    </row>
    <row r="2407" spans="1:17" s="167" customFormat="1" ht="15">
      <c r="A2407" s="167" t="s">
        <v>9344</v>
      </c>
      <c r="C2407" s="61" t="s">
        <v>217</v>
      </c>
      <c r="E2407" s="61" t="s">
        <v>7876</v>
      </c>
      <c r="F2407" s="167" t="s">
        <v>8471</v>
      </c>
      <c r="G2407" s="129" t="s">
        <v>8607</v>
      </c>
      <c r="H2407" s="62" t="s">
        <v>12210</v>
      </c>
      <c r="I2407" s="129" t="s">
        <v>8608</v>
      </c>
      <c r="J2407" s="63" t="str">
        <f t="shared" si="185"/>
        <v>IC.IT.192305</v>
      </c>
      <c r="K2407" s="61" t="s">
        <v>1702</v>
      </c>
      <c r="L2407" s="167" t="str">
        <f t="shared" si="186"/>
        <v xml:space="preserve">      Suspected Deep Tissue Injury</v>
      </c>
      <c r="M2407" s="168" t="str">
        <f t="shared" si="187"/>
        <v>PI.IC.IT.192305.01</v>
      </c>
      <c r="N2407" s="168"/>
      <c r="O2407" s="168" t="str">
        <f t="shared" si="188"/>
        <v>PH.IC.IT.192305.01</v>
      </c>
      <c r="Q2407" s="168" t="str">
        <f t="shared" si="189"/>
        <v>CL.IC.IT.192305.01</v>
      </c>
    </row>
    <row r="2408" spans="1:17" s="167" customFormat="1" ht="15">
      <c r="A2408" s="167" t="s">
        <v>9344</v>
      </c>
      <c r="C2408" s="61" t="s">
        <v>217</v>
      </c>
      <c r="E2408" s="61" t="s">
        <v>7876</v>
      </c>
      <c r="F2408" s="167" t="s">
        <v>8471</v>
      </c>
      <c r="G2408" s="129" t="s">
        <v>8609</v>
      </c>
      <c r="H2408" s="62" t="s">
        <v>12212</v>
      </c>
      <c r="I2408" s="129" t="s">
        <v>8610</v>
      </c>
      <c r="J2408" s="63" t="str">
        <f t="shared" si="185"/>
        <v>IC.IT.192306</v>
      </c>
      <c r="K2408" s="61" t="s">
        <v>1702</v>
      </c>
      <c r="L2408" s="167" t="str">
        <f t="shared" si="186"/>
        <v xml:space="preserve">      Unstageable: covered by slough or eschar</v>
      </c>
      <c r="M2408" s="168" t="str">
        <f t="shared" si="187"/>
        <v>PI.IC.IT.192306.01</v>
      </c>
      <c r="N2408" s="168"/>
      <c r="O2408" s="168" t="str">
        <f t="shared" si="188"/>
        <v>PH.IC.IT.192306.01</v>
      </c>
      <c r="Q2408" s="168" t="str">
        <f t="shared" si="189"/>
        <v>CL.IC.IT.192306.01</v>
      </c>
    </row>
    <row r="2409" spans="1:17" s="167" customFormat="1" ht="15">
      <c r="A2409" s="167" t="s">
        <v>9344</v>
      </c>
      <c r="C2409" s="61" t="s">
        <v>217</v>
      </c>
      <c r="D2409" s="167" t="s">
        <v>8847</v>
      </c>
      <c r="E2409" s="61" t="s">
        <v>7055</v>
      </c>
      <c r="F2409" s="167" t="s">
        <v>8637</v>
      </c>
      <c r="G2409" s="129" t="s">
        <v>12157</v>
      </c>
      <c r="H2409" s="62" t="s">
        <v>11848</v>
      </c>
      <c r="I2409" s="129" t="s">
        <v>12157</v>
      </c>
      <c r="J2409" s="63" t="str">
        <f t="shared" si="185"/>
        <v>IC.IT.192401</v>
      </c>
      <c r="K2409" s="61" t="s">
        <v>1702</v>
      </c>
      <c r="L2409" s="167" t="str">
        <f t="shared" si="186"/>
        <v>None</v>
      </c>
      <c r="M2409" s="168" t="str">
        <f t="shared" si="187"/>
        <v>PI.IC.IT.192401.01</v>
      </c>
      <c r="N2409" s="168"/>
      <c r="O2409" s="168" t="str">
        <f t="shared" si="188"/>
        <v>PH.IC.IT.192401.01</v>
      </c>
      <c r="Q2409" s="168" t="str">
        <f t="shared" si="189"/>
        <v>CL.IC.IT.192401.01</v>
      </c>
    </row>
    <row r="2410" spans="1:17" s="167" customFormat="1" ht="15">
      <c r="A2410" s="167" t="s">
        <v>9344</v>
      </c>
      <c r="C2410" s="61" t="s">
        <v>217</v>
      </c>
      <c r="E2410" s="61" t="s">
        <v>7055</v>
      </c>
      <c r="F2410" s="167" t="s">
        <v>8637</v>
      </c>
      <c r="G2410" s="129" t="s">
        <v>8780</v>
      </c>
      <c r="H2410" s="62" t="s">
        <v>12030</v>
      </c>
      <c r="I2410" s="129" t="s">
        <v>8781</v>
      </c>
      <c r="J2410" s="63" t="str">
        <f t="shared" si="185"/>
        <v>IC.IT.192402</v>
      </c>
      <c r="K2410" s="61" t="s">
        <v>1702</v>
      </c>
      <c r="L2410" s="167" t="str">
        <f t="shared" si="186"/>
        <v>Subcutaneous tissue</v>
      </c>
      <c r="M2410" s="168" t="str">
        <f t="shared" si="187"/>
        <v>PI.IC.IT.192402.01</v>
      </c>
      <c r="N2410" s="168"/>
      <c r="O2410" s="168" t="str">
        <f t="shared" si="188"/>
        <v>PH.IC.IT.192402.01</v>
      </c>
      <c r="Q2410" s="168" t="str">
        <f t="shared" si="189"/>
        <v>CL.IC.IT.192402.01</v>
      </c>
    </row>
    <row r="2411" spans="1:17" s="167" customFormat="1" ht="15">
      <c r="A2411" s="167" t="s">
        <v>9344</v>
      </c>
      <c r="C2411" s="61" t="s">
        <v>217</v>
      </c>
      <c r="E2411" s="61" t="s">
        <v>7055</v>
      </c>
      <c r="F2411" s="167" t="s">
        <v>8637</v>
      </c>
      <c r="G2411" s="129" t="s">
        <v>8789</v>
      </c>
      <c r="H2411" s="62" t="s">
        <v>12032</v>
      </c>
      <c r="I2411" s="129" t="s">
        <v>8789</v>
      </c>
      <c r="J2411" s="63" t="str">
        <f t="shared" si="185"/>
        <v>IC.IT.192403</v>
      </c>
      <c r="K2411" s="61" t="s">
        <v>1702</v>
      </c>
      <c r="L2411" s="167" t="str">
        <f t="shared" si="186"/>
        <v>Fascia</v>
      </c>
      <c r="M2411" s="168" t="str">
        <f t="shared" si="187"/>
        <v>PI.IC.IT.192403.01</v>
      </c>
      <c r="N2411" s="168"/>
      <c r="O2411" s="168" t="str">
        <f t="shared" si="188"/>
        <v>PH.IC.IT.192403.01</v>
      </c>
      <c r="Q2411" s="168" t="str">
        <f t="shared" si="189"/>
        <v>CL.IC.IT.192403.01</v>
      </c>
    </row>
    <row r="2412" spans="1:17" s="167" customFormat="1" ht="15">
      <c r="A2412" s="167" t="s">
        <v>9344</v>
      </c>
      <c r="C2412" s="61" t="s">
        <v>12604</v>
      </c>
      <c r="E2412" s="61" t="s">
        <v>7055</v>
      </c>
      <c r="F2412" s="167" t="s">
        <v>8637</v>
      </c>
      <c r="G2412" s="129" t="s">
        <v>8790</v>
      </c>
      <c r="H2412" s="62" t="s">
        <v>12028</v>
      </c>
      <c r="I2412" s="129" t="s">
        <v>8790</v>
      </c>
      <c r="J2412" s="63" t="str">
        <f t="shared" si="185"/>
        <v>IC.IT.192404</v>
      </c>
      <c r="K2412" s="61" t="s">
        <v>12175</v>
      </c>
      <c r="L2412" s="167" t="str">
        <f t="shared" si="186"/>
        <v>Pins</v>
      </c>
      <c r="M2412" s="168" t="str">
        <f t="shared" si="187"/>
        <v>PI.IC.IT.192404.01</v>
      </c>
      <c r="N2412" s="168"/>
      <c r="O2412" s="168" t="str">
        <f t="shared" si="188"/>
        <v>PH.IC.IT.192404.01</v>
      </c>
      <c r="Q2412" s="168" t="str">
        <f t="shared" si="189"/>
        <v>CL.IC.IT.192404.01</v>
      </c>
    </row>
    <row r="2413" spans="1:17" s="167" customFormat="1" ht="15">
      <c r="A2413" s="167" t="s">
        <v>9344</v>
      </c>
      <c r="C2413" s="61" t="s">
        <v>12604</v>
      </c>
      <c r="E2413" s="61" t="s">
        <v>7055</v>
      </c>
      <c r="F2413" s="167" t="s">
        <v>8637</v>
      </c>
      <c r="G2413" s="129" t="s">
        <v>12372</v>
      </c>
      <c r="H2413" s="62" t="s">
        <v>12210</v>
      </c>
      <c r="I2413" s="129" t="s">
        <v>12372</v>
      </c>
      <c r="J2413" s="63" t="str">
        <f t="shared" si="185"/>
        <v>IC.IT.192405</v>
      </c>
      <c r="K2413" s="61" t="s">
        <v>12175</v>
      </c>
      <c r="L2413" s="167" t="str">
        <f t="shared" si="186"/>
        <v>Prosthesis</v>
      </c>
      <c r="M2413" s="168" t="str">
        <f t="shared" si="187"/>
        <v>PI.IC.IT.192405.01</v>
      </c>
      <c r="N2413" s="168"/>
      <c r="O2413" s="168" t="str">
        <f t="shared" si="188"/>
        <v>PH.IC.IT.192405.01</v>
      </c>
      <c r="Q2413" s="168" t="str">
        <f t="shared" si="189"/>
        <v>CL.IC.IT.192405.01</v>
      </c>
    </row>
    <row r="2414" spans="1:17" s="167" customFormat="1" ht="15">
      <c r="A2414" s="167" t="s">
        <v>9344</v>
      </c>
      <c r="C2414" s="61" t="s">
        <v>12604</v>
      </c>
      <c r="E2414" s="61" t="s">
        <v>7055</v>
      </c>
      <c r="F2414" s="167" t="s">
        <v>8637</v>
      </c>
      <c r="G2414" s="129" t="s">
        <v>9050</v>
      </c>
      <c r="H2414" s="62" t="s">
        <v>12212</v>
      </c>
      <c r="I2414" s="129" t="s">
        <v>9050</v>
      </c>
      <c r="J2414" s="63" t="str">
        <f t="shared" si="185"/>
        <v>IC.IT.192406</v>
      </c>
      <c r="K2414" s="61" t="s">
        <v>12175</v>
      </c>
      <c r="L2414" s="167" t="str">
        <f t="shared" si="186"/>
        <v>Tendon</v>
      </c>
      <c r="M2414" s="168" t="str">
        <f t="shared" si="187"/>
        <v>PI.IC.IT.192406.01</v>
      </c>
      <c r="N2414" s="168"/>
      <c r="O2414" s="168" t="str">
        <f t="shared" si="188"/>
        <v>PH.IC.IT.192406.01</v>
      </c>
      <c r="Q2414" s="168" t="str">
        <f t="shared" si="189"/>
        <v>CL.IC.IT.192406.01</v>
      </c>
    </row>
    <row r="2415" spans="1:17" s="167" customFormat="1" ht="15">
      <c r="A2415" s="167" t="s">
        <v>9344</v>
      </c>
      <c r="C2415" s="61" t="s">
        <v>12604</v>
      </c>
      <c r="E2415" s="61" t="s">
        <v>7055</v>
      </c>
      <c r="F2415" s="167" t="s">
        <v>8637</v>
      </c>
      <c r="G2415" s="129" t="s">
        <v>9051</v>
      </c>
      <c r="H2415" s="62" t="s">
        <v>12225</v>
      </c>
      <c r="I2415" s="129" t="s">
        <v>9051</v>
      </c>
      <c r="J2415" s="63" t="str">
        <f t="shared" si="185"/>
        <v>IC.IT.192407</v>
      </c>
      <c r="K2415" s="61" t="s">
        <v>12175</v>
      </c>
      <c r="L2415" s="167" t="str">
        <f t="shared" si="186"/>
        <v>Bone</v>
      </c>
      <c r="M2415" s="168" t="str">
        <f t="shared" si="187"/>
        <v>PI.IC.IT.192407.01</v>
      </c>
      <c r="N2415" s="168"/>
      <c r="O2415" s="168" t="str">
        <f t="shared" si="188"/>
        <v>PH.IC.IT.192407.01</v>
      </c>
      <c r="Q2415" s="168" t="str">
        <f t="shared" si="189"/>
        <v>CL.IC.IT.192407.01</v>
      </c>
    </row>
    <row r="2416" spans="1:17" s="167" customFormat="1" ht="15">
      <c r="A2416" s="167" t="s">
        <v>9344</v>
      </c>
      <c r="C2416" s="61" t="s">
        <v>12604</v>
      </c>
      <c r="E2416" s="61" t="s">
        <v>7055</v>
      </c>
      <c r="F2416" s="167" t="s">
        <v>8637</v>
      </c>
      <c r="G2416" s="129" t="s">
        <v>8811</v>
      </c>
      <c r="H2416" s="62" t="s">
        <v>11638</v>
      </c>
      <c r="I2416" s="129" t="s">
        <v>8812</v>
      </c>
      <c r="J2416" s="63" t="str">
        <f t="shared" si="185"/>
        <v>IC.IT.192408</v>
      </c>
      <c r="K2416" s="61" t="s">
        <v>12175</v>
      </c>
      <c r="L2416" s="167" t="str">
        <f t="shared" si="186"/>
        <v>Joint capsule</v>
      </c>
      <c r="M2416" s="168" t="str">
        <f t="shared" si="187"/>
        <v>PI.IC.IT.192408.01</v>
      </c>
      <c r="N2416" s="168"/>
      <c r="O2416" s="168" t="str">
        <f t="shared" si="188"/>
        <v>PH.IC.IT.192408.01</v>
      </c>
      <c r="Q2416" s="168" t="str">
        <f t="shared" si="189"/>
        <v>CL.IC.IT.192408.01</v>
      </c>
    </row>
    <row r="2417" spans="1:25" s="167" customFormat="1" ht="15">
      <c r="A2417" s="167" t="s">
        <v>9344</v>
      </c>
      <c r="C2417" s="61" t="s">
        <v>12604</v>
      </c>
      <c r="D2417" s="167" t="s">
        <v>8040</v>
      </c>
      <c r="E2417" s="61" t="s">
        <v>512</v>
      </c>
      <c r="F2417" s="167" t="s">
        <v>8813</v>
      </c>
      <c r="G2417" s="129" t="s">
        <v>8814</v>
      </c>
      <c r="H2417" s="62" t="s">
        <v>11848</v>
      </c>
      <c r="I2417" s="129" t="s">
        <v>12157</v>
      </c>
      <c r="J2417" s="63" t="str">
        <f t="shared" si="185"/>
        <v>IC.IT.192501</v>
      </c>
      <c r="K2417" s="61" t="s">
        <v>12175</v>
      </c>
      <c r="L2417" s="167" t="str">
        <f t="shared" si="186"/>
        <v xml:space="preserve">     Stabilization none</v>
      </c>
      <c r="M2417" s="168" t="str">
        <f t="shared" si="187"/>
        <v>PI.IC.IT.192501.01</v>
      </c>
      <c r="N2417" s="168"/>
      <c r="O2417" s="168" t="str">
        <f t="shared" si="188"/>
        <v>PH.IC.IT.192501.01</v>
      </c>
      <c r="Q2417" s="168" t="str">
        <f t="shared" si="189"/>
        <v>CL.IC.IT.192501.01</v>
      </c>
    </row>
    <row r="2418" spans="1:25" s="167" customFormat="1" ht="15">
      <c r="A2418" s="167" t="s">
        <v>9344</v>
      </c>
      <c r="C2418" s="61" t="s">
        <v>12604</v>
      </c>
      <c r="E2418" s="61" t="s">
        <v>512</v>
      </c>
      <c r="F2418" s="167" t="s">
        <v>8813</v>
      </c>
      <c r="G2418" s="129" t="s">
        <v>8815</v>
      </c>
      <c r="H2418" s="62" t="s">
        <v>12030</v>
      </c>
      <c r="I2418" s="129" t="s">
        <v>11512</v>
      </c>
      <c r="J2418" s="63" t="str">
        <f t="shared" si="185"/>
        <v>IC.IT.192502</v>
      </c>
      <c r="K2418" s="61" t="s">
        <v>12175</v>
      </c>
      <c r="L2418" s="167" t="str">
        <f t="shared" si="186"/>
        <v xml:space="preserve">     Stabilization abdominal binder</v>
      </c>
      <c r="M2418" s="168" t="str">
        <f t="shared" si="187"/>
        <v>PI.IC.IT.192502.01</v>
      </c>
      <c r="N2418" s="168"/>
      <c r="O2418" s="168" t="str">
        <f t="shared" si="188"/>
        <v>PH.IC.IT.192502.01</v>
      </c>
      <c r="Q2418" s="168" t="str">
        <f t="shared" si="189"/>
        <v>CL.IC.IT.192502.01</v>
      </c>
    </row>
    <row r="2419" spans="1:25" s="167" customFormat="1" ht="15">
      <c r="A2419" s="167" t="s">
        <v>9344</v>
      </c>
      <c r="C2419" s="61" t="s">
        <v>12604</v>
      </c>
      <c r="E2419" s="61" t="s">
        <v>512</v>
      </c>
      <c r="F2419" s="167" t="s">
        <v>8813</v>
      </c>
      <c r="G2419" s="129" t="s">
        <v>9079</v>
      </c>
      <c r="H2419" s="62" t="s">
        <v>12032</v>
      </c>
      <c r="I2419" s="129" t="s">
        <v>11514</v>
      </c>
      <c r="J2419" s="63" t="str">
        <f t="shared" si="185"/>
        <v>IC.IT.192503</v>
      </c>
      <c r="K2419" s="61" t="s">
        <v>12175</v>
      </c>
      <c r="L2419" s="167" t="str">
        <f t="shared" si="186"/>
        <v xml:space="preserve">     Stabilization ace wrap</v>
      </c>
      <c r="M2419" s="168" t="str">
        <f t="shared" si="187"/>
        <v>PI.IC.IT.192503.01</v>
      </c>
      <c r="N2419" s="168"/>
      <c r="O2419" s="168" t="str">
        <f t="shared" si="188"/>
        <v>PH.IC.IT.192503.01</v>
      </c>
      <c r="Q2419" s="168" t="str">
        <f t="shared" si="189"/>
        <v>CL.IC.IT.192503.01</v>
      </c>
    </row>
    <row r="2420" spans="1:25" s="167" customFormat="1" ht="15">
      <c r="A2420" s="167" t="s">
        <v>9344</v>
      </c>
      <c r="C2420" s="61" t="s">
        <v>12604</v>
      </c>
      <c r="E2420" s="61" t="s">
        <v>512</v>
      </c>
      <c r="F2420" s="167" t="s">
        <v>8813</v>
      </c>
      <c r="G2420" s="167" t="s">
        <v>8659</v>
      </c>
      <c r="H2420" s="62" t="s">
        <v>12028</v>
      </c>
      <c r="I2420" s="167" t="s">
        <v>11516</v>
      </c>
      <c r="J2420" s="63" t="str">
        <f t="shared" si="185"/>
        <v>IC.IT.192504</v>
      </c>
      <c r="K2420" s="61" t="s">
        <v>12175</v>
      </c>
      <c r="L2420" s="167" t="str">
        <f t="shared" si="186"/>
        <v xml:space="preserve">     Stabilization montgomery straps</v>
      </c>
      <c r="M2420" s="168" t="str">
        <f t="shared" si="187"/>
        <v>PI.IC.IT.192504.01</v>
      </c>
      <c r="N2420" s="168"/>
      <c r="O2420" s="168" t="str">
        <f t="shared" si="188"/>
        <v>PH.IC.IT.192504.01</v>
      </c>
      <c r="Q2420" s="168" t="str">
        <f t="shared" si="189"/>
        <v>CL.IC.IT.192504.01</v>
      </c>
    </row>
    <row r="2421" spans="1:25" s="167" customFormat="1" ht="15">
      <c r="A2421" s="167" t="s">
        <v>9344</v>
      </c>
      <c r="C2421" s="61" t="s">
        <v>12604</v>
      </c>
      <c r="D2421" s="167" t="s">
        <v>8660</v>
      </c>
      <c r="E2421" s="61" t="s">
        <v>371</v>
      </c>
      <c r="F2421" s="167" t="s">
        <v>8813</v>
      </c>
      <c r="G2421" s="167" t="s">
        <v>8807</v>
      </c>
      <c r="H2421" s="62" t="s">
        <v>11848</v>
      </c>
      <c r="I2421" s="167" t="s">
        <v>9742</v>
      </c>
      <c r="J2421" s="63" t="str">
        <f t="shared" si="185"/>
        <v>IC.IT.192601</v>
      </c>
      <c r="K2421" s="61" t="s">
        <v>12175</v>
      </c>
      <c r="L2421" s="167" t="str">
        <f t="shared" si="186"/>
        <v xml:space="preserve">     Open wound</v>
      </c>
      <c r="M2421" s="168" t="str">
        <f t="shared" si="187"/>
        <v>PI.IC.IT.192601.01</v>
      </c>
      <c r="N2421" s="168"/>
      <c r="O2421" s="168" t="str">
        <f t="shared" si="188"/>
        <v>PH.IC.IT.192601.01</v>
      </c>
      <c r="Q2421" s="168" t="str">
        <f t="shared" si="189"/>
        <v>CL.IC.IT.192601.01</v>
      </c>
    </row>
    <row r="2422" spans="1:25" s="167" customFormat="1" ht="15">
      <c r="A2422" s="167" t="s">
        <v>9344</v>
      </c>
      <c r="C2422" s="61" t="s">
        <v>12604</v>
      </c>
      <c r="E2422" s="61" t="s">
        <v>371</v>
      </c>
      <c r="F2422" s="167" t="s">
        <v>8813</v>
      </c>
      <c r="G2422" s="167" t="s">
        <v>10191</v>
      </c>
      <c r="H2422" s="62" t="s">
        <v>12030</v>
      </c>
      <c r="I2422" s="167" t="s">
        <v>10192</v>
      </c>
      <c r="J2422" s="63" t="str">
        <f t="shared" si="185"/>
        <v>IC.IT.192602</v>
      </c>
      <c r="K2422" s="61" t="s">
        <v>12175</v>
      </c>
      <c r="L2422" s="167" t="str">
        <f t="shared" si="186"/>
        <v xml:space="preserve">     Sutures</v>
      </c>
      <c r="M2422" s="168" t="str">
        <f t="shared" si="187"/>
        <v>PI.IC.IT.192602.01</v>
      </c>
      <c r="N2422" s="168"/>
      <c r="O2422" s="168" t="str">
        <f t="shared" si="188"/>
        <v>PH.IC.IT.192602.01</v>
      </c>
      <c r="Q2422" s="168" t="str">
        <f t="shared" si="189"/>
        <v>CL.IC.IT.192602.01</v>
      </c>
    </row>
    <row r="2423" spans="1:25" s="167" customFormat="1" ht="15">
      <c r="A2423" s="167" t="s">
        <v>9344</v>
      </c>
      <c r="C2423" s="61" t="s">
        <v>12604</v>
      </c>
      <c r="E2423" s="61" t="s">
        <v>371</v>
      </c>
      <c r="F2423" s="167" t="s">
        <v>8813</v>
      </c>
      <c r="G2423" s="167" t="s">
        <v>8808</v>
      </c>
      <c r="H2423" s="62" t="s">
        <v>12032</v>
      </c>
      <c r="I2423" s="167" t="s">
        <v>9740</v>
      </c>
      <c r="J2423" s="63" t="str">
        <f t="shared" si="185"/>
        <v>IC.IT.192603</v>
      </c>
      <c r="K2423" s="61" t="s">
        <v>12175</v>
      </c>
      <c r="L2423" s="167" t="str">
        <f t="shared" si="186"/>
        <v xml:space="preserve">     Glue</v>
      </c>
      <c r="M2423" s="168" t="str">
        <f t="shared" si="187"/>
        <v>PI.IC.IT.192603.01</v>
      </c>
      <c r="N2423" s="168"/>
      <c r="O2423" s="168" t="str">
        <f t="shared" si="188"/>
        <v>PH.IC.IT.192603.01</v>
      </c>
      <c r="Q2423" s="168" t="str">
        <f t="shared" si="189"/>
        <v>CL.IC.IT.192603.01</v>
      </c>
    </row>
    <row r="2424" spans="1:25" s="167" customFormat="1" ht="15">
      <c r="A2424" s="167" t="s">
        <v>9344</v>
      </c>
      <c r="C2424" s="61" t="s">
        <v>12604</v>
      </c>
      <c r="E2424" s="61" t="s">
        <v>371</v>
      </c>
      <c r="F2424" s="167" t="s">
        <v>8813</v>
      </c>
      <c r="G2424" s="167" t="s">
        <v>8809</v>
      </c>
      <c r="H2424" s="62" t="s">
        <v>12028</v>
      </c>
      <c r="I2424" s="167" t="s">
        <v>10029</v>
      </c>
      <c r="J2424" s="63" t="str">
        <f t="shared" si="185"/>
        <v>IC.IT.192604</v>
      </c>
      <c r="K2424" s="61" t="s">
        <v>12175</v>
      </c>
      <c r="L2424" s="167" t="str">
        <f t="shared" si="186"/>
        <v xml:space="preserve">     Staples</v>
      </c>
      <c r="M2424" s="168" t="str">
        <f t="shared" si="187"/>
        <v>PI.IC.IT.192604.01</v>
      </c>
      <c r="N2424" s="168"/>
      <c r="O2424" s="168" t="str">
        <f t="shared" si="188"/>
        <v>PH.IC.IT.192604.01</v>
      </c>
      <c r="Q2424" s="168" t="str">
        <f t="shared" si="189"/>
        <v>CL.IC.IT.192604.01</v>
      </c>
    </row>
    <row r="2425" spans="1:25" s="167" customFormat="1" ht="15">
      <c r="A2425" s="167" t="s">
        <v>9344</v>
      </c>
      <c r="C2425" s="61" t="s">
        <v>12604</v>
      </c>
      <c r="E2425" s="61" t="s">
        <v>371</v>
      </c>
      <c r="F2425" s="167" t="s">
        <v>8813</v>
      </c>
      <c r="G2425" s="167" t="s">
        <v>8810</v>
      </c>
      <c r="H2425" s="62" t="s">
        <v>12210</v>
      </c>
      <c r="I2425" s="167" t="s">
        <v>8667</v>
      </c>
      <c r="J2425" s="63" t="str">
        <f t="shared" si="185"/>
        <v>IC.IT.192605</v>
      </c>
      <c r="K2425" s="61" t="s">
        <v>12175</v>
      </c>
      <c r="L2425" s="167" t="str">
        <f t="shared" si="186"/>
        <v xml:space="preserve">     Steri-strips</v>
      </c>
      <c r="M2425" s="168" t="str">
        <f t="shared" si="187"/>
        <v>PI.IC.IT.192605.01</v>
      </c>
      <c r="N2425" s="168"/>
      <c r="O2425" s="168" t="str">
        <f t="shared" si="188"/>
        <v>PH.IC.IT.192605.01</v>
      </c>
      <c r="Q2425" s="168" t="str">
        <f t="shared" si="189"/>
        <v>CL.IC.IT.192605.01</v>
      </c>
    </row>
    <row r="2426" spans="1:25" s="167" customFormat="1" ht="15">
      <c r="A2426" s="167" t="s">
        <v>9344</v>
      </c>
      <c r="C2426" s="61" t="s">
        <v>12604</v>
      </c>
      <c r="E2426" s="61" t="s">
        <v>371</v>
      </c>
      <c r="F2426" s="167" t="s">
        <v>8813</v>
      </c>
      <c r="G2426" s="167" t="s">
        <v>10533</v>
      </c>
      <c r="H2426" s="62" t="s">
        <v>12212</v>
      </c>
      <c r="I2426" s="167" t="s">
        <v>10534</v>
      </c>
      <c r="J2426" s="63" t="str">
        <f t="shared" si="185"/>
        <v>IC.IT.192606</v>
      </c>
      <c r="K2426" s="61" t="s">
        <v>12175</v>
      </c>
      <c r="L2426" s="167" t="str">
        <f t="shared" si="186"/>
        <v xml:space="preserve">     Approximated</v>
      </c>
      <c r="M2426" s="168" t="str">
        <f t="shared" si="187"/>
        <v>PI.IC.IT.192606.01</v>
      </c>
      <c r="N2426" s="168"/>
      <c r="O2426" s="168" t="str">
        <f t="shared" si="188"/>
        <v>PH.IC.IT.192606.01</v>
      </c>
      <c r="Q2426" s="168" t="str">
        <f t="shared" si="189"/>
        <v>CL.IC.IT.192606.01</v>
      </c>
    </row>
    <row r="2427" spans="1:25" s="167" customFormat="1" ht="15">
      <c r="A2427" s="167" t="s">
        <v>9344</v>
      </c>
      <c r="C2427" s="61" t="s">
        <v>12604</v>
      </c>
      <c r="E2427" s="61" t="s">
        <v>371</v>
      </c>
      <c r="F2427" s="167" t="s">
        <v>8813</v>
      </c>
      <c r="G2427" s="167" t="s">
        <v>10535</v>
      </c>
      <c r="H2427" s="62" t="s">
        <v>12225</v>
      </c>
      <c r="I2427" s="167" t="s">
        <v>8668</v>
      </c>
      <c r="J2427" s="63" t="str">
        <f t="shared" si="185"/>
        <v>IC.IT.192607</v>
      </c>
      <c r="K2427" s="61" t="s">
        <v>12175</v>
      </c>
      <c r="L2427" s="167" t="str">
        <f t="shared" si="186"/>
        <v xml:space="preserve">     Dehiscence</v>
      </c>
      <c r="M2427" s="168" t="str">
        <f t="shared" si="187"/>
        <v>PI.IC.IT.192607.01</v>
      </c>
      <c r="N2427" s="168"/>
      <c r="O2427" s="168" t="str">
        <f t="shared" si="188"/>
        <v>PH.IC.IT.192607.01</v>
      </c>
      <c r="Q2427" s="168" t="str">
        <f t="shared" si="189"/>
        <v>CL.IC.IT.192607.01</v>
      </c>
    </row>
    <row r="2428" spans="1:25" s="167" customFormat="1" ht="15">
      <c r="A2428" s="167" t="s">
        <v>9344</v>
      </c>
      <c r="C2428" s="61" t="s">
        <v>12604</v>
      </c>
      <c r="E2428" s="61" t="s">
        <v>371</v>
      </c>
      <c r="F2428" s="167" t="s">
        <v>8813</v>
      </c>
      <c r="G2428" s="167" t="s">
        <v>8669</v>
      </c>
      <c r="H2428" s="62" t="s">
        <v>11638</v>
      </c>
      <c r="I2428" s="167" t="s">
        <v>8670</v>
      </c>
      <c r="J2428" s="63" t="str">
        <f t="shared" si="185"/>
        <v>IC.IT.192608</v>
      </c>
      <c r="K2428" s="61" t="s">
        <v>12175</v>
      </c>
      <c r="L2428" s="167" t="str">
        <f t="shared" si="186"/>
        <v xml:space="preserve">     Retention sutures</v>
      </c>
      <c r="M2428" s="168" t="str">
        <f t="shared" si="187"/>
        <v>PI.IC.IT.192608.01</v>
      </c>
      <c r="N2428" s="168"/>
      <c r="O2428" s="168" t="str">
        <f t="shared" si="188"/>
        <v>PH.IC.IT.192608.01</v>
      </c>
      <c r="Q2428" s="168" t="str">
        <f t="shared" si="189"/>
        <v>CL.IC.IT.192608.01</v>
      </c>
    </row>
    <row r="2429" spans="1:25" s="167" customFormat="1" ht="15">
      <c r="A2429" s="10" t="s">
        <v>9101</v>
      </c>
      <c r="B2429" s="10"/>
      <c r="C2429" s="61" t="s">
        <v>12604</v>
      </c>
      <c r="D2429" s="10"/>
      <c r="E2429" s="61" t="s">
        <v>371</v>
      </c>
      <c r="F2429" s="167" t="s">
        <v>8813</v>
      </c>
      <c r="G2429" s="61" t="s">
        <v>9274</v>
      </c>
      <c r="H2429" s="62" t="s">
        <v>93</v>
      </c>
      <c r="I2429" s="62" t="s">
        <v>8671</v>
      </c>
      <c r="J2429" s="63" t="str">
        <f t="shared" si="185"/>
        <v>IC.IT.192609</v>
      </c>
      <c r="K2429" s="61" t="s">
        <v>12175</v>
      </c>
      <c r="L2429" s="167" t="str">
        <f t="shared" si="186"/>
        <v xml:space="preserve">  Unable to assess</v>
      </c>
      <c r="M2429" s="168" t="str">
        <f t="shared" si="187"/>
        <v>PI.IC.IT.192609.01</v>
      </c>
      <c r="N2429" s="168"/>
      <c r="O2429" s="168" t="str">
        <f t="shared" si="188"/>
        <v>PH.IC.IT.192609.01</v>
      </c>
      <c r="Q2429" s="168" t="str">
        <f t="shared" si="189"/>
        <v>CL.IC.IT.192609.01</v>
      </c>
      <c r="R2429" s="167" t="s">
        <v>12278</v>
      </c>
      <c r="S2429" s="167">
        <v>159</v>
      </c>
    </row>
    <row r="2430" spans="1:25" s="167" customFormat="1" ht="15">
      <c r="A2430" s="10" t="s">
        <v>9101</v>
      </c>
      <c r="B2430" s="10"/>
      <c r="C2430" s="61" t="s">
        <v>12604</v>
      </c>
      <c r="D2430" s="10"/>
      <c r="E2430" s="61" t="s">
        <v>371</v>
      </c>
      <c r="F2430" s="167" t="s">
        <v>8813</v>
      </c>
      <c r="G2430" s="133" t="s">
        <v>2397</v>
      </c>
      <c r="H2430" s="62" t="s">
        <v>2516</v>
      </c>
      <c r="I2430" s="135" t="s">
        <v>2271</v>
      </c>
      <c r="J2430" s="63" t="str">
        <f t="shared" si="185"/>
        <v>IC.IT.192610</v>
      </c>
      <c r="K2430" s="61" t="s">
        <v>12175</v>
      </c>
      <c r="L2430" s="167" t="str">
        <f t="shared" si="186"/>
        <v>Other, Specify:</v>
      </c>
      <c r="M2430" s="168" t="str">
        <f t="shared" si="187"/>
        <v>PI.IC.IT.192610.01</v>
      </c>
      <c r="N2430" s="168"/>
      <c r="O2430" s="168" t="str">
        <f t="shared" si="188"/>
        <v>PH.IC.IT.192610.01</v>
      </c>
      <c r="Q2430" s="168" t="str">
        <f t="shared" si="189"/>
        <v>CL.IC.IT.192610.01</v>
      </c>
      <c r="X2430" s="167" t="s">
        <v>2515</v>
      </c>
      <c r="Y2430" s="167">
        <v>971</v>
      </c>
    </row>
    <row r="2431" spans="1:25" s="167" customFormat="1" ht="15">
      <c r="A2431" s="167" t="s">
        <v>9344</v>
      </c>
      <c r="C2431" s="61" t="s">
        <v>12604</v>
      </c>
      <c r="D2431" s="167" t="s">
        <v>8941</v>
      </c>
      <c r="E2431" s="61" t="s">
        <v>7686</v>
      </c>
      <c r="F2431" s="167" t="s">
        <v>8558</v>
      </c>
      <c r="G2431" s="129" t="s">
        <v>9514</v>
      </c>
      <c r="H2431" s="62" t="s">
        <v>11848</v>
      </c>
      <c r="I2431" s="129" t="s">
        <v>10532</v>
      </c>
      <c r="J2431" s="63" t="str">
        <f t="shared" si="185"/>
        <v>IC.IT.192701</v>
      </c>
      <c r="K2431" s="61" t="s">
        <v>1702</v>
      </c>
      <c r="L2431" s="167" t="str">
        <f t="shared" si="186"/>
        <v xml:space="preserve">      Within normal limits</v>
      </c>
      <c r="M2431" s="168" t="str">
        <f t="shared" si="187"/>
        <v>PI.IC.IT.192701.01</v>
      </c>
      <c r="N2431" s="168"/>
      <c r="O2431" s="168" t="str">
        <f t="shared" si="188"/>
        <v>PH.IC.IT.192701.01</v>
      </c>
      <c r="Q2431" s="168" t="str">
        <f t="shared" si="189"/>
        <v>CL.IC.IT.192701.01</v>
      </c>
    </row>
    <row r="2432" spans="1:25" s="167" customFormat="1" ht="15">
      <c r="A2432" s="167" t="s">
        <v>9344</v>
      </c>
      <c r="C2432" s="61" t="s">
        <v>217</v>
      </c>
      <c r="E2432" s="61" t="s">
        <v>7686</v>
      </c>
      <c r="F2432" s="167" t="s">
        <v>8558</v>
      </c>
      <c r="G2432" s="129" t="s">
        <v>8816</v>
      </c>
      <c r="H2432" s="62" t="s">
        <v>12030</v>
      </c>
      <c r="I2432" s="129" t="s">
        <v>10908</v>
      </c>
      <c r="J2432" s="63" t="str">
        <f t="shared" si="185"/>
        <v>IC.IT.192702</v>
      </c>
      <c r="K2432" s="61" t="s">
        <v>1702</v>
      </c>
      <c r="L2432" s="167" t="str">
        <f t="shared" si="186"/>
        <v xml:space="preserve">      Maceration</v>
      </c>
      <c r="M2432" s="168" t="str">
        <f t="shared" si="187"/>
        <v>PI.IC.IT.192702.01</v>
      </c>
      <c r="N2432" s="168"/>
      <c r="O2432" s="168" t="str">
        <f t="shared" si="188"/>
        <v>PH.IC.IT.192702.01</v>
      </c>
      <c r="Q2432" s="168" t="str">
        <f t="shared" si="189"/>
        <v>CL.IC.IT.192702.01</v>
      </c>
    </row>
    <row r="2433" spans="1:17" s="167" customFormat="1" ht="15">
      <c r="A2433" s="167" t="s">
        <v>9344</v>
      </c>
      <c r="C2433" s="61" t="s">
        <v>217</v>
      </c>
      <c r="E2433" s="61" t="s">
        <v>7686</v>
      </c>
      <c r="F2433" s="167" t="s">
        <v>8558</v>
      </c>
      <c r="G2433" s="129" t="s">
        <v>9662</v>
      </c>
      <c r="H2433" s="62" t="s">
        <v>12032</v>
      </c>
      <c r="I2433" s="129" t="s">
        <v>11790</v>
      </c>
      <c r="J2433" s="63" t="str">
        <f t="shared" si="185"/>
        <v>IC.IT.192703</v>
      </c>
      <c r="K2433" s="61" t="s">
        <v>1702</v>
      </c>
      <c r="L2433" s="167" t="str">
        <f t="shared" si="186"/>
        <v xml:space="preserve">      Erythema</v>
      </c>
      <c r="M2433" s="168" t="str">
        <f t="shared" si="187"/>
        <v>PI.IC.IT.192703.01</v>
      </c>
      <c r="N2433" s="168"/>
      <c r="O2433" s="168" t="str">
        <f t="shared" si="188"/>
        <v>PH.IC.IT.192703.01</v>
      </c>
      <c r="Q2433" s="168" t="str">
        <f t="shared" si="189"/>
        <v>CL.IC.IT.192703.01</v>
      </c>
    </row>
    <row r="2434" spans="1:17" s="167" customFormat="1" ht="15">
      <c r="A2434" s="167" t="s">
        <v>9344</v>
      </c>
      <c r="C2434" s="61" t="s">
        <v>217</v>
      </c>
      <c r="E2434" s="61" t="s">
        <v>7686</v>
      </c>
      <c r="F2434" s="167" t="s">
        <v>8558</v>
      </c>
      <c r="G2434" s="129" t="s">
        <v>8817</v>
      </c>
      <c r="H2434" s="62" t="s">
        <v>12028</v>
      </c>
      <c r="I2434" s="129" t="s">
        <v>8818</v>
      </c>
      <c r="J2434" s="63" t="str">
        <f t="shared" ref="J2434:J2497" si="190">CONCATENATE("IC.IT.",C2434,E2434,H2434)</f>
        <v>IC.IT.192704</v>
      </c>
      <c r="K2434" s="61" t="s">
        <v>1702</v>
      </c>
      <c r="L2434" s="167" t="str">
        <f t="shared" ref="L2434:L2497" si="191">G2434</f>
        <v xml:space="preserve">      Induration</v>
      </c>
      <c r="M2434" s="168" t="str">
        <f t="shared" ref="M2434:M2497" si="192">CONCATENATE("PI.",J2434,".",K2434)</f>
        <v>PI.IC.IT.192704.01</v>
      </c>
      <c r="N2434" s="168"/>
      <c r="O2434" s="168" t="str">
        <f t="shared" ref="O2434:O2497" si="193">CONCATENATE("PH.",J2434,".",K2434)</f>
        <v>PH.IC.IT.192704.01</v>
      </c>
      <c r="Q2434" s="168" t="str">
        <f t="shared" ref="Q2434:Q2497" si="194">CONCATENATE("CL.",J2434,".",K2434)</f>
        <v>CL.IC.IT.192704.01</v>
      </c>
    </row>
    <row r="2435" spans="1:17" s="167" customFormat="1" ht="15">
      <c r="A2435" s="167" t="s">
        <v>9344</v>
      </c>
      <c r="C2435" s="61" t="s">
        <v>217</v>
      </c>
      <c r="E2435" s="61" t="s">
        <v>7686</v>
      </c>
      <c r="F2435" s="167" t="s">
        <v>8558</v>
      </c>
      <c r="G2435" s="129" t="s">
        <v>11799</v>
      </c>
      <c r="H2435" s="62" t="s">
        <v>12210</v>
      </c>
      <c r="I2435" s="129" t="s">
        <v>11800</v>
      </c>
      <c r="J2435" s="63" t="str">
        <f t="shared" si="190"/>
        <v>IC.IT.192705</v>
      </c>
      <c r="K2435" s="61" t="s">
        <v>1702</v>
      </c>
      <c r="L2435" s="167" t="str">
        <f t="shared" si="191"/>
        <v xml:space="preserve">     Swelling</v>
      </c>
      <c r="M2435" s="168" t="str">
        <f t="shared" si="192"/>
        <v>PI.IC.IT.192705.01</v>
      </c>
      <c r="N2435" s="168"/>
      <c r="O2435" s="168" t="str">
        <f t="shared" si="193"/>
        <v>PH.IC.IT.192705.01</v>
      </c>
      <c r="Q2435" s="168" t="str">
        <f t="shared" si="194"/>
        <v>CL.IC.IT.192705.01</v>
      </c>
    </row>
    <row r="2436" spans="1:17" s="167" customFormat="1" ht="15">
      <c r="A2436" s="167" t="s">
        <v>9344</v>
      </c>
      <c r="C2436" s="61" t="s">
        <v>217</v>
      </c>
      <c r="E2436" s="61" t="s">
        <v>7686</v>
      </c>
      <c r="F2436" s="167" t="s">
        <v>8558</v>
      </c>
      <c r="G2436" s="167" t="s">
        <v>9665</v>
      </c>
      <c r="H2436" s="62" t="s">
        <v>12212</v>
      </c>
      <c r="I2436" s="167" t="s">
        <v>12437</v>
      </c>
      <c r="J2436" s="63" t="str">
        <f t="shared" si="190"/>
        <v>IC.IT.192706</v>
      </c>
      <c r="K2436" s="61" t="s">
        <v>1702</v>
      </c>
      <c r="L2436" s="167" t="str">
        <f t="shared" si="191"/>
        <v xml:space="preserve">      Other: specify</v>
      </c>
      <c r="M2436" s="168" t="str">
        <f t="shared" si="192"/>
        <v>PI.IC.IT.192706.01</v>
      </c>
      <c r="N2436" s="168"/>
      <c r="O2436" s="168" t="str">
        <f t="shared" si="193"/>
        <v>PH.IC.IT.192706.01</v>
      </c>
      <c r="Q2436" s="168" t="str">
        <f t="shared" si="194"/>
        <v>CL.IC.IT.192706.01</v>
      </c>
    </row>
    <row r="2437" spans="1:17" s="167" customFormat="1" ht="15">
      <c r="A2437" s="167" t="s">
        <v>9344</v>
      </c>
      <c r="C2437" s="61" t="s">
        <v>217</v>
      </c>
      <c r="D2437" s="167" t="s">
        <v>8819</v>
      </c>
      <c r="E2437" s="61" t="s">
        <v>745</v>
      </c>
      <c r="F2437" s="167" t="s">
        <v>8558</v>
      </c>
      <c r="G2437" s="167" t="s">
        <v>10806</v>
      </c>
      <c r="H2437" s="62" t="s">
        <v>11848</v>
      </c>
      <c r="I2437" s="167" t="s">
        <v>11753</v>
      </c>
      <c r="J2437" s="63" t="str">
        <f t="shared" si="190"/>
        <v>IC.IT.192801</v>
      </c>
      <c r="K2437" s="61" t="s">
        <v>1702</v>
      </c>
      <c r="L2437" s="167" t="str">
        <f t="shared" si="191"/>
        <v xml:space="preserve">     Unchanged</v>
      </c>
      <c r="M2437" s="168" t="str">
        <f t="shared" si="192"/>
        <v>PI.IC.IT.192801.01</v>
      </c>
      <c r="N2437" s="168"/>
      <c r="O2437" s="168" t="str">
        <f t="shared" si="193"/>
        <v>PH.IC.IT.192801.01</v>
      </c>
      <c r="Q2437" s="168" t="str">
        <f t="shared" si="194"/>
        <v>CL.IC.IT.192801.01</v>
      </c>
    </row>
    <row r="2438" spans="1:17" s="167" customFormat="1" ht="15">
      <c r="A2438" s="167" t="s">
        <v>9344</v>
      </c>
      <c r="C2438" s="61" t="s">
        <v>217</v>
      </c>
      <c r="E2438" s="61" t="s">
        <v>745</v>
      </c>
      <c r="F2438" s="167" t="s">
        <v>8558</v>
      </c>
      <c r="G2438" s="167" t="s">
        <v>9668</v>
      </c>
      <c r="H2438" s="62" t="s">
        <v>12030</v>
      </c>
      <c r="I2438" s="167" t="s">
        <v>11752</v>
      </c>
      <c r="J2438" s="63" t="str">
        <f t="shared" si="190"/>
        <v>IC.IT.192802</v>
      </c>
      <c r="K2438" s="61" t="s">
        <v>1702</v>
      </c>
      <c r="L2438" s="167" t="str">
        <f t="shared" si="191"/>
        <v xml:space="preserve">      Decreasing</v>
      </c>
      <c r="M2438" s="168" t="str">
        <f t="shared" si="192"/>
        <v>PI.IC.IT.192802.01</v>
      </c>
      <c r="N2438" s="168"/>
      <c r="O2438" s="168" t="str">
        <f t="shared" si="193"/>
        <v>PH.IC.IT.192802.01</v>
      </c>
      <c r="Q2438" s="168" t="str">
        <f t="shared" si="194"/>
        <v>CL.IC.IT.192802.01</v>
      </c>
    </row>
    <row r="2439" spans="1:17" s="167" customFormat="1" ht="15">
      <c r="A2439" s="167" t="s">
        <v>9344</v>
      </c>
      <c r="C2439" s="61" t="s">
        <v>217</v>
      </c>
      <c r="E2439" s="61" t="s">
        <v>745</v>
      </c>
      <c r="F2439" s="167" t="s">
        <v>8558</v>
      </c>
      <c r="G2439" s="167" t="s">
        <v>9388</v>
      </c>
      <c r="H2439" s="62" t="s">
        <v>12032</v>
      </c>
      <c r="I2439" s="167" t="s">
        <v>11583</v>
      </c>
      <c r="J2439" s="63" t="str">
        <f t="shared" si="190"/>
        <v>IC.IT.192803</v>
      </c>
      <c r="K2439" s="61" t="s">
        <v>1702</v>
      </c>
      <c r="L2439" s="167" t="str">
        <f t="shared" si="191"/>
        <v xml:space="preserve">      Increasing</v>
      </c>
      <c r="M2439" s="168" t="str">
        <f t="shared" si="192"/>
        <v>PI.IC.IT.192803.01</v>
      </c>
      <c r="N2439" s="168"/>
      <c r="O2439" s="168" t="str">
        <f t="shared" si="193"/>
        <v>PH.IC.IT.192803.01</v>
      </c>
      <c r="Q2439" s="168" t="str">
        <f t="shared" si="194"/>
        <v>CL.IC.IT.192803.01</v>
      </c>
    </row>
    <row r="2440" spans="1:17" s="167" customFormat="1" ht="15">
      <c r="A2440" s="167" t="s">
        <v>9344</v>
      </c>
      <c r="C2440" s="61" t="s">
        <v>217</v>
      </c>
      <c r="D2440" s="167" t="s">
        <v>8396</v>
      </c>
      <c r="E2440" s="61" t="s">
        <v>7532</v>
      </c>
      <c r="F2440" s="167" t="s">
        <v>8558</v>
      </c>
      <c r="G2440" s="167" t="s">
        <v>8246</v>
      </c>
      <c r="H2440" s="62" t="s">
        <v>11848</v>
      </c>
      <c r="I2440" s="167" t="s">
        <v>11474</v>
      </c>
      <c r="J2440" s="63" t="str">
        <f t="shared" si="190"/>
        <v>IC.IT.192901</v>
      </c>
      <c r="K2440" s="61" t="s">
        <v>1702</v>
      </c>
      <c r="L2440" s="167" t="str">
        <f t="shared" si="191"/>
        <v xml:space="preserve">      Consistent with Body Temperature</v>
      </c>
      <c r="M2440" s="168" t="str">
        <f t="shared" si="192"/>
        <v>PI.IC.IT.192901.01</v>
      </c>
      <c r="N2440" s="168"/>
      <c r="O2440" s="168" t="str">
        <f t="shared" si="193"/>
        <v>PH.IC.IT.192901.01</v>
      </c>
      <c r="Q2440" s="168" t="str">
        <f t="shared" si="194"/>
        <v>CL.IC.IT.192901.01</v>
      </c>
    </row>
    <row r="2441" spans="1:17" s="167" customFormat="1" ht="15">
      <c r="A2441" s="167" t="s">
        <v>9344</v>
      </c>
      <c r="C2441" s="61" t="s">
        <v>217</v>
      </c>
      <c r="E2441" s="61" t="s">
        <v>7532</v>
      </c>
      <c r="F2441" s="167" t="s">
        <v>8558</v>
      </c>
      <c r="G2441" s="167" t="s">
        <v>8529</v>
      </c>
      <c r="H2441" s="62" t="s">
        <v>12030</v>
      </c>
      <c r="I2441" s="167" t="s">
        <v>11504</v>
      </c>
      <c r="J2441" s="63" t="str">
        <f t="shared" si="190"/>
        <v>IC.IT.192902</v>
      </c>
      <c r="K2441" s="61" t="s">
        <v>1702</v>
      </c>
      <c r="L2441" s="167" t="str">
        <f t="shared" si="191"/>
        <v xml:space="preserve">      Warmer than Body Temperature</v>
      </c>
      <c r="M2441" s="168" t="str">
        <f t="shared" si="192"/>
        <v>PI.IC.IT.192902.01</v>
      </c>
      <c r="N2441" s="168"/>
      <c r="O2441" s="168" t="str">
        <f t="shared" si="193"/>
        <v>PH.IC.IT.192902.01</v>
      </c>
      <c r="Q2441" s="168" t="str">
        <f t="shared" si="194"/>
        <v>CL.IC.IT.192902.01</v>
      </c>
    </row>
    <row r="2442" spans="1:17" s="167" customFormat="1" ht="15">
      <c r="A2442" s="167" t="s">
        <v>9344</v>
      </c>
      <c r="C2442" s="61" t="s">
        <v>217</v>
      </c>
      <c r="E2442" s="61" t="s">
        <v>7532</v>
      </c>
      <c r="F2442" s="167" t="s">
        <v>8558</v>
      </c>
      <c r="G2442" s="167" t="s">
        <v>8397</v>
      </c>
      <c r="H2442" s="62" t="s">
        <v>12032</v>
      </c>
      <c r="I2442" s="167" t="s">
        <v>11506</v>
      </c>
      <c r="J2442" s="63" t="str">
        <f t="shared" si="190"/>
        <v>IC.IT.192903</v>
      </c>
      <c r="K2442" s="61" t="s">
        <v>1702</v>
      </c>
      <c r="L2442" s="167" t="str">
        <f t="shared" si="191"/>
        <v xml:space="preserve">      Warmer than Opposite Body Part</v>
      </c>
      <c r="M2442" s="168" t="str">
        <f t="shared" si="192"/>
        <v>PI.IC.IT.192903.01</v>
      </c>
      <c r="N2442" s="168"/>
      <c r="O2442" s="168" t="str">
        <f t="shared" si="193"/>
        <v>PH.IC.IT.192903.01</v>
      </c>
      <c r="Q2442" s="168" t="str">
        <f t="shared" si="194"/>
        <v>CL.IC.IT.192903.01</v>
      </c>
    </row>
    <row r="2443" spans="1:17" s="167" customFormat="1" ht="15">
      <c r="A2443" s="167" t="s">
        <v>9344</v>
      </c>
      <c r="C2443" s="61" t="s">
        <v>217</v>
      </c>
      <c r="E2443" s="61" t="s">
        <v>7532</v>
      </c>
      <c r="F2443" s="167" t="s">
        <v>8558</v>
      </c>
      <c r="G2443" s="167" t="s">
        <v>8646</v>
      </c>
      <c r="H2443" s="62" t="s">
        <v>12028</v>
      </c>
      <c r="I2443" s="167" t="s">
        <v>11508</v>
      </c>
      <c r="J2443" s="63" t="str">
        <f t="shared" si="190"/>
        <v>IC.IT.192904</v>
      </c>
      <c r="K2443" s="61" t="s">
        <v>1702</v>
      </c>
      <c r="L2443" s="167" t="str">
        <f t="shared" si="191"/>
        <v xml:space="preserve">      Cooler than Body Temperature</v>
      </c>
      <c r="M2443" s="168" t="str">
        <f t="shared" si="192"/>
        <v>PI.IC.IT.192904.01</v>
      </c>
      <c r="N2443" s="168"/>
      <c r="O2443" s="168" t="str">
        <f t="shared" si="193"/>
        <v>PH.IC.IT.192904.01</v>
      </c>
      <c r="Q2443" s="168" t="str">
        <f t="shared" si="194"/>
        <v>CL.IC.IT.192904.01</v>
      </c>
    </row>
    <row r="2444" spans="1:17" s="167" customFormat="1" ht="15">
      <c r="A2444" s="167" t="s">
        <v>9344</v>
      </c>
      <c r="C2444" s="61" t="s">
        <v>217</v>
      </c>
      <c r="E2444" s="61" t="s">
        <v>7532</v>
      </c>
      <c r="F2444" s="167" t="s">
        <v>8558</v>
      </c>
      <c r="G2444" s="167" t="s">
        <v>8647</v>
      </c>
      <c r="H2444" s="62" t="s">
        <v>12210</v>
      </c>
      <c r="I2444" s="167" t="s">
        <v>11510</v>
      </c>
      <c r="J2444" s="63" t="str">
        <f t="shared" si="190"/>
        <v>IC.IT.192905</v>
      </c>
      <c r="K2444" s="61" t="s">
        <v>1702</v>
      </c>
      <c r="L2444" s="167" t="str">
        <f t="shared" si="191"/>
        <v xml:space="preserve">      Cooler than Opposite Body Part</v>
      </c>
      <c r="M2444" s="168" t="str">
        <f t="shared" si="192"/>
        <v>PI.IC.IT.192905.01</v>
      </c>
      <c r="N2444" s="168"/>
      <c r="O2444" s="168" t="str">
        <f t="shared" si="193"/>
        <v>PH.IC.IT.192905.01</v>
      </c>
      <c r="Q2444" s="168" t="str">
        <f t="shared" si="194"/>
        <v>CL.IC.IT.192905.01</v>
      </c>
    </row>
    <row r="2445" spans="1:17" s="167" customFormat="1" ht="15">
      <c r="A2445" s="167" t="s">
        <v>9344</v>
      </c>
      <c r="C2445" s="61" t="s">
        <v>217</v>
      </c>
      <c r="D2445" s="167" t="s">
        <v>8285</v>
      </c>
      <c r="E2445" s="61" t="s">
        <v>7537</v>
      </c>
      <c r="F2445" s="167" t="s">
        <v>8648</v>
      </c>
      <c r="G2445" s="129" t="s">
        <v>13467</v>
      </c>
      <c r="H2445" s="62" t="s">
        <v>11848</v>
      </c>
      <c r="I2445" s="129" t="s">
        <v>8649</v>
      </c>
      <c r="J2445" s="63" t="str">
        <f t="shared" si="190"/>
        <v>IC.IT.193001</v>
      </c>
      <c r="K2445" s="61" t="s">
        <v>1702</v>
      </c>
      <c r="L2445" s="167" t="str">
        <f t="shared" si="191"/>
        <v xml:space="preserve">      Pressure Ulcer:  </v>
      </c>
      <c r="M2445" s="168" t="str">
        <f t="shared" si="192"/>
        <v>PI.IC.IT.193001.01</v>
      </c>
      <c r="N2445" s="168"/>
      <c r="O2445" s="168" t="str">
        <f t="shared" si="193"/>
        <v>PH.IC.IT.193001.01</v>
      </c>
      <c r="Q2445" s="168" t="str">
        <f t="shared" si="194"/>
        <v>CL.IC.IT.193001.01</v>
      </c>
    </row>
    <row r="2446" spans="1:17" s="167" customFormat="1" ht="15">
      <c r="A2446" s="167" t="s">
        <v>9344</v>
      </c>
      <c r="C2446" s="61" t="s">
        <v>217</v>
      </c>
      <c r="E2446" s="61" t="s">
        <v>7537</v>
      </c>
      <c r="F2446" s="167" t="s">
        <v>8648</v>
      </c>
      <c r="G2446" s="129" t="s">
        <v>8650</v>
      </c>
      <c r="H2446" s="62" t="s">
        <v>12030</v>
      </c>
      <c r="I2446" s="129" t="s">
        <v>9999</v>
      </c>
      <c r="J2446" s="63" t="str">
        <f t="shared" si="190"/>
        <v>IC.IT.193002</v>
      </c>
      <c r="K2446" s="61" t="s">
        <v>1702</v>
      </c>
      <c r="L2446" s="167" t="str">
        <f t="shared" si="191"/>
        <v xml:space="preserve">      Vascular Lesion Venous:  specify thickness</v>
      </c>
      <c r="M2446" s="168" t="str">
        <f t="shared" si="192"/>
        <v>PI.IC.IT.193002.01</v>
      </c>
      <c r="N2446" s="168"/>
      <c r="O2446" s="168" t="str">
        <f t="shared" si="193"/>
        <v>PH.IC.IT.193002.01</v>
      </c>
      <c r="Q2446" s="168" t="str">
        <f t="shared" si="194"/>
        <v>CL.IC.IT.193002.01</v>
      </c>
    </row>
    <row r="2447" spans="1:17" s="167" customFormat="1" ht="15">
      <c r="A2447" s="167" t="s">
        <v>9344</v>
      </c>
      <c r="C2447" s="61" t="s">
        <v>217</v>
      </c>
      <c r="E2447" s="61" t="s">
        <v>7537</v>
      </c>
      <c r="F2447" s="167" t="s">
        <v>8648</v>
      </c>
      <c r="G2447" s="129" t="s">
        <v>8542</v>
      </c>
      <c r="H2447" s="62" t="s">
        <v>12032</v>
      </c>
      <c r="I2447" s="129" t="s">
        <v>8543</v>
      </c>
      <c r="J2447" s="63" t="str">
        <f t="shared" si="190"/>
        <v>IC.IT.193003</v>
      </c>
      <c r="K2447" s="61" t="s">
        <v>1702</v>
      </c>
      <c r="L2447" s="167" t="str">
        <f t="shared" si="191"/>
        <v xml:space="preserve">      Vascular Lesion Arterial:  specify thickness</v>
      </c>
      <c r="M2447" s="168" t="str">
        <f t="shared" si="192"/>
        <v>PI.IC.IT.193003.01</v>
      </c>
      <c r="N2447" s="168"/>
      <c r="O2447" s="168" t="str">
        <f t="shared" si="193"/>
        <v>PH.IC.IT.193003.01</v>
      </c>
      <c r="Q2447" s="168" t="str">
        <f t="shared" si="194"/>
        <v>CL.IC.IT.193003.01</v>
      </c>
    </row>
    <row r="2448" spans="1:17" s="167" customFormat="1" ht="15">
      <c r="A2448" s="167" t="s">
        <v>9344</v>
      </c>
      <c r="C2448" s="61" t="s">
        <v>217</v>
      </c>
      <c r="E2448" s="61" t="s">
        <v>7537</v>
      </c>
      <c r="F2448" s="167" t="s">
        <v>8648</v>
      </c>
      <c r="G2448" s="129" t="s">
        <v>8544</v>
      </c>
      <c r="H2448" s="62" t="s">
        <v>12028</v>
      </c>
      <c r="I2448" s="129" t="s">
        <v>8545</v>
      </c>
      <c r="J2448" s="63" t="str">
        <f t="shared" si="190"/>
        <v>IC.IT.193004</v>
      </c>
      <c r="K2448" s="61" t="s">
        <v>1702</v>
      </c>
      <c r="L2448" s="167" t="str">
        <f t="shared" si="191"/>
        <v xml:space="preserve">      Diabetic Skin Ulcer:  specify thickness</v>
      </c>
      <c r="M2448" s="168" t="str">
        <f t="shared" si="192"/>
        <v>PI.IC.IT.193004.01</v>
      </c>
      <c r="N2448" s="168"/>
      <c r="O2448" s="168" t="str">
        <f t="shared" si="193"/>
        <v>PH.IC.IT.193004.01</v>
      </c>
      <c r="Q2448" s="168" t="str">
        <f t="shared" si="194"/>
        <v>CL.IC.IT.193004.01</v>
      </c>
    </row>
    <row r="2449" spans="1:19" s="167" customFormat="1" ht="15">
      <c r="A2449" s="167" t="s">
        <v>9344</v>
      </c>
      <c r="C2449" s="61" t="s">
        <v>12604</v>
      </c>
      <c r="E2449" s="61" t="s">
        <v>7537</v>
      </c>
      <c r="F2449" s="167" t="s">
        <v>8648</v>
      </c>
      <c r="G2449" s="129" t="s">
        <v>8546</v>
      </c>
      <c r="H2449" s="62" t="s">
        <v>12210</v>
      </c>
      <c r="I2449" s="129" t="s">
        <v>8411</v>
      </c>
      <c r="J2449" s="63" t="str">
        <f t="shared" si="190"/>
        <v>IC.IT.193005</v>
      </c>
      <c r="K2449" s="61" t="s">
        <v>12175</v>
      </c>
      <c r="L2449" s="167" t="str">
        <f t="shared" si="191"/>
        <v xml:space="preserve">      Surgical Wound (non-healing)</v>
      </c>
      <c r="M2449" s="168" t="str">
        <f t="shared" si="192"/>
        <v>PI.IC.IT.193005.01</v>
      </c>
      <c r="N2449" s="168"/>
      <c r="O2449" s="168" t="str">
        <f t="shared" si="193"/>
        <v>PH.IC.IT.193005.01</v>
      </c>
      <c r="Q2449" s="168" t="str">
        <f t="shared" si="194"/>
        <v>CL.IC.IT.193005.01</v>
      </c>
    </row>
    <row r="2450" spans="1:19" s="167" customFormat="1" ht="15">
      <c r="A2450" s="167" t="s">
        <v>9344</v>
      </c>
      <c r="C2450" s="61" t="s">
        <v>12604</v>
      </c>
      <c r="E2450" s="61" t="s">
        <v>7537</v>
      </c>
      <c r="F2450" s="167" t="s">
        <v>8648</v>
      </c>
      <c r="G2450" s="129" t="s">
        <v>8549</v>
      </c>
      <c r="H2450" s="62" t="s">
        <v>12212</v>
      </c>
      <c r="I2450" s="129" t="s">
        <v>8554</v>
      </c>
      <c r="J2450" s="63" t="str">
        <f t="shared" si="190"/>
        <v>IC.IT.193006</v>
      </c>
      <c r="K2450" s="61" t="s">
        <v>12175</v>
      </c>
      <c r="L2450" s="167" t="str">
        <f t="shared" si="191"/>
        <v xml:space="preserve">      Skin tear</v>
      </c>
      <c r="M2450" s="168" t="str">
        <f t="shared" si="192"/>
        <v>PI.IC.IT.193006.01</v>
      </c>
      <c r="N2450" s="168"/>
      <c r="O2450" s="168" t="str">
        <f t="shared" si="193"/>
        <v>PH.IC.IT.193006.01</v>
      </c>
      <c r="Q2450" s="168" t="str">
        <f t="shared" si="194"/>
        <v>CL.IC.IT.193006.01</v>
      </c>
    </row>
    <row r="2451" spans="1:19" s="167" customFormat="1" ht="15">
      <c r="A2451" s="167" t="s">
        <v>9344</v>
      </c>
      <c r="C2451" s="61" t="s">
        <v>12604</v>
      </c>
      <c r="E2451" s="61" t="s">
        <v>7537</v>
      </c>
      <c r="F2451" s="167" t="s">
        <v>8648</v>
      </c>
      <c r="G2451" s="129" t="s">
        <v>8555</v>
      </c>
      <c r="H2451" s="62" t="s">
        <v>12225</v>
      </c>
      <c r="I2451" s="129" t="s">
        <v>8932</v>
      </c>
      <c r="J2451" s="63" t="str">
        <f t="shared" si="190"/>
        <v>IC.IT.193007</v>
      </c>
      <c r="K2451" s="61" t="s">
        <v>12175</v>
      </c>
      <c r="L2451" s="167" t="str">
        <f t="shared" si="191"/>
        <v xml:space="preserve">      Abrasion</v>
      </c>
      <c r="M2451" s="168" t="str">
        <f t="shared" si="192"/>
        <v>PI.IC.IT.193007.01</v>
      </c>
      <c r="N2451" s="168"/>
      <c r="O2451" s="168" t="str">
        <f t="shared" si="193"/>
        <v>PH.IC.IT.193007.01</v>
      </c>
      <c r="Q2451" s="168" t="str">
        <f t="shared" si="194"/>
        <v>CL.IC.IT.193007.01</v>
      </c>
    </row>
    <row r="2452" spans="1:19" s="167" customFormat="1" ht="15">
      <c r="A2452" s="167" t="s">
        <v>9344</v>
      </c>
      <c r="C2452" s="61" t="s">
        <v>12604</v>
      </c>
      <c r="E2452" s="61" t="s">
        <v>7537</v>
      </c>
      <c r="F2452" s="167" t="s">
        <v>8648</v>
      </c>
      <c r="G2452" s="129" t="s">
        <v>8936</v>
      </c>
      <c r="H2452" s="62" t="s">
        <v>11638</v>
      </c>
      <c r="I2452" s="129" t="s">
        <v>8933</v>
      </c>
      <c r="J2452" s="63" t="str">
        <f t="shared" si="190"/>
        <v>IC.IT.193008</v>
      </c>
      <c r="K2452" s="61" t="s">
        <v>12175</v>
      </c>
      <c r="L2452" s="167" t="str">
        <f t="shared" si="191"/>
        <v xml:space="preserve">      Blister (not over bony prominence)</v>
      </c>
      <c r="M2452" s="168" t="str">
        <f t="shared" si="192"/>
        <v>PI.IC.IT.193008.01</v>
      </c>
      <c r="N2452" s="168"/>
      <c r="O2452" s="168" t="str">
        <f t="shared" si="193"/>
        <v>PH.IC.IT.193008.01</v>
      </c>
      <c r="Q2452" s="168" t="str">
        <f t="shared" si="194"/>
        <v>CL.IC.IT.193008.01</v>
      </c>
    </row>
    <row r="2453" spans="1:19" s="167" customFormat="1" ht="15">
      <c r="A2453" s="167" t="s">
        <v>9344</v>
      </c>
      <c r="C2453" s="61" t="s">
        <v>12604</v>
      </c>
      <c r="E2453" s="61" t="s">
        <v>7537</v>
      </c>
      <c r="F2453" s="167" t="s">
        <v>8648</v>
      </c>
      <c r="G2453" s="129" t="s">
        <v>8937</v>
      </c>
      <c r="H2453" s="62" t="s">
        <v>11639</v>
      </c>
      <c r="I2453" s="129" t="s">
        <v>8938</v>
      </c>
      <c r="J2453" s="63" t="str">
        <f t="shared" si="190"/>
        <v>IC.IT.193009</v>
      </c>
      <c r="K2453" s="61" t="s">
        <v>12175</v>
      </c>
      <c r="L2453" s="167" t="str">
        <f t="shared" si="191"/>
        <v xml:space="preserve">      Cellulitus</v>
      </c>
      <c r="M2453" s="168" t="str">
        <f t="shared" si="192"/>
        <v>PI.IC.IT.193009.01</v>
      </c>
      <c r="N2453" s="168"/>
      <c r="O2453" s="168" t="str">
        <f t="shared" si="193"/>
        <v>PH.IC.IT.193009.01</v>
      </c>
      <c r="Q2453" s="168" t="str">
        <f t="shared" si="194"/>
        <v>CL.IC.IT.193009.01</v>
      </c>
    </row>
    <row r="2454" spans="1:19" s="167" customFormat="1" ht="15">
      <c r="A2454" s="167" t="s">
        <v>9344</v>
      </c>
      <c r="C2454" s="61" t="s">
        <v>12604</v>
      </c>
      <c r="E2454" s="61" t="s">
        <v>7537</v>
      </c>
      <c r="F2454" s="167" t="s">
        <v>8648</v>
      </c>
      <c r="G2454" s="129" t="s">
        <v>8939</v>
      </c>
      <c r="H2454" s="62" t="s">
        <v>11829</v>
      </c>
      <c r="I2454" s="129" t="s">
        <v>10320</v>
      </c>
      <c r="J2454" s="63" t="str">
        <f t="shared" si="190"/>
        <v>IC.IT.193010</v>
      </c>
      <c r="K2454" s="61" t="s">
        <v>12175</v>
      </c>
      <c r="L2454" s="167" t="str">
        <f t="shared" si="191"/>
        <v xml:space="preserve">      Rash</v>
      </c>
      <c r="M2454" s="168" t="str">
        <f t="shared" si="192"/>
        <v>PI.IC.IT.193010.01</v>
      </c>
      <c r="N2454" s="168"/>
      <c r="O2454" s="168" t="str">
        <f t="shared" si="193"/>
        <v>PH.IC.IT.193010.01</v>
      </c>
      <c r="Q2454" s="168" t="str">
        <f t="shared" si="194"/>
        <v>CL.IC.IT.193010.01</v>
      </c>
    </row>
    <row r="2455" spans="1:19" s="167" customFormat="1" ht="15">
      <c r="A2455" s="167" t="s">
        <v>9344</v>
      </c>
      <c r="C2455" s="61" t="s">
        <v>217</v>
      </c>
      <c r="E2455" s="61" t="s">
        <v>7537</v>
      </c>
      <c r="F2455" s="167" t="s">
        <v>8648</v>
      </c>
      <c r="G2455" s="167" t="s">
        <v>8940</v>
      </c>
      <c r="H2455" s="62" t="s">
        <v>12099</v>
      </c>
      <c r="I2455" s="167" t="s">
        <v>8695</v>
      </c>
      <c r="J2455" s="63" t="str">
        <f t="shared" si="190"/>
        <v>IC.IT.193011</v>
      </c>
      <c r="K2455" s="61" t="s">
        <v>1702</v>
      </c>
      <c r="L2455" s="167" t="str">
        <f t="shared" si="191"/>
        <v xml:space="preserve">      Tape burn</v>
      </c>
      <c r="M2455" s="168" t="str">
        <f t="shared" si="192"/>
        <v>PI.IC.IT.193011.01</v>
      </c>
      <c r="N2455" s="168"/>
      <c r="O2455" s="168" t="str">
        <f t="shared" si="193"/>
        <v>PH.IC.IT.193011.01</v>
      </c>
      <c r="Q2455" s="168" t="str">
        <f t="shared" si="194"/>
        <v>CL.IC.IT.193011.01</v>
      </c>
    </row>
    <row r="2456" spans="1:19" s="167" customFormat="1" ht="15">
      <c r="A2456" s="167" t="s">
        <v>9344</v>
      </c>
      <c r="C2456" s="61" t="s">
        <v>217</v>
      </c>
      <c r="E2456" s="61" t="s">
        <v>7537</v>
      </c>
      <c r="F2456" s="167" t="s">
        <v>8648</v>
      </c>
      <c r="G2456" s="167" t="s">
        <v>8696</v>
      </c>
      <c r="H2456" s="62" t="s">
        <v>12100</v>
      </c>
      <c r="I2456" s="167" t="s">
        <v>12437</v>
      </c>
      <c r="J2456" s="63" t="str">
        <f t="shared" si="190"/>
        <v>IC.IT.193012</v>
      </c>
      <c r="K2456" s="61" t="s">
        <v>1702</v>
      </c>
      <c r="L2456" s="167" t="str">
        <f t="shared" si="191"/>
        <v xml:space="preserve">      Other:  specify</v>
      </c>
      <c r="M2456" s="168" t="str">
        <f t="shared" si="192"/>
        <v>PI.IC.IT.193012.01</v>
      </c>
      <c r="N2456" s="168"/>
      <c r="O2456" s="168" t="str">
        <f t="shared" si="193"/>
        <v>PH.IC.IT.193012.01</v>
      </c>
      <c r="Q2456" s="168" t="str">
        <f t="shared" si="194"/>
        <v>CL.IC.IT.193012.01</v>
      </c>
    </row>
    <row r="2457" spans="1:19" s="167" customFormat="1" ht="15">
      <c r="A2457" s="10" t="s">
        <v>9344</v>
      </c>
      <c r="B2457" s="10"/>
      <c r="C2457" s="61" t="s">
        <v>217</v>
      </c>
      <c r="E2457" s="61" t="s">
        <v>7537</v>
      </c>
      <c r="F2457" s="167" t="s">
        <v>8648</v>
      </c>
      <c r="G2457" s="10" t="s">
        <v>8707</v>
      </c>
      <c r="H2457" s="62" t="s">
        <v>215</v>
      </c>
      <c r="I2457" s="10" t="s">
        <v>8708</v>
      </c>
      <c r="J2457" s="63" t="str">
        <f t="shared" si="190"/>
        <v>IC.IT.193013</v>
      </c>
      <c r="K2457" s="61" t="s">
        <v>1702</v>
      </c>
      <c r="L2457" s="167" t="str">
        <f t="shared" si="191"/>
        <v xml:space="preserve">   Laceration</v>
      </c>
      <c r="M2457" s="168" t="str">
        <f t="shared" si="192"/>
        <v>PI.IC.IT.193013.01</v>
      </c>
      <c r="N2457" s="168"/>
      <c r="O2457" s="168" t="str">
        <f t="shared" si="193"/>
        <v>PH.IC.IT.193013.01</v>
      </c>
      <c r="Q2457" s="168" t="str">
        <f t="shared" si="194"/>
        <v>CL.IC.IT.193013.01</v>
      </c>
      <c r="R2457" s="167" t="s">
        <v>12465</v>
      </c>
      <c r="S2457" s="167">
        <v>795</v>
      </c>
    </row>
    <row r="2458" spans="1:19" s="167" customFormat="1" ht="15">
      <c r="A2458" s="10" t="s">
        <v>9344</v>
      </c>
      <c r="B2458" s="10"/>
      <c r="C2458" s="61" t="s">
        <v>12604</v>
      </c>
      <c r="E2458" s="61" t="s">
        <v>7537</v>
      </c>
      <c r="F2458" s="167" t="s">
        <v>8648</v>
      </c>
      <c r="G2458" s="10" t="s">
        <v>8714</v>
      </c>
      <c r="H2458" s="62" t="s">
        <v>4082</v>
      </c>
      <c r="I2458" s="10" t="s">
        <v>8715</v>
      </c>
      <c r="J2458" s="63" t="str">
        <f t="shared" si="190"/>
        <v>IC.IT.193014</v>
      </c>
      <c r="K2458" s="61" t="s">
        <v>12175</v>
      </c>
      <c r="L2458" s="167" t="str">
        <f t="shared" si="191"/>
        <v xml:space="preserve">  Puncture</v>
      </c>
      <c r="M2458" s="168" t="str">
        <f t="shared" si="192"/>
        <v>PI.IC.IT.193014.01</v>
      </c>
      <c r="N2458" s="168"/>
      <c r="O2458" s="168" t="str">
        <f t="shared" si="193"/>
        <v>PH.IC.IT.193014.01</v>
      </c>
      <c r="Q2458" s="168" t="str">
        <f t="shared" si="194"/>
        <v>CL.IC.IT.193014.01</v>
      </c>
      <c r="R2458" s="167" t="s">
        <v>12465</v>
      </c>
      <c r="S2458" s="167">
        <v>796</v>
      </c>
    </row>
    <row r="2459" spans="1:19" s="167" customFormat="1" ht="15">
      <c r="A2459" s="167" t="s">
        <v>9344</v>
      </c>
      <c r="C2459" s="61" t="s">
        <v>12604</v>
      </c>
      <c r="D2459" s="167" t="s">
        <v>8716</v>
      </c>
      <c r="E2459" s="61" t="s">
        <v>7544</v>
      </c>
      <c r="F2459" s="167" t="s">
        <v>8648</v>
      </c>
      <c r="G2459" s="167" t="s">
        <v>8865</v>
      </c>
      <c r="H2459" s="62" t="s">
        <v>11848</v>
      </c>
      <c r="I2459" s="167" t="s">
        <v>8988</v>
      </c>
      <c r="J2459" s="63" t="str">
        <f t="shared" si="190"/>
        <v>IC.IT.193101</v>
      </c>
      <c r="K2459" s="61" t="s">
        <v>12175</v>
      </c>
      <c r="L2459" s="167" t="str">
        <f t="shared" si="191"/>
        <v xml:space="preserve">      Partial-thickness (dermis)</v>
      </c>
      <c r="M2459" s="168" t="str">
        <f t="shared" si="192"/>
        <v>PI.IC.IT.193101.01</v>
      </c>
      <c r="N2459" s="168"/>
      <c r="O2459" s="168" t="str">
        <f t="shared" si="193"/>
        <v>PH.IC.IT.193101.01</v>
      </c>
      <c r="Q2459" s="168" t="str">
        <f t="shared" si="194"/>
        <v>CL.IC.IT.193101.01</v>
      </c>
    </row>
    <row r="2460" spans="1:19" s="167" customFormat="1" ht="15">
      <c r="A2460" s="167" t="s">
        <v>9344</v>
      </c>
      <c r="C2460" s="61" t="s">
        <v>217</v>
      </c>
      <c r="E2460" s="61" t="s">
        <v>7544</v>
      </c>
      <c r="F2460" s="167" t="s">
        <v>8648</v>
      </c>
      <c r="G2460" s="167" t="s">
        <v>13171</v>
      </c>
      <c r="H2460" s="62" t="s">
        <v>12030</v>
      </c>
      <c r="I2460" s="167" t="s">
        <v>8989</v>
      </c>
      <c r="J2460" s="63" t="str">
        <f t="shared" si="190"/>
        <v>IC.IT.193102</v>
      </c>
      <c r="K2460" s="61" t="s">
        <v>1702</v>
      </c>
      <c r="L2460" s="167" t="str">
        <f t="shared" si="191"/>
        <v xml:space="preserve">      Full-thickness (subq and beyond) </v>
      </c>
      <c r="M2460" s="168" t="str">
        <f t="shared" si="192"/>
        <v>PI.IC.IT.193102.01</v>
      </c>
      <c r="N2460" s="168"/>
      <c r="O2460" s="168" t="str">
        <f t="shared" si="193"/>
        <v>PH.IC.IT.193102.01</v>
      </c>
      <c r="Q2460" s="168" t="str">
        <f t="shared" si="194"/>
        <v>CL.IC.IT.193102.01</v>
      </c>
    </row>
    <row r="2461" spans="1:19" s="167" customFormat="1" ht="15">
      <c r="A2461" s="167" t="s">
        <v>9344</v>
      </c>
      <c r="C2461" s="61" t="s">
        <v>217</v>
      </c>
      <c r="D2461" s="167" t="s">
        <v>8990</v>
      </c>
      <c r="E2461" s="61" t="s">
        <v>7547</v>
      </c>
      <c r="F2461" s="167" t="s">
        <v>8732</v>
      </c>
      <c r="G2461" s="167" t="s">
        <v>8866</v>
      </c>
      <c r="H2461" s="62" t="s">
        <v>11848</v>
      </c>
      <c r="I2461" s="167" t="s">
        <v>8867</v>
      </c>
      <c r="J2461" s="63" t="str">
        <f t="shared" si="190"/>
        <v>IC.IT.193201</v>
      </c>
      <c r="K2461" s="61" t="s">
        <v>1702</v>
      </c>
      <c r="L2461" s="167" t="str">
        <f t="shared" si="191"/>
        <v xml:space="preserve">      Length (measure head to toe):  specify cm</v>
      </c>
      <c r="M2461" s="168" t="str">
        <f t="shared" si="192"/>
        <v>PI.IC.IT.193201.01</v>
      </c>
      <c r="N2461" s="168"/>
      <c r="O2461" s="168" t="str">
        <f t="shared" si="193"/>
        <v>PH.IC.IT.193201.01</v>
      </c>
      <c r="Q2461" s="168" t="str">
        <f t="shared" si="194"/>
        <v>CL.IC.IT.193201.01</v>
      </c>
    </row>
    <row r="2462" spans="1:19" s="167" customFormat="1" ht="15">
      <c r="A2462" s="167" t="s">
        <v>9344</v>
      </c>
      <c r="C2462" s="61" t="s">
        <v>217</v>
      </c>
      <c r="E2462" s="61" t="s">
        <v>7547</v>
      </c>
      <c r="F2462" s="167" t="s">
        <v>8732</v>
      </c>
      <c r="G2462" s="167" t="s">
        <v>8868</v>
      </c>
      <c r="H2462" s="62" t="s">
        <v>12030</v>
      </c>
      <c r="I2462" s="167" t="s">
        <v>8730</v>
      </c>
      <c r="J2462" s="63" t="str">
        <f t="shared" si="190"/>
        <v>IC.IT.193202</v>
      </c>
      <c r="K2462" s="61" t="s">
        <v>1702</v>
      </c>
      <c r="L2462" s="167" t="str">
        <f t="shared" si="191"/>
        <v xml:space="preserve">      Width (measure hip to hip):  specify cm</v>
      </c>
      <c r="M2462" s="168" t="str">
        <f t="shared" si="192"/>
        <v>PI.IC.IT.193202.01</v>
      </c>
      <c r="N2462" s="168"/>
      <c r="O2462" s="168" t="str">
        <f t="shared" si="193"/>
        <v>PH.IC.IT.193202.01</v>
      </c>
      <c r="Q2462" s="168" t="str">
        <f t="shared" si="194"/>
        <v>CL.IC.IT.193202.01</v>
      </c>
    </row>
    <row r="2463" spans="1:19" s="167" customFormat="1" ht="15">
      <c r="A2463" s="167" t="s">
        <v>9344</v>
      </c>
      <c r="C2463" s="61" t="s">
        <v>217</v>
      </c>
      <c r="E2463" s="61" t="s">
        <v>7547</v>
      </c>
      <c r="F2463" s="167" t="s">
        <v>8732</v>
      </c>
      <c r="G2463" s="167" t="s">
        <v>8731</v>
      </c>
      <c r="H2463" s="62" t="s">
        <v>12032</v>
      </c>
      <c r="I2463" s="167" t="s">
        <v>8604</v>
      </c>
      <c r="J2463" s="63" t="str">
        <f t="shared" si="190"/>
        <v>IC.IT.193203</v>
      </c>
      <c r="K2463" s="61" t="s">
        <v>1702</v>
      </c>
      <c r="L2463" s="167" t="str">
        <f t="shared" si="191"/>
        <v xml:space="preserve">      Depth (measure deepest part):  specify cm</v>
      </c>
      <c r="M2463" s="168" t="str">
        <f t="shared" si="192"/>
        <v>PI.IC.IT.193203.01</v>
      </c>
      <c r="N2463" s="168"/>
      <c r="O2463" s="168" t="str">
        <f t="shared" si="193"/>
        <v>PH.IC.IT.193203.01</v>
      </c>
      <c r="Q2463" s="168" t="str">
        <f t="shared" si="194"/>
        <v>CL.IC.IT.193203.01</v>
      </c>
    </row>
    <row r="2464" spans="1:19" s="167" customFormat="1" ht="15">
      <c r="A2464" s="167" t="s">
        <v>9344</v>
      </c>
      <c r="C2464" s="61" t="s">
        <v>217</v>
      </c>
      <c r="E2464" s="61" t="s">
        <v>7547</v>
      </c>
      <c r="F2464" s="167" t="s">
        <v>8732</v>
      </c>
      <c r="G2464" s="167" t="s">
        <v>8605</v>
      </c>
      <c r="H2464" s="62" t="s">
        <v>12028</v>
      </c>
      <c r="I2464" s="167" t="s">
        <v>12171</v>
      </c>
      <c r="J2464" s="63" t="str">
        <f t="shared" si="190"/>
        <v>IC.IT.193204</v>
      </c>
      <c r="K2464" s="61" t="s">
        <v>1702</v>
      </c>
      <c r="L2464" s="167" t="str">
        <f t="shared" si="191"/>
        <v xml:space="preserve">      N/A (within 7 days): specify date</v>
      </c>
      <c r="M2464" s="168" t="str">
        <f t="shared" si="192"/>
        <v>PI.IC.IT.193204.01</v>
      </c>
      <c r="N2464" s="168"/>
      <c r="O2464" s="168" t="str">
        <f t="shared" si="193"/>
        <v>PH.IC.IT.193204.01</v>
      </c>
      <c r="Q2464" s="168" t="str">
        <f t="shared" si="194"/>
        <v>CL.IC.IT.193204.01</v>
      </c>
    </row>
    <row r="2465" spans="1:17" s="167" customFormat="1" ht="15">
      <c r="A2465" s="167" t="s">
        <v>9344</v>
      </c>
      <c r="C2465" s="61" t="s">
        <v>217</v>
      </c>
      <c r="E2465" s="61" t="s">
        <v>7547</v>
      </c>
      <c r="F2465" s="167" t="s">
        <v>8732</v>
      </c>
      <c r="G2465" s="167" t="s">
        <v>9664</v>
      </c>
      <c r="H2465" s="62" t="s">
        <v>12210</v>
      </c>
      <c r="I2465" s="167" t="s">
        <v>12207</v>
      </c>
      <c r="J2465" s="63" t="str">
        <f t="shared" si="190"/>
        <v>IC.IT.193205</v>
      </c>
      <c r="K2465" s="61" t="s">
        <v>1702</v>
      </c>
      <c r="L2465" s="167" t="str">
        <f t="shared" si="191"/>
        <v xml:space="preserve">      Unable to assess due to dressing</v>
      </c>
      <c r="M2465" s="168" t="str">
        <f t="shared" si="192"/>
        <v>PI.IC.IT.193205.01</v>
      </c>
      <c r="N2465" s="168"/>
      <c r="O2465" s="168" t="str">
        <f t="shared" si="193"/>
        <v>PH.IC.IT.193205.01</v>
      </c>
      <c r="Q2465" s="168" t="str">
        <f t="shared" si="194"/>
        <v>CL.IC.IT.193205.01</v>
      </c>
    </row>
    <row r="2466" spans="1:17" s="167" customFormat="1" ht="15">
      <c r="A2466" s="167" t="s">
        <v>9344</v>
      </c>
      <c r="C2466" s="61" t="s">
        <v>217</v>
      </c>
      <c r="E2466" s="61" t="s">
        <v>7547</v>
      </c>
      <c r="F2466" s="167" t="s">
        <v>8732</v>
      </c>
      <c r="G2466" s="167" t="s">
        <v>9665</v>
      </c>
      <c r="H2466" s="62" t="s">
        <v>12212</v>
      </c>
      <c r="I2466" s="167" t="s">
        <v>12437</v>
      </c>
      <c r="J2466" s="63" t="str">
        <f t="shared" si="190"/>
        <v>IC.IT.193206</v>
      </c>
      <c r="K2466" s="61" t="s">
        <v>1702</v>
      </c>
      <c r="L2466" s="167" t="str">
        <f t="shared" si="191"/>
        <v xml:space="preserve">      Other: specify</v>
      </c>
      <c r="M2466" s="168" t="str">
        <f t="shared" si="192"/>
        <v>PI.IC.IT.193206.01</v>
      </c>
      <c r="N2466" s="168"/>
      <c r="O2466" s="168" t="str">
        <f t="shared" si="193"/>
        <v>PH.IC.IT.193206.01</v>
      </c>
      <c r="Q2466" s="168" t="str">
        <f t="shared" si="194"/>
        <v>CL.IC.IT.193206.01</v>
      </c>
    </row>
    <row r="2467" spans="1:17" s="167" customFormat="1" ht="15">
      <c r="A2467" s="167" t="s">
        <v>9344</v>
      </c>
      <c r="C2467" s="61" t="s">
        <v>217</v>
      </c>
      <c r="D2467" s="167" t="s">
        <v>491</v>
      </c>
      <c r="E2467" s="61" t="s">
        <v>913</v>
      </c>
      <c r="F2467" s="167" t="s">
        <v>8732</v>
      </c>
      <c r="G2467" s="167" t="s">
        <v>8606</v>
      </c>
      <c r="H2467" s="62" t="s">
        <v>11848</v>
      </c>
      <c r="I2467" s="167" t="s">
        <v>8733</v>
      </c>
      <c r="J2467" s="63" t="str">
        <f t="shared" si="190"/>
        <v>IC.IT.193301</v>
      </c>
      <c r="K2467" s="61" t="s">
        <v>1702</v>
      </c>
      <c r="L2467" s="167" t="str">
        <f t="shared" si="191"/>
        <v xml:space="preserve">      Epithelialization (shades of pink): specify %</v>
      </c>
      <c r="M2467" s="168" t="str">
        <f t="shared" si="192"/>
        <v>PI.IC.IT.193301.01</v>
      </c>
      <c r="N2467" s="168"/>
      <c r="O2467" s="168" t="str">
        <f t="shared" si="193"/>
        <v>PH.IC.IT.193301.01</v>
      </c>
      <c r="Q2467" s="168" t="str">
        <f t="shared" si="194"/>
        <v>CL.IC.IT.193301.01</v>
      </c>
    </row>
    <row r="2468" spans="1:17" s="167" customFormat="1" ht="15">
      <c r="A2468" s="167" t="s">
        <v>9344</v>
      </c>
      <c r="C2468" s="61" t="s">
        <v>217</v>
      </c>
      <c r="E2468" s="61" t="s">
        <v>913</v>
      </c>
      <c r="F2468" s="167" t="s">
        <v>8732</v>
      </c>
      <c r="G2468" s="167" t="s">
        <v>8734</v>
      </c>
      <c r="H2468" s="62" t="s">
        <v>12030</v>
      </c>
      <c r="I2468" s="167" t="s">
        <v>8735</v>
      </c>
      <c r="J2468" s="63" t="str">
        <f t="shared" si="190"/>
        <v>IC.IT.193302</v>
      </c>
      <c r="K2468" s="61" t="s">
        <v>1702</v>
      </c>
      <c r="L2468" s="167" t="str">
        <f t="shared" si="191"/>
        <v xml:space="preserve">      Granulation (beefy red):  specify %</v>
      </c>
      <c r="M2468" s="168" t="str">
        <f t="shared" si="192"/>
        <v>PI.IC.IT.193302.01</v>
      </c>
      <c r="N2468" s="168"/>
      <c r="O2468" s="168" t="str">
        <f t="shared" si="193"/>
        <v>PH.IC.IT.193302.01</v>
      </c>
      <c r="Q2468" s="168" t="str">
        <f t="shared" si="194"/>
        <v>CL.IC.IT.193302.01</v>
      </c>
    </row>
    <row r="2469" spans="1:17" s="167" customFormat="1" ht="15">
      <c r="A2469" s="167" t="s">
        <v>9344</v>
      </c>
      <c r="C2469" s="61" t="s">
        <v>217</v>
      </c>
      <c r="E2469" s="61" t="s">
        <v>913</v>
      </c>
      <c r="F2469" s="167" t="s">
        <v>8732</v>
      </c>
      <c r="G2469" s="167" t="s">
        <v>8612</v>
      </c>
      <c r="H2469" s="62" t="s">
        <v>12032</v>
      </c>
      <c r="I2469" s="167" t="s">
        <v>9607</v>
      </c>
      <c r="J2469" s="63" t="str">
        <f t="shared" si="190"/>
        <v>IC.IT.193303</v>
      </c>
      <c r="K2469" s="61" t="s">
        <v>1702</v>
      </c>
      <c r="L2469" s="167" t="str">
        <f t="shared" si="191"/>
        <v xml:space="preserve">      Slough (yellow fibrinous):  specify %</v>
      </c>
      <c r="M2469" s="168" t="str">
        <f t="shared" si="192"/>
        <v>PI.IC.IT.193303.01</v>
      </c>
      <c r="N2469" s="168"/>
      <c r="O2469" s="168" t="str">
        <f t="shared" si="193"/>
        <v>PH.IC.IT.193303.01</v>
      </c>
      <c r="Q2469" s="168" t="str">
        <f t="shared" si="194"/>
        <v>CL.IC.IT.193303.01</v>
      </c>
    </row>
    <row r="2470" spans="1:17" s="167" customFormat="1" ht="15">
      <c r="A2470" s="167" t="s">
        <v>9344</v>
      </c>
      <c r="C2470" s="61" t="s">
        <v>217</v>
      </c>
      <c r="E2470" s="61" t="s">
        <v>913</v>
      </c>
      <c r="F2470" s="167" t="s">
        <v>8732</v>
      </c>
      <c r="G2470" s="167" t="s">
        <v>8858</v>
      </c>
      <c r="H2470" s="62" t="s">
        <v>12028</v>
      </c>
      <c r="I2470" s="167" t="s">
        <v>8859</v>
      </c>
      <c r="J2470" s="63" t="str">
        <f t="shared" si="190"/>
        <v>IC.IT.193304</v>
      </c>
      <c r="K2470" s="61" t="s">
        <v>1702</v>
      </c>
      <c r="L2470" s="167" t="str">
        <f t="shared" si="191"/>
        <v xml:space="preserve">      Eschar (thick leathery black/brown):  specify %</v>
      </c>
      <c r="M2470" s="168" t="str">
        <f t="shared" si="192"/>
        <v>PI.IC.IT.193304.01</v>
      </c>
      <c r="N2470" s="168"/>
      <c r="O2470" s="168" t="str">
        <f t="shared" si="193"/>
        <v>PH.IC.IT.193304.01</v>
      </c>
      <c r="Q2470" s="168" t="str">
        <f t="shared" si="194"/>
        <v>CL.IC.IT.193304.01</v>
      </c>
    </row>
    <row r="2471" spans="1:17" s="167" customFormat="1" ht="15">
      <c r="A2471" s="167" t="s">
        <v>9344</v>
      </c>
      <c r="C2471" s="61" t="s">
        <v>217</v>
      </c>
      <c r="E2471" s="61" t="s">
        <v>913</v>
      </c>
      <c r="F2471" s="167" t="s">
        <v>8732</v>
      </c>
      <c r="G2471" s="167" t="s">
        <v>8587</v>
      </c>
      <c r="H2471" s="62" t="s">
        <v>212</v>
      </c>
      <c r="I2471" s="167" t="s">
        <v>8588</v>
      </c>
      <c r="J2471" s="63" t="str">
        <f t="shared" si="190"/>
        <v>IC.IT.193305</v>
      </c>
      <c r="K2471" s="61" t="s">
        <v>1702</v>
      </c>
      <c r="L2471" s="167" t="str">
        <f t="shared" si="191"/>
        <v xml:space="preserve">      Foreign bodies:  specify</v>
      </c>
      <c r="M2471" s="168" t="str">
        <f t="shared" si="192"/>
        <v>PI.IC.IT.193305.01</v>
      </c>
      <c r="N2471" s="168"/>
      <c r="O2471" s="168" t="str">
        <f t="shared" si="193"/>
        <v>PH.IC.IT.193305.01</v>
      </c>
      <c r="Q2471" s="168" t="str">
        <f t="shared" si="194"/>
        <v>CL.IC.IT.193305.01</v>
      </c>
    </row>
    <row r="2472" spans="1:17" s="167" customFormat="1" ht="15">
      <c r="A2472" s="167" t="s">
        <v>9344</v>
      </c>
      <c r="C2472" s="61" t="s">
        <v>217</v>
      </c>
      <c r="E2472" s="61" t="s">
        <v>8320</v>
      </c>
      <c r="F2472" s="167" t="s">
        <v>8732</v>
      </c>
      <c r="G2472" s="167" t="s">
        <v>8599</v>
      </c>
      <c r="H2472" s="62" t="s">
        <v>11848</v>
      </c>
      <c r="I2472" s="167" t="s">
        <v>11867</v>
      </c>
      <c r="J2472" s="63" t="str">
        <f t="shared" si="190"/>
        <v>IC.IT.193401</v>
      </c>
      <c r="K2472" s="61" t="s">
        <v>1702</v>
      </c>
      <c r="L2472" s="167" t="str">
        <f t="shared" si="191"/>
        <v>Tunneling: enter clock position</v>
      </c>
      <c r="M2472" s="168" t="str">
        <f t="shared" si="192"/>
        <v>PI.IC.IT.193401.01</v>
      </c>
      <c r="N2472" s="168"/>
      <c r="O2472" s="168" t="str">
        <f t="shared" si="193"/>
        <v>PH.IC.IT.193401.01</v>
      </c>
      <c r="Q2472" s="168" t="str">
        <f t="shared" si="194"/>
        <v>CL.IC.IT.193401.01</v>
      </c>
    </row>
    <row r="2473" spans="1:17" s="167" customFormat="1" ht="15">
      <c r="A2473" s="167" t="s">
        <v>9344</v>
      </c>
      <c r="C2473" s="61" t="s">
        <v>217</v>
      </c>
      <c r="D2473" s="167" t="s">
        <v>8854</v>
      </c>
      <c r="E2473" s="61" t="s">
        <v>8320</v>
      </c>
      <c r="F2473" s="167" t="s">
        <v>8732</v>
      </c>
      <c r="G2473" s="167" t="s">
        <v>13172</v>
      </c>
      <c r="H2473" s="62" t="s">
        <v>12030</v>
      </c>
      <c r="I2473" s="167" t="s">
        <v>8321</v>
      </c>
      <c r="J2473" s="63" t="str">
        <f t="shared" si="190"/>
        <v>IC.IT.193402</v>
      </c>
      <c r="K2473" s="61" t="s">
        <v>1702</v>
      </c>
      <c r="L2473" s="167" t="str">
        <f t="shared" si="191"/>
        <v xml:space="preserve">      Indistinct, attached</v>
      </c>
      <c r="M2473" s="168" t="str">
        <f t="shared" si="192"/>
        <v>PI.IC.IT.193402.01</v>
      </c>
      <c r="N2473" s="168"/>
      <c r="O2473" s="168" t="str">
        <f t="shared" si="193"/>
        <v>PH.IC.IT.193402.01</v>
      </c>
      <c r="Q2473" s="168" t="str">
        <f t="shared" si="194"/>
        <v>CL.IC.IT.193402.01</v>
      </c>
    </row>
    <row r="2474" spans="1:17" s="167" customFormat="1" ht="15">
      <c r="A2474" s="167" t="s">
        <v>9344</v>
      </c>
      <c r="C2474" s="61" t="s">
        <v>217</v>
      </c>
      <c r="E2474" s="61" t="s">
        <v>8320</v>
      </c>
      <c r="F2474" s="167" t="s">
        <v>8732</v>
      </c>
      <c r="G2474" s="167" t="s">
        <v>13173</v>
      </c>
      <c r="H2474" s="62" t="s">
        <v>12032</v>
      </c>
      <c r="I2474" s="167" t="s">
        <v>8592</v>
      </c>
      <c r="J2474" s="63" t="str">
        <f t="shared" si="190"/>
        <v>IC.IT.193403</v>
      </c>
      <c r="K2474" s="61" t="s">
        <v>1702</v>
      </c>
      <c r="L2474" s="167" t="str">
        <f t="shared" si="191"/>
        <v xml:space="preserve">      Non attached</v>
      </c>
      <c r="M2474" s="168" t="str">
        <f t="shared" si="192"/>
        <v>PI.IC.IT.193403.01</v>
      </c>
      <c r="N2474" s="168"/>
      <c r="O2474" s="168" t="str">
        <f t="shared" si="193"/>
        <v>PH.IC.IT.193403.01</v>
      </c>
      <c r="Q2474" s="168" t="str">
        <f t="shared" si="194"/>
        <v>CL.IC.IT.193403.01</v>
      </c>
    </row>
    <row r="2475" spans="1:17" s="167" customFormat="1" ht="15">
      <c r="A2475" s="167" t="s">
        <v>9344</v>
      </c>
      <c r="C2475" s="61" t="s">
        <v>217</v>
      </c>
      <c r="E2475" s="61" t="s">
        <v>8320</v>
      </c>
      <c r="F2475" s="167" t="s">
        <v>8732</v>
      </c>
      <c r="G2475" s="167" t="s">
        <v>8593</v>
      </c>
      <c r="H2475" s="62" t="s">
        <v>12028</v>
      </c>
      <c r="I2475" s="167" t="s">
        <v>8594</v>
      </c>
      <c r="J2475" s="63" t="str">
        <f t="shared" si="190"/>
        <v>IC.IT.193404</v>
      </c>
      <c r="K2475" s="61" t="s">
        <v>1702</v>
      </c>
      <c r="L2475" s="167" t="str">
        <f t="shared" si="191"/>
        <v xml:space="preserve">      Tunneling</v>
      </c>
      <c r="M2475" s="168" t="str">
        <f t="shared" si="192"/>
        <v>PI.IC.IT.193404.01</v>
      </c>
      <c r="N2475" s="168"/>
      <c r="O2475" s="168" t="str">
        <f t="shared" si="193"/>
        <v>PH.IC.IT.193404.01</v>
      </c>
      <c r="Q2475" s="168" t="str">
        <f t="shared" si="194"/>
        <v>CL.IC.IT.193404.01</v>
      </c>
    </row>
    <row r="2476" spans="1:17" s="167" customFormat="1" ht="15">
      <c r="A2476" s="167" t="s">
        <v>9344</v>
      </c>
      <c r="C2476" s="61" t="s">
        <v>217</v>
      </c>
      <c r="E2476" s="61" t="s">
        <v>8320</v>
      </c>
      <c r="F2476" s="167" t="s">
        <v>8732</v>
      </c>
      <c r="G2476" s="167" t="s">
        <v>8595</v>
      </c>
      <c r="H2476" s="62" t="s">
        <v>12210</v>
      </c>
      <c r="I2476" s="167" t="s">
        <v>8596</v>
      </c>
      <c r="J2476" s="63" t="str">
        <f t="shared" si="190"/>
        <v>IC.IT.193405</v>
      </c>
      <c r="K2476" s="61" t="s">
        <v>1702</v>
      </c>
      <c r="L2476" s="167" t="str">
        <f t="shared" si="191"/>
        <v xml:space="preserve">      Undermining</v>
      </c>
      <c r="M2476" s="168" t="str">
        <f t="shared" si="192"/>
        <v>PI.IC.IT.193405.01</v>
      </c>
      <c r="N2476" s="168"/>
      <c r="O2476" s="168" t="str">
        <f t="shared" si="193"/>
        <v>PH.IC.IT.193405.01</v>
      </c>
      <c r="Q2476" s="168" t="str">
        <f t="shared" si="194"/>
        <v>CL.IC.IT.193405.01</v>
      </c>
    </row>
    <row r="2477" spans="1:17" s="167" customFormat="1" ht="15">
      <c r="A2477" s="167" t="s">
        <v>9344</v>
      </c>
      <c r="C2477" s="61" t="s">
        <v>217</v>
      </c>
      <c r="E2477" s="61" t="s">
        <v>8320</v>
      </c>
      <c r="F2477" s="167" t="s">
        <v>8732</v>
      </c>
      <c r="G2477" s="167" t="s">
        <v>8597</v>
      </c>
      <c r="H2477" s="62" t="s">
        <v>12212</v>
      </c>
      <c r="I2477" s="167" t="s">
        <v>8598</v>
      </c>
      <c r="J2477" s="63" t="str">
        <f t="shared" si="190"/>
        <v>IC.IT.193406</v>
      </c>
      <c r="K2477" s="61" t="s">
        <v>1702</v>
      </c>
      <c r="L2477" s="167" t="str">
        <f t="shared" si="191"/>
        <v xml:space="preserve">      Rolled</v>
      </c>
      <c r="M2477" s="168" t="str">
        <f t="shared" si="192"/>
        <v>PI.IC.IT.193406.01</v>
      </c>
      <c r="N2477" s="168"/>
      <c r="O2477" s="168" t="str">
        <f t="shared" si="193"/>
        <v>PH.IC.IT.193406.01</v>
      </c>
      <c r="Q2477" s="168" t="str">
        <f t="shared" si="194"/>
        <v>CL.IC.IT.193406.01</v>
      </c>
    </row>
    <row r="2478" spans="1:17" s="167" customFormat="1" ht="15">
      <c r="A2478" s="167" t="s">
        <v>9344</v>
      </c>
      <c r="C2478" s="61" t="s">
        <v>217</v>
      </c>
      <c r="D2478" s="167" t="s">
        <v>8515</v>
      </c>
      <c r="E2478" s="61" t="s">
        <v>8516</v>
      </c>
      <c r="F2478" s="167" t="s">
        <v>8611</v>
      </c>
      <c r="G2478" s="167" t="s">
        <v>8485</v>
      </c>
      <c r="H2478" s="62" t="s">
        <v>11848</v>
      </c>
      <c r="I2478" s="167" t="s">
        <v>10278</v>
      </c>
      <c r="J2478" s="63" t="str">
        <f t="shared" si="190"/>
        <v>IC.IT.193501</v>
      </c>
      <c r="K2478" s="61" t="s">
        <v>1702</v>
      </c>
      <c r="L2478" s="167" t="str">
        <f t="shared" si="191"/>
        <v xml:space="preserve">      Continuous</v>
      </c>
      <c r="M2478" s="168" t="str">
        <f t="shared" si="192"/>
        <v>PI.IC.IT.193501.01</v>
      </c>
      <c r="N2478" s="168"/>
      <c r="O2478" s="168" t="str">
        <f t="shared" si="193"/>
        <v>PH.IC.IT.193501.01</v>
      </c>
      <c r="Q2478" s="168" t="str">
        <f t="shared" si="194"/>
        <v>CL.IC.IT.193501.01</v>
      </c>
    </row>
    <row r="2479" spans="1:17" s="167" customFormat="1" ht="15">
      <c r="A2479" s="167" t="s">
        <v>9344</v>
      </c>
      <c r="C2479" s="61" t="s">
        <v>217</v>
      </c>
      <c r="E2479" s="61" t="s">
        <v>8516</v>
      </c>
      <c r="F2479" s="167" t="s">
        <v>8611</v>
      </c>
      <c r="G2479" s="167" t="s">
        <v>8486</v>
      </c>
      <c r="H2479" s="62" t="s">
        <v>12030</v>
      </c>
      <c r="I2479" s="167" t="s">
        <v>11013</v>
      </c>
      <c r="J2479" s="63" t="str">
        <f t="shared" si="190"/>
        <v>IC.IT.193502</v>
      </c>
      <c r="K2479" s="61" t="s">
        <v>1702</v>
      </c>
      <c r="L2479" s="167" t="str">
        <f t="shared" si="191"/>
        <v xml:space="preserve">      Intermittent</v>
      </c>
      <c r="M2479" s="168" t="str">
        <f t="shared" si="192"/>
        <v>PI.IC.IT.193502.01</v>
      </c>
      <c r="N2479" s="168"/>
      <c r="O2479" s="168" t="str">
        <f t="shared" si="193"/>
        <v>PH.IC.IT.193502.01</v>
      </c>
      <c r="Q2479" s="168" t="str">
        <f t="shared" si="194"/>
        <v>CL.IC.IT.193502.01</v>
      </c>
    </row>
    <row r="2480" spans="1:17" s="167" customFormat="1" ht="15">
      <c r="A2480" s="167" t="s">
        <v>9344</v>
      </c>
      <c r="C2480" s="61" t="s">
        <v>217</v>
      </c>
      <c r="D2480" s="167" t="s">
        <v>8487</v>
      </c>
      <c r="E2480" s="61" t="s">
        <v>8783</v>
      </c>
      <c r="F2480" s="167" t="s">
        <v>8611</v>
      </c>
      <c r="G2480" s="167" t="s">
        <v>8491</v>
      </c>
      <c r="H2480" s="62" t="s">
        <v>12032</v>
      </c>
      <c r="I2480" s="167" t="s">
        <v>8802</v>
      </c>
      <c r="J2480" s="63" t="str">
        <f t="shared" si="190"/>
        <v>IC.IT.193603</v>
      </c>
      <c r="K2480" s="61" t="s">
        <v>1702</v>
      </c>
      <c r="L2480" s="167" t="str">
        <f t="shared" si="191"/>
        <v xml:space="preserve">      125mmHg</v>
      </c>
      <c r="M2480" s="168" t="str">
        <f t="shared" si="192"/>
        <v>PI.IC.IT.193603.01</v>
      </c>
      <c r="N2480" s="168"/>
      <c r="O2480" s="168" t="str">
        <f t="shared" si="193"/>
        <v>PH.IC.IT.193603.01</v>
      </c>
      <c r="Q2480" s="168" t="str">
        <f t="shared" si="194"/>
        <v>CL.IC.IT.193603.01</v>
      </c>
    </row>
    <row r="2481" spans="1:45" s="167" customFormat="1" ht="15">
      <c r="A2481" s="167" t="s">
        <v>9344</v>
      </c>
      <c r="C2481" s="61" t="s">
        <v>217</v>
      </c>
      <c r="E2481" s="61" t="s">
        <v>8783</v>
      </c>
      <c r="F2481" s="167" t="s">
        <v>8611</v>
      </c>
      <c r="G2481" s="167" t="s">
        <v>8747</v>
      </c>
      <c r="H2481" s="62" t="s">
        <v>12028</v>
      </c>
      <c r="I2481" s="167" t="s">
        <v>8804</v>
      </c>
      <c r="J2481" s="63" t="str">
        <f t="shared" si="190"/>
        <v>IC.IT.193604</v>
      </c>
      <c r="K2481" s="61" t="s">
        <v>1702</v>
      </c>
      <c r="L2481" s="167" t="str">
        <f t="shared" si="191"/>
        <v xml:space="preserve">      75mmHg</v>
      </c>
      <c r="M2481" s="168" t="str">
        <f t="shared" si="192"/>
        <v>PI.IC.IT.193604.01</v>
      </c>
      <c r="N2481" s="168"/>
      <c r="O2481" s="168" t="str">
        <f t="shared" si="193"/>
        <v>PH.IC.IT.193604.01</v>
      </c>
      <c r="Q2481" s="168" t="str">
        <f t="shared" si="194"/>
        <v>CL.IC.IT.193604.01</v>
      </c>
    </row>
    <row r="2482" spans="1:45" s="167" customFormat="1" ht="15">
      <c r="A2482" s="167" t="s">
        <v>9344</v>
      </c>
      <c r="C2482" s="61" t="s">
        <v>217</v>
      </c>
      <c r="E2482" s="61" t="s">
        <v>8783</v>
      </c>
      <c r="F2482" s="167" t="s">
        <v>8611</v>
      </c>
      <c r="G2482" s="167" t="s">
        <v>8748</v>
      </c>
      <c r="H2482" s="62" t="s">
        <v>12210</v>
      </c>
      <c r="I2482" s="167" t="s">
        <v>8806</v>
      </c>
      <c r="J2482" s="63" t="str">
        <f t="shared" si="190"/>
        <v>IC.IT.193605</v>
      </c>
      <c r="K2482" s="61" t="s">
        <v>1702</v>
      </c>
      <c r="L2482" s="167" t="str">
        <f t="shared" si="191"/>
        <v xml:space="preserve">      25mmHg</v>
      </c>
      <c r="M2482" s="168" t="str">
        <f t="shared" si="192"/>
        <v>PI.IC.IT.193605.01</v>
      </c>
      <c r="N2482" s="168"/>
      <c r="O2482" s="168" t="str">
        <f t="shared" si="193"/>
        <v>PH.IC.IT.193605.01</v>
      </c>
      <c r="Q2482" s="168" t="str">
        <f t="shared" si="194"/>
        <v>CL.IC.IT.193605.01</v>
      </c>
    </row>
    <row r="2483" spans="1:45" s="167" customFormat="1" ht="15">
      <c r="A2483" s="167" t="s">
        <v>9344</v>
      </c>
      <c r="C2483" s="61" t="s">
        <v>217</v>
      </c>
      <c r="E2483" s="61" t="s">
        <v>8783</v>
      </c>
      <c r="F2483" s="167" t="s">
        <v>8611</v>
      </c>
      <c r="G2483" s="167" t="s">
        <v>8875</v>
      </c>
      <c r="H2483" s="62" t="s">
        <v>12212</v>
      </c>
      <c r="I2483" s="167" t="s">
        <v>8656</v>
      </c>
      <c r="J2483" s="63" t="str">
        <f t="shared" si="190"/>
        <v>IC.IT.193606</v>
      </c>
      <c r="K2483" s="61" t="s">
        <v>1702</v>
      </c>
      <c r="L2483" s="167" t="str">
        <f t="shared" si="191"/>
        <v xml:space="preserve">      50mmHg</v>
      </c>
      <c r="M2483" s="168" t="str">
        <f t="shared" si="192"/>
        <v>PI.IC.IT.193606.01</v>
      </c>
      <c r="N2483" s="168"/>
      <c r="O2483" s="168" t="str">
        <f t="shared" si="193"/>
        <v>PH.IC.IT.193606.01</v>
      </c>
      <c r="Q2483" s="168" t="str">
        <f t="shared" si="194"/>
        <v>CL.IC.IT.193606.01</v>
      </c>
    </row>
    <row r="2484" spans="1:45" s="167" customFormat="1" ht="15">
      <c r="A2484" s="167" t="s">
        <v>9344</v>
      </c>
      <c r="C2484" s="61" t="s">
        <v>217</v>
      </c>
      <c r="E2484" s="61" t="s">
        <v>8783</v>
      </c>
      <c r="F2484" s="167" t="s">
        <v>8611</v>
      </c>
      <c r="G2484" s="167" t="s">
        <v>9052</v>
      </c>
      <c r="H2484" s="62" t="s">
        <v>12225</v>
      </c>
      <c r="I2484" s="167" t="s">
        <v>8658</v>
      </c>
      <c r="J2484" s="63" t="str">
        <f t="shared" si="190"/>
        <v>IC.IT.193607</v>
      </c>
      <c r="K2484" s="61" t="s">
        <v>1702</v>
      </c>
      <c r="L2484" s="167" t="str">
        <f t="shared" si="191"/>
        <v xml:space="preserve">      100mmHg</v>
      </c>
      <c r="M2484" s="168" t="str">
        <f t="shared" si="192"/>
        <v>PI.IC.IT.193607.01</v>
      </c>
      <c r="N2484" s="168"/>
      <c r="O2484" s="168" t="str">
        <f t="shared" si="193"/>
        <v>PH.IC.IT.193607.01</v>
      </c>
      <c r="Q2484" s="168" t="str">
        <f t="shared" si="194"/>
        <v>CL.IC.IT.193607.01</v>
      </c>
    </row>
    <row r="2485" spans="1:45" s="167" customFormat="1" ht="15">
      <c r="A2485" s="167" t="s">
        <v>9344</v>
      </c>
      <c r="C2485" s="61" t="s">
        <v>217</v>
      </c>
      <c r="E2485" s="61" t="s">
        <v>8783</v>
      </c>
      <c r="F2485" s="167" t="s">
        <v>8611</v>
      </c>
      <c r="G2485" s="167" t="s">
        <v>9053</v>
      </c>
      <c r="H2485" s="62" t="s">
        <v>11638</v>
      </c>
      <c r="I2485" s="167" t="s">
        <v>8652</v>
      </c>
      <c r="J2485" s="63" t="str">
        <f t="shared" si="190"/>
        <v>IC.IT.193608</v>
      </c>
      <c r="K2485" s="61" t="s">
        <v>1702</v>
      </c>
      <c r="L2485" s="167" t="str">
        <f t="shared" si="191"/>
        <v xml:space="preserve">      150mmHg</v>
      </c>
      <c r="M2485" s="168" t="str">
        <f t="shared" si="192"/>
        <v>PI.IC.IT.193608.01</v>
      </c>
      <c r="N2485" s="168"/>
      <c r="O2485" s="168" t="str">
        <f t="shared" si="193"/>
        <v>PH.IC.IT.193608.01</v>
      </c>
      <c r="Q2485" s="168" t="str">
        <f t="shared" si="194"/>
        <v>CL.IC.IT.193608.01</v>
      </c>
    </row>
    <row r="2486" spans="1:45" s="167" customFormat="1" ht="15">
      <c r="A2486" s="167" t="s">
        <v>9344</v>
      </c>
      <c r="C2486" s="61" t="s">
        <v>217</v>
      </c>
      <c r="D2486" s="167" t="s">
        <v>8910</v>
      </c>
      <c r="E2486" s="61" t="s">
        <v>8912</v>
      </c>
      <c r="F2486" s="167" t="s">
        <v>8611</v>
      </c>
      <c r="G2486" s="167" t="s">
        <v>8911</v>
      </c>
      <c r="H2486" s="62" t="s">
        <v>11848</v>
      </c>
      <c r="I2486" s="167" t="s">
        <v>10076</v>
      </c>
      <c r="J2486" s="63" t="str">
        <f t="shared" si="190"/>
        <v>IC.IT.193701</v>
      </c>
      <c r="K2486" s="61" t="s">
        <v>1702</v>
      </c>
      <c r="L2486" s="167" t="str">
        <f t="shared" si="191"/>
        <v xml:space="preserve">      Done:  specify date/time</v>
      </c>
      <c r="M2486" s="168" t="str">
        <f t="shared" si="192"/>
        <v>PI.IC.IT.193701.01</v>
      </c>
      <c r="N2486" s="168"/>
      <c r="O2486" s="168" t="str">
        <f t="shared" si="193"/>
        <v>PH.IC.IT.193701.01</v>
      </c>
      <c r="Q2486" s="168" t="str">
        <f t="shared" si="194"/>
        <v>CL.IC.IT.193701.01</v>
      </c>
    </row>
    <row r="2487" spans="1:45" s="167" customFormat="1" ht="15">
      <c r="A2487" s="167" t="s">
        <v>9344</v>
      </c>
      <c r="C2487" s="61" t="s">
        <v>217</v>
      </c>
      <c r="E2487" s="61" t="s">
        <v>8912</v>
      </c>
      <c r="F2487" s="167" t="s">
        <v>8611</v>
      </c>
      <c r="G2487" s="167" t="s">
        <v>8913</v>
      </c>
      <c r="H2487" s="62" t="s">
        <v>12030</v>
      </c>
      <c r="I2487" s="167" t="s">
        <v>12171</v>
      </c>
      <c r="J2487" s="63" t="str">
        <f t="shared" si="190"/>
        <v>IC.IT.193702</v>
      </c>
      <c r="K2487" s="61" t="s">
        <v>1702</v>
      </c>
      <c r="L2487" s="167" t="str">
        <f t="shared" si="191"/>
        <v xml:space="preserve">      Not applicable</v>
      </c>
      <c r="M2487" s="168" t="str">
        <f t="shared" si="192"/>
        <v>PI.IC.IT.193702.01</v>
      </c>
      <c r="N2487" s="168"/>
      <c r="O2487" s="168" t="str">
        <f t="shared" si="193"/>
        <v>PH.IC.IT.193702.01</v>
      </c>
      <c r="Q2487" s="168" t="str">
        <f t="shared" si="194"/>
        <v>CL.IC.IT.193702.01</v>
      </c>
    </row>
    <row r="2488" spans="1:45" s="167" customFormat="1" ht="15">
      <c r="A2488" s="10" t="s">
        <v>9344</v>
      </c>
      <c r="B2488" s="10"/>
      <c r="C2488" s="61" t="s">
        <v>217</v>
      </c>
      <c r="E2488" s="61" t="s">
        <v>8912</v>
      </c>
      <c r="F2488" s="167" t="s">
        <v>8611</v>
      </c>
      <c r="G2488" s="10" t="s">
        <v>8856</v>
      </c>
      <c r="H2488" s="62" t="s">
        <v>0</v>
      </c>
      <c r="I2488" s="10" t="s">
        <v>8857</v>
      </c>
      <c r="J2488" s="63" t="str">
        <f t="shared" si="190"/>
        <v>IC.IT.193703</v>
      </c>
      <c r="K2488" s="61" t="s">
        <v>1702</v>
      </c>
      <c r="L2488" s="167" t="str">
        <f t="shared" si="191"/>
        <v xml:space="preserve">      Not needed</v>
      </c>
      <c r="M2488" s="168" t="str">
        <f t="shared" si="192"/>
        <v>PI.IC.IT.193703.01</v>
      </c>
      <c r="N2488" s="168"/>
      <c r="O2488" s="168" t="str">
        <f t="shared" si="193"/>
        <v>PH.IC.IT.193703.01</v>
      </c>
      <c r="Q2488" s="168" t="str">
        <f t="shared" si="194"/>
        <v>CL.IC.IT.193703.01</v>
      </c>
      <c r="R2488" s="167" t="s">
        <v>4415</v>
      </c>
      <c r="S2488" s="167">
        <v>797</v>
      </c>
    </row>
    <row r="2489" spans="1:45" s="167" customFormat="1" ht="15">
      <c r="A2489" s="10" t="s">
        <v>9344</v>
      </c>
      <c r="C2489" s="61" t="s">
        <v>12604</v>
      </c>
      <c r="D2489" s="167" t="s">
        <v>8640</v>
      </c>
      <c r="E2489" s="61" t="s">
        <v>5983</v>
      </c>
      <c r="F2489" s="10" t="s">
        <v>492</v>
      </c>
      <c r="G2489" s="61" t="s">
        <v>8641</v>
      </c>
      <c r="H2489" s="61" t="s">
        <v>12175</v>
      </c>
      <c r="I2489" s="61" t="s">
        <v>8642</v>
      </c>
      <c r="J2489" s="63" t="str">
        <f t="shared" si="190"/>
        <v>IC.IT.193801</v>
      </c>
      <c r="K2489" s="61" t="s">
        <v>12175</v>
      </c>
      <c r="L2489" s="167" t="str">
        <f t="shared" si="191"/>
        <v>Date and Time</v>
      </c>
      <c r="M2489" s="168" t="str">
        <f t="shared" si="192"/>
        <v>PI.IC.IT.193801.01</v>
      </c>
      <c r="N2489" s="168"/>
      <c r="O2489" s="168" t="str">
        <f t="shared" si="193"/>
        <v>PH.IC.IT.193801.01</v>
      </c>
      <c r="Q2489" s="168" t="str">
        <f t="shared" si="194"/>
        <v>CL.IC.IT.193801.01</v>
      </c>
      <c r="R2489" s="167" t="s">
        <v>12465</v>
      </c>
      <c r="S2489" s="167">
        <v>160</v>
      </c>
    </row>
    <row r="2490" spans="1:45" s="145" customFormat="1" ht="16">
      <c r="A2490" s="145" t="s">
        <v>9344</v>
      </c>
      <c r="B2490" s="145" t="s">
        <v>8914</v>
      </c>
      <c r="C2490" s="170" t="s">
        <v>11906</v>
      </c>
      <c r="D2490" s="145" t="s">
        <v>10436</v>
      </c>
      <c r="E2490" s="170" t="s">
        <v>1702</v>
      </c>
      <c r="F2490" s="145" t="s">
        <v>14656</v>
      </c>
      <c r="G2490" s="145" t="s">
        <v>10383</v>
      </c>
      <c r="H2490" s="170" t="s">
        <v>11848</v>
      </c>
      <c r="I2490" s="145" t="s">
        <v>10384</v>
      </c>
      <c r="J2490" s="171" t="str">
        <f t="shared" si="190"/>
        <v>IC.IT.200101</v>
      </c>
      <c r="K2490" s="170" t="s">
        <v>1702</v>
      </c>
      <c r="L2490" s="145" t="str">
        <f t="shared" si="191"/>
        <v xml:space="preserve">     Brown</v>
      </c>
      <c r="M2490" s="171" t="str">
        <f t="shared" si="192"/>
        <v>PI.IC.IT.200101.01</v>
      </c>
      <c r="N2490" s="171"/>
      <c r="O2490" s="171" t="str">
        <f t="shared" si="193"/>
        <v>PH.IC.IT.200101.01</v>
      </c>
      <c r="Q2490" s="171" t="str">
        <f t="shared" si="194"/>
        <v>CL.IC.IT.200101.01</v>
      </c>
      <c r="AR2490" s="145" t="s">
        <v>12773</v>
      </c>
      <c r="AS2490" s="145">
        <v>1749</v>
      </c>
    </row>
    <row r="2491" spans="1:45" s="145" customFormat="1" ht="16">
      <c r="A2491" s="145" t="s">
        <v>9344</v>
      </c>
      <c r="C2491" s="170" t="s">
        <v>11906</v>
      </c>
      <c r="E2491" s="170" t="s">
        <v>12175</v>
      </c>
      <c r="F2491" s="145" t="s">
        <v>14656</v>
      </c>
      <c r="G2491" s="145" t="s">
        <v>11878</v>
      </c>
      <c r="H2491" s="170" t="s">
        <v>12030</v>
      </c>
      <c r="I2491" s="145" t="s">
        <v>11879</v>
      </c>
      <c r="J2491" s="171" t="str">
        <f t="shared" si="190"/>
        <v>IC.IT.200102</v>
      </c>
      <c r="K2491" s="170" t="s">
        <v>12175</v>
      </c>
      <c r="L2491" s="145" t="str">
        <f t="shared" si="191"/>
        <v xml:space="preserve">     Green</v>
      </c>
      <c r="M2491" s="171" t="str">
        <f t="shared" si="192"/>
        <v>PI.IC.IT.200102.01</v>
      </c>
      <c r="N2491" s="171"/>
      <c r="O2491" s="171" t="str">
        <f t="shared" si="193"/>
        <v>PH.IC.IT.200102.01</v>
      </c>
      <c r="Q2491" s="171" t="str">
        <f t="shared" si="194"/>
        <v>CL.IC.IT.200102.01</v>
      </c>
      <c r="AR2491" s="145" t="s">
        <v>12773</v>
      </c>
      <c r="AS2491" s="145">
        <v>1749</v>
      </c>
    </row>
    <row r="2492" spans="1:45" s="145" customFormat="1" ht="16">
      <c r="A2492" s="145" t="s">
        <v>9344</v>
      </c>
      <c r="C2492" s="170" t="s">
        <v>11906</v>
      </c>
      <c r="E2492" s="170" t="s">
        <v>12175</v>
      </c>
      <c r="F2492" s="145" t="s">
        <v>14656</v>
      </c>
      <c r="G2492" s="145" t="s">
        <v>8615</v>
      </c>
      <c r="H2492" s="170" t="s">
        <v>12032</v>
      </c>
      <c r="I2492" s="145" t="s">
        <v>11881</v>
      </c>
      <c r="J2492" s="171" t="str">
        <f t="shared" si="190"/>
        <v>IC.IT.200103</v>
      </c>
      <c r="K2492" s="170" t="s">
        <v>12175</v>
      </c>
      <c r="L2492" s="145" t="str">
        <f t="shared" si="191"/>
        <v xml:space="preserve">     Tan </v>
      </c>
      <c r="M2492" s="171" t="str">
        <f t="shared" si="192"/>
        <v>PI.IC.IT.200103.01</v>
      </c>
      <c r="N2492" s="171"/>
      <c r="O2492" s="171" t="str">
        <f t="shared" si="193"/>
        <v>PH.IC.IT.200103.01</v>
      </c>
      <c r="Q2492" s="171" t="str">
        <f t="shared" si="194"/>
        <v>CL.IC.IT.200103.01</v>
      </c>
      <c r="AR2492" s="145" t="s">
        <v>12773</v>
      </c>
      <c r="AS2492" s="145">
        <v>1749</v>
      </c>
    </row>
    <row r="2493" spans="1:45" s="145" customFormat="1" ht="16">
      <c r="A2493" s="145" t="s">
        <v>9344</v>
      </c>
      <c r="C2493" s="170" t="s">
        <v>11906</v>
      </c>
      <c r="E2493" s="170" t="s">
        <v>12175</v>
      </c>
      <c r="F2493" s="145" t="s">
        <v>14656</v>
      </c>
      <c r="G2493" s="145" t="s">
        <v>11176</v>
      </c>
      <c r="H2493" s="170" t="s">
        <v>12028</v>
      </c>
      <c r="I2493" s="145" t="s">
        <v>11177</v>
      </c>
      <c r="J2493" s="171" t="str">
        <f t="shared" si="190"/>
        <v>IC.IT.200104</v>
      </c>
      <c r="K2493" s="170" t="s">
        <v>12175</v>
      </c>
      <c r="L2493" s="145" t="str">
        <f t="shared" si="191"/>
        <v xml:space="preserve">     Yellow</v>
      </c>
      <c r="M2493" s="171" t="str">
        <f t="shared" si="192"/>
        <v>PI.IC.IT.200104.01</v>
      </c>
      <c r="N2493" s="171"/>
      <c r="O2493" s="171" t="str">
        <f t="shared" si="193"/>
        <v>PH.IC.IT.200104.01</v>
      </c>
      <c r="Q2493" s="171" t="str">
        <f t="shared" si="194"/>
        <v>CL.IC.IT.200104.01</v>
      </c>
      <c r="AR2493" s="145" t="s">
        <v>12773</v>
      </c>
      <c r="AS2493" s="145">
        <v>1749</v>
      </c>
    </row>
    <row r="2494" spans="1:45" s="145" customFormat="1" ht="16">
      <c r="A2494" s="145" t="s">
        <v>9344</v>
      </c>
      <c r="C2494" s="170" t="s">
        <v>11906</v>
      </c>
      <c r="E2494" s="170" t="s">
        <v>12175</v>
      </c>
      <c r="F2494" s="145" t="s">
        <v>14656</v>
      </c>
      <c r="G2494" s="145" t="s">
        <v>11876</v>
      </c>
      <c r="H2494" s="170" t="s">
        <v>12210</v>
      </c>
      <c r="I2494" s="145" t="s">
        <v>11877</v>
      </c>
      <c r="J2494" s="171" t="str">
        <f t="shared" si="190"/>
        <v>IC.IT.200105</v>
      </c>
      <c r="K2494" s="170" t="s">
        <v>12175</v>
      </c>
      <c r="L2494" s="145" t="str">
        <f t="shared" si="191"/>
        <v xml:space="preserve">     Amber</v>
      </c>
      <c r="M2494" s="171" t="str">
        <f t="shared" si="192"/>
        <v>PI.IC.IT.200105.01</v>
      </c>
      <c r="N2494" s="171"/>
      <c r="O2494" s="171" t="str">
        <f t="shared" si="193"/>
        <v>PH.IC.IT.200105.01</v>
      </c>
      <c r="Q2494" s="171" t="str">
        <f t="shared" si="194"/>
        <v>CL.IC.IT.200105.01</v>
      </c>
      <c r="AR2494" s="145" t="s">
        <v>12773</v>
      </c>
      <c r="AS2494" s="145">
        <v>1749</v>
      </c>
    </row>
    <row r="2495" spans="1:45" s="145" customFormat="1" ht="16">
      <c r="A2495" s="145" t="s">
        <v>9344</v>
      </c>
      <c r="C2495" s="170" t="s">
        <v>11906</v>
      </c>
      <c r="E2495" s="170" t="s">
        <v>12175</v>
      </c>
      <c r="F2495" s="145" t="s">
        <v>14656</v>
      </c>
      <c r="G2495" s="145" t="s">
        <v>10385</v>
      </c>
      <c r="H2495" s="170" t="s">
        <v>12212</v>
      </c>
      <c r="I2495" s="145" t="s">
        <v>10635</v>
      </c>
      <c r="J2495" s="171" t="str">
        <f t="shared" si="190"/>
        <v>IC.IT.200106</v>
      </c>
      <c r="K2495" s="170" t="s">
        <v>12175</v>
      </c>
      <c r="L2495" s="145" t="str">
        <f t="shared" si="191"/>
        <v xml:space="preserve">     Black</v>
      </c>
      <c r="M2495" s="171" t="str">
        <f t="shared" si="192"/>
        <v>PI.IC.IT.200106.01</v>
      </c>
      <c r="N2495" s="171"/>
      <c r="O2495" s="171" t="str">
        <f t="shared" si="193"/>
        <v>PH.IC.IT.200106.01</v>
      </c>
      <c r="Q2495" s="171" t="str">
        <f t="shared" si="194"/>
        <v>CL.IC.IT.200106.01</v>
      </c>
      <c r="AR2495" s="145" t="s">
        <v>12773</v>
      </c>
      <c r="AS2495" s="145">
        <v>1749</v>
      </c>
    </row>
    <row r="2496" spans="1:45" s="145" customFormat="1" ht="16">
      <c r="A2496" s="145" t="s">
        <v>9344</v>
      </c>
      <c r="C2496" s="170" t="s">
        <v>11906</v>
      </c>
      <c r="E2496" s="170" t="s">
        <v>12175</v>
      </c>
      <c r="F2496" s="145" t="s">
        <v>14656</v>
      </c>
      <c r="G2496" s="145" t="s">
        <v>11325</v>
      </c>
      <c r="H2496" s="170" t="s">
        <v>12225</v>
      </c>
      <c r="I2496" s="145" t="s">
        <v>11179</v>
      </c>
      <c r="J2496" s="171" t="str">
        <f t="shared" si="190"/>
        <v>IC.IT.200107</v>
      </c>
      <c r="K2496" s="170" t="s">
        <v>12175</v>
      </c>
      <c r="L2496" s="145" t="str">
        <f t="shared" si="191"/>
        <v xml:space="preserve">     Colorless</v>
      </c>
      <c r="M2496" s="171" t="str">
        <f t="shared" si="192"/>
        <v>PI.IC.IT.200107.01</v>
      </c>
      <c r="N2496" s="171"/>
      <c r="O2496" s="171" t="str">
        <f t="shared" si="193"/>
        <v>PH.IC.IT.200107.01</v>
      </c>
      <c r="Q2496" s="171" t="str">
        <f t="shared" si="194"/>
        <v>CL.IC.IT.200107.01</v>
      </c>
      <c r="AR2496" s="145" t="s">
        <v>12773</v>
      </c>
      <c r="AS2496" s="145">
        <v>1749</v>
      </c>
    </row>
    <row r="2497" spans="1:45" s="145" customFormat="1" ht="16">
      <c r="A2497" s="145" t="s">
        <v>9344</v>
      </c>
      <c r="C2497" s="170" t="s">
        <v>11906</v>
      </c>
      <c r="E2497" s="170" t="s">
        <v>12175</v>
      </c>
      <c r="F2497" s="145" t="s">
        <v>14656</v>
      </c>
      <c r="G2497" s="145" t="s">
        <v>11330</v>
      </c>
      <c r="H2497" s="170" t="s">
        <v>11638</v>
      </c>
      <c r="I2497" s="145" t="s">
        <v>11331</v>
      </c>
      <c r="J2497" s="171" t="str">
        <f t="shared" si="190"/>
        <v>IC.IT.200108</v>
      </c>
      <c r="K2497" s="170" t="s">
        <v>12175</v>
      </c>
      <c r="L2497" s="145" t="str">
        <f t="shared" si="191"/>
        <v xml:space="preserve">     Maroon</v>
      </c>
      <c r="M2497" s="171" t="str">
        <f t="shared" si="192"/>
        <v>PI.IC.IT.200108.01</v>
      </c>
      <c r="N2497" s="171"/>
      <c r="O2497" s="171" t="str">
        <f t="shared" si="193"/>
        <v>PH.IC.IT.200108.01</v>
      </c>
      <c r="Q2497" s="171" t="str">
        <f t="shared" si="194"/>
        <v>CL.IC.IT.200108.01</v>
      </c>
      <c r="AR2497" s="145" t="s">
        <v>12773</v>
      </c>
      <c r="AS2497" s="145">
        <v>1749</v>
      </c>
    </row>
    <row r="2498" spans="1:45" s="145" customFormat="1" ht="16">
      <c r="A2498" s="145" t="s">
        <v>9344</v>
      </c>
      <c r="C2498" s="170" t="s">
        <v>11906</v>
      </c>
      <c r="E2498" s="170" t="s">
        <v>12175</v>
      </c>
      <c r="F2498" s="145" t="s">
        <v>14656</v>
      </c>
      <c r="G2498" s="145" t="s">
        <v>11329</v>
      </c>
      <c r="H2498" s="170" t="s">
        <v>11639</v>
      </c>
      <c r="I2498" s="145" t="s">
        <v>11477</v>
      </c>
      <c r="J2498" s="171" t="str">
        <f t="shared" ref="J2498:J2561" si="195">CONCATENATE("IC.IT.",C2498,E2498,H2498)</f>
        <v>IC.IT.200109</v>
      </c>
      <c r="K2498" s="170" t="s">
        <v>12175</v>
      </c>
      <c r="L2498" s="145" t="str">
        <f t="shared" ref="L2498:L2561" si="196">G2498</f>
        <v xml:space="preserve">     Red</v>
      </c>
      <c r="M2498" s="171" t="str">
        <f t="shared" ref="M2498:M2561" si="197">CONCATENATE("PI.",J2498,".",K2498)</f>
        <v>PI.IC.IT.200109.01</v>
      </c>
      <c r="N2498" s="171"/>
      <c r="O2498" s="171" t="str">
        <f t="shared" ref="O2498:O2561" si="198">CONCATENATE("PH.",J2498,".",K2498)</f>
        <v>PH.IC.IT.200109.01</v>
      </c>
      <c r="Q2498" s="171" t="str">
        <f t="shared" ref="Q2498:Q2561" si="199">CONCATENATE("CL.",J2498,".",K2498)</f>
        <v>CL.IC.IT.200109.01</v>
      </c>
      <c r="AR2498" s="145" t="s">
        <v>12773</v>
      </c>
      <c r="AS2498" s="145">
        <v>1749</v>
      </c>
    </row>
    <row r="2499" spans="1:45" s="145" customFormat="1" ht="16">
      <c r="A2499" s="145" t="s">
        <v>9344</v>
      </c>
      <c r="C2499" s="170" t="s">
        <v>11906</v>
      </c>
      <c r="E2499" s="170" t="s">
        <v>12175</v>
      </c>
      <c r="F2499" s="145" t="s">
        <v>14656</v>
      </c>
      <c r="G2499" s="145" t="s">
        <v>11180</v>
      </c>
      <c r="H2499" s="170" t="s">
        <v>11829</v>
      </c>
      <c r="I2499" s="145" t="s">
        <v>11181</v>
      </c>
      <c r="J2499" s="171" t="str">
        <f t="shared" si="195"/>
        <v>IC.IT.200110</v>
      </c>
      <c r="K2499" s="170" t="s">
        <v>12175</v>
      </c>
      <c r="L2499" s="145" t="str">
        <f t="shared" si="196"/>
        <v xml:space="preserve">     Pink</v>
      </c>
      <c r="M2499" s="171" t="str">
        <f t="shared" si="197"/>
        <v>PI.IC.IT.200110.01</v>
      </c>
      <c r="N2499" s="171"/>
      <c r="O2499" s="171" t="str">
        <f t="shared" si="198"/>
        <v>PH.IC.IT.200110.01</v>
      </c>
      <c r="Q2499" s="171" t="str">
        <f t="shared" si="199"/>
        <v>CL.IC.IT.200110.01</v>
      </c>
      <c r="AR2499" s="145" t="s">
        <v>12773</v>
      </c>
      <c r="AS2499" s="145">
        <v>1749</v>
      </c>
    </row>
    <row r="2500" spans="1:45" s="145" customFormat="1" ht="16">
      <c r="A2500" s="145" t="s">
        <v>9344</v>
      </c>
      <c r="C2500" s="170" t="s">
        <v>11906</v>
      </c>
      <c r="E2500" s="170" t="s">
        <v>12175</v>
      </c>
      <c r="F2500" s="145" t="s">
        <v>14656</v>
      </c>
      <c r="G2500" s="145" t="s">
        <v>12170</v>
      </c>
      <c r="H2500" s="170" t="s">
        <v>12099</v>
      </c>
      <c r="I2500" s="145" t="s">
        <v>12171</v>
      </c>
      <c r="J2500" s="171" t="str">
        <f t="shared" si="195"/>
        <v>IC.IT.200111</v>
      </c>
      <c r="K2500" s="170" t="s">
        <v>12175</v>
      </c>
      <c r="L2500" s="145" t="str">
        <f t="shared" si="196"/>
        <v>Not Applicable</v>
      </c>
      <c r="M2500" s="171" t="str">
        <f t="shared" si="197"/>
        <v>PI.IC.IT.200111.01</v>
      </c>
      <c r="N2500" s="171"/>
      <c r="O2500" s="171" t="str">
        <f t="shared" si="198"/>
        <v>PH.IC.IT.200111.01</v>
      </c>
      <c r="Q2500" s="171" t="str">
        <f t="shared" si="199"/>
        <v>CL.IC.IT.200111.01</v>
      </c>
      <c r="AJ2500" s="145" t="s">
        <v>12773</v>
      </c>
      <c r="AK2500" s="145">
        <v>1514</v>
      </c>
      <c r="AR2500" s="145" t="s">
        <v>12773</v>
      </c>
      <c r="AS2500" s="145">
        <v>1749</v>
      </c>
    </row>
    <row r="2501" spans="1:45" s="145" customFormat="1" ht="16">
      <c r="A2501" s="145" t="s">
        <v>9344</v>
      </c>
      <c r="C2501" s="170" t="s">
        <v>11906</v>
      </c>
      <c r="D2501" s="145" t="s">
        <v>3824</v>
      </c>
      <c r="E2501" s="170" t="s">
        <v>1863</v>
      </c>
      <c r="F2501" s="145" t="s">
        <v>14656</v>
      </c>
      <c r="G2501" s="145" t="s">
        <v>8745</v>
      </c>
      <c r="H2501" s="170" t="s">
        <v>11848</v>
      </c>
      <c r="I2501" s="145" t="s">
        <v>11883</v>
      </c>
      <c r="J2501" s="171" t="str">
        <f t="shared" si="195"/>
        <v>IC.IT.200201</v>
      </c>
      <c r="K2501" s="170" t="s">
        <v>12175</v>
      </c>
      <c r="L2501" s="145" t="str">
        <f t="shared" si="196"/>
        <v xml:space="preserve">     Bloody </v>
      </c>
      <c r="M2501" s="171" t="str">
        <f t="shared" si="197"/>
        <v>PI.IC.IT.200201.01</v>
      </c>
      <c r="N2501" s="171"/>
      <c r="O2501" s="171" t="str">
        <f t="shared" si="198"/>
        <v>PH.IC.IT.200201.01</v>
      </c>
      <c r="Q2501" s="171" t="str">
        <f t="shared" si="199"/>
        <v>CL.IC.IT.200201.01</v>
      </c>
      <c r="AR2501" s="145" t="s">
        <v>12773</v>
      </c>
      <c r="AS2501" s="145">
        <v>1749</v>
      </c>
    </row>
    <row r="2502" spans="1:45" s="145" customFormat="1" ht="16">
      <c r="A2502" s="145" t="s">
        <v>9344</v>
      </c>
      <c r="C2502" s="170" t="s">
        <v>11906</v>
      </c>
      <c r="E2502" s="170" t="s">
        <v>1863</v>
      </c>
      <c r="F2502" s="145" t="s">
        <v>14656</v>
      </c>
      <c r="G2502" s="145" t="s">
        <v>11884</v>
      </c>
      <c r="H2502" s="170" t="s">
        <v>12030</v>
      </c>
      <c r="I2502" s="145" t="s">
        <v>11546</v>
      </c>
      <c r="J2502" s="171" t="str">
        <f t="shared" si="195"/>
        <v>IC.IT.200202</v>
      </c>
      <c r="K2502" s="170" t="s">
        <v>12175</v>
      </c>
      <c r="L2502" s="145" t="str">
        <f t="shared" si="196"/>
        <v xml:space="preserve">     Serosanguinous</v>
      </c>
      <c r="M2502" s="171" t="str">
        <f t="shared" si="197"/>
        <v>PI.IC.IT.200202.01</v>
      </c>
      <c r="N2502" s="171"/>
      <c r="O2502" s="171" t="str">
        <f t="shared" si="198"/>
        <v>PH.IC.IT.200202.01</v>
      </c>
      <c r="Q2502" s="171" t="str">
        <f t="shared" si="199"/>
        <v>CL.IC.IT.200202.01</v>
      </c>
      <c r="AR2502" s="145" t="s">
        <v>12773</v>
      </c>
      <c r="AS2502" s="145">
        <v>1749</v>
      </c>
    </row>
    <row r="2503" spans="1:45" s="145" customFormat="1" ht="16">
      <c r="A2503" s="145" t="s">
        <v>9344</v>
      </c>
      <c r="C2503" s="170" t="s">
        <v>11906</v>
      </c>
      <c r="E2503" s="170" t="s">
        <v>1863</v>
      </c>
      <c r="F2503" s="145" t="s">
        <v>14656</v>
      </c>
      <c r="G2503" s="145" t="s">
        <v>11547</v>
      </c>
      <c r="H2503" s="170" t="s">
        <v>12032</v>
      </c>
      <c r="I2503" s="145" t="s">
        <v>11548</v>
      </c>
      <c r="J2503" s="171" t="str">
        <f t="shared" si="195"/>
        <v>IC.IT.200203</v>
      </c>
      <c r="K2503" s="170" t="s">
        <v>12175</v>
      </c>
      <c r="L2503" s="145" t="str">
        <f t="shared" si="196"/>
        <v xml:space="preserve">     Serous</v>
      </c>
      <c r="M2503" s="171" t="str">
        <f t="shared" si="197"/>
        <v>PI.IC.IT.200203.01</v>
      </c>
      <c r="N2503" s="171"/>
      <c r="O2503" s="171" t="str">
        <f t="shared" si="198"/>
        <v>PH.IC.IT.200203.01</v>
      </c>
      <c r="Q2503" s="171" t="str">
        <f t="shared" si="199"/>
        <v>CL.IC.IT.200203.01</v>
      </c>
      <c r="AR2503" s="145" t="s">
        <v>12773</v>
      </c>
      <c r="AS2503" s="145">
        <v>1749</v>
      </c>
    </row>
    <row r="2504" spans="1:45" s="145" customFormat="1" ht="16">
      <c r="A2504" s="145" t="s">
        <v>9344</v>
      </c>
      <c r="C2504" s="170" t="s">
        <v>11906</v>
      </c>
      <c r="E2504" s="170" t="s">
        <v>1863</v>
      </c>
      <c r="F2504" s="145" t="s">
        <v>14656</v>
      </c>
      <c r="G2504" s="145" t="s">
        <v>11551</v>
      </c>
      <c r="H2504" s="170" t="s">
        <v>12028</v>
      </c>
      <c r="I2504" s="145" t="s">
        <v>11552</v>
      </c>
      <c r="J2504" s="171" t="str">
        <f t="shared" si="195"/>
        <v>IC.IT.200204</v>
      </c>
      <c r="K2504" s="170" t="s">
        <v>12175</v>
      </c>
      <c r="L2504" s="145" t="str">
        <f t="shared" si="196"/>
        <v xml:space="preserve">     Cloudy</v>
      </c>
      <c r="M2504" s="171" t="str">
        <f t="shared" si="197"/>
        <v>PI.IC.IT.200204.01</v>
      </c>
      <c r="N2504" s="171"/>
      <c r="O2504" s="171" t="str">
        <f t="shared" si="198"/>
        <v>PH.IC.IT.200204.01</v>
      </c>
      <c r="Q2504" s="171" t="str">
        <f t="shared" si="199"/>
        <v>CL.IC.IT.200204.01</v>
      </c>
      <c r="AR2504" s="145" t="s">
        <v>12773</v>
      </c>
      <c r="AS2504" s="145">
        <v>1749</v>
      </c>
    </row>
    <row r="2505" spans="1:45" s="145" customFormat="1" ht="16">
      <c r="A2505" s="145" t="s">
        <v>9344</v>
      </c>
      <c r="C2505" s="170" t="s">
        <v>11906</v>
      </c>
      <c r="E2505" s="170" t="s">
        <v>1863</v>
      </c>
      <c r="F2505" s="145" t="s">
        <v>14656</v>
      </c>
      <c r="G2505" s="145" t="s">
        <v>11553</v>
      </c>
      <c r="H2505" s="170" t="s">
        <v>12210</v>
      </c>
      <c r="I2505" s="145" t="s">
        <v>11554</v>
      </c>
      <c r="J2505" s="171" t="str">
        <f t="shared" si="195"/>
        <v>IC.IT.200205</v>
      </c>
      <c r="K2505" s="170" t="s">
        <v>12175</v>
      </c>
      <c r="L2505" s="145" t="str">
        <f t="shared" si="196"/>
        <v xml:space="preserve">     Purulent</v>
      </c>
      <c r="M2505" s="171" t="str">
        <f t="shared" si="197"/>
        <v>PI.IC.IT.200205.01</v>
      </c>
      <c r="N2505" s="171"/>
      <c r="O2505" s="171" t="str">
        <f t="shared" si="198"/>
        <v>PH.IC.IT.200205.01</v>
      </c>
      <c r="Q2505" s="171" t="str">
        <f t="shared" si="199"/>
        <v>CL.IC.IT.200205.01</v>
      </c>
      <c r="AR2505" s="145" t="s">
        <v>12773</v>
      </c>
      <c r="AS2505" s="145">
        <v>1749</v>
      </c>
    </row>
    <row r="2506" spans="1:45" s="145" customFormat="1" ht="16">
      <c r="A2506" s="145" t="s">
        <v>9344</v>
      </c>
      <c r="C2506" s="170" t="s">
        <v>11906</v>
      </c>
      <c r="E2506" s="170" t="s">
        <v>1863</v>
      </c>
      <c r="F2506" s="145" t="s">
        <v>14656</v>
      </c>
      <c r="G2506" s="145" t="s">
        <v>11395</v>
      </c>
      <c r="H2506" s="170" t="s">
        <v>12212</v>
      </c>
      <c r="I2506" s="145" t="s">
        <v>11396</v>
      </c>
      <c r="J2506" s="171" t="str">
        <f t="shared" si="195"/>
        <v>IC.IT.200206</v>
      </c>
      <c r="K2506" s="170" t="s">
        <v>12175</v>
      </c>
      <c r="L2506" s="145" t="str">
        <f t="shared" si="196"/>
        <v xml:space="preserve">     Viscous</v>
      </c>
      <c r="M2506" s="171" t="str">
        <f t="shared" si="197"/>
        <v>PI.IC.IT.200206.01</v>
      </c>
      <c r="N2506" s="171"/>
      <c r="O2506" s="171" t="str">
        <f t="shared" si="198"/>
        <v>PH.IC.IT.200206.01</v>
      </c>
      <c r="Q2506" s="171" t="str">
        <f t="shared" si="199"/>
        <v>CL.IC.IT.200206.01</v>
      </c>
      <c r="AR2506" s="145" t="s">
        <v>12773</v>
      </c>
      <c r="AS2506" s="145">
        <v>1749</v>
      </c>
    </row>
    <row r="2507" spans="1:45" s="145" customFormat="1" ht="16">
      <c r="A2507" s="145" t="s">
        <v>9344</v>
      </c>
      <c r="C2507" s="170" t="s">
        <v>11906</v>
      </c>
      <c r="E2507" s="170" t="s">
        <v>1863</v>
      </c>
      <c r="F2507" s="145" t="s">
        <v>14656</v>
      </c>
      <c r="G2507" s="145" t="s">
        <v>12170</v>
      </c>
      <c r="H2507" s="170" t="s">
        <v>12225</v>
      </c>
      <c r="I2507" s="145" t="s">
        <v>12171</v>
      </c>
      <c r="J2507" s="171" t="str">
        <f t="shared" si="195"/>
        <v>IC.IT.200207</v>
      </c>
      <c r="K2507" s="170" t="s">
        <v>12175</v>
      </c>
      <c r="L2507" s="145" t="str">
        <f t="shared" si="196"/>
        <v>Not Applicable</v>
      </c>
      <c r="M2507" s="171" t="str">
        <f t="shared" si="197"/>
        <v>PI.IC.IT.200207.01</v>
      </c>
      <c r="N2507" s="171"/>
      <c r="O2507" s="171" t="str">
        <f t="shared" si="198"/>
        <v>PH.IC.IT.200207.01</v>
      </c>
      <c r="Q2507" s="171" t="str">
        <f t="shared" si="199"/>
        <v>CL.IC.IT.200207.01</v>
      </c>
      <c r="AJ2507" s="145" t="s">
        <v>12773</v>
      </c>
      <c r="AK2507" s="145">
        <v>1514</v>
      </c>
      <c r="AR2507" s="145" t="s">
        <v>12773</v>
      </c>
      <c r="AS2507" s="145">
        <v>1749</v>
      </c>
    </row>
    <row r="2508" spans="1:45" s="145" customFormat="1" ht="16">
      <c r="A2508" s="145" t="s">
        <v>9344</v>
      </c>
      <c r="C2508" s="170" t="s">
        <v>11906</v>
      </c>
      <c r="D2508" s="145" t="s">
        <v>14532</v>
      </c>
      <c r="E2508" s="170" t="s">
        <v>12185</v>
      </c>
      <c r="F2508" s="145" t="s">
        <v>14656</v>
      </c>
      <c r="G2508" s="145" t="s">
        <v>11363</v>
      </c>
      <c r="H2508" s="170" t="s">
        <v>11848</v>
      </c>
      <c r="I2508" s="145" t="s">
        <v>12157</v>
      </c>
      <c r="J2508" s="171" t="str">
        <f t="shared" si="195"/>
        <v>IC.IT.200301</v>
      </c>
      <c r="K2508" s="170" t="s">
        <v>12175</v>
      </c>
      <c r="L2508" s="145" t="str">
        <f t="shared" si="196"/>
        <v xml:space="preserve">     None</v>
      </c>
      <c r="M2508" s="171" t="str">
        <f t="shared" si="197"/>
        <v>PI.IC.IT.200301.01</v>
      </c>
      <c r="N2508" s="171"/>
      <c r="O2508" s="171" t="str">
        <f t="shared" si="198"/>
        <v>PH.IC.IT.200301.01</v>
      </c>
      <c r="Q2508" s="171" t="str">
        <f t="shared" si="199"/>
        <v>CL.IC.IT.200301.01</v>
      </c>
      <c r="AR2508" s="145" t="s">
        <v>12773</v>
      </c>
      <c r="AS2508" s="145">
        <v>1749</v>
      </c>
    </row>
    <row r="2509" spans="1:45" s="145" customFormat="1" ht="16">
      <c r="A2509" s="145" t="s">
        <v>9344</v>
      </c>
      <c r="C2509" s="170" t="s">
        <v>11906</v>
      </c>
      <c r="E2509" s="170" t="s">
        <v>12185</v>
      </c>
      <c r="F2509" s="145" t="s">
        <v>14656</v>
      </c>
      <c r="G2509" s="145" t="s">
        <v>11399</v>
      </c>
      <c r="H2509" s="170" t="s">
        <v>12030</v>
      </c>
      <c r="I2509" s="145" t="s">
        <v>11400</v>
      </c>
      <c r="J2509" s="171" t="str">
        <f t="shared" si="195"/>
        <v>IC.IT.200302</v>
      </c>
      <c r="K2509" s="170" t="s">
        <v>12175</v>
      </c>
      <c r="L2509" s="145" t="str">
        <f t="shared" si="196"/>
        <v xml:space="preserve">     Scant amount drainage</v>
      </c>
      <c r="M2509" s="171" t="str">
        <f t="shared" si="197"/>
        <v>PI.IC.IT.200302.01</v>
      </c>
      <c r="N2509" s="171"/>
      <c r="O2509" s="171" t="str">
        <f t="shared" si="198"/>
        <v>PH.IC.IT.200302.01</v>
      </c>
      <c r="Q2509" s="171" t="str">
        <f t="shared" si="199"/>
        <v>CL.IC.IT.200302.01</v>
      </c>
      <c r="AR2509" s="145" t="s">
        <v>12773</v>
      </c>
      <c r="AS2509" s="145">
        <v>1749</v>
      </c>
    </row>
    <row r="2510" spans="1:45" s="145" customFormat="1" ht="16">
      <c r="A2510" s="145" t="s">
        <v>9344</v>
      </c>
      <c r="C2510" s="170" t="s">
        <v>11906</v>
      </c>
      <c r="E2510" s="170" t="s">
        <v>12185</v>
      </c>
      <c r="F2510" s="145" t="s">
        <v>14656</v>
      </c>
      <c r="G2510" s="145" t="s">
        <v>11401</v>
      </c>
      <c r="H2510" s="170" t="s">
        <v>12032</v>
      </c>
      <c r="I2510" s="145" t="s">
        <v>11730</v>
      </c>
      <c r="J2510" s="171" t="str">
        <f t="shared" si="195"/>
        <v>IC.IT.200303</v>
      </c>
      <c r="K2510" s="170" t="s">
        <v>12175</v>
      </c>
      <c r="L2510" s="145" t="str">
        <f t="shared" si="196"/>
        <v xml:space="preserve">     Small amount drainage</v>
      </c>
      <c r="M2510" s="171" t="str">
        <f t="shared" si="197"/>
        <v>PI.IC.IT.200303.01</v>
      </c>
      <c r="N2510" s="171"/>
      <c r="O2510" s="171" t="str">
        <f t="shared" si="198"/>
        <v>PH.IC.IT.200303.01</v>
      </c>
      <c r="Q2510" s="171" t="str">
        <f t="shared" si="199"/>
        <v>CL.IC.IT.200303.01</v>
      </c>
      <c r="AR2510" s="145" t="s">
        <v>12773</v>
      </c>
      <c r="AS2510" s="145">
        <v>1749</v>
      </c>
    </row>
    <row r="2511" spans="1:45" s="145" customFormat="1" ht="16">
      <c r="A2511" s="145" t="s">
        <v>9344</v>
      </c>
      <c r="C2511" s="170" t="s">
        <v>11906</v>
      </c>
      <c r="E2511" s="170" t="s">
        <v>12185</v>
      </c>
      <c r="F2511" s="145" t="s">
        <v>14656</v>
      </c>
      <c r="G2511" s="145" t="s">
        <v>11731</v>
      </c>
      <c r="H2511" s="170" t="s">
        <v>12028</v>
      </c>
      <c r="I2511" s="145" t="s">
        <v>11732</v>
      </c>
      <c r="J2511" s="171" t="str">
        <f t="shared" si="195"/>
        <v>IC.IT.200304</v>
      </c>
      <c r="K2511" s="170" t="s">
        <v>12175</v>
      </c>
      <c r="L2511" s="145" t="str">
        <f t="shared" si="196"/>
        <v xml:space="preserve">     Moderate amount drainage</v>
      </c>
      <c r="M2511" s="171" t="str">
        <f t="shared" si="197"/>
        <v>PI.IC.IT.200304.01</v>
      </c>
      <c r="N2511" s="171"/>
      <c r="O2511" s="171" t="str">
        <f t="shared" si="198"/>
        <v>PH.IC.IT.200304.01</v>
      </c>
      <c r="Q2511" s="171" t="str">
        <f t="shared" si="199"/>
        <v>CL.IC.IT.200304.01</v>
      </c>
      <c r="AR2511" s="145" t="s">
        <v>12773</v>
      </c>
      <c r="AS2511" s="145">
        <v>1749</v>
      </c>
    </row>
    <row r="2512" spans="1:45" s="145" customFormat="1" ht="16">
      <c r="A2512" s="145" t="s">
        <v>9344</v>
      </c>
      <c r="C2512" s="170" t="s">
        <v>11906</v>
      </c>
      <c r="E2512" s="170" t="s">
        <v>12185</v>
      </c>
      <c r="F2512" s="145" t="s">
        <v>14656</v>
      </c>
      <c r="G2512" s="145" t="s">
        <v>11733</v>
      </c>
      <c r="H2512" s="170" t="s">
        <v>12210</v>
      </c>
      <c r="I2512" s="145" t="s">
        <v>11734</v>
      </c>
      <c r="J2512" s="171" t="str">
        <f t="shared" si="195"/>
        <v>IC.IT.200305</v>
      </c>
      <c r="K2512" s="170" t="s">
        <v>12175</v>
      </c>
      <c r="L2512" s="145" t="str">
        <f t="shared" si="196"/>
        <v xml:space="preserve">     Large amount drainage</v>
      </c>
      <c r="M2512" s="171" t="str">
        <f t="shared" si="197"/>
        <v>PI.IC.IT.200305.01</v>
      </c>
      <c r="N2512" s="171"/>
      <c r="O2512" s="171" t="str">
        <f t="shared" si="198"/>
        <v>PH.IC.IT.200305.01</v>
      </c>
      <c r="Q2512" s="171" t="str">
        <f t="shared" si="199"/>
        <v>CL.IC.IT.200305.01</v>
      </c>
      <c r="AR2512" s="145" t="s">
        <v>12773</v>
      </c>
      <c r="AS2512" s="145">
        <v>1749</v>
      </c>
    </row>
    <row r="2513" spans="1:45" s="145" customFormat="1" ht="16">
      <c r="A2513" s="145" t="s">
        <v>9344</v>
      </c>
      <c r="C2513" s="170" t="s">
        <v>11906</v>
      </c>
      <c r="E2513" s="170" t="s">
        <v>12185</v>
      </c>
      <c r="F2513" s="145" t="s">
        <v>14656</v>
      </c>
      <c r="G2513" s="145" t="s">
        <v>11932</v>
      </c>
      <c r="H2513" s="170" t="s">
        <v>12212</v>
      </c>
      <c r="I2513" s="145" t="s">
        <v>11933</v>
      </c>
      <c r="J2513" s="171" t="str">
        <f t="shared" si="195"/>
        <v>IC.IT.200306</v>
      </c>
      <c r="K2513" s="170" t="s">
        <v>12175</v>
      </c>
      <c r="L2513" s="145" t="str">
        <f t="shared" si="196"/>
        <v xml:space="preserve">     Copious amount drainage</v>
      </c>
      <c r="M2513" s="171" t="str">
        <f t="shared" si="197"/>
        <v>PI.IC.IT.200306.01</v>
      </c>
      <c r="N2513" s="171"/>
      <c r="O2513" s="171" t="str">
        <f t="shared" si="198"/>
        <v>PH.IC.IT.200306.01</v>
      </c>
      <c r="Q2513" s="171" t="str">
        <f t="shared" si="199"/>
        <v>CL.IC.IT.200306.01</v>
      </c>
      <c r="AR2513" s="145" t="s">
        <v>12773</v>
      </c>
      <c r="AS2513" s="145">
        <v>1749</v>
      </c>
    </row>
    <row r="2514" spans="1:45" s="145" customFormat="1" ht="16">
      <c r="A2514" s="145" t="s">
        <v>9344</v>
      </c>
      <c r="C2514" s="170" t="s">
        <v>11906</v>
      </c>
      <c r="D2514" s="145" t="s">
        <v>14545</v>
      </c>
      <c r="E2514" s="170" t="s">
        <v>11</v>
      </c>
      <c r="F2514" s="145" t="s">
        <v>14656</v>
      </c>
      <c r="G2514" s="145" t="s">
        <v>9743</v>
      </c>
      <c r="H2514" s="170" t="s">
        <v>11848</v>
      </c>
      <c r="I2514" s="145" t="s">
        <v>8746</v>
      </c>
      <c r="J2514" s="171" t="str">
        <f t="shared" si="195"/>
        <v>IC.IT.200401</v>
      </c>
      <c r="K2514" s="170" t="s">
        <v>12175</v>
      </c>
      <c r="L2514" s="145" t="str">
        <f t="shared" si="196"/>
        <v xml:space="preserve">      None</v>
      </c>
      <c r="M2514" s="171" t="str">
        <f t="shared" si="197"/>
        <v>PI.IC.IT.200401.01</v>
      </c>
      <c r="N2514" s="171"/>
      <c r="O2514" s="171" t="str">
        <f t="shared" si="198"/>
        <v>PH.IC.IT.200401.01</v>
      </c>
      <c r="Q2514" s="171" t="str">
        <f t="shared" si="199"/>
        <v>CL.IC.IT.200401.01</v>
      </c>
      <c r="AR2514" s="145" t="s">
        <v>12773</v>
      </c>
      <c r="AS2514" s="145">
        <v>1749</v>
      </c>
    </row>
    <row r="2515" spans="1:45" s="145" customFormat="1" ht="16">
      <c r="A2515" s="145" t="s">
        <v>9344</v>
      </c>
      <c r="C2515" s="170" t="s">
        <v>11906</v>
      </c>
      <c r="E2515" s="170" t="s">
        <v>11</v>
      </c>
      <c r="F2515" s="145" t="s">
        <v>14656</v>
      </c>
      <c r="G2515" s="145" t="s">
        <v>11234</v>
      </c>
      <c r="H2515" s="170" t="s">
        <v>12030</v>
      </c>
      <c r="I2515" s="145" t="s">
        <v>11235</v>
      </c>
      <c r="J2515" s="171" t="str">
        <f t="shared" si="195"/>
        <v>IC.IT.200402</v>
      </c>
      <c r="K2515" s="170" t="s">
        <v>12175</v>
      </c>
      <c r="L2515" s="145" t="str">
        <f t="shared" si="196"/>
        <v xml:space="preserve">     Foul</v>
      </c>
      <c r="M2515" s="171" t="str">
        <f t="shared" si="197"/>
        <v>PI.IC.IT.200402.01</v>
      </c>
      <c r="N2515" s="171"/>
      <c r="O2515" s="171" t="str">
        <f t="shared" si="198"/>
        <v>PH.IC.IT.200402.01</v>
      </c>
      <c r="Q2515" s="171" t="str">
        <f t="shared" si="199"/>
        <v>CL.IC.IT.200402.01</v>
      </c>
      <c r="AR2515" s="145" t="s">
        <v>12773</v>
      </c>
      <c r="AS2515" s="145">
        <v>1749</v>
      </c>
    </row>
    <row r="2516" spans="1:45" s="145" customFormat="1" ht="16">
      <c r="A2516" s="145" t="s">
        <v>9344</v>
      </c>
      <c r="C2516" s="170" t="s">
        <v>11906</v>
      </c>
      <c r="E2516" s="170" t="s">
        <v>11</v>
      </c>
      <c r="F2516" s="145" t="s">
        <v>14656</v>
      </c>
      <c r="G2516" s="145" t="s">
        <v>12170</v>
      </c>
      <c r="H2516" s="170" t="s">
        <v>12032</v>
      </c>
      <c r="I2516" s="145" t="s">
        <v>12171</v>
      </c>
      <c r="J2516" s="171" t="str">
        <f t="shared" si="195"/>
        <v>IC.IT.200403</v>
      </c>
      <c r="K2516" s="170" t="s">
        <v>12175</v>
      </c>
      <c r="L2516" s="145" t="str">
        <f t="shared" si="196"/>
        <v>Not Applicable</v>
      </c>
      <c r="M2516" s="171" t="str">
        <f t="shared" si="197"/>
        <v>PI.IC.IT.200403.01</v>
      </c>
      <c r="N2516" s="171"/>
      <c r="O2516" s="171" t="str">
        <f t="shared" si="198"/>
        <v>PH.IC.IT.200403.01</v>
      </c>
      <c r="Q2516" s="171" t="str">
        <f t="shared" si="199"/>
        <v>CL.IC.IT.200403.01</v>
      </c>
      <c r="AJ2516" s="145" t="s">
        <v>12773</v>
      </c>
      <c r="AK2516" s="145">
        <v>1515</v>
      </c>
      <c r="AR2516" s="145" t="s">
        <v>12773</v>
      </c>
      <c r="AS2516" s="145">
        <v>1749</v>
      </c>
    </row>
    <row r="2517" spans="1:45" s="145" customFormat="1" ht="16">
      <c r="A2517" s="145" t="s">
        <v>9344</v>
      </c>
      <c r="C2517" s="170" t="s">
        <v>11906</v>
      </c>
      <c r="D2517" s="145" t="s">
        <v>7851</v>
      </c>
      <c r="E2517" s="170" t="s">
        <v>212</v>
      </c>
      <c r="F2517" s="145" t="s">
        <v>14607</v>
      </c>
      <c r="G2517" s="145" t="s">
        <v>11572</v>
      </c>
      <c r="H2517" s="170" t="s">
        <v>11848</v>
      </c>
      <c r="I2517" s="145" t="s">
        <v>11573</v>
      </c>
      <c r="J2517" s="171" t="str">
        <f t="shared" si="195"/>
        <v>IC.IT.200501</v>
      </c>
      <c r="K2517" s="170" t="s">
        <v>12175</v>
      </c>
      <c r="L2517" s="145" t="str">
        <f t="shared" si="196"/>
        <v xml:space="preserve">     None (open to air)</v>
      </c>
      <c r="M2517" s="171" t="str">
        <f t="shared" si="197"/>
        <v>PI.IC.IT.200501.01</v>
      </c>
      <c r="N2517" s="171"/>
      <c r="O2517" s="171" t="str">
        <f t="shared" si="198"/>
        <v>PH.IC.IT.200501.01</v>
      </c>
      <c r="Q2517" s="171" t="str">
        <f t="shared" si="199"/>
        <v>CL.IC.IT.200501.01</v>
      </c>
      <c r="AR2517" s="145" t="s">
        <v>12773</v>
      </c>
      <c r="AS2517" s="145">
        <v>1749</v>
      </c>
    </row>
    <row r="2518" spans="1:45" s="145" customFormat="1" ht="16">
      <c r="A2518" s="145" t="s">
        <v>9344</v>
      </c>
      <c r="C2518" s="170" t="s">
        <v>11906</v>
      </c>
      <c r="E2518" s="170" t="s">
        <v>212</v>
      </c>
      <c r="F2518" s="145" t="s">
        <v>14607</v>
      </c>
      <c r="G2518" s="145" t="s">
        <v>8760</v>
      </c>
      <c r="H2518" s="170" t="s">
        <v>12030</v>
      </c>
      <c r="I2518" s="145" t="s">
        <v>11569</v>
      </c>
      <c r="J2518" s="171" t="str">
        <f t="shared" si="195"/>
        <v>IC.IT.200502</v>
      </c>
      <c r="K2518" s="170" t="s">
        <v>12175</v>
      </c>
      <c r="L2518" s="145" t="str">
        <f t="shared" si="196"/>
        <v xml:space="preserve">     Pressure (Unna Boot)</v>
      </c>
      <c r="M2518" s="171" t="str">
        <f t="shared" si="197"/>
        <v>PI.IC.IT.200502.01</v>
      </c>
      <c r="N2518" s="171"/>
      <c r="O2518" s="171" t="str">
        <f t="shared" si="198"/>
        <v>PH.IC.IT.200502.01</v>
      </c>
      <c r="Q2518" s="171" t="str">
        <f t="shared" si="199"/>
        <v>CL.IC.IT.200502.01</v>
      </c>
      <c r="AR2518" s="145" t="s">
        <v>12773</v>
      </c>
      <c r="AS2518" s="145">
        <v>1749</v>
      </c>
    </row>
    <row r="2519" spans="1:45" s="145" customFormat="1" ht="16">
      <c r="A2519" s="145" t="s">
        <v>9344</v>
      </c>
      <c r="C2519" s="170" t="s">
        <v>11906</v>
      </c>
      <c r="E2519" s="170" t="s">
        <v>212</v>
      </c>
      <c r="F2519" s="145" t="s">
        <v>14607</v>
      </c>
      <c r="G2519" s="145" t="s">
        <v>11445</v>
      </c>
      <c r="H2519" s="170" t="s">
        <v>12032</v>
      </c>
      <c r="I2519" s="145" t="s">
        <v>11446</v>
      </c>
      <c r="J2519" s="171" t="str">
        <f t="shared" si="195"/>
        <v>IC.IT.200503</v>
      </c>
      <c r="K2519" s="170" t="s">
        <v>12175</v>
      </c>
      <c r="L2519" s="145" t="str">
        <f t="shared" si="196"/>
        <v xml:space="preserve">     Antimicrobial</v>
      </c>
      <c r="M2519" s="171" t="str">
        <f t="shared" si="197"/>
        <v>PI.IC.IT.200503.01</v>
      </c>
      <c r="N2519" s="171"/>
      <c r="O2519" s="171" t="str">
        <f t="shared" si="198"/>
        <v>PH.IC.IT.200503.01</v>
      </c>
      <c r="Q2519" s="171" t="str">
        <f t="shared" si="199"/>
        <v>CL.IC.IT.200503.01</v>
      </c>
      <c r="AR2519" s="145" t="s">
        <v>12773</v>
      </c>
      <c r="AS2519" s="145">
        <v>1749</v>
      </c>
    </row>
    <row r="2520" spans="1:45" s="145" customFormat="1" ht="16">
      <c r="A2520" s="145" t="s">
        <v>9344</v>
      </c>
      <c r="C2520" s="170" t="s">
        <v>11906</v>
      </c>
      <c r="E2520" s="170" t="s">
        <v>212</v>
      </c>
      <c r="F2520" s="145" t="s">
        <v>14607</v>
      </c>
      <c r="G2520" s="145" t="s">
        <v>11566</v>
      </c>
      <c r="H2520" s="170" t="s">
        <v>12028</v>
      </c>
      <c r="I2520" s="145" t="s">
        <v>11567</v>
      </c>
      <c r="J2520" s="171" t="str">
        <f t="shared" si="195"/>
        <v>IC.IT.200504</v>
      </c>
      <c r="K2520" s="170" t="s">
        <v>12175</v>
      </c>
      <c r="L2520" s="145" t="str">
        <f t="shared" si="196"/>
        <v xml:space="preserve">     Gauze</v>
      </c>
      <c r="M2520" s="171" t="str">
        <f t="shared" si="197"/>
        <v>PI.IC.IT.200504.01</v>
      </c>
      <c r="N2520" s="171"/>
      <c r="O2520" s="171" t="str">
        <f t="shared" si="198"/>
        <v>PH.IC.IT.200504.01</v>
      </c>
      <c r="Q2520" s="171" t="str">
        <f t="shared" si="199"/>
        <v>CL.IC.IT.200504.01</v>
      </c>
      <c r="AR2520" s="145" t="s">
        <v>12773</v>
      </c>
      <c r="AS2520" s="145">
        <v>1749</v>
      </c>
    </row>
    <row r="2521" spans="1:45" s="145" customFormat="1" ht="16">
      <c r="A2521" s="145" t="s">
        <v>9344</v>
      </c>
      <c r="C2521" s="170" t="s">
        <v>11906</v>
      </c>
      <c r="E2521" s="170" t="s">
        <v>212</v>
      </c>
      <c r="F2521" s="145" t="s">
        <v>14607</v>
      </c>
      <c r="G2521" s="145" t="s">
        <v>11069</v>
      </c>
      <c r="H2521" s="170" t="s">
        <v>12210</v>
      </c>
      <c r="I2521" s="145" t="s">
        <v>11070</v>
      </c>
      <c r="J2521" s="171" t="str">
        <f t="shared" si="195"/>
        <v>IC.IT.200505</v>
      </c>
      <c r="K2521" s="170" t="s">
        <v>12175</v>
      </c>
      <c r="L2521" s="145" t="str">
        <f t="shared" si="196"/>
        <v xml:space="preserve">     Transparent (Opsite, Tegaderm)</v>
      </c>
      <c r="M2521" s="171" t="str">
        <f t="shared" si="197"/>
        <v>PI.IC.IT.200505.01</v>
      </c>
      <c r="N2521" s="171"/>
      <c r="O2521" s="171" t="str">
        <f t="shared" si="198"/>
        <v>PH.IC.IT.200505.01</v>
      </c>
      <c r="Q2521" s="171" t="str">
        <f t="shared" si="199"/>
        <v>CL.IC.IT.200505.01</v>
      </c>
      <c r="AR2521" s="145" t="s">
        <v>12773</v>
      </c>
      <c r="AS2521" s="145">
        <v>1749</v>
      </c>
    </row>
    <row r="2522" spans="1:45" s="145" customFormat="1" ht="16">
      <c r="A2522" s="145" t="s">
        <v>9344</v>
      </c>
      <c r="C2522" s="170" t="s">
        <v>11906</v>
      </c>
      <c r="E2522" s="170" t="s">
        <v>212</v>
      </c>
      <c r="F2522" s="145" t="s">
        <v>14607</v>
      </c>
      <c r="G2522" s="145" t="s">
        <v>13078</v>
      </c>
      <c r="H2522" s="170" t="s">
        <v>12212</v>
      </c>
      <c r="I2522" s="145" t="s">
        <v>11571</v>
      </c>
      <c r="J2522" s="171" t="str">
        <f t="shared" si="195"/>
        <v>IC.IT.200506</v>
      </c>
      <c r="K2522" s="170" t="s">
        <v>12175</v>
      </c>
      <c r="L2522" s="145" t="str">
        <f t="shared" si="196"/>
        <v xml:space="preserve">     Antimicrobial disk</v>
      </c>
      <c r="M2522" s="171" t="str">
        <f t="shared" si="197"/>
        <v>PI.IC.IT.200506.01</v>
      </c>
      <c r="N2522" s="171"/>
      <c r="O2522" s="171" t="str">
        <f t="shared" si="198"/>
        <v>PH.IC.IT.200506.01</v>
      </c>
      <c r="Q2522" s="171" t="str">
        <f t="shared" si="199"/>
        <v>CL.IC.IT.200506.01</v>
      </c>
      <c r="AR2522" s="145" t="s">
        <v>12773</v>
      </c>
      <c r="AS2522" s="145">
        <v>1749</v>
      </c>
    </row>
    <row r="2523" spans="1:45" s="145" customFormat="1" ht="16">
      <c r="A2523" s="145" t="s">
        <v>9344</v>
      </c>
      <c r="C2523" s="170" t="s">
        <v>11906</v>
      </c>
      <c r="E2523" s="170" t="s">
        <v>212</v>
      </c>
      <c r="F2523" s="145" t="s">
        <v>14607</v>
      </c>
      <c r="G2523" s="145" t="s">
        <v>10695</v>
      </c>
      <c r="H2523" s="170" t="s">
        <v>12225</v>
      </c>
      <c r="I2523" s="145" t="s">
        <v>10696</v>
      </c>
      <c r="J2523" s="171" t="str">
        <f t="shared" si="195"/>
        <v>IC.IT.200507</v>
      </c>
      <c r="K2523" s="170" t="s">
        <v>12175</v>
      </c>
      <c r="L2523" s="145" t="str">
        <f t="shared" si="196"/>
        <v xml:space="preserve">     Gauze Wrap (Kerlix, Kling)</v>
      </c>
      <c r="M2523" s="171" t="str">
        <f t="shared" si="197"/>
        <v>PI.IC.IT.200507.01</v>
      </c>
      <c r="N2523" s="171"/>
      <c r="O2523" s="171" t="str">
        <f t="shared" si="198"/>
        <v>PH.IC.IT.200507.01</v>
      </c>
      <c r="Q2523" s="171" t="str">
        <f t="shared" si="199"/>
        <v>CL.IC.IT.200507.01</v>
      </c>
      <c r="AR2523" s="145" t="s">
        <v>12773</v>
      </c>
      <c r="AS2523" s="145">
        <v>1749</v>
      </c>
    </row>
    <row r="2524" spans="1:45" s="145" customFormat="1" ht="16">
      <c r="A2524" s="145" t="s">
        <v>9344</v>
      </c>
      <c r="C2524" s="170" t="s">
        <v>11906</v>
      </c>
      <c r="E2524" s="170" t="s">
        <v>212</v>
      </c>
      <c r="F2524" s="145" t="s">
        <v>14607</v>
      </c>
      <c r="G2524" s="145" t="s">
        <v>8761</v>
      </c>
      <c r="H2524" s="170" t="s">
        <v>11638</v>
      </c>
      <c r="I2524" s="145" t="s">
        <v>9795</v>
      </c>
      <c r="J2524" s="171" t="str">
        <f t="shared" si="195"/>
        <v>IC.IT.200508</v>
      </c>
      <c r="K2524" s="170" t="s">
        <v>12175</v>
      </c>
      <c r="L2524" s="145" t="str">
        <f t="shared" si="196"/>
        <v xml:space="preserve">     Foam dressing</v>
      </c>
      <c r="M2524" s="171" t="str">
        <f t="shared" si="197"/>
        <v>PI.IC.IT.200508.01</v>
      </c>
      <c r="N2524" s="171"/>
      <c r="O2524" s="171" t="str">
        <f t="shared" si="198"/>
        <v>PH.IC.IT.200508.01</v>
      </c>
      <c r="Q2524" s="171" t="str">
        <f t="shared" si="199"/>
        <v>CL.IC.IT.200508.01</v>
      </c>
      <c r="AR2524" s="145" t="s">
        <v>12773</v>
      </c>
      <c r="AS2524" s="145">
        <v>1749</v>
      </c>
    </row>
    <row r="2525" spans="1:45" s="145" customFormat="1" ht="16">
      <c r="A2525" s="145" t="s">
        <v>9344</v>
      </c>
      <c r="C2525" s="170" t="s">
        <v>11906</v>
      </c>
      <c r="E2525" s="170" t="s">
        <v>212</v>
      </c>
      <c r="F2525" s="145" t="s">
        <v>14607</v>
      </c>
      <c r="G2525" s="145" t="s">
        <v>10697</v>
      </c>
      <c r="H2525" s="170" t="s">
        <v>11639</v>
      </c>
      <c r="I2525" s="145" t="s">
        <v>10698</v>
      </c>
      <c r="J2525" s="171" t="str">
        <f t="shared" si="195"/>
        <v>IC.IT.200509</v>
      </c>
      <c r="K2525" s="170" t="s">
        <v>12175</v>
      </c>
      <c r="L2525" s="145" t="str">
        <f t="shared" si="196"/>
        <v xml:space="preserve">     Gauze Packing (Iodoform, NuGauze)</v>
      </c>
      <c r="M2525" s="171" t="str">
        <f t="shared" si="197"/>
        <v>PI.IC.IT.200509.01</v>
      </c>
      <c r="N2525" s="171"/>
      <c r="O2525" s="171" t="str">
        <f t="shared" si="198"/>
        <v>PH.IC.IT.200509.01</v>
      </c>
      <c r="Q2525" s="171" t="str">
        <f t="shared" si="199"/>
        <v>CL.IC.IT.200509.01</v>
      </c>
      <c r="AR2525" s="145" t="s">
        <v>12773</v>
      </c>
      <c r="AS2525" s="145">
        <v>1749</v>
      </c>
    </row>
    <row r="2526" spans="1:45" s="145" customFormat="1" ht="16">
      <c r="A2526" s="145" t="s">
        <v>9344</v>
      </c>
      <c r="C2526" s="170" t="s">
        <v>11906</v>
      </c>
      <c r="E2526" s="170" t="s">
        <v>212</v>
      </c>
      <c r="F2526" s="145" t="s">
        <v>14607</v>
      </c>
      <c r="G2526" s="145" t="s">
        <v>8762</v>
      </c>
      <c r="H2526" s="170" t="s">
        <v>11829</v>
      </c>
      <c r="I2526" s="145" t="s">
        <v>9507</v>
      </c>
      <c r="J2526" s="171" t="str">
        <f t="shared" si="195"/>
        <v>IC.IT.200510</v>
      </c>
      <c r="K2526" s="170" t="s">
        <v>12175</v>
      </c>
      <c r="L2526" s="145" t="str">
        <f t="shared" si="196"/>
        <v xml:space="preserve">     Hydrocolloidal (Duoderm, Restore)</v>
      </c>
      <c r="M2526" s="171" t="str">
        <f t="shared" si="197"/>
        <v>PI.IC.IT.200510.01</v>
      </c>
      <c r="N2526" s="171"/>
      <c r="O2526" s="171" t="str">
        <f t="shared" si="198"/>
        <v>PH.IC.IT.200510.01</v>
      </c>
      <c r="Q2526" s="171" t="str">
        <f t="shared" si="199"/>
        <v>CL.IC.IT.200510.01</v>
      </c>
      <c r="AR2526" s="145" t="s">
        <v>12773</v>
      </c>
      <c r="AS2526" s="145">
        <v>1749</v>
      </c>
    </row>
    <row r="2527" spans="1:45" s="145" customFormat="1" ht="16">
      <c r="A2527" s="145" t="s">
        <v>9344</v>
      </c>
      <c r="C2527" s="170" t="s">
        <v>11906</v>
      </c>
      <c r="E2527" s="170" t="s">
        <v>212</v>
      </c>
      <c r="F2527" s="145" t="s">
        <v>14607</v>
      </c>
      <c r="G2527" s="145" t="s">
        <v>13164</v>
      </c>
      <c r="H2527" s="170" t="s">
        <v>155</v>
      </c>
      <c r="I2527" s="145" t="s">
        <v>9512</v>
      </c>
      <c r="J2527" s="171" t="str">
        <f t="shared" si="195"/>
        <v>IC.IT.200511</v>
      </c>
      <c r="K2527" s="170" t="s">
        <v>12175</v>
      </c>
      <c r="L2527" s="145" t="str">
        <f t="shared" si="196"/>
        <v xml:space="preserve">     Calcium Alginate (Aquacel, Calicare)</v>
      </c>
      <c r="M2527" s="171" t="str">
        <f t="shared" si="197"/>
        <v>PI.IC.IT.200511.01</v>
      </c>
      <c r="N2527" s="171"/>
      <c r="O2527" s="171" t="str">
        <f t="shared" si="198"/>
        <v>PH.IC.IT.200511.01</v>
      </c>
      <c r="Q2527" s="171" t="str">
        <f t="shared" si="199"/>
        <v>CL.IC.IT.200511.01</v>
      </c>
      <c r="AR2527" s="145" t="s">
        <v>12773</v>
      </c>
      <c r="AS2527" s="145">
        <v>1749</v>
      </c>
    </row>
    <row r="2528" spans="1:45" s="145" customFormat="1" ht="16">
      <c r="A2528" s="145" t="s">
        <v>9344</v>
      </c>
      <c r="C2528" s="170" t="s">
        <v>11906</v>
      </c>
      <c r="E2528" s="170" t="s">
        <v>212</v>
      </c>
      <c r="F2528" s="145" t="s">
        <v>14607</v>
      </c>
      <c r="G2528" s="145" t="s">
        <v>8775</v>
      </c>
      <c r="H2528" s="170" t="s">
        <v>153</v>
      </c>
      <c r="I2528" s="145" t="s">
        <v>8776</v>
      </c>
      <c r="J2528" s="171" t="str">
        <f t="shared" si="195"/>
        <v>IC.IT.200512</v>
      </c>
      <c r="K2528" s="170" t="s">
        <v>12175</v>
      </c>
      <c r="L2528" s="145" t="str">
        <f t="shared" si="196"/>
        <v xml:space="preserve">     Hypertonic Hydrogel</v>
      </c>
      <c r="M2528" s="171" t="str">
        <f t="shared" si="197"/>
        <v>PI.IC.IT.200512.01</v>
      </c>
      <c r="N2528" s="171"/>
      <c r="O2528" s="171" t="str">
        <f t="shared" si="198"/>
        <v>PH.IC.IT.200512.01</v>
      </c>
      <c r="Q2528" s="171" t="str">
        <f t="shared" si="199"/>
        <v>CL.IC.IT.200512.01</v>
      </c>
      <c r="AR2528" s="145" t="s">
        <v>12773</v>
      </c>
      <c r="AS2528" s="145">
        <v>1749</v>
      </c>
    </row>
    <row r="2529" spans="1:45" s="145" customFormat="1" ht="16">
      <c r="A2529" s="145" t="s">
        <v>9344</v>
      </c>
      <c r="C2529" s="170" t="s">
        <v>11906</v>
      </c>
      <c r="E2529" s="170" t="s">
        <v>212</v>
      </c>
      <c r="F2529" s="145" t="s">
        <v>14607</v>
      </c>
      <c r="G2529" s="145" t="s">
        <v>8777</v>
      </c>
      <c r="H2529" s="170" t="s">
        <v>215</v>
      </c>
      <c r="I2529" s="145" t="s">
        <v>9964</v>
      </c>
      <c r="J2529" s="171" t="str">
        <f t="shared" si="195"/>
        <v>IC.IT.200513</v>
      </c>
      <c r="K2529" s="170" t="s">
        <v>12175</v>
      </c>
      <c r="L2529" s="145" t="str">
        <f t="shared" si="196"/>
        <v xml:space="preserve">     Hydrogel (Duoderm-gel)</v>
      </c>
      <c r="M2529" s="171" t="str">
        <f t="shared" si="197"/>
        <v>PI.IC.IT.200513.01</v>
      </c>
      <c r="N2529" s="171"/>
      <c r="O2529" s="171" t="str">
        <f t="shared" si="198"/>
        <v>PH.IC.IT.200513.01</v>
      </c>
      <c r="Q2529" s="171" t="str">
        <f t="shared" si="199"/>
        <v>CL.IC.IT.200513.01</v>
      </c>
      <c r="AR2529" s="145" t="s">
        <v>12773</v>
      </c>
      <c r="AS2529" s="145">
        <v>1749</v>
      </c>
    </row>
    <row r="2530" spans="1:45" s="145" customFormat="1" ht="16">
      <c r="A2530" s="145" t="s">
        <v>9344</v>
      </c>
      <c r="C2530" s="170" t="s">
        <v>11906</v>
      </c>
      <c r="E2530" s="170" t="s">
        <v>212</v>
      </c>
      <c r="F2530" s="145" t="s">
        <v>14607</v>
      </c>
      <c r="G2530" s="145" t="s">
        <v>8778</v>
      </c>
      <c r="H2530" s="170" t="s">
        <v>4082</v>
      </c>
      <c r="I2530" s="145" t="s">
        <v>9966</v>
      </c>
      <c r="J2530" s="171" t="str">
        <f t="shared" si="195"/>
        <v>IC.IT.200514</v>
      </c>
      <c r="K2530" s="170" t="s">
        <v>12175</v>
      </c>
      <c r="L2530" s="145" t="str">
        <f t="shared" si="196"/>
        <v xml:space="preserve">     Balsam of Peru (Xenaderm)</v>
      </c>
      <c r="M2530" s="171" t="str">
        <f t="shared" si="197"/>
        <v>PI.IC.IT.200514.01</v>
      </c>
      <c r="N2530" s="171"/>
      <c r="O2530" s="171" t="str">
        <f t="shared" si="198"/>
        <v>PH.IC.IT.200514.01</v>
      </c>
      <c r="Q2530" s="171" t="str">
        <f t="shared" si="199"/>
        <v>CL.IC.IT.200514.01</v>
      </c>
      <c r="AR2530" s="145" t="s">
        <v>12773</v>
      </c>
      <c r="AS2530" s="145">
        <v>1749</v>
      </c>
    </row>
    <row r="2531" spans="1:45" s="145" customFormat="1" ht="16">
      <c r="A2531" s="145" t="s">
        <v>9344</v>
      </c>
      <c r="C2531" s="170" t="s">
        <v>11906</v>
      </c>
      <c r="E2531" s="170" t="s">
        <v>212</v>
      </c>
      <c r="F2531" s="145" t="s">
        <v>14607</v>
      </c>
      <c r="G2531" s="145" t="s">
        <v>8779</v>
      </c>
      <c r="H2531" s="170" t="s">
        <v>594</v>
      </c>
      <c r="I2531" s="145" t="s">
        <v>9968</v>
      </c>
      <c r="J2531" s="171" t="str">
        <f t="shared" si="195"/>
        <v>IC.IT.200515</v>
      </c>
      <c r="K2531" s="170" t="s">
        <v>12175</v>
      </c>
      <c r="L2531" s="145" t="str">
        <f t="shared" si="196"/>
        <v xml:space="preserve">     Bismuth Gauze (Xeroform)</v>
      </c>
      <c r="M2531" s="171" t="str">
        <f t="shared" si="197"/>
        <v>PI.IC.IT.200515.01</v>
      </c>
      <c r="N2531" s="171"/>
      <c r="O2531" s="171" t="str">
        <f t="shared" si="198"/>
        <v>PH.IC.IT.200515.01</v>
      </c>
      <c r="Q2531" s="171" t="str">
        <f t="shared" si="199"/>
        <v>CL.IC.IT.200515.01</v>
      </c>
      <c r="AR2531" s="145" t="s">
        <v>12773</v>
      </c>
      <c r="AS2531" s="145">
        <v>1749</v>
      </c>
    </row>
    <row r="2532" spans="1:45" s="145" customFormat="1" ht="16">
      <c r="A2532" s="145" t="s">
        <v>9344</v>
      </c>
      <c r="C2532" s="170" t="s">
        <v>11906</v>
      </c>
      <c r="E2532" s="170" t="s">
        <v>212</v>
      </c>
      <c r="F2532" s="145" t="s">
        <v>14607</v>
      </c>
      <c r="G2532" s="145" t="s">
        <v>13468</v>
      </c>
      <c r="H2532" s="170" t="s">
        <v>7863</v>
      </c>
      <c r="I2532" s="145" t="s">
        <v>8903</v>
      </c>
      <c r="J2532" s="171" t="str">
        <f t="shared" si="195"/>
        <v>IC.IT.200516</v>
      </c>
      <c r="K2532" s="170" t="s">
        <v>12175</v>
      </c>
      <c r="L2532" s="145" t="str">
        <f t="shared" si="196"/>
        <v xml:space="preserve">     Negative Pressure Wound Therapy:  </v>
      </c>
      <c r="M2532" s="171" t="str">
        <f t="shared" si="197"/>
        <v>PI.IC.IT.200516.01</v>
      </c>
      <c r="N2532" s="171"/>
      <c r="O2532" s="171" t="str">
        <f t="shared" si="198"/>
        <v>PH.IC.IT.200516.01</v>
      </c>
      <c r="Q2532" s="171" t="str">
        <f t="shared" si="199"/>
        <v>CL.IC.IT.200516.01</v>
      </c>
      <c r="AR2532" s="145" t="s">
        <v>12773</v>
      </c>
      <c r="AS2532" s="145">
        <v>1749</v>
      </c>
    </row>
    <row r="2533" spans="1:45" s="145" customFormat="1" ht="16">
      <c r="A2533" s="145" t="s">
        <v>9344</v>
      </c>
      <c r="C2533" s="170" t="s">
        <v>11906</v>
      </c>
      <c r="E2533" s="170" t="s">
        <v>212</v>
      </c>
      <c r="F2533" s="145" t="s">
        <v>14607</v>
      </c>
      <c r="G2533" s="145" t="s">
        <v>11447</v>
      </c>
      <c r="H2533" s="170" t="s">
        <v>12462</v>
      </c>
      <c r="I2533" s="145" t="s">
        <v>11448</v>
      </c>
      <c r="J2533" s="171" t="str">
        <f t="shared" si="195"/>
        <v>IC.IT.200517</v>
      </c>
      <c r="K2533" s="170" t="s">
        <v>12175</v>
      </c>
      <c r="L2533" s="145" t="str">
        <f t="shared" si="196"/>
        <v xml:space="preserve">     Non-adhering (Telfa)</v>
      </c>
      <c r="M2533" s="171" t="str">
        <f t="shared" si="197"/>
        <v>PI.IC.IT.200517.01</v>
      </c>
      <c r="N2533" s="171"/>
      <c r="O2533" s="171" t="str">
        <f t="shared" si="198"/>
        <v>PH.IC.IT.200517.01</v>
      </c>
      <c r="Q2533" s="171" t="str">
        <f t="shared" si="199"/>
        <v>CL.IC.IT.200517.01</v>
      </c>
      <c r="AR2533" s="145" t="s">
        <v>12773</v>
      </c>
      <c r="AS2533" s="145">
        <v>1749</v>
      </c>
    </row>
    <row r="2534" spans="1:45" s="145" customFormat="1" ht="16">
      <c r="A2534" s="145" t="s">
        <v>9344</v>
      </c>
      <c r="C2534" s="170" t="s">
        <v>11906</v>
      </c>
      <c r="E2534" s="170" t="s">
        <v>212</v>
      </c>
      <c r="F2534" s="145" t="s">
        <v>14607</v>
      </c>
      <c r="G2534" s="145" t="s">
        <v>10529</v>
      </c>
      <c r="H2534" s="170" t="s">
        <v>12602</v>
      </c>
      <c r="I2534" s="145" t="s">
        <v>12437</v>
      </c>
      <c r="J2534" s="171" t="str">
        <f t="shared" si="195"/>
        <v>IC.IT.200518</v>
      </c>
      <c r="K2534" s="170" t="s">
        <v>12175</v>
      </c>
      <c r="L2534" s="145" t="str">
        <f t="shared" si="196"/>
        <v xml:space="preserve">     Other: specify</v>
      </c>
      <c r="M2534" s="171" t="str">
        <f t="shared" si="197"/>
        <v>PI.IC.IT.200518.01</v>
      </c>
      <c r="N2534" s="171"/>
      <c r="O2534" s="171" t="str">
        <f t="shared" si="198"/>
        <v>PH.IC.IT.200518.01</v>
      </c>
      <c r="Q2534" s="171" t="str">
        <f t="shared" si="199"/>
        <v>CL.IC.IT.200518.01</v>
      </c>
      <c r="AR2534" s="145" t="s">
        <v>12773</v>
      </c>
      <c r="AS2534" s="145">
        <v>1749</v>
      </c>
    </row>
    <row r="2535" spans="1:45" s="145" customFormat="1" ht="16">
      <c r="A2535" s="145" t="s">
        <v>9344</v>
      </c>
      <c r="C2535" s="170" t="s">
        <v>11906</v>
      </c>
      <c r="E2535" s="170" t="s">
        <v>212</v>
      </c>
      <c r="F2535" s="145" t="s">
        <v>14607</v>
      </c>
      <c r="G2535" s="170" t="s">
        <v>8904</v>
      </c>
      <c r="H2535" s="170" t="s">
        <v>12604</v>
      </c>
      <c r="I2535" s="170" t="s">
        <v>8905</v>
      </c>
      <c r="J2535" s="171" t="str">
        <f t="shared" si="195"/>
        <v>IC.IT.200519</v>
      </c>
      <c r="K2535" s="170" t="s">
        <v>12175</v>
      </c>
      <c r="L2535" s="145" t="str">
        <f t="shared" si="196"/>
        <v xml:space="preserve">  ABD Pad</v>
      </c>
      <c r="M2535" s="171" t="str">
        <f t="shared" si="197"/>
        <v>PI.IC.IT.200519.01</v>
      </c>
      <c r="N2535" s="171"/>
      <c r="O2535" s="171" t="str">
        <f t="shared" si="198"/>
        <v>PH.IC.IT.200519.01</v>
      </c>
      <c r="Q2535" s="171" t="str">
        <f t="shared" si="199"/>
        <v>CL.IC.IT.200519.01</v>
      </c>
      <c r="R2535" s="145" t="s">
        <v>12465</v>
      </c>
      <c r="S2535" s="145">
        <v>786</v>
      </c>
      <c r="AR2535" s="145" t="s">
        <v>12773</v>
      </c>
      <c r="AS2535" s="145">
        <v>1749</v>
      </c>
    </row>
    <row r="2536" spans="1:45" s="145" customFormat="1" ht="16">
      <c r="A2536" s="145" t="s">
        <v>9344</v>
      </c>
      <c r="C2536" s="170" t="s">
        <v>11906</v>
      </c>
      <c r="E2536" s="170" t="s">
        <v>212</v>
      </c>
      <c r="F2536" s="145" t="s">
        <v>14607</v>
      </c>
      <c r="G2536" s="170" t="s">
        <v>8906</v>
      </c>
      <c r="H2536" s="170" t="s">
        <v>1000</v>
      </c>
      <c r="I2536" s="170" t="s">
        <v>8793</v>
      </c>
      <c r="J2536" s="171" t="str">
        <f t="shared" si="195"/>
        <v>IC.IT.200520</v>
      </c>
      <c r="K2536" s="170" t="s">
        <v>1702</v>
      </c>
      <c r="L2536" s="145" t="str">
        <f t="shared" si="196"/>
        <v xml:space="preserve">  Vaseline gauze</v>
      </c>
      <c r="M2536" s="171" t="str">
        <f t="shared" si="197"/>
        <v>PI.IC.IT.200520.01</v>
      </c>
      <c r="N2536" s="171"/>
      <c r="O2536" s="171" t="str">
        <f t="shared" si="198"/>
        <v>PH.IC.IT.200520.01</v>
      </c>
      <c r="Q2536" s="171" t="str">
        <f t="shared" si="199"/>
        <v>CL.IC.IT.200520.01</v>
      </c>
      <c r="R2536" s="145" t="s">
        <v>4415</v>
      </c>
      <c r="S2536" s="145">
        <v>787</v>
      </c>
      <c r="AR2536" s="145" t="s">
        <v>12773</v>
      </c>
      <c r="AS2536" s="145">
        <v>1749</v>
      </c>
    </row>
    <row r="2537" spans="1:45" s="145" customFormat="1" ht="16">
      <c r="A2537" s="145" t="s">
        <v>9344</v>
      </c>
      <c r="C2537" s="170" t="s">
        <v>11906</v>
      </c>
      <c r="D2537" s="145" t="s">
        <v>3803</v>
      </c>
      <c r="E2537" s="170" t="s">
        <v>6988</v>
      </c>
      <c r="F2537" s="145" t="s">
        <v>14607</v>
      </c>
      <c r="G2537" s="145" t="s">
        <v>11574</v>
      </c>
      <c r="H2537" s="170" t="s">
        <v>11848</v>
      </c>
      <c r="I2537" s="145" t="s">
        <v>11575</v>
      </c>
      <c r="J2537" s="171" t="str">
        <f t="shared" si="195"/>
        <v>IC.IT.200601</v>
      </c>
      <c r="K2537" s="170" t="s">
        <v>1702</v>
      </c>
      <c r="L2537" s="145" t="str">
        <f t="shared" si="196"/>
        <v xml:space="preserve">     Clean, dry and intact</v>
      </c>
      <c r="M2537" s="171" t="str">
        <f t="shared" si="197"/>
        <v>PI.IC.IT.200601.01</v>
      </c>
      <c r="N2537" s="171"/>
      <c r="O2537" s="171" t="str">
        <f t="shared" si="198"/>
        <v>PH.IC.IT.200601.01</v>
      </c>
      <c r="Q2537" s="171" t="str">
        <f t="shared" si="199"/>
        <v>CL.IC.IT.200601.01</v>
      </c>
      <c r="AR2537" s="145" t="s">
        <v>12773</v>
      </c>
      <c r="AS2537" s="145">
        <v>1749</v>
      </c>
    </row>
    <row r="2538" spans="1:45" s="145" customFormat="1" ht="16">
      <c r="A2538" s="145" t="s">
        <v>9344</v>
      </c>
      <c r="C2538" s="170" t="s">
        <v>11906</v>
      </c>
      <c r="E2538" s="170" t="s">
        <v>6988</v>
      </c>
      <c r="F2538" s="145" t="s">
        <v>14607</v>
      </c>
      <c r="G2538" s="145" t="s">
        <v>11410</v>
      </c>
      <c r="H2538" s="170" t="s">
        <v>12030</v>
      </c>
      <c r="I2538" s="145" t="s">
        <v>11411</v>
      </c>
      <c r="J2538" s="171" t="str">
        <f t="shared" si="195"/>
        <v>IC.IT.200602</v>
      </c>
      <c r="K2538" s="170" t="s">
        <v>1702</v>
      </c>
      <c r="L2538" s="145" t="str">
        <f t="shared" si="196"/>
        <v xml:space="preserve">     Reinforced: specify date/time</v>
      </c>
      <c r="M2538" s="171" t="str">
        <f t="shared" si="197"/>
        <v>PI.IC.IT.200602.01</v>
      </c>
      <c r="N2538" s="171"/>
      <c r="O2538" s="171" t="str">
        <f t="shared" si="198"/>
        <v>PH.IC.IT.200602.01</v>
      </c>
      <c r="Q2538" s="171" t="str">
        <f t="shared" si="199"/>
        <v>CL.IC.IT.200602.01</v>
      </c>
      <c r="AR2538" s="145" t="s">
        <v>12773</v>
      </c>
      <c r="AS2538" s="145">
        <v>1749</v>
      </c>
    </row>
    <row r="2539" spans="1:45" s="145" customFormat="1" ht="16">
      <c r="A2539" s="145" t="s">
        <v>9344</v>
      </c>
      <c r="C2539" s="170" t="s">
        <v>11906</v>
      </c>
      <c r="E2539" s="170" t="s">
        <v>6988</v>
      </c>
      <c r="F2539" s="145" t="s">
        <v>14607</v>
      </c>
      <c r="G2539" s="145" t="s">
        <v>8907</v>
      </c>
      <c r="H2539" s="170" t="s">
        <v>12032</v>
      </c>
      <c r="I2539" s="145" t="s">
        <v>11393</v>
      </c>
      <c r="J2539" s="171" t="str">
        <f t="shared" si="195"/>
        <v>IC.IT.200603</v>
      </c>
      <c r="K2539" s="170" t="s">
        <v>1702</v>
      </c>
      <c r="L2539" s="145" t="str">
        <f t="shared" si="196"/>
        <v xml:space="preserve">     Changed: specify date/time</v>
      </c>
      <c r="M2539" s="171" t="str">
        <f t="shared" si="197"/>
        <v>PI.IC.IT.200603.01</v>
      </c>
      <c r="N2539" s="171"/>
      <c r="O2539" s="171" t="str">
        <f t="shared" si="198"/>
        <v>PH.IC.IT.200603.01</v>
      </c>
      <c r="Q2539" s="171" t="str">
        <f t="shared" si="199"/>
        <v>CL.IC.IT.200603.01</v>
      </c>
      <c r="AR2539" s="145" t="s">
        <v>12773</v>
      </c>
      <c r="AS2539" s="145">
        <v>1749</v>
      </c>
    </row>
    <row r="2540" spans="1:45" s="145" customFormat="1" ht="16">
      <c r="A2540" s="145" t="s">
        <v>9344</v>
      </c>
      <c r="C2540" s="170" t="s">
        <v>11906</v>
      </c>
      <c r="E2540" s="170" t="s">
        <v>6988</v>
      </c>
      <c r="F2540" s="145" t="s">
        <v>14607</v>
      </c>
      <c r="G2540" s="145" t="s">
        <v>8784</v>
      </c>
      <c r="H2540" s="170" t="s">
        <v>12028</v>
      </c>
      <c r="I2540" s="145" t="s">
        <v>11961</v>
      </c>
      <c r="J2540" s="171" t="str">
        <f t="shared" si="195"/>
        <v>IC.IT.200604</v>
      </c>
      <c r="K2540" s="170" t="s">
        <v>1702</v>
      </c>
      <c r="L2540" s="145" t="str">
        <f t="shared" si="196"/>
        <v xml:space="preserve">     Wet to Dry: specify date/time</v>
      </c>
      <c r="M2540" s="171" t="str">
        <f t="shared" si="197"/>
        <v>PI.IC.IT.200604.01</v>
      </c>
      <c r="N2540" s="171"/>
      <c r="O2540" s="171" t="str">
        <f t="shared" si="198"/>
        <v>PH.IC.IT.200604.01</v>
      </c>
      <c r="Q2540" s="171" t="str">
        <f t="shared" si="199"/>
        <v>CL.IC.IT.200604.01</v>
      </c>
      <c r="AR2540" s="145" t="s">
        <v>12773</v>
      </c>
      <c r="AS2540" s="145">
        <v>1749</v>
      </c>
    </row>
    <row r="2541" spans="1:45" s="145" customFormat="1" ht="16">
      <c r="A2541" s="145" t="s">
        <v>9344</v>
      </c>
      <c r="C2541" s="170" t="s">
        <v>11906</v>
      </c>
      <c r="E2541" s="170" t="s">
        <v>6988</v>
      </c>
      <c r="F2541" s="145" t="s">
        <v>14607</v>
      </c>
      <c r="G2541" s="145" t="s">
        <v>8635</v>
      </c>
      <c r="H2541" s="170" t="s">
        <v>12210</v>
      </c>
      <c r="I2541" s="145" t="s">
        <v>8636</v>
      </c>
      <c r="J2541" s="171" t="str">
        <f t="shared" si="195"/>
        <v>IC.IT.200605</v>
      </c>
      <c r="K2541" s="170" t="s">
        <v>1702</v>
      </c>
      <c r="L2541" s="145" t="str">
        <f t="shared" si="196"/>
        <v xml:space="preserve">     Debriding Agent applied: BCMA</v>
      </c>
      <c r="M2541" s="171" t="str">
        <f t="shared" si="197"/>
        <v>PI.IC.IT.200605.01</v>
      </c>
      <c r="N2541" s="171"/>
      <c r="O2541" s="171" t="str">
        <f t="shared" si="198"/>
        <v>PH.IC.IT.200605.01</v>
      </c>
      <c r="Q2541" s="171" t="str">
        <f t="shared" si="199"/>
        <v>CL.IC.IT.200605.01</v>
      </c>
      <c r="AR2541" s="145" t="s">
        <v>12773</v>
      </c>
      <c r="AS2541" s="145">
        <v>1749</v>
      </c>
    </row>
    <row r="2542" spans="1:45" s="145" customFormat="1" ht="16">
      <c r="A2542" s="145" t="s">
        <v>9344</v>
      </c>
      <c r="C2542" s="170" t="s">
        <v>11906</v>
      </c>
      <c r="E2542" s="170" t="s">
        <v>6988</v>
      </c>
      <c r="F2542" s="145" t="s">
        <v>14607</v>
      </c>
      <c r="G2542" s="170" t="s">
        <v>8586</v>
      </c>
      <c r="H2542" s="170" t="s">
        <v>7863</v>
      </c>
      <c r="I2542" s="170" t="s">
        <v>8586</v>
      </c>
      <c r="J2542" s="171" t="str">
        <f t="shared" si="195"/>
        <v>IC.IT.200616</v>
      </c>
      <c r="K2542" s="170" t="s">
        <v>1702</v>
      </c>
      <c r="L2542" s="145" t="str">
        <f t="shared" si="196"/>
        <v xml:space="preserve">  Saturated</v>
      </c>
      <c r="M2542" s="171" t="str">
        <f t="shared" si="197"/>
        <v>PI.IC.IT.200616.01</v>
      </c>
      <c r="N2542" s="171"/>
      <c r="O2542" s="171" t="str">
        <f t="shared" si="198"/>
        <v>PH.IC.IT.200616.01</v>
      </c>
      <c r="Q2542" s="171" t="str">
        <f t="shared" si="199"/>
        <v>CL.IC.IT.200616.01</v>
      </c>
      <c r="R2542" s="145" t="s">
        <v>12465</v>
      </c>
      <c r="S2542" s="145">
        <v>154</v>
      </c>
      <c r="AR2542" s="145" t="s">
        <v>12773</v>
      </c>
      <c r="AS2542" s="145">
        <v>1749</v>
      </c>
    </row>
    <row r="2543" spans="1:45" s="145" customFormat="1" ht="16">
      <c r="A2543" s="145" t="s">
        <v>9344</v>
      </c>
      <c r="C2543" s="170" t="s">
        <v>11906</v>
      </c>
      <c r="E2543" s="170" t="s">
        <v>6988</v>
      </c>
      <c r="F2543" s="145" t="s">
        <v>14607</v>
      </c>
      <c r="G2543" s="170" t="s">
        <v>8527</v>
      </c>
      <c r="H2543" s="170" t="s">
        <v>6777</v>
      </c>
      <c r="I2543" s="170" t="s">
        <v>8527</v>
      </c>
      <c r="J2543" s="171" t="str">
        <f t="shared" si="195"/>
        <v>IC.IT.200617</v>
      </c>
      <c r="K2543" s="170" t="s">
        <v>1702</v>
      </c>
      <c r="L2543" s="145" t="str">
        <f t="shared" si="196"/>
        <v xml:space="preserve">  Stained</v>
      </c>
      <c r="M2543" s="171" t="str">
        <f t="shared" si="197"/>
        <v>PI.IC.IT.200617.01</v>
      </c>
      <c r="N2543" s="171"/>
      <c r="O2543" s="171" t="str">
        <f t="shared" si="198"/>
        <v>PH.IC.IT.200617.01</v>
      </c>
      <c r="Q2543" s="171" t="str">
        <f t="shared" si="199"/>
        <v>CL.IC.IT.200617.01</v>
      </c>
      <c r="R2543" s="145" t="s">
        <v>12465</v>
      </c>
      <c r="S2543" s="145">
        <v>155</v>
      </c>
      <c r="AR2543" s="145" t="s">
        <v>12773</v>
      </c>
      <c r="AS2543" s="145">
        <v>1749</v>
      </c>
    </row>
    <row r="2544" spans="1:45" s="145" customFormat="1" ht="16">
      <c r="A2544" s="145" t="s">
        <v>9344</v>
      </c>
      <c r="C2544" s="170" t="s">
        <v>11906</v>
      </c>
      <c r="E2544" s="170" t="s">
        <v>6988</v>
      </c>
      <c r="F2544" s="145" t="s">
        <v>14607</v>
      </c>
      <c r="G2544" s="170" t="s">
        <v>8528</v>
      </c>
      <c r="H2544" s="170" t="s">
        <v>208</v>
      </c>
      <c r="I2544" s="170" t="s">
        <v>8528</v>
      </c>
      <c r="J2544" s="171" t="str">
        <f t="shared" si="195"/>
        <v>IC.IT.200618</v>
      </c>
      <c r="K2544" s="170" t="s">
        <v>1702</v>
      </c>
      <c r="L2544" s="145" t="str">
        <f t="shared" si="196"/>
        <v xml:space="preserve">  Intact</v>
      </c>
      <c r="M2544" s="171" t="str">
        <f t="shared" si="197"/>
        <v>PI.IC.IT.200618.01</v>
      </c>
      <c r="N2544" s="171"/>
      <c r="O2544" s="171" t="str">
        <f t="shared" si="198"/>
        <v>PH.IC.IT.200618.01</v>
      </c>
      <c r="Q2544" s="171" t="str">
        <f t="shared" si="199"/>
        <v>CL.IC.IT.200618.01</v>
      </c>
      <c r="R2544" s="145" t="s">
        <v>12465</v>
      </c>
      <c r="S2544" s="145">
        <v>156</v>
      </c>
      <c r="AR2544" s="145" t="s">
        <v>12773</v>
      </c>
      <c r="AS2544" s="145">
        <v>1749</v>
      </c>
    </row>
    <row r="2545" spans="1:45" s="145" customFormat="1" ht="16">
      <c r="A2545" s="145" t="s">
        <v>9344</v>
      </c>
      <c r="C2545" s="170" t="s">
        <v>11906</v>
      </c>
      <c r="E2545" s="170" t="s">
        <v>6988</v>
      </c>
      <c r="F2545" s="145" t="s">
        <v>14607</v>
      </c>
      <c r="G2545" s="170" t="s">
        <v>8644</v>
      </c>
      <c r="H2545" s="170" t="s">
        <v>217</v>
      </c>
      <c r="I2545" s="170" t="s">
        <v>8644</v>
      </c>
      <c r="J2545" s="171" t="str">
        <f t="shared" si="195"/>
        <v>IC.IT.200619</v>
      </c>
      <c r="K2545" s="170" t="s">
        <v>1702</v>
      </c>
      <c r="L2545" s="145" t="str">
        <f t="shared" si="196"/>
        <v xml:space="preserve">  Clean</v>
      </c>
      <c r="M2545" s="171" t="str">
        <f t="shared" si="197"/>
        <v>PI.IC.IT.200619.01</v>
      </c>
      <c r="N2545" s="171"/>
      <c r="O2545" s="171" t="str">
        <f t="shared" si="198"/>
        <v>PH.IC.IT.200619.01</v>
      </c>
      <c r="Q2545" s="171" t="str">
        <f t="shared" si="199"/>
        <v>CL.IC.IT.200619.01</v>
      </c>
      <c r="R2545" s="145" t="s">
        <v>12465</v>
      </c>
      <c r="S2545" s="145">
        <v>157</v>
      </c>
      <c r="AR2545" s="145" t="s">
        <v>12773</v>
      </c>
      <c r="AS2545" s="145">
        <v>1749</v>
      </c>
    </row>
    <row r="2546" spans="1:45" s="145" customFormat="1" ht="16">
      <c r="A2546" s="145" t="s">
        <v>9344</v>
      </c>
      <c r="C2546" s="170" t="s">
        <v>11906</v>
      </c>
      <c r="E2546" s="170" t="s">
        <v>6988</v>
      </c>
      <c r="F2546" s="145" t="s">
        <v>14607</v>
      </c>
      <c r="G2546" s="170" t="s">
        <v>8643</v>
      </c>
      <c r="H2546" s="170" t="s">
        <v>1000</v>
      </c>
      <c r="I2546" s="170" t="s">
        <v>8643</v>
      </c>
      <c r="J2546" s="171" t="str">
        <f t="shared" si="195"/>
        <v>IC.IT.200620</v>
      </c>
      <c r="K2546" s="170" t="s">
        <v>1702</v>
      </c>
      <c r="L2546" s="145" t="str">
        <f t="shared" si="196"/>
        <v xml:space="preserve">  Dry</v>
      </c>
      <c r="M2546" s="171" t="str">
        <f t="shared" si="197"/>
        <v>PI.IC.IT.200620.01</v>
      </c>
      <c r="N2546" s="171"/>
      <c r="O2546" s="171" t="str">
        <f t="shared" si="198"/>
        <v>PH.IC.IT.200620.01</v>
      </c>
      <c r="Q2546" s="171" t="str">
        <f t="shared" si="199"/>
        <v>CL.IC.IT.200620.01</v>
      </c>
      <c r="R2546" s="145" t="s">
        <v>12465</v>
      </c>
      <c r="S2546" s="145">
        <v>158</v>
      </c>
      <c r="AR2546" s="145" t="s">
        <v>12773</v>
      </c>
      <c r="AS2546" s="145">
        <v>1749</v>
      </c>
    </row>
    <row r="2547" spans="1:45" s="145" customFormat="1" ht="16">
      <c r="A2547" s="145" t="s">
        <v>9344</v>
      </c>
      <c r="C2547" s="170" t="s">
        <v>11906</v>
      </c>
      <c r="D2547" s="145" t="s">
        <v>8645</v>
      </c>
      <c r="E2547" s="170" t="s">
        <v>573</v>
      </c>
      <c r="F2547" s="145" t="s">
        <v>14607</v>
      </c>
      <c r="G2547" s="145" t="s">
        <v>11866</v>
      </c>
      <c r="H2547" s="170" t="s">
        <v>12212</v>
      </c>
      <c r="I2547" s="145" t="s">
        <v>11964</v>
      </c>
      <c r="J2547" s="171" t="str">
        <f t="shared" si="195"/>
        <v>IC.IT.200706</v>
      </c>
      <c r="K2547" s="170" t="s">
        <v>12175</v>
      </c>
      <c r="L2547" s="145" t="str">
        <f t="shared" si="196"/>
        <v xml:space="preserve">     Normal Saline</v>
      </c>
      <c r="M2547" s="171" t="str">
        <f t="shared" si="197"/>
        <v>PI.IC.IT.200706.01</v>
      </c>
      <c r="N2547" s="171"/>
      <c r="O2547" s="171" t="str">
        <f t="shared" si="198"/>
        <v>PH.IC.IT.200706.01</v>
      </c>
      <c r="Q2547" s="171" t="str">
        <f t="shared" si="199"/>
        <v>CL.IC.IT.200706.01</v>
      </c>
      <c r="AR2547" s="145" t="s">
        <v>12773</v>
      </c>
      <c r="AS2547" s="145">
        <v>1749</v>
      </c>
    </row>
    <row r="2548" spans="1:45" s="145" customFormat="1" ht="16">
      <c r="A2548" s="145" t="s">
        <v>9344</v>
      </c>
      <c r="C2548" s="170" t="s">
        <v>11906</v>
      </c>
      <c r="E2548" s="170" t="s">
        <v>573</v>
      </c>
      <c r="F2548" s="145" t="s">
        <v>14607</v>
      </c>
      <c r="G2548" s="145" t="s">
        <v>8923</v>
      </c>
      <c r="H2548" s="170" t="s">
        <v>12225</v>
      </c>
      <c r="I2548" s="145" t="s">
        <v>9673</v>
      </c>
      <c r="J2548" s="171" t="str">
        <f t="shared" si="195"/>
        <v>IC.IT.200707</v>
      </c>
      <c r="K2548" s="170" t="s">
        <v>12175</v>
      </c>
      <c r="L2548" s="145" t="str">
        <f t="shared" si="196"/>
        <v xml:space="preserve">     Wound cleanser</v>
      </c>
      <c r="M2548" s="171" t="str">
        <f t="shared" si="197"/>
        <v>PI.IC.IT.200707.01</v>
      </c>
      <c r="N2548" s="171"/>
      <c r="O2548" s="171" t="str">
        <f t="shared" si="198"/>
        <v>PH.IC.IT.200707.01</v>
      </c>
      <c r="Q2548" s="171" t="str">
        <f t="shared" si="199"/>
        <v>CL.IC.IT.200707.01</v>
      </c>
      <c r="AR2548" s="145" t="s">
        <v>12773</v>
      </c>
      <c r="AS2548" s="145">
        <v>1749</v>
      </c>
    </row>
    <row r="2549" spans="1:45" s="145" customFormat="1" ht="16">
      <c r="A2549" s="145" t="s">
        <v>9344</v>
      </c>
      <c r="C2549" s="170" t="s">
        <v>11906</v>
      </c>
      <c r="E2549" s="170" t="s">
        <v>573</v>
      </c>
      <c r="F2549" s="145" t="s">
        <v>14607</v>
      </c>
      <c r="G2549" s="145" t="s">
        <v>9665</v>
      </c>
      <c r="H2549" s="170" t="s">
        <v>11638</v>
      </c>
      <c r="I2549" s="145" t="s">
        <v>10703</v>
      </c>
      <c r="J2549" s="171" t="str">
        <f t="shared" si="195"/>
        <v>IC.IT.200708</v>
      </c>
      <c r="K2549" s="170" t="s">
        <v>12175</v>
      </c>
      <c r="L2549" s="145" t="str">
        <f t="shared" si="196"/>
        <v xml:space="preserve">      Other: specify</v>
      </c>
      <c r="M2549" s="171" t="str">
        <f t="shared" si="197"/>
        <v>PI.IC.IT.200708.01</v>
      </c>
      <c r="N2549" s="171"/>
      <c r="O2549" s="171" t="str">
        <f t="shared" si="198"/>
        <v>PH.IC.IT.200708.01</v>
      </c>
      <c r="Q2549" s="171" t="str">
        <f t="shared" si="199"/>
        <v>CL.IC.IT.200708.01</v>
      </c>
      <c r="AR2549" s="145" t="s">
        <v>12773</v>
      </c>
      <c r="AS2549" s="145">
        <v>1749</v>
      </c>
    </row>
    <row r="2550" spans="1:45" s="145" customFormat="1" ht="16">
      <c r="A2550" s="145" t="s">
        <v>9344</v>
      </c>
      <c r="C2550" s="170" t="s">
        <v>11906</v>
      </c>
      <c r="E2550" s="170" t="s">
        <v>573</v>
      </c>
      <c r="F2550" s="145" t="s">
        <v>14607</v>
      </c>
      <c r="G2550" s="170" t="s">
        <v>8791</v>
      </c>
      <c r="H2550" s="170" t="s">
        <v>7863</v>
      </c>
      <c r="I2550" s="170" t="s">
        <v>8791</v>
      </c>
      <c r="J2550" s="171" t="str">
        <f t="shared" si="195"/>
        <v>IC.IT.200716</v>
      </c>
      <c r="K2550" s="170" t="s">
        <v>12175</v>
      </c>
      <c r="L2550" s="145" t="str">
        <f t="shared" si="196"/>
        <v xml:space="preserve"> Betadine</v>
      </c>
      <c r="M2550" s="171" t="str">
        <f t="shared" si="197"/>
        <v>PI.IC.IT.200716.01</v>
      </c>
      <c r="N2550" s="171"/>
      <c r="O2550" s="171" t="str">
        <f t="shared" si="198"/>
        <v>PH.IC.IT.200716.01</v>
      </c>
      <c r="Q2550" s="171" t="str">
        <f t="shared" si="199"/>
        <v>CL.IC.IT.200716.01</v>
      </c>
      <c r="R2550" s="145" t="s">
        <v>12465</v>
      </c>
      <c r="S2550" s="145">
        <v>790</v>
      </c>
      <c r="AR2550" s="145" t="s">
        <v>12773</v>
      </c>
      <c r="AS2550" s="145">
        <v>1749</v>
      </c>
    </row>
    <row r="2551" spans="1:45" s="145" customFormat="1" ht="16">
      <c r="A2551" s="145" t="s">
        <v>9344</v>
      </c>
      <c r="C2551" s="170" t="s">
        <v>11906</v>
      </c>
      <c r="E2551" s="170" t="s">
        <v>573</v>
      </c>
      <c r="F2551" s="145" t="s">
        <v>14607</v>
      </c>
      <c r="G2551" s="170" t="s">
        <v>8792</v>
      </c>
      <c r="H2551" s="170" t="s">
        <v>12462</v>
      </c>
      <c r="I2551" s="170" t="s">
        <v>8792</v>
      </c>
      <c r="J2551" s="171" t="str">
        <f t="shared" si="195"/>
        <v>IC.IT.200717</v>
      </c>
      <c r="K2551" s="170" t="s">
        <v>12175</v>
      </c>
      <c r="L2551" s="145" t="str">
        <f t="shared" si="196"/>
        <v xml:space="preserve"> Chlorhexadine</v>
      </c>
      <c r="M2551" s="171" t="str">
        <f t="shared" si="197"/>
        <v>PI.IC.IT.200717.01</v>
      </c>
      <c r="N2551" s="171"/>
      <c r="O2551" s="171" t="str">
        <f t="shared" si="198"/>
        <v>PH.IC.IT.200717.01</v>
      </c>
      <c r="Q2551" s="171" t="str">
        <f t="shared" si="199"/>
        <v>CL.IC.IT.200717.01</v>
      </c>
      <c r="R2551" s="145" t="s">
        <v>12465</v>
      </c>
      <c r="S2551" s="145">
        <v>792</v>
      </c>
      <c r="AR2551" s="145" t="s">
        <v>12773</v>
      </c>
      <c r="AS2551" s="145">
        <v>1749</v>
      </c>
    </row>
    <row r="2552" spans="1:45" s="145" customFormat="1" ht="16">
      <c r="A2552" s="145" t="s">
        <v>9344</v>
      </c>
      <c r="C2552" s="170" t="s">
        <v>11906</v>
      </c>
      <c r="E2552" s="170" t="s">
        <v>573</v>
      </c>
      <c r="F2552" s="145" t="s">
        <v>14607</v>
      </c>
      <c r="G2552" s="170" t="s">
        <v>8935</v>
      </c>
      <c r="H2552" s="170" t="s">
        <v>208</v>
      </c>
      <c r="I2552" s="170" t="s">
        <v>8935</v>
      </c>
      <c r="J2552" s="171" t="str">
        <f t="shared" si="195"/>
        <v>IC.IT.200718</v>
      </c>
      <c r="K2552" s="170" t="s">
        <v>1702</v>
      </c>
      <c r="L2552" s="145" t="str">
        <f t="shared" si="196"/>
        <v xml:space="preserve">  Distilled Water</v>
      </c>
      <c r="M2552" s="171" t="str">
        <f t="shared" si="197"/>
        <v>PI.IC.IT.200718.01</v>
      </c>
      <c r="N2552" s="171"/>
      <c r="O2552" s="171" t="str">
        <f t="shared" si="198"/>
        <v>PH.IC.IT.200718.01</v>
      </c>
      <c r="Q2552" s="171" t="str">
        <f t="shared" si="199"/>
        <v>CL.IC.IT.200718.01</v>
      </c>
      <c r="R2552" s="145" t="s">
        <v>12465</v>
      </c>
      <c r="S2552" s="145">
        <v>793</v>
      </c>
      <c r="AR2552" s="145" t="s">
        <v>12773</v>
      </c>
      <c r="AS2552" s="145">
        <v>1749</v>
      </c>
    </row>
    <row r="2553" spans="1:45" s="145" customFormat="1" ht="16">
      <c r="A2553" s="145" t="s">
        <v>9344</v>
      </c>
      <c r="C2553" s="170" t="s">
        <v>11906</v>
      </c>
      <c r="E2553" s="170" t="s">
        <v>573</v>
      </c>
      <c r="F2553" s="145" t="s">
        <v>14607</v>
      </c>
      <c r="G2553" s="170" t="s">
        <v>8691</v>
      </c>
      <c r="H2553" s="170" t="s">
        <v>217</v>
      </c>
      <c r="I2553" s="170" t="s">
        <v>8691</v>
      </c>
      <c r="J2553" s="171" t="str">
        <f t="shared" si="195"/>
        <v>IC.IT.200719</v>
      </c>
      <c r="K2553" s="170" t="s">
        <v>1702</v>
      </c>
      <c r="L2553" s="145" t="str">
        <f t="shared" si="196"/>
        <v>Peroxide</v>
      </c>
      <c r="M2553" s="171" t="str">
        <f t="shared" si="197"/>
        <v>PI.IC.IT.200719.01</v>
      </c>
      <c r="N2553" s="171"/>
      <c r="O2553" s="171" t="str">
        <f t="shared" si="198"/>
        <v>PH.IC.IT.200719.01</v>
      </c>
      <c r="Q2553" s="171" t="str">
        <f t="shared" si="199"/>
        <v>CL.IC.IT.200719.01</v>
      </c>
      <c r="R2553" s="145" t="s">
        <v>12465</v>
      </c>
      <c r="S2553" s="145">
        <v>793</v>
      </c>
      <c r="AR2553" s="145" t="s">
        <v>12773</v>
      </c>
      <c r="AS2553" s="145">
        <v>1749</v>
      </c>
    </row>
    <row r="2554" spans="1:45" s="145" customFormat="1" ht="16">
      <c r="A2554" s="145" t="s">
        <v>9344</v>
      </c>
      <c r="C2554" s="170" t="s">
        <v>11906</v>
      </c>
      <c r="E2554" s="170" t="s">
        <v>573</v>
      </c>
      <c r="F2554" s="145" t="s">
        <v>14607</v>
      </c>
      <c r="G2554" s="170" t="s">
        <v>8692</v>
      </c>
      <c r="H2554" s="170" t="s">
        <v>1000</v>
      </c>
      <c r="I2554" s="170" t="s">
        <v>8692</v>
      </c>
      <c r="J2554" s="171" t="str">
        <f t="shared" si="195"/>
        <v>IC.IT.200720</v>
      </c>
      <c r="K2554" s="170" t="s">
        <v>1702</v>
      </c>
      <c r="L2554" s="145" t="str">
        <f t="shared" si="196"/>
        <v xml:space="preserve">  Dakins Solution</v>
      </c>
      <c r="M2554" s="171" t="str">
        <f t="shared" si="197"/>
        <v>PI.IC.IT.200720.01</v>
      </c>
      <c r="N2554" s="171"/>
      <c r="O2554" s="171" t="str">
        <f t="shared" si="198"/>
        <v>PH.IC.IT.200720.01</v>
      </c>
      <c r="Q2554" s="171" t="str">
        <f t="shared" si="199"/>
        <v>CL.IC.IT.200720.01</v>
      </c>
      <c r="R2554" s="145" t="s">
        <v>4415</v>
      </c>
      <c r="S2554" s="145">
        <v>794</v>
      </c>
      <c r="AR2554" s="145" t="s">
        <v>12773</v>
      </c>
      <c r="AS2554" s="145">
        <v>1749</v>
      </c>
    </row>
    <row r="2555" spans="1:45" s="145" customFormat="1" ht="16">
      <c r="A2555" s="145" t="s">
        <v>9344</v>
      </c>
      <c r="C2555" s="170" t="s">
        <v>11906</v>
      </c>
      <c r="D2555" s="145" t="s">
        <v>8638</v>
      </c>
      <c r="E2555" s="170" t="s">
        <v>92</v>
      </c>
      <c r="F2555" s="145" t="s">
        <v>14607</v>
      </c>
      <c r="G2555" s="145" t="s">
        <v>11470</v>
      </c>
      <c r="H2555" s="170" t="s">
        <v>11639</v>
      </c>
      <c r="I2555" s="145" t="s">
        <v>12157</v>
      </c>
      <c r="J2555" s="171" t="str">
        <f t="shared" si="195"/>
        <v>IC.IT.200809</v>
      </c>
      <c r="K2555" s="170" t="s">
        <v>12175</v>
      </c>
      <c r="L2555" s="145" t="str">
        <f t="shared" si="196"/>
        <v xml:space="preserve">     Drsg drainage none</v>
      </c>
      <c r="M2555" s="171" t="str">
        <f t="shared" si="197"/>
        <v>PI.IC.IT.200809.01</v>
      </c>
      <c r="N2555" s="171"/>
      <c r="O2555" s="171" t="str">
        <f t="shared" si="198"/>
        <v>PH.IC.IT.200809.01</v>
      </c>
      <c r="Q2555" s="171" t="str">
        <f t="shared" si="199"/>
        <v>CL.IC.IT.200809.01</v>
      </c>
      <c r="AR2555" s="145" t="s">
        <v>12773</v>
      </c>
      <c r="AS2555" s="145">
        <v>1749</v>
      </c>
    </row>
    <row r="2556" spans="1:45" s="145" customFormat="1" ht="16">
      <c r="A2556" s="145" t="s">
        <v>9344</v>
      </c>
      <c r="C2556" s="170" t="s">
        <v>11906</v>
      </c>
      <c r="E2556" s="170" t="s">
        <v>92</v>
      </c>
      <c r="F2556" s="145" t="s">
        <v>14607</v>
      </c>
      <c r="G2556" s="145" t="s">
        <v>11471</v>
      </c>
      <c r="H2556" s="170" t="s">
        <v>11829</v>
      </c>
      <c r="I2556" s="145" t="s">
        <v>11400</v>
      </c>
      <c r="J2556" s="171" t="str">
        <f t="shared" si="195"/>
        <v>IC.IT.200810</v>
      </c>
      <c r="K2556" s="170" t="s">
        <v>12175</v>
      </c>
      <c r="L2556" s="145" t="str">
        <f t="shared" si="196"/>
        <v xml:space="preserve">     Drsg scant amount drainage</v>
      </c>
      <c r="M2556" s="171" t="str">
        <f t="shared" si="197"/>
        <v>PI.IC.IT.200810.01</v>
      </c>
      <c r="N2556" s="171"/>
      <c r="O2556" s="171" t="str">
        <f t="shared" si="198"/>
        <v>PH.IC.IT.200810.01</v>
      </c>
      <c r="Q2556" s="171" t="str">
        <f t="shared" si="199"/>
        <v>CL.IC.IT.200810.01</v>
      </c>
      <c r="AR2556" s="145" t="s">
        <v>12773</v>
      </c>
      <c r="AS2556" s="145">
        <v>1749</v>
      </c>
    </row>
    <row r="2557" spans="1:45" s="145" customFormat="1" ht="16">
      <c r="A2557" s="145" t="s">
        <v>9344</v>
      </c>
      <c r="C2557" s="170" t="s">
        <v>11906</v>
      </c>
      <c r="E2557" s="170" t="s">
        <v>92</v>
      </c>
      <c r="F2557" s="145" t="s">
        <v>14607</v>
      </c>
      <c r="G2557" s="145" t="s">
        <v>11313</v>
      </c>
      <c r="H2557" s="170" t="s">
        <v>155</v>
      </c>
      <c r="I2557" s="145" t="s">
        <v>11730</v>
      </c>
      <c r="J2557" s="171" t="str">
        <f t="shared" si="195"/>
        <v>IC.IT.200811</v>
      </c>
      <c r="K2557" s="170" t="s">
        <v>12175</v>
      </c>
      <c r="L2557" s="145" t="str">
        <f t="shared" si="196"/>
        <v xml:space="preserve">     Drsg small amount drainage</v>
      </c>
      <c r="M2557" s="171" t="str">
        <f t="shared" si="197"/>
        <v>PI.IC.IT.200811.01</v>
      </c>
      <c r="N2557" s="171"/>
      <c r="O2557" s="171" t="str">
        <f t="shared" si="198"/>
        <v>PH.IC.IT.200811.01</v>
      </c>
      <c r="Q2557" s="171" t="str">
        <f t="shared" si="199"/>
        <v>CL.IC.IT.200811.01</v>
      </c>
      <c r="AR2557" s="145" t="s">
        <v>12773</v>
      </c>
      <c r="AS2557" s="145">
        <v>1749</v>
      </c>
    </row>
    <row r="2558" spans="1:45" s="145" customFormat="1" ht="16">
      <c r="A2558" s="145" t="s">
        <v>9344</v>
      </c>
      <c r="C2558" s="170" t="s">
        <v>11906</v>
      </c>
      <c r="E2558" s="170" t="s">
        <v>92</v>
      </c>
      <c r="F2558" s="145" t="s">
        <v>14607</v>
      </c>
      <c r="G2558" s="145" t="s">
        <v>11314</v>
      </c>
      <c r="H2558" s="170" t="s">
        <v>153</v>
      </c>
      <c r="I2558" s="145" t="s">
        <v>11732</v>
      </c>
      <c r="J2558" s="171" t="str">
        <f t="shared" si="195"/>
        <v>IC.IT.200812</v>
      </c>
      <c r="K2558" s="170" t="s">
        <v>12175</v>
      </c>
      <c r="L2558" s="145" t="str">
        <f t="shared" si="196"/>
        <v xml:space="preserve">     Drsg moderate amount drainage</v>
      </c>
      <c r="M2558" s="171" t="str">
        <f t="shared" si="197"/>
        <v>PI.IC.IT.200812.01</v>
      </c>
      <c r="N2558" s="171"/>
      <c r="O2558" s="171" t="str">
        <f t="shared" si="198"/>
        <v>PH.IC.IT.200812.01</v>
      </c>
      <c r="Q2558" s="171" t="str">
        <f t="shared" si="199"/>
        <v>CL.IC.IT.200812.01</v>
      </c>
      <c r="AR2558" s="145" t="s">
        <v>12773</v>
      </c>
      <c r="AS2558" s="145">
        <v>1749</v>
      </c>
    </row>
    <row r="2559" spans="1:45" s="145" customFormat="1" ht="16">
      <c r="A2559" s="145" t="s">
        <v>9344</v>
      </c>
      <c r="C2559" s="170" t="s">
        <v>11906</v>
      </c>
      <c r="E2559" s="170" t="s">
        <v>92</v>
      </c>
      <c r="F2559" s="145" t="s">
        <v>14607</v>
      </c>
      <c r="G2559" s="145" t="s">
        <v>8693</v>
      </c>
      <c r="H2559" s="170" t="s">
        <v>215</v>
      </c>
      <c r="I2559" s="145" t="s">
        <v>11316</v>
      </c>
      <c r="J2559" s="171" t="str">
        <f t="shared" si="195"/>
        <v>IC.IT.200813</v>
      </c>
      <c r="K2559" s="170" t="s">
        <v>12175</v>
      </c>
      <c r="L2559" s="145" t="str">
        <f t="shared" si="196"/>
        <v xml:space="preserve">     Drsg heavy amount drainage </v>
      </c>
      <c r="M2559" s="171" t="str">
        <f t="shared" si="197"/>
        <v>PI.IC.IT.200813.01</v>
      </c>
      <c r="N2559" s="171"/>
      <c r="O2559" s="171" t="str">
        <f t="shared" si="198"/>
        <v>PH.IC.IT.200813.01</v>
      </c>
      <c r="Q2559" s="171" t="str">
        <f t="shared" si="199"/>
        <v>CL.IC.IT.200813.01</v>
      </c>
      <c r="AR2559" s="145" t="s">
        <v>12773</v>
      </c>
      <c r="AS2559" s="145">
        <v>1749</v>
      </c>
    </row>
    <row r="2560" spans="1:45" s="145" customFormat="1" ht="16">
      <c r="A2560" s="145" t="s">
        <v>9344</v>
      </c>
      <c r="C2560" s="170" t="s">
        <v>11906</v>
      </c>
      <c r="E2560" s="170" t="s">
        <v>92</v>
      </c>
      <c r="F2560" s="145" t="s">
        <v>14607</v>
      </c>
      <c r="G2560" s="145" t="s">
        <v>8694</v>
      </c>
      <c r="H2560" s="170" t="s">
        <v>4082</v>
      </c>
      <c r="I2560" s="145" t="s">
        <v>11734</v>
      </c>
      <c r="J2560" s="171" t="str">
        <f t="shared" si="195"/>
        <v>IC.IT.200814</v>
      </c>
      <c r="K2560" s="170" t="s">
        <v>12175</v>
      </c>
      <c r="L2560" s="145" t="str">
        <f t="shared" si="196"/>
        <v xml:space="preserve">     Drsg drainage large amount</v>
      </c>
      <c r="M2560" s="171" t="str">
        <f t="shared" si="197"/>
        <v>PI.IC.IT.200814.01</v>
      </c>
      <c r="N2560" s="171"/>
      <c r="O2560" s="171" t="str">
        <f t="shared" si="198"/>
        <v>PH.IC.IT.200814.01</v>
      </c>
      <c r="Q2560" s="171" t="str">
        <f t="shared" si="199"/>
        <v>CL.IC.IT.200814.01</v>
      </c>
      <c r="AR2560" s="145" t="s">
        <v>12773</v>
      </c>
      <c r="AS2560" s="145">
        <v>1749</v>
      </c>
    </row>
    <row r="2561" spans="1:45" s="145" customFormat="1" ht="16">
      <c r="A2561" s="145" t="s">
        <v>9344</v>
      </c>
      <c r="C2561" s="170" t="s">
        <v>11906</v>
      </c>
      <c r="E2561" s="170" t="s">
        <v>92</v>
      </c>
      <c r="F2561" s="145" t="s">
        <v>14607</v>
      </c>
      <c r="G2561" s="145" t="s">
        <v>8530</v>
      </c>
      <c r="H2561" s="170" t="s">
        <v>594</v>
      </c>
      <c r="I2561" s="145" t="s">
        <v>11933</v>
      </c>
      <c r="J2561" s="171" t="str">
        <f t="shared" si="195"/>
        <v>IC.IT.200815</v>
      </c>
      <c r="K2561" s="170" t="s">
        <v>12175</v>
      </c>
      <c r="L2561" s="145" t="str">
        <f t="shared" si="196"/>
        <v xml:space="preserve">     Drsg drainage copious amount </v>
      </c>
      <c r="M2561" s="171" t="str">
        <f t="shared" si="197"/>
        <v>PI.IC.IT.200815.01</v>
      </c>
      <c r="N2561" s="171"/>
      <c r="O2561" s="171" t="str">
        <f t="shared" si="198"/>
        <v>PH.IC.IT.200815.01</v>
      </c>
      <c r="Q2561" s="171" t="str">
        <f t="shared" si="199"/>
        <v>CL.IC.IT.200815.01</v>
      </c>
      <c r="AR2561" s="145" t="s">
        <v>12773</v>
      </c>
      <c r="AS2561" s="145">
        <v>1749</v>
      </c>
    </row>
    <row r="2562" spans="1:45" s="145" customFormat="1" ht="16">
      <c r="A2562" s="145" t="s">
        <v>9344</v>
      </c>
      <c r="C2562" s="170" t="s">
        <v>11906</v>
      </c>
      <c r="D2562" s="145" t="s">
        <v>8639</v>
      </c>
      <c r="E2562" s="170" t="s">
        <v>93</v>
      </c>
      <c r="F2562" s="145" t="s">
        <v>14607</v>
      </c>
      <c r="G2562" s="145" t="s">
        <v>8531</v>
      </c>
      <c r="H2562" s="170" t="s">
        <v>11848</v>
      </c>
      <c r="I2562" s="145" t="s">
        <v>11753</v>
      </c>
      <c r="J2562" s="171" t="str">
        <f t="shared" ref="J2562:J2625" si="200">CONCATENATE("IC.IT.",C2562,E2562,H2562)</f>
        <v>IC.IT.200901</v>
      </c>
      <c r="K2562" s="170" t="s">
        <v>12175</v>
      </c>
      <c r="L2562" s="145" t="str">
        <f t="shared" ref="L2562:L2625" si="201">G2562</f>
        <v xml:space="preserve">     Drsg drainage unchanged</v>
      </c>
      <c r="M2562" s="171" t="str">
        <f t="shared" ref="M2562:M2625" si="202">CONCATENATE("PI.",J2562,".",K2562)</f>
        <v>PI.IC.IT.200901.01</v>
      </c>
      <c r="N2562" s="171"/>
      <c r="O2562" s="171" t="str">
        <f t="shared" ref="O2562:O2625" si="203">CONCATENATE("PH.",J2562,".",K2562)</f>
        <v>PH.IC.IT.200901.01</v>
      </c>
      <c r="Q2562" s="171" t="str">
        <f t="shared" ref="Q2562:Q2625" si="204">CONCATENATE("CL.",J2562,".",K2562)</f>
        <v>CL.IC.IT.200901.01</v>
      </c>
      <c r="AR2562" s="145" t="s">
        <v>12773</v>
      </c>
      <c r="AS2562" s="145">
        <v>1749</v>
      </c>
    </row>
    <row r="2563" spans="1:45" s="145" customFormat="1" ht="16">
      <c r="A2563" s="145" t="s">
        <v>9344</v>
      </c>
      <c r="C2563" s="170" t="s">
        <v>11906</v>
      </c>
      <c r="E2563" s="170" t="s">
        <v>93</v>
      </c>
      <c r="F2563" s="145" t="s">
        <v>14607</v>
      </c>
      <c r="G2563" s="145" t="s">
        <v>11651</v>
      </c>
      <c r="H2563" s="170" t="s">
        <v>12030</v>
      </c>
      <c r="I2563" s="145" t="s">
        <v>11752</v>
      </c>
      <c r="J2563" s="171" t="str">
        <f t="shared" si="200"/>
        <v>IC.IT.200902</v>
      </c>
      <c r="K2563" s="170" t="s">
        <v>12175</v>
      </c>
      <c r="L2563" s="145" t="str">
        <f t="shared" si="201"/>
        <v xml:space="preserve">     Drsg drainage decreasing</v>
      </c>
      <c r="M2563" s="171" t="str">
        <f t="shared" si="202"/>
        <v>PI.IC.IT.200902.01</v>
      </c>
      <c r="N2563" s="171"/>
      <c r="O2563" s="171" t="str">
        <f t="shared" si="203"/>
        <v>PH.IC.IT.200902.01</v>
      </c>
      <c r="Q2563" s="171" t="str">
        <f t="shared" si="204"/>
        <v>CL.IC.IT.200902.01</v>
      </c>
      <c r="AR2563" s="145" t="s">
        <v>12773</v>
      </c>
      <c r="AS2563" s="145">
        <v>1749</v>
      </c>
    </row>
    <row r="2564" spans="1:45" s="145" customFormat="1" ht="16">
      <c r="A2564" s="145" t="s">
        <v>9344</v>
      </c>
      <c r="C2564" s="170" t="s">
        <v>11906</v>
      </c>
      <c r="E2564" s="170" t="s">
        <v>93</v>
      </c>
      <c r="F2564" s="145" t="s">
        <v>14607</v>
      </c>
      <c r="G2564" s="145" t="s">
        <v>11652</v>
      </c>
      <c r="H2564" s="170" t="s">
        <v>12032</v>
      </c>
      <c r="I2564" s="145" t="s">
        <v>11583</v>
      </c>
      <c r="J2564" s="171" t="str">
        <f t="shared" si="200"/>
        <v>IC.IT.200903</v>
      </c>
      <c r="K2564" s="170" t="s">
        <v>12175</v>
      </c>
      <c r="L2564" s="145" t="str">
        <f t="shared" si="201"/>
        <v xml:space="preserve">     Drsg drainage increasing</v>
      </c>
      <c r="M2564" s="171" t="str">
        <f t="shared" si="202"/>
        <v>PI.IC.IT.200903.01</v>
      </c>
      <c r="N2564" s="171"/>
      <c r="O2564" s="171" t="str">
        <f t="shared" si="203"/>
        <v>PH.IC.IT.200903.01</v>
      </c>
      <c r="Q2564" s="171" t="str">
        <f t="shared" si="204"/>
        <v>CL.IC.IT.200903.01</v>
      </c>
      <c r="AR2564" s="145" t="s">
        <v>12773</v>
      </c>
      <c r="AS2564" s="145">
        <v>1749</v>
      </c>
    </row>
    <row r="2565" spans="1:45" s="167" customFormat="1" ht="15">
      <c r="A2565" s="167" t="s">
        <v>9344</v>
      </c>
      <c r="C2565" s="61" t="s">
        <v>11906</v>
      </c>
      <c r="D2565" s="167" t="s">
        <v>13489</v>
      </c>
      <c r="E2565" s="61" t="s">
        <v>3188</v>
      </c>
      <c r="F2565" s="167" t="s">
        <v>8526</v>
      </c>
      <c r="G2565" s="167" t="s">
        <v>13213</v>
      </c>
      <c r="H2565" s="62" t="s">
        <v>11848</v>
      </c>
      <c r="I2565" s="167" t="s">
        <v>8798</v>
      </c>
      <c r="J2565" s="63" t="str">
        <f t="shared" si="200"/>
        <v>IC.IT.201001</v>
      </c>
      <c r="K2565" s="61" t="s">
        <v>12175</v>
      </c>
      <c r="L2565" s="167" t="str">
        <f t="shared" si="201"/>
        <v xml:space="preserve">     Continuous</v>
      </c>
      <c r="M2565" s="168" t="str">
        <f t="shared" si="202"/>
        <v>PI.IC.IT.201001.01</v>
      </c>
      <c r="N2565" s="168"/>
      <c r="O2565" s="168" t="str">
        <f t="shared" si="203"/>
        <v>PH.IC.IT.201001.01</v>
      </c>
      <c r="Q2565" s="168" t="str">
        <f t="shared" si="204"/>
        <v>CL.IC.IT.201001.01</v>
      </c>
    </row>
    <row r="2566" spans="1:45" s="167" customFormat="1" ht="15">
      <c r="A2566" s="167" t="s">
        <v>9344</v>
      </c>
      <c r="C2566" s="61" t="s">
        <v>11906</v>
      </c>
      <c r="E2566" s="61" t="s">
        <v>3188</v>
      </c>
      <c r="F2566" s="167" t="s">
        <v>8526</v>
      </c>
      <c r="G2566" s="167" t="s">
        <v>8799</v>
      </c>
      <c r="H2566" s="62" t="s">
        <v>12030</v>
      </c>
      <c r="I2566" s="167" t="s">
        <v>11013</v>
      </c>
      <c r="J2566" s="63" t="str">
        <f t="shared" si="200"/>
        <v>IC.IT.201002</v>
      </c>
      <c r="K2566" s="61" t="s">
        <v>12175</v>
      </c>
      <c r="L2566" s="167" t="str">
        <f t="shared" si="201"/>
        <v xml:space="preserve">     Intermittent</v>
      </c>
      <c r="M2566" s="168" t="str">
        <f t="shared" si="202"/>
        <v>PI.IC.IT.201002.01</v>
      </c>
      <c r="N2566" s="168"/>
      <c r="O2566" s="168" t="str">
        <f t="shared" si="203"/>
        <v>PH.IC.IT.201002.01</v>
      </c>
      <c r="Q2566" s="168" t="str">
        <f t="shared" si="204"/>
        <v>CL.IC.IT.201002.01</v>
      </c>
    </row>
    <row r="2567" spans="1:45" s="167" customFormat="1" ht="15">
      <c r="A2567" s="167" t="s">
        <v>9344</v>
      </c>
      <c r="C2567" s="61" t="s">
        <v>11906</v>
      </c>
      <c r="D2567" s="167" t="s">
        <v>13490</v>
      </c>
      <c r="E2567" s="61" t="s">
        <v>155</v>
      </c>
      <c r="F2567" s="167" t="s">
        <v>8526</v>
      </c>
      <c r="G2567" s="167" t="s">
        <v>8801</v>
      </c>
      <c r="H2567" s="62" t="s">
        <v>11848</v>
      </c>
      <c r="I2567" s="167" t="s">
        <v>8802</v>
      </c>
      <c r="J2567" s="63" t="str">
        <f t="shared" si="200"/>
        <v>IC.IT.201101</v>
      </c>
      <c r="K2567" s="61" t="s">
        <v>12175</v>
      </c>
      <c r="L2567" s="167" t="str">
        <f t="shared" si="201"/>
        <v xml:space="preserve">     125 mmHg</v>
      </c>
      <c r="M2567" s="168" t="str">
        <f t="shared" si="202"/>
        <v>PI.IC.IT.201101.01</v>
      </c>
      <c r="N2567" s="168"/>
      <c r="O2567" s="168" t="str">
        <f t="shared" si="203"/>
        <v>PH.IC.IT.201101.01</v>
      </c>
      <c r="Q2567" s="168" t="str">
        <f t="shared" si="204"/>
        <v>CL.IC.IT.201101.01</v>
      </c>
    </row>
    <row r="2568" spans="1:45" s="167" customFormat="1" ht="15">
      <c r="A2568" s="167" t="s">
        <v>9344</v>
      </c>
      <c r="C2568" s="61" t="s">
        <v>11906</v>
      </c>
      <c r="E2568" s="61" t="s">
        <v>155</v>
      </c>
      <c r="F2568" s="167" t="s">
        <v>8526</v>
      </c>
      <c r="G2568" s="167" t="s">
        <v>8803</v>
      </c>
      <c r="H2568" s="62" t="s">
        <v>12030</v>
      </c>
      <c r="I2568" s="167" t="s">
        <v>8804</v>
      </c>
      <c r="J2568" s="63" t="str">
        <f t="shared" si="200"/>
        <v>IC.IT.201102</v>
      </c>
      <c r="K2568" s="61" t="s">
        <v>12175</v>
      </c>
      <c r="L2568" s="167" t="str">
        <f t="shared" si="201"/>
        <v xml:space="preserve">     75 mmHg</v>
      </c>
      <c r="M2568" s="168" t="str">
        <f t="shared" si="202"/>
        <v>PI.IC.IT.201102.01</v>
      </c>
      <c r="N2568" s="168"/>
      <c r="O2568" s="168" t="str">
        <f t="shared" si="203"/>
        <v>PH.IC.IT.201102.01</v>
      </c>
      <c r="Q2568" s="168" t="str">
        <f t="shared" si="204"/>
        <v>CL.IC.IT.201102.01</v>
      </c>
    </row>
    <row r="2569" spans="1:45" s="167" customFormat="1" ht="15">
      <c r="A2569" s="167" t="s">
        <v>9344</v>
      </c>
      <c r="C2569" s="61" t="s">
        <v>11906</v>
      </c>
      <c r="E2569" s="61" t="s">
        <v>155</v>
      </c>
      <c r="F2569" s="167" t="s">
        <v>8526</v>
      </c>
      <c r="G2569" s="167" t="s">
        <v>8805</v>
      </c>
      <c r="H2569" s="62" t="s">
        <v>12032</v>
      </c>
      <c r="I2569" s="167" t="s">
        <v>8806</v>
      </c>
      <c r="J2569" s="63" t="str">
        <f t="shared" si="200"/>
        <v>IC.IT.201103</v>
      </c>
      <c r="K2569" s="61" t="s">
        <v>12175</v>
      </c>
      <c r="L2569" s="167" t="str">
        <f t="shared" si="201"/>
        <v xml:space="preserve">     25 mmHg</v>
      </c>
      <c r="M2569" s="168" t="str">
        <f t="shared" si="202"/>
        <v>PI.IC.IT.201103.01</v>
      </c>
      <c r="N2569" s="168"/>
      <c r="O2569" s="168" t="str">
        <f t="shared" si="203"/>
        <v>PH.IC.IT.201103.01</v>
      </c>
      <c r="Q2569" s="168" t="str">
        <f t="shared" si="204"/>
        <v>CL.IC.IT.201103.01</v>
      </c>
    </row>
    <row r="2570" spans="1:45" s="167" customFormat="1" ht="15">
      <c r="A2570" s="167" t="s">
        <v>9344</v>
      </c>
      <c r="C2570" s="61" t="s">
        <v>11906</v>
      </c>
      <c r="E2570" s="61" t="s">
        <v>155</v>
      </c>
      <c r="F2570" s="167" t="s">
        <v>8526</v>
      </c>
      <c r="G2570" s="167" t="s">
        <v>8919</v>
      </c>
      <c r="H2570" s="62" t="s">
        <v>12028</v>
      </c>
      <c r="I2570" s="167" t="s">
        <v>8656</v>
      </c>
      <c r="J2570" s="63" t="str">
        <f t="shared" si="200"/>
        <v>IC.IT.201104</v>
      </c>
      <c r="K2570" s="61" t="s">
        <v>12175</v>
      </c>
      <c r="L2570" s="167" t="str">
        <f t="shared" si="201"/>
        <v xml:space="preserve">     50 mmHg</v>
      </c>
      <c r="M2570" s="168" t="str">
        <f t="shared" si="202"/>
        <v>PI.IC.IT.201104.01</v>
      </c>
      <c r="N2570" s="168"/>
      <c r="O2570" s="168" t="str">
        <f t="shared" si="203"/>
        <v>PH.IC.IT.201104.01</v>
      </c>
      <c r="Q2570" s="168" t="str">
        <f t="shared" si="204"/>
        <v>CL.IC.IT.201104.01</v>
      </c>
    </row>
    <row r="2571" spans="1:45" s="167" customFormat="1" ht="15">
      <c r="A2571" s="167" t="s">
        <v>9344</v>
      </c>
      <c r="C2571" s="61" t="s">
        <v>11906</v>
      </c>
      <c r="E2571" s="61" t="s">
        <v>155</v>
      </c>
      <c r="F2571" s="167" t="s">
        <v>8526</v>
      </c>
      <c r="G2571" s="167" t="s">
        <v>8657</v>
      </c>
      <c r="H2571" s="62" t="s">
        <v>12210</v>
      </c>
      <c r="I2571" s="167" t="s">
        <v>8658</v>
      </c>
      <c r="J2571" s="63" t="str">
        <f t="shared" si="200"/>
        <v>IC.IT.201105</v>
      </c>
      <c r="K2571" s="61" t="s">
        <v>12175</v>
      </c>
      <c r="L2571" s="167" t="str">
        <f t="shared" si="201"/>
        <v xml:space="preserve">     100 mmHg</v>
      </c>
      <c r="M2571" s="168" t="str">
        <f t="shared" si="202"/>
        <v>PI.IC.IT.201105.01</v>
      </c>
      <c r="N2571" s="168"/>
      <c r="O2571" s="168" t="str">
        <f t="shared" si="203"/>
        <v>PH.IC.IT.201105.01</v>
      </c>
      <c r="Q2571" s="168" t="str">
        <f t="shared" si="204"/>
        <v>CL.IC.IT.201105.01</v>
      </c>
    </row>
    <row r="2572" spans="1:45" s="167" customFormat="1" ht="15">
      <c r="A2572" s="167" t="s">
        <v>9344</v>
      </c>
      <c r="C2572" s="61" t="s">
        <v>11906</v>
      </c>
      <c r="E2572" s="61" t="s">
        <v>155</v>
      </c>
      <c r="F2572" s="167" t="s">
        <v>8526</v>
      </c>
      <c r="G2572" s="167" t="s">
        <v>8651</v>
      </c>
      <c r="H2572" s="62" t="s">
        <v>12212</v>
      </c>
      <c r="I2572" s="167" t="s">
        <v>8652</v>
      </c>
      <c r="J2572" s="63" t="str">
        <f t="shared" si="200"/>
        <v>IC.IT.201106</v>
      </c>
      <c r="K2572" s="61" t="s">
        <v>12175</v>
      </c>
      <c r="L2572" s="167" t="str">
        <f t="shared" si="201"/>
        <v xml:space="preserve">     150 mmHg</v>
      </c>
      <c r="M2572" s="168" t="str">
        <f t="shared" si="202"/>
        <v>PI.IC.IT.201106.01</v>
      </c>
      <c r="N2572" s="168"/>
      <c r="O2572" s="168" t="str">
        <f t="shared" si="203"/>
        <v>PH.IC.IT.201106.01</v>
      </c>
      <c r="Q2572" s="168" t="str">
        <f t="shared" si="204"/>
        <v>CL.IC.IT.201106.01</v>
      </c>
    </row>
    <row r="2573" spans="1:45" s="167" customFormat="1" ht="15">
      <c r="A2573" s="167" t="s">
        <v>9344</v>
      </c>
      <c r="C2573" s="61" t="s">
        <v>11906</v>
      </c>
      <c r="D2573" s="167" t="s">
        <v>8653</v>
      </c>
      <c r="E2573" s="61" t="s">
        <v>153</v>
      </c>
      <c r="F2573" s="167" t="s">
        <v>8526</v>
      </c>
      <c r="G2573" s="167" t="s">
        <v>8654</v>
      </c>
      <c r="H2573" s="62" t="s">
        <v>11848</v>
      </c>
      <c r="I2573" s="167" t="s">
        <v>10076</v>
      </c>
      <c r="J2573" s="63" t="str">
        <f t="shared" si="200"/>
        <v>IC.IT.201201</v>
      </c>
      <c r="K2573" s="61" t="s">
        <v>12175</v>
      </c>
      <c r="L2573" s="167" t="str">
        <f t="shared" si="201"/>
        <v xml:space="preserve">     Done: specify date/time</v>
      </c>
      <c r="M2573" s="168" t="str">
        <f t="shared" si="202"/>
        <v>PI.IC.IT.201201.01</v>
      </c>
      <c r="N2573" s="168"/>
      <c r="O2573" s="168" t="str">
        <f t="shared" si="203"/>
        <v>PH.IC.IT.201201.01</v>
      </c>
      <c r="Q2573" s="168" t="str">
        <f t="shared" si="204"/>
        <v>CL.IC.IT.201201.01</v>
      </c>
    </row>
    <row r="2574" spans="1:45" s="167" customFormat="1" ht="15">
      <c r="A2574" s="167" t="s">
        <v>9344</v>
      </c>
      <c r="C2574" s="61" t="s">
        <v>11906</v>
      </c>
      <c r="E2574" s="61" t="s">
        <v>153</v>
      </c>
      <c r="F2574" s="167" t="s">
        <v>8526</v>
      </c>
      <c r="G2574" s="167" t="s">
        <v>8655</v>
      </c>
      <c r="H2574" s="62" t="s">
        <v>12030</v>
      </c>
      <c r="I2574" s="167" t="s">
        <v>12171</v>
      </c>
      <c r="J2574" s="63" t="str">
        <f t="shared" si="200"/>
        <v>IC.IT.201202</v>
      </c>
      <c r="K2574" s="61" t="s">
        <v>12175</v>
      </c>
      <c r="L2574" s="167" t="str">
        <f t="shared" si="201"/>
        <v xml:space="preserve">     N/A</v>
      </c>
      <c r="M2574" s="168" t="str">
        <f t="shared" si="202"/>
        <v>PI.IC.IT.201202.01</v>
      </c>
      <c r="N2574" s="168"/>
      <c r="O2574" s="168" t="str">
        <f t="shared" si="203"/>
        <v>PH.IC.IT.201202.01</v>
      </c>
      <c r="Q2574" s="168" t="str">
        <f t="shared" si="204"/>
        <v>CL.IC.IT.201202.01</v>
      </c>
    </row>
    <row r="2575" spans="1:45" s="167" customFormat="1" ht="15">
      <c r="A2575" s="167" t="s">
        <v>9344</v>
      </c>
      <c r="C2575" s="61" t="s">
        <v>11906</v>
      </c>
      <c r="D2575" s="167" t="s">
        <v>8518</v>
      </c>
      <c r="E2575" s="61" t="s">
        <v>215</v>
      </c>
      <c r="F2575" s="167" t="s">
        <v>8519</v>
      </c>
      <c r="G2575" s="167" t="s">
        <v>8548</v>
      </c>
      <c r="H2575" s="62" t="s">
        <v>11848</v>
      </c>
      <c r="I2575" s="167" t="s">
        <v>11402</v>
      </c>
      <c r="J2575" s="63" t="str">
        <f t="shared" si="200"/>
        <v>IC.IT.201301</v>
      </c>
      <c r="K2575" s="61" t="s">
        <v>1702</v>
      </c>
      <c r="L2575" s="167" t="str">
        <f t="shared" si="201"/>
        <v xml:space="preserve">     Right</v>
      </c>
      <c r="M2575" s="168" t="str">
        <f t="shared" si="202"/>
        <v>PI.IC.IT.201301.01</v>
      </c>
      <c r="N2575" s="168"/>
      <c r="O2575" s="168" t="str">
        <f t="shared" si="203"/>
        <v>PH.IC.IT.201301.01</v>
      </c>
      <c r="Q2575" s="168" t="str">
        <f t="shared" si="204"/>
        <v>CL.IC.IT.201301.01</v>
      </c>
    </row>
    <row r="2576" spans="1:45" s="167" customFormat="1" ht="15">
      <c r="A2576" s="167" t="s">
        <v>9344</v>
      </c>
      <c r="C2576" s="61" t="s">
        <v>11906</v>
      </c>
      <c r="E2576" s="61" t="s">
        <v>215</v>
      </c>
      <c r="F2576" s="167" t="s">
        <v>8519</v>
      </c>
      <c r="G2576" s="167" t="s">
        <v>8661</v>
      </c>
      <c r="H2576" s="62" t="s">
        <v>12030</v>
      </c>
      <c r="I2576" s="167" t="s">
        <v>11563</v>
      </c>
      <c r="J2576" s="63" t="str">
        <f t="shared" si="200"/>
        <v>IC.IT.201302</v>
      </c>
      <c r="K2576" s="61" t="s">
        <v>12175</v>
      </c>
      <c r="L2576" s="167" t="str">
        <f t="shared" si="201"/>
        <v xml:space="preserve">     Left</v>
      </c>
      <c r="M2576" s="168" t="str">
        <f t="shared" si="202"/>
        <v>PI.IC.IT.201302.01</v>
      </c>
      <c r="N2576" s="168"/>
      <c r="O2576" s="168" t="str">
        <f t="shared" si="203"/>
        <v>PH.IC.IT.201302.01</v>
      </c>
      <c r="Q2576" s="168" t="str">
        <f t="shared" si="204"/>
        <v>CL.IC.IT.201302.01</v>
      </c>
    </row>
    <row r="2577" spans="1:29" s="167" customFormat="1" ht="15">
      <c r="A2577" s="167" t="s">
        <v>9344</v>
      </c>
      <c r="C2577" s="61" t="s">
        <v>11906</v>
      </c>
      <c r="D2577" s="167" t="s">
        <v>8520</v>
      </c>
      <c r="E2577" s="61" t="s">
        <v>4082</v>
      </c>
      <c r="F2577" s="167" t="s">
        <v>8519</v>
      </c>
      <c r="G2577" s="167" t="s">
        <v>8662</v>
      </c>
      <c r="H2577" s="62" t="s">
        <v>11848</v>
      </c>
      <c r="I2577" s="167" t="s">
        <v>9372</v>
      </c>
      <c r="J2577" s="63" t="str">
        <f t="shared" si="200"/>
        <v>IC.IT.201401</v>
      </c>
      <c r="K2577" s="61" t="s">
        <v>12175</v>
      </c>
      <c r="L2577" s="167" t="str">
        <f t="shared" si="201"/>
        <v xml:space="preserve">     Lateral</v>
      </c>
      <c r="M2577" s="168" t="str">
        <f t="shared" si="202"/>
        <v>PI.IC.IT.201401.01</v>
      </c>
      <c r="N2577" s="168"/>
      <c r="O2577" s="168" t="str">
        <f t="shared" si="203"/>
        <v>PH.IC.IT.201401.01</v>
      </c>
      <c r="Q2577" s="168" t="str">
        <f t="shared" si="204"/>
        <v>CL.IC.IT.201401.01</v>
      </c>
    </row>
    <row r="2578" spans="1:29" s="167" customFormat="1" ht="15">
      <c r="A2578" s="167" t="s">
        <v>9344</v>
      </c>
      <c r="C2578" s="61" t="s">
        <v>11906</v>
      </c>
      <c r="E2578" s="61" t="s">
        <v>4082</v>
      </c>
      <c r="F2578" s="167" t="s">
        <v>8519</v>
      </c>
      <c r="G2578" s="167" t="s">
        <v>8663</v>
      </c>
      <c r="H2578" s="62" t="s">
        <v>12030</v>
      </c>
      <c r="I2578" s="167" t="s">
        <v>9373</v>
      </c>
      <c r="J2578" s="63" t="str">
        <f t="shared" si="200"/>
        <v>IC.IT.201402</v>
      </c>
      <c r="K2578" s="61" t="s">
        <v>12175</v>
      </c>
      <c r="L2578" s="167" t="str">
        <f t="shared" si="201"/>
        <v xml:space="preserve">     Medial</v>
      </c>
      <c r="M2578" s="168" t="str">
        <f t="shared" si="202"/>
        <v>PI.IC.IT.201402.01</v>
      </c>
      <c r="N2578" s="168"/>
      <c r="O2578" s="168" t="str">
        <f t="shared" si="203"/>
        <v>PH.IC.IT.201402.01</v>
      </c>
      <c r="Q2578" s="168" t="str">
        <f t="shared" si="204"/>
        <v>CL.IC.IT.201402.01</v>
      </c>
    </row>
    <row r="2579" spans="1:29" s="167" customFormat="1" ht="15">
      <c r="A2579" s="167" t="s">
        <v>9344</v>
      </c>
      <c r="C2579" s="61" t="s">
        <v>11906</v>
      </c>
      <c r="E2579" s="61" t="s">
        <v>4082</v>
      </c>
      <c r="F2579" s="167" t="s">
        <v>8519</v>
      </c>
      <c r="G2579" s="167" t="s">
        <v>8664</v>
      </c>
      <c r="H2579" s="62" t="s">
        <v>12032</v>
      </c>
      <c r="I2579" s="167" t="s">
        <v>9374</v>
      </c>
      <c r="J2579" s="63" t="str">
        <f t="shared" si="200"/>
        <v>IC.IT.201403</v>
      </c>
      <c r="K2579" s="61" t="s">
        <v>12175</v>
      </c>
      <c r="L2579" s="167" t="str">
        <f t="shared" si="201"/>
        <v xml:space="preserve">     Anterior</v>
      </c>
      <c r="M2579" s="168" t="str">
        <f t="shared" si="202"/>
        <v>PI.IC.IT.201403.01</v>
      </c>
      <c r="N2579" s="168"/>
      <c r="O2579" s="168" t="str">
        <f t="shared" si="203"/>
        <v>PH.IC.IT.201403.01</v>
      </c>
      <c r="Q2579" s="168" t="str">
        <f t="shared" si="204"/>
        <v>CL.IC.IT.201403.01</v>
      </c>
    </row>
    <row r="2580" spans="1:29" s="167" customFormat="1" ht="15">
      <c r="A2580" s="167" t="s">
        <v>9344</v>
      </c>
      <c r="C2580" s="61" t="s">
        <v>11906</v>
      </c>
      <c r="E2580" s="61" t="s">
        <v>4082</v>
      </c>
      <c r="F2580" s="167" t="s">
        <v>8519</v>
      </c>
      <c r="G2580" s="167" t="s">
        <v>8665</v>
      </c>
      <c r="H2580" s="62" t="s">
        <v>12028</v>
      </c>
      <c r="I2580" s="167" t="s">
        <v>9375</v>
      </c>
      <c r="J2580" s="63" t="str">
        <f t="shared" si="200"/>
        <v>IC.IT.201404</v>
      </c>
      <c r="K2580" s="61" t="s">
        <v>12175</v>
      </c>
      <c r="L2580" s="167" t="str">
        <f t="shared" si="201"/>
        <v xml:space="preserve">     Posterior</v>
      </c>
      <c r="M2580" s="168" t="str">
        <f t="shared" si="202"/>
        <v>PI.IC.IT.201404.01</v>
      </c>
      <c r="N2580" s="168"/>
      <c r="O2580" s="168" t="str">
        <f t="shared" si="203"/>
        <v>PH.IC.IT.201404.01</v>
      </c>
      <c r="Q2580" s="168" t="str">
        <f t="shared" si="204"/>
        <v>CL.IC.IT.201404.01</v>
      </c>
    </row>
    <row r="2581" spans="1:29" s="167" customFormat="1" ht="15">
      <c r="A2581" s="167" t="s">
        <v>9344</v>
      </c>
      <c r="C2581" s="61" t="s">
        <v>11906</v>
      </c>
      <c r="E2581" s="61" t="s">
        <v>4082</v>
      </c>
      <c r="F2581" s="167" t="s">
        <v>8519</v>
      </c>
      <c r="G2581" s="167" t="s">
        <v>8666</v>
      </c>
      <c r="H2581" s="62" t="s">
        <v>12210</v>
      </c>
      <c r="I2581" s="167" t="s">
        <v>9255</v>
      </c>
      <c r="J2581" s="63" t="str">
        <f t="shared" si="200"/>
        <v>IC.IT.201405</v>
      </c>
      <c r="K2581" s="61" t="s">
        <v>12175</v>
      </c>
      <c r="L2581" s="167" t="str">
        <f t="shared" si="201"/>
        <v xml:space="preserve">     Proximal</v>
      </c>
      <c r="M2581" s="168" t="str">
        <f t="shared" si="202"/>
        <v>PI.IC.IT.201405.01</v>
      </c>
      <c r="N2581" s="168"/>
      <c r="O2581" s="168" t="str">
        <f t="shared" si="203"/>
        <v>PH.IC.IT.201405.01</v>
      </c>
      <c r="Q2581" s="168" t="str">
        <f t="shared" si="204"/>
        <v>CL.IC.IT.201405.01</v>
      </c>
    </row>
    <row r="2582" spans="1:29" s="167" customFormat="1" ht="15">
      <c r="A2582" s="167" t="s">
        <v>9344</v>
      </c>
      <c r="C2582" s="61" t="s">
        <v>11906</v>
      </c>
      <c r="E2582" s="61" t="s">
        <v>4082</v>
      </c>
      <c r="F2582" s="167" t="s">
        <v>8519</v>
      </c>
      <c r="G2582" s="167" t="s">
        <v>8556</v>
      </c>
      <c r="H2582" s="62" t="s">
        <v>12212</v>
      </c>
      <c r="I2582" s="167" t="s">
        <v>9256</v>
      </c>
      <c r="J2582" s="63" t="str">
        <f t="shared" si="200"/>
        <v>IC.IT.201406</v>
      </c>
      <c r="K2582" s="61" t="s">
        <v>12175</v>
      </c>
      <c r="L2582" s="167" t="str">
        <f t="shared" si="201"/>
        <v xml:space="preserve">     Distal</v>
      </c>
      <c r="M2582" s="168" t="str">
        <f t="shared" si="202"/>
        <v>PI.IC.IT.201406.01</v>
      </c>
      <c r="N2582" s="168"/>
      <c r="O2582" s="168" t="str">
        <f t="shared" si="203"/>
        <v>PH.IC.IT.201406.01</v>
      </c>
      <c r="Q2582" s="168" t="str">
        <f t="shared" si="204"/>
        <v>CL.IC.IT.201406.01</v>
      </c>
    </row>
    <row r="2583" spans="1:29" s="167" customFormat="1" ht="15">
      <c r="A2583" s="167" t="s">
        <v>9344</v>
      </c>
      <c r="C2583" s="61" t="s">
        <v>11906</v>
      </c>
      <c r="D2583" s="167" t="s">
        <v>8521</v>
      </c>
      <c r="E2583" s="61" t="s">
        <v>594</v>
      </c>
      <c r="F2583" s="167" t="s">
        <v>8522</v>
      </c>
      <c r="G2583" s="167" t="s">
        <v>8552</v>
      </c>
      <c r="H2583" s="62" t="s">
        <v>11848</v>
      </c>
      <c r="I2583" s="167" t="s">
        <v>8552</v>
      </c>
      <c r="J2583" s="63" t="str">
        <f t="shared" si="200"/>
        <v>IC.IT.201501</v>
      </c>
      <c r="K2583" s="61" t="s">
        <v>12175</v>
      </c>
      <c r="L2583" s="167" t="str">
        <f t="shared" si="201"/>
        <v>Abdomen</v>
      </c>
      <c r="M2583" s="168" t="str">
        <f t="shared" si="202"/>
        <v>PI.IC.IT.201501.01</v>
      </c>
      <c r="N2583" s="168"/>
      <c r="O2583" s="168" t="str">
        <f t="shared" si="203"/>
        <v>PH.IC.IT.201501.01</v>
      </c>
      <c r="Q2583" s="168" t="str">
        <f t="shared" si="204"/>
        <v>CL.IC.IT.201501.01</v>
      </c>
    </row>
    <row r="2584" spans="1:29" s="167" customFormat="1" ht="15">
      <c r="A2584" s="167" t="s">
        <v>9344</v>
      </c>
      <c r="C2584" s="61" t="s">
        <v>11906</v>
      </c>
      <c r="E2584" s="61" t="s">
        <v>594</v>
      </c>
      <c r="F2584" s="167" t="s">
        <v>8522</v>
      </c>
      <c r="G2584" s="167" t="s">
        <v>8553</v>
      </c>
      <c r="H2584" s="62" t="s">
        <v>12030</v>
      </c>
      <c r="I2584" s="167" t="s">
        <v>8553</v>
      </c>
      <c r="J2584" s="63" t="str">
        <f t="shared" si="200"/>
        <v>IC.IT.201502</v>
      </c>
      <c r="K2584" s="61" t="s">
        <v>12175</v>
      </c>
      <c r="L2584" s="167" t="str">
        <f t="shared" si="201"/>
        <v>Flank</v>
      </c>
      <c r="M2584" s="168" t="str">
        <f t="shared" si="202"/>
        <v>PI.IC.IT.201502.01</v>
      </c>
      <c r="N2584" s="168"/>
      <c r="O2584" s="168" t="str">
        <f t="shared" si="203"/>
        <v>PH.IC.IT.201502.01</v>
      </c>
      <c r="Q2584" s="168" t="str">
        <f t="shared" si="204"/>
        <v>CL.IC.IT.201502.01</v>
      </c>
    </row>
    <row r="2585" spans="1:29" s="167" customFormat="1" ht="15">
      <c r="A2585" s="167" t="s">
        <v>9344</v>
      </c>
      <c r="C2585" s="61" t="s">
        <v>11906</v>
      </c>
      <c r="E2585" s="61" t="s">
        <v>594</v>
      </c>
      <c r="F2585" s="167" t="s">
        <v>8522</v>
      </c>
      <c r="G2585" s="86" t="s">
        <v>13497</v>
      </c>
      <c r="H2585" s="62" t="s">
        <v>12032</v>
      </c>
      <c r="I2585" s="167" t="s">
        <v>9398</v>
      </c>
      <c r="J2585" s="63" t="str">
        <f t="shared" si="200"/>
        <v>IC.IT.201503</v>
      </c>
      <c r="K2585" s="61" t="s">
        <v>12175</v>
      </c>
      <c r="L2585" s="167" t="str">
        <f t="shared" si="201"/>
        <v xml:space="preserve">     Flank, right</v>
      </c>
      <c r="M2585" s="168" t="str">
        <f t="shared" si="202"/>
        <v>PI.IC.IT.201503.01</v>
      </c>
      <c r="N2585" s="168"/>
      <c r="O2585" s="168" t="str">
        <f t="shared" si="203"/>
        <v>PH.IC.IT.201503.01</v>
      </c>
      <c r="Q2585" s="168" t="str">
        <f t="shared" si="204"/>
        <v>CL.IC.IT.201503.01</v>
      </c>
      <c r="AB2585" s="167" t="s">
        <v>12773</v>
      </c>
      <c r="AC2585" s="167">
        <v>1428</v>
      </c>
    </row>
    <row r="2586" spans="1:29" s="167" customFormat="1" ht="15">
      <c r="A2586" s="167" t="s">
        <v>9344</v>
      </c>
      <c r="C2586" s="61" t="s">
        <v>11906</v>
      </c>
      <c r="E2586" s="61" t="s">
        <v>594</v>
      </c>
      <c r="F2586" s="167" t="s">
        <v>8522</v>
      </c>
      <c r="G2586" s="86" t="s">
        <v>13498</v>
      </c>
      <c r="H2586" s="62" t="s">
        <v>12028</v>
      </c>
      <c r="I2586" s="167" t="s">
        <v>9558</v>
      </c>
      <c r="J2586" s="63" t="str">
        <f t="shared" si="200"/>
        <v>IC.IT.201504</v>
      </c>
      <c r="K2586" s="61" t="s">
        <v>12175</v>
      </c>
      <c r="L2586" s="167" t="str">
        <f t="shared" si="201"/>
        <v xml:space="preserve">     Flank, left</v>
      </c>
      <c r="M2586" s="168" t="str">
        <f t="shared" si="202"/>
        <v>PI.IC.IT.201504.01</v>
      </c>
      <c r="N2586" s="168"/>
      <c r="O2586" s="168" t="str">
        <f t="shared" si="203"/>
        <v>PH.IC.IT.201504.01</v>
      </c>
      <c r="Q2586" s="168" t="str">
        <f t="shared" si="204"/>
        <v>CL.IC.IT.201504.01</v>
      </c>
      <c r="AB2586" s="167" t="s">
        <v>12773</v>
      </c>
      <c r="AC2586" s="167">
        <v>1428</v>
      </c>
    </row>
    <row r="2587" spans="1:29" s="167" customFormat="1" ht="15">
      <c r="A2587" s="167" t="s">
        <v>9344</v>
      </c>
      <c r="C2587" s="61" t="s">
        <v>11906</v>
      </c>
      <c r="D2587" s="167" t="s">
        <v>8550</v>
      </c>
      <c r="E2587" s="61" t="s">
        <v>7863</v>
      </c>
      <c r="F2587" s="167" t="s">
        <v>8522</v>
      </c>
      <c r="G2587" s="167" t="s">
        <v>9830</v>
      </c>
      <c r="H2587" s="62" t="s">
        <v>11848</v>
      </c>
      <c r="I2587" s="167" t="s">
        <v>10518</v>
      </c>
      <c r="J2587" s="63" t="str">
        <f t="shared" si="200"/>
        <v>IC.IT.201601</v>
      </c>
      <c r="K2587" s="61" t="s">
        <v>12175</v>
      </c>
      <c r="L2587" s="167" t="str">
        <f t="shared" si="201"/>
        <v xml:space="preserve">     RUQ</v>
      </c>
      <c r="M2587" s="168" t="str">
        <f t="shared" si="202"/>
        <v>PI.IC.IT.201601.01</v>
      </c>
      <c r="N2587" s="168"/>
      <c r="O2587" s="168" t="str">
        <f t="shared" si="203"/>
        <v>PH.IC.IT.201601.01</v>
      </c>
      <c r="Q2587" s="168" t="str">
        <f t="shared" si="204"/>
        <v>CL.IC.IT.201601.01</v>
      </c>
    </row>
    <row r="2588" spans="1:29" s="167" customFormat="1" ht="15">
      <c r="A2588" s="167" t="s">
        <v>9344</v>
      </c>
      <c r="C2588" s="61" t="s">
        <v>11906</v>
      </c>
      <c r="E2588" s="61" t="s">
        <v>7863</v>
      </c>
      <c r="F2588" s="167" t="s">
        <v>8522</v>
      </c>
      <c r="G2588" s="167" t="s">
        <v>10010</v>
      </c>
      <c r="H2588" s="62" t="s">
        <v>12030</v>
      </c>
      <c r="I2588" s="167" t="s">
        <v>10520</v>
      </c>
      <c r="J2588" s="63" t="str">
        <f t="shared" si="200"/>
        <v>IC.IT.201602</v>
      </c>
      <c r="K2588" s="61" t="s">
        <v>12175</v>
      </c>
      <c r="L2588" s="167" t="str">
        <f t="shared" si="201"/>
        <v xml:space="preserve">     RLQ</v>
      </c>
      <c r="M2588" s="168" t="str">
        <f t="shared" si="202"/>
        <v>PI.IC.IT.201602.01</v>
      </c>
      <c r="N2588" s="168"/>
      <c r="O2588" s="168" t="str">
        <f t="shared" si="203"/>
        <v>PH.IC.IT.201602.01</v>
      </c>
      <c r="Q2588" s="168" t="str">
        <f t="shared" si="204"/>
        <v>CL.IC.IT.201602.01</v>
      </c>
    </row>
    <row r="2589" spans="1:29" s="167" customFormat="1" ht="15">
      <c r="A2589" s="167" t="s">
        <v>9344</v>
      </c>
      <c r="C2589" s="61" t="s">
        <v>11906</v>
      </c>
      <c r="E2589" s="61" t="s">
        <v>7863</v>
      </c>
      <c r="F2589" s="167" t="s">
        <v>8522</v>
      </c>
      <c r="G2589" s="167" t="s">
        <v>10011</v>
      </c>
      <c r="H2589" s="62" t="s">
        <v>12032</v>
      </c>
      <c r="I2589" s="167" t="s">
        <v>10522</v>
      </c>
      <c r="J2589" s="63" t="str">
        <f t="shared" si="200"/>
        <v>IC.IT.201603</v>
      </c>
      <c r="K2589" s="61" t="s">
        <v>12175</v>
      </c>
      <c r="L2589" s="167" t="str">
        <f t="shared" si="201"/>
        <v xml:space="preserve">     LUQ</v>
      </c>
      <c r="M2589" s="168" t="str">
        <f t="shared" si="202"/>
        <v>PI.IC.IT.201603.01</v>
      </c>
      <c r="N2589" s="168"/>
      <c r="O2589" s="168" t="str">
        <f t="shared" si="203"/>
        <v>PH.IC.IT.201603.01</v>
      </c>
      <c r="Q2589" s="168" t="str">
        <f t="shared" si="204"/>
        <v>CL.IC.IT.201603.01</v>
      </c>
    </row>
    <row r="2590" spans="1:29" s="167" customFormat="1" ht="15">
      <c r="A2590" s="167" t="s">
        <v>9344</v>
      </c>
      <c r="C2590" s="61" t="s">
        <v>11906</v>
      </c>
      <c r="E2590" s="61" t="s">
        <v>7863</v>
      </c>
      <c r="F2590" s="167" t="s">
        <v>8522</v>
      </c>
      <c r="G2590" s="167" t="s">
        <v>10012</v>
      </c>
      <c r="H2590" s="62" t="s">
        <v>12028</v>
      </c>
      <c r="I2590" s="167" t="s">
        <v>10524</v>
      </c>
      <c r="J2590" s="63" t="str">
        <f t="shared" si="200"/>
        <v>IC.IT.201604</v>
      </c>
      <c r="K2590" s="61" t="s">
        <v>12175</v>
      </c>
      <c r="L2590" s="167" t="str">
        <f t="shared" si="201"/>
        <v xml:space="preserve">     LLQ</v>
      </c>
      <c r="M2590" s="168" t="str">
        <f t="shared" si="202"/>
        <v>PI.IC.IT.201604.01</v>
      </c>
      <c r="N2590" s="168"/>
      <c r="O2590" s="168" t="str">
        <f t="shared" si="203"/>
        <v>PH.IC.IT.201604.01</v>
      </c>
      <c r="Q2590" s="168" t="str">
        <f t="shared" si="204"/>
        <v>CL.IC.IT.201604.01</v>
      </c>
    </row>
    <row r="2591" spans="1:29" s="167" customFormat="1" ht="15">
      <c r="A2591" s="167" t="s">
        <v>9344</v>
      </c>
      <c r="C2591" s="61" t="s">
        <v>11906</v>
      </c>
      <c r="D2591" s="167" t="s">
        <v>8551</v>
      </c>
      <c r="E2591" s="61" t="s">
        <v>12462</v>
      </c>
      <c r="F2591" s="167" t="s">
        <v>8261</v>
      </c>
      <c r="G2591" s="167" t="s">
        <v>8986</v>
      </c>
      <c r="H2591" s="62" t="s">
        <v>11848</v>
      </c>
      <c r="I2591" s="167" t="s">
        <v>8986</v>
      </c>
      <c r="J2591" s="63" t="str">
        <f t="shared" si="200"/>
        <v>IC.IT.201701</v>
      </c>
      <c r="K2591" s="61" t="s">
        <v>12175</v>
      </c>
      <c r="L2591" s="167" t="str">
        <f t="shared" si="201"/>
        <v>Arm</v>
      </c>
      <c r="M2591" s="168" t="str">
        <f t="shared" si="202"/>
        <v>PI.IC.IT.201701.01</v>
      </c>
      <c r="N2591" s="168"/>
      <c r="O2591" s="168" t="str">
        <f t="shared" si="203"/>
        <v>PH.IC.IT.201701.01</v>
      </c>
      <c r="Q2591" s="168" t="str">
        <f t="shared" si="204"/>
        <v>CL.IC.IT.201701.01</v>
      </c>
    </row>
    <row r="2592" spans="1:29" s="167" customFormat="1" ht="15">
      <c r="A2592" s="167" t="s">
        <v>9344</v>
      </c>
      <c r="C2592" s="61" t="s">
        <v>11906</v>
      </c>
      <c r="E2592" s="61" t="s">
        <v>12462</v>
      </c>
      <c r="F2592" s="167" t="s">
        <v>8261</v>
      </c>
      <c r="G2592" s="167" t="s">
        <v>8987</v>
      </c>
      <c r="H2592" s="62" t="s">
        <v>12030</v>
      </c>
      <c r="I2592" s="167" t="s">
        <v>8987</v>
      </c>
      <c r="J2592" s="63" t="str">
        <f t="shared" si="200"/>
        <v>IC.IT.201702</v>
      </c>
      <c r="K2592" s="61" t="s">
        <v>12175</v>
      </c>
      <c r="L2592" s="167" t="str">
        <f t="shared" si="201"/>
        <v>Elbow</v>
      </c>
      <c r="M2592" s="168" t="str">
        <f t="shared" si="202"/>
        <v>PI.IC.IT.201702.01</v>
      </c>
      <c r="N2592" s="168"/>
      <c r="O2592" s="168" t="str">
        <f t="shared" si="203"/>
        <v>PH.IC.IT.201702.01</v>
      </c>
      <c r="Q2592" s="168" t="str">
        <f t="shared" si="204"/>
        <v>CL.IC.IT.201702.01</v>
      </c>
    </row>
    <row r="2593" spans="1:29" s="167" customFormat="1" ht="15">
      <c r="A2593" s="167" t="s">
        <v>9344</v>
      </c>
      <c r="C2593" s="61" t="s">
        <v>11906</v>
      </c>
      <c r="E2593" s="61" t="s">
        <v>12462</v>
      </c>
      <c r="F2593" s="167" t="s">
        <v>8261</v>
      </c>
      <c r="G2593" s="167" t="s">
        <v>8860</v>
      </c>
      <c r="H2593" s="62" t="s">
        <v>12032</v>
      </c>
      <c r="I2593" s="167" t="s">
        <v>8860</v>
      </c>
      <c r="J2593" s="63" t="str">
        <f t="shared" si="200"/>
        <v>IC.IT.201703</v>
      </c>
      <c r="K2593" s="61" t="s">
        <v>12175</v>
      </c>
      <c r="L2593" s="167" t="str">
        <f t="shared" si="201"/>
        <v>Wrist</v>
      </c>
      <c r="M2593" s="168" t="str">
        <f t="shared" si="202"/>
        <v>PI.IC.IT.201703.01</v>
      </c>
      <c r="N2593" s="168"/>
      <c r="O2593" s="168" t="str">
        <f t="shared" si="203"/>
        <v>PH.IC.IT.201703.01</v>
      </c>
      <c r="Q2593" s="168" t="str">
        <f t="shared" si="204"/>
        <v>CL.IC.IT.201703.01</v>
      </c>
    </row>
    <row r="2594" spans="1:29" s="167" customFormat="1" ht="15">
      <c r="A2594" s="167" t="s">
        <v>9344</v>
      </c>
      <c r="C2594" s="61" t="s">
        <v>11906</v>
      </c>
      <c r="E2594" s="61" t="s">
        <v>12462</v>
      </c>
      <c r="F2594" s="167" t="s">
        <v>8261</v>
      </c>
      <c r="G2594" s="167" t="s">
        <v>11746</v>
      </c>
      <c r="H2594" s="62" t="s">
        <v>12028</v>
      </c>
      <c r="I2594" s="167" t="s">
        <v>11746</v>
      </c>
      <c r="J2594" s="63" t="str">
        <f t="shared" si="200"/>
        <v>IC.IT.201704</v>
      </c>
      <c r="K2594" s="61" t="s">
        <v>12175</v>
      </c>
      <c r="L2594" s="167" t="str">
        <f t="shared" si="201"/>
        <v>Hand</v>
      </c>
      <c r="M2594" s="168" t="str">
        <f t="shared" si="202"/>
        <v>PI.IC.IT.201704.01</v>
      </c>
      <c r="N2594" s="168"/>
      <c r="O2594" s="168" t="str">
        <f t="shared" si="203"/>
        <v>PH.IC.IT.201704.01</v>
      </c>
      <c r="Q2594" s="168" t="str">
        <f t="shared" si="204"/>
        <v>CL.IC.IT.201704.01</v>
      </c>
    </row>
    <row r="2595" spans="1:29" s="167" customFormat="1" ht="15">
      <c r="A2595" s="167" t="s">
        <v>9344</v>
      </c>
      <c r="C2595" s="61" t="s">
        <v>11906</v>
      </c>
      <c r="E2595" s="61" t="s">
        <v>12462</v>
      </c>
      <c r="F2595" s="167" t="s">
        <v>8261</v>
      </c>
      <c r="G2595" s="167" t="s">
        <v>8861</v>
      </c>
      <c r="H2595" s="62" t="s">
        <v>12210</v>
      </c>
      <c r="I2595" s="167" t="s">
        <v>8862</v>
      </c>
      <c r="J2595" s="63" t="str">
        <f t="shared" si="200"/>
        <v>IC.IT.201705</v>
      </c>
      <c r="K2595" s="61" t="s">
        <v>12175</v>
      </c>
      <c r="L2595" s="167" t="str">
        <f t="shared" si="201"/>
        <v>Finger(s): specify</v>
      </c>
      <c r="M2595" s="168" t="str">
        <f t="shared" si="202"/>
        <v>PI.IC.IT.201705.01</v>
      </c>
      <c r="N2595" s="168"/>
      <c r="O2595" s="168" t="str">
        <f t="shared" si="203"/>
        <v>PH.IC.IT.201705.01</v>
      </c>
      <c r="Q2595" s="168" t="str">
        <f t="shared" si="204"/>
        <v>CL.IC.IT.201705.01</v>
      </c>
    </row>
    <row r="2596" spans="1:29" s="167" customFormat="1" ht="15">
      <c r="A2596" s="167" t="s">
        <v>9344</v>
      </c>
      <c r="C2596" s="61" t="s">
        <v>11906</v>
      </c>
      <c r="E2596" s="61" t="s">
        <v>12462</v>
      </c>
      <c r="F2596" s="167" t="s">
        <v>8261</v>
      </c>
      <c r="G2596" s="167" t="s">
        <v>8717</v>
      </c>
      <c r="H2596" s="62" t="s">
        <v>12212</v>
      </c>
      <c r="I2596" s="167" t="s">
        <v>11741</v>
      </c>
      <c r="J2596" s="63" t="str">
        <f t="shared" si="200"/>
        <v>IC.IT.201706</v>
      </c>
      <c r="K2596" s="61" t="s">
        <v>12175</v>
      </c>
      <c r="L2596" s="167" t="str">
        <f t="shared" si="201"/>
        <v>Trochanter</v>
      </c>
      <c r="M2596" s="168" t="str">
        <f t="shared" si="202"/>
        <v>PI.IC.IT.201706.01</v>
      </c>
      <c r="N2596" s="168"/>
      <c r="O2596" s="168" t="str">
        <f t="shared" si="203"/>
        <v>PH.IC.IT.201706.01</v>
      </c>
      <c r="Q2596" s="168" t="str">
        <f t="shared" si="204"/>
        <v>CL.IC.IT.201706.01</v>
      </c>
    </row>
    <row r="2597" spans="1:29" s="167" customFormat="1" ht="15">
      <c r="A2597" s="167" t="s">
        <v>9344</v>
      </c>
      <c r="C2597" s="61" t="s">
        <v>11906</v>
      </c>
      <c r="E2597" s="61" t="s">
        <v>12462</v>
      </c>
      <c r="F2597" s="167" t="s">
        <v>8261</v>
      </c>
      <c r="G2597" s="167" t="s">
        <v>11740</v>
      </c>
      <c r="H2597" s="62" t="s">
        <v>12225</v>
      </c>
      <c r="I2597" s="167" t="s">
        <v>11740</v>
      </c>
      <c r="J2597" s="63" t="str">
        <f t="shared" si="200"/>
        <v>IC.IT.201707</v>
      </c>
      <c r="K2597" s="61" t="s">
        <v>12175</v>
      </c>
      <c r="L2597" s="167" t="str">
        <f t="shared" si="201"/>
        <v>Knee</v>
      </c>
      <c r="M2597" s="168" t="str">
        <f t="shared" si="202"/>
        <v>PI.IC.IT.201707.01</v>
      </c>
      <c r="N2597" s="168"/>
      <c r="O2597" s="168" t="str">
        <f t="shared" si="203"/>
        <v>PH.IC.IT.201707.01</v>
      </c>
      <c r="Q2597" s="168" t="str">
        <f t="shared" si="204"/>
        <v>CL.IC.IT.201707.01</v>
      </c>
    </row>
    <row r="2598" spans="1:29" s="167" customFormat="1" ht="15">
      <c r="A2598" s="167" t="s">
        <v>9344</v>
      </c>
      <c r="C2598" s="61" t="s">
        <v>11906</v>
      </c>
      <c r="E2598" s="61" t="s">
        <v>12462</v>
      </c>
      <c r="F2598" s="167" t="s">
        <v>8261</v>
      </c>
      <c r="G2598" s="167" t="s">
        <v>8718</v>
      </c>
      <c r="H2598" s="62" t="s">
        <v>11638</v>
      </c>
      <c r="I2598" s="167" t="s">
        <v>11738</v>
      </c>
      <c r="J2598" s="63" t="str">
        <f t="shared" si="200"/>
        <v>IC.IT.201708</v>
      </c>
      <c r="K2598" s="61" t="s">
        <v>12175</v>
      </c>
      <c r="L2598" s="167" t="str">
        <f t="shared" si="201"/>
        <v>Malleous</v>
      </c>
      <c r="M2598" s="168" t="str">
        <f t="shared" si="202"/>
        <v>PI.IC.IT.201708.01</v>
      </c>
      <c r="N2598" s="168"/>
      <c r="O2598" s="168" t="str">
        <f t="shared" si="203"/>
        <v>PH.IC.IT.201708.01</v>
      </c>
      <c r="Q2598" s="168" t="str">
        <f t="shared" si="204"/>
        <v>CL.IC.IT.201708.01</v>
      </c>
    </row>
    <row r="2599" spans="1:29" s="167" customFormat="1" ht="15">
      <c r="A2599" s="167" t="s">
        <v>9344</v>
      </c>
      <c r="C2599" s="61" t="s">
        <v>11906</v>
      </c>
      <c r="E2599" s="61" t="s">
        <v>12462</v>
      </c>
      <c r="F2599" s="167" t="s">
        <v>8261</v>
      </c>
      <c r="G2599" s="167" t="s">
        <v>8719</v>
      </c>
      <c r="H2599" s="62" t="s">
        <v>11639</v>
      </c>
      <c r="I2599" s="167" t="s">
        <v>8719</v>
      </c>
      <c r="J2599" s="63" t="str">
        <f t="shared" si="200"/>
        <v>IC.IT.201709</v>
      </c>
      <c r="K2599" s="61" t="s">
        <v>12175</v>
      </c>
      <c r="L2599" s="167" t="str">
        <f t="shared" si="201"/>
        <v>Heel</v>
      </c>
      <c r="M2599" s="168" t="str">
        <f t="shared" si="202"/>
        <v>PI.IC.IT.201709.01</v>
      </c>
      <c r="N2599" s="168"/>
      <c r="O2599" s="168" t="str">
        <f t="shared" si="203"/>
        <v>PH.IC.IT.201709.01</v>
      </c>
      <c r="Q2599" s="168" t="str">
        <f t="shared" si="204"/>
        <v>CL.IC.IT.201709.01</v>
      </c>
    </row>
    <row r="2600" spans="1:29" s="167" customFormat="1" ht="15">
      <c r="A2600" s="167" t="s">
        <v>9344</v>
      </c>
      <c r="C2600" s="61" t="s">
        <v>11906</v>
      </c>
      <c r="E2600" s="61" t="s">
        <v>12462</v>
      </c>
      <c r="F2600" s="167" t="s">
        <v>8261</v>
      </c>
      <c r="G2600" s="167" t="s">
        <v>11737</v>
      </c>
      <c r="H2600" s="62" t="s">
        <v>11829</v>
      </c>
      <c r="I2600" s="167" t="s">
        <v>11737</v>
      </c>
      <c r="J2600" s="63" t="str">
        <f t="shared" si="200"/>
        <v>IC.IT.201710</v>
      </c>
      <c r="K2600" s="61" t="s">
        <v>12175</v>
      </c>
      <c r="L2600" s="167" t="str">
        <f t="shared" si="201"/>
        <v>Foot</v>
      </c>
      <c r="M2600" s="168" t="str">
        <f t="shared" si="202"/>
        <v>PI.IC.IT.201710.01</v>
      </c>
      <c r="N2600" s="168"/>
      <c r="O2600" s="168" t="str">
        <f t="shared" si="203"/>
        <v>PH.IC.IT.201710.01</v>
      </c>
      <c r="Q2600" s="168" t="str">
        <f t="shared" si="204"/>
        <v>CL.IC.IT.201710.01</v>
      </c>
    </row>
    <row r="2601" spans="1:29" s="167" customFormat="1" ht="15">
      <c r="A2601" s="167" t="s">
        <v>9344</v>
      </c>
      <c r="C2601" s="61" t="s">
        <v>11906</v>
      </c>
      <c r="E2601" s="61" t="s">
        <v>12462</v>
      </c>
      <c r="F2601" s="167" t="s">
        <v>8261</v>
      </c>
      <c r="G2601" s="167" t="s">
        <v>8720</v>
      </c>
      <c r="H2601" s="62" t="s">
        <v>155</v>
      </c>
      <c r="I2601" s="167" t="s">
        <v>8721</v>
      </c>
      <c r="J2601" s="63" t="str">
        <f t="shared" si="200"/>
        <v>IC.IT.201711</v>
      </c>
      <c r="K2601" s="61" t="s">
        <v>12175</v>
      </c>
      <c r="L2601" s="167" t="str">
        <f t="shared" si="201"/>
        <v>Toe(s): specify</v>
      </c>
      <c r="M2601" s="168" t="str">
        <f t="shared" si="202"/>
        <v>PI.IC.IT.201711.01</v>
      </c>
      <c r="N2601" s="168"/>
      <c r="O2601" s="168" t="str">
        <f t="shared" si="203"/>
        <v>PH.IC.IT.201711.01</v>
      </c>
      <c r="Q2601" s="168" t="str">
        <f t="shared" si="204"/>
        <v>CL.IC.IT.201711.01</v>
      </c>
    </row>
    <row r="2602" spans="1:29" s="167" customFormat="1" ht="15">
      <c r="A2602" s="167" t="s">
        <v>9344</v>
      </c>
      <c r="C2602" s="61" t="s">
        <v>11906</v>
      </c>
      <c r="E2602" s="61" t="s">
        <v>702</v>
      </c>
      <c r="F2602" s="167" t="s">
        <v>8261</v>
      </c>
      <c r="G2602" s="167" t="s">
        <v>370</v>
      </c>
      <c r="H2602" s="61" t="s">
        <v>153</v>
      </c>
      <c r="I2602" s="167" t="s">
        <v>370</v>
      </c>
      <c r="J2602" s="63" t="str">
        <f t="shared" si="200"/>
        <v>IC.IT.201712</v>
      </c>
      <c r="K2602" s="61" t="s">
        <v>13277</v>
      </c>
      <c r="L2602" s="167" t="str">
        <f t="shared" si="201"/>
        <v>Shin</v>
      </c>
      <c r="M2602" s="168" t="str">
        <f t="shared" si="202"/>
        <v>PI.IC.IT.201712.01</v>
      </c>
      <c r="N2602" s="168"/>
      <c r="O2602" s="168" t="str">
        <f t="shared" si="203"/>
        <v>PH.IC.IT.201712.01</v>
      </c>
      <c r="Q2602" s="168" t="str">
        <f t="shared" si="204"/>
        <v>CL.IC.IT.201712.01</v>
      </c>
      <c r="Z2602" s="167" t="s">
        <v>444</v>
      </c>
      <c r="AA2602" s="167">
        <v>1279</v>
      </c>
    </row>
    <row r="2603" spans="1:29" s="167" customFormat="1" ht="15">
      <c r="A2603" s="167" t="s">
        <v>9344</v>
      </c>
      <c r="C2603" s="61" t="s">
        <v>11906</v>
      </c>
      <c r="E2603" s="61" t="s">
        <v>12462</v>
      </c>
      <c r="F2603" s="167" t="s">
        <v>8261</v>
      </c>
      <c r="G2603" s="86" t="s">
        <v>9566</v>
      </c>
      <c r="H2603" s="62" t="s">
        <v>12101</v>
      </c>
      <c r="I2603" s="86" t="s">
        <v>9566</v>
      </c>
      <c r="J2603" s="63" t="str">
        <f t="shared" si="200"/>
        <v>IC.IT.201713</v>
      </c>
      <c r="K2603" s="61" t="s">
        <v>12175</v>
      </c>
      <c r="L2603" s="167" t="str">
        <f t="shared" si="201"/>
        <v>Arm upper, right</v>
      </c>
      <c r="M2603" s="168" t="str">
        <f t="shared" si="202"/>
        <v>PI.IC.IT.201713.01</v>
      </c>
      <c r="N2603" s="168"/>
      <c r="O2603" s="168" t="str">
        <f t="shared" si="203"/>
        <v>PH.IC.IT.201713.01</v>
      </c>
      <c r="Q2603" s="168" t="str">
        <f t="shared" si="204"/>
        <v>CL.IC.IT.201713.01</v>
      </c>
      <c r="AB2603" s="167" t="s">
        <v>12773</v>
      </c>
      <c r="AC2603" s="167">
        <v>1428</v>
      </c>
    </row>
    <row r="2604" spans="1:29" s="167" customFormat="1" ht="15">
      <c r="A2604" s="167" t="s">
        <v>9344</v>
      </c>
      <c r="C2604" s="61" t="s">
        <v>11906</v>
      </c>
      <c r="E2604" s="61" t="s">
        <v>12462</v>
      </c>
      <c r="F2604" s="167" t="s">
        <v>8261</v>
      </c>
      <c r="G2604" s="86" t="s">
        <v>9568</v>
      </c>
      <c r="H2604" s="62" t="s">
        <v>12102</v>
      </c>
      <c r="I2604" s="86" t="s">
        <v>9568</v>
      </c>
      <c r="J2604" s="63" t="str">
        <f t="shared" si="200"/>
        <v>IC.IT.201714</v>
      </c>
      <c r="K2604" s="61" t="s">
        <v>12175</v>
      </c>
      <c r="L2604" s="167" t="str">
        <f t="shared" si="201"/>
        <v>Arm upper, left</v>
      </c>
      <c r="M2604" s="168" t="str">
        <f t="shared" si="202"/>
        <v>PI.IC.IT.201714.01</v>
      </c>
      <c r="N2604" s="168"/>
      <c r="O2604" s="168" t="str">
        <f t="shared" si="203"/>
        <v>PH.IC.IT.201714.01</v>
      </c>
      <c r="Q2604" s="168" t="str">
        <f t="shared" si="204"/>
        <v>CL.IC.IT.201714.01</v>
      </c>
      <c r="AB2604" s="167" t="s">
        <v>12773</v>
      </c>
      <c r="AC2604" s="167">
        <v>1428</v>
      </c>
    </row>
    <row r="2605" spans="1:29" s="167" customFormat="1" ht="15">
      <c r="A2605" s="167" t="s">
        <v>9344</v>
      </c>
      <c r="C2605" s="61" t="s">
        <v>11906</v>
      </c>
      <c r="E2605" s="61" t="s">
        <v>12462</v>
      </c>
      <c r="F2605" s="167" t="s">
        <v>8261</v>
      </c>
      <c r="G2605" s="86" t="s">
        <v>9712</v>
      </c>
      <c r="H2605" s="62" t="s">
        <v>11559</v>
      </c>
      <c r="I2605" s="86" t="s">
        <v>9712</v>
      </c>
      <c r="J2605" s="63" t="str">
        <f t="shared" si="200"/>
        <v>IC.IT.201715</v>
      </c>
      <c r="K2605" s="61" t="s">
        <v>12175</v>
      </c>
      <c r="L2605" s="167" t="str">
        <f t="shared" si="201"/>
        <v>Elbow, right</v>
      </c>
      <c r="M2605" s="168" t="str">
        <f t="shared" si="202"/>
        <v>PI.IC.IT.201715.01</v>
      </c>
      <c r="N2605" s="168"/>
      <c r="O2605" s="168" t="str">
        <f t="shared" si="203"/>
        <v>PH.IC.IT.201715.01</v>
      </c>
      <c r="Q2605" s="168" t="str">
        <f t="shared" si="204"/>
        <v>CL.IC.IT.201715.01</v>
      </c>
      <c r="AB2605" s="167" t="s">
        <v>12773</v>
      </c>
      <c r="AC2605" s="167">
        <v>1428</v>
      </c>
    </row>
    <row r="2606" spans="1:29" s="167" customFormat="1" ht="15">
      <c r="A2606" s="167" t="s">
        <v>9344</v>
      </c>
      <c r="C2606" s="61" t="s">
        <v>11906</v>
      </c>
      <c r="E2606" s="61" t="s">
        <v>12462</v>
      </c>
      <c r="F2606" s="167" t="s">
        <v>8261</v>
      </c>
      <c r="G2606" s="86" t="s">
        <v>9714</v>
      </c>
      <c r="H2606" s="62" t="s">
        <v>11560</v>
      </c>
      <c r="I2606" s="86" t="s">
        <v>9714</v>
      </c>
      <c r="J2606" s="63" t="str">
        <f t="shared" si="200"/>
        <v>IC.IT.201716</v>
      </c>
      <c r="K2606" s="61" t="s">
        <v>12175</v>
      </c>
      <c r="L2606" s="167" t="str">
        <f t="shared" si="201"/>
        <v>Elbow, left</v>
      </c>
      <c r="M2606" s="168" t="str">
        <f t="shared" si="202"/>
        <v>PI.IC.IT.201716.01</v>
      </c>
      <c r="N2606" s="168"/>
      <c r="O2606" s="168" t="str">
        <f t="shared" si="203"/>
        <v>PH.IC.IT.201716.01</v>
      </c>
      <c r="Q2606" s="168" t="str">
        <f t="shared" si="204"/>
        <v>CL.IC.IT.201716.01</v>
      </c>
      <c r="AB2606" s="167" t="s">
        <v>12773</v>
      </c>
      <c r="AC2606" s="167">
        <v>1428</v>
      </c>
    </row>
    <row r="2607" spans="1:29" s="167" customFormat="1" ht="15">
      <c r="A2607" s="167" t="s">
        <v>9344</v>
      </c>
      <c r="C2607" s="61" t="s">
        <v>11906</v>
      </c>
      <c r="E2607" s="61" t="s">
        <v>12462</v>
      </c>
      <c r="F2607" s="167" t="s">
        <v>8261</v>
      </c>
      <c r="G2607" s="86" t="s">
        <v>9716</v>
      </c>
      <c r="H2607" s="62" t="s">
        <v>11561</v>
      </c>
      <c r="I2607" s="86" t="s">
        <v>9716</v>
      </c>
      <c r="J2607" s="63" t="str">
        <f t="shared" si="200"/>
        <v>IC.IT.201717</v>
      </c>
      <c r="K2607" s="61" t="s">
        <v>12175</v>
      </c>
      <c r="L2607" s="167" t="str">
        <f t="shared" si="201"/>
        <v>Forearm, right</v>
      </c>
      <c r="M2607" s="168" t="str">
        <f t="shared" si="202"/>
        <v>PI.IC.IT.201717.01</v>
      </c>
      <c r="N2607" s="168"/>
      <c r="O2607" s="168" t="str">
        <f t="shared" si="203"/>
        <v>PH.IC.IT.201717.01</v>
      </c>
      <c r="Q2607" s="168" t="str">
        <f t="shared" si="204"/>
        <v>CL.IC.IT.201717.01</v>
      </c>
      <c r="AB2607" s="167" t="s">
        <v>12773</v>
      </c>
      <c r="AC2607" s="167">
        <v>1428</v>
      </c>
    </row>
    <row r="2608" spans="1:29" s="167" customFormat="1" ht="15">
      <c r="A2608" s="167" t="s">
        <v>9344</v>
      </c>
      <c r="C2608" s="61" t="s">
        <v>11906</v>
      </c>
      <c r="E2608" s="61" t="s">
        <v>12462</v>
      </c>
      <c r="F2608" s="167" t="s">
        <v>8261</v>
      </c>
      <c r="G2608" s="86" t="s">
        <v>9718</v>
      </c>
      <c r="H2608" s="62" t="s">
        <v>12060</v>
      </c>
      <c r="I2608" s="86" t="s">
        <v>9718</v>
      </c>
      <c r="J2608" s="63" t="str">
        <f t="shared" si="200"/>
        <v>IC.IT.201718</v>
      </c>
      <c r="K2608" s="61" t="s">
        <v>12175</v>
      </c>
      <c r="L2608" s="167" t="str">
        <f t="shared" si="201"/>
        <v>Forearm, left</v>
      </c>
      <c r="M2608" s="168" t="str">
        <f t="shared" si="202"/>
        <v>PI.IC.IT.201718.01</v>
      </c>
      <c r="N2608" s="168"/>
      <c r="O2608" s="168" t="str">
        <f t="shared" si="203"/>
        <v>PH.IC.IT.201718.01</v>
      </c>
      <c r="Q2608" s="168" t="str">
        <f t="shared" si="204"/>
        <v>CL.IC.IT.201718.01</v>
      </c>
      <c r="AB2608" s="167" t="s">
        <v>12773</v>
      </c>
      <c r="AC2608" s="167">
        <v>1428</v>
      </c>
    </row>
    <row r="2609" spans="1:29" s="167" customFormat="1" ht="15">
      <c r="A2609" s="167" t="s">
        <v>9344</v>
      </c>
      <c r="C2609" s="61" t="s">
        <v>11906</v>
      </c>
      <c r="E2609" s="61" t="s">
        <v>12462</v>
      </c>
      <c r="F2609" s="167" t="s">
        <v>8261</v>
      </c>
      <c r="G2609" s="86" t="s">
        <v>9720</v>
      </c>
      <c r="H2609" s="62" t="s">
        <v>11913</v>
      </c>
      <c r="I2609" s="86" t="s">
        <v>9720</v>
      </c>
      <c r="J2609" s="63" t="str">
        <f t="shared" si="200"/>
        <v>IC.IT.201719</v>
      </c>
      <c r="K2609" s="61" t="s">
        <v>12175</v>
      </c>
      <c r="L2609" s="167" t="str">
        <f t="shared" si="201"/>
        <v>Wrist, right</v>
      </c>
      <c r="M2609" s="168" t="str">
        <f t="shared" si="202"/>
        <v>PI.IC.IT.201719.01</v>
      </c>
      <c r="N2609" s="168"/>
      <c r="O2609" s="168" t="str">
        <f t="shared" si="203"/>
        <v>PH.IC.IT.201719.01</v>
      </c>
      <c r="Q2609" s="168" t="str">
        <f t="shared" si="204"/>
        <v>CL.IC.IT.201719.01</v>
      </c>
      <c r="AB2609" s="167" t="s">
        <v>12773</v>
      </c>
      <c r="AC2609" s="167">
        <v>1428</v>
      </c>
    </row>
    <row r="2610" spans="1:29" s="167" customFormat="1" ht="15">
      <c r="A2610" s="167" t="s">
        <v>9344</v>
      </c>
      <c r="C2610" s="61" t="s">
        <v>11906</v>
      </c>
      <c r="E2610" s="61" t="s">
        <v>12462</v>
      </c>
      <c r="F2610" s="167" t="s">
        <v>8261</v>
      </c>
      <c r="G2610" s="86" t="s">
        <v>9722</v>
      </c>
      <c r="H2610" s="62" t="s">
        <v>11906</v>
      </c>
      <c r="I2610" s="86" t="s">
        <v>9722</v>
      </c>
      <c r="J2610" s="63" t="str">
        <f t="shared" si="200"/>
        <v>IC.IT.201720</v>
      </c>
      <c r="K2610" s="61" t="s">
        <v>12175</v>
      </c>
      <c r="L2610" s="167" t="str">
        <f t="shared" si="201"/>
        <v>Wrist, left</v>
      </c>
      <c r="M2610" s="168" t="str">
        <f t="shared" si="202"/>
        <v>PI.IC.IT.201720.01</v>
      </c>
      <c r="N2610" s="168"/>
      <c r="O2610" s="168" t="str">
        <f t="shared" si="203"/>
        <v>PH.IC.IT.201720.01</v>
      </c>
      <c r="Q2610" s="168" t="str">
        <f t="shared" si="204"/>
        <v>CL.IC.IT.201720.01</v>
      </c>
      <c r="AB2610" s="167" t="s">
        <v>12773</v>
      </c>
      <c r="AC2610" s="167">
        <v>1428</v>
      </c>
    </row>
    <row r="2611" spans="1:29" s="167" customFormat="1" ht="15">
      <c r="A2611" s="167" t="s">
        <v>9344</v>
      </c>
      <c r="C2611" s="61" t="s">
        <v>11906</v>
      </c>
      <c r="E2611" s="61" t="s">
        <v>12462</v>
      </c>
      <c r="F2611" s="167" t="s">
        <v>8261</v>
      </c>
      <c r="G2611" s="86" t="s">
        <v>9437</v>
      </c>
      <c r="H2611" s="62" t="s">
        <v>10704</v>
      </c>
      <c r="I2611" s="86" t="s">
        <v>9437</v>
      </c>
      <c r="J2611" s="63" t="str">
        <f t="shared" si="200"/>
        <v>IC.IT.201721</v>
      </c>
      <c r="K2611" s="61" t="s">
        <v>12175</v>
      </c>
      <c r="L2611" s="167" t="str">
        <f t="shared" si="201"/>
        <v>Hand, right</v>
      </c>
      <c r="M2611" s="168" t="str">
        <f t="shared" si="202"/>
        <v>PI.IC.IT.201721.01</v>
      </c>
      <c r="N2611" s="168"/>
      <c r="O2611" s="168" t="str">
        <f t="shared" si="203"/>
        <v>PH.IC.IT.201721.01</v>
      </c>
      <c r="Q2611" s="168" t="str">
        <f t="shared" si="204"/>
        <v>CL.IC.IT.201721.01</v>
      </c>
      <c r="AB2611" s="167" t="s">
        <v>12773</v>
      </c>
      <c r="AC2611" s="167">
        <v>1428</v>
      </c>
    </row>
    <row r="2612" spans="1:29" s="167" customFormat="1" ht="15">
      <c r="A2612" s="167" t="s">
        <v>9344</v>
      </c>
      <c r="C2612" s="61" t="s">
        <v>11906</v>
      </c>
      <c r="E2612" s="61" t="s">
        <v>12462</v>
      </c>
      <c r="F2612" s="167" t="s">
        <v>8261</v>
      </c>
      <c r="G2612" s="86" t="s">
        <v>9444</v>
      </c>
      <c r="H2612" s="62" t="s">
        <v>10705</v>
      </c>
      <c r="I2612" s="86" t="s">
        <v>9444</v>
      </c>
      <c r="J2612" s="63" t="str">
        <f t="shared" si="200"/>
        <v>IC.IT.201722</v>
      </c>
      <c r="K2612" s="61" t="s">
        <v>12175</v>
      </c>
      <c r="L2612" s="167" t="str">
        <f t="shared" si="201"/>
        <v>Hand, left</v>
      </c>
      <c r="M2612" s="168" t="str">
        <f t="shared" si="202"/>
        <v>PI.IC.IT.201722.01</v>
      </c>
      <c r="N2612" s="168"/>
      <c r="O2612" s="168" t="str">
        <f t="shared" si="203"/>
        <v>PH.IC.IT.201722.01</v>
      </c>
      <c r="Q2612" s="168" t="str">
        <f t="shared" si="204"/>
        <v>CL.IC.IT.201722.01</v>
      </c>
      <c r="AB2612" s="167" t="s">
        <v>12773</v>
      </c>
      <c r="AC2612" s="167">
        <v>1428</v>
      </c>
    </row>
    <row r="2613" spans="1:29" s="167" customFormat="1" ht="15">
      <c r="A2613" s="167" t="s">
        <v>9344</v>
      </c>
      <c r="C2613" s="61" t="s">
        <v>11906</v>
      </c>
      <c r="E2613" s="61" t="s">
        <v>12462</v>
      </c>
      <c r="F2613" s="167" t="s">
        <v>8261</v>
      </c>
      <c r="G2613" s="86" t="s">
        <v>9574</v>
      </c>
      <c r="H2613" s="62" t="s">
        <v>10706</v>
      </c>
      <c r="I2613" s="86" t="s">
        <v>9574</v>
      </c>
      <c r="J2613" s="63" t="str">
        <f t="shared" si="200"/>
        <v>IC.IT.201723</v>
      </c>
      <c r="K2613" s="61" t="s">
        <v>12175</v>
      </c>
      <c r="L2613" s="167" t="str">
        <f t="shared" si="201"/>
        <v>Finger(s), right: specify</v>
      </c>
      <c r="M2613" s="168" t="str">
        <f t="shared" si="202"/>
        <v>PI.IC.IT.201723.01</v>
      </c>
      <c r="N2613" s="168"/>
      <c r="O2613" s="168" t="str">
        <f t="shared" si="203"/>
        <v>PH.IC.IT.201723.01</v>
      </c>
      <c r="Q2613" s="168" t="str">
        <f t="shared" si="204"/>
        <v>CL.IC.IT.201723.01</v>
      </c>
      <c r="AB2613" s="167" t="s">
        <v>12773</v>
      </c>
      <c r="AC2613" s="167">
        <v>1428</v>
      </c>
    </row>
    <row r="2614" spans="1:29" s="167" customFormat="1" ht="15">
      <c r="A2614" s="167" t="s">
        <v>9344</v>
      </c>
      <c r="C2614" s="61" t="s">
        <v>11906</v>
      </c>
      <c r="E2614" s="61" t="s">
        <v>702</v>
      </c>
      <c r="F2614" s="167" t="s">
        <v>8261</v>
      </c>
      <c r="G2614" s="86" t="s">
        <v>9576</v>
      </c>
      <c r="H2614" s="61" t="s">
        <v>10707</v>
      </c>
      <c r="I2614" s="86" t="s">
        <v>9576</v>
      </c>
      <c r="J2614" s="63" t="str">
        <f t="shared" si="200"/>
        <v>IC.IT.201724</v>
      </c>
      <c r="K2614" s="61" t="s">
        <v>13277</v>
      </c>
      <c r="L2614" s="167" t="str">
        <f t="shared" si="201"/>
        <v>Finger(s), left:  specify</v>
      </c>
      <c r="M2614" s="168" t="str">
        <f t="shared" si="202"/>
        <v>PI.IC.IT.201724.01</v>
      </c>
      <c r="N2614" s="168"/>
      <c r="O2614" s="168" t="str">
        <f t="shared" si="203"/>
        <v>PH.IC.IT.201724.01</v>
      </c>
      <c r="Q2614" s="168" t="str">
        <f t="shared" si="204"/>
        <v>CL.IC.IT.201724.01</v>
      </c>
      <c r="AB2614" s="167" t="s">
        <v>12773</v>
      </c>
      <c r="AC2614" s="167">
        <v>1428</v>
      </c>
    </row>
    <row r="2615" spans="1:29" s="167" customFormat="1" ht="15">
      <c r="A2615" s="167" t="s">
        <v>9344</v>
      </c>
      <c r="C2615" s="61" t="s">
        <v>11906</v>
      </c>
      <c r="E2615" s="61" t="s">
        <v>12462</v>
      </c>
      <c r="F2615" s="167" t="s">
        <v>8261</v>
      </c>
      <c r="G2615" s="86" t="s">
        <v>9578</v>
      </c>
      <c r="H2615" s="62" t="s">
        <v>10708</v>
      </c>
      <c r="I2615" s="86" t="s">
        <v>9578</v>
      </c>
      <c r="J2615" s="63" t="str">
        <f t="shared" si="200"/>
        <v>IC.IT.201725</v>
      </c>
      <c r="K2615" s="61" t="s">
        <v>12175</v>
      </c>
      <c r="L2615" s="167" t="str">
        <f t="shared" si="201"/>
        <v>Thigh, right</v>
      </c>
      <c r="M2615" s="168" t="str">
        <f t="shared" si="202"/>
        <v>PI.IC.IT.201725.01</v>
      </c>
      <c r="N2615" s="168"/>
      <c r="O2615" s="168" t="str">
        <f t="shared" si="203"/>
        <v>PH.IC.IT.201725.01</v>
      </c>
      <c r="Q2615" s="168" t="str">
        <f t="shared" si="204"/>
        <v>CL.IC.IT.201725.01</v>
      </c>
      <c r="AB2615" s="167" t="s">
        <v>12773</v>
      </c>
      <c r="AC2615" s="167">
        <v>1428</v>
      </c>
    </row>
    <row r="2616" spans="1:29" s="167" customFormat="1" ht="15">
      <c r="A2616" s="167" t="s">
        <v>9344</v>
      </c>
      <c r="C2616" s="61" t="s">
        <v>11906</v>
      </c>
      <c r="E2616" s="61" t="s">
        <v>12462</v>
      </c>
      <c r="F2616" s="167" t="s">
        <v>8261</v>
      </c>
      <c r="G2616" s="86" t="s">
        <v>9580</v>
      </c>
      <c r="H2616" s="62" t="s">
        <v>10709</v>
      </c>
      <c r="I2616" s="86" t="s">
        <v>9580</v>
      </c>
      <c r="J2616" s="63" t="str">
        <f t="shared" si="200"/>
        <v>IC.IT.201726</v>
      </c>
      <c r="K2616" s="61" t="s">
        <v>12175</v>
      </c>
      <c r="L2616" s="167" t="str">
        <f t="shared" si="201"/>
        <v>Thigh, left</v>
      </c>
      <c r="M2616" s="168" t="str">
        <f t="shared" si="202"/>
        <v>PI.IC.IT.201726.01</v>
      </c>
      <c r="N2616" s="168"/>
      <c r="O2616" s="168" t="str">
        <f t="shared" si="203"/>
        <v>PH.IC.IT.201726.01</v>
      </c>
      <c r="Q2616" s="168" t="str">
        <f t="shared" si="204"/>
        <v>CL.IC.IT.201726.01</v>
      </c>
      <c r="AB2616" s="167" t="s">
        <v>12773</v>
      </c>
      <c r="AC2616" s="167">
        <v>1428</v>
      </c>
    </row>
    <row r="2617" spans="1:29" s="167" customFormat="1" ht="15">
      <c r="A2617" s="167" t="s">
        <v>9344</v>
      </c>
      <c r="C2617" s="61" t="s">
        <v>11906</v>
      </c>
      <c r="E2617" s="61" t="s">
        <v>12462</v>
      </c>
      <c r="F2617" s="167" t="s">
        <v>8261</v>
      </c>
      <c r="G2617" s="86" t="s">
        <v>9730</v>
      </c>
      <c r="H2617" s="62" t="s">
        <v>9143</v>
      </c>
      <c r="I2617" s="86" t="s">
        <v>9730</v>
      </c>
      <c r="J2617" s="63" t="str">
        <f t="shared" si="200"/>
        <v>IC.IT.201727</v>
      </c>
      <c r="K2617" s="61" t="s">
        <v>12175</v>
      </c>
      <c r="L2617" s="167" t="str">
        <f t="shared" si="201"/>
        <v>Knee, right</v>
      </c>
      <c r="M2617" s="168" t="str">
        <f t="shared" si="202"/>
        <v>PI.IC.IT.201727.01</v>
      </c>
      <c r="N2617" s="168"/>
      <c r="O2617" s="168" t="str">
        <f t="shared" si="203"/>
        <v>PH.IC.IT.201727.01</v>
      </c>
      <c r="Q2617" s="168" t="str">
        <f t="shared" si="204"/>
        <v>CL.IC.IT.201727.01</v>
      </c>
      <c r="AB2617" s="167" t="s">
        <v>12773</v>
      </c>
      <c r="AC2617" s="167">
        <v>1428</v>
      </c>
    </row>
    <row r="2618" spans="1:29" s="167" customFormat="1" ht="15">
      <c r="A2618" s="167" t="s">
        <v>9344</v>
      </c>
      <c r="C2618" s="61" t="s">
        <v>11906</v>
      </c>
      <c r="E2618" s="61" t="s">
        <v>12462</v>
      </c>
      <c r="F2618" s="167" t="s">
        <v>8261</v>
      </c>
      <c r="G2618" s="86" t="s">
        <v>9732</v>
      </c>
      <c r="H2618" s="62" t="s">
        <v>9144</v>
      </c>
      <c r="I2618" s="86" t="s">
        <v>9732</v>
      </c>
      <c r="J2618" s="63" t="str">
        <f t="shared" si="200"/>
        <v>IC.IT.201728</v>
      </c>
      <c r="K2618" s="61" t="s">
        <v>12175</v>
      </c>
      <c r="L2618" s="167" t="str">
        <f t="shared" si="201"/>
        <v>Knee, left</v>
      </c>
      <c r="M2618" s="168" t="str">
        <f t="shared" si="202"/>
        <v>PI.IC.IT.201728.01</v>
      </c>
      <c r="N2618" s="168"/>
      <c r="O2618" s="168" t="str">
        <f t="shared" si="203"/>
        <v>PH.IC.IT.201728.01</v>
      </c>
      <c r="Q2618" s="168" t="str">
        <f t="shared" si="204"/>
        <v>CL.IC.IT.201728.01</v>
      </c>
      <c r="AB2618" s="167" t="s">
        <v>12773</v>
      </c>
      <c r="AC2618" s="167">
        <v>1428</v>
      </c>
    </row>
    <row r="2619" spans="1:29" s="167" customFormat="1" ht="15">
      <c r="A2619" s="167" t="s">
        <v>9344</v>
      </c>
      <c r="C2619" s="61" t="s">
        <v>11906</v>
      </c>
      <c r="E2619" s="61" t="s">
        <v>12462</v>
      </c>
      <c r="F2619" s="167" t="s">
        <v>8261</v>
      </c>
      <c r="G2619" s="86" t="s">
        <v>13495</v>
      </c>
      <c r="H2619" s="62" t="s">
        <v>9145</v>
      </c>
      <c r="I2619" s="86" t="s">
        <v>13495</v>
      </c>
      <c r="J2619" s="63" t="str">
        <f t="shared" si="200"/>
        <v>IC.IT.201729</v>
      </c>
      <c r="K2619" s="61" t="s">
        <v>12175</v>
      </c>
      <c r="L2619" s="167" t="str">
        <f t="shared" si="201"/>
        <v>Shin, right</v>
      </c>
      <c r="M2619" s="168" t="str">
        <f t="shared" si="202"/>
        <v>PI.IC.IT.201729.01</v>
      </c>
      <c r="N2619" s="168"/>
      <c r="O2619" s="168" t="str">
        <f t="shared" si="203"/>
        <v>PH.IC.IT.201729.01</v>
      </c>
      <c r="Q2619" s="168" t="str">
        <f t="shared" si="204"/>
        <v>CL.IC.IT.201729.01</v>
      </c>
      <c r="AB2619" s="167" t="s">
        <v>12773</v>
      </c>
      <c r="AC2619" s="167">
        <v>1428</v>
      </c>
    </row>
    <row r="2620" spans="1:29" s="167" customFormat="1" ht="15">
      <c r="A2620" s="167" t="s">
        <v>9344</v>
      </c>
      <c r="C2620" s="61" t="s">
        <v>11906</v>
      </c>
      <c r="E2620" s="61" t="s">
        <v>12462</v>
      </c>
      <c r="F2620" s="167" t="s">
        <v>8261</v>
      </c>
      <c r="G2620" s="86" t="s">
        <v>13496</v>
      </c>
      <c r="H2620" s="62" t="s">
        <v>6872</v>
      </c>
      <c r="I2620" s="86" t="s">
        <v>13496</v>
      </c>
      <c r="J2620" s="63" t="str">
        <f t="shared" si="200"/>
        <v>IC.IT.201730</v>
      </c>
      <c r="K2620" s="61" t="s">
        <v>12175</v>
      </c>
      <c r="L2620" s="167" t="str">
        <f t="shared" si="201"/>
        <v>Shin, left</v>
      </c>
      <c r="M2620" s="168" t="str">
        <f t="shared" si="202"/>
        <v>PI.IC.IT.201730.01</v>
      </c>
      <c r="N2620" s="168"/>
      <c r="O2620" s="168" t="str">
        <f t="shared" si="203"/>
        <v>PH.IC.IT.201730.01</v>
      </c>
      <c r="Q2620" s="168" t="str">
        <f t="shared" si="204"/>
        <v>CL.IC.IT.201730.01</v>
      </c>
      <c r="AB2620" s="167" t="s">
        <v>12773</v>
      </c>
      <c r="AC2620" s="167">
        <v>1428</v>
      </c>
    </row>
    <row r="2621" spans="1:29" s="167" customFormat="1" ht="15">
      <c r="A2621" s="167" t="s">
        <v>9344</v>
      </c>
      <c r="C2621" s="61" t="s">
        <v>11906</v>
      </c>
      <c r="E2621" s="61" t="s">
        <v>12462</v>
      </c>
      <c r="F2621" s="167" t="s">
        <v>8261</v>
      </c>
      <c r="G2621" s="86" t="s">
        <v>9734</v>
      </c>
      <c r="H2621" s="62" t="s">
        <v>6874</v>
      </c>
      <c r="I2621" s="86" t="s">
        <v>9734</v>
      </c>
      <c r="J2621" s="63" t="str">
        <f t="shared" si="200"/>
        <v>IC.IT.201731</v>
      </c>
      <c r="K2621" s="61" t="s">
        <v>12175</v>
      </c>
      <c r="L2621" s="167" t="str">
        <f t="shared" si="201"/>
        <v>Calf, right</v>
      </c>
      <c r="M2621" s="168" t="str">
        <f t="shared" si="202"/>
        <v>PI.IC.IT.201731.01</v>
      </c>
      <c r="N2621" s="168"/>
      <c r="O2621" s="168" t="str">
        <f t="shared" si="203"/>
        <v>PH.IC.IT.201731.01</v>
      </c>
      <c r="Q2621" s="168" t="str">
        <f t="shared" si="204"/>
        <v>CL.IC.IT.201731.01</v>
      </c>
      <c r="AB2621" s="167" t="s">
        <v>12773</v>
      </c>
      <c r="AC2621" s="167">
        <v>1428</v>
      </c>
    </row>
    <row r="2622" spans="1:29" s="167" customFormat="1" ht="15">
      <c r="A2622" s="167" t="s">
        <v>9344</v>
      </c>
      <c r="C2622" s="61" t="s">
        <v>11906</v>
      </c>
      <c r="E2622" s="61" t="s">
        <v>12462</v>
      </c>
      <c r="F2622" s="167" t="s">
        <v>8261</v>
      </c>
      <c r="G2622" s="86" t="s">
        <v>9736</v>
      </c>
      <c r="H2622" s="62" t="s">
        <v>7411</v>
      </c>
      <c r="I2622" s="86" t="s">
        <v>9736</v>
      </c>
      <c r="J2622" s="63" t="str">
        <f t="shared" si="200"/>
        <v>IC.IT.201732</v>
      </c>
      <c r="K2622" s="61" t="s">
        <v>12175</v>
      </c>
      <c r="L2622" s="167" t="str">
        <f t="shared" si="201"/>
        <v>Calf, left</v>
      </c>
      <c r="M2622" s="168" t="str">
        <f t="shared" si="202"/>
        <v>PI.IC.IT.201732.01</v>
      </c>
      <c r="N2622" s="168"/>
      <c r="O2622" s="168" t="str">
        <f t="shared" si="203"/>
        <v>PH.IC.IT.201732.01</v>
      </c>
      <c r="Q2622" s="168" t="str">
        <f t="shared" si="204"/>
        <v>CL.IC.IT.201732.01</v>
      </c>
      <c r="AB2622" s="167" t="s">
        <v>12773</v>
      </c>
      <c r="AC2622" s="167">
        <v>1428</v>
      </c>
    </row>
    <row r="2623" spans="1:29" s="167" customFormat="1" ht="15">
      <c r="A2623" s="167" t="s">
        <v>9344</v>
      </c>
      <c r="C2623" s="61" t="s">
        <v>11906</v>
      </c>
      <c r="E2623" s="61" t="s">
        <v>12462</v>
      </c>
      <c r="F2623" s="167" t="s">
        <v>8261</v>
      </c>
      <c r="G2623" s="86" t="s">
        <v>9878</v>
      </c>
      <c r="H2623" s="62" t="s">
        <v>7414</v>
      </c>
      <c r="I2623" s="86" t="s">
        <v>9878</v>
      </c>
      <c r="J2623" s="63" t="str">
        <f t="shared" si="200"/>
        <v>IC.IT.201733</v>
      </c>
      <c r="K2623" s="61" t="s">
        <v>12175</v>
      </c>
      <c r="L2623" s="167" t="str">
        <f t="shared" si="201"/>
        <v>Ankle, right</v>
      </c>
      <c r="M2623" s="168" t="str">
        <f t="shared" si="202"/>
        <v>PI.IC.IT.201733.01</v>
      </c>
      <c r="N2623" s="168"/>
      <c r="O2623" s="168" t="str">
        <f t="shared" si="203"/>
        <v>PH.IC.IT.201733.01</v>
      </c>
      <c r="Q2623" s="168" t="str">
        <f t="shared" si="204"/>
        <v>CL.IC.IT.201733.01</v>
      </c>
      <c r="AB2623" s="167" t="s">
        <v>12773</v>
      </c>
      <c r="AC2623" s="167">
        <v>1428</v>
      </c>
    </row>
    <row r="2624" spans="1:29" s="167" customFormat="1" ht="15">
      <c r="A2624" s="167" t="s">
        <v>9344</v>
      </c>
      <c r="C2624" s="61" t="s">
        <v>11906</v>
      </c>
      <c r="E2624" s="61" t="s">
        <v>12462</v>
      </c>
      <c r="F2624" s="167" t="s">
        <v>8261</v>
      </c>
      <c r="G2624" s="86" t="s">
        <v>9880</v>
      </c>
      <c r="H2624" s="62" t="s">
        <v>7417</v>
      </c>
      <c r="I2624" s="86" t="s">
        <v>9880</v>
      </c>
      <c r="J2624" s="63" t="str">
        <f t="shared" si="200"/>
        <v>IC.IT.201734</v>
      </c>
      <c r="K2624" s="61" t="s">
        <v>12175</v>
      </c>
      <c r="L2624" s="167" t="str">
        <f t="shared" si="201"/>
        <v>Ankle, left</v>
      </c>
      <c r="M2624" s="168" t="str">
        <f t="shared" si="202"/>
        <v>PI.IC.IT.201734.01</v>
      </c>
      <c r="N2624" s="168"/>
      <c r="O2624" s="168" t="str">
        <f t="shared" si="203"/>
        <v>PH.IC.IT.201734.01</v>
      </c>
      <c r="Q2624" s="168" t="str">
        <f t="shared" si="204"/>
        <v>CL.IC.IT.201734.01</v>
      </c>
      <c r="AB2624" s="167" t="s">
        <v>12773</v>
      </c>
      <c r="AC2624" s="167">
        <v>1428</v>
      </c>
    </row>
    <row r="2625" spans="1:37" s="167" customFormat="1" ht="15">
      <c r="A2625" s="167" t="s">
        <v>9344</v>
      </c>
      <c r="C2625" s="61" t="s">
        <v>11906</v>
      </c>
      <c r="E2625" s="61" t="s">
        <v>12462</v>
      </c>
      <c r="F2625" s="167" t="s">
        <v>8261</v>
      </c>
      <c r="G2625" s="86" t="s">
        <v>9033</v>
      </c>
      <c r="H2625" s="62" t="s">
        <v>7255</v>
      </c>
      <c r="I2625" s="86" t="s">
        <v>9033</v>
      </c>
      <c r="J2625" s="63" t="str">
        <f t="shared" si="200"/>
        <v>IC.IT.201735</v>
      </c>
      <c r="K2625" s="61" t="s">
        <v>12175</v>
      </c>
      <c r="L2625" s="167" t="str">
        <f t="shared" si="201"/>
        <v>Heel, right</v>
      </c>
      <c r="M2625" s="168" t="str">
        <f t="shared" si="202"/>
        <v>PI.IC.IT.201735.01</v>
      </c>
      <c r="N2625" s="168"/>
      <c r="O2625" s="168" t="str">
        <f t="shared" si="203"/>
        <v>PH.IC.IT.201735.01</v>
      </c>
      <c r="Q2625" s="168" t="str">
        <f t="shared" si="204"/>
        <v>CL.IC.IT.201735.01</v>
      </c>
      <c r="AB2625" s="167" t="s">
        <v>12773</v>
      </c>
      <c r="AC2625" s="167">
        <v>1428</v>
      </c>
    </row>
    <row r="2626" spans="1:37" s="167" customFormat="1" ht="15">
      <c r="A2626" s="167" t="s">
        <v>9344</v>
      </c>
      <c r="C2626" s="61" t="s">
        <v>11906</v>
      </c>
      <c r="E2626" s="61" t="s">
        <v>702</v>
      </c>
      <c r="F2626" s="167" t="s">
        <v>8261</v>
      </c>
      <c r="G2626" s="86" t="s">
        <v>9035</v>
      </c>
      <c r="H2626" s="61" t="s">
        <v>7257</v>
      </c>
      <c r="I2626" s="86" t="s">
        <v>9035</v>
      </c>
      <c r="J2626" s="63" t="str">
        <f t="shared" ref="J2626:J2689" si="205">CONCATENATE("IC.IT.",C2626,E2626,H2626)</f>
        <v>IC.IT.201736</v>
      </c>
      <c r="K2626" s="61" t="s">
        <v>13277</v>
      </c>
      <c r="L2626" s="167" t="str">
        <f t="shared" ref="L2626:L2689" si="206">G2626</f>
        <v>Heel, left</v>
      </c>
      <c r="M2626" s="168" t="str">
        <f t="shared" ref="M2626:M2689" si="207">CONCATENATE("PI.",J2626,".",K2626)</f>
        <v>PI.IC.IT.201736.01</v>
      </c>
      <c r="N2626" s="168"/>
      <c r="O2626" s="168" t="str">
        <f t="shared" ref="O2626:O2689" si="208">CONCATENATE("PH.",J2626,".",K2626)</f>
        <v>PH.IC.IT.201736.01</v>
      </c>
      <c r="Q2626" s="168" t="str">
        <f t="shared" ref="Q2626:Q2689" si="209">CONCATENATE("CL.",J2626,".",K2626)</f>
        <v>CL.IC.IT.201736.01</v>
      </c>
      <c r="AB2626" s="167" t="s">
        <v>12773</v>
      </c>
      <c r="AC2626" s="167">
        <v>1428</v>
      </c>
    </row>
    <row r="2627" spans="1:37" s="167" customFormat="1" ht="15">
      <c r="A2627" s="167" t="s">
        <v>9344</v>
      </c>
      <c r="C2627" s="61" t="s">
        <v>11906</v>
      </c>
      <c r="E2627" s="61" t="s">
        <v>12462</v>
      </c>
      <c r="F2627" s="167" t="s">
        <v>8261</v>
      </c>
      <c r="G2627" s="86" t="s">
        <v>9171</v>
      </c>
      <c r="H2627" s="62" t="s">
        <v>7101</v>
      </c>
      <c r="I2627" s="86" t="s">
        <v>9171</v>
      </c>
      <c r="J2627" s="63" t="str">
        <f t="shared" si="205"/>
        <v>IC.IT.201737</v>
      </c>
      <c r="K2627" s="61" t="s">
        <v>12175</v>
      </c>
      <c r="L2627" s="167" t="str">
        <f t="shared" si="206"/>
        <v>Foot, right</v>
      </c>
      <c r="M2627" s="168" t="str">
        <f t="shared" si="207"/>
        <v>PI.IC.IT.201737.01</v>
      </c>
      <c r="N2627" s="168"/>
      <c r="O2627" s="168" t="str">
        <f t="shared" si="208"/>
        <v>PH.IC.IT.201737.01</v>
      </c>
      <c r="Q2627" s="168" t="str">
        <f t="shared" si="209"/>
        <v>CL.IC.IT.201737.01</v>
      </c>
      <c r="AB2627" s="167" t="s">
        <v>12773</v>
      </c>
      <c r="AC2627" s="167">
        <v>1428</v>
      </c>
    </row>
    <row r="2628" spans="1:37" s="167" customFormat="1" ht="15">
      <c r="A2628" s="167" t="s">
        <v>9344</v>
      </c>
      <c r="C2628" s="61" t="s">
        <v>11906</v>
      </c>
      <c r="E2628" s="61" t="s">
        <v>12462</v>
      </c>
      <c r="F2628" s="167" t="s">
        <v>8261</v>
      </c>
      <c r="G2628" s="86" t="s">
        <v>9306</v>
      </c>
      <c r="H2628" s="62" t="s">
        <v>7103</v>
      </c>
      <c r="I2628" s="86" t="s">
        <v>9306</v>
      </c>
      <c r="J2628" s="63" t="str">
        <f t="shared" si="205"/>
        <v>IC.IT.201738</v>
      </c>
      <c r="K2628" s="61" t="s">
        <v>12175</v>
      </c>
      <c r="L2628" s="167" t="str">
        <f t="shared" si="206"/>
        <v>Foot, left</v>
      </c>
      <c r="M2628" s="168" t="str">
        <f t="shared" si="207"/>
        <v>PI.IC.IT.201738.01</v>
      </c>
      <c r="N2628" s="168"/>
      <c r="O2628" s="168" t="str">
        <f t="shared" si="208"/>
        <v>PH.IC.IT.201738.01</v>
      </c>
      <c r="Q2628" s="168" t="str">
        <f t="shared" si="209"/>
        <v>CL.IC.IT.201738.01</v>
      </c>
      <c r="AB2628" s="167" t="s">
        <v>12773</v>
      </c>
      <c r="AC2628" s="167">
        <v>1428</v>
      </c>
    </row>
    <row r="2629" spans="1:37" s="167" customFormat="1" ht="15">
      <c r="A2629" s="167" t="s">
        <v>9344</v>
      </c>
      <c r="C2629" s="61" t="s">
        <v>11906</v>
      </c>
      <c r="E2629" s="61" t="s">
        <v>12462</v>
      </c>
      <c r="F2629" s="167" t="s">
        <v>8261</v>
      </c>
      <c r="G2629" s="86" t="s">
        <v>9419</v>
      </c>
      <c r="H2629" s="62" t="s">
        <v>7105</v>
      </c>
      <c r="I2629" s="86" t="s">
        <v>9419</v>
      </c>
      <c r="J2629" s="63" t="str">
        <f t="shared" si="205"/>
        <v>IC.IT.201739</v>
      </c>
      <c r="K2629" s="61" t="s">
        <v>12175</v>
      </c>
      <c r="L2629" s="167" t="str">
        <f t="shared" si="206"/>
        <v>Toe(s), right: specify</v>
      </c>
      <c r="M2629" s="168" t="str">
        <f t="shared" si="207"/>
        <v>PI.IC.IT.201739.01</v>
      </c>
      <c r="N2629" s="168"/>
      <c r="O2629" s="168" t="str">
        <f t="shared" si="208"/>
        <v>PH.IC.IT.201739.01</v>
      </c>
      <c r="Q2629" s="168" t="str">
        <f t="shared" si="209"/>
        <v>CL.IC.IT.201739.01</v>
      </c>
      <c r="AB2629" s="167" t="s">
        <v>12773</v>
      </c>
      <c r="AC2629" s="167">
        <v>1428</v>
      </c>
    </row>
    <row r="2630" spans="1:37" s="167" customFormat="1" ht="15">
      <c r="A2630" s="167" t="s">
        <v>9344</v>
      </c>
      <c r="C2630" s="61" t="s">
        <v>11906</v>
      </c>
      <c r="E2630" s="61" t="s">
        <v>702</v>
      </c>
      <c r="F2630" s="167" t="s">
        <v>8261</v>
      </c>
      <c r="G2630" s="86" t="s">
        <v>9421</v>
      </c>
      <c r="H2630" s="61" t="s">
        <v>7107</v>
      </c>
      <c r="I2630" s="86" t="s">
        <v>9421</v>
      </c>
      <c r="J2630" s="63" t="str">
        <f t="shared" si="205"/>
        <v>IC.IT.201740</v>
      </c>
      <c r="K2630" s="61" t="s">
        <v>13277</v>
      </c>
      <c r="L2630" s="167" t="str">
        <f t="shared" si="206"/>
        <v>Toe(s), left:  specify</v>
      </c>
      <c r="M2630" s="168" t="str">
        <f t="shared" si="207"/>
        <v>PI.IC.IT.201740.01</v>
      </c>
      <c r="N2630" s="168"/>
      <c r="O2630" s="168" t="str">
        <f t="shared" si="208"/>
        <v>PH.IC.IT.201740.01</v>
      </c>
      <c r="Q2630" s="168" t="str">
        <f t="shared" si="209"/>
        <v>CL.IC.IT.201740.01</v>
      </c>
      <c r="AB2630" s="167" t="s">
        <v>12773</v>
      </c>
      <c r="AC2630" s="167">
        <v>1428</v>
      </c>
    </row>
    <row r="2631" spans="1:37" s="167" customFormat="1" ht="15">
      <c r="A2631" s="167" t="s">
        <v>9344</v>
      </c>
      <c r="C2631" s="61" t="s">
        <v>11906</v>
      </c>
      <c r="E2631" s="61" t="s">
        <v>13176</v>
      </c>
      <c r="F2631" s="167" t="s">
        <v>445</v>
      </c>
      <c r="G2631" s="167" t="s">
        <v>7633</v>
      </c>
      <c r="H2631" s="61" t="s">
        <v>7110</v>
      </c>
      <c r="I2631" s="167" t="s">
        <v>13800</v>
      </c>
      <c r="J2631" s="63" t="str">
        <f t="shared" si="205"/>
        <v>IC.IT.201741</v>
      </c>
      <c r="K2631" s="61" t="s">
        <v>13277</v>
      </c>
      <c r="L2631" s="167" t="str">
        <f t="shared" si="206"/>
        <v>Leg, right</v>
      </c>
      <c r="M2631" s="168" t="str">
        <f t="shared" si="207"/>
        <v>PI.IC.IT.201741.01</v>
      </c>
      <c r="N2631" s="168"/>
      <c r="O2631" s="168" t="str">
        <f t="shared" si="208"/>
        <v>PH.IC.IT.201741.01</v>
      </c>
      <c r="Q2631" s="168" t="str">
        <f t="shared" si="209"/>
        <v>CL.IC.IT.201741.01</v>
      </c>
      <c r="AJ2631" s="167" t="s">
        <v>12773</v>
      </c>
      <c r="AK2631" s="167">
        <v>1437</v>
      </c>
    </row>
    <row r="2632" spans="1:37" s="167" customFormat="1" ht="15">
      <c r="A2632" s="167" t="s">
        <v>9344</v>
      </c>
      <c r="C2632" s="61" t="s">
        <v>11906</v>
      </c>
      <c r="E2632" s="61" t="s">
        <v>12462</v>
      </c>
      <c r="F2632" s="167" t="s">
        <v>445</v>
      </c>
      <c r="G2632" s="167" t="s">
        <v>7635</v>
      </c>
      <c r="H2632" s="61" t="s">
        <v>7111</v>
      </c>
      <c r="I2632" s="167" t="s">
        <v>13801</v>
      </c>
      <c r="J2632" s="63" t="str">
        <f t="shared" si="205"/>
        <v>IC.IT.201742</v>
      </c>
      <c r="K2632" s="61" t="s">
        <v>12175</v>
      </c>
      <c r="L2632" s="167" t="str">
        <f t="shared" si="206"/>
        <v>Leg, left</v>
      </c>
      <c r="M2632" s="168" t="str">
        <f t="shared" si="207"/>
        <v>PI.IC.IT.201742.01</v>
      </c>
      <c r="N2632" s="168"/>
      <c r="O2632" s="168" t="str">
        <f t="shared" si="208"/>
        <v>PH.IC.IT.201742.01</v>
      </c>
      <c r="Q2632" s="168" t="str">
        <f t="shared" si="209"/>
        <v>CL.IC.IT.201742.01</v>
      </c>
      <c r="AJ2632" s="167" t="s">
        <v>12773</v>
      </c>
      <c r="AK2632" s="167">
        <v>1437</v>
      </c>
    </row>
    <row r="2633" spans="1:37" s="167" customFormat="1" ht="15">
      <c r="A2633" s="167" t="s">
        <v>9344</v>
      </c>
      <c r="C2633" s="61" t="s">
        <v>11906</v>
      </c>
      <c r="D2633" s="167" t="s">
        <v>8697</v>
      </c>
      <c r="E2633" s="61" t="s">
        <v>12602</v>
      </c>
      <c r="F2633" s="167" t="s">
        <v>8698</v>
      </c>
      <c r="G2633" s="167" t="s">
        <v>9026</v>
      </c>
      <c r="H2633" s="62" t="s">
        <v>12030</v>
      </c>
      <c r="I2633" s="167" t="s">
        <v>9026</v>
      </c>
      <c r="J2633" s="63" t="str">
        <f t="shared" si="205"/>
        <v>IC.IT.201802</v>
      </c>
      <c r="K2633" s="61" t="s">
        <v>1702</v>
      </c>
      <c r="L2633" s="167" t="str">
        <f t="shared" si="206"/>
        <v>Forehead</v>
      </c>
      <c r="M2633" s="168" t="str">
        <f t="shared" si="207"/>
        <v>PI.IC.IT.201802.01</v>
      </c>
      <c r="N2633" s="168"/>
      <c r="O2633" s="168" t="str">
        <f t="shared" si="208"/>
        <v>PH.IC.IT.201802.01</v>
      </c>
      <c r="Q2633" s="168" t="str">
        <f t="shared" si="209"/>
        <v>CL.IC.IT.201802.01</v>
      </c>
    </row>
    <row r="2634" spans="1:37" s="167" customFormat="1" ht="15">
      <c r="A2634" s="167" t="s">
        <v>9344</v>
      </c>
      <c r="C2634" s="61" t="s">
        <v>11906</v>
      </c>
      <c r="E2634" s="61" t="s">
        <v>12602</v>
      </c>
      <c r="F2634" s="167" t="s">
        <v>8698</v>
      </c>
      <c r="G2634" s="167" t="s">
        <v>9140</v>
      </c>
      <c r="H2634" s="62" t="s">
        <v>12032</v>
      </c>
      <c r="I2634" s="167" t="s">
        <v>9140</v>
      </c>
      <c r="J2634" s="63" t="str">
        <f t="shared" si="205"/>
        <v>IC.IT.201803</v>
      </c>
      <c r="K2634" s="61" t="s">
        <v>12175</v>
      </c>
      <c r="L2634" s="167" t="str">
        <f t="shared" si="206"/>
        <v>Temporal</v>
      </c>
      <c r="M2634" s="168" t="str">
        <f t="shared" si="207"/>
        <v>PI.IC.IT.201803.01</v>
      </c>
      <c r="N2634" s="168"/>
      <c r="O2634" s="168" t="str">
        <f t="shared" si="208"/>
        <v>PH.IC.IT.201803.01</v>
      </c>
      <c r="Q2634" s="168" t="str">
        <f t="shared" si="209"/>
        <v>CL.IC.IT.201803.01</v>
      </c>
    </row>
    <row r="2635" spans="1:37" s="167" customFormat="1" ht="15">
      <c r="A2635" s="167" t="s">
        <v>9344</v>
      </c>
      <c r="C2635" s="61" t="s">
        <v>11906</v>
      </c>
      <c r="E2635" s="61" t="s">
        <v>12602</v>
      </c>
      <c r="F2635" s="167" t="s">
        <v>8698</v>
      </c>
      <c r="G2635" s="167" t="s">
        <v>9141</v>
      </c>
      <c r="H2635" s="62" t="s">
        <v>12028</v>
      </c>
      <c r="I2635" s="167" t="s">
        <v>9141</v>
      </c>
      <c r="J2635" s="63" t="str">
        <f t="shared" si="205"/>
        <v>IC.IT.201804</v>
      </c>
      <c r="K2635" s="61" t="s">
        <v>12175</v>
      </c>
      <c r="L2635" s="167" t="str">
        <f t="shared" si="206"/>
        <v>Parietal</v>
      </c>
      <c r="M2635" s="168" t="str">
        <f t="shared" si="207"/>
        <v>PI.IC.IT.201804.01</v>
      </c>
      <c r="N2635" s="168"/>
      <c r="O2635" s="168" t="str">
        <f t="shared" si="208"/>
        <v>PH.IC.IT.201804.01</v>
      </c>
      <c r="Q2635" s="168" t="str">
        <f t="shared" si="209"/>
        <v>CL.IC.IT.201804.01</v>
      </c>
    </row>
    <row r="2636" spans="1:37" s="167" customFormat="1" ht="15">
      <c r="A2636" s="167" t="s">
        <v>9344</v>
      </c>
      <c r="C2636" s="61" t="s">
        <v>11906</v>
      </c>
      <c r="E2636" s="61" t="s">
        <v>12602</v>
      </c>
      <c r="F2636" s="167" t="s">
        <v>8698</v>
      </c>
      <c r="G2636" s="167" t="s">
        <v>9042</v>
      </c>
      <c r="H2636" s="62" t="s">
        <v>12210</v>
      </c>
      <c r="I2636" s="167" t="s">
        <v>9042</v>
      </c>
      <c r="J2636" s="63" t="str">
        <f t="shared" si="205"/>
        <v>IC.IT.201805</v>
      </c>
      <c r="K2636" s="61" t="s">
        <v>12175</v>
      </c>
      <c r="L2636" s="167" t="str">
        <f t="shared" si="206"/>
        <v>Occiput</v>
      </c>
      <c r="M2636" s="168" t="str">
        <f t="shared" si="207"/>
        <v>PI.IC.IT.201805.01</v>
      </c>
      <c r="N2636" s="168"/>
      <c r="O2636" s="168" t="str">
        <f t="shared" si="208"/>
        <v>PH.IC.IT.201805.01</v>
      </c>
      <c r="Q2636" s="168" t="str">
        <f t="shared" si="209"/>
        <v>CL.IC.IT.201805.01</v>
      </c>
    </row>
    <row r="2637" spans="1:37" s="167" customFormat="1" ht="15">
      <c r="A2637" s="167" t="s">
        <v>9344</v>
      </c>
      <c r="C2637" s="61" t="s">
        <v>11906</v>
      </c>
      <c r="E2637" s="61" t="s">
        <v>12602</v>
      </c>
      <c r="F2637" s="167" t="s">
        <v>8698</v>
      </c>
      <c r="G2637" s="167" t="s">
        <v>9142</v>
      </c>
      <c r="H2637" s="62" t="s">
        <v>12212</v>
      </c>
      <c r="I2637" s="167" t="s">
        <v>8736</v>
      </c>
      <c r="J2637" s="63" t="str">
        <f t="shared" si="205"/>
        <v>IC.IT.201806</v>
      </c>
      <c r="K2637" s="61" t="s">
        <v>12175</v>
      </c>
      <c r="L2637" s="167" t="str">
        <f t="shared" si="206"/>
        <v>Eye(s)</v>
      </c>
      <c r="M2637" s="168" t="str">
        <f t="shared" si="207"/>
        <v>PI.IC.IT.201806.01</v>
      </c>
      <c r="N2637" s="168"/>
      <c r="O2637" s="168" t="str">
        <f t="shared" si="208"/>
        <v>PH.IC.IT.201806.01</v>
      </c>
      <c r="Q2637" s="168" t="str">
        <f t="shared" si="209"/>
        <v>CL.IC.IT.201806.01</v>
      </c>
    </row>
    <row r="2638" spans="1:37" s="167" customFormat="1" ht="15">
      <c r="A2638" s="167" t="s">
        <v>9344</v>
      </c>
      <c r="C2638" s="61" t="s">
        <v>11906</v>
      </c>
      <c r="E2638" s="61" t="s">
        <v>12602</v>
      </c>
      <c r="F2638" s="167" t="s">
        <v>8698</v>
      </c>
      <c r="G2638" s="167" t="s">
        <v>8737</v>
      </c>
      <c r="H2638" s="62" t="s">
        <v>12225</v>
      </c>
      <c r="I2638" s="167" t="s">
        <v>8738</v>
      </c>
      <c r="J2638" s="63" t="str">
        <f t="shared" si="205"/>
        <v>IC.IT.201807</v>
      </c>
      <c r="K2638" s="61" t="s">
        <v>12175</v>
      </c>
      <c r="L2638" s="167" t="str">
        <f t="shared" si="206"/>
        <v>Ear(s)</v>
      </c>
      <c r="M2638" s="168" t="str">
        <f t="shared" si="207"/>
        <v>PI.IC.IT.201807.01</v>
      </c>
      <c r="N2638" s="168"/>
      <c r="O2638" s="168" t="str">
        <f t="shared" si="208"/>
        <v>PH.IC.IT.201807.01</v>
      </c>
      <c r="Q2638" s="168" t="str">
        <f t="shared" si="209"/>
        <v>CL.IC.IT.201807.01</v>
      </c>
    </row>
    <row r="2639" spans="1:37" s="167" customFormat="1" ht="15">
      <c r="A2639" s="167" t="s">
        <v>9344</v>
      </c>
      <c r="C2639" s="61" t="s">
        <v>11906</v>
      </c>
      <c r="E2639" s="61" t="s">
        <v>12602</v>
      </c>
      <c r="F2639" s="167" t="s">
        <v>8698</v>
      </c>
      <c r="G2639" s="167" t="s">
        <v>9457</v>
      </c>
      <c r="H2639" s="62" t="s">
        <v>11638</v>
      </c>
      <c r="I2639" s="167" t="s">
        <v>9457</v>
      </c>
      <c r="J2639" s="63" t="str">
        <f t="shared" si="205"/>
        <v>IC.IT.201808</v>
      </c>
      <c r="K2639" s="61" t="s">
        <v>12175</v>
      </c>
      <c r="L2639" s="167" t="str">
        <f t="shared" si="206"/>
        <v>Nose</v>
      </c>
      <c r="M2639" s="168" t="str">
        <f t="shared" si="207"/>
        <v>PI.IC.IT.201808.01</v>
      </c>
      <c r="N2639" s="168"/>
      <c r="O2639" s="168" t="str">
        <f t="shared" si="208"/>
        <v>PH.IC.IT.201808.01</v>
      </c>
      <c r="Q2639" s="168" t="str">
        <f t="shared" si="209"/>
        <v>CL.IC.IT.201808.01</v>
      </c>
    </row>
    <row r="2640" spans="1:37" s="167" customFormat="1" ht="15">
      <c r="A2640" s="167" t="s">
        <v>9344</v>
      </c>
      <c r="C2640" s="61" t="s">
        <v>11906</v>
      </c>
      <c r="E2640" s="61" t="s">
        <v>12602</v>
      </c>
      <c r="F2640" s="167" t="s">
        <v>8698</v>
      </c>
      <c r="G2640" s="167" t="s">
        <v>8739</v>
      </c>
      <c r="H2640" s="62" t="s">
        <v>11639</v>
      </c>
      <c r="I2640" s="167" t="s">
        <v>8739</v>
      </c>
      <c r="J2640" s="63" t="str">
        <f t="shared" si="205"/>
        <v>IC.IT.201809</v>
      </c>
      <c r="K2640" s="61" t="s">
        <v>12175</v>
      </c>
      <c r="L2640" s="167" t="str">
        <f t="shared" si="206"/>
        <v>Cheek</v>
      </c>
      <c r="M2640" s="168" t="str">
        <f t="shared" si="207"/>
        <v>PI.IC.IT.201809.01</v>
      </c>
      <c r="N2640" s="168"/>
      <c r="O2640" s="168" t="str">
        <f t="shared" si="208"/>
        <v>PH.IC.IT.201809.01</v>
      </c>
      <c r="Q2640" s="168" t="str">
        <f t="shared" si="209"/>
        <v>CL.IC.IT.201809.01</v>
      </c>
    </row>
    <row r="2641" spans="1:29" s="167" customFormat="1" ht="15">
      <c r="A2641" s="167" t="s">
        <v>9344</v>
      </c>
      <c r="C2641" s="61" t="s">
        <v>11906</v>
      </c>
      <c r="E2641" s="61" t="s">
        <v>12602</v>
      </c>
      <c r="F2641" s="167" t="s">
        <v>8698</v>
      </c>
      <c r="G2641" s="167" t="s">
        <v>8740</v>
      </c>
      <c r="H2641" s="62" t="s">
        <v>11829</v>
      </c>
      <c r="I2641" s="167" t="s">
        <v>8741</v>
      </c>
      <c r="J2641" s="63" t="str">
        <f t="shared" si="205"/>
        <v>IC.IT.201810</v>
      </c>
      <c r="K2641" s="61" t="s">
        <v>12175</v>
      </c>
      <c r="L2641" s="167" t="str">
        <f t="shared" si="206"/>
        <v>Lip upper</v>
      </c>
      <c r="M2641" s="168" t="str">
        <f t="shared" si="207"/>
        <v>PI.IC.IT.201810.01</v>
      </c>
      <c r="N2641" s="168"/>
      <c r="O2641" s="168" t="str">
        <f t="shared" si="208"/>
        <v>PH.IC.IT.201810.01</v>
      </c>
      <c r="Q2641" s="168" t="str">
        <f t="shared" si="209"/>
        <v>CL.IC.IT.201810.01</v>
      </c>
    </row>
    <row r="2642" spans="1:29" s="167" customFormat="1" ht="15">
      <c r="A2642" s="167" t="s">
        <v>9344</v>
      </c>
      <c r="C2642" s="61" t="s">
        <v>11906</v>
      </c>
      <c r="E2642" s="61" t="s">
        <v>12602</v>
      </c>
      <c r="F2642" s="167" t="s">
        <v>8698</v>
      </c>
      <c r="G2642" s="167" t="s">
        <v>8742</v>
      </c>
      <c r="H2642" s="62" t="s">
        <v>12099</v>
      </c>
      <c r="I2642" s="167" t="s">
        <v>8743</v>
      </c>
      <c r="J2642" s="63" t="str">
        <f t="shared" si="205"/>
        <v>IC.IT.201811</v>
      </c>
      <c r="K2642" s="61" t="s">
        <v>12175</v>
      </c>
      <c r="L2642" s="167" t="str">
        <f t="shared" si="206"/>
        <v>Lip lower</v>
      </c>
      <c r="M2642" s="168" t="str">
        <f t="shared" si="207"/>
        <v>PI.IC.IT.201811.01</v>
      </c>
      <c r="N2642" s="168"/>
      <c r="O2642" s="168" t="str">
        <f t="shared" si="208"/>
        <v>PH.IC.IT.201811.01</v>
      </c>
      <c r="Q2642" s="168" t="str">
        <f t="shared" si="209"/>
        <v>CL.IC.IT.201811.01</v>
      </c>
    </row>
    <row r="2643" spans="1:29" s="167" customFormat="1" ht="15">
      <c r="A2643" s="167" t="s">
        <v>9344</v>
      </c>
      <c r="C2643" s="61" t="s">
        <v>11906</v>
      </c>
      <c r="E2643" s="61" t="s">
        <v>12602</v>
      </c>
      <c r="F2643" s="167" t="s">
        <v>8698</v>
      </c>
      <c r="G2643" s="167" t="s">
        <v>8744</v>
      </c>
      <c r="H2643" s="62" t="s">
        <v>12100</v>
      </c>
      <c r="I2643" s="167" t="s">
        <v>8744</v>
      </c>
      <c r="J2643" s="63" t="str">
        <f t="shared" si="205"/>
        <v>IC.IT.201812</v>
      </c>
      <c r="K2643" s="61" t="s">
        <v>12175</v>
      </c>
      <c r="L2643" s="167" t="str">
        <f t="shared" si="206"/>
        <v>Jaw</v>
      </c>
      <c r="M2643" s="168" t="str">
        <f t="shared" si="207"/>
        <v>PI.IC.IT.201812.01</v>
      </c>
      <c r="N2643" s="168"/>
      <c r="O2643" s="168" t="str">
        <f t="shared" si="208"/>
        <v>PH.IC.IT.201812.01</v>
      </c>
      <c r="Q2643" s="168" t="str">
        <f t="shared" si="209"/>
        <v>CL.IC.IT.201812.01</v>
      </c>
    </row>
    <row r="2644" spans="1:29" s="167" customFormat="1" ht="15">
      <c r="A2644" s="167" t="s">
        <v>9344</v>
      </c>
      <c r="C2644" s="61" t="s">
        <v>11906</v>
      </c>
      <c r="E2644" s="61" t="s">
        <v>12602</v>
      </c>
      <c r="F2644" s="167" t="s">
        <v>8698</v>
      </c>
      <c r="G2644" s="167" t="s">
        <v>9113</v>
      </c>
      <c r="H2644" s="62" t="s">
        <v>12101</v>
      </c>
      <c r="I2644" s="167" t="s">
        <v>9113</v>
      </c>
      <c r="J2644" s="63" t="str">
        <f t="shared" si="205"/>
        <v>IC.IT.201813</v>
      </c>
      <c r="K2644" s="61" t="s">
        <v>12175</v>
      </c>
      <c r="L2644" s="167" t="str">
        <f t="shared" si="206"/>
        <v>Neck</v>
      </c>
      <c r="M2644" s="168" t="str">
        <f t="shared" si="207"/>
        <v>PI.IC.IT.201813.01</v>
      </c>
      <c r="N2644" s="168"/>
      <c r="O2644" s="168" t="str">
        <f t="shared" si="208"/>
        <v>PH.IC.IT.201813.01</v>
      </c>
      <c r="Q2644" s="168" t="str">
        <f t="shared" si="209"/>
        <v>CL.IC.IT.201813.01</v>
      </c>
    </row>
    <row r="2645" spans="1:29" s="167" customFormat="1" ht="15">
      <c r="A2645" s="167" t="s">
        <v>9344</v>
      </c>
      <c r="C2645" s="61" t="s">
        <v>11906</v>
      </c>
      <c r="E2645" s="61" t="s">
        <v>12602</v>
      </c>
      <c r="F2645" s="167" t="s">
        <v>8698</v>
      </c>
      <c r="G2645" s="167" t="s">
        <v>9114</v>
      </c>
      <c r="H2645" s="62" t="s">
        <v>12102</v>
      </c>
      <c r="I2645" s="167" t="s">
        <v>9115</v>
      </c>
      <c r="J2645" s="63" t="str">
        <f t="shared" si="205"/>
        <v>IC.IT.201814</v>
      </c>
      <c r="K2645" s="61" t="s">
        <v>12175</v>
      </c>
      <c r="L2645" s="167" t="str">
        <f t="shared" si="206"/>
        <v>Tracheostomy site</v>
      </c>
      <c r="M2645" s="168" t="str">
        <f t="shared" si="207"/>
        <v>PI.IC.IT.201814.01</v>
      </c>
      <c r="N2645" s="168"/>
      <c r="O2645" s="168" t="str">
        <f t="shared" si="208"/>
        <v>PH.IC.IT.201814.01</v>
      </c>
      <c r="Q2645" s="168" t="str">
        <f t="shared" si="209"/>
        <v>CL.IC.IT.201814.01</v>
      </c>
    </row>
    <row r="2646" spans="1:29" s="167" customFormat="1" ht="22" customHeight="1">
      <c r="A2646" s="167" t="s">
        <v>9344</v>
      </c>
      <c r="C2646" s="61" t="s">
        <v>11906</v>
      </c>
      <c r="E2646" s="61" t="s">
        <v>12602</v>
      </c>
      <c r="F2646" s="167" t="s">
        <v>8698</v>
      </c>
      <c r="G2646" s="167" t="s">
        <v>9116</v>
      </c>
      <c r="H2646" s="62" t="s">
        <v>11559</v>
      </c>
      <c r="I2646" s="167" t="s">
        <v>9116</v>
      </c>
      <c r="J2646" s="63" t="str">
        <f t="shared" si="205"/>
        <v>IC.IT.201815</v>
      </c>
      <c r="K2646" s="61" t="s">
        <v>12175</v>
      </c>
      <c r="L2646" s="167" t="str">
        <f t="shared" si="206"/>
        <v>Chin</v>
      </c>
      <c r="M2646" s="168" t="str">
        <f t="shared" si="207"/>
        <v>PI.IC.IT.201815.01</v>
      </c>
      <c r="N2646" s="168"/>
      <c r="O2646" s="168" t="str">
        <f t="shared" si="208"/>
        <v>PH.IC.IT.201815.01</v>
      </c>
      <c r="Q2646" s="168" t="str">
        <f t="shared" si="209"/>
        <v>CL.IC.IT.201815.01</v>
      </c>
    </row>
    <row r="2647" spans="1:29" s="167" customFormat="1" ht="15">
      <c r="A2647" s="167" t="s">
        <v>9344</v>
      </c>
      <c r="C2647" s="61" t="s">
        <v>11906</v>
      </c>
      <c r="E2647" s="61" t="s">
        <v>12602</v>
      </c>
      <c r="F2647" s="167" t="s">
        <v>8698</v>
      </c>
      <c r="G2647" s="86" t="s">
        <v>9166</v>
      </c>
      <c r="H2647" s="62" t="s">
        <v>11560</v>
      </c>
      <c r="I2647" s="86" t="s">
        <v>9166</v>
      </c>
      <c r="J2647" s="63" t="str">
        <f t="shared" si="205"/>
        <v>IC.IT.201816</v>
      </c>
      <c r="K2647" s="61" t="s">
        <v>1702</v>
      </c>
      <c r="L2647" s="167" t="str">
        <f t="shared" si="206"/>
        <v>Forehead, right side</v>
      </c>
      <c r="M2647" s="168" t="str">
        <f t="shared" si="207"/>
        <v>PI.IC.IT.201816.01</v>
      </c>
      <c r="N2647" s="168"/>
      <c r="O2647" s="168" t="str">
        <f t="shared" si="208"/>
        <v>PH.IC.IT.201816.01</v>
      </c>
      <c r="Q2647" s="168" t="str">
        <f t="shared" si="209"/>
        <v>CL.IC.IT.201816.01</v>
      </c>
      <c r="AB2647" s="167" t="s">
        <v>12773</v>
      </c>
      <c r="AC2647" s="167">
        <v>1428</v>
      </c>
    </row>
    <row r="2648" spans="1:29" s="167" customFormat="1" ht="15">
      <c r="A2648" s="167" t="s">
        <v>9344</v>
      </c>
      <c r="C2648" s="61" t="s">
        <v>11906</v>
      </c>
      <c r="E2648" s="61" t="s">
        <v>12602</v>
      </c>
      <c r="F2648" s="167" t="s">
        <v>8698</v>
      </c>
      <c r="G2648" s="86" t="s">
        <v>9024</v>
      </c>
      <c r="H2648" s="62" t="s">
        <v>11561</v>
      </c>
      <c r="I2648" s="86" t="s">
        <v>9024</v>
      </c>
      <c r="J2648" s="63" t="str">
        <f t="shared" si="205"/>
        <v>IC.IT.201817</v>
      </c>
      <c r="K2648" s="61" t="s">
        <v>12175</v>
      </c>
      <c r="L2648" s="167" t="str">
        <f t="shared" si="206"/>
        <v>Forehead, left side</v>
      </c>
      <c r="M2648" s="168" t="str">
        <f t="shared" si="207"/>
        <v>PI.IC.IT.201817.01</v>
      </c>
      <c r="N2648" s="168"/>
      <c r="O2648" s="168" t="str">
        <f t="shared" si="208"/>
        <v>PH.IC.IT.201817.01</v>
      </c>
      <c r="Q2648" s="168" t="str">
        <f t="shared" si="209"/>
        <v>CL.IC.IT.201817.01</v>
      </c>
      <c r="AB2648" s="167" t="s">
        <v>12773</v>
      </c>
      <c r="AC2648" s="167">
        <v>1428</v>
      </c>
    </row>
    <row r="2649" spans="1:29" s="167" customFormat="1" ht="15">
      <c r="A2649" s="167" t="s">
        <v>9344</v>
      </c>
      <c r="C2649" s="61" t="s">
        <v>11906</v>
      </c>
      <c r="E2649" s="61" t="s">
        <v>12602</v>
      </c>
      <c r="F2649" s="167" t="s">
        <v>8698</v>
      </c>
      <c r="G2649" s="86" t="s">
        <v>9027</v>
      </c>
      <c r="H2649" s="62" t="s">
        <v>12060</v>
      </c>
      <c r="I2649" s="86" t="s">
        <v>9027</v>
      </c>
      <c r="J2649" s="63" t="str">
        <f t="shared" si="205"/>
        <v>IC.IT.201818</v>
      </c>
      <c r="K2649" s="61" t="s">
        <v>12175</v>
      </c>
      <c r="L2649" s="167" t="str">
        <f t="shared" si="206"/>
        <v>Temporal, right</v>
      </c>
      <c r="M2649" s="168" t="str">
        <f t="shared" si="207"/>
        <v>PI.IC.IT.201818.01</v>
      </c>
      <c r="N2649" s="168"/>
      <c r="O2649" s="168" t="str">
        <f t="shared" si="208"/>
        <v>PH.IC.IT.201818.01</v>
      </c>
      <c r="Q2649" s="168" t="str">
        <f t="shared" si="209"/>
        <v>CL.IC.IT.201818.01</v>
      </c>
      <c r="AB2649" s="167" t="s">
        <v>12773</v>
      </c>
      <c r="AC2649" s="167">
        <v>1428</v>
      </c>
    </row>
    <row r="2650" spans="1:29" s="167" customFormat="1" ht="15">
      <c r="A2650" s="167" t="s">
        <v>9344</v>
      </c>
      <c r="C2650" s="61" t="s">
        <v>11906</v>
      </c>
      <c r="E2650" s="61" t="s">
        <v>12602</v>
      </c>
      <c r="F2650" s="167" t="s">
        <v>8698</v>
      </c>
      <c r="G2650" s="86" t="s">
        <v>9029</v>
      </c>
      <c r="H2650" s="62" t="s">
        <v>11913</v>
      </c>
      <c r="I2650" s="86" t="s">
        <v>9029</v>
      </c>
      <c r="J2650" s="63" t="str">
        <f t="shared" si="205"/>
        <v>IC.IT.201819</v>
      </c>
      <c r="K2650" s="61" t="s">
        <v>12175</v>
      </c>
      <c r="L2650" s="167" t="str">
        <f t="shared" si="206"/>
        <v>Temporal, left</v>
      </c>
      <c r="M2650" s="168" t="str">
        <f t="shared" si="207"/>
        <v>PI.IC.IT.201819.01</v>
      </c>
      <c r="N2650" s="168"/>
      <c r="O2650" s="168" t="str">
        <f t="shared" si="208"/>
        <v>PH.IC.IT.201819.01</v>
      </c>
      <c r="Q2650" s="168" t="str">
        <f t="shared" si="209"/>
        <v>CL.IC.IT.201819.01</v>
      </c>
      <c r="AB2650" s="167" t="s">
        <v>12773</v>
      </c>
      <c r="AC2650" s="167">
        <v>1428</v>
      </c>
    </row>
    <row r="2651" spans="1:29" s="167" customFormat="1" ht="15">
      <c r="A2651" s="167" t="s">
        <v>9344</v>
      </c>
      <c r="C2651" s="61" t="s">
        <v>11906</v>
      </c>
      <c r="E2651" s="61" t="s">
        <v>12602</v>
      </c>
      <c r="F2651" s="167" t="s">
        <v>8698</v>
      </c>
      <c r="G2651" s="86" t="s">
        <v>9031</v>
      </c>
      <c r="H2651" s="62" t="s">
        <v>11906</v>
      </c>
      <c r="I2651" s="86" t="s">
        <v>9031</v>
      </c>
      <c r="J2651" s="63" t="str">
        <f t="shared" si="205"/>
        <v>IC.IT.201820</v>
      </c>
      <c r="K2651" s="61" t="s">
        <v>12175</v>
      </c>
      <c r="L2651" s="167" t="str">
        <f t="shared" si="206"/>
        <v>Parietal, right</v>
      </c>
      <c r="M2651" s="168" t="str">
        <f t="shared" si="207"/>
        <v>PI.IC.IT.201820.01</v>
      </c>
      <c r="N2651" s="168"/>
      <c r="O2651" s="168" t="str">
        <f t="shared" si="208"/>
        <v>PH.IC.IT.201820.01</v>
      </c>
      <c r="Q2651" s="168" t="str">
        <f t="shared" si="209"/>
        <v>CL.IC.IT.201820.01</v>
      </c>
      <c r="AB2651" s="167" t="s">
        <v>12773</v>
      </c>
      <c r="AC2651" s="167">
        <v>1428</v>
      </c>
    </row>
    <row r="2652" spans="1:29" s="167" customFormat="1" ht="15">
      <c r="A2652" s="167" t="s">
        <v>9344</v>
      </c>
      <c r="C2652" s="61" t="s">
        <v>11906</v>
      </c>
      <c r="E2652" s="61" t="s">
        <v>12602</v>
      </c>
      <c r="F2652" s="167" t="s">
        <v>8698</v>
      </c>
      <c r="G2652" s="86" t="s">
        <v>9040</v>
      </c>
      <c r="H2652" s="62" t="s">
        <v>10704</v>
      </c>
      <c r="I2652" s="86" t="s">
        <v>9040</v>
      </c>
      <c r="J2652" s="63" t="str">
        <f t="shared" si="205"/>
        <v>IC.IT.201821</v>
      </c>
      <c r="K2652" s="61" t="s">
        <v>12175</v>
      </c>
      <c r="L2652" s="167" t="str">
        <f t="shared" si="206"/>
        <v>Parietal, left</v>
      </c>
      <c r="M2652" s="168" t="str">
        <f t="shared" si="207"/>
        <v>PI.IC.IT.201821.01</v>
      </c>
      <c r="N2652" s="168"/>
      <c r="O2652" s="168" t="str">
        <f t="shared" si="208"/>
        <v>PH.IC.IT.201821.01</v>
      </c>
      <c r="Q2652" s="168" t="str">
        <f t="shared" si="209"/>
        <v>CL.IC.IT.201821.01</v>
      </c>
      <c r="AB2652" s="167" t="s">
        <v>12773</v>
      </c>
      <c r="AC2652" s="167">
        <v>1428</v>
      </c>
    </row>
    <row r="2653" spans="1:29" s="167" customFormat="1" ht="15">
      <c r="A2653" s="167" t="s">
        <v>9344</v>
      </c>
      <c r="C2653" s="61" t="s">
        <v>11906</v>
      </c>
      <c r="E2653" s="61" t="s">
        <v>12602</v>
      </c>
      <c r="F2653" s="167" t="s">
        <v>8698</v>
      </c>
      <c r="G2653" s="86" t="s">
        <v>9043</v>
      </c>
      <c r="H2653" s="62" t="s">
        <v>10705</v>
      </c>
      <c r="I2653" s="86" t="s">
        <v>9043</v>
      </c>
      <c r="J2653" s="63" t="str">
        <f t="shared" si="205"/>
        <v>IC.IT.201822</v>
      </c>
      <c r="K2653" s="61" t="s">
        <v>12175</v>
      </c>
      <c r="L2653" s="167" t="str">
        <f t="shared" si="206"/>
        <v>Eye, right</v>
      </c>
      <c r="M2653" s="168" t="str">
        <f t="shared" si="207"/>
        <v>PI.IC.IT.201822.01</v>
      </c>
      <c r="N2653" s="168"/>
      <c r="O2653" s="168" t="str">
        <f t="shared" si="208"/>
        <v>PH.IC.IT.201822.01</v>
      </c>
      <c r="Q2653" s="168" t="str">
        <f t="shared" si="209"/>
        <v>CL.IC.IT.201822.01</v>
      </c>
      <c r="AB2653" s="167" t="s">
        <v>12773</v>
      </c>
      <c r="AC2653" s="167">
        <v>1428</v>
      </c>
    </row>
    <row r="2654" spans="1:29" s="167" customFormat="1" ht="15">
      <c r="A2654" s="167" t="s">
        <v>9344</v>
      </c>
      <c r="C2654" s="61" t="s">
        <v>11906</v>
      </c>
      <c r="E2654" s="61" t="s">
        <v>12602</v>
      </c>
      <c r="F2654" s="167" t="s">
        <v>8698</v>
      </c>
      <c r="G2654" s="86" t="s">
        <v>9045</v>
      </c>
      <c r="H2654" s="62" t="s">
        <v>10706</v>
      </c>
      <c r="I2654" s="86" t="s">
        <v>9045</v>
      </c>
      <c r="J2654" s="63" t="str">
        <f t="shared" si="205"/>
        <v>IC.IT.201823</v>
      </c>
      <c r="K2654" s="61" t="s">
        <v>12175</v>
      </c>
      <c r="L2654" s="167" t="str">
        <f t="shared" si="206"/>
        <v>Eye, left</v>
      </c>
      <c r="M2654" s="168" t="str">
        <f t="shared" si="207"/>
        <v>PI.IC.IT.201823.01</v>
      </c>
      <c r="N2654" s="168"/>
      <c r="O2654" s="168" t="str">
        <f t="shared" si="208"/>
        <v>PH.IC.IT.201823.01</v>
      </c>
      <c r="Q2654" s="168" t="str">
        <f t="shared" si="209"/>
        <v>CL.IC.IT.201823.01</v>
      </c>
      <c r="AB2654" s="167" t="s">
        <v>12773</v>
      </c>
      <c r="AC2654" s="167">
        <v>1428</v>
      </c>
    </row>
    <row r="2655" spans="1:29" s="167" customFormat="1" ht="15">
      <c r="A2655" s="167" t="s">
        <v>9344</v>
      </c>
      <c r="C2655" s="61" t="s">
        <v>11906</v>
      </c>
      <c r="E2655" s="61" t="s">
        <v>12602</v>
      </c>
      <c r="F2655" s="167" t="s">
        <v>8698</v>
      </c>
      <c r="G2655" s="86" t="s">
        <v>9584</v>
      </c>
      <c r="H2655" s="61" t="s">
        <v>10707</v>
      </c>
      <c r="I2655" s="86" t="s">
        <v>9584</v>
      </c>
      <c r="J2655" s="63" t="str">
        <f t="shared" si="205"/>
        <v>IC.IT.201824</v>
      </c>
      <c r="K2655" s="61" t="s">
        <v>12175</v>
      </c>
      <c r="L2655" s="167" t="str">
        <f t="shared" si="206"/>
        <v>Ear, right</v>
      </c>
      <c r="M2655" s="168" t="str">
        <f t="shared" si="207"/>
        <v>PI.IC.IT.201824.01</v>
      </c>
      <c r="N2655" s="168"/>
      <c r="O2655" s="168" t="str">
        <f t="shared" si="208"/>
        <v>PH.IC.IT.201824.01</v>
      </c>
      <c r="Q2655" s="168" t="str">
        <f t="shared" si="209"/>
        <v>CL.IC.IT.201824.01</v>
      </c>
      <c r="AB2655" s="167" t="s">
        <v>12773</v>
      </c>
      <c r="AC2655" s="167">
        <v>1428</v>
      </c>
    </row>
    <row r="2656" spans="1:29" s="167" customFormat="1" ht="15">
      <c r="A2656" s="167" t="s">
        <v>9344</v>
      </c>
      <c r="C2656" s="61" t="s">
        <v>11906</v>
      </c>
      <c r="E2656" s="61" t="s">
        <v>12602</v>
      </c>
      <c r="F2656" s="167" t="s">
        <v>8698</v>
      </c>
      <c r="G2656" s="86" t="s">
        <v>9586</v>
      </c>
      <c r="H2656" s="62" t="s">
        <v>10708</v>
      </c>
      <c r="I2656" s="86" t="s">
        <v>9586</v>
      </c>
      <c r="J2656" s="63" t="str">
        <f t="shared" si="205"/>
        <v>IC.IT.201825</v>
      </c>
      <c r="K2656" s="61" t="s">
        <v>12175</v>
      </c>
      <c r="L2656" s="167" t="str">
        <f t="shared" si="206"/>
        <v>Ear, left</v>
      </c>
      <c r="M2656" s="168" t="str">
        <f t="shared" si="207"/>
        <v>PI.IC.IT.201825.01</v>
      </c>
      <c r="N2656" s="168"/>
      <c r="O2656" s="168" t="str">
        <f t="shared" si="208"/>
        <v>PH.IC.IT.201825.01</v>
      </c>
      <c r="Q2656" s="168" t="str">
        <f t="shared" si="209"/>
        <v>CL.IC.IT.201825.01</v>
      </c>
      <c r="AB2656" s="167" t="s">
        <v>12773</v>
      </c>
      <c r="AC2656" s="167">
        <v>1428</v>
      </c>
    </row>
    <row r="2657" spans="1:29" s="167" customFormat="1" ht="15">
      <c r="A2657" s="167" t="s">
        <v>9344</v>
      </c>
      <c r="C2657" s="61" t="s">
        <v>11906</v>
      </c>
      <c r="E2657" s="61" t="s">
        <v>12602</v>
      </c>
      <c r="F2657" s="167" t="s">
        <v>8698</v>
      </c>
      <c r="G2657" s="86" t="s">
        <v>9212</v>
      </c>
      <c r="H2657" s="62" t="s">
        <v>10709</v>
      </c>
      <c r="I2657" s="86" t="s">
        <v>9212</v>
      </c>
      <c r="J2657" s="63" t="str">
        <f t="shared" si="205"/>
        <v>IC.IT.201826</v>
      </c>
      <c r="K2657" s="61" t="s">
        <v>12175</v>
      </c>
      <c r="L2657" s="167" t="str">
        <f t="shared" si="206"/>
        <v>Nose, right side</v>
      </c>
      <c r="M2657" s="168" t="str">
        <f t="shared" si="207"/>
        <v>PI.IC.IT.201826.01</v>
      </c>
      <c r="N2657" s="168"/>
      <c r="O2657" s="168" t="str">
        <f t="shared" si="208"/>
        <v>PH.IC.IT.201826.01</v>
      </c>
      <c r="Q2657" s="168" t="str">
        <f t="shared" si="209"/>
        <v>CL.IC.IT.201826.01</v>
      </c>
      <c r="AB2657" s="167" t="s">
        <v>12773</v>
      </c>
      <c r="AC2657" s="167">
        <v>1428</v>
      </c>
    </row>
    <row r="2658" spans="1:29" s="167" customFormat="1" ht="15">
      <c r="A2658" s="167" t="s">
        <v>9344</v>
      </c>
      <c r="C2658" s="61" t="s">
        <v>11906</v>
      </c>
      <c r="E2658" s="61" t="s">
        <v>12602</v>
      </c>
      <c r="F2658" s="167" t="s">
        <v>8698</v>
      </c>
      <c r="G2658" s="86" t="s">
        <v>9214</v>
      </c>
      <c r="H2658" s="62" t="s">
        <v>9143</v>
      </c>
      <c r="I2658" s="86" t="s">
        <v>9214</v>
      </c>
      <c r="J2658" s="63" t="str">
        <f t="shared" si="205"/>
        <v>IC.IT.201827</v>
      </c>
      <c r="K2658" s="61" t="s">
        <v>12175</v>
      </c>
      <c r="L2658" s="167" t="str">
        <f t="shared" si="206"/>
        <v>Nose, left side</v>
      </c>
      <c r="M2658" s="168" t="str">
        <f t="shared" si="207"/>
        <v>PI.IC.IT.201827.01</v>
      </c>
      <c r="N2658" s="168"/>
      <c r="O2658" s="168" t="str">
        <f t="shared" si="208"/>
        <v>PH.IC.IT.201827.01</v>
      </c>
      <c r="Q2658" s="168" t="str">
        <f t="shared" si="209"/>
        <v>CL.IC.IT.201827.01</v>
      </c>
      <c r="AB2658" s="167" t="s">
        <v>12773</v>
      </c>
      <c r="AC2658" s="167">
        <v>1428</v>
      </c>
    </row>
    <row r="2659" spans="1:29" s="167" customFormat="1" ht="15">
      <c r="A2659" s="167" t="s">
        <v>9344</v>
      </c>
      <c r="C2659" s="61" t="s">
        <v>11906</v>
      </c>
      <c r="E2659" s="61" t="s">
        <v>12602</v>
      </c>
      <c r="F2659" s="167" t="s">
        <v>8698</v>
      </c>
      <c r="G2659" s="86" t="s">
        <v>9091</v>
      </c>
      <c r="H2659" s="62" t="s">
        <v>9144</v>
      </c>
      <c r="I2659" s="86" t="s">
        <v>9091</v>
      </c>
      <c r="J2659" s="63" t="str">
        <f t="shared" si="205"/>
        <v>IC.IT.201828</v>
      </c>
      <c r="K2659" s="61" t="s">
        <v>12175</v>
      </c>
      <c r="L2659" s="167" t="str">
        <f t="shared" si="206"/>
        <v>Jaw, right</v>
      </c>
      <c r="M2659" s="168" t="str">
        <f t="shared" si="207"/>
        <v>PI.IC.IT.201828.01</v>
      </c>
      <c r="N2659" s="168"/>
      <c r="O2659" s="168" t="str">
        <f t="shared" si="208"/>
        <v>PH.IC.IT.201828.01</v>
      </c>
      <c r="Q2659" s="168" t="str">
        <f t="shared" si="209"/>
        <v>CL.IC.IT.201828.01</v>
      </c>
      <c r="AB2659" s="167" t="s">
        <v>12773</v>
      </c>
      <c r="AC2659" s="167">
        <v>1428</v>
      </c>
    </row>
    <row r="2660" spans="1:29" s="167" customFormat="1" ht="15">
      <c r="A2660" s="167" t="s">
        <v>9344</v>
      </c>
      <c r="C2660" s="61" t="s">
        <v>11906</v>
      </c>
      <c r="E2660" s="61" t="s">
        <v>12602</v>
      </c>
      <c r="F2660" s="167" t="s">
        <v>8698</v>
      </c>
      <c r="G2660" s="86" t="s">
        <v>9093</v>
      </c>
      <c r="H2660" s="62" t="s">
        <v>9145</v>
      </c>
      <c r="I2660" s="86" t="s">
        <v>9093</v>
      </c>
      <c r="J2660" s="63" t="str">
        <f t="shared" si="205"/>
        <v>IC.IT.201829</v>
      </c>
      <c r="K2660" s="61" t="s">
        <v>12175</v>
      </c>
      <c r="L2660" s="167" t="str">
        <f t="shared" si="206"/>
        <v>Jaw, left</v>
      </c>
      <c r="M2660" s="168" t="str">
        <f t="shared" si="207"/>
        <v>PI.IC.IT.201829.01</v>
      </c>
      <c r="N2660" s="168"/>
      <c r="O2660" s="168" t="str">
        <f t="shared" si="208"/>
        <v>PH.IC.IT.201829.01</v>
      </c>
      <c r="Q2660" s="168" t="str">
        <f t="shared" si="209"/>
        <v>CL.IC.IT.201829.01</v>
      </c>
      <c r="AB2660" s="167" t="s">
        <v>12773</v>
      </c>
      <c r="AC2660" s="167">
        <v>1428</v>
      </c>
    </row>
    <row r="2661" spans="1:29" s="167" customFormat="1" ht="15">
      <c r="A2661" s="167" t="s">
        <v>9344</v>
      </c>
      <c r="C2661" s="61" t="s">
        <v>11906</v>
      </c>
      <c r="E2661" s="61" t="s">
        <v>12602</v>
      </c>
      <c r="F2661" s="167" t="s">
        <v>8698</v>
      </c>
      <c r="G2661" s="86" t="s">
        <v>9095</v>
      </c>
      <c r="H2661" s="62" t="s">
        <v>6872</v>
      </c>
      <c r="I2661" s="86" t="s">
        <v>9095</v>
      </c>
      <c r="J2661" s="63" t="str">
        <f t="shared" si="205"/>
        <v>IC.IT.201830</v>
      </c>
      <c r="K2661" s="61" t="s">
        <v>12175</v>
      </c>
      <c r="L2661" s="167" t="str">
        <f t="shared" si="206"/>
        <v>Neck, right</v>
      </c>
      <c r="M2661" s="168" t="str">
        <f t="shared" si="207"/>
        <v>PI.IC.IT.201830.01</v>
      </c>
      <c r="N2661" s="168"/>
      <c r="O2661" s="168" t="str">
        <f t="shared" si="208"/>
        <v>PH.IC.IT.201830.01</v>
      </c>
      <c r="Q2661" s="168" t="str">
        <f t="shared" si="209"/>
        <v>CL.IC.IT.201830.01</v>
      </c>
      <c r="AB2661" s="167" t="s">
        <v>12773</v>
      </c>
      <c r="AC2661" s="167">
        <v>1428</v>
      </c>
    </row>
    <row r="2662" spans="1:29" s="167" customFormat="1" ht="15">
      <c r="A2662" s="167" t="s">
        <v>9344</v>
      </c>
      <c r="C2662" s="61" t="s">
        <v>11906</v>
      </c>
      <c r="E2662" s="61" t="s">
        <v>12602</v>
      </c>
      <c r="F2662" s="167" t="s">
        <v>8698</v>
      </c>
      <c r="G2662" s="86" t="s">
        <v>9111</v>
      </c>
      <c r="H2662" s="62" t="s">
        <v>6874</v>
      </c>
      <c r="I2662" s="86" t="s">
        <v>9111</v>
      </c>
      <c r="J2662" s="63" t="str">
        <f t="shared" si="205"/>
        <v>IC.IT.201831</v>
      </c>
      <c r="K2662" s="61" t="s">
        <v>12175</v>
      </c>
      <c r="L2662" s="167" t="str">
        <f t="shared" si="206"/>
        <v>Neck, left</v>
      </c>
      <c r="M2662" s="168" t="str">
        <f t="shared" si="207"/>
        <v>PI.IC.IT.201831.01</v>
      </c>
      <c r="N2662" s="168"/>
      <c r="O2662" s="168" t="str">
        <f t="shared" si="208"/>
        <v>PH.IC.IT.201831.01</v>
      </c>
      <c r="Q2662" s="168" t="str">
        <f t="shared" si="209"/>
        <v>CL.IC.IT.201831.01</v>
      </c>
      <c r="AB2662" s="167" t="s">
        <v>12773</v>
      </c>
      <c r="AC2662" s="167">
        <v>1428</v>
      </c>
    </row>
    <row r="2663" spans="1:29" s="167" customFormat="1" ht="15">
      <c r="A2663" s="167" t="s">
        <v>9344</v>
      </c>
      <c r="C2663" s="61" t="s">
        <v>11906</v>
      </c>
      <c r="D2663" s="167" t="s">
        <v>8699</v>
      </c>
      <c r="E2663" s="61" t="s">
        <v>12604</v>
      </c>
      <c r="F2663" s="167" t="s">
        <v>8700</v>
      </c>
      <c r="G2663" s="167" t="s">
        <v>8998</v>
      </c>
      <c r="H2663" s="62" t="s">
        <v>11848</v>
      </c>
      <c r="I2663" s="167" t="s">
        <v>8998</v>
      </c>
      <c r="J2663" s="63" t="str">
        <f t="shared" si="205"/>
        <v>IC.IT.201901</v>
      </c>
      <c r="K2663" s="61" t="s">
        <v>12175</v>
      </c>
      <c r="L2663" s="167" t="str">
        <f t="shared" si="206"/>
        <v>Hip</v>
      </c>
      <c r="M2663" s="168" t="str">
        <f t="shared" si="207"/>
        <v>PI.IC.IT.201901.01</v>
      </c>
      <c r="N2663" s="168"/>
      <c r="O2663" s="168" t="str">
        <f t="shared" si="208"/>
        <v>PH.IC.IT.201901.01</v>
      </c>
      <c r="Q2663" s="168" t="str">
        <f t="shared" si="209"/>
        <v>CL.IC.IT.201901.01</v>
      </c>
    </row>
    <row r="2664" spans="1:29" s="167" customFormat="1" ht="15">
      <c r="A2664" s="167" t="s">
        <v>9344</v>
      </c>
      <c r="C2664" s="61" t="s">
        <v>11906</v>
      </c>
      <c r="E2664" s="61" t="s">
        <v>12604</v>
      </c>
      <c r="F2664" s="167" t="s">
        <v>8700</v>
      </c>
      <c r="G2664" s="167" t="s">
        <v>8999</v>
      </c>
      <c r="H2664" s="62" t="s">
        <v>12030</v>
      </c>
      <c r="I2664" s="167" t="s">
        <v>8999</v>
      </c>
      <c r="J2664" s="63" t="str">
        <f t="shared" si="205"/>
        <v>IC.IT.201902</v>
      </c>
      <c r="K2664" s="61" t="s">
        <v>12175</v>
      </c>
      <c r="L2664" s="167" t="str">
        <f t="shared" si="206"/>
        <v>Groin</v>
      </c>
      <c r="M2664" s="168" t="str">
        <f t="shared" si="207"/>
        <v>PI.IC.IT.201902.01</v>
      </c>
      <c r="N2664" s="168"/>
      <c r="O2664" s="168" t="str">
        <f t="shared" si="208"/>
        <v>PH.IC.IT.201902.01</v>
      </c>
      <c r="Q2664" s="168" t="str">
        <f t="shared" si="209"/>
        <v>CL.IC.IT.201902.01</v>
      </c>
    </row>
    <row r="2665" spans="1:29" s="167" customFormat="1" ht="15">
      <c r="A2665" s="167" t="s">
        <v>9344</v>
      </c>
      <c r="C2665" s="61" t="s">
        <v>11906</v>
      </c>
      <c r="E2665" s="61" t="s">
        <v>12604</v>
      </c>
      <c r="F2665" s="167" t="s">
        <v>8700</v>
      </c>
      <c r="G2665" s="167" t="s">
        <v>9493</v>
      </c>
      <c r="H2665" s="62" t="s">
        <v>12032</v>
      </c>
      <c r="I2665" s="167" t="s">
        <v>9493</v>
      </c>
      <c r="J2665" s="63" t="str">
        <f t="shared" si="205"/>
        <v>IC.IT.201903</v>
      </c>
      <c r="K2665" s="61" t="s">
        <v>12175</v>
      </c>
      <c r="L2665" s="167" t="str">
        <f t="shared" si="206"/>
        <v>Penis</v>
      </c>
      <c r="M2665" s="168" t="str">
        <f t="shared" si="207"/>
        <v>PI.IC.IT.201903.01</v>
      </c>
      <c r="N2665" s="168"/>
      <c r="O2665" s="168" t="str">
        <f t="shared" si="208"/>
        <v>PH.IC.IT.201903.01</v>
      </c>
      <c r="Q2665" s="168" t="str">
        <f t="shared" si="209"/>
        <v>CL.IC.IT.201903.01</v>
      </c>
    </row>
    <row r="2666" spans="1:29" s="167" customFormat="1" ht="15">
      <c r="A2666" s="167" t="s">
        <v>9344</v>
      </c>
      <c r="C2666" s="61" t="s">
        <v>11906</v>
      </c>
      <c r="E2666" s="61" t="s">
        <v>12604</v>
      </c>
      <c r="F2666" s="167" t="s">
        <v>8700</v>
      </c>
      <c r="G2666" s="167" t="s">
        <v>9494</v>
      </c>
      <c r="H2666" s="62" t="s">
        <v>12028</v>
      </c>
      <c r="I2666" s="167" t="s">
        <v>9494</v>
      </c>
      <c r="J2666" s="63" t="str">
        <f t="shared" si="205"/>
        <v>IC.IT.201904</v>
      </c>
      <c r="K2666" s="61" t="s">
        <v>12175</v>
      </c>
      <c r="L2666" s="167" t="str">
        <f t="shared" si="206"/>
        <v>Labia</v>
      </c>
      <c r="M2666" s="168" t="str">
        <f t="shared" si="207"/>
        <v>PI.IC.IT.201904.01</v>
      </c>
      <c r="N2666" s="168"/>
      <c r="O2666" s="168" t="str">
        <f t="shared" si="208"/>
        <v>PH.IC.IT.201904.01</v>
      </c>
      <c r="Q2666" s="168" t="str">
        <f t="shared" si="209"/>
        <v>CL.IC.IT.201904.01</v>
      </c>
    </row>
    <row r="2667" spans="1:29" s="167" customFormat="1" ht="15">
      <c r="A2667" s="167" t="s">
        <v>9344</v>
      </c>
      <c r="C2667" s="61" t="s">
        <v>11906</v>
      </c>
      <c r="E2667" s="61" t="s">
        <v>12604</v>
      </c>
      <c r="F2667" s="167" t="s">
        <v>8700</v>
      </c>
      <c r="G2667" s="167" t="s">
        <v>9495</v>
      </c>
      <c r="H2667" s="62" t="s">
        <v>12210</v>
      </c>
      <c r="I2667" s="167" t="s">
        <v>9000</v>
      </c>
      <c r="J2667" s="63" t="str">
        <f t="shared" si="205"/>
        <v>IC.IT.201905</v>
      </c>
      <c r="K2667" s="61" t="s">
        <v>12175</v>
      </c>
      <c r="L2667" s="167" t="str">
        <f t="shared" si="206"/>
        <v>Perineum</v>
      </c>
      <c r="M2667" s="168" t="str">
        <f t="shared" si="207"/>
        <v>PI.IC.IT.201905.01</v>
      </c>
      <c r="N2667" s="168"/>
      <c r="O2667" s="168" t="str">
        <f t="shared" si="208"/>
        <v>PH.IC.IT.201905.01</v>
      </c>
      <c r="Q2667" s="168" t="str">
        <f t="shared" si="209"/>
        <v>CL.IC.IT.201905.01</v>
      </c>
    </row>
    <row r="2668" spans="1:29" s="167" customFormat="1" ht="15">
      <c r="A2668" s="167" t="s">
        <v>9344</v>
      </c>
      <c r="C2668" s="61" t="s">
        <v>11906</v>
      </c>
      <c r="E2668" s="61" t="s">
        <v>12604</v>
      </c>
      <c r="F2668" s="167" t="s">
        <v>8700</v>
      </c>
      <c r="G2668" s="167" t="s">
        <v>9001</v>
      </c>
      <c r="H2668" s="62" t="s">
        <v>12212</v>
      </c>
      <c r="I2668" s="167" t="s">
        <v>9002</v>
      </c>
      <c r="J2668" s="63" t="str">
        <f t="shared" si="205"/>
        <v>IC.IT.201906</v>
      </c>
      <c r="K2668" s="61" t="s">
        <v>12175</v>
      </c>
      <c r="L2668" s="167" t="str">
        <f t="shared" si="206"/>
        <v>Buttock(s)</v>
      </c>
      <c r="M2668" s="168" t="str">
        <f t="shared" si="207"/>
        <v>PI.IC.IT.201906.01</v>
      </c>
      <c r="N2668" s="168"/>
      <c r="O2668" s="168" t="str">
        <f t="shared" si="208"/>
        <v>PH.IC.IT.201906.01</v>
      </c>
      <c r="Q2668" s="168" t="str">
        <f t="shared" si="209"/>
        <v>CL.IC.IT.201906.01</v>
      </c>
    </row>
    <row r="2669" spans="1:29" s="167" customFormat="1" ht="15">
      <c r="A2669" s="167" t="s">
        <v>9344</v>
      </c>
      <c r="C2669" s="61" t="s">
        <v>11906</v>
      </c>
      <c r="E2669" s="61" t="s">
        <v>12604</v>
      </c>
      <c r="F2669" s="167" t="s">
        <v>8700</v>
      </c>
      <c r="G2669" s="167" t="s">
        <v>9500</v>
      </c>
      <c r="H2669" s="62" t="s">
        <v>12225</v>
      </c>
      <c r="I2669" s="167" t="s">
        <v>9500</v>
      </c>
      <c r="J2669" s="63" t="str">
        <f t="shared" si="205"/>
        <v>IC.IT.201907</v>
      </c>
      <c r="K2669" s="61" t="s">
        <v>12175</v>
      </c>
      <c r="L2669" s="167" t="str">
        <f t="shared" si="206"/>
        <v>Rectum</v>
      </c>
      <c r="M2669" s="168" t="str">
        <f t="shared" si="207"/>
        <v>PI.IC.IT.201907.01</v>
      </c>
      <c r="N2669" s="168"/>
      <c r="O2669" s="168" t="str">
        <f t="shared" si="208"/>
        <v>PH.IC.IT.201907.01</v>
      </c>
      <c r="Q2669" s="168" t="str">
        <f t="shared" si="209"/>
        <v>CL.IC.IT.201907.01</v>
      </c>
    </row>
    <row r="2670" spans="1:29" s="167" customFormat="1" ht="15">
      <c r="A2670" s="167" t="s">
        <v>9344</v>
      </c>
      <c r="C2670" s="61" t="s">
        <v>11906</v>
      </c>
      <c r="E2670" s="61" t="s">
        <v>12604</v>
      </c>
      <c r="F2670" s="167" t="s">
        <v>8700</v>
      </c>
      <c r="G2670" s="167" t="s">
        <v>9501</v>
      </c>
      <c r="H2670" s="62" t="s">
        <v>11638</v>
      </c>
      <c r="I2670" s="167" t="s">
        <v>9501</v>
      </c>
      <c r="J2670" s="63" t="str">
        <f t="shared" si="205"/>
        <v>IC.IT.201908</v>
      </c>
      <c r="K2670" s="61" t="s">
        <v>12175</v>
      </c>
      <c r="L2670" s="167" t="str">
        <f t="shared" si="206"/>
        <v>Sacrum</v>
      </c>
      <c r="M2670" s="168" t="str">
        <f t="shared" si="207"/>
        <v>PI.IC.IT.201908.01</v>
      </c>
      <c r="N2670" s="168"/>
      <c r="O2670" s="168" t="str">
        <f t="shared" si="208"/>
        <v>PH.IC.IT.201908.01</v>
      </c>
      <c r="Q2670" s="168" t="str">
        <f t="shared" si="209"/>
        <v>CL.IC.IT.201908.01</v>
      </c>
    </row>
    <row r="2671" spans="1:29" s="167" customFormat="1" ht="15">
      <c r="A2671" s="167" t="s">
        <v>9344</v>
      </c>
      <c r="C2671" s="61" t="s">
        <v>11906</v>
      </c>
      <c r="E2671" s="61" t="s">
        <v>12604</v>
      </c>
      <c r="F2671" s="167" t="s">
        <v>8700</v>
      </c>
      <c r="G2671" s="167" t="s">
        <v>9502</v>
      </c>
      <c r="H2671" s="62" t="s">
        <v>11639</v>
      </c>
      <c r="I2671" s="167" t="s">
        <v>9502</v>
      </c>
      <c r="J2671" s="63" t="str">
        <f t="shared" si="205"/>
        <v>IC.IT.201909</v>
      </c>
      <c r="K2671" s="61" t="s">
        <v>12175</v>
      </c>
      <c r="L2671" s="167" t="str">
        <f t="shared" si="206"/>
        <v>Coccyx</v>
      </c>
      <c r="M2671" s="168" t="str">
        <f t="shared" si="207"/>
        <v>PI.IC.IT.201909.01</v>
      </c>
      <c r="N2671" s="168"/>
      <c r="O2671" s="168" t="str">
        <f t="shared" si="208"/>
        <v>PH.IC.IT.201909.01</v>
      </c>
      <c r="Q2671" s="168" t="str">
        <f t="shared" si="209"/>
        <v>CL.IC.IT.201909.01</v>
      </c>
    </row>
    <row r="2672" spans="1:29" s="167" customFormat="1" ht="15">
      <c r="A2672" s="167" t="s">
        <v>9344</v>
      </c>
      <c r="C2672" s="61" t="s">
        <v>11906</v>
      </c>
      <c r="E2672" s="61" t="s">
        <v>12604</v>
      </c>
      <c r="F2672" s="167" t="s">
        <v>8700</v>
      </c>
      <c r="G2672" s="167" t="s">
        <v>9503</v>
      </c>
      <c r="H2672" s="62" t="s">
        <v>11829</v>
      </c>
      <c r="I2672" s="167" t="s">
        <v>9503</v>
      </c>
      <c r="J2672" s="63" t="str">
        <f t="shared" si="205"/>
        <v>IC.IT.201910</v>
      </c>
      <c r="K2672" s="61" t="s">
        <v>12175</v>
      </c>
      <c r="L2672" s="167" t="str">
        <f t="shared" si="206"/>
        <v>Scrotum</v>
      </c>
      <c r="M2672" s="168" t="str">
        <f t="shared" si="207"/>
        <v>PI.IC.IT.201910.01</v>
      </c>
      <c r="N2672" s="168"/>
      <c r="O2672" s="168" t="str">
        <f t="shared" si="208"/>
        <v>PH.IC.IT.201910.01</v>
      </c>
      <c r="Q2672" s="168" t="str">
        <f t="shared" si="209"/>
        <v>CL.IC.IT.201910.01</v>
      </c>
    </row>
    <row r="2673" spans="1:29" s="167" customFormat="1" ht="15">
      <c r="A2673" s="167" t="s">
        <v>9344</v>
      </c>
      <c r="C2673" s="61" t="s">
        <v>11906</v>
      </c>
      <c r="E2673" s="61" t="s">
        <v>12604</v>
      </c>
      <c r="F2673" s="167" t="s">
        <v>8700</v>
      </c>
      <c r="G2673" s="86" t="s">
        <v>9365</v>
      </c>
      <c r="H2673" s="62" t="s">
        <v>12099</v>
      </c>
      <c r="I2673" s="86" t="s">
        <v>9365</v>
      </c>
      <c r="J2673" s="63" t="str">
        <f t="shared" si="205"/>
        <v>IC.IT.201911</v>
      </c>
      <c r="K2673" s="61" t="s">
        <v>12175</v>
      </c>
      <c r="L2673" s="167" t="str">
        <f t="shared" si="206"/>
        <v>Hip, right</v>
      </c>
      <c r="M2673" s="168" t="str">
        <f t="shared" si="207"/>
        <v>PI.IC.IT.201911.01</v>
      </c>
      <c r="N2673" s="168"/>
      <c r="O2673" s="168" t="str">
        <f t="shared" si="208"/>
        <v>PH.IC.IT.201911.01</v>
      </c>
      <c r="Q2673" s="168" t="str">
        <f t="shared" si="209"/>
        <v>CL.IC.IT.201911.01</v>
      </c>
      <c r="AB2673" s="167" t="s">
        <v>12773</v>
      </c>
      <c r="AC2673" s="167">
        <v>1428</v>
      </c>
    </row>
    <row r="2674" spans="1:29" s="167" customFormat="1" ht="15">
      <c r="A2674" s="167" t="s">
        <v>9344</v>
      </c>
      <c r="C2674" s="61" t="s">
        <v>11906</v>
      </c>
      <c r="E2674" s="61" t="s">
        <v>12604</v>
      </c>
      <c r="F2674" s="167" t="s">
        <v>8700</v>
      </c>
      <c r="G2674" s="86" t="s">
        <v>9239</v>
      </c>
      <c r="H2674" s="62" t="s">
        <v>12100</v>
      </c>
      <c r="I2674" s="86" t="s">
        <v>9239</v>
      </c>
      <c r="J2674" s="63" t="str">
        <f t="shared" si="205"/>
        <v>IC.IT.201912</v>
      </c>
      <c r="K2674" s="61" t="s">
        <v>12175</v>
      </c>
      <c r="L2674" s="167" t="str">
        <f t="shared" si="206"/>
        <v>Hip, left</v>
      </c>
      <c r="M2674" s="168" t="str">
        <f t="shared" si="207"/>
        <v>PI.IC.IT.201912.01</v>
      </c>
      <c r="N2674" s="168"/>
      <c r="O2674" s="168" t="str">
        <f t="shared" si="208"/>
        <v>PH.IC.IT.201912.01</v>
      </c>
      <c r="Q2674" s="168" t="str">
        <f t="shared" si="209"/>
        <v>CL.IC.IT.201912.01</v>
      </c>
      <c r="AB2674" s="167" t="s">
        <v>12773</v>
      </c>
      <c r="AC2674" s="167">
        <v>1428</v>
      </c>
    </row>
    <row r="2675" spans="1:29" s="167" customFormat="1" ht="15">
      <c r="A2675" s="167" t="s">
        <v>9344</v>
      </c>
      <c r="C2675" s="61" t="s">
        <v>11906</v>
      </c>
      <c r="E2675" s="61" t="s">
        <v>12604</v>
      </c>
      <c r="F2675" s="167" t="s">
        <v>8700</v>
      </c>
      <c r="G2675" s="86" t="s">
        <v>9489</v>
      </c>
      <c r="H2675" s="62" t="s">
        <v>12101</v>
      </c>
      <c r="I2675" s="86" t="s">
        <v>9489</v>
      </c>
      <c r="J2675" s="63" t="str">
        <f t="shared" si="205"/>
        <v>IC.IT.201913</v>
      </c>
      <c r="K2675" s="61" t="s">
        <v>12175</v>
      </c>
      <c r="L2675" s="167" t="str">
        <f t="shared" si="206"/>
        <v>Groin, right</v>
      </c>
      <c r="M2675" s="168" t="str">
        <f t="shared" si="207"/>
        <v>PI.IC.IT.201913.01</v>
      </c>
      <c r="N2675" s="168"/>
      <c r="O2675" s="168" t="str">
        <f t="shared" si="208"/>
        <v>PH.IC.IT.201913.01</v>
      </c>
      <c r="Q2675" s="168" t="str">
        <f t="shared" si="209"/>
        <v>CL.IC.IT.201913.01</v>
      </c>
      <c r="AB2675" s="167" t="s">
        <v>12773</v>
      </c>
      <c r="AC2675" s="167">
        <v>1428</v>
      </c>
    </row>
    <row r="2676" spans="1:29" s="167" customFormat="1" ht="15">
      <c r="A2676" s="167" t="s">
        <v>9344</v>
      </c>
      <c r="C2676" s="61" t="s">
        <v>11906</v>
      </c>
      <c r="E2676" s="61" t="s">
        <v>12604</v>
      </c>
      <c r="F2676" s="167" t="s">
        <v>8700</v>
      </c>
      <c r="G2676" s="86" t="s">
        <v>9491</v>
      </c>
      <c r="H2676" s="62" t="s">
        <v>12102</v>
      </c>
      <c r="I2676" s="86" t="s">
        <v>9491</v>
      </c>
      <c r="J2676" s="63" t="str">
        <f t="shared" si="205"/>
        <v>IC.IT.201914</v>
      </c>
      <c r="K2676" s="61" t="s">
        <v>12175</v>
      </c>
      <c r="L2676" s="167" t="str">
        <f t="shared" si="206"/>
        <v>Groin, left</v>
      </c>
      <c r="M2676" s="168" t="str">
        <f t="shared" si="207"/>
        <v>PI.IC.IT.201914.01</v>
      </c>
      <c r="N2676" s="168"/>
      <c r="O2676" s="168" t="str">
        <f t="shared" si="208"/>
        <v>PH.IC.IT.201914.01</v>
      </c>
      <c r="Q2676" s="168" t="str">
        <f t="shared" si="209"/>
        <v>CL.IC.IT.201914.01</v>
      </c>
      <c r="AB2676" s="167" t="s">
        <v>12773</v>
      </c>
      <c r="AC2676" s="167">
        <v>1428</v>
      </c>
    </row>
    <row r="2677" spans="1:29" s="167" customFormat="1" ht="15">
      <c r="A2677" s="167" t="s">
        <v>9344</v>
      </c>
      <c r="C2677" s="61" t="s">
        <v>11906</v>
      </c>
      <c r="E2677" s="61" t="s">
        <v>12604</v>
      </c>
      <c r="F2677" s="167" t="s">
        <v>8700</v>
      </c>
      <c r="G2677" s="86" t="s">
        <v>9496</v>
      </c>
      <c r="H2677" s="62" t="s">
        <v>11559</v>
      </c>
      <c r="I2677" s="86" t="s">
        <v>9496</v>
      </c>
      <c r="J2677" s="63" t="str">
        <f t="shared" si="205"/>
        <v>IC.IT.201915</v>
      </c>
      <c r="K2677" s="61" t="s">
        <v>12175</v>
      </c>
      <c r="L2677" s="167" t="str">
        <f t="shared" si="206"/>
        <v>Buttock, right</v>
      </c>
      <c r="M2677" s="168" t="str">
        <f t="shared" si="207"/>
        <v>PI.IC.IT.201915.01</v>
      </c>
      <c r="N2677" s="168"/>
      <c r="O2677" s="168" t="str">
        <f t="shared" si="208"/>
        <v>PH.IC.IT.201915.01</v>
      </c>
      <c r="Q2677" s="168" t="str">
        <f t="shared" si="209"/>
        <v>CL.IC.IT.201915.01</v>
      </c>
      <c r="AB2677" s="167" t="s">
        <v>12773</v>
      </c>
      <c r="AC2677" s="167">
        <v>1428</v>
      </c>
    </row>
    <row r="2678" spans="1:29" s="167" customFormat="1" ht="15">
      <c r="A2678" s="167" t="s">
        <v>9344</v>
      </c>
      <c r="C2678" s="61" t="s">
        <v>11906</v>
      </c>
      <c r="E2678" s="61" t="s">
        <v>12604</v>
      </c>
      <c r="F2678" s="167" t="s">
        <v>8700</v>
      </c>
      <c r="G2678" s="86" t="s">
        <v>9067</v>
      </c>
      <c r="H2678" s="62" t="s">
        <v>11560</v>
      </c>
      <c r="I2678" s="86" t="s">
        <v>9067</v>
      </c>
      <c r="J2678" s="63" t="str">
        <f t="shared" si="205"/>
        <v>IC.IT.201916</v>
      </c>
      <c r="K2678" s="61" t="s">
        <v>12175</v>
      </c>
      <c r="L2678" s="167" t="str">
        <f t="shared" si="206"/>
        <v>Buttock, left</v>
      </c>
      <c r="M2678" s="168" t="str">
        <f t="shared" si="207"/>
        <v>PI.IC.IT.201916.01</v>
      </c>
      <c r="N2678" s="168"/>
      <c r="O2678" s="168" t="str">
        <f t="shared" si="208"/>
        <v>PH.IC.IT.201916.01</v>
      </c>
      <c r="Q2678" s="168" t="str">
        <f t="shared" si="209"/>
        <v>CL.IC.IT.201916.01</v>
      </c>
      <c r="AB2678" s="167" t="s">
        <v>12773</v>
      </c>
      <c r="AC2678" s="167">
        <v>1428</v>
      </c>
    </row>
    <row r="2679" spans="1:29" s="167" customFormat="1" ht="15">
      <c r="A2679" s="167" t="s">
        <v>9344</v>
      </c>
      <c r="C2679" s="61" t="s">
        <v>11906</v>
      </c>
      <c r="D2679" s="167" t="s">
        <v>8701</v>
      </c>
      <c r="E2679" s="61" t="s">
        <v>1000</v>
      </c>
      <c r="F2679" s="167" t="s">
        <v>8702</v>
      </c>
      <c r="G2679" s="167" t="s">
        <v>8763</v>
      </c>
      <c r="H2679" s="62" t="s">
        <v>11848</v>
      </c>
      <c r="I2679" s="167" t="s">
        <v>8763</v>
      </c>
      <c r="J2679" s="63" t="str">
        <f t="shared" si="205"/>
        <v>IC.IT.202001</v>
      </c>
      <c r="K2679" s="61" t="s">
        <v>12175</v>
      </c>
      <c r="L2679" s="167" t="str">
        <f t="shared" si="206"/>
        <v>Shoulder</v>
      </c>
      <c r="M2679" s="168" t="str">
        <f t="shared" si="207"/>
        <v>PI.IC.IT.202001.01</v>
      </c>
      <c r="N2679" s="168"/>
      <c r="O2679" s="168" t="str">
        <f t="shared" si="208"/>
        <v>PH.IC.IT.202001.01</v>
      </c>
      <c r="Q2679" s="168" t="str">
        <f t="shared" si="209"/>
        <v>CL.IC.IT.202001.01</v>
      </c>
    </row>
    <row r="2680" spans="1:29" s="167" customFormat="1" ht="15">
      <c r="A2680" s="167" t="s">
        <v>9344</v>
      </c>
      <c r="C2680" s="61" t="s">
        <v>11906</v>
      </c>
      <c r="E2680" s="61" t="s">
        <v>1000</v>
      </c>
      <c r="F2680" s="167" t="s">
        <v>8702</v>
      </c>
      <c r="G2680" s="167" t="s">
        <v>8613</v>
      </c>
      <c r="H2680" s="62" t="s">
        <v>12030</v>
      </c>
      <c r="I2680" s="167" t="s">
        <v>8613</v>
      </c>
      <c r="J2680" s="63" t="str">
        <f t="shared" si="205"/>
        <v>IC.IT.202002</v>
      </c>
      <c r="K2680" s="61" t="s">
        <v>12175</v>
      </c>
      <c r="L2680" s="167" t="str">
        <f t="shared" si="206"/>
        <v>Clavicle</v>
      </c>
      <c r="M2680" s="168" t="str">
        <f t="shared" si="207"/>
        <v>PI.IC.IT.202002.01</v>
      </c>
      <c r="N2680" s="168"/>
      <c r="O2680" s="168" t="str">
        <f t="shared" si="208"/>
        <v>PH.IC.IT.202002.01</v>
      </c>
      <c r="Q2680" s="168" t="str">
        <f t="shared" si="209"/>
        <v>CL.IC.IT.202002.01</v>
      </c>
    </row>
    <row r="2681" spans="1:29" s="167" customFormat="1" ht="15">
      <c r="A2681" s="167" t="s">
        <v>9344</v>
      </c>
      <c r="C2681" s="61" t="s">
        <v>11906</v>
      </c>
      <c r="E2681" s="61" t="s">
        <v>1000</v>
      </c>
      <c r="F2681" s="167" t="s">
        <v>8702</v>
      </c>
      <c r="G2681" s="167" t="s">
        <v>8709</v>
      </c>
      <c r="H2681" s="62" t="s">
        <v>12032</v>
      </c>
      <c r="I2681" s="167" t="s">
        <v>8709</v>
      </c>
      <c r="J2681" s="63" t="str">
        <f t="shared" si="205"/>
        <v>IC.IT.202003</v>
      </c>
      <c r="K2681" s="61" t="s">
        <v>12175</v>
      </c>
      <c r="L2681" s="167" t="str">
        <f t="shared" si="206"/>
        <v>Breast</v>
      </c>
      <c r="M2681" s="168" t="str">
        <f t="shared" si="207"/>
        <v>PI.IC.IT.202003.01</v>
      </c>
      <c r="N2681" s="168"/>
      <c r="O2681" s="168" t="str">
        <f t="shared" si="208"/>
        <v>PH.IC.IT.202003.01</v>
      </c>
      <c r="Q2681" s="168" t="str">
        <f t="shared" si="209"/>
        <v>CL.IC.IT.202003.01</v>
      </c>
    </row>
    <row r="2682" spans="1:29" s="167" customFormat="1" ht="15">
      <c r="A2682" s="167" t="s">
        <v>9344</v>
      </c>
      <c r="C2682" s="61" t="s">
        <v>11906</v>
      </c>
      <c r="E2682" s="61" t="s">
        <v>1000</v>
      </c>
      <c r="F2682" s="167" t="s">
        <v>8702</v>
      </c>
      <c r="G2682" s="167" t="s">
        <v>9382</v>
      </c>
      <c r="H2682" s="62" t="s">
        <v>12028</v>
      </c>
      <c r="I2682" s="167" t="s">
        <v>9382</v>
      </c>
      <c r="J2682" s="63" t="str">
        <f t="shared" si="205"/>
        <v>IC.IT.202004</v>
      </c>
      <c r="K2682" s="61" t="s">
        <v>12175</v>
      </c>
      <c r="L2682" s="167" t="str">
        <f t="shared" si="206"/>
        <v>Sternum</v>
      </c>
      <c r="M2682" s="168" t="str">
        <f t="shared" si="207"/>
        <v>PI.IC.IT.202004.01</v>
      </c>
      <c r="N2682" s="168"/>
      <c r="O2682" s="168" t="str">
        <f t="shared" si="208"/>
        <v>PH.IC.IT.202004.01</v>
      </c>
      <c r="Q2682" s="168" t="str">
        <f t="shared" si="209"/>
        <v>CL.IC.IT.202004.01</v>
      </c>
    </row>
    <row r="2683" spans="1:29" s="167" customFormat="1" ht="15">
      <c r="A2683" s="167" t="s">
        <v>9344</v>
      </c>
      <c r="C2683" s="61" t="s">
        <v>11906</v>
      </c>
      <c r="E2683" s="61" t="s">
        <v>1000</v>
      </c>
      <c r="F2683" s="167" t="s">
        <v>8702</v>
      </c>
      <c r="G2683" s="167" t="s">
        <v>8951</v>
      </c>
      <c r="H2683" s="62" t="s">
        <v>12210</v>
      </c>
      <c r="I2683" s="167" t="s">
        <v>8951</v>
      </c>
      <c r="J2683" s="63" t="str">
        <f t="shared" si="205"/>
        <v>IC.IT.202005</v>
      </c>
      <c r="K2683" s="61" t="s">
        <v>12175</v>
      </c>
      <c r="L2683" s="167" t="str">
        <f t="shared" si="206"/>
        <v>Chest</v>
      </c>
      <c r="M2683" s="168" t="str">
        <f t="shared" si="207"/>
        <v>PI.IC.IT.202005.01</v>
      </c>
      <c r="N2683" s="168"/>
      <c r="O2683" s="168" t="str">
        <f t="shared" si="208"/>
        <v>PH.IC.IT.202005.01</v>
      </c>
      <c r="Q2683" s="168" t="str">
        <f t="shared" si="209"/>
        <v>CL.IC.IT.202005.01</v>
      </c>
    </row>
    <row r="2684" spans="1:29" s="167" customFormat="1" ht="15">
      <c r="A2684" s="167" t="s">
        <v>9344</v>
      </c>
      <c r="C2684" s="61" t="s">
        <v>11906</v>
      </c>
      <c r="E2684" s="61" t="s">
        <v>1000</v>
      </c>
      <c r="F2684" s="167" t="s">
        <v>8702</v>
      </c>
      <c r="G2684" s="167" t="s">
        <v>8710</v>
      </c>
      <c r="H2684" s="62" t="s">
        <v>12212</v>
      </c>
      <c r="I2684" s="167" t="s">
        <v>8710</v>
      </c>
      <c r="J2684" s="63" t="str">
        <f t="shared" si="205"/>
        <v>IC.IT.202006</v>
      </c>
      <c r="K2684" s="61" t="s">
        <v>12175</v>
      </c>
      <c r="L2684" s="167" t="str">
        <f t="shared" si="206"/>
        <v>Mediastinal</v>
      </c>
      <c r="M2684" s="168" t="str">
        <f t="shared" si="207"/>
        <v>PI.IC.IT.202006.01</v>
      </c>
      <c r="N2684" s="168"/>
      <c r="O2684" s="168" t="str">
        <f t="shared" si="208"/>
        <v>PH.IC.IT.202006.01</v>
      </c>
      <c r="Q2684" s="168" t="str">
        <f t="shared" si="209"/>
        <v>CL.IC.IT.202006.01</v>
      </c>
    </row>
    <row r="2685" spans="1:29" s="167" customFormat="1" ht="15">
      <c r="A2685" s="167" t="s">
        <v>9344</v>
      </c>
      <c r="C2685" s="61" t="s">
        <v>11906</v>
      </c>
      <c r="E2685" s="61" t="s">
        <v>1000</v>
      </c>
      <c r="F2685" s="167" t="s">
        <v>8702</v>
      </c>
      <c r="G2685" s="167" t="s">
        <v>12390</v>
      </c>
      <c r="H2685" s="62" t="s">
        <v>12225</v>
      </c>
      <c r="I2685" s="167" t="s">
        <v>12390</v>
      </c>
      <c r="J2685" s="63" t="str">
        <f t="shared" si="205"/>
        <v>IC.IT.202007</v>
      </c>
      <c r="K2685" s="61" t="s">
        <v>12175</v>
      </c>
      <c r="L2685" s="167" t="str">
        <f t="shared" si="206"/>
        <v>Back</v>
      </c>
      <c r="M2685" s="168" t="str">
        <f t="shared" si="207"/>
        <v>PI.IC.IT.202007.01</v>
      </c>
      <c r="N2685" s="168"/>
      <c r="O2685" s="168" t="str">
        <f t="shared" si="208"/>
        <v>PH.IC.IT.202007.01</v>
      </c>
      <c r="Q2685" s="168" t="str">
        <f t="shared" si="209"/>
        <v>CL.IC.IT.202007.01</v>
      </c>
    </row>
    <row r="2686" spans="1:29" s="167" customFormat="1" ht="15">
      <c r="A2686" s="167" t="s">
        <v>9344</v>
      </c>
      <c r="C2686" s="61" t="s">
        <v>11906</v>
      </c>
      <c r="E2686" s="61" t="s">
        <v>1000</v>
      </c>
      <c r="F2686" s="167" t="s">
        <v>8702</v>
      </c>
      <c r="G2686" s="167" t="s">
        <v>9228</v>
      </c>
      <c r="H2686" s="62" t="s">
        <v>11638</v>
      </c>
      <c r="I2686" s="167" t="s">
        <v>9228</v>
      </c>
      <c r="J2686" s="63" t="str">
        <f t="shared" si="205"/>
        <v>IC.IT.202008</v>
      </c>
      <c r="K2686" s="61" t="s">
        <v>12175</v>
      </c>
      <c r="L2686" s="167" t="str">
        <f t="shared" si="206"/>
        <v>Spine</v>
      </c>
      <c r="M2686" s="168" t="str">
        <f t="shared" si="207"/>
        <v>PI.IC.IT.202008.01</v>
      </c>
      <c r="N2686" s="168"/>
      <c r="O2686" s="168" t="str">
        <f t="shared" si="208"/>
        <v>PH.IC.IT.202008.01</v>
      </c>
      <c r="Q2686" s="168" t="str">
        <f t="shared" si="209"/>
        <v>CL.IC.IT.202008.01</v>
      </c>
    </row>
    <row r="2687" spans="1:29" s="167" customFormat="1" ht="15">
      <c r="A2687" s="167" t="s">
        <v>9344</v>
      </c>
      <c r="C2687" s="61" t="s">
        <v>11906</v>
      </c>
      <c r="E2687" s="61" t="s">
        <v>1000</v>
      </c>
      <c r="F2687" s="167" t="s">
        <v>8702</v>
      </c>
      <c r="G2687" s="167" t="s">
        <v>8711</v>
      </c>
      <c r="H2687" s="62" t="s">
        <v>11639</v>
      </c>
      <c r="I2687" s="167" t="s">
        <v>8711</v>
      </c>
      <c r="J2687" s="63" t="str">
        <f t="shared" si="205"/>
        <v>IC.IT.202009</v>
      </c>
      <c r="K2687" s="61" t="s">
        <v>12175</v>
      </c>
      <c r="L2687" s="167" t="str">
        <f t="shared" si="206"/>
        <v>Scapula</v>
      </c>
      <c r="M2687" s="168" t="str">
        <f t="shared" si="207"/>
        <v>PI.IC.IT.202009.01</v>
      </c>
      <c r="N2687" s="168"/>
      <c r="O2687" s="168" t="str">
        <f t="shared" si="208"/>
        <v>PH.IC.IT.202009.01</v>
      </c>
      <c r="Q2687" s="168" t="str">
        <f t="shared" si="209"/>
        <v>CL.IC.IT.202009.01</v>
      </c>
    </row>
    <row r="2688" spans="1:29" s="167" customFormat="1" ht="15">
      <c r="A2688" s="167" t="s">
        <v>9344</v>
      </c>
      <c r="C2688" s="61" t="s">
        <v>11906</v>
      </c>
      <c r="E2688" s="61" t="s">
        <v>1000</v>
      </c>
      <c r="F2688" s="167" t="s">
        <v>8702</v>
      </c>
      <c r="G2688" s="86" t="s">
        <v>9649</v>
      </c>
      <c r="H2688" s="62" t="s">
        <v>11829</v>
      </c>
      <c r="I2688" s="86" t="s">
        <v>9649</v>
      </c>
      <c r="J2688" s="63" t="str">
        <f t="shared" si="205"/>
        <v>IC.IT.202010</v>
      </c>
      <c r="K2688" s="61" t="s">
        <v>12175</v>
      </c>
      <c r="L2688" s="167" t="str">
        <f t="shared" si="206"/>
        <v>Shoulder, right</v>
      </c>
      <c r="M2688" s="168" t="str">
        <f t="shared" si="207"/>
        <v>PI.IC.IT.202010.01</v>
      </c>
      <c r="N2688" s="168"/>
      <c r="O2688" s="168" t="str">
        <f t="shared" si="208"/>
        <v>PH.IC.IT.202010.01</v>
      </c>
      <c r="Q2688" s="168" t="str">
        <f t="shared" si="209"/>
        <v>CL.IC.IT.202010.01</v>
      </c>
      <c r="AB2688" s="167" t="s">
        <v>12773</v>
      </c>
      <c r="AC2688" s="167">
        <v>1428</v>
      </c>
    </row>
    <row r="2689" spans="1:29" s="167" customFormat="1" ht="15">
      <c r="A2689" s="167" t="s">
        <v>9344</v>
      </c>
      <c r="C2689" s="61" t="s">
        <v>11906</v>
      </c>
      <c r="E2689" s="61" t="s">
        <v>1000</v>
      </c>
      <c r="F2689" s="167" t="s">
        <v>8702</v>
      </c>
      <c r="G2689" s="86" t="s">
        <v>9651</v>
      </c>
      <c r="H2689" s="62" t="s">
        <v>12099</v>
      </c>
      <c r="I2689" s="86" t="s">
        <v>9651</v>
      </c>
      <c r="J2689" s="63" t="str">
        <f t="shared" si="205"/>
        <v>IC.IT.202011</v>
      </c>
      <c r="K2689" s="61" t="s">
        <v>12175</v>
      </c>
      <c r="L2689" s="167" t="str">
        <f t="shared" si="206"/>
        <v>Shoulder, left</v>
      </c>
      <c r="M2689" s="168" t="str">
        <f t="shared" si="207"/>
        <v>PI.IC.IT.202011.01</v>
      </c>
      <c r="N2689" s="168"/>
      <c r="O2689" s="168" t="str">
        <f t="shared" si="208"/>
        <v>PH.IC.IT.202011.01</v>
      </c>
      <c r="Q2689" s="168" t="str">
        <f t="shared" si="209"/>
        <v>CL.IC.IT.202011.01</v>
      </c>
      <c r="AB2689" s="167" t="s">
        <v>12773</v>
      </c>
      <c r="AC2689" s="167">
        <v>1428</v>
      </c>
    </row>
    <row r="2690" spans="1:29" s="167" customFormat="1" ht="15">
      <c r="A2690" s="167" t="s">
        <v>9344</v>
      </c>
      <c r="C2690" s="61" t="s">
        <v>11906</v>
      </c>
      <c r="E2690" s="61" t="s">
        <v>1000</v>
      </c>
      <c r="F2690" s="167" t="s">
        <v>8702</v>
      </c>
      <c r="G2690" s="86" t="s">
        <v>9506</v>
      </c>
      <c r="H2690" s="62" t="s">
        <v>12100</v>
      </c>
      <c r="I2690" s="86" t="s">
        <v>9506</v>
      </c>
      <c r="J2690" s="63" t="str">
        <f t="shared" ref="J2690:J2753" si="210">CONCATENATE("IC.IT.",C2690,E2690,H2690)</f>
        <v>IC.IT.202012</v>
      </c>
      <c r="K2690" s="61" t="s">
        <v>12175</v>
      </c>
      <c r="L2690" s="167" t="str">
        <f t="shared" ref="L2690:L2753" si="211">G2690</f>
        <v>Clavicle, right</v>
      </c>
      <c r="M2690" s="168" t="str">
        <f t="shared" ref="M2690:M2753" si="212">CONCATENATE("PI.",J2690,".",K2690)</f>
        <v>PI.IC.IT.202012.01</v>
      </c>
      <c r="N2690" s="168"/>
      <c r="O2690" s="168" t="str">
        <f t="shared" ref="O2690:O2753" si="213">CONCATENATE("PH.",J2690,".",K2690)</f>
        <v>PH.IC.IT.202012.01</v>
      </c>
      <c r="Q2690" s="168" t="str">
        <f t="shared" ref="Q2690:Q2753" si="214">CONCATENATE("CL.",J2690,".",K2690)</f>
        <v>CL.IC.IT.202012.01</v>
      </c>
      <c r="AB2690" s="167" t="s">
        <v>12773</v>
      </c>
      <c r="AC2690" s="167">
        <v>1428</v>
      </c>
    </row>
    <row r="2691" spans="1:29" s="167" customFormat="1" ht="15">
      <c r="A2691" s="167" t="s">
        <v>9344</v>
      </c>
      <c r="C2691" s="61" t="s">
        <v>11906</v>
      </c>
      <c r="E2691" s="61" t="s">
        <v>1000</v>
      </c>
      <c r="F2691" s="167" t="s">
        <v>8702</v>
      </c>
      <c r="G2691" s="86" t="s">
        <v>9377</v>
      </c>
      <c r="H2691" s="62" t="s">
        <v>12101</v>
      </c>
      <c r="I2691" s="86" t="s">
        <v>9377</v>
      </c>
      <c r="J2691" s="63" t="str">
        <f t="shared" si="210"/>
        <v>IC.IT.202013</v>
      </c>
      <c r="K2691" s="61" t="s">
        <v>12175</v>
      </c>
      <c r="L2691" s="167" t="str">
        <f t="shared" si="211"/>
        <v>Clavicle, left</v>
      </c>
      <c r="M2691" s="168" t="str">
        <f t="shared" si="212"/>
        <v>PI.IC.IT.202013.01</v>
      </c>
      <c r="N2691" s="168"/>
      <c r="O2691" s="168" t="str">
        <f t="shared" si="213"/>
        <v>PH.IC.IT.202013.01</v>
      </c>
      <c r="Q2691" s="168" t="str">
        <f t="shared" si="214"/>
        <v>CL.IC.IT.202013.01</v>
      </c>
      <c r="AB2691" s="167" t="s">
        <v>12773</v>
      </c>
      <c r="AC2691" s="167">
        <v>1428</v>
      </c>
    </row>
    <row r="2692" spans="1:29" s="167" customFormat="1" ht="15">
      <c r="A2692" s="167" t="s">
        <v>9344</v>
      </c>
      <c r="C2692" s="61" t="s">
        <v>11906</v>
      </c>
      <c r="E2692" s="61" t="s">
        <v>1000</v>
      </c>
      <c r="F2692" s="167" t="s">
        <v>8702</v>
      </c>
      <c r="G2692" s="86" t="s">
        <v>9380</v>
      </c>
      <c r="H2692" s="62" t="s">
        <v>12102</v>
      </c>
      <c r="I2692" s="86" t="s">
        <v>9380</v>
      </c>
      <c r="J2692" s="63" t="str">
        <f t="shared" si="210"/>
        <v>IC.IT.202014</v>
      </c>
      <c r="K2692" s="61" t="s">
        <v>12175</v>
      </c>
      <c r="L2692" s="167" t="str">
        <f t="shared" si="211"/>
        <v>Breast, right</v>
      </c>
      <c r="M2692" s="168" t="str">
        <f t="shared" si="212"/>
        <v>PI.IC.IT.202014.01</v>
      </c>
      <c r="N2692" s="168"/>
      <c r="O2692" s="168" t="str">
        <f t="shared" si="213"/>
        <v>PH.IC.IT.202014.01</v>
      </c>
      <c r="Q2692" s="168" t="str">
        <f t="shared" si="214"/>
        <v>CL.IC.IT.202014.01</v>
      </c>
      <c r="AB2692" s="167" t="s">
        <v>12773</v>
      </c>
      <c r="AC2692" s="167">
        <v>1428</v>
      </c>
    </row>
    <row r="2693" spans="1:29" s="167" customFormat="1" ht="15">
      <c r="A2693" s="167" t="s">
        <v>9344</v>
      </c>
      <c r="C2693" s="61" t="s">
        <v>11906</v>
      </c>
      <c r="E2693" s="61" t="s">
        <v>1000</v>
      </c>
      <c r="F2693" s="167" t="s">
        <v>8702</v>
      </c>
      <c r="G2693" s="86" t="s">
        <v>9262</v>
      </c>
      <c r="H2693" s="62" t="s">
        <v>11559</v>
      </c>
      <c r="I2693" s="86" t="s">
        <v>9262</v>
      </c>
      <c r="J2693" s="63" t="str">
        <f t="shared" si="210"/>
        <v>IC.IT.202015</v>
      </c>
      <c r="K2693" s="61" t="s">
        <v>12175</v>
      </c>
      <c r="L2693" s="167" t="str">
        <f t="shared" si="211"/>
        <v>Breast, left</v>
      </c>
      <c r="M2693" s="168" t="str">
        <f t="shared" si="212"/>
        <v>PI.IC.IT.202015.01</v>
      </c>
      <c r="N2693" s="168"/>
      <c r="O2693" s="168" t="str">
        <f t="shared" si="213"/>
        <v>PH.IC.IT.202015.01</v>
      </c>
      <c r="Q2693" s="168" t="str">
        <f t="shared" si="214"/>
        <v>CL.IC.IT.202015.01</v>
      </c>
      <c r="AB2693" s="167" t="s">
        <v>12773</v>
      </c>
      <c r="AC2693" s="167">
        <v>1428</v>
      </c>
    </row>
    <row r="2694" spans="1:29" s="167" customFormat="1" ht="15">
      <c r="A2694" s="167" t="s">
        <v>9344</v>
      </c>
      <c r="C2694" s="61" t="s">
        <v>11906</v>
      </c>
      <c r="E2694" s="61" t="s">
        <v>1000</v>
      </c>
      <c r="F2694" s="167" t="s">
        <v>8702</v>
      </c>
      <c r="G2694" s="86" t="s">
        <v>8947</v>
      </c>
      <c r="H2694" s="62" t="s">
        <v>11560</v>
      </c>
      <c r="I2694" s="86" t="s">
        <v>8947</v>
      </c>
      <c r="J2694" s="63" t="str">
        <f t="shared" si="210"/>
        <v>IC.IT.202016</v>
      </c>
      <c r="K2694" s="61" t="s">
        <v>12175</v>
      </c>
      <c r="L2694" s="167" t="str">
        <f t="shared" si="211"/>
        <v>Chest, right</v>
      </c>
      <c r="M2694" s="168" t="str">
        <f t="shared" si="212"/>
        <v>PI.IC.IT.202016.01</v>
      </c>
      <c r="N2694" s="168"/>
      <c r="O2694" s="168" t="str">
        <f t="shared" si="213"/>
        <v>PH.IC.IT.202016.01</v>
      </c>
      <c r="Q2694" s="168" t="str">
        <f t="shared" si="214"/>
        <v>CL.IC.IT.202016.01</v>
      </c>
      <c r="AB2694" s="167" t="s">
        <v>12773</v>
      </c>
      <c r="AC2694" s="167">
        <v>1428</v>
      </c>
    </row>
    <row r="2695" spans="1:29" s="167" customFormat="1" ht="15">
      <c r="A2695" s="167" t="s">
        <v>9344</v>
      </c>
      <c r="C2695" s="61" t="s">
        <v>11906</v>
      </c>
      <c r="E2695" s="61" t="s">
        <v>1000</v>
      </c>
      <c r="F2695" s="167" t="s">
        <v>8702</v>
      </c>
      <c r="G2695" s="86" t="s">
        <v>8949</v>
      </c>
      <c r="H2695" s="62" t="s">
        <v>11561</v>
      </c>
      <c r="I2695" s="86" t="s">
        <v>8949</v>
      </c>
      <c r="J2695" s="63" t="str">
        <f t="shared" si="210"/>
        <v>IC.IT.202017</v>
      </c>
      <c r="K2695" s="61" t="s">
        <v>12175</v>
      </c>
      <c r="L2695" s="167" t="str">
        <f t="shared" si="211"/>
        <v>Chest, left</v>
      </c>
      <c r="M2695" s="168" t="str">
        <f t="shared" si="212"/>
        <v>PI.IC.IT.202017.01</v>
      </c>
      <c r="N2695" s="168"/>
      <c r="O2695" s="168" t="str">
        <f t="shared" si="213"/>
        <v>PH.IC.IT.202017.01</v>
      </c>
      <c r="Q2695" s="168" t="str">
        <f t="shared" si="214"/>
        <v>CL.IC.IT.202017.01</v>
      </c>
      <c r="AB2695" s="167" t="s">
        <v>12773</v>
      </c>
      <c r="AC2695" s="167">
        <v>1428</v>
      </c>
    </row>
    <row r="2696" spans="1:29" s="167" customFormat="1" ht="15">
      <c r="A2696" s="167" t="s">
        <v>9344</v>
      </c>
      <c r="C2696" s="61" t="s">
        <v>11906</v>
      </c>
      <c r="E2696" s="61" t="s">
        <v>1000</v>
      </c>
      <c r="F2696" s="167" t="s">
        <v>8702</v>
      </c>
      <c r="G2696" s="86" t="s">
        <v>8952</v>
      </c>
      <c r="H2696" s="62" t="s">
        <v>12060</v>
      </c>
      <c r="I2696" s="86" t="s">
        <v>8952</v>
      </c>
      <c r="J2696" s="63" t="str">
        <f t="shared" si="210"/>
        <v>IC.IT.202018</v>
      </c>
      <c r="K2696" s="61" t="s">
        <v>12175</v>
      </c>
      <c r="L2696" s="167" t="str">
        <f t="shared" si="211"/>
        <v>Scapula, right</v>
      </c>
      <c r="M2696" s="168" t="str">
        <f t="shared" si="212"/>
        <v>PI.IC.IT.202018.01</v>
      </c>
      <c r="N2696" s="168"/>
      <c r="O2696" s="168" t="str">
        <f t="shared" si="213"/>
        <v>PH.IC.IT.202018.01</v>
      </c>
      <c r="Q2696" s="168" t="str">
        <f t="shared" si="214"/>
        <v>CL.IC.IT.202018.01</v>
      </c>
      <c r="AB2696" s="167" t="s">
        <v>12773</v>
      </c>
      <c r="AC2696" s="167">
        <v>1428</v>
      </c>
    </row>
    <row r="2697" spans="1:29" s="167" customFormat="1" ht="15">
      <c r="A2697" s="167" t="s">
        <v>9344</v>
      </c>
      <c r="C2697" s="61" t="s">
        <v>11906</v>
      </c>
      <c r="E2697" s="61" t="s">
        <v>1000</v>
      </c>
      <c r="F2697" s="167" t="s">
        <v>8702</v>
      </c>
      <c r="G2697" s="86" t="s">
        <v>9224</v>
      </c>
      <c r="H2697" s="62" t="s">
        <v>11913</v>
      </c>
      <c r="I2697" s="86" t="s">
        <v>9224</v>
      </c>
      <c r="J2697" s="63" t="str">
        <f t="shared" si="210"/>
        <v>IC.IT.202019</v>
      </c>
      <c r="K2697" s="61" t="s">
        <v>12175</v>
      </c>
      <c r="L2697" s="167" t="str">
        <f t="shared" si="211"/>
        <v>Scapula, left</v>
      </c>
      <c r="M2697" s="168" t="str">
        <f t="shared" si="212"/>
        <v>PI.IC.IT.202019.01</v>
      </c>
      <c r="N2697" s="168"/>
      <c r="O2697" s="168" t="str">
        <f t="shared" si="213"/>
        <v>PH.IC.IT.202019.01</v>
      </c>
      <c r="Q2697" s="168" t="str">
        <f t="shared" si="214"/>
        <v>CL.IC.IT.202019.01</v>
      </c>
      <c r="AB2697" s="167" t="s">
        <v>12773</v>
      </c>
      <c r="AC2697" s="167">
        <v>1428</v>
      </c>
    </row>
    <row r="2698" spans="1:29" s="167" customFormat="1" ht="15">
      <c r="A2698" s="167" t="s">
        <v>9344</v>
      </c>
      <c r="C2698" s="61" t="s">
        <v>11906</v>
      </c>
      <c r="D2698" s="167" t="s">
        <v>8469</v>
      </c>
      <c r="E2698" s="61" t="s">
        <v>8039</v>
      </c>
      <c r="F2698" s="167" t="s">
        <v>8703</v>
      </c>
      <c r="G2698" s="129" t="s">
        <v>11181</v>
      </c>
      <c r="H2698" s="62" t="s">
        <v>11848</v>
      </c>
      <c r="I2698" s="129" t="s">
        <v>11181</v>
      </c>
      <c r="J2698" s="63" t="str">
        <f t="shared" si="210"/>
        <v>IC.IT.202101</v>
      </c>
      <c r="K2698" s="61" t="s">
        <v>12175</v>
      </c>
      <c r="L2698" s="167" t="str">
        <f t="shared" si="211"/>
        <v>Pink</v>
      </c>
      <c r="M2698" s="168" t="str">
        <f t="shared" si="212"/>
        <v>PI.IC.IT.202101.01</v>
      </c>
      <c r="N2698" s="168"/>
      <c r="O2698" s="168" t="str">
        <f t="shared" si="213"/>
        <v>PH.IC.IT.202101.01</v>
      </c>
      <c r="Q2698" s="168" t="str">
        <f t="shared" si="214"/>
        <v>CL.IC.IT.202101.01</v>
      </c>
    </row>
    <row r="2699" spans="1:29" s="167" customFormat="1" ht="15">
      <c r="A2699" s="167" t="s">
        <v>9344</v>
      </c>
      <c r="C2699" s="61" t="s">
        <v>11906</v>
      </c>
      <c r="E2699" s="61" t="s">
        <v>8039</v>
      </c>
      <c r="F2699" s="167" t="s">
        <v>8703</v>
      </c>
      <c r="G2699" s="129" t="s">
        <v>11477</v>
      </c>
      <c r="H2699" s="62" t="s">
        <v>12030</v>
      </c>
      <c r="I2699" s="129" t="s">
        <v>11477</v>
      </c>
      <c r="J2699" s="63" t="str">
        <f t="shared" si="210"/>
        <v>IC.IT.202102</v>
      </c>
      <c r="K2699" s="61" t="s">
        <v>12175</v>
      </c>
      <c r="L2699" s="167" t="str">
        <f t="shared" si="211"/>
        <v>Red</v>
      </c>
      <c r="M2699" s="168" t="str">
        <f t="shared" si="212"/>
        <v>PI.IC.IT.202102.01</v>
      </c>
      <c r="N2699" s="168"/>
      <c r="O2699" s="168" t="str">
        <f t="shared" si="213"/>
        <v>PH.IC.IT.202102.01</v>
      </c>
      <c r="Q2699" s="168" t="str">
        <f t="shared" si="214"/>
        <v>CL.IC.IT.202102.01</v>
      </c>
    </row>
    <row r="2700" spans="1:29" s="167" customFormat="1" ht="15">
      <c r="A2700" s="167" t="s">
        <v>9344</v>
      </c>
      <c r="C2700" s="61" t="s">
        <v>11906</v>
      </c>
      <c r="E2700" s="61" t="s">
        <v>8039</v>
      </c>
      <c r="F2700" s="167" t="s">
        <v>8703</v>
      </c>
      <c r="G2700" s="129" t="s">
        <v>11177</v>
      </c>
      <c r="H2700" s="62" t="s">
        <v>12032</v>
      </c>
      <c r="I2700" s="129" t="s">
        <v>11177</v>
      </c>
      <c r="J2700" s="63" t="str">
        <f t="shared" si="210"/>
        <v>IC.IT.202103</v>
      </c>
      <c r="K2700" s="61" t="s">
        <v>12175</v>
      </c>
      <c r="L2700" s="167" t="str">
        <f t="shared" si="211"/>
        <v>Yellow</v>
      </c>
      <c r="M2700" s="168" t="str">
        <f t="shared" si="212"/>
        <v>PI.IC.IT.202103.01</v>
      </c>
      <c r="N2700" s="168"/>
      <c r="O2700" s="168" t="str">
        <f t="shared" si="213"/>
        <v>PH.IC.IT.202103.01</v>
      </c>
      <c r="Q2700" s="168" t="str">
        <f t="shared" si="214"/>
        <v>CL.IC.IT.202103.01</v>
      </c>
    </row>
    <row r="2701" spans="1:29" s="167" customFormat="1" ht="15">
      <c r="A2701" s="167" t="s">
        <v>9344</v>
      </c>
      <c r="C2701" s="61" t="s">
        <v>11906</v>
      </c>
      <c r="E2701" s="61" t="s">
        <v>8039</v>
      </c>
      <c r="F2701" s="167" t="s">
        <v>8703</v>
      </c>
      <c r="G2701" s="129" t="s">
        <v>10145</v>
      </c>
      <c r="H2701" s="62" t="s">
        <v>12028</v>
      </c>
      <c r="I2701" s="129" t="s">
        <v>10145</v>
      </c>
      <c r="J2701" s="63" t="str">
        <f t="shared" si="210"/>
        <v>IC.IT.202104</v>
      </c>
      <c r="K2701" s="61" t="s">
        <v>12175</v>
      </c>
      <c r="L2701" s="167" t="str">
        <f t="shared" si="211"/>
        <v>White</v>
      </c>
      <c r="M2701" s="168" t="str">
        <f t="shared" si="212"/>
        <v>PI.IC.IT.202104.01</v>
      </c>
      <c r="N2701" s="168"/>
      <c r="O2701" s="168" t="str">
        <f t="shared" si="213"/>
        <v>PH.IC.IT.202104.01</v>
      </c>
      <c r="Q2701" s="168" t="str">
        <f t="shared" si="214"/>
        <v>CL.IC.IT.202104.01</v>
      </c>
    </row>
    <row r="2702" spans="1:29" s="167" customFormat="1" ht="15">
      <c r="A2702" s="167" t="s">
        <v>9344</v>
      </c>
      <c r="C2702" s="61" t="s">
        <v>11906</v>
      </c>
      <c r="E2702" s="61" t="s">
        <v>8039</v>
      </c>
      <c r="F2702" s="167" t="s">
        <v>8703</v>
      </c>
      <c r="G2702" s="129" t="s">
        <v>8590</v>
      </c>
      <c r="H2702" s="62" t="s">
        <v>12210</v>
      </c>
      <c r="I2702" s="129" t="s">
        <v>8590</v>
      </c>
      <c r="J2702" s="63" t="str">
        <f t="shared" si="210"/>
        <v>IC.IT.202105</v>
      </c>
      <c r="K2702" s="61" t="s">
        <v>12175</v>
      </c>
      <c r="L2702" s="167" t="str">
        <f t="shared" si="211"/>
        <v>Gray</v>
      </c>
      <c r="M2702" s="168" t="str">
        <f t="shared" si="212"/>
        <v>PI.IC.IT.202105.01</v>
      </c>
      <c r="N2702" s="168"/>
      <c r="O2702" s="168" t="str">
        <f t="shared" si="213"/>
        <v>PH.IC.IT.202105.01</v>
      </c>
      <c r="Q2702" s="168" t="str">
        <f t="shared" si="214"/>
        <v>CL.IC.IT.202105.01</v>
      </c>
    </row>
    <row r="2703" spans="1:29" s="167" customFormat="1" ht="15">
      <c r="A2703" s="167" t="s">
        <v>9344</v>
      </c>
      <c r="C2703" s="61" t="s">
        <v>11906</v>
      </c>
      <c r="E2703" s="61" t="s">
        <v>8039</v>
      </c>
      <c r="F2703" s="167" t="s">
        <v>8703</v>
      </c>
      <c r="G2703" s="129" t="s">
        <v>11881</v>
      </c>
      <c r="H2703" s="62" t="s">
        <v>12212</v>
      </c>
      <c r="I2703" s="129" t="s">
        <v>11881</v>
      </c>
      <c r="J2703" s="63" t="str">
        <f t="shared" si="210"/>
        <v>IC.IT.202106</v>
      </c>
      <c r="K2703" s="61" t="s">
        <v>12175</v>
      </c>
      <c r="L2703" s="167" t="str">
        <f t="shared" si="211"/>
        <v>Tan</v>
      </c>
      <c r="M2703" s="168" t="str">
        <f t="shared" si="212"/>
        <v>PI.IC.IT.202106.01</v>
      </c>
      <c r="N2703" s="168"/>
      <c r="O2703" s="168" t="str">
        <f t="shared" si="213"/>
        <v>PH.IC.IT.202106.01</v>
      </c>
      <c r="Q2703" s="168" t="str">
        <f t="shared" si="214"/>
        <v>CL.IC.IT.202106.01</v>
      </c>
    </row>
    <row r="2704" spans="1:29" s="167" customFormat="1" ht="15">
      <c r="A2704" s="167" t="s">
        <v>9344</v>
      </c>
      <c r="C2704" s="61" t="s">
        <v>11906</v>
      </c>
      <c r="E2704" s="61" t="s">
        <v>8039</v>
      </c>
      <c r="F2704" s="167" t="s">
        <v>8703</v>
      </c>
      <c r="G2704" s="129" t="s">
        <v>11879</v>
      </c>
      <c r="H2704" s="62" t="s">
        <v>12225</v>
      </c>
      <c r="I2704" s="129" t="s">
        <v>11879</v>
      </c>
      <c r="J2704" s="63" t="str">
        <f t="shared" si="210"/>
        <v>IC.IT.202107</v>
      </c>
      <c r="K2704" s="61" t="s">
        <v>12175</v>
      </c>
      <c r="L2704" s="167" t="str">
        <f t="shared" si="211"/>
        <v>Green</v>
      </c>
      <c r="M2704" s="168" t="str">
        <f t="shared" si="212"/>
        <v>PI.IC.IT.202107.01</v>
      </c>
      <c r="N2704" s="168"/>
      <c r="O2704" s="168" t="str">
        <f t="shared" si="213"/>
        <v>PH.IC.IT.202107.01</v>
      </c>
      <c r="Q2704" s="168" t="str">
        <f t="shared" si="214"/>
        <v>CL.IC.IT.202107.01</v>
      </c>
    </row>
    <row r="2705" spans="1:17" s="167" customFormat="1" ht="15">
      <c r="A2705" s="167" t="s">
        <v>9344</v>
      </c>
      <c r="C2705" s="61" t="s">
        <v>11906</v>
      </c>
      <c r="E2705" s="61" t="s">
        <v>8039</v>
      </c>
      <c r="F2705" s="167" t="s">
        <v>8703</v>
      </c>
      <c r="G2705" s="129" t="s">
        <v>10635</v>
      </c>
      <c r="H2705" s="62" t="s">
        <v>11638</v>
      </c>
      <c r="I2705" s="129" t="s">
        <v>10635</v>
      </c>
      <c r="J2705" s="63" t="str">
        <f t="shared" si="210"/>
        <v>IC.IT.202108</v>
      </c>
      <c r="K2705" s="61" t="s">
        <v>12175</v>
      </c>
      <c r="L2705" s="167" t="str">
        <f t="shared" si="211"/>
        <v>Black</v>
      </c>
      <c r="M2705" s="168" t="str">
        <f t="shared" si="212"/>
        <v>PI.IC.IT.202108.01</v>
      </c>
      <c r="N2705" s="168"/>
      <c r="O2705" s="168" t="str">
        <f t="shared" si="213"/>
        <v>PH.IC.IT.202108.01</v>
      </c>
      <c r="Q2705" s="168" t="str">
        <f t="shared" si="214"/>
        <v>CL.IC.IT.202108.01</v>
      </c>
    </row>
    <row r="2706" spans="1:17" s="167" customFormat="1" ht="15">
      <c r="A2706" s="167" t="s">
        <v>9344</v>
      </c>
      <c r="C2706" s="61" t="s">
        <v>11906</v>
      </c>
      <c r="D2706" s="167" t="s">
        <v>8470</v>
      </c>
      <c r="E2706" s="61" t="s">
        <v>7874</v>
      </c>
      <c r="F2706" s="167" t="s">
        <v>8846</v>
      </c>
      <c r="G2706" s="129" t="s">
        <v>8591</v>
      </c>
      <c r="H2706" s="62" t="s">
        <v>11848</v>
      </c>
      <c r="I2706" s="129" t="s">
        <v>8722</v>
      </c>
      <c r="J2706" s="63" t="str">
        <f t="shared" si="210"/>
        <v>IC.IT.202201</v>
      </c>
      <c r="K2706" s="61" t="s">
        <v>12175</v>
      </c>
      <c r="L2706" s="167" t="str">
        <f t="shared" si="211"/>
        <v xml:space="preserve">      Present on admit: specify date</v>
      </c>
      <c r="M2706" s="168" t="str">
        <f t="shared" si="212"/>
        <v>PI.IC.IT.202201.01</v>
      </c>
      <c r="N2706" s="168"/>
      <c r="O2706" s="168" t="str">
        <f t="shared" si="213"/>
        <v>PH.IC.IT.202201.01</v>
      </c>
      <c r="Q2706" s="168" t="str">
        <f t="shared" si="214"/>
        <v>CL.IC.IT.202201.01</v>
      </c>
    </row>
    <row r="2707" spans="1:17" s="167" customFormat="1" ht="15">
      <c r="A2707" s="167" t="s">
        <v>9344</v>
      </c>
      <c r="C2707" s="61" t="s">
        <v>11906</v>
      </c>
      <c r="E2707" s="61" t="s">
        <v>7874</v>
      </c>
      <c r="F2707" s="167" t="s">
        <v>8846</v>
      </c>
      <c r="G2707" s="129" t="s">
        <v>8723</v>
      </c>
      <c r="H2707" s="62" t="s">
        <v>12030</v>
      </c>
      <c r="I2707" s="129" t="s">
        <v>8724</v>
      </c>
      <c r="J2707" s="63" t="str">
        <f t="shared" si="210"/>
        <v>IC.IT.202202</v>
      </c>
      <c r="K2707" s="61" t="s">
        <v>12175</v>
      </c>
      <c r="L2707" s="167" t="str">
        <f t="shared" si="211"/>
        <v xml:space="preserve">      Noted at this time: specify date</v>
      </c>
      <c r="M2707" s="168" t="str">
        <f t="shared" si="212"/>
        <v>PI.IC.IT.202202.01</v>
      </c>
      <c r="N2707" s="168"/>
      <c r="O2707" s="168" t="str">
        <f t="shared" si="213"/>
        <v>PH.IC.IT.202202.01</v>
      </c>
      <c r="Q2707" s="168" t="str">
        <f t="shared" si="214"/>
        <v>CL.IC.IT.202202.01</v>
      </c>
    </row>
    <row r="2708" spans="1:17" s="167" customFormat="1" ht="15">
      <c r="A2708" s="167" t="s">
        <v>9344</v>
      </c>
      <c r="C2708" s="61" t="s">
        <v>11906</v>
      </c>
      <c r="D2708" s="167" t="s">
        <v>8725</v>
      </c>
      <c r="E2708" s="61" t="s">
        <v>7876</v>
      </c>
      <c r="F2708" s="167" t="s">
        <v>8846</v>
      </c>
      <c r="G2708" s="129" t="s">
        <v>8726</v>
      </c>
      <c r="H2708" s="62" t="s">
        <v>11848</v>
      </c>
      <c r="I2708" s="129" t="s">
        <v>8727</v>
      </c>
      <c r="J2708" s="63" t="str">
        <f t="shared" si="210"/>
        <v>IC.IT.202301</v>
      </c>
      <c r="K2708" s="61" t="s">
        <v>12175</v>
      </c>
      <c r="L2708" s="167" t="str">
        <f t="shared" si="211"/>
        <v xml:space="preserve">      Stage I: intact skin non-blanchable redness</v>
      </c>
      <c r="M2708" s="168" t="str">
        <f t="shared" si="212"/>
        <v>PI.IC.IT.202301.01</v>
      </c>
      <c r="N2708" s="168"/>
      <c r="O2708" s="168" t="str">
        <f t="shared" si="213"/>
        <v>PH.IC.IT.202301.01</v>
      </c>
      <c r="Q2708" s="168" t="str">
        <f t="shared" si="214"/>
        <v>CL.IC.IT.202301.01</v>
      </c>
    </row>
    <row r="2709" spans="1:17" s="167" customFormat="1" ht="15">
      <c r="A2709" s="167" t="s">
        <v>9344</v>
      </c>
      <c r="C2709" s="61" t="s">
        <v>11906</v>
      </c>
      <c r="E2709" s="61" t="s">
        <v>7876</v>
      </c>
      <c r="F2709" s="167" t="s">
        <v>8846</v>
      </c>
      <c r="G2709" s="129" t="s">
        <v>8728</v>
      </c>
      <c r="H2709" s="62" t="s">
        <v>12030</v>
      </c>
      <c r="I2709" s="129" t="s">
        <v>8729</v>
      </c>
      <c r="J2709" s="63" t="str">
        <f t="shared" si="210"/>
        <v>IC.IT.202302</v>
      </c>
      <c r="K2709" s="61" t="s">
        <v>1702</v>
      </c>
      <c r="L2709" s="167" t="str">
        <f t="shared" si="211"/>
        <v xml:space="preserve">      Stage II: partial thickness or blister</v>
      </c>
      <c r="M2709" s="168" t="str">
        <f t="shared" si="212"/>
        <v>PI.IC.IT.202302.01</v>
      </c>
      <c r="N2709" s="168"/>
      <c r="O2709" s="168" t="str">
        <f t="shared" si="213"/>
        <v>PH.IC.IT.202302.01</v>
      </c>
      <c r="Q2709" s="168" t="str">
        <f t="shared" si="214"/>
        <v>CL.IC.IT.202302.01</v>
      </c>
    </row>
    <row r="2710" spans="1:17" s="167" customFormat="1" ht="15">
      <c r="A2710" s="167" t="s">
        <v>9344</v>
      </c>
      <c r="C2710" s="61" t="s">
        <v>11906</v>
      </c>
      <c r="E2710" s="61" t="s">
        <v>7876</v>
      </c>
      <c r="F2710" s="167" t="s">
        <v>8846</v>
      </c>
      <c r="G2710" s="129" t="s">
        <v>8601</v>
      </c>
      <c r="H2710" s="62" t="s">
        <v>12032</v>
      </c>
      <c r="I2710" s="129" t="s">
        <v>8602</v>
      </c>
      <c r="J2710" s="63" t="str">
        <f t="shared" si="210"/>
        <v>IC.IT.202303</v>
      </c>
      <c r="K2710" s="61" t="s">
        <v>1702</v>
      </c>
      <c r="L2710" s="167" t="str">
        <f t="shared" si="211"/>
        <v xml:space="preserve">      Stage III: full thickness, subcutaneous fat seen</v>
      </c>
      <c r="M2710" s="168" t="str">
        <f t="shared" si="212"/>
        <v>PI.IC.IT.202303.01</v>
      </c>
      <c r="N2710" s="168"/>
      <c r="O2710" s="168" t="str">
        <f t="shared" si="213"/>
        <v>PH.IC.IT.202303.01</v>
      </c>
      <c r="Q2710" s="168" t="str">
        <f t="shared" si="214"/>
        <v>CL.IC.IT.202303.01</v>
      </c>
    </row>
    <row r="2711" spans="1:17" s="167" customFormat="1" ht="15">
      <c r="A2711" s="167" t="s">
        <v>9344</v>
      </c>
      <c r="C2711" s="61" t="s">
        <v>11906</v>
      </c>
      <c r="E2711" s="61" t="s">
        <v>7876</v>
      </c>
      <c r="F2711" s="167" t="s">
        <v>8846</v>
      </c>
      <c r="G2711" s="129" t="s">
        <v>13086</v>
      </c>
      <c r="H2711" s="62" t="s">
        <v>12028</v>
      </c>
      <c r="I2711" s="129" t="s">
        <v>8603</v>
      </c>
      <c r="J2711" s="63" t="str">
        <f t="shared" si="210"/>
        <v>IC.IT.202304</v>
      </c>
      <c r="K2711" s="61" t="s">
        <v>1702</v>
      </c>
      <c r="L2711" s="167" t="str">
        <f t="shared" si="211"/>
        <v xml:space="preserve">      Stage IV: full thickness bone, tendon or muscle seen</v>
      </c>
      <c r="M2711" s="168" t="str">
        <f t="shared" si="212"/>
        <v>PI.IC.IT.202304.01</v>
      </c>
      <c r="N2711" s="168"/>
      <c r="O2711" s="168" t="str">
        <f t="shared" si="213"/>
        <v>PH.IC.IT.202304.01</v>
      </c>
      <c r="Q2711" s="168" t="str">
        <f t="shared" si="214"/>
        <v>CL.IC.IT.202304.01</v>
      </c>
    </row>
    <row r="2712" spans="1:17" s="167" customFormat="1" ht="15">
      <c r="A2712" s="167" t="s">
        <v>9344</v>
      </c>
      <c r="C2712" s="61" t="s">
        <v>11906</v>
      </c>
      <c r="E2712" s="61" t="s">
        <v>7876</v>
      </c>
      <c r="F2712" s="167" t="s">
        <v>8846</v>
      </c>
      <c r="G2712" s="129" t="s">
        <v>8607</v>
      </c>
      <c r="H2712" s="62" t="s">
        <v>12210</v>
      </c>
      <c r="I2712" s="129" t="s">
        <v>8608</v>
      </c>
      <c r="J2712" s="63" t="str">
        <f t="shared" si="210"/>
        <v>IC.IT.202305</v>
      </c>
      <c r="K2712" s="61" t="s">
        <v>1702</v>
      </c>
      <c r="L2712" s="167" t="str">
        <f t="shared" si="211"/>
        <v xml:space="preserve">      Suspected Deep Tissue Injury</v>
      </c>
      <c r="M2712" s="168" t="str">
        <f t="shared" si="212"/>
        <v>PI.IC.IT.202305.01</v>
      </c>
      <c r="N2712" s="168"/>
      <c r="O2712" s="168" t="str">
        <f t="shared" si="213"/>
        <v>PH.IC.IT.202305.01</v>
      </c>
      <c r="Q2712" s="168" t="str">
        <f t="shared" si="214"/>
        <v>CL.IC.IT.202305.01</v>
      </c>
    </row>
    <row r="2713" spans="1:17" s="167" customFormat="1" ht="15">
      <c r="A2713" s="167" t="s">
        <v>9344</v>
      </c>
      <c r="C2713" s="61" t="s">
        <v>11906</v>
      </c>
      <c r="E2713" s="61" t="s">
        <v>7876</v>
      </c>
      <c r="F2713" s="167" t="s">
        <v>8846</v>
      </c>
      <c r="G2713" s="129" t="s">
        <v>8609</v>
      </c>
      <c r="H2713" s="62" t="s">
        <v>12212</v>
      </c>
      <c r="I2713" s="129" t="s">
        <v>8610</v>
      </c>
      <c r="J2713" s="63" t="str">
        <f t="shared" si="210"/>
        <v>IC.IT.202306</v>
      </c>
      <c r="K2713" s="61" t="s">
        <v>1702</v>
      </c>
      <c r="L2713" s="167" t="str">
        <f t="shared" si="211"/>
        <v xml:space="preserve">      Unstageable: covered by slough or eschar</v>
      </c>
      <c r="M2713" s="168" t="str">
        <f t="shared" si="212"/>
        <v>PI.IC.IT.202306.01</v>
      </c>
      <c r="N2713" s="168"/>
      <c r="O2713" s="168" t="str">
        <f t="shared" si="213"/>
        <v>PH.IC.IT.202306.01</v>
      </c>
      <c r="Q2713" s="168" t="str">
        <f t="shared" si="214"/>
        <v>CL.IC.IT.202306.01</v>
      </c>
    </row>
    <row r="2714" spans="1:17" s="167" customFormat="1" ht="15">
      <c r="A2714" s="167" t="s">
        <v>9344</v>
      </c>
      <c r="C2714" s="61" t="s">
        <v>11906</v>
      </c>
      <c r="D2714" s="167" t="s">
        <v>8847</v>
      </c>
      <c r="E2714" s="61" t="s">
        <v>7055</v>
      </c>
      <c r="F2714" s="167" t="s">
        <v>8579</v>
      </c>
      <c r="G2714" s="129" t="s">
        <v>12157</v>
      </c>
      <c r="H2714" s="62" t="s">
        <v>11848</v>
      </c>
      <c r="I2714" s="129" t="s">
        <v>12157</v>
      </c>
      <c r="J2714" s="63" t="str">
        <f t="shared" si="210"/>
        <v>IC.IT.202401</v>
      </c>
      <c r="K2714" s="61" t="s">
        <v>1702</v>
      </c>
      <c r="L2714" s="167" t="str">
        <f t="shared" si="211"/>
        <v>None</v>
      </c>
      <c r="M2714" s="168" t="str">
        <f t="shared" si="212"/>
        <v>PI.IC.IT.202401.01</v>
      </c>
      <c r="N2714" s="168"/>
      <c r="O2714" s="168" t="str">
        <f t="shared" si="213"/>
        <v>PH.IC.IT.202401.01</v>
      </c>
      <c r="Q2714" s="168" t="str">
        <f t="shared" si="214"/>
        <v>CL.IC.IT.202401.01</v>
      </c>
    </row>
    <row r="2715" spans="1:17" s="167" customFormat="1" ht="15">
      <c r="A2715" s="167" t="s">
        <v>9344</v>
      </c>
      <c r="C2715" s="61" t="s">
        <v>11906</v>
      </c>
      <c r="E2715" s="61" t="s">
        <v>7055</v>
      </c>
      <c r="F2715" s="167" t="s">
        <v>8579</v>
      </c>
      <c r="G2715" s="129" t="s">
        <v>8780</v>
      </c>
      <c r="H2715" s="62" t="s">
        <v>12030</v>
      </c>
      <c r="I2715" s="129" t="s">
        <v>8781</v>
      </c>
      <c r="J2715" s="63" t="str">
        <f t="shared" si="210"/>
        <v>IC.IT.202402</v>
      </c>
      <c r="K2715" s="61" t="s">
        <v>1702</v>
      </c>
      <c r="L2715" s="167" t="str">
        <f t="shared" si="211"/>
        <v>Subcutaneous tissue</v>
      </c>
      <c r="M2715" s="168" t="str">
        <f t="shared" si="212"/>
        <v>PI.IC.IT.202402.01</v>
      </c>
      <c r="N2715" s="168"/>
      <c r="O2715" s="168" t="str">
        <f t="shared" si="213"/>
        <v>PH.IC.IT.202402.01</v>
      </c>
      <c r="Q2715" s="168" t="str">
        <f t="shared" si="214"/>
        <v>CL.IC.IT.202402.01</v>
      </c>
    </row>
    <row r="2716" spans="1:17" s="167" customFormat="1" ht="15">
      <c r="A2716" s="167" t="s">
        <v>9344</v>
      </c>
      <c r="C2716" s="61" t="s">
        <v>11906</v>
      </c>
      <c r="E2716" s="61" t="s">
        <v>7055</v>
      </c>
      <c r="F2716" s="167" t="s">
        <v>8579</v>
      </c>
      <c r="G2716" s="129" t="s">
        <v>8789</v>
      </c>
      <c r="H2716" s="62" t="s">
        <v>12032</v>
      </c>
      <c r="I2716" s="129" t="s">
        <v>8789</v>
      </c>
      <c r="J2716" s="63" t="str">
        <f t="shared" si="210"/>
        <v>IC.IT.202403</v>
      </c>
      <c r="K2716" s="61" t="s">
        <v>1702</v>
      </c>
      <c r="L2716" s="167" t="str">
        <f t="shared" si="211"/>
        <v>Fascia</v>
      </c>
      <c r="M2716" s="168" t="str">
        <f t="shared" si="212"/>
        <v>PI.IC.IT.202403.01</v>
      </c>
      <c r="N2716" s="168"/>
      <c r="O2716" s="168" t="str">
        <f t="shared" si="213"/>
        <v>PH.IC.IT.202403.01</v>
      </c>
      <c r="Q2716" s="168" t="str">
        <f t="shared" si="214"/>
        <v>CL.IC.IT.202403.01</v>
      </c>
    </row>
    <row r="2717" spans="1:17" s="167" customFormat="1" ht="15">
      <c r="A2717" s="167" t="s">
        <v>9344</v>
      </c>
      <c r="C2717" s="61" t="s">
        <v>11906</v>
      </c>
      <c r="E2717" s="61" t="s">
        <v>7055</v>
      </c>
      <c r="F2717" s="167" t="s">
        <v>8579</v>
      </c>
      <c r="G2717" s="129" t="s">
        <v>8790</v>
      </c>
      <c r="H2717" s="62" t="s">
        <v>12028</v>
      </c>
      <c r="I2717" s="129" t="s">
        <v>8790</v>
      </c>
      <c r="J2717" s="63" t="str">
        <f t="shared" si="210"/>
        <v>IC.IT.202404</v>
      </c>
      <c r="K2717" s="61" t="s">
        <v>12175</v>
      </c>
      <c r="L2717" s="167" t="str">
        <f t="shared" si="211"/>
        <v>Pins</v>
      </c>
      <c r="M2717" s="168" t="str">
        <f t="shared" si="212"/>
        <v>PI.IC.IT.202404.01</v>
      </c>
      <c r="N2717" s="168"/>
      <c r="O2717" s="168" t="str">
        <f t="shared" si="213"/>
        <v>PH.IC.IT.202404.01</v>
      </c>
      <c r="Q2717" s="168" t="str">
        <f t="shared" si="214"/>
        <v>CL.IC.IT.202404.01</v>
      </c>
    </row>
    <row r="2718" spans="1:17" s="167" customFormat="1" ht="15">
      <c r="A2718" s="167" t="s">
        <v>9344</v>
      </c>
      <c r="C2718" s="61" t="s">
        <v>11906</v>
      </c>
      <c r="E2718" s="61" t="s">
        <v>7055</v>
      </c>
      <c r="F2718" s="167" t="s">
        <v>8579</v>
      </c>
      <c r="G2718" s="129" t="s">
        <v>12372</v>
      </c>
      <c r="H2718" s="62" t="s">
        <v>12210</v>
      </c>
      <c r="I2718" s="129" t="s">
        <v>12372</v>
      </c>
      <c r="J2718" s="63" t="str">
        <f t="shared" si="210"/>
        <v>IC.IT.202405</v>
      </c>
      <c r="K2718" s="61" t="s">
        <v>12175</v>
      </c>
      <c r="L2718" s="167" t="str">
        <f t="shared" si="211"/>
        <v>Prosthesis</v>
      </c>
      <c r="M2718" s="168" t="str">
        <f t="shared" si="212"/>
        <v>PI.IC.IT.202405.01</v>
      </c>
      <c r="N2718" s="168"/>
      <c r="O2718" s="168" t="str">
        <f t="shared" si="213"/>
        <v>PH.IC.IT.202405.01</v>
      </c>
      <c r="Q2718" s="168" t="str">
        <f t="shared" si="214"/>
        <v>CL.IC.IT.202405.01</v>
      </c>
    </row>
    <row r="2719" spans="1:17" s="167" customFormat="1" ht="15">
      <c r="A2719" s="167" t="s">
        <v>9344</v>
      </c>
      <c r="C2719" s="61" t="s">
        <v>11906</v>
      </c>
      <c r="E2719" s="61" t="s">
        <v>7055</v>
      </c>
      <c r="F2719" s="167" t="s">
        <v>8579</v>
      </c>
      <c r="G2719" s="129" t="s">
        <v>9050</v>
      </c>
      <c r="H2719" s="62" t="s">
        <v>12212</v>
      </c>
      <c r="I2719" s="129" t="s">
        <v>9050</v>
      </c>
      <c r="J2719" s="63" t="str">
        <f t="shared" si="210"/>
        <v>IC.IT.202406</v>
      </c>
      <c r="K2719" s="61" t="s">
        <v>12175</v>
      </c>
      <c r="L2719" s="167" t="str">
        <f t="shared" si="211"/>
        <v>Tendon</v>
      </c>
      <c r="M2719" s="168" t="str">
        <f t="shared" si="212"/>
        <v>PI.IC.IT.202406.01</v>
      </c>
      <c r="N2719" s="168"/>
      <c r="O2719" s="168" t="str">
        <f t="shared" si="213"/>
        <v>PH.IC.IT.202406.01</v>
      </c>
      <c r="Q2719" s="168" t="str">
        <f t="shared" si="214"/>
        <v>CL.IC.IT.202406.01</v>
      </c>
    </row>
    <row r="2720" spans="1:17" s="167" customFormat="1" ht="15">
      <c r="A2720" s="167" t="s">
        <v>9344</v>
      </c>
      <c r="C2720" s="61" t="s">
        <v>11906</v>
      </c>
      <c r="E2720" s="61" t="s">
        <v>7055</v>
      </c>
      <c r="F2720" s="167" t="s">
        <v>8579</v>
      </c>
      <c r="G2720" s="167" t="s">
        <v>9051</v>
      </c>
      <c r="H2720" s="62" t="s">
        <v>12225</v>
      </c>
      <c r="I2720" s="167" t="s">
        <v>9051</v>
      </c>
      <c r="J2720" s="63" t="str">
        <f t="shared" si="210"/>
        <v>IC.IT.202407</v>
      </c>
      <c r="K2720" s="61" t="s">
        <v>12175</v>
      </c>
      <c r="L2720" s="167" t="str">
        <f t="shared" si="211"/>
        <v>Bone</v>
      </c>
      <c r="M2720" s="168" t="str">
        <f t="shared" si="212"/>
        <v>PI.IC.IT.202407.01</v>
      </c>
      <c r="N2720" s="168"/>
      <c r="O2720" s="168" t="str">
        <f t="shared" si="213"/>
        <v>PH.IC.IT.202407.01</v>
      </c>
      <c r="Q2720" s="168" t="str">
        <f t="shared" si="214"/>
        <v>CL.IC.IT.202407.01</v>
      </c>
    </row>
    <row r="2721" spans="1:25" s="167" customFormat="1" ht="15">
      <c r="A2721" s="167" t="s">
        <v>9344</v>
      </c>
      <c r="C2721" s="61" t="s">
        <v>11906</v>
      </c>
      <c r="E2721" s="61" t="s">
        <v>7055</v>
      </c>
      <c r="F2721" s="167" t="s">
        <v>8579</v>
      </c>
      <c r="G2721" s="167" t="s">
        <v>8811</v>
      </c>
      <c r="H2721" s="62" t="s">
        <v>11638</v>
      </c>
      <c r="I2721" s="167" t="s">
        <v>8812</v>
      </c>
      <c r="J2721" s="63" t="str">
        <f t="shared" si="210"/>
        <v>IC.IT.202408</v>
      </c>
      <c r="K2721" s="61" t="s">
        <v>12175</v>
      </c>
      <c r="L2721" s="167" t="str">
        <f t="shared" si="211"/>
        <v>Joint capsule</v>
      </c>
      <c r="M2721" s="168" t="str">
        <f t="shared" si="212"/>
        <v>PI.IC.IT.202408.01</v>
      </c>
      <c r="N2721" s="168"/>
      <c r="O2721" s="168" t="str">
        <f t="shared" si="213"/>
        <v>PH.IC.IT.202408.01</v>
      </c>
      <c r="Q2721" s="168" t="str">
        <f t="shared" si="214"/>
        <v>CL.IC.IT.202408.01</v>
      </c>
    </row>
    <row r="2722" spans="1:25" s="167" customFormat="1" ht="15">
      <c r="A2722" s="167" t="s">
        <v>9344</v>
      </c>
      <c r="C2722" s="61" t="s">
        <v>11906</v>
      </c>
      <c r="D2722" s="167" t="s">
        <v>8040</v>
      </c>
      <c r="E2722" s="61" t="s">
        <v>512</v>
      </c>
      <c r="F2722" s="167" t="s">
        <v>8580</v>
      </c>
      <c r="G2722" s="167" t="s">
        <v>8814</v>
      </c>
      <c r="H2722" s="62" t="s">
        <v>11848</v>
      </c>
      <c r="I2722" s="167" t="s">
        <v>12157</v>
      </c>
      <c r="J2722" s="63" t="str">
        <f t="shared" si="210"/>
        <v>IC.IT.202501</v>
      </c>
      <c r="K2722" s="61" t="s">
        <v>12175</v>
      </c>
      <c r="L2722" s="167" t="str">
        <f t="shared" si="211"/>
        <v xml:space="preserve">     Stabilization none</v>
      </c>
      <c r="M2722" s="168" t="str">
        <f t="shared" si="212"/>
        <v>PI.IC.IT.202501.01</v>
      </c>
      <c r="N2722" s="168"/>
      <c r="O2722" s="168" t="str">
        <f t="shared" si="213"/>
        <v>PH.IC.IT.202501.01</v>
      </c>
      <c r="Q2722" s="168" t="str">
        <f t="shared" si="214"/>
        <v>CL.IC.IT.202501.01</v>
      </c>
    </row>
    <row r="2723" spans="1:25" s="167" customFormat="1" ht="15">
      <c r="A2723" s="167" t="s">
        <v>9344</v>
      </c>
      <c r="C2723" s="61" t="s">
        <v>11906</v>
      </c>
      <c r="E2723" s="61" t="s">
        <v>512</v>
      </c>
      <c r="F2723" s="167" t="s">
        <v>8580</v>
      </c>
      <c r="G2723" s="167" t="s">
        <v>8815</v>
      </c>
      <c r="H2723" s="62" t="s">
        <v>12030</v>
      </c>
      <c r="I2723" s="167" t="s">
        <v>11512</v>
      </c>
      <c r="J2723" s="63" t="str">
        <f t="shared" si="210"/>
        <v>IC.IT.202502</v>
      </c>
      <c r="K2723" s="61" t="s">
        <v>12175</v>
      </c>
      <c r="L2723" s="167" t="str">
        <f t="shared" si="211"/>
        <v xml:space="preserve">     Stabilization abdominal binder</v>
      </c>
      <c r="M2723" s="168" t="str">
        <f t="shared" si="212"/>
        <v>PI.IC.IT.202502.01</v>
      </c>
      <c r="N2723" s="168"/>
      <c r="O2723" s="168" t="str">
        <f t="shared" si="213"/>
        <v>PH.IC.IT.202502.01</v>
      </c>
      <c r="Q2723" s="168" t="str">
        <f t="shared" si="214"/>
        <v>CL.IC.IT.202502.01</v>
      </c>
    </row>
    <row r="2724" spans="1:25" s="167" customFormat="1" ht="15">
      <c r="A2724" s="167" t="s">
        <v>9344</v>
      </c>
      <c r="C2724" s="61" t="s">
        <v>11906</v>
      </c>
      <c r="E2724" s="61" t="s">
        <v>512</v>
      </c>
      <c r="F2724" s="167" t="s">
        <v>8580</v>
      </c>
      <c r="G2724" s="167" t="s">
        <v>9079</v>
      </c>
      <c r="H2724" s="62" t="s">
        <v>12032</v>
      </c>
      <c r="I2724" s="167" t="s">
        <v>11514</v>
      </c>
      <c r="J2724" s="63" t="str">
        <f t="shared" si="210"/>
        <v>IC.IT.202503</v>
      </c>
      <c r="K2724" s="61" t="s">
        <v>12175</v>
      </c>
      <c r="L2724" s="167" t="str">
        <f t="shared" si="211"/>
        <v xml:space="preserve">     Stabilization ace wrap</v>
      </c>
      <c r="M2724" s="168" t="str">
        <f t="shared" si="212"/>
        <v>PI.IC.IT.202503.01</v>
      </c>
      <c r="N2724" s="168"/>
      <c r="O2724" s="168" t="str">
        <f t="shared" si="213"/>
        <v>PH.IC.IT.202503.01</v>
      </c>
      <c r="Q2724" s="168" t="str">
        <f t="shared" si="214"/>
        <v>CL.IC.IT.202503.01</v>
      </c>
    </row>
    <row r="2725" spans="1:25" s="167" customFormat="1" ht="15">
      <c r="A2725" s="167" t="s">
        <v>9344</v>
      </c>
      <c r="C2725" s="61" t="s">
        <v>11906</v>
      </c>
      <c r="E2725" s="61" t="s">
        <v>512</v>
      </c>
      <c r="F2725" s="167" t="s">
        <v>8580</v>
      </c>
      <c r="G2725" s="167" t="s">
        <v>8659</v>
      </c>
      <c r="H2725" s="62" t="s">
        <v>12028</v>
      </c>
      <c r="I2725" s="167" t="s">
        <v>11516</v>
      </c>
      <c r="J2725" s="63" t="str">
        <f t="shared" si="210"/>
        <v>IC.IT.202504</v>
      </c>
      <c r="K2725" s="61" t="s">
        <v>12175</v>
      </c>
      <c r="L2725" s="167" t="str">
        <f t="shared" si="211"/>
        <v xml:space="preserve">     Stabilization montgomery straps</v>
      </c>
      <c r="M2725" s="168" t="str">
        <f t="shared" si="212"/>
        <v>PI.IC.IT.202504.01</v>
      </c>
      <c r="N2725" s="168"/>
      <c r="O2725" s="168" t="str">
        <f t="shared" si="213"/>
        <v>PH.IC.IT.202504.01</v>
      </c>
      <c r="Q2725" s="168" t="str">
        <f t="shared" si="214"/>
        <v>CL.IC.IT.202504.01</v>
      </c>
    </row>
    <row r="2726" spans="1:25" s="167" customFormat="1" ht="15">
      <c r="A2726" s="167" t="s">
        <v>9344</v>
      </c>
      <c r="C2726" s="61" t="s">
        <v>11906</v>
      </c>
      <c r="D2726" s="167" t="s">
        <v>8660</v>
      </c>
      <c r="E2726" s="61" t="s">
        <v>371</v>
      </c>
      <c r="F2726" s="167" t="s">
        <v>8580</v>
      </c>
      <c r="G2726" s="167" t="s">
        <v>8807</v>
      </c>
      <c r="H2726" s="62" t="s">
        <v>11848</v>
      </c>
      <c r="I2726" s="167" t="s">
        <v>9742</v>
      </c>
      <c r="J2726" s="63" t="str">
        <f t="shared" si="210"/>
        <v>IC.IT.202601</v>
      </c>
      <c r="K2726" s="61" t="s">
        <v>12175</v>
      </c>
      <c r="L2726" s="167" t="str">
        <f t="shared" si="211"/>
        <v xml:space="preserve">     Open wound</v>
      </c>
      <c r="M2726" s="168" t="str">
        <f t="shared" si="212"/>
        <v>PI.IC.IT.202601.01</v>
      </c>
      <c r="N2726" s="168"/>
      <c r="O2726" s="168" t="str">
        <f t="shared" si="213"/>
        <v>PH.IC.IT.202601.01</v>
      </c>
      <c r="Q2726" s="168" t="str">
        <f t="shared" si="214"/>
        <v>CL.IC.IT.202601.01</v>
      </c>
    </row>
    <row r="2727" spans="1:25" s="167" customFormat="1" ht="15">
      <c r="A2727" s="167" t="s">
        <v>9344</v>
      </c>
      <c r="C2727" s="61" t="s">
        <v>11906</v>
      </c>
      <c r="E2727" s="61" t="s">
        <v>371</v>
      </c>
      <c r="F2727" s="167" t="s">
        <v>8580</v>
      </c>
      <c r="G2727" s="167" t="s">
        <v>10191</v>
      </c>
      <c r="H2727" s="62" t="s">
        <v>12030</v>
      </c>
      <c r="I2727" s="167" t="s">
        <v>10192</v>
      </c>
      <c r="J2727" s="63" t="str">
        <f t="shared" si="210"/>
        <v>IC.IT.202602</v>
      </c>
      <c r="K2727" s="61" t="s">
        <v>12175</v>
      </c>
      <c r="L2727" s="167" t="str">
        <f t="shared" si="211"/>
        <v xml:space="preserve">     Sutures</v>
      </c>
      <c r="M2727" s="168" t="str">
        <f t="shared" si="212"/>
        <v>PI.IC.IT.202602.01</v>
      </c>
      <c r="N2727" s="168"/>
      <c r="O2727" s="168" t="str">
        <f t="shared" si="213"/>
        <v>PH.IC.IT.202602.01</v>
      </c>
      <c r="Q2727" s="168" t="str">
        <f t="shared" si="214"/>
        <v>CL.IC.IT.202602.01</v>
      </c>
    </row>
    <row r="2728" spans="1:25" s="167" customFormat="1" ht="15">
      <c r="A2728" s="167" t="s">
        <v>9344</v>
      </c>
      <c r="C2728" s="61" t="s">
        <v>11906</v>
      </c>
      <c r="E2728" s="61" t="s">
        <v>371</v>
      </c>
      <c r="F2728" s="167" t="s">
        <v>8580</v>
      </c>
      <c r="G2728" s="167" t="s">
        <v>8808</v>
      </c>
      <c r="H2728" s="62" t="s">
        <v>12032</v>
      </c>
      <c r="I2728" s="167" t="s">
        <v>9740</v>
      </c>
      <c r="J2728" s="63" t="str">
        <f t="shared" si="210"/>
        <v>IC.IT.202603</v>
      </c>
      <c r="K2728" s="61" t="s">
        <v>12175</v>
      </c>
      <c r="L2728" s="167" t="str">
        <f t="shared" si="211"/>
        <v xml:space="preserve">     Glue</v>
      </c>
      <c r="M2728" s="168" t="str">
        <f t="shared" si="212"/>
        <v>PI.IC.IT.202603.01</v>
      </c>
      <c r="N2728" s="168"/>
      <c r="O2728" s="168" t="str">
        <f t="shared" si="213"/>
        <v>PH.IC.IT.202603.01</v>
      </c>
      <c r="Q2728" s="168" t="str">
        <f t="shared" si="214"/>
        <v>CL.IC.IT.202603.01</v>
      </c>
    </row>
    <row r="2729" spans="1:25" s="167" customFormat="1" ht="15">
      <c r="A2729" s="167" t="s">
        <v>9344</v>
      </c>
      <c r="C2729" s="61" t="s">
        <v>11906</v>
      </c>
      <c r="E2729" s="61" t="s">
        <v>371</v>
      </c>
      <c r="F2729" s="167" t="s">
        <v>8580</v>
      </c>
      <c r="G2729" s="167" t="s">
        <v>8809</v>
      </c>
      <c r="H2729" s="62" t="s">
        <v>12028</v>
      </c>
      <c r="I2729" s="167" t="s">
        <v>10029</v>
      </c>
      <c r="J2729" s="63" t="str">
        <f t="shared" si="210"/>
        <v>IC.IT.202604</v>
      </c>
      <c r="K2729" s="61" t="s">
        <v>12175</v>
      </c>
      <c r="L2729" s="167" t="str">
        <f t="shared" si="211"/>
        <v xml:space="preserve">     Staples</v>
      </c>
      <c r="M2729" s="168" t="str">
        <f t="shared" si="212"/>
        <v>PI.IC.IT.202604.01</v>
      </c>
      <c r="N2729" s="168"/>
      <c r="O2729" s="168" t="str">
        <f t="shared" si="213"/>
        <v>PH.IC.IT.202604.01</v>
      </c>
      <c r="Q2729" s="168" t="str">
        <f t="shared" si="214"/>
        <v>CL.IC.IT.202604.01</v>
      </c>
    </row>
    <row r="2730" spans="1:25" s="167" customFormat="1" ht="15">
      <c r="A2730" s="167" t="s">
        <v>9344</v>
      </c>
      <c r="C2730" s="61" t="s">
        <v>11906</v>
      </c>
      <c r="E2730" s="61" t="s">
        <v>371</v>
      </c>
      <c r="F2730" s="167" t="s">
        <v>8580</v>
      </c>
      <c r="G2730" s="167" t="s">
        <v>8810</v>
      </c>
      <c r="H2730" s="62" t="s">
        <v>12210</v>
      </c>
      <c r="I2730" s="167" t="s">
        <v>8667</v>
      </c>
      <c r="J2730" s="63" t="str">
        <f t="shared" si="210"/>
        <v>IC.IT.202605</v>
      </c>
      <c r="K2730" s="61" t="s">
        <v>12175</v>
      </c>
      <c r="L2730" s="167" t="str">
        <f t="shared" si="211"/>
        <v xml:space="preserve">     Steri-strips</v>
      </c>
      <c r="M2730" s="168" t="str">
        <f t="shared" si="212"/>
        <v>PI.IC.IT.202605.01</v>
      </c>
      <c r="N2730" s="168"/>
      <c r="O2730" s="168" t="str">
        <f t="shared" si="213"/>
        <v>PH.IC.IT.202605.01</v>
      </c>
      <c r="Q2730" s="168" t="str">
        <f t="shared" si="214"/>
        <v>CL.IC.IT.202605.01</v>
      </c>
    </row>
    <row r="2731" spans="1:25" s="167" customFormat="1" ht="15">
      <c r="A2731" s="167" t="s">
        <v>9344</v>
      </c>
      <c r="C2731" s="61" t="s">
        <v>11906</v>
      </c>
      <c r="E2731" s="61" t="s">
        <v>371</v>
      </c>
      <c r="F2731" s="167" t="s">
        <v>8580</v>
      </c>
      <c r="G2731" s="167" t="s">
        <v>10533</v>
      </c>
      <c r="H2731" s="62" t="s">
        <v>12212</v>
      </c>
      <c r="I2731" s="167" t="s">
        <v>10534</v>
      </c>
      <c r="J2731" s="63" t="str">
        <f t="shared" si="210"/>
        <v>IC.IT.202606</v>
      </c>
      <c r="K2731" s="61" t="s">
        <v>12175</v>
      </c>
      <c r="L2731" s="167" t="str">
        <f t="shared" si="211"/>
        <v xml:space="preserve">     Approximated</v>
      </c>
      <c r="M2731" s="168" t="str">
        <f t="shared" si="212"/>
        <v>PI.IC.IT.202606.01</v>
      </c>
      <c r="N2731" s="168"/>
      <c r="O2731" s="168" t="str">
        <f t="shared" si="213"/>
        <v>PH.IC.IT.202606.01</v>
      </c>
      <c r="Q2731" s="168" t="str">
        <f t="shared" si="214"/>
        <v>CL.IC.IT.202606.01</v>
      </c>
    </row>
    <row r="2732" spans="1:25" s="167" customFormat="1" ht="15">
      <c r="A2732" s="167" t="s">
        <v>9344</v>
      </c>
      <c r="C2732" s="61" t="s">
        <v>11906</v>
      </c>
      <c r="E2732" s="61" t="s">
        <v>371</v>
      </c>
      <c r="F2732" s="167" t="s">
        <v>8580</v>
      </c>
      <c r="G2732" s="167" t="s">
        <v>10535</v>
      </c>
      <c r="H2732" s="62" t="s">
        <v>12225</v>
      </c>
      <c r="I2732" s="167" t="s">
        <v>8668</v>
      </c>
      <c r="J2732" s="63" t="str">
        <f t="shared" si="210"/>
        <v>IC.IT.202607</v>
      </c>
      <c r="K2732" s="61" t="s">
        <v>12175</v>
      </c>
      <c r="L2732" s="167" t="str">
        <f t="shared" si="211"/>
        <v xml:space="preserve">     Dehiscence</v>
      </c>
      <c r="M2732" s="168" t="str">
        <f t="shared" si="212"/>
        <v>PI.IC.IT.202607.01</v>
      </c>
      <c r="N2732" s="168"/>
      <c r="O2732" s="168" t="str">
        <f t="shared" si="213"/>
        <v>PH.IC.IT.202607.01</v>
      </c>
      <c r="Q2732" s="168" t="str">
        <f t="shared" si="214"/>
        <v>CL.IC.IT.202607.01</v>
      </c>
    </row>
    <row r="2733" spans="1:25" s="167" customFormat="1" ht="15">
      <c r="A2733" s="167" t="s">
        <v>9344</v>
      </c>
      <c r="C2733" s="61" t="s">
        <v>11906</v>
      </c>
      <c r="E2733" s="61" t="s">
        <v>371</v>
      </c>
      <c r="F2733" s="167" t="s">
        <v>8580</v>
      </c>
      <c r="G2733" s="167" t="s">
        <v>8669</v>
      </c>
      <c r="H2733" s="62" t="s">
        <v>11638</v>
      </c>
      <c r="I2733" s="167" t="s">
        <v>8670</v>
      </c>
      <c r="J2733" s="63" t="str">
        <f t="shared" si="210"/>
        <v>IC.IT.202608</v>
      </c>
      <c r="K2733" s="61" t="s">
        <v>12175</v>
      </c>
      <c r="L2733" s="167" t="str">
        <f t="shared" si="211"/>
        <v xml:space="preserve">     Retention sutures</v>
      </c>
      <c r="M2733" s="168" t="str">
        <f t="shared" si="212"/>
        <v>PI.IC.IT.202608.01</v>
      </c>
      <c r="N2733" s="168"/>
      <c r="O2733" s="168" t="str">
        <f t="shared" si="213"/>
        <v>PH.IC.IT.202608.01</v>
      </c>
      <c r="Q2733" s="168" t="str">
        <f t="shared" si="214"/>
        <v>CL.IC.IT.202608.01</v>
      </c>
    </row>
    <row r="2734" spans="1:25" s="167" customFormat="1" ht="15">
      <c r="A2734" s="10" t="s">
        <v>9101</v>
      </c>
      <c r="B2734" s="10"/>
      <c r="C2734" s="61" t="s">
        <v>11906</v>
      </c>
      <c r="D2734" s="10"/>
      <c r="E2734" s="61" t="s">
        <v>371</v>
      </c>
      <c r="F2734" s="167" t="s">
        <v>8580</v>
      </c>
      <c r="G2734" s="61" t="s">
        <v>9274</v>
      </c>
      <c r="H2734" s="62" t="s">
        <v>93</v>
      </c>
      <c r="I2734" s="62" t="s">
        <v>8671</v>
      </c>
      <c r="J2734" s="63" t="str">
        <f t="shared" si="210"/>
        <v>IC.IT.202609</v>
      </c>
      <c r="K2734" s="61" t="s">
        <v>12175</v>
      </c>
      <c r="L2734" s="167" t="str">
        <f t="shared" si="211"/>
        <v xml:space="preserve">  Unable to assess</v>
      </c>
      <c r="M2734" s="168" t="str">
        <f t="shared" si="212"/>
        <v>PI.IC.IT.202609.01</v>
      </c>
      <c r="N2734" s="168"/>
      <c r="O2734" s="168" t="str">
        <f t="shared" si="213"/>
        <v>PH.IC.IT.202609.01</v>
      </c>
      <c r="Q2734" s="168" t="str">
        <f t="shared" si="214"/>
        <v>CL.IC.IT.202609.01</v>
      </c>
      <c r="R2734" s="167" t="s">
        <v>12278</v>
      </c>
      <c r="S2734" s="167">
        <v>159</v>
      </c>
    </row>
    <row r="2735" spans="1:25" s="167" customFormat="1" ht="15">
      <c r="A2735" s="10" t="s">
        <v>9101</v>
      </c>
      <c r="B2735" s="10"/>
      <c r="C2735" s="61" t="s">
        <v>11906</v>
      </c>
      <c r="D2735" s="10"/>
      <c r="E2735" s="61" t="s">
        <v>371</v>
      </c>
      <c r="F2735" s="167" t="s">
        <v>8580</v>
      </c>
      <c r="G2735" s="61" t="s">
        <v>2397</v>
      </c>
      <c r="H2735" s="62" t="s">
        <v>2516</v>
      </c>
      <c r="I2735" s="62" t="s">
        <v>2271</v>
      </c>
      <c r="J2735" s="63" t="str">
        <f t="shared" si="210"/>
        <v>IC.IT.202610</v>
      </c>
      <c r="K2735" s="61" t="s">
        <v>12175</v>
      </c>
      <c r="L2735" s="167" t="str">
        <f t="shared" si="211"/>
        <v>Other, Specify:</v>
      </c>
      <c r="M2735" s="168" t="str">
        <f t="shared" si="212"/>
        <v>PI.IC.IT.202610.01</v>
      </c>
      <c r="N2735" s="168"/>
      <c r="O2735" s="168" t="str">
        <f t="shared" si="213"/>
        <v>PH.IC.IT.202610.01</v>
      </c>
      <c r="Q2735" s="168" t="str">
        <f t="shared" si="214"/>
        <v>CL.IC.IT.202610.01</v>
      </c>
      <c r="X2735" s="167" t="s">
        <v>2515</v>
      </c>
      <c r="Y2735" s="167">
        <v>971</v>
      </c>
    </row>
    <row r="2736" spans="1:25" s="167" customFormat="1" ht="15">
      <c r="A2736" s="167" t="s">
        <v>9344</v>
      </c>
      <c r="C2736" s="61" t="s">
        <v>11906</v>
      </c>
      <c r="D2736" s="167" t="s">
        <v>8941</v>
      </c>
      <c r="E2736" s="61" t="s">
        <v>7686</v>
      </c>
      <c r="F2736" s="167" t="s">
        <v>8581</v>
      </c>
      <c r="G2736" s="129" t="s">
        <v>9514</v>
      </c>
      <c r="H2736" s="62" t="s">
        <v>11848</v>
      </c>
      <c r="I2736" s="129" t="s">
        <v>10532</v>
      </c>
      <c r="J2736" s="63" t="str">
        <f t="shared" si="210"/>
        <v>IC.IT.202701</v>
      </c>
      <c r="K2736" s="61" t="s">
        <v>1702</v>
      </c>
      <c r="L2736" s="167" t="str">
        <f t="shared" si="211"/>
        <v xml:space="preserve">      Within normal limits</v>
      </c>
      <c r="M2736" s="168" t="str">
        <f t="shared" si="212"/>
        <v>PI.IC.IT.202701.01</v>
      </c>
      <c r="N2736" s="168"/>
      <c r="O2736" s="168" t="str">
        <f t="shared" si="213"/>
        <v>PH.IC.IT.202701.01</v>
      </c>
      <c r="Q2736" s="168" t="str">
        <f t="shared" si="214"/>
        <v>CL.IC.IT.202701.01</v>
      </c>
    </row>
    <row r="2737" spans="1:17" s="167" customFormat="1" ht="15">
      <c r="A2737" s="167" t="s">
        <v>9344</v>
      </c>
      <c r="C2737" s="61" t="s">
        <v>11906</v>
      </c>
      <c r="E2737" s="61" t="s">
        <v>7686</v>
      </c>
      <c r="F2737" s="167" t="s">
        <v>8581</v>
      </c>
      <c r="G2737" s="129" t="s">
        <v>8816</v>
      </c>
      <c r="H2737" s="62" t="s">
        <v>12030</v>
      </c>
      <c r="I2737" s="129" t="s">
        <v>10908</v>
      </c>
      <c r="J2737" s="63" t="str">
        <f t="shared" si="210"/>
        <v>IC.IT.202702</v>
      </c>
      <c r="K2737" s="61" t="s">
        <v>1702</v>
      </c>
      <c r="L2737" s="167" t="str">
        <f t="shared" si="211"/>
        <v xml:space="preserve">      Maceration</v>
      </c>
      <c r="M2737" s="168" t="str">
        <f t="shared" si="212"/>
        <v>PI.IC.IT.202702.01</v>
      </c>
      <c r="N2737" s="168"/>
      <c r="O2737" s="168" t="str">
        <f t="shared" si="213"/>
        <v>PH.IC.IT.202702.01</v>
      </c>
      <c r="Q2737" s="168" t="str">
        <f t="shared" si="214"/>
        <v>CL.IC.IT.202702.01</v>
      </c>
    </row>
    <row r="2738" spans="1:17" s="167" customFormat="1" ht="15">
      <c r="A2738" s="167" t="s">
        <v>9344</v>
      </c>
      <c r="C2738" s="61" t="s">
        <v>11906</v>
      </c>
      <c r="E2738" s="61" t="s">
        <v>7686</v>
      </c>
      <c r="F2738" s="167" t="s">
        <v>8581</v>
      </c>
      <c r="G2738" s="129" t="s">
        <v>9662</v>
      </c>
      <c r="H2738" s="62" t="s">
        <v>12032</v>
      </c>
      <c r="I2738" s="129" t="s">
        <v>11790</v>
      </c>
      <c r="J2738" s="63" t="str">
        <f t="shared" si="210"/>
        <v>IC.IT.202703</v>
      </c>
      <c r="K2738" s="61" t="s">
        <v>1702</v>
      </c>
      <c r="L2738" s="167" t="str">
        <f t="shared" si="211"/>
        <v xml:space="preserve">      Erythema</v>
      </c>
      <c r="M2738" s="168" t="str">
        <f t="shared" si="212"/>
        <v>PI.IC.IT.202703.01</v>
      </c>
      <c r="N2738" s="168"/>
      <c r="O2738" s="168" t="str">
        <f t="shared" si="213"/>
        <v>PH.IC.IT.202703.01</v>
      </c>
      <c r="Q2738" s="168" t="str">
        <f t="shared" si="214"/>
        <v>CL.IC.IT.202703.01</v>
      </c>
    </row>
    <row r="2739" spans="1:17" s="167" customFormat="1" ht="15">
      <c r="A2739" s="167" t="s">
        <v>9344</v>
      </c>
      <c r="C2739" s="61" t="s">
        <v>11906</v>
      </c>
      <c r="E2739" s="61" t="s">
        <v>7686</v>
      </c>
      <c r="F2739" s="167" t="s">
        <v>8581</v>
      </c>
      <c r="G2739" s="129" t="s">
        <v>8817</v>
      </c>
      <c r="H2739" s="62" t="s">
        <v>12028</v>
      </c>
      <c r="I2739" s="129" t="s">
        <v>8818</v>
      </c>
      <c r="J2739" s="63" t="str">
        <f t="shared" si="210"/>
        <v>IC.IT.202704</v>
      </c>
      <c r="K2739" s="61" t="s">
        <v>1702</v>
      </c>
      <c r="L2739" s="167" t="str">
        <f t="shared" si="211"/>
        <v xml:space="preserve">      Induration</v>
      </c>
      <c r="M2739" s="168" t="str">
        <f t="shared" si="212"/>
        <v>PI.IC.IT.202704.01</v>
      </c>
      <c r="N2739" s="168"/>
      <c r="O2739" s="168" t="str">
        <f t="shared" si="213"/>
        <v>PH.IC.IT.202704.01</v>
      </c>
      <c r="Q2739" s="168" t="str">
        <f t="shared" si="214"/>
        <v>CL.IC.IT.202704.01</v>
      </c>
    </row>
    <row r="2740" spans="1:17" s="167" customFormat="1" ht="15">
      <c r="A2740" s="167" t="s">
        <v>9344</v>
      </c>
      <c r="C2740" s="61" t="s">
        <v>11906</v>
      </c>
      <c r="E2740" s="61" t="s">
        <v>7686</v>
      </c>
      <c r="F2740" s="167" t="s">
        <v>8581</v>
      </c>
      <c r="G2740" s="129" t="s">
        <v>11799</v>
      </c>
      <c r="H2740" s="62" t="s">
        <v>12210</v>
      </c>
      <c r="I2740" s="129" t="s">
        <v>11800</v>
      </c>
      <c r="J2740" s="63" t="str">
        <f t="shared" si="210"/>
        <v>IC.IT.202705</v>
      </c>
      <c r="K2740" s="61" t="s">
        <v>1702</v>
      </c>
      <c r="L2740" s="167" t="str">
        <f t="shared" si="211"/>
        <v xml:space="preserve">     Swelling</v>
      </c>
      <c r="M2740" s="168" t="str">
        <f t="shared" si="212"/>
        <v>PI.IC.IT.202705.01</v>
      </c>
      <c r="N2740" s="168"/>
      <c r="O2740" s="168" t="str">
        <f t="shared" si="213"/>
        <v>PH.IC.IT.202705.01</v>
      </c>
      <c r="Q2740" s="168" t="str">
        <f t="shared" si="214"/>
        <v>CL.IC.IT.202705.01</v>
      </c>
    </row>
    <row r="2741" spans="1:17" s="167" customFormat="1" ht="15">
      <c r="A2741" s="167" t="s">
        <v>9344</v>
      </c>
      <c r="C2741" s="61" t="s">
        <v>11906</v>
      </c>
      <c r="E2741" s="61" t="s">
        <v>7686</v>
      </c>
      <c r="F2741" s="167" t="s">
        <v>8581</v>
      </c>
      <c r="G2741" s="129" t="s">
        <v>9665</v>
      </c>
      <c r="H2741" s="62" t="s">
        <v>12212</v>
      </c>
      <c r="I2741" s="129" t="s">
        <v>12437</v>
      </c>
      <c r="J2741" s="63" t="str">
        <f t="shared" si="210"/>
        <v>IC.IT.202706</v>
      </c>
      <c r="K2741" s="61" t="s">
        <v>1702</v>
      </c>
      <c r="L2741" s="167" t="str">
        <f t="shared" si="211"/>
        <v xml:space="preserve">      Other: specify</v>
      </c>
      <c r="M2741" s="168" t="str">
        <f t="shared" si="212"/>
        <v>PI.IC.IT.202706.01</v>
      </c>
      <c r="N2741" s="168"/>
      <c r="O2741" s="168" t="str">
        <f t="shared" si="213"/>
        <v>PH.IC.IT.202706.01</v>
      </c>
      <c r="Q2741" s="168" t="str">
        <f t="shared" si="214"/>
        <v>CL.IC.IT.202706.01</v>
      </c>
    </row>
    <row r="2742" spans="1:17" s="167" customFormat="1" ht="15">
      <c r="A2742" s="167" t="s">
        <v>9344</v>
      </c>
      <c r="C2742" s="61" t="s">
        <v>11906</v>
      </c>
      <c r="D2742" s="167" t="s">
        <v>8819</v>
      </c>
      <c r="E2742" s="61" t="s">
        <v>745</v>
      </c>
      <c r="F2742" s="167" t="s">
        <v>8581</v>
      </c>
      <c r="G2742" s="129" t="s">
        <v>10806</v>
      </c>
      <c r="H2742" s="62" t="s">
        <v>11848</v>
      </c>
      <c r="I2742" s="129" t="s">
        <v>11753</v>
      </c>
      <c r="J2742" s="63" t="str">
        <f t="shared" si="210"/>
        <v>IC.IT.202801</v>
      </c>
      <c r="K2742" s="61" t="s">
        <v>1702</v>
      </c>
      <c r="L2742" s="167" t="str">
        <f t="shared" si="211"/>
        <v xml:space="preserve">     Unchanged</v>
      </c>
      <c r="M2742" s="168" t="str">
        <f t="shared" si="212"/>
        <v>PI.IC.IT.202801.01</v>
      </c>
      <c r="N2742" s="168"/>
      <c r="O2742" s="168" t="str">
        <f t="shared" si="213"/>
        <v>PH.IC.IT.202801.01</v>
      </c>
      <c r="Q2742" s="168" t="str">
        <f t="shared" si="214"/>
        <v>CL.IC.IT.202801.01</v>
      </c>
    </row>
    <row r="2743" spans="1:17" s="167" customFormat="1" ht="15">
      <c r="A2743" s="167" t="s">
        <v>9344</v>
      </c>
      <c r="C2743" s="61" t="s">
        <v>11906</v>
      </c>
      <c r="E2743" s="61" t="s">
        <v>745</v>
      </c>
      <c r="F2743" s="167" t="s">
        <v>8581</v>
      </c>
      <c r="G2743" s="129" t="s">
        <v>9668</v>
      </c>
      <c r="H2743" s="62" t="s">
        <v>12030</v>
      </c>
      <c r="I2743" s="129" t="s">
        <v>11752</v>
      </c>
      <c r="J2743" s="63" t="str">
        <f t="shared" si="210"/>
        <v>IC.IT.202802</v>
      </c>
      <c r="K2743" s="61" t="s">
        <v>1702</v>
      </c>
      <c r="L2743" s="167" t="str">
        <f t="shared" si="211"/>
        <v xml:space="preserve">      Decreasing</v>
      </c>
      <c r="M2743" s="168" t="str">
        <f t="shared" si="212"/>
        <v>PI.IC.IT.202802.01</v>
      </c>
      <c r="N2743" s="168"/>
      <c r="O2743" s="168" t="str">
        <f t="shared" si="213"/>
        <v>PH.IC.IT.202802.01</v>
      </c>
      <c r="Q2743" s="168" t="str">
        <f t="shared" si="214"/>
        <v>CL.IC.IT.202802.01</v>
      </c>
    </row>
    <row r="2744" spans="1:17" s="167" customFormat="1" ht="15">
      <c r="A2744" s="167" t="s">
        <v>9344</v>
      </c>
      <c r="C2744" s="61" t="s">
        <v>11906</v>
      </c>
      <c r="E2744" s="61" t="s">
        <v>745</v>
      </c>
      <c r="F2744" s="167" t="s">
        <v>8581</v>
      </c>
      <c r="G2744" s="129" t="s">
        <v>9388</v>
      </c>
      <c r="H2744" s="62" t="s">
        <v>12032</v>
      </c>
      <c r="I2744" s="129" t="s">
        <v>11583</v>
      </c>
      <c r="J2744" s="63" t="str">
        <f t="shared" si="210"/>
        <v>IC.IT.202803</v>
      </c>
      <c r="K2744" s="61" t="s">
        <v>1702</v>
      </c>
      <c r="L2744" s="167" t="str">
        <f t="shared" si="211"/>
        <v xml:space="preserve">      Increasing</v>
      </c>
      <c r="M2744" s="168" t="str">
        <f t="shared" si="212"/>
        <v>PI.IC.IT.202803.01</v>
      </c>
      <c r="N2744" s="168"/>
      <c r="O2744" s="168" t="str">
        <f t="shared" si="213"/>
        <v>PH.IC.IT.202803.01</v>
      </c>
      <c r="Q2744" s="168" t="str">
        <f t="shared" si="214"/>
        <v>CL.IC.IT.202803.01</v>
      </c>
    </row>
    <row r="2745" spans="1:17" s="167" customFormat="1" ht="15">
      <c r="A2745" s="167" t="s">
        <v>9344</v>
      </c>
      <c r="C2745" s="61" t="s">
        <v>11906</v>
      </c>
      <c r="D2745" s="167" t="s">
        <v>8396</v>
      </c>
      <c r="E2745" s="61" t="s">
        <v>7532</v>
      </c>
      <c r="F2745" s="167" t="s">
        <v>8581</v>
      </c>
      <c r="G2745" s="129" t="s">
        <v>8246</v>
      </c>
      <c r="H2745" s="62" t="s">
        <v>11848</v>
      </c>
      <c r="I2745" s="129" t="s">
        <v>11474</v>
      </c>
      <c r="J2745" s="63" t="str">
        <f t="shared" si="210"/>
        <v>IC.IT.202901</v>
      </c>
      <c r="K2745" s="61" t="s">
        <v>1702</v>
      </c>
      <c r="L2745" s="167" t="str">
        <f t="shared" si="211"/>
        <v xml:space="preserve">      Consistent with Body Temperature</v>
      </c>
      <c r="M2745" s="168" t="str">
        <f t="shared" si="212"/>
        <v>PI.IC.IT.202901.01</v>
      </c>
      <c r="N2745" s="168"/>
      <c r="O2745" s="168" t="str">
        <f t="shared" si="213"/>
        <v>PH.IC.IT.202901.01</v>
      </c>
      <c r="Q2745" s="168" t="str">
        <f t="shared" si="214"/>
        <v>CL.IC.IT.202901.01</v>
      </c>
    </row>
    <row r="2746" spans="1:17" s="167" customFormat="1" ht="15">
      <c r="A2746" s="167" t="s">
        <v>9344</v>
      </c>
      <c r="C2746" s="61" t="s">
        <v>11906</v>
      </c>
      <c r="E2746" s="61" t="s">
        <v>7532</v>
      </c>
      <c r="F2746" s="167" t="s">
        <v>8581</v>
      </c>
      <c r="G2746" s="129" t="s">
        <v>8529</v>
      </c>
      <c r="H2746" s="62" t="s">
        <v>12030</v>
      </c>
      <c r="I2746" s="129" t="s">
        <v>11504</v>
      </c>
      <c r="J2746" s="63" t="str">
        <f t="shared" si="210"/>
        <v>IC.IT.202902</v>
      </c>
      <c r="K2746" s="61" t="s">
        <v>1702</v>
      </c>
      <c r="L2746" s="167" t="str">
        <f t="shared" si="211"/>
        <v xml:space="preserve">      Warmer than Body Temperature</v>
      </c>
      <c r="M2746" s="168" t="str">
        <f t="shared" si="212"/>
        <v>PI.IC.IT.202902.01</v>
      </c>
      <c r="N2746" s="168"/>
      <c r="O2746" s="168" t="str">
        <f t="shared" si="213"/>
        <v>PH.IC.IT.202902.01</v>
      </c>
      <c r="Q2746" s="168" t="str">
        <f t="shared" si="214"/>
        <v>CL.IC.IT.202902.01</v>
      </c>
    </row>
    <row r="2747" spans="1:17" s="167" customFormat="1" ht="15">
      <c r="A2747" s="167" t="s">
        <v>9344</v>
      </c>
      <c r="C2747" s="61" t="s">
        <v>11906</v>
      </c>
      <c r="E2747" s="61" t="s">
        <v>7532</v>
      </c>
      <c r="F2747" s="167" t="s">
        <v>8581</v>
      </c>
      <c r="G2747" s="129" t="s">
        <v>8397</v>
      </c>
      <c r="H2747" s="62" t="s">
        <v>12032</v>
      </c>
      <c r="I2747" s="129" t="s">
        <v>11506</v>
      </c>
      <c r="J2747" s="63" t="str">
        <f t="shared" si="210"/>
        <v>IC.IT.202903</v>
      </c>
      <c r="K2747" s="61" t="s">
        <v>1702</v>
      </c>
      <c r="L2747" s="167" t="str">
        <f t="shared" si="211"/>
        <v xml:space="preserve">      Warmer than Opposite Body Part</v>
      </c>
      <c r="M2747" s="168" t="str">
        <f t="shared" si="212"/>
        <v>PI.IC.IT.202903.01</v>
      </c>
      <c r="N2747" s="168"/>
      <c r="O2747" s="168" t="str">
        <f t="shared" si="213"/>
        <v>PH.IC.IT.202903.01</v>
      </c>
      <c r="Q2747" s="168" t="str">
        <f t="shared" si="214"/>
        <v>CL.IC.IT.202903.01</v>
      </c>
    </row>
    <row r="2748" spans="1:17" s="167" customFormat="1" ht="15">
      <c r="A2748" s="167" t="s">
        <v>9344</v>
      </c>
      <c r="C2748" s="61" t="s">
        <v>11906</v>
      </c>
      <c r="E2748" s="61" t="s">
        <v>7532</v>
      </c>
      <c r="F2748" s="167" t="s">
        <v>8581</v>
      </c>
      <c r="G2748" s="129" t="s">
        <v>8646</v>
      </c>
      <c r="H2748" s="62" t="s">
        <v>12028</v>
      </c>
      <c r="I2748" s="129" t="s">
        <v>11508</v>
      </c>
      <c r="J2748" s="63" t="str">
        <f t="shared" si="210"/>
        <v>IC.IT.202904</v>
      </c>
      <c r="K2748" s="61" t="s">
        <v>1702</v>
      </c>
      <c r="L2748" s="167" t="str">
        <f t="shared" si="211"/>
        <v xml:space="preserve">      Cooler than Body Temperature</v>
      </c>
      <c r="M2748" s="168" t="str">
        <f t="shared" si="212"/>
        <v>PI.IC.IT.202904.01</v>
      </c>
      <c r="N2748" s="168"/>
      <c r="O2748" s="168" t="str">
        <f t="shared" si="213"/>
        <v>PH.IC.IT.202904.01</v>
      </c>
      <c r="Q2748" s="168" t="str">
        <f t="shared" si="214"/>
        <v>CL.IC.IT.202904.01</v>
      </c>
    </row>
    <row r="2749" spans="1:17" s="167" customFormat="1" ht="15">
      <c r="A2749" s="167" t="s">
        <v>9344</v>
      </c>
      <c r="C2749" s="61" t="s">
        <v>11906</v>
      </c>
      <c r="E2749" s="61" t="s">
        <v>7532</v>
      </c>
      <c r="F2749" s="167" t="s">
        <v>8581</v>
      </c>
      <c r="G2749" s="129" t="s">
        <v>8647</v>
      </c>
      <c r="H2749" s="62" t="s">
        <v>12210</v>
      </c>
      <c r="I2749" s="129" t="s">
        <v>11510</v>
      </c>
      <c r="J2749" s="63" t="str">
        <f t="shared" si="210"/>
        <v>IC.IT.202905</v>
      </c>
      <c r="K2749" s="61" t="s">
        <v>1702</v>
      </c>
      <c r="L2749" s="167" t="str">
        <f t="shared" si="211"/>
        <v xml:space="preserve">      Cooler than Opposite Body Part</v>
      </c>
      <c r="M2749" s="168" t="str">
        <f t="shared" si="212"/>
        <v>PI.IC.IT.202905.01</v>
      </c>
      <c r="N2749" s="168"/>
      <c r="O2749" s="168" t="str">
        <f t="shared" si="213"/>
        <v>PH.IC.IT.202905.01</v>
      </c>
      <c r="Q2749" s="168" t="str">
        <f t="shared" si="214"/>
        <v>CL.IC.IT.202905.01</v>
      </c>
    </row>
    <row r="2750" spans="1:17" s="167" customFormat="1" ht="15">
      <c r="A2750" s="167" t="s">
        <v>9344</v>
      </c>
      <c r="C2750" s="61" t="s">
        <v>11906</v>
      </c>
      <c r="D2750" s="167" t="s">
        <v>8285</v>
      </c>
      <c r="E2750" s="61" t="s">
        <v>7537</v>
      </c>
      <c r="F2750" s="167" t="s">
        <v>8706</v>
      </c>
      <c r="G2750" s="129" t="s">
        <v>13467</v>
      </c>
      <c r="H2750" s="62" t="s">
        <v>11848</v>
      </c>
      <c r="I2750" s="129" t="s">
        <v>8649</v>
      </c>
      <c r="J2750" s="63" t="str">
        <f t="shared" si="210"/>
        <v>IC.IT.203001</v>
      </c>
      <c r="K2750" s="61" t="s">
        <v>1702</v>
      </c>
      <c r="L2750" s="167" t="str">
        <f t="shared" si="211"/>
        <v xml:space="preserve">      Pressure Ulcer:  </v>
      </c>
      <c r="M2750" s="168" t="str">
        <f t="shared" si="212"/>
        <v>PI.IC.IT.203001.01</v>
      </c>
      <c r="N2750" s="168"/>
      <c r="O2750" s="168" t="str">
        <f t="shared" si="213"/>
        <v>PH.IC.IT.203001.01</v>
      </c>
      <c r="Q2750" s="168" t="str">
        <f t="shared" si="214"/>
        <v>CL.IC.IT.203001.01</v>
      </c>
    </row>
    <row r="2751" spans="1:17" s="167" customFormat="1" ht="15">
      <c r="A2751" s="167" t="s">
        <v>9344</v>
      </c>
      <c r="C2751" s="61" t="s">
        <v>11906</v>
      </c>
      <c r="E2751" s="61" t="s">
        <v>7537</v>
      </c>
      <c r="F2751" s="167" t="s">
        <v>8706</v>
      </c>
      <c r="G2751" s="129" t="s">
        <v>8650</v>
      </c>
      <c r="H2751" s="62" t="s">
        <v>12030</v>
      </c>
      <c r="I2751" s="129" t="s">
        <v>9999</v>
      </c>
      <c r="J2751" s="63" t="str">
        <f t="shared" si="210"/>
        <v>IC.IT.203002</v>
      </c>
      <c r="K2751" s="61" t="s">
        <v>1702</v>
      </c>
      <c r="L2751" s="167" t="str">
        <f t="shared" si="211"/>
        <v xml:space="preserve">      Vascular Lesion Venous:  specify thickness</v>
      </c>
      <c r="M2751" s="168" t="str">
        <f t="shared" si="212"/>
        <v>PI.IC.IT.203002.01</v>
      </c>
      <c r="N2751" s="168"/>
      <c r="O2751" s="168" t="str">
        <f t="shared" si="213"/>
        <v>PH.IC.IT.203002.01</v>
      </c>
      <c r="Q2751" s="168" t="str">
        <f t="shared" si="214"/>
        <v>CL.IC.IT.203002.01</v>
      </c>
    </row>
    <row r="2752" spans="1:17" s="167" customFormat="1" ht="15">
      <c r="A2752" s="167" t="s">
        <v>9344</v>
      </c>
      <c r="C2752" s="61" t="s">
        <v>11906</v>
      </c>
      <c r="E2752" s="61" t="s">
        <v>7537</v>
      </c>
      <c r="F2752" s="167" t="s">
        <v>8706</v>
      </c>
      <c r="G2752" s="167" t="s">
        <v>8542</v>
      </c>
      <c r="H2752" s="62" t="s">
        <v>12032</v>
      </c>
      <c r="I2752" s="167" t="s">
        <v>8543</v>
      </c>
      <c r="J2752" s="63" t="str">
        <f t="shared" si="210"/>
        <v>IC.IT.203003</v>
      </c>
      <c r="K2752" s="61" t="s">
        <v>1702</v>
      </c>
      <c r="L2752" s="167" t="str">
        <f t="shared" si="211"/>
        <v xml:space="preserve">      Vascular Lesion Arterial:  specify thickness</v>
      </c>
      <c r="M2752" s="168" t="str">
        <f t="shared" si="212"/>
        <v>PI.IC.IT.203003.01</v>
      </c>
      <c r="N2752" s="168"/>
      <c r="O2752" s="168" t="str">
        <f t="shared" si="213"/>
        <v>PH.IC.IT.203003.01</v>
      </c>
      <c r="Q2752" s="168" t="str">
        <f t="shared" si="214"/>
        <v>CL.IC.IT.203003.01</v>
      </c>
    </row>
    <row r="2753" spans="1:19" s="167" customFormat="1" ht="15">
      <c r="A2753" s="167" t="s">
        <v>9344</v>
      </c>
      <c r="C2753" s="61" t="s">
        <v>11906</v>
      </c>
      <c r="E2753" s="61" t="s">
        <v>7537</v>
      </c>
      <c r="F2753" s="167" t="s">
        <v>8706</v>
      </c>
      <c r="G2753" s="167" t="s">
        <v>8544</v>
      </c>
      <c r="H2753" s="62" t="s">
        <v>12028</v>
      </c>
      <c r="I2753" s="167" t="s">
        <v>8545</v>
      </c>
      <c r="J2753" s="63" t="str">
        <f t="shared" si="210"/>
        <v>IC.IT.203004</v>
      </c>
      <c r="K2753" s="61" t="s">
        <v>1702</v>
      </c>
      <c r="L2753" s="167" t="str">
        <f t="shared" si="211"/>
        <v xml:space="preserve">      Diabetic Skin Ulcer:  specify thickness</v>
      </c>
      <c r="M2753" s="168" t="str">
        <f t="shared" si="212"/>
        <v>PI.IC.IT.203004.01</v>
      </c>
      <c r="N2753" s="168"/>
      <c r="O2753" s="168" t="str">
        <f t="shared" si="213"/>
        <v>PH.IC.IT.203004.01</v>
      </c>
      <c r="Q2753" s="168" t="str">
        <f t="shared" si="214"/>
        <v>CL.IC.IT.203004.01</v>
      </c>
    </row>
    <row r="2754" spans="1:19" s="167" customFormat="1" ht="15">
      <c r="A2754" s="167" t="s">
        <v>9344</v>
      </c>
      <c r="C2754" s="61" t="s">
        <v>11906</v>
      </c>
      <c r="E2754" s="61" t="s">
        <v>7537</v>
      </c>
      <c r="F2754" s="167" t="s">
        <v>8706</v>
      </c>
      <c r="G2754" s="167" t="s">
        <v>8546</v>
      </c>
      <c r="H2754" s="62" t="s">
        <v>12210</v>
      </c>
      <c r="I2754" s="167" t="s">
        <v>8411</v>
      </c>
      <c r="J2754" s="63" t="str">
        <f t="shared" ref="J2754:J2817" si="215">CONCATENATE("IC.IT.",C2754,E2754,H2754)</f>
        <v>IC.IT.203005</v>
      </c>
      <c r="K2754" s="61" t="s">
        <v>12175</v>
      </c>
      <c r="L2754" s="167" t="str">
        <f t="shared" ref="L2754:L2817" si="216">G2754</f>
        <v xml:space="preserve">      Surgical Wound (non-healing)</v>
      </c>
      <c r="M2754" s="168" t="str">
        <f t="shared" ref="M2754:M2817" si="217">CONCATENATE("PI.",J2754,".",K2754)</f>
        <v>PI.IC.IT.203005.01</v>
      </c>
      <c r="N2754" s="168"/>
      <c r="O2754" s="168" t="str">
        <f t="shared" ref="O2754:O2817" si="218">CONCATENATE("PH.",J2754,".",K2754)</f>
        <v>PH.IC.IT.203005.01</v>
      </c>
      <c r="Q2754" s="168" t="str">
        <f t="shared" ref="Q2754:Q2817" si="219">CONCATENATE("CL.",J2754,".",K2754)</f>
        <v>CL.IC.IT.203005.01</v>
      </c>
    </row>
    <row r="2755" spans="1:19" s="167" customFormat="1" ht="15">
      <c r="A2755" s="167" t="s">
        <v>9344</v>
      </c>
      <c r="C2755" s="61" t="s">
        <v>11906</v>
      </c>
      <c r="E2755" s="61" t="s">
        <v>7537</v>
      </c>
      <c r="F2755" s="167" t="s">
        <v>8706</v>
      </c>
      <c r="G2755" s="167" t="s">
        <v>8549</v>
      </c>
      <c r="H2755" s="62" t="s">
        <v>12212</v>
      </c>
      <c r="I2755" s="167" t="s">
        <v>8554</v>
      </c>
      <c r="J2755" s="63" t="str">
        <f t="shared" si="215"/>
        <v>IC.IT.203006</v>
      </c>
      <c r="K2755" s="61" t="s">
        <v>12175</v>
      </c>
      <c r="L2755" s="167" t="str">
        <f t="shared" si="216"/>
        <v xml:space="preserve">      Skin tear</v>
      </c>
      <c r="M2755" s="168" t="str">
        <f t="shared" si="217"/>
        <v>PI.IC.IT.203006.01</v>
      </c>
      <c r="N2755" s="168"/>
      <c r="O2755" s="168" t="str">
        <f t="shared" si="218"/>
        <v>PH.IC.IT.203006.01</v>
      </c>
      <c r="Q2755" s="168" t="str">
        <f t="shared" si="219"/>
        <v>CL.IC.IT.203006.01</v>
      </c>
    </row>
    <row r="2756" spans="1:19" s="167" customFormat="1" ht="15">
      <c r="A2756" s="167" t="s">
        <v>9344</v>
      </c>
      <c r="C2756" s="61" t="s">
        <v>11906</v>
      </c>
      <c r="E2756" s="61" t="s">
        <v>7537</v>
      </c>
      <c r="F2756" s="167" t="s">
        <v>8706</v>
      </c>
      <c r="G2756" s="167" t="s">
        <v>8555</v>
      </c>
      <c r="H2756" s="62" t="s">
        <v>12225</v>
      </c>
      <c r="I2756" s="167" t="s">
        <v>8932</v>
      </c>
      <c r="J2756" s="63" t="str">
        <f t="shared" si="215"/>
        <v>IC.IT.203007</v>
      </c>
      <c r="K2756" s="61" t="s">
        <v>12175</v>
      </c>
      <c r="L2756" s="167" t="str">
        <f t="shared" si="216"/>
        <v xml:space="preserve">      Abrasion</v>
      </c>
      <c r="M2756" s="168" t="str">
        <f t="shared" si="217"/>
        <v>PI.IC.IT.203007.01</v>
      </c>
      <c r="N2756" s="168"/>
      <c r="O2756" s="168" t="str">
        <f t="shared" si="218"/>
        <v>PH.IC.IT.203007.01</v>
      </c>
      <c r="Q2756" s="168" t="str">
        <f t="shared" si="219"/>
        <v>CL.IC.IT.203007.01</v>
      </c>
    </row>
    <row r="2757" spans="1:19" s="167" customFormat="1" ht="15">
      <c r="A2757" s="167" t="s">
        <v>9344</v>
      </c>
      <c r="C2757" s="61" t="s">
        <v>11906</v>
      </c>
      <c r="E2757" s="61" t="s">
        <v>7537</v>
      </c>
      <c r="F2757" s="167" t="s">
        <v>8706</v>
      </c>
      <c r="G2757" s="167" t="s">
        <v>8936</v>
      </c>
      <c r="H2757" s="62" t="s">
        <v>11638</v>
      </c>
      <c r="I2757" s="167" t="s">
        <v>8933</v>
      </c>
      <c r="J2757" s="63" t="str">
        <f t="shared" si="215"/>
        <v>IC.IT.203008</v>
      </c>
      <c r="K2757" s="61" t="s">
        <v>12175</v>
      </c>
      <c r="L2757" s="167" t="str">
        <f t="shared" si="216"/>
        <v xml:space="preserve">      Blister (not over bony prominence)</v>
      </c>
      <c r="M2757" s="168" t="str">
        <f t="shared" si="217"/>
        <v>PI.IC.IT.203008.01</v>
      </c>
      <c r="N2757" s="168"/>
      <c r="O2757" s="168" t="str">
        <f t="shared" si="218"/>
        <v>PH.IC.IT.203008.01</v>
      </c>
      <c r="Q2757" s="168" t="str">
        <f t="shared" si="219"/>
        <v>CL.IC.IT.203008.01</v>
      </c>
    </row>
    <row r="2758" spans="1:19" s="167" customFormat="1" ht="15">
      <c r="A2758" s="167" t="s">
        <v>9344</v>
      </c>
      <c r="C2758" s="61" t="s">
        <v>11906</v>
      </c>
      <c r="E2758" s="61" t="s">
        <v>7537</v>
      </c>
      <c r="F2758" s="167" t="s">
        <v>8706</v>
      </c>
      <c r="G2758" s="167" t="s">
        <v>8937</v>
      </c>
      <c r="H2758" s="62" t="s">
        <v>11639</v>
      </c>
      <c r="I2758" s="167" t="s">
        <v>8938</v>
      </c>
      <c r="J2758" s="63" t="str">
        <f t="shared" si="215"/>
        <v>IC.IT.203009</v>
      </c>
      <c r="K2758" s="61" t="s">
        <v>12175</v>
      </c>
      <c r="L2758" s="167" t="str">
        <f t="shared" si="216"/>
        <v xml:space="preserve">      Cellulitus</v>
      </c>
      <c r="M2758" s="168" t="str">
        <f t="shared" si="217"/>
        <v>PI.IC.IT.203009.01</v>
      </c>
      <c r="N2758" s="168"/>
      <c r="O2758" s="168" t="str">
        <f t="shared" si="218"/>
        <v>PH.IC.IT.203009.01</v>
      </c>
      <c r="Q2758" s="168" t="str">
        <f t="shared" si="219"/>
        <v>CL.IC.IT.203009.01</v>
      </c>
    </row>
    <row r="2759" spans="1:19" s="167" customFormat="1" ht="15">
      <c r="A2759" s="167" t="s">
        <v>9344</v>
      </c>
      <c r="C2759" s="61" t="s">
        <v>11906</v>
      </c>
      <c r="E2759" s="61" t="s">
        <v>7537</v>
      </c>
      <c r="F2759" s="167" t="s">
        <v>8706</v>
      </c>
      <c r="G2759" s="167" t="s">
        <v>8939</v>
      </c>
      <c r="H2759" s="62" t="s">
        <v>11829</v>
      </c>
      <c r="I2759" s="167" t="s">
        <v>10320</v>
      </c>
      <c r="J2759" s="63" t="str">
        <f t="shared" si="215"/>
        <v>IC.IT.203010</v>
      </c>
      <c r="K2759" s="61" t="s">
        <v>12175</v>
      </c>
      <c r="L2759" s="167" t="str">
        <f t="shared" si="216"/>
        <v xml:space="preserve">      Rash</v>
      </c>
      <c r="M2759" s="168" t="str">
        <f t="shared" si="217"/>
        <v>PI.IC.IT.203010.01</v>
      </c>
      <c r="N2759" s="168"/>
      <c r="O2759" s="168" t="str">
        <f t="shared" si="218"/>
        <v>PH.IC.IT.203010.01</v>
      </c>
      <c r="Q2759" s="168" t="str">
        <f t="shared" si="219"/>
        <v>CL.IC.IT.203010.01</v>
      </c>
    </row>
    <row r="2760" spans="1:19" s="167" customFormat="1" ht="15">
      <c r="A2760" s="167" t="s">
        <v>9344</v>
      </c>
      <c r="C2760" s="61" t="s">
        <v>11906</v>
      </c>
      <c r="E2760" s="61" t="s">
        <v>7537</v>
      </c>
      <c r="F2760" s="167" t="s">
        <v>8706</v>
      </c>
      <c r="G2760" s="167" t="s">
        <v>8940</v>
      </c>
      <c r="H2760" s="62" t="s">
        <v>12099</v>
      </c>
      <c r="I2760" s="167" t="s">
        <v>8695</v>
      </c>
      <c r="J2760" s="63" t="str">
        <f t="shared" si="215"/>
        <v>IC.IT.203011</v>
      </c>
      <c r="K2760" s="61" t="s">
        <v>1702</v>
      </c>
      <c r="L2760" s="167" t="str">
        <f t="shared" si="216"/>
        <v xml:space="preserve">      Tape burn</v>
      </c>
      <c r="M2760" s="168" t="str">
        <f t="shared" si="217"/>
        <v>PI.IC.IT.203011.01</v>
      </c>
      <c r="N2760" s="168"/>
      <c r="O2760" s="168" t="str">
        <f t="shared" si="218"/>
        <v>PH.IC.IT.203011.01</v>
      </c>
      <c r="Q2760" s="168" t="str">
        <f t="shared" si="219"/>
        <v>CL.IC.IT.203011.01</v>
      </c>
    </row>
    <row r="2761" spans="1:19" s="167" customFormat="1" ht="15">
      <c r="A2761" s="167" t="s">
        <v>9344</v>
      </c>
      <c r="C2761" s="61" t="s">
        <v>11906</v>
      </c>
      <c r="E2761" s="61" t="s">
        <v>7537</v>
      </c>
      <c r="F2761" s="167" t="s">
        <v>8706</v>
      </c>
      <c r="G2761" s="167" t="s">
        <v>8696</v>
      </c>
      <c r="H2761" s="62" t="s">
        <v>12100</v>
      </c>
      <c r="I2761" s="167" t="s">
        <v>12437</v>
      </c>
      <c r="J2761" s="63" t="str">
        <f t="shared" si="215"/>
        <v>IC.IT.203012</v>
      </c>
      <c r="K2761" s="61" t="s">
        <v>1702</v>
      </c>
      <c r="L2761" s="167" t="str">
        <f t="shared" si="216"/>
        <v xml:space="preserve">      Other:  specify</v>
      </c>
      <c r="M2761" s="168" t="str">
        <f t="shared" si="217"/>
        <v>PI.IC.IT.203012.01</v>
      </c>
      <c r="N2761" s="168"/>
      <c r="O2761" s="168" t="str">
        <f t="shared" si="218"/>
        <v>PH.IC.IT.203012.01</v>
      </c>
      <c r="Q2761" s="168" t="str">
        <f t="shared" si="219"/>
        <v>CL.IC.IT.203012.01</v>
      </c>
    </row>
    <row r="2762" spans="1:19" s="167" customFormat="1" ht="15">
      <c r="A2762" s="10" t="s">
        <v>9344</v>
      </c>
      <c r="B2762" s="10"/>
      <c r="C2762" s="61" t="s">
        <v>11906</v>
      </c>
      <c r="E2762" s="61" t="s">
        <v>7537</v>
      </c>
      <c r="F2762" s="167" t="s">
        <v>8706</v>
      </c>
      <c r="G2762" s="134" t="s">
        <v>8707</v>
      </c>
      <c r="H2762" s="62" t="s">
        <v>215</v>
      </c>
      <c r="I2762" s="134" t="s">
        <v>8708</v>
      </c>
      <c r="J2762" s="63" t="str">
        <f t="shared" si="215"/>
        <v>IC.IT.203013</v>
      </c>
      <c r="K2762" s="61" t="s">
        <v>1702</v>
      </c>
      <c r="L2762" s="167" t="str">
        <f t="shared" si="216"/>
        <v xml:space="preserve">   Laceration</v>
      </c>
      <c r="M2762" s="168" t="str">
        <f t="shared" si="217"/>
        <v>PI.IC.IT.203013.01</v>
      </c>
      <c r="N2762" s="168"/>
      <c r="O2762" s="168" t="str">
        <f t="shared" si="218"/>
        <v>PH.IC.IT.203013.01</v>
      </c>
      <c r="Q2762" s="168" t="str">
        <f t="shared" si="219"/>
        <v>CL.IC.IT.203013.01</v>
      </c>
      <c r="R2762" s="167" t="s">
        <v>12465</v>
      </c>
      <c r="S2762" s="167">
        <v>795</v>
      </c>
    </row>
    <row r="2763" spans="1:19" s="167" customFormat="1" ht="15">
      <c r="A2763" s="10" t="s">
        <v>9344</v>
      </c>
      <c r="B2763" s="10"/>
      <c r="C2763" s="61" t="s">
        <v>11906</v>
      </c>
      <c r="E2763" s="61" t="s">
        <v>7537</v>
      </c>
      <c r="F2763" s="167" t="s">
        <v>8706</v>
      </c>
      <c r="G2763" s="134" t="s">
        <v>8714</v>
      </c>
      <c r="H2763" s="62" t="s">
        <v>4082</v>
      </c>
      <c r="I2763" s="134" t="s">
        <v>8715</v>
      </c>
      <c r="J2763" s="63" t="str">
        <f t="shared" si="215"/>
        <v>IC.IT.203014</v>
      </c>
      <c r="K2763" s="61" t="s">
        <v>12175</v>
      </c>
      <c r="L2763" s="167" t="str">
        <f t="shared" si="216"/>
        <v xml:space="preserve">  Puncture</v>
      </c>
      <c r="M2763" s="168" t="str">
        <f t="shared" si="217"/>
        <v>PI.IC.IT.203014.01</v>
      </c>
      <c r="N2763" s="168"/>
      <c r="O2763" s="168" t="str">
        <f t="shared" si="218"/>
        <v>PH.IC.IT.203014.01</v>
      </c>
      <c r="Q2763" s="168" t="str">
        <f t="shared" si="219"/>
        <v>CL.IC.IT.203014.01</v>
      </c>
      <c r="R2763" s="167" t="s">
        <v>12465</v>
      </c>
      <c r="S2763" s="167">
        <v>796</v>
      </c>
    </row>
    <row r="2764" spans="1:19" s="167" customFormat="1" ht="15">
      <c r="A2764" s="167" t="s">
        <v>9344</v>
      </c>
      <c r="C2764" s="61" t="s">
        <v>11906</v>
      </c>
      <c r="D2764" s="167" t="s">
        <v>8716</v>
      </c>
      <c r="E2764" s="61" t="s">
        <v>7544</v>
      </c>
      <c r="F2764" s="167" t="s">
        <v>8706</v>
      </c>
      <c r="G2764" s="129" t="s">
        <v>8865</v>
      </c>
      <c r="H2764" s="62" t="s">
        <v>11848</v>
      </c>
      <c r="I2764" s="129" t="s">
        <v>8988</v>
      </c>
      <c r="J2764" s="63" t="str">
        <f t="shared" si="215"/>
        <v>IC.IT.203101</v>
      </c>
      <c r="K2764" s="61" t="s">
        <v>12175</v>
      </c>
      <c r="L2764" s="167" t="str">
        <f t="shared" si="216"/>
        <v xml:space="preserve">      Partial-thickness (dermis)</v>
      </c>
      <c r="M2764" s="168" t="str">
        <f t="shared" si="217"/>
        <v>PI.IC.IT.203101.01</v>
      </c>
      <c r="N2764" s="168"/>
      <c r="O2764" s="168" t="str">
        <f t="shared" si="218"/>
        <v>PH.IC.IT.203101.01</v>
      </c>
      <c r="Q2764" s="168" t="str">
        <f t="shared" si="219"/>
        <v>CL.IC.IT.203101.01</v>
      </c>
    </row>
    <row r="2765" spans="1:19" s="167" customFormat="1" ht="15">
      <c r="A2765" s="167" t="s">
        <v>9344</v>
      </c>
      <c r="C2765" s="61" t="s">
        <v>11906</v>
      </c>
      <c r="E2765" s="61" t="s">
        <v>7544</v>
      </c>
      <c r="F2765" s="167" t="s">
        <v>8706</v>
      </c>
      <c r="G2765" s="129" t="s">
        <v>13171</v>
      </c>
      <c r="H2765" s="62" t="s">
        <v>12030</v>
      </c>
      <c r="I2765" s="129" t="s">
        <v>8989</v>
      </c>
      <c r="J2765" s="63" t="str">
        <f t="shared" si="215"/>
        <v>IC.IT.203102</v>
      </c>
      <c r="K2765" s="61" t="s">
        <v>1702</v>
      </c>
      <c r="L2765" s="167" t="str">
        <f t="shared" si="216"/>
        <v xml:space="preserve">      Full-thickness (subq and beyond) </v>
      </c>
      <c r="M2765" s="168" t="str">
        <f t="shared" si="217"/>
        <v>PI.IC.IT.203102.01</v>
      </c>
      <c r="N2765" s="168"/>
      <c r="O2765" s="168" t="str">
        <f t="shared" si="218"/>
        <v>PH.IC.IT.203102.01</v>
      </c>
      <c r="Q2765" s="168" t="str">
        <f t="shared" si="219"/>
        <v>CL.IC.IT.203102.01</v>
      </c>
    </row>
    <row r="2766" spans="1:19" s="167" customFormat="1" ht="15">
      <c r="A2766" s="167" t="s">
        <v>9344</v>
      </c>
      <c r="C2766" s="61" t="s">
        <v>11906</v>
      </c>
      <c r="D2766" s="167" t="s">
        <v>8990</v>
      </c>
      <c r="E2766" s="61" t="s">
        <v>7547</v>
      </c>
      <c r="F2766" s="167" t="s">
        <v>8853</v>
      </c>
      <c r="G2766" s="129" t="s">
        <v>8866</v>
      </c>
      <c r="H2766" s="62" t="s">
        <v>11848</v>
      </c>
      <c r="I2766" s="129" t="s">
        <v>8867</v>
      </c>
      <c r="J2766" s="63" t="str">
        <f t="shared" si="215"/>
        <v>IC.IT.203201</v>
      </c>
      <c r="K2766" s="61" t="s">
        <v>1702</v>
      </c>
      <c r="L2766" s="167" t="str">
        <f t="shared" si="216"/>
        <v xml:space="preserve">      Length (measure head to toe):  specify cm</v>
      </c>
      <c r="M2766" s="168" t="str">
        <f t="shared" si="217"/>
        <v>PI.IC.IT.203201.01</v>
      </c>
      <c r="N2766" s="168"/>
      <c r="O2766" s="168" t="str">
        <f t="shared" si="218"/>
        <v>PH.IC.IT.203201.01</v>
      </c>
      <c r="Q2766" s="168" t="str">
        <f t="shared" si="219"/>
        <v>CL.IC.IT.203201.01</v>
      </c>
    </row>
    <row r="2767" spans="1:19" s="167" customFormat="1" ht="15">
      <c r="A2767" s="167" t="s">
        <v>9344</v>
      </c>
      <c r="C2767" s="61" t="s">
        <v>11906</v>
      </c>
      <c r="E2767" s="61" t="s">
        <v>7547</v>
      </c>
      <c r="F2767" s="167" t="s">
        <v>8853</v>
      </c>
      <c r="G2767" s="129" t="s">
        <v>8868</v>
      </c>
      <c r="H2767" s="62" t="s">
        <v>12030</v>
      </c>
      <c r="I2767" s="129" t="s">
        <v>8730</v>
      </c>
      <c r="J2767" s="63" t="str">
        <f t="shared" si="215"/>
        <v>IC.IT.203202</v>
      </c>
      <c r="K2767" s="61" t="s">
        <v>1702</v>
      </c>
      <c r="L2767" s="167" t="str">
        <f t="shared" si="216"/>
        <v xml:space="preserve">      Width (measure hip to hip):  specify cm</v>
      </c>
      <c r="M2767" s="168" t="str">
        <f t="shared" si="217"/>
        <v>PI.IC.IT.203202.01</v>
      </c>
      <c r="N2767" s="168"/>
      <c r="O2767" s="168" t="str">
        <f t="shared" si="218"/>
        <v>PH.IC.IT.203202.01</v>
      </c>
      <c r="Q2767" s="168" t="str">
        <f t="shared" si="219"/>
        <v>CL.IC.IT.203202.01</v>
      </c>
    </row>
    <row r="2768" spans="1:19" s="167" customFormat="1" ht="15">
      <c r="A2768" s="167" t="s">
        <v>9344</v>
      </c>
      <c r="C2768" s="61" t="s">
        <v>11906</v>
      </c>
      <c r="E2768" s="61" t="s">
        <v>7547</v>
      </c>
      <c r="F2768" s="167" t="s">
        <v>8853</v>
      </c>
      <c r="G2768" s="167" t="s">
        <v>8731</v>
      </c>
      <c r="H2768" s="62" t="s">
        <v>12032</v>
      </c>
      <c r="I2768" s="167" t="s">
        <v>8604</v>
      </c>
      <c r="J2768" s="63" t="str">
        <f t="shared" si="215"/>
        <v>IC.IT.203203</v>
      </c>
      <c r="K2768" s="61" t="s">
        <v>1702</v>
      </c>
      <c r="L2768" s="167" t="str">
        <f t="shared" si="216"/>
        <v xml:space="preserve">      Depth (measure deepest part):  specify cm</v>
      </c>
      <c r="M2768" s="168" t="str">
        <f t="shared" si="217"/>
        <v>PI.IC.IT.203203.01</v>
      </c>
      <c r="N2768" s="168"/>
      <c r="O2768" s="168" t="str">
        <f t="shared" si="218"/>
        <v>PH.IC.IT.203203.01</v>
      </c>
      <c r="Q2768" s="168" t="str">
        <f t="shared" si="219"/>
        <v>CL.IC.IT.203203.01</v>
      </c>
    </row>
    <row r="2769" spans="1:17" s="167" customFormat="1" ht="15">
      <c r="A2769" s="167" t="s">
        <v>9344</v>
      </c>
      <c r="C2769" s="61" t="s">
        <v>11906</v>
      </c>
      <c r="E2769" s="61" t="s">
        <v>7547</v>
      </c>
      <c r="F2769" s="167" t="s">
        <v>8853</v>
      </c>
      <c r="G2769" s="167" t="s">
        <v>8605</v>
      </c>
      <c r="H2769" s="62" t="s">
        <v>12028</v>
      </c>
      <c r="I2769" s="167" t="s">
        <v>12171</v>
      </c>
      <c r="J2769" s="63" t="str">
        <f t="shared" si="215"/>
        <v>IC.IT.203204</v>
      </c>
      <c r="K2769" s="61" t="s">
        <v>1702</v>
      </c>
      <c r="L2769" s="167" t="str">
        <f t="shared" si="216"/>
        <v xml:space="preserve">      N/A (within 7 days): specify date</v>
      </c>
      <c r="M2769" s="168" t="str">
        <f t="shared" si="217"/>
        <v>PI.IC.IT.203204.01</v>
      </c>
      <c r="N2769" s="168"/>
      <c r="O2769" s="168" t="str">
        <f t="shared" si="218"/>
        <v>PH.IC.IT.203204.01</v>
      </c>
      <c r="Q2769" s="168" t="str">
        <f t="shared" si="219"/>
        <v>CL.IC.IT.203204.01</v>
      </c>
    </row>
    <row r="2770" spans="1:17" s="167" customFormat="1" ht="15">
      <c r="A2770" s="167" t="s">
        <v>9344</v>
      </c>
      <c r="C2770" s="61" t="s">
        <v>11906</v>
      </c>
      <c r="E2770" s="61" t="s">
        <v>7547</v>
      </c>
      <c r="F2770" s="167" t="s">
        <v>8853</v>
      </c>
      <c r="G2770" s="167" t="s">
        <v>9664</v>
      </c>
      <c r="H2770" s="62" t="s">
        <v>12210</v>
      </c>
      <c r="I2770" s="167" t="s">
        <v>12207</v>
      </c>
      <c r="J2770" s="63" t="str">
        <f t="shared" si="215"/>
        <v>IC.IT.203205</v>
      </c>
      <c r="K2770" s="61" t="s">
        <v>1702</v>
      </c>
      <c r="L2770" s="167" t="str">
        <f t="shared" si="216"/>
        <v xml:space="preserve">      Unable to assess due to dressing</v>
      </c>
      <c r="M2770" s="168" t="str">
        <f t="shared" si="217"/>
        <v>PI.IC.IT.203205.01</v>
      </c>
      <c r="N2770" s="168"/>
      <c r="O2770" s="168" t="str">
        <f t="shared" si="218"/>
        <v>PH.IC.IT.203205.01</v>
      </c>
      <c r="Q2770" s="168" t="str">
        <f t="shared" si="219"/>
        <v>CL.IC.IT.203205.01</v>
      </c>
    </row>
    <row r="2771" spans="1:17" s="167" customFormat="1" ht="15">
      <c r="A2771" s="167" t="s">
        <v>9344</v>
      </c>
      <c r="C2771" s="61" t="s">
        <v>11906</v>
      </c>
      <c r="E2771" s="61" t="s">
        <v>7547</v>
      </c>
      <c r="F2771" s="167" t="s">
        <v>8853</v>
      </c>
      <c r="G2771" s="167" t="s">
        <v>9665</v>
      </c>
      <c r="H2771" s="62" t="s">
        <v>12212</v>
      </c>
      <c r="I2771" s="167" t="s">
        <v>12437</v>
      </c>
      <c r="J2771" s="63" t="str">
        <f t="shared" si="215"/>
        <v>IC.IT.203206</v>
      </c>
      <c r="K2771" s="61" t="s">
        <v>1702</v>
      </c>
      <c r="L2771" s="167" t="str">
        <f t="shared" si="216"/>
        <v xml:space="preserve">      Other: specify</v>
      </c>
      <c r="M2771" s="168" t="str">
        <f t="shared" si="217"/>
        <v>PI.IC.IT.203206.01</v>
      </c>
      <c r="N2771" s="168"/>
      <c r="O2771" s="168" t="str">
        <f t="shared" si="218"/>
        <v>PH.IC.IT.203206.01</v>
      </c>
      <c r="Q2771" s="168" t="str">
        <f t="shared" si="219"/>
        <v>CL.IC.IT.203206.01</v>
      </c>
    </row>
    <row r="2772" spans="1:17" s="167" customFormat="1" ht="15">
      <c r="A2772" s="167" t="s">
        <v>9344</v>
      </c>
      <c r="C2772" s="61" t="s">
        <v>11906</v>
      </c>
      <c r="D2772" s="167" t="s">
        <v>491</v>
      </c>
      <c r="E2772" s="61" t="s">
        <v>913</v>
      </c>
      <c r="F2772" s="167" t="s">
        <v>8853</v>
      </c>
      <c r="G2772" s="167" t="s">
        <v>8606</v>
      </c>
      <c r="H2772" s="62" t="s">
        <v>11848</v>
      </c>
      <c r="I2772" s="167" t="s">
        <v>8733</v>
      </c>
      <c r="J2772" s="63" t="str">
        <f t="shared" si="215"/>
        <v>IC.IT.203301</v>
      </c>
      <c r="K2772" s="61" t="s">
        <v>1702</v>
      </c>
      <c r="L2772" s="167" t="str">
        <f t="shared" si="216"/>
        <v xml:space="preserve">      Epithelialization (shades of pink): specify %</v>
      </c>
      <c r="M2772" s="168" t="str">
        <f t="shared" si="217"/>
        <v>PI.IC.IT.203301.01</v>
      </c>
      <c r="N2772" s="168"/>
      <c r="O2772" s="168" t="str">
        <f t="shared" si="218"/>
        <v>PH.IC.IT.203301.01</v>
      </c>
      <c r="Q2772" s="168" t="str">
        <f t="shared" si="219"/>
        <v>CL.IC.IT.203301.01</v>
      </c>
    </row>
    <row r="2773" spans="1:17" s="167" customFormat="1" ht="15">
      <c r="A2773" s="167" t="s">
        <v>9344</v>
      </c>
      <c r="C2773" s="61" t="s">
        <v>11906</v>
      </c>
      <c r="E2773" s="61" t="s">
        <v>913</v>
      </c>
      <c r="F2773" s="167" t="s">
        <v>8853</v>
      </c>
      <c r="G2773" s="167" t="s">
        <v>8734</v>
      </c>
      <c r="H2773" s="62" t="s">
        <v>12030</v>
      </c>
      <c r="I2773" s="167" t="s">
        <v>8735</v>
      </c>
      <c r="J2773" s="63" t="str">
        <f t="shared" si="215"/>
        <v>IC.IT.203302</v>
      </c>
      <c r="K2773" s="61" t="s">
        <v>1702</v>
      </c>
      <c r="L2773" s="167" t="str">
        <f t="shared" si="216"/>
        <v xml:space="preserve">      Granulation (beefy red):  specify %</v>
      </c>
      <c r="M2773" s="168" t="str">
        <f t="shared" si="217"/>
        <v>PI.IC.IT.203302.01</v>
      </c>
      <c r="N2773" s="168"/>
      <c r="O2773" s="168" t="str">
        <f t="shared" si="218"/>
        <v>PH.IC.IT.203302.01</v>
      </c>
      <c r="Q2773" s="168" t="str">
        <f t="shared" si="219"/>
        <v>CL.IC.IT.203302.01</v>
      </c>
    </row>
    <row r="2774" spans="1:17" s="167" customFormat="1" ht="15">
      <c r="A2774" s="167" t="s">
        <v>9344</v>
      </c>
      <c r="C2774" s="61" t="s">
        <v>11906</v>
      </c>
      <c r="E2774" s="61" t="s">
        <v>913</v>
      </c>
      <c r="F2774" s="167" t="s">
        <v>8853</v>
      </c>
      <c r="G2774" s="167" t="s">
        <v>8612</v>
      </c>
      <c r="H2774" s="62" t="s">
        <v>12032</v>
      </c>
      <c r="I2774" s="167" t="s">
        <v>9607</v>
      </c>
      <c r="J2774" s="63" t="str">
        <f t="shared" si="215"/>
        <v>IC.IT.203303</v>
      </c>
      <c r="K2774" s="61" t="s">
        <v>1702</v>
      </c>
      <c r="L2774" s="167" t="str">
        <f t="shared" si="216"/>
        <v xml:space="preserve">      Slough (yellow fibrinous):  specify %</v>
      </c>
      <c r="M2774" s="168" t="str">
        <f t="shared" si="217"/>
        <v>PI.IC.IT.203303.01</v>
      </c>
      <c r="N2774" s="168"/>
      <c r="O2774" s="168" t="str">
        <f t="shared" si="218"/>
        <v>PH.IC.IT.203303.01</v>
      </c>
      <c r="Q2774" s="168" t="str">
        <f t="shared" si="219"/>
        <v>CL.IC.IT.203303.01</v>
      </c>
    </row>
    <row r="2775" spans="1:17" s="167" customFormat="1" ht="15">
      <c r="A2775" s="167" t="s">
        <v>9344</v>
      </c>
      <c r="C2775" s="61" t="s">
        <v>11906</v>
      </c>
      <c r="E2775" s="61" t="s">
        <v>913</v>
      </c>
      <c r="F2775" s="167" t="s">
        <v>8853</v>
      </c>
      <c r="G2775" s="167" t="s">
        <v>8858</v>
      </c>
      <c r="H2775" s="62" t="s">
        <v>12028</v>
      </c>
      <c r="I2775" s="167" t="s">
        <v>8859</v>
      </c>
      <c r="J2775" s="63" t="str">
        <f t="shared" si="215"/>
        <v>IC.IT.203304</v>
      </c>
      <c r="K2775" s="61" t="s">
        <v>1702</v>
      </c>
      <c r="L2775" s="167" t="str">
        <f t="shared" si="216"/>
        <v xml:space="preserve">      Eschar (thick leathery black/brown):  specify %</v>
      </c>
      <c r="M2775" s="168" t="str">
        <f t="shared" si="217"/>
        <v>PI.IC.IT.203304.01</v>
      </c>
      <c r="N2775" s="168"/>
      <c r="O2775" s="168" t="str">
        <f t="shared" si="218"/>
        <v>PH.IC.IT.203304.01</v>
      </c>
      <c r="Q2775" s="168" t="str">
        <f t="shared" si="219"/>
        <v>CL.IC.IT.203304.01</v>
      </c>
    </row>
    <row r="2776" spans="1:17" s="167" customFormat="1" ht="15">
      <c r="A2776" s="167" t="s">
        <v>9344</v>
      </c>
      <c r="C2776" s="61" t="s">
        <v>11906</v>
      </c>
      <c r="E2776" s="61" t="s">
        <v>913</v>
      </c>
      <c r="F2776" s="167" t="s">
        <v>8853</v>
      </c>
      <c r="G2776" s="167" t="s">
        <v>8587</v>
      </c>
      <c r="H2776" s="62" t="s">
        <v>212</v>
      </c>
      <c r="I2776" s="167" t="s">
        <v>8588</v>
      </c>
      <c r="J2776" s="63" t="str">
        <f t="shared" si="215"/>
        <v>IC.IT.203305</v>
      </c>
      <c r="K2776" s="61" t="s">
        <v>1702</v>
      </c>
      <c r="L2776" s="167" t="str">
        <f t="shared" si="216"/>
        <v xml:space="preserve">      Foreign bodies:  specify</v>
      </c>
      <c r="M2776" s="168" t="str">
        <f t="shared" si="217"/>
        <v>PI.IC.IT.203305.01</v>
      </c>
      <c r="N2776" s="168"/>
      <c r="O2776" s="168" t="str">
        <f t="shared" si="218"/>
        <v>PH.IC.IT.203305.01</v>
      </c>
      <c r="Q2776" s="168" t="str">
        <f t="shared" si="219"/>
        <v>CL.IC.IT.203305.01</v>
      </c>
    </row>
    <row r="2777" spans="1:17" s="167" customFormat="1" ht="15">
      <c r="A2777" s="167" t="s">
        <v>9344</v>
      </c>
      <c r="C2777" s="61" t="s">
        <v>11906</v>
      </c>
      <c r="E2777" s="61" t="s">
        <v>8320</v>
      </c>
      <c r="F2777" s="167" t="s">
        <v>8853</v>
      </c>
      <c r="G2777" s="129" t="s">
        <v>8599</v>
      </c>
      <c r="H2777" s="62" t="s">
        <v>11848</v>
      </c>
      <c r="I2777" s="129" t="s">
        <v>11867</v>
      </c>
      <c r="J2777" s="63" t="str">
        <f t="shared" si="215"/>
        <v>IC.IT.203401</v>
      </c>
      <c r="K2777" s="61" t="s">
        <v>1702</v>
      </c>
      <c r="L2777" s="167" t="str">
        <f t="shared" si="216"/>
        <v>Tunneling: enter clock position</v>
      </c>
      <c r="M2777" s="168" t="str">
        <f t="shared" si="217"/>
        <v>PI.IC.IT.203401.01</v>
      </c>
      <c r="N2777" s="168"/>
      <c r="O2777" s="168" t="str">
        <f t="shared" si="218"/>
        <v>PH.IC.IT.203401.01</v>
      </c>
      <c r="Q2777" s="168" t="str">
        <f t="shared" si="219"/>
        <v>CL.IC.IT.203401.01</v>
      </c>
    </row>
    <row r="2778" spans="1:17" s="167" customFormat="1" ht="15">
      <c r="A2778" s="167" t="s">
        <v>9344</v>
      </c>
      <c r="C2778" s="61" t="s">
        <v>11906</v>
      </c>
      <c r="D2778" s="167" t="s">
        <v>8854</v>
      </c>
      <c r="E2778" s="61" t="s">
        <v>8320</v>
      </c>
      <c r="F2778" s="167" t="s">
        <v>8853</v>
      </c>
      <c r="G2778" s="129" t="s">
        <v>13172</v>
      </c>
      <c r="H2778" s="62" t="s">
        <v>12030</v>
      </c>
      <c r="I2778" s="129" t="s">
        <v>8321</v>
      </c>
      <c r="J2778" s="63" t="str">
        <f t="shared" si="215"/>
        <v>IC.IT.203402</v>
      </c>
      <c r="K2778" s="61" t="s">
        <v>1702</v>
      </c>
      <c r="L2778" s="167" t="str">
        <f t="shared" si="216"/>
        <v xml:space="preserve">      Indistinct, attached</v>
      </c>
      <c r="M2778" s="168" t="str">
        <f t="shared" si="217"/>
        <v>PI.IC.IT.203402.01</v>
      </c>
      <c r="N2778" s="168"/>
      <c r="O2778" s="168" t="str">
        <f t="shared" si="218"/>
        <v>PH.IC.IT.203402.01</v>
      </c>
      <c r="Q2778" s="168" t="str">
        <f t="shared" si="219"/>
        <v>CL.IC.IT.203402.01</v>
      </c>
    </row>
    <row r="2779" spans="1:17" s="167" customFormat="1" ht="15">
      <c r="A2779" s="167" t="s">
        <v>9344</v>
      </c>
      <c r="C2779" s="61" t="s">
        <v>11906</v>
      </c>
      <c r="E2779" s="61" t="s">
        <v>8320</v>
      </c>
      <c r="F2779" s="167" t="s">
        <v>8853</v>
      </c>
      <c r="G2779" s="129" t="s">
        <v>13173</v>
      </c>
      <c r="H2779" s="62" t="s">
        <v>12032</v>
      </c>
      <c r="I2779" s="129" t="s">
        <v>8592</v>
      </c>
      <c r="J2779" s="63" t="str">
        <f t="shared" si="215"/>
        <v>IC.IT.203403</v>
      </c>
      <c r="K2779" s="61" t="s">
        <v>1702</v>
      </c>
      <c r="L2779" s="167" t="str">
        <f t="shared" si="216"/>
        <v xml:space="preserve">      Non attached</v>
      </c>
      <c r="M2779" s="168" t="str">
        <f t="shared" si="217"/>
        <v>PI.IC.IT.203403.01</v>
      </c>
      <c r="N2779" s="168"/>
      <c r="O2779" s="168" t="str">
        <f t="shared" si="218"/>
        <v>PH.IC.IT.203403.01</v>
      </c>
      <c r="Q2779" s="168" t="str">
        <f t="shared" si="219"/>
        <v>CL.IC.IT.203403.01</v>
      </c>
    </row>
    <row r="2780" spans="1:17" s="167" customFormat="1" ht="15">
      <c r="A2780" s="167" t="s">
        <v>9344</v>
      </c>
      <c r="C2780" s="61" t="s">
        <v>11906</v>
      </c>
      <c r="E2780" s="61" t="s">
        <v>8320</v>
      </c>
      <c r="F2780" s="167" t="s">
        <v>8853</v>
      </c>
      <c r="G2780" s="129" t="s">
        <v>8593</v>
      </c>
      <c r="H2780" s="62" t="s">
        <v>12028</v>
      </c>
      <c r="I2780" s="129" t="s">
        <v>8594</v>
      </c>
      <c r="J2780" s="63" t="str">
        <f t="shared" si="215"/>
        <v>IC.IT.203404</v>
      </c>
      <c r="K2780" s="61" t="s">
        <v>1702</v>
      </c>
      <c r="L2780" s="167" t="str">
        <f t="shared" si="216"/>
        <v xml:space="preserve">      Tunneling</v>
      </c>
      <c r="M2780" s="168" t="str">
        <f t="shared" si="217"/>
        <v>PI.IC.IT.203404.01</v>
      </c>
      <c r="N2780" s="168"/>
      <c r="O2780" s="168" t="str">
        <f t="shared" si="218"/>
        <v>PH.IC.IT.203404.01</v>
      </c>
      <c r="Q2780" s="168" t="str">
        <f t="shared" si="219"/>
        <v>CL.IC.IT.203404.01</v>
      </c>
    </row>
    <row r="2781" spans="1:17" s="167" customFormat="1" ht="15">
      <c r="A2781" s="167" t="s">
        <v>9344</v>
      </c>
      <c r="C2781" s="61" t="s">
        <v>11906</v>
      </c>
      <c r="E2781" s="61" t="s">
        <v>8320</v>
      </c>
      <c r="F2781" s="167" t="s">
        <v>8853</v>
      </c>
      <c r="G2781" s="129" t="s">
        <v>8595</v>
      </c>
      <c r="H2781" s="62" t="s">
        <v>12210</v>
      </c>
      <c r="I2781" s="129" t="s">
        <v>8596</v>
      </c>
      <c r="J2781" s="63" t="str">
        <f t="shared" si="215"/>
        <v>IC.IT.203405</v>
      </c>
      <c r="K2781" s="61" t="s">
        <v>1702</v>
      </c>
      <c r="L2781" s="167" t="str">
        <f t="shared" si="216"/>
        <v xml:space="preserve">      Undermining</v>
      </c>
      <c r="M2781" s="168" t="str">
        <f t="shared" si="217"/>
        <v>PI.IC.IT.203405.01</v>
      </c>
      <c r="N2781" s="168"/>
      <c r="O2781" s="168" t="str">
        <f t="shared" si="218"/>
        <v>PH.IC.IT.203405.01</v>
      </c>
      <c r="Q2781" s="168" t="str">
        <f t="shared" si="219"/>
        <v>CL.IC.IT.203405.01</v>
      </c>
    </row>
    <row r="2782" spans="1:17" s="167" customFormat="1" ht="15">
      <c r="A2782" s="167" t="s">
        <v>9344</v>
      </c>
      <c r="C2782" s="61" t="s">
        <v>11906</v>
      </c>
      <c r="E2782" s="61" t="s">
        <v>8320</v>
      </c>
      <c r="F2782" s="167" t="s">
        <v>8853</v>
      </c>
      <c r="G2782" s="129" t="s">
        <v>8597</v>
      </c>
      <c r="H2782" s="62" t="s">
        <v>12212</v>
      </c>
      <c r="I2782" s="129" t="s">
        <v>8598</v>
      </c>
      <c r="J2782" s="63" t="str">
        <f t="shared" si="215"/>
        <v>IC.IT.203406</v>
      </c>
      <c r="K2782" s="61" t="s">
        <v>1702</v>
      </c>
      <c r="L2782" s="167" t="str">
        <f t="shared" si="216"/>
        <v xml:space="preserve">      Rolled</v>
      </c>
      <c r="M2782" s="168" t="str">
        <f t="shared" si="217"/>
        <v>PI.IC.IT.203406.01</v>
      </c>
      <c r="N2782" s="168"/>
      <c r="O2782" s="168" t="str">
        <f t="shared" si="218"/>
        <v>PH.IC.IT.203406.01</v>
      </c>
      <c r="Q2782" s="168" t="str">
        <f t="shared" si="219"/>
        <v>CL.IC.IT.203406.01</v>
      </c>
    </row>
    <row r="2783" spans="1:17" s="167" customFormat="1" ht="15">
      <c r="A2783" s="167" t="s">
        <v>9344</v>
      </c>
      <c r="C2783" s="61" t="s">
        <v>11906</v>
      </c>
      <c r="D2783" s="167" t="s">
        <v>8515</v>
      </c>
      <c r="E2783" s="61" t="s">
        <v>8516</v>
      </c>
      <c r="F2783" s="167" t="s">
        <v>8855</v>
      </c>
      <c r="G2783" s="129" t="s">
        <v>8485</v>
      </c>
      <c r="H2783" s="62" t="s">
        <v>11848</v>
      </c>
      <c r="I2783" s="129" t="s">
        <v>10278</v>
      </c>
      <c r="J2783" s="63" t="str">
        <f t="shared" si="215"/>
        <v>IC.IT.203501</v>
      </c>
      <c r="K2783" s="61" t="s">
        <v>1702</v>
      </c>
      <c r="L2783" s="167" t="str">
        <f t="shared" si="216"/>
        <v xml:space="preserve">      Continuous</v>
      </c>
      <c r="M2783" s="168" t="str">
        <f t="shared" si="217"/>
        <v>PI.IC.IT.203501.01</v>
      </c>
      <c r="N2783" s="168"/>
      <c r="O2783" s="168" t="str">
        <f t="shared" si="218"/>
        <v>PH.IC.IT.203501.01</v>
      </c>
      <c r="Q2783" s="168" t="str">
        <f t="shared" si="219"/>
        <v>CL.IC.IT.203501.01</v>
      </c>
    </row>
    <row r="2784" spans="1:17" s="167" customFormat="1" ht="15">
      <c r="A2784" s="167" t="s">
        <v>9344</v>
      </c>
      <c r="C2784" s="61" t="s">
        <v>11906</v>
      </c>
      <c r="E2784" s="61" t="s">
        <v>8516</v>
      </c>
      <c r="F2784" s="167" t="s">
        <v>8855</v>
      </c>
      <c r="G2784" s="129" t="s">
        <v>8486</v>
      </c>
      <c r="H2784" s="62" t="s">
        <v>12030</v>
      </c>
      <c r="I2784" s="129" t="s">
        <v>11013</v>
      </c>
      <c r="J2784" s="63" t="str">
        <f t="shared" si="215"/>
        <v>IC.IT.203502</v>
      </c>
      <c r="K2784" s="61" t="s">
        <v>1702</v>
      </c>
      <c r="L2784" s="167" t="str">
        <f t="shared" si="216"/>
        <v xml:space="preserve">      Intermittent</v>
      </c>
      <c r="M2784" s="168" t="str">
        <f t="shared" si="217"/>
        <v>PI.IC.IT.203502.01</v>
      </c>
      <c r="N2784" s="168"/>
      <c r="O2784" s="168" t="str">
        <f t="shared" si="218"/>
        <v>PH.IC.IT.203502.01</v>
      </c>
      <c r="Q2784" s="168" t="str">
        <f t="shared" si="219"/>
        <v>CL.IC.IT.203502.01</v>
      </c>
    </row>
    <row r="2785" spans="1:45" s="167" customFormat="1" ht="15">
      <c r="A2785" s="167" t="s">
        <v>9344</v>
      </c>
      <c r="C2785" s="61" t="s">
        <v>11906</v>
      </c>
      <c r="D2785" s="167" t="s">
        <v>8487</v>
      </c>
      <c r="E2785" s="61" t="s">
        <v>8783</v>
      </c>
      <c r="F2785" s="167" t="s">
        <v>8855</v>
      </c>
      <c r="G2785" s="129" t="s">
        <v>8491</v>
      </c>
      <c r="H2785" s="62" t="s">
        <v>12032</v>
      </c>
      <c r="I2785" s="129" t="s">
        <v>8802</v>
      </c>
      <c r="J2785" s="63" t="str">
        <f t="shared" si="215"/>
        <v>IC.IT.203603</v>
      </c>
      <c r="K2785" s="61" t="s">
        <v>1702</v>
      </c>
      <c r="L2785" s="167" t="str">
        <f t="shared" si="216"/>
        <v xml:space="preserve">      125mmHg</v>
      </c>
      <c r="M2785" s="168" t="str">
        <f t="shared" si="217"/>
        <v>PI.IC.IT.203603.01</v>
      </c>
      <c r="N2785" s="168"/>
      <c r="O2785" s="168" t="str">
        <f t="shared" si="218"/>
        <v>PH.IC.IT.203603.01</v>
      </c>
      <c r="Q2785" s="168" t="str">
        <f t="shared" si="219"/>
        <v>CL.IC.IT.203603.01</v>
      </c>
    </row>
    <row r="2786" spans="1:45" s="167" customFormat="1" ht="15">
      <c r="A2786" s="167" t="s">
        <v>9344</v>
      </c>
      <c r="C2786" s="61" t="s">
        <v>11906</v>
      </c>
      <c r="E2786" s="61" t="s">
        <v>8783</v>
      </c>
      <c r="F2786" s="167" t="s">
        <v>8855</v>
      </c>
      <c r="G2786" s="129" t="s">
        <v>8747</v>
      </c>
      <c r="H2786" s="62" t="s">
        <v>12028</v>
      </c>
      <c r="I2786" s="129" t="s">
        <v>8804</v>
      </c>
      <c r="J2786" s="63" t="str">
        <f t="shared" si="215"/>
        <v>IC.IT.203604</v>
      </c>
      <c r="K2786" s="61" t="s">
        <v>1702</v>
      </c>
      <c r="L2786" s="167" t="str">
        <f t="shared" si="216"/>
        <v xml:space="preserve">      75mmHg</v>
      </c>
      <c r="M2786" s="168" t="str">
        <f t="shared" si="217"/>
        <v>PI.IC.IT.203604.01</v>
      </c>
      <c r="N2786" s="168"/>
      <c r="O2786" s="168" t="str">
        <f t="shared" si="218"/>
        <v>PH.IC.IT.203604.01</v>
      </c>
      <c r="Q2786" s="168" t="str">
        <f t="shared" si="219"/>
        <v>CL.IC.IT.203604.01</v>
      </c>
    </row>
    <row r="2787" spans="1:45" s="167" customFormat="1" ht="15">
      <c r="A2787" s="167" t="s">
        <v>9344</v>
      </c>
      <c r="C2787" s="61" t="s">
        <v>11906</v>
      </c>
      <c r="E2787" s="61" t="s">
        <v>8783</v>
      </c>
      <c r="F2787" s="167" t="s">
        <v>8855</v>
      </c>
      <c r="G2787" s="167" t="s">
        <v>8748</v>
      </c>
      <c r="H2787" s="62" t="s">
        <v>12210</v>
      </c>
      <c r="I2787" s="167" t="s">
        <v>8806</v>
      </c>
      <c r="J2787" s="63" t="str">
        <f t="shared" si="215"/>
        <v>IC.IT.203605</v>
      </c>
      <c r="K2787" s="61" t="s">
        <v>1702</v>
      </c>
      <c r="L2787" s="167" t="str">
        <f t="shared" si="216"/>
        <v xml:space="preserve">      25mmHg</v>
      </c>
      <c r="M2787" s="168" t="str">
        <f t="shared" si="217"/>
        <v>PI.IC.IT.203605.01</v>
      </c>
      <c r="N2787" s="168"/>
      <c r="O2787" s="168" t="str">
        <f t="shared" si="218"/>
        <v>PH.IC.IT.203605.01</v>
      </c>
      <c r="Q2787" s="168" t="str">
        <f t="shared" si="219"/>
        <v>CL.IC.IT.203605.01</v>
      </c>
    </row>
    <row r="2788" spans="1:45" s="167" customFormat="1" ht="15">
      <c r="A2788" s="167" t="s">
        <v>9344</v>
      </c>
      <c r="C2788" s="61" t="s">
        <v>11906</v>
      </c>
      <c r="E2788" s="61" t="s">
        <v>8783</v>
      </c>
      <c r="F2788" s="167" t="s">
        <v>8855</v>
      </c>
      <c r="G2788" s="167" t="s">
        <v>8875</v>
      </c>
      <c r="H2788" s="62" t="s">
        <v>12212</v>
      </c>
      <c r="I2788" s="167" t="s">
        <v>8656</v>
      </c>
      <c r="J2788" s="63" t="str">
        <f t="shared" si="215"/>
        <v>IC.IT.203606</v>
      </c>
      <c r="K2788" s="61" t="s">
        <v>1702</v>
      </c>
      <c r="L2788" s="167" t="str">
        <f t="shared" si="216"/>
        <v xml:space="preserve">      50mmHg</v>
      </c>
      <c r="M2788" s="168" t="str">
        <f t="shared" si="217"/>
        <v>PI.IC.IT.203606.01</v>
      </c>
      <c r="N2788" s="168"/>
      <c r="O2788" s="168" t="str">
        <f t="shared" si="218"/>
        <v>PH.IC.IT.203606.01</v>
      </c>
      <c r="Q2788" s="168" t="str">
        <f t="shared" si="219"/>
        <v>CL.IC.IT.203606.01</v>
      </c>
    </row>
    <row r="2789" spans="1:45" s="167" customFormat="1" ht="15">
      <c r="A2789" s="167" t="s">
        <v>9344</v>
      </c>
      <c r="C2789" s="61" t="s">
        <v>11906</v>
      </c>
      <c r="E2789" s="61" t="s">
        <v>8783</v>
      </c>
      <c r="F2789" s="167" t="s">
        <v>8855</v>
      </c>
      <c r="G2789" s="167" t="s">
        <v>9052</v>
      </c>
      <c r="H2789" s="62" t="s">
        <v>12225</v>
      </c>
      <c r="I2789" s="167" t="s">
        <v>8658</v>
      </c>
      <c r="J2789" s="63" t="str">
        <f t="shared" si="215"/>
        <v>IC.IT.203607</v>
      </c>
      <c r="K2789" s="61" t="s">
        <v>1702</v>
      </c>
      <c r="L2789" s="167" t="str">
        <f t="shared" si="216"/>
        <v xml:space="preserve">      100mmHg</v>
      </c>
      <c r="M2789" s="168" t="str">
        <f t="shared" si="217"/>
        <v>PI.IC.IT.203607.01</v>
      </c>
      <c r="N2789" s="168"/>
      <c r="O2789" s="168" t="str">
        <f t="shared" si="218"/>
        <v>PH.IC.IT.203607.01</v>
      </c>
      <c r="Q2789" s="168" t="str">
        <f t="shared" si="219"/>
        <v>CL.IC.IT.203607.01</v>
      </c>
    </row>
    <row r="2790" spans="1:45" s="167" customFormat="1" ht="15">
      <c r="A2790" s="167" t="s">
        <v>9344</v>
      </c>
      <c r="C2790" s="61" t="s">
        <v>11906</v>
      </c>
      <c r="E2790" s="61" t="s">
        <v>8783</v>
      </c>
      <c r="F2790" s="167" t="s">
        <v>8855</v>
      </c>
      <c r="G2790" s="167" t="s">
        <v>9053</v>
      </c>
      <c r="H2790" s="62" t="s">
        <v>11638</v>
      </c>
      <c r="I2790" s="167" t="s">
        <v>8652</v>
      </c>
      <c r="J2790" s="63" t="str">
        <f t="shared" si="215"/>
        <v>IC.IT.203608</v>
      </c>
      <c r="K2790" s="61" t="s">
        <v>1702</v>
      </c>
      <c r="L2790" s="167" t="str">
        <f t="shared" si="216"/>
        <v xml:space="preserve">      150mmHg</v>
      </c>
      <c r="M2790" s="168" t="str">
        <f t="shared" si="217"/>
        <v>PI.IC.IT.203608.01</v>
      </c>
      <c r="N2790" s="168"/>
      <c r="O2790" s="168" t="str">
        <f t="shared" si="218"/>
        <v>PH.IC.IT.203608.01</v>
      </c>
      <c r="Q2790" s="168" t="str">
        <f t="shared" si="219"/>
        <v>CL.IC.IT.203608.01</v>
      </c>
    </row>
    <row r="2791" spans="1:45" s="167" customFormat="1" ht="15">
      <c r="A2791" s="167" t="s">
        <v>9344</v>
      </c>
      <c r="C2791" s="61" t="s">
        <v>11906</v>
      </c>
      <c r="D2791" s="167" t="s">
        <v>8910</v>
      </c>
      <c r="E2791" s="61" t="s">
        <v>8912</v>
      </c>
      <c r="F2791" s="167" t="s">
        <v>8855</v>
      </c>
      <c r="G2791" s="167" t="s">
        <v>8911</v>
      </c>
      <c r="H2791" s="62" t="s">
        <v>11848</v>
      </c>
      <c r="I2791" s="167" t="s">
        <v>10076</v>
      </c>
      <c r="J2791" s="63" t="str">
        <f t="shared" si="215"/>
        <v>IC.IT.203701</v>
      </c>
      <c r="K2791" s="61" t="s">
        <v>1702</v>
      </c>
      <c r="L2791" s="167" t="str">
        <f t="shared" si="216"/>
        <v xml:space="preserve">      Done:  specify date/time</v>
      </c>
      <c r="M2791" s="168" t="str">
        <f t="shared" si="217"/>
        <v>PI.IC.IT.203701.01</v>
      </c>
      <c r="N2791" s="168"/>
      <c r="O2791" s="168" t="str">
        <f t="shared" si="218"/>
        <v>PH.IC.IT.203701.01</v>
      </c>
      <c r="Q2791" s="168" t="str">
        <f t="shared" si="219"/>
        <v>CL.IC.IT.203701.01</v>
      </c>
    </row>
    <row r="2792" spans="1:45" s="167" customFormat="1" ht="15">
      <c r="A2792" s="167" t="s">
        <v>9344</v>
      </c>
      <c r="C2792" s="61" t="s">
        <v>11906</v>
      </c>
      <c r="E2792" s="61" t="s">
        <v>8912</v>
      </c>
      <c r="F2792" s="167" t="s">
        <v>8855</v>
      </c>
      <c r="G2792" s="167" t="s">
        <v>8913</v>
      </c>
      <c r="H2792" s="62" t="s">
        <v>12030</v>
      </c>
      <c r="I2792" s="167" t="s">
        <v>12171</v>
      </c>
      <c r="J2792" s="63" t="str">
        <f t="shared" si="215"/>
        <v>IC.IT.203702</v>
      </c>
      <c r="K2792" s="61" t="s">
        <v>1702</v>
      </c>
      <c r="L2792" s="167" t="str">
        <f t="shared" si="216"/>
        <v xml:space="preserve">      Not applicable</v>
      </c>
      <c r="M2792" s="168" t="str">
        <f t="shared" si="217"/>
        <v>PI.IC.IT.203702.01</v>
      </c>
      <c r="N2792" s="168"/>
      <c r="O2792" s="168" t="str">
        <f t="shared" si="218"/>
        <v>PH.IC.IT.203702.01</v>
      </c>
      <c r="Q2792" s="168" t="str">
        <f t="shared" si="219"/>
        <v>CL.IC.IT.203702.01</v>
      </c>
    </row>
    <row r="2793" spans="1:45" s="167" customFormat="1" ht="15">
      <c r="A2793" s="10" t="s">
        <v>9344</v>
      </c>
      <c r="B2793" s="10"/>
      <c r="C2793" s="61" t="s">
        <v>11906</v>
      </c>
      <c r="E2793" s="61" t="s">
        <v>8912</v>
      </c>
      <c r="F2793" s="167" t="s">
        <v>8855</v>
      </c>
      <c r="G2793" s="10" t="s">
        <v>8856</v>
      </c>
      <c r="H2793" s="62" t="s">
        <v>0</v>
      </c>
      <c r="I2793" s="10" t="s">
        <v>8857</v>
      </c>
      <c r="J2793" s="63" t="str">
        <f t="shared" si="215"/>
        <v>IC.IT.203703</v>
      </c>
      <c r="K2793" s="61" t="s">
        <v>1702</v>
      </c>
      <c r="L2793" s="167" t="str">
        <f t="shared" si="216"/>
        <v xml:space="preserve">      Not needed</v>
      </c>
      <c r="M2793" s="168" t="str">
        <f t="shared" si="217"/>
        <v>PI.IC.IT.203703.01</v>
      </c>
      <c r="N2793" s="168"/>
      <c r="O2793" s="168" t="str">
        <f t="shared" si="218"/>
        <v>PH.IC.IT.203703.01</v>
      </c>
      <c r="Q2793" s="168" t="str">
        <f t="shared" si="219"/>
        <v>CL.IC.IT.203703.01</v>
      </c>
      <c r="R2793" s="167" t="s">
        <v>4415</v>
      </c>
      <c r="S2793" s="167">
        <v>797</v>
      </c>
    </row>
    <row r="2794" spans="1:45" s="167" customFormat="1" ht="15">
      <c r="A2794" s="10" t="s">
        <v>9344</v>
      </c>
      <c r="C2794" s="61" t="s">
        <v>11906</v>
      </c>
      <c r="D2794" s="167" t="s">
        <v>8640</v>
      </c>
      <c r="E2794" s="61" t="s">
        <v>5983</v>
      </c>
      <c r="F2794" s="10" t="s">
        <v>13521</v>
      </c>
      <c r="G2794" s="61" t="s">
        <v>8641</v>
      </c>
      <c r="H2794" s="61" t="s">
        <v>12175</v>
      </c>
      <c r="I2794" s="61" t="s">
        <v>8642</v>
      </c>
      <c r="J2794" s="63" t="str">
        <f t="shared" si="215"/>
        <v>IC.IT.203801</v>
      </c>
      <c r="K2794" s="61" t="s">
        <v>12175</v>
      </c>
      <c r="L2794" s="167" t="str">
        <f t="shared" si="216"/>
        <v>Date and Time</v>
      </c>
      <c r="M2794" s="168" t="str">
        <f t="shared" si="217"/>
        <v>PI.IC.IT.203801.01</v>
      </c>
      <c r="N2794" s="168"/>
      <c r="O2794" s="168" t="str">
        <f t="shared" si="218"/>
        <v>PH.IC.IT.203801.01</v>
      </c>
      <c r="Q2794" s="168" t="str">
        <f t="shared" si="219"/>
        <v>CL.IC.IT.203801.01</v>
      </c>
      <c r="R2794" s="167" t="s">
        <v>12465</v>
      </c>
      <c r="S2794" s="167">
        <v>160</v>
      </c>
    </row>
    <row r="2795" spans="1:45" s="145" customFormat="1" ht="16">
      <c r="A2795" s="145" t="s">
        <v>9344</v>
      </c>
      <c r="B2795" s="145" t="s">
        <v>8582</v>
      </c>
      <c r="C2795" s="170" t="s">
        <v>10704</v>
      </c>
      <c r="D2795" s="145" t="s">
        <v>10436</v>
      </c>
      <c r="E2795" s="170" t="s">
        <v>1702</v>
      </c>
      <c r="F2795" s="145" t="s">
        <v>14657</v>
      </c>
      <c r="G2795" s="145" t="s">
        <v>10383</v>
      </c>
      <c r="H2795" s="170" t="s">
        <v>11848</v>
      </c>
      <c r="I2795" s="145" t="s">
        <v>10384</v>
      </c>
      <c r="J2795" s="171" t="str">
        <f t="shared" si="215"/>
        <v>IC.IT.210101</v>
      </c>
      <c r="K2795" s="170" t="s">
        <v>1702</v>
      </c>
      <c r="L2795" s="145" t="str">
        <f t="shared" si="216"/>
        <v xml:space="preserve">     Brown</v>
      </c>
      <c r="M2795" s="171" t="str">
        <f t="shared" si="217"/>
        <v>PI.IC.IT.210101.01</v>
      </c>
      <c r="N2795" s="171"/>
      <c r="O2795" s="171" t="str">
        <f t="shared" si="218"/>
        <v>PH.IC.IT.210101.01</v>
      </c>
      <c r="Q2795" s="171" t="str">
        <f t="shared" si="219"/>
        <v>CL.IC.IT.210101.01</v>
      </c>
      <c r="AR2795" s="145" t="s">
        <v>12773</v>
      </c>
      <c r="AS2795" s="145">
        <v>1749</v>
      </c>
    </row>
    <row r="2796" spans="1:45" s="145" customFormat="1" ht="16">
      <c r="A2796" s="145" t="s">
        <v>9344</v>
      </c>
      <c r="C2796" s="170" t="s">
        <v>10704</v>
      </c>
      <c r="E2796" s="170" t="s">
        <v>12175</v>
      </c>
      <c r="F2796" s="145" t="s">
        <v>14657</v>
      </c>
      <c r="G2796" s="145" t="s">
        <v>11878</v>
      </c>
      <c r="H2796" s="170" t="s">
        <v>12030</v>
      </c>
      <c r="I2796" s="145" t="s">
        <v>11879</v>
      </c>
      <c r="J2796" s="171" t="str">
        <f t="shared" si="215"/>
        <v>IC.IT.210102</v>
      </c>
      <c r="K2796" s="170" t="s">
        <v>12175</v>
      </c>
      <c r="L2796" s="145" t="str">
        <f t="shared" si="216"/>
        <v xml:space="preserve">     Green</v>
      </c>
      <c r="M2796" s="171" t="str">
        <f t="shared" si="217"/>
        <v>PI.IC.IT.210102.01</v>
      </c>
      <c r="N2796" s="171"/>
      <c r="O2796" s="171" t="str">
        <f t="shared" si="218"/>
        <v>PH.IC.IT.210102.01</v>
      </c>
      <c r="Q2796" s="171" t="str">
        <f t="shared" si="219"/>
        <v>CL.IC.IT.210102.01</v>
      </c>
      <c r="AR2796" s="145" t="s">
        <v>12773</v>
      </c>
      <c r="AS2796" s="145">
        <v>1749</v>
      </c>
    </row>
    <row r="2797" spans="1:45" s="145" customFormat="1" ht="16">
      <c r="A2797" s="145" t="s">
        <v>9344</v>
      </c>
      <c r="C2797" s="170" t="s">
        <v>10704</v>
      </c>
      <c r="E2797" s="170" t="s">
        <v>12175</v>
      </c>
      <c r="F2797" s="145" t="s">
        <v>14657</v>
      </c>
      <c r="G2797" s="145" t="s">
        <v>8615</v>
      </c>
      <c r="H2797" s="170" t="s">
        <v>12032</v>
      </c>
      <c r="I2797" s="145" t="s">
        <v>11881</v>
      </c>
      <c r="J2797" s="171" t="str">
        <f t="shared" si="215"/>
        <v>IC.IT.210103</v>
      </c>
      <c r="K2797" s="170" t="s">
        <v>12175</v>
      </c>
      <c r="L2797" s="145" t="str">
        <f t="shared" si="216"/>
        <v xml:space="preserve">     Tan </v>
      </c>
      <c r="M2797" s="171" t="str">
        <f t="shared" si="217"/>
        <v>PI.IC.IT.210103.01</v>
      </c>
      <c r="N2797" s="171"/>
      <c r="O2797" s="171" t="str">
        <f t="shared" si="218"/>
        <v>PH.IC.IT.210103.01</v>
      </c>
      <c r="Q2797" s="171" t="str">
        <f t="shared" si="219"/>
        <v>CL.IC.IT.210103.01</v>
      </c>
      <c r="AR2797" s="145" t="s">
        <v>12773</v>
      </c>
      <c r="AS2797" s="145">
        <v>1749</v>
      </c>
    </row>
    <row r="2798" spans="1:45" s="145" customFormat="1" ht="16">
      <c r="A2798" s="145" t="s">
        <v>9344</v>
      </c>
      <c r="C2798" s="170" t="s">
        <v>10704</v>
      </c>
      <c r="E2798" s="170" t="s">
        <v>12175</v>
      </c>
      <c r="F2798" s="145" t="s">
        <v>14657</v>
      </c>
      <c r="G2798" s="145" t="s">
        <v>11176</v>
      </c>
      <c r="H2798" s="170" t="s">
        <v>12028</v>
      </c>
      <c r="I2798" s="145" t="s">
        <v>11177</v>
      </c>
      <c r="J2798" s="171" t="str">
        <f t="shared" si="215"/>
        <v>IC.IT.210104</v>
      </c>
      <c r="K2798" s="170" t="s">
        <v>12175</v>
      </c>
      <c r="L2798" s="145" t="str">
        <f t="shared" si="216"/>
        <v xml:space="preserve">     Yellow</v>
      </c>
      <c r="M2798" s="171" t="str">
        <f t="shared" si="217"/>
        <v>PI.IC.IT.210104.01</v>
      </c>
      <c r="N2798" s="171"/>
      <c r="O2798" s="171" t="str">
        <f t="shared" si="218"/>
        <v>PH.IC.IT.210104.01</v>
      </c>
      <c r="Q2798" s="171" t="str">
        <f t="shared" si="219"/>
        <v>CL.IC.IT.210104.01</v>
      </c>
      <c r="AR2798" s="145" t="s">
        <v>12773</v>
      </c>
      <c r="AS2798" s="145">
        <v>1749</v>
      </c>
    </row>
    <row r="2799" spans="1:45" s="145" customFormat="1" ht="16">
      <c r="A2799" s="145" t="s">
        <v>9344</v>
      </c>
      <c r="C2799" s="170" t="s">
        <v>10704</v>
      </c>
      <c r="E2799" s="170" t="s">
        <v>12175</v>
      </c>
      <c r="F2799" s="145" t="s">
        <v>14657</v>
      </c>
      <c r="G2799" s="145" t="s">
        <v>11876</v>
      </c>
      <c r="H2799" s="170" t="s">
        <v>12210</v>
      </c>
      <c r="I2799" s="145" t="s">
        <v>11877</v>
      </c>
      <c r="J2799" s="171" t="str">
        <f t="shared" si="215"/>
        <v>IC.IT.210105</v>
      </c>
      <c r="K2799" s="170" t="s">
        <v>12175</v>
      </c>
      <c r="L2799" s="145" t="str">
        <f t="shared" si="216"/>
        <v xml:space="preserve">     Amber</v>
      </c>
      <c r="M2799" s="171" t="str">
        <f t="shared" si="217"/>
        <v>PI.IC.IT.210105.01</v>
      </c>
      <c r="N2799" s="171"/>
      <c r="O2799" s="171" t="str">
        <f t="shared" si="218"/>
        <v>PH.IC.IT.210105.01</v>
      </c>
      <c r="Q2799" s="171" t="str">
        <f t="shared" si="219"/>
        <v>CL.IC.IT.210105.01</v>
      </c>
      <c r="AR2799" s="145" t="s">
        <v>12773</v>
      </c>
      <c r="AS2799" s="145">
        <v>1749</v>
      </c>
    </row>
    <row r="2800" spans="1:45" s="145" customFormat="1" ht="16">
      <c r="A2800" s="145" t="s">
        <v>9344</v>
      </c>
      <c r="C2800" s="170" t="s">
        <v>10704</v>
      </c>
      <c r="E2800" s="170" t="s">
        <v>12175</v>
      </c>
      <c r="F2800" s="145" t="s">
        <v>14657</v>
      </c>
      <c r="G2800" s="145" t="s">
        <v>10385</v>
      </c>
      <c r="H2800" s="170" t="s">
        <v>12212</v>
      </c>
      <c r="I2800" s="145" t="s">
        <v>10635</v>
      </c>
      <c r="J2800" s="171" t="str">
        <f t="shared" si="215"/>
        <v>IC.IT.210106</v>
      </c>
      <c r="K2800" s="170" t="s">
        <v>12175</v>
      </c>
      <c r="L2800" s="145" t="str">
        <f t="shared" si="216"/>
        <v xml:space="preserve">     Black</v>
      </c>
      <c r="M2800" s="171" t="str">
        <f t="shared" si="217"/>
        <v>PI.IC.IT.210106.01</v>
      </c>
      <c r="N2800" s="171"/>
      <c r="O2800" s="171" t="str">
        <f t="shared" si="218"/>
        <v>PH.IC.IT.210106.01</v>
      </c>
      <c r="Q2800" s="171" t="str">
        <f t="shared" si="219"/>
        <v>CL.IC.IT.210106.01</v>
      </c>
      <c r="AR2800" s="145" t="s">
        <v>12773</v>
      </c>
      <c r="AS2800" s="145">
        <v>1749</v>
      </c>
    </row>
    <row r="2801" spans="1:45" s="145" customFormat="1" ht="16">
      <c r="A2801" s="145" t="s">
        <v>9344</v>
      </c>
      <c r="C2801" s="170" t="s">
        <v>10704</v>
      </c>
      <c r="E2801" s="170" t="s">
        <v>12175</v>
      </c>
      <c r="F2801" s="145" t="s">
        <v>14657</v>
      </c>
      <c r="G2801" s="145" t="s">
        <v>11325</v>
      </c>
      <c r="H2801" s="170" t="s">
        <v>12225</v>
      </c>
      <c r="I2801" s="145" t="s">
        <v>11179</v>
      </c>
      <c r="J2801" s="171" t="str">
        <f t="shared" si="215"/>
        <v>IC.IT.210107</v>
      </c>
      <c r="K2801" s="170" t="s">
        <v>12175</v>
      </c>
      <c r="L2801" s="145" t="str">
        <f t="shared" si="216"/>
        <v xml:space="preserve">     Colorless</v>
      </c>
      <c r="M2801" s="171" t="str">
        <f t="shared" si="217"/>
        <v>PI.IC.IT.210107.01</v>
      </c>
      <c r="N2801" s="171"/>
      <c r="O2801" s="171" t="str">
        <f t="shared" si="218"/>
        <v>PH.IC.IT.210107.01</v>
      </c>
      <c r="Q2801" s="171" t="str">
        <f t="shared" si="219"/>
        <v>CL.IC.IT.210107.01</v>
      </c>
      <c r="AR2801" s="145" t="s">
        <v>12773</v>
      </c>
      <c r="AS2801" s="145">
        <v>1749</v>
      </c>
    </row>
    <row r="2802" spans="1:45" s="145" customFormat="1" ht="16">
      <c r="A2802" s="145" t="s">
        <v>9344</v>
      </c>
      <c r="C2802" s="170" t="s">
        <v>10704</v>
      </c>
      <c r="E2802" s="170" t="s">
        <v>12175</v>
      </c>
      <c r="F2802" s="145" t="s">
        <v>14657</v>
      </c>
      <c r="G2802" s="145" t="s">
        <v>11330</v>
      </c>
      <c r="H2802" s="170" t="s">
        <v>11638</v>
      </c>
      <c r="I2802" s="145" t="s">
        <v>11331</v>
      </c>
      <c r="J2802" s="171" t="str">
        <f t="shared" si="215"/>
        <v>IC.IT.210108</v>
      </c>
      <c r="K2802" s="170" t="s">
        <v>12175</v>
      </c>
      <c r="L2802" s="145" t="str">
        <f t="shared" si="216"/>
        <v xml:space="preserve">     Maroon</v>
      </c>
      <c r="M2802" s="171" t="str">
        <f t="shared" si="217"/>
        <v>PI.IC.IT.210108.01</v>
      </c>
      <c r="N2802" s="171"/>
      <c r="O2802" s="171" t="str">
        <f t="shared" si="218"/>
        <v>PH.IC.IT.210108.01</v>
      </c>
      <c r="Q2802" s="171" t="str">
        <f t="shared" si="219"/>
        <v>CL.IC.IT.210108.01</v>
      </c>
      <c r="AR2802" s="145" t="s">
        <v>12773</v>
      </c>
      <c r="AS2802" s="145">
        <v>1749</v>
      </c>
    </row>
    <row r="2803" spans="1:45" s="145" customFormat="1" ht="16">
      <c r="A2803" s="145" t="s">
        <v>9344</v>
      </c>
      <c r="C2803" s="170" t="s">
        <v>10704</v>
      </c>
      <c r="E2803" s="170" t="s">
        <v>12175</v>
      </c>
      <c r="F2803" s="145" t="s">
        <v>14657</v>
      </c>
      <c r="G2803" s="145" t="s">
        <v>11329</v>
      </c>
      <c r="H2803" s="170" t="s">
        <v>11639</v>
      </c>
      <c r="I2803" s="145" t="s">
        <v>11477</v>
      </c>
      <c r="J2803" s="171" t="str">
        <f t="shared" si="215"/>
        <v>IC.IT.210109</v>
      </c>
      <c r="K2803" s="170" t="s">
        <v>12175</v>
      </c>
      <c r="L2803" s="145" t="str">
        <f t="shared" si="216"/>
        <v xml:space="preserve">     Red</v>
      </c>
      <c r="M2803" s="171" t="str">
        <f t="shared" si="217"/>
        <v>PI.IC.IT.210109.01</v>
      </c>
      <c r="N2803" s="171"/>
      <c r="O2803" s="171" t="str">
        <f t="shared" si="218"/>
        <v>PH.IC.IT.210109.01</v>
      </c>
      <c r="Q2803" s="171" t="str">
        <f t="shared" si="219"/>
        <v>CL.IC.IT.210109.01</v>
      </c>
      <c r="AR2803" s="145" t="s">
        <v>12773</v>
      </c>
      <c r="AS2803" s="145">
        <v>1749</v>
      </c>
    </row>
    <row r="2804" spans="1:45" s="145" customFormat="1" ht="16">
      <c r="A2804" s="145" t="s">
        <v>9344</v>
      </c>
      <c r="C2804" s="170" t="s">
        <v>10704</v>
      </c>
      <c r="E2804" s="170" t="s">
        <v>12175</v>
      </c>
      <c r="F2804" s="145" t="s">
        <v>14657</v>
      </c>
      <c r="G2804" s="145" t="s">
        <v>11180</v>
      </c>
      <c r="H2804" s="170" t="s">
        <v>11829</v>
      </c>
      <c r="I2804" s="145" t="s">
        <v>11181</v>
      </c>
      <c r="J2804" s="171" t="str">
        <f t="shared" si="215"/>
        <v>IC.IT.210110</v>
      </c>
      <c r="K2804" s="170" t="s">
        <v>12175</v>
      </c>
      <c r="L2804" s="145" t="str">
        <f t="shared" si="216"/>
        <v xml:space="preserve">     Pink</v>
      </c>
      <c r="M2804" s="171" t="str">
        <f t="shared" si="217"/>
        <v>PI.IC.IT.210110.01</v>
      </c>
      <c r="N2804" s="171"/>
      <c r="O2804" s="171" t="str">
        <f t="shared" si="218"/>
        <v>PH.IC.IT.210110.01</v>
      </c>
      <c r="Q2804" s="171" t="str">
        <f t="shared" si="219"/>
        <v>CL.IC.IT.210110.01</v>
      </c>
      <c r="AR2804" s="145" t="s">
        <v>12773</v>
      </c>
      <c r="AS2804" s="145">
        <v>1749</v>
      </c>
    </row>
    <row r="2805" spans="1:45" s="145" customFormat="1" ht="16">
      <c r="A2805" s="145" t="s">
        <v>9344</v>
      </c>
      <c r="C2805" s="170" t="s">
        <v>10704</v>
      </c>
      <c r="E2805" s="170" t="s">
        <v>12175</v>
      </c>
      <c r="F2805" s="145" t="s">
        <v>14657</v>
      </c>
      <c r="G2805" s="145" t="s">
        <v>12170</v>
      </c>
      <c r="H2805" s="170" t="s">
        <v>12099</v>
      </c>
      <c r="I2805" s="145" t="s">
        <v>12171</v>
      </c>
      <c r="J2805" s="171" t="str">
        <f t="shared" si="215"/>
        <v>IC.IT.210111</v>
      </c>
      <c r="K2805" s="170" t="s">
        <v>12175</v>
      </c>
      <c r="L2805" s="145" t="str">
        <f t="shared" si="216"/>
        <v>Not Applicable</v>
      </c>
      <c r="M2805" s="171" t="str">
        <f t="shared" si="217"/>
        <v>PI.IC.IT.210111.01</v>
      </c>
      <c r="N2805" s="171"/>
      <c r="O2805" s="171" t="str">
        <f t="shared" si="218"/>
        <v>PH.IC.IT.210111.01</v>
      </c>
      <c r="Q2805" s="171" t="str">
        <f t="shared" si="219"/>
        <v>CL.IC.IT.210111.01</v>
      </c>
      <c r="AJ2805" s="145" t="s">
        <v>12773</v>
      </c>
      <c r="AK2805" s="145">
        <v>1514</v>
      </c>
      <c r="AR2805" s="145" t="s">
        <v>12773</v>
      </c>
      <c r="AS2805" s="145">
        <v>1749</v>
      </c>
    </row>
    <row r="2806" spans="1:45" s="145" customFormat="1" ht="16">
      <c r="A2806" s="145" t="s">
        <v>9344</v>
      </c>
      <c r="C2806" s="170" t="s">
        <v>10704</v>
      </c>
      <c r="D2806" s="145" t="s">
        <v>3824</v>
      </c>
      <c r="E2806" s="170" t="s">
        <v>1863</v>
      </c>
      <c r="F2806" s="145" t="s">
        <v>14657</v>
      </c>
      <c r="G2806" s="145" t="s">
        <v>8745</v>
      </c>
      <c r="H2806" s="170" t="s">
        <v>11848</v>
      </c>
      <c r="I2806" s="145" t="s">
        <v>11883</v>
      </c>
      <c r="J2806" s="171" t="str">
        <f t="shared" si="215"/>
        <v>IC.IT.210201</v>
      </c>
      <c r="K2806" s="170" t="s">
        <v>12175</v>
      </c>
      <c r="L2806" s="145" t="str">
        <f t="shared" si="216"/>
        <v xml:space="preserve">     Bloody </v>
      </c>
      <c r="M2806" s="171" t="str">
        <f t="shared" si="217"/>
        <v>PI.IC.IT.210201.01</v>
      </c>
      <c r="N2806" s="171"/>
      <c r="O2806" s="171" t="str">
        <f t="shared" si="218"/>
        <v>PH.IC.IT.210201.01</v>
      </c>
      <c r="Q2806" s="171" t="str">
        <f t="shared" si="219"/>
        <v>CL.IC.IT.210201.01</v>
      </c>
      <c r="AR2806" s="145" t="s">
        <v>12773</v>
      </c>
      <c r="AS2806" s="145">
        <v>1749</v>
      </c>
    </row>
    <row r="2807" spans="1:45" s="145" customFormat="1" ht="16">
      <c r="A2807" s="145" t="s">
        <v>9344</v>
      </c>
      <c r="C2807" s="170" t="s">
        <v>10704</v>
      </c>
      <c r="E2807" s="170" t="s">
        <v>1863</v>
      </c>
      <c r="F2807" s="145" t="s">
        <v>14657</v>
      </c>
      <c r="G2807" s="145" t="s">
        <v>11884</v>
      </c>
      <c r="H2807" s="170" t="s">
        <v>12030</v>
      </c>
      <c r="I2807" s="145" t="s">
        <v>11546</v>
      </c>
      <c r="J2807" s="171" t="str">
        <f t="shared" si="215"/>
        <v>IC.IT.210202</v>
      </c>
      <c r="K2807" s="170" t="s">
        <v>12175</v>
      </c>
      <c r="L2807" s="145" t="str">
        <f t="shared" si="216"/>
        <v xml:space="preserve">     Serosanguinous</v>
      </c>
      <c r="M2807" s="171" t="str">
        <f t="shared" si="217"/>
        <v>PI.IC.IT.210202.01</v>
      </c>
      <c r="N2807" s="171"/>
      <c r="O2807" s="171" t="str">
        <f t="shared" si="218"/>
        <v>PH.IC.IT.210202.01</v>
      </c>
      <c r="Q2807" s="171" t="str">
        <f t="shared" si="219"/>
        <v>CL.IC.IT.210202.01</v>
      </c>
      <c r="AR2807" s="145" t="s">
        <v>12773</v>
      </c>
      <c r="AS2807" s="145">
        <v>1749</v>
      </c>
    </row>
    <row r="2808" spans="1:45" s="145" customFormat="1" ht="16">
      <c r="A2808" s="145" t="s">
        <v>9344</v>
      </c>
      <c r="C2808" s="170" t="s">
        <v>10704</v>
      </c>
      <c r="E2808" s="170" t="s">
        <v>1863</v>
      </c>
      <c r="F2808" s="145" t="s">
        <v>14657</v>
      </c>
      <c r="G2808" s="145" t="s">
        <v>11547</v>
      </c>
      <c r="H2808" s="170" t="s">
        <v>12032</v>
      </c>
      <c r="I2808" s="145" t="s">
        <v>11548</v>
      </c>
      <c r="J2808" s="171" t="str">
        <f t="shared" si="215"/>
        <v>IC.IT.210203</v>
      </c>
      <c r="K2808" s="170" t="s">
        <v>12175</v>
      </c>
      <c r="L2808" s="145" t="str">
        <f t="shared" si="216"/>
        <v xml:space="preserve">     Serous</v>
      </c>
      <c r="M2808" s="171" t="str">
        <f t="shared" si="217"/>
        <v>PI.IC.IT.210203.01</v>
      </c>
      <c r="N2808" s="171"/>
      <c r="O2808" s="171" t="str">
        <f t="shared" si="218"/>
        <v>PH.IC.IT.210203.01</v>
      </c>
      <c r="Q2808" s="171" t="str">
        <f t="shared" si="219"/>
        <v>CL.IC.IT.210203.01</v>
      </c>
      <c r="AR2808" s="145" t="s">
        <v>12773</v>
      </c>
      <c r="AS2808" s="145">
        <v>1749</v>
      </c>
    </row>
    <row r="2809" spans="1:45" s="145" customFormat="1" ht="16">
      <c r="A2809" s="145" t="s">
        <v>9344</v>
      </c>
      <c r="C2809" s="170" t="s">
        <v>10704</v>
      </c>
      <c r="E2809" s="170" t="s">
        <v>1863</v>
      </c>
      <c r="F2809" s="145" t="s">
        <v>14657</v>
      </c>
      <c r="G2809" s="145" t="s">
        <v>11551</v>
      </c>
      <c r="H2809" s="170" t="s">
        <v>12028</v>
      </c>
      <c r="I2809" s="145" t="s">
        <v>11552</v>
      </c>
      <c r="J2809" s="171" t="str">
        <f t="shared" si="215"/>
        <v>IC.IT.210204</v>
      </c>
      <c r="K2809" s="170" t="s">
        <v>12175</v>
      </c>
      <c r="L2809" s="145" t="str">
        <f t="shared" si="216"/>
        <v xml:space="preserve">     Cloudy</v>
      </c>
      <c r="M2809" s="171" t="str">
        <f t="shared" si="217"/>
        <v>PI.IC.IT.210204.01</v>
      </c>
      <c r="N2809" s="171"/>
      <c r="O2809" s="171" t="str">
        <f t="shared" si="218"/>
        <v>PH.IC.IT.210204.01</v>
      </c>
      <c r="Q2809" s="171" t="str">
        <f t="shared" si="219"/>
        <v>CL.IC.IT.210204.01</v>
      </c>
      <c r="AR2809" s="145" t="s">
        <v>12773</v>
      </c>
      <c r="AS2809" s="145">
        <v>1749</v>
      </c>
    </row>
    <row r="2810" spans="1:45" s="145" customFormat="1" ht="16">
      <c r="A2810" s="145" t="s">
        <v>9344</v>
      </c>
      <c r="C2810" s="170" t="s">
        <v>10704</v>
      </c>
      <c r="E2810" s="170" t="s">
        <v>1863</v>
      </c>
      <c r="F2810" s="145" t="s">
        <v>14657</v>
      </c>
      <c r="G2810" s="145" t="s">
        <v>11553</v>
      </c>
      <c r="H2810" s="170" t="s">
        <v>12210</v>
      </c>
      <c r="I2810" s="145" t="s">
        <v>11554</v>
      </c>
      <c r="J2810" s="171" t="str">
        <f t="shared" si="215"/>
        <v>IC.IT.210205</v>
      </c>
      <c r="K2810" s="170" t="s">
        <v>12175</v>
      </c>
      <c r="L2810" s="145" t="str">
        <f t="shared" si="216"/>
        <v xml:space="preserve">     Purulent</v>
      </c>
      <c r="M2810" s="171" t="str">
        <f t="shared" si="217"/>
        <v>PI.IC.IT.210205.01</v>
      </c>
      <c r="N2810" s="171"/>
      <c r="O2810" s="171" t="str">
        <f t="shared" si="218"/>
        <v>PH.IC.IT.210205.01</v>
      </c>
      <c r="Q2810" s="171" t="str">
        <f t="shared" si="219"/>
        <v>CL.IC.IT.210205.01</v>
      </c>
      <c r="AR2810" s="145" t="s">
        <v>12773</v>
      </c>
      <c r="AS2810" s="145">
        <v>1749</v>
      </c>
    </row>
    <row r="2811" spans="1:45" s="145" customFormat="1" ht="16">
      <c r="A2811" s="145" t="s">
        <v>9344</v>
      </c>
      <c r="C2811" s="170" t="s">
        <v>10704</v>
      </c>
      <c r="E2811" s="170" t="s">
        <v>1863</v>
      </c>
      <c r="F2811" s="145" t="s">
        <v>14657</v>
      </c>
      <c r="G2811" s="145" t="s">
        <v>11395</v>
      </c>
      <c r="H2811" s="170" t="s">
        <v>12212</v>
      </c>
      <c r="I2811" s="145" t="s">
        <v>11396</v>
      </c>
      <c r="J2811" s="171" t="str">
        <f t="shared" si="215"/>
        <v>IC.IT.210206</v>
      </c>
      <c r="K2811" s="170" t="s">
        <v>12175</v>
      </c>
      <c r="L2811" s="145" t="str">
        <f t="shared" si="216"/>
        <v xml:space="preserve">     Viscous</v>
      </c>
      <c r="M2811" s="171" t="str">
        <f t="shared" si="217"/>
        <v>PI.IC.IT.210206.01</v>
      </c>
      <c r="N2811" s="171"/>
      <c r="O2811" s="171" t="str">
        <f t="shared" si="218"/>
        <v>PH.IC.IT.210206.01</v>
      </c>
      <c r="Q2811" s="171" t="str">
        <f t="shared" si="219"/>
        <v>CL.IC.IT.210206.01</v>
      </c>
      <c r="AR2811" s="145" t="s">
        <v>12773</v>
      </c>
      <c r="AS2811" s="145">
        <v>1749</v>
      </c>
    </row>
    <row r="2812" spans="1:45" s="145" customFormat="1" ht="16">
      <c r="A2812" s="145" t="s">
        <v>9344</v>
      </c>
      <c r="C2812" s="170" t="s">
        <v>10704</v>
      </c>
      <c r="E2812" s="170" t="s">
        <v>1863</v>
      </c>
      <c r="F2812" s="145" t="s">
        <v>14657</v>
      </c>
      <c r="G2812" s="145" t="s">
        <v>12170</v>
      </c>
      <c r="H2812" s="170" t="s">
        <v>12225</v>
      </c>
      <c r="I2812" s="145" t="s">
        <v>12171</v>
      </c>
      <c r="J2812" s="171" t="str">
        <f t="shared" si="215"/>
        <v>IC.IT.210207</v>
      </c>
      <c r="K2812" s="170" t="s">
        <v>12175</v>
      </c>
      <c r="L2812" s="145" t="str">
        <f t="shared" si="216"/>
        <v>Not Applicable</v>
      </c>
      <c r="M2812" s="171" t="str">
        <f t="shared" si="217"/>
        <v>PI.IC.IT.210207.01</v>
      </c>
      <c r="N2812" s="171"/>
      <c r="O2812" s="171" t="str">
        <f t="shared" si="218"/>
        <v>PH.IC.IT.210207.01</v>
      </c>
      <c r="Q2812" s="171" t="str">
        <f t="shared" si="219"/>
        <v>CL.IC.IT.210207.01</v>
      </c>
      <c r="AJ2812" s="145" t="s">
        <v>12773</v>
      </c>
      <c r="AK2812" s="145">
        <v>1514</v>
      </c>
      <c r="AR2812" s="145" t="s">
        <v>12773</v>
      </c>
      <c r="AS2812" s="145">
        <v>1749</v>
      </c>
    </row>
    <row r="2813" spans="1:45" s="145" customFormat="1" ht="16">
      <c r="A2813" s="145" t="s">
        <v>9344</v>
      </c>
      <c r="C2813" s="170" t="s">
        <v>10704</v>
      </c>
      <c r="D2813" s="145" t="s">
        <v>14532</v>
      </c>
      <c r="E2813" s="170" t="s">
        <v>12185</v>
      </c>
      <c r="F2813" s="145" t="s">
        <v>14657</v>
      </c>
      <c r="G2813" s="145" t="s">
        <v>11363</v>
      </c>
      <c r="H2813" s="170" t="s">
        <v>11848</v>
      </c>
      <c r="I2813" s="145" t="s">
        <v>12157</v>
      </c>
      <c r="J2813" s="171" t="str">
        <f t="shared" si="215"/>
        <v>IC.IT.210301</v>
      </c>
      <c r="K2813" s="170" t="s">
        <v>12175</v>
      </c>
      <c r="L2813" s="145" t="str">
        <f t="shared" si="216"/>
        <v xml:space="preserve">     None</v>
      </c>
      <c r="M2813" s="171" t="str">
        <f t="shared" si="217"/>
        <v>PI.IC.IT.210301.01</v>
      </c>
      <c r="N2813" s="171"/>
      <c r="O2813" s="171" t="str">
        <f t="shared" si="218"/>
        <v>PH.IC.IT.210301.01</v>
      </c>
      <c r="Q2813" s="171" t="str">
        <f t="shared" si="219"/>
        <v>CL.IC.IT.210301.01</v>
      </c>
      <c r="AR2813" s="145" t="s">
        <v>12773</v>
      </c>
      <c r="AS2813" s="145">
        <v>1749</v>
      </c>
    </row>
    <row r="2814" spans="1:45" s="145" customFormat="1" ht="16">
      <c r="A2814" s="145" t="s">
        <v>9344</v>
      </c>
      <c r="C2814" s="170" t="s">
        <v>10704</v>
      </c>
      <c r="E2814" s="170" t="s">
        <v>12185</v>
      </c>
      <c r="F2814" s="145" t="s">
        <v>14657</v>
      </c>
      <c r="G2814" s="145" t="s">
        <v>11399</v>
      </c>
      <c r="H2814" s="170" t="s">
        <v>12030</v>
      </c>
      <c r="I2814" s="145" t="s">
        <v>11400</v>
      </c>
      <c r="J2814" s="171" t="str">
        <f t="shared" si="215"/>
        <v>IC.IT.210302</v>
      </c>
      <c r="K2814" s="170" t="s">
        <v>12175</v>
      </c>
      <c r="L2814" s="145" t="str">
        <f t="shared" si="216"/>
        <v xml:space="preserve">     Scant amount drainage</v>
      </c>
      <c r="M2814" s="171" t="str">
        <f t="shared" si="217"/>
        <v>PI.IC.IT.210302.01</v>
      </c>
      <c r="N2814" s="171"/>
      <c r="O2814" s="171" t="str">
        <f t="shared" si="218"/>
        <v>PH.IC.IT.210302.01</v>
      </c>
      <c r="Q2814" s="171" t="str">
        <f t="shared" si="219"/>
        <v>CL.IC.IT.210302.01</v>
      </c>
      <c r="AR2814" s="145" t="s">
        <v>12773</v>
      </c>
      <c r="AS2814" s="145">
        <v>1749</v>
      </c>
    </row>
    <row r="2815" spans="1:45" s="145" customFormat="1" ht="16">
      <c r="A2815" s="145" t="s">
        <v>9344</v>
      </c>
      <c r="C2815" s="170" t="s">
        <v>10704</v>
      </c>
      <c r="E2815" s="170" t="s">
        <v>12185</v>
      </c>
      <c r="F2815" s="145" t="s">
        <v>14657</v>
      </c>
      <c r="G2815" s="145" t="s">
        <v>11401</v>
      </c>
      <c r="H2815" s="170" t="s">
        <v>12032</v>
      </c>
      <c r="I2815" s="145" t="s">
        <v>11730</v>
      </c>
      <c r="J2815" s="171" t="str">
        <f t="shared" si="215"/>
        <v>IC.IT.210303</v>
      </c>
      <c r="K2815" s="170" t="s">
        <v>12175</v>
      </c>
      <c r="L2815" s="145" t="str">
        <f t="shared" si="216"/>
        <v xml:space="preserve">     Small amount drainage</v>
      </c>
      <c r="M2815" s="171" t="str">
        <f t="shared" si="217"/>
        <v>PI.IC.IT.210303.01</v>
      </c>
      <c r="N2815" s="171"/>
      <c r="O2815" s="171" t="str">
        <f t="shared" si="218"/>
        <v>PH.IC.IT.210303.01</v>
      </c>
      <c r="Q2815" s="171" t="str">
        <f t="shared" si="219"/>
        <v>CL.IC.IT.210303.01</v>
      </c>
      <c r="AR2815" s="145" t="s">
        <v>12773</v>
      </c>
      <c r="AS2815" s="145">
        <v>1749</v>
      </c>
    </row>
    <row r="2816" spans="1:45" s="145" customFormat="1" ht="16">
      <c r="A2816" s="145" t="s">
        <v>9344</v>
      </c>
      <c r="C2816" s="170" t="s">
        <v>10704</v>
      </c>
      <c r="E2816" s="170" t="s">
        <v>12185</v>
      </c>
      <c r="F2816" s="145" t="s">
        <v>14657</v>
      </c>
      <c r="G2816" s="145" t="s">
        <v>11731</v>
      </c>
      <c r="H2816" s="170" t="s">
        <v>12028</v>
      </c>
      <c r="I2816" s="145" t="s">
        <v>11732</v>
      </c>
      <c r="J2816" s="171" t="str">
        <f t="shared" si="215"/>
        <v>IC.IT.210304</v>
      </c>
      <c r="K2816" s="170" t="s">
        <v>12175</v>
      </c>
      <c r="L2816" s="145" t="str">
        <f t="shared" si="216"/>
        <v xml:space="preserve">     Moderate amount drainage</v>
      </c>
      <c r="M2816" s="171" t="str">
        <f t="shared" si="217"/>
        <v>PI.IC.IT.210304.01</v>
      </c>
      <c r="N2816" s="171"/>
      <c r="O2816" s="171" t="str">
        <f t="shared" si="218"/>
        <v>PH.IC.IT.210304.01</v>
      </c>
      <c r="Q2816" s="171" t="str">
        <f t="shared" si="219"/>
        <v>CL.IC.IT.210304.01</v>
      </c>
      <c r="AR2816" s="145" t="s">
        <v>12773</v>
      </c>
      <c r="AS2816" s="145">
        <v>1749</v>
      </c>
    </row>
    <row r="2817" spans="1:45" s="145" customFormat="1" ht="16">
      <c r="A2817" s="145" t="s">
        <v>9344</v>
      </c>
      <c r="C2817" s="170" t="s">
        <v>10704</v>
      </c>
      <c r="E2817" s="170" t="s">
        <v>12185</v>
      </c>
      <c r="F2817" s="145" t="s">
        <v>14657</v>
      </c>
      <c r="G2817" s="145" t="s">
        <v>11733</v>
      </c>
      <c r="H2817" s="170" t="s">
        <v>12210</v>
      </c>
      <c r="I2817" s="145" t="s">
        <v>11734</v>
      </c>
      <c r="J2817" s="171" t="str">
        <f t="shared" si="215"/>
        <v>IC.IT.210305</v>
      </c>
      <c r="K2817" s="170" t="s">
        <v>12175</v>
      </c>
      <c r="L2817" s="145" t="str">
        <f t="shared" si="216"/>
        <v xml:space="preserve">     Large amount drainage</v>
      </c>
      <c r="M2817" s="171" t="str">
        <f t="shared" si="217"/>
        <v>PI.IC.IT.210305.01</v>
      </c>
      <c r="N2817" s="171"/>
      <c r="O2817" s="171" t="str">
        <f t="shared" si="218"/>
        <v>PH.IC.IT.210305.01</v>
      </c>
      <c r="Q2817" s="171" t="str">
        <f t="shared" si="219"/>
        <v>CL.IC.IT.210305.01</v>
      </c>
      <c r="AR2817" s="145" t="s">
        <v>12773</v>
      </c>
      <c r="AS2817" s="145">
        <v>1749</v>
      </c>
    </row>
    <row r="2818" spans="1:45" s="145" customFormat="1" ht="16">
      <c r="A2818" s="145" t="s">
        <v>9344</v>
      </c>
      <c r="C2818" s="170" t="s">
        <v>10704</v>
      </c>
      <c r="E2818" s="170" t="s">
        <v>12185</v>
      </c>
      <c r="F2818" s="145" t="s">
        <v>14657</v>
      </c>
      <c r="G2818" s="145" t="s">
        <v>11932</v>
      </c>
      <c r="H2818" s="170" t="s">
        <v>12212</v>
      </c>
      <c r="I2818" s="145" t="s">
        <v>11933</v>
      </c>
      <c r="J2818" s="171" t="str">
        <f t="shared" ref="J2818:J2881" si="220">CONCATENATE("IC.IT.",C2818,E2818,H2818)</f>
        <v>IC.IT.210306</v>
      </c>
      <c r="K2818" s="170" t="s">
        <v>12175</v>
      </c>
      <c r="L2818" s="145" t="str">
        <f t="shared" ref="L2818:L2881" si="221">G2818</f>
        <v xml:space="preserve">     Copious amount drainage</v>
      </c>
      <c r="M2818" s="171" t="str">
        <f t="shared" ref="M2818:M2881" si="222">CONCATENATE("PI.",J2818,".",K2818)</f>
        <v>PI.IC.IT.210306.01</v>
      </c>
      <c r="N2818" s="171"/>
      <c r="O2818" s="171" t="str">
        <f t="shared" ref="O2818:O2881" si="223">CONCATENATE("PH.",J2818,".",K2818)</f>
        <v>PH.IC.IT.210306.01</v>
      </c>
      <c r="Q2818" s="171" t="str">
        <f t="shared" ref="Q2818:Q2881" si="224">CONCATENATE("CL.",J2818,".",K2818)</f>
        <v>CL.IC.IT.210306.01</v>
      </c>
      <c r="AR2818" s="145" t="s">
        <v>12773</v>
      </c>
      <c r="AS2818" s="145">
        <v>1749</v>
      </c>
    </row>
    <row r="2819" spans="1:45" s="145" customFormat="1" ht="16">
      <c r="A2819" s="145" t="s">
        <v>9344</v>
      </c>
      <c r="C2819" s="170" t="s">
        <v>10704</v>
      </c>
      <c r="D2819" s="145" t="s">
        <v>14545</v>
      </c>
      <c r="E2819" s="170" t="s">
        <v>11</v>
      </c>
      <c r="F2819" s="145" t="s">
        <v>14657</v>
      </c>
      <c r="G2819" s="145" t="s">
        <v>9743</v>
      </c>
      <c r="H2819" s="170" t="s">
        <v>11848</v>
      </c>
      <c r="I2819" s="145" t="s">
        <v>8746</v>
      </c>
      <c r="J2819" s="171" t="str">
        <f t="shared" si="220"/>
        <v>IC.IT.210401</v>
      </c>
      <c r="K2819" s="170" t="s">
        <v>12175</v>
      </c>
      <c r="L2819" s="145" t="str">
        <f t="shared" si="221"/>
        <v xml:space="preserve">      None</v>
      </c>
      <c r="M2819" s="171" t="str">
        <f t="shared" si="222"/>
        <v>PI.IC.IT.210401.01</v>
      </c>
      <c r="N2819" s="171"/>
      <c r="O2819" s="171" t="str">
        <f t="shared" si="223"/>
        <v>PH.IC.IT.210401.01</v>
      </c>
      <c r="Q2819" s="171" t="str">
        <f t="shared" si="224"/>
        <v>CL.IC.IT.210401.01</v>
      </c>
      <c r="AR2819" s="145" t="s">
        <v>12773</v>
      </c>
      <c r="AS2819" s="145">
        <v>1749</v>
      </c>
    </row>
    <row r="2820" spans="1:45" s="145" customFormat="1" ht="16">
      <c r="A2820" s="145" t="s">
        <v>9344</v>
      </c>
      <c r="C2820" s="170" t="s">
        <v>10704</v>
      </c>
      <c r="E2820" s="170" t="s">
        <v>11</v>
      </c>
      <c r="F2820" s="145" t="s">
        <v>14657</v>
      </c>
      <c r="G2820" s="145" t="s">
        <v>11234</v>
      </c>
      <c r="H2820" s="170" t="s">
        <v>12030</v>
      </c>
      <c r="I2820" s="145" t="s">
        <v>11235</v>
      </c>
      <c r="J2820" s="171" t="str">
        <f t="shared" si="220"/>
        <v>IC.IT.210402</v>
      </c>
      <c r="K2820" s="170" t="s">
        <v>12175</v>
      </c>
      <c r="L2820" s="145" t="str">
        <f t="shared" si="221"/>
        <v xml:space="preserve">     Foul</v>
      </c>
      <c r="M2820" s="171" t="str">
        <f t="shared" si="222"/>
        <v>PI.IC.IT.210402.01</v>
      </c>
      <c r="N2820" s="171"/>
      <c r="O2820" s="171" t="str">
        <f t="shared" si="223"/>
        <v>PH.IC.IT.210402.01</v>
      </c>
      <c r="Q2820" s="171" t="str">
        <f t="shared" si="224"/>
        <v>CL.IC.IT.210402.01</v>
      </c>
      <c r="AR2820" s="145" t="s">
        <v>12773</v>
      </c>
      <c r="AS2820" s="145">
        <v>1749</v>
      </c>
    </row>
    <row r="2821" spans="1:45" s="145" customFormat="1" ht="16">
      <c r="A2821" s="145" t="s">
        <v>9344</v>
      </c>
      <c r="C2821" s="170" t="s">
        <v>10704</v>
      </c>
      <c r="E2821" s="170" t="s">
        <v>11</v>
      </c>
      <c r="F2821" s="145" t="s">
        <v>14657</v>
      </c>
      <c r="G2821" s="145" t="s">
        <v>12170</v>
      </c>
      <c r="H2821" s="170" t="s">
        <v>12032</v>
      </c>
      <c r="I2821" s="145" t="s">
        <v>12171</v>
      </c>
      <c r="J2821" s="171" t="str">
        <f t="shared" si="220"/>
        <v>IC.IT.210403</v>
      </c>
      <c r="K2821" s="170" t="s">
        <v>12175</v>
      </c>
      <c r="L2821" s="145" t="str">
        <f t="shared" si="221"/>
        <v>Not Applicable</v>
      </c>
      <c r="M2821" s="171" t="str">
        <f t="shared" si="222"/>
        <v>PI.IC.IT.210403.01</v>
      </c>
      <c r="N2821" s="171"/>
      <c r="O2821" s="171" t="str">
        <f t="shared" si="223"/>
        <v>PH.IC.IT.210403.01</v>
      </c>
      <c r="Q2821" s="171" t="str">
        <f t="shared" si="224"/>
        <v>CL.IC.IT.210403.01</v>
      </c>
      <c r="AJ2821" s="145" t="s">
        <v>12773</v>
      </c>
      <c r="AK2821" s="145">
        <v>1515</v>
      </c>
      <c r="AR2821" s="145" t="s">
        <v>12773</v>
      </c>
      <c r="AS2821" s="145">
        <v>1749</v>
      </c>
    </row>
    <row r="2822" spans="1:45" s="145" customFormat="1" ht="16">
      <c r="A2822" s="145" t="s">
        <v>9344</v>
      </c>
      <c r="C2822" s="170" t="s">
        <v>10704</v>
      </c>
      <c r="D2822" s="145" t="s">
        <v>7851</v>
      </c>
      <c r="E2822" s="170" t="s">
        <v>212</v>
      </c>
      <c r="F2822" s="145" t="s">
        <v>14608</v>
      </c>
      <c r="G2822" s="145" t="s">
        <v>11572</v>
      </c>
      <c r="H2822" s="170" t="s">
        <v>11848</v>
      </c>
      <c r="I2822" s="145" t="s">
        <v>11573</v>
      </c>
      <c r="J2822" s="171" t="str">
        <f t="shared" si="220"/>
        <v>IC.IT.210501</v>
      </c>
      <c r="K2822" s="170" t="s">
        <v>12175</v>
      </c>
      <c r="L2822" s="145" t="str">
        <f t="shared" si="221"/>
        <v xml:space="preserve">     None (open to air)</v>
      </c>
      <c r="M2822" s="171" t="str">
        <f t="shared" si="222"/>
        <v>PI.IC.IT.210501.01</v>
      </c>
      <c r="N2822" s="171"/>
      <c r="O2822" s="171" t="str">
        <f t="shared" si="223"/>
        <v>PH.IC.IT.210501.01</v>
      </c>
      <c r="Q2822" s="171" t="str">
        <f t="shared" si="224"/>
        <v>CL.IC.IT.210501.01</v>
      </c>
      <c r="AR2822" s="145" t="s">
        <v>12773</v>
      </c>
      <c r="AS2822" s="145">
        <v>1749</v>
      </c>
    </row>
    <row r="2823" spans="1:45" s="145" customFormat="1" ht="16">
      <c r="A2823" s="145" t="s">
        <v>9344</v>
      </c>
      <c r="C2823" s="170" t="s">
        <v>10704</v>
      </c>
      <c r="E2823" s="170" t="s">
        <v>212</v>
      </c>
      <c r="F2823" s="145" t="s">
        <v>14608</v>
      </c>
      <c r="G2823" s="145" t="s">
        <v>8760</v>
      </c>
      <c r="H2823" s="170" t="s">
        <v>12030</v>
      </c>
      <c r="I2823" s="145" t="s">
        <v>11569</v>
      </c>
      <c r="J2823" s="171" t="str">
        <f t="shared" si="220"/>
        <v>IC.IT.210502</v>
      </c>
      <c r="K2823" s="170" t="s">
        <v>12175</v>
      </c>
      <c r="L2823" s="145" t="str">
        <f t="shared" si="221"/>
        <v xml:space="preserve">     Pressure (Unna Boot)</v>
      </c>
      <c r="M2823" s="171" t="str">
        <f t="shared" si="222"/>
        <v>PI.IC.IT.210502.01</v>
      </c>
      <c r="N2823" s="171"/>
      <c r="O2823" s="171" t="str">
        <f t="shared" si="223"/>
        <v>PH.IC.IT.210502.01</v>
      </c>
      <c r="Q2823" s="171" t="str">
        <f t="shared" si="224"/>
        <v>CL.IC.IT.210502.01</v>
      </c>
      <c r="AR2823" s="145" t="s">
        <v>12773</v>
      </c>
      <c r="AS2823" s="145">
        <v>1749</v>
      </c>
    </row>
    <row r="2824" spans="1:45" s="145" customFormat="1" ht="16">
      <c r="A2824" s="145" t="s">
        <v>9344</v>
      </c>
      <c r="C2824" s="170" t="s">
        <v>10704</v>
      </c>
      <c r="E2824" s="170" t="s">
        <v>212</v>
      </c>
      <c r="F2824" s="145" t="s">
        <v>14608</v>
      </c>
      <c r="G2824" s="145" t="s">
        <v>11445</v>
      </c>
      <c r="H2824" s="170" t="s">
        <v>12032</v>
      </c>
      <c r="I2824" s="145" t="s">
        <v>11446</v>
      </c>
      <c r="J2824" s="171" t="str">
        <f t="shared" si="220"/>
        <v>IC.IT.210503</v>
      </c>
      <c r="K2824" s="170" t="s">
        <v>12175</v>
      </c>
      <c r="L2824" s="145" t="str">
        <f t="shared" si="221"/>
        <v xml:space="preserve">     Antimicrobial</v>
      </c>
      <c r="M2824" s="171" t="str">
        <f t="shared" si="222"/>
        <v>PI.IC.IT.210503.01</v>
      </c>
      <c r="N2824" s="171"/>
      <c r="O2824" s="171" t="str">
        <f t="shared" si="223"/>
        <v>PH.IC.IT.210503.01</v>
      </c>
      <c r="Q2824" s="171" t="str">
        <f t="shared" si="224"/>
        <v>CL.IC.IT.210503.01</v>
      </c>
      <c r="AR2824" s="145" t="s">
        <v>12773</v>
      </c>
      <c r="AS2824" s="145">
        <v>1749</v>
      </c>
    </row>
    <row r="2825" spans="1:45" s="145" customFormat="1" ht="16">
      <c r="A2825" s="145" t="s">
        <v>9344</v>
      </c>
      <c r="C2825" s="170" t="s">
        <v>10704</v>
      </c>
      <c r="E2825" s="170" t="s">
        <v>212</v>
      </c>
      <c r="F2825" s="145" t="s">
        <v>14608</v>
      </c>
      <c r="G2825" s="145" t="s">
        <v>11566</v>
      </c>
      <c r="H2825" s="170" t="s">
        <v>12028</v>
      </c>
      <c r="I2825" s="145" t="s">
        <v>11567</v>
      </c>
      <c r="J2825" s="171" t="str">
        <f t="shared" si="220"/>
        <v>IC.IT.210504</v>
      </c>
      <c r="K2825" s="170" t="s">
        <v>12175</v>
      </c>
      <c r="L2825" s="145" t="str">
        <f t="shared" si="221"/>
        <v xml:space="preserve">     Gauze</v>
      </c>
      <c r="M2825" s="171" t="str">
        <f t="shared" si="222"/>
        <v>PI.IC.IT.210504.01</v>
      </c>
      <c r="N2825" s="171"/>
      <c r="O2825" s="171" t="str">
        <f t="shared" si="223"/>
        <v>PH.IC.IT.210504.01</v>
      </c>
      <c r="Q2825" s="171" t="str">
        <f t="shared" si="224"/>
        <v>CL.IC.IT.210504.01</v>
      </c>
      <c r="AR2825" s="145" t="s">
        <v>12773</v>
      </c>
      <c r="AS2825" s="145">
        <v>1749</v>
      </c>
    </row>
    <row r="2826" spans="1:45" s="145" customFormat="1" ht="16">
      <c r="A2826" s="145" t="s">
        <v>9344</v>
      </c>
      <c r="C2826" s="170" t="s">
        <v>10704</v>
      </c>
      <c r="E2826" s="170" t="s">
        <v>212</v>
      </c>
      <c r="F2826" s="145" t="s">
        <v>14608</v>
      </c>
      <c r="G2826" s="145" t="s">
        <v>11069</v>
      </c>
      <c r="H2826" s="170" t="s">
        <v>12210</v>
      </c>
      <c r="I2826" s="145" t="s">
        <v>11070</v>
      </c>
      <c r="J2826" s="171" t="str">
        <f t="shared" si="220"/>
        <v>IC.IT.210505</v>
      </c>
      <c r="K2826" s="170" t="s">
        <v>12175</v>
      </c>
      <c r="L2826" s="145" t="str">
        <f t="shared" si="221"/>
        <v xml:space="preserve">     Transparent (Opsite, Tegaderm)</v>
      </c>
      <c r="M2826" s="171" t="str">
        <f t="shared" si="222"/>
        <v>PI.IC.IT.210505.01</v>
      </c>
      <c r="N2826" s="171"/>
      <c r="O2826" s="171" t="str">
        <f t="shared" si="223"/>
        <v>PH.IC.IT.210505.01</v>
      </c>
      <c r="Q2826" s="171" t="str">
        <f t="shared" si="224"/>
        <v>CL.IC.IT.210505.01</v>
      </c>
      <c r="AR2826" s="145" t="s">
        <v>12773</v>
      </c>
      <c r="AS2826" s="145">
        <v>1749</v>
      </c>
    </row>
    <row r="2827" spans="1:45" s="145" customFormat="1" ht="16">
      <c r="A2827" s="145" t="s">
        <v>9344</v>
      </c>
      <c r="C2827" s="170" t="s">
        <v>10704</v>
      </c>
      <c r="E2827" s="170" t="s">
        <v>212</v>
      </c>
      <c r="F2827" s="145" t="s">
        <v>14608</v>
      </c>
      <c r="G2827" s="145" t="s">
        <v>13078</v>
      </c>
      <c r="H2827" s="170" t="s">
        <v>12212</v>
      </c>
      <c r="I2827" s="145" t="s">
        <v>11571</v>
      </c>
      <c r="J2827" s="171" t="str">
        <f t="shared" si="220"/>
        <v>IC.IT.210506</v>
      </c>
      <c r="K2827" s="170" t="s">
        <v>12175</v>
      </c>
      <c r="L2827" s="145" t="str">
        <f t="shared" si="221"/>
        <v xml:space="preserve">     Antimicrobial disk</v>
      </c>
      <c r="M2827" s="171" t="str">
        <f t="shared" si="222"/>
        <v>PI.IC.IT.210506.01</v>
      </c>
      <c r="N2827" s="171"/>
      <c r="O2827" s="171" t="str">
        <f t="shared" si="223"/>
        <v>PH.IC.IT.210506.01</v>
      </c>
      <c r="Q2827" s="171" t="str">
        <f t="shared" si="224"/>
        <v>CL.IC.IT.210506.01</v>
      </c>
      <c r="AR2827" s="145" t="s">
        <v>12773</v>
      </c>
      <c r="AS2827" s="145">
        <v>1749</v>
      </c>
    </row>
    <row r="2828" spans="1:45" s="145" customFormat="1" ht="16">
      <c r="A2828" s="145" t="s">
        <v>9344</v>
      </c>
      <c r="C2828" s="170" t="s">
        <v>10704</v>
      </c>
      <c r="E2828" s="170" t="s">
        <v>212</v>
      </c>
      <c r="F2828" s="145" t="s">
        <v>14608</v>
      </c>
      <c r="G2828" s="145" t="s">
        <v>10695</v>
      </c>
      <c r="H2828" s="170" t="s">
        <v>12225</v>
      </c>
      <c r="I2828" s="145" t="s">
        <v>10696</v>
      </c>
      <c r="J2828" s="171" t="str">
        <f t="shared" si="220"/>
        <v>IC.IT.210507</v>
      </c>
      <c r="K2828" s="170" t="s">
        <v>12175</v>
      </c>
      <c r="L2828" s="145" t="str">
        <f t="shared" si="221"/>
        <v xml:space="preserve">     Gauze Wrap (Kerlix, Kling)</v>
      </c>
      <c r="M2828" s="171" t="str">
        <f t="shared" si="222"/>
        <v>PI.IC.IT.210507.01</v>
      </c>
      <c r="N2828" s="171"/>
      <c r="O2828" s="171" t="str">
        <f t="shared" si="223"/>
        <v>PH.IC.IT.210507.01</v>
      </c>
      <c r="Q2828" s="171" t="str">
        <f t="shared" si="224"/>
        <v>CL.IC.IT.210507.01</v>
      </c>
      <c r="AR2828" s="145" t="s">
        <v>12773</v>
      </c>
      <c r="AS2828" s="145">
        <v>1749</v>
      </c>
    </row>
    <row r="2829" spans="1:45" s="145" customFormat="1" ht="16">
      <c r="A2829" s="145" t="s">
        <v>9344</v>
      </c>
      <c r="C2829" s="170" t="s">
        <v>10704</v>
      </c>
      <c r="E2829" s="170" t="s">
        <v>212</v>
      </c>
      <c r="F2829" s="145" t="s">
        <v>14608</v>
      </c>
      <c r="G2829" s="145" t="s">
        <v>8761</v>
      </c>
      <c r="H2829" s="170" t="s">
        <v>11638</v>
      </c>
      <c r="I2829" s="145" t="s">
        <v>9795</v>
      </c>
      <c r="J2829" s="171" t="str">
        <f t="shared" si="220"/>
        <v>IC.IT.210508</v>
      </c>
      <c r="K2829" s="170" t="s">
        <v>12175</v>
      </c>
      <c r="L2829" s="145" t="str">
        <f t="shared" si="221"/>
        <v xml:space="preserve">     Foam dressing</v>
      </c>
      <c r="M2829" s="171" t="str">
        <f t="shared" si="222"/>
        <v>PI.IC.IT.210508.01</v>
      </c>
      <c r="N2829" s="171"/>
      <c r="O2829" s="171" t="str">
        <f t="shared" si="223"/>
        <v>PH.IC.IT.210508.01</v>
      </c>
      <c r="Q2829" s="171" t="str">
        <f t="shared" si="224"/>
        <v>CL.IC.IT.210508.01</v>
      </c>
      <c r="AR2829" s="145" t="s">
        <v>12773</v>
      </c>
      <c r="AS2829" s="145">
        <v>1749</v>
      </c>
    </row>
    <row r="2830" spans="1:45" s="145" customFormat="1" ht="16">
      <c r="A2830" s="145" t="s">
        <v>9344</v>
      </c>
      <c r="C2830" s="170" t="s">
        <v>10704</v>
      </c>
      <c r="E2830" s="170" t="s">
        <v>212</v>
      </c>
      <c r="F2830" s="145" t="s">
        <v>14608</v>
      </c>
      <c r="G2830" s="145" t="s">
        <v>10697</v>
      </c>
      <c r="H2830" s="170" t="s">
        <v>11639</v>
      </c>
      <c r="I2830" s="145" t="s">
        <v>10698</v>
      </c>
      <c r="J2830" s="171" t="str">
        <f t="shared" si="220"/>
        <v>IC.IT.210509</v>
      </c>
      <c r="K2830" s="170" t="s">
        <v>12175</v>
      </c>
      <c r="L2830" s="145" t="str">
        <f t="shared" si="221"/>
        <v xml:space="preserve">     Gauze Packing (Iodoform, NuGauze)</v>
      </c>
      <c r="M2830" s="171" t="str">
        <f t="shared" si="222"/>
        <v>PI.IC.IT.210509.01</v>
      </c>
      <c r="N2830" s="171"/>
      <c r="O2830" s="171" t="str">
        <f t="shared" si="223"/>
        <v>PH.IC.IT.210509.01</v>
      </c>
      <c r="Q2830" s="171" t="str">
        <f t="shared" si="224"/>
        <v>CL.IC.IT.210509.01</v>
      </c>
      <c r="AR2830" s="145" t="s">
        <v>12773</v>
      </c>
      <c r="AS2830" s="145">
        <v>1749</v>
      </c>
    </row>
    <row r="2831" spans="1:45" s="145" customFormat="1" ht="16">
      <c r="A2831" s="145" t="s">
        <v>9344</v>
      </c>
      <c r="C2831" s="170" t="s">
        <v>10704</v>
      </c>
      <c r="E2831" s="170" t="s">
        <v>212</v>
      </c>
      <c r="F2831" s="145" t="s">
        <v>14608</v>
      </c>
      <c r="G2831" s="145" t="s">
        <v>8762</v>
      </c>
      <c r="H2831" s="170" t="s">
        <v>11829</v>
      </c>
      <c r="I2831" s="145" t="s">
        <v>9507</v>
      </c>
      <c r="J2831" s="171" t="str">
        <f t="shared" si="220"/>
        <v>IC.IT.210510</v>
      </c>
      <c r="K2831" s="170" t="s">
        <v>12175</v>
      </c>
      <c r="L2831" s="145" t="str">
        <f t="shared" si="221"/>
        <v xml:space="preserve">     Hydrocolloidal (Duoderm, Restore)</v>
      </c>
      <c r="M2831" s="171" t="str">
        <f t="shared" si="222"/>
        <v>PI.IC.IT.210510.01</v>
      </c>
      <c r="N2831" s="171"/>
      <c r="O2831" s="171" t="str">
        <f t="shared" si="223"/>
        <v>PH.IC.IT.210510.01</v>
      </c>
      <c r="Q2831" s="171" t="str">
        <f t="shared" si="224"/>
        <v>CL.IC.IT.210510.01</v>
      </c>
      <c r="AR2831" s="145" t="s">
        <v>12773</v>
      </c>
      <c r="AS2831" s="145">
        <v>1749</v>
      </c>
    </row>
    <row r="2832" spans="1:45" s="145" customFormat="1" ht="16">
      <c r="A2832" s="145" t="s">
        <v>9344</v>
      </c>
      <c r="C2832" s="170" t="s">
        <v>10704</v>
      </c>
      <c r="E2832" s="170" t="s">
        <v>212</v>
      </c>
      <c r="F2832" s="145" t="s">
        <v>14608</v>
      </c>
      <c r="G2832" s="145" t="s">
        <v>13164</v>
      </c>
      <c r="H2832" s="170" t="s">
        <v>155</v>
      </c>
      <c r="I2832" s="145" t="s">
        <v>9512</v>
      </c>
      <c r="J2832" s="171" t="str">
        <f t="shared" si="220"/>
        <v>IC.IT.210511</v>
      </c>
      <c r="K2832" s="170" t="s">
        <v>12175</v>
      </c>
      <c r="L2832" s="145" t="str">
        <f t="shared" si="221"/>
        <v xml:space="preserve">     Calcium Alginate (Aquacel, Calicare)</v>
      </c>
      <c r="M2832" s="171" t="str">
        <f t="shared" si="222"/>
        <v>PI.IC.IT.210511.01</v>
      </c>
      <c r="N2832" s="171"/>
      <c r="O2832" s="171" t="str">
        <f t="shared" si="223"/>
        <v>PH.IC.IT.210511.01</v>
      </c>
      <c r="Q2832" s="171" t="str">
        <f t="shared" si="224"/>
        <v>CL.IC.IT.210511.01</v>
      </c>
      <c r="AR2832" s="145" t="s">
        <v>12773</v>
      </c>
      <c r="AS2832" s="145">
        <v>1749</v>
      </c>
    </row>
    <row r="2833" spans="1:45" s="145" customFormat="1" ht="16">
      <c r="A2833" s="145" t="s">
        <v>9344</v>
      </c>
      <c r="C2833" s="170" t="s">
        <v>10704</v>
      </c>
      <c r="E2833" s="170" t="s">
        <v>212</v>
      </c>
      <c r="F2833" s="145" t="s">
        <v>14608</v>
      </c>
      <c r="G2833" s="145" t="s">
        <v>8775</v>
      </c>
      <c r="H2833" s="170" t="s">
        <v>153</v>
      </c>
      <c r="I2833" s="145" t="s">
        <v>8776</v>
      </c>
      <c r="J2833" s="171" t="str">
        <f t="shared" si="220"/>
        <v>IC.IT.210512</v>
      </c>
      <c r="K2833" s="170" t="s">
        <v>12175</v>
      </c>
      <c r="L2833" s="145" t="str">
        <f t="shared" si="221"/>
        <v xml:space="preserve">     Hypertonic Hydrogel</v>
      </c>
      <c r="M2833" s="171" t="str">
        <f t="shared" si="222"/>
        <v>PI.IC.IT.210512.01</v>
      </c>
      <c r="N2833" s="171"/>
      <c r="O2833" s="171" t="str">
        <f t="shared" si="223"/>
        <v>PH.IC.IT.210512.01</v>
      </c>
      <c r="Q2833" s="171" t="str">
        <f t="shared" si="224"/>
        <v>CL.IC.IT.210512.01</v>
      </c>
      <c r="AR2833" s="145" t="s">
        <v>12773</v>
      </c>
      <c r="AS2833" s="145">
        <v>1749</v>
      </c>
    </row>
    <row r="2834" spans="1:45" s="145" customFormat="1" ht="16">
      <c r="A2834" s="145" t="s">
        <v>9344</v>
      </c>
      <c r="C2834" s="170" t="s">
        <v>10704</v>
      </c>
      <c r="E2834" s="170" t="s">
        <v>212</v>
      </c>
      <c r="F2834" s="145" t="s">
        <v>14608</v>
      </c>
      <c r="G2834" s="145" t="s">
        <v>8777</v>
      </c>
      <c r="H2834" s="170" t="s">
        <v>215</v>
      </c>
      <c r="I2834" s="145" t="s">
        <v>9964</v>
      </c>
      <c r="J2834" s="171" t="str">
        <f t="shared" si="220"/>
        <v>IC.IT.210513</v>
      </c>
      <c r="K2834" s="170" t="s">
        <v>12175</v>
      </c>
      <c r="L2834" s="145" t="str">
        <f t="shared" si="221"/>
        <v xml:space="preserve">     Hydrogel (Duoderm-gel)</v>
      </c>
      <c r="M2834" s="171" t="str">
        <f t="shared" si="222"/>
        <v>PI.IC.IT.210513.01</v>
      </c>
      <c r="N2834" s="171"/>
      <c r="O2834" s="171" t="str">
        <f t="shared" si="223"/>
        <v>PH.IC.IT.210513.01</v>
      </c>
      <c r="Q2834" s="171" t="str">
        <f t="shared" si="224"/>
        <v>CL.IC.IT.210513.01</v>
      </c>
      <c r="AR2834" s="145" t="s">
        <v>12773</v>
      </c>
      <c r="AS2834" s="145">
        <v>1749</v>
      </c>
    </row>
    <row r="2835" spans="1:45" s="145" customFormat="1" ht="16">
      <c r="A2835" s="145" t="s">
        <v>9344</v>
      </c>
      <c r="C2835" s="170" t="s">
        <v>10704</v>
      </c>
      <c r="E2835" s="170" t="s">
        <v>212</v>
      </c>
      <c r="F2835" s="145" t="s">
        <v>14608</v>
      </c>
      <c r="G2835" s="145" t="s">
        <v>8778</v>
      </c>
      <c r="H2835" s="170" t="s">
        <v>4082</v>
      </c>
      <c r="I2835" s="145" t="s">
        <v>9966</v>
      </c>
      <c r="J2835" s="171" t="str">
        <f t="shared" si="220"/>
        <v>IC.IT.210514</v>
      </c>
      <c r="K2835" s="170" t="s">
        <v>12175</v>
      </c>
      <c r="L2835" s="145" t="str">
        <f t="shared" si="221"/>
        <v xml:space="preserve">     Balsam of Peru (Xenaderm)</v>
      </c>
      <c r="M2835" s="171" t="str">
        <f t="shared" si="222"/>
        <v>PI.IC.IT.210514.01</v>
      </c>
      <c r="N2835" s="171"/>
      <c r="O2835" s="171" t="str">
        <f t="shared" si="223"/>
        <v>PH.IC.IT.210514.01</v>
      </c>
      <c r="Q2835" s="171" t="str">
        <f t="shared" si="224"/>
        <v>CL.IC.IT.210514.01</v>
      </c>
      <c r="AR2835" s="145" t="s">
        <v>12773</v>
      </c>
      <c r="AS2835" s="145">
        <v>1749</v>
      </c>
    </row>
    <row r="2836" spans="1:45" s="145" customFormat="1" ht="16">
      <c r="A2836" s="145" t="s">
        <v>9344</v>
      </c>
      <c r="C2836" s="170" t="s">
        <v>10704</v>
      </c>
      <c r="E2836" s="170" t="s">
        <v>212</v>
      </c>
      <c r="F2836" s="145" t="s">
        <v>14608</v>
      </c>
      <c r="G2836" s="145" t="s">
        <v>8779</v>
      </c>
      <c r="H2836" s="170" t="s">
        <v>594</v>
      </c>
      <c r="I2836" s="145" t="s">
        <v>9968</v>
      </c>
      <c r="J2836" s="171" t="str">
        <f t="shared" si="220"/>
        <v>IC.IT.210515</v>
      </c>
      <c r="K2836" s="170" t="s">
        <v>12175</v>
      </c>
      <c r="L2836" s="145" t="str">
        <f t="shared" si="221"/>
        <v xml:space="preserve">     Bismuth Gauze (Xeroform)</v>
      </c>
      <c r="M2836" s="171" t="str">
        <f t="shared" si="222"/>
        <v>PI.IC.IT.210515.01</v>
      </c>
      <c r="N2836" s="171"/>
      <c r="O2836" s="171" t="str">
        <f t="shared" si="223"/>
        <v>PH.IC.IT.210515.01</v>
      </c>
      <c r="Q2836" s="171" t="str">
        <f t="shared" si="224"/>
        <v>CL.IC.IT.210515.01</v>
      </c>
      <c r="AR2836" s="145" t="s">
        <v>12773</v>
      </c>
      <c r="AS2836" s="145">
        <v>1749</v>
      </c>
    </row>
    <row r="2837" spans="1:45" s="145" customFormat="1" ht="16">
      <c r="A2837" s="145" t="s">
        <v>9344</v>
      </c>
      <c r="C2837" s="170" t="s">
        <v>10704</v>
      </c>
      <c r="E2837" s="170" t="s">
        <v>212</v>
      </c>
      <c r="F2837" s="145" t="s">
        <v>14608</v>
      </c>
      <c r="G2837" s="145" t="s">
        <v>13468</v>
      </c>
      <c r="H2837" s="170" t="s">
        <v>7863</v>
      </c>
      <c r="I2837" s="145" t="s">
        <v>8903</v>
      </c>
      <c r="J2837" s="171" t="str">
        <f t="shared" si="220"/>
        <v>IC.IT.210516</v>
      </c>
      <c r="K2837" s="170" t="s">
        <v>12175</v>
      </c>
      <c r="L2837" s="145" t="str">
        <f t="shared" si="221"/>
        <v xml:space="preserve">     Negative Pressure Wound Therapy:  </v>
      </c>
      <c r="M2837" s="171" t="str">
        <f t="shared" si="222"/>
        <v>PI.IC.IT.210516.01</v>
      </c>
      <c r="N2837" s="171"/>
      <c r="O2837" s="171" t="str">
        <f t="shared" si="223"/>
        <v>PH.IC.IT.210516.01</v>
      </c>
      <c r="Q2837" s="171" t="str">
        <f t="shared" si="224"/>
        <v>CL.IC.IT.210516.01</v>
      </c>
      <c r="AR2837" s="145" t="s">
        <v>12773</v>
      </c>
      <c r="AS2837" s="145">
        <v>1749</v>
      </c>
    </row>
    <row r="2838" spans="1:45" s="145" customFormat="1" ht="16">
      <c r="A2838" s="145" t="s">
        <v>9344</v>
      </c>
      <c r="C2838" s="170" t="s">
        <v>10704</v>
      </c>
      <c r="E2838" s="170" t="s">
        <v>212</v>
      </c>
      <c r="F2838" s="145" t="s">
        <v>14608</v>
      </c>
      <c r="G2838" s="145" t="s">
        <v>11447</v>
      </c>
      <c r="H2838" s="170" t="s">
        <v>12462</v>
      </c>
      <c r="I2838" s="145" t="s">
        <v>11448</v>
      </c>
      <c r="J2838" s="171" t="str">
        <f t="shared" si="220"/>
        <v>IC.IT.210517</v>
      </c>
      <c r="K2838" s="170" t="s">
        <v>12175</v>
      </c>
      <c r="L2838" s="145" t="str">
        <f t="shared" si="221"/>
        <v xml:space="preserve">     Non-adhering (Telfa)</v>
      </c>
      <c r="M2838" s="171" t="str">
        <f t="shared" si="222"/>
        <v>PI.IC.IT.210517.01</v>
      </c>
      <c r="N2838" s="171"/>
      <c r="O2838" s="171" t="str">
        <f t="shared" si="223"/>
        <v>PH.IC.IT.210517.01</v>
      </c>
      <c r="Q2838" s="171" t="str">
        <f t="shared" si="224"/>
        <v>CL.IC.IT.210517.01</v>
      </c>
      <c r="AR2838" s="145" t="s">
        <v>12773</v>
      </c>
      <c r="AS2838" s="145">
        <v>1749</v>
      </c>
    </row>
    <row r="2839" spans="1:45" s="145" customFormat="1" ht="16">
      <c r="A2839" s="145" t="s">
        <v>9344</v>
      </c>
      <c r="C2839" s="170" t="s">
        <v>10704</v>
      </c>
      <c r="E2839" s="170" t="s">
        <v>212</v>
      </c>
      <c r="F2839" s="145" t="s">
        <v>14608</v>
      </c>
      <c r="G2839" s="145" t="s">
        <v>10529</v>
      </c>
      <c r="H2839" s="170" t="s">
        <v>12602</v>
      </c>
      <c r="I2839" s="145" t="s">
        <v>12437</v>
      </c>
      <c r="J2839" s="171" t="str">
        <f t="shared" si="220"/>
        <v>IC.IT.210518</v>
      </c>
      <c r="K2839" s="170" t="s">
        <v>12175</v>
      </c>
      <c r="L2839" s="145" t="str">
        <f t="shared" si="221"/>
        <v xml:space="preserve">     Other: specify</v>
      </c>
      <c r="M2839" s="171" t="str">
        <f t="shared" si="222"/>
        <v>PI.IC.IT.210518.01</v>
      </c>
      <c r="N2839" s="171"/>
      <c r="O2839" s="171" t="str">
        <f t="shared" si="223"/>
        <v>PH.IC.IT.210518.01</v>
      </c>
      <c r="Q2839" s="171" t="str">
        <f t="shared" si="224"/>
        <v>CL.IC.IT.210518.01</v>
      </c>
      <c r="AR2839" s="145" t="s">
        <v>12773</v>
      </c>
      <c r="AS2839" s="145">
        <v>1749</v>
      </c>
    </row>
    <row r="2840" spans="1:45" s="145" customFormat="1" ht="16">
      <c r="A2840" s="145" t="s">
        <v>9344</v>
      </c>
      <c r="C2840" s="170" t="s">
        <v>10704</v>
      </c>
      <c r="E2840" s="170" t="s">
        <v>212</v>
      </c>
      <c r="F2840" s="145" t="s">
        <v>14608</v>
      </c>
      <c r="G2840" s="170" t="s">
        <v>8904</v>
      </c>
      <c r="H2840" s="170" t="s">
        <v>12604</v>
      </c>
      <c r="I2840" s="170" t="s">
        <v>8905</v>
      </c>
      <c r="J2840" s="171" t="str">
        <f t="shared" si="220"/>
        <v>IC.IT.210519</v>
      </c>
      <c r="K2840" s="170" t="s">
        <v>12175</v>
      </c>
      <c r="L2840" s="145" t="str">
        <f t="shared" si="221"/>
        <v xml:space="preserve">  ABD Pad</v>
      </c>
      <c r="M2840" s="171" t="str">
        <f t="shared" si="222"/>
        <v>PI.IC.IT.210519.01</v>
      </c>
      <c r="N2840" s="171"/>
      <c r="O2840" s="171" t="str">
        <f t="shared" si="223"/>
        <v>PH.IC.IT.210519.01</v>
      </c>
      <c r="Q2840" s="171" t="str">
        <f t="shared" si="224"/>
        <v>CL.IC.IT.210519.01</v>
      </c>
      <c r="R2840" s="145" t="s">
        <v>12465</v>
      </c>
      <c r="S2840" s="145">
        <v>786</v>
      </c>
      <c r="AR2840" s="145" t="s">
        <v>12773</v>
      </c>
      <c r="AS2840" s="145">
        <v>1749</v>
      </c>
    </row>
    <row r="2841" spans="1:45" s="145" customFormat="1" ht="16">
      <c r="A2841" s="145" t="s">
        <v>9344</v>
      </c>
      <c r="C2841" s="170" t="s">
        <v>10704</v>
      </c>
      <c r="E2841" s="170" t="s">
        <v>212</v>
      </c>
      <c r="F2841" s="145" t="s">
        <v>14608</v>
      </c>
      <c r="G2841" s="170" t="s">
        <v>8906</v>
      </c>
      <c r="H2841" s="170" t="s">
        <v>1000</v>
      </c>
      <c r="I2841" s="170" t="s">
        <v>8793</v>
      </c>
      <c r="J2841" s="171" t="str">
        <f t="shared" si="220"/>
        <v>IC.IT.210520</v>
      </c>
      <c r="K2841" s="170" t="s">
        <v>1702</v>
      </c>
      <c r="L2841" s="145" t="str">
        <f t="shared" si="221"/>
        <v xml:space="preserve">  Vaseline gauze</v>
      </c>
      <c r="M2841" s="171" t="str">
        <f t="shared" si="222"/>
        <v>PI.IC.IT.210520.01</v>
      </c>
      <c r="N2841" s="171"/>
      <c r="O2841" s="171" t="str">
        <f t="shared" si="223"/>
        <v>PH.IC.IT.210520.01</v>
      </c>
      <c r="Q2841" s="171" t="str">
        <f t="shared" si="224"/>
        <v>CL.IC.IT.210520.01</v>
      </c>
      <c r="R2841" s="145" t="s">
        <v>4415</v>
      </c>
      <c r="S2841" s="145">
        <v>787</v>
      </c>
      <c r="AR2841" s="145" t="s">
        <v>12773</v>
      </c>
      <c r="AS2841" s="145">
        <v>1749</v>
      </c>
    </row>
    <row r="2842" spans="1:45" s="145" customFormat="1" ht="16">
      <c r="A2842" s="145" t="s">
        <v>9344</v>
      </c>
      <c r="C2842" s="170" t="s">
        <v>10704</v>
      </c>
      <c r="D2842" s="145" t="s">
        <v>3803</v>
      </c>
      <c r="E2842" s="170" t="s">
        <v>6988</v>
      </c>
      <c r="F2842" s="145" t="s">
        <v>14608</v>
      </c>
      <c r="G2842" s="145" t="s">
        <v>11574</v>
      </c>
      <c r="H2842" s="170" t="s">
        <v>11848</v>
      </c>
      <c r="I2842" s="145" t="s">
        <v>11575</v>
      </c>
      <c r="J2842" s="171" t="str">
        <f t="shared" si="220"/>
        <v>IC.IT.210601</v>
      </c>
      <c r="K2842" s="170" t="s">
        <v>1702</v>
      </c>
      <c r="L2842" s="145" t="str">
        <f t="shared" si="221"/>
        <v xml:space="preserve">     Clean, dry and intact</v>
      </c>
      <c r="M2842" s="171" t="str">
        <f t="shared" si="222"/>
        <v>PI.IC.IT.210601.01</v>
      </c>
      <c r="N2842" s="171"/>
      <c r="O2842" s="171" t="str">
        <f t="shared" si="223"/>
        <v>PH.IC.IT.210601.01</v>
      </c>
      <c r="Q2842" s="171" t="str">
        <f t="shared" si="224"/>
        <v>CL.IC.IT.210601.01</v>
      </c>
      <c r="AR2842" s="145" t="s">
        <v>12773</v>
      </c>
      <c r="AS2842" s="145">
        <v>1749</v>
      </c>
    </row>
    <row r="2843" spans="1:45" s="145" customFormat="1" ht="16">
      <c r="A2843" s="145" t="s">
        <v>9344</v>
      </c>
      <c r="C2843" s="170" t="s">
        <v>10704</v>
      </c>
      <c r="E2843" s="170" t="s">
        <v>6988</v>
      </c>
      <c r="F2843" s="145" t="s">
        <v>14608</v>
      </c>
      <c r="G2843" s="145" t="s">
        <v>11410</v>
      </c>
      <c r="H2843" s="170" t="s">
        <v>12030</v>
      </c>
      <c r="I2843" s="145" t="s">
        <v>11411</v>
      </c>
      <c r="J2843" s="171" t="str">
        <f t="shared" si="220"/>
        <v>IC.IT.210602</v>
      </c>
      <c r="K2843" s="170" t="s">
        <v>1702</v>
      </c>
      <c r="L2843" s="145" t="str">
        <f t="shared" si="221"/>
        <v xml:space="preserve">     Reinforced: specify date/time</v>
      </c>
      <c r="M2843" s="171" t="str">
        <f t="shared" si="222"/>
        <v>PI.IC.IT.210602.01</v>
      </c>
      <c r="N2843" s="171"/>
      <c r="O2843" s="171" t="str">
        <f t="shared" si="223"/>
        <v>PH.IC.IT.210602.01</v>
      </c>
      <c r="Q2843" s="171" t="str">
        <f t="shared" si="224"/>
        <v>CL.IC.IT.210602.01</v>
      </c>
      <c r="AR2843" s="145" t="s">
        <v>12773</v>
      </c>
      <c r="AS2843" s="145">
        <v>1749</v>
      </c>
    </row>
    <row r="2844" spans="1:45" s="145" customFormat="1" ht="16">
      <c r="A2844" s="145" t="s">
        <v>9344</v>
      </c>
      <c r="C2844" s="170" t="s">
        <v>10704</v>
      </c>
      <c r="E2844" s="170" t="s">
        <v>6988</v>
      </c>
      <c r="F2844" s="145" t="s">
        <v>14608</v>
      </c>
      <c r="G2844" s="145" t="s">
        <v>8907</v>
      </c>
      <c r="H2844" s="170" t="s">
        <v>12032</v>
      </c>
      <c r="I2844" s="145" t="s">
        <v>11393</v>
      </c>
      <c r="J2844" s="171" t="str">
        <f t="shared" si="220"/>
        <v>IC.IT.210603</v>
      </c>
      <c r="K2844" s="170" t="s">
        <v>1702</v>
      </c>
      <c r="L2844" s="145" t="str">
        <f t="shared" si="221"/>
        <v xml:space="preserve">     Changed: specify date/time</v>
      </c>
      <c r="M2844" s="171" t="str">
        <f t="shared" si="222"/>
        <v>PI.IC.IT.210603.01</v>
      </c>
      <c r="N2844" s="171"/>
      <c r="O2844" s="171" t="str">
        <f t="shared" si="223"/>
        <v>PH.IC.IT.210603.01</v>
      </c>
      <c r="Q2844" s="171" t="str">
        <f t="shared" si="224"/>
        <v>CL.IC.IT.210603.01</v>
      </c>
      <c r="AR2844" s="145" t="s">
        <v>12773</v>
      </c>
      <c r="AS2844" s="145">
        <v>1749</v>
      </c>
    </row>
    <row r="2845" spans="1:45" s="145" customFormat="1" ht="16">
      <c r="A2845" s="145" t="s">
        <v>9344</v>
      </c>
      <c r="C2845" s="170" t="s">
        <v>10704</v>
      </c>
      <c r="E2845" s="170" t="s">
        <v>6988</v>
      </c>
      <c r="F2845" s="145" t="s">
        <v>14608</v>
      </c>
      <c r="G2845" s="145" t="s">
        <v>8784</v>
      </c>
      <c r="H2845" s="170" t="s">
        <v>12028</v>
      </c>
      <c r="I2845" s="145" t="s">
        <v>11961</v>
      </c>
      <c r="J2845" s="171" t="str">
        <f t="shared" si="220"/>
        <v>IC.IT.210604</v>
      </c>
      <c r="K2845" s="170" t="s">
        <v>1702</v>
      </c>
      <c r="L2845" s="145" t="str">
        <f t="shared" si="221"/>
        <v xml:space="preserve">     Wet to Dry: specify date/time</v>
      </c>
      <c r="M2845" s="171" t="str">
        <f t="shared" si="222"/>
        <v>PI.IC.IT.210604.01</v>
      </c>
      <c r="N2845" s="171"/>
      <c r="O2845" s="171" t="str">
        <f t="shared" si="223"/>
        <v>PH.IC.IT.210604.01</v>
      </c>
      <c r="Q2845" s="171" t="str">
        <f t="shared" si="224"/>
        <v>CL.IC.IT.210604.01</v>
      </c>
      <c r="AR2845" s="145" t="s">
        <v>12773</v>
      </c>
      <c r="AS2845" s="145">
        <v>1749</v>
      </c>
    </row>
    <row r="2846" spans="1:45" s="145" customFormat="1" ht="16">
      <c r="A2846" s="145" t="s">
        <v>9344</v>
      </c>
      <c r="C2846" s="170" t="s">
        <v>10704</v>
      </c>
      <c r="E2846" s="170" t="s">
        <v>6988</v>
      </c>
      <c r="F2846" s="145" t="s">
        <v>14608</v>
      </c>
      <c r="G2846" s="145" t="s">
        <v>8635</v>
      </c>
      <c r="H2846" s="170" t="s">
        <v>12210</v>
      </c>
      <c r="I2846" s="145" t="s">
        <v>8636</v>
      </c>
      <c r="J2846" s="171" t="str">
        <f t="shared" si="220"/>
        <v>IC.IT.210605</v>
      </c>
      <c r="K2846" s="170" t="s">
        <v>1702</v>
      </c>
      <c r="L2846" s="145" t="str">
        <f t="shared" si="221"/>
        <v xml:space="preserve">     Debriding Agent applied: BCMA</v>
      </c>
      <c r="M2846" s="171" t="str">
        <f t="shared" si="222"/>
        <v>PI.IC.IT.210605.01</v>
      </c>
      <c r="N2846" s="171"/>
      <c r="O2846" s="171" t="str">
        <f t="shared" si="223"/>
        <v>PH.IC.IT.210605.01</v>
      </c>
      <c r="Q2846" s="171" t="str">
        <f t="shared" si="224"/>
        <v>CL.IC.IT.210605.01</v>
      </c>
      <c r="AR2846" s="145" t="s">
        <v>12773</v>
      </c>
      <c r="AS2846" s="145">
        <v>1749</v>
      </c>
    </row>
    <row r="2847" spans="1:45" s="145" customFormat="1" ht="16">
      <c r="A2847" s="145" t="s">
        <v>9344</v>
      </c>
      <c r="C2847" s="170" t="s">
        <v>10704</v>
      </c>
      <c r="E2847" s="170" t="s">
        <v>6988</v>
      </c>
      <c r="F2847" s="145" t="s">
        <v>14608</v>
      </c>
      <c r="G2847" s="170" t="s">
        <v>8586</v>
      </c>
      <c r="H2847" s="170" t="s">
        <v>7863</v>
      </c>
      <c r="I2847" s="170" t="s">
        <v>8586</v>
      </c>
      <c r="J2847" s="171" t="str">
        <f t="shared" si="220"/>
        <v>IC.IT.210616</v>
      </c>
      <c r="K2847" s="170" t="s">
        <v>1702</v>
      </c>
      <c r="L2847" s="145" t="str">
        <f t="shared" si="221"/>
        <v xml:space="preserve">  Saturated</v>
      </c>
      <c r="M2847" s="171" t="str">
        <f t="shared" si="222"/>
        <v>PI.IC.IT.210616.01</v>
      </c>
      <c r="N2847" s="171"/>
      <c r="O2847" s="171" t="str">
        <f t="shared" si="223"/>
        <v>PH.IC.IT.210616.01</v>
      </c>
      <c r="Q2847" s="171" t="str">
        <f t="shared" si="224"/>
        <v>CL.IC.IT.210616.01</v>
      </c>
      <c r="R2847" s="145" t="s">
        <v>12465</v>
      </c>
      <c r="S2847" s="145">
        <v>154</v>
      </c>
      <c r="AR2847" s="145" t="s">
        <v>12773</v>
      </c>
      <c r="AS2847" s="145">
        <v>1749</v>
      </c>
    </row>
    <row r="2848" spans="1:45" s="145" customFormat="1" ht="16">
      <c r="A2848" s="145" t="s">
        <v>9344</v>
      </c>
      <c r="C2848" s="170" t="s">
        <v>10704</v>
      </c>
      <c r="E2848" s="170" t="s">
        <v>6988</v>
      </c>
      <c r="F2848" s="145" t="s">
        <v>14608</v>
      </c>
      <c r="G2848" s="170" t="s">
        <v>8527</v>
      </c>
      <c r="H2848" s="170" t="s">
        <v>6777</v>
      </c>
      <c r="I2848" s="170" t="s">
        <v>8527</v>
      </c>
      <c r="J2848" s="171" t="str">
        <f t="shared" si="220"/>
        <v>IC.IT.210617</v>
      </c>
      <c r="K2848" s="170" t="s">
        <v>1702</v>
      </c>
      <c r="L2848" s="145" t="str">
        <f t="shared" si="221"/>
        <v xml:space="preserve">  Stained</v>
      </c>
      <c r="M2848" s="171" t="str">
        <f t="shared" si="222"/>
        <v>PI.IC.IT.210617.01</v>
      </c>
      <c r="N2848" s="171"/>
      <c r="O2848" s="171" t="str">
        <f t="shared" si="223"/>
        <v>PH.IC.IT.210617.01</v>
      </c>
      <c r="Q2848" s="171" t="str">
        <f t="shared" si="224"/>
        <v>CL.IC.IT.210617.01</v>
      </c>
      <c r="R2848" s="145" t="s">
        <v>12465</v>
      </c>
      <c r="S2848" s="145">
        <v>155</v>
      </c>
      <c r="AR2848" s="145" t="s">
        <v>12773</v>
      </c>
      <c r="AS2848" s="145">
        <v>1749</v>
      </c>
    </row>
    <row r="2849" spans="1:45" s="145" customFormat="1" ht="16">
      <c r="A2849" s="145" t="s">
        <v>9344</v>
      </c>
      <c r="C2849" s="170" t="s">
        <v>10704</v>
      </c>
      <c r="E2849" s="170" t="s">
        <v>6988</v>
      </c>
      <c r="F2849" s="145" t="s">
        <v>14608</v>
      </c>
      <c r="G2849" s="170" t="s">
        <v>8528</v>
      </c>
      <c r="H2849" s="170" t="s">
        <v>208</v>
      </c>
      <c r="I2849" s="170" t="s">
        <v>8528</v>
      </c>
      <c r="J2849" s="171" t="str">
        <f t="shared" si="220"/>
        <v>IC.IT.210618</v>
      </c>
      <c r="K2849" s="170" t="s">
        <v>1702</v>
      </c>
      <c r="L2849" s="145" t="str">
        <f t="shared" si="221"/>
        <v xml:space="preserve">  Intact</v>
      </c>
      <c r="M2849" s="171" t="str">
        <f t="shared" si="222"/>
        <v>PI.IC.IT.210618.01</v>
      </c>
      <c r="N2849" s="171"/>
      <c r="O2849" s="171" t="str">
        <f t="shared" si="223"/>
        <v>PH.IC.IT.210618.01</v>
      </c>
      <c r="Q2849" s="171" t="str">
        <f t="shared" si="224"/>
        <v>CL.IC.IT.210618.01</v>
      </c>
      <c r="R2849" s="145" t="s">
        <v>12465</v>
      </c>
      <c r="S2849" s="145">
        <v>156</v>
      </c>
      <c r="AR2849" s="145" t="s">
        <v>12773</v>
      </c>
      <c r="AS2849" s="145">
        <v>1749</v>
      </c>
    </row>
    <row r="2850" spans="1:45" s="145" customFormat="1" ht="16">
      <c r="A2850" s="145" t="s">
        <v>9344</v>
      </c>
      <c r="C2850" s="170" t="s">
        <v>10704</v>
      </c>
      <c r="E2850" s="170" t="s">
        <v>6988</v>
      </c>
      <c r="F2850" s="145" t="s">
        <v>14608</v>
      </c>
      <c r="G2850" s="170" t="s">
        <v>8644</v>
      </c>
      <c r="H2850" s="170" t="s">
        <v>217</v>
      </c>
      <c r="I2850" s="170" t="s">
        <v>8644</v>
      </c>
      <c r="J2850" s="171" t="str">
        <f t="shared" si="220"/>
        <v>IC.IT.210619</v>
      </c>
      <c r="K2850" s="170" t="s">
        <v>1702</v>
      </c>
      <c r="L2850" s="145" t="str">
        <f t="shared" si="221"/>
        <v xml:space="preserve">  Clean</v>
      </c>
      <c r="M2850" s="171" t="str">
        <f t="shared" si="222"/>
        <v>PI.IC.IT.210619.01</v>
      </c>
      <c r="N2850" s="171"/>
      <c r="O2850" s="171" t="str">
        <f t="shared" si="223"/>
        <v>PH.IC.IT.210619.01</v>
      </c>
      <c r="Q2850" s="171" t="str">
        <f t="shared" si="224"/>
        <v>CL.IC.IT.210619.01</v>
      </c>
      <c r="R2850" s="145" t="s">
        <v>12465</v>
      </c>
      <c r="S2850" s="145">
        <v>157</v>
      </c>
      <c r="AR2850" s="145" t="s">
        <v>12773</v>
      </c>
      <c r="AS2850" s="145">
        <v>1749</v>
      </c>
    </row>
    <row r="2851" spans="1:45" s="145" customFormat="1" ht="16">
      <c r="A2851" s="145" t="s">
        <v>9344</v>
      </c>
      <c r="C2851" s="170" t="s">
        <v>10704</v>
      </c>
      <c r="E2851" s="170" t="s">
        <v>6988</v>
      </c>
      <c r="F2851" s="145" t="s">
        <v>14608</v>
      </c>
      <c r="G2851" s="170" t="s">
        <v>8643</v>
      </c>
      <c r="H2851" s="170" t="s">
        <v>1000</v>
      </c>
      <c r="I2851" s="170" t="s">
        <v>8643</v>
      </c>
      <c r="J2851" s="171" t="str">
        <f t="shared" si="220"/>
        <v>IC.IT.210620</v>
      </c>
      <c r="K2851" s="170" t="s">
        <v>1702</v>
      </c>
      <c r="L2851" s="145" t="str">
        <f t="shared" si="221"/>
        <v xml:space="preserve">  Dry</v>
      </c>
      <c r="M2851" s="171" t="str">
        <f t="shared" si="222"/>
        <v>PI.IC.IT.210620.01</v>
      </c>
      <c r="N2851" s="171"/>
      <c r="O2851" s="171" t="str">
        <f t="shared" si="223"/>
        <v>PH.IC.IT.210620.01</v>
      </c>
      <c r="Q2851" s="171" t="str">
        <f t="shared" si="224"/>
        <v>CL.IC.IT.210620.01</v>
      </c>
      <c r="R2851" s="145" t="s">
        <v>12465</v>
      </c>
      <c r="S2851" s="145">
        <v>158</v>
      </c>
      <c r="AR2851" s="145" t="s">
        <v>12773</v>
      </c>
      <c r="AS2851" s="145">
        <v>1749</v>
      </c>
    </row>
    <row r="2852" spans="1:45" s="145" customFormat="1" ht="16">
      <c r="A2852" s="145" t="s">
        <v>9344</v>
      </c>
      <c r="C2852" s="170" t="s">
        <v>10704</v>
      </c>
      <c r="D2852" s="145" t="s">
        <v>8645</v>
      </c>
      <c r="E2852" s="170" t="s">
        <v>573</v>
      </c>
      <c r="F2852" s="145" t="s">
        <v>14608</v>
      </c>
      <c r="G2852" s="145" t="s">
        <v>11866</v>
      </c>
      <c r="H2852" s="170" t="s">
        <v>12212</v>
      </c>
      <c r="I2852" s="145" t="s">
        <v>11964</v>
      </c>
      <c r="J2852" s="171" t="str">
        <f t="shared" si="220"/>
        <v>IC.IT.210706</v>
      </c>
      <c r="K2852" s="170" t="s">
        <v>12175</v>
      </c>
      <c r="L2852" s="145" t="str">
        <f t="shared" si="221"/>
        <v xml:space="preserve">     Normal Saline</v>
      </c>
      <c r="M2852" s="171" t="str">
        <f t="shared" si="222"/>
        <v>PI.IC.IT.210706.01</v>
      </c>
      <c r="N2852" s="171"/>
      <c r="O2852" s="171" t="str">
        <f t="shared" si="223"/>
        <v>PH.IC.IT.210706.01</v>
      </c>
      <c r="Q2852" s="171" t="str">
        <f t="shared" si="224"/>
        <v>CL.IC.IT.210706.01</v>
      </c>
      <c r="AR2852" s="145" t="s">
        <v>12773</v>
      </c>
      <c r="AS2852" s="145">
        <v>1749</v>
      </c>
    </row>
    <row r="2853" spans="1:45" s="145" customFormat="1" ht="16">
      <c r="A2853" s="145" t="s">
        <v>9344</v>
      </c>
      <c r="C2853" s="170" t="s">
        <v>10704</v>
      </c>
      <c r="E2853" s="170" t="s">
        <v>573</v>
      </c>
      <c r="F2853" s="145" t="s">
        <v>14608</v>
      </c>
      <c r="G2853" s="145" t="s">
        <v>8923</v>
      </c>
      <c r="H2853" s="170" t="s">
        <v>12225</v>
      </c>
      <c r="I2853" s="145" t="s">
        <v>9673</v>
      </c>
      <c r="J2853" s="171" t="str">
        <f t="shared" si="220"/>
        <v>IC.IT.210707</v>
      </c>
      <c r="K2853" s="170" t="s">
        <v>12175</v>
      </c>
      <c r="L2853" s="145" t="str">
        <f t="shared" si="221"/>
        <v xml:space="preserve">     Wound cleanser</v>
      </c>
      <c r="M2853" s="171" t="str">
        <f t="shared" si="222"/>
        <v>PI.IC.IT.210707.01</v>
      </c>
      <c r="N2853" s="171"/>
      <c r="O2853" s="171" t="str">
        <f t="shared" si="223"/>
        <v>PH.IC.IT.210707.01</v>
      </c>
      <c r="Q2853" s="171" t="str">
        <f t="shared" si="224"/>
        <v>CL.IC.IT.210707.01</v>
      </c>
      <c r="AR2853" s="145" t="s">
        <v>12773</v>
      </c>
      <c r="AS2853" s="145">
        <v>1749</v>
      </c>
    </row>
    <row r="2854" spans="1:45" s="145" customFormat="1" ht="16">
      <c r="A2854" s="145" t="s">
        <v>9344</v>
      </c>
      <c r="C2854" s="170" t="s">
        <v>10704</v>
      </c>
      <c r="E2854" s="170" t="s">
        <v>573</v>
      </c>
      <c r="F2854" s="145" t="s">
        <v>14608</v>
      </c>
      <c r="G2854" s="145" t="s">
        <v>9665</v>
      </c>
      <c r="H2854" s="170" t="s">
        <v>11638</v>
      </c>
      <c r="I2854" s="145" t="s">
        <v>10703</v>
      </c>
      <c r="J2854" s="171" t="str">
        <f t="shared" si="220"/>
        <v>IC.IT.210708</v>
      </c>
      <c r="K2854" s="170" t="s">
        <v>12175</v>
      </c>
      <c r="L2854" s="145" t="str">
        <f t="shared" si="221"/>
        <v xml:space="preserve">      Other: specify</v>
      </c>
      <c r="M2854" s="171" t="str">
        <f t="shared" si="222"/>
        <v>PI.IC.IT.210708.01</v>
      </c>
      <c r="N2854" s="171"/>
      <c r="O2854" s="171" t="str">
        <f t="shared" si="223"/>
        <v>PH.IC.IT.210708.01</v>
      </c>
      <c r="Q2854" s="171" t="str">
        <f t="shared" si="224"/>
        <v>CL.IC.IT.210708.01</v>
      </c>
      <c r="AR2854" s="145" t="s">
        <v>12773</v>
      </c>
      <c r="AS2854" s="145">
        <v>1749</v>
      </c>
    </row>
    <row r="2855" spans="1:45" s="145" customFormat="1" ht="16">
      <c r="A2855" s="145" t="s">
        <v>9344</v>
      </c>
      <c r="C2855" s="170" t="s">
        <v>10704</v>
      </c>
      <c r="E2855" s="170" t="s">
        <v>573</v>
      </c>
      <c r="F2855" s="145" t="s">
        <v>14608</v>
      </c>
      <c r="G2855" s="170" t="s">
        <v>8791</v>
      </c>
      <c r="H2855" s="170" t="s">
        <v>7863</v>
      </c>
      <c r="I2855" s="170" t="s">
        <v>8791</v>
      </c>
      <c r="J2855" s="171" t="str">
        <f t="shared" si="220"/>
        <v>IC.IT.210716</v>
      </c>
      <c r="K2855" s="170" t="s">
        <v>12175</v>
      </c>
      <c r="L2855" s="145" t="str">
        <f t="shared" si="221"/>
        <v xml:space="preserve"> Betadine</v>
      </c>
      <c r="M2855" s="171" t="str">
        <f t="shared" si="222"/>
        <v>PI.IC.IT.210716.01</v>
      </c>
      <c r="N2855" s="171"/>
      <c r="O2855" s="171" t="str">
        <f t="shared" si="223"/>
        <v>PH.IC.IT.210716.01</v>
      </c>
      <c r="Q2855" s="171" t="str">
        <f t="shared" si="224"/>
        <v>CL.IC.IT.210716.01</v>
      </c>
      <c r="R2855" s="145" t="s">
        <v>12465</v>
      </c>
      <c r="S2855" s="145">
        <v>790</v>
      </c>
      <c r="AR2855" s="145" t="s">
        <v>12773</v>
      </c>
      <c r="AS2855" s="145">
        <v>1749</v>
      </c>
    </row>
    <row r="2856" spans="1:45" s="145" customFormat="1" ht="16">
      <c r="A2856" s="145" t="s">
        <v>9344</v>
      </c>
      <c r="C2856" s="170" t="s">
        <v>10704</v>
      </c>
      <c r="E2856" s="170" t="s">
        <v>573</v>
      </c>
      <c r="F2856" s="145" t="s">
        <v>14608</v>
      </c>
      <c r="G2856" s="170" t="s">
        <v>8792</v>
      </c>
      <c r="H2856" s="170" t="s">
        <v>12462</v>
      </c>
      <c r="I2856" s="170" t="s">
        <v>8792</v>
      </c>
      <c r="J2856" s="171" t="str">
        <f t="shared" si="220"/>
        <v>IC.IT.210717</v>
      </c>
      <c r="K2856" s="170" t="s">
        <v>12175</v>
      </c>
      <c r="L2856" s="145" t="str">
        <f t="shared" si="221"/>
        <v xml:space="preserve"> Chlorhexadine</v>
      </c>
      <c r="M2856" s="171" t="str">
        <f t="shared" si="222"/>
        <v>PI.IC.IT.210717.01</v>
      </c>
      <c r="N2856" s="171"/>
      <c r="O2856" s="171" t="str">
        <f t="shared" si="223"/>
        <v>PH.IC.IT.210717.01</v>
      </c>
      <c r="Q2856" s="171" t="str">
        <f t="shared" si="224"/>
        <v>CL.IC.IT.210717.01</v>
      </c>
      <c r="R2856" s="145" t="s">
        <v>12465</v>
      </c>
      <c r="S2856" s="145">
        <v>792</v>
      </c>
      <c r="AR2856" s="145" t="s">
        <v>12773</v>
      </c>
      <c r="AS2856" s="145">
        <v>1749</v>
      </c>
    </row>
    <row r="2857" spans="1:45" s="145" customFormat="1" ht="16">
      <c r="A2857" s="145" t="s">
        <v>9344</v>
      </c>
      <c r="C2857" s="170" t="s">
        <v>10704</v>
      </c>
      <c r="E2857" s="170" t="s">
        <v>573</v>
      </c>
      <c r="F2857" s="145" t="s">
        <v>14608</v>
      </c>
      <c r="G2857" s="170" t="s">
        <v>8935</v>
      </c>
      <c r="H2857" s="170" t="s">
        <v>208</v>
      </c>
      <c r="I2857" s="170" t="s">
        <v>8935</v>
      </c>
      <c r="J2857" s="171" t="str">
        <f t="shared" si="220"/>
        <v>IC.IT.210718</v>
      </c>
      <c r="K2857" s="170" t="s">
        <v>1702</v>
      </c>
      <c r="L2857" s="145" t="str">
        <f t="shared" si="221"/>
        <v xml:space="preserve">  Distilled Water</v>
      </c>
      <c r="M2857" s="171" t="str">
        <f t="shared" si="222"/>
        <v>PI.IC.IT.210718.01</v>
      </c>
      <c r="N2857" s="171"/>
      <c r="O2857" s="171" t="str">
        <f t="shared" si="223"/>
        <v>PH.IC.IT.210718.01</v>
      </c>
      <c r="Q2857" s="171" t="str">
        <f t="shared" si="224"/>
        <v>CL.IC.IT.210718.01</v>
      </c>
      <c r="R2857" s="145" t="s">
        <v>12465</v>
      </c>
      <c r="S2857" s="145">
        <v>793</v>
      </c>
      <c r="AR2857" s="145" t="s">
        <v>12773</v>
      </c>
      <c r="AS2857" s="145">
        <v>1749</v>
      </c>
    </row>
    <row r="2858" spans="1:45" s="145" customFormat="1" ht="16">
      <c r="A2858" s="145" t="s">
        <v>9344</v>
      </c>
      <c r="C2858" s="170" t="s">
        <v>10704</v>
      </c>
      <c r="E2858" s="170" t="s">
        <v>573</v>
      </c>
      <c r="F2858" s="145" t="s">
        <v>14608</v>
      </c>
      <c r="G2858" s="170" t="s">
        <v>8691</v>
      </c>
      <c r="H2858" s="170" t="s">
        <v>217</v>
      </c>
      <c r="I2858" s="170" t="s">
        <v>8691</v>
      </c>
      <c r="J2858" s="171" t="str">
        <f t="shared" si="220"/>
        <v>IC.IT.210719</v>
      </c>
      <c r="K2858" s="170" t="s">
        <v>1702</v>
      </c>
      <c r="L2858" s="145" t="str">
        <f t="shared" si="221"/>
        <v>Peroxide</v>
      </c>
      <c r="M2858" s="171" t="str">
        <f t="shared" si="222"/>
        <v>PI.IC.IT.210719.01</v>
      </c>
      <c r="N2858" s="171"/>
      <c r="O2858" s="171" t="str">
        <f t="shared" si="223"/>
        <v>PH.IC.IT.210719.01</v>
      </c>
      <c r="Q2858" s="171" t="str">
        <f t="shared" si="224"/>
        <v>CL.IC.IT.210719.01</v>
      </c>
      <c r="R2858" s="145" t="s">
        <v>12465</v>
      </c>
      <c r="S2858" s="145">
        <v>793</v>
      </c>
      <c r="AR2858" s="145" t="s">
        <v>12773</v>
      </c>
      <c r="AS2858" s="145">
        <v>1749</v>
      </c>
    </row>
    <row r="2859" spans="1:45" s="145" customFormat="1" ht="16">
      <c r="A2859" s="145" t="s">
        <v>9344</v>
      </c>
      <c r="C2859" s="170" t="s">
        <v>10704</v>
      </c>
      <c r="E2859" s="170" t="s">
        <v>573</v>
      </c>
      <c r="F2859" s="145" t="s">
        <v>14608</v>
      </c>
      <c r="G2859" s="170" t="s">
        <v>8692</v>
      </c>
      <c r="H2859" s="170" t="s">
        <v>1000</v>
      </c>
      <c r="I2859" s="170" t="s">
        <v>8692</v>
      </c>
      <c r="J2859" s="171" t="str">
        <f t="shared" si="220"/>
        <v>IC.IT.210720</v>
      </c>
      <c r="K2859" s="170" t="s">
        <v>1702</v>
      </c>
      <c r="L2859" s="145" t="str">
        <f t="shared" si="221"/>
        <v xml:space="preserve">  Dakins Solution</v>
      </c>
      <c r="M2859" s="171" t="str">
        <f t="shared" si="222"/>
        <v>PI.IC.IT.210720.01</v>
      </c>
      <c r="N2859" s="171"/>
      <c r="O2859" s="171" t="str">
        <f t="shared" si="223"/>
        <v>PH.IC.IT.210720.01</v>
      </c>
      <c r="Q2859" s="171" t="str">
        <f t="shared" si="224"/>
        <v>CL.IC.IT.210720.01</v>
      </c>
      <c r="R2859" s="145" t="s">
        <v>4415</v>
      </c>
      <c r="S2859" s="145">
        <v>794</v>
      </c>
      <c r="AR2859" s="145" t="s">
        <v>12773</v>
      </c>
      <c r="AS2859" s="145">
        <v>1749</v>
      </c>
    </row>
    <row r="2860" spans="1:45" s="145" customFormat="1" ht="16">
      <c r="A2860" s="145" t="s">
        <v>9344</v>
      </c>
      <c r="C2860" s="170" t="s">
        <v>10704</v>
      </c>
      <c r="D2860" s="145" t="s">
        <v>8638</v>
      </c>
      <c r="E2860" s="170" t="s">
        <v>92</v>
      </c>
      <c r="F2860" s="145" t="s">
        <v>14608</v>
      </c>
      <c r="G2860" s="145" t="s">
        <v>11470</v>
      </c>
      <c r="H2860" s="170" t="s">
        <v>11639</v>
      </c>
      <c r="I2860" s="145" t="s">
        <v>12157</v>
      </c>
      <c r="J2860" s="171" t="str">
        <f t="shared" si="220"/>
        <v>IC.IT.210809</v>
      </c>
      <c r="K2860" s="170" t="s">
        <v>12175</v>
      </c>
      <c r="L2860" s="145" t="str">
        <f t="shared" si="221"/>
        <v xml:space="preserve">     Drsg drainage none</v>
      </c>
      <c r="M2860" s="171" t="str">
        <f t="shared" si="222"/>
        <v>PI.IC.IT.210809.01</v>
      </c>
      <c r="N2860" s="171"/>
      <c r="O2860" s="171" t="str">
        <f t="shared" si="223"/>
        <v>PH.IC.IT.210809.01</v>
      </c>
      <c r="Q2860" s="171" t="str">
        <f t="shared" si="224"/>
        <v>CL.IC.IT.210809.01</v>
      </c>
      <c r="AR2860" s="145" t="s">
        <v>12773</v>
      </c>
      <c r="AS2860" s="145">
        <v>1749</v>
      </c>
    </row>
    <row r="2861" spans="1:45" s="145" customFormat="1" ht="16">
      <c r="A2861" s="145" t="s">
        <v>9344</v>
      </c>
      <c r="C2861" s="170" t="s">
        <v>10704</v>
      </c>
      <c r="E2861" s="170" t="s">
        <v>92</v>
      </c>
      <c r="F2861" s="145" t="s">
        <v>14608</v>
      </c>
      <c r="G2861" s="145" t="s">
        <v>11471</v>
      </c>
      <c r="H2861" s="170" t="s">
        <v>11829</v>
      </c>
      <c r="I2861" s="145" t="s">
        <v>11400</v>
      </c>
      <c r="J2861" s="171" t="str">
        <f t="shared" si="220"/>
        <v>IC.IT.210810</v>
      </c>
      <c r="K2861" s="170" t="s">
        <v>12175</v>
      </c>
      <c r="L2861" s="145" t="str">
        <f t="shared" si="221"/>
        <v xml:space="preserve">     Drsg scant amount drainage</v>
      </c>
      <c r="M2861" s="171" t="str">
        <f t="shared" si="222"/>
        <v>PI.IC.IT.210810.01</v>
      </c>
      <c r="N2861" s="171"/>
      <c r="O2861" s="171" t="str">
        <f t="shared" si="223"/>
        <v>PH.IC.IT.210810.01</v>
      </c>
      <c r="Q2861" s="171" t="str">
        <f t="shared" si="224"/>
        <v>CL.IC.IT.210810.01</v>
      </c>
      <c r="AR2861" s="145" t="s">
        <v>12773</v>
      </c>
      <c r="AS2861" s="145">
        <v>1749</v>
      </c>
    </row>
    <row r="2862" spans="1:45" s="145" customFormat="1" ht="16">
      <c r="A2862" s="145" t="s">
        <v>9344</v>
      </c>
      <c r="C2862" s="170" t="s">
        <v>10704</v>
      </c>
      <c r="E2862" s="170" t="s">
        <v>92</v>
      </c>
      <c r="F2862" s="145" t="s">
        <v>14608</v>
      </c>
      <c r="G2862" s="145" t="s">
        <v>11313</v>
      </c>
      <c r="H2862" s="170" t="s">
        <v>155</v>
      </c>
      <c r="I2862" s="145" t="s">
        <v>11730</v>
      </c>
      <c r="J2862" s="171" t="str">
        <f t="shared" si="220"/>
        <v>IC.IT.210811</v>
      </c>
      <c r="K2862" s="170" t="s">
        <v>12175</v>
      </c>
      <c r="L2862" s="145" t="str">
        <f t="shared" si="221"/>
        <v xml:space="preserve">     Drsg small amount drainage</v>
      </c>
      <c r="M2862" s="171" t="str">
        <f t="shared" si="222"/>
        <v>PI.IC.IT.210811.01</v>
      </c>
      <c r="N2862" s="171"/>
      <c r="O2862" s="171" t="str">
        <f t="shared" si="223"/>
        <v>PH.IC.IT.210811.01</v>
      </c>
      <c r="Q2862" s="171" t="str">
        <f t="shared" si="224"/>
        <v>CL.IC.IT.210811.01</v>
      </c>
      <c r="AR2862" s="145" t="s">
        <v>12773</v>
      </c>
      <c r="AS2862" s="145">
        <v>1749</v>
      </c>
    </row>
    <row r="2863" spans="1:45" s="145" customFormat="1" ht="16">
      <c r="A2863" s="145" t="s">
        <v>9344</v>
      </c>
      <c r="C2863" s="170" t="s">
        <v>10704</v>
      </c>
      <c r="E2863" s="170" t="s">
        <v>92</v>
      </c>
      <c r="F2863" s="145" t="s">
        <v>14608</v>
      </c>
      <c r="G2863" s="145" t="s">
        <v>11314</v>
      </c>
      <c r="H2863" s="170" t="s">
        <v>153</v>
      </c>
      <c r="I2863" s="145" t="s">
        <v>11732</v>
      </c>
      <c r="J2863" s="171" t="str">
        <f t="shared" si="220"/>
        <v>IC.IT.210812</v>
      </c>
      <c r="K2863" s="170" t="s">
        <v>12175</v>
      </c>
      <c r="L2863" s="145" t="str">
        <f t="shared" si="221"/>
        <v xml:space="preserve">     Drsg moderate amount drainage</v>
      </c>
      <c r="M2863" s="171" t="str">
        <f t="shared" si="222"/>
        <v>PI.IC.IT.210812.01</v>
      </c>
      <c r="N2863" s="171"/>
      <c r="O2863" s="171" t="str">
        <f t="shared" si="223"/>
        <v>PH.IC.IT.210812.01</v>
      </c>
      <c r="Q2863" s="171" t="str">
        <f t="shared" si="224"/>
        <v>CL.IC.IT.210812.01</v>
      </c>
      <c r="AR2863" s="145" t="s">
        <v>12773</v>
      </c>
      <c r="AS2863" s="145">
        <v>1749</v>
      </c>
    </row>
    <row r="2864" spans="1:45" s="145" customFormat="1" ht="16">
      <c r="A2864" s="145" t="s">
        <v>9344</v>
      </c>
      <c r="C2864" s="170" t="s">
        <v>10704</v>
      </c>
      <c r="E2864" s="170" t="s">
        <v>92</v>
      </c>
      <c r="F2864" s="145" t="s">
        <v>14608</v>
      </c>
      <c r="G2864" s="145" t="s">
        <v>8693</v>
      </c>
      <c r="H2864" s="170" t="s">
        <v>215</v>
      </c>
      <c r="I2864" s="145" t="s">
        <v>11316</v>
      </c>
      <c r="J2864" s="171" t="str">
        <f t="shared" si="220"/>
        <v>IC.IT.210813</v>
      </c>
      <c r="K2864" s="170" t="s">
        <v>12175</v>
      </c>
      <c r="L2864" s="145" t="str">
        <f t="shared" si="221"/>
        <v xml:space="preserve">     Drsg heavy amount drainage </v>
      </c>
      <c r="M2864" s="171" t="str">
        <f t="shared" si="222"/>
        <v>PI.IC.IT.210813.01</v>
      </c>
      <c r="N2864" s="171"/>
      <c r="O2864" s="171" t="str">
        <f t="shared" si="223"/>
        <v>PH.IC.IT.210813.01</v>
      </c>
      <c r="Q2864" s="171" t="str">
        <f t="shared" si="224"/>
        <v>CL.IC.IT.210813.01</v>
      </c>
      <c r="AR2864" s="145" t="s">
        <v>12773</v>
      </c>
      <c r="AS2864" s="145">
        <v>1749</v>
      </c>
    </row>
    <row r="2865" spans="1:45" s="145" customFormat="1" ht="16">
      <c r="A2865" s="145" t="s">
        <v>9344</v>
      </c>
      <c r="C2865" s="170" t="s">
        <v>10704</v>
      </c>
      <c r="E2865" s="170" t="s">
        <v>92</v>
      </c>
      <c r="F2865" s="145" t="s">
        <v>14608</v>
      </c>
      <c r="G2865" s="145" t="s">
        <v>8694</v>
      </c>
      <c r="H2865" s="170" t="s">
        <v>4082</v>
      </c>
      <c r="I2865" s="145" t="s">
        <v>11734</v>
      </c>
      <c r="J2865" s="171" t="str">
        <f t="shared" si="220"/>
        <v>IC.IT.210814</v>
      </c>
      <c r="K2865" s="170" t="s">
        <v>12175</v>
      </c>
      <c r="L2865" s="145" t="str">
        <f t="shared" si="221"/>
        <v xml:space="preserve">     Drsg drainage large amount</v>
      </c>
      <c r="M2865" s="171" t="str">
        <f t="shared" si="222"/>
        <v>PI.IC.IT.210814.01</v>
      </c>
      <c r="N2865" s="171"/>
      <c r="O2865" s="171" t="str">
        <f t="shared" si="223"/>
        <v>PH.IC.IT.210814.01</v>
      </c>
      <c r="Q2865" s="171" t="str">
        <f t="shared" si="224"/>
        <v>CL.IC.IT.210814.01</v>
      </c>
      <c r="AR2865" s="145" t="s">
        <v>12773</v>
      </c>
      <c r="AS2865" s="145">
        <v>1749</v>
      </c>
    </row>
    <row r="2866" spans="1:45" s="145" customFormat="1" ht="16">
      <c r="A2866" s="145" t="s">
        <v>9344</v>
      </c>
      <c r="C2866" s="170" t="s">
        <v>10704</v>
      </c>
      <c r="E2866" s="170" t="s">
        <v>92</v>
      </c>
      <c r="F2866" s="145" t="s">
        <v>14608</v>
      </c>
      <c r="G2866" s="145" t="s">
        <v>8530</v>
      </c>
      <c r="H2866" s="170" t="s">
        <v>594</v>
      </c>
      <c r="I2866" s="145" t="s">
        <v>11933</v>
      </c>
      <c r="J2866" s="171" t="str">
        <f t="shared" si="220"/>
        <v>IC.IT.210815</v>
      </c>
      <c r="K2866" s="170" t="s">
        <v>12175</v>
      </c>
      <c r="L2866" s="145" t="str">
        <f t="shared" si="221"/>
        <v xml:space="preserve">     Drsg drainage copious amount </v>
      </c>
      <c r="M2866" s="171" t="str">
        <f t="shared" si="222"/>
        <v>PI.IC.IT.210815.01</v>
      </c>
      <c r="N2866" s="171"/>
      <c r="O2866" s="171" t="str">
        <f t="shared" si="223"/>
        <v>PH.IC.IT.210815.01</v>
      </c>
      <c r="Q2866" s="171" t="str">
        <f t="shared" si="224"/>
        <v>CL.IC.IT.210815.01</v>
      </c>
      <c r="AR2866" s="145" t="s">
        <v>12773</v>
      </c>
      <c r="AS2866" s="145">
        <v>1749</v>
      </c>
    </row>
    <row r="2867" spans="1:45" s="145" customFormat="1" ht="16">
      <c r="A2867" s="145" t="s">
        <v>9344</v>
      </c>
      <c r="C2867" s="170" t="s">
        <v>10704</v>
      </c>
      <c r="D2867" s="145" t="s">
        <v>8639</v>
      </c>
      <c r="E2867" s="170" t="s">
        <v>93</v>
      </c>
      <c r="F2867" s="145" t="s">
        <v>14608</v>
      </c>
      <c r="G2867" s="145" t="s">
        <v>8531</v>
      </c>
      <c r="H2867" s="170" t="s">
        <v>11848</v>
      </c>
      <c r="I2867" s="145" t="s">
        <v>11753</v>
      </c>
      <c r="J2867" s="171" t="str">
        <f t="shared" si="220"/>
        <v>IC.IT.210901</v>
      </c>
      <c r="K2867" s="170" t="s">
        <v>12175</v>
      </c>
      <c r="L2867" s="145" t="str">
        <f t="shared" si="221"/>
        <v xml:space="preserve">     Drsg drainage unchanged</v>
      </c>
      <c r="M2867" s="171" t="str">
        <f t="shared" si="222"/>
        <v>PI.IC.IT.210901.01</v>
      </c>
      <c r="N2867" s="171"/>
      <c r="O2867" s="171" t="str">
        <f t="shared" si="223"/>
        <v>PH.IC.IT.210901.01</v>
      </c>
      <c r="Q2867" s="171" t="str">
        <f t="shared" si="224"/>
        <v>CL.IC.IT.210901.01</v>
      </c>
      <c r="AR2867" s="145" t="s">
        <v>12773</v>
      </c>
      <c r="AS2867" s="145">
        <v>1749</v>
      </c>
    </row>
    <row r="2868" spans="1:45" s="145" customFormat="1" ht="16">
      <c r="A2868" s="145" t="s">
        <v>9344</v>
      </c>
      <c r="C2868" s="170" t="s">
        <v>10704</v>
      </c>
      <c r="E2868" s="170" t="s">
        <v>93</v>
      </c>
      <c r="F2868" s="145" t="s">
        <v>14608</v>
      </c>
      <c r="G2868" s="145" t="s">
        <v>11651</v>
      </c>
      <c r="H2868" s="170" t="s">
        <v>12030</v>
      </c>
      <c r="I2868" s="145" t="s">
        <v>11752</v>
      </c>
      <c r="J2868" s="171" t="str">
        <f t="shared" si="220"/>
        <v>IC.IT.210902</v>
      </c>
      <c r="K2868" s="170" t="s">
        <v>12175</v>
      </c>
      <c r="L2868" s="145" t="str">
        <f t="shared" si="221"/>
        <v xml:space="preserve">     Drsg drainage decreasing</v>
      </c>
      <c r="M2868" s="171" t="str">
        <f t="shared" si="222"/>
        <v>PI.IC.IT.210902.01</v>
      </c>
      <c r="N2868" s="171"/>
      <c r="O2868" s="171" t="str">
        <f t="shared" si="223"/>
        <v>PH.IC.IT.210902.01</v>
      </c>
      <c r="Q2868" s="171" t="str">
        <f t="shared" si="224"/>
        <v>CL.IC.IT.210902.01</v>
      </c>
      <c r="AR2868" s="145" t="s">
        <v>12773</v>
      </c>
      <c r="AS2868" s="145">
        <v>1749</v>
      </c>
    </row>
    <row r="2869" spans="1:45" s="145" customFormat="1" ht="16">
      <c r="A2869" s="145" t="s">
        <v>9344</v>
      </c>
      <c r="C2869" s="170" t="s">
        <v>10704</v>
      </c>
      <c r="E2869" s="170" t="s">
        <v>93</v>
      </c>
      <c r="F2869" s="145" t="s">
        <v>14608</v>
      </c>
      <c r="G2869" s="145" t="s">
        <v>11652</v>
      </c>
      <c r="H2869" s="170" t="s">
        <v>12032</v>
      </c>
      <c r="I2869" s="145" t="s">
        <v>11583</v>
      </c>
      <c r="J2869" s="171" t="str">
        <f t="shared" si="220"/>
        <v>IC.IT.210903</v>
      </c>
      <c r="K2869" s="170" t="s">
        <v>12175</v>
      </c>
      <c r="L2869" s="145" t="str">
        <f t="shared" si="221"/>
        <v xml:space="preserve">     Drsg drainage increasing</v>
      </c>
      <c r="M2869" s="171" t="str">
        <f t="shared" si="222"/>
        <v>PI.IC.IT.210903.01</v>
      </c>
      <c r="N2869" s="171"/>
      <c r="O2869" s="171" t="str">
        <f t="shared" si="223"/>
        <v>PH.IC.IT.210903.01</v>
      </c>
      <c r="Q2869" s="171" t="str">
        <f t="shared" si="224"/>
        <v>CL.IC.IT.210903.01</v>
      </c>
      <c r="AR2869" s="145" t="s">
        <v>12773</v>
      </c>
      <c r="AS2869" s="145">
        <v>1749</v>
      </c>
    </row>
    <row r="2870" spans="1:45" s="167" customFormat="1" ht="15">
      <c r="A2870" s="167" t="s">
        <v>9344</v>
      </c>
      <c r="C2870" s="61" t="s">
        <v>10704</v>
      </c>
      <c r="D2870" s="167" t="s">
        <v>13489</v>
      </c>
      <c r="E2870" s="61" t="s">
        <v>3188</v>
      </c>
      <c r="F2870" s="167" t="s">
        <v>8319</v>
      </c>
      <c r="G2870" s="167" t="s">
        <v>13213</v>
      </c>
      <c r="H2870" s="62" t="s">
        <v>11848</v>
      </c>
      <c r="I2870" s="167" t="s">
        <v>8798</v>
      </c>
      <c r="J2870" s="63" t="str">
        <f t="shared" si="220"/>
        <v>IC.IT.211001</v>
      </c>
      <c r="K2870" s="61" t="s">
        <v>12175</v>
      </c>
      <c r="L2870" s="167" t="str">
        <f t="shared" si="221"/>
        <v xml:space="preserve">     Continuous</v>
      </c>
      <c r="M2870" s="168" t="str">
        <f t="shared" si="222"/>
        <v>PI.IC.IT.211001.01</v>
      </c>
      <c r="N2870" s="168"/>
      <c r="O2870" s="168" t="str">
        <f t="shared" si="223"/>
        <v>PH.IC.IT.211001.01</v>
      </c>
      <c r="Q2870" s="168" t="str">
        <f t="shared" si="224"/>
        <v>CL.IC.IT.211001.01</v>
      </c>
    </row>
    <row r="2871" spans="1:45" s="167" customFormat="1" ht="15">
      <c r="A2871" s="167" t="s">
        <v>9344</v>
      </c>
      <c r="C2871" s="61" t="s">
        <v>10704</v>
      </c>
      <c r="E2871" s="61" t="s">
        <v>3188</v>
      </c>
      <c r="F2871" s="167" t="s">
        <v>8319</v>
      </c>
      <c r="G2871" s="167" t="s">
        <v>8799</v>
      </c>
      <c r="H2871" s="62" t="s">
        <v>12030</v>
      </c>
      <c r="I2871" s="167" t="s">
        <v>11013</v>
      </c>
      <c r="J2871" s="63" t="str">
        <f t="shared" si="220"/>
        <v>IC.IT.211002</v>
      </c>
      <c r="K2871" s="61" t="s">
        <v>12175</v>
      </c>
      <c r="L2871" s="167" t="str">
        <f t="shared" si="221"/>
        <v xml:space="preserve">     Intermittent</v>
      </c>
      <c r="M2871" s="168" t="str">
        <f t="shared" si="222"/>
        <v>PI.IC.IT.211002.01</v>
      </c>
      <c r="N2871" s="168"/>
      <c r="O2871" s="168" t="str">
        <f t="shared" si="223"/>
        <v>PH.IC.IT.211002.01</v>
      </c>
      <c r="Q2871" s="168" t="str">
        <f t="shared" si="224"/>
        <v>CL.IC.IT.211002.01</v>
      </c>
    </row>
    <row r="2872" spans="1:45" s="167" customFormat="1" ht="15">
      <c r="A2872" s="167" t="s">
        <v>9344</v>
      </c>
      <c r="C2872" s="61" t="s">
        <v>10704</v>
      </c>
      <c r="D2872" s="167" t="s">
        <v>13490</v>
      </c>
      <c r="E2872" s="61" t="s">
        <v>155</v>
      </c>
      <c r="F2872" s="167" t="s">
        <v>8319</v>
      </c>
      <c r="G2872" s="167" t="s">
        <v>8801</v>
      </c>
      <c r="H2872" s="62" t="s">
        <v>11848</v>
      </c>
      <c r="I2872" s="167" t="s">
        <v>8802</v>
      </c>
      <c r="J2872" s="63" t="str">
        <f t="shared" si="220"/>
        <v>IC.IT.211101</v>
      </c>
      <c r="K2872" s="61" t="s">
        <v>12175</v>
      </c>
      <c r="L2872" s="167" t="str">
        <f t="shared" si="221"/>
        <v xml:space="preserve">     125 mmHg</v>
      </c>
      <c r="M2872" s="168" t="str">
        <f t="shared" si="222"/>
        <v>PI.IC.IT.211101.01</v>
      </c>
      <c r="N2872" s="168"/>
      <c r="O2872" s="168" t="str">
        <f t="shared" si="223"/>
        <v>PH.IC.IT.211101.01</v>
      </c>
      <c r="Q2872" s="168" t="str">
        <f t="shared" si="224"/>
        <v>CL.IC.IT.211101.01</v>
      </c>
    </row>
    <row r="2873" spans="1:45" s="167" customFormat="1" ht="15">
      <c r="A2873" s="167" t="s">
        <v>9344</v>
      </c>
      <c r="C2873" s="61" t="s">
        <v>10704</v>
      </c>
      <c r="E2873" s="61" t="s">
        <v>155</v>
      </c>
      <c r="F2873" s="167" t="s">
        <v>8319</v>
      </c>
      <c r="G2873" s="167" t="s">
        <v>8803</v>
      </c>
      <c r="H2873" s="62" t="s">
        <v>12030</v>
      </c>
      <c r="I2873" s="167" t="s">
        <v>8804</v>
      </c>
      <c r="J2873" s="63" t="str">
        <f t="shared" si="220"/>
        <v>IC.IT.211102</v>
      </c>
      <c r="K2873" s="61" t="s">
        <v>12175</v>
      </c>
      <c r="L2873" s="167" t="str">
        <f t="shared" si="221"/>
        <v xml:space="preserve">     75 mmHg</v>
      </c>
      <c r="M2873" s="168" t="str">
        <f t="shared" si="222"/>
        <v>PI.IC.IT.211102.01</v>
      </c>
      <c r="N2873" s="168"/>
      <c r="O2873" s="168" t="str">
        <f t="shared" si="223"/>
        <v>PH.IC.IT.211102.01</v>
      </c>
      <c r="Q2873" s="168" t="str">
        <f t="shared" si="224"/>
        <v>CL.IC.IT.211102.01</v>
      </c>
    </row>
    <row r="2874" spans="1:45" s="167" customFormat="1" ht="15">
      <c r="A2874" s="167" t="s">
        <v>9344</v>
      </c>
      <c r="C2874" s="61" t="s">
        <v>10704</v>
      </c>
      <c r="E2874" s="61" t="s">
        <v>155</v>
      </c>
      <c r="F2874" s="167" t="s">
        <v>8319</v>
      </c>
      <c r="G2874" s="167" t="s">
        <v>8805</v>
      </c>
      <c r="H2874" s="62" t="s">
        <v>12032</v>
      </c>
      <c r="I2874" s="167" t="s">
        <v>8806</v>
      </c>
      <c r="J2874" s="63" t="str">
        <f t="shared" si="220"/>
        <v>IC.IT.211103</v>
      </c>
      <c r="K2874" s="61" t="s">
        <v>12175</v>
      </c>
      <c r="L2874" s="167" t="str">
        <f t="shared" si="221"/>
        <v xml:space="preserve">     25 mmHg</v>
      </c>
      <c r="M2874" s="168" t="str">
        <f t="shared" si="222"/>
        <v>PI.IC.IT.211103.01</v>
      </c>
      <c r="N2874" s="168"/>
      <c r="O2874" s="168" t="str">
        <f t="shared" si="223"/>
        <v>PH.IC.IT.211103.01</v>
      </c>
      <c r="Q2874" s="168" t="str">
        <f t="shared" si="224"/>
        <v>CL.IC.IT.211103.01</v>
      </c>
    </row>
    <row r="2875" spans="1:45" s="167" customFormat="1" ht="15">
      <c r="A2875" s="167" t="s">
        <v>9344</v>
      </c>
      <c r="C2875" s="61" t="s">
        <v>10704</v>
      </c>
      <c r="E2875" s="61" t="s">
        <v>155</v>
      </c>
      <c r="F2875" s="167" t="s">
        <v>8319</v>
      </c>
      <c r="G2875" s="167" t="s">
        <v>8919</v>
      </c>
      <c r="H2875" s="62" t="s">
        <v>12028</v>
      </c>
      <c r="I2875" s="167" t="s">
        <v>8656</v>
      </c>
      <c r="J2875" s="63" t="str">
        <f t="shared" si="220"/>
        <v>IC.IT.211104</v>
      </c>
      <c r="K2875" s="61" t="s">
        <v>12175</v>
      </c>
      <c r="L2875" s="167" t="str">
        <f t="shared" si="221"/>
        <v xml:space="preserve">     50 mmHg</v>
      </c>
      <c r="M2875" s="168" t="str">
        <f t="shared" si="222"/>
        <v>PI.IC.IT.211104.01</v>
      </c>
      <c r="N2875" s="168"/>
      <c r="O2875" s="168" t="str">
        <f t="shared" si="223"/>
        <v>PH.IC.IT.211104.01</v>
      </c>
      <c r="Q2875" s="168" t="str">
        <f t="shared" si="224"/>
        <v>CL.IC.IT.211104.01</v>
      </c>
    </row>
    <row r="2876" spans="1:45" s="167" customFormat="1" ht="15">
      <c r="A2876" s="167" t="s">
        <v>9344</v>
      </c>
      <c r="C2876" s="61" t="s">
        <v>10704</v>
      </c>
      <c r="E2876" s="61" t="s">
        <v>155</v>
      </c>
      <c r="F2876" s="167" t="s">
        <v>8319</v>
      </c>
      <c r="G2876" s="167" t="s">
        <v>8657</v>
      </c>
      <c r="H2876" s="62" t="s">
        <v>12210</v>
      </c>
      <c r="I2876" s="167" t="s">
        <v>8658</v>
      </c>
      <c r="J2876" s="63" t="str">
        <f t="shared" si="220"/>
        <v>IC.IT.211105</v>
      </c>
      <c r="K2876" s="61" t="s">
        <v>12175</v>
      </c>
      <c r="L2876" s="167" t="str">
        <f t="shared" si="221"/>
        <v xml:space="preserve">     100 mmHg</v>
      </c>
      <c r="M2876" s="168" t="str">
        <f t="shared" si="222"/>
        <v>PI.IC.IT.211105.01</v>
      </c>
      <c r="N2876" s="168"/>
      <c r="O2876" s="168" t="str">
        <f t="shared" si="223"/>
        <v>PH.IC.IT.211105.01</v>
      </c>
      <c r="Q2876" s="168" t="str">
        <f t="shared" si="224"/>
        <v>CL.IC.IT.211105.01</v>
      </c>
    </row>
    <row r="2877" spans="1:45" s="167" customFormat="1" ht="15">
      <c r="A2877" s="167" t="s">
        <v>9344</v>
      </c>
      <c r="C2877" s="61" t="s">
        <v>10704</v>
      </c>
      <c r="E2877" s="61" t="s">
        <v>155</v>
      </c>
      <c r="F2877" s="167" t="s">
        <v>8319</v>
      </c>
      <c r="G2877" s="167" t="s">
        <v>8651</v>
      </c>
      <c r="H2877" s="62" t="s">
        <v>12212</v>
      </c>
      <c r="I2877" s="167" t="s">
        <v>8652</v>
      </c>
      <c r="J2877" s="63" t="str">
        <f t="shared" si="220"/>
        <v>IC.IT.211106</v>
      </c>
      <c r="K2877" s="61" t="s">
        <v>12175</v>
      </c>
      <c r="L2877" s="167" t="str">
        <f t="shared" si="221"/>
        <v xml:space="preserve">     150 mmHg</v>
      </c>
      <c r="M2877" s="168" t="str">
        <f t="shared" si="222"/>
        <v>PI.IC.IT.211106.01</v>
      </c>
      <c r="N2877" s="168"/>
      <c r="O2877" s="168" t="str">
        <f t="shared" si="223"/>
        <v>PH.IC.IT.211106.01</v>
      </c>
      <c r="Q2877" s="168" t="str">
        <f t="shared" si="224"/>
        <v>CL.IC.IT.211106.01</v>
      </c>
    </row>
    <row r="2878" spans="1:45" s="167" customFormat="1" ht="15">
      <c r="A2878" s="167" t="s">
        <v>9344</v>
      </c>
      <c r="C2878" s="61" t="s">
        <v>10704</v>
      </c>
      <c r="D2878" s="167" t="s">
        <v>8653</v>
      </c>
      <c r="E2878" s="61" t="s">
        <v>153</v>
      </c>
      <c r="F2878" s="167" t="s">
        <v>8319</v>
      </c>
      <c r="G2878" s="167" t="s">
        <v>8654</v>
      </c>
      <c r="H2878" s="62" t="s">
        <v>11848</v>
      </c>
      <c r="I2878" s="167" t="s">
        <v>10076</v>
      </c>
      <c r="J2878" s="63" t="str">
        <f t="shared" si="220"/>
        <v>IC.IT.211201</v>
      </c>
      <c r="K2878" s="61" t="s">
        <v>12175</v>
      </c>
      <c r="L2878" s="167" t="str">
        <f t="shared" si="221"/>
        <v xml:space="preserve">     Done: specify date/time</v>
      </c>
      <c r="M2878" s="168" t="str">
        <f t="shared" si="222"/>
        <v>PI.IC.IT.211201.01</v>
      </c>
      <c r="N2878" s="168"/>
      <c r="O2878" s="168" t="str">
        <f t="shared" si="223"/>
        <v>PH.IC.IT.211201.01</v>
      </c>
      <c r="Q2878" s="168" t="str">
        <f t="shared" si="224"/>
        <v>CL.IC.IT.211201.01</v>
      </c>
    </row>
    <row r="2879" spans="1:45" s="167" customFormat="1" ht="15">
      <c r="A2879" s="167" t="s">
        <v>9344</v>
      </c>
      <c r="C2879" s="61" t="s">
        <v>10704</v>
      </c>
      <c r="E2879" s="61" t="s">
        <v>153</v>
      </c>
      <c r="F2879" s="167" t="s">
        <v>8319</v>
      </c>
      <c r="G2879" s="167" t="s">
        <v>8655</v>
      </c>
      <c r="H2879" s="62" t="s">
        <v>12030</v>
      </c>
      <c r="I2879" s="167" t="s">
        <v>12171</v>
      </c>
      <c r="J2879" s="63" t="str">
        <f t="shared" si="220"/>
        <v>IC.IT.211202</v>
      </c>
      <c r="K2879" s="61" t="s">
        <v>12175</v>
      </c>
      <c r="L2879" s="167" t="str">
        <f t="shared" si="221"/>
        <v xml:space="preserve">     N/A</v>
      </c>
      <c r="M2879" s="168" t="str">
        <f t="shared" si="222"/>
        <v>PI.IC.IT.211202.01</v>
      </c>
      <c r="N2879" s="168"/>
      <c r="O2879" s="168" t="str">
        <f t="shared" si="223"/>
        <v>PH.IC.IT.211202.01</v>
      </c>
      <c r="Q2879" s="168" t="str">
        <f t="shared" si="224"/>
        <v>CL.IC.IT.211202.01</v>
      </c>
    </row>
    <row r="2880" spans="1:45" s="167" customFormat="1" ht="15">
      <c r="A2880" s="167" t="s">
        <v>9344</v>
      </c>
      <c r="C2880" s="61" t="s">
        <v>10704</v>
      </c>
      <c r="D2880" s="167" t="s">
        <v>8518</v>
      </c>
      <c r="E2880" s="61" t="s">
        <v>215</v>
      </c>
      <c r="F2880" s="167" t="s">
        <v>8171</v>
      </c>
      <c r="G2880" s="167" t="s">
        <v>8548</v>
      </c>
      <c r="H2880" s="62" t="s">
        <v>11848</v>
      </c>
      <c r="I2880" s="167" t="s">
        <v>11402</v>
      </c>
      <c r="J2880" s="63" t="str">
        <f t="shared" si="220"/>
        <v>IC.IT.211301</v>
      </c>
      <c r="K2880" s="61" t="s">
        <v>1702</v>
      </c>
      <c r="L2880" s="167" t="str">
        <f t="shared" si="221"/>
        <v xml:space="preserve">     Right</v>
      </c>
      <c r="M2880" s="168" t="str">
        <f t="shared" si="222"/>
        <v>PI.IC.IT.211301.01</v>
      </c>
      <c r="N2880" s="168"/>
      <c r="O2880" s="168" t="str">
        <f t="shared" si="223"/>
        <v>PH.IC.IT.211301.01</v>
      </c>
      <c r="Q2880" s="168" t="str">
        <f t="shared" si="224"/>
        <v>CL.IC.IT.211301.01</v>
      </c>
    </row>
    <row r="2881" spans="1:29" s="167" customFormat="1" ht="15">
      <c r="A2881" s="167" t="s">
        <v>9344</v>
      </c>
      <c r="C2881" s="61" t="s">
        <v>10704</v>
      </c>
      <c r="E2881" s="61" t="s">
        <v>215</v>
      </c>
      <c r="F2881" s="167" t="s">
        <v>8171</v>
      </c>
      <c r="G2881" s="167" t="s">
        <v>8661</v>
      </c>
      <c r="H2881" s="62" t="s">
        <v>12030</v>
      </c>
      <c r="I2881" s="167" t="s">
        <v>11563</v>
      </c>
      <c r="J2881" s="63" t="str">
        <f t="shared" si="220"/>
        <v>IC.IT.211302</v>
      </c>
      <c r="K2881" s="61" t="s">
        <v>12175</v>
      </c>
      <c r="L2881" s="167" t="str">
        <f t="shared" si="221"/>
        <v xml:space="preserve">     Left</v>
      </c>
      <c r="M2881" s="168" t="str">
        <f t="shared" si="222"/>
        <v>PI.IC.IT.211302.01</v>
      </c>
      <c r="N2881" s="168"/>
      <c r="O2881" s="168" t="str">
        <f t="shared" si="223"/>
        <v>PH.IC.IT.211302.01</v>
      </c>
      <c r="Q2881" s="168" t="str">
        <f t="shared" si="224"/>
        <v>CL.IC.IT.211302.01</v>
      </c>
    </row>
    <row r="2882" spans="1:29" s="167" customFormat="1" ht="15">
      <c r="A2882" s="167" t="s">
        <v>9344</v>
      </c>
      <c r="C2882" s="61" t="s">
        <v>10704</v>
      </c>
      <c r="D2882" s="167" t="s">
        <v>8520</v>
      </c>
      <c r="E2882" s="61" t="s">
        <v>4082</v>
      </c>
      <c r="F2882" s="167" t="s">
        <v>8171</v>
      </c>
      <c r="G2882" s="167" t="s">
        <v>8662</v>
      </c>
      <c r="H2882" s="62" t="s">
        <v>11848</v>
      </c>
      <c r="I2882" s="167" t="s">
        <v>9372</v>
      </c>
      <c r="J2882" s="63" t="str">
        <f t="shared" ref="J2882:J2945" si="225">CONCATENATE("IC.IT.",C2882,E2882,H2882)</f>
        <v>IC.IT.211401</v>
      </c>
      <c r="K2882" s="61" t="s">
        <v>12175</v>
      </c>
      <c r="L2882" s="167" t="str">
        <f t="shared" ref="L2882:L2945" si="226">G2882</f>
        <v xml:space="preserve">     Lateral</v>
      </c>
      <c r="M2882" s="168" t="str">
        <f t="shared" ref="M2882:M2945" si="227">CONCATENATE("PI.",J2882,".",K2882)</f>
        <v>PI.IC.IT.211401.01</v>
      </c>
      <c r="N2882" s="168"/>
      <c r="O2882" s="168" t="str">
        <f t="shared" ref="O2882:O2945" si="228">CONCATENATE("PH.",J2882,".",K2882)</f>
        <v>PH.IC.IT.211401.01</v>
      </c>
      <c r="Q2882" s="168" t="str">
        <f t="shared" ref="Q2882:Q2945" si="229">CONCATENATE("CL.",J2882,".",K2882)</f>
        <v>CL.IC.IT.211401.01</v>
      </c>
    </row>
    <row r="2883" spans="1:29" s="167" customFormat="1" ht="15">
      <c r="A2883" s="167" t="s">
        <v>9344</v>
      </c>
      <c r="C2883" s="61" t="s">
        <v>10704</v>
      </c>
      <c r="E2883" s="61" t="s">
        <v>4082</v>
      </c>
      <c r="F2883" s="167" t="s">
        <v>8171</v>
      </c>
      <c r="G2883" s="167" t="s">
        <v>8663</v>
      </c>
      <c r="H2883" s="62" t="s">
        <v>12030</v>
      </c>
      <c r="I2883" s="167" t="s">
        <v>9373</v>
      </c>
      <c r="J2883" s="63" t="str">
        <f t="shared" si="225"/>
        <v>IC.IT.211402</v>
      </c>
      <c r="K2883" s="61" t="s">
        <v>12175</v>
      </c>
      <c r="L2883" s="167" t="str">
        <f t="shared" si="226"/>
        <v xml:space="preserve">     Medial</v>
      </c>
      <c r="M2883" s="168" t="str">
        <f t="shared" si="227"/>
        <v>PI.IC.IT.211402.01</v>
      </c>
      <c r="N2883" s="168"/>
      <c r="O2883" s="168" t="str">
        <f t="shared" si="228"/>
        <v>PH.IC.IT.211402.01</v>
      </c>
      <c r="Q2883" s="168" t="str">
        <f t="shared" si="229"/>
        <v>CL.IC.IT.211402.01</v>
      </c>
    </row>
    <row r="2884" spans="1:29" s="167" customFormat="1" ht="15">
      <c r="A2884" s="167" t="s">
        <v>9344</v>
      </c>
      <c r="C2884" s="61" t="s">
        <v>10704</v>
      </c>
      <c r="E2884" s="61" t="s">
        <v>4082</v>
      </c>
      <c r="F2884" s="167" t="s">
        <v>8171</v>
      </c>
      <c r="G2884" s="167" t="s">
        <v>8664</v>
      </c>
      <c r="H2884" s="62" t="s">
        <v>12032</v>
      </c>
      <c r="I2884" s="167" t="s">
        <v>9374</v>
      </c>
      <c r="J2884" s="63" t="str">
        <f t="shared" si="225"/>
        <v>IC.IT.211403</v>
      </c>
      <c r="K2884" s="61" t="s">
        <v>12175</v>
      </c>
      <c r="L2884" s="167" t="str">
        <f t="shared" si="226"/>
        <v xml:space="preserve">     Anterior</v>
      </c>
      <c r="M2884" s="168" t="str">
        <f t="shared" si="227"/>
        <v>PI.IC.IT.211403.01</v>
      </c>
      <c r="N2884" s="168"/>
      <c r="O2884" s="168" t="str">
        <f t="shared" si="228"/>
        <v>PH.IC.IT.211403.01</v>
      </c>
      <c r="Q2884" s="168" t="str">
        <f t="shared" si="229"/>
        <v>CL.IC.IT.211403.01</v>
      </c>
    </row>
    <row r="2885" spans="1:29" s="167" customFormat="1" ht="15">
      <c r="A2885" s="167" t="s">
        <v>9344</v>
      </c>
      <c r="C2885" s="61" t="s">
        <v>10704</v>
      </c>
      <c r="E2885" s="61" t="s">
        <v>4082</v>
      </c>
      <c r="F2885" s="167" t="s">
        <v>8171</v>
      </c>
      <c r="G2885" s="167" t="s">
        <v>8665</v>
      </c>
      <c r="H2885" s="62" t="s">
        <v>12028</v>
      </c>
      <c r="I2885" s="167" t="s">
        <v>9375</v>
      </c>
      <c r="J2885" s="63" t="str">
        <f t="shared" si="225"/>
        <v>IC.IT.211404</v>
      </c>
      <c r="K2885" s="61" t="s">
        <v>12175</v>
      </c>
      <c r="L2885" s="167" t="str">
        <f t="shared" si="226"/>
        <v xml:space="preserve">     Posterior</v>
      </c>
      <c r="M2885" s="168" t="str">
        <f t="shared" si="227"/>
        <v>PI.IC.IT.211404.01</v>
      </c>
      <c r="N2885" s="168"/>
      <c r="O2885" s="168" t="str">
        <f t="shared" si="228"/>
        <v>PH.IC.IT.211404.01</v>
      </c>
      <c r="Q2885" s="168" t="str">
        <f t="shared" si="229"/>
        <v>CL.IC.IT.211404.01</v>
      </c>
    </row>
    <row r="2886" spans="1:29" s="167" customFormat="1" ht="15">
      <c r="A2886" s="167" t="s">
        <v>9344</v>
      </c>
      <c r="C2886" s="61" t="s">
        <v>10704</v>
      </c>
      <c r="E2886" s="61" t="s">
        <v>4082</v>
      </c>
      <c r="F2886" s="167" t="s">
        <v>8171</v>
      </c>
      <c r="G2886" s="167" t="s">
        <v>8666</v>
      </c>
      <c r="H2886" s="62" t="s">
        <v>12210</v>
      </c>
      <c r="I2886" s="167" t="s">
        <v>9255</v>
      </c>
      <c r="J2886" s="63" t="str">
        <f t="shared" si="225"/>
        <v>IC.IT.211405</v>
      </c>
      <c r="K2886" s="61" t="s">
        <v>12175</v>
      </c>
      <c r="L2886" s="167" t="str">
        <f t="shared" si="226"/>
        <v xml:space="preserve">     Proximal</v>
      </c>
      <c r="M2886" s="168" t="str">
        <f t="shared" si="227"/>
        <v>PI.IC.IT.211405.01</v>
      </c>
      <c r="N2886" s="168"/>
      <c r="O2886" s="168" t="str">
        <f t="shared" si="228"/>
        <v>PH.IC.IT.211405.01</v>
      </c>
      <c r="Q2886" s="168" t="str">
        <f t="shared" si="229"/>
        <v>CL.IC.IT.211405.01</v>
      </c>
    </row>
    <row r="2887" spans="1:29" s="167" customFormat="1" ht="15">
      <c r="A2887" s="167" t="s">
        <v>9344</v>
      </c>
      <c r="C2887" s="61" t="s">
        <v>10704</v>
      </c>
      <c r="E2887" s="61" t="s">
        <v>4082</v>
      </c>
      <c r="F2887" s="167" t="s">
        <v>8171</v>
      </c>
      <c r="G2887" s="167" t="s">
        <v>8556</v>
      </c>
      <c r="H2887" s="62" t="s">
        <v>12212</v>
      </c>
      <c r="I2887" s="167" t="s">
        <v>9256</v>
      </c>
      <c r="J2887" s="63" t="str">
        <f t="shared" si="225"/>
        <v>IC.IT.211406</v>
      </c>
      <c r="K2887" s="61" t="s">
        <v>12175</v>
      </c>
      <c r="L2887" s="167" t="str">
        <f t="shared" si="226"/>
        <v xml:space="preserve">     Distal</v>
      </c>
      <c r="M2887" s="168" t="str">
        <f t="shared" si="227"/>
        <v>PI.IC.IT.211406.01</v>
      </c>
      <c r="N2887" s="168"/>
      <c r="O2887" s="168" t="str">
        <f t="shared" si="228"/>
        <v>PH.IC.IT.211406.01</v>
      </c>
      <c r="Q2887" s="168" t="str">
        <f t="shared" si="229"/>
        <v>CL.IC.IT.211406.01</v>
      </c>
    </row>
    <row r="2888" spans="1:29" s="167" customFormat="1" ht="15">
      <c r="A2888" s="167" t="s">
        <v>9344</v>
      </c>
      <c r="C2888" s="61" t="s">
        <v>10704</v>
      </c>
      <c r="D2888" s="167" t="s">
        <v>8521</v>
      </c>
      <c r="E2888" s="61" t="s">
        <v>594</v>
      </c>
      <c r="F2888" s="167" t="s">
        <v>8820</v>
      </c>
      <c r="G2888" s="167" t="s">
        <v>8552</v>
      </c>
      <c r="H2888" s="62" t="s">
        <v>11848</v>
      </c>
      <c r="I2888" s="167" t="s">
        <v>8552</v>
      </c>
      <c r="J2888" s="63" t="str">
        <f t="shared" si="225"/>
        <v>IC.IT.211501</v>
      </c>
      <c r="K2888" s="61" t="s">
        <v>12175</v>
      </c>
      <c r="L2888" s="167" t="str">
        <f t="shared" si="226"/>
        <v>Abdomen</v>
      </c>
      <c r="M2888" s="168" t="str">
        <f t="shared" si="227"/>
        <v>PI.IC.IT.211501.01</v>
      </c>
      <c r="N2888" s="168"/>
      <c r="O2888" s="168" t="str">
        <f t="shared" si="228"/>
        <v>PH.IC.IT.211501.01</v>
      </c>
      <c r="Q2888" s="168" t="str">
        <f t="shared" si="229"/>
        <v>CL.IC.IT.211501.01</v>
      </c>
    </row>
    <row r="2889" spans="1:29" s="167" customFormat="1" ht="15">
      <c r="A2889" s="167" t="s">
        <v>9344</v>
      </c>
      <c r="C2889" s="61" t="s">
        <v>10704</v>
      </c>
      <c r="E2889" s="61" t="s">
        <v>594</v>
      </c>
      <c r="F2889" s="167" t="s">
        <v>8820</v>
      </c>
      <c r="G2889" s="167" t="s">
        <v>8553</v>
      </c>
      <c r="H2889" s="62" t="s">
        <v>12030</v>
      </c>
      <c r="I2889" s="167" t="s">
        <v>8553</v>
      </c>
      <c r="J2889" s="63" t="str">
        <f t="shared" si="225"/>
        <v>IC.IT.211502</v>
      </c>
      <c r="K2889" s="61" t="s">
        <v>12175</v>
      </c>
      <c r="L2889" s="167" t="str">
        <f t="shared" si="226"/>
        <v>Flank</v>
      </c>
      <c r="M2889" s="168" t="str">
        <f t="shared" si="227"/>
        <v>PI.IC.IT.211502.01</v>
      </c>
      <c r="N2889" s="168"/>
      <c r="O2889" s="168" t="str">
        <f t="shared" si="228"/>
        <v>PH.IC.IT.211502.01</v>
      </c>
      <c r="Q2889" s="168" t="str">
        <f t="shared" si="229"/>
        <v>CL.IC.IT.211502.01</v>
      </c>
    </row>
    <row r="2890" spans="1:29" s="167" customFormat="1" ht="15">
      <c r="A2890" s="167" t="s">
        <v>9344</v>
      </c>
      <c r="C2890" s="61" t="s">
        <v>10704</v>
      </c>
      <c r="E2890" s="61" t="s">
        <v>594</v>
      </c>
      <c r="F2890" s="167" t="s">
        <v>8820</v>
      </c>
      <c r="G2890" s="86" t="s">
        <v>13497</v>
      </c>
      <c r="H2890" s="62" t="s">
        <v>12032</v>
      </c>
      <c r="I2890" s="167" t="s">
        <v>9398</v>
      </c>
      <c r="J2890" s="63" t="str">
        <f t="shared" si="225"/>
        <v>IC.IT.211503</v>
      </c>
      <c r="K2890" s="61" t="s">
        <v>12175</v>
      </c>
      <c r="L2890" s="167" t="str">
        <f t="shared" si="226"/>
        <v xml:space="preserve">     Flank, right</v>
      </c>
      <c r="M2890" s="168" t="str">
        <f t="shared" si="227"/>
        <v>PI.IC.IT.211503.01</v>
      </c>
      <c r="N2890" s="168"/>
      <c r="O2890" s="168" t="str">
        <f t="shared" si="228"/>
        <v>PH.IC.IT.211503.01</v>
      </c>
      <c r="Q2890" s="168" t="str">
        <f t="shared" si="229"/>
        <v>CL.IC.IT.211503.01</v>
      </c>
      <c r="AB2890" s="167" t="s">
        <v>12773</v>
      </c>
      <c r="AC2890" s="167">
        <v>1428</v>
      </c>
    </row>
    <row r="2891" spans="1:29" s="167" customFormat="1" ht="15">
      <c r="A2891" s="167" t="s">
        <v>9344</v>
      </c>
      <c r="C2891" s="61" t="s">
        <v>10704</v>
      </c>
      <c r="E2891" s="61" t="s">
        <v>594</v>
      </c>
      <c r="F2891" s="167" t="s">
        <v>8820</v>
      </c>
      <c r="G2891" s="86" t="s">
        <v>13498</v>
      </c>
      <c r="H2891" s="62" t="s">
        <v>12028</v>
      </c>
      <c r="I2891" s="167" t="s">
        <v>9558</v>
      </c>
      <c r="J2891" s="63" t="str">
        <f t="shared" si="225"/>
        <v>IC.IT.211504</v>
      </c>
      <c r="K2891" s="61" t="s">
        <v>12175</v>
      </c>
      <c r="L2891" s="167" t="str">
        <f t="shared" si="226"/>
        <v xml:space="preserve">     Flank, left</v>
      </c>
      <c r="M2891" s="168" t="str">
        <f t="shared" si="227"/>
        <v>PI.IC.IT.211504.01</v>
      </c>
      <c r="N2891" s="168"/>
      <c r="O2891" s="168" t="str">
        <f t="shared" si="228"/>
        <v>PH.IC.IT.211504.01</v>
      </c>
      <c r="Q2891" s="168" t="str">
        <f t="shared" si="229"/>
        <v>CL.IC.IT.211504.01</v>
      </c>
      <c r="AB2891" s="167" t="s">
        <v>12773</v>
      </c>
      <c r="AC2891" s="167">
        <v>1428</v>
      </c>
    </row>
    <row r="2892" spans="1:29" s="167" customFormat="1" ht="15">
      <c r="A2892" s="167" t="s">
        <v>9344</v>
      </c>
      <c r="C2892" s="61" t="s">
        <v>10704</v>
      </c>
      <c r="D2892" s="167" t="s">
        <v>8550</v>
      </c>
      <c r="E2892" s="61" t="s">
        <v>7863</v>
      </c>
      <c r="F2892" s="167" t="s">
        <v>8820</v>
      </c>
      <c r="G2892" s="167" t="s">
        <v>9830</v>
      </c>
      <c r="H2892" s="62" t="s">
        <v>11848</v>
      </c>
      <c r="I2892" s="167" t="s">
        <v>10518</v>
      </c>
      <c r="J2892" s="63" t="str">
        <f t="shared" si="225"/>
        <v>IC.IT.211601</v>
      </c>
      <c r="K2892" s="61" t="s">
        <v>12175</v>
      </c>
      <c r="L2892" s="167" t="str">
        <f t="shared" si="226"/>
        <v xml:space="preserve">     RUQ</v>
      </c>
      <c r="M2892" s="168" t="str">
        <f t="shared" si="227"/>
        <v>PI.IC.IT.211601.01</v>
      </c>
      <c r="N2892" s="168"/>
      <c r="O2892" s="168" t="str">
        <f t="shared" si="228"/>
        <v>PH.IC.IT.211601.01</v>
      </c>
      <c r="Q2892" s="168" t="str">
        <f t="shared" si="229"/>
        <v>CL.IC.IT.211601.01</v>
      </c>
    </row>
    <row r="2893" spans="1:29" s="167" customFormat="1" ht="15">
      <c r="A2893" s="167" t="s">
        <v>9344</v>
      </c>
      <c r="C2893" s="61" t="s">
        <v>10704</v>
      </c>
      <c r="E2893" s="61" t="s">
        <v>7863</v>
      </c>
      <c r="F2893" s="167" t="s">
        <v>8820</v>
      </c>
      <c r="G2893" s="167" t="s">
        <v>10010</v>
      </c>
      <c r="H2893" s="62" t="s">
        <v>12030</v>
      </c>
      <c r="I2893" s="167" t="s">
        <v>10520</v>
      </c>
      <c r="J2893" s="63" t="str">
        <f t="shared" si="225"/>
        <v>IC.IT.211602</v>
      </c>
      <c r="K2893" s="61" t="s">
        <v>12175</v>
      </c>
      <c r="L2893" s="167" t="str">
        <f t="shared" si="226"/>
        <v xml:space="preserve">     RLQ</v>
      </c>
      <c r="M2893" s="168" t="str">
        <f t="shared" si="227"/>
        <v>PI.IC.IT.211602.01</v>
      </c>
      <c r="N2893" s="168"/>
      <c r="O2893" s="168" t="str">
        <f t="shared" si="228"/>
        <v>PH.IC.IT.211602.01</v>
      </c>
      <c r="Q2893" s="168" t="str">
        <f t="shared" si="229"/>
        <v>CL.IC.IT.211602.01</v>
      </c>
    </row>
    <row r="2894" spans="1:29" s="167" customFormat="1" ht="15">
      <c r="A2894" s="167" t="s">
        <v>9344</v>
      </c>
      <c r="C2894" s="61" t="s">
        <v>10704</v>
      </c>
      <c r="E2894" s="61" t="s">
        <v>7863</v>
      </c>
      <c r="F2894" s="167" t="s">
        <v>8820</v>
      </c>
      <c r="G2894" s="167" t="s">
        <v>10011</v>
      </c>
      <c r="H2894" s="62" t="s">
        <v>12032</v>
      </c>
      <c r="I2894" s="167" t="s">
        <v>10522</v>
      </c>
      <c r="J2894" s="63" t="str">
        <f t="shared" si="225"/>
        <v>IC.IT.211603</v>
      </c>
      <c r="K2894" s="61" t="s">
        <v>12175</v>
      </c>
      <c r="L2894" s="167" t="str">
        <f t="shared" si="226"/>
        <v xml:space="preserve">     LUQ</v>
      </c>
      <c r="M2894" s="168" t="str">
        <f t="shared" si="227"/>
        <v>PI.IC.IT.211603.01</v>
      </c>
      <c r="N2894" s="168"/>
      <c r="O2894" s="168" t="str">
        <f t="shared" si="228"/>
        <v>PH.IC.IT.211603.01</v>
      </c>
      <c r="Q2894" s="168" t="str">
        <f t="shared" si="229"/>
        <v>CL.IC.IT.211603.01</v>
      </c>
    </row>
    <row r="2895" spans="1:29" s="167" customFormat="1" ht="15">
      <c r="A2895" s="167" t="s">
        <v>9344</v>
      </c>
      <c r="C2895" s="61" t="s">
        <v>10704</v>
      </c>
      <c r="E2895" s="61" t="s">
        <v>7863</v>
      </c>
      <c r="F2895" s="167" t="s">
        <v>8820</v>
      </c>
      <c r="G2895" s="167" t="s">
        <v>10012</v>
      </c>
      <c r="H2895" s="62" t="s">
        <v>12028</v>
      </c>
      <c r="I2895" s="167" t="s">
        <v>10524</v>
      </c>
      <c r="J2895" s="63" t="str">
        <f t="shared" si="225"/>
        <v>IC.IT.211604</v>
      </c>
      <c r="K2895" s="61" t="s">
        <v>12175</v>
      </c>
      <c r="L2895" s="167" t="str">
        <f t="shared" si="226"/>
        <v xml:space="preserve">     LLQ</v>
      </c>
      <c r="M2895" s="168" t="str">
        <f t="shared" si="227"/>
        <v>PI.IC.IT.211604.01</v>
      </c>
      <c r="N2895" s="168"/>
      <c r="O2895" s="168" t="str">
        <f t="shared" si="228"/>
        <v>PH.IC.IT.211604.01</v>
      </c>
      <c r="Q2895" s="168" t="str">
        <f t="shared" si="229"/>
        <v>CL.IC.IT.211604.01</v>
      </c>
    </row>
    <row r="2896" spans="1:29" s="167" customFormat="1" ht="15">
      <c r="A2896" s="167" t="s">
        <v>9344</v>
      </c>
      <c r="C2896" s="61" t="s">
        <v>10704</v>
      </c>
      <c r="D2896" s="167" t="s">
        <v>8551</v>
      </c>
      <c r="E2896" s="61" t="s">
        <v>12462</v>
      </c>
      <c r="F2896" s="167" t="s">
        <v>8823</v>
      </c>
      <c r="G2896" s="167" t="s">
        <v>8986</v>
      </c>
      <c r="H2896" s="62" t="s">
        <v>11848</v>
      </c>
      <c r="I2896" s="167" t="s">
        <v>8986</v>
      </c>
      <c r="J2896" s="63" t="str">
        <f t="shared" si="225"/>
        <v>IC.IT.211701</v>
      </c>
      <c r="K2896" s="61" t="s">
        <v>12175</v>
      </c>
      <c r="L2896" s="167" t="str">
        <f t="shared" si="226"/>
        <v>Arm</v>
      </c>
      <c r="M2896" s="168" t="str">
        <f t="shared" si="227"/>
        <v>PI.IC.IT.211701.01</v>
      </c>
      <c r="N2896" s="168"/>
      <c r="O2896" s="168" t="str">
        <f t="shared" si="228"/>
        <v>PH.IC.IT.211701.01</v>
      </c>
      <c r="Q2896" s="168" t="str">
        <f t="shared" si="229"/>
        <v>CL.IC.IT.211701.01</v>
      </c>
    </row>
    <row r="2897" spans="1:29" s="167" customFormat="1" ht="15">
      <c r="A2897" s="167" t="s">
        <v>9344</v>
      </c>
      <c r="C2897" s="61" t="s">
        <v>10704</v>
      </c>
      <c r="E2897" s="61" t="s">
        <v>12462</v>
      </c>
      <c r="F2897" s="167" t="s">
        <v>8823</v>
      </c>
      <c r="G2897" s="167" t="s">
        <v>8987</v>
      </c>
      <c r="H2897" s="62" t="s">
        <v>12030</v>
      </c>
      <c r="I2897" s="167" t="s">
        <v>8987</v>
      </c>
      <c r="J2897" s="63" t="str">
        <f t="shared" si="225"/>
        <v>IC.IT.211702</v>
      </c>
      <c r="K2897" s="61" t="s">
        <v>12175</v>
      </c>
      <c r="L2897" s="167" t="str">
        <f t="shared" si="226"/>
        <v>Elbow</v>
      </c>
      <c r="M2897" s="168" t="str">
        <f t="shared" si="227"/>
        <v>PI.IC.IT.211702.01</v>
      </c>
      <c r="N2897" s="168"/>
      <c r="O2897" s="168" t="str">
        <f t="shared" si="228"/>
        <v>PH.IC.IT.211702.01</v>
      </c>
      <c r="Q2897" s="168" t="str">
        <f t="shared" si="229"/>
        <v>CL.IC.IT.211702.01</v>
      </c>
    </row>
    <row r="2898" spans="1:29" s="167" customFormat="1" ht="15">
      <c r="A2898" s="167" t="s">
        <v>9344</v>
      </c>
      <c r="C2898" s="61" t="s">
        <v>10704</v>
      </c>
      <c r="E2898" s="61" t="s">
        <v>12462</v>
      </c>
      <c r="F2898" s="167" t="s">
        <v>8823</v>
      </c>
      <c r="G2898" s="167" t="s">
        <v>8860</v>
      </c>
      <c r="H2898" s="62" t="s">
        <v>12032</v>
      </c>
      <c r="I2898" s="167" t="s">
        <v>8860</v>
      </c>
      <c r="J2898" s="63" t="str">
        <f t="shared" si="225"/>
        <v>IC.IT.211703</v>
      </c>
      <c r="K2898" s="61" t="s">
        <v>12175</v>
      </c>
      <c r="L2898" s="167" t="str">
        <f t="shared" si="226"/>
        <v>Wrist</v>
      </c>
      <c r="M2898" s="168" t="str">
        <f t="shared" si="227"/>
        <v>PI.IC.IT.211703.01</v>
      </c>
      <c r="N2898" s="168"/>
      <c r="O2898" s="168" t="str">
        <f t="shared" si="228"/>
        <v>PH.IC.IT.211703.01</v>
      </c>
      <c r="Q2898" s="168" t="str">
        <f t="shared" si="229"/>
        <v>CL.IC.IT.211703.01</v>
      </c>
    </row>
    <row r="2899" spans="1:29" s="167" customFormat="1" ht="15">
      <c r="A2899" s="167" t="s">
        <v>9344</v>
      </c>
      <c r="C2899" s="61" t="s">
        <v>10704</v>
      </c>
      <c r="E2899" s="61" t="s">
        <v>12462</v>
      </c>
      <c r="F2899" s="167" t="s">
        <v>8823</v>
      </c>
      <c r="G2899" s="167" t="s">
        <v>11746</v>
      </c>
      <c r="H2899" s="62" t="s">
        <v>12028</v>
      </c>
      <c r="I2899" s="167" t="s">
        <v>11746</v>
      </c>
      <c r="J2899" s="63" t="str">
        <f t="shared" si="225"/>
        <v>IC.IT.211704</v>
      </c>
      <c r="K2899" s="61" t="s">
        <v>12175</v>
      </c>
      <c r="L2899" s="167" t="str">
        <f t="shared" si="226"/>
        <v>Hand</v>
      </c>
      <c r="M2899" s="168" t="str">
        <f t="shared" si="227"/>
        <v>PI.IC.IT.211704.01</v>
      </c>
      <c r="N2899" s="168"/>
      <c r="O2899" s="168" t="str">
        <f t="shared" si="228"/>
        <v>PH.IC.IT.211704.01</v>
      </c>
      <c r="Q2899" s="168" t="str">
        <f t="shared" si="229"/>
        <v>CL.IC.IT.211704.01</v>
      </c>
    </row>
    <row r="2900" spans="1:29" s="167" customFormat="1" ht="15">
      <c r="A2900" s="167" t="s">
        <v>9344</v>
      </c>
      <c r="C2900" s="61" t="s">
        <v>10704</v>
      </c>
      <c r="E2900" s="61" t="s">
        <v>12462</v>
      </c>
      <c r="F2900" s="167" t="s">
        <v>8823</v>
      </c>
      <c r="G2900" s="167" t="s">
        <v>8861</v>
      </c>
      <c r="H2900" s="62" t="s">
        <v>12210</v>
      </c>
      <c r="I2900" s="167" t="s">
        <v>8862</v>
      </c>
      <c r="J2900" s="63" t="str">
        <f t="shared" si="225"/>
        <v>IC.IT.211705</v>
      </c>
      <c r="K2900" s="61" t="s">
        <v>12175</v>
      </c>
      <c r="L2900" s="167" t="str">
        <f t="shared" si="226"/>
        <v>Finger(s): specify</v>
      </c>
      <c r="M2900" s="168" t="str">
        <f t="shared" si="227"/>
        <v>PI.IC.IT.211705.01</v>
      </c>
      <c r="N2900" s="168"/>
      <c r="O2900" s="168" t="str">
        <f t="shared" si="228"/>
        <v>PH.IC.IT.211705.01</v>
      </c>
      <c r="Q2900" s="168" t="str">
        <f t="shared" si="229"/>
        <v>CL.IC.IT.211705.01</v>
      </c>
    </row>
    <row r="2901" spans="1:29" s="167" customFormat="1" ht="15">
      <c r="A2901" s="167" t="s">
        <v>9344</v>
      </c>
      <c r="C2901" s="61" t="s">
        <v>10704</v>
      </c>
      <c r="E2901" s="61" t="s">
        <v>12462</v>
      </c>
      <c r="F2901" s="167" t="s">
        <v>8823</v>
      </c>
      <c r="G2901" s="167" t="s">
        <v>8717</v>
      </c>
      <c r="H2901" s="62" t="s">
        <v>12212</v>
      </c>
      <c r="I2901" s="167" t="s">
        <v>11741</v>
      </c>
      <c r="J2901" s="63" t="str">
        <f t="shared" si="225"/>
        <v>IC.IT.211706</v>
      </c>
      <c r="K2901" s="61" t="s">
        <v>12175</v>
      </c>
      <c r="L2901" s="167" t="str">
        <f t="shared" si="226"/>
        <v>Trochanter</v>
      </c>
      <c r="M2901" s="168" t="str">
        <f t="shared" si="227"/>
        <v>PI.IC.IT.211706.01</v>
      </c>
      <c r="N2901" s="168"/>
      <c r="O2901" s="168" t="str">
        <f t="shared" si="228"/>
        <v>PH.IC.IT.211706.01</v>
      </c>
      <c r="Q2901" s="168" t="str">
        <f t="shared" si="229"/>
        <v>CL.IC.IT.211706.01</v>
      </c>
    </row>
    <row r="2902" spans="1:29" s="167" customFormat="1" ht="15">
      <c r="A2902" s="167" t="s">
        <v>9344</v>
      </c>
      <c r="C2902" s="61" t="s">
        <v>10704</v>
      </c>
      <c r="E2902" s="61" t="s">
        <v>12462</v>
      </c>
      <c r="F2902" s="167" t="s">
        <v>8823</v>
      </c>
      <c r="G2902" s="167" t="s">
        <v>11740</v>
      </c>
      <c r="H2902" s="62" t="s">
        <v>12225</v>
      </c>
      <c r="I2902" s="167" t="s">
        <v>11740</v>
      </c>
      <c r="J2902" s="63" t="str">
        <f t="shared" si="225"/>
        <v>IC.IT.211707</v>
      </c>
      <c r="K2902" s="61" t="s">
        <v>12175</v>
      </c>
      <c r="L2902" s="167" t="str">
        <f t="shared" si="226"/>
        <v>Knee</v>
      </c>
      <c r="M2902" s="168" t="str">
        <f t="shared" si="227"/>
        <v>PI.IC.IT.211707.01</v>
      </c>
      <c r="N2902" s="168"/>
      <c r="O2902" s="168" t="str">
        <f t="shared" si="228"/>
        <v>PH.IC.IT.211707.01</v>
      </c>
      <c r="Q2902" s="168" t="str">
        <f t="shared" si="229"/>
        <v>CL.IC.IT.211707.01</v>
      </c>
    </row>
    <row r="2903" spans="1:29" s="167" customFormat="1" ht="15">
      <c r="A2903" s="167" t="s">
        <v>9344</v>
      </c>
      <c r="C2903" s="61" t="s">
        <v>10704</v>
      </c>
      <c r="E2903" s="61" t="s">
        <v>12462</v>
      </c>
      <c r="F2903" s="167" t="s">
        <v>8823</v>
      </c>
      <c r="G2903" s="167" t="s">
        <v>8718</v>
      </c>
      <c r="H2903" s="62" t="s">
        <v>11638</v>
      </c>
      <c r="I2903" s="167" t="s">
        <v>11738</v>
      </c>
      <c r="J2903" s="63" t="str">
        <f t="shared" si="225"/>
        <v>IC.IT.211708</v>
      </c>
      <c r="K2903" s="61" t="s">
        <v>12175</v>
      </c>
      <c r="L2903" s="167" t="str">
        <f t="shared" si="226"/>
        <v>Malleous</v>
      </c>
      <c r="M2903" s="168" t="str">
        <f t="shared" si="227"/>
        <v>PI.IC.IT.211708.01</v>
      </c>
      <c r="N2903" s="168"/>
      <c r="O2903" s="168" t="str">
        <f t="shared" si="228"/>
        <v>PH.IC.IT.211708.01</v>
      </c>
      <c r="Q2903" s="168" t="str">
        <f t="shared" si="229"/>
        <v>CL.IC.IT.211708.01</v>
      </c>
    </row>
    <row r="2904" spans="1:29" s="167" customFormat="1" ht="15">
      <c r="A2904" s="167" t="s">
        <v>9344</v>
      </c>
      <c r="C2904" s="61" t="s">
        <v>10704</v>
      </c>
      <c r="E2904" s="61" t="s">
        <v>12462</v>
      </c>
      <c r="F2904" s="167" t="s">
        <v>8823</v>
      </c>
      <c r="G2904" s="167" t="s">
        <v>8719</v>
      </c>
      <c r="H2904" s="62" t="s">
        <v>11639</v>
      </c>
      <c r="I2904" s="167" t="s">
        <v>8719</v>
      </c>
      <c r="J2904" s="63" t="str">
        <f t="shared" si="225"/>
        <v>IC.IT.211709</v>
      </c>
      <c r="K2904" s="61" t="s">
        <v>12175</v>
      </c>
      <c r="L2904" s="167" t="str">
        <f t="shared" si="226"/>
        <v>Heel</v>
      </c>
      <c r="M2904" s="168" t="str">
        <f t="shared" si="227"/>
        <v>PI.IC.IT.211709.01</v>
      </c>
      <c r="N2904" s="168"/>
      <c r="O2904" s="168" t="str">
        <f t="shared" si="228"/>
        <v>PH.IC.IT.211709.01</v>
      </c>
      <c r="Q2904" s="168" t="str">
        <f t="shared" si="229"/>
        <v>CL.IC.IT.211709.01</v>
      </c>
    </row>
    <row r="2905" spans="1:29" s="167" customFormat="1" ht="15">
      <c r="A2905" s="167" t="s">
        <v>9344</v>
      </c>
      <c r="C2905" s="61" t="s">
        <v>10704</v>
      </c>
      <c r="E2905" s="61" t="s">
        <v>12462</v>
      </c>
      <c r="F2905" s="167" t="s">
        <v>8823</v>
      </c>
      <c r="G2905" s="167" t="s">
        <v>11737</v>
      </c>
      <c r="H2905" s="62" t="s">
        <v>11829</v>
      </c>
      <c r="I2905" s="167" t="s">
        <v>11737</v>
      </c>
      <c r="J2905" s="63" t="str">
        <f t="shared" si="225"/>
        <v>IC.IT.211710</v>
      </c>
      <c r="K2905" s="61" t="s">
        <v>12175</v>
      </c>
      <c r="L2905" s="167" t="str">
        <f t="shared" si="226"/>
        <v>Foot</v>
      </c>
      <c r="M2905" s="168" t="str">
        <f t="shared" si="227"/>
        <v>PI.IC.IT.211710.01</v>
      </c>
      <c r="N2905" s="168"/>
      <c r="O2905" s="168" t="str">
        <f t="shared" si="228"/>
        <v>PH.IC.IT.211710.01</v>
      </c>
      <c r="Q2905" s="168" t="str">
        <f t="shared" si="229"/>
        <v>CL.IC.IT.211710.01</v>
      </c>
    </row>
    <row r="2906" spans="1:29" s="167" customFormat="1" ht="15">
      <c r="A2906" s="167" t="s">
        <v>9344</v>
      </c>
      <c r="C2906" s="61" t="s">
        <v>10704</v>
      </c>
      <c r="E2906" s="61" t="s">
        <v>12462</v>
      </c>
      <c r="F2906" s="167" t="s">
        <v>8823</v>
      </c>
      <c r="G2906" s="167" t="s">
        <v>8720</v>
      </c>
      <c r="H2906" s="62" t="s">
        <v>155</v>
      </c>
      <c r="I2906" s="167" t="s">
        <v>8721</v>
      </c>
      <c r="J2906" s="63" t="str">
        <f t="shared" si="225"/>
        <v>IC.IT.211711</v>
      </c>
      <c r="K2906" s="61" t="s">
        <v>12175</v>
      </c>
      <c r="L2906" s="167" t="str">
        <f t="shared" si="226"/>
        <v>Toe(s): specify</v>
      </c>
      <c r="M2906" s="168" t="str">
        <f t="shared" si="227"/>
        <v>PI.IC.IT.211711.01</v>
      </c>
      <c r="N2906" s="168"/>
      <c r="O2906" s="168" t="str">
        <f t="shared" si="228"/>
        <v>PH.IC.IT.211711.01</v>
      </c>
      <c r="Q2906" s="168" t="str">
        <f t="shared" si="229"/>
        <v>CL.IC.IT.211711.01</v>
      </c>
    </row>
    <row r="2907" spans="1:29" s="167" customFormat="1" ht="15">
      <c r="A2907" s="167" t="s">
        <v>9344</v>
      </c>
      <c r="C2907" s="61" t="s">
        <v>10704</v>
      </c>
      <c r="E2907" s="61" t="s">
        <v>702</v>
      </c>
      <c r="F2907" s="167" t="s">
        <v>8823</v>
      </c>
      <c r="G2907" s="167" t="s">
        <v>370</v>
      </c>
      <c r="H2907" s="61" t="s">
        <v>153</v>
      </c>
      <c r="I2907" s="167" t="s">
        <v>370</v>
      </c>
      <c r="J2907" s="63" t="str">
        <f t="shared" si="225"/>
        <v>IC.IT.211712</v>
      </c>
      <c r="K2907" s="61" t="s">
        <v>13277</v>
      </c>
      <c r="L2907" s="167" t="str">
        <f t="shared" si="226"/>
        <v>Shin</v>
      </c>
      <c r="M2907" s="168" t="str">
        <f t="shared" si="227"/>
        <v>PI.IC.IT.211712.01</v>
      </c>
      <c r="N2907" s="168"/>
      <c r="O2907" s="168" t="str">
        <f t="shared" si="228"/>
        <v>PH.IC.IT.211712.01</v>
      </c>
      <c r="Q2907" s="168" t="str">
        <f t="shared" si="229"/>
        <v>CL.IC.IT.211712.01</v>
      </c>
      <c r="Z2907" s="167" t="s">
        <v>444</v>
      </c>
      <c r="AA2907" s="167">
        <v>1279</v>
      </c>
    </row>
    <row r="2908" spans="1:29" s="167" customFormat="1" ht="15">
      <c r="A2908" s="167" t="s">
        <v>9344</v>
      </c>
      <c r="C2908" s="61" t="s">
        <v>10704</v>
      </c>
      <c r="E2908" s="61" t="s">
        <v>12462</v>
      </c>
      <c r="F2908" s="167" t="s">
        <v>8823</v>
      </c>
      <c r="G2908" s="86" t="s">
        <v>9566</v>
      </c>
      <c r="H2908" s="62" t="s">
        <v>12101</v>
      </c>
      <c r="I2908" s="86" t="s">
        <v>9566</v>
      </c>
      <c r="J2908" s="63" t="str">
        <f t="shared" si="225"/>
        <v>IC.IT.211713</v>
      </c>
      <c r="K2908" s="61" t="s">
        <v>12175</v>
      </c>
      <c r="L2908" s="167" t="str">
        <f t="shared" si="226"/>
        <v>Arm upper, right</v>
      </c>
      <c r="M2908" s="168" t="str">
        <f t="shared" si="227"/>
        <v>PI.IC.IT.211713.01</v>
      </c>
      <c r="N2908" s="168"/>
      <c r="O2908" s="168" t="str">
        <f t="shared" si="228"/>
        <v>PH.IC.IT.211713.01</v>
      </c>
      <c r="Q2908" s="168" t="str">
        <f t="shared" si="229"/>
        <v>CL.IC.IT.211713.01</v>
      </c>
      <c r="AB2908" s="167" t="s">
        <v>12773</v>
      </c>
      <c r="AC2908" s="167">
        <v>1428</v>
      </c>
    </row>
    <row r="2909" spans="1:29" s="167" customFormat="1" ht="15">
      <c r="A2909" s="167" t="s">
        <v>9344</v>
      </c>
      <c r="C2909" s="61" t="s">
        <v>10704</v>
      </c>
      <c r="E2909" s="61" t="s">
        <v>12462</v>
      </c>
      <c r="F2909" s="167" t="s">
        <v>8823</v>
      </c>
      <c r="G2909" s="86" t="s">
        <v>9568</v>
      </c>
      <c r="H2909" s="62" t="s">
        <v>12102</v>
      </c>
      <c r="I2909" s="86" t="s">
        <v>9568</v>
      </c>
      <c r="J2909" s="63" t="str">
        <f t="shared" si="225"/>
        <v>IC.IT.211714</v>
      </c>
      <c r="K2909" s="61" t="s">
        <v>12175</v>
      </c>
      <c r="L2909" s="167" t="str">
        <f t="shared" si="226"/>
        <v>Arm upper, left</v>
      </c>
      <c r="M2909" s="168" t="str">
        <f t="shared" si="227"/>
        <v>PI.IC.IT.211714.01</v>
      </c>
      <c r="N2909" s="168"/>
      <c r="O2909" s="168" t="str">
        <f t="shared" si="228"/>
        <v>PH.IC.IT.211714.01</v>
      </c>
      <c r="Q2909" s="168" t="str">
        <f t="shared" si="229"/>
        <v>CL.IC.IT.211714.01</v>
      </c>
      <c r="AB2909" s="167" t="s">
        <v>12773</v>
      </c>
      <c r="AC2909" s="167">
        <v>1428</v>
      </c>
    </row>
    <row r="2910" spans="1:29" s="167" customFormat="1" ht="15">
      <c r="A2910" s="167" t="s">
        <v>9344</v>
      </c>
      <c r="C2910" s="61" t="s">
        <v>10704</v>
      </c>
      <c r="E2910" s="61" t="s">
        <v>12462</v>
      </c>
      <c r="F2910" s="167" t="s">
        <v>8823</v>
      </c>
      <c r="G2910" s="86" t="s">
        <v>9712</v>
      </c>
      <c r="H2910" s="62" t="s">
        <v>11559</v>
      </c>
      <c r="I2910" s="86" t="s">
        <v>9712</v>
      </c>
      <c r="J2910" s="63" t="str">
        <f t="shared" si="225"/>
        <v>IC.IT.211715</v>
      </c>
      <c r="K2910" s="61" t="s">
        <v>12175</v>
      </c>
      <c r="L2910" s="167" t="str">
        <f t="shared" si="226"/>
        <v>Elbow, right</v>
      </c>
      <c r="M2910" s="168" t="str">
        <f t="shared" si="227"/>
        <v>PI.IC.IT.211715.01</v>
      </c>
      <c r="N2910" s="168"/>
      <c r="O2910" s="168" t="str">
        <f t="shared" si="228"/>
        <v>PH.IC.IT.211715.01</v>
      </c>
      <c r="Q2910" s="168" t="str">
        <f t="shared" si="229"/>
        <v>CL.IC.IT.211715.01</v>
      </c>
      <c r="AB2910" s="167" t="s">
        <v>12773</v>
      </c>
      <c r="AC2910" s="167">
        <v>1428</v>
      </c>
    </row>
    <row r="2911" spans="1:29" s="167" customFormat="1" ht="15">
      <c r="A2911" s="167" t="s">
        <v>9344</v>
      </c>
      <c r="C2911" s="61" t="s">
        <v>10704</v>
      </c>
      <c r="E2911" s="61" t="s">
        <v>12462</v>
      </c>
      <c r="F2911" s="167" t="s">
        <v>8823</v>
      </c>
      <c r="G2911" s="86" t="s">
        <v>9714</v>
      </c>
      <c r="H2911" s="62" t="s">
        <v>11560</v>
      </c>
      <c r="I2911" s="86" t="s">
        <v>9714</v>
      </c>
      <c r="J2911" s="63" t="str">
        <f t="shared" si="225"/>
        <v>IC.IT.211716</v>
      </c>
      <c r="K2911" s="61" t="s">
        <v>12175</v>
      </c>
      <c r="L2911" s="167" t="str">
        <f t="shared" si="226"/>
        <v>Elbow, left</v>
      </c>
      <c r="M2911" s="168" t="str">
        <f t="shared" si="227"/>
        <v>PI.IC.IT.211716.01</v>
      </c>
      <c r="N2911" s="168"/>
      <c r="O2911" s="168" t="str">
        <f t="shared" si="228"/>
        <v>PH.IC.IT.211716.01</v>
      </c>
      <c r="Q2911" s="168" t="str">
        <f t="shared" si="229"/>
        <v>CL.IC.IT.211716.01</v>
      </c>
      <c r="AB2911" s="167" t="s">
        <v>12773</v>
      </c>
      <c r="AC2911" s="167">
        <v>1428</v>
      </c>
    </row>
    <row r="2912" spans="1:29" s="167" customFormat="1" ht="15">
      <c r="A2912" s="167" t="s">
        <v>9344</v>
      </c>
      <c r="C2912" s="61" t="s">
        <v>10704</v>
      </c>
      <c r="E2912" s="61" t="s">
        <v>12462</v>
      </c>
      <c r="F2912" s="167" t="s">
        <v>8823</v>
      </c>
      <c r="G2912" s="86" t="s">
        <v>9716</v>
      </c>
      <c r="H2912" s="62" t="s">
        <v>11561</v>
      </c>
      <c r="I2912" s="86" t="s">
        <v>9716</v>
      </c>
      <c r="J2912" s="63" t="str">
        <f t="shared" si="225"/>
        <v>IC.IT.211717</v>
      </c>
      <c r="K2912" s="61" t="s">
        <v>12175</v>
      </c>
      <c r="L2912" s="167" t="str">
        <f t="shared" si="226"/>
        <v>Forearm, right</v>
      </c>
      <c r="M2912" s="168" t="str">
        <f t="shared" si="227"/>
        <v>PI.IC.IT.211717.01</v>
      </c>
      <c r="N2912" s="168"/>
      <c r="O2912" s="168" t="str">
        <f t="shared" si="228"/>
        <v>PH.IC.IT.211717.01</v>
      </c>
      <c r="Q2912" s="168" t="str">
        <f t="shared" si="229"/>
        <v>CL.IC.IT.211717.01</v>
      </c>
      <c r="AB2912" s="167" t="s">
        <v>12773</v>
      </c>
      <c r="AC2912" s="167">
        <v>1428</v>
      </c>
    </row>
    <row r="2913" spans="1:29" s="167" customFormat="1" ht="15">
      <c r="A2913" s="167" t="s">
        <v>9344</v>
      </c>
      <c r="C2913" s="61" t="s">
        <v>10704</v>
      </c>
      <c r="E2913" s="61" t="s">
        <v>12462</v>
      </c>
      <c r="F2913" s="167" t="s">
        <v>8823</v>
      </c>
      <c r="G2913" s="86" t="s">
        <v>9718</v>
      </c>
      <c r="H2913" s="62" t="s">
        <v>12060</v>
      </c>
      <c r="I2913" s="86" t="s">
        <v>9718</v>
      </c>
      <c r="J2913" s="63" t="str">
        <f t="shared" si="225"/>
        <v>IC.IT.211718</v>
      </c>
      <c r="K2913" s="61" t="s">
        <v>12175</v>
      </c>
      <c r="L2913" s="167" t="str">
        <f t="shared" si="226"/>
        <v>Forearm, left</v>
      </c>
      <c r="M2913" s="168" t="str">
        <f t="shared" si="227"/>
        <v>PI.IC.IT.211718.01</v>
      </c>
      <c r="N2913" s="168"/>
      <c r="O2913" s="168" t="str">
        <f t="shared" si="228"/>
        <v>PH.IC.IT.211718.01</v>
      </c>
      <c r="Q2913" s="168" t="str">
        <f t="shared" si="229"/>
        <v>CL.IC.IT.211718.01</v>
      </c>
      <c r="AB2913" s="167" t="s">
        <v>12773</v>
      </c>
      <c r="AC2913" s="167">
        <v>1428</v>
      </c>
    </row>
    <row r="2914" spans="1:29" s="167" customFormat="1" ht="15">
      <c r="A2914" s="167" t="s">
        <v>9344</v>
      </c>
      <c r="C2914" s="61" t="s">
        <v>10704</v>
      </c>
      <c r="E2914" s="61" t="s">
        <v>12462</v>
      </c>
      <c r="F2914" s="167" t="s">
        <v>8823</v>
      </c>
      <c r="G2914" s="86" t="s">
        <v>9720</v>
      </c>
      <c r="H2914" s="62" t="s">
        <v>11913</v>
      </c>
      <c r="I2914" s="86" t="s">
        <v>9720</v>
      </c>
      <c r="J2914" s="63" t="str">
        <f t="shared" si="225"/>
        <v>IC.IT.211719</v>
      </c>
      <c r="K2914" s="61" t="s">
        <v>12175</v>
      </c>
      <c r="L2914" s="167" t="str">
        <f t="shared" si="226"/>
        <v>Wrist, right</v>
      </c>
      <c r="M2914" s="168" t="str">
        <f t="shared" si="227"/>
        <v>PI.IC.IT.211719.01</v>
      </c>
      <c r="N2914" s="168"/>
      <c r="O2914" s="168" t="str">
        <f t="shared" si="228"/>
        <v>PH.IC.IT.211719.01</v>
      </c>
      <c r="Q2914" s="168" t="str">
        <f t="shared" si="229"/>
        <v>CL.IC.IT.211719.01</v>
      </c>
      <c r="AB2914" s="167" t="s">
        <v>12773</v>
      </c>
      <c r="AC2914" s="167">
        <v>1428</v>
      </c>
    </row>
    <row r="2915" spans="1:29" s="167" customFormat="1" ht="15">
      <c r="A2915" s="167" t="s">
        <v>9344</v>
      </c>
      <c r="C2915" s="61" t="s">
        <v>10704</v>
      </c>
      <c r="E2915" s="61" t="s">
        <v>12462</v>
      </c>
      <c r="F2915" s="167" t="s">
        <v>8823</v>
      </c>
      <c r="G2915" s="86" t="s">
        <v>9722</v>
      </c>
      <c r="H2915" s="62" t="s">
        <v>11906</v>
      </c>
      <c r="I2915" s="86" t="s">
        <v>9722</v>
      </c>
      <c r="J2915" s="63" t="str">
        <f t="shared" si="225"/>
        <v>IC.IT.211720</v>
      </c>
      <c r="K2915" s="61" t="s">
        <v>12175</v>
      </c>
      <c r="L2915" s="167" t="str">
        <f t="shared" si="226"/>
        <v>Wrist, left</v>
      </c>
      <c r="M2915" s="168" t="str">
        <f t="shared" si="227"/>
        <v>PI.IC.IT.211720.01</v>
      </c>
      <c r="N2915" s="168"/>
      <c r="O2915" s="168" t="str">
        <f t="shared" si="228"/>
        <v>PH.IC.IT.211720.01</v>
      </c>
      <c r="Q2915" s="168" t="str">
        <f t="shared" si="229"/>
        <v>CL.IC.IT.211720.01</v>
      </c>
      <c r="AB2915" s="167" t="s">
        <v>12773</v>
      </c>
      <c r="AC2915" s="167">
        <v>1428</v>
      </c>
    </row>
    <row r="2916" spans="1:29" s="167" customFormat="1" ht="15">
      <c r="A2916" s="167" t="s">
        <v>9344</v>
      </c>
      <c r="C2916" s="61" t="s">
        <v>10704</v>
      </c>
      <c r="E2916" s="61" t="s">
        <v>12462</v>
      </c>
      <c r="F2916" s="167" t="s">
        <v>8823</v>
      </c>
      <c r="G2916" s="86" t="s">
        <v>9437</v>
      </c>
      <c r="H2916" s="62" t="s">
        <v>10704</v>
      </c>
      <c r="I2916" s="86" t="s">
        <v>9437</v>
      </c>
      <c r="J2916" s="63" t="str">
        <f t="shared" si="225"/>
        <v>IC.IT.211721</v>
      </c>
      <c r="K2916" s="61" t="s">
        <v>12175</v>
      </c>
      <c r="L2916" s="167" t="str">
        <f t="shared" si="226"/>
        <v>Hand, right</v>
      </c>
      <c r="M2916" s="168" t="str">
        <f t="shared" si="227"/>
        <v>PI.IC.IT.211721.01</v>
      </c>
      <c r="N2916" s="168"/>
      <c r="O2916" s="168" t="str">
        <f t="shared" si="228"/>
        <v>PH.IC.IT.211721.01</v>
      </c>
      <c r="Q2916" s="168" t="str">
        <f t="shared" si="229"/>
        <v>CL.IC.IT.211721.01</v>
      </c>
      <c r="AB2916" s="167" t="s">
        <v>12773</v>
      </c>
      <c r="AC2916" s="167">
        <v>1428</v>
      </c>
    </row>
    <row r="2917" spans="1:29" s="167" customFormat="1" ht="15">
      <c r="A2917" s="167" t="s">
        <v>9344</v>
      </c>
      <c r="C2917" s="61" t="s">
        <v>10704</v>
      </c>
      <c r="E2917" s="61" t="s">
        <v>12462</v>
      </c>
      <c r="F2917" s="167" t="s">
        <v>8823</v>
      </c>
      <c r="G2917" s="86" t="s">
        <v>9444</v>
      </c>
      <c r="H2917" s="62" t="s">
        <v>10705</v>
      </c>
      <c r="I2917" s="86" t="s">
        <v>9444</v>
      </c>
      <c r="J2917" s="63" t="str">
        <f t="shared" si="225"/>
        <v>IC.IT.211722</v>
      </c>
      <c r="K2917" s="61" t="s">
        <v>12175</v>
      </c>
      <c r="L2917" s="167" t="str">
        <f t="shared" si="226"/>
        <v>Hand, left</v>
      </c>
      <c r="M2917" s="168" t="str">
        <f t="shared" si="227"/>
        <v>PI.IC.IT.211722.01</v>
      </c>
      <c r="N2917" s="168"/>
      <c r="O2917" s="168" t="str">
        <f t="shared" si="228"/>
        <v>PH.IC.IT.211722.01</v>
      </c>
      <c r="Q2917" s="168" t="str">
        <f t="shared" si="229"/>
        <v>CL.IC.IT.211722.01</v>
      </c>
      <c r="AB2917" s="167" t="s">
        <v>12773</v>
      </c>
      <c r="AC2917" s="167">
        <v>1428</v>
      </c>
    </row>
    <row r="2918" spans="1:29" s="167" customFormat="1" ht="15">
      <c r="A2918" s="167" t="s">
        <v>9344</v>
      </c>
      <c r="C2918" s="61" t="s">
        <v>10704</v>
      </c>
      <c r="E2918" s="61" t="s">
        <v>12462</v>
      </c>
      <c r="F2918" s="167" t="s">
        <v>8823</v>
      </c>
      <c r="G2918" s="86" t="s">
        <v>9574</v>
      </c>
      <c r="H2918" s="62" t="s">
        <v>10706</v>
      </c>
      <c r="I2918" s="86" t="s">
        <v>9574</v>
      </c>
      <c r="J2918" s="63" t="str">
        <f t="shared" si="225"/>
        <v>IC.IT.211723</v>
      </c>
      <c r="K2918" s="61" t="s">
        <v>12175</v>
      </c>
      <c r="L2918" s="167" t="str">
        <f t="shared" si="226"/>
        <v>Finger(s), right: specify</v>
      </c>
      <c r="M2918" s="168" t="str">
        <f t="shared" si="227"/>
        <v>PI.IC.IT.211723.01</v>
      </c>
      <c r="N2918" s="168"/>
      <c r="O2918" s="168" t="str">
        <f t="shared" si="228"/>
        <v>PH.IC.IT.211723.01</v>
      </c>
      <c r="Q2918" s="168" t="str">
        <f t="shared" si="229"/>
        <v>CL.IC.IT.211723.01</v>
      </c>
      <c r="AB2918" s="167" t="s">
        <v>12773</v>
      </c>
      <c r="AC2918" s="167">
        <v>1428</v>
      </c>
    </row>
    <row r="2919" spans="1:29" s="167" customFormat="1" ht="15">
      <c r="A2919" s="167" t="s">
        <v>9344</v>
      </c>
      <c r="C2919" s="61" t="s">
        <v>10704</v>
      </c>
      <c r="E2919" s="61" t="s">
        <v>702</v>
      </c>
      <c r="F2919" s="167" t="s">
        <v>8823</v>
      </c>
      <c r="G2919" s="86" t="s">
        <v>9576</v>
      </c>
      <c r="H2919" s="61" t="s">
        <v>10707</v>
      </c>
      <c r="I2919" s="86" t="s">
        <v>9576</v>
      </c>
      <c r="J2919" s="63" t="str">
        <f t="shared" si="225"/>
        <v>IC.IT.211724</v>
      </c>
      <c r="K2919" s="61" t="s">
        <v>13277</v>
      </c>
      <c r="L2919" s="167" t="str">
        <f t="shared" si="226"/>
        <v>Finger(s), left:  specify</v>
      </c>
      <c r="M2919" s="168" t="str">
        <f t="shared" si="227"/>
        <v>PI.IC.IT.211724.01</v>
      </c>
      <c r="N2919" s="168"/>
      <c r="O2919" s="168" t="str">
        <f t="shared" si="228"/>
        <v>PH.IC.IT.211724.01</v>
      </c>
      <c r="Q2919" s="168" t="str">
        <f t="shared" si="229"/>
        <v>CL.IC.IT.211724.01</v>
      </c>
      <c r="AB2919" s="167" t="s">
        <v>12773</v>
      </c>
      <c r="AC2919" s="167">
        <v>1428</v>
      </c>
    </row>
    <row r="2920" spans="1:29" s="167" customFormat="1" ht="15">
      <c r="A2920" s="167" t="s">
        <v>9344</v>
      </c>
      <c r="C2920" s="61" t="s">
        <v>10704</v>
      </c>
      <c r="E2920" s="61" t="s">
        <v>12462</v>
      </c>
      <c r="F2920" s="167" t="s">
        <v>8823</v>
      </c>
      <c r="G2920" s="86" t="s">
        <v>9578</v>
      </c>
      <c r="H2920" s="62" t="s">
        <v>10708</v>
      </c>
      <c r="I2920" s="86" t="s">
        <v>9578</v>
      </c>
      <c r="J2920" s="63" t="str">
        <f t="shared" si="225"/>
        <v>IC.IT.211725</v>
      </c>
      <c r="K2920" s="61" t="s">
        <v>12175</v>
      </c>
      <c r="L2920" s="167" t="str">
        <f t="shared" si="226"/>
        <v>Thigh, right</v>
      </c>
      <c r="M2920" s="168" t="str">
        <f t="shared" si="227"/>
        <v>PI.IC.IT.211725.01</v>
      </c>
      <c r="N2920" s="168"/>
      <c r="O2920" s="168" t="str">
        <f t="shared" si="228"/>
        <v>PH.IC.IT.211725.01</v>
      </c>
      <c r="Q2920" s="168" t="str">
        <f t="shared" si="229"/>
        <v>CL.IC.IT.211725.01</v>
      </c>
      <c r="AB2920" s="167" t="s">
        <v>12773</v>
      </c>
      <c r="AC2920" s="167">
        <v>1428</v>
      </c>
    </row>
    <row r="2921" spans="1:29" s="167" customFormat="1" ht="15">
      <c r="A2921" s="167" t="s">
        <v>9344</v>
      </c>
      <c r="C2921" s="61" t="s">
        <v>10704</v>
      </c>
      <c r="E2921" s="61" t="s">
        <v>12462</v>
      </c>
      <c r="F2921" s="167" t="s">
        <v>8823</v>
      </c>
      <c r="G2921" s="86" t="s">
        <v>9580</v>
      </c>
      <c r="H2921" s="62" t="s">
        <v>10709</v>
      </c>
      <c r="I2921" s="86" t="s">
        <v>9580</v>
      </c>
      <c r="J2921" s="63" t="str">
        <f t="shared" si="225"/>
        <v>IC.IT.211726</v>
      </c>
      <c r="K2921" s="61" t="s">
        <v>12175</v>
      </c>
      <c r="L2921" s="167" t="str">
        <f t="shared" si="226"/>
        <v>Thigh, left</v>
      </c>
      <c r="M2921" s="168" t="str">
        <f t="shared" si="227"/>
        <v>PI.IC.IT.211726.01</v>
      </c>
      <c r="N2921" s="168"/>
      <c r="O2921" s="168" t="str">
        <f t="shared" si="228"/>
        <v>PH.IC.IT.211726.01</v>
      </c>
      <c r="Q2921" s="168" t="str">
        <f t="shared" si="229"/>
        <v>CL.IC.IT.211726.01</v>
      </c>
      <c r="AB2921" s="167" t="s">
        <v>12773</v>
      </c>
      <c r="AC2921" s="167">
        <v>1428</v>
      </c>
    </row>
    <row r="2922" spans="1:29" s="167" customFormat="1" ht="15">
      <c r="A2922" s="167" t="s">
        <v>9344</v>
      </c>
      <c r="C2922" s="61" t="s">
        <v>10704</v>
      </c>
      <c r="E2922" s="61" t="s">
        <v>12462</v>
      </c>
      <c r="F2922" s="167" t="s">
        <v>8823</v>
      </c>
      <c r="G2922" s="86" t="s">
        <v>9730</v>
      </c>
      <c r="H2922" s="62" t="s">
        <v>9143</v>
      </c>
      <c r="I2922" s="86" t="s">
        <v>9730</v>
      </c>
      <c r="J2922" s="63" t="str">
        <f t="shared" si="225"/>
        <v>IC.IT.211727</v>
      </c>
      <c r="K2922" s="61" t="s">
        <v>12175</v>
      </c>
      <c r="L2922" s="167" t="str">
        <f t="shared" si="226"/>
        <v>Knee, right</v>
      </c>
      <c r="M2922" s="168" t="str">
        <f t="shared" si="227"/>
        <v>PI.IC.IT.211727.01</v>
      </c>
      <c r="N2922" s="168"/>
      <c r="O2922" s="168" t="str">
        <f t="shared" si="228"/>
        <v>PH.IC.IT.211727.01</v>
      </c>
      <c r="Q2922" s="168" t="str">
        <f t="shared" si="229"/>
        <v>CL.IC.IT.211727.01</v>
      </c>
      <c r="AB2922" s="167" t="s">
        <v>12773</v>
      </c>
      <c r="AC2922" s="167">
        <v>1428</v>
      </c>
    </row>
    <row r="2923" spans="1:29" s="167" customFormat="1" ht="15">
      <c r="A2923" s="167" t="s">
        <v>9344</v>
      </c>
      <c r="C2923" s="61" t="s">
        <v>10704</v>
      </c>
      <c r="E2923" s="61" t="s">
        <v>12462</v>
      </c>
      <c r="F2923" s="167" t="s">
        <v>8823</v>
      </c>
      <c r="G2923" s="86" t="s">
        <v>9732</v>
      </c>
      <c r="H2923" s="62" t="s">
        <v>9144</v>
      </c>
      <c r="I2923" s="86" t="s">
        <v>9732</v>
      </c>
      <c r="J2923" s="63" t="str">
        <f t="shared" si="225"/>
        <v>IC.IT.211728</v>
      </c>
      <c r="K2923" s="61" t="s">
        <v>12175</v>
      </c>
      <c r="L2923" s="167" t="str">
        <f t="shared" si="226"/>
        <v>Knee, left</v>
      </c>
      <c r="M2923" s="168" t="str">
        <f t="shared" si="227"/>
        <v>PI.IC.IT.211728.01</v>
      </c>
      <c r="N2923" s="168"/>
      <c r="O2923" s="168" t="str">
        <f t="shared" si="228"/>
        <v>PH.IC.IT.211728.01</v>
      </c>
      <c r="Q2923" s="168" t="str">
        <f t="shared" si="229"/>
        <v>CL.IC.IT.211728.01</v>
      </c>
      <c r="AB2923" s="167" t="s">
        <v>12773</v>
      </c>
      <c r="AC2923" s="167">
        <v>1428</v>
      </c>
    </row>
    <row r="2924" spans="1:29" s="167" customFormat="1" ht="15">
      <c r="A2924" s="167" t="s">
        <v>9344</v>
      </c>
      <c r="C2924" s="61" t="s">
        <v>10704</v>
      </c>
      <c r="E2924" s="61" t="s">
        <v>12462</v>
      </c>
      <c r="F2924" s="167" t="s">
        <v>8823</v>
      </c>
      <c r="G2924" s="86" t="s">
        <v>13495</v>
      </c>
      <c r="H2924" s="62" t="s">
        <v>9145</v>
      </c>
      <c r="I2924" s="86" t="s">
        <v>13495</v>
      </c>
      <c r="J2924" s="63" t="str">
        <f t="shared" si="225"/>
        <v>IC.IT.211729</v>
      </c>
      <c r="K2924" s="61" t="s">
        <v>12175</v>
      </c>
      <c r="L2924" s="167" t="str">
        <f t="shared" si="226"/>
        <v>Shin, right</v>
      </c>
      <c r="M2924" s="168" t="str">
        <f t="shared" si="227"/>
        <v>PI.IC.IT.211729.01</v>
      </c>
      <c r="N2924" s="168"/>
      <c r="O2924" s="168" t="str">
        <f t="shared" si="228"/>
        <v>PH.IC.IT.211729.01</v>
      </c>
      <c r="Q2924" s="168" t="str">
        <f t="shared" si="229"/>
        <v>CL.IC.IT.211729.01</v>
      </c>
      <c r="AB2924" s="167" t="s">
        <v>12773</v>
      </c>
      <c r="AC2924" s="167">
        <v>1428</v>
      </c>
    </row>
    <row r="2925" spans="1:29" s="167" customFormat="1" ht="15">
      <c r="A2925" s="167" t="s">
        <v>9344</v>
      </c>
      <c r="C2925" s="61" t="s">
        <v>10704</v>
      </c>
      <c r="E2925" s="61" t="s">
        <v>12462</v>
      </c>
      <c r="F2925" s="167" t="s">
        <v>8823</v>
      </c>
      <c r="G2925" s="86" t="s">
        <v>13496</v>
      </c>
      <c r="H2925" s="62" t="s">
        <v>6872</v>
      </c>
      <c r="I2925" s="86" t="s">
        <v>13496</v>
      </c>
      <c r="J2925" s="63" t="str">
        <f t="shared" si="225"/>
        <v>IC.IT.211730</v>
      </c>
      <c r="K2925" s="61" t="s">
        <v>12175</v>
      </c>
      <c r="L2925" s="167" t="str">
        <f t="shared" si="226"/>
        <v>Shin, left</v>
      </c>
      <c r="M2925" s="168" t="str">
        <f t="shared" si="227"/>
        <v>PI.IC.IT.211730.01</v>
      </c>
      <c r="N2925" s="168"/>
      <c r="O2925" s="168" t="str">
        <f t="shared" si="228"/>
        <v>PH.IC.IT.211730.01</v>
      </c>
      <c r="Q2925" s="168" t="str">
        <f t="shared" si="229"/>
        <v>CL.IC.IT.211730.01</v>
      </c>
      <c r="AB2925" s="167" t="s">
        <v>12773</v>
      </c>
      <c r="AC2925" s="167">
        <v>1428</v>
      </c>
    </row>
    <row r="2926" spans="1:29" s="167" customFormat="1" ht="15">
      <c r="A2926" s="167" t="s">
        <v>9344</v>
      </c>
      <c r="C2926" s="61" t="s">
        <v>10704</v>
      </c>
      <c r="E2926" s="61" t="s">
        <v>12462</v>
      </c>
      <c r="F2926" s="167" t="s">
        <v>8823</v>
      </c>
      <c r="G2926" s="86" t="s">
        <v>9734</v>
      </c>
      <c r="H2926" s="62" t="s">
        <v>6874</v>
      </c>
      <c r="I2926" s="86" t="s">
        <v>9734</v>
      </c>
      <c r="J2926" s="63" t="str">
        <f t="shared" si="225"/>
        <v>IC.IT.211731</v>
      </c>
      <c r="K2926" s="61" t="s">
        <v>12175</v>
      </c>
      <c r="L2926" s="167" t="str">
        <f t="shared" si="226"/>
        <v>Calf, right</v>
      </c>
      <c r="M2926" s="168" t="str">
        <f t="shared" si="227"/>
        <v>PI.IC.IT.211731.01</v>
      </c>
      <c r="N2926" s="168"/>
      <c r="O2926" s="168" t="str">
        <f t="shared" si="228"/>
        <v>PH.IC.IT.211731.01</v>
      </c>
      <c r="Q2926" s="168" t="str">
        <f t="shared" si="229"/>
        <v>CL.IC.IT.211731.01</v>
      </c>
      <c r="AB2926" s="167" t="s">
        <v>12773</v>
      </c>
      <c r="AC2926" s="167">
        <v>1428</v>
      </c>
    </row>
    <row r="2927" spans="1:29" s="167" customFormat="1" ht="15">
      <c r="A2927" s="167" t="s">
        <v>9344</v>
      </c>
      <c r="C2927" s="61" t="s">
        <v>10704</v>
      </c>
      <c r="E2927" s="61" t="s">
        <v>12462</v>
      </c>
      <c r="F2927" s="167" t="s">
        <v>8823</v>
      </c>
      <c r="G2927" s="86" t="s">
        <v>9736</v>
      </c>
      <c r="H2927" s="62" t="s">
        <v>7411</v>
      </c>
      <c r="I2927" s="86" t="s">
        <v>9736</v>
      </c>
      <c r="J2927" s="63" t="str">
        <f t="shared" si="225"/>
        <v>IC.IT.211732</v>
      </c>
      <c r="K2927" s="61" t="s">
        <v>12175</v>
      </c>
      <c r="L2927" s="167" t="str">
        <f t="shared" si="226"/>
        <v>Calf, left</v>
      </c>
      <c r="M2927" s="168" t="str">
        <f t="shared" si="227"/>
        <v>PI.IC.IT.211732.01</v>
      </c>
      <c r="N2927" s="168"/>
      <c r="O2927" s="168" t="str">
        <f t="shared" si="228"/>
        <v>PH.IC.IT.211732.01</v>
      </c>
      <c r="Q2927" s="168" t="str">
        <f t="shared" si="229"/>
        <v>CL.IC.IT.211732.01</v>
      </c>
      <c r="AB2927" s="167" t="s">
        <v>12773</v>
      </c>
      <c r="AC2927" s="167">
        <v>1428</v>
      </c>
    </row>
    <row r="2928" spans="1:29" s="167" customFormat="1" ht="15">
      <c r="A2928" s="167" t="s">
        <v>9344</v>
      </c>
      <c r="C2928" s="61" t="s">
        <v>10704</v>
      </c>
      <c r="E2928" s="61" t="s">
        <v>12462</v>
      </c>
      <c r="F2928" s="167" t="s">
        <v>8823</v>
      </c>
      <c r="G2928" s="86" t="s">
        <v>9878</v>
      </c>
      <c r="H2928" s="62" t="s">
        <v>7414</v>
      </c>
      <c r="I2928" s="86" t="s">
        <v>9878</v>
      </c>
      <c r="J2928" s="63" t="str">
        <f t="shared" si="225"/>
        <v>IC.IT.211733</v>
      </c>
      <c r="K2928" s="61" t="s">
        <v>12175</v>
      </c>
      <c r="L2928" s="167" t="str">
        <f t="shared" si="226"/>
        <v>Ankle, right</v>
      </c>
      <c r="M2928" s="168" t="str">
        <f t="shared" si="227"/>
        <v>PI.IC.IT.211733.01</v>
      </c>
      <c r="N2928" s="168"/>
      <c r="O2928" s="168" t="str">
        <f t="shared" si="228"/>
        <v>PH.IC.IT.211733.01</v>
      </c>
      <c r="Q2928" s="168" t="str">
        <f t="shared" si="229"/>
        <v>CL.IC.IT.211733.01</v>
      </c>
      <c r="AB2928" s="167" t="s">
        <v>12773</v>
      </c>
      <c r="AC2928" s="167">
        <v>1428</v>
      </c>
    </row>
    <row r="2929" spans="1:37" s="167" customFormat="1" ht="15">
      <c r="A2929" s="167" t="s">
        <v>9344</v>
      </c>
      <c r="C2929" s="61" t="s">
        <v>10704</v>
      </c>
      <c r="E2929" s="61" t="s">
        <v>12462</v>
      </c>
      <c r="F2929" s="167" t="s">
        <v>8823</v>
      </c>
      <c r="G2929" s="86" t="s">
        <v>9880</v>
      </c>
      <c r="H2929" s="62" t="s">
        <v>7417</v>
      </c>
      <c r="I2929" s="86" t="s">
        <v>9880</v>
      </c>
      <c r="J2929" s="63" t="str">
        <f t="shared" si="225"/>
        <v>IC.IT.211734</v>
      </c>
      <c r="K2929" s="61" t="s">
        <v>12175</v>
      </c>
      <c r="L2929" s="167" t="str">
        <f t="shared" si="226"/>
        <v>Ankle, left</v>
      </c>
      <c r="M2929" s="168" t="str">
        <f t="shared" si="227"/>
        <v>PI.IC.IT.211734.01</v>
      </c>
      <c r="N2929" s="168"/>
      <c r="O2929" s="168" t="str">
        <f t="shared" si="228"/>
        <v>PH.IC.IT.211734.01</v>
      </c>
      <c r="Q2929" s="168" t="str">
        <f t="shared" si="229"/>
        <v>CL.IC.IT.211734.01</v>
      </c>
      <c r="AB2929" s="167" t="s">
        <v>12773</v>
      </c>
      <c r="AC2929" s="167">
        <v>1428</v>
      </c>
    </row>
    <row r="2930" spans="1:37" s="167" customFormat="1" ht="15">
      <c r="A2930" s="167" t="s">
        <v>9344</v>
      </c>
      <c r="C2930" s="61" t="s">
        <v>10704</v>
      </c>
      <c r="E2930" s="61" t="s">
        <v>12462</v>
      </c>
      <c r="F2930" s="167" t="s">
        <v>8823</v>
      </c>
      <c r="G2930" s="86" t="s">
        <v>9033</v>
      </c>
      <c r="H2930" s="62" t="s">
        <v>7255</v>
      </c>
      <c r="I2930" s="86" t="s">
        <v>9033</v>
      </c>
      <c r="J2930" s="63" t="str">
        <f t="shared" si="225"/>
        <v>IC.IT.211735</v>
      </c>
      <c r="K2930" s="61" t="s">
        <v>12175</v>
      </c>
      <c r="L2930" s="167" t="str">
        <f t="shared" si="226"/>
        <v>Heel, right</v>
      </c>
      <c r="M2930" s="168" t="str">
        <f t="shared" si="227"/>
        <v>PI.IC.IT.211735.01</v>
      </c>
      <c r="N2930" s="168"/>
      <c r="O2930" s="168" t="str">
        <f t="shared" si="228"/>
        <v>PH.IC.IT.211735.01</v>
      </c>
      <c r="Q2930" s="168" t="str">
        <f t="shared" si="229"/>
        <v>CL.IC.IT.211735.01</v>
      </c>
      <c r="AB2930" s="167" t="s">
        <v>12773</v>
      </c>
      <c r="AC2930" s="167">
        <v>1428</v>
      </c>
    </row>
    <row r="2931" spans="1:37" s="167" customFormat="1" ht="15">
      <c r="A2931" s="167" t="s">
        <v>9344</v>
      </c>
      <c r="C2931" s="61" t="s">
        <v>10704</v>
      </c>
      <c r="E2931" s="61" t="s">
        <v>702</v>
      </c>
      <c r="F2931" s="167" t="s">
        <v>8823</v>
      </c>
      <c r="G2931" s="86" t="s">
        <v>9035</v>
      </c>
      <c r="H2931" s="61" t="s">
        <v>7257</v>
      </c>
      <c r="I2931" s="86" t="s">
        <v>9035</v>
      </c>
      <c r="J2931" s="63" t="str">
        <f t="shared" si="225"/>
        <v>IC.IT.211736</v>
      </c>
      <c r="K2931" s="61" t="s">
        <v>13277</v>
      </c>
      <c r="L2931" s="167" t="str">
        <f t="shared" si="226"/>
        <v>Heel, left</v>
      </c>
      <c r="M2931" s="168" t="str">
        <f t="shared" si="227"/>
        <v>PI.IC.IT.211736.01</v>
      </c>
      <c r="N2931" s="168"/>
      <c r="O2931" s="168" t="str">
        <f t="shared" si="228"/>
        <v>PH.IC.IT.211736.01</v>
      </c>
      <c r="Q2931" s="168" t="str">
        <f t="shared" si="229"/>
        <v>CL.IC.IT.211736.01</v>
      </c>
      <c r="AB2931" s="167" t="s">
        <v>12773</v>
      </c>
      <c r="AC2931" s="167">
        <v>1428</v>
      </c>
    </row>
    <row r="2932" spans="1:37" s="167" customFormat="1" ht="15">
      <c r="A2932" s="167" t="s">
        <v>9344</v>
      </c>
      <c r="C2932" s="61" t="s">
        <v>10704</v>
      </c>
      <c r="E2932" s="61" t="s">
        <v>12462</v>
      </c>
      <c r="F2932" s="167" t="s">
        <v>8823</v>
      </c>
      <c r="G2932" s="86" t="s">
        <v>9171</v>
      </c>
      <c r="H2932" s="62" t="s">
        <v>7101</v>
      </c>
      <c r="I2932" s="86" t="s">
        <v>9171</v>
      </c>
      <c r="J2932" s="63" t="str">
        <f t="shared" si="225"/>
        <v>IC.IT.211737</v>
      </c>
      <c r="K2932" s="61" t="s">
        <v>12175</v>
      </c>
      <c r="L2932" s="167" t="str">
        <f t="shared" si="226"/>
        <v>Foot, right</v>
      </c>
      <c r="M2932" s="168" t="str">
        <f t="shared" si="227"/>
        <v>PI.IC.IT.211737.01</v>
      </c>
      <c r="N2932" s="168"/>
      <c r="O2932" s="168" t="str">
        <f t="shared" si="228"/>
        <v>PH.IC.IT.211737.01</v>
      </c>
      <c r="Q2932" s="168" t="str">
        <f t="shared" si="229"/>
        <v>CL.IC.IT.211737.01</v>
      </c>
      <c r="AB2932" s="167" t="s">
        <v>12773</v>
      </c>
      <c r="AC2932" s="167">
        <v>1428</v>
      </c>
    </row>
    <row r="2933" spans="1:37" s="167" customFormat="1" ht="15">
      <c r="A2933" s="167" t="s">
        <v>9344</v>
      </c>
      <c r="C2933" s="61" t="s">
        <v>10704</v>
      </c>
      <c r="E2933" s="61" t="s">
        <v>12462</v>
      </c>
      <c r="F2933" s="167" t="s">
        <v>8823</v>
      </c>
      <c r="G2933" s="86" t="s">
        <v>9306</v>
      </c>
      <c r="H2933" s="62" t="s">
        <v>7103</v>
      </c>
      <c r="I2933" s="86" t="s">
        <v>9306</v>
      </c>
      <c r="J2933" s="63" t="str">
        <f t="shared" si="225"/>
        <v>IC.IT.211738</v>
      </c>
      <c r="K2933" s="61" t="s">
        <v>12175</v>
      </c>
      <c r="L2933" s="167" t="str">
        <f t="shared" si="226"/>
        <v>Foot, left</v>
      </c>
      <c r="M2933" s="168" t="str">
        <f t="shared" si="227"/>
        <v>PI.IC.IT.211738.01</v>
      </c>
      <c r="N2933" s="168"/>
      <c r="O2933" s="168" t="str">
        <f t="shared" si="228"/>
        <v>PH.IC.IT.211738.01</v>
      </c>
      <c r="Q2933" s="168" t="str">
        <f t="shared" si="229"/>
        <v>CL.IC.IT.211738.01</v>
      </c>
      <c r="AB2933" s="167" t="s">
        <v>12773</v>
      </c>
      <c r="AC2933" s="167">
        <v>1428</v>
      </c>
    </row>
    <row r="2934" spans="1:37" s="167" customFormat="1" ht="15">
      <c r="A2934" s="167" t="s">
        <v>9344</v>
      </c>
      <c r="C2934" s="61" t="s">
        <v>10704</v>
      </c>
      <c r="E2934" s="61" t="s">
        <v>12462</v>
      </c>
      <c r="F2934" s="167" t="s">
        <v>8823</v>
      </c>
      <c r="G2934" s="86" t="s">
        <v>9419</v>
      </c>
      <c r="H2934" s="62" t="s">
        <v>7105</v>
      </c>
      <c r="I2934" s="86" t="s">
        <v>9419</v>
      </c>
      <c r="J2934" s="63" t="str">
        <f t="shared" si="225"/>
        <v>IC.IT.211739</v>
      </c>
      <c r="K2934" s="61" t="s">
        <v>12175</v>
      </c>
      <c r="L2934" s="167" t="str">
        <f t="shared" si="226"/>
        <v>Toe(s), right: specify</v>
      </c>
      <c r="M2934" s="168" t="str">
        <f t="shared" si="227"/>
        <v>PI.IC.IT.211739.01</v>
      </c>
      <c r="N2934" s="168"/>
      <c r="O2934" s="168" t="str">
        <f t="shared" si="228"/>
        <v>PH.IC.IT.211739.01</v>
      </c>
      <c r="Q2934" s="168" t="str">
        <f t="shared" si="229"/>
        <v>CL.IC.IT.211739.01</v>
      </c>
      <c r="AB2934" s="167" t="s">
        <v>12773</v>
      </c>
      <c r="AC2934" s="167">
        <v>1428</v>
      </c>
    </row>
    <row r="2935" spans="1:37" s="167" customFormat="1" ht="15">
      <c r="A2935" s="167" t="s">
        <v>9344</v>
      </c>
      <c r="C2935" s="61" t="s">
        <v>10704</v>
      </c>
      <c r="E2935" s="61" t="s">
        <v>702</v>
      </c>
      <c r="F2935" s="167" t="s">
        <v>8823</v>
      </c>
      <c r="G2935" s="86" t="s">
        <v>9421</v>
      </c>
      <c r="H2935" s="61" t="s">
        <v>7107</v>
      </c>
      <c r="I2935" s="86" t="s">
        <v>9421</v>
      </c>
      <c r="J2935" s="63" t="str">
        <f t="shared" si="225"/>
        <v>IC.IT.211740</v>
      </c>
      <c r="K2935" s="61" t="s">
        <v>13277</v>
      </c>
      <c r="L2935" s="167" t="str">
        <f t="shared" si="226"/>
        <v>Toe(s), left:  specify</v>
      </c>
      <c r="M2935" s="168" t="str">
        <f t="shared" si="227"/>
        <v>PI.IC.IT.211740.01</v>
      </c>
      <c r="N2935" s="168"/>
      <c r="O2935" s="168" t="str">
        <f t="shared" si="228"/>
        <v>PH.IC.IT.211740.01</v>
      </c>
      <c r="Q2935" s="168" t="str">
        <f t="shared" si="229"/>
        <v>CL.IC.IT.211740.01</v>
      </c>
      <c r="AB2935" s="167" t="s">
        <v>12773</v>
      </c>
      <c r="AC2935" s="167">
        <v>1428</v>
      </c>
    </row>
    <row r="2936" spans="1:37" s="167" customFormat="1" ht="15">
      <c r="A2936" s="167" t="s">
        <v>9344</v>
      </c>
      <c r="C2936" s="61" t="s">
        <v>10704</v>
      </c>
      <c r="E2936" s="61" t="s">
        <v>13176</v>
      </c>
      <c r="F2936" s="167" t="s">
        <v>445</v>
      </c>
      <c r="G2936" s="167" t="s">
        <v>7633</v>
      </c>
      <c r="H2936" s="61" t="s">
        <v>7110</v>
      </c>
      <c r="I2936" s="167" t="s">
        <v>13800</v>
      </c>
      <c r="J2936" s="63" t="str">
        <f t="shared" si="225"/>
        <v>IC.IT.211741</v>
      </c>
      <c r="K2936" s="61" t="s">
        <v>13277</v>
      </c>
      <c r="L2936" s="167" t="str">
        <f t="shared" si="226"/>
        <v>Leg, right</v>
      </c>
      <c r="M2936" s="168" t="str">
        <f t="shared" si="227"/>
        <v>PI.IC.IT.211741.01</v>
      </c>
      <c r="N2936" s="168"/>
      <c r="O2936" s="168" t="str">
        <f t="shared" si="228"/>
        <v>PH.IC.IT.211741.01</v>
      </c>
      <c r="Q2936" s="168" t="str">
        <f t="shared" si="229"/>
        <v>CL.IC.IT.211741.01</v>
      </c>
      <c r="AJ2936" s="167" t="s">
        <v>12773</v>
      </c>
      <c r="AK2936" s="167">
        <v>1437</v>
      </c>
    </row>
    <row r="2937" spans="1:37" s="167" customFormat="1" ht="15">
      <c r="A2937" s="167" t="s">
        <v>9344</v>
      </c>
      <c r="C2937" s="61" t="s">
        <v>10704</v>
      </c>
      <c r="E2937" s="61" t="s">
        <v>12462</v>
      </c>
      <c r="F2937" s="167" t="s">
        <v>445</v>
      </c>
      <c r="G2937" s="167" t="s">
        <v>7635</v>
      </c>
      <c r="H2937" s="61" t="s">
        <v>7111</v>
      </c>
      <c r="I2937" s="167" t="s">
        <v>13801</v>
      </c>
      <c r="J2937" s="63" t="str">
        <f t="shared" si="225"/>
        <v>IC.IT.211742</v>
      </c>
      <c r="K2937" s="61" t="s">
        <v>12175</v>
      </c>
      <c r="L2937" s="167" t="str">
        <f t="shared" si="226"/>
        <v>Leg, left</v>
      </c>
      <c r="M2937" s="168" t="str">
        <f t="shared" si="227"/>
        <v>PI.IC.IT.211742.01</v>
      </c>
      <c r="N2937" s="168"/>
      <c r="O2937" s="168" t="str">
        <f t="shared" si="228"/>
        <v>PH.IC.IT.211742.01</v>
      </c>
      <c r="Q2937" s="168" t="str">
        <f t="shared" si="229"/>
        <v>CL.IC.IT.211742.01</v>
      </c>
      <c r="AJ2937" s="167" t="s">
        <v>12773</v>
      </c>
      <c r="AK2937" s="167">
        <v>1437</v>
      </c>
    </row>
    <row r="2938" spans="1:37" s="167" customFormat="1" ht="15">
      <c r="A2938" s="167" t="s">
        <v>9344</v>
      </c>
      <c r="C2938" s="61" t="s">
        <v>10704</v>
      </c>
      <c r="D2938" s="167" t="s">
        <v>8697</v>
      </c>
      <c r="E2938" s="61" t="s">
        <v>12602</v>
      </c>
      <c r="F2938" s="167" t="s">
        <v>8683</v>
      </c>
      <c r="G2938" s="167" t="s">
        <v>9026</v>
      </c>
      <c r="H2938" s="62" t="s">
        <v>12030</v>
      </c>
      <c r="I2938" s="167" t="s">
        <v>9026</v>
      </c>
      <c r="J2938" s="63" t="str">
        <f t="shared" si="225"/>
        <v>IC.IT.211802</v>
      </c>
      <c r="K2938" s="61" t="s">
        <v>1702</v>
      </c>
      <c r="L2938" s="167" t="str">
        <f t="shared" si="226"/>
        <v>Forehead</v>
      </c>
      <c r="M2938" s="168" t="str">
        <f t="shared" si="227"/>
        <v>PI.IC.IT.211802.01</v>
      </c>
      <c r="N2938" s="168"/>
      <c r="O2938" s="168" t="str">
        <f t="shared" si="228"/>
        <v>PH.IC.IT.211802.01</v>
      </c>
      <c r="Q2938" s="168" t="str">
        <f t="shared" si="229"/>
        <v>CL.IC.IT.211802.01</v>
      </c>
    </row>
    <row r="2939" spans="1:37" s="167" customFormat="1" ht="15">
      <c r="A2939" s="167" t="s">
        <v>9344</v>
      </c>
      <c r="C2939" s="61" t="s">
        <v>10704</v>
      </c>
      <c r="E2939" s="61" t="s">
        <v>12602</v>
      </c>
      <c r="F2939" s="167" t="s">
        <v>8683</v>
      </c>
      <c r="G2939" s="167" t="s">
        <v>9140</v>
      </c>
      <c r="H2939" s="62" t="s">
        <v>12032</v>
      </c>
      <c r="I2939" s="167" t="s">
        <v>9140</v>
      </c>
      <c r="J2939" s="63" t="str">
        <f t="shared" si="225"/>
        <v>IC.IT.211803</v>
      </c>
      <c r="K2939" s="61" t="s">
        <v>12175</v>
      </c>
      <c r="L2939" s="167" t="str">
        <f t="shared" si="226"/>
        <v>Temporal</v>
      </c>
      <c r="M2939" s="168" t="str">
        <f t="shared" si="227"/>
        <v>PI.IC.IT.211803.01</v>
      </c>
      <c r="N2939" s="168"/>
      <c r="O2939" s="168" t="str">
        <f t="shared" si="228"/>
        <v>PH.IC.IT.211803.01</v>
      </c>
      <c r="Q2939" s="168" t="str">
        <f t="shared" si="229"/>
        <v>CL.IC.IT.211803.01</v>
      </c>
    </row>
    <row r="2940" spans="1:37" s="167" customFormat="1" ht="15">
      <c r="A2940" s="167" t="s">
        <v>9344</v>
      </c>
      <c r="C2940" s="61" t="s">
        <v>10704</v>
      </c>
      <c r="E2940" s="61" t="s">
        <v>12602</v>
      </c>
      <c r="F2940" s="167" t="s">
        <v>8683</v>
      </c>
      <c r="G2940" s="167" t="s">
        <v>9141</v>
      </c>
      <c r="H2940" s="62" t="s">
        <v>12028</v>
      </c>
      <c r="I2940" s="167" t="s">
        <v>9141</v>
      </c>
      <c r="J2940" s="63" t="str">
        <f t="shared" si="225"/>
        <v>IC.IT.211804</v>
      </c>
      <c r="K2940" s="61" t="s">
        <v>12175</v>
      </c>
      <c r="L2940" s="167" t="str">
        <f t="shared" si="226"/>
        <v>Parietal</v>
      </c>
      <c r="M2940" s="168" t="str">
        <f t="shared" si="227"/>
        <v>PI.IC.IT.211804.01</v>
      </c>
      <c r="N2940" s="168"/>
      <c r="O2940" s="168" t="str">
        <f t="shared" si="228"/>
        <v>PH.IC.IT.211804.01</v>
      </c>
      <c r="Q2940" s="168" t="str">
        <f t="shared" si="229"/>
        <v>CL.IC.IT.211804.01</v>
      </c>
    </row>
    <row r="2941" spans="1:37" s="167" customFormat="1" ht="15">
      <c r="A2941" s="167" t="s">
        <v>9344</v>
      </c>
      <c r="C2941" s="61" t="s">
        <v>10704</v>
      </c>
      <c r="E2941" s="61" t="s">
        <v>12602</v>
      </c>
      <c r="F2941" s="167" t="s">
        <v>8683</v>
      </c>
      <c r="G2941" s="167" t="s">
        <v>9042</v>
      </c>
      <c r="H2941" s="62" t="s">
        <v>12210</v>
      </c>
      <c r="I2941" s="167" t="s">
        <v>9042</v>
      </c>
      <c r="J2941" s="63" t="str">
        <f t="shared" si="225"/>
        <v>IC.IT.211805</v>
      </c>
      <c r="K2941" s="61" t="s">
        <v>12175</v>
      </c>
      <c r="L2941" s="167" t="str">
        <f t="shared" si="226"/>
        <v>Occiput</v>
      </c>
      <c r="M2941" s="168" t="str">
        <f t="shared" si="227"/>
        <v>PI.IC.IT.211805.01</v>
      </c>
      <c r="N2941" s="168"/>
      <c r="O2941" s="168" t="str">
        <f t="shared" si="228"/>
        <v>PH.IC.IT.211805.01</v>
      </c>
      <c r="Q2941" s="168" t="str">
        <f t="shared" si="229"/>
        <v>CL.IC.IT.211805.01</v>
      </c>
    </row>
    <row r="2942" spans="1:37" s="167" customFormat="1" ht="15">
      <c r="A2942" s="167" t="s">
        <v>9344</v>
      </c>
      <c r="C2942" s="61" t="s">
        <v>10704</v>
      </c>
      <c r="E2942" s="61" t="s">
        <v>12602</v>
      </c>
      <c r="F2942" s="167" t="s">
        <v>8683</v>
      </c>
      <c r="G2942" s="167" t="s">
        <v>9142</v>
      </c>
      <c r="H2942" s="62" t="s">
        <v>12212</v>
      </c>
      <c r="I2942" s="167" t="s">
        <v>8736</v>
      </c>
      <c r="J2942" s="63" t="str">
        <f t="shared" si="225"/>
        <v>IC.IT.211806</v>
      </c>
      <c r="K2942" s="61" t="s">
        <v>12175</v>
      </c>
      <c r="L2942" s="167" t="str">
        <f t="shared" si="226"/>
        <v>Eye(s)</v>
      </c>
      <c r="M2942" s="168" t="str">
        <f t="shared" si="227"/>
        <v>PI.IC.IT.211806.01</v>
      </c>
      <c r="N2942" s="168"/>
      <c r="O2942" s="168" t="str">
        <f t="shared" si="228"/>
        <v>PH.IC.IT.211806.01</v>
      </c>
      <c r="Q2942" s="168" t="str">
        <f t="shared" si="229"/>
        <v>CL.IC.IT.211806.01</v>
      </c>
    </row>
    <row r="2943" spans="1:37" s="167" customFormat="1" ht="15">
      <c r="A2943" s="167" t="s">
        <v>9344</v>
      </c>
      <c r="C2943" s="61" t="s">
        <v>10704</v>
      </c>
      <c r="E2943" s="61" t="s">
        <v>12602</v>
      </c>
      <c r="F2943" s="167" t="s">
        <v>8683</v>
      </c>
      <c r="G2943" s="167" t="s">
        <v>8737</v>
      </c>
      <c r="H2943" s="62" t="s">
        <v>12225</v>
      </c>
      <c r="I2943" s="167" t="s">
        <v>8738</v>
      </c>
      <c r="J2943" s="63" t="str">
        <f t="shared" si="225"/>
        <v>IC.IT.211807</v>
      </c>
      <c r="K2943" s="61" t="s">
        <v>12175</v>
      </c>
      <c r="L2943" s="167" t="str">
        <f t="shared" si="226"/>
        <v>Ear(s)</v>
      </c>
      <c r="M2943" s="168" t="str">
        <f t="shared" si="227"/>
        <v>PI.IC.IT.211807.01</v>
      </c>
      <c r="N2943" s="168"/>
      <c r="O2943" s="168" t="str">
        <f t="shared" si="228"/>
        <v>PH.IC.IT.211807.01</v>
      </c>
      <c r="Q2943" s="168" t="str">
        <f t="shared" si="229"/>
        <v>CL.IC.IT.211807.01</v>
      </c>
    </row>
    <row r="2944" spans="1:37" s="167" customFormat="1" ht="15">
      <c r="A2944" s="167" t="s">
        <v>9344</v>
      </c>
      <c r="C2944" s="61" t="s">
        <v>10704</v>
      </c>
      <c r="E2944" s="61" t="s">
        <v>12602</v>
      </c>
      <c r="F2944" s="167" t="s">
        <v>8683</v>
      </c>
      <c r="G2944" s="167" t="s">
        <v>9457</v>
      </c>
      <c r="H2944" s="62" t="s">
        <v>11638</v>
      </c>
      <c r="I2944" s="167" t="s">
        <v>9457</v>
      </c>
      <c r="J2944" s="63" t="str">
        <f t="shared" si="225"/>
        <v>IC.IT.211808</v>
      </c>
      <c r="K2944" s="61" t="s">
        <v>12175</v>
      </c>
      <c r="L2944" s="167" t="str">
        <f t="shared" si="226"/>
        <v>Nose</v>
      </c>
      <c r="M2944" s="168" t="str">
        <f t="shared" si="227"/>
        <v>PI.IC.IT.211808.01</v>
      </c>
      <c r="N2944" s="168"/>
      <c r="O2944" s="168" t="str">
        <f t="shared" si="228"/>
        <v>PH.IC.IT.211808.01</v>
      </c>
      <c r="Q2944" s="168" t="str">
        <f t="shared" si="229"/>
        <v>CL.IC.IT.211808.01</v>
      </c>
    </row>
    <row r="2945" spans="1:29" s="167" customFormat="1" ht="15">
      <c r="A2945" s="167" t="s">
        <v>9344</v>
      </c>
      <c r="C2945" s="61" t="s">
        <v>10704</v>
      </c>
      <c r="E2945" s="61" t="s">
        <v>12602</v>
      </c>
      <c r="F2945" s="167" t="s">
        <v>8683</v>
      </c>
      <c r="G2945" s="167" t="s">
        <v>8739</v>
      </c>
      <c r="H2945" s="62" t="s">
        <v>11639</v>
      </c>
      <c r="I2945" s="167" t="s">
        <v>8739</v>
      </c>
      <c r="J2945" s="63" t="str">
        <f t="shared" si="225"/>
        <v>IC.IT.211809</v>
      </c>
      <c r="K2945" s="61" t="s">
        <v>12175</v>
      </c>
      <c r="L2945" s="167" t="str">
        <f t="shared" si="226"/>
        <v>Cheek</v>
      </c>
      <c r="M2945" s="168" t="str">
        <f t="shared" si="227"/>
        <v>PI.IC.IT.211809.01</v>
      </c>
      <c r="N2945" s="168"/>
      <c r="O2945" s="168" t="str">
        <f t="shared" si="228"/>
        <v>PH.IC.IT.211809.01</v>
      </c>
      <c r="Q2945" s="168" t="str">
        <f t="shared" si="229"/>
        <v>CL.IC.IT.211809.01</v>
      </c>
    </row>
    <row r="2946" spans="1:29" s="167" customFormat="1" ht="15">
      <c r="A2946" s="167" t="s">
        <v>9344</v>
      </c>
      <c r="C2946" s="61" t="s">
        <v>10704</v>
      </c>
      <c r="E2946" s="61" t="s">
        <v>12602</v>
      </c>
      <c r="F2946" s="167" t="s">
        <v>8683</v>
      </c>
      <c r="G2946" s="167" t="s">
        <v>8740</v>
      </c>
      <c r="H2946" s="62" t="s">
        <v>11829</v>
      </c>
      <c r="I2946" s="167" t="s">
        <v>8741</v>
      </c>
      <c r="J2946" s="63" t="str">
        <f t="shared" ref="J2946:J3009" si="230">CONCATENATE("IC.IT.",C2946,E2946,H2946)</f>
        <v>IC.IT.211810</v>
      </c>
      <c r="K2946" s="61" t="s">
        <v>12175</v>
      </c>
      <c r="L2946" s="167" t="str">
        <f t="shared" ref="L2946:L3009" si="231">G2946</f>
        <v>Lip upper</v>
      </c>
      <c r="M2946" s="168" t="str">
        <f t="shared" ref="M2946:M3009" si="232">CONCATENATE("PI.",J2946,".",K2946)</f>
        <v>PI.IC.IT.211810.01</v>
      </c>
      <c r="N2946" s="168"/>
      <c r="O2946" s="168" t="str">
        <f t="shared" ref="O2946:O3009" si="233">CONCATENATE("PH.",J2946,".",K2946)</f>
        <v>PH.IC.IT.211810.01</v>
      </c>
      <c r="Q2946" s="168" t="str">
        <f t="shared" ref="Q2946:Q3009" si="234">CONCATENATE("CL.",J2946,".",K2946)</f>
        <v>CL.IC.IT.211810.01</v>
      </c>
    </row>
    <row r="2947" spans="1:29" s="167" customFormat="1" ht="15">
      <c r="A2947" s="167" t="s">
        <v>9344</v>
      </c>
      <c r="C2947" s="61" t="s">
        <v>10704</v>
      </c>
      <c r="E2947" s="61" t="s">
        <v>12602</v>
      </c>
      <c r="F2947" s="167" t="s">
        <v>8683</v>
      </c>
      <c r="G2947" s="167" t="s">
        <v>8742</v>
      </c>
      <c r="H2947" s="62" t="s">
        <v>12099</v>
      </c>
      <c r="I2947" s="167" t="s">
        <v>8743</v>
      </c>
      <c r="J2947" s="63" t="str">
        <f t="shared" si="230"/>
        <v>IC.IT.211811</v>
      </c>
      <c r="K2947" s="61" t="s">
        <v>12175</v>
      </c>
      <c r="L2947" s="167" t="str">
        <f t="shared" si="231"/>
        <v>Lip lower</v>
      </c>
      <c r="M2947" s="168" t="str">
        <f t="shared" si="232"/>
        <v>PI.IC.IT.211811.01</v>
      </c>
      <c r="N2947" s="168"/>
      <c r="O2947" s="168" t="str">
        <f t="shared" si="233"/>
        <v>PH.IC.IT.211811.01</v>
      </c>
      <c r="Q2947" s="168" t="str">
        <f t="shared" si="234"/>
        <v>CL.IC.IT.211811.01</v>
      </c>
    </row>
    <row r="2948" spans="1:29" s="167" customFormat="1" ht="15">
      <c r="A2948" s="167" t="s">
        <v>9344</v>
      </c>
      <c r="C2948" s="61" t="s">
        <v>10704</v>
      </c>
      <c r="E2948" s="61" t="s">
        <v>12602</v>
      </c>
      <c r="F2948" s="167" t="s">
        <v>8683</v>
      </c>
      <c r="G2948" s="167" t="s">
        <v>8744</v>
      </c>
      <c r="H2948" s="62" t="s">
        <v>12100</v>
      </c>
      <c r="I2948" s="167" t="s">
        <v>8744</v>
      </c>
      <c r="J2948" s="63" t="str">
        <f t="shared" si="230"/>
        <v>IC.IT.211812</v>
      </c>
      <c r="K2948" s="61" t="s">
        <v>12175</v>
      </c>
      <c r="L2948" s="167" t="str">
        <f t="shared" si="231"/>
        <v>Jaw</v>
      </c>
      <c r="M2948" s="168" t="str">
        <f t="shared" si="232"/>
        <v>PI.IC.IT.211812.01</v>
      </c>
      <c r="N2948" s="168"/>
      <c r="O2948" s="168" t="str">
        <f t="shared" si="233"/>
        <v>PH.IC.IT.211812.01</v>
      </c>
      <c r="Q2948" s="168" t="str">
        <f t="shared" si="234"/>
        <v>CL.IC.IT.211812.01</v>
      </c>
    </row>
    <row r="2949" spans="1:29" s="167" customFormat="1" ht="15">
      <c r="A2949" s="167" t="s">
        <v>9344</v>
      </c>
      <c r="C2949" s="61" t="s">
        <v>10704</v>
      </c>
      <c r="E2949" s="61" t="s">
        <v>12602</v>
      </c>
      <c r="F2949" s="167" t="s">
        <v>8683</v>
      </c>
      <c r="G2949" s="167" t="s">
        <v>9113</v>
      </c>
      <c r="H2949" s="62" t="s">
        <v>12101</v>
      </c>
      <c r="I2949" s="167" t="s">
        <v>9113</v>
      </c>
      <c r="J2949" s="63" t="str">
        <f t="shared" si="230"/>
        <v>IC.IT.211813</v>
      </c>
      <c r="K2949" s="61" t="s">
        <v>12175</v>
      </c>
      <c r="L2949" s="167" t="str">
        <f t="shared" si="231"/>
        <v>Neck</v>
      </c>
      <c r="M2949" s="168" t="str">
        <f t="shared" si="232"/>
        <v>PI.IC.IT.211813.01</v>
      </c>
      <c r="N2949" s="168"/>
      <c r="O2949" s="168" t="str">
        <f t="shared" si="233"/>
        <v>PH.IC.IT.211813.01</v>
      </c>
      <c r="Q2949" s="168" t="str">
        <f t="shared" si="234"/>
        <v>CL.IC.IT.211813.01</v>
      </c>
    </row>
    <row r="2950" spans="1:29" s="167" customFormat="1" ht="15">
      <c r="A2950" s="167" t="s">
        <v>9344</v>
      </c>
      <c r="C2950" s="61" t="s">
        <v>10704</v>
      </c>
      <c r="E2950" s="61" t="s">
        <v>12602</v>
      </c>
      <c r="F2950" s="167" t="s">
        <v>8683</v>
      </c>
      <c r="G2950" s="167" t="s">
        <v>9114</v>
      </c>
      <c r="H2950" s="62" t="s">
        <v>12102</v>
      </c>
      <c r="I2950" s="167" t="s">
        <v>9115</v>
      </c>
      <c r="J2950" s="63" t="str">
        <f t="shared" si="230"/>
        <v>IC.IT.211814</v>
      </c>
      <c r="K2950" s="61" t="s">
        <v>12175</v>
      </c>
      <c r="L2950" s="167" t="str">
        <f t="shared" si="231"/>
        <v>Tracheostomy site</v>
      </c>
      <c r="M2950" s="168" t="str">
        <f t="shared" si="232"/>
        <v>PI.IC.IT.211814.01</v>
      </c>
      <c r="N2950" s="168"/>
      <c r="O2950" s="168" t="str">
        <f t="shared" si="233"/>
        <v>PH.IC.IT.211814.01</v>
      </c>
      <c r="Q2950" s="168" t="str">
        <f t="shared" si="234"/>
        <v>CL.IC.IT.211814.01</v>
      </c>
    </row>
    <row r="2951" spans="1:29" s="167" customFormat="1" ht="15">
      <c r="A2951" s="167" t="s">
        <v>9344</v>
      </c>
      <c r="C2951" s="61" t="s">
        <v>10704</v>
      </c>
      <c r="E2951" s="61" t="s">
        <v>12602</v>
      </c>
      <c r="F2951" s="167" t="s">
        <v>8683</v>
      </c>
      <c r="G2951" s="167" t="s">
        <v>9116</v>
      </c>
      <c r="H2951" s="62" t="s">
        <v>11559</v>
      </c>
      <c r="I2951" s="167" t="s">
        <v>9116</v>
      </c>
      <c r="J2951" s="63" t="str">
        <f t="shared" si="230"/>
        <v>IC.IT.211815</v>
      </c>
      <c r="K2951" s="61" t="s">
        <v>12175</v>
      </c>
      <c r="L2951" s="167" t="str">
        <f t="shared" si="231"/>
        <v>Chin</v>
      </c>
      <c r="M2951" s="168" t="str">
        <f t="shared" si="232"/>
        <v>PI.IC.IT.211815.01</v>
      </c>
      <c r="N2951" s="168"/>
      <c r="O2951" s="168" t="str">
        <f t="shared" si="233"/>
        <v>PH.IC.IT.211815.01</v>
      </c>
      <c r="Q2951" s="168" t="str">
        <f t="shared" si="234"/>
        <v>CL.IC.IT.211815.01</v>
      </c>
    </row>
    <row r="2952" spans="1:29" s="167" customFormat="1" ht="15">
      <c r="A2952" s="167" t="s">
        <v>9344</v>
      </c>
      <c r="C2952" s="61" t="s">
        <v>10704</v>
      </c>
      <c r="E2952" s="61" t="s">
        <v>12602</v>
      </c>
      <c r="F2952" s="167" t="s">
        <v>8683</v>
      </c>
      <c r="G2952" s="86" t="s">
        <v>9166</v>
      </c>
      <c r="H2952" s="62" t="s">
        <v>11560</v>
      </c>
      <c r="I2952" s="86" t="s">
        <v>9166</v>
      </c>
      <c r="J2952" s="63" t="str">
        <f t="shared" si="230"/>
        <v>IC.IT.211816</v>
      </c>
      <c r="K2952" s="61" t="s">
        <v>1702</v>
      </c>
      <c r="L2952" s="167" t="str">
        <f t="shared" si="231"/>
        <v>Forehead, right side</v>
      </c>
      <c r="M2952" s="168" t="str">
        <f t="shared" si="232"/>
        <v>PI.IC.IT.211816.01</v>
      </c>
      <c r="N2952" s="168"/>
      <c r="O2952" s="168" t="str">
        <f t="shared" si="233"/>
        <v>PH.IC.IT.211816.01</v>
      </c>
      <c r="Q2952" s="168" t="str">
        <f t="shared" si="234"/>
        <v>CL.IC.IT.211816.01</v>
      </c>
      <c r="AB2952" s="167" t="s">
        <v>12773</v>
      </c>
      <c r="AC2952" s="167">
        <v>1428</v>
      </c>
    </row>
    <row r="2953" spans="1:29" s="167" customFormat="1" ht="15">
      <c r="A2953" s="167" t="s">
        <v>9344</v>
      </c>
      <c r="C2953" s="61" t="s">
        <v>10704</v>
      </c>
      <c r="E2953" s="61" t="s">
        <v>12602</v>
      </c>
      <c r="F2953" s="167" t="s">
        <v>8683</v>
      </c>
      <c r="G2953" s="86" t="s">
        <v>9024</v>
      </c>
      <c r="H2953" s="62" t="s">
        <v>11561</v>
      </c>
      <c r="I2953" s="86" t="s">
        <v>9024</v>
      </c>
      <c r="J2953" s="63" t="str">
        <f t="shared" si="230"/>
        <v>IC.IT.211817</v>
      </c>
      <c r="K2953" s="61" t="s">
        <v>12175</v>
      </c>
      <c r="L2953" s="167" t="str">
        <f t="shared" si="231"/>
        <v>Forehead, left side</v>
      </c>
      <c r="M2953" s="168" t="str">
        <f t="shared" si="232"/>
        <v>PI.IC.IT.211817.01</v>
      </c>
      <c r="N2953" s="168"/>
      <c r="O2953" s="168" t="str">
        <f t="shared" si="233"/>
        <v>PH.IC.IT.211817.01</v>
      </c>
      <c r="Q2953" s="168" t="str">
        <f t="shared" si="234"/>
        <v>CL.IC.IT.211817.01</v>
      </c>
      <c r="AB2953" s="167" t="s">
        <v>12773</v>
      </c>
      <c r="AC2953" s="167">
        <v>1428</v>
      </c>
    </row>
    <row r="2954" spans="1:29" s="167" customFormat="1" ht="15">
      <c r="A2954" s="167" t="s">
        <v>9344</v>
      </c>
      <c r="C2954" s="61" t="s">
        <v>10704</v>
      </c>
      <c r="E2954" s="61" t="s">
        <v>12602</v>
      </c>
      <c r="F2954" s="167" t="s">
        <v>8683</v>
      </c>
      <c r="G2954" s="86" t="s">
        <v>9027</v>
      </c>
      <c r="H2954" s="62" t="s">
        <v>12060</v>
      </c>
      <c r="I2954" s="86" t="s">
        <v>9027</v>
      </c>
      <c r="J2954" s="63" t="str">
        <f t="shared" si="230"/>
        <v>IC.IT.211818</v>
      </c>
      <c r="K2954" s="61" t="s">
        <v>12175</v>
      </c>
      <c r="L2954" s="167" t="str">
        <f t="shared" si="231"/>
        <v>Temporal, right</v>
      </c>
      <c r="M2954" s="168" t="str">
        <f t="shared" si="232"/>
        <v>PI.IC.IT.211818.01</v>
      </c>
      <c r="N2954" s="168"/>
      <c r="O2954" s="168" t="str">
        <f t="shared" si="233"/>
        <v>PH.IC.IT.211818.01</v>
      </c>
      <c r="Q2954" s="168" t="str">
        <f t="shared" si="234"/>
        <v>CL.IC.IT.211818.01</v>
      </c>
      <c r="AB2954" s="167" t="s">
        <v>12773</v>
      </c>
      <c r="AC2954" s="167">
        <v>1428</v>
      </c>
    </row>
    <row r="2955" spans="1:29" s="167" customFormat="1" ht="15">
      <c r="A2955" s="167" t="s">
        <v>9344</v>
      </c>
      <c r="C2955" s="61" t="s">
        <v>10704</v>
      </c>
      <c r="E2955" s="61" t="s">
        <v>12602</v>
      </c>
      <c r="F2955" s="167" t="s">
        <v>8683</v>
      </c>
      <c r="G2955" s="86" t="s">
        <v>9029</v>
      </c>
      <c r="H2955" s="62" t="s">
        <v>11913</v>
      </c>
      <c r="I2955" s="86" t="s">
        <v>9029</v>
      </c>
      <c r="J2955" s="63" t="str">
        <f t="shared" si="230"/>
        <v>IC.IT.211819</v>
      </c>
      <c r="K2955" s="61" t="s">
        <v>12175</v>
      </c>
      <c r="L2955" s="167" t="str">
        <f t="shared" si="231"/>
        <v>Temporal, left</v>
      </c>
      <c r="M2955" s="168" t="str">
        <f t="shared" si="232"/>
        <v>PI.IC.IT.211819.01</v>
      </c>
      <c r="N2955" s="168"/>
      <c r="O2955" s="168" t="str">
        <f t="shared" si="233"/>
        <v>PH.IC.IT.211819.01</v>
      </c>
      <c r="Q2955" s="168" t="str">
        <f t="shared" si="234"/>
        <v>CL.IC.IT.211819.01</v>
      </c>
      <c r="AB2955" s="167" t="s">
        <v>12773</v>
      </c>
      <c r="AC2955" s="167">
        <v>1428</v>
      </c>
    </row>
    <row r="2956" spans="1:29" s="167" customFormat="1" ht="15">
      <c r="A2956" s="167" t="s">
        <v>9344</v>
      </c>
      <c r="C2956" s="61" t="s">
        <v>10704</v>
      </c>
      <c r="E2956" s="61" t="s">
        <v>12602</v>
      </c>
      <c r="F2956" s="167" t="s">
        <v>8683</v>
      </c>
      <c r="G2956" s="86" t="s">
        <v>9031</v>
      </c>
      <c r="H2956" s="62" t="s">
        <v>11906</v>
      </c>
      <c r="I2956" s="86" t="s">
        <v>9031</v>
      </c>
      <c r="J2956" s="63" t="str">
        <f t="shared" si="230"/>
        <v>IC.IT.211820</v>
      </c>
      <c r="K2956" s="61" t="s">
        <v>12175</v>
      </c>
      <c r="L2956" s="167" t="str">
        <f t="shared" si="231"/>
        <v>Parietal, right</v>
      </c>
      <c r="M2956" s="168" t="str">
        <f t="shared" si="232"/>
        <v>PI.IC.IT.211820.01</v>
      </c>
      <c r="N2956" s="168"/>
      <c r="O2956" s="168" t="str">
        <f t="shared" si="233"/>
        <v>PH.IC.IT.211820.01</v>
      </c>
      <c r="Q2956" s="168" t="str">
        <f t="shared" si="234"/>
        <v>CL.IC.IT.211820.01</v>
      </c>
      <c r="AB2956" s="167" t="s">
        <v>12773</v>
      </c>
      <c r="AC2956" s="167">
        <v>1428</v>
      </c>
    </row>
    <row r="2957" spans="1:29" s="167" customFormat="1" ht="15">
      <c r="A2957" s="167" t="s">
        <v>9344</v>
      </c>
      <c r="C2957" s="61" t="s">
        <v>10704</v>
      </c>
      <c r="E2957" s="61" t="s">
        <v>12602</v>
      </c>
      <c r="F2957" s="167" t="s">
        <v>8683</v>
      </c>
      <c r="G2957" s="86" t="s">
        <v>9040</v>
      </c>
      <c r="H2957" s="62" t="s">
        <v>10704</v>
      </c>
      <c r="I2957" s="86" t="s">
        <v>9040</v>
      </c>
      <c r="J2957" s="63" t="str">
        <f t="shared" si="230"/>
        <v>IC.IT.211821</v>
      </c>
      <c r="K2957" s="61" t="s">
        <v>12175</v>
      </c>
      <c r="L2957" s="167" t="str">
        <f t="shared" si="231"/>
        <v>Parietal, left</v>
      </c>
      <c r="M2957" s="168" t="str">
        <f t="shared" si="232"/>
        <v>PI.IC.IT.211821.01</v>
      </c>
      <c r="N2957" s="168"/>
      <c r="O2957" s="168" t="str">
        <f t="shared" si="233"/>
        <v>PH.IC.IT.211821.01</v>
      </c>
      <c r="Q2957" s="168" t="str">
        <f t="shared" si="234"/>
        <v>CL.IC.IT.211821.01</v>
      </c>
      <c r="AB2957" s="167" t="s">
        <v>12773</v>
      </c>
      <c r="AC2957" s="167">
        <v>1428</v>
      </c>
    </row>
    <row r="2958" spans="1:29" s="167" customFormat="1" ht="15">
      <c r="A2958" s="167" t="s">
        <v>9344</v>
      </c>
      <c r="C2958" s="61" t="s">
        <v>10704</v>
      </c>
      <c r="E2958" s="61" t="s">
        <v>12602</v>
      </c>
      <c r="F2958" s="167" t="s">
        <v>8683</v>
      </c>
      <c r="G2958" s="86" t="s">
        <v>9043</v>
      </c>
      <c r="H2958" s="62" t="s">
        <v>10705</v>
      </c>
      <c r="I2958" s="86" t="s">
        <v>9043</v>
      </c>
      <c r="J2958" s="63" t="str">
        <f t="shared" si="230"/>
        <v>IC.IT.211822</v>
      </c>
      <c r="K2958" s="61" t="s">
        <v>12175</v>
      </c>
      <c r="L2958" s="167" t="str">
        <f t="shared" si="231"/>
        <v>Eye, right</v>
      </c>
      <c r="M2958" s="168" t="str">
        <f t="shared" si="232"/>
        <v>PI.IC.IT.211822.01</v>
      </c>
      <c r="N2958" s="168"/>
      <c r="O2958" s="168" t="str">
        <f t="shared" si="233"/>
        <v>PH.IC.IT.211822.01</v>
      </c>
      <c r="Q2958" s="168" t="str">
        <f t="shared" si="234"/>
        <v>CL.IC.IT.211822.01</v>
      </c>
      <c r="AB2958" s="167" t="s">
        <v>12773</v>
      </c>
      <c r="AC2958" s="167">
        <v>1428</v>
      </c>
    </row>
    <row r="2959" spans="1:29" s="167" customFormat="1" ht="15">
      <c r="A2959" s="167" t="s">
        <v>9344</v>
      </c>
      <c r="C2959" s="61" t="s">
        <v>10704</v>
      </c>
      <c r="E2959" s="61" t="s">
        <v>12602</v>
      </c>
      <c r="F2959" s="167" t="s">
        <v>8683</v>
      </c>
      <c r="G2959" s="86" t="s">
        <v>9045</v>
      </c>
      <c r="H2959" s="62" t="s">
        <v>10706</v>
      </c>
      <c r="I2959" s="86" t="s">
        <v>9045</v>
      </c>
      <c r="J2959" s="63" t="str">
        <f t="shared" si="230"/>
        <v>IC.IT.211823</v>
      </c>
      <c r="K2959" s="61" t="s">
        <v>12175</v>
      </c>
      <c r="L2959" s="167" t="str">
        <f t="shared" si="231"/>
        <v>Eye, left</v>
      </c>
      <c r="M2959" s="168" t="str">
        <f t="shared" si="232"/>
        <v>PI.IC.IT.211823.01</v>
      </c>
      <c r="N2959" s="168"/>
      <c r="O2959" s="168" t="str">
        <f t="shared" si="233"/>
        <v>PH.IC.IT.211823.01</v>
      </c>
      <c r="Q2959" s="168" t="str">
        <f t="shared" si="234"/>
        <v>CL.IC.IT.211823.01</v>
      </c>
      <c r="AB2959" s="167" t="s">
        <v>12773</v>
      </c>
      <c r="AC2959" s="167">
        <v>1428</v>
      </c>
    </row>
    <row r="2960" spans="1:29" s="167" customFormat="1" ht="15">
      <c r="A2960" s="167" t="s">
        <v>9344</v>
      </c>
      <c r="C2960" s="61" t="s">
        <v>10704</v>
      </c>
      <c r="E2960" s="61" t="s">
        <v>12602</v>
      </c>
      <c r="F2960" s="167" t="s">
        <v>8683</v>
      </c>
      <c r="G2960" s="86" t="s">
        <v>9584</v>
      </c>
      <c r="H2960" s="61" t="s">
        <v>10707</v>
      </c>
      <c r="I2960" s="86" t="s">
        <v>9584</v>
      </c>
      <c r="J2960" s="63" t="str">
        <f t="shared" si="230"/>
        <v>IC.IT.211824</v>
      </c>
      <c r="K2960" s="61" t="s">
        <v>12175</v>
      </c>
      <c r="L2960" s="167" t="str">
        <f t="shared" si="231"/>
        <v>Ear, right</v>
      </c>
      <c r="M2960" s="168" t="str">
        <f t="shared" si="232"/>
        <v>PI.IC.IT.211824.01</v>
      </c>
      <c r="N2960" s="168"/>
      <c r="O2960" s="168" t="str">
        <f t="shared" si="233"/>
        <v>PH.IC.IT.211824.01</v>
      </c>
      <c r="Q2960" s="168" t="str">
        <f t="shared" si="234"/>
        <v>CL.IC.IT.211824.01</v>
      </c>
      <c r="AB2960" s="167" t="s">
        <v>12773</v>
      </c>
      <c r="AC2960" s="167">
        <v>1428</v>
      </c>
    </row>
    <row r="2961" spans="1:29" s="167" customFormat="1" ht="15">
      <c r="A2961" s="167" t="s">
        <v>9344</v>
      </c>
      <c r="C2961" s="61" t="s">
        <v>10704</v>
      </c>
      <c r="E2961" s="61" t="s">
        <v>12602</v>
      </c>
      <c r="F2961" s="167" t="s">
        <v>8683</v>
      </c>
      <c r="G2961" s="86" t="s">
        <v>9586</v>
      </c>
      <c r="H2961" s="62" t="s">
        <v>10708</v>
      </c>
      <c r="I2961" s="86" t="s">
        <v>9586</v>
      </c>
      <c r="J2961" s="63" t="str">
        <f t="shared" si="230"/>
        <v>IC.IT.211825</v>
      </c>
      <c r="K2961" s="61" t="s">
        <v>12175</v>
      </c>
      <c r="L2961" s="167" t="str">
        <f t="shared" si="231"/>
        <v>Ear, left</v>
      </c>
      <c r="M2961" s="168" t="str">
        <f t="shared" si="232"/>
        <v>PI.IC.IT.211825.01</v>
      </c>
      <c r="N2961" s="168"/>
      <c r="O2961" s="168" t="str">
        <f t="shared" si="233"/>
        <v>PH.IC.IT.211825.01</v>
      </c>
      <c r="Q2961" s="168" t="str">
        <f t="shared" si="234"/>
        <v>CL.IC.IT.211825.01</v>
      </c>
      <c r="AB2961" s="167" t="s">
        <v>12773</v>
      </c>
      <c r="AC2961" s="167">
        <v>1428</v>
      </c>
    </row>
    <row r="2962" spans="1:29" s="167" customFormat="1" ht="15">
      <c r="A2962" s="167" t="s">
        <v>9344</v>
      </c>
      <c r="C2962" s="61" t="s">
        <v>10704</v>
      </c>
      <c r="E2962" s="61" t="s">
        <v>12602</v>
      </c>
      <c r="F2962" s="167" t="s">
        <v>8683</v>
      </c>
      <c r="G2962" s="86" t="s">
        <v>9212</v>
      </c>
      <c r="H2962" s="62" t="s">
        <v>10709</v>
      </c>
      <c r="I2962" s="86" t="s">
        <v>9212</v>
      </c>
      <c r="J2962" s="63" t="str">
        <f t="shared" si="230"/>
        <v>IC.IT.211826</v>
      </c>
      <c r="K2962" s="61" t="s">
        <v>12175</v>
      </c>
      <c r="L2962" s="167" t="str">
        <f t="shared" si="231"/>
        <v>Nose, right side</v>
      </c>
      <c r="M2962" s="168" t="str">
        <f t="shared" si="232"/>
        <v>PI.IC.IT.211826.01</v>
      </c>
      <c r="N2962" s="168"/>
      <c r="O2962" s="168" t="str">
        <f t="shared" si="233"/>
        <v>PH.IC.IT.211826.01</v>
      </c>
      <c r="Q2962" s="168" t="str">
        <f t="shared" si="234"/>
        <v>CL.IC.IT.211826.01</v>
      </c>
      <c r="AB2962" s="167" t="s">
        <v>12773</v>
      </c>
      <c r="AC2962" s="167">
        <v>1428</v>
      </c>
    </row>
    <row r="2963" spans="1:29" s="167" customFormat="1" ht="15">
      <c r="A2963" s="167" t="s">
        <v>9344</v>
      </c>
      <c r="C2963" s="61" t="s">
        <v>10704</v>
      </c>
      <c r="E2963" s="61" t="s">
        <v>12602</v>
      </c>
      <c r="F2963" s="167" t="s">
        <v>8683</v>
      </c>
      <c r="G2963" s="86" t="s">
        <v>9214</v>
      </c>
      <c r="H2963" s="62" t="s">
        <v>9143</v>
      </c>
      <c r="I2963" s="86" t="s">
        <v>9214</v>
      </c>
      <c r="J2963" s="63" t="str">
        <f t="shared" si="230"/>
        <v>IC.IT.211827</v>
      </c>
      <c r="K2963" s="61" t="s">
        <v>12175</v>
      </c>
      <c r="L2963" s="167" t="str">
        <f t="shared" si="231"/>
        <v>Nose, left side</v>
      </c>
      <c r="M2963" s="168" t="str">
        <f t="shared" si="232"/>
        <v>PI.IC.IT.211827.01</v>
      </c>
      <c r="N2963" s="168"/>
      <c r="O2963" s="168" t="str">
        <f t="shared" si="233"/>
        <v>PH.IC.IT.211827.01</v>
      </c>
      <c r="Q2963" s="168" t="str">
        <f t="shared" si="234"/>
        <v>CL.IC.IT.211827.01</v>
      </c>
      <c r="AB2963" s="167" t="s">
        <v>12773</v>
      </c>
      <c r="AC2963" s="167">
        <v>1428</v>
      </c>
    </row>
    <row r="2964" spans="1:29" s="167" customFormat="1" ht="15">
      <c r="A2964" s="167" t="s">
        <v>9344</v>
      </c>
      <c r="C2964" s="61" t="s">
        <v>10704</v>
      </c>
      <c r="E2964" s="61" t="s">
        <v>12602</v>
      </c>
      <c r="F2964" s="167" t="s">
        <v>8683</v>
      </c>
      <c r="G2964" s="86" t="s">
        <v>9091</v>
      </c>
      <c r="H2964" s="62" t="s">
        <v>9144</v>
      </c>
      <c r="I2964" s="86" t="s">
        <v>9091</v>
      </c>
      <c r="J2964" s="63" t="str">
        <f t="shared" si="230"/>
        <v>IC.IT.211828</v>
      </c>
      <c r="K2964" s="61" t="s">
        <v>12175</v>
      </c>
      <c r="L2964" s="167" t="str">
        <f t="shared" si="231"/>
        <v>Jaw, right</v>
      </c>
      <c r="M2964" s="168" t="str">
        <f t="shared" si="232"/>
        <v>PI.IC.IT.211828.01</v>
      </c>
      <c r="N2964" s="168"/>
      <c r="O2964" s="168" t="str">
        <f t="shared" si="233"/>
        <v>PH.IC.IT.211828.01</v>
      </c>
      <c r="Q2964" s="168" t="str">
        <f t="shared" si="234"/>
        <v>CL.IC.IT.211828.01</v>
      </c>
      <c r="AB2964" s="167" t="s">
        <v>12773</v>
      </c>
      <c r="AC2964" s="167">
        <v>1428</v>
      </c>
    </row>
    <row r="2965" spans="1:29" s="167" customFormat="1" ht="15">
      <c r="A2965" s="167" t="s">
        <v>9344</v>
      </c>
      <c r="C2965" s="61" t="s">
        <v>10704</v>
      </c>
      <c r="E2965" s="61" t="s">
        <v>12602</v>
      </c>
      <c r="F2965" s="167" t="s">
        <v>8683</v>
      </c>
      <c r="G2965" s="86" t="s">
        <v>9093</v>
      </c>
      <c r="H2965" s="62" t="s">
        <v>9145</v>
      </c>
      <c r="I2965" s="86" t="s">
        <v>9093</v>
      </c>
      <c r="J2965" s="63" t="str">
        <f t="shared" si="230"/>
        <v>IC.IT.211829</v>
      </c>
      <c r="K2965" s="61" t="s">
        <v>12175</v>
      </c>
      <c r="L2965" s="167" t="str">
        <f t="shared" si="231"/>
        <v>Jaw, left</v>
      </c>
      <c r="M2965" s="168" t="str">
        <f t="shared" si="232"/>
        <v>PI.IC.IT.211829.01</v>
      </c>
      <c r="N2965" s="168"/>
      <c r="O2965" s="168" t="str">
        <f t="shared" si="233"/>
        <v>PH.IC.IT.211829.01</v>
      </c>
      <c r="Q2965" s="168" t="str">
        <f t="shared" si="234"/>
        <v>CL.IC.IT.211829.01</v>
      </c>
      <c r="AB2965" s="167" t="s">
        <v>12773</v>
      </c>
      <c r="AC2965" s="167">
        <v>1428</v>
      </c>
    </row>
    <row r="2966" spans="1:29" s="167" customFormat="1" ht="15">
      <c r="A2966" s="167" t="s">
        <v>9344</v>
      </c>
      <c r="C2966" s="61" t="s">
        <v>10704</v>
      </c>
      <c r="E2966" s="61" t="s">
        <v>12602</v>
      </c>
      <c r="F2966" s="167" t="s">
        <v>8683</v>
      </c>
      <c r="G2966" s="86" t="s">
        <v>9095</v>
      </c>
      <c r="H2966" s="62" t="s">
        <v>6872</v>
      </c>
      <c r="I2966" s="86" t="s">
        <v>9095</v>
      </c>
      <c r="J2966" s="63" t="str">
        <f t="shared" si="230"/>
        <v>IC.IT.211830</v>
      </c>
      <c r="K2966" s="61" t="s">
        <v>12175</v>
      </c>
      <c r="L2966" s="167" t="str">
        <f t="shared" si="231"/>
        <v>Neck, right</v>
      </c>
      <c r="M2966" s="168" t="str">
        <f t="shared" si="232"/>
        <v>PI.IC.IT.211830.01</v>
      </c>
      <c r="N2966" s="168"/>
      <c r="O2966" s="168" t="str">
        <f t="shared" si="233"/>
        <v>PH.IC.IT.211830.01</v>
      </c>
      <c r="Q2966" s="168" t="str">
        <f t="shared" si="234"/>
        <v>CL.IC.IT.211830.01</v>
      </c>
      <c r="AB2966" s="167" t="s">
        <v>12773</v>
      </c>
      <c r="AC2966" s="167">
        <v>1428</v>
      </c>
    </row>
    <row r="2967" spans="1:29" s="167" customFormat="1" ht="15">
      <c r="A2967" s="167" t="s">
        <v>9344</v>
      </c>
      <c r="C2967" s="61" t="s">
        <v>10704</v>
      </c>
      <c r="E2967" s="61" t="s">
        <v>12602</v>
      </c>
      <c r="F2967" s="167" t="s">
        <v>8683</v>
      </c>
      <c r="G2967" s="86" t="s">
        <v>9111</v>
      </c>
      <c r="H2967" s="62" t="s">
        <v>6874</v>
      </c>
      <c r="I2967" s="86" t="s">
        <v>9111</v>
      </c>
      <c r="J2967" s="63" t="str">
        <f t="shared" si="230"/>
        <v>IC.IT.211831</v>
      </c>
      <c r="K2967" s="61" t="s">
        <v>12175</v>
      </c>
      <c r="L2967" s="167" t="str">
        <f t="shared" si="231"/>
        <v>Neck, left</v>
      </c>
      <c r="M2967" s="168" t="str">
        <f t="shared" si="232"/>
        <v>PI.IC.IT.211831.01</v>
      </c>
      <c r="N2967" s="168"/>
      <c r="O2967" s="168" t="str">
        <f t="shared" si="233"/>
        <v>PH.IC.IT.211831.01</v>
      </c>
      <c r="Q2967" s="168" t="str">
        <f t="shared" si="234"/>
        <v>CL.IC.IT.211831.01</v>
      </c>
      <c r="AB2967" s="167" t="s">
        <v>12773</v>
      </c>
      <c r="AC2967" s="167">
        <v>1428</v>
      </c>
    </row>
    <row r="2968" spans="1:29" s="167" customFormat="1" ht="15">
      <c r="A2968" s="167" t="s">
        <v>9344</v>
      </c>
      <c r="C2968" s="61" t="s">
        <v>10704</v>
      </c>
      <c r="D2968" s="167" t="s">
        <v>8699</v>
      </c>
      <c r="E2968" s="61" t="s">
        <v>12604</v>
      </c>
      <c r="F2968" s="167" t="s">
        <v>8569</v>
      </c>
      <c r="G2968" s="167" t="s">
        <v>8998</v>
      </c>
      <c r="H2968" s="62" t="s">
        <v>11848</v>
      </c>
      <c r="I2968" s="167" t="s">
        <v>8998</v>
      </c>
      <c r="J2968" s="63" t="str">
        <f t="shared" si="230"/>
        <v>IC.IT.211901</v>
      </c>
      <c r="K2968" s="61" t="s">
        <v>12175</v>
      </c>
      <c r="L2968" s="167" t="str">
        <f t="shared" si="231"/>
        <v>Hip</v>
      </c>
      <c r="M2968" s="168" t="str">
        <f t="shared" si="232"/>
        <v>PI.IC.IT.211901.01</v>
      </c>
      <c r="N2968" s="168"/>
      <c r="O2968" s="168" t="str">
        <f t="shared" si="233"/>
        <v>PH.IC.IT.211901.01</v>
      </c>
      <c r="Q2968" s="168" t="str">
        <f t="shared" si="234"/>
        <v>CL.IC.IT.211901.01</v>
      </c>
    </row>
    <row r="2969" spans="1:29" s="167" customFormat="1" ht="15">
      <c r="A2969" s="167" t="s">
        <v>9344</v>
      </c>
      <c r="C2969" s="61" t="s">
        <v>10704</v>
      </c>
      <c r="E2969" s="61" t="s">
        <v>12604</v>
      </c>
      <c r="F2969" s="167" t="s">
        <v>8569</v>
      </c>
      <c r="G2969" s="167" t="s">
        <v>8999</v>
      </c>
      <c r="H2969" s="62" t="s">
        <v>12030</v>
      </c>
      <c r="I2969" s="167" t="s">
        <v>8999</v>
      </c>
      <c r="J2969" s="63" t="str">
        <f t="shared" si="230"/>
        <v>IC.IT.211902</v>
      </c>
      <c r="K2969" s="61" t="s">
        <v>12175</v>
      </c>
      <c r="L2969" s="167" t="str">
        <f t="shared" si="231"/>
        <v>Groin</v>
      </c>
      <c r="M2969" s="168" t="str">
        <f t="shared" si="232"/>
        <v>PI.IC.IT.211902.01</v>
      </c>
      <c r="N2969" s="168"/>
      <c r="O2969" s="168" t="str">
        <f t="shared" si="233"/>
        <v>PH.IC.IT.211902.01</v>
      </c>
      <c r="Q2969" s="168" t="str">
        <f t="shared" si="234"/>
        <v>CL.IC.IT.211902.01</v>
      </c>
    </row>
    <row r="2970" spans="1:29" s="167" customFormat="1" ht="15">
      <c r="A2970" s="167" t="s">
        <v>9344</v>
      </c>
      <c r="C2970" s="61" t="s">
        <v>10704</v>
      </c>
      <c r="E2970" s="61" t="s">
        <v>12604</v>
      </c>
      <c r="F2970" s="167" t="s">
        <v>8569</v>
      </c>
      <c r="G2970" s="167" t="s">
        <v>9493</v>
      </c>
      <c r="H2970" s="62" t="s">
        <v>12032</v>
      </c>
      <c r="I2970" s="167" t="s">
        <v>9493</v>
      </c>
      <c r="J2970" s="63" t="str">
        <f t="shared" si="230"/>
        <v>IC.IT.211903</v>
      </c>
      <c r="K2970" s="61" t="s">
        <v>12175</v>
      </c>
      <c r="L2970" s="167" t="str">
        <f t="shared" si="231"/>
        <v>Penis</v>
      </c>
      <c r="M2970" s="168" t="str">
        <f t="shared" si="232"/>
        <v>PI.IC.IT.211903.01</v>
      </c>
      <c r="N2970" s="168"/>
      <c r="O2970" s="168" t="str">
        <f t="shared" si="233"/>
        <v>PH.IC.IT.211903.01</v>
      </c>
      <c r="Q2970" s="168" t="str">
        <f t="shared" si="234"/>
        <v>CL.IC.IT.211903.01</v>
      </c>
    </row>
    <row r="2971" spans="1:29" s="167" customFormat="1" ht="15">
      <c r="A2971" s="167" t="s">
        <v>9344</v>
      </c>
      <c r="C2971" s="61" t="s">
        <v>10704</v>
      </c>
      <c r="E2971" s="61" t="s">
        <v>12604</v>
      </c>
      <c r="F2971" s="167" t="s">
        <v>8569</v>
      </c>
      <c r="G2971" s="167" t="s">
        <v>9494</v>
      </c>
      <c r="H2971" s="62" t="s">
        <v>12028</v>
      </c>
      <c r="I2971" s="167" t="s">
        <v>9494</v>
      </c>
      <c r="J2971" s="63" t="str">
        <f t="shared" si="230"/>
        <v>IC.IT.211904</v>
      </c>
      <c r="K2971" s="61" t="s">
        <v>12175</v>
      </c>
      <c r="L2971" s="167" t="str">
        <f t="shared" si="231"/>
        <v>Labia</v>
      </c>
      <c r="M2971" s="168" t="str">
        <f t="shared" si="232"/>
        <v>PI.IC.IT.211904.01</v>
      </c>
      <c r="N2971" s="168"/>
      <c r="O2971" s="168" t="str">
        <f t="shared" si="233"/>
        <v>PH.IC.IT.211904.01</v>
      </c>
      <c r="Q2971" s="168" t="str">
        <f t="shared" si="234"/>
        <v>CL.IC.IT.211904.01</v>
      </c>
    </row>
    <row r="2972" spans="1:29" s="167" customFormat="1" ht="15">
      <c r="A2972" s="167" t="s">
        <v>9344</v>
      </c>
      <c r="C2972" s="61" t="s">
        <v>10704</v>
      </c>
      <c r="E2972" s="61" t="s">
        <v>12604</v>
      </c>
      <c r="F2972" s="167" t="s">
        <v>8569</v>
      </c>
      <c r="G2972" s="167" t="s">
        <v>9495</v>
      </c>
      <c r="H2972" s="62" t="s">
        <v>12210</v>
      </c>
      <c r="I2972" s="167" t="s">
        <v>9000</v>
      </c>
      <c r="J2972" s="63" t="str">
        <f t="shared" si="230"/>
        <v>IC.IT.211905</v>
      </c>
      <c r="K2972" s="61" t="s">
        <v>12175</v>
      </c>
      <c r="L2972" s="167" t="str">
        <f t="shared" si="231"/>
        <v>Perineum</v>
      </c>
      <c r="M2972" s="168" t="str">
        <f t="shared" si="232"/>
        <v>PI.IC.IT.211905.01</v>
      </c>
      <c r="N2972" s="168"/>
      <c r="O2972" s="168" t="str">
        <f t="shared" si="233"/>
        <v>PH.IC.IT.211905.01</v>
      </c>
      <c r="Q2972" s="168" t="str">
        <f t="shared" si="234"/>
        <v>CL.IC.IT.211905.01</v>
      </c>
    </row>
    <row r="2973" spans="1:29" s="167" customFormat="1" ht="15">
      <c r="A2973" s="167" t="s">
        <v>9344</v>
      </c>
      <c r="C2973" s="61" t="s">
        <v>10704</v>
      </c>
      <c r="E2973" s="61" t="s">
        <v>12604</v>
      </c>
      <c r="F2973" s="167" t="s">
        <v>8569</v>
      </c>
      <c r="G2973" s="167" t="s">
        <v>9001</v>
      </c>
      <c r="H2973" s="62" t="s">
        <v>12212</v>
      </c>
      <c r="I2973" s="167" t="s">
        <v>9002</v>
      </c>
      <c r="J2973" s="63" t="str">
        <f t="shared" si="230"/>
        <v>IC.IT.211906</v>
      </c>
      <c r="K2973" s="61" t="s">
        <v>12175</v>
      </c>
      <c r="L2973" s="167" t="str">
        <f t="shared" si="231"/>
        <v>Buttock(s)</v>
      </c>
      <c r="M2973" s="168" t="str">
        <f t="shared" si="232"/>
        <v>PI.IC.IT.211906.01</v>
      </c>
      <c r="N2973" s="168"/>
      <c r="O2973" s="168" t="str">
        <f t="shared" si="233"/>
        <v>PH.IC.IT.211906.01</v>
      </c>
      <c r="Q2973" s="168" t="str">
        <f t="shared" si="234"/>
        <v>CL.IC.IT.211906.01</v>
      </c>
    </row>
    <row r="2974" spans="1:29" s="167" customFormat="1" ht="15">
      <c r="A2974" s="167" t="s">
        <v>9344</v>
      </c>
      <c r="C2974" s="61" t="s">
        <v>10704</v>
      </c>
      <c r="E2974" s="61" t="s">
        <v>12604</v>
      </c>
      <c r="F2974" s="167" t="s">
        <v>8569</v>
      </c>
      <c r="G2974" s="167" t="s">
        <v>9500</v>
      </c>
      <c r="H2974" s="62" t="s">
        <v>12225</v>
      </c>
      <c r="I2974" s="167" t="s">
        <v>9500</v>
      </c>
      <c r="J2974" s="63" t="str">
        <f t="shared" si="230"/>
        <v>IC.IT.211907</v>
      </c>
      <c r="K2974" s="61" t="s">
        <v>12175</v>
      </c>
      <c r="L2974" s="167" t="str">
        <f t="shared" si="231"/>
        <v>Rectum</v>
      </c>
      <c r="M2974" s="168" t="str">
        <f t="shared" si="232"/>
        <v>PI.IC.IT.211907.01</v>
      </c>
      <c r="N2974" s="168"/>
      <c r="O2974" s="168" t="str">
        <f t="shared" si="233"/>
        <v>PH.IC.IT.211907.01</v>
      </c>
      <c r="Q2974" s="168" t="str">
        <f t="shared" si="234"/>
        <v>CL.IC.IT.211907.01</v>
      </c>
    </row>
    <row r="2975" spans="1:29" s="167" customFormat="1" ht="15">
      <c r="A2975" s="167" t="s">
        <v>9344</v>
      </c>
      <c r="C2975" s="61" t="s">
        <v>10704</v>
      </c>
      <c r="E2975" s="61" t="s">
        <v>12604</v>
      </c>
      <c r="F2975" s="167" t="s">
        <v>8569</v>
      </c>
      <c r="G2975" s="167" t="s">
        <v>9501</v>
      </c>
      <c r="H2975" s="62" t="s">
        <v>11638</v>
      </c>
      <c r="I2975" s="167" t="s">
        <v>9501</v>
      </c>
      <c r="J2975" s="63" t="str">
        <f t="shared" si="230"/>
        <v>IC.IT.211908</v>
      </c>
      <c r="K2975" s="61" t="s">
        <v>12175</v>
      </c>
      <c r="L2975" s="167" t="str">
        <f t="shared" si="231"/>
        <v>Sacrum</v>
      </c>
      <c r="M2975" s="168" t="str">
        <f t="shared" si="232"/>
        <v>PI.IC.IT.211908.01</v>
      </c>
      <c r="N2975" s="168"/>
      <c r="O2975" s="168" t="str">
        <f t="shared" si="233"/>
        <v>PH.IC.IT.211908.01</v>
      </c>
      <c r="Q2975" s="168" t="str">
        <f t="shared" si="234"/>
        <v>CL.IC.IT.211908.01</v>
      </c>
    </row>
    <row r="2976" spans="1:29" s="167" customFormat="1" ht="15">
      <c r="A2976" s="167" t="s">
        <v>9344</v>
      </c>
      <c r="C2976" s="61" t="s">
        <v>10704</v>
      </c>
      <c r="E2976" s="61" t="s">
        <v>12604</v>
      </c>
      <c r="F2976" s="167" t="s">
        <v>8569</v>
      </c>
      <c r="G2976" s="167" t="s">
        <v>9502</v>
      </c>
      <c r="H2976" s="62" t="s">
        <v>11639</v>
      </c>
      <c r="I2976" s="167" t="s">
        <v>9502</v>
      </c>
      <c r="J2976" s="63" t="str">
        <f t="shared" si="230"/>
        <v>IC.IT.211909</v>
      </c>
      <c r="K2976" s="61" t="s">
        <v>12175</v>
      </c>
      <c r="L2976" s="167" t="str">
        <f t="shared" si="231"/>
        <v>Coccyx</v>
      </c>
      <c r="M2976" s="168" t="str">
        <f t="shared" si="232"/>
        <v>PI.IC.IT.211909.01</v>
      </c>
      <c r="N2976" s="168"/>
      <c r="O2976" s="168" t="str">
        <f t="shared" si="233"/>
        <v>PH.IC.IT.211909.01</v>
      </c>
      <c r="Q2976" s="168" t="str">
        <f t="shared" si="234"/>
        <v>CL.IC.IT.211909.01</v>
      </c>
    </row>
    <row r="2977" spans="1:29" s="167" customFormat="1" ht="15">
      <c r="A2977" s="167" t="s">
        <v>9344</v>
      </c>
      <c r="C2977" s="61" t="s">
        <v>10704</v>
      </c>
      <c r="E2977" s="61" t="s">
        <v>12604</v>
      </c>
      <c r="F2977" s="167" t="s">
        <v>8569</v>
      </c>
      <c r="G2977" s="167" t="s">
        <v>9503</v>
      </c>
      <c r="H2977" s="62" t="s">
        <v>11829</v>
      </c>
      <c r="I2977" s="167" t="s">
        <v>9503</v>
      </c>
      <c r="J2977" s="63" t="str">
        <f t="shared" si="230"/>
        <v>IC.IT.211910</v>
      </c>
      <c r="K2977" s="61" t="s">
        <v>12175</v>
      </c>
      <c r="L2977" s="167" t="str">
        <f t="shared" si="231"/>
        <v>Scrotum</v>
      </c>
      <c r="M2977" s="168" t="str">
        <f t="shared" si="232"/>
        <v>PI.IC.IT.211910.01</v>
      </c>
      <c r="N2977" s="168"/>
      <c r="O2977" s="168" t="str">
        <f t="shared" si="233"/>
        <v>PH.IC.IT.211910.01</v>
      </c>
      <c r="Q2977" s="168" t="str">
        <f t="shared" si="234"/>
        <v>CL.IC.IT.211910.01</v>
      </c>
    </row>
    <row r="2978" spans="1:29" s="167" customFormat="1" ht="15">
      <c r="A2978" s="167" t="s">
        <v>9344</v>
      </c>
      <c r="C2978" s="61" t="s">
        <v>10704</v>
      </c>
      <c r="E2978" s="61" t="s">
        <v>12604</v>
      </c>
      <c r="F2978" s="167" t="s">
        <v>8569</v>
      </c>
      <c r="G2978" s="86" t="s">
        <v>9365</v>
      </c>
      <c r="H2978" s="62" t="s">
        <v>12099</v>
      </c>
      <c r="I2978" s="86" t="s">
        <v>9365</v>
      </c>
      <c r="J2978" s="63" t="str">
        <f t="shared" si="230"/>
        <v>IC.IT.211911</v>
      </c>
      <c r="K2978" s="61" t="s">
        <v>12175</v>
      </c>
      <c r="L2978" s="167" t="str">
        <f t="shared" si="231"/>
        <v>Hip, right</v>
      </c>
      <c r="M2978" s="168" t="str">
        <f t="shared" si="232"/>
        <v>PI.IC.IT.211911.01</v>
      </c>
      <c r="N2978" s="168"/>
      <c r="O2978" s="168" t="str">
        <f t="shared" si="233"/>
        <v>PH.IC.IT.211911.01</v>
      </c>
      <c r="Q2978" s="168" t="str">
        <f t="shared" si="234"/>
        <v>CL.IC.IT.211911.01</v>
      </c>
      <c r="AB2978" s="167" t="s">
        <v>12773</v>
      </c>
      <c r="AC2978" s="167">
        <v>1428</v>
      </c>
    </row>
    <row r="2979" spans="1:29" s="167" customFormat="1" ht="15">
      <c r="A2979" s="167" t="s">
        <v>9344</v>
      </c>
      <c r="C2979" s="61" t="s">
        <v>10704</v>
      </c>
      <c r="E2979" s="61" t="s">
        <v>12604</v>
      </c>
      <c r="F2979" s="167" t="s">
        <v>8569</v>
      </c>
      <c r="G2979" s="86" t="s">
        <v>9239</v>
      </c>
      <c r="H2979" s="62" t="s">
        <v>12100</v>
      </c>
      <c r="I2979" s="86" t="s">
        <v>9239</v>
      </c>
      <c r="J2979" s="63" t="str">
        <f t="shared" si="230"/>
        <v>IC.IT.211912</v>
      </c>
      <c r="K2979" s="61" t="s">
        <v>12175</v>
      </c>
      <c r="L2979" s="167" t="str">
        <f t="shared" si="231"/>
        <v>Hip, left</v>
      </c>
      <c r="M2979" s="168" t="str">
        <f t="shared" si="232"/>
        <v>PI.IC.IT.211912.01</v>
      </c>
      <c r="N2979" s="168"/>
      <c r="O2979" s="168" t="str">
        <f t="shared" si="233"/>
        <v>PH.IC.IT.211912.01</v>
      </c>
      <c r="Q2979" s="168" t="str">
        <f t="shared" si="234"/>
        <v>CL.IC.IT.211912.01</v>
      </c>
      <c r="AB2979" s="167" t="s">
        <v>12773</v>
      </c>
      <c r="AC2979" s="167">
        <v>1428</v>
      </c>
    </row>
    <row r="2980" spans="1:29" s="167" customFormat="1" ht="15">
      <c r="A2980" s="167" t="s">
        <v>9344</v>
      </c>
      <c r="C2980" s="61" t="s">
        <v>10704</v>
      </c>
      <c r="E2980" s="61" t="s">
        <v>12604</v>
      </c>
      <c r="F2980" s="167" t="s">
        <v>8569</v>
      </c>
      <c r="G2980" s="86" t="s">
        <v>9489</v>
      </c>
      <c r="H2980" s="62" t="s">
        <v>12101</v>
      </c>
      <c r="I2980" s="86" t="s">
        <v>9489</v>
      </c>
      <c r="J2980" s="63" t="str">
        <f t="shared" si="230"/>
        <v>IC.IT.211913</v>
      </c>
      <c r="K2980" s="61" t="s">
        <v>12175</v>
      </c>
      <c r="L2980" s="167" t="str">
        <f t="shared" si="231"/>
        <v>Groin, right</v>
      </c>
      <c r="M2980" s="168" t="str">
        <f t="shared" si="232"/>
        <v>PI.IC.IT.211913.01</v>
      </c>
      <c r="N2980" s="168"/>
      <c r="O2980" s="168" t="str">
        <f t="shared" si="233"/>
        <v>PH.IC.IT.211913.01</v>
      </c>
      <c r="Q2980" s="168" t="str">
        <f t="shared" si="234"/>
        <v>CL.IC.IT.211913.01</v>
      </c>
      <c r="AB2980" s="167" t="s">
        <v>12773</v>
      </c>
      <c r="AC2980" s="167">
        <v>1428</v>
      </c>
    </row>
    <row r="2981" spans="1:29" s="167" customFormat="1" ht="15">
      <c r="A2981" s="167" t="s">
        <v>9344</v>
      </c>
      <c r="C2981" s="61" t="s">
        <v>10704</v>
      </c>
      <c r="E2981" s="61" t="s">
        <v>12604</v>
      </c>
      <c r="F2981" s="167" t="s">
        <v>8569</v>
      </c>
      <c r="G2981" s="86" t="s">
        <v>9491</v>
      </c>
      <c r="H2981" s="62" t="s">
        <v>12102</v>
      </c>
      <c r="I2981" s="86" t="s">
        <v>9491</v>
      </c>
      <c r="J2981" s="63" t="str">
        <f t="shared" si="230"/>
        <v>IC.IT.211914</v>
      </c>
      <c r="K2981" s="61" t="s">
        <v>12175</v>
      </c>
      <c r="L2981" s="167" t="str">
        <f t="shared" si="231"/>
        <v>Groin, left</v>
      </c>
      <c r="M2981" s="168" t="str">
        <f t="shared" si="232"/>
        <v>PI.IC.IT.211914.01</v>
      </c>
      <c r="N2981" s="168"/>
      <c r="O2981" s="168" t="str">
        <f t="shared" si="233"/>
        <v>PH.IC.IT.211914.01</v>
      </c>
      <c r="Q2981" s="168" t="str">
        <f t="shared" si="234"/>
        <v>CL.IC.IT.211914.01</v>
      </c>
      <c r="AB2981" s="167" t="s">
        <v>12773</v>
      </c>
      <c r="AC2981" s="167">
        <v>1428</v>
      </c>
    </row>
    <row r="2982" spans="1:29" s="167" customFormat="1" ht="15">
      <c r="A2982" s="167" t="s">
        <v>9344</v>
      </c>
      <c r="C2982" s="61" t="s">
        <v>10704</v>
      </c>
      <c r="E2982" s="61" t="s">
        <v>12604</v>
      </c>
      <c r="F2982" s="167" t="s">
        <v>8569</v>
      </c>
      <c r="G2982" s="86" t="s">
        <v>9496</v>
      </c>
      <c r="H2982" s="62" t="s">
        <v>11559</v>
      </c>
      <c r="I2982" s="86" t="s">
        <v>9496</v>
      </c>
      <c r="J2982" s="63" t="str">
        <f t="shared" si="230"/>
        <v>IC.IT.211915</v>
      </c>
      <c r="K2982" s="61" t="s">
        <v>12175</v>
      </c>
      <c r="L2982" s="167" t="str">
        <f t="shared" si="231"/>
        <v>Buttock, right</v>
      </c>
      <c r="M2982" s="168" t="str">
        <f t="shared" si="232"/>
        <v>PI.IC.IT.211915.01</v>
      </c>
      <c r="N2982" s="168"/>
      <c r="O2982" s="168" t="str">
        <f t="shared" si="233"/>
        <v>PH.IC.IT.211915.01</v>
      </c>
      <c r="Q2982" s="168" t="str">
        <f t="shared" si="234"/>
        <v>CL.IC.IT.211915.01</v>
      </c>
      <c r="AB2982" s="167" t="s">
        <v>12773</v>
      </c>
      <c r="AC2982" s="167">
        <v>1428</v>
      </c>
    </row>
    <row r="2983" spans="1:29" s="167" customFormat="1" ht="15">
      <c r="A2983" s="167" t="s">
        <v>9344</v>
      </c>
      <c r="C2983" s="61" t="s">
        <v>10704</v>
      </c>
      <c r="E2983" s="61" t="s">
        <v>12604</v>
      </c>
      <c r="F2983" s="167" t="s">
        <v>8569</v>
      </c>
      <c r="G2983" s="86" t="s">
        <v>9067</v>
      </c>
      <c r="H2983" s="62" t="s">
        <v>11560</v>
      </c>
      <c r="I2983" s="86" t="s">
        <v>9067</v>
      </c>
      <c r="J2983" s="63" t="str">
        <f t="shared" si="230"/>
        <v>IC.IT.211916</v>
      </c>
      <c r="K2983" s="61" t="s">
        <v>12175</v>
      </c>
      <c r="L2983" s="167" t="str">
        <f t="shared" si="231"/>
        <v>Buttock, left</v>
      </c>
      <c r="M2983" s="168" t="str">
        <f t="shared" si="232"/>
        <v>PI.IC.IT.211916.01</v>
      </c>
      <c r="N2983" s="168"/>
      <c r="O2983" s="168" t="str">
        <f t="shared" si="233"/>
        <v>PH.IC.IT.211916.01</v>
      </c>
      <c r="Q2983" s="168" t="str">
        <f t="shared" si="234"/>
        <v>CL.IC.IT.211916.01</v>
      </c>
      <c r="AB2983" s="167" t="s">
        <v>12773</v>
      </c>
      <c r="AC2983" s="167">
        <v>1428</v>
      </c>
    </row>
    <row r="2984" spans="1:29" s="167" customFormat="1" ht="15">
      <c r="A2984" s="167" t="s">
        <v>9344</v>
      </c>
      <c r="C2984" s="61" t="s">
        <v>10704</v>
      </c>
      <c r="D2984" s="167" t="s">
        <v>8701</v>
      </c>
      <c r="E2984" s="61" t="s">
        <v>1000</v>
      </c>
      <c r="F2984" s="167" t="s">
        <v>8479</v>
      </c>
      <c r="G2984" s="167" t="s">
        <v>8763</v>
      </c>
      <c r="H2984" s="62" t="s">
        <v>11848</v>
      </c>
      <c r="I2984" s="167" t="s">
        <v>8763</v>
      </c>
      <c r="J2984" s="63" t="str">
        <f t="shared" si="230"/>
        <v>IC.IT.212001</v>
      </c>
      <c r="K2984" s="61" t="s">
        <v>12175</v>
      </c>
      <c r="L2984" s="167" t="str">
        <f t="shared" si="231"/>
        <v>Shoulder</v>
      </c>
      <c r="M2984" s="168" t="str">
        <f t="shared" si="232"/>
        <v>PI.IC.IT.212001.01</v>
      </c>
      <c r="N2984" s="168"/>
      <c r="O2984" s="168" t="str">
        <f t="shared" si="233"/>
        <v>PH.IC.IT.212001.01</v>
      </c>
      <c r="Q2984" s="168" t="str">
        <f t="shared" si="234"/>
        <v>CL.IC.IT.212001.01</v>
      </c>
    </row>
    <row r="2985" spans="1:29" s="167" customFormat="1" ht="15">
      <c r="A2985" s="167" t="s">
        <v>9344</v>
      </c>
      <c r="C2985" s="61" t="s">
        <v>10704</v>
      </c>
      <c r="E2985" s="61" t="s">
        <v>1000</v>
      </c>
      <c r="F2985" s="167" t="s">
        <v>8479</v>
      </c>
      <c r="G2985" s="167" t="s">
        <v>8613</v>
      </c>
      <c r="H2985" s="62" t="s">
        <v>12030</v>
      </c>
      <c r="I2985" s="167" t="s">
        <v>8613</v>
      </c>
      <c r="J2985" s="63" t="str">
        <f t="shared" si="230"/>
        <v>IC.IT.212002</v>
      </c>
      <c r="K2985" s="61" t="s">
        <v>12175</v>
      </c>
      <c r="L2985" s="167" t="str">
        <f t="shared" si="231"/>
        <v>Clavicle</v>
      </c>
      <c r="M2985" s="168" t="str">
        <f t="shared" si="232"/>
        <v>PI.IC.IT.212002.01</v>
      </c>
      <c r="N2985" s="168"/>
      <c r="O2985" s="168" t="str">
        <f t="shared" si="233"/>
        <v>PH.IC.IT.212002.01</v>
      </c>
      <c r="Q2985" s="168" t="str">
        <f t="shared" si="234"/>
        <v>CL.IC.IT.212002.01</v>
      </c>
    </row>
    <row r="2986" spans="1:29" s="167" customFormat="1" ht="15">
      <c r="A2986" s="167" t="s">
        <v>9344</v>
      </c>
      <c r="C2986" s="61" t="s">
        <v>10704</v>
      </c>
      <c r="E2986" s="61" t="s">
        <v>1000</v>
      </c>
      <c r="F2986" s="167" t="s">
        <v>8479</v>
      </c>
      <c r="G2986" s="167" t="s">
        <v>8709</v>
      </c>
      <c r="H2986" s="62" t="s">
        <v>12032</v>
      </c>
      <c r="I2986" s="167" t="s">
        <v>8709</v>
      </c>
      <c r="J2986" s="63" t="str">
        <f t="shared" si="230"/>
        <v>IC.IT.212003</v>
      </c>
      <c r="K2986" s="61" t="s">
        <v>12175</v>
      </c>
      <c r="L2986" s="167" t="str">
        <f t="shared" si="231"/>
        <v>Breast</v>
      </c>
      <c r="M2986" s="168" t="str">
        <f t="shared" si="232"/>
        <v>PI.IC.IT.212003.01</v>
      </c>
      <c r="N2986" s="168"/>
      <c r="O2986" s="168" t="str">
        <f t="shared" si="233"/>
        <v>PH.IC.IT.212003.01</v>
      </c>
      <c r="Q2986" s="168" t="str">
        <f t="shared" si="234"/>
        <v>CL.IC.IT.212003.01</v>
      </c>
    </row>
    <row r="2987" spans="1:29" s="167" customFormat="1" ht="15">
      <c r="A2987" s="167" t="s">
        <v>9344</v>
      </c>
      <c r="C2987" s="61" t="s">
        <v>10704</v>
      </c>
      <c r="E2987" s="61" t="s">
        <v>1000</v>
      </c>
      <c r="F2987" s="167" t="s">
        <v>8479</v>
      </c>
      <c r="G2987" s="167" t="s">
        <v>9382</v>
      </c>
      <c r="H2987" s="62" t="s">
        <v>12028</v>
      </c>
      <c r="I2987" s="167" t="s">
        <v>9382</v>
      </c>
      <c r="J2987" s="63" t="str">
        <f t="shared" si="230"/>
        <v>IC.IT.212004</v>
      </c>
      <c r="K2987" s="61" t="s">
        <v>12175</v>
      </c>
      <c r="L2987" s="167" t="str">
        <f t="shared" si="231"/>
        <v>Sternum</v>
      </c>
      <c r="M2987" s="168" t="str">
        <f t="shared" si="232"/>
        <v>PI.IC.IT.212004.01</v>
      </c>
      <c r="N2987" s="168"/>
      <c r="O2987" s="168" t="str">
        <f t="shared" si="233"/>
        <v>PH.IC.IT.212004.01</v>
      </c>
      <c r="Q2987" s="168" t="str">
        <f t="shared" si="234"/>
        <v>CL.IC.IT.212004.01</v>
      </c>
    </row>
    <row r="2988" spans="1:29" s="167" customFormat="1" ht="15">
      <c r="A2988" s="167" t="s">
        <v>9344</v>
      </c>
      <c r="C2988" s="61" t="s">
        <v>10704</v>
      </c>
      <c r="E2988" s="61" t="s">
        <v>1000</v>
      </c>
      <c r="F2988" s="167" t="s">
        <v>8479</v>
      </c>
      <c r="G2988" s="167" t="s">
        <v>8951</v>
      </c>
      <c r="H2988" s="62" t="s">
        <v>12210</v>
      </c>
      <c r="I2988" s="167" t="s">
        <v>8951</v>
      </c>
      <c r="J2988" s="63" t="str">
        <f t="shared" si="230"/>
        <v>IC.IT.212005</v>
      </c>
      <c r="K2988" s="61" t="s">
        <v>12175</v>
      </c>
      <c r="L2988" s="167" t="str">
        <f t="shared" si="231"/>
        <v>Chest</v>
      </c>
      <c r="M2988" s="168" t="str">
        <f t="shared" si="232"/>
        <v>PI.IC.IT.212005.01</v>
      </c>
      <c r="N2988" s="168"/>
      <c r="O2988" s="168" t="str">
        <f t="shared" si="233"/>
        <v>PH.IC.IT.212005.01</v>
      </c>
      <c r="Q2988" s="168" t="str">
        <f t="shared" si="234"/>
        <v>CL.IC.IT.212005.01</v>
      </c>
    </row>
    <row r="2989" spans="1:29" s="167" customFormat="1" ht="15">
      <c r="A2989" s="167" t="s">
        <v>9344</v>
      </c>
      <c r="C2989" s="61" t="s">
        <v>10704</v>
      </c>
      <c r="E2989" s="61" t="s">
        <v>1000</v>
      </c>
      <c r="F2989" s="167" t="s">
        <v>8479</v>
      </c>
      <c r="G2989" s="167" t="s">
        <v>8710</v>
      </c>
      <c r="H2989" s="62" t="s">
        <v>12212</v>
      </c>
      <c r="I2989" s="167" t="s">
        <v>8710</v>
      </c>
      <c r="J2989" s="63" t="str">
        <f t="shared" si="230"/>
        <v>IC.IT.212006</v>
      </c>
      <c r="K2989" s="61" t="s">
        <v>12175</v>
      </c>
      <c r="L2989" s="167" t="str">
        <f t="shared" si="231"/>
        <v>Mediastinal</v>
      </c>
      <c r="M2989" s="168" t="str">
        <f t="shared" si="232"/>
        <v>PI.IC.IT.212006.01</v>
      </c>
      <c r="N2989" s="168"/>
      <c r="O2989" s="168" t="str">
        <f t="shared" si="233"/>
        <v>PH.IC.IT.212006.01</v>
      </c>
      <c r="Q2989" s="168" t="str">
        <f t="shared" si="234"/>
        <v>CL.IC.IT.212006.01</v>
      </c>
    </row>
    <row r="2990" spans="1:29" s="167" customFormat="1" ht="15">
      <c r="A2990" s="167" t="s">
        <v>9344</v>
      </c>
      <c r="C2990" s="61" t="s">
        <v>10704</v>
      </c>
      <c r="E2990" s="61" t="s">
        <v>1000</v>
      </c>
      <c r="F2990" s="167" t="s">
        <v>8479</v>
      </c>
      <c r="G2990" s="167" t="s">
        <v>12390</v>
      </c>
      <c r="H2990" s="62" t="s">
        <v>12225</v>
      </c>
      <c r="I2990" s="167" t="s">
        <v>12390</v>
      </c>
      <c r="J2990" s="63" t="str">
        <f t="shared" si="230"/>
        <v>IC.IT.212007</v>
      </c>
      <c r="K2990" s="61" t="s">
        <v>12175</v>
      </c>
      <c r="L2990" s="167" t="str">
        <f t="shared" si="231"/>
        <v>Back</v>
      </c>
      <c r="M2990" s="168" t="str">
        <f t="shared" si="232"/>
        <v>PI.IC.IT.212007.01</v>
      </c>
      <c r="N2990" s="168"/>
      <c r="O2990" s="168" t="str">
        <f t="shared" si="233"/>
        <v>PH.IC.IT.212007.01</v>
      </c>
      <c r="Q2990" s="168" t="str">
        <f t="shared" si="234"/>
        <v>CL.IC.IT.212007.01</v>
      </c>
    </row>
    <row r="2991" spans="1:29" s="167" customFormat="1" ht="15">
      <c r="A2991" s="167" t="s">
        <v>9344</v>
      </c>
      <c r="C2991" s="61" t="s">
        <v>10704</v>
      </c>
      <c r="E2991" s="61" t="s">
        <v>1000</v>
      </c>
      <c r="F2991" s="167" t="s">
        <v>8479</v>
      </c>
      <c r="G2991" s="167" t="s">
        <v>9228</v>
      </c>
      <c r="H2991" s="62" t="s">
        <v>11638</v>
      </c>
      <c r="I2991" s="167" t="s">
        <v>9228</v>
      </c>
      <c r="J2991" s="63" t="str">
        <f t="shared" si="230"/>
        <v>IC.IT.212008</v>
      </c>
      <c r="K2991" s="61" t="s">
        <v>12175</v>
      </c>
      <c r="L2991" s="167" t="str">
        <f t="shared" si="231"/>
        <v>Spine</v>
      </c>
      <c r="M2991" s="168" t="str">
        <f t="shared" si="232"/>
        <v>PI.IC.IT.212008.01</v>
      </c>
      <c r="N2991" s="168"/>
      <c r="O2991" s="168" t="str">
        <f t="shared" si="233"/>
        <v>PH.IC.IT.212008.01</v>
      </c>
      <c r="Q2991" s="168" t="str">
        <f t="shared" si="234"/>
        <v>CL.IC.IT.212008.01</v>
      </c>
    </row>
    <row r="2992" spans="1:29" s="167" customFormat="1" ht="15">
      <c r="A2992" s="167" t="s">
        <v>9344</v>
      </c>
      <c r="C2992" s="61" t="s">
        <v>10704</v>
      </c>
      <c r="E2992" s="61" t="s">
        <v>1000</v>
      </c>
      <c r="F2992" s="167" t="s">
        <v>8479</v>
      </c>
      <c r="G2992" s="167" t="s">
        <v>8711</v>
      </c>
      <c r="H2992" s="62" t="s">
        <v>11639</v>
      </c>
      <c r="I2992" s="167" t="s">
        <v>8711</v>
      </c>
      <c r="J2992" s="63" t="str">
        <f t="shared" si="230"/>
        <v>IC.IT.212009</v>
      </c>
      <c r="K2992" s="61" t="s">
        <v>12175</v>
      </c>
      <c r="L2992" s="167" t="str">
        <f t="shared" si="231"/>
        <v>Scapula</v>
      </c>
      <c r="M2992" s="168" t="str">
        <f t="shared" si="232"/>
        <v>PI.IC.IT.212009.01</v>
      </c>
      <c r="N2992" s="168"/>
      <c r="O2992" s="168" t="str">
        <f t="shared" si="233"/>
        <v>PH.IC.IT.212009.01</v>
      </c>
      <c r="Q2992" s="168" t="str">
        <f t="shared" si="234"/>
        <v>CL.IC.IT.212009.01</v>
      </c>
    </row>
    <row r="2993" spans="1:29" s="167" customFormat="1" ht="15">
      <c r="A2993" s="167" t="s">
        <v>9344</v>
      </c>
      <c r="C2993" s="61" t="s">
        <v>10704</v>
      </c>
      <c r="E2993" s="61" t="s">
        <v>1000</v>
      </c>
      <c r="F2993" s="167" t="s">
        <v>8479</v>
      </c>
      <c r="G2993" s="86" t="s">
        <v>9649</v>
      </c>
      <c r="H2993" s="62" t="s">
        <v>11829</v>
      </c>
      <c r="I2993" s="86" t="s">
        <v>9649</v>
      </c>
      <c r="J2993" s="63" t="str">
        <f t="shared" si="230"/>
        <v>IC.IT.212010</v>
      </c>
      <c r="K2993" s="61" t="s">
        <v>12175</v>
      </c>
      <c r="L2993" s="167" t="str">
        <f t="shared" si="231"/>
        <v>Shoulder, right</v>
      </c>
      <c r="M2993" s="168" t="str">
        <f t="shared" si="232"/>
        <v>PI.IC.IT.212010.01</v>
      </c>
      <c r="N2993" s="168"/>
      <c r="O2993" s="168" t="str">
        <f t="shared" si="233"/>
        <v>PH.IC.IT.212010.01</v>
      </c>
      <c r="Q2993" s="168" t="str">
        <f t="shared" si="234"/>
        <v>CL.IC.IT.212010.01</v>
      </c>
      <c r="AB2993" s="167" t="s">
        <v>12773</v>
      </c>
      <c r="AC2993" s="167">
        <v>1428</v>
      </c>
    </row>
    <row r="2994" spans="1:29" s="167" customFormat="1" ht="15">
      <c r="A2994" s="167" t="s">
        <v>9344</v>
      </c>
      <c r="C2994" s="61" t="s">
        <v>10704</v>
      </c>
      <c r="E2994" s="61" t="s">
        <v>1000</v>
      </c>
      <c r="F2994" s="167" t="s">
        <v>8479</v>
      </c>
      <c r="G2994" s="86" t="s">
        <v>9651</v>
      </c>
      <c r="H2994" s="62" t="s">
        <v>12099</v>
      </c>
      <c r="I2994" s="86" t="s">
        <v>9651</v>
      </c>
      <c r="J2994" s="63" t="str">
        <f t="shared" si="230"/>
        <v>IC.IT.212011</v>
      </c>
      <c r="K2994" s="61" t="s">
        <v>12175</v>
      </c>
      <c r="L2994" s="167" t="str">
        <f t="shared" si="231"/>
        <v>Shoulder, left</v>
      </c>
      <c r="M2994" s="168" t="str">
        <f t="shared" si="232"/>
        <v>PI.IC.IT.212011.01</v>
      </c>
      <c r="N2994" s="168"/>
      <c r="O2994" s="168" t="str">
        <f t="shared" si="233"/>
        <v>PH.IC.IT.212011.01</v>
      </c>
      <c r="Q2994" s="168" t="str">
        <f t="shared" si="234"/>
        <v>CL.IC.IT.212011.01</v>
      </c>
      <c r="AB2994" s="167" t="s">
        <v>12773</v>
      </c>
      <c r="AC2994" s="167">
        <v>1428</v>
      </c>
    </row>
    <row r="2995" spans="1:29" s="167" customFormat="1" ht="15">
      <c r="A2995" s="167" t="s">
        <v>9344</v>
      </c>
      <c r="C2995" s="61" t="s">
        <v>10704</v>
      </c>
      <c r="E2995" s="61" t="s">
        <v>1000</v>
      </c>
      <c r="F2995" s="167" t="s">
        <v>8479</v>
      </c>
      <c r="G2995" s="86" t="s">
        <v>9506</v>
      </c>
      <c r="H2995" s="62" t="s">
        <v>12100</v>
      </c>
      <c r="I2995" s="86" t="s">
        <v>9506</v>
      </c>
      <c r="J2995" s="63" t="str">
        <f t="shared" si="230"/>
        <v>IC.IT.212012</v>
      </c>
      <c r="K2995" s="61" t="s">
        <v>12175</v>
      </c>
      <c r="L2995" s="167" t="str">
        <f t="shared" si="231"/>
        <v>Clavicle, right</v>
      </c>
      <c r="M2995" s="168" t="str">
        <f t="shared" si="232"/>
        <v>PI.IC.IT.212012.01</v>
      </c>
      <c r="N2995" s="168"/>
      <c r="O2995" s="168" t="str">
        <f t="shared" si="233"/>
        <v>PH.IC.IT.212012.01</v>
      </c>
      <c r="Q2995" s="168" t="str">
        <f t="shared" si="234"/>
        <v>CL.IC.IT.212012.01</v>
      </c>
      <c r="AB2995" s="167" t="s">
        <v>12773</v>
      </c>
      <c r="AC2995" s="167">
        <v>1428</v>
      </c>
    </row>
    <row r="2996" spans="1:29" s="167" customFormat="1" ht="15">
      <c r="A2996" s="167" t="s">
        <v>9344</v>
      </c>
      <c r="C2996" s="61" t="s">
        <v>10704</v>
      </c>
      <c r="E2996" s="61" t="s">
        <v>1000</v>
      </c>
      <c r="F2996" s="167" t="s">
        <v>8479</v>
      </c>
      <c r="G2996" s="86" t="s">
        <v>9377</v>
      </c>
      <c r="H2996" s="62" t="s">
        <v>12101</v>
      </c>
      <c r="I2996" s="86" t="s">
        <v>9377</v>
      </c>
      <c r="J2996" s="63" t="str">
        <f t="shared" si="230"/>
        <v>IC.IT.212013</v>
      </c>
      <c r="K2996" s="61" t="s">
        <v>12175</v>
      </c>
      <c r="L2996" s="167" t="str">
        <f t="shared" si="231"/>
        <v>Clavicle, left</v>
      </c>
      <c r="M2996" s="168" t="str">
        <f t="shared" si="232"/>
        <v>PI.IC.IT.212013.01</v>
      </c>
      <c r="N2996" s="168"/>
      <c r="O2996" s="168" t="str">
        <f t="shared" si="233"/>
        <v>PH.IC.IT.212013.01</v>
      </c>
      <c r="Q2996" s="168" t="str">
        <f t="shared" si="234"/>
        <v>CL.IC.IT.212013.01</v>
      </c>
      <c r="AB2996" s="167" t="s">
        <v>12773</v>
      </c>
      <c r="AC2996" s="167">
        <v>1428</v>
      </c>
    </row>
    <row r="2997" spans="1:29" s="167" customFormat="1" ht="15">
      <c r="A2997" s="167" t="s">
        <v>9344</v>
      </c>
      <c r="C2997" s="61" t="s">
        <v>10704</v>
      </c>
      <c r="E2997" s="61" t="s">
        <v>1000</v>
      </c>
      <c r="F2997" s="167" t="s">
        <v>8479</v>
      </c>
      <c r="G2997" s="86" t="s">
        <v>9380</v>
      </c>
      <c r="H2997" s="62" t="s">
        <v>12102</v>
      </c>
      <c r="I2997" s="86" t="s">
        <v>9380</v>
      </c>
      <c r="J2997" s="63" t="str">
        <f t="shared" si="230"/>
        <v>IC.IT.212014</v>
      </c>
      <c r="K2997" s="61" t="s">
        <v>12175</v>
      </c>
      <c r="L2997" s="167" t="str">
        <f t="shared" si="231"/>
        <v>Breast, right</v>
      </c>
      <c r="M2997" s="168" t="str">
        <f t="shared" si="232"/>
        <v>PI.IC.IT.212014.01</v>
      </c>
      <c r="N2997" s="168"/>
      <c r="O2997" s="168" t="str">
        <f t="shared" si="233"/>
        <v>PH.IC.IT.212014.01</v>
      </c>
      <c r="Q2997" s="168" t="str">
        <f t="shared" si="234"/>
        <v>CL.IC.IT.212014.01</v>
      </c>
      <c r="AB2997" s="167" t="s">
        <v>12773</v>
      </c>
      <c r="AC2997" s="167">
        <v>1428</v>
      </c>
    </row>
    <row r="2998" spans="1:29" s="167" customFormat="1" ht="15">
      <c r="A2998" s="167" t="s">
        <v>9344</v>
      </c>
      <c r="C2998" s="61" t="s">
        <v>10704</v>
      </c>
      <c r="E2998" s="61" t="s">
        <v>1000</v>
      </c>
      <c r="F2998" s="167" t="s">
        <v>8479</v>
      </c>
      <c r="G2998" s="86" t="s">
        <v>9262</v>
      </c>
      <c r="H2998" s="62" t="s">
        <v>11559</v>
      </c>
      <c r="I2998" s="86" t="s">
        <v>9262</v>
      </c>
      <c r="J2998" s="63" t="str">
        <f t="shared" si="230"/>
        <v>IC.IT.212015</v>
      </c>
      <c r="K2998" s="61" t="s">
        <v>12175</v>
      </c>
      <c r="L2998" s="167" t="str">
        <f t="shared" si="231"/>
        <v>Breast, left</v>
      </c>
      <c r="M2998" s="168" t="str">
        <f t="shared" si="232"/>
        <v>PI.IC.IT.212015.01</v>
      </c>
      <c r="N2998" s="168"/>
      <c r="O2998" s="168" t="str">
        <f t="shared" si="233"/>
        <v>PH.IC.IT.212015.01</v>
      </c>
      <c r="Q2998" s="168" t="str">
        <f t="shared" si="234"/>
        <v>CL.IC.IT.212015.01</v>
      </c>
      <c r="AB2998" s="167" t="s">
        <v>12773</v>
      </c>
      <c r="AC2998" s="167">
        <v>1428</v>
      </c>
    </row>
    <row r="2999" spans="1:29" s="167" customFormat="1" ht="15">
      <c r="A2999" s="167" t="s">
        <v>9344</v>
      </c>
      <c r="C2999" s="61" t="s">
        <v>10704</v>
      </c>
      <c r="E2999" s="61" t="s">
        <v>1000</v>
      </c>
      <c r="F2999" s="167" t="s">
        <v>8479</v>
      </c>
      <c r="G2999" s="86" t="s">
        <v>8947</v>
      </c>
      <c r="H2999" s="62" t="s">
        <v>11560</v>
      </c>
      <c r="I2999" s="86" t="s">
        <v>8947</v>
      </c>
      <c r="J2999" s="63" t="str">
        <f t="shared" si="230"/>
        <v>IC.IT.212016</v>
      </c>
      <c r="K2999" s="61" t="s">
        <v>12175</v>
      </c>
      <c r="L2999" s="167" t="str">
        <f t="shared" si="231"/>
        <v>Chest, right</v>
      </c>
      <c r="M2999" s="168" t="str">
        <f t="shared" si="232"/>
        <v>PI.IC.IT.212016.01</v>
      </c>
      <c r="N2999" s="168"/>
      <c r="O2999" s="168" t="str">
        <f t="shared" si="233"/>
        <v>PH.IC.IT.212016.01</v>
      </c>
      <c r="Q2999" s="168" t="str">
        <f t="shared" si="234"/>
        <v>CL.IC.IT.212016.01</v>
      </c>
      <c r="AB2999" s="167" t="s">
        <v>12773</v>
      </c>
      <c r="AC2999" s="167">
        <v>1428</v>
      </c>
    </row>
    <row r="3000" spans="1:29" s="167" customFormat="1" ht="15">
      <c r="A3000" s="167" t="s">
        <v>9344</v>
      </c>
      <c r="C3000" s="61" t="s">
        <v>10704</v>
      </c>
      <c r="E3000" s="61" t="s">
        <v>1000</v>
      </c>
      <c r="F3000" s="167" t="s">
        <v>8479</v>
      </c>
      <c r="G3000" s="86" t="s">
        <v>8949</v>
      </c>
      <c r="H3000" s="62" t="s">
        <v>11561</v>
      </c>
      <c r="I3000" s="86" t="s">
        <v>8949</v>
      </c>
      <c r="J3000" s="63" t="str">
        <f t="shared" si="230"/>
        <v>IC.IT.212017</v>
      </c>
      <c r="K3000" s="61" t="s">
        <v>12175</v>
      </c>
      <c r="L3000" s="167" t="str">
        <f t="shared" si="231"/>
        <v>Chest, left</v>
      </c>
      <c r="M3000" s="168" t="str">
        <f t="shared" si="232"/>
        <v>PI.IC.IT.212017.01</v>
      </c>
      <c r="N3000" s="168"/>
      <c r="O3000" s="168" t="str">
        <f t="shared" si="233"/>
        <v>PH.IC.IT.212017.01</v>
      </c>
      <c r="Q3000" s="168" t="str">
        <f t="shared" si="234"/>
        <v>CL.IC.IT.212017.01</v>
      </c>
      <c r="AB3000" s="167" t="s">
        <v>12773</v>
      </c>
      <c r="AC3000" s="167">
        <v>1428</v>
      </c>
    </row>
    <row r="3001" spans="1:29" s="167" customFormat="1" ht="15">
      <c r="A3001" s="167" t="s">
        <v>9344</v>
      </c>
      <c r="C3001" s="61" t="s">
        <v>10704</v>
      </c>
      <c r="E3001" s="61" t="s">
        <v>1000</v>
      </c>
      <c r="F3001" s="167" t="s">
        <v>8479</v>
      </c>
      <c r="G3001" s="86" t="s">
        <v>8952</v>
      </c>
      <c r="H3001" s="62" t="s">
        <v>12060</v>
      </c>
      <c r="I3001" s="86" t="s">
        <v>8952</v>
      </c>
      <c r="J3001" s="63" t="str">
        <f t="shared" si="230"/>
        <v>IC.IT.212018</v>
      </c>
      <c r="K3001" s="61" t="s">
        <v>12175</v>
      </c>
      <c r="L3001" s="167" t="str">
        <f t="shared" si="231"/>
        <v>Scapula, right</v>
      </c>
      <c r="M3001" s="168" t="str">
        <f t="shared" si="232"/>
        <v>PI.IC.IT.212018.01</v>
      </c>
      <c r="N3001" s="168"/>
      <c r="O3001" s="168" t="str">
        <f t="shared" si="233"/>
        <v>PH.IC.IT.212018.01</v>
      </c>
      <c r="Q3001" s="168" t="str">
        <f t="shared" si="234"/>
        <v>CL.IC.IT.212018.01</v>
      </c>
      <c r="AB3001" s="167" t="s">
        <v>12773</v>
      </c>
      <c r="AC3001" s="167">
        <v>1428</v>
      </c>
    </row>
    <row r="3002" spans="1:29" s="167" customFormat="1" ht="15">
      <c r="A3002" s="167" t="s">
        <v>9344</v>
      </c>
      <c r="C3002" s="61" t="s">
        <v>10704</v>
      </c>
      <c r="E3002" s="61" t="s">
        <v>1000</v>
      </c>
      <c r="F3002" s="167" t="s">
        <v>8479</v>
      </c>
      <c r="G3002" s="86" t="s">
        <v>9224</v>
      </c>
      <c r="H3002" s="62" t="s">
        <v>11913</v>
      </c>
      <c r="I3002" s="86" t="s">
        <v>9224</v>
      </c>
      <c r="J3002" s="63" t="str">
        <f t="shared" si="230"/>
        <v>IC.IT.212019</v>
      </c>
      <c r="K3002" s="61" t="s">
        <v>12175</v>
      </c>
      <c r="L3002" s="167" t="str">
        <f t="shared" si="231"/>
        <v>Scapula, left</v>
      </c>
      <c r="M3002" s="168" t="str">
        <f t="shared" si="232"/>
        <v>PI.IC.IT.212019.01</v>
      </c>
      <c r="N3002" s="168"/>
      <c r="O3002" s="168" t="str">
        <f t="shared" si="233"/>
        <v>PH.IC.IT.212019.01</v>
      </c>
      <c r="Q3002" s="168" t="str">
        <f t="shared" si="234"/>
        <v>CL.IC.IT.212019.01</v>
      </c>
      <c r="AB3002" s="167" t="s">
        <v>12773</v>
      </c>
      <c r="AC3002" s="167">
        <v>1428</v>
      </c>
    </row>
    <row r="3003" spans="1:29" s="167" customFormat="1" ht="15">
      <c r="A3003" s="167" t="s">
        <v>9344</v>
      </c>
      <c r="C3003" s="61" t="s">
        <v>10704</v>
      </c>
      <c r="D3003" s="167" t="s">
        <v>8469</v>
      </c>
      <c r="E3003" s="61" t="s">
        <v>8039</v>
      </c>
      <c r="F3003" s="167" t="s">
        <v>8480</v>
      </c>
      <c r="G3003" s="167" t="s">
        <v>11181</v>
      </c>
      <c r="H3003" s="62" t="s">
        <v>11848</v>
      </c>
      <c r="I3003" s="167" t="s">
        <v>11181</v>
      </c>
      <c r="J3003" s="63" t="str">
        <f t="shared" si="230"/>
        <v>IC.IT.212101</v>
      </c>
      <c r="K3003" s="61" t="s">
        <v>12175</v>
      </c>
      <c r="L3003" s="167" t="str">
        <f t="shared" si="231"/>
        <v>Pink</v>
      </c>
      <c r="M3003" s="168" t="str">
        <f t="shared" si="232"/>
        <v>PI.IC.IT.212101.01</v>
      </c>
      <c r="N3003" s="168"/>
      <c r="O3003" s="168" t="str">
        <f t="shared" si="233"/>
        <v>PH.IC.IT.212101.01</v>
      </c>
      <c r="Q3003" s="168" t="str">
        <f t="shared" si="234"/>
        <v>CL.IC.IT.212101.01</v>
      </c>
    </row>
    <row r="3004" spans="1:29" s="167" customFormat="1" ht="15">
      <c r="A3004" s="167" t="s">
        <v>9344</v>
      </c>
      <c r="C3004" s="61" t="s">
        <v>10704</v>
      </c>
      <c r="E3004" s="61" t="s">
        <v>8039</v>
      </c>
      <c r="F3004" s="167" t="s">
        <v>8480</v>
      </c>
      <c r="G3004" s="167" t="s">
        <v>11477</v>
      </c>
      <c r="H3004" s="62" t="s">
        <v>12030</v>
      </c>
      <c r="I3004" s="167" t="s">
        <v>11477</v>
      </c>
      <c r="J3004" s="63" t="str">
        <f t="shared" si="230"/>
        <v>IC.IT.212102</v>
      </c>
      <c r="K3004" s="61" t="s">
        <v>12175</v>
      </c>
      <c r="L3004" s="167" t="str">
        <f t="shared" si="231"/>
        <v>Red</v>
      </c>
      <c r="M3004" s="168" t="str">
        <f t="shared" si="232"/>
        <v>PI.IC.IT.212102.01</v>
      </c>
      <c r="N3004" s="168"/>
      <c r="O3004" s="168" t="str">
        <f t="shared" si="233"/>
        <v>PH.IC.IT.212102.01</v>
      </c>
      <c r="Q3004" s="168" t="str">
        <f t="shared" si="234"/>
        <v>CL.IC.IT.212102.01</v>
      </c>
    </row>
    <row r="3005" spans="1:29" s="167" customFormat="1" ht="15">
      <c r="A3005" s="167" t="s">
        <v>9344</v>
      </c>
      <c r="C3005" s="61" t="s">
        <v>10704</v>
      </c>
      <c r="E3005" s="61" t="s">
        <v>8039</v>
      </c>
      <c r="F3005" s="167" t="s">
        <v>8480</v>
      </c>
      <c r="G3005" s="167" t="s">
        <v>11177</v>
      </c>
      <c r="H3005" s="62" t="s">
        <v>12032</v>
      </c>
      <c r="I3005" s="167" t="s">
        <v>11177</v>
      </c>
      <c r="J3005" s="63" t="str">
        <f t="shared" si="230"/>
        <v>IC.IT.212103</v>
      </c>
      <c r="K3005" s="61" t="s">
        <v>12175</v>
      </c>
      <c r="L3005" s="167" t="str">
        <f t="shared" si="231"/>
        <v>Yellow</v>
      </c>
      <c r="M3005" s="168" t="str">
        <f t="shared" si="232"/>
        <v>PI.IC.IT.212103.01</v>
      </c>
      <c r="N3005" s="168"/>
      <c r="O3005" s="168" t="str">
        <f t="shared" si="233"/>
        <v>PH.IC.IT.212103.01</v>
      </c>
      <c r="Q3005" s="168" t="str">
        <f t="shared" si="234"/>
        <v>CL.IC.IT.212103.01</v>
      </c>
    </row>
    <row r="3006" spans="1:29" s="167" customFormat="1" ht="15">
      <c r="A3006" s="167" t="s">
        <v>9344</v>
      </c>
      <c r="C3006" s="61" t="s">
        <v>10704</v>
      </c>
      <c r="E3006" s="61" t="s">
        <v>8039</v>
      </c>
      <c r="F3006" s="167" t="s">
        <v>8480</v>
      </c>
      <c r="G3006" s="129" t="s">
        <v>10145</v>
      </c>
      <c r="H3006" s="62" t="s">
        <v>12028</v>
      </c>
      <c r="I3006" s="167" t="s">
        <v>10145</v>
      </c>
      <c r="J3006" s="63" t="str">
        <f t="shared" si="230"/>
        <v>IC.IT.212104</v>
      </c>
      <c r="K3006" s="61" t="s">
        <v>12175</v>
      </c>
      <c r="L3006" s="167" t="str">
        <f t="shared" si="231"/>
        <v>White</v>
      </c>
      <c r="M3006" s="168" t="str">
        <f t="shared" si="232"/>
        <v>PI.IC.IT.212104.01</v>
      </c>
      <c r="N3006" s="168"/>
      <c r="O3006" s="168" t="str">
        <f t="shared" si="233"/>
        <v>PH.IC.IT.212104.01</v>
      </c>
      <c r="Q3006" s="168" t="str">
        <f t="shared" si="234"/>
        <v>CL.IC.IT.212104.01</v>
      </c>
    </row>
    <row r="3007" spans="1:29" s="167" customFormat="1" ht="15">
      <c r="A3007" s="167" t="s">
        <v>9344</v>
      </c>
      <c r="C3007" s="61" t="s">
        <v>10704</v>
      </c>
      <c r="E3007" s="61" t="s">
        <v>8039</v>
      </c>
      <c r="F3007" s="167" t="s">
        <v>8480</v>
      </c>
      <c r="G3007" s="129" t="s">
        <v>8590</v>
      </c>
      <c r="H3007" s="62" t="s">
        <v>12210</v>
      </c>
      <c r="I3007" s="167" t="s">
        <v>8590</v>
      </c>
      <c r="J3007" s="63" t="str">
        <f t="shared" si="230"/>
        <v>IC.IT.212105</v>
      </c>
      <c r="K3007" s="61" t="s">
        <v>12175</v>
      </c>
      <c r="L3007" s="167" t="str">
        <f t="shared" si="231"/>
        <v>Gray</v>
      </c>
      <c r="M3007" s="168" t="str">
        <f t="shared" si="232"/>
        <v>PI.IC.IT.212105.01</v>
      </c>
      <c r="N3007" s="168"/>
      <c r="O3007" s="168" t="str">
        <f t="shared" si="233"/>
        <v>PH.IC.IT.212105.01</v>
      </c>
      <c r="Q3007" s="168" t="str">
        <f t="shared" si="234"/>
        <v>CL.IC.IT.212105.01</v>
      </c>
    </row>
    <row r="3008" spans="1:29" s="167" customFormat="1" ht="15">
      <c r="A3008" s="167" t="s">
        <v>9344</v>
      </c>
      <c r="C3008" s="61" t="s">
        <v>10704</v>
      </c>
      <c r="E3008" s="61" t="s">
        <v>8039</v>
      </c>
      <c r="F3008" s="167" t="s">
        <v>8480</v>
      </c>
      <c r="G3008" s="167" t="s">
        <v>11881</v>
      </c>
      <c r="H3008" s="62" t="s">
        <v>12212</v>
      </c>
      <c r="I3008" s="167" t="s">
        <v>11881</v>
      </c>
      <c r="J3008" s="63" t="str">
        <f t="shared" si="230"/>
        <v>IC.IT.212106</v>
      </c>
      <c r="K3008" s="61" t="s">
        <v>12175</v>
      </c>
      <c r="L3008" s="167" t="str">
        <f t="shared" si="231"/>
        <v>Tan</v>
      </c>
      <c r="M3008" s="168" t="str">
        <f t="shared" si="232"/>
        <v>PI.IC.IT.212106.01</v>
      </c>
      <c r="N3008" s="168"/>
      <c r="O3008" s="168" t="str">
        <f t="shared" si="233"/>
        <v>PH.IC.IT.212106.01</v>
      </c>
      <c r="Q3008" s="168" t="str">
        <f t="shared" si="234"/>
        <v>CL.IC.IT.212106.01</v>
      </c>
    </row>
    <row r="3009" spans="1:17" s="167" customFormat="1" ht="15">
      <c r="A3009" s="167" t="s">
        <v>9344</v>
      </c>
      <c r="C3009" s="61" t="s">
        <v>10704</v>
      </c>
      <c r="E3009" s="61" t="s">
        <v>8039</v>
      </c>
      <c r="F3009" s="167" t="s">
        <v>8480</v>
      </c>
      <c r="G3009" s="167" t="s">
        <v>11879</v>
      </c>
      <c r="H3009" s="62" t="s">
        <v>12225</v>
      </c>
      <c r="I3009" s="167" t="s">
        <v>11879</v>
      </c>
      <c r="J3009" s="63" t="str">
        <f t="shared" si="230"/>
        <v>IC.IT.212107</v>
      </c>
      <c r="K3009" s="61" t="s">
        <v>12175</v>
      </c>
      <c r="L3009" s="167" t="str">
        <f t="shared" si="231"/>
        <v>Green</v>
      </c>
      <c r="M3009" s="168" t="str">
        <f t="shared" si="232"/>
        <v>PI.IC.IT.212107.01</v>
      </c>
      <c r="N3009" s="168"/>
      <c r="O3009" s="168" t="str">
        <f t="shared" si="233"/>
        <v>PH.IC.IT.212107.01</v>
      </c>
      <c r="Q3009" s="168" t="str">
        <f t="shared" si="234"/>
        <v>CL.IC.IT.212107.01</v>
      </c>
    </row>
    <row r="3010" spans="1:17" s="167" customFormat="1" ht="15">
      <c r="A3010" s="167" t="s">
        <v>9344</v>
      </c>
      <c r="C3010" s="61" t="s">
        <v>10704</v>
      </c>
      <c r="E3010" s="61" t="s">
        <v>8039</v>
      </c>
      <c r="F3010" s="167" t="s">
        <v>8480</v>
      </c>
      <c r="G3010" s="167" t="s">
        <v>10635</v>
      </c>
      <c r="H3010" s="62" t="s">
        <v>11638</v>
      </c>
      <c r="I3010" s="167" t="s">
        <v>10635</v>
      </c>
      <c r="J3010" s="63" t="str">
        <f t="shared" ref="J3010:J3073" si="235">CONCATENATE("IC.IT.",C3010,E3010,H3010)</f>
        <v>IC.IT.212108</v>
      </c>
      <c r="K3010" s="61" t="s">
        <v>12175</v>
      </c>
      <c r="L3010" s="167" t="str">
        <f t="shared" ref="L3010:L3073" si="236">G3010</f>
        <v>Black</v>
      </c>
      <c r="M3010" s="168" t="str">
        <f t="shared" ref="M3010:M3073" si="237">CONCATENATE("PI.",J3010,".",K3010)</f>
        <v>PI.IC.IT.212108.01</v>
      </c>
      <c r="N3010" s="168"/>
      <c r="O3010" s="168" t="str">
        <f t="shared" ref="O3010:O3073" si="238">CONCATENATE("PH.",J3010,".",K3010)</f>
        <v>PH.IC.IT.212108.01</v>
      </c>
      <c r="Q3010" s="168" t="str">
        <f t="shared" ref="Q3010:Q3073" si="239">CONCATENATE("CL.",J3010,".",K3010)</f>
        <v>CL.IC.IT.212108.01</v>
      </c>
    </row>
    <row r="3011" spans="1:17" s="167" customFormat="1" ht="15">
      <c r="A3011" s="167" t="s">
        <v>9344</v>
      </c>
      <c r="C3011" s="61" t="s">
        <v>10704</v>
      </c>
      <c r="D3011" s="167" t="s">
        <v>8470</v>
      </c>
      <c r="E3011" s="61" t="s">
        <v>7874</v>
      </c>
      <c r="F3011" s="167" t="s">
        <v>8876</v>
      </c>
      <c r="G3011" s="167" t="s">
        <v>8591</v>
      </c>
      <c r="H3011" s="62" t="s">
        <v>11848</v>
      </c>
      <c r="I3011" s="167" t="s">
        <v>8722</v>
      </c>
      <c r="J3011" s="63" t="str">
        <f t="shared" si="235"/>
        <v>IC.IT.212201</v>
      </c>
      <c r="K3011" s="61" t="s">
        <v>12175</v>
      </c>
      <c r="L3011" s="167" t="str">
        <f t="shared" si="236"/>
        <v xml:space="preserve">      Present on admit: specify date</v>
      </c>
      <c r="M3011" s="168" t="str">
        <f t="shared" si="237"/>
        <v>PI.IC.IT.212201.01</v>
      </c>
      <c r="N3011" s="168"/>
      <c r="O3011" s="168" t="str">
        <f t="shared" si="238"/>
        <v>PH.IC.IT.212201.01</v>
      </c>
      <c r="Q3011" s="168" t="str">
        <f t="shared" si="239"/>
        <v>CL.IC.IT.212201.01</v>
      </c>
    </row>
    <row r="3012" spans="1:17" s="167" customFormat="1" ht="15">
      <c r="A3012" s="167" t="s">
        <v>9344</v>
      </c>
      <c r="C3012" s="61" t="s">
        <v>10704</v>
      </c>
      <c r="E3012" s="61" t="s">
        <v>7874</v>
      </c>
      <c r="F3012" s="167" t="s">
        <v>8876</v>
      </c>
      <c r="G3012" s="167" t="s">
        <v>8723</v>
      </c>
      <c r="H3012" s="62" t="s">
        <v>12030</v>
      </c>
      <c r="I3012" s="167" t="s">
        <v>8724</v>
      </c>
      <c r="J3012" s="63" t="str">
        <f t="shared" si="235"/>
        <v>IC.IT.212202</v>
      </c>
      <c r="K3012" s="61" t="s">
        <v>12175</v>
      </c>
      <c r="L3012" s="167" t="str">
        <f t="shared" si="236"/>
        <v xml:space="preserve">      Noted at this time: specify date</v>
      </c>
      <c r="M3012" s="168" t="str">
        <f t="shared" si="237"/>
        <v>PI.IC.IT.212202.01</v>
      </c>
      <c r="N3012" s="168"/>
      <c r="O3012" s="168" t="str">
        <f t="shared" si="238"/>
        <v>PH.IC.IT.212202.01</v>
      </c>
      <c r="Q3012" s="168" t="str">
        <f t="shared" si="239"/>
        <v>CL.IC.IT.212202.01</v>
      </c>
    </row>
    <row r="3013" spans="1:17" s="167" customFormat="1" ht="15">
      <c r="A3013" s="167" t="s">
        <v>9344</v>
      </c>
      <c r="C3013" s="61" t="s">
        <v>10704</v>
      </c>
      <c r="D3013" s="167" t="s">
        <v>8725</v>
      </c>
      <c r="E3013" s="61" t="s">
        <v>7876</v>
      </c>
      <c r="F3013" s="167" t="s">
        <v>8876</v>
      </c>
      <c r="G3013" s="167" t="s">
        <v>8726</v>
      </c>
      <c r="H3013" s="62" t="s">
        <v>11848</v>
      </c>
      <c r="I3013" s="167" t="s">
        <v>8727</v>
      </c>
      <c r="J3013" s="63" t="str">
        <f t="shared" si="235"/>
        <v>IC.IT.212301</v>
      </c>
      <c r="K3013" s="61" t="s">
        <v>12175</v>
      </c>
      <c r="L3013" s="167" t="str">
        <f t="shared" si="236"/>
        <v xml:space="preserve">      Stage I: intact skin non-blanchable redness</v>
      </c>
      <c r="M3013" s="168" t="str">
        <f t="shared" si="237"/>
        <v>PI.IC.IT.212301.01</v>
      </c>
      <c r="N3013" s="168"/>
      <c r="O3013" s="168" t="str">
        <f t="shared" si="238"/>
        <v>PH.IC.IT.212301.01</v>
      </c>
      <c r="Q3013" s="168" t="str">
        <f t="shared" si="239"/>
        <v>CL.IC.IT.212301.01</v>
      </c>
    </row>
    <row r="3014" spans="1:17" s="167" customFormat="1" ht="15">
      <c r="A3014" s="167" t="s">
        <v>9344</v>
      </c>
      <c r="C3014" s="61" t="s">
        <v>10704</v>
      </c>
      <c r="E3014" s="61" t="s">
        <v>7876</v>
      </c>
      <c r="F3014" s="167" t="s">
        <v>8876</v>
      </c>
      <c r="G3014" s="167" t="s">
        <v>8728</v>
      </c>
      <c r="H3014" s="62" t="s">
        <v>12030</v>
      </c>
      <c r="I3014" s="167" t="s">
        <v>8729</v>
      </c>
      <c r="J3014" s="63" t="str">
        <f t="shared" si="235"/>
        <v>IC.IT.212302</v>
      </c>
      <c r="K3014" s="61" t="s">
        <v>1702</v>
      </c>
      <c r="L3014" s="167" t="str">
        <f t="shared" si="236"/>
        <v xml:space="preserve">      Stage II: partial thickness or blister</v>
      </c>
      <c r="M3014" s="168" t="str">
        <f t="shared" si="237"/>
        <v>PI.IC.IT.212302.01</v>
      </c>
      <c r="N3014" s="168"/>
      <c r="O3014" s="168" t="str">
        <f t="shared" si="238"/>
        <v>PH.IC.IT.212302.01</v>
      </c>
      <c r="Q3014" s="168" t="str">
        <f t="shared" si="239"/>
        <v>CL.IC.IT.212302.01</v>
      </c>
    </row>
    <row r="3015" spans="1:17" s="167" customFormat="1" ht="15">
      <c r="A3015" s="167" t="s">
        <v>9344</v>
      </c>
      <c r="C3015" s="61" t="s">
        <v>10704</v>
      </c>
      <c r="E3015" s="61" t="s">
        <v>7876</v>
      </c>
      <c r="F3015" s="167" t="s">
        <v>8876</v>
      </c>
      <c r="G3015" s="167" t="s">
        <v>8601</v>
      </c>
      <c r="H3015" s="62" t="s">
        <v>12032</v>
      </c>
      <c r="I3015" s="167" t="s">
        <v>8602</v>
      </c>
      <c r="J3015" s="63" t="str">
        <f t="shared" si="235"/>
        <v>IC.IT.212303</v>
      </c>
      <c r="K3015" s="61" t="s">
        <v>1702</v>
      </c>
      <c r="L3015" s="167" t="str">
        <f t="shared" si="236"/>
        <v xml:space="preserve">      Stage III: full thickness, subcutaneous fat seen</v>
      </c>
      <c r="M3015" s="168" t="str">
        <f t="shared" si="237"/>
        <v>PI.IC.IT.212303.01</v>
      </c>
      <c r="N3015" s="168"/>
      <c r="O3015" s="168" t="str">
        <f t="shared" si="238"/>
        <v>PH.IC.IT.212303.01</v>
      </c>
      <c r="Q3015" s="168" t="str">
        <f t="shared" si="239"/>
        <v>CL.IC.IT.212303.01</v>
      </c>
    </row>
    <row r="3016" spans="1:17" s="167" customFormat="1" ht="15">
      <c r="A3016" s="167" t="s">
        <v>9344</v>
      </c>
      <c r="C3016" s="61" t="s">
        <v>10704</v>
      </c>
      <c r="E3016" s="61" t="s">
        <v>7876</v>
      </c>
      <c r="F3016" s="167" t="s">
        <v>8876</v>
      </c>
      <c r="G3016" s="167" t="s">
        <v>13086</v>
      </c>
      <c r="H3016" s="62" t="s">
        <v>12028</v>
      </c>
      <c r="I3016" s="167" t="s">
        <v>8603</v>
      </c>
      <c r="J3016" s="63" t="str">
        <f t="shared" si="235"/>
        <v>IC.IT.212304</v>
      </c>
      <c r="K3016" s="61" t="s">
        <v>1702</v>
      </c>
      <c r="L3016" s="167" t="str">
        <f t="shared" si="236"/>
        <v xml:space="preserve">      Stage IV: full thickness bone, tendon or muscle seen</v>
      </c>
      <c r="M3016" s="168" t="str">
        <f t="shared" si="237"/>
        <v>PI.IC.IT.212304.01</v>
      </c>
      <c r="N3016" s="168"/>
      <c r="O3016" s="168" t="str">
        <f t="shared" si="238"/>
        <v>PH.IC.IT.212304.01</v>
      </c>
      <c r="Q3016" s="168" t="str">
        <f t="shared" si="239"/>
        <v>CL.IC.IT.212304.01</v>
      </c>
    </row>
    <row r="3017" spans="1:17" s="167" customFormat="1" ht="15">
      <c r="A3017" s="167" t="s">
        <v>9344</v>
      </c>
      <c r="C3017" s="61" t="s">
        <v>10704</v>
      </c>
      <c r="E3017" s="61" t="s">
        <v>7876</v>
      </c>
      <c r="F3017" s="167" t="s">
        <v>8876</v>
      </c>
      <c r="G3017" s="167" t="s">
        <v>8607</v>
      </c>
      <c r="H3017" s="62" t="s">
        <v>12210</v>
      </c>
      <c r="I3017" s="167" t="s">
        <v>8608</v>
      </c>
      <c r="J3017" s="63" t="str">
        <f t="shared" si="235"/>
        <v>IC.IT.212305</v>
      </c>
      <c r="K3017" s="61" t="s">
        <v>1702</v>
      </c>
      <c r="L3017" s="167" t="str">
        <f t="shared" si="236"/>
        <v xml:space="preserve">      Suspected Deep Tissue Injury</v>
      </c>
      <c r="M3017" s="168" t="str">
        <f t="shared" si="237"/>
        <v>PI.IC.IT.212305.01</v>
      </c>
      <c r="N3017" s="168"/>
      <c r="O3017" s="168" t="str">
        <f t="shared" si="238"/>
        <v>PH.IC.IT.212305.01</v>
      </c>
      <c r="Q3017" s="168" t="str">
        <f t="shared" si="239"/>
        <v>CL.IC.IT.212305.01</v>
      </c>
    </row>
    <row r="3018" spans="1:17" s="167" customFormat="1" ht="15">
      <c r="A3018" s="167" t="s">
        <v>9344</v>
      </c>
      <c r="C3018" s="61" t="s">
        <v>10704</v>
      </c>
      <c r="E3018" s="61" t="s">
        <v>7876</v>
      </c>
      <c r="F3018" s="167" t="s">
        <v>8876</v>
      </c>
      <c r="G3018" s="167" t="s">
        <v>8609</v>
      </c>
      <c r="H3018" s="62" t="s">
        <v>12212</v>
      </c>
      <c r="I3018" s="167" t="s">
        <v>8610</v>
      </c>
      <c r="J3018" s="63" t="str">
        <f t="shared" si="235"/>
        <v>IC.IT.212306</v>
      </c>
      <c r="K3018" s="61" t="s">
        <v>1702</v>
      </c>
      <c r="L3018" s="167" t="str">
        <f t="shared" si="236"/>
        <v xml:space="preserve">      Unstageable: covered by slough or eschar</v>
      </c>
      <c r="M3018" s="168" t="str">
        <f t="shared" si="237"/>
        <v>PI.IC.IT.212306.01</v>
      </c>
      <c r="N3018" s="168"/>
      <c r="O3018" s="168" t="str">
        <f t="shared" si="238"/>
        <v>PH.IC.IT.212306.01</v>
      </c>
      <c r="Q3018" s="168" t="str">
        <f t="shared" si="239"/>
        <v>CL.IC.IT.212306.01</v>
      </c>
    </row>
    <row r="3019" spans="1:17" s="167" customFormat="1" ht="15">
      <c r="A3019" s="167" t="s">
        <v>9344</v>
      </c>
      <c r="C3019" s="61" t="s">
        <v>10704</v>
      </c>
      <c r="D3019" s="167" t="s">
        <v>8847</v>
      </c>
      <c r="E3019" s="61" t="s">
        <v>7055</v>
      </c>
      <c r="F3019" s="167" t="s">
        <v>8629</v>
      </c>
      <c r="G3019" s="167" t="s">
        <v>12157</v>
      </c>
      <c r="H3019" s="62" t="s">
        <v>11848</v>
      </c>
      <c r="I3019" s="167" t="s">
        <v>12157</v>
      </c>
      <c r="J3019" s="63" t="str">
        <f t="shared" si="235"/>
        <v>IC.IT.212401</v>
      </c>
      <c r="K3019" s="61" t="s">
        <v>1702</v>
      </c>
      <c r="L3019" s="167" t="str">
        <f t="shared" si="236"/>
        <v>None</v>
      </c>
      <c r="M3019" s="168" t="str">
        <f t="shared" si="237"/>
        <v>PI.IC.IT.212401.01</v>
      </c>
      <c r="N3019" s="168"/>
      <c r="O3019" s="168" t="str">
        <f t="shared" si="238"/>
        <v>PH.IC.IT.212401.01</v>
      </c>
      <c r="Q3019" s="168" t="str">
        <f t="shared" si="239"/>
        <v>CL.IC.IT.212401.01</v>
      </c>
    </row>
    <row r="3020" spans="1:17" s="167" customFormat="1" ht="15">
      <c r="A3020" s="167" t="s">
        <v>9344</v>
      </c>
      <c r="C3020" s="61" t="s">
        <v>10704</v>
      </c>
      <c r="E3020" s="61" t="s">
        <v>7055</v>
      </c>
      <c r="F3020" s="167" t="s">
        <v>8629</v>
      </c>
      <c r="G3020" s="167" t="s">
        <v>8780</v>
      </c>
      <c r="H3020" s="62" t="s">
        <v>12030</v>
      </c>
      <c r="I3020" s="167" t="s">
        <v>8781</v>
      </c>
      <c r="J3020" s="63" t="str">
        <f t="shared" si="235"/>
        <v>IC.IT.212402</v>
      </c>
      <c r="K3020" s="61" t="s">
        <v>1702</v>
      </c>
      <c r="L3020" s="167" t="str">
        <f t="shared" si="236"/>
        <v>Subcutaneous tissue</v>
      </c>
      <c r="M3020" s="168" t="str">
        <f t="shared" si="237"/>
        <v>PI.IC.IT.212402.01</v>
      </c>
      <c r="N3020" s="168"/>
      <c r="O3020" s="168" t="str">
        <f t="shared" si="238"/>
        <v>PH.IC.IT.212402.01</v>
      </c>
      <c r="Q3020" s="168" t="str">
        <f t="shared" si="239"/>
        <v>CL.IC.IT.212402.01</v>
      </c>
    </row>
    <row r="3021" spans="1:17" s="167" customFormat="1" ht="15">
      <c r="A3021" s="167" t="s">
        <v>9344</v>
      </c>
      <c r="C3021" s="61" t="s">
        <v>10704</v>
      </c>
      <c r="E3021" s="61" t="s">
        <v>7055</v>
      </c>
      <c r="F3021" s="167" t="s">
        <v>8629</v>
      </c>
      <c r="G3021" s="167" t="s">
        <v>8789</v>
      </c>
      <c r="H3021" s="62" t="s">
        <v>12032</v>
      </c>
      <c r="I3021" s="167" t="s">
        <v>8789</v>
      </c>
      <c r="J3021" s="63" t="str">
        <f t="shared" si="235"/>
        <v>IC.IT.212403</v>
      </c>
      <c r="K3021" s="61" t="s">
        <v>1702</v>
      </c>
      <c r="L3021" s="167" t="str">
        <f t="shared" si="236"/>
        <v>Fascia</v>
      </c>
      <c r="M3021" s="168" t="str">
        <f t="shared" si="237"/>
        <v>PI.IC.IT.212403.01</v>
      </c>
      <c r="N3021" s="168"/>
      <c r="O3021" s="168" t="str">
        <f t="shared" si="238"/>
        <v>PH.IC.IT.212403.01</v>
      </c>
      <c r="Q3021" s="168" t="str">
        <f t="shared" si="239"/>
        <v>CL.IC.IT.212403.01</v>
      </c>
    </row>
    <row r="3022" spans="1:17" s="167" customFormat="1" ht="15">
      <c r="A3022" s="167" t="s">
        <v>9344</v>
      </c>
      <c r="C3022" s="61" t="s">
        <v>10704</v>
      </c>
      <c r="E3022" s="61" t="s">
        <v>7055</v>
      </c>
      <c r="F3022" s="167" t="s">
        <v>8629</v>
      </c>
      <c r="G3022" s="167" t="s">
        <v>8790</v>
      </c>
      <c r="H3022" s="62" t="s">
        <v>12028</v>
      </c>
      <c r="I3022" s="167" t="s">
        <v>8790</v>
      </c>
      <c r="J3022" s="63" t="str">
        <f t="shared" si="235"/>
        <v>IC.IT.212404</v>
      </c>
      <c r="K3022" s="61" t="s">
        <v>12175</v>
      </c>
      <c r="L3022" s="167" t="str">
        <f t="shared" si="236"/>
        <v>Pins</v>
      </c>
      <c r="M3022" s="168" t="str">
        <f t="shared" si="237"/>
        <v>PI.IC.IT.212404.01</v>
      </c>
      <c r="N3022" s="168"/>
      <c r="O3022" s="168" t="str">
        <f t="shared" si="238"/>
        <v>PH.IC.IT.212404.01</v>
      </c>
      <c r="Q3022" s="168" t="str">
        <f t="shared" si="239"/>
        <v>CL.IC.IT.212404.01</v>
      </c>
    </row>
    <row r="3023" spans="1:17" s="167" customFormat="1" ht="15">
      <c r="A3023" s="167" t="s">
        <v>9344</v>
      </c>
      <c r="C3023" s="61" t="s">
        <v>10704</v>
      </c>
      <c r="E3023" s="61" t="s">
        <v>7055</v>
      </c>
      <c r="F3023" s="167" t="s">
        <v>8629</v>
      </c>
      <c r="G3023" s="167" t="s">
        <v>12372</v>
      </c>
      <c r="H3023" s="62" t="s">
        <v>12210</v>
      </c>
      <c r="I3023" s="167" t="s">
        <v>12372</v>
      </c>
      <c r="J3023" s="63" t="str">
        <f t="shared" si="235"/>
        <v>IC.IT.212405</v>
      </c>
      <c r="K3023" s="61" t="s">
        <v>12175</v>
      </c>
      <c r="L3023" s="167" t="str">
        <f t="shared" si="236"/>
        <v>Prosthesis</v>
      </c>
      <c r="M3023" s="168" t="str">
        <f t="shared" si="237"/>
        <v>PI.IC.IT.212405.01</v>
      </c>
      <c r="N3023" s="168"/>
      <c r="O3023" s="168" t="str">
        <f t="shared" si="238"/>
        <v>PH.IC.IT.212405.01</v>
      </c>
      <c r="Q3023" s="168" t="str">
        <f t="shared" si="239"/>
        <v>CL.IC.IT.212405.01</v>
      </c>
    </row>
    <row r="3024" spans="1:17" s="167" customFormat="1" ht="15">
      <c r="A3024" s="167" t="s">
        <v>9344</v>
      </c>
      <c r="C3024" s="61" t="s">
        <v>10704</v>
      </c>
      <c r="E3024" s="61" t="s">
        <v>7055</v>
      </c>
      <c r="F3024" s="167" t="s">
        <v>8629</v>
      </c>
      <c r="G3024" s="129" t="s">
        <v>9050</v>
      </c>
      <c r="H3024" s="62" t="s">
        <v>12212</v>
      </c>
      <c r="I3024" s="129" t="s">
        <v>9050</v>
      </c>
      <c r="J3024" s="63" t="str">
        <f t="shared" si="235"/>
        <v>IC.IT.212406</v>
      </c>
      <c r="K3024" s="61" t="s">
        <v>12175</v>
      </c>
      <c r="L3024" s="167" t="str">
        <f t="shared" si="236"/>
        <v>Tendon</v>
      </c>
      <c r="M3024" s="168" t="str">
        <f t="shared" si="237"/>
        <v>PI.IC.IT.212406.01</v>
      </c>
      <c r="N3024" s="168"/>
      <c r="O3024" s="168" t="str">
        <f t="shared" si="238"/>
        <v>PH.IC.IT.212406.01</v>
      </c>
      <c r="Q3024" s="168" t="str">
        <f t="shared" si="239"/>
        <v>CL.IC.IT.212406.01</v>
      </c>
    </row>
    <row r="3025" spans="1:25" s="167" customFormat="1" ht="15">
      <c r="A3025" s="167" t="s">
        <v>9344</v>
      </c>
      <c r="C3025" s="61" t="s">
        <v>10704</v>
      </c>
      <c r="E3025" s="61" t="s">
        <v>7055</v>
      </c>
      <c r="F3025" s="167" t="s">
        <v>8629</v>
      </c>
      <c r="G3025" s="129" t="s">
        <v>9051</v>
      </c>
      <c r="H3025" s="62" t="s">
        <v>12225</v>
      </c>
      <c r="I3025" s="129" t="s">
        <v>9051</v>
      </c>
      <c r="J3025" s="63" t="str">
        <f t="shared" si="235"/>
        <v>IC.IT.212407</v>
      </c>
      <c r="K3025" s="61" t="s">
        <v>12175</v>
      </c>
      <c r="L3025" s="167" t="str">
        <f t="shared" si="236"/>
        <v>Bone</v>
      </c>
      <c r="M3025" s="168" t="str">
        <f t="shared" si="237"/>
        <v>PI.IC.IT.212407.01</v>
      </c>
      <c r="N3025" s="168"/>
      <c r="O3025" s="168" t="str">
        <f t="shared" si="238"/>
        <v>PH.IC.IT.212407.01</v>
      </c>
      <c r="Q3025" s="168" t="str">
        <f t="shared" si="239"/>
        <v>CL.IC.IT.212407.01</v>
      </c>
    </row>
    <row r="3026" spans="1:25" s="167" customFormat="1" ht="15">
      <c r="A3026" s="167" t="s">
        <v>9344</v>
      </c>
      <c r="C3026" s="61" t="s">
        <v>10704</v>
      </c>
      <c r="E3026" s="61" t="s">
        <v>7055</v>
      </c>
      <c r="F3026" s="167" t="s">
        <v>8629</v>
      </c>
      <c r="G3026" s="129" t="s">
        <v>8811</v>
      </c>
      <c r="H3026" s="62" t="s">
        <v>11638</v>
      </c>
      <c r="I3026" s="129" t="s">
        <v>8812</v>
      </c>
      <c r="J3026" s="63" t="str">
        <f t="shared" si="235"/>
        <v>IC.IT.212408</v>
      </c>
      <c r="K3026" s="61" t="s">
        <v>12175</v>
      </c>
      <c r="L3026" s="167" t="str">
        <f t="shared" si="236"/>
        <v>Joint capsule</v>
      </c>
      <c r="M3026" s="168" t="str">
        <f t="shared" si="237"/>
        <v>PI.IC.IT.212408.01</v>
      </c>
      <c r="N3026" s="168"/>
      <c r="O3026" s="168" t="str">
        <f t="shared" si="238"/>
        <v>PH.IC.IT.212408.01</v>
      </c>
      <c r="Q3026" s="168" t="str">
        <f t="shared" si="239"/>
        <v>CL.IC.IT.212408.01</v>
      </c>
    </row>
    <row r="3027" spans="1:25" s="167" customFormat="1" ht="15">
      <c r="A3027" s="167" t="s">
        <v>9344</v>
      </c>
      <c r="C3027" s="61" t="s">
        <v>10704</v>
      </c>
      <c r="D3027" s="167" t="s">
        <v>8040</v>
      </c>
      <c r="E3027" s="61" t="s">
        <v>512</v>
      </c>
      <c r="F3027" s="167" t="s">
        <v>8630</v>
      </c>
      <c r="G3027" s="129" t="s">
        <v>8814</v>
      </c>
      <c r="H3027" s="62" t="s">
        <v>11848</v>
      </c>
      <c r="I3027" s="129" t="s">
        <v>12157</v>
      </c>
      <c r="J3027" s="63" t="str">
        <f t="shared" si="235"/>
        <v>IC.IT.212501</v>
      </c>
      <c r="K3027" s="61" t="s">
        <v>12175</v>
      </c>
      <c r="L3027" s="167" t="str">
        <f t="shared" si="236"/>
        <v xml:space="preserve">     Stabilization none</v>
      </c>
      <c r="M3027" s="168" t="str">
        <f t="shared" si="237"/>
        <v>PI.IC.IT.212501.01</v>
      </c>
      <c r="N3027" s="168"/>
      <c r="O3027" s="168" t="str">
        <f t="shared" si="238"/>
        <v>PH.IC.IT.212501.01</v>
      </c>
      <c r="Q3027" s="168" t="str">
        <f t="shared" si="239"/>
        <v>CL.IC.IT.212501.01</v>
      </c>
    </row>
    <row r="3028" spans="1:25" s="167" customFormat="1" ht="15">
      <c r="A3028" s="167" t="s">
        <v>9344</v>
      </c>
      <c r="C3028" s="61" t="s">
        <v>10704</v>
      </c>
      <c r="E3028" s="61" t="s">
        <v>512</v>
      </c>
      <c r="F3028" s="167" t="s">
        <v>8630</v>
      </c>
      <c r="G3028" s="129" t="s">
        <v>8815</v>
      </c>
      <c r="H3028" s="62" t="s">
        <v>12030</v>
      </c>
      <c r="I3028" s="129" t="s">
        <v>11512</v>
      </c>
      <c r="J3028" s="63" t="str">
        <f t="shared" si="235"/>
        <v>IC.IT.212502</v>
      </c>
      <c r="K3028" s="61" t="s">
        <v>12175</v>
      </c>
      <c r="L3028" s="167" t="str">
        <f t="shared" si="236"/>
        <v xml:space="preserve">     Stabilization abdominal binder</v>
      </c>
      <c r="M3028" s="168" t="str">
        <f t="shared" si="237"/>
        <v>PI.IC.IT.212502.01</v>
      </c>
      <c r="N3028" s="168"/>
      <c r="O3028" s="168" t="str">
        <f t="shared" si="238"/>
        <v>PH.IC.IT.212502.01</v>
      </c>
      <c r="Q3028" s="168" t="str">
        <f t="shared" si="239"/>
        <v>CL.IC.IT.212502.01</v>
      </c>
    </row>
    <row r="3029" spans="1:25" s="167" customFormat="1" ht="15">
      <c r="A3029" s="167" t="s">
        <v>9344</v>
      </c>
      <c r="C3029" s="61" t="s">
        <v>10704</v>
      </c>
      <c r="E3029" s="61" t="s">
        <v>512</v>
      </c>
      <c r="F3029" s="167" t="s">
        <v>8630</v>
      </c>
      <c r="G3029" s="129" t="s">
        <v>9079</v>
      </c>
      <c r="H3029" s="62" t="s">
        <v>12032</v>
      </c>
      <c r="I3029" s="129" t="s">
        <v>11514</v>
      </c>
      <c r="J3029" s="63" t="str">
        <f t="shared" si="235"/>
        <v>IC.IT.212503</v>
      </c>
      <c r="K3029" s="61" t="s">
        <v>12175</v>
      </c>
      <c r="L3029" s="167" t="str">
        <f t="shared" si="236"/>
        <v xml:space="preserve">     Stabilization ace wrap</v>
      </c>
      <c r="M3029" s="168" t="str">
        <f t="shared" si="237"/>
        <v>PI.IC.IT.212503.01</v>
      </c>
      <c r="N3029" s="168"/>
      <c r="O3029" s="168" t="str">
        <f t="shared" si="238"/>
        <v>PH.IC.IT.212503.01</v>
      </c>
      <c r="Q3029" s="168" t="str">
        <f t="shared" si="239"/>
        <v>CL.IC.IT.212503.01</v>
      </c>
    </row>
    <row r="3030" spans="1:25" s="167" customFormat="1" ht="15">
      <c r="A3030" s="167" t="s">
        <v>9344</v>
      </c>
      <c r="C3030" s="61" t="s">
        <v>10704</v>
      </c>
      <c r="E3030" s="61" t="s">
        <v>512</v>
      </c>
      <c r="F3030" s="167" t="s">
        <v>8630</v>
      </c>
      <c r="G3030" s="129" t="s">
        <v>8659</v>
      </c>
      <c r="H3030" s="62" t="s">
        <v>12028</v>
      </c>
      <c r="I3030" s="129" t="s">
        <v>11516</v>
      </c>
      <c r="J3030" s="63" t="str">
        <f t="shared" si="235"/>
        <v>IC.IT.212504</v>
      </c>
      <c r="K3030" s="61" t="s">
        <v>12175</v>
      </c>
      <c r="L3030" s="167" t="str">
        <f t="shared" si="236"/>
        <v xml:space="preserve">     Stabilization montgomery straps</v>
      </c>
      <c r="M3030" s="168" t="str">
        <f t="shared" si="237"/>
        <v>PI.IC.IT.212504.01</v>
      </c>
      <c r="N3030" s="168"/>
      <c r="O3030" s="168" t="str">
        <f t="shared" si="238"/>
        <v>PH.IC.IT.212504.01</v>
      </c>
      <c r="Q3030" s="168" t="str">
        <f t="shared" si="239"/>
        <v>CL.IC.IT.212504.01</v>
      </c>
    </row>
    <row r="3031" spans="1:25" s="167" customFormat="1" ht="15">
      <c r="A3031" s="167" t="s">
        <v>9344</v>
      </c>
      <c r="C3031" s="61" t="s">
        <v>10704</v>
      </c>
      <c r="D3031" s="167" t="s">
        <v>8660</v>
      </c>
      <c r="E3031" s="61" t="s">
        <v>371</v>
      </c>
      <c r="F3031" s="167" t="s">
        <v>8630</v>
      </c>
      <c r="G3031" s="129" t="s">
        <v>8807</v>
      </c>
      <c r="H3031" s="62" t="s">
        <v>11848</v>
      </c>
      <c r="I3031" s="129" t="s">
        <v>9742</v>
      </c>
      <c r="J3031" s="63" t="str">
        <f t="shared" si="235"/>
        <v>IC.IT.212601</v>
      </c>
      <c r="K3031" s="61" t="s">
        <v>12175</v>
      </c>
      <c r="L3031" s="167" t="str">
        <f t="shared" si="236"/>
        <v xml:space="preserve">     Open wound</v>
      </c>
      <c r="M3031" s="168" t="str">
        <f t="shared" si="237"/>
        <v>PI.IC.IT.212601.01</v>
      </c>
      <c r="N3031" s="168"/>
      <c r="O3031" s="168" t="str">
        <f t="shared" si="238"/>
        <v>PH.IC.IT.212601.01</v>
      </c>
      <c r="Q3031" s="168" t="str">
        <f t="shared" si="239"/>
        <v>CL.IC.IT.212601.01</v>
      </c>
    </row>
    <row r="3032" spans="1:25" s="167" customFormat="1" ht="15">
      <c r="A3032" s="167" t="s">
        <v>9344</v>
      </c>
      <c r="C3032" s="61" t="s">
        <v>10704</v>
      </c>
      <c r="E3032" s="61" t="s">
        <v>371</v>
      </c>
      <c r="F3032" s="167" t="s">
        <v>8630</v>
      </c>
      <c r="G3032" s="129" t="s">
        <v>10191</v>
      </c>
      <c r="H3032" s="62" t="s">
        <v>12030</v>
      </c>
      <c r="I3032" s="129" t="s">
        <v>10192</v>
      </c>
      <c r="J3032" s="63" t="str">
        <f t="shared" si="235"/>
        <v>IC.IT.212602</v>
      </c>
      <c r="K3032" s="61" t="s">
        <v>12175</v>
      </c>
      <c r="L3032" s="167" t="str">
        <f t="shared" si="236"/>
        <v xml:space="preserve">     Sutures</v>
      </c>
      <c r="M3032" s="168" t="str">
        <f t="shared" si="237"/>
        <v>PI.IC.IT.212602.01</v>
      </c>
      <c r="N3032" s="168"/>
      <c r="O3032" s="168" t="str">
        <f t="shared" si="238"/>
        <v>PH.IC.IT.212602.01</v>
      </c>
      <c r="Q3032" s="168" t="str">
        <f t="shared" si="239"/>
        <v>CL.IC.IT.212602.01</v>
      </c>
    </row>
    <row r="3033" spans="1:25" s="167" customFormat="1" ht="15">
      <c r="A3033" s="167" t="s">
        <v>9344</v>
      </c>
      <c r="C3033" s="61" t="s">
        <v>10704</v>
      </c>
      <c r="E3033" s="61" t="s">
        <v>371</v>
      </c>
      <c r="F3033" s="167" t="s">
        <v>8630</v>
      </c>
      <c r="G3033" s="129" t="s">
        <v>8808</v>
      </c>
      <c r="H3033" s="62" t="s">
        <v>12032</v>
      </c>
      <c r="I3033" s="129" t="s">
        <v>9740</v>
      </c>
      <c r="J3033" s="63" t="str">
        <f t="shared" si="235"/>
        <v>IC.IT.212603</v>
      </c>
      <c r="K3033" s="61" t="s">
        <v>12175</v>
      </c>
      <c r="L3033" s="167" t="str">
        <f t="shared" si="236"/>
        <v xml:space="preserve">     Glue</v>
      </c>
      <c r="M3033" s="168" t="str">
        <f t="shared" si="237"/>
        <v>PI.IC.IT.212603.01</v>
      </c>
      <c r="N3033" s="168"/>
      <c r="O3033" s="168" t="str">
        <f t="shared" si="238"/>
        <v>PH.IC.IT.212603.01</v>
      </c>
      <c r="Q3033" s="168" t="str">
        <f t="shared" si="239"/>
        <v>CL.IC.IT.212603.01</v>
      </c>
    </row>
    <row r="3034" spans="1:25" s="167" customFormat="1" ht="15">
      <c r="A3034" s="167" t="s">
        <v>9344</v>
      </c>
      <c r="C3034" s="61" t="s">
        <v>10704</v>
      </c>
      <c r="E3034" s="61" t="s">
        <v>371</v>
      </c>
      <c r="F3034" s="167" t="s">
        <v>8630</v>
      </c>
      <c r="G3034" s="129" t="s">
        <v>8809</v>
      </c>
      <c r="H3034" s="62" t="s">
        <v>12028</v>
      </c>
      <c r="I3034" s="129" t="s">
        <v>10029</v>
      </c>
      <c r="J3034" s="63" t="str">
        <f t="shared" si="235"/>
        <v>IC.IT.212604</v>
      </c>
      <c r="K3034" s="61" t="s">
        <v>12175</v>
      </c>
      <c r="L3034" s="167" t="str">
        <f t="shared" si="236"/>
        <v xml:space="preserve">     Staples</v>
      </c>
      <c r="M3034" s="168" t="str">
        <f t="shared" si="237"/>
        <v>PI.IC.IT.212604.01</v>
      </c>
      <c r="N3034" s="168"/>
      <c r="O3034" s="168" t="str">
        <f t="shared" si="238"/>
        <v>PH.IC.IT.212604.01</v>
      </c>
      <c r="Q3034" s="168" t="str">
        <f t="shared" si="239"/>
        <v>CL.IC.IT.212604.01</v>
      </c>
    </row>
    <row r="3035" spans="1:25" s="167" customFormat="1" ht="15">
      <c r="A3035" s="167" t="s">
        <v>9344</v>
      </c>
      <c r="C3035" s="61" t="s">
        <v>10704</v>
      </c>
      <c r="E3035" s="61" t="s">
        <v>371</v>
      </c>
      <c r="F3035" s="167" t="s">
        <v>8630</v>
      </c>
      <c r="G3035" s="129" t="s">
        <v>8810</v>
      </c>
      <c r="H3035" s="62" t="s">
        <v>12210</v>
      </c>
      <c r="I3035" s="129" t="s">
        <v>8667</v>
      </c>
      <c r="J3035" s="63" t="str">
        <f t="shared" si="235"/>
        <v>IC.IT.212605</v>
      </c>
      <c r="K3035" s="61" t="s">
        <v>12175</v>
      </c>
      <c r="L3035" s="167" t="str">
        <f t="shared" si="236"/>
        <v xml:space="preserve">     Steri-strips</v>
      </c>
      <c r="M3035" s="168" t="str">
        <f t="shared" si="237"/>
        <v>PI.IC.IT.212605.01</v>
      </c>
      <c r="N3035" s="168"/>
      <c r="O3035" s="168" t="str">
        <f t="shared" si="238"/>
        <v>PH.IC.IT.212605.01</v>
      </c>
      <c r="Q3035" s="168" t="str">
        <f t="shared" si="239"/>
        <v>CL.IC.IT.212605.01</v>
      </c>
    </row>
    <row r="3036" spans="1:25" s="167" customFormat="1" ht="15">
      <c r="A3036" s="167" t="s">
        <v>9344</v>
      </c>
      <c r="C3036" s="61" t="s">
        <v>10704</v>
      </c>
      <c r="E3036" s="61" t="s">
        <v>371</v>
      </c>
      <c r="F3036" s="167" t="s">
        <v>8630</v>
      </c>
      <c r="G3036" s="129" t="s">
        <v>10533</v>
      </c>
      <c r="H3036" s="62" t="s">
        <v>12212</v>
      </c>
      <c r="I3036" s="129" t="s">
        <v>10534</v>
      </c>
      <c r="J3036" s="63" t="str">
        <f t="shared" si="235"/>
        <v>IC.IT.212606</v>
      </c>
      <c r="K3036" s="61" t="s">
        <v>12175</v>
      </c>
      <c r="L3036" s="167" t="str">
        <f t="shared" si="236"/>
        <v xml:space="preserve">     Approximated</v>
      </c>
      <c r="M3036" s="168" t="str">
        <f t="shared" si="237"/>
        <v>PI.IC.IT.212606.01</v>
      </c>
      <c r="N3036" s="168"/>
      <c r="O3036" s="168" t="str">
        <f t="shared" si="238"/>
        <v>PH.IC.IT.212606.01</v>
      </c>
      <c r="Q3036" s="168" t="str">
        <f t="shared" si="239"/>
        <v>CL.IC.IT.212606.01</v>
      </c>
    </row>
    <row r="3037" spans="1:25" s="167" customFormat="1" ht="15">
      <c r="A3037" s="167" t="s">
        <v>9344</v>
      </c>
      <c r="C3037" s="61" t="s">
        <v>10704</v>
      </c>
      <c r="E3037" s="61" t="s">
        <v>371</v>
      </c>
      <c r="F3037" s="167" t="s">
        <v>8630</v>
      </c>
      <c r="G3037" s="129" t="s">
        <v>10535</v>
      </c>
      <c r="H3037" s="62" t="s">
        <v>12225</v>
      </c>
      <c r="I3037" s="129" t="s">
        <v>8668</v>
      </c>
      <c r="J3037" s="63" t="str">
        <f t="shared" si="235"/>
        <v>IC.IT.212607</v>
      </c>
      <c r="K3037" s="61" t="s">
        <v>12175</v>
      </c>
      <c r="L3037" s="167" t="str">
        <f t="shared" si="236"/>
        <v xml:space="preserve">     Dehiscence</v>
      </c>
      <c r="M3037" s="168" t="str">
        <f t="shared" si="237"/>
        <v>PI.IC.IT.212607.01</v>
      </c>
      <c r="N3037" s="168"/>
      <c r="O3037" s="168" t="str">
        <f t="shared" si="238"/>
        <v>PH.IC.IT.212607.01</v>
      </c>
      <c r="Q3037" s="168" t="str">
        <f t="shared" si="239"/>
        <v>CL.IC.IT.212607.01</v>
      </c>
    </row>
    <row r="3038" spans="1:25" s="167" customFormat="1" ht="15">
      <c r="A3038" s="167" t="s">
        <v>9344</v>
      </c>
      <c r="C3038" s="61" t="s">
        <v>10704</v>
      </c>
      <c r="E3038" s="61" t="s">
        <v>371</v>
      </c>
      <c r="F3038" s="167" t="s">
        <v>8630</v>
      </c>
      <c r="G3038" s="129" t="s">
        <v>8669</v>
      </c>
      <c r="H3038" s="62" t="s">
        <v>11638</v>
      </c>
      <c r="I3038" s="129" t="s">
        <v>8670</v>
      </c>
      <c r="J3038" s="63" t="str">
        <f t="shared" si="235"/>
        <v>IC.IT.212608</v>
      </c>
      <c r="K3038" s="61" t="s">
        <v>12175</v>
      </c>
      <c r="L3038" s="167" t="str">
        <f t="shared" si="236"/>
        <v xml:space="preserve">     Retention sutures</v>
      </c>
      <c r="M3038" s="168" t="str">
        <f t="shared" si="237"/>
        <v>PI.IC.IT.212608.01</v>
      </c>
      <c r="N3038" s="168"/>
      <c r="O3038" s="168" t="str">
        <f t="shared" si="238"/>
        <v>PH.IC.IT.212608.01</v>
      </c>
      <c r="Q3038" s="168" t="str">
        <f t="shared" si="239"/>
        <v>CL.IC.IT.212608.01</v>
      </c>
    </row>
    <row r="3039" spans="1:25" s="167" customFormat="1" ht="15">
      <c r="A3039" s="10" t="s">
        <v>9101</v>
      </c>
      <c r="B3039" s="10"/>
      <c r="C3039" s="61" t="s">
        <v>10704</v>
      </c>
      <c r="D3039" s="10"/>
      <c r="E3039" s="61" t="s">
        <v>371</v>
      </c>
      <c r="F3039" s="167" t="s">
        <v>8630</v>
      </c>
      <c r="G3039" s="133" t="s">
        <v>9274</v>
      </c>
      <c r="H3039" s="62" t="s">
        <v>93</v>
      </c>
      <c r="I3039" s="135" t="s">
        <v>8671</v>
      </c>
      <c r="J3039" s="63" t="str">
        <f t="shared" si="235"/>
        <v>IC.IT.212609</v>
      </c>
      <c r="K3039" s="61" t="s">
        <v>12175</v>
      </c>
      <c r="L3039" s="167" t="str">
        <f t="shared" si="236"/>
        <v xml:space="preserve">  Unable to assess</v>
      </c>
      <c r="M3039" s="168" t="str">
        <f t="shared" si="237"/>
        <v>PI.IC.IT.212609.01</v>
      </c>
      <c r="N3039" s="168"/>
      <c r="O3039" s="168" t="str">
        <f t="shared" si="238"/>
        <v>PH.IC.IT.212609.01</v>
      </c>
      <c r="Q3039" s="168" t="str">
        <f t="shared" si="239"/>
        <v>CL.IC.IT.212609.01</v>
      </c>
      <c r="R3039" s="167" t="s">
        <v>12278</v>
      </c>
      <c r="S3039" s="167">
        <v>159</v>
      </c>
    </row>
    <row r="3040" spans="1:25" s="167" customFormat="1" ht="15">
      <c r="A3040" s="10" t="s">
        <v>9101</v>
      </c>
      <c r="B3040" s="10"/>
      <c r="C3040" s="61" t="s">
        <v>10704</v>
      </c>
      <c r="D3040" s="10"/>
      <c r="E3040" s="61" t="s">
        <v>371</v>
      </c>
      <c r="F3040" s="167" t="s">
        <v>8630</v>
      </c>
      <c r="G3040" s="133" t="s">
        <v>2397</v>
      </c>
      <c r="H3040" s="62" t="s">
        <v>2516</v>
      </c>
      <c r="I3040" s="135" t="s">
        <v>2271</v>
      </c>
      <c r="J3040" s="63" t="str">
        <f t="shared" si="235"/>
        <v>IC.IT.212610</v>
      </c>
      <c r="K3040" s="61" t="s">
        <v>12175</v>
      </c>
      <c r="L3040" s="167" t="str">
        <f t="shared" si="236"/>
        <v>Other, Specify:</v>
      </c>
      <c r="M3040" s="168" t="str">
        <f t="shared" si="237"/>
        <v>PI.IC.IT.212610.01</v>
      </c>
      <c r="N3040" s="168"/>
      <c r="O3040" s="168" t="str">
        <f t="shared" si="238"/>
        <v>PH.IC.IT.212610.01</v>
      </c>
      <c r="Q3040" s="168" t="str">
        <f t="shared" si="239"/>
        <v>CL.IC.IT.212610.01</v>
      </c>
      <c r="X3040" s="167" t="s">
        <v>2515</v>
      </c>
      <c r="Y3040" s="167">
        <v>971</v>
      </c>
    </row>
    <row r="3041" spans="1:17" s="167" customFormat="1" ht="15">
      <c r="A3041" s="167" t="s">
        <v>9344</v>
      </c>
      <c r="C3041" s="61" t="s">
        <v>10704</v>
      </c>
      <c r="D3041" s="167" t="s">
        <v>8941</v>
      </c>
      <c r="E3041" s="61" t="s">
        <v>7686</v>
      </c>
      <c r="F3041" s="167" t="s">
        <v>8632</v>
      </c>
      <c r="G3041" s="129" t="s">
        <v>9514</v>
      </c>
      <c r="H3041" s="62" t="s">
        <v>11848</v>
      </c>
      <c r="I3041" s="129" t="s">
        <v>10532</v>
      </c>
      <c r="J3041" s="63" t="str">
        <f t="shared" si="235"/>
        <v>IC.IT.212701</v>
      </c>
      <c r="K3041" s="61" t="s">
        <v>1702</v>
      </c>
      <c r="L3041" s="167" t="str">
        <f t="shared" si="236"/>
        <v xml:space="preserve">      Within normal limits</v>
      </c>
      <c r="M3041" s="168" t="str">
        <f t="shared" si="237"/>
        <v>PI.IC.IT.212701.01</v>
      </c>
      <c r="N3041" s="168"/>
      <c r="O3041" s="168" t="str">
        <f t="shared" si="238"/>
        <v>PH.IC.IT.212701.01</v>
      </c>
      <c r="Q3041" s="168" t="str">
        <f t="shared" si="239"/>
        <v>CL.IC.IT.212701.01</v>
      </c>
    </row>
    <row r="3042" spans="1:17" s="167" customFormat="1" ht="15">
      <c r="A3042" s="167" t="s">
        <v>9344</v>
      </c>
      <c r="C3042" s="61" t="s">
        <v>10704</v>
      </c>
      <c r="E3042" s="61" t="s">
        <v>7686</v>
      </c>
      <c r="F3042" s="167" t="s">
        <v>8632</v>
      </c>
      <c r="G3042" s="129" t="s">
        <v>8816</v>
      </c>
      <c r="H3042" s="62" t="s">
        <v>12030</v>
      </c>
      <c r="I3042" s="129" t="s">
        <v>10908</v>
      </c>
      <c r="J3042" s="63" t="str">
        <f t="shared" si="235"/>
        <v>IC.IT.212702</v>
      </c>
      <c r="K3042" s="61" t="s">
        <v>1702</v>
      </c>
      <c r="L3042" s="167" t="str">
        <f t="shared" si="236"/>
        <v xml:space="preserve">      Maceration</v>
      </c>
      <c r="M3042" s="168" t="str">
        <f t="shared" si="237"/>
        <v>PI.IC.IT.212702.01</v>
      </c>
      <c r="N3042" s="168"/>
      <c r="O3042" s="168" t="str">
        <f t="shared" si="238"/>
        <v>PH.IC.IT.212702.01</v>
      </c>
      <c r="Q3042" s="168" t="str">
        <f t="shared" si="239"/>
        <v>CL.IC.IT.212702.01</v>
      </c>
    </row>
    <row r="3043" spans="1:17" s="167" customFormat="1" ht="15">
      <c r="A3043" s="167" t="s">
        <v>9344</v>
      </c>
      <c r="C3043" s="61" t="s">
        <v>10704</v>
      </c>
      <c r="E3043" s="61" t="s">
        <v>7686</v>
      </c>
      <c r="F3043" s="167" t="s">
        <v>8632</v>
      </c>
      <c r="G3043" s="129" t="s">
        <v>9662</v>
      </c>
      <c r="H3043" s="62" t="s">
        <v>12032</v>
      </c>
      <c r="I3043" s="129" t="s">
        <v>11790</v>
      </c>
      <c r="J3043" s="63" t="str">
        <f t="shared" si="235"/>
        <v>IC.IT.212703</v>
      </c>
      <c r="K3043" s="61" t="s">
        <v>1702</v>
      </c>
      <c r="L3043" s="167" t="str">
        <f t="shared" si="236"/>
        <v xml:space="preserve">      Erythema</v>
      </c>
      <c r="M3043" s="168" t="str">
        <f t="shared" si="237"/>
        <v>PI.IC.IT.212703.01</v>
      </c>
      <c r="N3043" s="168"/>
      <c r="O3043" s="168" t="str">
        <f t="shared" si="238"/>
        <v>PH.IC.IT.212703.01</v>
      </c>
      <c r="Q3043" s="168" t="str">
        <f t="shared" si="239"/>
        <v>CL.IC.IT.212703.01</v>
      </c>
    </row>
    <row r="3044" spans="1:17" s="167" customFormat="1" ht="15">
      <c r="A3044" s="167" t="s">
        <v>9344</v>
      </c>
      <c r="C3044" s="61" t="s">
        <v>10704</v>
      </c>
      <c r="E3044" s="61" t="s">
        <v>7686</v>
      </c>
      <c r="F3044" s="167" t="s">
        <v>8632</v>
      </c>
      <c r="G3044" s="129" t="s">
        <v>8817</v>
      </c>
      <c r="H3044" s="62" t="s">
        <v>12028</v>
      </c>
      <c r="I3044" s="129" t="s">
        <v>8818</v>
      </c>
      <c r="J3044" s="63" t="str">
        <f t="shared" si="235"/>
        <v>IC.IT.212704</v>
      </c>
      <c r="K3044" s="61" t="s">
        <v>1702</v>
      </c>
      <c r="L3044" s="167" t="str">
        <f t="shared" si="236"/>
        <v xml:space="preserve">      Induration</v>
      </c>
      <c r="M3044" s="168" t="str">
        <f t="shared" si="237"/>
        <v>PI.IC.IT.212704.01</v>
      </c>
      <c r="N3044" s="168"/>
      <c r="O3044" s="168" t="str">
        <f t="shared" si="238"/>
        <v>PH.IC.IT.212704.01</v>
      </c>
      <c r="Q3044" s="168" t="str">
        <f t="shared" si="239"/>
        <v>CL.IC.IT.212704.01</v>
      </c>
    </row>
    <row r="3045" spans="1:17" s="167" customFormat="1" ht="15">
      <c r="A3045" s="167" t="s">
        <v>9344</v>
      </c>
      <c r="C3045" s="61" t="s">
        <v>10704</v>
      </c>
      <c r="E3045" s="61" t="s">
        <v>7686</v>
      </c>
      <c r="F3045" s="167" t="s">
        <v>8632</v>
      </c>
      <c r="G3045" s="129" t="s">
        <v>11799</v>
      </c>
      <c r="H3045" s="62" t="s">
        <v>12210</v>
      </c>
      <c r="I3045" s="129" t="s">
        <v>11800</v>
      </c>
      <c r="J3045" s="63" t="str">
        <f t="shared" si="235"/>
        <v>IC.IT.212705</v>
      </c>
      <c r="K3045" s="61" t="s">
        <v>1702</v>
      </c>
      <c r="L3045" s="167" t="str">
        <f t="shared" si="236"/>
        <v xml:space="preserve">     Swelling</v>
      </c>
      <c r="M3045" s="168" t="str">
        <f t="shared" si="237"/>
        <v>PI.IC.IT.212705.01</v>
      </c>
      <c r="N3045" s="168"/>
      <c r="O3045" s="168" t="str">
        <f t="shared" si="238"/>
        <v>PH.IC.IT.212705.01</v>
      </c>
      <c r="Q3045" s="168" t="str">
        <f t="shared" si="239"/>
        <v>CL.IC.IT.212705.01</v>
      </c>
    </row>
    <row r="3046" spans="1:17" s="167" customFormat="1" ht="15">
      <c r="A3046" s="167" t="s">
        <v>9344</v>
      </c>
      <c r="C3046" s="61" t="s">
        <v>10704</v>
      </c>
      <c r="E3046" s="61" t="s">
        <v>7686</v>
      </c>
      <c r="F3046" s="167" t="s">
        <v>8632</v>
      </c>
      <c r="G3046" s="129" t="s">
        <v>9665</v>
      </c>
      <c r="H3046" s="62" t="s">
        <v>12212</v>
      </c>
      <c r="I3046" s="129" t="s">
        <v>12437</v>
      </c>
      <c r="J3046" s="63" t="str">
        <f t="shared" si="235"/>
        <v>IC.IT.212706</v>
      </c>
      <c r="K3046" s="61" t="s">
        <v>1702</v>
      </c>
      <c r="L3046" s="167" t="str">
        <f t="shared" si="236"/>
        <v xml:space="preserve">      Other: specify</v>
      </c>
      <c r="M3046" s="168" t="str">
        <f t="shared" si="237"/>
        <v>PI.IC.IT.212706.01</v>
      </c>
      <c r="N3046" s="168"/>
      <c r="O3046" s="168" t="str">
        <f t="shared" si="238"/>
        <v>PH.IC.IT.212706.01</v>
      </c>
      <c r="Q3046" s="168" t="str">
        <f t="shared" si="239"/>
        <v>CL.IC.IT.212706.01</v>
      </c>
    </row>
    <row r="3047" spans="1:17" s="167" customFormat="1" ht="15">
      <c r="A3047" s="167" t="s">
        <v>9344</v>
      </c>
      <c r="C3047" s="61" t="s">
        <v>10704</v>
      </c>
      <c r="D3047" s="167" t="s">
        <v>8819</v>
      </c>
      <c r="E3047" s="61" t="s">
        <v>745</v>
      </c>
      <c r="F3047" s="167" t="s">
        <v>8632</v>
      </c>
      <c r="G3047" s="129" t="s">
        <v>10806</v>
      </c>
      <c r="H3047" s="62" t="s">
        <v>11848</v>
      </c>
      <c r="I3047" s="129" t="s">
        <v>11753</v>
      </c>
      <c r="J3047" s="63" t="str">
        <f t="shared" si="235"/>
        <v>IC.IT.212801</v>
      </c>
      <c r="K3047" s="61" t="s">
        <v>1702</v>
      </c>
      <c r="L3047" s="167" t="str">
        <f t="shared" si="236"/>
        <v xml:space="preserve">     Unchanged</v>
      </c>
      <c r="M3047" s="168" t="str">
        <f t="shared" si="237"/>
        <v>PI.IC.IT.212801.01</v>
      </c>
      <c r="N3047" s="168"/>
      <c r="O3047" s="168" t="str">
        <f t="shared" si="238"/>
        <v>PH.IC.IT.212801.01</v>
      </c>
      <c r="Q3047" s="168" t="str">
        <f t="shared" si="239"/>
        <v>CL.IC.IT.212801.01</v>
      </c>
    </row>
    <row r="3048" spans="1:17" s="167" customFormat="1" ht="15">
      <c r="A3048" s="167" t="s">
        <v>9344</v>
      </c>
      <c r="C3048" s="61" t="s">
        <v>10704</v>
      </c>
      <c r="E3048" s="61" t="s">
        <v>745</v>
      </c>
      <c r="F3048" s="167" t="s">
        <v>8632</v>
      </c>
      <c r="G3048" s="129" t="s">
        <v>9668</v>
      </c>
      <c r="H3048" s="62" t="s">
        <v>12030</v>
      </c>
      <c r="I3048" s="129" t="s">
        <v>11752</v>
      </c>
      <c r="J3048" s="63" t="str">
        <f t="shared" si="235"/>
        <v>IC.IT.212802</v>
      </c>
      <c r="K3048" s="61" t="s">
        <v>1702</v>
      </c>
      <c r="L3048" s="167" t="str">
        <f t="shared" si="236"/>
        <v xml:space="preserve">      Decreasing</v>
      </c>
      <c r="M3048" s="168" t="str">
        <f t="shared" si="237"/>
        <v>PI.IC.IT.212802.01</v>
      </c>
      <c r="N3048" s="168"/>
      <c r="O3048" s="168" t="str">
        <f t="shared" si="238"/>
        <v>PH.IC.IT.212802.01</v>
      </c>
      <c r="Q3048" s="168" t="str">
        <f t="shared" si="239"/>
        <v>CL.IC.IT.212802.01</v>
      </c>
    </row>
    <row r="3049" spans="1:17" s="167" customFormat="1" ht="15">
      <c r="A3049" s="167" t="s">
        <v>9344</v>
      </c>
      <c r="C3049" s="61" t="s">
        <v>10704</v>
      </c>
      <c r="E3049" s="61" t="s">
        <v>745</v>
      </c>
      <c r="F3049" s="167" t="s">
        <v>8632</v>
      </c>
      <c r="G3049" s="129" t="s">
        <v>9388</v>
      </c>
      <c r="H3049" s="62" t="s">
        <v>12032</v>
      </c>
      <c r="I3049" s="129" t="s">
        <v>11583</v>
      </c>
      <c r="J3049" s="63" t="str">
        <f t="shared" si="235"/>
        <v>IC.IT.212803</v>
      </c>
      <c r="K3049" s="61" t="s">
        <v>1702</v>
      </c>
      <c r="L3049" s="167" t="str">
        <f t="shared" si="236"/>
        <v xml:space="preserve">      Increasing</v>
      </c>
      <c r="M3049" s="168" t="str">
        <f t="shared" si="237"/>
        <v>PI.IC.IT.212803.01</v>
      </c>
      <c r="N3049" s="168"/>
      <c r="O3049" s="168" t="str">
        <f t="shared" si="238"/>
        <v>PH.IC.IT.212803.01</v>
      </c>
      <c r="Q3049" s="168" t="str">
        <f t="shared" si="239"/>
        <v>CL.IC.IT.212803.01</v>
      </c>
    </row>
    <row r="3050" spans="1:17" s="167" customFormat="1" ht="15">
      <c r="A3050" s="167" t="s">
        <v>9344</v>
      </c>
      <c r="C3050" s="61" t="s">
        <v>10704</v>
      </c>
      <c r="D3050" s="167" t="s">
        <v>8396</v>
      </c>
      <c r="E3050" s="61" t="s">
        <v>7532</v>
      </c>
      <c r="F3050" s="167" t="s">
        <v>8632</v>
      </c>
      <c r="G3050" s="129" t="s">
        <v>8246</v>
      </c>
      <c r="H3050" s="62" t="s">
        <v>11848</v>
      </c>
      <c r="I3050" s="129" t="s">
        <v>11474</v>
      </c>
      <c r="J3050" s="63" t="str">
        <f t="shared" si="235"/>
        <v>IC.IT.212901</v>
      </c>
      <c r="K3050" s="61" t="s">
        <v>1702</v>
      </c>
      <c r="L3050" s="167" t="str">
        <f t="shared" si="236"/>
        <v xml:space="preserve">      Consistent with Body Temperature</v>
      </c>
      <c r="M3050" s="168" t="str">
        <f t="shared" si="237"/>
        <v>PI.IC.IT.212901.01</v>
      </c>
      <c r="N3050" s="168"/>
      <c r="O3050" s="168" t="str">
        <f t="shared" si="238"/>
        <v>PH.IC.IT.212901.01</v>
      </c>
      <c r="Q3050" s="168" t="str">
        <f t="shared" si="239"/>
        <v>CL.IC.IT.212901.01</v>
      </c>
    </row>
    <row r="3051" spans="1:17" s="167" customFormat="1" ht="15">
      <c r="A3051" s="167" t="s">
        <v>9344</v>
      </c>
      <c r="C3051" s="61" t="s">
        <v>10704</v>
      </c>
      <c r="E3051" s="61" t="s">
        <v>7532</v>
      </c>
      <c r="F3051" s="167" t="s">
        <v>8632</v>
      </c>
      <c r="G3051" s="129" t="s">
        <v>8529</v>
      </c>
      <c r="H3051" s="62" t="s">
        <v>12030</v>
      </c>
      <c r="I3051" s="129" t="s">
        <v>11504</v>
      </c>
      <c r="J3051" s="63" t="str">
        <f t="shared" si="235"/>
        <v>IC.IT.212902</v>
      </c>
      <c r="K3051" s="61" t="s">
        <v>1702</v>
      </c>
      <c r="L3051" s="167" t="str">
        <f t="shared" si="236"/>
        <v xml:space="preserve">      Warmer than Body Temperature</v>
      </c>
      <c r="M3051" s="168" t="str">
        <f t="shared" si="237"/>
        <v>PI.IC.IT.212902.01</v>
      </c>
      <c r="N3051" s="168"/>
      <c r="O3051" s="168" t="str">
        <f t="shared" si="238"/>
        <v>PH.IC.IT.212902.01</v>
      </c>
      <c r="Q3051" s="168" t="str">
        <f t="shared" si="239"/>
        <v>CL.IC.IT.212902.01</v>
      </c>
    </row>
    <row r="3052" spans="1:17" s="167" customFormat="1" ht="15">
      <c r="A3052" s="167" t="s">
        <v>9344</v>
      </c>
      <c r="C3052" s="61" t="s">
        <v>10704</v>
      </c>
      <c r="E3052" s="61" t="s">
        <v>7532</v>
      </c>
      <c r="F3052" s="167" t="s">
        <v>8632</v>
      </c>
      <c r="G3052" s="167" t="s">
        <v>8397</v>
      </c>
      <c r="H3052" s="62" t="s">
        <v>12032</v>
      </c>
      <c r="I3052" s="167" t="s">
        <v>11506</v>
      </c>
      <c r="J3052" s="63" t="str">
        <f t="shared" si="235"/>
        <v>IC.IT.212903</v>
      </c>
      <c r="K3052" s="61" t="s">
        <v>1702</v>
      </c>
      <c r="L3052" s="167" t="str">
        <f t="shared" si="236"/>
        <v xml:space="preserve">      Warmer than Opposite Body Part</v>
      </c>
      <c r="M3052" s="168" t="str">
        <f t="shared" si="237"/>
        <v>PI.IC.IT.212903.01</v>
      </c>
      <c r="N3052" s="168"/>
      <c r="O3052" s="168" t="str">
        <f t="shared" si="238"/>
        <v>PH.IC.IT.212903.01</v>
      </c>
      <c r="Q3052" s="168" t="str">
        <f t="shared" si="239"/>
        <v>CL.IC.IT.212903.01</v>
      </c>
    </row>
    <row r="3053" spans="1:17" s="167" customFormat="1" ht="15">
      <c r="A3053" s="167" t="s">
        <v>9344</v>
      </c>
      <c r="C3053" s="61" t="s">
        <v>10704</v>
      </c>
      <c r="E3053" s="61" t="s">
        <v>7532</v>
      </c>
      <c r="F3053" s="167" t="s">
        <v>8632</v>
      </c>
      <c r="G3053" s="167" t="s">
        <v>8646</v>
      </c>
      <c r="H3053" s="62" t="s">
        <v>12028</v>
      </c>
      <c r="I3053" s="167" t="s">
        <v>11508</v>
      </c>
      <c r="J3053" s="63" t="str">
        <f t="shared" si="235"/>
        <v>IC.IT.212904</v>
      </c>
      <c r="K3053" s="61" t="s">
        <v>1702</v>
      </c>
      <c r="L3053" s="167" t="str">
        <f t="shared" si="236"/>
        <v xml:space="preserve">      Cooler than Body Temperature</v>
      </c>
      <c r="M3053" s="168" t="str">
        <f t="shared" si="237"/>
        <v>PI.IC.IT.212904.01</v>
      </c>
      <c r="N3053" s="168"/>
      <c r="O3053" s="168" t="str">
        <f t="shared" si="238"/>
        <v>PH.IC.IT.212904.01</v>
      </c>
      <c r="Q3053" s="168" t="str">
        <f t="shared" si="239"/>
        <v>CL.IC.IT.212904.01</v>
      </c>
    </row>
    <row r="3054" spans="1:17" s="167" customFormat="1" ht="15">
      <c r="A3054" s="167" t="s">
        <v>9344</v>
      </c>
      <c r="C3054" s="61" t="s">
        <v>10704</v>
      </c>
      <c r="E3054" s="61" t="s">
        <v>7532</v>
      </c>
      <c r="F3054" s="167" t="s">
        <v>8632</v>
      </c>
      <c r="G3054" s="167" t="s">
        <v>8647</v>
      </c>
      <c r="H3054" s="62" t="s">
        <v>12210</v>
      </c>
      <c r="I3054" s="167" t="s">
        <v>11510</v>
      </c>
      <c r="J3054" s="63" t="str">
        <f t="shared" si="235"/>
        <v>IC.IT.212905</v>
      </c>
      <c r="K3054" s="61" t="s">
        <v>1702</v>
      </c>
      <c r="L3054" s="167" t="str">
        <f t="shared" si="236"/>
        <v xml:space="preserve">      Cooler than Opposite Body Part</v>
      </c>
      <c r="M3054" s="168" t="str">
        <f t="shared" si="237"/>
        <v>PI.IC.IT.212905.01</v>
      </c>
      <c r="N3054" s="168"/>
      <c r="O3054" s="168" t="str">
        <f t="shared" si="238"/>
        <v>PH.IC.IT.212905.01</v>
      </c>
      <c r="Q3054" s="168" t="str">
        <f t="shared" si="239"/>
        <v>CL.IC.IT.212905.01</v>
      </c>
    </row>
    <row r="3055" spans="1:17" s="167" customFormat="1" ht="15">
      <c r="A3055" s="167" t="s">
        <v>9344</v>
      </c>
      <c r="C3055" s="61" t="s">
        <v>10704</v>
      </c>
      <c r="D3055" s="167" t="s">
        <v>8285</v>
      </c>
      <c r="E3055" s="61" t="s">
        <v>7537</v>
      </c>
      <c r="F3055" s="167" t="s">
        <v>8633</v>
      </c>
      <c r="G3055" s="167" t="s">
        <v>13467</v>
      </c>
      <c r="H3055" s="62" t="s">
        <v>11848</v>
      </c>
      <c r="I3055" s="167" t="s">
        <v>8649</v>
      </c>
      <c r="J3055" s="63" t="str">
        <f t="shared" si="235"/>
        <v>IC.IT.213001</v>
      </c>
      <c r="K3055" s="61" t="s">
        <v>1702</v>
      </c>
      <c r="L3055" s="167" t="str">
        <f t="shared" si="236"/>
        <v xml:space="preserve">      Pressure Ulcer:  </v>
      </c>
      <c r="M3055" s="168" t="str">
        <f t="shared" si="237"/>
        <v>PI.IC.IT.213001.01</v>
      </c>
      <c r="N3055" s="168"/>
      <c r="O3055" s="168" t="str">
        <f t="shared" si="238"/>
        <v>PH.IC.IT.213001.01</v>
      </c>
      <c r="Q3055" s="168" t="str">
        <f t="shared" si="239"/>
        <v>CL.IC.IT.213001.01</v>
      </c>
    </row>
    <row r="3056" spans="1:17" s="167" customFormat="1" ht="15">
      <c r="A3056" s="167" t="s">
        <v>9344</v>
      </c>
      <c r="C3056" s="61" t="s">
        <v>10704</v>
      </c>
      <c r="E3056" s="61" t="s">
        <v>7537</v>
      </c>
      <c r="F3056" s="167" t="s">
        <v>8633</v>
      </c>
      <c r="G3056" s="167" t="s">
        <v>8650</v>
      </c>
      <c r="H3056" s="62" t="s">
        <v>12030</v>
      </c>
      <c r="I3056" s="167" t="s">
        <v>9999</v>
      </c>
      <c r="J3056" s="63" t="str">
        <f t="shared" si="235"/>
        <v>IC.IT.213002</v>
      </c>
      <c r="K3056" s="61" t="s">
        <v>1702</v>
      </c>
      <c r="L3056" s="167" t="str">
        <f t="shared" si="236"/>
        <v xml:space="preserve">      Vascular Lesion Venous:  specify thickness</v>
      </c>
      <c r="M3056" s="168" t="str">
        <f t="shared" si="237"/>
        <v>PI.IC.IT.213002.01</v>
      </c>
      <c r="N3056" s="168"/>
      <c r="O3056" s="168" t="str">
        <f t="shared" si="238"/>
        <v>PH.IC.IT.213002.01</v>
      </c>
      <c r="Q3056" s="168" t="str">
        <f t="shared" si="239"/>
        <v>CL.IC.IT.213002.01</v>
      </c>
    </row>
    <row r="3057" spans="1:19" s="167" customFormat="1" ht="15">
      <c r="A3057" s="167" t="s">
        <v>9344</v>
      </c>
      <c r="C3057" s="61" t="s">
        <v>10704</v>
      </c>
      <c r="E3057" s="61" t="s">
        <v>7537</v>
      </c>
      <c r="F3057" s="167" t="s">
        <v>8633</v>
      </c>
      <c r="G3057" s="167" t="s">
        <v>8542</v>
      </c>
      <c r="H3057" s="62" t="s">
        <v>12032</v>
      </c>
      <c r="I3057" s="167" t="s">
        <v>8543</v>
      </c>
      <c r="J3057" s="63" t="str">
        <f t="shared" si="235"/>
        <v>IC.IT.213003</v>
      </c>
      <c r="K3057" s="61" t="s">
        <v>1702</v>
      </c>
      <c r="L3057" s="167" t="str">
        <f t="shared" si="236"/>
        <v xml:space="preserve">      Vascular Lesion Arterial:  specify thickness</v>
      </c>
      <c r="M3057" s="168" t="str">
        <f t="shared" si="237"/>
        <v>PI.IC.IT.213003.01</v>
      </c>
      <c r="N3057" s="168"/>
      <c r="O3057" s="168" t="str">
        <f t="shared" si="238"/>
        <v>PH.IC.IT.213003.01</v>
      </c>
      <c r="Q3057" s="168" t="str">
        <f t="shared" si="239"/>
        <v>CL.IC.IT.213003.01</v>
      </c>
    </row>
    <row r="3058" spans="1:19" s="167" customFormat="1" ht="15">
      <c r="A3058" s="167" t="s">
        <v>9344</v>
      </c>
      <c r="C3058" s="61" t="s">
        <v>10704</v>
      </c>
      <c r="E3058" s="61" t="s">
        <v>7537</v>
      </c>
      <c r="F3058" s="167" t="s">
        <v>8633</v>
      </c>
      <c r="G3058" s="167" t="s">
        <v>8544</v>
      </c>
      <c r="H3058" s="62" t="s">
        <v>12028</v>
      </c>
      <c r="I3058" s="167" t="s">
        <v>8545</v>
      </c>
      <c r="J3058" s="63" t="str">
        <f t="shared" si="235"/>
        <v>IC.IT.213004</v>
      </c>
      <c r="K3058" s="61" t="s">
        <v>1702</v>
      </c>
      <c r="L3058" s="167" t="str">
        <f t="shared" si="236"/>
        <v xml:space="preserve">      Diabetic Skin Ulcer:  specify thickness</v>
      </c>
      <c r="M3058" s="168" t="str">
        <f t="shared" si="237"/>
        <v>PI.IC.IT.213004.01</v>
      </c>
      <c r="N3058" s="168"/>
      <c r="O3058" s="168" t="str">
        <f t="shared" si="238"/>
        <v>PH.IC.IT.213004.01</v>
      </c>
      <c r="Q3058" s="168" t="str">
        <f t="shared" si="239"/>
        <v>CL.IC.IT.213004.01</v>
      </c>
    </row>
    <row r="3059" spans="1:19" s="167" customFormat="1" ht="15">
      <c r="A3059" s="167" t="s">
        <v>9344</v>
      </c>
      <c r="C3059" s="61" t="s">
        <v>10704</v>
      </c>
      <c r="E3059" s="61" t="s">
        <v>7537</v>
      </c>
      <c r="F3059" s="167" t="s">
        <v>8633</v>
      </c>
      <c r="G3059" s="167" t="s">
        <v>8546</v>
      </c>
      <c r="H3059" s="62" t="s">
        <v>12210</v>
      </c>
      <c r="I3059" s="167" t="s">
        <v>8411</v>
      </c>
      <c r="J3059" s="63" t="str">
        <f t="shared" si="235"/>
        <v>IC.IT.213005</v>
      </c>
      <c r="K3059" s="61" t="s">
        <v>12175</v>
      </c>
      <c r="L3059" s="167" t="str">
        <f t="shared" si="236"/>
        <v xml:space="preserve">      Surgical Wound (non-healing)</v>
      </c>
      <c r="M3059" s="168" t="str">
        <f t="shared" si="237"/>
        <v>PI.IC.IT.213005.01</v>
      </c>
      <c r="N3059" s="168"/>
      <c r="O3059" s="168" t="str">
        <f t="shared" si="238"/>
        <v>PH.IC.IT.213005.01</v>
      </c>
      <c r="Q3059" s="168" t="str">
        <f t="shared" si="239"/>
        <v>CL.IC.IT.213005.01</v>
      </c>
    </row>
    <row r="3060" spans="1:19" s="167" customFormat="1" ht="15">
      <c r="A3060" s="167" t="s">
        <v>9344</v>
      </c>
      <c r="C3060" s="61" t="s">
        <v>10704</v>
      </c>
      <c r="E3060" s="61" t="s">
        <v>7537</v>
      </c>
      <c r="F3060" s="167" t="s">
        <v>8633</v>
      </c>
      <c r="G3060" s="167" t="s">
        <v>8549</v>
      </c>
      <c r="H3060" s="62" t="s">
        <v>12212</v>
      </c>
      <c r="I3060" s="167" t="s">
        <v>8554</v>
      </c>
      <c r="J3060" s="63" t="str">
        <f t="shared" si="235"/>
        <v>IC.IT.213006</v>
      </c>
      <c r="K3060" s="61" t="s">
        <v>12175</v>
      </c>
      <c r="L3060" s="167" t="str">
        <f t="shared" si="236"/>
        <v xml:space="preserve">      Skin tear</v>
      </c>
      <c r="M3060" s="168" t="str">
        <f t="shared" si="237"/>
        <v>PI.IC.IT.213006.01</v>
      </c>
      <c r="N3060" s="168"/>
      <c r="O3060" s="168" t="str">
        <f t="shared" si="238"/>
        <v>PH.IC.IT.213006.01</v>
      </c>
      <c r="Q3060" s="168" t="str">
        <f t="shared" si="239"/>
        <v>CL.IC.IT.213006.01</v>
      </c>
    </row>
    <row r="3061" spans="1:19" s="167" customFormat="1" ht="15">
      <c r="A3061" s="167" t="s">
        <v>9344</v>
      </c>
      <c r="C3061" s="61" t="s">
        <v>10704</v>
      </c>
      <c r="E3061" s="61" t="s">
        <v>7537</v>
      </c>
      <c r="F3061" s="167" t="s">
        <v>8633</v>
      </c>
      <c r="G3061" s="167" t="s">
        <v>8555</v>
      </c>
      <c r="H3061" s="62" t="s">
        <v>12225</v>
      </c>
      <c r="I3061" s="167" t="s">
        <v>8932</v>
      </c>
      <c r="J3061" s="63" t="str">
        <f t="shared" si="235"/>
        <v>IC.IT.213007</v>
      </c>
      <c r="K3061" s="61" t="s">
        <v>12175</v>
      </c>
      <c r="L3061" s="167" t="str">
        <f t="shared" si="236"/>
        <v xml:space="preserve">      Abrasion</v>
      </c>
      <c r="M3061" s="168" t="str">
        <f t="shared" si="237"/>
        <v>PI.IC.IT.213007.01</v>
      </c>
      <c r="N3061" s="168"/>
      <c r="O3061" s="168" t="str">
        <f t="shared" si="238"/>
        <v>PH.IC.IT.213007.01</v>
      </c>
      <c r="Q3061" s="168" t="str">
        <f t="shared" si="239"/>
        <v>CL.IC.IT.213007.01</v>
      </c>
    </row>
    <row r="3062" spans="1:19" s="167" customFormat="1" ht="15">
      <c r="A3062" s="167" t="s">
        <v>9344</v>
      </c>
      <c r="C3062" s="61" t="s">
        <v>10704</v>
      </c>
      <c r="E3062" s="61" t="s">
        <v>7537</v>
      </c>
      <c r="F3062" s="167" t="s">
        <v>8633</v>
      </c>
      <c r="G3062" s="167" t="s">
        <v>8936</v>
      </c>
      <c r="H3062" s="62" t="s">
        <v>11638</v>
      </c>
      <c r="I3062" s="167" t="s">
        <v>8933</v>
      </c>
      <c r="J3062" s="63" t="str">
        <f t="shared" si="235"/>
        <v>IC.IT.213008</v>
      </c>
      <c r="K3062" s="61" t="s">
        <v>12175</v>
      </c>
      <c r="L3062" s="167" t="str">
        <f t="shared" si="236"/>
        <v xml:space="preserve">      Blister (not over bony prominence)</v>
      </c>
      <c r="M3062" s="168" t="str">
        <f t="shared" si="237"/>
        <v>PI.IC.IT.213008.01</v>
      </c>
      <c r="N3062" s="168"/>
      <c r="O3062" s="168" t="str">
        <f t="shared" si="238"/>
        <v>PH.IC.IT.213008.01</v>
      </c>
      <c r="Q3062" s="168" t="str">
        <f t="shared" si="239"/>
        <v>CL.IC.IT.213008.01</v>
      </c>
    </row>
    <row r="3063" spans="1:19" s="167" customFormat="1" ht="15">
      <c r="A3063" s="167" t="s">
        <v>9344</v>
      </c>
      <c r="C3063" s="61" t="s">
        <v>10704</v>
      </c>
      <c r="E3063" s="61" t="s">
        <v>7537</v>
      </c>
      <c r="F3063" s="167" t="s">
        <v>8633</v>
      </c>
      <c r="G3063" s="167" t="s">
        <v>8937</v>
      </c>
      <c r="H3063" s="62" t="s">
        <v>11639</v>
      </c>
      <c r="I3063" s="167" t="s">
        <v>8938</v>
      </c>
      <c r="J3063" s="63" t="str">
        <f t="shared" si="235"/>
        <v>IC.IT.213009</v>
      </c>
      <c r="K3063" s="61" t="s">
        <v>12175</v>
      </c>
      <c r="L3063" s="167" t="str">
        <f t="shared" si="236"/>
        <v xml:space="preserve">      Cellulitus</v>
      </c>
      <c r="M3063" s="168" t="str">
        <f t="shared" si="237"/>
        <v>PI.IC.IT.213009.01</v>
      </c>
      <c r="N3063" s="168"/>
      <c r="O3063" s="168" t="str">
        <f t="shared" si="238"/>
        <v>PH.IC.IT.213009.01</v>
      </c>
      <c r="Q3063" s="168" t="str">
        <f t="shared" si="239"/>
        <v>CL.IC.IT.213009.01</v>
      </c>
    </row>
    <row r="3064" spans="1:19" s="167" customFormat="1" ht="15">
      <c r="A3064" s="167" t="s">
        <v>9344</v>
      </c>
      <c r="C3064" s="61" t="s">
        <v>10704</v>
      </c>
      <c r="E3064" s="61" t="s">
        <v>7537</v>
      </c>
      <c r="F3064" s="167" t="s">
        <v>8633</v>
      </c>
      <c r="G3064" s="167" t="s">
        <v>8939</v>
      </c>
      <c r="H3064" s="62" t="s">
        <v>11829</v>
      </c>
      <c r="I3064" s="167" t="s">
        <v>10320</v>
      </c>
      <c r="J3064" s="63" t="str">
        <f t="shared" si="235"/>
        <v>IC.IT.213010</v>
      </c>
      <c r="K3064" s="61" t="s">
        <v>12175</v>
      </c>
      <c r="L3064" s="167" t="str">
        <f t="shared" si="236"/>
        <v xml:space="preserve">      Rash</v>
      </c>
      <c r="M3064" s="168" t="str">
        <f t="shared" si="237"/>
        <v>PI.IC.IT.213010.01</v>
      </c>
      <c r="N3064" s="168"/>
      <c r="O3064" s="168" t="str">
        <f t="shared" si="238"/>
        <v>PH.IC.IT.213010.01</v>
      </c>
      <c r="Q3064" s="168" t="str">
        <f t="shared" si="239"/>
        <v>CL.IC.IT.213010.01</v>
      </c>
    </row>
    <row r="3065" spans="1:19" s="167" customFormat="1" ht="15">
      <c r="A3065" s="167" t="s">
        <v>9344</v>
      </c>
      <c r="C3065" s="61" t="s">
        <v>10704</v>
      </c>
      <c r="E3065" s="61" t="s">
        <v>7537</v>
      </c>
      <c r="F3065" s="167" t="s">
        <v>8633</v>
      </c>
      <c r="G3065" s="167" t="s">
        <v>8940</v>
      </c>
      <c r="H3065" s="62" t="s">
        <v>12099</v>
      </c>
      <c r="I3065" s="167" t="s">
        <v>8695</v>
      </c>
      <c r="J3065" s="63" t="str">
        <f t="shared" si="235"/>
        <v>IC.IT.213011</v>
      </c>
      <c r="K3065" s="61" t="s">
        <v>1702</v>
      </c>
      <c r="L3065" s="167" t="str">
        <f t="shared" si="236"/>
        <v xml:space="preserve">      Tape burn</v>
      </c>
      <c r="M3065" s="168" t="str">
        <f t="shared" si="237"/>
        <v>PI.IC.IT.213011.01</v>
      </c>
      <c r="N3065" s="168"/>
      <c r="O3065" s="168" t="str">
        <f t="shared" si="238"/>
        <v>PH.IC.IT.213011.01</v>
      </c>
      <c r="Q3065" s="168" t="str">
        <f t="shared" si="239"/>
        <v>CL.IC.IT.213011.01</v>
      </c>
    </row>
    <row r="3066" spans="1:19" s="167" customFormat="1" ht="15">
      <c r="A3066" s="167" t="s">
        <v>9344</v>
      </c>
      <c r="C3066" s="61" t="s">
        <v>10704</v>
      </c>
      <c r="E3066" s="61" t="s">
        <v>7537</v>
      </c>
      <c r="F3066" s="167" t="s">
        <v>8633</v>
      </c>
      <c r="G3066" s="167" t="s">
        <v>8696</v>
      </c>
      <c r="H3066" s="62" t="s">
        <v>12100</v>
      </c>
      <c r="I3066" s="167" t="s">
        <v>12437</v>
      </c>
      <c r="J3066" s="63" t="str">
        <f t="shared" si="235"/>
        <v>IC.IT.213012</v>
      </c>
      <c r="K3066" s="61" t="s">
        <v>1702</v>
      </c>
      <c r="L3066" s="167" t="str">
        <f t="shared" si="236"/>
        <v xml:space="preserve">      Other:  specify</v>
      </c>
      <c r="M3066" s="168" t="str">
        <f t="shared" si="237"/>
        <v>PI.IC.IT.213012.01</v>
      </c>
      <c r="N3066" s="168"/>
      <c r="O3066" s="168" t="str">
        <f t="shared" si="238"/>
        <v>PH.IC.IT.213012.01</v>
      </c>
      <c r="Q3066" s="168" t="str">
        <f t="shared" si="239"/>
        <v>CL.IC.IT.213012.01</v>
      </c>
    </row>
    <row r="3067" spans="1:19" s="167" customFormat="1" ht="15">
      <c r="A3067" s="10" t="s">
        <v>9344</v>
      </c>
      <c r="B3067" s="10"/>
      <c r="C3067" s="61" t="s">
        <v>10704</v>
      </c>
      <c r="E3067" s="61" t="s">
        <v>7537</v>
      </c>
      <c r="F3067" s="167" t="s">
        <v>8633</v>
      </c>
      <c r="G3067" s="10" t="s">
        <v>8707</v>
      </c>
      <c r="H3067" s="62" t="s">
        <v>215</v>
      </c>
      <c r="I3067" s="10" t="s">
        <v>8708</v>
      </c>
      <c r="J3067" s="63" t="str">
        <f t="shared" si="235"/>
        <v>IC.IT.213013</v>
      </c>
      <c r="K3067" s="61" t="s">
        <v>1702</v>
      </c>
      <c r="L3067" s="167" t="str">
        <f t="shared" si="236"/>
        <v xml:space="preserve">   Laceration</v>
      </c>
      <c r="M3067" s="168" t="str">
        <f t="shared" si="237"/>
        <v>PI.IC.IT.213013.01</v>
      </c>
      <c r="N3067" s="168"/>
      <c r="O3067" s="168" t="str">
        <f t="shared" si="238"/>
        <v>PH.IC.IT.213013.01</v>
      </c>
      <c r="Q3067" s="168" t="str">
        <f t="shared" si="239"/>
        <v>CL.IC.IT.213013.01</v>
      </c>
      <c r="R3067" s="167" t="s">
        <v>12465</v>
      </c>
      <c r="S3067" s="167">
        <v>795</v>
      </c>
    </row>
    <row r="3068" spans="1:19" s="167" customFormat="1" ht="15">
      <c r="A3068" s="10" t="s">
        <v>9344</v>
      </c>
      <c r="B3068" s="10"/>
      <c r="C3068" s="61" t="s">
        <v>10704</v>
      </c>
      <c r="E3068" s="61" t="s">
        <v>7537</v>
      </c>
      <c r="F3068" s="167" t="s">
        <v>8633</v>
      </c>
      <c r="G3068" s="134" t="s">
        <v>8714</v>
      </c>
      <c r="H3068" s="62" t="s">
        <v>4082</v>
      </c>
      <c r="I3068" s="134" t="s">
        <v>8715</v>
      </c>
      <c r="J3068" s="63" t="str">
        <f t="shared" si="235"/>
        <v>IC.IT.213014</v>
      </c>
      <c r="K3068" s="61" t="s">
        <v>12175</v>
      </c>
      <c r="L3068" s="167" t="str">
        <f t="shared" si="236"/>
        <v xml:space="preserve">  Puncture</v>
      </c>
      <c r="M3068" s="168" t="str">
        <f t="shared" si="237"/>
        <v>PI.IC.IT.213014.01</v>
      </c>
      <c r="N3068" s="168"/>
      <c r="O3068" s="168" t="str">
        <f t="shared" si="238"/>
        <v>PH.IC.IT.213014.01</v>
      </c>
      <c r="Q3068" s="168" t="str">
        <f t="shared" si="239"/>
        <v>CL.IC.IT.213014.01</v>
      </c>
      <c r="R3068" s="167" t="s">
        <v>12465</v>
      </c>
      <c r="S3068" s="167">
        <v>796</v>
      </c>
    </row>
    <row r="3069" spans="1:19" s="167" customFormat="1" ht="15">
      <c r="A3069" s="167" t="s">
        <v>9344</v>
      </c>
      <c r="C3069" s="61" t="s">
        <v>10704</v>
      </c>
      <c r="D3069" s="167" t="s">
        <v>8716</v>
      </c>
      <c r="E3069" s="61" t="s">
        <v>7544</v>
      </c>
      <c r="F3069" s="167" t="s">
        <v>8633</v>
      </c>
      <c r="G3069" s="129" t="s">
        <v>8865</v>
      </c>
      <c r="H3069" s="62" t="s">
        <v>11848</v>
      </c>
      <c r="I3069" s="129" t="s">
        <v>8988</v>
      </c>
      <c r="J3069" s="63" t="str">
        <f t="shared" si="235"/>
        <v>IC.IT.213101</v>
      </c>
      <c r="K3069" s="61" t="s">
        <v>12175</v>
      </c>
      <c r="L3069" s="167" t="str">
        <f t="shared" si="236"/>
        <v xml:space="preserve">      Partial-thickness (dermis)</v>
      </c>
      <c r="M3069" s="168" t="str">
        <f t="shared" si="237"/>
        <v>PI.IC.IT.213101.01</v>
      </c>
      <c r="N3069" s="168"/>
      <c r="O3069" s="168" t="str">
        <f t="shared" si="238"/>
        <v>PH.IC.IT.213101.01</v>
      </c>
      <c r="Q3069" s="168" t="str">
        <f t="shared" si="239"/>
        <v>CL.IC.IT.213101.01</v>
      </c>
    </row>
    <row r="3070" spans="1:19" s="167" customFormat="1" ht="15">
      <c r="A3070" s="167" t="s">
        <v>9344</v>
      </c>
      <c r="C3070" s="61" t="s">
        <v>10704</v>
      </c>
      <c r="E3070" s="61" t="s">
        <v>7544</v>
      </c>
      <c r="F3070" s="167" t="s">
        <v>8633</v>
      </c>
      <c r="G3070" s="129" t="s">
        <v>13171</v>
      </c>
      <c r="H3070" s="62" t="s">
        <v>12030</v>
      </c>
      <c r="I3070" s="129" t="s">
        <v>8989</v>
      </c>
      <c r="J3070" s="63" t="str">
        <f t="shared" si="235"/>
        <v>IC.IT.213102</v>
      </c>
      <c r="K3070" s="61" t="s">
        <v>1702</v>
      </c>
      <c r="L3070" s="167" t="str">
        <f t="shared" si="236"/>
        <v xml:space="preserve">      Full-thickness (subq and beyond) </v>
      </c>
      <c r="M3070" s="168" t="str">
        <f t="shared" si="237"/>
        <v>PI.IC.IT.213102.01</v>
      </c>
      <c r="N3070" s="168"/>
      <c r="O3070" s="168" t="str">
        <f t="shared" si="238"/>
        <v>PH.IC.IT.213102.01</v>
      </c>
      <c r="Q3070" s="168" t="str">
        <f t="shared" si="239"/>
        <v>CL.IC.IT.213102.01</v>
      </c>
    </row>
    <row r="3071" spans="1:19" s="167" customFormat="1" ht="15">
      <c r="A3071" s="167" t="s">
        <v>9344</v>
      </c>
      <c r="C3071" s="61" t="s">
        <v>10704</v>
      </c>
      <c r="D3071" s="167" t="s">
        <v>8990</v>
      </c>
      <c r="E3071" s="61" t="s">
        <v>7547</v>
      </c>
      <c r="F3071" s="167" t="s">
        <v>8634</v>
      </c>
      <c r="G3071" s="129" t="s">
        <v>8866</v>
      </c>
      <c r="H3071" s="62" t="s">
        <v>11848</v>
      </c>
      <c r="I3071" s="129" t="s">
        <v>8867</v>
      </c>
      <c r="J3071" s="63" t="str">
        <f t="shared" si="235"/>
        <v>IC.IT.213201</v>
      </c>
      <c r="K3071" s="61" t="s">
        <v>1702</v>
      </c>
      <c r="L3071" s="167" t="str">
        <f t="shared" si="236"/>
        <v xml:space="preserve">      Length (measure head to toe):  specify cm</v>
      </c>
      <c r="M3071" s="168" t="str">
        <f t="shared" si="237"/>
        <v>PI.IC.IT.213201.01</v>
      </c>
      <c r="N3071" s="168"/>
      <c r="O3071" s="168" t="str">
        <f t="shared" si="238"/>
        <v>PH.IC.IT.213201.01</v>
      </c>
      <c r="Q3071" s="168" t="str">
        <f t="shared" si="239"/>
        <v>CL.IC.IT.213201.01</v>
      </c>
    </row>
    <row r="3072" spans="1:19" s="167" customFormat="1" ht="15">
      <c r="A3072" s="167" t="s">
        <v>9344</v>
      </c>
      <c r="C3072" s="61" t="s">
        <v>10704</v>
      </c>
      <c r="E3072" s="61" t="s">
        <v>7547</v>
      </c>
      <c r="F3072" s="167" t="s">
        <v>8634</v>
      </c>
      <c r="G3072" s="129" t="s">
        <v>8868</v>
      </c>
      <c r="H3072" s="62" t="s">
        <v>12030</v>
      </c>
      <c r="I3072" s="129" t="s">
        <v>8730</v>
      </c>
      <c r="J3072" s="63" t="str">
        <f t="shared" si="235"/>
        <v>IC.IT.213202</v>
      </c>
      <c r="K3072" s="61" t="s">
        <v>1702</v>
      </c>
      <c r="L3072" s="167" t="str">
        <f t="shared" si="236"/>
        <v xml:space="preserve">      Width (measure hip to hip):  specify cm</v>
      </c>
      <c r="M3072" s="168" t="str">
        <f t="shared" si="237"/>
        <v>PI.IC.IT.213202.01</v>
      </c>
      <c r="N3072" s="168"/>
      <c r="O3072" s="168" t="str">
        <f t="shared" si="238"/>
        <v>PH.IC.IT.213202.01</v>
      </c>
      <c r="Q3072" s="168" t="str">
        <f t="shared" si="239"/>
        <v>CL.IC.IT.213202.01</v>
      </c>
    </row>
    <row r="3073" spans="1:17" s="167" customFormat="1" ht="15">
      <c r="A3073" s="167" t="s">
        <v>9344</v>
      </c>
      <c r="C3073" s="61" t="s">
        <v>10704</v>
      </c>
      <c r="E3073" s="61" t="s">
        <v>7547</v>
      </c>
      <c r="F3073" s="167" t="s">
        <v>8634</v>
      </c>
      <c r="G3073" s="129" t="s">
        <v>8731</v>
      </c>
      <c r="H3073" s="62" t="s">
        <v>12032</v>
      </c>
      <c r="I3073" s="129" t="s">
        <v>8604</v>
      </c>
      <c r="J3073" s="63" t="str">
        <f t="shared" si="235"/>
        <v>IC.IT.213203</v>
      </c>
      <c r="K3073" s="61" t="s">
        <v>1702</v>
      </c>
      <c r="L3073" s="167" t="str">
        <f t="shared" si="236"/>
        <v xml:space="preserve">      Depth (measure deepest part):  specify cm</v>
      </c>
      <c r="M3073" s="168" t="str">
        <f t="shared" si="237"/>
        <v>PI.IC.IT.213203.01</v>
      </c>
      <c r="N3073" s="168"/>
      <c r="O3073" s="168" t="str">
        <f t="shared" si="238"/>
        <v>PH.IC.IT.213203.01</v>
      </c>
      <c r="Q3073" s="168" t="str">
        <f t="shared" si="239"/>
        <v>CL.IC.IT.213203.01</v>
      </c>
    </row>
    <row r="3074" spans="1:17" s="167" customFormat="1" ht="15">
      <c r="A3074" s="167" t="s">
        <v>9344</v>
      </c>
      <c r="C3074" s="61" t="s">
        <v>10704</v>
      </c>
      <c r="E3074" s="61" t="s">
        <v>7547</v>
      </c>
      <c r="F3074" s="167" t="s">
        <v>8634</v>
      </c>
      <c r="G3074" s="129" t="s">
        <v>8605</v>
      </c>
      <c r="H3074" s="62" t="s">
        <v>12028</v>
      </c>
      <c r="I3074" s="129" t="s">
        <v>12171</v>
      </c>
      <c r="J3074" s="63" t="str">
        <f t="shared" ref="J3074:J3137" si="240">CONCATENATE("IC.IT.",C3074,E3074,H3074)</f>
        <v>IC.IT.213204</v>
      </c>
      <c r="K3074" s="61" t="s">
        <v>1702</v>
      </c>
      <c r="L3074" s="167" t="str">
        <f t="shared" ref="L3074:L3137" si="241">G3074</f>
        <v xml:space="preserve">      N/A (within 7 days): specify date</v>
      </c>
      <c r="M3074" s="168" t="str">
        <f t="shared" ref="M3074:M3137" si="242">CONCATENATE("PI.",J3074,".",K3074)</f>
        <v>PI.IC.IT.213204.01</v>
      </c>
      <c r="N3074" s="168"/>
      <c r="O3074" s="168" t="str">
        <f t="shared" ref="O3074:O3137" si="243">CONCATENATE("PH.",J3074,".",K3074)</f>
        <v>PH.IC.IT.213204.01</v>
      </c>
      <c r="Q3074" s="168" t="str">
        <f t="shared" ref="Q3074:Q3137" si="244">CONCATENATE("CL.",J3074,".",K3074)</f>
        <v>CL.IC.IT.213204.01</v>
      </c>
    </row>
    <row r="3075" spans="1:17" s="167" customFormat="1" ht="15">
      <c r="A3075" s="167" t="s">
        <v>9344</v>
      </c>
      <c r="C3075" s="61" t="s">
        <v>10704</v>
      </c>
      <c r="E3075" s="61" t="s">
        <v>7547</v>
      </c>
      <c r="F3075" s="167" t="s">
        <v>8634</v>
      </c>
      <c r="G3075" s="129" t="s">
        <v>9664</v>
      </c>
      <c r="H3075" s="62" t="s">
        <v>12210</v>
      </c>
      <c r="I3075" s="129" t="s">
        <v>12207</v>
      </c>
      <c r="J3075" s="63" t="str">
        <f t="shared" si="240"/>
        <v>IC.IT.213205</v>
      </c>
      <c r="K3075" s="61" t="s">
        <v>1702</v>
      </c>
      <c r="L3075" s="167" t="str">
        <f t="shared" si="241"/>
        <v xml:space="preserve">      Unable to assess due to dressing</v>
      </c>
      <c r="M3075" s="168" t="str">
        <f t="shared" si="242"/>
        <v>PI.IC.IT.213205.01</v>
      </c>
      <c r="N3075" s="168"/>
      <c r="O3075" s="168" t="str">
        <f t="shared" si="243"/>
        <v>PH.IC.IT.213205.01</v>
      </c>
      <c r="Q3075" s="168" t="str">
        <f t="shared" si="244"/>
        <v>CL.IC.IT.213205.01</v>
      </c>
    </row>
    <row r="3076" spans="1:17" s="167" customFormat="1" ht="15">
      <c r="A3076" s="167" t="s">
        <v>9344</v>
      </c>
      <c r="C3076" s="61" t="s">
        <v>10704</v>
      </c>
      <c r="E3076" s="61" t="s">
        <v>7547</v>
      </c>
      <c r="F3076" s="167" t="s">
        <v>8634</v>
      </c>
      <c r="G3076" s="129" t="s">
        <v>9665</v>
      </c>
      <c r="H3076" s="62" t="s">
        <v>12212</v>
      </c>
      <c r="I3076" s="129" t="s">
        <v>12437</v>
      </c>
      <c r="J3076" s="63" t="str">
        <f t="shared" si="240"/>
        <v>IC.IT.213206</v>
      </c>
      <c r="K3076" s="61" t="s">
        <v>1702</v>
      </c>
      <c r="L3076" s="167" t="str">
        <f t="shared" si="241"/>
        <v xml:space="preserve">      Other: specify</v>
      </c>
      <c r="M3076" s="168" t="str">
        <f t="shared" si="242"/>
        <v>PI.IC.IT.213206.01</v>
      </c>
      <c r="N3076" s="168"/>
      <c r="O3076" s="168" t="str">
        <f t="shared" si="243"/>
        <v>PH.IC.IT.213206.01</v>
      </c>
      <c r="Q3076" s="168" t="str">
        <f t="shared" si="244"/>
        <v>CL.IC.IT.213206.01</v>
      </c>
    </row>
    <row r="3077" spans="1:17" s="167" customFormat="1" ht="15">
      <c r="A3077" s="167" t="s">
        <v>9344</v>
      </c>
      <c r="C3077" s="61" t="s">
        <v>10704</v>
      </c>
      <c r="D3077" s="167" t="s">
        <v>491</v>
      </c>
      <c r="E3077" s="61" t="s">
        <v>913</v>
      </c>
      <c r="F3077" s="167" t="s">
        <v>8634</v>
      </c>
      <c r="G3077" s="129" t="s">
        <v>8606</v>
      </c>
      <c r="H3077" s="62" t="s">
        <v>11848</v>
      </c>
      <c r="I3077" s="129" t="s">
        <v>8733</v>
      </c>
      <c r="J3077" s="63" t="str">
        <f t="shared" si="240"/>
        <v>IC.IT.213301</v>
      </c>
      <c r="K3077" s="61" t="s">
        <v>1702</v>
      </c>
      <c r="L3077" s="167" t="str">
        <f t="shared" si="241"/>
        <v xml:space="preserve">      Epithelialization (shades of pink): specify %</v>
      </c>
      <c r="M3077" s="168" t="str">
        <f t="shared" si="242"/>
        <v>PI.IC.IT.213301.01</v>
      </c>
      <c r="N3077" s="168"/>
      <c r="O3077" s="168" t="str">
        <f t="shared" si="243"/>
        <v>PH.IC.IT.213301.01</v>
      </c>
      <c r="Q3077" s="168" t="str">
        <f t="shared" si="244"/>
        <v>CL.IC.IT.213301.01</v>
      </c>
    </row>
    <row r="3078" spans="1:17" s="167" customFormat="1" ht="15">
      <c r="A3078" s="167" t="s">
        <v>9344</v>
      </c>
      <c r="C3078" s="61" t="s">
        <v>10704</v>
      </c>
      <c r="E3078" s="61" t="s">
        <v>913</v>
      </c>
      <c r="F3078" s="167" t="s">
        <v>8634</v>
      </c>
      <c r="G3078" s="129" t="s">
        <v>8734</v>
      </c>
      <c r="H3078" s="62" t="s">
        <v>12030</v>
      </c>
      <c r="I3078" s="129" t="s">
        <v>8735</v>
      </c>
      <c r="J3078" s="63" t="str">
        <f t="shared" si="240"/>
        <v>IC.IT.213302</v>
      </c>
      <c r="K3078" s="61" t="s">
        <v>1702</v>
      </c>
      <c r="L3078" s="167" t="str">
        <f t="shared" si="241"/>
        <v xml:space="preserve">      Granulation (beefy red):  specify %</v>
      </c>
      <c r="M3078" s="168" t="str">
        <f t="shared" si="242"/>
        <v>PI.IC.IT.213302.01</v>
      </c>
      <c r="N3078" s="168"/>
      <c r="O3078" s="168" t="str">
        <f t="shared" si="243"/>
        <v>PH.IC.IT.213302.01</v>
      </c>
      <c r="Q3078" s="168" t="str">
        <f t="shared" si="244"/>
        <v>CL.IC.IT.213302.01</v>
      </c>
    </row>
    <row r="3079" spans="1:17" s="167" customFormat="1" ht="15">
      <c r="A3079" s="167" t="s">
        <v>9344</v>
      </c>
      <c r="C3079" s="61" t="s">
        <v>10704</v>
      </c>
      <c r="E3079" s="61" t="s">
        <v>913</v>
      </c>
      <c r="F3079" s="167" t="s">
        <v>8634</v>
      </c>
      <c r="G3079" s="129" t="s">
        <v>8612</v>
      </c>
      <c r="H3079" s="62" t="s">
        <v>12032</v>
      </c>
      <c r="I3079" s="129" t="s">
        <v>9607</v>
      </c>
      <c r="J3079" s="63" t="str">
        <f t="shared" si="240"/>
        <v>IC.IT.213303</v>
      </c>
      <c r="K3079" s="61" t="s">
        <v>1702</v>
      </c>
      <c r="L3079" s="167" t="str">
        <f t="shared" si="241"/>
        <v xml:space="preserve">      Slough (yellow fibrinous):  specify %</v>
      </c>
      <c r="M3079" s="168" t="str">
        <f t="shared" si="242"/>
        <v>PI.IC.IT.213303.01</v>
      </c>
      <c r="N3079" s="168"/>
      <c r="O3079" s="168" t="str">
        <f t="shared" si="243"/>
        <v>PH.IC.IT.213303.01</v>
      </c>
      <c r="Q3079" s="168" t="str">
        <f t="shared" si="244"/>
        <v>CL.IC.IT.213303.01</v>
      </c>
    </row>
    <row r="3080" spans="1:17" s="167" customFormat="1" ht="15">
      <c r="A3080" s="167" t="s">
        <v>9344</v>
      </c>
      <c r="C3080" s="61" t="s">
        <v>10704</v>
      </c>
      <c r="E3080" s="61" t="s">
        <v>913</v>
      </c>
      <c r="F3080" s="167" t="s">
        <v>8634</v>
      </c>
      <c r="G3080" s="129" t="s">
        <v>8858</v>
      </c>
      <c r="H3080" s="62" t="s">
        <v>12028</v>
      </c>
      <c r="I3080" s="129" t="s">
        <v>8859</v>
      </c>
      <c r="J3080" s="63" t="str">
        <f t="shared" si="240"/>
        <v>IC.IT.213304</v>
      </c>
      <c r="K3080" s="61" t="s">
        <v>1702</v>
      </c>
      <c r="L3080" s="167" t="str">
        <f t="shared" si="241"/>
        <v xml:space="preserve">      Eschar (thick leathery black/brown):  specify %</v>
      </c>
      <c r="M3080" s="168" t="str">
        <f t="shared" si="242"/>
        <v>PI.IC.IT.213304.01</v>
      </c>
      <c r="N3080" s="168"/>
      <c r="O3080" s="168" t="str">
        <f t="shared" si="243"/>
        <v>PH.IC.IT.213304.01</v>
      </c>
      <c r="Q3080" s="168" t="str">
        <f t="shared" si="244"/>
        <v>CL.IC.IT.213304.01</v>
      </c>
    </row>
    <row r="3081" spans="1:17" s="167" customFormat="1" ht="15">
      <c r="A3081" s="167" t="s">
        <v>9344</v>
      </c>
      <c r="C3081" s="61" t="s">
        <v>10704</v>
      </c>
      <c r="E3081" s="61" t="s">
        <v>913</v>
      </c>
      <c r="F3081" s="167" t="s">
        <v>8634</v>
      </c>
      <c r="G3081" s="129" t="s">
        <v>8587</v>
      </c>
      <c r="H3081" s="62" t="s">
        <v>212</v>
      </c>
      <c r="I3081" s="129" t="s">
        <v>8588</v>
      </c>
      <c r="J3081" s="63" t="str">
        <f t="shared" si="240"/>
        <v>IC.IT.213305</v>
      </c>
      <c r="K3081" s="61" t="s">
        <v>1702</v>
      </c>
      <c r="L3081" s="167" t="str">
        <f t="shared" si="241"/>
        <v xml:space="preserve">      Foreign bodies:  specify</v>
      </c>
      <c r="M3081" s="168" t="str">
        <f t="shared" si="242"/>
        <v>PI.IC.IT.213305.01</v>
      </c>
      <c r="N3081" s="168"/>
      <c r="O3081" s="168" t="str">
        <f t="shared" si="243"/>
        <v>PH.IC.IT.213305.01</v>
      </c>
      <c r="Q3081" s="168" t="str">
        <f t="shared" si="244"/>
        <v>CL.IC.IT.213305.01</v>
      </c>
    </row>
    <row r="3082" spans="1:17" s="167" customFormat="1" ht="15">
      <c r="A3082" s="167" t="s">
        <v>9344</v>
      </c>
      <c r="C3082" s="61" t="s">
        <v>10704</v>
      </c>
      <c r="E3082" s="61" t="s">
        <v>8320</v>
      </c>
      <c r="F3082" s="167" t="s">
        <v>8634</v>
      </c>
      <c r="G3082" s="167" t="s">
        <v>8599</v>
      </c>
      <c r="H3082" s="62" t="s">
        <v>11848</v>
      </c>
      <c r="I3082" s="167" t="s">
        <v>11867</v>
      </c>
      <c r="J3082" s="63" t="str">
        <f t="shared" si="240"/>
        <v>IC.IT.213401</v>
      </c>
      <c r="K3082" s="61" t="s">
        <v>1702</v>
      </c>
      <c r="L3082" s="167" t="str">
        <f t="shared" si="241"/>
        <v>Tunneling: enter clock position</v>
      </c>
      <c r="M3082" s="168" t="str">
        <f t="shared" si="242"/>
        <v>PI.IC.IT.213401.01</v>
      </c>
      <c r="N3082" s="168"/>
      <c r="O3082" s="168" t="str">
        <f t="shared" si="243"/>
        <v>PH.IC.IT.213401.01</v>
      </c>
      <c r="Q3082" s="168" t="str">
        <f t="shared" si="244"/>
        <v>CL.IC.IT.213401.01</v>
      </c>
    </row>
    <row r="3083" spans="1:17" s="167" customFormat="1" ht="15">
      <c r="A3083" s="167" t="s">
        <v>9344</v>
      </c>
      <c r="C3083" s="61" t="s">
        <v>10704</v>
      </c>
      <c r="D3083" s="167" t="s">
        <v>8854</v>
      </c>
      <c r="E3083" s="61" t="s">
        <v>8320</v>
      </c>
      <c r="F3083" s="167" t="s">
        <v>8634</v>
      </c>
      <c r="G3083" s="129" t="s">
        <v>13172</v>
      </c>
      <c r="H3083" s="62" t="s">
        <v>12030</v>
      </c>
      <c r="I3083" s="129" t="s">
        <v>8321</v>
      </c>
      <c r="J3083" s="63" t="str">
        <f t="shared" si="240"/>
        <v>IC.IT.213402</v>
      </c>
      <c r="K3083" s="61" t="s">
        <v>1702</v>
      </c>
      <c r="L3083" s="167" t="str">
        <f t="shared" si="241"/>
        <v xml:space="preserve">      Indistinct, attached</v>
      </c>
      <c r="M3083" s="168" t="str">
        <f t="shared" si="242"/>
        <v>PI.IC.IT.213402.01</v>
      </c>
      <c r="N3083" s="168"/>
      <c r="O3083" s="168" t="str">
        <f t="shared" si="243"/>
        <v>PH.IC.IT.213402.01</v>
      </c>
      <c r="Q3083" s="168" t="str">
        <f t="shared" si="244"/>
        <v>CL.IC.IT.213402.01</v>
      </c>
    </row>
    <row r="3084" spans="1:17" s="167" customFormat="1" ht="15">
      <c r="A3084" s="167" t="s">
        <v>9344</v>
      </c>
      <c r="C3084" s="61" t="s">
        <v>10704</v>
      </c>
      <c r="E3084" s="61" t="s">
        <v>8320</v>
      </c>
      <c r="F3084" s="167" t="s">
        <v>8634</v>
      </c>
      <c r="G3084" s="129" t="s">
        <v>13173</v>
      </c>
      <c r="H3084" s="62" t="s">
        <v>12032</v>
      </c>
      <c r="I3084" s="129" t="s">
        <v>8592</v>
      </c>
      <c r="J3084" s="63" t="str">
        <f t="shared" si="240"/>
        <v>IC.IT.213403</v>
      </c>
      <c r="K3084" s="61" t="s">
        <v>1702</v>
      </c>
      <c r="L3084" s="167" t="str">
        <f t="shared" si="241"/>
        <v xml:space="preserve">      Non attached</v>
      </c>
      <c r="M3084" s="168" t="str">
        <f t="shared" si="242"/>
        <v>PI.IC.IT.213403.01</v>
      </c>
      <c r="N3084" s="168"/>
      <c r="O3084" s="168" t="str">
        <f t="shared" si="243"/>
        <v>PH.IC.IT.213403.01</v>
      </c>
      <c r="Q3084" s="168" t="str">
        <f t="shared" si="244"/>
        <v>CL.IC.IT.213403.01</v>
      </c>
    </row>
    <row r="3085" spans="1:17" s="167" customFormat="1" ht="15">
      <c r="A3085" s="167" t="s">
        <v>9344</v>
      </c>
      <c r="C3085" s="61" t="s">
        <v>10704</v>
      </c>
      <c r="E3085" s="61" t="s">
        <v>8320</v>
      </c>
      <c r="F3085" s="167" t="s">
        <v>8634</v>
      </c>
      <c r="G3085" s="167" t="s">
        <v>8593</v>
      </c>
      <c r="H3085" s="62" t="s">
        <v>12028</v>
      </c>
      <c r="I3085" s="167" t="s">
        <v>8594</v>
      </c>
      <c r="J3085" s="63" t="str">
        <f t="shared" si="240"/>
        <v>IC.IT.213404</v>
      </c>
      <c r="K3085" s="61" t="s">
        <v>1702</v>
      </c>
      <c r="L3085" s="167" t="str">
        <f t="shared" si="241"/>
        <v xml:space="preserve">      Tunneling</v>
      </c>
      <c r="M3085" s="168" t="str">
        <f t="shared" si="242"/>
        <v>PI.IC.IT.213404.01</v>
      </c>
      <c r="N3085" s="168"/>
      <c r="O3085" s="168" t="str">
        <f t="shared" si="243"/>
        <v>PH.IC.IT.213404.01</v>
      </c>
      <c r="Q3085" s="168" t="str">
        <f t="shared" si="244"/>
        <v>CL.IC.IT.213404.01</v>
      </c>
    </row>
    <row r="3086" spans="1:17" s="167" customFormat="1" ht="15">
      <c r="A3086" s="167" t="s">
        <v>9344</v>
      </c>
      <c r="C3086" s="61" t="s">
        <v>10704</v>
      </c>
      <c r="E3086" s="61" t="s">
        <v>8320</v>
      </c>
      <c r="F3086" s="167" t="s">
        <v>8634</v>
      </c>
      <c r="G3086" s="167" t="s">
        <v>8595</v>
      </c>
      <c r="H3086" s="62" t="s">
        <v>12210</v>
      </c>
      <c r="I3086" s="167" t="s">
        <v>8596</v>
      </c>
      <c r="J3086" s="63" t="str">
        <f t="shared" si="240"/>
        <v>IC.IT.213405</v>
      </c>
      <c r="K3086" s="61" t="s">
        <v>1702</v>
      </c>
      <c r="L3086" s="167" t="str">
        <f t="shared" si="241"/>
        <v xml:space="preserve">      Undermining</v>
      </c>
      <c r="M3086" s="168" t="str">
        <f t="shared" si="242"/>
        <v>PI.IC.IT.213405.01</v>
      </c>
      <c r="N3086" s="168"/>
      <c r="O3086" s="168" t="str">
        <f t="shared" si="243"/>
        <v>PH.IC.IT.213405.01</v>
      </c>
      <c r="Q3086" s="168" t="str">
        <f t="shared" si="244"/>
        <v>CL.IC.IT.213405.01</v>
      </c>
    </row>
    <row r="3087" spans="1:17" s="167" customFormat="1" ht="15">
      <c r="A3087" s="167" t="s">
        <v>9344</v>
      </c>
      <c r="C3087" s="61" t="s">
        <v>10704</v>
      </c>
      <c r="E3087" s="61" t="s">
        <v>8320</v>
      </c>
      <c r="F3087" s="167" t="s">
        <v>8634</v>
      </c>
      <c r="G3087" s="167" t="s">
        <v>8597</v>
      </c>
      <c r="H3087" s="62" t="s">
        <v>12212</v>
      </c>
      <c r="I3087" s="167" t="s">
        <v>8598</v>
      </c>
      <c r="J3087" s="63" t="str">
        <f t="shared" si="240"/>
        <v>IC.IT.213406</v>
      </c>
      <c r="K3087" s="61" t="s">
        <v>1702</v>
      </c>
      <c r="L3087" s="167" t="str">
        <f t="shared" si="241"/>
        <v xml:space="preserve">      Rolled</v>
      </c>
      <c r="M3087" s="168" t="str">
        <f t="shared" si="242"/>
        <v>PI.IC.IT.213406.01</v>
      </c>
      <c r="N3087" s="168"/>
      <c r="O3087" s="168" t="str">
        <f t="shared" si="243"/>
        <v>PH.IC.IT.213406.01</v>
      </c>
      <c r="Q3087" s="168" t="str">
        <f t="shared" si="244"/>
        <v>CL.IC.IT.213406.01</v>
      </c>
    </row>
    <row r="3088" spans="1:17" s="167" customFormat="1" ht="15">
      <c r="A3088" s="167" t="s">
        <v>9344</v>
      </c>
      <c r="C3088" s="61" t="s">
        <v>10704</v>
      </c>
      <c r="D3088" s="167" t="s">
        <v>8515</v>
      </c>
      <c r="E3088" s="61" t="s">
        <v>8516</v>
      </c>
      <c r="F3088" s="167" t="s">
        <v>8782</v>
      </c>
      <c r="G3088" s="167" t="s">
        <v>8485</v>
      </c>
      <c r="H3088" s="62" t="s">
        <v>11848</v>
      </c>
      <c r="I3088" s="167" t="s">
        <v>10278</v>
      </c>
      <c r="J3088" s="63" t="str">
        <f t="shared" si="240"/>
        <v>IC.IT.213501</v>
      </c>
      <c r="K3088" s="61" t="s">
        <v>1702</v>
      </c>
      <c r="L3088" s="167" t="str">
        <f t="shared" si="241"/>
        <v xml:space="preserve">      Continuous</v>
      </c>
      <c r="M3088" s="168" t="str">
        <f t="shared" si="242"/>
        <v>PI.IC.IT.213501.01</v>
      </c>
      <c r="N3088" s="168"/>
      <c r="O3088" s="168" t="str">
        <f t="shared" si="243"/>
        <v>PH.IC.IT.213501.01</v>
      </c>
      <c r="Q3088" s="168" t="str">
        <f t="shared" si="244"/>
        <v>CL.IC.IT.213501.01</v>
      </c>
    </row>
    <row r="3089" spans="1:45" s="167" customFormat="1" ht="15">
      <c r="A3089" s="167" t="s">
        <v>9344</v>
      </c>
      <c r="C3089" s="61" t="s">
        <v>10704</v>
      </c>
      <c r="E3089" s="61" t="s">
        <v>8516</v>
      </c>
      <c r="F3089" s="167" t="s">
        <v>8782</v>
      </c>
      <c r="G3089" s="167" t="s">
        <v>8486</v>
      </c>
      <c r="H3089" s="62" t="s">
        <v>12030</v>
      </c>
      <c r="I3089" s="167" t="s">
        <v>11013</v>
      </c>
      <c r="J3089" s="63" t="str">
        <f t="shared" si="240"/>
        <v>IC.IT.213502</v>
      </c>
      <c r="K3089" s="61" t="s">
        <v>1702</v>
      </c>
      <c r="L3089" s="167" t="str">
        <f t="shared" si="241"/>
        <v xml:space="preserve">      Intermittent</v>
      </c>
      <c r="M3089" s="168" t="str">
        <f t="shared" si="242"/>
        <v>PI.IC.IT.213502.01</v>
      </c>
      <c r="N3089" s="168"/>
      <c r="O3089" s="168" t="str">
        <f t="shared" si="243"/>
        <v>PH.IC.IT.213502.01</v>
      </c>
      <c r="Q3089" s="168" t="str">
        <f t="shared" si="244"/>
        <v>CL.IC.IT.213502.01</v>
      </c>
    </row>
    <row r="3090" spans="1:45" s="167" customFormat="1" ht="15">
      <c r="A3090" s="167" t="s">
        <v>9344</v>
      </c>
      <c r="C3090" s="61" t="s">
        <v>10704</v>
      </c>
      <c r="D3090" s="167" t="s">
        <v>8487</v>
      </c>
      <c r="E3090" s="61" t="s">
        <v>8783</v>
      </c>
      <c r="F3090" s="167" t="s">
        <v>8782</v>
      </c>
      <c r="G3090" s="167" t="s">
        <v>8491</v>
      </c>
      <c r="H3090" s="62" t="s">
        <v>12032</v>
      </c>
      <c r="I3090" s="167" t="s">
        <v>8802</v>
      </c>
      <c r="J3090" s="63" t="str">
        <f t="shared" si="240"/>
        <v>IC.IT.213603</v>
      </c>
      <c r="K3090" s="61" t="s">
        <v>1702</v>
      </c>
      <c r="L3090" s="167" t="str">
        <f t="shared" si="241"/>
        <v xml:space="preserve">      125mmHg</v>
      </c>
      <c r="M3090" s="168" t="str">
        <f t="shared" si="242"/>
        <v>PI.IC.IT.213603.01</v>
      </c>
      <c r="N3090" s="168"/>
      <c r="O3090" s="168" t="str">
        <f t="shared" si="243"/>
        <v>PH.IC.IT.213603.01</v>
      </c>
      <c r="Q3090" s="168" t="str">
        <f t="shared" si="244"/>
        <v>CL.IC.IT.213603.01</v>
      </c>
    </row>
    <row r="3091" spans="1:45" s="167" customFormat="1" ht="15">
      <c r="A3091" s="167" t="s">
        <v>9344</v>
      </c>
      <c r="C3091" s="61" t="s">
        <v>10704</v>
      </c>
      <c r="E3091" s="61" t="s">
        <v>8783</v>
      </c>
      <c r="F3091" s="167" t="s">
        <v>8782</v>
      </c>
      <c r="G3091" s="167" t="s">
        <v>8747</v>
      </c>
      <c r="H3091" s="62" t="s">
        <v>12028</v>
      </c>
      <c r="I3091" s="167" t="s">
        <v>8804</v>
      </c>
      <c r="J3091" s="63" t="str">
        <f t="shared" si="240"/>
        <v>IC.IT.213604</v>
      </c>
      <c r="K3091" s="61" t="s">
        <v>1702</v>
      </c>
      <c r="L3091" s="167" t="str">
        <f t="shared" si="241"/>
        <v xml:space="preserve">      75mmHg</v>
      </c>
      <c r="M3091" s="168" t="str">
        <f t="shared" si="242"/>
        <v>PI.IC.IT.213604.01</v>
      </c>
      <c r="N3091" s="168"/>
      <c r="O3091" s="168" t="str">
        <f t="shared" si="243"/>
        <v>PH.IC.IT.213604.01</v>
      </c>
      <c r="Q3091" s="168" t="str">
        <f t="shared" si="244"/>
        <v>CL.IC.IT.213604.01</v>
      </c>
    </row>
    <row r="3092" spans="1:45" s="167" customFormat="1" ht="15">
      <c r="A3092" s="167" t="s">
        <v>9344</v>
      </c>
      <c r="C3092" s="61" t="s">
        <v>10704</v>
      </c>
      <c r="E3092" s="61" t="s">
        <v>8783</v>
      </c>
      <c r="F3092" s="167" t="s">
        <v>8782</v>
      </c>
      <c r="G3092" s="167" t="s">
        <v>8748</v>
      </c>
      <c r="H3092" s="62" t="s">
        <v>12210</v>
      </c>
      <c r="I3092" s="167" t="s">
        <v>8806</v>
      </c>
      <c r="J3092" s="63" t="str">
        <f t="shared" si="240"/>
        <v>IC.IT.213605</v>
      </c>
      <c r="K3092" s="61" t="s">
        <v>1702</v>
      </c>
      <c r="L3092" s="167" t="str">
        <f t="shared" si="241"/>
        <v xml:space="preserve">      25mmHg</v>
      </c>
      <c r="M3092" s="168" t="str">
        <f t="shared" si="242"/>
        <v>PI.IC.IT.213605.01</v>
      </c>
      <c r="N3092" s="168"/>
      <c r="O3092" s="168" t="str">
        <f t="shared" si="243"/>
        <v>PH.IC.IT.213605.01</v>
      </c>
      <c r="Q3092" s="168" t="str">
        <f t="shared" si="244"/>
        <v>CL.IC.IT.213605.01</v>
      </c>
    </row>
    <row r="3093" spans="1:45" s="167" customFormat="1" ht="15">
      <c r="A3093" s="167" t="s">
        <v>9344</v>
      </c>
      <c r="C3093" s="61" t="s">
        <v>10704</v>
      </c>
      <c r="E3093" s="61" t="s">
        <v>8783</v>
      </c>
      <c r="F3093" s="167" t="s">
        <v>8782</v>
      </c>
      <c r="G3093" s="167" t="s">
        <v>8875</v>
      </c>
      <c r="H3093" s="62" t="s">
        <v>12212</v>
      </c>
      <c r="I3093" s="167" t="s">
        <v>8656</v>
      </c>
      <c r="J3093" s="63" t="str">
        <f t="shared" si="240"/>
        <v>IC.IT.213606</v>
      </c>
      <c r="K3093" s="61" t="s">
        <v>1702</v>
      </c>
      <c r="L3093" s="167" t="str">
        <f t="shared" si="241"/>
        <v xml:space="preserve">      50mmHg</v>
      </c>
      <c r="M3093" s="168" t="str">
        <f t="shared" si="242"/>
        <v>PI.IC.IT.213606.01</v>
      </c>
      <c r="N3093" s="168"/>
      <c r="O3093" s="168" t="str">
        <f t="shared" si="243"/>
        <v>PH.IC.IT.213606.01</v>
      </c>
      <c r="Q3093" s="168" t="str">
        <f t="shared" si="244"/>
        <v>CL.IC.IT.213606.01</v>
      </c>
    </row>
    <row r="3094" spans="1:45" s="167" customFormat="1" ht="15">
      <c r="A3094" s="167" t="s">
        <v>9344</v>
      </c>
      <c r="C3094" s="61" t="s">
        <v>10704</v>
      </c>
      <c r="E3094" s="61" t="s">
        <v>8783</v>
      </c>
      <c r="F3094" s="167" t="s">
        <v>8782</v>
      </c>
      <c r="G3094" s="129" t="s">
        <v>9052</v>
      </c>
      <c r="H3094" s="62" t="s">
        <v>12225</v>
      </c>
      <c r="I3094" s="129" t="s">
        <v>8658</v>
      </c>
      <c r="J3094" s="63" t="str">
        <f t="shared" si="240"/>
        <v>IC.IT.213607</v>
      </c>
      <c r="K3094" s="61" t="s">
        <v>1702</v>
      </c>
      <c r="L3094" s="167" t="str">
        <f t="shared" si="241"/>
        <v xml:space="preserve">      100mmHg</v>
      </c>
      <c r="M3094" s="168" t="str">
        <f t="shared" si="242"/>
        <v>PI.IC.IT.213607.01</v>
      </c>
      <c r="N3094" s="168"/>
      <c r="O3094" s="168" t="str">
        <f t="shared" si="243"/>
        <v>PH.IC.IT.213607.01</v>
      </c>
      <c r="Q3094" s="168" t="str">
        <f t="shared" si="244"/>
        <v>CL.IC.IT.213607.01</v>
      </c>
    </row>
    <row r="3095" spans="1:45" s="167" customFormat="1" ht="15">
      <c r="A3095" s="167" t="s">
        <v>9344</v>
      </c>
      <c r="C3095" s="61" t="s">
        <v>10704</v>
      </c>
      <c r="E3095" s="61" t="s">
        <v>8783</v>
      </c>
      <c r="F3095" s="167" t="s">
        <v>8782</v>
      </c>
      <c r="G3095" s="129" t="s">
        <v>9053</v>
      </c>
      <c r="H3095" s="62" t="s">
        <v>11638</v>
      </c>
      <c r="I3095" s="129" t="s">
        <v>8652</v>
      </c>
      <c r="J3095" s="63" t="str">
        <f t="shared" si="240"/>
        <v>IC.IT.213608</v>
      </c>
      <c r="K3095" s="61" t="s">
        <v>1702</v>
      </c>
      <c r="L3095" s="167" t="str">
        <f t="shared" si="241"/>
        <v xml:space="preserve">      150mmHg</v>
      </c>
      <c r="M3095" s="168" t="str">
        <f t="shared" si="242"/>
        <v>PI.IC.IT.213608.01</v>
      </c>
      <c r="N3095" s="168"/>
      <c r="O3095" s="168" t="str">
        <f t="shared" si="243"/>
        <v>PH.IC.IT.213608.01</v>
      </c>
      <c r="Q3095" s="168" t="str">
        <f t="shared" si="244"/>
        <v>CL.IC.IT.213608.01</v>
      </c>
    </row>
    <row r="3096" spans="1:45" s="167" customFormat="1" ht="15">
      <c r="A3096" s="167" t="s">
        <v>9344</v>
      </c>
      <c r="C3096" s="61" t="s">
        <v>10704</v>
      </c>
      <c r="D3096" s="167" t="s">
        <v>8910</v>
      </c>
      <c r="E3096" s="61" t="s">
        <v>8912</v>
      </c>
      <c r="F3096" s="167" t="s">
        <v>8782</v>
      </c>
      <c r="G3096" s="129" t="s">
        <v>8911</v>
      </c>
      <c r="H3096" s="62" t="s">
        <v>11848</v>
      </c>
      <c r="I3096" s="129" t="s">
        <v>10076</v>
      </c>
      <c r="J3096" s="63" t="str">
        <f t="shared" si="240"/>
        <v>IC.IT.213701</v>
      </c>
      <c r="K3096" s="61" t="s">
        <v>1702</v>
      </c>
      <c r="L3096" s="167" t="str">
        <f t="shared" si="241"/>
        <v xml:space="preserve">      Done:  specify date/time</v>
      </c>
      <c r="M3096" s="168" t="str">
        <f t="shared" si="242"/>
        <v>PI.IC.IT.213701.01</v>
      </c>
      <c r="N3096" s="168"/>
      <c r="O3096" s="168" t="str">
        <f t="shared" si="243"/>
        <v>PH.IC.IT.213701.01</v>
      </c>
      <c r="Q3096" s="168" t="str">
        <f t="shared" si="244"/>
        <v>CL.IC.IT.213701.01</v>
      </c>
    </row>
    <row r="3097" spans="1:45" s="167" customFormat="1" ht="15">
      <c r="A3097" s="167" t="s">
        <v>9344</v>
      </c>
      <c r="C3097" s="61" t="s">
        <v>10704</v>
      </c>
      <c r="E3097" s="61" t="s">
        <v>8912</v>
      </c>
      <c r="F3097" s="167" t="s">
        <v>8782</v>
      </c>
      <c r="G3097" s="129" t="s">
        <v>8913</v>
      </c>
      <c r="H3097" s="62" t="s">
        <v>12030</v>
      </c>
      <c r="I3097" s="129" t="s">
        <v>12171</v>
      </c>
      <c r="J3097" s="63" t="str">
        <f t="shared" si="240"/>
        <v>IC.IT.213702</v>
      </c>
      <c r="K3097" s="61" t="s">
        <v>1702</v>
      </c>
      <c r="L3097" s="167" t="str">
        <f t="shared" si="241"/>
        <v xml:space="preserve">      Not applicable</v>
      </c>
      <c r="M3097" s="168" t="str">
        <f t="shared" si="242"/>
        <v>PI.IC.IT.213702.01</v>
      </c>
      <c r="N3097" s="168"/>
      <c r="O3097" s="168" t="str">
        <f t="shared" si="243"/>
        <v>PH.IC.IT.213702.01</v>
      </c>
      <c r="Q3097" s="168" t="str">
        <f t="shared" si="244"/>
        <v>CL.IC.IT.213702.01</v>
      </c>
    </row>
    <row r="3098" spans="1:45" s="167" customFormat="1" ht="15">
      <c r="A3098" s="10" t="s">
        <v>9344</v>
      </c>
      <c r="B3098" s="10"/>
      <c r="C3098" s="61" t="s">
        <v>10704</v>
      </c>
      <c r="E3098" s="61" t="s">
        <v>8912</v>
      </c>
      <c r="F3098" s="167" t="s">
        <v>8782</v>
      </c>
      <c r="G3098" s="134" t="s">
        <v>8856</v>
      </c>
      <c r="H3098" s="62" t="s">
        <v>0</v>
      </c>
      <c r="I3098" s="134" t="s">
        <v>8857</v>
      </c>
      <c r="J3098" s="63" t="str">
        <f t="shared" si="240"/>
        <v>IC.IT.213703</v>
      </c>
      <c r="K3098" s="61" t="s">
        <v>1702</v>
      </c>
      <c r="L3098" s="167" t="str">
        <f t="shared" si="241"/>
        <v xml:space="preserve">      Not needed</v>
      </c>
      <c r="M3098" s="168" t="str">
        <f t="shared" si="242"/>
        <v>PI.IC.IT.213703.01</v>
      </c>
      <c r="N3098" s="168"/>
      <c r="O3098" s="168" t="str">
        <f t="shared" si="243"/>
        <v>PH.IC.IT.213703.01</v>
      </c>
      <c r="Q3098" s="168" t="str">
        <f t="shared" si="244"/>
        <v>CL.IC.IT.213703.01</v>
      </c>
      <c r="R3098" s="167" t="s">
        <v>4415</v>
      </c>
      <c r="S3098" s="167">
        <v>797</v>
      </c>
    </row>
    <row r="3099" spans="1:45" s="167" customFormat="1" ht="15">
      <c r="A3099" s="10" t="s">
        <v>9344</v>
      </c>
      <c r="C3099" s="61" t="s">
        <v>10704</v>
      </c>
      <c r="D3099" s="167" t="s">
        <v>8640</v>
      </c>
      <c r="E3099" s="61" t="s">
        <v>5983</v>
      </c>
      <c r="F3099" s="10" t="s">
        <v>13531</v>
      </c>
      <c r="G3099" s="133" t="s">
        <v>8641</v>
      </c>
      <c r="H3099" s="61" t="s">
        <v>12175</v>
      </c>
      <c r="I3099" s="133" t="s">
        <v>8642</v>
      </c>
      <c r="J3099" s="63" t="str">
        <f t="shared" si="240"/>
        <v>IC.IT.213801</v>
      </c>
      <c r="K3099" s="61" t="s">
        <v>12175</v>
      </c>
      <c r="L3099" s="167" t="str">
        <f t="shared" si="241"/>
        <v>Date and Time</v>
      </c>
      <c r="M3099" s="168" t="str">
        <f t="shared" si="242"/>
        <v>PI.IC.IT.213801.01</v>
      </c>
      <c r="N3099" s="168"/>
      <c r="O3099" s="168" t="str">
        <f t="shared" si="243"/>
        <v>PH.IC.IT.213801.01</v>
      </c>
      <c r="Q3099" s="168" t="str">
        <f t="shared" si="244"/>
        <v>CL.IC.IT.213801.01</v>
      </c>
      <c r="R3099" s="167" t="s">
        <v>12465</v>
      </c>
      <c r="S3099" s="167">
        <v>160</v>
      </c>
    </row>
    <row r="3100" spans="1:45" s="145" customFormat="1" ht="16">
      <c r="A3100" s="145" t="s">
        <v>9344</v>
      </c>
      <c r="B3100" s="145" t="s">
        <v>8759</v>
      </c>
      <c r="C3100" s="170" t="s">
        <v>10705</v>
      </c>
      <c r="D3100" s="145" t="s">
        <v>10436</v>
      </c>
      <c r="E3100" s="170" t="s">
        <v>1702</v>
      </c>
      <c r="F3100" s="145" t="s">
        <v>14658</v>
      </c>
      <c r="G3100" s="145" t="s">
        <v>10383</v>
      </c>
      <c r="H3100" s="170" t="s">
        <v>11848</v>
      </c>
      <c r="I3100" s="145" t="s">
        <v>10384</v>
      </c>
      <c r="J3100" s="171" t="str">
        <f t="shared" si="240"/>
        <v>IC.IT.220101</v>
      </c>
      <c r="K3100" s="170" t="s">
        <v>1702</v>
      </c>
      <c r="L3100" s="145" t="str">
        <f t="shared" si="241"/>
        <v xml:space="preserve">     Brown</v>
      </c>
      <c r="M3100" s="171" t="str">
        <f t="shared" si="242"/>
        <v>PI.IC.IT.220101.01</v>
      </c>
      <c r="N3100" s="171"/>
      <c r="O3100" s="171" t="str">
        <f t="shared" si="243"/>
        <v>PH.IC.IT.220101.01</v>
      </c>
      <c r="Q3100" s="171" t="str">
        <f t="shared" si="244"/>
        <v>CL.IC.IT.220101.01</v>
      </c>
      <c r="AR3100" s="145" t="s">
        <v>12773</v>
      </c>
      <c r="AS3100" s="145">
        <v>1749</v>
      </c>
    </row>
    <row r="3101" spans="1:45" s="145" customFormat="1" ht="16">
      <c r="A3101" s="145" t="s">
        <v>9344</v>
      </c>
      <c r="C3101" s="170" t="s">
        <v>10705</v>
      </c>
      <c r="E3101" s="170" t="s">
        <v>12175</v>
      </c>
      <c r="F3101" s="145" t="s">
        <v>14658</v>
      </c>
      <c r="G3101" s="145" t="s">
        <v>11878</v>
      </c>
      <c r="H3101" s="170" t="s">
        <v>12030</v>
      </c>
      <c r="I3101" s="145" t="s">
        <v>11879</v>
      </c>
      <c r="J3101" s="171" t="str">
        <f t="shared" si="240"/>
        <v>IC.IT.220102</v>
      </c>
      <c r="K3101" s="170" t="s">
        <v>12175</v>
      </c>
      <c r="L3101" s="145" t="str">
        <f t="shared" si="241"/>
        <v xml:space="preserve">     Green</v>
      </c>
      <c r="M3101" s="171" t="str">
        <f t="shared" si="242"/>
        <v>PI.IC.IT.220102.01</v>
      </c>
      <c r="N3101" s="171"/>
      <c r="O3101" s="171" t="str">
        <f t="shared" si="243"/>
        <v>PH.IC.IT.220102.01</v>
      </c>
      <c r="Q3101" s="171" t="str">
        <f t="shared" si="244"/>
        <v>CL.IC.IT.220102.01</v>
      </c>
      <c r="AR3101" s="145" t="s">
        <v>12773</v>
      </c>
      <c r="AS3101" s="145">
        <v>1749</v>
      </c>
    </row>
    <row r="3102" spans="1:45" s="145" customFormat="1" ht="16">
      <c r="A3102" s="145" t="s">
        <v>9344</v>
      </c>
      <c r="C3102" s="170" t="s">
        <v>10705</v>
      </c>
      <c r="E3102" s="170" t="s">
        <v>12175</v>
      </c>
      <c r="F3102" s="145" t="s">
        <v>14658</v>
      </c>
      <c r="G3102" s="145" t="s">
        <v>8615</v>
      </c>
      <c r="H3102" s="170" t="s">
        <v>12032</v>
      </c>
      <c r="I3102" s="145" t="s">
        <v>11881</v>
      </c>
      <c r="J3102" s="171" t="str">
        <f t="shared" si="240"/>
        <v>IC.IT.220103</v>
      </c>
      <c r="K3102" s="170" t="s">
        <v>12175</v>
      </c>
      <c r="L3102" s="145" t="str">
        <f t="shared" si="241"/>
        <v xml:space="preserve">     Tan </v>
      </c>
      <c r="M3102" s="171" t="str">
        <f t="shared" si="242"/>
        <v>PI.IC.IT.220103.01</v>
      </c>
      <c r="N3102" s="171"/>
      <c r="O3102" s="171" t="str">
        <f t="shared" si="243"/>
        <v>PH.IC.IT.220103.01</v>
      </c>
      <c r="Q3102" s="171" t="str">
        <f t="shared" si="244"/>
        <v>CL.IC.IT.220103.01</v>
      </c>
      <c r="AR3102" s="145" t="s">
        <v>12773</v>
      </c>
      <c r="AS3102" s="145">
        <v>1749</v>
      </c>
    </row>
    <row r="3103" spans="1:45" s="145" customFormat="1" ht="16">
      <c r="A3103" s="145" t="s">
        <v>9344</v>
      </c>
      <c r="C3103" s="170" t="s">
        <v>10705</v>
      </c>
      <c r="E3103" s="170" t="s">
        <v>12175</v>
      </c>
      <c r="F3103" s="145" t="s">
        <v>14658</v>
      </c>
      <c r="G3103" s="145" t="s">
        <v>11176</v>
      </c>
      <c r="H3103" s="170" t="s">
        <v>12028</v>
      </c>
      <c r="I3103" s="145" t="s">
        <v>11177</v>
      </c>
      <c r="J3103" s="171" t="str">
        <f t="shared" si="240"/>
        <v>IC.IT.220104</v>
      </c>
      <c r="K3103" s="170" t="s">
        <v>12175</v>
      </c>
      <c r="L3103" s="145" t="str">
        <f t="shared" si="241"/>
        <v xml:space="preserve">     Yellow</v>
      </c>
      <c r="M3103" s="171" t="str">
        <f t="shared" si="242"/>
        <v>PI.IC.IT.220104.01</v>
      </c>
      <c r="N3103" s="171"/>
      <c r="O3103" s="171" t="str">
        <f t="shared" si="243"/>
        <v>PH.IC.IT.220104.01</v>
      </c>
      <c r="Q3103" s="171" t="str">
        <f t="shared" si="244"/>
        <v>CL.IC.IT.220104.01</v>
      </c>
      <c r="AR3103" s="145" t="s">
        <v>12773</v>
      </c>
      <c r="AS3103" s="145">
        <v>1749</v>
      </c>
    </row>
    <row r="3104" spans="1:45" s="145" customFormat="1" ht="16">
      <c r="A3104" s="145" t="s">
        <v>9344</v>
      </c>
      <c r="C3104" s="170" t="s">
        <v>10705</v>
      </c>
      <c r="E3104" s="170" t="s">
        <v>12175</v>
      </c>
      <c r="F3104" s="145" t="s">
        <v>14658</v>
      </c>
      <c r="G3104" s="145" t="s">
        <v>11876</v>
      </c>
      <c r="H3104" s="170" t="s">
        <v>12210</v>
      </c>
      <c r="I3104" s="145" t="s">
        <v>11877</v>
      </c>
      <c r="J3104" s="171" t="str">
        <f t="shared" si="240"/>
        <v>IC.IT.220105</v>
      </c>
      <c r="K3104" s="170" t="s">
        <v>12175</v>
      </c>
      <c r="L3104" s="145" t="str">
        <f t="shared" si="241"/>
        <v xml:space="preserve">     Amber</v>
      </c>
      <c r="M3104" s="171" t="str">
        <f t="shared" si="242"/>
        <v>PI.IC.IT.220105.01</v>
      </c>
      <c r="N3104" s="171"/>
      <c r="O3104" s="171" t="str">
        <f t="shared" si="243"/>
        <v>PH.IC.IT.220105.01</v>
      </c>
      <c r="Q3104" s="171" t="str">
        <f t="shared" si="244"/>
        <v>CL.IC.IT.220105.01</v>
      </c>
      <c r="AR3104" s="145" t="s">
        <v>12773</v>
      </c>
      <c r="AS3104" s="145">
        <v>1749</v>
      </c>
    </row>
    <row r="3105" spans="1:45" s="145" customFormat="1" ht="16">
      <c r="A3105" s="145" t="s">
        <v>9344</v>
      </c>
      <c r="C3105" s="170" t="s">
        <v>10705</v>
      </c>
      <c r="E3105" s="170" t="s">
        <v>12175</v>
      </c>
      <c r="F3105" s="145" t="s">
        <v>14658</v>
      </c>
      <c r="G3105" s="145" t="s">
        <v>10385</v>
      </c>
      <c r="H3105" s="170" t="s">
        <v>12212</v>
      </c>
      <c r="I3105" s="145" t="s">
        <v>10635</v>
      </c>
      <c r="J3105" s="171" t="str">
        <f t="shared" si="240"/>
        <v>IC.IT.220106</v>
      </c>
      <c r="K3105" s="170" t="s">
        <v>12175</v>
      </c>
      <c r="L3105" s="145" t="str">
        <f t="shared" si="241"/>
        <v xml:space="preserve">     Black</v>
      </c>
      <c r="M3105" s="171" t="str">
        <f t="shared" si="242"/>
        <v>PI.IC.IT.220106.01</v>
      </c>
      <c r="N3105" s="171"/>
      <c r="O3105" s="171" t="str">
        <f t="shared" si="243"/>
        <v>PH.IC.IT.220106.01</v>
      </c>
      <c r="Q3105" s="171" t="str">
        <f t="shared" si="244"/>
        <v>CL.IC.IT.220106.01</v>
      </c>
      <c r="AR3105" s="145" t="s">
        <v>12773</v>
      </c>
      <c r="AS3105" s="145">
        <v>1749</v>
      </c>
    </row>
    <row r="3106" spans="1:45" s="145" customFormat="1" ht="16">
      <c r="A3106" s="145" t="s">
        <v>9344</v>
      </c>
      <c r="C3106" s="170" t="s">
        <v>10705</v>
      </c>
      <c r="E3106" s="170" t="s">
        <v>12175</v>
      </c>
      <c r="F3106" s="145" t="s">
        <v>14658</v>
      </c>
      <c r="G3106" s="145" t="s">
        <v>11325</v>
      </c>
      <c r="H3106" s="170" t="s">
        <v>12225</v>
      </c>
      <c r="I3106" s="145" t="s">
        <v>11179</v>
      </c>
      <c r="J3106" s="171" t="str">
        <f t="shared" si="240"/>
        <v>IC.IT.220107</v>
      </c>
      <c r="K3106" s="170" t="s">
        <v>12175</v>
      </c>
      <c r="L3106" s="145" t="str">
        <f t="shared" si="241"/>
        <v xml:space="preserve">     Colorless</v>
      </c>
      <c r="M3106" s="171" t="str">
        <f t="shared" si="242"/>
        <v>PI.IC.IT.220107.01</v>
      </c>
      <c r="N3106" s="171"/>
      <c r="O3106" s="171" t="str">
        <f t="shared" si="243"/>
        <v>PH.IC.IT.220107.01</v>
      </c>
      <c r="Q3106" s="171" t="str">
        <f t="shared" si="244"/>
        <v>CL.IC.IT.220107.01</v>
      </c>
      <c r="AR3106" s="145" t="s">
        <v>12773</v>
      </c>
      <c r="AS3106" s="145">
        <v>1749</v>
      </c>
    </row>
    <row r="3107" spans="1:45" s="145" customFormat="1" ht="16">
      <c r="A3107" s="145" t="s">
        <v>9344</v>
      </c>
      <c r="C3107" s="170" t="s">
        <v>10705</v>
      </c>
      <c r="E3107" s="170" t="s">
        <v>12175</v>
      </c>
      <c r="F3107" s="145" t="s">
        <v>14658</v>
      </c>
      <c r="G3107" s="145" t="s">
        <v>11330</v>
      </c>
      <c r="H3107" s="170" t="s">
        <v>11638</v>
      </c>
      <c r="I3107" s="145" t="s">
        <v>11331</v>
      </c>
      <c r="J3107" s="171" t="str">
        <f t="shared" si="240"/>
        <v>IC.IT.220108</v>
      </c>
      <c r="K3107" s="170" t="s">
        <v>12175</v>
      </c>
      <c r="L3107" s="145" t="str">
        <f t="shared" si="241"/>
        <v xml:space="preserve">     Maroon</v>
      </c>
      <c r="M3107" s="171" t="str">
        <f t="shared" si="242"/>
        <v>PI.IC.IT.220108.01</v>
      </c>
      <c r="N3107" s="171"/>
      <c r="O3107" s="171" t="str">
        <f t="shared" si="243"/>
        <v>PH.IC.IT.220108.01</v>
      </c>
      <c r="Q3107" s="171" t="str">
        <f t="shared" si="244"/>
        <v>CL.IC.IT.220108.01</v>
      </c>
      <c r="AR3107" s="145" t="s">
        <v>12773</v>
      </c>
      <c r="AS3107" s="145">
        <v>1749</v>
      </c>
    </row>
    <row r="3108" spans="1:45" s="145" customFormat="1" ht="16">
      <c r="A3108" s="145" t="s">
        <v>9344</v>
      </c>
      <c r="C3108" s="170" t="s">
        <v>10705</v>
      </c>
      <c r="E3108" s="170" t="s">
        <v>12175</v>
      </c>
      <c r="F3108" s="145" t="s">
        <v>14658</v>
      </c>
      <c r="G3108" s="145" t="s">
        <v>11329</v>
      </c>
      <c r="H3108" s="170" t="s">
        <v>11639</v>
      </c>
      <c r="I3108" s="145" t="s">
        <v>11477</v>
      </c>
      <c r="J3108" s="171" t="str">
        <f t="shared" si="240"/>
        <v>IC.IT.220109</v>
      </c>
      <c r="K3108" s="170" t="s">
        <v>12175</v>
      </c>
      <c r="L3108" s="145" t="str">
        <f t="shared" si="241"/>
        <v xml:space="preserve">     Red</v>
      </c>
      <c r="M3108" s="171" t="str">
        <f t="shared" si="242"/>
        <v>PI.IC.IT.220109.01</v>
      </c>
      <c r="N3108" s="171"/>
      <c r="O3108" s="171" t="str">
        <f t="shared" si="243"/>
        <v>PH.IC.IT.220109.01</v>
      </c>
      <c r="Q3108" s="171" t="str">
        <f t="shared" si="244"/>
        <v>CL.IC.IT.220109.01</v>
      </c>
      <c r="AR3108" s="145" t="s">
        <v>12773</v>
      </c>
      <c r="AS3108" s="145">
        <v>1749</v>
      </c>
    </row>
    <row r="3109" spans="1:45" s="145" customFormat="1" ht="16">
      <c r="A3109" s="145" t="s">
        <v>9344</v>
      </c>
      <c r="C3109" s="170" t="s">
        <v>10705</v>
      </c>
      <c r="E3109" s="170" t="s">
        <v>12175</v>
      </c>
      <c r="F3109" s="145" t="s">
        <v>14658</v>
      </c>
      <c r="G3109" s="145" t="s">
        <v>11180</v>
      </c>
      <c r="H3109" s="170" t="s">
        <v>11829</v>
      </c>
      <c r="I3109" s="145" t="s">
        <v>11181</v>
      </c>
      <c r="J3109" s="171" t="str">
        <f t="shared" si="240"/>
        <v>IC.IT.220110</v>
      </c>
      <c r="K3109" s="170" t="s">
        <v>12175</v>
      </c>
      <c r="L3109" s="145" t="str">
        <f t="shared" si="241"/>
        <v xml:space="preserve">     Pink</v>
      </c>
      <c r="M3109" s="171" t="str">
        <f t="shared" si="242"/>
        <v>PI.IC.IT.220110.01</v>
      </c>
      <c r="N3109" s="171"/>
      <c r="O3109" s="171" t="str">
        <f t="shared" si="243"/>
        <v>PH.IC.IT.220110.01</v>
      </c>
      <c r="Q3109" s="171" t="str">
        <f t="shared" si="244"/>
        <v>CL.IC.IT.220110.01</v>
      </c>
      <c r="AR3109" s="145" t="s">
        <v>12773</v>
      </c>
      <c r="AS3109" s="145">
        <v>1749</v>
      </c>
    </row>
    <row r="3110" spans="1:45" s="145" customFormat="1" ht="16">
      <c r="A3110" s="145" t="s">
        <v>9344</v>
      </c>
      <c r="C3110" s="170" t="s">
        <v>10705</v>
      </c>
      <c r="E3110" s="170" t="s">
        <v>12175</v>
      </c>
      <c r="F3110" s="145" t="s">
        <v>14658</v>
      </c>
      <c r="G3110" s="145" t="s">
        <v>12170</v>
      </c>
      <c r="H3110" s="170" t="s">
        <v>12099</v>
      </c>
      <c r="I3110" s="145" t="s">
        <v>12171</v>
      </c>
      <c r="J3110" s="171" t="str">
        <f t="shared" si="240"/>
        <v>IC.IT.220111</v>
      </c>
      <c r="K3110" s="170" t="s">
        <v>12175</v>
      </c>
      <c r="L3110" s="145" t="str">
        <f t="shared" si="241"/>
        <v>Not Applicable</v>
      </c>
      <c r="M3110" s="171" t="str">
        <f t="shared" si="242"/>
        <v>PI.IC.IT.220111.01</v>
      </c>
      <c r="N3110" s="171"/>
      <c r="O3110" s="171" t="str">
        <f t="shared" si="243"/>
        <v>PH.IC.IT.220111.01</v>
      </c>
      <c r="Q3110" s="171" t="str">
        <f t="shared" si="244"/>
        <v>CL.IC.IT.220111.01</v>
      </c>
      <c r="AJ3110" s="145" t="s">
        <v>12773</v>
      </c>
      <c r="AK3110" s="145">
        <v>1514</v>
      </c>
      <c r="AR3110" s="145" t="s">
        <v>12773</v>
      </c>
      <c r="AS3110" s="145">
        <v>1749</v>
      </c>
    </row>
    <row r="3111" spans="1:45" s="145" customFormat="1" ht="16">
      <c r="A3111" s="145" t="s">
        <v>9344</v>
      </c>
      <c r="C3111" s="170" t="s">
        <v>10705</v>
      </c>
      <c r="D3111" s="145" t="s">
        <v>3824</v>
      </c>
      <c r="E3111" s="170" t="s">
        <v>1863</v>
      </c>
      <c r="F3111" s="145" t="s">
        <v>14658</v>
      </c>
      <c r="G3111" s="145" t="s">
        <v>8745</v>
      </c>
      <c r="H3111" s="170" t="s">
        <v>11848</v>
      </c>
      <c r="I3111" s="145" t="s">
        <v>11883</v>
      </c>
      <c r="J3111" s="171" t="str">
        <f t="shared" si="240"/>
        <v>IC.IT.220201</v>
      </c>
      <c r="K3111" s="170" t="s">
        <v>12175</v>
      </c>
      <c r="L3111" s="145" t="str">
        <f t="shared" si="241"/>
        <v xml:space="preserve">     Bloody </v>
      </c>
      <c r="M3111" s="171" t="str">
        <f t="shared" si="242"/>
        <v>PI.IC.IT.220201.01</v>
      </c>
      <c r="N3111" s="171"/>
      <c r="O3111" s="171" t="str">
        <f t="shared" si="243"/>
        <v>PH.IC.IT.220201.01</v>
      </c>
      <c r="Q3111" s="171" t="str">
        <f t="shared" si="244"/>
        <v>CL.IC.IT.220201.01</v>
      </c>
      <c r="AR3111" s="145" t="s">
        <v>12773</v>
      </c>
      <c r="AS3111" s="145">
        <v>1749</v>
      </c>
    </row>
    <row r="3112" spans="1:45" s="145" customFormat="1" ht="16">
      <c r="A3112" s="145" t="s">
        <v>9344</v>
      </c>
      <c r="C3112" s="170" t="s">
        <v>10705</v>
      </c>
      <c r="E3112" s="170" t="s">
        <v>1863</v>
      </c>
      <c r="F3112" s="145" t="s">
        <v>14658</v>
      </c>
      <c r="G3112" s="145" t="s">
        <v>11884</v>
      </c>
      <c r="H3112" s="170" t="s">
        <v>12030</v>
      </c>
      <c r="I3112" s="145" t="s">
        <v>11546</v>
      </c>
      <c r="J3112" s="171" t="str">
        <f t="shared" si="240"/>
        <v>IC.IT.220202</v>
      </c>
      <c r="K3112" s="170" t="s">
        <v>12175</v>
      </c>
      <c r="L3112" s="145" t="str">
        <f t="shared" si="241"/>
        <v xml:space="preserve">     Serosanguinous</v>
      </c>
      <c r="M3112" s="171" t="str">
        <f t="shared" si="242"/>
        <v>PI.IC.IT.220202.01</v>
      </c>
      <c r="N3112" s="171"/>
      <c r="O3112" s="171" t="str">
        <f t="shared" si="243"/>
        <v>PH.IC.IT.220202.01</v>
      </c>
      <c r="Q3112" s="171" t="str">
        <f t="shared" si="244"/>
        <v>CL.IC.IT.220202.01</v>
      </c>
      <c r="AR3112" s="145" t="s">
        <v>12773</v>
      </c>
      <c r="AS3112" s="145">
        <v>1749</v>
      </c>
    </row>
    <row r="3113" spans="1:45" s="145" customFormat="1" ht="16">
      <c r="A3113" s="145" t="s">
        <v>9344</v>
      </c>
      <c r="C3113" s="170" t="s">
        <v>10705</v>
      </c>
      <c r="E3113" s="170" t="s">
        <v>1863</v>
      </c>
      <c r="F3113" s="145" t="s">
        <v>14658</v>
      </c>
      <c r="G3113" s="145" t="s">
        <v>11547</v>
      </c>
      <c r="H3113" s="170" t="s">
        <v>12032</v>
      </c>
      <c r="I3113" s="145" t="s">
        <v>11548</v>
      </c>
      <c r="J3113" s="171" t="str">
        <f t="shared" si="240"/>
        <v>IC.IT.220203</v>
      </c>
      <c r="K3113" s="170" t="s">
        <v>12175</v>
      </c>
      <c r="L3113" s="145" t="str">
        <f t="shared" si="241"/>
        <v xml:space="preserve">     Serous</v>
      </c>
      <c r="M3113" s="171" t="str">
        <f t="shared" si="242"/>
        <v>PI.IC.IT.220203.01</v>
      </c>
      <c r="N3113" s="171"/>
      <c r="O3113" s="171" t="str">
        <f t="shared" si="243"/>
        <v>PH.IC.IT.220203.01</v>
      </c>
      <c r="Q3113" s="171" t="str">
        <f t="shared" si="244"/>
        <v>CL.IC.IT.220203.01</v>
      </c>
      <c r="AR3113" s="145" t="s">
        <v>12773</v>
      </c>
      <c r="AS3113" s="145">
        <v>1749</v>
      </c>
    </row>
    <row r="3114" spans="1:45" s="145" customFormat="1" ht="16">
      <c r="A3114" s="145" t="s">
        <v>9344</v>
      </c>
      <c r="C3114" s="170" t="s">
        <v>10705</v>
      </c>
      <c r="E3114" s="170" t="s">
        <v>1863</v>
      </c>
      <c r="F3114" s="145" t="s">
        <v>14658</v>
      </c>
      <c r="G3114" s="145" t="s">
        <v>11551</v>
      </c>
      <c r="H3114" s="170" t="s">
        <v>12028</v>
      </c>
      <c r="I3114" s="145" t="s">
        <v>11552</v>
      </c>
      <c r="J3114" s="171" t="str">
        <f t="shared" si="240"/>
        <v>IC.IT.220204</v>
      </c>
      <c r="K3114" s="170" t="s">
        <v>12175</v>
      </c>
      <c r="L3114" s="145" t="str">
        <f t="shared" si="241"/>
        <v xml:space="preserve">     Cloudy</v>
      </c>
      <c r="M3114" s="171" t="str">
        <f t="shared" si="242"/>
        <v>PI.IC.IT.220204.01</v>
      </c>
      <c r="N3114" s="171"/>
      <c r="O3114" s="171" t="str">
        <f t="shared" si="243"/>
        <v>PH.IC.IT.220204.01</v>
      </c>
      <c r="Q3114" s="171" t="str">
        <f t="shared" si="244"/>
        <v>CL.IC.IT.220204.01</v>
      </c>
      <c r="AR3114" s="145" t="s">
        <v>12773</v>
      </c>
      <c r="AS3114" s="145">
        <v>1749</v>
      </c>
    </row>
    <row r="3115" spans="1:45" s="145" customFormat="1" ht="16">
      <c r="A3115" s="145" t="s">
        <v>9344</v>
      </c>
      <c r="C3115" s="170" t="s">
        <v>10705</v>
      </c>
      <c r="E3115" s="170" t="s">
        <v>1863</v>
      </c>
      <c r="F3115" s="145" t="s">
        <v>14658</v>
      </c>
      <c r="G3115" s="145" t="s">
        <v>11553</v>
      </c>
      <c r="H3115" s="170" t="s">
        <v>12210</v>
      </c>
      <c r="I3115" s="145" t="s">
        <v>11554</v>
      </c>
      <c r="J3115" s="171" t="str">
        <f t="shared" si="240"/>
        <v>IC.IT.220205</v>
      </c>
      <c r="K3115" s="170" t="s">
        <v>12175</v>
      </c>
      <c r="L3115" s="145" t="str">
        <f t="shared" si="241"/>
        <v xml:space="preserve">     Purulent</v>
      </c>
      <c r="M3115" s="171" t="str">
        <f t="shared" si="242"/>
        <v>PI.IC.IT.220205.01</v>
      </c>
      <c r="N3115" s="171"/>
      <c r="O3115" s="171" t="str">
        <f t="shared" si="243"/>
        <v>PH.IC.IT.220205.01</v>
      </c>
      <c r="Q3115" s="171" t="str">
        <f t="shared" si="244"/>
        <v>CL.IC.IT.220205.01</v>
      </c>
      <c r="AR3115" s="145" t="s">
        <v>12773</v>
      </c>
      <c r="AS3115" s="145">
        <v>1749</v>
      </c>
    </row>
    <row r="3116" spans="1:45" s="145" customFormat="1" ht="16">
      <c r="A3116" s="145" t="s">
        <v>9344</v>
      </c>
      <c r="C3116" s="170" t="s">
        <v>10705</v>
      </c>
      <c r="E3116" s="170" t="s">
        <v>1863</v>
      </c>
      <c r="F3116" s="145" t="s">
        <v>14658</v>
      </c>
      <c r="G3116" s="145" t="s">
        <v>11395</v>
      </c>
      <c r="H3116" s="170" t="s">
        <v>12212</v>
      </c>
      <c r="I3116" s="145" t="s">
        <v>11396</v>
      </c>
      <c r="J3116" s="171" t="str">
        <f t="shared" si="240"/>
        <v>IC.IT.220206</v>
      </c>
      <c r="K3116" s="170" t="s">
        <v>12175</v>
      </c>
      <c r="L3116" s="145" t="str">
        <f t="shared" si="241"/>
        <v xml:space="preserve">     Viscous</v>
      </c>
      <c r="M3116" s="171" t="str">
        <f t="shared" si="242"/>
        <v>PI.IC.IT.220206.01</v>
      </c>
      <c r="N3116" s="171"/>
      <c r="O3116" s="171" t="str">
        <f t="shared" si="243"/>
        <v>PH.IC.IT.220206.01</v>
      </c>
      <c r="Q3116" s="171" t="str">
        <f t="shared" si="244"/>
        <v>CL.IC.IT.220206.01</v>
      </c>
      <c r="AR3116" s="145" t="s">
        <v>12773</v>
      </c>
      <c r="AS3116" s="145">
        <v>1749</v>
      </c>
    </row>
    <row r="3117" spans="1:45" s="145" customFormat="1" ht="16">
      <c r="A3117" s="145" t="s">
        <v>9344</v>
      </c>
      <c r="C3117" s="170" t="s">
        <v>10705</v>
      </c>
      <c r="E3117" s="170" t="s">
        <v>1863</v>
      </c>
      <c r="F3117" s="145" t="s">
        <v>14658</v>
      </c>
      <c r="G3117" s="145" t="s">
        <v>12170</v>
      </c>
      <c r="H3117" s="170" t="s">
        <v>12225</v>
      </c>
      <c r="I3117" s="145" t="s">
        <v>12171</v>
      </c>
      <c r="J3117" s="171" t="str">
        <f t="shared" si="240"/>
        <v>IC.IT.220207</v>
      </c>
      <c r="K3117" s="170" t="s">
        <v>12175</v>
      </c>
      <c r="L3117" s="145" t="str">
        <f t="shared" si="241"/>
        <v>Not Applicable</v>
      </c>
      <c r="M3117" s="171" t="str">
        <f t="shared" si="242"/>
        <v>PI.IC.IT.220207.01</v>
      </c>
      <c r="N3117" s="171"/>
      <c r="O3117" s="171" t="str">
        <f t="shared" si="243"/>
        <v>PH.IC.IT.220207.01</v>
      </c>
      <c r="Q3117" s="171" t="str">
        <f t="shared" si="244"/>
        <v>CL.IC.IT.220207.01</v>
      </c>
      <c r="AJ3117" s="145" t="s">
        <v>12773</v>
      </c>
      <c r="AK3117" s="145">
        <v>1514</v>
      </c>
      <c r="AR3117" s="145" t="s">
        <v>12773</v>
      </c>
      <c r="AS3117" s="145">
        <v>1749</v>
      </c>
    </row>
    <row r="3118" spans="1:45" s="145" customFormat="1" ht="16">
      <c r="A3118" s="145" t="s">
        <v>9344</v>
      </c>
      <c r="C3118" s="170" t="s">
        <v>10705</v>
      </c>
      <c r="D3118" s="145" t="s">
        <v>14532</v>
      </c>
      <c r="E3118" s="170" t="s">
        <v>12185</v>
      </c>
      <c r="F3118" s="145" t="s">
        <v>14658</v>
      </c>
      <c r="G3118" s="145" t="s">
        <v>11363</v>
      </c>
      <c r="H3118" s="170" t="s">
        <v>11848</v>
      </c>
      <c r="I3118" s="145" t="s">
        <v>12157</v>
      </c>
      <c r="J3118" s="171" t="str">
        <f t="shared" si="240"/>
        <v>IC.IT.220301</v>
      </c>
      <c r="K3118" s="170" t="s">
        <v>12175</v>
      </c>
      <c r="L3118" s="145" t="str">
        <f t="shared" si="241"/>
        <v xml:space="preserve">     None</v>
      </c>
      <c r="M3118" s="171" t="str">
        <f t="shared" si="242"/>
        <v>PI.IC.IT.220301.01</v>
      </c>
      <c r="N3118" s="171"/>
      <c r="O3118" s="171" t="str">
        <f t="shared" si="243"/>
        <v>PH.IC.IT.220301.01</v>
      </c>
      <c r="Q3118" s="171" t="str">
        <f t="shared" si="244"/>
        <v>CL.IC.IT.220301.01</v>
      </c>
      <c r="AR3118" s="145" t="s">
        <v>12773</v>
      </c>
      <c r="AS3118" s="145">
        <v>1749</v>
      </c>
    </row>
    <row r="3119" spans="1:45" s="145" customFormat="1" ht="16">
      <c r="A3119" s="145" t="s">
        <v>9344</v>
      </c>
      <c r="C3119" s="170" t="s">
        <v>10705</v>
      </c>
      <c r="E3119" s="170" t="s">
        <v>12185</v>
      </c>
      <c r="F3119" s="145" t="s">
        <v>14658</v>
      </c>
      <c r="G3119" s="145" t="s">
        <v>11399</v>
      </c>
      <c r="H3119" s="170" t="s">
        <v>12030</v>
      </c>
      <c r="I3119" s="145" t="s">
        <v>11400</v>
      </c>
      <c r="J3119" s="171" t="str">
        <f t="shared" si="240"/>
        <v>IC.IT.220302</v>
      </c>
      <c r="K3119" s="170" t="s">
        <v>12175</v>
      </c>
      <c r="L3119" s="145" t="str">
        <f t="shared" si="241"/>
        <v xml:space="preserve">     Scant amount drainage</v>
      </c>
      <c r="M3119" s="171" t="str">
        <f t="shared" si="242"/>
        <v>PI.IC.IT.220302.01</v>
      </c>
      <c r="N3119" s="171"/>
      <c r="O3119" s="171" t="str">
        <f t="shared" si="243"/>
        <v>PH.IC.IT.220302.01</v>
      </c>
      <c r="Q3119" s="171" t="str">
        <f t="shared" si="244"/>
        <v>CL.IC.IT.220302.01</v>
      </c>
      <c r="AR3119" s="145" t="s">
        <v>12773</v>
      </c>
      <c r="AS3119" s="145">
        <v>1749</v>
      </c>
    </row>
    <row r="3120" spans="1:45" s="145" customFormat="1" ht="16">
      <c r="A3120" s="145" t="s">
        <v>9344</v>
      </c>
      <c r="C3120" s="170" t="s">
        <v>10705</v>
      </c>
      <c r="E3120" s="170" t="s">
        <v>12185</v>
      </c>
      <c r="F3120" s="145" t="s">
        <v>14658</v>
      </c>
      <c r="G3120" s="145" t="s">
        <v>11401</v>
      </c>
      <c r="H3120" s="170" t="s">
        <v>12032</v>
      </c>
      <c r="I3120" s="145" t="s">
        <v>11730</v>
      </c>
      <c r="J3120" s="171" t="str">
        <f t="shared" si="240"/>
        <v>IC.IT.220303</v>
      </c>
      <c r="K3120" s="170" t="s">
        <v>12175</v>
      </c>
      <c r="L3120" s="145" t="str">
        <f t="shared" si="241"/>
        <v xml:space="preserve">     Small amount drainage</v>
      </c>
      <c r="M3120" s="171" t="str">
        <f t="shared" si="242"/>
        <v>PI.IC.IT.220303.01</v>
      </c>
      <c r="N3120" s="171"/>
      <c r="O3120" s="171" t="str">
        <f t="shared" si="243"/>
        <v>PH.IC.IT.220303.01</v>
      </c>
      <c r="Q3120" s="171" t="str">
        <f t="shared" si="244"/>
        <v>CL.IC.IT.220303.01</v>
      </c>
      <c r="AR3120" s="145" t="s">
        <v>12773</v>
      </c>
      <c r="AS3120" s="145">
        <v>1749</v>
      </c>
    </row>
    <row r="3121" spans="1:45" s="145" customFormat="1" ht="16">
      <c r="A3121" s="145" t="s">
        <v>9344</v>
      </c>
      <c r="C3121" s="170" t="s">
        <v>10705</v>
      </c>
      <c r="E3121" s="170" t="s">
        <v>12185</v>
      </c>
      <c r="F3121" s="145" t="s">
        <v>14658</v>
      </c>
      <c r="G3121" s="145" t="s">
        <v>11731</v>
      </c>
      <c r="H3121" s="170" t="s">
        <v>12028</v>
      </c>
      <c r="I3121" s="145" t="s">
        <v>11732</v>
      </c>
      <c r="J3121" s="171" t="str">
        <f t="shared" si="240"/>
        <v>IC.IT.220304</v>
      </c>
      <c r="K3121" s="170" t="s">
        <v>12175</v>
      </c>
      <c r="L3121" s="145" t="str">
        <f t="shared" si="241"/>
        <v xml:space="preserve">     Moderate amount drainage</v>
      </c>
      <c r="M3121" s="171" t="str">
        <f t="shared" si="242"/>
        <v>PI.IC.IT.220304.01</v>
      </c>
      <c r="N3121" s="171"/>
      <c r="O3121" s="171" t="str">
        <f t="shared" si="243"/>
        <v>PH.IC.IT.220304.01</v>
      </c>
      <c r="Q3121" s="171" t="str">
        <f t="shared" si="244"/>
        <v>CL.IC.IT.220304.01</v>
      </c>
      <c r="AR3121" s="145" t="s">
        <v>12773</v>
      </c>
      <c r="AS3121" s="145">
        <v>1749</v>
      </c>
    </row>
    <row r="3122" spans="1:45" s="145" customFormat="1" ht="16">
      <c r="A3122" s="145" t="s">
        <v>9344</v>
      </c>
      <c r="C3122" s="170" t="s">
        <v>10705</v>
      </c>
      <c r="E3122" s="170" t="s">
        <v>12185</v>
      </c>
      <c r="F3122" s="145" t="s">
        <v>14658</v>
      </c>
      <c r="G3122" s="145" t="s">
        <v>11733</v>
      </c>
      <c r="H3122" s="170" t="s">
        <v>12210</v>
      </c>
      <c r="I3122" s="145" t="s">
        <v>11734</v>
      </c>
      <c r="J3122" s="171" t="str">
        <f t="shared" si="240"/>
        <v>IC.IT.220305</v>
      </c>
      <c r="K3122" s="170" t="s">
        <v>12175</v>
      </c>
      <c r="L3122" s="145" t="str">
        <f t="shared" si="241"/>
        <v xml:space="preserve">     Large amount drainage</v>
      </c>
      <c r="M3122" s="171" t="str">
        <f t="shared" si="242"/>
        <v>PI.IC.IT.220305.01</v>
      </c>
      <c r="N3122" s="171"/>
      <c r="O3122" s="171" t="str">
        <f t="shared" si="243"/>
        <v>PH.IC.IT.220305.01</v>
      </c>
      <c r="Q3122" s="171" t="str">
        <f t="shared" si="244"/>
        <v>CL.IC.IT.220305.01</v>
      </c>
      <c r="AR3122" s="145" t="s">
        <v>12773</v>
      </c>
      <c r="AS3122" s="145">
        <v>1749</v>
      </c>
    </row>
    <row r="3123" spans="1:45" s="145" customFormat="1" ht="16">
      <c r="A3123" s="145" t="s">
        <v>9344</v>
      </c>
      <c r="C3123" s="170" t="s">
        <v>10705</v>
      </c>
      <c r="E3123" s="170" t="s">
        <v>12185</v>
      </c>
      <c r="F3123" s="145" t="s">
        <v>14658</v>
      </c>
      <c r="G3123" s="145" t="s">
        <v>11932</v>
      </c>
      <c r="H3123" s="170" t="s">
        <v>12212</v>
      </c>
      <c r="I3123" s="145" t="s">
        <v>11933</v>
      </c>
      <c r="J3123" s="171" t="str">
        <f t="shared" si="240"/>
        <v>IC.IT.220306</v>
      </c>
      <c r="K3123" s="170" t="s">
        <v>12175</v>
      </c>
      <c r="L3123" s="145" t="str">
        <f t="shared" si="241"/>
        <v xml:space="preserve">     Copious amount drainage</v>
      </c>
      <c r="M3123" s="171" t="str">
        <f t="shared" si="242"/>
        <v>PI.IC.IT.220306.01</v>
      </c>
      <c r="N3123" s="171"/>
      <c r="O3123" s="171" t="str">
        <f t="shared" si="243"/>
        <v>PH.IC.IT.220306.01</v>
      </c>
      <c r="Q3123" s="171" t="str">
        <f t="shared" si="244"/>
        <v>CL.IC.IT.220306.01</v>
      </c>
      <c r="AR3123" s="145" t="s">
        <v>12773</v>
      </c>
      <c r="AS3123" s="145">
        <v>1749</v>
      </c>
    </row>
    <row r="3124" spans="1:45" s="145" customFormat="1" ht="16">
      <c r="A3124" s="145" t="s">
        <v>9344</v>
      </c>
      <c r="C3124" s="170" t="s">
        <v>10705</v>
      </c>
      <c r="D3124" s="145" t="s">
        <v>14545</v>
      </c>
      <c r="E3124" s="170" t="s">
        <v>11</v>
      </c>
      <c r="F3124" s="145" t="s">
        <v>14658</v>
      </c>
      <c r="G3124" s="145" t="s">
        <v>9743</v>
      </c>
      <c r="H3124" s="170" t="s">
        <v>11848</v>
      </c>
      <c r="I3124" s="145" t="s">
        <v>8746</v>
      </c>
      <c r="J3124" s="171" t="str">
        <f t="shared" si="240"/>
        <v>IC.IT.220401</v>
      </c>
      <c r="K3124" s="170" t="s">
        <v>12175</v>
      </c>
      <c r="L3124" s="145" t="str">
        <f t="shared" si="241"/>
        <v xml:space="preserve">      None</v>
      </c>
      <c r="M3124" s="171" t="str">
        <f t="shared" si="242"/>
        <v>PI.IC.IT.220401.01</v>
      </c>
      <c r="N3124" s="171"/>
      <c r="O3124" s="171" t="str">
        <f t="shared" si="243"/>
        <v>PH.IC.IT.220401.01</v>
      </c>
      <c r="Q3124" s="171" t="str">
        <f t="shared" si="244"/>
        <v>CL.IC.IT.220401.01</v>
      </c>
      <c r="AR3124" s="145" t="s">
        <v>12773</v>
      </c>
      <c r="AS3124" s="145">
        <v>1749</v>
      </c>
    </row>
    <row r="3125" spans="1:45" s="145" customFormat="1" ht="16">
      <c r="A3125" s="145" t="s">
        <v>9344</v>
      </c>
      <c r="C3125" s="170" t="s">
        <v>10705</v>
      </c>
      <c r="E3125" s="170" t="s">
        <v>11</v>
      </c>
      <c r="F3125" s="145" t="s">
        <v>14658</v>
      </c>
      <c r="G3125" s="145" t="s">
        <v>11234</v>
      </c>
      <c r="H3125" s="170" t="s">
        <v>12030</v>
      </c>
      <c r="I3125" s="145" t="s">
        <v>11235</v>
      </c>
      <c r="J3125" s="171" t="str">
        <f t="shared" si="240"/>
        <v>IC.IT.220402</v>
      </c>
      <c r="K3125" s="170" t="s">
        <v>12175</v>
      </c>
      <c r="L3125" s="145" t="str">
        <f t="shared" si="241"/>
        <v xml:space="preserve">     Foul</v>
      </c>
      <c r="M3125" s="171" t="str">
        <f t="shared" si="242"/>
        <v>PI.IC.IT.220402.01</v>
      </c>
      <c r="N3125" s="171"/>
      <c r="O3125" s="171" t="str">
        <f t="shared" si="243"/>
        <v>PH.IC.IT.220402.01</v>
      </c>
      <c r="Q3125" s="171" t="str">
        <f t="shared" si="244"/>
        <v>CL.IC.IT.220402.01</v>
      </c>
      <c r="AR3125" s="145" t="s">
        <v>12773</v>
      </c>
      <c r="AS3125" s="145">
        <v>1749</v>
      </c>
    </row>
    <row r="3126" spans="1:45" s="145" customFormat="1" ht="16">
      <c r="A3126" s="145" t="s">
        <v>9344</v>
      </c>
      <c r="C3126" s="170" t="s">
        <v>10705</v>
      </c>
      <c r="E3126" s="170" t="s">
        <v>11</v>
      </c>
      <c r="F3126" s="145" t="s">
        <v>14658</v>
      </c>
      <c r="G3126" s="145" t="s">
        <v>12170</v>
      </c>
      <c r="H3126" s="170" t="s">
        <v>12032</v>
      </c>
      <c r="I3126" s="145" t="s">
        <v>12171</v>
      </c>
      <c r="J3126" s="171" t="str">
        <f t="shared" si="240"/>
        <v>IC.IT.220403</v>
      </c>
      <c r="K3126" s="170" t="s">
        <v>12175</v>
      </c>
      <c r="L3126" s="145" t="str">
        <f t="shared" si="241"/>
        <v>Not Applicable</v>
      </c>
      <c r="M3126" s="171" t="str">
        <f t="shared" si="242"/>
        <v>PI.IC.IT.220403.01</v>
      </c>
      <c r="N3126" s="171"/>
      <c r="O3126" s="171" t="str">
        <f t="shared" si="243"/>
        <v>PH.IC.IT.220403.01</v>
      </c>
      <c r="Q3126" s="171" t="str">
        <f t="shared" si="244"/>
        <v>CL.IC.IT.220403.01</v>
      </c>
      <c r="AJ3126" s="145" t="s">
        <v>12773</v>
      </c>
      <c r="AK3126" s="145">
        <v>1515</v>
      </c>
      <c r="AR3126" s="145" t="s">
        <v>12773</v>
      </c>
      <c r="AS3126" s="145">
        <v>1749</v>
      </c>
    </row>
    <row r="3127" spans="1:45" s="145" customFormat="1" ht="16">
      <c r="A3127" s="145" t="s">
        <v>9344</v>
      </c>
      <c r="C3127" s="170" t="s">
        <v>10705</v>
      </c>
      <c r="D3127" s="145" t="s">
        <v>7851</v>
      </c>
      <c r="E3127" s="170" t="s">
        <v>212</v>
      </c>
      <c r="F3127" s="145" t="s">
        <v>14609</v>
      </c>
      <c r="G3127" s="145" t="s">
        <v>11572</v>
      </c>
      <c r="H3127" s="170" t="s">
        <v>11848</v>
      </c>
      <c r="I3127" s="145" t="s">
        <v>11573</v>
      </c>
      <c r="J3127" s="171" t="str">
        <f t="shared" si="240"/>
        <v>IC.IT.220501</v>
      </c>
      <c r="K3127" s="170" t="s">
        <v>12175</v>
      </c>
      <c r="L3127" s="145" t="str">
        <f t="shared" si="241"/>
        <v xml:space="preserve">     None (open to air)</v>
      </c>
      <c r="M3127" s="171" t="str">
        <f t="shared" si="242"/>
        <v>PI.IC.IT.220501.01</v>
      </c>
      <c r="N3127" s="171"/>
      <c r="O3127" s="171" t="str">
        <f t="shared" si="243"/>
        <v>PH.IC.IT.220501.01</v>
      </c>
      <c r="Q3127" s="171" t="str">
        <f t="shared" si="244"/>
        <v>CL.IC.IT.220501.01</v>
      </c>
      <c r="AR3127" s="145" t="s">
        <v>12773</v>
      </c>
      <c r="AS3127" s="145">
        <v>1749</v>
      </c>
    </row>
    <row r="3128" spans="1:45" s="145" customFormat="1" ht="16">
      <c r="A3128" s="145" t="s">
        <v>9344</v>
      </c>
      <c r="C3128" s="170" t="s">
        <v>10705</v>
      </c>
      <c r="E3128" s="170" t="s">
        <v>212</v>
      </c>
      <c r="F3128" s="145" t="s">
        <v>14609</v>
      </c>
      <c r="G3128" s="145" t="s">
        <v>8760</v>
      </c>
      <c r="H3128" s="170" t="s">
        <v>12030</v>
      </c>
      <c r="I3128" s="145" t="s">
        <v>11569</v>
      </c>
      <c r="J3128" s="171" t="str">
        <f t="shared" si="240"/>
        <v>IC.IT.220502</v>
      </c>
      <c r="K3128" s="170" t="s">
        <v>12175</v>
      </c>
      <c r="L3128" s="145" t="str">
        <f t="shared" si="241"/>
        <v xml:space="preserve">     Pressure (Unna Boot)</v>
      </c>
      <c r="M3128" s="171" t="str">
        <f t="shared" si="242"/>
        <v>PI.IC.IT.220502.01</v>
      </c>
      <c r="N3128" s="171"/>
      <c r="O3128" s="171" t="str">
        <f t="shared" si="243"/>
        <v>PH.IC.IT.220502.01</v>
      </c>
      <c r="Q3128" s="171" t="str">
        <f t="shared" si="244"/>
        <v>CL.IC.IT.220502.01</v>
      </c>
      <c r="AR3128" s="145" t="s">
        <v>12773</v>
      </c>
      <c r="AS3128" s="145">
        <v>1749</v>
      </c>
    </row>
    <row r="3129" spans="1:45" s="145" customFormat="1" ht="16">
      <c r="A3129" s="145" t="s">
        <v>9344</v>
      </c>
      <c r="C3129" s="170" t="s">
        <v>10705</v>
      </c>
      <c r="E3129" s="170" t="s">
        <v>212</v>
      </c>
      <c r="F3129" s="145" t="s">
        <v>14609</v>
      </c>
      <c r="G3129" s="145" t="s">
        <v>11445</v>
      </c>
      <c r="H3129" s="170" t="s">
        <v>12032</v>
      </c>
      <c r="I3129" s="145" t="s">
        <v>11446</v>
      </c>
      <c r="J3129" s="171" t="str">
        <f t="shared" si="240"/>
        <v>IC.IT.220503</v>
      </c>
      <c r="K3129" s="170" t="s">
        <v>12175</v>
      </c>
      <c r="L3129" s="145" t="str">
        <f t="shared" si="241"/>
        <v xml:space="preserve">     Antimicrobial</v>
      </c>
      <c r="M3129" s="171" t="str">
        <f t="shared" si="242"/>
        <v>PI.IC.IT.220503.01</v>
      </c>
      <c r="N3129" s="171"/>
      <c r="O3129" s="171" t="str">
        <f t="shared" si="243"/>
        <v>PH.IC.IT.220503.01</v>
      </c>
      <c r="Q3129" s="171" t="str">
        <f t="shared" si="244"/>
        <v>CL.IC.IT.220503.01</v>
      </c>
      <c r="AR3129" s="145" t="s">
        <v>12773</v>
      </c>
      <c r="AS3129" s="145">
        <v>1749</v>
      </c>
    </row>
    <row r="3130" spans="1:45" s="145" customFormat="1" ht="16">
      <c r="A3130" s="145" t="s">
        <v>9344</v>
      </c>
      <c r="C3130" s="170" t="s">
        <v>10705</v>
      </c>
      <c r="E3130" s="170" t="s">
        <v>212</v>
      </c>
      <c r="F3130" s="145" t="s">
        <v>14609</v>
      </c>
      <c r="G3130" s="145" t="s">
        <v>11566</v>
      </c>
      <c r="H3130" s="170" t="s">
        <v>12028</v>
      </c>
      <c r="I3130" s="145" t="s">
        <v>11567</v>
      </c>
      <c r="J3130" s="171" t="str">
        <f t="shared" si="240"/>
        <v>IC.IT.220504</v>
      </c>
      <c r="K3130" s="170" t="s">
        <v>12175</v>
      </c>
      <c r="L3130" s="145" t="str">
        <f t="shared" si="241"/>
        <v xml:space="preserve">     Gauze</v>
      </c>
      <c r="M3130" s="171" t="str">
        <f t="shared" si="242"/>
        <v>PI.IC.IT.220504.01</v>
      </c>
      <c r="N3130" s="171"/>
      <c r="O3130" s="171" t="str">
        <f t="shared" si="243"/>
        <v>PH.IC.IT.220504.01</v>
      </c>
      <c r="Q3130" s="171" t="str">
        <f t="shared" si="244"/>
        <v>CL.IC.IT.220504.01</v>
      </c>
      <c r="AR3130" s="145" t="s">
        <v>12773</v>
      </c>
      <c r="AS3130" s="145">
        <v>1749</v>
      </c>
    </row>
    <row r="3131" spans="1:45" s="145" customFormat="1" ht="16">
      <c r="A3131" s="145" t="s">
        <v>9344</v>
      </c>
      <c r="C3131" s="170" t="s">
        <v>10705</v>
      </c>
      <c r="E3131" s="170" t="s">
        <v>212</v>
      </c>
      <c r="F3131" s="145" t="s">
        <v>14609</v>
      </c>
      <c r="G3131" s="145" t="s">
        <v>11069</v>
      </c>
      <c r="H3131" s="170" t="s">
        <v>12210</v>
      </c>
      <c r="I3131" s="145" t="s">
        <v>11070</v>
      </c>
      <c r="J3131" s="171" t="str">
        <f t="shared" si="240"/>
        <v>IC.IT.220505</v>
      </c>
      <c r="K3131" s="170" t="s">
        <v>12175</v>
      </c>
      <c r="L3131" s="145" t="str">
        <f t="shared" si="241"/>
        <v xml:space="preserve">     Transparent (Opsite, Tegaderm)</v>
      </c>
      <c r="M3131" s="171" t="str">
        <f t="shared" si="242"/>
        <v>PI.IC.IT.220505.01</v>
      </c>
      <c r="N3131" s="171"/>
      <c r="O3131" s="171" t="str">
        <f t="shared" si="243"/>
        <v>PH.IC.IT.220505.01</v>
      </c>
      <c r="Q3131" s="171" t="str">
        <f t="shared" si="244"/>
        <v>CL.IC.IT.220505.01</v>
      </c>
      <c r="AR3131" s="145" t="s">
        <v>12773</v>
      </c>
      <c r="AS3131" s="145">
        <v>1749</v>
      </c>
    </row>
    <row r="3132" spans="1:45" s="145" customFormat="1" ht="16">
      <c r="A3132" s="145" t="s">
        <v>9344</v>
      </c>
      <c r="C3132" s="170" t="s">
        <v>10705</v>
      </c>
      <c r="E3132" s="170" t="s">
        <v>212</v>
      </c>
      <c r="F3132" s="145" t="s">
        <v>14609</v>
      </c>
      <c r="G3132" s="145" t="s">
        <v>13078</v>
      </c>
      <c r="H3132" s="170" t="s">
        <v>12212</v>
      </c>
      <c r="I3132" s="145" t="s">
        <v>11571</v>
      </c>
      <c r="J3132" s="171" t="str">
        <f t="shared" si="240"/>
        <v>IC.IT.220506</v>
      </c>
      <c r="K3132" s="170" t="s">
        <v>12175</v>
      </c>
      <c r="L3132" s="145" t="str">
        <f t="shared" si="241"/>
        <v xml:space="preserve">     Antimicrobial disk</v>
      </c>
      <c r="M3132" s="171" t="str">
        <f t="shared" si="242"/>
        <v>PI.IC.IT.220506.01</v>
      </c>
      <c r="N3132" s="171"/>
      <c r="O3132" s="171" t="str">
        <f t="shared" si="243"/>
        <v>PH.IC.IT.220506.01</v>
      </c>
      <c r="Q3132" s="171" t="str">
        <f t="shared" si="244"/>
        <v>CL.IC.IT.220506.01</v>
      </c>
      <c r="AR3132" s="145" t="s">
        <v>12773</v>
      </c>
      <c r="AS3132" s="145">
        <v>1749</v>
      </c>
    </row>
    <row r="3133" spans="1:45" s="145" customFormat="1" ht="16">
      <c r="A3133" s="145" t="s">
        <v>9344</v>
      </c>
      <c r="C3133" s="170" t="s">
        <v>10705</v>
      </c>
      <c r="E3133" s="170" t="s">
        <v>212</v>
      </c>
      <c r="F3133" s="145" t="s">
        <v>14609</v>
      </c>
      <c r="G3133" s="145" t="s">
        <v>10695</v>
      </c>
      <c r="H3133" s="170" t="s">
        <v>12225</v>
      </c>
      <c r="I3133" s="145" t="s">
        <v>10696</v>
      </c>
      <c r="J3133" s="171" t="str">
        <f t="shared" si="240"/>
        <v>IC.IT.220507</v>
      </c>
      <c r="K3133" s="170" t="s">
        <v>12175</v>
      </c>
      <c r="L3133" s="145" t="str">
        <f t="shared" si="241"/>
        <v xml:space="preserve">     Gauze Wrap (Kerlix, Kling)</v>
      </c>
      <c r="M3133" s="171" t="str">
        <f t="shared" si="242"/>
        <v>PI.IC.IT.220507.01</v>
      </c>
      <c r="N3133" s="171"/>
      <c r="O3133" s="171" t="str">
        <f t="shared" si="243"/>
        <v>PH.IC.IT.220507.01</v>
      </c>
      <c r="Q3133" s="171" t="str">
        <f t="shared" si="244"/>
        <v>CL.IC.IT.220507.01</v>
      </c>
      <c r="AR3133" s="145" t="s">
        <v>12773</v>
      </c>
      <c r="AS3133" s="145">
        <v>1749</v>
      </c>
    </row>
    <row r="3134" spans="1:45" s="145" customFormat="1" ht="16">
      <c r="A3134" s="145" t="s">
        <v>9344</v>
      </c>
      <c r="C3134" s="170" t="s">
        <v>10705</v>
      </c>
      <c r="E3134" s="170" t="s">
        <v>212</v>
      </c>
      <c r="F3134" s="145" t="s">
        <v>14609</v>
      </c>
      <c r="G3134" s="145" t="s">
        <v>8761</v>
      </c>
      <c r="H3134" s="170" t="s">
        <v>11638</v>
      </c>
      <c r="I3134" s="145" t="s">
        <v>9795</v>
      </c>
      <c r="J3134" s="171" t="str">
        <f t="shared" si="240"/>
        <v>IC.IT.220508</v>
      </c>
      <c r="K3134" s="170" t="s">
        <v>12175</v>
      </c>
      <c r="L3134" s="145" t="str">
        <f t="shared" si="241"/>
        <v xml:space="preserve">     Foam dressing</v>
      </c>
      <c r="M3134" s="171" t="str">
        <f t="shared" si="242"/>
        <v>PI.IC.IT.220508.01</v>
      </c>
      <c r="N3134" s="171"/>
      <c r="O3134" s="171" t="str">
        <f t="shared" si="243"/>
        <v>PH.IC.IT.220508.01</v>
      </c>
      <c r="Q3134" s="171" t="str">
        <f t="shared" si="244"/>
        <v>CL.IC.IT.220508.01</v>
      </c>
      <c r="AR3134" s="145" t="s">
        <v>12773</v>
      </c>
      <c r="AS3134" s="145">
        <v>1749</v>
      </c>
    </row>
    <row r="3135" spans="1:45" s="145" customFormat="1" ht="16">
      <c r="A3135" s="145" t="s">
        <v>9344</v>
      </c>
      <c r="C3135" s="170" t="s">
        <v>10705</v>
      </c>
      <c r="E3135" s="170" t="s">
        <v>212</v>
      </c>
      <c r="F3135" s="145" t="s">
        <v>14609</v>
      </c>
      <c r="G3135" s="145" t="s">
        <v>10697</v>
      </c>
      <c r="H3135" s="170" t="s">
        <v>11639</v>
      </c>
      <c r="I3135" s="145" t="s">
        <v>10698</v>
      </c>
      <c r="J3135" s="171" t="str">
        <f t="shared" si="240"/>
        <v>IC.IT.220509</v>
      </c>
      <c r="K3135" s="170" t="s">
        <v>12175</v>
      </c>
      <c r="L3135" s="145" t="str">
        <f t="shared" si="241"/>
        <v xml:space="preserve">     Gauze Packing (Iodoform, NuGauze)</v>
      </c>
      <c r="M3135" s="171" t="str">
        <f t="shared" si="242"/>
        <v>PI.IC.IT.220509.01</v>
      </c>
      <c r="N3135" s="171"/>
      <c r="O3135" s="171" t="str">
        <f t="shared" si="243"/>
        <v>PH.IC.IT.220509.01</v>
      </c>
      <c r="Q3135" s="171" t="str">
        <f t="shared" si="244"/>
        <v>CL.IC.IT.220509.01</v>
      </c>
      <c r="AR3135" s="145" t="s">
        <v>12773</v>
      </c>
      <c r="AS3135" s="145">
        <v>1749</v>
      </c>
    </row>
    <row r="3136" spans="1:45" s="145" customFormat="1" ht="16">
      <c r="A3136" s="145" t="s">
        <v>9344</v>
      </c>
      <c r="C3136" s="170" t="s">
        <v>10705</v>
      </c>
      <c r="E3136" s="170" t="s">
        <v>212</v>
      </c>
      <c r="F3136" s="145" t="s">
        <v>14609</v>
      </c>
      <c r="G3136" s="145" t="s">
        <v>8762</v>
      </c>
      <c r="H3136" s="170" t="s">
        <v>11829</v>
      </c>
      <c r="I3136" s="145" t="s">
        <v>9507</v>
      </c>
      <c r="J3136" s="171" t="str">
        <f t="shared" si="240"/>
        <v>IC.IT.220510</v>
      </c>
      <c r="K3136" s="170" t="s">
        <v>12175</v>
      </c>
      <c r="L3136" s="145" t="str">
        <f t="shared" si="241"/>
        <v xml:space="preserve">     Hydrocolloidal (Duoderm, Restore)</v>
      </c>
      <c r="M3136" s="171" t="str">
        <f t="shared" si="242"/>
        <v>PI.IC.IT.220510.01</v>
      </c>
      <c r="N3136" s="171"/>
      <c r="O3136" s="171" t="str">
        <f t="shared" si="243"/>
        <v>PH.IC.IT.220510.01</v>
      </c>
      <c r="Q3136" s="171" t="str">
        <f t="shared" si="244"/>
        <v>CL.IC.IT.220510.01</v>
      </c>
      <c r="AR3136" s="145" t="s">
        <v>12773</v>
      </c>
      <c r="AS3136" s="145">
        <v>1749</v>
      </c>
    </row>
    <row r="3137" spans="1:45" s="145" customFormat="1" ht="16">
      <c r="A3137" s="145" t="s">
        <v>9344</v>
      </c>
      <c r="C3137" s="170" t="s">
        <v>10705</v>
      </c>
      <c r="E3137" s="170" t="s">
        <v>212</v>
      </c>
      <c r="F3137" s="145" t="s">
        <v>14609</v>
      </c>
      <c r="G3137" s="145" t="s">
        <v>13164</v>
      </c>
      <c r="H3137" s="170" t="s">
        <v>155</v>
      </c>
      <c r="I3137" s="145" t="s">
        <v>9512</v>
      </c>
      <c r="J3137" s="171" t="str">
        <f t="shared" si="240"/>
        <v>IC.IT.220511</v>
      </c>
      <c r="K3137" s="170" t="s">
        <v>12175</v>
      </c>
      <c r="L3137" s="145" t="str">
        <f t="shared" si="241"/>
        <v xml:space="preserve">     Calcium Alginate (Aquacel, Calicare)</v>
      </c>
      <c r="M3137" s="171" t="str">
        <f t="shared" si="242"/>
        <v>PI.IC.IT.220511.01</v>
      </c>
      <c r="N3137" s="171"/>
      <c r="O3137" s="171" t="str">
        <f t="shared" si="243"/>
        <v>PH.IC.IT.220511.01</v>
      </c>
      <c r="Q3137" s="171" t="str">
        <f t="shared" si="244"/>
        <v>CL.IC.IT.220511.01</v>
      </c>
      <c r="AR3137" s="145" t="s">
        <v>12773</v>
      </c>
      <c r="AS3137" s="145">
        <v>1749</v>
      </c>
    </row>
    <row r="3138" spans="1:45" s="145" customFormat="1" ht="16">
      <c r="A3138" s="145" t="s">
        <v>9344</v>
      </c>
      <c r="C3138" s="170" t="s">
        <v>10705</v>
      </c>
      <c r="E3138" s="170" t="s">
        <v>212</v>
      </c>
      <c r="F3138" s="145" t="s">
        <v>14609</v>
      </c>
      <c r="G3138" s="145" t="s">
        <v>8775</v>
      </c>
      <c r="H3138" s="170" t="s">
        <v>153</v>
      </c>
      <c r="I3138" s="145" t="s">
        <v>8776</v>
      </c>
      <c r="J3138" s="171" t="str">
        <f t="shared" ref="J3138:J3201" si="245">CONCATENATE("IC.IT.",C3138,E3138,H3138)</f>
        <v>IC.IT.220512</v>
      </c>
      <c r="K3138" s="170" t="s">
        <v>12175</v>
      </c>
      <c r="L3138" s="145" t="str">
        <f t="shared" ref="L3138:L3201" si="246">G3138</f>
        <v xml:space="preserve">     Hypertonic Hydrogel</v>
      </c>
      <c r="M3138" s="171" t="str">
        <f t="shared" ref="M3138:M3201" si="247">CONCATENATE("PI.",J3138,".",K3138)</f>
        <v>PI.IC.IT.220512.01</v>
      </c>
      <c r="N3138" s="171"/>
      <c r="O3138" s="171" t="str">
        <f t="shared" ref="O3138:O3201" si="248">CONCATENATE("PH.",J3138,".",K3138)</f>
        <v>PH.IC.IT.220512.01</v>
      </c>
      <c r="Q3138" s="171" t="str">
        <f t="shared" ref="Q3138:Q3201" si="249">CONCATENATE("CL.",J3138,".",K3138)</f>
        <v>CL.IC.IT.220512.01</v>
      </c>
      <c r="AR3138" s="145" t="s">
        <v>12773</v>
      </c>
      <c r="AS3138" s="145">
        <v>1749</v>
      </c>
    </row>
    <row r="3139" spans="1:45" s="145" customFormat="1" ht="16">
      <c r="A3139" s="145" t="s">
        <v>9344</v>
      </c>
      <c r="C3139" s="170" t="s">
        <v>10705</v>
      </c>
      <c r="E3139" s="170" t="s">
        <v>212</v>
      </c>
      <c r="F3139" s="145" t="s">
        <v>14609</v>
      </c>
      <c r="G3139" s="145" t="s">
        <v>8777</v>
      </c>
      <c r="H3139" s="170" t="s">
        <v>215</v>
      </c>
      <c r="I3139" s="145" t="s">
        <v>9964</v>
      </c>
      <c r="J3139" s="171" t="str">
        <f t="shared" si="245"/>
        <v>IC.IT.220513</v>
      </c>
      <c r="K3139" s="170" t="s">
        <v>12175</v>
      </c>
      <c r="L3139" s="145" t="str">
        <f t="shared" si="246"/>
        <v xml:space="preserve">     Hydrogel (Duoderm-gel)</v>
      </c>
      <c r="M3139" s="171" t="str">
        <f t="shared" si="247"/>
        <v>PI.IC.IT.220513.01</v>
      </c>
      <c r="N3139" s="171"/>
      <c r="O3139" s="171" t="str">
        <f t="shared" si="248"/>
        <v>PH.IC.IT.220513.01</v>
      </c>
      <c r="Q3139" s="171" t="str">
        <f t="shared" si="249"/>
        <v>CL.IC.IT.220513.01</v>
      </c>
      <c r="AR3139" s="145" t="s">
        <v>12773</v>
      </c>
      <c r="AS3139" s="145">
        <v>1749</v>
      </c>
    </row>
    <row r="3140" spans="1:45" s="145" customFormat="1" ht="16">
      <c r="A3140" s="145" t="s">
        <v>9344</v>
      </c>
      <c r="C3140" s="170" t="s">
        <v>10705</v>
      </c>
      <c r="E3140" s="170" t="s">
        <v>212</v>
      </c>
      <c r="F3140" s="145" t="s">
        <v>14609</v>
      </c>
      <c r="G3140" s="145" t="s">
        <v>8778</v>
      </c>
      <c r="H3140" s="170" t="s">
        <v>4082</v>
      </c>
      <c r="I3140" s="145" t="s">
        <v>9966</v>
      </c>
      <c r="J3140" s="171" t="str">
        <f t="shared" si="245"/>
        <v>IC.IT.220514</v>
      </c>
      <c r="K3140" s="170" t="s">
        <v>12175</v>
      </c>
      <c r="L3140" s="145" t="str">
        <f t="shared" si="246"/>
        <v xml:space="preserve">     Balsam of Peru (Xenaderm)</v>
      </c>
      <c r="M3140" s="171" t="str">
        <f t="shared" si="247"/>
        <v>PI.IC.IT.220514.01</v>
      </c>
      <c r="N3140" s="171"/>
      <c r="O3140" s="171" t="str">
        <f t="shared" si="248"/>
        <v>PH.IC.IT.220514.01</v>
      </c>
      <c r="Q3140" s="171" t="str">
        <f t="shared" si="249"/>
        <v>CL.IC.IT.220514.01</v>
      </c>
      <c r="AR3140" s="145" t="s">
        <v>12773</v>
      </c>
      <c r="AS3140" s="145">
        <v>1749</v>
      </c>
    </row>
    <row r="3141" spans="1:45" s="145" customFormat="1" ht="16">
      <c r="A3141" s="145" t="s">
        <v>9344</v>
      </c>
      <c r="C3141" s="170" t="s">
        <v>10705</v>
      </c>
      <c r="E3141" s="170" t="s">
        <v>212</v>
      </c>
      <c r="F3141" s="145" t="s">
        <v>14609</v>
      </c>
      <c r="G3141" s="145" t="s">
        <v>8779</v>
      </c>
      <c r="H3141" s="170" t="s">
        <v>594</v>
      </c>
      <c r="I3141" s="145" t="s">
        <v>9968</v>
      </c>
      <c r="J3141" s="171" t="str">
        <f t="shared" si="245"/>
        <v>IC.IT.220515</v>
      </c>
      <c r="K3141" s="170" t="s">
        <v>12175</v>
      </c>
      <c r="L3141" s="145" t="str">
        <f t="shared" si="246"/>
        <v xml:space="preserve">     Bismuth Gauze (Xeroform)</v>
      </c>
      <c r="M3141" s="171" t="str">
        <f t="shared" si="247"/>
        <v>PI.IC.IT.220515.01</v>
      </c>
      <c r="N3141" s="171"/>
      <c r="O3141" s="171" t="str">
        <f t="shared" si="248"/>
        <v>PH.IC.IT.220515.01</v>
      </c>
      <c r="Q3141" s="171" t="str">
        <f t="shared" si="249"/>
        <v>CL.IC.IT.220515.01</v>
      </c>
      <c r="AR3141" s="145" t="s">
        <v>12773</v>
      </c>
      <c r="AS3141" s="145">
        <v>1749</v>
      </c>
    </row>
    <row r="3142" spans="1:45" s="145" customFormat="1" ht="16">
      <c r="A3142" s="145" t="s">
        <v>9344</v>
      </c>
      <c r="C3142" s="170" t="s">
        <v>10705</v>
      </c>
      <c r="E3142" s="170" t="s">
        <v>212</v>
      </c>
      <c r="F3142" s="145" t="s">
        <v>14609</v>
      </c>
      <c r="G3142" s="145" t="s">
        <v>13468</v>
      </c>
      <c r="H3142" s="170" t="s">
        <v>7863</v>
      </c>
      <c r="I3142" s="145" t="s">
        <v>8903</v>
      </c>
      <c r="J3142" s="171" t="str">
        <f t="shared" si="245"/>
        <v>IC.IT.220516</v>
      </c>
      <c r="K3142" s="170" t="s">
        <v>12175</v>
      </c>
      <c r="L3142" s="145" t="str">
        <f t="shared" si="246"/>
        <v xml:space="preserve">     Negative Pressure Wound Therapy:  </v>
      </c>
      <c r="M3142" s="171" t="str">
        <f t="shared" si="247"/>
        <v>PI.IC.IT.220516.01</v>
      </c>
      <c r="N3142" s="171"/>
      <c r="O3142" s="171" t="str">
        <f t="shared" si="248"/>
        <v>PH.IC.IT.220516.01</v>
      </c>
      <c r="Q3142" s="171" t="str">
        <f t="shared" si="249"/>
        <v>CL.IC.IT.220516.01</v>
      </c>
      <c r="AR3142" s="145" t="s">
        <v>12773</v>
      </c>
      <c r="AS3142" s="145">
        <v>1749</v>
      </c>
    </row>
    <row r="3143" spans="1:45" s="145" customFormat="1" ht="16">
      <c r="A3143" s="145" t="s">
        <v>9344</v>
      </c>
      <c r="C3143" s="170" t="s">
        <v>10705</v>
      </c>
      <c r="E3143" s="170" t="s">
        <v>212</v>
      </c>
      <c r="F3143" s="145" t="s">
        <v>14609</v>
      </c>
      <c r="G3143" s="145" t="s">
        <v>11447</v>
      </c>
      <c r="H3143" s="170" t="s">
        <v>12462</v>
      </c>
      <c r="I3143" s="145" t="s">
        <v>11448</v>
      </c>
      <c r="J3143" s="171" t="str">
        <f t="shared" si="245"/>
        <v>IC.IT.220517</v>
      </c>
      <c r="K3143" s="170" t="s">
        <v>12175</v>
      </c>
      <c r="L3143" s="145" t="str">
        <f t="shared" si="246"/>
        <v xml:space="preserve">     Non-adhering (Telfa)</v>
      </c>
      <c r="M3143" s="171" t="str">
        <f t="shared" si="247"/>
        <v>PI.IC.IT.220517.01</v>
      </c>
      <c r="N3143" s="171"/>
      <c r="O3143" s="171" t="str">
        <f t="shared" si="248"/>
        <v>PH.IC.IT.220517.01</v>
      </c>
      <c r="Q3143" s="171" t="str">
        <f t="shared" si="249"/>
        <v>CL.IC.IT.220517.01</v>
      </c>
      <c r="AR3143" s="145" t="s">
        <v>12773</v>
      </c>
      <c r="AS3143" s="145">
        <v>1749</v>
      </c>
    </row>
    <row r="3144" spans="1:45" s="145" customFormat="1" ht="16">
      <c r="A3144" s="145" t="s">
        <v>9344</v>
      </c>
      <c r="C3144" s="170" t="s">
        <v>10705</v>
      </c>
      <c r="E3144" s="170" t="s">
        <v>212</v>
      </c>
      <c r="F3144" s="145" t="s">
        <v>14609</v>
      </c>
      <c r="G3144" s="145" t="s">
        <v>10529</v>
      </c>
      <c r="H3144" s="170" t="s">
        <v>12602</v>
      </c>
      <c r="I3144" s="145" t="s">
        <v>12437</v>
      </c>
      <c r="J3144" s="171" t="str">
        <f t="shared" si="245"/>
        <v>IC.IT.220518</v>
      </c>
      <c r="K3144" s="170" t="s">
        <v>12175</v>
      </c>
      <c r="L3144" s="145" t="str">
        <f t="shared" si="246"/>
        <v xml:space="preserve">     Other: specify</v>
      </c>
      <c r="M3144" s="171" t="str">
        <f t="shared" si="247"/>
        <v>PI.IC.IT.220518.01</v>
      </c>
      <c r="N3144" s="171"/>
      <c r="O3144" s="171" t="str">
        <f t="shared" si="248"/>
        <v>PH.IC.IT.220518.01</v>
      </c>
      <c r="Q3144" s="171" t="str">
        <f t="shared" si="249"/>
        <v>CL.IC.IT.220518.01</v>
      </c>
      <c r="AR3144" s="145" t="s">
        <v>12773</v>
      </c>
      <c r="AS3144" s="145">
        <v>1749</v>
      </c>
    </row>
    <row r="3145" spans="1:45" s="145" customFormat="1" ht="16">
      <c r="A3145" s="145" t="s">
        <v>9344</v>
      </c>
      <c r="C3145" s="170" t="s">
        <v>10705</v>
      </c>
      <c r="E3145" s="170" t="s">
        <v>212</v>
      </c>
      <c r="F3145" s="145" t="s">
        <v>14609</v>
      </c>
      <c r="G3145" s="170" t="s">
        <v>8904</v>
      </c>
      <c r="H3145" s="170" t="s">
        <v>12604</v>
      </c>
      <c r="I3145" s="170" t="s">
        <v>8905</v>
      </c>
      <c r="J3145" s="171" t="str">
        <f t="shared" si="245"/>
        <v>IC.IT.220519</v>
      </c>
      <c r="K3145" s="170" t="s">
        <v>12175</v>
      </c>
      <c r="L3145" s="145" t="str">
        <f t="shared" si="246"/>
        <v xml:space="preserve">  ABD Pad</v>
      </c>
      <c r="M3145" s="171" t="str">
        <f t="shared" si="247"/>
        <v>PI.IC.IT.220519.01</v>
      </c>
      <c r="N3145" s="171"/>
      <c r="O3145" s="171" t="str">
        <f t="shared" si="248"/>
        <v>PH.IC.IT.220519.01</v>
      </c>
      <c r="Q3145" s="171" t="str">
        <f t="shared" si="249"/>
        <v>CL.IC.IT.220519.01</v>
      </c>
      <c r="R3145" s="145" t="s">
        <v>12465</v>
      </c>
      <c r="S3145" s="145">
        <v>786</v>
      </c>
      <c r="AR3145" s="145" t="s">
        <v>12773</v>
      </c>
      <c r="AS3145" s="145">
        <v>1749</v>
      </c>
    </row>
    <row r="3146" spans="1:45" s="145" customFormat="1" ht="16">
      <c r="A3146" s="145" t="s">
        <v>9344</v>
      </c>
      <c r="C3146" s="170" t="s">
        <v>10705</v>
      </c>
      <c r="E3146" s="170" t="s">
        <v>212</v>
      </c>
      <c r="F3146" s="145" t="s">
        <v>14609</v>
      </c>
      <c r="G3146" s="170" t="s">
        <v>8906</v>
      </c>
      <c r="H3146" s="170" t="s">
        <v>1000</v>
      </c>
      <c r="I3146" s="170" t="s">
        <v>8793</v>
      </c>
      <c r="J3146" s="171" t="str">
        <f t="shared" si="245"/>
        <v>IC.IT.220520</v>
      </c>
      <c r="K3146" s="170" t="s">
        <v>1702</v>
      </c>
      <c r="L3146" s="145" t="str">
        <f t="shared" si="246"/>
        <v xml:space="preserve">  Vaseline gauze</v>
      </c>
      <c r="M3146" s="171" t="str">
        <f t="shared" si="247"/>
        <v>PI.IC.IT.220520.01</v>
      </c>
      <c r="N3146" s="171"/>
      <c r="O3146" s="171" t="str">
        <f t="shared" si="248"/>
        <v>PH.IC.IT.220520.01</v>
      </c>
      <c r="Q3146" s="171" t="str">
        <f t="shared" si="249"/>
        <v>CL.IC.IT.220520.01</v>
      </c>
      <c r="R3146" s="145" t="s">
        <v>4415</v>
      </c>
      <c r="S3146" s="145">
        <v>787</v>
      </c>
      <c r="AR3146" s="145" t="s">
        <v>12773</v>
      </c>
      <c r="AS3146" s="145">
        <v>1749</v>
      </c>
    </row>
    <row r="3147" spans="1:45" s="145" customFormat="1" ht="16">
      <c r="A3147" s="145" t="s">
        <v>9344</v>
      </c>
      <c r="C3147" s="170" t="s">
        <v>10705</v>
      </c>
      <c r="D3147" s="145" t="s">
        <v>3803</v>
      </c>
      <c r="E3147" s="170" t="s">
        <v>6988</v>
      </c>
      <c r="F3147" s="145" t="s">
        <v>14609</v>
      </c>
      <c r="G3147" s="145" t="s">
        <v>11574</v>
      </c>
      <c r="H3147" s="170" t="s">
        <v>11848</v>
      </c>
      <c r="I3147" s="145" t="s">
        <v>11575</v>
      </c>
      <c r="J3147" s="171" t="str">
        <f t="shared" si="245"/>
        <v>IC.IT.220601</v>
      </c>
      <c r="K3147" s="170" t="s">
        <v>1702</v>
      </c>
      <c r="L3147" s="145" t="str">
        <f t="shared" si="246"/>
        <v xml:space="preserve">     Clean, dry and intact</v>
      </c>
      <c r="M3147" s="171" t="str">
        <f t="shared" si="247"/>
        <v>PI.IC.IT.220601.01</v>
      </c>
      <c r="N3147" s="171"/>
      <c r="O3147" s="171" t="str">
        <f t="shared" si="248"/>
        <v>PH.IC.IT.220601.01</v>
      </c>
      <c r="Q3147" s="171" t="str">
        <f t="shared" si="249"/>
        <v>CL.IC.IT.220601.01</v>
      </c>
      <c r="AR3147" s="145" t="s">
        <v>12773</v>
      </c>
      <c r="AS3147" s="145">
        <v>1749</v>
      </c>
    </row>
    <row r="3148" spans="1:45" s="145" customFormat="1" ht="16">
      <c r="A3148" s="145" t="s">
        <v>9344</v>
      </c>
      <c r="C3148" s="170" t="s">
        <v>10705</v>
      </c>
      <c r="E3148" s="170" t="s">
        <v>6988</v>
      </c>
      <c r="F3148" s="145" t="s">
        <v>14609</v>
      </c>
      <c r="G3148" s="145" t="s">
        <v>11410</v>
      </c>
      <c r="H3148" s="170" t="s">
        <v>12030</v>
      </c>
      <c r="I3148" s="145" t="s">
        <v>11411</v>
      </c>
      <c r="J3148" s="171" t="str">
        <f t="shared" si="245"/>
        <v>IC.IT.220602</v>
      </c>
      <c r="K3148" s="170" t="s">
        <v>1702</v>
      </c>
      <c r="L3148" s="145" t="str">
        <f t="shared" si="246"/>
        <v xml:space="preserve">     Reinforced: specify date/time</v>
      </c>
      <c r="M3148" s="171" t="str">
        <f t="shared" si="247"/>
        <v>PI.IC.IT.220602.01</v>
      </c>
      <c r="N3148" s="171"/>
      <c r="O3148" s="171" t="str">
        <f t="shared" si="248"/>
        <v>PH.IC.IT.220602.01</v>
      </c>
      <c r="Q3148" s="171" t="str">
        <f t="shared" si="249"/>
        <v>CL.IC.IT.220602.01</v>
      </c>
      <c r="AR3148" s="145" t="s">
        <v>12773</v>
      </c>
      <c r="AS3148" s="145">
        <v>1749</v>
      </c>
    </row>
    <row r="3149" spans="1:45" s="145" customFormat="1" ht="16">
      <c r="A3149" s="145" t="s">
        <v>9344</v>
      </c>
      <c r="C3149" s="170" t="s">
        <v>10705</v>
      </c>
      <c r="E3149" s="170" t="s">
        <v>6988</v>
      </c>
      <c r="F3149" s="145" t="s">
        <v>14609</v>
      </c>
      <c r="G3149" s="145" t="s">
        <v>8907</v>
      </c>
      <c r="H3149" s="170" t="s">
        <v>12032</v>
      </c>
      <c r="I3149" s="145" t="s">
        <v>11393</v>
      </c>
      <c r="J3149" s="171" t="str">
        <f t="shared" si="245"/>
        <v>IC.IT.220603</v>
      </c>
      <c r="K3149" s="170" t="s">
        <v>1702</v>
      </c>
      <c r="L3149" s="145" t="str">
        <f t="shared" si="246"/>
        <v xml:space="preserve">     Changed: specify date/time</v>
      </c>
      <c r="M3149" s="171" t="str">
        <f t="shared" si="247"/>
        <v>PI.IC.IT.220603.01</v>
      </c>
      <c r="N3149" s="171"/>
      <c r="O3149" s="171" t="str">
        <f t="shared" si="248"/>
        <v>PH.IC.IT.220603.01</v>
      </c>
      <c r="Q3149" s="171" t="str">
        <f t="shared" si="249"/>
        <v>CL.IC.IT.220603.01</v>
      </c>
      <c r="AR3149" s="145" t="s">
        <v>12773</v>
      </c>
      <c r="AS3149" s="145">
        <v>1749</v>
      </c>
    </row>
    <row r="3150" spans="1:45" s="145" customFormat="1" ht="16">
      <c r="A3150" s="145" t="s">
        <v>9344</v>
      </c>
      <c r="C3150" s="170" t="s">
        <v>10705</v>
      </c>
      <c r="E3150" s="170" t="s">
        <v>6988</v>
      </c>
      <c r="F3150" s="145" t="s">
        <v>14609</v>
      </c>
      <c r="G3150" s="145" t="s">
        <v>8784</v>
      </c>
      <c r="H3150" s="170" t="s">
        <v>12028</v>
      </c>
      <c r="I3150" s="145" t="s">
        <v>11961</v>
      </c>
      <c r="J3150" s="171" t="str">
        <f t="shared" si="245"/>
        <v>IC.IT.220604</v>
      </c>
      <c r="K3150" s="170" t="s">
        <v>1702</v>
      </c>
      <c r="L3150" s="145" t="str">
        <f t="shared" si="246"/>
        <v xml:space="preserve">     Wet to Dry: specify date/time</v>
      </c>
      <c r="M3150" s="171" t="str">
        <f t="shared" si="247"/>
        <v>PI.IC.IT.220604.01</v>
      </c>
      <c r="N3150" s="171"/>
      <c r="O3150" s="171" t="str">
        <f t="shared" si="248"/>
        <v>PH.IC.IT.220604.01</v>
      </c>
      <c r="Q3150" s="171" t="str">
        <f t="shared" si="249"/>
        <v>CL.IC.IT.220604.01</v>
      </c>
      <c r="AR3150" s="145" t="s">
        <v>12773</v>
      </c>
      <c r="AS3150" s="145">
        <v>1749</v>
      </c>
    </row>
    <row r="3151" spans="1:45" s="145" customFormat="1" ht="16">
      <c r="A3151" s="145" t="s">
        <v>9344</v>
      </c>
      <c r="C3151" s="170" t="s">
        <v>10705</v>
      </c>
      <c r="E3151" s="170" t="s">
        <v>6988</v>
      </c>
      <c r="F3151" s="145" t="s">
        <v>14609</v>
      </c>
      <c r="G3151" s="145" t="s">
        <v>8635</v>
      </c>
      <c r="H3151" s="170" t="s">
        <v>12210</v>
      </c>
      <c r="I3151" s="145" t="s">
        <v>8636</v>
      </c>
      <c r="J3151" s="171" t="str">
        <f t="shared" si="245"/>
        <v>IC.IT.220605</v>
      </c>
      <c r="K3151" s="170" t="s">
        <v>1702</v>
      </c>
      <c r="L3151" s="145" t="str">
        <f t="shared" si="246"/>
        <v xml:space="preserve">     Debriding Agent applied: BCMA</v>
      </c>
      <c r="M3151" s="171" t="str">
        <f t="shared" si="247"/>
        <v>PI.IC.IT.220605.01</v>
      </c>
      <c r="N3151" s="171"/>
      <c r="O3151" s="171" t="str">
        <f t="shared" si="248"/>
        <v>PH.IC.IT.220605.01</v>
      </c>
      <c r="Q3151" s="171" t="str">
        <f t="shared" si="249"/>
        <v>CL.IC.IT.220605.01</v>
      </c>
      <c r="AR3151" s="145" t="s">
        <v>12773</v>
      </c>
      <c r="AS3151" s="145">
        <v>1749</v>
      </c>
    </row>
    <row r="3152" spans="1:45" s="145" customFormat="1" ht="16">
      <c r="A3152" s="145" t="s">
        <v>9344</v>
      </c>
      <c r="C3152" s="170" t="s">
        <v>10705</v>
      </c>
      <c r="E3152" s="170" t="s">
        <v>6988</v>
      </c>
      <c r="F3152" s="145" t="s">
        <v>14609</v>
      </c>
      <c r="G3152" s="170" t="s">
        <v>8586</v>
      </c>
      <c r="H3152" s="170" t="s">
        <v>7863</v>
      </c>
      <c r="I3152" s="170" t="s">
        <v>8586</v>
      </c>
      <c r="J3152" s="171" t="str">
        <f t="shared" si="245"/>
        <v>IC.IT.220616</v>
      </c>
      <c r="K3152" s="170" t="s">
        <v>1702</v>
      </c>
      <c r="L3152" s="145" t="str">
        <f t="shared" si="246"/>
        <v xml:space="preserve">  Saturated</v>
      </c>
      <c r="M3152" s="171" t="str">
        <f t="shared" si="247"/>
        <v>PI.IC.IT.220616.01</v>
      </c>
      <c r="N3152" s="171"/>
      <c r="O3152" s="171" t="str">
        <f t="shared" si="248"/>
        <v>PH.IC.IT.220616.01</v>
      </c>
      <c r="Q3152" s="171" t="str">
        <f t="shared" si="249"/>
        <v>CL.IC.IT.220616.01</v>
      </c>
      <c r="R3152" s="145" t="s">
        <v>12465</v>
      </c>
      <c r="S3152" s="145">
        <v>154</v>
      </c>
      <c r="AR3152" s="145" t="s">
        <v>12773</v>
      </c>
      <c r="AS3152" s="145">
        <v>1749</v>
      </c>
    </row>
    <row r="3153" spans="1:45" s="145" customFormat="1" ht="16">
      <c r="A3153" s="145" t="s">
        <v>9344</v>
      </c>
      <c r="C3153" s="170" t="s">
        <v>10705</v>
      </c>
      <c r="E3153" s="170" t="s">
        <v>6988</v>
      </c>
      <c r="F3153" s="145" t="s">
        <v>14609</v>
      </c>
      <c r="G3153" s="170" t="s">
        <v>8527</v>
      </c>
      <c r="H3153" s="170" t="s">
        <v>6777</v>
      </c>
      <c r="I3153" s="170" t="s">
        <v>8527</v>
      </c>
      <c r="J3153" s="171" t="str">
        <f t="shared" si="245"/>
        <v>IC.IT.220617</v>
      </c>
      <c r="K3153" s="170" t="s">
        <v>1702</v>
      </c>
      <c r="L3153" s="145" t="str">
        <f t="shared" si="246"/>
        <v xml:space="preserve">  Stained</v>
      </c>
      <c r="M3153" s="171" t="str">
        <f t="shared" si="247"/>
        <v>PI.IC.IT.220617.01</v>
      </c>
      <c r="N3153" s="171"/>
      <c r="O3153" s="171" t="str">
        <f t="shared" si="248"/>
        <v>PH.IC.IT.220617.01</v>
      </c>
      <c r="Q3153" s="171" t="str">
        <f t="shared" si="249"/>
        <v>CL.IC.IT.220617.01</v>
      </c>
      <c r="R3153" s="145" t="s">
        <v>12465</v>
      </c>
      <c r="S3153" s="145">
        <v>155</v>
      </c>
      <c r="AR3153" s="145" t="s">
        <v>12773</v>
      </c>
      <c r="AS3153" s="145">
        <v>1749</v>
      </c>
    </row>
    <row r="3154" spans="1:45" s="145" customFormat="1" ht="16">
      <c r="A3154" s="145" t="s">
        <v>9344</v>
      </c>
      <c r="C3154" s="170" t="s">
        <v>10705</v>
      </c>
      <c r="E3154" s="170" t="s">
        <v>6988</v>
      </c>
      <c r="F3154" s="145" t="s">
        <v>14609</v>
      </c>
      <c r="G3154" s="170" t="s">
        <v>8528</v>
      </c>
      <c r="H3154" s="170" t="s">
        <v>208</v>
      </c>
      <c r="I3154" s="170" t="s">
        <v>8528</v>
      </c>
      <c r="J3154" s="171" t="str">
        <f t="shared" si="245"/>
        <v>IC.IT.220618</v>
      </c>
      <c r="K3154" s="170" t="s">
        <v>1702</v>
      </c>
      <c r="L3154" s="145" t="str">
        <f t="shared" si="246"/>
        <v xml:space="preserve">  Intact</v>
      </c>
      <c r="M3154" s="171" t="str">
        <f t="shared" si="247"/>
        <v>PI.IC.IT.220618.01</v>
      </c>
      <c r="N3154" s="171"/>
      <c r="O3154" s="171" t="str">
        <f t="shared" si="248"/>
        <v>PH.IC.IT.220618.01</v>
      </c>
      <c r="Q3154" s="171" t="str">
        <f t="shared" si="249"/>
        <v>CL.IC.IT.220618.01</v>
      </c>
      <c r="R3154" s="145" t="s">
        <v>12465</v>
      </c>
      <c r="S3154" s="145">
        <v>156</v>
      </c>
      <c r="AR3154" s="145" t="s">
        <v>12773</v>
      </c>
      <c r="AS3154" s="145">
        <v>1749</v>
      </c>
    </row>
    <row r="3155" spans="1:45" s="145" customFormat="1" ht="16">
      <c r="A3155" s="145" t="s">
        <v>9344</v>
      </c>
      <c r="C3155" s="170" t="s">
        <v>10705</v>
      </c>
      <c r="E3155" s="170" t="s">
        <v>6988</v>
      </c>
      <c r="F3155" s="145" t="s">
        <v>14609</v>
      </c>
      <c r="G3155" s="170" t="s">
        <v>8644</v>
      </c>
      <c r="H3155" s="170" t="s">
        <v>217</v>
      </c>
      <c r="I3155" s="170" t="s">
        <v>8644</v>
      </c>
      <c r="J3155" s="171" t="str">
        <f t="shared" si="245"/>
        <v>IC.IT.220619</v>
      </c>
      <c r="K3155" s="170" t="s">
        <v>1702</v>
      </c>
      <c r="L3155" s="145" t="str">
        <f t="shared" si="246"/>
        <v xml:space="preserve">  Clean</v>
      </c>
      <c r="M3155" s="171" t="str">
        <f t="shared" si="247"/>
        <v>PI.IC.IT.220619.01</v>
      </c>
      <c r="N3155" s="171"/>
      <c r="O3155" s="171" t="str">
        <f t="shared" si="248"/>
        <v>PH.IC.IT.220619.01</v>
      </c>
      <c r="Q3155" s="171" t="str">
        <f t="shared" si="249"/>
        <v>CL.IC.IT.220619.01</v>
      </c>
      <c r="R3155" s="145" t="s">
        <v>12465</v>
      </c>
      <c r="S3155" s="145">
        <v>157</v>
      </c>
      <c r="AR3155" s="145" t="s">
        <v>12773</v>
      </c>
      <c r="AS3155" s="145">
        <v>1749</v>
      </c>
    </row>
    <row r="3156" spans="1:45" s="145" customFormat="1" ht="16">
      <c r="A3156" s="145" t="s">
        <v>9344</v>
      </c>
      <c r="C3156" s="170" t="s">
        <v>10705</v>
      </c>
      <c r="E3156" s="170" t="s">
        <v>6988</v>
      </c>
      <c r="F3156" s="145" t="s">
        <v>14609</v>
      </c>
      <c r="G3156" s="170" t="s">
        <v>8643</v>
      </c>
      <c r="H3156" s="170" t="s">
        <v>1000</v>
      </c>
      <c r="I3156" s="170" t="s">
        <v>8643</v>
      </c>
      <c r="J3156" s="171" t="str">
        <f t="shared" si="245"/>
        <v>IC.IT.220620</v>
      </c>
      <c r="K3156" s="170" t="s">
        <v>1702</v>
      </c>
      <c r="L3156" s="145" t="str">
        <f t="shared" si="246"/>
        <v xml:space="preserve">  Dry</v>
      </c>
      <c r="M3156" s="171" t="str">
        <f t="shared" si="247"/>
        <v>PI.IC.IT.220620.01</v>
      </c>
      <c r="N3156" s="171"/>
      <c r="O3156" s="171" t="str">
        <f t="shared" si="248"/>
        <v>PH.IC.IT.220620.01</v>
      </c>
      <c r="Q3156" s="171" t="str">
        <f t="shared" si="249"/>
        <v>CL.IC.IT.220620.01</v>
      </c>
      <c r="R3156" s="145" t="s">
        <v>12465</v>
      </c>
      <c r="S3156" s="145">
        <v>158</v>
      </c>
      <c r="AR3156" s="145" t="s">
        <v>12773</v>
      </c>
      <c r="AS3156" s="145">
        <v>1749</v>
      </c>
    </row>
    <row r="3157" spans="1:45" s="145" customFormat="1" ht="16">
      <c r="A3157" s="145" t="s">
        <v>9344</v>
      </c>
      <c r="C3157" s="170" t="s">
        <v>10705</v>
      </c>
      <c r="D3157" s="145" t="s">
        <v>8645</v>
      </c>
      <c r="E3157" s="170" t="s">
        <v>573</v>
      </c>
      <c r="F3157" s="145" t="s">
        <v>14609</v>
      </c>
      <c r="G3157" s="145" t="s">
        <v>11866</v>
      </c>
      <c r="H3157" s="170" t="s">
        <v>12212</v>
      </c>
      <c r="I3157" s="145" t="s">
        <v>11964</v>
      </c>
      <c r="J3157" s="171" t="str">
        <f t="shared" si="245"/>
        <v>IC.IT.220706</v>
      </c>
      <c r="K3157" s="170" t="s">
        <v>12175</v>
      </c>
      <c r="L3157" s="145" t="str">
        <f t="shared" si="246"/>
        <v xml:space="preserve">     Normal Saline</v>
      </c>
      <c r="M3157" s="171" t="str">
        <f t="shared" si="247"/>
        <v>PI.IC.IT.220706.01</v>
      </c>
      <c r="N3157" s="171"/>
      <c r="O3157" s="171" t="str">
        <f t="shared" si="248"/>
        <v>PH.IC.IT.220706.01</v>
      </c>
      <c r="Q3157" s="171" t="str">
        <f t="shared" si="249"/>
        <v>CL.IC.IT.220706.01</v>
      </c>
      <c r="AR3157" s="145" t="s">
        <v>12773</v>
      </c>
      <c r="AS3157" s="145">
        <v>1749</v>
      </c>
    </row>
    <row r="3158" spans="1:45" s="145" customFormat="1" ht="16">
      <c r="A3158" s="145" t="s">
        <v>9344</v>
      </c>
      <c r="C3158" s="170" t="s">
        <v>10705</v>
      </c>
      <c r="E3158" s="170" t="s">
        <v>573</v>
      </c>
      <c r="F3158" s="145" t="s">
        <v>14609</v>
      </c>
      <c r="G3158" s="145" t="s">
        <v>8923</v>
      </c>
      <c r="H3158" s="170" t="s">
        <v>12225</v>
      </c>
      <c r="I3158" s="145" t="s">
        <v>9673</v>
      </c>
      <c r="J3158" s="171" t="str">
        <f t="shared" si="245"/>
        <v>IC.IT.220707</v>
      </c>
      <c r="K3158" s="170" t="s">
        <v>12175</v>
      </c>
      <c r="L3158" s="145" t="str">
        <f t="shared" si="246"/>
        <v xml:space="preserve">     Wound cleanser</v>
      </c>
      <c r="M3158" s="171" t="str">
        <f t="shared" si="247"/>
        <v>PI.IC.IT.220707.01</v>
      </c>
      <c r="N3158" s="171"/>
      <c r="O3158" s="171" t="str">
        <f t="shared" si="248"/>
        <v>PH.IC.IT.220707.01</v>
      </c>
      <c r="Q3158" s="171" t="str">
        <f t="shared" si="249"/>
        <v>CL.IC.IT.220707.01</v>
      </c>
      <c r="AR3158" s="145" t="s">
        <v>12773</v>
      </c>
      <c r="AS3158" s="145">
        <v>1749</v>
      </c>
    </row>
    <row r="3159" spans="1:45" s="145" customFormat="1" ht="16">
      <c r="A3159" s="145" t="s">
        <v>9344</v>
      </c>
      <c r="C3159" s="170" t="s">
        <v>10705</v>
      </c>
      <c r="E3159" s="170" t="s">
        <v>573</v>
      </c>
      <c r="F3159" s="145" t="s">
        <v>14609</v>
      </c>
      <c r="G3159" s="145" t="s">
        <v>9665</v>
      </c>
      <c r="H3159" s="170" t="s">
        <v>11638</v>
      </c>
      <c r="I3159" s="145" t="s">
        <v>10703</v>
      </c>
      <c r="J3159" s="171" t="str">
        <f t="shared" si="245"/>
        <v>IC.IT.220708</v>
      </c>
      <c r="K3159" s="170" t="s">
        <v>12175</v>
      </c>
      <c r="L3159" s="145" t="str">
        <f t="shared" si="246"/>
        <v xml:space="preserve">      Other: specify</v>
      </c>
      <c r="M3159" s="171" t="str">
        <f t="shared" si="247"/>
        <v>PI.IC.IT.220708.01</v>
      </c>
      <c r="N3159" s="171"/>
      <c r="O3159" s="171" t="str">
        <f t="shared" si="248"/>
        <v>PH.IC.IT.220708.01</v>
      </c>
      <c r="Q3159" s="171" t="str">
        <f t="shared" si="249"/>
        <v>CL.IC.IT.220708.01</v>
      </c>
      <c r="AR3159" s="145" t="s">
        <v>12773</v>
      </c>
      <c r="AS3159" s="145">
        <v>1749</v>
      </c>
    </row>
    <row r="3160" spans="1:45" s="145" customFormat="1" ht="16">
      <c r="A3160" s="145" t="s">
        <v>9344</v>
      </c>
      <c r="C3160" s="170" t="s">
        <v>10705</v>
      </c>
      <c r="E3160" s="170" t="s">
        <v>573</v>
      </c>
      <c r="F3160" s="145" t="s">
        <v>14609</v>
      </c>
      <c r="G3160" s="170" t="s">
        <v>8791</v>
      </c>
      <c r="H3160" s="170" t="s">
        <v>7863</v>
      </c>
      <c r="I3160" s="170" t="s">
        <v>8791</v>
      </c>
      <c r="J3160" s="171" t="str">
        <f t="shared" si="245"/>
        <v>IC.IT.220716</v>
      </c>
      <c r="K3160" s="170" t="s">
        <v>12175</v>
      </c>
      <c r="L3160" s="145" t="str">
        <f t="shared" si="246"/>
        <v xml:space="preserve"> Betadine</v>
      </c>
      <c r="M3160" s="171" t="str">
        <f t="shared" si="247"/>
        <v>PI.IC.IT.220716.01</v>
      </c>
      <c r="N3160" s="171"/>
      <c r="O3160" s="171" t="str">
        <f t="shared" si="248"/>
        <v>PH.IC.IT.220716.01</v>
      </c>
      <c r="Q3160" s="171" t="str">
        <f t="shared" si="249"/>
        <v>CL.IC.IT.220716.01</v>
      </c>
      <c r="R3160" s="145" t="s">
        <v>12465</v>
      </c>
      <c r="S3160" s="145">
        <v>790</v>
      </c>
      <c r="AR3160" s="145" t="s">
        <v>12773</v>
      </c>
      <c r="AS3160" s="145">
        <v>1749</v>
      </c>
    </row>
    <row r="3161" spans="1:45" s="145" customFormat="1" ht="16">
      <c r="A3161" s="145" t="s">
        <v>9344</v>
      </c>
      <c r="C3161" s="170" t="s">
        <v>10705</v>
      </c>
      <c r="E3161" s="170" t="s">
        <v>573</v>
      </c>
      <c r="F3161" s="145" t="s">
        <v>14609</v>
      </c>
      <c r="G3161" s="170" t="s">
        <v>8792</v>
      </c>
      <c r="H3161" s="170" t="s">
        <v>12462</v>
      </c>
      <c r="I3161" s="170" t="s">
        <v>8792</v>
      </c>
      <c r="J3161" s="171" t="str">
        <f t="shared" si="245"/>
        <v>IC.IT.220717</v>
      </c>
      <c r="K3161" s="170" t="s">
        <v>12175</v>
      </c>
      <c r="L3161" s="145" t="str">
        <f t="shared" si="246"/>
        <v xml:space="preserve"> Chlorhexadine</v>
      </c>
      <c r="M3161" s="171" t="str">
        <f t="shared" si="247"/>
        <v>PI.IC.IT.220717.01</v>
      </c>
      <c r="N3161" s="171"/>
      <c r="O3161" s="171" t="str">
        <f t="shared" si="248"/>
        <v>PH.IC.IT.220717.01</v>
      </c>
      <c r="Q3161" s="171" t="str">
        <f t="shared" si="249"/>
        <v>CL.IC.IT.220717.01</v>
      </c>
      <c r="R3161" s="145" t="s">
        <v>12465</v>
      </c>
      <c r="S3161" s="145">
        <v>792</v>
      </c>
      <c r="AR3161" s="145" t="s">
        <v>12773</v>
      </c>
      <c r="AS3161" s="145">
        <v>1749</v>
      </c>
    </row>
    <row r="3162" spans="1:45" s="145" customFormat="1" ht="16">
      <c r="A3162" s="145" t="s">
        <v>9344</v>
      </c>
      <c r="C3162" s="170" t="s">
        <v>10705</v>
      </c>
      <c r="E3162" s="170" t="s">
        <v>573</v>
      </c>
      <c r="F3162" s="145" t="s">
        <v>14609</v>
      </c>
      <c r="G3162" s="170" t="s">
        <v>8935</v>
      </c>
      <c r="H3162" s="170" t="s">
        <v>208</v>
      </c>
      <c r="I3162" s="170" t="s">
        <v>8935</v>
      </c>
      <c r="J3162" s="171" t="str">
        <f t="shared" si="245"/>
        <v>IC.IT.220718</v>
      </c>
      <c r="K3162" s="170" t="s">
        <v>1702</v>
      </c>
      <c r="L3162" s="145" t="str">
        <f t="shared" si="246"/>
        <v xml:space="preserve">  Distilled Water</v>
      </c>
      <c r="M3162" s="171" t="str">
        <f t="shared" si="247"/>
        <v>PI.IC.IT.220718.01</v>
      </c>
      <c r="N3162" s="171"/>
      <c r="O3162" s="171" t="str">
        <f t="shared" si="248"/>
        <v>PH.IC.IT.220718.01</v>
      </c>
      <c r="Q3162" s="171" t="str">
        <f t="shared" si="249"/>
        <v>CL.IC.IT.220718.01</v>
      </c>
      <c r="R3162" s="145" t="s">
        <v>12465</v>
      </c>
      <c r="S3162" s="145">
        <v>793</v>
      </c>
      <c r="AR3162" s="145" t="s">
        <v>12773</v>
      </c>
      <c r="AS3162" s="145">
        <v>1749</v>
      </c>
    </row>
    <row r="3163" spans="1:45" s="145" customFormat="1" ht="16">
      <c r="A3163" s="145" t="s">
        <v>9344</v>
      </c>
      <c r="C3163" s="170" t="s">
        <v>10705</v>
      </c>
      <c r="E3163" s="170" t="s">
        <v>573</v>
      </c>
      <c r="F3163" s="145" t="s">
        <v>14609</v>
      </c>
      <c r="G3163" s="170" t="s">
        <v>8691</v>
      </c>
      <c r="H3163" s="170" t="s">
        <v>217</v>
      </c>
      <c r="I3163" s="170" t="s">
        <v>8691</v>
      </c>
      <c r="J3163" s="171" t="str">
        <f t="shared" si="245"/>
        <v>IC.IT.220719</v>
      </c>
      <c r="K3163" s="170" t="s">
        <v>1702</v>
      </c>
      <c r="L3163" s="145" t="str">
        <f t="shared" si="246"/>
        <v>Peroxide</v>
      </c>
      <c r="M3163" s="171" t="str">
        <f t="shared" si="247"/>
        <v>PI.IC.IT.220719.01</v>
      </c>
      <c r="N3163" s="171"/>
      <c r="O3163" s="171" t="str">
        <f t="shared" si="248"/>
        <v>PH.IC.IT.220719.01</v>
      </c>
      <c r="Q3163" s="171" t="str">
        <f t="shared" si="249"/>
        <v>CL.IC.IT.220719.01</v>
      </c>
      <c r="R3163" s="145" t="s">
        <v>12465</v>
      </c>
      <c r="S3163" s="145">
        <v>793</v>
      </c>
      <c r="AR3163" s="145" t="s">
        <v>12773</v>
      </c>
      <c r="AS3163" s="145">
        <v>1749</v>
      </c>
    </row>
    <row r="3164" spans="1:45" s="145" customFormat="1" ht="16">
      <c r="A3164" s="145" t="s">
        <v>9344</v>
      </c>
      <c r="C3164" s="170" t="s">
        <v>10705</v>
      </c>
      <c r="E3164" s="170" t="s">
        <v>573</v>
      </c>
      <c r="F3164" s="145" t="s">
        <v>14609</v>
      </c>
      <c r="G3164" s="170" t="s">
        <v>8692</v>
      </c>
      <c r="H3164" s="170" t="s">
        <v>1000</v>
      </c>
      <c r="I3164" s="170" t="s">
        <v>8692</v>
      </c>
      <c r="J3164" s="171" t="str">
        <f t="shared" si="245"/>
        <v>IC.IT.220720</v>
      </c>
      <c r="K3164" s="170" t="s">
        <v>1702</v>
      </c>
      <c r="L3164" s="145" t="str">
        <f t="shared" si="246"/>
        <v xml:space="preserve">  Dakins Solution</v>
      </c>
      <c r="M3164" s="171" t="str">
        <f t="shared" si="247"/>
        <v>PI.IC.IT.220720.01</v>
      </c>
      <c r="N3164" s="171"/>
      <c r="O3164" s="171" t="str">
        <f t="shared" si="248"/>
        <v>PH.IC.IT.220720.01</v>
      </c>
      <c r="Q3164" s="171" t="str">
        <f t="shared" si="249"/>
        <v>CL.IC.IT.220720.01</v>
      </c>
      <c r="R3164" s="145" t="s">
        <v>4415</v>
      </c>
      <c r="S3164" s="145">
        <v>794</v>
      </c>
      <c r="AR3164" s="145" t="s">
        <v>12773</v>
      </c>
      <c r="AS3164" s="145">
        <v>1749</v>
      </c>
    </row>
    <row r="3165" spans="1:45" s="145" customFormat="1" ht="16">
      <c r="A3165" s="145" t="s">
        <v>9344</v>
      </c>
      <c r="C3165" s="170" t="s">
        <v>10705</v>
      </c>
      <c r="D3165" s="145" t="s">
        <v>8638</v>
      </c>
      <c r="E3165" s="170" t="s">
        <v>92</v>
      </c>
      <c r="F3165" s="145" t="s">
        <v>14609</v>
      </c>
      <c r="G3165" s="145" t="s">
        <v>11470</v>
      </c>
      <c r="H3165" s="170" t="s">
        <v>11639</v>
      </c>
      <c r="I3165" s="145" t="s">
        <v>12157</v>
      </c>
      <c r="J3165" s="171" t="str">
        <f t="shared" si="245"/>
        <v>IC.IT.220809</v>
      </c>
      <c r="K3165" s="170" t="s">
        <v>12175</v>
      </c>
      <c r="L3165" s="145" t="str">
        <f t="shared" si="246"/>
        <v xml:space="preserve">     Drsg drainage none</v>
      </c>
      <c r="M3165" s="171" t="str">
        <f t="shared" si="247"/>
        <v>PI.IC.IT.220809.01</v>
      </c>
      <c r="N3165" s="171"/>
      <c r="O3165" s="171" t="str">
        <f t="shared" si="248"/>
        <v>PH.IC.IT.220809.01</v>
      </c>
      <c r="Q3165" s="171" t="str">
        <f t="shared" si="249"/>
        <v>CL.IC.IT.220809.01</v>
      </c>
      <c r="AR3165" s="145" t="s">
        <v>12773</v>
      </c>
      <c r="AS3165" s="145">
        <v>1749</v>
      </c>
    </row>
    <row r="3166" spans="1:45" s="145" customFormat="1" ht="16">
      <c r="A3166" s="145" t="s">
        <v>9344</v>
      </c>
      <c r="C3166" s="170" t="s">
        <v>10705</v>
      </c>
      <c r="E3166" s="170" t="s">
        <v>92</v>
      </c>
      <c r="F3166" s="145" t="s">
        <v>14609</v>
      </c>
      <c r="G3166" s="145" t="s">
        <v>11471</v>
      </c>
      <c r="H3166" s="170" t="s">
        <v>11829</v>
      </c>
      <c r="I3166" s="145" t="s">
        <v>11400</v>
      </c>
      <c r="J3166" s="171" t="str">
        <f t="shared" si="245"/>
        <v>IC.IT.220810</v>
      </c>
      <c r="K3166" s="170" t="s">
        <v>12175</v>
      </c>
      <c r="L3166" s="145" t="str">
        <f t="shared" si="246"/>
        <v xml:space="preserve">     Drsg scant amount drainage</v>
      </c>
      <c r="M3166" s="171" t="str">
        <f t="shared" si="247"/>
        <v>PI.IC.IT.220810.01</v>
      </c>
      <c r="N3166" s="171"/>
      <c r="O3166" s="171" t="str">
        <f t="shared" si="248"/>
        <v>PH.IC.IT.220810.01</v>
      </c>
      <c r="Q3166" s="171" t="str">
        <f t="shared" si="249"/>
        <v>CL.IC.IT.220810.01</v>
      </c>
      <c r="AR3166" s="145" t="s">
        <v>12773</v>
      </c>
      <c r="AS3166" s="145">
        <v>1749</v>
      </c>
    </row>
    <row r="3167" spans="1:45" s="145" customFormat="1" ht="16">
      <c r="A3167" s="145" t="s">
        <v>9344</v>
      </c>
      <c r="C3167" s="170" t="s">
        <v>10705</v>
      </c>
      <c r="E3167" s="170" t="s">
        <v>92</v>
      </c>
      <c r="F3167" s="145" t="s">
        <v>14609</v>
      </c>
      <c r="G3167" s="145" t="s">
        <v>11313</v>
      </c>
      <c r="H3167" s="170" t="s">
        <v>155</v>
      </c>
      <c r="I3167" s="145" t="s">
        <v>11730</v>
      </c>
      <c r="J3167" s="171" t="str">
        <f t="shared" si="245"/>
        <v>IC.IT.220811</v>
      </c>
      <c r="K3167" s="170" t="s">
        <v>12175</v>
      </c>
      <c r="L3167" s="145" t="str">
        <f t="shared" si="246"/>
        <v xml:space="preserve">     Drsg small amount drainage</v>
      </c>
      <c r="M3167" s="171" t="str">
        <f t="shared" si="247"/>
        <v>PI.IC.IT.220811.01</v>
      </c>
      <c r="N3167" s="171"/>
      <c r="O3167" s="171" t="str">
        <f t="shared" si="248"/>
        <v>PH.IC.IT.220811.01</v>
      </c>
      <c r="Q3167" s="171" t="str">
        <f t="shared" si="249"/>
        <v>CL.IC.IT.220811.01</v>
      </c>
      <c r="AR3167" s="145" t="s">
        <v>12773</v>
      </c>
      <c r="AS3167" s="145">
        <v>1749</v>
      </c>
    </row>
    <row r="3168" spans="1:45" s="145" customFormat="1" ht="16">
      <c r="A3168" s="145" t="s">
        <v>9344</v>
      </c>
      <c r="C3168" s="170" t="s">
        <v>10705</v>
      </c>
      <c r="E3168" s="170" t="s">
        <v>92</v>
      </c>
      <c r="F3168" s="145" t="s">
        <v>14609</v>
      </c>
      <c r="G3168" s="145" t="s">
        <v>11314</v>
      </c>
      <c r="H3168" s="170" t="s">
        <v>153</v>
      </c>
      <c r="I3168" s="145" t="s">
        <v>11732</v>
      </c>
      <c r="J3168" s="171" t="str">
        <f t="shared" si="245"/>
        <v>IC.IT.220812</v>
      </c>
      <c r="K3168" s="170" t="s">
        <v>12175</v>
      </c>
      <c r="L3168" s="145" t="str">
        <f t="shared" si="246"/>
        <v xml:space="preserve">     Drsg moderate amount drainage</v>
      </c>
      <c r="M3168" s="171" t="str">
        <f t="shared" si="247"/>
        <v>PI.IC.IT.220812.01</v>
      </c>
      <c r="N3168" s="171"/>
      <c r="O3168" s="171" t="str">
        <f t="shared" si="248"/>
        <v>PH.IC.IT.220812.01</v>
      </c>
      <c r="Q3168" s="171" t="str">
        <f t="shared" si="249"/>
        <v>CL.IC.IT.220812.01</v>
      </c>
      <c r="AR3168" s="145" t="s">
        <v>12773</v>
      </c>
      <c r="AS3168" s="145">
        <v>1749</v>
      </c>
    </row>
    <row r="3169" spans="1:45" s="145" customFormat="1" ht="16">
      <c r="A3169" s="145" t="s">
        <v>9344</v>
      </c>
      <c r="C3169" s="170" t="s">
        <v>10705</v>
      </c>
      <c r="E3169" s="170" t="s">
        <v>92</v>
      </c>
      <c r="F3169" s="145" t="s">
        <v>14609</v>
      </c>
      <c r="G3169" s="145" t="s">
        <v>8693</v>
      </c>
      <c r="H3169" s="170" t="s">
        <v>215</v>
      </c>
      <c r="I3169" s="145" t="s">
        <v>11316</v>
      </c>
      <c r="J3169" s="171" t="str">
        <f t="shared" si="245"/>
        <v>IC.IT.220813</v>
      </c>
      <c r="K3169" s="170" t="s">
        <v>12175</v>
      </c>
      <c r="L3169" s="145" t="str">
        <f t="shared" si="246"/>
        <v xml:space="preserve">     Drsg heavy amount drainage </v>
      </c>
      <c r="M3169" s="171" t="str">
        <f t="shared" si="247"/>
        <v>PI.IC.IT.220813.01</v>
      </c>
      <c r="N3169" s="171"/>
      <c r="O3169" s="171" t="str">
        <f t="shared" si="248"/>
        <v>PH.IC.IT.220813.01</v>
      </c>
      <c r="Q3169" s="171" t="str">
        <f t="shared" si="249"/>
        <v>CL.IC.IT.220813.01</v>
      </c>
      <c r="AR3169" s="145" t="s">
        <v>12773</v>
      </c>
      <c r="AS3169" s="145">
        <v>1749</v>
      </c>
    </row>
    <row r="3170" spans="1:45" s="145" customFormat="1" ht="16">
      <c r="A3170" s="145" t="s">
        <v>9344</v>
      </c>
      <c r="C3170" s="170" t="s">
        <v>10705</v>
      </c>
      <c r="E3170" s="170" t="s">
        <v>92</v>
      </c>
      <c r="F3170" s="145" t="s">
        <v>14609</v>
      </c>
      <c r="G3170" s="145" t="s">
        <v>8694</v>
      </c>
      <c r="H3170" s="170" t="s">
        <v>4082</v>
      </c>
      <c r="I3170" s="145" t="s">
        <v>11734</v>
      </c>
      <c r="J3170" s="171" t="str">
        <f t="shared" si="245"/>
        <v>IC.IT.220814</v>
      </c>
      <c r="K3170" s="170" t="s">
        <v>12175</v>
      </c>
      <c r="L3170" s="145" t="str">
        <f t="shared" si="246"/>
        <v xml:space="preserve">     Drsg drainage large amount</v>
      </c>
      <c r="M3170" s="171" t="str">
        <f t="shared" si="247"/>
        <v>PI.IC.IT.220814.01</v>
      </c>
      <c r="N3170" s="171"/>
      <c r="O3170" s="171" t="str">
        <f t="shared" si="248"/>
        <v>PH.IC.IT.220814.01</v>
      </c>
      <c r="Q3170" s="171" t="str">
        <f t="shared" si="249"/>
        <v>CL.IC.IT.220814.01</v>
      </c>
      <c r="AR3170" s="145" t="s">
        <v>12773</v>
      </c>
      <c r="AS3170" s="145">
        <v>1749</v>
      </c>
    </row>
    <row r="3171" spans="1:45" s="145" customFormat="1" ht="16">
      <c r="A3171" s="145" t="s">
        <v>9344</v>
      </c>
      <c r="C3171" s="170" t="s">
        <v>10705</v>
      </c>
      <c r="E3171" s="170" t="s">
        <v>92</v>
      </c>
      <c r="F3171" s="145" t="s">
        <v>14609</v>
      </c>
      <c r="G3171" s="145" t="s">
        <v>8530</v>
      </c>
      <c r="H3171" s="170" t="s">
        <v>594</v>
      </c>
      <c r="I3171" s="145" t="s">
        <v>11933</v>
      </c>
      <c r="J3171" s="171" t="str">
        <f t="shared" si="245"/>
        <v>IC.IT.220815</v>
      </c>
      <c r="K3171" s="170" t="s">
        <v>12175</v>
      </c>
      <c r="L3171" s="145" t="str">
        <f t="shared" si="246"/>
        <v xml:space="preserve">     Drsg drainage copious amount </v>
      </c>
      <c r="M3171" s="171" t="str">
        <f t="shared" si="247"/>
        <v>PI.IC.IT.220815.01</v>
      </c>
      <c r="N3171" s="171"/>
      <c r="O3171" s="171" t="str">
        <f t="shared" si="248"/>
        <v>PH.IC.IT.220815.01</v>
      </c>
      <c r="Q3171" s="171" t="str">
        <f t="shared" si="249"/>
        <v>CL.IC.IT.220815.01</v>
      </c>
      <c r="AR3171" s="145" t="s">
        <v>12773</v>
      </c>
      <c r="AS3171" s="145">
        <v>1749</v>
      </c>
    </row>
    <row r="3172" spans="1:45" s="145" customFormat="1" ht="16">
      <c r="A3172" s="145" t="s">
        <v>9344</v>
      </c>
      <c r="C3172" s="170" t="s">
        <v>10705</v>
      </c>
      <c r="D3172" s="145" t="s">
        <v>8639</v>
      </c>
      <c r="E3172" s="170" t="s">
        <v>93</v>
      </c>
      <c r="F3172" s="145" t="s">
        <v>14609</v>
      </c>
      <c r="G3172" s="145" t="s">
        <v>8531</v>
      </c>
      <c r="H3172" s="170" t="s">
        <v>11848</v>
      </c>
      <c r="I3172" s="145" t="s">
        <v>11753</v>
      </c>
      <c r="J3172" s="171" t="str">
        <f t="shared" si="245"/>
        <v>IC.IT.220901</v>
      </c>
      <c r="K3172" s="170" t="s">
        <v>12175</v>
      </c>
      <c r="L3172" s="145" t="str">
        <f t="shared" si="246"/>
        <v xml:space="preserve">     Drsg drainage unchanged</v>
      </c>
      <c r="M3172" s="171" t="str">
        <f t="shared" si="247"/>
        <v>PI.IC.IT.220901.01</v>
      </c>
      <c r="N3172" s="171"/>
      <c r="O3172" s="171" t="str">
        <f t="shared" si="248"/>
        <v>PH.IC.IT.220901.01</v>
      </c>
      <c r="Q3172" s="171" t="str">
        <f t="shared" si="249"/>
        <v>CL.IC.IT.220901.01</v>
      </c>
      <c r="AR3172" s="145" t="s">
        <v>12773</v>
      </c>
      <c r="AS3172" s="145">
        <v>1749</v>
      </c>
    </row>
    <row r="3173" spans="1:45" s="145" customFormat="1" ht="16">
      <c r="A3173" s="145" t="s">
        <v>9344</v>
      </c>
      <c r="C3173" s="170" t="s">
        <v>10705</v>
      </c>
      <c r="E3173" s="170" t="s">
        <v>93</v>
      </c>
      <c r="F3173" s="145" t="s">
        <v>14609</v>
      </c>
      <c r="G3173" s="145" t="s">
        <v>11651</v>
      </c>
      <c r="H3173" s="170" t="s">
        <v>12030</v>
      </c>
      <c r="I3173" s="145" t="s">
        <v>11752</v>
      </c>
      <c r="J3173" s="171" t="str">
        <f t="shared" si="245"/>
        <v>IC.IT.220902</v>
      </c>
      <c r="K3173" s="170" t="s">
        <v>12175</v>
      </c>
      <c r="L3173" s="145" t="str">
        <f t="shared" si="246"/>
        <v xml:space="preserve">     Drsg drainage decreasing</v>
      </c>
      <c r="M3173" s="171" t="str">
        <f t="shared" si="247"/>
        <v>PI.IC.IT.220902.01</v>
      </c>
      <c r="N3173" s="171"/>
      <c r="O3173" s="171" t="str">
        <f t="shared" si="248"/>
        <v>PH.IC.IT.220902.01</v>
      </c>
      <c r="Q3173" s="171" t="str">
        <f t="shared" si="249"/>
        <v>CL.IC.IT.220902.01</v>
      </c>
      <c r="AR3173" s="145" t="s">
        <v>12773</v>
      </c>
      <c r="AS3173" s="145">
        <v>1749</v>
      </c>
    </row>
    <row r="3174" spans="1:45" s="145" customFormat="1" ht="22" customHeight="1">
      <c r="A3174" s="145" t="s">
        <v>9344</v>
      </c>
      <c r="C3174" s="170" t="s">
        <v>10705</v>
      </c>
      <c r="E3174" s="170" t="s">
        <v>93</v>
      </c>
      <c r="F3174" s="145" t="s">
        <v>14609</v>
      </c>
      <c r="G3174" s="145" t="s">
        <v>11652</v>
      </c>
      <c r="H3174" s="170" t="s">
        <v>12032</v>
      </c>
      <c r="I3174" s="145" t="s">
        <v>11583</v>
      </c>
      <c r="J3174" s="171" t="str">
        <f t="shared" si="245"/>
        <v>IC.IT.220903</v>
      </c>
      <c r="K3174" s="170" t="s">
        <v>12175</v>
      </c>
      <c r="L3174" s="145" t="str">
        <f t="shared" si="246"/>
        <v xml:space="preserve">     Drsg drainage increasing</v>
      </c>
      <c r="M3174" s="171" t="str">
        <f t="shared" si="247"/>
        <v>PI.IC.IT.220903.01</v>
      </c>
      <c r="N3174" s="171"/>
      <c r="O3174" s="171" t="str">
        <f t="shared" si="248"/>
        <v>PH.IC.IT.220903.01</v>
      </c>
      <c r="Q3174" s="171" t="str">
        <f t="shared" si="249"/>
        <v>CL.IC.IT.220903.01</v>
      </c>
      <c r="AR3174" s="145" t="s">
        <v>12773</v>
      </c>
      <c r="AS3174" s="145">
        <v>1749</v>
      </c>
    </row>
    <row r="3175" spans="1:45" s="167" customFormat="1" ht="15">
      <c r="A3175" s="167" t="s">
        <v>9344</v>
      </c>
      <c r="C3175" s="61" t="s">
        <v>10705</v>
      </c>
      <c r="D3175" s="167" t="s">
        <v>13489</v>
      </c>
      <c r="E3175" s="61" t="s">
        <v>3188</v>
      </c>
      <c r="F3175" s="167" t="s">
        <v>8628</v>
      </c>
      <c r="G3175" s="167" t="s">
        <v>13213</v>
      </c>
      <c r="H3175" s="62" t="s">
        <v>11848</v>
      </c>
      <c r="I3175" s="167" t="s">
        <v>8798</v>
      </c>
      <c r="J3175" s="63" t="str">
        <f t="shared" si="245"/>
        <v>IC.IT.221001</v>
      </c>
      <c r="K3175" s="61" t="s">
        <v>12175</v>
      </c>
      <c r="L3175" s="167" t="str">
        <f t="shared" si="246"/>
        <v xml:space="preserve">     Continuous</v>
      </c>
      <c r="M3175" s="168" t="str">
        <f t="shared" si="247"/>
        <v>PI.IC.IT.221001.01</v>
      </c>
      <c r="N3175" s="168"/>
      <c r="O3175" s="168" t="str">
        <f t="shared" si="248"/>
        <v>PH.IC.IT.221001.01</v>
      </c>
      <c r="Q3175" s="168" t="str">
        <f t="shared" si="249"/>
        <v>CL.IC.IT.221001.01</v>
      </c>
    </row>
    <row r="3176" spans="1:45" s="167" customFormat="1" ht="15">
      <c r="A3176" s="167" t="s">
        <v>9344</v>
      </c>
      <c r="C3176" s="61" t="s">
        <v>10705</v>
      </c>
      <c r="E3176" s="61" t="s">
        <v>3188</v>
      </c>
      <c r="F3176" s="167" t="s">
        <v>8628</v>
      </c>
      <c r="G3176" s="167" t="s">
        <v>8799</v>
      </c>
      <c r="H3176" s="62" t="s">
        <v>12030</v>
      </c>
      <c r="I3176" s="167" t="s">
        <v>11013</v>
      </c>
      <c r="J3176" s="63" t="str">
        <f t="shared" si="245"/>
        <v>IC.IT.221002</v>
      </c>
      <c r="K3176" s="61" t="s">
        <v>12175</v>
      </c>
      <c r="L3176" s="167" t="str">
        <f t="shared" si="246"/>
        <v xml:space="preserve">     Intermittent</v>
      </c>
      <c r="M3176" s="168" t="str">
        <f t="shared" si="247"/>
        <v>PI.IC.IT.221002.01</v>
      </c>
      <c r="N3176" s="168"/>
      <c r="O3176" s="168" t="str">
        <f t="shared" si="248"/>
        <v>PH.IC.IT.221002.01</v>
      </c>
      <c r="Q3176" s="168" t="str">
        <f t="shared" si="249"/>
        <v>CL.IC.IT.221002.01</v>
      </c>
    </row>
    <row r="3177" spans="1:45" s="167" customFormat="1" ht="15">
      <c r="A3177" s="167" t="s">
        <v>9344</v>
      </c>
      <c r="C3177" s="61" t="s">
        <v>10705</v>
      </c>
      <c r="D3177" s="167" t="s">
        <v>13490</v>
      </c>
      <c r="E3177" s="61" t="s">
        <v>155</v>
      </c>
      <c r="F3177" s="167" t="s">
        <v>8628</v>
      </c>
      <c r="G3177" s="167" t="s">
        <v>8801</v>
      </c>
      <c r="H3177" s="62" t="s">
        <v>11848</v>
      </c>
      <c r="I3177" s="167" t="s">
        <v>8802</v>
      </c>
      <c r="J3177" s="63" t="str">
        <f t="shared" si="245"/>
        <v>IC.IT.221101</v>
      </c>
      <c r="K3177" s="61" t="s">
        <v>12175</v>
      </c>
      <c r="L3177" s="167" t="str">
        <f t="shared" si="246"/>
        <v xml:space="preserve">     125 mmHg</v>
      </c>
      <c r="M3177" s="168" t="str">
        <f t="shared" si="247"/>
        <v>PI.IC.IT.221101.01</v>
      </c>
      <c r="N3177" s="168"/>
      <c r="O3177" s="168" t="str">
        <f t="shared" si="248"/>
        <v>PH.IC.IT.221101.01</v>
      </c>
      <c r="Q3177" s="168" t="str">
        <f t="shared" si="249"/>
        <v>CL.IC.IT.221101.01</v>
      </c>
    </row>
    <row r="3178" spans="1:45" s="167" customFormat="1" ht="15">
      <c r="A3178" s="167" t="s">
        <v>9344</v>
      </c>
      <c r="C3178" s="61" t="s">
        <v>10705</v>
      </c>
      <c r="E3178" s="61" t="s">
        <v>155</v>
      </c>
      <c r="F3178" s="167" t="s">
        <v>8628</v>
      </c>
      <c r="G3178" s="167" t="s">
        <v>8803</v>
      </c>
      <c r="H3178" s="62" t="s">
        <v>12030</v>
      </c>
      <c r="I3178" s="167" t="s">
        <v>8804</v>
      </c>
      <c r="J3178" s="63" t="str">
        <f t="shared" si="245"/>
        <v>IC.IT.221102</v>
      </c>
      <c r="K3178" s="61" t="s">
        <v>12175</v>
      </c>
      <c r="L3178" s="167" t="str">
        <f t="shared" si="246"/>
        <v xml:space="preserve">     75 mmHg</v>
      </c>
      <c r="M3178" s="168" t="str">
        <f t="shared" si="247"/>
        <v>PI.IC.IT.221102.01</v>
      </c>
      <c r="N3178" s="168"/>
      <c r="O3178" s="168" t="str">
        <f t="shared" si="248"/>
        <v>PH.IC.IT.221102.01</v>
      </c>
      <c r="Q3178" s="168" t="str">
        <f t="shared" si="249"/>
        <v>CL.IC.IT.221102.01</v>
      </c>
    </row>
    <row r="3179" spans="1:45" s="167" customFormat="1" ht="15">
      <c r="A3179" s="167" t="s">
        <v>9344</v>
      </c>
      <c r="C3179" s="61" t="s">
        <v>10705</v>
      </c>
      <c r="E3179" s="61" t="s">
        <v>155</v>
      </c>
      <c r="F3179" s="167" t="s">
        <v>8628</v>
      </c>
      <c r="G3179" s="167" t="s">
        <v>8805</v>
      </c>
      <c r="H3179" s="62" t="s">
        <v>12032</v>
      </c>
      <c r="I3179" s="167" t="s">
        <v>8806</v>
      </c>
      <c r="J3179" s="63" t="str">
        <f t="shared" si="245"/>
        <v>IC.IT.221103</v>
      </c>
      <c r="K3179" s="61" t="s">
        <v>12175</v>
      </c>
      <c r="L3179" s="167" t="str">
        <f t="shared" si="246"/>
        <v xml:space="preserve">     25 mmHg</v>
      </c>
      <c r="M3179" s="168" t="str">
        <f t="shared" si="247"/>
        <v>PI.IC.IT.221103.01</v>
      </c>
      <c r="N3179" s="168"/>
      <c r="O3179" s="168" t="str">
        <f t="shared" si="248"/>
        <v>PH.IC.IT.221103.01</v>
      </c>
      <c r="Q3179" s="168" t="str">
        <f t="shared" si="249"/>
        <v>CL.IC.IT.221103.01</v>
      </c>
    </row>
    <row r="3180" spans="1:45" s="167" customFormat="1" ht="15">
      <c r="A3180" s="167" t="s">
        <v>9344</v>
      </c>
      <c r="C3180" s="61" t="s">
        <v>10705</v>
      </c>
      <c r="E3180" s="61" t="s">
        <v>155</v>
      </c>
      <c r="F3180" s="167" t="s">
        <v>8628</v>
      </c>
      <c r="G3180" s="167" t="s">
        <v>8919</v>
      </c>
      <c r="H3180" s="62" t="s">
        <v>12028</v>
      </c>
      <c r="I3180" s="167" t="s">
        <v>8656</v>
      </c>
      <c r="J3180" s="63" t="str">
        <f t="shared" si="245"/>
        <v>IC.IT.221104</v>
      </c>
      <c r="K3180" s="61" t="s">
        <v>12175</v>
      </c>
      <c r="L3180" s="167" t="str">
        <f t="shared" si="246"/>
        <v xml:space="preserve">     50 mmHg</v>
      </c>
      <c r="M3180" s="168" t="str">
        <f t="shared" si="247"/>
        <v>PI.IC.IT.221104.01</v>
      </c>
      <c r="N3180" s="168"/>
      <c r="O3180" s="168" t="str">
        <f t="shared" si="248"/>
        <v>PH.IC.IT.221104.01</v>
      </c>
      <c r="Q3180" s="168" t="str">
        <f t="shared" si="249"/>
        <v>CL.IC.IT.221104.01</v>
      </c>
    </row>
    <row r="3181" spans="1:45" s="167" customFormat="1" ht="15">
      <c r="A3181" s="167" t="s">
        <v>9344</v>
      </c>
      <c r="C3181" s="61" t="s">
        <v>10705</v>
      </c>
      <c r="E3181" s="61" t="s">
        <v>155</v>
      </c>
      <c r="F3181" s="167" t="s">
        <v>8628</v>
      </c>
      <c r="G3181" s="167" t="s">
        <v>8657</v>
      </c>
      <c r="H3181" s="62" t="s">
        <v>12210</v>
      </c>
      <c r="I3181" s="167" t="s">
        <v>8658</v>
      </c>
      <c r="J3181" s="63" t="str">
        <f t="shared" si="245"/>
        <v>IC.IT.221105</v>
      </c>
      <c r="K3181" s="61" t="s">
        <v>12175</v>
      </c>
      <c r="L3181" s="167" t="str">
        <f t="shared" si="246"/>
        <v xml:space="preserve">     100 mmHg</v>
      </c>
      <c r="M3181" s="168" t="str">
        <f t="shared" si="247"/>
        <v>PI.IC.IT.221105.01</v>
      </c>
      <c r="N3181" s="168"/>
      <c r="O3181" s="168" t="str">
        <f t="shared" si="248"/>
        <v>PH.IC.IT.221105.01</v>
      </c>
      <c r="Q3181" s="168" t="str">
        <f t="shared" si="249"/>
        <v>CL.IC.IT.221105.01</v>
      </c>
    </row>
    <row r="3182" spans="1:45" s="167" customFormat="1" ht="15">
      <c r="A3182" s="167" t="s">
        <v>9344</v>
      </c>
      <c r="C3182" s="61" t="s">
        <v>10705</v>
      </c>
      <c r="E3182" s="61" t="s">
        <v>155</v>
      </c>
      <c r="F3182" s="167" t="s">
        <v>8628</v>
      </c>
      <c r="G3182" s="167" t="s">
        <v>8651</v>
      </c>
      <c r="H3182" s="62" t="s">
        <v>12212</v>
      </c>
      <c r="I3182" s="167" t="s">
        <v>8652</v>
      </c>
      <c r="J3182" s="63" t="str">
        <f t="shared" si="245"/>
        <v>IC.IT.221106</v>
      </c>
      <c r="K3182" s="61" t="s">
        <v>12175</v>
      </c>
      <c r="L3182" s="167" t="str">
        <f t="shared" si="246"/>
        <v xml:space="preserve">     150 mmHg</v>
      </c>
      <c r="M3182" s="168" t="str">
        <f t="shared" si="247"/>
        <v>PI.IC.IT.221106.01</v>
      </c>
      <c r="N3182" s="168"/>
      <c r="O3182" s="168" t="str">
        <f t="shared" si="248"/>
        <v>PH.IC.IT.221106.01</v>
      </c>
      <c r="Q3182" s="168" t="str">
        <f t="shared" si="249"/>
        <v>CL.IC.IT.221106.01</v>
      </c>
    </row>
    <row r="3183" spans="1:45" s="167" customFormat="1" ht="15">
      <c r="A3183" s="167" t="s">
        <v>9344</v>
      </c>
      <c r="C3183" s="61" t="s">
        <v>10705</v>
      </c>
      <c r="D3183" s="167" t="s">
        <v>8653</v>
      </c>
      <c r="E3183" s="61" t="s">
        <v>153</v>
      </c>
      <c r="F3183" s="167" t="s">
        <v>8628</v>
      </c>
      <c r="G3183" s="167" t="s">
        <v>8654</v>
      </c>
      <c r="H3183" s="62" t="s">
        <v>11848</v>
      </c>
      <c r="I3183" s="167" t="s">
        <v>10076</v>
      </c>
      <c r="J3183" s="63" t="str">
        <f t="shared" si="245"/>
        <v>IC.IT.221201</v>
      </c>
      <c r="K3183" s="61" t="s">
        <v>12175</v>
      </c>
      <c r="L3183" s="167" t="str">
        <f t="shared" si="246"/>
        <v xml:space="preserve">     Done: specify date/time</v>
      </c>
      <c r="M3183" s="168" t="str">
        <f t="shared" si="247"/>
        <v>PI.IC.IT.221201.01</v>
      </c>
      <c r="N3183" s="168"/>
      <c r="O3183" s="168" t="str">
        <f t="shared" si="248"/>
        <v>PH.IC.IT.221201.01</v>
      </c>
      <c r="Q3183" s="168" t="str">
        <f t="shared" si="249"/>
        <v>CL.IC.IT.221201.01</v>
      </c>
    </row>
    <row r="3184" spans="1:45" s="167" customFormat="1" ht="15">
      <c r="A3184" s="167" t="s">
        <v>9344</v>
      </c>
      <c r="C3184" s="61" t="s">
        <v>10705</v>
      </c>
      <c r="E3184" s="61" t="s">
        <v>153</v>
      </c>
      <c r="F3184" s="167" t="s">
        <v>8628</v>
      </c>
      <c r="G3184" s="167" t="s">
        <v>8655</v>
      </c>
      <c r="H3184" s="62" t="s">
        <v>12030</v>
      </c>
      <c r="I3184" s="167" t="s">
        <v>12171</v>
      </c>
      <c r="J3184" s="63" t="str">
        <f t="shared" si="245"/>
        <v>IC.IT.221202</v>
      </c>
      <c r="K3184" s="61" t="s">
        <v>12175</v>
      </c>
      <c r="L3184" s="167" t="str">
        <f t="shared" si="246"/>
        <v xml:space="preserve">     N/A</v>
      </c>
      <c r="M3184" s="168" t="str">
        <f t="shared" si="247"/>
        <v>PI.IC.IT.221202.01</v>
      </c>
      <c r="N3184" s="168"/>
      <c r="O3184" s="168" t="str">
        <f t="shared" si="248"/>
        <v>PH.IC.IT.221202.01</v>
      </c>
      <c r="Q3184" s="168" t="str">
        <f t="shared" si="249"/>
        <v>CL.IC.IT.221202.01</v>
      </c>
    </row>
    <row r="3185" spans="1:29" s="167" customFormat="1" ht="15">
      <c r="A3185" s="167" t="s">
        <v>9344</v>
      </c>
      <c r="C3185" s="61" t="s">
        <v>10705</v>
      </c>
      <c r="D3185" s="167" t="s">
        <v>8518</v>
      </c>
      <c r="E3185" s="61" t="s">
        <v>215</v>
      </c>
      <c r="F3185" s="167" t="s">
        <v>8510</v>
      </c>
      <c r="G3185" s="167" t="s">
        <v>8548</v>
      </c>
      <c r="H3185" s="62" t="s">
        <v>11848</v>
      </c>
      <c r="I3185" s="167" t="s">
        <v>11402</v>
      </c>
      <c r="J3185" s="63" t="str">
        <f t="shared" si="245"/>
        <v>IC.IT.221301</v>
      </c>
      <c r="K3185" s="61" t="s">
        <v>1702</v>
      </c>
      <c r="L3185" s="167" t="str">
        <f t="shared" si="246"/>
        <v xml:space="preserve">     Right</v>
      </c>
      <c r="M3185" s="168" t="str">
        <f t="shared" si="247"/>
        <v>PI.IC.IT.221301.01</v>
      </c>
      <c r="N3185" s="168"/>
      <c r="O3185" s="168" t="str">
        <f t="shared" si="248"/>
        <v>PH.IC.IT.221301.01</v>
      </c>
      <c r="Q3185" s="168" t="str">
        <f t="shared" si="249"/>
        <v>CL.IC.IT.221301.01</v>
      </c>
    </row>
    <row r="3186" spans="1:29" s="167" customFormat="1" ht="15">
      <c r="A3186" s="167" t="s">
        <v>9344</v>
      </c>
      <c r="C3186" s="61" t="s">
        <v>10705</v>
      </c>
      <c r="E3186" s="61" t="s">
        <v>215</v>
      </c>
      <c r="F3186" s="167" t="s">
        <v>8510</v>
      </c>
      <c r="G3186" s="167" t="s">
        <v>8661</v>
      </c>
      <c r="H3186" s="62" t="s">
        <v>12030</v>
      </c>
      <c r="I3186" s="167" t="s">
        <v>11563</v>
      </c>
      <c r="J3186" s="63" t="str">
        <f t="shared" si="245"/>
        <v>IC.IT.221302</v>
      </c>
      <c r="K3186" s="61" t="s">
        <v>12175</v>
      </c>
      <c r="L3186" s="167" t="str">
        <f t="shared" si="246"/>
        <v xml:space="preserve">     Left</v>
      </c>
      <c r="M3186" s="168" t="str">
        <f t="shared" si="247"/>
        <v>PI.IC.IT.221302.01</v>
      </c>
      <c r="N3186" s="168"/>
      <c r="O3186" s="168" t="str">
        <f t="shared" si="248"/>
        <v>PH.IC.IT.221302.01</v>
      </c>
      <c r="Q3186" s="168" t="str">
        <f t="shared" si="249"/>
        <v>CL.IC.IT.221302.01</v>
      </c>
    </row>
    <row r="3187" spans="1:29" s="167" customFormat="1" ht="15">
      <c r="A3187" s="167" t="s">
        <v>9344</v>
      </c>
      <c r="C3187" s="61" t="s">
        <v>10705</v>
      </c>
      <c r="D3187" s="167" t="s">
        <v>8520</v>
      </c>
      <c r="E3187" s="61" t="s">
        <v>4082</v>
      </c>
      <c r="F3187" s="167" t="s">
        <v>8510</v>
      </c>
      <c r="G3187" s="167" t="s">
        <v>8662</v>
      </c>
      <c r="H3187" s="62" t="s">
        <v>11848</v>
      </c>
      <c r="I3187" s="167" t="s">
        <v>9372</v>
      </c>
      <c r="J3187" s="63" t="str">
        <f t="shared" si="245"/>
        <v>IC.IT.221401</v>
      </c>
      <c r="K3187" s="61" t="s">
        <v>12175</v>
      </c>
      <c r="L3187" s="167" t="str">
        <f t="shared" si="246"/>
        <v xml:space="preserve">     Lateral</v>
      </c>
      <c r="M3187" s="168" t="str">
        <f t="shared" si="247"/>
        <v>PI.IC.IT.221401.01</v>
      </c>
      <c r="N3187" s="168"/>
      <c r="O3187" s="168" t="str">
        <f t="shared" si="248"/>
        <v>PH.IC.IT.221401.01</v>
      </c>
      <c r="Q3187" s="168" t="str">
        <f t="shared" si="249"/>
        <v>CL.IC.IT.221401.01</v>
      </c>
    </row>
    <row r="3188" spans="1:29" s="167" customFormat="1" ht="15">
      <c r="A3188" s="167" t="s">
        <v>9344</v>
      </c>
      <c r="C3188" s="61" t="s">
        <v>10705</v>
      </c>
      <c r="E3188" s="61" t="s">
        <v>4082</v>
      </c>
      <c r="F3188" s="167" t="s">
        <v>8510</v>
      </c>
      <c r="G3188" s="167" t="s">
        <v>8663</v>
      </c>
      <c r="H3188" s="62" t="s">
        <v>12030</v>
      </c>
      <c r="I3188" s="167" t="s">
        <v>9373</v>
      </c>
      <c r="J3188" s="63" t="str">
        <f t="shared" si="245"/>
        <v>IC.IT.221402</v>
      </c>
      <c r="K3188" s="61" t="s">
        <v>12175</v>
      </c>
      <c r="L3188" s="167" t="str">
        <f t="shared" si="246"/>
        <v xml:space="preserve">     Medial</v>
      </c>
      <c r="M3188" s="168" t="str">
        <f t="shared" si="247"/>
        <v>PI.IC.IT.221402.01</v>
      </c>
      <c r="N3188" s="168"/>
      <c r="O3188" s="168" t="str">
        <f t="shared" si="248"/>
        <v>PH.IC.IT.221402.01</v>
      </c>
      <c r="Q3188" s="168" t="str">
        <f t="shared" si="249"/>
        <v>CL.IC.IT.221402.01</v>
      </c>
    </row>
    <row r="3189" spans="1:29" s="167" customFormat="1" ht="15">
      <c r="A3189" s="167" t="s">
        <v>9344</v>
      </c>
      <c r="C3189" s="61" t="s">
        <v>10705</v>
      </c>
      <c r="E3189" s="61" t="s">
        <v>4082</v>
      </c>
      <c r="F3189" s="167" t="s">
        <v>8510</v>
      </c>
      <c r="G3189" s="167" t="s">
        <v>8664</v>
      </c>
      <c r="H3189" s="62" t="s">
        <v>12032</v>
      </c>
      <c r="I3189" s="167" t="s">
        <v>9374</v>
      </c>
      <c r="J3189" s="63" t="str">
        <f t="shared" si="245"/>
        <v>IC.IT.221403</v>
      </c>
      <c r="K3189" s="61" t="s">
        <v>12175</v>
      </c>
      <c r="L3189" s="167" t="str">
        <f t="shared" si="246"/>
        <v xml:space="preserve">     Anterior</v>
      </c>
      <c r="M3189" s="168" t="str">
        <f t="shared" si="247"/>
        <v>PI.IC.IT.221403.01</v>
      </c>
      <c r="N3189" s="168"/>
      <c r="O3189" s="168" t="str">
        <f t="shared" si="248"/>
        <v>PH.IC.IT.221403.01</v>
      </c>
      <c r="Q3189" s="168" t="str">
        <f t="shared" si="249"/>
        <v>CL.IC.IT.221403.01</v>
      </c>
    </row>
    <row r="3190" spans="1:29" s="167" customFormat="1" ht="15">
      <c r="A3190" s="167" t="s">
        <v>9344</v>
      </c>
      <c r="C3190" s="61" t="s">
        <v>10705</v>
      </c>
      <c r="E3190" s="61" t="s">
        <v>4082</v>
      </c>
      <c r="F3190" s="167" t="s">
        <v>8510</v>
      </c>
      <c r="G3190" s="167" t="s">
        <v>8665</v>
      </c>
      <c r="H3190" s="62" t="s">
        <v>12028</v>
      </c>
      <c r="I3190" s="167" t="s">
        <v>9375</v>
      </c>
      <c r="J3190" s="63" t="str">
        <f t="shared" si="245"/>
        <v>IC.IT.221404</v>
      </c>
      <c r="K3190" s="61" t="s">
        <v>12175</v>
      </c>
      <c r="L3190" s="167" t="str">
        <f t="shared" si="246"/>
        <v xml:space="preserve">     Posterior</v>
      </c>
      <c r="M3190" s="168" t="str">
        <f t="shared" si="247"/>
        <v>PI.IC.IT.221404.01</v>
      </c>
      <c r="N3190" s="168"/>
      <c r="O3190" s="168" t="str">
        <f t="shared" si="248"/>
        <v>PH.IC.IT.221404.01</v>
      </c>
      <c r="Q3190" s="168" t="str">
        <f t="shared" si="249"/>
        <v>CL.IC.IT.221404.01</v>
      </c>
    </row>
    <row r="3191" spans="1:29" s="167" customFormat="1" ht="15">
      <c r="A3191" s="167" t="s">
        <v>9344</v>
      </c>
      <c r="C3191" s="61" t="s">
        <v>10705</v>
      </c>
      <c r="E3191" s="61" t="s">
        <v>4082</v>
      </c>
      <c r="F3191" s="167" t="s">
        <v>8510</v>
      </c>
      <c r="G3191" s="167" t="s">
        <v>8666</v>
      </c>
      <c r="H3191" s="62" t="s">
        <v>12210</v>
      </c>
      <c r="I3191" s="167" t="s">
        <v>9255</v>
      </c>
      <c r="J3191" s="63" t="str">
        <f t="shared" si="245"/>
        <v>IC.IT.221405</v>
      </c>
      <c r="K3191" s="61" t="s">
        <v>12175</v>
      </c>
      <c r="L3191" s="167" t="str">
        <f t="shared" si="246"/>
        <v xml:space="preserve">     Proximal</v>
      </c>
      <c r="M3191" s="168" t="str">
        <f t="shared" si="247"/>
        <v>PI.IC.IT.221405.01</v>
      </c>
      <c r="N3191" s="168"/>
      <c r="O3191" s="168" t="str">
        <f t="shared" si="248"/>
        <v>PH.IC.IT.221405.01</v>
      </c>
      <c r="Q3191" s="168" t="str">
        <f t="shared" si="249"/>
        <v>CL.IC.IT.221405.01</v>
      </c>
    </row>
    <row r="3192" spans="1:29" s="167" customFormat="1" ht="15">
      <c r="A3192" s="167" t="s">
        <v>9344</v>
      </c>
      <c r="C3192" s="61" t="s">
        <v>10705</v>
      </c>
      <c r="E3192" s="61" t="s">
        <v>4082</v>
      </c>
      <c r="F3192" s="167" t="s">
        <v>8510</v>
      </c>
      <c r="G3192" s="167" t="s">
        <v>8556</v>
      </c>
      <c r="H3192" s="62" t="s">
        <v>12212</v>
      </c>
      <c r="I3192" s="167" t="s">
        <v>9256</v>
      </c>
      <c r="J3192" s="63" t="str">
        <f t="shared" si="245"/>
        <v>IC.IT.221406</v>
      </c>
      <c r="K3192" s="61" t="s">
        <v>12175</v>
      </c>
      <c r="L3192" s="167" t="str">
        <f t="shared" si="246"/>
        <v xml:space="preserve">     Distal</v>
      </c>
      <c r="M3192" s="168" t="str">
        <f t="shared" si="247"/>
        <v>PI.IC.IT.221406.01</v>
      </c>
      <c r="N3192" s="168"/>
      <c r="O3192" s="168" t="str">
        <f t="shared" si="248"/>
        <v>PH.IC.IT.221406.01</v>
      </c>
      <c r="Q3192" s="168" t="str">
        <f t="shared" si="249"/>
        <v>CL.IC.IT.221406.01</v>
      </c>
    </row>
    <row r="3193" spans="1:29" s="167" customFormat="1" ht="15">
      <c r="A3193" s="167" t="s">
        <v>9344</v>
      </c>
      <c r="C3193" s="61" t="s">
        <v>10705</v>
      </c>
      <c r="D3193" s="167" t="s">
        <v>8521</v>
      </c>
      <c r="E3193" s="61" t="s">
        <v>594</v>
      </c>
      <c r="F3193" s="167" t="s">
        <v>8511</v>
      </c>
      <c r="G3193" s="167" t="s">
        <v>8552</v>
      </c>
      <c r="H3193" s="62" t="s">
        <v>11848</v>
      </c>
      <c r="I3193" s="167" t="s">
        <v>8552</v>
      </c>
      <c r="J3193" s="63" t="str">
        <f t="shared" si="245"/>
        <v>IC.IT.221501</v>
      </c>
      <c r="K3193" s="61" t="s">
        <v>12175</v>
      </c>
      <c r="L3193" s="167" t="str">
        <f t="shared" si="246"/>
        <v>Abdomen</v>
      </c>
      <c r="M3193" s="168" t="str">
        <f t="shared" si="247"/>
        <v>PI.IC.IT.221501.01</v>
      </c>
      <c r="N3193" s="168"/>
      <c r="O3193" s="168" t="str">
        <f t="shared" si="248"/>
        <v>PH.IC.IT.221501.01</v>
      </c>
      <c r="Q3193" s="168" t="str">
        <f t="shared" si="249"/>
        <v>CL.IC.IT.221501.01</v>
      </c>
    </row>
    <row r="3194" spans="1:29" s="167" customFormat="1" ht="15">
      <c r="A3194" s="167" t="s">
        <v>9344</v>
      </c>
      <c r="C3194" s="61" t="s">
        <v>10705</v>
      </c>
      <c r="E3194" s="61" t="s">
        <v>594</v>
      </c>
      <c r="F3194" s="167" t="s">
        <v>8511</v>
      </c>
      <c r="G3194" s="167" t="s">
        <v>8553</v>
      </c>
      <c r="H3194" s="62" t="s">
        <v>12030</v>
      </c>
      <c r="I3194" s="167" t="s">
        <v>8553</v>
      </c>
      <c r="J3194" s="63" t="str">
        <f t="shared" si="245"/>
        <v>IC.IT.221502</v>
      </c>
      <c r="K3194" s="61" t="s">
        <v>12175</v>
      </c>
      <c r="L3194" s="167" t="str">
        <f t="shared" si="246"/>
        <v>Flank</v>
      </c>
      <c r="M3194" s="168" t="str">
        <f t="shared" si="247"/>
        <v>PI.IC.IT.221502.01</v>
      </c>
      <c r="N3194" s="168"/>
      <c r="O3194" s="168" t="str">
        <f t="shared" si="248"/>
        <v>PH.IC.IT.221502.01</v>
      </c>
      <c r="Q3194" s="168" t="str">
        <f t="shared" si="249"/>
        <v>CL.IC.IT.221502.01</v>
      </c>
    </row>
    <row r="3195" spans="1:29" s="167" customFormat="1" ht="15">
      <c r="A3195" s="167" t="s">
        <v>9344</v>
      </c>
      <c r="C3195" s="61" t="s">
        <v>10705</v>
      </c>
      <c r="E3195" s="61" t="s">
        <v>594</v>
      </c>
      <c r="F3195" s="167" t="s">
        <v>8511</v>
      </c>
      <c r="G3195" s="86" t="s">
        <v>13497</v>
      </c>
      <c r="H3195" s="62" t="s">
        <v>12032</v>
      </c>
      <c r="I3195" s="167" t="s">
        <v>9398</v>
      </c>
      <c r="J3195" s="63" t="str">
        <f t="shared" si="245"/>
        <v>IC.IT.221503</v>
      </c>
      <c r="K3195" s="61" t="s">
        <v>12175</v>
      </c>
      <c r="L3195" s="167" t="str">
        <f t="shared" si="246"/>
        <v xml:space="preserve">     Flank, right</v>
      </c>
      <c r="M3195" s="168" t="str">
        <f t="shared" si="247"/>
        <v>PI.IC.IT.221503.01</v>
      </c>
      <c r="N3195" s="168"/>
      <c r="O3195" s="168" t="str">
        <f t="shared" si="248"/>
        <v>PH.IC.IT.221503.01</v>
      </c>
      <c r="Q3195" s="168" t="str">
        <f t="shared" si="249"/>
        <v>CL.IC.IT.221503.01</v>
      </c>
      <c r="AB3195" s="167" t="s">
        <v>12773</v>
      </c>
      <c r="AC3195" s="167">
        <v>1428</v>
      </c>
    </row>
    <row r="3196" spans="1:29" s="167" customFormat="1" ht="15">
      <c r="A3196" s="167" t="s">
        <v>9344</v>
      </c>
      <c r="C3196" s="61" t="s">
        <v>10705</v>
      </c>
      <c r="E3196" s="61" t="s">
        <v>594</v>
      </c>
      <c r="F3196" s="167" t="s">
        <v>8511</v>
      </c>
      <c r="G3196" s="86" t="s">
        <v>13498</v>
      </c>
      <c r="H3196" s="62" t="s">
        <v>12028</v>
      </c>
      <c r="I3196" s="167" t="s">
        <v>9558</v>
      </c>
      <c r="J3196" s="63" t="str">
        <f t="shared" si="245"/>
        <v>IC.IT.221504</v>
      </c>
      <c r="K3196" s="61" t="s">
        <v>12175</v>
      </c>
      <c r="L3196" s="167" t="str">
        <f t="shared" si="246"/>
        <v xml:space="preserve">     Flank, left</v>
      </c>
      <c r="M3196" s="168" t="str">
        <f t="shared" si="247"/>
        <v>PI.IC.IT.221504.01</v>
      </c>
      <c r="N3196" s="168"/>
      <c r="O3196" s="168" t="str">
        <f t="shared" si="248"/>
        <v>PH.IC.IT.221504.01</v>
      </c>
      <c r="Q3196" s="168" t="str">
        <f t="shared" si="249"/>
        <v>CL.IC.IT.221504.01</v>
      </c>
      <c r="AB3196" s="167" t="s">
        <v>12773</v>
      </c>
      <c r="AC3196" s="167">
        <v>1428</v>
      </c>
    </row>
    <row r="3197" spans="1:29" s="167" customFormat="1" ht="15">
      <c r="A3197" s="167" t="s">
        <v>9344</v>
      </c>
      <c r="C3197" s="61" t="s">
        <v>10705</v>
      </c>
      <c r="D3197" s="167" t="s">
        <v>8550</v>
      </c>
      <c r="E3197" s="61" t="s">
        <v>7863</v>
      </c>
      <c r="F3197" s="167" t="s">
        <v>8511</v>
      </c>
      <c r="G3197" s="167" t="s">
        <v>9830</v>
      </c>
      <c r="H3197" s="62" t="s">
        <v>11848</v>
      </c>
      <c r="I3197" s="167" t="s">
        <v>10518</v>
      </c>
      <c r="J3197" s="63" t="str">
        <f t="shared" si="245"/>
        <v>IC.IT.221601</v>
      </c>
      <c r="K3197" s="61" t="s">
        <v>12175</v>
      </c>
      <c r="L3197" s="167" t="str">
        <f t="shared" si="246"/>
        <v xml:space="preserve">     RUQ</v>
      </c>
      <c r="M3197" s="168" t="str">
        <f t="shared" si="247"/>
        <v>PI.IC.IT.221601.01</v>
      </c>
      <c r="N3197" s="168"/>
      <c r="O3197" s="168" t="str">
        <f t="shared" si="248"/>
        <v>PH.IC.IT.221601.01</v>
      </c>
      <c r="Q3197" s="168" t="str">
        <f t="shared" si="249"/>
        <v>CL.IC.IT.221601.01</v>
      </c>
    </row>
    <row r="3198" spans="1:29" s="167" customFormat="1" ht="15">
      <c r="A3198" s="167" t="s">
        <v>9344</v>
      </c>
      <c r="C3198" s="61" t="s">
        <v>10705</v>
      </c>
      <c r="E3198" s="61" t="s">
        <v>7863</v>
      </c>
      <c r="F3198" s="167" t="s">
        <v>8511</v>
      </c>
      <c r="G3198" s="167" t="s">
        <v>10010</v>
      </c>
      <c r="H3198" s="62" t="s">
        <v>12030</v>
      </c>
      <c r="I3198" s="167" t="s">
        <v>10520</v>
      </c>
      <c r="J3198" s="63" t="str">
        <f t="shared" si="245"/>
        <v>IC.IT.221602</v>
      </c>
      <c r="K3198" s="61" t="s">
        <v>12175</v>
      </c>
      <c r="L3198" s="167" t="str">
        <f t="shared" si="246"/>
        <v xml:space="preserve">     RLQ</v>
      </c>
      <c r="M3198" s="168" t="str">
        <f t="shared" si="247"/>
        <v>PI.IC.IT.221602.01</v>
      </c>
      <c r="N3198" s="168"/>
      <c r="O3198" s="168" t="str">
        <f t="shared" si="248"/>
        <v>PH.IC.IT.221602.01</v>
      </c>
      <c r="Q3198" s="168" t="str">
        <f t="shared" si="249"/>
        <v>CL.IC.IT.221602.01</v>
      </c>
    </row>
    <row r="3199" spans="1:29" s="167" customFormat="1" ht="15">
      <c r="A3199" s="167" t="s">
        <v>9344</v>
      </c>
      <c r="C3199" s="61" t="s">
        <v>10705</v>
      </c>
      <c r="E3199" s="61" t="s">
        <v>7863</v>
      </c>
      <c r="F3199" s="167" t="s">
        <v>8511</v>
      </c>
      <c r="G3199" s="167" t="s">
        <v>10011</v>
      </c>
      <c r="H3199" s="62" t="s">
        <v>12032</v>
      </c>
      <c r="I3199" s="167" t="s">
        <v>10522</v>
      </c>
      <c r="J3199" s="63" t="str">
        <f t="shared" si="245"/>
        <v>IC.IT.221603</v>
      </c>
      <c r="K3199" s="61" t="s">
        <v>12175</v>
      </c>
      <c r="L3199" s="167" t="str">
        <f t="shared" si="246"/>
        <v xml:space="preserve">     LUQ</v>
      </c>
      <c r="M3199" s="168" t="str">
        <f t="shared" si="247"/>
        <v>PI.IC.IT.221603.01</v>
      </c>
      <c r="N3199" s="168"/>
      <c r="O3199" s="168" t="str">
        <f t="shared" si="248"/>
        <v>PH.IC.IT.221603.01</v>
      </c>
      <c r="Q3199" s="168" t="str">
        <f t="shared" si="249"/>
        <v>CL.IC.IT.221603.01</v>
      </c>
    </row>
    <row r="3200" spans="1:29" s="167" customFormat="1" ht="15">
      <c r="A3200" s="167" t="s">
        <v>9344</v>
      </c>
      <c r="C3200" s="61" t="s">
        <v>10705</v>
      </c>
      <c r="E3200" s="61" t="s">
        <v>7863</v>
      </c>
      <c r="F3200" s="167" t="s">
        <v>8511</v>
      </c>
      <c r="G3200" s="167" t="s">
        <v>10012</v>
      </c>
      <c r="H3200" s="62" t="s">
        <v>12028</v>
      </c>
      <c r="I3200" s="167" t="s">
        <v>10524</v>
      </c>
      <c r="J3200" s="63" t="str">
        <f t="shared" si="245"/>
        <v>IC.IT.221604</v>
      </c>
      <c r="K3200" s="61" t="s">
        <v>12175</v>
      </c>
      <c r="L3200" s="167" t="str">
        <f t="shared" si="246"/>
        <v xml:space="preserve">     LLQ</v>
      </c>
      <c r="M3200" s="168" t="str">
        <f t="shared" si="247"/>
        <v>PI.IC.IT.221604.01</v>
      </c>
      <c r="N3200" s="168"/>
      <c r="O3200" s="168" t="str">
        <f t="shared" si="248"/>
        <v>PH.IC.IT.221604.01</v>
      </c>
      <c r="Q3200" s="168" t="str">
        <f t="shared" si="249"/>
        <v>CL.IC.IT.221604.01</v>
      </c>
    </row>
    <row r="3201" spans="1:29" s="167" customFormat="1" ht="15">
      <c r="A3201" s="167" t="s">
        <v>9344</v>
      </c>
      <c r="C3201" s="61" t="s">
        <v>10705</v>
      </c>
      <c r="D3201" s="167" t="s">
        <v>8551</v>
      </c>
      <c r="E3201" s="61" t="s">
        <v>12462</v>
      </c>
      <c r="F3201" s="167" t="s">
        <v>8513</v>
      </c>
      <c r="G3201" s="167" t="s">
        <v>8986</v>
      </c>
      <c r="H3201" s="62" t="s">
        <v>11848</v>
      </c>
      <c r="I3201" s="167" t="s">
        <v>8986</v>
      </c>
      <c r="J3201" s="63" t="str">
        <f t="shared" si="245"/>
        <v>IC.IT.221701</v>
      </c>
      <c r="K3201" s="61" t="s">
        <v>12175</v>
      </c>
      <c r="L3201" s="167" t="str">
        <f t="shared" si="246"/>
        <v>Arm</v>
      </c>
      <c r="M3201" s="168" t="str">
        <f t="shared" si="247"/>
        <v>PI.IC.IT.221701.01</v>
      </c>
      <c r="N3201" s="168"/>
      <c r="O3201" s="168" t="str">
        <f t="shared" si="248"/>
        <v>PH.IC.IT.221701.01</v>
      </c>
      <c r="Q3201" s="168" t="str">
        <f t="shared" si="249"/>
        <v>CL.IC.IT.221701.01</v>
      </c>
    </row>
    <row r="3202" spans="1:29" s="167" customFormat="1" ht="15">
      <c r="A3202" s="167" t="s">
        <v>9344</v>
      </c>
      <c r="C3202" s="61" t="s">
        <v>10705</v>
      </c>
      <c r="E3202" s="61" t="s">
        <v>12462</v>
      </c>
      <c r="F3202" s="167" t="s">
        <v>8513</v>
      </c>
      <c r="G3202" s="167" t="s">
        <v>8987</v>
      </c>
      <c r="H3202" s="62" t="s">
        <v>12030</v>
      </c>
      <c r="I3202" s="167" t="s">
        <v>8987</v>
      </c>
      <c r="J3202" s="63" t="str">
        <f t="shared" ref="J3202:J3265" si="250">CONCATENATE("IC.IT.",C3202,E3202,H3202)</f>
        <v>IC.IT.221702</v>
      </c>
      <c r="K3202" s="61" t="s">
        <v>12175</v>
      </c>
      <c r="L3202" s="167" t="str">
        <f t="shared" ref="L3202:L3265" si="251">G3202</f>
        <v>Elbow</v>
      </c>
      <c r="M3202" s="168" t="str">
        <f t="shared" ref="M3202:M3265" si="252">CONCATENATE("PI.",J3202,".",K3202)</f>
        <v>PI.IC.IT.221702.01</v>
      </c>
      <c r="N3202" s="168"/>
      <c r="O3202" s="168" t="str">
        <f t="shared" ref="O3202:O3265" si="253">CONCATENATE("PH.",J3202,".",K3202)</f>
        <v>PH.IC.IT.221702.01</v>
      </c>
      <c r="Q3202" s="168" t="str">
        <f t="shared" ref="Q3202:Q3265" si="254">CONCATENATE("CL.",J3202,".",K3202)</f>
        <v>CL.IC.IT.221702.01</v>
      </c>
    </row>
    <row r="3203" spans="1:29" s="167" customFormat="1" ht="15">
      <c r="A3203" s="167" t="s">
        <v>9344</v>
      </c>
      <c r="C3203" s="61" t="s">
        <v>10705</v>
      </c>
      <c r="E3203" s="61" t="s">
        <v>12462</v>
      </c>
      <c r="F3203" s="167" t="s">
        <v>8513</v>
      </c>
      <c r="G3203" s="167" t="s">
        <v>8860</v>
      </c>
      <c r="H3203" s="62" t="s">
        <v>12032</v>
      </c>
      <c r="I3203" s="167" t="s">
        <v>8860</v>
      </c>
      <c r="J3203" s="63" t="str">
        <f t="shared" si="250"/>
        <v>IC.IT.221703</v>
      </c>
      <c r="K3203" s="61" t="s">
        <v>12175</v>
      </c>
      <c r="L3203" s="167" t="str">
        <f t="shared" si="251"/>
        <v>Wrist</v>
      </c>
      <c r="M3203" s="168" t="str">
        <f t="shared" si="252"/>
        <v>PI.IC.IT.221703.01</v>
      </c>
      <c r="N3203" s="168"/>
      <c r="O3203" s="168" t="str">
        <f t="shared" si="253"/>
        <v>PH.IC.IT.221703.01</v>
      </c>
      <c r="Q3203" s="168" t="str">
        <f t="shared" si="254"/>
        <v>CL.IC.IT.221703.01</v>
      </c>
    </row>
    <row r="3204" spans="1:29" s="167" customFormat="1" ht="15">
      <c r="A3204" s="167" t="s">
        <v>9344</v>
      </c>
      <c r="C3204" s="61" t="s">
        <v>10705</v>
      </c>
      <c r="E3204" s="61" t="s">
        <v>12462</v>
      </c>
      <c r="F3204" s="167" t="s">
        <v>8513</v>
      </c>
      <c r="G3204" s="167" t="s">
        <v>11746</v>
      </c>
      <c r="H3204" s="62" t="s">
        <v>12028</v>
      </c>
      <c r="I3204" s="167" t="s">
        <v>11746</v>
      </c>
      <c r="J3204" s="63" t="str">
        <f t="shared" si="250"/>
        <v>IC.IT.221704</v>
      </c>
      <c r="K3204" s="61" t="s">
        <v>12175</v>
      </c>
      <c r="L3204" s="167" t="str">
        <f t="shared" si="251"/>
        <v>Hand</v>
      </c>
      <c r="M3204" s="168" t="str">
        <f t="shared" si="252"/>
        <v>PI.IC.IT.221704.01</v>
      </c>
      <c r="N3204" s="168"/>
      <c r="O3204" s="168" t="str">
        <f t="shared" si="253"/>
        <v>PH.IC.IT.221704.01</v>
      </c>
      <c r="Q3204" s="168" t="str">
        <f t="shared" si="254"/>
        <v>CL.IC.IT.221704.01</v>
      </c>
    </row>
    <row r="3205" spans="1:29" s="167" customFormat="1" ht="15">
      <c r="A3205" s="167" t="s">
        <v>9344</v>
      </c>
      <c r="C3205" s="61" t="s">
        <v>10705</v>
      </c>
      <c r="E3205" s="61" t="s">
        <v>12462</v>
      </c>
      <c r="F3205" s="167" t="s">
        <v>8513</v>
      </c>
      <c r="G3205" s="167" t="s">
        <v>8861</v>
      </c>
      <c r="H3205" s="62" t="s">
        <v>12210</v>
      </c>
      <c r="I3205" s="167" t="s">
        <v>8862</v>
      </c>
      <c r="J3205" s="63" t="str">
        <f t="shared" si="250"/>
        <v>IC.IT.221705</v>
      </c>
      <c r="K3205" s="61" t="s">
        <v>12175</v>
      </c>
      <c r="L3205" s="167" t="str">
        <f t="shared" si="251"/>
        <v>Finger(s): specify</v>
      </c>
      <c r="M3205" s="168" t="str">
        <f t="shared" si="252"/>
        <v>PI.IC.IT.221705.01</v>
      </c>
      <c r="N3205" s="168"/>
      <c r="O3205" s="168" t="str">
        <f t="shared" si="253"/>
        <v>PH.IC.IT.221705.01</v>
      </c>
      <c r="Q3205" s="168" t="str">
        <f t="shared" si="254"/>
        <v>CL.IC.IT.221705.01</v>
      </c>
    </row>
    <row r="3206" spans="1:29" s="167" customFormat="1" ht="15">
      <c r="A3206" s="167" t="s">
        <v>9344</v>
      </c>
      <c r="C3206" s="61" t="s">
        <v>10705</v>
      </c>
      <c r="E3206" s="61" t="s">
        <v>12462</v>
      </c>
      <c r="F3206" s="167" t="s">
        <v>8513</v>
      </c>
      <c r="G3206" s="167" t="s">
        <v>8717</v>
      </c>
      <c r="H3206" s="62" t="s">
        <v>12212</v>
      </c>
      <c r="I3206" s="167" t="s">
        <v>11741</v>
      </c>
      <c r="J3206" s="63" t="str">
        <f t="shared" si="250"/>
        <v>IC.IT.221706</v>
      </c>
      <c r="K3206" s="61" t="s">
        <v>12175</v>
      </c>
      <c r="L3206" s="167" t="str">
        <f t="shared" si="251"/>
        <v>Trochanter</v>
      </c>
      <c r="M3206" s="168" t="str">
        <f t="shared" si="252"/>
        <v>PI.IC.IT.221706.01</v>
      </c>
      <c r="N3206" s="168"/>
      <c r="O3206" s="168" t="str">
        <f t="shared" si="253"/>
        <v>PH.IC.IT.221706.01</v>
      </c>
      <c r="Q3206" s="168" t="str">
        <f t="shared" si="254"/>
        <v>CL.IC.IT.221706.01</v>
      </c>
    </row>
    <row r="3207" spans="1:29" s="167" customFormat="1" ht="15">
      <c r="A3207" s="167" t="s">
        <v>9344</v>
      </c>
      <c r="C3207" s="61" t="s">
        <v>10705</v>
      </c>
      <c r="E3207" s="61" t="s">
        <v>12462</v>
      </c>
      <c r="F3207" s="167" t="s">
        <v>8513</v>
      </c>
      <c r="G3207" s="167" t="s">
        <v>11740</v>
      </c>
      <c r="H3207" s="62" t="s">
        <v>12225</v>
      </c>
      <c r="I3207" s="167" t="s">
        <v>11740</v>
      </c>
      <c r="J3207" s="63" t="str">
        <f t="shared" si="250"/>
        <v>IC.IT.221707</v>
      </c>
      <c r="K3207" s="61" t="s">
        <v>12175</v>
      </c>
      <c r="L3207" s="167" t="str">
        <f t="shared" si="251"/>
        <v>Knee</v>
      </c>
      <c r="M3207" s="168" t="str">
        <f t="shared" si="252"/>
        <v>PI.IC.IT.221707.01</v>
      </c>
      <c r="N3207" s="168"/>
      <c r="O3207" s="168" t="str">
        <f t="shared" si="253"/>
        <v>PH.IC.IT.221707.01</v>
      </c>
      <c r="Q3207" s="168" t="str">
        <f t="shared" si="254"/>
        <v>CL.IC.IT.221707.01</v>
      </c>
    </row>
    <row r="3208" spans="1:29" s="167" customFormat="1" ht="15">
      <c r="A3208" s="167" t="s">
        <v>9344</v>
      </c>
      <c r="C3208" s="61" t="s">
        <v>10705</v>
      </c>
      <c r="E3208" s="61" t="s">
        <v>12462</v>
      </c>
      <c r="F3208" s="167" t="s">
        <v>8513</v>
      </c>
      <c r="G3208" s="167" t="s">
        <v>8718</v>
      </c>
      <c r="H3208" s="62" t="s">
        <v>11638</v>
      </c>
      <c r="I3208" s="167" t="s">
        <v>11738</v>
      </c>
      <c r="J3208" s="63" t="str">
        <f t="shared" si="250"/>
        <v>IC.IT.221708</v>
      </c>
      <c r="K3208" s="61" t="s">
        <v>12175</v>
      </c>
      <c r="L3208" s="167" t="str">
        <f t="shared" si="251"/>
        <v>Malleous</v>
      </c>
      <c r="M3208" s="168" t="str">
        <f t="shared" si="252"/>
        <v>PI.IC.IT.221708.01</v>
      </c>
      <c r="N3208" s="168"/>
      <c r="O3208" s="168" t="str">
        <f t="shared" si="253"/>
        <v>PH.IC.IT.221708.01</v>
      </c>
      <c r="Q3208" s="168" t="str">
        <f t="shared" si="254"/>
        <v>CL.IC.IT.221708.01</v>
      </c>
    </row>
    <row r="3209" spans="1:29" s="167" customFormat="1" ht="15">
      <c r="A3209" s="167" t="s">
        <v>9344</v>
      </c>
      <c r="C3209" s="61" t="s">
        <v>10705</v>
      </c>
      <c r="E3209" s="61" t="s">
        <v>12462</v>
      </c>
      <c r="F3209" s="167" t="s">
        <v>8513</v>
      </c>
      <c r="G3209" s="167" t="s">
        <v>8719</v>
      </c>
      <c r="H3209" s="62" t="s">
        <v>11639</v>
      </c>
      <c r="I3209" s="167" t="s">
        <v>8719</v>
      </c>
      <c r="J3209" s="63" t="str">
        <f t="shared" si="250"/>
        <v>IC.IT.221709</v>
      </c>
      <c r="K3209" s="61" t="s">
        <v>12175</v>
      </c>
      <c r="L3209" s="167" t="str">
        <f t="shared" si="251"/>
        <v>Heel</v>
      </c>
      <c r="M3209" s="168" t="str">
        <f t="shared" si="252"/>
        <v>PI.IC.IT.221709.01</v>
      </c>
      <c r="N3209" s="168"/>
      <c r="O3209" s="168" t="str">
        <f t="shared" si="253"/>
        <v>PH.IC.IT.221709.01</v>
      </c>
      <c r="Q3209" s="168" t="str">
        <f t="shared" si="254"/>
        <v>CL.IC.IT.221709.01</v>
      </c>
    </row>
    <row r="3210" spans="1:29" s="167" customFormat="1" ht="15">
      <c r="A3210" s="167" t="s">
        <v>9344</v>
      </c>
      <c r="C3210" s="61" t="s">
        <v>10705</v>
      </c>
      <c r="E3210" s="61" t="s">
        <v>12462</v>
      </c>
      <c r="F3210" s="167" t="s">
        <v>8513</v>
      </c>
      <c r="G3210" s="167" t="s">
        <v>11737</v>
      </c>
      <c r="H3210" s="62" t="s">
        <v>11829</v>
      </c>
      <c r="I3210" s="167" t="s">
        <v>11737</v>
      </c>
      <c r="J3210" s="63" t="str">
        <f t="shared" si="250"/>
        <v>IC.IT.221710</v>
      </c>
      <c r="K3210" s="61" t="s">
        <v>12175</v>
      </c>
      <c r="L3210" s="167" t="str">
        <f t="shared" si="251"/>
        <v>Foot</v>
      </c>
      <c r="M3210" s="168" t="str">
        <f t="shared" si="252"/>
        <v>PI.IC.IT.221710.01</v>
      </c>
      <c r="N3210" s="168"/>
      <c r="O3210" s="168" t="str">
        <f t="shared" si="253"/>
        <v>PH.IC.IT.221710.01</v>
      </c>
      <c r="Q3210" s="168" t="str">
        <f t="shared" si="254"/>
        <v>CL.IC.IT.221710.01</v>
      </c>
    </row>
    <row r="3211" spans="1:29" s="167" customFormat="1" ht="15">
      <c r="A3211" s="167" t="s">
        <v>9344</v>
      </c>
      <c r="C3211" s="61" t="s">
        <v>10705</v>
      </c>
      <c r="E3211" s="61" t="s">
        <v>12462</v>
      </c>
      <c r="F3211" s="167" t="s">
        <v>8513</v>
      </c>
      <c r="G3211" s="167" t="s">
        <v>8720</v>
      </c>
      <c r="H3211" s="62" t="s">
        <v>155</v>
      </c>
      <c r="I3211" s="167" t="s">
        <v>8721</v>
      </c>
      <c r="J3211" s="63" t="str">
        <f t="shared" si="250"/>
        <v>IC.IT.221711</v>
      </c>
      <c r="K3211" s="61" t="s">
        <v>12175</v>
      </c>
      <c r="L3211" s="167" t="str">
        <f t="shared" si="251"/>
        <v>Toe(s): specify</v>
      </c>
      <c r="M3211" s="168" t="str">
        <f t="shared" si="252"/>
        <v>PI.IC.IT.221711.01</v>
      </c>
      <c r="N3211" s="168"/>
      <c r="O3211" s="168" t="str">
        <f t="shared" si="253"/>
        <v>PH.IC.IT.221711.01</v>
      </c>
      <c r="Q3211" s="168" t="str">
        <f t="shared" si="254"/>
        <v>CL.IC.IT.221711.01</v>
      </c>
    </row>
    <row r="3212" spans="1:29" s="167" customFormat="1" ht="15">
      <c r="A3212" s="167" t="s">
        <v>9344</v>
      </c>
      <c r="C3212" s="61" t="s">
        <v>10705</v>
      </c>
      <c r="E3212" s="61" t="s">
        <v>702</v>
      </c>
      <c r="F3212" s="167" t="s">
        <v>8513</v>
      </c>
      <c r="G3212" s="167" t="s">
        <v>370</v>
      </c>
      <c r="H3212" s="61" t="s">
        <v>153</v>
      </c>
      <c r="I3212" s="167" t="s">
        <v>370</v>
      </c>
      <c r="J3212" s="63" t="str">
        <f t="shared" si="250"/>
        <v>IC.IT.221712</v>
      </c>
      <c r="K3212" s="61" t="s">
        <v>13277</v>
      </c>
      <c r="L3212" s="167" t="str">
        <f t="shared" si="251"/>
        <v>Shin</v>
      </c>
      <c r="M3212" s="168" t="str">
        <f t="shared" si="252"/>
        <v>PI.IC.IT.221712.01</v>
      </c>
      <c r="N3212" s="168"/>
      <c r="O3212" s="168" t="str">
        <f t="shared" si="253"/>
        <v>PH.IC.IT.221712.01</v>
      </c>
      <c r="Q3212" s="168" t="str">
        <f t="shared" si="254"/>
        <v>CL.IC.IT.221712.01</v>
      </c>
      <c r="Z3212" s="167" t="s">
        <v>444</v>
      </c>
      <c r="AA3212" s="167">
        <v>1279</v>
      </c>
    </row>
    <row r="3213" spans="1:29" s="167" customFormat="1" ht="15">
      <c r="A3213" s="167" t="s">
        <v>9344</v>
      </c>
      <c r="C3213" s="61" t="s">
        <v>10705</v>
      </c>
      <c r="E3213" s="61" t="s">
        <v>12462</v>
      </c>
      <c r="F3213" s="167" t="s">
        <v>8513</v>
      </c>
      <c r="G3213" s="86" t="s">
        <v>9566</v>
      </c>
      <c r="H3213" s="62" t="s">
        <v>12101</v>
      </c>
      <c r="I3213" s="86" t="s">
        <v>9566</v>
      </c>
      <c r="J3213" s="63" t="str">
        <f t="shared" si="250"/>
        <v>IC.IT.221713</v>
      </c>
      <c r="K3213" s="61" t="s">
        <v>12175</v>
      </c>
      <c r="L3213" s="167" t="str">
        <f t="shared" si="251"/>
        <v>Arm upper, right</v>
      </c>
      <c r="M3213" s="168" t="str">
        <f t="shared" si="252"/>
        <v>PI.IC.IT.221713.01</v>
      </c>
      <c r="N3213" s="168"/>
      <c r="O3213" s="168" t="str">
        <f t="shared" si="253"/>
        <v>PH.IC.IT.221713.01</v>
      </c>
      <c r="Q3213" s="168" t="str">
        <f t="shared" si="254"/>
        <v>CL.IC.IT.221713.01</v>
      </c>
      <c r="AB3213" s="167" t="s">
        <v>12773</v>
      </c>
      <c r="AC3213" s="167">
        <v>1428</v>
      </c>
    </row>
    <row r="3214" spans="1:29" s="167" customFormat="1" ht="15">
      <c r="A3214" s="167" t="s">
        <v>9344</v>
      </c>
      <c r="C3214" s="61" t="s">
        <v>10705</v>
      </c>
      <c r="E3214" s="61" t="s">
        <v>12462</v>
      </c>
      <c r="F3214" s="167" t="s">
        <v>8513</v>
      </c>
      <c r="G3214" s="86" t="s">
        <v>9568</v>
      </c>
      <c r="H3214" s="62" t="s">
        <v>12102</v>
      </c>
      <c r="I3214" s="86" t="s">
        <v>9568</v>
      </c>
      <c r="J3214" s="63" t="str">
        <f t="shared" si="250"/>
        <v>IC.IT.221714</v>
      </c>
      <c r="K3214" s="61" t="s">
        <v>12175</v>
      </c>
      <c r="L3214" s="167" t="str">
        <f t="shared" si="251"/>
        <v>Arm upper, left</v>
      </c>
      <c r="M3214" s="168" t="str">
        <f t="shared" si="252"/>
        <v>PI.IC.IT.221714.01</v>
      </c>
      <c r="N3214" s="168"/>
      <c r="O3214" s="168" t="str">
        <f t="shared" si="253"/>
        <v>PH.IC.IT.221714.01</v>
      </c>
      <c r="Q3214" s="168" t="str">
        <f t="shared" si="254"/>
        <v>CL.IC.IT.221714.01</v>
      </c>
      <c r="AB3214" s="167" t="s">
        <v>12773</v>
      </c>
      <c r="AC3214" s="167">
        <v>1428</v>
      </c>
    </row>
    <row r="3215" spans="1:29" s="167" customFormat="1" ht="15">
      <c r="A3215" s="167" t="s">
        <v>9344</v>
      </c>
      <c r="C3215" s="61" t="s">
        <v>10705</v>
      </c>
      <c r="E3215" s="61" t="s">
        <v>12462</v>
      </c>
      <c r="F3215" s="167" t="s">
        <v>8513</v>
      </c>
      <c r="G3215" s="86" t="s">
        <v>9712</v>
      </c>
      <c r="H3215" s="62" t="s">
        <v>11559</v>
      </c>
      <c r="I3215" s="86" t="s">
        <v>9712</v>
      </c>
      <c r="J3215" s="63" t="str">
        <f t="shared" si="250"/>
        <v>IC.IT.221715</v>
      </c>
      <c r="K3215" s="61" t="s">
        <v>12175</v>
      </c>
      <c r="L3215" s="167" t="str">
        <f t="shared" si="251"/>
        <v>Elbow, right</v>
      </c>
      <c r="M3215" s="168" t="str">
        <f t="shared" si="252"/>
        <v>PI.IC.IT.221715.01</v>
      </c>
      <c r="N3215" s="168"/>
      <c r="O3215" s="168" t="str">
        <f t="shared" si="253"/>
        <v>PH.IC.IT.221715.01</v>
      </c>
      <c r="Q3215" s="168" t="str">
        <f t="shared" si="254"/>
        <v>CL.IC.IT.221715.01</v>
      </c>
      <c r="AB3215" s="167" t="s">
        <v>12773</v>
      </c>
      <c r="AC3215" s="167">
        <v>1428</v>
      </c>
    </row>
    <row r="3216" spans="1:29" s="167" customFormat="1" ht="15">
      <c r="A3216" s="167" t="s">
        <v>9344</v>
      </c>
      <c r="C3216" s="61" t="s">
        <v>10705</v>
      </c>
      <c r="E3216" s="61" t="s">
        <v>12462</v>
      </c>
      <c r="F3216" s="167" t="s">
        <v>8513</v>
      </c>
      <c r="G3216" s="86" t="s">
        <v>9714</v>
      </c>
      <c r="H3216" s="62" t="s">
        <v>11560</v>
      </c>
      <c r="I3216" s="86" t="s">
        <v>9714</v>
      </c>
      <c r="J3216" s="63" t="str">
        <f t="shared" si="250"/>
        <v>IC.IT.221716</v>
      </c>
      <c r="K3216" s="61" t="s">
        <v>12175</v>
      </c>
      <c r="L3216" s="167" t="str">
        <f t="shared" si="251"/>
        <v>Elbow, left</v>
      </c>
      <c r="M3216" s="168" t="str">
        <f t="shared" si="252"/>
        <v>PI.IC.IT.221716.01</v>
      </c>
      <c r="N3216" s="168"/>
      <c r="O3216" s="168" t="str">
        <f t="shared" si="253"/>
        <v>PH.IC.IT.221716.01</v>
      </c>
      <c r="Q3216" s="168" t="str">
        <f t="shared" si="254"/>
        <v>CL.IC.IT.221716.01</v>
      </c>
      <c r="AB3216" s="167" t="s">
        <v>12773</v>
      </c>
      <c r="AC3216" s="167">
        <v>1428</v>
      </c>
    </row>
    <row r="3217" spans="1:29" s="167" customFormat="1" ht="15">
      <c r="A3217" s="167" t="s">
        <v>9344</v>
      </c>
      <c r="C3217" s="61" t="s">
        <v>10705</v>
      </c>
      <c r="E3217" s="61" t="s">
        <v>12462</v>
      </c>
      <c r="F3217" s="167" t="s">
        <v>8513</v>
      </c>
      <c r="G3217" s="86" t="s">
        <v>9716</v>
      </c>
      <c r="H3217" s="62" t="s">
        <v>11561</v>
      </c>
      <c r="I3217" s="86" t="s">
        <v>9716</v>
      </c>
      <c r="J3217" s="63" t="str">
        <f t="shared" si="250"/>
        <v>IC.IT.221717</v>
      </c>
      <c r="K3217" s="61" t="s">
        <v>12175</v>
      </c>
      <c r="L3217" s="167" t="str">
        <f t="shared" si="251"/>
        <v>Forearm, right</v>
      </c>
      <c r="M3217" s="168" t="str">
        <f t="shared" si="252"/>
        <v>PI.IC.IT.221717.01</v>
      </c>
      <c r="N3217" s="168"/>
      <c r="O3217" s="168" t="str">
        <f t="shared" si="253"/>
        <v>PH.IC.IT.221717.01</v>
      </c>
      <c r="Q3217" s="168" t="str">
        <f t="shared" si="254"/>
        <v>CL.IC.IT.221717.01</v>
      </c>
      <c r="AB3217" s="167" t="s">
        <v>12773</v>
      </c>
      <c r="AC3217" s="167">
        <v>1428</v>
      </c>
    </row>
    <row r="3218" spans="1:29" s="167" customFormat="1" ht="15">
      <c r="A3218" s="167" t="s">
        <v>9344</v>
      </c>
      <c r="C3218" s="61" t="s">
        <v>10705</v>
      </c>
      <c r="E3218" s="61" t="s">
        <v>12462</v>
      </c>
      <c r="F3218" s="167" t="s">
        <v>8513</v>
      </c>
      <c r="G3218" s="86" t="s">
        <v>9718</v>
      </c>
      <c r="H3218" s="62" t="s">
        <v>12060</v>
      </c>
      <c r="I3218" s="86" t="s">
        <v>9718</v>
      </c>
      <c r="J3218" s="63" t="str">
        <f t="shared" si="250"/>
        <v>IC.IT.221718</v>
      </c>
      <c r="K3218" s="61" t="s">
        <v>12175</v>
      </c>
      <c r="L3218" s="167" t="str">
        <f t="shared" si="251"/>
        <v>Forearm, left</v>
      </c>
      <c r="M3218" s="168" t="str">
        <f t="shared" si="252"/>
        <v>PI.IC.IT.221718.01</v>
      </c>
      <c r="N3218" s="168"/>
      <c r="O3218" s="168" t="str">
        <f t="shared" si="253"/>
        <v>PH.IC.IT.221718.01</v>
      </c>
      <c r="Q3218" s="168" t="str">
        <f t="shared" si="254"/>
        <v>CL.IC.IT.221718.01</v>
      </c>
      <c r="AB3218" s="167" t="s">
        <v>12773</v>
      </c>
      <c r="AC3218" s="167">
        <v>1428</v>
      </c>
    </row>
    <row r="3219" spans="1:29" s="167" customFormat="1" ht="15">
      <c r="A3219" s="167" t="s">
        <v>9344</v>
      </c>
      <c r="C3219" s="61" t="s">
        <v>10705</v>
      </c>
      <c r="E3219" s="61" t="s">
        <v>12462</v>
      </c>
      <c r="F3219" s="167" t="s">
        <v>8513</v>
      </c>
      <c r="G3219" s="86" t="s">
        <v>9720</v>
      </c>
      <c r="H3219" s="62" t="s">
        <v>11913</v>
      </c>
      <c r="I3219" s="86" t="s">
        <v>9720</v>
      </c>
      <c r="J3219" s="63" t="str">
        <f t="shared" si="250"/>
        <v>IC.IT.221719</v>
      </c>
      <c r="K3219" s="61" t="s">
        <v>12175</v>
      </c>
      <c r="L3219" s="167" t="str">
        <f t="shared" si="251"/>
        <v>Wrist, right</v>
      </c>
      <c r="M3219" s="168" t="str">
        <f t="shared" si="252"/>
        <v>PI.IC.IT.221719.01</v>
      </c>
      <c r="N3219" s="168"/>
      <c r="O3219" s="168" t="str">
        <f t="shared" si="253"/>
        <v>PH.IC.IT.221719.01</v>
      </c>
      <c r="Q3219" s="168" t="str">
        <f t="shared" si="254"/>
        <v>CL.IC.IT.221719.01</v>
      </c>
      <c r="AB3219" s="167" t="s">
        <v>12773</v>
      </c>
      <c r="AC3219" s="167">
        <v>1428</v>
      </c>
    </row>
    <row r="3220" spans="1:29" s="167" customFormat="1" ht="15">
      <c r="A3220" s="167" t="s">
        <v>9344</v>
      </c>
      <c r="C3220" s="61" t="s">
        <v>10705</v>
      </c>
      <c r="E3220" s="61" t="s">
        <v>12462</v>
      </c>
      <c r="F3220" s="167" t="s">
        <v>8513</v>
      </c>
      <c r="G3220" s="86" t="s">
        <v>9722</v>
      </c>
      <c r="H3220" s="62" t="s">
        <v>11906</v>
      </c>
      <c r="I3220" s="86" t="s">
        <v>9722</v>
      </c>
      <c r="J3220" s="63" t="str">
        <f t="shared" si="250"/>
        <v>IC.IT.221720</v>
      </c>
      <c r="K3220" s="61" t="s">
        <v>12175</v>
      </c>
      <c r="L3220" s="167" t="str">
        <f t="shared" si="251"/>
        <v>Wrist, left</v>
      </c>
      <c r="M3220" s="168" t="str">
        <f t="shared" si="252"/>
        <v>PI.IC.IT.221720.01</v>
      </c>
      <c r="N3220" s="168"/>
      <c r="O3220" s="168" t="str">
        <f t="shared" si="253"/>
        <v>PH.IC.IT.221720.01</v>
      </c>
      <c r="Q3220" s="168" t="str">
        <f t="shared" si="254"/>
        <v>CL.IC.IT.221720.01</v>
      </c>
      <c r="AB3220" s="167" t="s">
        <v>12773</v>
      </c>
      <c r="AC3220" s="167">
        <v>1428</v>
      </c>
    </row>
    <row r="3221" spans="1:29" s="167" customFormat="1" ht="15">
      <c r="A3221" s="167" t="s">
        <v>9344</v>
      </c>
      <c r="C3221" s="61" t="s">
        <v>10705</v>
      </c>
      <c r="E3221" s="61" t="s">
        <v>12462</v>
      </c>
      <c r="F3221" s="167" t="s">
        <v>8513</v>
      </c>
      <c r="G3221" s="86" t="s">
        <v>9437</v>
      </c>
      <c r="H3221" s="62" t="s">
        <v>10704</v>
      </c>
      <c r="I3221" s="86" t="s">
        <v>9437</v>
      </c>
      <c r="J3221" s="63" t="str">
        <f t="shared" si="250"/>
        <v>IC.IT.221721</v>
      </c>
      <c r="K3221" s="61" t="s">
        <v>12175</v>
      </c>
      <c r="L3221" s="167" t="str">
        <f t="shared" si="251"/>
        <v>Hand, right</v>
      </c>
      <c r="M3221" s="168" t="str">
        <f t="shared" si="252"/>
        <v>PI.IC.IT.221721.01</v>
      </c>
      <c r="N3221" s="168"/>
      <c r="O3221" s="168" t="str">
        <f t="shared" si="253"/>
        <v>PH.IC.IT.221721.01</v>
      </c>
      <c r="Q3221" s="168" t="str">
        <f t="shared" si="254"/>
        <v>CL.IC.IT.221721.01</v>
      </c>
      <c r="AB3221" s="167" t="s">
        <v>12773</v>
      </c>
      <c r="AC3221" s="167">
        <v>1428</v>
      </c>
    </row>
    <row r="3222" spans="1:29" s="167" customFormat="1" ht="15">
      <c r="A3222" s="167" t="s">
        <v>9344</v>
      </c>
      <c r="C3222" s="61" t="s">
        <v>10705</v>
      </c>
      <c r="E3222" s="61" t="s">
        <v>12462</v>
      </c>
      <c r="F3222" s="167" t="s">
        <v>8513</v>
      </c>
      <c r="G3222" s="86" t="s">
        <v>9444</v>
      </c>
      <c r="H3222" s="62" t="s">
        <v>10705</v>
      </c>
      <c r="I3222" s="86" t="s">
        <v>9444</v>
      </c>
      <c r="J3222" s="63" t="str">
        <f t="shared" si="250"/>
        <v>IC.IT.221722</v>
      </c>
      <c r="K3222" s="61" t="s">
        <v>12175</v>
      </c>
      <c r="L3222" s="167" t="str">
        <f t="shared" si="251"/>
        <v>Hand, left</v>
      </c>
      <c r="M3222" s="168" t="str">
        <f t="shared" si="252"/>
        <v>PI.IC.IT.221722.01</v>
      </c>
      <c r="N3222" s="168"/>
      <c r="O3222" s="168" t="str">
        <f t="shared" si="253"/>
        <v>PH.IC.IT.221722.01</v>
      </c>
      <c r="Q3222" s="168" t="str">
        <f t="shared" si="254"/>
        <v>CL.IC.IT.221722.01</v>
      </c>
      <c r="AB3222" s="167" t="s">
        <v>12773</v>
      </c>
      <c r="AC3222" s="167">
        <v>1428</v>
      </c>
    </row>
    <row r="3223" spans="1:29" s="167" customFormat="1" ht="15">
      <c r="A3223" s="167" t="s">
        <v>9344</v>
      </c>
      <c r="C3223" s="61" t="s">
        <v>10705</v>
      </c>
      <c r="E3223" s="61" t="s">
        <v>12462</v>
      </c>
      <c r="F3223" s="167" t="s">
        <v>8513</v>
      </c>
      <c r="G3223" s="86" t="s">
        <v>9574</v>
      </c>
      <c r="H3223" s="62" t="s">
        <v>10706</v>
      </c>
      <c r="I3223" s="86" t="s">
        <v>9574</v>
      </c>
      <c r="J3223" s="63" t="str">
        <f t="shared" si="250"/>
        <v>IC.IT.221723</v>
      </c>
      <c r="K3223" s="61" t="s">
        <v>12175</v>
      </c>
      <c r="L3223" s="167" t="str">
        <f t="shared" si="251"/>
        <v>Finger(s), right: specify</v>
      </c>
      <c r="M3223" s="168" t="str">
        <f t="shared" si="252"/>
        <v>PI.IC.IT.221723.01</v>
      </c>
      <c r="N3223" s="168"/>
      <c r="O3223" s="168" t="str">
        <f t="shared" si="253"/>
        <v>PH.IC.IT.221723.01</v>
      </c>
      <c r="Q3223" s="168" t="str">
        <f t="shared" si="254"/>
        <v>CL.IC.IT.221723.01</v>
      </c>
      <c r="AB3223" s="167" t="s">
        <v>12773</v>
      </c>
      <c r="AC3223" s="167">
        <v>1428</v>
      </c>
    </row>
    <row r="3224" spans="1:29" s="167" customFormat="1" ht="15">
      <c r="A3224" s="167" t="s">
        <v>9344</v>
      </c>
      <c r="C3224" s="61" t="s">
        <v>10705</v>
      </c>
      <c r="E3224" s="61" t="s">
        <v>702</v>
      </c>
      <c r="F3224" s="167" t="s">
        <v>8513</v>
      </c>
      <c r="G3224" s="86" t="s">
        <v>9576</v>
      </c>
      <c r="H3224" s="61" t="s">
        <v>10707</v>
      </c>
      <c r="I3224" s="86" t="s">
        <v>9576</v>
      </c>
      <c r="J3224" s="63" t="str">
        <f t="shared" si="250"/>
        <v>IC.IT.221724</v>
      </c>
      <c r="K3224" s="61" t="s">
        <v>13277</v>
      </c>
      <c r="L3224" s="167" t="str">
        <f t="shared" si="251"/>
        <v>Finger(s), left:  specify</v>
      </c>
      <c r="M3224" s="168" t="str">
        <f t="shared" si="252"/>
        <v>PI.IC.IT.221724.01</v>
      </c>
      <c r="N3224" s="168"/>
      <c r="O3224" s="168" t="str">
        <f t="shared" si="253"/>
        <v>PH.IC.IT.221724.01</v>
      </c>
      <c r="Q3224" s="168" t="str">
        <f t="shared" si="254"/>
        <v>CL.IC.IT.221724.01</v>
      </c>
      <c r="AB3224" s="167" t="s">
        <v>12773</v>
      </c>
      <c r="AC3224" s="167">
        <v>1428</v>
      </c>
    </row>
    <row r="3225" spans="1:29" s="167" customFormat="1" ht="15">
      <c r="A3225" s="167" t="s">
        <v>9344</v>
      </c>
      <c r="C3225" s="61" t="s">
        <v>10705</v>
      </c>
      <c r="E3225" s="61" t="s">
        <v>12462</v>
      </c>
      <c r="F3225" s="167" t="s">
        <v>8513</v>
      </c>
      <c r="G3225" s="86" t="s">
        <v>9578</v>
      </c>
      <c r="H3225" s="62" t="s">
        <v>10708</v>
      </c>
      <c r="I3225" s="86" t="s">
        <v>9578</v>
      </c>
      <c r="J3225" s="63" t="str">
        <f t="shared" si="250"/>
        <v>IC.IT.221725</v>
      </c>
      <c r="K3225" s="61" t="s">
        <v>12175</v>
      </c>
      <c r="L3225" s="167" t="str">
        <f t="shared" si="251"/>
        <v>Thigh, right</v>
      </c>
      <c r="M3225" s="168" t="str">
        <f t="shared" si="252"/>
        <v>PI.IC.IT.221725.01</v>
      </c>
      <c r="N3225" s="168"/>
      <c r="O3225" s="168" t="str">
        <f t="shared" si="253"/>
        <v>PH.IC.IT.221725.01</v>
      </c>
      <c r="Q3225" s="168" t="str">
        <f t="shared" si="254"/>
        <v>CL.IC.IT.221725.01</v>
      </c>
      <c r="AB3225" s="167" t="s">
        <v>12773</v>
      </c>
      <c r="AC3225" s="167">
        <v>1428</v>
      </c>
    </row>
    <row r="3226" spans="1:29" s="167" customFormat="1" ht="15">
      <c r="A3226" s="167" t="s">
        <v>9344</v>
      </c>
      <c r="C3226" s="61" t="s">
        <v>10705</v>
      </c>
      <c r="E3226" s="61" t="s">
        <v>12462</v>
      </c>
      <c r="F3226" s="167" t="s">
        <v>8513</v>
      </c>
      <c r="G3226" s="86" t="s">
        <v>9580</v>
      </c>
      <c r="H3226" s="62" t="s">
        <v>10709</v>
      </c>
      <c r="I3226" s="86" t="s">
        <v>9580</v>
      </c>
      <c r="J3226" s="63" t="str">
        <f t="shared" si="250"/>
        <v>IC.IT.221726</v>
      </c>
      <c r="K3226" s="61" t="s">
        <v>12175</v>
      </c>
      <c r="L3226" s="167" t="str">
        <f t="shared" si="251"/>
        <v>Thigh, left</v>
      </c>
      <c r="M3226" s="168" t="str">
        <f t="shared" si="252"/>
        <v>PI.IC.IT.221726.01</v>
      </c>
      <c r="N3226" s="168"/>
      <c r="O3226" s="168" t="str">
        <f t="shared" si="253"/>
        <v>PH.IC.IT.221726.01</v>
      </c>
      <c r="Q3226" s="168" t="str">
        <f t="shared" si="254"/>
        <v>CL.IC.IT.221726.01</v>
      </c>
      <c r="AB3226" s="167" t="s">
        <v>12773</v>
      </c>
      <c r="AC3226" s="167">
        <v>1428</v>
      </c>
    </row>
    <row r="3227" spans="1:29" s="167" customFormat="1" ht="15">
      <c r="A3227" s="167" t="s">
        <v>9344</v>
      </c>
      <c r="C3227" s="61" t="s">
        <v>10705</v>
      </c>
      <c r="E3227" s="61" t="s">
        <v>12462</v>
      </c>
      <c r="F3227" s="167" t="s">
        <v>8513</v>
      </c>
      <c r="G3227" s="86" t="s">
        <v>9730</v>
      </c>
      <c r="H3227" s="62" t="s">
        <v>9143</v>
      </c>
      <c r="I3227" s="86" t="s">
        <v>9730</v>
      </c>
      <c r="J3227" s="63" t="str">
        <f t="shared" si="250"/>
        <v>IC.IT.221727</v>
      </c>
      <c r="K3227" s="61" t="s">
        <v>12175</v>
      </c>
      <c r="L3227" s="167" t="str">
        <f t="shared" si="251"/>
        <v>Knee, right</v>
      </c>
      <c r="M3227" s="168" t="str">
        <f t="shared" si="252"/>
        <v>PI.IC.IT.221727.01</v>
      </c>
      <c r="N3227" s="168"/>
      <c r="O3227" s="168" t="str">
        <f t="shared" si="253"/>
        <v>PH.IC.IT.221727.01</v>
      </c>
      <c r="Q3227" s="168" t="str">
        <f t="shared" si="254"/>
        <v>CL.IC.IT.221727.01</v>
      </c>
      <c r="AB3227" s="167" t="s">
        <v>12773</v>
      </c>
      <c r="AC3227" s="167">
        <v>1428</v>
      </c>
    </row>
    <row r="3228" spans="1:29" s="167" customFormat="1" ht="15">
      <c r="A3228" s="167" t="s">
        <v>9344</v>
      </c>
      <c r="C3228" s="61" t="s">
        <v>10705</v>
      </c>
      <c r="E3228" s="61" t="s">
        <v>12462</v>
      </c>
      <c r="F3228" s="167" t="s">
        <v>8513</v>
      </c>
      <c r="G3228" s="86" t="s">
        <v>9732</v>
      </c>
      <c r="H3228" s="62" t="s">
        <v>9144</v>
      </c>
      <c r="I3228" s="86" t="s">
        <v>9732</v>
      </c>
      <c r="J3228" s="63" t="str">
        <f t="shared" si="250"/>
        <v>IC.IT.221728</v>
      </c>
      <c r="K3228" s="61" t="s">
        <v>12175</v>
      </c>
      <c r="L3228" s="167" t="str">
        <f t="shared" si="251"/>
        <v>Knee, left</v>
      </c>
      <c r="M3228" s="168" t="str">
        <f t="shared" si="252"/>
        <v>PI.IC.IT.221728.01</v>
      </c>
      <c r="N3228" s="168"/>
      <c r="O3228" s="168" t="str">
        <f t="shared" si="253"/>
        <v>PH.IC.IT.221728.01</v>
      </c>
      <c r="Q3228" s="168" t="str">
        <f t="shared" si="254"/>
        <v>CL.IC.IT.221728.01</v>
      </c>
      <c r="AB3228" s="167" t="s">
        <v>12773</v>
      </c>
      <c r="AC3228" s="167">
        <v>1428</v>
      </c>
    </row>
    <row r="3229" spans="1:29" s="167" customFormat="1" ht="15">
      <c r="A3229" s="167" t="s">
        <v>9344</v>
      </c>
      <c r="C3229" s="61" t="s">
        <v>10705</v>
      </c>
      <c r="E3229" s="61" t="s">
        <v>12462</v>
      </c>
      <c r="F3229" s="167" t="s">
        <v>8513</v>
      </c>
      <c r="G3229" s="86" t="s">
        <v>13495</v>
      </c>
      <c r="H3229" s="62" t="s">
        <v>9145</v>
      </c>
      <c r="I3229" s="86" t="s">
        <v>13495</v>
      </c>
      <c r="J3229" s="63" t="str">
        <f t="shared" si="250"/>
        <v>IC.IT.221729</v>
      </c>
      <c r="K3229" s="61" t="s">
        <v>12175</v>
      </c>
      <c r="L3229" s="167" t="str">
        <f t="shared" si="251"/>
        <v>Shin, right</v>
      </c>
      <c r="M3229" s="168" t="str">
        <f t="shared" si="252"/>
        <v>PI.IC.IT.221729.01</v>
      </c>
      <c r="N3229" s="168"/>
      <c r="O3229" s="168" t="str">
        <f t="shared" si="253"/>
        <v>PH.IC.IT.221729.01</v>
      </c>
      <c r="Q3229" s="168" t="str">
        <f t="shared" si="254"/>
        <v>CL.IC.IT.221729.01</v>
      </c>
      <c r="AB3229" s="167" t="s">
        <v>12773</v>
      </c>
      <c r="AC3229" s="167">
        <v>1428</v>
      </c>
    </row>
    <row r="3230" spans="1:29" s="167" customFormat="1" ht="15">
      <c r="A3230" s="167" t="s">
        <v>9344</v>
      </c>
      <c r="C3230" s="61" t="s">
        <v>10705</v>
      </c>
      <c r="E3230" s="61" t="s">
        <v>12462</v>
      </c>
      <c r="F3230" s="167" t="s">
        <v>8513</v>
      </c>
      <c r="G3230" s="86" t="s">
        <v>13496</v>
      </c>
      <c r="H3230" s="62" t="s">
        <v>6872</v>
      </c>
      <c r="I3230" s="86" t="s">
        <v>13496</v>
      </c>
      <c r="J3230" s="63" t="str">
        <f t="shared" si="250"/>
        <v>IC.IT.221730</v>
      </c>
      <c r="K3230" s="61" t="s">
        <v>12175</v>
      </c>
      <c r="L3230" s="167" t="str">
        <f t="shared" si="251"/>
        <v>Shin, left</v>
      </c>
      <c r="M3230" s="168" t="str">
        <f t="shared" si="252"/>
        <v>PI.IC.IT.221730.01</v>
      </c>
      <c r="N3230" s="168"/>
      <c r="O3230" s="168" t="str">
        <f t="shared" si="253"/>
        <v>PH.IC.IT.221730.01</v>
      </c>
      <c r="Q3230" s="168" t="str">
        <f t="shared" si="254"/>
        <v>CL.IC.IT.221730.01</v>
      </c>
      <c r="AB3230" s="167" t="s">
        <v>12773</v>
      </c>
      <c r="AC3230" s="167">
        <v>1428</v>
      </c>
    </row>
    <row r="3231" spans="1:29" s="167" customFormat="1" ht="15">
      <c r="A3231" s="167" t="s">
        <v>9344</v>
      </c>
      <c r="C3231" s="61" t="s">
        <v>10705</v>
      </c>
      <c r="E3231" s="61" t="s">
        <v>12462</v>
      </c>
      <c r="F3231" s="167" t="s">
        <v>8513</v>
      </c>
      <c r="G3231" s="86" t="s">
        <v>9734</v>
      </c>
      <c r="H3231" s="62" t="s">
        <v>6874</v>
      </c>
      <c r="I3231" s="86" t="s">
        <v>9734</v>
      </c>
      <c r="J3231" s="63" t="str">
        <f t="shared" si="250"/>
        <v>IC.IT.221731</v>
      </c>
      <c r="K3231" s="61" t="s">
        <v>12175</v>
      </c>
      <c r="L3231" s="167" t="str">
        <f t="shared" si="251"/>
        <v>Calf, right</v>
      </c>
      <c r="M3231" s="168" t="str">
        <f t="shared" si="252"/>
        <v>PI.IC.IT.221731.01</v>
      </c>
      <c r="N3231" s="168"/>
      <c r="O3231" s="168" t="str">
        <f t="shared" si="253"/>
        <v>PH.IC.IT.221731.01</v>
      </c>
      <c r="Q3231" s="168" t="str">
        <f t="shared" si="254"/>
        <v>CL.IC.IT.221731.01</v>
      </c>
      <c r="AB3231" s="167" t="s">
        <v>12773</v>
      </c>
      <c r="AC3231" s="167">
        <v>1428</v>
      </c>
    </row>
    <row r="3232" spans="1:29" s="167" customFormat="1" ht="15">
      <c r="A3232" s="167" t="s">
        <v>9344</v>
      </c>
      <c r="C3232" s="61" t="s">
        <v>10705</v>
      </c>
      <c r="E3232" s="61" t="s">
        <v>12462</v>
      </c>
      <c r="F3232" s="167" t="s">
        <v>8513</v>
      </c>
      <c r="G3232" s="86" t="s">
        <v>9736</v>
      </c>
      <c r="H3232" s="62" t="s">
        <v>7411</v>
      </c>
      <c r="I3232" s="86" t="s">
        <v>9736</v>
      </c>
      <c r="J3232" s="63" t="str">
        <f t="shared" si="250"/>
        <v>IC.IT.221732</v>
      </c>
      <c r="K3232" s="61" t="s">
        <v>12175</v>
      </c>
      <c r="L3232" s="167" t="str">
        <f t="shared" si="251"/>
        <v>Calf, left</v>
      </c>
      <c r="M3232" s="168" t="str">
        <f t="shared" si="252"/>
        <v>PI.IC.IT.221732.01</v>
      </c>
      <c r="N3232" s="168"/>
      <c r="O3232" s="168" t="str">
        <f t="shared" si="253"/>
        <v>PH.IC.IT.221732.01</v>
      </c>
      <c r="Q3232" s="168" t="str">
        <f t="shared" si="254"/>
        <v>CL.IC.IT.221732.01</v>
      </c>
      <c r="AB3232" s="167" t="s">
        <v>12773</v>
      </c>
      <c r="AC3232" s="167">
        <v>1428</v>
      </c>
    </row>
    <row r="3233" spans="1:37" s="167" customFormat="1" ht="15">
      <c r="A3233" s="167" t="s">
        <v>9344</v>
      </c>
      <c r="C3233" s="61" t="s">
        <v>10705</v>
      </c>
      <c r="E3233" s="61" t="s">
        <v>12462</v>
      </c>
      <c r="F3233" s="167" t="s">
        <v>8513</v>
      </c>
      <c r="G3233" s="86" t="s">
        <v>9878</v>
      </c>
      <c r="H3233" s="62" t="s">
        <v>7414</v>
      </c>
      <c r="I3233" s="86" t="s">
        <v>9878</v>
      </c>
      <c r="J3233" s="63" t="str">
        <f t="shared" si="250"/>
        <v>IC.IT.221733</v>
      </c>
      <c r="K3233" s="61" t="s">
        <v>12175</v>
      </c>
      <c r="L3233" s="167" t="str">
        <f t="shared" si="251"/>
        <v>Ankle, right</v>
      </c>
      <c r="M3233" s="168" t="str">
        <f t="shared" si="252"/>
        <v>PI.IC.IT.221733.01</v>
      </c>
      <c r="N3233" s="168"/>
      <c r="O3233" s="168" t="str">
        <f t="shared" si="253"/>
        <v>PH.IC.IT.221733.01</v>
      </c>
      <c r="Q3233" s="168" t="str">
        <f t="shared" si="254"/>
        <v>CL.IC.IT.221733.01</v>
      </c>
      <c r="AB3233" s="167" t="s">
        <v>12773</v>
      </c>
      <c r="AC3233" s="167">
        <v>1428</v>
      </c>
    </row>
    <row r="3234" spans="1:37" s="167" customFormat="1" ht="15">
      <c r="A3234" s="167" t="s">
        <v>9344</v>
      </c>
      <c r="C3234" s="61" t="s">
        <v>10705</v>
      </c>
      <c r="E3234" s="61" t="s">
        <v>12462</v>
      </c>
      <c r="F3234" s="167" t="s">
        <v>8513</v>
      </c>
      <c r="G3234" s="86" t="s">
        <v>9880</v>
      </c>
      <c r="H3234" s="62" t="s">
        <v>7417</v>
      </c>
      <c r="I3234" s="86" t="s">
        <v>9880</v>
      </c>
      <c r="J3234" s="63" t="str">
        <f t="shared" si="250"/>
        <v>IC.IT.221734</v>
      </c>
      <c r="K3234" s="61" t="s">
        <v>12175</v>
      </c>
      <c r="L3234" s="167" t="str">
        <f t="shared" si="251"/>
        <v>Ankle, left</v>
      </c>
      <c r="M3234" s="168" t="str">
        <f t="shared" si="252"/>
        <v>PI.IC.IT.221734.01</v>
      </c>
      <c r="N3234" s="168"/>
      <c r="O3234" s="168" t="str">
        <f t="shared" si="253"/>
        <v>PH.IC.IT.221734.01</v>
      </c>
      <c r="Q3234" s="168" t="str">
        <f t="shared" si="254"/>
        <v>CL.IC.IT.221734.01</v>
      </c>
      <c r="AB3234" s="167" t="s">
        <v>12773</v>
      </c>
      <c r="AC3234" s="167">
        <v>1428</v>
      </c>
    </row>
    <row r="3235" spans="1:37" s="167" customFormat="1" ht="15">
      <c r="A3235" s="167" t="s">
        <v>9344</v>
      </c>
      <c r="C3235" s="61" t="s">
        <v>10705</v>
      </c>
      <c r="E3235" s="61" t="s">
        <v>12462</v>
      </c>
      <c r="F3235" s="167" t="s">
        <v>8513</v>
      </c>
      <c r="G3235" s="86" t="s">
        <v>9033</v>
      </c>
      <c r="H3235" s="62" t="s">
        <v>7255</v>
      </c>
      <c r="I3235" s="86" t="s">
        <v>9033</v>
      </c>
      <c r="J3235" s="63" t="str">
        <f t="shared" si="250"/>
        <v>IC.IT.221735</v>
      </c>
      <c r="K3235" s="61" t="s">
        <v>12175</v>
      </c>
      <c r="L3235" s="167" t="str">
        <f t="shared" si="251"/>
        <v>Heel, right</v>
      </c>
      <c r="M3235" s="168" t="str">
        <f t="shared" si="252"/>
        <v>PI.IC.IT.221735.01</v>
      </c>
      <c r="N3235" s="168"/>
      <c r="O3235" s="168" t="str">
        <f t="shared" si="253"/>
        <v>PH.IC.IT.221735.01</v>
      </c>
      <c r="Q3235" s="168" t="str">
        <f t="shared" si="254"/>
        <v>CL.IC.IT.221735.01</v>
      </c>
      <c r="AB3235" s="167" t="s">
        <v>12773</v>
      </c>
      <c r="AC3235" s="167">
        <v>1428</v>
      </c>
    </row>
    <row r="3236" spans="1:37" s="167" customFormat="1" ht="15">
      <c r="A3236" s="167" t="s">
        <v>9344</v>
      </c>
      <c r="C3236" s="61" t="s">
        <v>10705</v>
      </c>
      <c r="E3236" s="61" t="s">
        <v>702</v>
      </c>
      <c r="F3236" s="167" t="s">
        <v>8513</v>
      </c>
      <c r="G3236" s="86" t="s">
        <v>9035</v>
      </c>
      <c r="H3236" s="61" t="s">
        <v>7257</v>
      </c>
      <c r="I3236" s="86" t="s">
        <v>9035</v>
      </c>
      <c r="J3236" s="63" t="str">
        <f t="shared" si="250"/>
        <v>IC.IT.221736</v>
      </c>
      <c r="K3236" s="61" t="s">
        <v>13277</v>
      </c>
      <c r="L3236" s="167" t="str">
        <f t="shared" si="251"/>
        <v>Heel, left</v>
      </c>
      <c r="M3236" s="168" t="str">
        <f t="shared" si="252"/>
        <v>PI.IC.IT.221736.01</v>
      </c>
      <c r="N3236" s="168"/>
      <c r="O3236" s="168" t="str">
        <f t="shared" si="253"/>
        <v>PH.IC.IT.221736.01</v>
      </c>
      <c r="Q3236" s="168" t="str">
        <f t="shared" si="254"/>
        <v>CL.IC.IT.221736.01</v>
      </c>
      <c r="AB3236" s="167" t="s">
        <v>12773</v>
      </c>
      <c r="AC3236" s="167">
        <v>1428</v>
      </c>
    </row>
    <row r="3237" spans="1:37" s="167" customFormat="1" ht="15">
      <c r="A3237" s="167" t="s">
        <v>9344</v>
      </c>
      <c r="C3237" s="61" t="s">
        <v>10705</v>
      </c>
      <c r="E3237" s="61" t="s">
        <v>12462</v>
      </c>
      <c r="F3237" s="167" t="s">
        <v>8513</v>
      </c>
      <c r="G3237" s="86" t="s">
        <v>9171</v>
      </c>
      <c r="H3237" s="62" t="s">
        <v>7101</v>
      </c>
      <c r="I3237" s="86" t="s">
        <v>9171</v>
      </c>
      <c r="J3237" s="63" t="str">
        <f t="shared" si="250"/>
        <v>IC.IT.221737</v>
      </c>
      <c r="K3237" s="61" t="s">
        <v>12175</v>
      </c>
      <c r="L3237" s="167" t="str">
        <f t="shared" si="251"/>
        <v>Foot, right</v>
      </c>
      <c r="M3237" s="168" t="str">
        <f t="shared" si="252"/>
        <v>PI.IC.IT.221737.01</v>
      </c>
      <c r="N3237" s="168"/>
      <c r="O3237" s="168" t="str">
        <f t="shared" si="253"/>
        <v>PH.IC.IT.221737.01</v>
      </c>
      <c r="Q3237" s="168" t="str">
        <f t="shared" si="254"/>
        <v>CL.IC.IT.221737.01</v>
      </c>
      <c r="AB3237" s="167" t="s">
        <v>12773</v>
      </c>
      <c r="AC3237" s="167">
        <v>1428</v>
      </c>
    </row>
    <row r="3238" spans="1:37" s="167" customFormat="1" ht="15">
      <c r="A3238" s="167" t="s">
        <v>9344</v>
      </c>
      <c r="C3238" s="61" t="s">
        <v>10705</v>
      </c>
      <c r="E3238" s="61" t="s">
        <v>12462</v>
      </c>
      <c r="F3238" s="167" t="s">
        <v>8513</v>
      </c>
      <c r="G3238" s="86" t="s">
        <v>9306</v>
      </c>
      <c r="H3238" s="62" t="s">
        <v>7103</v>
      </c>
      <c r="I3238" s="86" t="s">
        <v>9306</v>
      </c>
      <c r="J3238" s="63" t="str">
        <f t="shared" si="250"/>
        <v>IC.IT.221738</v>
      </c>
      <c r="K3238" s="61" t="s">
        <v>12175</v>
      </c>
      <c r="L3238" s="167" t="str">
        <f t="shared" si="251"/>
        <v>Foot, left</v>
      </c>
      <c r="M3238" s="168" t="str">
        <f t="shared" si="252"/>
        <v>PI.IC.IT.221738.01</v>
      </c>
      <c r="N3238" s="168"/>
      <c r="O3238" s="168" t="str">
        <f t="shared" si="253"/>
        <v>PH.IC.IT.221738.01</v>
      </c>
      <c r="Q3238" s="168" t="str">
        <f t="shared" si="254"/>
        <v>CL.IC.IT.221738.01</v>
      </c>
      <c r="AB3238" s="167" t="s">
        <v>12773</v>
      </c>
      <c r="AC3238" s="167">
        <v>1428</v>
      </c>
    </row>
    <row r="3239" spans="1:37" s="167" customFormat="1" ht="15">
      <c r="A3239" s="167" t="s">
        <v>9344</v>
      </c>
      <c r="C3239" s="61" t="s">
        <v>10705</v>
      </c>
      <c r="E3239" s="61" t="s">
        <v>12462</v>
      </c>
      <c r="F3239" s="167" t="s">
        <v>8513</v>
      </c>
      <c r="G3239" s="86" t="s">
        <v>9419</v>
      </c>
      <c r="H3239" s="62" t="s">
        <v>7105</v>
      </c>
      <c r="I3239" s="86" t="s">
        <v>9419</v>
      </c>
      <c r="J3239" s="63" t="str">
        <f t="shared" si="250"/>
        <v>IC.IT.221739</v>
      </c>
      <c r="K3239" s="61" t="s">
        <v>12175</v>
      </c>
      <c r="L3239" s="167" t="str">
        <f t="shared" si="251"/>
        <v>Toe(s), right: specify</v>
      </c>
      <c r="M3239" s="168" t="str">
        <f t="shared" si="252"/>
        <v>PI.IC.IT.221739.01</v>
      </c>
      <c r="N3239" s="168"/>
      <c r="O3239" s="168" t="str">
        <f t="shared" si="253"/>
        <v>PH.IC.IT.221739.01</v>
      </c>
      <c r="Q3239" s="168" t="str">
        <f t="shared" si="254"/>
        <v>CL.IC.IT.221739.01</v>
      </c>
      <c r="AB3239" s="167" t="s">
        <v>12773</v>
      </c>
      <c r="AC3239" s="167">
        <v>1428</v>
      </c>
    </row>
    <row r="3240" spans="1:37" s="167" customFormat="1" ht="15">
      <c r="A3240" s="167" t="s">
        <v>9344</v>
      </c>
      <c r="C3240" s="61" t="s">
        <v>10705</v>
      </c>
      <c r="E3240" s="61" t="s">
        <v>702</v>
      </c>
      <c r="F3240" s="167" t="s">
        <v>8513</v>
      </c>
      <c r="G3240" s="86" t="s">
        <v>9421</v>
      </c>
      <c r="H3240" s="61" t="s">
        <v>7107</v>
      </c>
      <c r="I3240" s="86" t="s">
        <v>9421</v>
      </c>
      <c r="J3240" s="63" t="str">
        <f t="shared" si="250"/>
        <v>IC.IT.221740</v>
      </c>
      <c r="K3240" s="61" t="s">
        <v>13277</v>
      </c>
      <c r="L3240" s="167" t="str">
        <f t="shared" si="251"/>
        <v>Toe(s), left:  specify</v>
      </c>
      <c r="M3240" s="168" t="str">
        <f t="shared" si="252"/>
        <v>PI.IC.IT.221740.01</v>
      </c>
      <c r="N3240" s="168"/>
      <c r="O3240" s="168" t="str">
        <f t="shared" si="253"/>
        <v>PH.IC.IT.221740.01</v>
      </c>
      <c r="Q3240" s="168" t="str">
        <f t="shared" si="254"/>
        <v>CL.IC.IT.221740.01</v>
      </c>
      <c r="AB3240" s="167" t="s">
        <v>12773</v>
      </c>
      <c r="AC3240" s="167">
        <v>1428</v>
      </c>
    </row>
    <row r="3241" spans="1:37" s="167" customFormat="1" ht="15">
      <c r="A3241" s="167" t="s">
        <v>9344</v>
      </c>
      <c r="C3241" s="61" t="s">
        <v>10705</v>
      </c>
      <c r="E3241" s="61" t="s">
        <v>13176</v>
      </c>
      <c r="F3241" s="167" t="s">
        <v>445</v>
      </c>
      <c r="G3241" s="167" t="s">
        <v>7633</v>
      </c>
      <c r="H3241" s="61" t="s">
        <v>7110</v>
      </c>
      <c r="I3241" s="167" t="s">
        <v>13800</v>
      </c>
      <c r="J3241" s="63" t="str">
        <f t="shared" si="250"/>
        <v>IC.IT.221741</v>
      </c>
      <c r="K3241" s="61" t="s">
        <v>13277</v>
      </c>
      <c r="L3241" s="167" t="str">
        <f t="shared" si="251"/>
        <v>Leg, right</v>
      </c>
      <c r="M3241" s="168" t="str">
        <f t="shared" si="252"/>
        <v>PI.IC.IT.221741.01</v>
      </c>
      <c r="N3241" s="168"/>
      <c r="O3241" s="168" t="str">
        <f t="shared" si="253"/>
        <v>PH.IC.IT.221741.01</v>
      </c>
      <c r="Q3241" s="168" t="str">
        <f t="shared" si="254"/>
        <v>CL.IC.IT.221741.01</v>
      </c>
      <c r="AJ3241" s="167" t="s">
        <v>12773</v>
      </c>
      <c r="AK3241" s="167">
        <v>1437</v>
      </c>
    </row>
    <row r="3242" spans="1:37" s="167" customFormat="1" ht="15">
      <c r="A3242" s="167" t="s">
        <v>9344</v>
      </c>
      <c r="C3242" s="61" t="s">
        <v>10705</v>
      </c>
      <c r="E3242" s="61" t="s">
        <v>12462</v>
      </c>
      <c r="F3242" s="167" t="s">
        <v>445</v>
      </c>
      <c r="G3242" s="167" t="s">
        <v>7635</v>
      </c>
      <c r="H3242" s="61" t="s">
        <v>7111</v>
      </c>
      <c r="I3242" s="167" t="s">
        <v>13801</v>
      </c>
      <c r="J3242" s="63" t="str">
        <f t="shared" si="250"/>
        <v>IC.IT.221742</v>
      </c>
      <c r="K3242" s="61" t="s">
        <v>12175</v>
      </c>
      <c r="L3242" s="167" t="str">
        <f t="shared" si="251"/>
        <v>Leg, left</v>
      </c>
      <c r="M3242" s="168" t="str">
        <f t="shared" si="252"/>
        <v>PI.IC.IT.221742.01</v>
      </c>
      <c r="N3242" s="168"/>
      <c r="O3242" s="168" t="str">
        <f t="shared" si="253"/>
        <v>PH.IC.IT.221742.01</v>
      </c>
      <c r="Q3242" s="168" t="str">
        <f t="shared" si="254"/>
        <v>CL.IC.IT.221742.01</v>
      </c>
      <c r="AJ3242" s="167" t="s">
        <v>12773</v>
      </c>
      <c r="AK3242" s="167">
        <v>1437</v>
      </c>
    </row>
    <row r="3243" spans="1:37" s="167" customFormat="1" ht="15">
      <c r="A3243" s="167" t="s">
        <v>9344</v>
      </c>
      <c r="C3243" s="61" t="s">
        <v>10705</v>
      </c>
      <c r="D3243" s="167" t="s">
        <v>8697</v>
      </c>
      <c r="E3243" s="61" t="s">
        <v>12602</v>
      </c>
      <c r="F3243" s="167" t="s">
        <v>8514</v>
      </c>
      <c r="G3243" s="167" t="s">
        <v>9026</v>
      </c>
      <c r="H3243" s="62" t="s">
        <v>12030</v>
      </c>
      <c r="I3243" s="167" t="s">
        <v>9026</v>
      </c>
      <c r="J3243" s="63" t="str">
        <f t="shared" si="250"/>
        <v>IC.IT.221802</v>
      </c>
      <c r="K3243" s="61" t="s">
        <v>1702</v>
      </c>
      <c r="L3243" s="167" t="str">
        <f t="shared" si="251"/>
        <v>Forehead</v>
      </c>
      <c r="M3243" s="168" t="str">
        <f t="shared" si="252"/>
        <v>PI.IC.IT.221802.01</v>
      </c>
      <c r="N3243" s="168"/>
      <c r="O3243" s="168" t="str">
        <f t="shared" si="253"/>
        <v>PH.IC.IT.221802.01</v>
      </c>
      <c r="Q3243" s="168" t="str">
        <f t="shared" si="254"/>
        <v>CL.IC.IT.221802.01</v>
      </c>
    </row>
    <row r="3244" spans="1:37" s="167" customFormat="1" ht="15">
      <c r="A3244" s="167" t="s">
        <v>9344</v>
      </c>
      <c r="C3244" s="61" t="s">
        <v>10705</v>
      </c>
      <c r="E3244" s="61" t="s">
        <v>12602</v>
      </c>
      <c r="F3244" s="167" t="s">
        <v>8514</v>
      </c>
      <c r="G3244" s="167" t="s">
        <v>9140</v>
      </c>
      <c r="H3244" s="62" t="s">
        <v>12032</v>
      </c>
      <c r="I3244" s="167" t="s">
        <v>9140</v>
      </c>
      <c r="J3244" s="63" t="str">
        <f t="shared" si="250"/>
        <v>IC.IT.221803</v>
      </c>
      <c r="K3244" s="61" t="s">
        <v>12175</v>
      </c>
      <c r="L3244" s="167" t="str">
        <f t="shared" si="251"/>
        <v>Temporal</v>
      </c>
      <c r="M3244" s="168" t="str">
        <f t="shared" si="252"/>
        <v>PI.IC.IT.221803.01</v>
      </c>
      <c r="N3244" s="168"/>
      <c r="O3244" s="168" t="str">
        <f t="shared" si="253"/>
        <v>PH.IC.IT.221803.01</v>
      </c>
      <c r="Q3244" s="168" t="str">
        <f t="shared" si="254"/>
        <v>CL.IC.IT.221803.01</v>
      </c>
    </row>
    <row r="3245" spans="1:37" s="167" customFormat="1" ht="15">
      <c r="A3245" s="167" t="s">
        <v>9344</v>
      </c>
      <c r="C3245" s="61" t="s">
        <v>10705</v>
      </c>
      <c r="E3245" s="61" t="s">
        <v>12602</v>
      </c>
      <c r="F3245" s="167" t="s">
        <v>8514</v>
      </c>
      <c r="G3245" s="167" t="s">
        <v>9141</v>
      </c>
      <c r="H3245" s="62" t="s">
        <v>12028</v>
      </c>
      <c r="I3245" s="167" t="s">
        <v>9141</v>
      </c>
      <c r="J3245" s="63" t="str">
        <f t="shared" si="250"/>
        <v>IC.IT.221804</v>
      </c>
      <c r="K3245" s="61" t="s">
        <v>12175</v>
      </c>
      <c r="L3245" s="167" t="str">
        <f t="shared" si="251"/>
        <v>Parietal</v>
      </c>
      <c r="M3245" s="168" t="str">
        <f t="shared" si="252"/>
        <v>PI.IC.IT.221804.01</v>
      </c>
      <c r="N3245" s="168"/>
      <c r="O3245" s="168" t="str">
        <f t="shared" si="253"/>
        <v>PH.IC.IT.221804.01</v>
      </c>
      <c r="Q3245" s="168" t="str">
        <f t="shared" si="254"/>
        <v>CL.IC.IT.221804.01</v>
      </c>
    </row>
    <row r="3246" spans="1:37" s="167" customFormat="1" ht="15">
      <c r="A3246" s="167" t="s">
        <v>9344</v>
      </c>
      <c r="C3246" s="61" t="s">
        <v>10705</v>
      </c>
      <c r="E3246" s="61" t="s">
        <v>12602</v>
      </c>
      <c r="F3246" s="167" t="s">
        <v>8514</v>
      </c>
      <c r="G3246" s="167" t="s">
        <v>9042</v>
      </c>
      <c r="H3246" s="62" t="s">
        <v>12210</v>
      </c>
      <c r="I3246" s="167" t="s">
        <v>9042</v>
      </c>
      <c r="J3246" s="63" t="str">
        <f t="shared" si="250"/>
        <v>IC.IT.221805</v>
      </c>
      <c r="K3246" s="61" t="s">
        <v>12175</v>
      </c>
      <c r="L3246" s="167" t="str">
        <f t="shared" si="251"/>
        <v>Occiput</v>
      </c>
      <c r="M3246" s="168" t="str">
        <f t="shared" si="252"/>
        <v>PI.IC.IT.221805.01</v>
      </c>
      <c r="N3246" s="168"/>
      <c r="O3246" s="168" t="str">
        <f t="shared" si="253"/>
        <v>PH.IC.IT.221805.01</v>
      </c>
      <c r="Q3246" s="168" t="str">
        <f t="shared" si="254"/>
        <v>CL.IC.IT.221805.01</v>
      </c>
    </row>
    <row r="3247" spans="1:37" s="167" customFormat="1" ht="15">
      <c r="A3247" s="167" t="s">
        <v>9344</v>
      </c>
      <c r="C3247" s="61" t="s">
        <v>10705</v>
      </c>
      <c r="E3247" s="61" t="s">
        <v>12602</v>
      </c>
      <c r="F3247" s="167" t="s">
        <v>8514</v>
      </c>
      <c r="G3247" s="167" t="s">
        <v>9142</v>
      </c>
      <c r="H3247" s="62" t="s">
        <v>12212</v>
      </c>
      <c r="I3247" s="167" t="s">
        <v>8736</v>
      </c>
      <c r="J3247" s="63" t="str">
        <f t="shared" si="250"/>
        <v>IC.IT.221806</v>
      </c>
      <c r="K3247" s="61" t="s">
        <v>12175</v>
      </c>
      <c r="L3247" s="167" t="str">
        <f t="shared" si="251"/>
        <v>Eye(s)</v>
      </c>
      <c r="M3247" s="168" t="str">
        <f t="shared" si="252"/>
        <v>PI.IC.IT.221806.01</v>
      </c>
      <c r="N3247" s="168"/>
      <c r="O3247" s="168" t="str">
        <f t="shared" si="253"/>
        <v>PH.IC.IT.221806.01</v>
      </c>
      <c r="Q3247" s="168" t="str">
        <f t="shared" si="254"/>
        <v>CL.IC.IT.221806.01</v>
      </c>
    </row>
    <row r="3248" spans="1:37" s="167" customFormat="1" ht="15">
      <c r="A3248" s="167" t="s">
        <v>9344</v>
      </c>
      <c r="C3248" s="61" t="s">
        <v>10705</v>
      </c>
      <c r="E3248" s="61" t="s">
        <v>12602</v>
      </c>
      <c r="F3248" s="167" t="s">
        <v>8514</v>
      </c>
      <c r="G3248" s="167" t="s">
        <v>8737</v>
      </c>
      <c r="H3248" s="62" t="s">
        <v>12225</v>
      </c>
      <c r="I3248" s="167" t="s">
        <v>8738</v>
      </c>
      <c r="J3248" s="63" t="str">
        <f t="shared" si="250"/>
        <v>IC.IT.221807</v>
      </c>
      <c r="K3248" s="61" t="s">
        <v>12175</v>
      </c>
      <c r="L3248" s="167" t="str">
        <f t="shared" si="251"/>
        <v>Ear(s)</v>
      </c>
      <c r="M3248" s="168" t="str">
        <f t="shared" si="252"/>
        <v>PI.IC.IT.221807.01</v>
      </c>
      <c r="N3248" s="168"/>
      <c r="O3248" s="168" t="str">
        <f t="shared" si="253"/>
        <v>PH.IC.IT.221807.01</v>
      </c>
      <c r="Q3248" s="168" t="str">
        <f t="shared" si="254"/>
        <v>CL.IC.IT.221807.01</v>
      </c>
    </row>
    <row r="3249" spans="1:29" s="167" customFormat="1" ht="15">
      <c r="A3249" s="167" t="s">
        <v>9344</v>
      </c>
      <c r="C3249" s="61" t="s">
        <v>10705</v>
      </c>
      <c r="E3249" s="61" t="s">
        <v>12602</v>
      </c>
      <c r="F3249" s="167" t="s">
        <v>8514</v>
      </c>
      <c r="G3249" s="167" t="s">
        <v>9457</v>
      </c>
      <c r="H3249" s="62" t="s">
        <v>11638</v>
      </c>
      <c r="I3249" s="167" t="s">
        <v>9457</v>
      </c>
      <c r="J3249" s="63" t="str">
        <f t="shared" si="250"/>
        <v>IC.IT.221808</v>
      </c>
      <c r="K3249" s="61" t="s">
        <v>12175</v>
      </c>
      <c r="L3249" s="167" t="str">
        <f t="shared" si="251"/>
        <v>Nose</v>
      </c>
      <c r="M3249" s="168" t="str">
        <f t="shared" si="252"/>
        <v>PI.IC.IT.221808.01</v>
      </c>
      <c r="N3249" s="168"/>
      <c r="O3249" s="168" t="str">
        <f t="shared" si="253"/>
        <v>PH.IC.IT.221808.01</v>
      </c>
      <c r="Q3249" s="168" t="str">
        <f t="shared" si="254"/>
        <v>CL.IC.IT.221808.01</v>
      </c>
    </row>
    <row r="3250" spans="1:29" s="167" customFormat="1" ht="15">
      <c r="A3250" s="167" t="s">
        <v>9344</v>
      </c>
      <c r="C3250" s="61" t="s">
        <v>10705</v>
      </c>
      <c r="E3250" s="61" t="s">
        <v>12602</v>
      </c>
      <c r="F3250" s="167" t="s">
        <v>8514</v>
      </c>
      <c r="G3250" s="167" t="s">
        <v>8739</v>
      </c>
      <c r="H3250" s="62" t="s">
        <v>11639</v>
      </c>
      <c r="I3250" s="167" t="s">
        <v>8739</v>
      </c>
      <c r="J3250" s="63" t="str">
        <f t="shared" si="250"/>
        <v>IC.IT.221809</v>
      </c>
      <c r="K3250" s="61" t="s">
        <v>12175</v>
      </c>
      <c r="L3250" s="167" t="str">
        <f t="shared" si="251"/>
        <v>Cheek</v>
      </c>
      <c r="M3250" s="168" t="str">
        <f t="shared" si="252"/>
        <v>PI.IC.IT.221809.01</v>
      </c>
      <c r="N3250" s="168"/>
      <c r="O3250" s="168" t="str">
        <f t="shared" si="253"/>
        <v>PH.IC.IT.221809.01</v>
      </c>
      <c r="Q3250" s="168" t="str">
        <f t="shared" si="254"/>
        <v>CL.IC.IT.221809.01</v>
      </c>
    </row>
    <row r="3251" spans="1:29" s="167" customFormat="1" ht="15">
      <c r="A3251" s="167" t="s">
        <v>9344</v>
      </c>
      <c r="C3251" s="61" t="s">
        <v>10705</v>
      </c>
      <c r="E3251" s="61" t="s">
        <v>12602</v>
      </c>
      <c r="F3251" s="167" t="s">
        <v>8514</v>
      </c>
      <c r="G3251" s="167" t="s">
        <v>8740</v>
      </c>
      <c r="H3251" s="62" t="s">
        <v>11829</v>
      </c>
      <c r="I3251" s="167" t="s">
        <v>8741</v>
      </c>
      <c r="J3251" s="63" t="str">
        <f t="shared" si="250"/>
        <v>IC.IT.221810</v>
      </c>
      <c r="K3251" s="61" t="s">
        <v>12175</v>
      </c>
      <c r="L3251" s="167" t="str">
        <f t="shared" si="251"/>
        <v>Lip upper</v>
      </c>
      <c r="M3251" s="168" t="str">
        <f t="shared" si="252"/>
        <v>PI.IC.IT.221810.01</v>
      </c>
      <c r="N3251" s="168"/>
      <c r="O3251" s="168" t="str">
        <f t="shared" si="253"/>
        <v>PH.IC.IT.221810.01</v>
      </c>
      <c r="Q3251" s="168" t="str">
        <f t="shared" si="254"/>
        <v>CL.IC.IT.221810.01</v>
      </c>
    </row>
    <row r="3252" spans="1:29" s="167" customFormat="1" ht="15">
      <c r="A3252" s="167" t="s">
        <v>9344</v>
      </c>
      <c r="C3252" s="61" t="s">
        <v>10705</v>
      </c>
      <c r="E3252" s="61" t="s">
        <v>12602</v>
      </c>
      <c r="F3252" s="167" t="s">
        <v>8514</v>
      </c>
      <c r="G3252" s="167" t="s">
        <v>8742</v>
      </c>
      <c r="H3252" s="62" t="s">
        <v>12099</v>
      </c>
      <c r="I3252" s="167" t="s">
        <v>8743</v>
      </c>
      <c r="J3252" s="63" t="str">
        <f t="shared" si="250"/>
        <v>IC.IT.221811</v>
      </c>
      <c r="K3252" s="61" t="s">
        <v>12175</v>
      </c>
      <c r="L3252" s="167" t="str">
        <f t="shared" si="251"/>
        <v>Lip lower</v>
      </c>
      <c r="M3252" s="168" t="str">
        <f t="shared" si="252"/>
        <v>PI.IC.IT.221811.01</v>
      </c>
      <c r="N3252" s="168"/>
      <c r="O3252" s="168" t="str">
        <f t="shared" si="253"/>
        <v>PH.IC.IT.221811.01</v>
      </c>
      <c r="Q3252" s="168" t="str">
        <f t="shared" si="254"/>
        <v>CL.IC.IT.221811.01</v>
      </c>
    </row>
    <row r="3253" spans="1:29" s="167" customFormat="1" ht="15">
      <c r="A3253" s="167" t="s">
        <v>9344</v>
      </c>
      <c r="C3253" s="61" t="s">
        <v>10705</v>
      </c>
      <c r="E3253" s="61" t="s">
        <v>12602</v>
      </c>
      <c r="F3253" s="167" t="s">
        <v>8514</v>
      </c>
      <c r="G3253" s="167" t="s">
        <v>8744</v>
      </c>
      <c r="H3253" s="62" t="s">
        <v>12100</v>
      </c>
      <c r="I3253" s="167" t="s">
        <v>8744</v>
      </c>
      <c r="J3253" s="63" t="str">
        <f t="shared" si="250"/>
        <v>IC.IT.221812</v>
      </c>
      <c r="K3253" s="61" t="s">
        <v>12175</v>
      </c>
      <c r="L3253" s="167" t="str">
        <f t="shared" si="251"/>
        <v>Jaw</v>
      </c>
      <c r="M3253" s="168" t="str">
        <f t="shared" si="252"/>
        <v>PI.IC.IT.221812.01</v>
      </c>
      <c r="N3253" s="168"/>
      <c r="O3253" s="168" t="str">
        <f t="shared" si="253"/>
        <v>PH.IC.IT.221812.01</v>
      </c>
      <c r="Q3253" s="168" t="str">
        <f t="shared" si="254"/>
        <v>CL.IC.IT.221812.01</v>
      </c>
    </row>
    <row r="3254" spans="1:29" s="167" customFormat="1" ht="15">
      <c r="A3254" s="167" t="s">
        <v>9344</v>
      </c>
      <c r="C3254" s="61" t="s">
        <v>10705</v>
      </c>
      <c r="E3254" s="61" t="s">
        <v>12602</v>
      </c>
      <c r="F3254" s="167" t="s">
        <v>8514</v>
      </c>
      <c r="G3254" s="167" t="s">
        <v>9113</v>
      </c>
      <c r="H3254" s="62" t="s">
        <v>12101</v>
      </c>
      <c r="I3254" s="167" t="s">
        <v>9113</v>
      </c>
      <c r="J3254" s="63" t="str">
        <f t="shared" si="250"/>
        <v>IC.IT.221813</v>
      </c>
      <c r="K3254" s="61" t="s">
        <v>12175</v>
      </c>
      <c r="L3254" s="167" t="str">
        <f t="shared" si="251"/>
        <v>Neck</v>
      </c>
      <c r="M3254" s="168" t="str">
        <f t="shared" si="252"/>
        <v>PI.IC.IT.221813.01</v>
      </c>
      <c r="N3254" s="168"/>
      <c r="O3254" s="168" t="str">
        <f t="shared" si="253"/>
        <v>PH.IC.IT.221813.01</v>
      </c>
      <c r="Q3254" s="168" t="str">
        <f t="shared" si="254"/>
        <v>CL.IC.IT.221813.01</v>
      </c>
    </row>
    <row r="3255" spans="1:29" s="167" customFormat="1" ht="15">
      <c r="A3255" s="167" t="s">
        <v>9344</v>
      </c>
      <c r="C3255" s="61" t="s">
        <v>10705</v>
      </c>
      <c r="E3255" s="61" t="s">
        <v>12602</v>
      </c>
      <c r="F3255" s="167" t="s">
        <v>8514</v>
      </c>
      <c r="G3255" s="167" t="s">
        <v>9114</v>
      </c>
      <c r="H3255" s="62" t="s">
        <v>12102</v>
      </c>
      <c r="I3255" s="167" t="s">
        <v>9115</v>
      </c>
      <c r="J3255" s="63" t="str">
        <f t="shared" si="250"/>
        <v>IC.IT.221814</v>
      </c>
      <c r="K3255" s="61" t="s">
        <v>12175</v>
      </c>
      <c r="L3255" s="167" t="str">
        <f t="shared" si="251"/>
        <v>Tracheostomy site</v>
      </c>
      <c r="M3255" s="168" t="str">
        <f t="shared" si="252"/>
        <v>PI.IC.IT.221814.01</v>
      </c>
      <c r="N3255" s="168"/>
      <c r="O3255" s="168" t="str">
        <f t="shared" si="253"/>
        <v>PH.IC.IT.221814.01</v>
      </c>
      <c r="Q3255" s="168" t="str">
        <f t="shared" si="254"/>
        <v>CL.IC.IT.221814.01</v>
      </c>
    </row>
    <row r="3256" spans="1:29" s="167" customFormat="1" ht="15">
      <c r="A3256" s="167" t="s">
        <v>9344</v>
      </c>
      <c r="C3256" s="61" t="s">
        <v>10705</v>
      </c>
      <c r="E3256" s="61" t="s">
        <v>12602</v>
      </c>
      <c r="F3256" s="167" t="s">
        <v>8514</v>
      </c>
      <c r="G3256" s="167" t="s">
        <v>9116</v>
      </c>
      <c r="H3256" s="62" t="s">
        <v>11559</v>
      </c>
      <c r="I3256" s="167" t="s">
        <v>9116</v>
      </c>
      <c r="J3256" s="63" t="str">
        <f t="shared" si="250"/>
        <v>IC.IT.221815</v>
      </c>
      <c r="K3256" s="61" t="s">
        <v>12175</v>
      </c>
      <c r="L3256" s="167" t="str">
        <f t="shared" si="251"/>
        <v>Chin</v>
      </c>
      <c r="M3256" s="168" t="str">
        <f t="shared" si="252"/>
        <v>PI.IC.IT.221815.01</v>
      </c>
      <c r="N3256" s="168"/>
      <c r="O3256" s="168" t="str">
        <f t="shared" si="253"/>
        <v>PH.IC.IT.221815.01</v>
      </c>
      <c r="Q3256" s="168" t="str">
        <f t="shared" si="254"/>
        <v>CL.IC.IT.221815.01</v>
      </c>
    </row>
    <row r="3257" spans="1:29" s="167" customFormat="1" ht="15">
      <c r="A3257" s="167" t="s">
        <v>9344</v>
      </c>
      <c r="C3257" s="61" t="s">
        <v>10705</v>
      </c>
      <c r="E3257" s="61" t="s">
        <v>12602</v>
      </c>
      <c r="F3257" s="167" t="s">
        <v>8514</v>
      </c>
      <c r="G3257" s="86" t="s">
        <v>9166</v>
      </c>
      <c r="H3257" s="62" t="s">
        <v>11560</v>
      </c>
      <c r="I3257" s="86" t="s">
        <v>9166</v>
      </c>
      <c r="J3257" s="63" t="str">
        <f t="shared" si="250"/>
        <v>IC.IT.221816</v>
      </c>
      <c r="K3257" s="61" t="s">
        <v>1702</v>
      </c>
      <c r="L3257" s="167" t="str">
        <f t="shared" si="251"/>
        <v>Forehead, right side</v>
      </c>
      <c r="M3257" s="168" t="str">
        <f t="shared" si="252"/>
        <v>PI.IC.IT.221816.01</v>
      </c>
      <c r="N3257" s="168"/>
      <c r="O3257" s="168" t="str">
        <f t="shared" si="253"/>
        <v>PH.IC.IT.221816.01</v>
      </c>
      <c r="Q3257" s="168" t="str">
        <f t="shared" si="254"/>
        <v>CL.IC.IT.221816.01</v>
      </c>
      <c r="AB3257" s="167" t="s">
        <v>12773</v>
      </c>
      <c r="AC3257" s="167">
        <v>1428</v>
      </c>
    </row>
    <row r="3258" spans="1:29" s="167" customFormat="1" ht="15">
      <c r="A3258" s="167" t="s">
        <v>9344</v>
      </c>
      <c r="C3258" s="61" t="s">
        <v>10705</v>
      </c>
      <c r="E3258" s="61" t="s">
        <v>12602</v>
      </c>
      <c r="F3258" s="167" t="s">
        <v>8514</v>
      </c>
      <c r="G3258" s="86" t="s">
        <v>9024</v>
      </c>
      <c r="H3258" s="62" t="s">
        <v>11561</v>
      </c>
      <c r="I3258" s="86" t="s">
        <v>9024</v>
      </c>
      <c r="J3258" s="63" t="str">
        <f t="shared" si="250"/>
        <v>IC.IT.221817</v>
      </c>
      <c r="K3258" s="61" t="s">
        <v>12175</v>
      </c>
      <c r="L3258" s="167" t="str">
        <f t="shared" si="251"/>
        <v>Forehead, left side</v>
      </c>
      <c r="M3258" s="168" t="str">
        <f t="shared" si="252"/>
        <v>PI.IC.IT.221817.01</v>
      </c>
      <c r="N3258" s="168"/>
      <c r="O3258" s="168" t="str">
        <f t="shared" si="253"/>
        <v>PH.IC.IT.221817.01</v>
      </c>
      <c r="Q3258" s="168" t="str">
        <f t="shared" si="254"/>
        <v>CL.IC.IT.221817.01</v>
      </c>
      <c r="AB3258" s="167" t="s">
        <v>12773</v>
      </c>
      <c r="AC3258" s="167">
        <v>1428</v>
      </c>
    </row>
    <row r="3259" spans="1:29" s="167" customFormat="1" ht="15">
      <c r="A3259" s="167" t="s">
        <v>9344</v>
      </c>
      <c r="C3259" s="61" t="s">
        <v>10705</v>
      </c>
      <c r="E3259" s="61" t="s">
        <v>12602</v>
      </c>
      <c r="F3259" s="167" t="s">
        <v>8514</v>
      </c>
      <c r="G3259" s="86" t="s">
        <v>9027</v>
      </c>
      <c r="H3259" s="62" t="s">
        <v>12060</v>
      </c>
      <c r="I3259" s="86" t="s">
        <v>9027</v>
      </c>
      <c r="J3259" s="63" t="str">
        <f t="shared" si="250"/>
        <v>IC.IT.221818</v>
      </c>
      <c r="K3259" s="61" t="s">
        <v>12175</v>
      </c>
      <c r="L3259" s="167" t="str">
        <f t="shared" si="251"/>
        <v>Temporal, right</v>
      </c>
      <c r="M3259" s="168" t="str">
        <f t="shared" si="252"/>
        <v>PI.IC.IT.221818.01</v>
      </c>
      <c r="N3259" s="168"/>
      <c r="O3259" s="168" t="str">
        <f t="shared" si="253"/>
        <v>PH.IC.IT.221818.01</v>
      </c>
      <c r="Q3259" s="168" t="str">
        <f t="shared" si="254"/>
        <v>CL.IC.IT.221818.01</v>
      </c>
      <c r="AB3259" s="167" t="s">
        <v>12773</v>
      </c>
      <c r="AC3259" s="167">
        <v>1428</v>
      </c>
    </row>
    <row r="3260" spans="1:29" s="167" customFormat="1" ht="15">
      <c r="A3260" s="167" t="s">
        <v>9344</v>
      </c>
      <c r="C3260" s="61" t="s">
        <v>10705</v>
      </c>
      <c r="E3260" s="61" t="s">
        <v>12602</v>
      </c>
      <c r="F3260" s="167" t="s">
        <v>8514</v>
      </c>
      <c r="G3260" s="86" t="s">
        <v>9029</v>
      </c>
      <c r="H3260" s="62" t="s">
        <v>11913</v>
      </c>
      <c r="I3260" s="86" t="s">
        <v>9029</v>
      </c>
      <c r="J3260" s="63" t="str">
        <f t="shared" si="250"/>
        <v>IC.IT.221819</v>
      </c>
      <c r="K3260" s="61" t="s">
        <v>12175</v>
      </c>
      <c r="L3260" s="167" t="str">
        <f t="shared" si="251"/>
        <v>Temporal, left</v>
      </c>
      <c r="M3260" s="168" t="str">
        <f t="shared" si="252"/>
        <v>PI.IC.IT.221819.01</v>
      </c>
      <c r="N3260" s="168"/>
      <c r="O3260" s="168" t="str">
        <f t="shared" si="253"/>
        <v>PH.IC.IT.221819.01</v>
      </c>
      <c r="Q3260" s="168" t="str">
        <f t="shared" si="254"/>
        <v>CL.IC.IT.221819.01</v>
      </c>
      <c r="AB3260" s="167" t="s">
        <v>12773</v>
      </c>
      <c r="AC3260" s="167">
        <v>1428</v>
      </c>
    </row>
    <row r="3261" spans="1:29" s="167" customFormat="1" ht="15">
      <c r="A3261" s="167" t="s">
        <v>9344</v>
      </c>
      <c r="C3261" s="61" t="s">
        <v>10705</v>
      </c>
      <c r="E3261" s="61" t="s">
        <v>12602</v>
      </c>
      <c r="F3261" s="167" t="s">
        <v>8514</v>
      </c>
      <c r="G3261" s="86" t="s">
        <v>9031</v>
      </c>
      <c r="H3261" s="62" t="s">
        <v>11906</v>
      </c>
      <c r="I3261" s="86" t="s">
        <v>9031</v>
      </c>
      <c r="J3261" s="63" t="str">
        <f t="shared" si="250"/>
        <v>IC.IT.221820</v>
      </c>
      <c r="K3261" s="61" t="s">
        <v>12175</v>
      </c>
      <c r="L3261" s="167" t="str">
        <f t="shared" si="251"/>
        <v>Parietal, right</v>
      </c>
      <c r="M3261" s="168" t="str">
        <f t="shared" si="252"/>
        <v>PI.IC.IT.221820.01</v>
      </c>
      <c r="N3261" s="168"/>
      <c r="O3261" s="168" t="str">
        <f t="shared" si="253"/>
        <v>PH.IC.IT.221820.01</v>
      </c>
      <c r="Q3261" s="168" t="str">
        <f t="shared" si="254"/>
        <v>CL.IC.IT.221820.01</v>
      </c>
      <c r="AB3261" s="167" t="s">
        <v>12773</v>
      </c>
      <c r="AC3261" s="167">
        <v>1428</v>
      </c>
    </row>
    <row r="3262" spans="1:29" s="167" customFormat="1" ht="15">
      <c r="A3262" s="167" t="s">
        <v>9344</v>
      </c>
      <c r="C3262" s="61" t="s">
        <v>10705</v>
      </c>
      <c r="E3262" s="61" t="s">
        <v>12602</v>
      </c>
      <c r="F3262" s="167" t="s">
        <v>8514</v>
      </c>
      <c r="G3262" s="86" t="s">
        <v>9040</v>
      </c>
      <c r="H3262" s="62" t="s">
        <v>10704</v>
      </c>
      <c r="I3262" s="86" t="s">
        <v>9040</v>
      </c>
      <c r="J3262" s="63" t="str">
        <f t="shared" si="250"/>
        <v>IC.IT.221821</v>
      </c>
      <c r="K3262" s="61" t="s">
        <v>12175</v>
      </c>
      <c r="L3262" s="167" t="str">
        <f t="shared" si="251"/>
        <v>Parietal, left</v>
      </c>
      <c r="M3262" s="168" t="str">
        <f t="shared" si="252"/>
        <v>PI.IC.IT.221821.01</v>
      </c>
      <c r="N3262" s="168"/>
      <c r="O3262" s="168" t="str">
        <f t="shared" si="253"/>
        <v>PH.IC.IT.221821.01</v>
      </c>
      <c r="Q3262" s="168" t="str">
        <f t="shared" si="254"/>
        <v>CL.IC.IT.221821.01</v>
      </c>
      <c r="AB3262" s="167" t="s">
        <v>12773</v>
      </c>
      <c r="AC3262" s="167">
        <v>1428</v>
      </c>
    </row>
    <row r="3263" spans="1:29" s="167" customFormat="1" ht="15">
      <c r="A3263" s="167" t="s">
        <v>9344</v>
      </c>
      <c r="C3263" s="61" t="s">
        <v>10705</v>
      </c>
      <c r="E3263" s="61" t="s">
        <v>12602</v>
      </c>
      <c r="F3263" s="167" t="s">
        <v>8514</v>
      </c>
      <c r="G3263" s="86" t="s">
        <v>9043</v>
      </c>
      <c r="H3263" s="62" t="s">
        <v>10705</v>
      </c>
      <c r="I3263" s="86" t="s">
        <v>9043</v>
      </c>
      <c r="J3263" s="63" t="str">
        <f t="shared" si="250"/>
        <v>IC.IT.221822</v>
      </c>
      <c r="K3263" s="61" t="s">
        <v>12175</v>
      </c>
      <c r="L3263" s="167" t="str">
        <f t="shared" si="251"/>
        <v>Eye, right</v>
      </c>
      <c r="M3263" s="168" t="str">
        <f t="shared" si="252"/>
        <v>PI.IC.IT.221822.01</v>
      </c>
      <c r="N3263" s="168"/>
      <c r="O3263" s="168" t="str">
        <f t="shared" si="253"/>
        <v>PH.IC.IT.221822.01</v>
      </c>
      <c r="Q3263" s="168" t="str">
        <f t="shared" si="254"/>
        <v>CL.IC.IT.221822.01</v>
      </c>
      <c r="AB3263" s="167" t="s">
        <v>12773</v>
      </c>
      <c r="AC3263" s="167">
        <v>1428</v>
      </c>
    </row>
    <row r="3264" spans="1:29" s="167" customFormat="1" ht="15">
      <c r="A3264" s="167" t="s">
        <v>9344</v>
      </c>
      <c r="C3264" s="61" t="s">
        <v>10705</v>
      </c>
      <c r="E3264" s="61" t="s">
        <v>12602</v>
      </c>
      <c r="F3264" s="167" t="s">
        <v>8514</v>
      </c>
      <c r="G3264" s="86" t="s">
        <v>9045</v>
      </c>
      <c r="H3264" s="62" t="s">
        <v>10706</v>
      </c>
      <c r="I3264" s="86" t="s">
        <v>9045</v>
      </c>
      <c r="J3264" s="63" t="str">
        <f t="shared" si="250"/>
        <v>IC.IT.221823</v>
      </c>
      <c r="K3264" s="61" t="s">
        <v>12175</v>
      </c>
      <c r="L3264" s="167" t="str">
        <f t="shared" si="251"/>
        <v>Eye, left</v>
      </c>
      <c r="M3264" s="168" t="str">
        <f t="shared" si="252"/>
        <v>PI.IC.IT.221823.01</v>
      </c>
      <c r="N3264" s="168"/>
      <c r="O3264" s="168" t="str">
        <f t="shared" si="253"/>
        <v>PH.IC.IT.221823.01</v>
      </c>
      <c r="Q3264" s="168" t="str">
        <f t="shared" si="254"/>
        <v>CL.IC.IT.221823.01</v>
      </c>
      <c r="AB3264" s="167" t="s">
        <v>12773</v>
      </c>
      <c r="AC3264" s="167">
        <v>1428</v>
      </c>
    </row>
    <row r="3265" spans="1:29" s="167" customFormat="1" ht="15">
      <c r="A3265" s="167" t="s">
        <v>9344</v>
      </c>
      <c r="C3265" s="61" t="s">
        <v>10705</v>
      </c>
      <c r="E3265" s="61" t="s">
        <v>12602</v>
      </c>
      <c r="F3265" s="167" t="s">
        <v>8514</v>
      </c>
      <c r="G3265" s="86" t="s">
        <v>9584</v>
      </c>
      <c r="H3265" s="61" t="s">
        <v>10707</v>
      </c>
      <c r="I3265" s="86" t="s">
        <v>9584</v>
      </c>
      <c r="J3265" s="63" t="str">
        <f t="shared" si="250"/>
        <v>IC.IT.221824</v>
      </c>
      <c r="K3265" s="61" t="s">
        <v>12175</v>
      </c>
      <c r="L3265" s="167" t="str">
        <f t="shared" si="251"/>
        <v>Ear, right</v>
      </c>
      <c r="M3265" s="168" t="str">
        <f t="shared" si="252"/>
        <v>PI.IC.IT.221824.01</v>
      </c>
      <c r="N3265" s="168"/>
      <c r="O3265" s="168" t="str">
        <f t="shared" si="253"/>
        <v>PH.IC.IT.221824.01</v>
      </c>
      <c r="Q3265" s="168" t="str">
        <f t="shared" si="254"/>
        <v>CL.IC.IT.221824.01</v>
      </c>
      <c r="AB3265" s="167" t="s">
        <v>12773</v>
      </c>
      <c r="AC3265" s="167">
        <v>1428</v>
      </c>
    </row>
    <row r="3266" spans="1:29" s="167" customFormat="1" ht="15">
      <c r="A3266" s="167" t="s">
        <v>9344</v>
      </c>
      <c r="C3266" s="61" t="s">
        <v>10705</v>
      </c>
      <c r="E3266" s="61" t="s">
        <v>12602</v>
      </c>
      <c r="F3266" s="167" t="s">
        <v>8514</v>
      </c>
      <c r="G3266" s="86" t="s">
        <v>9586</v>
      </c>
      <c r="H3266" s="62" t="s">
        <v>10708</v>
      </c>
      <c r="I3266" s="86" t="s">
        <v>9586</v>
      </c>
      <c r="J3266" s="63" t="str">
        <f t="shared" ref="J3266:J3329" si="255">CONCATENATE("IC.IT.",C3266,E3266,H3266)</f>
        <v>IC.IT.221825</v>
      </c>
      <c r="K3266" s="61" t="s">
        <v>12175</v>
      </c>
      <c r="L3266" s="167" t="str">
        <f t="shared" ref="L3266:L3329" si="256">G3266</f>
        <v>Ear, left</v>
      </c>
      <c r="M3266" s="168" t="str">
        <f t="shared" ref="M3266:M3329" si="257">CONCATENATE("PI.",J3266,".",K3266)</f>
        <v>PI.IC.IT.221825.01</v>
      </c>
      <c r="N3266" s="168"/>
      <c r="O3266" s="168" t="str">
        <f t="shared" ref="O3266:O3329" si="258">CONCATENATE("PH.",J3266,".",K3266)</f>
        <v>PH.IC.IT.221825.01</v>
      </c>
      <c r="Q3266" s="168" t="str">
        <f t="shared" ref="Q3266:Q3329" si="259">CONCATENATE("CL.",J3266,".",K3266)</f>
        <v>CL.IC.IT.221825.01</v>
      </c>
      <c r="AB3266" s="167" t="s">
        <v>12773</v>
      </c>
      <c r="AC3266" s="167">
        <v>1428</v>
      </c>
    </row>
    <row r="3267" spans="1:29" s="167" customFormat="1" ht="15">
      <c r="A3267" s="167" t="s">
        <v>9344</v>
      </c>
      <c r="C3267" s="61" t="s">
        <v>10705</v>
      </c>
      <c r="E3267" s="61" t="s">
        <v>12602</v>
      </c>
      <c r="F3267" s="167" t="s">
        <v>8514</v>
      </c>
      <c r="G3267" s="86" t="s">
        <v>9212</v>
      </c>
      <c r="H3267" s="62" t="s">
        <v>10709</v>
      </c>
      <c r="I3267" s="86" t="s">
        <v>9212</v>
      </c>
      <c r="J3267" s="63" t="str">
        <f t="shared" si="255"/>
        <v>IC.IT.221826</v>
      </c>
      <c r="K3267" s="61" t="s">
        <v>12175</v>
      </c>
      <c r="L3267" s="167" t="str">
        <f t="shared" si="256"/>
        <v>Nose, right side</v>
      </c>
      <c r="M3267" s="168" t="str">
        <f t="shared" si="257"/>
        <v>PI.IC.IT.221826.01</v>
      </c>
      <c r="N3267" s="168"/>
      <c r="O3267" s="168" t="str">
        <f t="shared" si="258"/>
        <v>PH.IC.IT.221826.01</v>
      </c>
      <c r="Q3267" s="168" t="str">
        <f t="shared" si="259"/>
        <v>CL.IC.IT.221826.01</v>
      </c>
      <c r="AB3267" s="167" t="s">
        <v>12773</v>
      </c>
      <c r="AC3267" s="167">
        <v>1428</v>
      </c>
    </row>
    <row r="3268" spans="1:29" s="167" customFormat="1" ht="15">
      <c r="A3268" s="167" t="s">
        <v>9344</v>
      </c>
      <c r="C3268" s="61" t="s">
        <v>10705</v>
      </c>
      <c r="E3268" s="61" t="s">
        <v>12602</v>
      </c>
      <c r="F3268" s="167" t="s">
        <v>8514</v>
      </c>
      <c r="G3268" s="86" t="s">
        <v>9214</v>
      </c>
      <c r="H3268" s="62" t="s">
        <v>9143</v>
      </c>
      <c r="I3268" s="86" t="s">
        <v>9214</v>
      </c>
      <c r="J3268" s="63" t="str">
        <f t="shared" si="255"/>
        <v>IC.IT.221827</v>
      </c>
      <c r="K3268" s="61" t="s">
        <v>12175</v>
      </c>
      <c r="L3268" s="167" t="str">
        <f t="shared" si="256"/>
        <v>Nose, left side</v>
      </c>
      <c r="M3268" s="168" t="str">
        <f t="shared" si="257"/>
        <v>PI.IC.IT.221827.01</v>
      </c>
      <c r="N3268" s="168"/>
      <c r="O3268" s="168" t="str">
        <f t="shared" si="258"/>
        <v>PH.IC.IT.221827.01</v>
      </c>
      <c r="Q3268" s="168" t="str">
        <f t="shared" si="259"/>
        <v>CL.IC.IT.221827.01</v>
      </c>
      <c r="AB3268" s="167" t="s">
        <v>12773</v>
      </c>
      <c r="AC3268" s="167">
        <v>1428</v>
      </c>
    </row>
    <row r="3269" spans="1:29" s="167" customFormat="1" ht="15">
      <c r="A3269" s="167" t="s">
        <v>9344</v>
      </c>
      <c r="C3269" s="61" t="s">
        <v>10705</v>
      </c>
      <c r="E3269" s="61" t="s">
        <v>12602</v>
      </c>
      <c r="F3269" s="167" t="s">
        <v>8514</v>
      </c>
      <c r="G3269" s="86" t="s">
        <v>9091</v>
      </c>
      <c r="H3269" s="62" t="s">
        <v>9144</v>
      </c>
      <c r="I3269" s="86" t="s">
        <v>9091</v>
      </c>
      <c r="J3269" s="63" t="str">
        <f t="shared" si="255"/>
        <v>IC.IT.221828</v>
      </c>
      <c r="K3269" s="61" t="s">
        <v>12175</v>
      </c>
      <c r="L3269" s="167" t="str">
        <f t="shared" si="256"/>
        <v>Jaw, right</v>
      </c>
      <c r="M3269" s="168" t="str">
        <f t="shared" si="257"/>
        <v>PI.IC.IT.221828.01</v>
      </c>
      <c r="N3269" s="168"/>
      <c r="O3269" s="168" t="str">
        <f t="shared" si="258"/>
        <v>PH.IC.IT.221828.01</v>
      </c>
      <c r="Q3269" s="168" t="str">
        <f t="shared" si="259"/>
        <v>CL.IC.IT.221828.01</v>
      </c>
      <c r="AB3269" s="167" t="s">
        <v>12773</v>
      </c>
      <c r="AC3269" s="167">
        <v>1428</v>
      </c>
    </row>
    <row r="3270" spans="1:29" s="167" customFormat="1" ht="15">
      <c r="A3270" s="167" t="s">
        <v>9344</v>
      </c>
      <c r="C3270" s="61" t="s">
        <v>10705</v>
      </c>
      <c r="E3270" s="61" t="s">
        <v>12602</v>
      </c>
      <c r="F3270" s="167" t="s">
        <v>8514</v>
      </c>
      <c r="G3270" s="86" t="s">
        <v>9093</v>
      </c>
      <c r="H3270" s="62" t="s">
        <v>9145</v>
      </c>
      <c r="I3270" s="86" t="s">
        <v>9093</v>
      </c>
      <c r="J3270" s="63" t="str">
        <f t="shared" si="255"/>
        <v>IC.IT.221829</v>
      </c>
      <c r="K3270" s="61" t="s">
        <v>12175</v>
      </c>
      <c r="L3270" s="167" t="str">
        <f t="shared" si="256"/>
        <v>Jaw, left</v>
      </c>
      <c r="M3270" s="168" t="str">
        <f t="shared" si="257"/>
        <v>PI.IC.IT.221829.01</v>
      </c>
      <c r="N3270" s="168"/>
      <c r="O3270" s="168" t="str">
        <f t="shared" si="258"/>
        <v>PH.IC.IT.221829.01</v>
      </c>
      <c r="Q3270" s="168" t="str">
        <f t="shared" si="259"/>
        <v>CL.IC.IT.221829.01</v>
      </c>
      <c r="AB3270" s="167" t="s">
        <v>12773</v>
      </c>
      <c r="AC3270" s="167">
        <v>1428</v>
      </c>
    </row>
    <row r="3271" spans="1:29" s="167" customFormat="1" ht="15">
      <c r="A3271" s="167" t="s">
        <v>9344</v>
      </c>
      <c r="C3271" s="61" t="s">
        <v>10705</v>
      </c>
      <c r="E3271" s="61" t="s">
        <v>12602</v>
      </c>
      <c r="F3271" s="167" t="s">
        <v>8514</v>
      </c>
      <c r="G3271" s="86" t="s">
        <v>9095</v>
      </c>
      <c r="H3271" s="62" t="s">
        <v>6872</v>
      </c>
      <c r="I3271" s="86" t="s">
        <v>9095</v>
      </c>
      <c r="J3271" s="63" t="str">
        <f t="shared" si="255"/>
        <v>IC.IT.221830</v>
      </c>
      <c r="K3271" s="61" t="s">
        <v>12175</v>
      </c>
      <c r="L3271" s="167" t="str">
        <f t="shared" si="256"/>
        <v>Neck, right</v>
      </c>
      <c r="M3271" s="168" t="str">
        <f t="shared" si="257"/>
        <v>PI.IC.IT.221830.01</v>
      </c>
      <c r="N3271" s="168"/>
      <c r="O3271" s="168" t="str">
        <f t="shared" si="258"/>
        <v>PH.IC.IT.221830.01</v>
      </c>
      <c r="Q3271" s="168" t="str">
        <f t="shared" si="259"/>
        <v>CL.IC.IT.221830.01</v>
      </c>
      <c r="AB3271" s="167" t="s">
        <v>12773</v>
      </c>
      <c r="AC3271" s="167">
        <v>1428</v>
      </c>
    </row>
    <row r="3272" spans="1:29" s="167" customFormat="1" ht="15">
      <c r="A3272" s="167" t="s">
        <v>9344</v>
      </c>
      <c r="C3272" s="61" t="s">
        <v>10705</v>
      </c>
      <c r="E3272" s="61" t="s">
        <v>12602</v>
      </c>
      <c r="F3272" s="167" t="s">
        <v>8514</v>
      </c>
      <c r="G3272" s="86" t="s">
        <v>9111</v>
      </c>
      <c r="H3272" s="62" t="s">
        <v>6874</v>
      </c>
      <c r="I3272" s="86" t="s">
        <v>9111</v>
      </c>
      <c r="J3272" s="63" t="str">
        <f t="shared" si="255"/>
        <v>IC.IT.221831</v>
      </c>
      <c r="K3272" s="61" t="s">
        <v>12175</v>
      </c>
      <c r="L3272" s="167" t="str">
        <f t="shared" si="256"/>
        <v>Neck, left</v>
      </c>
      <c r="M3272" s="168" t="str">
        <f t="shared" si="257"/>
        <v>PI.IC.IT.221831.01</v>
      </c>
      <c r="N3272" s="168"/>
      <c r="O3272" s="168" t="str">
        <f t="shared" si="258"/>
        <v>PH.IC.IT.221831.01</v>
      </c>
      <c r="Q3272" s="168" t="str">
        <f t="shared" si="259"/>
        <v>CL.IC.IT.221831.01</v>
      </c>
      <c r="AB3272" s="167" t="s">
        <v>12773</v>
      </c>
      <c r="AC3272" s="167">
        <v>1428</v>
      </c>
    </row>
    <row r="3273" spans="1:29" s="167" customFormat="1" ht="15">
      <c r="A3273" s="167" t="s">
        <v>9344</v>
      </c>
      <c r="C3273" s="61" t="s">
        <v>10705</v>
      </c>
      <c r="D3273" s="167" t="s">
        <v>8699</v>
      </c>
      <c r="E3273" s="61" t="s">
        <v>12604</v>
      </c>
      <c r="F3273" s="167" t="s">
        <v>8375</v>
      </c>
      <c r="G3273" s="167" t="s">
        <v>8998</v>
      </c>
      <c r="H3273" s="62" t="s">
        <v>11848</v>
      </c>
      <c r="I3273" s="167" t="s">
        <v>8998</v>
      </c>
      <c r="J3273" s="63" t="str">
        <f t="shared" si="255"/>
        <v>IC.IT.221901</v>
      </c>
      <c r="K3273" s="61" t="s">
        <v>12175</v>
      </c>
      <c r="L3273" s="167" t="str">
        <f t="shared" si="256"/>
        <v>Hip</v>
      </c>
      <c r="M3273" s="168" t="str">
        <f t="shared" si="257"/>
        <v>PI.IC.IT.221901.01</v>
      </c>
      <c r="N3273" s="168"/>
      <c r="O3273" s="168" t="str">
        <f t="shared" si="258"/>
        <v>PH.IC.IT.221901.01</v>
      </c>
      <c r="Q3273" s="168" t="str">
        <f t="shared" si="259"/>
        <v>CL.IC.IT.221901.01</v>
      </c>
    </row>
    <row r="3274" spans="1:29" s="167" customFormat="1" ht="15">
      <c r="A3274" s="167" t="s">
        <v>9344</v>
      </c>
      <c r="C3274" s="61" t="s">
        <v>10705</v>
      </c>
      <c r="E3274" s="61" t="s">
        <v>12604</v>
      </c>
      <c r="F3274" s="167" t="s">
        <v>8375</v>
      </c>
      <c r="G3274" s="167" t="s">
        <v>8999</v>
      </c>
      <c r="H3274" s="62" t="s">
        <v>12030</v>
      </c>
      <c r="I3274" s="167" t="s">
        <v>8999</v>
      </c>
      <c r="J3274" s="63" t="str">
        <f t="shared" si="255"/>
        <v>IC.IT.221902</v>
      </c>
      <c r="K3274" s="61" t="s">
        <v>12175</v>
      </c>
      <c r="L3274" s="167" t="str">
        <f t="shared" si="256"/>
        <v>Groin</v>
      </c>
      <c r="M3274" s="168" t="str">
        <f t="shared" si="257"/>
        <v>PI.IC.IT.221902.01</v>
      </c>
      <c r="N3274" s="168"/>
      <c r="O3274" s="168" t="str">
        <f t="shared" si="258"/>
        <v>PH.IC.IT.221902.01</v>
      </c>
      <c r="Q3274" s="168" t="str">
        <f t="shared" si="259"/>
        <v>CL.IC.IT.221902.01</v>
      </c>
    </row>
    <row r="3275" spans="1:29" s="167" customFormat="1" ht="15">
      <c r="A3275" s="167" t="s">
        <v>9344</v>
      </c>
      <c r="C3275" s="61" t="s">
        <v>10705</v>
      </c>
      <c r="E3275" s="61" t="s">
        <v>12604</v>
      </c>
      <c r="F3275" s="167" t="s">
        <v>8375</v>
      </c>
      <c r="G3275" s="167" t="s">
        <v>9493</v>
      </c>
      <c r="H3275" s="62" t="s">
        <v>12032</v>
      </c>
      <c r="I3275" s="167" t="s">
        <v>9493</v>
      </c>
      <c r="J3275" s="63" t="str">
        <f t="shared" si="255"/>
        <v>IC.IT.221903</v>
      </c>
      <c r="K3275" s="61" t="s">
        <v>12175</v>
      </c>
      <c r="L3275" s="167" t="str">
        <f t="shared" si="256"/>
        <v>Penis</v>
      </c>
      <c r="M3275" s="168" t="str">
        <f t="shared" si="257"/>
        <v>PI.IC.IT.221903.01</v>
      </c>
      <c r="N3275" s="168"/>
      <c r="O3275" s="168" t="str">
        <f t="shared" si="258"/>
        <v>PH.IC.IT.221903.01</v>
      </c>
      <c r="Q3275" s="168" t="str">
        <f t="shared" si="259"/>
        <v>CL.IC.IT.221903.01</v>
      </c>
    </row>
    <row r="3276" spans="1:29" s="167" customFormat="1" ht="15">
      <c r="A3276" s="167" t="s">
        <v>9344</v>
      </c>
      <c r="C3276" s="61" t="s">
        <v>10705</v>
      </c>
      <c r="E3276" s="61" t="s">
        <v>12604</v>
      </c>
      <c r="F3276" s="167" t="s">
        <v>8375</v>
      </c>
      <c r="G3276" s="167" t="s">
        <v>9494</v>
      </c>
      <c r="H3276" s="62" t="s">
        <v>12028</v>
      </c>
      <c r="I3276" s="167" t="s">
        <v>9494</v>
      </c>
      <c r="J3276" s="63" t="str">
        <f t="shared" si="255"/>
        <v>IC.IT.221904</v>
      </c>
      <c r="K3276" s="61" t="s">
        <v>12175</v>
      </c>
      <c r="L3276" s="167" t="str">
        <f t="shared" si="256"/>
        <v>Labia</v>
      </c>
      <c r="M3276" s="168" t="str">
        <f t="shared" si="257"/>
        <v>PI.IC.IT.221904.01</v>
      </c>
      <c r="N3276" s="168"/>
      <c r="O3276" s="168" t="str">
        <f t="shared" si="258"/>
        <v>PH.IC.IT.221904.01</v>
      </c>
      <c r="Q3276" s="168" t="str">
        <f t="shared" si="259"/>
        <v>CL.IC.IT.221904.01</v>
      </c>
    </row>
    <row r="3277" spans="1:29" s="167" customFormat="1" ht="15">
      <c r="A3277" s="167" t="s">
        <v>9344</v>
      </c>
      <c r="C3277" s="61" t="s">
        <v>10705</v>
      </c>
      <c r="E3277" s="61" t="s">
        <v>12604</v>
      </c>
      <c r="F3277" s="167" t="s">
        <v>8375</v>
      </c>
      <c r="G3277" s="167" t="s">
        <v>9495</v>
      </c>
      <c r="H3277" s="62" t="s">
        <v>12210</v>
      </c>
      <c r="I3277" s="167" t="s">
        <v>9000</v>
      </c>
      <c r="J3277" s="63" t="str">
        <f t="shared" si="255"/>
        <v>IC.IT.221905</v>
      </c>
      <c r="K3277" s="61" t="s">
        <v>12175</v>
      </c>
      <c r="L3277" s="167" t="str">
        <f t="shared" si="256"/>
        <v>Perineum</v>
      </c>
      <c r="M3277" s="168" t="str">
        <f t="shared" si="257"/>
        <v>PI.IC.IT.221905.01</v>
      </c>
      <c r="N3277" s="168"/>
      <c r="O3277" s="168" t="str">
        <f t="shared" si="258"/>
        <v>PH.IC.IT.221905.01</v>
      </c>
      <c r="Q3277" s="168" t="str">
        <f t="shared" si="259"/>
        <v>CL.IC.IT.221905.01</v>
      </c>
    </row>
    <row r="3278" spans="1:29" s="167" customFormat="1" ht="15">
      <c r="A3278" s="167" t="s">
        <v>9344</v>
      </c>
      <c r="C3278" s="61" t="s">
        <v>10705</v>
      </c>
      <c r="E3278" s="61" t="s">
        <v>12604</v>
      </c>
      <c r="F3278" s="167" t="s">
        <v>8375</v>
      </c>
      <c r="G3278" s="167" t="s">
        <v>9001</v>
      </c>
      <c r="H3278" s="62" t="s">
        <v>12212</v>
      </c>
      <c r="I3278" s="167" t="s">
        <v>9002</v>
      </c>
      <c r="J3278" s="63" t="str">
        <f t="shared" si="255"/>
        <v>IC.IT.221906</v>
      </c>
      <c r="K3278" s="61" t="s">
        <v>12175</v>
      </c>
      <c r="L3278" s="167" t="str">
        <f t="shared" si="256"/>
        <v>Buttock(s)</v>
      </c>
      <c r="M3278" s="168" t="str">
        <f t="shared" si="257"/>
        <v>PI.IC.IT.221906.01</v>
      </c>
      <c r="N3278" s="168"/>
      <c r="O3278" s="168" t="str">
        <f t="shared" si="258"/>
        <v>PH.IC.IT.221906.01</v>
      </c>
      <c r="Q3278" s="168" t="str">
        <f t="shared" si="259"/>
        <v>CL.IC.IT.221906.01</v>
      </c>
    </row>
    <row r="3279" spans="1:29" s="167" customFormat="1" ht="15">
      <c r="A3279" s="167" t="s">
        <v>9344</v>
      </c>
      <c r="C3279" s="61" t="s">
        <v>10705</v>
      </c>
      <c r="E3279" s="61" t="s">
        <v>12604</v>
      </c>
      <c r="F3279" s="167" t="s">
        <v>8375</v>
      </c>
      <c r="G3279" s="167" t="s">
        <v>9500</v>
      </c>
      <c r="H3279" s="62" t="s">
        <v>12225</v>
      </c>
      <c r="I3279" s="167" t="s">
        <v>9500</v>
      </c>
      <c r="J3279" s="63" t="str">
        <f t="shared" si="255"/>
        <v>IC.IT.221907</v>
      </c>
      <c r="K3279" s="61" t="s">
        <v>12175</v>
      </c>
      <c r="L3279" s="167" t="str">
        <f t="shared" si="256"/>
        <v>Rectum</v>
      </c>
      <c r="M3279" s="168" t="str">
        <f t="shared" si="257"/>
        <v>PI.IC.IT.221907.01</v>
      </c>
      <c r="N3279" s="168"/>
      <c r="O3279" s="168" t="str">
        <f t="shared" si="258"/>
        <v>PH.IC.IT.221907.01</v>
      </c>
      <c r="Q3279" s="168" t="str">
        <f t="shared" si="259"/>
        <v>CL.IC.IT.221907.01</v>
      </c>
    </row>
    <row r="3280" spans="1:29" s="167" customFormat="1" ht="15">
      <c r="A3280" s="167" t="s">
        <v>9344</v>
      </c>
      <c r="C3280" s="61" t="s">
        <v>10705</v>
      </c>
      <c r="E3280" s="61" t="s">
        <v>12604</v>
      </c>
      <c r="F3280" s="167" t="s">
        <v>8375</v>
      </c>
      <c r="G3280" s="167" t="s">
        <v>9501</v>
      </c>
      <c r="H3280" s="62" t="s">
        <v>11638</v>
      </c>
      <c r="I3280" s="167" t="s">
        <v>9501</v>
      </c>
      <c r="J3280" s="63" t="str">
        <f t="shared" si="255"/>
        <v>IC.IT.221908</v>
      </c>
      <c r="K3280" s="61" t="s">
        <v>12175</v>
      </c>
      <c r="L3280" s="167" t="str">
        <f t="shared" si="256"/>
        <v>Sacrum</v>
      </c>
      <c r="M3280" s="168" t="str">
        <f t="shared" si="257"/>
        <v>PI.IC.IT.221908.01</v>
      </c>
      <c r="N3280" s="168"/>
      <c r="O3280" s="168" t="str">
        <f t="shared" si="258"/>
        <v>PH.IC.IT.221908.01</v>
      </c>
      <c r="Q3280" s="168" t="str">
        <f t="shared" si="259"/>
        <v>CL.IC.IT.221908.01</v>
      </c>
    </row>
    <row r="3281" spans="1:29" s="167" customFormat="1" ht="15">
      <c r="A3281" s="167" t="s">
        <v>9344</v>
      </c>
      <c r="C3281" s="61" t="s">
        <v>10705</v>
      </c>
      <c r="E3281" s="61" t="s">
        <v>12604</v>
      </c>
      <c r="F3281" s="167" t="s">
        <v>8375</v>
      </c>
      <c r="G3281" s="167" t="s">
        <v>9502</v>
      </c>
      <c r="H3281" s="62" t="s">
        <v>11639</v>
      </c>
      <c r="I3281" s="167" t="s">
        <v>9502</v>
      </c>
      <c r="J3281" s="63" t="str">
        <f t="shared" si="255"/>
        <v>IC.IT.221909</v>
      </c>
      <c r="K3281" s="61" t="s">
        <v>12175</v>
      </c>
      <c r="L3281" s="167" t="str">
        <f t="shared" si="256"/>
        <v>Coccyx</v>
      </c>
      <c r="M3281" s="168" t="str">
        <f t="shared" si="257"/>
        <v>PI.IC.IT.221909.01</v>
      </c>
      <c r="N3281" s="168"/>
      <c r="O3281" s="168" t="str">
        <f t="shared" si="258"/>
        <v>PH.IC.IT.221909.01</v>
      </c>
      <c r="Q3281" s="168" t="str">
        <f t="shared" si="259"/>
        <v>CL.IC.IT.221909.01</v>
      </c>
    </row>
    <row r="3282" spans="1:29" s="167" customFormat="1" ht="15">
      <c r="A3282" s="167" t="s">
        <v>9344</v>
      </c>
      <c r="C3282" s="61" t="s">
        <v>10705</v>
      </c>
      <c r="E3282" s="61" t="s">
        <v>12604</v>
      </c>
      <c r="F3282" s="167" t="s">
        <v>8375</v>
      </c>
      <c r="G3282" s="167" t="s">
        <v>9503</v>
      </c>
      <c r="H3282" s="62" t="s">
        <v>11829</v>
      </c>
      <c r="I3282" s="167" t="s">
        <v>9503</v>
      </c>
      <c r="J3282" s="63" t="str">
        <f t="shared" si="255"/>
        <v>IC.IT.221910</v>
      </c>
      <c r="K3282" s="61" t="s">
        <v>12175</v>
      </c>
      <c r="L3282" s="167" t="str">
        <f t="shared" si="256"/>
        <v>Scrotum</v>
      </c>
      <c r="M3282" s="168" t="str">
        <f t="shared" si="257"/>
        <v>PI.IC.IT.221910.01</v>
      </c>
      <c r="N3282" s="168"/>
      <c r="O3282" s="168" t="str">
        <f t="shared" si="258"/>
        <v>PH.IC.IT.221910.01</v>
      </c>
      <c r="Q3282" s="168" t="str">
        <f t="shared" si="259"/>
        <v>CL.IC.IT.221910.01</v>
      </c>
    </row>
    <row r="3283" spans="1:29" s="167" customFormat="1" ht="15">
      <c r="A3283" s="167" t="s">
        <v>9344</v>
      </c>
      <c r="C3283" s="61" t="s">
        <v>10705</v>
      </c>
      <c r="E3283" s="61" t="s">
        <v>12604</v>
      </c>
      <c r="F3283" s="167" t="s">
        <v>8375</v>
      </c>
      <c r="G3283" s="86" t="s">
        <v>9365</v>
      </c>
      <c r="H3283" s="62" t="s">
        <v>12099</v>
      </c>
      <c r="I3283" s="86" t="s">
        <v>9365</v>
      </c>
      <c r="J3283" s="63" t="str">
        <f t="shared" si="255"/>
        <v>IC.IT.221911</v>
      </c>
      <c r="K3283" s="61" t="s">
        <v>12175</v>
      </c>
      <c r="L3283" s="167" t="str">
        <f t="shared" si="256"/>
        <v>Hip, right</v>
      </c>
      <c r="M3283" s="168" t="str">
        <f t="shared" si="257"/>
        <v>PI.IC.IT.221911.01</v>
      </c>
      <c r="N3283" s="168"/>
      <c r="O3283" s="168" t="str">
        <f t="shared" si="258"/>
        <v>PH.IC.IT.221911.01</v>
      </c>
      <c r="Q3283" s="168" t="str">
        <f t="shared" si="259"/>
        <v>CL.IC.IT.221911.01</v>
      </c>
      <c r="AB3283" s="167" t="s">
        <v>12773</v>
      </c>
      <c r="AC3283" s="167">
        <v>1428</v>
      </c>
    </row>
    <row r="3284" spans="1:29" s="167" customFormat="1" ht="15">
      <c r="A3284" s="167" t="s">
        <v>9344</v>
      </c>
      <c r="C3284" s="61" t="s">
        <v>10705</v>
      </c>
      <c r="E3284" s="61" t="s">
        <v>12604</v>
      </c>
      <c r="F3284" s="167" t="s">
        <v>8375</v>
      </c>
      <c r="G3284" s="86" t="s">
        <v>9239</v>
      </c>
      <c r="H3284" s="62" t="s">
        <v>12100</v>
      </c>
      <c r="I3284" s="86" t="s">
        <v>9239</v>
      </c>
      <c r="J3284" s="63" t="str">
        <f t="shared" si="255"/>
        <v>IC.IT.221912</v>
      </c>
      <c r="K3284" s="61" t="s">
        <v>12175</v>
      </c>
      <c r="L3284" s="167" t="str">
        <f t="shared" si="256"/>
        <v>Hip, left</v>
      </c>
      <c r="M3284" s="168" t="str">
        <f t="shared" si="257"/>
        <v>PI.IC.IT.221912.01</v>
      </c>
      <c r="N3284" s="168"/>
      <c r="O3284" s="168" t="str">
        <f t="shared" si="258"/>
        <v>PH.IC.IT.221912.01</v>
      </c>
      <c r="Q3284" s="168" t="str">
        <f t="shared" si="259"/>
        <v>CL.IC.IT.221912.01</v>
      </c>
      <c r="AB3284" s="167" t="s">
        <v>12773</v>
      </c>
      <c r="AC3284" s="167">
        <v>1428</v>
      </c>
    </row>
    <row r="3285" spans="1:29" s="167" customFormat="1" ht="15">
      <c r="A3285" s="167" t="s">
        <v>9344</v>
      </c>
      <c r="C3285" s="61" t="s">
        <v>10705</v>
      </c>
      <c r="E3285" s="61" t="s">
        <v>12604</v>
      </c>
      <c r="F3285" s="167" t="s">
        <v>8375</v>
      </c>
      <c r="G3285" s="86" t="s">
        <v>9489</v>
      </c>
      <c r="H3285" s="62" t="s">
        <v>12101</v>
      </c>
      <c r="I3285" s="86" t="s">
        <v>9489</v>
      </c>
      <c r="J3285" s="63" t="str">
        <f t="shared" si="255"/>
        <v>IC.IT.221913</v>
      </c>
      <c r="K3285" s="61" t="s">
        <v>12175</v>
      </c>
      <c r="L3285" s="167" t="str">
        <f t="shared" si="256"/>
        <v>Groin, right</v>
      </c>
      <c r="M3285" s="168" t="str">
        <f t="shared" si="257"/>
        <v>PI.IC.IT.221913.01</v>
      </c>
      <c r="N3285" s="168"/>
      <c r="O3285" s="168" t="str">
        <f t="shared" si="258"/>
        <v>PH.IC.IT.221913.01</v>
      </c>
      <c r="Q3285" s="168" t="str">
        <f t="shared" si="259"/>
        <v>CL.IC.IT.221913.01</v>
      </c>
      <c r="AB3285" s="167" t="s">
        <v>12773</v>
      </c>
      <c r="AC3285" s="167">
        <v>1428</v>
      </c>
    </row>
    <row r="3286" spans="1:29" s="167" customFormat="1" ht="15">
      <c r="A3286" s="167" t="s">
        <v>9344</v>
      </c>
      <c r="C3286" s="61" t="s">
        <v>10705</v>
      </c>
      <c r="E3286" s="61" t="s">
        <v>12604</v>
      </c>
      <c r="F3286" s="167" t="s">
        <v>8375</v>
      </c>
      <c r="G3286" s="86" t="s">
        <v>9491</v>
      </c>
      <c r="H3286" s="62" t="s">
        <v>12102</v>
      </c>
      <c r="I3286" s="86" t="s">
        <v>9491</v>
      </c>
      <c r="J3286" s="63" t="str">
        <f t="shared" si="255"/>
        <v>IC.IT.221914</v>
      </c>
      <c r="K3286" s="61" t="s">
        <v>12175</v>
      </c>
      <c r="L3286" s="167" t="str">
        <f t="shared" si="256"/>
        <v>Groin, left</v>
      </c>
      <c r="M3286" s="168" t="str">
        <f t="shared" si="257"/>
        <v>PI.IC.IT.221914.01</v>
      </c>
      <c r="N3286" s="168"/>
      <c r="O3286" s="168" t="str">
        <f t="shared" si="258"/>
        <v>PH.IC.IT.221914.01</v>
      </c>
      <c r="Q3286" s="168" t="str">
        <f t="shared" si="259"/>
        <v>CL.IC.IT.221914.01</v>
      </c>
      <c r="AB3286" s="167" t="s">
        <v>12773</v>
      </c>
      <c r="AC3286" s="167">
        <v>1428</v>
      </c>
    </row>
    <row r="3287" spans="1:29" s="167" customFormat="1" ht="15">
      <c r="A3287" s="167" t="s">
        <v>9344</v>
      </c>
      <c r="C3287" s="61" t="s">
        <v>10705</v>
      </c>
      <c r="E3287" s="61" t="s">
        <v>12604</v>
      </c>
      <c r="F3287" s="167" t="s">
        <v>8375</v>
      </c>
      <c r="G3287" s="86" t="s">
        <v>9496</v>
      </c>
      <c r="H3287" s="62" t="s">
        <v>11559</v>
      </c>
      <c r="I3287" s="86" t="s">
        <v>9496</v>
      </c>
      <c r="J3287" s="63" t="str">
        <f t="shared" si="255"/>
        <v>IC.IT.221915</v>
      </c>
      <c r="K3287" s="61" t="s">
        <v>12175</v>
      </c>
      <c r="L3287" s="167" t="str">
        <f t="shared" si="256"/>
        <v>Buttock, right</v>
      </c>
      <c r="M3287" s="168" t="str">
        <f t="shared" si="257"/>
        <v>PI.IC.IT.221915.01</v>
      </c>
      <c r="N3287" s="168"/>
      <c r="O3287" s="168" t="str">
        <f t="shared" si="258"/>
        <v>PH.IC.IT.221915.01</v>
      </c>
      <c r="Q3287" s="168" t="str">
        <f t="shared" si="259"/>
        <v>CL.IC.IT.221915.01</v>
      </c>
      <c r="AB3287" s="167" t="s">
        <v>12773</v>
      </c>
      <c r="AC3287" s="167">
        <v>1428</v>
      </c>
    </row>
    <row r="3288" spans="1:29" s="167" customFormat="1" ht="15">
      <c r="A3288" s="167" t="s">
        <v>9344</v>
      </c>
      <c r="C3288" s="61" t="s">
        <v>10705</v>
      </c>
      <c r="E3288" s="61" t="s">
        <v>12604</v>
      </c>
      <c r="F3288" s="167" t="s">
        <v>8375</v>
      </c>
      <c r="G3288" s="86" t="s">
        <v>9067</v>
      </c>
      <c r="H3288" s="62" t="s">
        <v>11560</v>
      </c>
      <c r="I3288" s="86" t="s">
        <v>9067</v>
      </c>
      <c r="J3288" s="63" t="str">
        <f t="shared" si="255"/>
        <v>IC.IT.221916</v>
      </c>
      <c r="K3288" s="61" t="s">
        <v>12175</v>
      </c>
      <c r="L3288" s="167" t="str">
        <f t="shared" si="256"/>
        <v>Buttock, left</v>
      </c>
      <c r="M3288" s="168" t="str">
        <f t="shared" si="257"/>
        <v>PI.IC.IT.221916.01</v>
      </c>
      <c r="N3288" s="168"/>
      <c r="O3288" s="168" t="str">
        <f t="shared" si="258"/>
        <v>PH.IC.IT.221916.01</v>
      </c>
      <c r="Q3288" s="168" t="str">
        <f t="shared" si="259"/>
        <v>CL.IC.IT.221916.01</v>
      </c>
      <c r="AB3288" s="167" t="s">
        <v>12773</v>
      </c>
      <c r="AC3288" s="167">
        <v>1428</v>
      </c>
    </row>
    <row r="3289" spans="1:29" s="167" customFormat="1" ht="15">
      <c r="A3289" s="167" t="s">
        <v>9344</v>
      </c>
      <c r="C3289" s="61" t="s">
        <v>10705</v>
      </c>
      <c r="D3289" s="167" t="s">
        <v>8701</v>
      </c>
      <c r="E3289" s="61" t="s">
        <v>1000</v>
      </c>
      <c r="F3289" s="167" t="s">
        <v>8517</v>
      </c>
      <c r="G3289" s="167" t="s">
        <v>8763</v>
      </c>
      <c r="H3289" s="62" t="s">
        <v>11848</v>
      </c>
      <c r="I3289" s="167" t="s">
        <v>8763</v>
      </c>
      <c r="J3289" s="63" t="str">
        <f t="shared" si="255"/>
        <v>IC.IT.222001</v>
      </c>
      <c r="K3289" s="61" t="s">
        <v>12175</v>
      </c>
      <c r="L3289" s="167" t="str">
        <f t="shared" si="256"/>
        <v>Shoulder</v>
      </c>
      <c r="M3289" s="168" t="str">
        <f t="shared" si="257"/>
        <v>PI.IC.IT.222001.01</v>
      </c>
      <c r="N3289" s="168"/>
      <c r="O3289" s="168" t="str">
        <f t="shared" si="258"/>
        <v>PH.IC.IT.222001.01</v>
      </c>
      <c r="Q3289" s="168" t="str">
        <f t="shared" si="259"/>
        <v>CL.IC.IT.222001.01</v>
      </c>
    </row>
    <row r="3290" spans="1:29" s="167" customFormat="1" ht="15">
      <c r="A3290" s="167" t="s">
        <v>9344</v>
      </c>
      <c r="C3290" s="61" t="s">
        <v>10705</v>
      </c>
      <c r="E3290" s="61" t="s">
        <v>1000</v>
      </c>
      <c r="F3290" s="167" t="s">
        <v>8517</v>
      </c>
      <c r="G3290" s="167" t="s">
        <v>8613</v>
      </c>
      <c r="H3290" s="62" t="s">
        <v>12030</v>
      </c>
      <c r="I3290" s="167" t="s">
        <v>8613</v>
      </c>
      <c r="J3290" s="63" t="str">
        <f t="shared" si="255"/>
        <v>IC.IT.222002</v>
      </c>
      <c r="K3290" s="61" t="s">
        <v>12175</v>
      </c>
      <c r="L3290" s="167" t="str">
        <f t="shared" si="256"/>
        <v>Clavicle</v>
      </c>
      <c r="M3290" s="168" t="str">
        <f t="shared" si="257"/>
        <v>PI.IC.IT.222002.01</v>
      </c>
      <c r="N3290" s="168"/>
      <c r="O3290" s="168" t="str">
        <f t="shared" si="258"/>
        <v>PH.IC.IT.222002.01</v>
      </c>
      <c r="Q3290" s="168" t="str">
        <f t="shared" si="259"/>
        <v>CL.IC.IT.222002.01</v>
      </c>
    </row>
    <row r="3291" spans="1:29" s="167" customFormat="1" ht="15">
      <c r="A3291" s="167" t="s">
        <v>9344</v>
      </c>
      <c r="C3291" s="61" t="s">
        <v>10705</v>
      </c>
      <c r="E3291" s="61" t="s">
        <v>1000</v>
      </c>
      <c r="F3291" s="167" t="s">
        <v>8517</v>
      </c>
      <c r="G3291" s="167" t="s">
        <v>8709</v>
      </c>
      <c r="H3291" s="62" t="s">
        <v>12032</v>
      </c>
      <c r="I3291" s="167" t="s">
        <v>8709</v>
      </c>
      <c r="J3291" s="63" t="str">
        <f t="shared" si="255"/>
        <v>IC.IT.222003</v>
      </c>
      <c r="K3291" s="61" t="s">
        <v>12175</v>
      </c>
      <c r="L3291" s="167" t="str">
        <f t="shared" si="256"/>
        <v>Breast</v>
      </c>
      <c r="M3291" s="168" t="str">
        <f t="shared" si="257"/>
        <v>PI.IC.IT.222003.01</v>
      </c>
      <c r="N3291" s="168"/>
      <c r="O3291" s="168" t="str">
        <f t="shared" si="258"/>
        <v>PH.IC.IT.222003.01</v>
      </c>
      <c r="Q3291" s="168" t="str">
        <f t="shared" si="259"/>
        <v>CL.IC.IT.222003.01</v>
      </c>
    </row>
    <row r="3292" spans="1:29" s="167" customFormat="1" ht="15">
      <c r="A3292" s="167" t="s">
        <v>9344</v>
      </c>
      <c r="C3292" s="61" t="s">
        <v>10705</v>
      </c>
      <c r="E3292" s="61" t="s">
        <v>1000</v>
      </c>
      <c r="F3292" s="167" t="s">
        <v>8517</v>
      </c>
      <c r="G3292" s="167" t="s">
        <v>9382</v>
      </c>
      <c r="H3292" s="62" t="s">
        <v>12028</v>
      </c>
      <c r="I3292" s="167" t="s">
        <v>9382</v>
      </c>
      <c r="J3292" s="63" t="str">
        <f t="shared" si="255"/>
        <v>IC.IT.222004</v>
      </c>
      <c r="K3292" s="61" t="s">
        <v>12175</v>
      </c>
      <c r="L3292" s="167" t="str">
        <f t="shared" si="256"/>
        <v>Sternum</v>
      </c>
      <c r="M3292" s="168" t="str">
        <f t="shared" si="257"/>
        <v>PI.IC.IT.222004.01</v>
      </c>
      <c r="N3292" s="168"/>
      <c r="O3292" s="168" t="str">
        <f t="shared" si="258"/>
        <v>PH.IC.IT.222004.01</v>
      </c>
      <c r="Q3292" s="168" t="str">
        <f t="shared" si="259"/>
        <v>CL.IC.IT.222004.01</v>
      </c>
    </row>
    <row r="3293" spans="1:29" s="167" customFormat="1" ht="15">
      <c r="A3293" s="167" t="s">
        <v>9344</v>
      </c>
      <c r="C3293" s="61" t="s">
        <v>10705</v>
      </c>
      <c r="E3293" s="61" t="s">
        <v>1000</v>
      </c>
      <c r="F3293" s="167" t="s">
        <v>8517</v>
      </c>
      <c r="G3293" s="167" t="s">
        <v>8951</v>
      </c>
      <c r="H3293" s="62" t="s">
        <v>12210</v>
      </c>
      <c r="I3293" s="167" t="s">
        <v>8951</v>
      </c>
      <c r="J3293" s="63" t="str">
        <f t="shared" si="255"/>
        <v>IC.IT.222005</v>
      </c>
      <c r="K3293" s="61" t="s">
        <v>12175</v>
      </c>
      <c r="L3293" s="167" t="str">
        <f t="shared" si="256"/>
        <v>Chest</v>
      </c>
      <c r="M3293" s="168" t="str">
        <f t="shared" si="257"/>
        <v>PI.IC.IT.222005.01</v>
      </c>
      <c r="N3293" s="168"/>
      <c r="O3293" s="168" t="str">
        <f t="shared" si="258"/>
        <v>PH.IC.IT.222005.01</v>
      </c>
      <c r="Q3293" s="168" t="str">
        <f t="shared" si="259"/>
        <v>CL.IC.IT.222005.01</v>
      </c>
    </row>
    <row r="3294" spans="1:29" s="167" customFormat="1" ht="15">
      <c r="A3294" s="167" t="s">
        <v>9344</v>
      </c>
      <c r="C3294" s="61" t="s">
        <v>10705</v>
      </c>
      <c r="E3294" s="61" t="s">
        <v>1000</v>
      </c>
      <c r="F3294" s="167" t="s">
        <v>8517</v>
      </c>
      <c r="G3294" s="167" t="s">
        <v>8710</v>
      </c>
      <c r="H3294" s="62" t="s">
        <v>12212</v>
      </c>
      <c r="I3294" s="167" t="s">
        <v>8710</v>
      </c>
      <c r="J3294" s="63" t="str">
        <f t="shared" si="255"/>
        <v>IC.IT.222006</v>
      </c>
      <c r="K3294" s="61" t="s">
        <v>12175</v>
      </c>
      <c r="L3294" s="167" t="str">
        <f t="shared" si="256"/>
        <v>Mediastinal</v>
      </c>
      <c r="M3294" s="168" t="str">
        <f t="shared" si="257"/>
        <v>PI.IC.IT.222006.01</v>
      </c>
      <c r="N3294" s="168"/>
      <c r="O3294" s="168" t="str">
        <f t="shared" si="258"/>
        <v>PH.IC.IT.222006.01</v>
      </c>
      <c r="Q3294" s="168" t="str">
        <f t="shared" si="259"/>
        <v>CL.IC.IT.222006.01</v>
      </c>
    </row>
    <row r="3295" spans="1:29" s="167" customFormat="1" ht="15">
      <c r="A3295" s="167" t="s">
        <v>9344</v>
      </c>
      <c r="C3295" s="61" t="s">
        <v>10705</v>
      </c>
      <c r="E3295" s="61" t="s">
        <v>1000</v>
      </c>
      <c r="F3295" s="167" t="s">
        <v>8517</v>
      </c>
      <c r="G3295" s="167" t="s">
        <v>12390</v>
      </c>
      <c r="H3295" s="62" t="s">
        <v>12225</v>
      </c>
      <c r="I3295" s="167" t="s">
        <v>12390</v>
      </c>
      <c r="J3295" s="63" t="str">
        <f t="shared" si="255"/>
        <v>IC.IT.222007</v>
      </c>
      <c r="K3295" s="61" t="s">
        <v>12175</v>
      </c>
      <c r="L3295" s="167" t="str">
        <f t="shared" si="256"/>
        <v>Back</v>
      </c>
      <c r="M3295" s="168" t="str">
        <f t="shared" si="257"/>
        <v>PI.IC.IT.222007.01</v>
      </c>
      <c r="N3295" s="168"/>
      <c r="O3295" s="168" t="str">
        <f t="shared" si="258"/>
        <v>PH.IC.IT.222007.01</v>
      </c>
      <c r="Q3295" s="168" t="str">
        <f t="shared" si="259"/>
        <v>CL.IC.IT.222007.01</v>
      </c>
    </row>
    <row r="3296" spans="1:29" s="167" customFormat="1" ht="15">
      <c r="A3296" s="167" t="s">
        <v>9344</v>
      </c>
      <c r="C3296" s="61" t="s">
        <v>10705</v>
      </c>
      <c r="E3296" s="61" t="s">
        <v>1000</v>
      </c>
      <c r="F3296" s="167" t="s">
        <v>8517</v>
      </c>
      <c r="G3296" s="167" t="s">
        <v>9228</v>
      </c>
      <c r="H3296" s="62" t="s">
        <v>11638</v>
      </c>
      <c r="I3296" s="167" t="s">
        <v>9228</v>
      </c>
      <c r="J3296" s="63" t="str">
        <f t="shared" si="255"/>
        <v>IC.IT.222008</v>
      </c>
      <c r="K3296" s="61" t="s">
        <v>12175</v>
      </c>
      <c r="L3296" s="167" t="str">
        <f t="shared" si="256"/>
        <v>Spine</v>
      </c>
      <c r="M3296" s="168" t="str">
        <f t="shared" si="257"/>
        <v>PI.IC.IT.222008.01</v>
      </c>
      <c r="N3296" s="168"/>
      <c r="O3296" s="168" t="str">
        <f t="shared" si="258"/>
        <v>PH.IC.IT.222008.01</v>
      </c>
      <c r="Q3296" s="168" t="str">
        <f t="shared" si="259"/>
        <v>CL.IC.IT.222008.01</v>
      </c>
    </row>
    <row r="3297" spans="1:29" s="167" customFormat="1" ht="15">
      <c r="A3297" s="167" t="s">
        <v>9344</v>
      </c>
      <c r="C3297" s="61" t="s">
        <v>10705</v>
      </c>
      <c r="E3297" s="61" t="s">
        <v>1000</v>
      </c>
      <c r="F3297" s="167" t="s">
        <v>8517</v>
      </c>
      <c r="G3297" s="167" t="s">
        <v>8711</v>
      </c>
      <c r="H3297" s="62" t="s">
        <v>11639</v>
      </c>
      <c r="I3297" s="167" t="s">
        <v>8711</v>
      </c>
      <c r="J3297" s="63" t="str">
        <f t="shared" si="255"/>
        <v>IC.IT.222009</v>
      </c>
      <c r="K3297" s="61" t="s">
        <v>12175</v>
      </c>
      <c r="L3297" s="167" t="str">
        <f t="shared" si="256"/>
        <v>Scapula</v>
      </c>
      <c r="M3297" s="168" t="str">
        <f t="shared" si="257"/>
        <v>PI.IC.IT.222009.01</v>
      </c>
      <c r="N3297" s="168"/>
      <c r="O3297" s="168" t="str">
        <f t="shared" si="258"/>
        <v>PH.IC.IT.222009.01</v>
      </c>
      <c r="Q3297" s="168" t="str">
        <f t="shared" si="259"/>
        <v>CL.IC.IT.222009.01</v>
      </c>
    </row>
    <row r="3298" spans="1:29" s="167" customFormat="1" ht="15">
      <c r="A3298" s="167" t="s">
        <v>9344</v>
      </c>
      <c r="C3298" s="61" t="s">
        <v>10705</v>
      </c>
      <c r="E3298" s="61" t="s">
        <v>1000</v>
      </c>
      <c r="F3298" s="167" t="s">
        <v>8517</v>
      </c>
      <c r="G3298" s="86" t="s">
        <v>9649</v>
      </c>
      <c r="H3298" s="62" t="s">
        <v>11829</v>
      </c>
      <c r="I3298" s="86" t="s">
        <v>9649</v>
      </c>
      <c r="J3298" s="63" t="str">
        <f t="shared" si="255"/>
        <v>IC.IT.222010</v>
      </c>
      <c r="K3298" s="61" t="s">
        <v>12175</v>
      </c>
      <c r="L3298" s="167" t="str">
        <f t="shared" si="256"/>
        <v>Shoulder, right</v>
      </c>
      <c r="M3298" s="168" t="str">
        <f t="shared" si="257"/>
        <v>PI.IC.IT.222010.01</v>
      </c>
      <c r="N3298" s="168"/>
      <c r="O3298" s="168" t="str">
        <f t="shared" si="258"/>
        <v>PH.IC.IT.222010.01</v>
      </c>
      <c r="Q3298" s="168" t="str">
        <f t="shared" si="259"/>
        <v>CL.IC.IT.222010.01</v>
      </c>
      <c r="AB3298" s="167" t="s">
        <v>12773</v>
      </c>
      <c r="AC3298" s="167">
        <v>1428</v>
      </c>
    </row>
    <row r="3299" spans="1:29" s="167" customFormat="1" ht="15">
      <c r="A3299" s="167" t="s">
        <v>9344</v>
      </c>
      <c r="C3299" s="61" t="s">
        <v>10705</v>
      </c>
      <c r="E3299" s="61" t="s">
        <v>1000</v>
      </c>
      <c r="F3299" s="167" t="s">
        <v>8517</v>
      </c>
      <c r="G3299" s="86" t="s">
        <v>9651</v>
      </c>
      <c r="H3299" s="62" t="s">
        <v>12099</v>
      </c>
      <c r="I3299" s="86" t="s">
        <v>9651</v>
      </c>
      <c r="J3299" s="63" t="str">
        <f t="shared" si="255"/>
        <v>IC.IT.222011</v>
      </c>
      <c r="K3299" s="61" t="s">
        <v>12175</v>
      </c>
      <c r="L3299" s="167" t="str">
        <f t="shared" si="256"/>
        <v>Shoulder, left</v>
      </c>
      <c r="M3299" s="168" t="str">
        <f t="shared" si="257"/>
        <v>PI.IC.IT.222011.01</v>
      </c>
      <c r="N3299" s="168"/>
      <c r="O3299" s="168" t="str">
        <f t="shared" si="258"/>
        <v>PH.IC.IT.222011.01</v>
      </c>
      <c r="Q3299" s="168" t="str">
        <f t="shared" si="259"/>
        <v>CL.IC.IT.222011.01</v>
      </c>
      <c r="AB3299" s="167" t="s">
        <v>12773</v>
      </c>
      <c r="AC3299" s="167">
        <v>1428</v>
      </c>
    </row>
    <row r="3300" spans="1:29" s="167" customFormat="1" ht="15">
      <c r="A3300" s="167" t="s">
        <v>9344</v>
      </c>
      <c r="C3300" s="61" t="s">
        <v>10705</v>
      </c>
      <c r="E3300" s="61" t="s">
        <v>1000</v>
      </c>
      <c r="F3300" s="167" t="s">
        <v>8517</v>
      </c>
      <c r="G3300" s="86" t="s">
        <v>9506</v>
      </c>
      <c r="H3300" s="62" t="s">
        <v>12100</v>
      </c>
      <c r="I3300" s="86" t="s">
        <v>9506</v>
      </c>
      <c r="J3300" s="63" t="str">
        <f t="shared" si="255"/>
        <v>IC.IT.222012</v>
      </c>
      <c r="K3300" s="61" t="s">
        <v>12175</v>
      </c>
      <c r="L3300" s="167" t="str">
        <f t="shared" si="256"/>
        <v>Clavicle, right</v>
      </c>
      <c r="M3300" s="168" t="str">
        <f t="shared" si="257"/>
        <v>PI.IC.IT.222012.01</v>
      </c>
      <c r="N3300" s="168"/>
      <c r="O3300" s="168" t="str">
        <f t="shared" si="258"/>
        <v>PH.IC.IT.222012.01</v>
      </c>
      <c r="Q3300" s="168" t="str">
        <f t="shared" si="259"/>
        <v>CL.IC.IT.222012.01</v>
      </c>
      <c r="AB3300" s="167" t="s">
        <v>12773</v>
      </c>
      <c r="AC3300" s="167">
        <v>1428</v>
      </c>
    </row>
    <row r="3301" spans="1:29" s="167" customFormat="1" ht="15">
      <c r="A3301" s="167" t="s">
        <v>9344</v>
      </c>
      <c r="C3301" s="61" t="s">
        <v>10705</v>
      </c>
      <c r="E3301" s="61" t="s">
        <v>1000</v>
      </c>
      <c r="F3301" s="167" t="s">
        <v>8517</v>
      </c>
      <c r="G3301" s="86" t="s">
        <v>9377</v>
      </c>
      <c r="H3301" s="62" t="s">
        <v>12101</v>
      </c>
      <c r="I3301" s="86" t="s">
        <v>9377</v>
      </c>
      <c r="J3301" s="63" t="str">
        <f t="shared" si="255"/>
        <v>IC.IT.222013</v>
      </c>
      <c r="K3301" s="61" t="s">
        <v>12175</v>
      </c>
      <c r="L3301" s="167" t="str">
        <f t="shared" si="256"/>
        <v>Clavicle, left</v>
      </c>
      <c r="M3301" s="168" t="str">
        <f t="shared" si="257"/>
        <v>PI.IC.IT.222013.01</v>
      </c>
      <c r="N3301" s="168"/>
      <c r="O3301" s="168" t="str">
        <f t="shared" si="258"/>
        <v>PH.IC.IT.222013.01</v>
      </c>
      <c r="Q3301" s="168" t="str">
        <f t="shared" si="259"/>
        <v>CL.IC.IT.222013.01</v>
      </c>
      <c r="AB3301" s="167" t="s">
        <v>12773</v>
      </c>
      <c r="AC3301" s="167">
        <v>1428</v>
      </c>
    </row>
    <row r="3302" spans="1:29" s="167" customFormat="1" ht="15">
      <c r="A3302" s="167" t="s">
        <v>9344</v>
      </c>
      <c r="C3302" s="61" t="s">
        <v>10705</v>
      </c>
      <c r="E3302" s="61" t="s">
        <v>1000</v>
      </c>
      <c r="F3302" s="167" t="s">
        <v>8517</v>
      </c>
      <c r="G3302" s="86" t="s">
        <v>9380</v>
      </c>
      <c r="H3302" s="62" t="s">
        <v>12102</v>
      </c>
      <c r="I3302" s="86" t="s">
        <v>9380</v>
      </c>
      <c r="J3302" s="63" t="str">
        <f t="shared" si="255"/>
        <v>IC.IT.222014</v>
      </c>
      <c r="K3302" s="61" t="s">
        <v>12175</v>
      </c>
      <c r="L3302" s="167" t="str">
        <f t="shared" si="256"/>
        <v>Breast, right</v>
      </c>
      <c r="M3302" s="168" t="str">
        <f t="shared" si="257"/>
        <v>PI.IC.IT.222014.01</v>
      </c>
      <c r="N3302" s="168"/>
      <c r="O3302" s="168" t="str">
        <f t="shared" si="258"/>
        <v>PH.IC.IT.222014.01</v>
      </c>
      <c r="Q3302" s="168" t="str">
        <f t="shared" si="259"/>
        <v>CL.IC.IT.222014.01</v>
      </c>
      <c r="AB3302" s="167" t="s">
        <v>12773</v>
      </c>
      <c r="AC3302" s="167">
        <v>1428</v>
      </c>
    </row>
    <row r="3303" spans="1:29" s="167" customFormat="1" ht="15">
      <c r="A3303" s="167" t="s">
        <v>9344</v>
      </c>
      <c r="C3303" s="61" t="s">
        <v>10705</v>
      </c>
      <c r="E3303" s="61" t="s">
        <v>1000</v>
      </c>
      <c r="F3303" s="167" t="s">
        <v>8517</v>
      </c>
      <c r="G3303" s="86" t="s">
        <v>9262</v>
      </c>
      <c r="H3303" s="62" t="s">
        <v>11559</v>
      </c>
      <c r="I3303" s="86" t="s">
        <v>9262</v>
      </c>
      <c r="J3303" s="63" t="str">
        <f t="shared" si="255"/>
        <v>IC.IT.222015</v>
      </c>
      <c r="K3303" s="61" t="s">
        <v>12175</v>
      </c>
      <c r="L3303" s="167" t="str">
        <f t="shared" si="256"/>
        <v>Breast, left</v>
      </c>
      <c r="M3303" s="168" t="str">
        <f t="shared" si="257"/>
        <v>PI.IC.IT.222015.01</v>
      </c>
      <c r="N3303" s="168"/>
      <c r="O3303" s="168" t="str">
        <f t="shared" si="258"/>
        <v>PH.IC.IT.222015.01</v>
      </c>
      <c r="Q3303" s="168" t="str">
        <f t="shared" si="259"/>
        <v>CL.IC.IT.222015.01</v>
      </c>
      <c r="AB3303" s="167" t="s">
        <v>12773</v>
      </c>
      <c r="AC3303" s="167">
        <v>1428</v>
      </c>
    </row>
    <row r="3304" spans="1:29" s="167" customFormat="1" ht="15">
      <c r="A3304" s="167" t="s">
        <v>9344</v>
      </c>
      <c r="C3304" s="61" t="s">
        <v>10705</v>
      </c>
      <c r="E3304" s="61" t="s">
        <v>1000</v>
      </c>
      <c r="F3304" s="167" t="s">
        <v>8517</v>
      </c>
      <c r="G3304" s="86" t="s">
        <v>8947</v>
      </c>
      <c r="H3304" s="62" t="s">
        <v>11560</v>
      </c>
      <c r="I3304" s="86" t="s">
        <v>8947</v>
      </c>
      <c r="J3304" s="63" t="str">
        <f t="shared" si="255"/>
        <v>IC.IT.222016</v>
      </c>
      <c r="K3304" s="61" t="s">
        <v>12175</v>
      </c>
      <c r="L3304" s="167" t="str">
        <f t="shared" si="256"/>
        <v>Chest, right</v>
      </c>
      <c r="M3304" s="168" t="str">
        <f t="shared" si="257"/>
        <v>PI.IC.IT.222016.01</v>
      </c>
      <c r="N3304" s="168"/>
      <c r="O3304" s="168" t="str">
        <f t="shared" si="258"/>
        <v>PH.IC.IT.222016.01</v>
      </c>
      <c r="Q3304" s="168" t="str">
        <f t="shared" si="259"/>
        <v>CL.IC.IT.222016.01</v>
      </c>
      <c r="AB3304" s="167" t="s">
        <v>12773</v>
      </c>
      <c r="AC3304" s="167">
        <v>1428</v>
      </c>
    </row>
    <row r="3305" spans="1:29" s="167" customFormat="1" ht="15">
      <c r="A3305" s="167" t="s">
        <v>9344</v>
      </c>
      <c r="C3305" s="61" t="s">
        <v>10705</v>
      </c>
      <c r="E3305" s="61" t="s">
        <v>1000</v>
      </c>
      <c r="F3305" s="167" t="s">
        <v>8517</v>
      </c>
      <c r="G3305" s="86" t="s">
        <v>8949</v>
      </c>
      <c r="H3305" s="62" t="s">
        <v>11561</v>
      </c>
      <c r="I3305" s="86" t="s">
        <v>8949</v>
      </c>
      <c r="J3305" s="63" t="str">
        <f t="shared" si="255"/>
        <v>IC.IT.222017</v>
      </c>
      <c r="K3305" s="61" t="s">
        <v>12175</v>
      </c>
      <c r="L3305" s="167" t="str">
        <f t="shared" si="256"/>
        <v>Chest, left</v>
      </c>
      <c r="M3305" s="168" t="str">
        <f t="shared" si="257"/>
        <v>PI.IC.IT.222017.01</v>
      </c>
      <c r="N3305" s="168"/>
      <c r="O3305" s="168" t="str">
        <f t="shared" si="258"/>
        <v>PH.IC.IT.222017.01</v>
      </c>
      <c r="Q3305" s="168" t="str">
        <f t="shared" si="259"/>
        <v>CL.IC.IT.222017.01</v>
      </c>
      <c r="AB3305" s="167" t="s">
        <v>12773</v>
      </c>
      <c r="AC3305" s="167">
        <v>1428</v>
      </c>
    </row>
    <row r="3306" spans="1:29" s="167" customFormat="1" ht="15">
      <c r="A3306" s="167" t="s">
        <v>9344</v>
      </c>
      <c r="C3306" s="61" t="s">
        <v>10705</v>
      </c>
      <c r="E3306" s="61" t="s">
        <v>1000</v>
      </c>
      <c r="F3306" s="167" t="s">
        <v>8517</v>
      </c>
      <c r="G3306" s="86" t="s">
        <v>8952</v>
      </c>
      <c r="H3306" s="62" t="s">
        <v>12060</v>
      </c>
      <c r="I3306" s="86" t="s">
        <v>8952</v>
      </c>
      <c r="J3306" s="63" t="str">
        <f t="shared" si="255"/>
        <v>IC.IT.222018</v>
      </c>
      <c r="K3306" s="61" t="s">
        <v>12175</v>
      </c>
      <c r="L3306" s="167" t="str">
        <f t="shared" si="256"/>
        <v>Scapula, right</v>
      </c>
      <c r="M3306" s="168" t="str">
        <f t="shared" si="257"/>
        <v>PI.IC.IT.222018.01</v>
      </c>
      <c r="N3306" s="168"/>
      <c r="O3306" s="168" t="str">
        <f t="shared" si="258"/>
        <v>PH.IC.IT.222018.01</v>
      </c>
      <c r="Q3306" s="168" t="str">
        <f t="shared" si="259"/>
        <v>CL.IC.IT.222018.01</v>
      </c>
      <c r="AB3306" s="167" t="s">
        <v>12773</v>
      </c>
      <c r="AC3306" s="167">
        <v>1428</v>
      </c>
    </row>
    <row r="3307" spans="1:29" s="167" customFormat="1" ht="15">
      <c r="A3307" s="167" t="s">
        <v>9344</v>
      </c>
      <c r="C3307" s="61" t="s">
        <v>10705</v>
      </c>
      <c r="E3307" s="61" t="s">
        <v>1000</v>
      </c>
      <c r="F3307" s="167" t="s">
        <v>8517</v>
      </c>
      <c r="G3307" s="86" t="s">
        <v>9224</v>
      </c>
      <c r="H3307" s="62" t="s">
        <v>11913</v>
      </c>
      <c r="I3307" s="86" t="s">
        <v>9224</v>
      </c>
      <c r="J3307" s="63" t="str">
        <f t="shared" si="255"/>
        <v>IC.IT.222019</v>
      </c>
      <c r="K3307" s="61" t="s">
        <v>12175</v>
      </c>
      <c r="L3307" s="167" t="str">
        <f t="shared" si="256"/>
        <v>Scapula, left</v>
      </c>
      <c r="M3307" s="168" t="str">
        <f t="shared" si="257"/>
        <v>PI.IC.IT.222019.01</v>
      </c>
      <c r="N3307" s="168"/>
      <c r="O3307" s="168" t="str">
        <f t="shared" si="258"/>
        <v>PH.IC.IT.222019.01</v>
      </c>
      <c r="Q3307" s="168" t="str">
        <f t="shared" si="259"/>
        <v>CL.IC.IT.222019.01</v>
      </c>
      <c r="AB3307" s="167" t="s">
        <v>12773</v>
      </c>
      <c r="AC3307" s="167">
        <v>1428</v>
      </c>
    </row>
    <row r="3308" spans="1:29" s="167" customFormat="1" ht="15">
      <c r="A3308" s="167" t="s">
        <v>9344</v>
      </c>
      <c r="C3308" s="61" t="s">
        <v>10705</v>
      </c>
      <c r="D3308" s="167" t="s">
        <v>8469</v>
      </c>
      <c r="E3308" s="61" t="s">
        <v>8039</v>
      </c>
      <c r="F3308" s="167" t="s">
        <v>8330</v>
      </c>
      <c r="G3308" s="167" t="s">
        <v>11181</v>
      </c>
      <c r="H3308" s="62" t="s">
        <v>11848</v>
      </c>
      <c r="I3308" s="167" t="s">
        <v>11181</v>
      </c>
      <c r="J3308" s="63" t="str">
        <f t="shared" si="255"/>
        <v>IC.IT.222101</v>
      </c>
      <c r="K3308" s="61" t="s">
        <v>12175</v>
      </c>
      <c r="L3308" s="167" t="str">
        <f t="shared" si="256"/>
        <v>Pink</v>
      </c>
      <c r="M3308" s="168" t="str">
        <f t="shared" si="257"/>
        <v>PI.IC.IT.222101.01</v>
      </c>
      <c r="N3308" s="168"/>
      <c r="O3308" s="168" t="str">
        <f t="shared" si="258"/>
        <v>PH.IC.IT.222101.01</v>
      </c>
      <c r="Q3308" s="168" t="str">
        <f t="shared" si="259"/>
        <v>CL.IC.IT.222101.01</v>
      </c>
    </row>
    <row r="3309" spans="1:29" s="167" customFormat="1" ht="15">
      <c r="A3309" s="167" t="s">
        <v>9344</v>
      </c>
      <c r="C3309" s="61" t="s">
        <v>10705</v>
      </c>
      <c r="E3309" s="61" t="s">
        <v>8039</v>
      </c>
      <c r="F3309" s="167" t="s">
        <v>8330</v>
      </c>
      <c r="G3309" s="167" t="s">
        <v>11477</v>
      </c>
      <c r="H3309" s="62" t="s">
        <v>12030</v>
      </c>
      <c r="I3309" s="167" t="s">
        <v>11477</v>
      </c>
      <c r="J3309" s="63" t="str">
        <f t="shared" si="255"/>
        <v>IC.IT.222102</v>
      </c>
      <c r="K3309" s="61" t="s">
        <v>12175</v>
      </c>
      <c r="L3309" s="167" t="str">
        <f t="shared" si="256"/>
        <v>Red</v>
      </c>
      <c r="M3309" s="168" t="str">
        <f t="shared" si="257"/>
        <v>PI.IC.IT.222102.01</v>
      </c>
      <c r="N3309" s="168"/>
      <c r="O3309" s="168" t="str">
        <f t="shared" si="258"/>
        <v>PH.IC.IT.222102.01</v>
      </c>
      <c r="Q3309" s="168" t="str">
        <f t="shared" si="259"/>
        <v>CL.IC.IT.222102.01</v>
      </c>
    </row>
    <row r="3310" spans="1:29" s="167" customFormat="1" ht="15">
      <c r="A3310" s="167" t="s">
        <v>9344</v>
      </c>
      <c r="C3310" s="61" t="s">
        <v>10705</v>
      </c>
      <c r="E3310" s="61" t="s">
        <v>8039</v>
      </c>
      <c r="F3310" s="167" t="s">
        <v>8330</v>
      </c>
      <c r="G3310" s="167" t="s">
        <v>11177</v>
      </c>
      <c r="H3310" s="62" t="s">
        <v>12032</v>
      </c>
      <c r="I3310" s="167" t="s">
        <v>11177</v>
      </c>
      <c r="J3310" s="63" t="str">
        <f t="shared" si="255"/>
        <v>IC.IT.222103</v>
      </c>
      <c r="K3310" s="61" t="s">
        <v>12175</v>
      </c>
      <c r="L3310" s="167" t="str">
        <f t="shared" si="256"/>
        <v>Yellow</v>
      </c>
      <c r="M3310" s="168" t="str">
        <f t="shared" si="257"/>
        <v>PI.IC.IT.222103.01</v>
      </c>
      <c r="N3310" s="168"/>
      <c r="O3310" s="168" t="str">
        <f t="shared" si="258"/>
        <v>PH.IC.IT.222103.01</v>
      </c>
      <c r="Q3310" s="168" t="str">
        <f t="shared" si="259"/>
        <v>CL.IC.IT.222103.01</v>
      </c>
    </row>
    <row r="3311" spans="1:29" s="167" customFormat="1" ht="15">
      <c r="A3311" s="167" t="s">
        <v>9344</v>
      </c>
      <c r="C3311" s="61" t="s">
        <v>10705</v>
      </c>
      <c r="E3311" s="61" t="s">
        <v>8039</v>
      </c>
      <c r="F3311" s="167" t="s">
        <v>8330</v>
      </c>
      <c r="G3311" s="167" t="s">
        <v>10145</v>
      </c>
      <c r="H3311" s="62" t="s">
        <v>12028</v>
      </c>
      <c r="I3311" s="167" t="s">
        <v>10145</v>
      </c>
      <c r="J3311" s="63" t="str">
        <f t="shared" si="255"/>
        <v>IC.IT.222104</v>
      </c>
      <c r="K3311" s="61" t="s">
        <v>12175</v>
      </c>
      <c r="L3311" s="167" t="str">
        <f t="shared" si="256"/>
        <v>White</v>
      </c>
      <c r="M3311" s="168" t="str">
        <f t="shared" si="257"/>
        <v>PI.IC.IT.222104.01</v>
      </c>
      <c r="N3311" s="168"/>
      <c r="O3311" s="168" t="str">
        <f t="shared" si="258"/>
        <v>PH.IC.IT.222104.01</v>
      </c>
      <c r="Q3311" s="168" t="str">
        <f t="shared" si="259"/>
        <v>CL.IC.IT.222104.01</v>
      </c>
    </row>
    <row r="3312" spans="1:29" s="167" customFormat="1" ht="15">
      <c r="A3312" s="167" t="s">
        <v>9344</v>
      </c>
      <c r="C3312" s="61" t="s">
        <v>10705</v>
      </c>
      <c r="E3312" s="61" t="s">
        <v>8039</v>
      </c>
      <c r="F3312" s="167" t="s">
        <v>8330</v>
      </c>
      <c r="G3312" s="167" t="s">
        <v>8590</v>
      </c>
      <c r="H3312" s="62" t="s">
        <v>12210</v>
      </c>
      <c r="I3312" s="167" t="s">
        <v>8590</v>
      </c>
      <c r="J3312" s="63" t="str">
        <f t="shared" si="255"/>
        <v>IC.IT.222105</v>
      </c>
      <c r="K3312" s="61" t="s">
        <v>12175</v>
      </c>
      <c r="L3312" s="167" t="str">
        <f t="shared" si="256"/>
        <v>Gray</v>
      </c>
      <c r="M3312" s="168" t="str">
        <f t="shared" si="257"/>
        <v>PI.IC.IT.222105.01</v>
      </c>
      <c r="N3312" s="168"/>
      <c r="O3312" s="168" t="str">
        <f t="shared" si="258"/>
        <v>PH.IC.IT.222105.01</v>
      </c>
      <c r="Q3312" s="168" t="str">
        <f t="shared" si="259"/>
        <v>CL.IC.IT.222105.01</v>
      </c>
    </row>
    <row r="3313" spans="1:17" s="167" customFormat="1" ht="15">
      <c r="A3313" s="167" t="s">
        <v>9344</v>
      </c>
      <c r="C3313" s="61" t="s">
        <v>10705</v>
      </c>
      <c r="E3313" s="61" t="s">
        <v>8039</v>
      </c>
      <c r="F3313" s="167" t="s">
        <v>8330</v>
      </c>
      <c r="G3313" s="167" t="s">
        <v>11881</v>
      </c>
      <c r="H3313" s="62" t="s">
        <v>12212</v>
      </c>
      <c r="I3313" s="167" t="s">
        <v>11881</v>
      </c>
      <c r="J3313" s="63" t="str">
        <f t="shared" si="255"/>
        <v>IC.IT.222106</v>
      </c>
      <c r="K3313" s="61" t="s">
        <v>12175</v>
      </c>
      <c r="L3313" s="167" t="str">
        <f t="shared" si="256"/>
        <v>Tan</v>
      </c>
      <c r="M3313" s="168" t="str">
        <f t="shared" si="257"/>
        <v>PI.IC.IT.222106.01</v>
      </c>
      <c r="N3313" s="168"/>
      <c r="O3313" s="168" t="str">
        <f t="shared" si="258"/>
        <v>PH.IC.IT.222106.01</v>
      </c>
      <c r="Q3313" s="168" t="str">
        <f t="shared" si="259"/>
        <v>CL.IC.IT.222106.01</v>
      </c>
    </row>
    <row r="3314" spans="1:17" s="167" customFormat="1" ht="15">
      <c r="A3314" s="167" t="s">
        <v>9344</v>
      </c>
      <c r="C3314" s="61" t="s">
        <v>10705</v>
      </c>
      <c r="E3314" s="61" t="s">
        <v>8039</v>
      </c>
      <c r="F3314" s="167" t="s">
        <v>8330</v>
      </c>
      <c r="G3314" s="167" t="s">
        <v>11879</v>
      </c>
      <c r="H3314" s="62" t="s">
        <v>12225</v>
      </c>
      <c r="I3314" s="167" t="s">
        <v>11879</v>
      </c>
      <c r="J3314" s="63" t="str">
        <f t="shared" si="255"/>
        <v>IC.IT.222107</v>
      </c>
      <c r="K3314" s="61" t="s">
        <v>12175</v>
      </c>
      <c r="L3314" s="167" t="str">
        <f t="shared" si="256"/>
        <v>Green</v>
      </c>
      <c r="M3314" s="168" t="str">
        <f t="shared" si="257"/>
        <v>PI.IC.IT.222107.01</v>
      </c>
      <c r="N3314" s="168"/>
      <c r="O3314" s="168" t="str">
        <f t="shared" si="258"/>
        <v>PH.IC.IT.222107.01</v>
      </c>
      <c r="Q3314" s="168" t="str">
        <f t="shared" si="259"/>
        <v>CL.IC.IT.222107.01</v>
      </c>
    </row>
    <row r="3315" spans="1:17" s="167" customFormat="1" ht="15">
      <c r="A3315" s="167" t="s">
        <v>9344</v>
      </c>
      <c r="C3315" s="61" t="s">
        <v>10705</v>
      </c>
      <c r="E3315" s="61" t="s">
        <v>8039</v>
      </c>
      <c r="F3315" s="167" t="s">
        <v>8330</v>
      </c>
      <c r="G3315" s="167" t="s">
        <v>10635</v>
      </c>
      <c r="H3315" s="62" t="s">
        <v>11638</v>
      </c>
      <c r="I3315" s="167" t="s">
        <v>10635</v>
      </c>
      <c r="J3315" s="63" t="str">
        <f t="shared" si="255"/>
        <v>IC.IT.222108</v>
      </c>
      <c r="K3315" s="61" t="s">
        <v>12175</v>
      </c>
      <c r="L3315" s="167" t="str">
        <f t="shared" si="256"/>
        <v>Black</v>
      </c>
      <c r="M3315" s="168" t="str">
        <f t="shared" si="257"/>
        <v>PI.IC.IT.222108.01</v>
      </c>
      <c r="N3315" s="168"/>
      <c r="O3315" s="168" t="str">
        <f t="shared" si="258"/>
        <v>PH.IC.IT.222108.01</v>
      </c>
      <c r="Q3315" s="168" t="str">
        <f t="shared" si="259"/>
        <v>CL.IC.IT.222108.01</v>
      </c>
    </row>
    <row r="3316" spans="1:17" s="167" customFormat="1" ht="15">
      <c r="A3316" s="167" t="s">
        <v>9344</v>
      </c>
      <c r="C3316" s="61" t="s">
        <v>10705</v>
      </c>
      <c r="D3316" s="167" t="s">
        <v>8470</v>
      </c>
      <c r="E3316" s="61" t="s">
        <v>7874</v>
      </c>
      <c r="F3316" s="167" t="s">
        <v>8331</v>
      </c>
      <c r="G3316" s="167" t="s">
        <v>8591</v>
      </c>
      <c r="H3316" s="62" t="s">
        <v>11848</v>
      </c>
      <c r="I3316" s="167" t="s">
        <v>8722</v>
      </c>
      <c r="J3316" s="63" t="str">
        <f t="shared" si="255"/>
        <v>IC.IT.222201</v>
      </c>
      <c r="K3316" s="61" t="s">
        <v>12175</v>
      </c>
      <c r="L3316" s="167" t="str">
        <f t="shared" si="256"/>
        <v xml:space="preserve">      Present on admit: specify date</v>
      </c>
      <c r="M3316" s="168" t="str">
        <f t="shared" si="257"/>
        <v>PI.IC.IT.222201.01</v>
      </c>
      <c r="N3316" s="168"/>
      <c r="O3316" s="168" t="str">
        <f t="shared" si="258"/>
        <v>PH.IC.IT.222201.01</v>
      </c>
      <c r="Q3316" s="168" t="str">
        <f t="shared" si="259"/>
        <v>CL.IC.IT.222201.01</v>
      </c>
    </row>
    <row r="3317" spans="1:17" s="167" customFormat="1" ht="15">
      <c r="A3317" s="167" t="s">
        <v>9344</v>
      </c>
      <c r="C3317" s="61" t="s">
        <v>10705</v>
      </c>
      <c r="E3317" s="61" t="s">
        <v>7874</v>
      </c>
      <c r="F3317" s="167" t="s">
        <v>8331</v>
      </c>
      <c r="G3317" s="167" t="s">
        <v>8723</v>
      </c>
      <c r="H3317" s="62" t="s">
        <v>12030</v>
      </c>
      <c r="I3317" s="167" t="s">
        <v>8724</v>
      </c>
      <c r="J3317" s="63" t="str">
        <f t="shared" si="255"/>
        <v>IC.IT.222202</v>
      </c>
      <c r="K3317" s="61" t="s">
        <v>12175</v>
      </c>
      <c r="L3317" s="167" t="str">
        <f t="shared" si="256"/>
        <v xml:space="preserve">      Noted at this time: specify date</v>
      </c>
      <c r="M3317" s="168" t="str">
        <f t="shared" si="257"/>
        <v>PI.IC.IT.222202.01</v>
      </c>
      <c r="N3317" s="168"/>
      <c r="O3317" s="168" t="str">
        <f t="shared" si="258"/>
        <v>PH.IC.IT.222202.01</v>
      </c>
      <c r="Q3317" s="168" t="str">
        <f t="shared" si="259"/>
        <v>CL.IC.IT.222202.01</v>
      </c>
    </row>
    <row r="3318" spans="1:17" s="167" customFormat="1" ht="15">
      <c r="A3318" s="167" t="s">
        <v>9344</v>
      </c>
      <c r="C3318" s="61" t="s">
        <v>10705</v>
      </c>
      <c r="D3318" s="167" t="s">
        <v>8725</v>
      </c>
      <c r="E3318" s="61" t="s">
        <v>7876</v>
      </c>
      <c r="F3318" s="167" t="s">
        <v>8331</v>
      </c>
      <c r="G3318" s="167" t="s">
        <v>8726</v>
      </c>
      <c r="H3318" s="62" t="s">
        <v>11848</v>
      </c>
      <c r="I3318" s="167" t="s">
        <v>8727</v>
      </c>
      <c r="J3318" s="63" t="str">
        <f t="shared" si="255"/>
        <v>IC.IT.222301</v>
      </c>
      <c r="K3318" s="61" t="s">
        <v>12175</v>
      </c>
      <c r="L3318" s="167" t="str">
        <f t="shared" si="256"/>
        <v xml:space="preserve">      Stage I: intact skin non-blanchable redness</v>
      </c>
      <c r="M3318" s="168" t="str">
        <f t="shared" si="257"/>
        <v>PI.IC.IT.222301.01</v>
      </c>
      <c r="N3318" s="168"/>
      <c r="O3318" s="168" t="str">
        <f t="shared" si="258"/>
        <v>PH.IC.IT.222301.01</v>
      </c>
      <c r="Q3318" s="168" t="str">
        <f t="shared" si="259"/>
        <v>CL.IC.IT.222301.01</v>
      </c>
    </row>
    <row r="3319" spans="1:17" s="167" customFormat="1" ht="15">
      <c r="A3319" s="167" t="s">
        <v>9344</v>
      </c>
      <c r="C3319" s="61" t="s">
        <v>10705</v>
      </c>
      <c r="E3319" s="61" t="s">
        <v>7876</v>
      </c>
      <c r="F3319" s="167" t="s">
        <v>8331</v>
      </c>
      <c r="G3319" s="167" t="s">
        <v>8728</v>
      </c>
      <c r="H3319" s="62" t="s">
        <v>12030</v>
      </c>
      <c r="I3319" s="167" t="s">
        <v>8729</v>
      </c>
      <c r="J3319" s="63" t="str">
        <f t="shared" si="255"/>
        <v>IC.IT.222302</v>
      </c>
      <c r="K3319" s="61" t="s">
        <v>1702</v>
      </c>
      <c r="L3319" s="167" t="str">
        <f t="shared" si="256"/>
        <v xml:space="preserve">      Stage II: partial thickness or blister</v>
      </c>
      <c r="M3319" s="168" t="str">
        <f t="shared" si="257"/>
        <v>PI.IC.IT.222302.01</v>
      </c>
      <c r="N3319" s="168"/>
      <c r="O3319" s="168" t="str">
        <f t="shared" si="258"/>
        <v>PH.IC.IT.222302.01</v>
      </c>
      <c r="Q3319" s="168" t="str">
        <f t="shared" si="259"/>
        <v>CL.IC.IT.222302.01</v>
      </c>
    </row>
    <row r="3320" spans="1:17" s="167" customFormat="1" ht="15">
      <c r="A3320" s="167" t="s">
        <v>9344</v>
      </c>
      <c r="C3320" s="61" t="s">
        <v>10705</v>
      </c>
      <c r="E3320" s="61" t="s">
        <v>7876</v>
      </c>
      <c r="F3320" s="167" t="s">
        <v>8331</v>
      </c>
      <c r="G3320" s="167" t="s">
        <v>8601</v>
      </c>
      <c r="H3320" s="62" t="s">
        <v>12032</v>
      </c>
      <c r="I3320" s="167" t="s">
        <v>8602</v>
      </c>
      <c r="J3320" s="63" t="str">
        <f t="shared" si="255"/>
        <v>IC.IT.222303</v>
      </c>
      <c r="K3320" s="61" t="s">
        <v>1702</v>
      </c>
      <c r="L3320" s="167" t="str">
        <f t="shared" si="256"/>
        <v xml:space="preserve">      Stage III: full thickness, subcutaneous fat seen</v>
      </c>
      <c r="M3320" s="168" t="str">
        <f t="shared" si="257"/>
        <v>PI.IC.IT.222303.01</v>
      </c>
      <c r="N3320" s="168"/>
      <c r="O3320" s="168" t="str">
        <f t="shared" si="258"/>
        <v>PH.IC.IT.222303.01</v>
      </c>
      <c r="Q3320" s="168" t="str">
        <f t="shared" si="259"/>
        <v>CL.IC.IT.222303.01</v>
      </c>
    </row>
    <row r="3321" spans="1:17" s="167" customFormat="1" ht="15">
      <c r="A3321" s="167" t="s">
        <v>9344</v>
      </c>
      <c r="C3321" s="61" t="s">
        <v>10705</v>
      </c>
      <c r="E3321" s="61" t="s">
        <v>7876</v>
      </c>
      <c r="F3321" s="167" t="s">
        <v>8331</v>
      </c>
      <c r="G3321" s="167" t="s">
        <v>13086</v>
      </c>
      <c r="H3321" s="62" t="s">
        <v>12028</v>
      </c>
      <c r="I3321" s="167" t="s">
        <v>8603</v>
      </c>
      <c r="J3321" s="63" t="str">
        <f t="shared" si="255"/>
        <v>IC.IT.222304</v>
      </c>
      <c r="K3321" s="61" t="s">
        <v>1702</v>
      </c>
      <c r="L3321" s="167" t="str">
        <f t="shared" si="256"/>
        <v xml:space="preserve">      Stage IV: full thickness bone, tendon or muscle seen</v>
      </c>
      <c r="M3321" s="168" t="str">
        <f t="shared" si="257"/>
        <v>PI.IC.IT.222304.01</v>
      </c>
      <c r="N3321" s="168"/>
      <c r="O3321" s="168" t="str">
        <f t="shared" si="258"/>
        <v>PH.IC.IT.222304.01</v>
      </c>
      <c r="Q3321" s="168" t="str">
        <f t="shared" si="259"/>
        <v>CL.IC.IT.222304.01</v>
      </c>
    </row>
    <row r="3322" spans="1:17" s="167" customFormat="1" ht="15">
      <c r="A3322" s="167" t="s">
        <v>9344</v>
      </c>
      <c r="C3322" s="61" t="s">
        <v>10705</v>
      </c>
      <c r="E3322" s="61" t="s">
        <v>7876</v>
      </c>
      <c r="F3322" s="167" t="s">
        <v>8331</v>
      </c>
      <c r="G3322" s="167" t="s">
        <v>8607</v>
      </c>
      <c r="H3322" s="62" t="s">
        <v>12210</v>
      </c>
      <c r="I3322" s="167" t="s">
        <v>8608</v>
      </c>
      <c r="J3322" s="63" t="str">
        <f t="shared" si="255"/>
        <v>IC.IT.222305</v>
      </c>
      <c r="K3322" s="61" t="s">
        <v>1702</v>
      </c>
      <c r="L3322" s="167" t="str">
        <f t="shared" si="256"/>
        <v xml:space="preserve">      Suspected Deep Tissue Injury</v>
      </c>
      <c r="M3322" s="168" t="str">
        <f t="shared" si="257"/>
        <v>PI.IC.IT.222305.01</v>
      </c>
      <c r="N3322" s="168"/>
      <c r="O3322" s="168" t="str">
        <f t="shared" si="258"/>
        <v>PH.IC.IT.222305.01</v>
      </c>
      <c r="Q3322" s="168" t="str">
        <f t="shared" si="259"/>
        <v>CL.IC.IT.222305.01</v>
      </c>
    </row>
    <row r="3323" spans="1:17" s="167" customFormat="1" ht="15">
      <c r="A3323" s="167" t="s">
        <v>9344</v>
      </c>
      <c r="C3323" s="61" t="s">
        <v>10705</v>
      </c>
      <c r="E3323" s="61" t="s">
        <v>7876</v>
      </c>
      <c r="F3323" s="167" t="s">
        <v>8331</v>
      </c>
      <c r="G3323" s="167" t="s">
        <v>8609</v>
      </c>
      <c r="H3323" s="62" t="s">
        <v>12212</v>
      </c>
      <c r="I3323" s="167" t="s">
        <v>8610</v>
      </c>
      <c r="J3323" s="63" t="str">
        <f t="shared" si="255"/>
        <v>IC.IT.222306</v>
      </c>
      <c r="K3323" s="61" t="s">
        <v>1702</v>
      </c>
      <c r="L3323" s="167" t="str">
        <f t="shared" si="256"/>
        <v xml:space="preserve">      Unstageable: covered by slough or eschar</v>
      </c>
      <c r="M3323" s="168" t="str">
        <f t="shared" si="257"/>
        <v>PI.IC.IT.222306.01</v>
      </c>
      <c r="N3323" s="168"/>
      <c r="O3323" s="168" t="str">
        <f t="shared" si="258"/>
        <v>PH.IC.IT.222306.01</v>
      </c>
      <c r="Q3323" s="168" t="str">
        <f t="shared" si="259"/>
        <v>CL.IC.IT.222306.01</v>
      </c>
    </row>
    <row r="3324" spans="1:17" s="167" customFormat="1" ht="15">
      <c r="A3324" s="167" t="s">
        <v>9344</v>
      </c>
      <c r="C3324" s="61" t="s">
        <v>10705</v>
      </c>
      <c r="D3324" s="167" t="s">
        <v>8847</v>
      </c>
      <c r="E3324" s="61" t="s">
        <v>7055</v>
      </c>
      <c r="F3324" s="167" t="s">
        <v>8524</v>
      </c>
      <c r="G3324" s="167" t="s">
        <v>12157</v>
      </c>
      <c r="H3324" s="62" t="s">
        <v>11848</v>
      </c>
      <c r="I3324" s="167" t="s">
        <v>12157</v>
      </c>
      <c r="J3324" s="63" t="str">
        <f t="shared" si="255"/>
        <v>IC.IT.222401</v>
      </c>
      <c r="K3324" s="61" t="s">
        <v>1702</v>
      </c>
      <c r="L3324" s="167" t="str">
        <f t="shared" si="256"/>
        <v>None</v>
      </c>
      <c r="M3324" s="168" t="str">
        <f t="shared" si="257"/>
        <v>PI.IC.IT.222401.01</v>
      </c>
      <c r="N3324" s="168"/>
      <c r="O3324" s="168" t="str">
        <f t="shared" si="258"/>
        <v>PH.IC.IT.222401.01</v>
      </c>
      <c r="Q3324" s="168" t="str">
        <f t="shared" si="259"/>
        <v>CL.IC.IT.222401.01</v>
      </c>
    </row>
    <row r="3325" spans="1:17" s="167" customFormat="1" ht="15">
      <c r="A3325" s="167" t="s">
        <v>9344</v>
      </c>
      <c r="C3325" s="61" t="s">
        <v>10705</v>
      </c>
      <c r="E3325" s="61" t="s">
        <v>7055</v>
      </c>
      <c r="F3325" s="167" t="s">
        <v>8524</v>
      </c>
      <c r="G3325" s="167" t="s">
        <v>8780</v>
      </c>
      <c r="H3325" s="62" t="s">
        <v>12030</v>
      </c>
      <c r="I3325" s="167" t="s">
        <v>8781</v>
      </c>
      <c r="J3325" s="63" t="str">
        <f t="shared" si="255"/>
        <v>IC.IT.222402</v>
      </c>
      <c r="K3325" s="61" t="s">
        <v>1702</v>
      </c>
      <c r="L3325" s="167" t="str">
        <f t="shared" si="256"/>
        <v>Subcutaneous tissue</v>
      </c>
      <c r="M3325" s="168" t="str">
        <f t="shared" si="257"/>
        <v>PI.IC.IT.222402.01</v>
      </c>
      <c r="N3325" s="168"/>
      <c r="O3325" s="168" t="str">
        <f t="shared" si="258"/>
        <v>PH.IC.IT.222402.01</v>
      </c>
      <c r="Q3325" s="168" t="str">
        <f t="shared" si="259"/>
        <v>CL.IC.IT.222402.01</v>
      </c>
    </row>
    <row r="3326" spans="1:17" s="167" customFormat="1" ht="15">
      <c r="A3326" s="167" t="s">
        <v>9344</v>
      </c>
      <c r="C3326" s="61" t="s">
        <v>10705</v>
      </c>
      <c r="E3326" s="61" t="s">
        <v>7055</v>
      </c>
      <c r="F3326" s="167" t="s">
        <v>8524</v>
      </c>
      <c r="G3326" s="167" t="s">
        <v>8789</v>
      </c>
      <c r="H3326" s="62" t="s">
        <v>12032</v>
      </c>
      <c r="I3326" s="167" t="s">
        <v>8789</v>
      </c>
      <c r="J3326" s="63" t="str">
        <f t="shared" si="255"/>
        <v>IC.IT.222403</v>
      </c>
      <c r="K3326" s="61" t="s">
        <v>1702</v>
      </c>
      <c r="L3326" s="167" t="str">
        <f t="shared" si="256"/>
        <v>Fascia</v>
      </c>
      <c r="M3326" s="168" t="str">
        <f t="shared" si="257"/>
        <v>PI.IC.IT.222403.01</v>
      </c>
      <c r="N3326" s="168"/>
      <c r="O3326" s="168" t="str">
        <f t="shared" si="258"/>
        <v>PH.IC.IT.222403.01</v>
      </c>
      <c r="Q3326" s="168" t="str">
        <f t="shared" si="259"/>
        <v>CL.IC.IT.222403.01</v>
      </c>
    </row>
    <row r="3327" spans="1:17" s="167" customFormat="1" ht="15">
      <c r="A3327" s="167" t="s">
        <v>9344</v>
      </c>
      <c r="C3327" s="61" t="s">
        <v>10705</v>
      </c>
      <c r="E3327" s="61" t="s">
        <v>7055</v>
      </c>
      <c r="F3327" s="167" t="s">
        <v>8524</v>
      </c>
      <c r="G3327" s="167" t="s">
        <v>8790</v>
      </c>
      <c r="H3327" s="62" t="s">
        <v>12028</v>
      </c>
      <c r="I3327" s="167" t="s">
        <v>8790</v>
      </c>
      <c r="J3327" s="63" t="str">
        <f t="shared" si="255"/>
        <v>IC.IT.222404</v>
      </c>
      <c r="K3327" s="61" t="s">
        <v>12175</v>
      </c>
      <c r="L3327" s="167" t="str">
        <f t="shared" si="256"/>
        <v>Pins</v>
      </c>
      <c r="M3327" s="168" t="str">
        <f t="shared" si="257"/>
        <v>PI.IC.IT.222404.01</v>
      </c>
      <c r="N3327" s="168"/>
      <c r="O3327" s="168" t="str">
        <f t="shared" si="258"/>
        <v>PH.IC.IT.222404.01</v>
      </c>
      <c r="Q3327" s="168" t="str">
        <f t="shared" si="259"/>
        <v>CL.IC.IT.222404.01</v>
      </c>
    </row>
    <row r="3328" spans="1:17" s="167" customFormat="1" ht="15">
      <c r="A3328" s="167" t="s">
        <v>9344</v>
      </c>
      <c r="C3328" s="61" t="s">
        <v>10705</v>
      </c>
      <c r="E3328" s="61" t="s">
        <v>7055</v>
      </c>
      <c r="F3328" s="167" t="s">
        <v>8524</v>
      </c>
      <c r="G3328" s="167" t="s">
        <v>12372</v>
      </c>
      <c r="H3328" s="62" t="s">
        <v>12210</v>
      </c>
      <c r="I3328" s="167" t="s">
        <v>12372</v>
      </c>
      <c r="J3328" s="63" t="str">
        <f t="shared" si="255"/>
        <v>IC.IT.222405</v>
      </c>
      <c r="K3328" s="61" t="s">
        <v>12175</v>
      </c>
      <c r="L3328" s="167" t="str">
        <f t="shared" si="256"/>
        <v>Prosthesis</v>
      </c>
      <c r="M3328" s="168" t="str">
        <f t="shared" si="257"/>
        <v>PI.IC.IT.222405.01</v>
      </c>
      <c r="N3328" s="168"/>
      <c r="O3328" s="168" t="str">
        <f t="shared" si="258"/>
        <v>PH.IC.IT.222405.01</v>
      </c>
      <c r="Q3328" s="168" t="str">
        <f t="shared" si="259"/>
        <v>CL.IC.IT.222405.01</v>
      </c>
    </row>
    <row r="3329" spans="1:19" s="167" customFormat="1" ht="15">
      <c r="A3329" s="167" t="s">
        <v>9344</v>
      </c>
      <c r="C3329" s="61" t="s">
        <v>10705</v>
      </c>
      <c r="E3329" s="61" t="s">
        <v>7055</v>
      </c>
      <c r="F3329" s="167" t="s">
        <v>8524</v>
      </c>
      <c r="G3329" s="167" t="s">
        <v>9050</v>
      </c>
      <c r="H3329" s="62" t="s">
        <v>12212</v>
      </c>
      <c r="I3329" s="167" t="s">
        <v>9050</v>
      </c>
      <c r="J3329" s="63" t="str">
        <f t="shared" si="255"/>
        <v>IC.IT.222406</v>
      </c>
      <c r="K3329" s="61" t="s">
        <v>12175</v>
      </c>
      <c r="L3329" s="167" t="str">
        <f t="shared" si="256"/>
        <v>Tendon</v>
      </c>
      <c r="M3329" s="168" t="str">
        <f t="shared" si="257"/>
        <v>PI.IC.IT.222406.01</v>
      </c>
      <c r="N3329" s="168"/>
      <c r="O3329" s="168" t="str">
        <f t="shared" si="258"/>
        <v>PH.IC.IT.222406.01</v>
      </c>
      <c r="Q3329" s="168" t="str">
        <f t="shared" si="259"/>
        <v>CL.IC.IT.222406.01</v>
      </c>
    </row>
    <row r="3330" spans="1:19" s="167" customFormat="1" ht="15">
      <c r="A3330" s="167" t="s">
        <v>9344</v>
      </c>
      <c r="C3330" s="61" t="s">
        <v>10705</v>
      </c>
      <c r="E3330" s="61" t="s">
        <v>7055</v>
      </c>
      <c r="F3330" s="167" t="s">
        <v>8524</v>
      </c>
      <c r="G3330" s="167" t="s">
        <v>9051</v>
      </c>
      <c r="H3330" s="62" t="s">
        <v>12225</v>
      </c>
      <c r="I3330" s="167" t="s">
        <v>9051</v>
      </c>
      <c r="J3330" s="63" t="str">
        <f t="shared" ref="J3330:J3393" si="260">CONCATENATE("IC.IT.",C3330,E3330,H3330)</f>
        <v>IC.IT.222407</v>
      </c>
      <c r="K3330" s="61" t="s">
        <v>12175</v>
      </c>
      <c r="L3330" s="167" t="str">
        <f t="shared" ref="L3330:L3393" si="261">G3330</f>
        <v>Bone</v>
      </c>
      <c r="M3330" s="168" t="str">
        <f t="shared" ref="M3330:M3393" si="262">CONCATENATE("PI.",J3330,".",K3330)</f>
        <v>PI.IC.IT.222407.01</v>
      </c>
      <c r="N3330" s="168"/>
      <c r="O3330" s="168" t="str">
        <f t="shared" ref="O3330:O3393" si="263">CONCATENATE("PH.",J3330,".",K3330)</f>
        <v>PH.IC.IT.222407.01</v>
      </c>
      <c r="Q3330" s="168" t="str">
        <f t="shared" ref="Q3330:Q3393" si="264">CONCATENATE("CL.",J3330,".",K3330)</f>
        <v>CL.IC.IT.222407.01</v>
      </c>
    </row>
    <row r="3331" spans="1:19" s="167" customFormat="1" ht="15">
      <c r="A3331" s="167" t="s">
        <v>9344</v>
      </c>
      <c r="C3331" s="61" t="s">
        <v>10705</v>
      </c>
      <c r="E3331" s="61" t="s">
        <v>7055</v>
      </c>
      <c r="F3331" s="167" t="s">
        <v>8524</v>
      </c>
      <c r="G3331" s="167" t="s">
        <v>8811</v>
      </c>
      <c r="H3331" s="62" t="s">
        <v>11638</v>
      </c>
      <c r="I3331" s="167" t="s">
        <v>8812</v>
      </c>
      <c r="J3331" s="63" t="str">
        <f t="shared" si="260"/>
        <v>IC.IT.222408</v>
      </c>
      <c r="K3331" s="61" t="s">
        <v>12175</v>
      </c>
      <c r="L3331" s="167" t="str">
        <f t="shared" si="261"/>
        <v>Joint capsule</v>
      </c>
      <c r="M3331" s="168" t="str">
        <f t="shared" si="262"/>
        <v>PI.IC.IT.222408.01</v>
      </c>
      <c r="N3331" s="168"/>
      <c r="O3331" s="168" t="str">
        <f t="shared" si="263"/>
        <v>PH.IC.IT.222408.01</v>
      </c>
      <c r="Q3331" s="168" t="str">
        <f t="shared" si="264"/>
        <v>CL.IC.IT.222408.01</v>
      </c>
    </row>
    <row r="3332" spans="1:19" s="167" customFormat="1" ht="15">
      <c r="A3332" s="167" t="s">
        <v>9344</v>
      </c>
      <c r="C3332" s="61" t="s">
        <v>10705</v>
      </c>
      <c r="D3332" s="167" t="s">
        <v>8040</v>
      </c>
      <c r="E3332" s="61" t="s">
        <v>512</v>
      </c>
      <c r="F3332" s="167" t="s">
        <v>8525</v>
      </c>
      <c r="G3332" s="167" t="s">
        <v>8814</v>
      </c>
      <c r="H3332" s="62" t="s">
        <v>11848</v>
      </c>
      <c r="I3332" s="167" t="s">
        <v>12157</v>
      </c>
      <c r="J3332" s="63" t="str">
        <f t="shared" si="260"/>
        <v>IC.IT.222501</v>
      </c>
      <c r="K3332" s="61" t="s">
        <v>12175</v>
      </c>
      <c r="L3332" s="167" t="str">
        <f t="shared" si="261"/>
        <v xml:space="preserve">     Stabilization none</v>
      </c>
      <c r="M3332" s="168" t="str">
        <f t="shared" si="262"/>
        <v>PI.IC.IT.222501.01</v>
      </c>
      <c r="N3332" s="168"/>
      <c r="O3332" s="168" t="str">
        <f t="shared" si="263"/>
        <v>PH.IC.IT.222501.01</v>
      </c>
      <c r="Q3332" s="168" t="str">
        <f t="shared" si="264"/>
        <v>CL.IC.IT.222501.01</v>
      </c>
    </row>
    <row r="3333" spans="1:19" s="167" customFormat="1" ht="15">
      <c r="A3333" s="167" t="s">
        <v>9344</v>
      </c>
      <c r="C3333" s="61" t="s">
        <v>10705</v>
      </c>
      <c r="E3333" s="61" t="s">
        <v>512</v>
      </c>
      <c r="F3333" s="167" t="s">
        <v>8525</v>
      </c>
      <c r="G3333" s="167" t="s">
        <v>8815</v>
      </c>
      <c r="H3333" s="62" t="s">
        <v>12030</v>
      </c>
      <c r="I3333" s="167" t="s">
        <v>11512</v>
      </c>
      <c r="J3333" s="63" t="str">
        <f t="shared" si="260"/>
        <v>IC.IT.222502</v>
      </c>
      <c r="K3333" s="61" t="s">
        <v>12175</v>
      </c>
      <c r="L3333" s="167" t="str">
        <f t="shared" si="261"/>
        <v xml:space="preserve">     Stabilization abdominal binder</v>
      </c>
      <c r="M3333" s="168" t="str">
        <f t="shared" si="262"/>
        <v>PI.IC.IT.222502.01</v>
      </c>
      <c r="N3333" s="168"/>
      <c r="O3333" s="168" t="str">
        <f t="shared" si="263"/>
        <v>PH.IC.IT.222502.01</v>
      </c>
      <c r="Q3333" s="168" t="str">
        <f t="shared" si="264"/>
        <v>CL.IC.IT.222502.01</v>
      </c>
    </row>
    <row r="3334" spans="1:19" s="167" customFormat="1" ht="15">
      <c r="A3334" s="167" t="s">
        <v>9344</v>
      </c>
      <c r="C3334" s="61" t="s">
        <v>10705</v>
      </c>
      <c r="E3334" s="61" t="s">
        <v>512</v>
      </c>
      <c r="F3334" s="167" t="s">
        <v>8525</v>
      </c>
      <c r="G3334" s="167" t="s">
        <v>9079</v>
      </c>
      <c r="H3334" s="62" t="s">
        <v>12032</v>
      </c>
      <c r="I3334" s="167" t="s">
        <v>11514</v>
      </c>
      <c r="J3334" s="63" t="str">
        <f t="shared" si="260"/>
        <v>IC.IT.222503</v>
      </c>
      <c r="K3334" s="61" t="s">
        <v>12175</v>
      </c>
      <c r="L3334" s="167" t="str">
        <f t="shared" si="261"/>
        <v xml:space="preserve">     Stabilization ace wrap</v>
      </c>
      <c r="M3334" s="168" t="str">
        <f t="shared" si="262"/>
        <v>PI.IC.IT.222503.01</v>
      </c>
      <c r="N3334" s="168"/>
      <c r="O3334" s="168" t="str">
        <f t="shared" si="263"/>
        <v>PH.IC.IT.222503.01</v>
      </c>
      <c r="Q3334" s="168" t="str">
        <f t="shared" si="264"/>
        <v>CL.IC.IT.222503.01</v>
      </c>
    </row>
    <row r="3335" spans="1:19" s="167" customFormat="1" ht="15">
      <c r="A3335" s="167" t="s">
        <v>9344</v>
      </c>
      <c r="C3335" s="61" t="s">
        <v>10705</v>
      </c>
      <c r="E3335" s="61" t="s">
        <v>512</v>
      </c>
      <c r="F3335" s="167" t="s">
        <v>8525</v>
      </c>
      <c r="G3335" s="167" t="s">
        <v>8659</v>
      </c>
      <c r="H3335" s="62" t="s">
        <v>12028</v>
      </c>
      <c r="I3335" s="167" t="s">
        <v>11516</v>
      </c>
      <c r="J3335" s="63" t="str">
        <f t="shared" si="260"/>
        <v>IC.IT.222504</v>
      </c>
      <c r="K3335" s="61" t="s">
        <v>12175</v>
      </c>
      <c r="L3335" s="167" t="str">
        <f t="shared" si="261"/>
        <v xml:space="preserve">     Stabilization montgomery straps</v>
      </c>
      <c r="M3335" s="168" t="str">
        <f t="shared" si="262"/>
        <v>PI.IC.IT.222504.01</v>
      </c>
      <c r="N3335" s="168"/>
      <c r="O3335" s="168" t="str">
        <f t="shared" si="263"/>
        <v>PH.IC.IT.222504.01</v>
      </c>
      <c r="Q3335" s="168" t="str">
        <f t="shared" si="264"/>
        <v>CL.IC.IT.222504.01</v>
      </c>
    </row>
    <row r="3336" spans="1:19" s="167" customFormat="1" ht="15">
      <c r="A3336" s="167" t="s">
        <v>9344</v>
      </c>
      <c r="C3336" s="61" t="s">
        <v>10705</v>
      </c>
      <c r="D3336" s="167" t="s">
        <v>8660</v>
      </c>
      <c r="E3336" s="61" t="s">
        <v>371</v>
      </c>
      <c r="F3336" s="167" t="s">
        <v>8525</v>
      </c>
      <c r="G3336" s="167" t="s">
        <v>8807</v>
      </c>
      <c r="H3336" s="62" t="s">
        <v>11848</v>
      </c>
      <c r="I3336" s="167" t="s">
        <v>9742</v>
      </c>
      <c r="J3336" s="63" t="str">
        <f t="shared" si="260"/>
        <v>IC.IT.222601</v>
      </c>
      <c r="K3336" s="61" t="s">
        <v>12175</v>
      </c>
      <c r="L3336" s="167" t="str">
        <f t="shared" si="261"/>
        <v xml:space="preserve">     Open wound</v>
      </c>
      <c r="M3336" s="168" t="str">
        <f t="shared" si="262"/>
        <v>PI.IC.IT.222601.01</v>
      </c>
      <c r="N3336" s="168"/>
      <c r="O3336" s="168" t="str">
        <f t="shared" si="263"/>
        <v>PH.IC.IT.222601.01</v>
      </c>
      <c r="Q3336" s="168" t="str">
        <f t="shared" si="264"/>
        <v>CL.IC.IT.222601.01</v>
      </c>
    </row>
    <row r="3337" spans="1:19" s="167" customFormat="1" ht="15">
      <c r="A3337" s="167" t="s">
        <v>9344</v>
      </c>
      <c r="C3337" s="61" t="s">
        <v>10705</v>
      </c>
      <c r="E3337" s="61" t="s">
        <v>371</v>
      </c>
      <c r="F3337" s="167" t="s">
        <v>8525</v>
      </c>
      <c r="G3337" s="167" t="s">
        <v>10191</v>
      </c>
      <c r="H3337" s="62" t="s">
        <v>12030</v>
      </c>
      <c r="I3337" s="167" t="s">
        <v>10192</v>
      </c>
      <c r="J3337" s="63" t="str">
        <f t="shared" si="260"/>
        <v>IC.IT.222602</v>
      </c>
      <c r="K3337" s="61" t="s">
        <v>12175</v>
      </c>
      <c r="L3337" s="167" t="str">
        <f t="shared" si="261"/>
        <v xml:space="preserve">     Sutures</v>
      </c>
      <c r="M3337" s="168" t="str">
        <f t="shared" si="262"/>
        <v>PI.IC.IT.222602.01</v>
      </c>
      <c r="N3337" s="168"/>
      <c r="O3337" s="168" t="str">
        <f t="shared" si="263"/>
        <v>PH.IC.IT.222602.01</v>
      </c>
      <c r="Q3337" s="168" t="str">
        <f t="shared" si="264"/>
        <v>CL.IC.IT.222602.01</v>
      </c>
    </row>
    <row r="3338" spans="1:19" s="167" customFormat="1" ht="15">
      <c r="A3338" s="167" t="s">
        <v>9344</v>
      </c>
      <c r="C3338" s="61" t="s">
        <v>10705</v>
      </c>
      <c r="E3338" s="61" t="s">
        <v>371</v>
      </c>
      <c r="F3338" s="167" t="s">
        <v>8525</v>
      </c>
      <c r="G3338" s="129" t="s">
        <v>8808</v>
      </c>
      <c r="H3338" s="62" t="s">
        <v>12032</v>
      </c>
      <c r="I3338" s="167" t="s">
        <v>9740</v>
      </c>
      <c r="J3338" s="63" t="str">
        <f t="shared" si="260"/>
        <v>IC.IT.222603</v>
      </c>
      <c r="K3338" s="61" t="s">
        <v>12175</v>
      </c>
      <c r="L3338" s="167" t="str">
        <f t="shared" si="261"/>
        <v xml:space="preserve">     Glue</v>
      </c>
      <c r="M3338" s="168" t="str">
        <f t="shared" si="262"/>
        <v>PI.IC.IT.222603.01</v>
      </c>
      <c r="N3338" s="168"/>
      <c r="O3338" s="168" t="str">
        <f t="shared" si="263"/>
        <v>PH.IC.IT.222603.01</v>
      </c>
      <c r="Q3338" s="168" t="str">
        <f t="shared" si="264"/>
        <v>CL.IC.IT.222603.01</v>
      </c>
    </row>
    <row r="3339" spans="1:19" s="167" customFormat="1" ht="15">
      <c r="A3339" s="167" t="s">
        <v>9344</v>
      </c>
      <c r="C3339" s="61" t="s">
        <v>10705</v>
      </c>
      <c r="E3339" s="61" t="s">
        <v>371</v>
      </c>
      <c r="F3339" s="167" t="s">
        <v>8525</v>
      </c>
      <c r="G3339" s="129" t="s">
        <v>8809</v>
      </c>
      <c r="H3339" s="62" t="s">
        <v>12028</v>
      </c>
      <c r="I3339" s="167" t="s">
        <v>10029</v>
      </c>
      <c r="J3339" s="63" t="str">
        <f t="shared" si="260"/>
        <v>IC.IT.222604</v>
      </c>
      <c r="K3339" s="61" t="s">
        <v>12175</v>
      </c>
      <c r="L3339" s="167" t="str">
        <f t="shared" si="261"/>
        <v xml:space="preserve">     Staples</v>
      </c>
      <c r="M3339" s="168" t="str">
        <f t="shared" si="262"/>
        <v>PI.IC.IT.222604.01</v>
      </c>
      <c r="N3339" s="168"/>
      <c r="O3339" s="168" t="str">
        <f t="shared" si="263"/>
        <v>PH.IC.IT.222604.01</v>
      </c>
      <c r="Q3339" s="168" t="str">
        <f t="shared" si="264"/>
        <v>CL.IC.IT.222604.01</v>
      </c>
    </row>
    <row r="3340" spans="1:19" s="167" customFormat="1" ht="15">
      <c r="A3340" s="167" t="s">
        <v>9344</v>
      </c>
      <c r="C3340" s="61" t="s">
        <v>10705</v>
      </c>
      <c r="E3340" s="61" t="s">
        <v>371</v>
      </c>
      <c r="F3340" s="167" t="s">
        <v>8525</v>
      </c>
      <c r="G3340" s="167" t="s">
        <v>8810</v>
      </c>
      <c r="H3340" s="62" t="s">
        <v>12210</v>
      </c>
      <c r="I3340" s="167" t="s">
        <v>8667</v>
      </c>
      <c r="J3340" s="63" t="str">
        <f t="shared" si="260"/>
        <v>IC.IT.222605</v>
      </c>
      <c r="K3340" s="61" t="s">
        <v>12175</v>
      </c>
      <c r="L3340" s="167" t="str">
        <f t="shared" si="261"/>
        <v xml:space="preserve">     Steri-strips</v>
      </c>
      <c r="M3340" s="168" t="str">
        <f t="shared" si="262"/>
        <v>PI.IC.IT.222605.01</v>
      </c>
      <c r="N3340" s="168"/>
      <c r="O3340" s="168" t="str">
        <f t="shared" si="263"/>
        <v>PH.IC.IT.222605.01</v>
      </c>
      <c r="Q3340" s="168" t="str">
        <f t="shared" si="264"/>
        <v>CL.IC.IT.222605.01</v>
      </c>
    </row>
    <row r="3341" spans="1:19" s="167" customFormat="1" ht="15">
      <c r="A3341" s="167" t="s">
        <v>9344</v>
      </c>
      <c r="C3341" s="61" t="s">
        <v>10705</v>
      </c>
      <c r="E3341" s="61" t="s">
        <v>371</v>
      </c>
      <c r="F3341" s="167" t="s">
        <v>8525</v>
      </c>
      <c r="G3341" s="167" t="s">
        <v>10533</v>
      </c>
      <c r="H3341" s="62" t="s">
        <v>12212</v>
      </c>
      <c r="I3341" s="167" t="s">
        <v>10534</v>
      </c>
      <c r="J3341" s="63" t="str">
        <f t="shared" si="260"/>
        <v>IC.IT.222606</v>
      </c>
      <c r="K3341" s="61" t="s">
        <v>12175</v>
      </c>
      <c r="L3341" s="167" t="str">
        <f t="shared" si="261"/>
        <v xml:space="preserve">     Approximated</v>
      </c>
      <c r="M3341" s="168" t="str">
        <f t="shared" si="262"/>
        <v>PI.IC.IT.222606.01</v>
      </c>
      <c r="N3341" s="168"/>
      <c r="O3341" s="168" t="str">
        <f t="shared" si="263"/>
        <v>PH.IC.IT.222606.01</v>
      </c>
      <c r="Q3341" s="168" t="str">
        <f t="shared" si="264"/>
        <v>CL.IC.IT.222606.01</v>
      </c>
    </row>
    <row r="3342" spans="1:19" s="167" customFormat="1" ht="15">
      <c r="A3342" s="167" t="s">
        <v>9344</v>
      </c>
      <c r="C3342" s="61" t="s">
        <v>10705</v>
      </c>
      <c r="E3342" s="61" t="s">
        <v>371</v>
      </c>
      <c r="F3342" s="167" t="s">
        <v>8525</v>
      </c>
      <c r="G3342" s="167" t="s">
        <v>10535</v>
      </c>
      <c r="H3342" s="62" t="s">
        <v>12225</v>
      </c>
      <c r="I3342" s="167" t="s">
        <v>8668</v>
      </c>
      <c r="J3342" s="63" t="str">
        <f t="shared" si="260"/>
        <v>IC.IT.222607</v>
      </c>
      <c r="K3342" s="61" t="s">
        <v>12175</v>
      </c>
      <c r="L3342" s="167" t="str">
        <f t="shared" si="261"/>
        <v xml:space="preserve">     Dehiscence</v>
      </c>
      <c r="M3342" s="168" t="str">
        <f t="shared" si="262"/>
        <v>PI.IC.IT.222607.01</v>
      </c>
      <c r="N3342" s="168"/>
      <c r="O3342" s="168" t="str">
        <f t="shared" si="263"/>
        <v>PH.IC.IT.222607.01</v>
      </c>
      <c r="Q3342" s="168" t="str">
        <f t="shared" si="264"/>
        <v>CL.IC.IT.222607.01</v>
      </c>
    </row>
    <row r="3343" spans="1:19" s="167" customFormat="1" ht="15">
      <c r="A3343" s="167" t="s">
        <v>9344</v>
      </c>
      <c r="C3343" s="61" t="s">
        <v>10705</v>
      </c>
      <c r="E3343" s="61" t="s">
        <v>371</v>
      </c>
      <c r="F3343" s="167" t="s">
        <v>8525</v>
      </c>
      <c r="G3343" s="167" t="s">
        <v>8669</v>
      </c>
      <c r="H3343" s="62" t="s">
        <v>11638</v>
      </c>
      <c r="I3343" s="167" t="s">
        <v>8670</v>
      </c>
      <c r="J3343" s="63" t="str">
        <f t="shared" si="260"/>
        <v>IC.IT.222608</v>
      </c>
      <c r="K3343" s="61" t="s">
        <v>12175</v>
      </c>
      <c r="L3343" s="167" t="str">
        <f t="shared" si="261"/>
        <v xml:space="preserve">     Retention sutures</v>
      </c>
      <c r="M3343" s="168" t="str">
        <f t="shared" si="262"/>
        <v>PI.IC.IT.222608.01</v>
      </c>
      <c r="N3343" s="168"/>
      <c r="O3343" s="168" t="str">
        <f t="shared" si="263"/>
        <v>PH.IC.IT.222608.01</v>
      </c>
      <c r="Q3343" s="168" t="str">
        <f t="shared" si="264"/>
        <v>CL.IC.IT.222608.01</v>
      </c>
    </row>
    <row r="3344" spans="1:19" s="167" customFormat="1" ht="15">
      <c r="A3344" s="10" t="s">
        <v>9101</v>
      </c>
      <c r="B3344" s="10"/>
      <c r="C3344" s="61" t="s">
        <v>10705</v>
      </c>
      <c r="D3344" s="10"/>
      <c r="E3344" s="61" t="s">
        <v>371</v>
      </c>
      <c r="F3344" s="167" t="s">
        <v>8525</v>
      </c>
      <c r="G3344" s="61" t="s">
        <v>9274</v>
      </c>
      <c r="H3344" s="62" t="s">
        <v>93</v>
      </c>
      <c r="I3344" s="62" t="s">
        <v>8671</v>
      </c>
      <c r="J3344" s="63" t="str">
        <f t="shared" si="260"/>
        <v>IC.IT.222609</v>
      </c>
      <c r="K3344" s="61" t="s">
        <v>12175</v>
      </c>
      <c r="L3344" s="167" t="str">
        <f t="shared" si="261"/>
        <v xml:space="preserve">  Unable to assess</v>
      </c>
      <c r="M3344" s="168" t="str">
        <f t="shared" si="262"/>
        <v>PI.IC.IT.222609.01</v>
      </c>
      <c r="N3344" s="168"/>
      <c r="O3344" s="168" t="str">
        <f t="shared" si="263"/>
        <v>PH.IC.IT.222609.01</v>
      </c>
      <c r="Q3344" s="168" t="str">
        <f t="shared" si="264"/>
        <v>CL.IC.IT.222609.01</v>
      </c>
      <c r="R3344" s="167" t="s">
        <v>12278</v>
      </c>
      <c r="S3344" s="167">
        <v>159</v>
      </c>
    </row>
    <row r="3345" spans="1:25" s="167" customFormat="1" ht="15">
      <c r="A3345" s="10" t="s">
        <v>9101</v>
      </c>
      <c r="B3345" s="10"/>
      <c r="C3345" s="61" t="s">
        <v>10705</v>
      </c>
      <c r="D3345" s="10"/>
      <c r="E3345" s="61" t="s">
        <v>371</v>
      </c>
      <c r="F3345" s="167" t="s">
        <v>8525</v>
      </c>
      <c r="G3345" s="61" t="s">
        <v>2397</v>
      </c>
      <c r="H3345" s="62" t="s">
        <v>2516</v>
      </c>
      <c r="I3345" s="62" t="s">
        <v>2271</v>
      </c>
      <c r="J3345" s="63" t="str">
        <f t="shared" si="260"/>
        <v>IC.IT.222610</v>
      </c>
      <c r="K3345" s="61" t="s">
        <v>12175</v>
      </c>
      <c r="L3345" s="167" t="str">
        <f t="shared" si="261"/>
        <v>Other, Specify:</v>
      </c>
      <c r="M3345" s="168" t="str">
        <f t="shared" si="262"/>
        <v>PI.IC.IT.222610.01</v>
      </c>
      <c r="N3345" s="168"/>
      <c r="O3345" s="168" t="str">
        <f t="shared" si="263"/>
        <v>PH.IC.IT.222610.01</v>
      </c>
      <c r="Q3345" s="168" t="str">
        <f t="shared" si="264"/>
        <v>CL.IC.IT.222610.01</v>
      </c>
      <c r="X3345" s="167" t="s">
        <v>2515</v>
      </c>
      <c r="Y3345" s="167">
        <v>971</v>
      </c>
    </row>
    <row r="3346" spans="1:25" s="167" customFormat="1" ht="15">
      <c r="A3346" s="167" t="s">
        <v>9344</v>
      </c>
      <c r="C3346" s="61" t="s">
        <v>10705</v>
      </c>
      <c r="D3346" s="167" t="s">
        <v>8941</v>
      </c>
      <c r="E3346" s="61" t="s">
        <v>7686</v>
      </c>
      <c r="F3346" s="167" t="s">
        <v>8393</v>
      </c>
      <c r="G3346" s="167" t="s">
        <v>9514</v>
      </c>
      <c r="H3346" s="62" t="s">
        <v>11848</v>
      </c>
      <c r="I3346" s="167" t="s">
        <v>10532</v>
      </c>
      <c r="J3346" s="63" t="str">
        <f t="shared" si="260"/>
        <v>IC.IT.222701</v>
      </c>
      <c r="K3346" s="61" t="s">
        <v>1702</v>
      </c>
      <c r="L3346" s="167" t="str">
        <f t="shared" si="261"/>
        <v xml:space="preserve">      Within normal limits</v>
      </c>
      <c r="M3346" s="168" t="str">
        <f t="shared" si="262"/>
        <v>PI.IC.IT.222701.01</v>
      </c>
      <c r="N3346" s="168"/>
      <c r="O3346" s="168" t="str">
        <f t="shared" si="263"/>
        <v>PH.IC.IT.222701.01</v>
      </c>
      <c r="Q3346" s="168" t="str">
        <f t="shared" si="264"/>
        <v>CL.IC.IT.222701.01</v>
      </c>
    </row>
    <row r="3347" spans="1:25" s="167" customFormat="1" ht="15">
      <c r="A3347" s="167" t="s">
        <v>9344</v>
      </c>
      <c r="C3347" s="61" t="s">
        <v>10705</v>
      </c>
      <c r="E3347" s="61" t="s">
        <v>7686</v>
      </c>
      <c r="F3347" s="167" t="s">
        <v>8393</v>
      </c>
      <c r="G3347" s="167" t="s">
        <v>8816</v>
      </c>
      <c r="H3347" s="62" t="s">
        <v>12030</v>
      </c>
      <c r="I3347" s="167" t="s">
        <v>10908</v>
      </c>
      <c r="J3347" s="63" t="str">
        <f t="shared" si="260"/>
        <v>IC.IT.222702</v>
      </c>
      <c r="K3347" s="61" t="s">
        <v>1702</v>
      </c>
      <c r="L3347" s="167" t="str">
        <f t="shared" si="261"/>
        <v xml:space="preserve">      Maceration</v>
      </c>
      <c r="M3347" s="168" t="str">
        <f t="shared" si="262"/>
        <v>PI.IC.IT.222702.01</v>
      </c>
      <c r="N3347" s="168"/>
      <c r="O3347" s="168" t="str">
        <f t="shared" si="263"/>
        <v>PH.IC.IT.222702.01</v>
      </c>
      <c r="Q3347" s="168" t="str">
        <f t="shared" si="264"/>
        <v>CL.IC.IT.222702.01</v>
      </c>
    </row>
    <row r="3348" spans="1:25" s="167" customFormat="1" ht="15">
      <c r="A3348" s="167" t="s">
        <v>9344</v>
      </c>
      <c r="C3348" s="61" t="s">
        <v>10705</v>
      </c>
      <c r="E3348" s="61" t="s">
        <v>7686</v>
      </c>
      <c r="F3348" s="167" t="s">
        <v>8393</v>
      </c>
      <c r="G3348" s="167" t="s">
        <v>9662</v>
      </c>
      <c r="H3348" s="62" t="s">
        <v>12032</v>
      </c>
      <c r="I3348" s="167" t="s">
        <v>11790</v>
      </c>
      <c r="J3348" s="63" t="str">
        <f t="shared" si="260"/>
        <v>IC.IT.222703</v>
      </c>
      <c r="K3348" s="61" t="s">
        <v>1702</v>
      </c>
      <c r="L3348" s="167" t="str">
        <f t="shared" si="261"/>
        <v xml:space="preserve">      Erythema</v>
      </c>
      <c r="M3348" s="168" t="str">
        <f t="shared" si="262"/>
        <v>PI.IC.IT.222703.01</v>
      </c>
      <c r="N3348" s="168"/>
      <c r="O3348" s="168" t="str">
        <f t="shared" si="263"/>
        <v>PH.IC.IT.222703.01</v>
      </c>
      <c r="Q3348" s="168" t="str">
        <f t="shared" si="264"/>
        <v>CL.IC.IT.222703.01</v>
      </c>
    </row>
    <row r="3349" spans="1:25" s="167" customFormat="1" ht="15">
      <c r="A3349" s="167" t="s">
        <v>9344</v>
      </c>
      <c r="C3349" s="61" t="s">
        <v>10705</v>
      </c>
      <c r="E3349" s="61" t="s">
        <v>7686</v>
      </c>
      <c r="F3349" s="167" t="s">
        <v>8393</v>
      </c>
      <c r="G3349" s="167" t="s">
        <v>8817</v>
      </c>
      <c r="H3349" s="62" t="s">
        <v>12028</v>
      </c>
      <c r="I3349" s="167" t="s">
        <v>8818</v>
      </c>
      <c r="J3349" s="63" t="str">
        <f t="shared" si="260"/>
        <v>IC.IT.222704</v>
      </c>
      <c r="K3349" s="61" t="s">
        <v>1702</v>
      </c>
      <c r="L3349" s="167" t="str">
        <f t="shared" si="261"/>
        <v xml:space="preserve">      Induration</v>
      </c>
      <c r="M3349" s="168" t="str">
        <f t="shared" si="262"/>
        <v>PI.IC.IT.222704.01</v>
      </c>
      <c r="N3349" s="168"/>
      <c r="O3349" s="168" t="str">
        <f t="shared" si="263"/>
        <v>PH.IC.IT.222704.01</v>
      </c>
      <c r="Q3349" s="168" t="str">
        <f t="shared" si="264"/>
        <v>CL.IC.IT.222704.01</v>
      </c>
    </row>
    <row r="3350" spans="1:25" s="167" customFormat="1" ht="15">
      <c r="A3350" s="167" t="s">
        <v>9344</v>
      </c>
      <c r="C3350" s="61" t="s">
        <v>10705</v>
      </c>
      <c r="E3350" s="61" t="s">
        <v>7686</v>
      </c>
      <c r="F3350" s="167" t="s">
        <v>8393</v>
      </c>
      <c r="G3350" s="167" t="s">
        <v>11799</v>
      </c>
      <c r="H3350" s="62" t="s">
        <v>12210</v>
      </c>
      <c r="I3350" s="167" t="s">
        <v>11800</v>
      </c>
      <c r="J3350" s="63" t="str">
        <f t="shared" si="260"/>
        <v>IC.IT.222705</v>
      </c>
      <c r="K3350" s="61" t="s">
        <v>1702</v>
      </c>
      <c r="L3350" s="167" t="str">
        <f t="shared" si="261"/>
        <v xml:space="preserve">     Swelling</v>
      </c>
      <c r="M3350" s="168" t="str">
        <f t="shared" si="262"/>
        <v>PI.IC.IT.222705.01</v>
      </c>
      <c r="N3350" s="168"/>
      <c r="O3350" s="168" t="str">
        <f t="shared" si="263"/>
        <v>PH.IC.IT.222705.01</v>
      </c>
      <c r="Q3350" s="168" t="str">
        <f t="shared" si="264"/>
        <v>CL.IC.IT.222705.01</v>
      </c>
    </row>
    <row r="3351" spans="1:25" s="167" customFormat="1" ht="15">
      <c r="A3351" s="167" t="s">
        <v>9344</v>
      </c>
      <c r="C3351" s="61" t="s">
        <v>10705</v>
      </c>
      <c r="E3351" s="61" t="s">
        <v>7686</v>
      </c>
      <c r="F3351" s="167" t="s">
        <v>8393</v>
      </c>
      <c r="G3351" s="167" t="s">
        <v>9665</v>
      </c>
      <c r="H3351" s="62" t="s">
        <v>12212</v>
      </c>
      <c r="I3351" s="167" t="s">
        <v>12437</v>
      </c>
      <c r="J3351" s="63" t="str">
        <f t="shared" si="260"/>
        <v>IC.IT.222706</v>
      </c>
      <c r="K3351" s="61" t="s">
        <v>1702</v>
      </c>
      <c r="L3351" s="167" t="str">
        <f t="shared" si="261"/>
        <v xml:space="preserve">      Other: specify</v>
      </c>
      <c r="M3351" s="168" t="str">
        <f t="shared" si="262"/>
        <v>PI.IC.IT.222706.01</v>
      </c>
      <c r="N3351" s="168"/>
      <c r="O3351" s="168" t="str">
        <f t="shared" si="263"/>
        <v>PH.IC.IT.222706.01</v>
      </c>
      <c r="Q3351" s="168" t="str">
        <f t="shared" si="264"/>
        <v>CL.IC.IT.222706.01</v>
      </c>
    </row>
    <row r="3352" spans="1:25" s="167" customFormat="1" ht="15">
      <c r="A3352" s="167" t="s">
        <v>9344</v>
      </c>
      <c r="C3352" s="61" t="s">
        <v>10705</v>
      </c>
      <c r="D3352" s="167" t="s">
        <v>8819</v>
      </c>
      <c r="E3352" s="61" t="s">
        <v>745</v>
      </c>
      <c r="F3352" s="167" t="s">
        <v>8393</v>
      </c>
      <c r="G3352" s="167" t="s">
        <v>10806</v>
      </c>
      <c r="H3352" s="62" t="s">
        <v>11848</v>
      </c>
      <c r="I3352" s="167" t="s">
        <v>11753</v>
      </c>
      <c r="J3352" s="63" t="str">
        <f t="shared" si="260"/>
        <v>IC.IT.222801</v>
      </c>
      <c r="K3352" s="61" t="s">
        <v>1702</v>
      </c>
      <c r="L3352" s="167" t="str">
        <f t="shared" si="261"/>
        <v xml:space="preserve">     Unchanged</v>
      </c>
      <c r="M3352" s="168" t="str">
        <f t="shared" si="262"/>
        <v>PI.IC.IT.222801.01</v>
      </c>
      <c r="N3352" s="168"/>
      <c r="O3352" s="168" t="str">
        <f t="shared" si="263"/>
        <v>PH.IC.IT.222801.01</v>
      </c>
      <c r="Q3352" s="168" t="str">
        <f t="shared" si="264"/>
        <v>CL.IC.IT.222801.01</v>
      </c>
    </row>
    <row r="3353" spans="1:25" s="167" customFormat="1" ht="15">
      <c r="A3353" s="167" t="s">
        <v>9344</v>
      </c>
      <c r="C3353" s="61" t="s">
        <v>10705</v>
      </c>
      <c r="E3353" s="61" t="s">
        <v>745</v>
      </c>
      <c r="F3353" s="167" t="s">
        <v>8393</v>
      </c>
      <c r="G3353" s="167" t="s">
        <v>9668</v>
      </c>
      <c r="H3353" s="62" t="s">
        <v>12030</v>
      </c>
      <c r="I3353" s="167" t="s">
        <v>11752</v>
      </c>
      <c r="J3353" s="63" t="str">
        <f t="shared" si="260"/>
        <v>IC.IT.222802</v>
      </c>
      <c r="K3353" s="61" t="s">
        <v>1702</v>
      </c>
      <c r="L3353" s="167" t="str">
        <f t="shared" si="261"/>
        <v xml:space="preserve">      Decreasing</v>
      </c>
      <c r="M3353" s="168" t="str">
        <f t="shared" si="262"/>
        <v>PI.IC.IT.222802.01</v>
      </c>
      <c r="N3353" s="168"/>
      <c r="O3353" s="168" t="str">
        <f t="shared" si="263"/>
        <v>PH.IC.IT.222802.01</v>
      </c>
      <c r="Q3353" s="168" t="str">
        <f t="shared" si="264"/>
        <v>CL.IC.IT.222802.01</v>
      </c>
    </row>
    <row r="3354" spans="1:25" s="167" customFormat="1" ht="15">
      <c r="A3354" s="167" t="s">
        <v>9344</v>
      </c>
      <c r="C3354" s="61" t="s">
        <v>10705</v>
      </c>
      <c r="E3354" s="61" t="s">
        <v>745</v>
      </c>
      <c r="F3354" s="167" t="s">
        <v>8393</v>
      </c>
      <c r="G3354" s="167" t="s">
        <v>9388</v>
      </c>
      <c r="H3354" s="62" t="s">
        <v>12032</v>
      </c>
      <c r="I3354" s="167" t="s">
        <v>11583</v>
      </c>
      <c r="J3354" s="63" t="str">
        <f t="shared" si="260"/>
        <v>IC.IT.222803</v>
      </c>
      <c r="K3354" s="61" t="s">
        <v>1702</v>
      </c>
      <c r="L3354" s="167" t="str">
        <f t="shared" si="261"/>
        <v xml:space="preserve">      Increasing</v>
      </c>
      <c r="M3354" s="168" t="str">
        <f t="shared" si="262"/>
        <v>PI.IC.IT.222803.01</v>
      </c>
      <c r="N3354" s="168"/>
      <c r="O3354" s="168" t="str">
        <f t="shared" si="263"/>
        <v>PH.IC.IT.222803.01</v>
      </c>
      <c r="Q3354" s="168" t="str">
        <f t="shared" si="264"/>
        <v>CL.IC.IT.222803.01</v>
      </c>
    </row>
    <row r="3355" spans="1:25" s="167" customFormat="1" ht="15">
      <c r="A3355" s="167" t="s">
        <v>9344</v>
      </c>
      <c r="C3355" s="61" t="s">
        <v>10705</v>
      </c>
      <c r="D3355" s="167" t="s">
        <v>8396</v>
      </c>
      <c r="E3355" s="61" t="s">
        <v>7532</v>
      </c>
      <c r="F3355" s="167" t="s">
        <v>8393</v>
      </c>
      <c r="G3355" s="167" t="s">
        <v>8246</v>
      </c>
      <c r="H3355" s="62" t="s">
        <v>11848</v>
      </c>
      <c r="I3355" s="167" t="s">
        <v>11474</v>
      </c>
      <c r="J3355" s="63" t="str">
        <f t="shared" si="260"/>
        <v>IC.IT.222901</v>
      </c>
      <c r="K3355" s="61" t="s">
        <v>1702</v>
      </c>
      <c r="L3355" s="167" t="str">
        <f t="shared" si="261"/>
        <v xml:space="preserve">      Consistent with Body Temperature</v>
      </c>
      <c r="M3355" s="168" t="str">
        <f t="shared" si="262"/>
        <v>PI.IC.IT.222901.01</v>
      </c>
      <c r="N3355" s="168"/>
      <c r="O3355" s="168" t="str">
        <f t="shared" si="263"/>
        <v>PH.IC.IT.222901.01</v>
      </c>
      <c r="Q3355" s="168" t="str">
        <f t="shared" si="264"/>
        <v>CL.IC.IT.222901.01</v>
      </c>
    </row>
    <row r="3356" spans="1:25" s="167" customFormat="1" ht="15">
      <c r="A3356" s="167" t="s">
        <v>9344</v>
      </c>
      <c r="C3356" s="61" t="s">
        <v>10705</v>
      </c>
      <c r="E3356" s="61" t="s">
        <v>7532</v>
      </c>
      <c r="F3356" s="167" t="s">
        <v>8393</v>
      </c>
      <c r="G3356" s="129" t="s">
        <v>8529</v>
      </c>
      <c r="H3356" s="62" t="s">
        <v>12030</v>
      </c>
      <c r="I3356" s="129" t="s">
        <v>11504</v>
      </c>
      <c r="J3356" s="63" t="str">
        <f t="shared" si="260"/>
        <v>IC.IT.222902</v>
      </c>
      <c r="K3356" s="61" t="s">
        <v>1702</v>
      </c>
      <c r="L3356" s="167" t="str">
        <f t="shared" si="261"/>
        <v xml:space="preserve">      Warmer than Body Temperature</v>
      </c>
      <c r="M3356" s="168" t="str">
        <f t="shared" si="262"/>
        <v>PI.IC.IT.222902.01</v>
      </c>
      <c r="N3356" s="168"/>
      <c r="O3356" s="168" t="str">
        <f t="shared" si="263"/>
        <v>PH.IC.IT.222902.01</v>
      </c>
      <c r="Q3356" s="168" t="str">
        <f t="shared" si="264"/>
        <v>CL.IC.IT.222902.01</v>
      </c>
    </row>
    <row r="3357" spans="1:25" s="167" customFormat="1" ht="15">
      <c r="A3357" s="167" t="s">
        <v>9344</v>
      </c>
      <c r="C3357" s="61" t="s">
        <v>10705</v>
      </c>
      <c r="E3357" s="61" t="s">
        <v>7532</v>
      </c>
      <c r="F3357" s="167" t="s">
        <v>8393</v>
      </c>
      <c r="G3357" s="129" t="s">
        <v>8397</v>
      </c>
      <c r="H3357" s="62" t="s">
        <v>12032</v>
      </c>
      <c r="I3357" s="129" t="s">
        <v>11506</v>
      </c>
      <c r="J3357" s="63" t="str">
        <f t="shared" si="260"/>
        <v>IC.IT.222903</v>
      </c>
      <c r="K3357" s="61" t="s">
        <v>1702</v>
      </c>
      <c r="L3357" s="167" t="str">
        <f t="shared" si="261"/>
        <v xml:space="preserve">      Warmer than Opposite Body Part</v>
      </c>
      <c r="M3357" s="168" t="str">
        <f t="shared" si="262"/>
        <v>PI.IC.IT.222903.01</v>
      </c>
      <c r="N3357" s="168"/>
      <c r="O3357" s="168" t="str">
        <f t="shared" si="263"/>
        <v>PH.IC.IT.222903.01</v>
      </c>
      <c r="Q3357" s="168" t="str">
        <f t="shared" si="264"/>
        <v>CL.IC.IT.222903.01</v>
      </c>
    </row>
    <row r="3358" spans="1:25" s="167" customFormat="1" ht="15">
      <c r="A3358" s="167" t="s">
        <v>9344</v>
      </c>
      <c r="C3358" s="61" t="s">
        <v>10705</v>
      </c>
      <c r="E3358" s="61" t="s">
        <v>7532</v>
      </c>
      <c r="F3358" s="167" t="s">
        <v>8393</v>
      </c>
      <c r="G3358" s="129" t="s">
        <v>8646</v>
      </c>
      <c r="H3358" s="62" t="s">
        <v>12028</v>
      </c>
      <c r="I3358" s="129" t="s">
        <v>11508</v>
      </c>
      <c r="J3358" s="63" t="str">
        <f t="shared" si="260"/>
        <v>IC.IT.222904</v>
      </c>
      <c r="K3358" s="61" t="s">
        <v>1702</v>
      </c>
      <c r="L3358" s="167" t="str">
        <f t="shared" si="261"/>
        <v xml:space="preserve">      Cooler than Body Temperature</v>
      </c>
      <c r="M3358" s="168" t="str">
        <f t="shared" si="262"/>
        <v>PI.IC.IT.222904.01</v>
      </c>
      <c r="N3358" s="168"/>
      <c r="O3358" s="168" t="str">
        <f t="shared" si="263"/>
        <v>PH.IC.IT.222904.01</v>
      </c>
      <c r="Q3358" s="168" t="str">
        <f t="shared" si="264"/>
        <v>CL.IC.IT.222904.01</v>
      </c>
    </row>
    <row r="3359" spans="1:25" s="167" customFormat="1" ht="15">
      <c r="A3359" s="167" t="s">
        <v>9344</v>
      </c>
      <c r="C3359" s="61" t="s">
        <v>10705</v>
      </c>
      <c r="E3359" s="61" t="s">
        <v>7532</v>
      </c>
      <c r="F3359" s="167" t="s">
        <v>8393</v>
      </c>
      <c r="G3359" s="129" t="s">
        <v>8647</v>
      </c>
      <c r="H3359" s="62" t="s">
        <v>12210</v>
      </c>
      <c r="I3359" s="129" t="s">
        <v>11510</v>
      </c>
      <c r="J3359" s="63" t="str">
        <f t="shared" si="260"/>
        <v>IC.IT.222905</v>
      </c>
      <c r="K3359" s="61" t="s">
        <v>1702</v>
      </c>
      <c r="L3359" s="167" t="str">
        <f t="shared" si="261"/>
        <v xml:space="preserve">      Cooler than Opposite Body Part</v>
      </c>
      <c r="M3359" s="168" t="str">
        <f t="shared" si="262"/>
        <v>PI.IC.IT.222905.01</v>
      </c>
      <c r="N3359" s="168"/>
      <c r="O3359" s="168" t="str">
        <f t="shared" si="263"/>
        <v>PH.IC.IT.222905.01</v>
      </c>
      <c r="Q3359" s="168" t="str">
        <f t="shared" si="264"/>
        <v>CL.IC.IT.222905.01</v>
      </c>
    </row>
    <row r="3360" spans="1:25" s="167" customFormat="1" ht="15">
      <c r="A3360" s="167" t="s">
        <v>9344</v>
      </c>
      <c r="C3360" s="61" t="s">
        <v>10705</v>
      </c>
      <c r="D3360" s="167" t="s">
        <v>8285</v>
      </c>
      <c r="E3360" s="61" t="s">
        <v>7537</v>
      </c>
      <c r="F3360" s="167" t="s">
        <v>8262</v>
      </c>
      <c r="G3360" s="129" t="s">
        <v>13467</v>
      </c>
      <c r="H3360" s="62" t="s">
        <v>11848</v>
      </c>
      <c r="I3360" s="129" t="s">
        <v>8649</v>
      </c>
      <c r="J3360" s="63" t="str">
        <f t="shared" si="260"/>
        <v>IC.IT.223001</v>
      </c>
      <c r="K3360" s="61" t="s">
        <v>1702</v>
      </c>
      <c r="L3360" s="167" t="str">
        <f t="shared" si="261"/>
        <v xml:space="preserve">      Pressure Ulcer:  </v>
      </c>
      <c r="M3360" s="168" t="str">
        <f t="shared" si="262"/>
        <v>PI.IC.IT.223001.01</v>
      </c>
      <c r="N3360" s="168"/>
      <c r="O3360" s="168" t="str">
        <f t="shared" si="263"/>
        <v>PH.IC.IT.223001.01</v>
      </c>
      <c r="Q3360" s="168" t="str">
        <f t="shared" si="264"/>
        <v>CL.IC.IT.223001.01</v>
      </c>
    </row>
    <row r="3361" spans="1:19" s="167" customFormat="1" ht="15">
      <c r="A3361" s="167" t="s">
        <v>9344</v>
      </c>
      <c r="C3361" s="61" t="s">
        <v>10705</v>
      </c>
      <c r="E3361" s="61" t="s">
        <v>7537</v>
      </c>
      <c r="F3361" s="167" t="s">
        <v>8262</v>
      </c>
      <c r="G3361" s="129" t="s">
        <v>8650</v>
      </c>
      <c r="H3361" s="62" t="s">
        <v>12030</v>
      </c>
      <c r="I3361" s="129" t="s">
        <v>9999</v>
      </c>
      <c r="J3361" s="63" t="str">
        <f t="shared" si="260"/>
        <v>IC.IT.223002</v>
      </c>
      <c r="K3361" s="61" t="s">
        <v>1702</v>
      </c>
      <c r="L3361" s="167" t="str">
        <f t="shared" si="261"/>
        <v xml:space="preserve">      Vascular Lesion Venous:  specify thickness</v>
      </c>
      <c r="M3361" s="168" t="str">
        <f t="shared" si="262"/>
        <v>PI.IC.IT.223002.01</v>
      </c>
      <c r="N3361" s="168"/>
      <c r="O3361" s="168" t="str">
        <f t="shared" si="263"/>
        <v>PH.IC.IT.223002.01</v>
      </c>
      <c r="Q3361" s="168" t="str">
        <f t="shared" si="264"/>
        <v>CL.IC.IT.223002.01</v>
      </c>
    </row>
    <row r="3362" spans="1:19" s="167" customFormat="1" ht="15">
      <c r="A3362" s="167" t="s">
        <v>9344</v>
      </c>
      <c r="C3362" s="61" t="s">
        <v>10705</v>
      </c>
      <c r="E3362" s="61" t="s">
        <v>7537</v>
      </c>
      <c r="F3362" s="167" t="s">
        <v>8262</v>
      </c>
      <c r="G3362" s="129" t="s">
        <v>8542</v>
      </c>
      <c r="H3362" s="62" t="s">
        <v>12032</v>
      </c>
      <c r="I3362" s="129" t="s">
        <v>8543</v>
      </c>
      <c r="J3362" s="63" t="str">
        <f t="shared" si="260"/>
        <v>IC.IT.223003</v>
      </c>
      <c r="K3362" s="61" t="s">
        <v>1702</v>
      </c>
      <c r="L3362" s="167" t="str">
        <f t="shared" si="261"/>
        <v xml:space="preserve">      Vascular Lesion Arterial:  specify thickness</v>
      </c>
      <c r="M3362" s="168" t="str">
        <f t="shared" si="262"/>
        <v>PI.IC.IT.223003.01</v>
      </c>
      <c r="N3362" s="168"/>
      <c r="O3362" s="168" t="str">
        <f t="shared" si="263"/>
        <v>PH.IC.IT.223003.01</v>
      </c>
      <c r="Q3362" s="168" t="str">
        <f t="shared" si="264"/>
        <v>CL.IC.IT.223003.01</v>
      </c>
    </row>
    <row r="3363" spans="1:19" s="167" customFormat="1" ht="15">
      <c r="A3363" s="167" t="s">
        <v>9344</v>
      </c>
      <c r="C3363" s="61" t="s">
        <v>10705</v>
      </c>
      <c r="E3363" s="61" t="s">
        <v>7537</v>
      </c>
      <c r="F3363" s="167" t="s">
        <v>8262</v>
      </c>
      <c r="G3363" s="129" t="s">
        <v>8544</v>
      </c>
      <c r="H3363" s="62" t="s">
        <v>12028</v>
      </c>
      <c r="I3363" s="129" t="s">
        <v>8545</v>
      </c>
      <c r="J3363" s="63" t="str">
        <f t="shared" si="260"/>
        <v>IC.IT.223004</v>
      </c>
      <c r="K3363" s="61" t="s">
        <v>1702</v>
      </c>
      <c r="L3363" s="167" t="str">
        <f t="shared" si="261"/>
        <v xml:space="preserve">      Diabetic Skin Ulcer:  specify thickness</v>
      </c>
      <c r="M3363" s="168" t="str">
        <f t="shared" si="262"/>
        <v>PI.IC.IT.223004.01</v>
      </c>
      <c r="N3363" s="168"/>
      <c r="O3363" s="168" t="str">
        <f t="shared" si="263"/>
        <v>PH.IC.IT.223004.01</v>
      </c>
      <c r="Q3363" s="168" t="str">
        <f t="shared" si="264"/>
        <v>CL.IC.IT.223004.01</v>
      </c>
    </row>
    <row r="3364" spans="1:19" s="167" customFormat="1" ht="15">
      <c r="A3364" s="167" t="s">
        <v>9344</v>
      </c>
      <c r="C3364" s="61" t="s">
        <v>10705</v>
      </c>
      <c r="E3364" s="61" t="s">
        <v>7537</v>
      </c>
      <c r="F3364" s="167" t="s">
        <v>8262</v>
      </c>
      <c r="G3364" s="129" t="s">
        <v>8546</v>
      </c>
      <c r="H3364" s="62" t="s">
        <v>12210</v>
      </c>
      <c r="I3364" s="129" t="s">
        <v>8411</v>
      </c>
      <c r="J3364" s="63" t="str">
        <f t="shared" si="260"/>
        <v>IC.IT.223005</v>
      </c>
      <c r="K3364" s="61" t="s">
        <v>12175</v>
      </c>
      <c r="L3364" s="167" t="str">
        <f t="shared" si="261"/>
        <v xml:space="preserve">      Surgical Wound (non-healing)</v>
      </c>
      <c r="M3364" s="168" t="str">
        <f t="shared" si="262"/>
        <v>PI.IC.IT.223005.01</v>
      </c>
      <c r="N3364" s="168"/>
      <c r="O3364" s="168" t="str">
        <f t="shared" si="263"/>
        <v>PH.IC.IT.223005.01</v>
      </c>
      <c r="Q3364" s="168" t="str">
        <f t="shared" si="264"/>
        <v>CL.IC.IT.223005.01</v>
      </c>
    </row>
    <row r="3365" spans="1:19" s="167" customFormat="1" ht="15">
      <c r="A3365" s="167" t="s">
        <v>9344</v>
      </c>
      <c r="C3365" s="61" t="s">
        <v>10705</v>
      </c>
      <c r="E3365" s="61" t="s">
        <v>7537</v>
      </c>
      <c r="F3365" s="167" t="s">
        <v>8262</v>
      </c>
      <c r="G3365" s="129" t="s">
        <v>8549</v>
      </c>
      <c r="H3365" s="62" t="s">
        <v>12212</v>
      </c>
      <c r="I3365" s="129" t="s">
        <v>8554</v>
      </c>
      <c r="J3365" s="63" t="str">
        <f t="shared" si="260"/>
        <v>IC.IT.223006</v>
      </c>
      <c r="K3365" s="61" t="s">
        <v>12175</v>
      </c>
      <c r="L3365" s="167" t="str">
        <f t="shared" si="261"/>
        <v xml:space="preserve">      Skin tear</v>
      </c>
      <c r="M3365" s="168" t="str">
        <f t="shared" si="262"/>
        <v>PI.IC.IT.223006.01</v>
      </c>
      <c r="N3365" s="168"/>
      <c r="O3365" s="168" t="str">
        <f t="shared" si="263"/>
        <v>PH.IC.IT.223006.01</v>
      </c>
      <c r="Q3365" s="168" t="str">
        <f t="shared" si="264"/>
        <v>CL.IC.IT.223006.01</v>
      </c>
    </row>
    <row r="3366" spans="1:19" s="167" customFormat="1" ht="15">
      <c r="A3366" s="167" t="s">
        <v>9344</v>
      </c>
      <c r="C3366" s="61" t="s">
        <v>10705</v>
      </c>
      <c r="E3366" s="61" t="s">
        <v>7537</v>
      </c>
      <c r="F3366" s="167" t="s">
        <v>8262</v>
      </c>
      <c r="G3366" s="129" t="s">
        <v>8555</v>
      </c>
      <c r="H3366" s="62" t="s">
        <v>12225</v>
      </c>
      <c r="I3366" s="129" t="s">
        <v>8932</v>
      </c>
      <c r="J3366" s="63" t="str">
        <f t="shared" si="260"/>
        <v>IC.IT.223007</v>
      </c>
      <c r="K3366" s="61" t="s">
        <v>12175</v>
      </c>
      <c r="L3366" s="167" t="str">
        <f t="shared" si="261"/>
        <v xml:space="preserve">      Abrasion</v>
      </c>
      <c r="M3366" s="168" t="str">
        <f t="shared" si="262"/>
        <v>PI.IC.IT.223007.01</v>
      </c>
      <c r="N3366" s="168"/>
      <c r="O3366" s="168" t="str">
        <f t="shared" si="263"/>
        <v>PH.IC.IT.223007.01</v>
      </c>
      <c r="Q3366" s="168" t="str">
        <f t="shared" si="264"/>
        <v>CL.IC.IT.223007.01</v>
      </c>
    </row>
    <row r="3367" spans="1:19" s="167" customFormat="1" ht="15">
      <c r="A3367" s="167" t="s">
        <v>9344</v>
      </c>
      <c r="C3367" s="61" t="s">
        <v>10705</v>
      </c>
      <c r="E3367" s="61" t="s">
        <v>7537</v>
      </c>
      <c r="F3367" s="167" t="s">
        <v>8262</v>
      </c>
      <c r="G3367" s="129" t="s">
        <v>8936</v>
      </c>
      <c r="H3367" s="62" t="s">
        <v>11638</v>
      </c>
      <c r="I3367" s="129" t="s">
        <v>8933</v>
      </c>
      <c r="J3367" s="63" t="str">
        <f t="shared" si="260"/>
        <v>IC.IT.223008</v>
      </c>
      <c r="K3367" s="61" t="s">
        <v>12175</v>
      </c>
      <c r="L3367" s="167" t="str">
        <f t="shared" si="261"/>
        <v xml:space="preserve">      Blister (not over bony prominence)</v>
      </c>
      <c r="M3367" s="168" t="str">
        <f t="shared" si="262"/>
        <v>PI.IC.IT.223008.01</v>
      </c>
      <c r="N3367" s="168"/>
      <c r="O3367" s="168" t="str">
        <f t="shared" si="263"/>
        <v>PH.IC.IT.223008.01</v>
      </c>
      <c r="Q3367" s="168" t="str">
        <f t="shared" si="264"/>
        <v>CL.IC.IT.223008.01</v>
      </c>
    </row>
    <row r="3368" spans="1:19" s="167" customFormat="1" ht="15">
      <c r="A3368" s="167" t="s">
        <v>9344</v>
      </c>
      <c r="C3368" s="61" t="s">
        <v>10705</v>
      </c>
      <c r="E3368" s="61" t="s">
        <v>7537</v>
      </c>
      <c r="F3368" s="167" t="s">
        <v>8262</v>
      </c>
      <c r="G3368" s="129" t="s">
        <v>8937</v>
      </c>
      <c r="H3368" s="62" t="s">
        <v>11639</v>
      </c>
      <c r="I3368" s="129" t="s">
        <v>8938</v>
      </c>
      <c r="J3368" s="63" t="str">
        <f t="shared" si="260"/>
        <v>IC.IT.223009</v>
      </c>
      <c r="K3368" s="61" t="s">
        <v>12175</v>
      </c>
      <c r="L3368" s="167" t="str">
        <f t="shared" si="261"/>
        <v xml:space="preserve">      Cellulitus</v>
      </c>
      <c r="M3368" s="168" t="str">
        <f t="shared" si="262"/>
        <v>PI.IC.IT.223009.01</v>
      </c>
      <c r="N3368" s="168"/>
      <c r="O3368" s="168" t="str">
        <f t="shared" si="263"/>
        <v>PH.IC.IT.223009.01</v>
      </c>
      <c r="Q3368" s="168" t="str">
        <f t="shared" si="264"/>
        <v>CL.IC.IT.223009.01</v>
      </c>
    </row>
    <row r="3369" spans="1:19" s="167" customFormat="1" ht="15">
      <c r="A3369" s="167" t="s">
        <v>9344</v>
      </c>
      <c r="C3369" s="61" t="s">
        <v>10705</v>
      </c>
      <c r="E3369" s="61" t="s">
        <v>7537</v>
      </c>
      <c r="F3369" s="167" t="s">
        <v>8262</v>
      </c>
      <c r="G3369" s="129" t="s">
        <v>8939</v>
      </c>
      <c r="H3369" s="62" t="s">
        <v>11829</v>
      </c>
      <c r="I3369" s="129" t="s">
        <v>10320</v>
      </c>
      <c r="J3369" s="63" t="str">
        <f t="shared" si="260"/>
        <v>IC.IT.223010</v>
      </c>
      <c r="K3369" s="61" t="s">
        <v>12175</v>
      </c>
      <c r="L3369" s="167" t="str">
        <f t="shared" si="261"/>
        <v xml:space="preserve">      Rash</v>
      </c>
      <c r="M3369" s="168" t="str">
        <f t="shared" si="262"/>
        <v>PI.IC.IT.223010.01</v>
      </c>
      <c r="N3369" s="168"/>
      <c r="O3369" s="168" t="str">
        <f t="shared" si="263"/>
        <v>PH.IC.IT.223010.01</v>
      </c>
      <c r="Q3369" s="168" t="str">
        <f t="shared" si="264"/>
        <v>CL.IC.IT.223010.01</v>
      </c>
    </row>
    <row r="3370" spans="1:19" s="167" customFormat="1" ht="15">
      <c r="A3370" s="167" t="s">
        <v>9344</v>
      </c>
      <c r="C3370" s="61" t="s">
        <v>10705</v>
      </c>
      <c r="E3370" s="61" t="s">
        <v>7537</v>
      </c>
      <c r="F3370" s="167" t="s">
        <v>8262</v>
      </c>
      <c r="G3370" s="129" t="s">
        <v>8940</v>
      </c>
      <c r="H3370" s="62" t="s">
        <v>12099</v>
      </c>
      <c r="I3370" s="129" t="s">
        <v>8695</v>
      </c>
      <c r="J3370" s="63" t="str">
        <f t="shared" si="260"/>
        <v>IC.IT.223011</v>
      </c>
      <c r="K3370" s="61" t="s">
        <v>1702</v>
      </c>
      <c r="L3370" s="167" t="str">
        <f t="shared" si="261"/>
        <v xml:space="preserve">      Tape burn</v>
      </c>
      <c r="M3370" s="168" t="str">
        <f t="shared" si="262"/>
        <v>PI.IC.IT.223011.01</v>
      </c>
      <c r="N3370" s="168"/>
      <c r="O3370" s="168" t="str">
        <f t="shared" si="263"/>
        <v>PH.IC.IT.223011.01</v>
      </c>
      <c r="Q3370" s="168" t="str">
        <f t="shared" si="264"/>
        <v>CL.IC.IT.223011.01</v>
      </c>
    </row>
    <row r="3371" spans="1:19" s="167" customFormat="1" ht="15">
      <c r="A3371" s="167" t="s">
        <v>9344</v>
      </c>
      <c r="C3371" s="61" t="s">
        <v>10705</v>
      </c>
      <c r="E3371" s="61" t="s">
        <v>7537</v>
      </c>
      <c r="F3371" s="167" t="s">
        <v>8262</v>
      </c>
      <c r="G3371" s="129" t="s">
        <v>8696</v>
      </c>
      <c r="H3371" s="62" t="s">
        <v>12100</v>
      </c>
      <c r="I3371" s="129" t="s">
        <v>12437</v>
      </c>
      <c r="J3371" s="63" t="str">
        <f t="shared" si="260"/>
        <v>IC.IT.223012</v>
      </c>
      <c r="K3371" s="61" t="s">
        <v>1702</v>
      </c>
      <c r="L3371" s="167" t="str">
        <f t="shared" si="261"/>
        <v xml:space="preserve">      Other:  specify</v>
      </c>
      <c r="M3371" s="168" t="str">
        <f t="shared" si="262"/>
        <v>PI.IC.IT.223012.01</v>
      </c>
      <c r="N3371" s="168"/>
      <c r="O3371" s="168" t="str">
        <f t="shared" si="263"/>
        <v>PH.IC.IT.223012.01</v>
      </c>
      <c r="Q3371" s="168" t="str">
        <f t="shared" si="264"/>
        <v>CL.IC.IT.223012.01</v>
      </c>
    </row>
    <row r="3372" spans="1:19" s="167" customFormat="1" ht="15">
      <c r="A3372" s="10" t="s">
        <v>9344</v>
      </c>
      <c r="B3372" s="10"/>
      <c r="C3372" s="61" t="s">
        <v>10705</v>
      </c>
      <c r="E3372" s="61" t="s">
        <v>7537</v>
      </c>
      <c r="F3372" s="167" t="s">
        <v>8262</v>
      </c>
      <c r="G3372" s="134" t="s">
        <v>8707</v>
      </c>
      <c r="H3372" s="62" t="s">
        <v>215</v>
      </c>
      <c r="I3372" s="134" t="s">
        <v>8708</v>
      </c>
      <c r="J3372" s="63" t="str">
        <f t="shared" si="260"/>
        <v>IC.IT.223013</v>
      </c>
      <c r="K3372" s="61" t="s">
        <v>1702</v>
      </c>
      <c r="L3372" s="167" t="str">
        <f t="shared" si="261"/>
        <v xml:space="preserve">   Laceration</v>
      </c>
      <c r="M3372" s="168" t="str">
        <f t="shared" si="262"/>
        <v>PI.IC.IT.223013.01</v>
      </c>
      <c r="N3372" s="168"/>
      <c r="O3372" s="168" t="str">
        <f t="shared" si="263"/>
        <v>PH.IC.IT.223013.01</v>
      </c>
      <c r="Q3372" s="168" t="str">
        <f t="shared" si="264"/>
        <v>CL.IC.IT.223013.01</v>
      </c>
      <c r="R3372" s="167" t="s">
        <v>12465</v>
      </c>
      <c r="S3372" s="167">
        <v>795</v>
      </c>
    </row>
    <row r="3373" spans="1:19" s="167" customFormat="1" ht="15">
      <c r="A3373" s="10" t="s">
        <v>9344</v>
      </c>
      <c r="B3373" s="10"/>
      <c r="C3373" s="61" t="s">
        <v>10705</v>
      </c>
      <c r="E3373" s="61" t="s">
        <v>7537</v>
      </c>
      <c r="F3373" s="167" t="s">
        <v>8262</v>
      </c>
      <c r="G3373" s="134" t="s">
        <v>8714</v>
      </c>
      <c r="H3373" s="62" t="s">
        <v>4082</v>
      </c>
      <c r="I3373" s="134" t="s">
        <v>8715</v>
      </c>
      <c r="J3373" s="63" t="str">
        <f t="shared" si="260"/>
        <v>IC.IT.223014</v>
      </c>
      <c r="K3373" s="61" t="s">
        <v>12175</v>
      </c>
      <c r="L3373" s="167" t="str">
        <f t="shared" si="261"/>
        <v xml:space="preserve">  Puncture</v>
      </c>
      <c r="M3373" s="168" t="str">
        <f t="shared" si="262"/>
        <v>PI.IC.IT.223014.01</v>
      </c>
      <c r="N3373" s="168"/>
      <c r="O3373" s="168" t="str">
        <f t="shared" si="263"/>
        <v>PH.IC.IT.223014.01</v>
      </c>
      <c r="Q3373" s="168" t="str">
        <f t="shared" si="264"/>
        <v>CL.IC.IT.223014.01</v>
      </c>
      <c r="R3373" s="167" t="s">
        <v>12465</v>
      </c>
      <c r="S3373" s="167">
        <v>796</v>
      </c>
    </row>
    <row r="3374" spans="1:19" s="167" customFormat="1" ht="15">
      <c r="A3374" s="167" t="s">
        <v>9344</v>
      </c>
      <c r="C3374" s="61" t="s">
        <v>10705</v>
      </c>
      <c r="D3374" s="167" t="s">
        <v>8716</v>
      </c>
      <c r="E3374" s="61" t="s">
        <v>7544</v>
      </c>
      <c r="F3374" s="167" t="s">
        <v>8262</v>
      </c>
      <c r="G3374" s="129" t="s">
        <v>8865</v>
      </c>
      <c r="H3374" s="62" t="s">
        <v>11848</v>
      </c>
      <c r="I3374" s="129" t="s">
        <v>8988</v>
      </c>
      <c r="J3374" s="63" t="str">
        <f t="shared" si="260"/>
        <v>IC.IT.223101</v>
      </c>
      <c r="K3374" s="61" t="s">
        <v>12175</v>
      </c>
      <c r="L3374" s="167" t="str">
        <f t="shared" si="261"/>
        <v xml:space="preserve">      Partial-thickness (dermis)</v>
      </c>
      <c r="M3374" s="168" t="str">
        <f t="shared" si="262"/>
        <v>PI.IC.IT.223101.01</v>
      </c>
      <c r="N3374" s="168"/>
      <c r="O3374" s="168" t="str">
        <f t="shared" si="263"/>
        <v>PH.IC.IT.223101.01</v>
      </c>
      <c r="Q3374" s="168" t="str">
        <f t="shared" si="264"/>
        <v>CL.IC.IT.223101.01</v>
      </c>
    </row>
    <row r="3375" spans="1:19" s="167" customFormat="1" ht="15">
      <c r="A3375" s="167" t="s">
        <v>9344</v>
      </c>
      <c r="C3375" s="61" t="s">
        <v>10705</v>
      </c>
      <c r="E3375" s="61" t="s">
        <v>7544</v>
      </c>
      <c r="F3375" s="167" t="s">
        <v>8262</v>
      </c>
      <c r="G3375" s="129" t="s">
        <v>13171</v>
      </c>
      <c r="H3375" s="62" t="s">
        <v>12030</v>
      </c>
      <c r="I3375" s="129" t="s">
        <v>8989</v>
      </c>
      <c r="J3375" s="63" t="str">
        <f t="shared" si="260"/>
        <v>IC.IT.223102</v>
      </c>
      <c r="K3375" s="61" t="s">
        <v>1702</v>
      </c>
      <c r="L3375" s="167" t="str">
        <f t="shared" si="261"/>
        <v xml:space="preserve">      Full-thickness (subq and beyond) </v>
      </c>
      <c r="M3375" s="168" t="str">
        <f t="shared" si="262"/>
        <v>PI.IC.IT.223102.01</v>
      </c>
      <c r="N3375" s="168"/>
      <c r="O3375" s="168" t="str">
        <f t="shared" si="263"/>
        <v>PH.IC.IT.223102.01</v>
      </c>
      <c r="Q3375" s="168" t="str">
        <f t="shared" si="264"/>
        <v>CL.IC.IT.223102.01</v>
      </c>
    </row>
    <row r="3376" spans="1:19" s="167" customFormat="1" ht="15">
      <c r="A3376" s="167" t="s">
        <v>9344</v>
      </c>
      <c r="C3376" s="61" t="s">
        <v>10705</v>
      </c>
      <c r="D3376" s="167" t="s">
        <v>8990</v>
      </c>
      <c r="E3376" s="61" t="s">
        <v>7547</v>
      </c>
      <c r="F3376" s="167" t="s">
        <v>8412</v>
      </c>
      <c r="G3376" s="129" t="s">
        <v>8866</v>
      </c>
      <c r="H3376" s="62" t="s">
        <v>11848</v>
      </c>
      <c r="I3376" s="129" t="s">
        <v>8867</v>
      </c>
      <c r="J3376" s="63" t="str">
        <f t="shared" si="260"/>
        <v>IC.IT.223201</v>
      </c>
      <c r="K3376" s="61" t="s">
        <v>1702</v>
      </c>
      <c r="L3376" s="167" t="str">
        <f t="shared" si="261"/>
        <v xml:space="preserve">      Length (measure head to toe):  specify cm</v>
      </c>
      <c r="M3376" s="168" t="str">
        <f t="shared" si="262"/>
        <v>PI.IC.IT.223201.01</v>
      </c>
      <c r="N3376" s="168"/>
      <c r="O3376" s="168" t="str">
        <f t="shared" si="263"/>
        <v>PH.IC.IT.223201.01</v>
      </c>
      <c r="Q3376" s="168" t="str">
        <f t="shared" si="264"/>
        <v>CL.IC.IT.223201.01</v>
      </c>
    </row>
    <row r="3377" spans="1:17" s="167" customFormat="1" ht="15">
      <c r="A3377" s="167" t="s">
        <v>9344</v>
      </c>
      <c r="C3377" s="61" t="s">
        <v>10705</v>
      </c>
      <c r="E3377" s="61" t="s">
        <v>7547</v>
      </c>
      <c r="F3377" s="167" t="s">
        <v>8412</v>
      </c>
      <c r="G3377" s="129" t="s">
        <v>8868</v>
      </c>
      <c r="H3377" s="62" t="s">
        <v>12030</v>
      </c>
      <c r="I3377" s="129" t="s">
        <v>8730</v>
      </c>
      <c r="J3377" s="63" t="str">
        <f t="shared" si="260"/>
        <v>IC.IT.223202</v>
      </c>
      <c r="K3377" s="61" t="s">
        <v>1702</v>
      </c>
      <c r="L3377" s="167" t="str">
        <f t="shared" si="261"/>
        <v xml:space="preserve">      Width (measure hip to hip):  specify cm</v>
      </c>
      <c r="M3377" s="168" t="str">
        <f t="shared" si="262"/>
        <v>PI.IC.IT.223202.01</v>
      </c>
      <c r="N3377" s="168"/>
      <c r="O3377" s="168" t="str">
        <f t="shared" si="263"/>
        <v>PH.IC.IT.223202.01</v>
      </c>
      <c r="Q3377" s="168" t="str">
        <f t="shared" si="264"/>
        <v>CL.IC.IT.223202.01</v>
      </c>
    </row>
    <row r="3378" spans="1:17" s="167" customFormat="1" ht="15">
      <c r="A3378" s="167" t="s">
        <v>9344</v>
      </c>
      <c r="C3378" s="61" t="s">
        <v>10705</v>
      </c>
      <c r="E3378" s="61" t="s">
        <v>7547</v>
      </c>
      <c r="F3378" s="167" t="s">
        <v>8412</v>
      </c>
      <c r="G3378" s="129" t="s">
        <v>8731</v>
      </c>
      <c r="H3378" s="62" t="s">
        <v>12032</v>
      </c>
      <c r="I3378" s="129" t="s">
        <v>8604</v>
      </c>
      <c r="J3378" s="63" t="str">
        <f t="shared" si="260"/>
        <v>IC.IT.223203</v>
      </c>
      <c r="K3378" s="61" t="s">
        <v>1702</v>
      </c>
      <c r="L3378" s="167" t="str">
        <f t="shared" si="261"/>
        <v xml:space="preserve">      Depth (measure deepest part):  specify cm</v>
      </c>
      <c r="M3378" s="168" t="str">
        <f t="shared" si="262"/>
        <v>PI.IC.IT.223203.01</v>
      </c>
      <c r="N3378" s="168"/>
      <c r="O3378" s="168" t="str">
        <f t="shared" si="263"/>
        <v>PH.IC.IT.223203.01</v>
      </c>
      <c r="Q3378" s="168" t="str">
        <f t="shared" si="264"/>
        <v>CL.IC.IT.223203.01</v>
      </c>
    </row>
    <row r="3379" spans="1:17" s="167" customFormat="1" ht="15">
      <c r="A3379" s="167" t="s">
        <v>9344</v>
      </c>
      <c r="C3379" s="61" t="s">
        <v>10705</v>
      </c>
      <c r="E3379" s="61" t="s">
        <v>7547</v>
      </c>
      <c r="F3379" s="167" t="s">
        <v>8412</v>
      </c>
      <c r="G3379" s="129" t="s">
        <v>8605</v>
      </c>
      <c r="H3379" s="62" t="s">
        <v>12028</v>
      </c>
      <c r="I3379" s="129" t="s">
        <v>12171</v>
      </c>
      <c r="J3379" s="63" t="str">
        <f t="shared" si="260"/>
        <v>IC.IT.223204</v>
      </c>
      <c r="K3379" s="61" t="s">
        <v>1702</v>
      </c>
      <c r="L3379" s="167" t="str">
        <f t="shared" si="261"/>
        <v xml:space="preserve">      N/A (within 7 days): specify date</v>
      </c>
      <c r="M3379" s="168" t="str">
        <f t="shared" si="262"/>
        <v>PI.IC.IT.223204.01</v>
      </c>
      <c r="N3379" s="168"/>
      <c r="O3379" s="168" t="str">
        <f t="shared" si="263"/>
        <v>PH.IC.IT.223204.01</v>
      </c>
      <c r="Q3379" s="168" t="str">
        <f t="shared" si="264"/>
        <v>CL.IC.IT.223204.01</v>
      </c>
    </row>
    <row r="3380" spans="1:17" s="167" customFormat="1" ht="15">
      <c r="A3380" s="167" t="s">
        <v>9344</v>
      </c>
      <c r="C3380" s="61" t="s">
        <v>10705</v>
      </c>
      <c r="E3380" s="61" t="s">
        <v>7547</v>
      </c>
      <c r="F3380" s="167" t="s">
        <v>8412</v>
      </c>
      <c r="G3380" s="129" t="s">
        <v>9664</v>
      </c>
      <c r="H3380" s="62" t="s">
        <v>12210</v>
      </c>
      <c r="I3380" s="129" t="s">
        <v>12207</v>
      </c>
      <c r="J3380" s="63" t="str">
        <f t="shared" si="260"/>
        <v>IC.IT.223205</v>
      </c>
      <c r="K3380" s="61" t="s">
        <v>1702</v>
      </c>
      <c r="L3380" s="167" t="str">
        <f t="shared" si="261"/>
        <v xml:space="preserve">      Unable to assess due to dressing</v>
      </c>
      <c r="M3380" s="168" t="str">
        <f t="shared" si="262"/>
        <v>PI.IC.IT.223205.01</v>
      </c>
      <c r="N3380" s="168"/>
      <c r="O3380" s="168" t="str">
        <f t="shared" si="263"/>
        <v>PH.IC.IT.223205.01</v>
      </c>
      <c r="Q3380" s="168" t="str">
        <f t="shared" si="264"/>
        <v>CL.IC.IT.223205.01</v>
      </c>
    </row>
    <row r="3381" spans="1:17" s="167" customFormat="1" ht="15">
      <c r="A3381" s="167" t="s">
        <v>9344</v>
      </c>
      <c r="C3381" s="61" t="s">
        <v>10705</v>
      </c>
      <c r="E3381" s="61" t="s">
        <v>7547</v>
      </c>
      <c r="F3381" s="167" t="s">
        <v>8412</v>
      </c>
      <c r="G3381" s="129" t="s">
        <v>9665</v>
      </c>
      <c r="H3381" s="62" t="s">
        <v>12212</v>
      </c>
      <c r="I3381" s="129" t="s">
        <v>12437</v>
      </c>
      <c r="J3381" s="63" t="str">
        <f t="shared" si="260"/>
        <v>IC.IT.223206</v>
      </c>
      <c r="K3381" s="61" t="s">
        <v>1702</v>
      </c>
      <c r="L3381" s="167" t="str">
        <f t="shared" si="261"/>
        <v xml:space="preserve">      Other: specify</v>
      </c>
      <c r="M3381" s="168" t="str">
        <f t="shared" si="262"/>
        <v>PI.IC.IT.223206.01</v>
      </c>
      <c r="N3381" s="168"/>
      <c r="O3381" s="168" t="str">
        <f t="shared" si="263"/>
        <v>PH.IC.IT.223206.01</v>
      </c>
      <c r="Q3381" s="168" t="str">
        <f t="shared" si="264"/>
        <v>CL.IC.IT.223206.01</v>
      </c>
    </row>
    <row r="3382" spans="1:17" s="167" customFormat="1" ht="15">
      <c r="A3382" s="167" t="s">
        <v>9344</v>
      </c>
      <c r="C3382" s="61" t="s">
        <v>10705</v>
      </c>
      <c r="D3382" s="167" t="s">
        <v>491</v>
      </c>
      <c r="E3382" s="61" t="s">
        <v>913</v>
      </c>
      <c r="F3382" s="167" t="s">
        <v>8412</v>
      </c>
      <c r="G3382" s="129" t="s">
        <v>8606</v>
      </c>
      <c r="H3382" s="62" t="s">
        <v>11848</v>
      </c>
      <c r="I3382" s="129" t="s">
        <v>8733</v>
      </c>
      <c r="J3382" s="63" t="str">
        <f t="shared" si="260"/>
        <v>IC.IT.223301</v>
      </c>
      <c r="K3382" s="61" t="s">
        <v>1702</v>
      </c>
      <c r="L3382" s="167" t="str">
        <f t="shared" si="261"/>
        <v xml:space="preserve">      Epithelialization (shades of pink): specify %</v>
      </c>
      <c r="M3382" s="168" t="str">
        <f t="shared" si="262"/>
        <v>PI.IC.IT.223301.01</v>
      </c>
      <c r="N3382" s="168"/>
      <c r="O3382" s="168" t="str">
        <f t="shared" si="263"/>
        <v>PH.IC.IT.223301.01</v>
      </c>
      <c r="Q3382" s="168" t="str">
        <f t="shared" si="264"/>
        <v>CL.IC.IT.223301.01</v>
      </c>
    </row>
    <row r="3383" spans="1:17" s="167" customFormat="1" ht="15">
      <c r="A3383" s="167" t="s">
        <v>9344</v>
      </c>
      <c r="C3383" s="61" t="s">
        <v>10705</v>
      </c>
      <c r="E3383" s="61" t="s">
        <v>913</v>
      </c>
      <c r="F3383" s="167" t="s">
        <v>8412</v>
      </c>
      <c r="G3383" s="129" t="s">
        <v>8734</v>
      </c>
      <c r="H3383" s="62" t="s">
        <v>12030</v>
      </c>
      <c r="I3383" s="129" t="s">
        <v>8735</v>
      </c>
      <c r="J3383" s="63" t="str">
        <f t="shared" si="260"/>
        <v>IC.IT.223302</v>
      </c>
      <c r="K3383" s="61" t="s">
        <v>1702</v>
      </c>
      <c r="L3383" s="167" t="str">
        <f t="shared" si="261"/>
        <v xml:space="preserve">      Granulation (beefy red):  specify %</v>
      </c>
      <c r="M3383" s="168" t="str">
        <f t="shared" si="262"/>
        <v>PI.IC.IT.223302.01</v>
      </c>
      <c r="N3383" s="168"/>
      <c r="O3383" s="168" t="str">
        <f t="shared" si="263"/>
        <v>PH.IC.IT.223302.01</v>
      </c>
      <c r="Q3383" s="168" t="str">
        <f t="shared" si="264"/>
        <v>CL.IC.IT.223302.01</v>
      </c>
    </row>
    <row r="3384" spans="1:17" s="167" customFormat="1" ht="15">
      <c r="A3384" s="167" t="s">
        <v>9344</v>
      </c>
      <c r="C3384" s="61" t="s">
        <v>10705</v>
      </c>
      <c r="E3384" s="61" t="s">
        <v>913</v>
      </c>
      <c r="F3384" s="167" t="s">
        <v>8412</v>
      </c>
      <c r="G3384" s="167" t="s">
        <v>8612</v>
      </c>
      <c r="H3384" s="62" t="s">
        <v>12032</v>
      </c>
      <c r="I3384" s="167" t="s">
        <v>9607</v>
      </c>
      <c r="J3384" s="63" t="str">
        <f t="shared" si="260"/>
        <v>IC.IT.223303</v>
      </c>
      <c r="K3384" s="61" t="s">
        <v>1702</v>
      </c>
      <c r="L3384" s="167" t="str">
        <f t="shared" si="261"/>
        <v xml:space="preserve">      Slough (yellow fibrinous):  specify %</v>
      </c>
      <c r="M3384" s="168" t="str">
        <f t="shared" si="262"/>
        <v>PI.IC.IT.223303.01</v>
      </c>
      <c r="N3384" s="168"/>
      <c r="O3384" s="168" t="str">
        <f t="shared" si="263"/>
        <v>PH.IC.IT.223303.01</v>
      </c>
      <c r="Q3384" s="168" t="str">
        <f t="shared" si="264"/>
        <v>CL.IC.IT.223303.01</v>
      </c>
    </row>
    <row r="3385" spans="1:17" s="167" customFormat="1" ht="15">
      <c r="A3385" s="167" t="s">
        <v>9344</v>
      </c>
      <c r="C3385" s="61" t="s">
        <v>10705</v>
      </c>
      <c r="E3385" s="61" t="s">
        <v>913</v>
      </c>
      <c r="F3385" s="167" t="s">
        <v>8412</v>
      </c>
      <c r="G3385" s="167" t="s">
        <v>8858</v>
      </c>
      <c r="H3385" s="62" t="s">
        <v>12028</v>
      </c>
      <c r="I3385" s="167" t="s">
        <v>8859</v>
      </c>
      <c r="J3385" s="63" t="str">
        <f t="shared" si="260"/>
        <v>IC.IT.223304</v>
      </c>
      <c r="K3385" s="61" t="s">
        <v>1702</v>
      </c>
      <c r="L3385" s="167" t="str">
        <f t="shared" si="261"/>
        <v xml:space="preserve">      Eschar (thick leathery black/brown):  specify %</v>
      </c>
      <c r="M3385" s="168" t="str">
        <f t="shared" si="262"/>
        <v>PI.IC.IT.223304.01</v>
      </c>
      <c r="N3385" s="168"/>
      <c r="O3385" s="168" t="str">
        <f t="shared" si="263"/>
        <v>PH.IC.IT.223304.01</v>
      </c>
      <c r="Q3385" s="168" t="str">
        <f t="shared" si="264"/>
        <v>CL.IC.IT.223304.01</v>
      </c>
    </row>
    <row r="3386" spans="1:17" s="167" customFormat="1" ht="15">
      <c r="A3386" s="167" t="s">
        <v>9344</v>
      </c>
      <c r="C3386" s="61" t="s">
        <v>10705</v>
      </c>
      <c r="E3386" s="61" t="s">
        <v>913</v>
      </c>
      <c r="F3386" s="167" t="s">
        <v>8412</v>
      </c>
      <c r="G3386" s="167" t="s">
        <v>8587</v>
      </c>
      <c r="H3386" s="62" t="s">
        <v>212</v>
      </c>
      <c r="I3386" s="167" t="s">
        <v>8588</v>
      </c>
      <c r="J3386" s="63" t="str">
        <f t="shared" si="260"/>
        <v>IC.IT.223305</v>
      </c>
      <c r="K3386" s="61" t="s">
        <v>1702</v>
      </c>
      <c r="L3386" s="167" t="str">
        <f t="shared" si="261"/>
        <v xml:space="preserve">      Foreign bodies:  specify</v>
      </c>
      <c r="M3386" s="168" t="str">
        <f t="shared" si="262"/>
        <v>PI.IC.IT.223305.01</v>
      </c>
      <c r="N3386" s="168"/>
      <c r="O3386" s="168" t="str">
        <f t="shared" si="263"/>
        <v>PH.IC.IT.223305.01</v>
      </c>
      <c r="Q3386" s="168" t="str">
        <f t="shared" si="264"/>
        <v>CL.IC.IT.223305.01</v>
      </c>
    </row>
    <row r="3387" spans="1:17" s="167" customFormat="1" ht="15">
      <c r="A3387" s="167" t="s">
        <v>9344</v>
      </c>
      <c r="C3387" s="61" t="s">
        <v>10705</v>
      </c>
      <c r="E3387" s="61" t="s">
        <v>8320</v>
      </c>
      <c r="F3387" s="167" t="s">
        <v>8412</v>
      </c>
      <c r="G3387" s="167" t="s">
        <v>8599</v>
      </c>
      <c r="H3387" s="62" t="s">
        <v>11848</v>
      </c>
      <c r="I3387" s="167" t="s">
        <v>11867</v>
      </c>
      <c r="J3387" s="63" t="str">
        <f t="shared" si="260"/>
        <v>IC.IT.223401</v>
      </c>
      <c r="K3387" s="61" t="s">
        <v>1702</v>
      </c>
      <c r="L3387" s="167" t="str">
        <f t="shared" si="261"/>
        <v>Tunneling: enter clock position</v>
      </c>
      <c r="M3387" s="168" t="str">
        <f t="shared" si="262"/>
        <v>PI.IC.IT.223401.01</v>
      </c>
      <c r="N3387" s="168"/>
      <c r="O3387" s="168" t="str">
        <f t="shared" si="263"/>
        <v>PH.IC.IT.223401.01</v>
      </c>
      <c r="Q3387" s="168" t="str">
        <f t="shared" si="264"/>
        <v>CL.IC.IT.223401.01</v>
      </c>
    </row>
    <row r="3388" spans="1:17" s="167" customFormat="1" ht="15">
      <c r="A3388" s="167" t="s">
        <v>9344</v>
      </c>
      <c r="C3388" s="61" t="s">
        <v>10705</v>
      </c>
      <c r="D3388" s="167" t="s">
        <v>8854</v>
      </c>
      <c r="E3388" s="61" t="s">
        <v>8320</v>
      </c>
      <c r="F3388" s="167" t="s">
        <v>8412</v>
      </c>
      <c r="G3388" s="167" t="s">
        <v>13172</v>
      </c>
      <c r="H3388" s="62" t="s">
        <v>12030</v>
      </c>
      <c r="I3388" s="167" t="s">
        <v>8321</v>
      </c>
      <c r="J3388" s="63" t="str">
        <f t="shared" si="260"/>
        <v>IC.IT.223402</v>
      </c>
      <c r="K3388" s="61" t="s">
        <v>1702</v>
      </c>
      <c r="L3388" s="167" t="str">
        <f t="shared" si="261"/>
        <v xml:space="preserve">      Indistinct, attached</v>
      </c>
      <c r="M3388" s="168" t="str">
        <f t="shared" si="262"/>
        <v>PI.IC.IT.223402.01</v>
      </c>
      <c r="N3388" s="168"/>
      <c r="O3388" s="168" t="str">
        <f t="shared" si="263"/>
        <v>PH.IC.IT.223402.01</v>
      </c>
      <c r="Q3388" s="168" t="str">
        <f t="shared" si="264"/>
        <v>CL.IC.IT.223402.01</v>
      </c>
    </row>
    <row r="3389" spans="1:17" s="167" customFormat="1" ht="15">
      <c r="A3389" s="167" t="s">
        <v>9344</v>
      </c>
      <c r="C3389" s="61" t="s">
        <v>10705</v>
      </c>
      <c r="E3389" s="61" t="s">
        <v>8320</v>
      </c>
      <c r="F3389" s="167" t="s">
        <v>8412</v>
      </c>
      <c r="G3389" s="167" t="s">
        <v>13173</v>
      </c>
      <c r="H3389" s="62" t="s">
        <v>12032</v>
      </c>
      <c r="I3389" s="167" t="s">
        <v>8592</v>
      </c>
      <c r="J3389" s="63" t="str">
        <f t="shared" si="260"/>
        <v>IC.IT.223403</v>
      </c>
      <c r="K3389" s="61" t="s">
        <v>1702</v>
      </c>
      <c r="L3389" s="167" t="str">
        <f t="shared" si="261"/>
        <v xml:space="preserve">      Non attached</v>
      </c>
      <c r="M3389" s="168" t="str">
        <f t="shared" si="262"/>
        <v>PI.IC.IT.223403.01</v>
      </c>
      <c r="N3389" s="168"/>
      <c r="O3389" s="168" t="str">
        <f t="shared" si="263"/>
        <v>PH.IC.IT.223403.01</v>
      </c>
      <c r="Q3389" s="168" t="str">
        <f t="shared" si="264"/>
        <v>CL.IC.IT.223403.01</v>
      </c>
    </row>
    <row r="3390" spans="1:17" s="167" customFormat="1" ht="15">
      <c r="A3390" s="167" t="s">
        <v>9344</v>
      </c>
      <c r="C3390" s="61" t="s">
        <v>10705</v>
      </c>
      <c r="E3390" s="61" t="s">
        <v>8320</v>
      </c>
      <c r="F3390" s="167" t="s">
        <v>8412</v>
      </c>
      <c r="G3390" s="167" t="s">
        <v>8593</v>
      </c>
      <c r="H3390" s="62" t="s">
        <v>12028</v>
      </c>
      <c r="I3390" s="167" t="s">
        <v>8594</v>
      </c>
      <c r="J3390" s="63" t="str">
        <f t="shared" si="260"/>
        <v>IC.IT.223404</v>
      </c>
      <c r="K3390" s="61" t="s">
        <v>1702</v>
      </c>
      <c r="L3390" s="167" t="str">
        <f t="shared" si="261"/>
        <v xml:space="preserve">      Tunneling</v>
      </c>
      <c r="M3390" s="168" t="str">
        <f t="shared" si="262"/>
        <v>PI.IC.IT.223404.01</v>
      </c>
      <c r="N3390" s="168"/>
      <c r="O3390" s="168" t="str">
        <f t="shared" si="263"/>
        <v>PH.IC.IT.223404.01</v>
      </c>
      <c r="Q3390" s="168" t="str">
        <f t="shared" si="264"/>
        <v>CL.IC.IT.223404.01</v>
      </c>
    </row>
    <row r="3391" spans="1:17" s="167" customFormat="1" ht="15">
      <c r="A3391" s="167" t="s">
        <v>9344</v>
      </c>
      <c r="C3391" s="61" t="s">
        <v>10705</v>
      </c>
      <c r="E3391" s="61" t="s">
        <v>8320</v>
      </c>
      <c r="F3391" s="167" t="s">
        <v>8412</v>
      </c>
      <c r="G3391" s="167" t="s">
        <v>8595</v>
      </c>
      <c r="H3391" s="62" t="s">
        <v>12210</v>
      </c>
      <c r="I3391" s="167" t="s">
        <v>8596</v>
      </c>
      <c r="J3391" s="63" t="str">
        <f t="shared" si="260"/>
        <v>IC.IT.223405</v>
      </c>
      <c r="K3391" s="61" t="s">
        <v>1702</v>
      </c>
      <c r="L3391" s="167" t="str">
        <f t="shared" si="261"/>
        <v xml:space="preserve">      Undermining</v>
      </c>
      <c r="M3391" s="168" t="str">
        <f t="shared" si="262"/>
        <v>PI.IC.IT.223405.01</v>
      </c>
      <c r="N3391" s="168"/>
      <c r="O3391" s="168" t="str">
        <f t="shared" si="263"/>
        <v>PH.IC.IT.223405.01</v>
      </c>
      <c r="Q3391" s="168" t="str">
        <f t="shared" si="264"/>
        <v>CL.IC.IT.223405.01</v>
      </c>
    </row>
    <row r="3392" spans="1:17" s="167" customFormat="1" ht="15">
      <c r="A3392" s="167" t="s">
        <v>9344</v>
      </c>
      <c r="C3392" s="61" t="s">
        <v>10705</v>
      </c>
      <c r="E3392" s="61" t="s">
        <v>8320</v>
      </c>
      <c r="F3392" s="167" t="s">
        <v>8412</v>
      </c>
      <c r="G3392" s="167" t="s">
        <v>8597</v>
      </c>
      <c r="H3392" s="62" t="s">
        <v>12212</v>
      </c>
      <c r="I3392" s="167" t="s">
        <v>8598</v>
      </c>
      <c r="J3392" s="63" t="str">
        <f t="shared" si="260"/>
        <v>IC.IT.223406</v>
      </c>
      <c r="K3392" s="61" t="s">
        <v>1702</v>
      </c>
      <c r="L3392" s="167" t="str">
        <f t="shared" si="261"/>
        <v xml:space="preserve">      Rolled</v>
      </c>
      <c r="M3392" s="168" t="str">
        <f t="shared" si="262"/>
        <v>PI.IC.IT.223406.01</v>
      </c>
      <c r="N3392" s="168"/>
      <c r="O3392" s="168" t="str">
        <f t="shared" si="263"/>
        <v>PH.IC.IT.223406.01</v>
      </c>
      <c r="Q3392" s="168" t="str">
        <f t="shared" si="264"/>
        <v>CL.IC.IT.223406.01</v>
      </c>
    </row>
    <row r="3393" spans="1:45" s="167" customFormat="1" ht="15">
      <c r="A3393" s="167" t="s">
        <v>9344</v>
      </c>
      <c r="C3393" s="61" t="s">
        <v>10705</v>
      </c>
      <c r="D3393" s="167" t="s">
        <v>8515</v>
      </c>
      <c r="E3393" s="61" t="s">
        <v>8516</v>
      </c>
      <c r="F3393" s="167" t="s">
        <v>8672</v>
      </c>
      <c r="G3393" s="167" t="s">
        <v>8485</v>
      </c>
      <c r="H3393" s="62" t="s">
        <v>11848</v>
      </c>
      <c r="I3393" s="167" t="s">
        <v>10278</v>
      </c>
      <c r="J3393" s="63" t="str">
        <f t="shared" si="260"/>
        <v>IC.IT.223501</v>
      </c>
      <c r="K3393" s="61" t="s">
        <v>1702</v>
      </c>
      <c r="L3393" s="167" t="str">
        <f t="shared" si="261"/>
        <v xml:space="preserve">      Continuous</v>
      </c>
      <c r="M3393" s="168" t="str">
        <f t="shared" si="262"/>
        <v>PI.IC.IT.223501.01</v>
      </c>
      <c r="N3393" s="168"/>
      <c r="O3393" s="168" t="str">
        <f t="shared" si="263"/>
        <v>PH.IC.IT.223501.01</v>
      </c>
      <c r="Q3393" s="168" t="str">
        <f t="shared" si="264"/>
        <v>CL.IC.IT.223501.01</v>
      </c>
    </row>
    <row r="3394" spans="1:45" s="167" customFormat="1" ht="15">
      <c r="A3394" s="167" t="s">
        <v>9344</v>
      </c>
      <c r="C3394" s="61" t="s">
        <v>10705</v>
      </c>
      <c r="E3394" s="61" t="s">
        <v>8516</v>
      </c>
      <c r="F3394" s="167" t="s">
        <v>8672</v>
      </c>
      <c r="G3394" s="167" t="s">
        <v>8486</v>
      </c>
      <c r="H3394" s="62" t="s">
        <v>12030</v>
      </c>
      <c r="I3394" s="167" t="s">
        <v>11013</v>
      </c>
      <c r="J3394" s="63" t="str">
        <f t="shared" ref="J3394:J3457" si="265">CONCATENATE("IC.IT.",C3394,E3394,H3394)</f>
        <v>IC.IT.223502</v>
      </c>
      <c r="K3394" s="61" t="s">
        <v>1702</v>
      </c>
      <c r="L3394" s="167" t="str">
        <f t="shared" ref="L3394:L3457" si="266">G3394</f>
        <v xml:space="preserve">      Intermittent</v>
      </c>
      <c r="M3394" s="168" t="str">
        <f t="shared" ref="M3394:M3457" si="267">CONCATENATE("PI.",J3394,".",K3394)</f>
        <v>PI.IC.IT.223502.01</v>
      </c>
      <c r="N3394" s="168"/>
      <c r="O3394" s="168" t="str">
        <f t="shared" ref="O3394:O3457" si="268">CONCATENATE("PH.",J3394,".",K3394)</f>
        <v>PH.IC.IT.223502.01</v>
      </c>
      <c r="Q3394" s="168" t="str">
        <f t="shared" ref="Q3394:Q3457" si="269">CONCATENATE("CL.",J3394,".",K3394)</f>
        <v>CL.IC.IT.223502.01</v>
      </c>
    </row>
    <row r="3395" spans="1:45" s="167" customFormat="1" ht="15">
      <c r="A3395" s="167" t="s">
        <v>9344</v>
      </c>
      <c r="C3395" s="61" t="s">
        <v>10705</v>
      </c>
      <c r="D3395" s="167" t="s">
        <v>8487</v>
      </c>
      <c r="E3395" s="61" t="s">
        <v>8783</v>
      </c>
      <c r="F3395" s="167" t="s">
        <v>8672</v>
      </c>
      <c r="G3395" s="167" t="s">
        <v>8491</v>
      </c>
      <c r="H3395" s="62" t="s">
        <v>12032</v>
      </c>
      <c r="I3395" s="167" t="s">
        <v>8802</v>
      </c>
      <c r="J3395" s="63" t="str">
        <f t="shared" si="265"/>
        <v>IC.IT.223603</v>
      </c>
      <c r="K3395" s="61" t="s">
        <v>1702</v>
      </c>
      <c r="L3395" s="167" t="str">
        <f t="shared" si="266"/>
        <v xml:space="preserve">      125mmHg</v>
      </c>
      <c r="M3395" s="168" t="str">
        <f t="shared" si="267"/>
        <v>PI.IC.IT.223603.01</v>
      </c>
      <c r="N3395" s="168"/>
      <c r="O3395" s="168" t="str">
        <f t="shared" si="268"/>
        <v>PH.IC.IT.223603.01</v>
      </c>
      <c r="Q3395" s="168" t="str">
        <f t="shared" si="269"/>
        <v>CL.IC.IT.223603.01</v>
      </c>
    </row>
    <row r="3396" spans="1:45" s="167" customFormat="1" ht="15">
      <c r="A3396" s="167" t="s">
        <v>9344</v>
      </c>
      <c r="C3396" s="61" t="s">
        <v>10705</v>
      </c>
      <c r="E3396" s="61" t="s">
        <v>8783</v>
      </c>
      <c r="F3396" s="167" t="s">
        <v>8672</v>
      </c>
      <c r="G3396" s="167" t="s">
        <v>8747</v>
      </c>
      <c r="H3396" s="62" t="s">
        <v>12028</v>
      </c>
      <c r="I3396" s="167" t="s">
        <v>8804</v>
      </c>
      <c r="J3396" s="63" t="str">
        <f t="shared" si="265"/>
        <v>IC.IT.223604</v>
      </c>
      <c r="K3396" s="61" t="s">
        <v>1702</v>
      </c>
      <c r="L3396" s="167" t="str">
        <f t="shared" si="266"/>
        <v xml:space="preserve">      75mmHg</v>
      </c>
      <c r="M3396" s="168" t="str">
        <f t="shared" si="267"/>
        <v>PI.IC.IT.223604.01</v>
      </c>
      <c r="N3396" s="168"/>
      <c r="O3396" s="168" t="str">
        <f t="shared" si="268"/>
        <v>PH.IC.IT.223604.01</v>
      </c>
      <c r="Q3396" s="168" t="str">
        <f t="shared" si="269"/>
        <v>CL.IC.IT.223604.01</v>
      </c>
    </row>
    <row r="3397" spans="1:45" s="167" customFormat="1" ht="15">
      <c r="A3397" s="167" t="s">
        <v>9344</v>
      </c>
      <c r="C3397" s="61" t="s">
        <v>10705</v>
      </c>
      <c r="E3397" s="61" t="s">
        <v>8783</v>
      </c>
      <c r="F3397" s="167" t="s">
        <v>8672</v>
      </c>
      <c r="G3397" s="167" t="s">
        <v>8748</v>
      </c>
      <c r="H3397" s="62" t="s">
        <v>12210</v>
      </c>
      <c r="I3397" s="167" t="s">
        <v>8806</v>
      </c>
      <c r="J3397" s="63" t="str">
        <f t="shared" si="265"/>
        <v>IC.IT.223605</v>
      </c>
      <c r="K3397" s="61" t="s">
        <v>1702</v>
      </c>
      <c r="L3397" s="167" t="str">
        <f t="shared" si="266"/>
        <v xml:space="preserve">      25mmHg</v>
      </c>
      <c r="M3397" s="168" t="str">
        <f t="shared" si="267"/>
        <v>PI.IC.IT.223605.01</v>
      </c>
      <c r="N3397" s="168"/>
      <c r="O3397" s="168" t="str">
        <f t="shared" si="268"/>
        <v>PH.IC.IT.223605.01</v>
      </c>
      <c r="Q3397" s="168" t="str">
        <f t="shared" si="269"/>
        <v>CL.IC.IT.223605.01</v>
      </c>
    </row>
    <row r="3398" spans="1:45" s="167" customFormat="1" ht="15">
      <c r="A3398" s="167" t="s">
        <v>9344</v>
      </c>
      <c r="C3398" s="61" t="s">
        <v>10705</v>
      </c>
      <c r="E3398" s="61" t="s">
        <v>8783</v>
      </c>
      <c r="F3398" s="167" t="s">
        <v>8672</v>
      </c>
      <c r="G3398" s="167" t="s">
        <v>8875</v>
      </c>
      <c r="H3398" s="62" t="s">
        <v>12212</v>
      </c>
      <c r="I3398" s="167" t="s">
        <v>8656</v>
      </c>
      <c r="J3398" s="63" t="str">
        <f t="shared" si="265"/>
        <v>IC.IT.223606</v>
      </c>
      <c r="K3398" s="61" t="s">
        <v>1702</v>
      </c>
      <c r="L3398" s="167" t="str">
        <f t="shared" si="266"/>
        <v xml:space="preserve">      50mmHg</v>
      </c>
      <c r="M3398" s="168" t="str">
        <f t="shared" si="267"/>
        <v>PI.IC.IT.223606.01</v>
      </c>
      <c r="N3398" s="168"/>
      <c r="O3398" s="168" t="str">
        <f t="shared" si="268"/>
        <v>PH.IC.IT.223606.01</v>
      </c>
      <c r="Q3398" s="168" t="str">
        <f t="shared" si="269"/>
        <v>CL.IC.IT.223606.01</v>
      </c>
    </row>
    <row r="3399" spans="1:45" s="167" customFormat="1" ht="15">
      <c r="A3399" s="167" t="s">
        <v>9344</v>
      </c>
      <c r="C3399" s="61" t="s">
        <v>10705</v>
      </c>
      <c r="E3399" s="61" t="s">
        <v>8783</v>
      </c>
      <c r="F3399" s="167" t="s">
        <v>8672</v>
      </c>
      <c r="G3399" s="167" t="s">
        <v>9052</v>
      </c>
      <c r="H3399" s="62" t="s">
        <v>12225</v>
      </c>
      <c r="I3399" s="167" t="s">
        <v>8658</v>
      </c>
      <c r="J3399" s="63" t="str">
        <f t="shared" si="265"/>
        <v>IC.IT.223607</v>
      </c>
      <c r="K3399" s="61" t="s">
        <v>1702</v>
      </c>
      <c r="L3399" s="167" t="str">
        <f t="shared" si="266"/>
        <v xml:space="preserve">      100mmHg</v>
      </c>
      <c r="M3399" s="168" t="str">
        <f t="shared" si="267"/>
        <v>PI.IC.IT.223607.01</v>
      </c>
      <c r="N3399" s="168"/>
      <c r="O3399" s="168" t="str">
        <f t="shared" si="268"/>
        <v>PH.IC.IT.223607.01</v>
      </c>
      <c r="Q3399" s="168" t="str">
        <f t="shared" si="269"/>
        <v>CL.IC.IT.223607.01</v>
      </c>
    </row>
    <row r="3400" spans="1:45" s="167" customFormat="1" ht="15">
      <c r="A3400" s="167" t="s">
        <v>9344</v>
      </c>
      <c r="C3400" s="61" t="s">
        <v>10705</v>
      </c>
      <c r="E3400" s="61" t="s">
        <v>8783</v>
      </c>
      <c r="F3400" s="167" t="s">
        <v>8672</v>
      </c>
      <c r="G3400" s="129" t="s">
        <v>9053</v>
      </c>
      <c r="H3400" s="62" t="s">
        <v>11638</v>
      </c>
      <c r="I3400" s="129" t="s">
        <v>8652</v>
      </c>
      <c r="J3400" s="63" t="str">
        <f t="shared" si="265"/>
        <v>IC.IT.223608</v>
      </c>
      <c r="K3400" s="61" t="s">
        <v>1702</v>
      </c>
      <c r="L3400" s="167" t="str">
        <f t="shared" si="266"/>
        <v xml:space="preserve">      150mmHg</v>
      </c>
      <c r="M3400" s="168" t="str">
        <f t="shared" si="267"/>
        <v>PI.IC.IT.223608.01</v>
      </c>
      <c r="N3400" s="168"/>
      <c r="O3400" s="168" t="str">
        <f t="shared" si="268"/>
        <v>PH.IC.IT.223608.01</v>
      </c>
      <c r="Q3400" s="168" t="str">
        <f t="shared" si="269"/>
        <v>CL.IC.IT.223608.01</v>
      </c>
    </row>
    <row r="3401" spans="1:45" s="167" customFormat="1" ht="15">
      <c r="A3401" s="167" t="s">
        <v>9344</v>
      </c>
      <c r="C3401" s="61" t="s">
        <v>10705</v>
      </c>
      <c r="D3401" s="167" t="s">
        <v>8910</v>
      </c>
      <c r="E3401" s="61" t="s">
        <v>8912</v>
      </c>
      <c r="F3401" s="167" t="s">
        <v>8672</v>
      </c>
      <c r="G3401" s="129" t="s">
        <v>8911</v>
      </c>
      <c r="H3401" s="62" t="s">
        <v>11848</v>
      </c>
      <c r="I3401" s="129" t="s">
        <v>10076</v>
      </c>
      <c r="J3401" s="63" t="str">
        <f t="shared" si="265"/>
        <v>IC.IT.223701</v>
      </c>
      <c r="K3401" s="61" t="s">
        <v>1702</v>
      </c>
      <c r="L3401" s="167" t="str">
        <f t="shared" si="266"/>
        <v xml:space="preserve">      Done:  specify date/time</v>
      </c>
      <c r="M3401" s="168" t="str">
        <f t="shared" si="267"/>
        <v>PI.IC.IT.223701.01</v>
      </c>
      <c r="N3401" s="168"/>
      <c r="O3401" s="168" t="str">
        <f t="shared" si="268"/>
        <v>PH.IC.IT.223701.01</v>
      </c>
      <c r="Q3401" s="168" t="str">
        <f t="shared" si="269"/>
        <v>CL.IC.IT.223701.01</v>
      </c>
    </row>
    <row r="3402" spans="1:45" s="167" customFormat="1" ht="15">
      <c r="A3402" s="167" t="s">
        <v>9344</v>
      </c>
      <c r="C3402" s="61" t="s">
        <v>10705</v>
      </c>
      <c r="E3402" s="61" t="s">
        <v>8912</v>
      </c>
      <c r="F3402" s="167" t="s">
        <v>8672</v>
      </c>
      <c r="G3402" s="129" t="s">
        <v>8913</v>
      </c>
      <c r="H3402" s="62" t="s">
        <v>12030</v>
      </c>
      <c r="I3402" s="129" t="s">
        <v>12171</v>
      </c>
      <c r="J3402" s="63" t="str">
        <f t="shared" si="265"/>
        <v>IC.IT.223702</v>
      </c>
      <c r="K3402" s="61" t="s">
        <v>1702</v>
      </c>
      <c r="L3402" s="167" t="str">
        <f t="shared" si="266"/>
        <v xml:space="preserve">      Not applicable</v>
      </c>
      <c r="M3402" s="168" t="str">
        <f t="shared" si="267"/>
        <v>PI.IC.IT.223702.01</v>
      </c>
      <c r="N3402" s="168"/>
      <c r="O3402" s="168" t="str">
        <f t="shared" si="268"/>
        <v>PH.IC.IT.223702.01</v>
      </c>
      <c r="Q3402" s="168" t="str">
        <f t="shared" si="269"/>
        <v>CL.IC.IT.223702.01</v>
      </c>
    </row>
    <row r="3403" spans="1:45" s="167" customFormat="1" ht="15">
      <c r="A3403" s="10" t="s">
        <v>9344</v>
      </c>
      <c r="B3403" s="10"/>
      <c r="C3403" s="61" t="s">
        <v>10705</v>
      </c>
      <c r="E3403" s="61" t="s">
        <v>8912</v>
      </c>
      <c r="F3403" s="167" t="s">
        <v>8672</v>
      </c>
      <c r="G3403" s="134" t="s">
        <v>8856</v>
      </c>
      <c r="H3403" s="62" t="s">
        <v>0</v>
      </c>
      <c r="I3403" s="134" t="s">
        <v>8857</v>
      </c>
      <c r="J3403" s="63" t="str">
        <f t="shared" si="265"/>
        <v>IC.IT.223703</v>
      </c>
      <c r="K3403" s="61" t="s">
        <v>1702</v>
      </c>
      <c r="L3403" s="167" t="str">
        <f t="shared" si="266"/>
        <v xml:space="preserve">      Not needed</v>
      </c>
      <c r="M3403" s="168" t="str">
        <f t="shared" si="267"/>
        <v>PI.IC.IT.223703.01</v>
      </c>
      <c r="N3403" s="168"/>
      <c r="O3403" s="168" t="str">
        <f t="shared" si="268"/>
        <v>PH.IC.IT.223703.01</v>
      </c>
      <c r="Q3403" s="168" t="str">
        <f t="shared" si="269"/>
        <v>CL.IC.IT.223703.01</v>
      </c>
      <c r="R3403" s="167" t="s">
        <v>4415</v>
      </c>
      <c r="S3403" s="167">
        <v>797</v>
      </c>
    </row>
    <row r="3404" spans="1:45" s="167" customFormat="1" ht="15">
      <c r="A3404" s="10" t="s">
        <v>9344</v>
      </c>
      <c r="C3404" s="61" t="s">
        <v>10705</v>
      </c>
      <c r="D3404" s="167" t="s">
        <v>8640</v>
      </c>
      <c r="E3404" s="61" t="s">
        <v>5983</v>
      </c>
      <c r="F3404" s="10" t="s">
        <v>13532</v>
      </c>
      <c r="G3404" s="133" t="s">
        <v>8641</v>
      </c>
      <c r="H3404" s="61" t="s">
        <v>12175</v>
      </c>
      <c r="I3404" s="133" t="s">
        <v>8642</v>
      </c>
      <c r="J3404" s="63" t="str">
        <f t="shared" si="265"/>
        <v>IC.IT.223801</v>
      </c>
      <c r="K3404" s="61" t="s">
        <v>12175</v>
      </c>
      <c r="L3404" s="167" t="str">
        <f t="shared" si="266"/>
        <v>Date and Time</v>
      </c>
      <c r="M3404" s="168" t="str">
        <f t="shared" si="267"/>
        <v>PI.IC.IT.223801.01</v>
      </c>
      <c r="N3404" s="168"/>
      <c r="O3404" s="168" t="str">
        <f t="shared" si="268"/>
        <v>PH.IC.IT.223801.01</v>
      </c>
      <c r="Q3404" s="168" t="str">
        <f t="shared" si="269"/>
        <v>CL.IC.IT.223801.01</v>
      </c>
      <c r="R3404" s="167" t="s">
        <v>12465</v>
      </c>
      <c r="S3404" s="167">
        <v>160</v>
      </c>
    </row>
    <row r="3405" spans="1:45" s="145" customFormat="1" ht="16">
      <c r="A3405" s="145" t="s">
        <v>9344</v>
      </c>
      <c r="B3405" s="145" t="s">
        <v>8673</v>
      </c>
      <c r="C3405" s="170" t="s">
        <v>10706</v>
      </c>
      <c r="D3405" s="145" t="s">
        <v>10436</v>
      </c>
      <c r="E3405" s="170" t="s">
        <v>1702</v>
      </c>
      <c r="F3405" s="145" t="s">
        <v>14659</v>
      </c>
      <c r="G3405" s="145" t="s">
        <v>10383</v>
      </c>
      <c r="H3405" s="170" t="s">
        <v>11848</v>
      </c>
      <c r="I3405" s="145" t="s">
        <v>10384</v>
      </c>
      <c r="J3405" s="171" t="str">
        <f t="shared" si="265"/>
        <v>IC.IT.230101</v>
      </c>
      <c r="K3405" s="170" t="s">
        <v>1702</v>
      </c>
      <c r="L3405" s="145" t="str">
        <f t="shared" si="266"/>
        <v xml:space="preserve">     Brown</v>
      </c>
      <c r="M3405" s="171" t="str">
        <f t="shared" si="267"/>
        <v>PI.IC.IT.230101.01</v>
      </c>
      <c r="N3405" s="171"/>
      <c r="O3405" s="171" t="str">
        <f t="shared" si="268"/>
        <v>PH.IC.IT.230101.01</v>
      </c>
      <c r="Q3405" s="171" t="str">
        <f t="shared" si="269"/>
        <v>CL.IC.IT.230101.01</v>
      </c>
      <c r="AR3405" s="145" t="s">
        <v>12773</v>
      </c>
      <c r="AS3405" s="145">
        <v>1749</v>
      </c>
    </row>
    <row r="3406" spans="1:45" s="145" customFormat="1" ht="16">
      <c r="A3406" s="145" t="s">
        <v>9344</v>
      </c>
      <c r="C3406" s="170" t="s">
        <v>10706</v>
      </c>
      <c r="E3406" s="170" t="s">
        <v>12175</v>
      </c>
      <c r="F3406" s="145" t="s">
        <v>14659</v>
      </c>
      <c r="G3406" s="145" t="s">
        <v>11878</v>
      </c>
      <c r="H3406" s="170" t="s">
        <v>12030</v>
      </c>
      <c r="I3406" s="145" t="s">
        <v>11879</v>
      </c>
      <c r="J3406" s="171" t="str">
        <f t="shared" si="265"/>
        <v>IC.IT.230102</v>
      </c>
      <c r="K3406" s="170" t="s">
        <v>12175</v>
      </c>
      <c r="L3406" s="145" t="str">
        <f t="shared" si="266"/>
        <v xml:space="preserve">     Green</v>
      </c>
      <c r="M3406" s="171" t="str">
        <f t="shared" si="267"/>
        <v>PI.IC.IT.230102.01</v>
      </c>
      <c r="N3406" s="171"/>
      <c r="O3406" s="171" t="str">
        <f t="shared" si="268"/>
        <v>PH.IC.IT.230102.01</v>
      </c>
      <c r="Q3406" s="171" t="str">
        <f t="shared" si="269"/>
        <v>CL.IC.IT.230102.01</v>
      </c>
      <c r="AR3406" s="145" t="s">
        <v>12773</v>
      </c>
      <c r="AS3406" s="145">
        <v>1749</v>
      </c>
    </row>
    <row r="3407" spans="1:45" s="145" customFormat="1" ht="16">
      <c r="A3407" s="145" t="s">
        <v>9344</v>
      </c>
      <c r="C3407" s="170" t="s">
        <v>10706</v>
      </c>
      <c r="E3407" s="170" t="s">
        <v>12175</v>
      </c>
      <c r="F3407" s="145" t="s">
        <v>14659</v>
      </c>
      <c r="G3407" s="145" t="s">
        <v>8615</v>
      </c>
      <c r="H3407" s="170" t="s">
        <v>12032</v>
      </c>
      <c r="I3407" s="145" t="s">
        <v>11881</v>
      </c>
      <c r="J3407" s="171" t="str">
        <f t="shared" si="265"/>
        <v>IC.IT.230103</v>
      </c>
      <c r="K3407" s="170" t="s">
        <v>12175</v>
      </c>
      <c r="L3407" s="145" t="str">
        <f t="shared" si="266"/>
        <v xml:space="preserve">     Tan </v>
      </c>
      <c r="M3407" s="171" t="str">
        <f t="shared" si="267"/>
        <v>PI.IC.IT.230103.01</v>
      </c>
      <c r="N3407" s="171"/>
      <c r="O3407" s="171" t="str">
        <f t="shared" si="268"/>
        <v>PH.IC.IT.230103.01</v>
      </c>
      <c r="Q3407" s="171" t="str">
        <f t="shared" si="269"/>
        <v>CL.IC.IT.230103.01</v>
      </c>
      <c r="AR3407" s="145" t="s">
        <v>12773</v>
      </c>
      <c r="AS3407" s="145">
        <v>1749</v>
      </c>
    </row>
    <row r="3408" spans="1:45" s="145" customFormat="1" ht="16">
      <c r="A3408" s="145" t="s">
        <v>9344</v>
      </c>
      <c r="C3408" s="170" t="s">
        <v>10706</v>
      </c>
      <c r="E3408" s="170" t="s">
        <v>12175</v>
      </c>
      <c r="F3408" s="145" t="s">
        <v>14659</v>
      </c>
      <c r="G3408" s="145" t="s">
        <v>11176</v>
      </c>
      <c r="H3408" s="170" t="s">
        <v>12028</v>
      </c>
      <c r="I3408" s="145" t="s">
        <v>11177</v>
      </c>
      <c r="J3408" s="171" t="str">
        <f t="shared" si="265"/>
        <v>IC.IT.230104</v>
      </c>
      <c r="K3408" s="170" t="s">
        <v>12175</v>
      </c>
      <c r="L3408" s="145" t="str">
        <f t="shared" si="266"/>
        <v xml:space="preserve">     Yellow</v>
      </c>
      <c r="M3408" s="171" t="str">
        <f t="shared" si="267"/>
        <v>PI.IC.IT.230104.01</v>
      </c>
      <c r="N3408" s="171"/>
      <c r="O3408" s="171" t="str">
        <f t="shared" si="268"/>
        <v>PH.IC.IT.230104.01</v>
      </c>
      <c r="Q3408" s="171" t="str">
        <f t="shared" si="269"/>
        <v>CL.IC.IT.230104.01</v>
      </c>
      <c r="AR3408" s="145" t="s">
        <v>12773</v>
      </c>
      <c r="AS3408" s="145">
        <v>1749</v>
      </c>
    </row>
    <row r="3409" spans="1:45" s="145" customFormat="1" ht="16">
      <c r="A3409" s="145" t="s">
        <v>9344</v>
      </c>
      <c r="C3409" s="170" t="s">
        <v>10706</v>
      </c>
      <c r="E3409" s="170" t="s">
        <v>12175</v>
      </c>
      <c r="F3409" s="145" t="s">
        <v>14659</v>
      </c>
      <c r="G3409" s="145" t="s">
        <v>11876</v>
      </c>
      <c r="H3409" s="170" t="s">
        <v>12210</v>
      </c>
      <c r="I3409" s="145" t="s">
        <v>11877</v>
      </c>
      <c r="J3409" s="171" t="str">
        <f t="shared" si="265"/>
        <v>IC.IT.230105</v>
      </c>
      <c r="K3409" s="170" t="s">
        <v>12175</v>
      </c>
      <c r="L3409" s="145" t="str">
        <f t="shared" si="266"/>
        <v xml:space="preserve">     Amber</v>
      </c>
      <c r="M3409" s="171" t="str">
        <f t="shared" si="267"/>
        <v>PI.IC.IT.230105.01</v>
      </c>
      <c r="N3409" s="171"/>
      <c r="O3409" s="171" t="str">
        <f t="shared" si="268"/>
        <v>PH.IC.IT.230105.01</v>
      </c>
      <c r="Q3409" s="171" t="str">
        <f t="shared" si="269"/>
        <v>CL.IC.IT.230105.01</v>
      </c>
      <c r="AR3409" s="145" t="s">
        <v>12773</v>
      </c>
      <c r="AS3409" s="145">
        <v>1749</v>
      </c>
    </row>
    <row r="3410" spans="1:45" s="145" customFormat="1" ht="16">
      <c r="A3410" s="145" t="s">
        <v>9344</v>
      </c>
      <c r="C3410" s="170" t="s">
        <v>10706</v>
      </c>
      <c r="E3410" s="170" t="s">
        <v>12175</v>
      </c>
      <c r="F3410" s="145" t="s">
        <v>14659</v>
      </c>
      <c r="G3410" s="145" t="s">
        <v>10385</v>
      </c>
      <c r="H3410" s="170" t="s">
        <v>12212</v>
      </c>
      <c r="I3410" s="145" t="s">
        <v>10635</v>
      </c>
      <c r="J3410" s="171" t="str">
        <f t="shared" si="265"/>
        <v>IC.IT.230106</v>
      </c>
      <c r="K3410" s="170" t="s">
        <v>12175</v>
      </c>
      <c r="L3410" s="145" t="str">
        <f t="shared" si="266"/>
        <v xml:space="preserve">     Black</v>
      </c>
      <c r="M3410" s="171" t="str">
        <f t="shared" si="267"/>
        <v>PI.IC.IT.230106.01</v>
      </c>
      <c r="N3410" s="171"/>
      <c r="O3410" s="171" t="str">
        <f t="shared" si="268"/>
        <v>PH.IC.IT.230106.01</v>
      </c>
      <c r="Q3410" s="171" t="str">
        <f t="shared" si="269"/>
        <v>CL.IC.IT.230106.01</v>
      </c>
      <c r="AR3410" s="145" t="s">
        <v>12773</v>
      </c>
      <c r="AS3410" s="145">
        <v>1749</v>
      </c>
    </row>
    <row r="3411" spans="1:45" s="145" customFormat="1" ht="16">
      <c r="A3411" s="145" t="s">
        <v>9344</v>
      </c>
      <c r="C3411" s="170" t="s">
        <v>10706</v>
      </c>
      <c r="E3411" s="170" t="s">
        <v>12175</v>
      </c>
      <c r="F3411" s="145" t="s">
        <v>14659</v>
      </c>
      <c r="G3411" s="145" t="s">
        <v>11325</v>
      </c>
      <c r="H3411" s="170" t="s">
        <v>12225</v>
      </c>
      <c r="I3411" s="145" t="s">
        <v>11179</v>
      </c>
      <c r="J3411" s="171" t="str">
        <f t="shared" si="265"/>
        <v>IC.IT.230107</v>
      </c>
      <c r="K3411" s="170" t="s">
        <v>12175</v>
      </c>
      <c r="L3411" s="145" t="str">
        <f t="shared" si="266"/>
        <v xml:space="preserve">     Colorless</v>
      </c>
      <c r="M3411" s="171" t="str">
        <f t="shared" si="267"/>
        <v>PI.IC.IT.230107.01</v>
      </c>
      <c r="N3411" s="171"/>
      <c r="O3411" s="171" t="str">
        <f t="shared" si="268"/>
        <v>PH.IC.IT.230107.01</v>
      </c>
      <c r="Q3411" s="171" t="str">
        <f t="shared" si="269"/>
        <v>CL.IC.IT.230107.01</v>
      </c>
      <c r="AR3411" s="145" t="s">
        <v>12773</v>
      </c>
      <c r="AS3411" s="145">
        <v>1749</v>
      </c>
    </row>
    <row r="3412" spans="1:45" s="145" customFormat="1" ht="16">
      <c r="A3412" s="145" t="s">
        <v>9344</v>
      </c>
      <c r="C3412" s="170" t="s">
        <v>10706</v>
      </c>
      <c r="E3412" s="170" t="s">
        <v>12175</v>
      </c>
      <c r="F3412" s="145" t="s">
        <v>14659</v>
      </c>
      <c r="G3412" s="145" t="s">
        <v>11330</v>
      </c>
      <c r="H3412" s="170" t="s">
        <v>11638</v>
      </c>
      <c r="I3412" s="145" t="s">
        <v>11331</v>
      </c>
      <c r="J3412" s="171" t="str">
        <f t="shared" si="265"/>
        <v>IC.IT.230108</v>
      </c>
      <c r="K3412" s="170" t="s">
        <v>12175</v>
      </c>
      <c r="L3412" s="145" t="str">
        <f t="shared" si="266"/>
        <v xml:space="preserve">     Maroon</v>
      </c>
      <c r="M3412" s="171" t="str">
        <f t="shared" si="267"/>
        <v>PI.IC.IT.230108.01</v>
      </c>
      <c r="N3412" s="171"/>
      <c r="O3412" s="171" t="str">
        <f t="shared" si="268"/>
        <v>PH.IC.IT.230108.01</v>
      </c>
      <c r="Q3412" s="171" t="str">
        <f t="shared" si="269"/>
        <v>CL.IC.IT.230108.01</v>
      </c>
      <c r="AR3412" s="145" t="s">
        <v>12773</v>
      </c>
      <c r="AS3412" s="145">
        <v>1749</v>
      </c>
    </row>
    <row r="3413" spans="1:45" s="145" customFormat="1" ht="16">
      <c r="A3413" s="145" t="s">
        <v>9344</v>
      </c>
      <c r="C3413" s="170" t="s">
        <v>10706</v>
      </c>
      <c r="E3413" s="170" t="s">
        <v>12175</v>
      </c>
      <c r="F3413" s="145" t="s">
        <v>14659</v>
      </c>
      <c r="G3413" s="145" t="s">
        <v>11329</v>
      </c>
      <c r="H3413" s="170" t="s">
        <v>11639</v>
      </c>
      <c r="I3413" s="145" t="s">
        <v>11477</v>
      </c>
      <c r="J3413" s="171" t="str">
        <f t="shared" si="265"/>
        <v>IC.IT.230109</v>
      </c>
      <c r="K3413" s="170" t="s">
        <v>12175</v>
      </c>
      <c r="L3413" s="145" t="str">
        <f t="shared" si="266"/>
        <v xml:space="preserve">     Red</v>
      </c>
      <c r="M3413" s="171" t="str">
        <f t="shared" si="267"/>
        <v>PI.IC.IT.230109.01</v>
      </c>
      <c r="N3413" s="171"/>
      <c r="O3413" s="171" t="str">
        <f t="shared" si="268"/>
        <v>PH.IC.IT.230109.01</v>
      </c>
      <c r="Q3413" s="171" t="str">
        <f t="shared" si="269"/>
        <v>CL.IC.IT.230109.01</v>
      </c>
      <c r="AR3413" s="145" t="s">
        <v>12773</v>
      </c>
      <c r="AS3413" s="145">
        <v>1749</v>
      </c>
    </row>
    <row r="3414" spans="1:45" s="145" customFormat="1" ht="16">
      <c r="A3414" s="145" t="s">
        <v>9344</v>
      </c>
      <c r="C3414" s="170" t="s">
        <v>10706</v>
      </c>
      <c r="E3414" s="170" t="s">
        <v>12175</v>
      </c>
      <c r="F3414" s="145" t="s">
        <v>14659</v>
      </c>
      <c r="G3414" s="145" t="s">
        <v>11180</v>
      </c>
      <c r="H3414" s="170" t="s">
        <v>11829</v>
      </c>
      <c r="I3414" s="145" t="s">
        <v>11181</v>
      </c>
      <c r="J3414" s="171" t="str">
        <f t="shared" si="265"/>
        <v>IC.IT.230110</v>
      </c>
      <c r="K3414" s="170" t="s">
        <v>12175</v>
      </c>
      <c r="L3414" s="145" t="str">
        <f t="shared" si="266"/>
        <v xml:space="preserve">     Pink</v>
      </c>
      <c r="M3414" s="171" t="str">
        <f t="shared" si="267"/>
        <v>PI.IC.IT.230110.01</v>
      </c>
      <c r="N3414" s="171"/>
      <c r="O3414" s="171" t="str">
        <f t="shared" si="268"/>
        <v>PH.IC.IT.230110.01</v>
      </c>
      <c r="Q3414" s="171" t="str">
        <f t="shared" si="269"/>
        <v>CL.IC.IT.230110.01</v>
      </c>
      <c r="AR3414" s="145" t="s">
        <v>12773</v>
      </c>
      <c r="AS3414" s="145">
        <v>1749</v>
      </c>
    </row>
    <row r="3415" spans="1:45" s="145" customFormat="1" ht="16">
      <c r="A3415" s="145" t="s">
        <v>9344</v>
      </c>
      <c r="C3415" s="170" t="s">
        <v>10706</v>
      </c>
      <c r="E3415" s="170" t="s">
        <v>12175</v>
      </c>
      <c r="F3415" s="145" t="s">
        <v>14659</v>
      </c>
      <c r="G3415" s="145" t="s">
        <v>12170</v>
      </c>
      <c r="H3415" s="170" t="s">
        <v>12099</v>
      </c>
      <c r="I3415" s="145" t="s">
        <v>12171</v>
      </c>
      <c r="J3415" s="171" t="str">
        <f t="shared" si="265"/>
        <v>IC.IT.230111</v>
      </c>
      <c r="K3415" s="170" t="s">
        <v>12175</v>
      </c>
      <c r="L3415" s="145" t="str">
        <f t="shared" si="266"/>
        <v>Not Applicable</v>
      </c>
      <c r="M3415" s="171" t="str">
        <f t="shared" si="267"/>
        <v>PI.IC.IT.230111.01</v>
      </c>
      <c r="N3415" s="171"/>
      <c r="O3415" s="171" t="str">
        <f t="shared" si="268"/>
        <v>PH.IC.IT.230111.01</v>
      </c>
      <c r="Q3415" s="171" t="str">
        <f t="shared" si="269"/>
        <v>CL.IC.IT.230111.01</v>
      </c>
      <c r="AJ3415" s="145" t="s">
        <v>12773</v>
      </c>
      <c r="AK3415" s="145">
        <v>1514</v>
      </c>
      <c r="AR3415" s="145" t="s">
        <v>12773</v>
      </c>
      <c r="AS3415" s="145">
        <v>1749</v>
      </c>
    </row>
    <row r="3416" spans="1:45" s="145" customFormat="1" ht="16">
      <c r="A3416" s="145" t="s">
        <v>9344</v>
      </c>
      <c r="C3416" s="170" t="s">
        <v>10706</v>
      </c>
      <c r="D3416" s="145" t="s">
        <v>3824</v>
      </c>
      <c r="E3416" s="170" t="s">
        <v>1863</v>
      </c>
      <c r="F3416" s="145" t="s">
        <v>14659</v>
      </c>
      <c r="G3416" s="145" t="s">
        <v>8745</v>
      </c>
      <c r="H3416" s="170" t="s">
        <v>11848</v>
      </c>
      <c r="I3416" s="145" t="s">
        <v>11883</v>
      </c>
      <c r="J3416" s="171" t="str">
        <f t="shared" si="265"/>
        <v>IC.IT.230201</v>
      </c>
      <c r="K3416" s="170" t="s">
        <v>12175</v>
      </c>
      <c r="L3416" s="145" t="str">
        <f t="shared" si="266"/>
        <v xml:space="preserve">     Bloody </v>
      </c>
      <c r="M3416" s="171" t="str">
        <f t="shared" si="267"/>
        <v>PI.IC.IT.230201.01</v>
      </c>
      <c r="N3416" s="171"/>
      <c r="O3416" s="171" t="str">
        <f t="shared" si="268"/>
        <v>PH.IC.IT.230201.01</v>
      </c>
      <c r="Q3416" s="171" t="str">
        <f t="shared" si="269"/>
        <v>CL.IC.IT.230201.01</v>
      </c>
      <c r="AR3416" s="145" t="s">
        <v>12773</v>
      </c>
      <c r="AS3416" s="145">
        <v>1749</v>
      </c>
    </row>
    <row r="3417" spans="1:45" s="145" customFormat="1" ht="16">
      <c r="A3417" s="145" t="s">
        <v>9344</v>
      </c>
      <c r="C3417" s="170" t="s">
        <v>10706</v>
      </c>
      <c r="E3417" s="170" t="s">
        <v>1863</v>
      </c>
      <c r="F3417" s="145" t="s">
        <v>14659</v>
      </c>
      <c r="G3417" s="145" t="s">
        <v>11884</v>
      </c>
      <c r="H3417" s="170" t="s">
        <v>12030</v>
      </c>
      <c r="I3417" s="145" t="s">
        <v>11546</v>
      </c>
      <c r="J3417" s="171" t="str">
        <f t="shared" si="265"/>
        <v>IC.IT.230202</v>
      </c>
      <c r="K3417" s="170" t="s">
        <v>12175</v>
      </c>
      <c r="L3417" s="145" t="str">
        <f t="shared" si="266"/>
        <v xml:space="preserve">     Serosanguinous</v>
      </c>
      <c r="M3417" s="171" t="str">
        <f t="shared" si="267"/>
        <v>PI.IC.IT.230202.01</v>
      </c>
      <c r="N3417" s="171"/>
      <c r="O3417" s="171" t="str">
        <f t="shared" si="268"/>
        <v>PH.IC.IT.230202.01</v>
      </c>
      <c r="Q3417" s="171" t="str">
        <f t="shared" si="269"/>
        <v>CL.IC.IT.230202.01</v>
      </c>
      <c r="AR3417" s="145" t="s">
        <v>12773</v>
      </c>
      <c r="AS3417" s="145">
        <v>1749</v>
      </c>
    </row>
    <row r="3418" spans="1:45" s="145" customFormat="1" ht="16">
      <c r="A3418" s="145" t="s">
        <v>9344</v>
      </c>
      <c r="C3418" s="170" t="s">
        <v>10706</v>
      </c>
      <c r="E3418" s="170" t="s">
        <v>1863</v>
      </c>
      <c r="F3418" s="145" t="s">
        <v>14659</v>
      </c>
      <c r="G3418" s="145" t="s">
        <v>11547</v>
      </c>
      <c r="H3418" s="170" t="s">
        <v>12032</v>
      </c>
      <c r="I3418" s="145" t="s">
        <v>11548</v>
      </c>
      <c r="J3418" s="171" t="str">
        <f t="shared" si="265"/>
        <v>IC.IT.230203</v>
      </c>
      <c r="K3418" s="170" t="s">
        <v>12175</v>
      </c>
      <c r="L3418" s="145" t="str">
        <f t="shared" si="266"/>
        <v xml:space="preserve">     Serous</v>
      </c>
      <c r="M3418" s="171" t="str">
        <f t="shared" si="267"/>
        <v>PI.IC.IT.230203.01</v>
      </c>
      <c r="N3418" s="171"/>
      <c r="O3418" s="171" t="str">
        <f t="shared" si="268"/>
        <v>PH.IC.IT.230203.01</v>
      </c>
      <c r="Q3418" s="171" t="str">
        <f t="shared" si="269"/>
        <v>CL.IC.IT.230203.01</v>
      </c>
      <c r="AR3418" s="145" t="s">
        <v>12773</v>
      </c>
      <c r="AS3418" s="145">
        <v>1749</v>
      </c>
    </row>
    <row r="3419" spans="1:45" s="145" customFormat="1" ht="16">
      <c r="A3419" s="145" t="s">
        <v>9344</v>
      </c>
      <c r="C3419" s="170" t="s">
        <v>10706</v>
      </c>
      <c r="E3419" s="170" t="s">
        <v>1863</v>
      </c>
      <c r="F3419" s="145" t="s">
        <v>14659</v>
      </c>
      <c r="G3419" s="145" t="s">
        <v>11551</v>
      </c>
      <c r="H3419" s="170" t="s">
        <v>12028</v>
      </c>
      <c r="I3419" s="145" t="s">
        <v>11552</v>
      </c>
      <c r="J3419" s="171" t="str">
        <f t="shared" si="265"/>
        <v>IC.IT.230204</v>
      </c>
      <c r="K3419" s="170" t="s">
        <v>12175</v>
      </c>
      <c r="L3419" s="145" t="str">
        <f t="shared" si="266"/>
        <v xml:space="preserve">     Cloudy</v>
      </c>
      <c r="M3419" s="171" t="str">
        <f t="shared" si="267"/>
        <v>PI.IC.IT.230204.01</v>
      </c>
      <c r="N3419" s="171"/>
      <c r="O3419" s="171" t="str">
        <f t="shared" si="268"/>
        <v>PH.IC.IT.230204.01</v>
      </c>
      <c r="Q3419" s="171" t="str">
        <f t="shared" si="269"/>
        <v>CL.IC.IT.230204.01</v>
      </c>
      <c r="AR3419" s="145" t="s">
        <v>12773</v>
      </c>
      <c r="AS3419" s="145">
        <v>1749</v>
      </c>
    </row>
    <row r="3420" spans="1:45" s="145" customFormat="1" ht="16">
      <c r="A3420" s="145" t="s">
        <v>9344</v>
      </c>
      <c r="C3420" s="170" t="s">
        <v>10706</v>
      </c>
      <c r="E3420" s="170" t="s">
        <v>1863</v>
      </c>
      <c r="F3420" s="145" t="s">
        <v>14659</v>
      </c>
      <c r="G3420" s="145" t="s">
        <v>11553</v>
      </c>
      <c r="H3420" s="170" t="s">
        <v>12210</v>
      </c>
      <c r="I3420" s="145" t="s">
        <v>11554</v>
      </c>
      <c r="J3420" s="171" t="str">
        <f t="shared" si="265"/>
        <v>IC.IT.230205</v>
      </c>
      <c r="K3420" s="170" t="s">
        <v>12175</v>
      </c>
      <c r="L3420" s="145" t="str">
        <f t="shared" si="266"/>
        <v xml:space="preserve">     Purulent</v>
      </c>
      <c r="M3420" s="171" t="str">
        <f t="shared" si="267"/>
        <v>PI.IC.IT.230205.01</v>
      </c>
      <c r="N3420" s="171"/>
      <c r="O3420" s="171" t="str">
        <f t="shared" si="268"/>
        <v>PH.IC.IT.230205.01</v>
      </c>
      <c r="Q3420" s="171" t="str">
        <f t="shared" si="269"/>
        <v>CL.IC.IT.230205.01</v>
      </c>
      <c r="AR3420" s="145" t="s">
        <v>12773</v>
      </c>
      <c r="AS3420" s="145">
        <v>1749</v>
      </c>
    </row>
    <row r="3421" spans="1:45" s="145" customFormat="1" ht="16">
      <c r="A3421" s="145" t="s">
        <v>9344</v>
      </c>
      <c r="C3421" s="170" t="s">
        <v>10706</v>
      </c>
      <c r="E3421" s="170" t="s">
        <v>1863</v>
      </c>
      <c r="F3421" s="145" t="s">
        <v>14659</v>
      </c>
      <c r="G3421" s="145" t="s">
        <v>11395</v>
      </c>
      <c r="H3421" s="170" t="s">
        <v>12212</v>
      </c>
      <c r="I3421" s="145" t="s">
        <v>11396</v>
      </c>
      <c r="J3421" s="171" t="str">
        <f t="shared" si="265"/>
        <v>IC.IT.230206</v>
      </c>
      <c r="K3421" s="170" t="s">
        <v>12175</v>
      </c>
      <c r="L3421" s="145" t="str">
        <f t="shared" si="266"/>
        <v xml:space="preserve">     Viscous</v>
      </c>
      <c r="M3421" s="171" t="str">
        <f t="shared" si="267"/>
        <v>PI.IC.IT.230206.01</v>
      </c>
      <c r="N3421" s="171"/>
      <c r="O3421" s="171" t="str">
        <f t="shared" si="268"/>
        <v>PH.IC.IT.230206.01</v>
      </c>
      <c r="Q3421" s="171" t="str">
        <f t="shared" si="269"/>
        <v>CL.IC.IT.230206.01</v>
      </c>
      <c r="AR3421" s="145" t="s">
        <v>12773</v>
      </c>
      <c r="AS3421" s="145">
        <v>1749</v>
      </c>
    </row>
    <row r="3422" spans="1:45" s="145" customFormat="1" ht="16">
      <c r="A3422" s="145" t="s">
        <v>9344</v>
      </c>
      <c r="C3422" s="170" t="s">
        <v>10706</v>
      </c>
      <c r="E3422" s="170" t="s">
        <v>1863</v>
      </c>
      <c r="F3422" s="145" t="s">
        <v>14659</v>
      </c>
      <c r="G3422" s="145" t="s">
        <v>12170</v>
      </c>
      <c r="H3422" s="170" t="s">
        <v>12225</v>
      </c>
      <c r="I3422" s="145" t="s">
        <v>12171</v>
      </c>
      <c r="J3422" s="171" t="str">
        <f t="shared" si="265"/>
        <v>IC.IT.230207</v>
      </c>
      <c r="K3422" s="170" t="s">
        <v>12175</v>
      </c>
      <c r="L3422" s="145" t="str">
        <f t="shared" si="266"/>
        <v>Not Applicable</v>
      </c>
      <c r="M3422" s="171" t="str">
        <f t="shared" si="267"/>
        <v>PI.IC.IT.230207.01</v>
      </c>
      <c r="N3422" s="171"/>
      <c r="O3422" s="171" t="str">
        <f t="shared" si="268"/>
        <v>PH.IC.IT.230207.01</v>
      </c>
      <c r="Q3422" s="171" t="str">
        <f t="shared" si="269"/>
        <v>CL.IC.IT.230207.01</v>
      </c>
      <c r="AJ3422" s="145" t="s">
        <v>12773</v>
      </c>
      <c r="AK3422" s="145">
        <v>1514</v>
      </c>
      <c r="AR3422" s="145" t="s">
        <v>12773</v>
      </c>
      <c r="AS3422" s="145">
        <v>1749</v>
      </c>
    </row>
    <row r="3423" spans="1:45" s="145" customFormat="1" ht="16">
      <c r="A3423" s="145" t="s">
        <v>9344</v>
      </c>
      <c r="C3423" s="170" t="s">
        <v>10706</v>
      </c>
      <c r="D3423" s="145" t="s">
        <v>14532</v>
      </c>
      <c r="E3423" s="170" t="s">
        <v>12185</v>
      </c>
      <c r="F3423" s="145" t="s">
        <v>14659</v>
      </c>
      <c r="G3423" s="145" t="s">
        <v>11363</v>
      </c>
      <c r="H3423" s="170" t="s">
        <v>11848</v>
      </c>
      <c r="I3423" s="145" t="s">
        <v>12157</v>
      </c>
      <c r="J3423" s="171" t="str">
        <f t="shared" si="265"/>
        <v>IC.IT.230301</v>
      </c>
      <c r="K3423" s="170" t="s">
        <v>12175</v>
      </c>
      <c r="L3423" s="145" t="str">
        <f t="shared" si="266"/>
        <v xml:space="preserve">     None</v>
      </c>
      <c r="M3423" s="171" t="str">
        <f t="shared" si="267"/>
        <v>PI.IC.IT.230301.01</v>
      </c>
      <c r="N3423" s="171"/>
      <c r="O3423" s="171" t="str">
        <f t="shared" si="268"/>
        <v>PH.IC.IT.230301.01</v>
      </c>
      <c r="Q3423" s="171" t="str">
        <f t="shared" si="269"/>
        <v>CL.IC.IT.230301.01</v>
      </c>
      <c r="AR3423" s="145" t="s">
        <v>12773</v>
      </c>
      <c r="AS3423" s="145">
        <v>1749</v>
      </c>
    </row>
    <row r="3424" spans="1:45" s="145" customFormat="1" ht="16">
      <c r="A3424" s="145" t="s">
        <v>9344</v>
      </c>
      <c r="C3424" s="170" t="s">
        <v>10706</v>
      </c>
      <c r="E3424" s="170" t="s">
        <v>12185</v>
      </c>
      <c r="F3424" s="145" t="s">
        <v>14659</v>
      </c>
      <c r="G3424" s="145" t="s">
        <v>11399</v>
      </c>
      <c r="H3424" s="170" t="s">
        <v>12030</v>
      </c>
      <c r="I3424" s="145" t="s">
        <v>11400</v>
      </c>
      <c r="J3424" s="171" t="str">
        <f t="shared" si="265"/>
        <v>IC.IT.230302</v>
      </c>
      <c r="K3424" s="170" t="s">
        <v>12175</v>
      </c>
      <c r="L3424" s="145" t="str">
        <f t="shared" si="266"/>
        <v xml:space="preserve">     Scant amount drainage</v>
      </c>
      <c r="M3424" s="171" t="str">
        <f t="shared" si="267"/>
        <v>PI.IC.IT.230302.01</v>
      </c>
      <c r="N3424" s="171"/>
      <c r="O3424" s="171" t="str">
        <f t="shared" si="268"/>
        <v>PH.IC.IT.230302.01</v>
      </c>
      <c r="Q3424" s="171" t="str">
        <f t="shared" si="269"/>
        <v>CL.IC.IT.230302.01</v>
      </c>
      <c r="AR3424" s="145" t="s">
        <v>12773</v>
      </c>
      <c r="AS3424" s="145">
        <v>1749</v>
      </c>
    </row>
    <row r="3425" spans="1:45" s="145" customFormat="1" ht="16">
      <c r="A3425" s="145" t="s">
        <v>9344</v>
      </c>
      <c r="C3425" s="170" t="s">
        <v>10706</v>
      </c>
      <c r="E3425" s="170" t="s">
        <v>12185</v>
      </c>
      <c r="F3425" s="145" t="s">
        <v>14659</v>
      </c>
      <c r="G3425" s="145" t="s">
        <v>11401</v>
      </c>
      <c r="H3425" s="170" t="s">
        <v>12032</v>
      </c>
      <c r="I3425" s="145" t="s">
        <v>11730</v>
      </c>
      <c r="J3425" s="171" t="str">
        <f t="shared" si="265"/>
        <v>IC.IT.230303</v>
      </c>
      <c r="K3425" s="170" t="s">
        <v>12175</v>
      </c>
      <c r="L3425" s="145" t="str">
        <f t="shared" si="266"/>
        <v xml:space="preserve">     Small amount drainage</v>
      </c>
      <c r="M3425" s="171" t="str">
        <f t="shared" si="267"/>
        <v>PI.IC.IT.230303.01</v>
      </c>
      <c r="N3425" s="171"/>
      <c r="O3425" s="171" t="str">
        <f t="shared" si="268"/>
        <v>PH.IC.IT.230303.01</v>
      </c>
      <c r="Q3425" s="171" t="str">
        <f t="shared" si="269"/>
        <v>CL.IC.IT.230303.01</v>
      </c>
      <c r="AR3425" s="145" t="s">
        <v>12773</v>
      </c>
      <c r="AS3425" s="145">
        <v>1749</v>
      </c>
    </row>
    <row r="3426" spans="1:45" s="145" customFormat="1" ht="16">
      <c r="A3426" s="145" t="s">
        <v>9344</v>
      </c>
      <c r="C3426" s="170" t="s">
        <v>10706</v>
      </c>
      <c r="E3426" s="170" t="s">
        <v>12185</v>
      </c>
      <c r="F3426" s="145" t="s">
        <v>14659</v>
      </c>
      <c r="G3426" s="145" t="s">
        <v>11731</v>
      </c>
      <c r="H3426" s="170" t="s">
        <v>12028</v>
      </c>
      <c r="I3426" s="145" t="s">
        <v>11732</v>
      </c>
      <c r="J3426" s="171" t="str">
        <f t="shared" si="265"/>
        <v>IC.IT.230304</v>
      </c>
      <c r="K3426" s="170" t="s">
        <v>12175</v>
      </c>
      <c r="L3426" s="145" t="str">
        <f t="shared" si="266"/>
        <v xml:space="preserve">     Moderate amount drainage</v>
      </c>
      <c r="M3426" s="171" t="str">
        <f t="shared" si="267"/>
        <v>PI.IC.IT.230304.01</v>
      </c>
      <c r="N3426" s="171"/>
      <c r="O3426" s="171" t="str">
        <f t="shared" si="268"/>
        <v>PH.IC.IT.230304.01</v>
      </c>
      <c r="Q3426" s="171" t="str">
        <f t="shared" si="269"/>
        <v>CL.IC.IT.230304.01</v>
      </c>
      <c r="AR3426" s="145" t="s">
        <v>12773</v>
      </c>
      <c r="AS3426" s="145">
        <v>1749</v>
      </c>
    </row>
    <row r="3427" spans="1:45" s="145" customFormat="1" ht="16">
      <c r="A3427" s="145" t="s">
        <v>9344</v>
      </c>
      <c r="C3427" s="170" t="s">
        <v>10706</v>
      </c>
      <c r="E3427" s="170" t="s">
        <v>12185</v>
      </c>
      <c r="F3427" s="145" t="s">
        <v>14659</v>
      </c>
      <c r="G3427" s="145" t="s">
        <v>11733</v>
      </c>
      <c r="H3427" s="170" t="s">
        <v>12210</v>
      </c>
      <c r="I3427" s="145" t="s">
        <v>11734</v>
      </c>
      <c r="J3427" s="171" t="str">
        <f t="shared" si="265"/>
        <v>IC.IT.230305</v>
      </c>
      <c r="K3427" s="170" t="s">
        <v>12175</v>
      </c>
      <c r="L3427" s="145" t="str">
        <f t="shared" si="266"/>
        <v xml:space="preserve">     Large amount drainage</v>
      </c>
      <c r="M3427" s="171" t="str">
        <f t="shared" si="267"/>
        <v>PI.IC.IT.230305.01</v>
      </c>
      <c r="N3427" s="171"/>
      <c r="O3427" s="171" t="str">
        <f t="shared" si="268"/>
        <v>PH.IC.IT.230305.01</v>
      </c>
      <c r="Q3427" s="171" t="str">
        <f t="shared" si="269"/>
        <v>CL.IC.IT.230305.01</v>
      </c>
      <c r="AR3427" s="145" t="s">
        <v>12773</v>
      </c>
      <c r="AS3427" s="145">
        <v>1749</v>
      </c>
    </row>
    <row r="3428" spans="1:45" s="145" customFormat="1" ht="16">
      <c r="A3428" s="145" t="s">
        <v>9344</v>
      </c>
      <c r="C3428" s="170" t="s">
        <v>10706</v>
      </c>
      <c r="E3428" s="170" t="s">
        <v>12185</v>
      </c>
      <c r="F3428" s="145" t="s">
        <v>14659</v>
      </c>
      <c r="G3428" s="145" t="s">
        <v>11932</v>
      </c>
      <c r="H3428" s="170" t="s">
        <v>12212</v>
      </c>
      <c r="I3428" s="145" t="s">
        <v>11933</v>
      </c>
      <c r="J3428" s="171" t="str">
        <f t="shared" si="265"/>
        <v>IC.IT.230306</v>
      </c>
      <c r="K3428" s="170" t="s">
        <v>12175</v>
      </c>
      <c r="L3428" s="145" t="str">
        <f t="shared" si="266"/>
        <v xml:space="preserve">     Copious amount drainage</v>
      </c>
      <c r="M3428" s="171" t="str">
        <f t="shared" si="267"/>
        <v>PI.IC.IT.230306.01</v>
      </c>
      <c r="N3428" s="171"/>
      <c r="O3428" s="171" t="str">
        <f t="shared" si="268"/>
        <v>PH.IC.IT.230306.01</v>
      </c>
      <c r="Q3428" s="171" t="str">
        <f t="shared" si="269"/>
        <v>CL.IC.IT.230306.01</v>
      </c>
      <c r="AR3428" s="145" t="s">
        <v>12773</v>
      </c>
      <c r="AS3428" s="145">
        <v>1749</v>
      </c>
    </row>
    <row r="3429" spans="1:45" s="145" customFormat="1" ht="16">
      <c r="A3429" s="145" t="s">
        <v>9344</v>
      </c>
      <c r="C3429" s="170" t="s">
        <v>10706</v>
      </c>
      <c r="D3429" s="145" t="s">
        <v>14545</v>
      </c>
      <c r="E3429" s="170" t="s">
        <v>11</v>
      </c>
      <c r="F3429" s="145" t="s">
        <v>14659</v>
      </c>
      <c r="G3429" s="145" t="s">
        <v>9743</v>
      </c>
      <c r="H3429" s="170" t="s">
        <v>11848</v>
      </c>
      <c r="I3429" s="145" t="s">
        <v>8746</v>
      </c>
      <c r="J3429" s="171" t="str">
        <f t="shared" si="265"/>
        <v>IC.IT.230401</v>
      </c>
      <c r="K3429" s="170" t="s">
        <v>12175</v>
      </c>
      <c r="L3429" s="145" t="str">
        <f t="shared" si="266"/>
        <v xml:space="preserve">      None</v>
      </c>
      <c r="M3429" s="171" t="str">
        <f t="shared" si="267"/>
        <v>PI.IC.IT.230401.01</v>
      </c>
      <c r="N3429" s="171"/>
      <c r="O3429" s="171" t="str">
        <f t="shared" si="268"/>
        <v>PH.IC.IT.230401.01</v>
      </c>
      <c r="Q3429" s="171" t="str">
        <f t="shared" si="269"/>
        <v>CL.IC.IT.230401.01</v>
      </c>
      <c r="AR3429" s="145" t="s">
        <v>12773</v>
      </c>
      <c r="AS3429" s="145">
        <v>1749</v>
      </c>
    </row>
    <row r="3430" spans="1:45" s="145" customFormat="1" ht="16">
      <c r="A3430" s="145" t="s">
        <v>9344</v>
      </c>
      <c r="C3430" s="170" t="s">
        <v>10706</v>
      </c>
      <c r="E3430" s="170" t="s">
        <v>11</v>
      </c>
      <c r="F3430" s="145" t="s">
        <v>14659</v>
      </c>
      <c r="G3430" s="145" t="s">
        <v>11234</v>
      </c>
      <c r="H3430" s="170" t="s">
        <v>12030</v>
      </c>
      <c r="I3430" s="145" t="s">
        <v>11235</v>
      </c>
      <c r="J3430" s="171" t="str">
        <f t="shared" si="265"/>
        <v>IC.IT.230402</v>
      </c>
      <c r="K3430" s="170" t="s">
        <v>12175</v>
      </c>
      <c r="L3430" s="145" t="str">
        <f t="shared" si="266"/>
        <v xml:space="preserve">     Foul</v>
      </c>
      <c r="M3430" s="171" t="str">
        <f t="shared" si="267"/>
        <v>PI.IC.IT.230402.01</v>
      </c>
      <c r="N3430" s="171"/>
      <c r="O3430" s="171" t="str">
        <f t="shared" si="268"/>
        <v>PH.IC.IT.230402.01</v>
      </c>
      <c r="Q3430" s="171" t="str">
        <f t="shared" si="269"/>
        <v>CL.IC.IT.230402.01</v>
      </c>
      <c r="AR3430" s="145" t="s">
        <v>12773</v>
      </c>
      <c r="AS3430" s="145">
        <v>1749</v>
      </c>
    </row>
    <row r="3431" spans="1:45" s="145" customFormat="1" ht="16">
      <c r="A3431" s="145" t="s">
        <v>9344</v>
      </c>
      <c r="C3431" s="170" t="s">
        <v>10706</v>
      </c>
      <c r="E3431" s="170" t="s">
        <v>11</v>
      </c>
      <c r="F3431" s="145" t="s">
        <v>14659</v>
      </c>
      <c r="G3431" s="145" t="s">
        <v>12170</v>
      </c>
      <c r="H3431" s="170" t="s">
        <v>12032</v>
      </c>
      <c r="I3431" s="145" t="s">
        <v>12171</v>
      </c>
      <c r="J3431" s="171" t="str">
        <f t="shared" si="265"/>
        <v>IC.IT.230403</v>
      </c>
      <c r="K3431" s="170" t="s">
        <v>12175</v>
      </c>
      <c r="L3431" s="145" t="str">
        <f t="shared" si="266"/>
        <v>Not Applicable</v>
      </c>
      <c r="M3431" s="171" t="str">
        <f t="shared" si="267"/>
        <v>PI.IC.IT.230403.01</v>
      </c>
      <c r="N3431" s="171"/>
      <c r="O3431" s="171" t="str">
        <f t="shared" si="268"/>
        <v>PH.IC.IT.230403.01</v>
      </c>
      <c r="Q3431" s="171" t="str">
        <f t="shared" si="269"/>
        <v>CL.IC.IT.230403.01</v>
      </c>
      <c r="AJ3431" s="145" t="s">
        <v>12773</v>
      </c>
      <c r="AK3431" s="145">
        <v>1515</v>
      </c>
      <c r="AR3431" s="145" t="s">
        <v>12773</v>
      </c>
      <c r="AS3431" s="145">
        <v>1749</v>
      </c>
    </row>
    <row r="3432" spans="1:45" s="145" customFormat="1" ht="16">
      <c r="A3432" s="145" t="s">
        <v>9344</v>
      </c>
      <c r="C3432" s="170" t="s">
        <v>10706</v>
      </c>
      <c r="D3432" s="145" t="s">
        <v>7851</v>
      </c>
      <c r="E3432" s="170" t="s">
        <v>212</v>
      </c>
      <c r="F3432" s="145" t="s">
        <v>14610</v>
      </c>
      <c r="G3432" s="145" t="s">
        <v>11572</v>
      </c>
      <c r="H3432" s="170" t="s">
        <v>11848</v>
      </c>
      <c r="I3432" s="145" t="s">
        <v>11573</v>
      </c>
      <c r="J3432" s="171" t="str">
        <f t="shared" si="265"/>
        <v>IC.IT.230501</v>
      </c>
      <c r="K3432" s="170" t="s">
        <v>12175</v>
      </c>
      <c r="L3432" s="145" t="str">
        <f t="shared" si="266"/>
        <v xml:space="preserve">     None (open to air)</v>
      </c>
      <c r="M3432" s="171" t="str">
        <f t="shared" si="267"/>
        <v>PI.IC.IT.230501.01</v>
      </c>
      <c r="N3432" s="171"/>
      <c r="O3432" s="171" t="str">
        <f t="shared" si="268"/>
        <v>PH.IC.IT.230501.01</v>
      </c>
      <c r="Q3432" s="171" t="str">
        <f t="shared" si="269"/>
        <v>CL.IC.IT.230501.01</v>
      </c>
      <c r="AR3432" s="145" t="s">
        <v>12773</v>
      </c>
      <c r="AS3432" s="145">
        <v>1749</v>
      </c>
    </row>
    <row r="3433" spans="1:45" s="145" customFormat="1" ht="16">
      <c r="A3433" s="145" t="s">
        <v>9344</v>
      </c>
      <c r="C3433" s="170" t="s">
        <v>10706</v>
      </c>
      <c r="E3433" s="170" t="s">
        <v>212</v>
      </c>
      <c r="F3433" s="145" t="s">
        <v>14610</v>
      </c>
      <c r="G3433" s="145" t="s">
        <v>8760</v>
      </c>
      <c r="H3433" s="170" t="s">
        <v>12030</v>
      </c>
      <c r="I3433" s="145" t="s">
        <v>11569</v>
      </c>
      <c r="J3433" s="171" t="str">
        <f t="shared" si="265"/>
        <v>IC.IT.230502</v>
      </c>
      <c r="K3433" s="170" t="s">
        <v>12175</v>
      </c>
      <c r="L3433" s="145" t="str">
        <f t="shared" si="266"/>
        <v xml:space="preserve">     Pressure (Unna Boot)</v>
      </c>
      <c r="M3433" s="171" t="str">
        <f t="shared" si="267"/>
        <v>PI.IC.IT.230502.01</v>
      </c>
      <c r="N3433" s="171"/>
      <c r="O3433" s="171" t="str">
        <f t="shared" si="268"/>
        <v>PH.IC.IT.230502.01</v>
      </c>
      <c r="Q3433" s="171" t="str">
        <f t="shared" si="269"/>
        <v>CL.IC.IT.230502.01</v>
      </c>
      <c r="AR3433" s="145" t="s">
        <v>12773</v>
      </c>
      <c r="AS3433" s="145">
        <v>1749</v>
      </c>
    </row>
    <row r="3434" spans="1:45" s="145" customFormat="1" ht="16">
      <c r="A3434" s="145" t="s">
        <v>9344</v>
      </c>
      <c r="C3434" s="170" t="s">
        <v>10706</v>
      </c>
      <c r="E3434" s="170" t="s">
        <v>212</v>
      </c>
      <c r="F3434" s="145" t="s">
        <v>14610</v>
      </c>
      <c r="G3434" s="145" t="s">
        <v>11445</v>
      </c>
      <c r="H3434" s="170" t="s">
        <v>12032</v>
      </c>
      <c r="I3434" s="145" t="s">
        <v>11446</v>
      </c>
      <c r="J3434" s="171" t="str">
        <f t="shared" si="265"/>
        <v>IC.IT.230503</v>
      </c>
      <c r="K3434" s="170" t="s">
        <v>12175</v>
      </c>
      <c r="L3434" s="145" t="str">
        <f t="shared" si="266"/>
        <v xml:space="preserve">     Antimicrobial</v>
      </c>
      <c r="M3434" s="171" t="str">
        <f t="shared" si="267"/>
        <v>PI.IC.IT.230503.01</v>
      </c>
      <c r="N3434" s="171"/>
      <c r="O3434" s="171" t="str">
        <f t="shared" si="268"/>
        <v>PH.IC.IT.230503.01</v>
      </c>
      <c r="Q3434" s="171" t="str">
        <f t="shared" si="269"/>
        <v>CL.IC.IT.230503.01</v>
      </c>
      <c r="AR3434" s="145" t="s">
        <v>12773</v>
      </c>
      <c r="AS3434" s="145">
        <v>1749</v>
      </c>
    </row>
    <row r="3435" spans="1:45" s="145" customFormat="1" ht="16">
      <c r="A3435" s="145" t="s">
        <v>9344</v>
      </c>
      <c r="C3435" s="170" t="s">
        <v>10706</v>
      </c>
      <c r="E3435" s="170" t="s">
        <v>212</v>
      </c>
      <c r="F3435" s="145" t="s">
        <v>14610</v>
      </c>
      <c r="G3435" s="145" t="s">
        <v>11566</v>
      </c>
      <c r="H3435" s="170" t="s">
        <v>12028</v>
      </c>
      <c r="I3435" s="145" t="s">
        <v>11567</v>
      </c>
      <c r="J3435" s="171" t="str">
        <f t="shared" si="265"/>
        <v>IC.IT.230504</v>
      </c>
      <c r="K3435" s="170" t="s">
        <v>12175</v>
      </c>
      <c r="L3435" s="145" t="str">
        <f t="shared" si="266"/>
        <v xml:space="preserve">     Gauze</v>
      </c>
      <c r="M3435" s="171" t="str">
        <f t="shared" si="267"/>
        <v>PI.IC.IT.230504.01</v>
      </c>
      <c r="N3435" s="171"/>
      <c r="O3435" s="171" t="str">
        <f t="shared" si="268"/>
        <v>PH.IC.IT.230504.01</v>
      </c>
      <c r="Q3435" s="171" t="str">
        <f t="shared" si="269"/>
        <v>CL.IC.IT.230504.01</v>
      </c>
      <c r="AR3435" s="145" t="s">
        <v>12773</v>
      </c>
      <c r="AS3435" s="145">
        <v>1749</v>
      </c>
    </row>
    <row r="3436" spans="1:45" s="145" customFormat="1" ht="16">
      <c r="A3436" s="145" t="s">
        <v>9344</v>
      </c>
      <c r="C3436" s="170" t="s">
        <v>10706</v>
      </c>
      <c r="E3436" s="170" t="s">
        <v>212</v>
      </c>
      <c r="F3436" s="145" t="s">
        <v>14610</v>
      </c>
      <c r="G3436" s="145" t="s">
        <v>11069</v>
      </c>
      <c r="H3436" s="170" t="s">
        <v>12210</v>
      </c>
      <c r="I3436" s="145" t="s">
        <v>11070</v>
      </c>
      <c r="J3436" s="171" t="str">
        <f t="shared" si="265"/>
        <v>IC.IT.230505</v>
      </c>
      <c r="K3436" s="170" t="s">
        <v>12175</v>
      </c>
      <c r="L3436" s="145" t="str">
        <f t="shared" si="266"/>
        <v xml:space="preserve">     Transparent (Opsite, Tegaderm)</v>
      </c>
      <c r="M3436" s="171" t="str">
        <f t="shared" si="267"/>
        <v>PI.IC.IT.230505.01</v>
      </c>
      <c r="N3436" s="171"/>
      <c r="O3436" s="171" t="str">
        <f t="shared" si="268"/>
        <v>PH.IC.IT.230505.01</v>
      </c>
      <c r="Q3436" s="171" t="str">
        <f t="shared" si="269"/>
        <v>CL.IC.IT.230505.01</v>
      </c>
      <c r="AR3436" s="145" t="s">
        <v>12773</v>
      </c>
      <c r="AS3436" s="145">
        <v>1749</v>
      </c>
    </row>
    <row r="3437" spans="1:45" s="145" customFormat="1" ht="16">
      <c r="A3437" s="145" t="s">
        <v>9344</v>
      </c>
      <c r="C3437" s="170" t="s">
        <v>10706</v>
      </c>
      <c r="E3437" s="170" t="s">
        <v>212</v>
      </c>
      <c r="F3437" s="145" t="s">
        <v>14610</v>
      </c>
      <c r="G3437" s="145" t="s">
        <v>13078</v>
      </c>
      <c r="H3437" s="170" t="s">
        <v>12212</v>
      </c>
      <c r="I3437" s="145" t="s">
        <v>11571</v>
      </c>
      <c r="J3437" s="171" t="str">
        <f t="shared" si="265"/>
        <v>IC.IT.230506</v>
      </c>
      <c r="K3437" s="170" t="s">
        <v>12175</v>
      </c>
      <c r="L3437" s="145" t="str">
        <f t="shared" si="266"/>
        <v xml:space="preserve">     Antimicrobial disk</v>
      </c>
      <c r="M3437" s="171" t="str">
        <f t="shared" si="267"/>
        <v>PI.IC.IT.230506.01</v>
      </c>
      <c r="N3437" s="171"/>
      <c r="O3437" s="171" t="str">
        <f t="shared" si="268"/>
        <v>PH.IC.IT.230506.01</v>
      </c>
      <c r="Q3437" s="171" t="str">
        <f t="shared" si="269"/>
        <v>CL.IC.IT.230506.01</v>
      </c>
      <c r="AR3437" s="145" t="s">
        <v>12773</v>
      </c>
      <c r="AS3437" s="145">
        <v>1749</v>
      </c>
    </row>
    <row r="3438" spans="1:45" s="145" customFormat="1" ht="16">
      <c r="A3438" s="145" t="s">
        <v>9344</v>
      </c>
      <c r="C3438" s="170" t="s">
        <v>10706</v>
      </c>
      <c r="E3438" s="170" t="s">
        <v>212</v>
      </c>
      <c r="F3438" s="145" t="s">
        <v>14610</v>
      </c>
      <c r="G3438" s="145" t="s">
        <v>10695</v>
      </c>
      <c r="H3438" s="170" t="s">
        <v>12225</v>
      </c>
      <c r="I3438" s="145" t="s">
        <v>10696</v>
      </c>
      <c r="J3438" s="171" t="str">
        <f t="shared" si="265"/>
        <v>IC.IT.230507</v>
      </c>
      <c r="K3438" s="170" t="s">
        <v>12175</v>
      </c>
      <c r="L3438" s="145" t="str">
        <f t="shared" si="266"/>
        <v xml:space="preserve">     Gauze Wrap (Kerlix, Kling)</v>
      </c>
      <c r="M3438" s="171" t="str">
        <f t="shared" si="267"/>
        <v>PI.IC.IT.230507.01</v>
      </c>
      <c r="N3438" s="171"/>
      <c r="O3438" s="171" t="str">
        <f t="shared" si="268"/>
        <v>PH.IC.IT.230507.01</v>
      </c>
      <c r="Q3438" s="171" t="str">
        <f t="shared" si="269"/>
        <v>CL.IC.IT.230507.01</v>
      </c>
      <c r="AR3438" s="145" t="s">
        <v>12773</v>
      </c>
      <c r="AS3438" s="145">
        <v>1749</v>
      </c>
    </row>
    <row r="3439" spans="1:45" s="145" customFormat="1" ht="16">
      <c r="A3439" s="145" t="s">
        <v>9344</v>
      </c>
      <c r="C3439" s="170" t="s">
        <v>10706</v>
      </c>
      <c r="E3439" s="170" t="s">
        <v>212</v>
      </c>
      <c r="F3439" s="145" t="s">
        <v>14610</v>
      </c>
      <c r="G3439" s="145" t="s">
        <v>8761</v>
      </c>
      <c r="H3439" s="170" t="s">
        <v>11638</v>
      </c>
      <c r="I3439" s="145" t="s">
        <v>9795</v>
      </c>
      <c r="J3439" s="171" t="str">
        <f t="shared" si="265"/>
        <v>IC.IT.230508</v>
      </c>
      <c r="K3439" s="170" t="s">
        <v>12175</v>
      </c>
      <c r="L3439" s="145" t="str">
        <f t="shared" si="266"/>
        <v xml:space="preserve">     Foam dressing</v>
      </c>
      <c r="M3439" s="171" t="str">
        <f t="shared" si="267"/>
        <v>PI.IC.IT.230508.01</v>
      </c>
      <c r="N3439" s="171"/>
      <c r="O3439" s="171" t="str">
        <f t="shared" si="268"/>
        <v>PH.IC.IT.230508.01</v>
      </c>
      <c r="Q3439" s="171" t="str">
        <f t="shared" si="269"/>
        <v>CL.IC.IT.230508.01</v>
      </c>
      <c r="AR3439" s="145" t="s">
        <v>12773</v>
      </c>
      <c r="AS3439" s="145">
        <v>1749</v>
      </c>
    </row>
    <row r="3440" spans="1:45" s="145" customFormat="1" ht="16">
      <c r="A3440" s="145" t="s">
        <v>9344</v>
      </c>
      <c r="C3440" s="170" t="s">
        <v>10706</v>
      </c>
      <c r="E3440" s="170" t="s">
        <v>212</v>
      </c>
      <c r="F3440" s="145" t="s">
        <v>14610</v>
      </c>
      <c r="G3440" s="145" t="s">
        <v>10697</v>
      </c>
      <c r="H3440" s="170" t="s">
        <v>11639</v>
      </c>
      <c r="I3440" s="145" t="s">
        <v>10698</v>
      </c>
      <c r="J3440" s="171" t="str">
        <f t="shared" si="265"/>
        <v>IC.IT.230509</v>
      </c>
      <c r="K3440" s="170" t="s">
        <v>12175</v>
      </c>
      <c r="L3440" s="145" t="str">
        <f t="shared" si="266"/>
        <v xml:space="preserve">     Gauze Packing (Iodoform, NuGauze)</v>
      </c>
      <c r="M3440" s="171" t="str">
        <f t="shared" si="267"/>
        <v>PI.IC.IT.230509.01</v>
      </c>
      <c r="N3440" s="171"/>
      <c r="O3440" s="171" t="str">
        <f t="shared" si="268"/>
        <v>PH.IC.IT.230509.01</v>
      </c>
      <c r="Q3440" s="171" t="str">
        <f t="shared" si="269"/>
        <v>CL.IC.IT.230509.01</v>
      </c>
      <c r="AR3440" s="145" t="s">
        <v>12773</v>
      </c>
      <c r="AS3440" s="145">
        <v>1749</v>
      </c>
    </row>
    <row r="3441" spans="1:45" s="145" customFormat="1" ht="16">
      <c r="A3441" s="145" t="s">
        <v>9344</v>
      </c>
      <c r="C3441" s="170" t="s">
        <v>10706</v>
      </c>
      <c r="E3441" s="170" t="s">
        <v>212</v>
      </c>
      <c r="F3441" s="145" t="s">
        <v>14610</v>
      </c>
      <c r="G3441" s="145" t="s">
        <v>8762</v>
      </c>
      <c r="H3441" s="170" t="s">
        <v>11829</v>
      </c>
      <c r="I3441" s="145" t="s">
        <v>9507</v>
      </c>
      <c r="J3441" s="171" t="str">
        <f t="shared" si="265"/>
        <v>IC.IT.230510</v>
      </c>
      <c r="K3441" s="170" t="s">
        <v>12175</v>
      </c>
      <c r="L3441" s="145" t="str">
        <f t="shared" si="266"/>
        <v xml:space="preserve">     Hydrocolloidal (Duoderm, Restore)</v>
      </c>
      <c r="M3441" s="171" t="str">
        <f t="shared" si="267"/>
        <v>PI.IC.IT.230510.01</v>
      </c>
      <c r="N3441" s="171"/>
      <c r="O3441" s="171" t="str">
        <f t="shared" si="268"/>
        <v>PH.IC.IT.230510.01</v>
      </c>
      <c r="Q3441" s="171" t="str">
        <f t="shared" si="269"/>
        <v>CL.IC.IT.230510.01</v>
      </c>
      <c r="AR3441" s="145" t="s">
        <v>12773</v>
      </c>
      <c r="AS3441" s="145">
        <v>1749</v>
      </c>
    </row>
    <row r="3442" spans="1:45" s="145" customFormat="1" ht="16">
      <c r="A3442" s="145" t="s">
        <v>9344</v>
      </c>
      <c r="C3442" s="170" t="s">
        <v>10706</v>
      </c>
      <c r="E3442" s="170" t="s">
        <v>212</v>
      </c>
      <c r="F3442" s="145" t="s">
        <v>14610</v>
      </c>
      <c r="G3442" s="145" t="s">
        <v>13164</v>
      </c>
      <c r="H3442" s="170" t="s">
        <v>155</v>
      </c>
      <c r="I3442" s="145" t="s">
        <v>9512</v>
      </c>
      <c r="J3442" s="171" t="str">
        <f t="shared" si="265"/>
        <v>IC.IT.230511</v>
      </c>
      <c r="K3442" s="170" t="s">
        <v>12175</v>
      </c>
      <c r="L3442" s="145" t="str">
        <f t="shared" si="266"/>
        <v xml:space="preserve">     Calcium Alginate (Aquacel, Calicare)</v>
      </c>
      <c r="M3442" s="171" t="str">
        <f t="shared" si="267"/>
        <v>PI.IC.IT.230511.01</v>
      </c>
      <c r="N3442" s="171"/>
      <c r="O3442" s="171" t="str">
        <f t="shared" si="268"/>
        <v>PH.IC.IT.230511.01</v>
      </c>
      <c r="Q3442" s="171" t="str">
        <f t="shared" si="269"/>
        <v>CL.IC.IT.230511.01</v>
      </c>
      <c r="AR3442" s="145" t="s">
        <v>12773</v>
      </c>
      <c r="AS3442" s="145">
        <v>1749</v>
      </c>
    </row>
    <row r="3443" spans="1:45" s="145" customFormat="1" ht="16">
      <c r="A3443" s="145" t="s">
        <v>9344</v>
      </c>
      <c r="C3443" s="170" t="s">
        <v>10706</v>
      </c>
      <c r="E3443" s="170" t="s">
        <v>212</v>
      </c>
      <c r="F3443" s="145" t="s">
        <v>14610</v>
      </c>
      <c r="G3443" s="145" t="s">
        <v>8775</v>
      </c>
      <c r="H3443" s="170" t="s">
        <v>153</v>
      </c>
      <c r="I3443" s="145" t="s">
        <v>8776</v>
      </c>
      <c r="J3443" s="171" t="str">
        <f t="shared" si="265"/>
        <v>IC.IT.230512</v>
      </c>
      <c r="K3443" s="170" t="s">
        <v>12175</v>
      </c>
      <c r="L3443" s="145" t="str">
        <f t="shared" si="266"/>
        <v xml:space="preserve">     Hypertonic Hydrogel</v>
      </c>
      <c r="M3443" s="171" t="str">
        <f t="shared" si="267"/>
        <v>PI.IC.IT.230512.01</v>
      </c>
      <c r="N3443" s="171"/>
      <c r="O3443" s="171" t="str">
        <f t="shared" si="268"/>
        <v>PH.IC.IT.230512.01</v>
      </c>
      <c r="Q3443" s="171" t="str">
        <f t="shared" si="269"/>
        <v>CL.IC.IT.230512.01</v>
      </c>
      <c r="AR3443" s="145" t="s">
        <v>12773</v>
      </c>
      <c r="AS3443" s="145">
        <v>1749</v>
      </c>
    </row>
    <row r="3444" spans="1:45" s="145" customFormat="1" ht="16">
      <c r="A3444" s="145" t="s">
        <v>9344</v>
      </c>
      <c r="C3444" s="170" t="s">
        <v>10706</v>
      </c>
      <c r="E3444" s="170" t="s">
        <v>212</v>
      </c>
      <c r="F3444" s="145" t="s">
        <v>14610</v>
      </c>
      <c r="G3444" s="145" t="s">
        <v>8777</v>
      </c>
      <c r="H3444" s="170" t="s">
        <v>215</v>
      </c>
      <c r="I3444" s="145" t="s">
        <v>9964</v>
      </c>
      <c r="J3444" s="171" t="str">
        <f t="shared" si="265"/>
        <v>IC.IT.230513</v>
      </c>
      <c r="K3444" s="170" t="s">
        <v>12175</v>
      </c>
      <c r="L3444" s="145" t="str">
        <f t="shared" si="266"/>
        <v xml:space="preserve">     Hydrogel (Duoderm-gel)</v>
      </c>
      <c r="M3444" s="171" t="str">
        <f t="shared" si="267"/>
        <v>PI.IC.IT.230513.01</v>
      </c>
      <c r="N3444" s="171"/>
      <c r="O3444" s="171" t="str">
        <f t="shared" si="268"/>
        <v>PH.IC.IT.230513.01</v>
      </c>
      <c r="Q3444" s="171" t="str">
        <f t="shared" si="269"/>
        <v>CL.IC.IT.230513.01</v>
      </c>
      <c r="AR3444" s="145" t="s">
        <v>12773</v>
      </c>
      <c r="AS3444" s="145">
        <v>1749</v>
      </c>
    </row>
    <row r="3445" spans="1:45" s="145" customFormat="1" ht="16">
      <c r="A3445" s="145" t="s">
        <v>9344</v>
      </c>
      <c r="C3445" s="170" t="s">
        <v>10706</v>
      </c>
      <c r="E3445" s="170" t="s">
        <v>212</v>
      </c>
      <c r="F3445" s="145" t="s">
        <v>14610</v>
      </c>
      <c r="G3445" s="145" t="s">
        <v>8778</v>
      </c>
      <c r="H3445" s="170" t="s">
        <v>4082</v>
      </c>
      <c r="I3445" s="145" t="s">
        <v>9966</v>
      </c>
      <c r="J3445" s="171" t="str">
        <f t="shared" si="265"/>
        <v>IC.IT.230514</v>
      </c>
      <c r="K3445" s="170" t="s">
        <v>12175</v>
      </c>
      <c r="L3445" s="145" t="str">
        <f t="shared" si="266"/>
        <v xml:space="preserve">     Balsam of Peru (Xenaderm)</v>
      </c>
      <c r="M3445" s="171" t="str">
        <f t="shared" si="267"/>
        <v>PI.IC.IT.230514.01</v>
      </c>
      <c r="N3445" s="171"/>
      <c r="O3445" s="171" t="str">
        <f t="shared" si="268"/>
        <v>PH.IC.IT.230514.01</v>
      </c>
      <c r="Q3445" s="171" t="str">
        <f t="shared" si="269"/>
        <v>CL.IC.IT.230514.01</v>
      </c>
      <c r="AR3445" s="145" t="s">
        <v>12773</v>
      </c>
      <c r="AS3445" s="145">
        <v>1749</v>
      </c>
    </row>
    <row r="3446" spans="1:45" s="145" customFormat="1" ht="16">
      <c r="A3446" s="145" t="s">
        <v>9344</v>
      </c>
      <c r="C3446" s="170" t="s">
        <v>10706</v>
      </c>
      <c r="E3446" s="170" t="s">
        <v>212</v>
      </c>
      <c r="F3446" s="145" t="s">
        <v>14610</v>
      </c>
      <c r="G3446" s="145" t="s">
        <v>8779</v>
      </c>
      <c r="H3446" s="170" t="s">
        <v>594</v>
      </c>
      <c r="I3446" s="145" t="s">
        <v>9968</v>
      </c>
      <c r="J3446" s="171" t="str">
        <f t="shared" si="265"/>
        <v>IC.IT.230515</v>
      </c>
      <c r="K3446" s="170" t="s">
        <v>12175</v>
      </c>
      <c r="L3446" s="145" t="str">
        <f t="shared" si="266"/>
        <v xml:space="preserve">     Bismuth Gauze (Xeroform)</v>
      </c>
      <c r="M3446" s="171" t="str">
        <f t="shared" si="267"/>
        <v>PI.IC.IT.230515.01</v>
      </c>
      <c r="N3446" s="171"/>
      <c r="O3446" s="171" t="str">
        <f t="shared" si="268"/>
        <v>PH.IC.IT.230515.01</v>
      </c>
      <c r="Q3446" s="171" t="str">
        <f t="shared" si="269"/>
        <v>CL.IC.IT.230515.01</v>
      </c>
      <c r="AR3446" s="145" t="s">
        <v>12773</v>
      </c>
      <c r="AS3446" s="145">
        <v>1749</v>
      </c>
    </row>
    <row r="3447" spans="1:45" s="145" customFormat="1" ht="16">
      <c r="A3447" s="145" t="s">
        <v>9344</v>
      </c>
      <c r="C3447" s="170" t="s">
        <v>10706</v>
      </c>
      <c r="E3447" s="170" t="s">
        <v>212</v>
      </c>
      <c r="F3447" s="145" t="s">
        <v>14610</v>
      </c>
      <c r="G3447" s="145" t="s">
        <v>13468</v>
      </c>
      <c r="H3447" s="170" t="s">
        <v>7863</v>
      </c>
      <c r="I3447" s="145" t="s">
        <v>8903</v>
      </c>
      <c r="J3447" s="171" t="str">
        <f t="shared" si="265"/>
        <v>IC.IT.230516</v>
      </c>
      <c r="K3447" s="170" t="s">
        <v>12175</v>
      </c>
      <c r="L3447" s="145" t="str">
        <f t="shared" si="266"/>
        <v xml:space="preserve">     Negative Pressure Wound Therapy:  </v>
      </c>
      <c r="M3447" s="171" t="str">
        <f t="shared" si="267"/>
        <v>PI.IC.IT.230516.01</v>
      </c>
      <c r="N3447" s="171"/>
      <c r="O3447" s="171" t="str">
        <f t="shared" si="268"/>
        <v>PH.IC.IT.230516.01</v>
      </c>
      <c r="Q3447" s="171" t="str">
        <f t="shared" si="269"/>
        <v>CL.IC.IT.230516.01</v>
      </c>
      <c r="AR3447" s="145" t="s">
        <v>12773</v>
      </c>
      <c r="AS3447" s="145">
        <v>1749</v>
      </c>
    </row>
    <row r="3448" spans="1:45" s="145" customFormat="1" ht="16">
      <c r="A3448" s="145" t="s">
        <v>9344</v>
      </c>
      <c r="C3448" s="170" t="s">
        <v>10706</v>
      </c>
      <c r="E3448" s="170" t="s">
        <v>212</v>
      </c>
      <c r="F3448" s="145" t="s">
        <v>14610</v>
      </c>
      <c r="G3448" s="145" t="s">
        <v>11447</v>
      </c>
      <c r="H3448" s="170" t="s">
        <v>12462</v>
      </c>
      <c r="I3448" s="145" t="s">
        <v>11448</v>
      </c>
      <c r="J3448" s="171" t="str">
        <f t="shared" si="265"/>
        <v>IC.IT.230517</v>
      </c>
      <c r="K3448" s="170" t="s">
        <v>12175</v>
      </c>
      <c r="L3448" s="145" t="str">
        <f t="shared" si="266"/>
        <v xml:space="preserve">     Non-adhering (Telfa)</v>
      </c>
      <c r="M3448" s="171" t="str">
        <f t="shared" si="267"/>
        <v>PI.IC.IT.230517.01</v>
      </c>
      <c r="N3448" s="171"/>
      <c r="O3448" s="171" t="str">
        <f t="shared" si="268"/>
        <v>PH.IC.IT.230517.01</v>
      </c>
      <c r="Q3448" s="171" t="str">
        <f t="shared" si="269"/>
        <v>CL.IC.IT.230517.01</v>
      </c>
      <c r="AR3448" s="145" t="s">
        <v>12773</v>
      </c>
      <c r="AS3448" s="145">
        <v>1749</v>
      </c>
    </row>
    <row r="3449" spans="1:45" s="145" customFormat="1" ht="16">
      <c r="A3449" s="145" t="s">
        <v>9344</v>
      </c>
      <c r="C3449" s="170" t="s">
        <v>10706</v>
      </c>
      <c r="E3449" s="170" t="s">
        <v>212</v>
      </c>
      <c r="F3449" s="145" t="s">
        <v>14610</v>
      </c>
      <c r="G3449" s="145" t="s">
        <v>10529</v>
      </c>
      <c r="H3449" s="170" t="s">
        <v>12602</v>
      </c>
      <c r="I3449" s="145" t="s">
        <v>12437</v>
      </c>
      <c r="J3449" s="171" t="str">
        <f t="shared" si="265"/>
        <v>IC.IT.230518</v>
      </c>
      <c r="K3449" s="170" t="s">
        <v>12175</v>
      </c>
      <c r="L3449" s="145" t="str">
        <f t="shared" si="266"/>
        <v xml:space="preserve">     Other: specify</v>
      </c>
      <c r="M3449" s="171" t="str">
        <f t="shared" si="267"/>
        <v>PI.IC.IT.230518.01</v>
      </c>
      <c r="N3449" s="171"/>
      <c r="O3449" s="171" t="str">
        <f t="shared" si="268"/>
        <v>PH.IC.IT.230518.01</v>
      </c>
      <c r="Q3449" s="171" t="str">
        <f t="shared" si="269"/>
        <v>CL.IC.IT.230518.01</v>
      </c>
      <c r="AR3449" s="145" t="s">
        <v>12773</v>
      </c>
      <c r="AS3449" s="145">
        <v>1749</v>
      </c>
    </row>
    <row r="3450" spans="1:45" s="145" customFormat="1" ht="16">
      <c r="A3450" s="145" t="s">
        <v>9344</v>
      </c>
      <c r="C3450" s="170" t="s">
        <v>10706</v>
      </c>
      <c r="E3450" s="170" t="s">
        <v>212</v>
      </c>
      <c r="F3450" s="145" t="s">
        <v>14610</v>
      </c>
      <c r="G3450" s="170" t="s">
        <v>8904</v>
      </c>
      <c r="H3450" s="170" t="s">
        <v>12604</v>
      </c>
      <c r="I3450" s="170" t="s">
        <v>8905</v>
      </c>
      <c r="J3450" s="171" t="str">
        <f t="shared" si="265"/>
        <v>IC.IT.230519</v>
      </c>
      <c r="K3450" s="170" t="s">
        <v>12175</v>
      </c>
      <c r="L3450" s="145" t="str">
        <f t="shared" si="266"/>
        <v xml:space="preserve">  ABD Pad</v>
      </c>
      <c r="M3450" s="171" t="str">
        <f t="shared" si="267"/>
        <v>PI.IC.IT.230519.01</v>
      </c>
      <c r="N3450" s="171"/>
      <c r="O3450" s="171" t="str">
        <f t="shared" si="268"/>
        <v>PH.IC.IT.230519.01</v>
      </c>
      <c r="Q3450" s="171" t="str">
        <f t="shared" si="269"/>
        <v>CL.IC.IT.230519.01</v>
      </c>
      <c r="R3450" s="145" t="s">
        <v>12465</v>
      </c>
      <c r="S3450" s="145">
        <v>786</v>
      </c>
      <c r="AR3450" s="145" t="s">
        <v>12773</v>
      </c>
      <c r="AS3450" s="145">
        <v>1749</v>
      </c>
    </row>
    <row r="3451" spans="1:45" s="145" customFormat="1" ht="16">
      <c r="A3451" s="145" t="s">
        <v>9344</v>
      </c>
      <c r="C3451" s="170" t="s">
        <v>10706</v>
      </c>
      <c r="E3451" s="170" t="s">
        <v>212</v>
      </c>
      <c r="F3451" s="145" t="s">
        <v>14610</v>
      </c>
      <c r="G3451" s="170" t="s">
        <v>8906</v>
      </c>
      <c r="H3451" s="170" t="s">
        <v>1000</v>
      </c>
      <c r="I3451" s="170" t="s">
        <v>8793</v>
      </c>
      <c r="J3451" s="171" t="str">
        <f t="shared" si="265"/>
        <v>IC.IT.230520</v>
      </c>
      <c r="K3451" s="170" t="s">
        <v>1702</v>
      </c>
      <c r="L3451" s="145" t="str">
        <f t="shared" si="266"/>
        <v xml:space="preserve">  Vaseline gauze</v>
      </c>
      <c r="M3451" s="171" t="str">
        <f t="shared" si="267"/>
        <v>PI.IC.IT.230520.01</v>
      </c>
      <c r="N3451" s="171"/>
      <c r="O3451" s="171" t="str">
        <f t="shared" si="268"/>
        <v>PH.IC.IT.230520.01</v>
      </c>
      <c r="Q3451" s="171" t="str">
        <f t="shared" si="269"/>
        <v>CL.IC.IT.230520.01</v>
      </c>
      <c r="R3451" s="145" t="s">
        <v>4415</v>
      </c>
      <c r="S3451" s="145">
        <v>787</v>
      </c>
      <c r="AR3451" s="145" t="s">
        <v>12773</v>
      </c>
      <c r="AS3451" s="145">
        <v>1749</v>
      </c>
    </row>
    <row r="3452" spans="1:45" s="145" customFormat="1" ht="16">
      <c r="A3452" s="145" t="s">
        <v>9344</v>
      </c>
      <c r="C3452" s="170" t="s">
        <v>10706</v>
      </c>
      <c r="D3452" s="145" t="s">
        <v>3803</v>
      </c>
      <c r="E3452" s="170" t="s">
        <v>6988</v>
      </c>
      <c r="F3452" s="145" t="s">
        <v>14610</v>
      </c>
      <c r="G3452" s="145" t="s">
        <v>11574</v>
      </c>
      <c r="H3452" s="170" t="s">
        <v>11848</v>
      </c>
      <c r="I3452" s="145" t="s">
        <v>11575</v>
      </c>
      <c r="J3452" s="171" t="str">
        <f t="shared" si="265"/>
        <v>IC.IT.230601</v>
      </c>
      <c r="K3452" s="170" t="s">
        <v>1702</v>
      </c>
      <c r="L3452" s="145" t="str">
        <f t="shared" si="266"/>
        <v xml:space="preserve">     Clean, dry and intact</v>
      </c>
      <c r="M3452" s="171" t="str">
        <f t="shared" si="267"/>
        <v>PI.IC.IT.230601.01</v>
      </c>
      <c r="N3452" s="171"/>
      <c r="O3452" s="171" t="str">
        <f t="shared" si="268"/>
        <v>PH.IC.IT.230601.01</v>
      </c>
      <c r="Q3452" s="171" t="str">
        <f t="shared" si="269"/>
        <v>CL.IC.IT.230601.01</v>
      </c>
      <c r="AR3452" s="145" t="s">
        <v>12773</v>
      </c>
      <c r="AS3452" s="145">
        <v>1749</v>
      </c>
    </row>
    <row r="3453" spans="1:45" s="145" customFormat="1" ht="16">
      <c r="A3453" s="145" t="s">
        <v>9344</v>
      </c>
      <c r="C3453" s="170" t="s">
        <v>10706</v>
      </c>
      <c r="E3453" s="170" t="s">
        <v>6988</v>
      </c>
      <c r="F3453" s="145" t="s">
        <v>14610</v>
      </c>
      <c r="G3453" s="145" t="s">
        <v>11410</v>
      </c>
      <c r="H3453" s="170" t="s">
        <v>12030</v>
      </c>
      <c r="I3453" s="145" t="s">
        <v>11411</v>
      </c>
      <c r="J3453" s="171" t="str">
        <f t="shared" si="265"/>
        <v>IC.IT.230602</v>
      </c>
      <c r="K3453" s="170" t="s">
        <v>1702</v>
      </c>
      <c r="L3453" s="145" t="str">
        <f t="shared" si="266"/>
        <v xml:space="preserve">     Reinforced: specify date/time</v>
      </c>
      <c r="M3453" s="171" t="str">
        <f t="shared" si="267"/>
        <v>PI.IC.IT.230602.01</v>
      </c>
      <c r="N3453" s="171"/>
      <c r="O3453" s="171" t="str">
        <f t="shared" si="268"/>
        <v>PH.IC.IT.230602.01</v>
      </c>
      <c r="Q3453" s="171" t="str">
        <f t="shared" si="269"/>
        <v>CL.IC.IT.230602.01</v>
      </c>
      <c r="AR3453" s="145" t="s">
        <v>12773</v>
      </c>
      <c r="AS3453" s="145">
        <v>1749</v>
      </c>
    </row>
    <row r="3454" spans="1:45" s="145" customFormat="1" ht="16">
      <c r="A3454" s="145" t="s">
        <v>9344</v>
      </c>
      <c r="C3454" s="170" t="s">
        <v>10706</v>
      </c>
      <c r="E3454" s="170" t="s">
        <v>6988</v>
      </c>
      <c r="F3454" s="145" t="s">
        <v>14610</v>
      </c>
      <c r="G3454" s="145" t="s">
        <v>8907</v>
      </c>
      <c r="H3454" s="170" t="s">
        <v>12032</v>
      </c>
      <c r="I3454" s="145" t="s">
        <v>11393</v>
      </c>
      <c r="J3454" s="171" t="str">
        <f t="shared" si="265"/>
        <v>IC.IT.230603</v>
      </c>
      <c r="K3454" s="170" t="s">
        <v>1702</v>
      </c>
      <c r="L3454" s="145" t="str">
        <f t="shared" si="266"/>
        <v xml:space="preserve">     Changed: specify date/time</v>
      </c>
      <c r="M3454" s="171" t="str">
        <f t="shared" si="267"/>
        <v>PI.IC.IT.230603.01</v>
      </c>
      <c r="N3454" s="171"/>
      <c r="O3454" s="171" t="str">
        <f t="shared" si="268"/>
        <v>PH.IC.IT.230603.01</v>
      </c>
      <c r="Q3454" s="171" t="str">
        <f t="shared" si="269"/>
        <v>CL.IC.IT.230603.01</v>
      </c>
      <c r="AR3454" s="145" t="s">
        <v>12773</v>
      </c>
      <c r="AS3454" s="145">
        <v>1749</v>
      </c>
    </row>
    <row r="3455" spans="1:45" s="145" customFormat="1" ht="16">
      <c r="A3455" s="145" t="s">
        <v>9344</v>
      </c>
      <c r="C3455" s="170" t="s">
        <v>10706</v>
      </c>
      <c r="E3455" s="170" t="s">
        <v>6988</v>
      </c>
      <c r="F3455" s="145" t="s">
        <v>14610</v>
      </c>
      <c r="G3455" s="145" t="s">
        <v>8784</v>
      </c>
      <c r="H3455" s="170" t="s">
        <v>12028</v>
      </c>
      <c r="I3455" s="145" t="s">
        <v>11961</v>
      </c>
      <c r="J3455" s="171" t="str">
        <f t="shared" si="265"/>
        <v>IC.IT.230604</v>
      </c>
      <c r="K3455" s="170" t="s">
        <v>1702</v>
      </c>
      <c r="L3455" s="145" t="str">
        <f t="shared" si="266"/>
        <v xml:space="preserve">     Wet to Dry: specify date/time</v>
      </c>
      <c r="M3455" s="171" t="str">
        <f t="shared" si="267"/>
        <v>PI.IC.IT.230604.01</v>
      </c>
      <c r="N3455" s="171"/>
      <c r="O3455" s="171" t="str">
        <f t="shared" si="268"/>
        <v>PH.IC.IT.230604.01</v>
      </c>
      <c r="Q3455" s="171" t="str">
        <f t="shared" si="269"/>
        <v>CL.IC.IT.230604.01</v>
      </c>
      <c r="AR3455" s="145" t="s">
        <v>12773</v>
      </c>
      <c r="AS3455" s="145">
        <v>1749</v>
      </c>
    </row>
    <row r="3456" spans="1:45" s="145" customFormat="1" ht="16">
      <c r="A3456" s="145" t="s">
        <v>9344</v>
      </c>
      <c r="C3456" s="170" t="s">
        <v>10706</v>
      </c>
      <c r="E3456" s="170" t="s">
        <v>6988</v>
      </c>
      <c r="F3456" s="145" t="s">
        <v>14610</v>
      </c>
      <c r="G3456" s="145" t="s">
        <v>8635</v>
      </c>
      <c r="H3456" s="170" t="s">
        <v>12210</v>
      </c>
      <c r="I3456" s="145" t="s">
        <v>8636</v>
      </c>
      <c r="J3456" s="171" t="str">
        <f t="shared" si="265"/>
        <v>IC.IT.230605</v>
      </c>
      <c r="K3456" s="170" t="s">
        <v>1702</v>
      </c>
      <c r="L3456" s="145" t="str">
        <f t="shared" si="266"/>
        <v xml:space="preserve">     Debriding Agent applied: BCMA</v>
      </c>
      <c r="M3456" s="171" t="str">
        <f t="shared" si="267"/>
        <v>PI.IC.IT.230605.01</v>
      </c>
      <c r="N3456" s="171"/>
      <c r="O3456" s="171" t="str">
        <f t="shared" si="268"/>
        <v>PH.IC.IT.230605.01</v>
      </c>
      <c r="Q3456" s="171" t="str">
        <f t="shared" si="269"/>
        <v>CL.IC.IT.230605.01</v>
      </c>
      <c r="AR3456" s="145" t="s">
        <v>12773</v>
      </c>
      <c r="AS3456" s="145">
        <v>1749</v>
      </c>
    </row>
    <row r="3457" spans="1:45" s="145" customFormat="1" ht="16">
      <c r="A3457" s="145" t="s">
        <v>9344</v>
      </c>
      <c r="C3457" s="170" t="s">
        <v>10706</v>
      </c>
      <c r="E3457" s="170" t="s">
        <v>6988</v>
      </c>
      <c r="F3457" s="145" t="s">
        <v>14610</v>
      </c>
      <c r="G3457" s="170" t="s">
        <v>8586</v>
      </c>
      <c r="H3457" s="170" t="s">
        <v>7863</v>
      </c>
      <c r="I3457" s="170" t="s">
        <v>8586</v>
      </c>
      <c r="J3457" s="171" t="str">
        <f t="shared" si="265"/>
        <v>IC.IT.230616</v>
      </c>
      <c r="K3457" s="170" t="s">
        <v>1702</v>
      </c>
      <c r="L3457" s="145" t="str">
        <f t="shared" si="266"/>
        <v xml:space="preserve">  Saturated</v>
      </c>
      <c r="M3457" s="171" t="str">
        <f t="shared" si="267"/>
        <v>PI.IC.IT.230616.01</v>
      </c>
      <c r="N3457" s="171"/>
      <c r="O3457" s="171" t="str">
        <f t="shared" si="268"/>
        <v>PH.IC.IT.230616.01</v>
      </c>
      <c r="Q3457" s="171" t="str">
        <f t="shared" si="269"/>
        <v>CL.IC.IT.230616.01</v>
      </c>
      <c r="R3457" s="145" t="s">
        <v>12465</v>
      </c>
      <c r="S3457" s="145">
        <v>154</v>
      </c>
      <c r="AR3457" s="145" t="s">
        <v>12773</v>
      </c>
      <c r="AS3457" s="145">
        <v>1749</v>
      </c>
    </row>
    <row r="3458" spans="1:45" s="145" customFormat="1" ht="16">
      <c r="A3458" s="145" t="s">
        <v>9344</v>
      </c>
      <c r="C3458" s="170" t="s">
        <v>10706</v>
      </c>
      <c r="E3458" s="170" t="s">
        <v>6988</v>
      </c>
      <c r="F3458" s="145" t="s">
        <v>14610</v>
      </c>
      <c r="G3458" s="170" t="s">
        <v>8527</v>
      </c>
      <c r="H3458" s="170" t="s">
        <v>6777</v>
      </c>
      <c r="I3458" s="170" t="s">
        <v>8527</v>
      </c>
      <c r="J3458" s="171" t="str">
        <f t="shared" ref="J3458:J3521" si="270">CONCATENATE("IC.IT.",C3458,E3458,H3458)</f>
        <v>IC.IT.230617</v>
      </c>
      <c r="K3458" s="170" t="s">
        <v>1702</v>
      </c>
      <c r="L3458" s="145" t="str">
        <f t="shared" ref="L3458:L3521" si="271">G3458</f>
        <v xml:space="preserve">  Stained</v>
      </c>
      <c r="M3458" s="171" t="str">
        <f t="shared" ref="M3458:M3521" si="272">CONCATENATE("PI.",J3458,".",K3458)</f>
        <v>PI.IC.IT.230617.01</v>
      </c>
      <c r="N3458" s="171"/>
      <c r="O3458" s="171" t="str">
        <f t="shared" ref="O3458:O3521" si="273">CONCATENATE("PH.",J3458,".",K3458)</f>
        <v>PH.IC.IT.230617.01</v>
      </c>
      <c r="Q3458" s="171" t="str">
        <f t="shared" ref="Q3458:Q3521" si="274">CONCATENATE("CL.",J3458,".",K3458)</f>
        <v>CL.IC.IT.230617.01</v>
      </c>
      <c r="R3458" s="145" t="s">
        <v>12465</v>
      </c>
      <c r="S3458" s="145">
        <v>155</v>
      </c>
      <c r="AR3458" s="145" t="s">
        <v>12773</v>
      </c>
      <c r="AS3458" s="145">
        <v>1749</v>
      </c>
    </row>
    <row r="3459" spans="1:45" s="145" customFormat="1" ht="16">
      <c r="A3459" s="145" t="s">
        <v>9344</v>
      </c>
      <c r="C3459" s="170" t="s">
        <v>10706</v>
      </c>
      <c r="E3459" s="170" t="s">
        <v>6988</v>
      </c>
      <c r="F3459" s="145" t="s">
        <v>14610</v>
      </c>
      <c r="G3459" s="170" t="s">
        <v>8528</v>
      </c>
      <c r="H3459" s="170" t="s">
        <v>208</v>
      </c>
      <c r="I3459" s="170" t="s">
        <v>8528</v>
      </c>
      <c r="J3459" s="171" t="str">
        <f t="shared" si="270"/>
        <v>IC.IT.230618</v>
      </c>
      <c r="K3459" s="170" t="s">
        <v>1702</v>
      </c>
      <c r="L3459" s="145" t="str">
        <f t="shared" si="271"/>
        <v xml:space="preserve">  Intact</v>
      </c>
      <c r="M3459" s="171" t="str">
        <f t="shared" si="272"/>
        <v>PI.IC.IT.230618.01</v>
      </c>
      <c r="N3459" s="171"/>
      <c r="O3459" s="171" t="str">
        <f t="shared" si="273"/>
        <v>PH.IC.IT.230618.01</v>
      </c>
      <c r="Q3459" s="171" t="str">
        <f t="shared" si="274"/>
        <v>CL.IC.IT.230618.01</v>
      </c>
      <c r="R3459" s="145" t="s">
        <v>12465</v>
      </c>
      <c r="S3459" s="145">
        <v>156</v>
      </c>
      <c r="AR3459" s="145" t="s">
        <v>12773</v>
      </c>
      <c r="AS3459" s="145">
        <v>1749</v>
      </c>
    </row>
    <row r="3460" spans="1:45" s="145" customFormat="1" ht="16">
      <c r="A3460" s="145" t="s">
        <v>9344</v>
      </c>
      <c r="C3460" s="170" t="s">
        <v>10706</v>
      </c>
      <c r="E3460" s="170" t="s">
        <v>6988</v>
      </c>
      <c r="F3460" s="145" t="s">
        <v>14610</v>
      </c>
      <c r="G3460" s="170" t="s">
        <v>8644</v>
      </c>
      <c r="H3460" s="170" t="s">
        <v>217</v>
      </c>
      <c r="I3460" s="170" t="s">
        <v>8644</v>
      </c>
      <c r="J3460" s="171" t="str">
        <f t="shared" si="270"/>
        <v>IC.IT.230619</v>
      </c>
      <c r="K3460" s="170" t="s">
        <v>1702</v>
      </c>
      <c r="L3460" s="145" t="str">
        <f t="shared" si="271"/>
        <v xml:space="preserve">  Clean</v>
      </c>
      <c r="M3460" s="171" t="str">
        <f t="shared" si="272"/>
        <v>PI.IC.IT.230619.01</v>
      </c>
      <c r="N3460" s="171"/>
      <c r="O3460" s="171" t="str">
        <f t="shared" si="273"/>
        <v>PH.IC.IT.230619.01</v>
      </c>
      <c r="Q3460" s="171" t="str">
        <f t="shared" si="274"/>
        <v>CL.IC.IT.230619.01</v>
      </c>
      <c r="R3460" s="145" t="s">
        <v>12465</v>
      </c>
      <c r="S3460" s="145">
        <v>157</v>
      </c>
      <c r="AR3460" s="145" t="s">
        <v>12773</v>
      </c>
      <c r="AS3460" s="145">
        <v>1749</v>
      </c>
    </row>
    <row r="3461" spans="1:45" s="145" customFormat="1" ht="16">
      <c r="A3461" s="145" t="s">
        <v>9344</v>
      </c>
      <c r="C3461" s="170" t="s">
        <v>10706</v>
      </c>
      <c r="E3461" s="170" t="s">
        <v>6988</v>
      </c>
      <c r="F3461" s="145" t="s">
        <v>14610</v>
      </c>
      <c r="G3461" s="170" t="s">
        <v>8643</v>
      </c>
      <c r="H3461" s="170" t="s">
        <v>1000</v>
      </c>
      <c r="I3461" s="170" t="s">
        <v>8643</v>
      </c>
      <c r="J3461" s="171" t="str">
        <f t="shared" si="270"/>
        <v>IC.IT.230620</v>
      </c>
      <c r="K3461" s="170" t="s">
        <v>1702</v>
      </c>
      <c r="L3461" s="145" t="str">
        <f t="shared" si="271"/>
        <v xml:space="preserve">  Dry</v>
      </c>
      <c r="M3461" s="171" t="str">
        <f t="shared" si="272"/>
        <v>PI.IC.IT.230620.01</v>
      </c>
      <c r="N3461" s="171"/>
      <c r="O3461" s="171" t="str">
        <f t="shared" si="273"/>
        <v>PH.IC.IT.230620.01</v>
      </c>
      <c r="Q3461" s="171" t="str">
        <f t="shared" si="274"/>
        <v>CL.IC.IT.230620.01</v>
      </c>
      <c r="R3461" s="145" t="s">
        <v>12465</v>
      </c>
      <c r="S3461" s="145">
        <v>158</v>
      </c>
      <c r="AR3461" s="145" t="s">
        <v>12773</v>
      </c>
      <c r="AS3461" s="145">
        <v>1749</v>
      </c>
    </row>
    <row r="3462" spans="1:45" s="145" customFormat="1" ht="16">
      <c r="A3462" s="145" t="s">
        <v>9344</v>
      </c>
      <c r="C3462" s="170" t="s">
        <v>10706</v>
      </c>
      <c r="D3462" s="145" t="s">
        <v>8645</v>
      </c>
      <c r="E3462" s="170" t="s">
        <v>573</v>
      </c>
      <c r="F3462" s="145" t="s">
        <v>14610</v>
      </c>
      <c r="G3462" s="145" t="s">
        <v>11866</v>
      </c>
      <c r="H3462" s="170" t="s">
        <v>12212</v>
      </c>
      <c r="I3462" s="145" t="s">
        <v>11964</v>
      </c>
      <c r="J3462" s="171" t="str">
        <f t="shared" si="270"/>
        <v>IC.IT.230706</v>
      </c>
      <c r="K3462" s="170" t="s">
        <v>12175</v>
      </c>
      <c r="L3462" s="145" t="str">
        <f t="shared" si="271"/>
        <v xml:space="preserve">     Normal Saline</v>
      </c>
      <c r="M3462" s="171" t="str">
        <f t="shared" si="272"/>
        <v>PI.IC.IT.230706.01</v>
      </c>
      <c r="N3462" s="171"/>
      <c r="O3462" s="171" t="str">
        <f t="shared" si="273"/>
        <v>PH.IC.IT.230706.01</v>
      </c>
      <c r="Q3462" s="171" t="str">
        <f t="shared" si="274"/>
        <v>CL.IC.IT.230706.01</v>
      </c>
      <c r="AR3462" s="145" t="s">
        <v>12773</v>
      </c>
      <c r="AS3462" s="145">
        <v>1749</v>
      </c>
    </row>
    <row r="3463" spans="1:45" s="145" customFormat="1" ht="16">
      <c r="A3463" s="145" t="s">
        <v>9344</v>
      </c>
      <c r="C3463" s="170" t="s">
        <v>10706</v>
      </c>
      <c r="E3463" s="170" t="s">
        <v>573</v>
      </c>
      <c r="F3463" s="145" t="s">
        <v>14610</v>
      </c>
      <c r="G3463" s="145" t="s">
        <v>8923</v>
      </c>
      <c r="H3463" s="170" t="s">
        <v>12225</v>
      </c>
      <c r="I3463" s="145" t="s">
        <v>9673</v>
      </c>
      <c r="J3463" s="171" t="str">
        <f t="shared" si="270"/>
        <v>IC.IT.230707</v>
      </c>
      <c r="K3463" s="170" t="s">
        <v>12175</v>
      </c>
      <c r="L3463" s="145" t="str">
        <f t="shared" si="271"/>
        <v xml:space="preserve">     Wound cleanser</v>
      </c>
      <c r="M3463" s="171" t="str">
        <f t="shared" si="272"/>
        <v>PI.IC.IT.230707.01</v>
      </c>
      <c r="N3463" s="171"/>
      <c r="O3463" s="171" t="str">
        <f t="shared" si="273"/>
        <v>PH.IC.IT.230707.01</v>
      </c>
      <c r="Q3463" s="171" t="str">
        <f t="shared" si="274"/>
        <v>CL.IC.IT.230707.01</v>
      </c>
      <c r="AR3463" s="145" t="s">
        <v>12773</v>
      </c>
      <c r="AS3463" s="145">
        <v>1749</v>
      </c>
    </row>
    <row r="3464" spans="1:45" s="145" customFormat="1" ht="16">
      <c r="A3464" s="145" t="s">
        <v>9344</v>
      </c>
      <c r="C3464" s="170" t="s">
        <v>10706</v>
      </c>
      <c r="E3464" s="170" t="s">
        <v>573</v>
      </c>
      <c r="F3464" s="145" t="s">
        <v>14610</v>
      </c>
      <c r="G3464" s="145" t="s">
        <v>9665</v>
      </c>
      <c r="H3464" s="170" t="s">
        <v>11638</v>
      </c>
      <c r="I3464" s="145" t="s">
        <v>10703</v>
      </c>
      <c r="J3464" s="171" t="str">
        <f t="shared" si="270"/>
        <v>IC.IT.230708</v>
      </c>
      <c r="K3464" s="170" t="s">
        <v>12175</v>
      </c>
      <c r="L3464" s="145" t="str">
        <f t="shared" si="271"/>
        <v xml:space="preserve">      Other: specify</v>
      </c>
      <c r="M3464" s="171" t="str">
        <f t="shared" si="272"/>
        <v>PI.IC.IT.230708.01</v>
      </c>
      <c r="N3464" s="171"/>
      <c r="O3464" s="171" t="str">
        <f t="shared" si="273"/>
        <v>PH.IC.IT.230708.01</v>
      </c>
      <c r="Q3464" s="171" t="str">
        <f t="shared" si="274"/>
        <v>CL.IC.IT.230708.01</v>
      </c>
      <c r="AR3464" s="145" t="s">
        <v>12773</v>
      </c>
      <c r="AS3464" s="145">
        <v>1749</v>
      </c>
    </row>
    <row r="3465" spans="1:45" s="145" customFormat="1" ht="16">
      <c r="A3465" s="145" t="s">
        <v>9344</v>
      </c>
      <c r="C3465" s="170" t="s">
        <v>10706</v>
      </c>
      <c r="E3465" s="170" t="s">
        <v>573</v>
      </c>
      <c r="F3465" s="145" t="s">
        <v>14610</v>
      </c>
      <c r="G3465" s="170" t="s">
        <v>8791</v>
      </c>
      <c r="H3465" s="170" t="s">
        <v>7863</v>
      </c>
      <c r="I3465" s="170" t="s">
        <v>8791</v>
      </c>
      <c r="J3465" s="171" t="str">
        <f t="shared" si="270"/>
        <v>IC.IT.230716</v>
      </c>
      <c r="K3465" s="170" t="s">
        <v>12175</v>
      </c>
      <c r="L3465" s="145" t="str">
        <f t="shared" si="271"/>
        <v xml:space="preserve"> Betadine</v>
      </c>
      <c r="M3465" s="171" t="str">
        <f t="shared" si="272"/>
        <v>PI.IC.IT.230716.01</v>
      </c>
      <c r="N3465" s="171"/>
      <c r="O3465" s="171" t="str">
        <f t="shared" si="273"/>
        <v>PH.IC.IT.230716.01</v>
      </c>
      <c r="Q3465" s="171" t="str">
        <f t="shared" si="274"/>
        <v>CL.IC.IT.230716.01</v>
      </c>
      <c r="R3465" s="145" t="s">
        <v>12465</v>
      </c>
      <c r="S3465" s="145">
        <v>790</v>
      </c>
      <c r="AR3465" s="145" t="s">
        <v>12773</v>
      </c>
      <c r="AS3465" s="145">
        <v>1749</v>
      </c>
    </row>
    <row r="3466" spans="1:45" s="145" customFormat="1" ht="16">
      <c r="A3466" s="145" t="s">
        <v>9344</v>
      </c>
      <c r="C3466" s="170" t="s">
        <v>10706</v>
      </c>
      <c r="E3466" s="170" t="s">
        <v>573</v>
      </c>
      <c r="F3466" s="145" t="s">
        <v>14610</v>
      </c>
      <c r="G3466" s="170" t="s">
        <v>8792</v>
      </c>
      <c r="H3466" s="170" t="s">
        <v>12462</v>
      </c>
      <c r="I3466" s="170" t="s">
        <v>8792</v>
      </c>
      <c r="J3466" s="171" t="str">
        <f t="shared" si="270"/>
        <v>IC.IT.230717</v>
      </c>
      <c r="K3466" s="170" t="s">
        <v>12175</v>
      </c>
      <c r="L3466" s="145" t="str">
        <f t="shared" si="271"/>
        <v xml:space="preserve"> Chlorhexadine</v>
      </c>
      <c r="M3466" s="171" t="str">
        <f t="shared" si="272"/>
        <v>PI.IC.IT.230717.01</v>
      </c>
      <c r="N3466" s="171"/>
      <c r="O3466" s="171" t="str">
        <f t="shared" si="273"/>
        <v>PH.IC.IT.230717.01</v>
      </c>
      <c r="Q3466" s="171" t="str">
        <f t="shared" si="274"/>
        <v>CL.IC.IT.230717.01</v>
      </c>
      <c r="R3466" s="145" t="s">
        <v>12465</v>
      </c>
      <c r="S3466" s="145">
        <v>792</v>
      </c>
      <c r="AR3466" s="145" t="s">
        <v>12773</v>
      </c>
      <c r="AS3466" s="145">
        <v>1749</v>
      </c>
    </row>
    <row r="3467" spans="1:45" s="145" customFormat="1" ht="16">
      <c r="A3467" s="145" t="s">
        <v>9344</v>
      </c>
      <c r="C3467" s="170" t="s">
        <v>10706</v>
      </c>
      <c r="E3467" s="170" t="s">
        <v>573</v>
      </c>
      <c r="F3467" s="145" t="s">
        <v>14610</v>
      </c>
      <c r="G3467" s="170" t="s">
        <v>8935</v>
      </c>
      <c r="H3467" s="170" t="s">
        <v>208</v>
      </c>
      <c r="I3467" s="170" t="s">
        <v>8935</v>
      </c>
      <c r="J3467" s="171" t="str">
        <f t="shared" si="270"/>
        <v>IC.IT.230718</v>
      </c>
      <c r="K3467" s="170" t="s">
        <v>1702</v>
      </c>
      <c r="L3467" s="145" t="str">
        <f t="shared" si="271"/>
        <v xml:space="preserve">  Distilled Water</v>
      </c>
      <c r="M3467" s="171" t="str">
        <f t="shared" si="272"/>
        <v>PI.IC.IT.230718.01</v>
      </c>
      <c r="N3467" s="171"/>
      <c r="O3467" s="171" t="str">
        <f t="shared" si="273"/>
        <v>PH.IC.IT.230718.01</v>
      </c>
      <c r="Q3467" s="171" t="str">
        <f t="shared" si="274"/>
        <v>CL.IC.IT.230718.01</v>
      </c>
      <c r="R3467" s="145" t="s">
        <v>12465</v>
      </c>
      <c r="S3467" s="145">
        <v>793</v>
      </c>
      <c r="AR3467" s="145" t="s">
        <v>12773</v>
      </c>
      <c r="AS3467" s="145">
        <v>1749</v>
      </c>
    </row>
    <row r="3468" spans="1:45" s="145" customFormat="1" ht="16">
      <c r="A3468" s="145" t="s">
        <v>9344</v>
      </c>
      <c r="C3468" s="170" t="s">
        <v>10706</v>
      </c>
      <c r="E3468" s="170" t="s">
        <v>573</v>
      </c>
      <c r="F3468" s="145" t="s">
        <v>14610</v>
      </c>
      <c r="G3468" s="170" t="s">
        <v>8691</v>
      </c>
      <c r="H3468" s="170" t="s">
        <v>217</v>
      </c>
      <c r="I3468" s="170" t="s">
        <v>8691</v>
      </c>
      <c r="J3468" s="171" t="str">
        <f t="shared" si="270"/>
        <v>IC.IT.230719</v>
      </c>
      <c r="K3468" s="170" t="s">
        <v>1702</v>
      </c>
      <c r="L3468" s="145" t="str">
        <f t="shared" si="271"/>
        <v>Peroxide</v>
      </c>
      <c r="M3468" s="171" t="str">
        <f t="shared" si="272"/>
        <v>PI.IC.IT.230719.01</v>
      </c>
      <c r="N3468" s="171"/>
      <c r="O3468" s="171" t="str">
        <f t="shared" si="273"/>
        <v>PH.IC.IT.230719.01</v>
      </c>
      <c r="Q3468" s="171" t="str">
        <f t="shared" si="274"/>
        <v>CL.IC.IT.230719.01</v>
      </c>
      <c r="R3468" s="145" t="s">
        <v>12465</v>
      </c>
      <c r="S3468" s="145">
        <v>793</v>
      </c>
      <c r="AR3468" s="145" t="s">
        <v>12773</v>
      </c>
      <c r="AS3468" s="145">
        <v>1749</v>
      </c>
    </row>
    <row r="3469" spans="1:45" s="145" customFormat="1" ht="16">
      <c r="A3469" s="145" t="s">
        <v>9344</v>
      </c>
      <c r="C3469" s="170" t="s">
        <v>10706</v>
      </c>
      <c r="E3469" s="170" t="s">
        <v>573</v>
      </c>
      <c r="F3469" s="145" t="s">
        <v>14610</v>
      </c>
      <c r="G3469" s="170" t="s">
        <v>8692</v>
      </c>
      <c r="H3469" s="170" t="s">
        <v>1000</v>
      </c>
      <c r="I3469" s="170" t="s">
        <v>8692</v>
      </c>
      <c r="J3469" s="171" t="str">
        <f t="shared" si="270"/>
        <v>IC.IT.230720</v>
      </c>
      <c r="K3469" s="170" t="s">
        <v>1702</v>
      </c>
      <c r="L3469" s="145" t="str">
        <f t="shared" si="271"/>
        <v xml:space="preserve">  Dakins Solution</v>
      </c>
      <c r="M3469" s="171" t="str">
        <f t="shared" si="272"/>
        <v>PI.IC.IT.230720.01</v>
      </c>
      <c r="N3469" s="171"/>
      <c r="O3469" s="171" t="str">
        <f t="shared" si="273"/>
        <v>PH.IC.IT.230720.01</v>
      </c>
      <c r="Q3469" s="171" t="str">
        <f t="shared" si="274"/>
        <v>CL.IC.IT.230720.01</v>
      </c>
      <c r="R3469" s="145" t="s">
        <v>4415</v>
      </c>
      <c r="S3469" s="145">
        <v>794</v>
      </c>
      <c r="AR3469" s="145" t="s">
        <v>12773</v>
      </c>
      <c r="AS3469" s="145">
        <v>1749</v>
      </c>
    </row>
    <row r="3470" spans="1:45" s="145" customFormat="1" ht="16">
      <c r="A3470" s="145" t="s">
        <v>9344</v>
      </c>
      <c r="C3470" s="170" t="s">
        <v>10706</v>
      </c>
      <c r="D3470" s="145" t="s">
        <v>8638</v>
      </c>
      <c r="E3470" s="170" t="s">
        <v>92</v>
      </c>
      <c r="F3470" s="145" t="s">
        <v>14610</v>
      </c>
      <c r="G3470" s="145" t="s">
        <v>11470</v>
      </c>
      <c r="H3470" s="170" t="s">
        <v>11639</v>
      </c>
      <c r="I3470" s="145" t="s">
        <v>12157</v>
      </c>
      <c r="J3470" s="171" t="str">
        <f t="shared" si="270"/>
        <v>IC.IT.230809</v>
      </c>
      <c r="K3470" s="170" t="s">
        <v>12175</v>
      </c>
      <c r="L3470" s="145" t="str">
        <f t="shared" si="271"/>
        <v xml:space="preserve">     Drsg drainage none</v>
      </c>
      <c r="M3470" s="171" t="str">
        <f t="shared" si="272"/>
        <v>PI.IC.IT.230809.01</v>
      </c>
      <c r="N3470" s="171"/>
      <c r="O3470" s="171" t="str">
        <f t="shared" si="273"/>
        <v>PH.IC.IT.230809.01</v>
      </c>
      <c r="Q3470" s="171" t="str">
        <f t="shared" si="274"/>
        <v>CL.IC.IT.230809.01</v>
      </c>
      <c r="AR3470" s="145" t="s">
        <v>12773</v>
      </c>
      <c r="AS3470" s="145">
        <v>1749</v>
      </c>
    </row>
    <row r="3471" spans="1:45" s="145" customFormat="1" ht="16">
      <c r="A3471" s="145" t="s">
        <v>9344</v>
      </c>
      <c r="C3471" s="170" t="s">
        <v>10706</v>
      </c>
      <c r="E3471" s="170" t="s">
        <v>92</v>
      </c>
      <c r="F3471" s="145" t="s">
        <v>14610</v>
      </c>
      <c r="G3471" s="145" t="s">
        <v>11471</v>
      </c>
      <c r="H3471" s="170" t="s">
        <v>11829</v>
      </c>
      <c r="I3471" s="145" t="s">
        <v>11400</v>
      </c>
      <c r="J3471" s="171" t="str">
        <f t="shared" si="270"/>
        <v>IC.IT.230810</v>
      </c>
      <c r="K3471" s="170" t="s">
        <v>12175</v>
      </c>
      <c r="L3471" s="145" t="str">
        <f t="shared" si="271"/>
        <v xml:space="preserve">     Drsg scant amount drainage</v>
      </c>
      <c r="M3471" s="171" t="str">
        <f t="shared" si="272"/>
        <v>PI.IC.IT.230810.01</v>
      </c>
      <c r="N3471" s="171"/>
      <c r="O3471" s="171" t="str">
        <f t="shared" si="273"/>
        <v>PH.IC.IT.230810.01</v>
      </c>
      <c r="Q3471" s="171" t="str">
        <f t="shared" si="274"/>
        <v>CL.IC.IT.230810.01</v>
      </c>
      <c r="AR3471" s="145" t="s">
        <v>12773</v>
      </c>
      <c r="AS3471" s="145">
        <v>1749</v>
      </c>
    </row>
    <row r="3472" spans="1:45" s="145" customFormat="1" ht="16">
      <c r="A3472" s="145" t="s">
        <v>9344</v>
      </c>
      <c r="C3472" s="170" t="s">
        <v>10706</v>
      </c>
      <c r="E3472" s="170" t="s">
        <v>92</v>
      </c>
      <c r="F3472" s="145" t="s">
        <v>14610</v>
      </c>
      <c r="G3472" s="145" t="s">
        <v>11313</v>
      </c>
      <c r="H3472" s="170" t="s">
        <v>155</v>
      </c>
      <c r="I3472" s="145" t="s">
        <v>11730</v>
      </c>
      <c r="J3472" s="171" t="str">
        <f t="shared" si="270"/>
        <v>IC.IT.230811</v>
      </c>
      <c r="K3472" s="170" t="s">
        <v>12175</v>
      </c>
      <c r="L3472" s="145" t="str">
        <f t="shared" si="271"/>
        <v xml:space="preserve">     Drsg small amount drainage</v>
      </c>
      <c r="M3472" s="171" t="str">
        <f t="shared" si="272"/>
        <v>PI.IC.IT.230811.01</v>
      </c>
      <c r="N3472" s="171"/>
      <c r="O3472" s="171" t="str">
        <f t="shared" si="273"/>
        <v>PH.IC.IT.230811.01</v>
      </c>
      <c r="Q3472" s="171" t="str">
        <f t="shared" si="274"/>
        <v>CL.IC.IT.230811.01</v>
      </c>
      <c r="AR3472" s="145" t="s">
        <v>12773</v>
      </c>
      <c r="AS3472" s="145">
        <v>1749</v>
      </c>
    </row>
    <row r="3473" spans="1:45" s="145" customFormat="1" ht="16">
      <c r="A3473" s="145" t="s">
        <v>9344</v>
      </c>
      <c r="C3473" s="170" t="s">
        <v>10706</v>
      </c>
      <c r="E3473" s="170" t="s">
        <v>92</v>
      </c>
      <c r="F3473" s="145" t="s">
        <v>14610</v>
      </c>
      <c r="G3473" s="145" t="s">
        <v>11314</v>
      </c>
      <c r="H3473" s="170" t="s">
        <v>153</v>
      </c>
      <c r="I3473" s="145" t="s">
        <v>11732</v>
      </c>
      <c r="J3473" s="171" t="str">
        <f t="shared" si="270"/>
        <v>IC.IT.230812</v>
      </c>
      <c r="K3473" s="170" t="s">
        <v>12175</v>
      </c>
      <c r="L3473" s="145" t="str">
        <f t="shared" si="271"/>
        <v xml:space="preserve">     Drsg moderate amount drainage</v>
      </c>
      <c r="M3473" s="171" t="str">
        <f t="shared" si="272"/>
        <v>PI.IC.IT.230812.01</v>
      </c>
      <c r="N3473" s="171"/>
      <c r="O3473" s="171" t="str">
        <f t="shared" si="273"/>
        <v>PH.IC.IT.230812.01</v>
      </c>
      <c r="Q3473" s="171" t="str">
        <f t="shared" si="274"/>
        <v>CL.IC.IT.230812.01</v>
      </c>
      <c r="AR3473" s="145" t="s">
        <v>12773</v>
      </c>
      <c r="AS3473" s="145">
        <v>1749</v>
      </c>
    </row>
    <row r="3474" spans="1:45" s="145" customFormat="1" ht="16">
      <c r="A3474" s="145" t="s">
        <v>9344</v>
      </c>
      <c r="C3474" s="170" t="s">
        <v>10706</v>
      </c>
      <c r="E3474" s="170" t="s">
        <v>92</v>
      </c>
      <c r="F3474" s="145" t="s">
        <v>14610</v>
      </c>
      <c r="G3474" s="145" t="s">
        <v>8693</v>
      </c>
      <c r="H3474" s="170" t="s">
        <v>215</v>
      </c>
      <c r="I3474" s="145" t="s">
        <v>11316</v>
      </c>
      <c r="J3474" s="171" t="str">
        <f t="shared" si="270"/>
        <v>IC.IT.230813</v>
      </c>
      <c r="K3474" s="170" t="s">
        <v>12175</v>
      </c>
      <c r="L3474" s="145" t="str">
        <f t="shared" si="271"/>
        <v xml:space="preserve">     Drsg heavy amount drainage </v>
      </c>
      <c r="M3474" s="171" t="str">
        <f t="shared" si="272"/>
        <v>PI.IC.IT.230813.01</v>
      </c>
      <c r="N3474" s="171"/>
      <c r="O3474" s="171" t="str">
        <f t="shared" si="273"/>
        <v>PH.IC.IT.230813.01</v>
      </c>
      <c r="Q3474" s="171" t="str">
        <f t="shared" si="274"/>
        <v>CL.IC.IT.230813.01</v>
      </c>
      <c r="AR3474" s="145" t="s">
        <v>12773</v>
      </c>
      <c r="AS3474" s="145">
        <v>1749</v>
      </c>
    </row>
    <row r="3475" spans="1:45" s="145" customFormat="1" ht="16">
      <c r="A3475" s="145" t="s">
        <v>9344</v>
      </c>
      <c r="C3475" s="170" t="s">
        <v>10706</v>
      </c>
      <c r="E3475" s="170" t="s">
        <v>92</v>
      </c>
      <c r="F3475" s="145" t="s">
        <v>14610</v>
      </c>
      <c r="G3475" s="145" t="s">
        <v>8694</v>
      </c>
      <c r="H3475" s="170" t="s">
        <v>4082</v>
      </c>
      <c r="I3475" s="145" t="s">
        <v>11734</v>
      </c>
      <c r="J3475" s="171" t="str">
        <f t="shared" si="270"/>
        <v>IC.IT.230814</v>
      </c>
      <c r="K3475" s="170" t="s">
        <v>12175</v>
      </c>
      <c r="L3475" s="145" t="str">
        <f t="shared" si="271"/>
        <v xml:space="preserve">     Drsg drainage large amount</v>
      </c>
      <c r="M3475" s="171" t="str">
        <f t="shared" si="272"/>
        <v>PI.IC.IT.230814.01</v>
      </c>
      <c r="N3475" s="171"/>
      <c r="O3475" s="171" t="str">
        <f t="shared" si="273"/>
        <v>PH.IC.IT.230814.01</v>
      </c>
      <c r="Q3475" s="171" t="str">
        <f t="shared" si="274"/>
        <v>CL.IC.IT.230814.01</v>
      </c>
      <c r="AR3475" s="145" t="s">
        <v>12773</v>
      </c>
      <c r="AS3475" s="145">
        <v>1749</v>
      </c>
    </row>
    <row r="3476" spans="1:45" s="145" customFormat="1" ht="16">
      <c r="A3476" s="145" t="s">
        <v>9344</v>
      </c>
      <c r="C3476" s="170" t="s">
        <v>10706</v>
      </c>
      <c r="E3476" s="170" t="s">
        <v>92</v>
      </c>
      <c r="F3476" s="145" t="s">
        <v>14610</v>
      </c>
      <c r="G3476" s="145" t="s">
        <v>8530</v>
      </c>
      <c r="H3476" s="170" t="s">
        <v>594</v>
      </c>
      <c r="I3476" s="145" t="s">
        <v>11933</v>
      </c>
      <c r="J3476" s="171" t="str">
        <f t="shared" si="270"/>
        <v>IC.IT.230815</v>
      </c>
      <c r="K3476" s="170" t="s">
        <v>12175</v>
      </c>
      <c r="L3476" s="145" t="str">
        <f t="shared" si="271"/>
        <v xml:space="preserve">     Drsg drainage copious amount </v>
      </c>
      <c r="M3476" s="171" t="str">
        <f t="shared" si="272"/>
        <v>PI.IC.IT.230815.01</v>
      </c>
      <c r="N3476" s="171"/>
      <c r="O3476" s="171" t="str">
        <f t="shared" si="273"/>
        <v>PH.IC.IT.230815.01</v>
      </c>
      <c r="Q3476" s="171" t="str">
        <f t="shared" si="274"/>
        <v>CL.IC.IT.230815.01</v>
      </c>
      <c r="AR3476" s="145" t="s">
        <v>12773</v>
      </c>
      <c r="AS3476" s="145">
        <v>1749</v>
      </c>
    </row>
    <row r="3477" spans="1:45" s="145" customFormat="1" ht="16">
      <c r="A3477" s="145" t="s">
        <v>9344</v>
      </c>
      <c r="C3477" s="170" t="s">
        <v>10706</v>
      </c>
      <c r="D3477" s="145" t="s">
        <v>8639</v>
      </c>
      <c r="E3477" s="170" t="s">
        <v>93</v>
      </c>
      <c r="F3477" s="145" t="s">
        <v>14610</v>
      </c>
      <c r="G3477" s="145" t="s">
        <v>8531</v>
      </c>
      <c r="H3477" s="170" t="s">
        <v>11848</v>
      </c>
      <c r="I3477" s="145" t="s">
        <v>11753</v>
      </c>
      <c r="J3477" s="171" t="str">
        <f t="shared" si="270"/>
        <v>IC.IT.230901</v>
      </c>
      <c r="K3477" s="170" t="s">
        <v>12175</v>
      </c>
      <c r="L3477" s="145" t="str">
        <f t="shared" si="271"/>
        <v xml:space="preserve">     Drsg drainage unchanged</v>
      </c>
      <c r="M3477" s="171" t="str">
        <f t="shared" si="272"/>
        <v>PI.IC.IT.230901.01</v>
      </c>
      <c r="N3477" s="171"/>
      <c r="O3477" s="171" t="str">
        <f t="shared" si="273"/>
        <v>PH.IC.IT.230901.01</v>
      </c>
      <c r="Q3477" s="171" t="str">
        <f t="shared" si="274"/>
        <v>CL.IC.IT.230901.01</v>
      </c>
      <c r="AR3477" s="145" t="s">
        <v>12773</v>
      </c>
      <c r="AS3477" s="145">
        <v>1749</v>
      </c>
    </row>
    <row r="3478" spans="1:45" s="145" customFormat="1" ht="16">
      <c r="A3478" s="145" t="s">
        <v>9344</v>
      </c>
      <c r="C3478" s="170" t="s">
        <v>10706</v>
      </c>
      <c r="E3478" s="170" t="s">
        <v>93</v>
      </c>
      <c r="F3478" s="145" t="s">
        <v>14610</v>
      </c>
      <c r="G3478" s="145" t="s">
        <v>11651</v>
      </c>
      <c r="H3478" s="170" t="s">
        <v>12030</v>
      </c>
      <c r="I3478" s="145" t="s">
        <v>11752</v>
      </c>
      <c r="J3478" s="171" t="str">
        <f t="shared" si="270"/>
        <v>IC.IT.230902</v>
      </c>
      <c r="K3478" s="170" t="s">
        <v>12175</v>
      </c>
      <c r="L3478" s="145" t="str">
        <f t="shared" si="271"/>
        <v xml:space="preserve">     Drsg drainage decreasing</v>
      </c>
      <c r="M3478" s="171" t="str">
        <f t="shared" si="272"/>
        <v>PI.IC.IT.230902.01</v>
      </c>
      <c r="N3478" s="171"/>
      <c r="O3478" s="171" t="str">
        <f t="shared" si="273"/>
        <v>PH.IC.IT.230902.01</v>
      </c>
      <c r="Q3478" s="171" t="str">
        <f t="shared" si="274"/>
        <v>CL.IC.IT.230902.01</v>
      </c>
      <c r="AR3478" s="145" t="s">
        <v>12773</v>
      </c>
      <c r="AS3478" s="145">
        <v>1749</v>
      </c>
    </row>
    <row r="3479" spans="1:45" s="145" customFormat="1" ht="16">
      <c r="A3479" s="145" t="s">
        <v>9344</v>
      </c>
      <c r="C3479" s="170" t="s">
        <v>10706</v>
      </c>
      <c r="E3479" s="170" t="s">
        <v>93</v>
      </c>
      <c r="F3479" s="145" t="s">
        <v>14610</v>
      </c>
      <c r="G3479" s="145" t="s">
        <v>11652</v>
      </c>
      <c r="H3479" s="170" t="s">
        <v>12032</v>
      </c>
      <c r="I3479" s="145" t="s">
        <v>11583</v>
      </c>
      <c r="J3479" s="171" t="str">
        <f t="shared" si="270"/>
        <v>IC.IT.230903</v>
      </c>
      <c r="K3479" s="170" t="s">
        <v>12175</v>
      </c>
      <c r="L3479" s="145" t="str">
        <f t="shared" si="271"/>
        <v xml:space="preserve">     Drsg drainage increasing</v>
      </c>
      <c r="M3479" s="171" t="str">
        <f t="shared" si="272"/>
        <v>PI.IC.IT.230903.01</v>
      </c>
      <c r="N3479" s="171"/>
      <c r="O3479" s="171" t="str">
        <f t="shared" si="273"/>
        <v>PH.IC.IT.230903.01</v>
      </c>
      <c r="Q3479" s="171" t="str">
        <f t="shared" si="274"/>
        <v>CL.IC.IT.230903.01</v>
      </c>
      <c r="AR3479" s="145" t="s">
        <v>12773</v>
      </c>
      <c r="AS3479" s="145">
        <v>1749</v>
      </c>
    </row>
    <row r="3480" spans="1:45" s="167" customFormat="1" ht="15">
      <c r="A3480" s="167" t="s">
        <v>9344</v>
      </c>
      <c r="C3480" s="61" t="s">
        <v>10706</v>
      </c>
      <c r="D3480" s="167" t="s">
        <v>13489</v>
      </c>
      <c r="E3480" s="61" t="s">
        <v>3188</v>
      </c>
      <c r="F3480" s="167" t="s">
        <v>8825</v>
      </c>
      <c r="G3480" s="167" t="s">
        <v>13213</v>
      </c>
      <c r="H3480" s="62" t="s">
        <v>11848</v>
      </c>
      <c r="I3480" s="167" t="s">
        <v>8798</v>
      </c>
      <c r="J3480" s="63" t="str">
        <f t="shared" si="270"/>
        <v>IC.IT.231001</v>
      </c>
      <c r="K3480" s="61" t="s">
        <v>12175</v>
      </c>
      <c r="L3480" s="167" t="str">
        <f t="shared" si="271"/>
        <v xml:space="preserve">     Continuous</v>
      </c>
      <c r="M3480" s="168" t="str">
        <f t="shared" si="272"/>
        <v>PI.IC.IT.231001.01</v>
      </c>
      <c r="N3480" s="168"/>
      <c r="O3480" s="168" t="str">
        <f t="shared" si="273"/>
        <v>PH.IC.IT.231001.01</v>
      </c>
      <c r="Q3480" s="168" t="str">
        <f t="shared" si="274"/>
        <v>CL.IC.IT.231001.01</v>
      </c>
    </row>
    <row r="3481" spans="1:45" s="167" customFormat="1" ht="15">
      <c r="A3481" s="167" t="s">
        <v>9344</v>
      </c>
      <c r="C3481" s="61" t="s">
        <v>10706</v>
      </c>
      <c r="E3481" s="61" t="s">
        <v>3188</v>
      </c>
      <c r="F3481" s="167" t="s">
        <v>8825</v>
      </c>
      <c r="G3481" s="167" t="s">
        <v>8799</v>
      </c>
      <c r="H3481" s="62" t="s">
        <v>12030</v>
      </c>
      <c r="I3481" s="167" t="s">
        <v>11013</v>
      </c>
      <c r="J3481" s="63" t="str">
        <f t="shared" si="270"/>
        <v>IC.IT.231002</v>
      </c>
      <c r="K3481" s="61" t="s">
        <v>12175</v>
      </c>
      <c r="L3481" s="167" t="str">
        <f t="shared" si="271"/>
        <v xml:space="preserve">     Intermittent</v>
      </c>
      <c r="M3481" s="168" t="str">
        <f t="shared" si="272"/>
        <v>PI.IC.IT.231002.01</v>
      </c>
      <c r="N3481" s="168"/>
      <c r="O3481" s="168" t="str">
        <f t="shared" si="273"/>
        <v>PH.IC.IT.231002.01</v>
      </c>
      <c r="Q3481" s="168" t="str">
        <f t="shared" si="274"/>
        <v>CL.IC.IT.231002.01</v>
      </c>
    </row>
    <row r="3482" spans="1:45" s="167" customFormat="1" ht="15">
      <c r="A3482" s="167" t="s">
        <v>9344</v>
      </c>
      <c r="C3482" s="61" t="s">
        <v>10706</v>
      </c>
      <c r="D3482" s="167" t="s">
        <v>13490</v>
      </c>
      <c r="E3482" s="61" t="s">
        <v>155</v>
      </c>
      <c r="F3482" s="167" t="s">
        <v>8825</v>
      </c>
      <c r="G3482" s="167" t="s">
        <v>8801</v>
      </c>
      <c r="H3482" s="62" t="s">
        <v>11848</v>
      </c>
      <c r="I3482" s="167" t="s">
        <v>8802</v>
      </c>
      <c r="J3482" s="63" t="str">
        <f t="shared" si="270"/>
        <v>IC.IT.231101</v>
      </c>
      <c r="K3482" s="61" t="s">
        <v>12175</v>
      </c>
      <c r="L3482" s="167" t="str">
        <f t="shared" si="271"/>
        <v xml:space="preserve">     125 mmHg</v>
      </c>
      <c r="M3482" s="168" t="str">
        <f t="shared" si="272"/>
        <v>PI.IC.IT.231101.01</v>
      </c>
      <c r="N3482" s="168"/>
      <c r="O3482" s="168" t="str">
        <f t="shared" si="273"/>
        <v>PH.IC.IT.231101.01</v>
      </c>
      <c r="Q3482" s="168" t="str">
        <f t="shared" si="274"/>
        <v>CL.IC.IT.231101.01</v>
      </c>
    </row>
    <row r="3483" spans="1:45" s="167" customFormat="1" ht="15">
      <c r="A3483" s="167" t="s">
        <v>9344</v>
      </c>
      <c r="C3483" s="61" t="s">
        <v>10706</v>
      </c>
      <c r="E3483" s="61" t="s">
        <v>155</v>
      </c>
      <c r="F3483" s="167" t="s">
        <v>8825</v>
      </c>
      <c r="G3483" s="167" t="s">
        <v>8803</v>
      </c>
      <c r="H3483" s="62" t="s">
        <v>12030</v>
      </c>
      <c r="I3483" s="167" t="s">
        <v>8804</v>
      </c>
      <c r="J3483" s="63" t="str">
        <f t="shared" si="270"/>
        <v>IC.IT.231102</v>
      </c>
      <c r="K3483" s="61" t="s">
        <v>12175</v>
      </c>
      <c r="L3483" s="167" t="str">
        <f t="shared" si="271"/>
        <v xml:space="preserve">     75 mmHg</v>
      </c>
      <c r="M3483" s="168" t="str">
        <f t="shared" si="272"/>
        <v>PI.IC.IT.231102.01</v>
      </c>
      <c r="N3483" s="168"/>
      <c r="O3483" s="168" t="str">
        <f t="shared" si="273"/>
        <v>PH.IC.IT.231102.01</v>
      </c>
      <c r="Q3483" s="168" t="str">
        <f t="shared" si="274"/>
        <v>CL.IC.IT.231102.01</v>
      </c>
    </row>
    <row r="3484" spans="1:45" s="167" customFormat="1" ht="15">
      <c r="A3484" s="167" t="s">
        <v>9344</v>
      </c>
      <c r="C3484" s="61" t="s">
        <v>10706</v>
      </c>
      <c r="E3484" s="61" t="s">
        <v>155</v>
      </c>
      <c r="F3484" s="167" t="s">
        <v>8825</v>
      </c>
      <c r="G3484" s="167" t="s">
        <v>8805</v>
      </c>
      <c r="H3484" s="62" t="s">
        <v>12032</v>
      </c>
      <c r="I3484" s="167" t="s">
        <v>8806</v>
      </c>
      <c r="J3484" s="63" t="str">
        <f t="shared" si="270"/>
        <v>IC.IT.231103</v>
      </c>
      <c r="K3484" s="61" t="s">
        <v>12175</v>
      </c>
      <c r="L3484" s="167" t="str">
        <f t="shared" si="271"/>
        <v xml:space="preserve">     25 mmHg</v>
      </c>
      <c r="M3484" s="168" t="str">
        <f t="shared" si="272"/>
        <v>PI.IC.IT.231103.01</v>
      </c>
      <c r="N3484" s="168"/>
      <c r="O3484" s="168" t="str">
        <f t="shared" si="273"/>
        <v>PH.IC.IT.231103.01</v>
      </c>
      <c r="Q3484" s="168" t="str">
        <f t="shared" si="274"/>
        <v>CL.IC.IT.231103.01</v>
      </c>
    </row>
    <row r="3485" spans="1:45" s="167" customFormat="1" ht="15">
      <c r="A3485" s="167" t="s">
        <v>9344</v>
      </c>
      <c r="C3485" s="61" t="s">
        <v>10706</v>
      </c>
      <c r="E3485" s="61" t="s">
        <v>155</v>
      </c>
      <c r="F3485" s="167" t="s">
        <v>8825</v>
      </c>
      <c r="G3485" s="167" t="s">
        <v>8919</v>
      </c>
      <c r="H3485" s="62" t="s">
        <v>12028</v>
      </c>
      <c r="I3485" s="167" t="s">
        <v>8656</v>
      </c>
      <c r="J3485" s="63" t="str">
        <f t="shared" si="270"/>
        <v>IC.IT.231104</v>
      </c>
      <c r="K3485" s="61" t="s">
        <v>12175</v>
      </c>
      <c r="L3485" s="167" t="str">
        <f t="shared" si="271"/>
        <v xml:space="preserve">     50 mmHg</v>
      </c>
      <c r="M3485" s="168" t="str">
        <f t="shared" si="272"/>
        <v>PI.IC.IT.231104.01</v>
      </c>
      <c r="N3485" s="168"/>
      <c r="O3485" s="168" t="str">
        <f t="shared" si="273"/>
        <v>PH.IC.IT.231104.01</v>
      </c>
      <c r="Q3485" s="168" t="str">
        <f t="shared" si="274"/>
        <v>CL.IC.IT.231104.01</v>
      </c>
    </row>
    <row r="3486" spans="1:45" s="167" customFormat="1" ht="15">
      <c r="A3486" s="167" t="s">
        <v>9344</v>
      </c>
      <c r="C3486" s="61" t="s">
        <v>10706</v>
      </c>
      <c r="E3486" s="61" t="s">
        <v>155</v>
      </c>
      <c r="F3486" s="167" t="s">
        <v>8825</v>
      </c>
      <c r="G3486" s="167" t="s">
        <v>8657</v>
      </c>
      <c r="H3486" s="62" t="s">
        <v>12210</v>
      </c>
      <c r="I3486" s="167" t="s">
        <v>8658</v>
      </c>
      <c r="J3486" s="63" t="str">
        <f t="shared" si="270"/>
        <v>IC.IT.231105</v>
      </c>
      <c r="K3486" s="61" t="s">
        <v>12175</v>
      </c>
      <c r="L3486" s="167" t="str">
        <f t="shared" si="271"/>
        <v xml:space="preserve">     100 mmHg</v>
      </c>
      <c r="M3486" s="168" t="str">
        <f t="shared" si="272"/>
        <v>PI.IC.IT.231105.01</v>
      </c>
      <c r="N3486" s="168"/>
      <c r="O3486" s="168" t="str">
        <f t="shared" si="273"/>
        <v>PH.IC.IT.231105.01</v>
      </c>
      <c r="Q3486" s="168" t="str">
        <f t="shared" si="274"/>
        <v>CL.IC.IT.231105.01</v>
      </c>
    </row>
    <row r="3487" spans="1:45" s="167" customFormat="1" ht="15">
      <c r="A3487" s="167" t="s">
        <v>9344</v>
      </c>
      <c r="C3487" s="61" t="s">
        <v>10706</v>
      </c>
      <c r="E3487" s="61" t="s">
        <v>155</v>
      </c>
      <c r="F3487" s="167" t="s">
        <v>8825</v>
      </c>
      <c r="G3487" s="167" t="s">
        <v>8651</v>
      </c>
      <c r="H3487" s="62" t="s">
        <v>12212</v>
      </c>
      <c r="I3487" s="167" t="s">
        <v>8652</v>
      </c>
      <c r="J3487" s="63" t="str">
        <f t="shared" si="270"/>
        <v>IC.IT.231106</v>
      </c>
      <c r="K3487" s="61" t="s">
        <v>12175</v>
      </c>
      <c r="L3487" s="167" t="str">
        <f t="shared" si="271"/>
        <v xml:space="preserve">     150 mmHg</v>
      </c>
      <c r="M3487" s="168" t="str">
        <f t="shared" si="272"/>
        <v>PI.IC.IT.231106.01</v>
      </c>
      <c r="N3487" s="168"/>
      <c r="O3487" s="168" t="str">
        <f t="shared" si="273"/>
        <v>PH.IC.IT.231106.01</v>
      </c>
      <c r="Q3487" s="168" t="str">
        <f t="shared" si="274"/>
        <v>CL.IC.IT.231106.01</v>
      </c>
    </row>
    <row r="3488" spans="1:45" s="167" customFormat="1" ht="15">
      <c r="A3488" s="167" t="s">
        <v>9344</v>
      </c>
      <c r="C3488" s="61" t="s">
        <v>10706</v>
      </c>
      <c r="D3488" s="167" t="s">
        <v>8653</v>
      </c>
      <c r="E3488" s="61" t="s">
        <v>153</v>
      </c>
      <c r="F3488" s="167" t="s">
        <v>8825</v>
      </c>
      <c r="G3488" s="167" t="s">
        <v>8654</v>
      </c>
      <c r="H3488" s="62" t="s">
        <v>11848</v>
      </c>
      <c r="I3488" s="167" t="s">
        <v>10076</v>
      </c>
      <c r="J3488" s="63" t="str">
        <f t="shared" si="270"/>
        <v>IC.IT.231201</v>
      </c>
      <c r="K3488" s="61" t="s">
        <v>12175</v>
      </c>
      <c r="L3488" s="167" t="str">
        <f t="shared" si="271"/>
        <v xml:space="preserve">     Done: specify date/time</v>
      </c>
      <c r="M3488" s="168" t="str">
        <f t="shared" si="272"/>
        <v>PI.IC.IT.231201.01</v>
      </c>
      <c r="N3488" s="168"/>
      <c r="O3488" s="168" t="str">
        <f t="shared" si="273"/>
        <v>PH.IC.IT.231201.01</v>
      </c>
      <c r="Q3488" s="168" t="str">
        <f t="shared" si="274"/>
        <v>CL.IC.IT.231201.01</v>
      </c>
    </row>
    <row r="3489" spans="1:29" s="167" customFormat="1" ht="15">
      <c r="A3489" s="167" t="s">
        <v>9344</v>
      </c>
      <c r="C3489" s="61" t="s">
        <v>10706</v>
      </c>
      <c r="E3489" s="61" t="s">
        <v>153</v>
      </c>
      <c r="F3489" s="167" t="s">
        <v>8825</v>
      </c>
      <c r="G3489" s="167" t="s">
        <v>8655</v>
      </c>
      <c r="H3489" s="62" t="s">
        <v>12030</v>
      </c>
      <c r="I3489" s="167" t="s">
        <v>12171</v>
      </c>
      <c r="J3489" s="63" t="str">
        <f t="shared" si="270"/>
        <v>IC.IT.231202</v>
      </c>
      <c r="K3489" s="61" t="s">
        <v>12175</v>
      </c>
      <c r="L3489" s="167" t="str">
        <f t="shared" si="271"/>
        <v xml:space="preserve">     N/A</v>
      </c>
      <c r="M3489" s="168" t="str">
        <f t="shared" si="272"/>
        <v>PI.IC.IT.231202.01</v>
      </c>
      <c r="N3489" s="168"/>
      <c r="O3489" s="168" t="str">
        <f t="shared" si="273"/>
        <v>PH.IC.IT.231202.01</v>
      </c>
      <c r="Q3489" s="168" t="str">
        <f t="shared" si="274"/>
        <v>CL.IC.IT.231202.01</v>
      </c>
    </row>
    <row r="3490" spans="1:29" s="167" customFormat="1" ht="15">
      <c r="A3490" s="167" t="s">
        <v>9344</v>
      </c>
      <c r="C3490" s="61" t="s">
        <v>10706</v>
      </c>
      <c r="D3490" s="167" t="s">
        <v>8518</v>
      </c>
      <c r="E3490" s="61" t="s">
        <v>215</v>
      </c>
      <c r="F3490" s="167" t="s">
        <v>8685</v>
      </c>
      <c r="G3490" s="167" t="s">
        <v>8548</v>
      </c>
      <c r="H3490" s="62" t="s">
        <v>11848</v>
      </c>
      <c r="I3490" s="167" t="s">
        <v>11402</v>
      </c>
      <c r="J3490" s="63" t="str">
        <f t="shared" si="270"/>
        <v>IC.IT.231301</v>
      </c>
      <c r="K3490" s="61" t="s">
        <v>1702</v>
      </c>
      <c r="L3490" s="167" t="str">
        <f t="shared" si="271"/>
        <v xml:space="preserve">     Right</v>
      </c>
      <c r="M3490" s="168" t="str">
        <f t="shared" si="272"/>
        <v>PI.IC.IT.231301.01</v>
      </c>
      <c r="N3490" s="168"/>
      <c r="O3490" s="168" t="str">
        <f t="shared" si="273"/>
        <v>PH.IC.IT.231301.01</v>
      </c>
      <c r="Q3490" s="168" t="str">
        <f t="shared" si="274"/>
        <v>CL.IC.IT.231301.01</v>
      </c>
    </row>
    <row r="3491" spans="1:29" s="167" customFormat="1" ht="15">
      <c r="A3491" s="167" t="s">
        <v>9344</v>
      </c>
      <c r="C3491" s="61" t="s">
        <v>10706</v>
      </c>
      <c r="E3491" s="61" t="s">
        <v>215</v>
      </c>
      <c r="F3491" s="167" t="s">
        <v>8685</v>
      </c>
      <c r="G3491" s="167" t="s">
        <v>8661</v>
      </c>
      <c r="H3491" s="62" t="s">
        <v>12030</v>
      </c>
      <c r="I3491" s="167" t="s">
        <v>11563</v>
      </c>
      <c r="J3491" s="63" t="str">
        <f t="shared" si="270"/>
        <v>IC.IT.231302</v>
      </c>
      <c r="K3491" s="61" t="s">
        <v>12175</v>
      </c>
      <c r="L3491" s="167" t="str">
        <f t="shared" si="271"/>
        <v xml:space="preserve">     Left</v>
      </c>
      <c r="M3491" s="168" t="str">
        <f t="shared" si="272"/>
        <v>PI.IC.IT.231302.01</v>
      </c>
      <c r="N3491" s="168"/>
      <c r="O3491" s="168" t="str">
        <f t="shared" si="273"/>
        <v>PH.IC.IT.231302.01</v>
      </c>
      <c r="Q3491" s="168" t="str">
        <f t="shared" si="274"/>
        <v>CL.IC.IT.231302.01</v>
      </c>
    </row>
    <row r="3492" spans="1:29" s="167" customFormat="1" ht="15">
      <c r="A3492" s="167" t="s">
        <v>9344</v>
      </c>
      <c r="C3492" s="61" t="s">
        <v>10706</v>
      </c>
      <c r="D3492" s="167" t="s">
        <v>8520</v>
      </c>
      <c r="E3492" s="61" t="s">
        <v>4082</v>
      </c>
      <c r="F3492" s="167" t="s">
        <v>8685</v>
      </c>
      <c r="G3492" s="167" t="s">
        <v>8662</v>
      </c>
      <c r="H3492" s="62" t="s">
        <v>11848</v>
      </c>
      <c r="I3492" s="167" t="s">
        <v>9372</v>
      </c>
      <c r="J3492" s="63" t="str">
        <f t="shared" si="270"/>
        <v>IC.IT.231401</v>
      </c>
      <c r="K3492" s="61" t="s">
        <v>12175</v>
      </c>
      <c r="L3492" s="167" t="str">
        <f t="shared" si="271"/>
        <v xml:space="preserve">     Lateral</v>
      </c>
      <c r="M3492" s="168" t="str">
        <f t="shared" si="272"/>
        <v>PI.IC.IT.231401.01</v>
      </c>
      <c r="N3492" s="168"/>
      <c r="O3492" s="168" t="str">
        <f t="shared" si="273"/>
        <v>PH.IC.IT.231401.01</v>
      </c>
      <c r="Q3492" s="168" t="str">
        <f t="shared" si="274"/>
        <v>CL.IC.IT.231401.01</v>
      </c>
    </row>
    <row r="3493" spans="1:29" s="167" customFormat="1" ht="15">
      <c r="A3493" s="167" t="s">
        <v>9344</v>
      </c>
      <c r="C3493" s="61" t="s">
        <v>10706</v>
      </c>
      <c r="E3493" s="61" t="s">
        <v>4082</v>
      </c>
      <c r="F3493" s="167" t="s">
        <v>8685</v>
      </c>
      <c r="G3493" s="167" t="s">
        <v>8663</v>
      </c>
      <c r="H3493" s="62" t="s">
        <v>12030</v>
      </c>
      <c r="I3493" s="167" t="s">
        <v>9373</v>
      </c>
      <c r="J3493" s="63" t="str">
        <f t="shared" si="270"/>
        <v>IC.IT.231402</v>
      </c>
      <c r="K3493" s="61" t="s">
        <v>12175</v>
      </c>
      <c r="L3493" s="167" t="str">
        <f t="shared" si="271"/>
        <v xml:space="preserve">     Medial</v>
      </c>
      <c r="M3493" s="168" t="str">
        <f t="shared" si="272"/>
        <v>PI.IC.IT.231402.01</v>
      </c>
      <c r="N3493" s="168"/>
      <c r="O3493" s="168" t="str">
        <f t="shared" si="273"/>
        <v>PH.IC.IT.231402.01</v>
      </c>
      <c r="Q3493" s="168" t="str">
        <f t="shared" si="274"/>
        <v>CL.IC.IT.231402.01</v>
      </c>
    </row>
    <row r="3494" spans="1:29" s="167" customFormat="1" ht="15">
      <c r="A3494" s="167" t="s">
        <v>9344</v>
      </c>
      <c r="C3494" s="61" t="s">
        <v>10706</v>
      </c>
      <c r="E3494" s="61" t="s">
        <v>4082</v>
      </c>
      <c r="F3494" s="167" t="s">
        <v>8685</v>
      </c>
      <c r="G3494" s="167" t="s">
        <v>8664</v>
      </c>
      <c r="H3494" s="62" t="s">
        <v>12032</v>
      </c>
      <c r="I3494" s="167" t="s">
        <v>9374</v>
      </c>
      <c r="J3494" s="63" t="str">
        <f t="shared" si="270"/>
        <v>IC.IT.231403</v>
      </c>
      <c r="K3494" s="61" t="s">
        <v>12175</v>
      </c>
      <c r="L3494" s="167" t="str">
        <f t="shared" si="271"/>
        <v xml:space="preserve">     Anterior</v>
      </c>
      <c r="M3494" s="168" t="str">
        <f t="shared" si="272"/>
        <v>PI.IC.IT.231403.01</v>
      </c>
      <c r="N3494" s="168"/>
      <c r="O3494" s="168" t="str">
        <f t="shared" si="273"/>
        <v>PH.IC.IT.231403.01</v>
      </c>
      <c r="Q3494" s="168" t="str">
        <f t="shared" si="274"/>
        <v>CL.IC.IT.231403.01</v>
      </c>
    </row>
    <row r="3495" spans="1:29" s="167" customFormat="1" ht="15">
      <c r="A3495" s="167" t="s">
        <v>9344</v>
      </c>
      <c r="C3495" s="61" t="s">
        <v>10706</v>
      </c>
      <c r="E3495" s="61" t="s">
        <v>4082</v>
      </c>
      <c r="F3495" s="167" t="s">
        <v>8685</v>
      </c>
      <c r="G3495" s="167" t="s">
        <v>8665</v>
      </c>
      <c r="H3495" s="62" t="s">
        <v>12028</v>
      </c>
      <c r="I3495" s="167" t="s">
        <v>9375</v>
      </c>
      <c r="J3495" s="63" t="str">
        <f t="shared" si="270"/>
        <v>IC.IT.231404</v>
      </c>
      <c r="K3495" s="61" t="s">
        <v>12175</v>
      </c>
      <c r="L3495" s="167" t="str">
        <f t="shared" si="271"/>
        <v xml:space="preserve">     Posterior</v>
      </c>
      <c r="M3495" s="168" t="str">
        <f t="shared" si="272"/>
        <v>PI.IC.IT.231404.01</v>
      </c>
      <c r="N3495" s="168"/>
      <c r="O3495" s="168" t="str">
        <f t="shared" si="273"/>
        <v>PH.IC.IT.231404.01</v>
      </c>
      <c r="Q3495" s="168" t="str">
        <f t="shared" si="274"/>
        <v>CL.IC.IT.231404.01</v>
      </c>
    </row>
    <row r="3496" spans="1:29" s="167" customFormat="1" ht="15">
      <c r="A3496" s="167" t="s">
        <v>9344</v>
      </c>
      <c r="C3496" s="61" t="s">
        <v>10706</v>
      </c>
      <c r="E3496" s="61" t="s">
        <v>4082</v>
      </c>
      <c r="F3496" s="167" t="s">
        <v>8685</v>
      </c>
      <c r="G3496" s="167" t="s">
        <v>8666</v>
      </c>
      <c r="H3496" s="62" t="s">
        <v>12210</v>
      </c>
      <c r="I3496" s="167" t="s">
        <v>9255</v>
      </c>
      <c r="J3496" s="63" t="str">
        <f t="shared" si="270"/>
        <v>IC.IT.231405</v>
      </c>
      <c r="K3496" s="61" t="s">
        <v>12175</v>
      </c>
      <c r="L3496" s="167" t="str">
        <f t="shared" si="271"/>
        <v xml:space="preserve">     Proximal</v>
      </c>
      <c r="M3496" s="168" t="str">
        <f t="shared" si="272"/>
        <v>PI.IC.IT.231405.01</v>
      </c>
      <c r="N3496" s="168"/>
      <c r="O3496" s="168" t="str">
        <f t="shared" si="273"/>
        <v>PH.IC.IT.231405.01</v>
      </c>
      <c r="Q3496" s="168" t="str">
        <f t="shared" si="274"/>
        <v>CL.IC.IT.231405.01</v>
      </c>
    </row>
    <row r="3497" spans="1:29" s="167" customFormat="1" ht="15">
      <c r="A3497" s="167" t="s">
        <v>9344</v>
      </c>
      <c r="C3497" s="61" t="s">
        <v>10706</v>
      </c>
      <c r="E3497" s="61" t="s">
        <v>4082</v>
      </c>
      <c r="F3497" s="167" t="s">
        <v>8685</v>
      </c>
      <c r="G3497" s="167" t="s">
        <v>8556</v>
      </c>
      <c r="H3497" s="62" t="s">
        <v>12212</v>
      </c>
      <c r="I3497" s="167" t="s">
        <v>9256</v>
      </c>
      <c r="J3497" s="63" t="str">
        <f t="shared" si="270"/>
        <v>IC.IT.231406</v>
      </c>
      <c r="K3497" s="61" t="s">
        <v>12175</v>
      </c>
      <c r="L3497" s="167" t="str">
        <f t="shared" si="271"/>
        <v xml:space="preserve">     Distal</v>
      </c>
      <c r="M3497" s="168" t="str">
        <f t="shared" si="272"/>
        <v>PI.IC.IT.231406.01</v>
      </c>
      <c r="N3497" s="168"/>
      <c r="O3497" s="168" t="str">
        <f t="shared" si="273"/>
        <v>PH.IC.IT.231406.01</v>
      </c>
      <c r="Q3497" s="168" t="str">
        <f t="shared" si="274"/>
        <v>CL.IC.IT.231406.01</v>
      </c>
    </row>
    <row r="3498" spans="1:29" s="167" customFormat="1" ht="15">
      <c r="A3498" s="167" t="s">
        <v>9344</v>
      </c>
      <c r="C3498" s="61" t="s">
        <v>10706</v>
      </c>
      <c r="D3498" s="167" t="s">
        <v>8521</v>
      </c>
      <c r="E3498" s="61" t="s">
        <v>594</v>
      </c>
      <c r="F3498" s="167" t="s">
        <v>8686</v>
      </c>
      <c r="G3498" s="167" t="s">
        <v>8552</v>
      </c>
      <c r="H3498" s="62" t="s">
        <v>11848</v>
      </c>
      <c r="I3498" s="167" t="s">
        <v>8552</v>
      </c>
      <c r="J3498" s="63" t="str">
        <f t="shared" si="270"/>
        <v>IC.IT.231501</v>
      </c>
      <c r="K3498" s="61" t="s">
        <v>12175</v>
      </c>
      <c r="L3498" s="167" t="str">
        <f t="shared" si="271"/>
        <v>Abdomen</v>
      </c>
      <c r="M3498" s="168" t="str">
        <f t="shared" si="272"/>
        <v>PI.IC.IT.231501.01</v>
      </c>
      <c r="N3498" s="168"/>
      <c r="O3498" s="168" t="str">
        <f t="shared" si="273"/>
        <v>PH.IC.IT.231501.01</v>
      </c>
      <c r="Q3498" s="168" t="str">
        <f t="shared" si="274"/>
        <v>CL.IC.IT.231501.01</v>
      </c>
    </row>
    <row r="3499" spans="1:29" s="167" customFormat="1" ht="15">
      <c r="A3499" s="167" t="s">
        <v>9344</v>
      </c>
      <c r="C3499" s="61" t="s">
        <v>10706</v>
      </c>
      <c r="E3499" s="61" t="s">
        <v>594</v>
      </c>
      <c r="F3499" s="167" t="s">
        <v>8686</v>
      </c>
      <c r="G3499" s="167" t="s">
        <v>8553</v>
      </c>
      <c r="H3499" s="62" t="s">
        <v>12030</v>
      </c>
      <c r="I3499" s="167" t="s">
        <v>8553</v>
      </c>
      <c r="J3499" s="63" t="str">
        <f t="shared" si="270"/>
        <v>IC.IT.231502</v>
      </c>
      <c r="K3499" s="61" t="s">
        <v>12175</v>
      </c>
      <c r="L3499" s="167" t="str">
        <f t="shared" si="271"/>
        <v>Flank</v>
      </c>
      <c r="M3499" s="168" t="str">
        <f t="shared" si="272"/>
        <v>PI.IC.IT.231502.01</v>
      </c>
      <c r="N3499" s="168"/>
      <c r="O3499" s="168" t="str">
        <f t="shared" si="273"/>
        <v>PH.IC.IT.231502.01</v>
      </c>
      <c r="Q3499" s="168" t="str">
        <f t="shared" si="274"/>
        <v>CL.IC.IT.231502.01</v>
      </c>
    </row>
    <row r="3500" spans="1:29" s="167" customFormat="1" ht="15">
      <c r="A3500" s="167" t="s">
        <v>9344</v>
      </c>
      <c r="C3500" s="61" t="s">
        <v>10706</v>
      </c>
      <c r="E3500" s="61" t="s">
        <v>594</v>
      </c>
      <c r="F3500" s="167" t="s">
        <v>8686</v>
      </c>
      <c r="G3500" s="86" t="s">
        <v>13497</v>
      </c>
      <c r="H3500" s="62" t="s">
        <v>12032</v>
      </c>
      <c r="I3500" s="167" t="s">
        <v>9398</v>
      </c>
      <c r="J3500" s="63" t="str">
        <f t="shared" si="270"/>
        <v>IC.IT.231503</v>
      </c>
      <c r="K3500" s="61" t="s">
        <v>12175</v>
      </c>
      <c r="L3500" s="167" t="str">
        <f t="shared" si="271"/>
        <v xml:space="preserve">     Flank, right</v>
      </c>
      <c r="M3500" s="168" t="str">
        <f t="shared" si="272"/>
        <v>PI.IC.IT.231503.01</v>
      </c>
      <c r="N3500" s="168"/>
      <c r="O3500" s="168" t="str">
        <f t="shared" si="273"/>
        <v>PH.IC.IT.231503.01</v>
      </c>
      <c r="Q3500" s="168" t="str">
        <f t="shared" si="274"/>
        <v>CL.IC.IT.231503.01</v>
      </c>
      <c r="AB3500" s="167" t="s">
        <v>12773</v>
      </c>
      <c r="AC3500" s="167">
        <v>1428</v>
      </c>
    </row>
    <row r="3501" spans="1:29" s="167" customFormat="1" ht="15">
      <c r="A3501" s="167" t="s">
        <v>9344</v>
      </c>
      <c r="C3501" s="61" t="s">
        <v>10706</v>
      </c>
      <c r="E3501" s="61" t="s">
        <v>594</v>
      </c>
      <c r="F3501" s="167" t="s">
        <v>8686</v>
      </c>
      <c r="G3501" s="86" t="s">
        <v>13498</v>
      </c>
      <c r="H3501" s="62" t="s">
        <v>12028</v>
      </c>
      <c r="I3501" s="167" t="s">
        <v>9558</v>
      </c>
      <c r="J3501" s="63" t="str">
        <f t="shared" si="270"/>
        <v>IC.IT.231504</v>
      </c>
      <c r="K3501" s="61" t="s">
        <v>12175</v>
      </c>
      <c r="L3501" s="167" t="str">
        <f t="shared" si="271"/>
        <v xml:space="preserve">     Flank, left</v>
      </c>
      <c r="M3501" s="168" t="str">
        <f t="shared" si="272"/>
        <v>PI.IC.IT.231504.01</v>
      </c>
      <c r="N3501" s="168"/>
      <c r="O3501" s="168" t="str">
        <f t="shared" si="273"/>
        <v>PH.IC.IT.231504.01</v>
      </c>
      <c r="Q3501" s="168" t="str">
        <f t="shared" si="274"/>
        <v>CL.IC.IT.231504.01</v>
      </c>
      <c r="AB3501" s="167" t="s">
        <v>12773</v>
      </c>
      <c r="AC3501" s="167">
        <v>1428</v>
      </c>
    </row>
    <row r="3502" spans="1:29" s="167" customFormat="1" ht="15">
      <c r="A3502" s="167" t="s">
        <v>9344</v>
      </c>
      <c r="C3502" s="61" t="s">
        <v>10706</v>
      </c>
      <c r="D3502" s="167" t="s">
        <v>8550</v>
      </c>
      <c r="E3502" s="61" t="s">
        <v>7863</v>
      </c>
      <c r="F3502" s="167" t="s">
        <v>8686</v>
      </c>
      <c r="G3502" s="167" t="s">
        <v>9830</v>
      </c>
      <c r="H3502" s="62" t="s">
        <v>11848</v>
      </c>
      <c r="I3502" s="167" t="s">
        <v>10518</v>
      </c>
      <c r="J3502" s="63" t="str">
        <f t="shared" si="270"/>
        <v>IC.IT.231601</v>
      </c>
      <c r="K3502" s="61" t="s">
        <v>12175</v>
      </c>
      <c r="L3502" s="167" t="str">
        <f t="shared" si="271"/>
        <v xml:space="preserve">     RUQ</v>
      </c>
      <c r="M3502" s="168" t="str">
        <f t="shared" si="272"/>
        <v>PI.IC.IT.231601.01</v>
      </c>
      <c r="N3502" s="168"/>
      <c r="O3502" s="168" t="str">
        <f t="shared" si="273"/>
        <v>PH.IC.IT.231601.01</v>
      </c>
      <c r="Q3502" s="168" t="str">
        <f t="shared" si="274"/>
        <v>CL.IC.IT.231601.01</v>
      </c>
    </row>
    <row r="3503" spans="1:29" s="167" customFormat="1" ht="15">
      <c r="A3503" s="167" t="s">
        <v>9344</v>
      </c>
      <c r="C3503" s="61" t="s">
        <v>10706</v>
      </c>
      <c r="E3503" s="61" t="s">
        <v>7863</v>
      </c>
      <c r="F3503" s="167" t="s">
        <v>8686</v>
      </c>
      <c r="G3503" s="167" t="s">
        <v>10010</v>
      </c>
      <c r="H3503" s="62" t="s">
        <v>12030</v>
      </c>
      <c r="I3503" s="167" t="s">
        <v>10520</v>
      </c>
      <c r="J3503" s="63" t="str">
        <f t="shared" si="270"/>
        <v>IC.IT.231602</v>
      </c>
      <c r="K3503" s="61" t="s">
        <v>12175</v>
      </c>
      <c r="L3503" s="167" t="str">
        <f t="shared" si="271"/>
        <v xml:space="preserve">     RLQ</v>
      </c>
      <c r="M3503" s="168" t="str">
        <f t="shared" si="272"/>
        <v>PI.IC.IT.231602.01</v>
      </c>
      <c r="N3503" s="168"/>
      <c r="O3503" s="168" t="str">
        <f t="shared" si="273"/>
        <v>PH.IC.IT.231602.01</v>
      </c>
      <c r="Q3503" s="168" t="str">
        <f t="shared" si="274"/>
        <v>CL.IC.IT.231602.01</v>
      </c>
    </row>
    <row r="3504" spans="1:29" s="167" customFormat="1" ht="15">
      <c r="A3504" s="167" t="s">
        <v>9344</v>
      </c>
      <c r="C3504" s="61" t="s">
        <v>10706</v>
      </c>
      <c r="E3504" s="61" t="s">
        <v>7863</v>
      </c>
      <c r="F3504" s="167" t="s">
        <v>8686</v>
      </c>
      <c r="G3504" s="167" t="s">
        <v>10011</v>
      </c>
      <c r="H3504" s="62" t="s">
        <v>12032</v>
      </c>
      <c r="I3504" s="167" t="s">
        <v>10522</v>
      </c>
      <c r="J3504" s="63" t="str">
        <f t="shared" si="270"/>
        <v>IC.IT.231603</v>
      </c>
      <c r="K3504" s="61" t="s">
        <v>12175</v>
      </c>
      <c r="L3504" s="167" t="str">
        <f t="shared" si="271"/>
        <v xml:space="preserve">     LUQ</v>
      </c>
      <c r="M3504" s="168" t="str">
        <f t="shared" si="272"/>
        <v>PI.IC.IT.231603.01</v>
      </c>
      <c r="N3504" s="168"/>
      <c r="O3504" s="168" t="str">
        <f t="shared" si="273"/>
        <v>PH.IC.IT.231603.01</v>
      </c>
      <c r="Q3504" s="168" t="str">
        <f t="shared" si="274"/>
        <v>CL.IC.IT.231603.01</v>
      </c>
    </row>
    <row r="3505" spans="1:29" s="167" customFormat="1" ht="15">
      <c r="A3505" s="167" t="s">
        <v>9344</v>
      </c>
      <c r="C3505" s="61" t="s">
        <v>10706</v>
      </c>
      <c r="E3505" s="61" t="s">
        <v>7863</v>
      </c>
      <c r="F3505" s="167" t="s">
        <v>8686</v>
      </c>
      <c r="G3505" s="167" t="s">
        <v>10012</v>
      </c>
      <c r="H3505" s="62" t="s">
        <v>12028</v>
      </c>
      <c r="I3505" s="167" t="s">
        <v>10524</v>
      </c>
      <c r="J3505" s="63" t="str">
        <f t="shared" si="270"/>
        <v>IC.IT.231604</v>
      </c>
      <c r="K3505" s="61" t="s">
        <v>12175</v>
      </c>
      <c r="L3505" s="167" t="str">
        <f t="shared" si="271"/>
        <v xml:space="preserve">     LLQ</v>
      </c>
      <c r="M3505" s="168" t="str">
        <f t="shared" si="272"/>
        <v>PI.IC.IT.231604.01</v>
      </c>
      <c r="N3505" s="168"/>
      <c r="O3505" s="168" t="str">
        <f t="shared" si="273"/>
        <v>PH.IC.IT.231604.01</v>
      </c>
      <c r="Q3505" s="168" t="str">
        <f t="shared" si="274"/>
        <v>CL.IC.IT.231604.01</v>
      </c>
    </row>
    <row r="3506" spans="1:29" s="167" customFormat="1" ht="15">
      <c r="A3506" s="167" t="s">
        <v>9344</v>
      </c>
      <c r="C3506" s="61" t="s">
        <v>10706</v>
      </c>
      <c r="D3506" s="167" t="s">
        <v>8551</v>
      </c>
      <c r="E3506" s="61" t="s">
        <v>12462</v>
      </c>
      <c r="F3506" s="167" t="s">
        <v>8687</v>
      </c>
      <c r="G3506" s="167" t="s">
        <v>8986</v>
      </c>
      <c r="H3506" s="62" t="s">
        <v>11848</v>
      </c>
      <c r="I3506" s="167" t="s">
        <v>8986</v>
      </c>
      <c r="J3506" s="63" t="str">
        <f t="shared" si="270"/>
        <v>IC.IT.231701</v>
      </c>
      <c r="K3506" s="61" t="s">
        <v>12175</v>
      </c>
      <c r="L3506" s="167" t="str">
        <f t="shared" si="271"/>
        <v>Arm</v>
      </c>
      <c r="M3506" s="168" t="str">
        <f t="shared" si="272"/>
        <v>PI.IC.IT.231701.01</v>
      </c>
      <c r="N3506" s="168"/>
      <c r="O3506" s="168" t="str">
        <f t="shared" si="273"/>
        <v>PH.IC.IT.231701.01</v>
      </c>
      <c r="Q3506" s="168" t="str">
        <f t="shared" si="274"/>
        <v>CL.IC.IT.231701.01</v>
      </c>
    </row>
    <row r="3507" spans="1:29" s="167" customFormat="1" ht="15">
      <c r="A3507" s="167" t="s">
        <v>9344</v>
      </c>
      <c r="C3507" s="61" t="s">
        <v>10706</v>
      </c>
      <c r="E3507" s="61" t="s">
        <v>12462</v>
      </c>
      <c r="F3507" s="167" t="s">
        <v>8687</v>
      </c>
      <c r="G3507" s="167" t="s">
        <v>8987</v>
      </c>
      <c r="H3507" s="62" t="s">
        <v>12030</v>
      </c>
      <c r="I3507" s="167" t="s">
        <v>8987</v>
      </c>
      <c r="J3507" s="63" t="str">
        <f t="shared" si="270"/>
        <v>IC.IT.231702</v>
      </c>
      <c r="K3507" s="61" t="s">
        <v>12175</v>
      </c>
      <c r="L3507" s="167" t="str">
        <f t="shared" si="271"/>
        <v>Elbow</v>
      </c>
      <c r="M3507" s="168" t="str">
        <f t="shared" si="272"/>
        <v>PI.IC.IT.231702.01</v>
      </c>
      <c r="N3507" s="168"/>
      <c r="O3507" s="168" t="str">
        <f t="shared" si="273"/>
        <v>PH.IC.IT.231702.01</v>
      </c>
      <c r="Q3507" s="168" t="str">
        <f t="shared" si="274"/>
        <v>CL.IC.IT.231702.01</v>
      </c>
    </row>
    <row r="3508" spans="1:29" s="167" customFormat="1" ht="15">
      <c r="A3508" s="167" t="s">
        <v>9344</v>
      </c>
      <c r="C3508" s="61" t="s">
        <v>10706</v>
      </c>
      <c r="E3508" s="61" t="s">
        <v>12462</v>
      </c>
      <c r="F3508" s="167" t="s">
        <v>8687</v>
      </c>
      <c r="G3508" s="167" t="s">
        <v>8860</v>
      </c>
      <c r="H3508" s="62" t="s">
        <v>12032</v>
      </c>
      <c r="I3508" s="167" t="s">
        <v>8860</v>
      </c>
      <c r="J3508" s="63" t="str">
        <f t="shared" si="270"/>
        <v>IC.IT.231703</v>
      </c>
      <c r="K3508" s="61" t="s">
        <v>12175</v>
      </c>
      <c r="L3508" s="167" t="str">
        <f t="shared" si="271"/>
        <v>Wrist</v>
      </c>
      <c r="M3508" s="168" t="str">
        <f t="shared" si="272"/>
        <v>PI.IC.IT.231703.01</v>
      </c>
      <c r="N3508" s="168"/>
      <c r="O3508" s="168" t="str">
        <f t="shared" si="273"/>
        <v>PH.IC.IT.231703.01</v>
      </c>
      <c r="Q3508" s="168" t="str">
        <f t="shared" si="274"/>
        <v>CL.IC.IT.231703.01</v>
      </c>
    </row>
    <row r="3509" spans="1:29" s="167" customFormat="1" ht="15">
      <c r="A3509" s="167" t="s">
        <v>9344</v>
      </c>
      <c r="C3509" s="61" t="s">
        <v>10706</v>
      </c>
      <c r="E3509" s="61" t="s">
        <v>12462</v>
      </c>
      <c r="F3509" s="167" t="s">
        <v>8687</v>
      </c>
      <c r="G3509" s="167" t="s">
        <v>11746</v>
      </c>
      <c r="H3509" s="62" t="s">
        <v>12028</v>
      </c>
      <c r="I3509" s="167" t="s">
        <v>11746</v>
      </c>
      <c r="J3509" s="63" t="str">
        <f t="shared" si="270"/>
        <v>IC.IT.231704</v>
      </c>
      <c r="K3509" s="61" t="s">
        <v>12175</v>
      </c>
      <c r="L3509" s="167" t="str">
        <f t="shared" si="271"/>
        <v>Hand</v>
      </c>
      <c r="M3509" s="168" t="str">
        <f t="shared" si="272"/>
        <v>PI.IC.IT.231704.01</v>
      </c>
      <c r="N3509" s="168"/>
      <c r="O3509" s="168" t="str">
        <f t="shared" si="273"/>
        <v>PH.IC.IT.231704.01</v>
      </c>
      <c r="Q3509" s="168" t="str">
        <f t="shared" si="274"/>
        <v>CL.IC.IT.231704.01</v>
      </c>
    </row>
    <row r="3510" spans="1:29" s="167" customFormat="1" ht="15">
      <c r="A3510" s="167" t="s">
        <v>9344</v>
      </c>
      <c r="C3510" s="61" t="s">
        <v>10706</v>
      </c>
      <c r="E3510" s="61" t="s">
        <v>12462</v>
      </c>
      <c r="F3510" s="167" t="s">
        <v>8687</v>
      </c>
      <c r="G3510" s="167" t="s">
        <v>8861</v>
      </c>
      <c r="H3510" s="62" t="s">
        <v>12210</v>
      </c>
      <c r="I3510" s="167" t="s">
        <v>8862</v>
      </c>
      <c r="J3510" s="63" t="str">
        <f t="shared" si="270"/>
        <v>IC.IT.231705</v>
      </c>
      <c r="K3510" s="61" t="s">
        <v>12175</v>
      </c>
      <c r="L3510" s="167" t="str">
        <f t="shared" si="271"/>
        <v>Finger(s): specify</v>
      </c>
      <c r="M3510" s="168" t="str">
        <f t="shared" si="272"/>
        <v>PI.IC.IT.231705.01</v>
      </c>
      <c r="N3510" s="168"/>
      <c r="O3510" s="168" t="str">
        <f t="shared" si="273"/>
        <v>PH.IC.IT.231705.01</v>
      </c>
      <c r="Q3510" s="168" t="str">
        <f t="shared" si="274"/>
        <v>CL.IC.IT.231705.01</v>
      </c>
    </row>
    <row r="3511" spans="1:29" s="167" customFormat="1" ht="15">
      <c r="A3511" s="167" t="s">
        <v>9344</v>
      </c>
      <c r="C3511" s="61" t="s">
        <v>10706</v>
      </c>
      <c r="E3511" s="61" t="s">
        <v>12462</v>
      </c>
      <c r="F3511" s="167" t="s">
        <v>8687</v>
      </c>
      <c r="G3511" s="167" t="s">
        <v>8717</v>
      </c>
      <c r="H3511" s="62" t="s">
        <v>12212</v>
      </c>
      <c r="I3511" s="167" t="s">
        <v>11741</v>
      </c>
      <c r="J3511" s="63" t="str">
        <f t="shared" si="270"/>
        <v>IC.IT.231706</v>
      </c>
      <c r="K3511" s="61" t="s">
        <v>12175</v>
      </c>
      <c r="L3511" s="167" t="str">
        <f t="shared" si="271"/>
        <v>Trochanter</v>
      </c>
      <c r="M3511" s="168" t="str">
        <f t="shared" si="272"/>
        <v>PI.IC.IT.231706.01</v>
      </c>
      <c r="N3511" s="168"/>
      <c r="O3511" s="168" t="str">
        <f t="shared" si="273"/>
        <v>PH.IC.IT.231706.01</v>
      </c>
      <c r="Q3511" s="168" t="str">
        <f t="shared" si="274"/>
        <v>CL.IC.IT.231706.01</v>
      </c>
    </row>
    <row r="3512" spans="1:29" s="167" customFormat="1" ht="15">
      <c r="A3512" s="167" t="s">
        <v>9344</v>
      </c>
      <c r="C3512" s="61" t="s">
        <v>10706</v>
      </c>
      <c r="E3512" s="61" t="s">
        <v>12462</v>
      </c>
      <c r="F3512" s="167" t="s">
        <v>8687</v>
      </c>
      <c r="G3512" s="167" t="s">
        <v>11740</v>
      </c>
      <c r="H3512" s="62" t="s">
        <v>12225</v>
      </c>
      <c r="I3512" s="167" t="s">
        <v>11740</v>
      </c>
      <c r="J3512" s="63" t="str">
        <f t="shared" si="270"/>
        <v>IC.IT.231707</v>
      </c>
      <c r="K3512" s="61" t="s">
        <v>12175</v>
      </c>
      <c r="L3512" s="167" t="str">
        <f t="shared" si="271"/>
        <v>Knee</v>
      </c>
      <c r="M3512" s="168" t="str">
        <f t="shared" si="272"/>
        <v>PI.IC.IT.231707.01</v>
      </c>
      <c r="N3512" s="168"/>
      <c r="O3512" s="168" t="str">
        <f t="shared" si="273"/>
        <v>PH.IC.IT.231707.01</v>
      </c>
      <c r="Q3512" s="168" t="str">
        <f t="shared" si="274"/>
        <v>CL.IC.IT.231707.01</v>
      </c>
    </row>
    <row r="3513" spans="1:29" s="167" customFormat="1" ht="15">
      <c r="A3513" s="167" t="s">
        <v>9344</v>
      </c>
      <c r="C3513" s="61" t="s">
        <v>10706</v>
      </c>
      <c r="E3513" s="61" t="s">
        <v>12462</v>
      </c>
      <c r="F3513" s="167" t="s">
        <v>8687</v>
      </c>
      <c r="G3513" s="167" t="s">
        <v>8718</v>
      </c>
      <c r="H3513" s="62" t="s">
        <v>11638</v>
      </c>
      <c r="I3513" s="167" t="s">
        <v>11738</v>
      </c>
      <c r="J3513" s="63" t="str">
        <f t="shared" si="270"/>
        <v>IC.IT.231708</v>
      </c>
      <c r="K3513" s="61" t="s">
        <v>12175</v>
      </c>
      <c r="L3513" s="167" t="str">
        <f t="shared" si="271"/>
        <v>Malleous</v>
      </c>
      <c r="M3513" s="168" t="str">
        <f t="shared" si="272"/>
        <v>PI.IC.IT.231708.01</v>
      </c>
      <c r="N3513" s="168"/>
      <c r="O3513" s="168" t="str">
        <f t="shared" si="273"/>
        <v>PH.IC.IT.231708.01</v>
      </c>
      <c r="Q3513" s="168" t="str">
        <f t="shared" si="274"/>
        <v>CL.IC.IT.231708.01</v>
      </c>
    </row>
    <row r="3514" spans="1:29" s="167" customFormat="1" ht="15">
      <c r="A3514" s="167" t="s">
        <v>9344</v>
      </c>
      <c r="C3514" s="61" t="s">
        <v>10706</v>
      </c>
      <c r="E3514" s="61" t="s">
        <v>12462</v>
      </c>
      <c r="F3514" s="167" t="s">
        <v>8687</v>
      </c>
      <c r="G3514" s="167" t="s">
        <v>8719</v>
      </c>
      <c r="H3514" s="62" t="s">
        <v>11639</v>
      </c>
      <c r="I3514" s="167" t="s">
        <v>8719</v>
      </c>
      <c r="J3514" s="63" t="str">
        <f t="shared" si="270"/>
        <v>IC.IT.231709</v>
      </c>
      <c r="K3514" s="61" t="s">
        <v>12175</v>
      </c>
      <c r="L3514" s="167" t="str">
        <f t="shared" si="271"/>
        <v>Heel</v>
      </c>
      <c r="M3514" s="168" t="str">
        <f t="shared" si="272"/>
        <v>PI.IC.IT.231709.01</v>
      </c>
      <c r="N3514" s="168"/>
      <c r="O3514" s="168" t="str">
        <f t="shared" si="273"/>
        <v>PH.IC.IT.231709.01</v>
      </c>
      <c r="Q3514" s="168" t="str">
        <f t="shared" si="274"/>
        <v>CL.IC.IT.231709.01</v>
      </c>
    </row>
    <row r="3515" spans="1:29" s="167" customFormat="1" ht="15">
      <c r="A3515" s="167" t="s">
        <v>9344</v>
      </c>
      <c r="C3515" s="61" t="s">
        <v>10706</v>
      </c>
      <c r="E3515" s="61" t="s">
        <v>12462</v>
      </c>
      <c r="F3515" s="167" t="s">
        <v>8687</v>
      </c>
      <c r="G3515" s="167" t="s">
        <v>11737</v>
      </c>
      <c r="H3515" s="62" t="s">
        <v>11829</v>
      </c>
      <c r="I3515" s="167" t="s">
        <v>11737</v>
      </c>
      <c r="J3515" s="63" t="str">
        <f t="shared" si="270"/>
        <v>IC.IT.231710</v>
      </c>
      <c r="K3515" s="61" t="s">
        <v>12175</v>
      </c>
      <c r="L3515" s="167" t="str">
        <f t="shared" si="271"/>
        <v>Foot</v>
      </c>
      <c r="M3515" s="168" t="str">
        <f t="shared" si="272"/>
        <v>PI.IC.IT.231710.01</v>
      </c>
      <c r="N3515" s="168"/>
      <c r="O3515" s="168" t="str">
        <f t="shared" si="273"/>
        <v>PH.IC.IT.231710.01</v>
      </c>
      <c r="Q3515" s="168" t="str">
        <f t="shared" si="274"/>
        <v>CL.IC.IT.231710.01</v>
      </c>
    </row>
    <row r="3516" spans="1:29" s="167" customFormat="1" ht="15">
      <c r="A3516" s="167" t="s">
        <v>9344</v>
      </c>
      <c r="C3516" s="61" t="s">
        <v>10706</v>
      </c>
      <c r="E3516" s="61" t="s">
        <v>12462</v>
      </c>
      <c r="F3516" s="167" t="s">
        <v>8687</v>
      </c>
      <c r="G3516" s="167" t="s">
        <v>8720</v>
      </c>
      <c r="H3516" s="62" t="s">
        <v>155</v>
      </c>
      <c r="I3516" s="167" t="s">
        <v>8721</v>
      </c>
      <c r="J3516" s="63" t="str">
        <f t="shared" si="270"/>
        <v>IC.IT.231711</v>
      </c>
      <c r="K3516" s="61" t="s">
        <v>12175</v>
      </c>
      <c r="L3516" s="167" t="str">
        <f t="shared" si="271"/>
        <v>Toe(s): specify</v>
      </c>
      <c r="M3516" s="168" t="str">
        <f t="shared" si="272"/>
        <v>PI.IC.IT.231711.01</v>
      </c>
      <c r="N3516" s="168"/>
      <c r="O3516" s="168" t="str">
        <f t="shared" si="273"/>
        <v>PH.IC.IT.231711.01</v>
      </c>
      <c r="Q3516" s="168" t="str">
        <f t="shared" si="274"/>
        <v>CL.IC.IT.231711.01</v>
      </c>
    </row>
    <row r="3517" spans="1:29" s="167" customFormat="1" ht="15">
      <c r="A3517" s="167" t="s">
        <v>9344</v>
      </c>
      <c r="C3517" s="61" t="s">
        <v>10706</v>
      </c>
      <c r="E3517" s="61" t="s">
        <v>702</v>
      </c>
      <c r="F3517" s="167" t="s">
        <v>8687</v>
      </c>
      <c r="G3517" s="167" t="s">
        <v>370</v>
      </c>
      <c r="H3517" s="61" t="s">
        <v>153</v>
      </c>
      <c r="I3517" s="167" t="s">
        <v>370</v>
      </c>
      <c r="J3517" s="63" t="str">
        <f t="shared" si="270"/>
        <v>IC.IT.231712</v>
      </c>
      <c r="K3517" s="61" t="s">
        <v>13277</v>
      </c>
      <c r="L3517" s="167" t="str">
        <f t="shared" si="271"/>
        <v>Shin</v>
      </c>
      <c r="M3517" s="168" t="str">
        <f t="shared" si="272"/>
        <v>PI.IC.IT.231712.01</v>
      </c>
      <c r="N3517" s="168"/>
      <c r="O3517" s="168" t="str">
        <f t="shared" si="273"/>
        <v>PH.IC.IT.231712.01</v>
      </c>
      <c r="Q3517" s="168" t="str">
        <f t="shared" si="274"/>
        <v>CL.IC.IT.231712.01</v>
      </c>
      <c r="Z3517" s="167" t="s">
        <v>444</v>
      </c>
      <c r="AA3517" s="167">
        <v>1279</v>
      </c>
    </row>
    <row r="3518" spans="1:29" s="167" customFormat="1" ht="15">
      <c r="A3518" s="167" t="s">
        <v>9344</v>
      </c>
      <c r="C3518" s="61" t="s">
        <v>10706</v>
      </c>
      <c r="E3518" s="61" t="s">
        <v>12462</v>
      </c>
      <c r="F3518" s="167" t="s">
        <v>8687</v>
      </c>
      <c r="G3518" s="86" t="s">
        <v>9566</v>
      </c>
      <c r="H3518" s="62" t="s">
        <v>12101</v>
      </c>
      <c r="I3518" s="86" t="s">
        <v>9566</v>
      </c>
      <c r="J3518" s="63" t="str">
        <f t="shared" si="270"/>
        <v>IC.IT.231713</v>
      </c>
      <c r="K3518" s="61" t="s">
        <v>12175</v>
      </c>
      <c r="L3518" s="167" t="str">
        <f t="shared" si="271"/>
        <v>Arm upper, right</v>
      </c>
      <c r="M3518" s="168" t="str">
        <f t="shared" si="272"/>
        <v>PI.IC.IT.231713.01</v>
      </c>
      <c r="N3518" s="168"/>
      <c r="O3518" s="168" t="str">
        <f t="shared" si="273"/>
        <v>PH.IC.IT.231713.01</v>
      </c>
      <c r="Q3518" s="168" t="str">
        <f t="shared" si="274"/>
        <v>CL.IC.IT.231713.01</v>
      </c>
      <c r="AB3518" s="167" t="s">
        <v>12773</v>
      </c>
      <c r="AC3518" s="167">
        <v>1428</v>
      </c>
    </row>
    <row r="3519" spans="1:29" s="167" customFormat="1" ht="15">
      <c r="A3519" s="167" t="s">
        <v>9344</v>
      </c>
      <c r="C3519" s="61" t="s">
        <v>10706</v>
      </c>
      <c r="E3519" s="61" t="s">
        <v>12462</v>
      </c>
      <c r="F3519" s="167" t="s">
        <v>8687</v>
      </c>
      <c r="G3519" s="86" t="s">
        <v>9568</v>
      </c>
      <c r="H3519" s="62" t="s">
        <v>12102</v>
      </c>
      <c r="I3519" s="86" t="s">
        <v>9568</v>
      </c>
      <c r="J3519" s="63" t="str">
        <f t="shared" si="270"/>
        <v>IC.IT.231714</v>
      </c>
      <c r="K3519" s="61" t="s">
        <v>12175</v>
      </c>
      <c r="L3519" s="167" t="str">
        <f t="shared" si="271"/>
        <v>Arm upper, left</v>
      </c>
      <c r="M3519" s="168" t="str">
        <f t="shared" si="272"/>
        <v>PI.IC.IT.231714.01</v>
      </c>
      <c r="N3519" s="168"/>
      <c r="O3519" s="168" t="str">
        <f t="shared" si="273"/>
        <v>PH.IC.IT.231714.01</v>
      </c>
      <c r="Q3519" s="168" t="str">
        <f t="shared" si="274"/>
        <v>CL.IC.IT.231714.01</v>
      </c>
      <c r="AB3519" s="167" t="s">
        <v>12773</v>
      </c>
      <c r="AC3519" s="167">
        <v>1428</v>
      </c>
    </row>
    <row r="3520" spans="1:29" s="167" customFormat="1" ht="15">
      <c r="A3520" s="167" t="s">
        <v>9344</v>
      </c>
      <c r="C3520" s="61" t="s">
        <v>10706</v>
      </c>
      <c r="E3520" s="61" t="s">
        <v>12462</v>
      </c>
      <c r="F3520" s="167" t="s">
        <v>8687</v>
      </c>
      <c r="G3520" s="86" t="s">
        <v>9712</v>
      </c>
      <c r="H3520" s="62" t="s">
        <v>11559</v>
      </c>
      <c r="I3520" s="86" t="s">
        <v>9712</v>
      </c>
      <c r="J3520" s="63" t="str">
        <f t="shared" si="270"/>
        <v>IC.IT.231715</v>
      </c>
      <c r="K3520" s="61" t="s">
        <v>12175</v>
      </c>
      <c r="L3520" s="167" t="str">
        <f t="shared" si="271"/>
        <v>Elbow, right</v>
      </c>
      <c r="M3520" s="168" t="str">
        <f t="shared" si="272"/>
        <v>PI.IC.IT.231715.01</v>
      </c>
      <c r="N3520" s="168"/>
      <c r="O3520" s="168" t="str">
        <f t="shared" si="273"/>
        <v>PH.IC.IT.231715.01</v>
      </c>
      <c r="Q3520" s="168" t="str">
        <f t="shared" si="274"/>
        <v>CL.IC.IT.231715.01</v>
      </c>
      <c r="AB3520" s="167" t="s">
        <v>12773</v>
      </c>
      <c r="AC3520" s="167">
        <v>1428</v>
      </c>
    </row>
    <row r="3521" spans="1:29" s="167" customFormat="1" ht="15">
      <c r="A3521" s="167" t="s">
        <v>9344</v>
      </c>
      <c r="C3521" s="61" t="s">
        <v>10706</v>
      </c>
      <c r="E3521" s="61" t="s">
        <v>12462</v>
      </c>
      <c r="F3521" s="167" t="s">
        <v>8687</v>
      </c>
      <c r="G3521" s="86" t="s">
        <v>9714</v>
      </c>
      <c r="H3521" s="62" t="s">
        <v>11560</v>
      </c>
      <c r="I3521" s="86" t="s">
        <v>9714</v>
      </c>
      <c r="J3521" s="63" t="str">
        <f t="shared" si="270"/>
        <v>IC.IT.231716</v>
      </c>
      <c r="K3521" s="61" t="s">
        <v>12175</v>
      </c>
      <c r="L3521" s="167" t="str">
        <f t="shared" si="271"/>
        <v>Elbow, left</v>
      </c>
      <c r="M3521" s="168" t="str">
        <f t="shared" si="272"/>
        <v>PI.IC.IT.231716.01</v>
      </c>
      <c r="N3521" s="168"/>
      <c r="O3521" s="168" t="str">
        <f t="shared" si="273"/>
        <v>PH.IC.IT.231716.01</v>
      </c>
      <c r="Q3521" s="168" t="str">
        <f t="shared" si="274"/>
        <v>CL.IC.IT.231716.01</v>
      </c>
      <c r="AB3521" s="167" t="s">
        <v>12773</v>
      </c>
      <c r="AC3521" s="167">
        <v>1428</v>
      </c>
    </row>
    <row r="3522" spans="1:29" s="167" customFormat="1" ht="15">
      <c r="A3522" s="167" t="s">
        <v>9344</v>
      </c>
      <c r="C3522" s="61" t="s">
        <v>10706</v>
      </c>
      <c r="E3522" s="61" t="s">
        <v>12462</v>
      </c>
      <c r="F3522" s="167" t="s">
        <v>8687</v>
      </c>
      <c r="G3522" s="86" t="s">
        <v>9716</v>
      </c>
      <c r="H3522" s="62" t="s">
        <v>11561</v>
      </c>
      <c r="I3522" s="86" t="s">
        <v>9716</v>
      </c>
      <c r="J3522" s="63" t="str">
        <f t="shared" ref="J3522:J3585" si="275">CONCATENATE("IC.IT.",C3522,E3522,H3522)</f>
        <v>IC.IT.231717</v>
      </c>
      <c r="K3522" s="61" t="s">
        <v>12175</v>
      </c>
      <c r="L3522" s="167" t="str">
        <f t="shared" ref="L3522:L3585" si="276">G3522</f>
        <v>Forearm, right</v>
      </c>
      <c r="M3522" s="168" t="str">
        <f t="shared" ref="M3522:M3585" si="277">CONCATENATE("PI.",J3522,".",K3522)</f>
        <v>PI.IC.IT.231717.01</v>
      </c>
      <c r="N3522" s="168"/>
      <c r="O3522" s="168" t="str">
        <f t="shared" ref="O3522:O3585" si="278">CONCATENATE("PH.",J3522,".",K3522)</f>
        <v>PH.IC.IT.231717.01</v>
      </c>
      <c r="Q3522" s="168" t="str">
        <f t="shared" ref="Q3522:Q3585" si="279">CONCATENATE("CL.",J3522,".",K3522)</f>
        <v>CL.IC.IT.231717.01</v>
      </c>
      <c r="AB3522" s="167" t="s">
        <v>12773</v>
      </c>
      <c r="AC3522" s="167">
        <v>1428</v>
      </c>
    </row>
    <row r="3523" spans="1:29" s="167" customFormat="1" ht="15">
      <c r="A3523" s="167" t="s">
        <v>9344</v>
      </c>
      <c r="C3523" s="61" t="s">
        <v>10706</v>
      </c>
      <c r="E3523" s="61" t="s">
        <v>12462</v>
      </c>
      <c r="F3523" s="167" t="s">
        <v>8687</v>
      </c>
      <c r="G3523" s="86" t="s">
        <v>9718</v>
      </c>
      <c r="H3523" s="62" t="s">
        <v>12060</v>
      </c>
      <c r="I3523" s="86" t="s">
        <v>9718</v>
      </c>
      <c r="J3523" s="63" t="str">
        <f t="shared" si="275"/>
        <v>IC.IT.231718</v>
      </c>
      <c r="K3523" s="61" t="s">
        <v>12175</v>
      </c>
      <c r="L3523" s="167" t="str">
        <f t="shared" si="276"/>
        <v>Forearm, left</v>
      </c>
      <c r="M3523" s="168" t="str">
        <f t="shared" si="277"/>
        <v>PI.IC.IT.231718.01</v>
      </c>
      <c r="N3523" s="168"/>
      <c r="O3523" s="168" t="str">
        <f t="shared" si="278"/>
        <v>PH.IC.IT.231718.01</v>
      </c>
      <c r="Q3523" s="168" t="str">
        <f t="shared" si="279"/>
        <v>CL.IC.IT.231718.01</v>
      </c>
      <c r="AB3523" s="167" t="s">
        <v>12773</v>
      </c>
      <c r="AC3523" s="167">
        <v>1428</v>
      </c>
    </row>
    <row r="3524" spans="1:29" s="167" customFormat="1" ht="15">
      <c r="A3524" s="167" t="s">
        <v>9344</v>
      </c>
      <c r="C3524" s="61" t="s">
        <v>10706</v>
      </c>
      <c r="E3524" s="61" t="s">
        <v>12462</v>
      </c>
      <c r="F3524" s="167" t="s">
        <v>8687</v>
      </c>
      <c r="G3524" s="86" t="s">
        <v>9720</v>
      </c>
      <c r="H3524" s="62" t="s">
        <v>11913</v>
      </c>
      <c r="I3524" s="86" t="s">
        <v>9720</v>
      </c>
      <c r="J3524" s="63" t="str">
        <f t="shared" si="275"/>
        <v>IC.IT.231719</v>
      </c>
      <c r="K3524" s="61" t="s">
        <v>12175</v>
      </c>
      <c r="L3524" s="167" t="str">
        <f t="shared" si="276"/>
        <v>Wrist, right</v>
      </c>
      <c r="M3524" s="168" t="str">
        <f t="shared" si="277"/>
        <v>PI.IC.IT.231719.01</v>
      </c>
      <c r="N3524" s="168"/>
      <c r="O3524" s="168" t="str">
        <f t="shared" si="278"/>
        <v>PH.IC.IT.231719.01</v>
      </c>
      <c r="Q3524" s="168" t="str">
        <f t="shared" si="279"/>
        <v>CL.IC.IT.231719.01</v>
      </c>
      <c r="AB3524" s="167" t="s">
        <v>12773</v>
      </c>
      <c r="AC3524" s="167">
        <v>1428</v>
      </c>
    </row>
    <row r="3525" spans="1:29" s="167" customFormat="1" ht="15">
      <c r="A3525" s="167" t="s">
        <v>9344</v>
      </c>
      <c r="C3525" s="61" t="s">
        <v>10706</v>
      </c>
      <c r="E3525" s="61" t="s">
        <v>12462</v>
      </c>
      <c r="F3525" s="167" t="s">
        <v>8687</v>
      </c>
      <c r="G3525" s="86" t="s">
        <v>9722</v>
      </c>
      <c r="H3525" s="62" t="s">
        <v>11906</v>
      </c>
      <c r="I3525" s="86" t="s">
        <v>9722</v>
      </c>
      <c r="J3525" s="63" t="str">
        <f t="shared" si="275"/>
        <v>IC.IT.231720</v>
      </c>
      <c r="K3525" s="61" t="s">
        <v>12175</v>
      </c>
      <c r="L3525" s="167" t="str">
        <f t="shared" si="276"/>
        <v>Wrist, left</v>
      </c>
      <c r="M3525" s="168" t="str">
        <f t="shared" si="277"/>
        <v>PI.IC.IT.231720.01</v>
      </c>
      <c r="N3525" s="168"/>
      <c r="O3525" s="168" t="str">
        <f t="shared" si="278"/>
        <v>PH.IC.IT.231720.01</v>
      </c>
      <c r="Q3525" s="168" t="str">
        <f t="shared" si="279"/>
        <v>CL.IC.IT.231720.01</v>
      </c>
      <c r="AB3525" s="167" t="s">
        <v>12773</v>
      </c>
      <c r="AC3525" s="167">
        <v>1428</v>
      </c>
    </row>
    <row r="3526" spans="1:29" s="167" customFormat="1" ht="15">
      <c r="A3526" s="167" t="s">
        <v>9344</v>
      </c>
      <c r="C3526" s="61" t="s">
        <v>10706</v>
      </c>
      <c r="E3526" s="61" t="s">
        <v>12462</v>
      </c>
      <c r="F3526" s="167" t="s">
        <v>8687</v>
      </c>
      <c r="G3526" s="86" t="s">
        <v>9437</v>
      </c>
      <c r="H3526" s="62" t="s">
        <v>10704</v>
      </c>
      <c r="I3526" s="86" t="s">
        <v>9437</v>
      </c>
      <c r="J3526" s="63" t="str">
        <f t="shared" si="275"/>
        <v>IC.IT.231721</v>
      </c>
      <c r="K3526" s="61" t="s">
        <v>12175</v>
      </c>
      <c r="L3526" s="167" t="str">
        <f t="shared" si="276"/>
        <v>Hand, right</v>
      </c>
      <c r="M3526" s="168" t="str">
        <f t="shared" si="277"/>
        <v>PI.IC.IT.231721.01</v>
      </c>
      <c r="N3526" s="168"/>
      <c r="O3526" s="168" t="str">
        <f t="shared" si="278"/>
        <v>PH.IC.IT.231721.01</v>
      </c>
      <c r="Q3526" s="168" t="str">
        <f t="shared" si="279"/>
        <v>CL.IC.IT.231721.01</v>
      </c>
      <c r="AB3526" s="167" t="s">
        <v>12773</v>
      </c>
      <c r="AC3526" s="167">
        <v>1428</v>
      </c>
    </row>
    <row r="3527" spans="1:29" s="167" customFormat="1" ht="15">
      <c r="A3527" s="167" t="s">
        <v>9344</v>
      </c>
      <c r="C3527" s="61" t="s">
        <v>10706</v>
      </c>
      <c r="E3527" s="61" t="s">
        <v>12462</v>
      </c>
      <c r="F3527" s="167" t="s">
        <v>8687</v>
      </c>
      <c r="G3527" s="86" t="s">
        <v>9444</v>
      </c>
      <c r="H3527" s="62" t="s">
        <v>10705</v>
      </c>
      <c r="I3527" s="86" t="s">
        <v>9444</v>
      </c>
      <c r="J3527" s="63" t="str">
        <f t="shared" si="275"/>
        <v>IC.IT.231722</v>
      </c>
      <c r="K3527" s="61" t="s">
        <v>12175</v>
      </c>
      <c r="L3527" s="167" t="str">
        <f t="shared" si="276"/>
        <v>Hand, left</v>
      </c>
      <c r="M3527" s="168" t="str">
        <f t="shared" si="277"/>
        <v>PI.IC.IT.231722.01</v>
      </c>
      <c r="N3527" s="168"/>
      <c r="O3527" s="168" t="str">
        <f t="shared" si="278"/>
        <v>PH.IC.IT.231722.01</v>
      </c>
      <c r="Q3527" s="168" t="str">
        <f t="shared" si="279"/>
        <v>CL.IC.IT.231722.01</v>
      </c>
      <c r="AB3527" s="167" t="s">
        <v>12773</v>
      </c>
      <c r="AC3527" s="167">
        <v>1428</v>
      </c>
    </row>
    <row r="3528" spans="1:29" s="167" customFormat="1" ht="15">
      <c r="A3528" s="167" t="s">
        <v>9344</v>
      </c>
      <c r="C3528" s="61" t="s">
        <v>10706</v>
      </c>
      <c r="E3528" s="61" t="s">
        <v>12462</v>
      </c>
      <c r="F3528" s="167" t="s">
        <v>8687</v>
      </c>
      <c r="G3528" s="86" t="s">
        <v>9574</v>
      </c>
      <c r="H3528" s="62" t="s">
        <v>10706</v>
      </c>
      <c r="I3528" s="86" t="s">
        <v>9574</v>
      </c>
      <c r="J3528" s="63" t="str">
        <f t="shared" si="275"/>
        <v>IC.IT.231723</v>
      </c>
      <c r="K3528" s="61" t="s">
        <v>12175</v>
      </c>
      <c r="L3528" s="167" t="str">
        <f t="shared" si="276"/>
        <v>Finger(s), right: specify</v>
      </c>
      <c r="M3528" s="168" t="str">
        <f t="shared" si="277"/>
        <v>PI.IC.IT.231723.01</v>
      </c>
      <c r="N3528" s="168"/>
      <c r="O3528" s="168" t="str">
        <f t="shared" si="278"/>
        <v>PH.IC.IT.231723.01</v>
      </c>
      <c r="Q3528" s="168" t="str">
        <f t="shared" si="279"/>
        <v>CL.IC.IT.231723.01</v>
      </c>
      <c r="AB3528" s="167" t="s">
        <v>12773</v>
      </c>
      <c r="AC3528" s="167">
        <v>1428</v>
      </c>
    </row>
    <row r="3529" spans="1:29" s="167" customFormat="1" ht="15">
      <c r="A3529" s="167" t="s">
        <v>9344</v>
      </c>
      <c r="C3529" s="61" t="s">
        <v>10706</v>
      </c>
      <c r="E3529" s="61" t="s">
        <v>702</v>
      </c>
      <c r="F3529" s="167" t="s">
        <v>8687</v>
      </c>
      <c r="G3529" s="86" t="s">
        <v>9576</v>
      </c>
      <c r="H3529" s="61" t="s">
        <v>10707</v>
      </c>
      <c r="I3529" s="86" t="s">
        <v>9576</v>
      </c>
      <c r="J3529" s="63" t="str">
        <f t="shared" si="275"/>
        <v>IC.IT.231724</v>
      </c>
      <c r="K3529" s="61" t="s">
        <v>13277</v>
      </c>
      <c r="L3529" s="167" t="str">
        <f t="shared" si="276"/>
        <v>Finger(s), left:  specify</v>
      </c>
      <c r="M3529" s="168" t="str">
        <f t="shared" si="277"/>
        <v>PI.IC.IT.231724.01</v>
      </c>
      <c r="N3529" s="168"/>
      <c r="O3529" s="168" t="str">
        <f t="shared" si="278"/>
        <v>PH.IC.IT.231724.01</v>
      </c>
      <c r="Q3529" s="168" t="str">
        <f t="shared" si="279"/>
        <v>CL.IC.IT.231724.01</v>
      </c>
      <c r="AB3529" s="167" t="s">
        <v>12773</v>
      </c>
      <c r="AC3529" s="167">
        <v>1428</v>
      </c>
    </row>
    <row r="3530" spans="1:29" s="167" customFormat="1" ht="15">
      <c r="A3530" s="167" t="s">
        <v>9344</v>
      </c>
      <c r="C3530" s="61" t="s">
        <v>10706</v>
      </c>
      <c r="E3530" s="61" t="s">
        <v>12462</v>
      </c>
      <c r="F3530" s="167" t="s">
        <v>8687</v>
      </c>
      <c r="G3530" s="86" t="s">
        <v>9578</v>
      </c>
      <c r="H3530" s="62" t="s">
        <v>10708</v>
      </c>
      <c r="I3530" s="86" t="s">
        <v>9578</v>
      </c>
      <c r="J3530" s="63" t="str">
        <f t="shared" si="275"/>
        <v>IC.IT.231725</v>
      </c>
      <c r="K3530" s="61" t="s">
        <v>12175</v>
      </c>
      <c r="L3530" s="167" t="str">
        <f t="shared" si="276"/>
        <v>Thigh, right</v>
      </c>
      <c r="M3530" s="168" t="str">
        <f t="shared" si="277"/>
        <v>PI.IC.IT.231725.01</v>
      </c>
      <c r="N3530" s="168"/>
      <c r="O3530" s="168" t="str">
        <f t="shared" si="278"/>
        <v>PH.IC.IT.231725.01</v>
      </c>
      <c r="Q3530" s="168" t="str">
        <f t="shared" si="279"/>
        <v>CL.IC.IT.231725.01</v>
      </c>
      <c r="AB3530" s="167" t="s">
        <v>12773</v>
      </c>
      <c r="AC3530" s="167">
        <v>1428</v>
      </c>
    </row>
    <row r="3531" spans="1:29" s="167" customFormat="1" ht="15">
      <c r="A3531" s="167" t="s">
        <v>9344</v>
      </c>
      <c r="C3531" s="61" t="s">
        <v>10706</v>
      </c>
      <c r="E3531" s="61" t="s">
        <v>12462</v>
      </c>
      <c r="F3531" s="167" t="s">
        <v>8687</v>
      </c>
      <c r="G3531" s="86" t="s">
        <v>9580</v>
      </c>
      <c r="H3531" s="62" t="s">
        <v>10709</v>
      </c>
      <c r="I3531" s="86" t="s">
        <v>9580</v>
      </c>
      <c r="J3531" s="63" t="str">
        <f t="shared" si="275"/>
        <v>IC.IT.231726</v>
      </c>
      <c r="K3531" s="61" t="s">
        <v>12175</v>
      </c>
      <c r="L3531" s="167" t="str">
        <f t="shared" si="276"/>
        <v>Thigh, left</v>
      </c>
      <c r="M3531" s="168" t="str">
        <f t="shared" si="277"/>
        <v>PI.IC.IT.231726.01</v>
      </c>
      <c r="N3531" s="168"/>
      <c r="O3531" s="168" t="str">
        <f t="shared" si="278"/>
        <v>PH.IC.IT.231726.01</v>
      </c>
      <c r="Q3531" s="168" t="str">
        <f t="shared" si="279"/>
        <v>CL.IC.IT.231726.01</v>
      </c>
      <c r="AB3531" s="167" t="s">
        <v>12773</v>
      </c>
      <c r="AC3531" s="167">
        <v>1428</v>
      </c>
    </row>
    <row r="3532" spans="1:29" s="167" customFormat="1" ht="15">
      <c r="A3532" s="167" t="s">
        <v>9344</v>
      </c>
      <c r="C3532" s="61" t="s">
        <v>10706</v>
      </c>
      <c r="E3532" s="61" t="s">
        <v>12462</v>
      </c>
      <c r="F3532" s="167" t="s">
        <v>8687</v>
      </c>
      <c r="G3532" s="86" t="s">
        <v>9730</v>
      </c>
      <c r="H3532" s="62" t="s">
        <v>9143</v>
      </c>
      <c r="I3532" s="86" t="s">
        <v>9730</v>
      </c>
      <c r="J3532" s="63" t="str">
        <f t="shared" si="275"/>
        <v>IC.IT.231727</v>
      </c>
      <c r="K3532" s="61" t="s">
        <v>12175</v>
      </c>
      <c r="L3532" s="167" t="str">
        <f t="shared" si="276"/>
        <v>Knee, right</v>
      </c>
      <c r="M3532" s="168" t="str">
        <f t="shared" si="277"/>
        <v>PI.IC.IT.231727.01</v>
      </c>
      <c r="N3532" s="168"/>
      <c r="O3532" s="168" t="str">
        <f t="shared" si="278"/>
        <v>PH.IC.IT.231727.01</v>
      </c>
      <c r="Q3532" s="168" t="str">
        <f t="shared" si="279"/>
        <v>CL.IC.IT.231727.01</v>
      </c>
      <c r="AB3532" s="167" t="s">
        <v>12773</v>
      </c>
      <c r="AC3532" s="167">
        <v>1428</v>
      </c>
    </row>
    <row r="3533" spans="1:29" s="167" customFormat="1" ht="15">
      <c r="A3533" s="167" t="s">
        <v>9344</v>
      </c>
      <c r="C3533" s="61" t="s">
        <v>10706</v>
      </c>
      <c r="E3533" s="61" t="s">
        <v>12462</v>
      </c>
      <c r="F3533" s="167" t="s">
        <v>8687</v>
      </c>
      <c r="G3533" s="86" t="s">
        <v>9732</v>
      </c>
      <c r="H3533" s="62" t="s">
        <v>9144</v>
      </c>
      <c r="I3533" s="86" t="s">
        <v>9732</v>
      </c>
      <c r="J3533" s="63" t="str">
        <f t="shared" si="275"/>
        <v>IC.IT.231728</v>
      </c>
      <c r="K3533" s="61" t="s">
        <v>12175</v>
      </c>
      <c r="L3533" s="167" t="str">
        <f t="shared" si="276"/>
        <v>Knee, left</v>
      </c>
      <c r="M3533" s="168" t="str">
        <f t="shared" si="277"/>
        <v>PI.IC.IT.231728.01</v>
      </c>
      <c r="N3533" s="168"/>
      <c r="O3533" s="168" t="str">
        <f t="shared" si="278"/>
        <v>PH.IC.IT.231728.01</v>
      </c>
      <c r="Q3533" s="168" t="str">
        <f t="shared" si="279"/>
        <v>CL.IC.IT.231728.01</v>
      </c>
      <c r="AB3533" s="167" t="s">
        <v>12773</v>
      </c>
      <c r="AC3533" s="167">
        <v>1428</v>
      </c>
    </row>
    <row r="3534" spans="1:29" s="167" customFormat="1" ht="15">
      <c r="A3534" s="167" t="s">
        <v>9344</v>
      </c>
      <c r="C3534" s="61" t="s">
        <v>10706</v>
      </c>
      <c r="E3534" s="61" t="s">
        <v>12462</v>
      </c>
      <c r="F3534" s="167" t="s">
        <v>8687</v>
      </c>
      <c r="G3534" s="86" t="s">
        <v>13495</v>
      </c>
      <c r="H3534" s="62" t="s">
        <v>9145</v>
      </c>
      <c r="I3534" s="86" t="s">
        <v>13495</v>
      </c>
      <c r="J3534" s="63" t="str">
        <f t="shared" si="275"/>
        <v>IC.IT.231729</v>
      </c>
      <c r="K3534" s="61" t="s">
        <v>12175</v>
      </c>
      <c r="L3534" s="167" t="str">
        <f t="shared" si="276"/>
        <v>Shin, right</v>
      </c>
      <c r="M3534" s="168" t="str">
        <f t="shared" si="277"/>
        <v>PI.IC.IT.231729.01</v>
      </c>
      <c r="N3534" s="168"/>
      <c r="O3534" s="168" t="str">
        <f t="shared" si="278"/>
        <v>PH.IC.IT.231729.01</v>
      </c>
      <c r="Q3534" s="168" t="str">
        <f t="shared" si="279"/>
        <v>CL.IC.IT.231729.01</v>
      </c>
      <c r="AB3534" s="167" t="s">
        <v>12773</v>
      </c>
      <c r="AC3534" s="167">
        <v>1428</v>
      </c>
    </row>
    <row r="3535" spans="1:29" s="167" customFormat="1" ht="15">
      <c r="A3535" s="167" t="s">
        <v>9344</v>
      </c>
      <c r="C3535" s="61" t="s">
        <v>10706</v>
      </c>
      <c r="E3535" s="61" t="s">
        <v>12462</v>
      </c>
      <c r="F3535" s="167" t="s">
        <v>8687</v>
      </c>
      <c r="G3535" s="86" t="s">
        <v>13496</v>
      </c>
      <c r="H3535" s="62" t="s">
        <v>6872</v>
      </c>
      <c r="I3535" s="86" t="s">
        <v>13496</v>
      </c>
      <c r="J3535" s="63" t="str">
        <f t="shared" si="275"/>
        <v>IC.IT.231730</v>
      </c>
      <c r="K3535" s="61" t="s">
        <v>12175</v>
      </c>
      <c r="L3535" s="167" t="str">
        <f t="shared" si="276"/>
        <v>Shin, left</v>
      </c>
      <c r="M3535" s="168" t="str">
        <f t="shared" si="277"/>
        <v>PI.IC.IT.231730.01</v>
      </c>
      <c r="N3535" s="168"/>
      <c r="O3535" s="168" t="str">
        <f t="shared" si="278"/>
        <v>PH.IC.IT.231730.01</v>
      </c>
      <c r="Q3535" s="168" t="str">
        <f t="shared" si="279"/>
        <v>CL.IC.IT.231730.01</v>
      </c>
      <c r="AB3535" s="167" t="s">
        <v>12773</v>
      </c>
      <c r="AC3535" s="167">
        <v>1428</v>
      </c>
    </row>
    <row r="3536" spans="1:29" s="167" customFormat="1" ht="15">
      <c r="A3536" s="167" t="s">
        <v>9344</v>
      </c>
      <c r="C3536" s="61" t="s">
        <v>10706</v>
      </c>
      <c r="E3536" s="61" t="s">
        <v>12462</v>
      </c>
      <c r="F3536" s="167" t="s">
        <v>8687</v>
      </c>
      <c r="G3536" s="86" t="s">
        <v>9734</v>
      </c>
      <c r="H3536" s="62" t="s">
        <v>6874</v>
      </c>
      <c r="I3536" s="86" t="s">
        <v>9734</v>
      </c>
      <c r="J3536" s="63" t="str">
        <f t="shared" si="275"/>
        <v>IC.IT.231731</v>
      </c>
      <c r="K3536" s="61" t="s">
        <v>12175</v>
      </c>
      <c r="L3536" s="167" t="str">
        <f t="shared" si="276"/>
        <v>Calf, right</v>
      </c>
      <c r="M3536" s="168" t="str">
        <f t="shared" si="277"/>
        <v>PI.IC.IT.231731.01</v>
      </c>
      <c r="N3536" s="168"/>
      <c r="O3536" s="168" t="str">
        <f t="shared" si="278"/>
        <v>PH.IC.IT.231731.01</v>
      </c>
      <c r="Q3536" s="168" t="str">
        <f t="shared" si="279"/>
        <v>CL.IC.IT.231731.01</v>
      </c>
      <c r="AB3536" s="167" t="s">
        <v>12773</v>
      </c>
      <c r="AC3536" s="167">
        <v>1428</v>
      </c>
    </row>
    <row r="3537" spans="1:37" s="167" customFormat="1" ht="15">
      <c r="A3537" s="167" t="s">
        <v>9344</v>
      </c>
      <c r="C3537" s="61" t="s">
        <v>10706</v>
      </c>
      <c r="E3537" s="61" t="s">
        <v>12462</v>
      </c>
      <c r="F3537" s="167" t="s">
        <v>8687</v>
      </c>
      <c r="G3537" s="86" t="s">
        <v>9736</v>
      </c>
      <c r="H3537" s="62" t="s">
        <v>7411</v>
      </c>
      <c r="I3537" s="86" t="s">
        <v>9736</v>
      </c>
      <c r="J3537" s="63" t="str">
        <f t="shared" si="275"/>
        <v>IC.IT.231732</v>
      </c>
      <c r="K3537" s="61" t="s">
        <v>12175</v>
      </c>
      <c r="L3537" s="167" t="str">
        <f t="shared" si="276"/>
        <v>Calf, left</v>
      </c>
      <c r="M3537" s="168" t="str">
        <f t="shared" si="277"/>
        <v>PI.IC.IT.231732.01</v>
      </c>
      <c r="N3537" s="168"/>
      <c r="O3537" s="168" t="str">
        <f t="shared" si="278"/>
        <v>PH.IC.IT.231732.01</v>
      </c>
      <c r="Q3537" s="168" t="str">
        <f t="shared" si="279"/>
        <v>CL.IC.IT.231732.01</v>
      </c>
      <c r="AB3537" s="167" t="s">
        <v>12773</v>
      </c>
      <c r="AC3537" s="167">
        <v>1428</v>
      </c>
    </row>
    <row r="3538" spans="1:37" s="167" customFormat="1" ht="15">
      <c r="A3538" s="167" t="s">
        <v>9344</v>
      </c>
      <c r="C3538" s="61" t="s">
        <v>10706</v>
      </c>
      <c r="E3538" s="61" t="s">
        <v>12462</v>
      </c>
      <c r="F3538" s="167" t="s">
        <v>8687</v>
      </c>
      <c r="G3538" s="86" t="s">
        <v>9878</v>
      </c>
      <c r="H3538" s="62" t="s">
        <v>7414</v>
      </c>
      <c r="I3538" s="86" t="s">
        <v>9878</v>
      </c>
      <c r="J3538" s="63" t="str">
        <f t="shared" si="275"/>
        <v>IC.IT.231733</v>
      </c>
      <c r="K3538" s="61" t="s">
        <v>12175</v>
      </c>
      <c r="L3538" s="167" t="str">
        <f t="shared" si="276"/>
        <v>Ankle, right</v>
      </c>
      <c r="M3538" s="168" t="str">
        <f t="shared" si="277"/>
        <v>PI.IC.IT.231733.01</v>
      </c>
      <c r="N3538" s="168"/>
      <c r="O3538" s="168" t="str">
        <f t="shared" si="278"/>
        <v>PH.IC.IT.231733.01</v>
      </c>
      <c r="Q3538" s="168" t="str">
        <f t="shared" si="279"/>
        <v>CL.IC.IT.231733.01</v>
      </c>
      <c r="AB3538" s="167" t="s">
        <v>12773</v>
      </c>
      <c r="AC3538" s="167">
        <v>1428</v>
      </c>
    </row>
    <row r="3539" spans="1:37" s="167" customFormat="1" ht="15">
      <c r="A3539" s="167" t="s">
        <v>9344</v>
      </c>
      <c r="C3539" s="61" t="s">
        <v>10706</v>
      </c>
      <c r="E3539" s="61" t="s">
        <v>12462</v>
      </c>
      <c r="F3539" s="167" t="s">
        <v>8687</v>
      </c>
      <c r="G3539" s="86" t="s">
        <v>9880</v>
      </c>
      <c r="H3539" s="62" t="s">
        <v>7417</v>
      </c>
      <c r="I3539" s="86" t="s">
        <v>9880</v>
      </c>
      <c r="J3539" s="63" t="str">
        <f t="shared" si="275"/>
        <v>IC.IT.231734</v>
      </c>
      <c r="K3539" s="61" t="s">
        <v>12175</v>
      </c>
      <c r="L3539" s="167" t="str">
        <f t="shared" si="276"/>
        <v>Ankle, left</v>
      </c>
      <c r="M3539" s="168" t="str">
        <f t="shared" si="277"/>
        <v>PI.IC.IT.231734.01</v>
      </c>
      <c r="N3539" s="168"/>
      <c r="O3539" s="168" t="str">
        <f t="shared" si="278"/>
        <v>PH.IC.IT.231734.01</v>
      </c>
      <c r="Q3539" s="168" t="str">
        <f t="shared" si="279"/>
        <v>CL.IC.IT.231734.01</v>
      </c>
      <c r="AB3539" s="167" t="s">
        <v>12773</v>
      </c>
      <c r="AC3539" s="167">
        <v>1428</v>
      </c>
    </row>
    <row r="3540" spans="1:37" s="167" customFormat="1" ht="15">
      <c r="A3540" s="167" t="s">
        <v>9344</v>
      </c>
      <c r="C3540" s="61" t="s">
        <v>10706</v>
      </c>
      <c r="E3540" s="61" t="s">
        <v>12462</v>
      </c>
      <c r="F3540" s="167" t="s">
        <v>8687</v>
      </c>
      <c r="G3540" s="86" t="s">
        <v>9033</v>
      </c>
      <c r="H3540" s="62" t="s">
        <v>7255</v>
      </c>
      <c r="I3540" s="86" t="s">
        <v>9033</v>
      </c>
      <c r="J3540" s="63" t="str">
        <f t="shared" si="275"/>
        <v>IC.IT.231735</v>
      </c>
      <c r="K3540" s="61" t="s">
        <v>12175</v>
      </c>
      <c r="L3540" s="167" t="str">
        <f t="shared" si="276"/>
        <v>Heel, right</v>
      </c>
      <c r="M3540" s="168" t="str">
        <f t="shared" si="277"/>
        <v>PI.IC.IT.231735.01</v>
      </c>
      <c r="N3540" s="168"/>
      <c r="O3540" s="168" t="str">
        <f t="shared" si="278"/>
        <v>PH.IC.IT.231735.01</v>
      </c>
      <c r="Q3540" s="168" t="str">
        <f t="shared" si="279"/>
        <v>CL.IC.IT.231735.01</v>
      </c>
      <c r="AB3540" s="167" t="s">
        <v>12773</v>
      </c>
      <c r="AC3540" s="167">
        <v>1428</v>
      </c>
    </row>
    <row r="3541" spans="1:37" s="167" customFormat="1" ht="15">
      <c r="A3541" s="167" t="s">
        <v>9344</v>
      </c>
      <c r="C3541" s="61" t="s">
        <v>10706</v>
      </c>
      <c r="E3541" s="61" t="s">
        <v>702</v>
      </c>
      <c r="F3541" s="167" t="s">
        <v>8687</v>
      </c>
      <c r="G3541" s="86" t="s">
        <v>9035</v>
      </c>
      <c r="H3541" s="61" t="s">
        <v>7257</v>
      </c>
      <c r="I3541" s="86" t="s">
        <v>9035</v>
      </c>
      <c r="J3541" s="63" t="str">
        <f t="shared" si="275"/>
        <v>IC.IT.231736</v>
      </c>
      <c r="K3541" s="61" t="s">
        <v>13277</v>
      </c>
      <c r="L3541" s="167" t="str">
        <f t="shared" si="276"/>
        <v>Heel, left</v>
      </c>
      <c r="M3541" s="168" t="str">
        <f t="shared" si="277"/>
        <v>PI.IC.IT.231736.01</v>
      </c>
      <c r="N3541" s="168"/>
      <c r="O3541" s="168" t="str">
        <f t="shared" si="278"/>
        <v>PH.IC.IT.231736.01</v>
      </c>
      <c r="Q3541" s="168" t="str">
        <f t="shared" si="279"/>
        <v>CL.IC.IT.231736.01</v>
      </c>
      <c r="AB3541" s="167" t="s">
        <v>12773</v>
      </c>
      <c r="AC3541" s="167">
        <v>1428</v>
      </c>
    </row>
    <row r="3542" spans="1:37" s="167" customFormat="1" ht="15">
      <c r="A3542" s="167" t="s">
        <v>9344</v>
      </c>
      <c r="C3542" s="61" t="s">
        <v>10706</v>
      </c>
      <c r="E3542" s="61" t="s">
        <v>12462</v>
      </c>
      <c r="F3542" s="167" t="s">
        <v>8687</v>
      </c>
      <c r="G3542" s="86" t="s">
        <v>9171</v>
      </c>
      <c r="H3542" s="62" t="s">
        <v>7101</v>
      </c>
      <c r="I3542" s="86" t="s">
        <v>9171</v>
      </c>
      <c r="J3542" s="63" t="str">
        <f t="shared" si="275"/>
        <v>IC.IT.231737</v>
      </c>
      <c r="K3542" s="61" t="s">
        <v>12175</v>
      </c>
      <c r="L3542" s="167" t="str">
        <f t="shared" si="276"/>
        <v>Foot, right</v>
      </c>
      <c r="M3542" s="168" t="str">
        <f t="shared" si="277"/>
        <v>PI.IC.IT.231737.01</v>
      </c>
      <c r="N3542" s="168"/>
      <c r="O3542" s="168" t="str">
        <f t="shared" si="278"/>
        <v>PH.IC.IT.231737.01</v>
      </c>
      <c r="Q3542" s="168" t="str">
        <f t="shared" si="279"/>
        <v>CL.IC.IT.231737.01</v>
      </c>
      <c r="AB3542" s="167" t="s">
        <v>12773</v>
      </c>
      <c r="AC3542" s="167">
        <v>1428</v>
      </c>
    </row>
    <row r="3543" spans="1:37" s="167" customFormat="1" ht="15">
      <c r="A3543" s="167" t="s">
        <v>9344</v>
      </c>
      <c r="C3543" s="61" t="s">
        <v>10706</v>
      </c>
      <c r="E3543" s="61" t="s">
        <v>12462</v>
      </c>
      <c r="F3543" s="167" t="s">
        <v>8687</v>
      </c>
      <c r="G3543" s="86" t="s">
        <v>9306</v>
      </c>
      <c r="H3543" s="62" t="s">
        <v>7103</v>
      </c>
      <c r="I3543" s="86" t="s">
        <v>9306</v>
      </c>
      <c r="J3543" s="63" t="str">
        <f t="shared" si="275"/>
        <v>IC.IT.231738</v>
      </c>
      <c r="K3543" s="61" t="s">
        <v>12175</v>
      </c>
      <c r="L3543" s="167" t="str">
        <f t="shared" si="276"/>
        <v>Foot, left</v>
      </c>
      <c r="M3543" s="168" t="str">
        <f t="shared" si="277"/>
        <v>PI.IC.IT.231738.01</v>
      </c>
      <c r="N3543" s="168"/>
      <c r="O3543" s="168" t="str">
        <f t="shared" si="278"/>
        <v>PH.IC.IT.231738.01</v>
      </c>
      <c r="Q3543" s="168" t="str">
        <f t="shared" si="279"/>
        <v>CL.IC.IT.231738.01</v>
      </c>
      <c r="AB3543" s="167" t="s">
        <v>12773</v>
      </c>
      <c r="AC3543" s="167">
        <v>1428</v>
      </c>
    </row>
    <row r="3544" spans="1:37" s="167" customFormat="1" ht="15">
      <c r="A3544" s="167" t="s">
        <v>9344</v>
      </c>
      <c r="C3544" s="61" t="s">
        <v>10706</v>
      </c>
      <c r="E3544" s="61" t="s">
        <v>12462</v>
      </c>
      <c r="F3544" s="167" t="s">
        <v>8687</v>
      </c>
      <c r="G3544" s="86" t="s">
        <v>9419</v>
      </c>
      <c r="H3544" s="62" t="s">
        <v>7105</v>
      </c>
      <c r="I3544" s="86" t="s">
        <v>9419</v>
      </c>
      <c r="J3544" s="63" t="str">
        <f t="shared" si="275"/>
        <v>IC.IT.231739</v>
      </c>
      <c r="K3544" s="61" t="s">
        <v>12175</v>
      </c>
      <c r="L3544" s="167" t="str">
        <f t="shared" si="276"/>
        <v>Toe(s), right: specify</v>
      </c>
      <c r="M3544" s="168" t="str">
        <f t="shared" si="277"/>
        <v>PI.IC.IT.231739.01</v>
      </c>
      <c r="N3544" s="168"/>
      <c r="O3544" s="168" t="str">
        <f t="shared" si="278"/>
        <v>PH.IC.IT.231739.01</v>
      </c>
      <c r="Q3544" s="168" t="str">
        <f t="shared" si="279"/>
        <v>CL.IC.IT.231739.01</v>
      </c>
      <c r="AB3544" s="167" t="s">
        <v>12773</v>
      </c>
      <c r="AC3544" s="167">
        <v>1428</v>
      </c>
    </row>
    <row r="3545" spans="1:37" s="167" customFormat="1" ht="15">
      <c r="A3545" s="167" t="s">
        <v>9344</v>
      </c>
      <c r="C3545" s="61" t="s">
        <v>10706</v>
      </c>
      <c r="E3545" s="61" t="s">
        <v>702</v>
      </c>
      <c r="F3545" s="167" t="s">
        <v>8687</v>
      </c>
      <c r="G3545" s="86" t="s">
        <v>9421</v>
      </c>
      <c r="H3545" s="61" t="s">
        <v>7107</v>
      </c>
      <c r="I3545" s="86" t="s">
        <v>9421</v>
      </c>
      <c r="J3545" s="63" t="str">
        <f t="shared" si="275"/>
        <v>IC.IT.231740</v>
      </c>
      <c r="K3545" s="61" t="s">
        <v>13277</v>
      </c>
      <c r="L3545" s="167" t="str">
        <f t="shared" si="276"/>
        <v>Toe(s), left:  specify</v>
      </c>
      <c r="M3545" s="168" t="str">
        <f t="shared" si="277"/>
        <v>PI.IC.IT.231740.01</v>
      </c>
      <c r="N3545" s="168"/>
      <c r="O3545" s="168" t="str">
        <f t="shared" si="278"/>
        <v>PH.IC.IT.231740.01</v>
      </c>
      <c r="Q3545" s="168" t="str">
        <f t="shared" si="279"/>
        <v>CL.IC.IT.231740.01</v>
      </c>
      <c r="AB3545" s="167" t="s">
        <v>12773</v>
      </c>
      <c r="AC3545" s="167">
        <v>1428</v>
      </c>
    </row>
    <row r="3546" spans="1:37" s="167" customFormat="1" ht="15">
      <c r="A3546" s="167" t="s">
        <v>9344</v>
      </c>
      <c r="C3546" s="61" t="s">
        <v>10706</v>
      </c>
      <c r="E3546" s="61" t="s">
        <v>13176</v>
      </c>
      <c r="F3546" s="167" t="s">
        <v>445</v>
      </c>
      <c r="G3546" s="167" t="s">
        <v>7633</v>
      </c>
      <c r="H3546" s="61" t="s">
        <v>7110</v>
      </c>
      <c r="I3546" s="167" t="s">
        <v>13800</v>
      </c>
      <c r="J3546" s="63" t="str">
        <f t="shared" si="275"/>
        <v>IC.IT.231741</v>
      </c>
      <c r="K3546" s="61" t="s">
        <v>13277</v>
      </c>
      <c r="L3546" s="167" t="str">
        <f t="shared" si="276"/>
        <v>Leg, right</v>
      </c>
      <c r="M3546" s="168" t="str">
        <f t="shared" si="277"/>
        <v>PI.IC.IT.231741.01</v>
      </c>
      <c r="N3546" s="168"/>
      <c r="O3546" s="168" t="str">
        <f t="shared" si="278"/>
        <v>PH.IC.IT.231741.01</v>
      </c>
      <c r="Q3546" s="168" t="str">
        <f t="shared" si="279"/>
        <v>CL.IC.IT.231741.01</v>
      </c>
      <c r="AJ3546" s="167" t="s">
        <v>12773</v>
      </c>
      <c r="AK3546" s="167">
        <v>1437</v>
      </c>
    </row>
    <row r="3547" spans="1:37" s="167" customFormat="1" ht="15">
      <c r="A3547" s="167" t="s">
        <v>9344</v>
      </c>
      <c r="C3547" s="61" t="s">
        <v>10706</v>
      </c>
      <c r="E3547" s="61" t="s">
        <v>12462</v>
      </c>
      <c r="F3547" s="167" t="s">
        <v>445</v>
      </c>
      <c r="G3547" s="167" t="s">
        <v>7635</v>
      </c>
      <c r="H3547" s="61" t="s">
        <v>7111</v>
      </c>
      <c r="I3547" s="167" t="s">
        <v>13801</v>
      </c>
      <c r="J3547" s="63" t="str">
        <f t="shared" si="275"/>
        <v>IC.IT.231742</v>
      </c>
      <c r="K3547" s="61" t="s">
        <v>12175</v>
      </c>
      <c r="L3547" s="167" t="str">
        <f t="shared" si="276"/>
        <v>Leg, left</v>
      </c>
      <c r="M3547" s="168" t="str">
        <f t="shared" si="277"/>
        <v>PI.IC.IT.231742.01</v>
      </c>
      <c r="N3547" s="168"/>
      <c r="O3547" s="168" t="str">
        <f t="shared" si="278"/>
        <v>PH.IC.IT.231742.01</v>
      </c>
      <c r="Q3547" s="168" t="str">
        <f t="shared" si="279"/>
        <v>CL.IC.IT.231742.01</v>
      </c>
      <c r="AJ3547" s="167" t="s">
        <v>12773</v>
      </c>
      <c r="AK3547" s="167">
        <v>1437</v>
      </c>
    </row>
    <row r="3548" spans="1:37" s="167" customFormat="1" ht="15">
      <c r="A3548" s="167" t="s">
        <v>9344</v>
      </c>
      <c r="C3548" s="61" t="s">
        <v>10706</v>
      </c>
      <c r="D3548" s="167" t="s">
        <v>8697</v>
      </c>
      <c r="E3548" s="61" t="s">
        <v>12602</v>
      </c>
      <c r="F3548" s="167" t="s">
        <v>8688</v>
      </c>
      <c r="G3548" s="167" t="s">
        <v>9026</v>
      </c>
      <c r="H3548" s="62" t="s">
        <v>12030</v>
      </c>
      <c r="I3548" s="167" t="s">
        <v>9026</v>
      </c>
      <c r="J3548" s="63" t="str">
        <f t="shared" si="275"/>
        <v>IC.IT.231802</v>
      </c>
      <c r="K3548" s="61" t="s">
        <v>1702</v>
      </c>
      <c r="L3548" s="167" t="str">
        <f t="shared" si="276"/>
        <v>Forehead</v>
      </c>
      <c r="M3548" s="168" t="str">
        <f t="shared" si="277"/>
        <v>PI.IC.IT.231802.01</v>
      </c>
      <c r="N3548" s="168"/>
      <c r="O3548" s="168" t="str">
        <f t="shared" si="278"/>
        <v>PH.IC.IT.231802.01</v>
      </c>
      <c r="Q3548" s="168" t="str">
        <f t="shared" si="279"/>
        <v>CL.IC.IT.231802.01</v>
      </c>
    </row>
    <row r="3549" spans="1:37" s="167" customFormat="1" ht="15">
      <c r="A3549" s="167" t="s">
        <v>9344</v>
      </c>
      <c r="C3549" s="61" t="s">
        <v>10706</v>
      </c>
      <c r="E3549" s="61" t="s">
        <v>12602</v>
      </c>
      <c r="F3549" s="167" t="s">
        <v>8688</v>
      </c>
      <c r="G3549" s="167" t="s">
        <v>9140</v>
      </c>
      <c r="H3549" s="62" t="s">
        <v>12032</v>
      </c>
      <c r="I3549" s="167" t="s">
        <v>9140</v>
      </c>
      <c r="J3549" s="63" t="str">
        <f t="shared" si="275"/>
        <v>IC.IT.231803</v>
      </c>
      <c r="K3549" s="61" t="s">
        <v>12175</v>
      </c>
      <c r="L3549" s="167" t="str">
        <f t="shared" si="276"/>
        <v>Temporal</v>
      </c>
      <c r="M3549" s="168" t="str">
        <f t="shared" si="277"/>
        <v>PI.IC.IT.231803.01</v>
      </c>
      <c r="N3549" s="168"/>
      <c r="O3549" s="168" t="str">
        <f t="shared" si="278"/>
        <v>PH.IC.IT.231803.01</v>
      </c>
      <c r="Q3549" s="168" t="str">
        <f t="shared" si="279"/>
        <v>CL.IC.IT.231803.01</v>
      </c>
    </row>
    <row r="3550" spans="1:37" s="167" customFormat="1" ht="15">
      <c r="A3550" s="167" t="s">
        <v>9344</v>
      </c>
      <c r="C3550" s="61" t="s">
        <v>10706</v>
      </c>
      <c r="E3550" s="61" t="s">
        <v>12602</v>
      </c>
      <c r="F3550" s="167" t="s">
        <v>8688</v>
      </c>
      <c r="G3550" s="167" t="s">
        <v>9141</v>
      </c>
      <c r="H3550" s="62" t="s">
        <v>12028</v>
      </c>
      <c r="I3550" s="167" t="s">
        <v>9141</v>
      </c>
      <c r="J3550" s="63" t="str">
        <f t="shared" si="275"/>
        <v>IC.IT.231804</v>
      </c>
      <c r="K3550" s="61" t="s">
        <v>12175</v>
      </c>
      <c r="L3550" s="167" t="str">
        <f t="shared" si="276"/>
        <v>Parietal</v>
      </c>
      <c r="M3550" s="168" t="str">
        <f t="shared" si="277"/>
        <v>PI.IC.IT.231804.01</v>
      </c>
      <c r="N3550" s="168"/>
      <c r="O3550" s="168" t="str">
        <f t="shared" si="278"/>
        <v>PH.IC.IT.231804.01</v>
      </c>
      <c r="Q3550" s="168" t="str">
        <f t="shared" si="279"/>
        <v>CL.IC.IT.231804.01</v>
      </c>
    </row>
    <row r="3551" spans="1:37" s="167" customFormat="1" ht="15">
      <c r="A3551" s="167" t="s">
        <v>9344</v>
      </c>
      <c r="C3551" s="61" t="s">
        <v>10706</v>
      </c>
      <c r="E3551" s="61" t="s">
        <v>12602</v>
      </c>
      <c r="F3551" s="167" t="s">
        <v>8688</v>
      </c>
      <c r="G3551" s="167" t="s">
        <v>9042</v>
      </c>
      <c r="H3551" s="62" t="s">
        <v>12210</v>
      </c>
      <c r="I3551" s="167" t="s">
        <v>9042</v>
      </c>
      <c r="J3551" s="63" t="str">
        <f t="shared" si="275"/>
        <v>IC.IT.231805</v>
      </c>
      <c r="K3551" s="61" t="s">
        <v>12175</v>
      </c>
      <c r="L3551" s="167" t="str">
        <f t="shared" si="276"/>
        <v>Occiput</v>
      </c>
      <c r="M3551" s="168" t="str">
        <f t="shared" si="277"/>
        <v>PI.IC.IT.231805.01</v>
      </c>
      <c r="N3551" s="168"/>
      <c r="O3551" s="168" t="str">
        <f t="shared" si="278"/>
        <v>PH.IC.IT.231805.01</v>
      </c>
      <c r="Q3551" s="168" t="str">
        <f t="shared" si="279"/>
        <v>CL.IC.IT.231805.01</v>
      </c>
    </row>
    <row r="3552" spans="1:37" s="167" customFormat="1" ht="15">
      <c r="A3552" s="167" t="s">
        <v>9344</v>
      </c>
      <c r="C3552" s="61" t="s">
        <v>10706</v>
      </c>
      <c r="E3552" s="61" t="s">
        <v>12602</v>
      </c>
      <c r="F3552" s="167" t="s">
        <v>8688</v>
      </c>
      <c r="G3552" s="167" t="s">
        <v>9142</v>
      </c>
      <c r="H3552" s="62" t="s">
        <v>12212</v>
      </c>
      <c r="I3552" s="167" t="s">
        <v>8736</v>
      </c>
      <c r="J3552" s="63" t="str">
        <f t="shared" si="275"/>
        <v>IC.IT.231806</v>
      </c>
      <c r="K3552" s="61" t="s">
        <v>12175</v>
      </c>
      <c r="L3552" s="167" t="str">
        <f t="shared" si="276"/>
        <v>Eye(s)</v>
      </c>
      <c r="M3552" s="168" t="str">
        <f t="shared" si="277"/>
        <v>PI.IC.IT.231806.01</v>
      </c>
      <c r="N3552" s="168"/>
      <c r="O3552" s="168" t="str">
        <f t="shared" si="278"/>
        <v>PH.IC.IT.231806.01</v>
      </c>
      <c r="Q3552" s="168" t="str">
        <f t="shared" si="279"/>
        <v>CL.IC.IT.231806.01</v>
      </c>
    </row>
    <row r="3553" spans="1:29" s="167" customFormat="1" ht="15">
      <c r="A3553" s="167" t="s">
        <v>9344</v>
      </c>
      <c r="C3553" s="61" t="s">
        <v>10706</v>
      </c>
      <c r="E3553" s="61" t="s">
        <v>12602</v>
      </c>
      <c r="F3553" s="167" t="s">
        <v>8688</v>
      </c>
      <c r="G3553" s="167" t="s">
        <v>8737</v>
      </c>
      <c r="H3553" s="62" t="s">
        <v>12225</v>
      </c>
      <c r="I3553" s="167" t="s">
        <v>8738</v>
      </c>
      <c r="J3553" s="63" t="str">
        <f t="shared" si="275"/>
        <v>IC.IT.231807</v>
      </c>
      <c r="K3553" s="61" t="s">
        <v>12175</v>
      </c>
      <c r="L3553" s="167" t="str">
        <f t="shared" si="276"/>
        <v>Ear(s)</v>
      </c>
      <c r="M3553" s="168" t="str">
        <f t="shared" si="277"/>
        <v>PI.IC.IT.231807.01</v>
      </c>
      <c r="N3553" s="168"/>
      <c r="O3553" s="168" t="str">
        <f t="shared" si="278"/>
        <v>PH.IC.IT.231807.01</v>
      </c>
      <c r="Q3553" s="168" t="str">
        <f t="shared" si="279"/>
        <v>CL.IC.IT.231807.01</v>
      </c>
    </row>
    <row r="3554" spans="1:29" s="167" customFormat="1" ht="15">
      <c r="A3554" s="167" t="s">
        <v>9344</v>
      </c>
      <c r="C3554" s="61" t="s">
        <v>10706</v>
      </c>
      <c r="E3554" s="61" t="s">
        <v>12602</v>
      </c>
      <c r="F3554" s="167" t="s">
        <v>8688</v>
      </c>
      <c r="G3554" s="167" t="s">
        <v>9457</v>
      </c>
      <c r="H3554" s="62" t="s">
        <v>11638</v>
      </c>
      <c r="I3554" s="167" t="s">
        <v>9457</v>
      </c>
      <c r="J3554" s="63" t="str">
        <f t="shared" si="275"/>
        <v>IC.IT.231808</v>
      </c>
      <c r="K3554" s="61" t="s">
        <v>12175</v>
      </c>
      <c r="L3554" s="167" t="str">
        <f t="shared" si="276"/>
        <v>Nose</v>
      </c>
      <c r="M3554" s="168" t="str">
        <f t="shared" si="277"/>
        <v>PI.IC.IT.231808.01</v>
      </c>
      <c r="N3554" s="168"/>
      <c r="O3554" s="168" t="str">
        <f t="shared" si="278"/>
        <v>PH.IC.IT.231808.01</v>
      </c>
      <c r="Q3554" s="168" t="str">
        <f t="shared" si="279"/>
        <v>CL.IC.IT.231808.01</v>
      </c>
    </row>
    <row r="3555" spans="1:29" s="167" customFormat="1" ht="15">
      <c r="A3555" s="167" t="s">
        <v>9344</v>
      </c>
      <c r="C3555" s="61" t="s">
        <v>10706</v>
      </c>
      <c r="E3555" s="61" t="s">
        <v>12602</v>
      </c>
      <c r="F3555" s="167" t="s">
        <v>8688</v>
      </c>
      <c r="G3555" s="167" t="s">
        <v>8739</v>
      </c>
      <c r="H3555" s="62" t="s">
        <v>11639</v>
      </c>
      <c r="I3555" s="167" t="s">
        <v>8739</v>
      </c>
      <c r="J3555" s="63" t="str">
        <f t="shared" si="275"/>
        <v>IC.IT.231809</v>
      </c>
      <c r="K3555" s="61" t="s">
        <v>12175</v>
      </c>
      <c r="L3555" s="167" t="str">
        <f t="shared" si="276"/>
        <v>Cheek</v>
      </c>
      <c r="M3555" s="168" t="str">
        <f t="shared" si="277"/>
        <v>PI.IC.IT.231809.01</v>
      </c>
      <c r="N3555" s="168"/>
      <c r="O3555" s="168" t="str">
        <f t="shared" si="278"/>
        <v>PH.IC.IT.231809.01</v>
      </c>
      <c r="Q3555" s="168" t="str">
        <f t="shared" si="279"/>
        <v>CL.IC.IT.231809.01</v>
      </c>
    </row>
    <row r="3556" spans="1:29" s="167" customFormat="1" ht="15">
      <c r="A3556" s="167" t="s">
        <v>9344</v>
      </c>
      <c r="C3556" s="61" t="s">
        <v>10706</v>
      </c>
      <c r="E3556" s="61" t="s">
        <v>12602</v>
      </c>
      <c r="F3556" s="167" t="s">
        <v>8688</v>
      </c>
      <c r="G3556" s="167" t="s">
        <v>8740</v>
      </c>
      <c r="H3556" s="62" t="s">
        <v>11829</v>
      </c>
      <c r="I3556" s="167" t="s">
        <v>8741</v>
      </c>
      <c r="J3556" s="63" t="str">
        <f t="shared" si="275"/>
        <v>IC.IT.231810</v>
      </c>
      <c r="K3556" s="61" t="s">
        <v>12175</v>
      </c>
      <c r="L3556" s="167" t="str">
        <f t="shared" si="276"/>
        <v>Lip upper</v>
      </c>
      <c r="M3556" s="168" t="str">
        <f t="shared" si="277"/>
        <v>PI.IC.IT.231810.01</v>
      </c>
      <c r="N3556" s="168"/>
      <c r="O3556" s="168" t="str">
        <f t="shared" si="278"/>
        <v>PH.IC.IT.231810.01</v>
      </c>
      <c r="Q3556" s="168" t="str">
        <f t="shared" si="279"/>
        <v>CL.IC.IT.231810.01</v>
      </c>
    </row>
    <row r="3557" spans="1:29" s="167" customFormat="1" ht="15">
      <c r="A3557" s="167" t="s">
        <v>9344</v>
      </c>
      <c r="C3557" s="61" t="s">
        <v>10706</v>
      </c>
      <c r="E3557" s="61" t="s">
        <v>12602</v>
      </c>
      <c r="F3557" s="167" t="s">
        <v>8688</v>
      </c>
      <c r="G3557" s="167" t="s">
        <v>8742</v>
      </c>
      <c r="H3557" s="62" t="s">
        <v>12099</v>
      </c>
      <c r="I3557" s="167" t="s">
        <v>8743</v>
      </c>
      <c r="J3557" s="63" t="str">
        <f t="shared" si="275"/>
        <v>IC.IT.231811</v>
      </c>
      <c r="K3557" s="61" t="s">
        <v>12175</v>
      </c>
      <c r="L3557" s="167" t="str">
        <f t="shared" si="276"/>
        <v>Lip lower</v>
      </c>
      <c r="M3557" s="168" t="str">
        <f t="shared" si="277"/>
        <v>PI.IC.IT.231811.01</v>
      </c>
      <c r="N3557" s="168"/>
      <c r="O3557" s="168" t="str">
        <f t="shared" si="278"/>
        <v>PH.IC.IT.231811.01</v>
      </c>
      <c r="Q3557" s="168" t="str">
        <f t="shared" si="279"/>
        <v>CL.IC.IT.231811.01</v>
      </c>
    </row>
    <row r="3558" spans="1:29" s="167" customFormat="1" ht="15">
      <c r="A3558" s="167" t="s">
        <v>9344</v>
      </c>
      <c r="C3558" s="61" t="s">
        <v>10706</v>
      </c>
      <c r="E3558" s="61" t="s">
        <v>12602</v>
      </c>
      <c r="F3558" s="167" t="s">
        <v>8688</v>
      </c>
      <c r="G3558" s="167" t="s">
        <v>8744</v>
      </c>
      <c r="H3558" s="62" t="s">
        <v>12100</v>
      </c>
      <c r="I3558" s="167" t="s">
        <v>8744</v>
      </c>
      <c r="J3558" s="63" t="str">
        <f t="shared" si="275"/>
        <v>IC.IT.231812</v>
      </c>
      <c r="K3558" s="61" t="s">
        <v>12175</v>
      </c>
      <c r="L3558" s="167" t="str">
        <f t="shared" si="276"/>
        <v>Jaw</v>
      </c>
      <c r="M3558" s="168" t="str">
        <f t="shared" si="277"/>
        <v>PI.IC.IT.231812.01</v>
      </c>
      <c r="N3558" s="168"/>
      <c r="O3558" s="168" t="str">
        <f t="shared" si="278"/>
        <v>PH.IC.IT.231812.01</v>
      </c>
      <c r="Q3558" s="168" t="str">
        <f t="shared" si="279"/>
        <v>CL.IC.IT.231812.01</v>
      </c>
    </row>
    <row r="3559" spans="1:29" s="167" customFormat="1" ht="15">
      <c r="A3559" s="167" t="s">
        <v>9344</v>
      </c>
      <c r="C3559" s="61" t="s">
        <v>10706</v>
      </c>
      <c r="E3559" s="61" t="s">
        <v>12602</v>
      </c>
      <c r="F3559" s="167" t="s">
        <v>8688</v>
      </c>
      <c r="G3559" s="167" t="s">
        <v>9113</v>
      </c>
      <c r="H3559" s="62" t="s">
        <v>12101</v>
      </c>
      <c r="I3559" s="167" t="s">
        <v>9113</v>
      </c>
      <c r="J3559" s="63" t="str">
        <f t="shared" si="275"/>
        <v>IC.IT.231813</v>
      </c>
      <c r="K3559" s="61" t="s">
        <v>12175</v>
      </c>
      <c r="L3559" s="167" t="str">
        <f t="shared" si="276"/>
        <v>Neck</v>
      </c>
      <c r="M3559" s="168" t="str">
        <f t="shared" si="277"/>
        <v>PI.IC.IT.231813.01</v>
      </c>
      <c r="N3559" s="168"/>
      <c r="O3559" s="168" t="str">
        <f t="shared" si="278"/>
        <v>PH.IC.IT.231813.01</v>
      </c>
      <c r="Q3559" s="168" t="str">
        <f t="shared" si="279"/>
        <v>CL.IC.IT.231813.01</v>
      </c>
    </row>
    <row r="3560" spans="1:29" s="167" customFormat="1" ht="15">
      <c r="A3560" s="167" t="s">
        <v>9344</v>
      </c>
      <c r="C3560" s="61" t="s">
        <v>10706</v>
      </c>
      <c r="E3560" s="61" t="s">
        <v>12602</v>
      </c>
      <c r="F3560" s="167" t="s">
        <v>8688</v>
      </c>
      <c r="G3560" s="167" t="s">
        <v>9114</v>
      </c>
      <c r="H3560" s="62" t="s">
        <v>12102</v>
      </c>
      <c r="I3560" s="167" t="s">
        <v>9115</v>
      </c>
      <c r="J3560" s="63" t="str">
        <f t="shared" si="275"/>
        <v>IC.IT.231814</v>
      </c>
      <c r="K3560" s="61" t="s">
        <v>12175</v>
      </c>
      <c r="L3560" s="167" t="str">
        <f t="shared" si="276"/>
        <v>Tracheostomy site</v>
      </c>
      <c r="M3560" s="168" t="str">
        <f t="shared" si="277"/>
        <v>PI.IC.IT.231814.01</v>
      </c>
      <c r="N3560" s="168"/>
      <c r="O3560" s="168" t="str">
        <f t="shared" si="278"/>
        <v>PH.IC.IT.231814.01</v>
      </c>
      <c r="Q3560" s="168" t="str">
        <f t="shared" si="279"/>
        <v>CL.IC.IT.231814.01</v>
      </c>
    </row>
    <row r="3561" spans="1:29" s="167" customFormat="1" ht="15">
      <c r="A3561" s="167" t="s">
        <v>9344</v>
      </c>
      <c r="C3561" s="61" t="s">
        <v>10706</v>
      </c>
      <c r="E3561" s="61" t="s">
        <v>12602</v>
      </c>
      <c r="F3561" s="167" t="s">
        <v>8688</v>
      </c>
      <c r="G3561" s="167" t="s">
        <v>9116</v>
      </c>
      <c r="H3561" s="62" t="s">
        <v>11559</v>
      </c>
      <c r="I3561" s="167" t="s">
        <v>9116</v>
      </c>
      <c r="J3561" s="63" t="str">
        <f t="shared" si="275"/>
        <v>IC.IT.231815</v>
      </c>
      <c r="K3561" s="61" t="s">
        <v>12175</v>
      </c>
      <c r="L3561" s="167" t="str">
        <f t="shared" si="276"/>
        <v>Chin</v>
      </c>
      <c r="M3561" s="168" t="str">
        <f t="shared" si="277"/>
        <v>PI.IC.IT.231815.01</v>
      </c>
      <c r="N3561" s="168"/>
      <c r="O3561" s="168" t="str">
        <f t="shared" si="278"/>
        <v>PH.IC.IT.231815.01</v>
      </c>
      <c r="Q3561" s="168" t="str">
        <f t="shared" si="279"/>
        <v>CL.IC.IT.231815.01</v>
      </c>
    </row>
    <row r="3562" spans="1:29" s="167" customFormat="1" ht="15">
      <c r="A3562" s="167" t="s">
        <v>9344</v>
      </c>
      <c r="C3562" s="61" t="s">
        <v>10706</v>
      </c>
      <c r="E3562" s="61" t="s">
        <v>12602</v>
      </c>
      <c r="F3562" s="167" t="s">
        <v>8688</v>
      </c>
      <c r="G3562" s="86" t="s">
        <v>9166</v>
      </c>
      <c r="H3562" s="62" t="s">
        <v>11560</v>
      </c>
      <c r="I3562" s="86" t="s">
        <v>9166</v>
      </c>
      <c r="J3562" s="63" t="str">
        <f t="shared" si="275"/>
        <v>IC.IT.231816</v>
      </c>
      <c r="K3562" s="61" t="s">
        <v>1702</v>
      </c>
      <c r="L3562" s="167" t="str">
        <f t="shared" si="276"/>
        <v>Forehead, right side</v>
      </c>
      <c r="M3562" s="168" t="str">
        <f t="shared" si="277"/>
        <v>PI.IC.IT.231816.01</v>
      </c>
      <c r="N3562" s="168"/>
      <c r="O3562" s="168" t="str">
        <f t="shared" si="278"/>
        <v>PH.IC.IT.231816.01</v>
      </c>
      <c r="Q3562" s="168" t="str">
        <f t="shared" si="279"/>
        <v>CL.IC.IT.231816.01</v>
      </c>
      <c r="AB3562" s="167" t="s">
        <v>12773</v>
      </c>
      <c r="AC3562" s="167">
        <v>1428</v>
      </c>
    </row>
    <row r="3563" spans="1:29" s="167" customFormat="1" ht="15">
      <c r="A3563" s="167" t="s">
        <v>9344</v>
      </c>
      <c r="C3563" s="61" t="s">
        <v>10706</v>
      </c>
      <c r="E3563" s="61" t="s">
        <v>12602</v>
      </c>
      <c r="F3563" s="167" t="s">
        <v>8688</v>
      </c>
      <c r="G3563" s="86" t="s">
        <v>9024</v>
      </c>
      <c r="H3563" s="62" t="s">
        <v>11561</v>
      </c>
      <c r="I3563" s="86" t="s">
        <v>9024</v>
      </c>
      <c r="J3563" s="63" t="str">
        <f t="shared" si="275"/>
        <v>IC.IT.231817</v>
      </c>
      <c r="K3563" s="61" t="s">
        <v>12175</v>
      </c>
      <c r="L3563" s="167" t="str">
        <f t="shared" si="276"/>
        <v>Forehead, left side</v>
      </c>
      <c r="M3563" s="168" t="str">
        <f t="shared" si="277"/>
        <v>PI.IC.IT.231817.01</v>
      </c>
      <c r="N3563" s="168"/>
      <c r="O3563" s="168" t="str">
        <f t="shared" si="278"/>
        <v>PH.IC.IT.231817.01</v>
      </c>
      <c r="Q3563" s="168" t="str">
        <f t="shared" si="279"/>
        <v>CL.IC.IT.231817.01</v>
      </c>
      <c r="AB3563" s="167" t="s">
        <v>12773</v>
      </c>
      <c r="AC3563" s="167">
        <v>1428</v>
      </c>
    </row>
    <row r="3564" spans="1:29" s="167" customFormat="1" ht="15">
      <c r="A3564" s="167" t="s">
        <v>9344</v>
      </c>
      <c r="C3564" s="61" t="s">
        <v>10706</v>
      </c>
      <c r="E3564" s="61" t="s">
        <v>12602</v>
      </c>
      <c r="F3564" s="167" t="s">
        <v>8688</v>
      </c>
      <c r="G3564" s="86" t="s">
        <v>9027</v>
      </c>
      <c r="H3564" s="62" t="s">
        <v>12060</v>
      </c>
      <c r="I3564" s="86" t="s">
        <v>9027</v>
      </c>
      <c r="J3564" s="63" t="str">
        <f t="shared" si="275"/>
        <v>IC.IT.231818</v>
      </c>
      <c r="K3564" s="61" t="s">
        <v>12175</v>
      </c>
      <c r="L3564" s="167" t="str">
        <f t="shared" si="276"/>
        <v>Temporal, right</v>
      </c>
      <c r="M3564" s="168" t="str">
        <f t="shared" si="277"/>
        <v>PI.IC.IT.231818.01</v>
      </c>
      <c r="N3564" s="168"/>
      <c r="O3564" s="168" t="str">
        <f t="shared" si="278"/>
        <v>PH.IC.IT.231818.01</v>
      </c>
      <c r="Q3564" s="168" t="str">
        <f t="shared" si="279"/>
        <v>CL.IC.IT.231818.01</v>
      </c>
      <c r="AB3564" s="167" t="s">
        <v>12773</v>
      </c>
      <c r="AC3564" s="167">
        <v>1428</v>
      </c>
    </row>
    <row r="3565" spans="1:29" s="167" customFormat="1" ht="15">
      <c r="A3565" s="167" t="s">
        <v>9344</v>
      </c>
      <c r="C3565" s="61" t="s">
        <v>10706</v>
      </c>
      <c r="E3565" s="61" t="s">
        <v>12602</v>
      </c>
      <c r="F3565" s="167" t="s">
        <v>8688</v>
      </c>
      <c r="G3565" s="86" t="s">
        <v>9029</v>
      </c>
      <c r="H3565" s="62" t="s">
        <v>11913</v>
      </c>
      <c r="I3565" s="86" t="s">
        <v>9029</v>
      </c>
      <c r="J3565" s="63" t="str">
        <f t="shared" si="275"/>
        <v>IC.IT.231819</v>
      </c>
      <c r="K3565" s="61" t="s">
        <v>12175</v>
      </c>
      <c r="L3565" s="167" t="str">
        <f t="shared" si="276"/>
        <v>Temporal, left</v>
      </c>
      <c r="M3565" s="168" t="str">
        <f t="shared" si="277"/>
        <v>PI.IC.IT.231819.01</v>
      </c>
      <c r="N3565" s="168"/>
      <c r="O3565" s="168" t="str">
        <f t="shared" si="278"/>
        <v>PH.IC.IT.231819.01</v>
      </c>
      <c r="Q3565" s="168" t="str">
        <f t="shared" si="279"/>
        <v>CL.IC.IT.231819.01</v>
      </c>
      <c r="AB3565" s="167" t="s">
        <v>12773</v>
      </c>
      <c r="AC3565" s="167">
        <v>1428</v>
      </c>
    </row>
    <row r="3566" spans="1:29" s="167" customFormat="1" ht="15">
      <c r="A3566" s="167" t="s">
        <v>9344</v>
      </c>
      <c r="C3566" s="61" t="s">
        <v>10706</v>
      </c>
      <c r="E3566" s="61" t="s">
        <v>12602</v>
      </c>
      <c r="F3566" s="167" t="s">
        <v>8688</v>
      </c>
      <c r="G3566" s="86" t="s">
        <v>9031</v>
      </c>
      <c r="H3566" s="62" t="s">
        <v>11906</v>
      </c>
      <c r="I3566" s="86" t="s">
        <v>9031</v>
      </c>
      <c r="J3566" s="63" t="str">
        <f t="shared" si="275"/>
        <v>IC.IT.231820</v>
      </c>
      <c r="K3566" s="61" t="s">
        <v>12175</v>
      </c>
      <c r="L3566" s="167" t="str">
        <f t="shared" si="276"/>
        <v>Parietal, right</v>
      </c>
      <c r="M3566" s="168" t="str">
        <f t="shared" si="277"/>
        <v>PI.IC.IT.231820.01</v>
      </c>
      <c r="N3566" s="168"/>
      <c r="O3566" s="168" t="str">
        <f t="shared" si="278"/>
        <v>PH.IC.IT.231820.01</v>
      </c>
      <c r="Q3566" s="168" t="str">
        <f t="shared" si="279"/>
        <v>CL.IC.IT.231820.01</v>
      </c>
      <c r="AB3566" s="167" t="s">
        <v>12773</v>
      </c>
      <c r="AC3566" s="167">
        <v>1428</v>
      </c>
    </row>
    <row r="3567" spans="1:29" s="167" customFormat="1" ht="15">
      <c r="A3567" s="167" t="s">
        <v>9344</v>
      </c>
      <c r="C3567" s="61" t="s">
        <v>10706</v>
      </c>
      <c r="E3567" s="61" t="s">
        <v>12602</v>
      </c>
      <c r="F3567" s="167" t="s">
        <v>8688</v>
      </c>
      <c r="G3567" s="86" t="s">
        <v>9040</v>
      </c>
      <c r="H3567" s="62" t="s">
        <v>10704</v>
      </c>
      <c r="I3567" s="86" t="s">
        <v>9040</v>
      </c>
      <c r="J3567" s="63" t="str">
        <f t="shared" si="275"/>
        <v>IC.IT.231821</v>
      </c>
      <c r="K3567" s="61" t="s">
        <v>12175</v>
      </c>
      <c r="L3567" s="167" t="str">
        <f t="shared" si="276"/>
        <v>Parietal, left</v>
      </c>
      <c r="M3567" s="168" t="str">
        <f t="shared" si="277"/>
        <v>PI.IC.IT.231821.01</v>
      </c>
      <c r="N3567" s="168"/>
      <c r="O3567" s="168" t="str">
        <f t="shared" si="278"/>
        <v>PH.IC.IT.231821.01</v>
      </c>
      <c r="Q3567" s="168" t="str">
        <f t="shared" si="279"/>
        <v>CL.IC.IT.231821.01</v>
      </c>
      <c r="AB3567" s="167" t="s">
        <v>12773</v>
      </c>
      <c r="AC3567" s="167">
        <v>1428</v>
      </c>
    </row>
    <row r="3568" spans="1:29" s="167" customFormat="1" ht="15">
      <c r="A3568" s="167" t="s">
        <v>9344</v>
      </c>
      <c r="C3568" s="61" t="s">
        <v>10706</v>
      </c>
      <c r="E3568" s="61" t="s">
        <v>12602</v>
      </c>
      <c r="F3568" s="167" t="s">
        <v>8688</v>
      </c>
      <c r="G3568" s="86" t="s">
        <v>9043</v>
      </c>
      <c r="H3568" s="62" t="s">
        <v>10705</v>
      </c>
      <c r="I3568" s="86" t="s">
        <v>9043</v>
      </c>
      <c r="J3568" s="63" t="str">
        <f t="shared" si="275"/>
        <v>IC.IT.231822</v>
      </c>
      <c r="K3568" s="61" t="s">
        <v>12175</v>
      </c>
      <c r="L3568" s="167" t="str">
        <f t="shared" si="276"/>
        <v>Eye, right</v>
      </c>
      <c r="M3568" s="168" t="str">
        <f t="shared" si="277"/>
        <v>PI.IC.IT.231822.01</v>
      </c>
      <c r="N3568" s="168"/>
      <c r="O3568" s="168" t="str">
        <f t="shared" si="278"/>
        <v>PH.IC.IT.231822.01</v>
      </c>
      <c r="Q3568" s="168" t="str">
        <f t="shared" si="279"/>
        <v>CL.IC.IT.231822.01</v>
      </c>
      <c r="AB3568" s="167" t="s">
        <v>12773</v>
      </c>
      <c r="AC3568" s="167">
        <v>1428</v>
      </c>
    </row>
    <row r="3569" spans="1:29" s="167" customFormat="1" ht="15">
      <c r="A3569" s="167" t="s">
        <v>9344</v>
      </c>
      <c r="C3569" s="61" t="s">
        <v>10706</v>
      </c>
      <c r="E3569" s="61" t="s">
        <v>12602</v>
      </c>
      <c r="F3569" s="167" t="s">
        <v>8688</v>
      </c>
      <c r="G3569" s="86" t="s">
        <v>9045</v>
      </c>
      <c r="H3569" s="62" t="s">
        <v>10706</v>
      </c>
      <c r="I3569" s="86" t="s">
        <v>9045</v>
      </c>
      <c r="J3569" s="63" t="str">
        <f t="shared" si="275"/>
        <v>IC.IT.231823</v>
      </c>
      <c r="K3569" s="61" t="s">
        <v>12175</v>
      </c>
      <c r="L3569" s="167" t="str">
        <f t="shared" si="276"/>
        <v>Eye, left</v>
      </c>
      <c r="M3569" s="168" t="str">
        <f t="shared" si="277"/>
        <v>PI.IC.IT.231823.01</v>
      </c>
      <c r="N3569" s="168"/>
      <c r="O3569" s="168" t="str">
        <f t="shared" si="278"/>
        <v>PH.IC.IT.231823.01</v>
      </c>
      <c r="Q3569" s="168" t="str">
        <f t="shared" si="279"/>
        <v>CL.IC.IT.231823.01</v>
      </c>
      <c r="AB3569" s="167" t="s">
        <v>12773</v>
      </c>
      <c r="AC3569" s="167">
        <v>1428</v>
      </c>
    </row>
    <row r="3570" spans="1:29" s="167" customFormat="1" ht="15">
      <c r="A3570" s="167" t="s">
        <v>9344</v>
      </c>
      <c r="C3570" s="61" t="s">
        <v>10706</v>
      </c>
      <c r="E3570" s="61" t="s">
        <v>12602</v>
      </c>
      <c r="F3570" s="167" t="s">
        <v>8688</v>
      </c>
      <c r="G3570" s="86" t="s">
        <v>9584</v>
      </c>
      <c r="H3570" s="61" t="s">
        <v>10707</v>
      </c>
      <c r="I3570" s="86" t="s">
        <v>9584</v>
      </c>
      <c r="J3570" s="63" t="str">
        <f t="shared" si="275"/>
        <v>IC.IT.231824</v>
      </c>
      <c r="K3570" s="61" t="s">
        <v>12175</v>
      </c>
      <c r="L3570" s="167" t="str">
        <f t="shared" si="276"/>
        <v>Ear, right</v>
      </c>
      <c r="M3570" s="168" t="str">
        <f t="shared" si="277"/>
        <v>PI.IC.IT.231824.01</v>
      </c>
      <c r="N3570" s="168"/>
      <c r="O3570" s="168" t="str">
        <f t="shared" si="278"/>
        <v>PH.IC.IT.231824.01</v>
      </c>
      <c r="Q3570" s="168" t="str">
        <f t="shared" si="279"/>
        <v>CL.IC.IT.231824.01</v>
      </c>
      <c r="AB3570" s="167" t="s">
        <v>12773</v>
      </c>
      <c r="AC3570" s="167">
        <v>1428</v>
      </c>
    </row>
    <row r="3571" spans="1:29" s="167" customFormat="1" ht="15">
      <c r="A3571" s="167" t="s">
        <v>9344</v>
      </c>
      <c r="C3571" s="61" t="s">
        <v>10706</v>
      </c>
      <c r="E3571" s="61" t="s">
        <v>12602</v>
      </c>
      <c r="F3571" s="167" t="s">
        <v>8688</v>
      </c>
      <c r="G3571" s="86" t="s">
        <v>9586</v>
      </c>
      <c r="H3571" s="62" t="s">
        <v>10708</v>
      </c>
      <c r="I3571" s="86" t="s">
        <v>9586</v>
      </c>
      <c r="J3571" s="63" t="str">
        <f t="shared" si="275"/>
        <v>IC.IT.231825</v>
      </c>
      <c r="K3571" s="61" t="s">
        <v>12175</v>
      </c>
      <c r="L3571" s="167" t="str">
        <f t="shared" si="276"/>
        <v>Ear, left</v>
      </c>
      <c r="M3571" s="168" t="str">
        <f t="shared" si="277"/>
        <v>PI.IC.IT.231825.01</v>
      </c>
      <c r="N3571" s="168"/>
      <c r="O3571" s="168" t="str">
        <f t="shared" si="278"/>
        <v>PH.IC.IT.231825.01</v>
      </c>
      <c r="Q3571" s="168" t="str">
        <f t="shared" si="279"/>
        <v>CL.IC.IT.231825.01</v>
      </c>
      <c r="AB3571" s="167" t="s">
        <v>12773</v>
      </c>
      <c r="AC3571" s="167">
        <v>1428</v>
      </c>
    </row>
    <row r="3572" spans="1:29" s="167" customFormat="1" ht="15">
      <c r="A3572" s="167" t="s">
        <v>9344</v>
      </c>
      <c r="C3572" s="61" t="s">
        <v>10706</v>
      </c>
      <c r="E3572" s="61" t="s">
        <v>12602</v>
      </c>
      <c r="F3572" s="167" t="s">
        <v>8688</v>
      </c>
      <c r="G3572" s="86" t="s">
        <v>9212</v>
      </c>
      <c r="H3572" s="62" t="s">
        <v>10709</v>
      </c>
      <c r="I3572" s="86" t="s">
        <v>9212</v>
      </c>
      <c r="J3572" s="63" t="str">
        <f t="shared" si="275"/>
        <v>IC.IT.231826</v>
      </c>
      <c r="K3572" s="61" t="s">
        <v>12175</v>
      </c>
      <c r="L3572" s="167" t="str">
        <f t="shared" si="276"/>
        <v>Nose, right side</v>
      </c>
      <c r="M3572" s="168" t="str">
        <f t="shared" si="277"/>
        <v>PI.IC.IT.231826.01</v>
      </c>
      <c r="N3572" s="168"/>
      <c r="O3572" s="168" t="str">
        <f t="shared" si="278"/>
        <v>PH.IC.IT.231826.01</v>
      </c>
      <c r="Q3572" s="168" t="str">
        <f t="shared" si="279"/>
        <v>CL.IC.IT.231826.01</v>
      </c>
      <c r="AB3572" s="167" t="s">
        <v>12773</v>
      </c>
      <c r="AC3572" s="167">
        <v>1428</v>
      </c>
    </row>
    <row r="3573" spans="1:29" s="167" customFormat="1" ht="15">
      <c r="A3573" s="167" t="s">
        <v>9344</v>
      </c>
      <c r="C3573" s="61" t="s">
        <v>10706</v>
      </c>
      <c r="E3573" s="61" t="s">
        <v>12602</v>
      </c>
      <c r="F3573" s="167" t="s">
        <v>8688</v>
      </c>
      <c r="G3573" s="86" t="s">
        <v>9214</v>
      </c>
      <c r="H3573" s="62" t="s">
        <v>9143</v>
      </c>
      <c r="I3573" s="86" t="s">
        <v>9214</v>
      </c>
      <c r="J3573" s="63" t="str">
        <f t="shared" si="275"/>
        <v>IC.IT.231827</v>
      </c>
      <c r="K3573" s="61" t="s">
        <v>12175</v>
      </c>
      <c r="L3573" s="167" t="str">
        <f t="shared" si="276"/>
        <v>Nose, left side</v>
      </c>
      <c r="M3573" s="168" t="str">
        <f t="shared" si="277"/>
        <v>PI.IC.IT.231827.01</v>
      </c>
      <c r="N3573" s="168"/>
      <c r="O3573" s="168" t="str">
        <f t="shared" si="278"/>
        <v>PH.IC.IT.231827.01</v>
      </c>
      <c r="Q3573" s="168" t="str">
        <f t="shared" si="279"/>
        <v>CL.IC.IT.231827.01</v>
      </c>
      <c r="AB3573" s="167" t="s">
        <v>12773</v>
      </c>
      <c r="AC3573" s="167">
        <v>1428</v>
      </c>
    </row>
    <row r="3574" spans="1:29" s="167" customFormat="1" ht="15">
      <c r="A3574" s="167" t="s">
        <v>9344</v>
      </c>
      <c r="C3574" s="61" t="s">
        <v>10706</v>
      </c>
      <c r="E3574" s="61" t="s">
        <v>12602</v>
      </c>
      <c r="F3574" s="167" t="s">
        <v>8688</v>
      </c>
      <c r="G3574" s="86" t="s">
        <v>9091</v>
      </c>
      <c r="H3574" s="62" t="s">
        <v>9144</v>
      </c>
      <c r="I3574" s="86" t="s">
        <v>9091</v>
      </c>
      <c r="J3574" s="63" t="str">
        <f t="shared" si="275"/>
        <v>IC.IT.231828</v>
      </c>
      <c r="K3574" s="61" t="s">
        <v>12175</v>
      </c>
      <c r="L3574" s="167" t="str">
        <f t="shared" si="276"/>
        <v>Jaw, right</v>
      </c>
      <c r="M3574" s="168" t="str">
        <f t="shared" si="277"/>
        <v>PI.IC.IT.231828.01</v>
      </c>
      <c r="N3574" s="168"/>
      <c r="O3574" s="168" t="str">
        <f t="shared" si="278"/>
        <v>PH.IC.IT.231828.01</v>
      </c>
      <c r="Q3574" s="168" t="str">
        <f t="shared" si="279"/>
        <v>CL.IC.IT.231828.01</v>
      </c>
      <c r="AB3574" s="167" t="s">
        <v>12773</v>
      </c>
      <c r="AC3574" s="167">
        <v>1428</v>
      </c>
    </row>
    <row r="3575" spans="1:29" s="167" customFormat="1" ht="15">
      <c r="A3575" s="167" t="s">
        <v>9344</v>
      </c>
      <c r="C3575" s="61" t="s">
        <v>10706</v>
      </c>
      <c r="E3575" s="61" t="s">
        <v>12602</v>
      </c>
      <c r="F3575" s="167" t="s">
        <v>8688</v>
      </c>
      <c r="G3575" s="86" t="s">
        <v>9093</v>
      </c>
      <c r="H3575" s="62" t="s">
        <v>9145</v>
      </c>
      <c r="I3575" s="86" t="s">
        <v>9093</v>
      </c>
      <c r="J3575" s="63" t="str">
        <f t="shared" si="275"/>
        <v>IC.IT.231829</v>
      </c>
      <c r="K3575" s="61" t="s">
        <v>12175</v>
      </c>
      <c r="L3575" s="167" t="str">
        <f t="shared" si="276"/>
        <v>Jaw, left</v>
      </c>
      <c r="M3575" s="168" t="str">
        <f t="shared" si="277"/>
        <v>PI.IC.IT.231829.01</v>
      </c>
      <c r="N3575" s="168"/>
      <c r="O3575" s="168" t="str">
        <f t="shared" si="278"/>
        <v>PH.IC.IT.231829.01</v>
      </c>
      <c r="Q3575" s="168" t="str">
        <f t="shared" si="279"/>
        <v>CL.IC.IT.231829.01</v>
      </c>
      <c r="AB3575" s="167" t="s">
        <v>12773</v>
      </c>
      <c r="AC3575" s="167">
        <v>1428</v>
      </c>
    </row>
    <row r="3576" spans="1:29" s="167" customFormat="1" ht="15">
      <c r="A3576" s="167" t="s">
        <v>9344</v>
      </c>
      <c r="C3576" s="61" t="s">
        <v>10706</v>
      </c>
      <c r="E3576" s="61" t="s">
        <v>12602</v>
      </c>
      <c r="F3576" s="167" t="s">
        <v>8688</v>
      </c>
      <c r="G3576" s="86" t="s">
        <v>9095</v>
      </c>
      <c r="H3576" s="62" t="s">
        <v>6872</v>
      </c>
      <c r="I3576" s="86" t="s">
        <v>9095</v>
      </c>
      <c r="J3576" s="63" t="str">
        <f t="shared" si="275"/>
        <v>IC.IT.231830</v>
      </c>
      <c r="K3576" s="61" t="s">
        <v>12175</v>
      </c>
      <c r="L3576" s="167" t="str">
        <f t="shared" si="276"/>
        <v>Neck, right</v>
      </c>
      <c r="M3576" s="168" t="str">
        <f t="shared" si="277"/>
        <v>PI.IC.IT.231830.01</v>
      </c>
      <c r="N3576" s="168"/>
      <c r="O3576" s="168" t="str">
        <f t="shared" si="278"/>
        <v>PH.IC.IT.231830.01</v>
      </c>
      <c r="Q3576" s="168" t="str">
        <f t="shared" si="279"/>
        <v>CL.IC.IT.231830.01</v>
      </c>
      <c r="AB3576" s="167" t="s">
        <v>12773</v>
      </c>
      <c r="AC3576" s="167">
        <v>1428</v>
      </c>
    </row>
    <row r="3577" spans="1:29" s="167" customFormat="1" ht="15">
      <c r="A3577" s="167" t="s">
        <v>9344</v>
      </c>
      <c r="C3577" s="61" t="s">
        <v>10706</v>
      </c>
      <c r="E3577" s="61" t="s">
        <v>12602</v>
      </c>
      <c r="F3577" s="167" t="s">
        <v>8688</v>
      </c>
      <c r="G3577" s="86" t="s">
        <v>9111</v>
      </c>
      <c r="H3577" s="62" t="s">
        <v>6874</v>
      </c>
      <c r="I3577" s="86" t="s">
        <v>9111</v>
      </c>
      <c r="J3577" s="63" t="str">
        <f t="shared" si="275"/>
        <v>IC.IT.231831</v>
      </c>
      <c r="K3577" s="61" t="s">
        <v>12175</v>
      </c>
      <c r="L3577" s="167" t="str">
        <f t="shared" si="276"/>
        <v>Neck, left</v>
      </c>
      <c r="M3577" s="168" t="str">
        <f t="shared" si="277"/>
        <v>PI.IC.IT.231831.01</v>
      </c>
      <c r="N3577" s="168"/>
      <c r="O3577" s="168" t="str">
        <f t="shared" si="278"/>
        <v>PH.IC.IT.231831.01</v>
      </c>
      <c r="Q3577" s="168" t="str">
        <f t="shared" si="279"/>
        <v>CL.IC.IT.231831.01</v>
      </c>
      <c r="AB3577" s="167" t="s">
        <v>12773</v>
      </c>
      <c r="AC3577" s="167">
        <v>1428</v>
      </c>
    </row>
    <row r="3578" spans="1:29" s="167" customFormat="1" ht="15">
      <c r="A3578" s="167" t="s">
        <v>9344</v>
      </c>
      <c r="C3578" s="61" t="s">
        <v>10706</v>
      </c>
      <c r="D3578" s="167" t="s">
        <v>8699</v>
      </c>
      <c r="E3578" s="61" t="s">
        <v>12604</v>
      </c>
      <c r="F3578" s="167" t="s">
        <v>8573</v>
      </c>
      <c r="G3578" s="167" t="s">
        <v>8998</v>
      </c>
      <c r="H3578" s="62" t="s">
        <v>11848</v>
      </c>
      <c r="I3578" s="167" t="s">
        <v>8998</v>
      </c>
      <c r="J3578" s="63" t="str">
        <f t="shared" si="275"/>
        <v>IC.IT.231901</v>
      </c>
      <c r="K3578" s="61" t="s">
        <v>12175</v>
      </c>
      <c r="L3578" s="167" t="str">
        <f t="shared" si="276"/>
        <v>Hip</v>
      </c>
      <c r="M3578" s="168" t="str">
        <f t="shared" si="277"/>
        <v>PI.IC.IT.231901.01</v>
      </c>
      <c r="N3578" s="168"/>
      <c r="O3578" s="168" t="str">
        <f t="shared" si="278"/>
        <v>PH.IC.IT.231901.01</v>
      </c>
      <c r="Q3578" s="168" t="str">
        <f t="shared" si="279"/>
        <v>CL.IC.IT.231901.01</v>
      </c>
    </row>
    <row r="3579" spans="1:29" s="167" customFormat="1" ht="15">
      <c r="A3579" s="167" t="s">
        <v>9344</v>
      </c>
      <c r="C3579" s="61" t="s">
        <v>10706</v>
      </c>
      <c r="E3579" s="61" t="s">
        <v>12604</v>
      </c>
      <c r="F3579" s="167" t="s">
        <v>8573</v>
      </c>
      <c r="G3579" s="167" t="s">
        <v>8999</v>
      </c>
      <c r="H3579" s="62" t="s">
        <v>12030</v>
      </c>
      <c r="I3579" s="167" t="s">
        <v>8999</v>
      </c>
      <c r="J3579" s="63" t="str">
        <f t="shared" si="275"/>
        <v>IC.IT.231902</v>
      </c>
      <c r="K3579" s="61" t="s">
        <v>12175</v>
      </c>
      <c r="L3579" s="167" t="str">
        <f t="shared" si="276"/>
        <v>Groin</v>
      </c>
      <c r="M3579" s="168" t="str">
        <f t="shared" si="277"/>
        <v>PI.IC.IT.231902.01</v>
      </c>
      <c r="N3579" s="168"/>
      <c r="O3579" s="168" t="str">
        <f t="shared" si="278"/>
        <v>PH.IC.IT.231902.01</v>
      </c>
      <c r="Q3579" s="168" t="str">
        <f t="shared" si="279"/>
        <v>CL.IC.IT.231902.01</v>
      </c>
    </row>
    <row r="3580" spans="1:29" s="167" customFormat="1" ht="15">
      <c r="A3580" s="167" t="s">
        <v>9344</v>
      </c>
      <c r="C3580" s="61" t="s">
        <v>10706</v>
      </c>
      <c r="E3580" s="61" t="s">
        <v>12604</v>
      </c>
      <c r="F3580" s="167" t="s">
        <v>8573</v>
      </c>
      <c r="G3580" s="167" t="s">
        <v>9493</v>
      </c>
      <c r="H3580" s="62" t="s">
        <v>12032</v>
      </c>
      <c r="I3580" s="167" t="s">
        <v>9493</v>
      </c>
      <c r="J3580" s="63" t="str">
        <f t="shared" si="275"/>
        <v>IC.IT.231903</v>
      </c>
      <c r="K3580" s="61" t="s">
        <v>12175</v>
      </c>
      <c r="L3580" s="167" t="str">
        <f t="shared" si="276"/>
        <v>Penis</v>
      </c>
      <c r="M3580" s="168" t="str">
        <f t="shared" si="277"/>
        <v>PI.IC.IT.231903.01</v>
      </c>
      <c r="N3580" s="168"/>
      <c r="O3580" s="168" t="str">
        <f t="shared" si="278"/>
        <v>PH.IC.IT.231903.01</v>
      </c>
      <c r="Q3580" s="168" t="str">
        <f t="shared" si="279"/>
        <v>CL.IC.IT.231903.01</v>
      </c>
    </row>
    <row r="3581" spans="1:29" s="167" customFormat="1" ht="15">
      <c r="A3581" s="167" t="s">
        <v>9344</v>
      </c>
      <c r="C3581" s="61" t="s">
        <v>10706</v>
      </c>
      <c r="E3581" s="61" t="s">
        <v>12604</v>
      </c>
      <c r="F3581" s="167" t="s">
        <v>8573</v>
      </c>
      <c r="G3581" s="167" t="s">
        <v>9494</v>
      </c>
      <c r="H3581" s="62" t="s">
        <v>12028</v>
      </c>
      <c r="I3581" s="167" t="s">
        <v>9494</v>
      </c>
      <c r="J3581" s="63" t="str">
        <f t="shared" si="275"/>
        <v>IC.IT.231904</v>
      </c>
      <c r="K3581" s="61" t="s">
        <v>12175</v>
      </c>
      <c r="L3581" s="167" t="str">
        <f t="shared" si="276"/>
        <v>Labia</v>
      </c>
      <c r="M3581" s="168" t="str">
        <f t="shared" si="277"/>
        <v>PI.IC.IT.231904.01</v>
      </c>
      <c r="N3581" s="168"/>
      <c r="O3581" s="168" t="str">
        <f t="shared" si="278"/>
        <v>PH.IC.IT.231904.01</v>
      </c>
      <c r="Q3581" s="168" t="str">
        <f t="shared" si="279"/>
        <v>CL.IC.IT.231904.01</v>
      </c>
    </row>
    <row r="3582" spans="1:29" s="167" customFormat="1" ht="15">
      <c r="A3582" s="167" t="s">
        <v>9344</v>
      </c>
      <c r="C3582" s="61" t="s">
        <v>10706</v>
      </c>
      <c r="E3582" s="61" t="s">
        <v>12604</v>
      </c>
      <c r="F3582" s="167" t="s">
        <v>8573</v>
      </c>
      <c r="G3582" s="167" t="s">
        <v>9495</v>
      </c>
      <c r="H3582" s="62" t="s">
        <v>12210</v>
      </c>
      <c r="I3582" s="167" t="s">
        <v>9000</v>
      </c>
      <c r="J3582" s="63" t="str">
        <f t="shared" si="275"/>
        <v>IC.IT.231905</v>
      </c>
      <c r="K3582" s="61" t="s">
        <v>12175</v>
      </c>
      <c r="L3582" s="167" t="str">
        <f t="shared" si="276"/>
        <v>Perineum</v>
      </c>
      <c r="M3582" s="168" t="str">
        <f t="shared" si="277"/>
        <v>PI.IC.IT.231905.01</v>
      </c>
      <c r="N3582" s="168"/>
      <c r="O3582" s="168" t="str">
        <f t="shared" si="278"/>
        <v>PH.IC.IT.231905.01</v>
      </c>
      <c r="Q3582" s="168" t="str">
        <f t="shared" si="279"/>
        <v>CL.IC.IT.231905.01</v>
      </c>
    </row>
    <row r="3583" spans="1:29" s="167" customFormat="1" ht="15">
      <c r="A3583" s="167" t="s">
        <v>9344</v>
      </c>
      <c r="C3583" s="61" t="s">
        <v>10706</v>
      </c>
      <c r="E3583" s="61" t="s">
        <v>12604</v>
      </c>
      <c r="F3583" s="167" t="s">
        <v>8573</v>
      </c>
      <c r="G3583" s="167" t="s">
        <v>9001</v>
      </c>
      <c r="H3583" s="62" t="s">
        <v>12212</v>
      </c>
      <c r="I3583" s="167" t="s">
        <v>9002</v>
      </c>
      <c r="J3583" s="63" t="str">
        <f t="shared" si="275"/>
        <v>IC.IT.231906</v>
      </c>
      <c r="K3583" s="61" t="s">
        <v>12175</v>
      </c>
      <c r="L3583" s="167" t="str">
        <f t="shared" si="276"/>
        <v>Buttock(s)</v>
      </c>
      <c r="M3583" s="168" t="str">
        <f t="shared" si="277"/>
        <v>PI.IC.IT.231906.01</v>
      </c>
      <c r="N3583" s="168"/>
      <c r="O3583" s="168" t="str">
        <f t="shared" si="278"/>
        <v>PH.IC.IT.231906.01</v>
      </c>
      <c r="Q3583" s="168" t="str">
        <f t="shared" si="279"/>
        <v>CL.IC.IT.231906.01</v>
      </c>
    </row>
    <row r="3584" spans="1:29" s="167" customFormat="1" ht="15">
      <c r="A3584" s="167" t="s">
        <v>9344</v>
      </c>
      <c r="C3584" s="61" t="s">
        <v>10706</v>
      </c>
      <c r="E3584" s="61" t="s">
        <v>12604</v>
      </c>
      <c r="F3584" s="167" t="s">
        <v>8573</v>
      </c>
      <c r="G3584" s="167" t="s">
        <v>9500</v>
      </c>
      <c r="H3584" s="62" t="s">
        <v>12225</v>
      </c>
      <c r="I3584" s="167" t="s">
        <v>9500</v>
      </c>
      <c r="J3584" s="63" t="str">
        <f t="shared" si="275"/>
        <v>IC.IT.231907</v>
      </c>
      <c r="K3584" s="61" t="s">
        <v>12175</v>
      </c>
      <c r="L3584" s="167" t="str">
        <f t="shared" si="276"/>
        <v>Rectum</v>
      </c>
      <c r="M3584" s="168" t="str">
        <f t="shared" si="277"/>
        <v>PI.IC.IT.231907.01</v>
      </c>
      <c r="N3584" s="168"/>
      <c r="O3584" s="168" t="str">
        <f t="shared" si="278"/>
        <v>PH.IC.IT.231907.01</v>
      </c>
      <c r="Q3584" s="168" t="str">
        <f t="shared" si="279"/>
        <v>CL.IC.IT.231907.01</v>
      </c>
    </row>
    <row r="3585" spans="1:29" s="167" customFormat="1" ht="15">
      <c r="A3585" s="167" t="s">
        <v>9344</v>
      </c>
      <c r="C3585" s="61" t="s">
        <v>10706</v>
      </c>
      <c r="E3585" s="61" t="s">
        <v>12604</v>
      </c>
      <c r="F3585" s="167" t="s">
        <v>8573</v>
      </c>
      <c r="G3585" s="167" t="s">
        <v>9501</v>
      </c>
      <c r="H3585" s="62" t="s">
        <v>11638</v>
      </c>
      <c r="I3585" s="167" t="s">
        <v>9501</v>
      </c>
      <c r="J3585" s="63" t="str">
        <f t="shared" si="275"/>
        <v>IC.IT.231908</v>
      </c>
      <c r="K3585" s="61" t="s">
        <v>12175</v>
      </c>
      <c r="L3585" s="167" t="str">
        <f t="shared" si="276"/>
        <v>Sacrum</v>
      </c>
      <c r="M3585" s="168" t="str">
        <f t="shared" si="277"/>
        <v>PI.IC.IT.231908.01</v>
      </c>
      <c r="N3585" s="168"/>
      <c r="O3585" s="168" t="str">
        <f t="shared" si="278"/>
        <v>PH.IC.IT.231908.01</v>
      </c>
      <c r="Q3585" s="168" t="str">
        <f t="shared" si="279"/>
        <v>CL.IC.IT.231908.01</v>
      </c>
    </row>
    <row r="3586" spans="1:29" s="167" customFormat="1" ht="15">
      <c r="A3586" s="167" t="s">
        <v>9344</v>
      </c>
      <c r="C3586" s="61" t="s">
        <v>10706</v>
      </c>
      <c r="E3586" s="61" t="s">
        <v>12604</v>
      </c>
      <c r="F3586" s="167" t="s">
        <v>8573</v>
      </c>
      <c r="G3586" s="167" t="s">
        <v>9502</v>
      </c>
      <c r="H3586" s="62" t="s">
        <v>11639</v>
      </c>
      <c r="I3586" s="167" t="s">
        <v>9502</v>
      </c>
      <c r="J3586" s="63" t="str">
        <f t="shared" ref="J3586:J3649" si="280">CONCATENATE("IC.IT.",C3586,E3586,H3586)</f>
        <v>IC.IT.231909</v>
      </c>
      <c r="K3586" s="61" t="s">
        <v>12175</v>
      </c>
      <c r="L3586" s="167" t="str">
        <f t="shared" ref="L3586:L3649" si="281">G3586</f>
        <v>Coccyx</v>
      </c>
      <c r="M3586" s="168" t="str">
        <f t="shared" ref="M3586:M3649" si="282">CONCATENATE("PI.",J3586,".",K3586)</f>
        <v>PI.IC.IT.231909.01</v>
      </c>
      <c r="N3586" s="168"/>
      <c r="O3586" s="168" t="str">
        <f t="shared" ref="O3586:O3649" si="283">CONCATENATE("PH.",J3586,".",K3586)</f>
        <v>PH.IC.IT.231909.01</v>
      </c>
      <c r="Q3586" s="168" t="str">
        <f t="shared" ref="Q3586:Q3649" si="284">CONCATENATE("CL.",J3586,".",K3586)</f>
        <v>CL.IC.IT.231909.01</v>
      </c>
    </row>
    <row r="3587" spans="1:29" s="167" customFormat="1" ht="15">
      <c r="A3587" s="167" t="s">
        <v>9344</v>
      </c>
      <c r="C3587" s="61" t="s">
        <v>10706</v>
      </c>
      <c r="E3587" s="61" t="s">
        <v>12604</v>
      </c>
      <c r="F3587" s="167" t="s">
        <v>8573</v>
      </c>
      <c r="G3587" s="167" t="s">
        <v>9503</v>
      </c>
      <c r="H3587" s="62" t="s">
        <v>11829</v>
      </c>
      <c r="I3587" s="167" t="s">
        <v>9503</v>
      </c>
      <c r="J3587" s="63" t="str">
        <f t="shared" si="280"/>
        <v>IC.IT.231910</v>
      </c>
      <c r="K3587" s="61" t="s">
        <v>12175</v>
      </c>
      <c r="L3587" s="167" t="str">
        <f t="shared" si="281"/>
        <v>Scrotum</v>
      </c>
      <c r="M3587" s="168" t="str">
        <f t="shared" si="282"/>
        <v>PI.IC.IT.231910.01</v>
      </c>
      <c r="N3587" s="168"/>
      <c r="O3587" s="168" t="str">
        <f t="shared" si="283"/>
        <v>PH.IC.IT.231910.01</v>
      </c>
      <c r="Q3587" s="168" t="str">
        <f t="shared" si="284"/>
        <v>CL.IC.IT.231910.01</v>
      </c>
    </row>
    <row r="3588" spans="1:29" s="167" customFormat="1" ht="15">
      <c r="A3588" s="167" t="s">
        <v>9344</v>
      </c>
      <c r="C3588" s="61" t="s">
        <v>10706</v>
      </c>
      <c r="E3588" s="61" t="s">
        <v>12604</v>
      </c>
      <c r="F3588" s="167" t="s">
        <v>8573</v>
      </c>
      <c r="G3588" s="86" t="s">
        <v>9365</v>
      </c>
      <c r="H3588" s="62" t="s">
        <v>12099</v>
      </c>
      <c r="I3588" s="86" t="s">
        <v>9365</v>
      </c>
      <c r="J3588" s="63" t="str">
        <f t="shared" si="280"/>
        <v>IC.IT.231911</v>
      </c>
      <c r="K3588" s="61" t="s">
        <v>12175</v>
      </c>
      <c r="L3588" s="167" t="str">
        <f t="shared" si="281"/>
        <v>Hip, right</v>
      </c>
      <c r="M3588" s="168" t="str">
        <f t="shared" si="282"/>
        <v>PI.IC.IT.231911.01</v>
      </c>
      <c r="N3588" s="168"/>
      <c r="O3588" s="168" t="str">
        <f t="shared" si="283"/>
        <v>PH.IC.IT.231911.01</v>
      </c>
      <c r="Q3588" s="168" t="str">
        <f t="shared" si="284"/>
        <v>CL.IC.IT.231911.01</v>
      </c>
      <c r="AB3588" s="167" t="s">
        <v>12773</v>
      </c>
      <c r="AC3588" s="167">
        <v>1428</v>
      </c>
    </row>
    <row r="3589" spans="1:29" s="167" customFormat="1" ht="15">
      <c r="A3589" s="167" t="s">
        <v>9344</v>
      </c>
      <c r="C3589" s="61" t="s">
        <v>10706</v>
      </c>
      <c r="E3589" s="61" t="s">
        <v>12604</v>
      </c>
      <c r="F3589" s="167" t="s">
        <v>8573</v>
      </c>
      <c r="G3589" s="86" t="s">
        <v>9239</v>
      </c>
      <c r="H3589" s="62" t="s">
        <v>12100</v>
      </c>
      <c r="I3589" s="86" t="s">
        <v>9239</v>
      </c>
      <c r="J3589" s="63" t="str">
        <f t="shared" si="280"/>
        <v>IC.IT.231912</v>
      </c>
      <c r="K3589" s="61" t="s">
        <v>12175</v>
      </c>
      <c r="L3589" s="167" t="str">
        <f t="shared" si="281"/>
        <v>Hip, left</v>
      </c>
      <c r="M3589" s="168" t="str">
        <f t="shared" si="282"/>
        <v>PI.IC.IT.231912.01</v>
      </c>
      <c r="N3589" s="168"/>
      <c r="O3589" s="168" t="str">
        <f t="shared" si="283"/>
        <v>PH.IC.IT.231912.01</v>
      </c>
      <c r="Q3589" s="168" t="str">
        <f t="shared" si="284"/>
        <v>CL.IC.IT.231912.01</v>
      </c>
      <c r="AB3589" s="167" t="s">
        <v>12773</v>
      </c>
      <c r="AC3589" s="167">
        <v>1428</v>
      </c>
    </row>
    <row r="3590" spans="1:29" s="167" customFormat="1" ht="15">
      <c r="A3590" s="167" t="s">
        <v>9344</v>
      </c>
      <c r="C3590" s="61" t="s">
        <v>10706</v>
      </c>
      <c r="E3590" s="61" t="s">
        <v>12604</v>
      </c>
      <c r="F3590" s="167" t="s">
        <v>8573</v>
      </c>
      <c r="G3590" s="86" t="s">
        <v>9489</v>
      </c>
      <c r="H3590" s="62" t="s">
        <v>12101</v>
      </c>
      <c r="I3590" s="86" t="s">
        <v>9489</v>
      </c>
      <c r="J3590" s="63" t="str">
        <f t="shared" si="280"/>
        <v>IC.IT.231913</v>
      </c>
      <c r="K3590" s="61" t="s">
        <v>12175</v>
      </c>
      <c r="L3590" s="167" t="str">
        <f t="shared" si="281"/>
        <v>Groin, right</v>
      </c>
      <c r="M3590" s="168" t="str">
        <f t="shared" si="282"/>
        <v>PI.IC.IT.231913.01</v>
      </c>
      <c r="N3590" s="168"/>
      <c r="O3590" s="168" t="str">
        <f t="shared" si="283"/>
        <v>PH.IC.IT.231913.01</v>
      </c>
      <c r="Q3590" s="168" t="str">
        <f t="shared" si="284"/>
        <v>CL.IC.IT.231913.01</v>
      </c>
      <c r="AB3590" s="167" t="s">
        <v>12773</v>
      </c>
      <c r="AC3590" s="167">
        <v>1428</v>
      </c>
    </row>
    <row r="3591" spans="1:29" s="167" customFormat="1" ht="15">
      <c r="A3591" s="167" t="s">
        <v>9344</v>
      </c>
      <c r="C3591" s="61" t="s">
        <v>10706</v>
      </c>
      <c r="E3591" s="61" t="s">
        <v>12604</v>
      </c>
      <c r="F3591" s="167" t="s">
        <v>8573</v>
      </c>
      <c r="G3591" s="86" t="s">
        <v>9491</v>
      </c>
      <c r="H3591" s="62" t="s">
        <v>12102</v>
      </c>
      <c r="I3591" s="86" t="s">
        <v>9491</v>
      </c>
      <c r="J3591" s="63" t="str">
        <f t="shared" si="280"/>
        <v>IC.IT.231914</v>
      </c>
      <c r="K3591" s="61" t="s">
        <v>12175</v>
      </c>
      <c r="L3591" s="167" t="str">
        <f t="shared" si="281"/>
        <v>Groin, left</v>
      </c>
      <c r="M3591" s="168" t="str">
        <f t="shared" si="282"/>
        <v>PI.IC.IT.231914.01</v>
      </c>
      <c r="N3591" s="168"/>
      <c r="O3591" s="168" t="str">
        <f t="shared" si="283"/>
        <v>PH.IC.IT.231914.01</v>
      </c>
      <c r="Q3591" s="168" t="str">
        <f t="shared" si="284"/>
        <v>CL.IC.IT.231914.01</v>
      </c>
      <c r="AB3591" s="167" t="s">
        <v>12773</v>
      </c>
      <c r="AC3591" s="167">
        <v>1428</v>
      </c>
    </row>
    <row r="3592" spans="1:29" s="167" customFormat="1" ht="15">
      <c r="A3592" s="167" t="s">
        <v>9344</v>
      </c>
      <c r="C3592" s="61" t="s">
        <v>10706</v>
      </c>
      <c r="E3592" s="61" t="s">
        <v>12604</v>
      </c>
      <c r="F3592" s="167" t="s">
        <v>8573</v>
      </c>
      <c r="G3592" s="86" t="s">
        <v>9496</v>
      </c>
      <c r="H3592" s="62" t="s">
        <v>11559</v>
      </c>
      <c r="I3592" s="86" t="s">
        <v>9496</v>
      </c>
      <c r="J3592" s="63" t="str">
        <f t="shared" si="280"/>
        <v>IC.IT.231915</v>
      </c>
      <c r="K3592" s="61" t="s">
        <v>12175</v>
      </c>
      <c r="L3592" s="167" t="str">
        <f t="shared" si="281"/>
        <v>Buttock, right</v>
      </c>
      <c r="M3592" s="168" t="str">
        <f t="shared" si="282"/>
        <v>PI.IC.IT.231915.01</v>
      </c>
      <c r="N3592" s="168"/>
      <c r="O3592" s="168" t="str">
        <f t="shared" si="283"/>
        <v>PH.IC.IT.231915.01</v>
      </c>
      <c r="Q3592" s="168" t="str">
        <f t="shared" si="284"/>
        <v>CL.IC.IT.231915.01</v>
      </c>
      <c r="AB3592" s="167" t="s">
        <v>12773</v>
      </c>
      <c r="AC3592" s="167">
        <v>1428</v>
      </c>
    </row>
    <row r="3593" spans="1:29" s="167" customFormat="1" ht="15">
      <c r="A3593" s="167" t="s">
        <v>9344</v>
      </c>
      <c r="C3593" s="61" t="s">
        <v>10706</v>
      </c>
      <c r="E3593" s="61" t="s">
        <v>12604</v>
      </c>
      <c r="F3593" s="167" t="s">
        <v>8573</v>
      </c>
      <c r="G3593" s="86" t="s">
        <v>9067</v>
      </c>
      <c r="H3593" s="62" t="s">
        <v>11560</v>
      </c>
      <c r="I3593" s="86" t="s">
        <v>9067</v>
      </c>
      <c r="J3593" s="63" t="str">
        <f t="shared" si="280"/>
        <v>IC.IT.231916</v>
      </c>
      <c r="K3593" s="61" t="s">
        <v>12175</v>
      </c>
      <c r="L3593" s="167" t="str">
        <f t="shared" si="281"/>
        <v>Buttock, left</v>
      </c>
      <c r="M3593" s="168" t="str">
        <f t="shared" si="282"/>
        <v>PI.IC.IT.231916.01</v>
      </c>
      <c r="N3593" s="168"/>
      <c r="O3593" s="168" t="str">
        <f t="shared" si="283"/>
        <v>PH.IC.IT.231916.01</v>
      </c>
      <c r="Q3593" s="168" t="str">
        <f t="shared" si="284"/>
        <v>CL.IC.IT.231916.01</v>
      </c>
      <c r="AB3593" s="167" t="s">
        <v>12773</v>
      </c>
      <c r="AC3593" s="167">
        <v>1428</v>
      </c>
    </row>
    <row r="3594" spans="1:29" s="167" customFormat="1" ht="15">
      <c r="A3594" s="167" t="s">
        <v>9344</v>
      </c>
      <c r="C3594" s="61" t="s">
        <v>10706</v>
      </c>
      <c r="D3594" s="167" t="s">
        <v>8701</v>
      </c>
      <c r="E3594" s="61" t="s">
        <v>1000</v>
      </c>
      <c r="F3594" s="167" t="s">
        <v>8574</v>
      </c>
      <c r="G3594" s="167" t="s">
        <v>8763</v>
      </c>
      <c r="H3594" s="62" t="s">
        <v>11848</v>
      </c>
      <c r="I3594" s="167" t="s">
        <v>8763</v>
      </c>
      <c r="J3594" s="63" t="str">
        <f t="shared" si="280"/>
        <v>IC.IT.232001</v>
      </c>
      <c r="K3594" s="61" t="s">
        <v>12175</v>
      </c>
      <c r="L3594" s="167" t="str">
        <f t="shared" si="281"/>
        <v>Shoulder</v>
      </c>
      <c r="M3594" s="168" t="str">
        <f t="shared" si="282"/>
        <v>PI.IC.IT.232001.01</v>
      </c>
      <c r="N3594" s="168"/>
      <c r="O3594" s="168" t="str">
        <f t="shared" si="283"/>
        <v>PH.IC.IT.232001.01</v>
      </c>
      <c r="Q3594" s="168" t="str">
        <f t="shared" si="284"/>
        <v>CL.IC.IT.232001.01</v>
      </c>
    </row>
    <row r="3595" spans="1:29" s="167" customFormat="1" ht="15">
      <c r="A3595" s="167" t="s">
        <v>9344</v>
      </c>
      <c r="C3595" s="61" t="s">
        <v>10706</v>
      </c>
      <c r="E3595" s="61" t="s">
        <v>1000</v>
      </c>
      <c r="F3595" s="167" t="s">
        <v>8574</v>
      </c>
      <c r="G3595" s="167" t="s">
        <v>8613</v>
      </c>
      <c r="H3595" s="62" t="s">
        <v>12030</v>
      </c>
      <c r="I3595" s="167" t="s">
        <v>8613</v>
      </c>
      <c r="J3595" s="63" t="str">
        <f t="shared" si="280"/>
        <v>IC.IT.232002</v>
      </c>
      <c r="K3595" s="61" t="s">
        <v>12175</v>
      </c>
      <c r="L3595" s="167" t="str">
        <f t="shared" si="281"/>
        <v>Clavicle</v>
      </c>
      <c r="M3595" s="168" t="str">
        <f t="shared" si="282"/>
        <v>PI.IC.IT.232002.01</v>
      </c>
      <c r="N3595" s="168"/>
      <c r="O3595" s="168" t="str">
        <f t="shared" si="283"/>
        <v>PH.IC.IT.232002.01</v>
      </c>
      <c r="Q3595" s="168" t="str">
        <f t="shared" si="284"/>
        <v>CL.IC.IT.232002.01</v>
      </c>
    </row>
    <row r="3596" spans="1:29" s="167" customFormat="1" ht="15">
      <c r="A3596" s="167" t="s">
        <v>9344</v>
      </c>
      <c r="C3596" s="61" t="s">
        <v>10706</v>
      </c>
      <c r="E3596" s="61" t="s">
        <v>1000</v>
      </c>
      <c r="F3596" s="167" t="s">
        <v>8574</v>
      </c>
      <c r="G3596" s="167" t="s">
        <v>8709</v>
      </c>
      <c r="H3596" s="62" t="s">
        <v>12032</v>
      </c>
      <c r="I3596" s="167" t="s">
        <v>8709</v>
      </c>
      <c r="J3596" s="63" t="str">
        <f t="shared" si="280"/>
        <v>IC.IT.232003</v>
      </c>
      <c r="K3596" s="61" t="s">
        <v>12175</v>
      </c>
      <c r="L3596" s="167" t="str">
        <f t="shared" si="281"/>
        <v>Breast</v>
      </c>
      <c r="M3596" s="168" t="str">
        <f t="shared" si="282"/>
        <v>PI.IC.IT.232003.01</v>
      </c>
      <c r="N3596" s="168"/>
      <c r="O3596" s="168" t="str">
        <f t="shared" si="283"/>
        <v>PH.IC.IT.232003.01</v>
      </c>
      <c r="Q3596" s="168" t="str">
        <f t="shared" si="284"/>
        <v>CL.IC.IT.232003.01</v>
      </c>
    </row>
    <row r="3597" spans="1:29" s="167" customFormat="1" ht="15">
      <c r="A3597" s="167" t="s">
        <v>9344</v>
      </c>
      <c r="C3597" s="61" t="s">
        <v>10706</v>
      </c>
      <c r="E3597" s="61" t="s">
        <v>1000</v>
      </c>
      <c r="F3597" s="167" t="s">
        <v>8574</v>
      </c>
      <c r="G3597" s="167" t="s">
        <v>9382</v>
      </c>
      <c r="H3597" s="62" t="s">
        <v>12028</v>
      </c>
      <c r="I3597" s="167" t="s">
        <v>9382</v>
      </c>
      <c r="J3597" s="63" t="str">
        <f t="shared" si="280"/>
        <v>IC.IT.232004</v>
      </c>
      <c r="K3597" s="61" t="s">
        <v>12175</v>
      </c>
      <c r="L3597" s="167" t="str">
        <f t="shared" si="281"/>
        <v>Sternum</v>
      </c>
      <c r="M3597" s="168" t="str">
        <f t="shared" si="282"/>
        <v>PI.IC.IT.232004.01</v>
      </c>
      <c r="N3597" s="168"/>
      <c r="O3597" s="168" t="str">
        <f t="shared" si="283"/>
        <v>PH.IC.IT.232004.01</v>
      </c>
      <c r="Q3597" s="168" t="str">
        <f t="shared" si="284"/>
        <v>CL.IC.IT.232004.01</v>
      </c>
    </row>
    <row r="3598" spans="1:29" s="167" customFormat="1" ht="15">
      <c r="A3598" s="167" t="s">
        <v>9344</v>
      </c>
      <c r="C3598" s="61" t="s">
        <v>10706</v>
      </c>
      <c r="E3598" s="61" t="s">
        <v>1000</v>
      </c>
      <c r="F3598" s="167" t="s">
        <v>8574</v>
      </c>
      <c r="G3598" s="167" t="s">
        <v>8951</v>
      </c>
      <c r="H3598" s="62" t="s">
        <v>12210</v>
      </c>
      <c r="I3598" s="167" t="s">
        <v>8951</v>
      </c>
      <c r="J3598" s="63" t="str">
        <f t="shared" si="280"/>
        <v>IC.IT.232005</v>
      </c>
      <c r="K3598" s="61" t="s">
        <v>12175</v>
      </c>
      <c r="L3598" s="167" t="str">
        <f t="shared" si="281"/>
        <v>Chest</v>
      </c>
      <c r="M3598" s="168" t="str">
        <f t="shared" si="282"/>
        <v>PI.IC.IT.232005.01</v>
      </c>
      <c r="N3598" s="168"/>
      <c r="O3598" s="168" t="str">
        <f t="shared" si="283"/>
        <v>PH.IC.IT.232005.01</v>
      </c>
      <c r="Q3598" s="168" t="str">
        <f t="shared" si="284"/>
        <v>CL.IC.IT.232005.01</v>
      </c>
    </row>
    <row r="3599" spans="1:29" s="167" customFormat="1" ht="15">
      <c r="A3599" s="167" t="s">
        <v>9344</v>
      </c>
      <c r="C3599" s="61" t="s">
        <v>10706</v>
      </c>
      <c r="E3599" s="61" t="s">
        <v>1000</v>
      </c>
      <c r="F3599" s="167" t="s">
        <v>8574</v>
      </c>
      <c r="G3599" s="167" t="s">
        <v>8710</v>
      </c>
      <c r="H3599" s="62" t="s">
        <v>12212</v>
      </c>
      <c r="I3599" s="167" t="s">
        <v>8710</v>
      </c>
      <c r="J3599" s="63" t="str">
        <f t="shared" si="280"/>
        <v>IC.IT.232006</v>
      </c>
      <c r="K3599" s="61" t="s">
        <v>12175</v>
      </c>
      <c r="L3599" s="167" t="str">
        <f t="shared" si="281"/>
        <v>Mediastinal</v>
      </c>
      <c r="M3599" s="168" t="str">
        <f t="shared" si="282"/>
        <v>PI.IC.IT.232006.01</v>
      </c>
      <c r="N3599" s="168"/>
      <c r="O3599" s="168" t="str">
        <f t="shared" si="283"/>
        <v>PH.IC.IT.232006.01</v>
      </c>
      <c r="Q3599" s="168" t="str">
        <f t="shared" si="284"/>
        <v>CL.IC.IT.232006.01</v>
      </c>
    </row>
    <row r="3600" spans="1:29" s="167" customFormat="1" ht="15">
      <c r="A3600" s="167" t="s">
        <v>9344</v>
      </c>
      <c r="C3600" s="61" t="s">
        <v>10706</v>
      </c>
      <c r="E3600" s="61" t="s">
        <v>1000</v>
      </c>
      <c r="F3600" s="167" t="s">
        <v>8574</v>
      </c>
      <c r="G3600" s="167" t="s">
        <v>12390</v>
      </c>
      <c r="H3600" s="62" t="s">
        <v>12225</v>
      </c>
      <c r="I3600" s="167" t="s">
        <v>12390</v>
      </c>
      <c r="J3600" s="63" t="str">
        <f t="shared" si="280"/>
        <v>IC.IT.232007</v>
      </c>
      <c r="K3600" s="61" t="s">
        <v>12175</v>
      </c>
      <c r="L3600" s="167" t="str">
        <f t="shared" si="281"/>
        <v>Back</v>
      </c>
      <c r="M3600" s="168" t="str">
        <f t="shared" si="282"/>
        <v>PI.IC.IT.232007.01</v>
      </c>
      <c r="N3600" s="168"/>
      <c r="O3600" s="168" t="str">
        <f t="shared" si="283"/>
        <v>PH.IC.IT.232007.01</v>
      </c>
      <c r="Q3600" s="168" t="str">
        <f t="shared" si="284"/>
        <v>CL.IC.IT.232007.01</v>
      </c>
    </row>
    <row r="3601" spans="1:29" s="167" customFormat="1" ht="15">
      <c r="A3601" s="167" t="s">
        <v>9344</v>
      </c>
      <c r="C3601" s="61" t="s">
        <v>10706</v>
      </c>
      <c r="E3601" s="61" t="s">
        <v>1000</v>
      </c>
      <c r="F3601" s="167" t="s">
        <v>8574</v>
      </c>
      <c r="G3601" s="167" t="s">
        <v>9228</v>
      </c>
      <c r="H3601" s="62" t="s">
        <v>11638</v>
      </c>
      <c r="I3601" s="167" t="s">
        <v>9228</v>
      </c>
      <c r="J3601" s="63" t="str">
        <f t="shared" si="280"/>
        <v>IC.IT.232008</v>
      </c>
      <c r="K3601" s="61" t="s">
        <v>12175</v>
      </c>
      <c r="L3601" s="167" t="str">
        <f t="shared" si="281"/>
        <v>Spine</v>
      </c>
      <c r="M3601" s="168" t="str">
        <f t="shared" si="282"/>
        <v>PI.IC.IT.232008.01</v>
      </c>
      <c r="N3601" s="168"/>
      <c r="O3601" s="168" t="str">
        <f t="shared" si="283"/>
        <v>PH.IC.IT.232008.01</v>
      </c>
      <c r="Q3601" s="168" t="str">
        <f t="shared" si="284"/>
        <v>CL.IC.IT.232008.01</v>
      </c>
    </row>
    <row r="3602" spans="1:29" s="167" customFormat="1" ht="15">
      <c r="A3602" s="167" t="s">
        <v>9344</v>
      </c>
      <c r="C3602" s="61" t="s">
        <v>10706</v>
      </c>
      <c r="E3602" s="61" t="s">
        <v>1000</v>
      </c>
      <c r="F3602" s="167" t="s">
        <v>8574</v>
      </c>
      <c r="G3602" s="167" t="s">
        <v>8711</v>
      </c>
      <c r="H3602" s="62" t="s">
        <v>11639</v>
      </c>
      <c r="I3602" s="167" t="s">
        <v>8711</v>
      </c>
      <c r="J3602" s="63" t="str">
        <f t="shared" si="280"/>
        <v>IC.IT.232009</v>
      </c>
      <c r="K3602" s="61" t="s">
        <v>12175</v>
      </c>
      <c r="L3602" s="167" t="str">
        <f t="shared" si="281"/>
        <v>Scapula</v>
      </c>
      <c r="M3602" s="168" t="str">
        <f t="shared" si="282"/>
        <v>PI.IC.IT.232009.01</v>
      </c>
      <c r="N3602" s="168"/>
      <c r="O3602" s="168" t="str">
        <f t="shared" si="283"/>
        <v>PH.IC.IT.232009.01</v>
      </c>
      <c r="Q3602" s="168" t="str">
        <f t="shared" si="284"/>
        <v>CL.IC.IT.232009.01</v>
      </c>
    </row>
    <row r="3603" spans="1:29" s="167" customFormat="1" ht="15">
      <c r="A3603" s="167" t="s">
        <v>9344</v>
      </c>
      <c r="C3603" s="61" t="s">
        <v>10706</v>
      </c>
      <c r="E3603" s="61" t="s">
        <v>1000</v>
      </c>
      <c r="F3603" s="167" t="s">
        <v>8574</v>
      </c>
      <c r="G3603" s="86" t="s">
        <v>9649</v>
      </c>
      <c r="H3603" s="62" t="s">
        <v>11829</v>
      </c>
      <c r="I3603" s="86" t="s">
        <v>9649</v>
      </c>
      <c r="J3603" s="63" t="str">
        <f t="shared" si="280"/>
        <v>IC.IT.232010</v>
      </c>
      <c r="K3603" s="61" t="s">
        <v>12175</v>
      </c>
      <c r="L3603" s="167" t="str">
        <f t="shared" si="281"/>
        <v>Shoulder, right</v>
      </c>
      <c r="M3603" s="168" t="str">
        <f t="shared" si="282"/>
        <v>PI.IC.IT.232010.01</v>
      </c>
      <c r="N3603" s="168"/>
      <c r="O3603" s="168" t="str">
        <f t="shared" si="283"/>
        <v>PH.IC.IT.232010.01</v>
      </c>
      <c r="Q3603" s="168" t="str">
        <f t="shared" si="284"/>
        <v>CL.IC.IT.232010.01</v>
      </c>
      <c r="AB3603" s="167" t="s">
        <v>12773</v>
      </c>
      <c r="AC3603" s="167">
        <v>1428</v>
      </c>
    </row>
    <row r="3604" spans="1:29" s="167" customFormat="1" ht="15">
      <c r="A3604" s="167" t="s">
        <v>9344</v>
      </c>
      <c r="C3604" s="61" t="s">
        <v>10706</v>
      </c>
      <c r="E3604" s="61" t="s">
        <v>1000</v>
      </c>
      <c r="F3604" s="167" t="s">
        <v>8574</v>
      </c>
      <c r="G3604" s="86" t="s">
        <v>9651</v>
      </c>
      <c r="H3604" s="62" t="s">
        <v>12099</v>
      </c>
      <c r="I3604" s="86" t="s">
        <v>9651</v>
      </c>
      <c r="J3604" s="63" t="str">
        <f t="shared" si="280"/>
        <v>IC.IT.232011</v>
      </c>
      <c r="K3604" s="61" t="s">
        <v>12175</v>
      </c>
      <c r="L3604" s="167" t="str">
        <f t="shared" si="281"/>
        <v>Shoulder, left</v>
      </c>
      <c r="M3604" s="168" t="str">
        <f t="shared" si="282"/>
        <v>PI.IC.IT.232011.01</v>
      </c>
      <c r="N3604" s="168"/>
      <c r="O3604" s="168" t="str">
        <f t="shared" si="283"/>
        <v>PH.IC.IT.232011.01</v>
      </c>
      <c r="Q3604" s="168" t="str">
        <f t="shared" si="284"/>
        <v>CL.IC.IT.232011.01</v>
      </c>
      <c r="AB3604" s="167" t="s">
        <v>12773</v>
      </c>
      <c r="AC3604" s="167">
        <v>1428</v>
      </c>
    </row>
    <row r="3605" spans="1:29" s="167" customFormat="1" ht="15">
      <c r="A3605" s="167" t="s">
        <v>9344</v>
      </c>
      <c r="C3605" s="61" t="s">
        <v>10706</v>
      </c>
      <c r="E3605" s="61" t="s">
        <v>1000</v>
      </c>
      <c r="F3605" s="167" t="s">
        <v>8574</v>
      </c>
      <c r="G3605" s="86" t="s">
        <v>9506</v>
      </c>
      <c r="H3605" s="62" t="s">
        <v>12100</v>
      </c>
      <c r="I3605" s="86" t="s">
        <v>9506</v>
      </c>
      <c r="J3605" s="63" t="str">
        <f t="shared" si="280"/>
        <v>IC.IT.232012</v>
      </c>
      <c r="K3605" s="61" t="s">
        <v>12175</v>
      </c>
      <c r="L3605" s="167" t="str">
        <f t="shared" si="281"/>
        <v>Clavicle, right</v>
      </c>
      <c r="M3605" s="168" t="str">
        <f t="shared" si="282"/>
        <v>PI.IC.IT.232012.01</v>
      </c>
      <c r="N3605" s="168"/>
      <c r="O3605" s="168" t="str">
        <f t="shared" si="283"/>
        <v>PH.IC.IT.232012.01</v>
      </c>
      <c r="Q3605" s="168" t="str">
        <f t="shared" si="284"/>
        <v>CL.IC.IT.232012.01</v>
      </c>
      <c r="AB3605" s="167" t="s">
        <v>12773</v>
      </c>
      <c r="AC3605" s="167">
        <v>1428</v>
      </c>
    </row>
    <row r="3606" spans="1:29" s="167" customFormat="1" ht="15">
      <c r="A3606" s="167" t="s">
        <v>9344</v>
      </c>
      <c r="C3606" s="61" t="s">
        <v>10706</v>
      </c>
      <c r="E3606" s="61" t="s">
        <v>1000</v>
      </c>
      <c r="F3606" s="167" t="s">
        <v>8574</v>
      </c>
      <c r="G3606" s="86" t="s">
        <v>9377</v>
      </c>
      <c r="H3606" s="62" t="s">
        <v>12101</v>
      </c>
      <c r="I3606" s="86" t="s">
        <v>9377</v>
      </c>
      <c r="J3606" s="63" t="str">
        <f t="shared" si="280"/>
        <v>IC.IT.232013</v>
      </c>
      <c r="K3606" s="61" t="s">
        <v>12175</v>
      </c>
      <c r="L3606" s="167" t="str">
        <f t="shared" si="281"/>
        <v>Clavicle, left</v>
      </c>
      <c r="M3606" s="168" t="str">
        <f t="shared" si="282"/>
        <v>PI.IC.IT.232013.01</v>
      </c>
      <c r="N3606" s="168"/>
      <c r="O3606" s="168" t="str">
        <f t="shared" si="283"/>
        <v>PH.IC.IT.232013.01</v>
      </c>
      <c r="Q3606" s="168" t="str">
        <f t="shared" si="284"/>
        <v>CL.IC.IT.232013.01</v>
      </c>
      <c r="AB3606" s="167" t="s">
        <v>12773</v>
      </c>
      <c r="AC3606" s="167">
        <v>1428</v>
      </c>
    </row>
    <row r="3607" spans="1:29" s="167" customFormat="1" ht="15">
      <c r="A3607" s="167" t="s">
        <v>9344</v>
      </c>
      <c r="C3607" s="61" t="s">
        <v>10706</v>
      </c>
      <c r="E3607" s="61" t="s">
        <v>1000</v>
      </c>
      <c r="F3607" s="167" t="s">
        <v>8574</v>
      </c>
      <c r="G3607" s="86" t="s">
        <v>9380</v>
      </c>
      <c r="H3607" s="62" t="s">
        <v>12102</v>
      </c>
      <c r="I3607" s="86" t="s">
        <v>9380</v>
      </c>
      <c r="J3607" s="63" t="str">
        <f t="shared" si="280"/>
        <v>IC.IT.232014</v>
      </c>
      <c r="K3607" s="61" t="s">
        <v>12175</v>
      </c>
      <c r="L3607" s="167" t="str">
        <f t="shared" si="281"/>
        <v>Breast, right</v>
      </c>
      <c r="M3607" s="168" t="str">
        <f t="shared" si="282"/>
        <v>PI.IC.IT.232014.01</v>
      </c>
      <c r="N3607" s="168"/>
      <c r="O3607" s="168" t="str">
        <f t="shared" si="283"/>
        <v>PH.IC.IT.232014.01</v>
      </c>
      <c r="Q3607" s="168" t="str">
        <f t="shared" si="284"/>
        <v>CL.IC.IT.232014.01</v>
      </c>
      <c r="AB3607" s="167" t="s">
        <v>12773</v>
      </c>
      <c r="AC3607" s="167">
        <v>1428</v>
      </c>
    </row>
    <row r="3608" spans="1:29" s="167" customFormat="1" ht="15">
      <c r="A3608" s="167" t="s">
        <v>9344</v>
      </c>
      <c r="C3608" s="61" t="s">
        <v>10706</v>
      </c>
      <c r="E3608" s="61" t="s">
        <v>1000</v>
      </c>
      <c r="F3608" s="167" t="s">
        <v>8574</v>
      </c>
      <c r="G3608" s="86" t="s">
        <v>9262</v>
      </c>
      <c r="H3608" s="62" t="s">
        <v>11559</v>
      </c>
      <c r="I3608" s="86" t="s">
        <v>9262</v>
      </c>
      <c r="J3608" s="63" t="str">
        <f t="shared" si="280"/>
        <v>IC.IT.232015</v>
      </c>
      <c r="K3608" s="61" t="s">
        <v>12175</v>
      </c>
      <c r="L3608" s="167" t="str">
        <f t="shared" si="281"/>
        <v>Breast, left</v>
      </c>
      <c r="M3608" s="168" t="str">
        <f t="shared" si="282"/>
        <v>PI.IC.IT.232015.01</v>
      </c>
      <c r="N3608" s="168"/>
      <c r="O3608" s="168" t="str">
        <f t="shared" si="283"/>
        <v>PH.IC.IT.232015.01</v>
      </c>
      <c r="Q3608" s="168" t="str">
        <f t="shared" si="284"/>
        <v>CL.IC.IT.232015.01</v>
      </c>
      <c r="AB3608" s="167" t="s">
        <v>12773</v>
      </c>
      <c r="AC3608" s="167">
        <v>1428</v>
      </c>
    </row>
    <row r="3609" spans="1:29" s="167" customFormat="1" ht="15">
      <c r="A3609" s="167" t="s">
        <v>9344</v>
      </c>
      <c r="C3609" s="61" t="s">
        <v>10706</v>
      </c>
      <c r="E3609" s="61" t="s">
        <v>1000</v>
      </c>
      <c r="F3609" s="167" t="s">
        <v>8574</v>
      </c>
      <c r="G3609" s="86" t="s">
        <v>8947</v>
      </c>
      <c r="H3609" s="62" t="s">
        <v>11560</v>
      </c>
      <c r="I3609" s="86" t="s">
        <v>8947</v>
      </c>
      <c r="J3609" s="63" t="str">
        <f t="shared" si="280"/>
        <v>IC.IT.232016</v>
      </c>
      <c r="K3609" s="61" t="s">
        <v>12175</v>
      </c>
      <c r="L3609" s="167" t="str">
        <f t="shared" si="281"/>
        <v>Chest, right</v>
      </c>
      <c r="M3609" s="168" t="str">
        <f t="shared" si="282"/>
        <v>PI.IC.IT.232016.01</v>
      </c>
      <c r="N3609" s="168"/>
      <c r="O3609" s="168" t="str">
        <f t="shared" si="283"/>
        <v>PH.IC.IT.232016.01</v>
      </c>
      <c r="Q3609" s="168" t="str">
        <f t="shared" si="284"/>
        <v>CL.IC.IT.232016.01</v>
      </c>
      <c r="AB3609" s="167" t="s">
        <v>12773</v>
      </c>
      <c r="AC3609" s="167">
        <v>1428</v>
      </c>
    </row>
    <row r="3610" spans="1:29" s="167" customFormat="1" ht="15">
      <c r="A3610" s="167" t="s">
        <v>9344</v>
      </c>
      <c r="C3610" s="61" t="s">
        <v>10706</v>
      </c>
      <c r="E3610" s="61" t="s">
        <v>1000</v>
      </c>
      <c r="F3610" s="167" t="s">
        <v>8574</v>
      </c>
      <c r="G3610" s="86" t="s">
        <v>8949</v>
      </c>
      <c r="H3610" s="62" t="s">
        <v>11561</v>
      </c>
      <c r="I3610" s="86" t="s">
        <v>8949</v>
      </c>
      <c r="J3610" s="63" t="str">
        <f t="shared" si="280"/>
        <v>IC.IT.232017</v>
      </c>
      <c r="K3610" s="61" t="s">
        <v>12175</v>
      </c>
      <c r="L3610" s="167" t="str">
        <f t="shared" si="281"/>
        <v>Chest, left</v>
      </c>
      <c r="M3610" s="168" t="str">
        <f t="shared" si="282"/>
        <v>PI.IC.IT.232017.01</v>
      </c>
      <c r="N3610" s="168"/>
      <c r="O3610" s="168" t="str">
        <f t="shared" si="283"/>
        <v>PH.IC.IT.232017.01</v>
      </c>
      <c r="Q3610" s="168" t="str">
        <f t="shared" si="284"/>
        <v>CL.IC.IT.232017.01</v>
      </c>
      <c r="AB3610" s="167" t="s">
        <v>12773</v>
      </c>
      <c r="AC3610" s="167">
        <v>1428</v>
      </c>
    </row>
    <row r="3611" spans="1:29" s="167" customFormat="1" ht="15">
      <c r="A3611" s="167" t="s">
        <v>9344</v>
      </c>
      <c r="C3611" s="61" t="s">
        <v>10706</v>
      </c>
      <c r="E3611" s="61" t="s">
        <v>1000</v>
      </c>
      <c r="F3611" s="167" t="s">
        <v>8574</v>
      </c>
      <c r="G3611" s="86" t="s">
        <v>8952</v>
      </c>
      <c r="H3611" s="62" t="s">
        <v>12060</v>
      </c>
      <c r="I3611" s="86" t="s">
        <v>8952</v>
      </c>
      <c r="J3611" s="63" t="str">
        <f t="shared" si="280"/>
        <v>IC.IT.232018</v>
      </c>
      <c r="K3611" s="61" t="s">
        <v>12175</v>
      </c>
      <c r="L3611" s="167" t="str">
        <f t="shared" si="281"/>
        <v>Scapula, right</v>
      </c>
      <c r="M3611" s="168" t="str">
        <f t="shared" si="282"/>
        <v>PI.IC.IT.232018.01</v>
      </c>
      <c r="N3611" s="168"/>
      <c r="O3611" s="168" t="str">
        <f t="shared" si="283"/>
        <v>PH.IC.IT.232018.01</v>
      </c>
      <c r="Q3611" s="168" t="str">
        <f t="shared" si="284"/>
        <v>CL.IC.IT.232018.01</v>
      </c>
      <c r="AB3611" s="167" t="s">
        <v>12773</v>
      </c>
      <c r="AC3611" s="167">
        <v>1428</v>
      </c>
    </row>
    <row r="3612" spans="1:29" s="167" customFormat="1" ht="15">
      <c r="A3612" s="167" t="s">
        <v>9344</v>
      </c>
      <c r="C3612" s="61" t="s">
        <v>10706</v>
      </c>
      <c r="E3612" s="61" t="s">
        <v>1000</v>
      </c>
      <c r="F3612" s="167" t="s">
        <v>8574</v>
      </c>
      <c r="G3612" s="86" t="s">
        <v>9224</v>
      </c>
      <c r="H3612" s="62" t="s">
        <v>11913</v>
      </c>
      <c r="I3612" s="86" t="s">
        <v>9224</v>
      </c>
      <c r="J3612" s="63" t="str">
        <f t="shared" si="280"/>
        <v>IC.IT.232019</v>
      </c>
      <c r="K3612" s="61" t="s">
        <v>12175</v>
      </c>
      <c r="L3612" s="167" t="str">
        <f t="shared" si="281"/>
        <v>Scapula, left</v>
      </c>
      <c r="M3612" s="168" t="str">
        <f t="shared" si="282"/>
        <v>PI.IC.IT.232019.01</v>
      </c>
      <c r="N3612" s="168"/>
      <c r="O3612" s="168" t="str">
        <f t="shared" si="283"/>
        <v>PH.IC.IT.232019.01</v>
      </c>
      <c r="Q3612" s="168" t="str">
        <f t="shared" si="284"/>
        <v>CL.IC.IT.232019.01</v>
      </c>
      <c r="AB3612" s="167" t="s">
        <v>12773</v>
      </c>
      <c r="AC3612" s="167">
        <v>1428</v>
      </c>
    </row>
    <row r="3613" spans="1:29" s="167" customFormat="1" ht="15">
      <c r="A3613" s="167" t="s">
        <v>9344</v>
      </c>
      <c r="C3613" s="61" t="s">
        <v>10706</v>
      </c>
      <c r="D3613" s="167" t="s">
        <v>8469</v>
      </c>
      <c r="E3613" s="61" t="s">
        <v>8039</v>
      </c>
      <c r="F3613" s="167" t="s">
        <v>8575</v>
      </c>
      <c r="G3613" s="167" t="s">
        <v>11181</v>
      </c>
      <c r="H3613" s="62" t="s">
        <v>11848</v>
      </c>
      <c r="I3613" s="167" t="s">
        <v>11181</v>
      </c>
      <c r="J3613" s="63" t="str">
        <f t="shared" si="280"/>
        <v>IC.IT.232101</v>
      </c>
      <c r="K3613" s="61" t="s">
        <v>12175</v>
      </c>
      <c r="L3613" s="167" t="str">
        <f t="shared" si="281"/>
        <v>Pink</v>
      </c>
      <c r="M3613" s="168" t="str">
        <f t="shared" si="282"/>
        <v>PI.IC.IT.232101.01</v>
      </c>
      <c r="N3613" s="168"/>
      <c r="O3613" s="168" t="str">
        <f t="shared" si="283"/>
        <v>PH.IC.IT.232101.01</v>
      </c>
      <c r="Q3613" s="168" t="str">
        <f t="shared" si="284"/>
        <v>CL.IC.IT.232101.01</v>
      </c>
    </row>
    <row r="3614" spans="1:29" s="167" customFormat="1" ht="15">
      <c r="A3614" s="167" t="s">
        <v>9344</v>
      </c>
      <c r="C3614" s="61" t="s">
        <v>10706</v>
      </c>
      <c r="E3614" s="61" t="s">
        <v>8039</v>
      </c>
      <c r="F3614" s="167" t="s">
        <v>8575</v>
      </c>
      <c r="G3614" s="167" t="s">
        <v>11477</v>
      </c>
      <c r="H3614" s="62" t="s">
        <v>12030</v>
      </c>
      <c r="I3614" s="167" t="s">
        <v>11477</v>
      </c>
      <c r="J3614" s="63" t="str">
        <f t="shared" si="280"/>
        <v>IC.IT.232102</v>
      </c>
      <c r="K3614" s="61" t="s">
        <v>12175</v>
      </c>
      <c r="L3614" s="167" t="str">
        <f t="shared" si="281"/>
        <v>Red</v>
      </c>
      <c r="M3614" s="168" t="str">
        <f t="shared" si="282"/>
        <v>PI.IC.IT.232102.01</v>
      </c>
      <c r="N3614" s="168"/>
      <c r="O3614" s="168" t="str">
        <f t="shared" si="283"/>
        <v>PH.IC.IT.232102.01</v>
      </c>
      <c r="Q3614" s="168" t="str">
        <f t="shared" si="284"/>
        <v>CL.IC.IT.232102.01</v>
      </c>
    </row>
    <row r="3615" spans="1:29" s="167" customFormat="1" ht="15">
      <c r="A3615" s="167" t="s">
        <v>9344</v>
      </c>
      <c r="C3615" s="61" t="s">
        <v>10706</v>
      </c>
      <c r="E3615" s="61" t="s">
        <v>8039</v>
      </c>
      <c r="F3615" s="167" t="s">
        <v>8575</v>
      </c>
      <c r="G3615" s="167" t="s">
        <v>11177</v>
      </c>
      <c r="H3615" s="62" t="s">
        <v>12032</v>
      </c>
      <c r="I3615" s="167" t="s">
        <v>11177</v>
      </c>
      <c r="J3615" s="63" t="str">
        <f t="shared" si="280"/>
        <v>IC.IT.232103</v>
      </c>
      <c r="K3615" s="61" t="s">
        <v>12175</v>
      </c>
      <c r="L3615" s="167" t="str">
        <f t="shared" si="281"/>
        <v>Yellow</v>
      </c>
      <c r="M3615" s="168" t="str">
        <f t="shared" si="282"/>
        <v>PI.IC.IT.232103.01</v>
      </c>
      <c r="N3615" s="168"/>
      <c r="O3615" s="168" t="str">
        <f t="shared" si="283"/>
        <v>PH.IC.IT.232103.01</v>
      </c>
      <c r="Q3615" s="168" t="str">
        <f t="shared" si="284"/>
        <v>CL.IC.IT.232103.01</v>
      </c>
    </row>
    <row r="3616" spans="1:29" s="167" customFormat="1" ht="15">
      <c r="A3616" s="167" t="s">
        <v>9344</v>
      </c>
      <c r="C3616" s="61" t="s">
        <v>10706</v>
      </c>
      <c r="E3616" s="61" t="s">
        <v>8039</v>
      </c>
      <c r="F3616" s="167" t="s">
        <v>8575</v>
      </c>
      <c r="G3616" s="167" t="s">
        <v>10145</v>
      </c>
      <c r="H3616" s="62" t="s">
        <v>12028</v>
      </c>
      <c r="I3616" s="167" t="s">
        <v>10145</v>
      </c>
      <c r="J3616" s="63" t="str">
        <f t="shared" si="280"/>
        <v>IC.IT.232104</v>
      </c>
      <c r="K3616" s="61" t="s">
        <v>12175</v>
      </c>
      <c r="L3616" s="167" t="str">
        <f t="shared" si="281"/>
        <v>White</v>
      </c>
      <c r="M3616" s="168" t="str">
        <f t="shared" si="282"/>
        <v>PI.IC.IT.232104.01</v>
      </c>
      <c r="N3616" s="168"/>
      <c r="O3616" s="168" t="str">
        <f t="shared" si="283"/>
        <v>PH.IC.IT.232104.01</v>
      </c>
      <c r="Q3616" s="168" t="str">
        <f t="shared" si="284"/>
        <v>CL.IC.IT.232104.01</v>
      </c>
    </row>
    <row r="3617" spans="1:17" s="167" customFormat="1" ht="15">
      <c r="A3617" s="167" t="s">
        <v>9344</v>
      </c>
      <c r="C3617" s="61" t="s">
        <v>10706</v>
      </c>
      <c r="E3617" s="61" t="s">
        <v>8039</v>
      </c>
      <c r="F3617" s="167" t="s">
        <v>8575</v>
      </c>
      <c r="G3617" s="167" t="s">
        <v>8590</v>
      </c>
      <c r="H3617" s="62" t="s">
        <v>12210</v>
      </c>
      <c r="I3617" s="167" t="s">
        <v>8590</v>
      </c>
      <c r="J3617" s="63" t="str">
        <f t="shared" si="280"/>
        <v>IC.IT.232105</v>
      </c>
      <c r="K3617" s="61" t="s">
        <v>12175</v>
      </c>
      <c r="L3617" s="167" t="str">
        <f t="shared" si="281"/>
        <v>Gray</v>
      </c>
      <c r="M3617" s="168" t="str">
        <f t="shared" si="282"/>
        <v>PI.IC.IT.232105.01</v>
      </c>
      <c r="N3617" s="168"/>
      <c r="O3617" s="168" t="str">
        <f t="shared" si="283"/>
        <v>PH.IC.IT.232105.01</v>
      </c>
      <c r="Q3617" s="168" t="str">
        <f t="shared" si="284"/>
        <v>CL.IC.IT.232105.01</v>
      </c>
    </row>
    <row r="3618" spans="1:17" s="167" customFormat="1" ht="15">
      <c r="A3618" s="167" t="s">
        <v>9344</v>
      </c>
      <c r="C3618" s="61" t="s">
        <v>10706</v>
      </c>
      <c r="E3618" s="61" t="s">
        <v>8039</v>
      </c>
      <c r="F3618" s="167" t="s">
        <v>8575</v>
      </c>
      <c r="G3618" s="167" t="s">
        <v>11881</v>
      </c>
      <c r="H3618" s="62" t="s">
        <v>12212</v>
      </c>
      <c r="I3618" s="167" t="s">
        <v>11881</v>
      </c>
      <c r="J3618" s="63" t="str">
        <f t="shared" si="280"/>
        <v>IC.IT.232106</v>
      </c>
      <c r="K3618" s="61" t="s">
        <v>12175</v>
      </c>
      <c r="L3618" s="167" t="str">
        <f t="shared" si="281"/>
        <v>Tan</v>
      </c>
      <c r="M3618" s="168" t="str">
        <f t="shared" si="282"/>
        <v>PI.IC.IT.232106.01</v>
      </c>
      <c r="N3618" s="168"/>
      <c r="O3618" s="168" t="str">
        <f t="shared" si="283"/>
        <v>PH.IC.IT.232106.01</v>
      </c>
      <c r="Q3618" s="168" t="str">
        <f t="shared" si="284"/>
        <v>CL.IC.IT.232106.01</v>
      </c>
    </row>
    <row r="3619" spans="1:17" s="167" customFormat="1" ht="15">
      <c r="A3619" s="167" t="s">
        <v>9344</v>
      </c>
      <c r="C3619" s="61" t="s">
        <v>10706</v>
      </c>
      <c r="E3619" s="61" t="s">
        <v>8039</v>
      </c>
      <c r="F3619" s="167" t="s">
        <v>8575</v>
      </c>
      <c r="G3619" s="167" t="s">
        <v>11879</v>
      </c>
      <c r="H3619" s="62" t="s">
        <v>12225</v>
      </c>
      <c r="I3619" s="167" t="s">
        <v>11879</v>
      </c>
      <c r="J3619" s="63" t="str">
        <f t="shared" si="280"/>
        <v>IC.IT.232107</v>
      </c>
      <c r="K3619" s="61" t="s">
        <v>12175</v>
      </c>
      <c r="L3619" s="167" t="str">
        <f t="shared" si="281"/>
        <v>Green</v>
      </c>
      <c r="M3619" s="168" t="str">
        <f t="shared" si="282"/>
        <v>PI.IC.IT.232107.01</v>
      </c>
      <c r="N3619" s="168"/>
      <c r="O3619" s="168" t="str">
        <f t="shared" si="283"/>
        <v>PH.IC.IT.232107.01</v>
      </c>
      <c r="Q3619" s="168" t="str">
        <f t="shared" si="284"/>
        <v>CL.IC.IT.232107.01</v>
      </c>
    </row>
    <row r="3620" spans="1:17" s="167" customFormat="1" ht="15">
      <c r="A3620" s="167" t="s">
        <v>9344</v>
      </c>
      <c r="C3620" s="61" t="s">
        <v>10706</v>
      </c>
      <c r="E3620" s="61" t="s">
        <v>8039</v>
      </c>
      <c r="F3620" s="167" t="s">
        <v>8575</v>
      </c>
      <c r="G3620" s="167" t="s">
        <v>10635</v>
      </c>
      <c r="H3620" s="62" t="s">
        <v>11638</v>
      </c>
      <c r="I3620" s="167" t="s">
        <v>10635</v>
      </c>
      <c r="J3620" s="63" t="str">
        <f t="shared" si="280"/>
        <v>IC.IT.232108</v>
      </c>
      <c r="K3620" s="61" t="s">
        <v>12175</v>
      </c>
      <c r="L3620" s="167" t="str">
        <f t="shared" si="281"/>
        <v>Black</v>
      </c>
      <c r="M3620" s="168" t="str">
        <f t="shared" si="282"/>
        <v>PI.IC.IT.232108.01</v>
      </c>
      <c r="N3620" s="168"/>
      <c r="O3620" s="168" t="str">
        <f t="shared" si="283"/>
        <v>PH.IC.IT.232108.01</v>
      </c>
      <c r="Q3620" s="168" t="str">
        <f t="shared" si="284"/>
        <v>CL.IC.IT.232108.01</v>
      </c>
    </row>
    <row r="3621" spans="1:17" s="167" customFormat="1" ht="15">
      <c r="A3621" s="167" t="s">
        <v>9344</v>
      </c>
      <c r="C3621" s="61" t="s">
        <v>10706</v>
      </c>
      <c r="D3621" s="167" t="s">
        <v>8470</v>
      </c>
      <c r="E3621" s="61" t="s">
        <v>7874</v>
      </c>
      <c r="F3621" s="167" t="s">
        <v>8576</v>
      </c>
      <c r="G3621" s="167" t="s">
        <v>8591</v>
      </c>
      <c r="H3621" s="62" t="s">
        <v>11848</v>
      </c>
      <c r="I3621" s="167" t="s">
        <v>8722</v>
      </c>
      <c r="J3621" s="63" t="str">
        <f t="shared" si="280"/>
        <v>IC.IT.232201</v>
      </c>
      <c r="K3621" s="61" t="s">
        <v>12175</v>
      </c>
      <c r="L3621" s="167" t="str">
        <f t="shared" si="281"/>
        <v xml:space="preserve">      Present on admit: specify date</v>
      </c>
      <c r="M3621" s="168" t="str">
        <f t="shared" si="282"/>
        <v>PI.IC.IT.232201.01</v>
      </c>
      <c r="N3621" s="168"/>
      <c r="O3621" s="168" t="str">
        <f t="shared" si="283"/>
        <v>PH.IC.IT.232201.01</v>
      </c>
      <c r="Q3621" s="168" t="str">
        <f t="shared" si="284"/>
        <v>CL.IC.IT.232201.01</v>
      </c>
    </row>
    <row r="3622" spans="1:17" s="167" customFormat="1" ht="15">
      <c r="A3622" s="167" t="s">
        <v>9344</v>
      </c>
      <c r="C3622" s="61" t="s">
        <v>10706</v>
      </c>
      <c r="E3622" s="61" t="s">
        <v>7874</v>
      </c>
      <c r="F3622" s="167" t="s">
        <v>8576</v>
      </c>
      <c r="G3622" s="167" t="s">
        <v>8723</v>
      </c>
      <c r="H3622" s="62" t="s">
        <v>12030</v>
      </c>
      <c r="I3622" s="167" t="s">
        <v>8724</v>
      </c>
      <c r="J3622" s="63" t="str">
        <f t="shared" si="280"/>
        <v>IC.IT.232202</v>
      </c>
      <c r="K3622" s="61" t="s">
        <v>12175</v>
      </c>
      <c r="L3622" s="167" t="str">
        <f t="shared" si="281"/>
        <v xml:space="preserve">      Noted at this time: specify date</v>
      </c>
      <c r="M3622" s="168" t="str">
        <f t="shared" si="282"/>
        <v>PI.IC.IT.232202.01</v>
      </c>
      <c r="N3622" s="168"/>
      <c r="O3622" s="168" t="str">
        <f t="shared" si="283"/>
        <v>PH.IC.IT.232202.01</v>
      </c>
      <c r="Q3622" s="168" t="str">
        <f t="shared" si="284"/>
        <v>CL.IC.IT.232202.01</v>
      </c>
    </row>
    <row r="3623" spans="1:17" s="167" customFormat="1" ht="15">
      <c r="A3623" s="167" t="s">
        <v>9344</v>
      </c>
      <c r="C3623" s="61" t="s">
        <v>10706</v>
      </c>
      <c r="D3623" s="167" t="s">
        <v>8725</v>
      </c>
      <c r="E3623" s="61" t="s">
        <v>7876</v>
      </c>
      <c r="F3623" s="167" t="s">
        <v>8576</v>
      </c>
      <c r="G3623" s="167" t="s">
        <v>8726</v>
      </c>
      <c r="H3623" s="62" t="s">
        <v>11848</v>
      </c>
      <c r="I3623" s="167" t="s">
        <v>8727</v>
      </c>
      <c r="J3623" s="63" t="str">
        <f t="shared" si="280"/>
        <v>IC.IT.232301</v>
      </c>
      <c r="K3623" s="61" t="s">
        <v>12175</v>
      </c>
      <c r="L3623" s="167" t="str">
        <f t="shared" si="281"/>
        <v xml:space="preserve">      Stage I: intact skin non-blanchable redness</v>
      </c>
      <c r="M3623" s="168" t="str">
        <f t="shared" si="282"/>
        <v>PI.IC.IT.232301.01</v>
      </c>
      <c r="N3623" s="168"/>
      <c r="O3623" s="168" t="str">
        <f t="shared" si="283"/>
        <v>PH.IC.IT.232301.01</v>
      </c>
      <c r="Q3623" s="168" t="str">
        <f t="shared" si="284"/>
        <v>CL.IC.IT.232301.01</v>
      </c>
    </row>
    <row r="3624" spans="1:17" s="167" customFormat="1" ht="15">
      <c r="A3624" s="167" t="s">
        <v>9344</v>
      </c>
      <c r="C3624" s="61" t="s">
        <v>10706</v>
      </c>
      <c r="E3624" s="61" t="s">
        <v>7876</v>
      </c>
      <c r="F3624" s="167" t="s">
        <v>8576</v>
      </c>
      <c r="G3624" s="167" t="s">
        <v>8728</v>
      </c>
      <c r="H3624" s="62" t="s">
        <v>12030</v>
      </c>
      <c r="I3624" s="167" t="s">
        <v>8729</v>
      </c>
      <c r="J3624" s="63" t="str">
        <f t="shared" si="280"/>
        <v>IC.IT.232302</v>
      </c>
      <c r="K3624" s="61" t="s">
        <v>1702</v>
      </c>
      <c r="L3624" s="167" t="str">
        <f t="shared" si="281"/>
        <v xml:space="preserve">      Stage II: partial thickness or blister</v>
      </c>
      <c r="M3624" s="168" t="str">
        <f t="shared" si="282"/>
        <v>PI.IC.IT.232302.01</v>
      </c>
      <c r="N3624" s="168"/>
      <c r="O3624" s="168" t="str">
        <f t="shared" si="283"/>
        <v>PH.IC.IT.232302.01</v>
      </c>
      <c r="Q3624" s="168" t="str">
        <f t="shared" si="284"/>
        <v>CL.IC.IT.232302.01</v>
      </c>
    </row>
    <row r="3625" spans="1:17" s="167" customFormat="1" ht="15">
      <c r="A3625" s="167" t="s">
        <v>9344</v>
      </c>
      <c r="C3625" s="61" t="s">
        <v>10706</v>
      </c>
      <c r="E3625" s="61" t="s">
        <v>7876</v>
      </c>
      <c r="F3625" s="167" t="s">
        <v>8576</v>
      </c>
      <c r="G3625" s="167" t="s">
        <v>8601</v>
      </c>
      <c r="H3625" s="62" t="s">
        <v>12032</v>
      </c>
      <c r="I3625" s="167" t="s">
        <v>8602</v>
      </c>
      <c r="J3625" s="63" t="str">
        <f t="shared" si="280"/>
        <v>IC.IT.232303</v>
      </c>
      <c r="K3625" s="61" t="s">
        <v>1702</v>
      </c>
      <c r="L3625" s="167" t="str">
        <f t="shared" si="281"/>
        <v xml:space="preserve">      Stage III: full thickness, subcutaneous fat seen</v>
      </c>
      <c r="M3625" s="168" t="str">
        <f t="shared" si="282"/>
        <v>PI.IC.IT.232303.01</v>
      </c>
      <c r="N3625" s="168"/>
      <c r="O3625" s="168" t="str">
        <f t="shared" si="283"/>
        <v>PH.IC.IT.232303.01</v>
      </c>
      <c r="Q3625" s="168" t="str">
        <f t="shared" si="284"/>
        <v>CL.IC.IT.232303.01</v>
      </c>
    </row>
    <row r="3626" spans="1:17" s="167" customFormat="1" ht="15">
      <c r="A3626" s="167" t="s">
        <v>9344</v>
      </c>
      <c r="C3626" s="61" t="s">
        <v>10706</v>
      </c>
      <c r="E3626" s="61" t="s">
        <v>7876</v>
      </c>
      <c r="F3626" s="167" t="s">
        <v>8576</v>
      </c>
      <c r="G3626" s="167" t="s">
        <v>13086</v>
      </c>
      <c r="H3626" s="62" t="s">
        <v>12028</v>
      </c>
      <c r="I3626" s="167" t="s">
        <v>8603</v>
      </c>
      <c r="J3626" s="63" t="str">
        <f t="shared" si="280"/>
        <v>IC.IT.232304</v>
      </c>
      <c r="K3626" s="61" t="s">
        <v>1702</v>
      </c>
      <c r="L3626" s="167" t="str">
        <f t="shared" si="281"/>
        <v xml:space="preserve">      Stage IV: full thickness bone, tendon or muscle seen</v>
      </c>
      <c r="M3626" s="168" t="str">
        <f t="shared" si="282"/>
        <v>PI.IC.IT.232304.01</v>
      </c>
      <c r="N3626" s="168"/>
      <c r="O3626" s="168" t="str">
        <f t="shared" si="283"/>
        <v>PH.IC.IT.232304.01</v>
      </c>
      <c r="Q3626" s="168" t="str">
        <f t="shared" si="284"/>
        <v>CL.IC.IT.232304.01</v>
      </c>
    </row>
    <row r="3627" spans="1:17" s="167" customFormat="1" ht="15">
      <c r="A3627" s="167" t="s">
        <v>9344</v>
      </c>
      <c r="C3627" s="61" t="s">
        <v>10706</v>
      </c>
      <c r="E3627" s="61" t="s">
        <v>7876</v>
      </c>
      <c r="F3627" s="167" t="s">
        <v>8576</v>
      </c>
      <c r="G3627" s="167" t="s">
        <v>8607</v>
      </c>
      <c r="H3627" s="62" t="s">
        <v>12210</v>
      </c>
      <c r="I3627" s="167" t="s">
        <v>8608</v>
      </c>
      <c r="J3627" s="63" t="str">
        <f t="shared" si="280"/>
        <v>IC.IT.232305</v>
      </c>
      <c r="K3627" s="61" t="s">
        <v>1702</v>
      </c>
      <c r="L3627" s="167" t="str">
        <f t="shared" si="281"/>
        <v xml:space="preserve">      Suspected Deep Tissue Injury</v>
      </c>
      <c r="M3627" s="168" t="str">
        <f t="shared" si="282"/>
        <v>PI.IC.IT.232305.01</v>
      </c>
      <c r="N3627" s="168"/>
      <c r="O3627" s="168" t="str">
        <f t="shared" si="283"/>
        <v>PH.IC.IT.232305.01</v>
      </c>
      <c r="Q3627" s="168" t="str">
        <f t="shared" si="284"/>
        <v>CL.IC.IT.232305.01</v>
      </c>
    </row>
    <row r="3628" spans="1:17" s="167" customFormat="1" ht="15">
      <c r="A3628" s="167" t="s">
        <v>9344</v>
      </c>
      <c r="C3628" s="61" t="s">
        <v>10706</v>
      </c>
      <c r="E3628" s="61" t="s">
        <v>7876</v>
      </c>
      <c r="F3628" s="167" t="s">
        <v>8576</v>
      </c>
      <c r="G3628" s="167" t="s">
        <v>8609</v>
      </c>
      <c r="H3628" s="62" t="s">
        <v>12212</v>
      </c>
      <c r="I3628" s="167" t="s">
        <v>8610</v>
      </c>
      <c r="J3628" s="63" t="str">
        <f t="shared" si="280"/>
        <v>IC.IT.232306</v>
      </c>
      <c r="K3628" s="61" t="s">
        <v>1702</v>
      </c>
      <c r="L3628" s="167" t="str">
        <f t="shared" si="281"/>
        <v xml:space="preserve">      Unstageable: covered by slough or eschar</v>
      </c>
      <c r="M3628" s="168" t="str">
        <f t="shared" si="282"/>
        <v>PI.IC.IT.232306.01</v>
      </c>
      <c r="N3628" s="168"/>
      <c r="O3628" s="168" t="str">
        <f t="shared" si="283"/>
        <v>PH.IC.IT.232306.01</v>
      </c>
      <c r="Q3628" s="168" t="str">
        <f t="shared" si="284"/>
        <v>CL.IC.IT.232306.01</v>
      </c>
    </row>
    <row r="3629" spans="1:17" s="167" customFormat="1" ht="15">
      <c r="A3629" s="167" t="s">
        <v>9344</v>
      </c>
      <c r="C3629" s="61" t="s">
        <v>10706</v>
      </c>
      <c r="D3629" s="167" t="s">
        <v>8847</v>
      </c>
      <c r="E3629" s="61" t="s">
        <v>7055</v>
      </c>
      <c r="F3629" s="167" t="s">
        <v>8577</v>
      </c>
      <c r="G3629" s="167" t="s">
        <v>12157</v>
      </c>
      <c r="H3629" s="62" t="s">
        <v>11848</v>
      </c>
      <c r="I3629" s="167" t="s">
        <v>12157</v>
      </c>
      <c r="J3629" s="63" t="str">
        <f t="shared" si="280"/>
        <v>IC.IT.232401</v>
      </c>
      <c r="K3629" s="61" t="s">
        <v>1702</v>
      </c>
      <c r="L3629" s="167" t="str">
        <f t="shared" si="281"/>
        <v>None</v>
      </c>
      <c r="M3629" s="168" t="str">
        <f t="shared" si="282"/>
        <v>PI.IC.IT.232401.01</v>
      </c>
      <c r="N3629" s="168"/>
      <c r="O3629" s="168" t="str">
        <f t="shared" si="283"/>
        <v>PH.IC.IT.232401.01</v>
      </c>
      <c r="Q3629" s="168" t="str">
        <f t="shared" si="284"/>
        <v>CL.IC.IT.232401.01</v>
      </c>
    </row>
    <row r="3630" spans="1:17" s="167" customFormat="1" ht="15">
      <c r="A3630" s="167" t="s">
        <v>9344</v>
      </c>
      <c r="C3630" s="61" t="s">
        <v>10706</v>
      </c>
      <c r="E3630" s="61" t="s">
        <v>7055</v>
      </c>
      <c r="F3630" s="167" t="s">
        <v>8577</v>
      </c>
      <c r="G3630" s="167" t="s">
        <v>8780</v>
      </c>
      <c r="H3630" s="62" t="s">
        <v>12030</v>
      </c>
      <c r="I3630" s="167" t="s">
        <v>8781</v>
      </c>
      <c r="J3630" s="63" t="str">
        <f t="shared" si="280"/>
        <v>IC.IT.232402</v>
      </c>
      <c r="K3630" s="61" t="s">
        <v>1702</v>
      </c>
      <c r="L3630" s="167" t="str">
        <f t="shared" si="281"/>
        <v>Subcutaneous tissue</v>
      </c>
      <c r="M3630" s="168" t="str">
        <f t="shared" si="282"/>
        <v>PI.IC.IT.232402.01</v>
      </c>
      <c r="N3630" s="168"/>
      <c r="O3630" s="168" t="str">
        <f t="shared" si="283"/>
        <v>PH.IC.IT.232402.01</v>
      </c>
      <c r="Q3630" s="168" t="str">
        <f t="shared" si="284"/>
        <v>CL.IC.IT.232402.01</v>
      </c>
    </row>
    <row r="3631" spans="1:17" s="167" customFormat="1" ht="15">
      <c r="A3631" s="167" t="s">
        <v>9344</v>
      </c>
      <c r="C3631" s="61" t="s">
        <v>10706</v>
      </c>
      <c r="E3631" s="61" t="s">
        <v>7055</v>
      </c>
      <c r="F3631" s="167" t="s">
        <v>8577</v>
      </c>
      <c r="G3631" s="167" t="s">
        <v>8789</v>
      </c>
      <c r="H3631" s="62" t="s">
        <v>12032</v>
      </c>
      <c r="I3631" s="167" t="s">
        <v>8789</v>
      </c>
      <c r="J3631" s="63" t="str">
        <f t="shared" si="280"/>
        <v>IC.IT.232403</v>
      </c>
      <c r="K3631" s="61" t="s">
        <v>1702</v>
      </c>
      <c r="L3631" s="167" t="str">
        <f t="shared" si="281"/>
        <v>Fascia</v>
      </c>
      <c r="M3631" s="168" t="str">
        <f t="shared" si="282"/>
        <v>PI.IC.IT.232403.01</v>
      </c>
      <c r="N3631" s="168"/>
      <c r="O3631" s="168" t="str">
        <f t="shared" si="283"/>
        <v>PH.IC.IT.232403.01</v>
      </c>
      <c r="Q3631" s="168" t="str">
        <f t="shared" si="284"/>
        <v>CL.IC.IT.232403.01</v>
      </c>
    </row>
    <row r="3632" spans="1:17" s="167" customFormat="1" ht="15">
      <c r="A3632" s="167" t="s">
        <v>9344</v>
      </c>
      <c r="C3632" s="61" t="s">
        <v>10706</v>
      </c>
      <c r="E3632" s="61" t="s">
        <v>7055</v>
      </c>
      <c r="F3632" s="167" t="s">
        <v>8577</v>
      </c>
      <c r="G3632" s="167" t="s">
        <v>8790</v>
      </c>
      <c r="H3632" s="62" t="s">
        <v>12028</v>
      </c>
      <c r="I3632" s="167" t="s">
        <v>8790</v>
      </c>
      <c r="J3632" s="63" t="str">
        <f t="shared" si="280"/>
        <v>IC.IT.232404</v>
      </c>
      <c r="K3632" s="61" t="s">
        <v>12175</v>
      </c>
      <c r="L3632" s="167" t="str">
        <f t="shared" si="281"/>
        <v>Pins</v>
      </c>
      <c r="M3632" s="168" t="str">
        <f t="shared" si="282"/>
        <v>PI.IC.IT.232404.01</v>
      </c>
      <c r="N3632" s="168"/>
      <c r="O3632" s="168" t="str">
        <f t="shared" si="283"/>
        <v>PH.IC.IT.232404.01</v>
      </c>
      <c r="Q3632" s="168" t="str">
        <f t="shared" si="284"/>
        <v>CL.IC.IT.232404.01</v>
      </c>
    </row>
    <row r="3633" spans="1:17" s="167" customFormat="1" ht="15">
      <c r="A3633" s="167" t="s">
        <v>9344</v>
      </c>
      <c r="C3633" s="61" t="s">
        <v>10706</v>
      </c>
      <c r="E3633" s="61" t="s">
        <v>7055</v>
      </c>
      <c r="F3633" s="167" t="s">
        <v>8577</v>
      </c>
      <c r="G3633" s="167" t="s">
        <v>12372</v>
      </c>
      <c r="H3633" s="62" t="s">
        <v>12210</v>
      </c>
      <c r="I3633" s="167" t="s">
        <v>12372</v>
      </c>
      <c r="J3633" s="63" t="str">
        <f t="shared" si="280"/>
        <v>IC.IT.232405</v>
      </c>
      <c r="K3633" s="61" t="s">
        <v>12175</v>
      </c>
      <c r="L3633" s="167" t="str">
        <f t="shared" si="281"/>
        <v>Prosthesis</v>
      </c>
      <c r="M3633" s="168" t="str">
        <f t="shared" si="282"/>
        <v>PI.IC.IT.232405.01</v>
      </c>
      <c r="N3633" s="168"/>
      <c r="O3633" s="168" t="str">
        <f t="shared" si="283"/>
        <v>PH.IC.IT.232405.01</v>
      </c>
      <c r="Q3633" s="168" t="str">
        <f t="shared" si="284"/>
        <v>CL.IC.IT.232405.01</v>
      </c>
    </row>
    <row r="3634" spans="1:17" s="167" customFormat="1" ht="15">
      <c r="A3634" s="167" t="s">
        <v>9344</v>
      </c>
      <c r="C3634" s="61" t="s">
        <v>10706</v>
      </c>
      <c r="E3634" s="61" t="s">
        <v>7055</v>
      </c>
      <c r="F3634" s="167" t="s">
        <v>8577</v>
      </c>
      <c r="G3634" s="167" t="s">
        <v>9050</v>
      </c>
      <c r="H3634" s="62" t="s">
        <v>12212</v>
      </c>
      <c r="I3634" s="167" t="s">
        <v>9050</v>
      </c>
      <c r="J3634" s="63" t="str">
        <f t="shared" si="280"/>
        <v>IC.IT.232406</v>
      </c>
      <c r="K3634" s="61" t="s">
        <v>12175</v>
      </c>
      <c r="L3634" s="167" t="str">
        <f t="shared" si="281"/>
        <v>Tendon</v>
      </c>
      <c r="M3634" s="168" t="str">
        <f t="shared" si="282"/>
        <v>PI.IC.IT.232406.01</v>
      </c>
      <c r="N3634" s="168"/>
      <c r="O3634" s="168" t="str">
        <f t="shared" si="283"/>
        <v>PH.IC.IT.232406.01</v>
      </c>
      <c r="Q3634" s="168" t="str">
        <f t="shared" si="284"/>
        <v>CL.IC.IT.232406.01</v>
      </c>
    </row>
    <row r="3635" spans="1:17" s="167" customFormat="1" ht="15">
      <c r="A3635" s="167" t="s">
        <v>9344</v>
      </c>
      <c r="C3635" s="61" t="s">
        <v>10706</v>
      </c>
      <c r="E3635" s="61" t="s">
        <v>7055</v>
      </c>
      <c r="F3635" s="167" t="s">
        <v>8577</v>
      </c>
      <c r="G3635" s="167" t="s">
        <v>9051</v>
      </c>
      <c r="H3635" s="62" t="s">
        <v>12225</v>
      </c>
      <c r="I3635" s="167" t="s">
        <v>9051</v>
      </c>
      <c r="J3635" s="63" t="str">
        <f t="shared" si="280"/>
        <v>IC.IT.232407</v>
      </c>
      <c r="K3635" s="61" t="s">
        <v>12175</v>
      </c>
      <c r="L3635" s="167" t="str">
        <f t="shared" si="281"/>
        <v>Bone</v>
      </c>
      <c r="M3635" s="168" t="str">
        <f t="shared" si="282"/>
        <v>PI.IC.IT.232407.01</v>
      </c>
      <c r="N3635" s="168"/>
      <c r="O3635" s="168" t="str">
        <f t="shared" si="283"/>
        <v>PH.IC.IT.232407.01</v>
      </c>
      <c r="Q3635" s="168" t="str">
        <f t="shared" si="284"/>
        <v>CL.IC.IT.232407.01</v>
      </c>
    </row>
    <row r="3636" spans="1:17" s="167" customFormat="1" ht="15">
      <c r="A3636" s="167" t="s">
        <v>9344</v>
      </c>
      <c r="C3636" s="61" t="s">
        <v>10706</v>
      </c>
      <c r="E3636" s="61" t="s">
        <v>7055</v>
      </c>
      <c r="F3636" s="167" t="s">
        <v>8577</v>
      </c>
      <c r="G3636" s="167" t="s">
        <v>8811</v>
      </c>
      <c r="H3636" s="62" t="s">
        <v>11638</v>
      </c>
      <c r="I3636" s="167" t="s">
        <v>8812</v>
      </c>
      <c r="J3636" s="63" t="str">
        <f t="shared" si="280"/>
        <v>IC.IT.232408</v>
      </c>
      <c r="K3636" s="61" t="s">
        <v>12175</v>
      </c>
      <c r="L3636" s="167" t="str">
        <f t="shared" si="281"/>
        <v>Joint capsule</v>
      </c>
      <c r="M3636" s="168" t="str">
        <f t="shared" si="282"/>
        <v>PI.IC.IT.232408.01</v>
      </c>
      <c r="N3636" s="168"/>
      <c r="O3636" s="168" t="str">
        <f t="shared" si="283"/>
        <v>PH.IC.IT.232408.01</v>
      </c>
      <c r="Q3636" s="168" t="str">
        <f t="shared" si="284"/>
        <v>CL.IC.IT.232408.01</v>
      </c>
    </row>
    <row r="3637" spans="1:17" s="167" customFormat="1" ht="15">
      <c r="A3637" s="167" t="s">
        <v>9344</v>
      </c>
      <c r="C3637" s="61" t="s">
        <v>10706</v>
      </c>
      <c r="D3637" s="167" t="s">
        <v>8040</v>
      </c>
      <c r="E3637" s="61" t="s">
        <v>512</v>
      </c>
      <c r="F3637" s="167" t="s">
        <v>8578</v>
      </c>
      <c r="G3637" s="167" t="s">
        <v>8814</v>
      </c>
      <c r="H3637" s="62" t="s">
        <v>11848</v>
      </c>
      <c r="I3637" s="167" t="s">
        <v>12157</v>
      </c>
      <c r="J3637" s="63" t="str">
        <f t="shared" si="280"/>
        <v>IC.IT.232501</v>
      </c>
      <c r="K3637" s="61" t="s">
        <v>12175</v>
      </c>
      <c r="L3637" s="167" t="str">
        <f t="shared" si="281"/>
        <v xml:space="preserve">     Stabilization none</v>
      </c>
      <c r="M3637" s="168" t="str">
        <f t="shared" si="282"/>
        <v>PI.IC.IT.232501.01</v>
      </c>
      <c r="N3637" s="168"/>
      <c r="O3637" s="168" t="str">
        <f t="shared" si="283"/>
        <v>PH.IC.IT.232501.01</v>
      </c>
      <c r="Q3637" s="168" t="str">
        <f t="shared" si="284"/>
        <v>CL.IC.IT.232501.01</v>
      </c>
    </row>
    <row r="3638" spans="1:17" s="167" customFormat="1" ht="15">
      <c r="A3638" s="167" t="s">
        <v>9344</v>
      </c>
      <c r="C3638" s="61" t="s">
        <v>10706</v>
      </c>
      <c r="E3638" s="61" t="s">
        <v>512</v>
      </c>
      <c r="F3638" s="167" t="s">
        <v>8578</v>
      </c>
      <c r="G3638" s="167" t="s">
        <v>8815</v>
      </c>
      <c r="H3638" s="62" t="s">
        <v>12030</v>
      </c>
      <c r="I3638" s="167" t="s">
        <v>11512</v>
      </c>
      <c r="J3638" s="63" t="str">
        <f t="shared" si="280"/>
        <v>IC.IT.232502</v>
      </c>
      <c r="K3638" s="61" t="s">
        <v>12175</v>
      </c>
      <c r="L3638" s="167" t="str">
        <f t="shared" si="281"/>
        <v xml:space="preserve">     Stabilization abdominal binder</v>
      </c>
      <c r="M3638" s="168" t="str">
        <f t="shared" si="282"/>
        <v>PI.IC.IT.232502.01</v>
      </c>
      <c r="N3638" s="168"/>
      <c r="O3638" s="168" t="str">
        <f t="shared" si="283"/>
        <v>PH.IC.IT.232502.01</v>
      </c>
      <c r="Q3638" s="168" t="str">
        <f t="shared" si="284"/>
        <v>CL.IC.IT.232502.01</v>
      </c>
    </row>
    <row r="3639" spans="1:17" s="167" customFormat="1" ht="15">
      <c r="A3639" s="167" t="s">
        <v>9344</v>
      </c>
      <c r="C3639" s="61" t="s">
        <v>10706</v>
      </c>
      <c r="E3639" s="61" t="s">
        <v>512</v>
      </c>
      <c r="F3639" s="167" t="s">
        <v>8578</v>
      </c>
      <c r="G3639" s="167" t="s">
        <v>9079</v>
      </c>
      <c r="H3639" s="62" t="s">
        <v>12032</v>
      </c>
      <c r="I3639" s="167" t="s">
        <v>11514</v>
      </c>
      <c r="J3639" s="63" t="str">
        <f t="shared" si="280"/>
        <v>IC.IT.232503</v>
      </c>
      <c r="K3639" s="61" t="s">
        <v>12175</v>
      </c>
      <c r="L3639" s="167" t="str">
        <f t="shared" si="281"/>
        <v xml:space="preserve">     Stabilization ace wrap</v>
      </c>
      <c r="M3639" s="168" t="str">
        <f t="shared" si="282"/>
        <v>PI.IC.IT.232503.01</v>
      </c>
      <c r="N3639" s="168"/>
      <c r="O3639" s="168" t="str">
        <f t="shared" si="283"/>
        <v>PH.IC.IT.232503.01</v>
      </c>
      <c r="Q3639" s="168" t="str">
        <f t="shared" si="284"/>
        <v>CL.IC.IT.232503.01</v>
      </c>
    </row>
    <row r="3640" spans="1:17" s="167" customFormat="1" ht="15">
      <c r="A3640" s="167" t="s">
        <v>9344</v>
      </c>
      <c r="C3640" s="61" t="s">
        <v>10706</v>
      </c>
      <c r="E3640" s="61" t="s">
        <v>512</v>
      </c>
      <c r="F3640" s="167" t="s">
        <v>8578</v>
      </c>
      <c r="G3640" s="167" t="s">
        <v>8659</v>
      </c>
      <c r="H3640" s="62" t="s">
        <v>12028</v>
      </c>
      <c r="I3640" s="167" t="s">
        <v>11516</v>
      </c>
      <c r="J3640" s="63" t="str">
        <f t="shared" si="280"/>
        <v>IC.IT.232504</v>
      </c>
      <c r="K3640" s="61" t="s">
        <v>12175</v>
      </c>
      <c r="L3640" s="167" t="str">
        <f t="shared" si="281"/>
        <v xml:space="preserve">     Stabilization montgomery straps</v>
      </c>
      <c r="M3640" s="168" t="str">
        <f t="shared" si="282"/>
        <v>PI.IC.IT.232504.01</v>
      </c>
      <c r="N3640" s="168"/>
      <c r="O3640" s="168" t="str">
        <f t="shared" si="283"/>
        <v>PH.IC.IT.232504.01</v>
      </c>
      <c r="Q3640" s="168" t="str">
        <f t="shared" si="284"/>
        <v>CL.IC.IT.232504.01</v>
      </c>
    </row>
    <row r="3641" spans="1:17" s="167" customFormat="1" ht="15">
      <c r="A3641" s="167" t="s">
        <v>9344</v>
      </c>
      <c r="C3641" s="61" t="s">
        <v>10706</v>
      </c>
      <c r="D3641" s="167" t="s">
        <v>8660</v>
      </c>
      <c r="E3641" s="61" t="s">
        <v>371</v>
      </c>
      <c r="F3641" s="167" t="s">
        <v>8578</v>
      </c>
      <c r="G3641" s="167" t="s">
        <v>8807</v>
      </c>
      <c r="H3641" s="62" t="s">
        <v>11848</v>
      </c>
      <c r="I3641" s="167" t="s">
        <v>9742</v>
      </c>
      <c r="J3641" s="63" t="str">
        <f t="shared" si="280"/>
        <v>IC.IT.232601</v>
      </c>
      <c r="K3641" s="61" t="s">
        <v>12175</v>
      </c>
      <c r="L3641" s="167" t="str">
        <f t="shared" si="281"/>
        <v xml:space="preserve">     Open wound</v>
      </c>
      <c r="M3641" s="168" t="str">
        <f t="shared" si="282"/>
        <v>PI.IC.IT.232601.01</v>
      </c>
      <c r="N3641" s="168"/>
      <c r="O3641" s="168" t="str">
        <f t="shared" si="283"/>
        <v>PH.IC.IT.232601.01</v>
      </c>
      <c r="Q3641" s="168" t="str">
        <f t="shared" si="284"/>
        <v>CL.IC.IT.232601.01</v>
      </c>
    </row>
    <row r="3642" spans="1:17" s="167" customFormat="1" ht="15">
      <c r="A3642" s="167" t="s">
        <v>9344</v>
      </c>
      <c r="C3642" s="61" t="s">
        <v>10706</v>
      </c>
      <c r="E3642" s="61" t="s">
        <v>371</v>
      </c>
      <c r="F3642" s="167" t="s">
        <v>8578</v>
      </c>
      <c r="G3642" s="167" t="s">
        <v>10191</v>
      </c>
      <c r="H3642" s="62" t="s">
        <v>12030</v>
      </c>
      <c r="I3642" s="167" t="s">
        <v>10192</v>
      </c>
      <c r="J3642" s="63" t="str">
        <f t="shared" si="280"/>
        <v>IC.IT.232602</v>
      </c>
      <c r="K3642" s="61" t="s">
        <v>12175</v>
      </c>
      <c r="L3642" s="167" t="str">
        <f t="shared" si="281"/>
        <v xml:space="preserve">     Sutures</v>
      </c>
      <c r="M3642" s="168" t="str">
        <f t="shared" si="282"/>
        <v>PI.IC.IT.232602.01</v>
      </c>
      <c r="N3642" s="168"/>
      <c r="O3642" s="168" t="str">
        <f t="shared" si="283"/>
        <v>PH.IC.IT.232602.01</v>
      </c>
      <c r="Q3642" s="168" t="str">
        <f t="shared" si="284"/>
        <v>CL.IC.IT.232602.01</v>
      </c>
    </row>
    <row r="3643" spans="1:17" s="167" customFormat="1" ht="15">
      <c r="A3643" s="167" t="s">
        <v>9344</v>
      </c>
      <c r="C3643" s="61" t="s">
        <v>10706</v>
      </c>
      <c r="E3643" s="61" t="s">
        <v>371</v>
      </c>
      <c r="F3643" s="167" t="s">
        <v>8578</v>
      </c>
      <c r="G3643" s="167" t="s">
        <v>8808</v>
      </c>
      <c r="H3643" s="62" t="s">
        <v>12032</v>
      </c>
      <c r="I3643" s="167" t="s">
        <v>9740</v>
      </c>
      <c r="J3643" s="63" t="str">
        <f t="shared" si="280"/>
        <v>IC.IT.232603</v>
      </c>
      <c r="K3643" s="61" t="s">
        <v>12175</v>
      </c>
      <c r="L3643" s="167" t="str">
        <f t="shared" si="281"/>
        <v xml:space="preserve">     Glue</v>
      </c>
      <c r="M3643" s="168" t="str">
        <f t="shared" si="282"/>
        <v>PI.IC.IT.232603.01</v>
      </c>
      <c r="N3643" s="168"/>
      <c r="O3643" s="168" t="str">
        <f t="shared" si="283"/>
        <v>PH.IC.IT.232603.01</v>
      </c>
      <c r="Q3643" s="168" t="str">
        <f t="shared" si="284"/>
        <v>CL.IC.IT.232603.01</v>
      </c>
    </row>
    <row r="3644" spans="1:17" s="167" customFormat="1" ht="15">
      <c r="A3644" s="167" t="s">
        <v>9344</v>
      </c>
      <c r="C3644" s="61" t="s">
        <v>10706</v>
      </c>
      <c r="E3644" s="61" t="s">
        <v>371</v>
      </c>
      <c r="F3644" s="167" t="s">
        <v>8578</v>
      </c>
      <c r="G3644" s="167" t="s">
        <v>8809</v>
      </c>
      <c r="H3644" s="62" t="s">
        <v>12028</v>
      </c>
      <c r="I3644" s="167" t="s">
        <v>10029</v>
      </c>
      <c r="J3644" s="63" t="str">
        <f t="shared" si="280"/>
        <v>IC.IT.232604</v>
      </c>
      <c r="K3644" s="61" t="s">
        <v>12175</v>
      </c>
      <c r="L3644" s="167" t="str">
        <f t="shared" si="281"/>
        <v xml:space="preserve">     Staples</v>
      </c>
      <c r="M3644" s="168" t="str">
        <f t="shared" si="282"/>
        <v>PI.IC.IT.232604.01</v>
      </c>
      <c r="N3644" s="168"/>
      <c r="O3644" s="168" t="str">
        <f t="shared" si="283"/>
        <v>PH.IC.IT.232604.01</v>
      </c>
      <c r="Q3644" s="168" t="str">
        <f t="shared" si="284"/>
        <v>CL.IC.IT.232604.01</v>
      </c>
    </row>
    <row r="3645" spans="1:17" s="167" customFormat="1" ht="15">
      <c r="A3645" s="167" t="s">
        <v>9344</v>
      </c>
      <c r="C3645" s="61" t="s">
        <v>10706</v>
      </c>
      <c r="E3645" s="61" t="s">
        <v>371</v>
      </c>
      <c r="F3645" s="167" t="s">
        <v>8578</v>
      </c>
      <c r="G3645" s="167" t="s">
        <v>8810</v>
      </c>
      <c r="H3645" s="62" t="s">
        <v>12210</v>
      </c>
      <c r="I3645" s="167" t="s">
        <v>8667</v>
      </c>
      <c r="J3645" s="63" t="str">
        <f t="shared" si="280"/>
        <v>IC.IT.232605</v>
      </c>
      <c r="K3645" s="61" t="s">
        <v>12175</v>
      </c>
      <c r="L3645" s="167" t="str">
        <f t="shared" si="281"/>
        <v xml:space="preserve">     Steri-strips</v>
      </c>
      <c r="M3645" s="168" t="str">
        <f t="shared" si="282"/>
        <v>PI.IC.IT.232605.01</v>
      </c>
      <c r="N3645" s="168"/>
      <c r="O3645" s="168" t="str">
        <f t="shared" si="283"/>
        <v>PH.IC.IT.232605.01</v>
      </c>
      <c r="Q3645" s="168" t="str">
        <f t="shared" si="284"/>
        <v>CL.IC.IT.232605.01</v>
      </c>
    </row>
    <row r="3646" spans="1:17" s="167" customFormat="1" ht="15">
      <c r="A3646" s="167" t="s">
        <v>9344</v>
      </c>
      <c r="C3646" s="61" t="s">
        <v>10706</v>
      </c>
      <c r="E3646" s="61" t="s">
        <v>371</v>
      </c>
      <c r="F3646" s="167" t="s">
        <v>8578</v>
      </c>
      <c r="G3646" s="167" t="s">
        <v>10533</v>
      </c>
      <c r="H3646" s="62" t="s">
        <v>12212</v>
      </c>
      <c r="I3646" s="167" t="s">
        <v>10534</v>
      </c>
      <c r="J3646" s="63" t="str">
        <f t="shared" si="280"/>
        <v>IC.IT.232606</v>
      </c>
      <c r="K3646" s="61" t="s">
        <v>12175</v>
      </c>
      <c r="L3646" s="167" t="str">
        <f t="shared" si="281"/>
        <v xml:space="preserve">     Approximated</v>
      </c>
      <c r="M3646" s="168" t="str">
        <f t="shared" si="282"/>
        <v>PI.IC.IT.232606.01</v>
      </c>
      <c r="N3646" s="168"/>
      <c r="O3646" s="168" t="str">
        <f t="shared" si="283"/>
        <v>PH.IC.IT.232606.01</v>
      </c>
      <c r="Q3646" s="168" t="str">
        <f t="shared" si="284"/>
        <v>CL.IC.IT.232606.01</v>
      </c>
    </row>
    <row r="3647" spans="1:17" s="167" customFormat="1" ht="15">
      <c r="A3647" s="167" t="s">
        <v>9344</v>
      </c>
      <c r="C3647" s="61" t="s">
        <v>10706</v>
      </c>
      <c r="E3647" s="61" t="s">
        <v>371</v>
      </c>
      <c r="F3647" s="167" t="s">
        <v>8578</v>
      </c>
      <c r="G3647" s="167" t="s">
        <v>10535</v>
      </c>
      <c r="H3647" s="62" t="s">
        <v>12225</v>
      </c>
      <c r="I3647" s="167" t="s">
        <v>8668</v>
      </c>
      <c r="J3647" s="63" t="str">
        <f t="shared" si="280"/>
        <v>IC.IT.232607</v>
      </c>
      <c r="K3647" s="61" t="s">
        <v>12175</v>
      </c>
      <c r="L3647" s="167" t="str">
        <f t="shared" si="281"/>
        <v xml:space="preserve">     Dehiscence</v>
      </c>
      <c r="M3647" s="168" t="str">
        <f t="shared" si="282"/>
        <v>PI.IC.IT.232607.01</v>
      </c>
      <c r="N3647" s="168"/>
      <c r="O3647" s="168" t="str">
        <f t="shared" si="283"/>
        <v>PH.IC.IT.232607.01</v>
      </c>
      <c r="Q3647" s="168" t="str">
        <f t="shared" si="284"/>
        <v>CL.IC.IT.232607.01</v>
      </c>
    </row>
    <row r="3648" spans="1:17" s="167" customFormat="1" ht="15">
      <c r="A3648" s="167" t="s">
        <v>9344</v>
      </c>
      <c r="C3648" s="61" t="s">
        <v>10706</v>
      </c>
      <c r="E3648" s="61" t="s">
        <v>371</v>
      </c>
      <c r="F3648" s="167" t="s">
        <v>8578</v>
      </c>
      <c r="G3648" s="167" t="s">
        <v>8669</v>
      </c>
      <c r="H3648" s="62" t="s">
        <v>11638</v>
      </c>
      <c r="I3648" s="167" t="s">
        <v>8670</v>
      </c>
      <c r="J3648" s="63" t="str">
        <f t="shared" si="280"/>
        <v>IC.IT.232608</v>
      </c>
      <c r="K3648" s="61" t="s">
        <v>12175</v>
      </c>
      <c r="L3648" s="167" t="str">
        <f t="shared" si="281"/>
        <v xml:space="preserve">     Retention sutures</v>
      </c>
      <c r="M3648" s="168" t="str">
        <f t="shared" si="282"/>
        <v>PI.IC.IT.232608.01</v>
      </c>
      <c r="N3648" s="168"/>
      <c r="O3648" s="168" t="str">
        <f t="shared" si="283"/>
        <v>PH.IC.IT.232608.01</v>
      </c>
      <c r="Q3648" s="168" t="str">
        <f t="shared" si="284"/>
        <v>CL.IC.IT.232608.01</v>
      </c>
    </row>
    <row r="3649" spans="1:25" s="167" customFormat="1" ht="15">
      <c r="A3649" s="10" t="s">
        <v>9101</v>
      </c>
      <c r="B3649" s="10"/>
      <c r="C3649" s="61" t="s">
        <v>10706</v>
      </c>
      <c r="D3649" s="10"/>
      <c r="E3649" s="61" t="s">
        <v>371</v>
      </c>
      <c r="F3649" s="167" t="s">
        <v>8578</v>
      </c>
      <c r="G3649" s="61" t="s">
        <v>9274</v>
      </c>
      <c r="H3649" s="62" t="s">
        <v>93</v>
      </c>
      <c r="I3649" s="62" t="s">
        <v>8671</v>
      </c>
      <c r="J3649" s="63" t="str">
        <f t="shared" si="280"/>
        <v>IC.IT.232609</v>
      </c>
      <c r="K3649" s="61" t="s">
        <v>12175</v>
      </c>
      <c r="L3649" s="167" t="str">
        <f t="shared" si="281"/>
        <v xml:space="preserve">  Unable to assess</v>
      </c>
      <c r="M3649" s="168" t="str">
        <f t="shared" si="282"/>
        <v>PI.IC.IT.232609.01</v>
      </c>
      <c r="N3649" s="168"/>
      <c r="O3649" s="168" t="str">
        <f t="shared" si="283"/>
        <v>PH.IC.IT.232609.01</v>
      </c>
      <c r="Q3649" s="168" t="str">
        <f t="shared" si="284"/>
        <v>CL.IC.IT.232609.01</v>
      </c>
      <c r="R3649" s="167" t="s">
        <v>12278</v>
      </c>
      <c r="S3649" s="167">
        <v>159</v>
      </c>
    </row>
    <row r="3650" spans="1:25" s="167" customFormat="1" ht="15">
      <c r="A3650" s="10" t="s">
        <v>9101</v>
      </c>
      <c r="B3650" s="10"/>
      <c r="C3650" s="61" t="s">
        <v>10706</v>
      </c>
      <c r="D3650" s="10"/>
      <c r="E3650" s="61" t="s">
        <v>371</v>
      </c>
      <c r="F3650" s="167" t="s">
        <v>8578</v>
      </c>
      <c r="G3650" s="61" t="s">
        <v>2397</v>
      </c>
      <c r="H3650" s="62" t="s">
        <v>2516</v>
      </c>
      <c r="I3650" s="62" t="s">
        <v>2271</v>
      </c>
      <c r="J3650" s="63" t="str">
        <f t="shared" ref="J3650:J3713" si="285">CONCATENATE("IC.IT.",C3650,E3650,H3650)</f>
        <v>IC.IT.232610</v>
      </c>
      <c r="K3650" s="61" t="s">
        <v>12175</v>
      </c>
      <c r="L3650" s="167" t="str">
        <f t="shared" ref="L3650:L3713" si="286">G3650</f>
        <v>Other, Specify:</v>
      </c>
      <c r="M3650" s="168" t="str">
        <f t="shared" ref="M3650:M3713" si="287">CONCATENATE("PI.",J3650,".",K3650)</f>
        <v>PI.IC.IT.232610.01</v>
      </c>
      <c r="N3650" s="168"/>
      <c r="O3650" s="168" t="str">
        <f t="shared" ref="O3650:O3713" si="288">CONCATENATE("PH.",J3650,".",K3650)</f>
        <v>PH.IC.IT.232610.01</v>
      </c>
      <c r="Q3650" s="168" t="str">
        <f t="shared" ref="Q3650:Q3713" si="289">CONCATENATE("CL.",J3650,".",K3650)</f>
        <v>CL.IC.IT.232610.01</v>
      </c>
      <c r="X3650" s="167" t="s">
        <v>2515</v>
      </c>
      <c r="Y3650" s="167">
        <v>971</v>
      </c>
    </row>
    <row r="3651" spans="1:25" s="167" customFormat="1" ht="15">
      <c r="A3651" s="167" t="s">
        <v>9344</v>
      </c>
      <c r="C3651" s="61" t="s">
        <v>10706</v>
      </c>
      <c r="D3651" s="167" t="s">
        <v>8941</v>
      </c>
      <c r="E3651" s="61" t="s">
        <v>7686</v>
      </c>
      <c r="F3651" s="167" t="s">
        <v>8454</v>
      </c>
      <c r="G3651" s="167" t="s">
        <v>9514</v>
      </c>
      <c r="H3651" s="62" t="s">
        <v>11848</v>
      </c>
      <c r="I3651" s="167" t="s">
        <v>10532</v>
      </c>
      <c r="J3651" s="63" t="str">
        <f t="shared" si="285"/>
        <v>IC.IT.232701</v>
      </c>
      <c r="K3651" s="61" t="s">
        <v>1702</v>
      </c>
      <c r="L3651" s="167" t="str">
        <f t="shared" si="286"/>
        <v xml:space="preserve">      Within normal limits</v>
      </c>
      <c r="M3651" s="168" t="str">
        <f t="shared" si="287"/>
        <v>PI.IC.IT.232701.01</v>
      </c>
      <c r="N3651" s="168"/>
      <c r="O3651" s="168" t="str">
        <f t="shared" si="288"/>
        <v>PH.IC.IT.232701.01</v>
      </c>
      <c r="Q3651" s="168" t="str">
        <f t="shared" si="289"/>
        <v>CL.IC.IT.232701.01</v>
      </c>
    </row>
    <row r="3652" spans="1:25" s="167" customFormat="1" ht="15">
      <c r="A3652" s="167" t="s">
        <v>9344</v>
      </c>
      <c r="C3652" s="61" t="s">
        <v>10706</v>
      </c>
      <c r="E3652" s="61" t="s">
        <v>7686</v>
      </c>
      <c r="F3652" s="167" t="s">
        <v>8454</v>
      </c>
      <c r="G3652" s="167" t="s">
        <v>8816</v>
      </c>
      <c r="H3652" s="62" t="s">
        <v>12030</v>
      </c>
      <c r="I3652" s="167" t="s">
        <v>10908</v>
      </c>
      <c r="J3652" s="63" t="str">
        <f t="shared" si="285"/>
        <v>IC.IT.232702</v>
      </c>
      <c r="K3652" s="61" t="s">
        <v>1702</v>
      </c>
      <c r="L3652" s="167" t="str">
        <f t="shared" si="286"/>
        <v xml:space="preserve">      Maceration</v>
      </c>
      <c r="M3652" s="168" t="str">
        <f t="shared" si="287"/>
        <v>PI.IC.IT.232702.01</v>
      </c>
      <c r="N3652" s="168"/>
      <c r="O3652" s="168" t="str">
        <f t="shared" si="288"/>
        <v>PH.IC.IT.232702.01</v>
      </c>
      <c r="Q3652" s="168" t="str">
        <f t="shared" si="289"/>
        <v>CL.IC.IT.232702.01</v>
      </c>
    </row>
    <row r="3653" spans="1:25" s="167" customFormat="1" ht="15">
      <c r="A3653" s="167" t="s">
        <v>9344</v>
      </c>
      <c r="C3653" s="61" t="s">
        <v>10706</v>
      </c>
      <c r="E3653" s="61" t="s">
        <v>7686</v>
      </c>
      <c r="F3653" s="167" t="s">
        <v>8454</v>
      </c>
      <c r="G3653" s="167" t="s">
        <v>9662</v>
      </c>
      <c r="H3653" s="62" t="s">
        <v>12032</v>
      </c>
      <c r="I3653" s="167" t="s">
        <v>11790</v>
      </c>
      <c r="J3653" s="63" t="str">
        <f t="shared" si="285"/>
        <v>IC.IT.232703</v>
      </c>
      <c r="K3653" s="61" t="s">
        <v>1702</v>
      </c>
      <c r="L3653" s="167" t="str">
        <f t="shared" si="286"/>
        <v xml:space="preserve">      Erythema</v>
      </c>
      <c r="M3653" s="168" t="str">
        <f t="shared" si="287"/>
        <v>PI.IC.IT.232703.01</v>
      </c>
      <c r="N3653" s="168"/>
      <c r="O3653" s="168" t="str">
        <f t="shared" si="288"/>
        <v>PH.IC.IT.232703.01</v>
      </c>
      <c r="Q3653" s="168" t="str">
        <f t="shared" si="289"/>
        <v>CL.IC.IT.232703.01</v>
      </c>
    </row>
    <row r="3654" spans="1:25" s="167" customFormat="1" ht="15">
      <c r="A3654" s="167" t="s">
        <v>9344</v>
      </c>
      <c r="C3654" s="61" t="s">
        <v>10706</v>
      </c>
      <c r="E3654" s="61" t="s">
        <v>7686</v>
      </c>
      <c r="F3654" s="167" t="s">
        <v>8454</v>
      </c>
      <c r="G3654" s="167" t="s">
        <v>8817</v>
      </c>
      <c r="H3654" s="62" t="s">
        <v>12028</v>
      </c>
      <c r="I3654" s="167" t="s">
        <v>8818</v>
      </c>
      <c r="J3654" s="63" t="str">
        <f t="shared" si="285"/>
        <v>IC.IT.232704</v>
      </c>
      <c r="K3654" s="61" t="s">
        <v>1702</v>
      </c>
      <c r="L3654" s="167" t="str">
        <f t="shared" si="286"/>
        <v xml:space="preserve">      Induration</v>
      </c>
      <c r="M3654" s="168" t="str">
        <f t="shared" si="287"/>
        <v>PI.IC.IT.232704.01</v>
      </c>
      <c r="N3654" s="168"/>
      <c r="O3654" s="168" t="str">
        <f t="shared" si="288"/>
        <v>PH.IC.IT.232704.01</v>
      </c>
      <c r="Q3654" s="168" t="str">
        <f t="shared" si="289"/>
        <v>CL.IC.IT.232704.01</v>
      </c>
    </row>
    <row r="3655" spans="1:25" s="167" customFormat="1" ht="15">
      <c r="A3655" s="167" t="s">
        <v>9344</v>
      </c>
      <c r="C3655" s="61" t="s">
        <v>10706</v>
      </c>
      <c r="E3655" s="61" t="s">
        <v>7686</v>
      </c>
      <c r="F3655" s="167" t="s">
        <v>8454</v>
      </c>
      <c r="G3655" s="167" t="s">
        <v>11799</v>
      </c>
      <c r="H3655" s="62" t="s">
        <v>12210</v>
      </c>
      <c r="I3655" s="167" t="s">
        <v>11800</v>
      </c>
      <c r="J3655" s="63" t="str">
        <f t="shared" si="285"/>
        <v>IC.IT.232705</v>
      </c>
      <c r="K3655" s="61" t="s">
        <v>1702</v>
      </c>
      <c r="L3655" s="167" t="str">
        <f t="shared" si="286"/>
        <v xml:space="preserve">     Swelling</v>
      </c>
      <c r="M3655" s="168" t="str">
        <f t="shared" si="287"/>
        <v>PI.IC.IT.232705.01</v>
      </c>
      <c r="N3655" s="168"/>
      <c r="O3655" s="168" t="str">
        <f t="shared" si="288"/>
        <v>PH.IC.IT.232705.01</v>
      </c>
      <c r="Q3655" s="168" t="str">
        <f t="shared" si="289"/>
        <v>CL.IC.IT.232705.01</v>
      </c>
    </row>
    <row r="3656" spans="1:25" s="167" customFormat="1" ht="15">
      <c r="A3656" s="167" t="s">
        <v>9344</v>
      </c>
      <c r="C3656" s="61" t="s">
        <v>10706</v>
      </c>
      <c r="E3656" s="61" t="s">
        <v>7686</v>
      </c>
      <c r="F3656" s="167" t="s">
        <v>8454</v>
      </c>
      <c r="G3656" s="167" t="s">
        <v>9665</v>
      </c>
      <c r="H3656" s="62" t="s">
        <v>12212</v>
      </c>
      <c r="I3656" s="167" t="s">
        <v>12437</v>
      </c>
      <c r="J3656" s="63" t="str">
        <f t="shared" si="285"/>
        <v>IC.IT.232706</v>
      </c>
      <c r="K3656" s="61" t="s">
        <v>1702</v>
      </c>
      <c r="L3656" s="167" t="str">
        <f t="shared" si="286"/>
        <v xml:space="preserve">      Other: specify</v>
      </c>
      <c r="M3656" s="168" t="str">
        <f t="shared" si="287"/>
        <v>PI.IC.IT.232706.01</v>
      </c>
      <c r="N3656" s="168"/>
      <c r="O3656" s="168" t="str">
        <f t="shared" si="288"/>
        <v>PH.IC.IT.232706.01</v>
      </c>
      <c r="Q3656" s="168" t="str">
        <f t="shared" si="289"/>
        <v>CL.IC.IT.232706.01</v>
      </c>
    </row>
    <row r="3657" spans="1:25" s="167" customFormat="1" ht="15">
      <c r="A3657" s="167" t="s">
        <v>9344</v>
      </c>
      <c r="C3657" s="61" t="s">
        <v>10706</v>
      </c>
      <c r="D3657" s="167" t="s">
        <v>8819</v>
      </c>
      <c r="E3657" s="61" t="s">
        <v>745</v>
      </c>
      <c r="F3657" s="167" t="s">
        <v>8454</v>
      </c>
      <c r="G3657" s="167" t="s">
        <v>10806</v>
      </c>
      <c r="H3657" s="62" t="s">
        <v>11848</v>
      </c>
      <c r="I3657" s="167" t="s">
        <v>11753</v>
      </c>
      <c r="J3657" s="63" t="str">
        <f t="shared" si="285"/>
        <v>IC.IT.232801</v>
      </c>
      <c r="K3657" s="61" t="s">
        <v>1702</v>
      </c>
      <c r="L3657" s="167" t="str">
        <f t="shared" si="286"/>
        <v xml:space="preserve">     Unchanged</v>
      </c>
      <c r="M3657" s="168" t="str">
        <f t="shared" si="287"/>
        <v>PI.IC.IT.232801.01</v>
      </c>
      <c r="N3657" s="168"/>
      <c r="O3657" s="168" t="str">
        <f t="shared" si="288"/>
        <v>PH.IC.IT.232801.01</v>
      </c>
      <c r="Q3657" s="168" t="str">
        <f t="shared" si="289"/>
        <v>CL.IC.IT.232801.01</v>
      </c>
    </row>
    <row r="3658" spans="1:25" s="167" customFormat="1" ht="15">
      <c r="A3658" s="167" t="s">
        <v>9344</v>
      </c>
      <c r="C3658" s="61" t="s">
        <v>10706</v>
      </c>
      <c r="E3658" s="61" t="s">
        <v>745</v>
      </c>
      <c r="F3658" s="167" t="s">
        <v>8454</v>
      </c>
      <c r="G3658" s="167" t="s">
        <v>9668</v>
      </c>
      <c r="H3658" s="62" t="s">
        <v>12030</v>
      </c>
      <c r="I3658" s="167" t="s">
        <v>11752</v>
      </c>
      <c r="J3658" s="63" t="str">
        <f t="shared" si="285"/>
        <v>IC.IT.232802</v>
      </c>
      <c r="K3658" s="61" t="s">
        <v>1702</v>
      </c>
      <c r="L3658" s="167" t="str">
        <f t="shared" si="286"/>
        <v xml:space="preserve">      Decreasing</v>
      </c>
      <c r="M3658" s="168" t="str">
        <f t="shared" si="287"/>
        <v>PI.IC.IT.232802.01</v>
      </c>
      <c r="N3658" s="168"/>
      <c r="O3658" s="168" t="str">
        <f t="shared" si="288"/>
        <v>PH.IC.IT.232802.01</v>
      </c>
      <c r="Q3658" s="168" t="str">
        <f t="shared" si="289"/>
        <v>CL.IC.IT.232802.01</v>
      </c>
    </row>
    <row r="3659" spans="1:25" s="167" customFormat="1" ht="15">
      <c r="A3659" s="167" t="s">
        <v>9344</v>
      </c>
      <c r="C3659" s="61" t="s">
        <v>10706</v>
      </c>
      <c r="E3659" s="61" t="s">
        <v>745</v>
      </c>
      <c r="F3659" s="167" t="s">
        <v>8454</v>
      </c>
      <c r="G3659" s="167" t="s">
        <v>9388</v>
      </c>
      <c r="H3659" s="62" t="s">
        <v>12032</v>
      </c>
      <c r="I3659" s="167" t="s">
        <v>11583</v>
      </c>
      <c r="J3659" s="63" t="str">
        <f t="shared" si="285"/>
        <v>IC.IT.232803</v>
      </c>
      <c r="K3659" s="61" t="s">
        <v>1702</v>
      </c>
      <c r="L3659" s="167" t="str">
        <f t="shared" si="286"/>
        <v xml:space="preserve">      Increasing</v>
      </c>
      <c r="M3659" s="168" t="str">
        <f t="shared" si="287"/>
        <v>PI.IC.IT.232803.01</v>
      </c>
      <c r="N3659" s="168"/>
      <c r="O3659" s="168" t="str">
        <f t="shared" si="288"/>
        <v>PH.IC.IT.232803.01</v>
      </c>
      <c r="Q3659" s="168" t="str">
        <f t="shared" si="289"/>
        <v>CL.IC.IT.232803.01</v>
      </c>
    </row>
    <row r="3660" spans="1:25" s="167" customFormat="1" ht="15">
      <c r="A3660" s="167" t="s">
        <v>9344</v>
      </c>
      <c r="C3660" s="61" t="s">
        <v>10706</v>
      </c>
      <c r="D3660" s="167" t="s">
        <v>8396</v>
      </c>
      <c r="E3660" s="61" t="s">
        <v>7532</v>
      </c>
      <c r="F3660" s="167" t="s">
        <v>8454</v>
      </c>
      <c r="G3660" s="167" t="s">
        <v>8246</v>
      </c>
      <c r="H3660" s="62" t="s">
        <v>11848</v>
      </c>
      <c r="I3660" s="167" t="s">
        <v>11474</v>
      </c>
      <c r="J3660" s="63" t="str">
        <f t="shared" si="285"/>
        <v>IC.IT.232901</v>
      </c>
      <c r="K3660" s="61" t="s">
        <v>1702</v>
      </c>
      <c r="L3660" s="167" t="str">
        <f t="shared" si="286"/>
        <v xml:space="preserve">      Consistent with Body Temperature</v>
      </c>
      <c r="M3660" s="168" t="str">
        <f t="shared" si="287"/>
        <v>PI.IC.IT.232901.01</v>
      </c>
      <c r="N3660" s="168"/>
      <c r="O3660" s="168" t="str">
        <f t="shared" si="288"/>
        <v>PH.IC.IT.232901.01</v>
      </c>
      <c r="Q3660" s="168" t="str">
        <f t="shared" si="289"/>
        <v>CL.IC.IT.232901.01</v>
      </c>
    </row>
    <row r="3661" spans="1:25" s="167" customFormat="1" ht="15">
      <c r="A3661" s="167" t="s">
        <v>9344</v>
      </c>
      <c r="C3661" s="61" t="s">
        <v>10706</v>
      </c>
      <c r="E3661" s="61" t="s">
        <v>7532</v>
      </c>
      <c r="F3661" s="167" t="s">
        <v>8454</v>
      </c>
      <c r="G3661" s="167" t="s">
        <v>8529</v>
      </c>
      <c r="H3661" s="62" t="s">
        <v>12030</v>
      </c>
      <c r="I3661" s="167" t="s">
        <v>11504</v>
      </c>
      <c r="J3661" s="63" t="str">
        <f t="shared" si="285"/>
        <v>IC.IT.232902</v>
      </c>
      <c r="K3661" s="61" t="s">
        <v>1702</v>
      </c>
      <c r="L3661" s="167" t="str">
        <f t="shared" si="286"/>
        <v xml:space="preserve">      Warmer than Body Temperature</v>
      </c>
      <c r="M3661" s="168" t="str">
        <f t="shared" si="287"/>
        <v>PI.IC.IT.232902.01</v>
      </c>
      <c r="N3661" s="168"/>
      <c r="O3661" s="168" t="str">
        <f t="shared" si="288"/>
        <v>PH.IC.IT.232902.01</v>
      </c>
      <c r="Q3661" s="168" t="str">
        <f t="shared" si="289"/>
        <v>CL.IC.IT.232902.01</v>
      </c>
    </row>
    <row r="3662" spans="1:25" s="167" customFormat="1" ht="15">
      <c r="A3662" s="167" t="s">
        <v>9344</v>
      </c>
      <c r="C3662" s="61" t="s">
        <v>10706</v>
      </c>
      <c r="E3662" s="61" t="s">
        <v>7532</v>
      </c>
      <c r="F3662" s="167" t="s">
        <v>8454</v>
      </c>
      <c r="G3662" s="167" t="s">
        <v>8397</v>
      </c>
      <c r="H3662" s="62" t="s">
        <v>12032</v>
      </c>
      <c r="I3662" s="167" t="s">
        <v>11506</v>
      </c>
      <c r="J3662" s="63" t="str">
        <f t="shared" si="285"/>
        <v>IC.IT.232903</v>
      </c>
      <c r="K3662" s="61" t="s">
        <v>1702</v>
      </c>
      <c r="L3662" s="167" t="str">
        <f t="shared" si="286"/>
        <v xml:space="preserve">      Warmer than Opposite Body Part</v>
      </c>
      <c r="M3662" s="168" t="str">
        <f t="shared" si="287"/>
        <v>PI.IC.IT.232903.01</v>
      </c>
      <c r="N3662" s="168"/>
      <c r="O3662" s="168" t="str">
        <f t="shared" si="288"/>
        <v>PH.IC.IT.232903.01</v>
      </c>
      <c r="Q3662" s="168" t="str">
        <f t="shared" si="289"/>
        <v>CL.IC.IT.232903.01</v>
      </c>
    </row>
    <row r="3663" spans="1:25" s="167" customFormat="1" ht="15">
      <c r="A3663" s="167" t="s">
        <v>9344</v>
      </c>
      <c r="C3663" s="61" t="s">
        <v>10706</v>
      </c>
      <c r="E3663" s="61" t="s">
        <v>7532</v>
      </c>
      <c r="F3663" s="167" t="s">
        <v>8454</v>
      </c>
      <c r="G3663" s="167" t="s">
        <v>8646</v>
      </c>
      <c r="H3663" s="62" t="s">
        <v>12028</v>
      </c>
      <c r="I3663" s="167" t="s">
        <v>11508</v>
      </c>
      <c r="J3663" s="63" t="str">
        <f t="shared" si="285"/>
        <v>IC.IT.232904</v>
      </c>
      <c r="K3663" s="61" t="s">
        <v>1702</v>
      </c>
      <c r="L3663" s="167" t="str">
        <f t="shared" si="286"/>
        <v xml:space="preserve">      Cooler than Body Temperature</v>
      </c>
      <c r="M3663" s="168" t="str">
        <f t="shared" si="287"/>
        <v>PI.IC.IT.232904.01</v>
      </c>
      <c r="N3663" s="168"/>
      <c r="O3663" s="168" t="str">
        <f t="shared" si="288"/>
        <v>PH.IC.IT.232904.01</v>
      </c>
      <c r="Q3663" s="168" t="str">
        <f t="shared" si="289"/>
        <v>CL.IC.IT.232904.01</v>
      </c>
    </row>
    <row r="3664" spans="1:25" s="167" customFormat="1" ht="15">
      <c r="A3664" s="167" t="s">
        <v>9344</v>
      </c>
      <c r="C3664" s="61" t="s">
        <v>10706</v>
      </c>
      <c r="E3664" s="61" t="s">
        <v>7532</v>
      </c>
      <c r="F3664" s="167" t="s">
        <v>8454</v>
      </c>
      <c r="G3664" s="167" t="s">
        <v>8647</v>
      </c>
      <c r="H3664" s="62" t="s">
        <v>12210</v>
      </c>
      <c r="I3664" s="167" t="s">
        <v>11510</v>
      </c>
      <c r="J3664" s="63" t="str">
        <f t="shared" si="285"/>
        <v>IC.IT.232905</v>
      </c>
      <c r="K3664" s="61" t="s">
        <v>1702</v>
      </c>
      <c r="L3664" s="167" t="str">
        <f t="shared" si="286"/>
        <v xml:space="preserve">      Cooler than Opposite Body Part</v>
      </c>
      <c r="M3664" s="168" t="str">
        <f t="shared" si="287"/>
        <v>PI.IC.IT.232905.01</v>
      </c>
      <c r="N3664" s="168"/>
      <c r="O3664" s="168" t="str">
        <f t="shared" si="288"/>
        <v>PH.IC.IT.232905.01</v>
      </c>
      <c r="Q3664" s="168" t="str">
        <f t="shared" si="289"/>
        <v>CL.IC.IT.232905.01</v>
      </c>
    </row>
    <row r="3665" spans="1:19" s="167" customFormat="1" ht="15">
      <c r="A3665" s="167" t="s">
        <v>9344</v>
      </c>
      <c r="C3665" s="61" t="s">
        <v>10706</v>
      </c>
      <c r="D3665" s="167" t="s">
        <v>8285</v>
      </c>
      <c r="E3665" s="61" t="s">
        <v>7537</v>
      </c>
      <c r="F3665" s="167" t="s">
        <v>8541</v>
      </c>
      <c r="G3665" s="167" t="s">
        <v>13467</v>
      </c>
      <c r="H3665" s="62" t="s">
        <v>11848</v>
      </c>
      <c r="I3665" s="167" t="s">
        <v>8649</v>
      </c>
      <c r="J3665" s="63" t="str">
        <f t="shared" si="285"/>
        <v>IC.IT.233001</v>
      </c>
      <c r="K3665" s="61" t="s">
        <v>1702</v>
      </c>
      <c r="L3665" s="167" t="str">
        <f t="shared" si="286"/>
        <v xml:space="preserve">      Pressure Ulcer:  </v>
      </c>
      <c r="M3665" s="168" t="str">
        <f t="shared" si="287"/>
        <v>PI.IC.IT.233001.01</v>
      </c>
      <c r="N3665" s="168"/>
      <c r="O3665" s="168" t="str">
        <f t="shared" si="288"/>
        <v>PH.IC.IT.233001.01</v>
      </c>
      <c r="Q3665" s="168" t="str">
        <f t="shared" si="289"/>
        <v>CL.IC.IT.233001.01</v>
      </c>
    </row>
    <row r="3666" spans="1:19" s="167" customFormat="1" ht="15">
      <c r="A3666" s="167" t="s">
        <v>9344</v>
      </c>
      <c r="C3666" s="61" t="s">
        <v>10706</v>
      </c>
      <c r="E3666" s="61" t="s">
        <v>7537</v>
      </c>
      <c r="F3666" s="167" t="s">
        <v>8541</v>
      </c>
      <c r="G3666" s="167" t="s">
        <v>8650</v>
      </c>
      <c r="H3666" s="62" t="s">
        <v>12030</v>
      </c>
      <c r="I3666" s="167" t="s">
        <v>9999</v>
      </c>
      <c r="J3666" s="63" t="str">
        <f t="shared" si="285"/>
        <v>IC.IT.233002</v>
      </c>
      <c r="K3666" s="61" t="s">
        <v>1702</v>
      </c>
      <c r="L3666" s="167" t="str">
        <f t="shared" si="286"/>
        <v xml:space="preserve">      Vascular Lesion Venous:  specify thickness</v>
      </c>
      <c r="M3666" s="168" t="str">
        <f t="shared" si="287"/>
        <v>PI.IC.IT.233002.01</v>
      </c>
      <c r="N3666" s="168"/>
      <c r="O3666" s="168" t="str">
        <f t="shared" si="288"/>
        <v>PH.IC.IT.233002.01</v>
      </c>
      <c r="Q3666" s="168" t="str">
        <f t="shared" si="289"/>
        <v>CL.IC.IT.233002.01</v>
      </c>
    </row>
    <row r="3667" spans="1:19" s="167" customFormat="1" ht="15">
      <c r="A3667" s="167" t="s">
        <v>9344</v>
      </c>
      <c r="C3667" s="61" t="s">
        <v>10706</v>
      </c>
      <c r="E3667" s="61" t="s">
        <v>7537</v>
      </c>
      <c r="F3667" s="167" t="s">
        <v>8541</v>
      </c>
      <c r="G3667" s="167" t="s">
        <v>8542</v>
      </c>
      <c r="H3667" s="62" t="s">
        <v>12032</v>
      </c>
      <c r="I3667" s="167" t="s">
        <v>8543</v>
      </c>
      <c r="J3667" s="63" t="str">
        <f t="shared" si="285"/>
        <v>IC.IT.233003</v>
      </c>
      <c r="K3667" s="61" t="s">
        <v>1702</v>
      </c>
      <c r="L3667" s="167" t="str">
        <f t="shared" si="286"/>
        <v xml:space="preserve">      Vascular Lesion Arterial:  specify thickness</v>
      </c>
      <c r="M3667" s="168" t="str">
        <f t="shared" si="287"/>
        <v>PI.IC.IT.233003.01</v>
      </c>
      <c r="N3667" s="168"/>
      <c r="O3667" s="168" t="str">
        <f t="shared" si="288"/>
        <v>PH.IC.IT.233003.01</v>
      </c>
      <c r="Q3667" s="168" t="str">
        <f t="shared" si="289"/>
        <v>CL.IC.IT.233003.01</v>
      </c>
    </row>
    <row r="3668" spans="1:19" s="167" customFormat="1" ht="15">
      <c r="A3668" s="167" t="s">
        <v>9344</v>
      </c>
      <c r="C3668" s="61" t="s">
        <v>10706</v>
      </c>
      <c r="E3668" s="61" t="s">
        <v>7537</v>
      </c>
      <c r="F3668" s="167" t="s">
        <v>8541</v>
      </c>
      <c r="G3668" s="167" t="s">
        <v>8544</v>
      </c>
      <c r="H3668" s="62" t="s">
        <v>12028</v>
      </c>
      <c r="I3668" s="167" t="s">
        <v>8545</v>
      </c>
      <c r="J3668" s="63" t="str">
        <f t="shared" si="285"/>
        <v>IC.IT.233004</v>
      </c>
      <c r="K3668" s="61" t="s">
        <v>1702</v>
      </c>
      <c r="L3668" s="167" t="str">
        <f t="shared" si="286"/>
        <v xml:space="preserve">      Diabetic Skin Ulcer:  specify thickness</v>
      </c>
      <c r="M3668" s="168" t="str">
        <f t="shared" si="287"/>
        <v>PI.IC.IT.233004.01</v>
      </c>
      <c r="N3668" s="168"/>
      <c r="O3668" s="168" t="str">
        <f t="shared" si="288"/>
        <v>PH.IC.IT.233004.01</v>
      </c>
      <c r="Q3668" s="168" t="str">
        <f t="shared" si="289"/>
        <v>CL.IC.IT.233004.01</v>
      </c>
    </row>
    <row r="3669" spans="1:19" s="167" customFormat="1" ht="15">
      <c r="A3669" s="167" t="s">
        <v>9344</v>
      </c>
      <c r="C3669" s="61" t="s">
        <v>10706</v>
      </c>
      <c r="E3669" s="61" t="s">
        <v>7537</v>
      </c>
      <c r="F3669" s="167" t="s">
        <v>8541</v>
      </c>
      <c r="G3669" s="167" t="s">
        <v>8546</v>
      </c>
      <c r="H3669" s="62" t="s">
        <v>12210</v>
      </c>
      <c r="I3669" s="167" t="s">
        <v>8411</v>
      </c>
      <c r="J3669" s="63" t="str">
        <f t="shared" si="285"/>
        <v>IC.IT.233005</v>
      </c>
      <c r="K3669" s="61" t="s">
        <v>12175</v>
      </c>
      <c r="L3669" s="167" t="str">
        <f t="shared" si="286"/>
        <v xml:space="preserve">      Surgical Wound (non-healing)</v>
      </c>
      <c r="M3669" s="168" t="str">
        <f t="shared" si="287"/>
        <v>PI.IC.IT.233005.01</v>
      </c>
      <c r="N3669" s="168"/>
      <c r="O3669" s="168" t="str">
        <f t="shared" si="288"/>
        <v>PH.IC.IT.233005.01</v>
      </c>
      <c r="Q3669" s="168" t="str">
        <f t="shared" si="289"/>
        <v>CL.IC.IT.233005.01</v>
      </c>
    </row>
    <row r="3670" spans="1:19" s="167" customFormat="1" ht="15">
      <c r="A3670" s="167" t="s">
        <v>9344</v>
      </c>
      <c r="C3670" s="61" t="s">
        <v>10706</v>
      </c>
      <c r="E3670" s="61" t="s">
        <v>7537</v>
      </c>
      <c r="F3670" s="167" t="s">
        <v>8541</v>
      </c>
      <c r="G3670" s="129" t="s">
        <v>8549</v>
      </c>
      <c r="H3670" s="62" t="s">
        <v>12212</v>
      </c>
      <c r="I3670" s="167" t="s">
        <v>8554</v>
      </c>
      <c r="J3670" s="63" t="str">
        <f t="shared" si="285"/>
        <v>IC.IT.233006</v>
      </c>
      <c r="K3670" s="61" t="s">
        <v>12175</v>
      </c>
      <c r="L3670" s="167" t="str">
        <f t="shared" si="286"/>
        <v xml:space="preserve">      Skin tear</v>
      </c>
      <c r="M3670" s="168" t="str">
        <f t="shared" si="287"/>
        <v>PI.IC.IT.233006.01</v>
      </c>
      <c r="N3670" s="168"/>
      <c r="O3670" s="168" t="str">
        <f t="shared" si="288"/>
        <v>PH.IC.IT.233006.01</v>
      </c>
      <c r="Q3670" s="168" t="str">
        <f t="shared" si="289"/>
        <v>CL.IC.IT.233006.01</v>
      </c>
    </row>
    <row r="3671" spans="1:19" s="167" customFormat="1" ht="15">
      <c r="A3671" s="167" t="s">
        <v>9344</v>
      </c>
      <c r="C3671" s="61" t="s">
        <v>10706</v>
      </c>
      <c r="E3671" s="61" t="s">
        <v>7537</v>
      </c>
      <c r="F3671" s="167" t="s">
        <v>8541</v>
      </c>
      <c r="G3671" s="129" t="s">
        <v>8555</v>
      </c>
      <c r="H3671" s="62" t="s">
        <v>12225</v>
      </c>
      <c r="I3671" s="167" t="s">
        <v>8932</v>
      </c>
      <c r="J3671" s="63" t="str">
        <f t="shared" si="285"/>
        <v>IC.IT.233007</v>
      </c>
      <c r="K3671" s="61" t="s">
        <v>12175</v>
      </c>
      <c r="L3671" s="167" t="str">
        <f t="shared" si="286"/>
        <v xml:space="preserve">      Abrasion</v>
      </c>
      <c r="M3671" s="168" t="str">
        <f t="shared" si="287"/>
        <v>PI.IC.IT.233007.01</v>
      </c>
      <c r="N3671" s="168"/>
      <c r="O3671" s="168" t="str">
        <f t="shared" si="288"/>
        <v>PH.IC.IT.233007.01</v>
      </c>
      <c r="Q3671" s="168" t="str">
        <f t="shared" si="289"/>
        <v>CL.IC.IT.233007.01</v>
      </c>
    </row>
    <row r="3672" spans="1:19" s="167" customFormat="1" ht="15">
      <c r="A3672" s="167" t="s">
        <v>9344</v>
      </c>
      <c r="C3672" s="61" t="s">
        <v>10706</v>
      </c>
      <c r="E3672" s="61" t="s">
        <v>7537</v>
      </c>
      <c r="F3672" s="167" t="s">
        <v>8541</v>
      </c>
      <c r="G3672" s="167" t="s">
        <v>8936</v>
      </c>
      <c r="H3672" s="62" t="s">
        <v>11638</v>
      </c>
      <c r="I3672" s="167" t="s">
        <v>8933</v>
      </c>
      <c r="J3672" s="63" t="str">
        <f t="shared" si="285"/>
        <v>IC.IT.233008</v>
      </c>
      <c r="K3672" s="61" t="s">
        <v>12175</v>
      </c>
      <c r="L3672" s="167" t="str">
        <f t="shared" si="286"/>
        <v xml:space="preserve">      Blister (not over bony prominence)</v>
      </c>
      <c r="M3672" s="168" t="str">
        <f t="shared" si="287"/>
        <v>PI.IC.IT.233008.01</v>
      </c>
      <c r="N3672" s="168"/>
      <c r="O3672" s="168" t="str">
        <f t="shared" si="288"/>
        <v>PH.IC.IT.233008.01</v>
      </c>
      <c r="Q3672" s="168" t="str">
        <f t="shared" si="289"/>
        <v>CL.IC.IT.233008.01</v>
      </c>
    </row>
    <row r="3673" spans="1:19" s="167" customFormat="1" ht="15">
      <c r="A3673" s="167" t="s">
        <v>9344</v>
      </c>
      <c r="C3673" s="61" t="s">
        <v>10706</v>
      </c>
      <c r="E3673" s="61" t="s">
        <v>7537</v>
      </c>
      <c r="F3673" s="167" t="s">
        <v>8541</v>
      </c>
      <c r="G3673" s="167" t="s">
        <v>8937</v>
      </c>
      <c r="H3673" s="62" t="s">
        <v>11639</v>
      </c>
      <c r="I3673" s="167" t="s">
        <v>8938</v>
      </c>
      <c r="J3673" s="63" t="str">
        <f t="shared" si="285"/>
        <v>IC.IT.233009</v>
      </c>
      <c r="K3673" s="61" t="s">
        <v>12175</v>
      </c>
      <c r="L3673" s="167" t="str">
        <f t="shared" si="286"/>
        <v xml:space="preserve">      Cellulitus</v>
      </c>
      <c r="M3673" s="168" t="str">
        <f t="shared" si="287"/>
        <v>PI.IC.IT.233009.01</v>
      </c>
      <c r="N3673" s="168"/>
      <c r="O3673" s="168" t="str">
        <f t="shared" si="288"/>
        <v>PH.IC.IT.233009.01</v>
      </c>
      <c r="Q3673" s="168" t="str">
        <f t="shared" si="289"/>
        <v>CL.IC.IT.233009.01</v>
      </c>
    </row>
    <row r="3674" spans="1:19" s="167" customFormat="1" ht="15">
      <c r="A3674" s="167" t="s">
        <v>9344</v>
      </c>
      <c r="C3674" s="61" t="s">
        <v>10706</v>
      </c>
      <c r="E3674" s="61" t="s">
        <v>7537</v>
      </c>
      <c r="F3674" s="167" t="s">
        <v>8541</v>
      </c>
      <c r="G3674" s="167" t="s">
        <v>8939</v>
      </c>
      <c r="H3674" s="62" t="s">
        <v>11829</v>
      </c>
      <c r="I3674" s="167" t="s">
        <v>10320</v>
      </c>
      <c r="J3674" s="63" t="str">
        <f t="shared" si="285"/>
        <v>IC.IT.233010</v>
      </c>
      <c r="K3674" s="61" t="s">
        <v>12175</v>
      </c>
      <c r="L3674" s="167" t="str">
        <f t="shared" si="286"/>
        <v xml:space="preserve">      Rash</v>
      </c>
      <c r="M3674" s="168" t="str">
        <f t="shared" si="287"/>
        <v>PI.IC.IT.233010.01</v>
      </c>
      <c r="N3674" s="168"/>
      <c r="O3674" s="168" t="str">
        <f t="shared" si="288"/>
        <v>PH.IC.IT.233010.01</v>
      </c>
      <c r="Q3674" s="168" t="str">
        <f t="shared" si="289"/>
        <v>CL.IC.IT.233010.01</v>
      </c>
    </row>
    <row r="3675" spans="1:19" s="167" customFormat="1" ht="15">
      <c r="A3675" s="167" t="s">
        <v>9344</v>
      </c>
      <c r="C3675" s="61" t="s">
        <v>10706</v>
      </c>
      <c r="E3675" s="61" t="s">
        <v>7537</v>
      </c>
      <c r="F3675" s="167" t="s">
        <v>8541</v>
      </c>
      <c r="G3675" s="167" t="s">
        <v>8940</v>
      </c>
      <c r="H3675" s="62" t="s">
        <v>12099</v>
      </c>
      <c r="I3675" s="167" t="s">
        <v>8695</v>
      </c>
      <c r="J3675" s="63" t="str">
        <f t="shared" si="285"/>
        <v>IC.IT.233011</v>
      </c>
      <c r="K3675" s="61" t="s">
        <v>1702</v>
      </c>
      <c r="L3675" s="167" t="str">
        <f t="shared" si="286"/>
        <v xml:space="preserve">      Tape burn</v>
      </c>
      <c r="M3675" s="168" t="str">
        <f t="shared" si="287"/>
        <v>PI.IC.IT.233011.01</v>
      </c>
      <c r="N3675" s="168"/>
      <c r="O3675" s="168" t="str">
        <f t="shared" si="288"/>
        <v>PH.IC.IT.233011.01</v>
      </c>
      <c r="Q3675" s="168" t="str">
        <f t="shared" si="289"/>
        <v>CL.IC.IT.233011.01</v>
      </c>
    </row>
    <row r="3676" spans="1:19" s="167" customFormat="1" ht="15">
      <c r="A3676" s="167" t="s">
        <v>9344</v>
      </c>
      <c r="C3676" s="61" t="s">
        <v>10706</v>
      </c>
      <c r="E3676" s="61" t="s">
        <v>7537</v>
      </c>
      <c r="F3676" s="167" t="s">
        <v>8541</v>
      </c>
      <c r="G3676" s="167" t="s">
        <v>8696</v>
      </c>
      <c r="H3676" s="62" t="s">
        <v>12100</v>
      </c>
      <c r="I3676" s="167" t="s">
        <v>12437</v>
      </c>
      <c r="J3676" s="63" t="str">
        <f t="shared" si="285"/>
        <v>IC.IT.233012</v>
      </c>
      <c r="K3676" s="61" t="s">
        <v>1702</v>
      </c>
      <c r="L3676" s="167" t="str">
        <f t="shared" si="286"/>
        <v xml:space="preserve">      Other:  specify</v>
      </c>
      <c r="M3676" s="168" t="str">
        <f t="shared" si="287"/>
        <v>PI.IC.IT.233012.01</v>
      </c>
      <c r="N3676" s="168"/>
      <c r="O3676" s="168" t="str">
        <f t="shared" si="288"/>
        <v>PH.IC.IT.233012.01</v>
      </c>
      <c r="Q3676" s="168" t="str">
        <f t="shared" si="289"/>
        <v>CL.IC.IT.233012.01</v>
      </c>
    </row>
    <row r="3677" spans="1:19" s="167" customFormat="1" ht="15">
      <c r="A3677" s="10" t="s">
        <v>9344</v>
      </c>
      <c r="B3677" s="10"/>
      <c r="C3677" s="61" t="s">
        <v>10706</v>
      </c>
      <c r="E3677" s="61" t="s">
        <v>7537</v>
      </c>
      <c r="F3677" s="167" t="s">
        <v>8541</v>
      </c>
      <c r="G3677" s="10" t="s">
        <v>8707</v>
      </c>
      <c r="H3677" s="62" t="s">
        <v>215</v>
      </c>
      <c r="I3677" s="10" t="s">
        <v>8708</v>
      </c>
      <c r="J3677" s="63" t="str">
        <f t="shared" si="285"/>
        <v>IC.IT.233013</v>
      </c>
      <c r="K3677" s="61" t="s">
        <v>1702</v>
      </c>
      <c r="L3677" s="167" t="str">
        <f t="shared" si="286"/>
        <v xml:space="preserve">   Laceration</v>
      </c>
      <c r="M3677" s="168" t="str">
        <f t="shared" si="287"/>
        <v>PI.IC.IT.233013.01</v>
      </c>
      <c r="N3677" s="168"/>
      <c r="O3677" s="168" t="str">
        <f t="shared" si="288"/>
        <v>PH.IC.IT.233013.01</v>
      </c>
      <c r="Q3677" s="168" t="str">
        <f t="shared" si="289"/>
        <v>CL.IC.IT.233013.01</v>
      </c>
      <c r="R3677" s="167" t="s">
        <v>12465</v>
      </c>
      <c r="S3677" s="167">
        <v>795</v>
      </c>
    </row>
    <row r="3678" spans="1:19" s="167" customFormat="1" ht="15">
      <c r="A3678" s="10" t="s">
        <v>9344</v>
      </c>
      <c r="B3678" s="10"/>
      <c r="C3678" s="61" t="s">
        <v>10706</v>
      </c>
      <c r="E3678" s="61" t="s">
        <v>7537</v>
      </c>
      <c r="F3678" s="167" t="s">
        <v>8541</v>
      </c>
      <c r="G3678" s="10" t="s">
        <v>8714</v>
      </c>
      <c r="H3678" s="62" t="s">
        <v>4082</v>
      </c>
      <c r="I3678" s="10" t="s">
        <v>8715</v>
      </c>
      <c r="J3678" s="63" t="str">
        <f t="shared" si="285"/>
        <v>IC.IT.233014</v>
      </c>
      <c r="K3678" s="61" t="s">
        <v>12175</v>
      </c>
      <c r="L3678" s="167" t="str">
        <f t="shared" si="286"/>
        <v xml:space="preserve">  Puncture</v>
      </c>
      <c r="M3678" s="168" t="str">
        <f t="shared" si="287"/>
        <v>PI.IC.IT.233014.01</v>
      </c>
      <c r="N3678" s="168"/>
      <c r="O3678" s="168" t="str">
        <f t="shared" si="288"/>
        <v>PH.IC.IT.233014.01</v>
      </c>
      <c r="Q3678" s="168" t="str">
        <f t="shared" si="289"/>
        <v>CL.IC.IT.233014.01</v>
      </c>
      <c r="R3678" s="167" t="s">
        <v>12465</v>
      </c>
      <c r="S3678" s="167">
        <v>796</v>
      </c>
    </row>
    <row r="3679" spans="1:19" s="167" customFormat="1" ht="15">
      <c r="A3679" s="167" t="s">
        <v>9344</v>
      </c>
      <c r="C3679" s="61" t="s">
        <v>10706</v>
      </c>
      <c r="D3679" s="167" t="s">
        <v>8716</v>
      </c>
      <c r="E3679" s="61" t="s">
        <v>7544</v>
      </c>
      <c r="F3679" s="167" t="s">
        <v>8541</v>
      </c>
      <c r="G3679" s="167" t="s">
        <v>8865</v>
      </c>
      <c r="H3679" s="62" t="s">
        <v>11848</v>
      </c>
      <c r="I3679" s="167" t="s">
        <v>8988</v>
      </c>
      <c r="J3679" s="63" t="str">
        <f t="shared" si="285"/>
        <v>IC.IT.233101</v>
      </c>
      <c r="K3679" s="61" t="s">
        <v>12175</v>
      </c>
      <c r="L3679" s="167" t="str">
        <f t="shared" si="286"/>
        <v xml:space="preserve">      Partial-thickness (dermis)</v>
      </c>
      <c r="M3679" s="168" t="str">
        <f t="shared" si="287"/>
        <v>PI.IC.IT.233101.01</v>
      </c>
      <c r="N3679" s="168"/>
      <c r="O3679" s="168" t="str">
        <f t="shared" si="288"/>
        <v>PH.IC.IT.233101.01</v>
      </c>
      <c r="Q3679" s="168" t="str">
        <f t="shared" si="289"/>
        <v>CL.IC.IT.233101.01</v>
      </c>
    </row>
    <row r="3680" spans="1:19" s="167" customFormat="1" ht="15">
      <c r="A3680" s="167" t="s">
        <v>9344</v>
      </c>
      <c r="C3680" s="61" t="s">
        <v>10706</v>
      </c>
      <c r="E3680" s="61" t="s">
        <v>7544</v>
      </c>
      <c r="F3680" s="167" t="s">
        <v>8541</v>
      </c>
      <c r="G3680" s="167" t="s">
        <v>13171</v>
      </c>
      <c r="H3680" s="62" t="s">
        <v>12030</v>
      </c>
      <c r="I3680" s="167" t="s">
        <v>8989</v>
      </c>
      <c r="J3680" s="63" t="str">
        <f t="shared" si="285"/>
        <v>IC.IT.233102</v>
      </c>
      <c r="K3680" s="61" t="s">
        <v>1702</v>
      </c>
      <c r="L3680" s="167" t="str">
        <f t="shared" si="286"/>
        <v xml:space="preserve">      Full-thickness (subq and beyond) </v>
      </c>
      <c r="M3680" s="168" t="str">
        <f t="shared" si="287"/>
        <v>PI.IC.IT.233102.01</v>
      </c>
      <c r="N3680" s="168"/>
      <c r="O3680" s="168" t="str">
        <f t="shared" si="288"/>
        <v>PH.IC.IT.233102.01</v>
      </c>
      <c r="Q3680" s="168" t="str">
        <f t="shared" si="289"/>
        <v>CL.IC.IT.233102.01</v>
      </c>
    </row>
    <row r="3681" spans="1:17" s="167" customFormat="1" ht="15">
      <c r="A3681" s="167" t="s">
        <v>9344</v>
      </c>
      <c r="C3681" s="61" t="s">
        <v>10706</v>
      </c>
      <c r="D3681" s="167" t="s">
        <v>8990</v>
      </c>
      <c r="E3681" s="61" t="s">
        <v>7547</v>
      </c>
      <c r="F3681" s="167" t="s">
        <v>8402</v>
      </c>
      <c r="G3681" s="167" t="s">
        <v>8866</v>
      </c>
      <c r="H3681" s="62" t="s">
        <v>11848</v>
      </c>
      <c r="I3681" s="167" t="s">
        <v>8867</v>
      </c>
      <c r="J3681" s="63" t="str">
        <f t="shared" si="285"/>
        <v>IC.IT.233201</v>
      </c>
      <c r="K3681" s="61" t="s">
        <v>1702</v>
      </c>
      <c r="L3681" s="167" t="str">
        <f t="shared" si="286"/>
        <v xml:space="preserve">      Length (measure head to toe):  specify cm</v>
      </c>
      <c r="M3681" s="168" t="str">
        <f t="shared" si="287"/>
        <v>PI.IC.IT.233201.01</v>
      </c>
      <c r="N3681" s="168"/>
      <c r="O3681" s="168" t="str">
        <f t="shared" si="288"/>
        <v>PH.IC.IT.233201.01</v>
      </c>
      <c r="Q3681" s="168" t="str">
        <f t="shared" si="289"/>
        <v>CL.IC.IT.233201.01</v>
      </c>
    </row>
    <row r="3682" spans="1:17" s="167" customFormat="1" ht="15">
      <c r="A3682" s="167" t="s">
        <v>9344</v>
      </c>
      <c r="C3682" s="61" t="s">
        <v>10706</v>
      </c>
      <c r="E3682" s="61" t="s">
        <v>7547</v>
      </c>
      <c r="F3682" s="167" t="s">
        <v>8402</v>
      </c>
      <c r="G3682" s="167" t="s">
        <v>8868</v>
      </c>
      <c r="H3682" s="62" t="s">
        <v>12030</v>
      </c>
      <c r="I3682" s="167" t="s">
        <v>8730</v>
      </c>
      <c r="J3682" s="63" t="str">
        <f t="shared" si="285"/>
        <v>IC.IT.233202</v>
      </c>
      <c r="K3682" s="61" t="s">
        <v>1702</v>
      </c>
      <c r="L3682" s="167" t="str">
        <f t="shared" si="286"/>
        <v xml:space="preserve">      Width (measure hip to hip):  specify cm</v>
      </c>
      <c r="M3682" s="168" t="str">
        <f t="shared" si="287"/>
        <v>PI.IC.IT.233202.01</v>
      </c>
      <c r="N3682" s="168"/>
      <c r="O3682" s="168" t="str">
        <f t="shared" si="288"/>
        <v>PH.IC.IT.233202.01</v>
      </c>
      <c r="Q3682" s="168" t="str">
        <f t="shared" si="289"/>
        <v>CL.IC.IT.233202.01</v>
      </c>
    </row>
    <row r="3683" spans="1:17" s="167" customFormat="1" ht="15">
      <c r="A3683" s="167" t="s">
        <v>9344</v>
      </c>
      <c r="C3683" s="61" t="s">
        <v>10706</v>
      </c>
      <c r="E3683" s="61" t="s">
        <v>7547</v>
      </c>
      <c r="F3683" s="167" t="s">
        <v>8402</v>
      </c>
      <c r="G3683" s="167" t="s">
        <v>8731</v>
      </c>
      <c r="H3683" s="62" t="s">
        <v>12032</v>
      </c>
      <c r="I3683" s="167" t="s">
        <v>8604</v>
      </c>
      <c r="J3683" s="63" t="str">
        <f t="shared" si="285"/>
        <v>IC.IT.233203</v>
      </c>
      <c r="K3683" s="61" t="s">
        <v>1702</v>
      </c>
      <c r="L3683" s="167" t="str">
        <f t="shared" si="286"/>
        <v xml:space="preserve">      Depth (measure deepest part):  specify cm</v>
      </c>
      <c r="M3683" s="168" t="str">
        <f t="shared" si="287"/>
        <v>PI.IC.IT.233203.01</v>
      </c>
      <c r="N3683" s="168"/>
      <c r="O3683" s="168" t="str">
        <f t="shared" si="288"/>
        <v>PH.IC.IT.233203.01</v>
      </c>
      <c r="Q3683" s="168" t="str">
        <f t="shared" si="289"/>
        <v>CL.IC.IT.233203.01</v>
      </c>
    </row>
    <row r="3684" spans="1:17" s="167" customFormat="1" ht="15">
      <c r="A3684" s="167" t="s">
        <v>9344</v>
      </c>
      <c r="C3684" s="61" t="s">
        <v>10706</v>
      </c>
      <c r="E3684" s="61" t="s">
        <v>7547</v>
      </c>
      <c r="F3684" s="167" t="s">
        <v>8402</v>
      </c>
      <c r="G3684" s="167" t="s">
        <v>8605</v>
      </c>
      <c r="H3684" s="62" t="s">
        <v>12028</v>
      </c>
      <c r="I3684" s="167" t="s">
        <v>12171</v>
      </c>
      <c r="J3684" s="63" t="str">
        <f t="shared" si="285"/>
        <v>IC.IT.233204</v>
      </c>
      <c r="K3684" s="61" t="s">
        <v>1702</v>
      </c>
      <c r="L3684" s="167" t="str">
        <f t="shared" si="286"/>
        <v xml:space="preserve">      N/A (within 7 days): specify date</v>
      </c>
      <c r="M3684" s="168" t="str">
        <f t="shared" si="287"/>
        <v>PI.IC.IT.233204.01</v>
      </c>
      <c r="N3684" s="168"/>
      <c r="O3684" s="168" t="str">
        <f t="shared" si="288"/>
        <v>PH.IC.IT.233204.01</v>
      </c>
      <c r="Q3684" s="168" t="str">
        <f t="shared" si="289"/>
        <v>CL.IC.IT.233204.01</v>
      </c>
    </row>
    <row r="3685" spans="1:17" s="167" customFormat="1" ht="15">
      <c r="A3685" s="167" t="s">
        <v>9344</v>
      </c>
      <c r="C3685" s="61" t="s">
        <v>10706</v>
      </c>
      <c r="E3685" s="61" t="s">
        <v>7547</v>
      </c>
      <c r="F3685" s="167" t="s">
        <v>8402</v>
      </c>
      <c r="G3685" s="167" t="s">
        <v>9664</v>
      </c>
      <c r="H3685" s="62" t="s">
        <v>12210</v>
      </c>
      <c r="I3685" s="167" t="s">
        <v>12207</v>
      </c>
      <c r="J3685" s="63" t="str">
        <f t="shared" si="285"/>
        <v>IC.IT.233205</v>
      </c>
      <c r="K3685" s="61" t="s">
        <v>1702</v>
      </c>
      <c r="L3685" s="167" t="str">
        <f t="shared" si="286"/>
        <v xml:space="preserve">      Unable to assess due to dressing</v>
      </c>
      <c r="M3685" s="168" t="str">
        <f t="shared" si="287"/>
        <v>PI.IC.IT.233205.01</v>
      </c>
      <c r="N3685" s="168"/>
      <c r="O3685" s="168" t="str">
        <f t="shared" si="288"/>
        <v>PH.IC.IT.233205.01</v>
      </c>
      <c r="Q3685" s="168" t="str">
        <f t="shared" si="289"/>
        <v>CL.IC.IT.233205.01</v>
      </c>
    </row>
    <row r="3686" spans="1:17" s="167" customFormat="1" ht="15">
      <c r="A3686" s="167" t="s">
        <v>9344</v>
      </c>
      <c r="C3686" s="61" t="s">
        <v>10706</v>
      </c>
      <c r="E3686" s="61" t="s">
        <v>7547</v>
      </c>
      <c r="F3686" s="167" t="s">
        <v>8402</v>
      </c>
      <c r="G3686" s="167" t="s">
        <v>9665</v>
      </c>
      <c r="H3686" s="62" t="s">
        <v>12212</v>
      </c>
      <c r="I3686" s="167" t="s">
        <v>12437</v>
      </c>
      <c r="J3686" s="63" t="str">
        <f t="shared" si="285"/>
        <v>IC.IT.233206</v>
      </c>
      <c r="K3686" s="61" t="s">
        <v>1702</v>
      </c>
      <c r="L3686" s="167" t="str">
        <f t="shared" si="286"/>
        <v xml:space="preserve">      Other: specify</v>
      </c>
      <c r="M3686" s="168" t="str">
        <f t="shared" si="287"/>
        <v>PI.IC.IT.233206.01</v>
      </c>
      <c r="N3686" s="168"/>
      <c r="O3686" s="168" t="str">
        <f t="shared" si="288"/>
        <v>PH.IC.IT.233206.01</v>
      </c>
      <c r="Q3686" s="168" t="str">
        <f t="shared" si="289"/>
        <v>CL.IC.IT.233206.01</v>
      </c>
    </row>
    <row r="3687" spans="1:17" s="167" customFormat="1" ht="15">
      <c r="A3687" s="167" t="s">
        <v>9344</v>
      </c>
      <c r="C3687" s="61" t="s">
        <v>10706</v>
      </c>
      <c r="D3687" s="167" t="s">
        <v>491</v>
      </c>
      <c r="E3687" s="61" t="s">
        <v>913</v>
      </c>
      <c r="F3687" s="167" t="s">
        <v>8402</v>
      </c>
      <c r="G3687" s="167" t="s">
        <v>8606</v>
      </c>
      <c r="H3687" s="62" t="s">
        <v>11848</v>
      </c>
      <c r="I3687" s="167" t="s">
        <v>8733</v>
      </c>
      <c r="J3687" s="63" t="str">
        <f t="shared" si="285"/>
        <v>IC.IT.233301</v>
      </c>
      <c r="K3687" s="61" t="s">
        <v>1702</v>
      </c>
      <c r="L3687" s="167" t="str">
        <f t="shared" si="286"/>
        <v xml:space="preserve">      Epithelialization (shades of pink): specify %</v>
      </c>
      <c r="M3687" s="168" t="str">
        <f t="shared" si="287"/>
        <v>PI.IC.IT.233301.01</v>
      </c>
      <c r="N3687" s="168"/>
      <c r="O3687" s="168" t="str">
        <f t="shared" si="288"/>
        <v>PH.IC.IT.233301.01</v>
      </c>
      <c r="Q3687" s="168" t="str">
        <f t="shared" si="289"/>
        <v>CL.IC.IT.233301.01</v>
      </c>
    </row>
    <row r="3688" spans="1:17" s="167" customFormat="1" ht="15">
      <c r="A3688" s="167" t="s">
        <v>9344</v>
      </c>
      <c r="C3688" s="61" t="s">
        <v>10706</v>
      </c>
      <c r="E3688" s="61" t="s">
        <v>913</v>
      </c>
      <c r="F3688" s="167" t="s">
        <v>8402</v>
      </c>
      <c r="G3688" s="129" t="s">
        <v>8734</v>
      </c>
      <c r="H3688" s="62" t="s">
        <v>12030</v>
      </c>
      <c r="I3688" s="129" t="s">
        <v>8735</v>
      </c>
      <c r="J3688" s="63" t="str">
        <f t="shared" si="285"/>
        <v>IC.IT.233302</v>
      </c>
      <c r="K3688" s="61" t="s">
        <v>1702</v>
      </c>
      <c r="L3688" s="167" t="str">
        <f t="shared" si="286"/>
        <v xml:space="preserve">      Granulation (beefy red):  specify %</v>
      </c>
      <c r="M3688" s="168" t="str">
        <f t="shared" si="287"/>
        <v>PI.IC.IT.233302.01</v>
      </c>
      <c r="N3688" s="168"/>
      <c r="O3688" s="168" t="str">
        <f t="shared" si="288"/>
        <v>PH.IC.IT.233302.01</v>
      </c>
      <c r="Q3688" s="168" t="str">
        <f t="shared" si="289"/>
        <v>CL.IC.IT.233302.01</v>
      </c>
    </row>
    <row r="3689" spans="1:17" s="167" customFormat="1" ht="15">
      <c r="A3689" s="167" t="s">
        <v>9344</v>
      </c>
      <c r="C3689" s="61" t="s">
        <v>10706</v>
      </c>
      <c r="E3689" s="61" t="s">
        <v>913</v>
      </c>
      <c r="F3689" s="167" t="s">
        <v>8402</v>
      </c>
      <c r="G3689" s="129" t="s">
        <v>8612</v>
      </c>
      <c r="H3689" s="62" t="s">
        <v>12032</v>
      </c>
      <c r="I3689" s="129" t="s">
        <v>9607</v>
      </c>
      <c r="J3689" s="63" t="str">
        <f t="shared" si="285"/>
        <v>IC.IT.233303</v>
      </c>
      <c r="K3689" s="61" t="s">
        <v>1702</v>
      </c>
      <c r="L3689" s="167" t="str">
        <f t="shared" si="286"/>
        <v xml:space="preserve">      Slough (yellow fibrinous):  specify %</v>
      </c>
      <c r="M3689" s="168" t="str">
        <f t="shared" si="287"/>
        <v>PI.IC.IT.233303.01</v>
      </c>
      <c r="N3689" s="168"/>
      <c r="O3689" s="168" t="str">
        <f t="shared" si="288"/>
        <v>PH.IC.IT.233303.01</v>
      </c>
      <c r="Q3689" s="168" t="str">
        <f t="shared" si="289"/>
        <v>CL.IC.IT.233303.01</v>
      </c>
    </row>
    <row r="3690" spans="1:17" s="167" customFormat="1" ht="15">
      <c r="A3690" s="167" t="s">
        <v>9344</v>
      </c>
      <c r="C3690" s="61" t="s">
        <v>10706</v>
      </c>
      <c r="E3690" s="61" t="s">
        <v>913</v>
      </c>
      <c r="F3690" s="167" t="s">
        <v>8402</v>
      </c>
      <c r="G3690" s="129" t="s">
        <v>8858</v>
      </c>
      <c r="H3690" s="62" t="s">
        <v>12028</v>
      </c>
      <c r="I3690" s="129" t="s">
        <v>8859</v>
      </c>
      <c r="J3690" s="63" t="str">
        <f t="shared" si="285"/>
        <v>IC.IT.233304</v>
      </c>
      <c r="K3690" s="61" t="s">
        <v>1702</v>
      </c>
      <c r="L3690" s="167" t="str">
        <f t="shared" si="286"/>
        <v xml:space="preserve">      Eschar (thick leathery black/brown):  specify %</v>
      </c>
      <c r="M3690" s="168" t="str">
        <f t="shared" si="287"/>
        <v>PI.IC.IT.233304.01</v>
      </c>
      <c r="N3690" s="168"/>
      <c r="O3690" s="168" t="str">
        <f t="shared" si="288"/>
        <v>PH.IC.IT.233304.01</v>
      </c>
      <c r="Q3690" s="168" t="str">
        <f t="shared" si="289"/>
        <v>CL.IC.IT.233304.01</v>
      </c>
    </row>
    <row r="3691" spans="1:17" s="167" customFormat="1" ht="15">
      <c r="A3691" s="167" t="s">
        <v>9344</v>
      </c>
      <c r="C3691" s="61" t="s">
        <v>10706</v>
      </c>
      <c r="E3691" s="61" t="s">
        <v>913</v>
      </c>
      <c r="F3691" s="167" t="s">
        <v>8402</v>
      </c>
      <c r="G3691" s="129" t="s">
        <v>8587</v>
      </c>
      <c r="H3691" s="62" t="s">
        <v>212</v>
      </c>
      <c r="I3691" s="129" t="s">
        <v>8588</v>
      </c>
      <c r="J3691" s="63" t="str">
        <f t="shared" si="285"/>
        <v>IC.IT.233305</v>
      </c>
      <c r="K3691" s="61" t="s">
        <v>1702</v>
      </c>
      <c r="L3691" s="167" t="str">
        <f t="shared" si="286"/>
        <v xml:space="preserve">      Foreign bodies:  specify</v>
      </c>
      <c r="M3691" s="168" t="str">
        <f t="shared" si="287"/>
        <v>PI.IC.IT.233305.01</v>
      </c>
      <c r="N3691" s="168"/>
      <c r="O3691" s="168" t="str">
        <f t="shared" si="288"/>
        <v>PH.IC.IT.233305.01</v>
      </c>
      <c r="Q3691" s="168" t="str">
        <f t="shared" si="289"/>
        <v>CL.IC.IT.233305.01</v>
      </c>
    </row>
    <row r="3692" spans="1:17" s="167" customFormat="1" ht="15">
      <c r="A3692" s="167" t="s">
        <v>9344</v>
      </c>
      <c r="C3692" s="61" t="s">
        <v>10706</v>
      </c>
      <c r="E3692" s="61" t="s">
        <v>8320</v>
      </c>
      <c r="F3692" s="167" t="s">
        <v>8402</v>
      </c>
      <c r="G3692" s="129" t="s">
        <v>8599</v>
      </c>
      <c r="H3692" s="62" t="s">
        <v>11848</v>
      </c>
      <c r="I3692" s="129" t="s">
        <v>11867</v>
      </c>
      <c r="J3692" s="63" t="str">
        <f t="shared" si="285"/>
        <v>IC.IT.233401</v>
      </c>
      <c r="K3692" s="61" t="s">
        <v>1702</v>
      </c>
      <c r="L3692" s="167" t="str">
        <f t="shared" si="286"/>
        <v>Tunneling: enter clock position</v>
      </c>
      <c r="M3692" s="168" t="str">
        <f t="shared" si="287"/>
        <v>PI.IC.IT.233401.01</v>
      </c>
      <c r="N3692" s="168"/>
      <c r="O3692" s="168" t="str">
        <f t="shared" si="288"/>
        <v>PH.IC.IT.233401.01</v>
      </c>
      <c r="Q3692" s="168" t="str">
        <f t="shared" si="289"/>
        <v>CL.IC.IT.233401.01</v>
      </c>
    </row>
    <row r="3693" spans="1:17" s="167" customFormat="1" ht="15">
      <c r="A3693" s="167" t="s">
        <v>9344</v>
      </c>
      <c r="C3693" s="61" t="s">
        <v>10706</v>
      </c>
      <c r="D3693" s="167" t="s">
        <v>8854</v>
      </c>
      <c r="E3693" s="61" t="s">
        <v>8320</v>
      </c>
      <c r="F3693" s="167" t="s">
        <v>8402</v>
      </c>
      <c r="G3693" s="129" t="s">
        <v>13172</v>
      </c>
      <c r="H3693" s="62" t="s">
        <v>12030</v>
      </c>
      <c r="I3693" s="129" t="s">
        <v>8321</v>
      </c>
      <c r="J3693" s="63" t="str">
        <f t="shared" si="285"/>
        <v>IC.IT.233402</v>
      </c>
      <c r="K3693" s="61" t="s">
        <v>1702</v>
      </c>
      <c r="L3693" s="167" t="str">
        <f t="shared" si="286"/>
        <v xml:space="preserve">      Indistinct, attached</v>
      </c>
      <c r="M3693" s="168" t="str">
        <f t="shared" si="287"/>
        <v>PI.IC.IT.233402.01</v>
      </c>
      <c r="N3693" s="168"/>
      <c r="O3693" s="168" t="str">
        <f t="shared" si="288"/>
        <v>PH.IC.IT.233402.01</v>
      </c>
      <c r="Q3693" s="168" t="str">
        <f t="shared" si="289"/>
        <v>CL.IC.IT.233402.01</v>
      </c>
    </row>
    <row r="3694" spans="1:17" s="167" customFormat="1" ht="15">
      <c r="A3694" s="167" t="s">
        <v>9344</v>
      </c>
      <c r="C3694" s="61" t="s">
        <v>10706</v>
      </c>
      <c r="E3694" s="61" t="s">
        <v>8320</v>
      </c>
      <c r="F3694" s="167" t="s">
        <v>8402</v>
      </c>
      <c r="G3694" s="129" t="s">
        <v>13173</v>
      </c>
      <c r="H3694" s="62" t="s">
        <v>12032</v>
      </c>
      <c r="I3694" s="129" t="s">
        <v>8592</v>
      </c>
      <c r="J3694" s="63" t="str">
        <f t="shared" si="285"/>
        <v>IC.IT.233403</v>
      </c>
      <c r="K3694" s="61" t="s">
        <v>1702</v>
      </c>
      <c r="L3694" s="167" t="str">
        <f t="shared" si="286"/>
        <v xml:space="preserve">      Non attached</v>
      </c>
      <c r="M3694" s="168" t="str">
        <f t="shared" si="287"/>
        <v>PI.IC.IT.233403.01</v>
      </c>
      <c r="N3694" s="168"/>
      <c r="O3694" s="168" t="str">
        <f t="shared" si="288"/>
        <v>PH.IC.IT.233403.01</v>
      </c>
      <c r="Q3694" s="168" t="str">
        <f t="shared" si="289"/>
        <v>CL.IC.IT.233403.01</v>
      </c>
    </row>
    <row r="3695" spans="1:17" s="167" customFormat="1" ht="15">
      <c r="A3695" s="167" t="s">
        <v>9344</v>
      </c>
      <c r="C3695" s="61" t="s">
        <v>10706</v>
      </c>
      <c r="E3695" s="61" t="s">
        <v>8320</v>
      </c>
      <c r="F3695" s="167" t="s">
        <v>8402</v>
      </c>
      <c r="G3695" s="129" t="s">
        <v>8593</v>
      </c>
      <c r="H3695" s="62" t="s">
        <v>12028</v>
      </c>
      <c r="I3695" s="129" t="s">
        <v>8594</v>
      </c>
      <c r="J3695" s="63" t="str">
        <f t="shared" si="285"/>
        <v>IC.IT.233404</v>
      </c>
      <c r="K3695" s="61" t="s">
        <v>1702</v>
      </c>
      <c r="L3695" s="167" t="str">
        <f t="shared" si="286"/>
        <v xml:space="preserve">      Tunneling</v>
      </c>
      <c r="M3695" s="168" t="str">
        <f t="shared" si="287"/>
        <v>PI.IC.IT.233404.01</v>
      </c>
      <c r="N3695" s="168"/>
      <c r="O3695" s="168" t="str">
        <f t="shared" si="288"/>
        <v>PH.IC.IT.233404.01</v>
      </c>
      <c r="Q3695" s="168" t="str">
        <f t="shared" si="289"/>
        <v>CL.IC.IT.233404.01</v>
      </c>
    </row>
    <row r="3696" spans="1:17" s="167" customFormat="1" ht="15">
      <c r="A3696" s="167" t="s">
        <v>9344</v>
      </c>
      <c r="C3696" s="61" t="s">
        <v>10706</v>
      </c>
      <c r="E3696" s="61" t="s">
        <v>8320</v>
      </c>
      <c r="F3696" s="167" t="s">
        <v>8402</v>
      </c>
      <c r="G3696" s="129" t="s">
        <v>8595</v>
      </c>
      <c r="H3696" s="62" t="s">
        <v>12210</v>
      </c>
      <c r="I3696" s="129" t="s">
        <v>8596</v>
      </c>
      <c r="J3696" s="63" t="str">
        <f t="shared" si="285"/>
        <v>IC.IT.233405</v>
      </c>
      <c r="K3696" s="61" t="s">
        <v>1702</v>
      </c>
      <c r="L3696" s="167" t="str">
        <f t="shared" si="286"/>
        <v xml:space="preserve">      Undermining</v>
      </c>
      <c r="M3696" s="168" t="str">
        <f t="shared" si="287"/>
        <v>PI.IC.IT.233405.01</v>
      </c>
      <c r="N3696" s="168"/>
      <c r="O3696" s="168" t="str">
        <f t="shared" si="288"/>
        <v>PH.IC.IT.233405.01</v>
      </c>
      <c r="Q3696" s="168" t="str">
        <f t="shared" si="289"/>
        <v>CL.IC.IT.233405.01</v>
      </c>
    </row>
    <row r="3697" spans="1:45" s="167" customFormat="1" ht="15">
      <c r="A3697" s="167" t="s">
        <v>9344</v>
      </c>
      <c r="C3697" s="61" t="s">
        <v>10706</v>
      </c>
      <c r="E3697" s="61" t="s">
        <v>8320</v>
      </c>
      <c r="F3697" s="167" t="s">
        <v>8402</v>
      </c>
      <c r="G3697" s="129" t="s">
        <v>8597</v>
      </c>
      <c r="H3697" s="62" t="s">
        <v>12212</v>
      </c>
      <c r="I3697" s="129" t="s">
        <v>8598</v>
      </c>
      <c r="J3697" s="63" t="str">
        <f t="shared" si="285"/>
        <v>IC.IT.233406</v>
      </c>
      <c r="K3697" s="61" t="s">
        <v>1702</v>
      </c>
      <c r="L3697" s="167" t="str">
        <f t="shared" si="286"/>
        <v xml:space="preserve">      Rolled</v>
      </c>
      <c r="M3697" s="168" t="str">
        <f t="shared" si="287"/>
        <v>PI.IC.IT.233406.01</v>
      </c>
      <c r="N3697" s="168"/>
      <c r="O3697" s="168" t="str">
        <f t="shared" si="288"/>
        <v>PH.IC.IT.233406.01</v>
      </c>
      <c r="Q3697" s="168" t="str">
        <f t="shared" si="289"/>
        <v>CL.IC.IT.233406.01</v>
      </c>
    </row>
    <row r="3698" spans="1:45" s="167" customFormat="1" ht="15">
      <c r="A3698" s="167" t="s">
        <v>9344</v>
      </c>
      <c r="C3698" s="61" t="s">
        <v>10706</v>
      </c>
      <c r="D3698" s="167" t="s">
        <v>8515</v>
      </c>
      <c r="E3698" s="61" t="s">
        <v>8516</v>
      </c>
      <c r="F3698" s="167" t="s">
        <v>8403</v>
      </c>
      <c r="G3698" s="129" t="s">
        <v>8485</v>
      </c>
      <c r="H3698" s="62" t="s">
        <v>11848</v>
      </c>
      <c r="I3698" s="129" t="s">
        <v>10278</v>
      </c>
      <c r="J3698" s="63" t="str">
        <f t="shared" si="285"/>
        <v>IC.IT.233501</v>
      </c>
      <c r="K3698" s="61" t="s">
        <v>1702</v>
      </c>
      <c r="L3698" s="167" t="str">
        <f t="shared" si="286"/>
        <v xml:space="preserve">      Continuous</v>
      </c>
      <c r="M3698" s="168" t="str">
        <f t="shared" si="287"/>
        <v>PI.IC.IT.233501.01</v>
      </c>
      <c r="N3698" s="168"/>
      <c r="O3698" s="168" t="str">
        <f t="shared" si="288"/>
        <v>PH.IC.IT.233501.01</v>
      </c>
      <c r="Q3698" s="168" t="str">
        <f t="shared" si="289"/>
        <v>CL.IC.IT.233501.01</v>
      </c>
    </row>
    <row r="3699" spans="1:45" s="167" customFormat="1" ht="15">
      <c r="A3699" s="167" t="s">
        <v>9344</v>
      </c>
      <c r="C3699" s="61" t="s">
        <v>10706</v>
      </c>
      <c r="E3699" s="61" t="s">
        <v>8516</v>
      </c>
      <c r="F3699" s="167" t="s">
        <v>8403</v>
      </c>
      <c r="G3699" s="129" t="s">
        <v>8486</v>
      </c>
      <c r="H3699" s="62" t="s">
        <v>12030</v>
      </c>
      <c r="I3699" s="129" t="s">
        <v>11013</v>
      </c>
      <c r="J3699" s="63" t="str">
        <f t="shared" si="285"/>
        <v>IC.IT.233502</v>
      </c>
      <c r="K3699" s="61" t="s">
        <v>1702</v>
      </c>
      <c r="L3699" s="167" t="str">
        <f t="shared" si="286"/>
        <v xml:space="preserve">      Intermittent</v>
      </c>
      <c r="M3699" s="168" t="str">
        <f t="shared" si="287"/>
        <v>PI.IC.IT.233502.01</v>
      </c>
      <c r="N3699" s="168"/>
      <c r="O3699" s="168" t="str">
        <f t="shared" si="288"/>
        <v>PH.IC.IT.233502.01</v>
      </c>
      <c r="Q3699" s="168" t="str">
        <f t="shared" si="289"/>
        <v>CL.IC.IT.233502.01</v>
      </c>
    </row>
    <row r="3700" spans="1:45" s="167" customFormat="1" ht="15">
      <c r="A3700" s="167" t="s">
        <v>9344</v>
      </c>
      <c r="C3700" s="61" t="s">
        <v>10706</v>
      </c>
      <c r="D3700" s="167" t="s">
        <v>8487</v>
      </c>
      <c r="E3700" s="61" t="s">
        <v>8783</v>
      </c>
      <c r="F3700" s="167" t="s">
        <v>8403</v>
      </c>
      <c r="G3700" s="129" t="s">
        <v>8491</v>
      </c>
      <c r="H3700" s="62" t="s">
        <v>12032</v>
      </c>
      <c r="I3700" s="129" t="s">
        <v>8802</v>
      </c>
      <c r="J3700" s="63" t="str">
        <f t="shared" si="285"/>
        <v>IC.IT.233603</v>
      </c>
      <c r="K3700" s="61" t="s">
        <v>1702</v>
      </c>
      <c r="L3700" s="167" t="str">
        <f t="shared" si="286"/>
        <v xml:space="preserve">      125mmHg</v>
      </c>
      <c r="M3700" s="168" t="str">
        <f t="shared" si="287"/>
        <v>PI.IC.IT.233603.01</v>
      </c>
      <c r="N3700" s="168"/>
      <c r="O3700" s="168" t="str">
        <f t="shared" si="288"/>
        <v>PH.IC.IT.233603.01</v>
      </c>
      <c r="Q3700" s="168" t="str">
        <f t="shared" si="289"/>
        <v>CL.IC.IT.233603.01</v>
      </c>
    </row>
    <row r="3701" spans="1:45" s="167" customFormat="1" ht="15">
      <c r="A3701" s="167" t="s">
        <v>9344</v>
      </c>
      <c r="C3701" s="61" t="s">
        <v>10706</v>
      </c>
      <c r="E3701" s="61" t="s">
        <v>8783</v>
      </c>
      <c r="F3701" s="167" t="s">
        <v>8403</v>
      </c>
      <c r="G3701" s="129" t="s">
        <v>8747</v>
      </c>
      <c r="H3701" s="62" t="s">
        <v>12028</v>
      </c>
      <c r="I3701" s="129" t="s">
        <v>8804</v>
      </c>
      <c r="J3701" s="63" t="str">
        <f t="shared" si="285"/>
        <v>IC.IT.233604</v>
      </c>
      <c r="K3701" s="61" t="s">
        <v>1702</v>
      </c>
      <c r="L3701" s="167" t="str">
        <f t="shared" si="286"/>
        <v xml:space="preserve">      75mmHg</v>
      </c>
      <c r="M3701" s="168" t="str">
        <f t="shared" si="287"/>
        <v>PI.IC.IT.233604.01</v>
      </c>
      <c r="N3701" s="168"/>
      <c r="O3701" s="168" t="str">
        <f t="shared" si="288"/>
        <v>PH.IC.IT.233604.01</v>
      </c>
      <c r="Q3701" s="168" t="str">
        <f t="shared" si="289"/>
        <v>CL.IC.IT.233604.01</v>
      </c>
    </row>
    <row r="3702" spans="1:45" s="167" customFormat="1" ht="15">
      <c r="A3702" s="167" t="s">
        <v>9344</v>
      </c>
      <c r="C3702" s="61" t="s">
        <v>10706</v>
      </c>
      <c r="E3702" s="61" t="s">
        <v>8783</v>
      </c>
      <c r="F3702" s="167" t="s">
        <v>8403</v>
      </c>
      <c r="G3702" s="129" t="s">
        <v>8748</v>
      </c>
      <c r="H3702" s="62" t="s">
        <v>12210</v>
      </c>
      <c r="I3702" s="129" t="s">
        <v>8806</v>
      </c>
      <c r="J3702" s="63" t="str">
        <f t="shared" si="285"/>
        <v>IC.IT.233605</v>
      </c>
      <c r="K3702" s="61" t="s">
        <v>1702</v>
      </c>
      <c r="L3702" s="167" t="str">
        <f t="shared" si="286"/>
        <v xml:space="preserve">      25mmHg</v>
      </c>
      <c r="M3702" s="168" t="str">
        <f t="shared" si="287"/>
        <v>PI.IC.IT.233605.01</v>
      </c>
      <c r="N3702" s="168"/>
      <c r="O3702" s="168" t="str">
        <f t="shared" si="288"/>
        <v>PH.IC.IT.233605.01</v>
      </c>
      <c r="Q3702" s="168" t="str">
        <f t="shared" si="289"/>
        <v>CL.IC.IT.233605.01</v>
      </c>
    </row>
    <row r="3703" spans="1:45" s="167" customFormat="1" ht="15">
      <c r="A3703" s="167" t="s">
        <v>9344</v>
      </c>
      <c r="C3703" s="61" t="s">
        <v>10706</v>
      </c>
      <c r="E3703" s="61" t="s">
        <v>8783</v>
      </c>
      <c r="F3703" s="167" t="s">
        <v>8403</v>
      </c>
      <c r="G3703" s="129" t="s">
        <v>8875</v>
      </c>
      <c r="H3703" s="62" t="s">
        <v>12212</v>
      </c>
      <c r="I3703" s="129" t="s">
        <v>8656</v>
      </c>
      <c r="J3703" s="63" t="str">
        <f t="shared" si="285"/>
        <v>IC.IT.233606</v>
      </c>
      <c r="K3703" s="61" t="s">
        <v>1702</v>
      </c>
      <c r="L3703" s="167" t="str">
        <f t="shared" si="286"/>
        <v xml:space="preserve">      50mmHg</v>
      </c>
      <c r="M3703" s="168" t="str">
        <f t="shared" si="287"/>
        <v>PI.IC.IT.233606.01</v>
      </c>
      <c r="N3703" s="168"/>
      <c r="O3703" s="168" t="str">
        <f t="shared" si="288"/>
        <v>PH.IC.IT.233606.01</v>
      </c>
      <c r="Q3703" s="168" t="str">
        <f t="shared" si="289"/>
        <v>CL.IC.IT.233606.01</v>
      </c>
    </row>
    <row r="3704" spans="1:45" s="167" customFormat="1" ht="15">
      <c r="A3704" s="167" t="s">
        <v>9344</v>
      </c>
      <c r="C3704" s="61" t="s">
        <v>10706</v>
      </c>
      <c r="E3704" s="61" t="s">
        <v>8783</v>
      </c>
      <c r="F3704" s="167" t="s">
        <v>8403</v>
      </c>
      <c r="G3704" s="129" t="s">
        <v>9052</v>
      </c>
      <c r="H3704" s="62" t="s">
        <v>12225</v>
      </c>
      <c r="I3704" s="129" t="s">
        <v>8658</v>
      </c>
      <c r="J3704" s="63" t="str">
        <f t="shared" si="285"/>
        <v>IC.IT.233607</v>
      </c>
      <c r="K3704" s="61" t="s">
        <v>1702</v>
      </c>
      <c r="L3704" s="167" t="str">
        <f t="shared" si="286"/>
        <v xml:space="preserve">      100mmHg</v>
      </c>
      <c r="M3704" s="168" t="str">
        <f t="shared" si="287"/>
        <v>PI.IC.IT.233607.01</v>
      </c>
      <c r="N3704" s="168"/>
      <c r="O3704" s="168" t="str">
        <f t="shared" si="288"/>
        <v>PH.IC.IT.233607.01</v>
      </c>
      <c r="Q3704" s="168" t="str">
        <f t="shared" si="289"/>
        <v>CL.IC.IT.233607.01</v>
      </c>
    </row>
    <row r="3705" spans="1:45" s="167" customFormat="1" ht="15">
      <c r="A3705" s="167" t="s">
        <v>9344</v>
      </c>
      <c r="C3705" s="61" t="s">
        <v>10706</v>
      </c>
      <c r="E3705" s="61" t="s">
        <v>8783</v>
      </c>
      <c r="F3705" s="167" t="s">
        <v>8403</v>
      </c>
      <c r="G3705" s="129" t="s">
        <v>9053</v>
      </c>
      <c r="H3705" s="62" t="s">
        <v>11638</v>
      </c>
      <c r="I3705" s="129" t="s">
        <v>8652</v>
      </c>
      <c r="J3705" s="63" t="str">
        <f t="shared" si="285"/>
        <v>IC.IT.233608</v>
      </c>
      <c r="K3705" s="61" t="s">
        <v>1702</v>
      </c>
      <c r="L3705" s="167" t="str">
        <f t="shared" si="286"/>
        <v xml:space="preserve">      150mmHg</v>
      </c>
      <c r="M3705" s="168" t="str">
        <f t="shared" si="287"/>
        <v>PI.IC.IT.233608.01</v>
      </c>
      <c r="N3705" s="168"/>
      <c r="O3705" s="168" t="str">
        <f t="shared" si="288"/>
        <v>PH.IC.IT.233608.01</v>
      </c>
      <c r="Q3705" s="168" t="str">
        <f t="shared" si="289"/>
        <v>CL.IC.IT.233608.01</v>
      </c>
    </row>
    <row r="3706" spans="1:45" s="167" customFormat="1" ht="15">
      <c r="A3706" s="167" t="s">
        <v>9344</v>
      </c>
      <c r="C3706" s="61" t="s">
        <v>10706</v>
      </c>
      <c r="D3706" s="167" t="s">
        <v>8910</v>
      </c>
      <c r="E3706" s="61" t="s">
        <v>8912</v>
      </c>
      <c r="F3706" s="167" t="s">
        <v>8403</v>
      </c>
      <c r="G3706" s="129" t="s">
        <v>8911</v>
      </c>
      <c r="H3706" s="62" t="s">
        <v>11848</v>
      </c>
      <c r="I3706" s="129" t="s">
        <v>10076</v>
      </c>
      <c r="J3706" s="63" t="str">
        <f t="shared" si="285"/>
        <v>IC.IT.233701</v>
      </c>
      <c r="K3706" s="61" t="s">
        <v>1702</v>
      </c>
      <c r="L3706" s="167" t="str">
        <f t="shared" si="286"/>
        <v xml:space="preserve">      Done:  specify date/time</v>
      </c>
      <c r="M3706" s="168" t="str">
        <f t="shared" si="287"/>
        <v>PI.IC.IT.233701.01</v>
      </c>
      <c r="N3706" s="168"/>
      <c r="O3706" s="168" t="str">
        <f t="shared" si="288"/>
        <v>PH.IC.IT.233701.01</v>
      </c>
      <c r="Q3706" s="168" t="str">
        <f t="shared" si="289"/>
        <v>CL.IC.IT.233701.01</v>
      </c>
    </row>
    <row r="3707" spans="1:45" s="167" customFormat="1" ht="15">
      <c r="A3707" s="167" t="s">
        <v>9344</v>
      </c>
      <c r="C3707" s="61" t="s">
        <v>10706</v>
      </c>
      <c r="E3707" s="61" t="s">
        <v>8912</v>
      </c>
      <c r="F3707" s="167" t="s">
        <v>8403</v>
      </c>
      <c r="G3707" s="129" t="s">
        <v>8913</v>
      </c>
      <c r="H3707" s="62" t="s">
        <v>12030</v>
      </c>
      <c r="I3707" s="129" t="s">
        <v>12171</v>
      </c>
      <c r="J3707" s="63" t="str">
        <f t="shared" si="285"/>
        <v>IC.IT.233702</v>
      </c>
      <c r="K3707" s="61" t="s">
        <v>1702</v>
      </c>
      <c r="L3707" s="167" t="str">
        <f t="shared" si="286"/>
        <v xml:space="preserve">      Not applicable</v>
      </c>
      <c r="M3707" s="168" t="str">
        <f t="shared" si="287"/>
        <v>PI.IC.IT.233702.01</v>
      </c>
      <c r="N3707" s="168"/>
      <c r="O3707" s="168" t="str">
        <f t="shared" si="288"/>
        <v>PH.IC.IT.233702.01</v>
      </c>
      <c r="Q3707" s="168" t="str">
        <f t="shared" si="289"/>
        <v>CL.IC.IT.233702.01</v>
      </c>
    </row>
    <row r="3708" spans="1:45" s="167" customFormat="1" ht="15">
      <c r="A3708" s="10" t="s">
        <v>9344</v>
      </c>
      <c r="B3708" s="10"/>
      <c r="C3708" s="61" t="s">
        <v>10706</v>
      </c>
      <c r="E3708" s="61" t="s">
        <v>8912</v>
      </c>
      <c r="F3708" s="167" t="s">
        <v>8403</v>
      </c>
      <c r="G3708" s="134" t="s">
        <v>8856</v>
      </c>
      <c r="H3708" s="62" t="s">
        <v>0</v>
      </c>
      <c r="I3708" s="134" t="s">
        <v>8857</v>
      </c>
      <c r="J3708" s="63" t="str">
        <f t="shared" si="285"/>
        <v>IC.IT.233703</v>
      </c>
      <c r="K3708" s="61" t="s">
        <v>1702</v>
      </c>
      <c r="L3708" s="167" t="str">
        <f t="shared" si="286"/>
        <v xml:space="preserve">      Not needed</v>
      </c>
      <c r="M3708" s="168" t="str">
        <f t="shared" si="287"/>
        <v>PI.IC.IT.233703.01</v>
      </c>
      <c r="N3708" s="168"/>
      <c r="O3708" s="168" t="str">
        <f t="shared" si="288"/>
        <v>PH.IC.IT.233703.01</v>
      </c>
      <c r="Q3708" s="168" t="str">
        <f t="shared" si="289"/>
        <v>CL.IC.IT.233703.01</v>
      </c>
      <c r="R3708" s="167" t="s">
        <v>4415</v>
      </c>
      <c r="S3708" s="167">
        <v>797</v>
      </c>
    </row>
    <row r="3709" spans="1:45" s="167" customFormat="1" ht="15">
      <c r="A3709" s="10" t="s">
        <v>9344</v>
      </c>
      <c r="C3709" s="61" t="s">
        <v>10706</v>
      </c>
      <c r="D3709" s="167" t="s">
        <v>8640</v>
      </c>
      <c r="E3709" s="61" t="s">
        <v>5983</v>
      </c>
      <c r="F3709" s="10" t="s">
        <v>13533</v>
      </c>
      <c r="G3709" s="133" t="s">
        <v>8641</v>
      </c>
      <c r="H3709" s="61" t="s">
        <v>12175</v>
      </c>
      <c r="I3709" s="133" t="s">
        <v>8642</v>
      </c>
      <c r="J3709" s="63" t="str">
        <f t="shared" si="285"/>
        <v>IC.IT.233801</v>
      </c>
      <c r="K3709" s="61" t="s">
        <v>12175</v>
      </c>
      <c r="L3709" s="167" t="str">
        <f t="shared" si="286"/>
        <v>Date and Time</v>
      </c>
      <c r="M3709" s="168" t="str">
        <f t="shared" si="287"/>
        <v>PI.IC.IT.233801.01</v>
      </c>
      <c r="N3709" s="168"/>
      <c r="O3709" s="168" t="str">
        <f t="shared" si="288"/>
        <v>PH.IC.IT.233801.01</v>
      </c>
      <c r="Q3709" s="168" t="str">
        <f t="shared" si="289"/>
        <v>CL.IC.IT.233801.01</v>
      </c>
      <c r="R3709" s="167" t="s">
        <v>12465</v>
      </c>
      <c r="S3709" s="167">
        <v>160</v>
      </c>
    </row>
    <row r="3710" spans="1:45" s="145" customFormat="1" ht="16">
      <c r="A3710" s="145" t="s">
        <v>9344</v>
      </c>
      <c r="B3710" s="145" t="s">
        <v>13534</v>
      </c>
      <c r="C3710" s="170" t="s">
        <v>10707</v>
      </c>
      <c r="D3710" s="145" t="s">
        <v>10436</v>
      </c>
      <c r="E3710" s="170" t="s">
        <v>1702</v>
      </c>
      <c r="F3710" s="145" t="s">
        <v>14660</v>
      </c>
      <c r="G3710" s="145" t="s">
        <v>10383</v>
      </c>
      <c r="H3710" s="170" t="s">
        <v>11848</v>
      </c>
      <c r="I3710" s="145" t="s">
        <v>10384</v>
      </c>
      <c r="J3710" s="171" t="str">
        <f t="shared" si="285"/>
        <v>IC.IT.240101</v>
      </c>
      <c r="K3710" s="170" t="s">
        <v>1702</v>
      </c>
      <c r="L3710" s="145" t="str">
        <f t="shared" si="286"/>
        <v xml:space="preserve">     Brown</v>
      </c>
      <c r="M3710" s="171" t="str">
        <f t="shared" si="287"/>
        <v>PI.IC.IT.240101.01</v>
      </c>
      <c r="N3710" s="171"/>
      <c r="O3710" s="171" t="str">
        <f t="shared" si="288"/>
        <v>PH.IC.IT.240101.01</v>
      </c>
      <c r="Q3710" s="171" t="str">
        <f t="shared" si="289"/>
        <v>CL.IC.IT.240101.01</v>
      </c>
      <c r="AR3710" s="145" t="s">
        <v>12773</v>
      </c>
      <c r="AS3710" s="145">
        <v>1749</v>
      </c>
    </row>
    <row r="3711" spans="1:45" s="145" customFormat="1" ht="16">
      <c r="A3711" s="145" t="s">
        <v>9344</v>
      </c>
      <c r="C3711" s="170" t="s">
        <v>10707</v>
      </c>
      <c r="E3711" s="170" t="s">
        <v>12175</v>
      </c>
      <c r="F3711" s="145" t="s">
        <v>14660</v>
      </c>
      <c r="G3711" s="145" t="s">
        <v>11878</v>
      </c>
      <c r="H3711" s="170" t="s">
        <v>12030</v>
      </c>
      <c r="I3711" s="145" t="s">
        <v>11879</v>
      </c>
      <c r="J3711" s="171" t="str">
        <f t="shared" si="285"/>
        <v>IC.IT.240102</v>
      </c>
      <c r="K3711" s="170" t="s">
        <v>12175</v>
      </c>
      <c r="L3711" s="145" t="str">
        <f t="shared" si="286"/>
        <v xml:space="preserve">     Green</v>
      </c>
      <c r="M3711" s="171" t="str">
        <f t="shared" si="287"/>
        <v>PI.IC.IT.240102.01</v>
      </c>
      <c r="N3711" s="171"/>
      <c r="O3711" s="171" t="str">
        <f t="shared" si="288"/>
        <v>PH.IC.IT.240102.01</v>
      </c>
      <c r="Q3711" s="171" t="str">
        <f t="shared" si="289"/>
        <v>CL.IC.IT.240102.01</v>
      </c>
      <c r="AR3711" s="145" t="s">
        <v>12773</v>
      </c>
      <c r="AS3711" s="145">
        <v>1749</v>
      </c>
    </row>
    <row r="3712" spans="1:45" s="145" customFormat="1" ht="16">
      <c r="A3712" s="145" t="s">
        <v>9344</v>
      </c>
      <c r="C3712" s="170" t="s">
        <v>10707</v>
      </c>
      <c r="E3712" s="170" t="s">
        <v>12175</v>
      </c>
      <c r="F3712" s="145" t="s">
        <v>14660</v>
      </c>
      <c r="G3712" s="145" t="s">
        <v>8615</v>
      </c>
      <c r="H3712" s="170" t="s">
        <v>12032</v>
      </c>
      <c r="I3712" s="145" t="s">
        <v>11881</v>
      </c>
      <c r="J3712" s="171" t="str">
        <f t="shared" si="285"/>
        <v>IC.IT.240103</v>
      </c>
      <c r="K3712" s="170" t="s">
        <v>12175</v>
      </c>
      <c r="L3712" s="145" t="str">
        <f t="shared" si="286"/>
        <v xml:space="preserve">     Tan </v>
      </c>
      <c r="M3712" s="171" t="str">
        <f t="shared" si="287"/>
        <v>PI.IC.IT.240103.01</v>
      </c>
      <c r="N3712" s="171"/>
      <c r="O3712" s="171" t="str">
        <f t="shared" si="288"/>
        <v>PH.IC.IT.240103.01</v>
      </c>
      <c r="Q3712" s="171" t="str">
        <f t="shared" si="289"/>
        <v>CL.IC.IT.240103.01</v>
      </c>
      <c r="AR3712" s="145" t="s">
        <v>12773</v>
      </c>
      <c r="AS3712" s="145">
        <v>1749</v>
      </c>
    </row>
    <row r="3713" spans="1:45" s="145" customFormat="1" ht="16">
      <c r="A3713" s="145" t="s">
        <v>9344</v>
      </c>
      <c r="C3713" s="170" t="s">
        <v>10707</v>
      </c>
      <c r="E3713" s="170" t="s">
        <v>12175</v>
      </c>
      <c r="F3713" s="145" t="s">
        <v>14660</v>
      </c>
      <c r="G3713" s="145" t="s">
        <v>11176</v>
      </c>
      <c r="H3713" s="170" t="s">
        <v>12028</v>
      </c>
      <c r="I3713" s="145" t="s">
        <v>11177</v>
      </c>
      <c r="J3713" s="171" t="str">
        <f t="shared" si="285"/>
        <v>IC.IT.240104</v>
      </c>
      <c r="K3713" s="170" t="s">
        <v>12175</v>
      </c>
      <c r="L3713" s="145" t="str">
        <f t="shared" si="286"/>
        <v xml:space="preserve">     Yellow</v>
      </c>
      <c r="M3713" s="171" t="str">
        <f t="shared" si="287"/>
        <v>PI.IC.IT.240104.01</v>
      </c>
      <c r="N3713" s="171"/>
      <c r="O3713" s="171" t="str">
        <f t="shared" si="288"/>
        <v>PH.IC.IT.240104.01</v>
      </c>
      <c r="Q3713" s="171" t="str">
        <f t="shared" si="289"/>
        <v>CL.IC.IT.240104.01</v>
      </c>
      <c r="AR3713" s="145" t="s">
        <v>12773</v>
      </c>
      <c r="AS3713" s="145">
        <v>1749</v>
      </c>
    </row>
    <row r="3714" spans="1:45" s="145" customFormat="1" ht="16">
      <c r="A3714" s="145" t="s">
        <v>9344</v>
      </c>
      <c r="C3714" s="170" t="s">
        <v>10707</v>
      </c>
      <c r="E3714" s="170" t="s">
        <v>12175</v>
      </c>
      <c r="F3714" s="145" t="s">
        <v>14660</v>
      </c>
      <c r="G3714" s="145" t="s">
        <v>11876</v>
      </c>
      <c r="H3714" s="170" t="s">
        <v>12210</v>
      </c>
      <c r="I3714" s="145" t="s">
        <v>11877</v>
      </c>
      <c r="J3714" s="171" t="str">
        <f t="shared" ref="J3714:J3777" si="290">CONCATENATE("IC.IT.",C3714,E3714,H3714)</f>
        <v>IC.IT.240105</v>
      </c>
      <c r="K3714" s="170" t="s">
        <v>12175</v>
      </c>
      <c r="L3714" s="145" t="str">
        <f t="shared" ref="L3714:L3777" si="291">G3714</f>
        <v xml:space="preserve">     Amber</v>
      </c>
      <c r="M3714" s="171" t="str">
        <f t="shared" ref="M3714:M3777" si="292">CONCATENATE("PI.",J3714,".",K3714)</f>
        <v>PI.IC.IT.240105.01</v>
      </c>
      <c r="N3714" s="171"/>
      <c r="O3714" s="171" t="str">
        <f t="shared" ref="O3714:O3777" si="293">CONCATENATE("PH.",J3714,".",K3714)</f>
        <v>PH.IC.IT.240105.01</v>
      </c>
      <c r="Q3714" s="171" t="str">
        <f t="shared" ref="Q3714:Q3777" si="294">CONCATENATE("CL.",J3714,".",K3714)</f>
        <v>CL.IC.IT.240105.01</v>
      </c>
      <c r="AR3714" s="145" t="s">
        <v>12773</v>
      </c>
      <c r="AS3714" s="145">
        <v>1749</v>
      </c>
    </row>
    <row r="3715" spans="1:45" s="145" customFormat="1" ht="16">
      <c r="A3715" s="145" t="s">
        <v>9344</v>
      </c>
      <c r="C3715" s="170" t="s">
        <v>10707</v>
      </c>
      <c r="E3715" s="170" t="s">
        <v>12175</v>
      </c>
      <c r="F3715" s="145" t="s">
        <v>14660</v>
      </c>
      <c r="G3715" s="145" t="s">
        <v>10385</v>
      </c>
      <c r="H3715" s="170" t="s">
        <v>12212</v>
      </c>
      <c r="I3715" s="145" t="s">
        <v>10635</v>
      </c>
      <c r="J3715" s="171" t="str">
        <f t="shared" si="290"/>
        <v>IC.IT.240106</v>
      </c>
      <c r="K3715" s="170" t="s">
        <v>12175</v>
      </c>
      <c r="L3715" s="145" t="str">
        <f t="shared" si="291"/>
        <v xml:space="preserve">     Black</v>
      </c>
      <c r="M3715" s="171" t="str">
        <f t="shared" si="292"/>
        <v>PI.IC.IT.240106.01</v>
      </c>
      <c r="N3715" s="171"/>
      <c r="O3715" s="171" t="str">
        <f t="shared" si="293"/>
        <v>PH.IC.IT.240106.01</v>
      </c>
      <c r="Q3715" s="171" t="str">
        <f t="shared" si="294"/>
        <v>CL.IC.IT.240106.01</v>
      </c>
      <c r="AR3715" s="145" t="s">
        <v>12773</v>
      </c>
      <c r="AS3715" s="145">
        <v>1749</v>
      </c>
    </row>
    <row r="3716" spans="1:45" s="145" customFormat="1" ht="16">
      <c r="A3716" s="145" t="s">
        <v>9344</v>
      </c>
      <c r="C3716" s="170" t="s">
        <v>10707</v>
      </c>
      <c r="E3716" s="170" t="s">
        <v>12175</v>
      </c>
      <c r="F3716" s="145" t="s">
        <v>14660</v>
      </c>
      <c r="G3716" s="145" t="s">
        <v>11325</v>
      </c>
      <c r="H3716" s="170" t="s">
        <v>12225</v>
      </c>
      <c r="I3716" s="145" t="s">
        <v>11179</v>
      </c>
      <c r="J3716" s="171" t="str">
        <f t="shared" si="290"/>
        <v>IC.IT.240107</v>
      </c>
      <c r="K3716" s="170" t="s">
        <v>12175</v>
      </c>
      <c r="L3716" s="145" t="str">
        <f t="shared" si="291"/>
        <v xml:space="preserve">     Colorless</v>
      </c>
      <c r="M3716" s="171" t="str">
        <f t="shared" si="292"/>
        <v>PI.IC.IT.240107.01</v>
      </c>
      <c r="N3716" s="171"/>
      <c r="O3716" s="171" t="str">
        <f t="shared" si="293"/>
        <v>PH.IC.IT.240107.01</v>
      </c>
      <c r="Q3716" s="171" t="str">
        <f t="shared" si="294"/>
        <v>CL.IC.IT.240107.01</v>
      </c>
      <c r="AR3716" s="145" t="s">
        <v>12773</v>
      </c>
      <c r="AS3716" s="145">
        <v>1749</v>
      </c>
    </row>
    <row r="3717" spans="1:45" s="145" customFormat="1" ht="16">
      <c r="A3717" s="145" t="s">
        <v>9344</v>
      </c>
      <c r="C3717" s="170" t="s">
        <v>10707</v>
      </c>
      <c r="E3717" s="170" t="s">
        <v>12175</v>
      </c>
      <c r="F3717" s="145" t="s">
        <v>14660</v>
      </c>
      <c r="G3717" s="145" t="s">
        <v>11330</v>
      </c>
      <c r="H3717" s="170" t="s">
        <v>11638</v>
      </c>
      <c r="I3717" s="145" t="s">
        <v>11331</v>
      </c>
      <c r="J3717" s="171" t="str">
        <f t="shared" si="290"/>
        <v>IC.IT.240108</v>
      </c>
      <c r="K3717" s="170" t="s">
        <v>12175</v>
      </c>
      <c r="L3717" s="145" t="str">
        <f t="shared" si="291"/>
        <v xml:space="preserve">     Maroon</v>
      </c>
      <c r="M3717" s="171" t="str">
        <f t="shared" si="292"/>
        <v>PI.IC.IT.240108.01</v>
      </c>
      <c r="N3717" s="171"/>
      <c r="O3717" s="171" t="str">
        <f t="shared" si="293"/>
        <v>PH.IC.IT.240108.01</v>
      </c>
      <c r="Q3717" s="171" t="str">
        <f t="shared" si="294"/>
        <v>CL.IC.IT.240108.01</v>
      </c>
      <c r="AR3717" s="145" t="s">
        <v>12773</v>
      </c>
      <c r="AS3717" s="145">
        <v>1749</v>
      </c>
    </row>
    <row r="3718" spans="1:45" s="145" customFormat="1" ht="16">
      <c r="A3718" s="145" t="s">
        <v>9344</v>
      </c>
      <c r="C3718" s="170" t="s">
        <v>10707</v>
      </c>
      <c r="E3718" s="170" t="s">
        <v>12175</v>
      </c>
      <c r="F3718" s="145" t="s">
        <v>14660</v>
      </c>
      <c r="G3718" s="145" t="s">
        <v>11329</v>
      </c>
      <c r="H3718" s="170" t="s">
        <v>11639</v>
      </c>
      <c r="I3718" s="145" t="s">
        <v>11477</v>
      </c>
      <c r="J3718" s="171" t="str">
        <f t="shared" si="290"/>
        <v>IC.IT.240109</v>
      </c>
      <c r="K3718" s="170" t="s">
        <v>12175</v>
      </c>
      <c r="L3718" s="145" t="str">
        <f t="shared" si="291"/>
        <v xml:space="preserve">     Red</v>
      </c>
      <c r="M3718" s="171" t="str">
        <f t="shared" si="292"/>
        <v>PI.IC.IT.240109.01</v>
      </c>
      <c r="N3718" s="171"/>
      <c r="O3718" s="171" t="str">
        <f t="shared" si="293"/>
        <v>PH.IC.IT.240109.01</v>
      </c>
      <c r="Q3718" s="171" t="str">
        <f t="shared" si="294"/>
        <v>CL.IC.IT.240109.01</v>
      </c>
      <c r="AR3718" s="145" t="s">
        <v>12773</v>
      </c>
      <c r="AS3718" s="145">
        <v>1749</v>
      </c>
    </row>
    <row r="3719" spans="1:45" s="145" customFormat="1" ht="16">
      <c r="A3719" s="145" t="s">
        <v>9344</v>
      </c>
      <c r="C3719" s="170" t="s">
        <v>10707</v>
      </c>
      <c r="E3719" s="170" t="s">
        <v>12175</v>
      </c>
      <c r="F3719" s="145" t="s">
        <v>14660</v>
      </c>
      <c r="G3719" s="145" t="s">
        <v>11180</v>
      </c>
      <c r="H3719" s="170" t="s">
        <v>11829</v>
      </c>
      <c r="I3719" s="145" t="s">
        <v>11181</v>
      </c>
      <c r="J3719" s="171" t="str">
        <f t="shared" si="290"/>
        <v>IC.IT.240110</v>
      </c>
      <c r="K3719" s="170" t="s">
        <v>12175</v>
      </c>
      <c r="L3719" s="145" t="str">
        <f t="shared" si="291"/>
        <v xml:space="preserve">     Pink</v>
      </c>
      <c r="M3719" s="171" t="str">
        <f t="shared" si="292"/>
        <v>PI.IC.IT.240110.01</v>
      </c>
      <c r="N3719" s="171"/>
      <c r="O3719" s="171" t="str">
        <f t="shared" si="293"/>
        <v>PH.IC.IT.240110.01</v>
      </c>
      <c r="Q3719" s="171" t="str">
        <f t="shared" si="294"/>
        <v>CL.IC.IT.240110.01</v>
      </c>
      <c r="AR3719" s="145" t="s">
        <v>12773</v>
      </c>
      <c r="AS3719" s="145">
        <v>1749</v>
      </c>
    </row>
    <row r="3720" spans="1:45" s="145" customFormat="1" ht="16">
      <c r="A3720" s="145" t="s">
        <v>9344</v>
      </c>
      <c r="C3720" s="170" t="s">
        <v>10707</v>
      </c>
      <c r="E3720" s="170" t="s">
        <v>12175</v>
      </c>
      <c r="F3720" s="145" t="s">
        <v>14660</v>
      </c>
      <c r="G3720" s="145" t="s">
        <v>12170</v>
      </c>
      <c r="H3720" s="170" t="s">
        <v>12099</v>
      </c>
      <c r="I3720" s="145" t="s">
        <v>12171</v>
      </c>
      <c r="J3720" s="171" t="str">
        <f t="shared" si="290"/>
        <v>IC.IT.240111</v>
      </c>
      <c r="K3720" s="170" t="s">
        <v>12175</v>
      </c>
      <c r="L3720" s="145" t="str">
        <f t="shared" si="291"/>
        <v>Not Applicable</v>
      </c>
      <c r="M3720" s="171" t="str">
        <f t="shared" si="292"/>
        <v>PI.IC.IT.240111.01</v>
      </c>
      <c r="N3720" s="171"/>
      <c r="O3720" s="171" t="str">
        <f t="shared" si="293"/>
        <v>PH.IC.IT.240111.01</v>
      </c>
      <c r="Q3720" s="171" t="str">
        <f t="shared" si="294"/>
        <v>CL.IC.IT.240111.01</v>
      </c>
      <c r="AJ3720" s="145" t="s">
        <v>12773</v>
      </c>
      <c r="AK3720" s="145">
        <v>1514</v>
      </c>
      <c r="AR3720" s="145" t="s">
        <v>12773</v>
      </c>
      <c r="AS3720" s="145">
        <v>1749</v>
      </c>
    </row>
    <row r="3721" spans="1:45" s="145" customFormat="1" ht="16">
      <c r="A3721" s="145" t="s">
        <v>9344</v>
      </c>
      <c r="C3721" s="170" t="s">
        <v>10707</v>
      </c>
      <c r="D3721" s="145" t="s">
        <v>3824</v>
      </c>
      <c r="E3721" s="170" t="s">
        <v>1863</v>
      </c>
      <c r="F3721" s="145" t="s">
        <v>14660</v>
      </c>
      <c r="G3721" s="145" t="s">
        <v>8745</v>
      </c>
      <c r="H3721" s="170" t="s">
        <v>11848</v>
      </c>
      <c r="I3721" s="145" t="s">
        <v>11883</v>
      </c>
      <c r="J3721" s="171" t="str">
        <f t="shared" si="290"/>
        <v>IC.IT.240201</v>
      </c>
      <c r="K3721" s="170" t="s">
        <v>12175</v>
      </c>
      <c r="L3721" s="145" t="str">
        <f t="shared" si="291"/>
        <v xml:space="preserve">     Bloody </v>
      </c>
      <c r="M3721" s="171" t="str">
        <f t="shared" si="292"/>
        <v>PI.IC.IT.240201.01</v>
      </c>
      <c r="N3721" s="171"/>
      <c r="O3721" s="171" t="str">
        <f t="shared" si="293"/>
        <v>PH.IC.IT.240201.01</v>
      </c>
      <c r="Q3721" s="171" t="str">
        <f t="shared" si="294"/>
        <v>CL.IC.IT.240201.01</v>
      </c>
      <c r="AR3721" s="145" t="s">
        <v>12773</v>
      </c>
      <c r="AS3721" s="145">
        <v>1749</v>
      </c>
    </row>
    <row r="3722" spans="1:45" s="145" customFormat="1" ht="16">
      <c r="A3722" s="145" t="s">
        <v>9344</v>
      </c>
      <c r="C3722" s="170" t="s">
        <v>10707</v>
      </c>
      <c r="E3722" s="170" t="s">
        <v>1863</v>
      </c>
      <c r="F3722" s="145" t="s">
        <v>14660</v>
      </c>
      <c r="G3722" s="145" t="s">
        <v>11884</v>
      </c>
      <c r="H3722" s="170" t="s">
        <v>12030</v>
      </c>
      <c r="I3722" s="145" t="s">
        <v>11546</v>
      </c>
      <c r="J3722" s="171" t="str">
        <f t="shared" si="290"/>
        <v>IC.IT.240202</v>
      </c>
      <c r="K3722" s="170" t="s">
        <v>12175</v>
      </c>
      <c r="L3722" s="145" t="str">
        <f t="shared" si="291"/>
        <v xml:space="preserve">     Serosanguinous</v>
      </c>
      <c r="M3722" s="171" t="str">
        <f t="shared" si="292"/>
        <v>PI.IC.IT.240202.01</v>
      </c>
      <c r="N3722" s="171"/>
      <c r="O3722" s="171" t="str">
        <f t="shared" si="293"/>
        <v>PH.IC.IT.240202.01</v>
      </c>
      <c r="Q3722" s="171" t="str">
        <f t="shared" si="294"/>
        <v>CL.IC.IT.240202.01</v>
      </c>
      <c r="AR3722" s="145" t="s">
        <v>12773</v>
      </c>
      <c r="AS3722" s="145">
        <v>1749</v>
      </c>
    </row>
    <row r="3723" spans="1:45" s="145" customFormat="1" ht="16">
      <c r="A3723" s="145" t="s">
        <v>9344</v>
      </c>
      <c r="C3723" s="170" t="s">
        <v>10707</v>
      </c>
      <c r="E3723" s="170" t="s">
        <v>1863</v>
      </c>
      <c r="F3723" s="145" t="s">
        <v>14660</v>
      </c>
      <c r="G3723" s="145" t="s">
        <v>11547</v>
      </c>
      <c r="H3723" s="170" t="s">
        <v>12032</v>
      </c>
      <c r="I3723" s="145" t="s">
        <v>11548</v>
      </c>
      <c r="J3723" s="171" t="str">
        <f t="shared" si="290"/>
        <v>IC.IT.240203</v>
      </c>
      <c r="K3723" s="170" t="s">
        <v>12175</v>
      </c>
      <c r="L3723" s="145" t="str">
        <f t="shared" si="291"/>
        <v xml:space="preserve">     Serous</v>
      </c>
      <c r="M3723" s="171" t="str">
        <f t="shared" si="292"/>
        <v>PI.IC.IT.240203.01</v>
      </c>
      <c r="N3723" s="171"/>
      <c r="O3723" s="171" t="str">
        <f t="shared" si="293"/>
        <v>PH.IC.IT.240203.01</v>
      </c>
      <c r="Q3723" s="171" t="str">
        <f t="shared" si="294"/>
        <v>CL.IC.IT.240203.01</v>
      </c>
      <c r="AR3723" s="145" t="s">
        <v>12773</v>
      </c>
      <c r="AS3723" s="145">
        <v>1749</v>
      </c>
    </row>
    <row r="3724" spans="1:45" s="145" customFormat="1" ht="16">
      <c r="A3724" s="145" t="s">
        <v>9344</v>
      </c>
      <c r="C3724" s="170" t="s">
        <v>10707</v>
      </c>
      <c r="E3724" s="170" t="s">
        <v>1863</v>
      </c>
      <c r="F3724" s="145" t="s">
        <v>14660</v>
      </c>
      <c r="G3724" s="145" t="s">
        <v>11551</v>
      </c>
      <c r="H3724" s="170" t="s">
        <v>12028</v>
      </c>
      <c r="I3724" s="145" t="s">
        <v>11552</v>
      </c>
      <c r="J3724" s="171" t="str">
        <f t="shared" si="290"/>
        <v>IC.IT.240204</v>
      </c>
      <c r="K3724" s="170" t="s">
        <v>12175</v>
      </c>
      <c r="L3724" s="145" t="str">
        <f t="shared" si="291"/>
        <v xml:space="preserve">     Cloudy</v>
      </c>
      <c r="M3724" s="171" t="str">
        <f t="shared" si="292"/>
        <v>PI.IC.IT.240204.01</v>
      </c>
      <c r="N3724" s="171"/>
      <c r="O3724" s="171" t="str">
        <f t="shared" si="293"/>
        <v>PH.IC.IT.240204.01</v>
      </c>
      <c r="Q3724" s="171" t="str">
        <f t="shared" si="294"/>
        <v>CL.IC.IT.240204.01</v>
      </c>
      <c r="AR3724" s="145" t="s">
        <v>12773</v>
      </c>
      <c r="AS3724" s="145">
        <v>1749</v>
      </c>
    </row>
    <row r="3725" spans="1:45" s="145" customFormat="1" ht="16">
      <c r="A3725" s="145" t="s">
        <v>9344</v>
      </c>
      <c r="C3725" s="170" t="s">
        <v>10707</v>
      </c>
      <c r="E3725" s="170" t="s">
        <v>1863</v>
      </c>
      <c r="F3725" s="145" t="s">
        <v>14660</v>
      </c>
      <c r="G3725" s="145" t="s">
        <v>11553</v>
      </c>
      <c r="H3725" s="170" t="s">
        <v>12210</v>
      </c>
      <c r="I3725" s="145" t="s">
        <v>11554</v>
      </c>
      <c r="J3725" s="171" t="str">
        <f t="shared" si="290"/>
        <v>IC.IT.240205</v>
      </c>
      <c r="K3725" s="170" t="s">
        <v>12175</v>
      </c>
      <c r="L3725" s="145" t="str">
        <f t="shared" si="291"/>
        <v xml:space="preserve">     Purulent</v>
      </c>
      <c r="M3725" s="171" t="str">
        <f t="shared" si="292"/>
        <v>PI.IC.IT.240205.01</v>
      </c>
      <c r="N3725" s="171"/>
      <c r="O3725" s="171" t="str">
        <f t="shared" si="293"/>
        <v>PH.IC.IT.240205.01</v>
      </c>
      <c r="Q3725" s="171" t="str">
        <f t="shared" si="294"/>
        <v>CL.IC.IT.240205.01</v>
      </c>
      <c r="AR3725" s="145" t="s">
        <v>12773</v>
      </c>
      <c r="AS3725" s="145">
        <v>1749</v>
      </c>
    </row>
    <row r="3726" spans="1:45" s="145" customFormat="1" ht="16">
      <c r="A3726" s="145" t="s">
        <v>9344</v>
      </c>
      <c r="C3726" s="170" t="s">
        <v>10707</v>
      </c>
      <c r="E3726" s="170" t="s">
        <v>1863</v>
      </c>
      <c r="F3726" s="145" t="s">
        <v>14660</v>
      </c>
      <c r="G3726" s="145" t="s">
        <v>11395</v>
      </c>
      <c r="H3726" s="170" t="s">
        <v>12212</v>
      </c>
      <c r="I3726" s="145" t="s">
        <v>11396</v>
      </c>
      <c r="J3726" s="171" t="str">
        <f t="shared" si="290"/>
        <v>IC.IT.240206</v>
      </c>
      <c r="K3726" s="170" t="s">
        <v>12175</v>
      </c>
      <c r="L3726" s="145" t="str">
        <f t="shared" si="291"/>
        <v xml:space="preserve">     Viscous</v>
      </c>
      <c r="M3726" s="171" t="str">
        <f t="shared" si="292"/>
        <v>PI.IC.IT.240206.01</v>
      </c>
      <c r="N3726" s="171"/>
      <c r="O3726" s="171" t="str">
        <f t="shared" si="293"/>
        <v>PH.IC.IT.240206.01</v>
      </c>
      <c r="Q3726" s="171" t="str">
        <f t="shared" si="294"/>
        <v>CL.IC.IT.240206.01</v>
      </c>
      <c r="AR3726" s="145" t="s">
        <v>12773</v>
      </c>
      <c r="AS3726" s="145">
        <v>1749</v>
      </c>
    </row>
    <row r="3727" spans="1:45" s="145" customFormat="1" ht="16">
      <c r="A3727" s="145" t="s">
        <v>9344</v>
      </c>
      <c r="C3727" s="170" t="s">
        <v>10707</v>
      </c>
      <c r="E3727" s="170" t="s">
        <v>1863</v>
      </c>
      <c r="F3727" s="145" t="s">
        <v>14660</v>
      </c>
      <c r="G3727" s="145" t="s">
        <v>12170</v>
      </c>
      <c r="H3727" s="170" t="s">
        <v>12225</v>
      </c>
      <c r="I3727" s="145" t="s">
        <v>12171</v>
      </c>
      <c r="J3727" s="171" t="str">
        <f t="shared" si="290"/>
        <v>IC.IT.240207</v>
      </c>
      <c r="K3727" s="170" t="s">
        <v>12175</v>
      </c>
      <c r="L3727" s="145" t="str">
        <f t="shared" si="291"/>
        <v>Not Applicable</v>
      </c>
      <c r="M3727" s="171" t="str">
        <f t="shared" si="292"/>
        <v>PI.IC.IT.240207.01</v>
      </c>
      <c r="N3727" s="171"/>
      <c r="O3727" s="171" t="str">
        <f t="shared" si="293"/>
        <v>PH.IC.IT.240207.01</v>
      </c>
      <c r="Q3727" s="171" t="str">
        <f t="shared" si="294"/>
        <v>CL.IC.IT.240207.01</v>
      </c>
      <c r="AJ3727" s="145" t="s">
        <v>12773</v>
      </c>
      <c r="AK3727" s="145">
        <v>1514</v>
      </c>
      <c r="AR3727" s="145" t="s">
        <v>12773</v>
      </c>
      <c r="AS3727" s="145">
        <v>1749</v>
      </c>
    </row>
    <row r="3728" spans="1:45" s="145" customFormat="1" ht="16">
      <c r="A3728" s="145" t="s">
        <v>9344</v>
      </c>
      <c r="C3728" s="170" t="s">
        <v>10707</v>
      </c>
      <c r="D3728" s="145" t="s">
        <v>14532</v>
      </c>
      <c r="E3728" s="170" t="s">
        <v>12185</v>
      </c>
      <c r="F3728" s="145" t="s">
        <v>14660</v>
      </c>
      <c r="G3728" s="145" t="s">
        <v>11363</v>
      </c>
      <c r="H3728" s="170" t="s">
        <v>11848</v>
      </c>
      <c r="I3728" s="145" t="s">
        <v>12157</v>
      </c>
      <c r="J3728" s="171" t="str">
        <f t="shared" si="290"/>
        <v>IC.IT.240301</v>
      </c>
      <c r="K3728" s="170" t="s">
        <v>12175</v>
      </c>
      <c r="L3728" s="145" t="str">
        <f t="shared" si="291"/>
        <v xml:space="preserve">     None</v>
      </c>
      <c r="M3728" s="171" t="str">
        <f t="shared" si="292"/>
        <v>PI.IC.IT.240301.01</v>
      </c>
      <c r="N3728" s="171"/>
      <c r="O3728" s="171" t="str">
        <f t="shared" si="293"/>
        <v>PH.IC.IT.240301.01</v>
      </c>
      <c r="Q3728" s="171" t="str">
        <f t="shared" si="294"/>
        <v>CL.IC.IT.240301.01</v>
      </c>
      <c r="AR3728" s="145" t="s">
        <v>12773</v>
      </c>
      <c r="AS3728" s="145">
        <v>1749</v>
      </c>
    </row>
    <row r="3729" spans="1:45" s="145" customFormat="1" ht="16">
      <c r="A3729" s="145" t="s">
        <v>9344</v>
      </c>
      <c r="C3729" s="170" t="s">
        <v>10707</v>
      </c>
      <c r="E3729" s="170" t="s">
        <v>12185</v>
      </c>
      <c r="F3729" s="145" t="s">
        <v>14660</v>
      </c>
      <c r="G3729" s="145" t="s">
        <v>11399</v>
      </c>
      <c r="H3729" s="170" t="s">
        <v>12030</v>
      </c>
      <c r="I3729" s="145" t="s">
        <v>11400</v>
      </c>
      <c r="J3729" s="171" t="str">
        <f t="shared" si="290"/>
        <v>IC.IT.240302</v>
      </c>
      <c r="K3729" s="170" t="s">
        <v>12175</v>
      </c>
      <c r="L3729" s="145" t="str">
        <f t="shared" si="291"/>
        <v xml:space="preserve">     Scant amount drainage</v>
      </c>
      <c r="M3729" s="171" t="str">
        <f t="shared" si="292"/>
        <v>PI.IC.IT.240302.01</v>
      </c>
      <c r="N3729" s="171"/>
      <c r="O3729" s="171" t="str">
        <f t="shared" si="293"/>
        <v>PH.IC.IT.240302.01</v>
      </c>
      <c r="Q3729" s="171" t="str">
        <f t="shared" si="294"/>
        <v>CL.IC.IT.240302.01</v>
      </c>
      <c r="AR3729" s="145" t="s">
        <v>12773</v>
      </c>
      <c r="AS3729" s="145">
        <v>1749</v>
      </c>
    </row>
    <row r="3730" spans="1:45" s="145" customFormat="1" ht="16">
      <c r="A3730" s="145" t="s">
        <v>9344</v>
      </c>
      <c r="C3730" s="170" t="s">
        <v>10707</v>
      </c>
      <c r="E3730" s="170" t="s">
        <v>12185</v>
      </c>
      <c r="F3730" s="145" t="s">
        <v>14660</v>
      </c>
      <c r="G3730" s="145" t="s">
        <v>11401</v>
      </c>
      <c r="H3730" s="170" t="s">
        <v>12032</v>
      </c>
      <c r="I3730" s="145" t="s">
        <v>11730</v>
      </c>
      <c r="J3730" s="171" t="str">
        <f t="shared" si="290"/>
        <v>IC.IT.240303</v>
      </c>
      <c r="K3730" s="170" t="s">
        <v>12175</v>
      </c>
      <c r="L3730" s="145" t="str">
        <f t="shared" si="291"/>
        <v xml:space="preserve">     Small amount drainage</v>
      </c>
      <c r="M3730" s="171" t="str">
        <f t="shared" si="292"/>
        <v>PI.IC.IT.240303.01</v>
      </c>
      <c r="N3730" s="171"/>
      <c r="O3730" s="171" t="str">
        <f t="shared" si="293"/>
        <v>PH.IC.IT.240303.01</v>
      </c>
      <c r="Q3730" s="171" t="str">
        <f t="shared" si="294"/>
        <v>CL.IC.IT.240303.01</v>
      </c>
      <c r="AR3730" s="145" t="s">
        <v>12773</v>
      </c>
      <c r="AS3730" s="145">
        <v>1749</v>
      </c>
    </row>
    <row r="3731" spans="1:45" s="145" customFormat="1" ht="16">
      <c r="A3731" s="145" t="s">
        <v>9344</v>
      </c>
      <c r="C3731" s="170" t="s">
        <v>10707</v>
      </c>
      <c r="E3731" s="170" t="s">
        <v>12185</v>
      </c>
      <c r="F3731" s="145" t="s">
        <v>14660</v>
      </c>
      <c r="G3731" s="145" t="s">
        <v>11731</v>
      </c>
      <c r="H3731" s="170" t="s">
        <v>12028</v>
      </c>
      <c r="I3731" s="145" t="s">
        <v>11732</v>
      </c>
      <c r="J3731" s="171" t="str">
        <f t="shared" si="290"/>
        <v>IC.IT.240304</v>
      </c>
      <c r="K3731" s="170" t="s">
        <v>12175</v>
      </c>
      <c r="L3731" s="145" t="str">
        <f t="shared" si="291"/>
        <v xml:space="preserve">     Moderate amount drainage</v>
      </c>
      <c r="M3731" s="171" t="str">
        <f t="shared" si="292"/>
        <v>PI.IC.IT.240304.01</v>
      </c>
      <c r="N3731" s="171"/>
      <c r="O3731" s="171" t="str">
        <f t="shared" si="293"/>
        <v>PH.IC.IT.240304.01</v>
      </c>
      <c r="Q3731" s="171" t="str">
        <f t="shared" si="294"/>
        <v>CL.IC.IT.240304.01</v>
      </c>
      <c r="AR3731" s="145" t="s">
        <v>12773</v>
      </c>
      <c r="AS3731" s="145">
        <v>1749</v>
      </c>
    </row>
    <row r="3732" spans="1:45" s="145" customFormat="1" ht="16">
      <c r="A3732" s="145" t="s">
        <v>9344</v>
      </c>
      <c r="C3732" s="170" t="s">
        <v>10707</v>
      </c>
      <c r="E3732" s="170" t="s">
        <v>12185</v>
      </c>
      <c r="F3732" s="145" t="s">
        <v>14660</v>
      </c>
      <c r="G3732" s="145" t="s">
        <v>11733</v>
      </c>
      <c r="H3732" s="170" t="s">
        <v>12210</v>
      </c>
      <c r="I3732" s="145" t="s">
        <v>11734</v>
      </c>
      <c r="J3732" s="171" t="str">
        <f t="shared" si="290"/>
        <v>IC.IT.240305</v>
      </c>
      <c r="K3732" s="170" t="s">
        <v>12175</v>
      </c>
      <c r="L3732" s="145" t="str">
        <f t="shared" si="291"/>
        <v xml:space="preserve">     Large amount drainage</v>
      </c>
      <c r="M3732" s="171" t="str">
        <f t="shared" si="292"/>
        <v>PI.IC.IT.240305.01</v>
      </c>
      <c r="N3732" s="171"/>
      <c r="O3732" s="171" t="str">
        <f t="shared" si="293"/>
        <v>PH.IC.IT.240305.01</v>
      </c>
      <c r="Q3732" s="171" t="str">
        <f t="shared" si="294"/>
        <v>CL.IC.IT.240305.01</v>
      </c>
      <c r="AR3732" s="145" t="s">
        <v>12773</v>
      </c>
      <c r="AS3732" s="145">
        <v>1749</v>
      </c>
    </row>
    <row r="3733" spans="1:45" s="145" customFormat="1" ht="16">
      <c r="A3733" s="145" t="s">
        <v>9344</v>
      </c>
      <c r="C3733" s="170" t="s">
        <v>10707</v>
      </c>
      <c r="E3733" s="170" t="s">
        <v>12185</v>
      </c>
      <c r="F3733" s="145" t="s">
        <v>14660</v>
      </c>
      <c r="G3733" s="145" t="s">
        <v>11932</v>
      </c>
      <c r="H3733" s="170" t="s">
        <v>12212</v>
      </c>
      <c r="I3733" s="145" t="s">
        <v>11933</v>
      </c>
      <c r="J3733" s="171" t="str">
        <f t="shared" si="290"/>
        <v>IC.IT.240306</v>
      </c>
      <c r="K3733" s="170" t="s">
        <v>12175</v>
      </c>
      <c r="L3733" s="145" t="str">
        <f t="shared" si="291"/>
        <v xml:space="preserve">     Copious amount drainage</v>
      </c>
      <c r="M3733" s="171" t="str">
        <f t="shared" si="292"/>
        <v>PI.IC.IT.240306.01</v>
      </c>
      <c r="N3733" s="171"/>
      <c r="O3733" s="171" t="str">
        <f t="shared" si="293"/>
        <v>PH.IC.IT.240306.01</v>
      </c>
      <c r="Q3733" s="171" t="str">
        <f t="shared" si="294"/>
        <v>CL.IC.IT.240306.01</v>
      </c>
      <c r="AR3733" s="145" t="s">
        <v>12773</v>
      </c>
      <c r="AS3733" s="145">
        <v>1749</v>
      </c>
    </row>
    <row r="3734" spans="1:45" s="145" customFormat="1" ht="16">
      <c r="A3734" s="145" t="s">
        <v>9344</v>
      </c>
      <c r="C3734" s="170" t="s">
        <v>10707</v>
      </c>
      <c r="D3734" s="145" t="s">
        <v>14545</v>
      </c>
      <c r="E3734" s="170" t="s">
        <v>11</v>
      </c>
      <c r="F3734" s="145" t="s">
        <v>14660</v>
      </c>
      <c r="G3734" s="145" t="s">
        <v>9743</v>
      </c>
      <c r="H3734" s="170" t="s">
        <v>11848</v>
      </c>
      <c r="I3734" s="145" t="s">
        <v>8746</v>
      </c>
      <c r="J3734" s="171" t="str">
        <f t="shared" si="290"/>
        <v>IC.IT.240401</v>
      </c>
      <c r="K3734" s="170" t="s">
        <v>12175</v>
      </c>
      <c r="L3734" s="145" t="str">
        <f t="shared" si="291"/>
        <v xml:space="preserve">      None</v>
      </c>
      <c r="M3734" s="171" t="str">
        <f t="shared" si="292"/>
        <v>PI.IC.IT.240401.01</v>
      </c>
      <c r="N3734" s="171"/>
      <c r="O3734" s="171" t="str">
        <f t="shared" si="293"/>
        <v>PH.IC.IT.240401.01</v>
      </c>
      <c r="Q3734" s="171" t="str">
        <f t="shared" si="294"/>
        <v>CL.IC.IT.240401.01</v>
      </c>
      <c r="AR3734" s="145" t="s">
        <v>12773</v>
      </c>
      <c r="AS3734" s="145">
        <v>1749</v>
      </c>
    </row>
    <row r="3735" spans="1:45" s="145" customFormat="1" ht="16">
      <c r="A3735" s="145" t="s">
        <v>9344</v>
      </c>
      <c r="C3735" s="170" t="s">
        <v>10707</v>
      </c>
      <c r="E3735" s="170" t="s">
        <v>11</v>
      </c>
      <c r="F3735" s="145" t="s">
        <v>14660</v>
      </c>
      <c r="G3735" s="145" t="s">
        <v>11234</v>
      </c>
      <c r="H3735" s="170" t="s">
        <v>12030</v>
      </c>
      <c r="I3735" s="145" t="s">
        <v>11235</v>
      </c>
      <c r="J3735" s="171" t="str">
        <f t="shared" si="290"/>
        <v>IC.IT.240402</v>
      </c>
      <c r="K3735" s="170" t="s">
        <v>12175</v>
      </c>
      <c r="L3735" s="145" t="str">
        <f t="shared" si="291"/>
        <v xml:space="preserve">     Foul</v>
      </c>
      <c r="M3735" s="171" t="str">
        <f t="shared" si="292"/>
        <v>PI.IC.IT.240402.01</v>
      </c>
      <c r="N3735" s="171"/>
      <c r="O3735" s="171" t="str">
        <f t="shared" si="293"/>
        <v>PH.IC.IT.240402.01</v>
      </c>
      <c r="Q3735" s="171" t="str">
        <f t="shared" si="294"/>
        <v>CL.IC.IT.240402.01</v>
      </c>
      <c r="AR3735" s="145" t="s">
        <v>12773</v>
      </c>
      <c r="AS3735" s="145">
        <v>1749</v>
      </c>
    </row>
    <row r="3736" spans="1:45" s="145" customFormat="1" ht="16">
      <c r="A3736" s="145" t="s">
        <v>9344</v>
      </c>
      <c r="C3736" s="170" t="s">
        <v>10707</v>
      </c>
      <c r="E3736" s="170" t="s">
        <v>11</v>
      </c>
      <c r="F3736" s="145" t="s">
        <v>14660</v>
      </c>
      <c r="G3736" s="145" t="s">
        <v>12170</v>
      </c>
      <c r="H3736" s="170" t="s">
        <v>12032</v>
      </c>
      <c r="I3736" s="145" t="s">
        <v>12171</v>
      </c>
      <c r="J3736" s="171" t="str">
        <f t="shared" si="290"/>
        <v>IC.IT.240403</v>
      </c>
      <c r="K3736" s="170" t="s">
        <v>12175</v>
      </c>
      <c r="L3736" s="145" t="str">
        <f t="shared" si="291"/>
        <v>Not Applicable</v>
      </c>
      <c r="M3736" s="171" t="str">
        <f t="shared" si="292"/>
        <v>PI.IC.IT.240403.01</v>
      </c>
      <c r="N3736" s="171"/>
      <c r="O3736" s="171" t="str">
        <f t="shared" si="293"/>
        <v>PH.IC.IT.240403.01</v>
      </c>
      <c r="Q3736" s="171" t="str">
        <f t="shared" si="294"/>
        <v>CL.IC.IT.240403.01</v>
      </c>
      <c r="AJ3736" s="145" t="s">
        <v>12773</v>
      </c>
      <c r="AK3736" s="145">
        <v>1515</v>
      </c>
      <c r="AR3736" s="145" t="s">
        <v>12773</v>
      </c>
      <c r="AS3736" s="145">
        <v>1749</v>
      </c>
    </row>
    <row r="3737" spans="1:45" s="145" customFormat="1" ht="16">
      <c r="A3737" s="145" t="s">
        <v>9344</v>
      </c>
      <c r="C3737" s="170" t="s">
        <v>10707</v>
      </c>
      <c r="D3737" s="145" t="s">
        <v>7851</v>
      </c>
      <c r="E3737" s="170" t="s">
        <v>212</v>
      </c>
      <c r="F3737" s="145" t="s">
        <v>14611</v>
      </c>
      <c r="G3737" s="145" t="s">
        <v>11572</v>
      </c>
      <c r="H3737" s="170" t="s">
        <v>11848</v>
      </c>
      <c r="I3737" s="145" t="s">
        <v>11573</v>
      </c>
      <c r="J3737" s="171" t="str">
        <f t="shared" si="290"/>
        <v>IC.IT.240501</v>
      </c>
      <c r="K3737" s="170" t="s">
        <v>12175</v>
      </c>
      <c r="L3737" s="145" t="str">
        <f t="shared" si="291"/>
        <v xml:space="preserve">     None (open to air)</v>
      </c>
      <c r="M3737" s="171" t="str">
        <f t="shared" si="292"/>
        <v>PI.IC.IT.240501.01</v>
      </c>
      <c r="N3737" s="171"/>
      <c r="O3737" s="171" t="str">
        <f t="shared" si="293"/>
        <v>PH.IC.IT.240501.01</v>
      </c>
      <c r="Q3737" s="171" t="str">
        <f t="shared" si="294"/>
        <v>CL.IC.IT.240501.01</v>
      </c>
      <c r="AR3737" s="145" t="s">
        <v>12773</v>
      </c>
      <c r="AS3737" s="145">
        <v>1749</v>
      </c>
    </row>
    <row r="3738" spans="1:45" s="145" customFormat="1" ht="16">
      <c r="A3738" s="145" t="s">
        <v>9344</v>
      </c>
      <c r="C3738" s="170" t="s">
        <v>10707</v>
      </c>
      <c r="E3738" s="170" t="s">
        <v>212</v>
      </c>
      <c r="F3738" s="145" t="s">
        <v>14611</v>
      </c>
      <c r="G3738" s="145" t="s">
        <v>8760</v>
      </c>
      <c r="H3738" s="170" t="s">
        <v>12030</v>
      </c>
      <c r="I3738" s="145" t="s">
        <v>11569</v>
      </c>
      <c r="J3738" s="171" t="str">
        <f t="shared" si="290"/>
        <v>IC.IT.240502</v>
      </c>
      <c r="K3738" s="170" t="s">
        <v>12175</v>
      </c>
      <c r="L3738" s="145" t="str">
        <f t="shared" si="291"/>
        <v xml:space="preserve">     Pressure (Unna Boot)</v>
      </c>
      <c r="M3738" s="171" t="str">
        <f t="shared" si="292"/>
        <v>PI.IC.IT.240502.01</v>
      </c>
      <c r="N3738" s="171"/>
      <c r="O3738" s="171" t="str">
        <f t="shared" si="293"/>
        <v>PH.IC.IT.240502.01</v>
      </c>
      <c r="Q3738" s="171" t="str">
        <f t="shared" si="294"/>
        <v>CL.IC.IT.240502.01</v>
      </c>
      <c r="AR3738" s="145" t="s">
        <v>12773</v>
      </c>
      <c r="AS3738" s="145">
        <v>1749</v>
      </c>
    </row>
    <row r="3739" spans="1:45" s="145" customFormat="1" ht="16">
      <c r="A3739" s="145" t="s">
        <v>9344</v>
      </c>
      <c r="C3739" s="170" t="s">
        <v>10707</v>
      </c>
      <c r="E3739" s="170" t="s">
        <v>212</v>
      </c>
      <c r="F3739" s="145" t="s">
        <v>14611</v>
      </c>
      <c r="G3739" s="145" t="s">
        <v>11445</v>
      </c>
      <c r="H3739" s="170" t="s">
        <v>12032</v>
      </c>
      <c r="I3739" s="145" t="s">
        <v>11446</v>
      </c>
      <c r="J3739" s="171" t="str">
        <f t="shared" si="290"/>
        <v>IC.IT.240503</v>
      </c>
      <c r="K3739" s="170" t="s">
        <v>12175</v>
      </c>
      <c r="L3739" s="145" t="str">
        <f t="shared" si="291"/>
        <v xml:space="preserve">     Antimicrobial</v>
      </c>
      <c r="M3739" s="171" t="str">
        <f t="shared" si="292"/>
        <v>PI.IC.IT.240503.01</v>
      </c>
      <c r="N3739" s="171"/>
      <c r="O3739" s="171" t="str">
        <f t="shared" si="293"/>
        <v>PH.IC.IT.240503.01</v>
      </c>
      <c r="Q3739" s="171" t="str">
        <f t="shared" si="294"/>
        <v>CL.IC.IT.240503.01</v>
      </c>
      <c r="AR3739" s="145" t="s">
        <v>12773</v>
      </c>
      <c r="AS3739" s="145">
        <v>1749</v>
      </c>
    </row>
    <row r="3740" spans="1:45" s="145" customFormat="1" ht="16">
      <c r="A3740" s="145" t="s">
        <v>9344</v>
      </c>
      <c r="C3740" s="170" t="s">
        <v>10707</v>
      </c>
      <c r="E3740" s="170" t="s">
        <v>212</v>
      </c>
      <c r="F3740" s="145" t="s">
        <v>14611</v>
      </c>
      <c r="G3740" s="145" t="s">
        <v>11566</v>
      </c>
      <c r="H3740" s="170" t="s">
        <v>12028</v>
      </c>
      <c r="I3740" s="145" t="s">
        <v>11567</v>
      </c>
      <c r="J3740" s="171" t="str">
        <f t="shared" si="290"/>
        <v>IC.IT.240504</v>
      </c>
      <c r="K3740" s="170" t="s">
        <v>12175</v>
      </c>
      <c r="L3740" s="145" t="str">
        <f t="shared" si="291"/>
        <v xml:space="preserve">     Gauze</v>
      </c>
      <c r="M3740" s="171" t="str">
        <f t="shared" si="292"/>
        <v>PI.IC.IT.240504.01</v>
      </c>
      <c r="N3740" s="171"/>
      <c r="O3740" s="171" t="str">
        <f t="shared" si="293"/>
        <v>PH.IC.IT.240504.01</v>
      </c>
      <c r="Q3740" s="171" t="str">
        <f t="shared" si="294"/>
        <v>CL.IC.IT.240504.01</v>
      </c>
      <c r="AR3740" s="145" t="s">
        <v>12773</v>
      </c>
      <c r="AS3740" s="145">
        <v>1749</v>
      </c>
    </row>
    <row r="3741" spans="1:45" s="145" customFormat="1" ht="16">
      <c r="A3741" s="145" t="s">
        <v>9344</v>
      </c>
      <c r="C3741" s="170" t="s">
        <v>10707</v>
      </c>
      <c r="E3741" s="170" t="s">
        <v>212</v>
      </c>
      <c r="F3741" s="145" t="s">
        <v>14611</v>
      </c>
      <c r="G3741" s="145" t="s">
        <v>11069</v>
      </c>
      <c r="H3741" s="170" t="s">
        <v>12210</v>
      </c>
      <c r="I3741" s="145" t="s">
        <v>11070</v>
      </c>
      <c r="J3741" s="171" t="str">
        <f t="shared" si="290"/>
        <v>IC.IT.240505</v>
      </c>
      <c r="K3741" s="170" t="s">
        <v>12175</v>
      </c>
      <c r="L3741" s="145" t="str">
        <f t="shared" si="291"/>
        <v xml:space="preserve">     Transparent (Opsite, Tegaderm)</v>
      </c>
      <c r="M3741" s="171" t="str">
        <f t="shared" si="292"/>
        <v>PI.IC.IT.240505.01</v>
      </c>
      <c r="N3741" s="171"/>
      <c r="O3741" s="171" t="str">
        <f t="shared" si="293"/>
        <v>PH.IC.IT.240505.01</v>
      </c>
      <c r="Q3741" s="171" t="str">
        <f t="shared" si="294"/>
        <v>CL.IC.IT.240505.01</v>
      </c>
      <c r="AR3741" s="145" t="s">
        <v>12773</v>
      </c>
      <c r="AS3741" s="145">
        <v>1749</v>
      </c>
    </row>
    <row r="3742" spans="1:45" s="145" customFormat="1" ht="16">
      <c r="A3742" s="145" t="s">
        <v>9344</v>
      </c>
      <c r="C3742" s="170" t="s">
        <v>10707</v>
      </c>
      <c r="E3742" s="170" t="s">
        <v>212</v>
      </c>
      <c r="F3742" s="145" t="s">
        <v>14611</v>
      </c>
      <c r="G3742" s="145" t="s">
        <v>13078</v>
      </c>
      <c r="H3742" s="170" t="s">
        <v>12212</v>
      </c>
      <c r="I3742" s="145" t="s">
        <v>11571</v>
      </c>
      <c r="J3742" s="171" t="str">
        <f t="shared" si="290"/>
        <v>IC.IT.240506</v>
      </c>
      <c r="K3742" s="170" t="s">
        <v>12175</v>
      </c>
      <c r="L3742" s="145" t="str">
        <f t="shared" si="291"/>
        <v xml:space="preserve">     Antimicrobial disk</v>
      </c>
      <c r="M3742" s="171" t="str">
        <f t="shared" si="292"/>
        <v>PI.IC.IT.240506.01</v>
      </c>
      <c r="N3742" s="171"/>
      <c r="O3742" s="171" t="str">
        <f t="shared" si="293"/>
        <v>PH.IC.IT.240506.01</v>
      </c>
      <c r="Q3742" s="171" t="str">
        <f t="shared" si="294"/>
        <v>CL.IC.IT.240506.01</v>
      </c>
      <c r="AR3742" s="145" t="s">
        <v>12773</v>
      </c>
      <c r="AS3742" s="145">
        <v>1749</v>
      </c>
    </row>
    <row r="3743" spans="1:45" s="145" customFormat="1" ht="16">
      <c r="A3743" s="145" t="s">
        <v>9344</v>
      </c>
      <c r="C3743" s="170" t="s">
        <v>10707</v>
      </c>
      <c r="E3743" s="170" t="s">
        <v>212</v>
      </c>
      <c r="F3743" s="145" t="s">
        <v>14611</v>
      </c>
      <c r="G3743" s="145" t="s">
        <v>10695</v>
      </c>
      <c r="H3743" s="170" t="s">
        <v>12225</v>
      </c>
      <c r="I3743" s="145" t="s">
        <v>10696</v>
      </c>
      <c r="J3743" s="171" t="str">
        <f t="shared" si="290"/>
        <v>IC.IT.240507</v>
      </c>
      <c r="K3743" s="170" t="s">
        <v>12175</v>
      </c>
      <c r="L3743" s="145" t="str">
        <f t="shared" si="291"/>
        <v xml:space="preserve">     Gauze Wrap (Kerlix, Kling)</v>
      </c>
      <c r="M3743" s="171" t="str">
        <f t="shared" si="292"/>
        <v>PI.IC.IT.240507.01</v>
      </c>
      <c r="N3743" s="171"/>
      <c r="O3743" s="171" t="str">
        <f t="shared" si="293"/>
        <v>PH.IC.IT.240507.01</v>
      </c>
      <c r="Q3743" s="171" t="str">
        <f t="shared" si="294"/>
        <v>CL.IC.IT.240507.01</v>
      </c>
      <c r="AR3743" s="145" t="s">
        <v>12773</v>
      </c>
      <c r="AS3743" s="145">
        <v>1749</v>
      </c>
    </row>
    <row r="3744" spans="1:45" s="145" customFormat="1" ht="16">
      <c r="A3744" s="145" t="s">
        <v>9344</v>
      </c>
      <c r="C3744" s="170" t="s">
        <v>10707</v>
      </c>
      <c r="E3744" s="170" t="s">
        <v>212</v>
      </c>
      <c r="F3744" s="145" t="s">
        <v>14611</v>
      </c>
      <c r="G3744" s="145" t="s">
        <v>8761</v>
      </c>
      <c r="H3744" s="170" t="s">
        <v>11638</v>
      </c>
      <c r="I3744" s="145" t="s">
        <v>9795</v>
      </c>
      <c r="J3744" s="171" t="str">
        <f t="shared" si="290"/>
        <v>IC.IT.240508</v>
      </c>
      <c r="K3744" s="170" t="s">
        <v>12175</v>
      </c>
      <c r="L3744" s="145" t="str">
        <f t="shared" si="291"/>
        <v xml:space="preserve">     Foam dressing</v>
      </c>
      <c r="M3744" s="171" t="str">
        <f t="shared" si="292"/>
        <v>PI.IC.IT.240508.01</v>
      </c>
      <c r="N3744" s="171"/>
      <c r="O3744" s="171" t="str">
        <f t="shared" si="293"/>
        <v>PH.IC.IT.240508.01</v>
      </c>
      <c r="Q3744" s="171" t="str">
        <f t="shared" si="294"/>
        <v>CL.IC.IT.240508.01</v>
      </c>
      <c r="AR3744" s="145" t="s">
        <v>12773</v>
      </c>
      <c r="AS3744" s="145">
        <v>1749</v>
      </c>
    </row>
    <row r="3745" spans="1:45" s="145" customFormat="1" ht="16">
      <c r="A3745" s="145" t="s">
        <v>9344</v>
      </c>
      <c r="C3745" s="170" t="s">
        <v>10707</v>
      </c>
      <c r="E3745" s="170" t="s">
        <v>212</v>
      </c>
      <c r="F3745" s="145" t="s">
        <v>14611</v>
      </c>
      <c r="G3745" s="145" t="s">
        <v>10697</v>
      </c>
      <c r="H3745" s="170" t="s">
        <v>11639</v>
      </c>
      <c r="I3745" s="145" t="s">
        <v>10698</v>
      </c>
      <c r="J3745" s="171" t="str">
        <f t="shared" si="290"/>
        <v>IC.IT.240509</v>
      </c>
      <c r="K3745" s="170" t="s">
        <v>12175</v>
      </c>
      <c r="L3745" s="145" t="str">
        <f t="shared" si="291"/>
        <v xml:space="preserve">     Gauze Packing (Iodoform, NuGauze)</v>
      </c>
      <c r="M3745" s="171" t="str">
        <f t="shared" si="292"/>
        <v>PI.IC.IT.240509.01</v>
      </c>
      <c r="N3745" s="171"/>
      <c r="O3745" s="171" t="str">
        <f t="shared" si="293"/>
        <v>PH.IC.IT.240509.01</v>
      </c>
      <c r="Q3745" s="171" t="str">
        <f t="shared" si="294"/>
        <v>CL.IC.IT.240509.01</v>
      </c>
      <c r="AR3745" s="145" t="s">
        <v>12773</v>
      </c>
      <c r="AS3745" s="145">
        <v>1749</v>
      </c>
    </row>
    <row r="3746" spans="1:45" s="145" customFormat="1" ht="16">
      <c r="A3746" s="145" t="s">
        <v>9344</v>
      </c>
      <c r="C3746" s="170" t="s">
        <v>10707</v>
      </c>
      <c r="E3746" s="170" t="s">
        <v>212</v>
      </c>
      <c r="F3746" s="145" t="s">
        <v>14611</v>
      </c>
      <c r="G3746" s="145" t="s">
        <v>8762</v>
      </c>
      <c r="H3746" s="170" t="s">
        <v>11829</v>
      </c>
      <c r="I3746" s="145" t="s">
        <v>9507</v>
      </c>
      <c r="J3746" s="171" t="str">
        <f t="shared" si="290"/>
        <v>IC.IT.240510</v>
      </c>
      <c r="K3746" s="170" t="s">
        <v>12175</v>
      </c>
      <c r="L3746" s="145" t="str">
        <f t="shared" si="291"/>
        <v xml:space="preserve">     Hydrocolloidal (Duoderm, Restore)</v>
      </c>
      <c r="M3746" s="171" t="str">
        <f t="shared" si="292"/>
        <v>PI.IC.IT.240510.01</v>
      </c>
      <c r="N3746" s="171"/>
      <c r="O3746" s="171" t="str">
        <f t="shared" si="293"/>
        <v>PH.IC.IT.240510.01</v>
      </c>
      <c r="Q3746" s="171" t="str">
        <f t="shared" si="294"/>
        <v>CL.IC.IT.240510.01</v>
      </c>
      <c r="AR3746" s="145" t="s">
        <v>12773</v>
      </c>
      <c r="AS3746" s="145">
        <v>1749</v>
      </c>
    </row>
    <row r="3747" spans="1:45" s="145" customFormat="1" ht="16">
      <c r="A3747" s="145" t="s">
        <v>9344</v>
      </c>
      <c r="C3747" s="170" t="s">
        <v>10707</v>
      </c>
      <c r="E3747" s="170" t="s">
        <v>212</v>
      </c>
      <c r="F3747" s="145" t="s">
        <v>14611</v>
      </c>
      <c r="G3747" s="145" t="s">
        <v>13164</v>
      </c>
      <c r="H3747" s="170" t="s">
        <v>155</v>
      </c>
      <c r="I3747" s="145" t="s">
        <v>9512</v>
      </c>
      <c r="J3747" s="171" t="str">
        <f t="shared" si="290"/>
        <v>IC.IT.240511</v>
      </c>
      <c r="K3747" s="170" t="s">
        <v>12175</v>
      </c>
      <c r="L3747" s="145" t="str">
        <f t="shared" si="291"/>
        <v xml:space="preserve">     Calcium Alginate (Aquacel, Calicare)</v>
      </c>
      <c r="M3747" s="171" t="str">
        <f t="shared" si="292"/>
        <v>PI.IC.IT.240511.01</v>
      </c>
      <c r="N3747" s="171"/>
      <c r="O3747" s="171" t="str">
        <f t="shared" si="293"/>
        <v>PH.IC.IT.240511.01</v>
      </c>
      <c r="Q3747" s="171" t="str">
        <f t="shared" si="294"/>
        <v>CL.IC.IT.240511.01</v>
      </c>
      <c r="AR3747" s="145" t="s">
        <v>12773</v>
      </c>
      <c r="AS3747" s="145">
        <v>1749</v>
      </c>
    </row>
    <row r="3748" spans="1:45" s="145" customFormat="1" ht="16">
      <c r="A3748" s="145" t="s">
        <v>9344</v>
      </c>
      <c r="C3748" s="170" t="s">
        <v>10707</v>
      </c>
      <c r="E3748" s="170" t="s">
        <v>212</v>
      </c>
      <c r="F3748" s="145" t="s">
        <v>14611</v>
      </c>
      <c r="G3748" s="145" t="s">
        <v>8775</v>
      </c>
      <c r="H3748" s="170" t="s">
        <v>153</v>
      </c>
      <c r="I3748" s="145" t="s">
        <v>8776</v>
      </c>
      <c r="J3748" s="171" t="str">
        <f t="shared" si="290"/>
        <v>IC.IT.240512</v>
      </c>
      <c r="K3748" s="170" t="s">
        <v>12175</v>
      </c>
      <c r="L3748" s="145" t="str">
        <f t="shared" si="291"/>
        <v xml:space="preserve">     Hypertonic Hydrogel</v>
      </c>
      <c r="M3748" s="171" t="str">
        <f t="shared" si="292"/>
        <v>PI.IC.IT.240512.01</v>
      </c>
      <c r="N3748" s="171"/>
      <c r="O3748" s="171" t="str">
        <f t="shared" si="293"/>
        <v>PH.IC.IT.240512.01</v>
      </c>
      <c r="Q3748" s="171" t="str">
        <f t="shared" si="294"/>
        <v>CL.IC.IT.240512.01</v>
      </c>
      <c r="AR3748" s="145" t="s">
        <v>12773</v>
      </c>
      <c r="AS3748" s="145">
        <v>1749</v>
      </c>
    </row>
    <row r="3749" spans="1:45" s="145" customFormat="1" ht="16">
      <c r="A3749" s="145" t="s">
        <v>9344</v>
      </c>
      <c r="C3749" s="170" t="s">
        <v>10707</v>
      </c>
      <c r="E3749" s="170" t="s">
        <v>212</v>
      </c>
      <c r="F3749" s="145" t="s">
        <v>14611</v>
      </c>
      <c r="G3749" s="145" t="s">
        <v>8777</v>
      </c>
      <c r="H3749" s="170" t="s">
        <v>215</v>
      </c>
      <c r="I3749" s="145" t="s">
        <v>9964</v>
      </c>
      <c r="J3749" s="171" t="str">
        <f t="shared" si="290"/>
        <v>IC.IT.240513</v>
      </c>
      <c r="K3749" s="170" t="s">
        <v>12175</v>
      </c>
      <c r="L3749" s="145" t="str">
        <f t="shared" si="291"/>
        <v xml:space="preserve">     Hydrogel (Duoderm-gel)</v>
      </c>
      <c r="M3749" s="171" t="str">
        <f t="shared" si="292"/>
        <v>PI.IC.IT.240513.01</v>
      </c>
      <c r="N3749" s="171"/>
      <c r="O3749" s="171" t="str">
        <f t="shared" si="293"/>
        <v>PH.IC.IT.240513.01</v>
      </c>
      <c r="Q3749" s="171" t="str">
        <f t="shared" si="294"/>
        <v>CL.IC.IT.240513.01</v>
      </c>
      <c r="AR3749" s="145" t="s">
        <v>12773</v>
      </c>
      <c r="AS3749" s="145">
        <v>1749</v>
      </c>
    </row>
    <row r="3750" spans="1:45" s="145" customFormat="1" ht="16">
      <c r="A3750" s="145" t="s">
        <v>9344</v>
      </c>
      <c r="C3750" s="170" t="s">
        <v>10707</v>
      </c>
      <c r="E3750" s="170" t="s">
        <v>212</v>
      </c>
      <c r="F3750" s="145" t="s">
        <v>14611</v>
      </c>
      <c r="G3750" s="145" t="s">
        <v>8778</v>
      </c>
      <c r="H3750" s="170" t="s">
        <v>4082</v>
      </c>
      <c r="I3750" s="145" t="s">
        <v>9966</v>
      </c>
      <c r="J3750" s="171" t="str">
        <f t="shared" si="290"/>
        <v>IC.IT.240514</v>
      </c>
      <c r="K3750" s="170" t="s">
        <v>12175</v>
      </c>
      <c r="L3750" s="145" t="str">
        <f t="shared" si="291"/>
        <v xml:space="preserve">     Balsam of Peru (Xenaderm)</v>
      </c>
      <c r="M3750" s="171" t="str">
        <f t="shared" si="292"/>
        <v>PI.IC.IT.240514.01</v>
      </c>
      <c r="N3750" s="171"/>
      <c r="O3750" s="171" t="str">
        <f t="shared" si="293"/>
        <v>PH.IC.IT.240514.01</v>
      </c>
      <c r="Q3750" s="171" t="str">
        <f t="shared" si="294"/>
        <v>CL.IC.IT.240514.01</v>
      </c>
      <c r="AR3750" s="145" t="s">
        <v>12773</v>
      </c>
      <c r="AS3750" s="145">
        <v>1749</v>
      </c>
    </row>
    <row r="3751" spans="1:45" s="145" customFormat="1" ht="16">
      <c r="A3751" s="145" t="s">
        <v>9344</v>
      </c>
      <c r="C3751" s="170" t="s">
        <v>10707</v>
      </c>
      <c r="E3751" s="170" t="s">
        <v>212</v>
      </c>
      <c r="F3751" s="145" t="s">
        <v>14611</v>
      </c>
      <c r="G3751" s="145" t="s">
        <v>8779</v>
      </c>
      <c r="H3751" s="170" t="s">
        <v>594</v>
      </c>
      <c r="I3751" s="145" t="s">
        <v>9968</v>
      </c>
      <c r="J3751" s="171" t="str">
        <f t="shared" si="290"/>
        <v>IC.IT.240515</v>
      </c>
      <c r="K3751" s="170" t="s">
        <v>12175</v>
      </c>
      <c r="L3751" s="145" t="str">
        <f t="shared" si="291"/>
        <v xml:space="preserve">     Bismuth Gauze (Xeroform)</v>
      </c>
      <c r="M3751" s="171" t="str">
        <f t="shared" si="292"/>
        <v>PI.IC.IT.240515.01</v>
      </c>
      <c r="N3751" s="171"/>
      <c r="O3751" s="171" t="str">
        <f t="shared" si="293"/>
        <v>PH.IC.IT.240515.01</v>
      </c>
      <c r="Q3751" s="171" t="str">
        <f t="shared" si="294"/>
        <v>CL.IC.IT.240515.01</v>
      </c>
      <c r="AR3751" s="145" t="s">
        <v>12773</v>
      </c>
      <c r="AS3751" s="145">
        <v>1749</v>
      </c>
    </row>
    <row r="3752" spans="1:45" s="145" customFormat="1" ht="16">
      <c r="A3752" s="145" t="s">
        <v>9344</v>
      </c>
      <c r="C3752" s="170" t="s">
        <v>10707</v>
      </c>
      <c r="E3752" s="170" t="s">
        <v>212</v>
      </c>
      <c r="F3752" s="145" t="s">
        <v>14611</v>
      </c>
      <c r="G3752" s="145" t="s">
        <v>13468</v>
      </c>
      <c r="H3752" s="170" t="s">
        <v>7863</v>
      </c>
      <c r="I3752" s="145" t="s">
        <v>8903</v>
      </c>
      <c r="J3752" s="171" t="str">
        <f t="shared" si="290"/>
        <v>IC.IT.240516</v>
      </c>
      <c r="K3752" s="170" t="s">
        <v>12175</v>
      </c>
      <c r="L3752" s="145" t="str">
        <f t="shared" si="291"/>
        <v xml:space="preserve">     Negative Pressure Wound Therapy:  </v>
      </c>
      <c r="M3752" s="171" t="str">
        <f t="shared" si="292"/>
        <v>PI.IC.IT.240516.01</v>
      </c>
      <c r="N3752" s="171"/>
      <c r="O3752" s="171" t="str">
        <f t="shared" si="293"/>
        <v>PH.IC.IT.240516.01</v>
      </c>
      <c r="Q3752" s="171" t="str">
        <f t="shared" si="294"/>
        <v>CL.IC.IT.240516.01</v>
      </c>
      <c r="AR3752" s="145" t="s">
        <v>12773</v>
      </c>
      <c r="AS3752" s="145">
        <v>1749</v>
      </c>
    </row>
    <row r="3753" spans="1:45" s="145" customFormat="1" ht="16">
      <c r="A3753" s="145" t="s">
        <v>9344</v>
      </c>
      <c r="C3753" s="170" t="s">
        <v>10707</v>
      </c>
      <c r="E3753" s="170" t="s">
        <v>212</v>
      </c>
      <c r="F3753" s="145" t="s">
        <v>14611</v>
      </c>
      <c r="G3753" s="145" t="s">
        <v>11447</v>
      </c>
      <c r="H3753" s="170" t="s">
        <v>12462</v>
      </c>
      <c r="I3753" s="145" t="s">
        <v>11448</v>
      </c>
      <c r="J3753" s="171" t="str">
        <f t="shared" si="290"/>
        <v>IC.IT.240517</v>
      </c>
      <c r="K3753" s="170" t="s">
        <v>12175</v>
      </c>
      <c r="L3753" s="145" t="str">
        <f t="shared" si="291"/>
        <v xml:space="preserve">     Non-adhering (Telfa)</v>
      </c>
      <c r="M3753" s="171" t="str">
        <f t="shared" si="292"/>
        <v>PI.IC.IT.240517.01</v>
      </c>
      <c r="N3753" s="171"/>
      <c r="O3753" s="171" t="str">
        <f t="shared" si="293"/>
        <v>PH.IC.IT.240517.01</v>
      </c>
      <c r="Q3753" s="171" t="str">
        <f t="shared" si="294"/>
        <v>CL.IC.IT.240517.01</v>
      </c>
      <c r="AR3753" s="145" t="s">
        <v>12773</v>
      </c>
      <c r="AS3753" s="145">
        <v>1749</v>
      </c>
    </row>
    <row r="3754" spans="1:45" s="145" customFormat="1" ht="16">
      <c r="A3754" s="145" t="s">
        <v>9344</v>
      </c>
      <c r="C3754" s="170" t="s">
        <v>10707</v>
      </c>
      <c r="E3754" s="170" t="s">
        <v>212</v>
      </c>
      <c r="F3754" s="145" t="s">
        <v>14611</v>
      </c>
      <c r="G3754" s="145" t="s">
        <v>10529</v>
      </c>
      <c r="H3754" s="170" t="s">
        <v>12602</v>
      </c>
      <c r="I3754" s="145" t="s">
        <v>12437</v>
      </c>
      <c r="J3754" s="171" t="str">
        <f t="shared" si="290"/>
        <v>IC.IT.240518</v>
      </c>
      <c r="K3754" s="170" t="s">
        <v>12175</v>
      </c>
      <c r="L3754" s="145" t="str">
        <f t="shared" si="291"/>
        <v xml:space="preserve">     Other: specify</v>
      </c>
      <c r="M3754" s="171" t="str">
        <f t="shared" si="292"/>
        <v>PI.IC.IT.240518.01</v>
      </c>
      <c r="N3754" s="171"/>
      <c r="O3754" s="171" t="str">
        <f t="shared" si="293"/>
        <v>PH.IC.IT.240518.01</v>
      </c>
      <c r="Q3754" s="171" t="str">
        <f t="shared" si="294"/>
        <v>CL.IC.IT.240518.01</v>
      </c>
      <c r="AR3754" s="145" t="s">
        <v>12773</v>
      </c>
      <c r="AS3754" s="145">
        <v>1749</v>
      </c>
    </row>
    <row r="3755" spans="1:45" s="145" customFormat="1" ht="16">
      <c r="A3755" s="145" t="s">
        <v>9344</v>
      </c>
      <c r="C3755" s="170" t="s">
        <v>10707</v>
      </c>
      <c r="E3755" s="170" t="s">
        <v>212</v>
      </c>
      <c r="F3755" s="145" t="s">
        <v>14611</v>
      </c>
      <c r="G3755" s="170" t="s">
        <v>8904</v>
      </c>
      <c r="H3755" s="170" t="s">
        <v>12604</v>
      </c>
      <c r="I3755" s="170" t="s">
        <v>8905</v>
      </c>
      <c r="J3755" s="171" t="str">
        <f t="shared" si="290"/>
        <v>IC.IT.240519</v>
      </c>
      <c r="K3755" s="170" t="s">
        <v>12175</v>
      </c>
      <c r="L3755" s="145" t="str">
        <f t="shared" si="291"/>
        <v xml:space="preserve">  ABD Pad</v>
      </c>
      <c r="M3755" s="171" t="str">
        <f t="shared" si="292"/>
        <v>PI.IC.IT.240519.01</v>
      </c>
      <c r="N3755" s="171"/>
      <c r="O3755" s="171" t="str">
        <f t="shared" si="293"/>
        <v>PH.IC.IT.240519.01</v>
      </c>
      <c r="Q3755" s="171" t="str">
        <f t="shared" si="294"/>
        <v>CL.IC.IT.240519.01</v>
      </c>
      <c r="R3755" s="145" t="s">
        <v>12465</v>
      </c>
      <c r="S3755" s="145">
        <v>786</v>
      </c>
      <c r="AR3755" s="145" t="s">
        <v>12773</v>
      </c>
      <c r="AS3755" s="145">
        <v>1749</v>
      </c>
    </row>
    <row r="3756" spans="1:45" s="145" customFormat="1" ht="16">
      <c r="A3756" s="145" t="s">
        <v>9344</v>
      </c>
      <c r="C3756" s="170" t="s">
        <v>10707</v>
      </c>
      <c r="E3756" s="170" t="s">
        <v>212</v>
      </c>
      <c r="F3756" s="145" t="s">
        <v>14611</v>
      </c>
      <c r="G3756" s="170" t="s">
        <v>8906</v>
      </c>
      <c r="H3756" s="170" t="s">
        <v>1000</v>
      </c>
      <c r="I3756" s="170" t="s">
        <v>8793</v>
      </c>
      <c r="J3756" s="171" t="str">
        <f t="shared" si="290"/>
        <v>IC.IT.240520</v>
      </c>
      <c r="K3756" s="170" t="s">
        <v>1702</v>
      </c>
      <c r="L3756" s="145" t="str">
        <f t="shared" si="291"/>
        <v xml:space="preserve">  Vaseline gauze</v>
      </c>
      <c r="M3756" s="171" t="str">
        <f t="shared" si="292"/>
        <v>PI.IC.IT.240520.01</v>
      </c>
      <c r="N3756" s="171"/>
      <c r="O3756" s="171" t="str">
        <f t="shared" si="293"/>
        <v>PH.IC.IT.240520.01</v>
      </c>
      <c r="Q3756" s="171" t="str">
        <f t="shared" si="294"/>
        <v>CL.IC.IT.240520.01</v>
      </c>
      <c r="R3756" s="145" t="s">
        <v>4415</v>
      </c>
      <c r="S3756" s="145">
        <v>787</v>
      </c>
      <c r="AR3756" s="145" t="s">
        <v>12773</v>
      </c>
      <c r="AS3756" s="145">
        <v>1749</v>
      </c>
    </row>
    <row r="3757" spans="1:45" s="145" customFormat="1" ht="16">
      <c r="A3757" s="145" t="s">
        <v>9344</v>
      </c>
      <c r="C3757" s="170" t="s">
        <v>10707</v>
      </c>
      <c r="D3757" s="145" t="s">
        <v>3803</v>
      </c>
      <c r="E3757" s="170" t="s">
        <v>6988</v>
      </c>
      <c r="F3757" s="145" t="s">
        <v>14611</v>
      </c>
      <c r="G3757" s="145" t="s">
        <v>11574</v>
      </c>
      <c r="H3757" s="170" t="s">
        <v>11848</v>
      </c>
      <c r="I3757" s="145" t="s">
        <v>11575</v>
      </c>
      <c r="J3757" s="171" t="str">
        <f t="shared" si="290"/>
        <v>IC.IT.240601</v>
      </c>
      <c r="K3757" s="170" t="s">
        <v>1702</v>
      </c>
      <c r="L3757" s="145" t="str">
        <f t="shared" si="291"/>
        <v xml:space="preserve">     Clean, dry and intact</v>
      </c>
      <c r="M3757" s="171" t="str">
        <f t="shared" si="292"/>
        <v>PI.IC.IT.240601.01</v>
      </c>
      <c r="N3757" s="171"/>
      <c r="O3757" s="171" t="str">
        <f t="shared" si="293"/>
        <v>PH.IC.IT.240601.01</v>
      </c>
      <c r="Q3757" s="171" t="str">
        <f t="shared" si="294"/>
        <v>CL.IC.IT.240601.01</v>
      </c>
      <c r="AR3757" s="145" t="s">
        <v>12773</v>
      </c>
      <c r="AS3757" s="145">
        <v>1749</v>
      </c>
    </row>
    <row r="3758" spans="1:45" s="145" customFormat="1" ht="16">
      <c r="A3758" s="145" t="s">
        <v>9344</v>
      </c>
      <c r="C3758" s="170" t="s">
        <v>10707</v>
      </c>
      <c r="E3758" s="170" t="s">
        <v>6988</v>
      </c>
      <c r="F3758" s="145" t="s">
        <v>14611</v>
      </c>
      <c r="G3758" s="145" t="s">
        <v>11410</v>
      </c>
      <c r="H3758" s="170" t="s">
        <v>12030</v>
      </c>
      <c r="I3758" s="145" t="s">
        <v>11411</v>
      </c>
      <c r="J3758" s="171" t="str">
        <f t="shared" si="290"/>
        <v>IC.IT.240602</v>
      </c>
      <c r="K3758" s="170" t="s">
        <v>1702</v>
      </c>
      <c r="L3758" s="145" t="str">
        <f t="shared" si="291"/>
        <v xml:space="preserve">     Reinforced: specify date/time</v>
      </c>
      <c r="M3758" s="171" t="str">
        <f t="shared" si="292"/>
        <v>PI.IC.IT.240602.01</v>
      </c>
      <c r="N3758" s="171"/>
      <c r="O3758" s="171" t="str">
        <f t="shared" si="293"/>
        <v>PH.IC.IT.240602.01</v>
      </c>
      <c r="Q3758" s="171" t="str">
        <f t="shared" si="294"/>
        <v>CL.IC.IT.240602.01</v>
      </c>
      <c r="AR3758" s="145" t="s">
        <v>12773</v>
      </c>
      <c r="AS3758" s="145">
        <v>1749</v>
      </c>
    </row>
    <row r="3759" spans="1:45" s="145" customFormat="1" ht="16">
      <c r="A3759" s="145" t="s">
        <v>9344</v>
      </c>
      <c r="C3759" s="170" t="s">
        <v>10707</v>
      </c>
      <c r="E3759" s="170" t="s">
        <v>6988</v>
      </c>
      <c r="F3759" s="145" t="s">
        <v>14611</v>
      </c>
      <c r="G3759" s="145" t="s">
        <v>8907</v>
      </c>
      <c r="H3759" s="170" t="s">
        <v>12032</v>
      </c>
      <c r="I3759" s="145" t="s">
        <v>11393</v>
      </c>
      <c r="J3759" s="171" t="str">
        <f t="shared" si="290"/>
        <v>IC.IT.240603</v>
      </c>
      <c r="K3759" s="170" t="s">
        <v>1702</v>
      </c>
      <c r="L3759" s="145" t="str">
        <f t="shared" si="291"/>
        <v xml:space="preserve">     Changed: specify date/time</v>
      </c>
      <c r="M3759" s="171" t="str">
        <f t="shared" si="292"/>
        <v>PI.IC.IT.240603.01</v>
      </c>
      <c r="N3759" s="171"/>
      <c r="O3759" s="171" t="str">
        <f t="shared" si="293"/>
        <v>PH.IC.IT.240603.01</v>
      </c>
      <c r="Q3759" s="171" t="str">
        <f t="shared" si="294"/>
        <v>CL.IC.IT.240603.01</v>
      </c>
      <c r="AR3759" s="145" t="s">
        <v>12773</v>
      </c>
      <c r="AS3759" s="145">
        <v>1749</v>
      </c>
    </row>
    <row r="3760" spans="1:45" s="145" customFormat="1" ht="16">
      <c r="A3760" s="145" t="s">
        <v>9344</v>
      </c>
      <c r="C3760" s="170" t="s">
        <v>10707</v>
      </c>
      <c r="E3760" s="170" t="s">
        <v>6988</v>
      </c>
      <c r="F3760" s="145" t="s">
        <v>14611</v>
      </c>
      <c r="G3760" s="145" t="s">
        <v>8784</v>
      </c>
      <c r="H3760" s="170" t="s">
        <v>12028</v>
      </c>
      <c r="I3760" s="145" t="s">
        <v>11961</v>
      </c>
      <c r="J3760" s="171" t="str">
        <f t="shared" si="290"/>
        <v>IC.IT.240604</v>
      </c>
      <c r="K3760" s="170" t="s">
        <v>1702</v>
      </c>
      <c r="L3760" s="145" t="str">
        <f t="shared" si="291"/>
        <v xml:space="preserve">     Wet to Dry: specify date/time</v>
      </c>
      <c r="M3760" s="171" t="str">
        <f t="shared" si="292"/>
        <v>PI.IC.IT.240604.01</v>
      </c>
      <c r="N3760" s="171"/>
      <c r="O3760" s="171" t="str">
        <f t="shared" si="293"/>
        <v>PH.IC.IT.240604.01</v>
      </c>
      <c r="Q3760" s="171" t="str">
        <f t="shared" si="294"/>
        <v>CL.IC.IT.240604.01</v>
      </c>
      <c r="AR3760" s="145" t="s">
        <v>12773</v>
      </c>
      <c r="AS3760" s="145">
        <v>1749</v>
      </c>
    </row>
    <row r="3761" spans="1:45" s="145" customFormat="1" ht="16">
      <c r="A3761" s="145" t="s">
        <v>9344</v>
      </c>
      <c r="C3761" s="170" t="s">
        <v>10707</v>
      </c>
      <c r="E3761" s="170" t="s">
        <v>6988</v>
      </c>
      <c r="F3761" s="145" t="s">
        <v>14611</v>
      </c>
      <c r="G3761" s="145" t="s">
        <v>8635</v>
      </c>
      <c r="H3761" s="170" t="s">
        <v>12210</v>
      </c>
      <c r="I3761" s="145" t="s">
        <v>8636</v>
      </c>
      <c r="J3761" s="171" t="str">
        <f t="shared" si="290"/>
        <v>IC.IT.240605</v>
      </c>
      <c r="K3761" s="170" t="s">
        <v>1702</v>
      </c>
      <c r="L3761" s="145" t="str">
        <f t="shared" si="291"/>
        <v xml:space="preserve">     Debriding Agent applied: BCMA</v>
      </c>
      <c r="M3761" s="171" t="str">
        <f t="shared" si="292"/>
        <v>PI.IC.IT.240605.01</v>
      </c>
      <c r="N3761" s="171"/>
      <c r="O3761" s="171" t="str">
        <f t="shared" si="293"/>
        <v>PH.IC.IT.240605.01</v>
      </c>
      <c r="Q3761" s="171" t="str">
        <f t="shared" si="294"/>
        <v>CL.IC.IT.240605.01</v>
      </c>
      <c r="AR3761" s="145" t="s">
        <v>12773</v>
      </c>
      <c r="AS3761" s="145">
        <v>1749</v>
      </c>
    </row>
    <row r="3762" spans="1:45" s="145" customFormat="1" ht="16">
      <c r="A3762" s="145" t="s">
        <v>9344</v>
      </c>
      <c r="C3762" s="170" t="s">
        <v>10707</v>
      </c>
      <c r="E3762" s="170" t="s">
        <v>6988</v>
      </c>
      <c r="F3762" s="145" t="s">
        <v>14611</v>
      </c>
      <c r="G3762" s="170" t="s">
        <v>8586</v>
      </c>
      <c r="H3762" s="170" t="s">
        <v>7863</v>
      </c>
      <c r="I3762" s="170" t="s">
        <v>8586</v>
      </c>
      <c r="J3762" s="171" t="str">
        <f t="shared" si="290"/>
        <v>IC.IT.240616</v>
      </c>
      <c r="K3762" s="170" t="s">
        <v>1702</v>
      </c>
      <c r="L3762" s="145" t="str">
        <f t="shared" si="291"/>
        <v xml:space="preserve">  Saturated</v>
      </c>
      <c r="M3762" s="171" t="str">
        <f t="shared" si="292"/>
        <v>PI.IC.IT.240616.01</v>
      </c>
      <c r="N3762" s="171"/>
      <c r="O3762" s="171" t="str">
        <f t="shared" si="293"/>
        <v>PH.IC.IT.240616.01</v>
      </c>
      <c r="Q3762" s="171" t="str">
        <f t="shared" si="294"/>
        <v>CL.IC.IT.240616.01</v>
      </c>
      <c r="R3762" s="145" t="s">
        <v>12465</v>
      </c>
      <c r="S3762" s="145">
        <v>154</v>
      </c>
      <c r="AR3762" s="145" t="s">
        <v>12773</v>
      </c>
      <c r="AS3762" s="145">
        <v>1749</v>
      </c>
    </row>
    <row r="3763" spans="1:45" s="145" customFormat="1" ht="16">
      <c r="A3763" s="145" t="s">
        <v>9344</v>
      </c>
      <c r="C3763" s="170" t="s">
        <v>10707</v>
      </c>
      <c r="E3763" s="170" t="s">
        <v>6988</v>
      </c>
      <c r="F3763" s="145" t="s">
        <v>14611</v>
      </c>
      <c r="G3763" s="170" t="s">
        <v>8527</v>
      </c>
      <c r="H3763" s="170" t="s">
        <v>6777</v>
      </c>
      <c r="I3763" s="170" t="s">
        <v>8527</v>
      </c>
      <c r="J3763" s="171" t="str">
        <f t="shared" si="290"/>
        <v>IC.IT.240617</v>
      </c>
      <c r="K3763" s="170" t="s">
        <v>1702</v>
      </c>
      <c r="L3763" s="145" t="str">
        <f t="shared" si="291"/>
        <v xml:space="preserve">  Stained</v>
      </c>
      <c r="M3763" s="171" t="str">
        <f t="shared" si="292"/>
        <v>PI.IC.IT.240617.01</v>
      </c>
      <c r="N3763" s="171"/>
      <c r="O3763" s="171" t="str">
        <f t="shared" si="293"/>
        <v>PH.IC.IT.240617.01</v>
      </c>
      <c r="Q3763" s="171" t="str">
        <f t="shared" si="294"/>
        <v>CL.IC.IT.240617.01</v>
      </c>
      <c r="R3763" s="145" t="s">
        <v>12465</v>
      </c>
      <c r="S3763" s="145">
        <v>155</v>
      </c>
      <c r="AR3763" s="145" t="s">
        <v>12773</v>
      </c>
      <c r="AS3763" s="145">
        <v>1749</v>
      </c>
    </row>
    <row r="3764" spans="1:45" s="145" customFormat="1" ht="16">
      <c r="A3764" s="145" t="s">
        <v>9344</v>
      </c>
      <c r="C3764" s="170" t="s">
        <v>10707</v>
      </c>
      <c r="E3764" s="170" t="s">
        <v>6988</v>
      </c>
      <c r="F3764" s="145" t="s">
        <v>14611</v>
      </c>
      <c r="G3764" s="170" t="s">
        <v>8528</v>
      </c>
      <c r="H3764" s="170" t="s">
        <v>208</v>
      </c>
      <c r="I3764" s="170" t="s">
        <v>8528</v>
      </c>
      <c r="J3764" s="171" t="str">
        <f t="shared" si="290"/>
        <v>IC.IT.240618</v>
      </c>
      <c r="K3764" s="170" t="s">
        <v>1702</v>
      </c>
      <c r="L3764" s="145" t="str">
        <f t="shared" si="291"/>
        <v xml:space="preserve">  Intact</v>
      </c>
      <c r="M3764" s="171" t="str">
        <f t="shared" si="292"/>
        <v>PI.IC.IT.240618.01</v>
      </c>
      <c r="N3764" s="171"/>
      <c r="O3764" s="171" t="str">
        <f t="shared" si="293"/>
        <v>PH.IC.IT.240618.01</v>
      </c>
      <c r="Q3764" s="171" t="str">
        <f t="shared" si="294"/>
        <v>CL.IC.IT.240618.01</v>
      </c>
      <c r="R3764" s="145" t="s">
        <v>12465</v>
      </c>
      <c r="S3764" s="145">
        <v>156</v>
      </c>
      <c r="AR3764" s="145" t="s">
        <v>12773</v>
      </c>
      <c r="AS3764" s="145">
        <v>1749</v>
      </c>
    </row>
    <row r="3765" spans="1:45" s="145" customFormat="1" ht="16">
      <c r="A3765" s="145" t="s">
        <v>9344</v>
      </c>
      <c r="C3765" s="170" t="s">
        <v>10707</v>
      </c>
      <c r="E3765" s="170" t="s">
        <v>6988</v>
      </c>
      <c r="F3765" s="145" t="s">
        <v>14611</v>
      </c>
      <c r="G3765" s="170" t="s">
        <v>8644</v>
      </c>
      <c r="H3765" s="170" t="s">
        <v>217</v>
      </c>
      <c r="I3765" s="170" t="s">
        <v>8644</v>
      </c>
      <c r="J3765" s="171" t="str">
        <f t="shared" si="290"/>
        <v>IC.IT.240619</v>
      </c>
      <c r="K3765" s="170" t="s">
        <v>1702</v>
      </c>
      <c r="L3765" s="145" t="str">
        <f t="shared" si="291"/>
        <v xml:space="preserve">  Clean</v>
      </c>
      <c r="M3765" s="171" t="str">
        <f t="shared" si="292"/>
        <v>PI.IC.IT.240619.01</v>
      </c>
      <c r="N3765" s="171"/>
      <c r="O3765" s="171" t="str">
        <f t="shared" si="293"/>
        <v>PH.IC.IT.240619.01</v>
      </c>
      <c r="Q3765" s="171" t="str">
        <f t="shared" si="294"/>
        <v>CL.IC.IT.240619.01</v>
      </c>
      <c r="R3765" s="145" t="s">
        <v>12465</v>
      </c>
      <c r="S3765" s="145">
        <v>157</v>
      </c>
      <c r="AR3765" s="145" t="s">
        <v>12773</v>
      </c>
      <c r="AS3765" s="145">
        <v>1749</v>
      </c>
    </row>
    <row r="3766" spans="1:45" s="145" customFormat="1" ht="16">
      <c r="A3766" s="145" t="s">
        <v>9344</v>
      </c>
      <c r="C3766" s="170" t="s">
        <v>10707</v>
      </c>
      <c r="E3766" s="170" t="s">
        <v>6988</v>
      </c>
      <c r="F3766" s="145" t="s">
        <v>14611</v>
      </c>
      <c r="G3766" s="170" t="s">
        <v>8643</v>
      </c>
      <c r="H3766" s="170" t="s">
        <v>1000</v>
      </c>
      <c r="I3766" s="170" t="s">
        <v>8643</v>
      </c>
      <c r="J3766" s="171" t="str">
        <f t="shared" si="290"/>
        <v>IC.IT.240620</v>
      </c>
      <c r="K3766" s="170" t="s">
        <v>1702</v>
      </c>
      <c r="L3766" s="145" t="str">
        <f t="shared" si="291"/>
        <v xml:space="preserve">  Dry</v>
      </c>
      <c r="M3766" s="171" t="str">
        <f t="shared" si="292"/>
        <v>PI.IC.IT.240620.01</v>
      </c>
      <c r="N3766" s="171"/>
      <c r="O3766" s="171" t="str">
        <f t="shared" si="293"/>
        <v>PH.IC.IT.240620.01</v>
      </c>
      <c r="Q3766" s="171" t="str">
        <f t="shared" si="294"/>
        <v>CL.IC.IT.240620.01</v>
      </c>
      <c r="R3766" s="145" t="s">
        <v>12465</v>
      </c>
      <c r="S3766" s="145">
        <v>158</v>
      </c>
      <c r="AR3766" s="145" t="s">
        <v>12773</v>
      </c>
      <c r="AS3766" s="145">
        <v>1749</v>
      </c>
    </row>
    <row r="3767" spans="1:45" s="145" customFormat="1" ht="16">
      <c r="A3767" s="145" t="s">
        <v>9344</v>
      </c>
      <c r="C3767" s="170" t="s">
        <v>10707</v>
      </c>
      <c r="D3767" s="145" t="s">
        <v>8645</v>
      </c>
      <c r="E3767" s="170" t="s">
        <v>573</v>
      </c>
      <c r="F3767" s="145" t="s">
        <v>14611</v>
      </c>
      <c r="G3767" s="145" t="s">
        <v>11866</v>
      </c>
      <c r="H3767" s="170" t="s">
        <v>12212</v>
      </c>
      <c r="I3767" s="145" t="s">
        <v>11964</v>
      </c>
      <c r="J3767" s="171" t="str">
        <f t="shared" si="290"/>
        <v>IC.IT.240706</v>
      </c>
      <c r="K3767" s="170" t="s">
        <v>12175</v>
      </c>
      <c r="L3767" s="145" t="str">
        <f t="shared" si="291"/>
        <v xml:space="preserve">     Normal Saline</v>
      </c>
      <c r="M3767" s="171" t="str">
        <f t="shared" si="292"/>
        <v>PI.IC.IT.240706.01</v>
      </c>
      <c r="N3767" s="171"/>
      <c r="O3767" s="171" t="str">
        <f t="shared" si="293"/>
        <v>PH.IC.IT.240706.01</v>
      </c>
      <c r="Q3767" s="171" t="str">
        <f t="shared" si="294"/>
        <v>CL.IC.IT.240706.01</v>
      </c>
      <c r="AR3767" s="145" t="s">
        <v>12773</v>
      </c>
      <c r="AS3767" s="145">
        <v>1749</v>
      </c>
    </row>
    <row r="3768" spans="1:45" s="145" customFormat="1" ht="16">
      <c r="A3768" s="145" t="s">
        <v>9344</v>
      </c>
      <c r="C3768" s="170" t="s">
        <v>10707</v>
      </c>
      <c r="E3768" s="170" t="s">
        <v>573</v>
      </c>
      <c r="F3768" s="145" t="s">
        <v>14611</v>
      </c>
      <c r="G3768" s="145" t="s">
        <v>8923</v>
      </c>
      <c r="H3768" s="170" t="s">
        <v>12225</v>
      </c>
      <c r="I3768" s="145" t="s">
        <v>9673</v>
      </c>
      <c r="J3768" s="171" t="str">
        <f t="shared" si="290"/>
        <v>IC.IT.240707</v>
      </c>
      <c r="K3768" s="170" t="s">
        <v>12175</v>
      </c>
      <c r="L3768" s="145" t="str">
        <f t="shared" si="291"/>
        <v xml:space="preserve">     Wound cleanser</v>
      </c>
      <c r="M3768" s="171" t="str">
        <f t="shared" si="292"/>
        <v>PI.IC.IT.240707.01</v>
      </c>
      <c r="N3768" s="171"/>
      <c r="O3768" s="171" t="str">
        <f t="shared" si="293"/>
        <v>PH.IC.IT.240707.01</v>
      </c>
      <c r="Q3768" s="171" t="str">
        <f t="shared" si="294"/>
        <v>CL.IC.IT.240707.01</v>
      </c>
      <c r="AR3768" s="145" t="s">
        <v>12773</v>
      </c>
      <c r="AS3768" s="145">
        <v>1749</v>
      </c>
    </row>
    <row r="3769" spans="1:45" s="145" customFormat="1" ht="16">
      <c r="A3769" s="145" t="s">
        <v>9344</v>
      </c>
      <c r="C3769" s="170" t="s">
        <v>10707</v>
      </c>
      <c r="E3769" s="170" t="s">
        <v>573</v>
      </c>
      <c r="F3769" s="145" t="s">
        <v>14611</v>
      </c>
      <c r="G3769" s="145" t="s">
        <v>9665</v>
      </c>
      <c r="H3769" s="170" t="s">
        <v>11638</v>
      </c>
      <c r="I3769" s="145" t="s">
        <v>10703</v>
      </c>
      <c r="J3769" s="171" t="str">
        <f t="shared" si="290"/>
        <v>IC.IT.240708</v>
      </c>
      <c r="K3769" s="170" t="s">
        <v>12175</v>
      </c>
      <c r="L3769" s="145" t="str">
        <f t="shared" si="291"/>
        <v xml:space="preserve">      Other: specify</v>
      </c>
      <c r="M3769" s="171" t="str">
        <f t="shared" si="292"/>
        <v>PI.IC.IT.240708.01</v>
      </c>
      <c r="N3769" s="171"/>
      <c r="O3769" s="171" t="str">
        <f t="shared" si="293"/>
        <v>PH.IC.IT.240708.01</v>
      </c>
      <c r="Q3769" s="171" t="str">
        <f t="shared" si="294"/>
        <v>CL.IC.IT.240708.01</v>
      </c>
      <c r="AR3769" s="145" t="s">
        <v>12773</v>
      </c>
      <c r="AS3769" s="145">
        <v>1749</v>
      </c>
    </row>
    <row r="3770" spans="1:45" s="145" customFormat="1" ht="16">
      <c r="A3770" s="145" t="s">
        <v>9344</v>
      </c>
      <c r="C3770" s="170" t="s">
        <v>10707</v>
      </c>
      <c r="E3770" s="170" t="s">
        <v>573</v>
      </c>
      <c r="F3770" s="145" t="s">
        <v>14611</v>
      </c>
      <c r="G3770" s="170" t="s">
        <v>8791</v>
      </c>
      <c r="H3770" s="170" t="s">
        <v>7863</v>
      </c>
      <c r="I3770" s="170" t="s">
        <v>8791</v>
      </c>
      <c r="J3770" s="171" t="str">
        <f t="shared" si="290"/>
        <v>IC.IT.240716</v>
      </c>
      <c r="K3770" s="170" t="s">
        <v>12175</v>
      </c>
      <c r="L3770" s="145" t="str">
        <f t="shared" si="291"/>
        <v xml:space="preserve"> Betadine</v>
      </c>
      <c r="M3770" s="171" t="str">
        <f t="shared" si="292"/>
        <v>PI.IC.IT.240716.01</v>
      </c>
      <c r="N3770" s="171"/>
      <c r="O3770" s="171" t="str">
        <f t="shared" si="293"/>
        <v>PH.IC.IT.240716.01</v>
      </c>
      <c r="Q3770" s="171" t="str">
        <f t="shared" si="294"/>
        <v>CL.IC.IT.240716.01</v>
      </c>
      <c r="R3770" s="145" t="s">
        <v>12465</v>
      </c>
      <c r="S3770" s="145">
        <v>790</v>
      </c>
      <c r="AR3770" s="145" t="s">
        <v>12773</v>
      </c>
      <c r="AS3770" s="145">
        <v>1749</v>
      </c>
    </row>
    <row r="3771" spans="1:45" s="145" customFormat="1" ht="16">
      <c r="A3771" s="145" t="s">
        <v>9344</v>
      </c>
      <c r="C3771" s="170" t="s">
        <v>10707</v>
      </c>
      <c r="E3771" s="170" t="s">
        <v>573</v>
      </c>
      <c r="F3771" s="145" t="s">
        <v>14611</v>
      </c>
      <c r="G3771" s="170" t="s">
        <v>8792</v>
      </c>
      <c r="H3771" s="170" t="s">
        <v>12462</v>
      </c>
      <c r="I3771" s="170" t="s">
        <v>8792</v>
      </c>
      <c r="J3771" s="171" t="str">
        <f t="shared" si="290"/>
        <v>IC.IT.240717</v>
      </c>
      <c r="K3771" s="170" t="s">
        <v>12175</v>
      </c>
      <c r="L3771" s="145" t="str">
        <f t="shared" si="291"/>
        <v xml:space="preserve"> Chlorhexadine</v>
      </c>
      <c r="M3771" s="171" t="str">
        <f t="shared" si="292"/>
        <v>PI.IC.IT.240717.01</v>
      </c>
      <c r="N3771" s="171"/>
      <c r="O3771" s="171" t="str">
        <f t="shared" si="293"/>
        <v>PH.IC.IT.240717.01</v>
      </c>
      <c r="Q3771" s="171" t="str">
        <f t="shared" si="294"/>
        <v>CL.IC.IT.240717.01</v>
      </c>
      <c r="R3771" s="145" t="s">
        <v>12465</v>
      </c>
      <c r="S3771" s="145">
        <v>792</v>
      </c>
      <c r="AR3771" s="145" t="s">
        <v>12773</v>
      </c>
      <c r="AS3771" s="145">
        <v>1749</v>
      </c>
    </row>
    <row r="3772" spans="1:45" s="145" customFormat="1" ht="16">
      <c r="A3772" s="145" t="s">
        <v>9344</v>
      </c>
      <c r="C3772" s="170" t="s">
        <v>10707</v>
      </c>
      <c r="E3772" s="170" t="s">
        <v>573</v>
      </c>
      <c r="F3772" s="145" t="s">
        <v>14611</v>
      </c>
      <c r="G3772" s="170" t="s">
        <v>8935</v>
      </c>
      <c r="H3772" s="170" t="s">
        <v>208</v>
      </c>
      <c r="I3772" s="170" t="s">
        <v>8935</v>
      </c>
      <c r="J3772" s="171" t="str">
        <f t="shared" si="290"/>
        <v>IC.IT.240718</v>
      </c>
      <c r="K3772" s="170" t="s">
        <v>1702</v>
      </c>
      <c r="L3772" s="145" t="str">
        <f t="shared" si="291"/>
        <v xml:space="preserve">  Distilled Water</v>
      </c>
      <c r="M3772" s="171" t="str">
        <f t="shared" si="292"/>
        <v>PI.IC.IT.240718.01</v>
      </c>
      <c r="N3772" s="171"/>
      <c r="O3772" s="171" t="str">
        <f t="shared" si="293"/>
        <v>PH.IC.IT.240718.01</v>
      </c>
      <c r="Q3772" s="171" t="str">
        <f t="shared" si="294"/>
        <v>CL.IC.IT.240718.01</v>
      </c>
      <c r="R3772" s="145" t="s">
        <v>12465</v>
      </c>
      <c r="S3772" s="145">
        <v>793</v>
      </c>
      <c r="AR3772" s="145" t="s">
        <v>12773</v>
      </c>
      <c r="AS3772" s="145">
        <v>1749</v>
      </c>
    </row>
    <row r="3773" spans="1:45" s="145" customFormat="1" ht="16">
      <c r="A3773" s="145" t="s">
        <v>9344</v>
      </c>
      <c r="C3773" s="170" t="s">
        <v>10707</v>
      </c>
      <c r="E3773" s="170" t="s">
        <v>573</v>
      </c>
      <c r="F3773" s="145" t="s">
        <v>14611</v>
      </c>
      <c r="G3773" s="170" t="s">
        <v>8691</v>
      </c>
      <c r="H3773" s="170" t="s">
        <v>217</v>
      </c>
      <c r="I3773" s="170" t="s">
        <v>8691</v>
      </c>
      <c r="J3773" s="171" t="str">
        <f t="shared" si="290"/>
        <v>IC.IT.240719</v>
      </c>
      <c r="K3773" s="170" t="s">
        <v>1702</v>
      </c>
      <c r="L3773" s="145" t="str">
        <f t="shared" si="291"/>
        <v>Peroxide</v>
      </c>
      <c r="M3773" s="171" t="str">
        <f t="shared" si="292"/>
        <v>PI.IC.IT.240719.01</v>
      </c>
      <c r="N3773" s="171"/>
      <c r="O3773" s="171" t="str">
        <f t="shared" si="293"/>
        <v>PH.IC.IT.240719.01</v>
      </c>
      <c r="Q3773" s="171" t="str">
        <f t="shared" si="294"/>
        <v>CL.IC.IT.240719.01</v>
      </c>
      <c r="R3773" s="145" t="s">
        <v>12465</v>
      </c>
      <c r="S3773" s="145">
        <v>793</v>
      </c>
      <c r="AR3773" s="145" t="s">
        <v>12773</v>
      </c>
      <c r="AS3773" s="145">
        <v>1749</v>
      </c>
    </row>
    <row r="3774" spans="1:45" s="145" customFormat="1" ht="16">
      <c r="A3774" s="145" t="s">
        <v>9344</v>
      </c>
      <c r="C3774" s="170" t="s">
        <v>10707</v>
      </c>
      <c r="E3774" s="170" t="s">
        <v>573</v>
      </c>
      <c r="F3774" s="145" t="s">
        <v>14611</v>
      </c>
      <c r="G3774" s="170" t="s">
        <v>8692</v>
      </c>
      <c r="H3774" s="170" t="s">
        <v>1000</v>
      </c>
      <c r="I3774" s="170" t="s">
        <v>8692</v>
      </c>
      <c r="J3774" s="171" t="str">
        <f t="shared" si="290"/>
        <v>IC.IT.240720</v>
      </c>
      <c r="K3774" s="170" t="s">
        <v>1702</v>
      </c>
      <c r="L3774" s="145" t="str">
        <f t="shared" si="291"/>
        <v xml:space="preserve">  Dakins Solution</v>
      </c>
      <c r="M3774" s="171" t="str">
        <f t="shared" si="292"/>
        <v>PI.IC.IT.240720.01</v>
      </c>
      <c r="N3774" s="171"/>
      <c r="O3774" s="171" t="str">
        <f t="shared" si="293"/>
        <v>PH.IC.IT.240720.01</v>
      </c>
      <c r="Q3774" s="171" t="str">
        <f t="shared" si="294"/>
        <v>CL.IC.IT.240720.01</v>
      </c>
      <c r="R3774" s="145" t="s">
        <v>4415</v>
      </c>
      <c r="S3774" s="145">
        <v>794</v>
      </c>
      <c r="AR3774" s="145" t="s">
        <v>12773</v>
      </c>
      <c r="AS3774" s="145">
        <v>1749</v>
      </c>
    </row>
    <row r="3775" spans="1:45" s="145" customFormat="1" ht="16">
      <c r="A3775" s="145" t="s">
        <v>9344</v>
      </c>
      <c r="C3775" s="170" t="s">
        <v>10707</v>
      </c>
      <c r="D3775" s="145" t="s">
        <v>8638</v>
      </c>
      <c r="E3775" s="170" t="s">
        <v>92</v>
      </c>
      <c r="F3775" s="145" t="s">
        <v>14611</v>
      </c>
      <c r="G3775" s="145" t="s">
        <v>11470</v>
      </c>
      <c r="H3775" s="170" t="s">
        <v>11639</v>
      </c>
      <c r="I3775" s="145" t="s">
        <v>12157</v>
      </c>
      <c r="J3775" s="171" t="str">
        <f t="shared" si="290"/>
        <v>IC.IT.240809</v>
      </c>
      <c r="K3775" s="170" t="s">
        <v>12175</v>
      </c>
      <c r="L3775" s="145" t="str">
        <f t="shared" si="291"/>
        <v xml:space="preserve">     Drsg drainage none</v>
      </c>
      <c r="M3775" s="171" t="str">
        <f t="shared" si="292"/>
        <v>PI.IC.IT.240809.01</v>
      </c>
      <c r="N3775" s="171"/>
      <c r="O3775" s="171" t="str">
        <f t="shared" si="293"/>
        <v>PH.IC.IT.240809.01</v>
      </c>
      <c r="Q3775" s="171" t="str">
        <f t="shared" si="294"/>
        <v>CL.IC.IT.240809.01</v>
      </c>
      <c r="AR3775" s="145" t="s">
        <v>12773</v>
      </c>
      <c r="AS3775" s="145">
        <v>1749</v>
      </c>
    </row>
    <row r="3776" spans="1:45" s="145" customFormat="1" ht="16">
      <c r="A3776" s="145" t="s">
        <v>9344</v>
      </c>
      <c r="C3776" s="170" t="s">
        <v>10707</v>
      </c>
      <c r="E3776" s="170" t="s">
        <v>92</v>
      </c>
      <c r="F3776" s="145" t="s">
        <v>14611</v>
      </c>
      <c r="G3776" s="145" t="s">
        <v>11471</v>
      </c>
      <c r="H3776" s="170" t="s">
        <v>11829</v>
      </c>
      <c r="I3776" s="145" t="s">
        <v>11400</v>
      </c>
      <c r="J3776" s="171" t="str">
        <f t="shared" si="290"/>
        <v>IC.IT.240810</v>
      </c>
      <c r="K3776" s="170" t="s">
        <v>12175</v>
      </c>
      <c r="L3776" s="145" t="str">
        <f t="shared" si="291"/>
        <v xml:space="preserve">     Drsg scant amount drainage</v>
      </c>
      <c r="M3776" s="171" t="str">
        <f t="shared" si="292"/>
        <v>PI.IC.IT.240810.01</v>
      </c>
      <c r="N3776" s="171"/>
      <c r="O3776" s="171" t="str">
        <f t="shared" si="293"/>
        <v>PH.IC.IT.240810.01</v>
      </c>
      <c r="Q3776" s="171" t="str">
        <f t="shared" si="294"/>
        <v>CL.IC.IT.240810.01</v>
      </c>
      <c r="AR3776" s="145" t="s">
        <v>12773</v>
      </c>
      <c r="AS3776" s="145">
        <v>1749</v>
      </c>
    </row>
    <row r="3777" spans="1:45" s="145" customFormat="1" ht="16">
      <c r="A3777" s="145" t="s">
        <v>9344</v>
      </c>
      <c r="C3777" s="170" t="s">
        <v>10707</v>
      </c>
      <c r="E3777" s="170" t="s">
        <v>92</v>
      </c>
      <c r="F3777" s="145" t="s">
        <v>14611</v>
      </c>
      <c r="G3777" s="145" t="s">
        <v>11313</v>
      </c>
      <c r="H3777" s="170" t="s">
        <v>155</v>
      </c>
      <c r="I3777" s="145" t="s">
        <v>11730</v>
      </c>
      <c r="J3777" s="171" t="str">
        <f t="shared" si="290"/>
        <v>IC.IT.240811</v>
      </c>
      <c r="K3777" s="170" t="s">
        <v>12175</v>
      </c>
      <c r="L3777" s="145" t="str">
        <f t="shared" si="291"/>
        <v xml:space="preserve">     Drsg small amount drainage</v>
      </c>
      <c r="M3777" s="171" t="str">
        <f t="shared" si="292"/>
        <v>PI.IC.IT.240811.01</v>
      </c>
      <c r="N3777" s="171"/>
      <c r="O3777" s="171" t="str">
        <f t="shared" si="293"/>
        <v>PH.IC.IT.240811.01</v>
      </c>
      <c r="Q3777" s="171" t="str">
        <f t="shared" si="294"/>
        <v>CL.IC.IT.240811.01</v>
      </c>
      <c r="AR3777" s="145" t="s">
        <v>12773</v>
      </c>
      <c r="AS3777" s="145">
        <v>1749</v>
      </c>
    </row>
    <row r="3778" spans="1:45" s="145" customFormat="1" ht="16">
      <c r="A3778" s="145" t="s">
        <v>9344</v>
      </c>
      <c r="C3778" s="170" t="s">
        <v>10707</v>
      </c>
      <c r="E3778" s="170" t="s">
        <v>92</v>
      </c>
      <c r="F3778" s="145" t="s">
        <v>14611</v>
      </c>
      <c r="G3778" s="145" t="s">
        <v>11314</v>
      </c>
      <c r="H3778" s="170" t="s">
        <v>153</v>
      </c>
      <c r="I3778" s="145" t="s">
        <v>11732</v>
      </c>
      <c r="J3778" s="171" t="str">
        <f t="shared" ref="J3778:J3841" si="295">CONCATENATE("IC.IT.",C3778,E3778,H3778)</f>
        <v>IC.IT.240812</v>
      </c>
      <c r="K3778" s="170" t="s">
        <v>12175</v>
      </c>
      <c r="L3778" s="145" t="str">
        <f t="shared" ref="L3778:L3841" si="296">G3778</f>
        <v xml:space="preserve">     Drsg moderate amount drainage</v>
      </c>
      <c r="M3778" s="171" t="str">
        <f t="shared" ref="M3778:M3841" si="297">CONCATENATE("PI.",J3778,".",K3778)</f>
        <v>PI.IC.IT.240812.01</v>
      </c>
      <c r="N3778" s="171"/>
      <c r="O3778" s="171" t="str">
        <f t="shared" ref="O3778:O3841" si="298">CONCATENATE("PH.",J3778,".",K3778)</f>
        <v>PH.IC.IT.240812.01</v>
      </c>
      <c r="Q3778" s="171" t="str">
        <f t="shared" ref="Q3778:Q3841" si="299">CONCATENATE("CL.",J3778,".",K3778)</f>
        <v>CL.IC.IT.240812.01</v>
      </c>
      <c r="AR3778" s="145" t="s">
        <v>12773</v>
      </c>
      <c r="AS3778" s="145">
        <v>1749</v>
      </c>
    </row>
    <row r="3779" spans="1:45" s="145" customFormat="1" ht="16">
      <c r="A3779" s="145" t="s">
        <v>9344</v>
      </c>
      <c r="C3779" s="170" t="s">
        <v>10707</v>
      </c>
      <c r="E3779" s="170" t="s">
        <v>92</v>
      </c>
      <c r="F3779" s="145" t="s">
        <v>14611</v>
      </c>
      <c r="G3779" s="145" t="s">
        <v>8693</v>
      </c>
      <c r="H3779" s="170" t="s">
        <v>215</v>
      </c>
      <c r="I3779" s="145" t="s">
        <v>11316</v>
      </c>
      <c r="J3779" s="171" t="str">
        <f t="shared" si="295"/>
        <v>IC.IT.240813</v>
      </c>
      <c r="K3779" s="170" t="s">
        <v>12175</v>
      </c>
      <c r="L3779" s="145" t="str">
        <f t="shared" si="296"/>
        <v xml:space="preserve">     Drsg heavy amount drainage </v>
      </c>
      <c r="M3779" s="171" t="str">
        <f t="shared" si="297"/>
        <v>PI.IC.IT.240813.01</v>
      </c>
      <c r="N3779" s="171"/>
      <c r="O3779" s="171" t="str">
        <f t="shared" si="298"/>
        <v>PH.IC.IT.240813.01</v>
      </c>
      <c r="Q3779" s="171" t="str">
        <f t="shared" si="299"/>
        <v>CL.IC.IT.240813.01</v>
      </c>
      <c r="AR3779" s="145" t="s">
        <v>12773</v>
      </c>
      <c r="AS3779" s="145">
        <v>1749</v>
      </c>
    </row>
    <row r="3780" spans="1:45" s="145" customFormat="1" ht="16">
      <c r="A3780" s="145" t="s">
        <v>9344</v>
      </c>
      <c r="C3780" s="170" t="s">
        <v>10707</v>
      </c>
      <c r="E3780" s="170" t="s">
        <v>92</v>
      </c>
      <c r="F3780" s="145" t="s">
        <v>14611</v>
      </c>
      <c r="G3780" s="145" t="s">
        <v>8694</v>
      </c>
      <c r="H3780" s="170" t="s">
        <v>4082</v>
      </c>
      <c r="I3780" s="145" t="s">
        <v>11734</v>
      </c>
      <c r="J3780" s="171" t="str">
        <f t="shared" si="295"/>
        <v>IC.IT.240814</v>
      </c>
      <c r="K3780" s="170" t="s">
        <v>12175</v>
      </c>
      <c r="L3780" s="145" t="str">
        <f t="shared" si="296"/>
        <v xml:space="preserve">     Drsg drainage large amount</v>
      </c>
      <c r="M3780" s="171" t="str">
        <f t="shared" si="297"/>
        <v>PI.IC.IT.240814.01</v>
      </c>
      <c r="N3780" s="171"/>
      <c r="O3780" s="171" t="str">
        <f t="shared" si="298"/>
        <v>PH.IC.IT.240814.01</v>
      </c>
      <c r="Q3780" s="171" t="str">
        <f t="shared" si="299"/>
        <v>CL.IC.IT.240814.01</v>
      </c>
      <c r="AR3780" s="145" t="s">
        <v>12773</v>
      </c>
      <c r="AS3780" s="145">
        <v>1749</v>
      </c>
    </row>
    <row r="3781" spans="1:45" s="145" customFormat="1" ht="16">
      <c r="A3781" s="145" t="s">
        <v>9344</v>
      </c>
      <c r="C3781" s="170" t="s">
        <v>10707</v>
      </c>
      <c r="E3781" s="170" t="s">
        <v>92</v>
      </c>
      <c r="F3781" s="145" t="s">
        <v>14611</v>
      </c>
      <c r="G3781" s="145" t="s">
        <v>8530</v>
      </c>
      <c r="H3781" s="170" t="s">
        <v>594</v>
      </c>
      <c r="I3781" s="145" t="s">
        <v>11933</v>
      </c>
      <c r="J3781" s="171" t="str">
        <f t="shared" si="295"/>
        <v>IC.IT.240815</v>
      </c>
      <c r="K3781" s="170" t="s">
        <v>12175</v>
      </c>
      <c r="L3781" s="145" t="str">
        <f t="shared" si="296"/>
        <v xml:space="preserve">     Drsg drainage copious amount </v>
      </c>
      <c r="M3781" s="171" t="str">
        <f t="shared" si="297"/>
        <v>PI.IC.IT.240815.01</v>
      </c>
      <c r="N3781" s="171"/>
      <c r="O3781" s="171" t="str">
        <f t="shared" si="298"/>
        <v>PH.IC.IT.240815.01</v>
      </c>
      <c r="Q3781" s="171" t="str">
        <f t="shared" si="299"/>
        <v>CL.IC.IT.240815.01</v>
      </c>
      <c r="AR3781" s="145" t="s">
        <v>12773</v>
      </c>
      <c r="AS3781" s="145">
        <v>1749</v>
      </c>
    </row>
    <row r="3782" spans="1:45" s="145" customFormat="1" ht="16">
      <c r="A3782" s="145" t="s">
        <v>9344</v>
      </c>
      <c r="C3782" s="170" t="s">
        <v>10707</v>
      </c>
      <c r="D3782" s="145" t="s">
        <v>8639</v>
      </c>
      <c r="E3782" s="170" t="s">
        <v>93</v>
      </c>
      <c r="F3782" s="145" t="s">
        <v>14611</v>
      </c>
      <c r="G3782" s="145" t="s">
        <v>8531</v>
      </c>
      <c r="H3782" s="170" t="s">
        <v>11848</v>
      </c>
      <c r="I3782" s="145" t="s">
        <v>11753</v>
      </c>
      <c r="J3782" s="171" t="str">
        <f t="shared" si="295"/>
        <v>IC.IT.240901</v>
      </c>
      <c r="K3782" s="170" t="s">
        <v>12175</v>
      </c>
      <c r="L3782" s="145" t="str">
        <f t="shared" si="296"/>
        <v xml:space="preserve">     Drsg drainage unchanged</v>
      </c>
      <c r="M3782" s="171" t="str">
        <f t="shared" si="297"/>
        <v>PI.IC.IT.240901.01</v>
      </c>
      <c r="N3782" s="171"/>
      <c r="O3782" s="171" t="str">
        <f t="shared" si="298"/>
        <v>PH.IC.IT.240901.01</v>
      </c>
      <c r="Q3782" s="171" t="str">
        <f t="shared" si="299"/>
        <v>CL.IC.IT.240901.01</v>
      </c>
      <c r="AR3782" s="145" t="s">
        <v>12773</v>
      </c>
      <c r="AS3782" s="145">
        <v>1749</v>
      </c>
    </row>
    <row r="3783" spans="1:45" s="145" customFormat="1" ht="16">
      <c r="A3783" s="145" t="s">
        <v>9344</v>
      </c>
      <c r="C3783" s="170" t="s">
        <v>10707</v>
      </c>
      <c r="E3783" s="170" t="s">
        <v>93</v>
      </c>
      <c r="F3783" s="145" t="s">
        <v>14611</v>
      </c>
      <c r="G3783" s="145" t="s">
        <v>11651</v>
      </c>
      <c r="H3783" s="170" t="s">
        <v>12030</v>
      </c>
      <c r="I3783" s="145" t="s">
        <v>11752</v>
      </c>
      <c r="J3783" s="171" t="str">
        <f t="shared" si="295"/>
        <v>IC.IT.240902</v>
      </c>
      <c r="K3783" s="170" t="s">
        <v>12175</v>
      </c>
      <c r="L3783" s="145" t="str">
        <f t="shared" si="296"/>
        <v xml:space="preserve">     Drsg drainage decreasing</v>
      </c>
      <c r="M3783" s="171" t="str">
        <f t="shared" si="297"/>
        <v>PI.IC.IT.240902.01</v>
      </c>
      <c r="N3783" s="171"/>
      <c r="O3783" s="171" t="str">
        <f t="shared" si="298"/>
        <v>PH.IC.IT.240902.01</v>
      </c>
      <c r="Q3783" s="171" t="str">
        <f t="shared" si="299"/>
        <v>CL.IC.IT.240902.01</v>
      </c>
      <c r="AR3783" s="145" t="s">
        <v>12773</v>
      </c>
      <c r="AS3783" s="145">
        <v>1749</v>
      </c>
    </row>
    <row r="3784" spans="1:45" s="145" customFormat="1" ht="16">
      <c r="A3784" s="145" t="s">
        <v>9344</v>
      </c>
      <c r="C3784" s="170" t="s">
        <v>10707</v>
      </c>
      <c r="E3784" s="170" t="s">
        <v>93</v>
      </c>
      <c r="F3784" s="145" t="s">
        <v>14611</v>
      </c>
      <c r="G3784" s="145" t="s">
        <v>11652</v>
      </c>
      <c r="H3784" s="170" t="s">
        <v>12032</v>
      </c>
      <c r="I3784" s="145" t="s">
        <v>11583</v>
      </c>
      <c r="J3784" s="171" t="str">
        <f t="shared" si="295"/>
        <v>IC.IT.240903</v>
      </c>
      <c r="K3784" s="170" t="s">
        <v>12175</v>
      </c>
      <c r="L3784" s="145" t="str">
        <f t="shared" si="296"/>
        <v xml:space="preserve">     Drsg drainage increasing</v>
      </c>
      <c r="M3784" s="171" t="str">
        <f t="shared" si="297"/>
        <v>PI.IC.IT.240903.01</v>
      </c>
      <c r="N3784" s="171"/>
      <c r="O3784" s="171" t="str">
        <f t="shared" si="298"/>
        <v>PH.IC.IT.240903.01</v>
      </c>
      <c r="Q3784" s="171" t="str">
        <f t="shared" si="299"/>
        <v>CL.IC.IT.240903.01</v>
      </c>
      <c r="AR3784" s="145" t="s">
        <v>12773</v>
      </c>
      <c r="AS3784" s="145">
        <v>1749</v>
      </c>
    </row>
    <row r="3785" spans="1:45" s="167" customFormat="1" ht="15">
      <c r="A3785" s="167" t="s">
        <v>9344</v>
      </c>
      <c r="C3785" s="61" t="s">
        <v>10707</v>
      </c>
      <c r="D3785" s="167" t="s">
        <v>13489</v>
      </c>
      <c r="E3785" s="61" t="s">
        <v>3188</v>
      </c>
      <c r="F3785" s="167" t="s">
        <v>545</v>
      </c>
      <c r="G3785" s="129" t="s">
        <v>13213</v>
      </c>
      <c r="H3785" s="62" t="s">
        <v>11848</v>
      </c>
      <c r="I3785" s="129" t="s">
        <v>8798</v>
      </c>
      <c r="J3785" s="63" t="str">
        <f t="shared" si="295"/>
        <v>IC.IT.241001</v>
      </c>
      <c r="K3785" s="61" t="s">
        <v>12175</v>
      </c>
      <c r="L3785" s="167" t="str">
        <f t="shared" si="296"/>
        <v xml:space="preserve">     Continuous</v>
      </c>
      <c r="M3785" s="168" t="str">
        <f t="shared" si="297"/>
        <v>PI.IC.IT.241001.01</v>
      </c>
      <c r="N3785" s="168"/>
      <c r="O3785" s="168" t="str">
        <f t="shared" si="298"/>
        <v>PH.IC.IT.241001.01</v>
      </c>
      <c r="Q3785" s="168" t="str">
        <f t="shared" si="299"/>
        <v>CL.IC.IT.241001.01</v>
      </c>
    </row>
    <row r="3786" spans="1:45" s="167" customFormat="1" ht="15">
      <c r="A3786" s="167" t="s">
        <v>9344</v>
      </c>
      <c r="C3786" s="61" t="s">
        <v>10707</v>
      </c>
      <c r="E3786" s="61" t="s">
        <v>3188</v>
      </c>
      <c r="F3786" s="167" t="s">
        <v>545</v>
      </c>
      <c r="G3786" s="129" t="s">
        <v>8799</v>
      </c>
      <c r="H3786" s="62" t="s">
        <v>12030</v>
      </c>
      <c r="I3786" s="129" t="s">
        <v>11013</v>
      </c>
      <c r="J3786" s="63" t="str">
        <f t="shared" si="295"/>
        <v>IC.IT.241002</v>
      </c>
      <c r="K3786" s="61" t="s">
        <v>12175</v>
      </c>
      <c r="L3786" s="167" t="str">
        <f t="shared" si="296"/>
        <v xml:space="preserve">     Intermittent</v>
      </c>
      <c r="M3786" s="168" t="str">
        <f t="shared" si="297"/>
        <v>PI.IC.IT.241002.01</v>
      </c>
      <c r="N3786" s="168"/>
      <c r="O3786" s="168" t="str">
        <f t="shared" si="298"/>
        <v>PH.IC.IT.241002.01</v>
      </c>
      <c r="Q3786" s="168" t="str">
        <f t="shared" si="299"/>
        <v>CL.IC.IT.241002.01</v>
      </c>
    </row>
    <row r="3787" spans="1:45" s="167" customFormat="1" ht="15">
      <c r="A3787" s="167" t="s">
        <v>9344</v>
      </c>
      <c r="C3787" s="61" t="s">
        <v>10707</v>
      </c>
      <c r="D3787" s="167" t="s">
        <v>13490</v>
      </c>
      <c r="E3787" s="61" t="s">
        <v>155</v>
      </c>
      <c r="F3787" s="167" t="s">
        <v>545</v>
      </c>
      <c r="G3787" s="129" t="s">
        <v>8801</v>
      </c>
      <c r="H3787" s="62" t="s">
        <v>11848</v>
      </c>
      <c r="I3787" s="129" t="s">
        <v>8802</v>
      </c>
      <c r="J3787" s="63" t="str">
        <f t="shared" si="295"/>
        <v>IC.IT.241101</v>
      </c>
      <c r="K3787" s="61" t="s">
        <v>12175</v>
      </c>
      <c r="L3787" s="167" t="str">
        <f t="shared" si="296"/>
        <v xml:space="preserve">     125 mmHg</v>
      </c>
      <c r="M3787" s="168" t="str">
        <f t="shared" si="297"/>
        <v>PI.IC.IT.241101.01</v>
      </c>
      <c r="N3787" s="168"/>
      <c r="O3787" s="168" t="str">
        <f t="shared" si="298"/>
        <v>PH.IC.IT.241101.01</v>
      </c>
      <c r="Q3787" s="168" t="str">
        <f t="shared" si="299"/>
        <v>CL.IC.IT.241101.01</v>
      </c>
    </row>
    <row r="3788" spans="1:45" s="167" customFormat="1" ht="15">
      <c r="A3788" s="167" t="s">
        <v>9344</v>
      </c>
      <c r="C3788" s="61" t="s">
        <v>10707</v>
      </c>
      <c r="E3788" s="61" t="s">
        <v>155</v>
      </c>
      <c r="F3788" s="167" t="s">
        <v>545</v>
      </c>
      <c r="G3788" s="129" t="s">
        <v>8803</v>
      </c>
      <c r="H3788" s="62" t="s">
        <v>12030</v>
      </c>
      <c r="I3788" s="129" t="s">
        <v>8804</v>
      </c>
      <c r="J3788" s="63" t="str">
        <f t="shared" si="295"/>
        <v>IC.IT.241102</v>
      </c>
      <c r="K3788" s="61" t="s">
        <v>12175</v>
      </c>
      <c r="L3788" s="167" t="str">
        <f t="shared" si="296"/>
        <v xml:space="preserve">     75 mmHg</v>
      </c>
      <c r="M3788" s="168" t="str">
        <f t="shared" si="297"/>
        <v>PI.IC.IT.241102.01</v>
      </c>
      <c r="N3788" s="168"/>
      <c r="O3788" s="168" t="str">
        <f t="shared" si="298"/>
        <v>PH.IC.IT.241102.01</v>
      </c>
      <c r="Q3788" s="168" t="str">
        <f t="shared" si="299"/>
        <v>CL.IC.IT.241102.01</v>
      </c>
    </row>
    <row r="3789" spans="1:45" s="167" customFormat="1" ht="15">
      <c r="A3789" s="167" t="s">
        <v>9344</v>
      </c>
      <c r="C3789" s="61" t="s">
        <v>10707</v>
      </c>
      <c r="E3789" s="61" t="s">
        <v>155</v>
      </c>
      <c r="F3789" s="167" t="s">
        <v>545</v>
      </c>
      <c r="G3789" s="129" t="s">
        <v>8805</v>
      </c>
      <c r="H3789" s="62" t="s">
        <v>12032</v>
      </c>
      <c r="I3789" s="129" t="s">
        <v>8806</v>
      </c>
      <c r="J3789" s="63" t="str">
        <f t="shared" si="295"/>
        <v>IC.IT.241103</v>
      </c>
      <c r="K3789" s="61" t="s">
        <v>12175</v>
      </c>
      <c r="L3789" s="167" t="str">
        <f t="shared" si="296"/>
        <v xml:space="preserve">     25 mmHg</v>
      </c>
      <c r="M3789" s="168" t="str">
        <f t="shared" si="297"/>
        <v>PI.IC.IT.241103.01</v>
      </c>
      <c r="N3789" s="168"/>
      <c r="O3789" s="168" t="str">
        <f t="shared" si="298"/>
        <v>PH.IC.IT.241103.01</v>
      </c>
      <c r="Q3789" s="168" t="str">
        <f t="shared" si="299"/>
        <v>CL.IC.IT.241103.01</v>
      </c>
    </row>
    <row r="3790" spans="1:45" s="167" customFormat="1" ht="15">
      <c r="A3790" s="167" t="s">
        <v>9344</v>
      </c>
      <c r="C3790" s="61" t="s">
        <v>10707</v>
      </c>
      <c r="E3790" s="61" t="s">
        <v>155</v>
      </c>
      <c r="F3790" s="167" t="s">
        <v>545</v>
      </c>
      <c r="G3790" s="129" t="s">
        <v>8919</v>
      </c>
      <c r="H3790" s="62" t="s">
        <v>12028</v>
      </c>
      <c r="I3790" s="129" t="s">
        <v>8656</v>
      </c>
      <c r="J3790" s="63" t="str">
        <f t="shared" si="295"/>
        <v>IC.IT.241104</v>
      </c>
      <c r="K3790" s="61" t="s">
        <v>12175</v>
      </c>
      <c r="L3790" s="167" t="str">
        <f t="shared" si="296"/>
        <v xml:space="preserve">     50 mmHg</v>
      </c>
      <c r="M3790" s="168" t="str">
        <f t="shared" si="297"/>
        <v>PI.IC.IT.241104.01</v>
      </c>
      <c r="N3790" s="168"/>
      <c r="O3790" s="168" t="str">
        <f t="shared" si="298"/>
        <v>PH.IC.IT.241104.01</v>
      </c>
      <c r="Q3790" s="168" t="str">
        <f t="shared" si="299"/>
        <v>CL.IC.IT.241104.01</v>
      </c>
    </row>
    <row r="3791" spans="1:45" s="167" customFormat="1" ht="15">
      <c r="A3791" s="167" t="s">
        <v>9344</v>
      </c>
      <c r="C3791" s="61" t="s">
        <v>10707</v>
      </c>
      <c r="E3791" s="61" t="s">
        <v>155</v>
      </c>
      <c r="F3791" s="167" t="s">
        <v>545</v>
      </c>
      <c r="G3791" s="167" t="s">
        <v>8657</v>
      </c>
      <c r="H3791" s="62" t="s">
        <v>12210</v>
      </c>
      <c r="I3791" s="167" t="s">
        <v>8658</v>
      </c>
      <c r="J3791" s="63" t="str">
        <f t="shared" si="295"/>
        <v>IC.IT.241105</v>
      </c>
      <c r="K3791" s="61" t="s">
        <v>12175</v>
      </c>
      <c r="L3791" s="167" t="str">
        <f t="shared" si="296"/>
        <v xml:space="preserve">     100 mmHg</v>
      </c>
      <c r="M3791" s="168" t="str">
        <f t="shared" si="297"/>
        <v>PI.IC.IT.241105.01</v>
      </c>
      <c r="N3791" s="168"/>
      <c r="O3791" s="168" t="str">
        <f t="shared" si="298"/>
        <v>PH.IC.IT.241105.01</v>
      </c>
      <c r="Q3791" s="168" t="str">
        <f t="shared" si="299"/>
        <v>CL.IC.IT.241105.01</v>
      </c>
    </row>
    <row r="3792" spans="1:45" s="167" customFormat="1" ht="15">
      <c r="A3792" s="167" t="s">
        <v>9344</v>
      </c>
      <c r="C3792" s="61" t="s">
        <v>10707</v>
      </c>
      <c r="E3792" s="61" t="s">
        <v>155</v>
      </c>
      <c r="F3792" s="167" t="s">
        <v>545</v>
      </c>
      <c r="G3792" s="167" t="s">
        <v>8651</v>
      </c>
      <c r="H3792" s="62" t="s">
        <v>12212</v>
      </c>
      <c r="I3792" s="167" t="s">
        <v>8652</v>
      </c>
      <c r="J3792" s="63" t="str">
        <f t="shared" si="295"/>
        <v>IC.IT.241106</v>
      </c>
      <c r="K3792" s="61" t="s">
        <v>12175</v>
      </c>
      <c r="L3792" s="167" t="str">
        <f t="shared" si="296"/>
        <v xml:space="preserve">     150 mmHg</v>
      </c>
      <c r="M3792" s="168" t="str">
        <f t="shared" si="297"/>
        <v>PI.IC.IT.241106.01</v>
      </c>
      <c r="N3792" s="168"/>
      <c r="O3792" s="168" t="str">
        <f t="shared" si="298"/>
        <v>PH.IC.IT.241106.01</v>
      </c>
      <c r="Q3792" s="168" t="str">
        <f t="shared" si="299"/>
        <v>CL.IC.IT.241106.01</v>
      </c>
    </row>
    <row r="3793" spans="1:29" s="167" customFormat="1" ht="15">
      <c r="A3793" s="167" t="s">
        <v>9344</v>
      </c>
      <c r="C3793" s="61" t="s">
        <v>10707</v>
      </c>
      <c r="D3793" s="167" t="s">
        <v>8653</v>
      </c>
      <c r="E3793" s="61" t="s">
        <v>153</v>
      </c>
      <c r="F3793" s="167" t="s">
        <v>545</v>
      </c>
      <c r="G3793" s="167" t="s">
        <v>8654</v>
      </c>
      <c r="H3793" s="62" t="s">
        <v>11848</v>
      </c>
      <c r="I3793" s="167" t="s">
        <v>10076</v>
      </c>
      <c r="J3793" s="63" t="str">
        <f t="shared" si="295"/>
        <v>IC.IT.241201</v>
      </c>
      <c r="K3793" s="61" t="s">
        <v>12175</v>
      </c>
      <c r="L3793" s="167" t="str">
        <f t="shared" si="296"/>
        <v xml:space="preserve">     Done: specify date/time</v>
      </c>
      <c r="M3793" s="168" t="str">
        <f t="shared" si="297"/>
        <v>PI.IC.IT.241201.01</v>
      </c>
      <c r="N3793" s="168"/>
      <c r="O3793" s="168" t="str">
        <f t="shared" si="298"/>
        <v>PH.IC.IT.241201.01</v>
      </c>
      <c r="Q3793" s="168" t="str">
        <f t="shared" si="299"/>
        <v>CL.IC.IT.241201.01</v>
      </c>
    </row>
    <row r="3794" spans="1:29" s="167" customFormat="1" ht="15">
      <c r="A3794" s="167" t="s">
        <v>9344</v>
      </c>
      <c r="C3794" s="61" t="s">
        <v>10707</v>
      </c>
      <c r="E3794" s="61" t="s">
        <v>153</v>
      </c>
      <c r="F3794" s="167" t="s">
        <v>545</v>
      </c>
      <c r="G3794" s="167" t="s">
        <v>8655</v>
      </c>
      <c r="H3794" s="62" t="s">
        <v>12030</v>
      </c>
      <c r="I3794" s="167" t="s">
        <v>12171</v>
      </c>
      <c r="J3794" s="63" t="str">
        <f t="shared" si="295"/>
        <v>IC.IT.241202</v>
      </c>
      <c r="K3794" s="61" t="s">
        <v>12175</v>
      </c>
      <c r="L3794" s="167" t="str">
        <f t="shared" si="296"/>
        <v xml:space="preserve">     N/A</v>
      </c>
      <c r="M3794" s="168" t="str">
        <f t="shared" si="297"/>
        <v>PI.IC.IT.241202.01</v>
      </c>
      <c r="N3794" s="168"/>
      <c r="O3794" s="168" t="str">
        <f t="shared" si="298"/>
        <v>PH.IC.IT.241202.01</v>
      </c>
      <c r="Q3794" s="168" t="str">
        <f t="shared" si="299"/>
        <v>CL.IC.IT.241202.01</v>
      </c>
    </row>
    <row r="3795" spans="1:29" s="167" customFormat="1" ht="15">
      <c r="A3795" s="167" t="s">
        <v>9344</v>
      </c>
      <c r="C3795" s="61" t="s">
        <v>10707</v>
      </c>
      <c r="D3795" s="167" t="s">
        <v>8518</v>
      </c>
      <c r="E3795" s="61" t="s">
        <v>215</v>
      </c>
      <c r="F3795" s="167" t="s">
        <v>546</v>
      </c>
      <c r="G3795" s="167" t="s">
        <v>8548</v>
      </c>
      <c r="H3795" s="62" t="s">
        <v>11848</v>
      </c>
      <c r="I3795" s="167" t="s">
        <v>11402</v>
      </c>
      <c r="J3795" s="63" t="str">
        <f t="shared" si="295"/>
        <v>IC.IT.241301</v>
      </c>
      <c r="K3795" s="61" t="s">
        <v>1702</v>
      </c>
      <c r="L3795" s="167" t="str">
        <f t="shared" si="296"/>
        <v xml:space="preserve">     Right</v>
      </c>
      <c r="M3795" s="168" t="str">
        <f t="shared" si="297"/>
        <v>PI.IC.IT.241301.01</v>
      </c>
      <c r="N3795" s="168"/>
      <c r="O3795" s="168" t="str">
        <f t="shared" si="298"/>
        <v>PH.IC.IT.241301.01</v>
      </c>
      <c r="Q3795" s="168" t="str">
        <f t="shared" si="299"/>
        <v>CL.IC.IT.241301.01</v>
      </c>
    </row>
    <row r="3796" spans="1:29" s="167" customFormat="1" ht="15">
      <c r="A3796" s="167" t="s">
        <v>9344</v>
      </c>
      <c r="C3796" s="61" t="s">
        <v>10707</v>
      </c>
      <c r="E3796" s="61" t="s">
        <v>215</v>
      </c>
      <c r="F3796" s="167" t="s">
        <v>546</v>
      </c>
      <c r="G3796" s="167" t="s">
        <v>8661</v>
      </c>
      <c r="H3796" s="62" t="s">
        <v>12030</v>
      </c>
      <c r="I3796" s="167" t="s">
        <v>11563</v>
      </c>
      <c r="J3796" s="63" t="str">
        <f t="shared" si="295"/>
        <v>IC.IT.241302</v>
      </c>
      <c r="K3796" s="61" t="s">
        <v>12175</v>
      </c>
      <c r="L3796" s="167" t="str">
        <f t="shared" si="296"/>
        <v xml:space="preserve">     Left</v>
      </c>
      <c r="M3796" s="168" t="str">
        <f t="shared" si="297"/>
        <v>PI.IC.IT.241302.01</v>
      </c>
      <c r="N3796" s="168"/>
      <c r="O3796" s="168" t="str">
        <f t="shared" si="298"/>
        <v>PH.IC.IT.241302.01</v>
      </c>
      <c r="Q3796" s="168" t="str">
        <f t="shared" si="299"/>
        <v>CL.IC.IT.241302.01</v>
      </c>
    </row>
    <row r="3797" spans="1:29" s="167" customFormat="1" ht="15">
      <c r="A3797" s="167" t="s">
        <v>9344</v>
      </c>
      <c r="C3797" s="61" t="s">
        <v>10707</v>
      </c>
      <c r="D3797" s="167" t="s">
        <v>8520</v>
      </c>
      <c r="E3797" s="61" t="s">
        <v>4082</v>
      </c>
      <c r="F3797" s="167" t="s">
        <v>546</v>
      </c>
      <c r="G3797" s="167" t="s">
        <v>8662</v>
      </c>
      <c r="H3797" s="62" t="s">
        <v>11848</v>
      </c>
      <c r="I3797" s="167" t="s">
        <v>9372</v>
      </c>
      <c r="J3797" s="63" t="str">
        <f t="shared" si="295"/>
        <v>IC.IT.241401</v>
      </c>
      <c r="K3797" s="61" t="s">
        <v>12175</v>
      </c>
      <c r="L3797" s="167" t="str">
        <f t="shared" si="296"/>
        <v xml:space="preserve">     Lateral</v>
      </c>
      <c r="M3797" s="168" t="str">
        <f t="shared" si="297"/>
        <v>PI.IC.IT.241401.01</v>
      </c>
      <c r="N3797" s="168"/>
      <c r="O3797" s="168" t="str">
        <f t="shared" si="298"/>
        <v>PH.IC.IT.241401.01</v>
      </c>
      <c r="Q3797" s="168" t="str">
        <f t="shared" si="299"/>
        <v>CL.IC.IT.241401.01</v>
      </c>
    </row>
    <row r="3798" spans="1:29" s="167" customFormat="1" ht="15">
      <c r="A3798" s="167" t="s">
        <v>9344</v>
      </c>
      <c r="C3798" s="61" t="s">
        <v>10707</v>
      </c>
      <c r="E3798" s="61" t="s">
        <v>4082</v>
      </c>
      <c r="F3798" s="167" t="s">
        <v>546</v>
      </c>
      <c r="G3798" s="167" t="s">
        <v>8663</v>
      </c>
      <c r="H3798" s="62" t="s">
        <v>12030</v>
      </c>
      <c r="I3798" s="167" t="s">
        <v>9373</v>
      </c>
      <c r="J3798" s="63" t="str">
        <f t="shared" si="295"/>
        <v>IC.IT.241402</v>
      </c>
      <c r="K3798" s="61" t="s">
        <v>12175</v>
      </c>
      <c r="L3798" s="167" t="str">
        <f t="shared" si="296"/>
        <v xml:space="preserve">     Medial</v>
      </c>
      <c r="M3798" s="168" t="str">
        <f t="shared" si="297"/>
        <v>PI.IC.IT.241402.01</v>
      </c>
      <c r="N3798" s="168"/>
      <c r="O3798" s="168" t="str">
        <f t="shared" si="298"/>
        <v>PH.IC.IT.241402.01</v>
      </c>
      <c r="Q3798" s="168" t="str">
        <f t="shared" si="299"/>
        <v>CL.IC.IT.241402.01</v>
      </c>
    </row>
    <row r="3799" spans="1:29" s="167" customFormat="1" ht="15">
      <c r="A3799" s="167" t="s">
        <v>9344</v>
      </c>
      <c r="C3799" s="61" t="s">
        <v>10707</v>
      </c>
      <c r="E3799" s="61" t="s">
        <v>4082</v>
      </c>
      <c r="F3799" s="167" t="s">
        <v>546</v>
      </c>
      <c r="G3799" s="167" t="s">
        <v>8664</v>
      </c>
      <c r="H3799" s="62" t="s">
        <v>12032</v>
      </c>
      <c r="I3799" s="167" t="s">
        <v>9374</v>
      </c>
      <c r="J3799" s="63" t="str">
        <f t="shared" si="295"/>
        <v>IC.IT.241403</v>
      </c>
      <c r="K3799" s="61" t="s">
        <v>12175</v>
      </c>
      <c r="L3799" s="167" t="str">
        <f t="shared" si="296"/>
        <v xml:space="preserve">     Anterior</v>
      </c>
      <c r="M3799" s="168" t="str">
        <f t="shared" si="297"/>
        <v>PI.IC.IT.241403.01</v>
      </c>
      <c r="N3799" s="168"/>
      <c r="O3799" s="168" t="str">
        <f t="shared" si="298"/>
        <v>PH.IC.IT.241403.01</v>
      </c>
      <c r="Q3799" s="168" t="str">
        <f t="shared" si="299"/>
        <v>CL.IC.IT.241403.01</v>
      </c>
    </row>
    <row r="3800" spans="1:29" s="167" customFormat="1" ht="15">
      <c r="A3800" s="167" t="s">
        <v>9344</v>
      </c>
      <c r="C3800" s="61" t="s">
        <v>10707</v>
      </c>
      <c r="E3800" s="61" t="s">
        <v>4082</v>
      </c>
      <c r="F3800" s="167" t="s">
        <v>546</v>
      </c>
      <c r="G3800" s="129" t="s">
        <v>8665</v>
      </c>
      <c r="H3800" s="62" t="s">
        <v>12028</v>
      </c>
      <c r="I3800" s="129" t="s">
        <v>9375</v>
      </c>
      <c r="J3800" s="63" t="str">
        <f t="shared" si="295"/>
        <v>IC.IT.241404</v>
      </c>
      <c r="K3800" s="61" t="s">
        <v>12175</v>
      </c>
      <c r="L3800" s="167" t="str">
        <f t="shared" si="296"/>
        <v xml:space="preserve">     Posterior</v>
      </c>
      <c r="M3800" s="168" t="str">
        <f t="shared" si="297"/>
        <v>PI.IC.IT.241404.01</v>
      </c>
      <c r="N3800" s="168"/>
      <c r="O3800" s="168" t="str">
        <f t="shared" si="298"/>
        <v>PH.IC.IT.241404.01</v>
      </c>
      <c r="Q3800" s="168" t="str">
        <f t="shared" si="299"/>
        <v>CL.IC.IT.241404.01</v>
      </c>
    </row>
    <row r="3801" spans="1:29" s="167" customFormat="1" ht="15">
      <c r="A3801" s="167" t="s">
        <v>9344</v>
      </c>
      <c r="C3801" s="61" t="s">
        <v>10707</v>
      </c>
      <c r="E3801" s="61" t="s">
        <v>4082</v>
      </c>
      <c r="F3801" s="167" t="s">
        <v>546</v>
      </c>
      <c r="G3801" s="129" t="s">
        <v>8666</v>
      </c>
      <c r="H3801" s="62" t="s">
        <v>12210</v>
      </c>
      <c r="I3801" s="129" t="s">
        <v>9255</v>
      </c>
      <c r="J3801" s="63" t="str">
        <f t="shared" si="295"/>
        <v>IC.IT.241405</v>
      </c>
      <c r="K3801" s="61" t="s">
        <v>12175</v>
      </c>
      <c r="L3801" s="167" t="str">
        <f t="shared" si="296"/>
        <v xml:space="preserve">     Proximal</v>
      </c>
      <c r="M3801" s="168" t="str">
        <f t="shared" si="297"/>
        <v>PI.IC.IT.241405.01</v>
      </c>
      <c r="N3801" s="168"/>
      <c r="O3801" s="168" t="str">
        <f t="shared" si="298"/>
        <v>PH.IC.IT.241405.01</v>
      </c>
      <c r="Q3801" s="168" t="str">
        <f t="shared" si="299"/>
        <v>CL.IC.IT.241405.01</v>
      </c>
    </row>
    <row r="3802" spans="1:29" s="167" customFormat="1" ht="15">
      <c r="A3802" s="167" t="s">
        <v>9344</v>
      </c>
      <c r="C3802" s="61" t="s">
        <v>10707</v>
      </c>
      <c r="E3802" s="61" t="s">
        <v>4082</v>
      </c>
      <c r="F3802" s="167" t="s">
        <v>546</v>
      </c>
      <c r="G3802" s="129" t="s">
        <v>8556</v>
      </c>
      <c r="H3802" s="62" t="s">
        <v>12212</v>
      </c>
      <c r="I3802" s="129" t="s">
        <v>9256</v>
      </c>
      <c r="J3802" s="63" t="str">
        <f t="shared" si="295"/>
        <v>IC.IT.241406</v>
      </c>
      <c r="K3802" s="61" t="s">
        <v>12175</v>
      </c>
      <c r="L3802" s="167" t="str">
        <f t="shared" si="296"/>
        <v xml:space="preserve">     Distal</v>
      </c>
      <c r="M3802" s="168" t="str">
        <f t="shared" si="297"/>
        <v>PI.IC.IT.241406.01</v>
      </c>
      <c r="N3802" s="168"/>
      <c r="O3802" s="168" t="str">
        <f t="shared" si="298"/>
        <v>PH.IC.IT.241406.01</v>
      </c>
      <c r="Q3802" s="168" t="str">
        <f t="shared" si="299"/>
        <v>CL.IC.IT.241406.01</v>
      </c>
    </row>
    <row r="3803" spans="1:29" s="167" customFormat="1" ht="15">
      <c r="A3803" s="167" t="s">
        <v>9344</v>
      </c>
      <c r="C3803" s="61" t="s">
        <v>10707</v>
      </c>
      <c r="D3803" s="167" t="s">
        <v>8521</v>
      </c>
      <c r="E3803" s="61" t="s">
        <v>594</v>
      </c>
      <c r="F3803" s="167" t="s">
        <v>547</v>
      </c>
      <c r="G3803" s="129" t="s">
        <v>8552</v>
      </c>
      <c r="H3803" s="62" t="s">
        <v>11848</v>
      </c>
      <c r="I3803" s="129" t="s">
        <v>8552</v>
      </c>
      <c r="J3803" s="63" t="str">
        <f t="shared" si="295"/>
        <v>IC.IT.241501</v>
      </c>
      <c r="K3803" s="61" t="s">
        <v>12175</v>
      </c>
      <c r="L3803" s="167" t="str">
        <f t="shared" si="296"/>
        <v>Abdomen</v>
      </c>
      <c r="M3803" s="168" t="str">
        <f t="shared" si="297"/>
        <v>PI.IC.IT.241501.01</v>
      </c>
      <c r="N3803" s="168"/>
      <c r="O3803" s="168" t="str">
        <f t="shared" si="298"/>
        <v>PH.IC.IT.241501.01</v>
      </c>
      <c r="Q3803" s="168" t="str">
        <f t="shared" si="299"/>
        <v>CL.IC.IT.241501.01</v>
      </c>
    </row>
    <row r="3804" spans="1:29" s="167" customFormat="1" ht="15">
      <c r="A3804" s="167" t="s">
        <v>9344</v>
      </c>
      <c r="C3804" s="61" t="s">
        <v>10707</v>
      </c>
      <c r="E3804" s="61" t="s">
        <v>594</v>
      </c>
      <c r="F3804" s="167" t="s">
        <v>547</v>
      </c>
      <c r="G3804" s="129" t="s">
        <v>8553</v>
      </c>
      <c r="H3804" s="62" t="s">
        <v>12030</v>
      </c>
      <c r="I3804" s="129" t="s">
        <v>8553</v>
      </c>
      <c r="J3804" s="63" t="str">
        <f t="shared" si="295"/>
        <v>IC.IT.241502</v>
      </c>
      <c r="K3804" s="61" t="s">
        <v>12175</v>
      </c>
      <c r="L3804" s="167" t="str">
        <f t="shared" si="296"/>
        <v>Flank</v>
      </c>
      <c r="M3804" s="168" t="str">
        <f t="shared" si="297"/>
        <v>PI.IC.IT.241502.01</v>
      </c>
      <c r="N3804" s="168"/>
      <c r="O3804" s="168" t="str">
        <f t="shared" si="298"/>
        <v>PH.IC.IT.241502.01</v>
      </c>
      <c r="Q3804" s="168" t="str">
        <f t="shared" si="299"/>
        <v>CL.IC.IT.241502.01</v>
      </c>
    </row>
    <row r="3805" spans="1:29" s="167" customFormat="1" ht="15">
      <c r="A3805" s="167" t="s">
        <v>9344</v>
      </c>
      <c r="C3805" s="61" t="s">
        <v>10707</v>
      </c>
      <c r="E3805" s="61" t="s">
        <v>594</v>
      </c>
      <c r="F3805" s="167" t="s">
        <v>547</v>
      </c>
      <c r="G3805" s="86" t="s">
        <v>13497</v>
      </c>
      <c r="H3805" s="62" t="s">
        <v>12032</v>
      </c>
      <c r="I3805" s="129" t="s">
        <v>9398</v>
      </c>
      <c r="J3805" s="63" t="str">
        <f t="shared" si="295"/>
        <v>IC.IT.241503</v>
      </c>
      <c r="K3805" s="61" t="s">
        <v>12175</v>
      </c>
      <c r="L3805" s="167" t="str">
        <f t="shared" si="296"/>
        <v xml:space="preserve">     Flank, right</v>
      </c>
      <c r="M3805" s="168" t="str">
        <f t="shared" si="297"/>
        <v>PI.IC.IT.241503.01</v>
      </c>
      <c r="N3805" s="168"/>
      <c r="O3805" s="168" t="str">
        <f t="shared" si="298"/>
        <v>PH.IC.IT.241503.01</v>
      </c>
      <c r="Q3805" s="168" t="str">
        <f t="shared" si="299"/>
        <v>CL.IC.IT.241503.01</v>
      </c>
      <c r="AB3805" s="167" t="s">
        <v>12773</v>
      </c>
      <c r="AC3805" s="167">
        <v>1428</v>
      </c>
    </row>
    <row r="3806" spans="1:29" s="167" customFormat="1" ht="15">
      <c r="A3806" s="167" t="s">
        <v>9344</v>
      </c>
      <c r="C3806" s="61" t="s">
        <v>10707</v>
      </c>
      <c r="E3806" s="61" t="s">
        <v>594</v>
      </c>
      <c r="F3806" s="167" t="s">
        <v>547</v>
      </c>
      <c r="G3806" s="86" t="s">
        <v>13498</v>
      </c>
      <c r="H3806" s="62" t="s">
        <v>12028</v>
      </c>
      <c r="I3806" s="129" t="s">
        <v>9558</v>
      </c>
      <c r="J3806" s="63" t="str">
        <f t="shared" si="295"/>
        <v>IC.IT.241504</v>
      </c>
      <c r="K3806" s="61" t="s">
        <v>12175</v>
      </c>
      <c r="L3806" s="167" t="str">
        <f t="shared" si="296"/>
        <v xml:space="preserve">     Flank, left</v>
      </c>
      <c r="M3806" s="168" t="str">
        <f t="shared" si="297"/>
        <v>PI.IC.IT.241504.01</v>
      </c>
      <c r="N3806" s="168"/>
      <c r="O3806" s="168" t="str">
        <f t="shared" si="298"/>
        <v>PH.IC.IT.241504.01</v>
      </c>
      <c r="Q3806" s="168" t="str">
        <f t="shared" si="299"/>
        <v>CL.IC.IT.241504.01</v>
      </c>
      <c r="AB3806" s="167" t="s">
        <v>12773</v>
      </c>
      <c r="AC3806" s="167">
        <v>1428</v>
      </c>
    </row>
    <row r="3807" spans="1:29" s="167" customFormat="1" ht="15">
      <c r="A3807" s="167" t="s">
        <v>9344</v>
      </c>
      <c r="C3807" s="61" t="s">
        <v>10707</v>
      </c>
      <c r="D3807" s="167" t="s">
        <v>8550</v>
      </c>
      <c r="E3807" s="61" t="s">
        <v>7863</v>
      </c>
      <c r="F3807" s="167" t="s">
        <v>547</v>
      </c>
      <c r="G3807" s="129" t="s">
        <v>9830</v>
      </c>
      <c r="H3807" s="62" t="s">
        <v>11848</v>
      </c>
      <c r="I3807" s="129" t="s">
        <v>10518</v>
      </c>
      <c r="J3807" s="63" t="str">
        <f t="shared" si="295"/>
        <v>IC.IT.241601</v>
      </c>
      <c r="K3807" s="61" t="s">
        <v>12175</v>
      </c>
      <c r="L3807" s="167" t="str">
        <f t="shared" si="296"/>
        <v xml:space="preserve">     RUQ</v>
      </c>
      <c r="M3807" s="168" t="str">
        <f t="shared" si="297"/>
        <v>PI.IC.IT.241601.01</v>
      </c>
      <c r="N3807" s="168"/>
      <c r="O3807" s="168" t="str">
        <f t="shared" si="298"/>
        <v>PH.IC.IT.241601.01</v>
      </c>
      <c r="Q3807" s="168" t="str">
        <f t="shared" si="299"/>
        <v>CL.IC.IT.241601.01</v>
      </c>
    </row>
    <row r="3808" spans="1:29" s="167" customFormat="1" ht="15">
      <c r="A3808" s="167" t="s">
        <v>9344</v>
      </c>
      <c r="C3808" s="61" t="s">
        <v>10707</v>
      </c>
      <c r="E3808" s="61" t="s">
        <v>7863</v>
      </c>
      <c r="F3808" s="167" t="s">
        <v>547</v>
      </c>
      <c r="G3808" s="129" t="s">
        <v>10010</v>
      </c>
      <c r="H3808" s="62" t="s">
        <v>12030</v>
      </c>
      <c r="I3808" s="129" t="s">
        <v>10520</v>
      </c>
      <c r="J3808" s="63" t="str">
        <f t="shared" si="295"/>
        <v>IC.IT.241602</v>
      </c>
      <c r="K3808" s="61" t="s">
        <v>12175</v>
      </c>
      <c r="L3808" s="167" t="str">
        <f t="shared" si="296"/>
        <v xml:space="preserve">     RLQ</v>
      </c>
      <c r="M3808" s="168" t="str">
        <f t="shared" si="297"/>
        <v>PI.IC.IT.241602.01</v>
      </c>
      <c r="N3808" s="168"/>
      <c r="O3808" s="168" t="str">
        <f t="shared" si="298"/>
        <v>PH.IC.IT.241602.01</v>
      </c>
      <c r="Q3808" s="168" t="str">
        <f t="shared" si="299"/>
        <v>CL.IC.IT.241602.01</v>
      </c>
    </row>
    <row r="3809" spans="1:29" s="167" customFormat="1" ht="15">
      <c r="A3809" s="167" t="s">
        <v>9344</v>
      </c>
      <c r="C3809" s="61" t="s">
        <v>10707</v>
      </c>
      <c r="E3809" s="61" t="s">
        <v>7863</v>
      </c>
      <c r="F3809" s="167" t="s">
        <v>547</v>
      </c>
      <c r="G3809" s="129" t="s">
        <v>10011</v>
      </c>
      <c r="H3809" s="62" t="s">
        <v>12032</v>
      </c>
      <c r="I3809" s="129" t="s">
        <v>10522</v>
      </c>
      <c r="J3809" s="63" t="str">
        <f t="shared" si="295"/>
        <v>IC.IT.241603</v>
      </c>
      <c r="K3809" s="61" t="s">
        <v>12175</v>
      </c>
      <c r="L3809" s="167" t="str">
        <f t="shared" si="296"/>
        <v xml:space="preserve">     LUQ</v>
      </c>
      <c r="M3809" s="168" t="str">
        <f t="shared" si="297"/>
        <v>PI.IC.IT.241603.01</v>
      </c>
      <c r="N3809" s="168"/>
      <c r="O3809" s="168" t="str">
        <f t="shared" si="298"/>
        <v>PH.IC.IT.241603.01</v>
      </c>
      <c r="Q3809" s="168" t="str">
        <f t="shared" si="299"/>
        <v>CL.IC.IT.241603.01</v>
      </c>
    </row>
    <row r="3810" spans="1:29" s="167" customFormat="1" ht="15">
      <c r="A3810" s="167" t="s">
        <v>9344</v>
      </c>
      <c r="C3810" s="61" t="s">
        <v>10707</v>
      </c>
      <c r="E3810" s="61" t="s">
        <v>7863</v>
      </c>
      <c r="F3810" s="167" t="s">
        <v>547</v>
      </c>
      <c r="G3810" s="167" t="s">
        <v>10012</v>
      </c>
      <c r="H3810" s="62" t="s">
        <v>12028</v>
      </c>
      <c r="I3810" s="167" t="s">
        <v>10524</v>
      </c>
      <c r="J3810" s="63" t="str">
        <f t="shared" si="295"/>
        <v>IC.IT.241604</v>
      </c>
      <c r="K3810" s="61" t="s">
        <v>12175</v>
      </c>
      <c r="L3810" s="167" t="str">
        <f t="shared" si="296"/>
        <v xml:space="preserve">     LLQ</v>
      </c>
      <c r="M3810" s="168" t="str">
        <f t="shared" si="297"/>
        <v>PI.IC.IT.241604.01</v>
      </c>
      <c r="N3810" s="168"/>
      <c r="O3810" s="168" t="str">
        <f t="shared" si="298"/>
        <v>PH.IC.IT.241604.01</v>
      </c>
      <c r="Q3810" s="168" t="str">
        <f t="shared" si="299"/>
        <v>CL.IC.IT.241604.01</v>
      </c>
    </row>
    <row r="3811" spans="1:29" s="167" customFormat="1" ht="15">
      <c r="A3811" s="167" t="s">
        <v>9344</v>
      </c>
      <c r="C3811" s="61" t="s">
        <v>10707</v>
      </c>
      <c r="D3811" s="167" t="s">
        <v>8551</v>
      </c>
      <c r="E3811" s="61" t="s">
        <v>12462</v>
      </c>
      <c r="F3811" s="167" t="s">
        <v>548</v>
      </c>
      <c r="G3811" s="167" t="s">
        <v>8986</v>
      </c>
      <c r="H3811" s="62" t="s">
        <v>11848</v>
      </c>
      <c r="I3811" s="167" t="s">
        <v>8986</v>
      </c>
      <c r="J3811" s="63" t="str">
        <f t="shared" si="295"/>
        <v>IC.IT.241701</v>
      </c>
      <c r="K3811" s="61" t="s">
        <v>12175</v>
      </c>
      <c r="L3811" s="167" t="str">
        <f t="shared" si="296"/>
        <v>Arm</v>
      </c>
      <c r="M3811" s="168" t="str">
        <f t="shared" si="297"/>
        <v>PI.IC.IT.241701.01</v>
      </c>
      <c r="N3811" s="168"/>
      <c r="O3811" s="168" t="str">
        <f t="shared" si="298"/>
        <v>PH.IC.IT.241701.01</v>
      </c>
      <c r="Q3811" s="168" t="str">
        <f t="shared" si="299"/>
        <v>CL.IC.IT.241701.01</v>
      </c>
    </row>
    <row r="3812" spans="1:29" s="167" customFormat="1" ht="15">
      <c r="A3812" s="167" t="s">
        <v>9344</v>
      </c>
      <c r="C3812" s="61" t="s">
        <v>10707</v>
      </c>
      <c r="E3812" s="61" t="s">
        <v>12462</v>
      </c>
      <c r="F3812" s="167" t="s">
        <v>548</v>
      </c>
      <c r="G3812" s="167" t="s">
        <v>8987</v>
      </c>
      <c r="H3812" s="62" t="s">
        <v>12030</v>
      </c>
      <c r="I3812" s="167" t="s">
        <v>8987</v>
      </c>
      <c r="J3812" s="63" t="str">
        <f t="shared" si="295"/>
        <v>IC.IT.241702</v>
      </c>
      <c r="K3812" s="61" t="s">
        <v>12175</v>
      </c>
      <c r="L3812" s="167" t="str">
        <f t="shared" si="296"/>
        <v>Elbow</v>
      </c>
      <c r="M3812" s="168" t="str">
        <f t="shared" si="297"/>
        <v>PI.IC.IT.241702.01</v>
      </c>
      <c r="N3812" s="168"/>
      <c r="O3812" s="168" t="str">
        <f t="shared" si="298"/>
        <v>PH.IC.IT.241702.01</v>
      </c>
      <c r="Q3812" s="168" t="str">
        <f t="shared" si="299"/>
        <v>CL.IC.IT.241702.01</v>
      </c>
    </row>
    <row r="3813" spans="1:29" s="167" customFormat="1" ht="15">
      <c r="A3813" s="167" t="s">
        <v>9344</v>
      </c>
      <c r="C3813" s="61" t="s">
        <v>10707</v>
      </c>
      <c r="E3813" s="61" t="s">
        <v>12462</v>
      </c>
      <c r="F3813" s="167" t="s">
        <v>548</v>
      </c>
      <c r="G3813" s="167" t="s">
        <v>8860</v>
      </c>
      <c r="H3813" s="62" t="s">
        <v>12032</v>
      </c>
      <c r="I3813" s="167" t="s">
        <v>8860</v>
      </c>
      <c r="J3813" s="63" t="str">
        <f t="shared" si="295"/>
        <v>IC.IT.241703</v>
      </c>
      <c r="K3813" s="61" t="s">
        <v>12175</v>
      </c>
      <c r="L3813" s="167" t="str">
        <f t="shared" si="296"/>
        <v>Wrist</v>
      </c>
      <c r="M3813" s="168" t="str">
        <f t="shared" si="297"/>
        <v>PI.IC.IT.241703.01</v>
      </c>
      <c r="N3813" s="168"/>
      <c r="O3813" s="168" t="str">
        <f t="shared" si="298"/>
        <v>PH.IC.IT.241703.01</v>
      </c>
      <c r="Q3813" s="168" t="str">
        <f t="shared" si="299"/>
        <v>CL.IC.IT.241703.01</v>
      </c>
    </row>
    <row r="3814" spans="1:29" s="167" customFormat="1" ht="15">
      <c r="A3814" s="167" t="s">
        <v>9344</v>
      </c>
      <c r="C3814" s="61" t="s">
        <v>10707</v>
      </c>
      <c r="E3814" s="61" t="s">
        <v>12462</v>
      </c>
      <c r="F3814" s="167" t="s">
        <v>548</v>
      </c>
      <c r="G3814" s="167" t="s">
        <v>11746</v>
      </c>
      <c r="H3814" s="62" t="s">
        <v>12028</v>
      </c>
      <c r="I3814" s="167" t="s">
        <v>11746</v>
      </c>
      <c r="J3814" s="63" t="str">
        <f t="shared" si="295"/>
        <v>IC.IT.241704</v>
      </c>
      <c r="K3814" s="61" t="s">
        <v>12175</v>
      </c>
      <c r="L3814" s="167" t="str">
        <f t="shared" si="296"/>
        <v>Hand</v>
      </c>
      <c r="M3814" s="168" t="str">
        <f t="shared" si="297"/>
        <v>PI.IC.IT.241704.01</v>
      </c>
      <c r="N3814" s="168"/>
      <c r="O3814" s="168" t="str">
        <f t="shared" si="298"/>
        <v>PH.IC.IT.241704.01</v>
      </c>
      <c r="Q3814" s="168" t="str">
        <f t="shared" si="299"/>
        <v>CL.IC.IT.241704.01</v>
      </c>
    </row>
    <row r="3815" spans="1:29" s="167" customFormat="1" ht="15">
      <c r="A3815" s="167" t="s">
        <v>9344</v>
      </c>
      <c r="C3815" s="61" t="s">
        <v>10707</v>
      </c>
      <c r="E3815" s="61" t="s">
        <v>12462</v>
      </c>
      <c r="F3815" s="167" t="s">
        <v>548</v>
      </c>
      <c r="G3815" s="167" t="s">
        <v>8861</v>
      </c>
      <c r="H3815" s="62" t="s">
        <v>12210</v>
      </c>
      <c r="I3815" s="167" t="s">
        <v>8862</v>
      </c>
      <c r="J3815" s="63" t="str">
        <f t="shared" si="295"/>
        <v>IC.IT.241705</v>
      </c>
      <c r="K3815" s="61" t="s">
        <v>12175</v>
      </c>
      <c r="L3815" s="167" t="str">
        <f t="shared" si="296"/>
        <v>Finger(s): specify</v>
      </c>
      <c r="M3815" s="168" t="str">
        <f t="shared" si="297"/>
        <v>PI.IC.IT.241705.01</v>
      </c>
      <c r="N3815" s="168"/>
      <c r="O3815" s="168" t="str">
        <f t="shared" si="298"/>
        <v>PH.IC.IT.241705.01</v>
      </c>
      <c r="Q3815" s="168" t="str">
        <f t="shared" si="299"/>
        <v>CL.IC.IT.241705.01</v>
      </c>
    </row>
    <row r="3816" spans="1:29" s="167" customFormat="1" ht="15">
      <c r="A3816" s="167" t="s">
        <v>9344</v>
      </c>
      <c r="C3816" s="61" t="s">
        <v>10707</v>
      </c>
      <c r="E3816" s="61" t="s">
        <v>12462</v>
      </c>
      <c r="F3816" s="167" t="s">
        <v>548</v>
      </c>
      <c r="G3816" s="167" t="s">
        <v>8717</v>
      </c>
      <c r="H3816" s="62" t="s">
        <v>12212</v>
      </c>
      <c r="I3816" s="167" t="s">
        <v>11741</v>
      </c>
      <c r="J3816" s="63" t="str">
        <f t="shared" si="295"/>
        <v>IC.IT.241706</v>
      </c>
      <c r="K3816" s="61" t="s">
        <v>12175</v>
      </c>
      <c r="L3816" s="167" t="str">
        <f t="shared" si="296"/>
        <v>Trochanter</v>
      </c>
      <c r="M3816" s="168" t="str">
        <f t="shared" si="297"/>
        <v>PI.IC.IT.241706.01</v>
      </c>
      <c r="N3816" s="168"/>
      <c r="O3816" s="168" t="str">
        <f t="shared" si="298"/>
        <v>PH.IC.IT.241706.01</v>
      </c>
      <c r="Q3816" s="168" t="str">
        <f t="shared" si="299"/>
        <v>CL.IC.IT.241706.01</v>
      </c>
    </row>
    <row r="3817" spans="1:29" s="167" customFormat="1" ht="15">
      <c r="A3817" s="167" t="s">
        <v>9344</v>
      </c>
      <c r="C3817" s="61" t="s">
        <v>10707</v>
      </c>
      <c r="E3817" s="61" t="s">
        <v>12462</v>
      </c>
      <c r="F3817" s="167" t="s">
        <v>548</v>
      </c>
      <c r="G3817" s="167" t="s">
        <v>11740</v>
      </c>
      <c r="H3817" s="62" t="s">
        <v>12225</v>
      </c>
      <c r="I3817" s="167" t="s">
        <v>11740</v>
      </c>
      <c r="J3817" s="63" t="str">
        <f t="shared" si="295"/>
        <v>IC.IT.241707</v>
      </c>
      <c r="K3817" s="61" t="s">
        <v>12175</v>
      </c>
      <c r="L3817" s="167" t="str">
        <f t="shared" si="296"/>
        <v>Knee</v>
      </c>
      <c r="M3817" s="168" t="str">
        <f t="shared" si="297"/>
        <v>PI.IC.IT.241707.01</v>
      </c>
      <c r="N3817" s="168"/>
      <c r="O3817" s="168" t="str">
        <f t="shared" si="298"/>
        <v>PH.IC.IT.241707.01</v>
      </c>
      <c r="Q3817" s="168" t="str">
        <f t="shared" si="299"/>
        <v>CL.IC.IT.241707.01</v>
      </c>
    </row>
    <row r="3818" spans="1:29" s="167" customFormat="1" ht="15">
      <c r="A3818" s="167" t="s">
        <v>9344</v>
      </c>
      <c r="C3818" s="61" t="s">
        <v>10707</v>
      </c>
      <c r="E3818" s="61" t="s">
        <v>12462</v>
      </c>
      <c r="F3818" s="167" t="s">
        <v>548</v>
      </c>
      <c r="G3818" s="167" t="s">
        <v>8718</v>
      </c>
      <c r="H3818" s="62" t="s">
        <v>11638</v>
      </c>
      <c r="I3818" s="167" t="s">
        <v>11738</v>
      </c>
      <c r="J3818" s="63" t="str">
        <f t="shared" si="295"/>
        <v>IC.IT.241708</v>
      </c>
      <c r="K3818" s="61" t="s">
        <v>12175</v>
      </c>
      <c r="L3818" s="167" t="str">
        <f t="shared" si="296"/>
        <v>Malleous</v>
      </c>
      <c r="M3818" s="168" t="str">
        <f t="shared" si="297"/>
        <v>PI.IC.IT.241708.01</v>
      </c>
      <c r="N3818" s="168"/>
      <c r="O3818" s="168" t="str">
        <f t="shared" si="298"/>
        <v>PH.IC.IT.241708.01</v>
      </c>
      <c r="Q3818" s="168" t="str">
        <f t="shared" si="299"/>
        <v>CL.IC.IT.241708.01</v>
      </c>
    </row>
    <row r="3819" spans="1:29" s="167" customFormat="1" ht="15">
      <c r="A3819" s="167" t="s">
        <v>9344</v>
      </c>
      <c r="C3819" s="61" t="s">
        <v>10707</v>
      </c>
      <c r="E3819" s="61" t="s">
        <v>12462</v>
      </c>
      <c r="F3819" s="167" t="s">
        <v>548</v>
      </c>
      <c r="G3819" s="167" t="s">
        <v>8719</v>
      </c>
      <c r="H3819" s="62" t="s">
        <v>11639</v>
      </c>
      <c r="I3819" s="167" t="s">
        <v>8719</v>
      </c>
      <c r="J3819" s="63" t="str">
        <f t="shared" si="295"/>
        <v>IC.IT.241709</v>
      </c>
      <c r="K3819" s="61" t="s">
        <v>12175</v>
      </c>
      <c r="L3819" s="167" t="str">
        <f t="shared" si="296"/>
        <v>Heel</v>
      </c>
      <c r="M3819" s="168" t="str">
        <f t="shared" si="297"/>
        <v>PI.IC.IT.241709.01</v>
      </c>
      <c r="N3819" s="168"/>
      <c r="O3819" s="168" t="str">
        <f t="shared" si="298"/>
        <v>PH.IC.IT.241709.01</v>
      </c>
      <c r="Q3819" s="168" t="str">
        <f t="shared" si="299"/>
        <v>CL.IC.IT.241709.01</v>
      </c>
    </row>
    <row r="3820" spans="1:29" s="167" customFormat="1" ht="15">
      <c r="A3820" s="167" t="s">
        <v>9344</v>
      </c>
      <c r="C3820" s="61" t="s">
        <v>10707</v>
      </c>
      <c r="E3820" s="61" t="s">
        <v>12462</v>
      </c>
      <c r="F3820" s="167" t="s">
        <v>548</v>
      </c>
      <c r="G3820" s="167" t="s">
        <v>11737</v>
      </c>
      <c r="H3820" s="62" t="s">
        <v>11829</v>
      </c>
      <c r="I3820" s="167" t="s">
        <v>11737</v>
      </c>
      <c r="J3820" s="63" t="str">
        <f t="shared" si="295"/>
        <v>IC.IT.241710</v>
      </c>
      <c r="K3820" s="61" t="s">
        <v>12175</v>
      </c>
      <c r="L3820" s="167" t="str">
        <f t="shared" si="296"/>
        <v>Foot</v>
      </c>
      <c r="M3820" s="168" t="str">
        <f t="shared" si="297"/>
        <v>PI.IC.IT.241710.01</v>
      </c>
      <c r="N3820" s="168"/>
      <c r="O3820" s="168" t="str">
        <f t="shared" si="298"/>
        <v>PH.IC.IT.241710.01</v>
      </c>
      <c r="Q3820" s="168" t="str">
        <f t="shared" si="299"/>
        <v>CL.IC.IT.241710.01</v>
      </c>
    </row>
    <row r="3821" spans="1:29" s="167" customFormat="1" ht="15">
      <c r="A3821" s="167" t="s">
        <v>9344</v>
      </c>
      <c r="C3821" s="61" t="s">
        <v>10707</v>
      </c>
      <c r="E3821" s="61" t="s">
        <v>12462</v>
      </c>
      <c r="F3821" s="167" t="s">
        <v>548</v>
      </c>
      <c r="G3821" s="167" t="s">
        <v>8720</v>
      </c>
      <c r="H3821" s="62" t="s">
        <v>155</v>
      </c>
      <c r="I3821" s="167" t="s">
        <v>8721</v>
      </c>
      <c r="J3821" s="63" t="str">
        <f t="shared" si="295"/>
        <v>IC.IT.241711</v>
      </c>
      <c r="K3821" s="61" t="s">
        <v>12175</v>
      </c>
      <c r="L3821" s="167" t="str">
        <f t="shared" si="296"/>
        <v>Toe(s): specify</v>
      </c>
      <c r="M3821" s="168" t="str">
        <f t="shared" si="297"/>
        <v>PI.IC.IT.241711.01</v>
      </c>
      <c r="N3821" s="168"/>
      <c r="O3821" s="168" t="str">
        <f t="shared" si="298"/>
        <v>PH.IC.IT.241711.01</v>
      </c>
      <c r="Q3821" s="168" t="str">
        <f t="shared" si="299"/>
        <v>CL.IC.IT.241711.01</v>
      </c>
    </row>
    <row r="3822" spans="1:29" s="167" customFormat="1" ht="15">
      <c r="A3822" s="167" t="s">
        <v>9344</v>
      </c>
      <c r="C3822" s="61" t="s">
        <v>10707</v>
      </c>
      <c r="E3822" s="61" t="s">
        <v>702</v>
      </c>
      <c r="F3822" s="167" t="s">
        <v>548</v>
      </c>
      <c r="G3822" s="167" t="s">
        <v>370</v>
      </c>
      <c r="H3822" s="61" t="s">
        <v>153</v>
      </c>
      <c r="I3822" s="167" t="s">
        <v>370</v>
      </c>
      <c r="J3822" s="63" t="str">
        <f t="shared" si="295"/>
        <v>IC.IT.241712</v>
      </c>
      <c r="K3822" s="61" t="s">
        <v>13277</v>
      </c>
      <c r="L3822" s="167" t="str">
        <f t="shared" si="296"/>
        <v>Shin</v>
      </c>
      <c r="M3822" s="168" t="str">
        <f t="shared" si="297"/>
        <v>PI.IC.IT.241712.01</v>
      </c>
      <c r="N3822" s="168"/>
      <c r="O3822" s="168" t="str">
        <f t="shared" si="298"/>
        <v>PH.IC.IT.241712.01</v>
      </c>
      <c r="Q3822" s="168" t="str">
        <f t="shared" si="299"/>
        <v>CL.IC.IT.241712.01</v>
      </c>
      <c r="Z3822" s="167" t="s">
        <v>444</v>
      </c>
      <c r="AA3822" s="167">
        <v>1279</v>
      </c>
    </row>
    <row r="3823" spans="1:29" s="167" customFormat="1" ht="15">
      <c r="A3823" s="167" t="s">
        <v>9344</v>
      </c>
      <c r="C3823" s="61" t="s">
        <v>10707</v>
      </c>
      <c r="E3823" s="61" t="s">
        <v>12462</v>
      </c>
      <c r="F3823" s="167" t="s">
        <v>548</v>
      </c>
      <c r="G3823" s="86" t="s">
        <v>9566</v>
      </c>
      <c r="H3823" s="62" t="s">
        <v>12101</v>
      </c>
      <c r="I3823" s="86" t="s">
        <v>9566</v>
      </c>
      <c r="J3823" s="63" t="str">
        <f t="shared" si="295"/>
        <v>IC.IT.241713</v>
      </c>
      <c r="K3823" s="61" t="s">
        <v>12175</v>
      </c>
      <c r="L3823" s="167" t="str">
        <f t="shared" si="296"/>
        <v>Arm upper, right</v>
      </c>
      <c r="M3823" s="168" t="str">
        <f t="shared" si="297"/>
        <v>PI.IC.IT.241713.01</v>
      </c>
      <c r="N3823" s="168"/>
      <c r="O3823" s="168" t="str">
        <f t="shared" si="298"/>
        <v>PH.IC.IT.241713.01</v>
      </c>
      <c r="Q3823" s="168" t="str">
        <f t="shared" si="299"/>
        <v>CL.IC.IT.241713.01</v>
      </c>
      <c r="AB3823" s="167" t="s">
        <v>12773</v>
      </c>
      <c r="AC3823" s="167">
        <v>1428</v>
      </c>
    </row>
    <row r="3824" spans="1:29" s="167" customFormat="1" ht="15">
      <c r="A3824" s="167" t="s">
        <v>9344</v>
      </c>
      <c r="C3824" s="61" t="s">
        <v>10707</v>
      </c>
      <c r="E3824" s="61" t="s">
        <v>12462</v>
      </c>
      <c r="F3824" s="167" t="s">
        <v>548</v>
      </c>
      <c r="G3824" s="86" t="s">
        <v>9568</v>
      </c>
      <c r="H3824" s="62" t="s">
        <v>12102</v>
      </c>
      <c r="I3824" s="86" t="s">
        <v>9568</v>
      </c>
      <c r="J3824" s="63" t="str">
        <f t="shared" si="295"/>
        <v>IC.IT.241714</v>
      </c>
      <c r="K3824" s="61" t="s">
        <v>12175</v>
      </c>
      <c r="L3824" s="167" t="str">
        <f t="shared" si="296"/>
        <v>Arm upper, left</v>
      </c>
      <c r="M3824" s="168" t="str">
        <f t="shared" si="297"/>
        <v>PI.IC.IT.241714.01</v>
      </c>
      <c r="N3824" s="168"/>
      <c r="O3824" s="168" t="str">
        <f t="shared" si="298"/>
        <v>PH.IC.IT.241714.01</v>
      </c>
      <c r="Q3824" s="168" t="str">
        <f t="shared" si="299"/>
        <v>CL.IC.IT.241714.01</v>
      </c>
      <c r="AB3824" s="167" t="s">
        <v>12773</v>
      </c>
      <c r="AC3824" s="167">
        <v>1428</v>
      </c>
    </row>
    <row r="3825" spans="1:29" s="167" customFormat="1" ht="15">
      <c r="A3825" s="167" t="s">
        <v>9344</v>
      </c>
      <c r="C3825" s="61" t="s">
        <v>10707</v>
      </c>
      <c r="E3825" s="61" t="s">
        <v>12462</v>
      </c>
      <c r="F3825" s="167" t="s">
        <v>548</v>
      </c>
      <c r="G3825" s="86" t="s">
        <v>9712</v>
      </c>
      <c r="H3825" s="62" t="s">
        <v>11559</v>
      </c>
      <c r="I3825" s="86" t="s">
        <v>9712</v>
      </c>
      <c r="J3825" s="63" t="str">
        <f t="shared" si="295"/>
        <v>IC.IT.241715</v>
      </c>
      <c r="K3825" s="61" t="s">
        <v>12175</v>
      </c>
      <c r="L3825" s="167" t="str">
        <f t="shared" si="296"/>
        <v>Elbow, right</v>
      </c>
      <c r="M3825" s="168" t="str">
        <f t="shared" si="297"/>
        <v>PI.IC.IT.241715.01</v>
      </c>
      <c r="N3825" s="168"/>
      <c r="O3825" s="168" t="str">
        <f t="shared" si="298"/>
        <v>PH.IC.IT.241715.01</v>
      </c>
      <c r="Q3825" s="168" t="str">
        <f t="shared" si="299"/>
        <v>CL.IC.IT.241715.01</v>
      </c>
      <c r="AB3825" s="167" t="s">
        <v>12773</v>
      </c>
      <c r="AC3825" s="167">
        <v>1428</v>
      </c>
    </row>
    <row r="3826" spans="1:29" s="167" customFormat="1" ht="15">
      <c r="A3826" s="167" t="s">
        <v>9344</v>
      </c>
      <c r="C3826" s="61" t="s">
        <v>10707</v>
      </c>
      <c r="E3826" s="61" t="s">
        <v>12462</v>
      </c>
      <c r="F3826" s="167" t="s">
        <v>548</v>
      </c>
      <c r="G3826" s="86" t="s">
        <v>9714</v>
      </c>
      <c r="H3826" s="62" t="s">
        <v>11560</v>
      </c>
      <c r="I3826" s="86" t="s">
        <v>9714</v>
      </c>
      <c r="J3826" s="63" t="str">
        <f t="shared" si="295"/>
        <v>IC.IT.241716</v>
      </c>
      <c r="K3826" s="61" t="s">
        <v>12175</v>
      </c>
      <c r="L3826" s="167" t="str">
        <f t="shared" si="296"/>
        <v>Elbow, left</v>
      </c>
      <c r="M3826" s="168" t="str">
        <f t="shared" si="297"/>
        <v>PI.IC.IT.241716.01</v>
      </c>
      <c r="N3826" s="168"/>
      <c r="O3826" s="168" t="str">
        <f t="shared" si="298"/>
        <v>PH.IC.IT.241716.01</v>
      </c>
      <c r="Q3826" s="168" t="str">
        <f t="shared" si="299"/>
        <v>CL.IC.IT.241716.01</v>
      </c>
      <c r="AB3826" s="167" t="s">
        <v>12773</v>
      </c>
      <c r="AC3826" s="167">
        <v>1428</v>
      </c>
    </row>
    <row r="3827" spans="1:29" s="167" customFormat="1" ht="15">
      <c r="A3827" s="167" t="s">
        <v>9344</v>
      </c>
      <c r="C3827" s="61" t="s">
        <v>10707</v>
      </c>
      <c r="E3827" s="61" t="s">
        <v>12462</v>
      </c>
      <c r="F3827" s="167" t="s">
        <v>548</v>
      </c>
      <c r="G3827" s="86" t="s">
        <v>9716</v>
      </c>
      <c r="H3827" s="62" t="s">
        <v>11561</v>
      </c>
      <c r="I3827" s="86" t="s">
        <v>9716</v>
      </c>
      <c r="J3827" s="63" t="str">
        <f t="shared" si="295"/>
        <v>IC.IT.241717</v>
      </c>
      <c r="K3827" s="61" t="s">
        <v>12175</v>
      </c>
      <c r="L3827" s="167" t="str">
        <f t="shared" si="296"/>
        <v>Forearm, right</v>
      </c>
      <c r="M3827" s="168" t="str">
        <f t="shared" si="297"/>
        <v>PI.IC.IT.241717.01</v>
      </c>
      <c r="N3827" s="168"/>
      <c r="O3827" s="168" t="str">
        <f t="shared" si="298"/>
        <v>PH.IC.IT.241717.01</v>
      </c>
      <c r="Q3827" s="168" t="str">
        <f t="shared" si="299"/>
        <v>CL.IC.IT.241717.01</v>
      </c>
      <c r="AB3827" s="167" t="s">
        <v>12773</v>
      </c>
      <c r="AC3827" s="167">
        <v>1428</v>
      </c>
    </row>
    <row r="3828" spans="1:29" s="167" customFormat="1" ht="15">
      <c r="A3828" s="167" t="s">
        <v>9344</v>
      </c>
      <c r="C3828" s="61" t="s">
        <v>10707</v>
      </c>
      <c r="E3828" s="61" t="s">
        <v>12462</v>
      </c>
      <c r="F3828" s="167" t="s">
        <v>548</v>
      </c>
      <c r="G3828" s="86" t="s">
        <v>9718</v>
      </c>
      <c r="H3828" s="62" t="s">
        <v>12060</v>
      </c>
      <c r="I3828" s="86" t="s">
        <v>9718</v>
      </c>
      <c r="J3828" s="63" t="str">
        <f t="shared" si="295"/>
        <v>IC.IT.241718</v>
      </c>
      <c r="K3828" s="61" t="s">
        <v>12175</v>
      </c>
      <c r="L3828" s="167" t="str">
        <f t="shared" si="296"/>
        <v>Forearm, left</v>
      </c>
      <c r="M3828" s="168" t="str">
        <f t="shared" si="297"/>
        <v>PI.IC.IT.241718.01</v>
      </c>
      <c r="N3828" s="168"/>
      <c r="O3828" s="168" t="str">
        <f t="shared" si="298"/>
        <v>PH.IC.IT.241718.01</v>
      </c>
      <c r="Q3828" s="168" t="str">
        <f t="shared" si="299"/>
        <v>CL.IC.IT.241718.01</v>
      </c>
      <c r="AB3828" s="167" t="s">
        <v>12773</v>
      </c>
      <c r="AC3828" s="167">
        <v>1428</v>
      </c>
    </row>
    <row r="3829" spans="1:29" s="167" customFormat="1" ht="15">
      <c r="A3829" s="167" t="s">
        <v>9344</v>
      </c>
      <c r="C3829" s="61" t="s">
        <v>10707</v>
      </c>
      <c r="E3829" s="61" t="s">
        <v>12462</v>
      </c>
      <c r="F3829" s="167" t="s">
        <v>548</v>
      </c>
      <c r="G3829" s="86" t="s">
        <v>9720</v>
      </c>
      <c r="H3829" s="62" t="s">
        <v>11913</v>
      </c>
      <c r="I3829" s="86" t="s">
        <v>9720</v>
      </c>
      <c r="J3829" s="63" t="str">
        <f t="shared" si="295"/>
        <v>IC.IT.241719</v>
      </c>
      <c r="K3829" s="61" t="s">
        <v>12175</v>
      </c>
      <c r="L3829" s="167" t="str">
        <f t="shared" si="296"/>
        <v>Wrist, right</v>
      </c>
      <c r="M3829" s="168" t="str">
        <f t="shared" si="297"/>
        <v>PI.IC.IT.241719.01</v>
      </c>
      <c r="N3829" s="168"/>
      <c r="O3829" s="168" t="str">
        <f t="shared" si="298"/>
        <v>PH.IC.IT.241719.01</v>
      </c>
      <c r="Q3829" s="168" t="str">
        <f t="shared" si="299"/>
        <v>CL.IC.IT.241719.01</v>
      </c>
      <c r="AB3829" s="167" t="s">
        <v>12773</v>
      </c>
      <c r="AC3829" s="167">
        <v>1428</v>
      </c>
    </row>
    <row r="3830" spans="1:29" s="167" customFormat="1" ht="15">
      <c r="A3830" s="167" t="s">
        <v>9344</v>
      </c>
      <c r="C3830" s="61" t="s">
        <v>10707</v>
      </c>
      <c r="E3830" s="61" t="s">
        <v>12462</v>
      </c>
      <c r="F3830" s="167" t="s">
        <v>548</v>
      </c>
      <c r="G3830" s="86" t="s">
        <v>9722</v>
      </c>
      <c r="H3830" s="62" t="s">
        <v>11906</v>
      </c>
      <c r="I3830" s="86" t="s">
        <v>9722</v>
      </c>
      <c r="J3830" s="63" t="str">
        <f t="shared" si="295"/>
        <v>IC.IT.241720</v>
      </c>
      <c r="K3830" s="61" t="s">
        <v>12175</v>
      </c>
      <c r="L3830" s="167" t="str">
        <f t="shared" si="296"/>
        <v>Wrist, left</v>
      </c>
      <c r="M3830" s="168" t="str">
        <f t="shared" si="297"/>
        <v>PI.IC.IT.241720.01</v>
      </c>
      <c r="N3830" s="168"/>
      <c r="O3830" s="168" t="str">
        <f t="shared" si="298"/>
        <v>PH.IC.IT.241720.01</v>
      </c>
      <c r="Q3830" s="168" t="str">
        <f t="shared" si="299"/>
        <v>CL.IC.IT.241720.01</v>
      </c>
      <c r="AB3830" s="167" t="s">
        <v>12773</v>
      </c>
      <c r="AC3830" s="167">
        <v>1428</v>
      </c>
    </row>
    <row r="3831" spans="1:29" s="167" customFormat="1" ht="15">
      <c r="A3831" s="167" t="s">
        <v>9344</v>
      </c>
      <c r="C3831" s="61" t="s">
        <v>10707</v>
      </c>
      <c r="E3831" s="61" t="s">
        <v>12462</v>
      </c>
      <c r="F3831" s="167" t="s">
        <v>548</v>
      </c>
      <c r="G3831" s="86" t="s">
        <v>9437</v>
      </c>
      <c r="H3831" s="62" t="s">
        <v>10704</v>
      </c>
      <c r="I3831" s="86" t="s">
        <v>9437</v>
      </c>
      <c r="J3831" s="63" t="str">
        <f t="shared" si="295"/>
        <v>IC.IT.241721</v>
      </c>
      <c r="K3831" s="61" t="s">
        <v>12175</v>
      </c>
      <c r="L3831" s="167" t="str">
        <f t="shared" si="296"/>
        <v>Hand, right</v>
      </c>
      <c r="M3831" s="168" t="str">
        <f t="shared" si="297"/>
        <v>PI.IC.IT.241721.01</v>
      </c>
      <c r="N3831" s="168"/>
      <c r="O3831" s="168" t="str">
        <f t="shared" si="298"/>
        <v>PH.IC.IT.241721.01</v>
      </c>
      <c r="Q3831" s="168" t="str">
        <f t="shared" si="299"/>
        <v>CL.IC.IT.241721.01</v>
      </c>
      <c r="AB3831" s="167" t="s">
        <v>12773</v>
      </c>
      <c r="AC3831" s="167">
        <v>1428</v>
      </c>
    </row>
    <row r="3832" spans="1:29" s="167" customFormat="1" ht="15">
      <c r="A3832" s="167" t="s">
        <v>9344</v>
      </c>
      <c r="C3832" s="61" t="s">
        <v>10707</v>
      </c>
      <c r="E3832" s="61" t="s">
        <v>12462</v>
      </c>
      <c r="F3832" s="167" t="s">
        <v>548</v>
      </c>
      <c r="G3832" s="86" t="s">
        <v>9444</v>
      </c>
      <c r="H3832" s="62" t="s">
        <v>10705</v>
      </c>
      <c r="I3832" s="86" t="s">
        <v>9444</v>
      </c>
      <c r="J3832" s="63" t="str">
        <f t="shared" si="295"/>
        <v>IC.IT.241722</v>
      </c>
      <c r="K3832" s="61" t="s">
        <v>12175</v>
      </c>
      <c r="L3832" s="167" t="str">
        <f t="shared" si="296"/>
        <v>Hand, left</v>
      </c>
      <c r="M3832" s="168" t="str">
        <f t="shared" si="297"/>
        <v>PI.IC.IT.241722.01</v>
      </c>
      <c r="N3832" s="168"/>
      <c r="O3832" s="168" t="str">
        <f t="shared" si="298"/>
        <v>PH.IC.IT.241722.01</v>
      </c>
      <c r="Q3832" s="168" t="str">
        <f t="shared" si="299"/>
        <v>CL.IC.IT.241722.01</v>
      </c>
      <c r="AB3832" s="167" t="s">
        <v>12773</v>
      </c>
      <c r="AC3832" s="167">
        <v>1428</v>
      </c>
    </row>
    <row r="3833" spans="1:29" s="167" customFormat="1" ht="15">
      <c r="A3833" s="167" t="s">
        <v>9344</v>
      </c>
      <c r="C3833" s="61" t="s">
        <v>10707</v>
      </c>
      <c r="E3833" s="61" t="s">
        <v>12462</v>
      </c>
      <c r="F3833" s="167" t="s">
        <v>548</v>
      </c>
      <c r="G3833" s="86" t="s">
        <v>9574</v>
      </c>
      <c r="H3833" s="62" t="s">
        <v>10706</v>
      </c>
      <c r="I3833" s="86" t="s">
        <v>9574</v>
      </c>
      <c r="J3833" s="63" t="str">
        <f t="shared" si="295"/>
        <v>IC.IT.241723</v>
      </c>
      <c r="K3833" s="61" t="s">
        <v>12175</v>
      </c>
      <c r="L3833" s="167" t="str">
        <f t="shared" si="296"/>
        <v>Finger(s), right: specify</v>
      </c>
      <c r="M3833" s="168" t="str">
        <f t="shared" si="297"/>
        <v>PI.IC.IT.241723.01</v>
      </c>
      <c r="N3833" s="168"/>
      <c r="O3833" s="168" t="str">
        <f t="shared" si="298"/>
        <v>PH.IC.IT.241723.01</v>
      </c>
      <c r="Q3833" s="168" t="str">
        <f t="shared" si="299"/>
        <v>CL.IC.IT.241723.01</v>
      </c>
      <c r="AB3833" s="167" t="s">
        <v>12773</v>
      </c>
      <c r="AC3833" s="167">
        <v>1428</v>
      </c>
    </row>
    <row r="3834" spans="1:29" s="167" customFormat="1" ht="15">
      <c r="A3834" s="167" t="s">
        <v>9344</v>
      </c>
      <c r="C3834" s="61" t="s">
        <v>10707</v>
      </c>
      <c r="E3834" s="61" t="s">
        <v>702</v>
      </c>
      <c r="F3834" s="167" t="s">
        <v>548</v>
      </c>
      <c r="G3834" s="86" t="s">
        <v>9576</v>
      </c>
      <c r="H3834" s="61" t="s">
        <v>10707</v>
      </c>
      <c r="I3834" s="86" t="s">
        <v>9576</v>
      </c>
      <c r="J3834" s="63" t="str">
        <f t="shared" si="295"/>
        <v>IC.IT.241724</v>
      </c>
      <c r="K3834" s="61" t="s">
        <v>13277</v>
      </c>
      <c r="L3834" s="167" t="str">
        <f t="shared" si="296"/>
        <v>Finger(s), left:  specify</v>
      </c>
      <c r="M3834" s="168" t="str">
        <f t="shared" si="297"/>
        <v>PI.IC.IT.241724.01</v>
      </c>
      <c r="N3834" s="168"/>
      <c r="O3834" s="168" t="str">
        <f t="shared" si="298"/>
        <v>PH.IC.IT.241724.01</v>
      </c>
      <c r="Q3834" s="168" t="str">
        <f t="shared" si="299"/>
        <v>CL.IC.IT.241724.01</v>
      </c>
      <c r="AB3834" s="167" t="s">
        <v>12773</v>
      </c>
      <c r="AC3834" s="167">
        <v>1428</v>
      </c>
    </row>
    <row r="3835" spans="1:29" s="167" customFormat="1" ht="15">
      <c r="A3835" s="167" t="s">
        <v>9344</v>
      </c>
      <c r="C3835" s="61" t="s">
        <v>10707</v>
      </c>
      <c r="E3835" s="61" t="s">
        <v>12462</v>
      </c>
      <c r="F3835" s="167" t="s">
        <v>548</v>
      </c>
      <c r="G3835" s="86" t="s">
        <v>9578</v>
      </c>
      <c r="H3835" s="62" t="s">
        <v>10708</v>
      </c>
      <c r="I3835" s="86" t="s">
        <v>9578</v>
      </c>
      <c r="J3835" s="63" t="str">
        <f t="shared" si="295"/>
        <v>IC.IT.241725</v>
      </c>
      <c r="K3835" s="61" t="s">
        <v>12175</v>
      </c>
      <c r="L3835" s="167" t="str">
        <f t="shared" si="296"/>
        <v>Thigh, right</v>
      </c>
      <c r="M3835" s="168" t="str">
        <f t="shared" si="297"/>
        <v>PI.IC.IT.241725.01</v>
      </c>
      <c r="N3835" s="168"/>
      <c r="O3835" s="168" t="str">
        <f t="shared" si="298"/>
        <v>PH.IC.IT.241725.01</v>
      </c>
      <c r="Q3835" s="168" t="str">
        <f t="shared" si="299"/>
        <v>CL.IC.IT.241725.01</v>
      </c>
      <c r="AB3835" s="167" t="s">
        <v>12773</v>
      </c>
      <c r="AC3835" s="167">
        <v>1428</v>
      </c>
    </row>
    <row r="3836" spans="1:29" s="167" customFormat="1" ht="15">
      <c r="A3836" s="167" t="s">
        <v>9344</v>
      </c>
      <c r="C3836" s="61" t="s">
        <v>10707</v>
      </c>
      <c r="E3836" s="61" t="s">
        <v>12462</v>
      </c>
      <c r="F3836" s="167" t="s">
        <v>548</v>
      </c>
      <c r="G3836" s="86" t="s">
        <v>9580</v>
      </c>
      <c r="H3836" s="62" t="s">
        <v>10709</v>
      </c>
      <c r="I3836" s="86" t="s">
        <v>9580</v>
      </c>
      <c r="J3836" s="63" t="str">
        <f t="shared" si="295"/>
        <v>IC.IT.241726</v>
      </c>
      <c r="K3836" s="61" t="s">
        <v>12175</v>
      </c>
      <c r="L3836" s="167" t="str">
        <f t="shared" si="296"/>
        <v>Thigh, left</v>
      </c>
      <c r="M3836" s="168" t="str">
        <f t="shared" si="297"/>
        <v>PI.IC.IT.241726.01</v>
      </c>
      <c r="N3836" s="168"/>
      <c r="O3836" s="168" t="str">
        <f t="shared" si="298"/>
        <v>PH.IC.IT.241726.01</v>
      </c>
      <c r="Q3836" s="168" t="str">
        <f t="shared" si="299"/>
        <v>CL.IC.IT.241726.01</v>
      </c>
      <c r="AB3836" s="167" t="s">
        <v>12773</v>
      </c>
      <c r="AC3836" s="167">
        <v>1428</v>
      </c>
    </row>
    <row r="3837" spans="1:29" s="167" customFormat="1" ht="15">
      <c r="A3837" s="167" t="s">
        <v>9344</v>
      </c>
      <c r="C3837" s="61" t="s">
        <v>10707</v>
      </c>
      <c r="E3837" s="61" t="s">
        <v>12462</v>
      </c>
      <c r="F3837" s="167" t="s">
        <v>548</v>
      </c>
      <c r="G3837" s="86" t="s">
        <v>9730</v>
      </c>
      <c r="H3837" s="62" t="s">
        <v>9143</v>
      </c>
      <c r="I3837" s="86" t="s">
        <v>9730</v>
      </c>
      <c r="J3837" s="63" t="str">
        <f t="shared" si="295"/>
        <v>IC.IT.241727</v>
      </c>
      <c r="K3837" s="61" t="s">
        <v>12175</v>
      </c>
      <c r="L3837" s="167" t="str">
        <f t="shared" si="296"/>
        <v>Knee, right</v>
      </c>
      <c r="M3837" s="168" t="str">
        <f t="shared" si="297"/>
        <v>PI.IC.IT.241727.01</v>
      </c>
      <c r="N3837" s="168"/>
      <c r="O3837" s="168" t="str">
        <f t="shared" si="298"/>
        <v>PH.IC.IT.241727.01</v>
      </c>
      <c r="Q3837" s="168" t="str">
        <f t="shared" si="299"/>
        <v>CL.IC.IT.241727.01</v>
      </c>
      <c r="AB3837" s="167" t="s">
        <v>12773</v>
      </c>
      <c r="AC3837" s="167">
        <v>1428</v>
      </c>
    </row>
    <row r="3838" spans="1:29" s="167" customFormat="1" ht="15">
      <c r="A3838" s="167" t="s">
        <v>9344</v>
      </c>
      <c r="C3838" s="61" t="s">
        <v>10707</v>
      </c>
      <c r="E3838" s="61" t="s">
        <v>12462</v>
      </c>
      <c r="F3838" s="167" t="s">
        <v>548</v>
      </c>
      <c r="G3838" s="86" t="s">
        <v>9732</v>
      </c>
      <c r="H3838" s="62" t="s">
        <v>9144</v>
      </c>
      <c r="I3838" s="86" t="s">
        <v>9732</v>
      </c>
      <c r="J3838" s="63" t="str">
        <f t="shared" si="295"/>
        <v>IC.IT.241728</v>
      </c>
      <c r="K3838" s="61" t="s">
        <v>12175</v>
      </c>
      <c r="L3838" s="167" t="str">
        <f t="shared" si="296"/>
        <v>Knee, left</v>
      </c>
      <c r="M3838" s="168" t="str">
        <f t="shared" si="297"/>
        <v>PI.IC.IT.241728.01</v>
      </c>
      <c r="N3838" s="168"/>
      <c r="O3838" s="168" t="str">
        <f t="shared" si="298"/>
        <v>PH.IC.IT.241728.01</v>
      </c>
      <c r="Q3838" s="168" t="str">
        <f t="shared" si="299"/>
        <v>CL.IC.IT.241728.01</v>
      </c>
      <c r="AB3838" s="167" t="s">
        <v>12773</v>
      </c>
      <c r="AC3838" s="167">
        <v>1428</v>
      </c>
    </row>
    <row r="3839" spans="1:29" s="167" customFormat="1" ht="15">
      <c r="A3839" s="167" t="s">
        <v>9344</v>
      </c>
      <c r="C3839" s="61" t="s">
        <v>10707</v>
      </c>
      <c r="E3839" s="61" t="s">
        <v>12462</v>
      </c>
      <c r="F3839" s="167" t="s">
        <v>548</v>
      </c>
      <c r="G3839" s="86" t="s">
        <v>13495</v>
      </c>
      <c r="H3839" s="62" t="s">
        <v>9145</v>
      </c>
      <c r="I3839" s="86" t="s">
        <v>13495</v>
      </c>
      <c r="J3839" s="63" t="str">
        <f t="shared" si="295"/>
        <v>IC.IT.241729</v>
      </c>
      <c r="K3839" s="61" t="s">
        <v>12175</v>
      </c>
      <c r="L3839" s="167" t="str">
        <f t="shared" si="296"/>
        <v>Shin, right</v>
      </c>
      <c r="M3839" s="168" t="str">
        <f t="shared" si="297"/>
        <v>PI.IC.IT.241729.01</v>
      </c>
      <c r="N3839" s="168"/>
      <c r="O3839" s="168" t="str">
        <f t="shared" si="298"/>
        <v>PH.IC.IT.241729.01</v>
      </c>
      <c r="Q3839" s="168" t="str">
        <f t="shared" si="299"/>
        <v>CL.IC.IT.241729.01</v>
      </c>
      <c r="AB3839" s="167" t="s">
        <v>12773</v>
      </c>
      <c r="AC3839" s="167">
        <v>1428</v>
      </c>
    </row>
    <row r="3840" spans="1:29" s="167" customFormat="1" ht="15">
      <c r="A3840" s="167" t="s">
        <v>9344</v>
      </c>
      <c r="C3840" s="61" t="s">
        <v>10707</v>
      </c>
      <c r="E3840" s="61" t="s">
        <v>12462</v>
      </c>
      <c r="F3840" s="167" t="s">
        <v>548</v>
      </c>
      <c r="G3840" s="86" t="s">
        <v>13496</v>
      </c>
      <c r="H3840" s="62" t="s">
        <v>6872</v>
      </c>
      <c r="I3840" s="86" t="s">
        <v>13496</v>
      </c>
      <c r="J3840" s="63" t="str">
        <f t="shared" si="295"/>
        <v>IC.IT.241730</v>
      </c>
      <c r="K3840" s="61" t="s">
        <v>12175</v>
      </c>
      <c r="L3840" s="167" t="str">
        <f t="shared" si="296"/>
        <v>Shin, left</v>
      </c>
      <c r="M3840" s="168" t="str">
        <f t="shared" si="297"/>
        <v>PI.IC.IT.241730.01</v>
      </c>
      <c r="N3840" s="168"/>
      <c r="O3840" s="168" t="str">
        <f t="shared" si="298"/>
        <v>PH.IC.IT.241730.01</v>
      </c>
      <c r="Q3840" s="168" t="str">
        <f t="shared" si="299"/>
        <v>CL.IC.IT.241730.01</v>
      </c>
      <c r="AB3840" s="167" t="s">
        <v>12773</v>
      </c>
      <c r="AC3840" s="167">
        <v>1428</v>
      </c>
    </row>
    <row r="3841" spans="1:37" s="167" customFormat="1" ht="15">
      <c r="A3841" s="167" t="s">
        <v>9344</v>
      </c>
      <c r="C3841" s="61" t="s">
        <v>10707</v>
      </c>
      <c r="E3841" s="61" t="s">
        <v>12462</v>
      </c>
      <c r="F3841" s="167" t="s">
        <v>548</v>
      </c>
      <c r="G3841" s="86" t="s">
        <v>9734</v>
      </c>
      <c r="H3841" s="62" t="s">
        <v>6874</v>
      </c>
      <c r="I3841" s="86" t="s">
        <v>9734</v>
      </c>
      <c r="J3841" s="63" t="str">
        <f t="shared" si="295"/>
        <v>IC.IT.241731</v>
      </c>
      <c r="K3841" s="61" t="s">
        <v>12175</v>
      </c>
      <c r="L3841" s="167" t="str">
        <f t="shared" si="296"/>
        <v>Calf, right</v>
      </c>
      <c r="M3841" s="168" t="str">
        <f t="shared" si="297"/>
        <v>PI.IC.IT.241731.01</v>
      </c>
      <c r="N3841" s="168"/>
      <c r="O3841" s="168" t="str">
        <f t="shared" si="298"/>
        <v>PH.IC.IT.241731.01</v>
      </c>
      <c r="Q3841" s="168" t="str">
        <f t="shared" si="299"/>
        <v>CL.IC.IT.241731.01</v>
      </c>
      <c r="AB3841" s="167" t="s">
        <v>12773</v>
      </c>
      <c r="AC3841" s="167">
        <v>1428</v>
      </c>
    </row>
    <row r="3842" spans="1:37" s="167" customFormat="1" ht="15">
      <c r="A3842" s="167" t="s">
        <v>9344</v>
      </c>
      <c r="C3842" s="61" t="s">
        <v>10707</v>
      </c>
      <c r="E3842" s="61" t="s">
        <v>12462</v>
      </c>
      <c r="F3842" s="167" t="s">
        <v>548</v>
      </c>
      <c r="G3842" s="86" t="s">
        <v>9736</v>
      </c>
      <c r="H3842" s="62" t="s">
        <v>7411</v>
      </c>
      <c r="I3842" s="86" t="s">
        <v>9736</v>
      </c>
      <c r="J3842" s="63" t="str">
        <f t="shared" ref="J3842:J3905" si="300">CONCATENATE("IC.IT.",C3842,E3842,H3842)</f>
        <v>IC.IT.241732</v>
      </c>
      <c r="K3842" s="61" t="s">
        <v>12175</v>
      </c>
      <c r="L3842" s="167" t="str">
        <f t="shared" ref="L3842:L3905" si="301">G3842</f>
        <v>Calf, left</v>
      </c>
      <c r="M3842" s="168" t="str">
        <f t="shared" ref="M3842:M3905" si="302">CONCATENATE("PI.",J3842,".",K3842)</f>
        <v>PI.IC.IT.241732.01</v>
      </c>
      <c r="N3842" s="168"/>
      <c r="O3842" s="168" t="str">
        <f t="shared" ref="O3842:O3905" si="303">CONCATENATE("PH.",J3842,".",K3842)</f>
        <v>PH.IC.IT.241732.01</v>
      </c>
      <c r="Q3842" s="168" t="str">
        <f t="shared" ref="Q3842:Q3905" si="304">CONCATENATE("CL.",J3842,".",K3842)</f>
        <v>CL.IC.IT.241732.01</v>
      </c>
      <c r="AB3842" s="167" t="s">
        <v>12773</v>
      </c>
      <c r="AC3842" s="167">
        <v>1428</v>
      </c>
    </row>
    <row r="3843" spans="1:37" s="167" customFormat="1" ht="15">
      <c r="A3843" s="167" t="s">
        <v>9344</v>
      </c>
      <c r="C3843" s="61" t="s">
        <v>10707</v>
      </c>
      <c r="E3843" s="61" t="s">
        <v>12462</v>
      </c>
      <c r="F3843" s="167" t="s">
        <v>548</v>
      </c>
      <c r="G3843" s="86" t="s">
        <v>9878</v>
      </c>
      <c r="H3843" s="62" t="s">
        <v>7414</v>
      </c>
      <c r="I3843" s="86" t="s">
        <v>9878</v>
      </c>
      <c r="J3843" s="63" t="str">
        <f t="shared" si="300"/>
        <v>IC.IT.241733</v>
      </c>
      <c r="K3843" s="61" t="s">
        <v>12175</v>
      </c>
      <c r="L3843" s="167" t="str">
        <f t="shared" si="301"/>
        <v>Ankle, right</v>
      </c>
      <c r="M3843" s="168" t="str">
        <f t="shared" si="302"/>
        <v>PI.IC.IT.241733.01</v>
      </c>
      <c r="N3843" s="168"/>
      <c r="O3843" s="168" t="str">
        <f t="shared" si="303"/>
        <v>PH.IC.IT.241733.01</v>
      </c>
      <c r="Q3843" s="168" t="str">
        <f t="shared" si="304"/>
        <v>CL.IC.IT.241733.01</v>
      </c>
      <c r="AB3843" s="167" t="s">
        <v>12773</v>
      </c>
      <c r="AC3843" s="167">
        <v>1428</v>
      </c>
    </row>
    <row r="3844" spans="1:37" s="167" customFormat="1" ht="15">
      <c r="A3844" s="167" t="s">
        <v>9344</v>
      </c>
      <c r="C3844" s="61" t="s">
        <v>10707</v>
      </c>
      <c r="E3844" s="61" t="s">
        <v>12462</v>
      </c>
      <c r="F3844" s="167" t="s">
        <v>548</v>
      </c>
      <c r="G3844" s="86" t="s">
        <v>9880</v>
      </c>
      <c r="H3844" s="62" t="s">
        <v>7417</v>
      </c>
      <c r="I3844" s="86" t="s">
        <v>9880</v>
      </c>
      <c r="J3844" s="63" t="str">
        <f t="shared" si="300"/>
        <v>IC.IT.241734</v>
      </c>
      <c r="K3844" s="61" t="s">
        <v>12175</v>
      </c>
      <c r="L3844" s="167" t="str">
        <f t="shared" si="301"/>
        <v>Ankle, left</v>
      </c>
      <c r="M3844" s="168" t="str">
        <f t="shared" si="302"/>
        <v>PI.IC.IT.241734.01</v>
      </c>
      <c r="N3844" s="168"/>
      <c r="O3844" s="168" t="str">
        <f t="shared" si="303"/>
        <v>PH.IC.IT.241734.01</v>
      </c>
      <c r="Q3844" s="168" t="str">
        <f t="shared" si="304"/>
        <v>CL.IC.IT.241734.01</v>
      </c>
      <c r="AB3844" s="167" t="s">
        <v>12773</v>
      </c>
      <c r="AC3844" s="167">
        <v>1428</v>
      </c>
    </row>
    <row r="3845" spans="1:37" s="167" customFormat="1" ht="15">
      <c r="A3845" s="167" t="s">
        <v>9344</v>
      </c>
      <c r="C3845" s="61" t="s">
        <v>10707</v>
      </c>
      <c r="E3845" s="61" t="s">
        <v>12462</v>
      </c>
      <c r="F3845" s="167" t="s">
        <v>548</v>
      </c>
      <c r="G3845" s="86" t="s">
        <v>9033</v>
      </c>
      <c r="H3845" s="62" t="s">
        <v>7255</v>
      </c>
      <c r="I3845" s="86" t="s">
        <v>9033</v>
      </c>
      <c r="J3845" s="63" t="str">
        <f t="shared" si="300"/>
        <v>IC.IT.241735</v>
      </c>
      <c r="K3845" s="61" t="s">
        <v>12175</v>
      </c>
      <c r="L3845" s="167" t="str">
        <f t="shared" si="301"/>
        <v>Heel, right</v>
      </c>
      <c r="M3845" s="168" t="str">
        <f t="shared" si="302"/>
        <v>PI.IC.IT.241735.01</v>
      </c>
      <c r="N3845" s="168"/>
      <c r="O3845" s="168" t="str">
        <f t="shared" si="303"/>
        <v>PH.IC.IT.241735.01</v>
      </c>
      <c r="Q3845" s="168" t="str">
        <f t="shared" si="304"/>
        <v>CL.IC.IT.241735.01</v>
      </c>
      <c r="AB3845" s="167" t="s">
        <v>12773</v>
      </c>
      <c r="AC3845" s="167">
        <v>1428</v>
      </c>
    </row>
    <row r="3846" spans="1:37" s="167" customFormat="1" ht="15">
      <c r="A3846" s="167" t="s">
        <v>9344</v>
      </c>
      <c r="C3846" s="61" t="s">
        <v>10707</v>
      </c>
      <c r="E3846" s="61" t="s">
        <v>702</v>
      </c>
      <c r="F3846" s="167" t="s">
        <v>548</v>
      </c>
      <c r="G3846" s="86" t="s">
        <v>9035</v>
      </c>
      <c r="H3846" s="61" t="s">
        <v>7257</v>
      </c>
      <c r="I3846" s="86" t="s">
        <v>9035</v>
      </c>
      <c r="J3846" s="63" t="str">
        <f t="shared" si="300"/>
        <v>IC.IT.241736</v>
      </c>
      <c r="K3846" s="61" t="s">
        <v>13277</v>
      </c>
      <c r="L3846" s="167" t="str">
        <f t="shared" si="301"/>
        <v>Heel, left</v>
      </c>
      <c r="M3846" s="168" t="str">
        <f t="shared" si="302"/>
        <v>PI.IC.IT.241736.01</v>
      </c>
      <c r="N3846" s="168"/>
      <c r="O3846" s="168" t="str">
        <f t="shared" si="303"/>
        <v>PH.IC.IT.241736.01</v>
      </c>
      <c r="Q3846" s="168" t="str">
        <f t="shared" si="304"/>
        <v>CL.IC.IT.241736.01</v>
      </c>
      <c r="AB3846" s="167" t="s">
        <v>12773</v>
      </c>
      <c r="AC3846" s="167">
        <v>1428</v>
      </c>
    </row>
    <row r="3847" spans="1:37" s="167" customFormat="1" ht="15">
      <c r="A3847" s="167" t="s">
        <v>9344</v>
      </c>
      <c r="C3847" s="61" t="s">
        <v>10707</v>
      </c>
      <c r="E3847" s="61" t="s">
        <v>12462</v>
      </c>
      <c r="F3847" s="167" t="s">
        <v>548</v>
      </c>
      <c r="G3847" s="86" t="s">
        <v>9171</v>
      </c>
      <c r="H3847" s="62" t="s">
        <v>7101</v>
      </c>
      <c r="I3847" s="86" t="s">
        <v>9171</v>
      </c>
      <c r="J3847" s="63" t="str">
        <f t="shared" si="300"/>
        <v>IC.IT.241737</v>
      </c>
      <c r="K3847" s="61" t="s">
        <v>12175</v>
      </c>
      <c r="L3847" s="167" t="str">
        <f t="shared" si="301"/>
        <v>Foot, right</v>
      </c>
      <c r="M3847" s="168" t="str">
        <f t="shared" si="302"/>
        <v>PI.IC.IT.241737.01</v>
      </c>
      <c r="N3847" s="168"/>
      <c r="O3847" s="168" t="str">
        <f t="shared" si="303"/>
        <v>PH.IC.IT.241737.01</v>
      </c>
      <c r="Q3847" s="168" t="str">
        <f t="shared" si="304"/>
        <v>CL.IC.IT.241737.01</v>
      </c>
      <c r="AB3847" s="167" t="s">
        <v>12773</v>
      </c>
      <c r="AC3847" s="167">
        <v>1428</v>
      </c>
    </row>
    <row r="3848" spans="1:37" s="167" customFormat="1" ht="15">
      <c r="A3848" s="167" t="s">
        <v>9344</v>
      </c>
      <c r="C3848" s="61" t="s">
        <v>10707</v>
      </c>
      <c r="E3848" s="61" t="s">
        <v>12462</v>
      </c>
      <c r="F3848" s="167" t="s">
        <v>548</v>
      </c>
      <c r="G3848" s="86" t="s">
        <v>9306</v>
      </c>
      <c r="H3848" s="62" t="s">
        <v>7103</v>
      </c>
      <c r="I3848" s="86" t="s">
        <v>9306</v>
      </c>
      <c r="J3848" s="63" t="str">
        <f t="shared" si="300"/>
        <v>IC.IT.241738</v>
      </c>
      <c r="K3848" s="61" t="s">
        <v>12175</v>
      </c>
      <c r="L3848" s="167" t="str">
        <f t="shared" si="301"/>
        <v>Foot, left</v>
      </c>
      <c r="M3848" s="168" t="str">
        <f t="shared" si="302"/>
        <v>PI.IC.IT.241738.01</v>
      </c>
      <c r="N3848" s="168"/>
      <c r="O3848" s="168" t="str">
        <f t="shared" si="303"/>
        <v>PH.IC.IT.241738.01</v>
      </c>
      <c r="Q3848" s="168" t="str">
        <f t="shared" si="304"/>
        <v>CL.IC.IT.241738.01</v>
      </c>
      <c r="AB3848" s="167" t="s">
        <v>12773</v>
      </c>
      <c r="AC3848" s="167">
        <v>1428</v>
      </c>
    </row>
    <row r="3849" spans="1:37" s="167" customFormat="1" ht="15">
      <c r="A3849" s="167" t="s">
        <v>9344</v>
      </c>
      <c r="C3849" s="61" t="s">
        <v>10707</v>
      </c>
      <c r="E3849" s="61" t="s">
        <v>12462</v>
      </c>
      <c r="F3849" s="167" t="s">
        <v>548</v>
      </c>
      <c r="G3849" s="86" t="s">
        <v>9419</v>
      </c>
      <c r="H3849" s="62" t="s">
        <v>7105</v>
      </c>
      <c r="I3849" s="86" t="s">
        <v>9419</v>
      </c>
      <c r="J3849" s="63" t="str">
        <f t="shared" si="300"/>
        <v>IC.IT.241739</v>
      </c>
      <c r="K3849" s="61" t="s">
        <v>12175</v>
      </c>
      <c r="L3849" s="167" t="str">
        <f t="shared" si="301"/>
        <v>Toe(s), right: specify</v>
      </c>
      <c r="M3849" s="168" t="str">
        <f t="shared" si="302"/>
        <v>PI.IC.IT.241739.01</v>
      </c>
      <c r="N3849" s="168"/>
      <c r="O3849" s="168" t="str">
        <f t="shared" si="303"/>
        <v>PH.IC.IT.241739.01</v>
      </c>
      <c r="Q3849" s="168" t="str">
        <f t="shared" si="304"/>
        <v>CL.IC.IT.241739.01</v>
      </c>
      <c r="AB3849" s="167" t="s">
        <v>12773</v>
      </c>
      <c r="AC3849" s="167">
        <v>1428</v>
      </c>
    </row>
    <row r="3850" spans="1:37" s="167" customFormat="1" ht="15">
      <c r="A3850" s="167" t="s">
        <v>9344</v>
      </c>
      <c r="C3850" s="61" t="s">
        <v>10707</v>
      </c>
      <c r="E3850" s="61" t="s">
        <v>702</v>
      </c>
      <c r="F3850" s="167" t="s">
        <v>548</v>
      </c>
      <c r="G3850" s="86" t="s">
        <v>9421</v>
      </c>
      <c r="H3850" s="61" t="s">
        <v>7107</v>
      </c>
      <c r="I3850" s="86" t="s">
        <v>9421</v>
      </c>
      <c r="J3850" s="63" t="str">
        <f t="shared" si="300"/>
        <v>IC.IT.241740</v>
      </c>
      <c r="K3850" s="61" t="s">
        <v>13277</v>
      </c>
      <c r="L3850" s="167" t="str">
        <f t="shared" si="301"/>
        <v>Toe(s), left:  specify</v>
      </c>
      <c r="M3850" s="168" t="str">
        <f t="shared" si="302"/>
        <v>PI.IC.IT.241740.01</v>
      </c>
      <c r="N3850" s="168"/>
      <c r="O3850" s="168" t="str">
        <f t="shared" si="303"/>
        <v>PH.IC.IT.241740.01</v>
      </c>
      <c r="Q3850" s="168" t="str">
        <f t="shared" si="304"/>
        <v>CL.IC.IT.241740.01</v>
      </c>
      <c r="AB3850" s="167" t="s">
        <v>12773</v>
      </c>
      <c r="AC3850" s="167">
        <v>1428</v>
      </c>
    </row>
    <row r="3851" spans="1:37" s="167" customFormat="1" ht="15">
      <c r="A3851" s="167" t="s">
        <v>9344</v>
      </c>
      <c r="C3851" s="61" t="s">
        <v>10707</v>
      </c>
      <c r="E3851" s="61" t="s">
        <v>13176</v>
      </c>
      <c r="F3851" s="167" t="s">
        <v>445</v>
      </c>
      <c r="G3851" s="167" t="s">
        <v>7633</v>
      </c>
      <c r="H3851" s="61" t="s">
        <v>7110</v>
      </c>
      <c r="I3851" s="167" t="s">
        <v>13800</v>
      </c>
      <c r="J3851" s="63" t="str">
        <f t="shared" si="300"/>
        <v>IC.IT.241741</v>
      </c>
      <c r="K3851" s="61" t="s">
        <v>13277</v>
      </c>
      <c r="L3851" s="167" t="str">
        <f t="shared" si="301"/>
        <v>Leg, right</v>
      </c>
      <c r="M3851" s="168" t="str">
        <f t="shared" si="302"/>
        <v>PI.IC.IT.241741.01</v>
      </c>
      <c r="N3851" s="168"/>
      <c r="O3851" s="168" t="str">
        <f t="shared" si="303"/>
        <v>PH.IC.IT.241741.01</v>
      </c>
      <c r="Q3851" s="168" t="str">
        <f t="shared" si="304"/>
        <v>CL.IC.IT.241741.01</v>
      </c>
      <c r="AJ3851" s="167" t="s">
        <v>12773</v>
      </c>
      <c r="AK3851" s="167">
        <v>1437</v>
      </c>
    </row>
    <row r="3852" spans="1:37" s="167" customFormat="1" ht="15">
      <c r="A3852" s="167" t="s">
        <v>9344</v>
      </c>
      <c r="C3852" s="61" t="s">
        <v>10707</v>
      </c>
      <c r="E3852" s="61" t="s">
        <v>12462</v>
      </c>
      <c r="F3852" s="167" t="s">
        <v>445</v>
      </c>
      <c r="G3852" s="167" t="s">
        <v>7635</v>
      </c>
      <c r="H3852" s="61" t="s">
        <v>7111</v>
      </c>
      <c r="I3852" s="167" t="s">
        <v>13801</v>
      </c>
      <c r="J3852" s="63" t="str">
        <f t="shared" si="300"/>
        <v>IC.IT.241742</v>
      </c>
      <c r="K3852" s="61" t="s">
        <v>12175</v>
      </c>
      <c r="L3852" s="167" t="str">
        <f t="shared" si="301"/>
        <v>Leg, left</v>
      </c>
      <c r="M3852" s="168" t="str">
        <f t="shared" si="302"/>
        <v>PI.IC.IT.241742.01</v>
      </c>
      <c r="N3852" s="168"/>
      <c r="O3852" s="168" t="str">
        <f t="shared" si="303"/>
        <v>PH.IC.IT.241742.01</v>
      </c>
      <c r="Q3852" s="168" t="str">
        <f t="shared" si="304"/>
        <v>CL.IC.IT.241742.01</v>
      </c>
      <c r="AJ3852" s="167" t="s">
        <v>12773</v>
      </c>
      <c r="AK3852" s="167">
        <v>1437</v>
      </c>
    </row>
    <row r="3853" spans="1:37" s="167" customFormat="1" ht="15">
      <c r="A3853" s="167" t="s">
        <v>9344</v>
      </c>
      <c r="C3853" s="61" t="s">
        <v>10707</v>
      </c>
      <c r="D3853" s="167" t="s">
        <v>8697</v>
      </c>
      <c r="E3853" s="61" t="s">
        <v>12602</v>
      </c>
      <c r="F3853" s="167" t="s">
        <v>549</v>
      </c>
      <c r="G3853" s="167" t="s">
        <v>9026</v>
      </c>
      <c r="H3853" s="62" t="s">
        <v>12030</v>
      </c>
      <c r="I3853" s="167" t="s">
        <v>9026</v>
      </c>
      <c r="J3853" s="63" t="str">
        <f t="shared" si="300"/>
        <v>IC.IT.241802</v>
      </c>
      <c r="K3853" s="61" t="s">
        <v>1702</v>
      </c>
      <c r="L3853" s="167" t="str">
        <f t="shared" si="301"/>
        <v>Forehead</v>
      </c>
      <c r="M3853" s="168" t="str">
        <f t="shared" si="302"/>
        <v>PI.IC.IT.241802.01</v>
      </c>
      <c r="N3853" s="168"/>
      <c r="O3853" s="168" t="str">
        <f t="shared" si="303"/>
        <v>PH.IC.IT.241802.01</v>
      </c>
      <c r="Q3853" s="168" t="str">
        <f t="shared" si="304"/>
        <v>CL.IC.IT.241802.01</v>
      </c>
    </row>
    <row r="3854" spans="1:37" s="167" customFormat="1" ht="15">
      <c r="A3854" s="167" t="s">
        <v>9344</v>
      </c>
      <c r="C3854" s="61" t="s">
        <v>10707</v>
      </c>
      <c r="E3854" s="61" t="s">
        <v>12602</v>
      </c>
      <c r="F3854" s="167" t="s">
        <v>549</v>
      </c>
      <c r="G3854" s="167" t="s">
        <v>9140</v>
      </c>
      <c r="H3854" s="62" t="s">
        <v>12032</v>
      </c>
      <c r="I3854" s="167" t="s">
        <v>9140</v>
      </c>
      <c r="J3854" s="63" t="str">
        <f t="shared" si="300"/>
        <v>IC.IT.241803</v>
      </c>
      <c r="K3854" s="61" t="s">
        <v>12175</v>
      </c>
      <c r="L3854" s="167" t="str">
        <f t="shared" si="301"/>
        <v>Temporal</v>
      </c>
      <c r="M3854" s="168" t="str">
        <f t="shared" si="302"/>
        <v>PI.IC.IT.241803.01</v>
      </c>
      <c r="N3854" s="168"/>
      <c r="O3854" s="168" t="str">
        <f t="shared" si="303"/>
        <v>PH.IC.IT.241803.01</v>
      </c>
      <c r="Q3854" s="168" t="str">
        <f t="shared" si="304"/>
        <v>CL.IC.IT.241803.01</v>
      </c>
    </row>
    <row r="3855" spans="1:37" s="167" customFormat="1" ht="15">
      <c r="A3855" s="167" t="s">
        <v>9344</v>
      </c>
      <c r="C3855" s="61" t="s">
        <v>10707</v>
      </c>
      <c r="E3855" s="61" t="s">
        <v>12602</v>
      </c>
      <c r="F3855" s="167" t="s">
        <v>549</v>
      </c>
      <c r="G3855" s="167" t="s">
        <v>9141</v>
      </c>
      <c r="H3855" s="62" t="s">
        <v>12028</v>
      </c>
      <c r="I3855" s="167" t="s">
        <v>9141</v>
      </c>
      <c r="J3855" s="63" t="str">
        <f t="shared" si="300"/>
        <v>IC.IT.241804</v>
      </c>
      <c r="K3855" s="61" t="s">
        <v>12175</v>
      </c>
      <c r="L3855" s="167" t="str">
        <f t="shared" si="301"/>
        <v>Parietal</v>
      </c>
      <c r="M3855" s="168" t="str">
        <f t="shared" si="302"/>
        <v>PI.IC.IT.241804.01</v>
      </c>
      <c r="N3855" s="168"/>
      <c r="O3855" s="168" t="str">
        <f t="shared" si="303"/>
        <v>PH.IC.IT.241804.01</v>
      </c>
      <c r="Q3855" s="168" t="str">
        <f t="shared" si="304"/>
        <v>CL.IC.IT.241804.01</v>
      </c>
    </row>
    <row r="3856" spans="1:37" s="167" customFormat="1" ht="15">
      <c r="A3856" s="167" t="s">
        <v>9344</v>
      </c>
      <c r="C3856" s="61" t="s">
        <v>10707</v>
      </c>
      <c r="E3856" s="61" t="s">
        <v>12602</v>
      </c>
      <c r="F3856" s="167" t="s">
        <v>549</v>
      </c>
      <c r="G3856" s="167" t="s">
        <v>9042</v>
      </c>
      <c r="H3856" s="62" t="s">
        <v>12210</v>
      </c>
      <c r="I3856" s="167" t="s">
        <v>9042</v>
      </c>
      <c r="J3856" s="63" t="str">
        <f t="shared" si="300"/>
        <v>IC.IT.241805</v>
      </c>
      <c r="K3856" s="61" t="s">
        <v>12175</v>
      </c>
      <c r="L3856" s="167" t="str">
        <f t="shared" si="301"/>
        <v>Occiput</v>
      </c>
      <c r="M3856" s="168" t="str">
        <f t="shared" si="302"/>
        <v>PI.IC.IT.241805.01</v>
      </c>
      <c r="N3856" s="168"/>
      <c r="O3856" s="168" t="str">
        <f t="shared" si="303"/>
        <v>PH.IC.IT.241805.01</v>
      </c>
      <c r="Q3856" s="168" t="str">
        <f t="shared" si="304"/>
        <v>CL.IC.IT.241805.01</v>
      </c>
    </row>
    <row r="3857" spans="1:29" s="167" customFormat="1" ht="15">
      <c r="A3857" s="167" t="s">
        <v>9344</v>
      </c>
      <c r="C3857" s="61" t="s">
        <v>10707</v>
      </c>
      <c r="E3857" s="61" t="s">
        <v>12602</v>
      </c>
      <c r="F3857" s="167" t="s">
        <v>549</v>
      </c>
      <c r="G3857" s="167" t="s">
        <v>9142</v>
      </c>
      <c r="H3857" s="62" t="s">
        <v>12212</v>
      </c>
      <c r="I3857" s="167" t="s">
        <v>8736</v>
      </c>
      <c r="J3857" s="63" t="str">
        <f t="shared" si="300"/>
        <v>IC.IT.241806</v>
      </c>
      <c r="K3857" s="61" t="s">
        <v>12175</v>
      </c>
      <c r="L3857" s="167" t="str">
        <f t="shared" si="301"/>
        <v>Eye(s)</v>
      </c>
      <c r="M3857" s="168" t="str">
        <f t="shared" si="302"/>
        <v>PI.IC.IT.241806.01</v>
      </c>
      <c r="N3857" s="168"/>
      <c r="O3857" s="168" t="str">
        <f t="shared" si="303"/>
        <v>PH.IC.IT.241806.01</v>
      </c>
      <c r="Q3857" s="168" t="str">
        <f t="shared" si="304"/>
        <v>CL.IC.IT.241806.01</v>
      </c>
    </row>
    <row r="3858" spans="1:29" s="167" customFormat="1" ht="15">
      <c r="A3858" s="167" t="s">
        <v>9344</v>
      </c>
      <c r="C3858" s="61" t="s">
        <v>10707</v>
      </c>
      <c r="E3858" s="61" t="s">
        <v>12602</v>
      </c>
      <c r="F3858" s="167" t="s">
        <v>549</v>
      </c>
      <c r="G3858" s="167" t="s">
        <v>8737</v>
      </c>
      <c r="H3858" s="62" t="s">
        <v>12225</v>
      </c>
      <c r="I3858" s="167" t="s">
        <v>8738</v>
      </c>
      <c r="J3858" s="63" t="str">
        <f t="shared" si="300"/>
        <v>IC.IT.241807</v>
      </c>
      <c r="K3858" s="61" t="s">
        <v>12175</v>
      </c>
      <c r="L3858" s="167" t="str">
        <f t="shared" si="301"/>
        <v>Ear(s)</v>
      </c>
      <c r="M3858" s="168" t="str">
        <f t="shared" si="302"/>
        <v>PI.IC.IT.241807.01</v>
      </c>
      <c r="N3858" s="168"/>
      <c r="O3858" s="168" t="str">
        <f t="shared" si="303"/>
        <v>PH.IC.IT.241807.01</v>
      </c>
      <c r="Q3858" s="168" t="str">
        <f t="shared" si="304"/>
        <v>CL.IC.IT.241807.01</v>
      </c>
    </row>
    <row r="3859" spans="1:29" s="167" customFormat="1" ht="15">
      <c r="A3859" s="167" t="s">
        <v>9344</v>
      </c>
      <c r="C3859" s="61" t="s">
        <v>10707</v>
      </c>
      <c r="E3859" s="61" t="s">
        <v>12602</v>
      </c>
      <c r="F3859" s="167" t="s">
        <v>549</v>
      </c>
      <c r="G3859" s="167" t="s">
        <v>9457</v>
      </c>
      <c r="H3859" s="62" t="s">
        <v>11638</v>
      </c>
      <c r="I3859" s="167" t="s">
        <v>9457</v>
      </c>
      <c r="J3859" s="63" t="str">
        <f t="shared" si="300"/>
        <v>IC.IT.241808</v>
      </c>
      <c r="K3859" s="61" t="s">
        <v>12175</v>
      </c>
      <c r="L3859" s="167" t="str">
        <f t="shared" si="301"/>
        <v>Nose</v>
      </c>
      <c r="M3859" s="168" t="str">
        <f t="shared" si="302"/>
        <v>PI.IC.IT.241808.01</v>
      </c>
      <c r="N3859" s="168"/>
      <c r="O3859" s="168" t="str">
        <f t="shared" si="303"/>
        <v>PH.IC.IT.241808.01</v>
      </c>
      <c r="Q3859" s="168" t="str">
        <f t="shared" si="304"/>
        <v>CL.IC.IT.241808.01</v>
      </c>
    </row>
    <row r="3860" spans="1:29" s="167" customFormat="1" ht="15">
      <c r="A3860" s="167" t="s">
        <v>9344</v>
      </c>
      <c r="C3860" s="61" t="s">
        <v>10707</v>
      </c>
      <c r="E3860" s="61" t="s">
        <v>12602</v>
      </c>
      <c r="F3860" s="167" t="s">
        <v>549</v>
      </c>
      <c r="G3860" s="167" t="s">
        <v>8739</v>
      </c>
      <c r="H3860" s="62" t="s">
        <v>11639</v>
      </c>
      <c r="I3860" s="167" t="s">
        <v>8739</v>
      </c>
      <c r="J3860" s="63" t="str">
        <f t="shared" si="300"/>
        <v>IC.IT.241809</v>
      </c>
      <c r="K3860" s="61" t="s">
        <v>12175</v>
      </c>
      <c r="L3860" s="167" t="str">
        <f t="shared" si="301"/>
        <v>Cheek</v>
      </c>
      <c r="M3860" s="168" t="str">
        <f t="shared" si="302"/>
        <v>PI.IC.IT.241809.01</v>
      </c>
      <c r="N3860" s="168"/>
      <c r="O3860" s="168" t="str">
        <f t="shared" si="303"/>
        <v>PH.IC.IT.241809.01</v>
      </c>
      <c r="Q3860" s="168" t="str">
        <f t="shared" si="304"/>
        <v>CL.IC.IT.241809.01</v>
      </c>
    </row>
    <row r="3861" spans="1:29" s="167" customFormat="1" ht="15">
      <c r="A3861" s="167" t="s">
        <v>9344</v>
      </c>
      <c r="C3861" s="61" t="s">
        <v>10707</v>
      </c>
      <c r="E3861" s="61" t="s">
        <v>12602</v>
      </c>
      <c r="F3861" s="167" t="s">
        <v>549</v>
      </c>
      <c r="G3861" s="167" t="s">
        <v>8740</v>
      </c>
      <c r="H3861" s="62" t="s">
        <v>11829</v>
      </c>
      <c r="I3861" s="167" t="s">
        <v>8741</v>
      </c>
      <c r="J3861" s="63" t="str">
        <f t="shared" si="300"/>
        <v>IC.IT.241810</v>
      </c>
      <c r="K3861" s="61" t="s">
        <v>12175</v>
      </c>
      <c r="L3861" s="167" t="str">
        <f t="shared" si="301"/>
        <v>Lip upper</v>
      </c>
      <c r="M3861" s="168" t="str">
        <f t="shared" si="302"/>
        <v>PI.IC.IT.241810.01</v>
      </c>
      <c r="N3861" s="168"/>
      <c r="O3861" s="168" t="str">
        <f t="shared" si="303"/>
        <v>PH.IC.IT.241810.01</v>
      </c>
      <c r="Q3861" s="168" t="str">
        <f t="shared" si="304"/>
        <v>CL.IC.IT.241810.01</v>
      </c>
    </row>
    <row r="3862" spans="1:29" s="167" customFormat="1" ht="15">
      <c r="A3862" s="167" t="s">
        <v>9344</v>
      </c>
      <c r="C3862" s="61" t="s">
        <v>10707</v>
      </c>
      <c r="E3862" s="61" t="s">
        <v>12602</v>
      </c>
      <c r="F3862" s="167" t="s">
        <v>549</v>
      </c>
      <c r="G3862" s="167" t="s">
        <v>8742</v>
      </c>
      <c r="H3862" s="62" t="s">
        <v>12099</v>
      </c>
      <c r="I3862" s="167" t="s">
        <v>8743</v>
      </c>
      <c r="J3862" s="63" t="str">
        <f t="shared" si="300"/>
        <v>IC.IT.241811</v>
      </c>
      <c r="K3862" s="61" t="s">
        <v>12175</v>
      </c>
      <c r="L3862" s="167" t="str">
        <f t="shared" si="301"/>
        <v>Lip lower</v>
      </c>
      <c r="M3862" s="168" t="str">
        <f t="shared" si="302"/>
        <v>PI.IC.IT.241811.01</v>
      </c>
      <c r="N3862" s="168"/>
      <c r="O3862" s="168" t="str">
        <f t="shared" si="303"/>
        <v>PH.IC.IT.241811.01</v>
      </c>
      <c r="Q3862" s="168" t="str">
        <f t="shared" si="304"/>
        <v>CL.IC.IT.241811.01</v>
      </c>
    </row>
    <row r="3863" spans="1:29" s="167" customFormat="1" ht="15">
      <c r="A3863" s="167" t="s">
        <v>9344</v>
      </c>
      <c r="C3863" s="61" t="s">
        <v>10707</v>
      </c>
      <c r="E3863" s="61" t="s">
        <v>12602</v>
      </c>
      <c r="F3863" s="167" t="s">
        <v>549</v>
      </c>
      <c r="G3863" s="167" t="s">
        <v>8744</v>
      </c>
      <c r="H3863" s="62" t="s">
        <v>12100</v>
      </c>
      <c r="I3863" s="167" t="s">
        <v>8744</v>
      </c>
      <c r="J3863" s="63" t="str">
        <f t="shared" si="300"/>
        <v>IC.IT.241812</v>
      </c>
      <c r="K3863" s="61" t="s">
        <v>12175</v>
      </c>
      <c r="L3863" s="167" t="str">
        <f t="shared" si="301"/>
        <v>Jaw</v>
      </c>
      <c r="M3863" s="168" t="str">
        <f t="shared" si="302"/>
        <v>PI.IC.IT.241812.01</v>
      </c>
      <c r="N3863" s="168"/>
      <c r="O3863" s="168" t="str">
        <f t="shared" si="303"/>
        <v>PH.IC.IT.241812.01</v>
      </c>
      <c r="Q3863" s="168" t="str">
        <f t="shared" si="304"/>
        <v>CL.IC.IT.241812.01</v>
      </c>
    </row>
    <row r="3864" spans="1:29" s="167" customFormat="1" ht="15">
      <c r="A3864" s="167" t="s">
        <v>9344</v>
      </c>
      <c r="C3864" s="61" t="s">
        <v>10707</v>
      </c>
      <c r="E3864" s="61" t="s">
        <v>12602</v>
      </c>
      <c r="F3864" s="167" t="s">
        <v>549</v>
      </c>
      <c r="G3864" s="167" t="s">
        <v>9113</v>
      </c>
      <c r="H3864" s="62" t="s">
        <v>12101</v>
      </c>
      <c r="I3864" s="167" t="s">
        <v>9113</v>
      </c>
      <c r="J3864" s="63" t="str">
        <f t="shared" si="300"/>
        <v>IC.IT.241813</v>
      </c>
      <c r="K3864" s="61" t="s">
        <v>12175</v>
      </c>
      <c r="L3864" s="167" t="str">
        <f t="shared" si="301"/>
        <v>Neck</v>
      </c>
      <c r="M3864" s="168" t="str">
        <f t="shared" si="302"/>
        <v>PI.IC.IT.241813.01</v>
      </c>
      <c r="N3864" s="168"/>
      <c r="O3864" s="168" t="str">
        <f t="shared" si="303"/>
        <v>PH.IC.IT.241813.01</v>
      </c>
      <c r="Q3864" s="168" t="str">
        <f t="shared" si="304"/>
        <v>CL.IC.IT.241813.01</v>
      </c>
    </row>
    <row r="3865" spans="1:29" s="167" customFormat="1" ht="15">
      <c r="A3865" s="167" t="s">
        <v>9344</v>
      </c>
      <c r="C3865" s="61" t="s">
        <v>10707</v>
      </c>
      <c r="E3865" s="61" t="s">
        <v>12602</v>
      </c>
      <c r="F3865" s="167" t="s">
        <v>549</v>
      </c>
      <c r="G3865" s="167" t="s">
        <v>9114</v>
      </c>
      <c r="H3865" s="62" t="s">
        <v>12102</v>
      </c>
      <c r="I3865" s="167" t="s">
        <v>9115</v>
      </c>
      <c r="J3865" s="63" t="str">
        <f t="shared" si="300"/>
        <v>IC.IT.241814</v>
      </c>
      <c r="K3865" s="61" t="s">
        <v>12175</v>
      </c>
      <c r="L3865" s="167" t="str">
        <f t="shared" si="301"/>
        <v>Tracheostomy site</v>
      </c>
      <c r="M3865" s="168" t="str">
        <f t="shared" si="302"/>
        <v>PI.IC.IT.241814.01</v>
      </c>
      <c r="N3865" s="168"/>
      <c r="O3865" s="168" t="str">
        <f t="shared" si="303"/>
        <v>PH.IC.IT.241814.01</v>
      </c>
      <c r="Q3865" s="168" t="str">
        <f t="shared" si="304"/>
        <v>CL.IC.IT.241814.01</v>
      </c>
    </row>
    <row r="3866" spans="1:29" s="167" customFormat="1" ht="15">
      <c r="A3866" s="167" t="s">
        <v>9344</v>
      </c>
      <c r="C3866" s="61" t="s">
        <v>10707</v>
      </c>
      <c r="E3866" s="61" t="s">
        <v>12602</v>
      </c>
      <c r="F3866" s="167" t="s">
        <v>549</v>
      </c>
      <c r="G3866" s="167" t="s">
        <v>9116</v>
      </c>
      <c r="H3866" s="62" t="s">
        <v>11559</v>
      </c>
      <c r="I3866" s="167" t="s">
        <v>9116</v>
      </c>
      <c r="J3866" s="63" t="str">
        <f t="shared" si="300"/>
        <v>IC.IT.241815</v>
      </c>
      <c r="K3866" s="61" t="s">
        <v>12175</v>
      </c>
      <c r="L3866" s="167" t="str">
        <f t="shared" si="301"/>
        <v>Chin</v>
      </c>
      <c r="M3866" s="168" t="str">
        <f t="shared" si="302"/>
        <v>PI.IC.IT.241815.01</v>
      </c>
      <c r="N3866" s="168"/>
      <c r="O3866" s="168" t="str">
        <f t="shared" si="303"/>
        <v>PH.IC.IT.241815.01</v>
      </c>
      <c r="Q3866" s="168" t="str">
        <f t="shared" si="304"/>
        <v>CL.IC.IT.241815.01</v>
      </c>
    </row>
    <row r="3867" spans="1:29" s="167" customFormat="1" ht="15">
      <c r="A3867" s="167" t="s">
        <v>9344</v>
      </c>
      <c r="C3867" s="61" t="s">
        <v>10707</v>
      </c>
      <c r="E3867" s="61" t="s">
        <v>12602</v>
      </c>
      <c r="F3867" s="167" t="s">
        <v>549</v>
      </c>
      <c r="G3867" s="86" t="s">
        <v>9166</v>
      </c>
      <c r="H3867" s="62" t="s">
        <v>11560</v>
      </c>
      <c r="I3867" s="86" t="s">
        <v>9166</v>
      </c>
      <c r="J3867" s="63" t="str">
        <f t="shared" si="300"/>
        <v>IC.IT.241816</v>
      </c>
      <c r="K3867" s="61" t="s">
        <v>1702</v>
      </c>
      <c r="L3867" s="167" t="str">
        <f t="shared" si="301"/>
        <v>Forehead, right side</v>
      </c>
      <c r="M3867" s="168" t="str">
        <f t="shared" si="302"/>
        <v>PI.IC.IT.241816.01</v>
      </c>
      <c r="N3867" s="168"/>
      <c r="O3867" s="168" t="str">
        <f t="shared" si="303"/>
        <v>PH.IC.IT.241816.01</v>
      </c>
      <c r="Q3867" s="168" t="str">
        <f t="shared" si="304"/>
        <v>CL.IC.IT.241816.01</v>
      </c>
      <c r="AB3867" s="167" t="s">
        <v>12773</v>
      </c>
      <c r="AC3867" s="167">
        <v>1428</v>
      </c>
    </row>
    <row r="3868" spans="1:29" s="167" customFormat="1" ht="15">
      <c r="A3868" s="167" t="s">
        <v>9344</v>
      </c>
      <c r="C3868" s="61" t="s">
        <v>10707</v>
      </c>
      <c r="E3868" s="61" t="s">
        <v>12602</v>
      </c>
      <c r="F3868" s="167" t="s">
        <v>549</v>
      </c>
      <c r="G3868" s="86" t="s">
        <v>9024</v>
      </c>
      <c r="H3868" s="62" t="s">
        <v>11561</v>
      </c>
      <c r="I3868" s="86" t="s">
        <v>9024</v>
      </c>
      <c r="J3868" s="63" t="str">
        <f t="shared" si="300"/>
        <v>IC.IT.241817</v>
      </c>
      <c r="K3868" s="61" t="s">
        <v>12175</v>
      </c>
      <c r="L3868" s="167" t="str">
        <f t="shared" si="301"/>
        <v>Forehead, left side</v>
      </c>
      <c r="M3868" s="168" t="str">
        <f t="shared" si="302"/>
        <v>PI.IC.IT.241817.01</v>
      </c>
      <c r="N3868" s="168"/>
      <c r="O3868" s="168" t="str">
        <f t="shared" si="303"/>
        <v>PH.IC.IT.241817.01</v>
      </c>
      <c r="Q3868" s="168" t="str">
        <f t="shared" si="304"/>
        <v>CL.IC.IT.241817.01</v>
      </c>
      <c r="AB3868" s="167" t="s">
        <v>12773</v>
      </c>
      <c r="AC3868" s="167">
        <v>1428</v>
      </c>
    </row>
    <row r="3869" spans="1:29" s="167" customFormat="1" ht="15">
      <c r="A3869" s="167" t="s">
        <v>9344</v>
      </c>
      <c r="C3869" s="61" t="s">
        <v>10707</v>
      </c>
      <c r="E3869" s="61" t="s">
        <v>12602</v>
      </c>
      <c r="F3869" s="167" t="s">
        <v>549</v>
      </c>
      <c r="G3869" s="86" t="s">
        <v>9027</v>
      </c>
      <c r="H3869" s="62" t="s">
        <v>12060</v>
      </c>
      <c r="I3869" s="86" t="s">
        <v>9027</v>
      </c>
      <c r="J3869" s="63" t="str">
        <f t="shared" si="300"/>
        <v>IC.IT.241818</v>
      </c>
      <c r="K3869" s="61" t="s">
        <v>12175</v>
      </c>
      <c r="L3869" s="167" t="str">
        <f t="shared" si="301"/>
        <v>Temporal, right</v>
      </c>
      <c r="M3869" s="168" t="str">
        <f t="shared" si="302"/>
        <v>PI.IC.IT.241818.01</v>
      </c>
      <c r="N3869" s="168"/>
      <c r="O3869" s="168" t="str">
        <f t="shared" si="303"/>
        <v>PH.IC.IT.241818.01</v>
      </c>
      <c r="Q3869" s="168" t="str">
        <f t="shared" si="304"/>
        <v>CL.IC.IT.241818.01</v>
      </c>
      <c r="AB3869" s="167" t="s">
        <v>12773</v>
      </c>
      <c r="AC3869" s="167">
        <v>1428</v>
      </c>
    </row>
    <row r="3870" spans="1:29" s="167" customFormat="1" ht="15">
      <c r="A3870" s="167" t="s">
        <v>9344</v>
      </c>
      <c r="C3870" s="61" t="s">
        <v>10707</v>
      </c>
      <c r="E3870" s="61" t="s">
        <v>12602</v>
      </c>
      <c r="F3870" s="167" t="s">
        <v>549</v>
      </c>
      <c r="G3870" s="86" t="s">
        <v>9029</v>
      </c>
      <c r="H3870" s="62" t="s">
        <v>11913</v>
      </c>
      <c r="I3870" s="86" t="s">
        <v>9029</v>
      </c>
      <c r="J3870" s="63" t="str">
        <f t="shared" si="300"/>
        <v>IC.IT.241819</v>
      </c>
      <c r="K3870" s="61" t="s">
        <v>12175</v>
      </c>
      <c r="L3870" s="167" t="str">
        <f t="shared" si="301"/>
        <v>Temporal, left</v>
      </c>
      <c r="M3870" s="168" t="str">
        <f t="shared" si="302"/>
        <v>PI.IC.IT.241819.01</v>
      </c>
      <c r="N3870" s="168"/>
      <c r="O3870" s="168" t="str">
        <f t="shared" si="303"/>
        <v>PH.IC.IT.241819.01</v>
      </c>
      <c r="Q3870" s="168" t="str">
        <f t="shared" si="304"/>
        <v>CL.IC.IT.241819.01</v>
      </c>
      <c r="AB3870" s="167" t="s">
        <v>12773</v>
      </c>
      <c r="AC3870" s="167">
        <v>1428</v>
      </c>
    </row>
    <row r="3871" spans="1:29" s="167" customFormat="1" ht="15">
      <c r="A3871" s="167" t="s">
        <v>9344</v>
      </c>
      <c r="C3871" s="61" t="s">
        <v>10707</v>
      </c>
      <c r="E3871" s="61" t="s">
        <v>12602</v>
      </c>
      <c r="F3871" s="167" t="s">
        <v>549</v>
      </c>
      <c r="G3871" s="86" t="s">
        <v>9031</v>
      </c>
      <c r="H3871" s="62" t="s">
        <v>11906</v>
      </c>
      <c r="I3871" s="86" t="s">
        <v>9031</v>
      </c>
      <c r="J3871" s="63" t="str">
        <f t="shared" si="300"/>
        <v>IC.IT.241820</v>
      </c>
      <c r="K3871" s="61" t="s">
        <v>12175</v>
      </c>
      <c r="L3871" s="167" t="str">
        <f t="shared" si="301"/>
        <v>Parietal, right</v>
      </c>
      <c r="M3871" s="168" t="str">
        <f t="shared" si="302"/>
        <v>PI.IC.IT.241820.01</v>
      </c>
      <c r="N3871" s="168"/>
      <c r="O3871" s="168" t="str">
        <f t="shared" si="303"/>
        <v>PH.IC.IT.241820.01</v>
      </c>
      <c r="Q3871" s="168" t="str">
        <f t="shared" si="304"/>
        <v>CL.IC.IT.241820.01</v>
      </c>
      <c r="AB3871" s="167" t="s">
        <v>12773</v>
      </c>
      <c r="AC3871" s="167">
        <v>1428</v>
      </c>
    </row>
    <row r="3872" spans="1:29" s="167" customFormat="1" ht="15">
      <c r="A3872" s="167" t="s">
        <v>9344</v>
      </c>
      <c r="C3872" s="61" t="s">
        <v>10707</v>
      </c>
      <c r="E3872" s="61" t="s">
        <v>12602</v>
      </c>
      <c r="F3872" s="167" t="s">
        <v>549</v>
      </c>
      <c r="G3872" s="86" t="s">
        <v>9040</v>
      </c>
      <c r="H3872" s="62" t="s">
        <v>10704</v>
      </c>
      <c r="I3872" s="86" t="s">
        <v>9040</v>
      </c>
      <c r="J3872" s="63" t="str">
        <f t="shared" si="300"/>
        <v>IC.IT.241821</v>
      </c>
      <c r="K3872" s="61" t="s">
        <v>12175</v>
      </c>
      <c r="L3872" s="167" t="str">
        <f t="shared" si="301"/>
        <v>Parietal, left</v>
      </c>
      <c r="M3872" s="168" t="str">
        <f t="shared" si="302"/>
        <v>PI.IC.IT.241821.01</v>
      </c>
      <c r="N3872" s="168"/>
      <c r="O3872" s="168" t="str">
        <f t="shared" si="303"/>
        <v>PH.IC.IT.241821.01</v>
      </c>
      <c r="Q3872" s="168" t="str">
        <f t="shared" si="304"/>
        <v>CL.IC.IT.241821.01</v>
      </c>
      <c r="AB3872" s="167" t="s">
        <v>12773</v>
      </c>
      <c r="AC3872" s="167">
        <v>1428</v>
      </c>
    </row>
    <row r="3873" spans="1:29" s="167" customFormat="1" ht="15">
      <c r="A3873" s="167" t="s">
        <v>9344</v>
      </c>
      <c r="C3873" s="61" t="s">
        <v>10707</v>
      </c>
      <c r="E3873" s="61" t="s">
        <v>12602</v>
      </c>
      <c r="F3873" s="167" t="s">
        <v>549</v>
      </c>
      <c r="G3873" s="86" t="s">
        <v>9043</v>
      </c>
      <c r="H3873" s="62" t="s">
        <v>10705</v>
      </c>
      <c r="I3873" s="86" t="s">
        <v>9043</v>
      </c>
      <c r="J3873" s="63" t="str">
        <f t="shared" si="300"/>
        <v>IC.IT.241822</v>
      </c>
      <c r="K3873" s="61" t="s">
        <v>12175</v>
      </c>
      <c r="L3873" s="167" t="str">
        <f t="shared" si="301"/>
        <v>Eye, right</v>
      </c>
      <c r="M3873" s="168" t="str">
        <f t="shared" si="302"/>
        <v>PI.IC.IT.241822.01</v>
      </c>
      <c r="N3873" s="168"/>
      <c r="O3873" s="168" t="str">
        <f t="shared" si="303"/>
        <v>PH.IC.IT.241822.01</v>
      </c>
      <c r="Q3873" s="168" t="str">
        <f t="shared" si="304"/>
        <v>CL.IC.IT.241822.01</v>
      </c>
      <c r="AB3873" s="167" t="s">
        <v>12773</v>
      </c>
      <c r="AC3873" s="167">
        <v>1428</v>
      </c>
    </row>
    <row r="3874" spans="1:29" s="167" customFormat="1" ht="15">
      <c r="A3874" s="167" t="s">
        <v>9344</v>
      </c>
      <c r="C3874" s="61" t="s">
        <v>10707</v>
      </c>
      <c r="E3874" s="61" t="s">
        <v>12602</v>
      </c>
      <c r="F3874" s="167" t="s">
        <v>549</v>
      </c>
      <c r="G3874" s="86" t="s">
        <v>9045</v>
      </c>
      <c r="H3874" s="62" t="s">
        <v>10706</v>
      </c>
      <c r="I3874" s="86" t="s">
        <v>9045</v>
      </c>
      <c r="J3874" s="63" t="str">
        <f t="shared" si="300"/>
        <v>IC.IT.241823</v>
      </c>
      <c r="K3874" s="61" t="s">
        <v>12175</v>
      </c>
      <c r="L3874" s="167" t="str">
        <f t="shared" si="301"/>
        <v>Eye, left</v>
      </c>
      <c r="M3874" s="168" t="str">
        <f t="shared" si="302"/>
        <v>PI.IC.IT.241823.01</v>
      </c>
      <c r="N3874" s="168"/>
      <c r="O3874" s="168" t="str">
        <f t="shared" si="303"/>
        <v>PH.IC.IT.241823.01</v>
      </c>
      <c r="Q3874" s="168" t="str">
        <f t="shared" si="304"/>
        <v>CL.IC.IT.241823.01</v>
      </c>
      <c r="AB3874" s="167" t="s">
        <v>12773</v>
      </c>
      <c r="AC3874" s="167">
        <v>1428</v>
      </c>
    </row>
    <row r="3875" spans="1:29" s="167" customFormat="1" ht="15">
      <c r="A3875" s="167" t="s">
        <v>9344</v>
      </c>
      <c r="C3875" s="61" t="s">
        <v>10707</v>
      </c>
      <c r="E3875" s="61" t="s">
        <v>12602</v>
      </c>
      <c r="F3875" s="167" t="s">
        <v>549</v>
      </c>
      <c r="G3875" s="86" t="s">
        <v>9584</v>
      </c>
      <c r="H3875" s="61" t="s">
        <v>10707</v>
      </c>
      <c r="I3875" s="86" t="s">
        <v>9584</v>
      </c>
      <c r="J3875" s="63" t="str">
        <f t="shared" si="300"/>
        <v>IC.IT.241824</v>
      </c>
      <c r="K3875" s="61" t="s">
        <v>12175</v>
      </c>
      <c r="L3875" s="167" t="str">
        <f t="shared" si="301"/>
        <v>Ear, right</v>
      </c>
      <c r="M3875" s="168" t="str">
        <f t="shared" si="302"/>
        <v>PI.IC.IT.241824.01</v>
      </c>
      <c r="N3875" s="168"/>
      <c r="O3875" s="168" t="str">
        <f t="shared" si="303"/>
        <v>PH.IC.IT.241824.01</v>
      </c>
      <c r="Q3875" s="168" t="str">
        <f t="shared" si="304"/>
        <v>CL.IC.IT.241824.01</v>
      </c>
      <c r="AB3875" s="167" t="s">
        <v>12773</v>
      </c>
      <c r="AC3875" s="167">
        <v>1428</v>
      </c>
    </row>
    <row r="3876" spans="1:29" s="167" customFormat="1" ht="15">
      <c r="A3876" s="167" t="s">
        <v>9344</v>
      </c>
      <c r="C3876" s="61" t="s">
        <v>10707</v>
      </c>
      <c r="E3876" s="61" t="s">
        <v>12602</v>
      </c>
      <c r="F3876" s="167" t="s">
        <v>549</v>
      </c>
      <c r="G3876" s="86" t="s">
        <v>9586</v>
      </c>
      <c r="H3876" s="62" t="s">
        <v>10708</v>
      </c>
      <c r="I3876" s="86" t="s">
        <v>9586</v>
      </c>
      <c r="J3876" s="63" t="str">
        <f t="shared" si="300"/>
        <v>IC.IT.241825</v>
      </c>
      <c r="K3876" s="61" t="s">
        <v>12175</v>
      </c>
      <c r="L3876" s="167" t="str">
        <f t="shared" si="301"/>
        <v>Ear, left</v>
      </c>
      <c r="M3876" s="168" t="str">
        <f t="shared" si="302"/>
        <v>PI.IC.IT.241825.01</v>
      </c>
      <c r="N3876" s="168"/>
      <c r="O3876" s="168" t="str">
        <f t="shared" si="303"/>
        <v>PH.IC.IT.241825.01</v>
      </c>
      <c r="Q3876" s="168" t="str">
        <f t="shared" si="304"/>
        <v>CL.IC.IT.241825.01</v>
      </c>
      <c r="AB3876" s="167" t="s">
        <v>12773</v>
      </c>
      <c r="AC3876" s="167">
        <v>1428</v>
      </c>
    </row>
    <row r="3877" spans="1:29" s="167" customFormat="1" ht="15">
      <c r="A3877" s="167" t="s">
        <v>9344</v>
      </c>
      <c r="C3877" s="61" t="s">
        <v>10707</v>
      </c>
      <c r="E3877" s="61" t="s">
        <v>12602</v>
      </c>
      <c r="F3877" s="167" t="s">
        <v>549</v>
      </c>
      <c r="G3877" s="86" t="s">
        <v>9212</v>
      </c>
      <c r="H3877" s="62" t="s">
        <v>10709</v>
      </c>
      <c r="I3877" s="86" t="s">
        <v>9212</v>
      </c>
      <c r="J3877" s="63" t="str">
        <f t="shared" si="300"/>
        <v>IC.IT.241826</v>
      </c>
      <c r="K3877" s="61" t="s">
        <v>12175</v>
      </c>
      <c r="L3877" s="167" t="str">
        <f t="shared" si="301"/>
        <v>Nose, right side</v>
      </c>
      <c r="M3877" s="168" t="str">
        <f t="shared" si="302"/>
        <v>PI.IC.IT.241826.01</v>
      </c>
      <c r="N3877" s="168"/>
      <c r="O3877" s="168" t="str">
        <f t="shared" si="303"/>
        <v>PH.IC.IT.241826.01</v>
      </c>
      <c r="Q3877" s="168" t="str">
        <f t="shared" si="304"/>
        <v>CL.IC.IT.241826.01</v>
      </c>
      <c r="AB3877" s="167" t="s">
        <v>12773</v>
      </c>
      <c r="AC3877" s="167">
        <v>1428</v>
      </c>
    </row>
    <row r="3878" spans="1:29" s="167" customFormat="1" ht="15">
      <c r="A3878" s="167" t="s">
        <v>9344</v>
      </c>
      <c r="C3878" s="61" t="s">
        <v>10707</v>
      </c>
      <c r="E3878" s="61" t="s">
        <v>12602</v>
      </c>
      <c r="F3878" s="167" t="s">
        <v>549</v>
      </c>
      <c r="G3878" s="86" t="s">
        <v>9214</v>
      </c>
      <c r="H3878" s="62" t="s">
        <v>9143</v>
      </c>
      <c r="I3878" s="86" t="s">
        <v>9214</v>
      </c>
      <c r="J3878" s="63" t="str">
        <f t="shared" si="300"/>
        <v>IC.IT.241827</v>
      </c>
      <c r="K3878" s="61" t="s">
        <v>12175</v>
      </c>
      <c r="L3878" s="167" t="str">
        <f t="shared" si="301"/>
        <v>Nose, left side</v>
      </c>
      <c r="M3878" s="168" t="str">
        <f t="shared" si="302"/>
        <v>PI.IC.IT.241827.01</v>
      </c>
      <c r="N3878" s="168"/>
      <c r="O3878" s="168" t="str">
        <f t="shared" si="303"/>
        <v>PH.IC.IT.241827.01</v>
      </c>
      <c r="Q3878" s="168" t="str">
        <f t="shared" si="304"/>
        <v>CL.IC.IT.241827.01</v>
      </c>
      <c r="AB3878" s="167" t="s">
        <v>12773</v>
      </c>
      <c r="AC3878" s="167">
        <v>1428</v>
      </c>
    </row>
    <row r="3879" spans="1:29" s="167" customFormat="1" ht="15">
      <c r="A3879" s="167" t="s">
        <v>9344</v>
      </c>
      <c r="C3879" s="61" t="s">
        <v>10707</v>
      </c>
      <c r="E3879" s="61" t="s">
        <v>12602</v>
      </c>
      <c r="F3879" s="167" t="s">
        <v>549</v>
      </c>
      <c r="G3879" s="86" t="s">
        <v>9091</v>
      </c>
      <c r="H3879" s="62" t="s">
        <v>9144</v>
      </c>
      <c r="I3879" s="86" t="s">
        <v>9091</v>
      </c>
      <c r="J3879" s="63" t="str">
        <f t="shared" si="300"/>
        <v>IC.IT.241828</v>
      </c>
      <c r="K3879" s="61" t="s">
        <v>12175</v>
      </c>
      <c r="L3879" s="167" t="str">
        <f t="shared" si="301"/>
        <v>Jaw, right</v>
      </c>
      <c r="M3879" s="168" t="str">
        <f t="shared" si="302"/>
        <v>PI.IC.IT.241828.01</v>
      </c>
      <c r="N3879" s="168"/>
      <c r="O3879" s="168" t="str">
        <f t="shared" si="303"/>
        <v>PH.IC.IT.241828.01</v>
      </c>
      <c r="Q3879" s="168" t="str">
        <f t="shared" si="304"/>
        <v>CL.IC.IT.241828.01</v>
      </c>
      <c r="AB3879" s="167" t="s">
        <v>12773</v>
      </c>
      <c r="AC3879" s="167">
        <v>1428</v>
      </c>
    </row>
    <row r="3880" spans="1:29" s="167" customFormat="1" ht="15">
      <c r="A3880" s="167" t="s">
        <v>9344</v>
      </c>
      <c r="C3880" s="61" t="s">
        <v>10707</v>
      </c>
      <c r="E3880" s="61" t="s">
        <v>12602</v>
      </c>
      <c r="F3880" s="167" t="s">
        <v>549</v>
      </c>
      <c r="G3880" s="86" t="s">
        <v>9093</v>
      </c>
      <c r="H3880" s="62" t="s">
        <v>9145</v>
      </c>
      <c r="I3880" s="86" t="s">
        <v>9093</v>
      </c>
      <c r="J3880" s="63" t="str">
        <f t="shared" si="300"/>
        <v>IC.IT.241829</v>
      </c>
      <c r="K3880" s="61" t="s">
        <v>12175</v>
      </c>
      <c r="L3880" s="167" t="str">
        <f t="shared" si="301"/>
        <v>Jaw, left</v>
      </c>
      <c r="M3880" s="168" t="str">
        <f t="shared" si="302"/>
        <v>PI.IC.IT.241829.01</v>
      </c>
      <c r="N3880" s="168"/>
      <c r="O3880" s="168" t="str">
        <f t="shared" si="303"/>
        <v>PH.IC.IT.241829.01</v>
      </c>
      <c r="Q3880" s="168" t="str">
        <f t="shared" si="304"/>
        <v>CL.IC.IT.241829.01</v>
      </c>
      <c r="AB3880" s="167" t="s">
        <v>12773</v>
      </c>
      <c r="AC3880" s="167">
        <v>1428</v>
      </c>
    </row>
    <row r="3881" spans="1:29" s="167" customFormat="1" ht="15">
      <c r="A3881" s="167" t="s">
        <v>9344</v>
      </c>
      <c r="C3881" s="61" t="s">
        <v>10707</v>
      </c>
      <c r="E3881" s="61" t="s">
        <v>12602</v>
      </c>
      <c r="F3881" s="167" t="s">
        <v>549</v>
      </c>
      <c r="G3881" s="86" t="s">
        <v>9095</v>
      </c>
      <c r="H3881" s="62" t="s">
        <v>6872</v>
      </c>
      <c r="I3881" s="86" t="s">
        <v>9095</v>
      </c>
      <c r="J3881" s="63" t="str">
        <f t="shared" si="300"/>
        <v>IC.IT.241830</v>
      </c>
      <c r="K3881" s="61" t="s">
        <v>12175</v>
      </c>
      <c r="L3881" s="167" t="str">
        <f t="shared" si="301"/>
        <v>Neck, right</v>
      </c>
      <c r="M3881" s="168" t="str">
        <f t="shared" si="302"/>
        <v>PI.IC.IT.241830.01</v>
      </c>
      <c r="N3881" s="168"/>
      <c r="O3881" s="168" t="str">
        <f t="shared" si="303"/>
        <v>PH.IC.IT.241830.01</v>
      </c>
      <c r="Q3881" s="168" t="str">
        <f t="shared" si="304"/>
        <v>CL.IC.IT.241830.01</v>
      </c>
      <c r="AB3881" s="167" t="s">
        <v>12773</v>
      </c>
      <c r="AC3881" s="167">
        <v>1428</v>
      </c>
    </row>
    <row r="3882" spans="1:29" s="167" customFormat="1" ht="15">
      <c r="A3882" s="167" t="s">
        <v>9344</v>
      </c>
      <c r="C3882" s="61" t="s">
        <v>10707</v>
      </c>
      <c r="E3882" s="61" t="s">
        <v>12602</v>
      </c>
      <c r="F3882" s="167" t="s">
        <v>549</v>
      </c>
      <c r="G3882" s="86" t="s">
        <v>9111</v>
      </c>
      <c r="H3882" s="62" t="s">
        <v>6874</v>
      </c>
      <c r="I3882" s="86" t="s">
        <v>9111</v>
      </c>
      <c r="J3882" s="63" t="str">
        <f t="shared" si="300"/>
        <v>IC.IT.241831</v>
      </c>
      <c r="K3882" s="61" t="s">
        <v>12175</v>
      </c>
      <c r="L3882" s="167" t="str">
        <f t="shared" si="301"/>
        <v>Neck, left</v>
      </c>
      <c r="M3882" s="168" t="str">
        <f t="shared" si="302"/>
        <v>PI.IC.IT.241831.01</v>
      </c>
      <c r="N3882" s="168"/>
      <c r="O3882" s="168" t="str">
        <f t="shared" si="303"/>
        <v>PH.IC.IT.241831.01</v>
      </c>
      <c r="Q3882" s="168" t="str">
        <f t="shared" si="304"/>
        <v>CL.IC.IT.241831.01</v>
      </c>
      <c r="AB3882" s="167" t="s">
        <v>12773</v>
      </c>
      <c r="AC3882" s="167">
        <v>1428</v>
      </c>
    </row>
    <row r="3883" spans="1:29" s="167" customFormat="1" ht="15">
      <c r="A3883" s="167" t="s">
        <v>9344</v>
      </c>
      <c r="C3883" s="61" t="s">
        <v>10707</v>
      </c>
      <c r="D3883" s="167" t="s">
        <v>8699</v>
      </c>
      <c r="E3883" s="61" t="s">
        <v>12604</v>
      </c>
      <c r="F3883" s="167" t="s">
        <v>550</v>
      </c>
      <c r="G3883" s="167" t="s">
        <v>8998</v>
      </c>
      <c r="H3883" s="62" t="s">
        <v>11848</v>
      </c>
      <c r="I3883" s="167" t="s">
        <v>8998</v>
      </c>
      <c r="J3883" s="63" t="str">
        <f t="shared" si="300"/>
        <v>IC.IT.241901</v>
      </c>
      <c r="K3883" s="61" t="s">
        <v>12175</v>
      </c>
      <c r="L3883" s="167" t="str">
        <f t="shared" si="301"/>
        <v>Hip</v>
      </c>
      <c r="M3883" s="168" t="str">
        <f t="shared" si="302"/>
        <v>PI.IC.IT.241901.01</v>
      </c>
      <c r="N3883" s="168"/>
      <c r="O3883" s="168" t="str">
        <f t="shared" si="303"/>
        <v>PH.IC.IT.241901.01</v>
      </c>
      <c r="Q3883" s="168" t="str">
        <f t="shared" si="304"/>
        <v>CL.IC.IT.241901.01</v>
      </c>
    </row>
    <row r="3884" spans="1:29" s="167" customFormat="1" ht="15">
      <c r="A3884" s="167" t="s">
        <v>9344</v>
      </c>
      <c r="C3884" s="61" t="s">
        <v>10707</v>
      </c>
      <c r="E3884" s="61" t="s">
        <v>12604</v>
      </c>
      <c r="F3884" s="167" t="s">
        <v>550</v>
      </c>
      <c r="G3884" s="167" t="s">
        <v>8999</v>
      </c>
      <c r="H3884" s="62" t="s">
        <v>12030</v>
      </c>
      <c r="I3884" s="167" t="s">
        <v>8999</v>
      </c>
      <c r="J3884" s="63" t="str">
        <f t="shared" si="300"/>
        <v>IC.IT.241902</v>
      </c>
      <c r="K3884" s="61" t="s">
        <v>12175</v>
      </c>
      <c r="L3884" s="167" t="str">
        <f t="shared" si="301"/>
        <v>Groin</v>
      </c>
      <c r="M3884" s="168" t="str">
        <f t="shared" si="302"/>
        <v>PI.IC.IT.241902.01</v>
      </c>
      <c r="N3884" s="168"/>
      <c r="O3884" s="168" t="str">
        <f t="shared" si="303"/>
        <v>PH.IC.IT.241902.01</v>
      </c>
      <c r="Q3884" s="168" t="str">
        <f t="shared" si="304"/>
        <v>CL.IC.IT.241902.01</v>
      </c>
    </row>
    <row r="3885" spans="1:29" s="167" customFormat="1" ht="15">
      <c r="A3885" s="167" t="s">
        <v>9344</v>
      </c>
      <c r="C3885" s="61" t="s">
        <v>10707</v>
      </c>
      <c r="E3885" s="61" t="s">
        <v>12604</v>
      </c>
      <c r="F3885" s="167" t="s">
        <v>550</v>
      </c>
      <c r="G3885" s="167" t="s">
        <v>9493</v>
      </c>
      <c r="H3885" s="62" t="s">
        <v>12032</v>
      </c>
      <c r="I3885" s="167" t="s">
        <v>9493</v>
      </c>
      <c r="J3885" s="63" t="str">
        <f t="shared" si="300"/>
        <v>IC.IT.241903</v>
      </c>
      <c r="K3885" s="61" t="s">
        <v>12175</v>
      </c>
      <c r="L3885" s="167" t="str">
        <f t="shared" si="301"/>
        <v>Penis</v>
      </c>
      <c r="M3885" s="168" t="str">
        <f t="shared" si="302"/>
        <v>PI.IC.IT.241903.01</v>
      </c>
      <c r="N3885" s="168"/>
      <c r="O3885" s="168" t="str">
        <f t="shared" si="303"/>
        <v>PH.IC.IT.241903.01</v>
      </c>
      <c r="Q3885" s="168" t="str">
        <f t="shared" si="304"/>
        <v>CL.IC.IT.241903.01</v>
      </c>
    </row>
    <row r="3886" spans="1:29" s="167" customFormat="1" ht="15">
      <c r="A3886" s="167" t="s">
        <v>9344</v>
      </c>
      <c r="C3886" s="61" t="s">
        <v>10707</v>
      </c>
      <c r="E3886" s="61" t="s">
        <v>12604</v>
      </c>
      <c r="F3886" s="167" t="s">
        <v>550</v>
      </c>
      <c r="G3886" s="167" t="s">
        <v>9494</v>
      </c>
      <c r="H3886" s="62" t="s">
        <v>12028</v>
      </c>
      <c r="I3886" s="167" t="s">
        <v>9494</v>
      </c>
      <c r="J3886" s="63" t="str">
        <f t="shared" si="300"/>
        <v>IC.IT.241904</v>
      </c>
      <c r="K3886" s="61" t="s">
        <v>12175</v>
      </c>
      <c r="L3886" s="167" t="str">
        <f t="shared" si="301"/>
        <v>Labia</v>
      </c>
      <c r="M3886" s="168" t="str">
        <f t="shared" si="302"/>
        <v>PI.IC.IT.241904.01</v>
      </c>
      <c r="N3886" s="168"/>
      <c r="O3886" s="168" t="str">
        <f t="shared" si="303"/>
        <v>PH.IC.IT.241904.01</v>
      </c>
      <c r="Q3886" s="168" t="str">
        <f t="shared" si="304"/>
        <v>CL.IC.IT.241904.01</v>
      </c>
    </row>
    <row r="3887" spans="1:29" s="167" customFormat="1" ht="15">
      <c r="A3887" s="167" t="s">
        <v>9344</v>
      </c>
      <c r="C3887" s="61" t="s">
        <v>10707</v>
      </c>
      <c r="E3887" s="61" t="s">
        <v>12604</v>
      </c>
      <c r="F3887" s="167" t="s">
        <v>550</v>
      </c>
      <c r="G3887" s="167" t="s">
        <v>9495</v>
      </c>
      <c r="H3887" s="62" t="s">
        <v>12210</v>
      </c>
      <c r="I3887" s="167" t="s">
        <v>9000</v>
      </c>
      <c r="J3887" s="63" t="str">
        <f t="shared" si="300"/>
        <v>IC.IT.241905</v>
      </c>
      <c r="K3887" s="61" t="s">
        <v>12175</v>
      </c>
      <c r="L3887" s="167" t="str">
        <f t="shared" si="301"/>
        <v>Perineum</v>
      </c>
      <c r="M3887" s="168" t="str">
        <f t="shared" si="302"/>
        <v>PI.IC.IT.241905.01</v>
      </c>
      <c r="N3887" s="168"/>
      <c r="O3887" s="168" t="str">
        <f t="shared" si="303"/>
        <v>PH.IC.IT.241905.01</v>
      </c>
      <c r="Q3887" s="168" t="str">
        <f t="shared" si="304"/>
        <v>CL.IC.IT.241905.01</v>
      </c>
    </row>
    <row r="3888" spans="1:29" s="167" customFormat="1" ht="15">
      <c r="A3888" s="167" t="s">
        <v>9344</v>
      </c>
      <c r="C3888" s="61" t="s">
        <v>10707</v>
      </c>
      <c r="E3888" s="61" t="s">
        <v>12604</v>
      </c>
      <c r="F3888" s="167" t="s">
        <v>550</v>
      </c>
      <c r="G3888" s="167" t="s">
        <v>9001</v>
      </c>
      <c r="H3888" s="62" t="s">
        <v>12212</v>
      </c>
      <c r="I3888" s="167" t="s">
        <v>9002</v>
      </c>
      <c r="J3888" s="63" t="str">
        <f t="shared" si="300"/>
        <v>IC.IT.241906</v>
      </c>
      <c r="K3888" s="61" t="s">
        <v>12175</v>
      </c>
      <c r="L3888" s="167" t="str">
        <f t="shared" si="301"/>
        <v>Buttock(s)</v>
      </c>
      <c r="M3888" s="168" t="str">
        <f t="shared" si="302"/>
        <v>PI.IC.IT.241906.01</v>
      </c>
      <c r="N3888" s="168"/>
      <c r="O3888" s="168" t="str">
        <f t="shared" si="303"/>
        <v>PH.IC.IT.241906.01</v>
      </c>
      <c r="Q3888" s="168" t="str">
        <f t="shared" si="304"/>
        <v>CL.IC.IT.241906.01</v>
      </c>
    </row>
    <row r="3889" spans="1:29" s="167" customFormat="1" ht="15">
      <c r="A3889" s="167" t="s">
        <v>9344</v>
      </c>
      <c r="C3889" s="61" t="s">
        <v>10707</v>
      </c>
      <c r="E3889" s="61" t="s">
        <v>12604</v>
      </c>
      <c r="F3889" s="167" t="s">
        <v>550</v>
      </c>
      <c r="G3889" s="167" t="s">
        <v>9500</v>
      </c>
      <c r="H3889" s="62" t="s">
        <v>12225</v>
      </c>
      <c r="I3889" s="167" t="s">
        <v>9500</v>
      </c>
      <c r="J3889" s="63" t="str">
        <f t="shared" si="300"/>
        <v>IC.IT.241907</v>
      </c>
      <c r="K3889" s="61" t="s">
        <v>12175</v>
      </c>
      <c r="L3889" s="167" t="str">
        <f t="shared" si="301"/>
        <v>Rectum</v>
      </c>
      <c r="M3889" s="168" t="str">
        <f t="shared" si="302"/>
        <v>PI.IC.IT.241907.01</v>
      </c>
      <c r="N3889" s="168"/>
      <c r="O3889" s="168" t="str">
        <f t="shared" si="303"/>
        <v>PH.IC.IT.241907.01</v>
      </c>
      <c r="Q3889" s="168" t="str">
        <f t="shared" si="304"/>
        <v>CL.IC.IT.241907.01</v>
      </c>
    </row>
    <row r="3890" spans="1:29" s="167" customFormat="1" ht="15">
      <c r="A3890" s="167" t="s">
        <v>9344</v>
      </c>
      <c r="C3890" s="61" t="s">
        <v>10707</v>
      </c>
      <c r="E3890" s="61" t="s">
        <v>12604</v>
      </c>
      <c r="F3890" s="167" t="s">
        <v>550</v>
      </c>
      <c r="G3890" s="167" t="s">
        <v>9501</v>
      </c>
      <c r="H3890" s="62" t="s">
        <v>11638</v>
      </c>
      <c r="I3890" s="167" t="s">
        <v>9501</v>
      </c>
      <c r="J3890" s="63" t="str">
        <f t="shared" si="300"/>
        <v>IC.IT.241908</v>
      </c>
      <c r="K3890" s="61" t="s">
        <v>12175</v>
      </c>
      <c r="L3890" s="167" t="str">
        <f t="shared" si="301"/>
        <v>Sacrum</v>
      </c>
      <c r="M3890" s="168" t="str">
        <f t="shared" si="302"/>
        <v>PI.IC.IT.241908.01</v>
      </c>
      <c r="N3890" s="168"/>
      <c r="O3890" s="168" t="str">
        <f t="shared" si="303"/>
        <v>PH.IC.IT.241908.01</v>
      </c>
      <c r="Q3890" s="168" t="str">
        <f t="shared" si="304"/>
        <v>CL.IC.IT.241908.01</v>
      </c>
    </row>
    <row r="3891" spans="1:29" s="167" customFormat="1" ht="15">
      <c r="A3891" s="167" t="s">
        <v>9344</v>
      </c>
      <c r="C3891" s="61" t="s">
        <v>10707</v>
      </c>
      <c r="E3891" s="61" t="s">
        <v>12604</v>
      </c>
      <c r="F3891" s="167" t="s">
        <v>550</v>
      </c>
      <c r="G3891" s="167" t="s">
        <v>9502</v>
      </c>
      <c r="H3891" s="62" t="s">
        <v>11639</v>
      </c>
      <c r="I3891" s="167" t="s">
        <v>9502</v>
      </c>
      <c r="J3891" s="63" t="str">
        <f t="shared" si="300"/>
        <v>IC.IT.241909</v>
      </c>
      <c r="K3891" s="61" t="s">
        <v>12175</v>
      </c>
      <c r="L3891" s="167" t="str">
        <f t="shared" si="301"/>
        <v>Coccyx</v>
      </c>
      <c r="M3891" s="168" t="str">
        <f t="shared" si="302"/>
        <v>PI.IC.IT.241909.01</v>
      </c>
      <c r="N3891" s="168"/>
      <c r="O3891" s="168" t="str">
        <f t="shared" si="303"/>
        <v>PH.IC.IT.241909.01</v>
      </c>
      <c r="Q3891" s="168" t="str">
        <f t="shared" si="304"/>
        <v>CL.IC.IT.241909.01</v>
      </c>
    </row>
    <row r="3892" spans="1:29" s="167" customFormat="1" ht="15">
      <c r="A3892" s="167" t="s">
        <v>9344</v>
      </c>
      <c r="C3892" s="61" t="s">
        <v>10707</v>
      </c>
      <c r="E3892" s="61" t="s">
        <v>12604</v>
      </c>
      <c r="F3892" s="167" t="s">
        <v>550</v>
      </c>
      <c r="G3892" s="167" t="s">
        <v>9503</v>
      </c>
      <c r="H3892" s="62" t="s">
        <v>11829</v>
      </c>
      <c r="I3892" s="167" t="s">
        <v>9503</v>
      </c>
      <c r="J3892" s="63" t="str">
        <f t="shared" si="300"/>
        <v>IC.IT.241910</v>
      </c>
      <c r="K3892" s="61" t="s">
        <v>12175</v>
      </c>
      <c r="L3892" s="167" t="str">
        <f t="shared" si="301"/>
        <v>Scrotum</v>
      </c>
      <c r="M3892" s="168" t="str">
        <f t="shared" si="302"/>
        <v>PI.IC.IT.241910.01</v>
      </c>
      <c r="N3892" s="168"/>
      <c r="O3892" s="168" t="str">
        <f t="shared" si="303"/>
        <v>PH.IC.IT.241910.01</v>
      </c>
      <c r="Q3892" s="168" t="str">
        <f t="shared" si="304"/>
        <v>CL.IC.IT.241910.01</v>
      </c>
    </row>
    <row r="3893" spans="1:29" s="167" customFormat="1" ht="15">
      <c r="A3893" s="167" t="s">
        <v>9344</v>
      </c>
      <c r="C3893" s="61" t="s">
        <v>10707</v>
      </c>
      <c r="E3893" s="61" t="s">
        <v>12604</v>
      </c>
      <c r="F3893" s="167" t="s">
        <v>550</v>
      </c>
      <c r="G3893" s="86" t="s">
        <v>9365</v>
      </c>
      <c r="H3893" s="62" t="s">
        <v>12099</v>
      </c>
      <c r="I3893" s="86" t="s">
        <v>9365</v>
      </c>
      <c r="J3893" s="63" t="str">
        <f t="shared" si="300"/>
        <v>IC.IT.241911</v>
      </c>
      <c r="K3893" s="61" t="s">
        <v>12175</v>
      </c>
      <c r="L3893" s="167" t="str">
        <f t="shared" si="301"/>
        <v>Hip, right</v>
      </c>
      <c r="M3893" s="168" t="str">
        <f t="shared" si="302"/>
        <v>PI.IC.IT.241911.01</v>
      </c>
      <c r="N3893" s="168"/>
      <c r="O3893" s="168" t="str">
        <f t="shared" si="303"/>
        <v>PH.IC.IT.241911.01</v>
      </c>
      <c r="Q3893" s="168" t="str">
        <f t="shared" si="304"/>
        <v>CL.IC.IT.241911.01</v>
      </c>
      <c r="AB3893" s="167" t="s">
        <v>12773</v>
      </c>
      <c r="AC3893" s="167">
        <v>1428</v>
      </c>
    </row>
    <row r="3894" spans="1:29" s="167" customFormat="1" ht="15">
      <c r="A3894" s="167" t="s">
        <v>9344</v>
      </c>
      <c r="C3894" s="61" t="s">
        <v>10707</v>
      </c>
      <c r="E3894" s="61" t="s">
        <v>12604</v>
      </c>
      <c r="F3894" s="167" t="s">
        <v>550</v>
      </c>
      <c r="G3894" s="86" t="s">
        <v>9239</v>
      </c>
      <c r="H3894" s="62" t="s">
        <v>12100</v>
      </c>
      <c r="I3894" s="86" t="s">
        <v>9239</v>
      </c>
      <c r="J3894" s="63" t="str">
        <f t="shared" si="300"/>
        <v>IC.IT.241912</v>
      </c>
      <c r="K3894" s="61" t="s">
        <v>12175</v>
      </c>
      <c r="L3894" s="167" t="str">
        <f t="shared" si="301"/>
        <v>Hip, left</v>
      </c>
      <c r="M3894" s="168" t="str">
        <f t="shared" si="302"/>
        <v>PI.IC.IT.241912.01</v>
      </c>
      <c r="N3894" s="168"/>
      <c r="O3894" s="168" t="str">
        <f t="shared" si="303"/>
        <v>PH.IC.IT.241912.01</v>
      </c>
      <c r="Q3894" s="168" t="str">
        <f t="shared" si="304"/>
        <v>CL.IC.IT.241912.01</v>
      </c>
      <c r="AB3894" s="167" t="s">
        <v>12773</v>
      </c>
      <c r="AC3894" s="167">
        <v>1428</v>
      </c>
    </row>
    <row r="3895" spans="1:29" s="167" customFormat="1" ht="15">
      <c r="A3895" s="167" t="s">
        <v>9344</v>
      </c>
      <c r="C3895" s="61" t="s">
        <v>10707</v>
      </c>
      <c r="E3895" s="61" t="s">
        <v>12604</v>
      </c>
      <c r="F3895" s="167" t="s">
        <v>550</v>
      </c>
      <c r="G3895" s="86" t="s">
        <v>9489</v>
      </c>
      <c r="H3895" s="62" t="s">
        <v>12101</v>
      </c>
      <c r="I3895" s="86" t="s">
        <v>9489</v>
      </c>
      <c r="J3895" s="63" t="str">
        <f t="shared" si="300"/>
        <v>IC.IT.241913</v>
      </c>
      <c r="K3895" s="61" t="s">
        <v>12175</v>
      </c>
      <c r="L3895" s="167" t="str">
        <f t="shared" si="301"/>
        <v>Groin, right</v>
      </c>
      <c r="M3895" s="168" t="str">
        <f t="shared" si="302"/>
        <v>PI.IC.IT.241913.01</v>
      </c>
      <c r="N3895" s="168"/>
      <c r="O3895" s="168" t="str">
        <f t="shared" si="303"/>
        <v>PH.IC.IT.241913.01</v>
      </c>
      <c r="Q3895" s="168" t="str">
        <f t="shared" si="304"/>
        <v>CL.IC.IT.241913.01</v>
      </c>
      <c r="AB3895" s="167" t="s">
        <v>12773</v>
      </c>
      <c r="AC3895" s="167">
        <v>1428</v>
      </c>
    </row>
    <row r="3896" spans="1:29" s="167" customFormat="1" ht="15">
      <c r="A3896" s="167" t="s">
        <v>9344</v>
      </c>
      <c r="C3896" s="61" t="s">
        <v>10707</v>
      </c>
      <c r="E3896" s="61" t="s">
        <v>12604</v>
      </c>
      <c r="F3896" s="167" t="s">
        <v>550</v>
      </c>
      <c r="G3896" s="86" t="s">
        <v>9491</v>
      </c>
      <c r="H3896" s="62" t="s">
        <v>12102</v>
      </c>
      <c r="I3896" s="86" t="s">
        <v>9491</v>
      </c>
      <c r="J3896" s="63" t="str">
        <f t="shared" si="300"/>
        <v>IC.IT.241914</v>
      </c>
      <c r="K3896" s="61" t="s">
        <v>12175</v>
      </c>
      <c r="L3896" s="167" t="str">
        <f t="shared" si="301"/>
        <v>Groin, left</v>
      </c>
      <c r="M3896" s="168" t="str">
        <f t="shared" si="302"/>
        <v>PI.IC.IT.241914.01</v>
      </c>
      <c r="N3896" s="168"/>
      <c r="O3896" s="168" t="str">
        <f t="shared" si="303"/>
        <v>PH.IC.IT.241914.01</v>
      </c>
      <c r="Q3896" s="168" t="str">
        <f t="shared" si="304"/>
        <v>CL.IC.IT.241914.01</v>
      </c>
      <c r="AB3896" s="167" t="s">
        <v>12773</v>
      </c>
      <c r="AC3896" s="167">
        <v>1428</v>
      </c>
    </row>
    <row r="3897" spans="1:29" s="167" customFormat="1" ht="15">
      <c r="A3897" s="167" t="s">
        <v>9344</v>
      </c>
      <c r="C3897" s="61" t="s">
        <v>10707</v>
      </c>
      <c r="E3897" s="61" t="s">
        <v>12604</v>
      </c>
      <c r="F3897" s="167" t="s">
        <v>550</v>
      </c>
      <c r="G3897" s="86" t="s">
        <v>9496</v>
      </c>
      <c r="H3897" s="62" t="s">
        <v>11559</v>
      </c>
      <c r="I3897" s="86" t="s">
        <v>9496</v>
      </c>
      <c r="J3897" s="63" t="str">
        <f t="shared" si="300"/>
        <v>IC.IT.241915</v>
      </c>
      <c r="K3897" s="61" t="s">
        <v>12175</v>
      </c>
      <c r="L3897" s="167" t="str">
        <f t="shared" si="301"/>
        <v>Buttock, right</v>
      </c>
      <c r="M3897" s="168" t="str">
        <f t="shared" si="302"/>
        <v>PI.IC.IT.241915.01</v>
      </c>
      <c r="N3897" s="168"/>
      <c r="O3897" s="168" t="str">
        <f t="shared" si="303"/>
        <v>PH.IC.IT.241915.01</v>
      </c>
      <c r="Q3897" s="168" t="str">
        <f t="shared" si="304"/>
        <v>CL.IC.IT.241915.01</v>
      </c>
      <c r="AB3897" s="167" t="s">
        <v>12773</v>
      </c>
      <c r="AC3897" s="167">
        <v>1428</v>
      </c>
    </row>
    <row r="3898" spans="1:29" s="167" customFormat="1" ht="15">
      <c r="A3898" s="167" t="s">
        <v>9344</v>
      </c>
      <c r="C3898" s="61" t="s">
        <v>10707</v>
      </c>
      <c r="E3898" s="61" t="s">
        <v>12604</v>
      </c>
      <c r="F3898" s="167" t="s">
        <v>550</v>
      </c>
      <c r="G3898" s="86" t="s">
        <v>9067</v>
      </c>
      <c r="H3898" s="62" t="s">
        <v>11560</v>
      </c>
      <c r="I3898" s="86" t="s">
        <v>9067</v>
      </c>
      <c r="J3898" s="63" t="str">
        <f t="shared" si="300"/>
        <v>IC.IT.241916</v>
      </c>
      <c r="K3898" s="61" t="s">
        <v>12175</v>
      </c>
      <c r="L3898" s="167" t="str">
        <f t="shared" si="301"/>
        <v>Buttock, left</v>
      </c>
      <c r="M3898" s="168" t="str">
        <f t="shared" si="302"/>
        <v>PI.IC.IT.241916.01</v>
      </c>
      <c r="N3898" s="168"/>
      <c r="O3898" s="168" t="str">
        <f t="shared" si="303"/>
        <v>PH.IC.IT.241916.01</v>
      </c>
      <c r="Q3898" s="168" t="str">
        <f t="shared" si="304"/>
        <v>CL.IC.IT.241916.01</v>
      </c>
      <c r="AB3898" s="167" t="s">
        <v>12773</v>
      </c>
      <c r="AC3898" s="167">
        <v>1428</v>
      </c>
    </row>
    <row r="3899" spans="1:29" s="167" customFormat="1" ht="15">
      <c r="A3899" s="167" t="s">
        <v>9344</v>
      </c>
      <c r="C3899" s="61" t="s">
        <v>10707</v>
      </c>
      <c r="D3899" s="167" t="s">
        <v>8701</v>
      </c>
      <c r="E3899" s="61" t="s">
        <v>1000</v>
      </c>
      <c r="F3899" s="167" t="s">
        <v>551</v>
      </c>
      <c r="G3899" s="167" t="s">
        <v>8763</v>
      </c>
      <c r="H3899" s="62" t="s">
        <v>11848</v>
      </c>
      <c r="I3899" s="167" t="s">
        <v>8763</v>
      </c>
      <c r="J3899" s="63" t="str">
        <f t="shared" si="300"/>
        <v>IC.IT.242001</v>
      </c>
      <c r="K3899" s="61" t="s">
        <v>12175</v>
      </c>
      <c r="L3899" s="167" t="str">
        <f t="shared" si="301"/>
        <v>Shoulder</v>
      </c>
      <c r="M3899" s="168" t="str">
        <f t="shared" si="302"/>
        <v>PI.IC.IT.242001.01</v>
      </c>
      <c r="N3899" s="168"/>
      <c r="O3899" s="168" t="str">
        <f t="shared" si="303"/>
        <v>PH.IC.IT.242001.01</v>
      </c>
      <c r="Q3899" s="168" t="str">
        <f t="shared" si="304"/>
        <v>CL.IC.IT.242001.01</v>
      </c>
    </row>
    <row r="3900" spans="1:29" s="167" customFormat="1" ht="15">
      <c r="A3900" s="167" t="s">
        <v>9344</v>
      </c>
      <c r="C3900" s="61" t="s">
        <v>10707</v>
      </c>
      <c r="E3900" s="61" t="s">
        <v>1000</v>
      </c>
      <c r="F3900" s="167" t="s">
        <v>551</v>
      </c>
      <c r="G3900" s="167" t="s">
        <v>8613</v>
      </c>
      <c r="H3900" s="62" t="s">
        <v>12030</v>
      </c>
      <c r="I3900" s="167" t="s">
        <v>8613</v>
      </c>
      <c r="J3900" s="63" t="str">
        <f t="shared" si="300"/>
        <v>IC.IT.242002</v>
      </c>
      <c r="K3900" s="61" t="s">
        <v>12175</v>
      </c>
      <c r="L3900" s="167" t="str">
        <f t="shared" si="301"/>
        <v>Clavicle</v>
      </c>
      <c r="M3900" s="168" t="str">
        <f t="shared" si="302"/>
        <v>PI.IC.IT.242002.01</v>
      </c>
      <c r="N3900" s="168"/>
      <c r="O3900" s="168" t="str">
        <f t="shared" si="303"/>
        <v>PH.IC.IT.242002.01</v>
      </c>
      <c r="Q3900" s="168" t="str">
        <f t="shared" si="304"/>
        <v>CL.IC.IT.242002.01</v>
      </c>
    </row>
    <row r="3901" spans="1:29" s="167" customFormat="1" ht="15">
      <c r="A3901" s="167" t="s">
        <v>9344</v>
      </c>
      <c r="C3901" s="61" t="s">
        <v>10707</v>
      </c>
      <c r="E3901" s="61" t="s">
        <v>1000</v>
      </c>
      <c r="F3901" s="167" t="s">
        <v>551</v>
      </c>
      <c r="G3901" s="167" t="s">
        <v>8709</v>
      </c>
      <c r="H3901" s="62" t="s">
        <v>12032</v>
      </c>
      <c r="I3901" s="167" t="s">
        <v>8709</v>
      </c>
      <c r="J3901" s="63" t="str">
        <f t="shared" si="300"/>
        <v>IC.IT.242003</v>
      </c>
      <c r="K3901" s="61" t="s">
        <v>12175</v>
      </c>
      <c r="L3901" s="167" t="str">
        <f t="shared" si="301"/>
        <v>Breast</v>
      </c>
      <c r="M3901" s="168" t="str">
        <f t="shared" si="302"/>
        <v>PI.IC.IT.242003.01</v>
      </c>
      <c r="N3901" s="168"/>
      <c r="O3901" s="168" t="str">
        <f t="shared" si="303"/>
        <v>PH.IC.IT.242003.01</v>
      </c>
      <c r="Q3901" s="168" t="str">
        <f t="shared" si="304"/>
        <v>CL.IC.IT.242003.01</v>
      </c>
    </row>
    <row r="3902" spans="1:29" s="167" customFormat="1" ht="15">
      <c r="A3902" s="167" t="s">
        <v>9344</v>
      </c>
      <c r="C3902" s="61" t="s">
        <v>10707</v>
      </c>
      <c r="E3902" s="61" t="s">
        <v>1000</v>
      </c>
      <c r="F3902" s="167" t="s">
        <v>551</v>
      </c>
      <c r="G3902" s="167" t="s">
        <v>9382</v>
      </c>
      <c r="H3902" s="62" t="s">
        <v>12028</v>
      </c>
      <c r="I3902" s="167" t="s">
        <v>9382</v>
      </c>
      <c r="J3902" s="63" t="str">
        <f t="shared" si="300"/>
        <v>IC.IT.242004</v>
      </c>
      <c r="K3902" s="61" t="s">
        <v>12175</v>
      </c>
      <c r="L3902" s="167" t="str">
        <f t="shared" si="301"/>
        <v>Sternum</v>
      </c>
      <c r="M3902" s="168" t="str">
        <f t="shared" si="302"/>
        <v>PI.IC.IT.242004.01</v>
      </c>
      <c r="N3902" s="168"/>
      <c r="O3902" s="168" t="str">
        <f t="shared" si="303"/>
        <v>PH.IC.IT.242004.01</v>
      </c>
      <c r="Q3902" s="168" t="str">
        <f t="shared" si="304"/>
        <v>CL.IC.IT.242004.01</v>
      </c>
    </row>
    <row r="3903" spans="1:29" s="167" customFormat="1" ht="15">
      <c r="A3903" s="167" t="s">
        <v>9344</v>
      </c>
      <c r="C3903" s="61" t="s">
        <v>10707</v>
      </c>
      <c r="E3903" s="61" t="s">
        <v>1000</v>
      </c>
      <c r="F3903" s="167" t="s">
        <v>551</v>
      </c>
      <c r="G3903" s="167" t="s">
        <v>8951</v>
      </c>
      <c r="H3903" s="62" t="s">
        <v>12210</v>
      </c>
      <c r="I3903" s="167" t="s">
        <v>8951</v>
      </c>
      <c r="J3903" s="63" t="str">
        <f t="shared" si="300"/>
        <v>IC.IT.242005</v>
      </c>
      <c r="K3903" s="61" t="s">
        <v>12175</v>
      </c>
      <c r="L3903" s="167" t="str">
        <f t="shared" si="301"/>
        <v>Chest</v>
      </c>
      <c r="M3903" s="168" t="str">
        <f t="shared" si="302"/>
        <v>PI.IC.IT.242005.01</v>
      </c>
      <c r="N3903" s="168"/>
      <c r="O3903" s="168" t="str">
        <f t="shared" si="303"/>
        <v>PH.IC.IT.242005.01</v>
      </c>
      <c r="Q3903" s="168" t="str">
        <f t="shared" si="304"/>
        <v>CL.IC.IT.242005.01</v>
      </c>
    </row>
    <row r="3904" spans="1:29" s="167" customFormat="1" ht="15">
      <c r="A3904" s="167" t="s">
        <v>9344</v>
      </c>
      <c r="C3904" s="61" t="s">
        <v>10707</v>
      </c>
      <c r="E3904" s="61" t="s">
        <v>1000</v>
      </c>
      <c r="F3904" s="167" t="s">
        <v>551</v>
      </c>
      <c r="G3904" s="167" t="s">
        <v>8710</v>
      </c>
      <c r="H3904" s="62" t="s">
        <v>12212</v>
      </c>
      <c r="I3904" s="167" t="s">
        <v>8710</v>
      </c>
      <c r="J3904" s="63" t="str">
        <f t="shared" si="300"/>
        <v>IC.IT.242006</v>
      </c>
      <c r="K3904" s="61" t="s">
        <v>12175</v>
      </c>
      <c r="L3904" s="167" t="str">
        <f t="shared" si="301"/>
        <v>Mediastinal</v>
      </c>
      <c r="M3904" s="168" t="str">
        <f t="shared" si="302"/>
        <v>PI.IC.IT.242006.01</v>
      </c>
      <c r="N3904" s="168"/>
      <c r="O3904" s="168" t="str">
        <f t="shared" si="303"/>
        <v>PH.IC.IT.242006.01</v>
      </c>
      <c r="Q3904" s="168" t="str">
        <f t="shared" si="304"/>
        <v>CL.IC.IT.242006.01</v>
      </c>
    </row>
    <row r="3905" spans="1:29" s="167" customFormat="1" ht="15">
      <c r="A3905" s="167" t="s">
        <v>9344</v>
      </c>
      <c r="C3905" s="61" t="s">
        <v>10707</v>
      </c>
      <c r="E3905" s="61" t="s">
        <v>1000</v>
      </c>
      <c r="F3905" s="167" t="s">
        <v>551</v>
      </c>
      <c r="G3905" s="167" t="s">
        <v>12390</v>
      </c>
      <c r="H3905" s="62" t="s">
        <v>12225</v>
      </c>
      <c r="I3905" s="167" t="s">
        <v>12390</v>
      </c>
      <c r="J3905" s="63" t="str">
        <f t="shared" si="300"/>
        <v>IC.IT.242007</v>
      </c>
      <c r="K3905" s="61" t="s">
        <v>12175</v>
      </c>
      <c r="L3905" s="167" t="str">
        <f t="shared" si="301"/>
        <v>Back</v>
      </c>
      <c r="M3905" s="168" t="str">
        <f t="shared" si="302"/>
        <v>PI.IC.IT.242007.01</v>
      </c>
      <c r="N3905" s="168"/>
      <c r="O3905" s="168" t="str">
        <f t="shared" si="303"/>
        <v>PH.IC.IT.242007.01</v>
      </c>
      <c r="Q3905" s="168" t="str">
        <f t="shared" si="304"/>
        <v>CL.IC.IT.242007.01</v>
      </c>
    </row>
    <row r="3906" spans="1:29" s="167" customFormat="1" ht="15">
      <c r="A3906" s="167" t="s">
        <v>9344</v>
      </c>
      <c r="C3906" s="61" t="s">
        <v>10707</v>
      </c>
      <c r="E3906" s="61" t="s">
        <v>1000</v>
      </c>
      <c r="F3906" s="167" t="s">
        <v>551</v>
      </c>
      <c r="G3906" s="167" t="s">
        <v>9228</v>
      </c>
      <c r="H3906" s="62" t="s">
        <v>11638</v>
      </c>
      <c r="I3906" s="167" t="s">
        <v>9228</v>
      </c>
      <c r="J3906" s="63" t="str">
        <f t="shared" ref="J3906:J3969" si="305">CONCATENATE("IC.IT.",C3906,E3906,H3906)</f>
        <v>IC.IT.242008</v>
      </c>
      <c r="K3906" s="61" t="s">
        <v>12175</v>
      </c>
      <c r="L3906" s="167" t="str">
        <f t="shared" ref="L3906:L3969" si="306">G3906</f>
        <v>Spine</v>
      </c>
      <c r="M3906" s="168" t="str">
        <f t="shared" ref="M3906:M3969" si="307">CONCATENATE("PI.",J3906,".",K3906)</f>
        <v>PI.IC.IT.242008.01</v>
      </c>
      <c r="N3906" s="168"/>
      <c r="O3906" s="168" t="str">
        <f t="shared" ref="O3906:O3969" si="308">CONCATENATE("PH.",J3906,".",K3906)</f>
        <v>PH.IC.IT.242008.01</v>
      </c>
      <c r="Q3906" s="168" t="str">
        <f t="shared" ref="Q3906:Q3969" si="309">CONCATENATE("CL.",J3906,".",K3906)</f>
        <v>CL.IC.IT.242008.01</v>
      </c>
    </row>
    <row r="3907" spans="1:29" s="167" customFormat="1" ht="15">
      <c r="A3907" s="167" t="s">
        <v>9344</v>
      </c>
      <c r="C3907" s="61" t="s">
        <v>10707</v>
      </c>
      <c r="E3907" s="61" t="s">
        <v>1000</v>
      </c>
      <c r="F3907" s="167" t="s">
        <v>551</v>
      </c>
      <c r="G3907" s="167" t="s">
        <v>8711</v>
      </c>
      <c r="H3907" s="62" t="s">
        <v>11639</v>
      </c>
      <c r="I3907" s="167" t="s">
        <v>8711</v>
      </c>
      <c r="J3907" s="63" t="str">
        <f t="shared" si="305"/>
        <v>IC.IT.242009</v>
      </c>
      <c r="K3907" s="61" t="s">
        <v>12175</v>
      </c>
      <c r="L3907" s="167" t="str">
        <f t="shared" si="306"/>
        <v>Scapula</v>
      </c>
      <c r="M3907" s="168" t="str">
        <f t="shared" si="307"/>
        <v>PI.IC.IT.242009.01</v>
      </c>
      <c r="N3907" s="168"/>
      <c r="O3907" s="168" t="str">
        <f t="shared" si="308"/>
        <v>PH.IC.IT.242009.01</v>
      </c>
      <c r="Q3907" s="168" t="str">
        <f t="shared" si="309"/>
        <v>CL.IC.IT.242009.01</v>
      </c>
    </row>
    <row r="3908" spans="1:29" s="167" customFormat="1" ht="15">
      <c r="A3908" s="167" t="s">
        <v>9344</v>
      </c>
      <c r="C3908" s="61" t="s">
        <v>10707</v>
      </c>
      <c r="E3908" s="61" t="s">
        <v>1000</v>
      </c>
      <c r="F3908" s="167" t="s">
        <v>551</v>
      </c>
      <c r="G3908" s="86" t="s">
        <v>9649</v>
      </c>
      <c r="H3908" s="62" t="s">
        <v>11829</v>
      </c>
      <c r="I3908" s="86" t="s">
        <v>9649</v>
      </c>
      <c r="J3908" s="63" t="str">
        <f t="shared" si="305"/>
        <v>IC.IT.242010</v>
      </c>
      <c r="K3908" s="61" t="s">
        <v>12175</v>
      </c>
      <c r="L3908" s="167" t="str">
        <f t="shared" si="306"/>
        <v>Shoulder, right</v>
      </c>
      <c r="M3908" s="168" t="str">
        <f t="shared" si="307"/>
        <v>PI.IC.IT.242010.01</v>
      </c>
      <c r="N3908" s="168"/>
      <c r="O3908" s="168" t="str">
        <f t="shared" si="308"/>
        <v>PH.IC.IT.242010.01</v>
      </c>
      <c r="Q3908" s="168" t="str">
        <f t="shared" si="309"/>
        <v>CL.IC.IT.242010.01</v>
      </c>
      <c r="AB3908" s="167" t="s">
        <v>12773</v>
      </c>
      <c r="AC3908" s="167">
        <v>1428</v>
      </c>
    </row>
    <row r="3909" spans="1:29" s="167" customFormat="1" ht="15">
      <c r="A3909" s="167" t="s">
        <v>9344</v>
      </c>
      <c r="C3909" s="61" t="s">
        <v>10707</v>
      </c>
      <c r="E3909" s="61" t="s">
        <v>1000</v>
      </c>
      <c r="F3909" s="167" t="s">
        <v>551</v>
      </c>
      <c r="G3909" s="86" t="s">
        <v>9651</v>
      </c>
      <c r="H3909" s="62" t="s">
        <v>12099</v>
      </c>
      <c r="I3909" s="86" t="s">
        <v>9651</v>
      </c>
      <c r="J3909" s="63" t="str">
        <f t="shared" si="305"/>
        <v>IC.IT.242011</v>
      </c>
      <c r="K3909" s="61" t="s">
        <v>12175</v>
      </c>
      <c r="L3909" s="167" t="str">
        <f t="shared" si="306"/>
        <v>Shoulder, left</v>
      </c>
      <c r="M3909" s="168" t="str">
        <f t="shared" si="307"/>
        <v>PI.IC.IT.242011.01</v>
      </c>
      <c r="N3909" s="168"/>
      <c r="O3909" s="168" t="str">
        <f t="shared" si="308"/>
        <v>PH.IC.IT.242011.01</v>
      </c>
      <c r="Q3909" s="168" t="str">
        <f t="shared" si="309"/>
        <v>CL.IC.IT.242011.01</v>
      </c>
      <c r="AB3909" s="167" t="s">
        <v>12773</v>
      </c>
      <c r="AC3909" s="167">
        <v>1428</v>
      </c>
    </row>
    <row r="3910" spans="1:29" s="167" customFormat="1" ht="15">
      <c r="A3910" s="167" t="s">
        <v>9344</v>
      </c>
      <c r="C3910" s="61" t="s">
        <v>10707</v>
      </c>
      <c r="E3910" s="61" t="s">
        <v>1000</v>
      </c>
      <c r="F3910" s="167" t="s">
        <v>551</v>
      </c>
      <c r="G3910" s="86" t="s">
        <v>9506</v>
      </c>
      <c r="H3910" s="62" t="s">
        <v>12100</v>
      </c>
      <c r="I3910" s="86" t="s">
        <v>9506</v>
      </c>
      <c r="J3910" s="63" t="str">
        <f t="shared" si="305"/>
        <v>IC.IT.242012</v>
      </c>
      <c r="K3910" s="61" t="s">
        <v>12175</v>
      </c>
      <c r="L3910" s="167" t="str">
        <f t="shared" si="306"/>
        <v>Clavicle, right</v>
      </c>
      <c r="M3910" s="168" t="str">
        <f t="shared" si="307"/>
        <v>PI.IC.IT.242012.01</v>
      </c>
      <c r="N3910" s="168"/>
      <c r="O3910" s="168" t="str">
        <f t="shared" si="308"/>
        <v>PH.IC.IT.242012.01</v>
      </c>
      <c r="Q3910" s="168" t="str">
        <f t="shared" si="309"/>
        <v>CL.IC.IT.242012.01</v>
      </c>
      <c r="AB3910" s="167" t="s">
        <v>12773</v>
      </c>
      <c r="AC3910" s="167">
        <v>1428</v>
      </c>
    </row>
    <row r="3911" spans="1:29" s="167" customFormat="1" ht="15">
      <c r="A3911" s="167" t="s">
        <v>9344</v>
      </c>
      <c r="C3911" s="61" t="s">
        <v>10707</v>
      </c>
      <c r="E3911" s="61" t="s">
        <v>1000</v>
      </c>
      <c r="F3911" s="167" t="s">
        <v>551</v>
      </c>
      <c r="G3911" s="86" t="s">
        <v>9377</v>
      </c>
      <c r="H3911" s="62" t="s">
        <v>12101</v>
      </c>
      <c r="I3911" s="86" t="s">
        <v>9377</v>
      </c>
      <c r="J3911" s="63" t="str">
        <f t="shared" si="305"/>
        <v>IC.IT.242013</v>
      </c>
      <c r="K3911" s="61" t="s">
        <v>12175</v>
      </c>
      <c r="L3911" s="167" t="str">
        <f t="shared" si="306"/>
        <v>Clavicle, left</v>
      </c>
      <c r="M3911" s="168" t="str">
        <f t="shared" si="307"/>
        <v>PI.IC.IT.242013.01</v>
      </c>
      <c r="N3911" s="168"/>
      <c r="O3911" s="168" t="str">
        <f t="shared" si="308"/>
        <v>PH.IC.IT.242013.01</v>
      </c>
      <c r="Q3911" s="168" t="str">
        <f t="shared" si="309"/>
        <v>CL.IC.IT.242013.01</v>
      </c>
      <c r="AB3911" s="167" t="s">
        <v>12773</v>
      </c>
      <c r="AC3911" s="167">
        <v>1428</v>
      </c>
    </row>
    <row r="3912" spans="1:29" s="167" customFormat="1" ht="15">
      <c r="A3912" s="167" t="s">
        <v>9344</v>
      </c>
      <c r="C3912" s="61" t="s">
        <v>10707</v>
      </c>
      <c r="E3912" s="61" t="s">
        <v>1000</v>
      </c>
      <c r="F3912" s="167" t="s">
        <v>551</v>
      </c>
      <c r="G3912" s="86" t="s">
        <v>9380</v>
      </c>
      <c r="H3912" s="62" t="s">
        <v>12102</v>
      </c>
      <c r="I3912" s="86" t="s">
        <v>9380</v>
      </c>
      <c r="J3912" s="63" t="str">
        <f t="shared" si="305"/>
        <v>IC.IT.242014</v>
      </c>
      <c r="K3912" s="61" t="s">
        <v>12175</v>
      </c>
      <c r="L3912" s="167" t="str">
        <f t="shared" si="306"/>
        <v>Breast, right</v>
      </c>
      <c r="M3912" s="168" t="str">
        <f t="shared" si="307"/>
        <v>PI.IC.IT.242014.01</v>
      </c>
      <c r="N3912" s="168"/>
      <c r="O3912" s="168" t="str">
        <f t="shared" si="308"/>
        <v>PH.IC.IT.242014.01</v>
      </c>
      <c r="Q3912" s="168" t="str">
        <f t="shared" si="309"/>
        <v>CL.IC.IT.242014.01</v>
      </c>
      <c r="AB3912" s="167" t="s">
        <v>12773</v>
      </c>
      <c r="AC3912" s="167">
        <v>1428</v>
      </c>
    </row>
    <row r="3913" spans="1:29" s="167" customFormat="1" ht="15">
      <c r="A3913" s="167" t="s">
        <v>9344</v>
      </c>
      <c r="C3913" s="61" t="s">
        <v>10707</v>
      </c>
      <c r="E3913" s="61" t="s">
        <v>1000</v>
      </c>
      <c r="F3913" s="167" t="s">
        <v>551</v>
      </c>
      <c r="G3913" s="86" t="s">
        <v>9262</v>
      </c>
      <c r="H3913" s="62" t="s">
        <v>11559</v>
      </c>
      <c r="I3913" s="86" t="s">
        <v>9262</v>
      </c>
      <c r="J3913" s="63" t="str">
        <f t="shared" si="305"/>
        <v>IC.IT.242015</v>
      </c>
      <c r="K3913" s="61" t="s">
        <v>12175</v>
      </c>
      <c r="L3913" s="167" t="str">
        <f t="shared" si="306"/>
        <v>Breast, left</v>
      </c>
      <c r="M3913" s="168" t="str">
        <f t="shared" si="307"/>
        <v>PI.IC.IT.242015.01</v>
      </c>
      <c r="N3913" s="168"/>
      <c r="O3913" s="168" t="str">
        <f t="shared" si="308"/>
        <v>PH.IC.IT.242015.01</v>
      </c>
      <c r="Q3913" s="168" t="str">
        <f t="shared" si="309"/>
        <v>CL.IC.IT.242015.01</v>
      </c>
      <c r="AB3913" s="167" t="s">
        <v>12773</v>
      </c>
      <c r="AC3913" s="167">
        <v>1428</v>
      </c>
    </row>
    <row r="3914" spans="1:29" s="167" customFormat="1" ht="15">
      <c r="A3914" s="167" t="s">
        <v>9344</v>
      </c>
      <c r="C3914" s="61" t="s">
        <v>10707</v>
      </c>
      <c r="E3914" s="61" t="s">
        <v>1000</v>
      </c>
      <c r="F3914" s="167" t="s">
        <v>551</v>
      </c>
      <c r="G3914" s="86" t="s">
        <v>8947</v>
      </c>
      <c r="H3914" s="62" t="s">
        <v>11560</v>
      </c>
      <c r="I3914" s="86" t="s">
        <v>8947</v>
      </c>
      <c r="J3914" s="63" t="str">
        <f t="shared" si="305"/>
        <v>IC.IT.242016</v>
      </c>
      <c r="K3914" s="61" t="s">
        <v>12175</v>
      </c>
      <c r="L3914" s="167" t="str">
        <f t="shared" si="306"/>
        <v>Chest, right</v>
      </c>
      <c r="M3914" s="168" t="str">
        <f t="shared" si="307"/>
        <v>PI.IC.IT.242016.01</v>
      </c>
      <c r="N3914" s="168"/>
      <c r="O3914" s="168" t="str">
        <f t="shared" si="308"/>
        <v>PH.IC.IT.242016.01</v>
      </c>
      <c r="Q3914" s="168" t="str">
        <f t="shared" si="309"/>
        <v>CL.IC.IT.242016.01</v>
      </c>
      <c r="AB3914" s="167" t="s">
        <v>12773</v>
      </c>
      <c r="AC3914" s="167">
        <v>1428</v>
      </c>
    </row>
    <row r="3915" spans="1:29" s="167" customFormat="1" ht="15">
      <c r="A3915" s="167" t="s">
        <v>9344</v>
      </c>
      <c r="C3915" s="61" t="s">
        <v>10707</v>
      </c>
      <c r="E3915" s="61" t="s">
        <v>1000</v>
      </c>
      <c r="F3915" s="167" t="s">
        <v>551</v>
      </c>
      <c r="G3915" s="86" t="s">
        <v>8949</v>
      </c>
      <c r="H3915" s="62" t="s">
        <v>11561</v>
      </c>
      <c r="I3915" s="86" t="s">
        <v>8949</v>
      </c>
      <c r="J3915" s="63" t="str">
        <f t="shared" si="305"/>
        <v>IC.IT.242017</v>
      </c>
      <c r="K3915" s="61" t="s">
        <v>12175</v>
      </c>
      <c r="L3915" s="167" t="str">
        <f t="shared" si="306"/>
        <v>Chest, left</v>
      </c>
      <c r="M3915" s="168" t="str">
        <f t="shared" si="307"/>
        <v>PI.IC.IT.242017.01</v>
      </c>
      <c r="N3915" s="168"/>
      <c r="O3915" s="168" t="str">
        <f t="shared" si="308"/>
        <v>PH.IC.IT.242017.01</v>
      </c>
      <c r="Q3915" s="168" t="str">
        <f t="shared" si="309"/>
        <v>CL.IC.IT.242017.01</v>
      </c>
      <c r="AB3915" s="167" t="s">
        <v>12773</v>
      </c>
      <c r="AC3915" s="167">
        <v>1428</v>
      </c>
    </row>
    <row r="3916" spans="1:29" s="167" customFormat="1" ht="15">
      <c r="A3916" s="167" t="s">
        <v>9344</v>
      </c>
      <c r="C3916" s="61" t="s">
        <v>10707</v>
      </c>
      <c r="E3916" s="61" t="s">
        <v>1000</v>
      </c>
      <c r="F3916" s="167" t="s">
        <v>551</v>
      </c>
      <c r="G3916" s="86" t="s">
        <v>8952</v>
      </c>
      <c r="H3916" s="62" t="s">
        <v>12060</v>
      </c>
      <c r="I3916" s="86" t="s">
        <v>8952</v>
      </c>
      <c r="J3916" s="63" t="str">
        <f t="shared" si="305"/>
        <v>IC.IT.242018</v>
      </c>
      <c r="K3916" s="61" t="s">
        <v>12175</v>
      </c>
      <c r="L3916" s="167" t="str">
        <f t="shared" si="306"/>
        <v>Scapula, right</v>
      </c>
      <c r="M3916" s="168" t="str">
        <f t="shared" si="307"/>
        <v>PI.IC.IT.242018.01</v>
      </c>
      <c r="N3916" s="168"/>
      <c r="O3916" s="168" t="str">
        <f t="shared" si="308"/>
        <v>PH.IC.IT.242018.01</v>
      </c>
      <c r="Q3916" s="168" t="str">
        <f t="shared" si="309"/>
        <v>CL.IC.IT.242018.01</v>
      </c>
      <c r="AB3916" s="167" t="s">
        <v>12773</v>
      </c>
      <c r="AC3916" s="167">
        <v>1428</v>
      </c>
    </row>
    <row r="3917" spans="1:29" s="167" customFormat="1" ht="15">
      <c r="A3917" s="167" t="s">
        <v>9344</v>
      </c>
      <c r="C3917" s="61" t="s">
        <v>10707</v>
      </c>
      <c r="E3917" s="61" t="s">
        <v>1000</v>
      </c>
      <c r="F3917" s="167" t="s">
        <v>551</v>
      </c>
      <c r="G3917" s="86" t="s">
        <v>9224</v>
      </c>
      <c r="H3917" s="62" t="s">
        <v>11913</v>
      </c>
      <c r="I3917" s="86" t="s">
        <v>9224</v>
      </c>
      <c r="J3917" s="63" t="str">
        <f t="shared" si="305"/>
        <v>IC.IT.242019</v>
      </c>
      <c r="K3917" s="61" t="s">
        <v>12175</v>
      </c>
      <c r="L3917" s="167" t="str">
        <f t="shared" si="306"/>
        <v>Scapula, left</v>
      </c>
      <c r="M3917" s="168" t="str">
        <f t="shared" si="307"/>
        <v>PI.IC.IT.242019.01</v>
      </c>
      <c r="N3917" s="168"/>
      <c r="O3917" s="168" t="str">
        <f t="shared" si="308"/>
        <v>PH.IC.IT.242019.01</v>
      </c>
      <c r="Q3917" s="168" t="str">
        <f t="shared" si="309"/>
        <v>CL.IC.IT.242019.01</v>
      </c>
      <c r="AB3917" s="167" t="s">
        <v>12773</v>
      </c>
      <c r="AC3917" s="167">
        <v>1428</v>
      </c>
    </row>
    <row r="3918" spans="1:29" s="167" customFormat="1" ht="15">
      <c r="A3918" s="167" t="s">
        <v>9344</v>
      </c>
      <c r="C3918" s="61" t="s">
        <v>10707</v>
      </c>
      <c r="D3918" s="167" t="s">
        <v>8469</v>
      </c>
      <c r="E3918" s="61" t="s">
        <v>8039</v>
      </c>
      <c r="F3918" s="167" t="s">
        <v>552</v>
      </c>
      <c r="G3918" s="167" t="s">
        <v>11181</v>
      </c>
      <c r="H3918" s="62" t="s">
        <v>11848</v>
      </c>
      <c r="I3918" s="167" t="s">
        <v>11181</v>
      </c>
      <c r="J3918" s="63" t="str">
        <f t="shared" si="305"/>
        <v>IC.IT.242101</v>
      </c>
      <c r="K3918" s="61" t="s">
        <v>12175</v>
      </c>
      <c r="L3918" s="167" t="str">
        <f t="shared" si="306"/>
        <v>Pink</v>
      </c>
      <c r="M3918" s="168" t="str">
        <f t="shared" si="307"/>
        <v>PI.IC.IT.242101.01</v>
      </c>
      <c r="N3918" s="168"/>
      <c r="O3918" s="168" t="str">
        <f t="shared" si="308"/>
        <v>PH.IC.IT.242101.01</v>
      </c>
      <c r="Q3918" s="168" t="str">
        <f t="shared" si="309"/>
        <v>CL.IC.IT.242101.01</v>
      </c>
    </row>
    <row r="3919" spans="1:29" s="167" customFormat="1" ht="15">
      <c r="A3919" s="167" t="s">
        <v>9344</v>
      </c>
      <c r="C3919" s="61" t="s">
        <v>10707</v>
      </c>
      <c r="E3919" s="61" t="s">
        <v>8039</v>
      </c>
      <c r="F3919" s="167" t="s">
        <v>552</v>
      </c>
      <c r="G3919" s="167" t="s">
        <v>11477</v>
      </c>
      <c r="H3919" s="62" t="s">
        <v>12030</v>
      </c>
      <c r="I3919" s="167" t="s">
        <v>11477</v>
      </c>
      <c r="J3919" s="63" t="str">
        <f t="shared" si="305"/>
        <v>IC.IT.242102</v>
      </c>
      <c r="K3919" s="61" t="s">
        <v>12175</v>
      </c>
      <c r="L3919" s="167" t="str">
        <f t="shared" si="306"/>
        <v>Red</v>
      </c>
      <c r="M3919" s="168" t="str">
        <f t="shared" si="307"/>
        <v>PI.IC.IT.242102.01</v>
      </c>
      <c r="N3919" s="168"/>
      <c r="O3919" s="168" t="str">
        <f t="shared" si="308"/>
        <v>PH.IC.IT.242102.01</v>
      </c>
      <c r="Q3919" s="168" t="str">
        <f t="shared" si="309"/>
        <v>CL.IC.IT.242102.01</v>
      </c>
    </row>
    <row r="3920" spans="1:29" s="167" customFormat="1" ht="15">
      <c r="A3920" s="167" t="s">
        <v>9344</v>
      </c>
      <c r="C3920" s="61" t="s">
        <v>10707</v>
      </c>
      <c r="E3920" s="61" t="s">
        <v>8039</v>
      </c>
      <c r="F3920" s="167" t="s">
        <v>552</v>
      </c>
      <c r="G3920" s="167" t="s">
        <v>11177</v>
      </c>
      <c r="H3920" s="62" t="s">
        <v>12032</v>
      </c>
      <c r="I3920" s="167" t="s">
        <v>11177</v>
      </c>
      <c r="J3920" s="63" t="str">
        <f t="shared" si="305"/>
        <v>IC.IT.242103</v>
      </c>
      <c r="K3920" s="61" t="s">
        <v>12175</v>
      </c>
      <c r="L3920" s="167" t="str">
        <f t="shared" si="306"/>
        <v>Yellow</v>
      </c>
      <c r="M3920" s="168" t="str">
        <f t="shared" si="307"/>
        <v>PI.IC.IT.242103.01</v>
      </c>
      <c r="N3920" s="168"/>
      <c r="O3920" s="168" t="str">
        <f t="shared" si="308"/>
        <v>PH.IC.IT.242103.01</v>
      </c>
      <c r="Q3920" s="168" t="str">
        <f t="shared" si="309"/>
        <v>CL.IC.IT.242103.01</v>
      </c>
    </row>
    <row r="3921" spans="1:17" s="167" customFormat="1" ht="15">
      <c r="A3921" s="167" t="s">
        <v>9344</v>
      </c>
      <c r="C3921" s="61" t="s">
        <v>10707</v>
      </c>
      <c r="E3921" s="61" t="s">
        <v>8039</v>
      </c>
      <c r="F3921" s="167" t="s">
        <v>552</v>
      </c>
      <c r="G3921" s="167" t="s">
        <v>10145</v>
      </c>
      <c r="H3921" s="62" t="s">
        <v>12028</v>
      </c>
      <c r="I3921" s="167" t="s">
        <v>10145</v>
      </c>
      <c r="J3921" s="63" t="str">
        <f t="shared" si="305"/>
        <v>IC.IT.242104</v>
      </c>
      <c r="K3921" s="61" t="s">
        <v>12175</v>
      </c>
      <c r="L3921" s="167" t="str">
        <f t="shared" si="306"/>
        <v>White</v>
      </c>
      <c r="M3921" s="168" t="str">
        <f t="shared" si="307"/>
        <v>PI.IC.IT.242104.01</v>
      </c>
      <c r="N3921" s="168"/>
      <c r="O3921" s="168" t="str">
        <f t="shared" si="308"/>
        <v>PH.IC.IT.242104.01</v>
      </c>
      <c r="Q3921" s="168" t="str">
        <f t="shared" si="309"/>
        <v>CL.IC.IT.242104.01</v>
      </c>
    </row>
    <row r="3922" spans="1:17" s="167" customFormat="1" ht="15">
      <c r="A3922" s="167" t="s">
        <v>9344</v>
      </c>
      <c r="C3922" s="61" t="s">
        <v>10707</v>
      </c>
      <c r="E3922" s="61" t="s">
        <v>8039</v>
      </c>
      <c r="F3922" s="167" t="s">
        <v>552</v>
      </c>
      <c r="G3922" s="167" t="s">
        <v>8590</v>
      </c>
      <c r="H3922" s="62" t="s">
        <v>12210</v>
      </c>
      <c r="I3922" s="167" t="s">
        <v>8590</v>
      </c>
      <c r="J3922" s="63" t="str">
        <f t="shared" si="305"/>
        <v>IC.IT.242105</v>
      </c>
      <c r="K3922" s="61" t="s">
        <v>12175</v>
      </c>
      <c r="L3922" s="167" t="str">
        <f t="shared" si="306"/>
        <v>Gray</v>
      </c>
      <c r="M3922" s="168" t="str">
        <f t="shared" si="307"/>
        <v>PI.IC.IT.242105.01</v>
      </c>
      <c r="N3922" s="168"/>
      <c r="O3922" s="168" t="str">
        <f t="shared" si="308"/>
        <v>PH.IC.IT.242105.01</v>
      </c>
      <c r="Q3922" s="168" t="str">
        <f t="shared" si="309"/>
        <v>CL.IC.IT.242105.01</v>
      </c>
    </row>
    <row r="3923" spans="1:17" s="167" customFormat="1" ht="15">
      <c r="A3923" s="167" t="s">
        <v>9344</v>
      </c>
      <c r="C3923" s="61" t="s">
        <v>10707</v>
      </c>
      <c r="E3923" s="61" t="s">
        <v>8039</v>
      </c>
      <c r="F3923" s="167" t="s">
        <v>552</v>
      </c>
      <c r="G3923" s="167" t="s">
        <v>11881</v>
      </c>
      <c r="H3923" s="62" t="s">
        <v>12212</v>
      </c>
      <c r="I3923" s="167" t="s">
        <v>11881</v>
      </c>
      <c r="J3923" s="63" t="str">
        <f t="shared" si="305"/>
        <v>IC.IT.242106</v>
      </c>
      <c r="K3923" s="61" t="s">
        <v>12175</v>
      </c>
      <c r="L3923" s="167" t="str">
        <f t="shared" si="306"/>
        <v>Tan</v>
      </c>
      <c r="M3923" s="168" t="str">
        <f t="shared" si="307"/>
        <v>PI.IC.IT.242106.01</v>
      </c>
      <c r="N3923" s="168"/>
      <c r="O3923" s="168" t="str">
        <f t="shared" si="308"/>
        <v>PH.IC.IT.242106.01</v>
      </c>
      <c r="Q3923" s="168" t="str">
        <f t="shared" si="309"/>
        <v>CL.IC.IT.242106.01</v>
      </c>
    </row>
    <row r="3924" spans="1:17" s="167" customFormat="1" ht="15">
      <c r="A3924" s="167" t="s">
        <v>9344</v>
      </c>
      <c r="C3924" s="61" t="s">
        <v>10707</v>
      </c>
      <c r="E3924" s="61" t="s">
        <v>8039</v>
      </c>
      <c r="F3924" s="167" t="s">
        <v>552</v>
      </c>
      <c r="G3924" s="167" t="s">
        <v>11879</v>
      </c>
      <c r="H3924" s="62" t="s">
        <v>12225</v>
      </c>
      <c r="I3924" s="167" t="s">
        <v>11879</v>
      </c>
      <c r="J3924" s="63" t="str">
        <f t="shared" si="305"/>
        <v>IC.IT.242107</v>
      </c>
      <c r="K3924" s="61" t="s">
        <v>12175</v>
      </c>
      <c r="L3924" s="167" t="str">
        <f t="shared" si="306"/>
        <v>Green</v>
      </c>
      <c r="M3924" s="168" t="str">
        <f t="shared" si="307"/>
        <v>PI.IC.IT.242107.01</v>
      </c>
      <c r="N3924" s="168"/>
      <c r="O3924" s="168" t="str">
        <f t="shared" si="308"/>
        <v>PH.IC.IT.242107.01</v>
      </c>
      <c r="Q3924" s="168" t="str">
        <f t="shared" si="309"/>
        <v>CL.IC.IT.242107.01</v>
      </c>
    </row>
    <row r="3925" spans="1:17" s="167" customFormat="1" ht="15">
      <c r="A3925" s="167" t="s">
        <v>9344</v>
      </c>
      <c r="C3925" s="61" t="s">
        <v>10707</v>
      </c>
      <c r="E3925" s="61" t="s">
        <v>8039</v>
      </c>
      <c r="F3925" s="167" t="s">
        <v>552</v>
      </c>
      <c r="G3925" s="167" t="s">
        <v>10635</v>
      </c>
      <c r="H3925" s="62" t="s">
        <v>11638</v>
      </c>
      <c r="I3925" s="167" t="s">
        <v>10635</v>
      </c>
      <c r="J3925" s="63" t="str">
        <f t="shared" si="305"/>
        <v>IC.IT.242108</v>
      </c>
      <c r="K3925" s="61" t="s">
        <v>12175</v>
      </c>
      <c r="L3925" s="167" t="str">
        <f t="shared" si="306"/>
        <v>Black</v>
      </c>
      <c r="M3925" s="168" t="str">
        <f t="shared" si="307"/>
        <v>PI.IC.IT.242108.01</v>
      </c>
      <c r="N3925" s="168"/>
      <c r="O3925" s="168" t="str">
        <f t="shared" si="308"/>
        <v>PH.IC.IT.242108.01</v>
      </c>
      <c r="Q3925" s="168" t="str">
        <f t="shared" si="309"/>
        <v>CL.IC.IT.242108.01</v>
      </c>
    </row>
    <row r="3926" spans="1:17" s="167" customFormat="1" ht="15">
      <c r="A3926" s="167" t="s">
        <v>9344</v>
      </c>
      <c r="C3926" s="61" t="s">
        <v>10707</v>
      </c>
      <c r="D3926" s="167" t="s">
        <v>8470</v>
      </c>
      <c r="E3926" s="61" t="s">
        <v>7874</v>
      </c>
      <c r="F3926" s="167" t="s">
        <v>553</v>
      </c>
      <c r="G3926" s="167" t="s">
        <v>8591</v>
      </c>
      <c r="H3926" s="62" t="s">
        <v>11848</v>
      </c>
      <c r="I3926" s="167" t="s">
        <v>8722</v>
      </c>
      <c r="J3926" s="63" t="str">
        <f t="shared" si="305"/>
        <v>IC.IT.242201</v>
      </c>
      <c r="K3926" s="61" t="s">
        <v>12175</v>
      </c>
      <c r="L3926" s="167" t="str">
        <f t="shared" si="306"/>
        <v xml:space="preserve">      Present on admit: specify date</v>
      </c>
      <c r="M3926" s="168" t="str">
        <f t="shared" si="307"/>
        <v>PI.IC.IT.242201.01</v>
      </c>
      <c r="N3926" s="168"/>
      <c r="O3926" s="168" t="str">
        <f t="shared" si="308"/>
        <v>PH.IC.IT.242201.01</v>
      </c>
      <c r="Q3926" s="168" t="str">
        <f t="shared" si="309"/>
        <v>CL.IC.IT.242201.01</v>
      </c>
    </row>
    <row r="3927" spans="1:17" s="167" customFormat="1" ht="15">
      <c r="A3927" s="167" t="s">
        <v>9344</v>
      </c>
      <c r="C3927" s="61" t="s">
        <v>10707</v>
      </c>
      <c r="E3927" s="61" t="s">
        <v>7874</v>
      </c>
      <c r="F3927" s="167" t="s">
        <v>553</v>
      </c>
      <c r="G3927" s="167" t="s">
        <v>8723</v>
      </c>
      <c r="H3927" s="62" t="s">
        <v>12030</v>
      </c>
      <c r="I3927" s="167" t="s">
        <v>8724</v>
      </c>
      <c r="J3927" s="63" t="str">
        <f t="shared" si="305"/>
        <v>IC.IT.242202</v>
      </c>
      <c r="K3927" s="61" t="s">
        <v>12175</v>
      </c>
      <c r="L3927" s="167" t="str">
        <f t="shared" si="306"/>
        <v xml:space="preserve">      Noted at this time: specify date</v>
      </c>
      <c r="M3927" s="168" t="str">
        <f t="shared" si="307"/>
        <v>PI.IC.IT.242202.01</v>
      </c>
      <c r="N3927" s="168"/>
      <c r="O3927" s="168" t="str">
        <f t="shared" si="308"/>
        <v>PH.IC.IT.242202.01</v>
      </c>
      <c r="Q3927" s="168" t="str">
        <f t="shared" si="309"/>
        <v>CL.IC.IT.242202.01</v>
      </c>
    </row>
    <row r="3928" spans="1:17" s="167" customFormat="1" ht="15">
      <c r="A3928" s="167" t="s">
        <v>9344</v>
      </c>
      <c r="C3928" s="61" t="s">
        <v>10707</v>
      </c>
      <c r="D3928" s="167" t="s">
        <v>8725</v>
      </c>
      <c r="E3928" s="61" t="s">
        <v>7876</v>
      </c>
      <c r="F3928" s="167" t="s">
        <v>553</v>
      </c>
      <c r="G3928" s="167" t="s">
        <v>8726</v>
      </c>
      <c r="H3928" s="62" t="s">
        <v>11848</v>
      </c>
      <c r="I3928" s="167" t="s">
        <v>8727</v>
      </c>
      <c r="J3928" s="63" t="str">
        <f t="shared" si="305"/>
        <v>IC.IT.242301</v>
      </c>
      <c r="K3928" s="61" t="s">
        <v>12175</v>
      </c>
      <c r="L3928" s="167" t="str">
        <f t="shared" si="306"/>
        <v xml:space="preserve">      Stage I: intact skin non-blanchable redness</v>
      </c>
      <c r="M3928" s="168" t="str">
        <f t="shared" si="307"/>
        <v>PI.IC.IT.242301.01</v>
      </c>
      <c r="N3928" s="168"/>
      <c r="O3928" s="168" t="str">
        <f t="shared" si="308"/>
        <v>PH.IC.IT.242301.01</v>
      </c>
      <c r="Q3928" s="168" t="str">
        <f t="shared" si="309"/>
        <v>CL.IC.IT.242301.01</v>
      </c>
    </row>
    <row r="3929" spans="1:17" s="167" customFormat="1" ht="15">
      <c r="A3929" s="167" t="s">
        <v>9344</v>
      </c>
      <c r="C3929" s="61" t="s">
        <v>10707</v>
      </c>
      <c r="E3929" s="61" t="s">
        <v>7876</v>
      </c>
      <c r="F3929" s="167" t="s">
        <v>553</v>
      </c>
      <c r="G3929" s="167" t="s">
        <v>8728</v>
      </c>
      <c r="H3929" s="62" t="s">
        <v>12030</v>
      </c>
      <c r="I3929" s="167" t="s">
        <v>8729</v>
      </c>
      <c r="J3929" s="63" t="str">
        <f t="shared" si="305"/>
        <v>IC.IT.242302</v>
      </c>
      <c r="K3929" s="61" t="s">
        <v>1702</v>
      </c>
      <c r="L3929" s="167" t="str">
        <f t="shared" si="306"/>
        <v xml:space="preserve">      Stage II: partial thickness or blister</v>
      </c>
      <c r="M3929" s="168" t="str">
        <f t="shared" si="307"/>
        <v>PI.IC.IT.242302.01</v>
      </c>
      <c r="N3929" s="168"/>
      <c r="O3929" s="168" t="str">
        <f t="shared" si="308"/>
        <v>PH.IC.IT.242302.01</v>
      </c>
      <c r="Q3929" s="168" t="str">
        <f t="shared" si="309"/>
        <v>CL.IC.IT.242302.01</v>
      </c>
    </row>
    <row r="3930" spans="1:17" s="167" customFormat="1" ht="15">
      <c r="A3930" s="167" t="s">
        <v>9344</v>
      </c>
      <c r="C3930" s="61" t="s">
        <v>10707</v>
      </c>
      <c r="E3930" s="61" t="s">
        <v>7876</v>
      </c>
      <c r="F3930" s="167" t="s">
        <v>553</v>
      </c>
      <c r="G3930" s="167" t="s">
        <v>8601</v>
      </c>
      <c r="H3930" s="62" t="s">
        <v>12032</v>
      </c>
      <c r="I3930" s="167" t="s">
        <v>8602</v>
      </c>
      <c r="J3930" s="63" t="str">
        <f t="shared" si="305"/>
        <v>IC.IT.242303</v>
      </c>
      <c r="K3930" s="61" t="s">
        <v>1702</v>
      </c>
      <c r="L3930" s="167" t="str">
        <f t="shared" si="306"/>
        <v xml:space="preserve">      Stage III: full thickness, subcutaneous fat seen</v>
      </c>
      <c r="M3930" s="168" t="str">
        <f t="shared" si="307"/>
        <v>PI.IC.IT.242303.01</v>
      </c>
      <c r="N3930" s="168"/>
      <c r="O3930" s="168" t="str">
        <f t="shared" si="308"/>
        <v>PH.IC.IT.242303.01</v>
      </c>
      <c r="Q3930" s="168" t="str">
        <f t="shared" si="309"/>
        <v>CL.IC.IT.242303.01</v>
      </c>
    </row>
    <row r="3931" spans="1:17" s="167" customFormat="1" ht="15">
      <c r="A3931" s="167" t="s">
        <v>9344</v>
      </c>
      <c r="C3931" s="61" t="s">
        <v>10707</v>
      </c>
      <c r="E3931" s="61" t="s">
        <v>7876</v>
      </c>
      <c r="F3931" s="167" t="s">
        <v>553</v>
      </c>
      <c r="G3931" s="167" t="s">
        <v>13086</v>
      </c>
      <c r="H3931" s="62" t="s">
        <v>12028</v>
      </c>
      <c r="I3931" s="167" t="s">
        <v>8603</v>
      </c>
      <c r="J3931" s="63" t="str">
        <f t="shared" si="305"/>
        <v>IC.IT.242304</v>
      </c>
      <c r="K3931" s="61" t="s">
        <v>1702</v>
      </c>
      <c r="L3931" s="167" t="str">
        <f t="shared" si="306"/>
        <v xml:space="preserve">      Stage IV: full thickness bone, tendon or muscle seen</v>
      </c>
      <c r="M3931" s="168" t="str">
        <f t="shared" si="307"/>
        <v>PI.IC.IT.242304.01</v>
      </c>
      <c r="N3931" s="168"/>
      <c r="O3931" s="168" t="str">
        <f t="shared" si="308"/>
        <v>PH.IC.IT.242304.01</v>
      </c>
      <c r="Q3931" s="168" t="str">
        <f t="shared" si="309"/>
        <v>CL.IC.IT.242304.01</v>
      </c>
    </row>
    <row r="3932" spans="1:17" s="167" customFormat="1" ht="15">
      <c r="A3932" s="167" t="s">
        <v>9344</v>
      </c>
      <c r="C3932" s="61" t="s">
        <v>10707</v>
      </c>
      <c r="E3932" s="61" t="s">
        <v>7876</v>
      </c>
      <c r="F3932" s="167" t="s">
        <v>553</v>
      </c>
      <c r="G3932" s="167" t="s">
        <v>8607</v>
      </c>
      <c r="H3932" s="62" t="s">
        <v>12210</v>
      </c>
      <c r="I3932" s="167" t="s">
        <v>8608</v>
      </c>
      <c r="J3932" s="63" t="str">
        <f t="shared" si="305"/>
        <v>IC.IT.242305</v>
      </c>
      <c r="K3932" s="61" t="s">
        <v>1702</v>
      </c>
      <c r="L3932" s="167" t="str">
        <f t="shared" si="306"/>
        <v xml:space="preserve">      Suspected Deep Tissue Injury</v>
      </c>
      <c r="M3932" s="168" t="str">
        <f t="shared" si="307"/>
        <v>PI.IC.IT.242305.01</v>
      </c>
      <c r="N3932" s="168"/>
      <c r="O3932" s="168" t="str">
        <f t="shared" si="308"/>
        <v>PH.IC.IT.242305.01</v>
      </c>
      <c r="Q3932" s="168" t="str">
        <f t="shared" si="309"/>
        <v>CL.IC.IT.242305.01</v>
      </c>
    </row>
    <row r="3933" spans="1:17" s="167" customFormat="1" ht="15">
      <c r="A3933" s="167" t="s">
        <v>9344</v>
      </c>
      <c r="C3933" s="61" t="s">
        <v>10707</v>
      </c>
      <c r="E3933" s="61" t="s">
        <v>7876</v>
      </c>
      <c r="F3933" s="167" t="s">
        <v>553</v>
      </c>
      <c r="G3933" s="167" t="s">
        <v>8609</v>
      </c>
      <c r="H3933" s="62" t="s">
        <v>12212</v>
      </c>
      <c r="I3933" s="167" t="s">
        <v>8610</v>
      </c>
      <c r="J3933" s="63" t="str">
        <f t="shared" si="305"/>
        <v>IC.IT.242306</v>
      </c>
      <c r="K3933" s="61" t="s">
        <v>1702</v>
      </c>
      <c r="L3933" s="167" t="str">
        <f t="shared" si="306"/>
        <v xml:space="preserve">      Unstageable: covered by slough or eschar</v>
      </c>
      <c r="M3933" s="168" t="str">
        <f t="shared" si="307"/>
        <v>PI.IC.IT.242306.01</v>
      </c>
      <c r="N3933" s="168"/>
      <c r="O3933" s="168" t="str">
        <f t="shared" si="308"/>
        <v>PH.IC.IT.242306.01</v>
      </c>
      <c r="Q3933" s="168" t="str">
        <f t="shared" si="309"/>
        <v>CL.IC.IT.242306.01</v>
      </c>
    </row>
    <row r="3934" spans="1:17" s="167" customFormat="1" ht="15">
      <c r="A3934" s="167" t="s">
        <v>9344</v>
      </c>
      <c r="C3934" s="61" t="s">
        <v>10707</v>
      </c>
      <c r="D3934" s="167" t="s">
        <v>8847</v>
      </c>
      <c r="E3934" s="61" t="s">
        <v>7055</v>
      </c>
      <c r="F3934" s="167" t="s">
        <v>554</v>
      </c>
      <c r="G3934" s="167" t="s">
        <v>12157</v>
      </c>
      <c r="H3934" s="62" t="s">
        <v>11848</v>
      </c>
      <c r="I3934" s="167" t="s">
        <v>12157</v>
      </c>
      <c r="J3934" s="63" t="str">
        <f t="shared" si="305"/>
        <v>IC.IT.242401</v>
      </c>
      <c r="K3934" s="61" t="s">
        <v>1702</v>
      </c>
      <c r="L3934" s="167" t="str">
        <f t="shared" si="306"/>
        <v>None</v>
      </c>
      <c r="M3934" s="168" t="str">
        <f t="shared" si="307"/>
        <v>PI.IC.IT.242401.01</v>
      </c>
      <c r="N3934" s="168"/>
      <c r="O3934" s="168" t="str">
        <f t="shared" si="308"/>
        <v>PH.IC.IT.242401.01</v>
      </c>
      <c r="Q3934" s="168" t="str">
        <f t="shared" si="309"/>
        <v>CL.IC.IT.242401.01</v>
      </c>
    </row>
    <row r="3935" spans="1:17" s="167" customFormat="1" ht="15">
      <c r="A3935" s="167" t="s">
        <v>9344</v>
      </c>
      <c r="C3935" s="61" t="s">
        <v>10707</v>
      </c>
      <c r="E3935" s="61" t="s">
        <v>7055</v>
      </c>
      <c r="F3935" s="167" t="s">
        <v>554</v>
      </c>
      <c r="G3935" s="167" t="s">
        <v>8780</v>
      </c>
      <c r="H3935" s="62" t="s">
        <v>12030</v>
      </c>
      <c r="I3935" s="167" t="s">
        <v>8781</v>
      </c>
      <c r="J3935" s="63" t="str">
        <f t="shared" si="305"/>
        <v>IC.IT.242402</v>
      </c>
      <c r="K3935" s="61" t="s">
        <v>1702</v>
      </c>
      <c r="L3935" s="167" t="str">
        <f t="shared" si="306"/>
        <v>Subcutaneous tissue</v>
      </c>
      <c r="M3935" s="168" t="str">
        <f t="shared" si="307"/>
        <v>PI.IC.IT.242402.01</v>
      </c>
      <c r="N3935" s="168"/>
      <c r="O3935" s="168" t="str">
        <f t="shared" si="308"/>
        <v>PH.IC.IT.242402.01</v>
      </c>
      <c r="Q3935" s="168" t="str">
        <f t="shared" si="309"/>
        <v>CL.IC.IT.242402.01</v>
      </c>
    </row>
    <row r="3936" spans="1:17" s="167" customFormat="1" ht="15">
      <c r="A3936" s="167" t="s">
        <v>9344</v>
      </c>
      <c r="C3936" s="61" t="s">
        <v>10707</v>
      </c>
      <c r="E3936" s="61" t="s">
        <v>7055</v>
      </c>
      <c r="F3936" s="167" t="s">
        <v>554</v>
      </c>
      <c r="G3936" s="167" t="s">
        <v>8789</v>
      </c>
      <c r="H3936" s="62" t="s">
        <v>12032</v>
      </c>
      <c r="I3936" s="167" t="s">
        <v>8789</v>
      </c>
      <c r="J3936" s="63" t="str">
        <f t="shared" si="305"/>
        <v>IC.IT.242403</v>
      </c>
      <c r="K3936" s="61" t="s">
        <v>1702</v>
      </c>
      <c r="L3936" s="167" t="str">
        <f t="shared" si="306"/>
        <v>Fascia</v>
      </c>
      <c r="M3936" s="168" t="str">
        <f t="shared" si="307"/>
        <v>PI.IC.IT.242403.01</v>
      </c>
      <c r="N3936" s="168"/>
      <c r="O3936" s="168" t="str">
        <f t="shared" si="308"/>
        <v>PH.IC.IT.242403.01</v>
      </c>
      <c r="Q3936" s="168" t="str">
        <f t="shared" si="309"/>
        <v>CL.IC.IT.242403.01</v>
      </c>
    </row>
    <row r="3937" spans="1:17" s="167" customFormat="1" ht="15">
      <c r="A3937" s="167" t="s">
        <v>9344</v>
      </c>
      <c r="C3937" s="61" t="s">
        <v>10707</v>
      </c>
      <c r="E3937" s="61" t="s">
        <v>7055</v>
      </c>
      <c r="F3937" s="167" t="s">
        <v>554</v>
      </c>
      <c r="G3937" s="167" t="s">
        <v>8790</v>
      </c>
      <c r="H3937" s="62" t="s">
        <v>12028</v>
      </c>
      <c r="I3937" s="167" t="s">
        <v>8790</v>
      </c>
      <c r="J3937" s="63" t="str">
        <f t="shared" si="305"/>
        <v>IC.IT.242404</v>
      </c>
      <c r="K3937" s="61" t="s">
        <v>12175</v>
      </c>
      <c r="L3937" s="167" t="str">
        <f t="shared" si="306"/>
        <v>Pins</v>
      </c>
      <c r="M3937" s="168" t="str">
        <f t="shared" si="307"/>
        <v>PI.IC.IT.242404.01</v>
      </c>
      <c r="N3937" s="168"/>
      <c r="O3937" s="168" t="str">
        <f t="shared" si="308"/>
        <v>PH.IC.IT.242404.01</v>
      </c>
      <c r="Q3937" s="168" t="str">
        <f t="shared" si="309"/>
        <v>CL.IC.IT.242404.01</v>
      </c>
    </row>
    <row r="3938" spans="1:17" s="167" customFormat="1" ht="15">
      <c r="A3938" s="167" t="s">
        <v>9344</v>
      </c>
      <c r="C3938" s="61" t="s">
        <v>10707</v>
      </c>
      <c r="E3938" s="61" t="s">
        <v>7055</v>
      </c>
      <c r="F3938" s="167" t="s">
        <v>554</v>
      </c>
      <c r="G3938" s="167" t="s">
        <v>12372</v>
      </c>
      <c r="H3938" s="62" t="s">
        <v>12210</v>
      </c>
      <c r="I3938" s="167" t="s">
        <v>12372</v>
      </c>
      <c r="J3938" s="63" t="str">
        <f t="shared" si="305"/>
        <v>IC.IT.242405</v>
      </c>
      <c r="K3938" s="61" t="s">
        <v>12175</v>
      </c>
      <c r="L3938" s="167" t="str">
        <f t="shared" si="306"/>
        <v>Prosthesis</v>
      </c>
      <c r="M3938" s="168" t="str">
        <f t="shared" si="307"/>
        <v>PI.IC.IT.242405.01</v>
      </c>
      <c r="N3938" s="168"/>
      <c r="O3938" s="168" t="str">
        <f t="shared" si="308"/>
        <v>PH.IC.IT.242405.01</v>
      </c>
      <c r="Q3938" s="168" t="str">
        <f t="shared" si="309"/>
        <v>CL.IC.IT.242405.01</v>
      </c>
    </row>
    <row r="3939" spans="1:17" s="167" customFormat="1" ht="15">
      <c r="A3939" s="167" t="s">
        <v>9344</v>
      </c>
      <c r="C3939" s="61" t="s">
        <v>10707</v>
      </c>
      <c r="E3939" s="61" t="s">
        <v>7055</v>
      </c>
      <c r="F3939" s="167" t="s">
        <v>554</v>
      </c>
      <c r="G3939" s="167" t="s">
        <v>9050</v>
      </c>
      <c r="H3939" s="62" t="s">
        <v>12212</v>
      </c>
      <c r="I3939" s="167" t="s">
        <v>9050</v>
      </c>
      <c r="J3939" s="63" t="str">
        <f t="shared" si="305"/>
        <v>IC.IT.242406</v>
      </c>
      <c r="K3939" s="61" t="s">
        <v>12175</v>
      </c>
      <c r="L3939" s="167" t="str">
        <f t="shared" si="306"/>
        <v>Tendon</v>
      </c>
      <c r="M3939" s="168" t="str">
        <f t="shared" si="307"/>
        <v>PI.IC.IT.242406.01</v>
      </c>
      <c r="N3939" s="168"/>
      <c r="O3939" s="168" t="str">
        <f t="shared" si="308"/>
        <v>PH.IC.IT.242406.01</v>
      </c>
      <c r="Q3939" s="168" t="str">
        <f t="shared" si="309"/>
        <v>CL.IC.IT.242406.01</v>
      </c>
    </row>
    <row r="3940" spans="1:17" s="167" customFormat="1" ht="15">
      <c r="A3940" s="167" t="s">
        <v>9344</v>
      </c>
      <c r="C3940" s="61" t="s">
        <v>10707</v>
      </c>
      <c r="E3940" s="61" t="s">
        <v>7055</v>
      </c>
      <c r="F3940" s="167" t="s">
        <v>554</v>
      </c>
      <c r="G3940" s="167" t="s">
        <v>9051</v>
      </c>
      <c r="H3940" s="62" t="s">
        <v>12225</v>
      </c>
      <c r="I3940" s="167" t="s">
        <v>9051</v>
      </c>
      <c r="J3940" s="63" t="str">
        <f t="shared" si="305"/>
        <v>IC.IT.242407</v>
      </c>
      <c r="K3940" s="61" t="s">
        <v>12175</v>
      </c>
      <c r="L3940" s="167" t="str">
        <f t="shared" si="306"/>
        <v>Bone</v>
      </c>
      <c r="M3940" s="168" t="str">
        <f t="shared" si="307"/>
        <v>PI.IC.IT.242407.01</v>
      </c>
      <c r="N3940" s="168"/>
      <c r="O3940" s="168" t="str">
        <f t="shared" si="308"/>
        <v>PH.IC.IT.242407.01</v>
      </c>
      <c r="Q3940" s="168" t="str">
        <f t="shared" si="309"/>
        <v>CL.IC.IT.242407.01</v>
      </c>
    </row>
    <row r="3941" spans="1:17" s="167" customFormat="1" ht="15">
      <c r="A3941" s="167" t="s">
        <v>9344</v>
      </c>
      <c r="C3941" s="61" t="s">
        <v>10707</v>
      </c>
      <c r="E3941" s="61" t="s">
        <v>7055</v>
      </c>
      <c r="F3941" s="167" t="s">
        <v>554</v>
      </c>
      <c r="G3941" s="167" t="s">
        <v>8811</v>
      </c>
      <c r="H3941" s="62" t="s">
        <v>11638</v>
      </c>
      <c r="I3941" s="167" t="s">
        <v>8812</v>
      </c>
      <c r="J3941" s="63" t="str">
        <f t="shared" si="305"/>
        <v>IC.IT.242408</v>
      </c>
      <c r="K3941" s="61" t="s">
        <v>12175</v>
      </c>
      <c r="L3941" s="167" t="str">
        <f t="shared" si="306"/>
        <v>Joint capsule</v>
      </c>
      <c r="M3941" s="168" t="str">
        <f t="shared" si="307"/>
        <v>PI.IC.IT.242408.01</v>
      </c>
      <c r="N3941" s="168"/>
      <c r="O3941" s="168" t="str">
        <f t="shared" si="308"/>
        <v>PH.IC.IT.242408.01</v>
      </c>
      <c r="Q3941" s="168" t="str">
        <f t="shared" si="309"/>
        <v>CL.IC.IT.242408.01</v>
      </c>
    </row>
    <row r="3942" spans="1:17" s="167" customFormat="1" ht="15">
      <c r="A3942" s="167" t="s">
        <v>9344</v>
      </c>
      <c r="C3942" s="61" t="s">
        <v>10707</v>
      </c>
      <c r="D3942" s="167" t="s">
        <v>8040</v>
      </c>
      <c r="E3942" s="61" t="s">
        <v>512</v>
      </c>
      <c r="F3942" s="167" t="s">
        <v>555</v>
      </c>
      <c r="G3942" s="167" t="s">
        <v>8814</v>
      </c>
      <c r="H3942" s="62" t="s">
        <v>11848</v>
      </c>
      <c r="I3942" s="167" t="s">
        <v>12157</v>
      </c>
      <c r="J3942" s="63" t="str">
        <f t="shared" si="305"/>
        <v>IC.IT.242501</v>
      </c>
      <c r="K3942" s="61" t="s">
        <v>12175</v>
      </c>
      <c r="L3942" s="167" t="str">
        <f t="shared" si="306"/>
        <v xml:space="preserve">     Stabilization none</v>
      </c>
      <c r="M3942" s="168" t="str">
        <f t="shared" si="307"/>
        <v>PI.IC.IT.242501.01</v>
      </c>
      <c r="N3942" s="168"/>
      <c r="O3942" s="168" t="str">
        <f t="shared" si="308"/>
        <v>PH.IC.IT.242501.01</v>
      </c>
      <c r="Q3942" s="168" t="str">
        <f t="shared" si="309"/>
        <v>CL.IC.IT.242501.01</v>
      </c>
    </row>
    <row r="3943" spans="1:17" s="167" customFormat="1" ht="15">
      <c r="A3943" s="167" t="s">
        <v>9344</v>
      </c>
      <c r="C3943" s="61" t="s">
        <v>10707</v>
      </c>
      <c r="E3943" s="61" t="s">
        <v>512</v>
      </c>
      <c r="F3943" s="167" t="s">
        <v>555</v>
      </c>
      <c r="G3943" s="167" t="s">
        <v>8815</v>
      </c>
      <c r="H3943" s="62" t="s">
        <v>12030</v>
      </c>
      <c r="I3943" s="167" t="s">
        <v>11512</v>
      </c>
      <c r="J3943" s="63" t="str">
        <f t="shared" si="305"/>
        <v>IC.IT.242502</v>
      </c>
      <c r="K3943" s="61" t="s">
        <v>12175</v>
      </c>
      <c r="L3943" s="167" t="str">
        <f t="shared" si="306"/>
        <v xml:space="preserve">     Stabilization abdominal binder</v>
      </c>
      <c r="M3943" s="168" t="str">
        <f t="shared" si="307"/>
        <v>PI.IC.IT.242502.01</v>
      </c>
      <c r="N3943" s="168"/>
      <c r="O3943" s="168" t="str">
        <f t="shared" si="308"/>
        <v>PH.IC.IT.242502.01</v>
      </c>
      <c r="Q3943" s="168" t="str">
        <f t="shared" si="309"/>
        <v>CL.IC.IT.242502.01</v>
      </c>
    </row>
    <row r="3944" spans="1:17" s="167" customFormat="1" ht="15">
      <c r="A3944" s="167" t="s">
        <v>9344</v>
      </c>
      <c r="C3944" s="61" t="s">
        <v>10707</v>
      </c>
      <c r="E3944" s="61" t="s">
        <v>512</v>
      </c>
      <c r="F3944" s="167" t="s">
        <v>555</v>
      </c>
      <c r="G3944" s="167" t="s">
        <v>9079</v>
      </c>
      <c r="H3944" s="62" t="s">
        <v>12032</v>
      </c>
      <c r="I3944" s="167" t="s">
        <v>11514</v>
      </c>
      <c r="J3944" s="63" t="str">
        <f t="shared" si="305"/>
        <v>IC.IT.242503</v>
      </c>
      <c r="K3944" s="61" t="s">
        <v>12175</v>
      </c>
      <c r="L3944" s="167" t="str">
        <f t="shared" si="306"/>
        <v xml:space="preserve">     Stabilization ace wrap</v>
      </c>
      <c r="M3944" s="168" t="str">
        <f t="shared" si="307"/>
        <v>PI.IC.IT.242503.01</v>
      </c>
      <c r="N3944" s="168"/>
      <c r="O3944" s="168" t="str">
        <f t="shared" si="308"/>
        <v>PH.IC.IT.242503.01</v>
      </c>
      <c r="Q3944" s="168" t="str">
        <f t="shared" si="309"/>
        <v>CL.IC.IT.242503.01</v>
      </c>
    </row>
    <row r="3945" spans="1:17" s="167" customFormat="1" ht="15">
      <c r="A3945" s="167" t="s">
        <v>9344</v>
      </c>
      <c r="C3945" s="61" t="s">
        <v>10707</v>
      </c>
      <c r="E3945" s="61" t="s">
        <v>512</v>
      </c>
      <c r="F3945" s="167" t="s">
        <v>555</v>
      </c>
      <c r="G3945" s="167" t="s">
        <v>8659</v>
      </c>
      <c r="H3945" s="62" t="s">
        <v>12028</v>
      </c>
      <c r="I3945" s="167" t="s">
        <v>11516</v>
      </c>
      <c r="J3945" s="63" t="str">
        <f t="shared" si="305"/>
        <v>IC.IT.242504</v>
      </c>
      <c r="K3945" s="61" t="s">
        <v>12175</v>
      </c>
      <c r="L3945" s="167" t="str">
        <f t="shared" si="306"/>
        <v xml:space="preserve">     Stabilization montgomery straps</v>
      </c>
      <c r="M3945" s="168" t="str">
        <f t="shared" si="307"/>
        <v>PI.IC.IT.242504.01</v>
      </c>
      <c r="N3945" s="168"/>
      <c r="O3945" s="168" t="str">
        <f t="shared" si="308"/>
        <v>PH.IC.IT.242504.01</v>
      </c>
      <c r="Q3945" s="168" t="str">
        <f t="shared" si="309"/>
        <v>CL.IC.IT.242504.01</v>
      </c>
    </row>
    <row r="3946" spans="1:17" s="167" customFormat="1" ht="15">
      <c r="A3946" s="167" t="s">
        <v>9344</v>
      </c>
      <c r="C3946" s="61" t="s">
        <v>10707</v>
      </c>
      <c r="D3946" s="167" t="s">
        <v>8660</v>
      </c>
      <c r="E3946" s="61" t="s">
        <v>371</v>
      </c>
      <c r="F3946" s="167" t="s">
        <v>555</v>
      </c>
      <c r="G3946" s="167" t="s">
        <v>8807</v>
      </c>
      <c r="H3946" s="62" t="s">
        <v>11848</v>
      </c>
      <c r="I3946" s="167" t="s">
        <v>9742</v>
      </c>
      <c r="J3946" s="63" t="str">
        <f t="shared" si="305"/>
        <v>IC.IT.242601</v>
      </c>
      <c r="K3946" s="61" t="s">
        <v>12175</v>
      </c>
      <c r="L3946" s="167" t="str">
        <f t="shared" si="306"/>
        <v xml:space="preserve">     Open wound</v>
      </c>
      <c r="M3946" s="168" t="str">
        <f t="shared" si="307"/>
        <v>PI.IC.IT.242601.01</v>
      </c>
      <c r="N3946" s="168"/>
      <c r="O3946" s="168" t="str">
        <f t="shared" si="308"/>
        <v>PH.IC.IT.242601.01</v>
      </c>
      <c r="Q3946" s="168" t="str">
        <f t="shared" si="309"/>
        <v>CL.IC.IT.242601.01</v>
      </c>
    </row>
    <row r="3947" spans="1:17" s="167" customFormat="1" ht="15">
      <c r="A3947" s="167" t="s">
        <v>9344</v>
      </c>
      <c r="C3947" s="61" t="s">
        <v>10707</v>
      </c>
      <c r="E3947" s="61" t="s">
        <v>371</v>
      </c>
      <c r="F3947" s="167" t="s">
        <v>555</v>
      </c>
      <c r="G3947" s="167" t="s">
        <v>10191</v>
      </c>
      <c r="H3947" s="62" t="s">
        <v>12030</v>
      </c>
      <c r="I3947" s="167" t="s">
        <v>10192</v>
      </c>
      <c r="J3947" s="63" t="str">
        <f t="shared" si="305"/>
        <v>IC.IT.242602</v>
      </c>
      <c r="K3947" s="61" t="s">
        <v>12175</v>
      </c>
      <c r="L3947" s="167" t="str">
        <f t="shared" si="306"/>
        <v xml:space="preserve">     Sutures</v>
      </c>
      <c r="M3947" s="168" t="str">
        <f t="shared" si="307"/>
        <v>PI.IC.IT.242602.01</v>
      </c>
      <c r="N3947" s="168"/>
      <c r="O3947" s="168" t="str">
        <f t="shared" si="308"/>
        <v>PH.IC.IT.242602.01</v>
      </c>
      <c r="Q3947" s="168" t="str">
        <f t="shared" si="309"/>
        <v>CL.IC.IT.242602.01</v>
      </c>
    </row>
    <row r="3948" spans="1:17" s="167" customFormat="1" ht="15">
      <c r="A3948" s="167" t="s">
        <v>9344</v>
      </c>
      <c r="C3948" s="61" t="s">
        <v>10707</v>
      </c>
      <c r="E3948" s="61" t="s">
        <v>371</v>
      </c>
      <c r="F3948" s="167" t="s">
        <v>555</v>
      </c>
      <c r="G3948" s="167" t="s">
        <v>8808</v>
      </c>
      <c r="H3948" s="62" t="s">
        <v>12032</v>
      </c>
      <c r="I3948" s="167" t="s">
        <v>9740</v>
      </c>
      <c r="J3948" s="63" t="str">
        <f t="shared" si="305"/>
        <v>IC.IT.242603</v>
      </c>
      <c r="K3948" s="61" t="s">
        <v>12175</v>
      </c>
      <c r="L3948" s="167" t="str">
        <f t="shared" si="306"/>
        <v xml:space="preserve">     Glue</v>
      </c>
      <c r="M3948" s="168" t="str">
        <f t="shared" si="307"/>
        <v>PI.IC.IT.242603.01</v>
      </c>
      <c r="N3948" s="168"/>
      <c r="O3948" s="168" t="str">
        <f t="shared" si="308"/>
        <v>PH.IC.IT.242603.01</v>
      </c>
      <c r="Q3948" s="168" t="str">
        <f t="shared" si="309"/>
        <v>CL.IC.IT.242603.01</v>
      </c>
    </row>
    <row r="3949" spans="1:17" s="167" customFormat="1" ht="15">
      <c r="A3949" s="167" t="s">
        <v>9344</v>
      </c>
      <c r="C3949" s="61" t="s">
        <v>10707</v>
      </c>
      <c r="E3949" s="61" t="s">
        <v>371</v>
      </c>
      <c r="F3949" s="167" t="s">
        <v>555</v>
      </c>
      <c r="G3949" s="167" t="s">
        <v>8809</v>
      </c>
      <c r="H3949" s="62" t="s">
        <v>12028</v>
      </c>
      <c r="I3949" s="167" t="s">
        <v>10029</v>
      </c>
      <c r="J3949" s="63" t="str">
        <f t="shared" si="305"/>
        <v>IC.IT.242604</v>
      </c>
      <c r="K3949" s="61" t="s">
        <v>12175</v>
      </c>
      <c r="L3949" s="167" t="str">
        <f t="shared" si="306"/>
        <v xml:space="preserve">     Staples</v>
      </c>
      <c r="M3949" s="168" t="str">
        <f t="shared" si="307"/>
        <v>PI.IC.IT.242604.01</v>
      </c>
      <c r="N3949" s="168"/>
      <c r="O3949" s="168" t="str">
        <f t="shared" si="308"/>
        <v>PH.IC.IT.242604.01</v>
      </c>
      <c r="Q3949" s="168" t="str">
        <f t="shared" si="309"/>
        <v>CL.IC.IT.242604.01</v>
      </c>
    </row>
    <row r="3950" spans="1:17" s="167" customFormat="1" ht="15">
      <c r="A3950" s="167" t="s">
        <v>9344</v>
      </c>
      <c r="C3950" s="61" t="s">
        <v>10707</v>
      </c>
      <c r="E3950" s="61" t="s">
        <v>371</v>
      </c>
      <c r="F3950" s="167" t="s">
        <v>555</v>
      </c>
      <c r="G3950" s="167" t="s">
        <v>8810</v>
      </c>
      <c r="H3950" s="62" t="s">
        <v>12210</v>
      </c>
      <c r="I3950" s="167" t="s">
        <v>8667</v>
      </c>
      <c r="J3950" s="63" t="str">
        <f t="shared" si="305"/>
        <v>IC.IT.242605</v>
      </c>
      <c r="K3950" s="61" t="s">
        <v>12175</v>
      </c>
      <c r="L3950" s="167" t="str">
        <f t="shared" si="306"/>
        <v xml:space="preserve">     Steri-strips</v>
      </c>
      <c r="M3950" s="168" t="str">
        <f t="shared" si="307"/>
        <v>PI.IC.IT.242605.01</v>
      </c>
      <c r="N3950" s="168"/>
      <c r="O3950" s="168" t="str">
        <f t="shared" si="308"/>
        <v>PH.IC.IT.242605.01</v>
      </c>
      <c r="Q3950" s="168" t="str">
        <f t="shared" si="309"/>
        <v>CL.IC.IT.242605.01</v>
      </c>
    </row>
    <row r="3951" spans="1:17" s="167" customFormat="1" ht="15">
      <c r="A3951" s="167" t="s">
        <v>9344</v>
      </c>
      <c r="C3951" s="61" t="s">
        <v>10707</v>
      </c>
      <c r="E3951" s="61" t="s">
        <v>371</v>
      </c>
      <c r="F3951" s="167" t="s">
        <v>555</v>
      </c>
      <c r="G3951" s="167" t="s">
        <v>10533</v>
      </c>
      <c r="H3951" s="62" t="s">
        <v>12212</v>
      </c>
      <c r="I3951" s="167" t="s">
        <v>10534</v>
      </c>
      <c r="J3951" s="63" t="str">
        <f t="shared" si="305"/>
        <v>IC.IT.242606</v>
      </c>
      <c r="K3951" s="61" t="s">
        <v>12175</v>
      </c>
      <c r="L3951" s="167" t="str">
        <f t="shared" si="306"/>
        <v xml:space="preserve">     Approximated</v>
      </c>
      <c r="M3951" s="168" t="str">
        <f t="shared" si="307"/>
        <v>PI.IC.IT.242606.01</v>
      </c>
      <c r="N3951" s="168"/>
      <c r="O3951" s="168" t="str">
        <f t="shared" si="308"/>
        <v>PH.IC.IT.242606.01</v>
      </c>
      <c r="Q3951" s="168" t="str">
        <f t="shared" si="309"/>
        <v>CL.IC.IT.242606.01</v>
      </c>
    </row>
    <row r="3952" spans="1:17" s="167" customFormat="1" ht="15">
      <c r="A3952" s="167" t="s">
        <v>9344</v>
      </c>
      <c r="C3952" s="61" t="s">
        <v>10707</v>
      </c>
      <c r="E3952" s="61" t="s">
        <v>371</v>
      </c>
      <c r="F3952" s="167" t="s">
        <v>555</v>
      </c>
      <c r="G3952" s="167" t="s">
        <v>10535</v>
      </c>
      <c r="H3952" s="62" t="s">
        <v>12225</v>
      </c>
      <c r="I3952" s="167" t="s">
        <v>8668</v>
      </c>
      <c r="J3952" s="63" t="str">
        <f t="shared" si="305"/>
        <v>IC.IT.242607</v>
      </c>
      <c r="K3952" s="61" t="s">
        <v>12175</v>
      </c>
      <c r="L3952" s="167" t="str">
        <f t="shared" si="306"/>
        <v xml:space="preserve">     Dehiscence</v>
      </c>
      <c r="M3952" s="168" t="str">
        <f t="shared" si="307"/>
        <v>PI.IC.IT.242607.01</v>
      </c>
      <c r="N3952" s="168"/>
      <c r="O3952" s="168" t="str">
        <f t="shared" si="308"/>
        <v>PH.IC.IT.242607.01</v>
      </c>
      <c r="Q3952" s="168" t="str">
        <f t="shared" si="309"/>
        <v>CL.IC.IT.242607.01</v>
      </c>
    </row>
    <row r="3953" spans="1:25" s="167" customFormat="1" ht="15">
      <c r="A3953" s="167" t="s">
        <v>9344</v>
      </c>
      <c r="C3953" s="61" t="s">
        <v>10707</v>
      </c>
      <c r="E3953" s="61" t="s">
        <v>371</v>
      </c>
      <c r="F3953" s="167" t="s">
        <v>555</v>
      </c>
      <c r="G3953" s="167" t="s">
        <v>8669</v>
      </c>
      <c r="H3953" s="62" t="s">
        <v>11638</v>
      </c>
      <c r="I3953" s="167" t="s">
        <v>8670</v>
      </c>
      <c r="J3953" s="63" t="str">
        <f t="shared" si="305"/>
        <v>IC.IT.242608</v>
      </c>
      <c r="K3953" s="61" t="s">
        <v>12175</v>
      </c>
      <c r="L3953" s="167" t="str">
        <f t="shared" si="306"/>
        <v xml:space="preserve">     Retention sutures</v>
      </c>
      <c r="M3953" s="168" t="str">
        <f t="shared" si="307"/>
        <v>PI.IC.IT.242608.01</v>
      </c>
      <c r="N3953" s="168"/>
      <c r="O3953" s="168" t="str">
        <f t="shared" si="308"/>
        <v>PH.IC.IT.242608.01</v>
      </c>
      <c r="Q3953" s="168" t="str">
        <f t="shared" si="309"/>
        <v>CL.IC.IT.242608.01</v>
      </c>
    </row>
    <row r="3954" spans="1:25" s="167" customFormat="1" ht="15">
      <c r="A3954" s="10" t="s">
        <v>9101</v>
      </c>
      <c r="B3954" s="10"/>
      <c r="C3954" s="61" t="s">
        <v>10707</v>
      </c>
      <c r="D3954" s="10"/>
      <c r="E3954" s="61" t="s">
        <v>371</v>
      </c>
      <c r="F3954" s="167" t="s">
        <v>555</v>
      </c>
      <c r="G3954" s="61" t="s">
        <v>9274</v>
      </c>
      <c r="H3954" s="62" t="s">
        <v>93</v>
      </c>
      <c r="I3954" s="62" t="s">
        <v>8671</v>
      </c>
      <c r="J3954" s="63" t="str">
        <f t="shared" si="305"/>
        <v>IC.IT.242609</v>
      </c>
      <c r="K3954" s="61" t="s">
        <v>12175</v>
      </c>
      <c r="L3954" s="167" t="str">
        <f t="shared" si="306"/>
        <v xml:space="preserve">  Unable to assess</v>
      </c>
      <c r="M3954" s="168" t="str">
        <f t="shared" si="307"/>
        <v>PI.IC.IT.242609.01</v>
      </c>
      <c r="N3954" s="168"/>
      <c r="O3954" s="168" t="str">
        <f t="shared" si="308"/>
        <v>PH.IC.IT.242609.01</v>
      </c>
      <c r="Q3954" s="168" t="str">
        <f t="shared" si="309"/>
        <v>CL.IC.IT.242609.01</v>
      </c>
      <c r="R3954" s="167" t="s">
        <v>12278</v>
      </c>
      <c r="S3954" s="167">
        <v>159</v>
      </c>
    </row>
    <row r="3955" spans="1:25" s="167" customFormat="1" ht="15">
      <c r="A3955" s="10" t="s">
        <v>9101</v>
      </c>
      <c r="B3955" s="10"/>
      <c r="C3955" s="61" t="s">
        <v>10707</v>
      </c>
      <c r="D3955" s="10"/>
      <c r="E3955" s="61" t="s">
        <v>371</v>
      </c>
      <c r="F3955" s="167" t="s">
        <v>555</v>
      </c>
      <c r="G3955" s="61" t="s">
        <v>2397</v>
      </c>
      <c r="H3955" s="62" t="s">
        <v>2516</v>
      </c>
      <c r="I3955" s="62" t="s">
        <v>2271</v>
      </c>
      <c r="J3955" s="63" t="str">
        <f t="shared" si="305"/>
        <v>IC.IT.242610</v>
      </c>
      <c r="K3955" s="61" t="s">
        <v>12175</v>
      </c>
      <c r="L3955" s="167" t="str">
        <f t="shared" si="306"/>
        <v>Other, Specify:</v>
      </c>
      <c r="M3955" s="168" t="str">
        <f t="shared" si="307"/>
        <v>PI.IC.IT.242610.01</v>
      </c>
      <c r="N3955" s="168"/>
      <c r="O3955" s="168" t="str">
        <f t="shared" si="308"/>
        <v>PH.IC.IT.242610.01</v>
      </c>
      <c r="Q3955" s="168" t="str">
        <f t="shared" si="309"/>
        <v>CL.IC.IT.242610.01</v>
      </c>
      <c r="X3955" s="167" t="s">
        <v>2515</v>
      </c>
      <c r="Y3955" s="167">
        <v>971</v>
      </c>
    </row>
    <row r="3956" spans="1:25" s="167" customFormat="1" ht="15">
      <c r="A3956" s="167" t="s">
        <v>9344</v>
      </c>
      <c r="C3956" s="61" t="s">
        <v>10707</v>
      </c>
      <c r="D3956" s="167" t="s">
        <v>8941</v>
      </c>
      <c r="E3956" s="61" t="s">
        <v>7686</v>
      </c>
      <c r="F3956" s="167" t="s">
        <v>556</v>
      </c>
      <c r="G3956" s="167" t="s">
        <v>9514</v>
      </c>
      <c r="H3956" s="62" t="s">
        <v>11848</v>
      </c>
      <c r="I3956" s="167" t="s">
        <v>10532</v>
      </c>
      <c r="J3956" s="63" t="str">
        <f t="shared" si="305"/>
        <v>IC.IT.242701</v>
      </c>
      <c r="K3956" s="61" t="s">
        <v>1702</v>
      </c>
      <c r="L3956" s="167" t="str">
        <f t="shared" si="306"/>
        <v xml:space="preserve">      Within normal limits</v>
      </c>
      <c r="M3956" s="168" t="str">
        <f t="shared" si="307"/>
        <v>PI.IC.IT.242701.01</v>
      </c>
      <c r="N3956" s="168"/>
      <c r="O3956" s="168" t="str">
        <f t="shared" si="308"/>
        <v>PH.IC.IT.242701.01</v>
      </c>
      <c r="Q3956" s="168" t="str">
        <f t="shared" si="309"/>
        <v>CL.IC.IT.242701.01</v>
      </c>
    </row>
    <row r="3957" spans="1:25" s="167" customFormat="1" ht="15">
      <c r="A3957" s="167" t="s">
        <v>9344</v>
      </c>
      <c r="C3957" s="61" t="s">
        <v>10707</v>
      </c>
      <c r="E3957" s="61" t="s">
        <v>7686</v>
      </c>
      <c r="F3957" s="167" t="s">
        <v>556</v>
      </c>
      <c r="G3957" s="167" t="s">
        <v>8816</v>
      </c>
      <c r="H3957" s="62" t="s">
        <v>12030</v>
      </c>
      <c r="I3957" s="167" t="s">
        <v>10908</v>
      </c>
      <c r="J3957" s="63" t="str">
        <f t="shared" si="305"/>
        <v>IC.IT.242702</v>
      </c>
      <c r="K3957" s="61" t="s">
        <v>1702</v>
      </c>
      <c r="L3957" s="167" t="str">
        <f t="shared" si="306"/>
        <v xml:space="preserve">      Maceration</v>
      </c>
      <c r="M3957" s="168" t="str">
        <f t="shared" si="307"/>
        <v>PI.IC.IT.242702.01</v>
      </c>
      <c r="N3957" s="168"/>
      <c r="O3957" s="168" t="str">
        <f t="shared" si="308"/>
        <v>PH.IC.IT.242702.01</v>
      </c>
      <c r="Q3957" s="168" t="str">
        <f t="shared" si="309"/>
        <v>CL.IC.IT.242702.01</v>
      </c>
    </row>
    <row r="3958" spans="1:25" s="167" customFormat="1" ht="15">
      <c r="A3958" s="167" t="s">
        <v>9344</v>
      </c>
      <c r="C3958" s="61" t="s">
        <v>10707</v>
      </c>
      <c r="E3958" s="61" t="s">
        <v>7686</v>
      </c>
      <c r="F3958" s="167" t="s">
        <v>556</v>
      </c>
      <c r="G3958" s="167" t="s">
        <v>9662</v>
      </c>
      <c r="H3958" s="62" t="s">
        <v>12032</v>
      </c>
      <c r="I3958" s="167" t="s">
        <v>11790</v>
      </c>
      <c r="J3958" s="63" t="str">
        <f t="shared" si="305"/>
        <v>IC.IT.242703</v>
      </c>
      <c r="K3958" s="61" t="s">
        <v>1702</v>
      </c>
      <c r="L3958" s="167" t="str">
        <f t="shared" si="306"/>
        <v xml:space="preserve">      Erythema</v>
      </c>
      <c r="M3958" s="168" t="str">
        <f t="shared" si="307"/>
        <v>PI.IC.IT.242703.01</v>
      </c>
      <c r="N3958" s="168"/>
      <c r="O3958" s="168" t="str">
        <f t="shared" si="308"/>
        <v>PH.IC.IT.242703.01</v>
      </c>
      <c r="Q3958" s="168" t="str">
        <f t="shared" si="309"/>
        <v>CL.IC.IT.242703.01</v>
      </c>
    </row>
    <row r="3959" spans="1:25" s="167" customFormat="1" ht="15">
      <c r="A3959" s="167" t="s">
        <v>9344</v>
      </c>
      <c r="C3959" s="61" t="s">
        <v>10707</v>
      </c>
      <c r="E3959" s="61" t="s">
        <v>7686</v>
      </c>
      <c r="F3959" s="167" t="s">
        <v>556</v>
      </c>
      <c r="G3959" s="167" t="s">
        <v>8817</v>
      </c>
      <c r="H3959" s="62" t="s">
        <v>12028</v>
      </c>
      <c r="I3959" s="167" t="s">
        <v>8818</v>
      </c>
      <c r="J3959" s="63" t="str">
        <f t="shared" si="305"/>
        <v>IC.IT.242704</v>
      </c>
      <c r="K3959" s="61" t="s">
        <v>1702</v>
      </c>
      <c r="L3959" s="167" t="str">
        <f t="shared" si="306"/>
        <v xml:space="preserve">      Induration</v>
      </c>
      <c r="M3959" s="168" t="str">
        <f t="shared" si="307"/>
        <v>PI.IC.IT.242704.01</v>
      </c>
      <c r="N3959" s="168"/>
      <c r="O3959" s="168" t="str">
        <f t="shared" si="308"/>
        <v>PH.IC.IT.242704.01</v>
      </c>
      <c r="Q3959" s="168" t="str">
        <f t="shared" si="309"/>
        <v>CL.IC.IT.242704.01</v>
      </c>
    </row>
    <row r="3960" spans="1:25" s="167" customFormat="1" ht="15">
      <c r="A3960" s="167" t="s">
        <v>9344</v>
      </c>
      <c r="C3960" s="61" t="s">
        <v>10707</v>
      </c>
      <c r="E3960" s="61" t="s">
        <v>7686</v>
      </c>
      <c r="F3960" s="167" t="s">
        <v>556</v>
      </c>
      <c r="G3960" s="167" t="s">
        <v>11799</v>
      </c>
      <c r="H3960" s="62" t="s">
        <v>12210</v>
      </c>
      <c r="I3960" s="167" t="s">
        <v>11800</v>
      </c>
      <c r="J3960" s="63" t="str">
        <f t="shared" si="305"/>
        <v>IC.IT.242705</v>
      </c>
      <c r="K3960" s="61" t="s">
        <v>1702</v>
      </c>
      <c r="L3960" s="167" t="str">
        <f t="shared" si="306"/>
        <v xml:space="preserve">     Swelling</v>
      </c>
      <c r="M3960" s="168" t="str">
        <f t="shared" si="307"/>
        <v>PI.IC.IT.242705.01</v>
      </c>
      <c r="N3960" s="168"/>
      <c r="O3960" s="168" t="str">
        <f t="shared" si="308"/>
        <v>PH.IC.IT.242705.01</v>
      </c>
      <c r="Q3960" s="168" t="str">
        <f t="shared" si="309"/>
        <v>CL.IC.IT.242705.01</v>
      </c>
    </row>
    <row r="3961" spans="1:25" s="167" customFormat="1" ht="15">
      <c r="A3961" s="167" t="s">
        <v>9344</v>
      </c>
      <c r="C3961" s="61" t="s">
        <v>10707</v>
      </c>
      <c r="E3961" s="61" t="s">
        <v>7686</v>
      </c>
      <c r="F3961" s="167" t="s">
        <v>556</v>
      </c>
      <c r="G3961" s="167" t="s">
        <v>9665</v>
      </c>
      <c r="H3961" s="62" t="s">
        <v>12212</v>
      </c>
      <c r="I3961" s="167" t="s">
        <v>12437</v>
      </c>
      <c r="J3961" s="63" t="str">
        <f t="shared" si="305"/>
        <v>IC.IT.242706</v>
      </c>
      <c r="K3961" s="61" t="s">
        <v>1702</v>
      </c>
      <c r="L3961" s="167" t="str">
        <f t="shared" si="306"/>
        <v xml:space="preserve">      Other: specify</v>
      </c>
      <c r="M3961" s="168" t="str">
        <f t="shared" si="307"/>
        <v>PI.IC.IT.242706.01</v>
      </c>
      <c r="N3961" s="168"/>
      <c r="O3961" s="168" t="str">
        <f t="shared" si="308"/>
        <v>PH.IC.IT.242706.01</v>
      </c>
      <c r="Q3961" s="168" t="str">
        <f t="shared" si="309"/>
        <v>CL.IC.IT.242706.01</v>
      </c>
    </row>
    <row r="3962" spans="1:25" s="167" customFormat="1" ht="15">
      <c r="A3962" s="167" t="s">
        <v>9344</v>
      </c>
      <c r="C3962" s="61" t="s">
        <v>10707</v>
      </c>
      <c r="D3962" s="167" t="s">
        <v>8819</v>
      </c>
      <c r="E3962" s="61" t="s">
        <v>745</v>
      </c>
      <c r="F3962" s="167" t="s">
        <v>556</v>
      </c>
      <c r="G3962" s="167" t="s">
        <v>10806</v>
      </c>
      <c r="H3962" s="62" t="s">
        <v>11848</v>
      </c>
      <c r="I3962" s="167" t="s">
        <v>11753</v>
      </c>
      <c r="J3962" s="63" t="str">
        <f t="shared" si="305"/>
        <v>IC.IT.242801</v>
      </c>
      <c r="K3962" s="61" t="s">
        <v>1702</v>
      </c>
      <c r="L3962" s="167" t="str">
        <f t="shared" si="306"/>
        <v xml:space="preserve">     Unchanged</v>
      </c>
      <c r="M3962" s="168" t="str">
        <f t="shared" si="307"/>
        <v>PI.IC.IT.242801.01</v>
      </c>
      <c r="N3962" s="168"/>
      <c r="O3962" s="168" t="str">
        <f t="shared" si="308"/>
        <v>PH.IC.IT.242801.01</v>
      </c>
      <c r="Q3962" s="168" t="str">
        <f t="shared" si="309"/>
        <v>CL.IC.IT.242801.01</v>
      </c>
    </row>
    <row r="3963" spans="1:25" s="167" customFormat="1" ht="15">
      <c r="A3963" s="167" t="s">
        <v>9344</v>
      </c>
      <c r="C3963" s="61" t="s">
        <v>10707</v>
      </c>
      <c r="E3963" s="61" t="s">
        <v>745</v>
      </c>
      <c r="F3963" s="167" t="s">
        <v>556</v>
      </c>
      <c r="G3963" s="167" t="s">
        <v>9668</v>
      </c>
      <c r="H3963" s="62" t="s">
        <v>12030</v>
      </c>
      <c r="I3963" s="167" t="s">
        <v>11752</v>
      </c>
      <c r="J3963" s="63" t="str">
        <f t="shared" si="305"/>
        <v>IC.IT.242802</v>
      </c>
      <c r="K3963" s="61" t="s">
        <v>1702</v>
      </c>
      <c r="L3963" s="167" t="str">
        <f t="shared" si="306"/>
        <v xml:space="preserve">      Decreasing</v>
      </c>
      <c r="M3963" s="168" t="str">
        <f t="shared" si="307"/>
        <v>PI.IC.IT.242802.01</v>
      </c>
      <c r="N3963" s="168"/>
      <c r="O3963" s="168" t="str">
        <f t="shared" si="308"/>
        <v>PH.IC.IT.242802.01</v>
      </c>
      <c r="Q3963" s="168" t="str">
        <f t="shared" si="309"/>
        <v>CL.IC.IT.242802.01</v>
      </c>
    </row>
    <row r="3964" spans="1:25" s="167" customFormat="1" ht="15">
      <c r="A3964" s="167" t="s">
        <v>9344</v>
      </c>
      <c r="C3964" s="61" t="s">
        <v>10707</v>
      </c>
      <c r="E3964" s="61" t="s">
        <v>745</v>
      </c>
      <c r="F3964" s="167" t="s">
        <v>556</v>
      </c>
      <c r="G3964" s="167" t="s">
        <v>9388</v>
      </c>
      <c r="H3964" s="62" t="s">
        <v>12032</v>
      </c>
      <c r="I3964" s="167" t="s">
        <v>11583</v>
      </c>
      <c r="J3964" s="63" t="str">
        <f t="shared" si="305"/>
        <v>IC.IT.242803</v>
      </c>
      <c r="K3964" s="61" t="s">
        <v>1702</v>
      </c>
      <c r="L3964" s="167" t="str">
        <f t="shared" si="306"/>
        <v xml:space="preserve">      Increasing</v>
      </c>
      <c r="M3964" s="168" t="str">
        <f t="shared" si="307"/>
        <v>PI.IC.IT.242803.01</v>
      </c>
      <c r="N3964" s="168"/>
      <c r="O3964" s="168" t="str">
        <f t="shared" si="308"/>
        <v>PH.IC.IT.242803.01</v>
      </c>
      <c r="Q3964" s="168" t="str">
        <f t="shared" si="309"/>
        <v>CL.IC.IT.242803.01</v>
      </c>
    </row>
    <row r="3965" spans="1:25" s="167" customFormat="1" ht="15">
      <c r="A3965" s="167" t="s">
        <v>9344</v>
      </c>
      <c r="C3965" s="61" t="s">
        <v>10707</v>
      </c>
      <c r="D3965" s="167" t="s">
        <v>8396</v>
      </c>
      <c r="E3965" s="61" t="s">
        <v>7532</v>
      </c>
      <c r="F3965" s="167" t="s">
        <v>556</v>
      </c>
      <c r="G3965" s="167" t="s">
        <v>8246</v>
      </c>
      <c r="H3965" s="62" t="s">
        <v>11848</v>
      </c>
      <c r="I3965" s="167" t="s">
        <v>11474</v>
      </c>
      <c r="J3965" s="63" t="str">
        <f t="shared" si="305"/>
        <v>IC.IT.242901</v>
      </c>
      <c r="K3965" s="61" t="s">
        <v>1702</v>
      </c>
      <c r="L3965" s="167" t="str">
        <f t="shared" si="306"/>
        <v xml:space="preserve">      Consistent with Body Temperature</v>
      </c>
      <c r="M3965" s="168" t="str">
        <f t="shared" si="307"/>
        <v>PI.IC.IT.242901.01</v>
      </c>
      <c r="N3965" s="168"/>
      <c r="O3965" s="168" t="str">
        <f t="shared" si="308"/>
        <v>PH.IC.IT.242901.01</v>
      </c>
      <c r="Q3965" s="168" t="str">
        <f t="shared" si="309"/>
        <v>CL.IC.IT.242901.01</v>
      </c>
    </row>
    <row r="3966" spans="1:25" s="167" customFormat="1" ht="15">
      <c r="A3966" s="167" t="s">
        <v>9344</v>
      </c>
      <c r="C3966" s="61" t="s">
        <v>10707</v>
      </c>
      <c r="E3966" s="61" t="s">
        <v>7532</v>
      </c>
      <c r="F3966" s="167" t="s">
        <v>556</v>
      </c>
      <c r="G3966" s="167" t="s">
        <v>8529</v>
      </c>
      <c r="H3966" s="62" t="s">
        <v>12030</v>
      </c>
      <c r="I3966" s="167" t="s">
        <v>11504</v>
      </c>
      <c r="J3966" s="63" t="str">
        <f t="shared" si="305"/>
        <v>IC.IT.242902</v>
      </c>
      <c r="K3966" s="61" t="s">
        <v>1702</v>
      </c>
      <c r="L3966" s="167" t="str">
        <f t="shared" si="306"/>
        <v xml:space="preserve">      Warmer than Body Temperature</v>
      </c>
      <c r="M3966" s="168" t="str">
        <f t="shared" si="307"/>
        <v>PI.IC.IT.242902.01</v>
      </c>
      <c r="N3966" s="168"/>
      <c r="O3966" s="168" t="str">
        <f t="shared" si="308"/>
        <v>PH.IC.IT.242902.01</v>
      </c>
      <c r="Q3966" s="168" t="str">
        <f t="shared" si="309"/>
        <v>CL.IC.IT.242902.01</v>
      </c>
    </row>
    <row r="3967" spans="1:25" s="167" customFormat="1" ht="15">
      <c r="A3967" s="167" t="s">
        <v>9344</v>
      </c>
      <c r="C3967" s="61" t="s">
        <v>10707</v>
      </c>
      <c r="E3967" s="61" t="s">
        <v>7532</v>
      </c>
      <c r="F3967" s="167" t="s">
        <v>556</v>
      </c>
      <c r="G3967" s="167" t="s">
        <v>8397</v>
      </c>
      <c r="H3967" s="62" t="s">
        <v>12032</v>
      </c>
      <c r="I3967" s="167" t="s">
        <v>11506</v>
      </c>
      <c r="J3967" s="63" t="str">
        <f t="shared" si="305"/>
        <v>IC.IT.242903</v>
      </c>
      <c r="K3967" s="61" t="s">
        <v>1702</v>
      </c>
      <c r="L3967" s="167" t="str">
        <f t="shared" si="306"/>
        <v xml:space="preserve">      Warmer than Opposite Body Part</v>
      </c>
      <c r="M3967" s="168" t="str">
        <f t="shared" si="307"/>
        <v>PI.IC.IT.242903.01</v>
      </c>
      <c r="N3967" s="168"/>
      <c r="O3967" s="168" t="str">
        <f t="shared" si="308"/>
        <v>PH.IC.IT.242903.01</v>
      </c>
      <c r="Q3967" s="168" t="str">
        <f t="shared" si="309"/>
        <v>CL.IC.IT.242903.01</v>
      </c>
    </row>
    <row r="3968" spans="1:25" s="167" customFormat="1" ht="15">
      <c r="A3968" s="167" t="s">
        <v>9344</v>
      </c>
      <c r="C3968" s="61" t="s">
        <v>10707</v>
      </c>
      <c r="E3968" s="61" t="s">
        <v>7532</v>
      </c>
      <c r="F3968" s="167" t="s">
        <v>556</v>
      </c>
      <c r="G3968" s="167" t="s">
        <v>8646</v>
      </c>
      <c r="H3968" s="62" t="s">
        <v>12028</v>
      </c>
      <c r="I3968" s="167" t="s">
        <v>11508</v>
      </c>
      <c r="J3968" s="63" t="str">
        <f t="shared" si="305"/>
        <v>IC.IT.242904</v>
      </c>
      <c r="K3968" s="61" t="s">
        <v>1702</v>
      </c>
      <c r="L3968" s="167" t="str">
        <f t="shared" si="306"/>
        <v xml:space="preserve">      Cooler than Body Temperature</v>
      </c>
      <c r="M3968" s="168" t="str">
        <f t="shared" si="307"/>
        <v>PI.IC.IT.242904.01</v>
      </c>
      <c r="N3968" s="168"/>
      <c r="O3968" s="168" t="str">
        <f t="shared" si="308"/>
        <v>PH.IC.IT.242904.01</v>
      </c>
      <c r="Q3968" s="168" t="str">
        <f t="shared" si="309"/>
        <v>CL.IC.IT.242904.01</v>
      </c>
    </row>
    <row r="3969" spans="1:19" s="167" customFormat="1" ht="15">
      <c r="A3969" s="167" t="s">
        <v>9344</v>
      </c>
      <c r="C3969" s="61" t="s">
        <v>10707</v>
      </c>
      <c r="E3969" s="61" t="s">
        <v>7532</v>
      </c>
      <c r="F3969" s="167" t="s">
        <v>556</v>
      </c>
      <c r="G3969" s="167" t="s">
        <v>8647</v>
      </c>
      <c r="H3969" s="62" t="s">
        <v>12210</v>
      </c>
      <c r="I3969" s="167" t="s">
        <v>11510</v>
      </c>
      <c r="J3969" s="63" t="str">
        <f t="shared" si="305"/>
        <v>IC.IT.242905</v>
      </c>
      <c r="K3969" s="61" t="s">
        <v>1702</v>
      </c>
      <c r="L3969" s="167" t="str">
        <f t="shared" si="306"/>
        <v xml:space="preserve">      Cooler than Opposite Body Part</v>
      </c>
      <c r="M3969" s="168" t="str">
        <f t="shared" si="307"/>
        <v>PI.IC.IT.242905.01</v>
      </c>
      <c r="N3969" s="168"/>
      <c r="O3969" s="168" t="str">
        <f t="shared" si="308"/>
        <v>PH.IC.IT.242905.01</v>
      </c>
      <c r="Q3969" s="168" t="str">
        <f t="shared" si="309"/>
        <v>CL.IC.IT.242905.01</v>
      </c>
    </row>
    <row r="3970" spans="1:19" s="167" customFormat="1" ht="15">
      <c r="A3970" s="167" t="s">
        <v>9344</v>
      </c>
      <c r="C3970" s="61" t="s">
        <v>10707</v>
      </c>
      <c r="D3970" s="167" t="s">
        <v>8285</v>
      </c>
      <c r="E3970" s="61" t="s">
        <v>7537</v>
      </c>
      <c r="F3970" s="167" t="s">
        <v>488</v>
      </c>
      <c r="G3970" s="167" t="s">
        <v>13467</v>
      </c>
      <c r="H3970" s="62" t="s">
        <v>11848</v>
      </c>
      <c r="I3970" s="167" t="s">
        <v>8649</v>
      </c>
      <c r="J3970" s="63" t="str">
        <f t="shared" ref="J3970:J4033" si="310">CONCATENATE("IC.IT.",C3970,E3970,H3970)</f>
        <v>IC.IT.243001</v>
      </c>
      <c r="K3970" s="61" t="s">
        <v>1702</v>
      </c>
      <c r="L3970" s="167" t="str">
        <f t="shared" ref="L3970:L4033" si="311">G3970</f>
        <v xml:space="preserve">      Pressure Ulcer:  </v>
      </c>
      <c r="M3970" s="168" t="str">
        <f t="shared" ref="M3970:M4033" si="312">CONCATENATE("PI.",J3970,".",K3970)</f>
        <v>PI.IC.IT.243001.01</v>
      </c>
      <c r="N3970" s="168"/>
      <c r="O3970" s="168" t="str">
        <f t="shared" ref="O3970:O4033" si="313">CONCATENATE("PH.",J3970,".",K3970)</f>
        <v>PH.IC.IT.243001.01</v>
      </c>
      <c r="Q3970" s="168" t="str">
        <f t="shared" ref="Q3970:Q4033" si="314">CONCATENATE("CL.",J3970,".",K3970)</f>
        <v>CL.IC.IT.243001.01</v>
      </c>
    </row>
    <row r="3971" spans="1:19" s="167" customFormat="1" ht="15">
      <c r="A3971" s="167" t="s">
        <v>9344</v>
      </c>
      <c r="C3971" s="61" t="s">
        <v>10707</v>
      </c>
      <c r="E3971" s="61" t="s">
        <v>7537</v>
      </c>
      <c r="F3971" s="167" t="s">
        <v>488</v>
      </c>
      <c r="G3971" s="167" t="s">
        <v>8650</v>
      </c>
      <c r="H3971" s="62" t="s">
        <v>12030</v>
      </c>
      <c r="I3971" s="167" t="s">
        <v>9999</v>
      </c>
      <c r="J3971" s="63" t="str">
        <f t="shared" si="310"/>
        <v>IC.IT.243002</v>
      </c>
      <c r="K3971" s="61" t="s">
        <v>1702</v>
      </c>
      <c r="L3971" s="167" t="str">
        <f t="shared" si="311"/>
        <v xml:space="preserve">      Vascular Lesion Venous:  specify thickness</v>
      </c>
      <c r="M3971" s="168" t="str">
        <f t="shared" si="312"/>
        <v>PI.IC.IT.243002.01</v>
      </c>
      <c r="N3971" s="168"/>
      <c r="O3971" s="168" t="str">
        <f t="shared" si="313"/>
        <v>PH.IC.IT.243002.01</v>
      </c>
      <c r="Q3971" s="168" t="str">
        <f t="shared" si="314"/>
        <v>CL.IC.IT.243002.01</v>
      </c>
    </row>
    <row r="3972" spans="1:19" s="167" customFormat="1" ht="15">
      <c r="A3972" s="167" t="s">
        <v>9344</v>
      </c>
      <c r="C3972" s="61" t="s">
        <v>10707</v>
      </c>
      <c r="E3972" s="61" t="s">
        <v>7537</v>
      </c>
      <c r="F3972" s="167" t="s">
        <v>488</v>
      </c>
      <c r="G3972" s="167" t="s">
        <v>8542</v>
      </c>
      <c r="H3972" s="62" t="s">
        <v>12032</v>
      </c>
      <c r="I3972" s="167" t="s">
        <v>8543</v>
      </c>
      <c r="J3972" s="63" t="str">
        <f t="shared" si="310"/>
        <v>IC.IT.243003</v>
      </c>
      <c r="K3972" s="61" t="s">
        <v>1702</v>
      </c>
      <c r="L3972" s="167" t="str">
        <f t="shared" si="311"/>
        <v xml:space="preserve">      Vascular Lesion Arterial:  specify thickness</v>
      </c>
      <c r="M3972" s="168" t="str">
        <f t="shared" si="312"/>
        <v>PI.IC.IT.243003.01</v>
      </c>
      <c r="N3972" s="168"/>
      <c r="O3972" s="168" t="str">
        <f t="shared" si="313"/>
        <v>PH.IC.IT.243003.01</v>
      </c>
      <c r="Q3972" s="168" t="str">
        <f t="shared" si="314"/>
        <v>CL.IC.IT.243003.01</v>
      </c>
    </row>
    <row r="3973" spans="1:19" s="167" customFormat="1" ht="15">
      <c r="A3973" s="167" t="s">
        <v>9344</v>
      </c>
      <c r="C3973" s="61" t="s">
        <v>10707</v>
      </c>
      <c r="E3973" s="61" t="s">
        <v>7537</v>
      </c>
      <c r="F3973" s="167" t="s">
        <v>488</v>
      </c>
      <c r="G3973" s="167" t="s">
        <v>8544</v>
      </c>
      <c r="H3973" s="62" t="s">
        <v>12028</v>
      </c>
      <c r="I3973" s="167" t="s">
        <v>8545</v>
      </c>
      <c r="J3973" s="63" t="str">
        <f t="shared" si="310"/>
        <v>IC.IT.243004</v>
      </c>
      <c r="K3973" s="61" t="s">
        <v>1702</v>
      </c>
      <c r="L3973" s="167" t="str">
        <f t="shared" si="311"/>
        <v xml:space="preserve">      Diabetic Skin Ulcer:  specify thickness</v>
      </c>
      <c r="M3973" s="168" t="str">
        <f t="shared" si="312"/>
        <v>PI.IC.IT.243004.01</v>
      </c>
      <c r="N3973" s="168"/>
      <c r="O3973" s="168" t="str">
        <f t="shared" si="313"/>
        <v>PH.IC.IT.243004.01</v>
      </c>
      <c r="Q3973" s="168" t="str">
        <f t="shared" si="314"/>
        <v>CL.IC.IT.243004.01</v>
      </c>
    </row>
    <row r="3974" spans="1:19" s="167" customFormat="1" ht="15">
      <c r="A3974" s="167" t="s">
        <v>9344</v>
      </c>
      <c r="C3974" s="61" t="s">
        <v>10707</v>
      </c>
      <c r="E3974" s="61" t="s">
        <v>7537</v>
      </c>
      <c r="F3974" s="167" t="s">
        <v>488</v>
      </c>
      <c r="G3974" s="167" t="s">
        <v>8546</v>
      </c>
      <c r="H3974" s="62" t="s">
        <v>12210</v>
      </c>
      <c r="I3974" s="167" t="s">
        <v>8411</v>
      </c>
      <c r="J3974" s="63" t="str">
        <f t="shared" si="310"/>
        <v>IC.IT.243005</v>
      </c>
      <c r="K3974" s="61" t="s">
        <v>12175</v>
      </c>
      <c r="L3974" s="167" t="str">
        <f t="shared" si="311"/>
        <v xml:space="preserve">      Surgical Wound (non-healing)</v>
      </c>
      <c r="M3974" s="168" t="str">
        <f t="shared" si="312"/>
        <v>PI.IC.IT.243005.01</v>
      </c>
      <c r="N3974" s="168"/>
      <c r="O3974" s="168" t="str">
        <f t="shared" si="313"/>
        <v>PH.IC.IT.243005.01</v>
      </c>
      <c r="Q3974" s="168" t="str">
        <f t="shared" si="314"/>
        <v>CL.IC.IT.243005.01</v>
      </c>
    </row>
    <row r="3975" spans="1:19" s="167" customFormat="1" ht="15">
      <c r="A3975" s="167" t="s">
        <v>9344</v>
      </c>
      <c r="C3975" s="61" t="s">
        <v>10707</v>
      </c>
      <c r="E3975" s="61" t="s">
        <v>7537</v>
      </c>
      <c r="F3975" s="167" t="s">
        <v>488</v>
      </c>
      <c r="G3975" s="167" t="s">
        <v>8549</v>
      </c>
      <c r="H3975" s="62" t="s">
        <v>12212</v>
      </c>
      <c r="I3975" s="167" t="s">
        <v>8554</v>
      </c>
      <c r="J3975" s="63" t="str">
        <f t="shared" si="310"/>
        <v>IC.IT.243006</v>
      </c>
      <c r="K3975" s="61" t="s">
        <v>12175</v>
      </c>
      <c r="L3975" s="167" t="str">
        <f t="shared" si="311"/>
        <v xml:space="preserve">      Skin tear</v>
      </c>
      <c r="M3975" s="168" t="str">
        <f t="shared" si="312"/>
        <v>PI.IC.IT.243006.01</v>
      </c>
      <c r="N3975" s="168"/>
      <c r="O3975" s="168" t="str">
        <f t="shared" si="313"/>
        <v>PH.IC.IT.243006.01</v>
      </c>
      <c r="Q3975" s="168" t="str">
        <f t="shared" si="314"/>
        <v>CL.IC.IT.243006.01</v>
      </c>
    </row>
    <row r="3976" spans="1:19" s="167" customFormat="1" ht="15">
      <c r="A3976" s="167" t="s">
        <v>9344</v>
      </c>
      <c r="C3976" s="61" t="s">
        <v>10707</v>
      </c>
      <c r="E3976" s="61" t="s">
        <v>7537</v>
      </c>
      <c r="F3976" s="167" t="s">
        <v>488</v>
      </c>
      <c r="G3976" s="167" t="s">
        <v>8555</v>
      </c>
      <c r="H3976" s="62" t="s">
        <v>12225</v>
      </c>
      <c r="I3976" s="167" t="s">
        <v>8932</v>
      </c>
      <c r="J3976" s="63" t="str">
        <f t="shared" si="310"/>
        <v>IC.IT.243007</v>
      </c>
      <c r="K3976" s="61" t="s">
        <v>12175</v>
      </c>
      <c r="L3976" s="167" t="str">
        <f t="shared" si="311"/>
        <v xml:space="preserve">      Abrasion</v>
      </c>
      <c r="M3976" s="168" t="str">
        <f t="shared" si="312"/>
        <v>PI.IC.IT.243007.01</v>
      </c>
      <c r="N3976" s="168"/>
      <c r="O3976" s="168" t="str">
        <f t="shared" si="313"/>
        <v>PH.IC.IT.243007.01</v>
      </c>
      <c r="Q3976" s="168" t="str">
        <f t="shared" si="314"/>
        <v>CL.IC.IT.243007.01</v>
      </c>
    </row>
    <row r="3977" spans="1:19" s="167" customFormat="1" ht="15">
      <c r="A3977" s="167" t="s">
        <v>9344</v>
      </c>
      <c r="C3977" s="61" t="s">
        <v>10707</v>
      </c>
      <c r="E3977" s="61" t="s">
        <v>7537</v>
      </c>
      <c r="F3977" s="167" t="s">
        <v>488</v>
      </c>
      <c r="G3977" s="167" t="s">
        <v>8936</v>
      </c>
      <c r="H3977" s="62" t="s">
        <v>11638</v>
      </c>
      <c r="I3977" s="167" t="s">
        <v>8933</v>
      </c>
      <c r="J3977" s="63" t="str">
        <f t="shared" si="310"/>
        <v>IC.IT.243008</v>
      </c>
      <c r="K3977" s="61" t="s">
        <v>12175</v>
      </c>
      <c r="L3977" s="167" t="str">
        <f t="shared" si="311"/>
        <v xml:space="preserve">      Blister (not over bony prominence)</v>
      </c>
      <c r="M3977" s="168" t="str">
        <f t="shared" si="312"/>
        <v>PI.IC.IT.243008.01</v>
      </c>
      <c r="N3977" s="168"/>
      <c r="O3977" s="168" t="str">
        <f t="shared" si="313"/>
        <v>PH.IC.IT.243008.01</v>
      </c>
      <c r="Q3977" s="168" t="str">
        <f t="shared" si="314"/>
        <v>CL.IC.IT.243008.01</v>
      </c>
    </row>
    <row r="3978" spans="1:19" s="167" customFormat="1" ht="15">
      <c r="A3978" s="167" t="s">
        <v>9344</v>
      </c>
      <c r="C3978" s="61" t="s">
        <v>10707</v>
      </c>
      <c r="E3978" s="61" t="s">
        <v>7537</v>
      </c>
      <c r="F3978" s="167" t="s">
        <v>488</v>
      </c>
      <c r="G3978" s="167" t="s">
        <v>8937</v>
      </c>
      <c r="H3978" s="62" t="s">
        <v>11639</v>
      </c>
      <c r="I3978" s="167" t="s">
        <v>8938</v>
      </c>
      <c r="J3978" s="63" t="str">
        <f t="shared" si="310"/>
        <v>IC.IT.243009</v>
      </c>
      <c r="K3978" s="61" t="s">
        <v>12175</v>
      </c>
      <c r="L3978" s="167" t="str">
        <f t="shared" si="311"/>
        <v xml:space="preserve">      Cellulitus</v>
      </c>
      <c r="M3978" s="168" t="str">
        <f t="shared" si="312"/>
        <v>PI.IC.IT.243009.01</v>
      </c>
      <c r="N3978" s="168"/>
      <c r="O3978" s="168" t="str">
        <f t="shared" si="313"/>
        <v>PH.IC.IT.243009.01</v>
      </c>
      <c r="Q3978" s="168" t="str">
        <f t="shared" si="314"/>
        <v>CL.IC.IT.243009.01</v>
      </c>
    </row>
    <row r="3979" spans="1:19" s="167" customFormat="1" ht="15">
      <c r="A3979" s="167" t="s">
        <v>9344</v>
      </c>
      <c r="C3979" s="61" t="s">
        <v>10707</v>
      </c>
      <c r="E3979" s="61" t="s">
        <v>7537</v>
      </c>
      <c r="F3979" s="167" t="s">
        <v>488</v>
      </c>
      <c r="G3979" s="167" t="s">
        <v>8939</v>
      </c>
      <c r="H3979" s="62" t="s">
        <v>11829</v>
      </c>
      <c r="I3979" s="167" t="s">
        <v>10320</v>
      </c>
      <c r="J3979" s="63" t="str">
        <f t="shared" si="310"/>
        <v>IC.IT.243010</v>
      </c>
      <c r="K3979" s="61" t="s">
        <v>12175</v>
      </c>
      <c r="L3979" s="167" t="str">
        <f t="shared" si="311"/>
        <v xml:space="preserve">      Rash</v>
      </c>
      <c r="M3979" s="168" t="str">
        <f t="shared" si="312"/>
        <v>PI.IC.IT.243010.01</v>
      </c>
      <c r="N3979" s="168"/>
      <c r="O3979" s="168" t="str">
        <f t="shared" si="313"/>
        <v>PH.IC.IT.243010.01</v>
      </c>
      <c r="Q3979" s="168" t="str">
        <f t="shared" si="314"/>
        <v>CL.IC.IT.243010.01</v>
      </c>
    </row>
    <row r="3980" spans="1:19" s="167" customFormat="1" ht="15">
      <c r="A3980" s="167" t="s">
        <v>9344</v>
      </c>
      <c r="C3980" s="61" t="s">
        <v>10707</v>
      </c>
      <c r="E3980" s="61" t="s">
        <v>7537</v>
      </c>
      <c r="F3980" s="167" t="s">
        <v>488</v>
      </c>
      <c r="G3980" s="167" t="s">
        <v>8940</v>
      </c>
      <c r="H3980" s="62" t="s">
        <v>12099</v>
      </c>
      <c r="I3980" s="167" t="s">
        <v>8695</v>
      </c>
      <c r="J3980" s="63" t="str">
        <f t="shared" si="310"/>
        <v>IC.IT.243011</v>
      </c>
      <c r="K3980" s="61" t="s">
        <v>1702</v>
      </c>
      <c r="L3980" s="167" t="str">
        <f t="shared" si="311"/>
        <v xml:space="preserve">      Tape burn</v>
      </c>
      <c r="M3980" s="168" t="str">
        <f t="shared" si="312"/>
        <v>PI.IC.IT.243011.01</v>
      </c>
      <c r="N3980" s="168"/>
      <c r="O3980" s="168" t="str">
        <f t="shared" si="313"/>
        <v>PH.IC.IT.243011.01</v>
      </c>
      <c r="Q3980" s="168" t="str">
        <f t="shared" si="314"/>
        <v>CL.IC.IT.243011.01</v>
      </c>
    </row>
    <row r="3981" spans="1:19" s="167" customFormat="1" ht="15">
      <c r="A3981" s="167" t="s">
        <v>9344</v>
      </c>
      <c r="C3981" s="61" t="s">
        <v>10707</v>
      </c>
      <c r="E3981" s="61" t="s">
        <v>7537</v>
      </c>
      <c r="F3981" s="167" t="s">
        <v>488</v>
      </c>
      <c r="G3981" s="167" t="s">
        <v>8696</v>
      </c>
      <c r="H3981" s="62" t="s">
        <v>12100</v>
      </c>
      <c r="I3981" s="167" t="s">
        <v>12437</v>
      </c>
      <c r="J3981" s="63" t="str">
        <f t="shared" si="310"/>
        <v>IC.IT.243012</v>
      </c>
      <c r="K3981" s="61" t="s">
        <v>1702</v>
      </c>
      <c r="L3981" s="167" t="str">
        <f t="shared" si="311"/>
        <v xml:space="preserve">      Other:  specify</v>
      </c>
      <c r="M3981" s="168" t="str">
        <f t="shared" si="312"/>
        <v>PI.IC.IT.243012.01</v>
      </c>
      <c r="N3981" s="168"/>
      <c r="O3981" s="168" t="str">
        <f t="shared" si="313"/>
        <v>PH.IC.IT.243012.01</v>
      </c>
      <c r="Q3981" s="168" t="str">
        <f t="shared" si="314"/>
        <v>CL.IC.IT.243012.01</v>
      </c>
    </row>
    <row r="3982" spans="1:19" s="167" customFormat="1" ht="15">
      <c r="A3982" s="10" t="s">
        <v>9344</v>
      </c>
      <c r="B3982" s="10"/>
      <c r="C3982" s="61" t="s">
        <v>10707</v>
      </c>
      <c r="E3982" s="61" t="s">
        <v>7537</v>
      </c>
      <c r="F3982" s="167" t="s">
        <v>488</v>
      </c>
      <c r="G3982" s="10" t="s">
        <v>8707</v>
      </c>
      <c r="H3982" s="62" t="s">
        <v>215</v>
      </c>
      <c r="I3982" s="10" t="s">
        <v>8708</v>
      </c>
      <c r="J3982" s="63" t="str">
        <f t="shared" si="310"/>
        <v>IC.IT.243013</v>
      </c>
      <c r="K3982" s="61" t="s">
        <v>1702</v>
      </c>
      <c r="L3982" s="167" t="str">
        <f t="shared" si="311"/>
        <v xml:space="preserve">   Laceration</v>
      </c>
      <c r="M3982" s="168" t="str">
        <f t="shared" si="312"/>
        <v>PI.IC.IT.243013.01</v>
      </c>
      <c r="N3982" s="168"/>
      <c r="O3982" s="168" t="str">
        <f t="shared" si="313"/>
        <v>PH.IC.IT.243013.01</v>
      </c>
      <c r="Q3982" s="168" t="str">
        <f t="shared" si="314"/>
        <v>CL.IC.IT.243013.01</v>
      </c>
      <c r="R3982" s="167" t="s">
        <v>12465</v>
      </c>
      <c r="S3982" s="167">
        <v>795</v>
      </c>
    </row>
    <row r="3983" spans="1:19" s="167" customFormat="1" ht="15">
      <c r="A3983" s="10" t="s">
        <v>9344</v>
      </c>
      <c r="B3983" s="10"/>
      <c r="C3983" s="61" t="s">
        <v>10707</v>
      </c>
      <c r="E3983" s="61" t="s">
        <v>7537</v>
      </c>
      <c r="F3983" s="167" t="s">
        <v>488</v>
      </c>
      <c r="G3983" s="10" t="s">
        <v>8714</v>
      </c>
      <c r="H3983" s="62" t="s">
        <v>4082</v>
      </c>
      <c r="I3983" s="10" t="s">
        <v>8715</v>
      </c>
      <c r="J3983" s="63" t="str">
        <f t="shared" si="310"/>
        <v>IC.IT.243014</v>
      </c>
      <c r="K3983" s="61" t="s">
        <v>12175</v>
      </c>
      <c r="L3983" s="167" t="str">
        <f t="shared" si="311"/>
        <v xml:space="preserve">  Puncture</v>
      </c>
      <c r="M3983" s="168" t="str">
        <f t="shared" si="312"/>
        <v>PI.IC.IT.243014.01</v>
      </c>
      <c r="N3983" s="168"/>
      <c r="O3983" s="168" t="str">
        <f t="shared" si="313"/>
        <v>PH.IC.IT.243014.01</v>
      </c>
      <c r="Q3983" s="168" t="str">
        <f t="shared" si="314"/>
        <v>CL.IC.IT.243014.01</v>
      </c>
      <c r="R3983" s="167" t="s">
        <v>12465</v>
      </c>
      <c r="S3983" s="167">
        <v>796</v>
      </c>
    </row>
    <row r="3984" spans="1:19" s="167" customFormat="1" ht="15">
      <c r="A3984" s="167" t="s">
        <v>9344</v>
      </c>
      <c r="C3984" s="61" t="s">
        <v>10707</v>
      </c>
      <c r="D3984" s="167" t="s">
        <v>8716</v>
      </c>
      <c r="E3984" s="61" t="s">
        <v>7544</v>
      </c>
      <c r="F3984" s="167" t="s">
        <v>488</v>
      </c>
      <c r="G3984" s="167" t="s">
        <v>8865</v>
      </c>
      <c r="H3984" s="62" t="s">
        <v>11848</v>
      </c>
      <c r="I3984" s="167" t="s">
        <v>8988</v>
      </c>
      <c r="J3984" s="63" t="str">
        <f t="shared" si="310"/>
        <v>IC.IT.243101</v>
      </c>
      <c r="K3984" s="61" t="s">
        <v>12175</v>
      </c>
      <c r="L3984" s="167" t="str">
        <f t="shared" si="311"/>
        <v xml:space="preserve">      Partial-thickness (dermis)</v>
      </c>
      <c r="M3984" s="168" t="str">
        <f t="shared" si="312"/>
        <v>PI.IC.IT.243101.01</v>
      </c>
      <c r="N3984" s="168"/>
      <c r="O3984" s="168" t="str">
        <f t="shared" si="313"/>
        <v>PH.IC.IT.243101.01</v>
      </c>
      <c r="Q3984" s="168" t="str">
        <f t="shared" si="314"/>
        <v>CL.IC.IT.243101.01</v>
      </c>
    </row>
    <row r="3985" spans="1:17" s="167" customFormat="1" ht="15">
      <c r="A3985" s="167" t="s">
        <v>9344</v>
      </c>
      <c r="C3985" s="61" t="s">
        <v>10707</v>
      </c>
      <c r="E3985" s="61" t="s">
        <v>7544</v>
      </c>
      <c r="F3985" s="167" t="s">
        <v>488</v>
      </c>
      <c r="G3985" s="167" t="s">
        <v>13171</v>
      </c>
      <c r="H3985" s="62" t="s">
        <v>12030</v>
      </c>
      <c r="I3985" s="167" t="s">
        <v>8989</v>
      </c>
      <c r="J3985" s="63" t="str">
        <f t="shared" si="310"/>
        <v>IC.IT.243102</v>
      </c>
      <c r="K3985" s="61" t="s">
        <v>1702</v>
      </c>
      <c r="L3985" s="167" t="str">
        <f t="shared" si="311"/>
        <v xml:space="preserve">      Full-thickness (subq and beyond) </v>
      </c>
      <c r="M3985" s="168" t="str">
        <f t="shared" si="312"/>
        <v>PI.IC.IT.243102.01</v>
      </c>
      <c r="N3985" s="168"/>
      <c r="O3985" s="168" t="str">
        <f t="shared" si="313"/>
        <v>PH.IC.IT.243102.01</v>
      </c>
      <c r="Q3985" s="168" t="str">
        <f t="shared" si="314"/>
        <v>CL.IC.IT.243102.01</v>
      </c>
    </row>
    <row r="3986" spans="1:17" s="167" customFormat="1" ht="15">
      <c r="A3986" s="167" t="s">
        <v>9344</v>
      </c>
      <c r="C3986" s="61" t="s">
        <v>10707</v>
      </c>
      <c r="D3986" s="167" t="s">
        <v>8990</v>
      </c>
      <c r="E3986" s="61" t="s">
        <v>7547</v>
      </c>
      <c r="F3986" s="167" t="s">
        <v>489</v>
      </c>
      <c r="G3986" s="167" t="s">
        <v>8866</v>
      </c>
      <c r="H3986" s="62" t="s">
        <v>11848</v>
      </c>
      <c r="I3986" s="167" t="s">
        <v>8867</v>
      </c>
      <c r="J3986" s="63" t="str">
        <f t="shared" si="310"/>
        <v>IC.IT.243201</v>
      </c>
      <c r="K3986" s="61" t="s">
        <v>1702</v>
      </c>
      <c r="L3986" s="167" t="str">
        <f t="shared" si="311"/>
        <v xml:space="preserve">      Length (measure head to toe):  specify cm</v>
      </c>
      <c r="M3986" s="168" t="str">
        <f t="shared" si="312"/>
        <v>PI.IC.IT.243201.01</v>
      </c>
      <c r="N3986" s="168"/>
      <c r="O3986" s="168" t="str">
        <f t="shared" si="313"/>
        <v>PH.IC.IT.243201.01</v>
      </c>
      <c r="Q3986" s="168" t="str">
        <f t="shared" si="314"/>
        <v>CL.IC.IT.243201.01</v>
      </c>
    </row>
    <row r="3987" spans="1:17" s="167" customFormat="1" ht="15">
      <c r="A3987" s="167" t="s">
        <v>9344</v>
      </c>
      <c r="C3987" s="61" t="s">
        <v>10707</v>
      </c>
      <c r="E3987" s="61" t="s">
        <v>7547</v>
      </c>
      <c r="F3987" s="167" t="s">
        <v>489</v>
      </c>
      <c r="G3987" s="167" t="s">
        <v>8868</v>
      </c>
      <c r="H3987" s="62" t="s">
        <v>12030</v>
      </c>
      <c r="I3987" s="167" t="s">
        <v>8730</v>
      </c>
      <c r="J3987" s="63" t="str">
        <f t="shared" si="310"/>
        <v>IC.IT.243202</v>
      </c>
      <c r="K3987" s="61" t="s">
        <v>1702</v>
      </c>
      <c r="L3987" s="167" t="str">
        <f t="shared" si="311"/>
        <v xml:space="preserve">      Width (measure hip to hip):  specify cm</v>
      </c>
      <c r="M3987" s="168" t="str">
        <f t="shared" si="312"/>
        <v>PI.IC.IT.243202.01</v>
      </c>
      <c r="N3987" s="168"/>
      <c r="O3987" s="168" t="str">
        <f t="shared" si="313"/>
        <v>PH.IC.IT.243202.01</v>
      </c>
      <c r="Q3987" s="168" t="str">
        <f t="shared" si="314"/>
        <v>CL.IC.IT.243202.01</v>
      </c>
    </row>
    <row r="3988" spans="1:17" s="167" customFormat="1" ht="15">
      <c r="A3988" s="167" t="s">
        <v>9344</v>
      </c>
      <c r="C3988" s="61" t="s">
        <v>10707</v>
      </c>
      <c r="E3988" s="61" t="s">
        <v>7547</v>
      </c>
      <c r="F3988" s="167" t="s">
        <v>489</v>
      </c>
      <c r="G3988" s="167" t="s">
        <v>8731</v>
      </c>
      <c r="H3988" s="62" t="s">
        <v>12032</v>
      </c>
      <c r="I3988" s="167" t="s">
        <v>8604</v>
      </c>
      <c r="J3988" s="63" t="str">
        <f t="shared" si="310"/>
        <v>IC.IT.243203</v>
      </c>
      <c r="K3988" s="61" t="s">
        <v>1702</v>
      </c>
      <c r="L3988" s="167" t="str">
        <f t="shared" si="311"/>
        <v xml:space="preserve">      Depth (measure deepest part):  specify cm</v>
      </c>
      <c r="M3988" s="168" t="str">
        <f t="shared" si="312"/>
        <v>PI.IC.IT.243203.01</v>
      </c>
      <c r="N3988" s="168"/>
      <c r="O3988" s="168" t="str">
        <f t="shared" si="313"/>
        <v>PH.IC.IT.243203.01</v>
      </c>
      <c r="Q3988" s="168" t="str">
        <f t="shared" si="314"/>
        <v>CL.IC.IT.243203.01</v>
      </c>
    </row>
    <row r="3989" spans="1:17" s="167" customFormat="1" ht="15">
      <c r="A3989" s="167" t="s">
        <v>9344</v>
      </c>
      <c r="C3989" s="61" t="s">
        <v>10707</v>
      </c>
      <c r="E3989" s="61" t="s">
        <v>7547</v>
      </c>
      <c r="F3989" s="167" t="s">
        <v>489</v>
      </c>
      <c r="G3989" s="167" t="s">
        <v>8605</v>
      </c>
      <c r="H3989" s="62" t="s">
        <v>12028</v>
      </c>
      <c r="I3989" s="167" t="s">
        <v>12171</v>
      </c>
      <c r="J3989" s="63" t="str">
        <f t="shared" si="310"/>
        <v>IC.IT.243204</v>
      </c>
      <c r="K3989" s="61" t="s">
        <v>1702</v>
      </c>
      <c r="L3989" s="167" t="str">
        <f t="shared" si="311"/>
        <v xml:space="preserve">      N/A (within 7 days): specify date</v>
      </c>
      <c r="M3989" s="168" t="str">
        <f t="shared" si="312"/>
        <v>PI.IC.IT.243204.01</v>
      </c>
      <c r="N3989" s="168"/>
      <c r="O3989" s="168" t="str">
        <f t="shared" si="313"/>
        <v>PH.IC.IT.243204.01</v>
      </c>
      <c r="Q3989" s="168" t="str">
        <f t="shared" si="314"/>
        <v>CL.IC.IT.243204.01</v>
      </c>
    </row>
    <row r="3990" spans="1:17" s="167" customFormat="1" ht="15">
      <c r="A3990" s="167" t="s">
        <v>9344</v>
      </c>
      <c r="C3990" s="61" t="s">
        <v>10707</v>
      </c>
      <c r="E3990" s="61" t="s">
        <v>7547</v>
      </c>
      <c r="F3990" s="167" t="s">
        <v>489</v>
      </c>
      <c r="G3990" s="167" t="s">
        <v>9664</v>
      </c>
      <c r="H3990" s="62" t="s">
        <v>12210</v>
      </c>
      <c r="I3990" s="167" t="s">
        <v>12207</v>
      </c>
      <c r="J3990" s="63" t="str">
        <f t="shared" si="310"/>
        <v>IC.IT.243205</v>
      </c>
      <c r="K3990" s="61" t="s">
        <v>1702</v>
      </c>
      <c r="L3990" s="167" t="str">
        <f t="shared" si="311"/>
        <v xml:space="preserve">      Unable to assess due to dressing</v>
      </c>
      <c r="M3990" s="168" t="str">
        <f t="shared" si="312"/>
        <v>PI.IC.IT.243205.01</v>
      </c>
      <c r="N3990" s="168"/>
      <c r="O3990" s="168" t="str">
        <f t="shared" si="313"/>
        <v>PH.IC.IT.243205.01</v>
      </c>
      <c r="Q3990" s="168" t="str">
        <f t="shared" si="314"/>
        <v>CL.IC.IT.243205.01</v>
      </c>
    </row>
    <row r="3991" spans="1:17" s="167" customFormat="1" ht="15">
      <c r="A3991" s="167" t="s">
        <v>9344</v>
      </c>
      <c r="C3991" s="61" t="s">
        <v>10707</v>
      </c>
      <c r="E3991" s="61" t="s">
        <v>7547</v>
      </c>
      <c r="F3991" s="167" t="s">
        <v>489</v>
      </c>
      <c r="G3991" s="167" t="s">
        <v>9665</v>
      </c>
      <c r="H3991" s="62" t="s">
        <v>12212</v>
      </c>
      <c r="I3991" s="167" t="s">
        <v>12437</v>
      </c>
      <c r="J3991" s="63" t="str">
        <f t="shared" si="310"/>
        <v>IC.IT.243206</v>
      </c>
      <c r="K3991" s="61" t="s">
        <v>1702</v>
      </c>
      <c r="L3991" s="167" t="str">
        <f t="shared" si="311"/>
        <v xml:space="preserve">      Other: specify</v>
      </c>
      <c r="M3991" s="168" t="str">
        <f t="shared" si="312"/>
        <v>PI.IC.IT.243206.01</v>
      </c>
      <c r="N3991" s="168"/>
      <c r="O3991" s="168" t="str">
        <f t="shared" si="313"/>
        <v>PH.IC.IT.243206.01</v>
      </c>
      <c r="Q3991" s="168" t="str">
        <f t="shared" si="314"/>
        <v>CL.IC.IT.243206.01</v>
      </c>
    </row>
    <row r="3992" spans="1:17" s="167" customFormat="1" ht="15">
      <c r="A3992" s="167" t="s">
        <v>9344</v>
      </c>
      <c r="C3992" s="61" t="s">
        <v>10707</v>
      </c>
      <c r="D3992" s="167" t="s">
        <v>491</v>
      </c>
      <c r="E3992" s="61" t="s">
        <v>913</v>
      </c>
      <c r="F3992" s="167" t="s">
        <v>489</v>
      </c>
      <c r="G3992" s="167" t="s">
        <v>8606</v>
      </c>
      <c r="H3992" s="62" t="s">
        <v>11848</v>
      </c>
      <c r="I3992" s="167" t="s">
        <v>8733</v>
      </c>
      <c r="J3992" s="63" t="str">
        <f t="shared" si="310"/>
        <v>IC.IT.243301</v>
      </c>
      <c r="K3992" s="61" t="s">
        <v>1702</v>
      </c>
      <c r="L3992" s="167" t="str">
        <f t="shared" si="311"/>
        <v xml:space="preserve">      Epithelialization (shades of pink): specify %</v>
      </c>
      <c r="M3992" s="168" t="str">
        <f t="shared" si="312"/>
        <v>PI.IC.IT.243301.01</v>
      </c>
      <c r="N3992" s="168"/>
      <c r="O3992" s="168" t="str">
        <f t="shared" si="313"/>
        <v>PH.IC.IT.243301.01</v>
      </c>
      <c r="Q3992" s="168" t="str">
        <f t="shared" si="314"/>
        <v>CL.IC.IT.243301.01</v>
      </c>
    </row>
    <row r="3993" spans="1:17" s="167" customFormat="1" ht="15">
      <c r="A3993" s="167" t="s">
        <v>9344</v>
      </c>
      <c r="C3993" s="61" t="s">
        <v>10707</v>
      </c>
      <c r="E3993" s="61" t="s">
        <v>913</v>
      </c>
      <c r="F3993" s="167" t="s">
        <v>489</v>
      </c>
      <c r="G3993" s="167" t="s">
        <v>8734</v>
      </c>
      <c r="H3993" s="62" t="s">
        <v>12030</v>
      </c>
      <c r="I3993" s="167" t="s">
        <v>8735</v>
      </c>
      <c r="J3993" s="63" t="str">
        <f t="shared" si="310"/>
        <v>IC.IT.243302</v>
      </c>
      <c r="K3993" s="61" t="s">
        <v>1702</v>
      </c>
      <c r="L3993" s="167" t="str">
        <f t="shared" si="311"/>
        <v xml:space="preserve">      Granulation (beefy red):  specify %</v>
      </c>
      <c r="M3993" s="168" t="str">
        <f t="shared" si="312"/>
        <v>PI.IC.IT.243302.01</v>
      </c>
      <c r="N3993" s="168"/>
      <c r="O3993" s="168" t="str">
        <f t="shared" si="313"/>
        <v>PH.IC.IT.243302.01</v>
      </c>
      <c r="Q3993" s="168" t="str">
        <f t="shared" si="314"/>
        <v>CL.IC.IT.243302.01</v>
      </c>
    </row>
    <row r="3994" spans="1:17" s="167" customFormat="1" ht="15">
      <c r="A3994" s="167" t="s">
        <v>9344</v>
      </c>
      <c r="C3994" s="61" t="s">
        <v>10707</v>
      </c>
      <c r="E3994" s="61" t="s">
        <v>913</v>
      </c>
      <c r="F3994" s="167" t="s">
        <v>489</v>
      </c>
      <c r="G3994" s="167" t="s">
        <v>8612</v>
      </c>
      <c r="H3994" s="62" t="s">
        <v>12032</v>
      </c>
      <c r="I3994" s="167" t="s">
        <v>9607</v>
      </c>
      <c r="J3994" s="63" t="str">
        <f t="shared" si="310"/>
        <v>IC.IT.243303</v>
      </c>
      <c r="K3994" s="61" t="s">
        <v>1702</v>
      </c>
      <c r="L3994" s="167" t="str">
        <f t="shared" si="311"/>
        <v xml:space="preserve">      Slough (yellow fibrinous):  specify %</v>
      </c>
      <c r="M3994" s="168" t="str">
        <f t="shared" si="312"/>
        <v>PI.IC.IT.243303.01</v>
      </c>
      <c r="N3994" s="168"/>
      <c r="O3994" s="168" t="str">
        <f t="shared" si="313"/>
        <v>PH.IC.IT.243303.01</v>
      </c>
      <c r="Q3994" s="168" t="str">
        <f t="shared" si="314"/>
        <v>CL.IC.IT.243303.01</v>
      </c>
    </row>
    <row r="3995" spans="1:17" s="167" customFormat="1" ht="15">
      <c r="A3995" s="167" t="s">
        <v>9344</v>
      </c>
      <c r="C3995" s="61" t="s">
        <v>10707</v>
      </c>
      <c r="E3995" s="61" t="s">
        <v>913</v>
      </c>
      <c r="F3995" s="167" t="s">
        <v>489</v>
      </c>
      <c r="G3995" s="167" t="s">
        <v>8858</v>
      </c>
      <c r="H3995" s="62" t="s">
        <v>12028</v>
      </c>
      <c r="I3995" s="167" t="s">
        <v>8859</v>
      </c>
      <c r="J3995" s="63" t="str">
        <f t="shared" si="310"/>
        <v>IC.IT.243304</v>
      </c>
      <c r="K3995" s="61" t="s">
        <v>1702</v>
      </c>
      <c r="L3995" s="167" t="str">
        <f t="shared" si="311"/>
        <v xml:space="preserve">      Eschar (thick leathery black/brown):  specify %</v>
      </c>
      <c r="M3995" s="168" t="str">
        <f t="shared" si="312"/>
        <v>PI.IC.IT.243304.01</v>
      </c>
      <c r="N3995" s="168"/>
      <c r="O3995" s="168" t="str">
        <f t="shared" si="313"/>
        <v>PH.IC.IT.243304.01</v>
      </c>
      <c r="Q3995" s="168" t="str">
        <f t="shared" si="314"/>
        <v>CL.IC.IT.243304.01</v>
      </c>
    </row>
    <row r="3996" spans="1:17" s="167" customFormat="1" ht="15">
      <c r="A3996" s="167" t="s">
        <v>9344</v>
      </c>
      <c r="C3996" s="61" t="s">
        <v>10707</v>
      </c>
      <c r="E3996" s="61" t="s">
        <v>913</v>
      </c>
      <c r="F3996" s="167" t="s">
        <v>489</v>
      </c>
      <c r="G3996" s="167" t="s">
        <v>8587</v>
      </c>
      <c r="H3996" s="62" t="s">
        <v>212</v>
      </c>
      <c r="I3996" s="167" t="s">
        <v>8588</v>
      </c>
      <c r="J3996" s="63" t="str">
        <f t="shared" si="310"/>
        <v>IC.IT.243305</v>
      </c>
      <c r="K3996" s="61" t="s">
        <v>1702</v>
      </c>
      <c r="L3996" s="167" t="str">
        <f t="shared" si="311"/>
        <v xml:space="preserve">      Foreign bodies:  specify</v>
      </c>
      <c r="M3996" s="168" t="str">
        <f t="shared" si="312"/>
        <v>PI.IC.IT.243305.01</v>
      </c>
      <c r="N3996" s="168"/>
      <c r="O3996" s="168" t="str">
        <f t="shared" si="313"/>
        <v>PH.IC.IT.243305.01</v>
      </c>
      <c r="Q3996" s="168" t="str">
        <f t="shared" si="314"/>
        <v>CL.IC.IT.243305.01</v>
      </c>
    </row>
    <row r="3997" spans="1:17" s="167" customFormat="1" ht="15">
      <c r="A3997" s="167" t="s">
        <v>9344</v>
      </c>
      <c r="C3997" s="61" t="s">
        <v>10707</v>
      </c>
      <c r="E3997" s="61" t="s">
        <v>8320</v>
      </c>
      <c r="F3997" s="167" t="s">
        <v>489</v>
      </c>
      <c r="G3997" s="129" t="s">
        <v>8599</v>
      </c>
      <c r="H3997" s="62" t="s">
        <v>11848</v>
      </c>
      <c r="I3997" s="167" t="s">
        <v>11867</v>
      </c>
      <c r="J3997" s="63" t="str">
        <f t="shared" si="310"/>
        <v>IC.IT.243401</v>
      </c>
      <c r="K3997" s="61" t="s">
        <v>1702</v>
      </c>
      <c r="L3997" s="167" t="str">
        <f t="shared" si="311"/>
        <v>Tunneling: enter clock position</v>
      </c>
      <c r="M3997" s="168" t="str">
        <f t="shared" si="312"/>
        <v>PI.IC.IT.243401.01</v>
      </c>
      <c r="N3997" s="168"/>
      <c r="O3997" s="168" t="str">
        <f t="shared" si="313"/>
        <v>PH.IC.IT.243401.01</v>
      </c>
      <c r="Q3997" s="168" t="str">
        <f t="shared" si="314"/>
        <v>CL.IC.IT.243401.01</v>
      </c>
    </row>
    <row r="3998" spans="1:17" s="167" customFormat="1" ht="15">
      <c r="A3998" s="167" t="s">
        <v>9344</v>
      </c>
      <c r="C3998" s="61" t="s">
        <v>10707</v>
      </c>
      <c r="D3998" s="167" t="s">
        <v>8854</v>
      </c>
      <c r="E3998" s="61" t="s">
        <v>8320</v>
      </c>
      <c r="F3998" s="167" t="s">
        <v>489</v>
      </c>
      <c r="G3998" s="167" t="s">
        <v>13172</v>
      </c>
      <c r="H3998" s="62" t="s">
        <v>12030</v>
      </c>
      <c r="I3998" s="167" t="s">
        <v>8321</v>
      </c>
      <c r="J3998" s="63" t="str">
        <f t="shared" si="310"/>
        <v>IC.IT.243402</v>
      </c>
      <c r="K3998" s="61" t="s">
        <v>1702</v>
      </c>
      <c r="L3998" s="167" t="str">
        <f t="shared" si="311"/>
        <v xml:space="preserve">      Indistinct, attached</v>
      </c>
      <c r="M3998" s="168" t="str">
        <f t="shared" si="312"/>
        <v>PI.IC.IT.243402.01</v>
      </c>
      <c r="N3998" s="168"/>
      <c r="O3998" s="168" t="str">
        <f t="shared" si="313"/>
        <v>PH.IC.IT.243402.01</v>
      </c>
      <c r="Q3998" s="168" t="str">
        <f t="shared" si="314"/>
        <v>CL.IC.IT.243402.01</v>
      </c>
    </row>
    <row r="3999" spans="1:17" s="167" customFormat="1" ht="15">
      <c r="A3999" s="167" t="s">
        <v>9344</v>
      </c>
      <c r="C3999" s="61" t="s">
        <v>10707</v>
      </c>
      <c r="E3999" s="61" t="s">
        <v>8320</v>
      </c>
      <c r="F3999" s="167" t="s">
        <v>489</v>
      </c>
      <c r="G3999" s="167" t="s">
        <v>13173</v>
      </c>
      <c r="H3999" s="62" t="s">
        <v>12032</v>
      </c>
      <c r="I3999" s="167" t="s">
        <v>8592</v>
      </c>
      <c r="J3999" s="63" t="str">
        <f t="shared" si="310"/>
        <v>IC.IT.243403</v>
      </c>
      <c r="K3999" s="61" t="s">
        <v>1702</v>
      </c>
      <c r="L3999" s="167" t="str">
        <f t="shared" si="311"/>
        <v xml:space="preserve">      Non attached</v>
      </c>
      <c r="M3999" s="168" t="str">
        <f t="shared" si="312"/>
        <v>PI.IC.IT.243403.01</v>
      </c>
      <c r="N3999" s="168"/>
      <c r="O3999" s="168" t="str">
        <f t="shared" si="313"/>
        <v>PH.IC.IT.243403.01</v>
      </c>
      <c r="Q3999" s="168" t="str">
        <f t="shared" si="314"/>
        <v>CL.IC.IT.243403.01</v>
      </c>
    </row>
    <row r="4000" spans="1:17" s="167" customFormat="1" ht="15">
      <c r="A4000" s="167" t="s">
        <v>9344</v>
      </c>
      <c r="C4000" s="61" t="s">
        <v>10707</v>
      </c>
      <c r="E4000" s="61" t="s">
        <v>8320</v>
      </c>
      <c r="F4000" s="167" t="s">
        <v>489</v>
      </c>
      <c r="G4000" s="167" t="s">
        <v>8593</v>
      </c>
      <c r="H4000" s="62" t="s">
        <v>12028</v>
      </c>
      <c r="I4000" s="167" t="s">
        <v>8594</v>
      </c>
      <c r="J4000" s="63" t="str">
        <f t="shared" si="310"/>
        <v>IC.IT.243404</v>
      </c>
      <c r="K4000" s="61" t="s">
        <v>1702</v>
      </c>
      <c r="L4000" s="167" t="str">
        <f t="shared" si="311"/>
        <v xml:space="preserve">      Tunneling</v>
      </c>
      <c r="M4000" s="168" t="str">
        <f t="shared" si="312"/>
        <v>PI.IC.IT.243404.01</v>
      </c>
      <c r="N4000" s="168"/>
      <c r="O4000" s="168" t="str">
        <f t="shared" si="313"/>
        <v>PH.IC.IT.243404.01</v>
      </c>
      <c r="Q4000" s="168" t="str">
        <f t="shared" si="314"/>
        <v>CL.IC.IT.243404.01</v>
      </c>
    </row>
    <row r="4001" spans="1:45" s="167" customFormat="1" ht="15">
      <c r="A4001" s="167" t="s">
        <v>9344</v>
      </c>
      <c r="C4001" s="61" t="s">
        <v>10707</v>
      </c>
      <c r="E4001" s="61" t="s">
        <v>8320</v>
      </c>
      <c r="F4001" s="167" t="s">
        <v>489</v>
      </c>
      <c r="G4001" s="167" t="s">
        <v>8595</v>
      </c>
      <c r="H4001" s="62" t="s">
        <v>12210</v>
      </c>
      <c r="I4001" s="167" t="s">
        <v>8596</v>
      </c>
      <c r="J4001" s="63" t="str">
        <f t="shared" si="310"/>
        <v>IC.IT.243405</v>
      </c>
      <c r="K4001" s="61" t="s">
        <v>1702</v>
      </c>
      <c r="L4001" s="167" t="str">
        <f t="shared" si="311"/>
        <v xml:space="preserve">      Undermining</v>
      </c>
      <c r="M4001" s="168" t="str">
        <f t="shared" si="312"/>
        <v>PI.IC.IT.243405.01</v>
      </c>
      <c r="N4001" s="168"/>
      <c r="O4001" s="168" t="str">
        <f t="shared" si="313"/>
        <v>PH.IC.IT.243405.01</v>
      </c>
      <c r="Q4001" s="168" t="str">
        <f t="shared" si="314"/>
        <v>CL.IC.IT.243405.01</v>
      </c>
    </row>
    <row r="4002" spans="1:45" s="167" customFormat="1" ht="15">
      <c r="A4002" s="167" t="s">
        <v>9344</v>
      </c>
      <c r="C4002" s="61" t="s">
        <v>10707</v>
      </c>
      <c r="E4002" s="61" t="s">
        <v>8320</v>
      </c>
      <c r="F4002" s="167" t="s">
        <v>489</v>
      </c>
      <c r="G4002" s="167" t="s">
        <v>8597</v>
      </c>
      <c r="H4002" s="62" t="s">
        <v>12212</v>
      </c>
      <c r="I4002" s="167" t="s">
        <v>8598</v>
      </c>
      <c r="J4002" s="63" t="str">
        <f t="shared" si="310"/>
        <v>IC.IT.243406</v>
      </c>
      <c r="K4002" s="61" t="s">
        <v>1702</v>
      </c>
      <c r="L4002" s="167" t="str">
        <f t="shared" si="311"/>
        <v xml:space="preserve">      Rolled</v>
      </c>
      <c r="M4002" s="168" t="str">
        <f t="shared" si="312"/>
        <v>PI.IC.IT.243406.01</v>
      </c>
      <c r="N4002" s="168"/>
      <c r="O4002" s="168" t="str">
        <f t="shared" si="313"/>
        <v>PH.IC.IT.243406.01</v>
      </c>
      <c r="Q4002" s="168" t="str">
        <f t="shared" si="314"/>
        <v>CL.IC.IT.243406.01</v>
      </c>
    </row>
    <row r="4003" spans="1:45" s="167" customFormat="1" ht="15">
      <c r="A4003" s="167" t="s">
        <v>9344</v>
      </c>
      <c r="C4003" s="61" t="s">
        <v>10707</v>
      </c>
      <c r="D4003" s="167" t="s">
        <v>8515</v>
      </c>
      <c r="E4003" s="61" t="s">
        <v>8516</v>
      </c>
      <c r="F4003" s="167" t="s">
        <v>490</v>
      </c>
      <c r="G4003" s="129" t="s">
        <v>8485</v>
      </c>
      <c r="H4003" s="62" t="s">
        <v>11848</v>
      </c>
      <c r="I4003" s="167" t="s">
        <v>10278</v>
      </c>
      <c r="J4003" s="63" t="str">
        <f t="shared" si="310"/>
        <v>IC.IT.243501</v>
      </c>
      <c r="K4003" s="61" t="s">
        <v>1702</v>
      </c>
      <c r="L4003" s="167" t="str">
        <f t="shared" si="311"/>
        <v xml:space="preserve">      Continuous</v>
      </c>
      <c r="M4003" s="168" t="str">
        <f t="shared" si="312"/>
        <v>PI.IC.IT.243501.01</v>
      </c>
      <c r="N4003" s="168"/>
      <c r="O4003" s="168" t="str">
        <f t="shared" si="313"/>
        <v>PH.IC.IT.243501.01</v>
      </c>
      <c r="Q4003" s="168" t="str">
        <f t="shared" si="314"/>
        <v>CL.IC.IT.243501.01</v>
      </c>
    </row>
    <row r="4004" spans="1:45" s="167" customFormat="1" ht="15">
      <c r="A4004" s="167" t="s">
        <v>9344</v>
      </c>
      <c r="C4004" s="61" t="s">
        <v>10707</v>
      </c>
      <c r="E4004" s="61" t="s">
        <v>8516</v>
      </c>
      <c r="F4004" s="167" t="s">
        <v>490</v>
      </c>
      <c r="G4004" s="167" t="s">
        <v>8486</v>
      </c>
      <c r="H4004" s="62" t="s">
        <v>12030</v>
      </c>
      <c r="I4004" s="167" t="s">
        <v>11013</v>
      </c>
      <c r="J4004" s="63" t="str">
        <f t="shared" si="310"/>
        <v>IC.IT.243502</v>
      </c>
      <c r="K4004" s="61" t="s">
        <v>1702</v>
      </c>
      <c r="L4004" s="167" t="str">
        <f t="shared" si="311"/>
        <v xml:space="preserve">      Intermittent</v>
      </c>
      <c r="M4004" s="168" t="str">
        <f t="shared" si="312"/>
        <v>PI.IC.IT.243502.01</v>
      </c>
      <c r="N4004" s="168"/>
      <c r="O4004" s="168" t="str">
        <f t="shared" si="313"/>
        <v>PH.IC.IT.243502.01</v>
      </c>
      <c r="Q4004" s="168" t="str">
        <f t="shared" si="314"/>
        <v>CL.IC.IT.243502.01</v>
      </c>
    </row>
    <row r="4005" spans="1:45" s="167" customFormat="1" ht="15">
      <c r="A4005" s="167" t="s">
        <v>9344</v>
      </c>
      <c r="C4005" s="61" t="s">
        <v>10707</v>
      </c>
      <c r="D4005" s="167" t="s">
        <v>8487</v>
      </c>
      <c r="E4005" s="61" t="s">
        <v>8783</v>
      </c>
      <c r="F4005" s="167" t="s">
        <v>490</v>
      </c>
      <c r="G4005" s="167" t="s">
        <v>8491</v>
      </c>
      <c r="H4005" s="62" t="s">
        <v>12032</v>
      </c>
      <c r="I4005" s="167" t="s">
        <v>8802</v>
      </c>
      <c r="J4005" s="63" t="str">
        <f t="shared" si="310"/>
        <v>IC.IT.243603</v>
      </c>
      <c r="K4005" s="61" t="s">
        <v>1702</v>
      </c>
      <c r="L4005" s="167" t="str">
        <f t="shared" si="311"/>
        <v xml:space="preserve">      125mmHg</v>
      </c>
      <c r="M4005" s="168" t="str">
        <f t="shared" si="312"/>
        <v>PI.IC.IT.243603.01</v>
      </c>
      <c r="N4005" s="168"/>
      <c r="O4005" s="168" t="str">
        <f t="shared" si="313"/>
        <v>PH.IC.IT.243603.01</v>
      </c>
      <c r="Q4005" s="168" t="str">
        <f t="shared" si="314"/>
        <v>CL.IC.IT.243603.01</v>
      </c>
    </row>
    <row r="4006" spans="1:45" s="167" customFormat="1" ht="15">
      <c r="A4006" s="167" t="s">
        <v>9344</v>
      </c>
      <c r="C4006" s="61" t="s">
        <v>10707</v>
      </c>
      <c r="E4006" s="61" t="s">
        <v>8783</v>
      </c>
      <c r="F4006" s="167" t="s">
        <v>490</v>
      </c>
      <c r="G4006" s="167" t="s">
        <v>8747</v>
      </c>
      <c r="H4006" s="62" t="s">
        <v>12028</v>
      </c>
      <c r="I4006" s="167" t="s">
        <v>8804</v>
      </c>
      <c r="J4006" s="63" t="str">
        <f t="shared" si="310"/>
        <v>IC.IT.243604</v>
      </c>
      <c r="K4006" s="61" t="s">
        <v>1702</v>
      </c>
      <c r="L4006" s="167" t="str">
        <f t="shared" si="311"/>
        <v xml:space="preserve">      75mmHg</v>
      </c>
      <c r="M4006" s="168" t="str">
        <f t="shared" si="312"/>
        <v>PI.IC.IT.243604.01</v>
      </c>
      <c r="N4006" s="168"/>
      <c r="O4006" s="168" t="str">
        <f t="shared" si="313"/>
        <v>PH.IC.IT.243604.01</v>
      </c>
      <c r="Q4006" s="168" t="str">
        <f t="shared" si="314"/>
        <v>CL.IC.IT.243604.01</v>
      </c>
    </row>
    <row r="4007" spans="1:45" s="167" customFormat="1" ht="15">
      <c r="A4007" s="167" t="s">
        <v>9344</v>
      </c>
      <c r="C4007" s="61" t="s">
        <v>10707</v>
      </c>
      <c r="E4007" s="61" t="s">
        <v>8783</v>
      </c>
      <c r="F4007" s="167" t="s">
        <v>490</v>
      </c>
      <c r="G4007" s="167" t="s">
        <v>8748</v>
      </c>
      <c r="H4007" s="62" t="s">
        <v>12210</v>
      </c>
      <c r="I4007" s="167" t="s">
        <v>8806</v>
      </c>
      <c r="J4007" s="63" t="str">
        <f t="shared" si="310"/>
        <v>IC.IT.243605</v>
      </c>
      <c r="K4007" s="61" t="s">
        <v>1702</v>
      </c>
      <c r="L4007" s="167" t="str">
        <f t="shared" si="311"/>
        <v xml:space="preserve">      25mmHg</v>
      </c>
      <c r="M4007" s="168" t="str">
        <f t="shared" si="312"/>
        <v>PI.IC.IT.243605.01</v>
      </c>
      <c r="N4007" s="168"/>
      <c r="O4007" s="168" t="str">
        <f t="shared" si="313"/>
        <v>PH.IC.IT.243605.01</v>
      </c>
      <c r="Q4007" s="168" t="str">
        <f t="shared" si="314"/>
        <v>CL.IC.IT.243605.01</v>
      </c>
    </row>
    <row r="4008" spans="1:45" s="167" customFormat="1" ht="15">
      <c r="A4008" s="167" t="s">
        <v>9344</v>
      </c>
      <c r="C4008" s="61" t="s">
        <v>10707</v>
      </c>
      <c r="E4008" s="61" t="s">
        <v>8783</v>
      </c>
      <c r="F4008" s="167" t="s">
        <v>490</v>
      </c>
      <c r="G4008" s="167" t="s">
        <v>8875</v>
      </c>
      <c r="H4008" s="62" t="s">
        <v>12212</v>
      </c>
      <c r="I4008" s="167" t="s">
        <v>8656</v>
      </c>
      <c r="J4008" s="63" t="str">
        <f t="shared" si="310"/>
        <v>IC.IT.243606</v>
      </c>
      <c r="K4008" s="61" t="s">
        <v>1702</v>
      </c>
      <c r="L4008" s="167" t="str">
        <f t="shared" si="311"/>
        <v xml:space="preserve">      50mmHg</v>
      </c>
      <c r="M4008" s="168" t="str">
        <f t="shared" si="312"/>
        <v>PI.IC.IT.243606.01</v>
      </c>
      <c r="N4008" s="168"/>
      <c r="O4008" s="168" t="str">
        <f t="shared" si="313"/>
        <v>PH.IC.IT.243606.01</v>
      </c>
      <c r="Q4008" s="168" t="str">
        <f t="shared" si="314"/>
        <v>CL.IC.IT.243606.01</v>
      </c>
    </row>
    <row r="4009" spans="1:45" s="167" customFormat="1" ht="15">
      <c r="A4009" s="167" t="s">
        <v>9344</v>
      </c>
      <c r="C4009" s="61" t="s">
        <v>10707</v>
      </c>
      <c r="E4009" s="61" t="s">
        <v>8783</v>
      </c>
      <c r="F4009" s="167" t="s">
        <v>490</v>
      </c>
      <c r="G4009" s="167" t="s">
        <v>9052</v>
      </c>
      <c r="H4009" s="62" t="s">
        <v>12225</v>
      </c>
      <c r="I4009" s="167" t="s">
        <v>8658</v>
      </c>
      <c r="J4009" s="63" t="str">
        <f t="shared" si="310"/>
        <v>IC.IT.243607</v>
      </c>
      <c r="K4009" s="61" t="s">
        <v>1702</v>
      </c>
      <c r="L4009" s="167" t="str">
        <f t="shared" si="311"/>
        <v xml:space="preserve">      100mmHg</v>
      </c>
      <c r="M4009" s="168" t="str">
        <f t="shared" si="312"/>
        <v>PI.IC.IT.243607.01</v>
      </c>
      <c r="N4009" s="168"/>
      <c r="O4009" s="168" t="str">
        <f t="shared" si="313"/>
        <v>PH.IC.IT.243607.01</v>
      </c>
      <c r="Q4009" s="168" t="str">
        <f t="shared" si="314"/>
        <v>CL.IC.IT.243607.01</v>
      </c>
    </row>
    <row r="4010" spans="1:45" s="167" customFormat="1" ht="15">
      <c r="A4010" s="167" t="s">
        <v>9344</v>
      </c>
      <c r="C4010" s="61" t="s">
        <v>10707</v>
      </c>
      <c r="E4010" s="61" t="s">
        <v>8783</v>
      </c>
      <c r="F4010" s="167" t="s">
        <v>490</v>
      </c>
      <c r="G4010" s="167" t="s">
        <v>9053</v>
      </c>
      <c r="H4010" s="62" t="s">
        <v>11638</v>
      </c>
      <c r="I4010" s="167" t="s">
        <v>8652</v>
      </c>
      <c r="J4010" s="63" t="str">
        <f t="shared" si="310"/>
        <v>IC.IT.243608</v>
      </c>
      <c r="K4010" s="61" t="s">
        <v>1702</v>
      </c>
      <c r="L4010" s="167" t="str">
        <f t="shared" si="311"/>
        <v xml:space="preserve">      150mmHg</v>
      </c>
      <c r="M4010" s="168" t="str">
        <f t="shared" si="312"/>
        <v>PI.IC.IT.243608.01</v>
      </c>
      <c r="N4010" s="168"/>
      <c r="O4010" s="168" t="str">
        <f t="shared" si="313"/>
        <v>PH.IC.IT.243608.01</v>
      </c>
      <c r="Q4010" s="168" t="str">
        <f t="shared" si="314"/>
        <v>CL.IC.IT.243608.01</v>
      </c>
    </row>
    <row r="4011" spans="1:45" s="167" customFormat="1" ht="15">
      <c r="A4011" s="167" t="s">
        <v>9344</v>
      </c>
      <c r="C4011" s="61" t="s">
        <v>10707</v>
      </c>
      <c r="D4011" s="167" t="s">
        <v>8910</v>
      </c>
      <c r="E4011" s="61" t="s">
        <v>8912</v>
      </c>
      <c r="F4011" s="167" t="s">
        <v>490</v>
      </c>
      <c r="G4011" s="167" t="s">
        <v>8911</v>
      </c>
      <c r="H4011" s="62" t="s">
        <v>11848</v>
      </c>
      <c r="I4011" s="167" t="s">
        <v>10076</v>
      </c>
      <c r="J4011" s="63" t="str">
        <f t="shared" si="310"/>
        <v>IC.IT.243701</v>
      </c>
      <c r="K4011" s="61" t="s">
        <v>1702</v>
      </c>
      <c r="L4011" s="167" t="str">
        <f t="shared" si="311"/>
        <v xml:space="preserve">      Done:  specify date/time</v>
      </c>
      <c r="M4011" s="168" t="str">
        <f t="shared" si="312"/>
        <v>PI.IC.IT.243701.01</v>
      </c>
      <c r="N4011" s="168"/>
      <c r="O4011" s="168" t="str">
        <f t="shared" si="313"/>
        <v>PH.IC.IT.243701.01</v>
      </c>
      <c r="Q4011" s="168" t="str">
        <f t="shared" si="314"/>
        <v>CL.IC.IT.243701.01</v>
      </c>
    </row>
    <row r="4012" spans="1:45" s="167" customFormat="1" ht="15">
      <c r="A4012" s="167" t="s">
        <v>9344</v>
      </c>
      <c r="C4012" s="61" t="s">
        <v>10707</v>
      </c>
      <c r="E4012" s="61" t="s">
        <v>8912</v>
      </c>
      <c r="F4012" s="167" t="s">
        <v>490</v>
      </c>
      <c r="G4012" s="167" t="s">
        <v>8913</v>
      </c>
      <c r="H4012" s="62" t="s">
        <v>12030</v>
      </c>
      <c r="I4012" s="167" t="s">
        <v>12171</v>
      </c>
      <c r="J4012" s="63" t="str">
        <f t="shared" si="310"/>
        <v>IC.IT.243702</v>
      </c>
      <c r="K4012" s="61" t="s">
        <v>1702</v>
      </c>
      <c r="L4012" s="167" t="str">
        <f t="shared" si="311"/>
        <v xml:space="preserve">      Not applicable</v>
      </c>
      <c r="M4012" s="168" t="str">
        <f t="shared" si="312"/>
        <v>PI.IC.IT.243702.01</v>
      </c>
      <c r="N4012" s="168"/>
      <c r="O4012" s="168" t="str">
        <f t="shared" si="313"/>
        <v>PH.IC.IT.243702.01</v>
      </c>
      <c r="Q4012" s="168" t="str">
        <f t="shared" si="314"/>
        <v>CL.IC.IT.243702.01</v>
      </c>
    </row>
    <row r="4013" spans="1:45" s="167" customFormat="1" ht="15">
      <c r="A4013" s="10" t="s">
        <v>9344</v>
      </c>
      <c r="B4013" s="10"/>
      <c r="C4013" s="61" t="s">
        <v>10707</v>
      </c>
      <c r="E4013" s="61" t="s">
        <v>8912</v>
      </c>
      <c r="F4013" s="167" t="s">
        <v>490</v>
      </c>
      <c r="G4013" s="10" t="s">
        <v>8856</v>
      </c>
      <c r="H4013" s="62" t="s">
        <v>0</v>
      </c>
      <c r="I4013" s="10" t="s">
        <v>8857</v>
      </c>
      <c r="J4013" s="63" t="str">
        <f t="shared" si="310"/>
        <v>IC.IT.243703</v>
      </c>
      <c r="K4013" s="61" t="s">
        <v>1702</v>
      </c>
      <c r="L4013" s="167" t="str">
        <f t="shared" si="311"/>
        <v xml:space="preserve">      Not needed</v>
      </c>
      <c r="M4013" s="168" t="str">
        <f t="shared" si="312"/>
        <v>PI.IC.IT.243703.01</v>
      </c>
      <c r="N4013" s="168"/>
      <c r="O4013" s="168" t="str">
        <f t="shared" si="313"/>
        <v>PH.IC.IT.243703.01</v>
      </c>
      <c r="Q4013" s="168" t="str">
        <f t="shared" si="314"/>
        <v>CL.IC.IT.243703.01</v>
      </c>
      <c r="R4013" s="167" t="s">
        <v>4415</v>
      </c>
      <c r="S4013" s="167">
        <v>797</v>
      </c>
    </row>
    <row r="4014" spans="1:45" s="167" customFormat="1" ht="15">
      <c r="A4014" s="10" t="s">
        <v>9344</v>
      </c>
      <c r="C4014" s="61" t="s">
        <v>10707</v>
      </c>
      <c r="D4014" s="167" t="s">
        <v>8640</v>
      </c>
      <c r="E4014" s="61" t="s">
        <v>5983</v>
      </c>
      <c r="F4014" s="10" t="s">
        <v>13535</v>
      </c>
      <c r="G4014" s="61" t="s">
        <v>8641</v>
      </c>
      <c r="H4014" s="61" t="s">
        <v>12175</v>
      </c>
      <c r="I4014" s="61" t="s">
        <v>8642</v>
      </c>
      <c r="J4014" s="63" t="str">
        <f t="shared" si="310"/>
        <v>IC.IT.243801</v>
      </c>
      <c r="K4014" s="61" t="s">
        <v>12175</v>
      </c>
      <c r="L4014" s="167" t="str">
        <f t="shared" si="311"/>
        <v>Date and Time</v>
      </c>
      <c r="M4014" s="168" t="str">
        <f t="shared" si="312"/>
        <v>PI.IC.IT.243801.01</v>
      </c>
      <c r="N4014" s="168"/>
      <c r="O4014" s="168" t="str">
        <f t="shared" si="313"/>
        <v>PH.IC.IT.243801.01</v>
      </c>
      <c r="Q4014" s="168" t="str">
        <f t="shared" si="314"/>
        <v>CL.IC.IT.243801.01</v>
      </c>
      <c r="R4014" s="167" t="s">
        <v>12465</v>
      </c>
      <c r="S4014" s="167">
        <v>160</v>
      </c>
    </row>
    <row r="4015" spans="1:45" s="145" customFormat="1" ht="16">
      <c r="A4015" s="145" t="s">
        <v>9344</v>
      </c>
      <c r="B4015" s="145" t="s">
        <v>13536</v>
      </c>
      <c r="C4015" s="170" t="s">
        <v>10708</v>
      </c>
      <c r="D4015" s="145" t="s">
        <v>10436</v>
      </c>
      <c r="E4015" s="170" t="s">
        <v>1702</v>
      </c>
      <c r="F4015" s="145" t="s">
        <v>14661</v>
      </c>
      <c r="G4015" s="145" t="s">
        <v>10383</v>
      </c>
      <c r="H4015" s="170" t="s">
        <v>11848</v>
      </c>
      <c r="I4015" s="145" t="s">
        <v>10384</v>
      </c>
      <c r="J4015" s="171" t="str">
        <f t="shared" si="310"/>
        <v>IC.IT.250101</v>
      </c>
      <c r="K4015" s="170" t="s">
        <v>1702</v>
      </c>
      <c r="L4015" s="145" t="str">
        <f t="shared" si="311"/>
        <v xml:space="preserve">     Brown</v>
      </c>
      <c r="M4015" s="171" t="str">
        <f t="shared" si="312"/>
        <v>PI.IC.IT.250101.01</v>
      </c>
      <c r="N4015" s="171"/>
      <c r="O4015" s="171" t="str">
        <f t="shared" si="313"/>
        <v>PH.IC.IT.250101.01</v>
      </c>
      <c r="Q4015" s="171" t="str">
        <f t="shared" si="314"/>
        <v>CL.IC.IT.250101.01</v>
      </c>
      <c r="AR4015" s="145" t="s">
        <v>12773</v>
      </c>
      <c r="AS4015" s="145">
        <v>1749</v>
      </c>
    </row>
    <row r="4016" spans="1:45" s="145" customFormat="1" ht="16">
      <c r="A4016" s="145" t="s">
        <v>9344</v>
      </c>
      <c r="C4016" s="170" t="s">
        <v>10708</v>
      </c>
      <c r="E4016" s="170" t="s">
        <v>12175</v>
      </c>
      <c r="F4016" s="145" t="s">
        <v>14661</v>
      </c>
      <c r="G4016" s="145" t="s">
        <v>11878</v>
      </c>
      <c r="H4016" s="170" t="s">
        <v>12030</v>
      </c>
      <c r="I4016" s="145" t="s">
        <v>11879</v>
      </c>
      <c r="J4016" s="171" t="str">
        <f t="shared" si="310"/>
        <v>IC.IT.250102</v>
      </c>
      <c r="K4016" s="170" t="s">
        <v>12175</v>
      </c>
      <c r="L4016" s="145" t="str">
        <f t="shared" si="311"/>
        <v xml:space="preserve">     Green</v>
      </c>
      <c r="M4016" s="171" t="str">
        <f t="shared" si="312"/>
        <v>PI.IC.IT.250102.01</v>
      </c>
      <c r="N4016" s="171"/>
      <c r="O4016" s="171" t="str">
        <f t="shared" si="313"/>
        <v>PH.IC.IT.250102.01</v>
      </c>
      <c r="Q4016" s="171" t="str">
        <f t="shared" si="314"/>
        <v>CL.IC.IT.250102.01</v>
      </c>
      <c r="AR4016" s="145" t="s">
        <v>12773</v>
      </c>
      <c r="AS4016" s="145">
        <v>1749</v>
      </c>
    </row>
    <row r="4017" spans="1:45" s="145" customFormat="1" ht="16">
      <c r="A4017" s="145" t="s">
        <v>9344</v>
      </c>
      <c r="C4017" s="170" t="s">
        <v>10708</v>
      </c>
      <c r="E4017" s="170" t="s">
        <v>12175</v>
      </c>
      <c r="F4017" s="145" t="s">
        <v>14661</v>
      </c>
      <c r="G4017" s="145" t="s">
        <v>8615</v>
      </c>
      <c r="H4017" s="170" t="s">
        <v>12032</v>
      </c>
      <c r="I4017" s="145" t="s">
        <v>11881</v>
      </c>
      <c r="J4017" s="171" t="str">
        <f t="shared" si="310"/>
        <v>IC.IT.250103</v>
      </c>
      <c r="K4017" s="170" t="s">
        <v>12175</v>
      </c>
      <c r="L4017" s="145" t="str">
        <f t="shared" si="311"/>
        <v xml:space="preserve">     Tan </v>
      </c>
      <c r="M4017" s="171" t="str">
        <f t="shared" si="312"/>
        <v>PI.IC.IT.250103.01</v>
      </c>
      <c r="N4017" s="171"/>
      <c r="O4017" s="171" t="str">
        <f t="shared" si="313"/>
        <v>PH.IC.IT.250103.01</v>
      </c>
      <c r="Q4017" s="171" t="str">
        <f t="shared" si="314"/>
        <v>CL.IC.IT.250103.01</v>
      </c>
      <c r="AR4017" s="145" t="s">
        <v>12773</v>
      </c>
      <c r="AS4017" s="145">
        <v>1749</v>
      </c>
    </row>
    <row r="4018" spans="1:45" s="145" customFormat="1" ht="16">
      <c r="A4018" s="145" t="s">
        <v>9344</v>
      </c>
      <c r="C4018" s="170" t="s">
        <v>10708</v>
      </c>
      <c r="E4018" s="170" t="s">
        <v>12175</v>
      </c>
      <c r="F4018" s="145" t="s">
        <v>14661</v>
      </c>
      <c r="G4018" s="145" t="s">
        <v>11176</v>
      </c>
      <c r="H4018" s="170" t="s">
        <v>12028</v>
      </c>
      <c r="I4018" s="145" t="s">
        <v>11177</v>
      </c>
      <c r="J4018" s="171" t="str">
        <f t="shared" si="310"/>
        <v>IC.IT.250104</v>
      </c>
      <c r="K4018" s="170" t="s">
        <v>12175</v>
      </c>
      <c r="L4018" s="145" t="str">
        <f t="shared" si="311"/>
        <v xml:space="preserve">     Yellow</v>
      </c>
      <c r="M4018" s="171" t="str">
        <f t="shared" si="312"/>
        <v>PI.IC.IT.250104.01</v>
      </c>
      <c r="N4018" s="171"/>
      <c r="O4018" s="171" t="str">
        <f t="shared" si="313"/>
        <v>PH.IC.IT.250104.01</v>
      </c>
      <c r="Q4018" s="171" t="str">
        <f t="shared" si="314"/>
        <v>CL.IC.IT.250104.01</v>
      </c>
      <c r="AR4018" s="145" t="s">
        <v>12773</v>
      </c>
      <c r="AS4018" s="145">
        <v>1749</v>
      </c>
    </row>
    <row r="4019" spans="1:45" s="145" customFormat="1" ht="16">
      <c r="A4019" s="145" t="s">
        <v>9344</v>
      </c>
      <c r="C4019" s="170" t="s">
        <v>10708</v>
      </c>
      <c r="E4019" s="170" t="s">
        <v>12175</v>
      </c>
      <c r="F4019" s="145" t="s">
        <v>14661</v>
      </c>
      <c r="G4019" s="145" t="s">
        <v>11876</v>
      </c>
      <c r="H4019" s="170" t="s">
        <v>12210</v>
      </c>
      <c r="I4019" s="145" t="s">
        <v>11877</v>
      </c>
      <c r="J4019" s="171" t="str">
        <f t="shared" si="310"/>
        <v>IC.IT.250105</v>
      </c>
      <c r="K4019" s="170" t="s">
        <v>12175</v>
      </c>
      <c r="L4019" s="145" t="str">
        <f t="shared" si="311"/>
        <v xml:space="preserve">     Amber</v>
      </c>
      <c r="M4019" s="171" t="str">
        <f t="shared" si="312"/>
        <v>PI.IC.IT.250105.01</v>
      </c>
      <c r="N4019" s="171"/>
      <c r="O4019" s="171" t="str">
        <f t="shared" si="313"/>
        <v>PH.IC.IT.250105.01</v>
      </c>
      <c r="Q4019" s="171" t="str">
        <f t="shared" si="314"/>
        <v>CL.IC.IT.250105.01</v>
      </c>
      <c r="AR4019" s="145" t="s">
        <v>12773</v>
      </c>
      <c r="AS4019" s="145">
        <v>1749</v>
      </c>
    </row>
    <row r="4020" spans="1:45" s="145" customFormat="1" ht="16">
      <c r="A4020" s="145" t="s">
        <v>9344</v>
      </c>
      <c r="C4020" s="170" t="s">
        <v>10708</v>
      </c>
      <c r="E4020" s="170" t="s">
        <v>12175</v>
      </c>
      <c r="F4020" s="145" t="s">
        <v>14661</v>
      </c>
      <c r="G4020" s="145" t="s">
        <v>10385</v>
      </c>
      <c r="H4020" s="170" t="s">
        <v>12212</v>
      </c>
      <c r="I4020" s="145" t="s">
        <v>10635</v>
      </c>
      <c r="J4020" s="171" t="str">
        <f t="shared" si="310"/>
        <v>IC.IT.250106</v>
      </c>
      <c r="K4020" s="170" t="s">
        <v>12175</v>
      </c>
      <c r="L4020" s="145" t="str">
        <f t="shared" si="311"/>
        <v xml:space="preserve">     Black</v>
      </c>
      <c r="M4020" s="171" t="str">
        <f t="shared" si="312"/>
        <v>PI.IC.IT.250106.01</v>
      </c>
      <c r="N4020" s="171"/>
      <c r="O4020" s="171" t="str">
        <f t="shared" si="313"/>
        <v>PH.IC.IT.250106.01</v>
      </c>
      <c r="Q4020" s="171" t="str">
        <f t="shared" si="314"/>
        <v>CL.IC.IT.250106.01</v>
      </c>
      <c r="AR4020" s="145" t="s">
        <v>12773</v>
      </c>
      <c r="AS4020" s="145">
        <v>1749</v>
      </c>
    </row>
    <row r="4021" spans="1:45" s="145" customFormat="1" ht="16">
      <c r="A4021" s="145" t="s">
        <v>9344</v>
      </c>
      <c r="C4021" s="170" t="s">
        <v>10708</v>
      </c>
      <c r="E4021" s="170" t="s">
        <v>12175</v>
      </c>
      <c r="F4021" s="145" t="s">
        <v>14661</v>
      </c>
      <c r="G4021" s="145" t="s">
        <v>11325</v>
      </c>
      <c r="H4021" s="170" t="s">
        <v>12225</v>
      </c>
      <c r="I4021" s="145" t="s">
        <v>11179</v>
      </c>
      <c r="J4021" s="171" t="str">
        <f t="shared" si="310"/>
        <v>IC.IT.250107</v>
      </c>
      <c r="K4021" s="170" t="s">
        <v>12175</v>
      </c>
      <c r="L4021" s="145" t="str">
        <f t="shared" si="311"/>
        <v xml:space="preserve">     Colorless</v>
      </c>
      <c r="M4021" s="171" t="str">
        <f t="shared" si="312"/>
        <v>PI.IC.IT.250107.01</v>
      </c>
      <c r="N4021" s="171"/>
      <c r="O4021" s="171" t="str">
        <f t="shared" si="313"/>
        <v>PH.IC.IT.250107.01</v>
      </c>
      <c r="Q4021" s="171" t="str">
        <f t="shared" si="314"/>
        <v>CL.IC.IT.250107.01</v>
      </c>
      <c r="AR4021" s="145" t="s">
        <v>12773</v>
      </c>
      <c r="AS4021" s="145">
        <v>1749</v>
      </c>
    </row>
    <row r="4022" spans="1:45" s="145" customFormat="1" ht="16">
      <c r="A4022" s="145" t="s">
        <v>9344</v>
      </c>
      <c r="C4022" s="170" t="s">
        <v>10708</v>
      </c>
      <c r="E4022" s="170" t="s">
        <v>12175</v>
      </c>
      <c r="F4022" s="145" t="s">
        <v>14661</v>
      </c>
      <c r="G4022" s="145" t="s">
        <v>11330</v>
      </c>
      <c r="H4022" s="170" t="s">
        <v>11638</v>
      </c>
      <c r="I4022" s="145" t="s">
        <v>11331</v>
      </c>
      <c r="J4022" s="171" t="str">
        <f t="shared" si="310"/>
        <v>IC.IT.250108</v>
      </c>
      <c r="K4022" s="170" t="s">
        <v>12175</v>
      </c>
      <c r="L4022" s="145" t="str">
        <f t="shared" si="311"/>
        <v xml:space="preserve">     Maroon</v>
      </c>
      <c r="M4022" s="171" t="str">
        <f t="shared" si="312"/>
        <v>PI.IC.IT.250108.01</v>
      </c>
      <c r="N4022" s="171"/>
      <c r="O4022" s="171" t="str">
        <f t="shared" si="313"/>
        <v>PH.IC.IT.250108.01</v>
      </c>
      <c r="Q4022" s="171" t="str">
        <f t="shared" si="314"/>
        <v>CL.IC.IT.250108.01</v>
      </c>
      <c r="AR4022" s="145" t="s">
        <v>12773</v>
      </c>
      <c r="AS4022" s="145">
        <v>1749</v>
      </c>
    </row>
    <row r="4023" spans="1:45" s="145" customFormat="1" ht="16">
      <c r="A4023" s="145" t="s">
        <v>9344</v>
      </c>
      <c r="C4023" s="170" t="s">
        <v>10708</v>
      </c>
      <c r="E4023" s="170" t="s">
        <v>12175</v>
      </c>
      <c r="F4023" s="145" t="s">
        <v>14661</v>
      </c>
      <c r="G4023" s="145" t="s">
        <v>11329</v>
      </c>
      <c r="H4023" s="170" t="s">
        <v>11639</v>
      </c>
      <c r="I4023" s="145" t="s">
        <v>11477</v>
      </c>
      <c r="J4023" s="171" t="str">
        <f t="shared" si="310"/>
        <v>IC.IT.250109</v>
      </c>
      <c r="K4023" s="170" t="s">
        <v>12175</v>
      </c>
      <c r="L4023" s="145" t="str">
        <f t="shared" si="311"/>
        <v xml:space="preserve">     Red</v>
      </c>
      <c r="M4023" s="171" t="str">
        <f t="shared" si="312"/>
        <v>PI.IC.IT.250109.01</v>
      </c>
      <c r="N4023" s="171"/>
      <c r="O4023" s="171" t="str">
        <f t="shared" si="313"/>
        <v>PH.IC.IT.250109.01</v>
      </c>
      <c r="Q4023" s="171" t="str">
        <f t="shared" si="314"/>
        <v>CL.IC.IT.250109.01</v>
      </c>
      <c r="AR4023" s="145" t="s">
        <v>12773</v>
      </c>
      <c r="AS4023" s="145">
        <v>1749</v>
      </c>
    </row>
    <row r="4024" spans="1:45" s="145" customFormat="1" ht="16">
      <c r="A4024" s="145" t="s">
        <v>9344</v>
      </c>
      <c r="C4024" s="170" t="s">
        <v>10708</v>
      </c>
      <c r="E4024" s="170" t="s">
        <v>12175</v>
      </c>
      <c r="F4024" s="145" t="s">
        <v>14661</v>
      </c>
      <c r="G4024" s="145" t="s">
        <v>11180</v>
      </c>
      <c r="H4024" s="170" t="s">
        <v>11829</v>
      </c>
      <c r="I4024" s="145" t="s">
        <v>11181</v>
      </c>
      <c r="J4024" s="171" t="str">
        <f t="shared" si="310"/>
        <v>IC.IT.250110</v>
      </c>
      <c r="K4024" s="170" t="s">
        <v>12175</v>
      </c>
      <c r="L4024" s="145" t="str">
        <f t="shared" si="311"/>
        <v xml:space="preserve">     Pink</v>
      </c>
      <c r="M4024" s="171" t="str">
        <f t="shared" si="312"/>
        <v>PI.IC.IT.250110.01</v>
      </c>
      <c r="N4024" s="171"/>
      <c r="O4024" s="171" t="str">
        <f t="shared" si="313"/>
        <v>PH.IC.IT.250110.01</v>
      </c>
      <c r="Q4024" s="171" t="str">
        <f t="shared" si="314"/>
        <v>CL.IC.IT.250110.01</v>
      </c>
      <c r="AR4024" s="145" t="s">
        <v>12773</v>
      </c>
      <c r="AS4024" s="145">
        <v>1749</v>
      </c>
    </row>
    <row r="4025" spans="1:45" s="145" customFormat="1" ht="16">
      <c r="A4025" s="145" t="s">
        <v>9344</v>
      </c>
      <c r="C4025" s="170" t="s">
        <v>10708</v>
      </c>
      <c r="E4025" s="170" t="s">
        <v>12175</v>
      </c>
      <c r="F4025" s="145" t="s">
        <v>14661</v>
      </c>
      <c r="G4025" s="145" t="s">
        <v>12170</v>
      </c>
      <c r="H4025" s="170" t="s">
        <v>12099</v>
      </c>
      <c r="I4025" s="145" t="s">
        <v>12171</v>
      </c>
      <c r="J4025" s="171" t="str">
        <f t="shared" si="310"/>
        <v>IC.IT.250111</v>
      </c>
      <c r="K4025" s="170" t="s">
        <v>12175</v>
      </c>
      <c r="L4025" s="145" t="str">
        <f t="shared" si="311"/>
        <v>Not Applicable</v>
      </c>
      <c r="M4025" s="171" t="str">
        <f t="shared" si="312"/>
        <v>PI.IC.IT.250111.01</v>
      </c>
      <c r="N4025" s="171"/>
      <c r="O4025" s="171" t="str">
        <f t="shared" si="313"/>
        <v>PH.IC.IT.250111.01</v>
      </c>
      <c r="Q4025" s="171" t="str">
        <f t="shared" si="314"/>
        <v>CL.IC.IT.250111.01</v>
      </c>
      <c r="AJ4025" s="145" t="s">
        <v>12773</v>
      </c>
      <c r="AK4025" s="145">
        <v>1514</v>
      </c>
      <c r="AR4025" s="145" t="s">
        <v>12773</v>
      </c>
      <c r="AS4025" s="145">
        <v>1749</v>
      </c>
    </row>
    <row r="4026" spans="1:45" s="145" customFormat="1" ht="16">
      <c r="A4026" s="145" t="s">
        <v>9344</v>
      </c>
      <c r="C4026" s="170" t="s">
        <v>10708</v>
      </c>
      <c r="D4026" s="145" t="s">
        <v>3824</v>
      </c>
      <c r="E4026" s="170" t="s">
        <v>1863</v>
      </c>
      <c r="F4026" s="145" t="s">
        <v>14661</v>
      </c>
      <c r="G4026" s="145" t="s">
        <v>8745</v>
      </c>
      <c r="H4026" s="170" t="s">
        <v>11848</v>
      </c>
      <c r="I4026" s="145" t="s">
        <v>11883</v>
      </c>
      <c r="J4026" s="171" t="str">
        <f t="shared" si="310"/>
        <v>IC.IT.250201</v>
      </c>
      <c r="K4026" s="170" t="s">
        <v>12175</v>
      </c>
      <c r="L4026" s="145" t="str">
        <f t="shared" si="311"/>
        <v xml:space="preserve">     Bloody </v>
      </c>
      <c r="M4026" s="171" t="str">
        <f t="shared" si="312"/>
        <v>PI.IC.IT.250201.01</v>
      </c>
      <c r="N4026" s="171"/>
      <c r="O4026" s="171" t="str">
        <f t="shared" si="313"/>
        <v>PH.IC.IT.250201.01</v>
      </c>
      <c r="Q4026" s="171" t="str">
        <f t="shared" si="314"/>
        <v>CL.IC.IT.250201.01</v>
      </c>
      <c r="AR4026" s="145" t="s">
        <v>12773</v>
      </c>
      <c r="AS4026" s="145">
        <v>1749</v>
      </c>
    </row>
    <row r="4027" spans="1:45" s="145" customFormat="1" ht="16">
      <c r="A4027" s="145" t="s">
        <v>9344</v>
      </c>
      <c r="C4027" s="170" t="s">
        <v>10708</v>
      </c>
      <c r="E4027" s="170" t="s">
        <v>1863</v>
      </c>
      <c r="F4027" s="145" t="s">
        <v>14661</v>
      </c>
      <c r="G4027" s="145" t="s">
        <v>11884</v>
      </c>
      <c r="H4027" s="170" t="s">
        <v>12030</v>
      </c>
      <c r="I4027" s="145" t="s">
        <v>11546</v>
      </c>
      <c r="J4027" s="171" t="str">
        <f t="shared" si="310"/>
        <v>IC.IT.250202</v>
      </c>
      <c r="K4027" s="170" t="s">
        <v>12175</v>
      </c>
      <c r="L4027" s="145" t="str">
        <f t="shared" si="311"/>
        <v xml:space="preserve">     Serosanguinous</v>
      </c>
      <c r="M4027" s="171" t="str">
        <f t="shared" si="312"/>
        <v>PI.IC.IT.250202.01</v>
      </c>
      <c r="N4027" s="171"/>
      <c r="O4027" s="171" t="str">
        <f t="shared" si="313"/>
        <v>PH.IC.IT.250202.01</v>
      </c>
      <c r="Q4027" s="171" t="str">
        <f t="shared" si="314"/>
        <v>CL.IC.IT.250202.01</v>
      </c>
      <c r="AR4027" s="145" t="s">
        <v>12773</v>
      </c>
      <c r="AS4027" s="145">
        <v>1749</v>
      </c>
    </row>
    <row r="4028" spans="1:45" s="145" customFormat="1" ht="16">
      <c r="A4028" s="145" t="s">
        <v>9344</v>
      </c>
      <c r="C4028" s="170" t="s">
        <v>10708</v>
      </c>
      <c r="E4028" s="170" t="s">
        <v>1863</v>
      </c>
      <c r="F4028" s="145" t="s">
        <v>14661</v>
      </c>
      <c r="G4028" s="145" t="s">
        <v>11547</v>
      </c>
      <c r="H4028" s="170" t="s">
        <v>12032</v>
      </c>
      <c r="I4028" s="145" t="s">
        <v>11548</v>
      </c>
      <c r="J4028" s="171" t="str">
        <f t="shared" si="310"/>
        <v>IC.IT.250203</v>
      </c>
      <c r="K4028" s="170" t="s">
        <v>12175</v>
      </c>
      <c r="L4028" s="145" t="str">
        <f t="shared" si="311"/>
        <v xml:space="preserve">     Serous</v>
      </c>
      <c r="M4028" s="171" t="str">
        <f t="shared" si="312"/>
        <v>PI.IC.IT.250203.01</v>
      </c>
      <c r="N4028" s="171"/>
      <c r="O4028" s="171" t="str">
        <f t="shared" si="313"/>
        <v>PH.IC.IT.250203.01</v>
      </c>
      <c r="Q4028" s="171" t="str">
        <f t="shared" si="314"/>
        <v>CL.IC.IT.250203.01</v>
      </c>
      <c r="AR4028" s="145" t="s">
        <v>12773</v>
      </c>
      <c r="AS4028" s="145">
        <v>1749</v>
      </c>
    </row>
    <row r="4029" spans="1:45" s="145" customFormat="1" ht="16">
      <c r="A4029" s="145" t="s">
        <v>9344</v>
      </c>
      <c r="C4029" s="170" t="s">
        <v>10708</v>
      </c>
      <c r="E4029" s="170" t="s">
        <v>1863</v>
      </c>
      <c r="F4029" s="145" t="s">
        <v>14661</v>
      </c>
      <c r="G4029" s="145" t="s">
        <v>11551</v>
      </c>
      <c r="H4029" s="170" t="s">
        <v>12028</v>
      </c>
      <c r="I4029" s="145" t="s">
        <v>11552</v>
      </c>
      <c r="J4029" s="171" t="str">
        <f t="shared" si="310"/>
        <v>IC.IT.250204</v>
      </c>
      <c r="K4029" s="170" t="s">
        <v>12175</v>
      </c>
      <c r="L4029" s="145" t="str">
        <f t="shared" si="311"/>
        <v xml:space="preserve">     Cloudy</v>
      </c>
      <c r="M4029" s="171" t="str">
        <f t="shared" si="312"/>
        <v>PI.IC.IT.250204.01</v>
      </c>
      <c r="N4029" s="171"/>
      <c r="O4029" s="171" t="str">
        <f t="shared" si="313"/>
        <v>PH.IC.IT.250204.01</v>
      </c>
      <c r="Q4029" s="171" t="str">
        <f t="shared" si="314"/>
        <v>CL.IC.IT.250204.01</v>
      </c>
      <c r="AR4029" s="145" t="s">
        <v>12773</v>
      </c>
      <c r="AS4029" s="145">
        <v>1749</v>
      </c>
    </row>
    <row r="4030" spans="1:45" s="145" customFormat="1" ht="16">
      <c r="A4030" s="145" t="s">
        <v>9344</v>
      </c>
      <c r="C4030" s="170" t="s">
        <v>10708</v>
      </c>
      <c r="E4030" s="170" t="s">
        <v>1863</v>
      </c>
      <c r="F4030" s="145" t="s">
        <v>14661</v>
      </c>
      <c r="G4030" s="145" t="s">
        <v>11553</v>
      </c>
      <c r="H4030" s="170" t="s">
        <v>12210</v>
      </c>
      <c r="I4030" s="145" t="s">
        <v>11554</v>
      </c>
      <c r="J4030" s="171" t="str">
        <f t="shared" si="310"/>
        <v>IC.IT.250205</v>
      </c>
      <c r="K4030" s="170" t="s">
        <v>12175</v>
      </c>
      <c r="L4030" s="145" t="str">
        <f t="shared" si="311"/>
        <v xml:space="preserve">     Purulent</v>
      </c>
      <c r="M4030" s="171" t="str">
        <f t="shared" si="312"/>
        <v>PI.IC.IT.250205.01</v>
      </c>
      <c r="N4030" s="171"/>
      <c r="O4030" s="171" t="str">
        <f t="shared" si="313"/>
        <v>PH.IC.IT.250205.01</v>
      </c>
      <c r="Q4030" s="171" t="str">
        <f t="shared" si="314"/>
        <v>CL.IC.IT.250205.01</v>
      </c>
      <c r="AR4030" s="145" t="s">
        <v>12773</v>
      </c>
      <c r="AS4030" s="145">
        <v>1749</v>
      </c>
    </row>
    <row r="4031" spans="1:45" s="145" customFormat="1" ht="16">
      <c r="A4031" s="145" t="s">
        <v>9344</v>
      </c>
      <c r="C4031" s="170" t="s">
        <v>10708</v>
      </c>
      <c r="E4031" s="170" t="s">
        <v>1863</v>
      </c>
      <c r="F4031" s="145" t="s">
        <v>14661</v>
      </c>
      <c r="G4031" s="145" t="s">
        <v>11395</v>
      </c>
      <c r="H4031" s="170" t="s">
        <v>12212</v>
      </c>
      <c r="I4031" s="145" t="s">
        <v>11396</v>
      </c>
      <c r="J4031" s="171" t="str">
        <f t="shared" si="310"/>
        <v>IC.IT.250206</v>
      </c>
      <c r="K4031" s="170" t="s">
        <v>12175</v>
      </c>
      <c r="L4031" s="145" t="str">
        <f t="shared" si="311"/>
        <v xml:space="preserve">     Viscous</v>
      </c>
      <c r="M4031" s="171" t="str">
        <f t="shared" si="312"/>
        <v>PI.IC.IT.250206.01</v>
      </c>
      <c r="N4031" s="171"/>
      <c r="O4031" s="171" t="str">
        <f t="shared" si="313"/>
        <v>PH.IC.IT.250206.01</v>
      </c>
      <c r="Q4031" s="171" t="str">
        <f t="shared" si="314"/>
        <v>CL.IC.IT.250206.01</v>
      </c>
      <c r="AR4031" s="145" t="s">
        <v>12773</v>
      </c>
      <c r="AS4031" s="145">
        <v>1749</v>
      </c>
    </row>
    <row r="4032" spans="1:45" s="145" customFormat="1" ht="16">
      <c r="A4032" s="145" t="s">
        <v>9344</v>
      </c>
      <c r="C4032" s="170" t="s">
        <v>10708</v>
      </c>
      <c r="E4032" s="170" t="s">
        <v>1863</v>
      </c>
      <c r="F4032" s="145" t="s">
        <v>14661</v>
      </c>
      <c r="G4032" s="145" t="s">
        <v>12170</v>
      </c>
      <c r="H4032" s="170" t="s">
        <v>12225</v>
      </c>
      <c r="I4032" s="145" t="s">
        <v>12171</v>
      </c>
      <c r="J4032" s="171" t="str">
        <f t="shared" si="310"/>
        <v>IC.IT.250207</v>
      </c>
      <c r="K4032" s="170" t="s">
        <v>12175</v>
      </c>
      <c r="L4032" s="145" t="str">
        <f t="shared" si="311"/>
        <v>Not Applicable</v>
      </c>
      <c r="M4032" s="171" t="str">
        <f t="shared" si="312"/>
        <v>PI.IC.IT.250207.01</v>
      </c>
      <c r="N4032" s="171"/>
      <c r="O4032" s="171" t="str">
        <f t="shared" si="313"/>
        <v>PH.IC.IT.250207.01</v>
      </c>
      <c r="Q4032" s="171" t="str">
        <f t="shared" si="314"/>
        <v>CL.IC.IT.250207.01</v>
      </c>
      <c r="AJ4032" s="145" t="s">
        <v>12773</v>
      </c>
      <c r="AK4032" s="145">
        <v>1514</v>
      </c>
      <c r="AR4032" s="145" t="s">
        <v>12773</v>
      </c>
      <c r="AS4032" s="145">
        <v>1749</v>
      </c>
    </row>
    <row r="4033" spans="1:45" s="145" customFormat="1" ht="16">
      <c r="A4033" s="145" t="s">
        <v>9344</v>
      </c>
      <c r="C4033" s="170" t="s">
        <v>10708</v>
      </c>
      <c r="D4033" s="145" t="s">
        <v>14532</v>
      </c>
      <c r="E4033" s="170" t="s">
        <v>12185</v>
      </c>
      <c r="F4033" s="145" t="s">
        <v>14661</v>
      </c>
      <c r="G4033" s="145" t="s">
        <v>11363</v>
      </c>
      <c r="H4033" s="170" t="s">
        <v>11848</v>
      </c>
      <c r="I4033" s="145" t="s">
        <v>12157</v>
      </c>
      <c r="J4033" s="171" t="str">
        <f t="shared" si="310"/>
        <v>IC.IT.250301</v>
      </c>
      <c r="K4033" s="170" t="s">
        <v>12175</v>
      </c>
      <c r="L4033" s="145" t="str">
        <f t="shared" si="311"/>
        <v xml:space="preserve">     None</v>
      </c>
      <c r="M4033" s="171" t="str">
        <f t="shared" si="312"/>
        <v>PI.IC.IT.250301.01</v>
      </c>
      <c r="N4033" s="171"/>
      <c r="O4033" s="171" t="str">
        <f t="shared" si="313"/>
        <v>PH.IC.IT.250301.01</v>
      </c>
      <c r="Q4033" s="171" t="str">
        <f t="shared" si="314"/>
        <v>CL.IC.IT.250301.01</v>
      </c>
      <c r="AR4033" s="145" t="s">
        <v>12773</v>
      </c>
      <c r="AS4033" s="145">
        <v>1749</v>
      </c>
    </row>
    <row r="4034" spans="1:45" s="145" customFormat="1" ht="16">
      <c r="A4034" s="145" t="s">
        <v>9344</v>
      </c>
      <c r="C4034" s="170" t="s">
        <v>10708</v>
      </c>
      <c r="E4034" s="170" t="s">
        <v>12185</v>
      </c>
      <c r="F4034" s="145" t="s">
        <v>14661</v>
      </c>
      <c r="G4034" s="145" t="s">
        <v>11399</v>
      </c>
      <c r="H4034" s="170" t="s">
        <v>12030</v>
      </c>
      <c r="I4034" s="145" t="s">
        <v>11400</v>
      </c>
      <c r="J4034" s="171" t="str">
        <f t="shared" ref="J4034:J4097" si="315">CONCATENATE("IC.IT.",C4034,E4034,H4034)</f>
        <v>IC.IT.250302</v>
      </c>
      <c r="K4034" s="170" t="s">
        <v>12175</v>
      </c>
      <c r="L4034" s="145" t="str">
        <f t="shared" ref="L4034:L4097" si="316">G4034</f>
        <v xml:space="preserve">     Scant amount drainage</v>
      </c>
      <c r="M4034" s="171" t="str">
        <f t="shared" ref="M4034:M4097" si="317">CONCATENATE("PI.",J4034,".",K4034)</f>
        <v>PI.IC.IT.250302.01</v>
      </c>
      <c r="N4034" s="171"/>
      <c r="O4034" s="171" t="str">
        <f t="shared" ref="O4034:O4097" si="318">CONCATENATE("PH.",J4034,".",K4034)</f>
        <v>PH.IC.IT.250302.01</v>
      </c>
      <c r="Q4034" s="171" t="str">
        <f t="shared" ref="Q4034:Q4097" si="319">CONCATENATE("CL.",J4034,".",K4034)</f>
        <v>CL.IC.IT.250302.01</v>
      </c>
      <c r="AR4034" s="145" t="s">
        <v>12773</v>
      </c>
      <c r="AS4034" s="145">
        <v>1749</v>
      </c>
    </row>
    <row r="4035" spans="1:45" s="145" customFormat="1" ht="16">
      <c r="A4035" s="145" t="s">
        <v>9344</v>
      </c>
      <c r="C4035" s="170" t="s">
        <v>10708</v>
      </c>
      <c r="E4035" s="170" t="s">
        <v>12185</v>
      </c>
      <c r="F4035" s="145" t="s">
        <v>14661</v>
      </c>
      <c r="G4035" s="145" t="s">
        <v>11401</v>
      </c>
      <c r="H4035" s="170" t="s">
        <v>12032</v>
      </c>
      <c r="I4035" s="145" t="s">
        <v>11730</v>
      </c>
      <c r="J4035" s="171" t="str">
        <f t="shared" si="315"/>
        <v>IC.IT.250303</v>
      </c>
      <c r="K4035" s="170" t="s">
        <v>12175</v>
      </c>
      <c r="L4035" s="145" t="str">
        <f t="shared" si="316"/>
        <v xml:space="preserve">     Small amount drainage</v>
      </c>
      <c r="M4035" s="171" t="str">
        <f t="shared" si="317"/>
        <v>PI.IC.IT.250303.01</v>
      </c>
      <c r="N4035" s="171"/>
      <c r="O4035" s="171" t="str">
        <f t="shared" si="318"/>
        <v>PH.IC.IT.250303.01</v>
      </c>
      <c r="Q4035" s="171" t="str">
        <f t="shared" si="319"/>
        <v>CL.IC.IT.250303.01</v>
      </c>
      <c r="AR4035" s="145" t="s">
        <v>12773</v>
      </c>
      <c r="AS4035" s="145">
        <v>1749</v>
      </c>
    </row>
    <row r="4036" spans="1:45" s="145" customFormat="1" ht="16">
      <c r="A4036" s="145" t="s">
        <v>9344</v>
      </c>
      <c r="C4036" s="170" t="s">
        <v>10708</v>
      </c>
      <c r="E4036" s="170" t="s">
        <v>12185</v>
      </c>
      <c r="F4036" s="145" t="s">
        <v>14661</v>
      </c>
      <c r="G4036" s="145" t="s">
        <v>11731</v>
      </c>
      <c r="H4036" s="170" t="s">
        <v>12028</v>
      </c>
      <c r="I4036" s="145" t="s">
        <v>11732</v>
      </c>
      <c r="J4036" s="171" t="str">
        <f t="shared" si="315"/>
        <v>IC.IT.250304</v>
      </c>
      <c r="K4036" s="170" t="s">
        <v>12175</v>
      </c>
      <c r="L4036" s="145" t="str">
        <f t="shared" si="316"/>
        <v xml:space="preserve">     Moderate amount drainage</v>
      </c>
      <c r="M4036" s="171" t="str">
        <f t="shared" si="317"/>
        <v>PI.IC.IT.250304.01</v>
      </c>
      <c r="N4036" s="171"/>
      <c r="O4036" s="171" t="str">
        <f t="shared" si="318"/>
        <v>PH.IC.IT.250304.01</v>
      </c>
      <c r="Q4036" s="171" t="str">
        <f t="shared" si="319"/>
        <v>CL.IC.IT.250304.01</v>
      </c>
      <c r="AR4036" s="145" t="s">
        <v>12773</v>
      </c>
      <c r="AS4036" s="145">
        <v>1749</v>
      </c>
    </row>
    <row r="4037" spans="1:45" s="145" customFormat="1" ht="16">
      <c r="A4037" s="145" t="s">
        <v>9344</v>
      </c>
      <c r="C4037" s="170" t="s">
        <v>10708</v>
      </c>
      <c r="E4037" s="170" t="s">
        <v>12185</v>
      </c>
      <c r="F4037" s="145" t="s">
        <v>14661</v>
      </c>
      <c r="G4037" s="145" t="s">
        <v>11733</v>
      </c>
      <c r="H4037" s="170" t="s">
        <v>12210</v>
      </c>
      <c r="I4037" s="145" t="s">
        <v>11734</v>
      </c>
      <c r="J4037" s="171" t="str">
        <f t="shared" si="315"/>
        <v>IC.IT.250305</v>
      </c>
      <c r="K4037" s="170" t="s">
        <v>12175</v>
      </c>
      <c r="L4037" s="145" t="str">
        <f t="shared" si="316"/>
        <v xml:space="preserve">     Large amount drainage</v>
      </c>
      <c r="M4037" s="171" t="str">
        <f t="shared" si="317"/>
        <v>PI.IC.IT.250305.01</v>
      </c>
      <c r="N4037" s="171"/>
      <c r="O4037" s="171" t="str">
        <f t="shared" si="318"/>
        <v>PH.IC.IT.250305.01</v>
      </c>
      <c r="Q4037" s="171" t="str">
        <f t="shared" si="319"/>
        <v>CL.IC.IT.250305.01</v>
      </c>
      <c r="AR4037" s="145" t="s">
        <v>12773</v>
      </c>
      <c r="AS4037" s="145">
        <v>1749</v>
      </c>
    </row>
    <row r="4038" spans="1:45" s="145" customFormat="1" ht="16">
      <c r="A4038" s="145" t="s">
        <v>9344</v>
      </c>
      <c r="C4038" s="170" t="s">
        <v>10708</v>
      </c>
      <c r="E4038" s="170" t="s">
        <v>12185</v>
      </c>
      <c r="F4038" s="145" t="s">
        <v>14661</v>
      </c>
      <c r="G4038" s="145" t="s">
        <v>11932</v>
      </c>
      <c r="H4038" s="170" t="s">
        <v>12212</v>
      </c>
      <c r="I4038" s="145" t="s">
        <v>11933</v>
      </c>
      <c r="J4038" s="171" t="str">
        <f t="shared" si="315"/>
        <v>IC.IT.250306</v>
      </c>
      <c r="K4038" s="170" t="s">
        <v>12175</v>
      </c>
      <c r="L4038" s="145" t="str">
        <f t="shared" si="316"/>
        <v xml:space="preserve">     Copious amount drainage</v>
      </c>
      <c r="M4038" s="171" t="str">
        <f t="shared" si="317"/>
        <v>PI.IC.IT.250306.01</v>
      </c>
      <c r="N4038" s="171"/>
      <c r="O4038" s="171" t="str">
        <f t="shared" si="318"/>
        <v>PH.IC.IT.250306.01</v>
      </c>
      <c r="Q4038" s="171" t="str">
        <f t="shared" si="319"/>
        <v>CL.IC.IT.250306.01</v>
      </c>
      <c r="AR4038" s="145" t="s">
        <v>12773</v>
      </c>
      <c r="AS4038" s="145">
        <v>1749</v>
      </c>
    </row>
    <row r="4039" spans="1:45" s="145" customFormat="1" ht="16">
      <c r="A4039" s="145" t="s">
        <v>9344</v>
      </c>
      <c r="C4039" s="170" t="s">
        <v>10708</v>
      </c>
      <c r="D4039" s="145" t="s">
        <v>14545</v>
      </c>
      <c r="E4039" s="170" t="s">
        <v>11</v>
      </c>
      <c r="F4039" s="145" t="s">
        <v>14661</v>
      </c>
      <c r="G4039" s="145" t="s">
        <v>9743</v>
      </c>
      <c r="H4039" s="170" t="s">
        <v>11848</v>
      </c>
      <c r="I4039" s="145" t="s">
        <v>8746</v>
      </c>
      <c r="J4039" s="171" t="str">
        <f t="shared" si="315"/>
        <v>IC.IT.250401</v>
      </c>
      <c r="K4039" s="170" t="s">
        <v>12175</v>
      </c>
      <c r="L4039" s="145" t="str">
        <f t="shared" si="316"/>
        <v xml:space="preserve">      None</v>
      </c>
      <c r="M4039" s="171" t="str">
        <f t="shared" si="317"/>
        <v>PI.IC.IT.250401.01</v>
      </c>
      <c r="N4039" s="171"/>
      <c r="O4039" s="171" t="str">
        <f t="shared" si="318"/>
        <v>PH.IC.IT.250401.01</v>
      </c>
      <c r="Q4039" s="171" t="str">
        <f t="shared" si="319"/>
        <v>CL.IC.IT.250401.01</v>
      </c>
      <c r="AR4039" s="145" t="s">
        <v>12773</v>
      </c>
      <c r="AS4039" s="145">
        <v>1749</v>
      </c>
    </row>
    <row r="4040" spans="1:45" s="145" customFormat="1" ht="16">
      <c r="A4040" s="145" t="s">
        <v>9344</v>
      </c>
      <c r="C4040" s="170" t="s">
        <v>10708</v>
      </c>
      <c r="E4040" s="170" t="s">
        <v>11</v>
      </c>
      <c r="F4040" s="145" t="s">
        <v>14661</v>
      </c>
      <c r="G4040" s="145" t="s">
        <v>11234</v>
      </c>
      <c r="H4040" s="170" t="s">
        <v>12030</v>
      </c>
      <c r="I4040" s="145" t="s">
        <v>11235</v>
      </c>
      <c r="J4040" s="171" t="str">
        <f t="shared" si="315"/>
        <v>IC.IT.250402</v>
      </c>
      <c r="K4040" s="170" t="s">
        <v>12175</v>
      </c>
      <c r="L4040" s="145" t="str">
        <f t="shared" si="316"/>
        <v xml:space="preserve">     Foul</v>
      </c>
      <c r="M4040" s="171" t="str">
        <f t="shared" si="317"/>
        <v>PI.IC.IT.250402.01</v>
      </c>
      <c r="N4040" s="171"/>
      <c r="O4040" s="171" t="str">
        <f t="shared" si="318"/>
        <v>PH.IC.IT.250402.01</v>
      </c>
      <c r="Q4040" s="171" t="str">
        <f t="shared" si="319"/>
        <v>CL.IC.IT.250402.01</v>
      </c>
      <c r="AR4040" s="145" t="s">
        <v>12773</v>
      </c>
      <c r="AS4040" s="145">
        <v>1749</v>
      </c>
    </row>
    <row r="4041" spans="1:45" s="145" customFormat="1" ht="16">
      <c r="A4041" s="145" t="s">
        <v>9344</v>
      </c>
      <c r="C4041" s="170" t="s">
        <v>10708</v>
      </c>
      <c r="E4041" s="170" t="s">
        <v>11</v>
      </c>
      <c r="F4041" s="145" t="s">
        <v>14661</v>
      </c>
      <c r="G4041" s="145" t="s">
        <v>12170</v>
      </c>
      <c r="H4041" s="170" t="s">
        <v>12032</v>
      </c>
      <c r="I4041" s="145" t="s">
        <v>12171</v>
      </c>
      <c r="J4041" s="171" t="str">
        <f t="shared" si="315"/>
        <v>IC.IT.250403</v>
      </c>
      <c r="K4041" s="170" t="s">
        <v>12175</v>
      </c>
      <c r="L4041" s="145" t="str">
        <f t="shared" si="316"/>
        <v>Not Applicable</v>
      </c>
      <c r="M4041" s="171" t="str">
        <f t="shared" si="317"/>
        <v>PI.IC.IT.250403.01</v>
      </c>
      <c r="N4041" s="171"/>
      <c r="O4041" s="171" t="str">
        <f t="shared" si="318"/>
        <v>PH.IC.IT.250403.01</v>
      </c>
      <c r="Q4041" s="171" t="str">
        <f t="shared" si="319"/>
        <v>CL.IC.IT.250403.01</v>
      </c>
      <c r="AJ4041" s="145" t="s">
        <v>12773</v>
      </c>
      <c r="AK4041" s="145">
        <v>1515</v>
      </c>
      <c r="AR4041" s="145" t="s">
        <v>12773</v>
      </c>
      <c r="AS4041" s="145">
        <v>1749</v>
      </c>
    </row>
    <row r="4042" spans="1:45" s="145" customFormat="1" ht="16">
      <c r="A4042" s="145" t="s">
        <v>9344</v>
      </c>
      <c r="C4042" s="170" t="s">
        <v>10708</v>
      </c>
      <c r="D4042" s="145" t="s">
        <v>7851</v>
      </c>
      <c r="E4042" s="170" t="s">
        <v>212</v>
      </c>
      <c r="F4042" s="145" t="s">
        <v>14612</v>
      </c>
      <c r="G4042" s="145" t="s">
        <v>11572</v>
      </c>
      <c r="H4042" s="170" t="s">
        <v>11848</v>
      </c>
      <c r="I4042" s="145" t="s">
        <v>11573</v>
      </c>
      <c r="J4042" s="171" t="str">
        <f t="shared" si="315"/>
        <v>IC.IT.250501</v>
      </c>
      <c r="K4042" s="170" t="s">
        <v>12175</v>
      </c>
      <c r="L4042" s="145" t="str">
        <f t="shared" si="316"/>
        <v xml:space="preserve">     None (open to air)</v>
      </c>
      <c r="M4042" s="171" t="str">
        <f t="shared" si="317"/>
        <v>PI.IC.IT.250501.01</v>
      </c>
      <c r="N4042" s="171"/>
      <c r="O4042" s="171" t="str">
        <f t="shared" si="318"/>
        <v>PH.IC.IT.250501.01</v>
      </c>
      <c r="Q4042" s="171" t="str">
        <f t="shared" si="319"/>
        <v>CL.IC.IT.250501.01</v>
      </c>
      <c r="AR4042" s="145" t="s">
        <v>12773</v>
      </c>
      <c r="AS4042" s="145">
        <v>1749</v>
      </c>
    </row>
    <row r="4043" spans="1:45" s="145" customFormat="1" ht="16">
      <c r="A4043" s="145" t="s">
        <v>9344</v>
      </c>
      <c r="C4043" s="170" t="s">
        <v>10708</v>
      </c>
      <c r="E4043" s="170" t="s">
        <v>212</v>
      </c>
      <c r="F4043" s="145" t="s">
        <v>14612</v>
      </c>
      <c r="G4043" s="145" t="s">
        <v>8760</v>
      </c>
      <c r="H4043" s="170" t="s">
        <v>12030</v>
      </c>
      <c r="I4043" s="145" t="s">
        <v>11569</v>
      </c>
      <c r="J4043" s="171" t="str">
        <f t="shared" si="315"/>
        <v>IC.IT.250502</v>
      </c>
      <c r="K4043" s="170" t="s">
        <v>12175</v>
      </c>
      <c r="L4043" s="145" t="str">
        <f t="shared" si="316"/>
        <v xml:space="preserve">     Pressure (Unna Boot)</v>
      </c>
      <c r="M4043" s="171" t="str">
        <f t="shared" si="317"/>
        <v>PI.IC.IT.250502.01</v>
      </c>
      <c r="N4043" s="171"/>
      <c r="O4043" s="171" t="str">
        <f t="shared" si="318"/>
        <v>PH.IC.IT.250502.01</v>
      </c>
      <c r="Q4043" s="171" t="str">
        <f t="shared" si="319"/>
        <v>CL.IC.IT.250502.01</v>
      </c>
      <c r="AR4043" s="145" t="s">
        <v>12773</v>
      </c>
      <c r="AS4043" s="145">
        <v>1749</v>
      </c>
    </row>
    <row r="4044" spans="1:45" s="145" customFormat="1" ht="16">
      <c r="A4044" s="145" t="s">
        <v>9344</v>
      </c>
      <c r="C4044" s="170" t="s">
        <v>10708</v>
      </c>
      <c r="E4044" s="170" t="s">
        <v>212</v>
      </c>
      <c r="F4044" s="145" t="s">
        <v>14612</v>
      </c>
      <c r="G4044" s="145" t="s">
        <v>11445</v>
      </c>
      <c r="H4044" s="170" t="s">
        <v>12032</v>
      </c>
      <c r="I4044" s="145" t="s">
        <v>11446</v>
      </c>
      <c r="J4044" s="171" t="str">
        <f t="shared" si="315"/>
        <v>IC.IT.250503</v>
      </c>
      <c r="K4044" s="170" t="s">
        <v>12175</v>
      </c>
      <c r="L4044" s="145" t="str">
        <f t="shared" si="316"/>
        <v xml:space="preserve">     Antimicrobial</v>
      </c>
      <c r="M4044" s="171" t="str">
        <f t="shared" si="317"/>
        <v>PI.IC.IT.250503.01</v>
      </c>
      <c r="N4044" s="171"/>
      <c r="O4044" s="171" t="str">
        <f t="shared" si="318"/>
        <v>PH.IC.IT.250503.01</v>
      </c>
      <c r="Q4044" s="171" t="str">
        <f t="shared" si="319"/>
        <v>CL.IC.IT.250503.01</v>
      </c>
      <c r="AR4044" s="145" t="s">
        <v>12773</v>
      </c>
      <c r="AS4044" s="145">
        <v>1749</v>
      </c>
    </row>
    <row r="4045" spans="1:45" s="145" customFormat="1" ht="16">
      <c r="A4045" s="145" t="s">
        <v>9344</v>
      </c>
      <c r="C4045" s="170" t="s">
        <v>10708</v>
      </c>
      <c r="E4045" s="170" t="s">
        <v>212</v>
      </c>
      <c r="F4045" s="145" t="s">
        <v>14612</v>
      </c>
      <c r="G4045" s="145" t="s">
        <v>11566</v>
      </c>
      <c r="H4045" s="170" t="s">
        <v>12028</v>
      </c>
      <c r="I4045" s="145" t="s">
        <v>11567</v>
      </c>
      <c r="J4045" s="171" t="str">
        <f t="shared" si="315"/>
        <v>IC.IT.250504</v>
      </c>
      <c r="K4045" s="170" t="s">
        <v>12175</v>
      </c>
      <c r="L4045" s="145" t="str">
        <f t="shared" si="316"/>
        <v xml:space="preserve">     Gauze</v>
      </c>
      <c r="M4045" s="171" t="str">
        <f t="shared" si="317"/>
        <v>PI.IC.IT.250504.01</v>
      </c>
      <c r="N4045" s="171"/>
      <c r="O4045" s="171" t="str">
        <f t="shared" si="318"/>
        <v>PH.IC.IT.250504.01</v>
      </c>
      <c r="Q4045" s="171" t="str">
        <f t="shared" si="319"/>
        <v>CL.IC.IT.250504.01</v>
      </c>
      <c r="AR4045" s="145" t="s">
        <v>12773</v>
      </c>
      <c r="AS4045" s="145">
        <v>1749</v>
      </c>
    </row>
    <row r="4046" spans="1:45" s="145" customFormat="1" ht="16">
      <c r="A4046" s="145" t="s">
        <v>9344</v>
      </c>
      <c r="C4046" s="170" t="s">
        <v>10708</v>
      </c>
      <c r="E4046" s="170" t="s">
        <v>212</v>
      </c>
      <c r="F4046" s="145" t="s">
        <v>14612</v>
      </c>
      <c r="G4046" s="145" t="s">
        <v>11069</v>
      </c>
      <c r="H4046" s="170" t="s">
        <v>12210</v>
      </c>
      <c r="I4046" s="145" t="s">
        <v>11070</v>
      </c>
      <c r="J4046" s="171" t="str">
        <f t="shared" si="315"/>
        <v>IC.IT.250505</v>
      </c>
      <c r="K4046" s="170" t="s">
        <v>12175</v>
      </c>
      <c r="L4046" s="145" t="str">
        <f t="shared" si="316"/>
        <v xml:space="preserve">     Transparent (Opsite, Tegaderm)</v>
      </c>
      <c r="M4046" s="171" t="str">
        <f t="shared" si="317"/>
        <v>PI.IC.IT.250505.01</v>
      </c>
      <c r="N4046" s="171"/>
      <c r="O4046" s="171" t="str">
        <f t="shared" si="318"/>
        <v>PH.IC.IT.250505.01</v>
      </c>
      <c r="Q4046" s="171" t="str">
        <f t="shared" si="319"/>
        <v>CL.IC.IT.250505.01</v>
      </c>
      <c r="AR4046" s="145" t="s">
        <v>12773</v>
      </c>
      <c r="AS4046" s="145">
        <v>1749</v>
      </c>
    </row>
    <row r="4047" spans="1:45" s="145" customFormat="1" ht="16">
      <c r="A4047" s="145" t="s">
        <v>9344</v>
      </c>
      <c r="C4047" s="170" t="s">
        <v>10708</v>
      </c>
      <c r="E4047" s="170" t="s">
        <v>212</v>
      </c>
      <c r="F4047" s="145" t="s">
        <v>14612</v>
      </c>
      <c r="G4047" s="145" t="s">
        <v>13078</v>
      </c>
      <c r="H4047" s="170" t="s">
        <v>12212</v>
      </c>
      <c r="I4047" s="145" t="s">
        <v>11571</v>
      </c>
      <c r="J4047" s="171" t="str">
        <f t="shared" si="315"/>
        <v>IC.IT.250506</v>
      </c>
      <c r="K4047" s="170" t="s">
        <v>12175</v>
      </c>
      <c r="L4047" s="145" t="str">
        <f t="shared" si="316"/>
        <v xml:space="preserve">     Antimicrobial disk</v>
      </c>
      <c r="M4047" s="171" t="str">
        <f t="shared" si="317"/>
        <v>PI.IC.IT.250506.01</v>
      </c>
      <c r="N4047" s="171"/>
      <c r="O4047" s="171" t="str">
        <f t="shared" si="318"/>
        <v>PH.IC.IT.250506.01</v>
      </c>
      <c r="Q4047" s="171" t="str">
        <f t="shared" si="319"/>
        <v>CL.IC.IT.250506.01</v>
      </c>
      <c r="AR4047" s="145" t="s">
        <v>12773</v>
      </c>
      <c r="AS4047" s="145">
        <v>1749</v>
      </c>
    </row>
    <row r="4048" spans="1:45" s="145" customFormat="1" ht="16">
      <c r="A4048" s="145" t="s">
        <v>9344</v>
      </c>
      <c r="C4048" s="170" t="s">
        <v>10708</v>
      </c>
      <c r="E4048" s="170" t="s">
        <v>212</v>
      </c>
      <c r="F4048" s="145" t="s">
        <v>14612</v>
      </c>
      <c r="G4048" s="145" t="s">
        <v>10695</v>
      </c>
      <c r="H4048" s="170" t="s">
        <v>12225</v>
      </c>
      <c r="I4048" s="145" t="s">
        <v>10696</v>
      </c>
      <c r="J4048" s="171" t="str">
        <f t="shared" si="315"/>
        <v>IC.IT.250507</v>
      </c>
      <c r="K4048" s="170" t="s">
        <v>12175</v>
      </c>
      <c r="L4048" s="145" t="str">
        <f t="shared" si="316"/>
        <v xml:space="preserve">     Gauze Wrap (Kerlix, Kling)</v>
      </c>
      <c r="M4048" s="171" t="str">
        <f t="shared" si="317"/>
        <v>PI.IC.IT.250507.01</v>
      </c>
      <c r="N4048" s="171"/>
      <c r="O4048" s="171" t="str">
        <f t="shared" si="318"/>
        <v>PH.IC.IT.250507.01</v>
      </c>
      <c r="Q4048" s="171" t="str">
        <f t="shared" si="319"/>
        <v>CL.IC.IT.250507.01</v>
      </c>
      <c r="AR4048" s="145" t="s">
        <v>12773</v>
      </c>
      <c r="AS4048" s="145">
        <v>1749</v>
      </c>
    </row>
    <row r="4049" spans="1:45" s="145" customFormat="1" ht="16">
      <c r="A4049" s="145" t="s">
        <v>9344</v>
      </c>
      <c r="C4049" s="170" t="s">
        <v>10708</v>
      </c>
      <c r="E4049" s="170" t="s">
        <v>212</v>
      </c>
      <c r="F4049" s="145" t="s">
        <v>14612</v>
      </c>
      <c r="G4049" s="145" t="s">
        <v>8761</v>
      </c>
      <c r="H4049" s="170" t="s">
        <v>11638</v>
      </c>
      <c r="I4049" s="145" t="s">
        <v>9795</v>
      </c>
      <c r="J4049" s="171" t="str">
        <f t="shared" si="315"/>
        <v>IC.IT.250508</v>
      </c>
      <c r="K4049" s="170" t="s">
        <v>12175</v>
      </c>
      <c r="L4049" s="145" t="str">
        <f t="shared" si="316"/>
        <v xml:space="preserve">     Foam dressing</v>
      </c>
      <c r="M4049" s="171" t="str">
        <f t="shared" si="317"/>
        <v>PI.IC.IT.250508.01</v>
      </c>
      <c r="N4049" s="171"/>
      <c r="O4049" s="171" t="str">
        <f t="shared" si="318"/>
        <v>PH.IC.IT.250508.01</v>
      </c>
      <c r="Q4049" s="171" t="str">
        <f t="shared" si="319"/>
        <v>CL.IC.IT.250508.01</v>
      </c>
      <c r="AR4049" s="145" t="s">
        <v>12773</v>
      </c>
      <c r="AS4049" s="145">
        <v>1749</v>
      </c>
    </row>
    <row r="4050" spans="1:45" s="145" customFormat="1" ht="16">
      <c r="A4050" s="145" t="s">
        <v>9344</v>
      </c>
      <c r="C4050" s="170" t="s">
        <v>10708</v>
      </c>
      <c r="E4050" s="170" t="s">
        <v>212</v>
      </c>
      <c r="F4050" s="145" t="s">
        <v>14612</v>
      </c>
      <c r="G4050" s="145" t="s">
        <v>10697</v>
      </c>
      <c r="H4050" s="170" t="s">
        <v>11639</v>
      </c>
      <c r="I4050" s="145" t="s">
        <v>10698</v>
      </c>
      <c r="J4050" s="171" t="str">
        <f t="shared" si="315"/>
        <v>IC.IT.250509</v>
      </c>
      <c r="K4050" s="170" t="s">
        <v>12175</v>
      </c>
      <c r="L4050" s="145" t="str">
        <f t="shared" si="316"/>
        <v xml:space="preserve">     Gauze Packing (Iodoform, NuGauze)</v>
      </c>
      <c r="M4050" s="171" t="str">
        <f t="shared" si="317"/>
        <v>PI.IC.IT.250509.01</v>
      </c>
      <c r="N4050" s="171"/>
      <c r="O4050" s="171" t="str">
        <f t="shared" si="318"/>
        <v>PH.IC.IT.250509.01</v>
      </c>
      <c r="Q4050" s="171" t="str">
        <f t="shared" si="319"/>
        <v>CL.IC.IT.250509.01</v>
      </c>
      <c r="AR4050" s="145" t="s">
        <v>12773</v>
      </c>
      <c r="AS4050" s="145">
        <v>1749</v>
      </c>
    </row>
    <row r="4051" spans="1:45" s="145" customFormat="1" ht="16">
      <c r="A4051" s="145" t="s">
        <v>9344</v>
      </c>
      <c r="C4051" s="170" t="s">
        <v>10708</v>
      </c>
      <c r="E4051" s="170" t="s">
        <v>212</v>
      </c>
      <c r="F4051" s="145" t="s">
        <v>14612</v>
      </c>
      <c r="G4051" s="145" t="s">
        <v>8762</v>
      </c>
      <c r="H4051" s="170" t="s">
        <v>11829</v>
      </c>
      <c r="I4051" s="145" t="s">
        <v>9507</v>
      </c>
      <c r="J4051" s="171" t="str">
        <f t="shared" si="315"/>
        <v>IC.IT.250510</v>
      </c>
      <c r="K4051" s="170" t="s">
        <v>12175</v>
      </c>
      <c r="L4051" s="145" t="str">
        <f t="shared" si="316"/>
        <v xml:space="preserve">     Hydrocolloidal (Duoderm, Restore)</v>
      </c>
      <c r="M4051" s="171" t="str">
        <f t="shared" si="317"/>
        <v>PI.IC.IT.250510.01</v>
      </c>
      <c r="N4051" s="171"/>
      <c r="O4051" s="171" t="str">
        <f t="shared" si="318"/>
        <v>PH.IC.IT.250510.01</v>
      </c>
      <c r="Q4051" s="171" t="str">
        <f t="shared" si="319"/>
        <v>CL.IC.IT.250510.01</v>
      </c>
      <c r="AR4051" s="145" t="s">
        <v>12773</v>
      </c>
      <c r="AS4051" s="145">
        <v>1749</v>
      </c>
    </row>
    <row r="4052" spans="1:45" s="145" customFormat="1" ht="16">
      <c r="A4052" s="145" t="s">
        <v>9344</v>
      </c>
      <c r="C4052" s="170" t="s">
        <v>10708</v>
      </c>
      <c r="E4052" s="170" t="s">
        <v>212</v>
      </c>
      <c r="F4052" s="145" t="s">
        <v>14612</v>
      </c>
      <c r="G4052" s="145" t="s">
        <v>13164</v>
      </c>
      <c r="H4052" s="170" t="s">
        <v>155</v>
      </c>
      <c r="I4052" s="145" t="s">
        <v>9512</v>
      </c>
      <c r="J4052" s="171" t="str">
        <f t="shared" si="315"/>
        <v>IC.IT.250511</v>
      </c>
      <c r="K4052" s="170" t="s">
        <v>12175</v>
      </c>
      <c r="L4052" s="145" t="str">
        <f t="shared" si="316"/>
        <v xml:space="preserve">     Calcium Alginate (Aquacel, Calicare)</v>
      </c>
      <c r="M4052" s="171" t="str">
        <f t="shared" si="317"/>
        <v>PI.IC.IT.250511.01</v>
      </c>
      <c r="N4052" s="171"/>
      <c r="O4052" s="171" t="str">
        <f t="shared" si="318"/>
        <v>PH.IC.IT.250511.01</v>
      </c>
      <c r="Q4052" s="171" t="str">
        <f t="shared" si="319"/>
        <v>CL.IC.IT.250511.01</v>
      </c>
      <c r="AR4052" s="145" t="s">
        <v>12773</v>
      </c>
      <c r="AS4052" s="145">
        <v>1749</v>
      </c>
    </row>
    <row r="4053" spans="1:45" s="145" customFormat="1" ht="16">
      <c r="A4053" s="145" t="s">
        <v>9344</v>
      </c>
      <c r="C4053" s="170" t="s">
        <v>10708</v>
      </c>
      <c r="E4053" s="170" t="s">
        <v>212</v>
      </c>
      <c r="F4053" s="145" t="s">
        <v>14612</v>
      </c>
      <c r="G4053" s="145" t="s">
        <v>8775</v>
      </c>
      <c r="H4053" s="170" t="s">
        <v>153</v>
      </c>
      <c r="I4053" s="145" t="s">
        <v>8776</v>
      </c>
      <c r="J4053" s="171" t="str">
        <f t="shared" si="315"/>
        <v>IC.IT.250512</v>
      </c>
      <c r="K4053" s="170" t="s">
        <v>12175</v>
      </c>
      <c r="L4053" s="145" t="str">
        <f t="shared" si="316"/>
        <v xml:space="preserve">     Hypertonic Hydrogel</v>
      </c>
      <c r="M4053" s="171" t="str">
        <f t="shared" si="317"/>
        <v>PI.IC.IT.250512.01</v>
      </c>
      <c r="N4053" s="171"/>
      <c r="O4053" s="171" t="str">
        <f t="shared" si="318"/>
        <v>PH.IC.IT.250512.01</v>
      </c>
      <c r="Q4053" s="171" t="str">
        <f t="shared" si="319"/>
        <v>CL.IC.IT.250512.01</v>
      </c>
      <c r="AR4053" s="145" t="s">
        <v>12773</v>
      </c>
      <c r="AS4053" s="145">
        <v>1749</v>
      </c>
    </row>
    <row r="4054" spans="1:45" s="145" customFormat="1" ht="16">
      <c r="A4054" s="145" t="s">
        <v>9344</v>
      </c>
      <c r="C4054" s="170" t="s">
        <v>10708</v>
      </c>
      <c r="E4054" s="170" t="s">
        <v>212</v>
      </c>
      <c r="F4054" s="145" t="s">
        <v>14612</v>
      </c>
      <c r="G4054" s="145" t="s">
        <v>8777</v>
      </c>
      <c r="H4054" s="170" t="s">
        <v>215</v>
      </c>
      <c r="I4054" s="145" t="s">
        <v>9964</v>
      </c>
      <c r="J4054" s="171" t="str">
        <f t="shared" si="315"/>
        <v>IC.IT.250513</v>
      </c>
      <c r="K4054" s="170" t="s">
        <v>12175</v>
      </c>
      <c r="L4054" s="145" t="str">
        <f t="shared" si="316"/>
        <v xml:space="preserve">     Hydrogel (Duoderm-gel)</v>
      </c>
      <c r="M4054" s="171" t="str">
        <f t="shared" si="317"/>
        <v>PI.IC.IT.250513.01</v>
      </c>
      <c r="N4054" s="171"/>
      <c r="O4054" s="171" t="str">
        <f t="shared" si="318"/>
        <v>PH.IC.IT.250513.01</v>
      </c>
      <c r="Q4054" s="171" t="str">
        <f t="shared" si="319"/>
        <v>CL.IC.IT.250513.01</v>
      </c>
      <c r="AR4054" s="145" t="s">
        <v>12773</v>
      </c>
      <c r="AS4054" s="145">
        <v>1749</v>
      </c>
    </row>
    <row r="4055" spans="1:45" s="145" customFormat="1" ht="16">
      <c r="A4055" s="145" t="s">
        <v>9344</v>
      </c>
      <c r="C4055" s="170" t="s">
        <v>10708</v>
      </c>
      <c r="E4055" s="170" t="s">
        <v>212</v>
      </c>
      <c r="F4055" s="145" t="s">
        <v>14612</v>
      </c>
      <c r="G4055" s="145" t="s">
        <v>8778</v>
      </c>
      <c r="H4055" s="170" t="s">
        <v>4082</v>
      </c>
      <c r="I4055" s="145" t="s">
        <v>9966</v>
      </c>
      <c r="J4055" s="171" t="str">
        <f t="shared" si="315"/>
        <v>IC.IT.250514</v>
      </c>
      <c r="K4055" s="170" t="s">
        <v>12175</v>
      </c>
      <c r="L4055" s="145" t="str">
        <f t="shared" si="316"/>
        <v xml:space="preserve">     Balsam of Peru (Xenaderm)</v>
      </c>
      <c r="M4055" s="171" t="str">
        <f t="shared" si="317"/>
        <v>PI.IC.IT.250514.01</v>
      </c>
      <c r="N4055" s="171"/>
      <c r="O4055" s="171" t="str">
        <f t="shared" si="318"/>
        <v>PH.IC.IT.250514.01</v>
      </c>
      <c r="Q4055" s="171" t="str">
        <f t="shared" si="319"/>
        <v>CL.IC.IT.250514.01</v>
      </c>
      <c r="AR4055" s="145" t="s">
        <v>12773</v>
      </c>
      <c r="AS4055" s="145">
        <v>1749</v>
      </c>
    </row>
    <row r="4056" spans="1:45" s="145" customFormat="1" ht="16">
      <c r="A4056" s="145" t="s">
        <v>9344</v>
      </c>
      <c r="C4056" s="170" t="s">
        <v>10708</v>
      </c>
      <c r="E4056" s="170" t="s">
        <v>212</v>
      </c>
      <c r="F4056" s="145" t="s">
        <v>14612</v>
      </c>
      <c r="G4056" s="145" t="s">
        <v>8779</v>
      </c>
      <c r="H4056" s="170" t="s">
        <v>594</v>
      </c>
      <c r="I4056" s="145" t="s">
        <v>9968</v>
      </c>
      <c r="J4056" s="171" t="str">
        <f t="shared" si="315"/>
        <v>IC.IT.250515</v>
      </c>
      <c r="K4056" s="170" t="s">
        <v>12175</v>
      </c>
      <c r="L4056" s="145" t="str">
        <f t="shared" si="316"/>
        <v xml:space="preserve">     Bismuth Gauze (Xeroform)</v>
      </c>
      <c r="M4056" s="171" t="str">
        <f t="shared" si="317"/>
        <v>PI.IC.IT.250515.01</v>
      </c>
      <c r="N4056" s="171"/>
      <c r="O4056" s="171" t="str">
        <f t="shared" si="318"/>
        <v>PH.IC.IT.250515.01</v>
      </c>
      <c r="Q4056" s="171" t="str">
        <f t="shared" si="319"/>
        <v>CL.IC.IT.250515.01</v>
      </c>
      <c r="AR4056" s="145" t="s">
        <v>12773</v>
      </c>
      <c r="AS4056" s="145">
        <v>1749</v>
      </c>
    </row>
    <row r="4057" spans="1:45" s="145" customFormat="1" ht="16">
      <c r="A4057" s="145" t="s">
        <v>9344</v>
      </c>
      <c r="C4057" s="170" t="s">
        <v>10708</v>
      </c>
      <c r="E4057" s="170" t="s">
        <v>212</v>
      </c>
      <c r="F4057" s="145" t="s">
        <v>14612</v>
      </c>
      <c r="G4057" s="145" t="s">
        <v>13468</v>
      </c>
      <c r="H4057" s="170" t="s">
        <v>7863</v>
      </c>
      <c r="I4057" s="145" t="s">
        <v>8903</v>
      </c>
      <c r="J4057" s="171" t="str">
        <f t="shared" si="315"/>
        <v>IC.IT.250516</v>
      </c>
      <c r="K4057" s="170" t="s">
        <v>12175</v>
      </c>
      <c r="L4057" s="145" t="str">
        <f t="shared" si="316"/>
        <v xml:space="preserve">     Negative Pressure Wound Therapy:  </v>
      </c>
      <c r="M4057" s="171" t="str">
        <f t="shared" si="317"/>
        <v>PI.IC.IT.250516.01</v>
      </c>
      <c r="N4057" s="171"/>
      <c r="O4057" s="171" t="str">
        <f t="shared" si="318"/>
        <v>PH.IC.IT.250516.01</v>
      </c>
      <c r="Q4057" s="171" t="str">
        <f t="shared" si="319"/>
        <v>CL.IC.IT.250516.01</v>
      </c>
      <c r="AR4057" s="145" t="s">
        <v>12773</v>
      </c>
      <c r="AS4057" s="145">
        <v>1749</v>
      </c>
    </row>
    <row r="4058" spans="1:45" s="145" customFormat="1" ht="16">
      <c r="A4058" s="145" t="s">
        <v>9344</v>
      </c>
      <c r="C4058" s="170" t="s">
        <v>10708</v>
      </c>
      <c r="E4058" s="170" t="s">
        <v>212</v>
      </c>
      <c r="F4058" s="145" t="s">
        <v>14612</v>
      </c>
      <c r="G4058" s="145" t="s">
        <v>11447</v>
      </c>
      <c r="H4058" s="170" t="s">
        <v>12462</v>
      </c>
      <c r="I4058" s="145" t="s">
        <v>11448</v>
      </c>
      <c r="J4058" s="171" t="str">
        <f t="shared" si="315"/>
        <v>IC.IT.250517</v>
      </c>
      <c r="K4058" s="170" t="s">
        <v>12175</v>
      </c>
      <c r="L4058" s="145" t="str">
        <f t="shared" si="316"/>
        <v xml:space="preserve">     Non-adhering (Telfa)</v>
      </c>
      <c r="M4058" s="171" t="str">
        <f t="shared" si="317"/>
        <v>PI.IC.IT.250517.01</v>
      </c>
      <c r="N4058" s="171"/>
      <c r="O4058" s="171" t="str">
        <f t="shared" si="318"/>
        <v>PH.IC.IT.250517.01</v>
      </c>
      <c r="Q4058" s="171" t="str">
        <f t="shared" si="319"/>
        <v>CL.IC.IT.250517.01</v>
      </c>
      <c r="AR4058" s="145" t="s">
        <v>12773</v>
      </c>
      <c r="AS4058" s="145">
        <v>1749</v>
      </c>
    </row>
    <row r="4059" spans="1:45" s="145" customFormat="1" ht="16">
      <c r="A4059" s="145" t="s">
        <v>9344</v>
      </c>
      <c r="C4059" s="170" t="s">
        <v>10708</v>
      </c>
      <c r="E4059" s="170" t="s">
        <v>212</v>
      </c>
      <c r="F4059" s="145" t="s">
        <v>14612</v>
      </c>
      <c r="G4059" s="145" t="s">
        <v>10529</v>
      </c>
      <c r="H4059" s="170" t="s">
        <v>12602</v>
      </c>
      <c r="I4059" s="145" t="s">
        <v>12437</v>
      </c>
      <c r="J4059" s="171" t="str">
        <f t="shared" si="315"/>
        <v>IC.IT.250518</v>
      </c>
      <c r="K4059" s="170" t="s">
        <v>12175</v>
      </c>
      <c r="L4059" s="145" t="str">
        <f t="shared" si="316"/>
        <v xml:space="preserve">     Other: specify</v>
      </c>
      <c r="M4059" s="171" t="str">
        <f t="shared" si="317"/>
        <v>PI.IC.IT.250518.01</v>
      </c>
      <c r="N4059" s="171"/>
      <c r="O4059" s="171" t="str">
        <f t="shared" si="318"/>
        <v>PH.IC.IT.250518.01</v>
      </c>
      <c r="Q4059" s="171" t="str">
        <f t="shared" si="319"/>
        <v>CL.IC.IT.250518.01</v>
      </c>
      <c r="AR4059" s="145" t="s">
        <v>12773</v>
      </c>
      <c r="AS4059" s="145">
        <v>1749</v>
      </c>
    </row>
    <row r="4060" spans="1:45" s="145" customFormat="1" ht="16">
      <c r="A4060" s="145" t="s">
        <v>9344</v>
      </c>
      <c r="C4060" s="170" t="s">
        <v>10708</v>
      </c>
      <c r="E4060" s="170" t="s">
        <v>212</v>
      </c>
      <c r="F4060" s="145" t="s">
        <v>14612</v>
      </c>
      <c r="G4060" s="170" t="s">
        <v>8904</v>
      </c>
      <c r="H4060" s="170" t="s">
        <v>12604</v>
      </c>
      <c r="I4060" s="170" t="s">
        <v>8905</v>
      </c>
      <c r="J4060" s="171" t="str">
        <f t="shared" si="315"/>
        <v>IC.IT.250519</v>
      </c>
      <c r="K4060" s="170" t="s">
        <v>12175</v>
      </c>
      <c r="L4060" s="145" t="str">
        <f t="shared" si="316"/>
        <v xml:space="preserve">  ABD Pad</v>
      </c>
      <c r="M4060" s="171" t="str">
        <f t="shared" si="317"/>
        <v>PI.IC.IT.250519.01</v>
      </c>
      <c r="N4060" s="171"/>
      <c r="O4060" s="171" t="str">
        <f t="shared" si="318"/>
        <v>PH.IC.IT.250519.01</v>
      </c>
      <c r="Q4060" s="171" t="str">
        <f t="shared" si="319"/>
        <v>CL.IC.IT.250519.01</v>
      </c>
      <c r="R4060" s="145" t="s">
        <v>12465</v>
      </c>
      <c r="S4060" s="145">
        <v>786</v>
      </c>
      <c r="AR4060" s="145" t="s">
        <v>12773</v>
      </c>
      <c r="AS4060" s="145">
        <v>1749</v>
      </c>
    </row>
    <row r="4061" spans="1:45" s="145" customFormat="1" ht="16">
      <c r="A4061" s="145" t="s">
        <v>9344</v>
      </c>
      <c r="C4061" s="170" t="s">
        <v>10708</v>
      </c>
      <c r="E4061" s="170" t="s">
        <v>212</v>
      </c>
      <c r="F4061" s="145" t="s">
        <v>14612</v>
      </c>
      <c r="G4061" s="170" t="s">
        <v>8906</v>
      </c>
      <c r="H4061" s="170" t="s">
        <v>1000</v>
      </c>
      <c r="I4061" s="170" t="s">
        <v>8793</v>
      </c>
      <c r="J4061" s="171" t="str">
        <f t="shared" si="315"/>
        <v>IC.IT.250520</v>
      </c>
      <c r="K4061" s="170" t="s">
        <v>1702</v>
      </c>
      <c r="L4061" s="145" t="str">
        <f t="shared" si="316"/>
        <v xml:space="preserve">  Vaseline gauze</v>
      </c>
      <c r="M4061" s="171" t="str">
        <f t="shared" si="317"/>
        <v>PI.IC.IT.250520.01</v>
      </c>
      <c r="N4061" s="171"/>
      <c r="O4061" s="171" t="str">
        <f t="shared" si="318"/>
        <v>PH.IC.IT.250520.01</v>
      </c>
      <c r="Q4061" s="171" t="str">
        <f t="shared" si="319"/>
        <v>CL.IC.IT.250520.01</v>
      </c>
      <c r="R4061" s="145" t="s">
        <v>4415</v>
      </c>
      <c r="S4061" s="145">
        <v>787</v>
      </c>
      <c r="AR4061" s="145" t="s">
        <v>12773</v>
      </c>
      <c r="AS4061" s="145">
        <v>1749</v>
      </c>
    </row>
    <row r="4062" spans="1:45" s="145" customFormat="1" ht="16">
      <c r="A4062" s="145" t="s">
        <v>9344</v>
      </c>
      <c r="C4062" s="170" t="s">
        <v>10708</v>
      </c>
      <c r="D4062" s="145" t="s">
        <v>3803</v>
      </c>
      <c r="E4062" s="170" t="s">
        <v>6988</v>
      </c>
      <c r="F4062" s="145" t="s">
        <v>14612</v>
      </c>
      <c r="G4062" s="145" t="s">
        <v>11574</v>
      </c>
      <c r="H4062" s="170" t="s">
        <v>11848</v>
      </c>
      <c r="I4062" s="145" t="s">
        <v>11575</v>
      </c>
      <c r="J4062" s="171" t="str">
        <f t="shared" si="315"/>
        <v>IC.IT.250601</v>
      </c>
      <c r="K4062" s="170" t="s">
        <v>1702</v>
      </c>
      <c r="L4062" s="145" t="str">
        <f t="shared" si="316"/>
        <v xml:space="preserve">     Clean, dry and intact</v>
      </c>
      <c r="M4062" s="171" t="str">
        <f t="shared" si="317"/>
        <v>PI.IC.IT.250601.01</v>
      </c>
      <c r="N4062" s="171"/>
      <c r="O4062" s="171" t="str">
        <f t="shared" si="318"/>
        <v>PH.IC.IT.250601.01</v>
      </c>
      <c r="Q4062" s="171" t="str">
        <f t="shared" si="319"/>
        <v>CL.IC.IT.250601.01</v>
      </c>
      <c r="AR4062" s="145" t="s">
        <v>12773</v>
      </c>
      <c r="AS4062" s="145">
        <v>1749</v>
      </c>
    </row>
    <row r="4063" spans="1:45" s="145" customFormat="1" ht="16">
      <c r="A4063" s="145" t="s">
        <v>9344</v>
      </c>
      <c r="C4063" s="170" t="s">
        <v>10708</v>
      </c>
      <c r="E4063" s="170" t="s">
        <v>6988</v>
      </c>
      <c r="F4063" s="145" t="s">
        <v>14612</v>
      </c>
      <c r="G4063" s="145" t="s">
        <v>11410</v>
      </c>
      <c r="H4063" s="170" t="s">
        <v>12030</v>
      </c>
      <c r="I4063" s="145" t="s">
        <v>11411</v>
      </c>
      <c r="J4063" s="171" t="str">
        <f t="shared" si="315"/>
        <v>IC.IT.250602</v>
      </c>
      <c r="K4063" s="170" t="s">
        <v>1702</v>
      </c>
      <c r="L4063" s="145" t="str">
        <f t="shared" si="316"/>
        <v xml:space="preserve">     Reinforced: specify date/time</v>
      </c>
      <c r="M4063" s="171" t="str">
        <f t="shared" si="317"/>
        <v>PI.IC.IT.250602.01</v>
      </c>
      <c r="N4063" s="171"/>
      <c r="O4063" s="171" t="str">
        <f t="shared" si="318"/>
        <v>PH.IC.IT.250602.01</v>
      </c>
      <c r="Q4063" s="171" t="str">
        <f t="shared" si="319"/>
        <v>CL.IC.IT.250602.01</v>
      </c>
      <c r="AR4063" s="145" t="s">
        <v>12773</v>
      </c>
      <c r="AS4063" s="145">
        <v>1749</v>
      </c>
    </row>
    <row r="4064" spans="1:45" s="145" customFormat="1" ht="16">
      <c r="A4064" s="145" t="s">
        <v>9344</v>
      </c>
      <c r="C4064" s="170" t="s">
        <v>10708</v>
      </c>
      <c r="E4064" s="170" t="s">
        <v>6988</v>
      </c>
      <c r="F4064" s="145" t="s">
        <v>14612</v>
      </c>
      <c r="G4064" s="145" t="s">
        <v>8907</v>
      </c>
      <c r="H4064" s="170" t="s">
        <v>12032</v>
      </c>
      <c r="I4064" s="145" t="s">
        <v>11393</v>
      </c>
      <c r="J4064" s="171" t="str">
        <f t="shared" si="315"/>
        <v>IC.IT.250603</v>
      </c>
      <c r="K4064" s="170" t="s">
        <v>1702</v>
      </c>
      <c r="L4064" s="145" t="str">
        <f t="shared" si="316"/>
        <v xml:space="preserve">     Changed: specify date/time</v>
      </c>
      <c r="M4064" s="171" t="str">
        <f t="shared" si="317"/>
        <v>PI.IC.IT.250603.01</v>
      </c>
      <c r="N4064" s="171"/>
      <c r="O4064" s="171" t="str">
        <f t="shared" si="318"/>
        <v>PH.IC.IT.250603.01</v>
      </c>
      <c r="Q4064" s="171" t="str">
        <f t="shared" si="319"/>
        <v>CL.IC.IT.250603.01</v>
      </c>
      <c r="AR4064" s="145" t="s">
        <v>12773</v>
      </c>
      <c r="AS4064" s="145">
        <v>1749</v>
      </c>
    </row>
    <row r="4065" spans="1:45" s="145" customFormat="1" ht="16">
      <c r="A4065" s="145" t="s">
        <v>9344</v>
      </c>
      <c r="C4065" s="170" t="s">
        <v>10708</v>
      </c>
      <c r="E4065" s="170" t="s">
        <v>6988</v>
      </c>
      <c r="F4065" s="145" t="s">
        <v>14612</v>
      </c>
      <c r="G4065" s="145" t="s">
        <v>8784</v>
      </c>
      <c r="H4065" s="170" t="s">
        <v>12028</v>
      </c>
      <c r="I4065" s="145" t="s">
        <v>11961</v>
      </c>
      <c r="J4065" s="171" t="str">
        <f t="shared" si="315"/>
        <v>IC.IT.250604</v>
      </c>
      <c r="K4065" s="170" t="s">
        <v>1702</v>
      </c>
      <c r="L4065" s="145" t="str">
        <f t="shared" si="316"/>
        <v xml:space="preserve">     Wet to Dry: specify date/time</v>
      </c>
      <c r="M4065" s="171" t="str">
        <f t="shared" si="317"/>
        <v>PI.IC.IT.250604.01</v>
      </c>
      <c r="N4065" s="171"/>
      <c r="O4065" s="171" t="str">
        <f t="shared" si="318"/>
        <v>PH.IC.IT.250604.01</v>
      </c>
      <c r="Q4065" s="171" t="str">
        <f t="shared" si="319"/>
        <v>CL.IC.IT.250604.01</v>
      </c>
      <c r="AR4065" s="145" t="s">
        <v>12773</v>
      </c>
      <c r="AS4065" s="145">
        <v>1749</v>
      </c>
    </row>
    <row r="4066" spans="1:45" s="145" customFormat="1" ht="16">
      <c r="A4066" s="145" t="s">
        <v>9344</v>
      </c>
      <c r="C4066" s="170" t="s">
        <v>10708</v>
      </c>
      <c r="E4066" s="170" t="s">
        <v>6988</v>
      </c>
      <c r="F4066" s="145" t="s">
        <v>14612</v>
      </c>
      <c r="G4066" s="145" t="s">
        <v>8635</v>
      </c>
      <c r="H4066" s="170" t="s">
        <v>12210</v>
      </c>
      <c r="I4066" s="145" t="s">
        <v>8636</v>
      </c>
      <c r="J4066" s="171" t="str">
        <f t="shared" si="315"/>
        <v>IC.IT.250605</v>
      </c>
      <c r="K4066" s="170" t="s">
        <v>1702</v>
      </c>
      <c r="L4066" s="145" t="str">
        <f t="shared" si="316"/>
        <v xml:space="preserve">     Debriding Agent applied: BCMA</v>
      </c>
      <c r="M4066" s="171" t="str">
        <f t="shared" si="317"/>
        <v>PI.IC.IT.250605.01</v>
      </c>
      <c r="N4066" s="171"/>
      <c r="O4066" s="171" t="str">
        <f t="shared" si="318"/>
        <v>PH.IC.IT.250605.01</v>
      </c>
      <c r="Q4066" s="171" t="str">
        <f t="shared" si="319"/>
        <v>CL.IC.IT.250605.01</v>
      </c>
      <c r="AR4066" s="145" t="s">
        <v>12773</v>
      </c>
      <c r="AS4066" s="145">
        <v>1749</v>
      </c>
    </row>
    <row r="4067" spans="1:45" s="145" customFormat="1" ht="16">
      <c r="A4067" s="145" t="s">
        <v>9344</v>
      </c>
      <c r="C4067" s="170" t="s">
        <v>10708</v>
      </c>
      <c r="E4067" s="170" t="s">
        <v>6988</v>
      </c>
      <c r="F4067" s="145" t="s">
        <v>14612</v>
      </c>
      <c r="G4067" s="170" t="s">
        <v>8586</v>
      </c>
      <c r="H4067" s="170" t="s">
        <v>7863</v>
      </c>
      <c r="I4067" s="170" t="s">
        <v>8586</v>
      </c>
      <c r="J4067" s="171" t="str">
        <f t="shared" si="315"/>
        <v>IC.IT.250616</v>
      </c>
      <c r="K4067" s="170" t="s">
        <v>1702</v>
      </c>
      <c r="L4067" s="145" t="str">
        <f t="shared" si="316"/>
        <v xml:space="preserve">  Saturated</v>
      </c>
      <c r="M4067" s="171" t="str">
        <f t="shared" si="317"/>
        <v>PI.IC.IT.250616.01</v>
      </c>
      <c r="N4067" s="171"/>
      <c r="O4067" s="171" t="str">
        <f t="shared" si="318"/>
        <v>PH.IC.IT.250616.01</v>
      </c>
      <c r="Q4067" s="171" t="str">
        <f t="shared" si="319"/>
        <v>CL.IC.IT.250616.01</v>
      </c>
      <c r="R4067" s="145" t="s">
        <v>12465</v>
      </c>
      <c r="S4067" s="145">
        <v>154</v>
      </c>
      <c r="AR4067" s="145" t="s">
        <v>12773</v>
      </c>
      <c r="AS4067" s="145">
        <v>1749</v>
      </c>
    </row>
    <row r="4068" spans="1:45" s="145" customFormat="1" ht="16">
      <c r="A4068" s="145" t="s">
        <v>9344</v>
      </c>
      <c r="C4068" s="170" t="s">
        <v>10708</v>
      </c>
      <c r="E4068" s="170" t="s">
        <v>6988</v>
      </c>
      <c r="F4068" s="145" t="s">
        <v>14612</v>
      </c>
      <c r="G4068" s="170" t="s">
        <v>8527</v>
      </c>
      <c r="H4068" s="170" t="s">
        <v>6777</v>
      </c>
      <c r="I4068" s="170" t="s">
        <v>8527</v>
      </c>
      <c r="J4068" s="171" t="str">
        <f t="shared" si="315"/>
        <v>IC.IT.250617</v>
      </c>
      <c r="K4068" s="170" t="s">
        <v>1702</v>
      </c>
      <c r="L4068" s="145" t="str">
        <f t="shared" si="316"/>
        <v xml:space="preserve">  Stained</v>
      </c>
      <c r="M4068" s="171" t="str">
        <f t="shared" si="317"/>
        <v>PI.IC.IT.250617.01</v>
      </c>
      <c r="N4068" s="171"/>
      <c r="O4068" s="171" t="str">
        <f t="shared" si="318"/>
        <v>PH.IC.IT.250617.01</v>
      </c>
      <c r="Q4068" s="171" t="str">
        <f t="shared" si="319"/>
        <v>CL.IC.IT.250617.01</v>
      </c>
      <c r="R4068" s="145" t="s">
        <v>12465</v>
      </c>
      <c r="S4068" s="145">
        <v>155</v>
      </c>
      <c r="AR4068" s="145" t="s">
        <v>12773</v>
      </c>
      <c r="AS4068" s="145">
        <v>1749</v>
      </c>
    </row>
    <row r="4069" spans="1:45" s="145" customFormat="1" ht="16">
      <c r="A4069" s="145" t="s">
        <v>9344</v>
      </c>
      <c r="C4069" s="170" t="s">
        <v>10708</v>
      </c>
      <c r="E4069" s="170" t="s">
        <v>6988</v>
      </c>
      <c r="F4069" s="145" t="s">
        <v>14612</v>
      </c>
      <c r="G4069" s="170" t="s">
        <v>8528</v>
      </c>
      <c r="H4069" s="170" t="s">
        <v>208</v>
      </c>
      <c r="I4069" s="170" t="s">
        <v>8528</v>
      </c>
      <c r="J4069" s="171" t="str">
        <f t="shared" si="315"/>
        <v>IC.IT.250618</v>
      </c>
      <c r="K4069" s="170" t="s">
        <v>1702</v>
      </c>
      <c r="L4069" s="145" t="str">
        <f t="shared" si="316"/>
        <v xml:space="preserve">  Intact</v>
      </c>
      <c r="M4069" s="171" t="str">
        <f t="shared" si="317"/>
        <v>PI.IC.IT.250618.01</v>
      </c>
      <c r="N4069" s="171"/>
      <c r="O4069" s="171" t="str">
        <f t="shared" si="318"/>
        <v>PH.IC.IT.250618.01</v>
      </c>
      <c r="Q4069" s="171" t="str">
        <f t="shared" si="319"/>
        <v>CL.IC.IT.250618.01</v>
      </c>
      <c r="R4069" s="145" t="s">
        <v>12465</v>
      </c>
      <c r="S4069" s="145">
        <v>156</v>
      </c>
      <c r="AR4069" s="145" t="s">
        <v>12773</v>
      </c>
      <c r="AS4069" s="145">
        <v>1749</v>
      </c>
    </row>
    <row r="4070" spans="1:45" s="145" customFormat="1" ht="16">
      <c r="A4070" s="145" t="s">
        <v>9344</v>
      </c>
      <c r="C4070" s="170" t="s">
        <v>10708</v>
      </c>
      <c r="E4070" s="170" t="s">
        <v>6988</v>
      </c>
      <c r="F4070" s="145" t="s">
        <v>14612</v>
      </c>
      <c r="G4070" s="170" t="s">
        <v>8644</v>
      </c>
      <c r="H4070" s="170" t="s">
        <v>217</v>
      </c>
      <c r="I4070" s="170" t="s">
        <v>8644</v>
      </c>
      <c r="J4070" s="171" t="str">
        <f t="shared" si="315"/>
        <v>IC.IT.250619</v>
      </c>
      <c r="K4070" s="170" t="s">
        <v>1702</v>
      </c>
      <c r="L4070" s="145" t="str">
        <f t="shared" si="316"/>
        <v xml:space="preserve">  Clean</v>
      </c>
      <c r="M4070" s="171" t="str">
        <f t="shared" si="317"/>
        <v>PI.IC.IT.250619.01</v>
      </c>
      <c r="N4070" s="171"/>
      <c r="O4070" s="171" t="str">
        <f t="shared" si="318"/>
        <v>PH.IC.IT.250619.01</v>
      </c>
      <c r="Q4070" s="171" t="str">
        <f t="shared" si="319"/>
        <v>CL.IC.IT.250619.01</v>
      </c>
      <c r="R4070" s="145" t="s">
        <v>12465</v>
      </c>
      <c r="S4070" s="145">
        <v>157</v>
      </c>
      <c r="AR4070" s="145" t="s">
        <v>12773</v>
      </c>
      <c r="AS4070" s="145">
        <v>1749</v>
      </c>
    </row>
    <row r="4071" spans="1:45" s="145" customFormat="1" ht="16">
      <c r="A4071" s="145" t="s">
        <v>9344</v>
      </c>
      <c r="C4071" s="170" t="s">
        <v>10708</v>
      </c>
      <c r="E4071" s="170" t="s">
        <v>6988</v>
      </c>
      <c r="F4071" s="145" t="s">
        <v>14612</v>
      </c>
      <c r="G4071" s="170" t="s">
        <v>8643</v>
      </c>
      <c r="H4071" s="170" t="s">
        <v>1000</v>
      </c>
      <c r="I4071" s="170" t="s">
        <v>8643</v>
      </c>
      <c r="J4071" s="171" t="str">
        <f t="shared" si="315"/>
        <v>IC.IT.250620</v>
      </c>
      <c r="K4071" s="170" t="s">
        <v>1702</v>
      </c>
      <c r="L4071" s="145" t="str">
        <f t="shared" si="316"/>
        <v xml:space="preserve">  Dry</v>
      </c>
      <c r="M4071" s="171" t="str">
        <f t="shared" si="317"/>
        <v>PI.IC.IT.250620.01</v>
      </c>
      <c r="N4071" s="171"/>
      <c r="O4071" s="171" t="str">
        <f t="shared" si="318"/>
        <v>PH.IC.IT.250620.01</v>
      </c>
      <c r="Q4071" s="171" t="str">
        <f t="shared" si="319"/>
        <v>CL.IC.IT.250620.01</v>
      </c>
      <c r="R4071" s="145" t="s">
        <v>12465</v>
      </c>
      <c r="S4071" s="145">
        <v>158</v>
      </c>
      <c r="AR4071" s="145" t="s">
        <v>12773</v>
      </c>
      <c r="AS4071" s="145">
        <v>1749</v>
      </c>
    </row>
    <row r="4072" spans="1:45" s="145" customFormat="1" ht="16">
      <c r="A4072" s="145" t="s">
        <v>9344</v>
      </c>
      <c r="C4072" s="170" t="s">
        <v>10708</v>
      </c>
      <c r="D4072" s="145" t="s">
        <v>8645</v>
      </c>
      <c r="E4072" s="170" t="s">
        <v>573</v>
      </c>
      <c r="F4072" s="145" t="s">
        <v>14612</v>
      </c>
      <c r="G4072" s="145" t="s">
        <v>11866</v>
      </c>
      <c r="H4072" s="170" t="s">
        <v>12212</v>
      </c>
      <c r="I4072" s="145" t="s">
        <v>11964</v>
      </c>
      <c r="J4072" s="171" t="str">
        <f t="shared" si="315"/>
        <v>IC.IT.250706</v>
      </c>
      <c r="K4072" s="170" t="s">
        <v>12175</v>
      </c>
      <c r="L4072" s="145" t="str">
        <f t="shared" si="316"/>
        <v xml:space="preserve">     Normal Saline</v>
      </c>
      <c r="M4072" s="171" t="str">
        <f t="shared" si="317"/>
        <v>PI.IC.IT.250706.01</v>
      </c>
      <c r="N4072" s="171"/>
      <c r="O4072" s="171" t="str">
        <f t="shared" si="318"/>
        <v>PH.IC.IT.250706.01</v>
      </c>
      <c r="Q4072" s="171" t="str">
        <f t="shared" si="319"/>
        <v>CL.IC.IT.250706.01</v>
      </c>
      <c r="AR4072" s="145" t="s">
        <v>12773</v>
      </c>
      <c r="AS4072" s="145">
        <v>1749</v>
      </c>
    </row>
    <row r="4073" spans="1:45" s="145" customFormat="1" ht="16">
      <c r="A4073" s="145" t="s">
        <v>9344</v>
      </c>
      <c r="C4073" s="170" t="s">
        <v>10708</v>
      </c>
      <c r="E4073" s="170" t="s">
        <v>573</v>
      </c>
      <c r="F4073" s="145" t="s">
        <v>14612</v>
      </c>
      <c r="G4073" s="145" t="s">
        <v>8923</v>
      </c>
      <c r="H4073" s="170" t="s">
        <v>12225</v>
      </c>
      <c r="I4073" s="145" t="s">
        <v>9673</v>
      </c>
      <c r="J4073" s="171" t="str">
        <f t="shared" si="315"/>
        <v>IC.IT.250707</v>
      </c>
      <c r="K4073" s="170" t="s">
        <v>12175</v>
      </c>
      <c r="L4073" s="145" t="str">
        <f t="shared" si="316"/>
        <v xml:space="preserve">     Wound cleanser</v>
      </c>
      <c r="M4073" s="171" t="str">
        <f t="shared" si="317"/>
        <v>PI.IC.IT.250707.01</v>
      </c>
      <c r="N4073" s="171"/>
      <c r="O4073" s="171" t="str">
        <f t="shared" si="318"/>
        <v>PH.IC.IT.250707.01</v>
      </c>
      <c r="Q4073" s="171" t="str">
        <f t="shared" si="319"/>
        <v>CL.IC.IT.250707.01</v>
      </c>
      <c r="AR4073" s="145" t="s">
        <v>12773</v>
      </c>
      <c r="AS4073" s="145">
        <v>1749</v>
      </c>
    </row>
    <row r="4074" spans="1:45" s="145" customFormat="1" ht="16">
      <c r="A4074" s="145" t="s">
        <v>9344</v>
      </c>
      <c r="C4074" s="170" t="s">
        <v>10708</v>
      </c>
      <c r="E4074" s="170" t="s">
        <v>573</v>
      </c>
      <c r="F4074" s="145" t="s">
        <v>14612</v>
      </c>
      <c r="G4074" s="145" t="s">
        <v>9665</v>
      </c>
      <c r="H4074" s="170" t="s">
        <v>11638</v>
      </c>
      <c r="I4074" s="145" t="s">
        <v>10703</v>
      </c>
      <c r="J4074" s="171" t="str">
        <f t="shared" si="315"/>
        <v>IC.IT.250708</v>
      </c>
      <c r="K4074" s="170" t="s">
        <v>12175</v>
      </c>
      <c r="L4074" s="145" t="str">
        <f t="shared" si="316"/>
        <v xml:space="preserve">      Other: specify</v>
      </c>
      <c r="M4074" s="171" t="str">
        <f t="shared" si="317"/>
        <v>PI.IC.IT.250708.01</v>
      </c>
      <c r="N4074" s="171"/>
      <c r="O4074" s="171" t="str">
        <f t="shared" si="318"/>
        <v>PH.IC.IT.250708.01</v>
      </c>
      <c r="Q4074" s="171" t="str">
        <f t="shared" si="319"/>
        <v>CL.IC.IT.250708.01</v>
      </c>
      <c r="AR4074" s="145" t="s">
        <v>12773</v>
      </c>
      <c r="AS4074" s="145">
        <v>1749</v>
      </c>
    </row>
    <row r="4075" spans="1:45" s="145" customFormat="1" ht="16">
      <c r="A4075" s="145" t="s">
        <v>9344</v>
      </c>
      <c r="C4075" s="170" t="s">
        <v>10708</v>
      </c>
      <c r="E4075" s="170" t="s">
        <v>573</v>
      </c>
      <c r="F4075" s="145" t="s">
        <v>14612</v>
      </c>
      <c r="G4075" s="170" t="s">
        <v>8791</v>
      </c>
      <c r="H4075" s="170" t="s">
        <v>7863</v>
      </c>
      <c r="I4075" s="170" t="s">
        <v>8791</v>
      </c>
      <c r="J4075" s="171" t="str">
        <f t="shared" si="315"/>
        <v>IC.IT.250716</v>
      </c>
      <c r="K4075" s="170" t="s">
        <v>12175</v>
      </c>
      <c r="L4075" s="145" t="str">
        <f t="shared" si="316"/>
        <v xml:space="preserve"> Betadine</v>
      </c>
      <c r="M4075" s="171" t="str">
        <f t="shared" si="317"/>
        <v>PI.IC.IT.250716.01</v>
      </c>
      <c r="N4075" s="171"/>
      <c r="O4075" s="171" t="str">
        <f t="shared" si="318"/>
        <v>PH.IC.IT.250716.01</v>
      </c>
      <c r="Q4075" s="171" t="str">
        <f t="shared" si="319"/>
        <v>CL.IC.IT.250716.01</v>
      </c>
      <c r="R4075" s="145" t="s">
        <v>12465</v>
      </c>
      <c r="S4075" s="145">
        <v>790</v>
      </c>
      <c r="AR4075" s="145" t="s">
        <v>12773</v>
      </c>
      <c r="AS4075" s="145">
        <v>1749</v>
      </c>
    </row>
    <row r="4076" spans="1:45" s="145" customFormat="1" ht="16">
      <c r="A4076" s="145" t="s">
        <v>9344</v>
      </c>
      <c r="C4076" s="170" t="s">
        <v>10708</v>
      </c>
      <c r="E4076" s="170" t="s">
        <v>573</v>
      </c>
      <c r="F4076" s="145" t="s">
        <v>14612</v>
      </c>
      <c r="G4076" s="170" t="s">
        <v>8792</v>
      </c>
      <c r="H4076" s="170" t="s">
        <v>12462</v>
      </c>
      <c r="I4076" s="170" t="s">
        <v>8792</v>
      </c>
      <c r="J4076" s="171" t="str">
        <f t="shared" si="315"/>
        <v>IC.IT.250717</v>
      </c>
      <c r="K4076" s="170" t="s">
        <v>12175</v>
      </c>
      <c r="L4076" s="145" t="str">
        <f t="shared" si="316"/>
        <v xml:space="preserve"> Chlorhexadine</v>
      </c>
      <c r="M4076" s="171" t="str">
        <f t="shared" si="317"/>
        <v>PI.IC.IT.250717.01</v>
      </c>
      <c r="N4076" s="171"/>
      <c r="O4076" s="171" t="str">
        <f t="shared" si="318"/>
        <v>PH.IC.IT.250717.01</v>
      </c>
      <c r="Q4076" s="171" t="str">
        <f t="shared" si="319"/>
        <v>CL.IC.IT.250717.01</v>
      </c>
      <c r="R4076" s="145" t="s">
        <v>12465</v>
      </c>
      <c r="S4076" s="145">
        <v>792</v>
      </c>
      <c r="AR4076" s="145" t="s">
        <v>12773</v>
      </c>
      <c r="AS4076" s="145">
        <v>1749</v>
      </c>
    </row>
    <row r="4077" spans="1:45" s="145" customFormat="1" ht="16">
      <c r="A4077" s="145" t="s">
        <v>9344</v>
      </c>
      <c r="C4077" s="170" t="s">
        <v>10708</v>
      </c>
      <c r="E4077" s="170" t="s">
        <v>573</v>
      </c>
      <c r="F4077" s="145" t="s">
        <v>14612</v>
      </c>
      <c r="G4077" s="170" t="s">
        <v>8935</v>
      </c>
      <c r="H4077" s="170" t="s">
        <v>208</v>
      </c>
      <c r="I4077" s="170" t="s">
        <v>8935</v>
      </c>
      <c r="J4077" s="171" t="str">
        <f t="shared" si="315"/>
        <v>IC.IT.250718</v>
      </c>
      <c r="K4077" s="170" t="s">
        <v>1702</v>
      </c>
      <c r="L4077" s="145" t="str">
        <f t="shared" si="316"/>
        <v xml:space="preserve">  Distilled Water</v>
      </c>
      <c r="M4077" s="171" t="str">
        <f t="shared" si="317"/>
        <v>PI.IC.IT.250718.01</v>
      </c>
      <c r="N4077" s="171"/>
      <c r="O4077" s="171" t="str">
        <f t="shared" si="318"/>
        <v>PH.IC.IT.250718.01</v>
      </c>
      <c r="Q4077" s="171" t="str">
        <f t="shared" si="319"/>
        <v>CL.IC.IT.250718.01</v>
      </c>
      <c r="R4077" s="145" t="s">
        <v>12465</v>
      </c>
      <c r="S4077" s="145">
        <v>793</v>
      </c>
      <c r="AR4077" s="145" t="s">
        <v>12773</v>
      </c>
      <c r="AS4077" s="145">
        <v>1749</v>
      </c>
    </row>
    <row r="4078" spans="1:45" s="145" customFormat="1" ht="16">
      <c r="A4078" s="145" t="s">
        <v>9344</v>
      </c>
      <c r="C4078" s="170" t="s">
        <v>10708</v>
      </c>
      <c r="E4078" s="170" t="s">
        <v>573</v>
      </c>
      <c r="F4078" s="145" t="s">
        <v>14612</v>
      </c>
      <c r="G4078" s="170" t="s">
        <v>8691</v>
      </c>
      <c r="H4078" s="170" t="s">
        <v>217</v>
      </c>
      <c r="I4078" s="170" t="s">
        <v>8691</v>
      </c>
      <c r="J4078" s="171" t="str">
        <f t="shared" si="315"/>
        <v>IC.IT.250719</v>
      </c>
      <c r="K4078" s="170" t="s">
        <v>1702</v>
      </c>
      <c r="L4078" s="145" t="str">
        <f t="shared" si="316"/>
        <v>Peroxide</v>
      </c>
      <c r="M4078" s="171" t="str">
        <f t="shared" si="317"/>
        <v>PI.IC.IT.250719.01</v>
      </c>
      <c r="N4078" s="171"/>
      <c r="O4078" s="171" t="str">
        <f t="shared" si="318"/>
        <v>PH.IC.IT.250719.01</v>
      </c>
      <c r="Q4078" s="171" t="str">
        <f t="shared" si="319"/>
        <v>CL.IC.IT.250719.01</v>
      </c>
      <c r="R4078" s="145" t="s">
        <v>12465</v>
      </c>
      <c r="S4078" s="145">
        <v>793</v>
      </c>
      <c r="AR4078" s="145" t="s">
        <v>12773</v>
      </c>
      <c r="AS4078" s="145">
        <v>1749</v>
      </c>
    </row>
    <row r="4079" spans="1:45" s="145" customFormat="1" ht="16">
      <c r="A4079" s="145" t="s">
        <v>9344</v>
      </c>
      <c r="C4079" s="170" t="s">
        <v>10708</v>
      </c>
      <c r="E4079" s="170" t="s">
        <v>573</v>
      </c>
      <c r="F4079" s="145" t="s">
        <v>14612</v>
      </c>
      <c r="G4079" s="170" t="s">
        <v>8692</v>
      </c>
      <c r="H4079" s="170" t="s">
        <v>1000</v>
      </c>
      <c r="I4079" s="170" t="s">
        <v>8692</v>
      </c>
      <c r="J4079" s="171" t="str">
        <f t="shared" si="315"/>
        <v>IC.IT.250720</v>
      </c>
      <c r="K4079" s="170" t="s">
        <v>1702</v>
      </c>
      <c r="L4079" s="145" t="str">
        <f t="shared" si="316"/>
        <v xml:space="preserve">  Dakins Solution</v>
      </c>
      <c r="M4079" s="171" t="str">
        <f t="shared" si="317"/>
        <v>PI.IC.IT.250720.01</v>
      </c>
      <c r="N4079" s="171"/>
      <c r="O4079" s="171" t="str">
        <f t="shared" si="318"/>
        <v>PH.IC.IT.250720.01</v>
      </c>
      <c r="Q4079" s="171" t="str">
        <f t="shared" si="319"/>
        <v>CL.IC.IT.250720.01</v>
      </c>
      <c r="R4079" s="145" t="s">
        <v>4415</v>
      </c>
      <c r="S4079" s="145">
        <v>794</v>
      </c>
      <c r="AR4079" s="145" t="s">
        <v>12773</v>
      </c>
      <c r="AS4079" s="145">
        <v>1749</v>
      </c>
    </row>
    <row r="4080" spans="1:45" s="145" customFormat="1" ht="16">
      <c r="A4080" s="145" t="s">
        <v>9344</v>
      </c>
      <c r="C4080" s="170" t="s">
        <v>10708</v>
      </c>
      <c r="D4080" s="145" t="s">
        <v>8638</v>
      </c>
      <c r="E4080" s="170" t="s">
        <v>92</v>
      </c>
      <c r="F4080" s="145" t="s">
        <v>14612</v>
      </c>
      <c r="G4080" s="145" t="s">
        <v>11470</v>
      </c>
      <c r="H4080" s="170" t="s">
        <v>11639</v>
      </c>
      <c r="I4080" s="145" t="s">
        <v>12157</v>
      </c>
      <c r="J4080" s="171" t="str">
        <f t="shared" si="315"/>
        <v>IC.IT.250809</v>
      </c>
      <c r="K4080" s="170" t="s">
        <v>12175</v>
      </c>
      <c r="L4080" s="145" t="str">
        <f t="shared" si="316"/>
        <v xml:space="preserve">     Drsg drainage none</v>
      </c>
      <c r="M4080" s="171" t="str">
        <f t="shared" si="317"/>
        <v>PI.IC.IT.250809.01</v>
      </c>
      <c r="N4080" s="171"/>
      <c r="O4080" s="171" t="str">
        <f t="shared" si="318"/>
        <v>PH.IC.IT.250809.01</v>
      </c>
      <c r="Q4080" s="171" t="str">
        <f t="shared" si="319"/>
        <v>CL.IC.IT.250809.01</v>
      </c>
      <c r="AR4080" s="145" t="s">
        <v>12773</v>
      </c>
      <c r="AS4080" s="145">
        <v>1749</v>
      </c>
    </row>
    <row r="4081" spans="1:45" s="145" customFormat="1" ht="16">
      <c r="A4081" s="145" t="s">
        <v>9344</v>
      </c>
      <c r="C4081" s="170" t="s">
        <v>10708</v>
      </c>
      <c r="E4081" s="170" t="s">
        <v>92</v>
      </c>
      <c r="F4081" s="145" t="s">
        <v>14612</v>
      </c>
      <c r="G4081" s="145" t="s">
        <v>11471</v>
      </c>
      <c r="H4081" s="170" t="s">
        <v>11829</v>
      </c>
      <c r="I4081" s="145" t="s">
        <v>11400</v>
      </c>
      <c r="J4081" s="171" t="str">
        <f t="shared" si="315"/>
        <v>IC.IT.250810</v>
      </c>
      <c r="K4081" s="170" t="s">
        <v>12175</v>
      </c>
      <c r="L4081" s="145" t="str">
        <f t="shared" si="316"/>
        <v xml:space="preserve">     Drsg scant amount drainage</v>
      </c>
      <c r="M4081" s="171" t="str">
        <f t="shared" si="317"/>
        <v>PI.IC.IT.250810.01</v>
      </c>
      <c r="N4081" s="171"/>
      <c r="O4081" s="171" t="str">
        <f t="shared" si="318"/>
        <v>PH.IC.IT.250810.01</v>
      </c>
      <c r="Q4081" s="171" t="str">
        <f t="shared" si="319"/>
        <v>CL.IC.IT.250810.01</v>
      </c>
      <c r="AR4081" s="145" t="s">
        <v>12773</v>
      </c>
      <c r="AS4081" s="145">
        <v>1749</v>
      </c>
    </row>
    <row r="4082" spans="1:45" s="145" customFormat="1" ht="16">
      <c r="A4082" s="145" t="s">
        <v>9344</v>
      </c>
      <c r="C4082" s="170" t="s">
        <v>10708</v>
      </c>
      <c r="E4082" s="170" t="s">
        <v>92</v>
      </c>
      <c r="F4082" s="145" t="s">
        <v>14612</v>
      </c>
      <c r="G4082" s="145" t="s">
        <v>11313</v>
      </c>
      <c r="H4082" s="170" t="s">
        <v>155</v>
      </c>
      <c r="I4082" s="145" t="s">
        <v>11730</v>
      </c>
      <c r="J4082" s="171" t="str">
        <f t="shared" si="315"/>
        <v>IC.IT.250811</v>
      </c>
      <c r="K4082" s="170" t="s">
        <v>12175</v>
      </c>
      <c r="L4082" s="145" t="str">
        <f t="shared" si="316"/>
        <v xml:space="preserve">     Drsg small amount drainage</v>
      </c>
      <c r="M4082" s="171" t="str">
        <f t="shared" si="317"/>
        <v>PI.IC.IT.250811.01</v>
      </c>
      <c r="N4082" s="171"/>
      <c r="O4082" s="171" t="str">
        <f t="shared" si="318"/>
        <v>PH.IC.IT.250811.01</v>
      </c>
      <c r="Q4082" s="171" t="str">
        <f t="shared" si="319"/>
        <v>CL.IC.IT.250811.01</v>
      </c>
      <c r="AR4082" s="145" t="s">
        <v>12773</v>
      </c>
      <c r="AS4082" s="145">
        <v>1749</v>
      </c>
    </row>
    <row r="4083" spans="1:45" s="145" customFormat="1" ht="16">
      <c r="A4083" s="145" t="s">
        <v>9344</v>
      </c>
      <c r="C4083" s="170" t="s">
        <v>10708</v>
      </c>
      <c r="E4083" s="170" t="s">
        <v>92</v>
      </c>
      <c r="F4083" s="145" t="s">
        <v>14612</v>
      </c>
      <c r="G4083" s="145" t="s">
        <v>11314</v>
      </c>
      <c r="H4083" s="170" t="s">
        <v>153</v>
      </c>
      <c r="I4083" s="145" t="s">
        <v>11732</v>
      </c>
      <c r="J4083" s="171" t="str">
        <f t="shared" si="315"/>
        <v>IC.IT.250812</v>
      </c>
      <c r="K4083" s="170" t="s">
        <v>12175</v>
      </c>
      <c r="L4083" s="145" t="str">
        <f t="shared" si="316"/>
        <v xml:space="preserve">     Drsg moderate amount drainage</v>
      </c>
      <c r="M4083" s="171" t="str">
        <f t="shared" si="317"/>
        <v>PI.IC.IT.250812.01</v>
      </c>
      <c r="N4083" s="171"/>
      <c r="O4083" s="171" t="str">
        <f t="shared" si="318"/>
        <v>PH.IC.IT.250812.01</v>
      </c>
      <c r="Q4083" s="171" t="str">
        <f t="shared" si="319"/>
        <v>CL.IC.IT.250812.01</v>
      </c>
      <c r="AR4083" s="145" t="s">
        <v>12773</v>
      </c>
      <c r="AS4083" s="145">
        <v>1749</v>
      </c>
    </row>
    <row r="4084" spans="1:45" s="145" customFormat="1" ht="16">
      <c r="A4084" s="145" t="s">
        <v>9344</v>
      </c>
      <c r="C4084" s="170" t="s">
        <v>10708</v>
      </c>
      <c r="E4084" s="170" t="s">
        <v>92</v>
      </c>
      <c r="F4084" s="145" t="s">
        <v>14612</v>
      </c>
      <c r="G4084" s="145" t="s">
        <v>8693</v>
      </c>
      <c r="H4084" s="170" t="s">
        <v>215</v>
      </c>
      <c r="I4084" s="145" t="s">
        <v>11316</v>
      </c>
      <c r="J4084" s="171" t="str">
        <f t="shared" si="315"/>
        <v>IC.IT.250813</v>
      </c>
      <c r="K4084" s="170" t="s">
        <v>12175</v>
      </c>
      <c r="L4084" s="145" t="str">
        <f t="shared" si="316"/>
        <v xml:space="preserve">     Drsg heavy amount drainage </v>
      </c>
      <c r="M4084" s="171" t="str">
        <f t="shared" si="317"/>
        <v>PI.IC.IT.250813.01</v>
      </c>
      <c r="N4084" s="171"/>
      <c r="O4084" s="171" t="str">
        <f t="shared" si="318"/>
        <v>PH.IC.IT.250813.01</v>
      </c>
      <c r="Q4084" s="171" t="str">
        <f t="shared" si="319"/>
        <v>CL.IC.IT.250813.01</v>
      </c>
      <c r="AR4084" s="145" t="s">
        <v>12773</v>
      </c>
      <c r="AS4084" s="145">
        <v>1749</v>
      </c>
    </row>
    <row r="4085" spans="1:45" s="145" customFormat="1" ht="16">
      <c r="A4085" s="145" t="s">
        <v>9344</v>
      </c>
      <c r="C4085" s="170" t="s">
        <v>10708</v>
      </c>
      <c r="E4085" s="170" t="s">
        <v>92</v>
      </c>
      <c r="F4085" s="145" t="s">
        <v>14612</v>
      </c>
      <c r="G4085" s="145" t="s">
        <v>8694</v>
      </c>
      <c r="H4085" s="170" t="s">
        <v>4082</v>
      </c>
      <c r="I4085" s="145" t="s">
        <v>11734</v>
      </c>
      <c r="J4085" s="171" t="str">
        <f t="shared" si="315"/>
        <v>IC.IT.250814</v>
      </c>
      <c r="K4085" s="170" t="s">
        <v>12175</v>
      </c>
      <c r="L4085" s="145" t="str">
        <f t="shared" si="316"/>
        <v xml:space="preserve">     Drsg drainage large amount</v>
      </c>
      <c r="M4085" s="171" t="str">
        <f t="shared" si="317"/>
        <v>PI.IC.IT.250814.01</v>
      </c>
      <c r="N4085" s="171"/>
      <c r="O4085" s="171" t="str">
        <f t="shared" si="318"/>
        <v>PH.IC.IT.250814.01</v>
      </c>
      <c r="Q4085" s="171" t="str">
        <f t="shared" si="319"/>
        <v>CL.IC.IT.250814.01</v>
      </c>
      <c r="AR4085" s="145" t="s">
        <v>12773</v>
      </c>
      <c r="AS4085" s="145">
        <v>1749</v>
      </c>
    </row>
    <row r="4086" spans="1:45" s="145" customFormat="1" ht="16">
      <c r="A4086" s="145" t="s">
        <v>9344</v>
      </c>
      <c r="C4086" s="170" t="s">
        <v>10708</v>
      </c>
      <c r="E4086" s="170" t="s">
        <v>92</v>
      </c>
      <c r="F4086" s="145" t="s">
        <v>14612</v>
      </c>
      <c r="G4086" s="145" t="s">
        <v>8530</v>
      </c>
      <c r="H4086" s="170" t="s">
        <v>594</v>
      </c>
      <c r="I4086" s="145" t="s">
        <v>11933</v>
      </c>
      <c r="J4086" s="171" t="str">
        <f t="shared" si="315"/>
        <v>IC.IT.250815</v>
      </c>
      <c r="K4086" s="170" t="s">
        <v>12175</v>
      </c>
      <c r="L4086" s="145" t="str">
        <f t="shared" si="316"/>
        <v xml:space="preserve">     Drsg drainage copious amount </v>
      </c>
      <c r="M4086" s="171" t="str">
        <f t="shared" si="317"/>
        <v>PI.IC.IT.250815.01</v>
      </c>
      <c r="N4086" s="171"/>
      <c r="O4086" s="171" t="str">
        <f t="shared" si="318"/>
        <v>PH.IC.IT.250815.01</v>
      </c>
      <c r="Q4086" s="171" t="str">
        <f t="shared" si="319"/>
        <v>CL.IC.IT.250815.01</v>
      </c>
      <c r="AR4086" s="145" t="s">
        <v>12773</v>
      </c>
      <c r="AS4086" s="145">
        <v>1749</v>
      </c>
    </row>
    <row r="4087" spans="1:45" s="145" customFormat="1" ht="16">
      <c r="A4087" s="145" t="s">
        <v>9344</v>
      </c>
      <c r="C4087" s="170" t="s">
        <v>10708</v>
      </c>
      <c r="D4087" s="145" t="s">
        <v>8639</v>
      </c>
      <c r="E4087" s="170" t="s">
        <v>93</v>
      </c>
      <c r="F4087" s="145" t="s">
        <v>14612</v>
      </c>
      <c r="G4087" s="145" t="s">
        <v>8531</v>
      </c>
      <c r="H4087" s="170" t="s">
        <v>11848</v>
      </c>
      <c r="I4087" s="145" t="s">
        <v>11753</v>
      </c>
      <c r="J4087" s="171" t="str">
        <f t="shared" si="315"/>
        <v>IC.IT.250901</v>
      </c>
      <c r="K4087" s="170" t="s">
        <v>12175</v>
      </c>
      <c r="L4087" s="145" t="str">
        <f t="shared" si="316"/>
        <v xml:space="preserve">     Drsg drainage unchanged</v>
      </c>
      <c r="M4087" s="171" t="str">
        <f t="shared" si="317"/>
        <v>PI.IC.IT.250901.01</v>
      </c>
      <c r="N4087" s="171"/>
      <c r="O4087" s="171" t="str">
        <f t="shared" si="318"/>
        <v>PH.IC.IT.250901.01</v>
      </c>
      <c r="Q4087" s="171" t="str">
        <f t="shared" si="319"/>
        <v>CL.IC.IT.250901.01</v>
      </c>
      <c r="AR4087" s="145" t="s">
        <v>12773</v>
      </c>
      <c r="AS4087" s="145">
        <v>1749</v>
      </c>
    </row>
    <row r="4088" spans="1:45" s="145" customFormat="1" ht="16">
      <c r="A4088" s="145" t="s">
        <v>9344</v>
      </c>
      <c r="C4088" s="170" t="s">
        <v>10708</v>
      </c>
      <c r="E4088" s="170" t="s">
        <v>93</v>
      </c>
      <c r="F4088" s="145" t="s">
        <v>14612</v>
      </c>
      <c r="G4088" s="145" t="s">
        <v>11651</v>
      </c>
      <c r="H4088" s="170" t="s">
        <v>12030</v>
      </c>
      <c r="I4088" s="145" t="s">
        <v>11752</v>
      </c>
      <c r="J4088" s="171" t="str">
        <f t="shared" si="315"/>
        <v>IC.IT.250902</v>
      </c>
      <c r="K4088" s="170" t="s">
        <v>12175</v>
      </c>
      <c r="L4088" s="145" t="str">
        <f t="shared" si="316"/>
        <v xml:space="preserve">     Drsg drainage decreasing</v>
      </c>
      <c r="M4088" s="171" t="str">
        <f t="shared" si="317"/>
        <v>PI.IC.IT.250902.01</v>
      </c>
      <c r="N4088" s="171"/>
      <c r="O4088" s="171" t="str">
        <f t="shared" si="318"/>
        <v>PH.IC.IT.250902.01</v>
      </c>
      <c r="Q4088" s="171" t="str">
        <f t="shared" si="319"/>
        <v>CL.IC.IT.250902.01</v>
      </c>
      <c r="AR4088" s="145" t="s">
        <v>12773</v>
      </c>
      <c r="AS4088" s="145">
        <v>1749</v>
      </c>
    </row>
    <row r="4089" spans="1:45" s="145" customFormat="1" ht="16">
      <c r="A4089" s="145" t="s">
        <v>9344</v>
      </c>
      <c r="C4089" s="170" t="s">
        <v>10708</v>
      </c>
      <c r="E4089" s="170" t="s">
        <v>93</v>
      </c>
      <c r="F4089" s="145" t="s">
        <v>14612</v>
      </c>
      <c r="G4089" s="145" t="s">
        <v>11652</v>
      </c>
      <c r="H4089" s="170" t="s">
        <v>12032</v>
      </c>
      <c r="I4089" s="145" t="s">
        <v>11583</v>
      </c>
      <c r="J4089" s="171" t="str">
        <f t="shared" si="315"/>
        <v>IC.IT.250903</v>
      </c>
      <c r="K4089" s="170" t="s">
        <v>12175</v>
      </c>
      <c r="L4089" s="145" t="str">
        <f t="shared" si="316"/>
        <v xml:space="preserve">     Drsg drainage increasing</v>
      </c>
      <c r="M4089" s="171" t="str">
        <f t="shared" si="317"/>
        <v>PI.IC.IT.250903.01</v>
      </c>
      <c r="N4089" s="171"/>
      <c r="O4089" s="171" t="str">
        <f t="shared" si="318"/>
        <v>PH.IC.IT.250903.01</v>
      </c>
      <c r="Q4089" s="171" t="str">
        <f t="shared" si="319"/>
        <v>CL.IC.IT.250903.01</v>
      </c>
      <c r="AR4089" s="145" t="s">
        <v>12773</v>
      </c>
      <c r="AS4089" s="145">
        <v>1749</v>
      </c>
    </row>
    <row r="4090" spans="1:45" s="167" customFormat="1" ht="15">
      <c r="A4090" s="167" t="s">
        <v>9344</v>
      </c>
      <c r="C4090" s="61" t="s">
        <v>10708</v>
      </c>
      <c r="D4090" s="167" t="s">
        <v>13489</v>
      </c>
      <c r="E4090" s="61" t="s">
        <v>3188</v>
      </c>
      <c r="F4090" s="167" t="s">
        <v>493</v>
      </c>
      <c r="G4090" s="167" t="s">
        <v>13213</v>
      </c>
      <c r="H4090" s="62" t="s">
        <v>11848</v>
      </c>
      <c r="I4090" s="167" t="s">
        <v>8798</v>
      </c>
      <c r="J4090" s="63" t="str">
        <f t="shared" si="315"/>
        <v>IC.IT.251001</v>
      </c>
      <c r="K4090" s="61" t="s">
        <v>12175</v>
      </c>
      <c r="L4090" s="167" t="str">
        <f t="shared" si="316"/>
        <v xml:space="preserve">     Continuous</v>
      </c>
      <c r="M4090" s="168" t="str">
        <f t="shared" si="317"/>
        <v>PI.IC.IT.251001.01</v>
      </c>
      <c r="N4090" s="168"/>
      <c r="O4090" s="168" t="str">
        <f t="shared" si="318"/>
        <v>PH.IC.IT.251001.01</v>
      </c>
      <c r="Q4090" s="168" t="str">
        <f t="shared" si="319"/>
        <v>CL.IC.IT.251001.01</v>
      </c>
    </row>
    <row r="4091" spans="1:45" s="167" customFormat="1" ht="15">
      <c r="A4091" s="167" t="s">
        <v>9344</v>
      </c>
      <c r="C4091" s="61" t="s">
        <v>10708</v>
      </c>
      <c r="E4091" s="61" t="s">
        <v>3188</v>
      </c>
      <c r="F4091" s="167" t="s">
        <v>493</v>
      </c>
      <c r="G4091" s="129" t="s">
        <v>8799</v>
      </c>
      <c r="H4091" s="62" t="s">
        <v>12030</v>
      </c>
      <c r="I4091" s="129" t="s">
        <v>11013</v>
      </c>
      <c r="J4091" s="63" t="str">
        <f t="shared" si="315"/>
        <v>IC.IT.251002</v>
      </c>
      <c r="K4091" s="61" t="s">
        <v>12175</v>
      </c>
      <c r="L4091" s="167" t="str">
        <f t="shared" si="316"/>
        <v xml:space="preserve">     Intermittent</v>
      </c>
      <c r="M4091" s="168" t="str">
        <f t="shared" si="317"/>
        <v>PI.IC.IT.251002.01</v>
      </c>
      <c r="N4091" s="168"/>
      <c r="O4091" s="168" t="str">
        <f t="shared" si="318"/>
        <v>PH.IC.IT.251002.01</v>
      </c>
      <c r="Q4091" s="168" t="str">
        <f t="shared" si="319"/>
        <v>CL.IC.IT.251002.01</v>
      </c>
    </row>
    <row r="4092" spans="1:45" s="167" customFormat="1" ht="15">
      <c r="A4092" s="167" t="s">
        <v>9344</v>
      </c>
      <c r="C4092" s="61" t="s">
        <v>10708</v>
      </c>
      <c r="D4092" s="167" t="s">
        <v>13490</v>
      </c>
      <c r="E4092" s="61" t="s">
        <v>155</v>
      </c>
      <c r="F4092" s="167" t="s">
        <v>493</v>
      </c>
      <c r="G4092" s="129" t="s">
        <v>8801</v>
      </c>
      <c r="H4092" s="62" t="s">
        <v>11848</v>
      </c>
      <c r="I4092" s="129" t="s">
        <v>8802</v>
      </c>
      <c r="J4092" s="63" t="str">
        <f t="shared" si="315"/>
        <v>IC.IT.251101</v>
      </c>
      <c r="K4092" s="61" t="s">
        <v>12175</v>
      </c>
      <c r="L4092" s="167" t="str">
        <f t="shared" si="316"/>
        <v xml:space="preserve">     125 mmHg</v>
      </c>
      <c r="M4092" s="168" t="str">
        <f t="shared" si="317"/>
        <v>PI.IC.IT.251101.01</v>
      </c>
      <c r="N4092" s="168"/>
      <c r="O4092" s="168" t="str">
        <f t="shared" si="318"/>
        <v>PH.IC.IT.251101.01</v>
      </c>
      <c r="Q4092" s="168" t="str">
        <f t="shared" si="319"/>
        <v>CL.IC.IT.251101.01</v>
      </c>
    </row>
    <row r="4093" spans="1:45" s="167" customFormat="1" ht="15">
      <c r="A4093" s="167" t="s">
        <v>9344</v>
      </c>
      <c r="C4093" s="61" t="s">
        <v>10708</v>
      </c>
      <c r="E4093" s="61" t="s">
        <v>155</v>
      </c>
      <c r="F4093" s="167" t="s">
        <v>493</v>
      </c>
      <c r="G4093" s="129" t="s">
        <v>8803</v>
      </c>
      <c r="H4093" s="62" t="s">
        <v>12030</v>
      </c>
      <c r="I4093" s="129" t="s">
        <v>8804</v>
      </c>
      <c r="J4093" s="63" t="str">
        <f t="shared" si="315"/>
        <v>IC.IT.251102</v>
      </c>
      <c r="K4093" s="61" t="s">
        <v>12175</v>
      </c>
      <c r="L4093" s="167" t="str">
        <f t="shared" si="316"/>
        <v xml:space="preserve">     75 mmHg</v>
      </c>
      <c r="M4093" s="168" t="str">
        <f t="shared" si="317"/>
        <v>PI.IC.IT.251102.01</v>
      </c>
      <c r="N4093" s="168"/>
      <c r="O4093" s="168" t="str">
        <f t="shared" si="318"/>
        <v>PH.IC.IT.251102.01</v>
      </c>
      <c r="Q4093" s="168" t="str">
        <f t="shared" si="319"/>
        <v>CL.IC.IT.251102.01</v>
      </c>
    </row>
    <row r="4094" spans="1:45" s="167" customFormat="1" ht="15">
      <c r="A4094" s="167" t="s">
        <v>9344</v>
      </c>
      <c r="C4094" s="61" t="s">
        <v>10708</v>
      </c>
      <c r="E4094" s="61" t="s">
        <v>155</v>
      </c>
      <c r="F4094" s="167" t="s">
        <v>493</v>
      </c>
      <c r="G4094" s="129" t="s">
        <v>8805</v>
      </c>
      <c r="H4094" s="62" t="s">
        <v>12032</v>
      </c>
      <c r="I4094" s="129" t="s">
        <v>8806</v>
      </c>
      <c r="J4094" s="63" t="str">
        <f t="shared" si="315"/>
        <v>IC.IT.251103</v>
      </c>
      <c r="K4094" s="61" t="s">
        <v>12175</v>
      </c>
      <c r="L4094" s="167" t="str">
        <f t="shared" si="316"/>
        <v xml:space="preserve">     25 mmHg</v>
      </c>
      <c r="M4094" s="168" t="str">
        <f t="shared" si="317"/>
        <v>PI.IC.IT.251103.01</v>
      </c>
      <c r="N4094" s="168"/>
      <c r="O4094" s="168" t="str">
        <f t="shared" si="318"/>
        <v>PH.IC.IT.251103.01</v>
      </c>
      <c r="Q4094" s="168" t="str">
        <f t="shared" si="319"/>
        <v>CL.IC.IT.251103.01</v>
      </c>
    </row>
    <row r="4095" spans="1:45" s="167" customFormat="1" ht="15">
      <c r="A4095" s="167" t="s">
        <v>9344</v>
      </c>
      <c r="C4095" s="61" t="s">
        <v>10708</v>
      </c>
      <c r="E4095" s="61" t="s">
        <v>155</v>
      </c>
      <c r="F4095" s="167" t="s">
        <v>493</v>
      </c>
      <c r="G4095" s="129" t="s">
        <v>8919</v>
      </c>
      <c r="H4095" s="62" t="s">
        <v>12028</v>
      </c>
      <c r="I4095" s="129" t="s">
        <v>8656</v>
      </c>
      <c r="J4095" s="63" t="str">
        <f t="shared" si="315"/>
        <v>IC.IT.251104</v>
      </c>
      <c r="K4095" s="61" t="s">
        <v>12175</v>
      </c>
      <c r="L4095" s="167" t="str">
        <f t="shared" si="316"/>
        <v xml:space="preserve">     50 mmHg</v>
      </c>
      <c r="M4095" s="168" t="str">
        <f t="shared" si="317"/>
        <v>PI.IC.IT.251104.01</v>
      </c>
      <c r="N4095" s="168"/>
      <c r="O4095" s="168" t="str">
        <f t="shared" si="318"/>
        <v>PH.IC.IT.251104.01</v>
      </c>
      <c r="Q4095" s="168" t="str">
        <f t="shared" si="319"/>
        <v>CL.IC.IT.251104.01</v>
      </c>
    </row>
    <row r="4096" spans="1:45" s="167" customFormat="1" ht="15">
      <c r="A4096" s="167" t="s">
        <v>9344</v>
      </c>
      <c r="C4096" s="61" t="s">
        <v>10708</v>
      </c>
      <c r="E4096" s="61" t="s">
        <v>155</v>
      </c>
      <c r="F4096" s="167" t="s">
        <v>493</v>
      </c>
      <c r="G4096" s="129" t="s">
        <v>8657</v>
      </c>
      <c r="H4096" s="62" t="s">
        <v>12210</v>
      </c>
      <c r="I4096" s="129" t="s">
        <v>8658</v>
      </c>
      <c r="J4096" s="63" t="str">
        <f t="shared" si="315"/>
        <v>IC.IT.251105</v>
      </c>
      <c r="K4096" s="61" t="s">
        <v>12175</v>
      </c>
      <c r="L4096" s="167" t="str">
        <f t="shared" si="316"/>
        <v xml:space="preserve">     100 mmHg</v>
      </c>
      <c r="M4096" s="168" t="str">
        <f t="shared" si="317"/>
        <v>PI.IC.IT.251105.01</v>
      </c>
      <c r="N4096" s="168"/>
      <c r="O4096" s="168" t="str">
        <f t="shared" si="318"/>
        <v>PH.IC.IT.251105.01</v>
      </c>
      <c r="Q4096" s="168" t="str">
        <f t="shared" si="319"/>
        <v>CL.IC.IT.251105.01</v>
      </c>
    </row>
    <row r="4097" spans="1:29" s="167" customFormat="1" ht="15">
      <c r="A4097" s="167" t="s">
        <v>9344</v>
      </c>
      <c r="C4097" s="61" t="s">
        <v>10708</v>
      </c>
      <c r="E4097" s="61" t="s">
        <v>155</v>
      </c>
      <c r="F4097" s="167" t="s">
        <v>493</v>
      </c>
      <c r="G4097" s="129" t="s">
        <v>8651</v>
      </c>
      <c r="H4097" s="62" t="s">
        <v>12212</v>
      </c>
      <c r="I4097" s="129" t="s">
        <v>8652</v>
      </c>
      <c r="J4097" s="63" t="str">
        <f t="shared" si="315"/>
        <v>IC.IT.251106</v>
      </c>
      <c r="K4097" s="61" t="s">
        <v>12175</v>
      </c>
      <c r="L4097" s="167" t="str">
        <f t="shared" si="316"/>
        <v xml:space="preserve">     150 mmHg</v>
      </c>
      <c r="M4097" s="168" t="str">
        <f t="shared" si="317"/>
        <v>PI.IC.IT.251106.01</v>
      </c>
      <c r="N4097" s="168"/>
      <c r="O4097" s="168" t="str">
        <f t="shared" si="318"/>
        <v>PH.IC.IT.251106.01</v>
      </c>
      <c r="Q4097" s="168" t="str">
        <f t="shared" si="319"/>
        <v>CL.IC.IT.251106.01</v>
      </c>
    </row>
    <row r="4098" spans="1:29" s="167" customFormat="1" ht="15">
      <c r="A4098" s="167" t="s">
        <v>9344</v>
      </c>
      <c r="C4098" s="61" t="s">
        <v>10708</v>
      </c>
      <c r="D4098" s="167" t="s">
        <v>8653</v>
      </c>
      <c r="E4098" s="61" t="s">
        <v>153</v>
      </c>
      <c r="F4098" s="167" t="s">
        <v>493</v>
      </c>
      <c r="G4098" s="129" t="s">
        <v>8654</v>
      </c>
      <c r="H4098" s="62" t="s">
        <v>11848</v>
      </c>
      <c r="I4098" s="129" t="s">
        <v>10076</v>
      </c>
      <c r="J4098" s="63" t="str">
        <f t="shared" ref="J4098:J4161" si="320">CONCATENATE("IC.IT.",C4098,E4098,H4098)</f>
        <v>IC.IT.251201</v>
      </c>
      <c r="K4098" s="61" t="s">
        <v>12175</v>
      </c>
      <c r="L4098" s="167" t="str">
        <f t="shared" ref="L4098:L4161" si="321">G4098</f>
        <v xml:space="preserve">     Done: specify date/time</v>
      </c>
      <c r="M4098" s="168" t="str">
        <f t="shared" ref="M4098:M4161" si="322">CONCATENATE("PI.",J4098,".",K4098)</f>
        <v>PI.IC.IT.251201.01</v>
      </c>
      <c r="N4098" s="168"/>
      <c r="O4098" s="168" t="str">
        <f t="shared" ref="O4098:O4161" si="323">CONCATENATE("PH.",J4098,".",K4098)</f>
        <v>PH.IC.IT.251201.01</v>
      </c>
      <c r="Q4098" s="168" t="str">
        <f t="shared" ref="Q4098:Q4161" si="324">CONCATENATE("CL.",J4098,".",K4098)</f>
        <v>CL.IC.IT.251201.01</v>
      </c>
    </row>
    <row r="4099" spans="1:29" s="167" customFormat="1" ht="15">
      <c r="A4099" s="167" t="s">
        <v>9344</v>
      </c>
      <c r="C4099" s="61" t="s">
        <v>10708</v>
      </c>
      <c r="E4099" s="61" t="s">
        <v>153</v>
      </c>
      <c r="F4099" s="167" t="s">
        <v>493</v>
      </c>
      <c r="G4099" s="129" t="s">
        <v>8655</v>
      </c>
      <c r="H4099" s="62" t="s">
        <v>12030</v>
      </c>
      <c r="I4099" s="129" t="s">
        <v>12171</v>
      </c>
      <c r="J4099" s="63" t="str">
        <f t="shared" si="320"/>
        <v>IC.IT.251202</v>
      </c>
      <c r="K4099" s="61" t="s">
        <v>12175</v>
      </c>
      <c r="L4099" s="167" t="str">
        <f t="shared" si="321"/>
        <v xml:space="preserve">     N/A</v>
      </c>
      <c r="M4099" s="168" t="str">
        <f t="shared" si="322"/>
        <v>PI.IC.IT.251202.01</v>
      </c>
      <c r="N4099" s="168"/>
      <c r="O4099" s="168" t="str">
        <f t="shared" si="323"/>
        <v>PH.IC.IT.251202.01</v>
      </c>
      <c r="Q4099" s="168" t="str">
        <f t="shared" si="324"/>
        <v>CL.IC.IT.251202.01</v>
      </c>
    </row>
    <row r="4100" spans="1:29" s="167" customFormat="1" ht="15">
      <c r="A4100" s="167" t="s">
        <v>9344</v>
      </c>
      <c r="C4100" s="61" t="s">
        <v>10708</v>
      </c>
      <c r="D4100" s="167" t="s">
        <v>8518</v>
      </c>
      <c r="E4100" s="61" t="s">
        <v>215</v>
      </c>
      <c r="F4100" s="167" t="s">
        <v>494</v>
      </c>
      <c r="G4100" s="129" t="s">
        <v>8548</v>
      </c>
      <c r="H4100" s="62" t="s">
        <v>11848</v>
      </c>
      <c r="I4100" s="129" t="s">
        <v>11402</v>
      </c>
      <c r="J4100" s="63" t="str">
        <f t="shared" si="320"/>
        <v>IC.IT.251301</v>
      </c>
      <c r="K4100" s="61" t="s">
        <v>1702</v>
      </c>
      <c r="L4100" s="167" t="str">
        <f t="shared" si="321"/>
        <v xml:space="preserve">     Right</v>
      </c>
      <c r="M4100" s="168" t="str">
        <f t="shared" si="322"/>
        <v>PI.IC.IT.251301.01</v>
      </c>
      <c r="N4100" s="168"/>
      <c r="O4100" s="168" t="str">
        <f t="shared" si="323"/>
        <v>PH.IC.IT.251301.01</v>
      </c>
      <c r="Q4100" s="168" t="str">
        <f t="shared" si="324"/>
        <v>CL.IC.IT.251301.01</v>
      </c>
    </row>
    <row r="4101" spans="1:29" s="167" customFormat="1" ht="15">
      <c r="A4101" s="167" t="s">
        <v>9344</v>
      </c>
      <c r="C4101" s="61" t="s">
        <v>10708</v>
      </c>
      <c r="E4101" s="61" t="s">
        <v>215</v>
      </c>
      <c r="F4101" s="167" t="s">
        <v>494</v>
      </c>
      <c r="G4101" s="129" t="s">
        <v>8661</v>
      </c>
      <c r="H4101" s="62" t="s">
        <v>12030</v>
      </c>
      <c r="I4101" s="129" t="s">
        <v>11563</v>
      </c>
      <c r="J4101" s="63" t="str">
        <f t="shared" si="320"/>
        <v>IC.IT.251302</v>
      </c>
      <c r="K4101" s="61" t="s">
        <v>12175</v>
      </c>
      <c r="L4101" s="167" t="str">
        <f t="shared" si="321"/>
        <v xml:space="preserve">     Left</v>
      </c>
      <c r="M4101" s="168" t="str">
        <f t="shared" si="322"/>
        <v>PI.IC.IT.251302.01</v>
      </c>
      <c r="N4101" s="168"/>
      <c r="O4101" s="168" t="str">
        <f t="shared" si="323"/>
        <v>PH.IC.IT.251302.01</v>
      </c>
      <c r="Q4101" s="168" t="str">
        <f t="shared" si="324"/>
        <v>CL.IC.IT.251302.01</v>
      </c>
    </row>
    <row r="4102" spans="1:29" s="167" customFormat="1" ht="15">
      <c r="A4102" s="167" t="s">
        <v>9344</v>
      </c>
      <c r="C4102" s="61" t="s">
        <v>10708</v>
      </c>
      <c r="D4102" s="167" t="s">
        <v>8520</v>
      </c>
      <c r="E4102" s="61" t="s">
        <v>4082</v>
      </c>
      <c r="F4102" s="167" t="s">
        <v>494</v>
      </c>
      <c r="G4102" s="129" t="s">
        <v>8662</v>
      </c>
      <c r="H4102" s="62" t="s">
        <v>11848</v>
      </c>
      <c r="I4102" s="129" t="s">
        <v>9372</v>
      </c>
      <c r="J4102" s="63" t="str">
        <f t="shared" si="320"/>
        <v>IC.IT.251401</v>
      </c>
      <c r="K4102" s="61" t="s">
        <v>12175</v>
      </c>
      <c r="L4102" s="167" t="str">
        <f t="shared" si="321"/>
        <v xml:space="preserve">     Lateral</v>
      </c>
      <c r="M4102" s="168" t="str">
        <f t="shared" si="322"/>
        <v>PI.IC.IT.251401.01</v>
      </c>
      <c r="N4102" s="168"/>
      <c r="O4102" s="168" t="str">
        <f t="shared" si="323"/>
        <v>PH.IC.IT.251401.01</v>
      </c>
      <c r="Q4102" s="168" t="str">
        <f t="shared" si="324"/>
        <v>CL.IC.IT.251401.01</v>
      </c>
    </row>
    <row r="4103" spans="1:29" s="167" customFormat="1" ht="15">
      <c r="A4103" s="167" t="s">
        <v>9344</v>
      </c>
      <c r="C4103" s="61" t="s">
        <v>10708</v>
      </c>
      <c r="E4103" s="61" t="s">
        <v>4082</v>
      </c>
      <c r="F4103" s="167" t="s">
        <v>494</v>
      </c>
      <c r="G4103" s="129" t="s">
        <v>8663</v>
      </c>
      <c r="H4103" s="62" t="s">
        <v>12030</v>
      </c>
      <c r="I4103" s="129" t="s">
        <v>9373</v>
      </c>
      <c r="J4103" s="63" t="str">
        <f t="shared" si="320"/>
        <v>IC.IT.251402</v>
      </c>
      <c r="K4103" s="61" t="s">
        <v>12175</v>
      </c>
      <c r="L4103" s="167" t="str">
        <f t="shared" si="321"/>
        <v xml:space="preserve">     Medial</v>
      </c>
      <c r="M4103" s="168" t="str">
        <f t="shared" si="322"/>
        <v>PI.IC.IT.251402.01</v>
      </c>
      <c r="N4103" s="168"/>
      <c r="O4103" s="168" t="str">
        <f t="shared" si="323"/>
        <v>PH.IC.IT.251402.01</v>
      </c>
      <c r="Q4103" s="168" t="str">
        <f t="shared" si="324"/>
        <v>CL.IC.IT.251402.01</v>
      </c>
    </row>
    <row r="4104" spans="1:29" s="167" customFormat="1" ht="15">
      <c r="A4104" s="167" t="s">
        <v>9344</v>
      </c>
      <c r="C4104" s="61" t="s">
        <v>10708</v>
      </c>
      <c r="E4104" s="61" t="s">
        <v>4082</v>
      </c>
      <c r="F4104" s="167" t="s">
        <v>494</v>
      </c>
      <c r="G4104" s="129" t="s">
        <v>8664</v>
      </c>
      <c r="H4104" s="62" t="s">
        <v>12032</v>
      </c>
      <c r="I4104" s="129" t="s">
        <v>9374</v>
      </c>
      <c r="J4104" s="63" t="str">
        <f t="shared" si="320"/>
        <v>IC.IT.251403</v>
      </c>
      <c r="K4104" s="61" t="s">
        <v>12175</v>
      </c>
      <c r="L4104" s="167" t="str">
        <f t="shared" si="321"/>
        <v xml:space="preserve">     Anterior</v>
      </c>
      <c r="M4104" s="168" t="str">
        <f t="shared" si="322"/>
        <v>PI.IC.IT.251403.01</v>
      </c>
      <c r="N4104" s="168"/>
      <c r="O4104" s="168" t="str">
        <f t="shared" si="323"/>
        <v>PH.IC.IT.251403.01</v>
      </c>
      <c r="Q4104" s="168" t="str">
        <f t="shared" si="324"/>
        <v>CL.IC.IT.251403.01</v>
      </c>
    </row>
    <row r="4105" spans="1:29" s="167" customFormat="1" ht="15">
      <c r="A4105" s="167" t="s">
        <v>9344</v>
      </c>
      <c r="C4105" s="61" t="s">
        <v>10708</v>
      </c>
      <c r="E4105" s="61" t="s">
        <v>4082</v>
      </c>
      <c r="F4105" s="167" t="s">
        <v>494</v>
      </c>
      <c r="G4105" s="129" t="s">
        <v>8665</v>
      </c>
      <c r="H4105" s="62" t="s">
        <v>12028</v>
      </c>
      <c r="I4105" s="129" t="s">
        <v>9375</v>
      </c>
      <c r="J4105" s="63" t="str">
        <f t="shared" si="320"/>
        <v>IC.IT.251404</v>
      </c>
      <c r="K4105" s="61" t="s">
        <v>12175</v>
      </c>
      <c r="L4105" s="167" t="str">
        <f t="shared" si="321"/>
        <v xml:space="preserve">     Posterior</v>
      </c>
      <c r="M4105" s="168" t="str">
        <f t="shared" si="322"/>
        <v>PI.IC.IT.251404.01</v>
      </c>
      <c r="N4105" s="168"/>
      <c r="O4105" s="168" t="str">
        <f t="shared" si="323"/>
        <v>PH.IC.IT.251404.01</v>
      </c>
      <c r="Q4105" s="168" t="str">
        <f t="shared" si="324"/>
        <v>CL.IC.IT.251404.01</v>
      </c>
    </row>
    <row r="4106" spans="1:29" s="167" customFormat="1" ht="15">
      <c r="A4106" s="167" t="s">
        <v>9344</v>
      </c>
      <c r="C4106" s="61" t="s">
        <v>10708</v>
      </c>
      <c r="E4106" s="61" t="s">
        <v>4082</v>
      </c>
      <c r="F4106" s="167" t="s">
        <v>494</v>
      </c>
      <c r="G4106" s="129" t="s">
        <v>8666</v>
      </c>
      <c r="H4106" s="62" t="s">
        <v>12210</v>
      </c>
      <c r="I4106" s="129" t="s">
        <v>9255</v>
      </c>
      <c r="J4106" s="63" t="str">
        <f t="shared" si="320"/>
        <v>IC.IT.251405</v>
      </c>
      <c r="K4106" s="61" t="s">
        <v>12175</v>
      </c>
      <c r="L4106" s="167" t="str">
        <f t="shared" si="321"/>
        <v xml:space="preserve">     Proximal</v>
      </c>
      <c r="M4106" s="168" t="str">
        <f t="shared" si="322"/>
        <v>PI.IC.IT.251405.01</v>
      </c>
      <c r="N4106" s="168"/>
      <c r="O4106" s="168" t="str">
        <f t="shared" si="323"/>
        <v>PH.IC.IT.251405.01</v>
      </c>
      <c r="Q4106" s="168" t="str">
        <f t="shared" si="324"/>
        <v>CL.IC.IT.251405.01</v>
      </c>
    </row>
    <row r="4107" spans="1:29" s="167" customFormat="1" ht="15">
      <c r="A4107" s="167" t="s">
        <v>9344</v>
      </c>
      <c r="C4107" s="61" t="s">
        <v>10708</v>
      </c>
      <c r="E4107" s="61" t="s">
        <v>4082</v>
      </c>
      <c r="F4107" s="167" t="s">
        <v>494</v>
      </c>
      <c r="G4107" s="167" t="s">
        <v>8556</v>
      </c>
      <c r="H4107" s="62" t="s">
        <v>12212</v>
      </c>
      <c r="I4107" s="167" t="s">
        <v>9256</v>
      </c>
      <c r="J4107" s="63" t="str">
        <f t="shared" si="320"/>
        <v>IC.IT.251406</v>
      </c>
      <c r="K4107" s="61" t="s">
        <v>12175</v>
      </c>
      <c r="L4107" s="167" t="str">
        <f t="shared" si="321"/>
        <v xml:space="preserve">     Distal</v>
      </c>
      <c r="M4107" s="168" t="str">
        <f t="shared" si="322"/>
        <v>PI.IC.IT.251406.01</v>
      </c>
      <c r="N4107" s="168"/>
      <c r="O4107" s="168" t="str">
        <f t="shared" si="323"/>
        <v>PH.IC.IT.251406.01</v>
      </c>
      <c r="Q4107" s="168" t="str">
        <f t="shared" si="324"/>
        <v>CL.IC.IT.251406.01</v>
      </c>
    </row>
    <row r="4108" spans="1:29" s="167" customFormat="1" ht="15">
      <c r="A4108" s="167" t="s">
        <v>9344</v>
      </c>
      <c r="C4108" s="61" t="s">
        <v>10708</v>
      </c>
      <c r="D4108" s="167" t="s">
        <v>8521</v>
      </c>
      <c r="E4108" s="61" t="s">
        <v>594</v>
      </c>
      <c r="F4108" s="167" t="s">
        <v>495</v>
      </c>
      <c r="G4108" s="167" t="s">
        <v>8552</v>
      </c>
      <c r="H4108" s="62" t="s">
        <v>11848</v>
      </c>
      <c r="I4108" s="167" t="s">
        <v>8552</v>
      </c>
      <c r="J4108" s="63" t="str">
        <f t="shared" si="320"/>
        <v>IC.IT.251501</v>
      </c>
      <c r="K4108" s="61" t="s">
        <v>12175</v>
      </c>
      <c r="L4108" s="167" t="str">
        <f t="shared" si="321"/>
        <v>Abdomen</v>
      </c>
      <c r="M4108" s="168" t="str">
        <f t="shared" si="322"/>
        <v>PI.IC.IT.251501.01</v>
      </c>
      <c r="N4108" s="168"/>
      <c r="O4108" s="168" t="str">
        <f t="shared" si="323"/>
        <v>PH.IC.IT.251501.01</v>
      </c>
      <c r="Q4108" s="168" t="str">
        <f t="shared" si="324"/>
        <v>CL.IC.IT.251501.01</v>
      </c>
    </row>
    <row r="4109" spans="1:29" s="167" customFormat="1" ht="15">
      <c r="A4109" s="167" t="s">
        <v>9344</v>
      </c>
      <c r="C4109" s="61" t="s">
        <v>10708</v>
      </c>
      <c r="E4109" s="61" t="s">
        <v>594</v>
      </c>
      <c r="F4109" s="167" t="s">
        <v>495</v>
      </c>
      <c r="G4109" s="167" t="s">
        <v>8553</v>
      </c>
      <c r="H4109" s="62" t="s">
        <v>12030</v>
      </c>
      <c r="I4109" s="167" t="s">
        <v>8553</v>
      </c>
      <c r="J4109" s="63" t="str">
        <f t="shared" si="320"/>
        <v>IC.IT.251502</v>
      </c>
      <c r="K4109" s="61" t="s">
        <v>12175</v>
      </c>
      <c r="L4109" s="167" t="str">
        <f t="shared" si="321"/>
        <v>Flank</v>
      </c>
      <c r="M4109" s="168" t="str">
        <f t="shared" si="322"/>
        <v>PI.IC.IT.251502.01</v>
      </c>
      <c r="N4109" s="168"/>
      <c r="O4109" s="168" t="str">
        <f t="shared" si="323"/>
        <v>PH.IC.IT.251502.01</v>
      </c>
      <c r="Q4109" s="168" t="str">
        <f t="shared" si="324"/>
        <v>CL.IC.IT.251502.01</v>
      </c>
    </row>
    <row r="4110" spans="1:29" s="167" customFormat="1" ht="15">
      <c r="A4110" s="167" t="s">
        <v>9344</v>
      </c>
      <c r="C4110" s="61" t="s">
        <v>10708</v>
      </c>
      <c r="E4110" s="61" t="s">
        <v>594</v>
      </c>
      <c r="F4110" s="167" t="s">
        <v>495</v>
      </c>
      <c r="G4110" s="86" t="s">
        <v>13497</v>
      </c>
      <c r="H4110" s="62" t="s">
        <v>12032</v>
      </c>
      <c r="I4110" s="167" t="s">
        <v>9398</v>
      </c>
      <c r="J4110" s="63" t="str">
        <f t="shared" si="320"/>
        <v>IC.IT.251503</v>
      </c>
      <c r="K4110" s="61" t="s">
        <v>12175</v>
      </c>
      <c r="L4110" s="167" t="str">
        <f t="shared" si="321"/>
        <v xml:space="preserve">     Flank, right</v>
      </c>
      <c r="M4110" s="168" t="str">
        <f t="shared" si="322"/>
        <v>PI.IC.IT.251503.01</v>
      </c>
      <c r="N4110" s="168"/>
      <c r="O4110" s="168" t="str">
        <f t="shared" si="323"/>
        <v>PH.IC.IT.251503.01</v>
      </c>
      <c r="Q4110" s="168" t="str">
        <f t="shared" si="324"/>
        <v>CL.IC.IT.251503.01</v>
      </c>
      <c r="AB4110" s="167" t="s">
        <v>12773</v>
      </c>
      <c r="AC4110" s="167">
        <v>1428</v>
      </c>
    </row>
    <row r="4111" spans="1:29" s="167" customFormat="1" ht="15">
      <c r="A4111" s="167" t="s">
        <v>9344</v>
      </c>
      <c r="C4111" s="61" t="s">
        <v>10708</v>
      </c>
      <c r="E4111" s="61" t="s">
        <v>594</v>
      </c>
      <c r="F4111" s="167" t="s">
        <v>495</v>
      </c>
      <c r="G4111" s="86" t="s">
        <v>13498</v>
      </c>
      <c r="H4111" s="62" t="s">
        <v>12028</v>
      </c>
      <c r="I4111" s="167" t="s">
        <v>9558</v>
      </c>
      <c r="J4111" s="63" t="str">
        <f t="shared" si="320"/>
        <v>IC.IT.251504</v>
      </c>
      <c r="K4111" s="61" t="s">
        <v>12175</v>
      </c>
      <c r="L4111" s="167" t="str">
        <f t="shared" si="321"/>
        <v xml:space="preserve">     Flank, left</v>
      </c>
      <c r="M4111" s="168" t="str">
        <f t="shared" si="322"/>
        <v>PI.IC.IT.251504.01</v>
      </c>
      <c r="N4111" s="168"/>
      <c r="O4111" s="168" t="str">
        <f t="shared" si="323"/>
        <v>PH.IC.IT.251504.01</v>
      </c>
      <c r="Q4111" s="168" t="str">
        <f t="shared" si="324"/>
        <v>CL.IC.IT.251504.01</v>
      </c>
      <c r="AB4111" s="167" t="s">
        <v>12773</v>
      </c>
      <c r="AC4111" s="167">
        <v>1428</v>
      </c>
    </row>
    <row r="4112" spans="1:29" s="167" customFormat="1" ht="15">
      <c r="A4112" s="167" t="s">
        <v>9344</v>
      </c>
      <c r="C4112" s="61" t="s">
        <v>10708</v>
      </c>
      <c r="D4112" s="167" t="s">
        <v>8550</v>
      </c>
      <c r="E4112" s="61" t="s">
        <v>7863</v>
      </c>
      <c r="F4112" s="167" t="s">
        <v>495</v>
      </c>
      <c r="G4112" s="167" t="s">
        <v>9830</v>
      </c>
      <c r="H4112" s="62" t="s">
        <v>11848</v>
      </c>
      <c r="I4112" s="167" t="s">
        <v>10518</v>
      </c>
      <c r="J4112" s="63" t="str">
        <f t="shared" si="320"/>
        <v>IC.IT.251601</v>
      </c>
      <c r="K4112" s="61" t="s">
        <v>12175</v>
      </c>
      <c r="L4112" s="167" t="str">
        <f t="shared" si="321"/>
        <v xml:space="preserve">     RUQ</v>
      </c>
      <c r="M4112" s="168" t="str">
        <f t="shared" si="322"/>
        <v>PI.IC.IT.251601.01</v>
      </c>
      <c r="N4112" s="168"/>
      <c r="O4112" s="168" t="str">
        <f t="shared" si="323"/>
        <v>PH.IC.IT.251601.01</v>
      </c>
      <c r="Q4112" s="168" t="str">
        <f t="shared" si="324"/>
        <v>CL.IC.IT.251601.01</v>
      </c>
    </row>
    <row r="4113" spans="1:29" s="167" customFormat="1" ht="15">
      <c r="A4113" s="167" t="s">
        <v>9344</v>
      </c>
      <c r="C4113" s="61" t="s">
        <v>10708</v>
      </c>
      <c r="E4113" s="61" t="s">
        <v>7863</v>
      </c>
      <c r="F4113" s="167" t="s">
        <v>495</v>
      </c>
      <c r="G4113" s="167" t="s">
        <v>10010</v>
      </c>
      <c r="H4113" s="62" t="s">
        <v>12030</v>
      </c>
      <c r="I4113" s="167" t="s">
        <v>10520</v>
      </c>
      <c r="J4113" s="63" t="str">
        <f t="shared" si="320"/>
        <v>IC.IT.251602</v>
      </c>
      <c r="K4113" s="61" t="s">
        <v>12175</v>
      </c>
      <c r="L4113" s="167" t="str">
        <f t="shared" si="321"/>
        <v xml:space="preserve">     RLQ</v>
      </c>
      <c r="M4113" s="168" t="str">
        <f t="shared" si="322"/>
        <v>PI.IC.IT.251602.01</v>
      </c>
      <c r="N4113" s="168"/>
      <c r="O4113" s="168" t="str">
        <f t="shared" si="323"/>
        <v>PH.IC.IT.251602.01</v>
      </c>
      <c r="Q4113" s="168" t="str">
        <f t="shared" si="324"/>
        <v>CL.IC.IT.251602.01</v>
      </c>
    </row>
    <row r="4114" spans="1:29" s="167" customFormat="1" ht="15">
      <c r="A4114" s="167" t="s">
        <v>9344</v>
      </c>
      <c r="C4114" s="61" t="s">
        <v>10708</v>
      </c>
      <c r="E4114" s="61" t="s">
        <v>7863</v>
      </c>
      <c r="F4114" s="167" t="s">
        <v>495</v>
      </c>
      <c r="G4114" s="167" t="s">
        <v>10011</v>
      </c>
      <c r="H4114" s="62" t="s">
        <v>12032</v>
      </c>
      <c r="I4114" s="167" t="s">
        <v>10522</v>
      </c>
      <c r="J4114" s="63" t="str">
        <f t="shared" si="320"/>
        <v>IC.IT.251603</v>
      </c>
      <c r="K4114" s="61" t="s">
        <v>12175</v>
      </c>
      <c r="L4114" s="167" t="str">
        <f t="shared" si="321"/>
        <v xml:space="preserve">     LUQ</v>
      </c>
      <c r="M4114" s="168" t="str">
        <f t="shared" si="322"/>
        <v>PI.IC.IT.251603.01</v>
      </c>
      <c r="N4114" s="168"/>
      <c r="O4114" s="168" t="str">
        <f t="shared" si="323"/>
        <v>PH.IC.IT.251603.01</v>
      </c>
      <c r="Q4114" s="168" t="str">
        <f t="shared" si="324"/>
        <v>CL.IC.IT.251603.01</v>
      </c>
    </row>
    <row r="4115" spans="1:29" s="167" customFormat="1" ht="15">
      <c r="A4115" s="167" t="s">
        <v>9344</v>
      </c>
      <c r="C4115" s="61" t="s">
        <v>10708</v>
      </c>
      <c r="E4115" s="61" t="s">
        <v>7863</v>
      </c>
      <c r="F4115" s="167" t="s">
        <v>495</v>
      </c>
      <c r="G4115" s="167" t="s">
        <v>10012</v>
      </c>
      <c r="H4115" s="62" t="s">
        <v>12028</v>
      </c>
      <c r="I4115" s="167" t="s">
        <v>10524</v>
      </c>
      <c r="J4115" s="63" t="str">
        <f t="shared" si="320"/>
        <v>IC.IT.251604</v>
      </c>
      <c r="K4115" s="61" t="s">
        <v>12175</v>
      </c>
      <c r="L4115" s="167" t="str">
        <f t="shared" si="321"/>
        <v xml:space="preserve">     LLQ</v>
      </c>
      <c r="M4115" s="168" t="str">
        <f t="shared" si="322"/>
        <v>PI.IC.IT.251604.01</v>
      </c>
      <c r="N4115" s="168"/>
      <c r="O4115" s="168" t="str">
        <f t="shared" si="323"/>
        <v>PH.IC.IT.251604.01</v>
      </c>
      <c r="Q4115" s="168" t="str">
        <f t="shared" si="324"/>
        <v>CL.IC.IT.251604.01</v>
      </c>
    </row>
    <row r="4116" spans="1:29" s="167" customFormat="1" ht="15">
      <c r="A4116" s="167" t="s">
        <v>9344</v>
      </c>
      <c r="C4116" s="61" t="s">
        <v>10708</v>
      </c>
      <c r="D4116" s="167" t="s">
        <v>8551</v>
      </c>
      <c r="E4116" s="61" t="s">
        <v>12462</v>
      </c>
      <c r="F4116" s="167" t="s">
        <v>496</v>
      </c>
      <c r="G4116" s="167" t="s">
        <v>8986</v>
      </c>
      <c r="H4116" s="62" t="s">
        <v>11848</v>
      </c>
      <c r="I4116" s="167" t="s">
        <v>8986</v>
      </c>
      <c r="J4116" s="63" t="str">
        <f t="shared" si="320"/>
        <v>IC.IT.251701</v>
      </c>
      <c r="K4116" s="61" t="s">
        <v>12175</v>
      </c>
      <c r="L4116" s="167" t="str">
        <f t="shared" si="321"/>
        <v>Arm</v>
      </c>
      <c r="M4116" s="168" t="str">
        <f t="shared" si="322"/>
        <v>PI.IC.IT.251701.01</v>
      </c>
      <c r="N4116" s="168"/>
      <c r="O4116" s="168" t="str">
        <f t="shared" si="323"/>
        <v>PH.IC.IT.251701.01</v>
      </c>
      <c r="Q4116" s="168" t="str">
        <f t="shared" si="324"/>
        <v>CL.IC.IT.251701.01</v>
      </c>
    </row>
    <row r="4117" spans="1:29" s="167" customFormat="1" ht="15">
      <c r="A4117" s="167" t="s">
        <v>9344</v>
      </c>
      <c r="C4117" s="61" t="s">
        <v>10708</v>
      </c>
      <c r="E4117" s="61" t="s">
        <v>12462</v>
      </c>
      <c r="F4117" s="167" t="s">
        <v>496</v>
      </c>
      <c r="G4117" s="129" t="s">
        <v>8987</v>
      </c>
      <c r="H4117" s="62" t="s">
        <v>12030</v>
      </c>
      <c r="I4117" s="129" t="s">
        <v>8987</v>
      </c>
      <c r="J4117" s="63" t="str">
        <f t="shared" si="320"/>
        <v>IC.IT.251702</v>
      </c>
      <c r="K4117" s="61" t="s">
        <v>12175</v>
      </c>
      <c r="L4117" s="167" t="str">
        <f t="shared" si="321"/>
        <v>Elbow</v>
      </c>
      <c r="M4117" s="168" t="str">
        <f t="shared" si="322"/>
        <v>PI.IC.IT.251702.01</v>
      </c>
      <c r="N4117" s="168"/>
      <c r="O4117" s="168" t="str">
        <f t="shared" si="323"/>
        <v>PH.IC.IT.251702.01</v>
      </c>
      <c r="Q4117" s="168" t="str">
        <f t="shared" si="324"/>
        <v>CL.IC.IT.251702.01</v>
      </c>
    </row>
    <row r="4118" spans="1:29" s="167" customFormat="1" ht="15">
      <c r="A4118" s="167" t="s">
        <v>9344</v>
      </c>
      <c r="C4118" s="61" t="s">
        <v>10708</v>
      </c>
      <c r="E4118" s="61" t="s">
        <v>12462</v>
      </c>
      <c r="F4118" s="167" t="s">
        <v>496</v>
      </c>
      <c r="G4118" s="129" t="s">
        <v>8860</v>
      </c>
      <c r="H4118" s="62" t="s">
        <v>12032</v>
      </c>
      <c r="I4118" s="129" t="s">
        <v>8860</v>
      </c>
      <c r="J4118" s="63" t="str">
        <f t="shared" si="320"/>
        <v>IC.IT.251703</v>
      </c>
      <c r="K4118" s="61" t="s">
        <v>12175</v>
      </c>
      <c r="L4118" s="167" t="str">
        <f t="shared" si="321"/>
        <v>Wrist</v>
      </c>
      <c r="M4118" s="168" t="str">
        <f t="shared" si="322"/>
        <v>PI.IC.IT.251703.01</v>
      </c>
      <c r="N4118" s="168"/>
      <c r="O4118" s="168" t="str">
        <f t="shared" si="323"/>
        <v>PH.IC.IT.251703.01</v>
      </c>
      <c r="Q4118" s="168" t="str">
        <f t="shared" si="324"/>
        <v>CL.IC.IT.251703.01</v>
      </c>
    </row>
    <row r="4119" spans="1:29" s="167" customFormat="1" ht="15">
      <c r="A4119" s="167" t="s">
        <v>9344</v>
      </c>
      <c r="C4119" s="61" t="s">
        <v>10708</v>
      </c>
      <c r="E4119" s="61" t="s">
        <v>12462</v>
      </c>
      <c r="F4119" s="167" t="s">
        <v>496</v>
      </c>
      <c r="G4119" s="129" t="s">
        <v>11746</v>
      </c>
      <c r="H4119" s="62" t="s">
        <v>12028</v>
      </c>
      <c r="I4119" s="129" t="s">
        <v>11746</v>
      </c>
      <c r="J4119" s="63" t="str">
        <f t="shared" si="320"/>
        <v>IC.IT.251704</v>
      </c>
      <c r="K4119" s="61" t="s">
        <v>12175</v>
      </c>
      <c r="L4119" s="167" t="str">
        <f t="shared" si="321"/>
        <v>Hand</v>
      </c>
      <c r="M4119" s="168" t="str">
        <f t="shared" si="322"/>
        <v>PI.IC.IT.251704.01</v>
      </c>
      <c r="N4119" s="168"/>
      <c r="O4119" s="168" t="str">
        <f t="shared" si="323"/>
        <v>PH.IC.IT.251704.01</v>
      </c>
      <c r="Q4119" s="168" t="str">
        <f t="shared" si="324"/>
        <v>CL.IC.IT.251704.01</v>
      </c>
    </row>
    <row r="4120" spans="1:29" s="167" customFormat="1" ht="15">
      <c r="A4120" s="167" t="s">
        <v>9344</v>
      </c>
      <c r="C4120" s="61" t="s">
        <v>10708</v>
      </c>
      <c r="E4120" s="61" t="s">
        <v>12462</v>
      </c>
      <c r="F4120" s="167" t="s">
        <v>496</v>
      </c>
      <c r="G4120" s="129" t="s">
        <v>8861</v>
      </c>
      <c r="H4120" s="62" t="s">
        <v>12210</v>
      </c>
      <c r="I4120" s="129" t="s">
        <v>8862</v>
      </c>
      <c r="J4120" s="63" t="str">
        <f t="shared" si="320"/>
        <v>IC.IT.251705</v>
      </c>
      <c r="K4120" s="61" t="s">
        <v>12175</v>
      </c>
      <c r="L4120" s="167" t="str">
        <f t="shared" si="321"/>
        <v>Finger(s): specify</v>
      </c>
      <c r="M4120" s="168" t="str">
        <f t="shared" si="322"/>
        <v>PI.IC.IT.251705.01</v>
      </c>
      <c r="N4120" s="168"/>
      <c r="O4120" s="168" t="str">
        <f t="shared" si="323"/>
        <v>PH.IC.IT.251705.01</v>
      </c>
      <c r="Q4120" s="168" t="str">
        <f t="shared" si="324"/>
        <v>CL.IC.IT.251705.01</v>
      </c>
    </row>
    <row r="4121" spans="1:29" s="167" customFormat="1" ht="15">
      <c r="A4121" s="167" t="s">
        <v>9344</v>
      </c>
      <c r="C4121" s="61" t="s">
        <v>10708</v>
      </c>
      <c r="E4121" s="61" t="s">
        <v>12462</v>
      </c>
      <c r="F4121" s="167" t="s">
        <v>496</v>
      </c>
      <c r="G4121" s="129" t="s">
        <v>8717</v>
      </c>
      <c r="H4121" s="62" t="s">
        <v>12212</v>
      </c>
      <c r="I4121" s="129" t="s">
        <v>11741</v>
      </c>
      <c r="J4121" s="63" t="str">
        <f t="shared" si="320"/>
        <v>IC.IT.251706</v>
      </c>
      <c r="K4121" s="61" t="s">
        <v>12175</v>
      </c>
      <c r="L4121" s="167" t="str">
        <f t="shared" si="321"/>
        <v>Trochanter</v>
      </c>
      <c r="M4121" s="168" t="str">
        <f t="shared" si="322"/>
        <v>PI.IC.IT.251706.01</v>
      </c>
      <c r="N4121" s="168"/>
      <c r="O4121" s="168" t="str">
        <f t="shared" si="323"/>
        <v>PH.IC.IT.251706.01</v>
      </c>
      <c r="Q4121" s="168" t="str">
        <f t="shared" si="324"/>
        <v>CL.IC.IT.251706.01</v>
      </c>
    </row>
    <row r="4122" spans="1:29" s="167" customFormat="1" ht="15">
      <c r="A4122" s="167" t="s">
        <v>9344</v>
      </c>
      <c r="C4122" s="61" t="s">
        <v>10708</v>
      </c>
      <c r="E4122" s="61" t="s">
        <v>12462</v>
      </c>
      <c r="F4122" s="167" t="s">
        <v>496</v>
      </c>
      <c r="G4122" s="129" t="s">
        <v>11740</v>
      </c>
      <c r="H4122" s="62" t="s">
        <v>12225</v>
      </c>
      <c r="I4122" s="129" t="s">
        <v>11740</v>
      </c>
      <c r="J4122" s="63" t="str">
        <f t="shared" si="320"/>
        <v>IC.IT.251707</v>
      </c>
      <c r="K4122" s="61" t="s">
        <v>12175</v>
      </c>
      <c r="L4122" s="167" t="str">
        <f t="shared" si="321"/>
        <v>Knee</v>
      </c>
      <c r="M4122" s="168" t="str">
        <f t="shared" si="322"/>
        <v>PI.IC.IT.251707.01</v>
      </c>
      <c r="N4122" s="168"/>
      <c r="O4122" s="168" t="str">
        <f t="shared" si="323"/>
        <v>PH.IC.IT.251707.01</v>
      </c>
      <c r="Q4122" s="168" t="str">
        <f t="shared" si="324"/>
        <v>CL.IC.IT.251707.01</v>
      </c>
    </row>
    <row r="4123" spans="1:29" s="167" customFormat="1" ht="15">
      <c r="A4123" s="167" t="s">
        <v>9344</v>
      </c>
      <c r="C4123" s="61" t="s">
        <v>10708</v>
      </c>
      <c r="E4123" s="61" t="s">
        <v>12462</v>
      </c>
      <c r="F4123" s="167" t="s">
        <v>496</v>
      </c>
      <c r="G4123" s="167" t="s">
        <v>8718</v>
      </c>
      <c r="H4123" s="62" t="s">
        <v>11638</v>
      </c>
      <c r="I4123" s="167" t="s">
        <v>11738</v>
      </c>
      <c r="J4123" s="63" t="str">
        <f t="shared" si="320"/>
        <v>IC.IT.251708</v>
      </c>
      <c r="K4123" s="61" t="s">
        <v>12175</v>
      </c>
      <c r="L4123" s="167" t="str">
        <f t="shared" si="321"/>
        <v>Malleous</v>
      </c>
      <c r="M4123" s="168" t="str">
        <f t="shared" si="322"/>
        <v>PI.IC.IT.251708.01</v>
      </c>
      <c r="N4123" s="168"/>
      <c r="O4123" s="168" t="str">
        <f t="shared" si="323"/>
        <v>PH.IC.IT.251708.01</v>
      </c>
      <c r="Q4123" s="168" t="str">
        <f t="shared" si="324"/>
        <v>CL.IC.IT.251708.01</v>
      </c>
    </row>
    <row r="4124" spans="1:29" s="167" customFormat="1" ht="15">
      <c r="A4124" s="167" t="s">
        <v>9344</v>
      </c>
      <c r="C4124" s="61" t="s">
        <v>10708</v>
      </c>
      <c r="E4124" s="61" t="s">
        <v>12462</v>
      </c>
      <c r="F4124" s="167" t="s">
        <v>496</v>
      </c>
      <c r="G4124" s="167" t="s">
        <v>8719</v>
      </c>
      <c r="H4124" s="62" t="s">
        <v>11639</v>
      </c>
      <c r="I4124" s="167" t="s">
        <v>8719</v>
      </c>
      <c r="J4124" s="63" t="str">
        <f t="shared" si="320"/>
        <v>IC.IT.251709</v>
      </c>
      <c r="K4124" s="61" t="s">
        <v>12175</v>
      </c>
      <c r="L4124" s="167" t="str">
        <f t="shared" si="321"/>
        <v>Heel</v>
      </c>
      <c r="M4124" s="168" t="str">
        <f t="shared" si="322"/>
        <v>PI.IC.IT.251709.01</v>
      </c>
      <c r="N4124" s="168"/>
      <c r="O4124" s="168" t="str">
        <f t="shared" si="323"/>
        <v>PH.IC.IT.251709.01</v>
      </c>
      <c r="Q4124" s="168" t="str">
        <f t="shared" si="324"/>
        <v>CL.IC.IT.251709.01</v>
      </c>
    </row>
    <row r="4125" spans="1:29" s="167" customFormat="1" ht="15">
      <c r="A4125" s="167" t="s">
        <v>9344</v>
      </c>
      <c r="C4125" s="61" t="s">
        <v>10708</v>
      </c>
      <c r="E4125" s="61" t="s">
        <v>12462</v>
      </c>
      <c r="F4125" s="167" t="s">
        <v>496</v>
      </c>
      <c r="G4125" s="167" t="s">
        <v>11737</v>
      </c>
      <c r="H4125" s="62" t="s">
        <v>11829</v>
      </c>
      <c r="I4125" s="167" t="s">
        <v>11737</v>
      </c>
      <c r="J4125" s="63" t="str">
        <f t="shared" si="320"/>
        <v>IC.IT.251710</v>
      </c>
      <c r="K4125" s="61" t="s">
        <v>12175</v>
      </c>
      <c r="L4125" s="167" t="str">
        <f t="shared" si="321"/>
        <v>Foot</v>
      </c>
      <c r="M4125" s="168" t="str">
        <f t="shared" si="322"/>
        <v>PI.IC.IT.251710.01</v>
      </c>
      <c r="N4125" s="168"/>
      <c r="O4125" s="168" t="str">
        <f t="shared" si="323"/>
        <v>PH.IC.IT.251710.01</v>
      </c>
      <c r="Q4125" s="168" t="str">
        <f t="shared" si="324"/>
        <v>CL.IC.IT.251710.01</v>
      </c>
    </row>
    <row r="4126" spans="1:29" s="167" customFormat="1" ht="15">
      <c r="A4126" s="167" t="s">
        <v>9344</v>
      </c>
      <c r="C4126" s="61" t="s">
        <v>10708</v>
      </c>
      <c r="E4126" s="61" t="s">
        <v>12462</v>
      </c>
      <c r="F4126" s="167" t="s">
        <v>496</v>
      </c>
      <c r="G4126" s="167" t="s">
        <v>8720</v>
      </c>
      <c r="H4126" s="62" t="s">
        <v>155</v>
      </c>
      <c r="I4126" s="167" t="s">
        <v>8721</v>
      </c>
      <c r="J4126" s="63" t="str">
        <f t="shared" si="320"/>
        <v>IC.IT.251711</v>
      </c>
      <c r="K4126" s="61" t="s">
        <v>12175</v>
      </c>
      <c r="L4126" s="167" t="str">
        <f t="shared" si="321"/>
        <v>Toe(s): specify</v>
      </c>
      <c r="M4126" s="168" t="str">
        <f t="shared" si="322"/>
        <v>PI.IC.IT.251711.01</v>
      </c>
      <c r="N4126" s="168"/>
      <c r="O4126" s="168" t="str">
        <f t="shared" si="323"/>
        <v>PH.IC.IT.251711.01</v>
      </c>
      <c r="Q4126" s="168" t="str">
        <f t="shared" si="324"/>
        <v>CL.IC.IT.251711.01</v>
      </c>
    </row>
    <row r="4127" spans="1:29" s="167" customFormat="1" ht="15">
      <c r="A4127" s="167" t="s">
        <v>9344</v>
      </c>
      <c r="C4127" s="61" t="s">
        <v>10708</v>
      </c>
      <c r="E4127" s="61" t="s">
        <v>702</v>
      </c>
      <c r="F4127" s="167" t="s">
        <v>496</v>
      </c>
      <c r="G4127" s="167" t="s">
        <v>370</v>
      </c>
      <c r="H4127" s="61" t="s">
        <v>153</v>
      </c>
      <c r="I4127" s="167" t="s">
        <v>370</v>
      </c>
      <c r="J4127" s="63" t="str">
        <f t="shared" si="320"/>
        <v>IC.IT.251712</v>
      </c>
      <c r="K4127" s="61" t="s">
        <v>13277</v>
      </c>
      <c r="L4127" s="167" t="str">
        <f t="shared" si="321"/>
        <v>Shin</v>
      </c>
      <c r="M4127" s="168" t="str">
        <f t="shared" si="322"/>
        <v>PI.IC.IT.251712.01</v>
      </c>
      <c r="N4127" s="168"/>
      <c r="O4127" s="168" t="str">
        <f t="shared" si="323"/>
        <v>PH.IC.IT.251712.01</v>
      </c>
      <c r="Q4127" s="168" t="str">
        <f t="shared" si="324"/>
        <v>CL.IC.IT.251712.01</v>
      </c>
      <c r="Z4127" s="167" t="s">
        <v>444</v>
      </c>
      <c r="AA4127" s="167">
        <v>1279</v>
      </c>
    </row>
    <row r="4128" spans="1:29" s="167" customFormat="1" ht="15">
      <c r="A4128" s="167" t="s">
        <v>9344</v>
      </c>
      <c r="C4128" s="61" t="s">
        <v>10708</v>
      </c>
      <c r="E4128" s="61" t="s">
        <v>12462</v>
      </c>
      <c r="F4128" s="167" t="s">
        <v>496</v>
      </c>
      <c r="G4128" s="86" t="s">
        <v>9566</v>
      </c>
      <c r="H4128" s="62" t="s">
        <v>12101</v>
      </c>
      <c r="I4128" s="86" t="s">
        <v>9566</v>
      </c>
      <c r="J4128" s="63" t="str">
        <f t="shared" si="320"/>
        <v>IC.IT.251713</v>
      </c>
      <c r="K4128" s="61" t="s">
        <v>12175</v>
      </c>
      <c r="L4128" s="167" t="str">
        <f t="shared" si="321"/>
        <v>Arm upper, right</v>
      </c>
      <c r="M4128" s="168" t="str">
        <f t="shared" si="322"/>
        <v>PI.IC.IT.251713.01</v>
      </c>
      <c r="N4128" s="168"/>
      <c r="O4128" s="168" t="str">
        <f t="shared" si="323"/>
        <v>PH.IC.IT.251713.01</v>
      </c>
      <c r="Q4128" s="168" t="str">
        <f t="shared" si="324"/>
        <v>CL.IC.IT.251713.01</v>
      </c>
      <c r="AB4128" s="167" t="s">
        <v>12773</v>
      </c>
      <c r="AC4128" s="167">
        <v>1428</v>
      </c>
    </row>
    <row r="4129" spans="1:29" s="167" customFormat="1" ht="15">
      <c r="A4129" s="167" t="s">
        <v>9344</v>
      </c>
      <c r="C4129" s="61" t="s">
        <v>10708</v>
      </c>
      <c r="E4129" s="61" t="s">
        <v>12462</v>
      </c>
      <c r="F4129" s="167" t="s">
        <v>496</v>
      </c>
      <c r="G4129" s="86" t="s">
        <v>9568</v>
      </c>
      <c r="H4129" s="62" t="s">
        <v>12102</v>
      </c>
      <c r="I4129" s="86" t="s">
        <v>9568</v>
      </c>
      <c r="J4129" s="63" t="str">
        <f t="shared" si="320"/>
        <v>IC.IT.251714</v>
      </c>
      <c r="K4129" s="61" t="s">
        <v>12175</v>
      </c>
      <c r="L4129" s="167" t="str">
        <f t="shared" si="321"/>
        <v>Arm upper, left</v>
      </c>
      <c r="M4129" s="168" t="str">
        <f t="shared" si="322"/>
        <v>PI.IC.IT.251714.01</v>
      </c>
      <c r="N4129" s="168"/>
      <c r="O4129" s="168" t="str">
        <f t="shared" si="323"/>
        <v>PH.IC.IT.251714.01</v>
      </c>
      <c r="Q4129" s="168" t="str">
        <f t="shared" si="324"/>
        <v>CL.IC.IT.251714.01</v>
      </c>
      <c r="AB4129" s="167" t="s">
        <v>12773</v>
      </c>
      <c r="AC4129" s="167">
        <v>1428</v>
      </c>
    </row>
    <row r="4130" spans="1:29" s="167" customFormat="1" ht="15">
      <c r="A4130" s="167" t="s">
        <v>9344</v>
      </c>
      <c r="C4130" s="61" t="s">
        <v>10708</v>
      </c>
      <c r="E4130" s="61" t="s">
        <v>12462</v>
      </c>
      <c r="F4130" s="167" t="s">
        <v>496</v>
      </c>
      <c r="G4130" s="86" t="s">
        <v>9712</v>
      </c>
      <c r="H4130" s="62" t="s">
        <v>11559</v>
      </c>
      <c r="I4130" s="86" t="s">
        <v>9712</v>
      </c>
      <c r="J4130" s="63" t="str">
        <f t="shared" si="320"/>
        <v>IC.IT.251715</v>
      </c>
      <c r="K4130" s="61" t="s">
        <v>12175</v>
      </c>
      <c r="L4130" s="167" t="str">
        <f t="shared" si="321"/>
        <v>Elbow, right</v>
      </c>
      <c r="M4130" s="168" t="str">
        <f t="shared" si="322"/>
        <v>PI.IC.IT.251715.01</v>
      </c>
      <c r="N4130" s="168"/>
      <c r="O4130" s="168" t="str">
        <f t="shared" si="323"/>
        <v>PH.IC.IT.251715.01</v>
      </c>
      <c r="Q4130" s="168" t="str">
        <f t="shared" si="324"/>
        <v>CL.IC.IT.251715.01</v>
      </c>
      <c r="AB4130" s="167" t="s">
        <v>12773</v>
      </c>
      <c r="AC4130" s="167">
        <v>1428</v>
      </c>
    </row>
    <row r="4131" spans="1:29" s="167" customFormat="1" ht="15">
      <c r="A4131" s="167" t="s">
        <v>9344</v>
      </c>
      <c r="C4131" s="61" t="s">
        <v>10708</v>
      </c>
      <c r="E4131" s="61" t="s">
        <v>12462</v>
      </c>
      <c r="F4131" s="167" t="s">
        <v>496</v>
      </c>
      <c r="G4131" s="86" t="s">
        <v>9714</v>
      </c>
      <c r="H4131" s="62" t="s">
        <v>11560</v>
      </c>
      <c r="I4131" s="86" t="s">
        <v>9714</v>
      </c>
      <c r="J4131" s="63" t="str">
        <f t="shared" si="320"/>
        <v>IC.IT.251716</v>
      </c>
      <c r="K4131" s="61" t="s">
        <v>12175</v>
      </c>
      <c r="L4131" s="167" t="str">
        <f t="shared" si="321"/>
        <v>Elbow, left</v>
      </c>
      <c r="M4131" s="168" t="str">
        <f t="shared" si="322"/>
        <v>PI.IC.IT.251716.01</v>
      </c>
      <c r="N4131" s="168"/>
      <c r="O4131" s="168" t="str">
        <f t="shared" si="323"/>
        <v>PH.IC.IT.251716.01</v>
      </c>
      <c r="Q4131" s="168" t="str">
        <f t="shared" si="324"/>
        <v>CL.IC.IT.251716.01</v>
      </c>
      <c r="AB4131" s="167" t="s">
        <v>12773</v>
      </c>
      <c r="AC4131" s="167">
        <v>1428</v>
      </c>
    </row>
    <row r="4132" spans="1:29" s="167" customFormat="1" ht="15">
      <c r="A4132" s="167" t="s">
        <v>9344</v>
      </c>
      <c r="C4132" s="61" t="s">
        <v>10708</v>
      </c>
      <c r="E4132" s="61" t="s">
        <v>12462</v>
      </c>
      <c r="F4132" s="167" t="s">
        <v>496</v>
      </c>
      <c r="G4132" s="86" t="s">
        <v>9716</v>
      </c>
      <c r="H4132" s="62" t="s">
        <v>11561</v>
      </c>
      <c r="I4132" s="86" t="s">
        <v>9716</v>
      </c>
      <c r="J4132" s="63" t="str">
        <f t="shared" si="320"/>
        <v>IC.IT.251717</v>
      </c>
      <c r="K4132" s="61" t="s">
        <v>12175</v>
      </c>
      <c r="L4132" s="167" t="str">
        <f t="shared" si="321"/>
        <v>Forearm, right</v>
      </c>
      <c r="M4132" s="168" t="str">
        <f t="shared" si="322"/>
        <v>PI.IC.IT.251717.01</v>
      </c>
      <c r="N4132" s="168"/>
      <c r="O4132" s="168" t="str">
        <f t="shared" si="323"/>
        <v>PH.IC.IT.251717.01</v>
      </c>
      <c r="Q4132" s="168" t="str">
        <f t="shared" si="324"/>
        <v>CL.IC.IT.251717.01</v>
      </c>
      <c r="AB4132" s="167" t="s">
        <v>12773</v>
      </c>
      <c r="AC4132" s="167">
        <v>1428</v>
      </c>
    </row>
    <row r="4133" spans="1:29" s="167" customFormat="1" ht="15">
      <c r="A4133" s="167" t="s">
        <v>9344</v>
      </c>
      <c r="C4133" s="61" t="s">
        <v>10708</v>
      </c>
      <c r="E4133" s="61" t="s">
        <v>12462</v>
      </c>
      <c r="F4133" s="167" t="s">
        <v>496</v>
      </c>
      <c r="G4133" s="86" t="s">
        <v>9718</v>
      </c>
      <c r="H4133" s="62" t="s">
        <v>12060</v>
      </c>
      <c r="I4133" s="86" t="s">
        <v>9718</v>
      </c>
      <c r="J4133" s="63" t="str">
        <f t="shared" si="320"/>
        <v>IC.IT.251718</v>
      </c>
      <c r="K4133" s="61" t="s">
        <v>12175</v>
      </c>
      <c r="L4133" s="167" t="str">
        <f t="shared" si="321"/>
        <v>Forearm, left</v>
      </c>
      <c r="M4133" s="168" t="str">
        <f t="shared" si="322"/>
        <v>PI.IC.IT.251718.01</v>
      </c>
      <c r="N4133" s="168"/>
      <c r="O4133" s="168" t="str">
        <f t="shared" si="323"/>
        <v>PH.IC.IT.251718.01</v>
      </c>
      <c r="Q4133" s="168" t="str">
        <f t="shared" si="324"/>
        <v>CL.IC.IT.251718.01</v>
      </c>
      <c r="AB4133" s="167" t="s">
        <v>12773</v>
      </c>
      <c r="AC4133" s="167">
        <v>1428</v>
      </c>
    </row>
    <row r="4134" spans="1:29" s="167" customFormat="1" ht="15">
      <c r="A4134" s="167" t="s">
        <v>9344</v>
      </c>
      <c r="C4134" s="61" t="s">
        <v>10708</v>
      </c>
      <c r="E4134" s="61" t="s">
        <v>12462</v>
      </c>
      <c r="F4134" s="167" t="s">
        <v>496</v>
      </c>
      <c r="G4134" s="86" t="s">
        <v>9720</v>
      </c>
      <c r="H4134" s="62" t="s">
        <v>11913</v>
      </c>
      <c r="I4134" s="86" t="s">
        <v>9720</v>
      </c>
      <c r="J4134" s="63" t="str">
        <f t="shared" si="320"/>
        <v>IC.IT.251719</v>
      </c>
      <c r="K4134" s="61" t="s">
        <v>12175</v>
      </c>
      <c r="L4134" s="167" t="str">
        <f t="shared" si="321"/>
        <v>Wrist, right</v>
      </c>
      <c r="M4134" s="168" t="str">
        <f t="shared" si="322"/>
        <v>PI.IC.IT.251719.01</v>
      </c>
      <c r="N4134" s="168"/>
      <c r="O4134" s="168" t="str">
        <f t="shared" si="323"/>
        <v>PH.IC.IT.251719.01</v>
      </c>
      <c r="Q4134" s="168" t="str">
        <f t="shared" si="324"/>
        <v>CL.IC.IT.251719.01</v>
      </c>
      <c r="AB4134" s="167" t="s">
        <v>12773</v>
      </c>
      <c r="AC4134" s="167">
        <v>1428</v>
      </c>
    </row>
    <row r="4135" spans="1:29" s="167" customFormat="1" ht="15">
      <c r="A4135" s="167" t="s">
        <v>9344</v>
      </c>
      <c r="C4135" s="61" t="s">
        <v>10708</v>
      </c>
      <c r="E4135" s="61" t="s">
        <v>12462</v>
      </c>
      <c r="F4135" s="167" t="s">
        <v>496</v>
      </c>
      <c r="G4135" s="86" t="s">
        <v>9722</v>
      </c>
      <c r="H4135" s="62" t="s">
        <v>11906</v>
      </c>
      <c r="I4135" s="86" t="s">
        <v>9722</v>
      </c>
      <c r="J4135" s="63" t="str">
        <f t="shared" si="320"/>
        <v>IC.IT.251720</v>
      </c>
      <c r="K4135" s="61" t="s">
        <v>12175</v>
      </c>
      <c r="L4135" s="167" t="str">
        <f t="shared" si="321"/>
        <v>Wrist, left</v>
      </c>
      <c r="M4135" s="168" t="str">
        <f t="shared" si="322"/>
        <v>PI.IC.IT.251720.01</v>
      </c>
      <c r="N4135" s="168"/>
      <c r="O4135" s="168" t="str">
        <f t="shared" si="323"/>
        <v>PH.IC.IT.251720.01</v>
      </c>
      <c r="Q4135" s="168" t="str">
        <f t="shared" si="324"/>
        <v>CL.IC.IT.251720.01</v>
      </c>
      <c r="AB4135" s="167" t="s">
        <v>12773</v>
      </c>
      <c r="AC4135" s="167">
        <v>1428</v>
      </c>
    </row>
    <row r="4136" spans="1:29" s="167" customFormat="1" ht="15">
      <c r="A4136" s="167" t="s">
        <v>9344</v>
      </c>
      <c r="C4136" s="61" t="s">
        <v>10708</v>
      </c>
      <c r="E4136" s="61" t="s">
        <v>12462</v>
      </c>
      <c r="F4136" s="167" t="s">
        <v>496</v>
      </c>
      <c r="G4136" s="86" t="s">
        <v>9437</v>
      </c>
      <c r="H4136" s="62" t="s">
        <v>10704</v>
      </c>
      <c r="I4136" s="86" t="s">
        <v>9437</v>
      </c>
      <c r="J4136" s="63" t="str">
        <f t="shared" si="320"/>
        <v>IC.IT.251721</v>
      </c>
      <c r="K4136" s="61" t="s">
        <v>12175</v>
      </c>
      <c r="L4136" s="167" t="str">
        <f t="shared" si="321"/>
        <v>Hand, right</v>
      </c>
      <c r="M4136" s="168" t="str">
        <f t="shared" si="322"/>
        <v>PI.IC.IT.251721.01</v>
      </c>
      <c r="N4136" s="168"/>
      <c r="O4136" s="168" t="str">
        <f t="shared" si="323"/>
        <v>PH.IC.IT.251721.01</v>
      </c>
      <c r="Q4136" s="168" t="str">
        <f t="shared" si="324"/>
        <v>CL.IC.IT.251721.01</v>
      </c>
      <c r="AB4136" s="167" t="s">
        <v>12773</v>
      </c>
      <c r="AC4136" s="167">
        <v>1428</v>
      </c>
    </row>
    <row r="4137" spans="1:29" s="167" customFormat="1" ht="15">
      <c r="A4137" s="167" t="s">
        <v>9344</v>
      </c>
      <c r="C4137" s="61" t="s">
        <v>10708</v>
      </c>
      <c r="E4137" s="61" t="s">
        <v>12462</v>
      </c>
      <c r="F4137" s="167" t="s">
        <v>496</v>
      </c>
      <c r="G4137" s="86" t="s">
        <v>9444</v>
      </c>
      <c r="H4137" s="62" t="s">
        <v>10705</v>
      </c>
      <c r="I4137" s="86" t="s">
        <v>9444</v>
      </c>
      <c r="J4137" s="63" t="str">
        <f t="shared" si="320"/>
        <v>IC.IT.251722</v>
      </c>
      <c r="K4137" s="61" t="s">
        <v>12175</v>
      </c>
      <c r="L4137" s="167" t="str">
        <f t="shared" si="321"/>
        <v>Hand, left</v>
      </c>
      <c r="M4137" s="168" t="str">
        <f t="shared" si="322"/>
        <v>PI.IC.IT.251722.01</v>
      </c>
      <c r="N4137" s="168"/>
      <c r="O4137" s="168" t="str">
        <f t="shared" si="323"/>
        <v>PH.IC.IT.251722.01</v>
      </c>
      <c r="Q4137" s="168" t="str">
        <f t="shared" si="324"/>
        <v>CL.IC.IT.251722.01</v>
      </c>
      <c r="AB4137" s="167" t="s">
        <v>12773</v>
      </c>
      <c r="AC4137" s="167">
        <v>1428</v>
      </c>
    </row>
    <row r="4138" spans="1:29" s="167" customFormat="1" ht="15">
      <c r="A4138" s="167" t="s">
        <v>9344</v>
      </c>
      <c r="C4138" s="61" t="s">
        <v>10708</v>
      </c>
      <c r="E4138" s="61" t="s">
        <v>12462</v>
      </c>
      <c r="F4138" s="167" t="s">
        <v>496</v>
      </c>
      <c r="G4138" s="86" t="s">
        <v>9574</v>
      </c>
      <c r="H4138" s="62" t="s">
        <v>10706</v>
      </c>
      <c r="I4138" s="86" t="s">
        <v>9574</v>
      </c>
      <c r="J4138" s="63" t="str">
        <f t="shared" si="320"/>
        <v>IC.IT.251723</v>
      </c>
      <c r="K4138" s="61" t="s">
        <v>12175</v>
      </c>
      <c r="L4138" s="167" t="str">
        <f t="shared" si="321"/>
        <v>Finger(s), right: specify</v>
      </c>
      <c r="M4138" s="168" t="str">
        <f t="shared" si="322"/>
        <v>PI.IC.IT.251723.01</v>
      </c>
      <c r="N4138" s="168"/>
      <c r="O4138" s="168" t="str">
        <f t="shared" si="323"/>
        <v>PH.IC.IT.251723.01</v>
      </c>
      <c r="Q4138" s="168" t="str">
        <f t="shared" si="324"/>
        <v>CL.IC.IT.251723.01</v>
      </c>
      <c r="AB4138" s="167" t="s">
        <v>12773</v>
      </c>
      <c r="AC4138" s="167">
        <v>1428</v>
      </c>
    </row>
    <row r="4139" spans="1:29" s="167" customFormat="1" ht="15">
      <c r="A4139" s="167" t="s">
        <v>9344</v>
      </c>
      <c r="C4139" s="61" t="s">
        <v>10708</v>
      </c>
      <c r="E4139" s="61" t="s">
        <v>702</v>
      </c>
      <c r="F4139" s="167" t="s">
        <v>496</v>
      </c>
      <c r="G4139" s="86" t="s">
        <v>9576</v>
      </c>
      <c r="H4139" s="61" t="s">
        <v>10707</v>
      </c>
      <c r="I4139" s="86" t="s">
        <v>9576</v>
      </c>
      <c r="J4139" s="63" t="str">
        <f t="shared" si="320"/>
        <v>IC.IT.251724</v>
      </c>
      <c r="K4139" s="61" t="s">
        <v>13277</v>
      </c>
      <c r="L4139" s="167" t="str">
        <f t="shared" si="321"/>
        <v>Finger(s), left:  specify</v>
      </c>
      <c r="M4139" s="168" t="str">
        <f t="shared" si="322"/>
        <v>PI.IC.IT.251724.01</v>
      </c>
      <c r="N4139" s="168"/>
      <c r="O4139" s="168" t="str">
        <f t="shared" si="323"/>
        <v>PH.IC.IT.251724.01</v>
      </c>
      <c r="Q4139" s="168" t="str">
        <f t="shared" si="324"/>
        <v>CL.IC.IT.251724.01</v>
      </c>
      <c r="AB4139" s="167" t="s">
        <v>12773</v>
      </c>
      <c r="AC4139" s="167">
        <v>1428</v>
      </c>
    </row>
    <row r="4140" spans="1:29" s="167" customFormat="1" ht="15">
      <c r="A4140" s="167" t="s">
        <v>9344</v>
      </c>
      <c r="C4140" s="61" t="s">
        <v>10708</v>
      </c>
      <c r="E4140" s="61" t="s">
        <v>12462</v>
      </c>
      <c r="F4140" s="167" t="s">
        <v>496</v>
      </c>
      <c r="G4140" s="86" t="s">
        <v>9578</v>
      </c>
      <c r="H4140" s="62" t="s">
        <v>10708</v>
      </c>
      <c r="I4140" s="86" t="s">
        <v>9578</v>
      </c>
      <c r="J4140" s="63" t="str">
        <f t="shared" si="320"/>
        <v>IC.IT.251725</v>
      </c>
      <c r="K4140" s="61" t="s">
        <v>12175</v>
      </c>
      <c r="L4140" s="167" t="str">
        <f t="shared" si="321"/>
        <v>Thigh, right</v>
      </c>
      <c r="M4140" s="168" t="str">
        <f t="shared" si="322"/>
        <v>PI.IC.IT.251725.01</v>
      </c>
      <c r="N4140" s="168"/>
      <c r="O4140" s="168" t="str">
        <f t="shared" si="323"/>
        <v>PH.IC.IT.251725.01</v>
      </c>
      <c r="Q4140" s="168" t="str">
        <f t="shared" si="324"/>
        <v>CL.IC.IT.251725.01</v>
      </c>
      <c r="AB4140" s="167" t="s">
        <v>12773</v>
      </c>
      <c r="AC4140" s="167">
        <v>1428</v>
      </c>
    </row>
    <row r="4141" spans="1:29" s="167" customFormat="1" ht="15">
      <c r="A4141" s="167" t="s">
        <v>9344</v>
      </c>
      <c r="C4141" s="61" t="s">
        <v>10708</v>
      </c>
      <c r="E4141" s="61" t="s">
        <v>12462</v>
      </c>
      <c r="F4141" s="167" t="s">
        <v>496</v>
      </c>
      <c r="G4141" s="86" t="s">
        <v>9580</v>
      </c>
      <c r="H4141" s="62" t="s">
        <v>10709</v>
      </c>
      <c r="I4141" s="86" t="s">
        <v>9580</v>
      </c>
      <c r="J4141" s="63" t="str">
        <f t="shared" si="320"/>
        <v>IC.IT.251726</v>
      </c>
      <c r="K4141" s="61" t="s">
        <v>12175</v>
      </c>
      <c r="L4141" s="167" t="str">
        <f t="shared" si="321"/>
        <v>Thigh, left</v>
      </c>
      <c r="M4141" s="168" t="str">
        <f t="shared" si="322"/>
        <v>PI.IC.IT.251726.01</v>
      </c>
      <c r="N4141" s="168"/>
      <c r="O4141" s="168" t="str">
        <f t="shared" si="323"/>
        <v>PH.IC.IT.251726.01</v>
      </c>
      <c r="Q4141" s="168" t="str">
        <f t="shared" si="324"/>
        <v>CL.IC.IT.251726.01</v>
      </c>
      <c r="AB4141" s="167" t="s">
        <v>12773</v>
      </c>
      <c r="AC4141" s="167">
        <v>1428</v>
      </c>
    </row>
    <row r="4142" spans="1:29" s="167" customFormat="1" ht="15">
      <c r="A4142" s="167" t="s">
        <v>9344</v>
      </c>
      <c r="C4142" s="61" t="s">
        <v>10708</v>
      </c>
      <c r="E4142" s="61" t="s">
        <v>12462</v>
      </c>
      <c r="F4142" s="167" t="s">
        <v>496</v>
      </c>
      <c r="G4142" s="86" t="s">
        <v>9730</v>
      </c>
      <c r="H4142" s="62" t="s">
        <v>9143</v>
      </c>
      <c r="I4142" s="86" t="s">
        <v>9730</v>
      </c>
      <c r="J4142" s="63" t="str">
        <f t="shared" si="320"/>
        <v>IC.IT.251727</v>
      </c>
      <c r="K4142" s="61" t="s">
        <v>12175</v>
      </c>
      <c r="L4142" s="167" t="str">
        <f t="shared" si="321"/>
        <v>Knee, right</v>
      </c>
      <c r="M4142" s="168" t="str">
        <f t="shared" si="322"/>
        <v>PI.IC.IT.251727.01</v>
      </c>
      <c r="N4142" s="168"/>
      <c r="O4142" s="168" t="str">
        <f t="shared" si="323"/>
        <v>PH.IC.IT.251727.01</v>
      </c>
      <c r="Q4142" s="168" t="str">
        <f t="shared" si="324"/>
        <v>CL.IC.IT.251727.01</v>
      </c>
      <c r="AB4142" s="167" t="s">
        <v>12773</v>
      </c>
      <c r="AC4142" s="167">
        <v>1428</v>
      </c>
    </row>
    <row r="4143" spans="1:29" s="167" customFormat="1" ht="15">
      <c r="A4143" s="167" t="s">
        <v>9344</v>
      </c>
      <c r="C4143" s="61" t="s">
        <v>10708</v>
      </c>
      <c r="E4143" s="61" t="s">
        <v>12462</v>
      </c>
      <c r="F4143" s="167" t="s">
        <v>496</v>
      </c>
      <c r="G4143" s="86" t="s">
        <v>9732</v>
      </c>
      <c r="H4143" s="62" t="s">
        <v>9144</v>
      </c>
      <c r="I4143" s="86" t="s">
        <v>9732</v>
      </c>
      <c r="J4143" s="63" t="str">
        <f t="shared" si="320"/>
        <v>IC.IT.251728</v>
      </c>
      <c r="K4143" s="61" t="s">
        <v>12175</v>
      </c>
      <c r="L4143" s="167" t="str">
        <f t="shared" si="321"/>
        <v>Knee, left</v>
      </c>
      <c r="M4143" s="168" t="str">
        <f t="shared" si="322"/>
        <v>PI.IC.IT.251728.01</v>
      </c>
      <c r="N4143" s="168"/>
      <c r="O4143" s="168" t="str">
        <f t="shared" si="323"/>
        <v>PH.IC.IT.251728.01</v>
      </c>
      <c r="Q4143" s="168" t="str">
        <f t="shared" si="324"/>
        <v>CL.IC.IT.251728.01</v>
      </c>
      <c r="AB4143" s="167" t="s">
        <v>12773</v>
      </c>
      <c r="AC4143" s="167">
        <v>1428</v>
      </c>
    </row>
    <row r="4144" spans="1:29" s="167" customFormat="1" ht="15">
      <c r="A4144" s="167" t="s">
        <v>9344</v>
      </c>
      <c r="C4144" s="61" t="s">
        <v>10708</v>
      </c>
      <c r="E4144" s="61" t="s">
        <v>12462</v>
      </c>
      <c r="F4144" s="167" t="s">
        <v>496</v>
      </c>
      <c r="G4144" s="86" t="s">
        <v>13495</v>
      </c>
      <c r="H4144" s="62" t="s">
        <v>9145</v>
      </c>
      <c r="I4144" s="86" t="s">
        <v>13495</v>
      </c>
      <c r="J4144" s="63" t="str">
        <f t="shared" si="320"/>
        <v>IC.IT.251729</v>
      </c>
      <c r="K4144" s="61" t="s">
        <v>12175</v>
      </c>
      <c r="L4144" s="167" t="str">
        <f t="shared" si="321"/>
        <v>Shin, right</v>
      </c>
      <c r="M4144" s="168" t="str">
        <f t="shared" si="322"/>
        <v>PI.IC.IT.251729.01</v>
      </c>
      <c r="N4144" s="168"/>
      <c r="O4144" s="168" t="str">
        <f t="shared" si="323"/>
        <v>PH.IC.IT.251729.01</v>
      </c>
      <c r="Q4144" s="168" t="str">
        <f t="shared" si="324"/>
        <v>CL.IC.IT.251729.01</v>
      </c>
      <c r="AB4144" s="167" t="s">
        <v>12773</v>
      </c>
      <c r="AC4144" s="167">
        <v>1428</v>
      </c>
    </row>
    <row r="4145" spans="1:37" s="167" customFormat="1" ht="15">
      <c r="A4145" s="167" t="s">
        <v>9344</v>
      </c>
      <c r="C4145" s="61" t="s">
        <v>10708</v>
      </c>
      <c r="E4145" s="61" t="s">
        <v>12462</v>
      </c>
      <c r="F4145" s="167" t="s">
        <v>496</v>
      </c>
      <c r="G4145" s="86" t="s">
        <v>13496</v>
      </c>
      <c r="H4145" s="62" t="s">
        <v>6872</v>
      </c>
      <c r="I4145" s="86" t="s">
        <v>13496</v>
      </c>
      <c r="J4145" s="63" t="str">
        <f t="shared" si="320"/>
        <v>IC.IT.251730</v>
      </c>
      <c r="K4145" s="61" t="s">
        <v>12175</v>
      </c>
      <c r="L4145" s="167" t="str">
        <f t="shared" si="321"/>
        <v>Shin, left</v>
      </c>
      <c r="M4145" s="168" t="str">
        <f t="shared" si="322"/>
        <v>PI.IC.IT.251730.01</v>
      </c>
      <c r="N4145" s="168"/>
      <c r="O4145" s="168" t="str">
        <f t="shared" si="323"/>
        <v>PH.IC.IT.251730.01</v>
      </c>
      <c r="Q4145" s="168" t="str">
        <f t="shared" si="324"/>
        <v>CL.IC.IT.251730.01</v>
      </c>
      <c r="AB4145" s="167" t="s">
        <v>12773</v>
      </c>
      <c r="AC4145" s="167">
        <v>1428</v>
      </c>
    </row>
    <row r="4146" spans="1:37" s="167" customFormat="1" ht="15">
      <c r="A4146" s="167" t="s">
        <v>9344</v>
      </c>
      <c r="C4146" s="61" t="s">
        <v>10708</v>
      </c>
      <c r="E4146" s="61" t="s">
        <v>12462</v>
      </c>
      <c r="F4146" s="167" t="s">
        <v>496</v>
      </c>
      <c r="G4146" s="86" t="s">
        <v>9734</v>
      </c>
      <c r="H4146" s="62" t="s">
        <v>6874</v>
      </c>
      <c r="I4146" s="86" t="s">
        <v>9734</v>
      </c>
      <c r="J4146" s="63" t="str">
        <f t="shared" si="320"/>
        <v>IC.IT.251731</v>
      </c>
      <c r="K4146" s="61" t="s">
        <v>12175</v>
      </c>
      <c r="L4146" s="167" t="str">
        <f t="shared" si="321"/>
        <v>Calf, right</v>
      </c>
      <c r="M4146" s="168" t="str">
        <f t="shared" si="322"/>
        <v>PI.IC.IT.251731.01</v>
      </c>
      <c r="N4146" s="168"/>
      <c r="O4146" s="168" t="str">
        <f t="shared" si="323"/>
        <v>PH.IC.IT.251731.01</v>
      </c>
      <c r="Q4146" s="168" t="str">
        <f t="shared" si="324"/>
        <v>CL.IC.IT.251731.01</v>
      </c>
      <c r="AB4146" s="167" t="s">
        <v>12773</v>
      </c>
      <c r="AC4146" s="167">
        <v>1428</v>
      </c>
    </row>
    <row r="4147" spans="1:37" s="167" customFormat="1" ht="15">
      <c r="A4147" s="167" t="s">
        <v>9344</v>
      </c>
      <c r="C4147" s="61" t="s">
        <v>10708</v>
      </c>
      <c r="E4147" s="61" t="s">
        <v>12462</v>
      </c>
      <c r="F4147" s="167" t="s">
        <v>496</v>
      </c>
      <c r="G4147" s="86" t="s">
        <v>9736</v>
      </c>
      <c r="H4147" s="62" t="s">
        <v>7411</v>
      </c>
      <c r="I4147" s="86" t="s">
        <v>9736</v>
      </c>
      <c r="J4147" s="63" t="str">
        <f t="shared" si="320"/>
        <v>IC.IT.251732</v>
      </c>
      <c r="K4147" s="61" t="s">
        <v>12175</v>
      </c>
      <c r="L4147" s="167" t="str">
        <f t="shared" si="321"/>
        <v>Calf, left</v>
      </c>
      <c r="M4147" s="168" t="str">
        <f t="shared" si="322"/>
        <v>PI.IC.IT.251732.01</v>
      </c>
      <c r="N4147" s="168"/>
      <c r="O4147" s="168" t="str">
        <f t="shared" si="323"/>
        <v>PH.IC.IT.251732.01</v>
      </c>
      <c r="Q4147" s="168" t="str">
        <f t="shared" si="324"/>
        <v>CL.IC.IT.251732.01</v>
      </c>
      <c r="AB4147" s="167" t="s">
        <v>12773</v>
      </c>
      <c r="AC4147" s="167">
        <v>1428</v>
      </c>
    </row>
    <row r="4148" spans="1:37" s="167" customFormat="1" ht="15">
      <c r="A4148" s="167" t="s">
        <v>9344</v>
      </c>
      <c r="C4148" s="61" t="s">
        <v>10708</v>
      </c>
      <c r="E4148" s="61" t="s">
        <v>12462</v>
      </c>
      <c r="F4148" s="167" t="s">
        <v>496</v>
      </c>
      <c r="G4148" s="86" t="s">
        <v>9878</v>
      </c>
      <c r="H4148" s="62" t="s">
        <v>7414</v>
      </c>
      <c r="I4148" s="86" t="s">
        <v>9878</v>
      </c>
      <c r="J4148" s="63" t="str">
        <f t="shared" si="320"/>
        <v>IC.IT.251733</v>
      </c>
      <c r="K4148" s="61" t="s">
        <v>12175</v>
      </c>
      <c r="L4148" s="167" t="str">
        <f t="shared" si="321"/>
        <v>Ankle, right</v>
      </c>
      <c r="M4148" s="168" t="str">
        <f t="shared" si="322"/>
        <v>PI.IC.IT.251733.01</v>
      </c>
      <c r="N4148" s="168"/>
      <c r="O4148" s="168" t="str">
        <f t="shared" si="323"/>
        <v>PH.IC.IT.251733.01</v>
      </c>
      <c r="Q4148" s="168" t="str">
        <f t="shared" si="324"/>
        <v>CL.IC.IT.251733.01</v>
      </c>
      <c r="AB4148" s="167" t="s">
        <v>12773</v>
      </c>
      <c r="AC4148" s="167">
        <v>1428</v>
      </c>
    </row>
    <row r="4149" spans="1:37" s="167" customFormat="1" ht="15">
      <c r="A4149" s="167" t="s">
        <v>9344</v>
      </c>
      <c r="C4149" s="61" t="s">
        <v>10708</v>
      </c>
      <c r="E4149" s="61" t="s">
        <v>12462</v>
      </c>
      <c r="F4149" s="167" t="s">
        <v>496</v>
      </c>
      <c r="G4149" s="86" t="s">
        <v>9880</v>
      </c>
      <c r="H4149" s="62" t="s">
        <v>7417</v>
      </c>
      <c r="I4149" s="86" t="s">
        <v>9880</v>
      </c>
      <c r="J4149" s="63" t="str">
        <f t="shared" si="320"/>
        <v>IC.IT.251734</v>
      </c>
      <c r="K4149" s="61" t="s">
        <v>12175</v>
      </c>
      <c r="L4149" s="167" t="str">
        <f t="shared" si="321"/>
        <v>Ankle, left</v>
      </c>
      <c r="M4149" s="168" t="str">
        <f t="shared" si="322"/>
        <v>PI.IC.IT.251734.01</v>
      </c>
      <c r="N4149" s="168"/>
      <c r="O4149" s="168" t="str">
        <f t="shared" si="323"/>
        <v>PH.IC.IT.251734.01</v>
      </c>
      <c r="Q4149" s="168" t="str">
        <f t="shared" si="324"/>
        <v>CL.IC.IT.251734.01</v>
      </c>
      <c r="AB4149" s="167" t="s">
        <v>12773</v>
      </c>
      <c r="AC4149" s="167">
        <v>1428</v>
      </c>
    </row>
    <row r="4150" spans="1:37" s="167" customFormat="1" ht="15">
      <c r="A4150" s="167" t="s">
        <v>9344</v>
      </c>
      <c r="C4150" s="61" t="s">
        <v>10708</v>
      </c>
      <c r="E4150" s="61" t="s">
        <v>12462</v>
      </c>
      <c r="F4150" s="167" t="s">
        <v>496</v>
      </c>
      <c r="G4150" s="86" t="s">
        <v>9033</v>
      </c>
      <c r="H4150" s="62" t="s">
        <v>7255</v>
      </c>
      <c r="I4150" s="86" t="s">
        <v>9033</v>
      </c>
      <c r="J4150" s="63" t="str">
        <f t="shared" si="320"/>
        <v>IC.IT.251735</v>
      </c>
      <c r="K4150" s="61" t="s">
        <v>12175</v>
      </c>
      <c r="L4150" s="167" t="str">
        <f t="shared" si="321"/>
        <v>Heel, right</v>
      </c>
      <c r="M4150" s="168" t="str">
        <f t="shared" si="322"/>
        <v>PI.IC.IT.251735.01</v>
      </c>
      <c r="N4150" s="168"/>
      <c r="O4150" s="168" t="str">
        <f t="shared" si="323"/>
        <v>PH.IC.IT.251735.01</v>
      </c>
      <c r="Q4150" s="168" t="str">
        <f t="shared" si="324"/>
        <v>CL.IC.IT.251735.01</v>
      </c>
      <c r="AB4150" s="167" t="s">
        <v>12773</v>
      </c>
      <c r="AC4150" s="167">
        <v>1428</v>
      </c>
    </row>
    <row r="4151" spans="1:37" s="167" customFormat="1" ht="15">
      <c r="A4151" s="167" t="s">
        <v>9344</v>
      </c>
      <c r="C4151" s="61" t="s">
        <v>10708</v>
      </c>
      <c r="E4151" s="61" t="s">
        <v>702</v>
      </c>
      <c r="F4151" s="167" t="s">
        <v>496</v>
      </c>
      <c r="G4151" s="86" t="s">
        <v>9035</v>
      </c>
      <c r="H4151" s="61" t="s">
        <v>7257</v>
      </c>
      <c r="I4151" s="86" t="s">
        <v>9035</v>
      </c>
      <c r="J4151" s="63" t="str">
        <f t="shared" si="320"/>
        <v>IC.IT.251736</v>
      </c>
      <c r="K4151" s="61" t="s">
        <v>13277</v>
      </c>
      <c r="L4151" s="167" t="str">
        <f t="shared" si="321"/>
        <v>Heel, left</v>
      </c>
      <c r="M4151" s="168" t="str">
        <f t="shared" si="322"/>
        <v>PI.IC.IT.251736.01</v>
      </c>
      <c r="N4151" s="168"/>
      <c r="O4151" s="168" t="str">
        <f t="shared" si="323"/>
        <v>PH.IC.IT.251736.01</v>
      </c>
      <c r="Q4151" s="168" t="str">
        <f t="shared" si="324"/>
        <v>CL.IC.IT.251736.01</v>
      </c>
      <c r="AB4151" s="167" t="s">
        <v>12773</v>
      </c>
      <c r="AC4151" s="167">
        <v>1428</v>
      </c>
    </row>
    <row r="4152" spans="1:37" s="167" customFormat="1" ht="15">
      <c r="A4152" s="167" t="s">
        <v>9344</v>
      </c>
      <c r="C4152" s="61" t="s">
        <v>10708</v>
      </c>
      <c r="E4152" s="61" t="s">
        <v>12462</v>
      </c>
      <c r="F4152" s="167" t="s">
        <v>496</v>
      </c>
      <c r="G4152" s="86" t="s">
        <v>9171</v>
      </c>
      <c r="H4152" s="62" t="s">
        <v>7101</v>
      </c>
      <c r="I4152" s="86" t="s">
        <v>9171</v>
      </c>
      <c r="J4152" s="63" t="str">
        <f t="shared" si="320"/>
        <v>IC.IT.251737</v>
      </c>
      <c r="K4152" s="61" t="s">
        <v>12175</v>
      </c>
      <c r="L4152" s="167" t="str">
        <f t="shared" si="321"/>
        <v>Foot, right</v>
      </c>
      <c r="M4152" s="168" t="str">
        <f t="shared" si="322"/>
        <v>PI.IC.IT.251737.01</v>
      </c>
      <c r="N4152" s="168"/>
      <c r="O4152" s="168" t="str">
        <f t="shared" si="323"/>
        <v>PH.IC.IT.251737.01</v>
      </c>
      <c r="Q4152" s="168" t="str">
        <f t="shared" si="324"/>
        <v>CL.IC.IT.251737.01</v>
      </c>
      <c r="AB4152" s="167" t="s">
        <v>12773</v>
      </c>
      <c r="AC4152" s="167">
        <v>1428</v>
      </c>
    </row>
    <row r="4153" spans="1:37" s="167" customFormat="1" ht="15">
      <c r="A4153" s="167" t="s">
        <v>9344</v>
      </c>
      <c r="C4153" s="61" t="s">
        <v>10708</v>
      </c>
      <c r="E4153" s="61" t="s">
        <v>12462</v>
      </c>
      <c r="F4153" s="167" t="s">
        <v>496</v>
      </c>
      <c r="G4153" s="86" t="s">
        <v>9306</v>
      </c>
      <c r="H4153" s="62" t="s">
        <v>7103</v>
      </c>
      <c r="I4153" s="86" t="s">
        <v>9306</v>
      </c>
      <c r="J4153" s="63" t="str">
        <f t="shared" si="320"/>
        <v>IC.IT.251738</v>
      </c>
      <c r="K4153" s="61" t="s">
        <v>12175</v>
      </c>
      <c r="L4153" s="167" t="str">
        <f t="shared" si="321"/>
        <v>Foot, left</v>
      </c>
      <c r="M4153" s="168" t="str">
        <f t="shared" si="322"/>
        <v>PI.IC.IT.251738.01</v>
      </c>
      <c r="N4153" s="168"/>
      <c r="O4153" s="168" t="str">
        <f t="shared" si="323"/>
        <v>PH.IC.IT.251738.01</v>
      </c>
      <c r="Q4153" s="168" t="str">
        <f t="shared" si="324"/>
        <v>CL.IC.IT.251738.01</v>
      </c>
      <c r="AB4153" s="167" t="s">
        <v>12773</v>
      </c>
      <c r="AC4153" s="167">
        <v>1428</v>
      </c>
    </row>
    <row r="4154" spans="1:37" s="167" customFormat="1" ht="15">
      <c r="A4154" s="167" t="s">
        <v>9344</v>
      </c>
      <c r="C4154" s="61" t="s">
        <v>10708</v>
      </c>
      <c r="E4154" s="61" t="s">
        <v>12462</v>
      </c>
      <c r="F4154" s="167" t="s">
        <v>496</v>
      </c>
      <c r="G4154" s="86" t="s">
        <v>9419</v>
      </c>
      <c r="H4154" s="62" t="s">
        <v>7105</v>
      </c>
      <c r="I4154" s="86" t="s">
        <v>9419</v>
      </c>
      <c r="J4154" s="63" t="str">
        <f t="shared" si="320"/>
        <v>IC.IT.251739</v>
      </c>
      <c r="K4154" s="61" t="s">
        <v>12175</v>
      </c>
      <c r="L4154" s="167" t="str">
        <f t="shared" si="321"/>
        <v>Toe(s), right: specify</v>
      </c>
      <c r="M4154" s="168" t="str">
        <f t="shared" si="322"/>
        <v>PI.IC.IT.251739.01</v>
      </c>
      <c r="N4154" s="168"/>
      <c r="O4154" s="168" t="str">
        <f t="shared" si="323"/>
        <v>PH.IC.IT.251739.01</v>
      </c>
      <c r="Q4154" s="168" t="str">
        <f t="shared" si="324"/>
        <v>CL.IC.IT.251739.01</v>
      </c>
      <c r="AB4154" s="167" t="s">
        <v>12773</v>
      </c>
      <c r="AC4154" s="167">
        <v>1428</v>
      </c>
    </row>
    <row r="4155" spans="1:37" s="167" customFormat="1" ht="15">
      <c r="A4155" s="167" t="s">
        <v>9344</v>
      </c>
      <c r="C4155" s="61" t="s">
        <v>10708</v>
      </c>
      <c r="E4155" s="61" t="s">
        <v>702</v>
      </c>
      <c r="F4155" s="167" t="s">
        <v>496</v>
      </c>
      <c r="G4155" s="86" t="s">
        <v>9421</v>
      </c>
      <c r="H4155" s="61" t="s">
        <v>7107</v>
      </c>
      <c r="I4155" s="86" t="s">
        <v>9421</v>
      </c>
      <c r="J4155" s="63" t="str">
        <f t="shared" si="320"/>
        <v>IC.IT.251740</v>
      </c>
      <c r="K4155" s="61" t="s">
        <v>13277</v>
      </c>
      <c r="L4155" s="167" t="str">
        <f t="shared" si="321"/>
        <v>Toe(s), left:  specify</v>
      </c>
      <c r="M4155" s="168" t="str">
        <f t="shared" si="322"/>
        <v>PI.IC.IT.251740.01</v>
      </c>
      <c r="N4155" s="168"/>
      <c r="O4155" s="168" t="str">
        <f t="shared" si="323"/>
        <v>PH.IC.IT.251740.01</v>
      </c>
      <c r="Q4155" s="168" t="str">
        <f t="shared" si="324"/>
        <v>CL.IC.IT.251740.01</v>
      </c>
      <c r="AB4155" s="167" t="s">
        <v>12773</v>
      </c>
      <c r="AC4155" s="167">
        <v>1428</v>
      </c>
    </row>
    <row r="4156" spans="1:37" s="167" customFormat="1" ht="15">
      <c r="A4156" s="167" t="s">
        <v>9344</v>
      </c>
      <c r="C4156" s="61" t="s">
        <v>10708</v>
      </c>
      <c r="E4156" s="61" t="s">
        <v>13176</v>
      </c>
      <c r="F4156" s="167" t="s">
        <v>445</v>
      </c>
      <c r="G4156" s="167" t="s">
        <v>7633</v>
      </c>
      <c r="H4156" s="61" t="s">
        <v>7110</v>
      </c>
      <c r="I4156" s="167" t="s">
        <v>13800</v>
      </c>
      <c r="J4156" s="63" t="str">
        <f t="shared" si="320"/>
        <v>IC.IT.251741</v>
      </c>
      <c r="K4156" s="61" t="s">
        <v>13277</v>
      </c>
      <c r="L4156" s="167" t="str">
        <f t="shared" si="321"/>
        <v>Leg, right</v>
      </c>
      <c r="M4156" s="168" t="str">
        <f t="shared" si="322"/>
        <v>PI.IC.IT.251741.01</v>
      </c>
      <c r="N4156" s="168"/>
      <c r="O4156" s="168" t="str">
        <f t="shared" si="323"/>
        <v>PH.IC.IT.251741.01</v>
      </c>
      <c r="Q4156" s="168" t="str">
        <f t="shared" si="324"/>
        <v>CL.IC.IT.251741.01</v>
      </c>
      <c r="AJ4156" s="167" t="s">
        <v>12773</v>
      </c>
      <c r="AK4156" s="167">
        <v>1437</v>
      </c>
    </row>
    <row r="4157" spans="1:37" s="167" customFormat="1" ht="15">
      <c r="A4157" s="167" t="s">
        <v>9344</v>
      </c>
      <c r="C4157" s="61" t="s">
        <v>10708</v>
      </c>
      <c r="E4157" s="61" t="s">
        <v>12462</v>
      </c>
      <c r="F4157" s="167" t="s">
        <v>445</v>
      </c>
      <c r="G4157" s="167" t="s">
        <v>7635</v>
      </c>
      <c r="H4157" s="61" t="s">
        <v>7111</v>
      </c>
      <c r="I4157" s="167" t="s">
        <v>13801</v>
      </c>
      <c r="J4157" s="63" t="str">
        <f t="shared" si="320"/>
        <v>IC.IT.251742</v>
      </c>
      <c r="K4157" s="61" t="s">
        <v>12175</v>
      </c>
      <c r="L4157" s="167" t="str">
        <f t="shared" si="321"/>
        <v>Leg, left</v>
      </c>
      <c r="M4157" s="168" t="str">
        <f t="shared" si="322"/>
        <v>PI.IC.IT.251742.01</v>
      </c>
      <c r="N4157" s="168"/>
      <c r="O4157" s="168" t="str">
        <f t="shared" si="323"/>
        <v>PH.IC.IT.251742.01</v>
      </c>
      <c r="Q4157" s="168" t="str">
        <f t="shared" si="324"/>
        <v>CL.IC.IT.251742.01</v>
      </c>
      <c r="AJ4157" s="167" t="s">
        <v>12773</v>
      </c>
      <c r="AK4157" s="167">
        <v>1437</v>
      </c>
    </row>
    <row r="4158" spans="1:37" s="167" customFormat="1" ht="15">
      <c r="A4158" s="167" t="s">
        <v>9344</v>
      </c>
      <c r="C4158" s="61" t="s">
        <v>10708</v>
      </c>
      <c r="D4158" s="167" t="s">
        <v>8697</v>
      </c>
      <c r="E4158" s="61" t="s">
        <v>12602</v>
      </c>
      <c r="F4158" s="167" t="s">
        <v>497</v>
      </c>
      <c r="G4158" s="167" t="s">
        <v>9026</v>
      </c>
      <c r="H4158" s="62" t="s">
        <v>12030</v>
      </c>
      <c r="I4158" s="167" t="s">
        <v>9026</v>
      </c>
      <c r="J4158" s="63" t="str">
        <f t="shared" si="320"/>
        <v>IC.IT.251802</v>
      </c>
      <c r="K4158" s="61" t="s">
        <v>1702</v>
      </c>
      <c r="L4158" s="167" t="str">
        <f t="shared" si="321"/>
        <v>Forehead</v>
      </c>
      <c r="M4158" s="168" t="str">
        <f t="shared" si="322"/>
        <v>PI.IC.IT.251802.01</v>
      </c>
      <c r="N4158" s="168"/>
      <c r="O4158" s="168" t="str">
        <f t="shared" si="323"/>
        <v>PH.IC.IT.251802.01</v>
      </c>
      <c r="Q4158" s="168" t="str">
        <f t="shared" si="324"/>
        <v>CL.IC.IT.251802.01</v>
      </c>
    </row>
    <row r="4159" spans="1:37" s="167" customFormat="1" ht="15">
      <c r="A4159" s="167" t="s">
        <v>9344</v>
      </c>
      <c r="C4159" s="61" t="s">
        <v>10708</v>
      </c>
      <c r="E4159" s="61" t="s">
        <v>12602</v>
      </c>
      <c r="F4159" s="167" t="s">
        <v>497</v>
      </c>
      <c r="G4159" s="167" t="s">
        <v>9140</v>
      </c>
      <c r="H4159" s="62" t="s">
        <v>12032</v>
      </c>
      <c r="I4159" s="167" t="s">
        <v>9140</v>
      </c>
      <c r="J4159" s="63" t="str">
        <f t="shared" si="320"/>
        <v>IC.IT.251803</v>
      </c>
      <c r="K4159" s="61" t="s">
        <v>12175</v>
      </c>
      <c r="L4159" s="167" t="str">
        <f t="shared" si="321"/>
        <v>Temporal</v>
      </c>
      <c r="M4159" s="168" t="str">
        <f t="shared" si="322"/>
        <v>PI.IC.IT.251803.01</v>
      </c>
      <c r="N4159" s="168"/>
      <c r="O4159" s="168" t="str">
        <f t="shared" si="323"/>
        <v>PH.IC.IT.251803.01</v>
      </c>
      <c r="Q4159" s="168" t="str">
        <f t="shared" si="324"/>
        <v>CL.IC.IT.251803.01</v>
      </c>
    </row>
    <row r="4160" spans="1:37" s="167" customFormat="1" ht="15">
      <c r="A4160" s="167" t="s">
        <v>9344</v>
      </c>
      <c r="C4160" s="61" t="s">
        <v>10708</v>
      </c>
      <c r="E4160" s="61" t="s">
        <v>12602</v>
      </c>
      <c r="F4160" s="167" t="s">
        <v>497</v>
      </c>
      <c r="G4160" s="167" t="s">
        <v>9141</v>
      </c>
      <c r="H4160" s="62" t="s">
        <v>12028</v>
      </c>
      <c r="I4160" s="167" t="s">
        <v>9141</v>
      </c>
      <c r="J4160" s="63" t="str">
        <f t="shared" si="320"/>
        <v>IC.IT.251804</v>
      </c>
      <c r="K4160" s="61" t="s">
        <v>12175</v>
      </c>
      <c r="L4160" s="167" t="str">
        <f t="shared" si="321"/>
        <v>Parietal</v>
      </c>
      <c r="M4160" s="168" t="str">
        <f t="shared" si="322"/>
        <v>PI.IC.IT.251804.01</v>
      </c>
      <c r="N4160" s="168"/>
      <c r="O4160" s="168" t="str">
        <f t="shared" si="323"/>
        <v>PH.IC.IT.251804.01</v>
      </c>
      <c r="Q4160" s="168" t="str">
        <f t="shared" si="324"/>
        <v>CL.IC.IT.251804.01</v>
      </c>
    </row>
    <row r="4161" spans="1:29" s="167" customFormat="1" ht="15">
      <c r="A4161" s="167" t="s">
        <v>9344</v>
      </c>
      <c r="C4161" s="61" t="s">
        <v>10708</v>
      </c>
      <c r="E4161" s="61" t="s">
        <v>12602</v>
      </c>
      <c r="F4161" s="167" t="s">
        <v>497</v>
      </c>
      <c r="G4161" s="167" t="s">
        <v>9042</v>
      </c>
      <c r="H4161" s="62" t="s">
        <v>12210</v>
      </c>
      <c r="I4161" s="167" t="s">
        <v>9042</v>
      </c>
      <c r="J4161" s="63" t="str">
        <f t="shared" si="320"/>
        <v>IC.IT.251805</v>
      </c>
      <c r="K4161" s="61" t="s">
        <v>12175</v>
      </c>
      <c r="L4161" s="167" t="str">
        <f t="shared" si="321"/>
        <v>Occiput</v>
      </c>
      <c r="M4161" s="168" t="str">
        <f t="shared" si="322"/>
        <v>PI.IC.IT.251805.01</v>
      </c>
      <c r="N4161" s="168"/>
      <c r="O4161" s="168" t="str">
        <f t="shared" si="323"/>
        <v>PH.IC.IT.251805.01</v>
      </c>
      <c r="Q4161" s="168" t="str">
        <f t="shared" si="324"/>
        <v>CL.IC.IT.251805.01</v>
      </c>
    </row>
    <row r="4162" spans="1:29" s="167" customFormat="1" ht="15">
      <c r="A4162" s="167" t="s">
        <v>9344</v>
      </c>
      <c r="C4162" s="61" t="s">
        <v>10708</v>
      </c>
      <c r="E4162" s="61" t="s">
        <v>12602</v>
      </c>
      <c r="F4162" s="167" t="s">
        <v>497</v>
      </c>
      <c r="G4162" s="167" t="s">
        <v>9142</v>
      </c>
      <c r="H4162" s="62" t="s">
        <v>12212</v>
      </c>
      <c r="I4162" s="167" t="s">
        <v>8736</v>
      </c>
      <c r="J4162" s="63" t="str">
        <f t="shared" ref="J4162:J4225" si="325">CONCATENATE("IC.IT.",C4162,E4162,H4162)</f>
        <v>IC.IT.251806</v>
      </c>
      <c r="K4162" s="61" t="s">
        <v>12175</v>
      </c>
      <c r="L4162" s="167" t="str">
        <f t="shared" ref="L4162:L4225" si="326">G4162</f>
        <v>Eye(s)</v>
      </c>
      <c r="M4162" s="168" t="str">
        <f t="shared" ref="M4162:M4225" si="327">CONCATENATE("PI.",J4162,".",K4162)</f>
        <v>PI.IC.IT.251806.01</v>
      </c>
      <c r="N4162" s="168"/>
      <c r="O4162" s="168" t="str">
        <f t="shared" ref="O4162:O4225" si="328">CONCATENATE("PH.",J4162,".",K4162)</f>
        <v>PH.IC.IT.251806.01</v>
      </c>
      <c r="Q4162" s="168" t="str">
        <f t="shared" ref="Q4162:Q4225" si="329">CONCATENATE("CL.",J4162,".",K4162)</f>
        <v>CL.IC.IT.251806.01</v>
      </c>
    </row>
    <row r="4163" spans="1:29" s="167" customFormat="1" ht="15">
      <c r="A4163" s="167" t="s">
        <v>9344</v>
      </c>
      <c r="C4163" s="61" t="s">
        <v>10708</v>
      </c>
      <c r="E4163" s="61" t="s">
        <v>12602</v>
      </c>
      <c r="F4163" s="167" t="s">
        <v>497</v>
      </c>
      <c r="G4163" s="167" t="s">
        <v>8737</v>
      </c>
      <c r="H4163" s="62" t="s">
        <v>12225</v>
      </c>
      <c r="I4163" s="167" t="s">
        <v>8738</v>
      </c>
      <c r="J4163" s="63" t="str">
        <f t="shared" si="325"/>
        <v>IC.IT.251807</v>
      </c>
      <c r="K4163" s="61" t="s">
        <v>12175</v>
      </c>
      <c r="L4163" s="167" t="str">
        <f t="shared" si="326"/>
        <v>Ear(s)</v>
      </c>
      <c r="M4163" s="168" t="str">
        <f t="shared" si="327"/>
        <v>PI.IC.IT.251807.01</v>
      </c>
      <c r="N4163" s="168"/>
      <c r="O4163" s="168" t="str">
        <f t="shared" si="328"/>
        <v>PH.IC.IT.251807.01</v>
      </c>
      <c r="Q4163" s="168" t="str">
        <f t="shared" si="329"/>
        <v>CL.IC.IT.251807.01</v>
      </c>
    </row>
    <row r="4164" spans="1:29" s="167" customFormat="1" ht="15">
      <c r="A4164" s="167" t="s">
        <v>9344</v>
      </c>
      <c r="C4164" s="61" t="s">
        <v>10708</v>
      </c>
      <c r="E4164" s="61" t="s">
        <v>12602</v>
      </c>
      <c r="F4164" s="167" t="s">
        <v>497</v>
      </c>
      <c r="G4164" s="167" t="s">
        <v>9457</v>
      </c>
      <c r="H4164" s="62" t="s">
        <v>11638</v>
      </c>
      <c r="I4164" s="167" t="s">
        <v>9457</v>
      </c>
      <c r="J4164" s="63" t="str">
        <f t="shared" si="325"/>
        <v>IC.IT.251808</v>
      </c>
      <c r="K4164" s="61" t="s">
        <v>12175</v>
      </c>
      <c r="L4164" s="167" t="str">
        <f t="shared" si="326"/>
        <v>Nose</v>
      </c>
      <c r="M4164" s="168" t="str">
        <f t="shared" si="327"/>
        <v>PI.IC.IT.251808.01</v>
      </c>
      <c r="N4164" s="168"/>
      <c r="O4164" s="168" t="str">
        <f t="shared" si="328"/>
        <v>PH.IC.IT.251808.01</v>
      </c>
      <c r="Q4164" s="168" t="str">
        <f t="shared" si="329"/>
        <v>CL.IC.IT.251808.01</v>
      </c>
    </row>
    <row r="4165" spans="1:29" s="167" customFormat="1" ht="15">
      <c r="A4165" s="167" t="s">
        <v>9344</v>
      </c>
      <c r="C4165" s="61" t="s">
        <v>10708</v>
      </c>
      <c r="E4165" s="61" t="s">
        <v>12602</v>
      </c>
      <c r="F4165" s="167" t="s">
        <v>497</v>
      </c>
      <c r="G4165" s="167" t="s">
        <v>8739</v>
      </c>
      <c r="H4165" s="62" t="s">
        <v>11639</v>
      </c>
      <c r="I4165" s="167" t="s">
        <v>8739</v>
      </c>
      <c r="J4165" s="63" t="str">
        <f t="shared" si="325"/>
        <v>IC.IT.251809</v>
      </c>
      <c r="K4165" s="61" t="s">
        <v>12175</v>
      </c>
      <c r="L4165" s="167" t="str">
        <f t="shared" si="326"/>
        <v>Cheek</v>
      </c>
      <c r="M4165" s="168" t="str">
        <f t="shared" si="327"/>
        <v>PI.IC.IT.251809.01</v>
      </c>
      <c r="N4165" s="168"/>
      <c r="O4165" s="168" t="str">
        <f t="shared" si="328"/>
        <v>PH.IC.IT.251809.01</v>
      </c>
      <c r="Q4165" s="168" t="str">
        <f t="shared" si="329"/>
        <v>CL.IC.IT.251809.01</v>
      </c>
    </row>
    <row r="4166" spans="1:29" s="167" customFormat="1" ht="15">
      <c r="A4166" s="167" t="s">
        <v>9344</v>
      </c>
      <c r="C4166" s="61" t="s">
        <v>10708</v>
      </c>
      <c r="E4166" s="61" t="s">
        <v>12602</v>
      </c>
      <c r="F4166" s="167" t="s">
        <v>497</v>
      </c>
      <c r="G4166" s="167" t="s">
        <v>8740</v>
      </c>
      <c r="H4166" s="62" t="s">
        <v>11829</v>
      </c>
      <c r="I4166" s="167" t="s">
        <v>8741</v>
      </c>
      <c r="J4166" s="63" t="str">
        <f t="shared" si="325"/>
        <v>IC.IT.251810</v>
      </c>
      <c r="K4166" s="61" t="s">
        <v>12175</v>
      </c>
      <c r="L4166" s="167" t="str">
        <f t="shared" si="326"/>
        <v>Lip upper</v>
      </c>
      <c r="M4166" s="168" t="str">
        <f t="shared" si="327"/>
        <v>PI.IC.IT.251810.01</v>
      </c>
      <c r="N4166" s="168"/>
      <c r="O4166" s="168" t="str">
        <f t="shared" si="328"/>
        <v>PH.IC.IT.251810.01</v>
      </c>
      <c r="Q4166" s="168" t="str">
        <f t="shared" si="329"/>
        <v>CL.IC.IT.251810.01</v>
      </c>
    </row>
    <row r="4167" spans="1:29" s="167" customFormat="1" ht="15">
      <c r="A4167" s="167" t="s">
        <v>9344</v>
      </c>
      <c r="C4167" s="61" t="s">
        <v>10708</v>
      </c>
      <c r="E4167" s="61" t="s">
        <v>12602</v>
      </c>
      <c r="F4167" s="167" t="s">
        <v>497</v>
      </c>
      <c r="G4167" s="167" t="s">
        <v>8742</v>
      </c>
      <c r="H4167" s="62" t="s">
        <v>12099</v>
      </c>
      <c r="I4167" s="167" t="s">
        <v>8743</v>
      </c>
      <c r="J4167" s="63" t="str">
        <f t="shared" si="325"/>
        <v>IC.IT.251811</v>
      </c>
      <c r="K4167" s="61" t="s">
        <v>12175</v>
      </c>
      <c r="L4167" s="167" t="str">
        <f t="shared" si="326"/>
        <v>Lip lower</v>
      </c>
      <c r="M4167" s="168" t="str">
        <f t="shared" si="327"/>
        <v>PI.IC.IT.251811.01</v>
      </c>
      <c r="N4167" s="168"/>
      <c r="O4167" s="168" t="str">
        <f t="shared" si="328"/>
        <v>PH.IC.IT.251811.01</v>
      </c>
      <c r="Q4167" s="168" t="str">
        <f t="shared" si="329"/>
        <v>CL.IC.IT.251811.01</v>
      </c>
    </row>
    <row r="4168" spans="1:29" s="167" customFormat="1" ht="15">
      <c r="A4168" s="167" t="s">
        <v>9344</v>
      </c>
      <c r="C4168" s="61" t="s">
        <v>10708</v>
      </c>
      <c r="E4168" s="61" t="s">
        <v>12602</v>
      </c>
      <c r="F4168" s="167" t="s">
        <v>497</v>
      </c>
      <c r="G4168" s="167" t="s">
        <v>8744</v>
      </c>
      <c r="H4168" s="62" t="s">
        <v>12100</v>
      </c>
      <c r="I4168" s="167" t="s">
        <v>8744</v>
      </c>
      <c r="J4168" s="63" t="str">
        <f t="shared" si="325"/>
        <v>IC.IT.251812</v>
      </c>
      <c r="K4168" s="61" t="s">
        <v>12175</v>
      </c>
      <c r="L4168" s="167" t="str">
        <f t="shared" si="326"/>
        <v>Jaw</v>
      </c>
      <c r="M4168" s="168" t="str">
        <f t="shared" si="327"/>
        <v>PI.IC.IT.251812.01</v>
      </c>
      <c r="N4168" s="168"/>
      <c r="O4168" s="168" t="str">
        <f t="shared" si="328"/>
        <v>PH.IC.IT.251812.01</v>
      </c>
      <c r="Q4168" s="168" t="str">
        <f t="shared" si="329"/>
        <v>CL.IC.IT.251812.01</v>
      </c>
    </row>
    <row r="4169" spans="1:29" s="167" customFormat="1" ht="15">
      <c r="A4169" s="167" t="s">
        <v>9344</v>
      </c>
      <c r="C4169" s="61" t="s">
        <v>10708</v>
      </c>
      <c r="E4169" s="61" t="s">
        <v>12602</v>
      </c>
      <c r="F4169" s="167" t="s">
        <v>497</v>
      </c>
      <c r="G4169" s="167" t="s">
        <v>9113</v>
      </c>
      <c r="H4169" s="62" t="s">
        <v>12101</v>
      </c>
      <c r="I4169" s="167" t="s">
        <v>9113</v>
      </c>
      <c r="J4169" s="63" t="str">
        <f t="shared" si="325"/>
        <v>IC.IT.251813</v>
      </c>
      <c r="K4169" s="61" t="s">
        <v>12175</v>
      </c>
      <c r="L4169" s="167" t="str">
        <f t="shared" si="326"/>
        <v>Neck</v>
      </c>
      <c r="M4169" s="168" t="str">
        <f t="shared" si="327"/>
        <v>PI.IC.IT.251813.01</v>
      </c>
      <c r="N4169" s="168"/>
      <c r="O4169" s="168" t="str">
        <f t="shared" si="328"/>
        <v>PH.IC.IT.251813.01</v>
      </c>
      <c r="Q4169" s="168" t="str">
        <f t="shared" si="329"/>
        <v>CL.IC.IT.251813.01</v>
      </c>
    </row>
    <row r="4170" spans="1:29" s="167" customFormat="1" ht="15">
      <c r="A4170" s="167" t="s">
        <v>9344</v>
      </c>
      <c r="C4170" s="61" t="s">
        <v>10708</v>
      </c>
      <c r="E4170" s="61" t="s">
        <v>12602</v>
      </c>
      <c r="F4170" s="167" t="s">
        <v>497</v>
      </c>
      <c r="G4170" s="167" t="s">
        <v>9114</v>
      </c>
      <c r="H4170" s="62" t="s">
        <v>12102</v>
      </c>
      <c r="I4170" s="167" t="s">
        <v>9115</v>
      </c>
      <c r="J4170" s="63" t="str">
        <f t="shared" si="325"/>
        <v>IC.IT.251814</v>
      </c>
      <c r="K4170" s="61" t="s">
        <v>12175</v>
      </c>
      <c r="L4170" s="167" t="str">
        <f t="shared" si="326"/>
        <v>Tracheostomy site</v>
      </c>
      <c r="M4170" s="168" t="str">
        <f t="shared" si="327"/>
        <v>PI.IC.IT.251814.01</v>
      </c>
      <c r="N4170" s="168"/>
      <c r="O4170" s="168" t="str">
        <f t="shared" si="328"/>
        <v>PH.IC.IT.251814.01</v>
      </c>
      <c r="Q4170" s="168" t="str">
        <f t="shared" si="329"/>
        <v>CL.IC.IT.251814.01</v>
      </c>
    </row>
    <row r="4171" spans="1:29" s="167" customFormat="1" ht="15">
      <c r="A4171" s="167" t="s">
        <v>9344</v>
      </c>
      <c r="C4171" s="61" t="s">
        <v>10708</v>
      </c>
      <c r="E4171" s="61" t="s">
        <v>12602</v>
      </c>
      <c r="F4171" s="167" t="s">
        <v>497</v>
      </c>
      <c r="G4171" s="167" t="s">
        <v>9116</v>
      </c>
      <c r="H4171" s="62" t="s">
        <v>11559</v>
      </c>
      <c r="I4171" s="167" t="s">
        <v>9116</v>
      </c>
      <c r="J4171" s="63" t="str">
        <f t="shared" si="325"/>
        <v>IC.IT.251815</v>
      </c>
      <c r="K4171" s="61" t="s">
        <v>12175</v>
      </c>
      <c r="L4171" s="167" t="str">
        <f t="shared" si="326"/>
        <v>Chin</v>
      </c>
      <c r="M4171" s="168" t="str">
        <f t="shared" si="327"/>
        <v>PI.IC.IT.251815.01</v>
      </c>
      <c r="N4171" s="168"/>
      <c r="O4171" s="168" t="str">
        <f t="shared" si="328"/>
        <v>PH.IC.IT.251815.01</v>
      </c>
      <c r="Q4171" s="168" t="str">
        <f t="shared" si="329"/>
        <v>CL.IC.IT.251815.01</v>
      </c>
    </row>
    <row r="4172" spans="1:29" s="167" customFormat="1" ht="15">
      <c r="A4172" s="167" t="s">
        <v>9344</v>
      </c>
      <c r="C4172" s="61" t="s">
        <v>10708</v>
      </c>
      <c r="E4172" s="61" t="s">
        <v>12602</v>
      </c>
      <c r="F4172" s="167" t="s">
        <v>497</v>
      </c>
      <c r="G4172" s="86" t="s">
        <v>9166</v>
      </c>
      <c r="H4172" s="62" t="s">
        <v>11560</v>
      </c>
      <c r="I4172" s="86" t="s">
        <v>9166</v>
      </c>
      <c r="J4172" s="63" t="str">
        <f t="shared" si="325"/>
        <v>IC.IT.251816</v>
      </c>
      <c r="K4172" s="61" t="s">
        <v>1702</v>
      </c>
      <c r="L4172" s="167" t="str">
        <f t="shared" si="326"/>
        <v>Forehead, right side</v>
      </c>
      <c r="M4172" s="168" t="str">
        <f t="shared" si="327"/>
        <v>PI.IC.IT.251816.01</v>
      </c>
      <c r="N4172" s="168"/>
      <c r="O4172" s="168" t="str">
        <f t="shared" si="328"/>
        <v>PH.IC.IT.251816.01</v>
      </c>
      <c r="Q4172" s="168" t="str">
        <f t="shared" si="329"/>
        <v>CL.IC.IT.251816.01</v>
      </c>
      <c r="AB4172" s="167" t="s">
        <v>12773</v>
      </c>
      <c r="AC4172" s="167">
        <v>1428</v>
      </c>
    </row>
    <row r="4173" spans="1:29" s="167" customFormat="1" ht="15">
      <c r="A4173" s="167" t="s">
        <v>9344</v>
      </c>
      <c r="C4173" s="61" t="s">
        <v>10708</v>
      </c>
      <c r="E4173" s="61" t="s">
        <v>12602</v>
      </c>
      <c r="F4173" s="167" t="s">
        <v>497</v>
      </c>
      <c r="G4173" s="86" t="s">
        <v>9024</v>
      </c>
      <c r="H4173" s="62" t="s">
        <v>11561</v>
      </c>
      <c r="I4173" s="86" t="s">
        <v>9024</v>
      </c>
      <c r="J4173" s="63" t="str">
        <f t="shared" si="325"/>
        <v>IC.IT.251817</v>
      </c>
      <c r="K4173" s="61" t="s">
        <v>12175</v>
      </c>
      <c r="L4173" s="167" t="str">
        <f t="shared" si="326"/>
        <v>Forehead, left side</v>
      </c>
      <c r="M4173" s="168" t="str">
        <f t="shared" si="327"/>
        <v>PI.IC.IT.251817.01</v>
      </c>
      <c r="N4173" s="168"/>
      <c r="O4173" s="168" t="str">
        <f t="shared" si="328"/>
        <v>PH.IC.IT.251817.01</v>
      </c>
      <c r="Q4173" s="168" t="str">
        <f t="shared" si="329"/>
        <v>CL.IC.IT.251817.01</v>
      </c>
      <c r="AB4173" s="167" t="s">
        <v>12773</v>
      </c>
      <c r="AC4173" s="167">
        <v>1428</v>
      </c>
    </row>
    <row r="4174" spans="1:29" s="167" customFormat="1" ht="15">
      <c r="A4174" s="167" t="s">
        <v>9344</v>
      </c>
      <c r="C4174" s="61" t="s">
        <v>10708</v>
      </c>
      <c r="E4174" s="61" t="s">
        <v>12602</v>
      </c>
      <c r="F4174" s="167" t="s">
        <v>497</v>
      </c>
      <c r="G4174" s="86" t="s">
        <v>9027</v>
      </c>
      <c r="H4174" s="62" t="s">
        <v>12060</v>
      </c>
      <c r="I4174" s="86" t="s">
        <v>9027</v>
      </c>
      <c r="J4174" s="63" t="str">
        <f t="shared" si="325"/>
        <v>IC.IT.251818</v>
      </c>
      <c r="K4174" s="61" t="s">
        <v>12175</v>
      </c>
      <c r="L4174" s="167" t="str">
        <f t="shared" si="326"/>
        <v>Temporal, right</v>
      </c>
      <c r="M4174" s="168" t="str">
        <f t="shared" si="327"/>
        <v>PI.IC.IT.251818.01</v>
      </c>
      <c r="N4174" s="168"/>
      <c r="O4174" s="168" t="str">
        <f t="shared" si="328"/>
        <v>PH.IC.IT.251818.01</v>
      </c>
      <c r="Q4174" s="168" t="str">
        <f t="shared" si="329"/>
        <v>CL.IC.IT.251818.01</v>
      </c>
      <c r="AB4174" s="167" t="s">
        <v>12773</v>
      </c>
      <c r="AC4174" s="167">
        <v>1428</v>
      </c>
    </row>
    <row r="4175" spans="1:29" s="167" customFormat="1" ht="15">
      <c r="A4175" s="167" t="s">
        <v>9344</v>
      </c>
      <c r="C4175" s="61" t="s">
        <v>10708</v>
      </c>
      <c r="E4175" s="61" t="s">
        <v>12602</v>
      </c>
      <c r="F4175" s="167" t="s">
        <v>497</v>
      </c>
      <c r="G4175" s="86" t="s">
        <v>9029</v>
      </c>
      <c r="H4175" s="62" t="s">
        <v>11913</v>
      </c>
      <c r="I4175" s="86" t="s">
        <v>9029</v>
      </c>
      <c r="J4175" s="63" t="str">
        <f t="shared" si="325"/>
        <v>IC.IT.251819</v>
      </c>
      <c r="K4175" s="61" t="s">
        <v>12175</v>
      </c>
      <c r="L4175" s="167" t="str">
        <f t="shared" si="326"/>
        <v>Temporal, left</v>
      </c>
      <c r="M4175" s="168" t="str">
        <f t="shared" si="327"/>
        <v>PI.IC.IT.251819.01</v>
      </c>
      <c r="N4175" s="168"/>
      <c r="O4175" s="168" t="str">
        <f t="shared" si="328"/>
        <v>PH.IC.IT.251819.01</v>
      </c>
      <c r="Q4175" s="168" t="str">
        <f t="shared" si="329"/>
        <v>CL.IC.IT.251819.01</v>
      </c>
      <c r="AB4175" s="167" t="s">
        <v>12773</v>
      </c>
      <c r="AC4175" s="167">
        <v>1428</v>
      </c>
    </row>
    <row r="4176" spans="1:29" s="167" customFormat="1" ht="15">
      <c r="A4176" s="167" t="s">
        <v>9344</v>
      </c>
      <c r="C4176" s="61" t="s">
        <v>10708</v>
      </c>
      <c r="E4176" s="61" t="s">
        <v>12602</v>
      </c>
      <c r="F4176" s="167" t="s">
        <v>497</v>
      </c>
      <c r="G4176" s="86" t="s">
        <v>9031</v>
      </c>
      <c r="H4176" s="62" t="s">
        <v>11906</v>
      </c>
      <c r="I4176" s="86" t="s">
        <v>9031</v>
      </c>
      <c r="J4176" s="63" t="str">
        <f t="shared" si="325"/>
        <v>IC.IT.251820</v>
      </c>
      <c r="K4176" s="61" t="s">
        <v>12175</v>
      </c>
      <c r="L4176" s="167" t="str">
        <f t="shared" si="326"/>
        <v>Parietal, right</v>
      </c>
      <c r="M4176" s="168" t="str">
        <f t="shared" si="327"/>
        <v>PI.IC.IT.251820.01</v>
      </c>
      <c r="N4176" s="168"/>
      <c r="O4176" s="168" t="str">
        <f t="shared" si="328"/>
        <v>PH.IC.IT.251820.01</v>
      </c>
      <c r="Q4176" s="168" t="str">
        <f t="shared" si="329"/>
        <v>CL.IC.IT.251820.01</v>
      </c>
      <c r="AB4176" s="167" t="s">
        <v>12773</v>
      </c>
      <c r="AC4176" s="167">
        <v>1428</v>
      </c>
    </row>
    <row r="4177" spans="1:29" s="167" customFormat="1" ht="15">
      <c r="A4177" s="167" t="s">
        <v>9344</v>
      </c>
      <c r="C4177" s="61" t="s">
        <v>10708</v>
      </c>
      <c r="E4177" s="61" t="s">
        <v>12602</v>
      </c>
      <c r="F4177" s="167" t="s">
        <v>497</v>
      </c>
      <c r="G4177" s="86" t="s">
        <v>9040</v>
      </c>
      <c r="H4177" s="62" t="s">
        <v>10704</v>
      </c>
      <c r="I4177" s="86" t="s">
        <v>9040</v>
      </c>
      <c r="J4177" s="63" t="str">
        <f t="shared" si="325"/>
        <v>IC.IT.251821</v>
      </c>
      <c r="K4177" s="61" t="s">
        <v>12175</v>
      </c>
      <c r="L4177" s="167" t="str">
        <f t="shared" si="326"/>
        <v>Parietal, left</v>
      </c>
      <c r="M4177" s="168" t="str">
        <f t="shared" si="327"/>
        <v>PI.IC.IT.251821.01</v>
      </c>
      <c r="N4177" s="168"/>
      <c r="O4177" s="168" t="str">
        <f t="shared" si="328"/>
        <v>PH.IC.IT.251821.01</v>
      </c>
      <c r="Q4177" s="168" t="str">
        <f t="shared" si="329"/>
        <v>CL.IC.IT.251821.01</v>
      </c>
      <c r="AB4177" s="167" t="s">
        <v>12773</v>
      </c>
      <c r="AC4177" s="167">
        <v>1428</v>
      </c>
    </row>
    <row r="4178" spans="1:29" s="167" customFormat="1" ht="15">
      <c r="A4178" s="167" t="s">
        <v>9344</v>
      </c>
      <c r="C4178" s="61" t="s">
        <v>10708</v>
      </c>
      <c r="E4178" s="61" t="s">
        <v>12602</v>
      </c>
      <c r="F4178" s="167" t="s">
        <v>497</v>
      </c>
      <c r="G4178" s="86" t="s">
        <v>9043</v>
      </c>
      <c r="H4178" s="62" t="s">
        <v>10705</v>
      </c>
      <c r="I4178" s="86" t="s">
        <v>9043</v>
      </c>
      <c r="J4178" s="63" t="str">
        <f t="shared" si="325"/>
        <v>IC.IT.251822</v>
      </c>
      <c r="K4178" s="61" t="s">
        <v>12175</v>
      </c>
      <c r="L4178" s="167" t="str">
        <f t="shared" si="326"/>
        <v>Eye, right</v>
      </c>
      <c r="M4178" s="168" t="str">
        <f t="shared" si="327"/>
        <v>PI.IC.IT.251822.01</v>
      </c>
      <c r="N4178" s="168"/>
      <c r="O4178" s="168" t="str">
        <f t="shared" si="328"/>
        <v>PH.IC.IT.251822.01</v>
      </c>
      <c r="Q4178" s="168" t="str">
        <f t="shared" si="329"/>
        <v>CL.IC.IT.251822.01</v>
      </c>
      <c r="AB4178" s="167" t="s">
        <v>12773</v>
      </c>
      <c r="AC4178" s="167">
        <v>1428</v>
      </c>
    </row>
    <row r="4179" spans="1:29" s="167" customFormat="1" ht="15">
      <c r="A4179" s="167" t="s">
        <v>9344</v>
      </c>
      <c r="C4179" s="61" t="s">
        <v>10708</v>
      </c>
      <c r="E4179" s="61" t="s">
        <v>12602</v>
      </c>
      <c r="F4179" s="167" t="s">
        <v>497</v>
      </c>
      <c r="G4179" s="86" t="s">
        <v>9045</v>
      </c>
      <c r="H4179" s="62" t="s">
        <v>10706</v>
      </c>
      <c r="I4179" s="86" t="s">
        <v>9045</v>
      </c>
      <c r="J4179" s="63" t="str">
        <f t="shared" si="325"/>
        <v>IC.IT.251823</v>
      </c>
      <c r="K4179" s="61" t="s">
        <v>12175</v>
      </c>
      <c r="L4179" s="167" t="str">
        <f t="shared" si="326"/>
        <v>Eye, left</v>
      </c>
      <c r="M4179" s="168" t="str">
        <f t="shared" si="327"/>
        <v>PI.IC.IT.251823.01</v>
      </c>
      <c r="N4179" s="168"/>
      <c r="O4179" s="168" t="str">
        <f t="shared" si="328"/>
        <v>PH.IC.IT.251823.01</v>
      </c>
      <c r="Q4179" s="168" t="str">
        <f t="shared" si="329"/>
        <v>CL.IC.IT.251823.01</v>
      </c>
      <c r="AB4179" s="167" t="s">
        <v>12773</v>
      </c>
      <c r="AC4179" s="167">
        <v>1428</v>
      </c>
    </row>
    <row r="4180" spans="1:29" s="167" customFormat="1" ht="15">
      <c r="A4180" s="167" t="s">
        <v>9344</v>
      </c>
      <c r="C4180" s="61" t="s">
        <v>10708</v>
      </c>
      <c r="E4180" s="61" t="s">
        <v>12602</v>
      </c>
      <c r="F4180" s="167" t="s">
        <v>497</v>
      </c>
      <c r="G4180" s="86" t="s">
        <v>9584</v>
      </c>
      <c r="H4180" s="61" t="s">
        <v>10707</v>
      </c>
      <c r="I4180" s="86" t="s">
        <v>9584</v>
      </c>
      <c r="J4180" s="63" t="str">
        <f t="shared" si="325"/>
        <v>IC.IT.251824</v>
      </c>
      <c r="K4180" s="61" t="s">
        <v>12175</v>
      </c>
      <c r="L4180" s="167" t="str">
        <f t="shared" si="326"/>
        <v>Ear, right</v>
      </c>
      <c r="M4180" s="168" t="str">
        <f t="shared" si="327"/>
        <v>PI.IC.IT.251824.01</v>
      </c>
      <c r="N4180" s="168"/>
      <c r="O4180" s="168" t="str">
        <f t="shared" si="328"/>
        <v>PH.IC.IT.251824.01</v>
      </c>
      <c r="Q4180" s="168" t="str">
        <f t="shared" si="329"/>
        <v>CL.IC.IT.251824.01</v>
      </c>
      <c r="AB4180" s="167" t="s">
        <v>12773</v>
      </c>
      <c r="AC4180" s="167">
        <v>1428</v>
      </c>
    </row>
    <row r="4181" spans="1:29" s="167" customFormat="1" ht="15">
      <c r="A4181" s="167" t="s">
        <v>9344</v>
      </c>
      <c r="C4181" s="61" t="s">
        <v>10708</v>
      </c>
      <c r="E4181" s="61" t="s">
        <v>12602</v>
      </c>
      <c r="F4181" s="167" t="s">
        <v>497</v>
      </c>
      <c r="G4181" s="86" t="s">
        <v>9586</v>
      </c>
      <c r="H4181" s="62" t="s">
        <v>10708</v>
      </c>
      <c r="I4181" s="86" t="s">
        <v>9586</v>
      </c>
      <c r="J4181" s="63" t="str">
        <f t="shared" si="325"/>
        <v>IC.IT.251825</v>
      </c>
      <c r="K4181" s="61" t="s">
        <v>12175</v>
      </c>
      <c r="L4181" s="167" t="str">
        <f t="shared" si="326"/>
        <v>Ear, left</v>
      </c>
      <c r="M4181" s="168" t="str">
        <f t="shared" si="327"/>
        <v>PI.IC.IT.251825.01</v>
      </c>
      <c r="N4181" s="168"/>
      <c r="O4181" s="168" t="str">
        <f t="shared" si="328"/>
        <v>PH.IC.IT.251825.01</v>
      </c>
      <c r="Q4181" s="168" t="str">
        <f t="shared" si="329"/>
        <v>CL.IC.IT.251825.01</v>
      </c>
      <c r="AB4181" s="167" t="s">
        <v>12773</v>
      </c>
      <c r="AC4181" s="167">
        <v>1428</v>
      </c>
    </row>
    <row r="4182" spans="1:29" s="167" customFormat="1" ht="15">
      <c r="A4182" s="167" t="s">
        <v>9344</v>
      </c>
      <c r="C4182" s="61" t="s">
        <v>10708</v>
      </c>
      <c r="E4182" s="61" t="s">
        <v>12602</v>
      </c>
      <c r="F4182" s="167" t="s">
        <v>497</v>
      </c>
      <c r="G4182" s="86" t="s">
        <v>9212</v>
      </c>
      <c r="H4182" s="62" t="s">
        <v>10709</v>
      </c>
      <c r="I4182" s="86" t="s">
        <v>9212</v>
      </c>
      <c r="J4182" s="63" t="str">
        <f t="shared" si="325"/>
        <v>IC.IT.251826</v>
      </c>
      <c r="K4182" s="61" t="s">
        <v>12175</v>
      </c>
      <c r="L4182" s="167" t="str">
        <f t="shared" si="326"/>
        <v>Nose, right side</v>
      </c>
      <c r="M4182" s="168" t="str">
        <f t="shared" si="327"/>
        <v>PI.IC.IT.251826.01</v>
      </c>
      <c r="N4182" s="168"/>
      <c r="O4182" s="168" t="str">
        <f t="shared" si="328"/>
        <v>PH.IC.IT.251826.01</v>
      </c>
      <c r="Q4182" s="168" t="str">
        <f t="shared" si="329"/>
        <v>CL.IC.IT.251826.01</v>
      </c>
      <c r="AB4182" s="167" t="s">
        <v>12773</v>
      </c>
      <c r="AC4182" s="167">
        <v>1428</v>
      </c>
    </row>
    <row r="4183" spans="1:29" s="167" customFormat="1" ht="15">
      <c r="A4183" s="167" t="s">
        <v>9344</v>
      </c>
      <c r="C4183" s="61" t="s">
        <v>10708</v>
      </c>
      <c r="E4183" s="61" t="s">
        <v>12602</v>
      </c>
      <c r="F4183" s="167" t="s">
        <v>497</v>
      </c>
      <c r="G4183" s="86" t="s">
        <v>9214</v>
      </c>
      <c r="H4183" s="62" t="s">
        <v>9143</v>
      </c>
      <c r="I4183" s="86" t="s">
        <v>9214</v>
      </c>
      <c r="J4183" s="63" t="str">
        <f t="shared" si="325"/>
        <v>IC.IT.251827</v>
      </c>
      <c r="K4183" s="61" t="s">
        <v>12175</v>
      </c>
      <c r="L4183" s="167" t="str">
        <f t="shared" si="326"/>
        <v>Nose, left side</v>
      </c>
      <c r="M4183" s="168" t="str">
        <f t="shared" si="327"/>
        <v>PI.IC.IT.251827.01</v>
      </c>
      <c r="N4183" s="168"/>
      <c r="O4183" s="168" t="str">
        <f t="shared" si="328"/>
        <v>PH.IC.IT.251827.01</v>
      </c>
      <c r="Q4183" s="168" t="str">
        <f t="shared" si="329"/>
        <v>CL.IC.IT.251827.01</v>
      </c>
      <c r="AB4183" s="167" t="s">
        <v>12773</v>
      </c>
      <c r="AC4183" s="167">
        <v>1428</v>
      </c>
    </row>
    <row r="4184" spans="1:29" s="167" customFormat="1" ht="15">
      <c r="A4184" s="167" t="s">
        <v>9344</v>
      </c>
      <c r="C4184" s="61" t="s">
        <v>10708</v>
      </c>
      <c r="E4184" s="61" t="s">
        <v>12602</v>
      </c>
      <c r="F4184" s="167" t="s">
        <v>497</v>
      </c>
      <c r="G4184" s="86" t="s">
        <v>9091</v>
      </c>
      <c r="H4184" s="62" t="s">
        <v>9144</v>
      </c>
      <c r="I4184" s="86" t="s">
        <v>9091</v>
      </c>
      <c r="J4184" s="63" t="str">
        <f t="shared" si="325"/>
        <v>IC.IT.251828</v>
      </c>
      <c r="K4184" s="61" t="s">
        <v>12175</v>
      </c>
      <c r="L4184" s="167" t="str">
        <f t="shared" si="326"/>
        <v>Jaw, right</v>
      </c>
      <c r="M4184" s="168" t="str">
        <f t="shared" si="327"/>
        <v>PI.IC.IT.251828.01</v>
      </c>
      <c r="N4184" s="168"/>
      <c r="O4184" s="168" t="str">
        <f t="shared" si="328"/>
        <v>PH.IC.IT.251828.01</v>
      </c>
      <c r="Q4184" s="168" t="str">
        <f t="shared" si="329"/>
        <v>CL.IC.IT.251828.01</v>
      </c>
      <c r="AB4184" s="167" t="s">
        <v>12773</v>
      </c>
      <c r="AC4184" s="167">
        <v>1428</v>
      </c>
    </row>
    <row r="4185" spans="1:29" s="167" customFormat="1" ht="15">
      <c r="A4185" s="167" t="s">
        <v>9344</v>
      </c>
      <c r="C4185" s="61" t="s">
        <v>10708</v>
      </c>
      <c r="E4185" s="61" t="s">
        <v>12602</v>
      </c>
      <c r="F4185" s="167" t="s">
        <v>497</v>
      </c>
      <c r="G4185" s="86" t="s">
        <v>9093</v>
      </c>
      <c r="H4185" s="62" t="s">
        <v>9145</v>
      </c>
      <c r="I4185" s="86" t="s">
        <v>9093</v>
      </c>
      <c r="J4185" s="63" t="str">
        <f t="shared" si="325"/>
        <v>IC.IT.251829</v>
      </c>
      <c r="K4185" s="61" t="s">
        <v>12175</v>
      </c>
      <c r="L4185" s="167" t="str">
        <f t="shared" si="326"/>
        <v>Jaw, left</v>
      </c>
      <c r="M4185" s="168" t="str">
        <f t="shared" si="327"/>
        <v>PI.IC.IT.251829.01</v>
      </c>
      <c r="N4185" s="168"/>
      <c r="O4185" s="168" t="str">
        <f t="shared" si="328"/>
        <v>PH.IC.IT.251829.01</v>
      </c>
      <c r="Q4185" s="168" t="str">
        <f t="shared" si="329"/>
        <v>CL.IC.IT.251829.01</v>
      </c>
      <c r="AB4185" s="167" t="s">
        <v>12773</v>
      </c>
      <c r="AC4185" s="167">
        <v>1428</v>
      </c>
    </row>
    <row r="4186" spans="1:29" s="167" customFormat="1" ht="15">
      <c r="A4186" s="167" t="s">
        <v>9344</v>
      </c>
      <c r="C4186" s="61" t="s">
        <v>10708</v>
      </c>
      <c r="E4186" s="61" t="s">
        <v>12602</v>
      </c>
      <c r="F4186" s="167" t="s">
        <v>497</v>
      </c>
      <c r="G4186" s="86" t="s">
        <v>9095</v>
      </c>
      <c r="H4186" s="62" t="s">
        <v>6872</v>
      </c>
      <c r="I4186" s="86" t="s">
        <v>9095</v>
      </c>
      <c r="J4186" s="63" t="str">
        <f t="shared" si="325"/>
        <v>IC.IT.251830</v>
      </c>
      <c r="K4186" s="61" t="s">
        <v>12175</v>
      </c>
      <c r="L4186" s="167" t="str">
        <f t="shared" si="326"/>
        <v>Neck, right</v>
      </c>
      <c r="M4186" s="168" t="str">
        <f t="shared" si="327"/>
        <v>PI.IC.IT.251830.01</v>
      </c>
      <c r="N4186" s="168"/>
      <c r="O4186" s="168" t="str">
        <f t="shared" si="328"/>
        <v>PH.IC.IT.251830.01</v>
      </c>
      <c r="Q4186" s="168" t="str">
        <f t="shared" si="329"/>
        <v>CL.IC.IT.251830.01</v>
      </c>
      <c r="AB4186" s="167" t="s">
        <v>12773</v>
      </c>
      <c r="AC4186" s="167">
        <v>1428</v>
      </c>
    </row>
    <row r="4187" spans="1:29" s="167" customFormat="1" ht="15">
      <c r="A4187" s="167" t="s">
        <v>9344</v>
      </c>
      <c r="C4187" s="61" t="s">
        <v>10708</v>
      </c>
      <c r="E4187" s="61" t="s">
        <v>12602</v>
      </c>
      <c r="F4187" s="167" t="s">
        <v>497</v>
      </c>
      <c r="G4187" s="86" t="s">
        <v>9111</v>
      </c>
      <c r="H4187" s="62" t="s">
        <v>6874</v>
      </c>
      <c r="I4187" s="86" t="s">
        <v>9111</v>
      </c>
      <c r="J4187" s="63" t="str">
        <f t="shared" si="325"/>
        <v>IC.IT.251831</v>
      </c>
      <c r="K4187" s="61" t="s">
        <v>12175</v>
      </c>
      <c r="L4187" s="167" t="str">
        <f t="shared" si="326"/>
        <v>Neck, left</v>
      </c>
      <c r="M4187" s="168" t="str">
        <f t="shared" si="327"/>
        <v>PI.IC.IT.251831.01</v>
      </c>
      <c r="N4187" s="168"/>
      <c r="O4187" s="168" t="str">
        <f t="shared" si="328"/>
        <v>PH.IC.IT.251831.01</v>
      </c>
      <c r="Q4187" s="168" t="str">
        <f t="shared" si="329"/>
        <v>CL.IC.IT.251831.01</v>
      </c>
      <c r="AB4187" s="167" t="s">
        <v>12773</v>
      </c>
      <c r="AC4187" s="167">
        <v>1428</v>
      </c>
    </row>
    <row r="4188" spans="1:29" s="167" customFormat="1" ht="15">
      <c r="A4188" s="167" t="s">
        <v>9344</v>
      </c>
      <c r="C4188" s="61" t="s">
        <v>10708</v>
      </c>
      <c r="D4188" s="167" t="s">
        <v>8699</v>
      </c>
      <c r="E4188" s="61" t="s">
        <v>12604</v>
      </c>
      <c r="F4188" s="167" t="s">
        <v>483</v>
      </c>
      <c r="G4188" s="167" t="s">
        <v>8998</v>
      </c>
      <c r="H4188" s="62" t="s">
        <v>11848</v>
      </c>
      <c r="I4188" s="167" t="s">
        <v>8998</v>
      </c>
      <c r="J4188" s="63" t="str">
        <f t="shared" si="325"/>
        <v>IC.IT.251901</v>
      </c>
      <c r="K4188" s="61" t="s">
        <v>12175</v>
      </c>
      <c r="L4188" s="167" t="str">
        <f t="shared" si="326"/>
        <v>Hip</v>
      </c>
      <c r="M4188" s="168" t="str">
        <f t="shared" si="327"/>
        <v>PI.IC.IT.251901.01</v>
      </c>
      <c r="N4188" s="168"/>
      <c r="O4188" s="168" t="str">
        <f t="shared" si="328"/>
        <v>PH.IC.IT.251901.01</v>
      </c>
      <c r="Q4188" s="168" t="str">
        <f t="shared" si="329"/>
        <v>CL.IC.IT.251901.01</v>
      </c>
    </row>
    <row r="4189" spans="1:29" s="167" customFormat="1" ht="15">
      <c r="A4189" s="167" t="s">
        <v>9344</v>
      </c>
      <c r="C4189" s="61" t="s">
        <v>10708</v>
      </c>
      <c r="E4189" s="61" t="s">
        <v>12604</v>
      </c>
      <c r="F4189" s="167" t="s">
        <v>483</v>
      </c>
      <c r="G4189" s="167" t="s">
        <v>8999</v>
      </c>
      <c r="H4189" s="62" t="s">
        <v>12030</v>
      </c>
      <c r="I4189" s="167" t="s">
        <v>8999</v>
      </c>
      <c r="J4189" s="63" t="str">
        <f t="shared" si="325"/>
        <v>IC.IT.251902</v>
      </c>
      <c r="K4189" s="61" t="s">
        <v>12175</v>
      </c>
      <c r="L4189" s="167" t="str">
        <f t="shared" si="326"/>
        <v>Groin</v>
      </c>
      <c r="M4189" s="168" t="str">
        <f t="shared" si="327"/>
        <v>PI.IC.IT.251902.01</v>
      </c>
      <c r="N4189" s="168"/>
      <c r="O4189" s="168" t="str">
        <f t="shared" si="328"/>
        <v>PH.IC.IT.251902.01</v>
      </c>
      <c r="Q4189" s="168" t="str">
        <f t="shared" si="329"/>
        <v>CL.IC.IT.251902.01</v>
      </c>
    </row>
    <row r="4190" spans="1:29" s="167" customFormat="1" ht="15">
      <c r="A4190" s="167" t="s">
        <v>9344</v>
      </c>
      <c r="C4190" s="61" t="s">
        <v>10708</v>
      </c>
      <c r="E4190" s="61" t="s">
        <v>12604</v>
      </c>
      <c r="F4190" s="167" t="s">
        <v>483</v>
      </c>
      <c r="G4190" s="167" t="s">
        <v>9493</v>
      </c>
      <c r="H4190" s="62" t="s">
        <v>12032</v>
      </c>
      <c r="I4190" s="167" t="s">
        <v>9493</v>
      </c>
      <c r="J4190" s="63" t="str">
        <f t="shared" si="325"/>
        <v>IC.IT.251903</v>
      </c>
      <c r="K4190" s="61" t="s">
        <v>12175</v>
      </c>
      <c r="L4190" s="167" t="str">
        <f t="shared" si="326"/>
        <v>Penis</v>
      </c>
      <c r="M4190" s="168" t="str">
        <f t="shared" si="327"/>
        <v>PI.IC.IT.251903.01</v>
      </c>
      <c r="N4190" s="168"/>
      <c r="O4190" s="168" t="str">
        <f t="shared" si="328"/>
        <v>PH.IC.IT.251903.01</v>
      </c>
      <c r="Q4190" s="168" t="str">
        <f t="shared" si="329"/>
        <v>CL.IC.IT.251903.01</v>
      </c>
    </row>
    <row r="4191" spans="1:29" s="167" customFormat="1" ht="15">
      <c r="A4191" s="167" t="s">
        <v>9344</v>
      </c>
      <c r="C4191" s="61" t="s">
        <v>10708</v>
      </c>
      <c r="E4191" s="61" t="s">
        <v>12604</v>
      </c>
      <c r="F4191" s="167" t="s">
        <v>483</v>
      </c>
      <c r="G4191" s="167" t="s">
        <v>9494</v>
      </c>
      <c r="H4191" s="62" t="s">
        <v>12028</v>
      </c>
      <c r="I4191" s="167" t="s">
        <v>9494</v>
      </c>
      <c r="J4191" s="63" t="str">
        <f t="shared" si="325"/>
        <v>IC.IT.251904</v>
      </c>
      <c r="K4191" s="61" t="s">
        <v>12175</v>
      </c>
      <c r="L4191" s="167" t="str">
        <f t="shared" si="326"/>
        <v>Labia</v>
      </c>
      <c r="M4191" s="168" t="str">
        <f t="shared" si="327"/>
        <v>PI.IC.IT.251904.01</v>
      </c>
      <c r="N4191" s="168"/>
      <c r="O4191" s="168" t="str">
        <f t="shared" si="328"/>
        <v>PH.IC.IT.251904.01</v>
      </c>
      <c r="Q4191" s="168" t="str">
        <f t="shared" si="329"/>
        <v>CL.IC.IT.251904.01</v>
      </c>
    </row>
    <row r="4192" spans="1:29" s="167" customFormat="1" ht="15">
      <c r="A4192" s="167" t="s">
        <v>9344</v>
      </c>
      <c r="C4192" s="61" t="s">
        <v>10708</v>
      </c>
      <c r="E4192" s="61" t="s">
        <v>12604</v>
      </c>
      <c r="F4192" s="167" t="s">
        <v>483</v>
      </c>
      <c r="G4192" s="167" t="s">
        <v>9495</v>
      </c>
      <c r="H4192" s="62" t="s">
        <v>12210</v>
      </c>
      <c r="I4192" s="167" t="s">
        <v>9000</v>
      </c>
      <c r="J4192" s="63" t="str">
        <f t="shared" si="325"/>
        <v>IC.IT.251905</v>
      </c>
      <c r="K4192" s="61" t="s">
        <v>12175</v>
      </c>
      <c r="L4192" s="167" t="str">
        <f t="shared" si="326"/>
        <v>Perineum</v>
      </c>
      <c r="M4192" s="168" t="str">
        <f t="shared" si="327"/>
        <v>PI.IC.IT.251905.01</v>
      </c>
      <c r="N4192" s="168"/>
      <c r="O4192" s="168" t="str">
        <f t="shared" si="328"/>
        <v>PH.IC.IT.251905.01</v>
      </c>
      <c r="Q4192" s="168" t="str">
        <f t="shared" si="329"/>
        <v>CL.IC.IT.251905.01</v>
      </c>
    </row>
    <row r="4193" spans="1:29" s="167" customFormat="1" ht="15">
      <c r="A4193" s="167" t="s">
        <v>9344</v>
      </c>
      <c r="C4193" s="61" t="s">
        <v>10708</v>
      </c>
      <c r="E4193" s="61" t="s">
        <v>12604</v>
      </c>
      <c r="F4193" s="167" t="s">
        <v>483</v>
      </c>
      <c r="G4193" s="167" t="s">
        <v>9001</v>
      </c>
      <c r="H4193" s="62" t="s">
        <v>12212</v>
      </c>
      <c r="I4193" s="167" t="s">
        <v>9002</v>
      </c>
      <c r="J4193" s="63" t="str">
        <f t="shared" si="325"/>
        <v>IC.IT.251906</v>
      </c>
      <c r="K4193" s="61" t="s">
        <v>12175</v>
      </c>
      <c r="L4193" s="167" t="str">
        <f t="shared" si="326"/>
        <v>Buttock(s)</v>
      </c>
      <c r="M4193" s="168" t="str">
        <f t="shared" si="327"/>
        <v>PI.IC.IT.251906.01</v>
      </c>
      <c r="N4193" s="168"/>
      <c r="O4193" s="168" t="str">
        <f t="shared" si="328"/>
        <v>PH.IC.IT.251906.01</v>
      </c>
      <c r="Q4193" s="168" t="str">
        <f t="shared" si="329"/>
        <v>CL.IC.IT.251906.01</v>
      </c>
    </row>
    <row r="4194" spans="1:29" s="167" customFormat="1" ht="15">
      <c r="A4194" s="167" t="s">
        <v>9344</v>
      </c>
      <c r="C4194" s="61" t="s">
        <v>10708</v>
      </c>
      <c r="E4194" s="61" t="s">
        <v>12604</v>
      </c>
      <c r="F4194" s="167" t="s">
        <v>483</v>
      </c>
      <c r="G4194" s="167" t="s">
        <v>9500</v>
      </c>
      <c r="H4194" s="62" t="s">
        <v>12225</v>
      </c>
      <c r="I4194" s="167" t="s">
        <v>9500</v>
      </c>
      <c r="J4194" s="63" t="str">
        <f t="shared" si="325"/>
        <v>IC.IT.251907</v>
      </c>
      <c r="K4194" s="61" t="s">
        <v>12175</v>
      </c>
      <c r="L4194" s="167" t="str">
        <f t="shared" si="326"/>
        <v>Rectum</v>
      </c>
      <c r="M4194" s="168" t="str">
        <f t="shared" si="327"/>
        <v>PI.IC.IT.251907.01</v>
      </c>
      <c r="N4194" s="168"/>
      <c r="O4194" s="168" t="str">
        <f t="shared" si="328"/>
        <v>PH.IC.IT.251907.01</v>
      </c>
      <c r="Q4194" s="168" t="str">
        <f t="shared" si="329"/>
        <v>CL.IC.IT.251907.01</v>
      </c>
    </row>
    <row r="4195" spans="1:29" s="167" customFormat="1" ht="15">
      <c r="A4195" s="167" t="s">
        <v>9344</v>
      </c>
      <c r="C4195" s="61" t="s">
        <v>10708</v>
      </c>
      <c r="E4195" s="61" t="s">
        <v>12604</v>
      </c>
      <c r="F4195" s="167" t="s">
        <v>483</v>
      </c>
      <c r="G4195" s="167" t="s">
        <v>9501</v>
      </c>
      <c r="H4195" s="62" t="s">
        <v>11638</v>
      </c>
      <c r="I4195" s="167" t="s">
        <v>9501</v>
      </c>
      <c r="J4195" s="63" t="str">
        <f t="shared" si="325"/>
        <v>IC.IT.251908</v>
      </c>
      <c r="K4195" s="61" t="s">
        <v>12175</v>
      </c>
      <c r="L4195" s="167" t="str">
        <f t="shared" si="326"/>
        <v>Sacrum</v>
      </c>
      <c r="M4195" s="168" t="str">
        <f t="shared" si="327"/>
        <v>PI.IC.IT.251908.01</v>
      </c>
      <c r="N4195" s="168"/>
      <c r="O4195" s="168" t="str">
        <f t="shared" si="328"/>
        <v>PH.IC.IT.251908.01</v>
      </c>
      <c r="Q4195" s="168" t="str">
        <f t="shared" si="329"/>
        <v>CL.IC.IT.251908.01</v>
      </c>
    </row>
    <row r="4196" spans="1:29" s="167" customFormat="1" ht="15">
      <c r="A4196" s="167" t="s">
        <v>9344</v>
      </c>
      <c r="C4196" s="61" t="s">
        <v>10708</v>
      </c>
      <c r="E4196" s="61" t="s">
        <v>12604</v>
      </c>
      <c r="F4196" s="167" t="s">
        <v>483</v>
      </c>
      <c r="G4196" s="167" t="s">
        <v>9502</v>
      </c>
      <c r="H4196" s="62" t="s">
        <v>11639</v>
      </c>
      <c r="I4196" s="167" t="s">
        <v>9502</v>
      </c>
      <c r="J4196" s="63" t="str">
        <f t="shared" si="325"/>
        <v>IC.IT.251909</v>
      </c>
      <c r="K4196" s="61" t="s">
        <v>12175</v>
      </c>
      <c r="L4196" s="167" t="str">
        <f t="shared" si="326"/>
        <v>Coccyx</v>
      </c>
      <c r="M4196" s="168" t="str">
        <f t="shared" si="327"/>
        <v>PI.IC.IT.251909.01</v>
      </c>
      <c r="N4196" s="168"/>
      <c r="O4196" s="168" t="str">
        <f t="shared" si="328"/>
        <v>PH.IC.IT.251909.01</v>
      </c>
      <c r="Q4196" s="168" t="str">
        <f t="shared" si="329"/>
        <v>CL.IC.IT.251909.01</v>
      </c>
    </row>
    <row r="4197" spans="1:29" s="167" customFormat="1" ht="15">
      <c r="A4197" s="167" t="s">
        <v>9344</v>
      </c>
      <c r="C4197" s="61" t="s">
        <v>10708</v>
      </c>
      <c r="E4197" s="61" t="s">
        <v>12604</v>
      </c>
      <c r="F4197" s="167" t="s">
        <v>483</v>
      </c>
      <c r="G4197" s="167" t="s">
        <v>9503</v>
      </c>
      <c r="H4197" s="62" t="s">
        <v>11829</v>
      </c>
      <c r="I4197" s="167" t="s">
        <v>9503</v>
      </c>
      <c r="J4197" s="63" t="str">
        <f t="shared" si="325"/>
        <v>IC.IT.251910</v>
      </c>
      <c r="K4197" s="61" t="s">
        <v>12175</v>
      </c>
      <c r="L4197" s="167" t="str">
        <f t="shared" si="326"/>
        <v>Scrotum</v>
      </c>
      <c r="M4197" s="168" t="str">
        <f t="shared" si="327"/>
        <v>PI.IC.IT.251910.01</v>
      </c>
      <c r="N4197" s="168"/>
      <c r="O4197" s="168" t="str">
        <f t="shared" si="328"/>
        <v>PH.IC.IT.251910.01</v>
      </c>
      <c r="Q4197" s="168" t="str">
        <f t="shared" si="329"/>
        <v>CL.IC.IT.251910.01</v>
      </c>
    </row>
    <row r="4198" spans="1:29" s="167" customFormat="1" ht="15">
      <c r="A4198" s="167" t="s">
        <v>9344</v>
      </c>
      <c r="C4198" s="61" t="s">
        <v>10708</v>
      </c>
      <c r="E4198" s="61" t="s">
        <v>12604</v>
      </c>
      <c r="F4198" s="167" t="s">
        <v>483</v>
      </c>
      <c r="G4198" s="86" t="s">
        <v>9365</v>
      </c>
      <c r="H4198" s="62" t="s">
        <v>12099</v>
      </c>
      <c r="I4198" s="86" t="s">
        <v>9365</v>
      </c>
      <c r="J4198" s="63" t="str">
        <f t="shared" si="325"/>
        <v>IC.IT.251911</v>
      </c>
      <c r="K4198" s="61" t="s">
        <v>12175</v>
      </c>
      <c r="L4198" s="167" t="str">
        <f t="shared" si="326"/>
        <v>Hip, right</v>
      </c>
      <c r="M4198" s="168" t="str">
        <f t="shared" si="327"/>
        <v>PI.IC.IT.251911.01</v>
      </c>
      <c r="N4198" s="168"/>
      <c r="O4198" s="168" t="str">
        <f t="shared" si="328"/>
        <v>PH.IC.IT.251911.01</v>
      </c>
      <c r="Q4198" s="168" t="str">
        <f t="shared" si="329"/>
        <v>CL.IC.IT.251911.01</v>
      </c>
      <c r="AB4198" s="167" t="s">
        <v>12773</v>
      </c>
      <c r="AC4198" s="167">
        <v>1428</v>
      </c>
    </row>
    <row r="4199" spans="1:29" s="167" customFormat="1" ht="15">
      <c r="A4199" s="167" t="s">
        <v>9344</v>
      </c>
      <c r="C4199" s="61" t="s">
        <v>10708</v>
      </c>
      <c r="E4199" s="61" t="s">
        <v>12604</v>
      </c>
      <c r="F4199" s="167" t="s">
        <v>483</v>
      </c>
      <c r="G4199" s="86" t="s">
        <v>9239</v>
      </c>
      <c r="H4199" s="62" t="s">
        <v>12100</v>
      </c>
      <c r="I4199" s="86" t="s">
        <v>9239</v>
      </c>
      <c r="J4199" s="63" t="str">
        <f t="shared" si="325"/>
        <v>IC.IT.251912</v>
      </c>
      <c r="K4199" s="61" t="s">
        <v>12175</v>
      </c>
      <c r="L4199" s="167" t="str">
        <f t="shared" si="326"/>
        <v>Hip, left</v>
      </c>
      <c r="M4199" s="168" t="str">
        <f t="shared" si="327"/>
        <v>PI.IC.IT.251912.01</v>
      </c>
      <c r="N4199" s="168"/>
      <c r="O4199" s="168" t="str">
        <f t="shared" si="328"/>
        <v>PH.IC.IT.251912.01</v>
      </c>
      <c r="Q4199" s="168" t="str">
        <f t="shared" si="329"/>
        <v>CL.IC.IT.251912.01</v>
      </c>
      <c r="AB4199" s="167" t="s">
        <v>12773</v>
      </c>
      <c r="AC4199" s="167">
        <v>1428</v>
      </c>
    </row>
    <row r="4200" spans="1:29" s="167" customFormat="1" ht="15">
      <c r="A4200" s="167" t="s">
        <v>9344</v>
      </c>
      <c r="C4200" s="61" t="s">
        <v>10708</v>
      </c>
      <c r="E4200" s="61" t="s">
        <v>12604</v>
      </c>
      <c r="F4200" s="167" t="s">
        <v>483</v>
      </c>
      <c r="G4200" s="86" t="s">
        <v>9489</v>
      </c>
      <c r="H4200" s="62" t="s">
        <v>12101</v>
      </c>
      <c r="I4200" s="86" t="s">
        <v>9489</v>
      </c>
      <c r="J4200" s="63" t="str">
        <f t="shared" si="325"/>
        <v>IC.IT.251913</v>
      </c>
      <c r="K4200" s="61" t="s">
        <v>12175</v>
      </c>
      <c r="L4200" s="167" t="str">
        <f t="shared" si="326"/>
        <v>Groin, right</v>
      </c>
      <c r="M4200" s="168" t="str">
        <f t="shared" si="327"/>
        <v>PI.IC.IT.251913.01</v>
      </c>
      <c r="N4200" s="168"/>
      <c r="O4200" s="168" t="str">
        <f t="shared" si="328"/>
        <v>PH.IC.IT.251913.01</v>
      </c>
      <c r="Q4200" s="168" t="str">
        <f t="shared" si="329"/>
        <v>CL.IC.IT.251913.01</v>
      </c>
      <c r="AB4200" s="167" t="s">
        <v>12773</v>
      </c>
      <c r="AC4200" s="167">
        <v>1428</v>
      </c>
    </row>
    <row r="4201" spans="1:29" s="167" customFormat="1" ht="15">
      <c r="A4201" s="167" t="s">
        <v>9344</v>
      </c>
      <c r="C4201" s="61" t="s">
        <v>10708</v>
      </c>
      <c r="E4201" s="61" t="s">
        <v>12604</v>
      </c>
      <c r="F4201" s="167" t="s">
        <v>483</v>
      </c>
      <c r="G4201" s="86" t="s">
        <v>9491</v>
      </c>
      <c r="H4201" s="62" t="s">
        <v>12102</v>
      </c>
      <c r="I4201" s="86" t="s">
        <v>9491</v>
      </c>
      <c r="J4201" s="63" t="str">
        <f t="shared" si="325"/>
        <v>IC.IT.251914</v>
      </c>
      <c r="K4201" s="61" t="s">
        <v>12175</v>
      </c>
      <c r="L4201" s="167" t="str">
        <f t="shared" si="326"/>
        <v>Groin, left</v>
      </c>
      <c r="M4201" s="168" t="str">
        <f t="shared" si="327"/>
        <v>PI.IC.IT.251914.01</v>
      </c>
      <c r="N4201" s="168"/>
      <c r="O4201" s="168" t="str">
        <f t="shared" si="328"/>
        <v>PH.IC.IT.251914.01</v>
      </c>
      <c r="Q4201" s="168" t="str">
        <f t="shared" si="329"/>
        <v>CL.IC.IT.251914.01</v>
      </c>
      <c r="AB4201" s="167" t="s">
        <v>12773</v>
      </c>
      <c r="AC4201" s="167">
        <v>1428</v>
      </c>
    </row>
    <row r="4202" spans="1:29" s="167" customFormat="1" ht="15">
      <c r="A4202" s="167" t="s">
        <v>9344</v>
      </c>
      <c r="C4202" s="61" t="s">
        <v>10708</v>
      </c>
      <c r="E4202" s="61" t="s">
        <v>12604</v>
      </c>
      <c r="F4202" s="167" t="s">
        <v>483</v>
      </c>
      <c r="G4202" s="86" t="s">
        <v>9496</v>
      </c>
      <c r="H4202" s="62" t="s">
        <v>11559</v>
      </c>
      <c r="I4202" s="86" t="s">
        <v>9496</v>
      </c>
      <c r="J4202" s="63" t="str">
        <f t="shared" si="325"/>
        <v>IC.IT.251915</v>
      </c>
      <c r="K4202" s="61" t="s">
        <v>12175</v>
      </c>
      <c r="L4202" s="167" t="str">
        <f t="shared" si="326"/>
        <v>Buttock, right</v>
      </c>
      <c r="M4202" s="168" t="str">
        <f t="shared" si="327"/>
        <v>PI.IC.IT.251915.01</v>
      </c>
      <c r="N4202" s="168"/>
      <c r="O4202" s="168" t="str">
        <f t="shared" si="328"/>
        <v>PH.IC.IT.251915.01</v>
      </c>
      <c r="Q4202" s="168" t="str">
        <f t="shared" si="329"/>
        <v>CL.IC.IT.251915.01</v>
      </c>
      <c r="AB4202" s="167" t="s">
        <v>12773</v>
      </c>
      <c r="AC4202" s="167">
        <v>1428</v>
      </c>
    </row>
    <row r="4203" spans="1:29" s="167" customFormat="1" ht="15">
      <c r="A4203" s="167" t="s">
        <v>9344</v>
      </c>
      <c r="C4203" s="61" t="s">
        <v>10708</v>
      </c>
      <c r="E4203" s="61" t="s">
        <v>12604</v>
      </c>
      <c r="F4203" s="167" t="s">
        <v>483</v>
      </c>
      <c r="G4203" s="86" t="s">
        <v>9067</v>
      </c>
      <c r="H4203" s="62" t="s">
        <v>11560</v>
      </c>
      <c r="I4203" s="86" t="s">
        <v>9067</v>
      </c>
      <c r="J4203" s="63" t="str">
        <f t="shared" si="325"/>
        <v>IC.IT.251916</v>
      </c>
      <c r="K4203" s="61" t="s">
        <v>12175</v>
      </c>
      <c r="L4203" s="167" t="str">
        <f t="shared" si="326"/>
        <v>Buttock, left</v>
      </c>
      <c r="M4203" s="168" t="str">
        <f t="shared" si="327"/>
        <v>PI.IC.IT.251916.01</v>
      </c>
      <c r="N4203" s="168"/>
      <c r="O4203" s="168" t="str">
        <f t="shared" si="328"/>
        <v>PH.IC.IT.251916.01</v>
      </c>
      <c r="Q4203" s="168" t="str">
        <f t="shared" si="329"/>
        <v>CL.IC.IT.251916.01</v>
      </c>
      <c r="AB4203" s="167" t="s">
        <v>12773</v>
      </c>
      <c r="AC4203" s="167">
        <v>1428</v>
      </c>
    </row>
    <row r="4204" spans="1:29" s="167" customFormat="1" ht="15">
      <c r="A4204" s="167" t="s">
        <v>9344</v>
      </c>
      <c r="C4204" s="61" t="s">
        <v>10708</v>
      </c>
      <c r="D4204" s="167" t="s">
        <v>8701</v>
      </c>
      <c r="E4204" s="61" t="s">
        <v>1000</v>
      </c>
      <c r="F4204" s="167" t="s">
        <v>484</v>
      </c>
      <c r="G4204" s="167" t="s">
        <v>8763</v>
      </c>
      <c r="H4204" s="62" t="s">
        <v>11848</v>
      </c>
      <c r="I4204" s="167" t="s">
        <v>8763</v>
      </c>
      <c r="J4204" s="63" t="str">
        <f t="shared" si="325"/>
        <v>IC.IT.252001</v>
      </c>
      <c r="K4204" s="61" t="s">
        <v>12175</v>
      </c>
      <c r="L4204" s="167" t="str">
        <f t="shared" si="326"/>
        <v>Shoulder</v>
      </c>
      <c r="M4204" s="168" t="str">
        <f t="shared" si="327"/>
        <v>PI.IC.IT.252001.01</v>
      </c>
      <c r="N4204" s="168"/>
      <c r="O4204" s="168" t="str">
        <f t="shared" si="328"/>
        <v>PH.IC.IT.252001.01</v>
      </c>
      <c r="Q4204" s="168" t="str">
        <f t="shared" si="329"/>
        <v>CL.IC.IT.252001.01</v>
      </c>
    </row>
    <row r="4205" spans="1:29" s="167" customFormat="1" ht="15">
      <c r="A4205" s="167" t="s">
        <v>9344</v>
      </c>
      <c r="C4205" s="61" t="s">
        <v>10708</v>
      </c>
      <c r="E4205" s="61" t="s">
        <v>1000</v>
      </c>
      <c r="F4205" s="167" t="s">
        <v>484</v>
      </c>
      <c r="G4205" s="167" t="s">
        <v>8613</v>
      </c>
      <c r="H4205" s="62" t="s">
        <v>12030</v>
      </c>
      <c r="I4205" s="167" t="s">
        <v>8613</v>
      </c>
      <c r="J4205" s="63" t="str">
        <f t="shared" si="325"/>
        <v>IC.IT.252002</v>
      </c>
      <c r="K4205" s="61" t="s">
        <v>12175</v>
      </c>
      <c r="L4205" s="167" t="str">
        <f t="shared" si="326"/>
        <v>Clavicle</v>
      </c>
      <c r="M4205" s="168" t="str">
        <f t="shared" si="327"/>
        <v>PI.IC.IT.252002.01</v>
      </c>
      <c r="N4205" s="168"/>
      <c r="O4205" s="168" t="str">
        <f t="shared" si="328"/>
        <v>PH.IC.IT.252002.01</v>
      </c>
      <c r="Q4205" s="168" t="str">
        <f t="shared" si="329"/>
        <v>CL.IC.IT.252002.01</v>
      </c>
    </row>
    <row r="4206" spans="1:29" s="167" customFormat="1" ht="15">
      <c r="A4206" s="167" t="s">
        <v>9344</v>
      </c>
      <c r="C4206" s="61" t="s">
        <v>10708</v>
      </c>
      <c r="E4206" s="61" t="s">
        <v>1000</v>
      </c>
      <c r="F4206" s="167" t="s">
        <v>484</v>
      </c>
      <c r="G4206" s="167" t="s">
        <v>8709</v>
      </c>
      <c r="H4206" s="62" t="s">
        <v>12032</v>
      </c>
      <c r="I4206" s="167" t="s">
        <v>8709</v>
      </c>
      <c r="J4206" s="63" t="str">
        <f t="shared" si="325"/>
        <v>IC.IT.252003</v>
      </c>
      <c r="K4206" s="61" t="s">
        <v>12175</v>
      </c>
      <c r="L4206" s="167" t="str">
        <f t="shared" si="326"/>
        <v>Breast</v>
      </c>
      <c r="M4206" s="168" t="str">
        <f t="shared" si="327"/>
        <v>PI.IC.IT.252003.01</v>
      </c>
      <c r="N4206" s="168"/>
      <c r="O4206" s="168" t="str">
        <f t="shared" si="328"/>
        <v>PH.IC.IT.252003.01</v>
      </c>
      <c r="Q4206" s="168" t="str">
        <f t="shared" si="329"/>
        <v>CL.IC.IT.252003.01</v>
      </c>
    </row>
    <row r="4207" spans="1:29" s="167" customFormat="1" ht="15">
      <c r="A4207" s="167" t="s">
        <v>9344</v>
      </c>
      <c r="C4207" s="61" t="s">
        <v>10708</v>
      </c>
      <c r="E4207" s="61" t="s">
        <v>1000</v>
      </c>
      <c r="F4207" s="167" t="s">
        <v>484</v>
      </c>
      <c r="G4207" s="167" t="s">
        <v>9382</v>
      </c>
      <c r="H4207" s="62" t="s">
        <v>12028</v>
      </c>
      <c r="I4207" s="167" t="s">
        <v>9382</v>
      </c>
      <c r="J4207" s="63" t="str">
        <f t="shared" si="325"/>
        <v>IC.IT.252004</v>
      </c>
      <c r="K4207" s="61" t="s">
        <v>12175</v>
      </c>
      <c r="L4207" s="167" t="str">
        <f t="shared" si="326"/>
        <v>Sternum</v>
      </c>
      <c r="M4207" s="168" t="str">
        <f t="shared" si="327"/>
        <v>PI.IC.IT.252004.01</v>
      </c>
      <c r="N4207" s="168"/>
      <c r="O4207" s="168" t="str">
        <f t="shared" si="328"/>
        <v>PH.IC.IT.252004.01</v>
      </c>
      <c r="Q4207" s="168" t="str">
        <f t="shared" si="329"/>
        <v>CL.IC.IT.252004.01</v>
      </c>
    </row>
    <row r="4208" spans="1:29" s="167" customFormat="1" ht="15">
      <c r="A4208" s="167" t="s">
        <v>9344</v>
      </c>
      <c r="C4208" s="61" t="s">
        <v>10708</v>
      </c>
      <c r="E4208" s="61" t="s">
        <v>1000</v>
      </c>
      <c r="F4208" s="167" t="s">
        <v>484</v>
      </c>
      <c r="G4208" s="167" t="s">
        <v>8951</v>
      </c>
      <c r="H4208" s="62" t="s">
        <v>12210</v>
      </c>
      <c r="I4208" s="167" t="s">
        <v>8951</v>
      </c>
      <c r="J4208" s="63" t="str">
        <f t="shared" si="325"/>
        <v>IC.IT.252005</v>
      </c>
      <c r="K4208" s="61" t="s">
        <v>12175</v>
      </c>
      <c r="L4208" s="167" t="str">
        <f t="shared" si="326"/>
        <v>Chest</v>
      </c>
      <c r="M4208" s="168" t="str">
        <f t="shared" si="327"/>
        <v>PI.IC.IT.252005.01</v>
      </c>
      <c r="N4208" s="168"/>
      <c r="O4208" s="168" t="str">
        <f t="shared" si="328"/>
        <v>PH.IC.IT.252005.01</v>
      </c>
      <c r="Q4208" s="168" t="str">
        <f t="shared" si="329"/>
        <v>CL.IC.IT.252005.01</v>
      </c>
    </row>
    <row r="4209" spans="1:29" s="167" customFormat="1" ht="15">
      <c r="A4209" s="167" t="s">
        <v>9344</v>
      </c>
      <c r="C4209" s="61" t="s">
        <v>10708</v>
      </c>
      <c r="E4209" s="61" t="s">
        <v>1000</v>
      </c>
      <c r="F4209" s="167" t="s">
        <v>484</v>
      </c>
      <c r="G4209" s="167" t="s">
        <v>8710</v>
      </c>
      <c r="H4209" s="62" t="s">
        <v>12212</v>
      </c>
      <c r="I4209" s="167" t="s">
        <v>8710</v>
      </c>
      <c r="J4209" s="63" t="str">
        <f t="shared" si="325"/>
        <v>IC.IT.252006</v>
      </c>
      <c r="K4209" s="61" t="s">
        <v>12175</v>
      </c>
      <c r="L4209" s="167" t="str">
        <f t="shared" si="326"/>
        <v>Mediastinal</v>
      </c>
      <c r="M4209" s="168" t="str">
        <f t="shared" si="327"/>
        <v>PI.IC.IT.252006.01</v>
      </c>
      <c r="N4209" s="168"/>
      <c r="O4209" s="168" t="str">
        <f t="shared" si="328"/>
        <v>PH.IC.IT.252006.01</v>
      </c>
      <c r="Q4209" s="168" t="str">
        <f t="shared" si="329"/>
        <v>CL.IC.IT.252006.01</v>
      </c>
    </row>
    <row r="4210" spans="1:29" s="167" customFormat="1" ht="15">
      <c r="A4210" s="167" t="s">
        <v>9344</v>
      </c>
      <c r="C4210" s="61" t="s">
        <v>10708</v>
      </c>
      <c r="E4210" s="61" t="s">
        <v>1000</v>
      </c>
      <c r="F4210" s="167" t="s">
        <v>484</v>
      </c>
      <c r="G4210" s="167" t="s">
        <v>12390</v>
      </c>
      <c r="H4210" s="62" t="s">
        <v>12225</v>
      </c>
      <c r="I4210" s="167" t="s">
        <v>12390</v>
      </c>
      <c r="J4210" s="63" t="str">
        <f t="shared" si="325"/>
        <v>IC.IT.252007</v>
      </c>
      <c r="K4210" s="61" t="s">
        <v>12175</v>
      </c>
      <c r="L4210" s="167" t="str">
        <f t="shared" si="326"/>
        <v>Back</v>
      </c>
      <c r="M4210" s="168" t="str">
        <f t="shared" si="327"/>
        <v>PI.IC.IT.252007.01</v>
      </c>
      <c r="N4210" s="168"/>
      <c r="O4210" s="168" t="str">
        <f t="shared" si="328"/>
        <v>PH.IC.IT.252007.01</v>
      </c>
      <c r="Q4210" s="168" t="str">
        <f t="shared" si="329"/>
        <v>CL.IC.IT.252007.01</v>
      </c>
    </row>
    <row r="4211" spans="1:29" s="167" customFormat="1" ht="15">
      <c r="A4211" s="167" t="s">
        <v>9344</v>
      </c>
      <c r="C4211" s="61" t="s">
        <v>10708</v>
      </c>
      <c r="E4211" s="61" t="s">
        <v>1000</v>
      </c>
      <c r="F4211" s="167" t="s">
        <v>484</v>
      </c>
      <c r="G4211" s="167" t="s">
        <v>9228</v>
      </c>
      <c r="H4211" s="62" t="s">
        <v>11638</v>
      </c>
      <c r="I4211" s="167" t="s">
        <v>9228</v>
      </c>
      <c r="J4211" s="63" t="str">
        <f t="shared" si="325"/>
        <v>IC.IT.252008</v>
      </c>
      <c r="K4211" s="61" t="s">
        <v>12175</v>
      </c>
      <c r="L4211" s="167" t="str">
        <f t="shared" si="326"/>
        <v>Spine</v>
      </c>
      <c r="M4211" s="168" t="str">
        <f t="shared" si="327"/>
        <v>PI.IC.IT.252008.01</v>
      </c>
      <c r="N4211" s="168"/>
      <c r="O4211" s="168" t="str">
        <f t="shared" si="328"/>
        <v>PH.IC.IT.252008.01</v>
      </c>
      <c r="Q4211" s="168" t="str">
        <f t="shared" si="329"/>
        <v>CL.IC.IT.252008.01</v>
      </c>
    </row>
    <row r="4212" spans="1:29" s="167" customFormat="1" ht="15">
      <c r="A4212" s="167" t="s">
        <v>9344</v>
      </c>
      <c r="C4212" s="61" t="s">
        <v>10708</v>
      </c>
      <c r="E4212" s="61" t="s">
        <v>1000</v>
      </c>
      <c r="F4212" s="167" t="s">
        <v>484</v>
      </c>
      <c r="G4212" s="167" t="s">
        <v>8711</v>
      </c>
      <c r="H4212" s="62" t="s">
        <v>11639</v>
      </c>
      <c r="I4212" s="167" t="s">
        <v>8711</v>
      </c>
      <c r="J4212" s="63" t="str">
        <f t="shared" si="325"/>
        <v>IC.IT.252009</v>
      </c>
      <c r="K4212" s="61" t="s">
        <v>12175</v>
      </c>
      <c r="L4212" s="167" t="str">
        <f t="shared" si="326"/>
        <v>Scapula</v>
      </c>
      <c r="M4212" s="168" t="str">
        <f t="shared" si="327"/>
        <v>PI.IC.IT.252009.01</v>
      </c>
      <c r="N4212" s="168"/>
      <c r="O4212" s="168" t="str">
        <f t="shared" si="328"/>
        <v>PH.IC.IT.252009.01</v>
      </c>
      <c r="Q4212" s="168" t="str">
        <f t="shared" si="329"/>
        <v>CL.IC.IT.252009.01</v>
      </c>
    </row>
    <row r="4213" spans="1:29" s="167" customFormat="1" ht="15">
      <c r="A4213" s="167" t="s">
        <v>9344</v>
      </c>
      <c r="C4213" s="61" t="s">
        <v>10708</v>
      </c>
      <c r="E4213" s="61" t="s">
        <v>1000</v>
      </c>
      <c r="F4213" s="167" t="s">
        <v>484</v>
      </c>
      <c r="G4213" s="86" t="s">
        <v>9649</v>
      </c>
      <c r="H4213" s="62" t="s">
        <v>11829</v>
      </c>
      <c r="I4213" s="86" t="s">
        <v>9649</v>
      </c>
      <c r="J4213" s="63" t="str">
        <f t="shared" si="325"/>
        <v>IC.IT.252010</v>
      </c>
      <c r="K4213" s="61" t="s">
        <v>12175</v>
      </c>
      <c r="L4213" s="167" t="str">
        <f t="shared" si="326"/>
        <v>Shoulder, right</v>
      </c>
      <c r="M4213" s="168" t="str">
        <f t="shared" si="327"/>
        <v>PI.IC.IT.252010.01</v>
      </c>
      <c r="N4213" s="168"/>
      <c r="O4213" s="168" t="str">
        <f t="shared" si="328"/>
        <v>PH.IC.IT.252010.01</v>
      </c>
      <c r="Q4213" s="168" t="str">
        <f t="shared" si="329"/>
        <v>CL.IC.IT.252010.01</v>
      </c>
      <c r="AB4213" s="167" t="s">
        <v>12773</v>
      </c>
      <c r="AC4213" s="167">
        <v>1428</v>
      </c>
    </row>
    <row r="4214" spans="1:29" s="167" customFormat="1" ht="15">
      <c r="A4214" s="167" t="s">
        <v>9344</v>
      </c>
      <c r="C4214" s="61" t="s">
        <v>10708</v>
      </c>
      <c r="E4214" s="61" t="s">
        <v>1000</v>
      </c>
      <c r="F4214" s="167" t="s">
        <v>484</v>
      </c>
      <c r="G4214" s="86" t="s">
        <v>9651</v>
      </c>
      <c r="H4214" s="62" t="s">
        <v>12099</v>
      </c>
      <c r="I4214" s="86" t="s">
        <v>9651</v>
      </c>
      <c r="J4214" s="63" t="str">
        <f t="shared" si="325"/>
        <v>IC.IT.252011</v>
      </c>
      <c r="K4214" s="61" t="s">
        <v>12175</v>
      </c>
      <c r="L4214" s="167" t="str">
        <f t="shared" si="326"/>
        <v>Shoulder, left</v>
      </c>
      <c r="M4214" s="168" t="str">
        <f t="shared" si="327"/>
        <v>PI.IC.IT.252011.01</v>
      </c>
      <c r="N4214" s="168"/>
      <c r="O4214" s="168" t="str">
        <f t="shared" si="328"/>
        <v>PH.IC.IT.252011.01</v>
      </c>
      <c r="Q4214" s="168" t="str">
        <f t="shared" si="329"/>
        <v>CL.IC.IT.252011.01</v>
      </c>
      <c r="AB4214" s="167" t="s">
        <v>12773</v>
      </c>
      <c r="AC4214" s="167">
        <v>1428</v>
      </c>
    </row>
    <row r="4215" spans="1:29" s="167" customFormat="1" ht="15">
      <c r="A4215" s="167" t="s">
        <v>9344</v>
      </c>
      <c r="C4215" s="61" t="s">
        <v>10708</v>
      </c>
      <c r="E4215" s="61" t="s">
        <v>1000</v>
      </c>
      <c r="F4215" s="167" t="s">
        <v>484</v>
      </c>
      <c r="G4215" s="86" t="s">
        <v>9506</v>
      </c>
      <c r="H4215" s="62" t="s">
        <v>12100</v>
      </c>
      <c r="I4215" s="86" t="s">
        <v>9506</v>
      </c>
      <c r="J4215" s="63" t="str">
        <f t="shared" si="325"/>
        <v>IC.IT.252012</v>
      </c>
      <c r="K4215" s="61" t="s">
        <v>12175</v>
      </c>
      <c r="L4215" s="167" t="str">
        <f t="shared" si="326"/>
        <v>Clavicle, right</v>
      </c>
      <c r="M4215" s="168" t="str">
        <f t="shared" si="327"/>
        <v>PI.IC.IT.252012.01</v>
      </c>
      <c r="N4215" s="168"/>
      <c r="O4215" s="168" t="str">
        <f t="shared" si="328"/>
        <v>PH.IC.IT.252012.01</v>
      </c>
      <c r="Q4215" s="168" t="str">
        <f t="shared" si="329"/>
        <v>CL.IC.IT.252012.01</v>
      </c>
      <c r="AB4215" s="167" t="s">
        <v>12773</v>
      </c>
      <c r="AC4215" s="167">
        <v>1428</v>
      </c>
    </row>
    <row r="4216" spans="1:29" s="167" customFormat="1" ht="15">
      <c r="A4216" s="167" t="s">
        <v>9344</v>
      </c>
      <c r="C4216" s="61" t="s">
        <v>10708</v>
      </c>
      <c r="E4216" s="61" t="s">
        <v>1000</v>
      </c>
      <c r="F4216" s="167" t="s">
        <v>484</v>
      </c>
      <c r="G4216" s="86" t="s">
        <v>9377</v>
      </c>
      <c r="H4216" s="62" t="s">
        <v>12101</v>
      </c>
      <c r="I4216" s="86" t="s">
        <v>9377</v>
      </c>
      <c r="J4216" s="63" t="str">
        <f t="shared" si="325"/>
        <v>IC.IT.252013</v>
      </c>
      <c r="K4216" s="61" t="s">
        <v>12175</v>
      </c>
      <c r="L4216" s="167" t="str">
        <f t="shared" si="326"/>
        <v>Clavicle, left</v>
      </c>
      <c r="M4216" s="168" t="str">
        <f t="shared" si="327"/>
        <v>PI.IC.IT.252013.01</v>
      </c>
      <c r="N4216" s="168"/>
      <c r="O4216" s="168" t="str">
        <f t="shared" si="328"/>
        <v>PH.IC.IT.252013.01</v>
      </c>
      <c r="Q4216" s="168" t="str">
        <f t="shared" si="329"/>
        <v>CL.IC.IT.252013.01</v>
      </c>
      <c r="AB4216" s="167" t="s">
        <v>12773</v>
      </c>
      <c r="AC4216" s="167">
        <v>1428</v>
      </c>
    </row>
    <row r="4217" spans="1:29" s="167" customFormat="1" ht="15">
      <c r="A4217" s="167" t="s">
        <v>9344</v>
      </c>
      <c r="C4217" s="61" t="s">
        <v>10708</v>
      </c>
      <c r="E4217" s="61" t="s">
        <v>1000</v>
      </c>
      <c r="F4217" s="167" t="s">
        <v>484</v>
      </c>
      <c r="G4217" s="86" t="s">
        <v>9380</v>
      </c>
      <c r="H4217" s="62" t="s">
        <v>12102</v>
      </c>
      <c r="I4217" s="86" t="s">
        <v>9380</v>
      </c>
      <c r="J4217" s="63" t="str">
        <f t="shared" si="325"/>
        <v>IC.IT.252014</v>
      </c>
      <c r="K4217" s="61" t="s">
        <v>12175</v>
      </c>
      <c r="L4217" s="167" t="str">
        <f t="shared" si="326"/>
        <v>Breast, right</v>
      </c>
      <c r="M4217" s="168" t="str">
        <f t="shared" si="327"/>
        <v>PI.IC.IT.252014.01</v>
      </c>
      <c r="N4217" s="168"/>
      <c r="O4217" s="168" t="str">
        <f t="shared" si="328"/>
        <v>PH.IC.IT.252014.01</v>
      </c>
      <c r="Q4217" s="168" t="str">
        <f t="shared" si="329"/>
        <v>CL.IC.IT.252014.01</v>
      </c>
      <c r="AB4217" s="167" t="s">
        <v>12773</v>
      </c>
      <c r="AC4217" s="167">
        <v>1428</v>
      </c>
    </row>
    <row r="4218" spans="1:29" s="167" customFormat="1" ht="15">
      <c r="A4218" s="167" t="s">
        <v>9344</v>
      </c>
      <c r="C4218" s="61" t="s">
        <v>10708</v>
      </c>
      <c r="E4218" s="61" t="s">
        <v>1000</v>
      </c>
      <c r="F4218" s="167" t="s">
        <v>484</v>
      </c>
      <c r="G4218" s="86" t="s">
        <v>9262</v>
      </c>
      <c r="H4218" s="62" t="s">
        <v>11559</v>
      </c>
      <c r="I4218" s="86" t="s">
        <v>9262</v>
      </c>
      <c r="J4218" s="63" t="str">
        <f t="shared" si="325"/>
        <v>IC.IT.252015</v>
      </c>
      <c r="K4218" s="61" t="s">
        <v>12175</v>
      </c>
      <c r="L4218" s="167" t="str">
        <f t="shared" si="326"/>
        <v>Breast, left</v>
      </c>
      <c r="M4218" s="168" t="str">
        <f t="shared" si="327"/>
        <v>PI.IC.IT.252015.01</v>
      </c>
      <c r="N4218" s="168"/>
      <c r="O4218" s="168" t="str">
        <f t="shared" si="328"/>
        <v>PH.IC.IT.252015.01</v>
      </c>
      <c r="Q4218" s="168" t="str">
        <f t="shared" si="329"/>
        <v>CL.IC.IT.252015.01</v>
      </c>
      <c r="AB4218" s="167" t="s">
        <v>12773</v>
      </c>
      <c r="AC4218" s="167">
        <v>1428</v>
      </c>
    </row>
    <row r="4219" spans="1:29" s="167" customFormat="1" ht="15">
      <c r="A4219" s="167" t="s">
        <v>9344</v>
      </c>
      <c r="C4219" s="61" t="s">
        <v>10708</v>
      </c>
      <c r="E4219" s="61" t="s">
        <v>1000</v>
      </c>
      <c r="F4219" s="167" t="s">
        <v>484</v>
      </c>
      <c r="G4219" s="86" t="s">
        <v>8947</v>
      </c>
      <c r="H4219" s="62" t="s">
        <v>11560</v>
      </c>
      <c r="I4219" s="86" t="s">
        <v>8947</v>
      </c>
      <c r="J4219" s="63" t="str">
        <f t="shared" si="325"/>
        <v>IC.IT.252016</v>
      </c>
      <c r="K4219" s="61" t="s">
        <v>12175</v>
      </c>
      <c r="L4219" s="167" t="str">
        <f t="shared" si="326"/>
        <v>Chest, right</v>
      </c>
      <c r="M4219" s="168" t="str">
        <f t="shared" si="327"/>
        <v>PI.IC.IT.252016.01</v>
      </c>
      <c r="N4219" s="168"/>
      <c r="O4219" s="168" t="str">
        <f t="shared" si="328"/>
        <v>PH.IC.IT.252016.01</v>
      </c>
      <c r="Q4219" s="168" t="str">
        <f t="shared" si="329"/>
        <v>CL.IC.IT.252016.01</v>
      </c>
      <c r="AB4219" s="167" t="s">
        <v>12773</v>
      </c>
      <c r="AC4219" s="167">
        <v>1428</v>
      </c>
    </row>
    <row r="4220" spans="1:29" s="167" customFormat="1" ht="15">
      <c r="A4220" s="167" t="s">
        <v>9344</v>
      </c>
      <c r="C4220" s="61" t="s">
        <v>10708</v>
      </c>
      <c r="E4220" s="61" t="s">
        <v>1000</v>
      </c>
      <c r="F4220" s="167" t="s">
        <v>484</v>
      </c>
      <c r="G4220" s="86" t="s">
        <v>8949</v>
      </c>
      <c r="H4220" s="62" t="s">
        <v>11561</v>
      </c>
      <c r="I4220" s="86" t="s">
        <v>8949</v>
      </c>
      <c r="J4220" s="63" t="str">
        <f t="shared" si="325"/>
        <v>IC.IT.252017</v>
      </c>
      <c r="K4220" s="61" t="s">
        <v>12175</v>
      </c>
      <c r="L4220" s="167" t="str">
        <f t="shared" si="326"/>
        <v>Chest, left</v>
      </c>
      <c r="M4220" s="168" t="str">
        <f t="shared" si="327"/>
        <v>PI.IC.IT.252017.01</v>
      </c>
      <c r="N4220" s="168"/>
      <c r="O4220" s="168" t="str">
        <f t="shared" si="328"/>
        <v>PH.IC.IT.252017.01</v>
      </c>
      <c r="Q4220" s="168" t="str">
        <f t="shared" si="329"/>
        <v>CL.IC.IT.252017.01</v>
      </c>
      <c r="AB4220" s="167" t="s">
        <v>12773</v>
      </c>
      <c r="AC4220" s="167">
        <v>1428</v>
      </c>
    </row>
    <row r="4221" spans="1:29" s="167" customFormat="1" ht="15">
      <c r="A4221" s="167" t="s">
        <v>9344</v>
      </c>
      <c r="C4221" s="61" t="s">
        <v>10708</v>
      </c>
      <c r="E4221" s="61" t="s">
        <v>1000</v>
      </c>
      <c r="F4221" s="167" t="s">
        <v>484</v>
      </c>
      <c r="G4221" s="86" t="s">
        <v>8952</v>
      </c>
      <c r="H4221" s="62" t="s">
        <v>12060</v>
      </c>
      <c r="I4221" s="86" t="s">
        <v>8952</v>
      </c>
      <c r="J4221" s="63" t="str">
        <f t="shared" si="325"/>
        <v>IC.IT.252018</v>
      </c>
      <c r="K4221" s="61" t="s">
        <v>12175</v>
      </c>
      <c r="L4221" s="167" t="str">
        <f t="shared" si="326"/>
        <v>Scapula, right</v>
      </c>
      <c r="M4221" s="168" t="str">
        <f t="shared" si="327"/>
        <v>PI.IC.IT.252018.01</v>
      </c>
      <c r="N4221" s="168"/>
      <c r="O4221" s="168" t="str">
        <f t="shared" si="328"/>
        <v>PH.IC.IT.252018.01</v>
      </c>
      <c r="Q4221" s="168" t="str">
        <f t="shared" si="329"/>
        <v>CL.IC.IT.252018.01</v>
      </c>
      <c r="AB4221" s="167" t="s">
        <v>12773</v>
      </c>
      <c r="AC4221" s="167">
        <v>1428</v>
      </c>
    </row>
    <row r="4222" spans="1:29" s="167" customFormat="1" ht="15">
      <c r="A4222" s="167" t="s">
        <v>9344</v>
      </c>
      <c r="C4222" s="61" t="s">
        <v>10708</v>
      </c>
      <c r="E4222" s="61" t="s">
        <v>1000</v>
      </c>
      <c r="F4222" s="167" t="s">
        <v>484</v>
      </c>
      <c r="G4222" s="86" t="s">
        <v>9224</v>
      </c>
      <c r="H4222" s="62" t="s">
        <v>11913</v>
      </c>
      <c r="I4222" s="86" t="s">
        <v>9224</v>
      </c>
      <c r="J4222" s="63" t="str">
        <f t="shared" si="325"/>
        <v>IC.IT.252019</v>
      </c>
      <c r="K4222" s="61" t="s">
        <v>12175</v>
      </c>
      <c r="L4222" s="167" t="str">
        <f t="shared" si="326"/>
        <v>Scapula, left</v>
      </c>
      <c r="M4222" s="168" t="str">
        <f t="shared" si="327"/>
        <v>PI.IC.IT.252019.01</v>
      </c>
      <c r="N4222" s="168"/>
      <c r="O4222" s="168" t="str">
        <f t="shared" si="328"/>
        <v>PH.IC.IT.252019.01</v>
      </c>
      <c r="Q4222" s="168" t="str">
        <f t="shared" si="329"/>
        <v>CL.IC.IT.252019.01</v>
      </c>
      <c r="AB4222" s="167" t="s">
        <v>12773</v>
      </c>
      <c r="AC4222" s="167">
        <v>1428</v>
      </c>
    </row>
    <row r="4223" spans="1:29" s="167" customFormat="1" ht="15">
      <c r="A4223" s="167" t="s">
        <v>9344</v>
      </c>
      <c r="C4223" s="61" t="s">
        <v>10708</v>
      </c>
      <c r="D4223" s="167" t="s">
        <v>8469</v>
      </c>
      <c r="E4223" s="61" t="s">
        <v>8039</v>
      </c>
      <c r="F4223" s="167" t="s">
        <v>503</v>
      </c>
      <c r="G4223" s="167" t="s">
        <v>11181</v>
      </c>
      <c r="H4223" s="62" t="s">
        <v>11848</v>
      </c>
      <c r="I4223" s="167" t="s">
        <v>11181</v>
      </c>
      <c r="J4223" s="63" t="str">
        <f t="shared" si="325"/>
        <v>IC.IT.252101</v>
      </c>
      <c r="K4223" s="61" t="s">
        <v>12175</v>
      </c>
      <c r="L4223" s="167" t="str">
        <f t="shared" si="326"/>
        <v>Pink</v>
      </c>
      <c r="M4223" s="168" t="str">
        <f t="shared" si="327"/>
        <v>PI.IC.IT.252101.01</v>
      </c>
      <c r="N4223" s="168"/>
      <c r="O4223" s="168" t="str">
        <f t="shared" si="328"/>
        <v>PH.IC.IT.252101.01</v>
      </c>
      <c r="Q4223" s="168" t="str">
        <f t="shared" si="329"/>
        <v>CL.IC.IT.252101.01</v>
      </c>
    </row>
    <row r="4224" spans="1:29" s="167" customFormat="1" ht="15">
      <c r="A4224" s="167" t="s">
        <v>9344</v>
      </c>
      <c r="C4224" s="61" t="s">
        <v>10708</v>
      </c>
      <c r="E4224" s="61" t="s">
        <v>8039</v>
      </c>
      <c r="F4224" s="167" t="s">
        <v>503</v>
      </c>
      <c r="G4224" s="167" t="s">
        <v>11477</v>
      </c>
      <c r="H4224" s="62" t="s">
        <v>12030</v>
      </c>
      <c r="I4224" s="167" t="s">
        <v>11477</v>
      </c>
      <c r="J4224" s="63" t="str">
        <f t="shared" si="325"/>
        <v>IC.IT.252102</v>
      </c>
      <c r="K4224" s="61" t="s">
        <v>12175</v>
      </c>
      <c r="L4224" s="167" t="str">
        <f t="shared" si="326"/>
        <v>Red</v>
      </c>
      <c r="M4224" s="168" t="str">
        <f t="shared" si="327"/>
        <v>PI.IC.IT.252102.01</v>
      </c>
      <c r="N4224" s="168"/>
      <c r="O4224" s="168" t="str">
        <f t="shared" si="328"/>
        <v>PH.IC.IT.252102.01</v>
      </c>
      <c r="Q4224" s="168" t="str">
        <f t="shared" si="329"/>
        <v>CL.IC.IT.252102.01</v>
      </c>
    </row>
    <row r="4225" spans="1:17" s="167" customFormat="1" ht="15">
      <c r="A4225" s="167" t="s">
        <v>9344</v>
      </c>
      <c r="C4225" s="61" t="s">
        <v>10708</v>
      </c>
      <c r="E4225" s="61" t="s">
        <v>8039</v>
      </c>
      <c r="F4225" s="167" t="s">
        <v>503</v>
      </c>
      <c r="G4225" s="167" t="s">
        <v>11177</v>
      </c>
      <c r="H4225" s="62" t="s">
        <v>12032</v>
      </c>
      <c r="I4225" s="167" t="s">
        <v>11177</v>
      </c>
      <c r="J4225" s="63" t="str">
        <f t="shared" si="325"/>
        <v>IC.IT.252103</v>
      </c>
      <c r="K4225" s="61" t="s">
        <v>12175</v>
      </c>
      <c r="L4225" s="167" t="str">
        <f t="shared" si="326"/>
        <v>Yellow</v>
      </c>
      <c r="M4225" s="168" t="str">
        <f t="shared" si="327"/>
        <v>PI.IC.IT.252103.01</v>
      </c>
      <c r="N4225" s="168"/>
      <c r="O4225" s="168" t="str">
        <f t="shared" si="328"/>
        <v>PH.IC.IT.252103.01</v>
      </c>
      <c r="Q4225" s="168" t="str">
        <f t="shared" si="329"/>
        <v>CL.IC.IT.252103.01</v>
      </c>
    </row>
    <row r="4226" spans="1:17" s="167" customFormat="1" ht="15">
      <c r="A4226" s="167" t="s">
        <v>9344</v>
      </c>
      <c r="C4226" s="61" t="s">
        <v>10708</v>
      </c>
      <c r="E4226" s="61" t="s">
        <v>8039</v>
      </c>
      <c r="F4226" s="167" t="s">
        <v>503</v>
      </c>
      <c r="G4226" s="167" t="s">
        <v>10145</v>
      </c>
      <c r="H4226" s="62" t="s">
        <v>12028</v>
      </c>
      <c r="I4226" s="167" t="s">
        <v>10145</v>
      </c>
      <c r="J4226" s="63" t="str">
        <f t="shared" ref="J4226:J4289" si="330">CONCATENATE("IC.IT.",C4226,E4226,H4226)</f>
        <v>IC.IT.252104</v>
      </c>
      <c r="K4226" s="61" t="s">
        <v>12175</v>
      </c>
      <c r="L4226" s="167" t="str">
        <f t="shared" ref="L4226:L4289" si="331">G4226</f>
        <v>White</v>
      </c>
      <c r="M4226" s="168" t="str">
        <f t="shared" ref="M4226:M4289" si="332">CONCATENATE("PI.",J4226,".",K4226)</f>
        <v>PI.IC.IT.252104.01</v>
      </c>
      <c r="N4226" s="168"/>
      <c r="O4226" s="168" t="str">
        <f t="shared" ref="O4226:O4289" si="333">CONCATENATE("PH.",J4226,".",K4226)</f>
        <v>PH.IC.IT.252104.01</v>
      </c>
      <c r="Q4226" s="168" t="str">
        <f t="shared" ref="Q4226:Q4289" si="334">CONCATENATE("CL.",J4226,".",K4226)</f>
        <v>CL.IC.IT.252104.01</v>
      </c>
    </row>
    <row r="4227" spans="1:17" s="167" customFormat="1" ht="15">
      <c r="A4227" s="167" t="s">
        <v>9344</v>
      </c>
      <c r="C4227" s="61" t="s">
        <v>10708</v>
      </c>
      <c r="E4227" s="61" t="s">
        <v>8039</v>
      </c>
      <c r="F4227" s="167" t="s">
        <v>503</v>
      </c>
      <c r="G4227" s="167" t="s">
        <v>8590</v>
      </c>
      <c r="H4227" s="62" t="s">
        <v>12210</v>
      </c>
      <c r="I4227" s="167" t="s">
        <v>8590</v>
      </c>
      <c r="J4227" s="63" t="str">
        <f t="shared" si="330"/>
        <v>IC.IT.252105</v>
      </c>
      <c r="K4227" s="61" t="s">
        <v>12175</v>
      </c>
      <c r="L4227" s="167" t="str">
        <f t="shared" si="331"/>
        <v>Gray</v>
      </c>
      <c r="M4227" s="168" t="str">
        <f t="shared" si="332"/>
        <v>PI.IC.IT.252105.01</v>
      </c>
      <c r="N4227" s="168"/>
      <c r="O4227" s="168" t="str">
        <f t="shared" si="333"/>
        <v>PH.IC.IT.252105.01</v>
      </c>
      <c r="Q4227" s="168" t="str">
        <f t="shared" si="334"/>
        <v>CL.IC.IT.252105.01</v>
      </c>
    </row>
    <row r="4228" spans="1:17" s="167" customFormat="1" ht="15">
      <c r="A4228" s="167" t="s">
        <v>9344</v>
      </c>
      <c r="C4228" s="61" t="s">
        <v>10708</v>
      </c>
      <c r="E4228" s="61" t="s">
        <v>8039</v>
      </c>
      <c r="F4228" s="167" t="s">
        <v>503</v>
      </c>
      <c r="G4228" s="167" t="s">
        <v>11881</v>
      </c>
      <c r="H4228" s="62" t="s">
        <v>12212</v>
      </c>
      <c r="I4228" s="167" t="s">
        <v>11881</v>
      </c>
      <c r="J4228" s="63" t="str">
        <f t="shared" si="330"/>
        <v>IC.IT.252106</v>
      </c>
      <c r="K4228" s="61" t="s">
        <v>12175</v>
      </c>
      <c r="L4228" s="167" t="str">
        <f t="shared" si="331"/>
        <v>Tan</v>
      </c>
      <c r="M4228" s="168" t="str">
        <f t="shared" si="332"/>
        <v>PI.IC.IT.252106.01</v>
      </c>
      <c r="N4228" s="168"/>
      <c r="O4228" s="168" t="str">
        <f t="shared" si="333"/>
        <v>PH.IC.IT.252106.01</v>
      </c>
      <c r="Q4228" s="168" t="str">
        <f t="shared" si="334"/>
        <v>CL.IC.IT.252106.01</v>
      </c>
    </row>
    <row r="4229" spans="1:17" s="167" customFormat="1" ht="15">
      <c r="A4229" s="167" t="s">
        <v>9344</v>
      </c>
      <c r="C4229" s="61" t="s">
        <v>10708</v>
      </c>
      <c r="E4229" s="61" t="s">
        <v>8039</v>
      </c>
      <c r="F4229" s="167" t="s">
        <v>503</v>
      </c>
      <c r="G4229" s="167" t="s">
        <v>11879</v>
      </c>
      <c r="H4229" s="62" t="s">
        <v>12225</v>
      </c>
      <c r="I4229" s="167" t="s">
        <v>11879</v>
      </c>
      <c r="J4229" s="63" t="str">
        <f t="shared" si="330"/>
        <v>IC.IT.252107</v>
      </c>
      <c r="K4229" s="61" t="s">
        <v>12175</v>
      </c>
      <c r="L4229" s="167" t="str">
        <f t="shared" si="331"/>
        <v>Green</v>
      </c>
      <c r="M4229" s="168" t="str">
        <f t="shared" si="332"/>
        <v>PI.IC.IT.252107.01</v>
      </c>
      <c r="N4229" s="168"/>
      <c r="O4229" s="168" t="str">
        <f t="shared" si="333"/>
        <v>PH.IC.IT.252107.01</v>
      </c>
      <c r="Q4229" s="168" t="str">
        <f t="shared" si="334"/>
        <v>CL.IC.IT.252107.01</v>
      </c>
    </row>
    <row r="4230" spans="1:17" s="167" customFormat="1" ht="15">
      <c r="A4230" s="167" t="s">
        <v>9344</v>
      </c>
      <c r="C4230" s="61" t="s">
        <v>10708</v>
      </c>
      <c r="E4230" s="61" t="s">
        <v>8039</v>
      </c>
      <c r="F4230" s="167" t="s">
        <v>503</v>
      </c>
      <c r="G4230" s="167" t="s">
        <v>10635</v>
      </c>
      <c r="H4230" s="62" t="s">
        <v>11638</v>
      </c>
      <c r="I4230" s="167" t="s">
        <v>10635</v>
      </c>
      <c r="J4230" s="63" t="str">
        <f t="shared" si="330"/>
        <v>IC.IT.252108</v>
      </c>
      <c r="K4230" s="61" t="s">
        <v>12175</v>
      </c>
      <c r="L4230" s="167" t="str">
        <f t="shared" si="331"/>
        <v>Black</v>
      </c>
      <c r="M4230" s="168" t="str">
        <f t="shared" si="332"/>
        <v>PI.IC.IT.252108.01</v>
      </c>
      <c r="N4230" s="168"/>
      <c r="O4230" s="168" t="str">
        <f t="shared" si="333"/>
        <v>PH.IC.IT.252108.01</v>
      </c>
      <c r="Q4230" s="168" t="str">
        <f t="shared" si="334"/>
        <v>CL.IC.IT.252108.01</v>
      </c>
    </row>
    <row r="4231" spans="1:17" s="167" customFormat="1" ht="15">
      <c r="A4231" s="167" t="s">
        <v>9344</v>
      </c>
      <c r="C4231" s="61" t="s">
        <v>10708</v>
      </c>
      <c r="D4231" s="167" t="s">
        <v>8470</v>
      </c>
      <c r="E4231" s="61" t="s">
        <v>7874</v>
      </c>
      <c r="F4231" s="167" t="s">
        <v>504</v>
      </c>
      <c r="G4231" s="167" t="s">
        <v>8591</v>
      </c>
      <c r="H4231" s="62" t="s">
        <v>11848</v>
      </c>
      <c r="I4231" s="167" t="s">
        <v>8722</v>
      </c>
      <c r="J4231" s="63" t="str">
        <f t="shared" si="330"/>
        <v>IC.IT.252201</v>
      </c>
      <c r="K4231" s="61" t="s">
        <v>12175</v>
      </c>
      <c r="L4231" s="167" t="str">
        <f t="shared" si="331"/>
        <v xml:space="preserve">      Present on admit: specify date</v>
      </c>
      <c r="M4231" s="168" t="str">
        <f t="shared" si="332"/>
        <v>PI.IC.IT.252201.01</v>
      </c>
      <c r="N4231" s="168"/>
      <c r="O4231" s="168" t="str">
        <f t="shared" si="333"/>
        <v>PH.IC.IT.252201.01</v>
      </c>
      <c r="Q4231" s="168" t="str">
        <f t="shared" si="334"/>
        <v>CL.IC.IT.252201.01</v>
      </c>
    </row>
    <row r="4232" spans="1:17" s="167" customFormat="1" ht="15">
      <c r="A4232" s="167" t="s">
        <v>9344</v>
      </c>
      <c r="C4232" s="61" t="s">
        <v>10708</v>
      </c>
      <c r="E4232" s="61" t="s">
        <v>7874</v>
      </c>
      <c r="F4232" s="167" t="s">
        <v>504</v>
      </c>
      <c r="G4232" s="167" t="s">
        <v>8723</v>
      </c>
      <c r="H4232" s="62" t="s">
        <v>12030</v>
      </c>
      <c r="I4232" s="167" t="s">
        <v>8724</v>
      </c>
      <c r="J4232" s="63" t="str">
        <f t="shared" si="330"/>
        <v>IC.IT.252202</v>
      </c>
      <c r="K4232" s="61" t="s">
        <v>12175</v>
      </c>
      <c r="L4232" s="167" t="str">
        <f t="shared" si="331"/>
        <v xml:space="preserve">      Noted at this time: specify date</v>
      </c>
      <c r="M4232" s="168" t="str">
        <f t="shared" si="332"/>
        <v>PI.IC.IT.252202.01</v>
      </c>
      <c r="N4232" s="168"/>
      <c r="O4232" s="168" t="str">
        <f t="shared" si="333"/>
        <v>PH.IC.IT.252202.01</v>
      </c>
      <c r="Q4232" s="168" t="str">
        <f t="shared" si="334"/>
        <v>CL.IC.IT.252202.01</v>
      </c>
    </row>
    <row r="4233" spans="1:17" s="167" customFormat="1" ht="15">
      <c r="A4233" s="167" t="s">
        <v>9344</v>
      </c>
      <c r="C4233" s="61" t="s">
        <v>10708</v>
      </c>
      <c r="D4233" s="167" t="s">
        <v>8725</v>
      </c>
      <c r="E4233" s="61" t="s">
        <v>7876</v>
      </c>
      <c r="F4233" s="167" t="s">
        <v>504</v>
      </c>
      <c r="G4233" s="167" t="s">
        <v>8726</v>
      </c>
      <c r="H4233" s="62" t="s">
        <v>11848</v>
      </c>
      <c r="I4233" s="167" t="s">
        <v>8727</v>
      </c>
      <c r="J4233" s="63" t="str">
        <f t="shared" si="330"/>
        <v>IC.IT.252301</v>
      </c>
      <c r="K4233" s="61" t="s">
        <v>12175</v>
      </c>
      <c r="L4233" s="167" t="str">
        <f t="shared" si="331"/>
        <v xml:space="preserve">      Stage I: intact skin non-blanchable redness</v>
      </c>
      <c r="M4233" s="168" t="str">
        <f t="shared" si="332"/>
        <v>PI.IC.IT.252301.01</v>
      </c>
      <c r="N4233" s="168"/>
      <c r="O4233" s="168" t="str">
        <f t="shared" si="333"/>
        <v>PH.IC.IT.252301.01</v>
      </c>
      <c r="Q4233" s="168" t="str">
        <f t="shared" si="334"/>
        <v>CL.IC.IT.252301.01</v>
      </c>
    </row>
    <row r="4234" spans="1:17" s="167" customFormat="1" ht="15">
      <c r="A4234" s="167" t="s">
        <v>9344</v>
      </c>
      <c r="C4234" s="61" t="s">
        <v>10708</v>
      </c>
      <c r="E4234" s="61" t="s">
        <v>7876</v>
      </c>
      <c r="F4234" s="167" t="s">
        <v>504</v>
      </c>
      <c r="G4234" s="167" t="s">
        <v>8728</v>
      </c>
      <c r="H4234" s="62" t="s">
        <v>12030</v>
      </c>
      <c r="I4234" s="167" t="s">
        <v>8729</v>
      </c>
      <c r="J4234" s="63" t="str">
        <f t="shared" si="330"/>
        <v>IC.IT.252302</v>
      </c>
      <c r="K4234" s="61" t="s">
        <v>1702</v>
      </c>
      <c r="L4234" s="167" t="str">
        <f t="shared" si="331"/>
        <v xml:space="preserve">      Stage II: partial thickness or blister</v>
      </c>
      <c r="M4234" s="168" t="str">
        <f t="shared" si="332"/>
        <v>PI.IC.IT.252302.01</v>
      </c>
      <c r="N4234" s="168"/>
      <c r="O4234" s="168" t="str">
        <f t="shared" si="333"/>
        <v>PH.IC.IT.252302.01</v>
      </c>
      <c r="Q4234" s="168" t="str">
        <f t="shared" si="334"/>
        <v>CL.IC.IT.252302.01</v>
      </c>
    </row>
    <row r="4235" spans="1:17" s="167" customFormat="1" ht="15">
      <c r="A4235" s="167" t="s">
        <v>9344</v>
      </c>
      <c r="C4235" s="61" t="s">
        <v>10708</v>
      </c>
      <c r="E4235" s="61" t="s">
        <v>7876</v>
      </c>
      <c r="F4235" s="167" t="s">
        <v>504</v>
      </c>
      <c r="G4235" s="167" t="s">
        <v>8601</v>
      </c>
      <c r="H4235" s="62" t="s">
        <v>12032</v>
      </c>
      <c r="I4235" s="167" t="s">
        <v>8602</v>
      </c>
      <c r="J4235" s="63" t="str">
        <f t="shared" si="330"/>
        <v>IC.IT.252303</v>
      </c>
      <c r="K4235" s="61" t="s">
        <v>1702</v>
      </c>
      <c r="L4235" s="167" t="str">
        <f t="shared" si="331"/>
        <v xml:space="preserve">      Stage III: full thickness, subcutaneous fat seen</v>
      </c>
      <c r="M4235" s="168" t="str">
        <f t="shared" si="332"/>
        <v>PI.IC.IT.252303.01</v>
      </c>
      <c r="N4235" s="168"/>
      <c r="O4235" s="168" t="str">
        <f t="shared" si="333"/>
        <v>PH.IC.IT.252303.01</v>
      </c>
      <c r="Q4235" s="168" t="str">
        <f t="shared" si="334"/>
        <v>CL.IC.IT.252303.01</v>
      </c>
    </row>
    <row r="4236" spans="1:17" s="167" customFormat="1" ht="15">
      <c r="A4236" s="167" t="s">
        <v>9344</v>
      </c>
      <c r="C4236" s="61" t="s">
        <v>10708</v>
      </c>
      <c r="E4236" s="61" t="s">
        <v>7876</v>
      </c>
      <c r="F4236" s="167" t="s">
        <v>504</v>
      </c>
      <c r="G4236" s="167" t="s">
        <v>13086</v>
      </c>
      <c r="H4236" s="62" t="s">
        <v>12028</v>
      </c>
      <c r="I4236" s="167" t="s">
        <v>8603</v>
      </c>
      <c r="J4236" s="63" t="str">
        <f t="shared" si="330"/>
        <v>IC.IT.252304</v>
      </c>
      <c r="K4236" s="61" t="s">
        <v>1702</v>
      </c>
      <c r="L4236" s="167" t="str">
        <f t="shared" si="331"/>
        <v xml:space="preserve">      Stage IV: full thickness bone, tendon or muscle seen</v>
      </c>
      <c r="M4236" s="168" t="str">
        <f t="shared" si="332"/>
        <v>PI.IC.IT.252304.01</v>
      </c>
      <c r="N4236" s="168"/>
      <c r="O4236" s="168" t="str">
        <f t="shared" si="333"/>
        <v>PH.IC.IT.252304.01</v>
      </c>
      <c r="Q4236" s="168" t="str">
        <f t="shared" si="334"/>
        <v>CL.IC.IT.252304.01</v>
      </c>
    </row>
    <row r="4237" spans="1:17" s="167" customFormat="1" ht="15">
      <c r="A4237" s="167" t="s">
        <v>9344</v>
      </c>
      <c r="C4237" s="61" t="s">
        <v>10708</v>
      </c>
      <c r="E4237" s="61" t="s">
        <v>7876</v>
      </c>
      <c r="F4237" s="167" t="s">
        <v>504</v>
      </c>
      <c r="G4237" s="167" t="s">
        <v>8607</v>
      </c>
      <c r="H4237" s="62" t="s">
        <v>12210</v>
      </c>
      <c r="I4237" s="167" t="s">
        <v>8608</v>
      </c>
      <c r="J4237" s="63" t="str">
        <f t="shared" si="330"/>
        <v>IC.IT.252305</v>
      </c>
      <c r="K4237" s="61" t="s">
        <v>1702</v>
      </c>
      <c r="L4237" s="167" t="str">
        <f t="shared" si="331"/>
        <v xml:space="preserve">      Suspected Deep Tissue Injury</v>
      </c>
      <c r="M4237" s="168" t="str">
        <f t="shared" si="332"/>
        <v>PI.IC.IT.252305.01</v>
      </c>
      <c r="N4237" s="168"/>
      <c r="O4237" s="168" t="str">
        <f t="shared" si="333"/>
        <v>PH.IC.IT.252305.01</v>
      </c>
      <c r="Q4237" s="168" t="str">
        <f t="shared" si="334"/>
        <v>CL.IC.IT.252305.01</v>
      </c>
    </row>
    <row r="4238" spans="1:17" s="167" customFormat="1" ht="15">
      <c r="A4238" s="167" t="s">
        <v>9344</v>
      </c>
      <c r="C4238" s="61" t="s">
        <v>10708</v>
      </c>
      <c r="E4238" s="61" t="s">
        <v>7876</v>
      </c>
      <c r="F4238" s="167" t="s">
        <v>504</v>
      </c>
      <c r="G4238" s="167" t="s">
        <v>8609</v>
      </c>
      <c r="H4238" s="62" t="s">
        <v>12212</v>
      </c>
      <c r="I4238" s="167" t="s">
        <v>8610</v>
      </c>
      <c r="J4238" s="63" t="str">
        <f t="shared" si="330"/>
        <v>IC.IT.252306</v>
      </c>
      <c r="K4238" s="61" t="s">
        <v>1702</v>
      </c>
      <c r="L4238" s="167" t="str">
        <f t="shared" si="331"/>
        <v xml:space="preserve">      Unstageable: covered by slough or eschar</v>
      </c>
      <c r="M4238" s="168" t="str">
        <f t="shared" si="332"/>
        <v>PI.IC.IT.252306.01</v>
      </c>
      <c r="N4238" s="168"/>
      <c r="O4238" s="168" t="str">
        <f t="shared" si="333"/>
        <v>PH.IC.IT.252306.01</v>
      </c>
      <c r="Q4238" s="168" t="str">
        <f t="shared" si="334"/>
        <v>CL.IC.IT.252306.01</v>
      </c>
    </row>
    <row r="4239" spans="1:17" s="167" customFormat="1" ht="15">
      <c r="A4239" s="167" t="s">
        <v>9344</v>
      </c>
      <c r="C4239" s="61" t="s">
        <v>10708</v>
      </c>
      <c r="D4239" s="167" t="s">
        <v>8847</v>
      </c>
      <c r="E4239" s="61" t="s">
        <v>7055</v>
      </c>
      <c r="F4239" s="167" t="s">
        <v>505</v>
      </c>
      <c r="G4239" s="167" t="s">
        <v>12157</v>
      </c>
      <c r="H4239" s="62" t="s">
        <v>11848</v>
      </c>
      <c r="I4239" s="167" t="s">
        <v>12157</v>
      </c>
      <c r="J4239" s="63" t="str">
        <f t="shared" si="330"/>
        <v>IC.IT.252401</v>
      </c>
      <c r="K4239" s="61" t="s">
        <v>1702</v>
      </c>
      <c r="L4239" s="167" t="str">
        <f t="shared" si="331"/>
        <v>None</v>
      </c>
      <c r="M4239" s="168" t="str">
        <f t="shared" si="332"/>
        <v>PI.IC.IT.252401.01</v>
      </c>
      <c r="N4239" s="168"/>
      <c r="O4239" s="168" t="str">
        <f t="shared" si="333"/>
        <v>PH.IC.IT.252401.01</v>
      </c>
      <c r="Q4239" s="168" t="str">
        <f t="shared" si="334"/>
        <v>CL.IC.IT.252401.01</v>
      </c>
    </row>
    <row r="4240" spans="1:17" s="167" customFormat="1" ht="15">
      <c r="A4240" s="167" t="s">
        <v>9344</v>
      </c>
      <c r="C4240" s="61" t="s">
        <v>10708</v>
      </c>
      <c r="E4240" s="61" t="s">
        <v>7055</v>
      </c>
      <c r="F4240" s="167" t="s">
        <v>505</v>
      </c>
      <c r="G4240" s="167" t="s">
        <v>8780</v>
      </c>
      <c r="H4240" s="62" t="s">
        <v>12030</v>
      </c>
      <c r="I4240" s="167" t="s">
        <v>8781</v>
      </c>
      <c r="J4240" s="63" t="str">
        <f t="shared" si="330"/>
        <v>IC.IT.252402</v>
      </c>
      <c r="K4240" s="61" t="s">
        <v>1702</v>
      </c>
      <c r="L4240" s="167" t="str">
        <f t="shared" si="331"/>
        <v>Subcutaneous tissue</v>
      </c>
      <c r="M4240" s="168" t="str">
        <f t="shared" si="332"/>
        <v>PI.IC.IT.252402.01</v>
      </c>
      <c r="N4240" s="168"/>
      <c r="O4240" s="168" t="str">
        <f t="shared" si="333"/>
        <v>PH.IC.IT.252402.01</v>
      </c>
      <c r="Q4240" s="168" t="str">
        <f t="shared" si="334"/>
        <v>CL.IC.IT.252402.01</v>
      </c>
    </row>
    <row r="4241" spans="1:17" s="167" customFormat="1" ht="15">
      <c r="A4241" s="167" t="s">
        <v>9344</v>
      </c>
      <c r="C4241" s="61" t="s">
        <v>10708</v>
      </c>
      <c r="E4241" s="61" t="s">
        <v>7055</v>
      </c>
      <c r="F4241" s="167" t="s">
        <v>505</v>
      </c>
      <c r="G4241" s="167" t="s">
        <v>8789</v>
      </c>
      <c r="H4241" s="62" t="s">
        <v>12032</v>
      </c>
      <c r="I4241" s="167" t="s">
        <v>8789</v>
      </c>
      <c r="J4241" s="63" t="str">
        <f t="shared" si="330"/>
        <v>IC.IT.252403</v>
      </c>
      <c r="K4241" s="61" t="s">
        <v>1702</v>
      </c>
      <c r="L4241" s="167" t="str">
        <f t="shared" si="331"/>
        <v>Fascia</v>
      </c>
      <c r="M4241" s="168" t="str">
        <f t="shared" si="332"/>
        <v>PI.IC.IT.252403.01</v>
      </c>
      <c r="N4241" s="168"/>
      <c r="O4241" s="168" t="str">
        <f t="shared" si="333"/>
        <v>PH.IC.IT.252403.01</v>
      </c>
      <c r="Q4241" s="168" t="str">
        <f t="shared" si="334"/>
        <v>CL.IC.IT.252403.01</v>
      </c>
    </row>
    <row r="4242" spans="1:17" s="167" customFormat="1" ht="15">
      <c r="A4242" s="167" t="s">
        <v>9344</v>
      </c>
      <c r="C4242" s="61" t="s">
        <v>10708</v>
      </c>
      <c r="E4242" s="61" t="s">
        <v>7055</v>
      </c>
      <c r="F4242" s="167" t="s">
        <v>505</v>
      </c>
      <c r="G4242" s="167" t="s">
        <v>8790</v>
      </c>
      <c r="H4242" s="62" t="s">
        <v>12028</v>
      </c>
      <c r="I4242" s="167" t="s">
        <v>8790</v>
      </c>
      <c r="J4242" s="63" t="str">
        <f t="shared" si="330"/>
        <v>IC.IT.252404</v>
      </c>
      <c r="K4242" s="61" t="s">
        <v>12175</v>
      </c>
      <c r="L4242" s="167" t="str">
        <f t="shared" si="331"/>
        <v>Pins</v>
      </c>
      <c r="M4242" s="168" t="str">
        <f t="shared" si="332"/>
        <v>PI.IC.IT.252404.01</v>
      </c>
      <c r="N4242" s="168"/>
      <c r="O4242" s="168" t="str">
        <f t="shared" si="333"/>
        <v>PH.IC.IT.252404.01</v>
      </c>
      <c r="Q4242" s="168" t="str">
        <f t="shared" si="334"/>
        <v>CL.IC.IT.252404.01</v>
      </c>
    </row>
    <row r="4243" spans="1:17" s="167" customFormat="1" ht="15">
      <c r="A4243" s="167" t="s">
        <v>9344</v>
      </c>
      <c r="C4243" s="61" t="s">
        <v>10708</v>
      </c>
      <c r="E4243" s="61" t="s">
        <v>7055</v>
      </c>
      <c r="F4243" s="167" t="s">
        <v>505</v>
      </c>
      <c r="G4243" s="167" t="s">
        <v>12372</v>
      </c>
      <c r="H4243" s="62" t="s">
        <v>12210</v>
      </c>
      <c r="I4243" s="167" t="s">
        <v>12372</v>
      </c>
      <c r="J4243" s="63" t="str">
        <f t="shared" si="330"/>
        <v>IC.IT.252405</v>
      </c>
      <c r="K4243" s="61" t="s">
        <v>12175</v>
      </c>
      <c r="L4243" s="167" t="str">
        <f t="shared" si="331"/>
        <v>Prosthesis</v>
      </c>
      <c r="M4243" s="168" t="str">
        <f t="shared" si="332"/>
        <v>PI.IC.IT.252405.01</v>
      </c>
      <c r="N4243" s="168"/>
      <c r="O4243" s="168" t="str">
        <f t="shared" si="333"/>
        <v>PH.IC.IT.252405.01</v>
      </c>
      <c r="Q4243" s="168" t="str">
        <f t="shared" si="334"/>
        <v>CL.IC.IT.252405.01</v>
      </c>
    </row>
    <row r="4244" spans="1:17" s="167" customFormat="1" ht="15">
      <c r="A4244" s="167" t="s">
        <v>9344</v>
      </c>
      <c r="C4244" s="61" t="s">
        <v>10708</v>
      </c>
      <c r="E4244" s="61" t="s">
        <v>7055</v>
      </c>
      <c r="F4244" s="167" t="s">
        <v>505</v>
      </c>
      <c r="G4244" s="167" t="s">
        <v>9050</v>
      </c>
      <c r="H4244" s="62" t="s">
        <v>12212</v>
      </c>
      <c r="I4244" s="167" t="s">
        <v>9050</v>
      </c>
      <c r="J4244" s="63" t="str">
        <f t="shared" si="330"/>
        <v>IC.IT.252406</v>
      </c>
      <c r="K4244" s="61" t="s">
        <v>12175</v>
      </c>
      <c r="L4244" s="167" t="str">
        <f t="shared" si="331"/>
        <v>Tendon</v>
      </c>
      <c r="M4244" s="168" t="str">
        <f t="shared" si="332"/>
        <v>PI.IC.IT.252406.01</v>
      </c>
      <c r="N4244" s="168"/>
      <c r="O4244" s="168" t="str">
        <f t="shared" si="333"/>
        <v>PH.IC.IT.252406.01</v>
      </c>
      <c r="Q4244" s="168" t="str">
        <f t="shared" si="334"/>
        <v>CL.IC.IT.252406.01</v>
      </c>
    </row>
    <row r="4245" spans="1:17" s="167" customFormat="1" ht="15">
      <c r="A4245" s="167" t="s">
        <v>9344</v>
      </c>
      <c r="C4245" s="61" t="s">
        <v>10708</v>
      </c>
      <c r="E4245" s="61" t="s">
        <v>7055</v>
      </c>
      <c r="F4245" s="167" t="s">
        <v>505</v>
      </c>
      <c r="G4245" s="167" t="s">
        <v>9051</v>
      </c>
      <c r="H4245" s="62" t="s">
        <v>12225</v>
      </c>
      <c r="I4245" s="167" t="s">
        <v>9051</v>
      </c>
      <c r="J4245" s="63" t="str">
        <f t="shared" si="330"/>
        <v>IC.IT.252407</v>
      </c>
      <c r="K4245" s="61" t="s">
        <v>12175</v>
      </c>
      <c r="L4245" s="167" t="str">
        <f t="shared" si="331"/>
        <v>Bone</v>
      </c>
      <c r="M4245" s="168" t="str">
        <f t="shared" si="332"/>
        <v>PI.IC.IT.252407.01</v>
      </c>
      <c r="N4245" s="168"/>
      <c r="O4245" s="168" t="str">
        <f t="shared" si="333"/>
        <v>PH.IC.IT.252407.01</v>
      </c>
      <c r="Q4245" s="168" t="str">
        <f t="shared" si="334"/>
        <v>CL.IC.IT.252407.01</v>
      </c>
    </row>
    <row r="4246" spans="1:17" s="167" customFormat="1" ht="15">
      <c r="A4246" s="167" t="s">
        <v>9344</v>
      </c>
      <c r="C4246" s="61" t="s">
        <v>10708</v>
      </c>
      <c r="E4246" s="61" t="s">
        <v>7055</v>
      </c>
      <c r="F4246" s="167" t="s">
        <v>505</v>
      </c>
      <c r="G4246" s="167" t="s">
        <v>8811</v>
      </c>
      <c r="H4246" s="62" t="s">
        <v>11638</v>
      </c>
      <c r="I4246" s="167" t="s">
        <v>8812</v>
      </c>
      <c r="J4246" s="63" t="str">
        <f t="shared" si="330"/>
        <v>IC.IT.252408</v>
      </c>
      <c r="K4246" s="61" t="s">
        <v>12175</v>
      </c>
      <c r="L4246" s="167" t="str">
        <f t="shared" si="331"/>
        <v>Joint capsule</v>
      </c>
      <c r="M4246" s="168" t="str">
        <f t="shared" si="332"/>
        <v>PI.IC.IT.252408.01</v>
      </c>
      <c r="N4246" s="168"/>
      <c r="O4246" s="168" t="str">
        <f t="shared" si="333"/>
        <v>PH.IC.IT.252408.01</v>
      </c>
      <c r="Q4246" s="168" t="str">
        <f t="shared" si="334"/>
        <v>CL.IC.IT.252408.01</v>
      </c>
    </row>
    <row r="4247" spans="1:17" s="167" customFormat="1" ht="15">
      <c r="A4247" s="167" t="s">
        <v>9344</v>
      </c>
      <c r="C4247" s="61" t="s">
        <v>10708</v>
      </c>
      <c r="D4247" s="167" t="s">
        <v>8040</v>
      </c>
      <c r="E4247" s="61" t="s">
        <v>512</v>
      </c>
      <c r="F4247" s="167" t="s">
        <v>506</v>
      </c>
      <c r="G4247" s="167" t="s">
        <v>8814</v>
      </c>
      <c r="H4247" s="62" t="s">
        <v>11848</v>
      </c>
      <c r="I4247" s="167" t="s">
        <v>12157</v>
      </c>
      <c r="J4247" s="63" t="str">
        <f t="shared" si="330"/>
        <v>IC.IT.252501</v>
      </c>
      <c r="K4247" s="61" t="s">
        <v>12175</v>
      </c>
      <c r="L4247" s="167" t="str">
        <f t="shared" si="331"/>
        <v xml:space="preserve">     Stabilization none</v>
      </c>
      <c r="M4247" s="168" t="str">
        <f t="shared" si="332"/>
        <v>PI.IC.IT.252501.01</v>
      </c>
      <c r="N4247" s="168"/>
      <c r="O4247" s="168" t="str">
        <f t="shared" si="333"/>
        <v>PH.IC.IT.252501.01</v>
      </c>
      <c r="Q4247" s="168" t="str">
        <f t="shared" si="334"/>
        <v>CL.IC.IT.252501.01</v>
      </c>
    </row>
    <row r="4248" spans="1:17" s="167" customFormat="1" ht="15">
      <c r="A4248" s="167" t="s">
        <v>9344</v>
      </c>
      <c r="C4248" s="61" t="s">
        <v>10708</v>
      </c>
      <c r="E4248" s="61" t="s">
        <v>512</v>
      </c>
      <c r="F4248" s="167" t="s">
        <v>506</v>
      </c>
      <c r="G4248" s="167" t="s">
        <v>8815</v>
      </c>
      <c r="H4248" s="62" t="s">
        <v>12030</v>
      </c>
      <c r="I4248" s="167" t="s">
        <v>11512</v>
      </c>
      <c r="J4248" s="63" t="str">
        <f t="shared" si="330"/>
        <v>IC.IT.252502</v>
      </c>
      <c r="K4248" s="61" t="s">
        <v>12175</v>
      </c>
      <c r="L4248" s="167" t="str">
        <f t="shared" si="331"/>
        <v xml:space="preserve">     Stabilization abdominal binder</v>
      </c>
      <c r="M4248" s="168" t="str">
        <f t="shared" si="332"/>
        <v>PI.IC.IT.252502.01</v>
      </c>
      <c r="N4248" s="168"/>
      <c r="O4248" s="168" t="str">
        <f t="shared" si="333"/>
        <v>PH.IC.IT.252502.01</v>
      </c>
      <c r="Q4248" s="168" t="str">
        <f t="shared" si="334"/>
        <v>CL.IC.IT.252502.01</v>
      </c>
    </row>
    <row r="4249" spans="1:17" s="167" customFormat="1" ht="15">
      <c r="A4249" s="167" t="s">
        <v>9344</v>
      </c>
      <c r="C4249" s="61" t="s">
        <v>10708</v>
      </c>
      <c r="E4249" s="61" t="s">
        <v>512</v>
      </c>
      <c r="F4249" s="167" t="s">
        <v>506</v>
      </c>
      <c r="G4249" s="167" t="s">
        <v>9079</v>
      </c>
      <c r="H4249" s="62" t="s">
        <v>12032</v>
      </c>
      <c r="I4249" s="167" t="s">
        <v>11514</v>
      </c>
      <c r="J4249" s="63" t="str">
        <f t="shared" si="330"/>
        <v>IC.IT.252503</v>
      </c>
      <c r="K4249" s="61" t="s">
        <v>12175</v>
      </c>
      <c r="L4249" s="167" t="str">
        <f t="shared" si="331"/>
        <v xml:space="preserve">     Stabilization ace wrap</v>
      </c>
      <c r="M4249" s="168" t="str">
        <f t="shared" si="332"/>
        <v>PI.IC.IT.252503.01</v>
      </c>
      <c r="N4249" s="168"/>
      <c r="O4249" s="168" t="str">
        <f t="shared" si="333"/>
        <v>PH.IC.IT.252503.01</v>
      </c>
      <c r="Q4249" s="168" t="str">
        <f t="shared" si="334"/>
        <v>CL.IC.IT.252503.01</v>
      </c>
    </row>
    <row r="4250" spans="1:17" s="167" customFormat="1" ht="15">
      <c r="A4250" s="167" t="s">
        <v>9344</v>
      </c>
      <c r="C4250" s="61" t="s">
        <v>10708</v>
      </c>
      <c r="E4250" s="61" t="s">
        <v>512</v>
      </c>
      <c r="F4250" s="167" t="s">
        <v>506</v>
      </c>
      <c r="G4250" s="167" t="s">
        <v>8659</v>
      </c>
      <c r="H4250" s="62" t="s">
        <v>12028</v>
      </c>
      <c r="I4250" s="167" t="s">
        <v>11516</v>
      </c>
      <c r="J4250" s="63" t="str">
        <f t="shared" si="330"/>
        <v>IC.IT.252504</v>
      </c>
      <c r="K4250" s="61" t="s">
        <v>12175</v>
      </c>
      <c r="L4250" s="167" t="str">
        <f t="shared" si="331"/>
        <v xml:space="preserve">     Stabilization montgomery straps</v>
      </c>
      <c r="M4250" s="168" t="str">
        <f t="shared" si="332"/>
        <v>PI.IC.IT.252504.01</v>
      </c>
      <c r="N4250" s="168"/>
      <c r="O4250" s="168" t="str">
        <f t="shared" si="333"/>
        <v>PH.IC.IT.252504.01</v>
      </c>
      <c r="Q4250" s="168" t="str">
        <f t="shared" si="334"/>
        <v>CL.IC.IT.252504.01</v>
      </c>
    </row>
    <row r="4251" spans="1:17" s="167" customFormat="1" ht="15">
      <c r="A4251" s="167" t="s">
        <v>9344</v>
      </c>
      <c r="C4251" s="61" t="s">
        <v>10708</v>
      </c>
      <c r="D4251" s="167" t="s">
        <v>8660</v>
      </c>
      <c r="E4251" s="61" t="s">
        <v>371</v>
      </c>
      <c r="F4251" s="167" t="s">
        <v>506</v>
      </c>
      <c r="G4251" s="167" t="s">
        <v>8807</v>
      </c>
      <c r="H4251" s="62" t="s">
        <v>11848</v>
      </c>
      <c r="I4251" s="167" t="s">
        <v>9742</v>
      </c>
      <c r="J4251" s="63" t="str">
        <f t="shared" si="330"/>
        <v>IC.IT.252601</v>
      </c>
      <c r="K4251" s="61" t="s">
        <v>12175</v>
      </c>
      <c r="L4251" s="167" t="str">
        <f t="shared" si="331"/>
        <v xml:space="preserve">     Open wound</v>
      </c>
      <c r="M4251" s="168" t="str">
        <f t="shared" si="332"/>
        <v>PI.IC.IT.252601.01</v>
      </c>
      <c r="N4251" s="168"/>
      <c r="O4251" s="168" t="str">
        <f t="shared" si="333"/>
        <v>PH.IC.IT.252601.01</v>
      </c>
      <c r="Q4251" s="168" t="str">
        <f t="shared" si="334"/>
        <v>CL.IC.IT.252601.01</v>
      </c>
    </row>
    <row r="4252" spans="1:17" s="167" customFormat="1" ht="15">
      <c r="A4252" s="167" t="s">
        <v>9344</v>
      </c>
      <c r="C4252" s="61" t="s">
        <v>10708</v>
      </c>
      <c r="E4252" s="61" t="s">
        <v>371</v>
      </c>
      <c r="F4252" s="167" t="s">
        <v>506</v>
      </c>
      <c r="G4252" s="167" t="s">
        <v>10191</v>
      </c>
      <c r="H4252" s="62" t="s">
        <v>12030</v>
      </c>
      <c r="I4252" s="167" t="s">
        <v>10192</v>
      </c>
      <c r="J4252" s="63" t="str">
        <f t="shared" si="330"/>
        <v>IC.IT.252602</v>
      </c>
      <c r="K4252" s="61" t="s">
        <v>12175</v>
      </c>
      <c r="L4252" s="167" t="str">
        <f t="shared" si="331"/>
        <v xml:space="preserve">     Sutures</v>
      </c>
      <c r="M4252" s="168" t="str">
        <f t="shared" si="332"/>
        <v>PI.IC.IT.252602.01</v>
      </c>
      <c r="N4252" s="168"/>
      <c r="O4252" s="168" t="str">
        <f t="shared" si="333"/>
        <v>PH.IC.IT.252602.01</v>
      </c>
      <c r="Q4252" s="168" t="str">
        <f t="shared" si="334"/>
        <v>CL.IC.IT.252602.01</v>
      </c>
    </row>
    <row r="4253" spans="1:17" s="167" customFormat="1" ht="15">
      <c r="A4253" s="167" t="s">
        <v>9344</v>
      </c>
      <c r="C4253" s="61" t="s">
        <v>10708</v>
      </c>
      <c r="E4253" s="61" t="s">
        <v>371</v>
      </c>
      <c r="F4253" s="167" t="s">
        <v>506</v>
      </c>
      <c r="G4253" s="167" t="s">
        <v>8808</v>
      </c>
      <c r="H4253" s="62" t="s">
        <v>12032</v>
      </c>
      <c r="I4253" s="167" t="s">
        <v>9740</v>
      </c>
      <c r="J4253" s="63" t="str">
        <f t="shared" si="330"/>
        <v>IC.IT.252603</v>
      </c>
      <c r="K4253" s="61" t="s">
        <v>12175</v>
      </c>
      <c r="L4253" s="167" t="str">
        <f t="shared" si="331"/>
        <v xml:space="preserve">     Glue</v>
      </c>
      <c r="M4253" s="168" t="str">
        <f t="shared" si="332"/>
        <v>PI.IC.IT.252603.01</v>
      </c>
      <c r="N4253" s="168"/>
      <c r="O4253" s="168" t="str">
        <f t="shared" si="333"/>
        <v>PH.IC.IT.252603.01</v>
      </c>
      <c r="Q4253" s="168" t="str">
        <f t="shared" si="334"/>
        <v>CL.IC.IT.252603.01</v>
      </c>
    </row>
    <row r="4254" spans="1:17" s="167" customFormat="1" ht="15">
      <c r="A4254" s="167" t="s">
        <v>9344</v>
      </c>
      <c r="C4254" s="61" t="s">
        <v>10708</v>
      </c>
      <c r="E4254" s="61" t="s">
        <v>371</v>
      </c>
      <c r="F4254" s="167" t="s">
        <v>506</v>
      </c>
      <c r="G4254" s="167" t="s">
        <v>8809</v>
      </c>
      <c r="H4254" s="62" t="s">
        <v>12028</v>
      </c>
      <c r="I4254" s="167" t="s">
        <v>10029</v>
      </c>
      <c r="J4254" s="63" t="str">
        <f t="shared" si="330"/>
        <v>IC.IT.252604</v>
      </c>
      <c r="K4254" s="61" t="s">
        <v>12175</v>
      </c>
      <c r="L4254" s="167" t="str">
        <f t="shared" si="331"/>
        <v xml:space="preserve">     Staples</v>
      </c>
      <c r="M4254" s="168" t="str">
        <f t="shared" si="332"/>
        <v>PI.IC.IT.252604.01</v>
      </c>
      <c r="N4254" s="168"/>
      <c r="O4254" s="168" t="str">
        <f t="shared" si="333"/>
        <v>PH.IC.IT.252604.01</v>
      </c>
      <c r="Q4254" s="168" t="str">
        <f t="shared" si="334"/>
        <v>CL.IC.IT.252604.01</v>
      </c>
    </row>
    <row r="4255" spans="1:17" s="167" customFormat="1" ht="15">
      <c r="A4255" s="167" t="s">
        <v>9344</v>
      </c>
      <c r="C4255" s="61" t="s">
        <v>10708</v>
      </c>
      <c r="E4255" s="61" t="s">
        <v>371</v>
      </c>
      <c r="F4255" s="167" t="s">
        <v>506</v>
      </c>
      <c r="G4255" s="167" t="s">
        <v>8810</v>
      </c>
      <c r="H4255" s="62" t="s">
        <v>12210</v>
      </c>
      <c r="I4255" s="167" t="s">
        <v>8667</v>
      </c>
      <c r="J4255" s="63" t="str">
        <f t="shared" si="330"/>
        <v>IC.IT.252605</v>
      </c>
      <c r="K4255" s="61" t="s">
        <v>12175</v>
      </c>
      <c r="L4255" s="167" t="str">
        <f t="shared" si="331"/>
        <v xml:space="preserve">     Steri-strips</v>
      </c>
      <c r="M4255" s="168" t="str">
        <f t="shared" si="332"/>
        <v>PI.IC.IT.252605.01</v>
      </c>
      <c r="N4255" s="168"/>
      <c r="O4255" s="168" t="str">
        <f t="shared" si="333"/>
        <v>PH.IC.IT.252605.01</v>
      </c>
      <c r="Q4255" s="168" t="str">
        <f t="shared" si="334"/>
        <v>CL.IC.IT.252605.01</v>
      </c>
    </row>
    <row r="4256" spans="1:17" s="167" customFormat="1" ht="15">
      <c r="A4256" s="167" t="s">
        <v>9344</v>
      </c>
      <c r="C4256" s="61" t="s">
        <v>10708</v>
      </c>
      <c r="E4256" s="61" t="s">
        <v>371</v>
      </c>
      <c r="F4256" s="167" t="s">
        <v>506</v>
      </c>
      <c r="G4256" s="167" t="s">
        <v>10533</v>
      </c>
      <c r="H4256" s="62" t="s">
        <v>12212</v>
      </c>
      <c r="I4256" s="167" t="s">
        <v>10534</v>
      </c>
      <c r="J4256" s="63" t="str">
        <f t="shared" si="330"/>
        <v>IC.IT.252606</v>
      </c>
      <c r="K4256" s="61" t="s">
        <v>12175</v>
      </c>
      <c r="L4256" s="167" t="str">
        <f t="shared" si="331"/>
        <v xml:space="preserve">     Approximated</v>
      </c>
      <c r="M4256" s="168" t="str">
        <f t="shared" si="332"/>
        <v>PI.IC.IT.252606.01</v>
      </c>
      <c r="N4256" s="168"/>
      <c r="O4256" s="168" t="str">
        <f t="shared" si="333"/>
        <v>PH.IC.IT.252606.01</v>
      </c>
      <c r="Q4256" s="168" t="str">
        <f t="shared" si="334"/>
        <v>CL.IC.IT.252606.01</v>
      </c>
    </row>
    <row r="4257" spans="1:25" s="167" customFormat="1" ht="15">
      <c r="A4257" s="167" t="s">
        <v>9344</v>
      </c>
      <c r="C4257" s="61" t="s">
        <v>10708</v>
      </c>
      <c r="E4257" s="61" t="s">
        <v>371</v>
      </c>
      <c r="F4257" s="167" t="s">
        <v>506</v>
      </c>
      <c r="G4257" s="167" t="s">
        <v>10535</v>
      </c>
      <c r="H4257" s="62" t="s">
        <v>12225</v>
      </c>
      <c r="I4257" s="167" t="s">
        <v>8668</v>
      </c>
      <c r="J4257" s="63" t="str">
        <f t="shared" si="330"/>
        <v>IC.IT.252607</v>
      </c>
      <c r="K4257" s="61" t="s">
        <v>12175</v>
      </c>
      <c r="L4257" s="167" t="str">
        <f t="shared" si="331"/>
        <v xml:space="preserve">     Dehiscence</v>
      </c>
      <c r="M4257" s="168" t="str">
        <f t="shared" si="332"/>
        <v>PI.IC.IT.252607.01</v>
      </c>
      <c r="N4257" s="168"/>
      <c r="O4257" s="168" t="str">
        <f t="shared" si="333"/>
        <v>PH.IC.IT.252607.01</v>
      </c>
      <c r="Q4257" s="168" t="str">
        <f t="shared" si="334"/>
        <v>CL.IC.IT.252607.01</v>
      </c>
    </row>
    <row r="4258" spans="1:25" s="167" customFormat="1" ht="15">
      <c r="A4258" s="167" t="s">
        <v>9344</v>
      </c>
      <c r="C4258" s="61" t="s">
        <v>10708</v>
      </c>
      <c r="E4258" s="61" t="s">
        <v>371</v>
      </c>
      <c r="F4258" s="167" t="s">
        <v>506</v>
      </c>
      <c r="G4258" s="167" t="s">
        <v>8669</v>
      </c>
      <c r="H4258" s="62" t="s">
        <v>11638</v>
      </c>
      <c r="I4258" s="167" t="s">
        <v>8670</v>
      </c>
      <c r="J4258" s="63" t="str">
        <f t="shared" si="330"/>
        <v>IC.IT.252608</v>
      </c>
      <c r="K4258" s="61" t="s">
        <v>12175</v>
      </c>
      <c r="L4258" s="167" t="str">
        <f t="shared" si="331"/>
        <v xml:space="preserve">     Retention sutures</v>
      </c>
      <c r="M4258" s="168" t="str">
        <f t="shared" si="332"/>
        <v>PI.IC.IT.252608.01</v>
      </c>
      <c r="N4258" s="168"/>
      <c r="O4258" s="168" t="str">
        <f t="shared" si="333"/>
        <v>PH.IC.IT.252608.01</v>
      </c>
      <c r="Q4258" s="168" t="str">
        <f t="shared" si="334"/>
        <v>CL.IC.IT.252608.01</v>
      </c>
    </row>
    <row r="4259" spans="1:25" s="167" customFormat="1" ht="15">
      <c r="A4259" s="10" t="s">
        <v>9101</v>
      </c>
      <c r="B4259" s="10"/>
      <c r="C4259" s="61" t="s">
        <v>10708</v>
      </c>
      <c r="D4259" s="10"/>
      <c r="E4259" s="61" t="s">
        <v>371</v>
      </c>
      <c r="F4259" s="167" t="s">
        <v>506</v>
      </c>
      <c r="G4259" s="61" t="s">
        <v>9274</v>
      </c>
      <c r="H4259" s="62" t="s">
        <v>93</v>
      </c>
      <c r="I4259" s="62" t="s">
        <v>8671</v>
      </c>
      <c r="J4259" s="63" t="str">
        <f t="shared" si="330"/>
        <v>IC.IT.252609</v>
      </c>
      <c r="K4259" s="61" t="s">
        <v>12175</v>
      </c>
      <c r="L4259" s="167" t="str">
        <f t="shared" si="331"/>
        <v xml:space="preserve">  Unable to assess</v>
      </c>
      <c r="M4259" s="168" t="str">
        <f t="shared" si="332"/>
        <v>PI.IC.IT.252609.01</v>
      </c>
      <c r="N4259" s="168"/>
      <c r="O4259" s="168" t="str">
        <f t="shared" si="333"/>
        <v>PH.IC.IT.252609.01</v>
      </c>
      <c r="Q4259" s="168" t="str">
        <f t="shared" si="334"/>
        <v>CL.IC.IT.252609.01</v>
      </c>
      <c r="R4259" s="167" t="s">
        <v>12278</v>
      </c>
      <c r="S4259" s="167">
        <v>159</v>
      </c>
    </row>
    <row r="4260" spans="1:25" s="167" customFormat="1" ht="15">
      <c r="A4260" s="10" t="s">
        <v>9101</v>
      </c>
      <c r="B4260" s="10"/>
      <c r="C4260" s="61" t="s">
        <v>10708</v>
      </c>
      <c r="D4260" s="10"/>
      <c r="E4260" s="61" t="s">
        <v>371</v>
      </c>
      <c r="F4260" s="167" t="s">
        <v>506</v>
      </c>
      <c r="G4260" s="61" t="s">
        <v>2397</v>
      </c>
      <c r="H4260" s="62" t="s">
        <v>2516</v>
      </c>
      <c r="I4260" s="62" t="s">
        <v>2271</v>
      </c>
      <c r="J4260" s="63" t="str">
        <f t="shared" si="330"/>
        <v>IC.IT.252610</v>
      </c>
      <c r="K4260" s="61" t="s">
        <v>12175</v>
      </c>
      <c r="L4260" s="167" t="str">
        <f t="shared" si="331"/>
        <v>Other, Specify:</v>
      </c>
      <c r="M4260" s="168" t="str">
        <f t="shared" si="332"/>
        <v>PI.IC.IT.252610.01</v>
      </c>
      <c r="N4260" s="168"/>
      <c r="O4260" s="168" t="str">
        <f t="shared" si="333"/>
        <v>PH.IC.IT.252610.01</v>
      </c>
      <c r="Q4260" s="168" t="str">
        <f t="shared" si="334"/>
        <v>CL.IC.IT.252610.01</v>
      </c>
      <c r="X4260" s="167" t="s">
        <v>2515</v>
      </c>
      <c r="Y4260" s="167">
        <v>971</v>
      </c>
    </row>
    <row r="4261" spans="1:25" s="167" customFormat="1" ht="15">
      <c r="A4261" s="167" t="s">
        <v>9344</v>
      </c>
      <c r="C4261" s="61" t="s">
        <v>10708</v>
      </c>
      <c r="D4261" s="167" t="s">
        <v>8941</v>
      </c>
      <c r="E4261" s="61" t="s">
        <v>7686</v>
      </c>
      <c r="F4261" s="167" t="s">
        <v>507</v>
      </c>
      <c r="G4261" s="167" t="s">
        <v>9514</v>
      </c>
      <c r="H4261" s="62" t="s">
        <v>11848</v>
      </c>
      <c r="I4261" s="167" t="s">
        <v>10532</v>
      </c>
      <c r="J4261" s="63" t="str">
        <f t="shared" si="330"/>
        <v>IC.IT.252701</v>
      </c>
      <c r="K4261" s="61" t="s">
        <v>1702</v>
      </c>
      <c r="L4261" s="167" t="str">
        <f t="shared" si="331"/>
        <v xml:space="preserve">      Within normal limits</v>
      </c>
      <c r="M4261" s="168" t="str">
        <f t="shared" si="332"/>
        <v>PI.IC.IT.252701.01</v>
      </c>
      <c r="N4261" s="168"/>
      <c r="O4261" s="168" t="str">
        <f t="shared" si="333"/>
        <v>PH.IC.IT.252701.01</v>
      </c>
      <c r="Q4261" s="168" t="str">
        <f t="shared" si="334"/>
        <v>CL.IC.IT.252701.01</v>
      </c>
    </row>
    <row r="4262" spans="1:25" s="167" customFormat="1" ht="15">
      <c r="A4262" s="167" t="s">
        <v>9344</v>
      </c>
      <c r="C4262" s="61" t="s">
        <v>10708</v>
      </c>
      <c r="E4262" s="61" t="s">
        <v>7686</v>
      </c>
      <c r="F4262" s="167" t="s">
        <v>507</v>
      </c>
      <c r="G4262" s="167" t="s">
        <v>8816</v>
      </c>
      <c r="H4262" s="62" t="s">
        <v>12030</v>
      </c>
      <c r="I4262" s="167" t="s">
        <v>10908</v>
      </c>
      <c r="J4262" s="63" t="str">
        <f t="shared" si="330"/>
        <v>IC.IT.252702</v>
      </c>
      <c r="K4262" s="61" t="s">
        <v>1702</v>
      </c>
      <c r="L4262" s="167" t="str">
        <f t="shared" si="331"/>
        <v xml:space="preserve">      Maceration</v>
      </c>
      <c r="M4262" s="168" t="str">
        <f t="shared" si="332"/>
        <v>PI.IC.IT.252702.01</v>
      </c>
      <c r="N4262" s="168"/>
      <c r="O4262" s="168" t="str">
        <f t="shared" si="333"/>
        <v>PH.IC.IT.252702.01</v>
      </c>
      <c r="Q4262" s="168" t="str">
        <f t="shared" si="334"/>
        <v>CL.IC.IT.252702.01</v>
      </c>
    </row>
    <row r="4263" spans="1:25" s="167" customFormat="1" ht="15">
      <c r="A4263" s="167" t="s">
        <v>9344</v>
      </c>
      <c r="C4263" s="61" t="s">
        <v>10708</v>
      </c>
      <c r="E4263" s="61" t="s">
        <v>7686</v>
      </c>
      <c r="F4263" s="167" t="s">
        <v>507</v>
      </c>
      <c r="G4263" s="167" t="s">
        <v>9662</v>
      </c>
      <c r="H4263" s="62" t="s">
        <v>12032</v>
      </c>
      <c r="I4263" s="167" t="s">
        <v>11790</v>
      </c>
      <c r="J4263" s="63" t="str">
        <f t="shared" si="330"/>
        <v>IC.IT.252703</v>
      </c>
      <c r="K4263" s="61" t="s">
        <v>1702</v>
      </c>
      <c r="L4263" s="167" t="str">
        <f t="shared" si="331"/>
        <v xml:space="preserve">      Erythema</v>
      </c>
      <c r="M4263" s="168" t="str">
        <f t="shared" si="332"/>
        <v>PI.IC.IT.252703.01</v>
      </c>
      <c r="N4263" s="168"/>
      <c r="O4263" s="168" t="str">
        <f t="shared" si="333"/>
        <v>PH.IC.IT.252703.01</v>
      </c>
      <c r="Q4263" s="168" t="str">
        <f t="shared" si="334"/>
        <v>CL.IC.IT.252703.01</v>
      </c>
    </row>
    <row r="4264" spans="1:25" s="167" customFormat="1" ht="15">
      <c r="A4264" s="167" t="s">
        <v>9344</v>
      </c>
      <c r="C4264" s="61" t="s">
        <v>10708</v>
      </c>
      <c r="E4264" s="61" t="s">
        <v>7686</v>
      </c>
      <c r="F4264" s="167" t="s">
        <v>507</v>
      </c>
      <c r="G4264" s="167" t="s">
        <v>8817</v>
      </c>
      <c r="H4264" s="62" t="s">
        <v>12028</v>
      </c>
      <c r="I4264" s="167" t="s">
        <v>8818</v>
      </c>
      <c r="J4264" s="63" t="str">
        <f t="shared" si="330"/>
        <v>IC.IT.252704</v>
      </c>
      <c r="K4264" s="61" t="s">
        <v>1702</v>
      </c>
      <c r="L4264" s="167" t="str">
        <f t="shared" si="331"/>
        <v xml:space="preserve">      Induration</v>
      </c>
      <c r="M4264" s="168" t="str">
        <f t="shared" si="332"/>
        <v>PI.IC.IT.252704.01</v>
      </c>
      <c r="N4264" s="168"/>
      <c r="O4264" s="168" t="str">
        <f t="shared" si="333"/>
        <v>PH.IC.IT.252704.01</v>
      </c>
      <c r="Q4264" s="168" t="str">
        <f t="shared" si="334"/>
        <v>CL.IC.IT.252704.01</v>
      </c>
    </row>
    <row r="4265" spans="1:25" s="167" customFormat="1" ht="15">
      <c r="A4265" s="167" t="s">
        <v>9344</v>
      </c>
      <c r="C4265" s="61" t="s">
        <v>10708</v>
      </c>
      <c r="E4265" s="61" t="s">
        <v>7686</v>
      </c>
      <c r="F4265" s="167" t="s">
        <v>507</v>
      </c>
      <c r="G4265" s="167" t="s">
        <v>11799</v>
      </c>
      <c r="H4265" s="62" t="s">
        <v>12210</v>
      </c>
      <c r="I4265" s="167" t="s">
        <v>11800</v>
      </c>
      <c r="J4265" s="63" t="str">
        <f t="shared" si="330"/>
        <v>IC.IT.252705</v>
      </c>
      <c r="K4265" s="61" t="s">
        <v>1702</v>
      </c>
      <c r="L4265" s="167" t="str">
        <f t="shared" si="331"/>
        <v xml:space="preserve">     Swelling</v>
      </c>
      <c r="M4265" s="168" t="str">
        <f t="shared" si="332"/>
        <v>PI.IC.IT.252705.01</v>
      </c>
      <c r="N4265" s="168"/>
      <c r="O4265" s="168" t="str">
        <f t="shared" si="333"/>
        <v>PH.IC.IT.252705.01</v>
      </c>
      <c r="Q4265" s="168" t="str">
        <f t="shared" si="334"/>
        <v>CL.IC.IT.252705.01</v>
      </c>
    </row>
    <row r="4266" spans="1:25" s="167" customFormat="1" ht="15">
      <c r="A4266" s="167" t="s">
        <v>9344</v>
      </c>
      <c r="C4266" s="61" t="s">
        <v>10708</v>
      </c>
      <c r="E4266" s="61" t="s">
        <v>7686</v>
      </c>
      <c r="F4266" s="167" t="s">
        <v>507</v>
      </c>
      <c r="G4266" s="167" t="s">
        <v>9665</v>
      </c>
      <c r="H4266" s="62" t="s">
        <v>12212</v>
      </c>
      <c r="I4266" s="167" t="s">
        <v>12437</v>
      </c>
      <c r="J4266" s="63" t="str">
        <f t="shared" si="330"/>
        <v>IC.IT.252706</v>
      </c>
      <c r="K4266" s="61" t="s">
        <v>1702</v>
      </c>
      <c r="L4266" s="167" t="str">
        <f t="shared" si="331"/>
        <v xml:space="preserve">      Other: specify</v>
      </c>
      <c r="M4266" s="168" t="str">
        <f t="shared" si="332"/>
        <v>PI.IC.IT.252706.01</v>
      </c>
      <c r="N4266" s="168"/>
      <c r="O4266" s="168" t="str">
        <f t="shared" si="333"/>
        <v>PH.IC.IT.252706.01</v>
      </c>
      <c r="Q4266" s="168" t="str">
        <f t="shared" si="334"/>
        <v>CL.IC.IT.252706.01</v>
      </c>
    </row>
    <row r="4267" spans="1:25" s="167" customFormat="1" ht="15">
      <c r="A4267" s="167" t="s">
        <v>9344</v>
      </c>
      <c r="C4267" s="61" t="s">
        <v>10708</v>
      </c>
      <c r="D4267" s="167" t="s">
        <v>8819</v>
      </c>
      <c r="E4267" s="61" t="s">
        <v>745</v>
      </c>
      <c r="F4267" s="167" t="s">
        <v>507</v>
      </c>
      <c r="G4267" s="167" t="s">
        <v>10806</v>
      </c>
      <c r="H4267" s="62" t="s">
        <v>11848</v>
      </c>
      <c r="I4267" s="167" t="s">
        <v>11753</v>
      </c>
      <c r="J4267" s="63" t="str">
        <f t="shared" si="330"/>
        <v>IC.IT.252801</v>
      </c>
      <c r="K4267" s="61" t="s">
        <v>1702</v>
      </c>
      <c r="L4267" s="167" t="str">
        <f t="shared" si="331"/>
        <v xml:space="preserve">     Unchanged</v>
      </c>
      <c r="M4267" s="168" t="str">
        <f t="shared" si="332"/>
        <v>PI.IC.IT.252801.01</v>
      </c>
      <c r="N4267" s="168"/>
      <c r="O4267" s="168" t="str">
        <f t="shared" si="333"/>
        <v>PH.IC.IT.252801.01</v>
      </c>
      <c r="Q4267" s="168" t="str">
        <f t="shared" si="334"/>
        <v>CL.IC.IT.252801.01</v>
      </c>
    </row>
    <row r="4268" spans="1:25" s="167" customFormat="1" ht="15">
      <c r="A4268" s="167" t="s">
        <v>9344</v>
      </c>
      <c r="C4268" s="61" t="s">
        <v>10708</v>
      </c>
      <c r="E4268" s="61" t="s">
        <v>745</v>
      </c>
      <c r="F4268" s="167" t="s">
        <v>507</v>
      </c>
      <c r="G4268" s="167" t="s">
        <v>9668</v>
      </c>
      <c r="H4268" s="62" t="s">
        <v>12030</v>
      </c>
      <c r="I4268" s="167" t="s">
        <v>11752</v>
      </c>
      <c r="J4268" s="63" t="str">
        <f t="shared" si="330"/>
        <v>IC.IT.252802</v>
      </c>
      <c r="K4268" s="61" t="s">
        <v>1702</v>
      </c>
      <c r="L4268" s="167" t="str">
        <f t="shared" si="331"/>
        <v xml:space="preserve">      Decreasing</v>
      </c>
      <c r="M4268" s="168" t="str">
        <f t="shared" si="332"/>
        <v>PI.IC.IT.252802.01</v>
      </c>
      <c r="N4268" s="168"/>
      <c r="O4268" s="168" t="str">
        <f t="shared" si="333"/>
        <v>PH.IC.IT.252802.01</v>
      </c>
      <c r="Q4268" s="168" t="str">
        <f t="shared" si="334"/>
        <v>CL.IC.IT.252802.01</v>
      </c>
    </row>
    <row r="4269" spans="1:25" s="167" customFormat="1" ht="15">
      <c r="A4269" s="167" t="s">
        <v>9344</v>
      </c>
      <c r="C4269" s="61" t="s">
        <v>10708</v>
      </c>
      <c r="E4269" s="61" t="s">
        <v>745</v>
      </c>
      <c r="F4269" s="167" t="s">
        <v>507</v>
      </c>
      <c r="G4269" s="167" t="s">
        <v>9388</v>
      </c>
      <c r="H4269" s="62" t="s">
        <v>12032</v>
      </c>
      <c r="I4269" s="167" t="s">
        <v>11583</v>
      </c>
      <c r="J4269" s="63" t="str">
        <f t="shared" si="330"/>
        <v>IC.IT.252803</v>
      </c>
      <c r="K4269" s="61" t="s">
        <v>1702</v>
      </c>
      <c r="L4269" s="167" t="str">
        <f t="shared" si="331"/>
        <v xml:space="preserve">      Increasing</v>
      </c>
      <c r="M4269" s="168" t="str">
        <f t="shared" si="332"/>
        <v>PI.IC.IT.252803.01</v>
      </c>
      <c r="N4269" s="168"/>
      <c r="O4269" s="168" t="str">
        <f t="shared" si="333"/>
        <v>PH.IC.IT.252803.01</v>
      </c>
      <c r="Q4269" s="168" t="str">
        <f t="shared" si="334"/>
        <v>CL.IC.IT.252803.01</v>
      </c>
    </row>
    <row r="4270" spans="1:25" s="167" customFormat="1" ht="15">
      <c r="A4270" s="167" t="s">
        <v>9344</v>
      </c>
      <c r="C4270" s="61" t="s">
        <v>10708</v>
      </c>
      <c r="D4270" s="167" t="s">
        <v>8396</v>
      </c>
      <c r="E4270" s="61" t="s">
        <v>7532</v>
      </c>
      <c r="F4270" s="167" t="s">
        <v>507</v>
      </c>
      <c r="G4270" s="167" t="s">
        <v>8246</v>
      </c>
      <c r="H4270" s="62" t="s">
        <v>11848</v>
      </c>
      <c r="I4270" s="167" t="s">
        <v>11474</v>
      </c>
      <c r="J4270" s="63" t="str">
        <f t="shared" si="330"/>
        <v>IC.IT.252901</v>
      </c>
      <c r="K4270" s="61" t="s">
        <v>1702</v>
      </c>
      <c r="L4270" s="167" t="str">
        <f t="shared" si="331"/>
        <v xml:space="preserve">      Consistent with Body Temperature</v>
      </c>
      <c r="M4270" s="168" t="str">
        <f t="shared" si="332"/>
        <v>PI.IC.IT.252901.01</v>
      </c>
      <c r="N4270" s="168"/>
      <c r="O4270" s="168" t="str">
        <f t="shared" si="333"/>
        <v>PH.IC.IT.252901.01</v>
      </c>
      <c r="Q4270" s="168" t="str">
        <f t="shared" si="334"/>
        <v>CL.IC.IT.252901.01</v>
      </c>
    </row>
    <row r="4271" spans="1:25" s="167" customFormat="1" ht="15">
      <c r="A4271" s="167" t="s">
        <v>9344</v>
      </c>
      <c r="C4271" s="61" t="s">
        <v>10708</v>
      </c>
      <c r="E4271" s="61" t="s">
        <v>7532</v>
      </c>
      <c r="F4271" s="167" t="s">
        <v>507</v>
      </c>
      <c r="G4271" s="167" t="s">
        <v>8529</v>
      </c>
      <c r="H4271" s="62" t="s">
        <v>12030</v>
      </c>
      <c r="I4271" s="167" t="s">
        <v>11504</v>
      </c>
      <c r="J4271" s="63" t="str">
        <f t="shared" si="330"/>
        <v>IC.IT.252902</v>
      </c>
      <c r="K4271" s="61" t="s">
        <v>1702</v>
      </c>
      <c r="L4271" s="167" t="str">
        <f t="shared" si="331"/>
        <v xml:space="preserve">      Warmer than Body Temperature</v>
      </c>
      <c r="M4271" s="168" t="str">
        <f t="shared" si="332"/>
        <v>PI.IC.IT.252902.01</v>
      </c>
      <c r="N4271" s="168"/>
      <c r="O4271" s="168" t="str">
        <f t="shared" si="333"/>
        <v>PH.IC.IT.252902.01</v>
      </c>
      <c r="Q4271" s="168" t="str">
        <f t="shared" si="334"/>
        <v>CL.IC.IT.252902.01</v>
      </c>
    </row>
    <row r="4272" spans="1:25" s="167" customFormat="1" ht="15">
      <c r="A4272" s="167" t="s">
        <v>9344</v>
      </c>
      <c r="C4272" s="61" t="s">
        <v>10708</v>
      </c>
      <c r="E4272" s="61" t="s">
        <v>7532</v>
      </c>
      <c r="F4272" s="167" t="s">
        <v>507</v>
      </c>
      <c r="G4272" s="167" t="s">
        <v>8397</v>
      </c>
      <c r="H4272" s="62" t="s">
        <v>12032</v>
      </c>
      <c r="I4272" s="167" t="s">
        <v>11506</v>
      </c>
      <c r="J4272" s="63" t="str">
        <f t="shared" si="330"/>
        <v>IC.IT.252903</v>
      </c>
      <c r="K4272" s="61" t="s">
        <v>1702</v>
      </c>
      <c r="L4272" s="167" t="str">
        <f t="shared" si="331"/>
        <v xml:space="preserve">      Warmer than Opposite Body Part</v>
      </c>
      <c r="M4272" s="168" t="str">
        <f t="shared" si="332"/>
        <v>PI.IC.IT.252903.01</v>
      </c>
      <c r="N4272" s="168"/>
      <c r="O4272" s="168" t="str">
        <f t="shared" si="333"/>
        <v>PH.IC.IT.252903.01</v>
      </c>
      <c r="Q4272" s="168" t="str">
        <f t="shared" si="334"/>
        <v>CL.IC.IT.252903.01</v>
      </c>
    </row>
    <row r="4273" spans="1:19" s="167" customFormat="1" ht="15">
      <c r="A4273" s="167" t="s">
        <v>9344</v>
      </c>
      <c r="C4273" s="61" t="s">
        <v>10708</v>
      </c>
      <c r="E4273" s="61" t="s">
        <v>7532</v>
      </c>
      <c r="F4273" s="167" t="s">
        <v>507</v>
      </c>
      <c r="G4273" s="167" t="s">
        <v>8646</v>
      </c>
      <c r="H4273" s="62" t="s">
        <v>12028</v>
      </c>
      <c r="I4273" s="167" t="s">
        <v>11508</v>
      </c>
      <c r="J4273" s="63" t="str">
        <f t="shared" si="330"/>
        <v>IC.IT.252904</v>
      </c>
      <c r="K4273" s="61" t="s">
        <v>1702</v>
      </c>
      <c r="L4273" s="167" t="str">
        <f t="shared" si="331"/>
        <v xml:space="preserve">      Cooler than Body Temperature</v>
      </c>
      <c r="M4273" s="168" t="str">
        <f t="shared" si="332"/>
        <v>PI.IC.IT.252904.01</v>
      </c>
      <c r="N4273" s="168"/>
      <c r="O4273" s="168" t="str">
        <f t="shared" si="333"/>
        <v>PH.IC.IT.252904.01</v>
      </c>
      <c r="Q4273" s="168" t="str">
        <f t="shared" si="334"/>
        <v>CL.IC.IT.252904.01</v>
      </c>
    </row>
    <row r="4274" spans="1:19" s="167" customFormat="1" ht="15">
      <c r="A4274" s="167" t="s">
        <v>9344</v>
      </c>
      <c r="C4274" s="61" t="s">
        <v>10708</v>
      </c>
      <c r="E4274" s="61" t="s">
        <v>7532</v>
      </c>
      <c r="F4274" s="167" t="s">
        <v>507</v>
      </c>
      <c r="G4274" s="167" t="s">
        <v>8647</v>
      </c>
      <c r="H4274" s="62" t="s">
        <v>12210</v>
      </c>
      <c r="I4274" s="167" t="s">
        <v>11510</v>
      </c>
      <c r="J4274" s="63" t="str">
        <f t="shared" si="330"/>
        <v>IC.IT.252905</v>
      </c>
      <c r="K4274" s="61" t="s">
        <v>1702</v>
      </c>
      <c r="L4274" s="167" t="str">
        <f t="shared" si="331"/>
        <v xml:space="preserve">      Cooler than Opposite Body Part</v>
      </c>
      <c r="M4274" s="168" t="str">
        <f t="shared" si="332"/>
        <v>PI.IC.IT.252905.01</v>
      </c>
      <c r="N4274" s="168"/>
      <c r="O4274" s="168" t="str">
        <f t="shared" si="333"/>
        <v>PH.IC.IT.252905.01</v>
      </c>
      <c r="Q4274" s="168" t="str">
        <f t="shared" si="334"/>
        <v>CL.IC.IT.252905.01</v>
      </c>
    </row>
    <row r="4275" spans="1:19" s="167" customFormat="1" ht="15">
      <c r="A4275" s="167" t="s">
        <v>9344</v>
      </c>
      <c r="C4275" s="61" t="s">
        <v>10708</v>
      </c>
      <c r="D4275" s="167" t="s">
        <v>8285</v>
      </c>
      <c r="E4275" s="61" t="s">
        <v>7537</v>
      </c>
      <c r="F4275" s="167" t="s">
        <v>508</v>
      </c>
      <c r="G4275" s="167" t="s">
        <v>13467</v>
      </c>
      <c r="H4275" s="62" t="s">
        <v>11848</v>
      </c>
      <c r="I4275" s="167" t="s">
        <v>8649</v>
      </c>
      <c r="J4275" s="63" t="str">
        <f t="shared" si="330"/>
        <v>IC.IT.253001</v>
      </c>
      <c r="K4275" s="61" t="s">
        <v>1702</v>
      </c>
      <c r="L4275" s="167" t="str">
        <f t="shared" si="331"/>
        <v xml:space="preserve">      Pressure Ulcer:  </v>
      </c>
      <c r="M4275" s="168" t="str">
        <f t="shared" si="332"/>
        <v>PI.IC.IT.253001.01</v>
      </c>
      <c r="N4275" s="168"/>
      <c r="O4275" s="168" t="str">
        <f t="shared" si="333"/>
        <v>PH.IC.IT.253001.01</v>
      </c>
      <c r="Q4275" s="168" t="str">
        <f t="shared" si="334"/>
        <v>CL.IC.IT.253001.01</v>
      </c>
    </row>
    <row r="4276" spans="1:19" s="167" customFormat="1" ht="15">
      <c r="A4276" s="167" t="s">
        <v>9344</v>
      </c>
      <c r="C4276" s="61" t="s">
        <v>10708</v>
      </c>
      <c r="E4276" s="61" t="s">
        <v>7537</v>
      </c>
      <c r="F4276" s="167" t="s">
        <v>508</v>
      </c>
      <c r="G4276" s="167" t="s">
        <v>8650</v>
      </c>
      <c r="H4276" s="62" t="s">
        <v>12030</v>
      </c>
      <c r="I4276" s="167" t="s">
        <v>9999</v>
      </c>
      <c r="J4276" s="63" t="str">
        <f t="shared" si="330"/>
        <v>IC.IT.253002</v>
      </c>
      <c r="K4276" s="61" t="s">
        <v>1702</v>
      </c>
      <c r="L4276" s="167" t="str">
        <f t="shared" si="331"/>
        <v xml:space="preserve">      Vascular Lesion Venous:  specify thickness</v>
      </c>
      <c r="M4276" s="168" t="str">
        <f t="shared" si="332"/>
        <v>PI.IC.IT.253002.01</v>
      </c>
      <c r="N4276" s="168"/>
      <c r="O4276" s="168" t="str">
        <f t="shared" si="333"/>
        <v>PH.IC.IT.253002.01</v>
      </c>
      <c r="Q4276" s="168" t="str">
        <f t="shared" si="334"/>
        <v>CL.IC.IT.253002.01</v>
      </c>
    </row>
    <row r="4277" spans="1:19" s="167" customFormat="1" ht="15">
      <c r="A4277" s="167" t="s">
        <v>9344</v>
      </c>
      <c r="C4277" s="61" t="s">
        <v>10708</v>
      </c>
      <c r="E4277" s="61" t="s">
        <v>7537</v>
      </c>
      <c r="F4277" s="167" t="s">
        <v>508</v>
      </c>
      <c r="G4277" s="167" t="s">
        <v>8542</v>
      </c>
      <c r="H4277" s="62" t="s">
        <v>12032</v>
      </c>
      <c r="I4277" s="167" t="s">
        <v>8543</v>
      </c>
      <c r="J4277" s="63" t="str">
        <f t="shared" si="330"/>
        <v>IC.IT.253003</v>
      </c>
      <c r="K4277" s="61" t="s">
        <v>1702</v>
      </c>
      <c r="L4277" s="167" t="str">
        <f t="shared" si="331"/>
        <v xml:space="preserve">      Vascular Lesion Arterial:  specify thickness</v>
      </c>
      <c r="M4277" s="168" t="str">
        <f t="shared" si="332"/>
        <v>PI.IC.IT.253003.01</v>
      </c>
      <c r="N4277" s="168"/>
      <c r="O4277" s="168" t="str">
        <f t="shared" si="333"/>
        <v>PH.IC.IT.253003.01</v>
      </c>
      <c r="Q4277" s="168" t="str">
        <f t="shared" si="334"/>
        <v>CL.IC.IT.253003.01</v>
      </c>
    </row>
    <row r="4278" spans="1:19" s="167" customFormat="1" ht="15">
      <c r="A4278" s="167" t="s">
        <v>9344</v>
      </c>
      <c r="C4278" s="61" t="s">
        <v>10708</v>
      </c>
      <c r="E4278" s="61" t="s">
        <v>7537</v>
      </c>
      <c r="F4278" s="167" t="s">
        <v>508</v>
      </c>
      <c r="G4278" s="167" t="s">
        <v>8544</v>
      </c>
      <c r="H4278" s="62" t="s">
        <v>12028</v>
      </c>
      <c r="I4278" s="167" t="s">
        <v>8545</v>
      </c>
      <c r="J4278" s="63" t="str">
        <f t="shared" si="330"/>
        <v>IC.IT.253004</v>
      </c>
      <c r="K4278" s="61" t="s">
        <v>1702</v>
      </c>
      <c r="L4278" s="167" t="str">
        <f t="shared" si="331"/>
        <v xml:space="preserve">      Diabetic Skin Ulcer:  specify thickness</v>
      </c>
      <c r="M4278" s="168" t="str">
        <f t="shared" si="332"/>
        <v>PI.IC.IT.253004.01</v>
      </c>
      <c r="N4278" s="168"/>
      <c r="O4278" s="168" t="str">
        <f t="shared" si="333"/>
        <v>PH.IC.IT.253004.01</v>
      </c>
      <c r="Q4278" s="168" t="str">
        <f t="shared" si="334"/>
        <v>CL.IC.IT.253004.01</v>
      </c>
    </row>
    <row r="4279" spans="1:19" s="167" customFormat="1" ht="15">
      <c r="A4279" s="167" t="s">
        <v>9344</v>
      </c>
      <c r="C4279" s="61" t="s">
        <v>10708</v>
      </c>
      <c r="E4279" s="61" t="s">
        <v>7537</v>
      </c>
      <c r="F4279" s="167" t="s">
        <v>508</v>
      </c>
      <c r="G4279" s="167" t="s">
        <v>8546</v>
      </c>
      <c r="H4279" s="62" t="s">
        <v>12210</v>
      </c>
      <c r="I4279" s="167" t="s">
        <v>8411</v>
      </c>
      <c r="J4279" s="63" t="str">
        <f t="shared" si="330"/>
        <v>IC.IT.253005</v>
      </c>
      <c r="K4279" s="61" t="s">
        <v>12175</v>
      </c>
      <c r="L4279" s="167" t="str">
        <f t="shared" si="331"/>
        <v xml:space="preserve">      Surgical Wound (non-healing)</v>
      </c>
      <c r="M4279" s="168" t="str">
        <f t="shared" si="332"/>
        <v>PI.IC.IT.253005.01</v>
      </c>
      <c r="N4279" s="168"/>
      <c r="O4279" s="168" t="str">
        <f t="shared" si="333"/>
        <v>PH.IC.IT.253005.01</v>
      </c>
      <c r="Q4279" s="168" t="str">
        <f t="shared" si="334"/>
        <v>CL.IC.IT.253005.01</v>
      </c>
    </row>
    <row r="4280" spans="1:19" s="167" customFormat="1" ht="15">
      <c r="A4280" s="167" t="s">
        <v>9344</v>
      </c>
      <c r="C4280" s="61" t="s">
        <v>10708</v>
      </c>
      <c r="E4280" s="61" t="s">
        <v>7537</v>
      </c>
      <c r="F4280" s="167" t="s">
        <v>508</v>
      </c>
      <c r="G4280" s="167" t="s">
        <v>8549</v>
      </c>
      <c r="H4280" s="62" t="s">
        <v>12212</v>
      </c>
      <c r="I4280" s="167" t="s">
        <v>8554</v>
      </c>
      <c r="J4280" s="63" t="str">
        <f t="shared" si="330"/>
        <v>IC.IT.253006</v>
      </c>
      <c r="K4280" s="61" t="s">
        <v>12175</v>
      </c>
      <c r="L4280" s="167" t="str">
        <f t="shared" si="331"/>
        <v xml:space="preserve">      Skin tear</v>
      </c>
      <c r="M4280" s="168" t="str">
        <f t="shared" si="332"/>
        <v>PI.IC.IT.253006.01</v>
      </c>
      <c r="N4280" s="168"/>
      <c r="O4280" s="168" t="str">
        <f t="shared" si="333"/>
        <v>PH.IC.IT.253006.01</v>
      </c>
      <c r="Q4280" s="168" t="str">
        <f t="shared" si="334"/>
        <v>CL.IC.IT.253006.01</v>
      </c>
    </row>
    <row r="4281" spans="1:19" s="167" customFormat="1" ht="15">
      <c r="A4281" s="167" t="s">
        <v>9344</v>
      </c>
      <c r="C4281" s="61" t="s">
        <v>10708</v>
      </c>
      <c r="E4281" s="61" t="s">
        <v>7537</v>
      </c>
      <c r="F4281" s="167" t="s">
        <v>508</v>
      </c>
      <c r="G4281" s="167" t="s">
        <v>8555</v>
      </c>
      <c r="H4281" s="62" t="s">
        <v>12225</v>
      </c>
      <c r="I4281" s="167" t="s">
        <v>8932</v>
      </c>
      <c r="J4281" s="63" t="str">
        <f t="shared" si="330"/>
        <v>IC.IT.253007</v>
      </c>
      <c r="K4281" s="61" t="s">
        <v>12175</v>
      </c>
      <c r="L4281" s="167" t="str">
        <f t="shared" si="331"/>
        <v xml:space="preserve">      Abrasion</v>
      </c>
      <c r="M4281" s="168" t="str">
        <f t="shared" si="332"/>
        <v>PI.IC.IT.253007.01</v>
      </c>
      <c r="N4281" s="168"/>
      <c r="O4281" s="168" t="str">
        <f t="shared" si="333"/>
        <v>PH.IC.IT.253007.01</v>
      </c>
      <c r="Q4281" s="168" t="str">
        <f t="shared" si="334"/>
        <v>CL.IC.IT.253007.01</v>
      </c>
    </row>
    <row r="4282" spans="1:19" s="167" customFormat="1" ht="15">
      <c r="A4282" s="167" t="s">
        <v>9344</v>
      </c>
      <c r="C4282" s="61" t="s">
        <v>10708</v>
      </c>
      <c r="E4282" s="61" t="s">
        <v>7537</v>
      </c>
      <c r="F4282" s="167" t="s">
        <v>508</v>
      </c>
      <c r="G4282" s="167" t="s">
        <v>8936</v>
      </c>
      <c r="H4282" s="62" t="s">
        <v>11638</v>
      </c>
      <c r="I4282" s="167" t="s">
        <v>8933</v>
      </c>
      <c r="J4282" s="63" t="str">
        <f t="shared" si="330"/>
        <v>IC.IT.253008</v>
      </c>
      <c r="K4282" s="61" t="s">
        <v>12175</v>
      </c>
      <c r="L4282" s="167" t="str">
        <f t="shared" si="331"/>
        <v xml:space="preserve">      Blister (not over bony prominence)</v>
      </c>
      <c r="M4282" s="168" t="str">
        <f t="shared" si="332"/>
        <v>PI.IC.IT.253008.01</v>
      </c>
      <c r="N4282" s="168"/>
      <c r="O4282" s="168" t="str">
        <f t="shared" si="333"/>
        <v>PH.IC.IT.253008.01</v>
      </c>
      <c r="Q4282" s="168" t="str">
        <f t="shared" si="334"/>
        <v>CL.IC.IT.253008.01</v>
      </c>
    </row>
    <row r="4283" spans="1:19" s="167" customFormat="1" ht="15">
      <c r="A4283" s="167" t="s">
        <v>9344</v>
      </c>
      <c r="C4283" s="61" t="s">
        <v>10708</v>
      </c>
      <c r="E4283" s="61" t="s">
        <v>7537</v>
      </c>
      <c r="F4283" s="167" t="s">
        <v>508</v>
      </c>
      <c r="G4283" s="167" t="s">
        <v>8937</v>
      </c>
      <c r="H4283" s="62" t="s">
        <v>11639</v>
      </c>
      <c r="I4283" s="167" t="s">
        <v>8938</v>
      </c>
      <c r="J4283" s="63" t="str">
        <f t="shared" si="330"/>
        <v>IC.IT.253009</v>
      </c>
      <c r="K4283" s="61" t="s">
        <v>12175</v>
      </c>
      <c r="L4283" s="167" t="str">
        <f t="shared" si="331"/>
        <v xml:space="preserve">      Cellulitus</v>
      </c>
      <c r="M4283" s="168" t="str">
        <f t="shared" si="332"/>
        <v>PI.IC.IT.253009.01</v>
      </c>
      <c r="N4283" s="168"/>
      <c r="O4283" s="168" t="str">
        <f t="shared" si="333"/>
        <v>PH.IC.IT.253009.01</v>
      </c>
      <c r="Q4283" s="168" t="str">
        <f t="shared" si="334"/>
        <v>CL.IC.IT.253009.01</v>
      </c>
    </row>
    <row r="4284" spans="1:19" s="167" customFormat="1" ht="15">
      <c r="A4284" s="167" t="s">
        <v>9344</v>
      </c>
      <c r="C4284" s="61" t="s">
        <v>10708</v>
      </c>
      <c r="E4284" s="61" t="s">
        <v>7537</v>
      </c>
      <c r="F4284" s="167" t="s">
        <v>508</v>
      </c>
      <c r="G4284" s="167" t="s">
        <v>8939</v>
      </c>
      <c r="H4284" s="62" t="s">
        <v>11829</v>
      </c>
      <c r="I4284" s="167" t="s">
        <v>10320</v>
      </c>
      <c r="J4284" s="63" t="str">
        <f t="shared" si="330"/>
        <v>IC.IT.253010</v>
      </c>
      <c r="K4284" s="61" t="s">
        <v>12175</v>
      </c>
      <c r="L4284" s="167" t="str">
        <f t="shared" si="331"/>
        <v xml:space="preserve">      Rash</v>
      </c>
      <c r="M4284" s="168" t="str">
        <f t="shared" si="332"/>
        <v>PI.IC.IT.253010.01</v>
      </c>
      <c r="N4284" s="168"/>
      <c r="O4284" s="168" t="str">
        <f t="shared" si="333"/>
        <v>PH.IC.IT.253010.01</v>
      </c>
      <c r="Q4284" s="168" t="str">
        <f t="shared" si="334"/>
        <v>CL.IC.IT.253010.01</v>
      </c>
    </row>
    <row r="4285" spans="1:19" s="167" customFormat="1" ht="15">
      <c r="A4285" s="167" t="s">
        <v>9344</v>
      </c>
      <c r="C4285" s="61" t="s">
        <v>10708</v>
      </c>
      <c r="E4285" s="61" t="s">
        <v>7537</v>
      </c>
      <c r="F4285" s="167" t="s">
        <v>508</v>
      </c>
      <c r="G4285" s="167" t="s">
        <v>8940</v>
      </c>
      <c r="H4285" s="62" t="s">
        <v>12099</v>
      </c>
      <c r="I4285" s="167" t="s">
        <v>8695</v>
      </c>
      <c r="J4285" s="63" t="str">
        <f t="shared" si="330"/>
        <v>IC.IT.253011</v>
      </c>
      <c r="K4285" s="61" t="s">
        <v>1702</v>
      </c>
      <c r="L4285" s="167" t="str">
        <f t="shared" si="331"/>
        <v xml:space="preserve">      Tape burn</v>
      </c>
      <c r="M4285" s="168" t="str">
        <f t="shared" si="332"/>
        <v>PI.IC.IT.253011.01</v>
      </c>
      <c r="N4285" s="168"/>
      <c r="O4285" s="168" t="str">
        <f t="shared" si="333"/>
        <v>PH.IC.IT.253011.01</v>
      </c>
      <c r="Q4285" s="168" t="str">
        <f t="shared" si="334"/>
        <v>CL.IC.IT.253011.01</v>
      </c>
    </row>
    <row r="4286" spans="1:19" s="167" customFormat="1" ht="15">
      <c r="A4286" s="167" t="s">
        <v>9344</v>
      </c>
      <c r="C4286" s="61" t="s">
        <v>10708</v>
      </c>
      <c r="E4286" s="61" t="s">
        <v>7537</v>
      </c>
      <c r="F4286" s="167" t="s">
        <v>508</v>
      </c>
      <c r="G4286" s="167" t="s">
        <v>8696</v>
      </c>
      <c r="H4286" s="62" t="s">
        <v>12100</v>
      </c>
      <c r="I4286" s="167" t="s">
        <v>12437</v>
      </c>
      <c r="J4286" s="63" t="str">
        <f t="shared" si="330"/>
        <v>IC.IT.253012</v>
      </c>
      <c r="K4286" s="61" t="s">
        <v>1702</v>
      </c>
      <c r="L4286" s="167" t="str">
        <f t="shared" si="331"/>
        <v xml:space="preserve">      Other:  specify</v>
      </c>
      <c r="M4286" s="168" t="str">
        <f t="shared" si="332"/>
        <v>PI.IC.IT.253012.01</v>
      </c>
      <c r="N4286" s="168"/>
      <c r="O4286" s="168" t="str">
        <f t="shared" si="333"/>
        <v>PH.IC.IT.253012.01</v>
      </c>
      <c r="Q4286" s="168" t="str">
        <f t="shared" si="334"/>
        <v>CL.IC.IT.253012.01</v>
      </c>
    </row>
    <row r="4287" spans="1:19" s="167" customFormat="1" ht="15">
      <c r="A4287" s="10" t="s">
        <v>9344</v>
      </c>
      <c r="B4287" s="10"/>
      <c r="C4287" s="61" t="s">
        <v>10708</v>
      </c>
      <c r="E4287" s="61" t="s">
        <v>7537</v>
      </c>
      <c r="F4287" s="167" t="s">
        <v>508</v>
      </c>
      <c r="G4287" s="10" t="s">
        <v>8707</v>
      </c>
      <c r="H4287" s="62" t="s">
        <v>215</v>
      </c>
      <c r="I4287" s="10" t="s">
        <v>8708</v>
      </c>
      <c r="J4287" s="63" t="str">
        <f t="shared" si="330"/>
        <v>IC.IT.253013</v>
      </c>
      <c r="K4287" s="61" t="s">
        <v>1702</v>
      </c>
      <c r="L4287" s="167" t="str">
        <f t="shared" si="331"/>
        <v xml:space="preserve">   Laceration</v>
      </c>
      <c r="M4287" s="168" t="str">
        <f t="shared" si="332"/>
        <v>PI.IC.IT.253013.01</v>
      </c>
      <c r="N4287" s="168"/>
      <c r="O4287" s="168" t="str">
        <f t="shared" si="333"/>
        <v>PH.IC.IT.253013.01</v>
      </c>
      <c r="Q4287" s="168" t="str">
        <f t="shared" si="334"/>
        <v>CL.IC.IT.253013.01</v>
      </c>
      <c r="R4287" s="167" t="s">
        <v>12465</v>
      </c>
      <c r="S4287" s="167">
        <v>795</v>
      </c>
    </row>
    <row r="4288" spans="1:19" s="167" customFormat="1" ht="15">
      <c r="A4288" s="10" t="s">
        <v>9344</v>
      </c>
      <c r="B4288" s="10"/>
      <c r="C4288" s="61" t="s">
        <v>10708</v>
      </c>
      <c r="E4288" s="61" t="s">
        <v>7537</v>
      </c>
      <c r="F4288" s="167" t="s">
        <v>508</v>
      </c>
      <c r="G4288" s="10" t="s">
        <v>8714</v>
      </c>
      <c r="H4288" s="62" t="s">
        <v>4082</v>
      </c>
      <c r="I4288" s="10" t="s">
        <v>8715</v>
      </c>
      <c r="J4288" s="63" t="str">
        <f t="shared" si="330"/>
        <v>IC.IT.253014</v>
      </c>
      <c r="K4288" s="61" t="s">
        <v>12175</v>
      </c>
      <c r="L4288" s="167" t="str">
        <f t="shared" si="331"/>
        <v xml:space="preserve">  Puncture</v>
      </c>
      <c r="M4288" s="168" t="str">
        <f t="shared" si="332"/>
        <v>PI.IC.IT.253014.01</v>
      </c>
      <c r="N4288" s="168"/>
      <c r="O4288" s="168" t="str">
        <f t="shared" si="333"/>
        <v>PH.IC.IT.253014.01</v>
      </c>
      <c r="Q4288" s="168" t="str">
        <f t="shared" si="334"/>
        <v>CL.IC.IT.253014.01</v>
      </c>
      <c r="R4288" s="167" t="s">
        <v>12465</v>
      </c>
      <c r="S4288" s="167">
        <v>796</v>
      </c>
    </row>
    <row r="4289" spans="1:17" s="167" customFormat="1" ht="15">
      <c r="A4289" s="167" t="s">
        <v>9344</v>
      </c>
      <c r="C4289" s="61" t="s">
        <v>10708</v>
      </c>
      <c r="D4289" s="167" t="s">
        <v>8716</v>
      </c>
      <c r="E4289" s="61" t="s">
        <v>7544</v>
      </c>
      <c r="F4289" s="167" t="s">
        <v>508</v>
      </c>
      <c r="G4289" s="167" t="s">
        <v>8865</v>
      </c>
      <c r="H4289" s="62" t="s">
        <v>11848</v>
      </c>
      <c r="I4289" s="167" t="s">
        <v>8988</v>
      </c>
      <c r="J4289" s="63" t="str">
        <f t="shared" si="330"/>
        <v>IC.IT.253101</v>
      </c>
      <c r="K4289" s="61" t="s">
        <v>12175</v>
      </c>
      <c r="L4289" s="167" t="str">
        <f t="shared" si="331"/>
        <v xml:space="preserve">      Partial-thickness (dermis)</v>
      </c>
      <c r="M4289" s="168" t="str">
        <f t="shared" si="332"/>
        <v>PI.IC.IT.253101.01</v>
      </c>
      <c r="N4289" s="168"/>
      <c r="O4289" s="168" t="str">
        <f t="shared" si="333"/>
        <v>PH.IC.IT.253101.01</v>
      </c>
      <c r="Q4289" s="168" t="str">
        <f t="shared" si="334"/>
        <v>CL.IC.IT.253101.01</v>
      </c>
    </row>
    <row r="4290" spans="1:17" s="167" customFormat="1" ht="15">
      <c r="A4290" s="167" t="s">
        <v>9344</v>
      </c>
      <c r="C4290" s="61" t="s">
        <v>10708</v>
      </c>
      <c r="E4290" s="61" t="s">
        <v>7544</v>
      </c>
      <c r="F4290" s="167" t="s">
        <v>508</v>
      </c>
      <c r="G4290" s="167" t="s">
        <v>13171</v>
      </c>
      <c r="H4290" s="62" t="s">
        <v>12030</v>
      </c>
      <c r="I4290" s="167" t="s">
        <v>8989</v>
      </c>
      <c r="J4290" s="63" t="str">
        <f t="shared" ref="J4290:J4353" si="335">CONCATENATE("IC.IT.",C4290,E4290,H4290)</f>
        <v>IC.IT.253102</v>
      </c>
      <c r="K4290" s="61" t="s">
        <v>1702</v>
      </c>
      <c r="L4290" s="167" t="str">
        <f t="shared" ref="L4290:L4353" si="336">G4290</f>
        <v xml:space="preserve">      Full-thickness (subq and beyond) </v>
      </c>
      <c r="M4290" s="168" t="str">
        <f t="shared" ref="M4290:M4353" si="337">CONCATENATE("PI.",J4290,".",K4290)</f>
        <v>PI.IC.IT.253102.01</v>
      </c>
      <c r="N4290" s="168"/>
      <c r="O4290" s="168" t="str">
        <f t="shared" ref="O4290:O4353" si="338">CONCATENATE("PH.",J4290,".",K4290)</f>
        <v>PH.IC.IT.253102.01</v>
      </c>
      <c r="Q4290" s="168" t="str">
        <f t="shared" ref="Q4290:Q4353" si="339">CONCATENATE("CL.",J4290,".",K4290)</f>
        <v>CL.IC.IT.253102.01</v>
      </c>
    </row>
    <row r="4291" spans="1:17" s="167" customFormat="1" ht="15">
      <c r="A4291" s="167" t="s">
        <v>9344</v>
      </c>
      <c r="C4291" s="61" t="s">
        <v>10708</v>
      </c>
      <c r="D4291" s="167" t="s">
        <v>8990</v>
      </c>
      <c r="E4291" s="61" t="s">
        <v>7547</v>
      </c>
      <c r="F4291" s="167" t="s">
        <v>509</v>
      </c>
      <c r="G4291" s="167" t="s">
        <v>8866</v>
      </c>
      <c r="H4291" s="62" t="s">
        <v>11848</v>
      </c>
      <c r="I4291" s="167" t="s">
        <v>8867</v>
      </c>
      <c r="J4291" s="63" t="str">
        <f t="shared" si="335"/>
        <v>IC.IT.253201</v>
      </c>
      <c r="K4291" s="61" t="s">
        <v>1702</v>
      </c>
      <c r="L4291" s="167" t="str">
        <f t="shared" si="336"/>
        <v xml:space="preserve">      Length (measure head to toe):  specify cm</v>
      </c>
      <c r="M4291" s="168" t="str">
        <f t="shared" si="337"/>
        <v>PI.IC.IT.253201.01</v>
      </c>
      <c r="N4291" s="168"/>
      <c r="O4291" s="168" t="str">
        <f t="shared" si="338"/>
        <v>PH.IC.IT.253201.01</v>
      </c>
      <c r="Q4291" s="168" t="str">
        <f t="shared" si="339"/>
        <v>CL.IC.IT.253201.01</v>
      </c>
    </row>
    <row r="4292" spans="1:17" s="167" customFormat="1" ht="15">
      <c r="A4292" s="167" t="s">
        <v>9344</v>
      </c>
      <c r="C4292" s="61" t="s">
        <v>10708</v>
      </c>
      <c r="E4292" s="61" t="s">
        <v>7547</v>
      </c>
      <c r="F4292" s="167" t="s">
        <v>509</v>
      </c>
      <c r="G4292" s="167" t="s">
        <v>8868</v>
      </c>
      <c r="H4292" s="62" t="s">
        <v>12030</v>
      </c>
      <c r="I4292" s="167" t="s">
        <v>8730</v>
      </c>
      <c r="J4292" s="63" t="str">
        <f t="shared" si="335"/>
        <v>IC.IT.253202</v>
      </c>
      <c r="K4292" s="61" t="s">
        <v>1702</v>
      </c>
      <c r="L4292" s="167" t="str">
        <f t="shared" si="336"/>
        <v xml:space="preserve">      Width (measure hip to hip):  specify cm</v>
      </c>
      <c r="M4292" s="168" t="str">
        <f t="shared" si="337"/>
        <v>PI.IC.IT.253202.01</v>
      </c>
      <c r="N4292" s="168"/>
      <c r="O4292" s="168" t="str">
        <f t="shared" si="338"/>
        <v>PH.IC.IT.253202.01</v>
      </c>
      <c r="Q4292" s="168" t="str">
        <f t="shared" si="339"/>
        <v>CL.IC.IT.253202.01</v>
      </c>
    </row>
    <row r="4293" spans="1:17" s="167" customFormat="1" ht="15">
      <c r="A4293" s="167" t="s">
        <v>9344</v>
      </c>
      <c r="C4293" s="61" t="s">
        <v>10708</v>
      </c>
      <c r="E4293" s="61" t="s">
        <v>7547</v>
      </c>
      <c r="F4293" s="167" t="s">
        <v>509</v>
      </c>
      <c r="G4293" s="167" t="s">
        <v>8731</v>
      </c>
      <c r="H4293" s="62" t="s">
        <v>12032</v>
      </c>
      <c r="I4293" s="167" t="s">
        <v>8604</v>
      </c>
      <c r="J4293" s="63" t="str">
        <f t="shared" si="335"/>
        <v>IC.IT.253203</v>
      </c>
      <c r="K4293" s="61" t="s">
        <v>1702</v>
      </c>
      <c r="L4293" s="167" t="str">
        <f t="shared" si="336"/>
        <v xml:space="preserve">      Depth (measure deepest part):  specify cm</v>
      </c>
      <c r="M4293" s="168" t="str">
        <f t="shared" si="337"/>
        <v>PI.IC.IT.253203.01</v>
      </c>
      <c r="N4293" s="168"/>
      <c r="O4293" s="168" t="str">
        <f t="shared" si="338"/>
        <v>PH.IC.IT.253203.01</v>
      </c>
      <c r="Q4293" s="168" t="str">
        <f t="shared" si="339"/>
        <v>CL.IC.IT.253203.01</v>
      </c>
    </row>
    <row r="4294" spans="1:17" s="167" customFormat="1" ht="15">
      <c r="A4294" s="167" t="s">
        <v>9344</v>
      </c>
      <c r="C4294" s="61" t="s">
        <v>10708</v>
      </c>
      <c r="E4294" s="61" t="s">
        <v>7547</v>
      </c>
      <c r="F4294" s="167" t="s">
        <v>509</v>
      </c>
      <c r="G4294" s="167" t="s">
        <v>8605</v>
      </c>
      <c r="H4294" s="62" t="s">
        <v>12028</v>
      </c>
      <c r="I4294" s="167" t="s">
        <v>12171</v>
      </c>
      <c r="J4294" s="63" t="str">
        <f t="shared" si="335"/>
        <v>IC.IT.253204</v>
      </c>
      <c r="K4294" s="61" t="s">
        <v>1702</v>
      </c>
      <c r="L4294" s="167" t="str">
        <f t="shared" si="336"/>
        <v xml:space="preserve">      N/A (within 7 days): specify date</v>
      </c>
      <c r="M4294" s="168" t="str">
        <f t="shared" si="337"/>
        <v>PI.IC.IT.253204.01</v>
      </c>
      <c r="N4294" s="168"/>
      <c r="O4294" s="168" t="str">
        <f t="shared" si="338"/>
        <v>PH.IC.IT.253204.01</v>
      </c>
      <c r="Q4294" s="168" t="str">
        <f t="shared" si="339"/>
        <v>CL.IC.IT.253204.01</v>
      </c>
    </row>
    <row r="4295" spans="1:17" s="167" customFormat="1" ht="15">
      <c r="A4295" s="167" t="s">
        <v>9344</v>
      </c>
      <c r="C4295" s="61" t="s">
        <v>10708</v>
      </c>
      <c r="E4295" s="61" t="s">
        <v>7547</v>
      </c>
      <c r="F4295" s="167" t="s">
        <v>509</v>
      </c>
      <c r="G4295" s="167" t="s">
        <v>9664</v>
      </c>
      <c r="H4295" s="62" t="s">
        <v>12210</v>
      </c>
      <c r="I4295" s="167" t="s">
        <v>12207</v>
      </c>
      <c r="J4295" s="63" t="str">
        <f t="shared" si="335"/>
        <v>IC.IT.253205</v>
      </c>
      <c r="K4295" s="61" t="s">
        <v>1702</v>
      </c>
      <c r="L4295" s="167" t="str">
        <f t="shared" si="336"/>
        <v xml:space="preserve">      Unable to assess due to dressing</v>
      </c>
      <c r="M4295" s="168" t="str">
        <f t="shared" si="337"/>
        <v>PI.IC.IT.253205.01</v>
      </c>
      <c r="N4295" s="168"/>
      <c r="O4295" s="168" t="str">
        <f t="shared" si="338"/>
        <v>PH.IC.IT.253205.01</v>
      </c>
      <c r="Q4295" s="168" t="str">
        <f t="shared" si="339"/>
        <v>CL.IC.IT.253205.01</v>
      </c>
    </row>
    <row r="4296" spans="1:17" s="167" customFormat="1" ht="15">
      <c r="A4296" s="167" t="s">
        <v>9344</v>
      </c>
      <c r="C4296" s="61" t="s">
        <v>10708</v>
      </c>
      <c r="E4296" s="61" t="s">
        <v>7547</v>
      </c>
      <c r="F4296" s="167" t="s">
        <v>509</v>
      </c>
      <c r="G4296" s="167" t="s">
        <v>9665</v>
      </c>
      <c r="H4296" s="62" t="s">
        <v>12212</v>
      </c>
      <c r="I4296" s="167" t="s">
        <v>12437</v>
      </c>
      <c r="J4296" s="63" t="str">
        <f t="shared" si="335"/>
        <v>IC.IT.253206</v>
      </c>
      <c r="K4296" s="61" t="s">
        <v>1702</v>
      </c>
      <c r="L4296" s="167" t="str">
        <f t="shared" si="336"/>
        <v xml:space="preserve">      Other: specify</v>
      </c>
      <c r="M4296" s="168" t="str">
        <f t="shared" si="337"/>
        <v>PI.IC.IT.253206.01</v>
      </c>
      <c r="N4296" s="168"/>
      <c r="O4296" s="168" t="str">
        <f t="shared" si="338"/>
        <v>PH.IC.IT.253206.01</v>
      </c>
      <c r="Q4296" s="168" t="str">
        <f t="shared" si="339"/>
        <v>CL.IC.IT.253206.01</v>
      </c>
    </row>
    <row r="4297" spans="1:17" s="167" customFormat="1" ht="15">
      <c r="A4297" s="167" t="s">
        <v>9344</v>
      </c>
      <c r="C4297" s="61" t="s">
        <v>10708</v>
      </c>
      <c r="D4297" s="167" t="s">
        <v>491</v>
      </c>
      <c r="E4297" s="61" t="s">
        <v>913</v>
      </c>
      <c r="F4297" s="167" t="s">
        <v>509</v>
      </c>
      <c r="G4297" s="167" t="s">
        <v>8606</v>
      </c>
      <c r="H4297" s="62" t="s">
        <v>11848</v>
      </c>
      <c r="I4297" s="167" t="s">
        <v>8733</v>
      </c>
      <c r="J4297" s="63" t="str">
        <f t="shared" si="335"/>
        <v>IC.IT.253301</v>
      </c>
      <c r="K4297" s="61" t="s">
        <v>1702</v>
      </c>
      <c r="L4297" s="167" t="str">
        <f t="shared" si="336"/>
        <v xml:space="preserve">      Epithelialization (shades of pink): specify %</v>
      </c>
      <c r="M4297" s="168" t="str">
        <f t="shared" si="337"/>
        <v>PI.IC.IT.253301.01</v>
      </c>
      <c r="N4297" s="168"/>
      <c r="O4297" s="168" t="str">
        <f t="shared" si="338"/>
        <v>PH.IC.IT.253301.01</v>
      </c>
      <c r="Q4297" s="168" t="str">
        <f t="shared" si="339"/>
        <v>CL.IC.IT.253301.01</v>
      </c>
    </row>
    <row r="4298" spans="1:17" s="167" customFormat="1" ht="15">
      <c r="A4298" s="167" t="s">
        <v>9344</v>
      </c>
      <c r="C4298" s="61" t="s">
        <v>10708</v>
      </c>
      <c r="E4298" s="61" t="s">
        <v>913</v>
      </c>
      <c r="F4298" s="167" t="s">
        <v>509</v>
      </c>
      <c r="G4298" s="167" t="s">
        <v>8734</v>
      </c>
      <c r="H4298" s="62" t="s">
        <v>12030</v>
      </c>
      <c r="I4298" s="167" t="s">
        <v>8735</v>
      </c>
      <c r="J4298" s="63" t="str">
        <f t="shared" si="335"/>
        <v>IC.IT.253302</v>
      </c>
      <c r="K4298" s="61" t="s">
        <v>1702</v>
      </c>
      <c r="L4298" s="167" t="str">
        <f t="shared" si="336"/>
        <v xml:space="preserve">      Granulation (beefy red):  specify %</v>
      </c>
      <c r="M4298" s="168" t="str">
        <f t="shared" si="337"/>
        <v>PI.IC.IT.253302.01</v>
      </c>
      <c r="N4298" s="168"/>
      <c r="O4298" s="168" t="str">
        <f t="shared" si="338"/>
        <v>PH.IC.IT.253302.01</v>
      </c>
      <c r="Q4298" s="168" t="str">
        <f t="shared" si="339"/>
        <v>CL.IC.IT.253302.01</v>
      </c>
    </row>
    <row r="4299" spans="1:17" s="167" customFormat="1" ht="15">
      <c r="A4299" s="167" t="s">
        <v>9344</v>
      </c>
      <c r="C4299" s="61" t="s">
        <v>10708</v>
      </c>
      <c r="E4299" s="61" t="s">
        <v>913</v>
      </c>
      <c r="F4299" s="167" t="s">
        <v>509</v>
      </c>
      <c r="G4299" s="167" t="s">
        <v>8612</v>
      </c>
      <c r="H4299" s="62" t="s">
        <v>12032</v>
      </c>
      <c r="I4299" s="167" t="s">
        <v>9607</v>
      </c>
      <c r="J4299" s="63" t="str">
        <f t="shared" si="335"/>
        <v>IC.IT.253303</v>
      </c>
      <c r="K4299" s="61" t="s">
        <v>1702</v>
      </c>
      <c r="L4299" s="167" t="str">
        <f t="shared" si="336"/>
        <v xml:space="preserve">      Slough (yellow fibrinous):  specify %</v>
      </c>
      <c r="M4299" s="168" t="str">
        <f t="shared" si="337"/>
        <v>PI.IC.IT.253303.01</v>
      </c>
      <c r="N4299" s="168"/>
      <c r="O4299" s="168" t="str">
        <f t="shared" si="338"/>
        <v>PH.IC.IT.253303.01</v>
      </c>
      <c r="Q4299" s="168" t="str">
        <f t="shared" si="339"/>
        <v>CL.IC.IT.253303.01</v>
      </c>
    </row>
    <row r="4300" spans="1:17" s="167" customFormat="1" ht="15">
      <c r="A4300" s="167" t="s">
        <v>9344</v>
      </c>
      <c r="C4300" s="61" t="s">
        <v>10708</v>
      </c>
      <c r="E4300" s="61" t="s">
        <v>913</v>
      </c>
      <c r="F4300" s="167" t="s">
        <v>509</v>
      </c>
      <c r="G4300" s="167" t="s">
        <v>8858</v>
      </c>
      <c r="H4300" s="62" t="s">
        <v>12028</v>
      </c>
      <c r="I4300" s="167" t="s">
        <v>8859</v>
      </c>
      <c r="J4300" s="63" t="str">
        <f t="shared" si="335"/>
        <v>IC.IT.253304</v>
      </c>
      <c r="K4300" s="61" t="s">
        <v>1702</v>
      </c>
      <c r="L4300" s="167" t="str">
        <f t="shared" si="336"/>
        <v xml:space="preserve">      Eschar (thick leathery black/brown):  specify %</v>
      </c>
      <c r="M4300" s="168" t="str">
        <f t="shared" si="337"/>
        <v>PI.IC.IT.253304.01</v>
      </c>
      <c r="N4300" s="168"/>
      <c r="O4300" s="168" t="str">
        <f t="shared" si="338"/>
        <v>PH.IC.IT.253304.01</v>
      </c>
      <c r="Q4300" s="168" t="str">
        <f t="shared" si="339"/>
        <v>CL.IC.IT.253304.01</v>
      </c>
    </row>
    <row r="4301" spans="1:17" s="167" customFormat="1" ht="15">
      <c r="A4301" s="167" t="s">
        <v>9344</v>
      </c>
      <c r="C4301" s="61" t="s">
        <v>10708</v>
      </c>
      <c r="E4301" s="61" t="s">
        <v>913</v>
      </c>
      <c r="F4301" s="167" t="s">
        <v>509</v>
      </c>
      <c r="G4301" s="167" t="s">
        <v>8587</v>
      </c>
      <c r="H4301" s="62" t="s">
        <v>212</v>
      </c>
      <c r="I4301" s="167" t="s">
        <v>8588</v>
      </c>
      <c r="J4301" s="63" t="str">
        <f t="shared" si="335"/>
        <v>IC.IT.253305</v>
      </c>
      <c r="K4301" s="61" t="s">
        <v>1702</v>
      </c>
      <c r="L4301" s="167" t="str">
        <f t="shared" si="336"/>
        <v xml:space="preserve">      Foreign bodies:  specify</v>
      </c>
      <c r="M4301" s="168" t="str">
        <f t="shared" si="337"/>
        <v>PI.IC.IT.253305.01</v>
      </c>
      <c r="N4301" s="168"/>
      <c r="O4301" s="168" t="str">
        <f t="shared" si="338"/>
        <v>PH.IC.IT.253305.01</v>
      </c>
      <c r="Q4301" s="168" t="str">
        <f t="shared" si="339"/>
        <v>CL.IC.IT.253305.01</v>
      </c>
    </row>
    <row r="4302" spans="1:17" s="167" customFormat="1" ht="15">
      <c r="A4302" s="167" t="s">
        <v>9344</v>
      </c>
      <c r="C4302" s="61" t="s">
        <v>10708</v>
      </c>
      <c r="E4302" s="61" t="s">
        <v>8320</v>
      </c>
      <c r="F4302" s="167" t="s">
        <v>509</v>
      </c>
      <c r="G4302" s="167" t="s">
        <v>8599</v>
      </c>
      <c r="H4302" s="62" t="s">
        <v>11848</v>
      </c>
      <c r="I4302" s="167" t="s">
        <v>11867</v>
      </c>
      <c r="J4302" s="63" t="str">
        <f t="shared" si="335"/>
        <v>IC.IT.253401</v>
      </c>
      <c r="K4302" s="61" t="s">
        <v>1702</v>
      </c>
      <c r="L4302" s="167" t="str">
        <f t="shared" si="336"/>
        <v>Tunneling: enter clock position</v>
      </c>
      <c r="M4302" s="168" t="str">
        <f t="shared" si="337"/>
        <v>PI.IC.IT.253401.01</v>
      </c>
      <c r="N4302" s="168"/>
      <c r="O4302" s="168" t="str">
        <f t="shared" si="338"/>
        <v>PH.IC.IT.253401.01</v>
      </c>
      <c r="Q4302" s="168" t="str">
        <f t="shared" si="339"/>
        <v>CL.IC.IT.253401.01</v>
      </c>
    </row>
    <row r="4303" spans="1:17" s="167" customFormat="1" ht="15">
      <c r="A4303" s="167" t="s">
        <v>9344</v>
      </c>
      <c r="C4303" s="61" t="s">
        <v>10708</v>
      </c>
      <c r="D4303" s="167" t="s">
        <v>8854</v>
      </c>
      <c r="E4303" s="61" t="s">
        <v>8320</v>
      </c>
      <c r="F4303" s="167" t="s">
        <v>509</v>
      </c>
      <c r="G4303" s="167" t="s">
        <v>13172</v>
      </c>
      <c r="H4303" s="62" t="s">
        <v>12030</v>
      </c>
      <c r="I4303" s="167" t="s">
        <v>8321</v>
      </c>
      <c r="J4303" s="63" t="str">
        <f t="shared" si="335"/>
        <v>IC.IT.253402</v>
      </c>
      <c r="K4303" s="61" t="s">
        <v>1702</v>
      </c>
      <c r="L4303" s="167" t="str">
        <f t="shared" si="336"/>
        <v xml:space="preserve">      Indistinct, attached</v>
      </c>
      <c r="M4303" s="168" t="str">
        <f t="shared" si="337"/>
        <v>PI.IC.IT.253402.01</v>
      </c>
      <c r="N4303" s="168"/>
      <c r="O4303" s="168" t="str">
        <f t="shared" si="338"/>
        <v>PH.IC.IT.253402.01</v>
      </c>
      <c r="Q4303" s="168" t="str">
        <f t="shared" si="339"/>
        <v>CL.IC.IT.253402.01</v>
      </c>
    </row>
    <row r="4304" spans="1:17" s="167" customFormat="1" ht="15">
      <c r="A4304" s="167" t="s">
        <v>9344</v>
      </c>
      <c r="C4304" s="61" t="s">
        <v>10708</v>
      </c>
      <c r="E4304" s="61" t="s">
        <v>8320</v>
      </c>
      <c r="F4304" s="167" t="s">
        <v>509</v>
      </c>
      <c r="G4304" s="167" t="s">
        <v>13173</v>
      </c>
      <c r="H4304" s="62" t="s">
        <v>12032</v>
      </c>
      <c r="I4304" s="167" t="s">
        <v>8592</v>
      </c>
      <c r="J4304" s="63" t="str">
        <f t="shared" si="335"/>
        <v>IC.IT.253403</v>
      </c>
      <c r="K4304" s="61" t="s">
        <v>1702</v>
      </c>
      <c r="L4304" s="167" t="str">
        <f t="shared" si="336"/>
        <v xml:space="preserve">      Non attached</v>
      </c>
      <c r="M4304" s="168" t="str">
        <f t="shared" si="337"/>
        <v>PI.IC.IT.253403.01</v>
      </c>
      <c r="N4304" s="168"/>
      <c r="O4304" s="168" t="str">
        <f t="shared" si="338"/>
        <v>PH.IC.IT.253403.01</v>
      </c>
      <c r="Q4304" s="168" t="str">
        <f t="shared" si="339"/>
        <v>CL.IC.IT.253403.01</v>
      </c>
    </row>
    <row r="4305" spans="1:45" s="167" customFormat="1" ht="15">
      <c r="A4305" s="167" t="s">
        <v>9344</v>
      </c>
      <c r="C4305" s="61" t="s">
        <v>10708</v>
      </c>
      <c r="E4305" s="61" t="s">
        <v>8320</v>
      </c>
      <c r="F4305" s="167" t="s">
        <v>509</v>
      </c>
      <c r="G4305" s="167" t="s">
        <v>8593</v>
      </c>
      <c r="H4305" s="62" t="s">
        <v>12028</v>
      </c>
      <c r="I4305" s="167" t="s">
        <v>8594</v>
      </c>
      <c r="J4305" s="63" t="str">
        <f t="shared" si="335"/>
        <v>IC.IT.253404</v>
      </c>
      <c r="K4305" s="61" t="s">
        <v>1702</v>
      </c>
      <c r="L4305" s="167" t="str">
        <f t="shared" si="336"/>
        <v xml:space="preserve">      Tunneling</v>
      </c>
      <c r="M4305" s="168" t="str">
        <f t="shared" si="337"/>
        <v>PI.IC.IT.253404.01</v>
      </c>
      <c r="N4305" s="168"/>
      <c r="O4305" s="168" t="str">
        <f t="shared" si="338"/>
        <v>PH.IC.IT.253404.01</v>
      </c>
      <c r="Q4305" s="168" t="str">
        <f t="shared" si="339"/>
        <v>CL.IC.IT.253404.01</v>
      </c>
    </row>
    <row r="4306" spans="1:45" s="167" customFormat="1" ht="15">
      <c r="A4306" s="167" t="s">
        <v>9344</v>
      </c>
      <c r="C4306" s="61" t="s">
        <v>10708</v>
      </c>
      <c r="E4306" s="61" t="s">
        <v>8320</v>
      </c>
      <c r="F4306" s="167" t="s">
        <v>509</v>
      </c>
      <c r="G4306" s="167" t="s">
        <v>8595</v>
      </c>
      <c r="H4306" s="62" t="s">
        <v>12210</v>
      </c>
      <c r="I4306" s="167" t="s">
        <v>8596</v>
      </c>
      <c r="J4306" s="63" t="str">
        <f t="shared" si="335"/>
        <v>IC.IT.253405</v>
      </c>
      <c r="K4306" s="61" t="s">
        <v>1702</v>
      </c>
      <c r="L4306" s="167" t="str">
        <f t="shared" si="336"/>
        <v xml:space="preserve">      Undermining</v>
      </c>
      <c r="M4306" s="168" t="str">
        <f t="shared" si="337"/>
        <v>PI.IC.IT.253405.01</v>
      </c>
      <c r="N4306" s="168"/>
      <c r="O4306" s="168" t="str">
        <f t="shared" si="338"/>
        <v>PH.IC.IT.253405.01</v>
      </c>
      <c r="Q4306" s="168" t="str">
        <f t="shared" si="339"/>
        <v>CL.IC.IT.253405.01</v>
      </c>
    </row>
    <row r="4307" spans="1:45" s="167" customFormat="1" ht="15">
      <c r="A4307" s="167" t="s">
        <v>9344</v>
      </c>
      <c r="C4307" s="61" t="s">
        <v>10708</v>
      </c>
      <c r="E4307" s="61" t="s">
        <v>8320</v>
      </c>
      <c r="F4307" s="167" t="s">
        <v>509</v>
      </c>
      <c r="G4307" s="167" t="s">
        <v>8597</v>
      </c>
      <c r="H4307" s="62" t="s">
        <v>12212</v>
      </c>
      <c r="I4307" s="167" t="s">
        <v>8598</v>
      </c>
      <c r="J4307" s="63" t="str">
        <f t="shared" si="335"/>
        <v>IC.IT.253406</v>
      </c>
      <c r="K4307" s="61" t="s">
        <v>1702</v>
      </c>
      <c r="L4307" s="167" t="str">
        <f t="shared" si="336"/>
        <v xml:space="preserve">      Rolled</v>
      </c>
      <c r="M4307" s="168" t="str">
        <f t="shared" si="337"/>
        <v>PI.IC.IT.253406.01</v>
      </c>
      <c r="N4307" s="168"/>
      <c r="O4307" s="168" t="str">
        <f t="shared" si="338"/>
        <v>PH.IC.IT.253406.01</v>
      </c>
      <c r="Q4307" s="168" t="str">
        <f t="shared" si="339"/>
        <v>CL.IC.IT.253406.01</v>
      </c>
    </row>
    <row r="4308" spans="1:45" s="167" customFormat="1" ht="15">
      <c r="A4308" s="167" t="s">
        <v>9344</v>
      </c>
      <c r="C4308" s="61" t="s">
        <v>10708</v>
      </c>
      <c r="D4308" s="167" t="s">
        <v>8515</v>
      </c>
      <c r="E4308" s="61" t="s">
        <v>8516</v>
      </c>
      <c r="F4308" s="167" t="s">
        <v>510</v>
      </c>
      <c r="G4308" s="167" t="s">
        <v>8485</v>
      </c>
      <c r="H4308" s="62" t="s">
        <v>11848</v>
      </c>
      <c r="I4308" s="167" t="s">
        <v>10278</v>
      </c>
      <c r="J4308" s="63" t="str">
        <f t="shared" si="335"/>
        <v>IC.IT.253501</v>
      </c>
      <c r="K4308" s="61" t="s">
        <v>1702</v>
      </c>
      <c r="L4308" s="167" t="str">
        <f t="shared" si="336"/>
        <v xml:space="preserve">      Continuous</v>
      </c>
      <c r="M4308" s="168" t="str">
        <f t="shared" si="337"/>
        <v>PI.IC.IT.253501.01</v>
      </c>
      <c r="N4308" s="168"/>
      <c r="O4308" s="168" t="str">
        <f t="shared" si="338"/>
        <v>PH.IC.IT.253501.01</v>
      </c>
      <c r="Q4308" s="168" t="str">
        <f t="shared" si="339"/>
        <v>CL.IC.IT.253501.01</v>
      </c>
    </row>
    <row r="4309" spans="1:45" s="167" customFormat="1" ht="15">
      <c r="A4309" s="167" t="s">
        <v>9344</v>
      </c>
      <c r="C4309" s="61" t="s">
        <v>10708</v>
      </c>
      <c r="E4309" s="61" t="s">
        <v>8516</v>
      </c>
      <c r="F4309" s="167" t="s">
        <v>510</v>
      </c>
      <c r="G4309" s="167" t="s">
        <v>8486</v>
      </c>
      <c r="H4309" s="62" t="s">
        <v>12030</v>
      </c>
      <c r="I4309" s="167" t="s">
        <v>11013</v>
      </c>
      <c r="J4309" s="63" t="str">
        <f t="shared" si="335"/>
        <v>IC.IT.253502</v>
      </c>
      <c r="K4309" s="61" t="s">
        <v>1702</v>
      </c>
      <c r="L4309" s="167" t="str">
        <f t="shared" si="336"/>
        <v xml:space="preserve">      Intermittent</v>
      </c>
      <c r="M4309" s="168" t="str">
        <f t="shared" si="337"/>
        <v>PI.IC.IT.253502.01</v>
      </c>
      <c r="N4309" s="168"/>
      <c r="O4309" s="168" t="str">
        <f t="shared" si="338"/>
        <v>PH.IC.IT.253502.01</v>
      </c>
      <c r="Q4309" s="168" t="str">
        <f t="shared" si="339"/>
        <v>CL.IC.IT.253502.01</v>
      </c>
    </row>
    <row r="4310" spans="1:45" s="167" customFormat="1" ht="15">
      <c r="A4310" s="167" t="s">
        <v>9344</v>
      </c>
      <c r="C4310" s="61" t="s">
        <v>10708</v>
      </c>
      <c r="D4310" s="167" t="s">
        <v>8487</v>
      </c>
      <c r="E4310" s="61" t="s">
        <v>8783</v>
      </c>
      <c r="F4310" s="167" t="s">
        <v>510</v>
      </c>
      <c r="G4310" s="167" t="s">
        <v>8491</v>
      </c>
      <c r="H4310" s="62" t="s">
        <v>12032</v>
      </c>
      <c r="I4310" s="167" t="s">
        <v>8802</v>
      </c>
      <c r="J4310" s="63" t="str">
        <f t="shared" si="335"/>
        <v>IC.IT.253603</v>
      </c>
      <c r="K4310" s="61" t="s">
        <v>1702</v>
      </c>
      <c r="L4310" s="167" t="str">
        <f t="shared" si="336"/>
        <v xml:space="preserve">      125mmHg</v>
      </c>
      <c r="M4310" s="168" t="str">
        <f t="shared" si="337"/>
        <v>PI.IC.IT.253603.01</v>
      </c>
      <c r="N4310" s="168"/>
      <c r="O4310" s="168" t="str">
        <f t="shared" si="338"/>
        <v>PH.IC.IT.253603.01</v>
      </c>
      <c r="Q4310" s="168" t="str">
        <f t="shared" si="339"/>
        <v>CL.IC.IT.253603.01</v>
      </c>
    </row>
    <row r="4311" spans="1:45" s="167" customFormat="1" ht="15">
      <c r="A4311" s="167" t="s">
        <v>9344</v>
      </c>
      <c r="C4311" s="61" t="s">
        <v>10708</v>
      </c>
      <c r="E4311" s="61" t="s">
        <v>8783</v>
      </c>
      <c r="F4311" s="167" t="s">
        <v>510</v>
      </c>
      <c r="G4311" s="167" t="s">
        <v>8747</v>
      </c>
      <c r="H4311" s="62" t="s">
        <v>12028</v>
      </c>
      <c r="I4311" s="167" t="s">
        <v>8804</v>
      </c>
      <c r="J4311" s="63" t="str">
        <f t="shared" si="335"/>
        <v>IC.IT.253604</v>
      </c>
      <c r="K4311" s="61" t="s">
        <v>1702</v>
      </c>
      <c r="L4311" s="167" t="str">
        <f t="shared" si="336"/>
        <v xml:space="preserve">      75mmHg</v>
      </c>
      <c r="M4311" s="168" t="str">
        <f t="shared" si="337"/>
        <v>PI.IC.IT.253604.01</v>
      </c>
      <c r="N4311" s="168"/>
      <c r="O4311" s="168" t="str">
        <f t="shared" si="338"/>
        <v>PH.IC.IT.253604.01</v>
      </c>
      <c r="Q4311" s="168" t="str">
        <f t="shared" si="339"/>
        <v>CL.IC.IT.253604.01</v>
      </c>
    </row>
    <row r="4312" spans="1:45" s="167" customFormat="1" ht="15">
      <c r="A4312" s="167" t="s">
        <v>9344</v>
      </c>
      <c r="C4312" s="61" t="s">
        <v>10708</v>
      </c>
      <c r="E4312" s="61" t="s">
        <v>8783</v>
      </c>
      <c r="F4312" s="167" t="s">
        <v>510</v>
      </c>
      <c r="G4312" s="167" t="s">
        <v>8748</v>
      </c>
      <c r="H4312" s="62" t="s">
        <v>12210</v>
      </c>
      <c r="I4312" s="167" t="s">
        <v>8806</v>
      </c>
      <c r="J4312" s="63" t="str">
        <f t="shared" si="335"/>
        <v>IC.IT.253605</v>
      </c>
      <c r="K4312" s="61" t="s">
        <v>1702</v>
      </c>
      <c r="L4312" s="167" t="str">
        <f t="shared" si="336"/>
        <v xml:space="preserve">      25mmHg</v>
      </c>
      <c r="M4312" s="168" t="str">
        <f t="shared" si="337"/>
        <v>PI.IC.IT.253605.01</v>
      </c>
      <c r="N4312" s="168"/>
      <c r="O4312" s="168" t="str">
        <f t="shared" si="338"/>
        <v>PH.IC.IT.253605.01</v>
      </c>
      <c r="Q4312" s="168" t="str">
        <f t="shared" si="339"/>
        <v>CL.IC.IT.253605.01</v>
      </c>
    </row>
    <row r="4313" spans="1:45" s="167" customFormat="1" ht="15">
      <c r="A4313" s="167" t="s">
        <v>9344</v>
      </c>
      <c r="C4313" s="61" t="s">
        <v>10708</v>
      </c>
      <c r="E4313" s="61" t="s">
        <v>8783</v>
      </c>
      <c r="F4313" s="167" t="s">
        <v>510</v>
      </c>
      <c r="G4313" s="167" t="s">
        <v>8875</v>
      </c>
      <c r="H4313" s="62" t="s">
        <v>12212</v>
      </c>
      <c r="I4313" s="167" t="s">
        <v>8656</v>
      </c>
      <c r="J4313" s="63" t="str">
        <f t="shared" si="335"/>
        <v>IC.IT.253606</v>
      </c>
      <c r="K4313" s="61" t="s">
        <v>1702</v>
      </c>
      <c r="L4313" s="167" t="str">
        <f t="shared" si="336"/>
        <v xml:space="preserve">      50mmHg</v>
      </c>
      <c r="M4313" s="168" t="str">
        <f t="shared" si="337"/>
        <v>PI.IC.IT.253606.01</v>
      </c>
      <c r="N4313" s="168"/>
      <c r="O4313" s="168" t="str">
        <f t="shared" si="338"/>
        <v>PH.IC.IT.253606.01</v>
      </c>
      <c r="Q4313" s="168" t="str">
        <f t="shared" si="339"/>
        <v>CL.IC.IT.253606.01</v>
      </c>
    </row>
    <row r="4314" spans="1:45" s="167" customFormat="1" ht="15">
      <c r="A4314" s="167" t="s">
        <v>9344</v>
      </c>
      <c r="C4314" s="61" t="s">
        <v>10708</v>
      </c>
      <c r="E4314" s="61" t="s">
        <v>8783</v>
      </c>
      <c r="F4314" s="167" t="s">
        <v>510</v>
      </c>
      <c r="G4314" s="167" t="s">
        <v>9052</v>
      </c>
      <c r="H4314" s="62" t="s">
        <v>12225</v>
      </c>
      <c r="I4314" s="167" t="s">
        <v>8658</v>
      </c>
      <c r="J4314" s="63" t="str">
        <f t="shared" si="335"/>
        <v>IC.IT.253607</v>
      </c>
      <c r="K4314" s="61" t="s">
        <v>1702</v>
      </c>
      <c r="L4314" s="167" t="str">
        <f t="shared" si="336"/>
        <v xml:space="preserve">      100mmHg</v>
      </c>
      <c r="M4314" s="168" t="str">
        <f t="shared" si="337"/>
        <v>PI.IC.IT.253607.01</v>
      </c>
      <c r="N4314" s="168"/>
      <c r="O4314" s="168" t="str">
        <f t="shared" si="338"/>
        <v>PH.IC.IT.253607.01</v>
      </c>
      <c r="Q4314" s="168" t="str">
        <f t="shared" si="339"/>
        <v>CL.IC.IT.253607.01</v>
      </c>
    </row>
    <row r="4315" spans="1:45" s="167" customFormat="1" ht="15">
      <c r="A4315" s="167" t="s">
        <v>9344</v>
      </c>
      <c r="C4315" s="61" t="s">
        <v>10708</v>
      </c>
      <c r="E4315" s="61" t="s">
        <v>8783</v>
      </c>
      <c r="F4315" s="167" t="s">
        <v>510</v>
      </c>
      <c r="G4315" s="167" t="s">
        <v>9053</v>
      </c>
      <c r="H4315" s="62" t="s">
        <v>11638</v>
      </c>
      <c r="I4315" s="167" t="s">
        <v>8652</v>
      </c>
      <c r="J4315" s="63" t="str">
        <f t="shared" si="335"/>
        <v>IC.IT.253608</v>
      </c>
      <c r="K4315" s="61" t="s">
        <v>1702</v>
      </c>
      <c r="L4315" s="167" t="str">
        <f t="shared" si="336"/>
        <v xml:space="preserve">      150mmHg</v>
      </c>
      <c r="M4315" s="168" t="str">
        <f t="shared" si="337"/>
        <v>PI.IC.IT.253608.01</v>
      </c>
      <c r="N4315" s="168"/>
      <c r="O4315" s="168" t="str">
        <f t="shared" si="338"/>
        <v>PH.IC.IT.253608.01</v>
      </c>
      <c r="Q4315" s="168" t="str">
        <f t="shared" si="339"/>
        <v>CL.IC.IT.253608.01</v>
      </c>
    </row>
    <row r="4316" spans="1:45" s="167" customFormat="1" ht="15">
      <c r="A4316" s="167" t="s">
        <v>9344</v>
      </c>
      <c r="C4316" s="61" t="s">
        <v>10708</v>
      </c>
      <c r="D4316" s="167" t="s">
        <v>8910</v>
      </c>
      <c r="E4316" s="61" t="s">
        <v>8912</v>
      </c>
      <c r="F4316" s="167" t="s">
        <v>510</v>
      </c>
      <c r="G4316" s="167" t="s">
        <v>8911</v>
      </c>
      <c r="H4316" s="62" t="s">
        <v>11848</v>
      </c>
      <c r="I4316" s="167" t="s">
        <v>10076</v>
      </c>
      <c r="J4316" s="63" t="str">
        <f t="shared" si="335"/>
        <v>IC.IT.253701</v>
      </c>
      <c r="K4316" s="61" t="s">
        <v>1702</v>
      </c>
      <c r="L4316" s="167" t="str">
        <f t="shared" si="336"/>
        <v xml:space="preserve">      Done:  specify date/time</v>
      </c>
      <c r="M4316" s="168" t="str">
        <f t="shared" si="337"/>
        <v>PI.IC.IT.253701.01</v>
      </c>
      <c r="N4316" s="168"/>
      <c r="O4316" s="168" t="str">
        <f t="shared" si="338"/>
        <v>PH.IC.IT.253701.01</v>
      </c>
      <c r="Q4316" s="168" t="str">
        <f t="shared" si="339"/>
        <v>CL.IC.IT.253701.01</v>
      </c>
    </row>
    <row r="4317" spans="1:45" s="167" customFormat="1" ht="15">
      <c r="A4317" s="167" t="s">
        <v>9344</v>
      </c>
      <c r="C4317" s="61" t="s">
        <v>10708</v>
      </c>
      <c r="E4317" s="61" t="s">
        <v>8912</v>
      </c>
      <c r="F4317" s="167" t="s">
        <v>510</v>
      </c>
      <c r="G4317" s="167" t="s">
        <v>8913</v>
      </c>
      <c r="H4317" s="62" t="s">
        <v>12030</v>
      </c>
      <c r="I4317" s="167" t="s">
        <v>12171</v>
      </c>
      <c r="J4317" s="63" t="str">
        <f t="shared" si="335"/>
        <v>IC.IT.253702</v>
      </c>
      <c r="K4317" s="61" t="s">
        <v>1702</v>
      </c>
      <c r="L4317" s="167" t="str">
        <f t="shared" si="336"/>
        <v xml:space="preserve">      Not applicable</v>
      </c>
      <c r="M4317" s="168" t="str">
        <f t="shared" si="337"/>
        <v>PI.IC.IT.253702.01</v>
      </c>
      <c r="N4317" s="168"/>
      <c r="O4317" s="168" t="str">
        <f t="shared" si="338"/>
        <v>PH.IC.IT.253702.01</v>
      </c>
      <c r="Q4317" s="168" t="str">
        <f t="shared" si="339"/>
        <v>CL.IC.IT.253702.01</v>
      </c>
    </row>
    <row r="4318" spans="1:45" s="167" customFormat="1" ht="15">
      <c r="A4318" s="10" t="s">
        <v>9344</v>
      </c>
      <c r="B4318" s="10"/>
      <c r="C4318" s="61" t="s">
        <v>10708</v>
      </c>
      <c r="E4318" s="61" t="s">
        <v>8912</v>
      </c>
      <c r="F4318" s="167" t="s">
        <v>510</v>
      </c>
      <c r="G4318" s="10" t="s">
        <v>8856</v>
      </c>
      <c r="H4318" s="62" t="s">
        <v>0</v>
      </c>
      <c r="I4318" s="10" t="s">
        <v>8857</v>
      </c>
      <c r="J4318" s="63" t="str">
        <f t="shared" si="335"/>
        <v>IC.IT.253703</v>
      </c>
      <c r="K4318" s="61" t="s">
        <v>1702</v>
      </c>
      <c r="L4318" s="167" t="str">
        <f t="shared" si="336"/>
        <v xml:space="preserve">      Not needed</v>
      </c>
      <c r="M4318" s="168" t="str">
        <f t="shared" si="337"/>
        <v>PI.IC.IT.253703.01</v>
      </c>
      <c r="N4318" s="168"/>
      <c r="O4318" s="168" t="str">
        <f t="shared" si="338"/>
        <v>PH.IC.IT.253703.01</v>
      </c>
      <c r="Q4318" s="168" t="str">
        <f t="shared" si="339"/>
        <v>CL.IC.IT.253703.01</v>
      </c>
      <c r="R4318" s="167" t="s">
        <v>4415</v>
      </c>
      <c r="S4318" s="167">
        <v>797</v>
      </c>
    </row>
    <row r="4319" spans="1:45" s="167" customFormat="1" ht="15">
      <c r="A4319" s="10" t="s">
        <v>9344</v>
      </c>
      <c r="C4319" s="61" t="s">
        <v>10708</v>
      </c>
      <c r="D4319" s="167" t="s">
        <v>8640</v>
      </c>
      <c r="E4319" s="61" t="s">
        <v>5983</v>
      </c>
      <c r="F4319" s="10" t="s">
        <v>511</v>
      </c>
      <c r="G4319" s="61" t="s">
        <v>8641</v>
      </c>
      <c r="H4319" s="61" t="s">
        <v>12175</v>
      </c>
      <c r="I4319" s="61" t="s">
        <v>8642</v>
      </c>
      <c r="J4319" s="63" t="str">
        <f t="shared" si="335"/>
        <v>IC.IT.253801</v>
      </c>
      <c r="K4319" s="61" t="s">
        <v>12175</v>
      </c>
      <c r="L4319" s="167" t="str">
        <f t="shared" si="336"/>
        <v>Date and Time</v>
      </c>
      <c r="M4319" s="168" t="str">
        <f t="shared" si="337"/>
        <v>PI.IC.IT.253801.01</v>
      </c>
      <c r="N4319" s="168"/>
      <c r="O4319" s="168" t="str">
        <f t="shared" si="338"/>
        <v>PH.IC.IT.253801.01</v>
      </c>
      <c r="Q4319" s="168" t="str">
        <f t="shared" si="339"/>
        <v>CL.IC.IT.253801.01</v>
      </c>
      <c r="R4319" s="167" t="s">
        <v>12465</v>
      </c>
      <c r="S4319" s="167">
        <v>160</v>
      </c>
    </row>
    <row r="4320" spans="1:45" s="145" customFormat="1" ht="16">
      <c r="A4320" s="145" t="s">
        <v>9344</v>
      </c>
      <c r="B4320" s="145" t="s">
        <v>13537</v>
      </c>
      <c r="C4320" s="170" t="s">
        <v>10709</v>
      </c>
      <c r="D4320" s="145" t="s">
        <v>10436</v>
      </c>
      <c r="E4320" s="170" t="s">
        <v>1702</v>
      </c>
      <c r="F4320" s="145" t="s">
        <v>14662</v>
      </c>
      <c r="G4320" s="145" t="s">
        <v>10383</v>
      </c>
      <c r="H4320" s="170" t="s">
        <v>11848</v>
      </c>
      <c r="I4320" s="145" t="s">
        <v>10384</v>
      </c>
      <c r="J4320" s="171" t="str">
        <f t="shared" si="335"/>
        <v>IC.IT.260101</v>
      </c>
      <c r="K4320" s="170" t="s">
        <v>1702</v>
      </c>
      <c r="L4320" s="145" t="str">
        <f t="shared" si="336"/>
        <v xml:space="preserve">     Brown</v>
      </c>
      <c r="M4320" s="171" t="str">
        <f t="shared" si="337"/>
        <v>PI.IC.IT.260101.01</v>
      </c>
      <c r="N4320" s="171"/>
      <c r="O4320" s="171" t="str">
        <f t="shared" si="338"/>
        <v>PH.IC.IT.260101.01</v>
      </c>
      <c r="Q4320" s="171" t="str">
        <f t="shared" si="339"/>
        <v>CL.IC.IT.260101.01</v>
      </c>
      <c r="AR4320" s="145" t="s">
        <v>12773</v>
      </c>
      <c r="AS4320" s="145">
        <v>1749</v>
      </c>
    </row>
    <row r="4321" spans="1:45" s="145" customFormat="1" ht="16">
      <c r="A4321" s="145" t="s">
        <v>9344</v>
      </c>
      <c r="C4321" s="170" t="s">
        <v>10709</v>
      </c>
      <c r="E4321" s="170" t="s">
        <v>12175</v>
      </c>
      <c r="F4321" s="145" t="s">
        <v>14662</v>
      </c>
      <c r="G4321" s="145" t="s">
        <v>11878</v>
      </c>
      <c r="H4321" s="170" t="s">
        <v>12030</v>
      </c>
      <c r="I4321" s="145" t="s">
        <v>11879</v>
      </c>
      <c r="J4321" s="171" t="str">
        <f t="shared" si="335"/>
        <v>IC.IT.260102</v>
      </c>
      <c r="K4321" s="170" t="s">
        <v>12175</v>
      </c>
      <c r="L4321" s="145" t="str">
        <f t="shared" si="336"/>
        <v xml:space="preserve">     Green</v>
      </c>
      <c r="M4321" s="171" t="str">
        <f t="shared" si="337"/>
        <v>PI.IC.IT.260102.01</v>
      </c>
      <c r="N4321" s="171"/>
      <c r="O4321" s="171" t="str">
        <f t="shared" si="338"/>
        <v>PH.IC.IT.260102.01</v>
      </c>
      <c r="Q4321" s="171" t="str">
        <f t="shared" si="339"/>
        <v>CL.IC.IT.260102.01</v>
      </c>
      <c r="AR4321" s="145" t="s">
        <v>12773</v>
      </c>
      <c r="AS4321" s="145">
        <v>1749</v>
      </c>
    </row>
    <row r="4322" spans="1:45" s="145" customFormat="1" ht="16">
      <c r="A4322" s="145" t="s">
        <v>9344</v>
      </c>
      <c r="C4322" s="170" t="s">
        <v>10709</v>
      </c>
      <c r="E4322" s="170" t="s">
        <v>12175</v>
      </c>
      <c r="F4322" s="145" t="s">
        <v>14662</v>
      </c>
      <c r="G4322" s="145" t="s">
        <v>8615</v>
      </c>
      <c r="H4322" s="170" t="s">
        <v>12032</v>
      </c>
      <c r="I4322" s="145" t="s">
        <v>11881</v>
      </c>
      <c r="J4322" s="171" t="str">
        <f t="shared" si="335"/>
        <v>IC.IT.260103</v>
      </c>
      <c r="K4322" s="170" t="s">
        <v>12175</v>
      </c>
      <c r="L4322" s="145" t="str">
        <f t="shared" si="336"/>
        <v xml:space="preserve">     Tan </v>
      </c>
      <c r="M4322" s="171" t="str">
        <f t="shared" si="337"/>
        <v>PI.IC.IT.260103.01</v>
      </c>
      <c r="N4322" s="171"/>
      <c r="O4322" s="171" t="str">
        <f t="shared" si="338"/>
        <v>PH.IC.IT.260103.01</v>
      </c>
      <c r="Q4322" s="171" t="str">
        <f t="shared" si="339"/>
        <v>CL.IC.IT.260103.01</v>
      </c>
      <c r="AR4322" s="145" t="s">
        <v>12773</v>
      </c>
      <c r="AS4322" s="145">
        <v>1749</v>
      </c>
    </row>
    <row r="4323" spans="1:45" s="145" customFormat="1" ht="16">
      <c r="A4323" s="145" t="s">
        <v>9344</v>
      </c>
      <c r="C4323" s="170" t="s">
        <v>10709</v>
      </c>
      <c r="E4323" s="170" t="s">
        <v>12175</v>
      </c>
      <c r="F4323" s="145" t="s">
        <v>14662</v>
      </c>
      <c r="G4323" s="145" t="s">
        <v>11176</v>
      </c>
      <c r="H4323" s="170" t="s">
        <v>12028</v>
      </c>
      <c r="I4323" s="145" t="s">
        <v>11177</v>
      </c>
      <c r="J4323" s="171" t="str">
        <f t="shared" si="335"/>
        <v>IC.IT.260104</v>
      </c>
      <c r="K4323" s="170" t="s">
        <v>12175</v>
      </c>
      <c r="L4323" s="145" t="str">
        <f t="shared" si="336"/>
        <v xml:space="preserve">     Yellow</v>
      </c>
      <c r="M4323" s="171" t="str">
        <f t="shared" si="337"/>
        <v>PI.IC.IT.260104.01</v>
      </c>
      <c r="N4323" s="171"/>
      <c r="O4323" s="171" t="str">
        <f t="shared" si="338"/>
        <v>PH.IC.IT.260104.01</v>
      </c>
      <c r="Q4323" s="171" t="str">
        <f t="shared" si="339"/>
        <v>CL.IC.IT.260104.01</v>
      </c>
      <c r="AR4323" s="145" t="s">
        <v>12773</v>
      </c>
      <c r="AS4323" s="145">
        <v>1749</v>
      </c>
    </row>
    <row r="4324" spans="1:45" s="145" customFormat="1" ht="16">
      <c r="A4324" s="145" t="s">
        <v>9344</v>
      </c>
      <c r="C4324" s="170" t="s">
        <v>10709</v>
      </c>
      <c r="E4324" s="170" t="s">
        <v>12175</v>
      </c>
      <c r="F4324" s="145" t="s">
        <v>14662</v>
      </c>
      <c r="G4324" s="145" t="s">
        <v>11876</v>
      </c>
      <c r="H4324" s="170" t="s">
        <v>12210</v>
      </c>
      <c r="I4324" s="145" t="s">
        <v>11877</v>
      </c>
      <c r="J4324" s="171" t="str">
        <f t="shared" si="335"/>
        <v>IC.IT.260105</v>
      </c>
      <c r="K4324" s="170" t="s">
        <v>12175</v>
      </c>
      <c r="L4324" s="145" t="str">
        <f t="shared" si="336"/>
        <v xml:space="preserve">     Amber</v>
      </c>
      <c r="M4324" s="171" t="str">
        <f t="shared" si="337"/>
        <v>PI.IC.IT.260105.01</v>
      </c>
      <c r="N4324" s="171"/>
      <c r="O4324" s="171" t="str">
        <f t="shared" si="338"/>
        <v>PH.IC.IT.260105.01</v>
      </c>
      <c r="Q4324" s="171" t="str">
        <f t="shared" si="339"/>
        <v>CL.IC.IT.260105.01</v>
      </c>
      <c r="AR4324" s="145" t="s">
        <v>12773</v>
      </c>
      <c r="AS4324" s="145">
        <v>1749</v>
      </c>
    </row>
    <row r="4325" spans="1:45" s="145" customFormat="1" ht="16">
      <c r="A4325" s="145" t="s">
        <v>9344</v>
      </c>
      <c r="C4325" s="170" t="s">
        <v>10709</v>
      </c>
      <c r="E4325" s="170" t="s">
        <v>12175</v>
      </c>
      <c r="F4325" s="145" t="s">
        <v>14662</v>
      </c>
      <c r="G4325" s="145" t="s">
        <v>10385</v>
      </c>
      <c r="H4325" s="170" t="s">
        <v>12212</v>
      </c>
      <c r="I4325" s="145" t="s">
        <v>10635</v>
      </c>
      <c r="J4325" s="171" t="str">
        <f t="shared" si="335"/>
        <v>IC.IT.260106</v>
      </c>
      <c r="K4325" s="170" t="s">
        <v>12175</v>
      </c>
      <c r="L4325" s="145" t="str">
        <f t="shared" si="336"/>
        <v xml:space="preserve">     Black</v>
      </c>
      <c r="M4325" s="171" t="str">
        <f t="shared" si="337"/>
        <v>PI.IC.IT.260106.01</v>
      </c>
      <c r="N4325" s="171"/>
      <c r="O4325" s="171" t="str">
        <f t="shared" si="338"/>
        <v>PH.IC.IT.260106.01</v>
      </c>
      <c r="Q4325" s="171" t="str">
        <f t="shared" si="339"/>
        <v>CL.IC.IT.260106.01</v>
      </c>
      <c r="AR4325" s="145" t="s">
        <v>12773</v>
      </c>
      <c r="AS4325" s="145">
        <v>1749</v>
      </c>
    </row>
    <row r="4326" spans="1:45" s="145" customFormat="1" ht="16">
      <c r="A4326" s="145" t="s">
        <v>9344</v>
      </c>
      <c r="C4326" s="170" t="s">
        <v>10709</v>
      </c>
      <c r="E4326" s="170" t="s">
        <v>12175</v>
      </c>
      <c r="F4326" s="145" t="s">
        <v>14662</v>
      </c>
      <c r="G4326" s="145" t="s">
        <v>11325</v>
      </c>
      <c r="H4326" s="170" t="s">
        <v>12225</v>
      </c>
      <c r="I4326" s="145" t="s">
        <v>11179</v>
      </c>
      <c r="J4326" s="171" t="str">
        <f t="shared" si="335"/>
        <v>IC.IT.260107</v>
      </c>
      <c r="K4326" s="170" t="s">
        <v>12175</v>
      </c>
      <c r="L4326" s="145" t="str">
        <f t="shared" si="336"/>
        <v xml:space="preserve">     Colorless</v>
      </c>
      <c r="M4326" s="171" t="str">
        <f t="shared" si="337"/>
        <v>PI.IC.IT.260107.01</v>
      </c>
      <c r="N4326" s="171"/>
      <c r="O4326" s="171" t="str">
        <f t="shared" si="338"/>
        <v>PH.IC.IT.260107.01</v>
      </c>
      <c r="Q4326" s="171" t="str">
        <f t="shared" si="339"/>
        <v>CL.IC.IT.260107.01</v>
      </c>
      <c r="AR4326" s="145" t="s">
        <v>12773</v>
      </c>
      <c r="AS4326" s="145">
        <v>1749</v>
      </c>
    </row>
    <row r="4327" spans="1:45" s="145" customFormat="1" ht="16">
      <c r="A4327" s="145" t="s">
        <v>9344</v>
      </c>
      <c r="C4327" s="170" t="s">
        <v>10709</v>
      </c>
      <c r="E4327" s="170" t="s">
        <v>12175</v>
      </c>
      <c r="F4327" s="145" t="s">
        <v>14662</v>
      </c>
      <c r="G4327" s="145" t="s">
        <v>11330</v>
      </c>
      <c r="H4327" s="170" t="s">
        <v>11638</v>
      </c>
      <c r="I4327" s="145" t="s">
        <v>11331</v>
      </c>
      <c r="J4327" s="171" t="str">
        <f t="shared" si="335"/>
        <v>IC.IT.260108</v>
      </c>
      <c r="K4327" s="170" t="s">
        <v>12175</v>
      </c>
      <c r="L4327" s="145" t="str">
        <f t="shared" si="336"/>
        <v xml:space="preserve">     Maroon</v>
      </c>
      <c r="M4327" s="171" t="str">
        <f t="shared" si="337"/>
        <v>PI.IC.IT.260108.01</v>
      </c>
      <c r="N4327" s="171"/>
      <c r="O4327" s="171" t="str">
        <f t="shared" si="338"/>
        <v>PH.IC.IT.260108.01</v>
      </c>
      <c r="Q4327" s="171" t="str">
        <f t="shared" si="339"/>
        <v>CL.IC.IT.260108.01</v>
      </c>
      <c r="AR4327" s="145" t="s">
        <v>12773</v>
      </c>
      <c r="AS4327" s="145">
        <v>1749</v>
      </c>
    </row>
    <row r="4328" spans="1:45" s="145" customFormat="1" ht="16">
      <c r="A4328" s="145" t="s">
        <v>9344</v>
      </c>
      <c r="C4328" s="170" t="s">
        <v>10709</v>
      </c>
      <c r="E4328" s="170" t="s">
        <v>12175</v>
      </c>
      <c r="F4328" s="145" t="s">
        <v>14662</v>
      </c>
      <c r="G4328" s="145" t="s">
        <v>11329</v>
      </c>
      <c r="H4328" s="170" t="s">
        <v>11639</v>
      </c>
      <c r="I4328" s="145" t="s">
        <v>11477</v>
      </c>
      <c r="J4328" s="171" t="str">
        <f t="shared" si="335"/>
        <v>IC.IT.260109</v>
      </c>
      <c r="K4328" s="170" t="s">
        <v>12175</v>
      </c>
      <c r="L4328" s="145" t="str">
        <f t="shared" si="336"/>
        <v xml:space="preserve">     Red</v>
      </c>
      <c r="M4328" s="171" t="str">
        <f t="shared" si="337"/>
        <v>PI.IC.IT.260109.01</v>
      </c>
      <c r="N4328" s="171"/>
      <c r="O4328" s="171" t="str">
        <f t="shared" si="338"/>
        <v>PH.IC.IT.260109.01</v>
      </c>
      <c r="Q4328" s="171" t="str">
        <f t="shared" si="339"/>
        <v>CL.IC.IT.260109.01</v>
      </c>
      <c r="AR4328" s="145" t="s">
        <v>12773</v>
      </c>
      <c r="AS4328" s="145">
        <v>1749</v>
      </c>
    </row>
    <row r="4329" spans="1:45" s="145" customFormat="1" ht="16">
      <c r="A4329" s="145" t="s">
        <v>9344</v>
      </c>
      <c r="C4329" s="170" t="s">
        <v>10709</v>
      </c>
      <c r="E4329" s="170" t="s">
        <v>12175</v>
      </c>
      <c r="F4329" s="145" t="s">
        <v>14662</v>
      </c>
      <c r="G4329" s="145" t="s">
        <v>11180</v>
      </c>
      <c r="H4329" s="170" t="s">
        <v>11829</v>
      </c>
      <c r="I4329" s="145" t="s">
        <v>11181</v>
      </c>
      <c r="J4329" s="171" t="str">
        <f t="shared" si="335"/>
        <v>IC.IT.260110</v>
      </c>
      <c r="K4329" s="170" t="s">
        <v>12175</v>
      </c>
      <c r="L4329" s="145" t="str">
        <f t="shared" si="336"/>
        <v xml:space="preserve">     Pink</v>
      </c>
      <c r="M4329" s="171" t="str">
        <f t="shared" si="337"/>
        <v>PI.IC.IT.260110.01</v>
      </c>
      <c r="N4329" s="171"/>
      <c r="O4329" s="171" t="str">
        <f t="shared" si="338"/>
        <v>PH.IC.IT.260110.01</v>
      </c>
      <c r="Q4329" s="171" t="str">
        <f t="shared" si="339"/>
        <v>CL.IC.IT.260110.01</v>
      </c>
      <c r="AR4329" s="145" t="s">
        <v>12773</v>
      </c>
      <c r="AS4329" s="145">
        <v>1749</v>
      </c>
    </row>
    <row r="4330" spans="1:45" s="145" customFormat="1" ht="16">
      <c r="A4330" s="145" t="s">
        <v>9344</v>
      </c>
      <c r="C4330" s="170" t="s">
        <v>10709</v>
      </c>
      <c r="E4330" s="170" t="s">
        <v>12175</v>
      </c>
      <c r="F4330" s="145" t="s">
        <v>14662</v>
      </c>
      <c r="G4330" s="145" t="s">
        <v>12170</v>
      </c>
      <c r="H4330" s="170" t="s">
        <v>12099</v>
      </c>
      <c r="I4330" s="145" t="s">
        <v>12171</v>
      </c>
      <c r="J4330" s="171" t="str">
        <f t="shared" si="335"/>
        <v>IC.IT.260111</v>
      </c>
      <c r="K4330" s="170" t="s">
        <v>12175</v>
      </c>
      <c r="L4330" s="145" t="str">
        <f t="shared" si="336"/>
        <v>Not Applicable</v>
      </c>
      <c r="M4330" s="171" t="str">
        <f t="shared" si="337"/>
        <v>PI.IC.IT.260111.01</v>
      </c>
      <c r="N4330" s="171"/>
      <c r="O4330" s="171" t="str">
        <f t="shared" si="338"/>
        <v>PH.IC.IT.260111.01</v>
      </c>
      <c r="Q4330" s="171" t="str">
        <f t="shared" si="339"/>
        <v>CL.IC.IT.260111.01</v>
      </c>
      <c r="AJ4330" s="145" t="s">
        <v>12773</v>
      </c>
      <c r="AK4330" s="145">
        <v>1514</v>
      </c>
      <c r="AR4330" s="145" t="s">
        <v>12773</v>
      </c>
      <c r="AS4330" s="145">
        <v>1749</v>
      </c>
    </row>
    <row r="4331" spans="1:45" s="145" customFormat="1" ht="16">
      <c r="A4331" s="145" t="s">
        <v>9344</v>
      </c>
      <c r="C4331" s="170" t="s">
        <v>10709</v>
      </c>
      <c r="D4331" s="145" t="s">
        <v>3824</v>
      </c>
      <c r="E4331" s="170" t="s">
        <v>1863</v>
      </c>
      <c r="F4331" s="145" t="s">
        <v>14662</v>
      </c>
      <c r="G4331" s="145" t="s">
        <v>8745</v>
      </c>
      <c r="H4331" s="170" t="s">
        <v>11848</v>
      </c>
      <c r="I4331" s="145" t="s">
        <v>11883</v>
      </c>
      <c r="J4331" s="171" t="str">
        <f t="shared" si="335"/>
        <v>IC.IT.260201</v>
      </c>
      <c r="K4331" s="170" t="s">
        <v>12175</v>
      </c>
      <c r="L4331" s="145" t="str">
        <f t="shared" si="336"/>
        <v xml:space="preserve">     Bloody </v>
      </c>
      <c r="M4331" s="171" t="str">
        <f t="shared" si="337"/>
        <v>PI.IC.IT.260201.01</v>
      </c>
      <c r="N4331" s="171"/>
      <c r="O4331" s="171" t="str">
        <f t="shared" si="338"/>
        <v>PH.IC.IT.260201.01</v>
      </c>
      <c r="Q4331" s="171" t="str">
        <f t="shared" si="339"/>
        <v>CL.IC.IT.260201.01</v>
      </c>
      <c r="AR4331" s="145" t="s">
        <v>12773</v>
      </c>
      <c r="AS4331" s="145">
        <v>1749</v>
      </c>
    </row>
    <row r="4332" spans="1:45" s="145" customFormat="1" ht="16">
      <c r="A4332" s="145" t="s">
        <v>9344</v>
      </c>
      <c r="C4332" s="170" t="s">
        <v>10709</v>
      </c>
      <c r="E4332" s="170" t="s">
        <v>1863</v>
      </c>
      <c r="F4332" s="145" t="s">
        <v>14662</v>
      </c>
      <c r="G4332" s="145" t="s">
        <v>11884</v>
      </c>
      <c r="H4332" s="170" t="s">
        <v>12030</v>
      </c>
      <c r="I4332" s="145" t="s">
        <v>11546</v>
      </c>
      <c r="J4332" s="171" t="str">
        <f t="shared" si="335"/>
        <v>IC.IT.260202</v>
      </c>
      <c r="K4332" s="170" t="s">
        <v>12175</v>
      </c>
      <c r="L4332" s="145" t="str">
        <f t="shared" si="336"/>
        <v xml:space="preserve">     Serosanguinous</v>
      </c>
      <c r="M4332" s="171" t="str">
        <f t="shared" si="337"/>
        <v>PI.IC.IT.260202.01</v>
      </c>
      <c r="N4332" s="171"/>
      <c r="O4332" s="171" t="str">
        <f t="shared" si="338"/>
        <v>PH.IC.IT.260202.01</v>
      </c>
      <c r="Q4332" s="171" t="str">
        <f t="shared" si="339"/>
        <v>CL.IC.IT.260202.01</v>
      </c>
      <c r="AR4332" s="145" t="s">
        <v>12773</v>
      </c>
      <c r="AS4332" s="145">
        <v>1749</v>
      </c>
    </row>
    <row r="4333" spans="1:45" s="145" customFormat="1" ht="16">
      <c r="A4333" s="145" t="s">
        <v>9344</v>
      </c>
      <c r="C4333" s="170" t="s">
        <v>10709</v>
      </c>
      <c r="E4333" s="170" t="s">
        <v>1863</v>
      </c>
      <c r="F4333" s="145" t="s">
        <v>14662</v>
      </c>
      <c r="G4333" s="145" t="s">
        <v>11547</v>
      </c>
      <c r="H4333" s="170" t="s">
        <v>12032</v>
      </c>
      <c r="I4333" s="145" t="s">
        <v>11548</v>
      </c>
      <c r="J4333" s="171" t="str">
        <f t="shared" si="335"/>
        <v>IC.IT.260203</v>
      </c>
      <c r="K4333" s="170" t="s">
        <v>12175</v>
      </c>
      <c r="L4333" s="145" t="str">
        <f t="shared" si="336"/>
        <v xml:space="preserve">     Serous</v>
      </c>
      <c r="M4333" s="171" t="str">
        <f t="shared" si="337"/>
        <v>PI.IC.IT.260203.01</v>
      </c>
      <c r="N4333" s="171"/>
      <c r="O4333" s="171" t="str">
        <f t="shared" si="338"/>
        <v>PH.IC.IT.260203.01</v>
      </c>
      <c r="Q4333" s="171" t="str">
        <f t="shared" si="339"/>
        <v>CL.IC.IT.260203.01</v>
      </c>
      <c r="AR4333" s="145" t="s">
        <v>12773</v>
      </c>
      <c r="AS4333" s="145">
        <v>1749</v>
      </c>
    </row>
    <row r="4334" spans="1:45" s="145" customFormat="1" ht="16">
      <c r="A4334" s="145" t="s">
        <v>9344</v>
      </c>
      <c r="C4334" s="170" t="s">
        <v>10709</v>
      </c>
      <c r="E4334" s="170" t="s">
        <v>1863</v>
      </c>
      <c r="F4334" s="145" t="s">
        <v>14662</v>
      </c>
      <c r="G4334" s="145" t="s">
        <v>11551</v>
      </c>
      <c r="H4334" s="170" t="s">
        <v>12028</v>
      </c>
      <c r="I4334" s="145" t="s">
        <v>11552</v>
      </c>
      <c r="J4334" s="171" t="str">
        <f t="shared" si="335"/>
        <v>IC.IT.260204</v>
      </c>
      <c r="K4334" s="170" t="s">
        <v>12175</v>
      </c>
      <c r="L4334" s="145" t="str">
        <f t="shared" si="336"/>
        <v xml:space="preserve">     Cloudy</v>
      </c>
      <c r="M4334" s="171" t="str">
        <f t="shared" si="337"/>
        <v>PI.IC.IT.260204.01</v>
      </c>
      <c r="N4334" s="171"/>
      <c r="O4334" s="171" t="str">
        <f t="shared" si="338"/>
        <v>PH.IC.IT.260204.01</v>
      </c>
      <c r="Q4334" s="171" t="str">
        <f t="shared" si="339"/>
        <v>CL.IC.IT.260204.01</v>
      </c>
      <c r="AR4334" s="145" t="s">
        <v>12773</v>
      </c>
      <c r="AS4334" s="145">
        <v>1749</v>
      </c>
    </row>
    <row r="4335" spans="1:45" s="145" customFormat="1" ht="16">
      <c r="A4335" s="145" t="s">
        <v>9344</v>
      </c>
      <c r="C4335" s="170" t="s">
        <v>10709</v>
      </c>
      <c r="E4335" s="170" t="s">
        <v>1863</v>
      </c>
      <c r="F4335" s="145" t="s">
        <v>14662</v>
      </c>
      <c r="G4335" s="145" t="s">
        <v>11553</v>
      </c>
      <c r="H4335" s="170" t="s">
        <v>12210</v>
      </c>
      <c r="I4335" s="145" t="s">
        <v>11554</v>
      </c>
      <c r="J4335" s="171" t="str">
        <f t="shared" si="335"/>
        <v>IC.IT.260205</v>
      </c>
      <c r="K4335" s="170" t="s">
        <v>12175</v>
      </c>
      <c r="L4335" s="145" t="str">
        <f t="shared" si="336"/>
        <v xml:space="preserve">     Purulent</v>
      </c>
      <c r="M4335" s="171" t="str">
        <f t="shared" si="337"/>
        <v>PI.IC.IT.260205.01</v>
      </c>
      <c r="N4335" s="171"/>
      <c r="O4335" s="171" t="str">
        <f t="shared" si="338"/>
        <v>PH.IC.IT.260205.01</v>
      </c>
      <c r="Q4335" s="171" t="str">
        <f t="shared" si="339"/>
        <v>CL.IC.IT.260205.01</v>
      </c>
      <c r="AR4335" s="145" t="s">
        <v>12773</v>
      </c>
      <c r="AS4335" s="145">
        <v>1749</v>
      </c>
    </row>
    <row r="4336" spans="1:45" s="145" customFormat="1" ht="16">
      <c r="A4336" s="145" t="s">
        <v>9344</v>
      </c>
      <c r="C4336" s="170" t="s">
        <v>10709</v>
      </c>
      <c r="E4336" s="170" t="s">
        <v>1863</v>
      </c>
      <c r="F4336" s="145" t="s">
        <v>14662</v>
      </c>
      <c r="G4336" s="145" t="s">
        <v>11395</v>
      </c>
      <c r="H4336" s="170" t="s">
        <v>12212</v>
      </c>
      <c r="I4336" s="145" t="s">
        <v>11396</v>
      </c>
      <c r="J4336" s="171" t="str">
        <f t="shared" si="335"/>
        <v>IC.IT.260206</v>
      </c>
      <c r="K4336" s="170" t="s">
        <v>12175</v>
      </c>
      <c r="L4336" s="145" t="str">
        <f t="shared" si="336"/>
        <v xml:space="preserve">     Viscous</v>
      </c>
      <c r="M4336" s="171" t="str">
        <f t="shared" si="337"/>
        <v>PI.IC.IT.260206.01</v>
      </c>
      <c r="N4336" s="171"/>
      <c r="O4336" s="171" t="str">
        <f t="shared" si="338"/>
        <v>PH.IC.IT.260206.01</v>
      </c>
      <c r="Q4336" s="171" t="str">
        <f t="shared" si="339"/>
        <v>CL.IC.IT.260206.01</v>
      </c>
      <c r="AR4336" s="145" t="s">
        <v>12773</v>
      </c>
      <c r="AS4336" s="145">
        <v>1749</v>
      </c>
    </row>
    <row r="4337" spans="1:45" s="145" customFormat="1" ht="16">
      <c r="A4337" s="145" t="s">
        <v>9344</v>
      </c>
      <c r="C4337" s="170" t="s">
        <v>10709</v>
      </c>
      <c r="E4337" s="170" t="s">
        <v>1863</v>
      </c>
      <c r="F4337" s="145" t="s">
        <v>14662</v>
      </c>
      <c r="G4337" s="145" t="s">
        <v>12170</v>
      </c>
      <c r="H4337" s="170" t="s">
        <v>12225</v>
      </c>
      <c r="I4337" s="145" t="s">
        <v>12171</v>
      </c>
      <c r="J4337" s="171" t="str">
        <f t="shared" si="335"/>
        <v>IC.IT.260207</v>
      </c>
      <c r="K4337" s="170" t="s">
        <v>12175</v>
      </c>
      <c r="L4337" s="145" t="str">
        <f t="shared" si="336"/>
        <v>Not Applicable</v>
      </c>
      <c r="M4337" s="171" t="str">
        <f t="shared" si="337"/>
        <v>PI.IC.IT.260207.01</v>
      </c>
      <c r="N4337" s="171"/>
      <c r="O4337" s="171" t="str">
        <f t="shared" si="338"/>
        <v>PH.IC.IT.260207.01</v>
      </c>
      <c r="Q4337" s="171" t="str">
        <f t="shared" si="339"/>
        <v>CL.IC.IT.260207.01</v>
      </c>
      <c r="AJ4337" s="145" t="s">
        <v>12773</v>
      </c>
      <c r="AK4337" s="145">
        <v>1514</v>
      </c>
      <c r="AR4337" s="145" t="s">
        <v>12773</v>
      </c>
      <c r="AS4337" s="145">
        <v>1749</v>
      </c>
    </row>
    <row r="4338" spans="1:45" s="145" customFormat="1" ht="16">
      <c r="A4338" s="145" t="s">
        <v>9344</v>
      </c>
      <c r="C4338" s="170" t="s">
        <v>10709</v>
      </c>
      <c r="D4338" s="145" t="s">
        <v>14532</v>
      </c>
      <c r="E4338" s="170" t="s">
        <v>12185</v>
      </c>
      <c r="F4338" s="145" t="s">
        <v>14662</v>
      </c>
      <c r="G4338" s="145" t="s">
        <v>11363</v>
      </c>
      <c r="H4338" s="170" t="s">
        <v>11848</v>
      </c>
      <c r="I4338" s="145" t="s">
        <v>12157</v>
      </c>
      <c r="J4338" s="171" t="str">
        <f t="shared" si="335"/>
        <v>IC.IT.260301</v>
      </c>
      <c r="K4338" s="170" t="s">
        <v>12175</v>
      </c>
      <c r="L4338" s="145" t="str">
        <f t="shared" si="336"/>
        <v xml:space="preserve">     None</v>
      </c>
      <c r="M4338" s="171" t="str">
        <f t="shared" si="337"/>
        <v>PI.IC.IT.260301.01</v>
      </c>
      <c r="N4338" s="171"/>
      <c r="O4338" s="171" t="str">
        <f t="shared" si="338"/>
        <v>PH.IC.IT.260301.01</v>
      </c>
      <c r="Q4338" s="171" t="str">
        <f t="shared" si="339"/>
        <v>CL.IC.IT.260301.01</v>
      </c>
      <c r="AR4338" s="145" t="s">
        <v>12773</v>
      </c>
      <c r="AS4338" s="145">
        <v>1749</v>
      </c>
    </row>
    <row r="4339" spans="1:45" s="145" customFormat="1" ht="16">
      <c r="A4339" s="145" t="s">
        <v>9344</v>
      </c>
      <c r="C4339" s="170" t="s">
        <v>10709</v>
      </c>
      <c r="E4339" s="170" t="s">
        <v>12185</v>
      </c>
      <c r="F4339" s="145" t="s">
        <v>14662</v>
      </c>
      <c r="G4339" s="145" t="s">
        <v>11399</v>
      </c>
      <c r="H4339" s="170" t="s">
        <v>12030</v>
      </c>
      <c r="I4339" s="145" t="s">
        <v>11400</v>
      </c>
      <c r="J4339" s="171" t="str">
        <f t="shared" si="335"/>
        <v>IC.IT.260302</v>
      </c>
      <c r="K4339" s="170" t="s">
        <v>12175</v>
      </c>
      <c r="L4339" s="145" t="str">
        <f t="shared" si="336"/>
        <v xml:space="preserve">     Scant amount drainage</v>
      </c>
      <c r="M4339" s="171" t="str">
        <f t="shared" si="337"/>
        <v>PI.IC.IT.260302.01</v>
      </c>
      <c r="N4339" s="171"/>
      <c r="O4339" s="171" t="str">
        <f t="shared" si="338"/>
        <v>PH.IC.IT.260302.01</v>
      </c>
      <c r="Q4339" s="171" t="str">
        <f t="shared" si="339"/>
        <v>CL.IC.IT.260302.01</v>
      </c>
      <c r="AR4339" s="145" t="s">
        <v>12773</v>
      </c>
      <c r="AS4339" s="145">
        <v>1749</v>
      </c>
    </row>
    <row r="4340" spans="1:45" s="145" customFormat="1" ht="16">
      <c r="A4340" s="145" t="s">
        <v>9344</v>
      </c>
      <c r="C4340" s="170" t="s">
        <v>10709</v>
      </c>
      <c r="E4340" s="170" t="s">
        <v>12185</v>
      </c>
      <c r="F4340" s="145" t="s">
        <v>14662</v>
      </c>
      <c r="G4340" s="145" t="s">
        <v>11401</v>
      </c>
      <c r="H4340" s="170" t="s">
        <v>12032</v>
      </c>
      <c r="I4340" s="145" t="s">
        <v>11730</v>
      </c>
      <c r="J4340" s="171" t="str">
        <f t="shared" si="335"/>
        <v>IC.IT.260303</v>
      </c>
      <c r="K4340" s="170" t="s">
        <v>12175</v>
      </c>
      <c r="L4340" s="145" t="str">
        <f t="shared" si="336"/>
        <v xml:space="preserve">     Small amount drainage</v>
      </c>
      <c r="M4340" s="171" t="str">
        <f t="shared" si="337"/>
        <v>PI.IC.IT.260303.01</v>
      </c>
      <c r="N4340" s="171"/>
      <c r="O4340" s="171" t="str">
        <f t="shared" si="338"/>
        <v>PH.IC.IT.260303.01</v>
      </c>
      <c r="Q4340" s="171" t="str">
        <f t="shared" si="339"/>
        <v>CL.IC.IT.260303.01</v>
      </c>
      <c r="AR4340" s="145" t="s">
        <v>12773</v>
      </c>
      <c r="AS4340" s="145">
        <v>1749</v>
      </c>
    </row>
    <row r="4341" spans="1:45" s="145" customFormat="1" ht="16">
      <c r="A4341" s="145" t="s">
        <v>9344</v>
      </c>
      <c r="C4341" s="170" t="s">
        <v>10709</v>
      </c>
      <c r="E4341" s="170" t="s">
        <v>12185</v>
      </c>
      <c r="F4341" s="145" t="s">
        <v>14662</v>
      </c>
      <c r="G4341" s="145" t="s">
        <v>11731</v>
      </c>
      <c r="H4341" s="170" t="s">
        <v>12028</v>
      </c>
      <c r="I4341" s="145" t="s">
        <v>11732</v>
      </c>
      <c r="J4341" s="171" t="str">
        <f t="shared" si="335"/>
        <v>IC.IT.260304</v>
      </c>
      <c r="K4341" s="170" t="s">
        <v>12175</v>
      </c>
      <c r="L4341" s="145" t="str">
        <f t="shared" si="336"/>
        <v xml:space="preserve">     Moderate amount drainage</v>
      </c>
      <c r="M4341" s="171" t="str">
        <f t="shared" si="337"/>
        <v>PI.IC.IT.260304.01</v>
      </c>
      <c r="N4341" s="171"/>
      <c r="O4341" s="171" t="str">
        <f t="shared" si="338"/>
        <v>PH.IC.IT.260304.01</v>
      </c>
      <c r="Q4341" s="171" t="str">
        <f t="shared" si="339"/>
        <v>CL.IC.IT.260304.01</v>
      </c>
      <c r="AR4341" s="145" t="s">
        <v>12773</v>
      </c>
      <c r="AS4341" s="145">
        <v>1749</v>
      </c>
    </row>
    <row r="4342" spans="1:45" s="145" customFormat="1" ht="16">
      <c r="A4342" s="145" t="s">
        <v>9344</v>
      </c>
      <c r="C4342" s="170" t="s">
        <v>10709</v>
      </c>
      <c r="E4342" s="170" t="s">
        <v>12185</v>
      </c>
      <c r="F4342" s="145" t="s">
        <v>14662</v>
      </c>
      <c r="G4342" s="145" t="s">
        <v>11733</v>
      </c>
      <c r="H4342" s="170" t="s">
        <v>12210</v>
      </c>
      <c r="I4342" s="145" t="s">
        <v>11734</v>
      </c>
      <c r="J4342" s="171" t="str">
        <f t="shared" si="335"/>
        <v>IC.IT.260305</v>
      </c>
      <c r="K4342" s="170" t="s">
        <v>12175</v>
      </c>
      <c r="L4342" s="145" t="str">
        <f t="shared" si="336"/>
        <v xml:space="preserve">     Large amount drainage</v>
      </c>
      <c r="M4342" s="171" t="str">
        <f t="shared" si="337"/>
        <v>PI.IC.IT.260305.01</v>
      </c>
      <c r="N4342" s="171"/>
      <c r="O4342" s="171" t="str">
        <f t="shared" si="338"/>
        <v>PH.IC.IT.260305.01</v>
      </c>
      <c r="Q4342" s="171" t="str">
        <f t="shared" si="339"/>
        <v>CL.IC.IT.260305.01</v>
      </c>
      <c r="AR4342" s="145" t="s">
        <v>12773</v>
      </c>
      <c r="AS4342" s="145">
        <v>1749</v>
      </c>
    </row>
    <row r="4343" spans="1:45" s="145" customFormat="1" ht="16">
      <c r="A4343" s="145" t="s">
        <v>9344</v>
      </c>
      <c r="C4343" s="170" t="s">
        <v>10709</v>
      </c>
      <c r="E4343" s="170" t="s">
        <v>12185</v>
      </c>
      <c r="F4343" s="145" t="s">
        <v>14662</v>
      </c>
      <c r="G4343" s="145" t="s">
        <v>11932</v>
      </c>
      <c r="H4343" s="170" t="s">
        <v>12212</v>
      </c>
      <c r="I4343" s="145" t="s">
        <v>11933</v>
      </c>
      <c r="J4343" s="171" t="str">
        <f t="shared" si="335"/>
        <v>IC.IT.260306</v>
      </c>
      <c r="K4343" s="170" t="s">
        <v>12175</v>
      </c>
      <c r="L4343" s="145" t="str">
        <f t="shared" si="336"/>
        <v xml:space="preserve">     Copious amount drainage</v>
      </c>
      <c r="M4343" s="171" t="str">
        <f t="shared" si="337"/>
        <v>PI.IC.IT.260306.01</v>
      </c>
      <c r="N4343" s="171"/>
      <c r="O4343" s="171" t="str">
        <f t="shared" si="338"/>
        <v>PH.IC.IT.260306.01</v>
      </c>
      <c r="Q4343" s="171" t="str">
        <f t="shared" si="339"/>
        <v>CL.IC.IT.260306.01</v>
      </c>
      <c r="AR4343" s="145" t="s">
        <v>12773</v>
      </c>
      <c r="AS4343" s="145">
        <v>1749</v>
      </c>
    </row>
    <row r="4344" spans="1:45" s="145" customFormat="1" ht="16">
      <c r="A4344" s="145" t="s">
        <v>9344</v>
      </c>
      <c r="C4344" s="170" t="s">
        <v>10709</v>
      </c>
      <c r="D4344" s="145" t="s">
        <v>14545</v>
      </c>
      <c r="E4344" s="170" t="s">
        <v>11</v>
      </c>
      <c r="F4344" s="145" t="s">
        <v>14662</v>
      </c>
      <c r="G4344" s="145" t="s">
        <v>9743</v>
      </c>
      <c r="H4344" s="170" t="s">
        <v>11848</v>
      </c>
      <c r="I4344" s="145" t="s">
        <v>8746</v>
      </c>
      <c r="J4344" s="171" t="str">
        <f t="shared" si="335"/>
        <v>IC.IT.260401</v>
      </c>
      <c r="K4344" s="170" t="s">
        <v>12175</v>
      </c>
      <c r="L4344" s="145" t="str">
        <f t="shared" si="336"/>
        <v xml:space="preserve">      None</v>
      </c>
      <c r="M4344" s="171" t="str">
        <f t="shared" si="337"/>
        <v>PI.IC.IT.260401.01</v>
      </c>
      <c r="N4344" s="171"/>
      <c r="O4344" s="171" t="str">
        <f t="shared" si="338"/>
        <v>PH.IC.IT.260401.01</v>
      </c>
      <c r="Q4344" s="171" t="str">
        <f t="shared" si="339"/>
        <v>CL.IC.IT.260401.01</v>
      </c>
      <c r="AR4344" s="145" t="s">
        <v>12773</v>
      </c>
      <c r="AS4344" s="145">
        <v>1749</v>
      </c>
    </row>
    <row r="4345" spans="1:45" s="145" customFormat="1" ht="16">
      <c r="A4345" s="145" t="s">
        <v>9344</v>
      </c>
      <c r="C4345" s="170" t="s">
        <v>10709</v>
      </c>
      <c r="E4345" s="170" t="s">
        <v>11</v>
      </c>
      <c r="F4345" s="145" t="s">
        <v>14662</v>
      </c>
      <c r="G4345" s="145" t="s">
        <v>11234</v>
      </c>
      <c r="H4345" s="170" t="s">
        <v>12030</v>
      </c>
      <c r="I4345" s="145" t="s">
        <v>11235</v>
      </c>
      <c r="J4345" s="171" t="str">
        <f t="shared" si="335"/>
        <v>IC.IT.260402</v>
      </c>
      <c r="K4345" s="170" t="s">
        <v>12175</v>
      </c>
      <c r="L4345" s="145" t="str">
        <f t="shared" si="336"/>
        <v xml:space="preserve">     Foul</v>
      </c>
      <c r="M4345" s="171" t="str">
        <f t="shared" si="337"/>
        <v>PI.IC.IT.260402.01</v>
      </c>
      <c r="N4345" s="171"/>
      <c r="O4345" s="171" t="str">
        <f t="shared" si="338"/>
        <v>PH.IC.IT.260402.01</v>
      </c>
      <c r="Q4345" s="171" t="str">
        <f t="shared" si="339"/>
        <v>CL.IC.IT.260402.01</v>
      </c>
      <c r="AR4345" s="145" t="s">
        <v>12773</v>
      </c>
      <c r="AS4345" s="145">
        <v>1749</v>
      </c>
    </row>
    <row r="4346" spans="1:45" s="145" customFormat="1" ht="16">
      <c r="A4346" s="145" t="s">
        <v>9344</v>
      </c>
      <c r="C4346" s="170" t="s">
        <v>10709</v>
      </c>
      <c r="E4346" s="170" t="s">
        <v>11</v>
      </c>
      <c r="F4346" s="145" t="s">
        <v>14662</v>
      </c>
      <c r="G4346" s="145" t="s">
        <v>12170</v>
      </c>
      <c r="H4346" s="170" t="s">
        <v>12032</v>
      </c>
      <c r="I4346" s="145" t="s">
        <v>12171</v>
      </c>
      <c r="J4346" s="171" t="str">
        <f t="shared" si="335"/>
        <v>IC.IT.260403</v>
      </c>
      <c r="K4346" s="170" t="s">
        <v>12175</v>
      </c>
      <c r="L4346" s="145" t="str">
        <f t="shared" si="336"/>
        <v>Not Applicable</v>
      </c>
      <c r="M4346" s="171" t="str">
        <f t="shared" si="337"/>
        <v>PI.IC.IT.260403.01</v>
      </c>
      <c r="N4346" s="171"/>
      <c r="O4346" s="171" t="str">
        <f t="shared" si="338"/>
        <v>PH.IC.IT.260403.01</v>
      </c>
      <c r="Q4346" s="171" t="str">
        <f t="shared" si="339"/>
        <v>CL.IC.IT.260403.01</v>
      </c>
      <c r="AJ4346" s="145" t="s">
        <v>12773</v>
      </c>
      <c r="AK4346" s="145">
        <v>1515</v>
      </c>
      <c r="AR4346" s="145" t="s">
        <v>12773</v>
      </c>
      <c r="AS4346" s="145">
        <v>1749</v>
      </c>
    </row>
    <row r="4347" spans="1:45" s="145" customFormat="1" ht="16">
      <c r="A4347" s="145" t="s">
        <v>9344</v>
      </c>
      <c r="C4347" s="170" t="s">
        <v>10709</v>
      </c>
      <c r="D4347" s="145" t="s">
        <v>7851</v>
      </c>
      <c r="E4347" s="170" t="s">
        <v>212</v>
      </c>
      <c r="F4347" s="145" t="s">
        <v>14613</v>
      </c>
      <c r="G4347" s="145" t="s">
        <v>11572</v>
      </c>
      <c r="H4347" s="170" t="s">
        <v>11848</v>
      </c>
      <c r="I4347" s="145" t="s">
        <v>11573</v>
      </c>
      <c r="J4347" s="171" t="str">
        <f t="shared" si="335"/>
        <v>IC.IT.260501</v>
      </c>
      <c r="K4347" s="170" t="s">
        <v>12175</v>
      </c>
      <c r="L4347" s="145" t="str">
        <f t="shared" si="336"/>
        <v xml:space="preserve">     None (open to air)</v>
      </c>
      <c r="M4347" s="171" t="str">
        <f t="shared" si="337"/>
        <v>PI.IC.IT.260501.01</v>
      </c>
      <c r="N4347" s="171"/>
      <c r="O4347" s="171" t="str">
        <f t="shared" si="338"/>
        <v>PH.IC.IT.260501.01</v>
      </c>
      <c r="Q4347" s="171" t="str">
        <f t="shared" si="339"/>
        <v>CL.IC.IT.260501.01</v>
      </c>
      <c r="AR4347" s="145" t="s">
        <v>12773</v>
      </c>
      <c r="AS4347" s="145">
        <v>1749</v>
      </c>
    </row>
    <row r="4348" spans="1:45" s="145" customFormat="1" ht="16">
      <c r="A4348" s="145" t="s">
        <v>9344</v>
      </c>
      <c r="C4348" s="170" t="s">
        <v>10709</v>
      </c>
      <c r="E4348" s="170" t="s">
        <v>212</v>
      </c>
      <c r="F4348" s="145" t="s">
        <v>14613</v>
      </c>
      <c r="G4348" s="145" t="s">
        <v>8760</v>
      </c>
      <c r="H4348" s="170" t="s">
        <v>12030</v>
      </c>
      <c r="I4348" s="145" t="s">
        <v>11569</v>
      </c>
      <c r="J4348" s="171" t="str">
        <f t="shared" si="335"/>
        <v>IC.IT.260502</v>
      </c>
      <c r="K4348" s="170" t="s">
        <v>12175</v>
      </c>
      <c r="L4348" s="145" t="str">
        <f t="shared" si="336"/>
        <v xml:space="preserve">     Pressure (Unna Boot)</v>
      </c>
      <c r="M4348" s="171" t="str">
        <f t="shared" si="337"/>
        <v>PI.IC.IT.260502.01</v>
      </c>
      <c r="N4348" s="171"/>
      <c r="O4348" s="171" t="str">
        <f t="shared" si="338"/>
        <v>PH.IC.IT.260502.01</v>
      </c>
      <c r="Q4348" s="171" t="str">
        <f t="shared" si="339"/>
        <v>CL.IC.IT.260502.01</v>
      </c>
      <c r="AR4348" s="145" t="s">
        <v>12773</v>
      </c>
      <c r="AS4348" s="145">
        <v>1749</v>
      </c>
    </row>
    <row r="4349" spans="1:45" s="145" customFormat="1" ht="16">
      <c r="A4349" s="145" t="s">
        <v>9344</v>
      </c>
      <c r="C4349" s="170" t="s">
        <v>10709</v>
      </c>
      <c r="E4349" s="170" t="s">
        <v>212</v>
      </c>
      <c r="F4349" s="145" t="s">
        <v>14613</v>
      </c>
      <c r="G4349" s="145" t="s">
        <v>11445</v>
      </c>
      <c r="H4349" s="170" t="s">
        <v>12032</v>
      </c>
      <c r="I4349" s="145" t="s">
        <v>11446</v>
      </c>
      <c r="J4349" s="171" t="str">
        <f t="shared" si="335"/>
        <v>IC.IT.260503</v>
      </c>
      <c r="K4349" s="170" t="s">
        <v>12175</v>
      </c>
      <c r="L4349" s="145" t="str">
        <f t="shared" si="336"/>
        <v xml:space="preserve">     Antimicrobial</v>
      </c>
      <c r="M4349" s="171" t="str">
        <f t="shared" si="337"/>
        <v>PI.IC.IT.260503.01</v>
      </c>
      <c r="N4349" s="171"/>
      <c r="O4349" s="171" t="str">
        <f t="shared" si="338"/>
        <v>PH.IC.IT.260503.01</v>
      </c>
      <c r="Q4349" s="171" t="str">
        <f t="shared" si="339"/>
        <v>CL.IC.IT.260503.01</v>
      </c>
      <c r="AR4349" s="145" t="s">
        <v>12773</v>
      </c>
      <c r="AS4349" s="145">
        <v>1749</v>
      </c>
    </row>
    <row r="4350" spans="1:45" s="145" customFormat="1" ht="16">
      <c r="A4350" s="145" t="s">
        <v>9344</v>
      </c>
      <c r="C4350" s="170" t="s">
        <v>10709</v>
      </c>
      <c r="E4350" s="170" t="s">
        <v>212</v>
      </c>
      <c r="F4350" s="145" t="s">
        <v>14613</v>
      </c>
      <c r="G4350" s="145" t="s">
        <v>11566</v>
      </c>
      <c r="H4350" s="170" t="s">
        <v>12028</v>
      </c>
      <c r="I4350" s="145" t="s">
        <v>11567</v>
      </c>
      <c r="J4350" s="171" t="str">
        <f t="shared" si="335"/>
        <v>IC.IT.260504</v>
      </c>
      <c r="K4350" s="170" t="s">
        <v>12175</v>
      </c>
      <c r="L4350" s="145" t="str">
        <f t="shared" si="336"/>
        <v xml:space="preserve">     Gauze</v>
      </c>
      <c r="M4350" s="171" t="str">
        <f t="shared" si="337"/>
        <v>PI.IC.IT.260504.01</v>
      </c>
      <c r="N4350" s="171"/>
      <c r="O4350" s="171" t="str">
        <f t="shared" si="338"/>
        <v>PH.IC.IT.260504.01</v>
      </c>
      <c r="Q4350" s="171" t="str">
        <f t="shared" si="339"/>
        <v>CL.IC.IT.260504.01</v>
      </c>
      <c r="AR4350" s="145" t="s">
        <v>12773</v>
      </c>
      <c r="AS4350" s="145">
        <v>1749</v>
      </c>
    </row>
    <row r="4351" spans="1:45" s="145" customFormat="1" ht="16">
      <c r="A4351" s="145" t="s">
        <v>9344</v>
      </c>
      <c r="C4351" s="170" t="s">
        <v>10709</v>
      </c>
      <c r="E4351" s="170" t="s">
        <v>212</v>
      </c>
      <c r="F4351" s="145" t="s">
        <v>14613</v>
      </c>
      <c r="G4351" s="145" t="s">
        <v>11069</v>
      </c>
      <c r="H4351" s="170" t="s">
        <v>12210</v>
      </c>
      <c r="I4351" s="145" t="s">
        <v>11070</v>
      </c>
      <c r="J4351" s="171" t="str">
        <f t="shared" si="335"/>
        <v>IC.IT.260505</v>
      </c>
      <c r="K4351" s="170" t="s">
        <v>12175</v>
      </c>
      <c r="L4351" s="145" t="str">
        <f t="shared" si="336"/>
        <v xml:space="preserve">     Transparent (Opsite, Tegaderm)</v>
      </c>
      <c r="M4351" s="171" t="str">
        <f t="shared" si="337"/>
        <v>PI.IC.IT.260505.01</v>
      </c>
      <c r="N4351" s="171"/>
      <c r="O4351" s="171" t="str">
        <f t="shared" si="338"/>
        <v>PH.IC.IT.260505.01</v>
      </c>
      <c r="Q4351" s="171" t="str">
        <f t="shared" si="339"/>
        <v>CL.IC.IT.260505.01</v>
      </c>
      <c r="AR4351" s="145" t="s">
        <v>12773</v>
      </c>
      <c r="AS4351" s="145">
        <v>1749</v>
      </c>
    </row>
    <row r="4352" spans="1:45" s="145" customFormat="1" ht="16">
      <c r="A4352" s="145" t="s">
        <v>9344</v>
      </c>
      <c r="C4352" s="170" t="s">
        <v>10709</v>
      </c>
      <c r="E4352" s="170" t="s">
        <v>212</v>
      </c>
      <c r="F4352" s="145" t="s">
        <v>14613</v>
      </c>
      <c r="G4352" s="145" t="s">
        <v>13078</v>
      </c>
      <c r="H4352" s="170" t="s">
        <v>12212</v>
      </c>
      <c r="I4352" s="145" t="s">
        <v>11571</v>
      </c>
      <c r="J4352" s="171" t="str">
        <f t="shared" si="335"/>
        <v>IC.IT.260506</v>
      </c>
      <c r="K4352" s="170" t="s">
        <v>12175</v>
      </c>
      <c r="L4352" s="145" t="str">
        <f t="shared" si="336"/>
        <v xml:space="preserve">     Antimicrobial disk</v>
      </c>
      <c r="M4352" s="171" t="str">
        <f t="shared" si="337"/>
        <v>PI.IC.IT.260506.01</v>
      </c>
      <c r="N4352" s="171"/>
      <c r="O4352" s="171" t="str">
        <f t="shared" si="338"/>
        <v>PH.IC.IT.260506.01</v>
      </c>
      <c r="Q4352" s="171" t="str">
        <f t="shared" si="339"/>
        <v>CL.IC.IT.260506.01</v>
      </c>
      <c r="AR4352" s="145" t="s">
        <v>12773</v>
      </c>
      <c r="AS4352" s="145">
        <v>1749</v>
      </c>
    </row>
    <row r="4353" spans="1:45" s="145" customFormat="1" ht="16">
      <c r="A4353" s="145" t="s">
        <v>9344</v>
      </c>
      <c r="C4353" s="170" t="s">
        <v>10709</v>
      </c>
      <c r="E4353" s="170" t="s">
        <v>212</v>
      </c>
      <c r="F4353" s="145" t="s">
        <v>14613</v>
      </c>
      <c r="G4353" s="145" t="s">
        <v>10695</v>
      </c>
      <c r="H4353" s="170" t="s">
        <v>12225</v>
      </c>
      <c r="I4353" s="145" t="s">
        <v>10696</v>
      </c>
      <c r="J4353" s="171" t="str">
        <f t="shared" si="335"/>
        <v>IC.IT.260507</v>
      </c>
      <c r="K4353" s="170" t="s">
        <v>12175</v>
      </c>
      <c r="L4353" s="145" t="str">
        <f t="shared" si="336"/>
        <v xml:space="preserve">     Gauze Wrap (Kerlix, Kling)</v>
      </c>
      <c r="M4353" s="171" t="str">
        <f t="shared" si="337"/>
        <v>PI.IC.IT.260507.01</v>
      </c>
      <c r="N4353" s="171"/>
      <c r="O4353" s="171" t="str">
        <f t="shared" si="338"/>
        <v>PH.IC.IT.260507.01</v>
      </c>
      <c r="Q4353" s="171" t="str">
        <f t="shared" si="339"/>
        <v>CL.IC.IT.260507.01</v>
      </c>
      <c r="AR4353" s="145" t="s">
        <v>12773</v>
      </c>
      <c r="AS4353" s="145">
        <v>1749</v>
      </c>
    </row>
    <row r="4354" spans="1:45" s="145" customFormat="1" ht="16">
      <c r="A4354" s="145" t="s">
        <v>9344</v>
      </c>
      <c r="C4354" s="170" t="s">
        <v>10709</v>
      </c>
      <c r="E4354" s="170" t="s">
        <v>212</v>
      </c>
      <c r="F4354" s="145" t="s">
        <v>14613</v>
      </c>
      <c r="G4354" s="145" t="s">
        <v>8761</v>
      </c>
      <c r="H4354" s="170" t="s">
        <v>11638</v>
      </c>
      <c r="I4354" s="145" t="s">
        <v>9795</v>
      </c>
      <c r="J4354" s="171" t="str">
        <f t="shared" ref="J4354:J4417" si="340">CONCATENATE("IC.IT.",C4354,E4354,H4354)</f>
        <v>IC.IT.260508</v>
      </c>
      <c r="K4354" s="170" t="s">
        <v>12175</v>
      </c>
      <c r="L4354" s="145" t="str">
        <f t="shared" ref="L4354:L4417" si="341">G4354</f>
        <v xml:space="preserve">     Foam dressing</v>
      </c>
      <c r="M4354" s="171" t="str">
        <f t="shared" ref="M4354:M4417" si="342">CONCATENATE("PI.",J4354,".",K4354)</f>
        <v>PI.IC.IT.260508.01</v>
      </c>
      <c r="N4354" s="171"/>
      <c r="O4354" s="171" t="str">
        <f t="shared" ref="O4354:O4417" si="343">CONCATENATE("PH.",J4354,".",K4354)</f>
        <v>PH.IC.IT.260508.01</v>
      </c>
      <c r="Q4354" s="171" t="str">
        <f t="shared" ref="Q4354:Q4417" si="344">CONCATENATE("CL.",J4354,".",K4354)</f>
        <v>CL.IC.IT.260508.01</v>
      </c>
      <c r="AR4354" s="145" t="s">
        <v>12773</v>
      </c>
      <c r="AS4354" s="145">
        <v>1749</v>
      </c>
    </row>
    <row r="4355" spans="1:45" s="145" customFormat="1" ht="16">
      <c r="A4355" s="145" t="s">
        <v>9344</v>
      </c>
      <c r="C4355" s="170" t="s">
        <v>10709</v>
      </c>
      <c r="E4355" s="170" t="s">
        <v>212</v>
      </c>
      <c r="F4355" s="145" t="s">
        <v>14613</v>
      </c>
      <c r="G4355" s="145" t="s">
        <v>10697</v>
      </c>
      <c r="H4355" s="170" t="s">
        <v>11639</v>
      </c>
      <c r="I4355" s="145" t="s">
        <v>10698</v>
      </c>
      <c r="J4355" s="171" t="str">
        <f t="shared" si="340"/>
        <v>IC.IT.260509</v>
      </c>
      <c r="K4355" s="170" t="s">
        <v>12175</v>
      </c>
      <c r="L4355" s="145" t="str">
        <f t="shared" si="341"/>
        <v xml:space="preserve">     Gauze Packing (Iodoform, NuGauze)</v>
      </c>
      <c r="M4355" s="171" t="str">
        <f t="shared" si="342"/>
        <v>PI.IC.IT.260509.01</v>
      </c>
      <c r="N4355" s="171"/>
      <c r="O4355" s="171" t="str">
        <f t="shared" si="343"/>
        <v>PH.IC.IT.260509.01</v>
      </c>
      <c r="Q4355" s="171" t="str">
        <f t="shared" si="344"/>
        <v>CL.IC.IT.260509.01</v>
      </c>
      <c r="AR4355" s="145" t="s">
        <v>12773</v>
      </c>
      <c r="AS4355" s="145">
        <v>1749</v>
      </c>
    </row>
    <row r="4356" spans="1:45" s="145" customFormat="1" ht="16">
      <c r="A4356" s="145" t="s">
        <v>9344</v>
      </c>
      <c r="C4356" s="170" t="s">
        <v>10709</v>
      </c>
      <c r="E4356" s="170" t="s">
        <v>212</v>
      </c>
      <c r="F4356" s="145" t="s">
        <v>14613</v>
      </c>
      <c r="G4356" s="145" t="s">
        <v>8762</v>
      </c>
      <c r="H4356" s="170" t="s">
        <v>11829</v>
      </c>
      <c r="I4356" s="145" t="s">
        <v>9507</v>
      </c>
      <c r="J4356" s="171" t="str">
        <f t="shared" si="340"/>
        <v>IC.IT.260510</v>
      </c>
      <c r="K4356" s="170" t="s">
        <v>12175</v>
      </c>
      <c r="L4356" s="145" t="str">
        <f t="shared" si="341"/>
        <v xml:space="preserve">     Hydrocolloidal (Duoderm, Restore)</v>
      </c>
      <c r="M4356" s="171" t="str">
        <f t="shared" si="342"/>
        <v>PI.IC.IT.260510.01</v>
      </c>
      <c r="N4356" s="171"/>
      <c r="O4356" s="171" t="str">
        <f t="shared" si="343"/>
        <v>PH.IC.IT.260510.01</v>
      </c>
      <c r="Q4356" s="171" t="str">
        <f t="shared" si="344"/>
        <v>CL.IC.IT.260510.01</v>
      </c>
      <c r="AR4356" s="145" t="s">
        <v>12773</v>
      </c>
      <c r="AS4356" s="145">
        <v>1749</v>
      </c>
    </row>
    <row r="4357" spans="1:45" s="145" customFormat="1" ht="16">
      <c r="A4357" s="145" t="s">
        <v>9344</v>
      </c>
      <c r="C4357" s="170" t="s">
        <v>10709</v>
      </c>
      <c r="E4357" s="170" t="s">
        <v>212</v>
      </c>
      <c r="F4357" s="145" t="s">
        <v>14613</v>
      </c>
      <c r="G4357" s="145" t="s">
        <v>13164</v>
      </c>
      <c r="H4357" s="170" t="s">
        <v>155</v>
      </c>
      <c r="I4357" s="145" t="s">
        <v>9512</v>
      </c>
      <c r="J4357" s="171" t="str">
        <f t="shared" si="340"/>
        <v>IC.IT.260511</v>
      </c>
      <c r="K4357" s="170" t="s">
        <v>12175</v>
      </c>
      <c r="L4357" s="145" t="str">
        <f t="shared" si="341"/>
        <v xml:space="preserve">     Calcium Alginate (Aquacel, Calicare)</v>
      </c>
      <c r="M4357" s="171" t="str">
        <f t="shared" si="342"/>
        <v>PI.IC.IT.260511.01</v>
      </c>
      <c r="N4357" s="171"/>
      <c r="O4357" s="171" t="str">
        <f t="shared" si="343"/>
        <v>PH.IC.IT.260511.01</v>
      </c>
      <c r="Q4357" s="171" t="str">
        <f t="shared" si="344"/>
        <v>CL.IC.IT.260511.01</v>
      </c>
      <c r="AR4357" s="145" t="s">
        <v>12773</v>
      </c>
      <c r="AS4357" s="145">
        <v>1749</v>
      </c>
    </row>
    <row r="4358" spans="1:45" s="145" customFormat="1" ht="16">
      <c r="A4358" s="145" t="s">
        <v>9344</v>
      </c>
      <c r="C4358" s="170" t="s">
        <v>10709</v>
      </c>
      <c r="E4358" s="170" t="s">
        <v>212</v>
      </c>
      <c r="F4358" s="145" t="s">
        <v>14613</v>
      </c>
      <c r="G4358" s="145" t="s">
        <v>8775</v>
      </c>
      <c r="H4358" s="170" t="s">
        <v>153</v>
      </c>
      <c r="I4358" s="145" t="s">
        <v>8776</v>
      </c>
      <c r="J4358" s="171" t="str">
        <f t="shared" si="340"/>
        <v>IC.IT.260512</v>
      </c>
      <c r="K4358" s="170" t="s">
        <v>12175</v>
      </c>
      <c r="L4358" s="145" t="str">
        <f t="shared" si="341"/>
        <v xml:space="preserve">     Hypertonic Hydrogel</v>
      </c>
      <c r="M4358" s="171" t="str">
        <f t="shared" si="342"/>
        <v>PI.IC.IT.260512.01</v>
      </c>
      <c r="N4358" s="171"/>
      <c r="O4358" s="171" t="str">
        <f t="shared" si="343"/>
        <v>PH.IC.IT.260512.01</v>
      </c>
      <c r="Q4358" s="171" t="str">
        <f t="shared" si="344"/>
        <v>CL.IC.IT.260512.01</v>
      </c>
      <c r="AR4358" s="145" t="s">
        <v>12773</v>
      </c>
      <c r="AS4358" s="145">
        <v>1749</v>
      </c>
    </row>
    <row r="4359" spans="1:45" s="145" customFormat="1" ht="16">
      <c r="A4359" s="145" t="s">
        <v>9344</v>
      </c>
      <c r="C4359" s="170" t="s">
        <v>10709</v>
      </c>
      <c r="E4359" s="170" t="s">
        <v>212</v>
      </c>
      <c r="F4359" s="145" t="s">
        <v>14613</v>
      </c>
      <c r="G4359" s="145" t="s">
        <v>8777</v>
      </c>
      <c r="H4359" s="170" t="s">
        <v>215</v>
      </c>
      <c r="I4359" s="145" t="s">
        <v>9964</v>
      </c>
      <c r="J4359" s="171" t="str">
        <f t="shared" si="340"/>
        <v>IC.IT.260513</v>
      </c>
      <c r="K4359" s="170" t="s">
        <v>12175</v>
      </c>
      <c r="L4359" s="145" t="str">
        <f t="shared" si="341"/>
        <v xml:space="preserve">     Hydrogel (Duoderm-gel)</v>
      </c>
      <c r="M4359" s="171" t="str">
        <f t="shared" si="342"/>
        <v>PI.IC.IT.260513.01</v>
      </c>
      <c r="N4359" s="171"/>
      <c r="O4359" s="171" t="str">
        <f t="shared" si="343"/>
        <v>PH.IC.IT.260513.01</v>
      </c>
      <c r="Q4359" s="171" t="str">
        <f t="shared" si="344"/>
        <v>CL.IC.IT.260513.01</v>
      </c>
      <c r="AR4359" s="145" t="s">
        <v>12773</v>
      </c>
      <c r="AS4359" s="145">
        <v>1749</v>
      </c>
    </row>
    <row r="4360" spans="1:45" s="145" customFormat="1" ht="16">
      <c r="A4360" s="145" t="s">
        <v>9344</v>
      </c>
      <c r="C4360" s="170" t="s">
        <v>10709</v>
      </c>
      <c r="E4360" s="170" t="s">
        <v>212</v>
      </c>
      <c r="F4360" s="145" t="s">
        <v>14613</v>
      </c>
      <c r="G4360" s="145" t="s">
        <v>8778</v>
      </c>
      <c r="H4360" s="170" t="s">
        <v>4082</v>
      </c>
      <c r="I4360" s="145" t="s">
        <v>9966</v>
      </c>
      <c r="J4360" s="171" t="str">
        <f t="shared" si="340"/>
        <v>IC.IT.260514</v>
      </c>
      <c r="K4360" s="170" t="s">
        <v>12175</v>
      </c>
      <c r="L4360" s="145" t="str">
        <f t="shared" si="341"/>
        <v xml:space="preserve">     Balsam of Peru (Xenaderm)</v>
      </c>
      <c r="M4360" s="171" t="str">
        <f t="shared" si="342"/>
        <v>PI.IC.IT.260514.01</v>
      </c>
      <c r="N4360" s="171"/>
      <c r="O4360" s="171" t="str">
        <f t="shared" si="343"/>
        <v>PH.IC.IT.260514.01</v>
      </c>
      <c r="Q4360" s="171" t="str">
        <f t="shared" si="344"/>
        <v>CL.IC.IT.260514.01</v>
      </c>
      <c r="AR4360" s="145" t="s">
        <v>12773</v>
      </c>
      <c r="AS4360" s="145">
        <v>1749</v>
      </c>
    </row>
    <row r="4361" spans="1:45" s="145" customFormat="1" ht="16">
      <c r="A4361" s="145" t="s">
        <v>9344</v>
      </c>
      <c r="C4361" s="170" t="s">
        <v>10709</v>
      </c>
      <c r="E4361" s="170" t="s">
        <v>212</v>
      </c>
      <c r="F4361" s="145" t="s">
        <v>14613</v>
      </c>
      <c r="G4361" s="145" t="s">
        <v>8779</v>
      </c>
      <c r="H4361" s="170" t="s">
        <v>594</v>
      </c>
      <c r="I4361" s="145" t="s">
        <v>9968</v>
      </c>
      <c r="J4361" s="171" t="str">
        <f t="shared" si="340"/>
        <v>IC.IT.260515</v>
      </c>
      <c r="K4361" s="170" t="s">
        <v>12175</v>
      </c>
      <c r="L4361" s="145" t="str">
        <f t="shared" si="341"/>
        <v xml:space="preserve">     Bismuth Gauze (Xeroform)</v>
      </c>
      <c r="M4361" s="171" t="str">
        <f t="shared" si="342"/>
        <v>PI.IC.IT.260515.01</v>
      </c>
      <c r="N4361" s="171"/>
      <c r="O4361" s="171" t="str">
        <f t="shared" si="343"/>
        <v>PH.IC.IT.260515.01</v>
      </c>
      <c r="Q4361" s="171" t="str">
        <f t="shared" si="344"/>
        <v>CL.IC.IT.260515.01</v>
      </c>
      <c r="AR4361" s="145" t="s">
        <v>12773</v>
      </c>
      <c r="AS4361" s="145">
        <v>1749</v>
      </c>
    </row>
    <row r="4362" spans="1:45" s="145" customFormat="1" ht="16">
      <c r="A4362" s="145" t="s">
        <v>9344</v>
      </c>
      <c r="C4362" s="170" t="s">
        <v>10709</v>
      </c>
      <c r="E4362" s="170" t="s">
        <v>212</v>
      </c>
      <c r="F4362" s="145" t="s">
        <v>14613</v>
      </c>
      <c r="G4362" s="145" t="s">
        <v>13468</v>
      </c>
      <c r="H4362" s="170" t="s">
        <v>7863</v>
      </c>
      <c r="I4362" s="145" t="s">
        <v>8903</v>
      </c>
      <c r="J4362" s="171" t="str">
        <f t="shared" si="340"/>
        <v>IC.IT.260516</v>
      </c>
      <c r="K4362" s="170" t="s">
        <v>12175</v>
      </c>
      <c r="L4362" s="145" t="str">
        <f t="shared" si="341"/>
        <v xml:space="preserve">     Negative Pressure Wound Therapy:  </v>
      </c>
      <c r="M4362" s="171" t="str">
        <f t="shared" si="342"/>
        <v>PI.IC.IT.260516.01</v>
      </c>
      <c r="N4362" s="171"/>
      <c r="O4362" s="171" t="str">
        <f t="shared" si="343"/>
        <v>PH.IC.IT.260516.01</v>
      </c>
      <c r="Q4362" s="171" t="str">
        <f t="shared" si="344"/>
        <v>CL.IC.IT.260516.01</v>
      </c>
      <c r="AR4362" s="145" t="s">
        <v>12773</v>
      </c>
      <c r="AS4362" s="145">
        <v>1749</v>
      </c>
    </row>
    <row r="4363" spans="1:45" s="145" customFormat="1" ht="16">
      <c r="A4363" s="145" t="s">
        <v>9344</v>
      </c>
      <c r="C4363" s="170" t="s">
        <v>10709</v>
      </c>
      <c r="E4363" s="170" t="s">
        <v>212</v>
      </c>
      <c r="F4363" s="145" t="s">
        <v>14613</v>
      </c>
      <c r="G4363" s="145" t="s">
        <v>11447</v>
      </c>
      <c r="H4363" s="170" t="s">
        <v>12462</v>
      </c>
      <c r="I4363" s="145" t="s">
        <v>11448</v>
      </c>
      <c r="J4363" s="171" t="str">
        <f t="shared" si="340"/>
        <v>IC.IT.260517</v>
      </c>
      <c r="K4363" s="170" t="s">
        <v>12175</v>
      </c>
      <c r="L4363" s="145" t="str">
        <f t="shared" si="341"/>
        <v xml:space="preserve">     Non-adhering (Telfa)</v>
      </c>
      <c r="M4363" s="171" t="str">
        <f t="shared" si="342"/>
        <v>PI.IC.IT.260517.01</v>
      </c>
      <c r="N4363" s="171"/>
      <c r="O4363" s="171" t="str">
        <f t="shared" si="343"/>
        <v>PH.IC.IT.260517.01</v>
      </c>
      <c r="Q4363" s="171" t="str">
        <f t="shared" si="344"/>
        <v>CL.IC.IT.260517.01</v>
      </c>
      <c r="AR4363" s="145" t="s">
        <v>12773</v>
      </c>
      <c r="AS4363" s="145">
        <v>1749</v>
      </c>
    </row>
    <row r="4364" spans="1:45" s="145" customFormat="1" ht="16">
      <c r="A4364" s="145" t="s">
        <v>9344</v>
      </c>
      <c r="C4364" s="170" t="s">
        <v>10709</v>
      </c>
      <c r="E4364" s="170" t="s">
        <v>212</v>
      </c>
      <c r="F4364" s="145" t="s">
        <v>14613</v>
      </c>
      <c r="G4364" s="145" t="s">
        <v>10529</v>
      </c>
      <c r="H4364" s="170" t="s">
        <v>12602</v>
      </c>
      <c r="I4364" s="145" t="s">
        <v>12437</v>
      </c>
      <c r="J4364" s="171" t="str">
        <f t="shared" si="340"/>
        <v>IC.IT.260518</v>
      </c>
      <c r="K4364" s="170" t="s">
        <v>12175</v>
      </c>
      <c r="L4364" s="145" t="str">
        <f t="shared" si="341"/>
        <v xml:space="preserve">     Other: specify</v>
      </c>
      <c r="M4364" s="171" t="str">
        <f t="shared" si="342"/>
        <v>PI.IC.IT.260518.01</v>
      </c>
      <c r="N4364" s="171"/>
      <c r="O4364" s="171" t="str">
        <f t="shared" si="343"/>
        <v>PH.IC.IT.260518.01</v>
      </c>
      <c r="Q4364" s="171" t="str">
        <f t="shared" si="344"/>
        <v>CL.IC.IT.260518.01</v>
      </c>
      <c r="AR4364" s="145" t="s">
        <v>12773</v>
      </c>
      <c r="AS4364" s="145">
        <v>1749</v>
      </c>
    </row>
    <row r="4365" spans="1:45" s="145" customFormat="1" ht="16">
      <c r="A4365" s="145" t="s">
        <v>9344</v>
      </c>
      <c r="C4365" s="170" t="s">
        <v>10709</v>
      </c>
      <c r="E4365" s="170" t="s">
        <v>212</v>
      </c>
      <c r="F4365" s="145" t="s">
        <v>14613</v>
      </c>
      <c r="G4365" s="170" t="s">
        <v>8904</v>
      </c>
      <c r="H4365" s="170" t="s">
        <v>12604</v>
      </c>
      <c r="I4365" s="170" t="s">
        <v>8905</v>
      </c>
      <c r="J4365" s="171" t="str">
        <f t="shared" si="340"/>
        <v>IC.IT.260519</v>
      </c>
      <c r="K4365" s="170" t="s">
        <v>12175</v>
      </c>
      <c r="L4365" s="145" t="str">
        <f t="shared" si="341"/>
        <v xml:space="preserve">  ABD Pad</v>
      </c>
      <c r="M4365" s="171" t="str">
        <f t="shared" si="342"/>
        <v>PI.IC.IT.260519.01</v>
      </c>
      <c r="N4365" s="171"/>
      <c r="O4365" s="171" t="str">
        <f t="shared" si="343"/>
        <v>PH.IC.IT.260519.01</v>
      </c>
      <c r="Q4365" s="171" t="str">
        <f t="shared" si="344"/>
        <v>CL.IC.IT.260519.01</v>
      </c>
      <c r="R4365" s="145" t="s">
        <v>12465</v>
      </c>
      <c r="S4365" s="145">
        <v>786</v>
      </c>
      <c r="AR4365" s="145" t="s">
        <v>12773</v>
      </c>
      <c r="AS4365" s="145">
        <v>1749</v>
      </c>
    </row>
    <row r="4366" spans="1:45" s="145" customFormat="1" ht="16">
      <c r="A4366" s="145" t="s">
        <v>9344</v>
      </c>
      <c r="C4366" s="170" t="s">
        <v>10709</v>
      </c>
      <c r="E4366" s="170" t="s">
        <v>212</v>
      </c>
      <c r="F4366" s="145" t="s">
        <v>14613</v>
      </c>
      <c r="G4366" s="170" t="s">
        <v>8906</v>
      </c>
      <c r="H4366" s="170" t="s">
        <v>1000</v>
      </c>
      <c r="I4366" s="170" t="s">
        <v>8793</v>
      </c>
      <c r="J4366" s="171" t="str">
        <f t="shared" si="340"/>
        <v>IC.IT.260520</v>
      </c>
      <c r="K4366" s="170" t="s">
        <v>1702</v>
      </c>
      <c r="L4366" s="145" t="str">
        <f t="shared" si="341"/>
        <v xml:space="preserve">  Vaseline gauze</v>
      </c>
      <c r="M4366" s="171" t="str">
        <f t="shared" si="342"/>
        <v>PI.IC.IT.260520.01</v>
      </c>
      <c r="N4366" s="171"/>
      <c r="O4366" s="171" t="str">
        <f t="shared" si="343"/>
        <v>PH.IC.IT.260520.01</v>
      </c>
      <c r="Q4366" s="171" t="str">
        <f t="shared" si="344"/>
        <v>CL.IC.IT.260520.01</v>
      </c>
      <c r="R4366" s="145" t="s">
        <v>4415</v>
      </c>
      <c r="S4366" s="145">
        <v>787</v>
      </c>
      <c r="AR4366" s="145" t="s">
        <v>12773</v>
      </c>
      <c r="AS4366" s="145">
        <v>1749</v>
      </c>
    </row>
    <row r="4367" spans="1:45" s="145" customFormat="1" ht="16">
      <c r="A4367" s="145" t="s">
        <v>9344</v>
      </c>
      <c r="C4367" s="170" t="s">
        <v>10709</v>
      </c>
      <c r="D4367" s="145" t="s">
        <v>3803</v>
      </c>
      <c r="E4367" s="170" t="s">
        <v>6988</v>
      </c>
      <c r="F4367" s="145" t="s">
        <v>14613</v>
      </c>
      <c r="G4367" s="145" t="s">
        <v>11574</v>
      </c>
      <c r="H4367" s="170" t="s">
        <v>11848</v>
      </c>
      <c r="I4367" s="145" t="s">
        <v>11575</v>
      </c>
      <c r="J4367" s="171" t="str">
        <f t="shared" si="340"/>
        <v>IC.IT.260601</v>
      </c>
      <c r="K4367" s="170" t="s">
        <v>1702</v>
      </c>
      <c r="L4367" s="145" t="str">
        <f t="shared" si="341"/>
        <v xml:space="preserve">     Clean, dry and intact</v>
      </c>
      <c r="M4367" s="171" t="str">
        <f t="shared" si="342"/>
        <v>PI.IC.IT.260601.01</v>
      </c>
      <c r="N4367" s="171"/>
      <c r="O4367" s="171" t="str">
        <f t="shared" si="343"/>
        <v>PH.IC.IT.260601.01</v>
      </c>
      <c r="Q4367" s="171" t="str">
        <f t="shared" si="344"/>
        <v>CL.IC.IT.260601.01</v>
      </c>
      <c r="AR4367" s="145" t="s">
        <v>12773</v>
      </c>
      <c r="AS4367" s="145">
        <v>1749</v>
      </c>
    </row>
    <row r="4368" spans="1:45" s="145" customFormat="1" ht="16">
      <c r="A4368" s="145" t="s">
        <v>9344</v>
      </c>
      <c r="C4368" s="170" t="s">
        <v>10709</v>
      </c>
      <c r="E4368" s="170" t="s">
        <v>6988</v>
      </c>
      <c r="F4368" s="145" t="s">
        <v>14613</v>
      </c>
      <c r="G4368" s="145" t="s">
        <v>11410</v>
      </c>
      <c r="H4368" s="170" t="s">
        <v>12030</v>
      </c>
      <c r="I4368" s="145" t="s">
        <v>11411</v>
      </c>
      <c r="J4368" s="171" t="str">
        <f t="shared" si="340"/>
        <v>IC.IT.260602</v>
      </c>
      <c r="K4368" s="170" t="s">
        <v>1702</v>
      </c>
      <c r="L4368" s="145" t="str">
        <f t="shared" si="341"/>
        <v xml:space="preserve">     Reinforced: specify date/time</v>
      </c>
      <c r="M4368" s="171" t="str">
        <f t="shared" si="342"/>
        <v>PI.IC.IT.260602.01</v>
      </c>
      <c r="N4368" s="171"/>
      <c r="O4368" s="171" t="str">
        <f t="shared" si="343"/>
        <v>PH.IC.IT.260602.01</v>
      </c>
      <c r="Q4368" s="171" t="str">
        <f t="shared" si="344"/>
        <v>CL.IC.IT.260602.01</v>
      </c>
      <c r="AR4368" s="145" t="s">
        <v>12773</v>
      </c>
      <c r="AS4368" s="145">
        <v>1749</v>
      </c>
    </row>
    <row r="4369" spans="1:45" s="145" customFormat="1" ht="16">
      <c r="A4369" s="145" t="s">
        <v>9344</v>
      </c>
      <c r="C4369" s="170" t="s">
        <v>10709</v>
      </c>
      <c r="E4369" s="170" t="s">
        <v>6988</v>
      </c>
      <c r="F4369" s="145" t="s">
        <v>14613</v>
      </c>
      <c r="G4369" s="145" t="s">
        <v>8907</v>
      </c>
      <c r="H4369" s="170" t="s">
        <v>12032</v>
      </c>
      <c r="I4369" s="145" t="s">
        <v>11393</v>
      </c>
      <c r="J4369" s="171" t="str">
        <f t="shared" si="340"/>
        <v>IC.IT.260603</v>
      </c>
      <c r="K4369" s="170" t="s">
        <v>1702</v>
      </c>
      <c r="L4369" s="145" t="str">
        <f t="shared" si="341"/>
        <v xml:space="preserve">     Changed: specify date/time</v>
      </c>
      <c r="M4369" s="171" t="str">
        <f t="shared" si="342"/>
        <v>PI.IC.IT.260603.01</v>
      </c>
      <c r="N4369" s="171"/>
      <c r="O4369" s="171" t="str">
        <f t="shared" si="343"/>
        <v>PH.IC.IT.260603.01</v>
      </c>
      <c r="Q4369" s="171" t="str">
        <f t="shared" si="344"/>
        <v>CL.IC.IT.260603.01</v>
      </c>
      <c r="AR4369" s="145" t="s">
        <v>12773</v>
      </c>
      <c r="AS4369" s="145">
        <v>1749</v>
      </c>
    </row>
    <row r="4370" spans="1:45" s="145" customFormat="1" ht="16">
      <c r="A4370" s="145" t="s">
        <v>9344</v>
      </c>
      <c r="C4370" s="170" t="s">
        <v>10709</v>
      </c>
      <c r="E4370" s="170" t="s">
        <v>6988</v>
      </c>
      <c r="F4370" s="145" t="s">
        <v>14613</v>
      </c>
      <c r="G4370" s="145" t="s">
        <v>8784</v>
      </c>
      <c r="H4370" s="170" t="s">
        <v>12028</v>
      </c>
      <c r="I4370" s="145" t="s">
        <v>11961</v>
      </c>
      <c r="J4370" s="171" t="str">
        <f t="shared" si="340"/>
        <v>IC.IT.260604</v>
      </c>
      <c r="K4370" s="170" t="s">
        <v>1702</v>
      </c>
      <c r="L4370" s="145" t="str">
        <f t="shared" si="341"/>
        <v xml:space="preserve">     Wet to Dry: specify date/time</v>
      </c>
      <c r="M4370" s="171" t="str">
        <f t="shared" si="342"/>
        <v>PI.IC.IT.260604.01</v>
      </c>
      <c r="N4370" s="171"/>
      <c r="O4370" s="171" t="str">
        <f t="shared" si="343"/>
        <v>PH.IC.IT.260604.01</v>
      </c>
      <c r="Q4370" s="171" t="str">
        <f t="shared" si="344"/>
        <v>CL.IC.IT.260604.01</v>
      </c>
      <c r="AR4370" s="145" t="s">
        <v>12773</v>
      </c>
      <c r="AS4370" s="145">
        <v>1749</v>
      </c>
    </row>
    <row r="4371" spans="1:45" s="145" customFormat="1" ht="16">
      <c r="A4371" s="145" t="s">
        <v>9344</v>
      </c>
      <c r="C4371" s="170" t="s">
        <v>10709</v>
      </c>
      <c r="E4371" s="170" t="s">
        <v>6988</v>
      </c>
      <c r="F4371" s="145" t="s">
        <v>14613</v>
      </c>
      <c r="G4371" s="145" t="s">
        <v>8635</v>
      </c>
      <c r="H4371" s="170" t="s">
        <v>12210</v>
      </c>
      <c r="I4371" s="145" t="s">
        <v>8636</v>
      </c>
      <c r="J4371" s="171" t="str">
        <f t="shared" si="340"/>
        <v>IC.IT.260605</v>
      </c>
      <c r="K4371" s="170" t="s">
        <v>1702</v>
      </c>
      <c r="L4371" s="145" t="str">
        <f t="shared" si="341"/>
        <v xml:space="preserve">     Debriding Agent applied: BCMA</v>
      </c>
      <c r="M4371" s="171" t="str">
        <f t="shared" si="342"/>
        <v>PI.IC.IT.260605.01</v>
      </c>
      <c r="N4371" s="171"/>
      <c r="O4371" s="171" t="str">
        <f t="shared" si="343"/>
        <v>PH.IC.IT.260605.01</v>
      </c>
      <c r="Q4371" s="171" t="str">
        <f t="shared" si="344"/>
        <v>CL.IC.IT.260605.01</v>
      </c>
      <c r="AR4371" s="145" t="s">
        <v>12773</v>
      </c>
      <c r="AS4371" s="145">
        <v>1749</v>
      </c>
    </row>
    <row r="4372" spans="1:45" s="145" customFormat="1" ht="16">
      <c r="A4372" s="145" t="s">
        <v>9344</v>
      </c>
      <c r="C4372" s="170" t="s">
        <v>10709</v>
      </c>
      <c r="E4372" s="170" t="s">
        <v>6988</v>
      </c>
      <c r="F4372" s="145" t="s">
        <v>14613</v>
      </c>
      <c r="G4372" s="170" t="s">
        <v>8586</v>
      </c>
      <c r="H4372" s="170" t="s">
        <v>7863</v>
      </c>
      <c r="I4372" s="170" t="s">
        <v>8586</v>
      </c>
      <c r="J4372" s="171" t="str">
        <f t="shared" si="340"/>
        <v>IC.IT.260616</v>
      </c>
      <c r="K4372" s="170" t="s">
        <v>1702</v>
      </c>
      <c r="L4372" s="145" t="str">
        <f t="shared" si="341"/>
        <v xml:space="preserve">  Saturated</v>
      </c>
      <c r="M4372" s="171" t="str">
        <f t="shared" si="342"/>
        <v>PI.IC.IT.260616.01</v>
      </c>
      <c r="N4372" s="171"/>
      <c r="O4372" s="171" t="str">
        <f t="shared" si="343"/>
        <v>PH.IC.IT.260616.01</v>
      </c>
      <c r="Q4372" s="171" t="str">
        <f t="shared" si="344"/>
        <v>CL.IC.IT.260616.01</v>
      </c>
      <c r="R4372" s="145" t="s">
        <v>12465</v>
      </c>
      <c r="S4372" s="145">
        <v>154</v>
      </c>
      <c r="AR4372" s="145" t="s">
        <v>12773</v>
      </c>
      <c r="AS4372" s="145">
        <v>1749</v>
      </c>
    </row>
    <row r="4373" spans="1:45" s="145" customFormat="1" ht="16">
      <c r="A4373" s="145" t="s">
        <v>9344</v>
      </c>
      <c r="C4373" s="170" t="s">
        <v>10709</v>
      </c>
      <c r="E4373" s="170" t="s">
        <v>6988</v>
      </c>
      <c r="F4373" s="145" t="s">
        <v>14613</v>
      </c>
      <c r="G4373" s="170" t="s">
        <v>8527</v>
      </c>
      <c r="H4373" s="170" t="s">
        <v>6777</v>
      </c>
      <c r="I4373" s="170" t="s">
        <v>8527</v>
      </c>
      <c r="J4373" s="171" t="str">
        <f t="shared" si="340"/>
        <v>IC.IT.260617</v>
      </c>
      <c r="K4373" s="170" t="s">
        <v>1702</v>
      </c>
      <c r="L4373" s="145" t="str">
        <f t="shared" si="341"/>
        <v xml:space="preserve">  Stained</v>
      </c>
      <c r="M4373" s="171" t="str">
        <f t="shared" si="342"/>
        <v>PI.IC.IT.260617.01</v>
      </c>
      <c r="N4373" s="171"/>
      <c r="O4373" s="171" t="str">
        <f t="shared" si="343"/>
        <v>PH.IC.IT.260617.01</v>
      </c>
      <c r="Q4373" s="171" t="str">
        <f t="shared" si="344"/>
        <v>CL.IC.IT.260617.01</v>
      </c>
      <c r="R4373" s="145" t="s">
        <v>12465</v>
      </c>
      <c r="S4373" s="145">
        <v>155</v>
      </c>
      <c r="AR4373" s="145" t="s">
        <v>12773</v>
      </c>
      <c r="AS4373" s="145">
        <v>1749</v>
      </c>
    </row>
    <row r="4374" spans="1:45" s="145" customFormat="1" ht="16">
      <c r="A4374" s="145" t="s">
        <v>9344</v>
      </c>
      <c r="C4374" s="170" t="s">
        <v>10709</v>
      </c>
      <c r="E4374" s="170" t="s">
        <v>6988</v>
      </c>
      <c r="F4374" s="145" t="s">
        <v>14613</v>
      </c>
      <c r="G4374" s="170" t="s">
        <v>8528</v>
      </c>
      <c r="H4374" s="170" t="s">
        <v>208</v>
      </c>
      <c r="I4374" s="170" t="s">
        <v>8528</v>
      </c>
      <c r="J4374" s="171" t="str">
        <f t="shared" si="340"/>
        <v>IC.IT.260618</v>
      </c>
      <c r="K4374" s="170" t="s">
        <v>1702</v>
      </c>
      <c r="L4374" s="145" t="str">
        <f t="shared" si="341"/>
        <v xml:space="preserve">  Intact</v>
      </c>
      <c r="M4374" s="171" t="str">
        <f t="shared" si="342"/>
        <v>PI.IC.IT.260618.01</v>
      </c>
      <c r="N4374" s="171"/>
      <c r="O4374" s="171" t="str">
        <f t="shared" si="343"/>
        <v>PH.IC.IT.260618.01</v>
      </c>
      <c r="Q4374" s="171" t="str">
        <f t="shared" si="344"/>
        <v>CL.IC.IT.260618.01</v>
      </c>
      <c r="R4374" s="145" t="s">
        <v>12465</v>
      </c>
      <c r="S4374" s="145">
        <v>156</v>
      </c>
      <c r="AR4374" s="145" t="s">
        <v>12773</v>
      </c>
      <c r="AS4374" s="145">
        <v>1749</v>
      </c>
    </row>
    <row r="4375" spans="1:45" s="145" customFormat="1" ht="16">
      <c r="A4375" s="145" t="s">
        <v>9344</v>
      </c>
      <c r="C4375" s="170" t="s">
        <v>10709</v>
      </c>
      <c r="E4375" s="170" t="s">
        <v>6988</v>
      </c>
      <c r="F4375" s="145" t="s">
        <v>14613</v>
      </c>
      <c r="G4375" s="170" t="s">
        <v>8644</v>
      </c>
      <c r="H4375" s="170" t="s">
        <v>217</v>
      </c>
      <c r="I4375" s="170" t="s">
        <v>8644</v>
      </c>
      <c r="J4375" s="171" t="str">
        <f t="shared" si="340"/>
        <v>IC.IT.260619</v>
      </c>
      <c r="K4375" s="170" t="s">
        <v>1702</v>
      </c>
      <c r="L4375" s="145" t="str">
        <f t="shared" si="341"/>
        <v xml:space="preserve">  Clean</v>
      </c>
      <c r="M4375" s="171" t="str">
        <f t="shared" si="342"/>
        <v>PI.IC.IT.260619.01</v>
      </c>
      <c r="N4375" s="171"/>
      <c r="O4375" s="171" t="str">
        <f t="shared" si="343"/>
        <v>PH.IC.IT.260619.01</v>
      </c>
      <c r="Q4375" s="171" t="str">
        <f t="shared" si="344"/>
        <v>CL.IC.IT.260619.01</v>
      </c>
      <c r="R4375" s="145" t="s">
        <v>12465</v>
      </c>
      <c r="S4375" s="145">
        <v>157</v>
      </c>
      <c r="AR4375" s="145" t="s">
        <v>12773</v>
      </c>
      <c r="AS4375" s="145">
        <v>1749</v>
      </c>
    </row>
    <row r="4376" spans="1:45" s="145" customFormat="1" ht="16">
      <c r="A4376" s="145" t="s">
        <v>9344</v>
      </c>
      <c r="C4376" s="170" t="s">
        <v>10709</v>
      </c>
      <c r="E4376" s="170" t="s">
        <v>6988</v>
      </c>
      <c r="F4376" s="145" t="s">
        <v>14613</v>
      </c>
      <c r="G4376" s="170" t="s">
        <v>8643</v>
      </c>
      <c r="H4376" s="170" t="s">
        <v>1000</v>
      </c>
      <c r="I4376" s="170" t="s">
        <v>8643</v>
      </c>
      <c r="J4376" s="171" t="str">
        <f t="shared" si="340"/>
        <v>IC.IT.260620</v>
      </c>
      <c r="K4376" s="170" t="s">
        <v>1702</v>
      </c>
      <c r="L4376" s="145" t="str">
        <f t="shared" si="341"/>
        <v xml:space="preserve">  Dry</v>
      </c>
      <c r="M4376" s="171" t="str">
        <f t="shared" si="342"/>
        <v>PI.IC.IT.260620.01</v>
      </c>
      <c r="N4376" s="171"/>
      <c r="O4376" s="171" t="str">
        <f t="shared" si="343"/>
        <v>PH.IC.IT.260620.01</v>
      </c>
      <c r="Q4376" s="171" t="str">
        <f t="shared" si="344"/>
        <v>CL.IC.IT.260620.01</v>
      </c>
      <c r="R4376" s="145" t="s">
        <v>12465</v>
      </c>
      <c r="S4376" s="145">
        <v>158</v>
      </c>
      <c r="AR4376" s="145" t="s">
        <v>12773</v>
      </c>
      <c r="AS4376" s="145">
        <v>1749</v>
      </c>
    </row>
    <row r="4377" spans="1:45" s="145" customFormat="1" ht="16">
      <c r="A4377" s="145" t="s">
        <v>9344</v>
      </c>
      <c r="C4377" s="170" t="s">
        <v>10709</v>
      </c>
      <c r="D4377" s="145" t="s">
        <v>8645</v>
      </c>
      <c r="E4377" s="170" t="s">
        <v>573</v>
      </c>
      <c r="F4377" s="145" t="s">
        <v>14613</v>
      </c>
      <c r="G4377" s="145" t="s">
        <v>11866</v>
      </c>
      <c r="H4377" s="170" t="s">
        <v>12212</v>
      </c>
      <c r="I4377" s="145" t="s">
        <v>11964</v>
      </c>
      <c r="J4377" s="171" t="str">
        <f t="shared" si="340"/>
        <v>IC.IT.260706</v>
      </c>
      <c r="K4377" s="170" t="s">
        <v>12175</v>
      </c>
      <c r="L4377" s="145" t="str">
        <f t="shared" si="341"/>
        <v xml:space="preserve">     Normal Saline</v>
      </c>
      <c r="M4377" s="171" t="str">
        <f t="shared" si="342"/>
        <v>PI.IC.IT.260706.01</v>
      </c>
      <c r="N4377" s="171"/>
      <c r="O4377" s="171" t="str">
        <f t="shared" si="343"/>
        <v>PH.IC.IT.260706.01</v>
      </c>
      <c r="Q4377" s="171" t="str">
        <f t="shared" si="344"/>
        <v>CL.IC.IT.260706.01</v>
      </c>
      <c r="AR4377" s="145" t="s">
        <v>12773</v>
      </c>
      <c r="AS4377" s="145">
        <v>1749</v>
      </c>
    </row>
    <row r="4378" spans="1:45" s="145" customFormat="1" ht="16">
      <c r="A4378" s="145" t="s">
        <v>9344</v>
      </c>
      <c r="C4378" s="170" t="s">
        <v>10709</v>
      </c>
      <c r="E4378" s="170" t="s">
        <v>573</v>
      </c>
      <c r="F4378" s="145" t="s">
        <v>14613</v>
      </c>
      <c r="G4378" s="145" t="s">
        <v>8923</v>
      </c>
      <c r="H4378" s="170" t="s">
        <v>12225</v>
      </c>
      <c r="I4378" s="145" t="s">
        <v>9673</v>
      </c>
      <c r="J4378" s="171" t="str">
        <f t="shared" si="340"/>
        <v>IC.IT.260707</v>
      </c>
      <c r="K4378" s="170" t="s">
        <v>12175</v>
      </c>
      <c r="L4378" s="145" t="str">
        <f t="shared" si="341"/>
        <v xml:space="preserve">     Wound cleanser</v>
      </c>
      <c r="M4378" s="171" t="str">
        <f t="shared" si="342"/>
        <v>PI.IC.IT.260707.01</v>
      </c>
      <c r="N4378" s="171"/>
      <c r="O4378" s="171" t="str">
        <f t="shared" si="343"/>
        <v>PH.IC.IT.260707.01</v>
      </c>
      <c r="Q4378" s="171" t="str">
        <f t="shared" si="344"/>
        <v>CL.IC.IT.260707.01</v>
      </c>
      <c r="AR4378" s="145" t="s">
        <v>12773</v>
      </c>
      <c r="AS4378" s="145">
        <v>1749</v>
      </c>
    </row>
    <row r="4379" spans="1:45" s="145" customFormat="1" ht="16">
      <c r="A4379" s="145" t="s">
        <v>9344</v>
      </c>
      <c r="C4379" s="170" t="s">
        <v>10709</v>
      </c>
      <c r="E4379" s="170" t="s">
        <v>573</v>
      </c>
      <c r="F4379" s="145" t="s">
        <v>14613</v>
      </c>
      <c r="G4379" s="145" t="s">
        <v>9665</v>
      </c>
      <c r="H4379" s="170" t="s">
        <v>11638</v>
      </c>
      <c r="I4379" s="145" t="s">
        <v>10703</v>
      </c>
      <c r="J4379" s="171" t="str">
        <f t="shared" si="340"/>
        <v>IC.IT.260708</v>
      </c>
      <c r="K4379" s="170" t="s">
        <v>12175</v>
      </c>
      <c r="L4379" s="145" t="str">
        <f t="shared" si="341"/>
        <v xml:space="preserve">      Other: specify</v>
      </c>
      <c r="M4379" s="171" t="str">
        <f t="shared" si="342"/>
        <v>PI.IC.IT.260708.01</v>
      </c>
      <c r="N4379" s="171"/>
      <c r="O4379" s="171" t="str">
        <f t="shared" si="343"/>
        <v>PH.IC.IT.260708.01</v>
      </c>
      <c r="Q4379" s="171" t="str">
        <f t="shared" si="344"/>
        <v>CL.IC.IT.260708.01</v>
      </c>
      <c r="AR4379" s="145" t="s">
        <v>12773</v>
      </c>
      <c r="AS4379" s="145">
        <v>1749</v>
      </c>
    </row>
    <row r="4380" spans="1:45" s="145" customFormat="1" ht="16">
      <c r="A4380" s="145" t="s">
        <v>9344</v>
      </c>
      <c r="C4380" s="170" t="s">
        <v>10709</v>
      </c>
      <c r="E4380" s="170" t="s">
        <v>573</v>
      </c>
      <c r="F4380" s="145" t="s">
        <v>14613</v>
      </c>
      <c r="G4380" s="170" t="s">
        <v>8791</v>
      </c>
      <c r="H4380" s="170" t="s">
        <v>7863</v>
      </c>
      <c r="I4380" s="170" t="s">
        <v>8791</v>
      </c>
      <c r="J4380" s="171" t="str">
        <f t="shared" si="340"/>
        <v>IC.IT.260716</v>
      </c>
      <c r="K4380" s="170" t="s">
        <v>12175</v>
      </c>
      <c r="L4380" s="145" t="str">
        <f t="shared" si="341"/>
        <v xml:space="preserve"> Betadine</v>
      </c>
      <c r="M4380" s="171" t="str">
        <f t="shared" si="342"/>
        <v>PI.IC.IT.260716.01</v>
      </c>
      <c r="N4380" s="171"/>
      <c r="O4380" s="171" t="str">
        <f t="shared" si="343"/>
        <v>PH.IC.IT.260716.01</v>
      </c>
      <c r="Q4380" s="171" t="str">
        <f t="shared" si="344"/>
        <v>CL.IC.IT.260716.01</v>
      </c>
      <c r="R4380" s="145" t="s">
        <v>12465</v>
      </c>
      <c r="S4380" s="145">
        <v>790</v>
      </c>
      <c r="AR4380" s="145" t="s">
        <v>12773</v>
      </c>
      <c r="AS4380" s="145">
        <v>1749</v>
      </c>
    </row>
    <row r="4381" spans="1:45" s="145" customFormat="1" ht="16">
      <c r="A4381" s="145" t="s">
        <v>9344</v>
      </c>
      <c r="C4381" s="170" t="s">
        <v>10709</v>
      </c>
      <c r="E4381" s="170" t="s">
        <v>573</v>
      </c>
      <c r="F4381" s="145" t="s">
        <v>14613</v>
      </c>
      <c r="G4381" s="170" t="s">
        <v>8792</v>
      </c>
      <c r="H4381" s="170" t="s">
        <v>12462</v>
      </c>
      <c r="I4381" s="170" t="s">
        <v>8792</v>
      </c>
      <c r="J4381" s="171" t="str">
        <f t="shared" si="340"/>
        <v>IC.IT.260717</v>
      </c>
      <c r="K4381" s="170" t="s">
        <v>12175</v>
      </c>
      <c r="L4381" s="145" t="str">
        <f t="shared" si="341"/>
        <v xml:space="preserve"> Chlorhexadine</v>
      </c>
      <c r="M4381" s="171" t="str">
        <f t="shared" si="342"/>
        <v>PI.IC.IT.260717.01</v>
      </c>
      <c r="N4381" s="171"/>
      <c r="O4381" s="171" t="str">
        <f t="shared" si="343"/>
        <v>PH.IC.IT.260717.01</v>
      </c>
      <c r="Q4381" s="171" t="str">
        <f t="shared" si="344"/>
        <v>CL.IC.IT.260717.01</v>
      </c>
      <c r="R4381" s="145" t="s">
        <v>12465</v>
      </c>
      <c r="S4381" s="145">
        <v>792</v>
      </c>
      <c r="AR4381" s="145" t="s">
        <v>12773</v>
      </c>
      <c r="AS4381" s="145">
        <v>1749</v>
      </c>
    </row>
    <row r="4382" spans="1:45" s="145" customFormat="1" ht="16">
      <c r="A4382" s="145" t="s">
        <v>9344</v>
      </c>
      <c r="C4382" s="170" t="s">
        <v>10709</v>
      </c>
      <c r="E4382" s="170" t="s">
        <v>573</v>
      </c>
      <c r="F4382" s="145" t="s">
        <v>14613</v>
      </c>
      <c r="G4382" s="170" t="s">
        <v>8935</v>
      </c>
      <c r="H4382" s="170" t="s">
        <v>208</v>
      </c>
      <c r="I4382" s="170" t="s">
        <v>8935</v>
      </c>
      <c r="J4382" s="171" t="str">
        <f t="shared" si="340"/>
        <v>IC.IT.260718</v>
      </c>
      <c r="K4382" s="170" t="s">
        <v>1702</v>
      </c>
      <c r="L4382" s="145" t="str">
        <f t="shared" si="341"/>
        <v xml:space="preserve">  Distilled Water</v>
      </c>
      <c r="M4382" s="171" t="str">
        <f t="shared" si="342"/>
        <v>PI.IC.IT.260718.01</v>
      </c>
      <c r="N4382" s="171"/>
      <c r="O4382" s="171" t="str">
        <f t="shared" si="343"/>
        <v>PH.IC.IT.260718.01</v>
      </c>
      <c r="Q4382" s="171" t="str">
        <f t="shared" si="344"/>
        <v>CL.IC.IT.260718.01</v>
      </c>
      <c r="R4382" s="145" t="s">
        <v>12465</v>
      </c>
      <c r="S4382" s="145">
        <v>793</v>
      </c>
      <c r="AR4382" s="145" t="s">
        <v>12773</v>
      </c>
      <c r="AS4382" s="145">
        <v>1749</v>
      </c>
    </row>
    <row r="4383" spans="1:45" s="145" customFormat="1" ht="16">
      <c r="A4383" s="145" t="s">
        <v>9344</v>
      </c>
      <c r="C4383" s="170" t="s">
        <v>10709</v>
      </c>
      <c r="E4383" s="170" t="s">
        <v>573</v>
      </c>
      <c r="F4383" s="145" t="s">
        <v>14613</v>
      </c>
      <c r="G4383" s="170" t="s">
        <v>8691</v>
      </c>
      <c r="H4383" s="170" t="s">
        <v>217</v>
      </c>
      <c r="I4383" s="170" t="s">
        <v>8691</v>
      </c>
      <c r="J4383" s="171" t="str">
        <f t="shared" si="340"/>
        <v>IC.IT.260719</v>
      </c>
      <c r="K4383" s="170" t="s">
        <v>1702</v>
      </c>
      <c r="L4383" s="145" t="str">
        <f t="shared" si="341"/>
        <v>Peroxide</v>
      </c>
      <c r="M4383" s="171" t="str">
        <f t="shared" si="342"/>
        <v>PI.IC.IT.260719.01</v>
      </c>
      <c r="N4383" s="171"/>
      <c r="O4383" s="171" t="str">
        <f t="shared" si="343"/>
        <v>PH.IC.IT.260719.01</v>
      </c>
      <c r="Q4383" s="171" t="str">
        <f t="shared" si="344"/>
        <v>CL.IC.IT.260719.01</v>
      </c>
      <c r="R4383" s="145" t="s">
        <v>12465</v>
      </c>
      <c r="S4383" s="145">
        <v>793</v>
      </c>
      <c r="AR4383" s="145" t="s">
        <v>12773</v>
      </c>
      <c r="AS4383" s="145">
        <v>1749</v>
      </c>
    </row>
    <row r="4384" spans="1:45" s="145" customFormat="1" ht="16">
      <c r="A4384" s="145" t="s">
        <v>9344</v>
      </c>
      <c r="C4384" s="170" t="s">
        <v>10709</v>
      </c>
      <c r="E4384" s="170" t="s">
        <v>573</v>
      </c>
      <c r="F4384" s="145" t="s">
        <v>14613</v>
      </c>
      <c r="G4384" s="170" t="s">
        <v>8692</v>
      </c>
      <c r="H4384" s="170" t="s">
        <v>1000</v>
      </c>
      <c r="I4384" s="170" t="s">
        <v>8692</v>
      </c>
      <c r="J4384" s="171" t="str">
        <f t="shared" si="340"/>
        <v>IC.IT.260720</v>
      </c>
      <c r="K4384" s="170" t="s">
        <v>1702</v>
      </c>
      <c r="L4384" s="145" t="str">
        <f t="shared" si="341"/>
        <v xml:space="preserve">  Dakins Solution</v>
      </c>
      <c r="M4384" s="171" t="str">
        <f t="shared" si="342"/>
        <v>PI.IC.IT.260720.01</v>
      </c>
      <c r="N4384" s="171"/>
      <c r="O4384" s="171" t="str">
        <f t="shared" si="343"/>
        <v>PH.IC.IT.260720.01</v>
      </c>
      <c r="Q4384" s="171" t="str">
        <f t="shared" si="344"/>
        <v>CL.IC.IT.260720.01</v>
      </c>
      <c r="R4384" s="145" t="s">
        <v>4415</v>
      </c>
      <c r="S4384" s="145">
        <v>794</v>
      </c>
      <c r="AR4384" s="145" t="s">
        <v>12773</v>
      </c>
      <c r="AS4384" s="145">
        <v>1749</v>
      </c>
    </row>
    <row r="4385" spans="1:45" s="145" customFormat="1" ht="16">
      <c r="A4385" s="145" t="s">
        <v>9344</v>
      </c>
      <c r="C4385" s="170" t="s">
        <v>10709</v>
      </c>
      <c r="D4385" s="145" t="s">
        <v>8638</v>
      </c>
      <c r="E4385" s="170" t="s">
        <v>92</v>
      </c>
      <c r="F4385" s="145" t="s">
        <v>14613</v>
      </c>
      <c r="G4385" s="145" t="s">
        <v>11470</v>
      </c>
      <c r="H4385" s="170" t="s">
        <v>11639</v>
      </c>
      <c r="I4385" s="145" t="s">
        <v>12157</v>
      </c>
      <c r="J4385" s="171" t="str">
        <f t="shared" si="340"/>
        <v>IC.IT.260809</v>
      </c>
      <c r="K4385" s="170" t="s">
        <v>12175</v>
      </c>
      <c r="L4385" s="145" t="str">
        <f t="shared" si="341"/>
        <v xml:space="preserve">     Drsg drainage none</v>
      </c>
      <c r="M4385" s="171" t="str">
        <f t="shared" si="342"/>
        <v>PI.IC.IT.260809.01</v>
      </c>
      <c r="N4385" s="171"/>
      <c r="O4385" s="171" t="str">
        <f t="shared" si="343"/>
        <v>PH.IC.IT.260809.01</v>
      </c>
      <c r="Q4385" s="171" t="str">
        <f t="shared" si="344"/>
        <v>CL.IC.IT.260809.01</v>
      </c>
      <c r="AR4385" s="145" t="s">
        <v>12773</v>
      </c>
      <c r="AS4385" s="145">
        <v>1749</v>
      </c>
    </row>
    <row r="4386" spans="1:45" s="145" customFormat="1" ht="16">
      <c r="A4386" s="145" t="s">
        <v>9344</v>
      </c>
      <c r="C4386" s="170" t="s">
        <v>10709</v>
      </c>
      <c r="E4386" s="170" t="s">
        <v>92</v>
      </c>
      <c r="F4386" s="145" t="s">
        <v>14613</v>
      </c>
      <c r="G4386" s="145" t="s">
        <v>11471</v>
      </c>
      <c r="H4386" s="170" t="s">
        <v>11829</v>
      </c>
      <c r="I4386" s="145" t="s">
        <v>11400</v>
      </c>
      <c r="J4386" s="171" t="str">
        <f t="shared" si="340"/>
        <v>IC.IT.260810</v>
      </c>
      <c r="K4386" s="170" t="s">
        <v>12175</v>
      </c>
      <c r="L4386" s="145" t="str">
        <f t="shared" si="341"/>
        <v xml:space="preserve">     Drsg scant amount drainage</v>
      </c>
      <c r="M4386" s="171" t="str">
        <f t="shared" si="342"/>
        <v>PI.IC.IT.260810.01</v>
      </c>
      <c r="N4386" s="171"/>
      <c r="O4386" s="171" t="str">
        <f t="shared" si="343"/>
        <v>PH.IC.IT.260810.01</v>
      </c>
      <c r="Q4386" s="171" t="str">
        <f t="shared" si="344"/>
        <v>CL.IC.IT.260810.01</v>
      </c>
      <c r="AR4386" s="145" t="s">
        <v>12773</v>
      </c>
      <c r="AS4386" s="145">
        <v>1749</v>
      </c>
    </row>
    <row r="4387" spans="1:45" s="145" customFormat="1" ht="16">
      <c r="A4387" s="145" t="s">
        <v>9344</v>
      </c>
      <c r="C4387" s="170" t="s">
        <v>10709</v>
      </c>
      <c r="E4387" s="170" t="s">
        <v>92</v>
      </c>
      <c r="F4387" s="145" t="s">
        <v>14613</v>
      </c>
      <c r="G4387" s="145" t="s">
        <v>11313</v>
      </c>
      <c r="H4387" s="170" t="s">
        <v>155</v>
      </c>
      <c r="I4387" s="145" t="s">
        <v>11730</v>
      </c>
      <c r="J4387" s="171" t="str">
        <f t="shared" si="340"/>
        <v>IC.IT.260811</v>
      </c>
      <c r="K4387" s="170" t="s">
        <v>12175</v>
      </c>
      <c r="L4387" s="145" t="str">
        <f t="shared" si="341"/>
        <v xml:space="preserve">     Drsg small amount drainage</v>
      </c>
      <c r="M4387" s="171" t="str">
        <f t="shared" si="342"/>
        <v>PI.IC.IT.260811.01</v>
      </c>
      <c r="N4387" s="171"/>
      <c r="O4387" s="171" t="str">
        <f t="shared" si="343"/>
        <v>PH.IC.IT.260811.01</v>
      </c>
      <c r="Q4387" s="171" t="str">
        <f t="shared" si="344"/>
        <v>CL.IC.IT.260811.01</v>
      </c>
      <c r="AR4387" s="145" t="s">
        <v>12773</v>
      </c>
      <c r="AS4387" s="145">
        <v>1749</v>
      </c>
    </row>
    <row r="4388" spans="1:45" s="145" customFormat="1" ht="16">
      <c r="A4388" s="145" t="s">
        <v>9344</v>
      </c>
      <c r="C4388" s="170" t="s">
        <v>10709</v>
      </c>
      <c r="E4388" s="170" t="s">
        <v>92</v>
      </c>
      <c r="F4388" s="145" t="s">
        <v>14613</v>
      </c>
      <c r="G4388" s="145" t="s">
        <v>11314</v>
      </c>
      <c r="H4388" s="170" t="s">
        <v>153</v>
      </c>
      <c r="I4388" s="145" t="s">
        <v>11732</v>
      </c>
      <c r="J4388" s="171" t="str">
        <f t="shared" si="340"/>
        <v>IC.IT.260812</v>
      </c>
      <c r="K4388" s="170" t="s">
        <v>12175</v>
      </c>
      <c r="L4388" s="145" t="str">
        <f t="shared" si="341"/>
        <v xml:space="preserve">     Drsg moderate amount drainage</v>
      </c>
      <c r="M4388" s="171" t="str">
        <f t="shared" si="342"/>
        <v>PI.IC.IT.260812.01</v>
      </c>
      <c r="N4388" s="171"/>
      <c r="O4388" s="171" t="str">
        <f t="shared" si="343"/>
        <v>PH.IC.IT.260812.01</v>
      </c>
      <c r="Q4388" s="171" t="str">
        <f t="shared" si="344"/>
        <v>CL.IC.IT.260812.01</v>
      </c>
      <c r="AR4388" s="145" t="s">
        <v>12773</v>
      </c>
      <c r="AS4388" s="145">
        <v>1749</v>
      </c>
    </row>
    <row r="4389" spans="1:45" s="145" customFormat="1" ht="16">
      <c r="A4389" s="145" t="s">
        <v>9344</v>
      </c>
      <c r="C4389" s="170" t="s">
        <v>10709</v>
      </c>
      <c r="E4389" s="170" t="s">
        <v>92</v>
      </c>
      <c r="F4389" s="145" t="s">
        <v>14613</v>
      </c>
      <c r="G4389" s="145" t="s">
        <v>8693</v>
      </c>
      <c r="H4389" s="170" t="s">
        <v>215</v>
      </c>
      <c r="I4389" s="145" t="s">
        <v>11316</v>
      </c>
      <c r="J4389" s="171" t="str">
        <f t="shared" si="340"/>
        <v>IC.IT.260813</v>
      </c>
      <c r="K4389" s="170" t="s">
        <v>12175</v>
      </c>
      <c r="L4389" s="145" t="str">
        <f t="shared" si="341"/>
        <v xml:space="preserve">     Drsg heavy amount drainage </v>
      </c>
      <c r="M4389" s="171" t="str">
        <f t="shared" si="342"/>
        <v>PI.IC.IT.260813.01</v>
      </c>
      <c r="N4389" s="171"/>
      <c r="O4389" s="171" t="str">
        <f t="shared" si="343"/>
        <v>PH.IC.IT.260813.01</v>
      </c>
      <c r="Q4389" s="171" t="str">
        <f t="shared" si="344"/>
        <v>CL.IC.IT.260813.01</v>
      </c>
      <c r="AR4389" s="145" t="s">
        <v>12773</v>
      </c>
      <c r="AS4389" s="145">
        <v>1749</v>
      </c>
    </row>
    <row r="4390" spans="1:45" s="145" customFormat="1" ht="16">
      <c r="A4390" s="145" t="s">
        <v>9344</v>
      </c>
      <c r="C4390" s="170" t="s">
        <v>10709</v>
      </c>
      <c r="E4390" s="170" t="s">
        <v>92</v>
      </c>
      <c r="F4390" s="145" t="s">
        <v>14613</v>
      </c>
      <c r="G4390" s="145" t="s">
        <v>8694</v>
      </c>
      <c r="H4390" s="170" t="s">
        <v>4082</v>
      </c>
      <c r="I4390" s="145" t="s">
        <v>11734</v>
      </c>
      <c r="J4390" s="171" t="str">
        <f t="shared" si="340"/>
        <v>IC.IT.260814</v>
      </c>
      <c r="K4390" s="170" t="s">
        <v>12175</v>
      </c>
      <c r="L4390" s="145" t="str">
        <f t="shared" si="341"/>
        <v xml:space="preserve">     Drsg drainage large amount</v>
      </c>
      <c r="M4390" s="171" t="str">
        <f t="shared" si="342"/>
        <v>PI.IC.IT.260814.01</v>
      </c>
      <c r="N4390" s="171"/>
      <c r="O4390" s="171" t="str">
        <f t="shared" si="343"/>
        <v>PH.IC.IT.260814.01</v>
      </c>
      <c r="Q4390" s="171" t="str">
        <f t="shared" si="344"/>
        <v>CL.IC.IT.260814.01</v>
      </c>
      <c r="AR4390" s="145" t="s">
        <v>12773</v>
      </c>
      <c r="AS4390" s="145">
        <v>1749</v>
      </c>
    </row>
    <row r="4391" spans="1:45" s="145" customFormat="1" ht="16">
      <c r="A4391" s="145" t="s">
        <v>9344</v>
      </c>
      <c r="C4391" s="170" t="s">
        <v>10709</v>
      </c>
      <c r="E4391" s="170" t="s">
        <v>92</v>
      </c>
      <c r="F4391" s="145" t="s">
        <v>14613</v>
      </c>
      <c r="G4391" s="145" t="s">
        <v>8530</v>
      </c>
      <c r="H4391" s="170" t="s">
        <v>594</v>
      </c>
      <c r="I4391" s="145" t="s">
        <v>11933</v>
      </c>
      <c r="J4391" s="171" t="str">
        <f t="shared" si="340"/>
        <v>IC.IT.260815</v>
      </c>
      <c r="K4391" s="170" t="s">
        <v>12175</v>
      </c>
      <c r="L4391" s="145" t="str">
        <f t="shared" si="341"/>
        <v xml:space="preserve">     Drsg drainage copious amount </v>
      </c>
      <c r="M4391" s="171" t="str">
        <f t="shared" si="342"/>
        <v>PI.IC.IT.260815.01</v>
      </c>
      <c r="N4391" s="171"/>
      <c r="O4391" s="171" t="str">
        <f t="shared" si="343"/>
        <v>PH.IC.IT.260815.01</v>
      </c>
      <c r="Q4391" s="171" t="str">
        <f t="shared" si="344"/>
        <v>CL.IC.IT.260815.01</v>
      </c>
      <c r="AR4391" s="145" t="s">
        <v>12773</v>
      </c>
      <c r="AS4391" s="145">
        <v>1749</v>
      </c>
    </row>
    <row r="4392" spans="1:45" s="145" customFormat="1" ht="16">
      <c r="A4392" s="145" t="s">
        <v>9344</v>
      </c>
      <c r="C4392" s="170" t="s">
        <v>10709</v>
      </c>
      <c r="D4392" s="145" t="s">
        <v>8639</v>
      </c>
      <c r="E4392" s="170" t="s">
        <v>93</v>
      </c>
      <c r="F4392" s="145" t="s">
        <v>14613</v>
      </c>
      <c r="G4392" s="145" t="s">
        <v>8531</v>
      </c>
      <c r="H4392" s="170" t="s">
        <v>11848</v>
      </c>
      <c r="I4392" s="145" t="s">
        <v>11753</v>
      </c>
      <c r="J4392" s="171" t="str">
        <f t="shared" si="340"/>
        <v>IC.IT.260901</v>
      </c>
      <c r="K4392" s="170" t="s">
        <v>12175</v>
      </c>
      <c r="L4392" s="145" t="str">
        <f t="shared" si="341"/>
        <v xml:space="preserve">     Drsg drainage unchanged</v>
      </c>
      <c r="M4392" s="171" t="str">
        <f t="shared" si="342"/>
        <v>PI.IC.IT.260901.01</v>
      </c>
      <c r="N4392" s="171"/>
      <c r="O4392" s="171" t="str">
        <f t="shared" si="343"/>
        <v>PH.IC.IT.260901.01</v>
      </c>
      <c r="Q4392" s="171" t="str">
        <f t="shared" si="344"/>
        <v>CL.IC.IT.260901.01</v>
      </c>
      <c r="AR4392" s="145" t="s">
        <v>12773</v>
      </c>
      <c r="AS4392" s="145">
        <v>1749</v>
      </c>
    </row>
    <row r="4393" spans="1:45" s="145" customFormat="1" ht="16">
      <c r="A4393" s="145" t="s">
        <v>9344</v>
      </c>
      <c r="C4393" s="170" t="s">
        <v>10709</v>
      </c>
      <c r="E4393" s="170" t="s">
        <v>93</v>
      </c>
      <c r="F4393" s="145" t="s">
        <v>14613</v>
      </c>
      <c r="G4393" s="145" t="s">
        <v>11651</v>
      </c>
      <c r="H4393" s="170" t="s">
        <v>12030</v>
      </c>
      <c r="I4393" s="145" t="s">
        <v>11752</v>
      </c>
      <c r="J4393" s="171" t="str">
        <f t="shared" si="340"/>
        <v>IC.IT.260902</v>
      </c>
      <c r="K4393" s="170" t="s">
        <v>12175</v>
      </c>
      <c r="L4393" s="145" t="str">
        <f t="shared" si="341"/>
        <v xml:space="preserve">     Drsg drainage decreasing</v>
      </c>
      <c r="M4393" s="171" t="str">
        <f t="shared" si="342"/>
        <v>PI.IC.IT.260902.01</v>
      </c>
      <c r="N4393" s="171"/>
      <c r="O4393" s="171" t="str">
        <f t="shared" si="343"/>
        <v>PH.IC.IT.260902.01</v>
      </c>
      <c r="Q4393" s="171" t="str">
        <f t="shared" si="344"/>
        <v>CL.IC.IT.260902.01</v>
      </c>
      <c r="AR4393" s="145" t="s">
        <v>12773</v>
      </c>
      <c r="AS4393" s="145">
        <v>1749</v>
      </c>
    </row>
    <row r="4394" spans="1:45" s="145" customFormat="1" ht="16">
      <c r="A4394" s="145" t="s">
        <v>9344</v>
      </c>
      <c r="C4394" s="170" t="s">
        <v>10709</v>
      </c>
      <c r="E4394" s="170" t="s">
        <v>93</v>
      </c>
      <c r="F4394" s="145" t="s">
        <v>14613</v>
      </c>
      <c r="G4394" s="145" t="s">
        <v>11652</v>
      </c>
      <c r="H4394" s="170" t="s">
        <v>12032</v>
      </c>
      <c r="I4394" s="145" t="s">
        <v>11583</v>
      </c>
      <c r="J4394" s="171" t="str">
        <f t="shared" si="340"/>
        <v>IC.IT.260903</v>
      </c>
      <c r="K4394" s="170" t="s">
        <v>12175</v>
      </c>
      <c r="L4394" s="145" t="str">
        <f t="shared" si="341"/>
        <v xml:space="preserve">     Drsg drainage increasing</v>
      </c>
      <c r="M4394" s="171" t="str">
        <f t="shared" si="342"/>
        <v>PI.IC.IT.260903.01</v>
      </c>
      <c r="N4394" s="171"/>
      <c r="O4394" s="171" t="str">
        <f t="shared" si="343"/>
        <v>PH.IC.IT.260903.01</v>
      </c>
      <c r="Q4394" s="171" t="str">
        <f t="shared" si="344"/>
        <v>CL.IC.IT.260903.01</v>
      </c>
      <c r="AR4394" s="145" t="s">
        <v>12773</v>
      </c>
      <c r="AS4394" s="145">
        <v>1749</v>
      </c>
    </row>
    <row r="4395" spans="1:45" s="167" customFormat="1" ht="15">
      <c r="A4395" s="167" t="s">
        <v>9344</v>
      </c>
      <c r="C4395" s="61" t="s">
        <v>10709</v>
      </c>
      <c r="D4395" s="167" t="s">
        <v>13489</v>
      </c>
      <c r="E4395" s="61" t="s">
        <v>3188</v>
      </c>
      <c r="F4395" s="167" t="s">
        <v>448</v>
      </c>
      <c r="G4395" s="129" t="s">
        <v>13213</v>
      </c>
      <c r="H4395" s="62" t="s">
        <v>11848</v>
      </c>
      <c r="I4395" s="129" t="s">
        <v>8798</v>
      </c>
      <c r="J4395" s="63" t="str">
        <f t="shared" si="340"/>
        <v>IC.IT.261001</v>
      </c>
      <c r="K4395" s="61" t="s">
        <v>12175</v>
      </c>
      <c r="L4395" s="167" t="str">
        <f t="shared" si="341"/>
        <v xml:space="preserve">     Continuous</v>
      </c>
      <c r="M4395" s="168" t="str">
        <f t="shared" si="342"/>
        <v>PI.IC.IT.261001.01</v>
      </c>
      <c r="N4395" s="168"/>
      <c r="O4395" s="168" t="str">
        <f t="shared" si="343"/>
        <v>PH.IC.IT.261001.01</v>
      </c>
      <c r="Q4395" s="168" t="str">
        <f t="shared" si="344"/>
        <v>CL.IC.IT.261001.01</v>
      </c>
    </row>
    <row r="4396" spans="1:45" s="167" customFormat="1" ht="15">
      <c r="A4396" s="167" t="s">
        <v>9344</v>
      </c>
      <c r="C4396" s="61" t="s">
        <v>10709</v>
      </c>
      <c r="E4396" s="61" t="s">
        <v>3188</v>
      </c>
      <c r="F4396" s="167" t="s">
        <v>448</v>
      </c>
      <c r="G4396" s="129" t="s">
        <v>8799</v>
      </c>
      <c r="H4396" s="62" t="s">
        <v>12030</v>
      </c>
      <c r="I4396" s="129" t="s">
        <v>11013</v>
      </c>
      <c r="J4396" s="63" t="str">
        <f t="shared" si="340"/>
        <v>IC.IT.261002</v>
      </c>
      <c r="K4396" s="61" t="s">
        <v>12175</v>
      </c>
      <c r="L4396" s="167" t="str">
        <f t="shared" si="341"/>
        <v xml:space="preserve">     Intermittent</v>
      </c>
      <c r="M4396" s="168" t="str">
        <f t="shared" si="342"/>
        <v>PI.IC.IT.261002.01</v>
      </c>
      <c r="N4396" s="168"/>
      <c r="O4396" s="168" t="str">
        <f t="shared" si="343"/>
        <v>PH.IC.IT.261002.01</v>
      </c>
      <c r="Q4396" s="168" t="str">
        <f t="shared" si="344"/>
        <v>CL.IC.IT.261002.01</v>
      </c>
    </row>
    <row r="4397" spans="1:45" s="167" customFormat="1" ht="15">
      <c r="A4397" s="167" t="s">
        <v>9344</v>
      </c>
      <c r="C4397" s="61" t="s">
        <v>10709</v>
      </c>
      <c r="D4397" s="167" t="s">
        <v>13490</v>
      </c>
      <c r="E4397" s="61" t="s">
        <v>155</v>
      </c>
      <c r="F4397" s="167" t="s">
        <v>448</v>
      </c>
      <c r="G4397" s="129" t="s">
        <v>8801</v>
      </c>
      <c r="H4397" s="62" t="s">
        <v>11848</v>
      </c>
      <c r="I4397" s="129" t="s">
        <v>8802</v>
      </c>
      <c r="J4397" s="63" t="str">
        <f t="shared" si="340"/>
        <v>IC.IT.261101</v>
      </c>
      <c r="K4397" s="61" t="s">
        <v>12175</v>
      </c>
      <c r="L4397" s="167" t="str">
        <f t="shared" si="341"/>
        <v xml:space="preserve">     125 mmHg</v>
      </c>
      <c r="M4397" s="168" t="str">
        <f t="shared" si="342"/>
        <v>PI.IC.IT.261101.01</v>
      </c>
      <c r="N4397" s="168"/>
      <c r="O4397" s="168" t="str">
        <f t="shared" si="343"/>
        <v>PH.IC.IT.261101.01</v>
      </c>
      <c r="Q4397" s="168" t="str">
        <f t="shared" si="344"/>
        <v>CL.IC.IT.261101.01</v>
      </c>
    </row>
    <row r="4398" spans="1:45" s="167" customFormat="1" ht="15">
      <c r="A4398" s="167" t="s">
        <v>9344</v>
      </c>
      <c r="C4398" s="61" t="s">
        <v>10709</v>
      </c>
      <c r="E4398" s="61" t="s">
        <v>155</v>
      </c>
      <c r="F4398" s="167" t="s">
        <v>448</v>
      </c>
      <c r="G4398" s="129" t="s">
        <v>8803</v>
      </c>
      <c r="H4398" s="62" t="s">
        <v>12030</v>
      </c>
      <c r="I4398" s="129" t="s">
        <v>8804</v>
      </c>
      <c r="J4398" s="63" t="str">
        <f t="shared" si="340"/>
        <v>IC.IT.261102</v>
      </c>
      <c r="K4398" s="61" t="s">
        <v>12175</v>
      </c>
      <c r="L4398" s="167" t="str">
        <f t="shared" si="341"/>
        <v xml:space="preserve">     75 mmHg</v>
      </c>
      <c r="M4398" s="168" t="str">
        <f t="shared" si="342"/>
        <v>PI.IC.IT.261102.01</v>
      </c>
      <c r="N4398" s="168"/>
      <c r="O4398" s="168" t="str">
        <f t="shared" si="343"/>
        <v>PH.IC.IT.261102.01</v>
      </c>
      <c r="Q4398" s="168" t="str">
        <f t="shared" si="344"/>
        <v>CL.IC.IT.261102.01</v>
      </c>
    </row>
    <row r="4399" spans="1:45" s="167" customFormat="1" ht="15">
      <c r="A4399" s="167" t="s">
        <v>9344</v>
      </c>
      <c r="C4399" s="61" t="s">
        <v>10709</v>
      </c>
      <c r="E4399" s="61" t="s">
        <v>155</v>
      </c>
      <c r="F4399" s="167" t="s">
        <v>448</v>
      </c>
      <c r="G4399" s="129" t="s">
        <v>8805</v>
      </c>
      <c r="H4399" s="62" t="s">
        <v>12032</v>
      </c>
      <c r="I4399" s="129" t="s">
        <v>8806</v>
      </c>
      <c r="J4399" s="63" t="str">
        <f t="shared" si="340"/>
        <v>IC.IT.261103</v>
      </c>
      <c r="K4399" s="61" t="s">
        <v>12175</v>
      </c>
      <c r="L4399" s="167" t="str">
        <f t="shared" si="341"/>
        <v xml:space="preserve">     25 mmHg</v>
      </c>
      <c r="M4399" s="168" t="str">
        <f t="shared" si="342"/>
        <v>PI.IC.IT.261103.01</v>
      </c>
      <c r="N4399" s="168"/>
      <c r="O4399" s="168" t="str">
        <f t="shared" si="343"/>
        <v>PH.IC.IT.261103.01</v>
      </c>
      <c r="Q4399" s="168" t="str">
        <f t="shared" si="344"/>
        <v>CL.IC.IT.261103.01</v>
      </c>
    </row>
    <row r="4400" spans="1:45" s="167" customFormat="1" ht="15">
      <c r="A4400" s="167" t="s">
        <v>9344</v>
      </c>
      <c r="C4400" s="61" t="s">
        <v>10709</v>
      </c>
      <c r="E4400" s="61" t="s">
        <v>155</v>
      </c>
      <c r="F4400" s="167" t="s">
        <v>448</v>
      </c>
      <c r="G4400" s="129" t="s">
        <v>8919</v>
      </c>
      <c r="H4400" s="62" t="s">
        <v>12028</v>
      </c>
      <c r="I4400" s="129" t="s">
        <v>8656</v>
      </c>
      <c r="J4400" s="63" t="str">
        <f t="shared" si="340"/>
        <v>IC.IT.261104</v>
      </c>
      <c r="K4400" s="61" t="s">
        <v>12175</v>
      </c>
      <c r="L4400" s="167" t="str">
        <f t="shared" si="341"/>
        <v xml:space="preserve">     50 mmHg</v>
      </c>
      <c r="M4400" s="168" t="str">
        <f t="shared" si="342"/>
        <v>PI.IC.IT.261104.01</v>
      </c>
      <c r="N4400" s="168"/>
      <c r="O4400" s="168" t="str">
        <f t="shared" si="343"/>
        <v>PH.IC.IT.261104.01</v>
      </c>
      <c r="Q4400" s="168" t="str">
        <f t="shared" si="344"/>
        <v>CL.IC.IT.261104.01</v>
      </c>
    </row>
    <row r="4401" spans="1:29" s="167" customFormat="1" ht="15">
      <c r="A4401" s="167" t="s">
        <v>9344</v>
      </c>
      <c r="C4401" s="61" t="s">
        <v>10709</v>
      </c>
      <c r="E4401" s="61" t="s">
        <v>155</v>
      </c>
      <c r="F4401" s="167" t="s">
        <v>448</v>
      </c>
      <c r="G4401" s="129" t="s">
        <v>8657</v>
      </c>
      <c r="H4401" s="62" t="s">
        <v>12210</v>
      </c>
      <c r="I4401" s="129" t="s">
        <v>8658</v>
      </c>
      <c r="J4401" s="63" t="str">
        <f t="shared" si="340"/>
        <v>IC.IT.261105</v>
      </c>
      <c r="K4401" s="61" t="s">
        <v>12175</v>
      </c>
      <c r="L4401" s="167" t="str">
        <f t="shared" si="341"/>
        <v xml:space="preserve">     100 mmHg</v>
      </c>
      <c r="M4401" s="168" t="str">
        <f t="shared" si="342"/>
        <v>PI.IC.IT.261105.01</v>
      </c>
      <c r="N4401" s="168"/>
      <c r="O4401" s="168" t="str">
        <f t="shared" si="343"/>
        <v>PH.IC.IT.261105.01</v>
      </c>
      <c r="Q4401" s="168" t="str">
        <f t="shared" si="344"/>
        <v>CL.IC.IT.261105.01</v>
      </c>
    </row>
    <row r="4402" spans="1:29" s="167" customFormat="1" ht="15">
      <c r="A4402" s="167" t="s">
        <v>9344</v>
      </c>
      <c r="C4402" s="61" t="s">
        <v>10709</v>
      </c>
      <c r="E4402" s="61" t="s">
        <v>155</v>
      </c>
      <c r="F4402" s="167" t="s">
        <v>448</v>
      </c>
      <c r="G4402" s="129" t="s">
        <v>8651</v>
      </c>
      <c r="H4402" s="62" t="s">
        <v>12212</v>
      </c>
      <c r="I4402" s="129" t="s">
        <v>8652</v>
      </c>
      <c r="J4402" s="63" t="str">
        <f t="shared" si="340"/>
        <v>IC.IT.261106</v>
      </c>
      <c r="K4402" s="61" t="s">
        <v>12175</v>
      </c>
      <c r="L4402" s="167" t="str">
        <f t="shared" si="341"/>
        <v xml:space="preserve">     150 mmHg</v>
      </c>
      <c r="M4402" s="168" t="str">
        <f t="shared" si="342"/>
        <v>PI.IC.IT.261106.01</v>
      </c>
      <c r="N4402" s="168"/>
      <c r="O4402" s="168" t="str">
        <f t="shared" si="343"/>
        <v>PH.IC.IT.261106.01</v>
      </c>
      <c r="Q4402" s="168" t="str">
        <f t="shared" si="344"/>
        <v>CL.IC.IT.261106.01</v>
      </c>
    </row>
    <row r="4403" spans="1:29" s="167" customFormat="1" ht="15">
      <c r="A4403" s="167" t="s">
        <v>9344</v>
      </c>
      <c r="C4403" s="61" t="s">
        <v>10709</v>
      </c>
      <c r="D4403" s="167" t="s">
        <v>8653</v>
      </c>
      <c r="E4403" s="61" t="s">
        <v>153</v>
      </c>
      <c r="F4403" s="167" t="s">
        <v>448</v>
      </c>
      <c r="G4403" s="129" t="s">
        <v>8654</v>
      </c>
      <c r="H4403" s="62" t="s">
        <v>11848</v>
      </c>
      <c r="I4403" s="129" t="s">
        <v>10076</v>
      </c>
      <c r="J4403" s="63" t="str">
        <f t="shared" si="340"/>
        <v>IC.IT.261201</v>
      </c>
      <c r="K4403" s="61" t="s">
        <v>12175</v>
      </c>
      <c r="L4403" s="167" t="str">
        <f t="shared" si="341"/>
        <v xml:space="preserve">     Done: specify date/time</v>
      </c>
      <c r="M4403" s="168" t="str">
        <f t="shared" si="342"/>
        <v>PI.IC.IT.261201.01</v>
      </c>
      <c r="N4403" s="168"/>
      <c r="O4403" s="168" t="str">
        <f t="shared" si="343"/>
        <v>PH.IC.IT.261201.01</v>
      </c>
      <c r="Q4403" s="168" t="str">
        <f t="shared" si="344"/>
        <v>CL.IC.IT.261201.01</v>
      </c>
    </row>
    <row r="4404" spans="1:29" s="167" customFormat="1" ht="15">
      <c r="A4404" s="167" t="s">
        <v>9344</v>
      </c>
      <c r="C4404" s="61" t="s">
        <v>10709</v>
      </c>
      <c r="E4404" s="61" t="s">
        <v>153</v>
      </c>
      <c r="F4404" s="167" t="s">
        <v>448</v>
      </c>
      <c r="G4404" s="129" t="s">
        <v>8655</v>
      </c>
      <c r="H4404" s="62" t="s">
        <v>12030</v>
      </c>
      <c r="I4404" s="129" t="s">
        <v>12171</v>
      </c>
      <c r="J4404" s="63" t="str">
        <f t="shared" si="340"/>
        <v>IC.IT.261202</v>
      </c>
      <c r="K4404" s="61" t="s">
        <v>12175</v>
      </c>
      <c r="L4404" s="167" t="str">
        <f t="shared" si="341"/>
        <v xml:space="preserve">     N/A</v>
      </c>
      <c r="M4404" s="168" t="str">
        <f t="shared" si="342"/>
        <v>PI.IC.IT.261202.01</v>
      </c>
      <c r="N4404" s="168"/>
      <c r="O4404" s="168" t="str">
        <f t="shared" si="343"/>
        <v>PH.IC.IT.261202.01</v>
      </c>
      <c r="Q4404" s="168" t="str">
        <f t="shared" si="344"/>
        <v>CL.IC.IT.261202.01</v>
      </c>
    </row>
    <row r="4405" spans="1:29" s="167" customFormat="1" ht="15">
      <c r="A4405" s="167" t="s">
        <v>9344</v>
      </c>
      <c r="C4405" s="61" t="s">
        <v>10709</v>
      </c>
      <c r="D4405" s="167" t="s">
        <v>8518</v>
      </c>
      <c r="E4405" s="61" t="s">
        <v>215</v>
      </c>
      <c r="F4405" s="167" t="s">
        <v>449</v>
      </c>
      <c r="G4405" s="129" t="s">
        <v>8548</v>
      </c>
      <c r="H4405" s="62" t="s">
        <v>11848</v>
      </c>
      <c r="I4405" s="129" t="s">
        <v>11402</v>
      </c>
      <c r="J4405" s="63" t="str">
        <f t="shared" si="340"/>
        <v>IC.IT.261301</v>
      </c>
      <c r="K4405" s="61" t="s">
        <v>1702</v>
      </c>
      <c r="L4405" s="167" t="str">
        <f t="shared" si="341"/>
        <v xml:space="preserve">     Right</v>
      </c>
      <c r="M4405" s="168" t="str">
        <f t="shared" si="342"/>
        <v>PI.IC.IT.261301.01</v>
      </c>
      <c r="N4405" s="168"/>
      <c r="O4405" s="168" t="str">
        <f t="shared" si="343"/>
        <v>PH.IC.IT.261301.01</v>
      </c>
      <c r="Q4405" s="168" t="str">
        <f t="shared" si="344"/>
        <v>CL.IC.IT.261301.01</v>
      </c>
    </row>
    <row r="4406" spans="1:29" s="167" customFormat="1" ht="15">
      <c r="A4406" s="167" t="s">
        <v>9344</v>
      </c>
      <c r="C4406" s="61" t="s">
        <v>10709</v>
      </c>
      <c r="E4406" s="61" t="s">
        <v>215</v>
      </c>
      <c r="F4406" s="167" t="s">
        <v>449</v>
      </c>
      <c r="G4406" s="129" t="s">
        <v>8661</v>
      </c>
      <c r="H4406" s="62" t="s">
        <v>12030</v>
      </c>
      <c r="I4406" s="129" t="s">
        <v>11563</v>
      </c>
      <c r="J4406" s="63" t="str">
        <f t="shared" si="340"/>
        <v>IC.IT.261302</v>
      </c>
      <c r="K4406" s="61" t="s">
        <v>12175</v>
      </c>
      <c r="L4406" s="167" t="str">
        <f t="shared" si="341"/>
        <v xml:space="preserve">     Left</v>
      </c>
      <c r="M4406" s="168" t="str">
        <f t="shared" si="342"/>
        <v>PI.IC.IT.261302.01</v>
      </c>
      <c r="N4406" s="168"/>
      <c r="O4406" s="168" t="str">
        <f t="shared" si="343"/>
        <v>PH.IC.IT.261302.01</v>
      </c>
      <c r="Q4406" s="168" t="str">
        <f t="shared" si="344"/>
        <v>CL.IC.IT.261302.01</v>
      </c>
    </row>
    <row r="4407" spans="1:29" s="167" customFormat="1" ht="15">
      <c r="A4407" s="167" t="s">
        <v>9344</v>
      </c>
      <c r="C4407" s="61" t="s">
        <v>10709</v>
      </c>
      <c r="D4407" s="167" t="s">
        <v>8520</v>
      </c>
      <c r="E4407" s="61" t="s">
        <v>4082</v>
      </c>
      <c r="F4407" s="167" t="s">
        <v>449</v>
      </c>
      <c r="G4407" s="167" t="s">
        <v>8662</v>
      </c>
      <c r="H4407" s="62" t="s">
        <v>11848</v>
      </c>
      <c r="I4407" s="167" t="s">
        <v>9372</v>
      </c>
      <c r="J4407" s="63" t="str">
        <f t="shared" si="340"/>
        <v>IC.IT.261401</v>
      </c>
      <c r="K4407" s="61" t="s">
        <v>12175</v>
      </c>
      <c r="L4407" s="167" t="str">
        <f t="shared" si="341"/>
        <v xml:space="preserve">     Lateral</v>
      </c>
      <c r="M4407" s="168" t="str">
        <f t="shared" si="342"/>
        <v>PI.IC.IT.261401.01</v>
      </c>
      <c r="N4407" s="168"/>
      <c r="O4407" s="168" t="str">
        <f t="shared" si="343"/>
        <v>PH.IC.IT.261401.01</v>
      </c>
      <c r="Q4407" s="168" t="str">
        <f t="shared" si="344"/>
        <v>CL.IC.IT.261401.01</v>
      </c>
    </row>
    <row r="4408" spans="1:29" s="167" customFormat="1" ht="15">
      <c r="A4408" s="167" t="s">
        <v>9344</v>
      </c>
      <c r="C4408" s="61" t="s">
        <v>10709</v>
      </c>
      <c r="E4408" s="61" t="s">
        <v>4082</v>
      </c>
      <c r="F4408" s="167" t="s">
        <v>449</v>
      </c>
      <c r="G4408" s="167" t="s">
        <v>8663</v>
      </c>
      <c r="H4408" s="62" t="s">
        <v>12030</v>
      </c>
      <c r="I4408" s="167" t="s">
        <v>9373</v>
      </c>
      <c r="J4408" s="63" t="str">
        <f t="shared" si="340"/>
        <v>IC.IT.261402</v>
      </c>
      <c r="K4408" s="61" t="s">
        <v>12175</v>
      </c>
      <c r="L4408" s="167" t="str">
        <f t="shared" si="341"/>
        <v xml:space="preserve">     Medial</v>
      </c>
      <c r="M4408" s="168" t="str">
        <f t="shared" si="342"/>
        <v>PI.IC.IT.261402.01</v>
      </c>
      <c r="N4408" s="168"/>
      <c r="O4408" s="168" t="str">
        <f t="shared" si="343"/>
        <v>PH.IC.IT.261402.01</v>
      </c>
      <c r="Q4408" s="168" t="str">
        <f t="shared" si="344"/>
        <v>CL.IC.IT.261402.01</v>
      </c>
    </row>
    <row r="4409" spans="1:29" s="167" customFormat="1" ht="15">
      <c r="A4409" s="167" t="s">
        <v>9344</v>
      </c>
      <c r="C4409" s="61" t="s">
        <v>10709</v>
      </c>
      <c r="E4409" s="61" t="s">
        <v>4082</v>
      </c>
      <c r="F4409" s="167" t="s">
        <v>449</v>
      </c>
      <c r="G4409" s="167" t="s">
        <v>8664</v>
      </c>
      <c r="H4409" s="62" t="s">
        <v>12032</v>
      </c>
      <c r="I4409" s="167" t="s">
        <v>9374</v>
      </c>
      <c r="J4409" s="63" t="str">
        <f t="shared" si="340"/>
        <v>IC.IT.261403</v>
      </c>
      <c r="K4409" s="61" t="s">
        <v>12175</v>
      </c>
      <c r="L4409" s="167" t="str">
        <f t="shared" si="341"/>
        <v xml:space="preserve">     Anterior</v>
      </c>
      <c r="M4409" s="168" t="str">
        <f t="shared" si="342"/>
        <v>PI.IC.IT.261403.01</v>
      </c>
      <c r="N4409" s="168"/>
      <c r="O4409" s="168" t="str">
        <f t="shared" si="343"/>
        <v>PH.IC.IT.261403.01</v>
      </c>
      <c r="Q4409" s="168" t="str">
        <f t="shared" si="344"/>
        <v>CL.IC.IT.261403.01</v>
      </c>
    </row>
    <row r="4410" spans="1:29" s="167" customFormat="1" ht="15">
      <c r="A4410" s="167" t="s">
        <v>9344</v>
      </c>
      <c r="C4410" s="61" t="s">
        <v>10709</v>
      </c>
      <c r="E4410" s="61" t="s">
        <v>4082</v>
      </c>
      <c r="F4410" s="167" t="s">
        <v>449</v>
      </c>
      <c r="G4410" s="167" t="s">
        <v>8665</v>
      </c>
      <c r="H4410" s="62" t="s">
        <v>12028</v>
      </c>
      <c r="I4410" s="167" t="s">
        <v>9375</v>
      </c>
      <c r="J4410" s="63" t="str">
        <f t="shared" si="340"/>
        <v>IC.IT.261404</v>
      </c>
      <c r="K4410" s="61" t="s">
        <v>12175</v>
      </c>
      <c r="L4410" s="167" t="str">
        <f t="shared" si="341"/>
        <v xml:space="preserve">     Posterior</v>
      </c>
      <c r="M4410" s="168" t="str">
        <f t="shared" si="342"/>
        <v>PI.IC.IT.261404.01</v>
      </c>
      <c r="N4410" s="168"/>
      <c r="O4410" s="168" t="str">
        <f t="shared" si="343"/>
        <v>PH.IC.IT.261404.01</v>
      </c>
      <c r="Q4410" s="168" t="str">
        <f t="shared" si="344"/>
        <v>CL.IC.IT.261404.01</v>
      </c>
    </row>
    <row r="4411" spans="1:29" s="167" customFormat="1" ht="15">
      <c r="A4411" s="167" t="s">
        <v>9344</v>
      </c>
      <c r="C4411" s="61" t="s">
        <v>10709</v>
      </c>
      <c r="E4411" s="61" t="s">
        <v>4082</v>
      </c>
      <c r="F4411" s="167" t="s">
        <v>449</v>
      </c>
      <c r="G4411" s="167" t="s">
        <v>8666</v>
      </c>
      <c r="H4411" s="62" t="s">
        <v>12210</v>
      </c>
      <c r="I4411" s="167" t="s">
        <v>9255</v>
      </c>
      <c r="J4411" s="63" t="str">
        <f t="shared" si="340"/>
        <v>IC.IT.261405</v>
      </c>
      <c r="K4411" s="61" t="s">
        <v>12175</v>
      </c>
      <c r="L4411" s="167" t="str">
        <f t="shared" si="341"/>
        <v xml:space="preserve">     Proximal</v>
      </c>
      <c r="M4411" s="168" t="str">
        <f t="shared" si="342"/>
        <v>PI.IC.IT.261405.01</v>
      </c>
      <c r="N4411" s="168"/>
      <c r="O4411" s="168" t="str">
        <f t="shared" si="343"/>
        <v>PH.IC.IT.261405.01</v>
      </c>
      <c r="Q4411" s="168" t="str">
        <f t="shared" si="344"/>
        <v>CL.IC.IT.261405.01</v>
      </c>
    </row>
    <row r="4412" spans="1:29" s="167" customFormat="1" ht="15">
      <c r="A4412" s="167" t="s">
        <v>9344</v>
      </c>
      <c r="C4412" s="61" t="s">
        <v>10709</v>
      </c>
      <c r="E4412" s="61" t="s">
        <v>4082</v>
      </c>
      <c r="F4412" s="167" t="s">
        <v>449</v>
      </c>
      <c r="G4412" s="167" t="s">
        <v>8556</v>
      </c>
      <c r="H4412" s="62" t="s">
        <v>12212</v>
      </c>
      <c r="I4412" s="167" t="s">
        <v>9256</v>
      </c>
      <c r="J4412" s="63" t="str">
        <f t="shared" si="340"/>
        <v>IC.IT.261406</v>
      </c>
      <c r="K4412" s="61" t="s">
        <v>12175</v>
      </c>
      <c r="L4412" s="167" t="str">
        <f t="shared" si="341"/>
        <v xml:space="preserve">     Distal</v>
      </c>
      <c r="M4412" s="168" t="str">
        <f t="shared" si="342"/>
        <v>PI.IC.IT.261406.01</v>
      </c>
      <c r="N4412" s="168"/>
      <c r="O4412" s="168" t="str">
        <f t="shared" si="343"/>
        <v>PH.IC.IT.261406.01</v>
      </c>
      <c r="Q4412" s="168" t="str">
        <f t="shared" si="344"/>
        <v>CL.IC.IT.261406.01</v>
      </c>
    </row>
    <row r="4413" spans="1:29" s="167" customFormat="1" ht="15">
      <c r="A4413" s="167" t="s">
        <v>9344</v>
      </c>
      <c r="C4413" s="61" t="s">
        <v>10709</v>
      </c>
      <c r="D4413" s="167" t="s">
        <v>8521</v>
      </c>
      <c r="E4413" s="61" t="s">
        <v>594</v>
      </c>
      <c r="F4413" s="167" t="s">
        <v>450</v>
      </c>
      <c r="G4413" s="167" t="s">
        <v>8552</v>
      </c>
      <c r="H4413" s="62" t="s">
        <v>11848</v>
      </c>
      <c r="I4413" s="167" t="s">
        <v>8552</v>
      </c>
      <c r="J4413" s="63" t="str">
        <f t="shared" si="340"/>
        <v>IC.IT.261501</v>
      </c>
      <c r="K4413" s="61" t="s">
        <v>12175</v>
      </c>
      <c r="L4413" s="167" t="str">
        <f t="shared" si="341"/>
        <v>Abdomen</v>
      </c>
      <c r="M4413" s="168" t="str">
        <f t="shared" si="342"/>
        <v>PI.IC.IT.261501.01</v>
      </c>
      <c r="N4413" s="168"/>
      <c r="O4413" s="168" t="str">
        <f t="shared" si="343"/>
        <v>PH.IC.IT.261501.01</v>
      </c>
      <c r="Q4413" s="168" t="str">
        <f t="shared" si="344"/>
        <v>CL.IC.IT.261501.01</v>
      </c>
    </row>
    <row r="4414" spans="1:29" s="167" customFormat="1" ht="15">
      <c r="A4414" s="167" t="s">
        <v>9344</v>
      </c>
      <c r="C4414" s="61" t="s">
        <v>10709</v>
      </c>
      <c r="E4414" s="61" t="s">
        <v>594</v>
      </c>
      <c r="F4414" s="167" t="s">
        <v>450</v>
      </c>
      <c r="G4414" s="167" t="s">
        <v>8553</v>
      </c>
      <c r="H4414" s="62" t="s">
        <v>12030</v>
      </c>
      <c r="I4414" s="167" t="s">
        <v>8553</v>
      </c>
      <c r="J4414" s="63" t="str">
        <f t="shared" si="340"/>
        <v>IC.IT.261502</v>
      </c>
      <c r="K4414" s="61" t="s">
        <v>12175</v>
      </c>
      <c r="L4414" s="167" t="str">
        <f t="shared" si="341"/>
        <v>Flank</v>
      </c>
      <c r="M4414" s="168" t="str">
        <f t="shared" si="342"/>
        <v>PI.IC.IT.261502.01</v>
      </c>
      <c r="N4414" s="168"/>
      <c r="O4414" s="168" t="str">
        <f t="shared" si="343"/>
        <v>PH.IC.IT.261502.01</v>
      </c>
      <c r="Q4414" s="168" t="str">
        <f t="shared" si="344"/>
        <v>CL.IC.IT.261502.01</v>
      </c>
    </row>
    <row r="4415" spans="1:29" s="167" customFormat="1" ht="15">
      <c r="A4415" s="167" t="s">
        <v>9344</v>
      </c>
      <c r="C4415" s="61" t="s">
        <v>10709</v>
      </c>
      <c r="E4415" s="61" t="s">
        <v>594</v>
      </c>
      <c r="F4415" s="167" t="s">
        <v>450</v>
      </c>
      <c r="G4415" s="86" t="s">
        <v>13497</v>
      </c>
      <c r="H4415" s="62" t="s">
        <v>12032</v>
      </c>
      <c r="I4415" s="167" t="s">
        <v>9398</v>
      </c>
      <c r="J4415" s="63" t="str">
        <f t="shared" si="340"/>
        <v>IC.IT.261503</v>
      </c>
      <c r="K4415" s="61" t="s">
        <v>12175</v>
      </c>
      <c r="L4415" s="167" t="str">
        <f t="shared" si="341"/>
        <v xml:space="preserve">     Flank, right</v>
      </c>
      <c r="M4415" s="168" t="str">
        <f t="shared" si="342"/>
        <v>PI.IC.IT.261503.01</v>
      </c>
      <c r="N4415" s="168"/>
      <c r="O4415" s="168" t="str">
        <f t="shared" si="343"/>
        <v>PH.IC.IT.261503.01</v>
      </c>
      <c r="Q4415" s="168" t="str">
        <f t="shared" si="344"/>
        <v>CL.IC.IT.261503.01</v>
      </c>
      <c r="AB4415" s="167" t="s">
        <v>12773</v>
      </c>
      <c r="AC4415" s="167">
        <v>1428</v>
      </c>
    </row>
    <row r="4416" spans="1:29" s="167" customFormat="1" ht="15">
      <c r="A4416" s="167" t="s">
        <v>9344</v>
      </c>
      <c r="C4416" s="61" t="s">
        <v>10709</v>
      </c>
      <c r="E4416" s="61" t="s">
        <v>594</v>
      </c>
      <c r="F4416" s="167" t="s">
        <v>450</v>
      </c>
      <c r="G4416" s="86" t="s">
        <v>13498</v>
      </c>
      <c r="H4416" s="62" t="s">
        <v>12028</v>
      </c>
      <c r="I4416" s="167" t="s">
        <v>9558</v>
      </c>
      <c r="J4416" s="63" t="str">
        <f t="shared" si="340"/>
        <v>IC.IT.261504</v>
      </c>
      <c r="K4416" s="61" t="s">
        <v>12175</v>
      </c>
      <c r="L4416" s="167" t="str">
        <f t="shared" si="341"/>
        <v xml:space="preserve">     Flank, left</v>
      </c>
      <c r="M4416" s="168" t="str">
        <f t="shared" si="342"/>
        <v>PI.IC.IT.261504.01</v>
      </c>
      <c r="N4416" s="168"/>
      <c r="O4416" s="168" t="str">
        <f t="shared" si="343"/>
        <v>PH.IC.IT.261504.01</v>
      </c>
      <c r="Q4416" s="168" t="str">
        <f t="shared" si="344"/>
        <v>CL.IC.IT.261504.01</v>
      </c>
      <c r="AB4416" s="167" t="s">
        <v>12773</v>
      </c>
      <c r="AC4416" s="167">
        <v>1428</v>
      </c>
    </row>
    <row r="4417" spans="1:27" s="167" customFormat="1" ht="15">
      <c r="A4417" s="167" t="s">
        <v>9344</v>
      </c>
      <c r="C4417" s="61" t="s">
        <v>10709</v>
      </c>
      <c r="D4417" s="167" t="s">
        <v>8550</v>
      </c>
      <c r="E4417" s="61" t="s">
        <v>7863</v>
      </c>
      <c r="F4417" s="167" t="s">
        <v>450</v>
      </c>
      <c r="G4417" s="167" t="s">
        <v>9830</v>
      </c>
      <c r="H4417" s="62" t="s">
        <v>11848</v>
      </c>
      <c r="I4417" s="167" t="s">
        <v>10518</v>
      </c>
      <c r="J4417" s="63" t="str">
        <f t="shared" si="340"/>
        <v>IC.IT.261601</v>
      </c>
      <c r="K4417" s="61" t="s">
        <v>12175</v>
      </c>
      <c r="L4417" s="167" t="str">
        <f t="shared" si="341"/>
        <v xml:space="preserve">     RUQ</v>
      </c>
      <c r="M4417" s="168" t="str">
        <f t="shared" si="342"/>
        <v>PI.IC.IT.261601.01</v>
      </c>
      <c r="N4417" s="168"/>
      <c r="O4417" s="168" t="str">
        <f t="shared" si="343"/>
        <v>PH.IC.IT.261601.01</v>
      </c>
      <c r="Q4417" s="168" t="str">
        <f t="shared" si="344"/>
        <v>CL.IC.IT.261601.01</v>
      </c>
    </row>
    <row r="4418" spans="1:27" s="167" customFormat="1" ht="15">
      <c r="A4418" s="167" t="s">
        <v>9344</v>
      </c>
      <c r="C4418" s="61" t="s">
        <v>10709</v>
      </c>
      <c r="E4418" s="61" t="s">
        <v>7863</v>
      </c>
      <c r="F4418" s="167" t="s">
        <v>450</v>
      </c>
      <c r="G4418" s="167" t="s">
        <v>10010</v>
      </c>
      <c r="H4418" s="62" t="s">
        <v>12030</v>
      </c>
      <c r="I4418" s="167" t="s">
        <v>10520</v>
      </c>
      <c r="J4418" s="63" t="str">
        <f t="shared" ref="J4418:J4481" si="345">CONCATENATE("IC.IT.",C4418,E4418,H4418)</f>
        <v>IC.IT.261602</v>
      </c>
      <c r="K4418" s="61" t="s">
        <v>12175</v>
      </c>
      <c r="L4418" s="167" t="str">
        <f t="shared" ref="L4418:L4481" si="346">G4418</f>
        <v xml:space="preserve">     RLQ</v>
      </c>
      <c r="M4418" s="168" t="str">
        <f t="shared" ref="M4418:M4481" si="347">CONCATENATE("PI.",J4418,".",K4418)</f>
        <v>PI.IC.IT.261602.01</v>
      </c>
      <c r="N4418" s="168"/>
      <c r="O4418" s="168" t="str">
        <f t="shared" ref="O4418:O4481" si="348">CONCATENATE("PH.",J4418,".",K4418)</f>
        <v>PH.IC.IT.261602.01</v>
      </c>
      <c r="Q4418" s="168" t="str">
        <f t="shared" ref="Q4418:Q4481" si="349">CONCATENATE("CL.",J4418,".",K4418)</f>
        <v>CL.IC.IT.261602.01</v>
      </c>
    </row>
    <row r="4419" spans="1:27" s="167" customFormat="1" ht="15">
      <c r="A4419" s="167" t="s">
        <v>9344</v>
      </c>
      <c r="C4419" s="61" t="s">
        <v>10709</v>
      </c>
      <c r="E4419" s="61" t="s">
        <v>7863</v>
      </c>
      <c r="F4419" s="167" t="s">
        <v>450</v>
      </c>
      <c r="G4419" s="167" t="s">
        <v>10011</v>
      </c>
      <c r="H4419" s="62" t="s">
        <v>12032</v>
      </c>
      <c r="I4419" s="167" t="s">
        <v>10522</v>
      </c>
      <c r="J4419" s="63" t="str">
        <f t="shared" si="345"/>
        <v>IC.IT.261603</v>
      </c>
      <c r="K4419" s="61" t="s">
        <v>12175</v>
      </c>
      <c r="L4419" s="167" t="str">
        <f t="shared" si="346"/>
        <v xml:space="preserve">     LUQ</v>
      </c>
      <c r="M4419" s="168" t="str">
        <f t="shared" si="347"/>
        <v>PI.IC.IT.261603.01</v>
      </c>
      <c r="N4419" s="168"/>
      <c r="O4419" s="168" t="str">
        <f t="shared" si="348"/>
        <v>PH.IC.IT.261603.01</v>
      </c>
      <c r="Q4419" s="168" t="str">
        <f t="shared" si="349"/>
        <v>CL.IC.IT.261603.01</v>
      </c>
    </row>
    <row r="4420" spans="1:27" s="167" customFormat="1" ht="15">
      <c r="A4420" s="167" t="s">
        <v>9344</v>
      </c>
      <c r="C4420" s="61" t="s">
        <v>10709</v>
      </c>
      <c r="E4420" s="61" t="s">
        <v>7863</v>
      </c>
      <c r="F4420" s="167" t="s">
        <v>450</v>
      </c>
      <c r="G4420" s="167" t="s">
        <v>10012</v>
      </c>
      <c r="H4420" s="62" t="s">
        <v>12028</v>
      </c>
      <c r="I4420" s="167" t="s">
        <v>10524</v>
      </c>
      <c r="J4420" s="63" t="str">
        <f t="shared" si="345"/>
        <v>IC.IT.261604</v>
      </c>
      <c r="K4420" s="61" t="s">
        <v>12175</v>
      </c>
      <c r="L4420" s="167" t="str">
        <f t="shared" si="346"/>
        <v xml:space="preserve">     LLQ</v>
      </c>
      <c r="M4420" s="168" t="str">
        <f t="shared" si="347"/>
        <v>PI.IC.IT.261604.01</v>
      </c>
      <c r="N4420" s="168"/>
      <c r="O4420" s="168" t="str">
        <f t="shared" si="348"/>
        <v>PH.IC.IT.261604.01</v>
      </c>
      <c r="Q4420" s="168" t="str">
        <f t="shared" si="349"/>
        <v>CL.IC.IT.261604.01</v>
      </c>
    </row>
    <row r="4421" spans="1:27" s="167" customFormat="1" ht="15">
      <c r="A4421" s="167" t="s">
        <v>9344</v>
      </c>
      <c r="C4421" s="61" t="s">
        <v>10709</v>
      </c>
      <c r="D4421" s="167" t="s">
        <v>8551</v>
      </c>
      <c r="E4421" s="61" t="s">
        <v>12462</v>
      </c>
      <c r="F4421" s="167" t="s">
        <v>451</v>
      </c>
      <c r="G4421" s="167" t="s">
        <v>8986</v>
      </c>
      <c r="H4421" s="62" t="s">
        <v>11848</v>
      </c>
      <c r="I4421" s="167" t="s">
        <v>8986</v>
      </c>
      <c r="J4421" s="63" t="str">
        <f t="shared" si="345"/>
        <v>IC.IT.261701</v>
      </c>
      <c r="K4421" s="61" t="s">
        <v>12175</v>
      </c>
      <c r="L4421" s="167" t="str">
        <f t="shared" si="346"/>
        <v>Arm</v>
      </c>
      <c r="M4421" s="168" t="str">
        <f t="shared" si="347"/>
        <v>PI.IC.IT.261701.01</v>
      </c>
      <c r="N4421" s="168"/>
      <c r="O4421" s="168" t="str">
        <f t="shared" si="348"/>
        <v>PH.IC.IT.261701.01</v>
      </c>
      <c r="Q4421" s="168" t="str">
        <f t="shared" si="349"/>
        <v>CL.IC.IT.261701.01</v>
      </c>
    </row>
    <row r="4422" spans="1:27" s="167" customFormat="1" ht="15">
      <c r="A4422" s="167" t="s">
        <v>9344</v>
      </c>
      <c r="C4422" s="61" t="s">
        <v>10709</v>
      </c>
      <c r="E4422" s="61" t="s">
        <v>12462</v>
      </c>
      <c r="F4422" s="167" t="s">
        <v>451</v>
      </c>
      <c r="G4422" s="167" t="s">
        <v>8987</v>
      </c>
      <c r="H4422" s="62" t="s">
        <v>12030</v>
      </c>
      <c r="I4422" s="167" t="s">
        <v>8987</v>
      </c>
      <c r="J4422" s="63" t="str">
        <f t="shared" si="345"/>
        <v>IC.IT.261702</v>
      </c>
      <c r="K4422" s="61" t="s">
        <v>12175</v>
      </c>
      <c r="L4422" s="167" t="str">
        <f t="shared" si="346"/>
        <v>Elbow</v>
      </c>
      <c r="M4422" s="168" t="str">
        <f t="shared" si="347"/>
        <v>PI.IC.IT.261702.01</v>
      </c>
      <c r="N4422" s="168"/>
      <c r="O4422" s="168" t="str">
        <f t="shared" si="348"/>
        <v>PH.IC.IT.261702.01</v>
      </c>
      <c r="Q4422" s="168" t="str">
        <f t="shared" si="349"/>
        <v>CL.IC.IT.261702.01</v>
      </c>
    </row>
    <row r="4423" spans="1:27" s="167" customFormat="1" ht="15">
      <c r="A4423" s="167" t="s">
        <v>9344</v>
      </c>
      <c r="C4423" s="61" t="s">
        <v>10709</v>
      </c>
      <c r="E4423" s="61" t="s">
        <v>12462</v>
      </c>
      <c r="F4423" s="167" t="s">
        <v>451</v>
      </c>
      <c r="G4423" s="129" t="s">
        <v>8860</v>
      </c>
      <c r="H4423" s="62" t="s">
        <v>12032</v>
      </c>
      <c r="I4423" s="129" t="s">
        <v>8860</v>
      </c>
      <c r="J4423" s="63" t="str">
        <f t="shared" si="345"/>
        <v>IC.IT.261703</v>
      </c>
      <c r="K4423" s="61" t="s">
        <v>12175</v>
      </c>
      <c r="L4423" s="167" t="str">
        <f t="shared" si="346"/>
        <v>Wrist</v>
      </c>
      <c r="M4423" s="168" t="str">
        <f t="shared" si="347"/>
        <v>PI.IC.IT.261703.01</v>
      </c>
      <c r="N4423" s="168"/>
      <c r="O4423" s="168" t="str">
        <f t="shared" si="348"/>
        <v>PH.IC.IT.261703.01</v>
      </c>
      <c r="Q4423" s="168" t="str">
        <f t="shared" si="349"/>
        <v>CL.IC.IT.261703.01</v>
      </c>
    </row>
    <row r="4424" spans="1:27" s="167" customFormat="1" ht="15">
      <c r="A4424" s="167" t="s">
        <v>9344</v>
      </c>
      <c r="C4424" s="61" t="s">
        <v>10709</v>
      </c>
      <c r="E4424" s="61" t="s">
        <v>12462</v>
      </c>
      <c r="F4424" s="167" t="s">
        <v>451</v>
      </c>
      <c r="G4424" s="129" t="s">
        <v>11746</v>
      </c>
      <c r="H4424" s="62" t="s">
        <v>12028</v>
      </c>
      <c r="I4424" s="129" t="s">
        <v>11746</v>
      </c>
      <c r="J4424" s="63" t="str">
        <f t="shared" si="345"/>
        <v>IC.IT.261704</v>
      </c>
      <c r="K4424" s="61" t="s">
        <v>12175</v>
      </c>
      <c r="L4424" s="167" t="str">
        <f t="shared" si="346"/>
        <v>Hand</v>
      </c>
      <c r="M4424" s="168" t="str">
        <f t="shared" si="347"/>
        <v>PI.IC.IT.261704.01</v>
      </c>
      <c r="N4424" s="168"/>
      <c r="O4424" s="168" t="str">
        <f t="shared" si="348"/>
        <v>PH.IC.IT.261704.01</v>
      </c>
      <c r="Q4424" s="168" t="str">
        <f t="shared" si="349"/>
        <v>CL.IC.IT.261704.01</v>
      </c>
    </row>
    <row r="4425" spans="1:27" s="167" customFormat="1" ht="15">
      <c r="A4425" s="167" t="s">
        <v>9344</v>
      </c>
      <c r="C4425" s="61" t="s">
        <v>10709</v>
      </c>
      <c r="E4425" s="61" t="s">
        <v>12462</v>
      </c>
      <c r="F4425" s="167" t="s">
        <v>451</v>
      </c>
      <c r="G4425" s="129" t="s">
        <v>8861</v>
      </c>
      <c r="H4425" s="62" t="s">
        <v>12210</v>
      </c>
      <c r="I4425" s="129" t="s">
        <v>8862</v>
      </c>
      <c r="J4425" s="63" t="str">
        <f t="shared" si="345"/>
        <v>IC.IT.261705</v>
      </c>
      <c r="K4425" s="61" t="s">
        <v>12175</v>
      </c>
      <c r="L4425" s="167" t="str">
        <f t="shared" si="346"/>
        <v>Finger(s): specify</v>
      </c>
      <c r="M4425" s="168" t="str">
        <f t="shared" si="347"/>
        <v>PI.IC.IT.261705.01</v>
      </c>
      <c r="N4425" s="168"/>
      <c r="O4425" s="168" t="str">
        <f t="shared" si="348"/>
        <v>PH.IC.IT.261705.01</v>
      </c>
      <c r="Q4425" s="168" t="str">
        <f t="shared" si="349"/>
        <v>CL.IC.IT.261705.01</v>
      </c>
    </row>
    <row r="4426" spans="1:27" s="167" customFormat="1" ht="15">
      <c r="A4426" s="167" t="s">
        <v>9344</v>
      </c>
      <c r="C4426" s="61" t="s">
        <v>10709</v>
      </c>
      <c r="E4426" s="61" t="s">
        <v>12462</v>
      </c>
      <c r="F4426" s="167" t="s">
        <v>451</v>
      </c>
      <c r="G4426" s="129" t="s">
        <v>8717</v>
      </c>
      <c r="H4426" s="62" t="s">
        <v>12212</v>
      </c>
      <c r="I4426" s="129" t="s">
        <v>11741</v>
      </c>
      <c r="J4426" s="63" t="str">
        <f t="shared" si="345"/>
        <v>IC.IT.261706</v>
      </c>
      <c r="K4426" s="61" t="s">
        <v>12175</v>
      </c>
      <c r="L4426" s="167" t="str">
        <f t="shared" si="346"/>
        <v>Trochanter</v>
      </c>
      <c r="M4426" s="168" t="str">
        <f t="shared" si="347"/>
        <v>PI.IC.IT.261706.01</v>
      </c>
      <c r="N4426" s="168"/>
      <c r="O4426" s="168" t="str">
        <f t="shared" si="348"/>
        <v>PH.IC.IT.261706.01</v>
      </c>
      <c r="Q4426" s="168" t="str">
        <f t="shared" si="349"/>
        <v>CL.IC.IT.261706.01</v>
      </c>
    </row>
    <row r="4427" spans="1:27" s="167" customFormat="1" ht="15">
      <c r="A4427" s="167" t="s">
        <v>9344</v>
      </c>
      <c r="C4427" s="61" t="s">
        <v>10709</v>
      </c>
      <c r="E4427" s="61" t="s">
        <v>12462</v>
      </c>
      <c r="F4427" s="167" t="s">
        <v>451</v>
      </c>
      <c r="G4427" s="129" t="s">
        <v>11740</v>
      </c>
      <c r="H4427" s="62" t="s">
        <v>12225</v>
      </c>
      <c r="I4427" s="129" t="s">
        <v>11740</v>
      </c>
      <c r="J4427" s="63" t="str">
        <f t="shared" si="345"/>
        <v>IC.IT.261707</v>
      </c>
      <c r="K4427" s="61" t="s">
        <v>12175</v>
      </c>
      <c r="L4427" s="167" t="str">
        <f t="shared" si="346"/>
        <v>Knee</v>
      </c>
      <c r="M4427" s="168" t="str">
        <f t="shared" si="347"/>
        <v>PI.IC.IT.261707.01</v>
      </c>
      <c r="N4427" s="168"/>
      <c r="O4427" s="168" t="str">
        <f t="shared" si="348"/>
        <v>PH.IC.IT.261707.01</v>
      </c>
      <c r="Q4427" s="168" t="str">
        <f t="shared" si="349"/>
        <v>CL.IC.IT.261707.01</v>
      </c>
    </row>
    <row r="4428" spans="1:27" s="167" customFormat="1" ht="15">
      <c r="A4428" s="167" t="s">
        <v>9344</v>
      </c>
      <c r="C4428" s="61" t="s">
        <v>10709</v>
      </c>
      <c r="E4428" s="61" t="s">
        <v>12462</v>
      </c>
      <c r="F4428" s="167" t="s">
        <v>451</v>
      </c>
      <c r="G4428" s="129" t="s">
        <v>8718</v>
      </c>
      <c r="H4428" s="62" t="s">
        <v>11638</v>
      </c>
      <c r="I4428" s="129" t="s">
        <v>11738</v>
      </c>
      <c r="J4428" s="63" t="str">
        <f t="shared" si="345"/>
        <v>IC.IT.261708</v>
      </c>
      <c r="K4428" s="61" t="s">
        <v>12175</v>
      </c>
      <c r="L4428" s="167" t="str">
        <f t="shared" si="346"/>
        <v>Malleous</v>
      </c>
      <c r="M4428" s="168" t="str">
        <f t="shared" si="347"/>
        <v>PI.IC.IT.261708.01</v>
      </c>
      <c r="N4428" s="168"/>
      <c r="O4428" s="168" t="str">
        <f t="shared" si="348"/>
        <v>PH.IC.IT.261708.01</v>
      </c>
      <c r="Q4428" s="168" t="str">
        <f t="shared" si="349"/>
        <v>CL.IC.IT.261708.01</v>
      </c>
    </row>
    <row r="4429" spans="1:27" s="167" customFormat="1" ht="15">
      <c r="A4429" s="167" t="s">
        <v>9344</v>
      </c>
      <c r="C4429" s="61" t="s">
        <v>10709</v>
      </c>
      <c r="E4429" s="61" t="s">
        <v>12462</v>
      </c>
      <c r="F4429" s="167" t="s">
        <v>451</v>
      </c>
      <c r="G4429" s="129" t="s">
        <v>8719</v>
      </c>
      <c r="H4429" s="62" t="s">
        <v>11639</v>
      </c>
      <c r="I4429" s="129" t="s">
        <v>8719</v>
      </c>
      <c r="J4429" s="63" t="str">
        <f t="shared" si="345"/>
        <v>IC.IT.261709</v>
      </c>
      <c r="K4429" s="61" t="s">
        <v>12175</v>
      </c>
      <c r="L4429" s="167" t="str">
        <f t="shared" si="346"/>
        <v>Heel</v>
      </c>
      <c r="M4429" s="168" t="str">
        <f t="shared" si="347"/>
        <v>PI.IC.IT.261709.01</v>
      </c>
      <c r="N4429" s="168"/>
      <c r="O4429" s="168" t="str">
        <f t="shared" si="348"/>
        <v>PH.IC.IT.261709.01</v>
      </c>
      <c r="Q4429" s="168" t="str">
        <f t="shared" si="349"/>
        <v>CL.IC.IT.261709.01</v>
      </c>
    </row>
    <row r="4430" spans="1:27" s="167" customFormat="1" ht="15">
      <c r="A4430" s="167" t="s">
        <v>9344</v>
      </c>
      <c r="C4430" s="61" t="s">
        <v>10709</v>
      </c>
      <c r="E4430" s="61" t="s">
        <v>12462</v>
      </c>
      <c r="F4430" s="167" t="s">
        <v>451</v>
      </c>
      <c r="G4430" s="129" t="s">
        <v>11737</v>
      </c>
      <c r="H4430" s="62" t="s">
        <v>11829</v>
      </c>
      <c r="I4430" s="129" t="s">
        <v>11737</v>
      </c>
      <c r="J4430" s="63" t="str">
        <f t="shared" si="345"/>
        <v>IC.IT.261710</v>
      </c>
      <c r="K4430" s="61" t="s">
        <v>12175</v>
      </c>
      <c r="L4430" s="167" t="str">
        <f t="shared" si="346"/>
        <v>Foot</v>
      </c>
      <c r="M4430" s="168" t="str">
        <f t="shared" si="347"/>
        <v>PI.IC.IT.261710.01</v>
      </c>
      <c r="N4430" s="168"/>
      <c r="O4430" s="168" t="str">
        <f t="shared" si="348"/>
        <v>PH.IC.IT.261710.01</v>
      </c>
      <c r="Q4430" s="168" t="str">
        <f t="shared" si="349"/>
        <v>CL.IC.IT.261710.01</v>
      </c>
    </row>
    <row r="4431" spans="1:27" s="167" customFormat="1" ht="15">
      <c r="A4431" s="167" t="s">
        <v>9344</v>
      </c>
      <c r="C4431" s="61" t="s">
        <v>10709</v>
      </c>
      <c r="E4431" s="61" t="s">
        <v>12462</v>
      </c>
      <c r="F4431" s="167" t="s">
        <v>451</v>
      </c>
      <c r="G4431" s="129" t="s">
        <v>8720</v>
      </c>
      <c r="H4431" s="62" t="s">
        <v>155</v>
      </c>
      <c r="I4431" s="129" t="s">
        <v>8721</v>
      </c>
      <c r="J4431" s="63" t="str">
        <f t="shared" si="345"/>
        <v>IC.IT.261711</v>
      </c>
      <c r="K4431" s="61" t="s">
        <v>12175</v>
      </c>
      <c r="L4431" s="167" t="str">
        <f t="shared" si="346"/>
        <v>Toe(s): specify</v>
      </c>
      <c r="M4431" s="168" t="str">
        <f t="shared" si="347"/>
        <v>PI.IC.IT.261711.01</v>
      </c>
      <c r="N4431" s="168"/>
      <c r="O4431" s="168" t="str">
        <f t="shared" si="348"/>
        <v>PH.IC.IT.261711.01</v>
      </c>
      <c r="Q4431" s="168" t="str">
        <f t="shared" si="349"/>
        <v>CL.IC.IT.261711.01</v>
      </c>
    </row>
    <row r="4432" spans="1:27" s="167" customFormat="1" ht="15">
      <c r="A4432" s="167" t="s">
        <v>9344</v>
      </c>
      <c r="C4432" s="61" t="s">
        <v>10709</v>
      </c>
      <c r="E4432" s="61" t="s">
        <v>702</v>
      </c>
      <c r="F4432" s="167" t="s">
        <v>451</v>
      </c>
      <c r="G4432" s="129" t="s">
        <v>370</v>
      </c>
      <c r="H4432" s="61" t="s">
        <v>153</v>
      </c>
      <c r="I4432" s="129" t="s">
        <v>370</v>
      </c>
      <c r="J4432" s="63" t="str">
        <f t="shared" si="345"/>
        <v>IC.IT.261712</v>
      </c>
      <c r="K4432" s="61" t="s">
        <v>13277</v>
      </c>
      <c r="L4432" s="167" t="str">
        <f t="shared" si="346"/>
        <v>Shin</v>
      </c>
      <c r="M4432" s="168" t="str">
        <f t="shared" si="347"/>
        <v>PI.IC.IT.261712.01</v>
      </c>
      <c r="N4432" s="168"/>
      <c r="O4432" s="168" t="str">
        <f t="shared" si="348"/>
        <v>PH.IC.IT.261712.01</v>
      </c>
      <c r="Q4432" s="168" t="str">
        <f t="shared" si="349"/>
        <v>CL.IC.IT.261712.01</v>
      </c>
      <c r="Z4432" s="167" t="s">
        <v>444</v>
      </c>
      <c r="AA4432" s="167">
        <v>1279</v>
      </c>
    </row>
    <row r="4433" spans="1:29" s="167" customFormat="1" ht="15">
      <c r="A4433" s="167" t="s">
        <v>9344</v>
      </c>
      <c r="C4433" s="61" t="s">
        <v>10709</v>
      </c>
      <c r="E4433" s="61" t="s">
        <v>12462</v>
      </c>
      <c r="F4433" s="167" t="s">
        <v>451</v>
      </c>
      <c r="G4433" s="86" t="s">
        <v>9566</v>
      </c>
      <c r="H4433" s="62" t="s">
        <v>12101</v>
      </c>
      <c r="I4433" s="86" t="s">
        <v>9566</v>
      </c>
      <c r="J4433" s="63" t="str">
        <f t="shared" si="345"/>
        <v>IC.IT.261713</v>
      </c>
      <c r="K4433" s="61" t="s">
        <v>12175</v>
      </c>
      <c r="L4433" s="167" t="str">
        <f t="shared" si="346"/>
        <v>Arm upper, right</v>
      </c>
      <c r="M4433" s="168" t="str">
        <f t="shared" si="347"/>
        <v>PI.IC.IT.261713.01</v>
      </c>
      <c r="N4433" s="168"/>
      <c r="O4433" s="168" t="str">
        <f t="shared" si="348"/>
        <v>PH.IC.IT.261713.01</v>
      </c>
      <c r="Q4433" s="168" t="str">
        <f t="shared" si="349"/>
        <v>CL.IC.IT.261713.01</v>
      </c>
      <c r="AB4433" s="167" t="s">
        <v>12773</v>
      </c>
      <c r="AC4433" s="167">
        <v>1428</v>
      </c>
    </row>
    <row r="4434" spans="1:29" s="167" customFormat="1" ht="15">
      <c r="A4434" s="167" t="s">
        <v>9344</v>
      </c>
      <c r="C4434" s="61" t="s">
        <v>10709</v>
      </c>
      <c r="E4434" s="61" t="s">
        <v>12462</v>
      </c>
      <c r="F4434" s="167" t="s">
        <v>451</v>
      </c>
      <c r="G4434" s="86" t="s">
        <v>9568</v>
      </c>
      <c r="H4434" s="62" t="s">
        <v>12102</v>
      </c>
      <c r="I4434" s="86" t="s">
        <v>9568</v>
      </c>
      <c r="J4434" s="63" t="str">
        <f t="shared" si="345"/>
        <v>IC.IT.261714</v>
      </c>
      <c r="K4434" s="61" t="s">
        <v>12175</v>
      </c>
      <c r="L4434" s="167" t="str">
        <f t="shared" si="346"/>
        <v>Arm upper, left</v>
      </c>
      <c r="M4434" s="168" t="str">
        <f t="shared" si="347"/>
        <v>PI.IC.IT.261714.01</v>
      </c>
      <c r="N4434" s="168"/>
      <c r="O4434" s="168" t="str">
        <f t="shared" si="348"/>
        <v>PH.IC.IT.261714.01</v>
      </c>
      <c r="Q4434" s="168" t="str">
        <f t="shared" si="349"/>
        <v>CL.IC.IT.261714.01</v>
      </c>
      <c r="AB4434" s="167" t="s">
        <v>12773</v>
      </c>
      <c r="AC4434" s="167">
        <v>1428</v>
      </c>
    </row>
    <row r="4435" spans="1:29" s="167" customFormat="1" ht="15">
      <c r="A4435" s="167" t="s">
        <v>9344</v>
      </c>
      <c r="C4435" s="61" t="s">
        <v>10709</v>
      </c>
      <c r="E4435" s="61" t="s">
        <v>12462</v>
      </c>
      <c r="F4435" s="167" t="s">
        <v>451</v>
      </c>
      <c r="G4435" s="86" t="s">
        <v>9712</v>
      </c>
      <c r="H4435" s="62" t="s">
        <v>11559</v>
      </c>
      <c r="I4435" s="86" t="s">
        <v>9712</v>
      </c>
      <c r="J4435" s="63" t="str">
        <f t="shared" si="345"/>
        <v>IC.IT.261715</v>
      </c>
      <c r="K4435" s="61" t="s">
        <v>12175</v>
      </c>
      <c r="L4435" s="167" t="str">
        <f t="shared" si="346"/>
        <v>Elbow, right</v>
      </c>
      <c r="M4435" s="168" t="str">
        <f t="shared" si="347"/>
        <v>PI.IC.IT.261715.01</v>
      </c>
      <c r="N4435" s="168"/>
      <c r="O4435" s="168" t="str">
        <f t="shared" si="348"/>
        <v>PH.IC.IT.261715.01</v>
      </c>
      <c r="Q4435" s="168" t="str">
        <f t="shared" si="349"/>
        <v>CL.IC.IT.261715.01</v>
      </c>
      <c r="AB4435" s="167" t="s">
        <v>12773</v>
      </c>
      <c r="AC4435" s="167">
        <v>1428</v>
      </c>
    </row>
    <row r="4436" spans="1:29" s="167" customFormat="1" ht="15">
      <c r="A4436" s="167" t="s">
        <v>9344</v>
      </c>
      <c r="C4436" s="61" t="s">
        <v>10709</v>
      </c>
      <c r="E4436" s="61" t="s">
        <v>12462</v>
      </c>
      <c r="F4436" s="167" t="s">
        <v>451</v>
      </c>
      <c r="G4436" s="86" t="s">
        <v>9714</v>
      </c>
      <c r="H4436" s="62" t="s">
        <v>11560</v>
      </c>
      <c r="I4436" s="86" t="s">
        <v>9714</v>
      </c>
      <c r="J4436" s="63" t="str">
        <f t="shared" si="345"/>
        <v>IC.IT.261716</v>
      </c>
      <c r="K4436" s="61" t="s">
        <v>12175</v>
      </c>
      <c r="L4436" s="167" t="str">
        <f t="shared" si="346"/>
        <v>Elbow, left</v>
      </c>
      <c r="M4436" s="168" t="str">
        <f t="shared" si="347"/>
        <v>PI.IC.IT.261716.01</v>
      </c>
      <c r="N4436" s="168"/>
      <c r="O4436" s="168" t="str">
        <f t="shared" si="348"/>
        <v>PH.IC.IT.261716.01</v>
      </c>
      <c r="Q4436" s="168" t="str">
        <f t="shared" si="349"/>
        <v>CL.IC.IT.261716.01</v>
      </c>
      <c r="AB4436" s="167" t="s">
        <v>12773</v>
      </c>
      <c r="AC4436" s="167">
        <v>1428</v>
      </c>
    </row>
    <row r="4437" spans="1:29" s="167" customFormat="1" ht="15">
      <c r="A4437" s="167" t="s">
        <v>9344</v>
      </c>
      <c r="C4437" s="61" t="s">
        <v>10709</v>
      </c>
      <c r="E4437" s="61" t="s">
        <v>12462</v>
      </c>
      <c r="F4437" s="167" t="s">
        <v>451</v>
      </c>
      <c r="G4437" s="86" t="s">
        <v>9716</v>
      </c>
      <c r="H4437" s="62" t="s">
        <v>11561</v>
      </c>
      <c r="I4437" s="86" t="s">
        <v>9716</v>
      </c>
      <c r="J4437" s="63" t="str">
        <f t="shared" si="345"/>
        <v>IC.IT.261717</v>
      </c>
      <c r="K4437" s="61" t="s">
        <v>12175</v>
      </c>
      <c r="L4437" s="167" t="str">
        <f t="shared" si="346"/>
        <v>Forearm, right</v>
      </c>
      <c r="M4437" s="168" t="str">
        <f t="shared" si="347"/>
        <v>PI.IC.IT.261717.01</v>
      </c>
      <c r="N4437" s="168"/>
      <c r="O4437" s="168" t="str">
        <f t="shared" si="348"/>
        <v>PH.IC.IT.261717.01</v>
      </c>
      <c r="Q4437" s="168" t="str">
        <f t="shared" si="349"/>
        <v>CL.IC.IT.261717.01</v>
      </c>
      <c r="AB4437" s="167" t="s">
        <v>12773</v>
      </c>
      <c r="AC4437" s="167">
        <v>1428</v>
      </c>
    </row>
    <row r="4438" spans="1:29" s="167" customFormat="1" ht="15">
      <c r="A4438" s="167" t="s">
        <v>9344</v>
      </c>
      <c r="C4438" s="61" t="s">
        <v>10709</v>
      </c>
      <c r="E4438" s="61" t="s">
        <v>12462</v>
      </c>
      <c r="F4438" s="167" t="s">
        <v>451</v>
      </c>
      <c r="G4438" s="86" t="s">
        <v>9718</v>
      </c>
      <c r="H4438" s="62" t="s">
        <v>12060</v>
      </c>
      <c r="I4438" s="86" t="s">
        <v>9718</v>
      </c>
      <c r="J4438" s="63" t="str">
        <f t="shared" si="345"/>
        <v>IC.IT.261718</v>
      </c>
      <c r="K4438" s="61" t="s">
        <v>12175</v>
      </c>
      <c r="L4438" s="167" t="str">
        <f t="shared" si="346"/>
        <v>Forearm, left</v>
      </c>
      <c r="M4438" s="168" t="str">
        <f t="shared" si="347"/>
        <v>PI.IC.IT.261718.01</v>
      </c>
      <c r="N4438" s="168"/>
      <c r="O4438" s="168" t="str">
        <f t="shared" si="348"/>
        <v>PH.IC.IT.261718.01</v>
      </c>
      <c r="Q4438" s="168" t="str">
        <f t="shared" si="349"/>
        <v>CL.IC.IT.261718.01</v>
      </c>
      <c r="AB4438" s="167" t="s">
        <v>12773</v>
      </c>
      <c r="AC4438" s="167">
        <v>1428</v>
      </c>
    </row>
    <row r="4439" spans="1:29" s="167" customFormat="1" ht="15">
      <c r="A4439" s="167" t="s">
        <v>9344</v>
      </c>
      <c r="C4439" s="61" t="s">
        <v>10709</v>
      </c>
      <c r="E4439" s="61" t="s">
        <v>12462</v>
      </c>
      <c r="F4439" s="167" t="s">
        <v>451</v>
      </c>
      <c r="G4439" s="86" t="s">
        <v>9720</v>
      </c>
      <c r="H4439" s="62" t="s">
        <v>11913</v>
      </c>
      <c r="I4439" s="86" t="s">
        <v>9720</v>
      </c>
      <c r="J4439" s="63" t="str">
        <f t="shared" si="345"/>
        <v>IC.IT.261719</v>
      </c>
      <c r="K4439" s="61" t="s">
        <v>12175</v>
      </c>
      <c r="L4439" s="167" t="str">
        <f t="shared" si="346"/>
        <v>Wrist, right</v>
      </c>
      <c r="M4439" s="168" t="str">
        <f t="shared" si="347"/>
        <v>PI.IC.IT.261719.01</v>
      </c>
      <c r="N4439" s="168"/>
      <c r="O4439" s="168" t="str">
        <f t="shared" si="348"/>
        <v>PH.IC.IT.261719.01</v>
      </c>
      <c r="Q4439" s="168" t="str">
        <f t="shared" si="349"/>
        <v>CL.IC.IT.261719.01</v>
      </c>
      <c r="AB4439" s="167" t="s">
        <v>12773</v>
      </c>
      <c r="AC4439" s="167">
        <v>1428</v>
      </c>
    </row>
    <row r="4440" spans="1:29" s="167" customFormat="1" ht="15">
      <c r="A4440" s="167" t="s">
        <v>9344</v>
      </c>
      <c r="C4440" s="61" t="s">
        <v>10709</v>
      </c>
      <c r="E4440" s="61" t="s">
        <v>12462</v>
      </c>
      <c r="F4440" s="167" t="s">
        <v>451</v>
      </c>
      <c r="G4440" s="86" t="s">
        <v>9722</v>
      </c>
      <c r="H4440" s="62" t="s">
        <v>11906</v>
      </c>
      <c r="I4440" s="86" t="s">
        <v>9722</v>
      </c>
      <c r="J4440" s="63" t="str">
        <f t="shared" si="345"/>
        <v>IC.IT.261720</v>
      </c>
      <c r="K4440" s="61" t="s">
        <v>12175</v>
      </c>
      <c r="L4440" s="167" t="str">
        <f t="shared" si="346"/>
        <v>Wrist, left</v>
      </c>
      <c r="M4440" s="168" t="str">
        <f t="shared" si="347"/>
        <v>PI.IC.IT.261720.01</v>
      </c>
      <c r="N4440" s="168"/>
      <c r="O4440" s="168" t="str">
        <f t="shared" si="348"/>
        <v>PH.IC.IT.261720.01</v>
      </c>
      <c r="Q4440" s="168" t="str">
        <f t="shared" si="349"/>
        <v>CL.IC.IT.261720.01</v>
      </c>
      <c r="AB4440" s="167" t="s">
        <v>12773</v>
      </c>
      <c r="AC4440" s="167">
        <v>1428</v>
      </c>
    </row>
    <row r="4441" spans="1:29" s="167" customFormat="1" ht="15">
      <c r="A4441" s="167" t="s">
        <v>9344</v>
      </c>
      <c r="C4441" s="61" t="s">
        <v>10709</v>
      </c>
      <c r="E4441" s="61" t="s">
        <v>12462</v>
      </c>
      <c r="F4441" s="167" t="s">
        <v>451</v>
      </c>
      <c r="G4441" s="86" t="s">
        <v>9437</v>
      </c>
      <c r="H4441" s="62" t="s">
        <v>10704</v>
      </c>
      <c r="I4441" s="86" t="s">
        <v>9437</v>
      </c>
      <c r="J4441" s="63" t="str">
        <f t="shared" si="345"/>
        <v>IC.IT.261721</v>
      </c>
      <c r="K4441" s="61" t="s">
        <v>12175</v>
      </c>
      <c r="L4441" s="167" t="str">
        <f t="shared" si="346"/>
        <v>Hand, right</v>
      </c>
      <c r="M4441" s="168" t="str">
        <f t="shared" si="347"/>
        <v>PI.IC.IT.261721.01</v>
      </c>
      <c r="N4441" s="168"/>
      <c r="O4441" s="168" t="str">
        <f t="shared" si="348"/>
        <v>PH.IC.IT.261721.01</v>
      </c>
      <c r="Q4441" s="168" t="str">
        <f t="shared" si="349"/>
        <v>CL.IC.IT.261721.01</v>
      </c>
      <c r="AB4441" s="167" t="s">
        <v>12773</v>
      </c>
      <c r="AC4441" s="167">
        <v>1428</v>
      </c>
    </row>
    <row r="4442" spans="1:29" s="167" customFormat="1" ht="15">
      <c r="A4442" s="167" t="s">
        <v>9344</v>
      </c>
      <c r="C4442" s="61" t="s">
        <v>10709</v>
      </c>
      <c r="E4442" s="61" t="s">
        <v>12462</v>
      </c>
      <c r="F4442" s="167" t="s">
        <v>451</v>
      </c>
      <c r="G4442" s="86" t="s">
        <v>9444</v>
      </c>
      <c r="H4442" s="62" t="s">
        <v>10705</v>
      </c>
      <c r="I4442" s="86" t="s">
        <v>9444</v>
      </c>
      <c r="J4442" s="63" t="str">
        <f t="shared" si="345"/>
        <v>IC.IT.261722</v>
      </c>
      <c r="K4442" s="61" t="s">
        <v>12175</v>
      </c>
      <c r="L4442" s="167" t="str">
        <f t="shared" si="346"/>
        <v>Hand, left</v>
      </c>
      <c r="M4442" s="168" t="str">
        <f t="shared" si="347"/>
        <v>PI.IC.IT.261722.01</v>
      </c>
      <c r="N4442" s="168"/>
      <c r="O4442" s="168" t="str">
        <f t="shared" si="348"/>
        <v>PH.IC.IT.261722.01</v>
      </c>
      <c r="Q4442" s="168" t="str">
        <f t="shared" si="349"/>
        <v>CL.IC.IT.261722.01</v>
      </c>
      <c r="AB4442" s="167" t="s">
        <v>12773</v>
      </c>
      <c r="AC4442" s="167">
        <v>1428</v>
      </c>
    </row>
    <row r="4443" spans="1:29" s="167" customFormat="1" ht="15">
      <c r="A4443" s="167" t="s">
        <v>9344</v>
      </c>
      <c r="C4443" s="61" t="s">
        <v>10709</v>
      </c>
      <c r="E4443" s="61" t="s">
        <v>12462</v>
      </c>
      <c r="F4443" s="167" t="s">
        <v>451</v>
      </c>
      <c r="G4443" s="86" t="s">
        <v>9574</v>
      </c>
      <c r="H4443" s="62" t="s">
        <v>10706</v>
      </c>
      <c r="I4443" s="86" t="s">
        <v>9574</v>
      </c>
      <c r="J4443" s="63" t="str">
        <f t="shared" si="345"/>
        <v>IC.IT.261723</v>
      </c>
      <c r="K4443" s="61" t="s">
        <v>12175</v>
      </c>
      <c r="L4443" s="167" t="str">
        <f t="shared" si="346"/>
        <v>Finger(s), right: specify</v>
      </c>
      <c r="M4443" s="168" t="str">
        <f t="shared" si="347"/>
        <v>PI.IC.IT.261723.01</v>
      </c>
      <c r="N4443" s="168"/>
      <c r="O4443" s="168" t="str">
        <f t="shared" si="348"/>
        <v>PH.IC.IT.261723.01</v>
      </c>
      <c r="Q4443" s="168" t="str">
        <f t="shared" si="349"/>
        <v>CL.IC.IT.261723.01</v>
      </c>
      <c r="AB4443" s="167" t="s">
        <v>12773</v>
      </c>
      <c r="AC4443" s="167">
        <v>1428</v>
      </c>
    </row>
    <row r="4444" spans="1:29" s="167" customFormat="1" ht="15">
      <c r="A4444" s="167" t="s">
        <v>9344</v>
      </c>
      <c r="C4444" s="61" t="s">
        <v>10709</v>
      </c>
      <c r="E4444" s="61" t="s">
        <v>702</v>
      </c>
      <c r="F4444" s="167" t="s">
        <v>451</v>
      </c>
      <c r="G4444" s="86" t="s">
        <v>9576</v>
      </c>
      <c r="H4444" s="61" t="s">
        <v>10707</v>
      </c>
      <c r="I4444" s="86" t="s">
        <v>9576</v>
      </c>
      <c r="J4444" s="63" t="str">
        <f t="shared" si="345"/>
        <v>IC.IT.261724</v>
      </c>
      <c r="K4444" s="61" t="s">
        <v>13277</v>
      </c>
      <c r="L4444" s="167" t="str">
        <f t="shared" si="346"/>
        <v>Finger(s), left:  specify</v>
      </c>
      <c r="M4444" s="168" t="str">
        <f t="shared" si="347"/>
        <v>PI.IC.IT.261724.01</v>
      </c>
      <c r="N4444" s="168"/>
      <c r="O4444" s="168" t="str">
        <f t="shared" si="348"/>
        <v>PH.IC.IT.261724.01</v>
      </c>
      <c r="Q4444" s="168" t="str">
        <f t="shared" si="349"/>
        <v>CL.IC.IT.261724.01</v>
      </c>
      <c r="AB4444" s="167" t="s">
        <v>12773</v>
      </c>
      <c r="AC4444" s="167">
        <v>1428</v>
      </c>
    </row>
    <row r="4445" spans="1:29" s="167" customFormat="1" ht="15">
      <c r="A4445" s="167" t="s">
        <v>9344</v>
      </c>
      <c r="C4445" s="61" t="s">
        <v>10709</v>
      </c>
      <c r="E4445" s="61" t="s">
        <v>12462</v>
      </c>
      <c r="F4445" s="167" t="s">
        <v>451</v>
      </c>
      <c r="G4445" s="86" t="s">
        <v>9578</v>
      </c>
      <c r="H4445" s="62" t="s">
        <v>10708</v>
      </c>
      <c r="I4445" s="86" t="s">
        <v>9578</v>
      </c>
      <c r="J4445" s="63" t="str">
        <f t="shared" si="345"/>
        <v>IC.IT.261725</v>
      </c>
      <c r="K4445" s="61" t="s">
        <v>12175</v>
      </c>
      <c r="L4445" s="167" t="str">
        <f t="shared" si="346"/>
        <v>Thigh, right</v>
      </c>
      <c r="M4445" s="168" t="str">
        <f t="shared" si="347"/>
        <v>PI.IC.IT.261725.01</v>
      </c>
      <c r="N4445" s="168"/>
      <c r="O4445" s="168" t="str">
        <f t="shared" si="348"/>
        <v>PH.IC.IT.261725.01</v>
      </c>
      <c r="Q4445" s="168" t="str">
        <f t="shared" si="349"/>
        <v>CL.IC.IT.261725.01</v>
      </c>
      <c r="AB4445" s="167" t="s">
        <v>12773</v>
      </c>
      <c r="AC4445" s="167">
        <v>1428</v>
      </c>
    </row>
    <row r="4446" spans="1:29" s="167" customFormat="1" ht="15">
      <c r="A4446" s="167" t="s">
        <v>9344</v>
      </c>
      <c r="C4446" s="61" t="s">
        <v>10709</v>
      </c>
      <c r="E4446" s="61" t="s">
        <v>12462</v>
      </c>
      <c r="F4446" s="167" t="s">
        <v>451</v>
      </c>
      <c r="G4446" s="86" t="s">
        <v>9580</v>
      </c>
      <c r="H4446" s="62" t="s">
        <v>10709</v>
      </c>
      <c r="I4446" s="86" t="s">
        <v>9580</v>
      </c>
      <c r="J4446" s="63" t="str">
        <f t="shared" si="345"/>
        <v>IC.IT.261726</v>
      </c>
      <c r="K4446" s="61" t="s">
        <v>12175</v>
      </c>
      <c r="L4446" s="167" t="str">
        <f t="shared" si="346"/>
        <v>Thigh, left</v>
      </c>
      <c r="M4446" s="168" t="str">
        <f t="shared" si="347"/>
        <v>PI.IC.IT.261726.01</v>
      </c>
      <c r="N4446" s="168"/>
      <c r="O4446" s="168" t="str">
        <f t="shared" si="348"/>
        <v>PH.IC.IT.261726.01</v>
      </c>
      <c r="Q4446" s="168" t="str">
        <f t="shared" si="349"/>
        <v>CL.IC.IT.261726.01</v>
      </c>
      <c r="AB4446" s="167" t="s">
        <v>12773</v>
      </c>
      <c r="AC4446" s="167">
        <v>1428</v>
      </c>
    </row>
    <row r="4447" spans="1:29" s="167" customFormat="1" ht="15">
      <c r="A4447" s="167" t="s">
        <v>9344</v>
      </c>
      <c r="C4447" s="61" t="s">
        <v>10709</v>
      </c>
      <c r="E4447" s="61" t="s">
        <v>12462</v>
      </c>
      <c r="F4447" s="167" t="s">
        <v>451</v>
      </c>
      <c r="G4447" s="86" t="s">
        <v>9730</v>
      </c>
      <c r="H4447" s="62" t="s">
        <v>9143</v>
      </c>
      <c r="I4447" s="86" t="s">
        <v>9730</v>
      </c>
      <c r="J4447" s="63" t="str">
        <f t="shared" si="345"/>
        <v>IC.IT.261727</v>
      </c>
      <c r="K4447" s="61" t="s">
        <v>12175</v>
      </c>
      <c r="L4447" s="167" t="str">
        <f t="shared" si="346"/>
        <v>Knee, right</v>
      </c>
      <c r="M4447" s="168" t="str">
        <f t="shared" si="347"/>
        <v>PI.IC.IT.261727.01</v>
      </c>
      <c r="N4447" s="168"/>
      <c r="O4447" s="168" t="str">
        <f t="shared" si="348"/>
        <v>PH.IC.IT.261727.01</v>
      </c>
      <c r="Q4447" s="168" t="str">
        <f t="shared" si="349"/>
        <v>CL.IC.IT.261727.01</v>
      </c>
      <c r="AB4447" s="167" t="s">
        <v>12773</v>
      </c>
      <c r="AC4447" s="167">
        <v>1428</v>
      </c>
    </row>
    <row r="4448" spans="1:29" s="167" customFormat="1" ht="15">
      <c r="A4448" s="167" t="s">
        <v>9344</v>
      </c>
      <c r="C4448" s="61" t="s">
        <v>10709</v>
      </c>
      <c r="E4448" s="61" t="s">
        <v>12462</v>
      </c>
      <c r="F4448" s="167" t="s">
        <v>451</v>
      </c>
      <c r="G4448" s="86" t="s">
        <v>9732</v>
      </c>
      <c r="H4448" s="62" t="s">
        <v>9144</v>
      </c>
      <c r="I4448" s="86" t="s">
        <v>9732</v>
      </c>
      <c r="J4448" s="63" t="str">
        <f t="shared" si="345"/>
        <v>IC.IT.261728</v>
      </c>
      <c r="K4448" s="61" t="s">
        <v>12175</v>
      </c>
      <c r="L4448" s="167" t="str">
        <f t="shared" si="346"/>
        <v>Knee, left</v>
      </c>
      <c r="M4448" s="168" t="str">
        <f t="shared" si="347"/>
        <v>PI.IC.IT.261728.01</v>
      </c>
      <c r="N4448" s="168"/>
      <c r="O4448" s="168" t="str">
        <f t="shared" si="348"/>
        <v>PH.IC.IT.261728.01</v>
      </c>
      <c r="Q4448" s="168" t="str">
        <f t="shared" si="349"/>
        <v>CL.IC.IT.261728.01</v>
      </c>
      <c r="AB4448" s="167" t="s">
        <v>12773</v>
      </c>
      <c r="AC4448" s="167">
        <v>1428</v>
      </c>
    </row>
    <row r="4449" spans="1:37" s="167" customFormat="1" ht="15">
      <c r="A4449" s="167" t="s">
        <v>9344</v>
      </c>
      <c r="C4449" s="61" t="s">
        <v>10709</v>
      </c>
      <c r="E4449" s="61" t="s">
        <v>12462</v>
      </c>
      <c r="F4449" s="167" t="s">
        <v>451</v>
      </c>
      <c r="G4449" s="86" t="s">
        <v>13495</v>
      </c>
      <c r="H4449" s="62" t="s">
        <v>9145</v>
      </c>
      <c r="I4449" s="86" t="s">
        <v>13495</v>
      </c>
      <c r="J4449" s="63" t="str">
        <f t="shared" si="345"/>
        <v>IC.IT.261729</v>
      </c>
      <c r="K4449" s="61" t="s">
        <v>12175</v>
      </c>
      <c r="L4449" s="167" t="str">
        <f t="shared" si="346"/>
        <v>Shin, right</v>
      </c>
      <c r="M4449" s="168" t="str">
        <f t="shared" si="347"/>
        <v>PI.IC.IT.261729.01</v>
      </c>
      <c r="N4449" s="168"/>
      <c r="O4449" s="168" t="str">
        <f t="shared" si="348"/>
        <v>PH.IC.IT.261729.01</v>
      </c>
      <c r="Q4449" s="168" t="str">
        <f t="shared" si="349"/>
        <v>CL.IC.IT.261729.01</v>
      </c>
      <c r="AB4449" s="167" t="s">
        <v>12773</v>
      </c>
      <c r="AC4449" s="167">
        <v>1428</v>
      </c>
    </row>
    <row r="4450" spans="1:37" s="167" customFormat="1" ht="15">
      <c r="A4450" s="167" t="s">
        <v>9344</v>
      </c>
      <c r="C4450" s="61" t="s">
        <v>10709</v>
      </c>
      <c r="E4450" s="61" t="s">
        <v>12462</v>
      </c>
      <c r="F4450" s="167" t="s">
        <v>451</v>
      </c>
      <c r="G4450" s="86" t="s">
        <v>13496</v>
      </c>
      <c r="H4450" s="62" t="s">
        <v>6872</v>
      </c>
      <c r="I4450" s="86" t="s">
        <v>13496</v>
      </c>
      <c r="J4450" s="63" t="str">
        <f t="shared" si="345"/>
        <v>IC.IT.261730</v>
      </c>
      <c r="K4450" s="61" t="s">
        <v>12175</v>
      </c>
      <c r="L4450" s="167" t="str">
        <f t="shared" si="346"/>
        <v>Shin, left</v>
      </c>
      <c r="M4450" s="168" t="str">
        <f t="shared" si="347"/>
        <v>PI.IC.IT.261730.01</v>
      </c>
      <c r="N4450" s="168"/>
      <c r="O4450" s="168" t="str">
        <f t="shared" si="348"/>
        <v>PH.IC.IT.261730.01</v>
      </c>
      <c r="Q4450" s="168" t="str">
        <f t="shared" si="349"/>
        <v>CL.IC.IT.261730.01</v>
      </c>
      <c r="AB4450" s="167" t="s">
        <v>12773</v>
      </c>
      <c r="AC4450" s="167">
        <v>1428</v>
      </c>
    </row>
    <row r="4451" spans="1:37" s="167" customFormat="1" ht="15">
      <c r="A4451" s="167" t="s">
        <v>9344</v>
      </c>
      <c r="C4451" s="61" t="s">
        <v>10709</v>
      </c>
      <c r="E4451" s="61" t="s">
        <v>12462</v>
      </c>
      <c r="F4451" s="167" t="s">
        <v>451</v>
      </c>
      <c r="G4451" s="86" t="s">
        <v>9734</v>
      </c>
      <c r="H4451" s="62" t="s">
        <v>6874</v>
      </c>
      <c r="I4451" s="86" t="s">
        <v>9734</v>
      </c>
      <c r="J4451" s="63" t="str">
        <f t="shared" si="345"/>
        <v>IC.IT.261731</v>
      </c>
      <c r="K4451" s="61" t="s">
        <v>12175</v>
      </c>
      <c r="L4451" s="167" t="str">
        <f t="shared" si="346"/>
        <v>Calf, right</v>
      </c>
      <c r="M4451" s="168" t="str">
        <f t="shared" si="347"/>
        <v>PI.IC.IT.261731.01</v>
      </c>
      <c r="N4451" s="168"/>
      <c r="O4451" s="168" t="str">
        <f t="shared" si="348"/>
        <v>PH.IC.IT.261731.01</v>
      </c>
      <c r="Q4451" s="168" t="str">
        <f t="shared" si="349"/>
        <v>CL.IC.IT.261731.01</v>
      </c>
      <c r="AB4451" s="167" t="s">
        <v>12773</v>
      </c>
      <c r="AC4451" s="167">
        <v>1428</v>
      </c>
    </row>
    <row r="4452" spans="1:37" s="167" customFormat="1" ht="15">
      <c r="A4452" s="167" t="s">
        <v>9344</v>
      </c>
      <c r="C4452" s="61" t="s">
        <v>10709</v>
      </c>
      <c r="E4452" s="61" t="s">
        <v>12462</v>
      </c>
      <c r="F4452" s="167" t="s">
        <v>451</v>
      </c>
      <c r="G4452" s="86" t="s">
        <v>9736</v>
      </c>
      <c r="H4452" s="62" t="s">
        <v>7411</v>
      </c>
      <c r="I4452" s="86" t="s">
        <v>9736</v>
      </c>
      <c r="J4452" s="63" t="str">
        <f t="shared" si="345"/>
        <v>IC.IT.261732</v>
      </c>
      <c r="K4452" s="61" t="s">
        <v>12175</v>
      </c>
      <c r="L4452" s="167" t="str">
        <f t="shared" si="346"/>
        <v>Calf, left</v>
      </c>
      <c r="M4452" s="168" t="str">
        <f t="shared" si="347"/>
        <v>PI.IC.IT.261732.01</v>
      </c>
      <c r="N4452" s="168"/>
      <c r="O4452" s="168" t="str">
        <f t="shared" si="348"/>
        <v>PH.IC.IT.261732.01</v>
      </c>
      <c r="Q4452" s="168" t="str">
        <f t="shared" si="349"/>
        <v>CL.IC.IT.261732.01</v>
      </c>
      <c r="AB4452" s="167" t="s">
        <v>12773</v>
      </c>
      <c r="AC4452" s="167">
        <v>1428</v>
      </c>
    </row>
    <row r="4453" spans="1:37" s="167" customFormat="1" ht="15">
      <c r="A4453" s="167" t="s">
        <v>9344</v>
      </c>
      <c r="C4453" s="61" t="s">
        <v>10709</v>
      </c>
      <c r="E4453" s="61" t="s">
        <v>12462</v>
      </c>
      <c r="F4453" s="167" t="s">
        <v>451</v>
      </c>
      <c r="G4453" s="86" t="s">
        <v>9878</v>
      </c>
      <c r="H4453" s="62" t="s">
        <v>7414</v>
      </c>
      <c r="I4453" s="86" t="s">
        <v>9878</v>
      </c>
      <c r="J4453" s="63" t="str">
        <f t="shared" si="345"/>
        <v>IC.IT.261733</v>
      </c>
      <c r="K4453" s="61" t="s">
        <v>12175</v>
      </c>
      <c r="L4453" s="167" t="str">
        <f t="shared" si="346"/>
        <v>Ankle, right</v>
      </c>
      <c r="M4453" s="168" t="str">
        <f t="shared" si="347"/>
        <v>PI.IC.IT.261733.01</v>
      </c>
      <c r="N4453" s="168"/>
      <c r="O4453" s="168" t="str">
        <f t="shared" si="348"/>
        <v>PH.IC.IT.261733.01</v>
      </c>
      <c r="Q4453" s="168" t="str">
        <f t="shared" si="349"/>
        <v>CL.IC.IT.261733.01</v>
      </c>
      <c r="AB4453" s="167" t="s">
        <v>12773</v>
      </c>
      <c r="AC4453" s="167">
        <v>1428</v>
      </c>
    </row>
    <row r="4454" spans="1:37" s="167" customFormat="1" ht="15">
      <c r="A4454" s="167" t="s">
        <v>9344</v>
      </c>
      <c r="C4454" s="61" t="s">
        <v>10709</v>
      </c>
      <c r="E4454" s="61" t="s">
        <v>12462</v>
      </c>
      <c r="F4454" s="167" t="s">
        <v>451</v>
      </c>
      <c r="G4454" s="86" t="s">
        <v>9880</v>
      </c>
      <c r="H4454" s="62" t="s">
        <v>7417</v>
      </c>
      <c r="I4454" s="86" t="s">
        <v>9880</v>
      </c>
      <c r="J4454" s="63" t="str">
        <f t="shared" si="345"/>
        <v>IC.IT.261734</v>
      </c>
      <c r="K4454" s="61" t="s">
        <v>12175</v>
      </c>
      <c r="L4454" s="167" t="str">
        <f t="shared" si="346"/>
        <v>Ankle, left</v>
      </c>
      <c r="M4454" s="168" t="str">
        <f t="shared" si="347"/>
        <v>PI.IC.IT.261734.01</v>
      </c>
      <c r="N4454" s="168"/>
      <c r="O4454" s="168" t="str">
        <f t="shared" si="348"/>
        <v>PH.IC.IT.261734.01</v>
      </c>
      <c r="Q4454" s="168" t="str">
        <f t="shared" si="349"/>
        <v>CL.IC.IT.261734.01</v>
      </c>
      <c r="AB4454" s="167" t="s">
        <v>12773</v>
      </c>
      <c r="AC4454" s="167">
        <v>1428</v>
      </c>
    </row>
    <row r="4455" spans="1:37" s="167" customFormat="1" ht="15">
      <c r="A4455" s="167" t="s">
        <v>9344</v>
      </c>
      <c r="C4455" s="61" t="s">
        <v>10709</v>
      </c>
      <c r="E4455" s="61" t="s">
        <v>12462</v>
      </c>
      <c r="F4455" s="167" t="s">
        <v>451</v>
      </c>
      <c r="G4455" s="86" t="s">
        <v>9033</v>
      </c>
      <c r="H4455" s="62" t="s">
        <v>7255</v>
      </c>
      <c r="I4455" s="86" t="s">
        <v>9033</v>
      </c>
      <c r="J4455" s="63" t="str">
        <f t="shared" si="345"/>
        <v>IC.IT.261735</v>
      </c>
      <c r="K4455" s="61" t="s">
        <v>12175</v>
      </c>
      <c r="L4455" s="167" t="str">
        <f t="shared" si="346"/>
        <v>Heel, right</v>
      </c>
      <c r="M4455" s="168" t="str">
        <f t="shared" si="347"/>
        <v>PI.IC.IT.261735.01</v>
      </c>
      <c r="N4455" s="168"/>
      <c r="O4455" s="168" t="str">
        <f t="shared" si="348"/>
        <v>PH.IC.IT.261735.01</v>
      </c>
      <c r="Q4455" s="168" t="str">
        <f t="shared" si="349"/>
        <v>CL.IC.IT.261735.01</v>
      </c>
      <c r="AB4455" s="167" t="s">
        <v>12773</v>
      </c>
      <c r="AC4455" s="167">
        <v>1428</v>
      </c>
    </row>
    <row r="4456" spans="1:37" s="167" customFormat="1" ht="15">
      <c r="A4456" s="167" t="s">
        <v>9344</v>
      </c>
      <c r="C4456" s="61" t="s">
        <v>10709</v>
      </c>
      <c r="E4456" s="61" t="s">
        <v>702</v>
      </c>
      <c r="F4456" s="167" t="s">
        <v>451</v>
      </c>
      <c r="G4456" s="86" t="s">
        <v>9035</v>
      </c>
      <c r="H4456" s="61" t="s">
        <v>7257</v>
      </c>
      <c r="I4456" s="86" t="s">
        <v>9035</v>
      </c>
      <c r="J4456" s="63" t="str">
        <f t="shared" si="345"/>
        <v>IC.IT.261736</v>
      </c>
      <c r="K4456" s="61" t="s">
        <v>13277</v>
      </c>
      <c r="L4456" s="167" t="str">
        <f t="shared" si="346"/>
        <v>Heel, left</v>
      </c>
      <c r="M4456" s="168" t="str">
        <f t="shared" si="347"/>
        <v>PI.IC.IT.261736.01</v>
      </c>
      <c r="N4456" s="168"/>
      <c r="O4456" s="168" t="str">
        <f t="shared" si="348"/>
        <v>PH.IC.IT.261736.01</v>
      </c>
      <c r="Q4456" s="168" t="str">
        <f t="shared" si="349"/>
        <v>CL.IC.IT.261736.01</v>
      </c>
      <c r="AB4456" s="167" t="s">
        <v>12773</v>
      </c>
      <c r="AC4456" s="167">
        <v>1428</v>
      </c>
    </row>
    <row r="4457" spans="1:37" s="167" customFormat="1" ht="15">
      <c r="A4457" s="167" t="s">
        <v>9344</v>
      </c>
      <c r="C4457" s="61" t="s">
        <v>10709</v>
      </c>
      <c r="E4457" s="61" t="s">
        <v>12462</v>
      </c>
      <c r="F4457" s="167" t="s">
        <v>451</v>
      </c>
      <c r="G4457" s="86" t="s">
        <v>9171</v>
      </c>
      <c r="H4457" s="62" t="s">
        <v>7101</v>
      </c>
      <c r="I4457" s="86" t="s">
        <v>9171</v>
      </c>
      <c r="J4457" s="63" t="str">
        <f t="shared" si="345"/>
        <v>IC.IT.261737</v>
      </c>
      <c r="K4457" s="61" t="s">
        <v>12175</v>
      </c>
      <c r="L4457" s="167" t="str">
        <f t="shared" si="346"/>
        <v>Foot, right</v>
      </c>
      <c r="M4457" s="168" t="str">
        <f t="shared" si="347"/>
        <v>PI.IC.IT.261737.01</v>
      </c>
      <c r="N4457" s="168"/>
      <c r="O4457" s="168" t="str">
        <f t="shared" si="348"/>
        <v>PH.IC.IT.261737.01</v>
      </c>
      <c r="Q4457" s="168" t="str">
        <f t="shared" si="349"/>
        <v>CL.IC.IT.261737.01</v>
      </c>
      <c r="AB4457" s="167" t="s">
        <v>12773</v>
      </c>
      <c r="AC4457" s="167">
        <v>1428</v>
      </c>
    </row>
    <row r="4458" spans="1:37" s="167" customFormat="1" ht="15">
      <c r="A4458" s="167" t="s">
        <v>9344</v>
      </c>
      <c r="C4458" s="61" t="s">
        <v>10709</v>
      </c>
      <c r="E4458" s="61" t="s">
        <v>12462</v>
      </c>
      <c r="F4458" s="167" t="s">
        <v>451</v>
      </c>
      <c r="G4458" s="86" t="s">
        <v>9306</v>
      </c>
      <c r="H4458" s="62" t="s">
        <v>7103</v>
      </c>
      <c r="I4458" s="86" t="s">
        <v>9306</v>
      </c>
      <c r="J4458" s="63" t="str">
        <f t="shared" si="345"/>
        <v>IC.IT.261738</v>
      </c>
      <c r="K4458" s="61" t="s">
        <v>12175</v>
      </c>
      <c r="L4458" s="167" t="str">
        <f t="shared" si="346"/>
        <v>Foot, left</v>
      </c>
      <c r="M4458" s="168" t="str">
        <f t="shared" si="347"/>
        <v>PI.IC.IT.261738.01</v>
      </c>
      <c r="N4458" s="168"/>
      <c r="O4458" s="168" t="str">
        <f t="shared" si="348"/>
        <v>PH.IC.IT.261738.01</v>
      </c>
      <c r="Q4458" s="168" t="str">
        <f t="shared" si="349"/>
        <v>CL.IC.IT.261738.01</v>
      </c>
      <c r="AB4458" s="167" t="s">
        <v>12773</v>
      </c>
      <c r="AC4458" s="167">
        <v>1428</v>
      </c>
    </row>
    <row r="4459" spans="1:37" s="167" customFormat="1" ht="15">
      <c r="A4459" s="167" t="s">
        <v>9344</v>
      </c>
      <c r="C4459" s="61" t="s">
        <v>10709</v>
      </c>
      <c r="E4459" s="61" t="s">
        <v>12462</v>
      </c>
      <c r="F4459" s="167" t="s">
        <v>451</v>
      </c>
      <c r="G4459" s="86" t="s">
        <v>9419</v>
      </c>
      <c r="H4459" s="62" t="s">
        <v>7105</v>
      </c>
      <c r="I4459" s="86" t="s">
        <v>9419</v>
      </c>
      <c r="J4459" s="63" t="str">
        <f t="shared" si="345"/>
        <v>IC.IT.261739</v>
      </c>
      <c r="K4459" s="61" t="s">
        <v>12175</v>
      </c>
      <c r="L4459" s="167" t="str">
        <f t="shared" si="346"/>
        <v>Toe(s), right: specify</v>
      </c>
      <c r="M4459" s="168" t="str">
        <f t="shared" si="347"/>
        <v>PI.IC.IT.261739.01</v>
      </c>
      <c r="N4459" s="168"/>
      <c r="O4459" s="168" t="str">
        <f t="shared" si="348"/>
        <v>PH.IC.IT.261739.01</v>
      </c>
      <c r="Q4459" s="168" t="str">
        <f t="shared" si="349"/>
        <v>CL.IC.IT.261739.01</v>
      </c>
      <c r="AB4459" s="167" t="s">
        <v>12773</v>
      </c>
      <c r="AC4459" s="167">
        <v>1428</v>
      </c>
    </row>
    <row r="4460" spans="1:37" s="167" customFormat="1" ht="15">
      <c r="A4460" s="167" t="s">
        <v>9344</v>
      </c>
      <c r="C4460" s="61" t="s">
        <v>10709</v>
      </c>
      <c r="E4460" s="61" t="s">
        <v>702</v>
      </c>
      <c r="F4460" s="167" t="s">
        <v>451</v>
      </c>
      <c r="G4460" s="86" t="s">
        <v>9421</v>
      </c>
      <c r="H4460" s="61" t="s">
        <v>7107</v>
      </c>
      <c r="I4460" s="86" t="s">
        <v>9421</v>
      </c>
      <c r="J4460" s="63" t="str">
        <f t="shared" si="345"/>
        <v>IC.IT.261740</v>
      </c>
      <c r="K4460" s="61" t="s">
        <v>13277</v>
      </c>
      <c r="L4460" s="167" t="str">
        <f t="shared" si="346"/>
        <v>Toe(s), left:  specify</v>
      </c>
      <c r="M4460" s="168" t="str">
        <f t="shared" si="347"/>
        <v>PI.IC.IT.261740.01</v>
      </c>
      <c r="N4460" s="168"/>
      <c r="O4460" s="168" t="str">
        <f t="shared" si="348"/>
        <v>PH.IC.IT.261740.01</v>
      </c>
      <c r="Q4460" s="168" t="str">
        <f t="shared" si="349"/>
        <v>CL.IC.IT.261740.01</v>
      </c>
      <c r="AB4460" s="167" t="s">
        <v>12773</v>
      </c>
      <c r="AC4460" s="167">
        <v>1428</v>
      </c>
    </row>
    <row r="4461" spans="1:37" s="167" customFormat="1" ht="15">
      <c r="A4461" s="167" t="s">
        <v>9344</v>
      </c>
      <c r="C4461" s="61" t="s">
        <v>10709</v>
      </c>
      <c r="E4461" s="61" t="s">
        <v>13176</v>
      </c>
      <c r="F4461" s="167" t="s">
        <v>445</v>
      </c>
      <c r="G4461" s="167" t="s">
        <v>7633</v>
      </c>
      <c r="H4461" s="61" t="s">
        <v>7110</v>
      </c>
      <c r="I4461" s="167" t="s">
        <v>13800</v>
      </c>
      <c r="J4461" s="63" t="str">
        <f t="shared" si="345"/>
        <v>IC.IT.261741</v>
      </c>
      <c r="K4461" s="61" t="s">
        <v>13277</v>
      </c>
      <c r="L4461" s="167" t="str">
        <f t="shared" si="346"/>
        <v>Leg, right</v>
      </c>
      <c r="M4461" s="168" t="str">
        <f t="shared" si="347"/>
        <v>PI.IC.IT.261741.01</v>
      </c>
      <c r="N4461" s="168"/>
      <c r="O4461" s="168" t="str">
        <f t="shared" si="348"/>
        <v>PH.IC.IT.261741.01</v>
      </c>
      <c r="Q4461" s="168" t="str">
        <f t="shared" si="349"/>
        <v>CL.IC.IT.261741.01</v>
      </c>
      <c r="AJ4461" s="167" t="s">
        <v>12773</v>
      </c>
      <c r="AK4461" s="167">
        <v>1437</v>
      </c>
    </row>
    <row r="4462" spans="1:37" s="167" customFormat="1" ht="15">
      <c r="A4462" s="167" t="s">
        <v>9344</v>
      </c>
      <c r="C4462" s="61" t="s">
        <v>10709</v>
      </c>
      <c r="E4462" s="61" t="s">
        <v>12462</v>
      </c>
      <c r="F4462" s="167" t="s">
        <v>445</v>
      </c>
      <c r="G4462" s="167" t="s">
        <v>7635</v>
      </c>
      <c r="H4462" s="61" t="s">
        <v>7111</v>
      </c>
      <c r="I4462" s="167" t="s">
        <v>13801</v>
      </c>
      <c r="J4462" s="63" t="str">
        <f t="shared" si="345"/>
        <v>IC.IT.261742</v>
      </c>
      <c r="K4462" s="61" t="s">
        <v>12175</v>
      </c>
      <c r="L4462" s="167" t="str">
        <f t="shared" si="346"/>
        <v>Leg, left</v>
      </c>
      <c r="M4462" s="168" t="str">
        <f t="shared" si="347"/>
        <v>PI.IC.IT.261742.01</v>
      </c>
      <c r="N4462" s="168"/>
      <c r="O4462" s="168" t="str">
        <f t="shared" si="348"/>
        <v>PH.IC.IT.261742.01</v>
      </c>
      <c r="Q4462" s="168" t="str">
        <f t="shared" si="349"/>
        <v>CL.IC.IT.261742.01</v>
      </c>
      <c r="AJ4462" s="167" t="s">
        <v>12773</v>
      </c>
      <c r="AK4462" s="167">
        <v>1437</v>
      </c>
    </row>
    <row r="4463" spans="1:37" s="167" customFormat="1" ht="15">
      <c r="A4463" s="167" t="s">
        <v>9344</v>
      </c>
      <c r="C4463" s="61" t="s">
        <v>10709</v>
      </c>
      <c r="D4463" s="167" t="s">
        <v>8697</v>
      </c>
      <c r="E4463" s="61" t="s">
        <v>12602</v>
      </c>
      <c r="F4463" s="167" t="s">
        <v>452</v>
      </c>
      <c r="G4463" s="167" t="s">
        <v>9026</v>
      </c>
      <c r="H4463" s="62" t="s">
        <v>12030</v>
      </c>
      <c r="I4463" s="167" t="s">
        <v>9026</v>
      </c>
      <c r="J4463" s="63" t="str">
        <f t="shared" si="345"/>
        <v>IC.IT.261802</v>
      </c>
      <c r="K4463" s="61" t="s">
        <v>1702</v>
      </c>
      <c r="L4463" s="167" t="str">
        <f t="shared" si="346"/>
        <v>Forehead</v>
      </c>
      <c r="M4463" s="168" t="str">
        <f t="shared" si="347"/>
        <v>PI.IC.IT.261802.01</v>
      </c>
      <c r="N4463" s="168"/>
      <c r="O4463" s="168" t="str">
        <f t="shared" si="348"/>
        <v>PH.IC.IT.261802.01</v>
      </c>
      <c r="Q4463" s="168" t="str">
        <f t="shared" si="349"/>
        <v>CL.IC.IT.261802.01</v>
      </c>
    </row>
    <row r="4464" spans="1:37" s="167" customFormat="1" ht="15">
      <c r="A4464" s="167" t="s">
        <v>9344</v>
      </c>
      <c r="C4464" s="61" t="s">
        <v>10709</v>
      </c>
      <c r="E4464" s="61" t="s">
        <v>12602</v>
      </c>
      <c r="F4464" s="167" t="s">
        <v>452</v>
      </c>
      <c r="G4464" s="129" t="s">
        <v>9140</v>
      </c>
      <c r="H4464" s="62" t="s">
        <v>12032</v>
      </c>
      <c r="I4464" s="129" t="s">
        <v>9140</v>
      </c>
      <c r="J4464" s="63" t="str">
        <f t="shared" si="345"/>
        <v>IC.IT.261803</v>
      </c>
      <c r="K4464" s="61" t="s">
        <v>12175</v>
      </c>
      <c r="L4464" s="167" t="str">
        <f t="shared" si="346"/>
        <v>Temporal</v>
      </c>
      <c r="M4464" s="168" t="str">
        <f t="shared" si="347"/>
        <v>PI.IC.IT.261803.01</v>
      </c>
      <c r="N4464" s="168"/>
      <c r="O4464" s="168" t="str">
        <f t="shared" si="348"/>
        <v>PH.IC.IT.261803.01</v>
      </c>
      <c r="Q4464" s="168" t="str">
        <f t="shared" si="349"/>
        <v>CL.IC.IT.261803.01</v>
      </c>
    </row>
    <row r="4465" spans="1:29" s="167" customFormat="1" ht="15">
      <c r="A4465" s="167" t="s">
        <v>9344</v>
      </c>
      <c r="C4465" s="61" t="s">
        <v>10709</v>
      </c>
      <c r="E4465" s="61" t="s">
        <v>12602</v>
      </c>
      <c r="F4465" s="167" t="s">
        <v>452</v>
      </c>
      <c r="G4465" s="129" t="s">
        <v>9141</v>
      </c>
      <c r="H4465" s="62" t="s">
        <v>12028</v>
      </c>
      <c r="I4465" s="129" t="s">
        <v>9141</v>
      </c>
      <c r="J4465" s="63" t="str">
        <f t="shared" si="345"/>
        <v>IC.IT.261804</v>
      </c>
      <c r="K4465" s="61" t="s">
        <v>12175</v>
      </c>
      <c r="L4465" s="167" t="str">
        <f t="shared" si="346"/>
        <v>Parietal</v>
      </c>
      <c r="M4465" s="168" t="str">
        <f t="shared" si="347"/>
        <v>PI.IC.IT.261804.01</v>
      </c>
      <c r="N4465" s="168"/>
      <c r="O4465" s="168" t="str">
        <f t="shared" si="348"/>
        <v>PH.IC.IT.261804.01</v>
      </c>
      <c r="Q4465" s="168" t="str">
        <f t="shared" si="349"/>
        <v>CL.IC.IT.261804.01</v>
      </c>
    </row>
    <row r="4466" spans="1:29" s="167" customFormat="1" ht="15">
      <c r="A4466" s="167" t="s">
        <v>9344</v>
      </c>
      <c r="C4466" s="61" t="s">
        <v>10709</v>
      </c>
      <c r="E4466" s="61" t="s">
        <v>12602</v>
      </c>
      <c r="F4466" s="167" t="s">
        <v>452</v>
      </c>
      <c r="G4466" s="129" t="s">
        <v>9042</v>
      </c>
      <c r="H4466" s="62" t="s">
        <v>12210</v>
      </c>
      <c r="I4466" s="129" t="s">
        <v>9042</v>
      </c>
      <c r="J4466" s="63" t="str">
        <f t="shared" si="345"/>
        <v>IC.IT.261805</v>
      </c>
      <c r="K4466" s="61" t="s">
        <v>12175</v>
      </c>
      <c r="L4466" s="167" t="str">
        <f t="shared" si="346"/>
        <v>Occiput</v>
      </c>
      <c r="M4466" s="168" t="str">
        <f t="shared" si="347"/>
        <v>PI.IC.IT.261805.01</v>
      </c>
      <c r="N4466" s="168"/>
      <c r="O4466" s="168" t="str">
        <f t="shared" si="348"/>
        <v>PH.IC.IT.261805.01</v>
      </c>
      <c r="Q4466" s="168" t="str">
        <f t="shared" si="349"/>
        <v>CL.IC.IT.261805.01</v>
      </c>
    </row>
    <row r="4467" spans="1:29" s="167" customFormat="1" ht="15">
      <c r="A4467" s="167" t="s">
        <v>9344</v>
      </c>
      <c r="C4467" s="61" t="s">
        <v>10709</v>
      </c>
      <c r="E4467" s="61" t="s">
        <v>12602</v>
      </c>
      <c r="F4467" s="167" t="s">
        <v>452</v>
      </c>
      <c r="G4467" s="129" t="s">
        <v>9142</v>
      </c>
      <c r="H4467" s="62" t="s">
        <v>12212</v>
      </c>
      <c r="I4467" s="129" t="s">
        <v>8736</v>
      </c>
      <c r="J4467" s="63" t="str">
        <f t="shared" si="345"/>
        <v>IC.IT.261806</v>
      </c>
      <c r="K4467" s="61" t="s">
        <v>12175</v>
      </c>
      <c r="L4467" s="167" t="str">
        <f t="shared" si="346"/>
        <v>Eye(s)</v>
      </c>
      <c r="M4467" s="168" t="str">
        <f t="shared" si="347"/>
        <v>PI.IC.IT.261806.01</v>
      </c>
      <c r="N4467" s="168"/>
      <c r="O4467" s="168" t="str">
        <f t="shared" si="348"/>
        <v>PH.IC.IT.261806.01</v>
      </c>
      <c r="Q4467" s="168" t="str">
        <f t="shared" si="349"/>
        <v>CL.IC.IT.261806.01</v>
      </c>
    </row>
    <row r="4468" spans="1:29" s="167" customFormat="1" ht="15">
      <c r="A4468" s="167" t="s">
        <v>9344</v>
      </c>
      <c r="C4468" s="61" t="s">
        <v>10709</v>
      </c>
      <c r="E4468" s="61" t="s">
        <v>12602</v>
      </c>
      <c r="F4468" s="167" t="s">
        <v>452</v>
      </c>
      <c r="G4468" s="129" t="s">
        <v>8737</v>
      </c>
      <c r="H4468" s="62" t="s">
        <v>12225</v>
      </c>
      <c r="I4468" s="129" t="s">
        <v>8738</v>
      </c>
      <c r="J4468" s="63" t="str">
        <f t="shared" si="345"/>
        <v>IC.IT.261807</v>
      </c>
      <c r="K4468" s="61" t="s">
        <v>12175</v>
      </c>
      <c r="L4468" s="167" t="str">
        <f t="shared" si="346"/>
        <v>Ear(s)</v>
      </c>
      <c r="M4468" s="168" t="str">
        <f t="shared" si="347"/>
        <v>PI.IC.IT.261807.01</v>
      </c>
      <c r="N4468" s="168"/>
      <c r="O4468" s="168" t="str">
        <f t="shared" si="348"/>
        <v>PH.IC.IT.261807.01</v>
      </c>
      <c r="Q4468" s="168" t="str">
        <f t="shared" si="349"/>
        <v>CL.IC.IT.261807.01</v>
      </c>
    </row>
    <row r="4469" spans="1:29" s="167" customFormat="1" ht="15">
      <c r="A4469" s="167" t="s">
        <v>9344</v>
      </c>
      <c r="C4469" s="61" t="s">
        <v>10709</v>
      </c>
      <c r="E4469" s="61" t="s">
        <v>12602</v>
      </c>
      <c r="F4469" s="167" t="s">
        <v>452</v>
      </c>
      <c r="G4469" s="129" t="s">
        <v>9457</v>
      </c>
      <c r="H4469" s="62" t="s">
        <v>11638</v>
      </c>
      <c r="I4469" s="129" t="s">
        <v>9457</v>
      </c>
      <c r="J4469" s="63" t="str">
        <f t="shared" si="345"/>
        <v>IC.IT.261808</v>
      </c>
      <c r="K4469" s="61" t="s">
        <v>12175</v>
      </c>
      <c r="L4469" s="167" t="str">
        <f t="shared" si="346"/>
        <v>Nose</v>
      </c>
      <c r="M4469" s="168" t="str">
        <f t="shared" si="347"/>
        <v>PI.IC.IT.261808.01</v>
      </c>
      <c r="N4469" s="168"/>
      <c r="O4469" s="168" t="str">
        <f t="shared" si="348"/>
        <v>PH.IC.IT.261808.01</v>
      </c>
      <c r="Q4469" s="168" t="str">
        <f t="shared" si="349"/>
        <v>CL.IC.IT.261808.01</v>
      </c>
    </row>
    <row r="4470" spans="1:29" s="167" customFormat="1" ht="15">
      <c r="A4470" s="167" t="s">
        <v>9344</v>
      </c>
      <c r="C4470" s="61" t="s">
        <v>10709</v>
      </c>
      <c r="E4470" s="61" t="s">
        <v>12602</v>
      </c>
      <c r="F4470" s="167" t="s">
        <v>452</v>
      </c>
      <c r="G4470" s="129" t="s">
        <v>8739</v>
      </c>
      <c r="H4470" s="62" t="s">
        <v>11639</v>
      </c>
      <c r="I4470" s="129" t="s">
        <v>8739</v>
      </c>
      <c r="J4470" s="63" t="str">
        <f t="shared" si="345"/>
        <v>IC.IT.261809</v>
      </c>
      <c r="K4470" s="61" t="s">
        <v>12175</v>
      </c>
      <c r="L4470" s="167" t="str">
        <f t="shared" si="346"/>
        <v>Cheek</v>
      </c>
      <c r="M4470" s="168" t="str">
        <f t="shared" si="347"/>
        <v>PI.IC.IT.261809.01</v>
      </c>
      <c r="N4470" s="168"/>
      <c r="O4470" s="168" t="str">
        <f t="shared" si="348"/>
        <v>PH.IC.IT.261809.01</v>
      </c>
      <c r="Q4470" s="168" t="str">
        <f t="shared" si="349"/>
        <v>CL.IC.IT.261809.01</v>
      </c>
    </row>
    <row r="4471" spans="1:29" s="167" customFormat="1" ht="15">
      <c r="A4471" s="167" t="s">
        <v>9344</v>
      </c>
      <c r="C4471" s="61" t="s">
        <v>10709</v>
      </c>
      <c r="E4471" s="61" t="s">
        <v>12602</v>
      </c>
      <c r="F4471" s="167" t="s">
        <v>452</v>
      </c>
      <c r="G4471" s="129" t="s">
        <v>8740</v>
      </c>
      <c r="H4471" s="62" t="s">
        <v>11829</v>
      </c>
      <c r="I4471" s="129" t="s">
        <v>8741</v>
      </c>
      <c r="J4471" s="63" t="str">
        <f t="shared" si="345"/>
        <v>IC.IT.261810</v>
      </c>
      <c r="K4471" s="61" t="s">
        <v>12175</v>
      </c>
      <c r="L4471" s="167" t="str">
        <f t="shared" si="346"/>
        <v>Lip upper</v>
      </c>
      <c r="M4471" s="168" t="str">
        <f t="shared" si="347"/>
        <v>PI.IC.IT.261810.01</v>
      </c>
      <c r="N4471" s="168"/>
      <c r="O4471" s="168" t="str">
        <f t="shared" si="348"/>
        <v>PH.IC.IT.261810.01</v>
      </c>
      <c r="Q4471" s="168" t="str">
        <f t="shared" si="349"/>
        <v>CL.IC.IT.261810.01</v>
      </c>
    </row>
    <row r="4472" spans="1:29" s="167" customFormat="1" ht="15">
      <c r="A4472" s="167" t="s">
        <v>9344</v>
      </c>
      <c r="C4472" s="61" t="s">
        <v>10709</v>
      </c>
      <c r="E4472" s="61" t="s">
        <v>12602</v>
      </c>
      <c r="F4472" s="167" t="s">
        <v>452</v>
      </c>
      <c r="G4472" s="129" t="s">
        <v>8742</v>
      </c>
      <c r="H4472" s="62" t="s">
        <v>12099</v>
      </c>
      <c r="I4472" s="129" t="s">
        <v>8743</v>
      </c>
      <c r="J4472" s="63" t="str">
        <f t="shared" si="345"/>
        <v>IC.IT.261811</v>
      </c>
      <c r="K4472" s="61" t="s">
        <v>12175</v>
      </c>
      <c r="L4472" s="167" t="str">
        <f t="shared" si="346"/>
        <v>Lip lower</v>
      </c>
      <c r="M4472" s="168" t="str">
        <f t="shared" si="347"/>
        <v>PI.IC.IT.261811.01</v>
      </c>
      <c r="N4472" s="168"/>
      <c r="O4472" s="168" t="str">
        <f t="shared" si="348"/>
        <v>PH.IC.IT.261811.01</v>
      </c>
      <c r="Q4472" s="168" t="str">
        <f t="shared" si="349"/>
        <v>CL.IC.IT.261811.01</v>
      </c>
    </row>
    <row r="4473" spans="1:29" s="167" customFormat="1" ht="15">
      <c r="A4473" s="167" t="s">
        <v>9344</v>
      </c>
      <c r="C4473" s="61" t="s">
        <v>10709</v>
      </c>
      <c r="E4473" s="61" t="s">
        <v>12602</v>
      </c>
      <c r="F4473" s="167" t="s">
        <v>452</v>
      </c>
      <c r="G4473" s="129" t="s">
        <v>8744</v>
      </c>
      <c r="H4473" s="62" t="s">
        <v>12100</v>
      </c>
      <c r="I4473" s="129" t="s">
        <v>8744</v>
      </c>
      <c r="J4473" s="63" t="str">
        <f t="shared" si="345"/>
        <v>IC.IT.261812</v>
      </c>
      <c r="K4473" s="61" t="s">
        <v>12175</v>
      </c>
      <c r="L4473" s="167" t="str">
        <f t="shared" si="346"/>
        <v>Jaw</v>
      </c>
      <c r="M4473" s="168" t="str">
        <f t="shared" si="347"/>
        <v>PI.IC.IT.261812.01</v>
      </c>
      <c r="N4473" s="168"/>
      <c r="O4473" s="168" t="str">
        <f t="shared" si="348"/>
        <v>PH.IC.IT.261812.01</v>
      </c>
      <c r="Q4473" s="168" t="str">
        <f t="shared" si="349"/>
        <v>CL.IC.IT.261812.01</v>
      </c>
    </row>
    <row r="4474" spans="1:29" s="167" customFormat="1" ht="15">
      <c r="A4474" s="167" t="s">
        <v>9344</v>
      </c>
      <c r="C4474" s="61" t="s">
        <v>10709</v>
      </c>
      <c r="E4474" s="61" t="s">
        <v>12602</v>
      </c>
      <c r="F4474" s="167" t="s">
        <v>452</v>
      </c>
      <c r="G4474" s="167" t="s">
        <v>9113</v>
      </c>
      <c r="H4474" s="62" t="s">
        <v>12101</v>
      </c>
      <c r="I4474" s="167" t="s">
        <v>9113</v>
      </c>
      <c r="J4474" s="63" t="str">
        <f t="shared" si="345"/>
        <v>IC.IT.261813</v>
      </c>
      <c r="K4474" s="61" t="s">
        <v>12175</v>
      </c>
      <c r="L4474" s="167" t="str">
        <f t="shared" si="346"/>
        <v>Neck</v>
      </c>
      <c r="M4474" s="168" t="str">
        <f t="shared" si="347"/>
        <v>PI.IC.IT.261813.01</v>
      </c>
      <c r="N4474" s="168"/>
      <c r="O4474" s="168" t="str">
        <f t="shared" si="348"/>
        <v>PH.IC.IT.261813.01</v>
      </c>
      <c r="Q4474" s="168" t="str">
        <f t="shared" si="349"/>
        <v>CL.IC.IT.261813.01</v>
      </c>
    </row>
    <row r="4475" spans="1:29" s="167" customFormat="1" ht="15">
      <c r="A4475" s="167" t="s">
        <v>9344</v>
      </c>
      <c r="C4475" s="61" t="s">
        <v>10709</v>
      </c>
      <c r="E4475" s="61" t="s">
        <v>12602</v>
      </c>
      <c r="F4475" s="167" t="s">
        <v>452</v>
      </c>
      <c r="G4475" s="167" t="s">
        <v>9114</v>
      </c>
      <c r="H4475" s="62" t="s">
        <v>12102</v>
      </c>
      <c r="I4475" s="167" t="s">
        <v>9115</v>
      </c>
      <c r="J4475" s="63" t="str">
        <f t="shared" si="345"/>
        <v>IC.IT.261814</v>
      </c>
      <c r="K4475" s="61" t="s">
        <v>12175</v>
      </c>
      <c r="L4475" s="167" t="str">
        <f t="shared" si="346"/>
        <v>Tracheostomy site</v>
      </c>
      <c r="M4475" s="168" t="str">
        <f t="shared" si="347"/>
        <v>PI.IC.IT.261814.01</v>
      </c>
      <c r="N4475" s="168"/>
      <c r="O4475" s="168" t="str">
        <f t="shared" si="348"/>
        <v>PH.IC.IT.261814.01</v>
      </c>
      <c r="Q4475" s="168" t="str">
        <f t="shared" si="349"/>
        <v>CL.IC.IT.261814.01</v>
      </c>
    </row>
    <row r="4476" spans="1:29" s="167" customFormat="1" ht="15">
      <c r="A4476" s="167" t="s">
        <v>9344</v>
      </c>
      <c r="C4476" s="61" t="s">
        <v>10709</v>
      </c>
      <c r="E4476" s="61" t="s">
        <v>12602</v>
      </c>
      <c r="F4476" s="167" t="s">
        <v>452</v>
      </c>
      <c r="G4476" s="167" t="s">
        <v>9116</v>
      </c>
      <c r="H4476" s="62" t="s">
        <v>11559</v>
      </c>
      <c r="I4476" s="167" t="s">
        <v>9116</v>
      </c>
      <c r="J4476" s="63" t="str">
        <f t="shared" si="345"/>
        <v>IC.IT.261815</v>
      </c>
      <c r="K4476" s="61" t="s">
        <v>12175</v>
      </c>
      <c r="L4476" s="167" t="str">
        <f t="shared" si="346"/>
        <v>Chin</v>
      </c>
      <c r="M4476" s="168" t="str">
        <f t="shared" si="347"/>
        <v>PI.IC.IT.261815.01</v>
      </c>
      <c r="N4476" s="168"/>
      <c r="O4476" s="168" t="str">
        <f t="shared" si="348"/>
        <v>PH.IC.IT.261815.01</v>
      </c>
      <c r="Q4476" s="168" t="str">
        <f t="shared" si="349"/>
        <v>CL.IC.IT.261815.01</v>
      </c>
    </row>
    <row r="4477" spans="1:29" s="167" customFormat="1" ht="15">
      <c r="A4477" s="167" t="s">
        <v>9344</v>
      </c>
      <c r="C4477" s="61" t="s">
        <v>10709</v>
      </c>
      <c r="E4477" s="61" t="s">
        <v>12602</v>
      </c>
      <c r="F4477" s="167" t="s">
        <v>452</v>
      </c>
      <c r="G4477" s="86" t="s">
        <v>9166</v>
      </c>
      <c r="H4477" s="62" t="s">
        <v>11560</v>
      </c>
      <c r="I4477" s="86" t="s">
        <v>9166</v>
      </c>
      <c r="J4477" s="63" t="str">
        <f t="shared" si="345"/>
        <v>IC.IT.261816</v>
      </c>
      <c r="K4477" s="61" t="s">
        <v>1702</v>
      </c>
      <c r="L4477" s="167" t="str">
        <f t="shared" si="346"/>
        <v>Forehead, right side</v>
      </c>
      <c r="M4477" s="168" t="str">
        <f t="shared" si="347"/>
        <v>PI.IC.IT.261816.01</v>
      </c>
      <c r="N4477" s="168"/>
      <c r="O4477" s="168" t="str">
        <f t="shared" si="348"/>
        <v>PH.IC.IT.261816.01</v>
      </c>
      <c r="Q4477" s="168" t="str">
        <f t="shared" si="349"/>
        <v>CL.IC.IT.261816.01</v>
      </c>
      <c r="AB4477" s="167" t="s">
        <v>12773</v>
      </c>
      <c r="AC4477" s="167">
        <v>1428</v>
      </c>
    </row>
    <row r="4478" spans="1:29" s="167" customFormat="1" ht="15">
      <c r="A4478" s="167" t="s">
        <v>9344</v>
      </c>
      <c r="C4478" s="61" t="s">
        <v>10709</v>
      </c>
      <c r="E4478" s="61" t="s">
        <v>12602</v>
      </c>
      <c r="F4478" s="167" t="s">
        <v>452</v>
      </c>
      <c r="G4478" s="86" t="s">
        <v>9024</v>
      </c>
      <c r="H4478" s="62" t="s">
        <v>11561</v>
      </c>
      <c r="I4478" s="86" t="s">
        <v>9024</v>
      </c>
      <c r="J4478" s="63" t="str">
        <f t="shared" si="345"/>
        <v>IC.IT.261817</v>
      </c>
      <c r="K4478" s="61" t="s">
        <v>12175</v>
      </c>
      <c r="L4478" s="167" t="str">
        <f t="shared" si="346"/>
        <v>Forehead, left side</v>
      </c>
      <c r="M4478" s="168" t="str">
        <f t="shared" si="347"/>
        <v>PI.IC.IT.261817.01</v>
      </c>
      <c r="N4478" s="168"/>
      <c r="O4478" s="168" t="str">
        <f t="shared" si="348"/>
        <v>PH.IC.IT.261817.01</v>
      </c>
      <c r="Q4478" s="168" t="str">
        <f t="shared" si="349"/>
        <v>CL.IC.IT.261817.01</v>
      </c>
      <c r="AB4478" s="167" t="s">
        <v>12773</v>
      </c>
      <c r="AC4478" s="167">
        <v>1428</v>
      </c>
    </row>
    <row r="4479" spans="1:29" s="167" customFormat="1" ht="15">
      <c r="A4479" s="167" t="s">
        <v>9344</v>
      </c>
      <c r="C4479" s="61" t="s">
        <v>10709</v>
      </c>
      <c r="E4479" s="61" t="s">
        <v>12602</v>
      </c>
      <c r="F4479" s="167" t="s">
        <v>452</v>
      </c>
      <c r="G4479" s="86" t="s">
        <v>9027</v>
      </c>
      <c r="H4479" s="62" t="s">
        <v>12060</v>
      </c>
      <c r="I4479" s="86" t="s">
        <v>9027</v>
      </c>
      <c r="J4479" s="63" t="str">
        <f t="shared" si="345"/>
        <v>IC.IT.261818</v>
      </c>
      <c r="K4479" s="61" t="s">
        <v>12175</v>
      </c>
      <c r="L4479" s="167" t="str">
        <f t="shared" si="346"/>
        <v>Temporal, right</v>
      </c>
      <c r="M4479" s="168" t="str">
        <f t="shared" si="347"/>
        <v>PI.IC.IT.261818.01</v>
      </c>
      <c r="N4479" s="168"/>
      <c r="O4479" s="168" t="str">
        <f t="shared" si="348"/>
        <v>PH.IC.IT.261818.01</v>
      </c>
      <c r="Q4479" s="168" t="str">
        <f t="shared" si="349"/>
        <v>CL.IC.IT.261818.01</v>
      </c>
      <c r="AB4479" s="167" t="s">
        <v>12773</v>
      </c>
      <c r="AC4479" s="167">
        <v>1428</v>
      </c>
    </row>
    <row r="4480" spans="1:29" s="167" customFormat="1" ht="15">
      <c r="A4480" s="167" t="s">
        <v>9344</v>
      </c>
      <c r="C4480" s="61" t="s">
        <v>10709</v>
      </c>
      <c r="E4480" s="61" t="s">
        <v>12602</v>
      </c>
      <c r="F4480" s="167" t="s">
        <v>452</v>
      </c>
      <c r="G4480" s="86" t="s">
        <v>9029</v>
      </c>
      <c r="H4480" s="62" t="s">
        <v>11913</v>
      </c>
      <c r="I4480" s="86" t="s">
        <v>9029</v>
      </c>
      <c r="J4480" s="63" t="str">
        <f t="shared" si="345"/>
        <v>IC.IT.261819</v>
      </c>
      <c r="K4480" s="61" t="s">
        <v>12175</v>
      </c>
      <c r="L4480" s="167" t="str">
        <f t="shared" si="346"/>
        <v>Temporal, left</v>
      </c>
      <c r="M4480" s="168" t="str">
        <f t="shared" si="347"/>
        <v>PI.IC.IT.261819.01</v>
      </c>
      <c r="N4480" s="168"/>
      <c r="O4480" s="168" t="str">
        <f t="shared" si="348"/>
        <v>PH.IC.IT.261819.01</v>
      </c>
      <c r="Q4480" s="168" t="str">
        <f t="shared" si="349"/>
        <v>CL.IC.IT.261819.01</v>
      </c>
      <c r="AB4480" s="167" t="s">
        <v>12773</v>
      </c>
      <c r="AC4480" s="167">
        <v>1428</v>
      </c>
    </row>
    <row r="4481" spans="1:29" s="167" customFormat="1" ht="15">
      <c r="A4481" s="167" t="s">
        <v>9344</v>
      </c>
      <c r="C4481" s="61" t="s">
        <v>10709</v>
      </c>
      <c r="E4481" s="61" t="s">
        <v>12602</v>
      </c>
      <c r="F4481" s="167" t="s">
        <v>452</v>
      </c>
      <c r="G4481" s="86" t="s">
        <v>9031</v>
      </c>
      <c r="H4481" s="62" t="s">
        <v>11906</v>
      </c>
      <c r="I4481" s="86" t="s">
        <v>9031</v>
      </c>
      <c r="J4481" s="63" t="str">
        <f t="shared" si="345"/>
        <v>IC.IT.261820</v>
      </c>
      <c r="K4481" s="61" t="s">
        <v>12175</v>
      </c>
      <c r="L4481" s="167" t="str">
        <f t="shared" si="346"/>
        <v>Parietal, right</v>
      </c>
      <c r="M4481" s="168" t="str">
        <f t="shared" si="347"/>
        <v>PI.IC.IT.261820.01</v>
      </c>
      <c r="N4481" s="168"/>
      <c r="O4481" s="168" t="str">
        <f t="shared" si="348"/>
        <v>PH.IC.IT.261820.01</v>
      </c>
      <c r="Q4481" s="168" t="str">
        <f t="shared" si="349"/>
        <v>CL.IC.IT.261820.01</v>
      </c>
      <c r="AB4481" s="167" t="s">
        <v>12773</v>
      </c>
      <c r="AC4481" s="167">
        <v>1428</v>
      </c>
    </row>
    <row r="4482" spans="1:29" s="167" customFormat="1" ht="15">
      <c r="A4482" s="167" t="s">
        <v>9344</v>
      </c>
      <c r="C4482" s="61" t="s">
        <v>10709</v>
      </c>
      <c r="E4482" s="61" t="s">
        <v>12602</v>
      </c>
      <c r="F4482" s="167" t="s">
        <v>452</v>
      </c>
      <c r="G4482" s="86" t="s">
        <v>9040</v>
      </c>
      <c r="H4482" s="62" t="s">
        <v>10704</v>
      </c>
      <c r="I4482" s="86" t="s">
        <v>9040</v>
      </c>
      <c r="J4482" s="63" t="str">
        <f t="shared" ref="J4482:J4545" si="350">CONCATENATE("IC.IT.",C4482,E4482,H4482)</f>
        <v>IC.IT.261821</v>
      </c>
      <c r="K4482" s="61" t="s">
        <v>12175</v>
      </c>
      <c r="L4482" s="167" t="str">
        <f t="shared" ref="L4482:L4545" si="351">G4482</f>
        <v>Parietal, left</v>
      </c>
      <c r="M4482" s="168" t="str">
        <f t="shared" ref="M4482:M4545" si="352">CONCATENATE("PI.",J4482,".",K4482)</f>
        <v>PI.IC.IT.261821.01</v>
      </c>
      <c r="N4482" s="168"/>
      <c r="O4482" s="168" t="str">
        <f t="shared" ref="O4482:O4545" si="353">CONCATENATE("PH.",J4482,".",K4482)</f>
        <v>PH.IC.IT.261821.01</v>
      </c>
      <c r="Q4482" s="168" t="str">
        <f t="shared" ref="Q4482:Q4545" si="354">CONCATENATE("CL.",J4482,".",K4482)</f>
        <v>CL.IC.IT.261821.01</v>
      </c>
      <c r="AB4482" s="167" t="s">
        <v>12773</v>
      </c>
      <c r="AC4482" s="167">
        <v>1428</v>
      </c>
    </row>
    <row r="4483" spans="1:29" s="167" customFormat="1" ht="15">
      <c r="A4483" s="167" t="s">
        <v>9344</v>
      </c>
      <c r="C4483" s="61" t="s">
        <v>10709</v>
      </c>
      <c r="E4483" s="61" t="s">
        <v>12602</v>
      </c>
      <c r="F4483" s="167" t="s">
        <v>452</v>
      </c>
      <c r="G4483" s="86" t="s">
        <v>9043</v>
      </c>
      <c r="H4483" s="62" t="s">
        <v>10705</v>
      </c>
      <c r="I4483" s="86" t="s">
        <v>9043</v>
      </c>
      <c r="J4483" s="63" t="str">
        <f t="shared" si="350"/>
        <v>IC.IT.261822</v>
      </c>
      <c r="K4483" s="61" t="s">
        <v>12175</v>
      </c>
      <c r="L4483" s="167" t="str">
        <f t="shared" si="351"/>
        <v>Eye, right</v>
      </c>
      <c r="M4483" s="168" t="str">
        <f t="shared" si="352"/>
        <v>PI.IC.IT.261822.01</v>
      </c>
      <c r="N4483" s="168"/>
      <c r="O4483" s="168" t="str">
        <f t="shared" si="353"/>
        <v>PH.IC.IT.261822.01</v>
      </c>
      <c r="Q4483" s="168" t="str">
        <f t="shared" si="354"/>
        <v>CL.IC.IT.261822.01</v>
      </c>
      <c r="AB4483" s="167" t="s">
        <v>12773</v>
      </c>
      <c r="AC4483" s="167">
        <v>1428</v>
      </c>
    </row>
    <row r="4484" spans="1:29" s="167" customFormat="1" ht="15">
      <c r="A4484" s="167" t="s">
        <v>9344</v>
      </c>
      <c r="C4484" s="61" t="s">
        <v>10709</v>
      </c>
      <c r="E4484" s="61" t="s">
        <v>12602</v>
      </c>
      <c r="F4484" s="167" t="s">
        <v>452</v>
      </c>
      <c r="G4484" s="86" t="s">
        <v>9045</v>
      </c>
      <c r="H4484" s="62" t="s">
        <v>10706</v>
      </c>
      <c r="I4484" s="86" t="s">
        <v>9045</v>
      </c>
      <c r="J4484" s="63" t="str">
        <f t="shared" si="350"/>
        <v>IC.IT.261823</v>
      </c>
      <c r="K4484" s="61" t="s">
        <v>12175</v>
      </c>
      <c r="L4484" s="167" t="str">
        <f t="shared" si="351"/>
        <v>Eye, left</v>
      </c>
      <c r="M4484" s="168" t="str">
        <f t="shared" si="352"/>
        <v>PI.IC.IT.261823.01</v>
      </c>
      <c r="N4484" s="168"/>
      <c r="O4484" s="168" t="str">
        <f t="shared" si="353"/>
        <v>PH.IC.IT.261823.01</v>
      </c>
      <c r="Q4484" s="168" t="str">
        <f t="shared" si="354"/>
        <v>CL.IC.IT.261823.01</v>
      </c>
      <c r="AB4484" s="167" t="s">
        <v>12773</v>
      </c>
      <c r="AC4484" s="167">
        <v>1428</v>
      </c>
    </row>
    <row r="4485" spans="1:29" s="167" customFormat="1" ht="15">
      <c r="A4485" s="167" t="s">
        <v>9344</v>
      </c>
      <c r="C4485" s="61" t="s">
        <v>10709</v>
      </c>
      <c r="E4485" s="61" t="s">
        <v>12602</v>
      </c>
      <c r="F4485" s="167" t="s">
        <v>452</v>
      </c>
      <c r="G4485" s="86" t="s">
        <v>9584</v>
      </c>
      <c r="H4485" s="61" t="s">
        <v>10707</v>
      </c>
      <c r="I4485" s="86" t="s">
        <v>9584</v>
      </c>
      <c r="J4485" s="63" t="str">
        <f t="shared" si="350"/>
        <v>IC.IT.261824</v>
      </c>
      <c r="K4485" s="61" t="s">
        <v>12175</v>
      </c>
      <c r="L4485" s="167" t="str">
        <f t="shared" si="351"/>
        <v>Ear, right</v>
      </c>
      <c r="M4485" s="168" t="str">
        <f t="shared" si="352"/>
        <v>PI.IC.IT.261824.01</v>
      </c>
      <c r="N4485" s="168"/>
      <c r="O4485" s="168" t="str">
        <f t="shared" si="353"/>
        <v>PH.IC.IT.261824.01</v>
      </c>
      <c r="Q4485" s="168" t="str">
        <f t="shared" si="354"/>
        <v>CL.IC.IT.261824.01</v>
      </c>
      <c r="AB4485" s="167" t="s">
        <v>12773</v>
      </c>
      <c r="AC4485" s="167">
        <v>1428</v>
      </c>
    </row>
    <row r="4486" spans="1:29" s="167" customFormat="1" ht="15">
      <c r="A4486" s="167" t="s">
        <v>9344</v>
      </c>
      <c r="C4486" s="61" t="s">
        <v>10709</v>
      </c>
      <c r="E4486" s="61" t="s">
        <v>12602</v>
      </c>
      <c r="F4486" s="167" t="s">
        <v>452</v>
      </c>
      <c r="G4486" s="86" t="s">
        <v>9586</v>
      </c>
      <c r="H4486" s="62" t="s">
        <v>10708</v>
      </c>
      <c r="I4486" s="86" t="s">
        <v>9586</v>
      </c>
      <c r="J4486" s="63" t="str">
        <f t="shared" si="350"/>
        <v>IC.IT.261825</v>
      </c>
      <c r="K4486" s="61" t="s">
        <v>12175</v>
      </c>
      <c r="L4486" s="167" t="str">
        <f t="shared" si="351"/>
        <v>Ear, left</v>
      </c>
      <c r="M4486" s="168" t="str">
        <f t="shared" si="352"/>
        <v>PI.IC.IT.261825.01</v>
      </c>
      <c r="N4486" s="168"/>
      <c r="O4486" s="168" t="str">
        <f t="shared" si="353"/>
        <v>PH.IC.IT.261825.01</v>
      </c>
      <c r="Q4486" s="168" t="str">
        <f t="shared" si="354"/>
        <v>CL.IC.IT.261825.01</v>
      </c>
      <c r="AB4486" s="167" t="s">
        <v>12773</v>
      </c>
      <c r="AC4486" s="167">
        <v>1428</v>
      </c>
    </row>
    <row r="4487" spans="1:29" s="167" customFormat="1" ht="15">
      <c r="A4487" s="167" t="s">
        <v>9344</v>
      </c>
      <c r="C4487" s="61" t="s">
        <v>10709</v>
      </c>
      <c r="E4487" s="61" t="s">
        <v>12602</v>
      </c>
      <c r="F4487" s="167" t="s">
        <v>452</v>
      </c>
      <c r="G4487" s="86" t="s">
        <v>9212</v>
      </c>
      <c r="H4487" s="62" t="s">
        <v>10709</v>
      </c>
      <c r="I4487" s="86" t="s">
        <v>9212</v>
      </c>
      <c r="J4487" s="63" t="str">
        <f t="shared" si="350"/>
        <v>IC.IT.261826</v>
      </c>
      <c r="K4487" s="61" t="s">
        <v>12175</v>
      </c>
      <c r="L4487" s="167" t="str">
        <f t="shared" si="351"/>
        <v>Nose, right side</v>
      </c>
      <c r="M4487" s="168" t="str">
        <f t="shared" si="352"/>
        <v>PI.IC.IT.261826.01</v>
      </c>
      <c r="N4487" s="168"/>
      <c r="O4487" s="168" t="str">
        <f t="shared" si="353"/>
        <v>PH.IC.IT.261826.01</v>
      </c>
      <c r="Q4487" s="168" t="str">
        <f t="shared" si="354"/>
        <v>CL.IC.IT.261826.01</v>
      </c>
      <c r="AB4487" s="167" t="s">
        <v>12773</v>
      </c>
      <c r="AC4487" s="167">
        <v>1428</v>
      </c>
    </row>
    <row r="4488" spans="1:29" s="167" customFormat="1" ht="15">
      <c r="A4488" s="167" t="s">
        <v>9344</v>
      </c>
      <c r="C4488" s="61" t="s">
        <v>10709</v>
      </c>
      <c r="E4488" s="61" t="s">
        <v>12602</v>
      </c>
      <c r="F4488" s="167" t="s">
        <v>452</v>
      </c>
      <c r="G4488" s="86" t="s">
        <v>9214</v>
      </c>
      <c r="H4488" s="62" t="s">
        <v>9143</v>
      </c>
      <c r="I4488" s="86" t="s">
        <v>9214</v>
      </c>
      <c r="J4488" s="63" t="str">
        <f t="shared" si="350"/>
        <v>IC.IT.261827</v>
      </c>
      <c r="K4488" s="61" t="s">
        <v>12175</v>
      </c>
      <c r="L4488" s="167" t="str">
        <f t="shared" si="351"/>
        <v>Nose, left side</v>
      </c>
      <c r="M4488" s="168" t="str">
        <f t="shared" si="352"/>
        <v>PI.IC.IT.261827.01</v>
      </c>
      <c r="N4488" s="168"/>
      <c r="O4488" s="168" t="str">
        <f t="shared" si="353"/>
        <v>PH.IC.IT.261827.01</v>
      </c>
      <c r="Q4488" s="168" t="str">
        <f t="shared" si="354"/>
        <v>CL.IC.IT.261827.01</v>
      </c>
      <c r="AB4488" s="167" t="s">
        <v>12773</v>
      </c>
      <c r="AC4488" s="167">
        <v>1428</v>
      </c>
    </row>
    <row r="4489" spans="1:29" s="167" customFormat="1" ht="15">
      <c r="A4489" s="167" t="s">
        <v>9344</v>
      </c>
      <c r="C4489" s="61" t="s">
        <v>10709</v>
      </c>
      <c r="E4489" s="61" t="s">
        <v>12602</v>
      </c>
      <c r="F4489" s="167" t="s">
        <v>452</v>
      </c>
      <c r="G4489" s="86" t="s">
        <v>9091</v>
      </c>
      <c r="H4489" s="62" t="s">
        <v>9144</v>
      </c>
      <c r="I4489" s="86" t="s">
        <v>9091</v>
      </c>
      <c r="J4489" s="63" t="str">
        <f t="shared" si="350"/>
        <v>IC.IT.261828</v>
      </c>
      <c r="K4489" s="61" t="s">
        <v>12175</v>
      </c>
      <c r="L4489" s="167" t="str">
        <f t="shared" si="351"/>
        <v>Jaw, right</v>
      </c>
      <c r="M4489" s="168" t="str">
        <f t="shared" si="352"/>
        <v>PI.IC.IT.261828.01</v>
      </c>
      <c r="N4489" s="168"/>
      <c r="O4489" s="168" t="str">
        <f t="shared" si="353"/>
        <v>PH.IC.IT.261828.01</v>
      </c>
      <c r="Q4489" s="168" t="str">
        <f t="shared" si="354"/>
        <v>CL.IC.IT.261828.01</v>
      </c>
      <c r="AB4489" s="167" t="s">
        <v>12773</v>
      </c>
      <c r="AC4489" s="167">
        <v>1428</v>
      </c>
    </row>
    <row r="4490" spans="1:29" s="167" customFormat="1" ht="15">
      <c r="A4490" s="167" t="s">
        <v>9344</v>
      </c>
      <c r="C4490" s="61" t="s">
        <v>10709</v>
      </c>
      <c r="E4490" s="61" t="s">
        <v>12602</v>
      </c>
      <c r="F4490" s="167" t="s">
        <v>452</v>
      </c>
      <c r="G4490" s="86" t="s">
        <v>9093</v>
      </c>
      <c r="H4490" s="62" t="s">
        <v>9145</v>
      </c>
      <c r="I4490" s="86" t="s">
        <v>9093</v>
      </c>
      <c r="J4490" s="63" t="str">
        <f t="shared" si="350"/>
        <v>IC.IT.261829</v>
      </c>
      <c r="K4490" s="61" t="s">
        <v>12175</v>
      </c>
      <c r="L4490" s="167" t="str">
        <f t="shared" si="351"/>
        <v>Jaw, left</v>
      </c>
      <c r="M4490" s="168" t="str">
        <f t="shared" si="352"/>
        <v>PI.IC.IT.261829.01</v>
      </c>
      <c r="N4490" s="168"/>
      <c r="O4490" s="168" t="str">
        <f t="shared" si="353"/>
        <v>PH.IC.IT.261829.01</v>
      </c>
      <c r="Q4490" s="168" t="str">
        <f t="shared" si="354"/>
        <v>CL.IC.IT.261829.01</v>
      </c>
      <c r="AB4490" s="167" t="s">
        <v>12773</v>
      </c>
      <c r="AC4490" s="167">
        <v>1428</v>
      </c>
    </row>
    <row r="4491" spans="1:29" s="167" customFormat="1" ht="15">
      <c r="A4491" s="167" t="s">
        <v>9344</v>
      </c>
      <c r="C4491" s="61" t="s">
        <v>10709</v>
      </c>
      <c r="E4491" s="61" t="s">
        <v>12602</v>
      </c>
      <c r="F4491" s="167" t="s">
        <v>452</v>
      </c>
      <c r="G4491" s="86" t="s">
        <v>9095</v>
      </c>
      <c r="H4491" s="62" t="s">
        <v>6872</v>
      </c>
      <c r="I4491" s="86" t="s">
        <v>9095</v>
      </c>
      <c r="J4491" s="63" t="str">
        <f t="shared" si="350"/>
        <v>IC.IT.261830</v>
      </c>
      <c r="K4491" s="61" t="s">
        <v>12175</v>
      </c>
      <c r="L4491" s="167" t="str">
        <f t="shared" si="351"/>
        <v>Neck, right</v>
      </c>
      <c r="M4491" s="168" t="str">
        <f t="shared" si="352"/>
        <v>PI.IC.IT.261830.01</v>
      </c>
      <c r="N4491" s="168"/>
      <c r="O4491" s="168" t="str">
        <f t="shared" si="353"/>
        <v>PH.IC.IT.261830.01</v>
      </c>
      <c r="Q4491" s="168" t="str">
        <f t="shared" si="354"/>
        <v>CL.IC.IT.261830.01</v>
      </c>
      <c r="AB4491" s="167" t="s">
        <v>12773</v>
      </c>
      <c r="AC4491" s="167">
        <v>1428</v>
      </c>
    </row>
    <row r="4492" spans="1:29" s="167" customFormat="1" ht="15">
      <c r="A4492" s="167" t="s">
        <v>9344</v>
      </c>
      <c r="C4492" s="61" t="s">
        <v>10709</v>
      </c>
      <c r="E4492" s="61" t="s">
        <v>12602</v>
      </c>
      <c r="F4492" s="167" t="s">
        <v>452</v>
      </c>
      <c r="G4492" s="86" t="s">
        <v>9111</v>
      </c>
      <c r="H4492" s="62" t="s">
        <v>6874</v>
      </c>
      <c r="I4492" s="86" t="s">
        <v>9111</v>
      </c>
      <c r="J4492" s="63" t="str">
        <f t="shared" si="350"/>
        <v>IC.IT.261831</v>
      </c>
      <c r="K4492" s="61" t="s">
        <v>12175</v>
      </c>
      <c r="L4492" s="167" t="str">
        <f t="shared" si="351"/>
        <v>Neck, left</v>
      </c>
      <c r="M4492" s="168" t="str">
        <f t="shared" si="352"/>
        <v>PI.IC.IT.261831.01</v>
      </c>
      <c r="N4492" s="168"/>
      <c r="O4492" s="168" t="str">
        <f t="shared" si="353"/>
        <v>PH.IC.IT.261831.01</v>
      </c>
      <c r="Q4492" s="168" t="str">
        <f t="shared" si="354"/>
        <v>CL.IC.IT.261831.01</v>
      </c>
      <c r="AB4492" s="167" t="s">
        <v>12773</v>
      </c>
      <c r="AC4492" s="167">
        <v>1428</v>
      </c>
    </row>
    <row r="4493" spans="1:29" s="167" customFormat="1" ht="15">
      <c r="A4493" s="167" t="s">
        <v>9344</v>
      </c>
      <c r="C4493" s="61" t="s">
        <v>10709</v>
      </c>
      <c r="D4493" s="167" t="s">
        <v>8699</v>
      </c>
      <c r="E4493" s="61" t="s">
        <v>12604</v>
      </c>
      <c r="F4493" s="167" t="s">
        <v>453</v>
      </c>
      <c r="G4493" s="167" t="s">
        <v>8998</v>
      </c>
      <c r="H4493" s="62" t="s">
        <v>11848</v>
      </c>
      <c r="I4493" s="167" t="s">
        <v>8998</v>
      </c>
      <c r="J4493" s="63" t="str">
        <f t="shared" si="350"/>
        <v>IC.IT.261901</v>
      </c>
      <c r="K4493" s="61" t="s">
        <v>12175</v>
      </c>
      <c r="L4493" s="167" t="str">
        <f t="shared" si="351"/>
        <v>Hip</v>
      </c>
      <c r="M4493" s="168" t="str">
        <f t="shared" si="352"/>
        <v>PI.IC.IT.261901.01</v>
      </c>
      <c r="N4493" s="168"/>
      <c r="O4493" s="168" t="str">
        <f t="shared" si="353"/>
        <v>PH.IC.IT.261901.01</v>
      </c>
      <c r="Q4493" s="168" t="str">
        <f t="shared" si="354"/>
        <v>CL.IC.IT.261901.01</v>
      </c>
    </row>
    <row r="4494" spans="1:29" s="167" customFormat="1" ht="15">
      <c r="A4494" s="167" t="s">
        <v>9344</v>
      </c>
      <c r="C4494" s="61" t="s">
        <v>10709</v>
      </c>
      <c r="E4494" s="61" t="s">
        <v>12604</v>
      </c>
      <c r="F4494" s="167" t="s">
        <v>453</v>
      </c>
      <c r="G4494" s="167" t="s">
        <v>8999</v>
      </c>
      <c r="H4494" s="62" t="s">
        <v>12030</v>
      </c>
      <c r="I4494" s="167" t="s">
        <v>8999</v>
      </c>
      <c r="J4494" s="63" t="str">
        <f t="shared" si="350"/>
        <v>IC.IT.261902</v>
      </c>
      <c r="K4494" s="61" t="s">
        <v>12175</v>
      </c>
      <c r="L4494" s="167" t="str">
        <f t="shared" si="351"/>
        <v>Groin</v>
      </c>
      <c r="M4494" s="168" t="str">
        <f t="shared" si="352"/>
        <v>PI.IC.IT.261902.01</v>
      </c>
      <c r="N4494" s="168"/>
      <c r="O4494" s="168" t="str">
        <f t="shared" si="353"/>
        <v>PH.IC.IT.261902.01</v>
      </c>
      <c r="Q4494" s="168" t="str">
        <f t="shared" si="354"/>
        <v>CL.IC.IT.261902.01</v>
      </c>
    </row>
    <row r="4495" spans="1:29" s="167" customFormat="1" ht="15">
      <c r="A4495" s="167" t="s">
        <v>9344</v>
      </c>
      <c r="C4495" s="61" t="s">
        <v>10709</v>
      </c>
      <c r="E4495" s="61" t="s">
        <v>12604</v>
      </c>
      <c r="F4495" s="167" t="s">
        <v>453</v>
      </c>
      <c r="G4495" s="167" t="s">
        <v>9493</v>
      </c>
      <c r="H4495" s="62" t="s">
        <v>12032</v>
      </c>
      <c r="I4495" s="167" t="s">
        <v>9493</v>
      </c>
      <c r="J4495" s="63" t="str">
        <f t="shared" si="350"/>
        <v>IC.IT.261903</v>
      </c>
      <c r="K4495" s="61" t="s">
        <v>12175</v>
      </c>
      <c r="L4495" s="167" t="str">
        <f t="shared" si="351"/>
        <v>Penis</v>
      </c>
      <c r="M4495" s="168" t="str">
        <f t="shared" si="352"/>
        <v>PI.IC.IT.261903.01</v>
      </c>
      <c r="N4495" s="168"/>
      <c r="O4495" s="168" t="str">
        <f t="shared" si="353"/>
        <v>PH.IC.IT.261903.01</v>
      </c>
      <c r="Q4495" s="168" t="str">
        <f t="shared" si="354"/>
        <v>CL.IC.IT.261903.01</v>
      </c>
    </row>
    <row r="4496" spans="1:29" s="167" customFormat="1" ht="15">
      <c r="A4496" s="167" t="s">
        <v>9344</v>
      </c>
      <c r="C4496" s="61" t="s">
        <v>10709</v>
      </c>
      <c r="E4496" s="61" t="s">
        <v>12604</v>
      </c>
      <c r="F4496" s="167" t="s">
        <v>453</v>
      </c>
      <c r="G4496" s="167" t="s">
        <v>9494</v>
      </c>
      <c r="H4496" s="62" t="s">
        <v>12028</v>
      </c>
      <c r="I4496" s="167" t="s">
        <v>9494</v>
      </c>
      <c r="J4496" s="63" t="str">
        <f t="shared" si="350"/>
        <v>IC.IT.261904</v>
      </c>
      <c r="K4496" s="61" t="s">
        <v>12175</v>
      </c>
      <c r="L4496" s="167" t="str">
        <f t="shared" si="351"/>
        <v>Labia</v>
      </c>
      <c r="M4496" s="168" t="str">
        <f t="shared" si="352"/>
        <v>PI.IC.IT.261904.01</v>
      </c>
      <c r="N4496" s="168"/>
      <c r="O4496" s="168" t="str">
        <f t="shared" si="353"/>
        <v>PH.IC.IT.261904.01</v>
      </c>
      <c r="Q4496" s="168" t="str">
        <f t="shared" si="354"/>
        <v>CL.IC.IT.261904.01</v>
      </c>
    </row>
    <row r="4497" spans="1:29" s="167" customFormat="1" ht="15">
      <c r="A4497" s="167" t="s">
        <v>9344</v>
      </c>
      <c r="C4497" s="61" t="s">
        <v>10709</v>
      </c>
      <c r="E4497" s="61" t="s">
        <v>12604</v>
      </c>
      <c r="F4497" s="167" t="s">
        <v>453</v>
      </c>
      <c r="G4497" s="167" t="s">
        <v>9495</v>
      </c>
      <c r="H4497" s="62" t="s">
        <v>12210</v>
      </c>
      <c r="I4497" s="167" t="s">
        <v>9000</v>
      </c>
      <c r="J4497" s="63" t="str">
        <f t="shared" si="350"/>
        <v>IC.IT.261905</v>
      </c>
      <c r="K4497" s="61" t="s">
        <v>12175</v>
      </c>
      <c r="L4497" s="167" t="str">
        <f t="shared" si="351"/>
        <v>Perineum</v>
      </c>
      <c r="M4497" s="168" t="str">
        <f t="shared" si="352"/>
        <v>PI.IC.IT.261905.01</v>
      </c>
      <c r="N4497" s="168"/>
      <c r="O4497" s="168" t="str">
        <f t="shared" si="353"/>
        <v>PH.IC.IT.261905.01</v>
      </c>
      <c r="Q4497" s="168" t="str">
        <f t="shared" si="354"/>
        <v>CL.IC.IT.261905.01</v>
      </c>
    </row>
    <row r="4498" spans="1:29" s="167" customFormat="1" ht="15">
      <c r="A4498" s="167" t="s">
        <v>9344</v>
      </c>
      <c r="C4498" s="61" t="s">
        <v>10709</v>
      </c>
      <c r="E4498" s="61" t="s">
        <v>12604</v>
      </c>
      <c r="F4498" s="167" t="s">
        <v>453</v>
      </c>
      <c r="G4498" s="167" t="s">
        <v>9001</v>
      </c>
      <c r="H4498" s="62" t="s">
        <v>12212</v>
      </c>
      <c r="I4498" s="167" t="s">
        <v>9002</v>
      </c>
      <c r="J4498" s="63" t="str">
        <f t="shared" si="350"/>
        <v>IC.IT.261906</v>
      </c>
      <c r="K4498" s="61" t="s">
        <v>12175</v>
      </c>
      <c r="L4498" s="167" t="str">
        <f t="shared" si="351"/>
        <v>Buttock(s)</v>
      </c>
      <c r="M4498" s="168" t="str">
        <f t="shared" si="352"/>
        <v>PI.IC.IT.261906.01</v>
      </c>
      <c r="N4498" s="168"/>
      <c r="O4498" s="168" t="str">
        <f t="shared" si="353"/>
        <v>PH.IC.IT.261906.01</v>
      </c>
      <c r="Q4498" s="168" t="str">
        <f t="shared" si="354"/>
        <v>CL.IC.IT.261906.01</v>
      </c>
    </row>
    <row r="4499" spans="1:29" s="167" customFormat="1" ht="15">
      <c r="A4499" s="167" t="s">
        <v>9344</v>
      </c>
      <c r="C4499" s="61" t="s">
        <v>10709</v>
      </c>
      <c r="E4499" s="61" t="s">
        <v>12604</v>
      </c>
      <c r="F4499" s="167" t="s">
        <v>453</v>
      </c>
      <c r="G4499" s="167" t="s">
        <v>9500</v>
      </c>
      <c r="H4499" s="62" t="s">
        <v>12225</v>
      </c>
      <c r="I4499" s="167" t="s">
        <v>9500</v>
      </c>
      <c r="J4499" s="63" t="str">
        <f t="shared" si="350"/>
        <v>IC.IT.261907</v>
      </c>
      <c r="K4499" s="61" t="s">
        <v>12175</v>
      </c>
      <c r="L4499" s="167" t="str">
        <f t="shared" si="351"/>
        <v>Rectum</v>
      </c>
      <c r="M4499" s="168" t="str">
        <f t="shared" si="352"/>
        <v>PI.IC.IT.261907.01</v>
      </c>
      <c r="N4499" s="168"/>
      <c r="O4499" s="168" t="str">
        <f t="shared" si="353"/>
        <v>PH.IC.IT.261907.01</v>
      </c>
      <c r="Q4499" s="168" t="str">
        <f t="shared" si="354"/>
        <v>CL.IC.IT.261907.01</v>
      </c>
    </row>
    <row r="4500" spans="1:29" s="167" customFormat="1" ht="15">
      <c r="A4500" s="167" t="s">
        <v>9344</v>
      </c>
      <c r="C4500" s="61" t="s">
        <v>10709</v>
      </c>
      <c r="E4500" s="61" t="s">
        <v>12604</v>
      </c>
      <c r="F4500" s="167" t="s">
        <v>453</v>
      </c>
      <c r="G4500" s="167" t="s">
        <v>9501</v>
      </c>
      <c r="H4500" s="62" t="s">
        <v>11638</v>
      </c>
      <c r="I4500" s="167" t="s">
        <v>9501</v>
      </c>
      <c r="J4500" s="63" t="str">
        <f t="shared" si="350"/>
        <v>IC.IT.261908</v>
      </c>
      <c r="K4500" s="61" t="s">
        <v>12175</v>
      </c>
      <c r="L4500" s="167" t="str">
        <f t="shared" si="351"/>
        <v>Sacrum</v>
      </c>
      <c r="M4500" s="168" t="str">
        <f t="shared" si="352"/>
        <v>PI.IC.IT.261908.01</v>
      </c>
      <c r="N4500" s="168"/>
      <c r="O4500" s="168" t="str">
        <f t="shared" si="353"/>
        <v>PH.IC.IT.261908.01</v>
      </c>
      <c r="Q4500" s="168" t="str">
        <f t="shared" si="354"/>
        <v>CL.IC.IT.261908.01</v>
      </c>
    </row>
    <row r="4501" spans="1:29" s="167" customFormat="1" ht="15">
      <c r="A4501" s="167" t="s">
        <v>9344</v>
      </c>
      <c r="C4501" s="61" t="s">
        <v>10709</v>
      </c>
      <c r="E4501" s="61" t="s">
        <v>12604</v>
      </c>
      <c r="F4501" s="167" t="s">
        <v>453</v>
      </c>
      <c r="G4501" s="167" t="s">
        <v>9502</v>
      </c>
      <c r="H4501" s="62" t="s">
        <v>11639</v>
      </c>
      <c r="I4501" s="167" t="s">
        <v>9502</v>
      </c>
      <c r="J4501" s="63" t="str">
        <f t="shared" si="350"/>
        <v>IC.IT.261909</v>
      </c>
      <c r="K4501" s="61" t="s">
        <v>12175</v>
      </c>
      <c r="L4501" s="167" t="str">
        <f t="shared" si="351"/>
        <v>Coccyx</v>
      </c>
      <c r="M4501" s="168" t="str">
        <f t="shared" si="352"/>
        <v>PI.IC.IT.261909.01</v>
      </c>
      <c r="N4501" s="168"/>
      <c r="O4501" s="168" t="str">
        <f t="shared" si="353"/>
        <v>PH.IC.IT.261909.01</v>
      </c>
      <c r="Q4501" s="168" t="str">
        <f t="shared" si="354"/>
        <v>CL.IC.IT.261909.01</v>
      </c>
    </row>
    <row r="4502" spans="1:29" s="167" customFormat="1" ht="15">
      <c r="A4502" s="167" t="s">
        <v>9344</v>
      </c>
      <c r="C4502" s="61" t="s">
        <v>10709</v>
      </c>
      <c r="E4502" s="61" t="s">
        <v>12604</v>
      </c>
      <c r="F4502" s="167" t="s">
        <v>453</v>
      </c>
      <c r="G4502" s="167" t="s">
        <v>9503</v>
      </c>
      <c r="H4502" s="62" t="s">
        <v>11829</v>
      </c>
      <c r="I4502" s="167" t="s">
        <v>9503</v>
      </c>
      <c r="J4502" s="63" t="str">
        <f t="shared" si="350"/>
        <v>IC.IT.261910</v>
      </c>
      <c r="K4502" s="61" t="s">
        <v>12175</v>
      </c>
      <c r="L4502" s="167" t="str">
        <f t="shared" si="351"/>
        <v>Scrotum</v>
      </c>
      <c r="M4502" s="168" t="str">
        <f t="shared" si="352"/>
        <v>PI.IC.IT.261910.01</v>
      </c>
      <c r="N4502" s="168"/>
      <c r="O4502" s="168" t="str">
        <f t="shared" si="353"/>
        <v>PH.IC.IT.261910.01</v>
      </c>
      <c r="Q4502" s="168" t="str">
        <f t="shared" si="354"/>
        <v>CL.IC.IT.261910.01</v>
      </c>
    </row>
    <row r="4503" spans="1:29" s="167" customFormat="1" ht="15">
      <c r="A4503" s="167" t="s">
        <v>9344</v>
      </c>
      <c r="C4503" s="61" t="s">
        <v>10709</v>
      </c>
      <c r="E4503" s="61" t="s">
        <v>12604</v>
      </c>
      <c r="F4503" s="167" t="s">
        <v>453</v>
      </c>
      <c r="G4503" s="86" t="s">
        <v>9365</v>
      </c>
      <c r="H4503" s="62" t="s">
        <v>12099</v>
      </c>
      <c r="I4503" s="86" t="s">
        <v>9365</v>
      </c>
      <c r="J4503" s="63" t="str">
        <f t="shared" si="350"/>
        <v>IC.IT.261911</v>
      </c>
      <c r="K4503" s="61" t="s">
        <v>12175</v>
      </c>
      <c r="L4503" s="167" t="str">
        <f t="shared" si="351"/>
        <v>Hip, right</v>
      </c>
      <c r="M4503" s="168" t="str">
        <f t="shared" si="352"/>
        <v>PI.IC.IT.261911.01</v>
      </c>
      <c r="N4503" s="168"/>
      <c r="O4503" s="168" t="str">
        <f t="shared" si="353"/>
        <v>PH.IC.IT.261911.01</v>
      </c>
      <c r="Q4503" s="168" t="str">
        <f t="shared" si="354"/>
        <v>CL.IC.IT.261911.01</v>
      </c>
      <c r="AB4503" s="167" t="s">
        <v>12773</v>
      </c>
      <c r="AC4503" s="167">
        <v>1428</v>
      </c>
    </row>
    <row r="4504" spans="1:29" s="167" customFormat="1" ht="15">
      <c r="A4504" s="167" t="s">
        <v>9344</v>
      </c>
      <c r="C4504" s="61" t="s">
        <v>10709</v>
      </c>
      <c r="E4504" s="61" t="s">
        <v>12604</v>
      </c>
      <c r="F4504" s="167" t="s">
        <v>453</v>
      </c>
      <c r="G4504" s="86" t="s">
        <v>9239</v>
      </c>
      <c r="H4504" s="62" t="s">
        <v>12100</v>
      </c>
      <c r="I4504" s="86" t="s">
        <v>9239</v>
      </c>
      <c r="J4504" s="63" t="str">
        <f t="shared" si="350"/>
        <v>IC.IT.261912</v>
      </c>
      <c r="K4504" s="61" t="s">
        <v>12175</v>
      </c>
      <c r="L4504" s="167" t="str">
        <f t="shared" si="351"/>
        <v>Hip, left</v>
      </c>
      <c r="M4504" s="168" t="str">
        <f t="shared" si="352"/>
        <v>PI.IC.IT.261912.01</v>
      </c>
      <c r="N4504" s="168"/>
      <c r="O4504" s="168" t="str">
        <f t="shared" si="353"/>
        <v>PH.IC.IT.261912.01</v>
      </c>
      <c r="Q4504" s="168" t="str">
        <f t="shared" si="354"/>
        <v>CL.IC.IT.261912.01</v>
      </c>
      <c r="AB4504" s="167" t="s">
        <v>12773</v>
      </c>
      <c r="AC4504" s="167">
        <v>1428</v>
      </c>
    </row>
    <row r="4505" spans="1:29" s="167" customFormat="1" ht="15">
      <c r="A4505" s="167" t="s">
        <v>9344</v>
      </c>
      <c r="C4505" s="61" t="s">
        <v>10709</v>
      </c>
      <c r="E4505" s="61" t="s">
        <v>12604</v>
      </c>
      <c r="F4505" s="167" t="s">
        <v>453</v>
      </c>
      <c r="G4505" s="86" t="s">
        <v>9489</v>
      </c>
      <c r="H4505" s="62" t="s">
        <v>12101</v>
      </c>
      <c r="I4505" s="86" t="s">
        <v>9489</v>
      </c>
      <c r="J4505" s="63" t="str">
        <f t="shared" si="350"/>
        <v>IC.IT.261913</v>
      </c>
      <c r="K4505" s="61" t="s">
        <v>12175</v>
      </c>
      <c r="L4505" s="167" t="str">
        <f t="shared" si="351"/>
        <v>Groin, right</v>
      </c>
      <c r="M4505" s="168" t="str">
        <f t="shared" si="352"/>
        <v>PI.IC.IT.261913.01</v>
      </c>
      <c r="N4505" s="168"/>
      <c r="O4505" s="168" t="str">
        <f t="shared" si="353"/>
        <v>PH.IC.IT.261913.01</v>
      </c>
      <c r="Q4505" s="168" t="str">
        <f t="shared" si="354"/>
        <v>CL.IC.IT.261913.01</v>
      </c>
      <c r="AB4505" s="167" t="s">
        <v>12773</v>
      </c>
      <c r="AC4505" s="167">
        <v>1428</v>
      </c>
    </row>
    <row r="4506" spans="1:29" s="167" customFormat="1" ht="15">
      <c r="A4506" s="167" t="s">
        <v>9344</v>
      </c>
      <c r="C4506" s="61" t="s">
        <v>10709</v>
      </c>
      <c r="E4506" s="61" t="s">
        <v>12604</v>
      </c>
      <c r="F4506" s="167" t="s">
        <v>453</v>
      </c>
      <c r="G4506" s="86" t="s">
        <v>9491</v>
      </c>
      <c r="H4506" s="62" t="s">
        <v>12102</v>
      </c>
      <c r="I4506" s="86" t="s">
        <v>9491</v>
      </c>
      <c r="J4506" s="63" t="str">
        <f t="shared" si="350"/>
        <v>IC.IT.261914</v>
      </c>
      <c r="K4506" s="61" t="s">
        <v>12175</v>
      </c>
      <c r="L4506" s="167" t="str">
        <f t="shared" si="351"/>
        <v>Groin, left</v>
      </c>
      <c r="M4506" s="168" t="str">
        <f t="shared" si="352"/>
        <v>PI.IC.IT.261914.01</v>
      </c>
      <c r="N4506" s="168"/>
      <c r="O4506" s="168" t="str">
        <f t="shared" si="353"/>
        <v>PH.IC.IT.261914.01</v>
      </c>
      <c r="Q4506" s="168" t="str">
        <f t="shared" si="354"/>
        <v>CL.IC.IT.261914.01</v>
      </c>
      <c r="AB4506" s="167" t="s">
        <v>12773</v>
      </c>
      <c r="AC4506" s="167">
        <v>1428</v>
      </c>
    </row>
    <row r="4507" spans="1:29" s="167" customFormat="1" ht="15">
      <c r="A4507" s="167" t="s">
        <v>9344</v>
      </c>
      <c r="C4507" s="61" t="s">
        <v>10709</v>
      </c>
      <c r="E4507" s="61" t="s">
        <v>12604</v>
      </c>
      <c r="F4507" s="167" t="s">
        <v>453</v>
      </c>
      <c r="G4507" s="86" t="s">
        <v>9496</v>
      </c>
      <c r="H4507" s="62" t="s">
        <v>11559</v>
      </c>
      <c r="I4507" s="86" t="s">
        <v>9496</v>
      </c>
      <c r="J4507" s="63" t="str">
        <f t="shared" si="350"/>
        <v>IC.IT.261915</v>
      </c>
      <c r="K4507" s="61" t="s">
        <v>12175</v>
      </c>
      <c r="L4507" s="167" t="str">
        <f t="shared" si="351"/>
        <v>Buttock, right</v>
      </c>
      <c r="M4507" s="168" t="str">
        <f t="shared" si="352"/>
        <v>PI.IC.IT.261915.01</v>
      </c>
      <c r="N4507" s="168"/>
      <c r="O4507" s="168" t="str">
        <f t="shared" si="353"/>
        <v>PH.IC.IT.261915.01</v>
      </c>
      <c r="Q4507" s="168" t="str">
        <f t="shared" si="354"/>
        <v>CL.IC.IT.261915.01</v>
      </c>
      <c r="AB4507" s="167" t="s">
        <v>12773</v>
      </c>
      <c r="AC4507" s="167">
        <v>1428</v>
      </c>
    </row>
    <row r="4508" spans="1:29" s="167" customFormat="1" ht="15">
      <c r="A4508" s="167" t="s">
        <v>9344</v>
      </c>
      <c r="C4508" s="61" t="s">
        <v>10709</v>
      </c>
      <c r="E4508" s="61" t="s">
        <v>12604</v>
      </c>
      <c r="F4508" s="167" t="s">
        <v>453</v>
      </c>
      <c r="G4508" s="86" t="s">
        <v>9067</v>
      </c>
      <c r="H4508" s="62" t="s">
        <v>11560</v>
      </c>
      <c r="I4508" s="86" t="s">
        <v>9067</v>
      </c>
      <c r="J4508" s="63" t="str">
        <f t="shared" si="350"/>
        <v>IC.IT.261916</v>
      </c>
      <c r="K4508" s="61" t="s">
        <v>12175</v>
      </c>
      <c r="L4508" s="167" t="str">
        <f t="shared" si="351"/>
        <v>Buttock, left</v>
      </c>
      <c r="M4508" s="168" t="str">
        <f t="shared" si="352"/>
        <v>PI.IC.IT.261916.01</v>
      </c>
      <c r="N4508" s="168"/>
      <c r="O4508" s="168" t="str">
        <f t="shared" si="353"/>
        <v>PH.IC.IT.261916.01</v>
      </c>
      <c r="Q4508" s="168" t="str">
        <f t="shared" si="354"/>
        <v>CL.IC.IT.261916.01</v>
      </c>
      <c r="AB4508" s="167" t="s">
        <v>12773</v>
      </c>
      <c r="AC4508" s="167">
        <v>1428</v>
      </c>
    </row>
    <row r="4509" spans="1:29" s="167" customFormat="1" ht="15">
      <c r="A4509" s="167" t="s">
        <v>9344</v>
      </c>
      <c r="C4509" s="61" t="s">
        <v>10709</v>
      </c>
      <c r="D4509" s="167" t="s">
        <v>8701</v>
      </c>
      <c r="E4509" s="61" t="s">
        <v>1000</v>
      </c>
      <c r="F4509" s="167" t="s">
        <v>454</v>
      </c>
      <c r="G4509" s="167" t="s">
        <v>8763</v>
      </c>
      <c r="H4509" s="62" t="s">
        <v>11848</v>
      </c>
      <c r="I4509" s="167" t="s">
        <v>8763</v>
      </c>
      <c r="J4509" s="63" t="str">
        <f t="shared" si="350"/>
        <v>IC.IT.262001</v>
      </c>
      <c r="K4509" s="61" t="s">
        <v>12175</v>
      </c>
      <c r="L4509" s="167" t="str">
        <f t="shared" si="351"/>
        <v>Shoulder</v>
      </c>
      <c r="M4509" s="168" t="str">
        <f t="shared" si="352"/>
        <v>PI.IC.IT.262001.01</v>
      </c>
      <c r="N4509" s="168"/>
      <c r="O4509" s="168" t="str">
        <f t="shared" si="353"/>
        <v>PH.IC.IT.262001.01</v>
      </c>
      <c r="Q4509" s="168" t="str">
        <f t="shared" si="354"/>
        <v>CL.IC.IT.262001.01</v>
      </c>
    </row>
    <row r="4510" spans="1:29" s="167" customFormat="1" ht="15">
      <c r="A4510" s="167" t="s">
        <v>9344</v>
      </c>
      <c r="C4510" s="61" t="s">
        <v>10709</v>
      </c>
      <c r="E4510" s="61" t="s">
        <v>1000</v>
      </c>
      <c r="F4510" s="167" t="s">
        <v>454</v>
      </c>
      <c r="G4510" s="167" t="s">
        <v>8613</v>
      </c>
      <c r="H4510" s="62" t="s">
        <v>12030</v>
      </c>
      <c r="I4510" s="167" t="s">
        <v>8613</v>
      </c>
      <c r="J4510" s="63" t="str">
        <f t="shared" si="350"/>
        <v>IC.IT.262002</v>
      </c>
      <c r="K4510" s="61" t="s">
        <v>12175</v>
      </c>
      <c r="L4510" s="167" t="str">
        <f t="shared" si="351"/>
        <v>Clavicle</v>
      </c>
      <c r="M4510" s="168" t="str">
        <f t="shared" si="352"/>
        <v>PI.IC.IT.262002.01</v>
      </c>
      <c r="N4510" s="168"/>
      <c r="O4510" s="168" t="str">
        <f t="shared" si="353"/>
        <v>PH.IC.IT.262002.01</v>
      </c>
      <c r="Q4510" s="168" t="str">
        <f t="shared" si="354"/>
        <v>CL.IC.IT.262002.01</v>
      </c>
    </row>
    <row r="4511" spans="1:29" s="167" customFormat="1" ht="15">
      <c r="A4511" s="167" t="s">
        <v>9344</v>
      </c>
      <c r="C4511" s="61" t="s">
        <v>10709</v>
      </c>
      <c r="E4511" s="61" t="s">
        <v>1000</v>
      </c>
      <c r="F4511" s="167" t="s">
        <v>454</v>
      </c>
      <c r="G4511" s="167" t="s">
        <v>8709</v>
      </c>
      <c r="H4511" s="62" t="s">
        <v>12032</v>
      </c>
      <c r="I4511" s="167" t="s">
        <v>8709</v>
      </c>
      <c r="J4511" s="63" t="str">
        <f t="shared" si="350"/>
        <v>IC.IT.262003</v>
      </c>
      <c r="K4511" s="61" t="s">
        <v>12175</v>
      </c>
      <c r="L4511" s="167" t="str">
        <f t="shared" si="351"/>
        <v>Breast</v>
      </c>
      <c r="M4511" s="168" t="str">
        <f t="shared" si="352"/>
        <v>PI.IC.IT.262003.01</v>
      </c>
      <c r="N4511" s="168"/>
      <c r="O4511" s="168" t="str">
        <f t="shared" si="353"/>
        <v>PH.IC.IT.262003.01</v>
      </c>
      <c r="Q4511" s="168" t="str">
        <f t="shared" si="354"/>
        <v>CL.IC.IT.262003.01</v>
      </c>
    </row>
    <row r="4512" spans="1:29" s="167" customFormat="1" ht="15">
      <c r="A4512" s="167" t="s">
        <v>9344</v>
      </c>
      <c r="C4512" s="61" t="s">
        <v>10709</v>
      </c>
      <c r="E4512" s="61" t="s">
        <v>1000</v>
      </c>
      <c r="F4512" s="167" t="s">
        <v>454</v>
      </c>
      <c r="G4512" s="167" t="s">
        <v>9382</v>
      </c>
      <c r="H4512" s="62" t="s">
        <v>12028</v>
      </c>
      <c r="I4512" s="167" t="s">
        <v>9382</v>
      </c>
      <c r="J4512" s="63" t="str">
        <f t="shared" si="350"/>
        <v>IC.IT.262004</v>
      </c>
      <c r="K4512" s="61" t="s">
        <v>12175</v>
      </c>
      <c r="L4512" s="167" t="str">
        <f t="shared" si="351"/>
        <v>Sternum</v>
      </c>
      <c r="M4512" s="168" t="str">
        <f t="shared" si="352"/>
        <v>PI.IC.IT.262004.01</v>
      </c>
      <c r="N4512" s="168"/>
      <c r="O4512" s="168" t="str">
        <f t="shared" si="353"/>
        <v>PH.IC.IT.262004.01</v>
      </c>
      <c r="Q4512" s="168" t="str">
        <f t="shared" si="354"/>
        <v>CL.IC.IT.262004.01</v>
      </c>
    </row>
    <row r="4513" spans="1:29" s="167" customFormat="1" ht="15">
      <c r="A4513" s="167" t="s">
        <v>9344</v>
      </c>
      <c r="C4513" s="61" t="s">
        <v>10709</v>
      </c>
      <c r="E4513" s="61" t="s">
        <v>1000</v>
      </c>
      <c r="F4513" s="167" t="s">
        <v>454</v>
      </c>
      <c r="G4513" s="167" t="s">
        <v>8951</v>
      </c>
      <c r="H4513" s="62" t="s">
        <v>12210</v>
      </c>
      <c r="I4513" s="167" t="s">
        <v>8951</v>
      </c>
      <c r="J4513" s="63" t="str">
        <f t="shared" si="350"/>
        <v>IC.IT.262005</v>
      </c>
      <c r="K4513" s="61" t="s">
        <v>12175</v>
      </c>
      <c r="L4513" s="167" t="str">
        <f t="shared" si="351"/>
        <v>Chest</v>
      </c>
      <c r="M4513" s="168" t="str">
        <f t="shared" si="352"/>
        <v>PI.IC.IT.262005.01</v>
      </c>
      <c r="N4513" s="168"/>
      <c r="O4513" s="168" t="str">
        <f t="shared" si="353"/>
        <v>PH.IC.IT.262005.01</v>
      </c>
      <c r="Q4513" s="168" t="str">
        <f t="shared" si="354"/>
        <v>CL.IC.IT.262005.01</v>
      </c>
    </row>
    <row r="4514" spans="1:29" s="167" customFormat="1" ht="15">
      <c r="A4514" s="167" t="s">
        <v>9344</v>
      </c>
      <c r="C4514" s="61" t="s">
        <v>10709</v>
      </c>
      <c r="E4514" s="61" t="s">
        <v>1000</v>
      </c>
      <c r="F4514" s="167" t="s">
        <v>454</v>
      </c>
      <c r="G4514" s="167" t="s">
        <v>8710</v>
      </c>
      <c r="H4514" s="62" t="s">
        <v>12212</v>
      </c>
      <c r="I4514" s="167" t="s">
        <v>8710</v>
      </c>
      <c r="J4514" s="63" t="str">
        <f t="shared" si="350"/>
        <v>IC.IT.262006</v>
      </c>
      <c r="K4514" s="61" t="s">
        <v>12175</v>
      </c>
      <c r="L4514" s="167" t="str">
        <f t="shared" si="351"/>
        <v>Mediastinal</v>
      </c>
      <c r="M4514" s="168" t="str">
        <f t="shared" si="352"/>
        <v>PI.IC.IT.262006.01</v>
      </c>
      <c r="N4514" s="168"/>
      <c r="O4514" s="168" t="str">
        <f t="shared" si="353"/>
        <v>PH.IC.IT.262006.01</v>
      </c>
      <c r="Q4514" s="168" t="str">
        <f t="shared" si="354"/>
        <v>CL.IC.IT.262006.01</v>
      </c>
    </row>
    <row r="4515" spans="1:29" s="167" customFormat="1" ht="15">
      <c r="A4515" s="167" t="s">
        <v>9344</v>
      </c>
      <c r="C4515" s="61" t="s">
        <v>10709</v>
      </c>
      <c r="E4515" s="61" t="s">
        <v>1000</v>
      </c>
      <c r="F4515" s="167" t="s">
        <v>454</v>
      </c>
      <c r="G4515" s="167" t="s">
        <v>12390</v>
      </c>
      <c r="H4515" s="62" t="s">
        <v>12225</v>
      </c>
      <c r="I4515" s="167" t="s">
        <v>12390</v>
      </c>
      <c r="J4515" s="63" t="str">
        <f t="shared" si="350"/>
        <v>IC.IT.262007</v>
      </c>
      <c r="K4515" s="61" t="s">
        <v>12175</v>
      </c>
      <c r="L4515" s="167" t="str">
        <f t="shared" si="351"/>
        <v>Back</v>
      </c>
      <c r="M4515" s="168" t="str">
        <f t="shared" si="352"/>
        <v>PI.IC.IT.262007.01</v>
      </c>
      <c r="N4515" s="168"/>
      <c r="O4515" s="168" t="str">
        <f t="shared" si="353"/>
        <v>PH.IC.IT.262007.01</v>
      </c>
      <c r="Q4515" s="168" t="str">
        <f t="shared" si="354"/>
        <v>CL.IC.IT.262007.01</v>
      </c>
    </row>
    <row r="4516" spans="1:29" s="167" customFormat="1" ht="15">
      <c r="A4516" s="167" t="s">
        <v>9344</v>
      </c>
      <c r="C4516" s="61" t="s">
        <v>10709</v>
      </c>
      <c r="E4516" s="61" t="s">
        <v>1000</v>
      </c>
      <c r="F4516" s="167" t="s">
        <v>454</v>
      </c>
      <c r="G4516" s="167" t="s">
        <v>9228</v>
      </c>
      <c r="H4516" s="62" t="s">
        <v>11638</v>
      </c>
      <c r="I4516" s="167" t="s">
        <v>9228</v>
      </c>
      <c r="J4516" s="63" t="str">
        <f t="shared" si="350"/>
        <v>IC.IT.262008</v>
      </c>
      <c r="K4516" s="61" t="s">
        <v>12175</v>
      </c>
      <c r="L4516" s="167" t="str">
        <f t="shared" si="351"/>
        <v>Spine</v>
      </c>
      <c r="M4516" s="168" t="str">
        <f t="shared" si="352"/>
        <v>PI.IC.IT.262008.01</v>
      </c>
      <c r="N4516" s="168"/>
      <c r="O4516" s="168" t="str">
        <f t="shared" si="353"/>
        <v>PH.IC.IT.262008.01</v>
      </c>
      <c r="Q4516" s="168" t="str">
        <f t="shared" si="354"/>
        <v>CL.IC.IT.262008.01</v>
      </c>
    </row>
    <row r="4517" spans="1:29" s="167" customFormat="1" ht="15">
      <c r="A4517" s="167" t="s">
        <v>9344</v>
      </c>
      <c r="C4517" s="61" t="s">
        <v>10709</v>
      </c>
      <c r="E4517" s="61" t="s">
        <v>1000</v>
      </c>
      <c r="F4517" s="167" t="s">
        <v>454</v>
      </c>
      <c r="G4517" s="167" t="s">
        <v>8711</v>
      </c>
      <c r="H4517" s="62" t="s">
        <v>11639</v>
      </c>
      <c r="I4517" s="167" t="s">
        <v>8711</v>
      </c>
      <c r="J4517" s="63" t="str">
        <f t="shared" si="350"/>
        <v>IC.IT.262009</v>
      </c>
      <c r="K4517" s="61" t="s">
        <v>12175</v>
      </c>
      <c r="L4517" s="167" t="str">
        <f t="shared" si="351"/>
        <v>Scapula</v>
      </c>
      <c r="M4517" s="168" t="str">
        <f t="shared" si="352"/>
        <v>PI.IC.IT.262009.01</v>
      </c>
      <c r="N4517" s="168"/>
      <c r="O4517" s="168" t="str">
        <f t="shared" si="353"/>
        <v>PH.IC.IT.262009.01</v>
      </c>
      <c r="Q4517" s="168" t="str">
        <f t="shared" si="354"/>
        <v>CL.IC.IT.262009.01</v>
      </c>
    </row>
    <row r="4518" spans="1:29" s="167" customFormat="1" ht="15">
      <c r="A4518" s="167" t="s">
        <v>9344</v>
      </c>
      <c r="C4518" s="61" t="s">
        <v>10709</v>
      </c>
      <c r="E4518" s="61" t="s">
        <v>1000</v>
      </c>
      <c r="F4518" s="167" t="s">
        <v>454</v>
      </c>
      <c r="G4518" s="86" t="s">
        <v>9649</v>
      </c>
      <c r="H4518" s="62" t="s">
        <v>11829</v>
      </c>
      <c r="I4518" s="86" t="s">
        <v>9649</v>
      </c>
      <c r="J4518" s="63" t="str">
        <f t="shared" si="350"/>
        <v>IC.IT.262010</v>
      </c>
      <c r="K4518" s="61" t="s">
        <v>12175</v>
      </c>
      <c r="L4518" s="167" t="str">
        <f t="shared" si="351"/>
        <v>Shoulder, right</v>
      </c>
      <c r="M4518" s="168" t="str">
        <f t="shared" si="352"/>
        <v>PI.IC.IT.262010.01</v>
      </c>
      <c r="N4518" s="168"/>
      <c r="O4518" s="168" t="str">
        <f t="shared" si="353"/>
        <v>PH.IC.IT.262010.01</v>
      </c>
      <c r="Q4518" s="168" t="str">
        <f t="shared" si="354"/>
        <v>CL.IC.IT.262010.01</v>
      </c>
      <c r="AB4518" s="167" t="s">
        <v>12773</v>
      </c>
      <c r="AC4518" s="167">
        <v>1428</v>
      </c>
    </row>
    <row r="4519" spans="1:29" s="167" customFormat="1" ht="15">
      <c r="A4519" s="167" t="s">
        <v>9344</v>
      </c>
      <c r="C4519" s="61" t="s">
        <v>10709</v>
      </c>
      <c r="E4519" s="61" t="s">
        <v>1000</v>
      </c>
      <c r="F4519" s="167" t="s">
        <v>454</v>
      </c>
      <c r="G4519" s="86" t="s">
        <v>9651</v>
      </c>
      <c r="H4519" s="62" t="s">
        <v>12099</v>
      </c>
      <c r="I4519" s="86" t="s">
        <v>9651</v>
      </c>
      <c r="J4519" s="63" t="str">
        <f t="shared" si="350"/>
        <v>IC.IT.262011</v>
      </c>
      <c r="K4519" s="61" t="s">
        <v>12175</v>
      </c>
      <c r="L4519" s="167" t="str">
        <f t="shared" si="351"/>
        <v>Shoulder, left</v>
      </c>
      <c r="M4519" s="168" t="str">
        <f t="shared" si="352"/>
        <v>PI.IC.IT.262011.01</v>
      </c>
      <c r="N4519" s="168"/>
      <c r="O4519" s="168" t="str">
        <f t="shared" si="353"/>
        <v>PH.IC.IT.262011.01</v>
      </c>
      <c r="Q4519" s="168" t="str">
        <f t="shared" si="354"/>
        <v>CL.IC.IT.262011.01</v>
      </c>
      <c r="AB4519" s="167" t="s">
        <v>12773</v>
      </c>
      <c r="AC4519" s="167">
        <v>1428</v>
      </c>
    </row>
    <row r="4520" spans="1:29" s="167" customFormat="1" ht="15">
      <c r="A4520" s="167" t="s">
        <v>9344</v>
      </c>
      <c r="C4520" s="61" t="s">
        <v>10709</v>
      </c>
      <c r="E4520" s="61" t="s">
        <v>1000</v>
      </c>
      <c r="F4520" s="167" t="s">
        <v>454</v>
      </c>
      <c r="G4520" s="86" t="s">
        <v>9506</v>
      </c>
      <c r="H4520" s="62" t="s">
        <v>12100</v>
      </c>
      <c r="I4520" s="86" t="s">
        <v>9506</v>
      </c>
      <c r="J4520" s="63" t="str">
        <f t="shared" si="350"/>
        <v>IC.IT.262012</v>
      </c>
      <c r="K4520" s="61" t="s">
        <v>12175</v>
      </c>
      <c r="L4520" s="167" t="str">
        <f t="shared" si="351"/>
        <v>Clavicle, right</v>
      </c>
      <c r="M4520" s="168" t="str">
        <f t="shared" si="352"/>
        <v>PI.IC.IT.262012.01</v>
      </c>
      <c r="N4520" s="168"/>
      <c r="O4520" s="168" t="str">
        <f t="shared" si="353"/>
        <v>PH.IC.IT.262012.01</v>
      </c>
      <c r="Q4520" s="168" t="str">
        <f t="shared" si="354"/>
        <v>CL.IC.IT.262012.01</v>
      </c>
      <c r="AB4520" s="167" t="s">
        <v>12773</v>
      </c>
      <c r="AC4520" s="167">
        <v>1428</v>
      </c>
    </row>
    <row r="4521" spans="1:29" s="167" customFormat="1" ht="15">
      <c r="A4521" s="167" t="s">
        <v>9344</v>
      </c>
      <c r="C4521" s="61" t="s">
        <v>10709</v>
      </c>
      <c r="E4521" s="61" t="s">
        <v>1000</v>
      </c>
      <c r="F4521" s="167" t="s">
        <v>454</v>
      </c>
      <c r="G4521" s="86" t="s">
        <v>9377</v>
      </c>
      <c r="H4521" s="62" t="s">
        <v>12101</v>
      </c>
      <c r="I4521" s="86" t="s">
        <v>9377</v>
      </c>
      <c r="J4521" s="63" t="str">
        <f t="shared" si="350"/>
        <v>IC.IT.262013</v>
      </c>
      <c r="K4521" s="61" t="s">
        <v>12175</v>
      </c>
      <c r="L4521" s="167" t="str">
        <f t="shared" si="351"/>
        <v>Clavicle, left</v>
      </c>
      <c r="M4521" s="168" t="str">
        <f t="shared" si="352"/>
        <v>PI.IC.IT.262013.01</v>
      </c>
      <c r="N4521" s="168"/>
      <c r="O4521" s="168" t="str">
        <f t="shared" si="353"/>
        <v>PH.IC.IT.262013.01</v>
      </c>
      <c r="Q4521" s="168" t="str">
        <f t="shared" si="354"/>
        <v>CL.IC.IT.262013.01</v>
      </c>
      <c r="AB4521" s="167" t="s">
        <v>12773</v>
      </c>
      <c r="AC4521" s="167">
        <v>1428</v>
      </c>
    </row>
    <row r="4522" spans="1:29" s="167" customFormat="1" ht="15">
      <c r="A4522" s="167" t="s">
        <v>9344</v>
      </c>
      <c r="C4522" s="61" t="s">
        <v>10709</v>
      </c>
      <c r="E4522" s="61" t="s">
        <v>1000</v>
      </c>
      <c r="F4522" s="167" t="s">
        <v>454</v>
      </c>
      <c r="G4522" s="86" t="s">
        <v>9380</v>
      </c>
      <c r="H4522" s="62" t="s">
        <v>12102</v>
      </c>
      <c r="I4522" s="86" t="s">
        <v>9380</v>
      </c>
      <c r="J4522" s="63" t="str">
        <f t="shared" si="350"/>
        <v>IC.IT.262014</v>
      </c>
      <c r="K4522" s="61" t="s">
        <v>12175</v>
      </c>
      <c r="L4522" s="167" t="str">
        <f t="shared" si="351"/>
        <v>Breast, right</v>
      </c>
      <c r="M4522" s="168" t="str">
        <f t="shared" si="352"/>
        <v>PI.IC.IT.262014.01</v>
      </c>
      <c r="N4522" s="168"/>
      <c r="O4522" s="168" t="str">
        <f t="shared" si="353"/>
        <v>PH.IC.IT.262014.01</v>
      </c>
      <c r="Q4522" s="168" t="str">
        <f t="shared" si="354"/>
        <v>CL.IC.IT.262014.01</v>
      </c>
      <c r="AB4522" s="167" t="s">
        <v>12773</v>
      </c>
      <c r="AC4522" s="167">
        <v>1428</v>
      </c>
    </row>
    <row r="4523" spans="1:29" s="167" customFormat="1" ht="15">
      <c r="A4523" s="167" t="s">
        <v>9344</v>
      </c>
      <c r="C4523" s="61" t="s">
        <v>10709</v>
      </c>
      <c r="E4523" s="61" t="s">
        <v>1000</v>
      </c>
      <c r="F4523" s="167" t="s">
        <v>454</v>
      </c>
      <c r="G4523" s="86" t="s">
        <v>9262</v>
      </c>
      <c r="H4523" s="62" t="s">
        <v>11559</v>
      </c>
      <c r="I4523" s="86" t="s">
        <v>9262</v>
      </c>
      <c r="J4523" s="63" t="str">
        <f t="shared" si="350"/>
        <v>IC.IT.262015</v>
      </c>
      <c r="K4523" s="61" t="s">
        <v>12175</v>
      </c>
      <c r="L4523" s="167" t="str">
        <f t="shared" si="351"/>
        <v>Breast, left</v>
      </c>
      <c r="M4523" s="168" t="str">
        <f t="shared" si="352"/>
        <v>PI.IC.IT.262015.01</v>
      </c>
      <c r="N4523" s="168"/>
      <c r="O4523" s="168" t="str">
        <f t="shared" si="353"/>
        <v>PH.IC.IT.262015.01</v>
      </c>
      <c r="Q4523" s="168" t="str">
        <f t="shared" si="354"/>
        <v>CL.IC.IT.262015.01</v>
      </c>
      <c r="AB4523" s="167" t="s">
        <v>12773</v>
      </c>
      <c r="AC4523" s="167">
        <v>1428</v>
      </c>
    </row>
    <row r="4524" spans="1:29" s="167" customFormat="1" ht="15">
      <c r="A4524" s="167" t="s">
        <v>9344</v>
      </c>
      <c r="C4524" s="61" t="s">
        <v>10709</v>
      </c>
      <c r="E4524" s="61" t="s">
        <v>1000</v>
      </c>
      <c r="F4524" s="167" t="s">
        <v>454</v>
      </c>
      <c r="G4524" s="86" t="s">
        <v>8947</v>
      </c>
      <c r="H4524" s="62" t="s">
        <v>11560</v>
      </c>
      <c r="I4524" s="86" t="s">
        <v>8947</v>
      </c>
      <c r="J4524" s="63" t="str">
        <f t="shared" si="350"/>
        <v>IC.IT.262016</v>
      </c>
      <c r="K4524" s="61" t="s">
        <v>12175</v>
      </c>
      <c r="L4524" s="167" t="str">
        <f t="shared" si="351"/>
        <v>Chest, right</v>
      </c>
      <c r="M4524" s="168" t="str">
        <f t="shared" si="352"/>
        <v>PI.IC.IT.262016.01</v>
      </c>
      <c r="N4524" s="168"/>
      <c r="O4524" s="168" t="str">
        <f t="shared" si="353"/>
        <v>PH.IC.IT.262016.01</v>
      </c>
      <c r="Q4524" s="168" t="str">
        <f t="shared" si="354"/>
        <v>CL.IC.IT.262016.01</v>
      </c>
      <c r="AB4524" s="167" t="s">
        <v>12773</v>
      </c>
      <c r="AC4524" s="167">
        <v>1428</v>
      </c>
    </row>
    <row r="4525" spans="1:29" s="167" customFormat="1" ht="15">
      <c r="A4525" s="167" t="s">
        <v>9344</v>
      </c>
      <c r="C4525" s="61" t="s">
        <v>10709</v>
      </c>
      <c r="E4525" s="61" t="s">
        <v>1000</v>
      </c>
      <c r="F4525" s="167" t="s">
        <v>454</v>
      </c>
      <c r="G4525" s="86" t="s">
        <v>8949</v>
      </c>
      <c r="H4525" s="62" t="s">
        <v>11561</v>
      </c>
      <c r="I4525" s="86" t="s">
        <v>8949</v>
      </c>
      <c r="J4525" s="63" t="str">
        <f t="shared" si="350"/>
        <v>IC.IT.262017</v>
      </c>
      <c r="K4525" s="61" t="s">
        <v>12175</v>
      </c>
      <c r="L4525" s="167" t="str">
        <f t="shared" si="351"/>
        <v>Chest, left</v>
      </c>
      <c r="M4525" s="168" t="str">
        <f t="shared" si="352"/>
        <v>PI.IC.IT.262017.01</v>
      </c>
      <c r="N4525" s="168"/>
      <c r="O4525" s="168" t="str">
        <f t="shared" si="353"/>
        <v>PH.IC.IT.262017.01</v>
      </c>
      <c r="Q4525" s="168" t="str">
        <f t="shared" si="354"/>
        <v>CL.IC.IT.262017.01</v>
      </c>
      <c r="AB4525" s="167" t="s">
        <v>12773</v>
      </c>
      <c r="AC4525" s="167">
        <v>1428</v>
      </c>
    </row>
    <row r="4526" spans="1:29" s="167" customFormat="1" ht="15">
      <c r="A4526" s="167" t="s">
        <v>9344</v>
      </c>
      <c r="C4526" s="61" t="s">
        <v>10709</v>
      </c>
      <c r="E4526" s="61" t="s">
        <v>1000</v>
      </c>
      <c r="F4526" s="167" t="s">
        <v>454</v>
      </c>
      <c r="G4526" s="86" t="s">
        <v>8952</v>
      </c>
      <c r="H4526" s="62" t="s">
        <v>12060</v>
      </c>
      <c r="I4526" s="86" t="s">
        <v>8952</v>
      </c>
      <c r="J4526" s="63" t="str">
        <f t="shared" si="350"/>
        <v>IC.IT.262018</v>
      </c>
      <c r="K4526" s="61" t="s">
        <v>12175</v>
      </c>
      <c r="L4526" s="167" t="str">
        <f t="shared" si="351"/>
        <v>Scapula, right</v>
      </c>
      <c r="M4526" s="168" t="str">
        <f t="shared" si="352"/>
        <v>PI.IC.IT.262018.01</v>
      </c>
      <c r="N4526" s="168"/>
      <c r="O4526" s="168" t="str">
        <f t="shared" si="353"/>
        <v>PH.IC.IT.262018.01</v>
      </c>
      <c r="Q4526" s="168" t="str">
        <f t="shared" si="354"/>
        <v>CL.IC.IT.262018.01</v>
      </c>
      <c r="AB4526" s="167" t="s">
        <v>12773</v>
      </c>
      <c r="AC4526" s="167">
        <v>1428</v>
      </c>
    </row>
    <row r="4527" spans="1:29" s="167" customFormat="1" ht="15">
      <c r="A4527" s="167" t="s">
        <v>9344</v>
      </c>
      <c r="C4527" s="61" t="s">
        <v>10709</v>
      </c>
      <c r="E4527" s="61" t="s">
        <v>1000</v>
      </c>
      <c r="F4527" s="167" t="s">
        <v>454</v>
      </c>
      <c r="G4527" s="86" t="s">
        <v>9224</v>
      </c>
      <c r="H4527" s="62" t="s">
        <v>11913</v>
      </c>
      <c r="I4527" s="86" t="s">
        <v>9224</v>
      </c>
      <c r="J4527" s="63" t="str">
        <f t="shared" si="350"/>
        <v>IC.IT.262019</v>
      </c>
      <c r="K4527" s="61" t="s">
        <v>12175</v>
      </c>
      <c r="L4527" s="167" t="str">
        <f t="shared" si="351"/>
        <v>Scapula, left</v>
      </c>
      <c r="M4527" s="168" t="str">
        <f t="shared" si="352"/>
        <v>PI.IC.IT.262019.01</v>
      </c>
      <c r="N4527" s="168"/>
      <c r="O4527" s="168" t="str">
        <f t="shared" si="353"/>
        <v>PH.IC.IT.262019.01</v>
      </c>
      <c r="Q4527" s="168" t="str">
        <f t="shared" si="354"/>
        <v>CL.IC.IT.262019.01</v>
      </c>
      <c r="AB4527" s="167" t="s">
        <v>12773</v>
      </c>
      <c r="AC4527" s="167">
        <v>1428</v>
      </c>
    </row>
    <row r="4528" spans="1:29" s="167" customFormat="1" ht="15">
      <c r="A4528" s="167" t="s">
        <v>9344</v>
      </c>
      <c r="C4528" s="61" t="s">
        <v>10709</v>
      </c>
      <c r="D4528" s="167" t="s">
        <v>8469</v>
      </c>
      <c r="E4528" s="61" t="s">
        <v>8039</v>
      </c>
      <c r="F4528" s="167" t="s">
        <v>455</v>
      </c>
      <c r="G4528" s="167" t="s">
        <v>11181</v>
      </c>
      <c r="H4528" s="62" t="s">
        <v>11848</v>
      </c>
      <c r="I4528" s="167" t="s">
        <v>11181</v>
      </c>
      <c r="J4528" s="63" t="str">
        <f t="shared" si="350"/>
        <v>IC.IT.262101</v>
      </c>
      <c r="K4528" s="61" t="s">
        <v>12175</v>
      </c>
      <c r="L4528" s="167" t="str">
        <f t="shared" si="351"/>
        <v>Pink</v>
      </c>
      <c r="M4528" s="168" t="str">
        <f t="shared" si="352"/>
        <v>PI.IC.IT.262101.01</v>
      </c>
      <c r="N4528" s="168"/>
      <c r="O4528" s="168" t="str">
        <f t="shared" si="353"/>
        <v>PH.IC.IT.262101.01</v>
      </c>
      <c r="Q4528" s="168" t="str">
        <f t="shared" si="354"/>
        <v>CL.IC.IT.262101.01</v>
      </c>
    </row>
    <row r="4529" spans="1:17" s="167" customFormat="1" ht="15">
      <c r="A4529" s="167" t="s">
        <v>9344</v>
      </c>
      <c r="C4529" s="61" t="s">
        <v>10709</v>
      </c>
      <c r="E4529" s="61" t="s">
        <v>8039</v>
      </c>
      <c r="F4529" s="167" t="s">
        <v>455</v>
      </c>
      <c r="G4529" s="167" t="s">
        <v>11477</v>
      </c>
      <c r="H4529" s="62" t="s">
        <v>12030</v>
      </c>
      <c r="I4529" s="167" t="s">
        <v>11477</v>
      </c>
      <c r="J4529" s="63" t="str">
        <f t="shared" si="350"/>
        <v>IC.IT.262102</v>
      </c>
      <c r="K4529" s="61" t="s">
        <v>12175</v>
      </c>
      <c r="L4529" s="167" t="str">
        <f t="shared" si="351"/>
        <v>Red</v>
      </c>
      <c r="M4529" s="168" t="str">
        <f t="shared" si="352"/>
        <v>PI.IC.IT.262102.01</v>
      </c>
      <c r="N4529" s="168"/>
      <c r="O4529" s="168" t="str">
        <f t="shared" si="353"/>
        <v>PH.IC.IT.262102.01</v>
      </c>
      <c r="Q4529" s="168" t="str">
        <f t="shared" si="354"/>
        <v>CL.IC.IT.262102.01</v>
      </c>
    </row>
    <row r="4530" spans="1:17" s="167" customFormat="1" ht="15">
      <c r="A4530" s="167" t="s">
        <v>9344</v>
      </c>
      <c r="C4530" s="61" t="s">
        <v>10709</v>
      </c>
      <c r="E4530" s="61" t="s">
        <v>8039</v>
      </c>
      <c r="F4530" s="167" t="s">
        <v>455</v>
      </c>
      <c r="G4530" s="167" t="s">
        <v>11177</v>
      </c>
      <c r="H4530" s="62" t="s">
        <v>12032</v>
      </c>
      <c r="I4530" s="167" t="s">
        <v>11177</v>
      </c>
      <c r="J4530" s="63" t="str">
        <f t="shared" si="350"/>
        <v>IC.IT.262103</v>
      </c>
      <c r="K4530" s="61" t="s">
        <v>12175</v>
      </c>
      <c r="L4530" s="167" t="str">
        <f t="shared" si="351"/>
        <v>Yellow</v>
      </c>
      <c r="M4530" s="168" t="str">
        <f t="shared" si="352"/>
        <v>PI.IC.IT.262103.01</v>
      </c>
      <c r="N4530" s="168"/>
      <c r="O4530" s="168" t="str">
        <f t="shared" si="353"/>
        <v>PH.IC.IT.262103.01</v>
      </c>
      <c r="Q4530" s="168" t="str">
        <f t="shared" si="354"/>
        <v>CL.IC.IT.262103.01</v>
      </c>
    </row>
    <row r="4531" spans="1:17" s="167" customFormat="1" ht="15">
      <c r="A4531" s="167" t="s">
        <v>9344</v>
      </c>
      <c r="C4531" s="61" t="s">
        <v>10709</v>
      </c>
      <c r="E4531" s="61" t="s">
        <v>8039</v>
      </c>
      <c r="F4531" s="167" t="s">
        <v>455</v>
      </c>
      <c r="G4531" s="167" t="s">
        <v>10145</v>
      </c>
      <c r="H4531" s="62" t="s">
        <v>12028</v>
      </c>
      <c r="I4531" s="167" t="s">
        <v>10145</v>
      </c>
      <c r="J4531" s="63" t="str">
        <f t="shared" si="350"/>
        <v>IC.IT.262104</v>
      </c>
      <c r="K4531" s="61" t="s">
        <v>12175</v>
      </c>
      <c r="L4531" s="167" t="str">
        <f t="shared" si="351"/>
        <v>White</v>
      </c>
      <c r="M4531" s="168" t="str">
        <f t="shared" si="352"/>
        <v>PI.IC.IT.262104.01</v>
      </c>
      <c r="N4531" s="168"/>
      <c r="O4531" s="168" t="str">
        <f t="shared" si="353"/>
        <v>PH.IC.IT.262104.01</v>
      </c>
      <c r="Q4531" s="168" t="str">
        <f t="shared" si="354"/>
        <v>CL.IC.IT.262104.01</v>
      </c>
    </row>
    <row r="4532" spans="1:17" s="167" customFormat="1" ht="15">
      <c r="A4532" s="167" t="s">
        <v>9344</v>
      </c>
      <c r="C4532" s="61" t="s">
        <v>10709</v>
      </c>
      <c r="E4532" s="61" t="s">
        <v>8039</v>
      </c>
      <c r="F4532" s="167" t="s">
        <v>455</v>
      </c>
      <c r="G4532" s="167" t="s">
        <v>8590</v>
      </c>
      <c r="H4532" s="62" t="s">
        <v>12210</v>
      </c>
      <c r="I4532" s="167" t="s">
        <v>8590</v>
      </c>
      <c r="J4532" s="63" t="str">
        <f t="shared" si="350"/>
        <v>IC.IT.262105</v>
      </c>
      <c r="K4532" s="61" t="s">
        <v>12175</v>
      </c>
      <c r="L4532" s="167" t="str">
        <f t="shared" si="351"/>
        <v>Gray</v>
      </c>
      <c r="M4532" s="168" t="str">
        <f t="shared" si="352"/>
        <v>PI.IC.IT.262105.01</v>
      </c>
      <c r="N4532" s="168"/>
      <c r="O4532" s="168" t="str">
        <f t="shared" si="353"/>
        <v>PH.IC.IT.262105.01</v>
      </c>
      <c r="Q4532" s="168" t="str">
        <f t="shared" si="354"/>
        <v>CL.IC.IT.262105.01</v>
      </c>
    </row>
    <row r="4533" spans="1:17" s="167" customFormat="1" ht="15">
      <c r="A4533" s="167" t="s">
        <v>9344</v>
      </c>
      <c r="C4533" s="61" t="s">
        <v>10709</v>
      </c>
      <c r="E4533" s="61" t="s">
        <v>8039</v>
      </c>
      <c r="F4533" s="167" t="s">
        <v>455</v>
      </c>
      <c r="G4533" s="167" t="s">
        <v>11881</v>
      </c>
      <c r="H4533" s="62" t="s">
        <v>12212</v>
      </c>
      <c r="I4533" s="167" t="s">
        <v>11881</v>
      </c>
      <c r="J4533" s="63" t="str">
        <f t="shared" si="350"/>
        <v>IC.IT.262106</v>
      </c>
      <c r="K4533" s="61" t="s">
        <v>12175</v>
      </c>
      <c r="L4533" s="167" t="str">
        <f t="shared" si="351"/>
        <v>Tan</v>
      </c>
      <c r="M4533" s="168" t="str">
        <f t="shared" si="352"/>
        <v>PI.IC.IT.262106.01</v>
      </c>
      <c r="N4533" s="168"/>
      <c r="O4533" s="168" t="str">
        <f t="shared" si="353"/>
        <v>PH.IC.IT.262106.01</v>
      </c>
      <c r="Q4533" s="168" t="str">
        <f t="shared" si="354"/>
        <v>CL.IC.IT.262106.01</v>
      </c>
    </row>
    <row r="4534" spans="1:17" s="167" customFormat="1" ht="15">
      <c r="A4534" s="167" t="s">
        <v>9344</v>
      </c>
      <c r="C4534" s="61" t="s">
        <v>10709</v>
      </c>
      <c r="E4534" s="61" t="s">
        <v>8039</v>
      </c>
      <c r="F4534" s="167" t="s">
        <v>455</v>
      </c>
      <c r="G4534" s="167" t="s">
        <v>11879</v>
      </c>
      <c r="H4534" s="62" t="s">
        <v>12225</v>
      </c>
      <c r="I4534" s="167" t="s">
        <v>11879</v>
      </c>
      <c r="J4534" s="63" t="str">
        <f t="shared" si="350"/>
        <v>IC.IT.262107</v>
      </c>
      <c r="K4534" s="61" t="s">
        <v>12175</v>
      </c>
      <c r="L4534" s="167" t="str">
        <f t="shared" si="351"/>
        <v>Green</v>
      </c>
      <c r="M4534" s="168" t="str">
        <f t="shared" si="352"/>
        <v>PI.IC.IT.262107.01</v>
      </c>
      <c r="N4534" s="168"/>
      <c r="O4534" s="168" t="str">
        <f t="shared" si="353"/>
        <v>PH.IC.IT.262107.01</v>
      </c>
      <c r="Q4534" s="168" t="str">
        <f t="shared" si="354"/>
        <v>CL.IC.IT.262107.01</v>
      </c>
    </row>
    <row r="4535" spans="1:17" s="167" customFormat="1" ht="15">
      <c r="A4535" s="167" t="s">
        <v>9344</v>
      </c>
      <c r="C4535" s="61" t="s">
        <v>10709</v>
      </c>
      <c r="E4535" s="61" t="s">
        <v>8039</v>
      </c>
      <c r="F4535" s="167" t="s">
        <v>455</v>
      </c>
      <c r="G4535" s="167" t="s">
        <v>10635</v>
      </c>
      <c r="H4535" s="62" t="s">
        <v>11638</v>
      </c>
      <c r="I4535" s="167" t="s">
        <v>10635</v>
      </c>
      <c r="J4535" s="63" t="str">
        <f t="shared" si="350"/>
        <v>IC.IT.262108</v>
      </c>
      <c r="K4535" s="61" t="s">
        <v>12175</v>
      </c>
      <c r="L4535" s="167" t="str">
        <f t="shared" si="351"/>
        <v>Black</v>
      </c>
      <c r="M4535" s="168" t="str">
        <f t="shared" si="352"/>
        <v>PI.IC.IT.262108.01</v>
      </c>
      <c r="N4535" s="168"/>
      <c r="O4535" s="168" t="str">
        <f t="shared" si="353"/>
        <v>PH.IC.IT.262108.01</v>
      </c>
      <c r="Q4535" s="168" t="str">
        <f t="shared" si="354"/>
        <v>CL.IC.IT.262108.01</v>
      </c>
    </row>
    <row r="4536" spans="1:17" s="167" customFormat="1" ht="15">
      <c r="A4536" s="167" t="s">
        <v>9344</v>
      </c>
      <c r="C4536" s="61" t="s">
        <v>10709</v>
      </c>
      <c r="D4536" s="167" t="s">
        <v>8470</v>
      </c>
      <c r="E4536" s="61" t="s">
        <v>7874</v>
      </c>
      <c r="F4536" s="167" t="s">
        <v>456</v>
      </c>
      <c r="G4536" s="167" t="s">
        <v>8591</v>
      </c>
      <c r="H4536" s="62" t="s">
        <v>11848</v>
      </c>
      <c r="I4536" s="167" t="s">
        <v>8722</v>
      </c>
      <c r="J4536" s="63" t="str">
        <f t="shared" si="350"/>
        <v>IC.IT.262201</v>
      </c>
      <c r="K4536" s="61" t="s">
        <v>12175</v>
      </c>
      <c r="L4536" s="167" t="str">
        <f t="shared" si="351"/>
        <v xml:space="preserve">      Present on admit: specify date</v>
      </c>
      <c r="M4536" s="168" t="str">
        <f t="shared" si="352"/>
        <v>PI.IC.IT.262201.01</v>
      </c>
      <c r="N4536" s="168"/>
      <c r="O4536" s="168" t="str">
        <f t="shared" si="353"/>
        <v>PH.IC.IT.262201.01</v>
      </c>
      <c r="Q4536" s="168" t="str">
        <f t="shared" si="354"/>
        <v>CL.IC.IT.262201.01</v>
      </c>
    </row>
    <row r="4537" spans="1:17" s="167" customFormat="1" ht="15">
      <c r="A4537" s="167" t="s">
        <v>9344</v>
      </c>
      <c r="C4537" s="61" t="s">
        <v>10709</v>
      </c>
      <c r="E4537" s="61" t="s">
        <v>7874</v>
      </c>
      <c r="F4537" s="167" t="s">
        <v>456</v>
      </c>
      <c r="G4537" s="167" t="s">
        <v>8723</v>
      </c>
      <c r="H4537" s="62" t="s">
        <v>12030</v>
      </c>
      <c r="I4537" s="167" t="s">
        <v>8724</v>
      </c>
      <c r="J4537" s="63" t="str">
        <f t="shared" si="350"/>
        <v>IC.IT.262202</v>
      </c>
      <c r="K4537" s="61" t="s">
        <v>12175</v>
      </c>
      <c r="L4537" s="167" t="str">
        <f t="shared" si="351"/>
        <v xml:space="preserve">      Noted at this time: specify date</v>
      </c>
      <c r="M4537" s="168" t="str">
        <f t="shared" si="352"/>
        <v>PI.IC.IT.262202.01</v>
      </c>
      <c r="N4537" s="168"/>
      <c r="O4537" s="168" t="str">
        <f t="shared" si="353"/>
        <v>PH.IC.IT.262202.01</v>
      </c>
      <c r="Q4537" s="168" t="str">
        <f t="shared" si="354"/>
        <v>CL.IC.IT.262202.01</v>
      </c>
    </row>
    <row r="4538" spans="1:17" s="167" customFormat="1" ht="15">
      <c r="A4538" s="167" t="s">
        <v>9344</v>
      </c>
      <c r="C4538" s="61" t="s">
        <v>10709</v>
      </c>
      <c r="D4538" s="167" t="s">
        <v>8725</v>
      </c>
      <c r="E4538" s="61" t="s">
        <v>7876</v>
      </c>
      <c r="F4538" s="167" t="s">
        <v>456</v>
      </c>
      <c r="G4538" s="167" t="s">
        <v>8726</v>
      </c>
      <c r="H4538" s="62" t="s">
        <v>11848</v>
      </c>
      <c r="I4538" s="167" t="s">
        <v>8727</v>
      </c>
      <c r="J4538" s="63" t="str">
        <f t="shared" si="350"/>
        <v>IC.IT.262301</v>
      </c>
      <c r="K4538" s="61" t="s">
        <v>12175</v>
      </c>
      <c r="L4538" s="167" t="str">
        <f t="shared" si="351"/>
        <v xml:space="preserve">      Stage I: intact skin non-blanchable redness</v>
      </c>
      <c r="M4538" s="168" t="str">
        <f t="shared" si="352"/>
        <v>PI.IC.IT.262301.01</v>
      </c>
      <c r="N4538" s="168"/>
      <c r="O4538" s="168" t="str">
        <f t="shared" si="353"/>
        <v>PH.IC.IT.262301.01</v>
      </c>
      <c r="Q4538" s="168" t="str">
        <f t="shared" si="354"/>
        <v>CL.IC.IT.262301.01</v>
      </c>
    </row>
    <row r="4539" spans="1:17" s="167" customFormat="1" ht="15">
      <c r="A4539" s="167" t="s">
        <v>9344</v>
      </c>
      <c r="C4539" s="61" t="s">
        <v>10709</v>
      </c>
      <c r="E4539" s="61" t="s">
        <v>7876</v>
      </c>
      <c r="F4539" s="167" t="s">
        <v>456</v>
      </c>
      <c r="G4539" s="167" t="s">
        <v>8728</v>
      </c>
      <c r="H4539" s="62" t="s">
        <v>12030</v>
      </c>
      <c r="I4539" s="167" t="s">
        <v>8729</v>
      </c>
      <c r="J4539" s="63" t="str">
        <f t="shared" si="350"/>
        <v>IC.IT.262302</v>
      </c>
      <c r="K4539" s="61" t="s">
        <v>1702</v>
      </c>
      <c r="L4539" s="167" t="str">
        <f t="shared" si="351"/>
        <v xml:space="preserve">      Stage II: partial thickness or blister</v>
      </c>
      <c r="M4539" s="168" t="str">
        <f t="shared" si="352"/>
        <v>PI.IC.IT.262302.01</v>
      </c>
      <c r="N4539" s="168"/>
      <c r="O4539" s="168" t="str">
        <f t="shared" si="353"/>
        <v>PH.IC.IT.262302.01</v>
      </c>
      <c r="Q4539" s="168" t="str">
        <f t="shared" si="354"/>
        <v>CL.IC.IT.262302.01</v>
      </c>
    </row>
    <row r="4540" spans="1:17" s="167" customFormat="1" ht="15">
      <c r="A4540" s="167" t="s">
        <v>9344</v>
      </c>
      <c r="C4540" s="61" t="s">
        <v>10709</v>
      </c>
      <c r="E4540" s="61" t="s">
        <v>7876</v>
      </c>
      <c r="F4540" s="167" t="s">
        <v>456</v>
      </c>
      <c r="G4540" s="167" t="s">
        <v>8601</v>
      </c>
      <c r="H4540" s="62" t="s">
        <v>12032</v>
      </c>
      <c r="I4540" s="167" t="s">
        <v>8602</v>
      </c>
      <c r="J4540" s="63" t="str">
        <f t="shared" si="350"/>
        <v>IC.IT.262303</v>
      </c>
      <c r="K4540" s="61" t="s">
        <v>1702</v>
      </c>
      <c r="L4540" s="167" t="str">
        <f t="shared" si="351"/>
        <v xml:space="preserve">      Stage III: full thickness, subcutaneous fat seen</v>
      </c>
      <c r="M4540" s="168" t="str">
        <f t="shared" si="352"/>
        <v>PI.IC.IT.262303.01</v>
      </c>
      <c r="N4540" s="168"/>
      <c r="O4540" s="168" t="str">
        <f t="shared" si="353"/>
        <v>PH.IC.IT.262303.01</v>
      </c>
      <c r="Q4540" s="168" t="str">
        <f t="shared" si="354"/>
        <v>CL.IC.IT.262303.01</v>
      </c>
    </row>
    <row r="4541" spans="1:17" s="167" customFormat="1" ht="15">
      <c r="A4541" s="167" t="s">
        <v>9344</v>
      </c>
      <c r="C4541" s="61" t="s">
        <v>10709</v>
      </c>
      <c r="E4541" s="61" t="s">
        <v>7876</v>
      </c>
      <c r="F4541" s="167" t="s">
        <v>456</v>
      </c>
      <c r="G4541" s="167" t="s">
        <v>13086</v>
      </c>
      <c r="H4541" s="62" t="s">
        <v>12028</v>
      </c>
      <c r="I4541" s="167" t="s">
        <v>8603</v>
      </c>
      <c r="J4541" s="63" t="str">
        <f t="shared" si="350"/>
        <v>IC.IT.262304</v>
      </c>
      <c r="K4541" s="61" t="s">
        <v>1702</v>
      </c>
      <c r="L4541" s="167" t="str">
        <f t="shared" si="351"/>
        <v xml:space="preserve">      Stage IV: full thickness bone, tendon or muscle seen</v>
      </c>
      <c r="M4541" s="168" t="str">
        <f t="shared" si="352"/>
        <v>PI.IC.IT.262304.01</v>
      </c>
      <c r="N4541" s="168"/>
      <c r="O4541" s="168" t="str">
        <f t="shared" si="353"/>
        <v>PH.IC.IT.262304.01</v>
      </c>
      <c r="Q4541" s="168" t="str">
        <f t="shared" si="354"/>
        <v>CL.IC.IT.262304.01</v>
      </c>
    </row>
    <row r="4542" spans="1:17" s="167" customFormat="1" ht="15">
      <c r="A4542" s="167" t="s">
        <v>9344</v>
      </c>
      <c r="C4542" s="61" t="s">
        <v>10709</v>
      </c>
      <c r="E4542" s="61" t="s">
        <v>7876</v>
      </c>
      <c r="F4542" s="167" t="s">
        <v>456</v>
      </c>
      <c r="G4542" s="167" t="s">
        <v>8607</v>
      </c>
      <c r="H4542" s="62" t="s">
        <v>12210</v>
      </c>
      <c r="I4542" s="167" t="s">
        <v>8608</v>
      </c>
      <c r="J4542" s="63" t="str">
        <f t="shared" si="350"/>
        <v>IC.IT.262305</v>
      </c>
      <c r="K4542" s="61" t="s">
        <v>1702</v>
      </c>
      <c r="L4542" s="167" t="str">
        <f t="shared" si="351"/>
        <v xml:space="preserve">      Suspected Deep Tissue Injury</v>
      </c>
      <c r="M4542" s="168" t="str">
        <f t="shared" si="352"/>
        <v>PI.IC.IT.262305.01</v>
      </c>
      <c r="N4542" s="168"/>
      <c r="O4542" s="168" t="str">
        <f t="shared" si="353"/>
        <v>PH.IC.IT.262305.01</v>
      </c>
      <c r="Q4542" s="168" t="str">
        <f t="shared" si="354"/>
        <v>CL.IC.IT.262305.01</v>
      </c>
    </row>
    <row r="4543" spans="1:17" s="167" customFormat="1" ht="15">
      <c r="A4543" s="167" t="s">
        <v>9344</v>
      </c>
      <c r="C4543" s="61" t="s">
        <v>10709</v>
      </c>
      <c r="E4543" s="61" t="s">
        <v>7876</v>
      </c>
      <c r="F4543" s="167" t="s">
        <v>456</v>
      </c>
      <c r="G4543" s="167" t="s">
        <v>8609</v>
      </c>
      <c r="H4543" s="62" t="s">
        <v>12212</v>
      </c>
      <c r="I4543" s="167" t="s">
        <v>8610</v>
      </c>
      <c r="J4543" s="63" t="str">
        <f t="shared" si="350"/>
        <v>IC.IT.262306</v>
      </c>
      <c r="K4543" s="61" t="s">
        <v>1702</v>
      </c>
      <c r="L4543" s="167" t="str">
        <f t="shared" si="351"/>
        <v xml:space="preserve">      Unstageable: covered by slough or eschar</v>
      </c>
      <c r="M4543" s="168" t="str">
        <f t="shared" si="352"/>
        <v>PI.IC.IT.262306.01</v>
      </c>
      <c r="N4543" s="168"/>
      <c r="O4543" s="168" t="str">
        <f t="shared" si="353"/>
        <v>PH.IC.IT.262306.01</v>
      </c>
      <c r="Q4543" s="168" t="str">
        <f t="shared" si="354"/>
        <v>CL.IC.IT.262306.01</v>
      </c>
    </row>
    <row r="4544" spans="1:17" s="167" customFormat="1" ht="15">
      <c r="A4544" s="167" t="s">
        <v>9344</v>
      </c>
      <c r="C4544" s="61" t="s">
        <v>10709</v>
      </c>
      <c r="D4544" s="167" t="s">
        <v>8847</v>
      </c>
      <c r="E4544" s="61" t="s">
        <v>7055</v>
      </c>
      <c r="F4544" s="167" t="s">
        <v>457</v>
      </c>
      <c r="G4544" s="167" t="s">
        <v>12157</v>
      </c>
      <c r="H4544" s="62" t="s">
        <v>11848</v>
      </c>
      <c r="I4544" s="167" t="s">
        <v>12157</v>
      </c>
      <c r="J4544" s="63" t="str">
        <f t="shared" si="350"/>
        <v>IC.IT.262401</v>
      </c>
      <c r="K4544" s="61" t="s">
        <v>1702</v>
      </c>
      <c r="L4544" s="167" t="str">
        <f t="shared" si="351"/>
        <v>None</v>
      </c>
      <c r="M4544" s="168" t="str">
        <f t="shared" si="352"/>
        <v>PI.IC.IT.262401.01</v>
      </c>
      <c r="N4544" s="168"/>
      <c r="O4544" s="168" t="str">
        <f t="shared" si="353"/>
        <v>PH.IC.IT.262401.01</v>
      </c>
      <c r="Q4544" s="168" t="str">
        <f t="shared" si="354"/>
        <v>CL.IC.IT.262401.01</v>
      </c>
    </row>
    <row r="4545" spans="1:17" s="167" customFormat="1" ht="15">
      <c r="A4545" s="167" t="s">
        <v>9344</v>
      </c>
      <c r="C4545" s="61" t="s">
        <v>10709</v>
      </c>
      <c r="E4545" s="61" t="s">
        <v>7055</v>
      </c>
      <c r="F4545" s="167" t="s">
        <v>457</v>
      </c>
      <c r="G4545" s="167" t="s">
        <v>8780</v>
      </c>
      <c r="H4545" s="62" t="s">
        <v>12030</v>
      </c>
      <c r="I4545" s="167" t="s">
        <v>8781</v>
      </c>
      <c r="J4545" s="63" t="str">
        <f t="shared" si="350"/>
        <v>IC.IT.262402</v>
      </c>
      <c r="K4545" s="61" t="s">
        <v>1702</v>
      </c>
      <c r="L4545" s="167" t="str">
        <f t="shared" si="351"/>
        <v>Subcutaneous tissue</v>
      </c>
      <c r="M4545" s="168" t="str">
        <f t="shared" si="352"/>
        <v>PI.IC.IT.262402.01</v>
      </c>
      <c r="N4545" s="168"/>
      <c r="O4545" s="168" t="str">
        <f t="shared" si="353"/>
        <v>PH.IC.IT.262402.01</v>
      </c>
      <c r="Q4545" s="168" t="str">
        <f t="shared" si="354"/>
        <v>CL.IC.IT.262402.01</v>
      </c>
    </row>
    <row r="4546" spans="1:17" s="167" customFormat="1" ht="15">
      <c r="A4546" s="167" t="s">
        <v>9344</v>
      </c>
      <c r="C4546" s="61" t="s">
        <v>10709</v>
      </c>
      <c r="E4546" s="61" t="s">
        <v>7055</v>
      </c>
      <c r="F4546" s="167" t="s">
        <v>457</v>
      </c>
      <c r="G4546" s="167" t="s">
        <v>8789</v>
      </c>
      <c r="H4546" s="62" t="s">
        <v>12032</v>
      </c>
      <c r="I4546" s="167" t="s">
        <v>8789</v>
      </c>
      <c r="J4546" s="63" t="str">
        <f t="shared" ref="J4546:J4609" si="355">CONCATENATE("IC.IT.",C4546,E4546,H4546)</f>
        <v>IC.IT.262403</v>
      </c>
      <c r="K4546" s="61" t="s">
        <v>1702</v>
      </c>
      <c r="L4546" s="167" t="str">
        <f t="shared" ref="L4546:L4609" si="356">G4546</f>
        <v>Fascia</v>
      </c>
      <c r="M4546" s="168" t="str">
        <f t="shared" ref="M4546:M4609" si="357">CONCATENATE("PI.",J4546,".",K4546)</f>
        <v>PI.IC.IT.262403.01</v>
      </c>
      <c r="N4546" s="168"/>
      <c r="O4546" s="168" t="str">
        <f t="shared" ref="O4546:O4609" si="358">CONCATENATE("PH.",J4546,".",K4546)</f>
        <v>PH.IC.IT.262403.01</v>
      </c>
      <c r="Q4546" s="168" t="str">
        <f t="shared" ref="Q4546:Q4609" si="359">CONCATENATE("CL.",J4546,".",K4546)</f>
        <v>CL.IC.IT.262403.01</v>
      </c>
    </row>
    <row r="4547" spans="1:17" s="167" customFormat="1" ht="15">
      <c r="A4547" s="167" t="s">
        <v>9344</v>
      </c>
      <c r="C4547" s="61" t="s">
        <v>10709</v>
      </c>
      <c r="E4547" s="61" t="s">
        <v>7055</v>
      </c>
      <c r="F4547" s="167" t="s">
        <v>457</v>
      </c>
      <c r="G4547" s="167" t="s">
        <v>8790</v>
      </c>
      <c r="H4547" s="62" t="s">
        <v>12028</v>
      </c>
      <c r="I4547" s="167" t="s">
        <v>8790</v>
      </c>
      <c r="J4547" s="63" t="str">
        <f t="shared" si="355"/>
        <v>IC.IT.262404</v>
      </c>
      <c r="K4547" s="61" t="s">
        <v>12175</v>
      </c>
      <c r="L4547" s="167" t="str">
        <f t="shared" si="356"/>
        <v>Pins</v>
      </c>
      <c r="M4547" s="168" t="str">
        <f t="shared" si="357"/>
        <v>PI.IC.IT.262404.01</v>
      </c>
      <c r="N4547" s="168"/>
      <c r="O4547" s="168" t="str">
        <f t="shared" si="358"/>
        <v>PH.IC.IT.262404.01</v>
      </c>
      <c r="Q4547" s="168" t="str">
        <f t="shared" si="359"/>
        <v>CL.IC.IT.262404.01</v>
      </c>
    </row>
    <row r="4548" spans="1:17" s="167" customFormat="1" ht="15">
      <c r="A4548" s="167" t="s">
        <v>9344</v>
      </c>
      <c r="C4548" s="61" t="s">
        <v>10709</v>
      </c>
      <c r="E4548" s="61" t="s">
        <v>7055</v>
      </c>
      <c r="F4548" s="167" t="s">
        <v>457</v>
      </c>
      <c r="G4548" s="167" t="s">
        <v>12372</v>
      </c>
      <c r="H4548" s="62" t="s">
        <v>12210</v>
      </c>
      <c r="I4548" s="167" t="s">
        <v>12372</v>
      </c>
      <c r="J4548" s="63" t="str">
        <f t="shared" si="355"/>
        <v>IC.IT.262405</v>
      </c>
      <c r="K4548" s="61" t="s">
        <v>12175</v>
      </c>
      <c r="L4548" s="167" t="str">
        <f t="shared" si="356"/>
        <v>Prosthesis</v>
      </c>
      <c r="M4548" s="168" t="str">
        <f t="shared" si="357"/>
        <v>PI.IC.IT.262405.01</v>
      </c>
      <c r="N4548" s="168"/>
      <c r="O4548" s="168" t="str">
        <f t="shared" si="358"/>
        <v>PH.IC.IT.262405.01</v>
      </c>
      <c r="Q4548" s="168" t="str">
        <f t="shared" si="359"/>
        <v>CL.IC.IT.262405.01</v>
      </c>
    </row>
    <row r="4549" spans="1:17" s="167" customFormat="1" ht="15">
      <c r="A4549" s="167" t="s">
        <v>9344</v>
      </c>
      <c r="C4549" s="61" t="s">
        <v>10709</v>
      </c>
      <c r="E4549" s="61" t="s">
        <v>7055</v>
      </c>
      <c r="F4549" s="167" t="s">
        <v>457</v>
      </c>
      <c r="G4549" s="167" t="s">
        <v>9050</v>
      </c>
      <c r="H4549" s="62" t="s">
        <v>12212</v>
      </c>
      <c r="I4549" s="167" t="s">
        <v>9050</v>
      </c>
      <c r="J4549" s="63" t="str">
        <f t="shared" si="355"/>
        <v>IC.IT.262406</v>
      </c>
      <c r="K4549" s="61" t="s">
        <v>12175</v>
      </c>
      <c r="L4549" s="167" t="str">
        <f t="shared" si="356"/>
        <v>Tendon</v>
      </c>
      <c r="M4549" s="168" t="str">
        <f t="shared" si="357"/>
        <v>PI.IC.IT.262406.01</v>
      </c>
      <c r="N4549" s="168"/>
      <c r="O4549" s="168" t="str">
        <f t="shared" si="358"/>
        <v>PH.IC.IT.262406.01</v>
      </c>
      <c r="Q4549" s="168" t="str">
        <f t="shared" si="359"/>
        <v>CL.IC.IT.262406.01</v>
      </c>
    </row>
    <row r="4550" spans="1:17" s="167" customFormat="1" ht="15">
      <c r="A4550" s="167" t="s">
        <v>9344</v>
      </c>
      <c r="C4550" s="61" t="s">
        <v>10709</v>
      </c>
      <c r="E4550" s="61" t="s">
        <v>7055</v>
      </c>
      <c r="F4550" s="167" t="s">
        <v>457</v>
      </c>
      <c r="G4550" s="167" t="s">
        <v>9051</v>
      </c>
      <c r="H4550" s="62" t="s">
        <v>12225</v>
      </c>
      <c r="I4550" s="167" t="s">
        <v>9051</v>
      </c>
      <c r="J4550" s="63" t="str">
        <f t="shared" si="355"/>
        <v>IC.IT.262407</v>
      </c>
      <c r="K4550" s="61" t="s">
        <v>12175</v>
      </c>
      <c r="L4550" s="167" t="str">
        <f t="shared" si="356"/>
        <v>Bone</v>
      </c>
      <c r="M4550" s="168" t="str">
        <f t="shared" si="357"/>
        <v>PI.IC.IT.262407.01</v>
      </c>
      <c r="N4550" s="168"/>
      <c r="O4550" s="168" t="str">
        <f t="shared" si="358"/>
        <v>PH.IC.IT.262407.01</v>
      </c>
      <c r="Q4550" s="168" t="str">
        <f t="shared" si="359"/>
        <v>CL.IC.IT.262407.01</v>
      </c>
    </row>
    <row r="4551" spans="1:17" s="167" customFormat="1" ht="15">
      <c r="A4551" s="167" t="s">
        <v>9344</v>
      </c>
      <c r="C4551" s="61" t="s">
        <v>10709</v>
      </c>
      <c r="E4551" s="61" t="s">
        <v>7055</v>
      </c>
      <c r="F4551" s="167" t="s">
        <v>457</v>
      </c>
      <c r="G4551" s="167" t="s">
        <v>8811</v>
      </c>
      <c r="H4551" s="62" t="s">
        <v>11638</v>
      </c>
      <c r="I4551" s="167" t="s">
        <v>8812</v>
      </c>
      <c r="J4551" s="63" t="str">
        <f t="shared" si="355"/>
        <v>IC.IT.262408</v>
      </c>
      <c r="K4551" s="61" t="s">
        <v>12175</v>
      </c>
      <c r="L4551" s="167" t="str">
        <f t="shared" si="356"/>
        <v>Joint capsule</v>
      </c>
      <c r="M4551" s="168" t="str">
        <f t="shared" si="357"/>
        <v>PI.IC.IT.262408.01</v>
      </c>
      <c r="N4551" s="168"/>
      <c r="O4551" s="168" t="str">
        <f t="shared" si="358"/>
        <v>PH.IC.IT.262408.01</v>
      </c>
      <c r="Q4551" s="168" t="str">
        <f t="shared" si="359"/>
        <v>CL.IC.IT.262408.01</v>
      </c>
    </row>
    <row r="4552" spans="1:17" s="167" customFormat="1" ht="15">
      <c r="A4552" s="167" t="s">
        <v>9344</v>
      </c>
      <c r="C4552" s="61" t="s">
        <v>10709</v>
      </c>
      <c r="D4552" s="167" t="s">
        <v>8040</v>
      </c>
      <c r="E4552" s="61" t="s">
        <v>512</v>
      </c>
      <c r="F4552" s="167" t="s">
        <v>458</v>
      </c>
      <c r="G4552" s="167" t="s">
        <v>8814</v>
      </c>
      <c r="H4552" s="62" t="s">
        <v>11848</v>
      </c>
      <c r="I4552" s="167" t="s">
        <v>12157</v>
      </c>
      <c r="J4552" s="63" t="str">
        <f t="shared" si="355"/>
        <v>IC.IT.262501</v>
      </c>
      <c r="K4552" s="61" t="s">
        <v>12175</v>
      </c>
      <c r="L4552" s="167" t="str">
        <f t="shared" si="356"/>
        <v xml:space="preserve">     Stabilization none</v>
      </c>
      <c r="M4552" s="168" t="str">
        <f t="shared" si="357"/>
        <v>PI.IC.IT.262501.01</v>
      </c>
      <c r="N4552" s="168"/>
      <c r="O4552" s="168" t="str">
        <f t="shared" si="358"/>
        <v>PH.IC.IT.262501.01</v>
      </c>
      <c r="Q4552" s="168" t="str">
        <f t="shared" si="359"/>
        <v>CL.IC.IT.262501.01</v>
      </c>
    </row>
    <row r="4553" spans="1:17" s="167" customFormat="1" ht="15">
      <c r="A4553" s="167" t="s">
        <v>9344</v>
      </c>
      <c r="C4553" s="61" t="s">
        <v>10709</v>
      </c>
      <c r="E4553" s="61" t="s">
        <v>512</v>
      </c>
      <c r="F4553" s="167" t="s">
        <v>458</v>
      </c>
      <c r="G4553" s="167" t="s">
        <v>8815</v>
      </c>
      <c r="H4553" s="62" t="s">
        <v>12030</v>
      </c>
      <c r="I4553" s="167" t="s">
        <v>11512</v>
      </c>
      <c r="J4553" s="63" t="str">
        <f t="shared" si="355"/>
        <v>IC.IT.262502</v>
      </c>
      <c r="K4553" s="61" t="s">
        <v>12175</v>
      </c>
      <c r="L4553" s="167" t="str">
        <f t="shared" si="356"/>
        <v xml:space="preserve">     Stabilization abdominal binder</v>
      </c>
      <c r="M4553" s="168" t="str">
        <f t="shared" si="357"/>
        <v>PI.IC.IT.262502.01</v>
      </c>
      <c r="N4553" s="168"/>
      <c r="O4553" s="168" t="str">
        <f t="shared" si="358"/>
        <v>PH.IC.IT.262502.01</v>
      </c>
      <c r="Q4553" s="168" t="str">
        <f t="shared" si="359"/>
        <v>CL.IC.IT.262502.01</v>
      </c>
    </row>
    <row r="4554" spans="1:17" s="167" customFormat="1" ht="15">
      <c r="A4554" s="167" t="s">
        <v>9344</v>
      </c>
      <c r="C4554" s="61" t="s">
        <v>10709</v>
      </c>
      <c r="E4554" s="61" t="s">
        <v>512</v>
      </c>
      <c r="F4554" s="167" t="s">
        <v>458</v>
      </c>
      <c r="G4554" s="167" t="s">
        <v>9079</v>
      </c>
      <c r="H4554" s="62" t="s">
        <v>12032</v>
      </c>
      <c r="I4554" s="167" t="s">
        <v>11514</v>
      </c>
      <c r="J4554" s="63" t="str">
        <f t="shared" si="355"/>
        <v>IC.IT.262503</v>
      </c>
      <c r="K4554" s="61" t="s">
        <v>12175</v>
      </c>
      <c r="L4554" s="167" t="str">
        <f t="shared" si="356"/>
        <v xml:space="preserve">     Stabilization ace wrap</v>
      </c>
      <c r="M4554" s="168" t="str">
        <f t="shared" si="357"/>
        <v>PI.IC.IT.262503.01</v>
      </c>
      <c r="N4554" s="168"/>
      <c r="O4554" s="168" t="str">
        <f t="shared" si="358"/>
        <v>PH.IC.IT.262503.01</v>
      </c>
      <c r="Q4554" s="168" t="str">
        <f t="shared" si="359"/>
        <v>CL.IC.IT.262503.01</v>
      </c>
    </row>
    <row r="4555" spans="1:17" s="167" customFormat="1" ht="15">
      <c r="A4555" s="167" t="s">
        <v>9344</v>
      </c>
      <c r="C4555" s="61" t="s">
        <v>10709</v>
      </c>
      <c r="E4555" s="61" t="s">
        <v>512</v>
      </c>
      <c r="F4555" s="167" t="s">
        <v>458</v>
      </c>
      <c r="G4555" s="167" t="s">
        <v>8659</v>
      </c>
      <c r="H4555" s="62" t="s">
        <v>12028</v>
      </c>
      <c r="I4555" s="167" t="s">
        <v>11516</v>
      </c>
      <c r="J4555" s="63" t="str">
        <f t="shared" si="355"/>
        <v>IC.IT.262504</v>
      </c>
      <c r="K4555" s="61" t="s">
        <v>12175</v>
      </c>
      <c r="L4555" s="167" t="str">
        <f t="shared" si="356"/>
        <v xml:space="preserve">     Stabilization montgomery straps</v>
      </c>
      <c r="M4555" s="168" t="str">
        <f t="shared" si="357"/>
        <v>PI.IC.IT.262504.01</v>
      </c>
      <c r="N4555" s="168"/>
      <c r="O4555" s="168" t="str">
        <f t="shared" si="358"/>
        <v>PH.IC.IT.262504.01</v>
      </c>
      <c r="Q4555" s="168" t="str">
        <f t="shared" si="359"/>
        <v>CL.IC.IT.262504.01</v>
      </c>
    </row>
    <row r="4556" spans="1:17" s="167" customFormat="1" ht="15">
      <c r="A4556" s="167" t="s">
        <v>9344</v>
      </c>
      <c r="C4556" s="61" t="s">
        <v>10709</v>
      </c>
      <c r="D4556" s="167" t="s">
        <v>8660</v>
      </c>
      <c r="E4556" s="61" t="s">
        <v>371</v>
      </c>
      <c r="F4556" s="167" t="s">
        <v>458</v>
      </c>
      <c r="G4556" s="167" t="s">
        <v>8807</v>
      </c>
      <c r="H4556" s="62" t="s">
        <v>11848</v>
      </c>
      <c r="I4556" s="167" t="s">
        <v>9742</v>
      </c>
      <c r="J4556" s="63" t="str">
        <f t="shared" si="355"/>
        <v>IC.IT.262601</v>
      </c>
      <c r="K4556" s="61" t="s">
        <v>12175</v>
      </c>
      <c r="L4556" s="167" t="str">
        <f t="shared" si="356"/>
        <v xml:space="preserve">     Open wound</v>
      </c>
      <c r="M4556" s="168" t="str">
        <f t="shared" si="357"/>
        <v>PI.IC.IT.262601.01</v>
      </c>
      <c r="N4556" s="168"/>
      <c r="O4556" s="168" t="str">
        <f t="shared" si="358"/>
        <v>PH.IC.IT.262601.01</v>
      </c>
      <c r="Q4556" s="168" t="str">
        <f t="shared" si="359"/>
        <v>CL.IC.IT.262601.01</v>
      </c>
    </row>
    <row r="4557" spans="1:17" s="167" customFormat="1" ht="15">
      <c r="A4557" s="167" t="s">
        <v>9344</v>
      </c>
      <c r="C4557" s="61" t="s">
        <v>10709</v>
      </c>
      <c r="E4557" s="61" t="s">
        <v>371</v>
      </c>
      <c r="F4557" s="167" t="s">
        <v>458</v>
      </c>
      <c r="G4557" s="167" t="s">
        <v>10191</v>
      </c>
      <c r="H4557" s="62" t="s">
        <v>12030</v>
      </c>
      <c r="I4557" s="167" t="s">
        <v>10192</v>
      </c>
      <c r="J4557" s="63" t="str">
        <f t="shared" si="355"/>
        <v>IC.IT.262602</v>
      </c>
      <c r="K4557" s="61" t="s">
        <v>12175</v>
      </c>
      <c r="L4557" s="167" t="str">
        <f t="shared" si="356"/>
        <v xml:space="preserve">     Sutures</v>
      </c>
      <c r="M4557" s="168" t="str">
        <f t="shared" si="357"/>
        <v>PI.IC.IT.262602.01</v>
      </c>
      <c r="N4557" s="168"/>
      <c r="O4557" s="168" t="str">
        <f t="shared" si="358"/>
        <v>PH.IC.IT.262602.01</v>
      </c>
      <c r="Q4557" s="168" t="str">
        <f t="shared" si="359"/>
        <v>CL.IC.IT.262602.01</v>
      </c>
    </row>
    <row r="4558" spans="1:17" s="167" customFormat="1" ht="15">
      <c r="A4558" s="167" t="s">
        <v>9344</v>
      </c>
      <c r="C4558" s="61" t="s">
        <v>10709</v>
      </c>
      <c r="E4558" s="61" t="s">
        <v>371</v>
      </c>
      <c r="F4558" s="167" t="s">
        <v>458</v>
      </c>
      <c r="G4558" s="167" t="s">
        <v>8808</v>
      </c>
      <c r="H4558" s="62" t="s">
        <v>12032</v>
      </c>
      <c r="I4558" s="167" t="s">
        <v>9740</v>
      </c>
      <c r="J4558" s="63" t="str">
        <f t="shared" si="355"/>
        <v>IC.IT.262603</v>
      </c>
      <c r="K4558" s="61" t="s">
        <v>12175</v>
      </c>
      <c r="L4558" s="167" t="str">
        <f t="shared" si="356"/>
        <v xml:space="preserve">     Glue</v>
      </c>
      <c r="M4558" s="168" t="str">
        <f t="shared" si="357"/>
        <v>PI.IC.IT.262603.01</v>
      </c>
      <c r="N4558" s="168"/>
      <c r="O4558" s="168" t="str">
        <f t="shared" si="358"/>
        <v>PH.IC.IT.262603.01</v>
      </c>
      <c r="Q4558" s="168" t="str">
        <f t="shared" si="359"/>
        <v>CL.IC.IT.262603.01</v>
      </c>
    </row>
    <row r="4559" spans="1:17" s="167" customFormat="1" ht="15">
      <c r="A4559" s="167" t="s">
        <v>9344</v>
      </c>
      <c r="C4559" s="61" t="s">
        <v>10709</v>
      </c>
      <c r="E4559" s="61" t="s">
        <v>371</v>
      </c>
      <c r="F4559" s="167" t="s">
        <v>458</v>
      </c>
      <c r="G4559" s="167" t="s">
        <v>8809</v>
      </c>
      <c r="H4559" s="62" t="s">
        <v>12028</v>
      </c>
      <c r="I4559" s="167" t="s">
        <v>10029</v>
      </c>
      <c r="J4559" s="63" t="str">
        <f t="shared" si="355"/>
        <v>IC.IT.262604</v>
      </c>
      <c r="K4559" s="61" t="s">
        <v>12175</v>
      </c>
      <c r="L4559" s="167" t="str">
        <f t="shared" si="356"/>
        <v xml:space="preserve">     Staples</v>
      </c>
      <c r="M4559" s="168" t="str">
        <f t="shared" si="357"/>
        <v>PI.IC.IT.262604.01</v>
      </c>
      <c r="N4559" s="168"/>
      <c r="O4559" s="168" t="str">
        <f t="shared" si="358"/>
        <v>PH.IC.IT.262604.01</v>
      </c>
      <c r="Q4559" s="168" t="str">
        <f t="shared" si="359"/>
        <v>CL.IC.IT.262604.01</v>
      </c>
    </row>
    <row r="4560" spans="1:17" s="167" customFormat="1" ht="15">
      <c r="A4560" s="167" t="s">
        <v>9344</v>
      </c>
      <c r="C4560" s="61" t="s">
        <v>10709</v>
      </c>
      <c r="E4560" s="61" t="s">
        <v>371</v>
      </c>
      <c r="F4560" s="167" t="s">
        <v>458</v>
      </c>
      <c r="G4560" s="167" t="s">
        <v>8810</v>
      </c>
      <c r="H4560" s="62" t="s">
        <v>12210</v>
      </c>
      <c r="I4560" s="167" t="s">
        <v>8667</v>
      </c>
      <c r="J4560" s="63" t="str">
        <f t="shared" si="355"/>
        <v>IC.IT.262605</v>
      </c>
      <c r="K4560" s="61" t="s">
        <v>12175</v>
      </c>
      <c r="L4560" s="167" t="str">
        <f t="shared" si="356"/>
        <v xml:space="preserve">     Steri-strips</v>
      </c>
      <c r="M4560" s="168" t="str">
        <f t="shared" si="357"/>
        <v>PI.IC.IT.262605.01</v>
      </c>
      <c r="N4560" s="168"/>
      <c r="O4560" s="168" t="str">
        <f t="shared" si="358"/>
        <v>PH.IC.IT.262605.01</v>
      </c>
      <c r="Q4560" s="168" t="str">
        <f t="shared" si="359"/>
        <v>CL.IC.IT.262605.01</v>
      </c>
    </row>
    <row r="4561" spans="1:25" s="167" customFormat="1" ht="15">
      <c r="A4561" s="167" t="s">
        <v>9344</v>
      </c>
      <c r="C4561" s="61" t="s">
        <v>10709</v>
      </c>
      <c r="E4561" s="61" t="s">
        <v>371</v>
      </c>
      <c r="F4561" s="167" t="s">
        <v>458</v>
      </c>
      <c r="G4561" s="167" t="s">
        <v>10533</v>
      </c>
      <c r="H4561" s="62" t="s">
        <v>12212</v>
      </c>
      <c r="I4561" s="167" t="s">
        <v>10534</v>
      </c>
      <c r="J4561" s="63" t="str">
        <f t="shared" si="355"/>
        <v>IC.IT.262606</v>
      </c>
      <c r="K4561" s="61" t="s">
        <v>12175</v>
      </c>
      <c r="L4561" s="167" t="str">
        <f t="shared" si="356"/>
        <v xml:space="preserve">     Approximated</v>
      </c>
      <c r="M4561" s="168" t="str">
        <f t="shared" si="357"/>
        <v>PI.IC.IT.262606.01</v>
      </c>
      <c r="N4561" s="168"/>
      <c r="O4561" s="168" t="str">
        <f t="shared" si="358"/>
        <v>PH.IC.IT.262606.01</v>
      </c>
      <c r="Q4561" s="168" t="str">
        <f t="shared" si="359"/>
        <v>CL.IC.IT.262606.01</v>
      </c>
    </row>
    <row r="4562" spans="1:25" s="167" customFormat="1" ht="15">
      <c r="A4562" s="167" t="s">
        <v>9344</v>
      </c>
      <c r="C4562" s="61" t="s">
        <v>10709</v>
      </c>
      <c r="E4562" s="61" t="s">
        <v>371</v>
      </c>
      <c r="F4562" s="167" t="s">
        <v>458</v>
      </c>
      <c r="G4562" s="167" t="s">
        <v>10535</v>
      </c>
      <c r="H4562" s="62" t="s">
        <v>12225</v>
      </c>
      <c r="I4562" s="167" t="s">
        <v>8668</v>
      </c>
      <c r="J4562" s="63" t="str">
        <f t="shared" si="355"/>
        <v>IC.IT.262607</v>
      </c>
      <c r="K4562" s="61" t="s">
        <v>12175</v>
      </c>
      <c r="L4562" s="167" t="str">
        <f t="shared" si="356"/>
        <v xml:space="preserve">     Dehiscence</v>
      </c>
      <c r="M4562" s="168" t="str">
        <f t="shared" si="357"/>
        <v>PI.IC.IT.262607.01</v>
      </c>
      <c r="N4562" s="168"/>
      <c r="O4562" s="168" t="str">
        <f t="shared" si="358"/>
        <v>PH.IC.IT.262607.01</v>
      </c>
      <c r="Q4562" s="168" t="str">
        <f t="shared" si="359"/>
        <v>CL.IC.IT.262607.01</v>
      </c>
    </row>
    <row r="4563" spans="1:25" s="167" customFormat="1" ht="15">
      <c r="A4563" s="167" t="s">
        <v>9344</v>
      </c>
      <c r="C4563" s="61" t="s">
        <v>10709</v>
      </c>
      <c r="E4563" s="61" t="s">
        <v>371</v>
      </c>
      <c r="F4563" s="167" t="s">
        <v>458</v>
      </c>
      <c r="G4563" s="167" t="s">
        <v>8669</v>
      </c>
      <c r="H4563" s="62" t="s">
        <v>11638</v>
      </c>
      <c r="I4563" s="167" t="s">
        <v>8670</v>
      </c>
      <c r="J4563" s="63" t="str">
        <f t="shared" si="355"/>
        <v>IC.IT.262608</v>
      </c>
      <c r="K4563" s="61" t="s">
        <v>12175</v>
      </c>
      <c r="L4563" s="167" t="str">
        <f t="shared" si="356"/>
        <v xml:space="preserve">     Retention sutures</v>
      </c>
      <c r="M4563" s="168" t="str">
        <f t="shared" si="357"/>
        <v>PI.IC.IT.262608.01</v>
      </c>
      <c r="N4563" s="168"/>
      <c r="O4563" s="168" t="str">
        <f t="shared" si="358"/>
        <v>PH.IC.IT.262608.01</v>
      </c>
      <c r="Q4563" s="168" t="str">
        <f t="shared" si="359"/>
        <v>CL.IC.IT.262608.01</v>
      </c>
    </row>
    <row r="4564" spans="1:25" s="167" customFormat="1" ht="15">
      <c r="A4564" s="10" t="s">
        <v>9101</v>
      </c>
      <c r="B4564" s="10"/>
      <c r="C4564" s="61" t="s">
        <v>10709</v>
      </c>
      <c r="D4564" s="10"/>
      <c r="E4564" s="61" t="s">
        <v>371</v>
      </c>
      <c r="F4564" s="167" t="s">
        <v>458</v>
      </c>
      <c r="G4564" s="61" t="s">
        <v>9274</v>
      </c>
      <c r="H4564" s="62" t="s">
        <v>93</v>
      </c>
      <c r="I4564" s="62" t="s">
        <v>8671</v>
      </c>
      <c r="J4564" s="63" t="str">
        <f t="shared" si="355"/>
        <v>IC.IT.262609</v>
      </c>
      <c r="K4564" s="61" t="s">
        <v>12175</v>
      </c>
      <c r="L4564" s="167" t="str">
        <f t="shared" si="356"/>
        <v xml:space="preserve">  Unable to assess</v>
      </c>
      <c r="M4564" s="168" t="str">
        <f t="shared" si="357"/>
        <v>PI.IC.IT.262609.01</v>
      </c>
      <c r="N4564" s="168"/>
      <c r="O4564" s="168" t="str">
        <f t="shared" si="358"/>
        <v>PH.IC.IT.262609.01</v>
      </c>
      <c r="Q4564" s="168" t="str">
        <f t="shared" si="359"/>
        <v>CL.IC.IT.262609.01</v>
      </c>
      <c r="R4564" s="167" t="s">
        <v>12278</v>
      </c>
      <c r="S4564" s="167">
        <v>159</v>
      </c>
    </row>
    <row r="4565" spans="1:25" s="167" customFormat="1" ht="15">
      <c r="A4565" s="10" t="s">
        <v>9101</v>
      </c>
      <c r="B4565" s="10"/>
      <c r="C4565" s="61" t="s">
        <v>10709</v>
      </c>
      <c r="D4565" s="10"/>
      <c r="E4565" s="61" t="s">
        <v>371</v>
      </c>
      <c r="F4565" s="167" t="s">
        <v>458</v>
      </c>
      <c r="G4565" s="61" t="s">
        <v>2397</v>
      </c>
      <c r="H4565" s="62" t="s">
        <v>2516</v>
      </c>
      <c r="I4565" s="62" t="s">
        <v>2271</v>
      </c>
      <c r="J4565" s="63" t="str">
        <f t="shared" si="355"/>
        <v>IC.IT.262610</v>
      </c>
      <c r="K4565" s="61" t="s">
        <v>12175</v>
      </c>
      <c r="L4565" s="167" t="str">
        <f t="shared" si="356"/>
        <v>Other, Specify:</v>
      </c>
      <c r="M4565" s="168" t="str">
        <f t="shared" si="357"/>
        <v>PI.IC.IT.262610.01</v>
      </c>
      <c r="N4565" s="168"/>
      <c r="O4565" s="168" t="str">
        <f t="shared" si="358"/>
        <v>PH.IC.IT.262610.01</v>
      </c>
      <c r="Q4565" s="168" t="str">
        <f t="shared" si="359"/>
        <v>CL.IC.IT.262610.01</v>
      </c>
      <c r="X4565" s="167" t="s">
        <v>2515</v>
      </c>
      <c r="Y4565" s="167">
        <v>971</v>
      </c>
    </row>
    <row r="4566" spans="1:25" s="167" customFormat="1" ht="15">
      <c r="A4566" s="167" t="s">
        <v>9344</v>
      </c>
      <c r="C4566" s="61" t="s">
        <v>10709</v>
      </c>
      <c r="D4566" s="167" t="s">
        <v>8941</v>
      </c>
      <c r="E4566" s="61" t="s">
        <v>7686</v>
      </c>
      <c r="F4566" s="167" t="s">
        <v>350</v>
      </c>
      <c r="G4566" s="167" t="s">
        <v>9514</v>
      </c>
      <c r="H4566" s="62" t="s">
        <v>11848</v>
      </c>
      <c r="I4566" s="167" t="s">
        <v>10532</v>
      </c>
      <c r="J4566" s="63" t="str">
        <f t="shared" si="355"/>
        <v>IC.IT.262701</v>
      </c>
      <c r="K4566" s="61" t="s">
        <v>1702</v>
      </c>
      <c r="L4566" s="167" t="str">
        <f t="shared" si="356"/>
        <v xml:space="preserve">      Within normal limits</v>
      </c>
      <c r="M4566" s="168" t="str">
        <f t="shared" si="357"/>
        <v>PI.IC.IT.262701.01</v>
      </c>
      <c r="N4566" s="168"/>
      <c r="O4566" s="168" t="str">
        <f t="shared" si="358"/>
        <v>PH.IC.IT.262701.01</v>
      </c>
      <c r="Q4566" s="168" t="str">
        <f t="shared" si="359"/>
        <v>CL.IC.IT.262701.01</v>
      </c>
    </row>
    <row r="4567" spans="1:25" s="167" customFormat="1" ht="15">
      <c r="A4567" s="167" t="s">
        <v>9344</v>
      </c>
      <c r="C4567" s="61" t="s">
        <v>10709</v>
      </c>
      <c r="E4567" s="61" t="s">
        <v>7686</v>
      </c>
      <c r="F4567" s="167" t="s">
        <v>350</v>
      </c>
      <c r="G4567" s="167" t="s">
        <v>8816</v>
      </c>
      <c r="H4567" s="62" t="s">
        <v>12030</v>
      </c>
      <c r="I4567" s="167" t="s">
        <v>10908</v>
      </c>
      <c r="J4567" s="63" t="str">
        <f t="shared" si="355"/>
        <v>IC.IT.262702</v>
      </c>
      <c r="K4567" s="61" t="s">
        <v>1702</v>
      </c>
      <c r="L4567" s="167" t="str">
        <f t="shared" si="356"/>
        <v xml:space="preserve">      Maceration</v>
      </c>
      <c r="M4567" s="168" t="str">
        <f t="shared" si="357"/>
        <v>PI.IC.IT.262702.01</v>
      </c>
      <c r="N4567" s="168"/>
      <c r="O4567" s="168" t="str">
        <f t="shared" si="358"/>
        <v>PH.IC.IT.262702.01</v>
      </c>
      <c r="Q4567" s="168" t="str">
        <f t="shared" si="359"/>
        <v>CL.IC.IT.262702.01</v>
      </c>
    </row>
    <row r="4568" spans="1:25" s="167" customFormat="1" ht="15">
      <c r="A4568" s="167" t="s">
        <v>9344</v>
      </c>
      <c r="C4568" s="61" t="s">
        <v>10709</v>
      </c>
      <c r="E4568" s="61" t="s">
        <v>7686</v>
      </c>
      <c r="F4568" s="167" t="s">
        <v>350</v>
      </c>
      <c r="G4568" s="167" t="s">
        <v>9662</v>
      </c>
      <c r="H4568" s="62" t="s">
        <v>12032</v>
      </c>
      <c r="I4568" s="167" t="s">
        <v>11790</v>
      </c>
      <c r="J4568" s="63" t="str">
        <f t="shared" si="355"/>
        <v>IC.IT.262703</v>
      </c>
      <c r="K4568" s="61" t="s">
        <v>1702</v>
      </c>
      <c r="L4568" s="167" t="str">
        <f t="shared" si="356"/>
        <v xml:space="preserve">      Erythema</v>
      </c>
      <c r="M4568" s="168" t="str">
        <f t="shared" si="357"/>
        <v>PI.IC.IT.262703.01</v>
      </c>
      <c r="N4568" s="168"/>
      <c r="O4568" s="168" t="str">
        <f t="shared" si="358"/>
        <v>PH.IC.IT.262703.01</v>
      </c>
      <c r="Q4568" s="168" t="str">
        <f t="shared" si="359"/>
        <v>CL.IC.IT.262703.01</v>
      </c>
    </row>
    <row r="4569" spans="1:25" s="167" customFormat="1" ht="15">
      <c r="A4569" s="167" t="s">
        <v>9344</v>
      </c>
      <c r="C4569" s="61" t="s">
        <v>10709</v>
      </c>
      <c r="E4569" s="61" t="s">
        <v>7686</v>
      </c>
      <c r="F4569" s="167" t="s">
        <v>350</v>
      </c>
      <c r="G4569" s="167" t="s">
        <v>8817</v>
      </c>
      <c r="H4569" s="62" t="s">
        <v>12028</v>
      </c>
      <c r="I4569" s="167" t="s">
        <v>8818</v>
      </c>
      <c r="J4569" s="63" t="str">
        <f t="shared" si="355"/>
        <v>IC.IT.262704</v>
      </c>
      <c r="K4569" s="61" t="s">
        <v>1702</v>
      </c>
      <c r="L4569" s="167" t="str">
        <f t="shared" si="356"/>
        <v xml:space="preserve">      Induration</v>
      </c>
      <c r="M4569" s="168" t="str">
        <f t="shared" si="357"/>
        <v>PI.IC.IT.262704.01</v>
      </c>
      <c r="N4569" s="168"/>
      <c r="O4569" s="168" t="str">
        <f t="shared" si="358"/>
        <v>PH.IC.IT.262704.01</v>
      </c>
      <c r="Q4569" s="168" t="str">
        <f t="shared" si="359"/>
        <v>CL.IC.IT.262704.01</v>
      </c>
    </row>
    <row r="4570" spans="1:25" s="167" customFormat="1" ht="15">
      <c r="A4570" s="167" t="s">
        <v>9344</v>
      </c>
      <c r="C4570" s="61" t="s">
        <v>10709</v>
      </c>
      <c r="E4570" s="61" t="s">
        <v>7686</v>
      </c>
      <c r="F4570" s="167" t="s">
        <v>350</v>
      </c>
      <c r="G4570" s="167" t="s">
        <v>11799</v>
      </c>
      <c r="H4570" s="62" t="s">
        <v>12210</v>
      </c>
      <c r="I4570" s="167" t="s">
        <v>11800</v>
      </c>
      <c r="J4570" s="63" t="str">
        <f t="shared" si="355"/>
        <v>IC.IT.262705</v>
      </c>
      <c r="K4570" s="61" t="s">
        <v>1702</v>
      </c>
      <c r="L4570" s="167" t="str">
        <f t="shared" si="356"/>
        <v xml:space="preserve">     Swelling</v>
      </c>
      <c r="M4570" s="168" t="str">
        <f t="shared" si="357"/>
        <v>PI.IC.IT.262705.01</v>
      </c>
      <c r="N4570" s="168"/>
      <c r="O4570" s="168" t="str">
        <f t="shared" si="358"/>
        <v>PH.IC.IT.262705.01</v>
      </c>
      <c r="Q4570" s="168" t="str">
        <f t="shared" si="359"/>
        <v>CL.IC.IT.262705.01</v>
      </c>
    </row>
    <row r="4571" spans="1:25" s="167" customFormat="1" ht="15">
      <c r="A4571" s="167" t="s">
        <v>9344</v>
      </c>
      <c r="C4571" s="61" t="s">
        <v>10709</v>
      </c>
      <c r="E4571" s="61" t="s">
        <v>7686</v>
      </c>
      <c r="F4571" s="167" t="s">
        <v>350</v>
      </c>
      <c r="G4571" s="167" t="s">
        <v>9665</v>
      </c>
      <c r="H4571" s="62" t="s">
        <v>12212</v>
      </c>
      <c r="I4571" s="167" t="s">
        <v>12437</v>
      </c>
      <c r="J4571" s="63" t="str">
        <f t="shared" si="355"/>
        <v>IC.IT.262706</v>
      </c>
      <c r="K4571" s="61" t="s">
        <v>1702</v>
      </c>
      <c r="L4571" s="167" t="str">
        <f t="shared" si="356"/>
        <v xml:space="preserve">      Other: specify</v>
      </c>
      <c r="M4571" s="168" t="str">
        <f t="shared" si="357"/>
        <v>PI.IC.IT.262706.01</v>
      </c>
      <c r="N4571" s="168"/>
      <c r="O4571" s="168" t="str">
        <f t="shared" si="358"/>
        <v>PH.IC.IT.262706.01</v>
      </c>
      <c r="Q4571" s="168" t="str">
        <f t="shared" si="359"/>
        <v>CL.IC.IT.262706.01</v>
      </c>
    </row>
    <row r="4572" spans="1:25" s="167" customFormat="1" ht="15">
      <c r="A4572" s="167" t="s">
        <v>9344</v>
      </c>
      <c r="C4572" s="61" t="s">
        <v>10709</v>
      </c>
      <c r="D4572" s="167" t="s">
        <v>8819</v>
      </c>
      <c r="E4572" s="61" t="s">
        <v>745</v>
      </c>
      <c r="F4572" s="167" t="s">
        <v>350</v>
      </c>
      <c r="G4572" s="167" t="s">
        <v>10806</v>
      </c>
      <c r="H4572" s="62" t="s">
        <v>11848</v>
      </c>
      <c r="I4572" s="167" t="s">
        <v>11753</v>
      </c>
      <c r="J4572" s="63" t="str">
        <f t="shared" si="355"/>
        <v>IC.IT.262801</v>
      </c>
      <c r="K4572" s="61" t="s">
        <v>1702</v>
      </c>
      <c r="L4572" s="167" t="str">
        <f t="shared" si="356"/>
        <v xml:space="preserve">     Unchanged</v>
      </c>
      <c r="M4572" s="168" t="str">
        <f t="shared" si="357"/>
        <v>PI.IC.IT.262801.01</v>
      </c>
      <c r="N4572" s="168"/>
      <c r="O4572" s="168" t="str">
        <f t="shared" si="358"/>
        <v>PH.IC.IT.262801.01</v>
      </c>
      <c r="Q4572" s="168" t="str">
        <f t="shared" si="359"/>
        <v>CL.IC.IT.262801.01</v>
      </c>
    </row>
    <row r="4573" spans="1:25" s="167" customFormat="1" ht="15">
      <c r="A4573" s="167" t="s">
        <v>9344</v>
      </c>
      <c r="C4573" s="61" t="s">
        <v>10709</v>
      </c>
      <c r="E4573" s="61" t="s">
        <v>745</v>
      </c>
      <c r="F4573" s="167" t="s">
        <v>350</v>
      </c>
      <c r="G4573" s="167" t="s">
        <v>9668</v>
      </c>
      <c r="H4573" s="62" t="s">
        <v>12030</v>
      </c>
      <c r="I4573" s="167" t="s">
        <v>11752</v>
      </c>
      <c r="J4573" s="63" t="str">
        <f t="shared" si="355"/>
        <v>IC.IT.262802</v>
      </c>
      <c r="K4573" s="61" t="s">
        <v>1702</v>
      </c>
      <c r="L4573" s="167" t="str">
        <f t="shared" si="356"/>
        <v xml:space="preserve">      Decreasing</v>
      </c>
      <c r="M4573" s="168" t="str">
        <f t="shared" si="357"/>
        <v>PI.IC.IT.262802.01</v>
      </c>
      <c r="N4573" s="168"/>
      <c r="O4573" s="168" t="str">
        <f t="shared" si="358"/>
        <v>PH.IC.IT.262802.01</v>
      </c>
      <c r="Q4573" s="168" t="str">
        <f t="shared" si="359"/>
        <v>CL.IC.IT.262802.01</v>
      </c>
    </row>
    <row r="4574" spans="1:25" s="167" customFormat="1" ht="15">
      <c r="A4574" s="167" t="s">
        <v>9344</v>
      </c>
      <c r="C4574" s="61" t="s">
        <v>10709</v>
      </c>
      <c r="E4574" s="61" t="s">
        <v>745</v>
      </c>
      <c r="F4574" s="167" t="s">
        <v>350</v>
      </c>
      <c r="G4574" s="167" t="s">
        <v>9388</v>
      </c>
      <c r="H4574" s="62" t="s">
        <v>12032</v>
      </c>
      <c r="I4574" s="167" t="s">
        <v>11583</v>
      </c>
      <c r="J4574" s="63" t="str">
        <f t="shared" si="355"/>
        <v>IC.IT.262803</v>
      </c>
      <c r="K4574" s="61" t="s">
        <v>1702</v>
      </c>
      <c r="L4574" s="167" t="str">
        <f t="shared" si="356"/>
        <v xml:space="preserve">      Increasing</v>
      </c>
      <c r="M4574" s="168" t="str">
        <f t="shared" si="357"/>
        <v>PI.IC.IT.262803.01</v>
      </c>
      <c r="N4574" s="168"/>
      <c r="O4574" s="168" t="str">
        <f t="shared" si="358"/>
        <v>PH.IC.IT.262803.01</v>
      </c>
      <c r="Q4574" s="168" t="str">
        <f t="shared" si="359"/>
        <v>CL.IC.IT.262803.01</v>
      </c>
    </row>
    <row r="4575" spans="1:25" s="167" customFormat="1" ht="15">
      <c r="A4575" s="167" t="s">
        <v>9344</v>
      </c>
      <c r="C4575" s="61" t="s">
        <v>10709</v>
      </c>
      <c r="D4575" s="167" t="s">
        <v>8396</v>
      </c>
      <c r="E4575" s="61" t="s">
        <v>7532</v>
      </c>
      <c r="F4575" s="167" t="s">
        <v>350</v>
      </c>
      <c r="G4575" s="167" t="s">
        <v>8246</v>
      </c>
      <c r="H4575" s="62" t="s">
        <v>11848</v>
      </c>
      <c r="I4575" s="167" t="s">
        <v>11474</v>
      </c>
      <c r="J4575" s="63" t="str">
        <f t="shared" si="355"/>
        <v>IC.IT.262901</v>
      </c>
      <c r="K4575" s="61" t="s">
        <v>1702</v>
      </c>
      <c r="L4575" s="167" t="str">
        <f t="shared" si="356"/>
        <v xml:space="preserve">      Consistent with Body Temperature</v>
      </c>
      <c r="M4575" s="168" t="str">
        <f t="shared" si="357"/>
        <v>PI.IC.IT.262901.01</v>
      </c>
      <c r="N4575" s="168"/>
      <c r="O4575" s="168" t="str">
        <f t="shared" si="358"/>
        <v>PH.IC.IT.262901.01</v>
      </c>
      <c r="Q4575" s="168" t="str">
        <f t="shared" si="359"/>
        <v>CL.IC.IT.262901.01</v>
      </c>
    </row>
    <row r="4576" spans="1:25" s="167" customFormat="1" ht="15">
      <c r="A4576" s="167" t="s">
        <v>9344</v>
      </c>
      <c r="C4576" s="61" t="s">
        <v>10709</v>
      </c>
      <c r="E4576" s="61" t="s">
        <v>7532</v>
      </c>
      <c r="F4576" s="167" t="s">
        <v>350</v>
      </c>
      <c r="G4576" s="167" t="s">
        <v>8529</v>
      </c>
      <c r="H4576" s="62" t="s">
        <v>12030</v>
      </c>
      <c r="I4576" s="167" t="s">
        <v>11504</v>
      </c>
      <c r="J4576" s="63" t="str">
        <f t="shared" si="355"/>
        <v>IC.IT.262902</v>
      </c>
      <c r="K4576" s="61" t="s">
        <v>1702</v>
      </c>
      <c r="L4576" s="167" t="str">
        <f t="shared" si="356"/>
        <v xml:space="preserve">      Warmer than Body Temperature</v>
      </c>
      <c r="M4576" s="168" t="str">
        <f t="shared" si="357"/>
        <v>PI.IC.IT.262902.01</v>
      </c>
      <c r="N4576" s="168"/>
      <c r="O4576" s="168" t="str">
        <f t="shared" si="358"/>
        <v>PH.IC.IT.262902.01</v>
      </c>
      <c r="Q4576" s="168" t="str">
        <f t="shared" si="359"/>
        <v>CL.IC.IT.262902.01</v>
      </c>
    </row>
    <row r="4577" spans="1:19" s="167" customFormat="1" ht="15">
      <c r="A4577" s="167" t="s">
        <v>9344</v>
      </c>
      <c r="C4577" s="61" t="s">
        <v>10709</v>
      </c>
      <c r="E4577" s="61" t="s">
        <v>7532</v>
      </c>
      <c r="F4577" s="167" t="s">
        <v>350</v>
      </c>
      <c r="G4577" s="167" t="s">
        <v>8397</v>
      </c>
      <c r="H4577" s="62" t="s">
        <v>12032</v>
      </c>
      <c r="I4577" s="167" t="s">
        <v>11506</v>
      </c>
      <c r="J4577" s="63" t="str">
        <f t="shared" si="355"/>
        <v>IC.IT.262903</v>
      </c>
      <c r="K4577" s="61" t="s">
        <v>1702</v>
      </c>
      <c r="L4577" s="167" t="str">
        <f t="shared" si="356"/>
        <v xml:space="preserve">      Warmer than Opposite Body Part</v>
      </c>
      <c r="M4577" s="168" t="str">
        <f t="shared" si="357"/>
        <v>PI.IC.IT.262903.01</v>
      </c>
      <c r="N4577" s="168"/>
      <c r="O4577" s="168" t="str">
        <f t="shared" si="358"/>
        <v>PH.IC.IT.262903.01</v>
      </c>
      <c r="Q4577" s="168" t="str">
        <f t="shared" si="359"/>
        <v>CL.IC.IT.262903.01</v>
      </c>
    </row>
    <row r="4578" spans="1:19" s="167" customFormat="1" ht="15">
      <c r="A4578" s="167" t="s">
        <v>9344</v>
      </c>
      <c r="C4578" s="61" t="s">
        <v>10709</v>
      </c>
      <c r="E4578" s="61" t="s">
        <v>7532</v>
      </c>
      <c r="F4578" s="167" t="s">
        <v>350</v>
      </c>
      <c r="G4578" s="167" t="s">
        <v>8646</v>
      </c>
      <c r="H4578" s="62" t="s">
        <v>12028</v>
      </c>
      <c r="I4578" s="167" t="s">
        <v>11508</v>
      </c>
      <c r="J4578" s="63" t="str">
        <f t="shared" si="355"/>
        <v>IC.IT.262904</v>
      </c>
      <c r="K4578" s="61" t="s">
        <v>1702</v>
      </c>
      <c r="L4578" s="167" t="str">
        <f t="shared" si="356"/>
        <v xml:space="preserve">      Cooler than Body Temperature</v>
      </c>
      <c r="M4578" s="168" t="str">
        <f t="shared" si="357"/>
        <v>PI.IC.IT.262904.01</v>
      </c>
      <c r="N4578" s="168"/>
      <c r="O4578" s="168" t="str">
        <f t="shared" si="358"/>
        <v>PH.IC.IT.262904.01</v>
      </c>
      <c r="Q4578" s="168" t="str">
        <f t="shared" si="359"/>
        <v>CL.IC.IT.262904.01</v>
      </c>
    </row>
    <row r="4579" spans="1:19" s="167" customFormat="1" ht="15">
      <c r="A4579" s="167" t="s">
        <v>9344</v>
      </c>
      <c r="C4579" s="61" t="s">
        <v>10709</v>
      </c>
      <c r="E4579" s="61" t="s">
        <v>7532</v>
      </c>
      <c r="F4579" s="167" t="s">
        <v>350</v>
      </c>
      <c r="G4579" s="167" t="s">
        <v>8647</v>
      </c>
      <c r="H4579" s="62" t="s">
        <v>12210</v>
      </c>
      <c r="I4579" s="167" t="s">
        <v>11510</v>
      </c>
      <c r="J4579" s="63" t="str">
        <f t="shared" si="355"/>
        <v>IC.IT.262905</v>
      </c>
      <c r="K4579" s="61" t="s">
        <v>1702</v>
      </c>
      <c r="L4579" s="167" t="str">
        <f t="shared" si="356"/>
        <v xml:space="preserve">      Cooler than Opposite Body Part</v>
      </c>
      <c r="M4579" s="168" t="str">
        <f t="shared" si="357"/>
        <v>PI.IC.IT.262905.01</v>
      </c>
      <c r="N4579" s="168"/>
      <c r="O4579" s="168" t="str">
        <f t="shared" si="358"/>
        <v>PH.IC.IT.262905.01</v>
      </c>
      <c r="Q4579" s="168" t="str">
        <f t="shared" si="359"/>
        <v>CL.IC.IT.262905.01</v>
      </c>
    </row>
    <row r="4580" spans="1:19" s="167" customFormat="1" ht="15">
      <c r="A4580" s="167" t="s">
        <v>9344</v>
      </c>
      <c r="C4580" s="61" t="s">
        <v>10709</v>
      </c>
      <c r="D4580" s="167" t="s">
        <v>8285</v>
      </c>
      <c r="E4580" s="61" t="s">
        <v>7537</v>
      </c>
      <c r="F4580" s="167" t="s">
        <v>459</v>
      </c>
      <c r="G4580" s="167" t="s">
        <v>13467</v>
      </c>
      <c r="H4580" s="62" t="s">
        <v>11848</v>
      </c>
      <c r="I4580" s="167" t="s">
        <v>8649</v>
      </c>
      <c r="J4580" s="63" t="str">
        <f t="shared" si="355"/>
        <v>IC.IT.263001</v>
      </c>
      <c r="K4580" s="61" t="s">
        <v>1702</v>
      </c>
      <c r="L4580" s="167" t="str">
        <f t="shared" si="356"/>
        <v xml:space="preserve">      Pressure Ulcer:  </v>
      </c>
      <c r="M4580" s="168" t="str">
        <f t="shared" si="357"/>
        <v>PI.IC.IT.263001.01</v>
      </c>
      <c r="N4580" s="168"/>
      <c r="O4580" s="168" t="str">
        <f t="shared" si="358"/>
        <v>PH.IC.IT.263001.01</v>
      </c>
      <c r="Q4580" s="168" t="str">
        <f t="shared" si="359"/>
        <v>CL.IC.IT.263001.01</v>
      </c>
    </row>
    <row r="4581" spans="1:19" s="167" customFormat="1" ht="15">
      <c r="A4581" s="167" t="s">
        <v>9344</v>
      </c>
      <c r="C4581" s="61" t="s">
        <v>10709</v>
      </c>
      <c r="E4581" s="61" t="s">
        <v>7537</v>
      </c>
      <c r="F4581" s="167" t="s">
        <v>459</v>
      </c>
      <c r="G4581" s="167" t="s">
        <v>8650</v>
      </c>
      <c r="H4581" s="62" t="s">
        <v>12030</v>
      </c>
      <c r="I4581" s="167" t="s">
        <v>9999</v>
      </c>
      <c r="J4581" s="63" t="str">
        <f t="shared" si="355"/>
        <v>IC.IT.263002</v>
      </c>
      <c r="K4581" s="61" t="s">
        <v>1702</v>
      </c>
      <c r="L4581" s="167" t="str">
        <f t="shared" si="356"/>
        <v xml:space="preserve">      Vascular Lesion Venous:  specify thickness</v>
      </c>
      <c r="M4581" s="168" t="str">
        <f t="shared" si="357"/>
        <v>PI.IC.IT.263002.01</v>
      </c>
      <c r="N4581" s="168"/>
      <c r="O4581" s="168" t="str">
        <f t="shared" si="358"/>
        <v>PH.IC.IT.263002.01</v>
      </c>
      <c r="Q4581" s="168" t="str">
        <f t="shared" si="359"/>
        <v>CL.IC.IT.263002.01</v>
      </c>
    </row>
    <row r="4582" spans="1:19" s="167" customFormat="1" ht="15">
      <c r="A4582" s="167" t="s">
        <v>9344</v>
      </c>
      <c r="C4582" s="61" t="s">
        <v>10709</v>
      </c>
      <c r="E4582" s="61" t="s">
        <v>7537</v>
      </c>
      <c r="F4582" s="167" t="s">
        <v>459</v>
      </c>
      <c r="G4582" s="167" t="s">
        <v>8542</v>
      </c>
      <c r="H4582" s="62" t="s">
        <v>12032</v>
      </c>
      <c r="I4582" s="167" t="s">
        <v>8543</v>
      </c>
      <c r="J4582" s="63" t="str">
        <f t="shared" si="355"/>
        <v>IC.IT.263003</v>
      </c>
      <c r="K4582" s="61" t="s">
        <v>1702</v>
      </c>
      <c r="L4582" s="167" t="str">
        <f t="shared" si="356"/>
        <v xml:space="preserve">      Vascular Lesion Arterial:  specify thickness</v>
      </c>
      <c r="M4582" s="168" t="str">
        <f t="shared" si="357"/>
        <v>PI.IC.IT.263003.01</v>
      </c>
      <c r="N4582" s="168"/>
      <c r="O4582" s="168" t="str">
        <f t="shared" si="358"/>
        <v>PH.IC.IT.263003.01</v>
      </c>
      <c r="Q4582" s="168" t="str">
        <f t="shared" si="359"/>
        <v>CL.IC.IT.263003.01</v>
      </c>
    </row>
    <row r="4583" spans="1:19" s="167" customFormat="1" ht="15">
      <c r="A4583" s="167" t="s">
        <v>9344</v>
      </c>
      <c r="C4583" s="61" t="s">
        <v>10709</v>
      </c>
      <c r="E4583" s="61" t="s">
        <v>7537</v>
      </c>
      <c r="F4583" s="167" t="s">
        <v>459</v>
      </c>
      <c r="G4583" s="167" t="s">
        <v>8544</v>
      </c>
      <c r="H4583" s="62" t="s">
        <v>12028</v>
      </c>
      <c r="I4583" s="167" t="s">
        <v>8545</v>
      </c>
      <c r="J4583" s="63" t="str">
        <f t="shared" si="355"/>
        <v>IC.IT.263004</v>
      </c>
      <c r="K4583" s="61" t="s">
        <v>1702</v>
      </c>
      <c r="L4583" s="167" t="str">
        <f t="shared" si="356"/>
        <v xml:space="preserve">      Diabetic Skin Ulcer:  specify thickness</v>
      </c>
      <c r="M4583" s="168" t="str">
        <f t="shared" si="357"/>
        <v>PI.IC.IT.263004.01</v>
      </c>
      <c r="N4583" s="168"/>
      <c r="O4583" s="168" t="str">
        <f t="shared" si="358"/>
        <v>PH.IC.IT.263004.01</v>
      </c>
      <c r="Q4583" s="168" t="str">
        <f t="shared" si="359"/>
        <v>CL.IC.IT.263004.01</v>
      </c>
    </row>
    <row r="4584" spans="1:19" s="167" customFormat="1" ht="15">
      <c r="A4584" s="167" t="s">
        <v>9344</v>
      </c>
      <c r="C4584" s="61" t="s">
        <v>10709</v>
      </c>
      <c r="E4584" s="61" t="s">
        <v>7537</v>
      </c>
      <c r="F4584" s="167" t="s">
        <v>459</v>
      </c>
      <c r="G4584" s="167" t="s">
        <v>8546</v>
      </c>
      <c r="H4584" s="62" t="s">
        <v>12210</v>
      </c>
      <c r="I4584" s="167" t="s">
        <v>8411</v>
      </c>
      <c r="J4584" s="63" t="str">
        <f t="shared" si="355"/>
        <v>IC.IT.263005</v>
      </c>
      <c r="K4584" s="61" t="s">
        <v>12175</v>
      </c>
      <c r="L4584" s="167" t="str">
        <f t="shared" si="356"/>
        <v xml:space="preserve">      Surgical Wound (non-healing)</v>
      </c>
      <c r="M4584" s="168" t="str">
        <f t="shared" si="357"/>
        <v>PI.IC.IT.263005.01</v>
      </c>
      <c r="N4584" s="168"/>
      <c r="O4584" s="168" t="str">
        <f t="shared" si="358"/>
        <v>PH.IC.IT.263005.01</v>
      </c>
      <c r="Q4584" s="168" t="str">
        <f t="shared" si="359"/>
        <v>CL.IC.IT.263005.01</v>
      </c>
    </row>
    <row r="4585" spans="1:19" s="167" customFormat="1" ht="15">
      <c r="A4585" s="167" t="s">
        <v>9344</v>
      </c>
      <c r="C4585" s="61" t="s">
        <v>10709</v>
      </c>
      <c r="E4585" s="61" t="s">
        <v>7537</v>
      </c>
      <c r="F4585" s="167" t="s">
        <v>459</v>
      </c>
      <c r="G4585" s="167" t="s">
        <v>8549</v>
      </c>
      <c r="H4585" s="62" t="s">
        <v>12212</v>
      </c>
      <c r="I4585" s="167" t="s">
        <v>8554</v>
      </c>
      <c r="J4585" s="63" t="str">
        <f t="shared" si="355"/>
        <v>IC.IT.263006</v>
      </c>
      <c r="K4585" s="61" t="s">
        <v>12175</v>
      </c>
      <c r="L4585" s="167" t="str">
        <f t="shared" si="356"/>
        <v xml:space="preserve">      Skin tear</v>
      </c>
      <c r="M4585" s="168" t="str">
        <f t="shared" si="357"/>
        <v>PI.IC.IT.263006.01</v>
      </c>
      <c r="N4585" s="168"/>
      <c r="O4585" s="168" t="str">
        <f t="shared" si="358"/>
        <v>PH.IC.IT.263006.01</v>
      </c>
      <c r="Q4585" s="168" t="str">
        <f t="shared" si="359"/>
        <v>CL.IC.IT.263006.01</v>
      </c>
    </row>
    <row r="4586" spans="1:19" s="167" customFormat="1" ht="15">
      <c r="A4586" s="167" t="s">
        <v>9344</v>
      </c>
      <c r="C4586" s="61" t="s">
        <v>10709</v>
      </c>
      <c r="E4586" s="61" t="s">
        <v>7537</v>
      </c>
      <c r="F4586" s="167" t="s">
        <v>459</v>
      </c>
      <c r="G4586" s="167" t="s">
        <v>8555</v>
      </c>
      <c r="H4586" s="62" t="s">
        <v>12225</v>
      </c>
      <c r="I4586" s="167" t="s">
        <v>8932</v>
      </c>
      <c r="J4586" s="63" t="str">
        <f t="shared" si="355"/>
        <v>IC.IT.263007</v>
      </c>
      <c r="K4586" s="61" t="s">
        <v>12175</v>
      </c>
      <c r="L4586" s="167" t="str">
        <f t="shared" si="356"/>
        <v xml:space="preserve">      Abrasion</v>
      </c>
      <c r="M4586" s="168" t="str">
        <f t="shared" si="357"/>
        <v>PI.IC.IT.263007.01</v>
      </c>
      <c r="N4586" s="168"/>
      <c r="O4586" s="168" t="str">
        <f t="shared" si="358"/>
        <v>PH.IC.IT.263007.01</v>
      </c>
      <c r="Q4586" s="168" t="str">
        <f t="shared" si="359"/>
        <v>CL.IC.IT.263007.01</v>
      </c>
    </row>
    <row r="4587" spans="1:19" s="167" customFormat="1" ht="15">
      <c r="A4587" s="167" t="s">
        <v>9344</v>
      </c>
      <c r="C4587" s="61" t="s">
        <v>10709</v>
      </c>
      <c r="E4587" s="61" t="s">
        <v>7537</v>
      </c>
      <c r="F4587" s="167" t="s">
        <v>459</v>
      </c>
      <c r="G4587" s="167" t="s">
        <v>8936</v>
      </c>
      <c r="H4587" s="62" t="s">
        <v>11638</v>
      </c>
      <c r="I4587" s="167" t="s">
        <v>8933</v>
      </c>
      <c r="J4587" s="63" t="str">
        <f t="shared" si="355"/>
        <v>IC.IT.263008</v>
      </c>
      <c r="K4587" s="61" t="s">
        <v>12175</v>
      </c>
      <c r="L4587" s="167" t="str">
        <f t="shared" si="356"/>
        <v xml:space="preserve">      Blister (not over bony prominence)</v>
      </c>
      <c r="M4587" s="168" t="str">
        <f t="shared" si="357"/>
        <v>PI.IC.IT.263008.01</v>
      </c>
      <c r="N4587" s="168"/>
      <c r="O4587" s="168" t="str">
        <f t="shared" si="358"/>
        <v>PH.IC.IT.263008.01</v>
      </c>
      <c r="Q4587" s="168" t="str">
        <f t="shared" si="359"/>
        <v>CL.IC.IT.263008.01</v>
      </c>
    </row>
    <row r="4588" spans="1:19" s="167" customFormat="1" ht="15">
      <c r="A4588" s="167" t="s">
        <v>9344</v>
      </c>
      <c r="C4588" s="61" t="s">
        <v>10709</v>
      </c>
      <c r="E4588" s="61" t="s">
        <v>7537</v>
      </c>
      <c r="F4588" s="167" t="s">
        <v>459</v>
      </c>
      <c r="G4588" s="167" t="s">
        <v>8937</v>
      </c>
      <c r="H4588" s="62" t="s">
        <v>11639</v>
      </c>
      <c r="I4588" s="167" t="s">
        <v>8938</v>
      </c>
      <c r="J4588" s="63" t="str">
        <f t="shared" si="355"/>
        <v>IC.IT.263009</v>
      </c>
      <c r="K4588" s="61" t="s">
        <v>12175</v>
      </c>
      <c r="L4588" s="167" t="str">
        <f t="shared" si="356"/>
        <v xml:space="preserve">      Cellulitus</v>
      </c>
      <c r="M4588" s="168" t="str">
        <f t="shared" si="357"/>
        <v>PI.IC.IT.263009.01</v>
      </c>
      <c r="N4588" s="168"/>
      <c r="O4588" s="168" t="str">
        <f t="shared" si="358"/>
        <v>PH.IC.IT.263009.01</v>
      </c>
      <c r="Q4588" s="168" t="str">
        <f t="shared" si="359"/>
        <v>CL.IC.IT.263009.01</v>
      </c>
    </row>
    <row r="4589" spans="1:19" s="167" customFormat="1" ht="15">
      <c r="A4589" s="167" t="s">
        <v>9344</v>
      </c>
      <c r="C4589" s="61" t="s">
        <v>10709</v>
      </c>
      <c r="E4589" s="61" t="s">
        <v>7537</v>
      </c>
      <c r="F4589" s="167" t="s">
        <v>459</v>
      </c>
      <c r="G4589" s="167" t="s">
        <v>8939</v>
      </c>
      <c r="H4589" s="62" t="s">
        <v>11829</v>
      </c>
      <c r="I4589" s="167" t="s">
        <v>10320</v>
      </c>
      <c r="J4589" s="63" t="str">
        <f t="shared" si="355"/>
        <v>IC.IT.263010</v>
      </c>
      <c r="K4589" s="61" t="s">
        <v>12175</v>
      </c>
      <c r="L4589" s="167" t="str">
        <f t="shared" si="356"/>
        <v xml:space="preserve">      Rash</v>
      </c>
      <c r="M4589" s="168" t="str">
        <f t="shared" si="357"/>
        <v>PI.IC.IT.263010.01</v>
      </c>
      <c r="N4589" s="168"/>
      <c r="O4589" s="168" t="str">
        <f t="shared" si="358"/>
        <v>PH.IC.IT.263010.01</v>
      </c>
      <c r="Q4589" s="168" t="str">
        <f t="shared" si="359"/>
        <v>CL.IC.IT.263010.01</v>
      </c>
    </row>
    <row r="4590" spans="1:19" s="167" customFormat="1" ht="15">
      <c r="A4590" s="167" t="s">
        <v>9344</v>
      </c>
      <c r="C4590" s="61" t="s">
        <v>10709</v>
      </c>
      <c r="E4590" s="61" t="s">
        <v>7537</v>
      </c>
      <c r="F4590" s="167" t="s">
        <v>459</v>
      </c>
      <c r="G4590" s="167" t="s">
        <v>8940</v>
      </c>
      <c r="H4590" s="62" t="s">
        <v>12099</v>
      </c>
      <c r="I4590" s="167" t="s">
        <v>8695</v>
      </c>
      <c r="J4590" s="63" t="str">
        <f t="shared" si="355"/>
        <v>IC.IT.263011</v>
      </c>
      <c r="K4590" s="61" t="s">
        <v>1702</v>
      </c>
      <c r="L4590" s="167" t="str">
        <f t="shared" si="356"/>
        <v xml:space="preserve">      Tape burn</v>
      </c>
      <c r="M4590" s="168" t="str">
        <f t="shared" si="357"/>
        <v>PI.IC.IT.263011.01</v>
      </c>
      <c r="N4590" s="168"/>
      <c r="O4590" s="168" t="str">
        <f t="shared" si="358"/>
        <v>PH.IC.IT.263011.01</v>
      </c>
      <c r="Q4590" s="168" t="str">
        <f t="shared" si="359"/>
        <v>CL.IC.IT.263011.01</v>
      </c>
    </row>
    <row r="4591" spans="1:19" s="167" customFormat="1" ht="15">
      <c r="A4591" s="167" t="s">
        <v>9344</v>
      </c>
      <c r="C4591" s="61" t="s">
        <v>10709</v>
      </c>
      <c r="E4591" s="61" t="s">
        <v>7537</v>
      </c>
      <c r="F4591" s="167" t="s">
        <v>459</v>
      </c>
      <c r="G4591" s="167" t="s">
        <v>8696</v>
      </c>
      <c r="H4591" s="62" t="s">
        <v>12100</v>
      </c>
      <c r="I4591" s="167" t="s">
        <v>12437</v>
      </c>
      <c r="J4591" s="63" t="str">
        <f t="shared" si="355"/>
        <v>IC.IT.263012</v>
      </c>
      <c r="K4591" s="61" t="s">
        <v>1702</v>
      </c>
      <c r="L4591" s="167" t="str">
        <f t="shared" si="356"/>
        <v xml:space="preserve">      Other:  specify</v>
      </c>
      <c r="M4591" s="168" t="str">
        <f t="shared" si="357"/>
        <v>PI.IC.IT.263012.01</v>
      </c>
      <c r="N4591" s="168"/>
      <c r="O4591" s="168" t="str">
        <f t="shared" si="358"/>
        <v>PH.IC.IT.263012.01</v>
      </c>
      <c r="Q4591" s="168" t="str">
        <f t="shared" si="359"/>
        <v>CL.IC.IT.263012.01</v>
      </c>
    </row>
    <row r="4592" spans="1:19" s="167" customFormat="1" ht="15">
      <c r="A4592" s="10" t="s">
        <v>9344</v>
      </c>
      <c r="B4592" s="10"/>
      <c r="C4592" s="61" t="s">
        <v>10709</v>
      </c>
      <c r="E4592" s="61" t="s">
        <v>7537</v>
      </c>
      <c r="F4592" s="167" t="s">
        <v>459</v>
      </c>
      <c r="G4592" s="10" t="s">
        <v>8707</v>
      </c>
      <c r="H4592" s="62" t="s">
        <v>215</v>
      </c>
      <c r="I4592" s="10" t="s">
        <v>8708</v>
      </c>
      <c r="J4592" s="63" t="str">
        <f t="shared" si="355"/>
        <v>IC.IT.263013</v>
      </c>
      <c r="K4592" s="61" t="s">
        <v>1702</v>
      </c>
      <c r="L4592" s="167" t="str">
        <f t="shared" si="356"/>
        <v xml:space="preserve">   Laceration</v>
      </c>
      <c r="M4592" s="168" t="str">
        <f t="shared" si="357"/>
        <v>PI.IC.IT.263013.01</v>
      </c>
      <c r="N4592" s="168"/>
      <c r="O4592" s="168" t="str">
        <f t="shared" si="358"/>
        <v>PH.IC.IT.263013.01</v>
      </c>
      <c r="Q4592" s="168" t="str">
        <f t="shared" si="359"/>
        <v>CL.IC.IT.263013.01</v>
      </c>
      <c r="R4592" s="167" t="s">
        <v>12465</v>
      </c>
      <c r="S4592" s="167">
        <v>795</v>
      </c>
    </row>
    <row r="4593" spans="1:19" s="167" customFormat="1" ht="15">
      <c r="A4593" s="10" t="s">
        <v>9344</v>
      </c>
      <c r="B4593" s="10"/>
      <c r="C4593" s="61" t="s">
        <v>10709</v>
      </c>
      <c r="E4593" s="61" t="s">
        <v>7537</v>
      </c>
      <c r="F4593" s="167" t="s">
        <v>459</v>
      </c>
      <c r="G4593" s="10" t="s">
        <v>8714</v>
      </c>
      <c r="H4593" s="62" t="s">
        <v>4082</v>
      </c>
      <c r="I4593" s="10" t="s">
        <v>8715</v>
      </c>
      <c r="J4593" s="63" t="str">
        <f t="shared" si="355"/>
        <v>IC.IT.263014</v>
      </c>
      <c r="K4593" s="61" t="s">
        <v>12175</v>
      </c>
      <c r="L4593" s="167" t="str">
        <f t="shared" si="356"/>
        <v xml:space="preserve">  Puncture</v>
      </c>
      <c r="M4593" s="168" t="str">
        <f t="shared" si="357"/>
        <v>PI.IC.IT.263014.01</v>
      </c>
      <c r="N4593" s="168"/>
      <c r="O4593" s="168" t="str">
        <f t="shared" si="358"/>
        <v>PH.IC.IT.263014.01</v>
      </c>
      <c r="Q4593" s="168" t="str">
        <f t="shared" si="359"/>
        <v>CL.IC.IT.263014.01</v>
      </c>
      <c r="R4593" s="167" t="s">
        <v>12465</v>
      </c>
      <c r="S4593" s="167">
        <v>796</v>
      </c>
    </row>
    <row r="4594" spans="1:19" s="167" customFormat="1" ht="15">
      <c r="A4594" s="167" t="s">
        <v>9344</v>
      </c>
      <c r="C4594" s="61" t="s">
        <v>10709</v>
      </c>
      <c r="D4594" s="167" t="s">
        <v>8716</v>
      </c>
      <c r="E4594" s="61" t="s">
        <v>7544</v>
      </c>
      <c r="F4594" s="167" t="s">
        <v>459</v>
      </c>
      <c r="G4594" s="167" t="s">
        <v>8865</v>
      </c>
      <c r="H4594" s="62" t="s">
        <v>11848</v>
      </c>
      <c r="I4594" s="167" t="s">
        <v>8988</v>
      </c>
      <c r="J4594" s="63" t="str">
        <f t="shared" si="355"/>
        <v>IC.IT.263101</v>
      </c>
      <c r="K4594" s="61" t="s">
        <v>12175</v>
      </c>
      <c r="L4594" s="167" t="str">
        <f t="shared" si="356"/>
        <v xml:space="preserve">      Partial-thickness (dermis)</v>
      </c>
      <c r="M4594" s="168" t="str">
        <f t="shared" si="357"/>
        <v>PI.IC.IT.263101.01</v>
      </c>
      <c r="N4594" s="168"/>
      <c r="O4594" s="168" t="str">
        <f t="shared" si="358"/>
        <v>PH.IC.IT.263101.01</v>
      </c>
      <c r="Q4594" s="168" t="str">
        <f t="shared" si="359"/>
        <v>CL.IC.IT.263101.01</v>
      </c>
    </row>
    <row r="4595" spans="1:19" s="167" customFormat="1" ht="15">
      <c r="A4595" s="167" t="s">
        <v>9344</v>
      </c>
      <c r="C4595" s="61" t="s">
        <v>10709</v>
      </c>
      <c r="E4595" s="61" t="s">
        <v>7544</v>
      </c>
      <c r="F4595" s="167" t="s">
        <v>459</v>
      </c>
      <c r="G4595" s="167" t="s">
        <v>13171</v>
      </c>
      <c r="H4595" s="62" t="s">
        <v>12030</v>
      </c>
      <c r="I4595" s="167" t="s">
        <v>8989</v>
      </c>
      <c r="J4595" s="63" t="str">
        <f t="shared" si="355"/>
        <v>IC.IT.263102</v>
      </c>
      <c r="K4595" s="61" t="s">
        <v>1702</v>
      </c>
      <c r="L4595" s="167" t="str">
        <f t="shared" si="356"/>
        <v xml:space="preserve">      Full-thickness (subq and beyond) </v>
      </c>
      <c r="M4595" s="168" t="str">
        <f t="shared" si="357"/>
        <v>PI.IC.IT.263102.01</v>
      </c>
      <c r="N4595" s="168"/>
      <c r="O4595" s="168" t="str">
        <f t="shared" si="358"/>
        <v>PH.IC.IT.263102.01</v>
      </c>
      <c r="Q4595" s="168" t="str">
        <f t="shared" si="359"/>
        <v>CL.IC.IT.263102.01</v>
      </c>
    </row>
    <row r="4596" spans="1:19" s="167" customFormat="1" ht="15">
      <c r="A4596" s="167" t="s">
        <v>9344</v>
      </c>
      <c r="C4596" s="61" t="s">
        <v>10709</v>
      </c>
      <c r="D4596" s="167" t="s">
        <v>8990</v>
      </c>
      <c r="E4596" s="61" t="s">
        <v>7547</v>
      </c>
      <c r="F4596" s="167" t="s">
        <v>460</v>
      </c>
      <c r="G4596" s="167" t="s">
        <v>8866</v>
      </c>
      <c r="H4596" s="62" t="s">
        <v>11848</v>
      </c>
      <c r="I4596" s="167" t="s">
        <v>8867</v>
      </c>
      <c r="J4596" s="63" t="str">
        <f t="shared" si="355"/>
        <v>IC.IT.263201</v>
      </c>
      <c r="K4596" s="61" t="s">
        <v>1702</v>
      </c>
      <c r="L4596" s="167" t="str">
        <f t="shared" si="356"/>
        <v xml:space="preserve">      Length (measure head to toe):  specify cm</v>
      </c>
      <c r="M4596" s="168" t="str">
        <f t="shared" si="357"/>
        <v>PI.IC.IT.263201.01</v>
      </c>
      <c r="N4596" s="168"/>
      <c r="O4596" s="168" t="str">
        <f t="shared" si="358"/>
        <v>PH.IC.IT.263201.01</v>
      </c>
      <c r="Q4596" s="168" t="str">
        <f t="shared" si="359"/>
        <v>CL.IC.IT.263201.01</v>
      </c>
    </row>
    <row r="4597" spans="1:19" s="167" customFormat="1" ht="15">
      <c r="A4597" s="167" t="s">
        <v>9344</v>
      </c>
      <c r="C4597" s="61" t="s">
        <v>10709</v>
      </c>
      <c r="E4597" s="61" t="s">
        <v>7547</v>
      </c>
      <c r="F4597" s="167" t="s">
        <v>460</v>
      </c>
      <c r="G4597" s="167" t="s">
        <v>8868</v>
      </c>
      <c r="H4597" s="62" t="s">
        <v>12030</v>
      </c>
      <c r="I4597" s="167" t="s">
        <v>8730</v>
      </c>
      <c r="J4597" s="63" t="str">
        <f t="shared" si="355"/>
        <v>IC.IT.263202</v>
      </c>
      <c r="K4597" s="61" t="s">
        <v>1702</v>
      </c>
      <c r="L4597" s="167" t="str">
        <f t="shared" si="356"/>
        <v xml:space="preserve">      Width (measure hip to hip):  specify cm</v>
      </c>
      <c r="M4597" s="168" t="str">
        <f t="shared" si="357"/>
        <v>PI.IC.IT.263202.01</v>
      </c>
      <c r="N4597" s="168"/>
      <c r="O4597" s="168" t="str">
        <f t="shared" si="358"/>
        <v>PH.IC.IT.263202.01</v>
      </c>
      <c r="Q4597" s="168" t="str">
        <f t="shared" si="359"/>
        <v>CL.IC.IT.263202.01</v>
      </c>
    </row>
    <row r="4598" spans="1:19" s="167" customFormat="1" ht="15">
      <c r="A4598" s="167" t="s">
        <v>9344</v>
      </c>
      <c r="C4598" s="61" t="s">
        <v>10709</v>
      </c>
      <c r="E4598" s="61" t="s">
        <v>7547</v>
      </c>
      <c r="F4598" s="167" t="s">
        <v>460</v>
      </c>
      <c r="G4598" s="167" t="s">
        <v>8731</v>
      </c>
      <c r="H4598" s="62" t="s">
        <v>12032</v>
      </c>
      <c r="I4598" s="167" t="s">
        <v>8604</v>
      </c>
      <c r="J4598" s="63" t="str">
        <f t="shared" si="355"/>
        <v>IC.IT.263203</v>
      </c>
      <c r="K4598" s="61" t="s">
        <v>1702</v>
      </c>
      <c r="L4598" s="167" t="str">
        <f t="shared" si="356"/>
        <v xml:space="preserve">      Depth (measure deepest part):  specify cm</v>
      </c>
      <c r="M4598" s="168" t="str">
        <f t="shared" si="357"/>
        <v>PI.IC.IT.263203.01</v>
      </c>
      <c r="N4598" s="168"/>
      <c r="O4598" s="168" t="str">
        <f t="shared" si="358"/>
        <v>PH.IC.IT.263203.01</v>
      </c>
      <c r="Q4598" s="168" t="str">
        <f t="shared" si="359"/>
        <v>CL.IC.IT.263203.01</v>
      </c>
    </row>
    <row r="4599" spans="1:19" s="167" customFormat="1" ht="15">
      <c r="A4599" s="167" t="s">
        <v>9344</v>
      </c>
      <c r="C4599" s="61" t="s">
        <v>10709</v>
      </c>
      <c r="E4599" s="61" t="s">
        <v>7547</v>
      </c>
      <c r="F4599" s="167" t="s">
        <v>460</v>
      </c>
      <c r="G4599" s="167" t="s">
        <v>8605</v>
      </c>
      <c r="H4599" s="62" t="s">
        <v>12028</v>
      </c>
      <c r="I4599" s="167" t="s">
        <v>12171</v>
      </c>
      <c r="J4599" s="63" t="str">
        <f t="shared" si="355"/>
        <v>IC.IT.263204</v>
      </c>
      <c r="K4599" s="61" t="s">
        <v>1702</v>
      </c>
      <c r="L4599" s="167" t="str">
        <f t="shared" si="356"/>
        <v xml:space="preserve">      N/A (within 7 days): specify date</v>
      </c>
      <c r="M4599" s="168" t="str">
        <f t="shared" si="357"/>
        <v>PI.IC.IT.263204.01</v>
      </c>
      <c r="N4599" s="168"/>
      <c r="O4599" s="168" t="str">
        <f t="shared" si="358"/>
        <v>PH.IC.IT.263204.01</v>
      </c>
      <c r="Q4599" s="168" t="str">
        <f t="shared" si="359"/>
        <v>CL.IC.IT.263204.01</v>
      </c>
    </row>
    <row r="4600" spans="1:19" s="167" customFormat="1" ht="15">
      <c r="A4600" s="167" t="s">
        <v>9344</v>
      </c>
      <c r="C4600" s="61" t="s">
        <v>10709</v>
      </c>
      <c r="E4600" s="61" t="s">
        <v>7547</v>
      </c>
      <c r="F4600" s="167" t="s">
        <v>460</v>
      </c>
      <c r="G4600" s="167" t="s">
        <v>9664</v>
      </c>
      <c r="H4600" s="62" t="s">
        <v>12210</v>
      </c>
      <c r="I4600" s="167" t="s">
        <v>12207</v>
      </c>
      <c r="J4600" s="63" t="str">
        <f t="shared" si="355"/>
        <v>IC.IT.263205</v>
      </c>
      <c r="K4600" s="61" t="s">
        <v>1702</v>
      </c>
      <c r="L4600" s="167" t="str">
        <f t="shared" si="356"/>
        <v xml:space="preserve">      Unable to assess due to dressing</v>
      </c>
      <c r="M4600" s="168" t="str">
        <f t="shared" si="357"/>
        <v>PI.IC.IT.263205.01</v>
      </c>
      <c r="N4600" s="168"/>
      <c r="O4600" s="168" t="str">
        <f t="shared" si="358"/>
        <v>PH.IC.IT.263205.01</v>
      </c>
      <c r="Q4600" s="168" t="str">
        <f t="shared" si="359"/>
        <v>CL.IC.IT.263205.01</v>
      </c>
    </row>
    <row r="4601" spans="1:19" s="167" customFormat="1" ht="15">
      <c r="A4601" s="167" t="s">
        <v>9344</v>
      </c>
      <c r="C4601" s="61" t="s">
        <v>10709</v>
      </c>
      <c r="E4601" s="61" t="s">
        <v>7547</v>
      </c>
      <c r="F4601" s="167" t="s">
        <v>460</v>
      </c>
      <c r="G4601" s="167" t="s">
        <v>9665</v>
      </c>
      <c r="H4601" s="62" t="s">
        <v>12212</v>
      </c>
      <c r="I4601" s="167" t="s">
        <v>12437</v>
      </c>
      <c r="J4601" s="63" t="str">
        <f t="shared" si="355"/>
        <v>IC.IT.263206</v>
      </c>
      <c r="K4601" s="61" t="s">
        <v>1702</v>
      </c>
      <c r="L4601" s="167" t="str">
        <f t="shared" si="356"/>
        <v xml:space="preserve">      Other: specify</v>
      </c>
      <c r="M4601" s="168" t="str">
        <f t="shared" si="357"/>
        <v>PI.IC.IT.263206.01</v>
      </c>
      <c r="N4601" s="168"/>
      <c r="O4601" s="168" t="str">
        <f t="shared" si="358"/>
        <v>PH.IC.IT.263206.01</v>
      </c>
      <c r="Q4601" s="168" t="str">
        <f t="shared" si="359"/>
        <v>CL.IC.IT.263206.01</v>
      </c>
    </row>
    <row r="4602" spans="1:19" s="167" customFormat="1" ht="15">
      <c r="A4602" s="167" t="s">
        <v>9344</v>
      </c>
      <c r="C4602" s="61" t="s">
        <v>10709</v>
      </c>
      <c r="D4602" s="167" t="s">
        <v>491</v>
      </c>
      <c r="E4602" s="61" t="s">
        <v>913</v>
      </c>
      <c r="F4602" s="167" t="s">
        <v>460</v>
      </c>
      <c r="G4602" s="167" t="s">
        <v>8606</v>
      </c>
      <c r="H4602" s="62" t="s">
        <v>11848</v>
      </c>
      <c r="I4602" s="167" t="s">
        <v>8733</v>
      </c>
      <c r="J4602" s="63" t="str">
        <f t="shared" si="355"/>
        <v>IC.IT.263301</v>
      </c>
      <c r="K4602" s="61" t="s">
        <v>1702</v>
      </c>
      <c r="L4602" s="167" t="str">
        <f t="shared" si="356"/>
        <v xml:space="preserve">      Epithelialization (shades of pink): specify %</v>
      </c>
      <c r="M4602" s="168" t="str">
        <f t="shared" si="357"/>
        <v>PI.IC.IT.263301.01</v>
      </c>
      <c r="N4602" s="168"/>
      <c r="O4602" s="168" t="str">
        <f t="shared" si="358"/>
        <v>PH.IC.IT.263301.01</v>
      </c>
      <c r="Q4602" s="168" t="str">
        <f t="shared" si="359"/>
        <v>CL.IC.IT.263301.01</v>
      </c>
    </row>
    <row r="4603" spans="1:19" s="167" customFormat="1" ht="15">
      <c r="A4603" s="167" t="s">
        <v>9344</v>
      </c>
      <c r="C4603" s="61" t="s">
        <v>10709</v>
      </c>
      <c r="E4603" s="61" t="s">
        <v>913</v>
      </c>
      <c r="F4603" s="167" t="s">
        <v>460</v>
      </c>
      <c r="G4603" s="167" t="s">
        <v>8734</v>
      </c>
      <c r="H4603" s="62" t="s">
        <v>12030</v>
      </c>
      <c r="I4603" s="167" t="s">
        <v>8735</v>
      </c>
      <c r="J4603" s="63" t="str">
        <f t="shared" si="355"/>
        <v>IC.IT.263302</v>
      </c>
      <c r="K4603" s="61" t="s">
        <v>1702</v>
      </c>
      <c r="L4603" s="167" t="str">
        <f t="shared" si="356"/>
        <v xml:space="preserve">      Granulation (beefy red):  specify %</v>
      </c>
      <c r="M4603" s="168" t="str">
        <f t="shared" si="357"/>
        <v>PI.IC.IT.263302.01</v>
      </c>
      <c r="N4603" s="168"/>
      <c r="O4603" s="168" t="str">
        <f t="shared" si="358"/>
        <v>PH.IC.IT.263302.01</v>
      </c>
      <c r="Q4603" s="168" t="str">
        <f t="shared" si="359"/>
        <v>CL.IC.IT.263302.01</v>
      </c>
    </row>
    <row r="4604" spans="1:19" s="167" customFormat="1" ht="15">
      <c r="A4604" s="167" t="s">
        <v>9344</v>
      </c>
      <c r="C4604" s="61" t="s">
        <v>10709</v>
      </c>
      <c r="E4604" s="61" t="s">
        <v>913</v>
      </c>
      <c r="F4604" s="167" t="s">
        <v>460</v>
      </c>
      <c r="G4604" s="167" t="s">
        <v>8612</v>
      </c>
      <c r="H4604" s="62" t="s">
        <v>12032</v>
      </c>
      <c r="I4604" s="167" t="s">
        <v>9607</v>
      </c>
      <c r="J4604" s="63" t="str">
        <f t="shared" si="355"/>
        <v>IC.IT.263303</v>
      </c>
      <c r="K4604" s="61" t="s">
        <v>1702</v>
      </c>
      <c r="L4604" s="167" t="str">
        <f t="shared" si="356"/>
        <v xml:space="preserve">      Slough (yellow fibrinous):  specify %</v>
      </c>
      <c r="M4604" s="168" t="str">
        <f t="shared" si="357"/>
        <v>PI.IC.IT.263303.01</v>
      </c>
      <c r="N4604" s="168"/>
      <c r="O4604" s="168" t="str">
        <f t="shared" si="358"/>
        <v>PH.IC.IT.263303.01</v>
      </c>
      <c r="Q4604" s="168" t="str">
        <f t="shared" si="359"/>
        <v>CL.IC.IT.263303.01</v>
      </c>
    </row>
    <row r="4605" spans="1:19" s="167" customFormat="1" ht="15">
      <c r="A4605" s="167" t="s">
        <v>9344</v>
      </c>
      <c r="C4605" s="61" t="s">
        <v>10709</v>
      </c>
      <c r="E4605" s="61" t="s">
        <v>913</v>
      </c>
      <c r="F4605" s="167" t="s">
        <v>460</v>
      </c>
      <c r="G4605" s="167" t="s">
        <v>8858</v>
      </c>
      <c r="H4605" s="62" t="s">
        <v>12028</v>
      </c>
      <c r="I4605" s="167" t="s">
        <v>8859</v>
      </c>
      <c r="J4605" s="63" t="str">
        <f t="shared" si="355"/>
        <v>IC.IT.263304</v>
      </c>
      <c r="K4605" s="61" t="s">
        <v>1702</v>
      </c>
      <c r="L4605" s="167" t="str">
        <f t="shared" si="356"/>
        <v xml:space="preserve">      Eschar (thick leathery black/brown):  specify %</v>
      </c>
      <c r="M4605" s="168" t="str">
        <f t="shared" si="357"/>
        <v>PI.IC.IT.263304.01</v>
      </c>
      <c r="N4605" s="168"/>
      <c r="O4605" s="168" t="str">
        <f t="shared" si="358"/>
        <v>PH.IC.IT.263304.01</v>
      </c>
      <c r="Q4605" s="168" t="str">
        <f t="shared" si="359"/>
        <v>CL.IC.IT.263304.01</v>
      </c>
    </row>
    <row r="4606" spans="1:19" s="167" customFormat="1" ht="15">
      <c r="A4606" s="167" t="s">
        <v>9344</v>
      </c>
      <c r="C4606" s="61" t="s">
        <v>10709</v>
      </c>
      <c r="E4606" s="61" t="s">
        <v>913</v>
      </c>
      <c r="F4606" s="167" t="s">
        <v>460</v>
      </c>
      <c r="G4606" s="167" t="s">
        <v>8587</v>
      </c>
      <c r="H4606" s="62" t="s">
        <v>212</v>
      </c>
      <c r="I4606" s="167" t="s">
        <v>8588</v>
      </c>
      <c r="J4606" s="63" t="str">
        <f t="shared" si="355"/>
        <v>IC.IT.263305</v>
      </c>
      <c r="K4606" s="61" t="s">
        <v>1702</v>
      </c>
      <c r="L4606" s="167" t="str">
        <f t="shared" si="356"/>
        <v xml:space="preserve">      Foreign bodies:  specify</v>
      </c>
      <c r="M4606" s="168" t="str">
        <f t="shared" si="357"/>
        <v>PI.IC.IT.263305.01</v>
      </c>
      <c r="N4606" s="168"/>
      <c r="O4606" s="168" t="str">
        <f t="shared" si="358"/>
        <v>PH.IC.IT.263305.01</v>
      </c>
      <c r="Q4606" s="168" t="str">
        <f t="shared" si="359"/>
        <v>CL.IC.IT.263305.01</v>
      </c>
    </row>
    <row r="4607" spans="1:19" s="167" customFormat="1" ht="15">
      <c r="A4607" s="167" t="s">
        <v>9344</v>
      </c>
      <c r="C4607" s="61" t="s">
        <v>10709</v>
      </c>
      <c r="E4607" s="61" t="s">
        <v>8320</v>
      </c>
      <c r="F4607" s="167" t="s">
        <v>460</v>
      </c>
      <c r="G4607" s="167" t="s">
        <v>8599</v>
      </c>
      <c r="H4607" s="62" t="s">
        <v>11848</v>
      </c>
      <c r="I4607" s="167" t="s">
        <v>11867</v>
      </c>
      <c r="J4607" s="63" t="str">
        <f t="shared" si="355"/>
        <v>IC.IT.263401</v>
      </c>
      <c r="K4607" s="61" t="s">
        <v>1702</v>
      </c>
      <c r="L4607" s="167" t="str">
        <f t="shared" si="356"/>
        <v>Tunneling: enter clock position</v>
      </c>
      <c r="M4607" s="168" t="str">
        <f t="shared" si="357"/>
        <v>PI.IC.IT.263401.01</v>
      </c>
      <c r="N4607" s="168"/>
      <c r="O4607" s="168" t="str">
        <f t="shared" si="358"/>
        <v>PH.IC.IT.263401.01</v>
      </c>
      <c r="Q4607" s="168" t="str">
        <f t="shared" si="359"/>
        <v>CL.IC.IT.263401.01</v>
      </c>
    </row>
    <row r="4608" spans="1:19" s="167" customFormat="1" ht="15">
      <c r="A4608" s="167" t="s">
        <v>9344</v>
      </c>
      <c r="C4608" s="61" t="s">
        <v>10709</v>
      </c>
      <c r="D4608" s="167" t="s">
        <v>8854</v>
      </c>
      <c r="E4608" s="61" t="s">
        <v>8320</v>
      </c>
      <c r="F4608" s="167" t="s">
        <v>460</v>
      </c>
      <c r="G4608" s="167" t="s">
        <v>13172</v>
      </c>
      <c r="H4608" s="62" t="s">
        <v>12030</v>
      </c>
      <c r="I4608" s="167" t="s">
        <v>8321</v>
      </c>
      <c r="J4608" s="63" t="str">
        <f t="shared" si="355"/>
        <v>IC.IT.263402</v>
      </c>
      <c r="K4608" s="61" t="s">
        <v>1702</v>
      </c>
      <c r="L4608" s="167" t="str">
        <f t="shared" si="356"/>
        <v xml:space="preserve">      Indistinct, attached</v>
      </c>
      <c r="M4608" s="168" t="str">
        <f t="shared" si="357"/>
        <v>PI.IC.IT.263402.01</v>
      </c>
      <c r="N4608" s="168"/>
      <c r="O4608" s="168" t="str">
        <f t="shared" si="358"/>
        <v>PH.IC.IT.263402.01</v>
      </c>
      <c r="Q4608" s="168" t="str">
        <f t="shared" si="359"/>
        <v>CL.IC.IT.263402.01</v>
      </c>
    </row>
    <row r="4609" spans="1:19" s="167" customFormat="1" ht="15">
      <c r="A4609" s="167" t="s">
        <v>9344</v>
      </c>
      <c r="C4609" s="61" t="s">
        <v>10709</v>
      </c>
      <c r="E4609" s="61" t="s">
        <v>8320</v>
      </c>
      <c r="F4609" s="167" t="s">
        <v>460</v>
      </c>
      <c r="G4609" s="167" t="s">
        <v>13173</v>
      </c>
      <c r="H4609" s="62" t="s">
        <v>12032</v>
      </c>
      <c r="I4609" s="167" t="s">
        <v>8592</v>
      </c>
      <c r="J4609" s="63" t="str">
        <f t="shared" si="355"/>
        <v>IC.IT.263403</v>
      </c>
      <c r="K4609" s="61" t="s">
        <v>1702</v>
      </c>
      <c r="L4609" s="167" t="str">
        <f t="shared" si="356"/>
        <v xml:space="preserve">      Non attached</v>
      </c>
      <c r="M4609" s="168" t="str">
        <f t="shared" si="357"/>
        <v>PI.IC.IT.263403.01</v>
      </c>
      <c r="N4609" s="168"/>
      <c r="O4609" s="168" t="str">
        <f t="shared" si="358"/>
        <v>PH.IC.IT.263403.01</v>
      </c>
      <c r="Q4609" s="168" t="str">
        <f t="shared" si="359"/>
        <v>CL.IC.IT.263403.01</v>
      </c>
    </row>
    <row r="4610" spans="1:19" s="167" customFormat="1" ht="15">
      <c r="A4610" s="167" t="s">
        <v>9344</v>
      </c>
      <c r="C4610" s="61" t="s">
        <v>10709</v>
      </c>
      <c r="E4610" s="61" t="s">
        <v>8320</v>
      </c>
      <c r="F4610" s="167" t="s">
        <v>460</v>
      </c>
      <c r="G4610" s="167" t="s">
        <v>8593</v>
      </c>
      <c r="H4610" s="62" t="s">
        <v>12028</v>
      </c>
      <c r="I4610" s="167" t="s">
        <v>8594</v>
      </c>
      <c r="J4610" s="63" t="str">
        <f t="shared" ref="J4610:J4673" si="360">CONCATENATE("IC.IT.",C4610,E4610,H4610)</f>
        <v>IC.IT.263404</v>
      </c>
      <c r="K4610" s="61" t="s">
        <v>1702</v>
      </c>
      <c r="L4610" s="167" t="str">
        <f t="shared" ref="L4610:L4673" si="361">G4610</f>
        <v xml:space="preserve">      Tunneling</v>
      </c>
      <c r="M4610" s="168" t="str">
        <f t="shared" ref="M4610:M4673" si="362">CONCATENATE("PI.",J4610,".",K4610)</f>
        <v>PI.IC.IT.263404.01</v>
      </c>
      <c r="N4610" s="168"/>
      <c r="O4610" s="168" t="str">
        <f t="shared" ref="O4610:O4673" si="363">CONCATENATE("PH.",J4610,".",K4610)</f>
        <v>PH.IC.IT.263404.01</v>
      </c>
      <c r="Q4610" s="168" t="str">
        <f t="shared" ref="Q4610:Q4673" si="364">CONCATENATE("CL.",J4610,".",K4610)</f>
        <v>CL.IC.IT.263404.01</v>
      </c>
    </row>
    <row r="4611" spans="1:19" s="167" customFormat="1" ht="15">
      <c r="A4611" s="167" t="s">
        <v>9344</v>
      </c>
      <c r="C4611" s="61" t="s">
        <v>10709</v>
      </c>
      <c r="E4611" s="61" t="s">
        <v>8320</v>
      </c>
      <c r="F4611" s="167" t="s">
        <v>460</v>
      </c>
      <c r="G4611" s="167" t="s">
        <v>8595</v>
      </c>
      <c r="H4611" s="62" t="s">
        <v>12210</v>
      </c>
      <c r="I4611" s="167" t="s">
        <v>8596</v>
      </c>
      <c r="J4611" s="63" t="str">
        <f t="shared" si="360"/>
        <v>IC.IT.263405</v>
      </c>
      <c r="K4611" s="61" t="s">
        <v>1702</v>
      </c>
      <c r="L4611" s="167" t="str">
        <f t="shared" si="361"/>
        <v xml:space="preserve">      Undermining</v>
      </c>
      <c r="M4611" s="168" t="str">
        <f t="shared" si="362"/>
        <v>PI.IC.IT.263405.01</v>
      </c>
      <c r="N4611" s="168"/>
      <c r="O4611" s="168" t="str">
        <f t="shared" si="363"/>
        <v>PH.IC.IT.263405.01</v>
      </c>
      <c r="Q4611" s="168" t="str">
        <f t="shared" si="364"/>
        <v>CL.IC.IT.263405.01</v>
      </c>
    </row>
    <row r="4612" spans="1:19" s="167" customFormat="1" ht="15">
      <c r="A4612" s="167" t="s">
        <v>9344</v>
      </c>
      <c r="C4612" s="61" t="s">
        <v>10709</v>
      </c>
      <c r="E4612" s="61" t="s">
        <v>8320</v>
      </c>
      <c r="F4612" s="167" t="s">
        <v>460</v>
      </c>
      <c r="G4612" s="167" t="s">
        <v>8597</v>
      </c>
      <c r="H4612" s="62" t="s">
        <v>12212</v>
      </c>
      <c r="I4612" s="167" t="s">
        <v>8598</v>
      </c>
      <c r="J4612" s="63" t="str">
        <f t="shared" si="360"/>
        <v>IC.IT.263406</v>
      </c>
      <c r="K4612" s="61" t="s">
        <v>1702</v>
      </c>
      <c r="L4612" s="167" t="str">
        <f t="shared" si="361"/>
        <v xml:space="preserve">      Rolled</v>
      </c>
      <c r="M4612" s="168" t="str">
        <f t="shared" si="362"/>
        <v>PI.IC.IT.263406.01</v>
      </c>
      <c r="N4612" s="168"/>
      <c r="O4612" s="168" t="str">
        <f t="shared" si="363"/>
        <v>PH.IC.IT.263406.01</v>
      </c>
      <c r="Q4612" s="168" t="str">
        <f t="shared" si="364"/>
        <v>CL.IC.IT.263406.01</v>
      </c>
    </row>
    <row r="4613" spans="1:19" s="167" customFormat="1" ht="15">
      <c r="A4613" s="167" t="s">
        <v>9344</v>
      </c>
      <c r="C4613" s="61" t="s">
        <v>10709</v>
      </c>
      <c r="D4613" s="167" t="s">
        <v>8515</v>
      </c>
      <c r="E4613" s="61" t="s">
        <v>8516</v>
      </c>
      <c r="F4613" s="167" t="s">
        <v>461</v>
      </c>
      <c r="G4613" s="167" t="s">
        <v>8485</v>
      </c>
      <c r="H4613" s="62" t="s">
        <v>11848</v>
      </c>
      <c r="I4613" s="167" t="s">
        <v>10278</v>
      </c>
      <c r="J4613" s="63" t="str">
        <f t="shared" si="360"/>
        <v>IC.IT.263501</v>
      </c>
      <c r="K4613" s="61" t="s">
        <v>1702</v>
      </c>
      <c r="L4613" s="167" t="str">
        <f t="shared" si="361"/>
        <v xml:space="preserve">      Continuous</v>
      </c>
      <c r="M4613" s="168" t="str">
        <f t="shared" si="362"/>
        <v>PI.IC.IT.263501.01</v>
      </c>
      <c r="N4613" s="168"/>
      <c r="O4613" s="168" t="str">
        <f t="shared" si="363"/>
        <v>PH.IC.IT.263501.01</v>
      </c>
      <c r="Q4613" s="168" t="str">
        <f t="shared" si="364"/>
        <v>CL.IC.IT.263501.01</v>
      </c>
    </row>
    <row r="4614" spans="1:19" s="167" customFormat="1" ht="15">
      <c r="A4614" s="167" t="s">
        <v>9344</v>
      </c>
      <c r="C4614" s="61" t="s">
        <v>10709</v>
      </c>
      <c r="E4614" s="61" t="s">
        <v>8516</v>
      </c>
      <c r="F4614" s="167" t="s">
        <v>461</v>
      </c>
      <c r="G4614" s="167" t="s">
        <v>8486</v>
      </c>
      <c r="H4614" s="62" t="s">
        <v>12030</v>
      </c>
      <c r="I4614" s="167" t="s">
        <v>11013</v>
      </c>
      <c r="J4614" s="63" t="str">
        <f t="shared" si="360"/>
        <v>IC.IT.263502</v>
      </c>
      <c r="K4614" s="61" t="s">
        <v>1702</v>
      </c>
      <c r="L4614" s="167" t="str">
        <f t="shared" si="361"/>
        <v xml:space="preserve">      Intermittent</v>
      </c>
      <c r="M4614" s="168" t="str">
        <f t="shared" si="362"/>
        <v>PI.IC.IT.263502.01</v>
      </c>
      <c r="N4614" s="168"/>
      <c r="O4614" s="168" t="str">
        <f t="shared" si="363"/>
        <v>PH.IC.IT.263502.01</v>
      </c>
      <c r="Q4614" s="168" t="str">
        <f t="shared" si="364"/>
        <v>CL.IC.IT.263502.01</v>
      </c>
    </row>
    <row r="4615" spans="1:19" s="167" customFormat="1" ht="15">
      <c r="A4615" s="167" t="s">
        <v>9344</v>
      </c>
      <c r="C4615" s="61" t="s">
        <v>10709</v>
      </c>
      <c r="D4615" s="167" t="s">
        <v>8487</v>
      </c>
      <c r="E4615" s="61" t="s">
        <v>8783</v>
      </c>
      <c r="F4615" s="167" t="s">
        <v>461</v>
      </c>
      <c r="G4615" s="167" t="s">
        <v>8491</v>
      </c>
      <c r="H4615" s="62" t="s">
        <v>12032</v>
      </c>
      <c r="I4615" s="167" t="s">
        <v>8802</v>
      </c>
      <c r="J4615" s="63" t="str">
        <f t="shared" si="360"/>
        <v>IC.IT.263603</v>
      </c>
      <c r="K4615" s="61" t="s">
        <v>1702</v>
      </c>
      <c r="L4615" s="167" t="str">
        <f t="shared" si="361"/>
        <v xml:space="preserve">      125mmHg</v>
      </c>
      <c r="M4615" s="168" t="str">
        <f t="shared" si="362"/>
        <v>PI.IC.IT.263603.01</v>
      </c>
      <c r="N4615" s="168"/>
      <c r="O4615" s="168" t="str">
        <f t="shared" si="363"/>
        <v>PH.IC.IT.263603.01</v>
      </c>
      <c r="Q4615" s="168" t="str">
        <f t="shared" si="364"/>
        <v>CL.IC.IT.263603.01</v>
      </c>
    </row>
    <row r="4616" spans="1:19" s="167" customFormat="1" ht="15">
      <c r="A4616" s="167" t="s">
        <v>9344</v>
      </c>
      <c r="C4616" s="61" t="s">
        <v>10709</v>
      </c>
      <c r="E4616" s="61" t="s">
        <v>8783</v>
      </c>
      <c r="F4616" s="167" t="s">
        <v>461</v>
      </c>
      <c r="G4616" s="167" t="s">
        <v>8747</v>
      </c>
      <c r="H4616" s="62" t="s">
        <v>12028</v>
      </c>
      <c r="I4616" s="167" t="s">
        <v>8804</v>
      </c>
      <c r="J4616" s="63" t="str">
        <f t="shared" si="360"/>
        <v>IC.IT.263604</v>
      </c>
      <c r="K4616" s="61" t="s">
        <v>1702</v>
      </c>
      <c r="L4616" s="167" t="str">
        <f t="shared" si="361"/>
        <v xml:space="preserve">      75mmHg</v>
      </c>
      <c r="M4616" s="168" t="str">
        <f t="shared" si="362"/>
        <v>PI.IC.IT.263604.01</v>
      </c>
      <c r="N4616" s="168"/>
      <c r="O4616" s="168" t="str">
        <f t="shared" si="363"/>
        <v>PH.IC.IT.263604.01</v>
      </c>
      <c r="Q4616" s="168" t="str">
        <f t="shared" si="364"/>
        <v>CL.IC.IT.263604.01</v>
      </c>
    </row>
    <row r="4617" spans="1:19" s="167" customFormat="1" ht="15">
      <c r="A4617" s="167" t="s">
        <v>9344</v>
      </c>
      <c r="C4617" s="61" t="s">
        <v>10709</v>
      </c>
      <c r="E4617" s="61" t="s">
        <v>8783</v>
      </c>
      <c r="F4617" s="167" t="s">
        <v>461</v>
      </c>
      <c r="G4617" s="167" t="s">
        <v>8748</v>
      </c>
      <c r="H4617" s="62" t="s">
        <v>12210</v>
      </c>
      <c r="I4617" s="167" t="s">
        <v>8806</v>
      </c>
      <c r="J4617" s="63" t="str">
        <f t="shared" si="360"/>
        <v>IC.IT.263605</v>
      </c>
      <c r="K4617" s="61" t="s">
        <v>1702</v>
      </c>
      <c r="L4617" s="167" t="str">
        <f t="shared" si="361"/>
        <v xml:space="preserve">      25mmHg</v>
      </c>
      <c r="M4617" s="168" t="str">
        <f t="shared" si="362"/>
        <v>PI.IC.IT.263605.01</v>
      </c>
      <c r="N4617" s="168"/>
      <c r="O4617" s="168" t="str">
        <f t="shared" si="363"/>
        <v>PH.IC.IT.263605.01</v>
      </c>
      <c r="Q4617" s="168" t="str">
        <f t="shared" si="364"/>
        <v>CL.IC.IT.263605.01</v>
      </c>
    </row>
    <row r="4618" spans="1:19" s="167" customFormat="1" ht="15">
      <c r="A4618" s="167" t="s">
        <v>9344</v>
      </c>
      <c r="C4618" s="61" t="s">
        <v>10709</v>
      </c>
      <c r="E4618" s="61" t="s">
        <v>8783</v>
      </c>
      <c r="F4618" s="167" t="s">
        <v>461</v>
      </c>
      <c r="G4618" s="167" t="s">
        <v>8875</v>
      </c>
      <c r="H4618" s="62" t="s">
        <v>12212</v>
      </c>
      <c r="I4618" s="167" t="s">
        <v>8656</v>
      </c>
      <c r="J4618" s="63" t="str">
        <f t="shared" si="360"/>
        <v>IC.IT.263606</v>
      </c>
      <c r="K4618" s="61" t="s">
        <v>1702</v>
      </c>
      <c r="L4618" s="167" t="str">
        <f t="shared" si="361"/>
        <v xml:space="preserve">      50mmHg</v>
      </c>
      <c r="M4618" s="168" t="str">
        <f t="shared" si="362"/>
        <v>PI.IC.IT.263606.01</v>
      </c>
      <c r="N4618" s="168"/>
      <c r="O4618" s="168" t="str">
        <f t="shared" si="363"/>
        <v>PH.IC.IT.263606.01</v>
      </c>
      <c r="Q4618" s="168" t="str">
        <f t="shared" si="364"/>
        <v>CL.IC.IT.263606.01</v>
      </c>
    </row>
    <row r="4619" spans="1:19" s="167" customFormat="1" ht="15">
      <c r="A4619" s="167" t="s">
        <v>9344</v>
      </c>
      <c r="C4619" s="61" t="s">
        <v>10709</v>
      </c>
      <c r="E4619" s="61" t="s">
        <v>8783</v>
      </c>
      <c r="F4619" s="167" t="s">
        <v>461</v>
      </c>
      <c r="G4619" s="167" t="s">
        <v>9052</v>
      </c>
      <c r="H4619" s="62" t="s">
        <v>12225</v>
      </c>
      <c r="I4619" s="167" t="s">
        <v>8658</v>
      </c>
      <c r="J4619" s="63" t="str">
        <f t="shared" si="360"/>
        <v>IC.IT.263607</v>
      </c>
      <c r="K4619" s="61" t="s">
        <v>1702</v>
      </c>
      <c r="L4619" s="167" t="str">
        <f t="shared" si="361"/>
        <v xml:space="preserve">      100mmHg</v>
      </c>
      <c r="M4619" s="168" t="str">
        <f t="shared" si="362"/>
        <v>PI.IC.IT.263607.01</v>
      </c>
      <c r="N4619" s="168"/>
      <c r="O4619" s="168" t="str">
        <f t="shared" si="363"/>
        <v>PH.IC.IT.263607.01</v>
      </c>
      <c r="Q4619" s="168" t="str">
        <f t="shared" si="364"/>
        <v>CL.IC.IT.263607.01</v>
      </c>
    </row>
    <row r="4620" spans="1:19" s="167" customFormat="1" ht="15">
      <c r="A4620" s="167" t="s">
        <v>9344</v>
      </c>
      <c r="C4620" s="61" t="s">
        <v>10709</v>
      </c>
      <c r="E4620" s="61" t="s">
        <v>8783</v>
      </c>
      <c r="F4620" s="167" t="s">
        <v>461</v>
      </c>
      <c r="G4620" s="167" t="s">
        <v>9053</v>
      </c>
      <c r="H4620" s="62" t="s">
        <v>11638</v>
      </c>
      <c r="I4620" s="167" t="s">
        <v>8652</v>
      </c>
      <c r="J4620" s="63" t="str">
        <f t="shared" si="360"/>
        <v>IC.IT.263608</v>
      </c>
      <c r="K4620" s="61" t="s">
        <v>1702</v>
      </c>
      <c r="L4620" s="167" t="str">
        <f t="shared" si="361"/>
        <v xml:space="preserve">      150mmHg</v>
      </c>
      <c r="M4620" s="168" t="str">
        <f t="shared" si="362"/>
        <v>PI.IC.IT.263608.01</v>
      </c>
      <c r="N4620" s="168"/>
      <c r="O4620" s="168" t="str">
        <f t="shared" si="363"/>
        <v>PH.IC.IT.263608.01</v>
      </c>
      <c r="Q4620" s="168" t="str">
        <f t="shared" si="364"/>
        <v>CL.IC.IT.263608.01</v>
      </c>
    </row>
    <row r="4621" spans="1:19" s="167" customFormat="1" ht="15">
      <c r="A4621" s="167" t="s">
        <v>9344</v>
      </c>
      <c r="C4621" s="61" t="s">
        <v>10709</v>
      </c>
      <c r="D4621" s="167" t="s">
        <v>8910</v>
      </c>
      <c r="E4621" s="61" t="s">
        <v>8912</v>
      </c>
      <c r="F4621" s="167" t="s">
        <v>461</v>
      </c>
      <c r="G4621" s="167" t="s">
        <v>8911</v>
      </c>
      <c r="H4621" s="62" t="s">
        <v>11848</v>
      </c>
      <c r="I4621" s="167" t="s">
        <v>10076</v>
      </c>
      <c r="J4621" s="63" t="str">
        <f t="shared" si="360"/>
        <v>IC.IT.263701</v>
      </c>
      <c r="K4621" s="61" t="s">
        <v>1702</v>
      </c>
      <c r="L4621" s="167" t="str">
        <f t="shared" si="361"/>
        <v xml:space="preserve">      Done:  specify date/time</v>
      </c>
      <c r="M4621" s="168" t="str">
        <f t="shared" si="362"/>
        <v>PI.IC.IT.263701.01</v>
      </c>
      <c r="N4621" s="168"/>
      <c r="O4621" s="168" t="str">
        <f t="shared" si="363"/>
        <v>PH.IC.IT.263701.01</v>
      </c>
      <c r="Q4621" s="168" t="str">
        <f t="shared" si="364"/>
        <v>CL.IC.IT.263701.01</v>
      </c>
    </row>
    <row r="4622" spans="1:19" s="167" customFormat="1" ht="15">
      <c r="A4622" s="167" t="s">
        <v>9344</v>
      </c>
      <c r="C4622" s="61" t="s">
        <v>10709</v>
      </c>
      <c r="E4622" s="61" t="s">
        <v>8912</v>
      </c>
      <c r="F4622" s="167" t="s">
        <v>461</v>
      </c>
      <c r="G4622" s="167" t="s">
        <v>8913</v>
      </c>
      <c r="H4622" s="62" t="s">
        <v>12030</v>
      </c>
      <c r="I4622" s="167" t="s">
        <v>12171</v>
      </c>
      <c r="J4622" s="63" t="str">
        <f t="shared" si="360"/>
        <v>IC.IT.263702</v>
      </c>
      <c r="K4622" s="61" t="s">
        <v>1702</v>
      </c>
      <c r="L4622" s="167" t="str">
        <f t="shared" si="361"/>
        <v xml:space="preserve">      Not applicable</v>
      </c>
      <c r="M4622" s="168" t="str">
        <f t="shared" si="362"/>
        <v>PI.IC.IT.263702.01</v>
      </c>
      <c r="N4622" s="168"/>
      <c r="O4622" s="168" t="str">
        <f t="shared" si="363"/>
        <v>PH.IC.IT.263702.01</v>
      </c>
      <c r="Q4622" s="168" t="str">
        <f t="shared" si="364"/>
        <v>CL.IC.IT.263702.01</v>
      </c>
    </row>
    <row r="4623" spans="1:19" s="167" customFormat="1" ht="15">
      <c r="A4623" s="10" t="s">
        <v>9344</v>
      </c>
      <c r="B4623" s="10"/>
      <c r="C4623" s="61" t="s">
        <v>10709</v>
      </c>
      <c r="E4623" s="61" t="s">
        <v>8912</v>
      </c>
      <c r="F4623" s="167" t="s">
        <v>461</v>
      </c>
      <c r="G4623" s="10" t="s">
        <v>8856</v>
      </c>
      <c r="H4623" s="62" t="s">
        <v>0</v>
      </c>
      <c r="I4623" s="10" t="s">
        <v>8857</v>
      </c>
      <c r="J4623" s="63" t="str">
        <f t="shared" si="360"/>
        <v>IC.IT.263703</v>
      </c>
      <c r="K4623" s="61" t="s">
        <v>1702</v>
      </c>
      <c r="L4623" s="167" t="str">
        <f t="shared" si="361"/>
        <v xml:space="preserve">      Not needed</v>
      </c>
      <c r="M4623" s="168" t="str">
        <f t="shared" si="362"/>
        <v>PI.IC.IT.263703.01</v>
      </c>
      <c r="N4623" s="168"/>
      <c r="O4623" s="168" t="str">
        <f t="shared" si="363"/>
        <v>PH.IC.IT.263703.01</v>
      </c>
      <c r="Q4623" s="168" t="str">
        <f t="shared" si="364"/>
        <v>CL.IC.IT.263703.01</v>
      </c>
      <c r="R4623" s="167" t="s">
        <v>4415</v>
      </c>
      <c r="S4623" s="167">
        <v>797</v>
      </c>
    </row>
    <row r="4624" spans="1:19" s="167" customFormat="1" ht="15">
      <c r="A4624" s="10" t="s">
        <v>9344</v>
      </c>
      <c r="C4624" s="61" t="s">
        <v>10709</v>
      </c>
      <c r="D4624" s="167" t="s">
        <v>8640</v>
      </c>
      <c r="E4624" s="61" t="s">
        <v>5983</v>
      </c>
      <c r="F4624" s="10" t="s">
        <v>462</v>
      </c>
      <c r="G4624" s="61" t="s">
        <v>8641</v>
      </c>
      <c r="H4624" s="61" t="s">
        <v>12175</v>
      </c>
      <c r="I4624" s="61" t="s">
        <v>8642</v>
      </c>
      <c r="J4624" s="63" t="str">
        <f t="shared" si="360"/>
        <v>IC.IT.263801</v>
      </c>
      <c r="K4624" s="61" t="s">
        <v>12175</v>
      </c>
      <c r="L4624" s="167" t="str">
        <f t="shared" si="361"/>
        <v>Date and Time</v>
      </c>
      <c r="M4624" s="168" t="str">
        <f t="shared" si="362"/>
        <v>PI.IC.IT.263801.01</v>
      </c>
      <c r="N4624" s="168"/>
      <c r="O4624" s="168" t="str">
        <f t="shared" si="363"/>
        <v>PH.IC.IT.263801.01</v>
      </c>
      <c r="Q4624" s="168" t="str">
        <f t="shared" si="364"/>
        <v>CL.IC.IT.263801.01</v>
      </c>
      <c r="R4624" s="167" t="s">
        <v>12465</v>
      </c>
      <c r="S4624" s="167">
        <v>160</v>
      </c>
    </row>
    <row r="4625" spans="1:45" s="145" customFormat="1" ht="16">
      <c r="A4625" s="145" t="s">
        <v>9344</v>
      </c>
      <c r="B4625" s="145" t="s">
        <v>13538</v>
      </c>
      <c r="C4625" s="170" t="s">
        <v>9143</v>
      </c>
      <c r="D4625" s="145" t="s">
        <v>10436</v>
      </c>
      <c r="E4625" s="170" t="s">
        <v>1702</v>
      </c>
      <c r="F4625" s="145" t="s">
        <v>14663</v>
      </c>
      <c r="G4625" s="145" t="s">
        <v>10383</v>
      </c>
      <c r="H4625" s="170" t="s">
        <v>11848</v>
      </c>
      <c r="I4625" s="145" t="s">
        <v>10384</v>
      </c>
      <c r="J4625" s="171" t="str">
        <f t="shared" si="360"/>
        <v>IC.IT.270101</v>
      </c>
      <c r="K4625" s="170" t="s">
        <v>1702</v>
      </c>
      <c r="L4625" s="145" t="str">
        <f t="shared" si="361"/>
        <v xml:space="preserve">     Brown</v>
      </c>
      <c r="M4625" s="171" t="str">
        <f t="shared" si="362"/>
        <v>PI.IC.IT.270101.01</v>
      </c>
      <c r="N4625" s="171"/>
      <c r="O4625" s="171" t="str">
        <f t="shared" si="363"/>
        <v>PH.IC.IT.270101.01</v>
      </c>
      <c r="Q4625" s="171" t="str">
        <f t="shared" si="364"/>
        <v>CL.IC.IT.270101.01</v>
      </c>
      <c r="AR4625" s="145" t="s">
        <v>12773</v>
      </c>
      <c r="AS4625" s="145">
        <v>1749</v>
      </c>
    </row>
    <row r="4626" spans="1:45" s="145" customFormat="1" ht="16">
      <c r="A4626" s="145" t="s">
        <v>9344</v>
      </c>
      <c r="C4626" s="170" t="s">
        <v>9143</v>
      </c>
      <c r="E4626" s="170" t="s">
        <v>12175</v>
      </c>
      <c r="F4626" s="145" t="s">
        <v>14663</v>
      </c>
      <c r="G4626" s="145" t="s">
        <v>11878</v>
      </c>
      <c r="H4626" s="170" t="s">
        <v>12030</v>
      </c>
      <c r="I4626" s="145" t="s">
        <v>11879</v>
      </c>
      <c r="J4626" s="171" t="str">
        <f t="shared" si="360"/>
        <v>IC.IT.270102</v>
      </c>
      <c r="K4626" s="170" t="s">
        <v>12175</v>
      </c>
      <c r="L4626" s="145" t="str">
        <f t="shared" si="361"/>
        <v xml:space="preserve">     Green</v>
      </c>
      <c r="M4626" s="171" t="str">
        <f t="shared" si="362"/>
        <v>PI.IC.IT.270102.01</v>
      </c>
      <c r="N4626" s="171"/>
      <c r="O4626" s="171" t="str">
        <f t="shared" si="363"/>
        <v>PH.IC.IT.270102.01</v>
      </c>
      <c r="Q4626" s="171" t="str">
        <f t="shared" si="364"/>
        <v>CL.IC.IT.270102.01</v>
      </c>
      <c r="AR4626" s="145" t="s">
        <v>12773</v>
      </c>
      <c r="AS4626" s="145">
        <v>1749</v>
      </c>
    </row>
    <row r="4627" spans="1:45" s="145" customFormat="1" ht="16">
      <c r="A4627" s="145" t="s">
        <v>9344</v>
      </c>
      <c r="C4627" s="170" t="s">
        <v>9143</v>
      </c>
      <c r="E4627" s="170" t="s">
        <v>12175</v>
      </c>
      <c r="F4627" s="145" t="s">
        <v>14663</v>
      </c>
      <c r="G4627" s="145" t="s">
        <v>8615</v>
      </c>
      <c r="H4627" s="170" t="s">
        <v>12032</v>
      </c>
      <c r="I4627" s="145" t="s">
        <v>11881</v>
      </c>
      <c r="J4627" s="171" t="str">
        <f t="shared" si="360"/>
        <v>IC.IT.270103</v>
      </c>
      <c r="K4627" s="170" t="s">
        <v>12175</v>
      </c>
      <c r="L4627" s="145" t="str">
        <f t="shared" si="361"/>
        <v xml:space="preserve">     Tan </v>
      </c>
      <c r="M4627" s="171" t="str">
        <f t="shared" si="362"/>
        <v>PI.IC.IT.270103.01</v>
      </c>
      <c r="N4627" s="171"/>
      <c r="O4627" s="171" t="str">
        <f t="shared" si="363"/>
        <v>PH.IC.IT.270103.01</v>
      </c>
      <c r="Q4627" s="171" t="str">
        <f t="shared" si="364"/>
        <v>CL.IC.IT.270103.01</v>
      </c>
      <c r="AR4627" s="145" t="s">
        <v>12773</v>
      </c>
      <c r="AS4627" s="145">
        <v>1749</v>
      </c>
    </row>
    <row r="4628" spans="1:45" s="145" customFormat="1" ht="16">
      <c r="A4628" s="145" t="s">
        <v>9344</v>
      </c>
      <c r="C4628" s="170" t="s">
        <v>9143</v>
      </c>
      <c r="E4628" s="170" t="s">
        <v>12175</v>
      </c>
      <c r="F4628" s="145" t="s">
        <v>14663</v>
      </c>
      <c r="G4628" s="145" t="s">
        <v>11176</v>
      </c>
      <c r="H4628" s="170" t="s">
        <v>12028</v>
      </c>
      <c r="I4628" s="145" t="s">
        <v>11177</v>
      </c>
      <c r="J4628" s="171" t="str">
        <f t="shared" si="360"/>
        <v>IC.IT.270104</v>
      </c>
      <c r="K4628" s="170" t="s">
        <v>12175</v>
      </c>
      <c r="L4628" s="145" t="str">
        <f t="shared" si="361"/>
        <v xml:space="preserve">     Yellow</v>
      </c>
      <c r="M4628" s="171" t="str">
        <f t="shared" si="362"/>
        <v>PI.IC.IT.270104.01</v>
      </c>
      <c r="N4628" s="171"/>
      <c r="O4628" s="171" t="str">
        <f t="shared" si="363"/>
        <v>PH.IC.IT.270104.01</v>
      </c>
      <c r="Q4628" s="171" t="str">
        <f t="shared" si="364"/>
        <v>CL.IC.IT.270104.01</v>
      </c>
      <c r="AR4628" s="145" t="s">
        <v>12773</v>
      </c>
      <c r="AS4628" s="145">
        <v>1749</v>
      </c>
    </row>
    <row r="4629" spans="1:45" s="145" customFormat="1" ht="16">
      <c r="A4629" s="145" t="s">
        <v>9344</v>
      </c>
      <c r="C4629" s="170" t="s">
        <v>9143</v>
      </c>
      <c r="E4629" s="170" t="s">
        <v>12175</v>
      </c>
      <c r="F4629" s="145" t="s">
        <v>14663</v>
      </c>
      <c r="G4629" s="145" t="s">
        <v>11876</v>
      </c>
      <c r="H4629" s="170" t="s">
        <v>12210</v>
      </c>
      <c r="I4629" s="145" t="s">
        <v>11877</v>
      </c>
      <c r="J4629" s="171" t="str">
        <f t="shared" si="360"/>
        <v>IC.IT.270105</v>
      </c>
      <c r="K4629" s="170" t="s">
        <v>12175</v>
      </c>
      <c r="L4629" s="145" t="str">
        <f t="shared" si="361"/>
        <v xml:space="preserve">     Amber</v>
      </c>
      <c r="M4629" s="171" t="str">
        <f t="shared" si="362"/>
        <v>PI.IC.IT.270105.01</v>
      </c>
      <c r="N4629" s="171"/>
      <c r="O4629" s="171" t="str">
        <f t="shared" si="363"/>
        <v>PH.IC.IT.270105.01</v>
      </c>
      <c r="Q4629" s="171" t="str">
        <f t="shared" si="364"/>
        <v>CL.IC.IT.270105.01</v>
      </c>
      <c r="AR4629" s="145" t="s">
        <v>12773</v>
      </c>
      <c r="AS4629" s="145">
        <v>1749</v>
      </c>
    </row>
    <row r="4630" spans="1:45" s="145" customFormat="1" ht="16">
      <c r="A4630" s="145" t="s">
        <v>9344</v>
      </c>
      <c r="C4630" s="170" t="s">
        <v>9143</v>
      </c>
      <c r="E4630" s="170" t="s">
        <v>12175</v>
      </c>
      <c r="F4630" s="145" t="s">
        <v>14663</v>
      </c>
      <c r="G4630" s="145" t="s">
        <v>10385</v>
      </c>
      <c r="H4630" s="170" t="s">
        <v>12212</v>
      </c>
      <c r="I4630" s="145" t="s">
        <v>10635</v>
      </c>
      <c r="J4630" s="171" t="str">
        <f t="shared" si="360"/>
        <v>IC.IT.270106</v>
      </c>
      <c r="K4630" s="170" t="s">
        <v>12175</v>
      </c>
      <c r="L4630" s="145" t="str">
        <f t="shared" si="361"/>
        <v xml:space="preserve">     Black</v>
      </c>
      <c r="M4630" s="171" t="str">
        <f t="shared" si="362"/>
        <v>PI.IC.IT.270106.01</v>
      </c>
      <c r="N4630" s="171"/>
      <c r="O4630" s="171" t="str">
        <f t="shared" si="363"/>
        <v>PH.IC.IT.270106.01</v>
      </c>
      <c r="Q4630" s="171" t="str">
        <f t="shared" si="364"/>
        <v>CL.IC.IT.270106.01</v>
      </c>
      <c r="AR4630" s="145" t="s">
        <v>12773</v>
      </c>
      <c r="AS4630" s="145">
        <v>1749</v>
      </c>
    </row>
    <row r="4631" spans="1:45" s="145" customFormat="1" ht="16">
      <c r="A4631" s="145" t="s">
        <v>9344</v>
      </c>
      <c r="C4631" s="170" t="s">
        <v>9143</v>
      </c>
      <c r="E4631" s="170" t="s">
        <v>12175</v>
      </c>
      <c r="F4631" s="145" t="s">
        <v>14663</v>
      </c>
      <c r="G4631" s="145" t="s">
        <v>11325</v>
      </c>
      <c r="H4631" s="170" t="s">
        <v>12225</v>
      </c>
      <c r="I4631" s="145" t="s">
        <v>11179</v>
      </c>
      <c r="J4631" s="171" t="str">
        <f t="shared" si="360"/>
        <v>IC.IT.270107</v>
      </c>
      <c r="K4631" s="170" t="s">
        <v>12175</v>
      </c>
      <c r="L4631" s="145" t="str">
        <f t="shared" si="361"/>
        <v xml:space="preserve">     Colorless</v>
      </c>
      <c r="M4631" s="171" t="str">
        <f t="shared" si="362"/>
        <v>PI.IC.IT.270107.01</v>
      </c>
      <c r="N4631" s="171"/>
      <c r="O4631" s="171" t="str">
        <f t="shared" si="363"/>
        <v>PH.IC.IT.270107.01</v>
      </c>
      <c r="Q4631" s="171" t="str">
        <f t="shared" si="364"/>
        <v>CL.IC.IT.270107.01</v>
      </c>
      <c r="AR4631" s="145" t="s">
        <v>12773</v>
      </c>
      <c r="AS4631" s="145">
        <v>1749</v>
      </c>
    </row>
    <row r="4632" spans="1:45" s="145" customFormat="1" ht="16">
      <c r="A4632" s="145" t="s">
        <v>9344</v>
      </c>
      <c r="C4632" s="170" t="s">
        <v>9143</v>
      </c>
      <c r="E4632" s="170" t="s">
        <v>12175</v>
      </c>
      <c r="F4632" s="145" t="s">
        <v>14663</v>
      </c>
      <c r="G4632" s="145" t="s">
        <v>11330</v>
      </c>
      <c r="H4632" s="170" t="s">
        <v>11638</v>
      </c>
      <c r="I4632" s="145" t="s">
        <v>11331</v>
      </c>
      <c r="J4632" s="171" t="str">
        <f t="shared" si="360"/>
        <v>IC.IT.270108</v>
      </c>
      <c r="K4632" s="170" t="s">
        <v>12175</v>
      </c>
      <c r="L4632" s="145" t="str">
        <f t="shared" si="361"/>
        <v xml:space="preserve">     Maroon</v>
      </c>
      <c r="M4632" s="171" t="str">
        <f t="shared" si="362"/>
        <v>PI.IC.IT.270108.01</v>
      </c>
      <c r="N4632" s="171"/>
      <c r="O4632" s="171" t="str">
        <f t="shared" si="363"/>
        <v>PH.IC.IT.270108.01</v>
      </c>
      <c r="Q4632" s="171" t="str">
        <f t="shared" si="364"/>
        <v>CL.IC.IT.270108.01</v>
      </c>
      <c r="AR4632" s="145" t="s">
        <v>12773</v>
      </c>
      <c r="AS4632" s="145">
        <v>1749</v>
      </c>
    </row>
    <row r="4633" spans="1:45" s="145" customFormat="1" ht="16">
      <c r="A4633" s="145" t="s">
        <v>9344</v>
      </c>
      <c r="C4633" s="170" t="s">
        <v>9143</v>
      </c>
      <c r="E4633" s="170" t="s">
        <v>12175</v>
      </c>
      <c r="F4633" s="145" t="s">
        <v>14663</v>
      </c>
      <c r="G4633" s="145" t="s">
        <v>11329</v>
      </c>
      <c r="H4633" s="170" t="s">
        <v>11639</v>
      </c>
      <c r="I4633" s="145" t="s">
        <v>11477</v>
      </c>
      <c r="J4633" s="171" t="str">
        <f t="shared" si="360"/>
        <v>IC.IT.270109</v>
      </c>
      <c r="K4633" s="170" t="s">
        <v>12175</v>
      </c>
      <c r="L4633" s="145" t="str">
        <f t="shared" si="361"/>
        <v xml:space="preserve">     Red</v>
      </c>
      <c r="M4633" s="171" t="str">
        <f t="shared" si="362"/>
        <v>PI.IC.IT.270109.01</v>
      </c>
      <c r="N4633" s="171"/>
      <c r="O4633" s="171" t="str">
        <f t="shared" si="363"/>
        <v>PH.IC.IT.270109.01</v>
      </c>
      <c r="Q4633" s="171" t="str">
        <f t="shared" si="364"/>
        <v>CL.IC.IT.270109.01</v>
      </c>
      <c r="AR4633" s="145" t="s">
        <v>12773</v>
      </c>
      <c r="AS4633" s="145">
        <v>1749</v>
      </c>
    </row>
    <row r="4634" spans="1:45" s="145" customFormat="1" ht="16">
      <c r="A4634" s="145" t="s">
        <v>9344</v>
      </c>
      <c r="C4634" s="170" t="s">
        <v>9143</v>
      </c>
      <c r="E4634" s="170" t="s">
        <v>12175</v>
      </c>
      <c r="F4634" s="145" t="s">
        <v>14663</v>
      </c>
      <c r="G4634" s="145" t="s">
        <v>11180</v>
      </c>
      <c r="H4634" s="170" t="s">
        <v>11829</v>
      </c>
      <c r="I4634" s="145" t="s">
        <v>11181</v>
      </c>
      <c r="J4634" s="171" t="str">
        <f t="shared" si="360"/>
        <v>IC.IT.270110</v>
      </c>
      <c r="K4634" s="170" t="s">
        <v>12175</v>
      </c>
      <c r="L4634" s="145" t="str">
        <f t="shared" si="361"/>
        <v xml:space="preserve">     Pink</v>
      </c>
      <c r="M4634" s="171" t="str">
        <f t="shared" si="362"/>
        <v>PI.IC.IT.270110.01</v>
      </c>
      <c r="N4634" s="171"/>
      <c r="O4634" s="171" t="str">
        <f t="shared" si="363"/>
        <v>PH.IC.IT.270110.01</v>
      </c>
      <c r="Q4634" s="171" t="str">
        <f t="shared" si="364"/>
        <v>CL.IC.IT.270110.01</v>
      </c>
      <c r="AR4634" s="145" t="s">
        <v>12773</v>
      </c>
      <c r="AS4634" s="145">
        <v>1749</v>
      </c>
    </row>
    <row r="4635" spans="1:45" s="145" customFormat="1" ht="16">
      <c r="A4635" s="145" t="s">
        <v>9344</v>
      </c>
      <c r="C4635" s="170" t="s">
        <v>9143</v>
      </c>
      <c r="E4635" s="170" t="s">
        <v>12175</v>
      </c>
      <c r="F4635" s="145" t="s">
        <v>14663</v>
      </c>
      <c r="G4635" s="145" t="s">
        <v>12170</v>
      </c>
      <c r="H4635" s="170" t="s">
        <v>12099</v>
      </c>
      <c r="I4635" s="145" t="s">
        <v>12171</v>
      </c>
      <c r="J4635" s="171" t="str">
        <f t="shared" si="360"/>
        <v>IC.IT.270111</v>
      </c>
      <c r="K4635" s="170" t="s">
        <v>12175</v>
      </c>
      <c r="L4635" s="145" t="str">
        <f t="shared" si="361"/>
        <v>Not Applicable</v>
      </c>
      <c r="M4635" s="171" t="str">
        <f t="shared" si="362"/>
        <v>PI.IC.IT.270111.01</v>
      </c>
      <c r="N4635" s="171"/>
      <c r="O4635" s="171" t="str">
        <f t="shared" si="363"/>
        <v>PH.IC.IT.270111.01</v>
      </c>
      <c r="Q4635" s="171" t="str">
        <f t="shared" si="364"/>
        <v>CL.IC.IT.270111.01</v>
      </c>
      <c r="AJ4635" s="145" t="s">
        <v>12773</v>
      </c>
      <c r="AK4635" s="145">
        <v>1514</v>
      </c>
      <c r="AR4635" s="145" t="s">
        <v>12773</v>
      </c>
      <c r="AS4635" s="145">
        <v>1749</v>
      </c>
    </row>
    <row r="4636" spans="1:45" s="145" customFormat="1" ht="16">
      <c r="A4636" s="145" t="s">
        <v>9344</v>
      </c>
      <c r="C4636" s="170" t="s">
        <v>9143</v>
      </c>
      <c r="D4636" s="145" t="s">
        <v>3824</v>
      </c>
      <c r="E4636" s="170" t="s">
        <v>1863</v>
      </c>
      <c r="F4636" s="145" t="s">
        <v>14663</v>
      </c>
      <c r="G4636" s="145" t="s">
        <v>8745</v>
      </c>
      <c r="H4636" s="170" t="s">
        <v>11848</v>
      </c>
      <c r="I4636" s="145" t="s">
        <v>11883</v>
      </c>
      <c r="J4636" s="171" t="str">
        <f t="shared" si="360"/>
        <v>IC.IT.270201</v>
      </c>
      <c r="K4636" s="170" t="s">
        <v>12175</v>
      </c>
      <c r="L4636" s="145" t="str">
        <f t="shared" si="361"/>
        <v xml:space="preserve">     Bloody </v>
      </c>
      <c r="M4636" s="171" t="str">
        <f t="shared" si="362"/>
        <v>PI.IC.IT.270201.01</v>
      </c>
      <c r="N4636" s="171"/>
      <c r="O4636" s="171" t="str">
        <f t="shared" si="363"/>
        <v>PH.IC.IT.270201.01</v>
      </c>
      <c r="Q4636" s="171" t="str">
        <f t="shared" si="364"/>
        <v>CL.IC.IT.270201.01</v>
      </c>
      <c r="AR4636" s="145" t="s">
        <v>12773</v>
      </c>
      <c r="AS4636" s="145">
        <v>1749</v>
      </c>
    </row>
    <row r="4637" spans="1:45" s="145" customFormat="1" ht="16">
      <c r="A4637" s="145" t="s">
        <v>9344</v>
      </c>
      <c r="C4637" s="170" t="s">
        <v>9143</v>
      </c>
      <c r="E4637" s="170" t="s">
        <v>1863</v>
      </c>
      <c r="F4637" s="145" t="s">
        <v>14663</v>
      </c>
      <c r="G4637" s="145" t="s">
        <v>11884</v>
      </c>
      <c r="H4637" s="170" t="s">
        <v>12030</v>
      </c>
      <c r="I4637" s="145" t="s">
        <v>11546</v>
      </c>
      <c r="J4637" s="171" t="str">
        <f t="shared" si="360"/>
        <v>IC.IT.270202</v>
      </c>
      <c r="K4637" s="170" t="s">
        <v>12175</v>
      </c>
      <c r="L4637" s="145" t="str">
        <f t="shared" si="361"/>
        <v xml:space="preserve">     Serosanguinous</v>
      </c>
      <c r="M4637" s="171" t="str">
        <f t="shared" si="362"/>
        <v>PI.IC.IT.270202.01</v>
      </c>
      <c r="N4637" s="171"/>
      <c r="O4637" s="171" t="str">
        <f t="shared" si="363"/>
        <v>PH.IC.IT.270202.01</v>
      </c>
      <c r="Q4637" s="171" t="str">
        <f t="shared" si="364"/>
        <v>CL.IC.IT.270202.01</v>
      </c>
      <c r="AR4637" s="145" t="s">
        <v>12773</v>
      </c>
      <c r="AS4637" s="145">
        <v>1749</v>
      </c>
    </row>
    <row r="4638" spans="1:45" s="145" customFormat="1" ht="16">
      <c r="A4638" s="145" t="s">
        <v>9344</v>
      </c>
      <c r="C4638" s="170" t="s">
        <v>9143</v>
      </c>
      <c r="E4638" s="170" t="s">
        <v>1863</v>
      </c>
      <c r="F4638" s="145" t="s">
        <v>14663</v>
      </c>
      <c r="G4638" s="145" t="s">
        <v>11547</v>
      </c>
      <c r="H4638" s="170" t="s">
        <v>12032</v>
      </c>
      <c r="I4638" s="145" t="s">
        <v>11548</v>
      </c>
      <c r="J4638" s="171" t="str">
        <f t="shared" si="360"/>
        <v>IC.IT.270203</v>
      </c>
      <c r="K4638" s="170" t="s">
        <v>12175</v>
      </c>
      <c r="L4638" s="145" t="str">
        <f t="shared" si="361"/>
        <v xml:space="preserve">     Serous</v>
      </c>
      <c r="M4638" s="171" t="str">
        <f t="shared" si="362"/>
        <v>PI.IC.IT.270203.01</v>
      </c>
      <c r="N4638" s="171"/>
      <c r="O4638" s="171" t="str">
        <f t="shared" si="363"/>
        <v>PH.IC.IT.270203.01</v>
      </c>
      <c r="Q4638" s="171" t="str">
        <f t="shared" si="364"/>
        <v>CL.IC.IT.270203.01</v>
      </c>
      <c r="AR4638" s="145" t="s">
        <v>12773</v>
      </c>
      <c r="AS4638" s="145">
        <v>1749</v>
      </c>
    </row>
    <row r="4639" spans="1:45" s="145" customFormat="1" ht="16">
      <c r="A4639" s="145" t="s">
        <v>9344</v>
      </c>
      <c r="C4639" s="170" t="s">
        <v>9143</v>
      </c>
      <c r="E4639" s="170" t="s">
        <v>1863</v>
      </c>
      <c r="F4639" s="145" t="s">
        <v>14663</v>
      </c>
      <c r="G4639" s="145" t="s">
        <v>11551</v>
      </c>
      <c r="H4639" s="170" t="s">
        <v>12028</v>
      </c>
      <c r="I4639" s="145" t="s">
        <v>11552</v>
      </c>
      <c r="J4639" s="171" t="str">
        <f t="shared" si="360"/>
        <v>IC.IT.270204</v>
      </c>
      <c r="K4639" s="170" t="s">
        <v>12175</v>
      </c>
      <c r="L4639" s="145" t="str">
        <f t="shared" si="361"/>
        <v xml:space="preserve">     Cloudy</v>
      </c>
      <c r="M4639" s="171" t="str">
        <f t="shared" si="362"/>
        <v>PI.IC.IT.270204.01</v>
      </c>
      <c r="N4639" s="171"/>
      <c r="O4639" s="171" t="str">
        <f t="shared" si="363"/>
        <v>PH.IC.IT.270204.01</v>
      </c>
      <c r="Q4639" s="171" t="str">
        <f t="shared" si="364"/>
        <v>CL.IC.IT.270204.01</v>
      </c>
      <c r="AR4639" s="145" t="s">
        <v>12773</v>
      </c>
      <c r="AS4639" s="145">
        <v>1749</v>
      </c>
    </row>
    <row r="4640" spans="1:45" s="145" customFormat="1" ht="16">
      <c r="A4640" s="145" t="s">
        <v>9344</v>
      </c>
      <c r="C4640" s="170" t="s">
        <v>9143</v>
      </c>
      <c r="E4640" s="170" t="s">
        <v>1863</v>
      </c>
      <c r="F4640" s="145" t="s">
        <v>14663</v>
      </c>
      <c r="G4640" s="145" t="s">
        <v>11553</v>
      </c>
      <c r="H4640" s="170" t="s">
        <v>12210</v>
      </c>
      <c r="I4640" s="145" t="s">
        <v>11554</v>
      </c>
      <c r="J4640" s="171" t="str">
        <f t="shared" si="360"/>
        <v>IC.IT.270205</v>
      </c>
      <c r="K4640" s="170" t="s">
        <v>12175</v>
      </c>
      <c r="L4640" s="145" t="str">
        <f t="shared" si="361"/>
        <v xml:space="preserve">     Purulent</v>
      </c>
      <c r="M4640" s="171" t="str">
        <f t="shared" si="362"/>
        <v>PI.IC.IT.270205.01</v>
      </c>
      <c r="N4640" s="171"/>
      <c r="O4640" s="171" t="str">
        <f t="shared" si="363"/>
        <v>PH.IC.IT.270205.01</v>
      </c>
      <c r="Q4640" s="171" t="str">
        <f t="shared" si="364"/>
        <v>CL.IC.IT.270205.01</v>
      </c>
      <c r="AR4640" s="145" t="s">
        <v>12773</v>
      </c>
      <c r="AS4640" s="145">
        <v>1749</v>
      </c>
    </row>
    <row r="4641" spans="1:45" s="145" customFormat="1" ht="16">
      <c r="A4641" s="145" t="s">
        <v>9344</v>
      </c>
      <c r="C4641" s="170" t="s">
        <v>9143</v>
      </c>
      <c r="E4641" s="170" t="s">
        <v>1863</v>
      </c>
      <c r="F4641" s="145" t="s">
        <v>14663</v>
      </c>
      <c r="G4641" s="145" t="s">
        <v>11395</v>
      </c>
      <c r="H4641" s="170" t="s">
        <v>12212</v>
      </c>
      <c r="I4641" s="145" t="s">
        <v>11396</v>
      </c>
      <c r="J4641" s="171" t="str">
        <f t="shared" si="360"/>
        <v>IC.IT.270206</v>
      </c>
      <c r="K4641" s="170" t="s">
        <v>12175</v>
      </c>
      <c r="L4641" s="145" t="str">
        <f t="shared" si="361"/>
        <v xml:space="preserve">     Viscous</v>
      </c>
      <c r="M4641" s="171" t="str">
        <f t="shared" si="362"/>
        <v>PI.IC.IT.270206.01</v>
      </c>
      <c r="N4641" s="171"/>
      <c r="O4641" s="171" t="str">
        <f t="shared" si="363"/>
        <v>PH.IC.IT.270206.01</v>
      </c>
      <c r="Q4641" s="171" t="str">
        <f t="shared" si="364"/>
        <v>CL.IC.IT.270206.01</v>
      </c>
      <c r="AR4641" s="145" t="s">
        <v>12773</v>
      </c>
      <c r="AS4641" s="145">
        <v>1749</v>
      </c>
    </row>
    <row r="4642" spans="1:45" s="145" customFormat="1" ht="16">
      <c r="A4642" s="145" t="s">
        <v>9344</v>
      </c>
      <c r="C4642" s="170" t="s">
        <v>9143</v>
      </c>
      <c r="E4642" s="170" t="s">
        <v>1863</v>
      </c>
      <c r="F4642" s="145" t="s">
        <v>14663</v>
      </c>
      <c r="G4642" s="145" t="s">
        <v>12170</v>
      </c>
      <c r="H4642" s="170" t="s">
        <v>12225</v>
      </c>
      <c r="I4642" s="145" t="s">
        <v>12171</v>
      </c>
      <c r="J4642" s="171" t="str">
        <f t="shared" si="360"/>
        <v>IC.IT.270207</v>
      </c>
      <c r="K4642" s="170" t="s">
        <v>12175</v>
      </c>
      <c r="L4642" s="145" t="str">
        <f t="shared" si="361"/>
        <v>Not Applicable</v>
      </c>
      <c r="M4642" s="171" t="str">
        <f t="shared" si="362"/>
        <v>PI.IC.IT.270207.01</v>
      </c>
      <c r="N4642" s="171"/>
      <c r="O4642" s="171" t="str">
        <f t="shared" si="363"/>
        <v>PH.IC.IT.270207.01</v>
      </c>
      <c r="Q4642" s="171" t="str">
        <f t="shared" si="364"/>
        <v>CL.IC.IT.270207.01</v>
      </c>
      <c r="AJ4642" s="145" t="s">
        <v>12773</v>
      </c>
      <c r="AK4642" s="145">
        <v>1514</v>
      </c>
      <c r="AR4642" s="145" t="s">
        <v>12773</v>
      </c>
      <c r="AS4642" s="145">
        <v>1749</v>
      </c>
    </row>
    <row r="4643" spans="1:45" s="145" customFormat="1" ht="16">
      <c r="A4643" s="145" t="s">
        <v>9344</v>
      </c>
      <c r="C4643" s="170" t="s">
        <v>9143</v>
      </c>
      <c r="D4643" s="145" t="s">
        <v>14532</v>
      </c>
      <c r="E4643" s="170" t="s">
        <v>12185</v>
      </c>
      <c r="F4643" s="145" t="s">
        <v>14663</v>
      </c>
      <c r="G4643" s="145" t="s">
        <v>11363</v>
      </c>
      <c r="H4643" s="170" t="s">
        <v>11848</v>
      </c>
      <c r="I4643" s="145" t="s">
        <v>12157</v>
      </c>
      <c r="J4643" s="171" t="str">
        <f t="shared" si="360"/>
        <v>IC.IT.270301</v>
      </c>
      <c r="K4643" s="170" t="s">
        <v>12175</v>
      </c>
      <c r="L4643" s="145" t="str">
        <f t="shared" si="361"/>
        <v xml:space="preserve">     None</v>
      </c>
      <c r="M4643" s="171" t="str">
        <f t="shared" si="362"/>
        <v>PI.IC.IT.270301.01</v>
      </c>
      <c r="N4643" s="171"/>
      <c r="O4643" s="171" t="str">
        <f t="shared" si="363"/>
        <v>PH.IC.IT.270301.01</v>
      </c>
      <c r="Q4643" s="171" t="str">
        <f t="shared" si="364"/>
        <v>CL.IC.IT.270301.01</v>
      </c>
      <c r="AR4643" s="145" t="s">
        <v>12773</v>
      </c>
      <c r="AS4643" s="145">
        <v>1749</v>
      </c>
    </row>
    <row r="4644" spans="1:45" s="145" customFormat="1" ht="16">
      <c r="A4644" s="145" t="s">
        <v>9344</v>
      </c>
      <c r="C4644" s="170" t="s">
        <v>9143</v>
      </c>
      <c r="E4644" s="170" t="s">
        <v>12185</v>
      </c>
      <c r="F4644" s="145" t="s">
        <v>14663</v>
      </c>
      <c r="G4644" s="145" t="s">
        <v>11399</v>
      </c>
      <c r="H4644" s="170" t="s">
        <v>12030</v>
      </c>
      <c r="I4644" s="145" t="s">
        <v>11400</v>
      </c>
      <c r="J4644" s="171" t="str">
        <f t="shared" si="360"/>
        <v>IC.IT.270302</v>
      </c>
      <c r="K4644" s="170" t="s">
        <v>12175</v>
      </c>
      <c r="L4644" s="145" t="str">
        <f t="shared" si="361"/>
        <v xml:space="preserve">     Scant amount drainage</v>
      </c>
      <c r="M4644" s="171" t="str">
        <f t="shared" si="362"/>
        <v>PI.IC.IT.270302.01</v>
      </c>
      <c r="N4644" s="171"/>
      <c r="O4644" s="171" t="str">
        <f t="shared" si="363"/>
        <v>PH.IC.IT.270302.01</v>
      </c>
      <c r="Q4644" s="171" t="str">
        <f t="shared" si="364"/>
        <v>CL.IC.IT.270302.01</v>
      </c>
      <c r="AR4644" s="145" t="s">
        <v>12773</v>
      </c>
      <c r="AS4644" s="145">
        <v>1749</v>
      </c>
    </row>
    <row r="4645" spans="1:45" s="145" customFormat="1" ht="16">
      <c r="A4645" s="145" t="s">
        <v>9344</v>
      </c>
      <c r="C4645" s="170" t="s">
        <v>9143</v>
      </c>
      <c r="E4645" s="170" t="s">
        <v>12185</v>
      </c>
      <c r="F4645" s="145" t="s">
        <v>14663</v>
      </c>
      <c r="G4645" s="145" t="s">
        <v>11401</v>
      </c>
      <c r="H4645" s="170" t="s">
        <v>12032</v>
      </c>
      <c r="I4645" s="145" t="s">
        <v>11730</v>
      </c>
      <c r="J4645" s="171" t="str">
        <f t="shared" si="360"/>
        <v>IC.IT.270303</v>
      </c>
      <c r="K4645" s="170" t="s">
        <v>12175</v>
      </c>
      <c r="L4645" s="145" t="str">
        <f t="shared" si="361"/>
        <v xml:space="preserve">     Small amount drainage</v>
      </c>
      <c r="M4645" s="171" t="str">
        <f t="shared" si="362"/>
        <v>PI.IC.IT.270303.01</v>
      </c>
      <c r="N4645" s="171"/>
      <c r="O4645" s="171" t="str">
        <f t="shared" si="363"/>
        <v>PH.IC.IT.270303.01</v>
      </c>
      <c r="Q4645" s="171" t="str">
        <f t="shared" si="364"/>
        <v>CL.IC.IT.270303.01</v>
      </c>
      <c r="AR4645" s="145" t="s">
        <v>12773</v>
      </c>
      <c r="AS4645" s="145">
        <v>1749</v>
      </c>
    </row>
    <row r="4646" spans="1:45" s="145" customFormat="1" ht="16">
      <c r="A4646" s="145" t="s">
        <v>9344</v>
      </c>
      <c r="C4646" s="170" t="s">
        <v>9143</v>
      </c>
      <c r="E4646" s="170" t="s">
        <v>12185</v>
      </c>
      <c r="F4646" s="145" t="s">
        <v>14663</v>
      </c>
      <c r="G4646" s="145" t="s">
        <v>11731</v>
      </c>
      <c r="H4646" s="170" t="s">
        <v>12028</v>
      </c>
      <c r="I4646" s="145" t="s">
        <v>11732</v>
      </c>
      <c r="J4646" s="171" t="str">
        <f t="shared" si="360"/>
        <v>IC.IT.270304</v>
      </c>
      <c r="K4646" s="170" t="s">
        <v>12175</v>
      </c>
      <c r="L4646" s="145" t="str">
        <f t="shared" si="361"/>
        <v xml:space="preserve">     Moderate amount drainage</v>
      </c>
      <c r="M4646" s="171" t="str">
        <f t="shared" si="362"/>
        <v>PI.IC.IT.270304.01</v>
      </c>
      <c r="N4646" s="171"/>
      <c r="O4646" s="171" t="str">
        <f t="shared" si="363"/>
        <v>PH.IC.IT.270304.01</v>
      </c>
      <c r="Q4646" s="171" t="str">
        <f t="shared" si="364"/>
        <v>CL.IC.IT.270304.01</v>
      </c>
      <c r="AR4646" s="145" t="s">
        <v>12773</v>
      </c>
      <c r="AS4646" s="145">
        <v>1749</v>
      </c>
    </row>
    <row r="4647" spans="1:45" s="145" customFormat="1" ht="16">
      <c r="A4647" s="145" t="s">
        <v>9344</v>
      </c>
      <c r="C4647" s="170" t="s">
        <v>9143</v>
      </c>
      <c r="E4647" s="170" t="s">
        <v>12185</v>
      </c>
      <c r="F4647" s="145" t="s">
        <v>14663</v>
      </c>
      <c r="G4647" s="145" t="s">
        <v>11733</v>
      </c>
      <c r="H4647" s="170" t="s">
        <v>12210</v>
      </c>
      <c r="I4647" s="145" t="s">
        <v>11734</v>
      </c>
      <c r="J4647" s="171" t="str">
        <f t="shared" si="360"/>
        <v>IC.IT.270305</v>
      </c>
      <c r="K4647" s="170" t="s">
        <v>12175</v>
      </c>
      <c r="L4647" s="145" t="str">
        <f t="shared" si="361"/>
        <v xml:space="preserve">     Large amount drainage</v>
      </c>
      <c r="M4647" s="171" t="str">
        <f t="shared" si="362"/>
        <v>PI.IC.IT.270305.01</v>
      </c>
      <c r="N4647" s="171"/>
      <c r="O4647" s="171" t="str">
        <f t="shared" si="363"/>
        <v>PH.IC.IT.270305.01</v>
      </c>
      <c r="Q4647" s="171" t="str">
        <f t="shared" si="364"/>
        <v>CL.IC.IT.270305.01</v>
      </c>
      <c r="AR4647" s="145" t="s">
        <v>12773</v>
      </c>
      <c r="AS4647" s="145">
        <v>1749</v>
      </c>
    </row>
    <row r="4648" spans="1:45" s="145" customFormat="1" ht="16">
      <c r="A4648" s="145" t="s">
        <v>9344</v>
      </c>
      <c r="C4648" s="170" t="s">
        <v>9143</v>
      </c>
      <c r="E4648" s="170" t="s">
        <v>12185</v>
      </c>
      <c r="F4648" s="145" t="s">
        <v>14663</v>
      </c>
      <c r="G4648" s="145" t="s">
        <v>11932</v>
      </c>
      <c r="H4648" s="170" t="s">
        <v>12212</v>
      </c>
      <c r="I4648" s="145" t="s">
        <v>11933</v>
      </c>
      <c r="J4648" s="171" t="str">
        <f t="shared" si="360"/>
        <v>IC.IT.270306</v>
      </c>
      <c r="K4648" s="170" t="s">
        <v>12175</v>
      </c>
      <c r="L4648" s="145" t="str">
        <f t="shared" si="361"/>
        <v xml:space="preserve">     Copious amount drainage</v>
      </c>
      <c r="M4648" s="171" t="str">
        <f t="shared" si="362"/>
        <v>PI.IC.IT.270306.01</v>
      </c>
      <c r="N4648" s="171"/>
      <c r="O4648" s="171" t="str">
        <f t="shared" si="363"/>
        <v>PH.IC.IT.270306.01</v>
      </c>
      <c r="Q4648" s="171" t="str">
        <f t="shared" si="364"/>
        <v>CL.IC.IT.270306.01</v>
      </c>
      <c r="AR4648" s="145" t="s">
        <v>12773</v>
      </c>
      <c r="AS4648" s="145">
        <v>1749</v>
      </c>
    </row>
    <row r="4649" spans="1:45" s="145" customFormat="1" ht="16">
      <c r="A4649" s="145" t="s">
        <v>9344</v>
      </c>
      <c r="C4649" s="170" t="s">
        <v>9143</v>
      </c>
      <c r="D4649" s="145" t="s">
        <v>14545</v>
      </c>
      <c r="E4649" s="170" t="s">
        <v>11</v>
      </c>
      <c r="F4649" s="145" t="s">
        <v>14663</v>
      </c>
      <c r="G4649" s="145" t="s">
        <v>9743</v>
      </c>
      <c r="H4649" s="170" t="s">
        <v>11848</v>
      </c>
      <c r="I4649" s="145" t="s">
        <v>8746</v>
      </c>
      <c r="J4649" s="171" t="str">
        <f t="shared" si="360"/>
        <v>IC.IT.270401</v>
      </c>
      <c r="K4649" s="170" t="s">
        <v>12175</v>
      </c>
      <c r="L4649" s="145" t="str">
        <f t="shared" si="361"/>
        <v xml:space="preserve">      None</v>
      </c>
      <c r="M4649" s="171" t="str">
        <f t="shared" si="362"/>
        <v>PI.IC.IT.270401.01</v>
      </c>
      <c r="N4649" s="171"/>
      <c r="O4649" s="171" t="str">
        <f t="shared" si="363"/>
        <v>PH.IC.IT.270401.01</v>
      </c>
      <c r="Q4649" s="171" t="str">
        <f t="shared" si="364"/>
        <v>CL.IC.IT.270401.01</v>
      </c>
      <c r="AR4649" s="145" t="s">
        <v>12773</v>
      </c>
      <c r="AS4649" s="145">
        <v>1749</v>
      </c>
    </row>
    <row r="4650" spans="1:45" s="145" customFormat="1" ht="16">
      <c r="A4650" s="145" t="s">
        <v>9344</v>
      </c>
      <c r="C4650" s="170" t="s">
        <v>9143</v>
      </c>
      <c r="E4650" s="170" t="s">
        <v>11</v>
      </c>
      <c r="F4650" s="145" t="s">
        <v>14663</v>
      </c>
      <c r="G4650" s="145" t="s">
        <v>11234</v>
      </c>
      <c r="H4650" s="170" t="s">
        <v>12030</v>
      </c>
      <c r="I4650" s="145" t="s">
        <v>11235</v>
      </c>
      <c r="J4650" s="171" t="str">
        <f t="shared" si="360"/>
        <v>IC.IT.270402</v>
      </c>
      <c r="K4650" s="170" t="s">
        <v>12175</v>
      </c>
      <c r="L4650" s="145" t="str">
        <f t="shared" si="361"/>
        <v xml:space="preserve">     Foul</v>
      </c>
      <c r="M4650" s="171" t="str">
        <f t="shared" si="362"/>
        <v>PI.IC.IT.270402.01</v>
      </c>
      <c r="N4650" s="171"/>
      <c r="O4650" s="171" t="str">
        <f t="shared" si="363"/>
        <v>PH.IC.IT.270402.01</v>
      </c>
      <c r="Q4650" s="171" t="str">
        <f t="shared" si="364"/>
        <v>CL.IC.IT.270402.01</v>
      </c>
      <c r="AR4650" s="145" t="s">
        <v>12773</v>
      </c>
      <c r="AS4650" s="145">
        <v>1749</v>
      </c>
    </row>
    <row r="4651" spans="1:45" s="145" customFormat="1" ht="16">
      <c r="A4651" s="145" t="s">
        <v>9344</v>
      </c>
      <c r="C4651" s="170" t="s">
        <v>9143</v>
      </c>
      <c r="E4651" s="170" t="s">
        <v>11</v>
      </c>
      <c r="F4651" s="145" t="s">
        <v>14663</v>
      </c>
      <c r="G4651" s="145" t="s">
        <v>12170</v>
      </c>
      <c r="H4651" s="170" t="s">
        <v>12032</v>
      </c>
      <c r="I4651" s="145" t="s">
        <v>12171</v>
      </c>
      <c r="J4651" s="171" t="str">
        <f t="shared" si="360"/>
        <v>IC.IT.270403</v>
      </c>
      <c r="K4651" s="170" t="s">
        <v>12175</v>
      </c>
      <c r="L4651" s="145" t="str">
        <f t="shared" si="361"/>
        <v>Not Applicable</v>
      </c>
      <c r="M4651" s="171" t="str">
        <f t="shared" si="362"/>
        <v>PI.IC.IT.270403.01</v>
      </c>
      <c r="N4651" s="171"/>
      <c r="O4651" s="171" t="str">
        <f t="shared" si="363"/>
        <v>PH.IC.IT.270403.01</v>
      </c>
      <c r="Q4651" s="171" t="str">
        <f t="shared" si="364"/>
        <v>CL.IC.IT.270403.01</v>
      </c>
      <c r="AJ4651" s="145" t="s">
        <v>12773</v>
      </c>
      <c r="AK4651" s="145">
        <v>1515</v>
      </c>
      <c r="AR4651" s="145" t="s">
        <v>12773</v>
      </c>
      <c r="AS4651" s="145">
        <v>1749</v>
      </c>
    </row>
    <row r="4652" spans="1:45" s="145" customFormat="1" ht="16">
      <c r="A4652" s="145" t="s">
        <v>9344</v>
      </c>
      <c r="C4652" s="170" t="s">
        <v>9143</v>
      </c>
      <c r="D4652" s="145" t="s">
        <v>7851</v>
      </c>
      <c r="E4652" s="170" t="s">
        <v>212</v>
      </c>
      <c r="F4652" s="145" t="s">
        <v>14614</v>
      </c>
      <c r="G4652" s="145" t="s">
        <v>11572</v>
      </c>
      <c r="H4652" s="170" t="s">
        <v>11848</v>
      </c>
      <c r="I4652" s="145" t="s">
        <v>11573</v>
      </c>
      <c r="J4652" s="171" t="str">
        <f t="shared" si="360"/>
        <v>IC.IT.270501</v>
      </c>
      <c r="K4652" s="170" t="s">
        <v>12175</v>
      </c>
      <c r="L4652" s="145" t="str">
        <f t="shared" si="361"/>
        <v xml:space="preserve">     None (open to air)</v>
      </c>
      <c r="M4652" s="171" t="str">
        <f t="shared" si="362"/>
        <v>PI.IC.IT.270501.01</v>
      </c>
      <c r="N4652" s="171"/>
      <c r="O4652" s="171" t="str">
        <f t="shared" si="363"/>
        <v>PH.IC.IT.270501.01</v>
      </c>
      <c r="Q4652" s="171" t="str">
        <f t="shared" si="364"/>
        <v>CL.IC.IT.270501.01</v>
      </c>
      <c r="AR4652" s="145" t="s">
        <v>12773</v>
      </c>
      <c r="AS4652" s="145">
        <v>1749</v>
      </c>
    </row>
    <row r="4653" spans="1:45" s="145" customFormat="1" ht="16">
      <c r="A4653" s="145" t="s">
        <v>9344</v>
      </c>
      <c r="C4653" s="170" t="s">
        <v>9143</v>
      </c>
      <c r="E4653" s="170" t="s">
        <v>212</v>
      </c>
      <c r="F4653" s="145" t="s">
        <v>14614</v>
      </c>
      <c r="G4653" s="145" t="s">
        <v>8760</v>
      </c>
      <c r="H4653" s="170" t="s">
        <v>12030</v>
      </c>
      <c r="I4653" s="145" t="s">
        <v>11569</v>
      </c>
      <c r="J4653" s="171" t="str">
        <f t="shared" si="360"/>
        <v>IC.IT.270502</v>
      </c>
      <c r="K4653" s="170" t="s">
        <v>12175</v>
      </c>
      <c r="L4653" s="145" t="str">
        <f t="shared" si="361"/>
        <v xml:space="preserve">     Pressure (Unna Boot)</v>
      </c>
      <c r="M4653" s="171" t="str">
        <f t="shared" si="362"/>
        <v>PI.IC.IT.270502.01</v>
      </c>
      <c r="N4653" s="171"/>
      <c r="O4653" s="171" t="str">
        <f t="shared" si="363"/>
        <v>PH.IC.IT.270502.01</v>
      </c>
      <c r="Q4653" s="171" t="str">
        <f t="shared" si="364"/>
        <v>CL.IC.IT.270502.01</v>
      </c>
      <c r="AR4653" s="145" t="s">
        <v>12773</v>
      </c>
      <c r="AS4653" s="145">
        <v>1749</v>
      </c>
    </row>
    <row r="4654" spans="1:45" s="145" customFormat="1" ht="16">
      <c r="A4654" s="145" t="s">
        <v>9344</v>
      </c>
      <c r="C4654" s="170" t="s">
        <v>9143</v>
      </c>
      <c r="E4654" s="170" t="s">
        <v>212</v>
      </c>
      <c r="F4654" s="145" t="s">
        <v>14614</v>
      </c>
      <c r="G4654" s="145" t="s">
        <v>11445</v>
      </c>
      <c r="H4654" s="170" t="s">
        <v>12032</v>
      </c>
      <c r="I4654" s="145" t="s">
        <v>11446</v>
      </c>
      <c r="J4654" s="171" t="str">
        <f t="shared" si="360"/>
        <v>IC.IT.270503</v>
      </c>
      <c r="K4654" s="170" t="s">
        <v>12175</v>
      </c>
      <c r="L4654" s="145" t="str">
        <f t="shared" si="361"/>
        <v xml:space="preserve">     Antimicrobial</v>
      </c>
      <c r="M4654" s="171" t="str">
        <f t="shared" si="362"/>
        <v>PI.IC.IT.270503.01</v>
      </c>
      <c r="N4654" s="171"/>
      <c r="O4654" s="171" t="str">
        <f t="shared" si="363"/>
        <v>PH.IC.IT.270503.01</v>
      </c>
      <c r="Q4654" s="171" t="str">
        <f t="shared" si="364"/>
        <v>CL.IC.IT.270503.01</v>
      </c>
      <c r="AR4654" s="145" t="s">
        <v>12773</v>
      </c>
      <c r="AS4654" s="145">
        <v>1749</v>
      </c>
    </row>
    <row r="4655" spans="1:45" s="145" customFormat="1" ht="16">
      <c r="A4655" s="145" t="s">
        <v>9344</v>
      </c>
      <c r="C4655" s="170" t="s">
        <v>9143</v>
      </c>
      <c r="E4655" s="170" t="s">
        <v>212</v>
      </c>
      <c r="F4655" s="145" t="s">
        <v>14614</v>
      </c>
      <c r="G4655" s="145" t="s">
        <v>11566</v>
      </c>
      <c r="H4655" s="170" t="s">
        <v>12028</v>
      </c>
      <c r="I4655" s="145" t="s">
        <v>11567</v>
      </c>
      <c r="J4655" s="171" t="str">
        <f t="shared" si="360"/>
        <v>IC.IT.270504</v>
      </c>
      <c r="K4655" s="170" t="s">
        <v>12175</v>
      </c>
      <c r="L4655" s="145" t="str">
        <f t="shared" si="361"/>
        <v xml:space="preserve">     Gauze</v>
      </c>
      <c r="M4655" s="171" t="str">
        <f t="shared" si="362"/>
        <v>PI.IC.IT.270504.01</v>
      </c>
      <c r="N4655" s="171"/>
      <c r="O4655" s="171" t="str">
        <f t="shared" si="363"/>
        <v>PH.IC.IT.270504.01</v>
      </c>
      <c r="Q4655" s="171" t="str">
        <f t="shared" si="364"/>
        <v>CL.IC.IT.270504.01</v>
      </c>
      <c r="AR4655" s="145" t="s">
        <v>12773</v>
      </c>
      <c r="AS4655" s="145">
        <v>1749</v>
      </c>
    </row>
    <row r="4656" spans="1:45" s="145" customFormat="1" ht="16">
      <c r="A4656" s="145" t="s">
        <v>9344</v>
      </c>
      <c r="C4656" s="170" t="s">
        <v>9143</v>
      </c>
      <c r="E4656" s="170" t="s">
        <v>212</v>
      </c>
      <c r="F4656" s="145" t="s">
        <v>14614</v>
      </c>
      <c r="G4656" s="145" t="s">
        <v>11069</v>
      </c>
      <c r="H4656" s="170" t="s">
        <v>12210</v>
      </c>
      <c r="I4656" s="145" t="s">
        <v>11070</v>
      </c>
      <c r="J4656" s="171" t="str">
        <f t="shared" si="360"/>
        <v>IC.IT.270505</v>
      </c>
      <c r="K4656" s="170" t="s">
        <v>12175</v>
      </c>
      <c r="L4656" s="145" t="str">
        <f t="shared" si="361"/>
        <v xml:space="preserve">     Transparent (Opsite, Tegaderm)</v>
      </c>
      <c r="M4656" s="171" t="str">
        <f t="shared" si="362"/>
        <v>PI.IC.IT.270505.01</v>
      </c>
      <c r="N4656" s="171"/>
      <c r="O4656" s="171" t="str">
        <f t="shared" si="363"/>
        <v>PH.IC.IT.270505.01</v>
      </c>
      <c r="Q4656" s="171" t="str">
        <f t="shared" si="364"/>
        <v>CL.IC.IT.270505.01</v>
      </c>
      <c r="AR4656" s="145" t="s">
        <v>12773</v>
      </c>
      <c r="AS4656" s="145">
        <v>1749</v>
      </c>
    </row>
    <row r="4657" spans="1:45" s="145" customFormat="1" ht="16">
      <c r="A4657" s="145" t="s">
        <v>9344</v>
      </c>
      <c r="C4657" s="170" t="s">
        <v>9143</v>
      </c>
      <c r="E4657" s="170" t="s">
        <v>212</v>
      </c>
      <c r="F4657" s="145" t="s">
        <v>14614</v>
      </c>
      <c r="G4657" s="145" t="s">
        <v>13078</v>
      </c>
      <c r="H4657" s="170" t="s">
        <v>12212</v>
      </c>
      <c r="I4657" s="145" t="s">
        <v>11571</v>
      </c>
      <c r="J4657" s="171" t="str">
        <f t="shared" si="360"/>
        <v>IC.IT.270506</v>
      </c>
      <c r="K4657" s="170" t="s">
        <v>12175</v>
      </c>
      <c r="L4657" s="145" t="str">
        <f t="shared" si="361"/>
        <v xml:space="preserve">     Antimicrobial disk</v>
      </c>
      <c r="M4657" s="171" t="str">
        <f t="shared" si="362"/>
        <v>PI.IC.IT.270506.01</v>
      </c>
      <c r="N4657" s="171"/>
      <c r="O4657" s="171" t="str">
        <f t="shared" si="363"/>
        <v>PH.IC.IT.270506.01</v>
      </c>
      <c r="Q4657" s="171" t="str">
        <f t="shared" si="364"/>
        <v>CL.IC.IT.270506.01</v>
      </c>
      <c r="AR4657" s="145" t="s">
        <v>12773</v>
      </c>
      <c r="AS4657" s="145">
        <v>1749</v>
      </c>
    </row>
    <row r="4658" spans="1:45" s="145" customFormat="1" ht="16">
      <c r="A4658" s="145" t="s">
        <v>9344</v>
      </c>
      <c r="C4658" s="170" t="s">
        <v>9143</v>
      </c>
      <c r="E4658" s="170" t="s">
        <v>212</v>
      </c>
      <c r="F4658" s="145" t="s">
        <v>14614</v>
      </c>
      <c r="G4658" s="145" t="s">
        <v>10695</v>
      </c>
      <c r="H4658" s="170" t="s">
        <v>12225</v>
      </c>
      <c r="I4658" s="145" t="s">
        <v>10696</v>
      </c>
      <c r="J4658" s="171" t="str">
        <f t="shared" si="360"/>
        <v>IC.IT.270507</v>
      </c>
      <c r="K4658" s="170" t="s">
        <v>12175</v>
      </c>
      <c r="L4658" s="145" t="str">
        <f t="shared" si="361"/>
        <v xml:space="preserve">     Gauze Wrap (Kerlix, Kling)</v>
      </c>
      <c r="M4658" s="171" t="str">
        <f t="shared" si="362"/>
        <v>PI.IC.IT.270507.01</v>
      </c>
      <c r="N4658" s="171"/>
      <c r="O4658" s="171" t="str">
        <f t="shared" si="363"/>
        <v>PH.IC.IT.270507.01</v>
      </c>
      <c r="Q4658" s="171" t="str">
        <f t="shared" si="364"/>
        <v>CL.IC.IT.270507.01</v>
      </c>
      <c r="AR4658" s="145" t="s">
        <v>12773</v>
      </c>
      <c r="AS4658" s="145">
        <v>1749</v>
      </c>
    </row>
    <row r="4659" spans="1:45" s="145" customFormat="1" ht="16">
      <c r="A4659" s="145" t="s">
        <v>9344</v>
      </c>
      <c r="C4659" s="170" t="s">
        <v>9143</v>
      </c>
      <c r="E4659" s="170" t="s">
        <v>212</v>
      </c>
      <c r="F4659" s="145" t="s">
        <v>14614</v>
      </c>
      <c r="G4659" s="145" t="s">
        <v>8761</v>
      </c>
      <c r="H4659" s="170" t="s">
        <v>11638</v>
      </c>
      <c r="I4659" s="145" t="s">
        <v>9795</v>
      </c>
      <c r="J4659" s="171" t="str">
        <f t="shared" si="360"/>
        <v>IC.IT.270508</v>
      </c>
      <c r="K4659" s="170" t="s">
        <v>12175</v>
      </c>
      <c r="L4659" s="145" t="str">
        <f t="shared" si="361"/>
        <v xml:space="preserve">     Foam dressing</v>
      </c>
      <c r="M4659" s="171" t="str">
        <f t="shared" si="362"/>
        <v>PI.IC.IT.270508.01</v>
      </c>
      <c r="N4659" s="171"/>
      <c r="O4659" s="171" t="str">
        <f t="shared" si="363"/>
        <v>PH.IC.IT.270508.01</v>
      </c>
      <c r="Q4659" s="171" t="str">
        <f t="shared" si="364"/>
        <v>CL.IC.IT.270508.01</v>
      </c>
      <c r="AR4659" s="145" t="s">
        <v>12773</v>
      </c>
      <c r="AS4659" s="145">
        <v>1749</v>
      </c>
    </row>
    <row r="4660" spans="1:45" s="145" customFormat="1" ht="16">
      <c r="A4660" s="145" t="s">
        <v>9344</v>
      </c>
      <c r="C4660" s="170" t="s">
        <v>9143</v>
      </c>
      <c r="E4660" s="170" t="s">
        <v>212</v>
      </c>
      <c r="F4660" s="145" t="s">
        <v>14614</v>
      </c>
      <c r="G4660" s="145" t="s">
        <v>10697</v>
      </c>
      <c r="H4660" s="170" t="s">
        <v>11639</v>
      </c>
      <c r="I4660" s="145" t="s">
        <v>10698</v>
      </c>
      <c r="J4660" s="171" t="str">
        <f t="shared" si="360"/>
        <v>IC.IT.270509</v>
      </c>
      <c r="K4660" s="170" t="s">
        <v>12175</v>
      </c>
      <c r="L4660" s="145" t="str">
        <f t="shared" si="361"/>
        <v xml:space="preserve">     Gauze Packing (Iodoform, NuGauze)</v>
      </c>
      <c r="M4660" s="171" t="str">
        <f t="shared" si="362"/>
        <v>PI.IC.IT.270509.01</v>
      </c>
      <c r="N4660" s="171"/>
      <c r="O4660" s="171" t="str">
        <f t="shared" si="363"/>
        <v>PH.IC.IT.270509.01</v>
      </c>
      <c r="Q4660" s="171" t="str">
        <f t="shared" si="364"/>
        <v>CL.IC.IT.270509.01</v>
      </c>
      <c r="AR4660" s="145" t="s">
        <v>12773</v>
      </c>
      <c r="AS4660" s="145">
        <v>1749</v>
      </c>
    </row>
    <row r="4661" spans="1:45" s="145" customFormat="1" ht="16">
      <c r="A4661" s="145" t="s">
        <v>9344</v>
      </c>
      <c r="C4661" s="170" t="s">
        <v>9143</v>
      </c>
      <c r="E4661" s="170" t="s">
        <v>212</v>
      </c>
      <c r="F4661" s="145" t="s">
        <v>14614</v>
      </c>
      <c r="G4661" s="145" t="s">
        <v>8762</v>
      </c>
      <c r="H4661" s="170" t="s">
        <v>11829</v>
      </c>
      <c r="I4661" s="145" t="s">
        <v>9507</v>
      </c>
      <c r="J4661" s="171" t="str">
        <f t="shared" si="360"/>
        <v>IC.IT.270510</v>
      </c>
      <c r="K4661" s="170" t="s">
        <v>12175</v>
      </c>
      <c r="L4661" s="145" t="str">
        <f t="shared" si="361"/>
        <v xml:space="preserve">     Hydrocolloidal (Duoderm, Restore)</v>
      </c>
      <c r="M4661" s="171" t="str">
        <f t="shared" si="362"/>
        <v>PI.IC.IT.270510.01</v>
      </c>
      <c r="N4661" s="171"/>
      <c r="O4661" s="171" t="str">
        <f t="shared" si="363"/>
        <v>PH.IC.IT.270510.01</v>
      </c>
      <c r="Q4661" s="171" t="str">
        <f t="shared" si="364"/>
        <v>CL.IC.IT.270510.01</v>
      </c>
      <c r="AR4661" s="145" t="s">
        <v>12773</v>
      </c>
      <c r="AS4661" s="145">
        <v>1749</v>
      </c>
    </row>
    <row r="4662" spans="1:45" s="145" customFormat="1" ht="16">
      <c r="A4662" s="145" t="s">
        <v>9344</v>
      </c>
      <c r="C4662" s="170" t="s">
        <v>9143</v>
      </c>
      <c r="E4662" s="170" t="s">
        <v>212</v>
      </c>
      <c r="F4662" s="145" t="s">
        <v>14614</v>
      </c>
      <c r="G4662" s="145" t="s">
        <v>13164</v>
      </c>
      <c r="H4662" s="170" t="s">
        <v>155</v>
      </c>
      <c r="I4662" s="145" t="s">
        <v>9512</v>
      </c>
      <c r="J4662" s="171" t="str">
        <f t="shared" si="360"/>
        <v>IC.IT.270511</v>
      </c>
      <c r="K4662" s="170" t="s">
        <v>12175</v>
      </c>
      <c r="L4662" s="145" t="str">
        <f t="shared" si="361"/>
        <v xml:space="preserve">     Calcium Alginate (Aquacel, Calicare)</v>
      </c>
      <c r="M4662" s="171" t="str">
        <f t="shared" si="362"/>
        <v>PI.IC.IT.270511.01</v>
      </c>
      <c r="N4662" s="171"/>
      <c r="O4662" s="171" t="str">
        <f t="shared" si="363"/>
        <v>PH.IC.IT.270511.01</v>
      </c>
      <c r="Q4662" s="171" t="str">
        <f t="shared" si="364"/>
        <v>CL.IC.IT.270511.01</v>
      </c>
      <c r="AR4662" s="145" t="s">
        <v>12773</v>
      </c>
      <c r="AS4662" s="145">
        <v>1749</v>
      </c>
    </row>
    <row r="4663" spans="1:45" s="145" customFormat="1" ht="16">
      <c r="A4663" s="145" t="s">
        <v>9344</v>
      </c>
      <c r="C4663" s="170" t="s">
        <v>9143</v>
      </c>
      <c r="E4663" s="170" t="s">
        <v>212</v>
      </c>
      <c r="F4663" s="145" t="s">
        <v>14614</v>
      </c>
      <c r="G4663" s="145" t="s">
        <v>8775</v>
      </c>
      <c r="H4663" s="170" t="s">
        <v>153</v>
      </c>
      <c r="I4663" s="145" t="s">
        <v>8776</v>
      </c>
      <c r="J4663" s="171" t="str">
        <f t="shared" si="360"/>
        <v>IC.IT.270512</v>
      </c>
      <c r="K4663" s="170" t="s">
        <v>12175</v>
      </c>
      <c r="L4663" s="145" t="str">
        <f t="shared" si="361"/>
        <v xml:space="preserve">     Hypertonic Hydrogel</v>
      </c>
      <c r="M4663" s="171" t="str">
        <f t="shared" si="362"/>
        <v>PI.IC.IT.270512.01</v>
      </c>
      <c r="N4663" s="171"/>
      <c r="O4663" s="171" t="str">
        <f t="shared" si="363"/>
        <v>PH.IC.IT.270512.01</v>
      </c>
      <c r="Q4663" s="171" t="str">
        <f t="shared" si="364"/>
        <v>CL.IC.IT.270512.01</v>
      </c>
      <c r="AR4663" s="145" t="s">
        <v>12773</v>
      </c>
      <c r="AS4663" s="145">
        <v>1749</v>
      </c>
    </row>
    <row r="4664" spans="1:45" s="145" customFormat="1" ht="16">
      <c r="A4664" s="145" t="s">
        <v>9344</v>
      </c>
      <c r="C4664" s="170" t="s">
        <v>9143</v>
      </c>
      <c r="E4664" s="170" t="s">
        <v>212</v>
      </c>
      <c r="F4664" s="145" t="s">
        <v>14614</v>
      </c>
      <c r="G4664" s="145" t="s">
        <v>8777</v>
      </c>
      <c r="H4664" s="170" t="s">
        <v>215</v>
      </c>
      <c r="I4664" s="145" t="s">
        <v>9964</v>
      </c>
      <c r="J4664" s="171" t="str">
        <f t="shared" si="360"/>
        <v>IC.IT.270513</v>
      </c>
      <c r="K4664" s="170" t="s">
        <v>12175</v>
      </c>
      <c r="L4664" s="145" t="str">
        <f t="shared" si="361"/>
        <v xml:space="preserve">     Hydrogel (Duoderm-gel)</v>
      </c>
      <c r="M4664" s="171" t="str">
        <f t="shared" si="362"/>
        <v>PI.IC.IT.270513.01</v>
      </c>
      <c r="N4664" s="171"/>
      <c r="O4664" s="171" t="str">
        <f t="shared" si="363"/>
        <v>PH.IC.IT.270513.01</v>
      </c>
      <c r="Q4664" s="171" t="str">
        <f t="shared" si="364"/>
        <v>CL.IC.IT.270513.01</v>
      </c>
      <c r="AR4664" s="145" t="s">
        <v>12773</v>
      </c>
      <c r="AS4664" s="145">
        <v>1749</v>
      </c>
    </row>
    <row r="4665" spans="1:45" s="145" customFormat="1" ht="16">
      <c r="A4665" s="145" t="s">
        <v>9344</v>
      </c>
      <c r="C4665" s="170" t="s">
        <v>9143</v>
      </c>
      <c r="E4665" s="170" t="s">
        <v>212</v>
      </c>
      <c r="F4665" s="145" t="s">
        <v>14614</v>
      </c>
      <c r="G4665" s="145" t="s">
        <v>8778</v>
      </c>
      <c r="H4665" s="170" t="s">
        <v>4082</v>
      </c>
      <c r="I4665" s="145" t="s">
        <v>9966</v>
      </c>
      <c r="J4665" s="171" t="str">
        <f t="shared" si="360"/>
        <v>IC.IT.270514</v>
      </c>
      <c r="K4665" s="170" t="s">
        <v>12175</v>
      </c>
      <c r="L4665" s="145" t="str">
        <f t="shared" si="361"/>
        <v xml:space="preserve">     Balsam of Peru (Xenaderm)</v>
      </c>
      <c r="M4665" s="171" t="str">
        <f t="shared" si="362"/>
        <v>PI.IC.IT.270514.01</v>
      </c>
      <c r="N4665" s="171"/>
      <c r="O4665" s="171" t="str">
        <f t="shared" si="363"/>
        <v>PH.IC.IT.270514.01</v>
      </c>
      <c r="Q4665" s="171" t="str">
        <f t="shared" si="364"/>
        <v>CL.IC.IT.270514.01</v>
      </c>
      <c r="AR4665" s="145" t="s">
        <v>12773</v>
      </c>
      <c r="AS4665" s="145">
        <v>1749</v>
      </c>
    </row>
    <row r="4666" spans="1:45" s="145" customFormat="1" ht="16">
      <c r="A4666" s="145" t="s">
        <v>9344</v>
      </c>
      <c r="C4666" s="170" t="s">
        <v>9143</v>
      </c>
      <c r="E4666" s="170" t="s">
        <v>212</v>
      </c>
      <c r="F4666" s="145" t="s">
        <v>14614</v>
      </c>
      <c r="G4666" s="145" t="s">
        <v>8779</v>
      </c>
      <c r="H4666" s="170" t="s">
        <v>594</v>
      </c>
      <c r="I4666" s="145" t="s">
        <v>9968</v>
      </c>
      <c r="J4666" s="171" t="str">
        <f t="shared" si="360"/>
        <v>IC.IT.270515</v>
      </c>
      <c r="K4666" s="170" t="s">
        <v>12175</v>
      </c>
      <c r="L4666" s="145" t="str">
        <f t="shared" si="361"/>
        <v xml:space="preserve">     Bismuth Gauze (Xeroform)</v>
      </c>
      <c r="M4666" s="171" t="str">
        <f t="shared" si="362"/>
        <v>PI.IC.IT.270515.01</v>
      </c>
      <c r="N4666" s="171"/>
      <c r="O4666" s="171" t="str">
        <f t="shared" si="363"/>
        <v>PH.IC.IT.270515.01</v>
      </c>
      <c r="Q4666" s="171" t="str">
        <f t="shared" si="364"/>
        <v>CL.IC.IT.270515.01</v>
      </c>
      <c r="AR4666" s="145" t="s">
        <v>12773</v>
      </c>
      <c r="AS4666" s="145">
        <v>1749</v>
      </c>
    </row>
    <row r="4667" spans="1:45" s="145" customFormat="1" ht="16">
      <c r="A4667" s="145" t="s">
        <v>9344</v>
      </c>
      <c r="C4667" s="170" t="s">
        <v>9143</v>
      </c>
      <c r="E4667" s="170" t="s">
        <v>212</v>
      </c>
      <c r="F4667" s="145" t="s">
        <v>14614</v>
      </c>
      <c r="G4667" s="145" t="s">
        <v>13468</v>
      </c>
      <c r="H4667" s="170" t="s">
        <v>7863</v>
      </c>
      <c r="I4667" s="145" t="s">
        <v>8903</v>
      </c>
      <c r="J4667" s="171" t="str">
        <f t="shared" si="360"/>
        <v>IC.IT.270516</v>
      </c>
      <c r="K4667" s="170" t="s">
        <v>12175</v>
      </c>
      <c r="L4667" s="145" t="str">
        <f t="shared" si="361"/>
        <v xml:space="preserve">     Negative Pressure Wound Therapy:  </v>
      </c>
      <c r="M4667" s="171" t="str">
        <f t="shared" si="362"/>
        <v>PI.IC.IT.270516.01</v>
      </c>
      <c r="N4667" s="171"/>
      <c r="O4667" s="171" t="str">
        <f t="shared" si="363"/>
        <v>PH.IC.IT.270516.01</v>
      </c>
      <c r="Q4667" s="171" t="str">
        <f t="shared" si="364"/>
        <v>CL.IC.IT.270516.01</v>
      </c>
      <c r="AR4667" s="145" t="s">
        <v>12773</v>
      </c>
      <c r="AS4667" s="145">
        <v>1749</v>
      </c>
    </row>
    <row r="4668" spans="1:45" s="145" customFormat="1" ht="16">
      <c r="A4668" s="145" t="s">
        <v>9344</v>
      </c>
      <c r="C4668" s="170" t="s">
        <v>9143</v>
      </c>
      <c r="E4668" s="170" t="s">
        <v>212</v>
      </c>
      <c r="F4668" s="145" t="s">
        <v>14614</v>
      </c>
      <c r="G4668" s="145" t="s">
        <v>11447</v>
      </c>
      <c r="H4668" s="170" t="s">
        <v>12462</v>
      </c>
      <c r="I4668" s="145" t="s">
        <v>11448</v>
      </c>
      <c r="J4668" s="171" t="str">
        <f t="shared" si="360"/>
        <v>IC.IT.270517</v>
      </c>
      <c r="K4668" s="170" t="s">
        <v>12175</v>
      </c>
      <c r="L4668" s="145" t="str">
        <f t="shared" si="361"/>
        <v xml:space="preserve">     Non-adhering (Telfa)</v>
      </c>
      <c r="M4668" s="171" t="str">
        <f t="shared" si="362"/>
        <v>PI.IC.IT.270517.01</v>
      </c>
      <c r="N4668" s="171"/>
      <c r="O4668" s="171" t="str">
        <f t="shared" si="363"/>
        <v>PH.IC.IT.270517.01</v>
      </c>
      <c r="Q4668" s="171" t="str">
        <f t="shared" si="364"/>
        <v>CL.IC.IT.270517.01</v>
      </c>
      <c r="AR4668" s="145" t="s">
        <v>12773</v>
      </c>
      <c r="AS4668" s="145">
        <v>1749</v>
      </c>
    </row>
    <row r="4669" spans="1:45" s="145" customFormat="1" ht="16">
      <c r="A4669" s="145" t="s">
        <v>9344</v>
      </c>
      <c r="C4669" s="170" t="s">
        <v>9143</v>
      </c>
      <c r="E4669" s="170" t="s">
        <v>212</v>
      </c>
      <c r="F4669" s="145" t="s">
        <v>14614</v>
      </c>
      <c r="G4669" s="145" t="s">
        <v>10529</v>
      </c>
      <c r="H4669" s="170" t="s">
        <v>12602</v>
      </c>
      <c r="I4669" s="145" t="s">
        <v>12437</v>
      </c>
      <c r="J4669" s="171" t="str">
        <f t="shared" si="360"/>
        <v>IC.IT.270518</v>
      </c>
      <c r="K4669" s="170" t="s">
        <v>12175</v>
      </c>
      <c r="L4669" s="145" t="str">
        <f t="shared" si="361"/>
        <v xml:space="preserve">     Other: specify</v>
      </c>
      <c r="M4669" s="171" t="str">
        <f t="shared" si="362"/>
        <v>PI.IC.IT.270518.01</v>
      </c>
      <c r="N4669" s="171"/>
      <c r="O4669" s="171" t="str">
        <f t="shared" si="363"/>
        <v>PH.IC.IT.270518.01</v>
      </c>
      <c r="Q4669" s="171" t="str">
        <f t="shared" si="364"/>
        <v>CL.IC.IT.270518.01</v>
      </c>
      <c r="AR4669" s="145" t="s">
        <v>12773</v>
      </c>
      <c r="AS4669" s="145">
        <v>1749</v>
      </c>
    </row>
    <row r="4670" spans="1:45" s="145" customFormat="1" ht="16">
      <c r="A4670" s="145" t="s">
        <v>9344</v>
      </c>
      <c r="C4670" s="170" t="s">
        <v>9143</v>
      </c>
      <c r="E4670" s="170" t="s">
        <v>212</v>
      </c>
      <c r="F4670" s="145" t="s">
        <v>14614</v>
      </c>
      <c r="G4670" s="170" t="s">
        <v>8904</v>
      </c>
      <c r="H4670" s="170" t="s">
        <v>12604</v>
      </c>
      <c r="I4670" s="170" t="s">
        <v>8905</v>
      </c>
      <c r="J4670" s="171" t="str">
        <f t="shared" si="360"/>
        <v>IC.IT.270519</v>
      </c>
      <c r="K4670" s="170" t="s">
        <v>12175</v>
      </c>
      <c r="L4670" s="145" t="str">
        <f t="shared" si="361"/>
        <v xml:space="preserve">  ABD Pad</v>
      </c>
      <c r="M4670" s="171" t="str">
        <f t="shared" si="362"/>
        <v>PI.IC.IT.270519.01</v>
      </c>
      <c r="N4670" s="171"/>
      <c r="O4670" s="171" t="str">
        <f t="shared" si="363"/>
        <v>PH.IC.IT.270519.01</v>
      </c>
      <c r="Q4670" s="171" t="str">
        <f t="shared" si="364"/>
        <v>CL.IC.IT.270519.01</v>
      </c>
      <c r="R4670" s="145" t="s">
        <v>12465</v>
      </c>
      <c r="S4670" s="145">
        <v>786</v>
      </c>
      <c r="AR4670" s="145" t="s">
        <v>12773</v>
      </c>
      <c r="AS4670" s="145">
        <v>1749</v>
      </c>
    </row>
    <row r="4671" spans="1:45" s="145" customFormat="1" ht="16">
      <c r="A4671" s="145" t="s">
        <v>9344</v>
      </c>
      <c r="C4671" s="170" t="s">
        <v>9143</v>
      </c>
      <c r="E4671" s="170" t="s">
        <v>212</v>
      </c>
      <c r="F4671" s="145" t="s">
        <v>14614</v>
      </c>
      <c r="G4671" s="170" t="s">
        <v>8906</v>
      </c>
      <c r="H4671" s="170" t="s">
        <v>1000</v>
      </c>
      <c r="I4671" s="170" t="s">
        <v>8793</v>
      </c>
      <c r="J4671" s="171" t="str">
        <f t="shared" si="360"/>
        <v>IC.IT.270520</v>
      </c>
      <c r="K4671" s="170" t="s">
        <v>1702</v>
      </c>
      <c r="L4671" s="145" t="str">
        <f t="shared" si="361"/>
        <v xml:space="preserve">  Vaseline gauze</v>
      </c>
      <c r="M4671" s="171" t="str">
        <f t="shared" si="362"/>
        <v>PI.IC.IT.270520.01</v>
      </c>
      <c r="N4671" s="171"/>
      <c r="O4671" s="171" t="str">
        <f t="shared" si="363"/>
        <v>PH.IC.IT.270520.01</v>
      </c>
      <c r="Q4671" s="171" t="str">
        <f t="shared" si="364"/>
        <v>CL.IC.IT.270520.01</v>
      </c>
      <c r="R4671" s="145" t="s">
        <v>4415</v>
      </c>
      <c r="S4671" s="145">
        <v>787</v>
      </c>
      <c r="AR4671" s="145" t="s">
        <v>12773</v>
      </c>
      <c r="AS4671" s="145">
        <v>1749</v>
      </c>
    </row>
    <row r="4672" spans="1:45" s="145" customFormat="1" ht="16">
      <c r="A4672" s="145" t="s">
        <v>9344</v>
      </c>
      <c r="C4672" s="170" t="s">
        <v>9143</v>
      </c>
      <c r="D4672" s="145" t="s">
        <v>3803</v>
      </c>
      <c r="E4672" s="170" t="s">
        <v>6988</v>
      </c>
      <c r="F4672" s="145" t="s">
        <v>14614</v>
      </c>
      <c r="G4672" s="145" t="s">
        <v>11574</v>
      </c>
      <c r="H4672" s="170" t="s">
        <v>11848</v>
      </c>
      <c r="I4672" s="145" t="s">
        <v>11575</v>
      </c>
      <c r="J4672" s="171" t="str">
        <f t="shared" si="360"/>
        <v>IC.IT.270601</v>
      </c>
      <c r="K4672" s="170" t="s">
        <v>1702</v>
      </c>
      <c r="L4672" s="145" t="str">
        <f t="shared" si="361"/>
        <v xml:space="preserve">     Clean, dry and intact</v>
      </c>
      <c r="M4672" s="171" t="str">
        <f t="shared" si="362"/>
        <v>PI.IC.IT.270601.01</v>
      </c>
      <c r="N4672" s="171"/>
      <c r="O4672" s="171" t="str">
        <f t="shared" si="363"/>
        <v>PH.IC.IT.270601.01</v>
      </c>
      <c r="Q4672" s="171" t="str">
        <f t="shared" si="364"/>
        <v>CL.IC.IT.270601.01</v>
      </c>
      <c r="AR4672" s="145" t="s">
        <v>12773</v>
      </c>
      <c r="AS4672" s="145">
        <v>1749</v>
      </c>
    </row>
    <row r="4673" spans="1:45" s="145" customFormat="1" ht="16">
      <c r="A4673" s="145" t="s">
        <v>9344</v>
      </c>
      <c r="C4673" s="170" t="s">
        <v>9143</v>
      </c>
      <c r="E4673" s="170" t="s">
        <v>6988</v>
      </c>
      <c r="F4673" s="145" t="s">
        <v>14614</v>
      </c>
      <c r="G4673" s="145" t="s">
        <v>11410</v>
      </c>
      <c r="H4673" s="170" t="s">
        <v>12030</v>
      </c>
      <c r="I4673" s="145" t="s">
        <v>11411</v>
      </c>
      <c r="J4673" s="171" t="str">
        <f t="shared" si="360"/>
        <v>IC.IT.270602</v>
      </c>
      <c r="K4673" s="170" t="s">
        <v>1702</v>
      </c>
      <c r="L4673" s="145" t="str">
        <f t="shared" si="361"/>
        <v xml:space="preserve">     Reinforced: specify date/time</v>
      </c>
      <c r="M4673" s="171" t="str">
        <f t="shared" si="362"/>
        <v>PI.IC.IT.270602.01</v>
      </c>
      <c r="N4673" s="171"/>
      <c r="O4673" s="171" t="str">
        <f t="shared" si="363"/>
        <v>PH.IC.IT.270602.01</v>
      </c>
      <c r="Q4673" s="171" t="str">
        <f t="shared" si="364"/>
        <v>CL.IC.IT.270602.01</v>
      </c>
      <c r="AR4673" s="145" t="s">
        <v>12773</v>
      </c>
      <c r="AS4673" s="145">
        <v>1749</v>
      </c>
    </row>
    <row r="4674" spans="1:45" s="145" customFormat="1" ht="16">
      <c r="A4674" s="145" t="s">
        <v>9344</v>
      </c>
      <c r="C4674" s="170" t="s">
        <v>9143</v>
      </c>
      <c r="E4674" s="170" t="s">
        <v>6988</v>
      </c>
      <c r="F4674" s="145" t="s">
        <v>14614</v>
      </c>
      <c r="G4674" s="145" t="s">
        <v>8907</v>
      </c>
      <c r="H4674" s="170" t="s">
        <v>12032</v>
      </c>
      <c r="I4674" s="145" t="s">
        <v>11393</v>
      </c>
      <c r="J4674" s="171" t="str">
        <f t="shared" ref="J4674:J4737" si="365">CONCATENATE("IC.IT.",C4674,E4674,H4674)</f>
        <v>IC.IT.270603</v>
      </c>
      <c r="K4674" s="170" t="s">
        <v>1702</v>
      </c>
      <c r="L4674" s="145" t="str">
        <f t="shared" ref="L4674:L4737" si="366">G4674</f>
        <v xml:space="preserve">     Changed: specify date/time</v>
      </c>
      <c r="M4674" s="171" t="str">
        <f t="shared" ref="M4674:M4737" si="367">CONCATENATE("PI.",J4674,".",K4674)</f>
        <v>PI.IC.IT.270603.01</v>
      </c>
      <c r="N4674" s="171"/>
      <c r="O4674" s="171" t="str">
        <f t="shared" ref="O4674:O4737" si="368">CONCATENATE("PH.",J4674,".",K4674)</f>
        <v>PH.IC.IT.270603.01</v>
      </c>
      <c r="Q4674" s="171" t="str">
        <f t="shared" ref="Q4674:Q4737" si="369">CONCATENATE("CL.",J4674,".",K4674)</f>
        <v>CL.IC.IT.270603.01</v>
      </c>
      <c r="AR4674" s="145" t="s">
        <v>12773</v>
      </c>
      <c r="AS4674" s="145">
        <v>1749</v>
      </c>
    </row>
    <row r="4675" spans="1:45" s="145" customFormat="1" ht="16">
      <c r="A4675" s="145" t="s">
        <v>9344</v>
      </c>
      <c r="C4675" s="170" t="s">
        <v>9143</v>
      </c>
      <c r="E4675" s="170" t="s">
        <v>6988</v>
      </c>
      <c r="F4675" s="145" t="s">
        <v>14614</v>
      </c>
      <c r="G4675" s="145" t="s">
        <v>8784</v>
      </c>
      <c r="H4675" s="170" t="s">
        <v>12028</v>
      </c>
      <c r="I4675" s="145" t="s">
        <v>11961</v>
      </c>
      <c r="J4675" s="171" t="str">
        <f t="shared" si="365"/>
        <v>IC.IT.270604</v>
      </c>
      <c r="K4675" s="170" t="s">
        <v>1702</v>
      </c>
      <c r="L4675" s="145" t="str">
        <f t="shared" si="366"/>
        <v xml:space="preserve">     Wet to Dry: specify date/time</v>
      </c>
      <c r="M4675" s="171" t="str">
        <f t="shared" si="367"/>
        <v>PI.IC.IT.270604.01</v>
      </c>
      <c r="N4675" s="171"/>
      <c r="O4675" s="171" t="str">
        <f t="shared" si="368"/>
        <v>PH.IC.IT.270604.01</v>
      </c>
      <c r="Q4675" s="171" t="str">
        <f t="shared" si="369"/>
        <v>CL.IC.IT.270604.01</v>
      </c>
      <c r="AR4675" s="145" t="s">
        <v>12773</v>
      </c>
      <c r="AS4675" s="145">
        <v>1749</v>
      </c>
    </row>
    <row r="4676" spans="1:45" s="145" customFormat="1" ht="16">
      <c r="A4676" s="145" t="s">
        <v>9344</v>
      </c>
      <c r="C4676" s="170" t="s">
        <v>9143</v>
      </c>
      <c r="E4676" s="170" t="s">
        <v>6988</v>
      </c>
      <c r="F4676" s="145" t="s">
        <v>14614</v>
      </c>
      <c r="G4676" s="145" t="s">
        <v>8635</v>
      </c>
      <c r="H4676" s="170" t="s">
        <v>12210</v>
      </c>
      <c r="I4676" s="145" t="s">
        <v>8636</v>
      </c>
      <c r="J4676" s="171" t="str">
        <f t="shared" si="365"/>
        <v>IC.IT.270605</v>
      </c>
      <c r="K4676" s="170" t="s">
        <v>1702</v>
      </c>
      <c r="L4676" s="145" t="str">
        <f t="shared" si="366"/>
        <v xml:space="preserve">     Debriding Agent applied: BCMA</v>
      </c>
      <c r="M4676" s="171" t="str">
        <f t="shared" si="367"/>
        <v>PI.IC.IT.270605.01</v>
      </c>
      <c r="N4676" s="171"/>
      <c r="O4676" s="171" t="str">
        <f t="shared" si="368"/>
        <v>PH.IC.IT.270605.01</v>
      </c>
      <c r="Q4676" s="171" t="str">
        <f t="shared" si="369"/>
        <v>CL.IC.IT.270605.01</v>
      </c>
      <c r="AR4676" s="145" t="s">
        <v>12773</v>
      </c>
      <c r="AS4676" s="145">
        <v>1749</v>
      </c>
    </row>
    <row r="4677" spans="1:45" s="145" customFormat="1" ht="16">
      <c r="A4677" s="145" t="s">
        <v>9344</v>
      </c>
      <c r="C4677" s="170" t="s">
        <v>9143</v>
      </c>
      <c r="E4677" s="170" t="s">
        <v>6988</v>
      </c>
      <c r="F4677" s="145" t="s">
        <v>14614</v>
      </c>
      <c r="G4677" s="170" t="s">
        <v>8586</v>
      </c>
      <c r="H4677" s="170" t="s">
        <v>7863</v>
      </c>
      <c r="I4677" s="170" t="s">
        <v>8586</v>
      </c>
      <c r="J4677" s="171" t="str">
        <f t="shared" si="365"/>
        <v>IC.IT.270616</v>
      </c>
      <c r="K4677" s="170" t="s">
        <v>1702</v>
      </c>
      <c r="L4677" s="145" t="str">
        <f t="shared" si="366"/>
        <v xml:space="preserve">  Saturated</v>
      </c>
      <c r="M4677" s="171" t="str">
        <f t="shared" si="367"/>
        <v>PI.IC.IT.270616.01</v>
      </c>
      <c r="N4677" s="171"/>
      <c r="O4677" s="171" t="str">
        <f t="shared" si="368"/>
        <v>PH.IC.IT.270616.01</v>
      </c>
      <c r="Q4677" s="171" t="str">
        <f t="shared" si="369"/>
        <v>CL.IC.IT.270616.01</v>
      </c>
      <c r="R4677" s="145" t="s">
        <v>12465</v>
      </c>
      <c r="S4677" s="145">
        <v>154</v>
      </c>
      <c r="AR4677" s="145" t="s">
        <v>12773</v>
      </c>
      <c r="AS4677" s="145">
        <v>1749</v>
      </c>
    </row>
    <row r="4678" spans="1:45" s="145" customFormat="1" ht="16">
      <c r="A4678" s="145" t="s">
        <v>9344</v>
      </c>
      <c r="C4678" s="170" t="s">
        <v>9143</v>
      </c>
      <c r="E4678" s="170" t="s">
        <v>6988</v>
      </c>
      <c r="F4678" s="145" t="s">
        <v>14614</v>
      </c>
      <c r="G4678" s="170" t="s">
        <v>8527</v>
      </c>
      <c r="H4678" s="170" t="s">
        <v>6777</v>
      </c>
      <c r="I4678" s="170" t="s">
        <v>8527</v>
      </c>
      <c r="J4678" s="171" t="str">
        <f t="shared" si="365"/>
        <v>IC.IT.270617</v>
      </c>
      <c r="K4678" s="170" t="s">
        <v>1702</v>
      </c>
      <c r="L4678" s="145" t="str">
        <f t="shared" si="366"/>
        <v xml:space="preserve">  Stained</v>
      </c>
      <c r="M4678" s="171" t="str">
        <f t="shared" si="367"/>
        <v>PI.IC.IT.270617.01</v>
      </c>
      <c r="N4678" s="171"/>
      <c r="O4678" s="171" t="str">
        <f t="shared" si="368"/>
        <v>PH.IC.IT.270617.01</v>
      </c>
      <c r="Q4678" s="171" t="str">
        <f t="shared" si="369"/>
        <v>CL.IC.IT.270617.01</v>
      </c>
      <c r="R4678" s="145" t="s">
        <v>12465</v>
      </c>
      <c r="S4678" s="145">
        <v>155</v>
      </c>
      <c r="AR4678" s="145" t="s">
        <v>12773</v>
      </c>
      <c r="AS4678" s="145">
        <v>1749</v>
      </c>
    </row>
    <row r="4679" spans="1:45" s="145" customFormat="1" ht="16">
      <c r="A4679" s="145" t="s">
        <v>9344</v>
      </c>
      <c r="C4679" s="170" t="s">
        <v>9143</v>
      </c>
      <c r="E4679" s="170" t="s">
        <v>6988</v>
      </c>
      <c r="F4679" s="145" t="s">
        <v>14614</v>
      </c>
      <c r="G4679" s="170" t="s">
        <v>8528</v>
      </c>
      <c r="H4679" s="170" t="s">
        <v>208</v>
      </c>
      <c r="I4679" s="170" t="s">
        <v>8528</v>
      </c>
      <c r="J4679" s="171" t="str">
        <f t="shared" si="365"/>
        <v>IC.IT.270618</v>
      </c>
      <c r="K4679" s="170" t="s">
        <v>1702</v>
      </c>
      <c r="L4679" s="145" t="str">
        <f t="shared" si="366"/>
        <v xml:space="preserve">  Intact</v>
      </c>
      <c r="M4679" s="171" t="str">
        <f t="shared" si="367"/>
        <v>PI.IC.IT.270618.01</v>
      </c>
      <c r="N4679" s="171"/>
      <c r="O4679" s="171" t="str">
        <f t="shared" si="368"/>
        <v>PH.IC.IT.270618.01</v>
      </c>
      <c r="Q4679" s="171" t="str">
        <f t="shared" si="369"/>
        <v>CL.IC.IT.270618.01</v>
      </c>
      <c r="R4679" s="145" t="s">
        <v>12465</v>
      </c>
      <c r="S4679" s="145">
        <v>156</v>
      </c>
      <c r="AR4679" s="145" t="s">
        <v>12773</v>
      </c>
      <c r="AS4679" s="145">
        <v>1749</v>
      </c>
    </row>
    <row r="4680" spans="1:45" s="145" customFormat="1" ht="16">
      <c r="A4680" s="145" t="s">
        <v>9344</v>
      </c>
      <c r="C4680" s="170" t="s">
        <v>9143</v>
      </c>
      <c r="E4680" s="170" t="s">
        <v>6988</v>
      </c>
      <c r="F4680" s="145" t="s">
        <v>14614</v>
      </c>
      <c r="G4680" s="170" t="s">
        <v>8644</v>
      </c>
      <c r="H4680" s="170" t="s">
        <v>217</v>
      </c>
      <c r="I4680" s="170" t="s">
        <v>8644</v>
      </c>
      <c r="J4680" s="171" t="str">
        <f t="shared" si="365"/>
        <v>IC.IT.270619</v>
      </c>
      <c r="K4680" s="170" t="s">
        <v>1702</v>
      </c>
      <c r="L4680" s="145" t="str">
        <f t="shared" si="366"/>
        <v xml:space="preserve">  Clean</v>
      </c>
      <c r="M4680" s="171" t="str">
        <f t="shared" si="367"/>
        <v>PI.IC.IT.270619.01</v>
      </c>
      <c r="N4680" s="171"/>
      <c r="O4680" s="171" t="str">
        <f t="shared" si="368"/>
        <v>PH.IC.IT.270619.01</v>
      </c>
      <c r="Q4680" s="171" t="str">
        <f t="shared" si="369"/>
        <v>CL.IC.IT.270619.01</v>
      </c>
      <c r="R4680" s="145" t="s">
        <v>12465</v>
      </c>
      <c r="S4680" s="145">
        <v>157</v>
      </c>
      <c r="AR4680" s="145" t="s">
        <v>12773</v>
      </c>
      <c r="AS4680" s="145">
        <v>1749</v>
      </c>
    </row>
    <row r="4681" spans="1:45" s="145" customFormat="1" ht="16">
      <c r="A4681" s="145" t="s">
        <v>9344</v>
      </c>
      <c r="C4681" s="170" t="s">
        <v>9143</v>
      </c>
      <c r="E4681" s="170" t="s">
        <v>6988</v>
      </c>
      <c r="F4681" s="145" t="s">
        <v>14614</v>
      </c>
      <c r="G4681" s="170" t="s">
        <v>8643</v>
      </c>
      <c r="H4681" s="170" t="s">
        <v>1000</v>
      </c>
      <c r="I4681" s="170" t="s">
        <v>8643</v>
      </c>
      <c r="J4681" s="171" t="str">
        <f t="shared" si="365"/>
        <v>IC.IT.270620</v>
      </c>
      <c r="K4681" s="170" t="s">
        <v>1702</v>
      </c>
      <c r="L4681" s="145" t="str">
        <f t="shared" si="366"/>
        <v xml:space="preserve">  Dry</v>
      </c>
      <c r="M4681" s="171" t="str">
        <f t="shared" si="367"/>
        <v>PI.IC.IT.270620.01</v>
      </c>
      <c r="N4681" s="171"/>
      <c r="O4681" s="171" t="str">
        <f t="shared" si="368"/>
        <v>PH.IC.IT.270620.01</v>
      </c>
      <c r="Q4681" s="171" t="str">
        <f t="shared" si="369"/>
        <v>CL.IC.IT.270620.01</v>
      </c>
      <c r="R4681" s="145" t="s">
        <v>12465</v>
      </c>
      <c r="S4681" s="145">
        <v>158</v>
      </c>
      <c r="AR4681" s="145" t="s">
        <v>12773</v>
      </c>
      <c r="AS4681" s="145">
        <v>1749</v>
      </c>
    </row>
    <row r="4682" spans="1:45" s="145" customFormat="1" ht="16">
      <c r="A4682" s="145" t="s">
        <v>9344</v>
      </c>
      <c r="C4682" s="170" t="s">
        <v>9143</v>
      </c>
      <c r="D4682" s="145" t="s">
        <v>8645</v>
      </c>
      <c r="E4682" s="170" t="s">
        <v>573</v>
      </c>
      <c r="F4682" s="145" t="s">
        <v>14614</v>
      </c>
      <c r="G4682" s="145" t="s">
        <v>11866</v>
      </c>
      <c r="H4682" s="170" t="s">
        <v>12212</v>
      </c>
      <c r="I4682" s="145" t="s">
        <v>11964</v>
      </c>
      <c r="J4682" s="171" t="str">
        <f t="shared" si="365"/>
        <v>IC.IT.270706</v>
      </c>
      <c r="K4682" s="170" t="s">
        <v>12175</v>
      </c>
      <c r="L4682" s="145" t="str">
        <f t="shared" si="366"/>
        <v xml:space="preserve">     Normal Saline</v>
      </c>
      <c r="M4682" s="171" t="str">
        <f t="shared" si="367"/>
        <v>PI.IC.IT.270706.01</v>
      </c>
      <c r="N4682" s="171"/>
      <c r="O4682" s="171" t="str">
        <f t="shared" si="368"/>
        <v>PH.IC.IT.270706.01</v>
      </c>
      <c r="Q4682" s="171" t="str">
        <f t="shared" si="369"/>
        <v>CL.IC.IT.270706.01</v>
      </c>
      <c r="AR4682" s="145" t="s">
        <v>12773</v>
      </c>
      <c r="AS4682" s="145">
        <v>1749</v>
      </c>
    </row>
    <row r="4683" spans="1:45" s="145" customFormat="1" ht="16">
      <c r="A4683" s="145" t="s">
        <v>9344</v>
      </c>
      <c r="C4683" s="170" t="s">
        <v>9143</v>
      </c>
      <c r="E4683" s="170" t="s">
        <v>573</v>
      </c>
      <c r="F4683" s="145" t="s">
        <v>14614</v>
      </c>
      <c r="G4683" s="145" t="s">
        <v>8923</v>
      </c>
      <c r="H4683" s="170" t="s">
        <v>12225</v>
      </c>
      <c r="I4683" s="145" t="s">
        <v>9673</v>
      </c>
      <c r="J4683" s="171" t="str">
        <f t="shared" si="365"/>
        <v>IC.IT.270707</v>
      </c>
      <c r="K4683" s="170" t="s">
        <v>12175</v>
      </c>
      <c r="L4683" s="145" t="str">
        <f t="shared" si="366"/>
        <v xml:space="preserve">     Wound cleanser</v>
      </c>
      <c r="M4683" s="171" t="str">
        <f t="shared" si="367"/>
        <v>PI.IC.IT.270707.01</v>
      </c>
      <c r="N4683" s="171"/>
      <c r="O4683" s="171" t="str">
        <f t="shared" si="368"/>
        <v>PH.IC.IT.270707.01</v>
      </c>
      <c r="Q4683" s="171" t="str">
        <f t="shared" si="369"/>
        <v>CL.IC.IT.270707.01</v>
      </c>
      <c r="AR4683" s="145" t="s">
        <v>12773</v>
      </c>
      <c r="AS4683" s="145">
        <v>1749</v>
      </c>
    </row>
    <row r="4684" spans="1:45" s="145" customFormat="1" ht="16">
      <c r="A4684" s="145" t="s">
        <v>9344</v>
      </c>
      <c r="C4684" s="170" t="s">
        <v>9143</v>
      </c>
      <c r="E4684" s="170" t="s">
        <v>573</v>
      </c>
      <c r="F4684" s="145" t="s">
        <v>14614</v>
      </c>
      <c r="G4684" s="145" t="s">
        <v>9665</v>
      </c>
      <c r="H4684" s="170" t="s">
        <v>11638</v>
      </c>
      <c r="I4684" s="145" t="s">
        <v>10703</v>
      </c>
      <c r="J4684" s="171" t="str">
        <f t="shared" si="365"/>
        <v>IC.IT.270708</v>
      </c>
      <c r="K4684" s="170" t="s">
        <v>12175</v>
      </c>
      <c r="L4684" s="145" t="str">
        <f t="shared" si="366"/>
        <v xml:space="preserve">      Other: specify</v>
      </c>
      <c r="M4684" s="171" t="str">
        <f t="shared" si="367"/>
        <v>PI.IC.IT.270708.01</v>
      </c>
      <c r="N4684" s="171"/>
      <c r="O4684" s="171" t="str">
        <f t="shared" si="368"/>
        <v>PH.IC.IT.270708.01</v>
      </c>
      <c r="Q4684" s="171" t="str">
        <f t="shared" si="369"/>
        <v>CL.IC.IT.270708.01</v>
      </c>
      <c r="AR4684" s="145" t="s">
        <v>12773</v>
      </c>
      <c r="AS4684" s="145">
        <v>1749</v>
      </c>
    </row>
    <row r="4685" spans="1:45" s="145" customFormat="1" ht="16">
      <c r="A4685" s="145" t="s">
        <v>9344</v>
      </c>
      <c r="C4685" s="170" t="s">
        <v>9143</v>
      </c>
      <c r="E4685" s="170" t="s">
        <v>573</v>
      </c>
      <c r="F4685" s="145" t="s">
        <v>14614</v>
      </c>
      <c r="G4685" s="170" t="s">
        <v>8791</v>
      </c>
      <c r="H4685" s="170" t="s">
        <v>7863</v>
      </c>
      <c r="I4685" s="170" t="s">
        <v>8791</v>
      </c>
      <c r="J4685" s="171" t="str">
        <f t="shared" si="365"/>
        <v>IC.IT.270716</v>
      </c>
      <c r="K4685" s="170" t="s">
        <v>12175</v>
      </c>
      <c r="L4685" s="145" t="str">
        <f t="shared" si="366"/>
        <v xml:space="preserve"> Betadine</v>
      </c>
      <c r="M4685" s="171" t="str">
        <f t="shared" si="367"/>
        <v>PI.IC.IT.270716.01</v>
      </c>
      <c r="N4685" s="171"/>
      <c r="O4685" s="171" t="str">
        <f t="shared" si="368"/>
        <v>PH.IC.IT.270716.01</v>
      </c>
      <c r="Q4685" s="171" t="str">
        <f t="shared" si="369"/>
        <v>CL.IC.IT.270716.01</v>
      </c>
      <c r="R4685" s="145" t="s">
        <v>12465</v>
      </c>
      <c r="S4685" s="145">
        <v>790</v>
      </c>
      <c r="AR4685" s="145" t="s">
        <v>12773</v>
      </c>
      <c r="AS4685" s="145">
        <v>1749</v>
      </c>
    </row>
    <row r="4686" spans="1:45" s="145" customFormat="1" ht="16">
      <c r="A4686" s="145" t="s">
        <v>9344</v>
      </c>
      <c r="C4686" s="170" t="s">
        <v>9143</v>
      </c>
      <c r="E4686" s="170" t="s">
        <v>573</v>
      </c>
      <c r="F4686" s="145" t="s">
        <v>14614</v>
      </c>
      <c r="G4686" s="170" t="s">
        <v>8792</v>
      </c>
      <c r="H4686" s="170" t="s">
        <v>12462</v>
      </c>
      <c r="I4686" s="170" t="s">
        <v>8792</v>
      </c>
      <c r="J4686" s="171" t="str">
        <f t="shared" si="365"/>
        <v>IC.IT.270717</v>
      </c>
      <c r="K4686" s="170" t="s">
        <v>12175</v>
      </c>
      <c r="L4686" s="145" t="str">
        <f t="shared" si="366"/>
        <v xml:space="preserve"> Chlorhexadine</v>
      </c>
      <c r="M4686" s="171" t="str">
        <f t="shared" si="367"/>
        <v>PI.IC.IT.270717.01</v>
      </c>
      <c r="N4686" s="171"/>
      <c r="O4686" s="171" t="str">
        <f t="shared" si="368"/>
        <v>PH.IC.IT.270717.01</v>
      </c>
      <c r="Q4686" s="171" t="str">
        <f t="shared" si="369"/>
        <v>CL.IC.IT.270717.01</v>
      </c>
      <c r="R4686" s="145" t="s">
        <v>12465</v>
      </c>
      <c r="S4686" s="145">
        <v>792</v>
      </c>
      <c r="AR4686" s="145" t="s">
        <v>12773</v>
      </c>
      <c r="AS4686" s="145">
        <v>1749</v>
      </c>
    </row>
    <row r="4687" spans="1:45" s="145" customFormat="1" ht="16">
      <c r="A4687" s="145" t="s">
        <v>9344</v>
      </c>
      <c r="C4687" s="170" t="s">
        <v>9143</v>
      </c>
      <c r="E4687" s="170" t="s">
        <v>573</v>
      </c>
      <c r="F4687" s="145" t="s">
        <v>14614</v>
      </c>
      <c r="G4687" s="170" t="s">
        <v>8935</v>
      </c>
      <c r="H4687" s="170" t="s">
        <v>208</v>
      </c>
      <c r="I4687" s="170" t="s">
        <v>8935</v>
      </c>
      <c r="J4687" s="171" t="str">
        <f t="shared" si="365"/>
        <v>IC.IT.270718</v>
      </c>
      <c r="K4687" s="170" t="s">
        <v>1702</v>
      </c>
      <c r="L4687" s="145" t="str">
        <f t="shared" si="366"/>
        <v xml:space="preserve">  Distilled Water</v>
      </c>
      <c r="M4687" s="171" t="str">
        <f t="shared" si="367"/>
        <v>PI.IC.IT.270718.01</v>
      </c>
      <c r="N4687" s="171"/>
      <c r="O4687" s="171" t="str">
        <f t="shared" si="368"/>
        <v>PH.IC.IT.270718.01</v>
      </c>
      <c r="Q4687" s="171" t="str">
        <f t="shared" si="369"/>
        <v>CL.IC.IT.270718.01</v>
      </c>
      <c r="R4687" s="145" t="s">
        <v>12465</v>
      </c>
      <c r="S4687" s="145">
        <v>793</v>
      </c>
      <c r="AR4687" s="145" t="s">
        <v>12773</v>
      </c>
      <c r="AS4687" s="145">
        <v>1749</v>
      </c>
    </row>
    <row r="4688" spans="1:45" s="145" customFormat="1" ht="16">
      <c r="A4688" s="145" t="s">
        <v>9344</v>
      </c>
      <c r="C4688" s="170" t="s">
        <v>9143</v>
      </c>
      <c r="E4688" s="170" t="s">
        <v>573</v>
      </c>
      <c r="F4688" s="145" t="s">
        <v>14614</v>
      </c>
      <c r="G4688" s="170" t="s">
        <v>8691</v>
      </c>
      <c r="H4688" s="170" t="s">
        <v>217</v>
      </c>
      <c r="I4688" s="170" t="s">
        <v>8691</v>
      </c>
      <c r="J4688" s="171" t="str">
        <f t="shared" si="365"/>
        <v>IC.IT.270719</v>
      </c>
      <c r="K4688" s="170" t="s">
        <v>1702</v>
      </c>
      <c r="L4688" s="145" t="str">
        <f t="shared" si="366"/>
        <v>Peroxide</v>
      </c>
      <c r="M4688" s="171" t="str">
        <f t="shared" si="367"/>
        <v>PI.IC.IT.270719.01</v>
      </c>
      <c r="N4688" s="171"/>
      <c r="O4688" s="171" t="str">
        <f t="shared" si="368"/>
        <v>PH.IC.IT.270719.01</v>
      </c>
      <c r="Q4688" s="171" t="str">
        <f t="shared" si="369"/>
        <v>CL.IC.IT.270719.01</v>
      </c>
      <c r="R4688" s="145" t="s">
        <v>12465</v>
      </c>
      <c r="S4688" s="145">
        <v>793</v>
      </c>
      <c r="AR4688" s="145" t="s">
        <v>12773</v>
      </c>
      <c r="AS4688" s="145">
        <v>1749</v>
      </c>
    </row>
    <row r="4689" spans="1:45" s="145" customFormat="1" ht="16">
      <c r="A4689" s="145" t="s">
        <v>9344</v>
      </c>
      <c r="C4689" s="170" t="s">
        <v>9143</v>
      </c>
      <c r="E4689" s="170" t="s">
        <v>573</v>
      </c>
      <c r="F4689" s="145" t="s">
        <v>14614</v>
      </c>
      <c r="G4689" s="170" t="s">
        <v>8692</v>
      </c>
      <c r="H4689" s="170" t="s">
        <v>1000</v>
      </c>
      <c r="I4689" s="170" t="s">
        <v>8692</v>
      </c>
      <c r="J4689" s="171" t="str">
        <f t="shared" si="365"/>
        <v>IC.IT.270720</v>
      </c>
      <c r="K4689" s="170" t="s">
        <v>1702</v>
      </c>
      <c r="L4689" s="145" t="str">
        <f t="shared" si="366"/>
        <v xml:space="preserve">  Dakins Solution</v>
      </c>
      <c r="M4689" s="171" t="str">
        <f t="shared" si="367"/>
        <v>PI.IC.IT.270720.01</v>
      </c>
      <c r="N4689" s="171"/>
      <c r="O4689" s="171" t="str">
        <f t="shared" si="368"/>
        <v>PH.IC.IT.270720.01</v>
      </c>
      <c r="Q4689" s="171" t="str">
        <f t="shared" si="369"/>
        <v>CL.IC.IT.270720.01</v>
      </c>
      <c r="R4689" s="145" t="s">
        <v>4415</v>
      </c>
      <c r="S4689" s="145">
        <v>794</v>
      </c>
      <c r="AR4689" s="145" t="s">
        <v>12773</v>
      </c>
      <c r="AS4689" s="145">
        <v>1749</v>
      </c>
    </row>
    <row r="4690" spans="1:45" s="145" customFormat="1" ht="16">
      <c r="A4690" s="145" t="s">
        <v>9344</v>
      </c>
      <c r="C4690" s="170" t="s">
        <v>9143</v>
      </c>
      <c r="D4690" s="145" t="s">
        <v>8638</v>
      </c>
      <c r="E4690" s="170" t="s">
        <v>92</v>
      </c>
      <c r="F4690" s="145" t="s">
        <v>14614</v>
      </c>
      <c r="G4690" s="145" t="s">
        <v>11470</v>
      </c>
      <c r="H4690" s="170" t="s">
        <v>11639</v>
      </c>
      <c r="I4690" s="145" t="s">
        <v>12157</v>
      </c>
      <c r="J4690" s="171" t="str">
        <f t="shared" si="365"/>
        <v>IC.IT.270809</v>
      </c>
      <c r="K4690" s="170" t="s">
        <v>12175</v>
      </c>
      <c r="L4690" s="145" t="str">
        <f t="shared" si="366"/>
        <v xml:space="preserve">     Drsg drainage none</v>
      </c>
      <c r="M4690" s="171" t="str">
        <f t="shared" si="367"/>
        <v>PI.IC.IT.270809.01</v>
      </c>
      <c r="N4690" s="171"/>
      <c r="O4690" s="171" t="str">
        <f t="shared" si="368"/>
        <v>PH.IC.IT.270809.01</v>
      </c>
      <c r="Q4690" s="171" t="str">
        <f t="shared" si="369"/>
        <v>CL.IC.IT.270809.01</v>
      </c>
      <c r="AR4690" s="145" t="s">
        <v>12773</v>
      </c>
      <c r="AS4690" s="145">
        <v>1749</v>
      </c>
    </row>
    <row r="4691" spans="1:45" s="145" customFormat="1" ht="16">
      <c r="A4691" s="145" t="s">
        <v>9344</v>
      </c>
      <c r="C4691" s="170" t="s">
        <v>9143</v>
      </c>
      <c r="E4691" s="170" t="s">
        <v>92</v>
      </c>
      <c r="F4691" s="145" t="s">
        <v>14614</v>
      </c>
      <c r="G4691" s="145" t="s">
        <v>11471</v>
      </c>
      <c r="H4691" s="170" t="s">
        <v>11829</v>
      </c>
      <c r="I4691" s="145" t="s">
        <v>11400</v>
      </c>
      <c r="J4691" s="171" t="str">
        <f t="shared" si="365"/>
        <v>IC.IT.270810</v>
      </c>
      <c r="K4691" s="170" t="s">
        <v>12175</v>
      </c>
      <c r="L4691" s="145" t="str">
        <f t="shared" si="366"/>
        <v xml:space="preserve">     Drsg scant amount drainage</v>
      </c>
      <c r="M4691" s="171" t="str">
        <f t="shared" si="367"/>
        <v>PI.IC.IT.270810.01</v>
      </c>
      <c r="N4691" s="171"/>
      <c r="O4691" s="171" t="str">
        <f t="shared" si="368"/>
        <v>PH.IC.IT.270810.01</v>
      </c>
      <c r="Q4691" s="171" t="str">
        <f t="shared" si="369"/>
        <v>CL.IC.IT.270810.01</v>
      </c>
      <c r="AR4691" s="145" t="s">
        <v>12773</v>
      </c>
      <c r="AS4691" s="145">
        <v>1749</v>
      </c>
    </row>
    <row r="4692" spans="1:45" s="145" customFormat="1" ht="16">
      <c r="A4692" s="145" t="s">
        <v>9344</v>
      </c>
      <c r="C4692" s="170" t="s">
        <v>9143</v>
      </c>
      <c r="E4692" s="170" t="s">
        <v>92</v>
      </c>
      <c r="F4692" s="145" t="s">
        <v>14614</v>
      </c>
      <c r="G4692" s="145" t="s">
        <v>11313</v>
      </c>
      <c r="H4692" s="170" t="s">
        <v>155</v>
      </c>
      <c r="I4692" s="145" t="s">
        <v>11730</v>
      </c>
      <c r="J4692" s="171" t="str">
        <f t="shared" si="365"/>
        <v>IC.IT.270811</v>
      </c>
      <c r="K4692" s="170" t="s">
        <v>12175</v>
      </c>
      <c r="L4692" s="145" t="str">
        <f t="shared" si="366"/>
        <v xml:space="preserve">     Drsg small amount drainage</v>
      </c>
      <c r="M4692" s="171" t="str">
        <f t="shared" si="367"/>
        <v>PI.IC.IT.270811.01</v>
      </c>
      <c r="N4692" s="171"/>
      <c r="O4692" s="171" t="str">
        <f t="shared" si="368"/>
        <v>PH.IC.IT.270811.01</v>
      </c>
      <c r="Q4692" s="171" t="str">
        <f t="shared" si="369"/>
        <v>CL.IC.IT.270811.01</v>
      </c>
      <c r="AR4692" s="145" t="s">
        <v>12773</v>
      </c>
      <c r="AS4692" s="145">
        <v>1749</v>
      </c>
    </row>
    <row r="4693" spans="1:45" s="145" customFormat="1" ht="16">
      <c r="A4693" s="145" t="s">
        <v>9344</v>
      </c>
      <c r="C4693" s="170" t="s">
        <v>9143</v>
      </c>
      <c r="E4693" s="170" t="s">
        <v>92</v>
      </c>
      <c r="F4693" s="145" t="s">
        <v>14614</v>
      </c>
      <c r="G4693" s="145" t="s">
        <v>11314</v>
      </c>
      <c r="H4693" s="170" t="s">
        <v>153</v>
      </c>
      <c r="I4693" s="145" t="s">
        <v>11732</v>
      </c>
      <c r="J4693" s="171" t="str">
        <f t="shared" si="365"/>
        <v>IC.IT.270812</v>
      </c>
      <c r="K4693" s="170" t="s">
        <v>12175</v>
      </c>
      <c r="L4693" s="145" t="str">
        <f t="shared" si="366"/>
        <v xml:space="preserve">     Drsg moderate amount drainage</v>
      </c>
      <c r="M4693" s="171" t="str">
        <f t="shared" si="367"/>
        <v>PI.IC.IT.270812.01</v>
      </c>
      <c r="N4693" s="171"/>
      <c r="O4693" s="171" t="str">
        <f t="shared" si="368"/>
        <v>PH.IC.IT.270812.01</v>
      </c>
      <c r="Q4693" s="171" t="str">
        <f t="shared" si="369"/>
        <v>CL.IC.IT.270812.01</v>
      </c>
      <c r="AR4693" s="145" t="s">
        <v>12773</v>
      </c>
      <c r="AS4693" s="145">
        <v>1749</v>
      </c>
    </row>
    <row r="4694" spans="1:45" s="145" customFormat="1" ht="16">
      <c r="A4694" s="145" t="s">
        <v>9344</v>
      </c>
      <c r="C4694" s="170" t="s">
        <v>9143</v>
      </c>
      <c r="E4694" s="170" t="s">
        <v>92</v>
      </c>
      <c r="F4694" s="145" t="s">
        <v>14614</v>
      </c>
      <c r="G4694" s="145" t="s">
        <v>8693</v>
      </c>
      <c r="H4694" s="170" t="s">
        <v>215</v>
      </c>
      <c r="I4694" s="145" t="s">
        <v>11316</v>
      </c>
      <c r="J4694" s="171" t="str">
        <f t="shared" si="365"/>
        <v>IC.IT.270813</v>
      </c>
      <c r="K4694" s="170" t="s">
        <v>12175</v>
      </c>
      <c r="L4694" s="145" t="str">
        <f t="shared" si="366"/>
        <v xml:space="preserve">     Drsg heavy amount drainage </v>
      </c>
      <c r="M4694" s="171" t="str">
        <f t="shared" si="367"/>
        <v>PI.IC.IT.270813.01</v>
      </c>
      <c r="N4694" s="171"/>
      <c r="O4694" s="171" t="str">
        <f t="shared" si="368"/>
        <v>PH.IC.IT.270813.01</v>
      </c>
      <c r="Q4694" s="171" t="str">
        <f t="shared" si="369"/>
        <v>CL.IC.IT.270813.01</v>
      </c>
      <c r="AR4694" s="145" t="s">
        <v>12773</v>
      </c>
      <c r="AS4694" s="145">
        <v>1749</v>
      </c>
    </row>
    <row r="4695" spans="1:45" s="145" customFormat="1" ht="16">
      <c r="A4695" s="145" t="s">
        <v>9344</v>
      </c>
      <c r="C4695" s="170" t="s">
        <v>9143</v>
      </c>
      <c r="E4695" s="170" t="s">
        <v>92</v>
      </c>
      <c r="F4695" s="145" t="s">
        <v>14614</v>
      </c>
      <c r="G4695" s="145" t="s">
        <v>8694</v>
      </c>
      <c r="H4695" s="170" t="s">
        <v>4082</v>
      </c>
      <c r="I4695" s="145" t="s">
        <v>11734</v>
      </c>
      <c r="J4695" s="171" t="str">
        <f t="shared" si="365"/>
        <v>IC.IT.270814</v>
      </c>
      <c r="K4695" s="170" t="s">
        <v>12175</v>
      </c>
      <c r="L4695" s="145" t="str">
        <f t="shared" si="366"/>
        <v xml:space="preserve">     Drsg drainage large amount</v>
      </c>
      <c r="M4695" s="171" t="str">
        <f t="shared" si="367"/>
        <v>PI.IC.IT.270814.01</v>
      </c>
      <c r="N4695" s="171"/>
      <c r="O4695" s="171" t="str">
        <f t="shared" si="368"/>
        <v>PH.IC.IT.270814.01</v>
      </c>
      <c r="Q4695" s="171" t="str">
        <f t="shared" si="369"/>
        <v>CL.IC.IT.270814.01</v>
      </c>
      <c r="AR4695" s="145" t="s">
        <v>12773</v>
      </c>
      <c r="AS4695" s="145">
        <v>1749</v>
      </c>
    </row>
    <row r="4696" spans="1:45" s="145" customFormat="1" ht="16">
      <c r="A4696" s="145" t="s">
        <v>9344</v>
      </c>
      <c r="C4696" s="170" t="s">
        <v>9143</v>
      </c>
      <c r="E4696" s="170" t="s">
        <v>92</v>
      </c>
      <c r="F4696" s="145" t="s">
        <v>14614</v>
      </c>
      <c r="G4696" s="145" t="s">
        <v>8530</v>
      </c>
      <c r="H4696" s="170" t="s">
        <v>594</v>
      </c>
      <c r="I4696" s="145" t="s">
        <v>11933</v>
      </c>
      <c r="J4696" s="171" t="str">
        <f t="shared" si="365"/>
        <v>IC.IT.270815</v>
      </c>
      <c r="K4696" s="170" t="s">
        <v>12175</v>
      </c>
      <c r="L4696" s="145" t="str">
        <f t="shared" si="366"/>
        <v xml:space="preserve">     Drsg drainage copious amount </v>
      </c>
      <c r="M4696" s="171" t="str">
        <f t="shared" si="367"/>
        <v>PI.IC.IT.270815.01</v>
      </c>
      <c r="N4696" s="171"/>
      <c r="O4696" s="171" t="str">
        <f t="shared" si="368"/>
        <v>PH.IC.IT.270815.01</v>
      </c>
      <c r="Q4696" s="171" t="str">
        <f t="shared" si="369"/>
        <v>CL.IC.IT.270815.01</v>
      </c>
      <c r="AR4696" s="145" t="s">
        <v>12773</v>
      </c>
      <c r="AS4696" s="145">
        <v>1749</v>
      </c>
    </row>
    <row r="4697" spans="1:45" s="145" customFormat="1" ht="16">
      <c r="A4697" s="145" t="s">
        <v>9344</v>
      </c>
      <c r="C4697" s="170" t="s">
        <v>9143</v>
      </c>
      <c r="D4697" s="145" t="s">
        <v>8639</v>
      </c>
      <c r="E4697" s="170" t="s">
        <v>93</v>
      </c>
      <c r="F4697" s="145" t="s">
        <v>14614</v>
      </c>
      <c r="G4697" s="145" t="s">
        <v>8531</v>
      </c>
      <c r="H4697" s="170" t="s">
        <v>11848</v>
      </c>
      <c r="I4697" s="145" t="s">
        <v>11753</v>
      </c>
      <c r="J4697" s="171" t="str">
        <f t="shared" si="365"/>
        <v>IC.IT.270901</v>
      </c>
      <c r="K4697" s="170" t="s">
        <v>12175</v>
      </c>
      <c r="L4697" s="145" t="str">
        <f t="shared" si="366"/>
        <v xml:space="preserve">     Drsg drainage unchanged</v>
      </c>
      <c r="M4697" s="171" t="str">
        <f t="shared" si="367"/>
        <v>PI.IC.IT.270901.01</v>
      </c>
      <c r="N4697" s="171"/>
      <c r="O4697" s="171" t="str">
        <f t="shared" si="368"/>
        <v>PH.IC.IT.270901.01</v>
      </c>
      <c r="Q4697" s="171" t="str">
        <f t="shared" si="369"/>
        <v>CL.IC.IT.270901.01</v>
      </c>
      <c r="AR4697" s="145" t="s">
        <v>12773</v>
      </c>
      <c r="AS4697" s="145">
        <v>1749</v>
      </c>
    </row>
    <row r="4698" spans="1:45" s="145" customFormat="1" ht="16">
      <c r="A4698" s="145" t="s">
        <v>9344</v>
      </c>
      <c r="C4698" s="170" t="s">
        <v>9143</v>
      </c>
      <c r="E4698" s="170" t="s">
        <v>93</v>
      </c>
      <c r="F4698" s="145" t="s">
        <v>14614</v>
      </c>
      <c r="G4698" s="145" t="s">
        <v>11651</v>
      </c>
      <c r="H4698" s="170" t="s">
        <v>12030</v>
      </c>
      <c r="I4698" s="145" t="s">
        <v>11752</v>
      </c>
      <c r="J4698" s="171" t="str">
        <f t="shared" si="365"/>
        <v>IC.IT.270902</v>
      </c>
      <c r="K4698" s="170" t="s">
        <v>12175</v>
      </c>
      <c r="L4698" s="145" t="str">
        <f t="shared" si="366"/>
        <v xml:space="preserve">     Drsg drainage decreasing</v>
      </c>
      <c r="M4698" s="171" t="str">
        <f t="shared" si="367"/>
        <v>PI.IC.IT.270902.01</v>
      </c>
      <c r="N4698" s="171"/>
      <c r="O4698" s="171" t="str">
        <f t="shared" si="368"/>
        <v>PH.IC.IT.270902.01</v>
      </c>
      <c r="Q4698" s="171" t="str">
        <f t="shared" si="369"/>
        <v>CL.IC.IT.270902.01</v>
      </c>
      <c r="AR4698" s="145" t="s">
        <v>12773</v>
      </c>
      <c r="AS4698" s="145">
        <v>1749</v>
      </c>
    </row>
    <row r="4699" spans="1:45" s="145" customFormat="1" ht="16">
      <c r="A4699" s="145" t="s">
        <v>9344</v>
      </c>
      <c r="C4699" s="170" t="s">
        <v>9143</v>
      </c>
      <c r="E4699" s="170" t="s">
        <v>93</v>
      </c>
      <c r="F4699" s="145" t="s">
        <v>14614</v>
      </c>
      <c r="G4699" s="145" t="s">
        <v>11652</v>
      </c>
      <c r="H4699" s="170" t="s">
        <v>12032</v>
      </c>
      <c r="I4699" s="145" t="s">
        <v>11583</v>
      </c>
      <c r="J4699" s="171" t="str">
        <f t="shared" si="365"/>
        <v>IC.IT.270903</v>
      </c>
      <c r="K4699" s="170" t="s">
        <v>12175</v>
      </c>
      <c r="L4699" s="145" t="str">
        <f t="shared" si="366"/>
        <v xml:space="preserve">     Drsg drainage increasing</v>
      </c>
      <c r="M4699" s="171" t="str">
        <f t="shared" si="367"/>
        <v>PI.IC.IT.270903.01</v>
      </c>
      <c r="N4699" s="171"/>
      <c r="O4699" s="171" t="str">
        <f t="shared" si="368"/>
        <v>PH.IC.IT.270903.01</v>
      </c>
      <c r="Q4699" s="171" t="str">
        <f t="shared" si="369"/>
        <v>CL.IC.IT.270903.01</v>
      </c>
      <c r="AR4699" s="145" t="s">
        <v>12773</v>
      </c>
      <c r="AS4699" s="145">
        <v>1749</v>
      </c>
    </row>
    <row r="4700" spans="1:45" s="167" customFormat="1" ht="15">
      <c r="A4700" s="167" t="s">
        <v>9344</v>
      </c>
      <c r="C4700" s="61" t="s">
        <v>9143</v>
      </c>
      <c r="D4700" s="167" t="s">
        <v>13489</v>
      </c>
      <c r="E4700" s="61" t="s">
        <v>3188</v>
      </c>
      <c r="F4700" s="167" t="s">
        <v>463</v>
      </c>
      <c r="G4700" s="167" t="s">
        <v>13213</v>
      </c>
      <c r="H4700" s="62" t="s">
        <v>11848</v>
      </c>
      <c r="I4700" s="167" t="s">
        <v>8798</v>
      </c>
      <c r="J4700" s="63" t="str">
        <f t="shared" si="365"/>
        <v>IC.IT.271001</v>
      </c>
      <c r="K4700" s="61" t="s">
        <v>12175</v>
      </c>
      <c r="L4700" s="167" t="str">
        <f t="shared" si="366"/>
        <v xml:space="preserve">     Continuous</v>
      </c>
      <c r="M4700" s="168" t="str">
        <f t="shared" si="367"/>
        <v>PI.IC.IT.271001.01</v>
      </c>
      <c r="N4700" s="168"/>
      <c r="O4700" s="168" t="str">
        <f t="shared" si="368"/>
        <v>PH.IC.IT.271001.01</v>
      </c>
      <c r="Q4700" s="168" t="str">
        <f t="shared" si="369"/>
        <v>CL.IC.IT.271001.01</v>
      </c>
    </row>
    <row r="4701" spans="1:45" s="167" customFormat="1" ht="15">
      <c r="A4701" s="167" t="s">
        <v>9344</v>
      </c>
      <c r="C4701" s="61" t="s">
        <v>9143</v>
      </c>
      <c r="E4701" s="61" t="s">
        <v>3188</v>
      </c>
      <c r="F4701" s="167" t="s">
        <v>463</v>
      </c>
      <c r="G4701" s="167" t="s">
        <v>8799</v>
      </c>
      <c r="H4701" s="62" t="s">
        <v>12030</v>
      </c>
      <c r="I4701" s="167" t="s">
        <v>11013</v>
      </c>
      <c r="J4701" s="63" t="str">
        <f t="shared" si="365"/>
        <v>IC.IT.271002</v>
      </c>
      <c r="K4701" s="61" t="s">
        <v>12175</v>
      </c>
      <c r="L4701" s="167" t="str">
        <f t="shared" si="366"/>
        <v xml:space="preserve">     Intermittent</v>
      </c>
      <c r="M4701" s="168" t="str">
        <f t="shared" si="367"/>
        <v>PI.IC.IT.271002.01</v>
      </c>
      <c r="N4701" s="168"/>
      <c r="O4701" s="168" t="str">
        <f t="shared" si="368"/>
        <v>PH.IC.IT.271002.01</v>
      </c>
      <c r="Q4701" s="168" t="str">
        <f t="shared" si="369"/>
        <v>CL.IC.IT.271002.01</v>
      </c>
    </row>
    <row r="4702" spans="1:45" s="167" customFormat="1" ht="15">
      <c r="A4702" s="167" t="s">
        <v>9344</v>
      </c>
      <c r="C4702" s="61" t="s">
        <v>9143</v>
      </c>
      <c r="D4702" s="167" t="s">
        <v>13490</v>
      </c>
      <c r="E4702" s="61" t="s">
        <v>155</v>
      </c>
      <c r="F4702" s="167" t="s">
        <v>463</v>
      </c>
      <c r="G4702" s="167" t="s">
        <v>8801</v>
      </c>
      <c r="H4702" s="62" t="s">
        <v>11848</v>
      </c>
      <c r="I4702" s="167" t="s">
        <v>8802</v>
      </c>
      <c r="J4702" s="63" t="str">
        <f t="shared" si="365"/>
        <v>IC.IT.271101</v>
      </c>
      <c r="K4702" s="61" t="s">
        <v>12175</v>
      </c>
      <c r="L4702" s="167" t="str">
        <f t="shared" si="366"/>
        <v xml:space="preserve">     125 mmHg</v>
      </c>
      <c r="M4702" s="168" t="str">
        <f t="shared" si="367"/>
        <v>PI.IC.IT.271101.01</v>
      </c>
      <c r="N4702" s="168"/>
      <c r="O4702" s="168" t="str">
        <f t="shared" si="368"/>
        <v>PH.IC.IT.271101.01</v>
      </c>
      <c r="Q4702" s="168" t="str">
        <f t="shared" si="369"/>
        <v>CL.IC.IT.271101.01</v>
      </c>
    </row>
    <row r="4703" spans="1:45" s="167" customFormat="1" ht="15">
      <c r="A4703" s="167" t="s">
        <v>9344</v>
      </c>
      <c r="C4703" s="61" t="s">
        <v>9143</v>
      </c>
      <c r="E4703" s="61" t="s">
        <v>155</v>
      </c>
      <c r="F4703" s="167" t="s">
        <v>463</v>
      </c>
      <c r="G4703" s="167" t="s">
        <v>8803</v>
      </c>
      <c r="H4703" s="62" t="s">
        <v>12030</v>
      </c>
      <c r="I4703" s="167" t="s">
        <v>8804</v>
      </c>
      <c r="J4703" s="63" t="str">
        <f t="shared" si="365"/>
        <v>IC.IT.271102</v>
      </c>
      <c r="K4703" s="61" t="s">
        <v>12175</v>
      </c>
      <c r="L4703" s="167" t="str">
        <f t="shared" si="366"/>
        <v xml:space="preserve">     75 mmHg</v>
      </c>
      <c r="M4703" s="168" t="str">
        <f t="shared" si="367"/>
        <v>PI.IC.IT.271102.01</v>
      </c>
      <c r="N4703" s="168"/>
      <c r="O4703" s="168" t="str">
        <f t="shared" si="368"/>
        <v>PH.IC.IT.271102.01</v>
      </c>
      <c r="Q4703" s="168" t="str">
        <f t="shared" si="369"/>
        <v>CL.IC.IT.271102.01</v>
      </c>
    </row>
    <row r="4704" spans="1:45" s="167" customFormat="1" ht="15">
      <c r="A4704" s="167" t="s">
        <v>9344</v>
      </c>
      <c r="C4704" s="61" t="s">
        <v>9143</v>
      </c>
      <c r="E4704" s="61" t="s">
        <v>155</v>
      </c>
      <c r="F4704" s="167" t="s">
        <v>463</v>
      </c>
      <c r="G4704" s="167" t="s">
        <v>8805</v>
      </c>
      <c r="H4704" s="62" t="s">
        <v>12032</v>
      </c>
      <c r="I4704" s="167" t="s">
        <v>8806</v>
      </c>
      <c r="J4704" s="63" t="str">
        <f t="shared" si="365"/>
        <v>IC.IT.271103</v>
      </c>
      <c r="K4704" s="61" t="s">
        <v>12175</v>
      </c>
      <c r="L4704" s="167" t="str">
        <f t="shared" si="366"/>
        <v xml:space="preserve">     25 mmHg</v>
      </c>
      <c r="M4704" s="168" t="str">
        <f t="shared" si="367"/>
        <v>PI.IC.IT.271103.01</v>
      </c>
      <c r="N4704" s="168"/>
      <c r="O4704" s="168" t="str">
        <f t="shared" si="368"/>
        <v>PH.IC.IT.271103.01</v>
      </c>
      <c r="Q4704" s="168" t="str">
        <f t="shared" si="369"/>
        <v>CL.IC.IT.271103.01</v>
      </c>
    </row>
    <row r="4705" spans="1:29" s="167" customFormat="1" ht="15">
      <c r="A4705" s="167" t="s">
        <v>9344</v>
      </c>
      <c r="C4705" s="61" t="s">
        <v>9143</v>
      </c>
      <c r="E4705" s="61" t="s">
        <v>155</v>
      </c>
      <c r="F4705" s="167" t="s">
        <v>463</v>
      </c>
      <c r="G4705" s="167" t="s">
        <v>8919</v>
      </c>
      <c r="H4705" s="62" t="s">
        <v>12028</v>
      </c>
      <c r="I4705" s="167" t="s">
        <v>8656</v>
      </c>
      <c r="J4705" s="63" t="str">
        <f t="shared" si="365"/>
        <v>IC.IT.271104</v>
      </c>
      <c r="K4705" s="61" t="s">
        <v>12175</v>
      </c>
      <c r="L4705" s="167" t="str">
        <f t="shared" si="366"/>
        <v xml:space="preserve">     50 mmHg</v>
      </c>
      <c r="M4705" s="168" t="str">
        <f t="shared" si="367"/>
        <v>PI.IC.IT.271104.01</v>
      </c>
      <c r="N4705" s="168"/>
      <c r="O4705" s="168" t="str">
        <f t="shared" si="368"/>
        <v>PH.IC.IT.271104.01</v>
      </c>
      <c r="Q4705" s="168" t="str">
        <f t="shared" si="369"/>
        <v>CL.IC.IT.271104.01</v>
      </c>
    </row>
    <row r="4706" spans="1:29" s="167" customFormat="1" ht="15">
      <c r="A4706" s="167" t="s">
        <v>9344</v>
      </c>
      <c r="C4706" s="61" t="s">
        <v>9143</v>
      </c>
      <c r="E4706" s="61" t="s">
        <v>155</v>
      </c>
      <c r="F4706" s="167" t="s">
        <v>463</v>
      </c>
      <c r="G4706" s="167" t="s">
        <v>8657</v>
      </c>
      <c r="H4706" s="62" t="s">
        <v>12210</v>
      </c>
      <c r="I4706" s="167" t="s">
        <v>8658</v>
      </c>
      <c r="J4706" s="63" t="str">
        <f t="shared" si="365"/>
        <v>IC.IT.271105</v>
      </c>
      <c r="K4706" s="61" t="s">
        <v>12175</v>
      </c>
      <c r="L4706" s="167" t="str">
        <f t="shared" si="366"/>
        <v xml:space="preserve">     100 mmHg</v>
      </c>
      <c r="M4706" s="168" t="str">
        <f t="shared" si="367"/>
        <v>PI.IC.IT.271105.01</v>
      </c>
      <c r="N4706" s="168"/>
      <c r="O4706" s="168" t="str">
        <f t="shared" si="368"/>
        <v>PH.IC.IT.271105.01</v>
      </c>
      <c r="Q4706" s="168" t="str">
        <f t="shared" si="369"/>
        <v>CL.IC.IT.271105.01</v>
      </c>
    </row>
    <row r="4707" spans="1:29" s="167" customFormat="1" ht="15">
      <c r="A4707" s="167" t="s">
        <v>9344</v>
      </c>
      <c r="C4707" s="61" t="s">
        <v>9143</v>
      </c>
      <c r="E4707" s="61" t="s">
        <v>155</v>
      </c>
      <c r="F4707" s="167" t="s">
        <v>463</v>
      </c>
      <c r="G4707" s="167" t="s">
        <v>8651</v>
      </c>
      <c r="H4707" s="62" t="s">
        <v>12212</v>
      </c>
      <c r="I4707" s="167" t="s">
        <v>8652</v>
      </c>
      <c r="J4707" s="63" t="str">
        <f t="shared" si="365"/>
        <v>IC.IT.271106</v>
      </c>
      <c r="K4707" s="61" t="s">
        <v>12175</v>
      </c>
      <c r="L4707" s="167" t="str">
        <f t="shared" si="366"/>
        <v xml:space="preserve">     150 mmHg</v>
      </c>
      <c r="M4707" s="168" t="str">
        <f t="shared" si="367"/>
        <v>PI.IC.IT.271106.01</v>
      </c>
      <c r="N4707" s="168"/>
      <c r="O4707" s="168" t="str">
        <f t="shared" si="368"/>
        <v>PH.IC.IT.271106.01</v>
      </c>
      <c r="Q4707" s="168" t="str">
        <f t="shared" si="369"/>
        <v>CL.IC.IT.271106.01</v>
      </c>
    </row>
    <row r="4708" spans="1:29" s="167" customFormat="1" ht="15">
      <c r="A4708" s="167" t="s">
        <v>9344</v>
      </c>
      <c r="C4708" s="61" t="s">
        <v>9143</v>
      </c>
      <c r="D4708" s="167" t="s">
        <v>8653</v>
      </c>
      <c r="E4708" s="61" t="s">
        <v>153</v>
      </c>
      <c r="F4708" s="167" t="s">
        <v>463</v>
      </c>
      <c r="G4708" s="167" t="s">
        <v>8654</v>
      </c>
      <c r="H4708" s="62" t="s">
        <v>11848</v>
      </c>
      <c r="I4708" s="167" t="s">
        <v>10076</v>
      </c>
      <c r="J4708" s="63" t="str">
        <f t="shared" si="365"/>
        <v>IC.IT.271201</v>
      </c>
      <c r="K4708" s="61" t="s">
        <v>12175</v>
      </c>
      <c r="L4708" s="167" t="str">
        <f t="shared" si="366"/>
        <v xml:space="preserve">     Done: specify date/time</v>
      </c>
      <c r="M4708" s="168" t="str">
        <f t="shared" si="367"/>
        <v>PI.IC.IT.271201.01</v>
      </c>
      <c r="N4708" s="168"/>
      <c r="O4708" s="168" t="str">
        <f t="shared" si="368"/>
        <v>PH.IC.IT.271201.01</v>
      </c>
      <c r="Q4708" s="168" t="str">
        <f t="shared" si="369"/>
        <v>CL.IC.IT.271201.01</v>
      </c>
    </row>
    <row r="4709" spans="1:29" s="167" customFormat="1" ht="15">
      <c r="A4709" s="167" t="s">
        <v>9344</v>
      </c>
      <c r="C4709" s="61" t="s">
        <v>9143</v>
      </c>
      <c r="E4709" s="61" t="s">
        <v>153</v>
      </c>
      <c r="F4709" s="167" t="s">
        <v>463</v>
      </c>
      <c r="G4709" s="167" t="s">
        <v>8655</v>
      </c>
      <c r="H4709" s="62" t="s">
        <v>12030</v>
      </c>
      <c r="I4709" s="167" t="s">
        <v>12171</v>
      </c>
      <c r="J4709" s="63" t="str">
        <f t="shared" si="365"/>
        <v>IC.IT.271202</v>
      </c>
      <c r="K4709" s="61" t="s">
        <v>12175</v>
      </c>
      <c r="L4709" s="167" t="str">
        <f t="shared" si="366"/>
        <v xml:space="preserve">     N/A</v>
      </c>
      <c r="M4709" s="168" t="str">
        <f t="shared" si="367"/>
        <v>PI.IC.IT.271202.01</v>
      </c>
      <c r="N4709" s="168"/>
      <c r="O4709" s="168" t="str">
        <f t="shared" si="368"/>
        <v>PH.IC.IT.271202.01</v>
      </c>
      <c r="Q4709" s="168" t="str">
        <f t="shared" si="369"/>
        <v>CL.IC.IT.271202.01</v>
      </c>
    </row>
    <row r="4710" spans="1:29" s="167" customFormat="1" ht="15">
      <c r="A4710" s="167" t="s">
        <v>9344</v>
      </c>
      <c r="C4710" s="61" t="s">
        <v>9143</v>
      </c>
      <c r="D4710" s="167" t="s">
        <v>8518</v>
      </c>
      <c r="E4710" s="61" t="s">
        <v>215</v>
      </c>
      <c r="F4710" s="167" t="s">
        <v>464</v>
      </c>
      <c r="G4710" s="167" t="s">
        <v>8548</v>
      </c>
      <c r="H4710" s="62" t="s">
        <v>11848</v>
      </c>
      <c r="I4710" s="167" t="s">
        <v>11402</v>
      </c>
      <c r="J4710" s="63" t="str">
        <f t="shared" si="365"/>
        <v>IC.IT.271301</v>
      </c>
      <c r="K4710" s="61" t="s">
        <v>1702</v>
      </c>
      <c r="L4710" s="167" t="str">
        <f t="shared" si="366"/>
        <v xml:space="preserve">     Right</v>
      </c>
      <c r="M4710" s="168" t="str">
        <f t="shared" si="367"/>
        <v>PI.IC.IT.271301.01</v>
      </c>
      <c r="N4710" s="168"/>
      <c r="O4710" s="168" t="str">
        <f t="shared" si="368"/>
        <v>PH.IC.IT.271301.01</v>
      </c>
      <c r="Q4710" s="168" t="str">
        <f t="shared" si="369"/>
        <v>CL.IC.IT.271301.01</v>
      </c>
    </row>
    <row r="4711" spans="1:29" s="167" customFormat="1" ht="15">
      <c r="A4711" s="167" t="s">
        <v>9344</v>
      </c>
      <c r="C4711" s="61" t="s">
        <v>9143</v>
      </c>
      <c r="E4711" s="61" t="s">
        <v>215</v>
      </c>
      <c r="F4711" s="167" t="s">
        <v>464</v>
      </c>
      <c r="G4711" s="129" t="s">
        <v>8661</v>
      </c>
      <c r="H4711" s="62" t="s">
        <v>12030</v>
      </c>
      <c r="I4711" s="129" t="s">
        <v>11563</v>
      </c>
      <c r="J4711" s="63" t="str">
        <f t="shared" si="365"/>
        <v>IC.IT.271302</v>
      </c>
      <c r="K4711" s="61" t="s">
        <v>12175</v>
      </c>
      <c r="L4711" s="167" t="str">
        <f t="shared" si="366"/>
        <v xml:space="preserve">     Left</v>
      </c>
      <c r="M4711" s="168" t="str">
        <f t="shared" si="367"/>
        <v>PI.IC.IT.271302.01</v>
      </c>
      <c r="N4711" s="168"/>
      <c r="O4711" s="168" t="str">
        <f t="shared" si="368"/>
        <v>PH.IC.IT.271302.01</v>
      </c>
      <c r="Q4711" s="168" t="str">
        <f t="shared" si="369"/>
        <v>CL.IC.IT.271302.01</v>
      </c>
    </row>
    <row r="4712" spans="1:29" s="167" customFormat="1" ht="15">
      <c r="A4712" s="167" t="s">
        <v>9344</v>
      </c>
      <c r="C4712" s="61" t="s">
        <v>9143</v>
      </c>
      <c r="D4712" s="167" t="s">
        <v>8520</v>
      </c>
      <c r="E4712" s="61" t="s">
        <v>4082</v>
      </c>
      <c r="F4712" s="167" t="s">
        <v>464</v>
      </c>
      <c r="G4712" s="129" t="s">
        <v>8662</v>
      </c>
      <c r="H4712" s="62" t="s">
        <v>11848</v>
      </c>
      <c r="I4712" s="129" t="s">
        <v>9372</v>
      </c>
      <c r="J4712" s="63" t="str">
        <f t="shared" si="365"/>
        <v>IC.IT.271401</v>
      </c>
      <c r="K4712" s="61" t="s">
        <v>12175</v>
      </c>
      <c r="L4712" s="167" t="str">
        <f t="shared" si="366"/>
        <v xml:space="preserve">     Lateral</v>
      </c>
      <c r="M4712" s="168" t="str">
        <f t="shared" si="367"/>
        <v>PI.IC.IT.271401.01</v>
      </c>
      <c r="N4712" s="168"/>
      <c r="O4712" s="168" t="str">
        <f t="shared" si="368"/>
        <v>PH.IC.IT.271401.01</v>
      </c>
      <c r="Q4712" s="168" t="str">
        <f t="shared" si="369"/>
        <v>CL.IC.IT.271401.01</v>
      </c>
    </row>
    <row r="4713" spans="1:29" s="167" customFormat="1" ht="15">
      <c r="A4713" s="167" t="s">
        <v>9344</v>
      </c>
      <c r="C4713" s="61" t="s">
        <v>9143</v>
      </c>
      <c r="E4713" s="61" t="s">
        <v>4082</v>
      </c>
      <c r="F4713" s="167" t="s">
        <v>464</v>
      </c>
      <c r="G4713" s="129" t="s">
        <v>8663</v>
      </c>
      <c r="H4713" s="62" t="s">
        <v>12030</v>
      </c>
      <c r="I4713" s="129" t="s">
        <v>9373</v>
      </c>
      <c r="J4713" s="63" t="str">
        <f t="shared" si="365"/>
        <v>IC.IT.271402</v>
      </c>
      <c r="K4713" s="61" t="s">
        <v>12175</v>
      </c>
      <c r="L4713" s="167" t="str">
        <f t="shared" si="366"/>
        <v xml:space="preserve">     Medial</v>
      </c>
      <c r="M4713" s="168" t="str">
        <f t="shared" si="367"/>
        <v>PI.IC.IT.271402.01</v>
      </c>
      <c r="N4713" s="168"/>
      <c r="O4713" s="168" t="str">
        <f t="shared" si="368"/>
        <v>PH.IC.IT.271402.01</v>
      </c>
      <c r="Q4713" s="168" t="str">
        <f t="shared" si="369"/>
        <v>CL.IC.IT.271402.01</v>
      </c>
    </row>
    <row r="4714" spans="1:29" s="167" customFormat="1" ht="15">
      <c r="A4714" s="167" t="s">
        <v>9344</v>
      </c>
      <c r="C4714" s="61" t="s">
        <v>9143</v>
      </c>
      <c r="E4714" s="61" t="s">
        <v>4082</v>
      </c>
      <c r="F4714" s="167" t="s">
        <v>464</v>
      </c>
      <c r="G4714" s="129" t="s">
        <v>8664</v>
      </c>
      <c r="H4714" s="62" t="s">
        <v>12032</v>
      </c>
      <c r="I4714" s="129" t="s">
        <v>9374</v>
      </c>
      <c r="J4714" s="63" t="str">
        <f t="shared" si="365"/>
        <v>IC.IT.271403</v>
      </c>
      <c r="K4714" s="61" t="s">
        <v>12175</v>
      </c>
      <c r="L4714" s="167" t="str">
        <f t="shared" si="366"/>
        <v xml:space="preserve">     Anterior</v>
      </c>
      <c r="M4714" s="168" t="str">
        <f t="shared" si="367"/>
        <v>PI.IC.IT.271403.01</v>
      </c>
      <c r="N4714" s="168"/>
      <c r="O4714" s="168" t="str">
        <f t="shared" si="368"/>
        <v>PH.IC.IT.271403.01</v>
      </c>
      <c r="Q4714" s="168" t="str">
        <f t="shared" si="369"/>
        <v>CL.IC.IT.271403.01</v>
      </c>
    </row>
    <row r="4715" spans="1:29" s="167" customFormat="1" ht="15">
      <c r="A4715" s="167" t="s">
        <v>9344</v>
      </c>
      <c r="C4715" s="61" t="s">
        <v>9143</v>
      </c>
      <c r="E4715" s="61" t="s">
        <v>4082</v>
      </c>
      <c r="F4715" s="167" t="s">
        <v>464</v>
      </c>
      <c r="G4715" s="129" t="s">
        <v>8665</v>
      </c>
      <c r="H4715" s="62" t="s">
        <v>12028</v>
      </c>
      <c r="I4715" s="129" t="s">
        <v>9375</v>
      </c>
      <c r="J4715" s="63" t="str">
        <f t="shared" si="365"/>
        <v>IC.IT.271404</v>
      </c>
      <c r="K4715" s="61" t="s">
        <v>12175</v>
      </c>
      <c r="L4715" s="167" t="str">
        <f t="shared" si="366"/>
        <v xml:space="preserve">     Posterior</v>
      </c>
      <c r="M4715" s="168" t="str">
        <f t="shared" si="367"/>
        <v>PI.IC.IT.271404.01</v>
      </c>
      <c r="N4715" s="168"/>
      <c r="O4715" s="168" t="str">
        <f t="shared" si="368"/>
        <v>PH.IC.IT.271404.01</v>
      </c>
      <c r="Q4715" s="168" t="str">
        <f t="shared" si="369"/>
        <v>CL.IC.IT.271404.01</v>
      </c>
    </row>
    <row r="4716" spans="1:29" s="167" customFormat="1" ht="15">
      <c r="A4716" s="167" t="s">
        <v>9344</v>
      </c>
      <c r="C4716" s="61" t="s">
        <v>9143</v>
      </c>
      <c r="E4716" s="61" t="s">
        <v>4082</v>
      </c>
      <c r="F4716" s="167" t="s">
        <v>464</v>
      </c>
      <c r="G4716" s="129" t="s">
        <v>8666</v>
      </c>
      <c r="H4716" s="62" t="s">
        <v>12210</v>
      </c>
      <c r="I4716" s="129" t="s">
        <v>9255</v>
      </c>
      <c r="J4716" s="63" t="str">
        <f t="shared" si="365"/>
        <v>IC.IT.271405</v>
      </c>
      <c r="K4716" s="61" t="s">
        <v>12175</v>
      </c>
      <c r="L4716" s="167" t="str">
        <f t="shared" si="366"/>
        <v xml:space="preserve">     Proximal</v>
      </c>
      <c r="M4716" s="168" t="str">
        <f t="shared" si="367"/>
        <v>PI.IC.IT.271405.01</v>
      </c>
      <c r="N4716" s="168"/>
      <c r="O4716" s="168" t="str">
        <f t="shared" si="368"/>
        <v>PH.IC.IT.271405.01</v>
      </c>
      <c r="Q4716" s="168" t="str">
        <f t="shared" si="369"/>
        <v>CL.IC.IT.271405.01</v>
      </c>
    </row>
    <row r="4717" spans="1:29" s="167" customFormat="1" ht="15">
      <c r="A4717" s="167" t="s">
        <v>9344</v>
      </c>
      <c r="C4717" s="61" t="s">
        <v>9143</v>
      </c>
      <c r="E4717" s="61" t="s">
        <v>4082</v>
      </c>
      <c r="F4717" s="167" t="s">
        <v>464</v>
      </c>
      <c r="G4717" s="129" t="s">
        <v>8556</v>
      </c>
      <c r="H4717" s="62" t="s">
        <v>12212</v>
      </c>
      <c r="I4717" s="129" t="s">
        <v>9256</v>
      </c>
      <c r="J4717" s="63" t="str">
        <f t="shared" si="365"/>
        <v>IC.IT.271406</v>
      </c>
      <c r="K4717" s="61" t="s">
        <v>12175</v>
      </c>
      <c r="L4717" s="167" t="str">
        <f t="shared" si="366"/>
        <v xml:space="preserve">     Distal</v>
      </c>
      <c r="M4717" s="168" t="str">
        <f t="shared" si="367"/>
        <v>PI.IC.IT.271406.01</v>
      </c>
      <c r="N4717" s="168"/>
      <c r="O4717" s="168" t="str">
        <f t="shared" si="368"/>
        <v>PH.IC.IT.271406.01</v>
      </c>
      <c r="Q4717" s="168" t="str">
        <f t="shared" si="369"/>
        <v>CL.IC.IT.271406.01</v>
      </c>
    </row>
    <row r="4718" spans="1:29" s="167" customFormat="1" ht="15">
      <c r="A4718" s="167" t="s">
        <v>9344</v>
      </c>
      <c r="C4718" s="61" t="s">
        <v>9143</v>
      </c>
      <c r="D4718" s="167" t="s">
        <v>8521</v>
      </c>
      <c r="E4718" s="61" t="s">
        <v>594</v>
      </c>
      <c r="F4718" s="167" t="s">
        <v>465</v>
      </c>
      <c r="G4718" s="129" t="s">
        <v>8552</v>
      </c>
      <c r="H4718" s="62" t="s">
        <v>11848</v>
      </c>
      <c r="I4718" s="129" t="s">
        <v>8552</v>
      </c>
      <c r="J4718" s="63" t="str">
        <f t="shared" si="365"/>
        <v>IC.IT.271501</v>
      </c>
      <c r="K4718" s="61" t="s">
        <v>12175</v>
      </c>
      <c r="L4718" s="167" t="str">
        <f t="shared" si="366"/>
        <v>Abdomen</v>
      </c>
      <c r="M4718" s="168" t="str">
        <f t="shared" si="367"/>
        <v>PI.IC.IT.271501.01</v>
      </c>
      <c r="N4718" s="168"/>
      <c r="O4718" s="168" t="str">
        <f t="shared" si="368"/>
        <v>PH.IC.IT.271501.01</v>
      </c>
      <c r="Q4718" s="168" t="str">
        <f t="shared" si="369"/>
        <v>CL.IC.IT.271501.01</v>
      </c>
    </row>
    <row r="4719" spans="1:29" s="167" customFormat="1" ht="15">
      <c r="A4719" s="167" t="s">
        <v>9344</v>
      </c>
      <c r="C4719" s="61" t="s">
        <v>9143</v>
      </c>
      <c r="E4719" s="61" t="s">
        <v>594</v>
      </c>
      <c r="F4719" s="167" t="s">
        <v>465</v>
      </c>
      <c r="G4719" s="129" t="s">
        <v>8553</v>
      </c>
      <c r="H4719" s="62" t="s">
        <v>12030</v>
      </c>
      <c r="I4719" s="129" t="s">
        <v>8553</v>
      </c>
      <c r="J4719" s="63" t="str">
        <f t="shared" si="365"/>
        <v>IC.IT.271502</v>
      </c>
      <c r="K4719" s="61" t="s">
        <v>12175</v>
      </c>
      <c r="L4719" s="167" t="str">
        <f t="shared" si="366"/>
        <v>Flank</v>
      </c>
      <c r="M4719" s="168" t="str">
        <f t="shared" si="367"/>
        <v>PI.IC.IT.271502.01</v>
      </c>
      <c r="N4719" s="168"/>
      <c r="O4719" s="168" t="str">
        <f t="shared" si="368"/>
        <v>PH.IC.IT.271502.01</v>
      </c>
      <c r="Q4719" s="168" t="str">
        <f t="shared" si="369"/>
        <v>CL.IC.IT.271502.01</v>
      </c>
    </row>
    <row r="4720" spans="1:29" s="167" customFormat="1" ht="15">
      <c r="A4720" s="167" t="s">
        <v>9344</v>
      </c>
      <c r="C4720" s="61" t="s">
        <v>9143</v>
      </c>
      <c r="E4720" s="61" t="s">
        <v>594</v>
      </c>
      <c r="F4720" s="167" t="s">
        <v>465</v>
      </c>
      <c r="G4720" s="86" t="s">
        <v>13497</v>
      </c>
      <c r="H4720" s="62" t="s">
        <v>12032</v>
      </c>
      <c r="I4720" s="129" t="s">
        <v>9398</v>
      </c>
      <c r="J4720" s="63" t="str">
        <f t="shared" si="365"/>
        <v>IC.IT.271503</v>
      </c>
      <c r="K4720" s="61" t="s">
        <v>12175</v>
      </c>
      <c r="L4720" s="167" t="str">
        <f t="shared" si="366"/>
        <v xml:space="preserve">     Flank, right</v>
      </c>
      <c r="M4720" s="168" t="str">
        <f t="shared" si="367"/>
        <v>PI.IC.IT.271503.01</v>
      </c>
      <c r="N4720" s="168"/>
      <c r="O4720" s="168" t="str">
        <f t="shared" si="368"/>
        <v>PH.IC.IT.271503.01</v>
      </c>
      <c r="Q4720" s="168" t="str">
        <f t="shared" si="369"/>
        <v>CL.IC.IT.271503.01</v>
      </c>
      <c r="AB4720" s="167" t="s">
        <v>12773</v>
      </c>
      <c r="AC4720" s="167">
        <v>1428</v>
      </c>
    </row>
    <row r="4721" spans="1:29" s="167" customFormat="1" ht="15">
      <c r="A4721" s="167" t="s">
        <v>9344</v>
      </c>
      <c r="C4721" s="61" t="s">
        <v>9143</v>
      </c>
      <c r="E4721" s="61" t="s">
        <v>594</v>
      </c>
      <c r="F4721" s="167" t="s">
        <v>465</v>
      </c>
      <c r="G4721" s="86" t="s">
        <v>13498</v>
      </c>
      <c r="H4721" s="62" t="s">
        <v>12028</v>
      </c>
      <c r="I4721" s="129" t="s">
        <v>9558</v>
      </c>
      <c r="J4721" s="63" t="str">
        <f t="shared" si="365"/>
        <v>IC.IT.271504</v>
      </c>
      <c r="K4721" s="61" t="s">
        <v>12175</v>
      </c>
      <c r="L4721" s="167" t="str">
        <f t="shared" si="366"/>
        <v xml:space="preserve">     Flank, left</v>
      </c>
      <c r="M4721" s="168" t="str">
        <f t="shared" si="367"/>
        <v>PI.IC.IT.271504.01</v>
      </c>
      <c r="N4721" s="168"/>
      <c r="O4721" s="168" t="str">
        <f t="shared" si="368"/>
        <v>PH.IC.IT.271504.01</v>
      </c>
      <c r="Q4721" s="168" t="str">
        <f t="shared" si="369"/>
        <v>CL.IC.IT.271504.01</v>
      </c>
      <c r="AB4721" s="167" t="s">
        <v>12773</v>
      </c>
      <c r="AC4721" s="167">
        <v>1428</v>
      </c>
    </row>
    <row r="4722" spans="1:29" s="167" customFormat="1" ht="15">
      <c r="A4722" s="167" t="s">
        <v>9344</v>
      </c>
      <c r="C4722" s="61" t="s">
        <v>9143</v>
      </c>
      <c r="D4722" s="167" t="s">
        <v>8550</v>
      </c>
      <c r="E4722" s="61" t="s">
        <v>7863</v>
      </c>
      <c r="F4722" s="167" t="s">
        <v>465</v>
      </c>
      <c r="G4722" s="129" t="s">
        <v>9830</v>
      </c>
      <c r="H4722" s="62" t="s">
        <v>11848</v>
      </c>
      <c r="I4722" s="129" t="s">
        <v>10518</v>
      </c>
      <c r="J4722" s="63" t="str">
        <f t="shared" si="365"/>
        <v>IC.IT.271601</v>
      </c>
      <c r="K4722" s="61" t="s">
        <v>12175</v>
      </c>
      <c r="L4722" s="167" t="str">
        <f t="shared" si="366"/>
        <v xml:space="preserve">     RUQ</v>
      </c>
      <c r="M4722" s="168" t="str">
        <f t="shared" si="367"/>
        <v>PI.IC.IT.271601.01</v>
      </c>
      <c r="N4722" s="168"/>
      <c r="O4722" s="168" t="str">
        <f t="shared" si="368"/>
        <v>PH.IC.IT.271601.01</v>
      </c>
      <c r="Q4722" s="168" t="str">
        <f t="shared" si="369"/>
        <v>CL.IC.IT.271601.01</v>
      </c>
    </row>
    <row r="4723" spans="1:29" s="167" customFormat="1" ht="15">
      <c r="A4723" s="167" t="s">
        <v>9344</v>
      </c>
      <c r="C4723" s="61" t="s">
        <v>9143</v>
      </c>
      <c r="E4723" s="61" t="s">
        <v>7863</v>
      </c>
      <c r="F4723" s="167" t="s">
        <v>465</v>
      </c>
      <c r="G4723" s="129" t="s">
        <v>10010</v>
      </c>
      <c r="H4723" s="62" t="s">
        <v>12030</v>
      </c>
      <c r="I4723" s="129" t="s">
        <v>10520</v>
      </c>
      <c r="J4723" s="63" t="str">
        <f t="shared" si="365"/>
        <v>IC.IT.271602</v>
      </c>
      <c r="K4723" s="61" t="s">
        <v>12175</v>
      </c>
      <c r="L4723" s="167" t="str">
        <f t="shared" si="366"/>
        <v xml:space="preserve">     RLQ</v>
      </c>
      <c r="M4723" s="168" t="str">
        <f t="shared" si="367"/>
        <v>PI.IC.IT.271602.01</v>
      </c>
      <c r="N4723" s="168"/>
      <c r="O4723" s="168" t="str">
        <f t="shared" si="368"/>
        <v>PH.IC.IT.271602.01</v>
      </c>
      <c r="Q4723" s="168" t="str">
        <f t="shared" si="369"/>
        <v>CL.IC.IT.271602.01</v>
      </c>
    </row>
    <row r="4724" spans="1:29" s="167" customFormat="1" ht="15">
      <c r="A4724" s="167" t="s">
        <v>9344</v>
      </c>
      <c r="C4724" s="61" t="s">
        <v>9143</v>
      </c>
      <c r="E4724" s="61" t="s">
        <v>7863</v>
      </c>
      <c r="F4724" s="167" t="s">
        <v>465</v>
      </c>
      <c r="G4724" s="129" t="s">
        <v>10011</v>
      </c>
      <c r="H4724" s="62" t="s">
        <v>12032</v>
      </c>
      <c r="I4724" s="129" t="s">
        <v>10522</v>
      </c>
      <c r="J4724" s="63" t="str">
        <f t="shared" si="365"/>
        <v>IC.IT.271603</v>
      </c>
      <c r="K4724" s="61" t="s">
        <v>12175</v>
      </c>
      <c r="L4724" s="167" t="str">
        <f t="shared" si="366"/>
        <v xml:space="preserve">     LUQ</v>
      </c>
      <c r="M4724" s="168" t="str">
        <f t="shared" si="367"/>
        <v>PI.IC.IT.271603.01</v>
      </c>
      <c r="N4724" s="168"/>
      <c r="O4724" s="168" t="str">
        <f t="shared" si="368"/>
        <v>PH.IC.IT.271603.01</v>
      </c>
      <c r="Q4724" s="168" t="str">
        <f t="shared" si="369"/>
        <v>CL.IC.IT.271603.01</v>
      </c>
    </row>
    <row r="4725" spans="1:29" s="167" customFormat="1" ht="15">
      <c r="A4725" s="167" t="s">
        <v>9344</v>
      </c>
      <c r="C4725" s="61" t="s">
        <v>9143</v>
      </c>
      <c r="E4725" s="61" t="s">
        <v>7863</v>
      </c>
      <c r="F4725" s="167" t="s">
        <v>465</v>
      </c>
      <c r="G4725" s="129" t="s">
        <v>10012</v>
      </c>
      <c r="H4725" s="62" t="s">
        <v>12028</v>
      </c>
      <c r="I4725" s="129" t="s">
        <v>10524</v>
      </c>
      <c r="J4725" s="63" t="str">
        <f t="shared" si="365"/>
        <v>IC.IT.271604</v>
      </c>
      <c r="K4725" s="61" t="s">
        <v>12175</v>
      </c>
      <c r="L4725" s="167" t="str">
        <f t="shared" si="366"/>
        <v xml:space="preserve">     LLQ</v>
      </c>
      <c r="M4725" s="168" t="str">
        <f t="shared" si="367"/>
        <v>PI.IC.IT.271604.01</v>
      </c>
      <c r="N4725" s="168"/>
      <c r="O4725" s="168" t="str">
        <f t="shared" si="368"/>
        <v>PH.IC.IT.271604.01</v>
      </c>
      <c r="Q4725" s="168" t="str">
        <f t="shared" si="369"/>
        <v>CL.IC.IT.271604.01</v>
      </c>
    </row>
    <row r="4726" spans="1:29" s="167" customFormat="1" ht="15">
      <c r="A4726" s="167" t="s">
        <v>9344</v>
      </c>
      <c r="C4726" s="61" t="s">
        <v>9143</v>
      </c>
      <c r="D4726" s="167" t="s">
        <v>8551</v>
      </c>
      <c r="E4726" s="61" t="s">
        <v>12462</v>
      </c>
      <c r="F4726" s="167" t="s">
        <v>466</v>
      </c>
      <c r="G4726" s="129" t="s">
        <v>8986</v>
      </c>
      <c r="H4726" s="62" t="s">
        <v>11848</v>
      </c>
      <c r="I4726" s="129" t="s">
        <v>8986</v>
      </c>
      <c r="J4726" s="63" t="str">
        <f t="shared" si="365"/>
        <v>IC.IT.271701</v>
      </c>
      <c r="K4726" s="61" t="s">
        <v>12175</v>
      </c>
      <c r="L4726" s="167" t="str">
        <f t="shared" si="366"/>
        <v>Arm</v>
      </c>
      <c r="M4726" s="168" t="str">
        <f t="shared" si="367"/>
        <v>PI.IC.IT.271701.01</v>
      </c>
      <c r="N4726" s="168"/>
      <c r="O4726" s="168" t="str">
        <f t="shared" si="368"/>
        <v>PH.IC.IT.271701.01</v>
      </c>
      <c r="Q4726" s="168" t="str">
        <f t="shared" si="369"/>
        <v>CL.IC.IT.271701.01</v>
      </c>
    </row>
    <row r="4727" spans="1:29" s="167" customFormat="1" ht="15">
      <c r="A4727" s="167" t="s">
        <v>9344</v>
      </c>
      <c r="C4727" s="61" t="s">
        <v>9143</v>
      </c>
      <c r="E4727" s="61" t="s">
        <v>12462</v>
      </c>
      <c r="F4727" s="167" t="s">
        <v>466</v>
      </c>
      <c r="G4727" s="129" t="s">
        <v>8987</v>
      </c>
      <c r="H4727" s="62" t="s">
        <v>12030</v>
      </c>
      <c r="I4727" s="129" t="s">
        <v>8987</v>
      </c>
      <c r="J4727" s="63" t="str">
        <f t="shared" si="365"/>
        <v>IC.IT.271702</v>
      </c>
      <c r="K4727" s="61" t="s">
        <v>12175</v>
      </c>
      <c r="L4727" s="167" t="str">
        <f t="shared" si="366"/>
        <v>Elbow</v>
      </c>
      <c r="M4727" s="168" t="str">
        <f t="shared" si="367"/>
        <v>PI.IC.IT.271702.01</v>
      </c>
      <c r="N4727" s="168"/>
      <c r="O4727" s="168" t="str">
        <f t="shared" si="368"/>
        <v>PH.IC.IT.271702.01</v>
      </c>
      <c r="Q4727" s="168" t="str">
        <f t="shared" si="369"/>
        <v>CL.IC.IT.271702.01</v>
      </c>
    </row>
    <row r="4728" spans="1:29" s="167" customFormat="1" ht="15">
      <c r="A4728" s="167" t="s">
        <v>9344</v>
      </c>
      <c r="C4728" s="61" t="s">
        <v>9143</v>
      </c>
      <c r="E4728" s="61" t="s">
        <v>12462</v>
      </c>
      <c r="F4728" s="167" t="s">
        <v>466</v>
      </c>
      <c r="G4728" s="129" t="s">
        <v>8860</v>
      </c>
      <c r="H4728" s="62" t="s">
        <v>12032</v>
      </c>
      <c r="I4728" s="129" t="s">
        <v>8860</v>
      </c>
      <c r="J4728" s="63" t="str">
        <f t="shared" si="365"/>
        <v>IC.IT.271703</v>
      </c>
      <c r="K4728" s="61" t="s">
        <v>12175</v>
      </c>
      <c r="L4728" s="167" t="str">
        <f t="shared" si="366"/>
        <v>Wrist</v>
      </c>
      <c r="M4728" s="168" t="str">
        <f t="shared" si="367"/>
        <v>PI.IC.IT.271703.01</v>
      </c>
      <c r="N4728" s="168"/>
      <c r="O4728" s="168" t="str">
        <f t="shared" si="368"/>
        <v>PH.IC.IT.271703.01</v>
      </c>
      <c r="Q4728" s="168" t="str">
        <f t="shared" si="369"/>
        <v>CL.IC.IT.271703.01</v>
      </c>
    </row>
    <row r="4729" spans="1:29" s="167" customFormat="1" ht="15">
      <c r="A4729" s="167" t="s">
        <v>9344</v>
      </c>
      <c r="C4729" s="61" t="s">
        <v>9143</v>
      </c>
      <c r="E4729" s="61" t="s">
        <v>12462</v>
      </c>
      <c r="F4729" s="167" t="s">
        <v>466</v>
      </c>
      <c r="G4729" s="129" t="s">
        <v>11746</v>
      </c>
      <c r="H4729" s="62" t="s">
        <v>12028</v>
      </c>
      <c r="I4729" s="129" t="s">
        <v>11746</v>
      </c>
      <c r="J4729" s="63" t="str">
        <f t="shared" si="365"/>
        <v>IC.IT.271704</v>
      </c>
      <c r="K4729" s="61" t="s">
        <v>12175</v>
      </c>
      <c r="L4729" s="167" t="str">
        <f t="shared" si="366"/>
        <v>Hand</v>
      </c>
      <c r="M4729" s="168" t="str">
        <f t="shared" si="367"/>
        <v>PI.IC.IT.271704.01</v>
      </c>
      <c r="N4729" s="168"/>
      <c r="O4729" s="168" t="str">
        <f t="shared" si="368"/>
        <v>PH.IC.IT.271704.01</v>
      </c>
      <c r="Q4729" s="168" t="str">
        <f t="shared" si="369"/>
        <v>CL.IC.IT.271704.01</v>
      </c>
    </row>
    <row r="4730" spans="1:29" s="167" customFormat="1" ht="15">
      <c r="A4730" s="167" t="s">
        <v>9344</v>
      </c>
      <c r="C4730" s="61" t="s">
        <v>9143</v>
      </c>
      <c r="E4730" s="61" t="s">
        <v>12462</v>
      </c>
      <c r="F4730" s="167" t="s">
        <v>466</v>
      </c>
      <c r="G4730" s="129" t="s">
        <v>8861</v>
      </c>
      <c r="H4730" s="62" t="s">
        <v>12210</v>
      </c>
      <c r="I4730" s="129" t="s">
        <v>8862</v>
      </c>
      <c r="J4730" s="63" t="str">
        <f t="shared" si="365"/>
        <v>IC.IT.271705</v>
      </c>
      <c r="K4730" s="61" t="s">
        <v>12175</v>
      </c>
      <c r="L4730" s="167" t="str">
        <f t="shared" si="366"/>
        <v>Finger(s): specify</v>
      </c>
      <c r="M4730" s="168" t="str">
        <f t="shared" si="367"/>
        <v>PI.IC.IT.271705.01</v>
      </c>
      <c r="N4730" s="168"/>
      <c r="O4730" s="168" t="str">
        <f t="shared" si="368"/>
        <v>PH.IC.IT.271705.01</v>
      </c>
      <c r="Q4730" s="168" t="str">
        <f t="shared" si="369"/>
        <v>CL.IC.IT.271705.01</v>
      </c>
    </row>
    <row r="4731" spans="1:29" s="167" customFormat="1" ht="15">
      <c r="A4731" s="167" t="s">
        <v>9344</v>
      </c>
      <c r="C4731" s="61" t="s">
        <v>9143</v>
      </c>
      <c r="E4731" s="61" t="s">
        <v>12462</v>
      </c>
      <c r="F4731" s="167" t="s">
        <v>466</v>
      </c>
      <c r="G4731" s="129" t="s">
        <v>8717</v>
      </c>
      <c r="H4731" s="62" t="s">
        <v>12212</v>
      </c>
      <c r="I4731" s="129" t="s">
        <v>11741</v>
      </c>
      <c r="J4731" s="63" t="str">
        <f t="shared" si="365"/>
        <v>IC.IT.271706</v>
      </c>
      <c r="K4731" s="61" t="s">
        <v>12175</v>
      </c>
      <c r="L4731" s="167" t="str">
        <f t="shared" si="366"/>
        <v>Trochanter</v>
      </c>
      <c r="M4731" s="168" t="str">
        <f t="shared" si="367"/>
        <v>PI.IC.IT.271706.01</v>
      </c>
      <c r="N4731" s="168"/>
      <c r="O4731" s="168" t="str">
        <f t="shared" si="368"/>
        <v>PH.IC.IT.271706.01</v>
      </c>
      <c r="Q4731" s="168" t="str">
        <f t="shared" si="369"/>
        <v>CL.IC.IT.271706.01</v>
      </c>
    </row>
    <row r="4732" spans="1:29" s="167" customFormat="1" ht="15">
      <c r="A4732" s="167" t="s">
        <v>9344</v>
      </c>
      <c r="C4732" s="61" t="s">
        <v>9143</v>
      </c>
      <c r="E4732" s="61" t="s">
        <v>12462</v>
      </c>
      <c r="F4732" s="167" t="s">
        <v>466</v>
      </c>
      <c r="G4732" s="129" t="s">
        <v>11740</v>
      </c>
      <c r="H4732" s="62" t="s">
        <v>12225</v>
      </c>
      <c r="I4732" s="129" t="s">
        <v>11740</v>
      </c>
      <c r="J4732" s="63" t="str">
        <f t="shared" si="365"/>
        <v>IC.IT.271707</v>
      </c>
      <c r="K4732" s="61" t="s">
        <v>12175</v>
      </c>
      <c r="L4732" s="167" t="str">
        <f t="shared" si="366"/>
        <v>Knee</v>
      </c>
      <c r="M4732" s="168" t="str">
        <f t="shared" si="367"/>
        <v>PI.IC.IT.271707.01</v>
      </c>
      <c r="N4732" s="168"/>
      <c r="O4732" s="168" t="str">
        <f t="shared" si="368"/>
        <v>PH.IC.IT.271707.01</v>
      </c>
      <c r="Q4732" s="168" t="str">
        <f t="shared" si="369"/>
        <v>CL.IC.IT.271707.01</v>
      </c>
    </row>
    <row r="4733" spans="1:29" s="167" customFormat="1" ht="15">
      <c r="A4733" s="167" t="s">
        <v>9344</v>
      </c>
      <c r="C4733" s="61" t="s">
        <v>9143</v>
      </c>
      <c r="E4733" s="61" t="s">
        <v>12462</v>
      </c>
      <c r="F4733" s="167" t="s">
        <v>466</v>
      </c>
      <c r="G4733" s="129" t="s">
        <v>8718</v>
      </c>
      <c r="H4733" s="62" t="s">
        <v>11638</v>
      </c>
      <c r="I4733" s="129" t="s">
        <v>11738</v>
      </c>
      <c r="J4733" s="63" t="str">
        <f t="shared" si="365"/>
        <v>IC.IT.271708</v>
      </c>
      <c r="K4733" s="61" t="s">
        <v>12175</v>
      </c>
      <c r="L4733" s="167" t="str">
        <f t="shared" si="366"/>
        <v>Malleous</v>
      </c>
      <c r="M4733" s="168" t="str">
        <f t="shared" si="367"/>
        <v>PI.IC.IT.271708.01</v>
      </c>
      <c r="N4733" s="168"/>
      <c r="O4733" s="168" t="str">
        <f t="shared" si="368"/>
        <v>PH.IC.IT.271708.01</v>
      </c>
      <c r="Q4733" s="168" t="str">
        <f t="shared" si="369"/>
        <v>CL.IC.IT.271708.01</v>
      </c>
    </row>
    <row r="4734" spans="1:29" s="167" customFormat="1" ht="15">
      <c r="A4734" s="167" t="s">
        <v>9344</v>
      </c>
      <c r="C4734" s="61" t="s">
        <v>9143</v>
      </c>
      <c r="E4734" s="61" t="s">
        <v>12462</v>
      </c>
      <c r="F4734" s="167" t="s">
        <v>466</v>
      </c>
      <c r="G4734" s="129" t="s">
        <v>8719</v>
      </c>
      <c r="H4734" s="62" t="s">
        <v>11639</v>
      </c>
      <c r="I4734" s="129" t="s">
        <v>8719</v>
      </c>
      <c r="J4734" s="63" t="str">
        <f t="shared" si="365"/>
        <v>IC.IT.271709</v>
      </c>
      <c r="K4734" s="61" t="s">
        <v>12175</v>
      </c>
      <c r="L4734" s="167" t="str">
        <f t="shared" si="366"/>
        <v>Heel</v>
      </c>
      <c r="M4734" s="168" t="str">
        <f t="shared" si="367"/>
        <v>PI.IC.IT.271709.01</v>
      </c>
      <c r="N4734" s="168"/>
      <c r="O4734" s="168" t="str">
        <f t="shared" si="368"/>
        <v>PH.IC.IT.271709.01</v>
      </c>
      <c r="Q4734" s="168" t="str">
        <f t="shared" si="369"/>
        <v>CL.IC.IT.271709.01</v>
      </c>
    </row>
    <row r="4735" spans="1:29" s="167" customFormat="1" ht="15">
      <c r="A4735" s="167" t="s">
        <v>9344</v>
      </c>
      <c r="C4735" s="61" t="s">
        <v>9143</v>
      </c>
      <c r="E4735" s="61" t="s">
        <v>12462</v>
      </c>
      <c r="F4735" s="167" t="s">
        <v>466</v>
      </c>
      <c r="G4735" s="129" t="s">
        <v>11737</v>
      </c>
      <c r="H4735" s="62" t="s">
        <v>11829</v>
      </c>
      <c r="I4735" s="129" t="s">
        <v>11737</v>
      </c>
      <c r="J4735" s="63" t="str">
        <f t="shared" si="365"/>
        <v>IC.IT.271710</v>
      </c>
      <c r="K4735" s="61" t="s">
        <v>12175</v>
      </c>
      <c r="L4735" s="167" t="str">
        <f t="shared" si="366"/>
        <v>Foot</v>
      </c>
      <c r="M4735" s="168" t="str">
        <f t="shared" si="367"/>
        <v>PI.IC.IT.271710.01</v>
      </c>
      <c r="N4735" s="168"/>
      <c r="O4735" s="168" t="str">
        <f t="shared" si="368"/>
        <v>PH.IC.IT.271710.01</v>
      </c>
      <c r="Q4735" s="168" t="str">
        <f t="shared" si="369"/>
        <v>CL.IC.IT.271710.01</v>
      </c>
    </row>
    <row r="4736" spans="1:29" s="167" customFormat="1" ht="15">
      <c r="A4736" s="167" t="s">
        <v>9344</v>
      </c>
      <c r="C4736" s="61" t="s">
        <v>9143</v>
      </c>
      <c r="E4736" s="61" t="s">
        <v>12462</v>
      </c>
      <c r="F4736" s="167" t="s">
        <v>466</v>
      </c>
      <c r="G4736" s="129" t="s">
        <v>8720</v>
      </c>
      <c r="H4736" s="62" t="s">
        <v>155</v>
      </c>
      <c r="I4736" s="129" t="s">
        <v>8721</v>
      </c>
      <c r="J4736" s="63" t="str">
        <f t="shared" si="365"/>
        <v>IC.IT.271711</v>
      </c>
      <c r="K4736" s="61" t="s">
        <v>12175</v>
      </c>
      <c r="L4736" s="167" t="str">
        <f t="shared" si="366"/>
        <v>Toe(s): specify</v>
      </c>
      <c r="M4736" s="168" t="str">
        <f t="shared" si="367"/>
        <v>PI.IC.IT.271711.01</v>
      </c>
      <c r="N4736" s="168"/>
      <c r="O4736" s="168" t="str">
        <f t="shared" si="368"/>
        <v>PH.IC.IT.271711.01</v>
      </c>
      <c r="Q4736" s="168" t="str">
        <f t="shared" si="369"/>
        <v>CL.IC.IT.271711.01</v>
      </c>
    </row>
    <row r="4737" spans="1:29" s="167" customFormat="1" ht="15">
      <c r="A4737" s="167" t="s">
        <v>9344</v>
      </c>
      <c r="C4737" s="61" t="s">
        <v>9143</v>
      </c>
      <c r="E4737" s="61" t="s">
        <v>702</v>
      </c>
      <c r="F4737" s="167" t="s">
        <v>466</v>
      </c>
      <c r="G4737" s="129" t="s">
        <v>370</v>
      </c>
      <c r="H4737" s="61" t="s">
        <v>153</v>
      </c>
      <c r="I4737" s="129" t="s">
        <v>370</v>
      </c>
      <c r="J4737" s="63" t="str">
        <f t="shared" si="365"/>
        <v>IC.IT.271712</v>
      </c>
      <c r="K4737" s="61" t="s">
        <v>13277</v>
      </c>
      <c r="L4737" s="167" t="str">
        <f t="shared" si="366"/>
        <v>Shin</v>
      </c>
      <c r="M4737" s="168" t="str">
        <f t="shared" si="367"/>
        <v>PI.IC.IT.271712.01</v>
      </c>
      <c r="N4737" s="168"/>
      <c r="O4737" s="168" t="str">
        <f t="shared" si="368"/>
        <v>PH.IC.IT.271712.01</v>
      </c>
      <c r="Q4737" s="168" t="str">
        <f t="shared" si="369"/>
        <v>CL.IC.IT.271712.01</v>
      </c>
      <c r="Z4737" s="167" t="s">
        <v>444</v>
      </c>
      <c r="AA4737" s="167">
        <v>1279</v>
      </c>
    </row>
    <row r="4738" spans="1:29" s="167" customFormat="1" ht="15">
      <c r="A4738" s="167" t="s">
        <v>9344</v>
      </c>
      <c r="C4738" s="61" t="s">
        <v>9143</v>
      </c>
      <c r="E4738" s="61" t="s">
        <v>12462</v>
      </c>
      <c r="F4738" s="167" t="s">
        <v>466</v>
      </c>
      <c r="G4738" s="86" t="s">
        <v>9566</v>
      </c>
      <c r="H4738" s="62" t="s">
        <v>12101</v>
      </c>
      <c r="I4738" s="86" t="s">
        <v>9566</v>
      </c>
      <c r="J4738" s="63" t="str">
        <f t="shared" ref="J4738:J4801" si="370">CONCATENATE("IC.IT.",C4738,E4738,H4738)</f>
        <v>IC.IT.271713</v>
      </c>
      <c r="K4738" s="61" t="s">
        <v>12175</v>
      </c>
      <c r="L4738" s="167" t="str">
        <f t="shared" ref="L4738:L4801" si="371">G4738</f>
        <v>Arm upper, right</v>
      </c>
      <c r="M4738" s="168" t="str">
        <f t="shared" ref="M4738:M4801" si="372">CONCATENATE("PI.",J4738,".",K4738)</f>
        <v>PI.IC.IT.271713.01</v>
      </c>
      <c r="N4738" s="168"/>
      <c r="O4738" s="168" t="str">
        <f t="shared" ref="O4738:O4801" si="373">CONCATENATE("PH.",J4738,".",K4738)</f>
        <v>PH.IC.IT.271713.01</v>
      </c>
      <c r="Q4738" s="168" t="str">
        <f t="shared" ref="Q4738:Q4801" si="374">CONCATENATE("CL.",J4738,".",K4738)</f>
        <v>CL.IC.IT.271713.01</v>
      </c>
      <c r="AB4738" s="167" t="s">
        <v>12773</v>
      </c>
      <c r="AC4738" s="167">
        <v>1428</v>
      </c>
    </row>
    <row r="4739" spans="1:29" s="167" customFormat="1" ht="15">
      <c r="A4739" s="167" t="s">
        <v>9344</v>
      </c>
      <c r="C4739" s="61" t="s">
        <v>9143</v>
      </c>
      <c r="E4739" s="61" t="s">
        <v>12462</v>
      </c>
      <c r="F4739" s="167" t="s">
        <v>466</v>
      </c>
      <c r="G4739" s="86" t="s">
        <v>9568</v>
      </c>
      <c r="H4739" s="62" t="s">
        <v>12102</v>
      </c>
      <c r="I4739" s="86" t="s">
        <v>9568</v>
      </c>
      <c r="J4739" s="63" t="str">
        <f t="shared" si="370"/>
        <v>IC.IT.271714</v>
      </c>
      <c r="K4739" s="61" t="s">
        <v>12175</v>
      </c>
      <c r="L4739" s="167" t="str">
        <f t="shared" si="371"/>
        <v>Arm upper, left</v>
      </c>
      <c r="M4739" s="168" t="str">
        <f t="shared" si="372"/>
        <v>PI.IC.IT.271714.01</v>
      </c>
      <c r="N4739" s="168"/>
      <c r="O4739" s="168" t="str">
        <f t="shared" si="373"/>
        <v>PH.IC.IT.271714.01</v>
      </c>
      <c r="Q4739" s="168" t="str">
        <f t="shared" si="374"/>
        <v>CL.IC.IT.271714.01</v>
      </c>
      <c r="AB4739" s="167" t="s">
        <v>12773</v>
      </c>
      <c r="AC4739" s="167">
        <v>1428</v>
      </c>
    </row>
    <row r="4740" spans="1:29" s="167" customFormat="1" ht="15">
      <c r="A4740" s="167" t="s">
        <v>9344</v>
      </c>
      <c r="C4740" s="61" t="s">
        <v>9143</v>
      </c>
      <c r="E4740" s="61" t="s">
        <v>12462</v>
      </c>
      <c r="F4740" s="167" t="s">
        <v>466</v>
      </c>
      <c r="G4740" s="86" t="s">
        <v>9712</v>
      </c>
      <c r="H4740" s="62" t="s">
        <v>11559</v>
      </c>
      <c r="I4740" s="86" t="s">
        <v>9712</v>
      </c>
      <c r="J4740" s="63" t="str">
        <f t="shared" si="370"/>
        <v>IC.IT.271715</v>
      </c>
      <c r="K4740" s="61" t="s">
        <v>12175</v>
      </c>
      <c r="L4740" s="167" t="str">
        <f t="shared" si="371"/>
        <v>Elbow, right</v>
      </c>
      <c r="M4740" s="168" t="str">
        <f t="shared" si="372"/>
        <v>PI.IC.IT.271715.01</v>
      </c>
      <c r="N4740" s="168"/>
      <c r="O4740" s="168" t="str">
        <f t="shared" si="373"/>
        <v>PH.IC.IT.271715.01</v>
      </c>
      <c r="Q4740" s="168" t="str">
        <f t="shared" si="374"/>
        <v>CL.IC.IT.271715.01</v>
      </c>
      <c r="AB4740" s="167" t="s">
        <v>12773</v>
      </c>
      <c r="AC4740" s="167">
        <v>1428</v>
      </c>
    </row>
    <row r="4741" spans="1:29" s="167" customFormat="1" ht="15">
      <c r="A4741" s="167" t="s">
        <v>9344</v>
      </c>
      <c r="C4741" s="61" t="s">
        <v>9143</v>
      </c>
      <c r="E4741" s="61" t="s">
        <v>12462</v>
      </c>
      <c r="F4741" s="167" t="s">
        <v>466</v>
      </c>
      <c r="G4741" s="86" t="s">
        <v>9714</v>
      </c>
      <c r="H4741" s="62" t="s">
        <v>11560</v>
      </c>
      <c r="I4741" s="86" t="s">
        <v>9714</v>
      </c>
      <c r="J4741" s="63" t="str">
        <f t="shared" si="370"/>
        <v>IC.IT.271716</v>
      </c>
      <c r="K4741" s="61" t="s">
        <v>12175</v>
      </c>
      <c r="L4741" s="167" t="str">
        <f t="shared" si="371"/>
        <v>Elbow, left</v>
      </c>
      <c r="M4741" s="168" t="str">
        <f t="shared" si="372"/>
        <v>PI.IC.IT.271716.01</v>
      </c>
      <c r="N4741" s="168"/>
      <c r="O4741" s="168" t="str">
        <f t="shared" si="373"/>
        <v>PH.IC.IT.271716.01</v>
      </c>
      <c r="Q4741" s="168" t="str">
        <f t="shared" si="374"/>
        <v>CL.IC.IT.271716.01</v>
      </c>
      <c r="AB4741" s="167" t="s">
        <v>12773</v>
      </c>
      <c r="AC4741" s="167">
        <v>1428</v>
      </c>
    </row>
    <row r="4742" spans="1:29" s="167" customFormat="1" ht="15">
      <c r="A4742" s="167" t="s">
        <v>9344</v>
      </c>
      <c r="C4742" s="61" t="s">
        <v>9143</v>
      </c>
      <c r="E4742" s="61" t="s">
        <v>12462</v>
      </c>
      <c r="F4742" s="167" t="s">
        <v>466</v>
      </c>
      <c r="G4742" s="86" t="s">
        <v>9716</v>
      </c>
      <c r="H4742" s="62" t="s">
        <v>11561</v>
      </c>
      <c r="I4742" s="86" t="s">
        <v>9716</v>
      </c>
      <c r="J4742" s="63" t="str">
        <f t="shared" si="370"/>
        <v>IC.IT.271717</v>
      </c>
      <c r="K4742" s="61" t="s">
        <v>12175</v>
      </c>
      <c r="L4742" s="167" t="str">
        <f t="shared" si="371"/>
        <v>Forearm, right</v>
      </c>
      <c r="M4742" s="168" t="str">
        <f t="shared" si="372"/>
        <v>PI.IC.IT.271717.01</v>
      </c>
      <c r="N4742" s="168"/>
      <c r="O4742" s="168" t="str">
        <f t="shared" si="373"/>
        <v>PH.IC.IT.271717.01</v>
      </c>
      <c r="Q4742" s="168" t="str">
        <f t="shared" si="374"/>
        <v>CL.IC.IT.271717.01</v>
      </c>
      <c r="AB4742" s="167" t="s">
        <v>12773</v>
      </c>
      <c r="AC4742" s="167">
        <v>1428</v>
      </c>
    </row>
    <row r="4743" spans="1:29" s="167" customFormat="1" ht="15">
      <c r="A4743" s="167" t="s">
        <v>9344</v>
      </c>
      <c r="C4743" s="61" t="s">
        <v>9143</v>
      </c>
      <c r="E4743" s="61" t="s">
        <v>12462</v>
      </c>
      <c r="F4743" s="167" t="s">
        <v>466</v>
      </c>
      <c r="G4743" s="86" t="s">
        <v>9718</v>
      </c>
      <c r="H4743" s="62" t="s">
        <v>12060</v>
      </c>
      <c r="I4743" s="86" t="s">
        <v>9718</v>
      </c>
      <c r="J4743" s="63" t="str">
        <f t="shared" si="370"/>
        <v>IC.IT.271718</v>
      </c>
      <c r="K4743" s="61" t="s">
        <v>12175</v>
      </c>
      <c r="L4743" s="167" t="str">
        <f t="shared" si="371"/>
        <v>Forearm, left</v>
      </c>
      <c r="M4743" s="168" t="str">
        <f t="shared" si="372"/>
        <v>PI.IC.IT.271718.01</v>
      </c>
      <c r="N4743" s="168"/>
      <c r="O4743" s="168" t="str">
        <f t="shared" si="373"/>
        <v>PH.IC.IT.271718.01</v>
      </c>
      <c r="Q4743" s="168" t="str">
        <f t="shared" si="374"/>
        <v>CL.IC.IT.271718.01</v>
      </c>
      <c r="AB4743" s="167" t="s">
        <v>12773</v>
      </c>
      <c r="AC4743" s="167">
        <v>1428</v>
      </c>
    </row>
    <row r="4744" spans="1:29" s="167" customFormat="1" ht="15">
      <c r="A4744" s="167" t="s">
        <v>9344</v>
      </c>
      <c r="C4744" s="61" t="s">
        <v>9143</v>
      </c>
      <c r="E4744" s="61" t="s">
        <v>12462</v>
      </c>
      <c r="F4744" s="167" t="s">
        <v>466</v>
      </c>
      <c r="G4744" s="86" t="s">
        <v>9720</v>
      </c>
      <c r="H4744" s="62" t="s">
        <v>11913</v>
      </c>
      <c r="I4744" s="86" t="s">
        <v>9720</v>
      </c>
      <c r="J4744" s="63" t="str">
        <f t="shared" si="370"/>
        <v>IC.IT.271719</v>
      </c>
      <c r="K4744" s="61" t="s">
        <v>12175</v>
      </c>
      <c r="L4744" s="167" t="str">
        <f t="shared" si="371"/>
        <v>Wrist, right</v>
      </c>
      <c r="M4744" s="168" t="str">
        <f t="shared" si="372"/>
        <v>PI.IC.IT.271719.01</v>
      </c>
      <c r="N4744" s="168"/>
      <c r="O4744" s="168" t="str">
        <f t="shared" si="373"/>
        <v>PH.IC.IT.271719.01</v>
      </c>
      <c r="Q4744" s="168" t="str">
        <f t="shared" si="374"/>
        <v>CL.IC.IT.271719.01</v>
      </c>
      <c r="AB4744" s="167" t="s">
        <v>12773</v>
      </c>
      <c r="AC4744" s="167">
        <v>1428</v>
      </c>
    </row>
    <row r="4745" spans="1:29" s="167" customFormat="1" ht="15">
      <c r="A4745" s="167" t="s">
        <v>9344</v>
      </c>
      <c r="C4745" s="61" t="s">
        <v>9143</v>
      </c>
      <c r="E4745" s="61" t="s">
        <v>12462</v>
      </c>
      <c r="F4745" s="167" t="s">
        <v>466</v>
      </c>
      <c r="G4745" s="86" t="s">
        <v>9722</v>
      </c>
      <c r="H4745" s="62" t="s">
        <v>11906</v>
      </c>
      <c r="I4745" s="86" t="s">
        <v>9722</v>
      </c>
      <c r="J4745" s="63" t="str">
        <f t="shared" si="370"/>
        <v>IC.IT.271720</v>
      </c>
      <c r="K4745" s="61" t="s">
        <v>12175</v>
      </c>
      <c r="L4745" s="167" t="str">
        <f t="shared" si="371"/>
        <v>Wrist, left</v>
      </c>
      <c r="M4745" s="168" t="str">
        <f t="shared" si="372"/>
        <v>PI.IC.IT.271720.01</v>
      </c>
      <c r="N4745" s="168"/>
      <c r="O4745" s="168" t="str">
        <f t="shared" si="373"/>
        <v>PH.IC.IT.271720.01</v>
      </c>
      <c r="Q4745" s="168" t="str">
        <f t="shared" si="374"/>
        <v>CL.IC.IT.271720.01</v>
      </c>
      <c r="AB4745" s="167" t="s">
        <v>12773</v>
      </c>
      <c r="AC4745" s="167">
        <v>1428</v>
      </c>
    </row>
    <row r="4746" spans="1:29" s="167" customFormat="1" ht="15">
      <c r="A4746" s="167" t="s">
        <v>9344</v>
      </c>
      <c r="C4746" s="61" t="s">
        <v>9143</v>
      </c>
      <c r="E4746" s="61" t="s">
        <v>12462</v>
      </c>
      <c r="F4746" s="167" t="s">
        <v>466</v>
      </c>
      <c r="G4746" s="86" t="s">
        <v>9437</v>
      </c>
      <c r="H4746" s="62" t="s">
        <v>10704</v>
      </c>
      <c r="I4746" s="86" t="s">
        <v>9437</v>
      </c>
      <c r="J4746" s="63" t="str">
        <f t="shared" si="370"/>
        <v>IC.IT.271721</v>
      </c>
      <c r="K4746" s="61" t="s">
        <v>12175</v>
      </c>
      <c r="L4746" s="167" t="str">
        <f t="shared" si="371"/>
        <v>Hand, right</v>
      </c>
      <c r="M4746" s="168" t="str">
        <f t="shared" si="372"/>
        <v>PI.IC.IT.271721.01</v>
      </c>
      <c r="N4746" s="168"/>
      <c r="O4746" s="168" t="str">
        <f t="shared" si="373"/>
        <v>PH.IC.IT.271721.01</v>
      </c>
      <c r="Q4746" s="168" t="str">
        <f t="shared" si="374"/>
        <v>CL.IC.IT.271721.01</v>
      </c>
      <c r="AB4746" s="167" t="s">
        <v>12773</v>
      </c>
      <c r="AC4746" s="167">
        <v>1428</v>
      </c>
    </row>
    <row r="4747" spans="1:29" s="167" customFormat="1" ht="15">
      <c r="A4747" s="167" t="s">
        <v>9344</v>
      </c>
      <c r="C4747" s="61" t="s">
        <v>9143</v>
      </c>
      <c r="E4747" s="61" t="s">
        <v>12462</v>
      </c>
      <c r="F4747" s="167" t="s">
        <v>466</v>
      </c>
      <c r="G4747" s="86" t="s">
        <v>9444</v>
      </c>
      <c r="H4747" s="62" t="s">
        <v>10705</v>
      </c>
      <c r="I4747" s="86" t="s">
        <v>9444</v>
      </c>
      <c r="J4747" s="63" t="str">
        <f t="shared" si="370"/>
        <v>IC.IT.271722</v>
      </c>
      <c r="K4747" s="61" t="s">
        <v>12175</v>
      </c>
      <c r="L4747" s="167" t="str">
        <f t="shared" si="371"/>
        <v>Hand, left</v>
      </c>
      <c r="M4747" s="168" t="str">
        <f t="shared" si="372"/>
        <v>PI.IC.IT.271722.01</v>
      </c>
      <c r="N4747" s="168"/>
      <c r="O4747" s="168" t="str">
        <f t="shared" si="373"/>
        <v>PH.IC.IT.271722.01</v>
      </c>
      <c r="Q4747" s="168" t="str">
        <f t="shared" si="374"/>
        <v>CL.IC.IT.271722.01</v>
      </c>
      <c r="AB4747" s="167" t="s">
        <v>12773</v>
      </c>
      <c r="AC4747" s="167">
        <v>1428</v>
      </c>
    </row>
    <row r="4748" spans="1:29" s="167" customFormat="1" ht="15">
      <c r="A4748" s="167" t="s">
        <v>9344</v>
      </c>
      <c r="C4748" s="61" t="s">
        <v>9143</v>
      </c>
      <c r="E4748" s="61" t="s">
        <v>12462</v>
      </c>
      <c r="F4748" s="167" t="s">
        <v>466</v>
      </c>
      <c r="G4748" s="86" t="s">
        <v>9574</v>
      </c>
      <c r="H4748" s="62" t="s">
        <v>10706</v>
      </c>
      <c r="I4748" s="86" t="s">
        <v>9574</v>
      </c>
      <c r="J4748" s="63" t="str">
        <f t="shared" si="370"/>
        <v>IC.IT.271723</v>
      </c>
      <c r="K4748" s="61" t="s">
        <v>12175</v>
      </c>
      <c r="L4748" s="167" t="str">
        <f t="shared" si="371"/>
        <v>Finger(s), right: specify</v>
      </c>
      <c r="M4748" s="168" t="str">
        <f t="shared" si="372"/>
        <v>PI.IC.IT.271723.01</v>
      </c>
      <c r="N4748" s="168"/>
      <c r="O4748" s="168" t="str">
        <f t="shared" si="373"/>
        <v>PH.IC.IT.271723.01</v>
      </c>
      <c r="Q4748" s="168" t="str">
        <f t="shared" si="374"/>
        <v>CL.IC.IT.271723.01</v>
      </c>
      <c r="AB4748" s="167" t="s">
        <v>12773</v>
      </c>
      <c r="AC4748" s="167">
        <v>1428</v>
      </c>
    </row>
    <row r="4749" spans="1:29" s="167" customFormat="1" ht="15">
      <c r="A4749" s="167" t="s">
        <v>9344</v>
      </c>
      <c r="C4749" s="61" t="s">
        <v>9143</v>
      </c>
      <c r="E4749" s="61" t="s">
        <v>702</v>
      </c>
      <c r="F4749" s="167" t="s">
        <v>466</v>
      </c>
      <c r="G4749" s="86" t="s">
        <v>9576</v>
      </c>
      <c r="H4749" s="61" t="s">
        <v>10707</v>
      </c>
      <c r="I4749" s="86" t="s">
        <v>9576</v>
      </c>
      <c r="J4749" s="63" t="str">
        <f t="shared" si="370"/>
        <v>IC.IT.271724</v>
      </c>
      <c r="K4749" s="61" t="s">
        <v>13277</v>
      </c>
      <c r="L4749" s="167" t="str">
        <f t="shared" si="371"/>
        <v>Finger(s), left:  specify</v>
      </c>
      <c r="M4749" s="168" t="str">
        <f t="shared" si="372"/>
        <v>PI.IC.IT.271724.01</v>
      </c>
      <c r="N4749" s="168"/>
      <c r="O4749" s="168" t="str">
        <f t="shared" si="373"/>
        <v>PH.IC.IT.271724.01</v>
      </c>
      <c r="Q4749" s="168" t="str">
        <f t="shared" si="374"/>
        <v>CL.IC.IT.271724.01</v>
      </c>
      <c r="AB4749" s="167" t="s">
        <v>12773</v>
      </c>
      <c r="AC4749" s="167">
        <v>1428</v>
      </c>
    </row>
    <row r="4750" spans="1:29" s="167" customFormat="1" ht="15">
      <c r="A4750" s="167" t="s">
        <v>9344</v>
      </c>
      <c r="C4750" s="61" t="s">
        <v>9143</v>
      </c>
      <c r="E4750" s="61" t="s">
        <v>12462</v>
      </c>
      <c r="F4750" s="167" t="s">
        <v>466</v>
      </c>
      <c r="G4750" s="86" t="s">
        <v>9578</v>
      </c>
      <c r="H4750" s="62" t="s">
        <v>10708</v>
      </c>
      <c r="I4750" s="86" t="s">
        <v>9578</v>
      </c>
      <c r="J4750" s="63" t="str">
        <f t="shared" si="370"/>
        <v>IC.IT.271725</v>
      </c>
      <c r="K4750" s="61" t="s">
        <v>12175</v>
      </c>
      <c r="L4750" s="167" t="str">
        <f t="shared" si="371"/>
        <v>Thigh, right</v>
      </c>
      <c r="M4750" s="168" t="str">
        <f t="shared" si="372"/>
        <v>PI.IC.IT.271725.01</v>
      </c>
      <c r="N4750" s="168"/>
      <c r="O4750" s="168" t="str">
        <f t="shared" si="373"/>
        <v>PH.IC.IT.271725.01</v>
      </c>
      <c r="Q4750" s="168" t="str">
        <f t="shared" si="374"/>
        <v>CL.IC.IT.271725.01</v>
      </c>
      <c r="AB4750" s="167" t="s">
        <v>12773</v>
      </c>
      <c r="AC4750" s="167">
        <v>1428</v>
      </c>
    </row>
    <row r="4751" spans="1:29" s="167" customFormat="1" ht="15">
      <c r="A4751" s="167" t="s">
        <v>9344</v>
      </c>
      <c r="C4751" s="61" t="s">
        <v>9143</v>
      </c>
      <c r="E4751" s="61" t="s">
        <v>12462</v>
      </c>
      <c r="F4751" s="167" t="s">
        <v>466</v>
      </c>
      <c r="G4751" s="86" t="s">
        <v>9580</v>
      </c>
      <c r="H4751" s="62" t="s">
        <v>10709</v>
      </c>
      <c r="I4751" s="86" t="s">
        <v>9580</v>
      </c>
      <c r="J4751" s="63" t="str">
        <f t="shared" si="370"/>
        <v>IC.IT.271726</v>
      </c>
      <c r="K4751" s="61" t="s">
        <v>12175</v>
      </c>
      <c r="L4751" s="167" t="str">
        <f t="shared" si="371"/>
        <v>Thigh, left</v>
      </c>
      <c r="M4751" s="168" t="str">
        <f t="shared" si="372"/>
        <v>PI.IC.IT.271726.01</v>
      </c>
      <c r="N4751" s="168"/>
      <c r="O4751" s="168" t="str">
        <f t="shared" si="373"/>
        <v>PH.IC.IT.271726.01</v>
      </c>
      <c r="Q4751" s="168" t="str">
        <f t="shared" si="374"/>
        <v>CL.IC.IT.271726.01</v>
      </c>
      <c r="AB4751" s="167" t="s">
        <v>12773</v>
      </c>
      <c r="AC4751" s="167">
        <v>1428</v>
      </c>
    </row>
    <row r="4752" spans="1:29" s="167" customFormat="1" ht="15">
      <c r="A4752" s="167" t="s">
        <v>9344</v>
      </c>
      <c r="C4752" s="61" t="s">
        <v>9143</v>
      </c>
      <c r="E4752" s="61" t="s">
        <v>12462</v>
      </c>
      <c r="F4752" s="167" t="s">
        <v>466</v>
      </c>
      <c r="G4752" s="86" t="s">
        <v>9730</v>
      </c>
      <c r="H4752" s="62" t="s">
        <v>9143</v>
      </c>
      <c r="I4752" s="86" t="s">
        <v>9730</v>
      </c>
      <c r="J4752" s="63" t="str">
        <f t="shared" si="370"/>
        <v>IC.IT.271727</v>
      </c>
      <c r="K4752" s="61" t="s">
        <v>12175</v>
      </c>
      <c r="L4752" s="167" t="str">
        <f t="shared" si="371"/>
        <v>Knee, right</v>
      </c>
      <c r="M4752" s="168" t="str">
        <f t="shared" si="372"/>
        <v>PI.IC.IT.271727.01</v>
      </c>
      <c r="N4752" s="168"/>
      <c r="O4752" s="168" t="str">
        <f t="shared" si="373"/>
        <v>PH.IC.IT.271727.01</v>
      </c>
      <c r="Q4752" s="168" t="str">
        <f t="shared" si="374"/>
        <v>CL.IC.IT.271727.01</v>
      </c>
      <c r="AB4752" s="167" t="s">
        <v>12773</v>
      </c>
      <c r="AC4752" s="167">
        <v>1428</v>
      </c>
    </row>
    <row r="4753" spans="1:37" s="167" customFormat="1" ht="15">
      <c r="A4753" s="167" t="s">
        <v>9344</v>
      </c>
      <c r="C4753" s="61" t="s">
        <v>9143</v>
      </c>
      <c r="E4753" s="61" t="s">
        <v>12462</v>
      </c>
      <c r="F4753" s="167" t="s">
        <v>466</v>
      </c>
      <c r="G4753" s="86" t="s">
        <v>9732</v>
      </c>
      <c r="H4753" s="62" t="s">
        <v>9144</v>
      </c>
      <c r="I4753" s="86" t="s">
        <v>9732</v>
      </c>
      <c r="J4753" s="63" t="str">
        <f t="shared" si="370"/>
        <v>IC.IT.271728</v>
      </c>
      <c r="K4753" s="61" t="s">
        <v>12175</v>
      </c>
      <c r="L4753" s="167" t="str">
        <f t="shared" si="371"/>
        <v>Knee, left</v>
      </c>
      <c r="M4753" s="168" t="str">
        <f t="shared" si="372"/>
        <v>PI.IC.IT.271728.01</v>
      </c>
      <c r="N4753" s="168"/>
      <c r="O4753" s="168" t="str">
        <f t="shared" si="373"/>
        <v>PH.IC.IT.271728.01</v>
      </c>
      <c r="Q4753" s="168" t="str">
        <f t="shared" si="374"/>
        <v>CL.IC.IT.271728.01</v>
      </c>
      <c r="AB4753" s="167" t="s">
        <v>12773</v>
      </c>
      <c r="AC4753" s="167">
        <v>1428</v>
      </c>
    </row>
    <row r="4754" spans="1:37" s="167" customFormat="1" ht="15">
      <c r="A4754" s="167" t="s">
        <v>9344</v>
      </c>
      <c r="C4754" s="61" t="s">
        <v>9143</v>
      </c>
      <c r="E4754" s="61" t="s">
        <v>12462</v>
      </c>
      <c r="F4754" s="167" t="s">
        <v>466</v>
      </c>
      <c r="G4754" s="86" t="s">
        <v>13495</v>
      </c>
      <c r="H4754" s="62" t="s">
        <v>9145</v>
      </c>
      <c r="I4754" s="86" t="s">
        <v>13495</v>
      </c>
      <c r="J4754" s="63" t="str">
        <f t="shared" si="370"/>
        <v>IC.IT.271729</v>
      </c>
      <c r="K4754" s="61" t="s">
        <v>12175</v>
      </c>
      <c r="L4754" s="167" t="str">
        <f t="shared" si="371"/>
        <v>Shin, right</v>
      </c>
      <c r="M4754" s="168" t="str">
        <f t="shared" si="372"/>
        <v>PI.IC.IT.271729.01</v>
      </c>
      <c r="N4754" s="168"/>
      <c r="O4754" s="168" t="str">
        <f t="shared" si="373"/>
        <v>PH.IC.IT.271729.01</v>
      </c>
      <c r="Q4754" s="168" t="str">
        <f t="shared" si="374"/>
        <v>CL.IC.IT.271729.01</v>
      </c>
      <c r="AB4754" s="167" t="s">
        <v>12773</v>
      </c>
      <c r="AC4754" s="167">
        <v>1428</v>
      </c>
    </row>
    <row r="4755" spans="1:37" s="167" customFormat="1" ht="15">
      <c r="A4755" s="167" t="s">
        <v>9344</v>
      </c>
      <c r="C4755" s="61" t="s">
        <v>9143</v>
      </c>
      <c r="E4755" s="61" t="s">
        <v>12462</v>
      </c>
      <c r="F4755" s="167" t="s">
        <v>466</v>
      </c>
      <c r="G4755" s="86" t="s">
        <v>13496</v>
      </c>
      <c r="H4755" s="62" t="s">
        <v>6872</v>
      </c>
      <c r="I4755" s="86" t="s">
        <v>13496</v>
      </c>
      <c r="J4755" s="63" t="str">
        <f t="shared" si="370"/>
        <v>IC.IT.271730</v>
      </c>
      <c r="K4755" s="61" t="s">
        <v>12175</v>
      </c>
      <c r="L4755" s="167" t="str">
        <f t="shared" si="371"/>
        <v>Shin, left</v>
      </c>
      <c r="M4755" s="168" t="str">
        <f t="shared" si="372"/>
        <v>PI.IC.IT.271730.01</v>
      </c>
      <c r="N4755" s="168"/>
      <c r="O4755" s="168" t="str">
        <f t="shared" si="373"/>
        <v>PH.IC.IT.271730.01</v>
      </c>
      <c r="Q4755" s="168" t="str">
        <f t="shared" si="374"/>
        <v>CL.IC.IT.271730.01</v>
      </c>
      <c r="AB4755" s="167" t="s">
        <v>12773</v>
      </c>
      <c r="AC4755" s="167">
        <v>1428</v>
      </c>
    </row>
    <row r="4756" spans="1:37" s="167" customFormat="1" ht="15">
      <c r="A4756" s="167" t="s">
        <v>9344</v>
      </c>
      <c r="C4756" s="61" t="s">
        <v>9143</v>
      </c>
      <c r="E4756" s="61" t="s">
        <v>12462</v>
      </c>
      <c r="F4756" s="167" t="s">
        <v>466</v>
      </c>
      <c r="G4756" s="86" t="s">
        <v>9734</v>
      </c>
      <c r="H4756" s="62" t="s">
        <v>6874</v>
      </c>
      <c r="I4756" s="86" t="s">
        <v>9734</v>
      </c>
      <c r="J4756" s="63" t="str">
        <f t="shared" si="370"/>
        <v>IC.IT.271731</v>
      </c>
      <c r="K4756" s="61" t="s">
        <v>12175</v>
      </c>
      <c r="L4756" s="167" t="str">
        <f t="shared" si="371"/>
        <v>Calf, right</v>
      </c>
      <c r="M4756" s="168" t="str">
        <f t="shared" si="372"/>
        <v>PI.IC.IT.271731.01</v>
      </c>
      <c r="N4756" s="168"/>
      <c r="O4756" s="168" t="str">
        <f t="shared" si="373"/>
        <v>PH.IC.IT.271731.01</v>
      </c>
      <c r="Q4756" s="168" t="str">
        <f t="shared" si="374"/>
        <v>CL.IC.IT.271731.01</v>
      </c>
      <c r="AB4756" s="167" t="s">
        <v>12773</v>
      </c>
      <c r="AC4756" s="167">
        <v>1428</v>
      </c>
    </row>
    <row r="4757" spans="1:37" s="167" customFormat="1" ht="15">
      <c r="A4757" s="167" t="s">
        <v>9344</v>
      </c>
      <c r="C4757" s="61" t="s">
        <v>9143</v>
      </c>
      <c r="E4757" s="61" t="s">
        <v>12462</v>
      </c>
      <c r="F4757" s="167" t="s">
        <v>466</v>
      </c>
      <c r="G4757" s="86" t="s">
        <v>9736</v>
      </c>
      <c r="H4757" s="62" t="s">
        <v>7411</v>
      </c>
      <c r="I4757" s="86" t="s">
        <v>9736</v>
      </c>
      <c r="J4757" s="63" t="str">
        <f t="shared" si="370"/>
        <v>IC.IT.271732</v>
      </c>
      <c r="K4757" s="61" t="s">
        <v>12175</v>
      </c>
      <c r="L4757" s="167" t="str">
        <f t="shared" si="371"/>
        <v>Calf, left</v>
      </c>
      <c r="M4757" s="168" t="str">
        <f t="shared" si="372"/>
        <v>PI.IC.IT.271732.01</v>
      </c>
      <c r="N4757" s="168"/>
      <c r="O4757" s="168" t="str">
        <f t="shared" si="373"/>
        <v>PH.IC.IT.271732.01</v>
      </c>
      <c r="Q4757" s="168" t="str">
        <f t="shared" si="374"/>
        <v>CL.IC.IT.271732.01</v>
      </c>
      <c r="AB4757" s="167" t="s">
        <v>12773</v>
      </c>
      <c r="AC4757" s="167">
        <v>1428</v>
      </c>
    </row>
    <row r="4758" spans="1:37" s="167" customFormat="1" ht="15">
      <c r="A4758" s="167" t="s">
        <v>9344</v>
      </c>
      <c r="C4758" s="61" t="s">
        <v>9143</v>
      </c>
      <c r="E4758" s="61" t="s">
        <v>12462</v>
      </c>
      <c r="F4758" s="167" t="s">
        <v>466</v>
      </c>
      <c r="G4758" s="86" t="s">
        <v>9878</v>
      </c>
      <c r="H4758" s="62" t="s">
        <v>7414</v>
      </c>
      <c r="I4758" s="86" t="s">
        <v>9878</v>
      </c>
      <c r="J4758" s="63" t="str">
        <f t="shared" si="370"/>
        <v>IC.IT.271733</v>
      </c>
      <c r="K4758" s="61" t="s">
        <v>12175</v>
      </c>
      <c r="L4758" s="167" t="str">
        <f t="shared" si="371"/>
        <v>Ankle, right</v>
      </c>
      <c r="M4758" s="168" t="str">
        <f t="shared" si="372"/>
        <v>PI.IC.IT.271733.01</v>
      </c>
      <c r="N4758" s="168"/>
      <c r="O4758" s="168" t="str">
        <f t="shared" si="373"/>
        <v>PH.IC.IT.271733.01</v>
      </c>
      <c r="Q4758" s="168" t="str">
        <f t="shared" si="374"/>
        <v>CL.IC.IT.271733.01</v>
      </c>
      <c r="AB4758" s="167" t="s">
        <v>12773</v>
      </c>
      <c r="AC4758" s="167">
        <v>1428</v>
      </c>
    </row>
    <row r="4759" spans="1:37" s="167" customFormat="1" ht="15">
      <c r="A4759" s="167" t="s">
        <v>9344</v>
      </c>
      <c r="C4759" s="61" t="s">
        <v>9143</v>
      </c>
      <c r="E4759" s="61" t="s">
        <v>12462</v>
      </c>
      <c r="F4759" s="167" t="s">
        <v>466</v>
      </c>
      <c r="G4759" s="86" t="s">
        <v>9880</v>
      </c>
      <c r="H4759" s="62" t="s">
        <v>7417</v>
      </c>
      <c r="I4759" s="86" t="s">
        <v>9880</v>
      </c>
      <c r="J4759" s="63" t="str">
        <f t="shared" si="370"/>
        <v>IC.IT.271734</v>
      </c>
      <c r="K4759" s="61" t="s">
        <v>12175</v>
      </c>
      <c r="L4759" s="167" t="str">
        <f t="shared" si="371"/>
        <v>Ankle, left</v>
      </c>
      <c r="M4759" s="168" t="str">
        <f t="shared" si="372"/>
        <v>PI.IC.IT.271734.01</v>
      </c>
      <c r="N4759" s="168"/>
      <c r="O4759" s="168" t="str">
        <f t="shared" si="373"/>
        <v>PH.IC.IT.271734.01</v>
      </c>
      <c r="Q4759" s="168" t="str">
        <f t="shared" si="374"/>
        <v>CL.IC.IT.271734.01</v>
      </c>
      <c r="AB4759" s="167" t="s">
        <v>12773</v>
      </c>
      <c r="AC4759" s="167">
        <v>1428</v>
      </c>
    </row>
    <row r="4760" spans="1:37" s="167" customFormat="1" ht="15">
      <c r="A4760" s="167" t="s">
        <v>9344</v>
      </c>
      <c r="C4760" s="61" t="s">
        <v>9143</v>
      </c>
      <c r="E4760" s="61" t="s">
        <v>12462</v>
      </c>
      <c r="F4760" s="167" t="s">
        <v>466</v>
      </c>
      <c r="G4760" s="86" t="s">
        <v>9033</v>
      </c>
      <c r="H4760" s="62" t="s">
        <v>7255</v>
      </c>
      <c r="I4760" s="86" t="s">
        <v>9033</v>
      </c>
      <c r="J4760" s="63" t="str">
        <f t="shared" si="370"/>
        <v>IC.IT.271735</v>
      </c>
      <c r="K4760" s="61" t="s">
        <v>12175</v>
      </c>
      <c r="L4760" s="167" t="str">
        <f t="shared" si="371"/>
        <v>Heel, right</v>
      </c>
      <c r="M4760" s="168" t="str">
        <f t="shared" si="372"/>
        <v>PI.IC.IT.271735.01</v>
      </c>
      <c r="N4760" s="168"/>
      <c r="O4760" s="168" t="str">
        <f t="shared" si="373"/>
        <v>PH.IC.IT.271735.01</v>
      </c>
      <c r="Q4760" s="168" t="str">
        <f t="shared" si="374"/>
        <v>CL.IC.IT.271735.01</v>
      </c>
      <c r="AB4760" s="167" t="s">
        <v>12773</v>
      </c>
      <c r="AC4760" s="167">
        <v>1428</v>
      </c>
    </row>
    <row r="4761" spans="1:37" s="167" customFormat="1" ht="15">
      <c r="A4761" s="167" t="s">
        <v>9344</v>
      </c>
      <c r="C4761" s="61" t="s">
        <v>9143</v>
      </c>
      <c r="E4761" s="61" t="s">
        <v>702</v>
      </c>
      <c r="F4761" s="167" t="s">
        <v>466</v>
      </c>
      <c r="G4761" s="86" t="s">
        <v>9035</v>
      </c>
      <c r="H4761" s="61" t="s">
        <v>7257</v>
      </c>
      <c r="I4761" s="86" t="s">
        <v>9035</v>
      </c>
      <c r="J4761" s="63" t="str">
        <f t="shared" si="370"/>
        <v>IC.IT.271736</v>
      </c>
      <c r="K4761" s="61" t="s">
        <v>13277</v>
      </c>
      <c r="L4761" s="167" t="str">
        <f t="shared" si="371"/>
        <v>Heel, left</v>
      </c>
      <c r="M4761" s="168" t="str">
        <f t="shared" si="372"/>
        <v>PI.IC.IT.271736.01</v>
      </c>
      <c r="N4761" s="168"/>
      <c r="O4761" s="168" t="str">
        <f t="shared" si="373"/>
        <v>PH.IC.IT.271736.01</v>
      </c>
      <c r="Q4761" s="168" t="str">
        <f t="shared" si="374"/>
        <v>CL.IC.IT.271736.01</v>
      </c>
      <c r="AB4761" s="167" t="s">
        <v>12773</v>
      </c>
      <c r="AC4761" s="167">
        <v>1428</v>
      </c>
    </row>
    <row r="4762" spans="1:37" s="167" customFormat="1" ht="15">
      <c r="A4762" s="167" t="s">
        <v>9344</v>
      </c>
      <c r="C4762" s="61" t="s">
        <v>9143</v>
      </c>
      <c r="E4762" s="61" t="s">
        <v>12462</v>
      </c>
      <c r="F4762" s="167" t="s">
        <v>466</v>
      </c>
      <c r="G4762" s="86" t="s">
        <v>9171</v>
      </c>
      <c r="H4762" s="62" t="s">
        <v>7101</v>
      </c>
      <c r="I4762" s="86" t="s">
        <v>9171</v>
      </c>
      <c r="J4762" s="63" t="str">
        <f t="shared" si="370"/>
        <v>IC.IT.271737</v>
      </c>
      <c r="K4762" s="61" t="s">
        <v>12175</v>
      </c>
      <c r="L4762" s="167" t="str">
        <f t="shared" si="371"/>
        <v>Foot, right</v>
      </c>
      <c r="M4762" s="168" t="str">
        <f t="shared" si="372"/>
        <v>PI.IC.IT.271737.01</v>
      </c>
      <c r="N4762" s="168"/>
      <c r="O4762" s="168" t="str">
        <f t="shared" si="373"/>
        <v>PH.IC.IT.271737.01</v>
      </c>
      <c r="Q4762" s="168" t="str">
        <f t="shared" si="374"/>
        <v>CL.IC.IT.271737.01</v>
      </c>
      <c r="AB4762" s="167" t="s">
        <v>12773</v>
      </c>
      <c r="AC4762" s="167">
        <v>1428</v>
      </c>
    </row>
    <row r="4763" spans="1:37" s="167" customFormat="1" ht="15">
      <c r="A4763" s="167" t="s">
        <v>9344</v>
      </c>
      <c r="C4763" s="61" t="s">
        <v>9143</v>
      </c>
      <c r="E4763" s="61" t="s">
        <v>12462</v>
      </c>
      <c r="F4763" s="167" t="s">
        <v>466</v>
      </c>
      <c r="G4763" s="86" t="s">
        <v>9306</v>
      </c>
      <c r="H4763" s="62" t="s">
        <v>7103</v>
      </c>
      <c r="I4763" s="86" t="s">
        <v>9306</v>
      </c>
      <c r="J4763" s="63" t="str">
        <f t="shared" si="370"/>
        <v>IC.IT.271738</v>
      </c>
      <c r="K4763" s="61" t="s">
        <v>12175</v>
      </c>
      <c r="L4763" s="167" t="str">
        <f t="shared" si="371"/>
        <v>Foot, left</v>
      </c>
      <c r="M4763" s="168" t="str">
        <f t="shared" si="372"/>
        <v>PI.IC.IT.271738.01</v>
      </c>
      <c r="N4763" s="168"/>
      <c r="O4763" s="168" t="str">
        <f t="shared" si="373"/>
        <v>PH.IC.IT.271738.01</v>
      </c>
      <c r="Q4763" s="168" t="str">
        <f t="shared" si="374"/>
        <v>CL.IC.IT.271738.01</v>
      </c>
      <c r="AB4763" s="167" t="s">
        <v>12773</v>
      </c>
      <c r="AC4763" s="167">
        <v>1428</v>
      </c>
    </row>
    <row r="4764" spans="1:37" s="167" customFormat="1" ht="15">
      <c r="A4764" s="167" t="s">
        <v>9344</v>
      </c>
      <c r="C4764" s="61" t="s">
        <v>9143</v>
      </c>
      <c r="E4764" s="61" t="s">
        <v>12462</v>
      </c>
      <c r="F4764" s="167" t="s">
        <v>466</v>
      </c>
      <c r="G4764" s="86" t="s">
        <v>9419</v>
      </c>
      <c r="H4764" s="62" t="s">
        <v>7105</v>
      </c>
      <c r="I4764" s="86" t="s">
        <v>9419</v>
      </c>
      <c r="J4764" s="63" t="str">
        <f t="shared" si="370"/>
        <v>IC.IT.271739</v>
      </c>
      <c r="K4764" s="61" t="s">
        <v>12175</v>
      </c>
      <c r="L4764" s="167" t="str">
        <f t="shared" si="371"/>
        <v>Toe(s), right: specify</v>
      </c>
      <c r="M4764" s="168" t="str">
        <f t="shared" si="372"/>
        <v>PI.IC.IT.271739.01</v>
      </c>
      <c r="N4764" s="168"/>
      <c r="O4764" s="168" t="str">
        <f t="shared" si="373"/>
        <v>PH.IC.IT.271739.01</v>
      </c>
      <c r="Q4764" s="168" t="str">
        <f t="shared" si="374"/>
        <v>CL.IC.IT.271739.01</v>
      </c>
      <c r="AB4764" s="167" t="s">
        <v>12773</v>
      </c>
      <c r="AC4764" s="167">
        <v>1428</v>
      </c>
    </row>
    <row r="4765" spans="1:37" s="167" customFormat="1" ht="15">
      <c r="A4765" s="167" t="s">
        <v>9344</v>
      </c>
      <c r="C4765" s="61" t="s">
        <v>9143</v>
      </c>
      <c r="E4765" s="61" t="s">
        <v>702</v>
      </c>
      <c r="F4765" s="167" t="s">
        <v>466</v>
      </c>
      <c r="G4765" s="86" t="s">
        <v>9421</v>
      </c>
      <c r="H4765" s="61" t="s">
        <v>7107</v>
      </c>
      <c r="I4765" s="86" t="s">
        <v>9421</v>
      </c>
      <c r="J4765" s="63" t="str">
        <f t="shared" si="370"/>
        <v>IC.IT.271740</v>
      </c>
      <c r="K4765" s="61" t="s">
        <v>13277</v>
      </c>
      <c r="L4765" s="167" t="str">
        <f t="shared" si="371"/>
        <v>Toe(s), left:  specify</v>
      </c>
      <c r="M4765" s="168" t="str">
        <f t="shared" si="372"/>
        <v>PI.IC.IT.271740.01</v>
      </c>
      <c r="N4765" s="168"/>
      <c r="O4765" s="168" t="str">
        <f t="shared" si="373"/>
        <v>PH.IC.IT.271740.01</v>
      </c>
      <c r="Q4765" s="168" t="str">
        <f t="shared" si="374"/>
        <v>CL.IC.IT.271740.01</v>
      </c>
      <c r="AB4765" s="167" t="s">
        <v>12773</v>
      </c>
      <c r="AC4765" s="167">
        <v>1428</v>
      </c>
    </row>
    <row r="4766" spans="1:37" s="167" customFormat="1" ht="15">
      <c r="A4766" s="167" t="s">
        <v>9344</v>
      </c>
      <c r="C4766" s="61" t="s">
        <v>9143</v>
      </c>
      <c r="E4766" s="61" t="s">
        <v>13176</v>
      </c>
      <c r="F4766" s="167" t="s">
        <v>445</v>
      </c>
      <c r="G4766" s="129" t="s">
        <v>7633</v>
      </c>
      <c r="H4766" s="61" t="s">
        <v>7110</v>
      </c>
      <c r="I4766" s="129" t="s">
        <v>13800</v>
      </c>
      <c r="J4766" s="63" t="str">
        <f t="shared" si="370"/>
        <v>IC.IT.271741</v>
      </c>
      <c r="K4766" s="61" t="s">
        <v>13277</v>
      </c>
      <c r="L4766" s="167" t="str">
        <f t="shared" si="371"/>
        <v>Leg, right</v>
      </c>
      <c r="M4766" s="168" t="str">
        <f t="shared" si="372"/>
        <v>PI.IC.IT.271741.01</v>
      </c>
      <c r="N4766" s="168"/>
      <c r="O4766" s="168" t="str">
        <f t="shared" si="373"/>
        <v>PH.IC.IT.271741.01</v>
      </c>
      <c r="Q4766" s="168" t="str">
        <f t="shared" si="374"/>
        <v>CL.IC.IT.271741.01</v>
      </c>
      <c r="AJ4766" s="167" t="s">
        <v>12773</v>
      </c>
      <c r="AK4766" s="167">
        <v>1437</v>
      </c>
    </row>
    <row r="4767" spans="1:37" s="167" customFormat="1" ht="15">
      <c r="A4767" s="167" t="s">
        <v>9344</v>
      </c>
      <c r="C4767" s="61" t="s">
        <v>9143</v>
      </c>
      <c r="E4767" s="61" t="s">
        <v>12462</v>
      </c>
      <c r="F4767" s="167" t="s">
        <v>445</v>
      </c>
      <c r="G4767" s="129" t="s">
        <v>7635</v>
      </c>
      <c r="H4767" s="61" t="s">
        <v>7111</v>
      </c>
      <c r="I4767" s="129" t="s">
        <v>13801</v>
      </c>
      <c r="J4767" s="63" t="str">
        <f t="shared" si="370"/>
        <v>IC.IT.271742</v>
      </c>
      <c r="K4767" s="61" t="s">
        <v>12175</v>
      </c>
      <c r="L4767" s="167" t="str">
        <f t="shared" si="371"/>
        <v>Leg, left</v>
      </c>
      <c r="M4767" s="168" t="str">
        <f t="shared" si="372"/>
        <v>PI.IC.IT.271742.01</v>
      </c>
      <c r="N4767" s="168"/>
      <c r="O4767" s="168" t="str">
        <f t="shared" si="373"/>
        <v>PH.IC.IT.271742.01</v>
      </c>
      <c r="Q4767" s="168" t="str">
        <f t="shared" si="374"/>
        <v>CL.IC.IT.271742.01</v>
      </c>
      <c r="AJ4767" s="167" t="s">
        <v>12773</v>
      </c>
      <c r="AK4767" s="167">
        <v>1437</v>
      </c>
    </row>
    <row r="4768" spans="1:37" s="167" customFormat="1" ht="15">
      <c r="A4768" s="167" t="s">
        <v>9344</v>
      </c>
      <c r="C4768" s="61" t="s">
        <v>9143</v>
      </c>
      <c r="D4768" s="167" t="s">
        <v>8697</v>
      </c>
      <c r="E4768" s="61" t="s">
        <v>12602</v>
      </c>
      <c r="F4768" s="167" t="s">
        <v>467</v>
      </c>
      <c r="G4768" s="129" t="s">
        <v>9026</v>
      </c>
      <c r="H4768" s="62" t="s">
        <v>12030</v>
      </c>
      <c r="I4768" s="129" t="s">
        <v>9026</v>
      </c>
      <c r="J4768" s="63" t="str">
        <f t="shared" si="370"/>
        <v>IC.IT.271802</v>
      </c>
      <c r="K4768" s="61" t="s">
        <v>1702</v>
      </c>
      <c r="L4768" s="167" t="str">
        <f t="shared" si="371"/>
        <v>Forehead</v>
      </c>
      <c r="M4768" s="168" t="str">
        <f t="shared" si="372"/>
        <v>PI.IC.IT.271802.01</v>
      </c>
      <c r="N4768" s="168"/>
      <c r="O4768" s="168" t="str">
        <f t="shared" si="373"/>
        <v>PH.IC.IT.271802.01</v>
      </c>
      <c r="Q4768" s="168" t="str">
        <f t="shared" si="374"/>
        <v>CL.IC.IT.271802.01</v>
      </c>
    </row>
    <row r="4769" spans="1:29" s="167" customFormat="1" ht="15">
      <c r="A4769" s="167" t="s">
        <v>9344</v>
      </c>
      <c r="C4769" s="61" t="s">
        <v>9143</v>
      </c>
      <c r="E4769" s="61" t="s">
        <v>12602</v>
      </c>
      <c r="F4769" s="167" t="s">
        <v>467</v>
      </c>
      <c r="G4769" s="129" t="s">
        <v>9140</v>
      </c>
      <c r="H4769" s="62" t="s">
        <v>12032</v>
      </c>
      <c r="I4769" s="129" t="s">
        <v>9140</v>
      </c>
      <c r="J4769" s="63" t="str">
        <f t="shared" si="370"/>
        <v>IC.IT.271803</v>
      </c>
      <c r="K4769" s="61" t="s">
        <v>12175</v>
      </c>
      <c r="L4769" s="167" t="str">
        <f t="shared" si="371"/>
        <v>Temporal</v>
      </c>
      <c r="M4769" s="168" t="str">
        <f t="shared" si="372"/>
        <v>PI.IC.IT.271803.01</v>
      </c>
      <c r="N4769" s="168"/>
      <c r="O4769" s="168" t="str">
        <f t="shared" si="373"/>
        <v>PH.IC.IT.271803.01</v>
      </c>
      <c r="Q4769" s="168" t="str">
        <f t="shared" si="374"/>
        <v>CL.IC.IT.271803.01</v>
      </c>
    </row>
    <row r="4770" spans="1:29" s="167" customFormat="1" ht="15">
      <c r="A4770" s="167" t="s">
        <v>9344</v>
      </c>
      <c r="C4770" s="61" t="s">
        <v>9143</v>
      </c>
      <c r="E4770" s="61" t="s">
        <v>12602</v>
      </c>
      <c r="F4770" s="167" t="s">
        <v>467</v>
      </c>
      <c r="G4770" s="129" t="s">
        <v>9141</v>
      </c>
      <c r="H4770" s="62" t="s">
        <v>12028</v>
      </c>
      <c r="I4770" s="129" t="s">
        <v>9141</v>
      </c>
      <c r="J4770" s="63" t="str">
        <f t="shared" si="370"/>
        <v>IC.IT.271804</v>
      </c>
      <c r="K4770" s="61" t="s">
        <v>12175</v>
      </c>
      <c r="L4770" s="167" t="str">
        <f t="shared" si="371"/>
        <v>Parietal</v>
      </c>
      <c r="M4770" s="168" t="str">
        <f t="shared" si="372"/>
        <v>PI.IC.IT.271804.01</v>
      </c>
      <c r="N4770" s="168"/>
      <c r="O4770" s="168" t="str">
        <f t="shared" si="373"/>
        <v>PH.IC.IT.271804.01</v>
      </c>
      <c r="Q4770" s="168" t="str">
        <f t="shared" si="374"/>
        <v>CL.IC.IT.271804.01</v>
      </c>
    </row>
    <row r="4771" spans="1:29" s="167" customFormat="1" ht="15">
      <c r="A4771" s="167" t="s">
        <v>9344</v>
      </c>
      <c r="C4771" s="61" t="s">
        <v>9143</v>
      </c>
      <c r="E4771" s="61" t="s">
        <v>12602</v>
      </c>
      <c r="F4771" s="167" t="s">
        <v>467</v>
      </c>
      <c r="G4771" s="167" t="s">
        <v>9042</v>
      </c>
      <c r="H4771" s="62" t="s">
        <v>12210</v>
      </c>
      <c r="I4771" s="167" t="s">
        <v>9042</v>
      </c>
      <c r="J4771" s="63" t="str">
        <f t="shared" si="370"/>
        <v>IC.IT.271805</v>
      </c>
      <c r="K4771" s="61" t="s">
        <v>12175</v>
      </c>
      <c r="L4771" s="167" t="str">
        <f t="shared" si="371"/>
        <v>Occiput</v>
      </c>
      <c r="M4771" s="168" t="str">
        <f t="shared" si="372"/>
        <v>PI.IC.IT.271805.01</v>
      </c>
      <c r="N4771" s="168"/>
      <c r="O4771" s="168" t="str">
        <f t="shared" si="373"/>
        <v>PH.IC.IT.271805.01</v>
      </c>
      <c r="Q4771" s="168" t="str">
        <f t="shared" si="374"/>
        <v>CL.IC.IT.271805.01</v>
      </c>
    </row>
    <row r="4772" spans="1:29" s="167" customFormat="1" ht="15">
      <c r="A4772" s="167" t="s">
        <v>9344</v>
      </c>
      <c r="C4772" s="61" t="s">
        <v>9143</v>
      </c>
      <c r="E4772" s="61" t="s">
        <v>12602</v>
      </c>
      <c r="F4772" s="167" t="s">
        <v>467</v>
      </c>
      <c r="G4772" s="167" t="s">
        <v>9142</v>
      </c>
      <c r="H4772" s="62" t="s">
        <v>12212</v>
      </c>
      <c r="I4772" s="167" t="s">
        <v>8736</v>
      </c>
      <c r="J4772" s="63" t="str">
        <f t="shared" si="370"/>
        <v>IC.IT.271806</v>
      </c>
      <c r="K4772" s="61" t="s">
        <v>12175</v>
      </c>
      <c r="L4772" s="167" t="str">
        <f t="shared" si="371"/>
        <v>Eye(s)</v>
      </c>
      <c r="M4772" s="168" t="str">
        <f t="shared" si="372"/>
        <v>PI.IC.IT.271806.01</v>
      </c>
      <c r="N4772" s="168"/>
      <c r="O4772" s="168" t="str">
        <f t="shared" si="373"/>
        <v>PH.IC.IT.271806.01</v>
      </c>
      <c r="Q4772" s="168" t="str">
        <f t="shared" si="374"/>
        <v>CL.IC.IT.271806.01</v>
      </c>
    </row>
    <row r="4773" spans="1:29" s="167" customFormat="1" ht="15">
      <c r="A4773" s="167" t="s">
        <v>9344</v>
      </c>
      <c r="C4773" s="61" t="s">
        <v>9143</v>
      </c>
      <c r="E4773" s="61" t="s">
        <v>12602</v>
      </c>
      <c r="F4773" s="167" t="s">
        <v>467</v>
      </c>
      <c r="G4773" s="167" t="s">
        <v>8737</v>
      </c>
      <c r="H4773" s="62" t="s">
        <v>12225</v>
      </c>
      <c r="I4773" s="167" t="s">
        <v>8738</v>
      </c>
      <c r="J4773" s="63" t="str">
        <f t="shared" si="370"/>
        <v>IC.IT.271807</v>
      </c>
      <c r="K4773" s="61" t="s">
        <v>12175</v>
      </c>
      <c r="L4773" s="167" t="str">
        <f t="shared" si="371"/>
        <v>Ear(s)</v>
      </c>
      <c r="M4773" s="168" t="str">
        <f t="shared" si="372"/>
        <v>PI.IC.IT.271807.01</v>
      </c>
      <c r="N4773" s="168"/>
      <c r="O4773" s="168" t="str">
        <f t="shared" si="373"/>
        <v>PH.IC.IT.271807.01</v>
      </c>
      <c r="Q4773" s="168" t="str">
        <f t="shared" si="374"/>
        <v>CL.IC.IT.271807.01</v>
      </c>
    </row>
    <row r="4774" spans="1:29" s="167" customFormat="1" ht="15">
      <c r="A4774" s="167" t="s">
        <v>9344</v>
      </c>
      <c r="C4774" s="61" t="s">
        <v>9143</v>
      </c>
      <c r="E4774" s="61" t="s">
        <v>12602</v>
      </c>
      <c r="F4774" s="167" t="s">
        <v>467</v>
      </c>
      <c r="G4774" s="167" t="s">
        <v>9457</v>
      </c>
      <c r="H4774" s="62" t="s">
        <v>11638</v>
      </c>
      <c r="I4774" s="167" t="s">
        <v>9457</v>
      </c>
      <c r="J4774" s="63" t="str">
        <f t="shared" si="370"/>
        <v>IC.IT.271808</v>
      </c>
      <c r="K4774" s="61" t="s">
        <v>12175</v>
      </c>
      <c r="L4774" s="167" t="str">
        <f t="shared" si="371"/>
        <v>Nose</v>
      </c>
      <c r="M4774" s="168" t="str">
        <f t="shared" si="372"/>
        <v>PI.IC.IT.271808.01</v>
      </c>
      <c r="N4774" s="168"/>
      <c r="O4774" s="168" t="str">
        <f t="shared" si="373"/>
        <v>PH.IC.IT.271808.01</v>
      </c>
      <c r="Q4774" s="168" t="str">
        <f t="shared" si="374"/>
        <v>CL.IC.IT.271808.01</v>
      </c>
    </row>
    <row r="4775" spans="1:29" s="167" customFormat="1" ht="15">
      <c r="A4775" s="167" t="s">
        <v>9344</v>
      </c>
      <c r="C4775" s="61" t="s">
        <v>9143</v>
      </c>
      <c r="E4775" s="61" t="s">
        <v>12602</v>
      </c>
      <c r="F4775" s="167" t="s">
        <v>467</v>
      </c>
      <c r="G4775" s="167" t="s">
        <v>8739</v>
      </c>
      <c r="H4775" s="62" t="s">
        <v>11639</v>
      </c>
      <c r="I4775" s="167" t="s">
        <v>8739</v>
      </c>
      <c r="J4775" s="63" t="str">
        <f t="shared" si="370"/>
        <v>IC.IT.271809</v>
      </c>
      <c r="K4775" s="61" t="s">
        <v>12175</v>
      </c>
      <c r="L4775" s="167" t="str">
        <f t="shared" si="371"/>
        <v>Cheek</v>
      </c>
      <c r="M4775" s="168" t="str">
        <f t="shared" si="372"/>
        <v>PI.IC.IT.271809.01</v>
      </c>
      <c r="N4775" s="168"/>
      <c r="O4775" s="168" t="str">
        <f t="shared" si="373"/>
        <v>PH.IC.IT.271809.01</v>
      </c>
      <c r="Q4775" s="168" t="str">
        <f t="shared" si="374"/>
        <v>CL.IC.IT.271809.01</v>
      </c>
    </row>
    <row r="4776" spans="1:29" s="167" customFormat="1" ht="15">
      <c r="A4776" s="167" t="s">
        <v>9344</v>
      </c>
      <c r="C4776" s="61" t="s">
        <v>9143</v>
      </c>
      <c r="E4776" s="61" t="s">
        <v>12602</v>
      </c>
      <c r="F4776" s="167" t="s">
        <v>467</v>
      </c>
      <c r="G4776" s="167" t="s">
        <v>8740</v>
      </c>
      <c r="H4776" s="62" t="s">
        <v>11829</v>
      </c>
      <c r="I4776" s="167" t="s">
        <v>8741</v>
      </c>
      <c r="J4776" s="63" t="str">
        <f t="shared" si="370"/>
        <v>IC.IT.271810</v>
      </c>
      <c r="K4776" s="61" t="s">
        <v>12175</v>
      </c>
      <c r="L4776" s="167" t="str">
        <f t="shared" si="371"/>
        <v>Lip upper</v>
      </c>
      <c r="M4776" s="168" t="str">
        <f t="shared" si="372"/>
        <v>PI.IC.IT.271810.01</v>
      </c>
      <c r="N4776" s="168"/>
      <c r="O4776" s="168" t="str">
        <f t="shared" si="373"/>
        <v>PH.IC.IT.271810.01</v>
      </c>
      <c r="Q4776" s="168" t="str">
        <f t="shared" si="374"/>
        <v>CL.IC.IT.271810.01</v>
      </c>
    </row>
    <row r="4777" spans="1:29" s="167" customFormat="1" ht="15">
      <c r="A4777" s="167" t="s">
        <v>9344</v>
      </c>
      <c r="C4777" s="61" t="s">
        <v>9143</v>
      </c>
      <c r="E4777" s="61" t="s">
        <v>12602</v>
      </c>
      <c r="F4777" s="167" t="s">
        <v>467</v>
      </c>
      <c r="G4777" s="167" t="s">
        <v>8742</v>
      </c>
      <c r="H4777" s="62" t="s">
        <v>12099</v>
      </c>
      <c r="I4777" s="167" t="s">
        <v>8743</v>
      </c>
      <c r="J4777" s="63" t="str">
        <f t="shared" si="370"/>
        <v>IC.IT.271811</v>
      </c>
      <c r="K4777" s="61" t="s">
        <v>12175</v>
      </c>
      <c r="L4777" s="167" t="str">
        <f t="shared" si="371"/>
        <v>Lip lower</v>
      </c>
      <c r="M4777" s="168" t="str">
        <f t="shared" si="372"/>
        <v>PI.IC.IT.271811.01</v>
      </c>
      <c r="N4777" s="168"/>
      <c r="O4777" s="168" t="str">
        <f t="shared" si="373"/>
        <v>PH.IC.IT.271811.01</v>
      </c>
      <c r="Q4777" s="168" t="str">
        <f t="shared" si="374"/>
        <v>CL.IC.IT.271811.01</v>
      </c>
    </row>
    <row r="4778" spans="1:29" s="167" customFormat="1" ht="15">
      <c r="A4778" s="167" t="s">
        <v>9344</v>
      </c>
      <c r="C4778" s="61" t="s">
        <v>9143</v>
      </c>
      <c r="E4778" s="61" t="s">
        <v>12602</v>
      </c>
      <c r="F4778" s="167" t="s">
        <v>467</v>
      </c>
      <c r="G4778" s="167" t="s">
        <v>8744</v>
      </c>
      <c r="H4778" s="62" t="s">
        <v>12100</v>
      </c>
      <c r="I4778" s="167" t="s">
        <v>8744</v>
      </c>
      <c r="J4778" s="63" t="str">
        <f t="shared" si="370"/>
        <v>IC.IT.271812</v>
      </c>
      <c r="K4778" s="61" t="s">
        <v>12175</v>
      </c>
      <c r="L4778" s="167" t="str">
        <f t="shared" si="371"/>
        <v>Jaw</v>
      </c>
      <c r="M4778" s="168" t="str">
        <f t="shared" si="372"/>
        <v>PI.IC.IT.271812.01</v>
      </c>
      <c r="N4778" s="168"/>
      <c r="O4778" s="168" t="str">
        <f t="shared" si="373"/>
        <v>PH.IC.IT.271812.01</v>
      </c>
      <c r="Q4778" s="168" t="str">
        <f t="shared" si="374"/>
        <v>CL.IC.IT.271812.01</v>
      </c>
    </row>
    <row r="4779" spans="1:29" s="167" customFormat="1" ht="15">
      <c r="A4779" s="167" t="s">
        <v>9344</v>
      </c>
      <c r="C4779" s="61" t="s">
        <v>9143</v>
      </c>
      <c r="E4779" s="61" t="s">
        <v>12602</v>
      </c>
      <c r="F4779" s="167" t="s">
        <v>467</v>
      </c>
      <c r="G4779" s="167" t="s">
        <v>9113</v>
      </c>
      <c r="H4779" s="62" t="s">
        <v>12101</v>
      </c>
      <c r="I4779" s="167" t="s">
        <v>9113</v>
      </c>
      <c r="J4779" s="63" t="str">
        <f t="shared" si="370"/>
        <v>IC.IT.271813</v>
      </c>
      <c r="K4779" s="61" t="s">
        <v>12175</v>
      </c>
      <c r="L4779" s="167" t="str">
        <f t="shared" si="371"/>
        <v>Neck</v>
      </c>
      <c r="M4779" s="168" t="str">
        <f t="shared" si="372"/>
        <v>PI.IC.IT.271813.01</v>
      </c>
      <c r="N4779" s="168"/>
      <c r="O4779" s="168" t="str">
        <f t="shared" si="373"/>
        <v>PH.IC.IT.271813.01</v>
      </c>
      <c r="Q4779" s="168" t="str">
        <f t="shared" si="374"/>
        <v>CL.IC.IT.271813.01</v>
      </c>
    </row>
    <row r="4780" spans="1:29" s="167" customFormat="1" ht="15">
      <c r="A4780" s="167" t="s">
        <v>9344</v>
      </c>
      <c r="C4780" s="61" t="s">
        <v>9143</v>
      </c>
      <c r="E4780" s="61" t="s">
        <v>12602</v>
      </c>
      <c r="F4780" s="167" t="s">
        <v>467</v>
      </c>
      <c r="G4780" s="167" t="s">
        <v>9114</v>
      </c>
      <c r="H4780" s="62" t="s">
        <v>12102</v>
      </c>
      <c r="I4780" s="167" t="s">
        <v>9115</v>
      </c>
      <c r="J4780" s="63" t="str">
        <f t="shared" si="370"/>
        <v>IC.IT.271814</v>
      </c>
      <c r="K4780" s="61" t="s">
        <v>12175</v>
      </c>
      <c r="L4780" s="167" t="str">
        <f t="shared" si="371"/>
        <v>Tracheostomy site</v>
      </c>
      <c r="M4780" s="168" t="str">
        <f t="shared" si="372"/>
        <v>PI.IC.IT.271814.01</v>
      </c>
      <c r="N4780" s="168"/>
      <c r="O4780" s="168" t="str">
        <f t="shared" si="373"/>
        <v>PH.IC.IT.271814.01</v>
      </c>
      <c r="Q4780" s="168" t="str">
        <f t="shared" si="374"/>
        <v>CL.IC.IT.271814.01</v>
      </c>
    </row>
    <row r="4781" spans="1:29" s="167" customFormat="1" ht="15">
      <c r="A4781" s="167" t="s">
        <v>9344</v>
      </c>
      <c r="C4781" s="61" t="s">
        <v>9143</v>
      </c>
      <c r="E4781" s="61" t="s">
        <v>12602</v>
      </c>
      <c r="F4781" s="167" t="s">
        <v>467</v>
      </c>
      <c r="G4781" s="129" t="s">
        <v>9116</v>
      </c>
      <c r="H4781" s="62" t="s">
        <v>11559</v>
      </c>
      <c r="I4781" s="129" t="s">
        <v>9116</v>
      </c>
      <c r="J4781" s="63" t="str">
        <f t="shared" si="370"/>
        <v>IC.IT.271815</v>
      </c>
      <c r="K4781" s="61" t="s">
        <v>12175</v>
      </c>
      <c r="L4781" s="167" t="str">
        <f t="shared" si="371"/>
        <v>Chin</v>
      </c>
      <c r="M4781" s="168" t="str">
        <f t="shared" si="372"/>
        <v>PI.IC.IT.271815.01</v>
      </c>
      <c r="N4781" s="168"/>
      <c r="O4781" s="168" t="str">
        <f t="shared" si="373"/>
        <v>PH.IC.IT.271815.01</v>
      </c>
      <c r="Q4781" s="168" t="str">
        <f t="shared" si="374"/>
        <v>CL.IC.IT.271815.01</v>
      </c>
    </row>
    <row r="4782" spans="1:29" s="167" customFormat="1" ht="15">
      <c r="A4782" s="167" t="s">
        <v>9344</v>
      </c>
      <c r="C4782" s="61" t="s">
        <v>9143</v>
      </c>
      <c r="E4782" s="61" t="s">
        <v>12602</v>
      </c>
      <c r="F4782" s="167" t="s">
        <v>467</v>
      </c>
      <c r="G4782" s="86" t="s">
        <v>9166</v>
      </c>
      <c r="H4782" s="62" t="s">
        <v>11560</v>
      </c>
      <c r="I4782" s="86" t="s">
        <v>9166</v>
      </c>
      <c r="J4782" s="63" t="str">
        <f t="shared" si="370"/>
        <v>IC.IT.271816</v>
      </c>
      <c r="K4782" s="61" t="s">
        <v>1702</v>
      </c>
      <c r="L4782" s="167" t="str">
        <f t="shared" si="371"/>
        <v>Forehead, right side</v>
      </c>
      <c r="M4782" s="168" t="str">
        <f t="shared" si="372"/>
        <v>PI.IC.IT.271816.01</v>
      </c>
      <c r="N4782" s="168"/>
      <c r="O4782" s="168" t="str">
        <f t="shared" si="373"/>
        <v>PH.IC.IT.271816.01</v>
      </c>
      <c r="Q4782" s="168" t="str">
        <f t="shared" si="374"/>
        <v>CL.IC.IT.271816.01</v>
      </c>
      <c r="AB4782" s="167" t="s">
        <v>12773</v>
      </c>
      <c r="AC4782" s="167">
        <v>1428</v>
      </c>
    </row>
    <row r="4783" spans="1:29" s="167" customFormat="1" ht="15">
      <c r="A4783" s="167" t="s">
        <v>9344</v>
      </c>
      <c r="C4783" s="61" t="s">
        <v>9143</v>
      </c>
      <c r="E4783" s="61" t="s">
        <v>12602</v>
      </c>
      <c r="F4783" s="167" t="s">
        <v>467</v>
      </c>
      <c r="G4783" s="86" t="s">
        <v>9024</v>
      </c>
      <c r="H4783" s="62" t="s">
        <v>11561</v>
      </c>
      <c r="I4783" s="86" t="s">
        <v>9024</v>
      </c>
      <c r="J4783" s="63" t="str">
        <f t="shared" si="370"/>
        <v>IC.IT.271817</v>
      </c>
      <c r="K4783" s="61" t="s">
        <v>12175</v>
      </c>
      <c r="L4783" s="167" t="str">
        <f t="shared" si="371"/>
        <v>Forehead, left side</v>
      </c>
      <c r="M4783" s="168" t="str">
        <f t="shared" si="372"/>
        <v>PI.IC.IT.271817.01</v>
      </c>
      <c r="N4783" s="168"/>
      <c r="O4783" s="168" t="str">
        <f t="shared" si="373"/>
        <v>PH.IC.IT.271817.01</v>
      </c>
      <c r="Q4783" s="168" t="str">
        <f t="shared" si="374"/>
        <v>CL.IC.IT.271817.01</v>
      </c>
      <c r="AB4783" s="167" t="s">
        <v>12773</v>
      </c>
      <c r="AC4783" s="167">
        <v>1428</v>
      </c>
    </row>
    <row r="4784" spans="1:29" s="167" customFormat="1" ht="15">
      <c r="A4784" s="167" t="s">
        <v>9344</v>
      </c>
      <c r="C4784" s="61" t="s">
        <v>9143</v>
      </c>
      <c r="E4784" s="61" t="s">
        <v>12602</v>
      </c>
      <c r="F4784" s="167" t="s">
        <v>467</v>
      </c>
      <c r="G4784" s="86" t="s">
        <v>9027</v>
      </c>
      <c r="H4784" s="62" t="s">
        <v>12060</v>
      </c>
      <c r="I4784" s="86" t="s">
        <v>9027</v>
      </c>
      <c r="J4784" s="63" t="str">
        <f t="shared" si="370"/>
        <v>IC.IT.271818</v>
      </c>
      <c r="K4784" s="61" t="s">
        <v>12175</v>
      </c>
      <c r="L4784" s="167" t="str">
        <f t="shared" si="371"/>
        <v>Temporal, right</v>
      </c>
      <c r="M4784" s="168" t="str">
        <f t="shared" si="372"/>
        <v>PI.IC.IT.271818.01</v>
      </c>
      <c r="N4784" s="168"/>
      <c r="O4784" s="168" t="str">
        <f t="shared" si="373"/>
        <v>PH.IC.IT.271818.01</v>
      </c>
      <c r="Q4784" s="168" t="str">
        <f t="shared" si="374"/>
        <v>CL.IC.IT.271818.01</v>
      </c>
      <c r="AB4784" s="167" t="s">
        <v>12773</v>
      </c>
      <c r="AC4784" s="167">
        <v>1428</v>
      </c>
    </row>
    <row r="4785" spans="1:29" s="167" customFormat="1" ht="15">
      <c r="A4785" s="167" t="s">
        <v>9344</v>
      </c>
      <c r="C4785" s="61" t="s">
        <v>9143</v>
      </c>
      <c r="E4785" s="61" t="s">
        <v>12602</v>
      </c>
      <c r="F4785" s="167" t="s">
        <v>467</v>
      </c>
      <c r="G4785" s="86" t="s">
        <v>9029</v>
      </c>
      <c r="H4785" s="62" t="s">
        <v>11913</v>
      </c>
      <c r="I4785" s="86" t="s">
        <v>9029</v>
      </c>
      <c r="J4785" s="63" t="str">
        <f t="shared" si="370"/>
        <v>IC.IT.271819</v>
      </c>
      <c r="K4785" s="61" t="s">
        <v>12175</v>
      </c>
      <c r="L4785" s="167" t="str">
        <f t="shared" si="371"/>
        <v>Temporal, left</v>
      </c>
      <c r="M4785" s="168" t="str">
        <f t="shared" si="372"/>
        <v>PI.IC.IT.271819.01</v>
      </c>
      <c r="N4785" s="168"/>
      <c r="O4785" s="168" t="str">
        <f t="shared" si="373"/>
        <v>PH.IC.IT.271819.01</v>
      </c>
      <c r="Q4785" s="168" t="str">
        <f t="shared" si="374"/>
        <v>CL.IC.IT.271819.01</v>
      </c>
      <c r="AB4785" s="167" t="s">
        <v>12773</v>
      </c>
      <c r="AC4785" s="167">
        <v>1428</v>
      </c>
    </row>
    <row r="4786" spans="1:29" s="167" customFormat="1" ht="15">
      <c r="A4786" s="167" t="s">
        <v>9344</v>
      </c>
      <c r="C4786" s="61" t="s">
        <v>9143</v>
      </c>
      <c r="E4786" s="61" t="s">
        <v>12602</v>
      </c>
      <c r="F4786" s="167" t="s">
        <v>467</v>
      </c>
      <c r="G4786" s="86" t="s">
        <v>9031</v>
      </c>
      <c r="H4786" s="62" t="s">
        <v>11906</v>
      </c>
      <c r="I4786" s="86" t="s">
        <v>9031</v>
      </c>
      <c r="J4786" s="63" t="str">
        <f t="shared" si="370"/>
        <v>IC.IT.271820</v>
      </c>
      <c r="K4786" s="61" t="s">
        <v>12175</v>
      </c>
      <c r="L4786" s="167" t="str">
        <f t="shared" si="371"/>
        <v>Parietal, right</v>
      </c>
      <c r="M4786" s="168" t="str">
        <f t="shared" si="372"/>
        <v>PI.IC.IT.271820.01</v>
      </c>
      <c r="N4786" s="168"/>
      <c r="O4786" s="168" t="str">
        <f t="shared" si="373"/>
        <v>PH.IC.IT.271820.01</v>
      </c>
      <c r="Q4786" s="168" t="str">
        <f t="shared" si="374"/>
        <v>CL.IC.IT.271820.01</v>
      </c>
      <c r="AB4786" s="167" t="s">
        <v>12773</v>
      </c>
      <c r="AC4786" s="167">
        <v>1428</v>
      </c>
    </row>
    <row r="4787" spans="1:29" s="167" customFormat="1" ht="15">
      <c r="A4787" s="167" t="s">
        <v>9344</v>
      </c>
      <c r="C4787" s="61" t="s">
        <v>9143</v>
      </c>
      <c r="E4787" s="61" t="s">
        <v>12602</v>
      </c>
      <c r="F4787" s="167" t="s">
        <v>467</v>
      </c>
      <c r="G4787" s="86" t="s">
        <v>9040</v>
      </c>
      <c r="H4787" s="62" t="s">
        <v>10704</v>
      </c>
      <c r="I4787" s="86" t="s">
        <v>9040</v>
      </c>
      <c r="J4787" s="63" t="str">
        <f t="shared" si="370"/>
        <v>IC.IT.271821</v>
      </c>
      <c r="K4787" s="61" t="s">
        <v>12175</v>
      </c>
      <c r="L4787" s="167" t="str">
        <f t="shared" si="371"/>
        <v>Parietal, left</v>
      </c>
      <c r="M4787" s="168" t="str">
        <f t="shared" si="372"/>
        <v>PI.IC.IT.271821.01</v>
      </c>
      <c r="N4787" s="168"/>
      <c r="O4787" s="168" t="str">
        <f t="shared" si="373"/>
        <v>PH.IC.IT.271821.01</v>
      </c>
      <c r="Q4787" s="168" t="str">
        <f t="shared" si="374"/>
        <v>CL.IC.IT.271821.01</v>
      </c>
      <c r="AB4787" s="167" t="s">
        <v>12773</v>
      </c>
      <c r="AC4787" s="167">
        <v>1428</v>
      </c>
    </row>
    <row r="4788" spans="1:29" s="167" customFormat="1" ht="15">
      <c r="A4788" s="167" t="s">
        <v>9344</v>
      </c>
      <c r="C4788" s="61" t="s">
        <v>9143</v>
      </c>
      <c r="E4788" s="61" t="s">
        <v>12602</v>
      </c>
      <c r="F4788" s="167" t="s">
        <v>467</v>
      </c>
      <c r="G4788" s="86" t="s">
        <v>9043</v>
      </c>
      <c r="H4788" s="62" t="s">
        <v>10705</v>
      </c>
      <c r="I4788" s="86" t="s">
        <v>9043</v>
      </c>
      <c r="J4788" s="63" t="str">
        <f t="shared" si="370"/>
        <v>IC.IT.271822</v>
      </c>
      <c r="K4788" s="61" t="s">
        <v>12175</v>
      </c>
      <c r="L4788" s="167" t="str">
        <f t="shared" si="371"/>
        <v>Eye, right</v>
      </c>
      <c r="M4788" s="168" t="str">
        <f t="shared" si="372"/>
        <v>PI.IC.IT.271822.01</v>
      </c>
      <c r="N4788" s="168"/>
      <c r="O4788" s="168" t="str">
        <f t="shared" si="373"/>
        <v>PH.IC.IT.271822.01</v>
      </c>
      <c r="Q4788" s="168" t="str">
        <f t="shared" si="374"/>
        <v>CL.IC.IT.271822.01</v>
      </c>
      <c r="AB4788" s="167" t="s">
        <v>12773</v>
      </c>
      <c r="AC4788" s="167">
        <v>1428</v>
      </c>
    </row>
    <row r="4789" spans="1:29" s="167" customFormat="1" ht="15">
      <c r="A4789" s="167" t="s">
        <v>9344</v>
      </c>
      <c r="C4789" s="61" t="s">
        <v>9143</v>
      </c>
      <c r="E4789" s="61" t="s">
        <v>12602</v>
      </c>
      <c r="F4789" s="167" t="s">
        <v>467</v>
      </c>
      <c r="G4789" s="86" t="s">
        <v>9045</v>
      </c>
      <c r="H4789" s="62" t="s">
        <v>10706</v>
      </c>
      <c r="I4789" s="86" t="s">
        <v>9045</v>
      </c>
      <c r="J4789" s="63" t="str">
        <f t="shared" si="370"/>
        <v>IC.IT.271823</v>
      </c>
      <c r="K4789" s="61" t="s">
        <v>12175</v>
      </c>
      <c r="L4789" s="167" t="str">
        <f t="shared" si="371"/>
        <v>Eye, left</v>
      </c>
      <c r="M4789" s="168" t="str">
        <f t="shared" si="372"/>
        <v>PI.IC.IT.271823.01</v>
      </c>
      <c r="N4789" s="168"/>
      <c r="O4789" s="168" t="str">
        <f t="shared" si="373"/>
        <v>PH.IC.IT.271823.01</v>
      </c>
      <c r="Q4789" s="168" t="str">
        <f t="shared" si="374"/>
        <v>CL.IC.IT.271823.01</v>
      </c>
      <c r="AB4789" s="167" t="s">
        <v>12773</v>
      </c>
      <c r="AC4789" s="167">
        <v>1428</v>
      </c>
    </row>
    <row r="4790" spans="1:29" s="167" customFormat="1" ht="15">
      <c r="A4790" s="167" t="s">
        <v>9344</v>
      </c>
      <c r="C4790" s="61" t="s">
        <v>9143</v>
      </c>
      <c r="E4790" s="61" t="s">
        <v>12602</v>
      </c>
      <c r="F4790" s="167" t="s">
        <v>467</v>
      </c>
      <c r="G4790" s="86" t="s">
        <v>9584</v>
      </c>
      <c r="H4790" s="61" t="s">
        <v>10707</v>
      </c>
      <c r="I4790" s="86" t="s">
        <v>9584</v>
      </c>
      <c r="J4790" s="63" t="str">
        <f t="shared" si="370"/>
        <v>IC.IT.271824</v>
      </c>
      <c r="K4790" s="61" t="s">
        <v>12175</v>
      </c>
      <c r="L4790" s="167" t="str">
        <f t="shared" si="371"/>
        <v>Ear, right</v>
      </c>
      <c r="M4790" s="168" t="str">
        <f t="shared" si="372"/>
        <v>PI.IC.IT.271824.01</v>
      </c>
      <c r="N4790" s="168"/>
      <c r="O4790" s="168" t="str">
        <f t="shared" si="373"/>
        <v>PH.IC.IT.271824.01</v>
      </c>
      <c r="Q4790" s="168" t="str">
        <f t="shared" si="374"/>
        <v>CL.IC.IT.271824.01</v>
      </c>
      <c r="AB4790" s="167" t="s">
        <v>12773</v>
      </c>
      <c r="AC4790" s="167">
        <v>1428</v>
      </c>
    </row>
    <row r="4791" spans="1:29" s="167" customFormat="1" ht="15">
      <c r="A4791" s="167" t="s">
        <v>9344</v>
      </c>
      <c r="C4791" s="61" t="s">
        <v>9143</v>
      </c>
      <c r="E4791" s="61" t="s">
        <v>12602</v>
      </c>
      <c r="F4791" s="167" t="s">
        <v>467</v>
      </c>
      <c r="G4791" s="86" t="s">
        <v>9586</v>
      </c>
      <c r="H4791" s="62" t="s">
        <v>10708</v>
      </c>
      <c r="I4791" s="86" t="s">
        <v>9586</v>
      </c>
      <c r="J4791" s="63" t="str">
        <f t="shared" si="370"/>
        <v>IC.IT.271825</v>
      </c>
      <c r="K4791" s="61" t="s">
        <v>12175</v>
      </c>
      <c r="L4791" s="167" t="str">
        <f t="shared" si="371"/>
        <v>Ear, left</v>
      </c>
      <c r="M4791" s="168" t="str">
        <f t="shared" si="372"/>
        <v>PI.IC.IT.271825.01</v>
      </c>
      <c r="N4791" s="168"/>
      <c r="O4791" s="168" t="str">
        <f t="shared" si="373"/>
        <v>PH.IC.IT.271825.01</v>
      </c>
      <c r="Q4791" s="168" t="str">
        <f t="shared" si="374"/>
        <v>CL.IC.IT.271825.01</v>
      </c>
      <c r="AB4791" s="167" t="s">
        <v>12773</v>
      </c>
      <c r="AC4791" s="167">
        <v>1428</v>
      </c>
    </row>
    <row r="4792" spans="1:29" s="167" customFormat="1" ht="15">
      <c r="A4792" s="167" t="s">
        <v>9344</v>
      </c>
      <c r="C4792" s="61" t="s">
        <v>9143</v>
      </c>
      <c r="E4792" s="61" t="s">
        <v>12602</v>
      </c>
      <c r="F4792" s="167" t="s">
        <v>467</v>
      </c>
      <c r="G4792" s="86" t="s">
        <v>9212</v>
      </c>
      <c r="H4792" s="62" t="s">
        <v>10709</v>
      </c>
      <c r="I4792" s="86" t="s">
        <v>9212</v>
      </c>
      <c r="J4792" s="63" t="str">
        <f t="shared" si="370"/>
        <v>IC.IT.271826</v>
      </c>
      <c r="K4792" s="61" t="s">
        <v>12175</v>
      </c>
      <c r="L4792" s="167" t="str">
        <f t="shared" si="371"/>
        <v>Nose, right side</v>
      </c>
      <c r="M4792" s="168" t="str">
        <f t="shared" si="372"/>
        <v>PI.IC.IT.271826.01</v>
      </c>
      <c r="N4792" s="168"/>
      <c r="O4792" s="168" t="str">
        <f t="shared" si="373"/>
        <v>PH.IC.IT.271826.01</v>
      </c>
      <c r="Q4792" s="168" t="str">
        <f t="shared" si="374"/>
        <v>CL.IC.IT.271826.01</v>
      </c>
      <c r="AB4792" s="167" t="s">
        <v>12773</v>
      </c>
      <c r="AC4792" s="167">
        <v>1428</v>
      </c>
    </row>
    <row r="4793" spans="1:29" s="167" customFormat="1" ht="15">
      <c r="A4793" s="167" t="s">
        <v>9344</v>
      </c>
      <c r="C4793" s="61" t="s">
        <v>9143</v>
      </c>
      <c r="E4793" s="61" t="s">
        <v>12602</v>
      </c>
      <c r="F4793" s="167" t="s">
        <v>467</v>
      </c>
      <c r="G4793" s="86" t="s">
        <v>9214</v>
      </c>
      <c r="H4793" s="62" t="s">
        <v>9143</v>
      </c>
      <c r="I4793" s="86" t="s">
        <v>9214</v>
      </c>
      <c r="J4793" s="63" t="str">
        <f t="shared" si="370"/>
        <v>IC.IT.271827</v>
      </c>
      <c r="K4793" s="61" t="s">
        <v>12175</v>
      </c>
      <c r="L4793" s="167" t="str">
        <f t="shared" si="371"/>
        <v>Nose, left side</v>
      </c>
      <c r="M4793" s="168" t="str">
        <f t="shared" si="372"/>
        <v>PI.IC.IT.271827.01</v>
      </c>
      <c r="N4793" s="168"/>
      <c r="O4793" s="168" t="str">
        <f t="shared" si="373"/>
        <v>PH.IC.IT.271827.01</v>
      </c>
      <c r="Q4793" s="168" t="str">
        <f t="shared" si="374"/>
        <v>CL.IC.IT.271827.01</v>
      </c>
      <c r="AB4793" s="167" t="s">
        <v>12773</v>
      </c>
      <c r="AC4793" s="167">
        <v>1428</v>
      </c>
    </row>
    <row r="4794" spans="1:29" s="167" customFormat="1" ht="15">
      <c r="A4794" s="167" t="s">
        <v>9344</v>
      </c>
      <c r="C4794" s="61" t="s">
        <v>9143</v>
      </c>
      <c r="E4794" s="61" t="s">
        <v>12602</v>
      </c>
      <c r="F4794" s="167" t="s">
        <v>467</v>
      </c>
      <c r="G4794" s="86" t="s">
        <v>9091</v>
      </c>
      <c r="H4794" s="62" t="s">
        <v>9144</v>
      </c>
      <c r="I4794" s="86" t="s">
        <v>9091</v>
      </c>
      <c r="J4794" s="63" t="str">
        <f t="shared" si="370"/>
        <v>IC.IT.271828</v>
      </c>
      <c r="K4794" s="61" t="s">
        <v>12175</v>
      </c>
      <c r="L4794" s="167" t="str">
        <f t="shared" si="371"/>
        <v>Jaw, right</v>
      </c>
      <c r="M4794" s="168" t="str">
        <f t="shared" si="372"/>
        <v>PI.IC.IT.271828.01</v>
      </c>
      <c r="N4794" s="168"/>
      <c r="O4794" s="168" t="str">
        <f t="shared" si="373"/>
        <v>PH.IC.IT.271828.01</v>
      </c>
      <c r="Q4794" s="168" t="str">
        <f t="shared" si="374"/>
        <v>CL.IC.IT.271828.01</v>
      </c>
      <c r="AB4794" s="167" t="s">
        <v>12773</v>
      </c>
      <c r="AC4794" s="167">
        <v>1428</v>
      </c>
    </row>
    <row r="4795" spans="1:29" s="167" customFormat="1" ht="15">
      <c r="A4795" s="167" t="s">
        <v>9344</v>
      </c>
      <c r="C4795" s="61" t="s">
        <v>9143</v>
      </c>
      <c r="E4795" s="61" t="s">
        <v>12602</v>
      </c>
      <c r="F4795" s="167" t="s">
        <v>467</v>
      </c>
      <c r="G4795" s="86" t="s">
        <v>9093</v>
      </c>
      <c r="H4795" s="62" t="s">
        <v>9145</v>
      </c>
      <c r="I4795" s="86" t="s">
        <v>9093</v>
      </c>
      <c r="J4795" s="63" t="str">
        <f t="shared" si="370"/>
        <v>IC.IT.271829</v>
      </c>
      <c r="K4795" s="61" t="s">
        <v>12175</v>
      </c>
      <c r="L4795" s="167" t="str">
        <f t="shared" si="371"/>
        <v>Jaw, left</v>
      </c>
      <c r="M4795" s="168" t="str">
        <f t="shared" si="372"/>
        <v>PI.IC.IT.271829.01</v>
      </c>
      <c r="N4795" s="168"/>
      <c r="O4795" s="168" t="str">
        <f t="shared" si="373"/>
        <v>PH.IC.IT.271829.01</v>
      </c>
      <c r="Q4795" s="168" t="str">
        <f t="shared" si="374"/>
        <v>CL.IC.IT.271829.01</v>
      </c>
      <c r="AB4795" s="167" t="s">
        <v>12773</v>
      </c>
      <c r="AC4795" s="167">
        <v>1428</v>
      </c>
    </row>
    <row r="4796" spans="1:29" s="167" customFormat="1" ht="15">
      <c r="A4796" s="167" t="s">
        <v>9344</v>
      </c>
      <c r="C4796" s="61" t="s">
        <v>9143</v>
      </c>
      <c r="E4796" s="61" t="s">
        <v>12602</v>
      </c>
      <c r="F4796" s="167" t="s">
        <v>467</v>
      </c>
      <c r="G4796" s="86" t="s">
        <v>9095</v>
      </c>
      <c r="H4796" s="62" t="s">
        <v>6872</v>
      </c>
      <c r="I4796" s="86" t="s">
        <v>9095</v>
      </c>
      <c r="J4796" s="63" t="str">
        <f t="shared" si="370"/>
        <v>IC.IT.271830</v>
      </c>
      <c r="K4796" s="61" t="s">
        <v>12175</v>
      </c>
      <c r="L4796" s="167" t="str">
        <f t="shared" si="371"/>
        <v>Neck, right</v>
      </c>
      <c r="M4796" s="168" t="str">
        <f t="shared" si="372"/>
        <v>PI.IC.IT.271830.01</v>
      </c>
      <c r="N4796" s="168"/>
      <c r="O4796" s="168" t="str">
        <f t="shared" si="373"/>
        <v>PH.IC.IT.271830.01</v>
      </c>
      <c r="Q4796" s="168" t="str">
        <f t="shared" si="374"/>
        <v>CL.IC.IT.271830.01</v>
      </c>
      <c r="AB4796" s="167" t="s">
        <v>12773</v>
      </c>
      <c r="AC4796" s="167">
        <v>1428</v>
      </c>
    </row>
    <row r="4797" spans="1:29" s="167" customFormat="1" ht="15">
      <c r="A4797" s="167" t="s">
        <v>9344</v>
      </c>
      <c r="C4797" s="61" t="s">
        <v>9143</v>
      </c>
      <c r="E4797" s="61" t="s">
        <v>12602</v>
      </c>
      <c r="F4797" s="167" t="s">
        <v>467</v>
      </c>
      <c r="G4797" s="86" t="s">
        <v>9111</v>
      </c>
      <c r="H4797" s="62" t="s">
        <v>6874</v>
      </c>
      <c r="I4797" s="86" t="s">
        <v>9111</v>
      </c>
      <c r="J4797" s="63" t="str">
        <f t="shared" si="370"/>
        <v>IC.IT.271831</v>
      </c>
      <c r="K4797" s="61" t="s">
        <v>12175</v>
      </c>
      <c r="L4797" s="167" t="str">
        <f t="shared" si="371"/>
        <v>Neck, left</v>
      </c>
      <c r="M4797" s="168" t="str">
        <f t="shared" si="372"/>
        <v>PI.IC.IT.271831.01</v>
      </c>
      <c r="N4797" s="168"/>
      <c r="O4797" s="168" t="str">
        <f t="shared" si="373"/>
        <v>PH.IC.IT.271831.01</v>
      </c>
      <c r="Q4797" s="168" t="str">
        <f t="shared" si="374"/>
        <v>CL.IC.IT.271831.01</v>
      </c>
      <c r="AB4797" s="167" t="s">
        <v>12773</v>
      </c>
      <c r="AC4797" s="167">
        <v>1428</v>
      </c>
    </row>
    <row r="4798" spans="1:29" s="167" customFormat="1" ht="15">
      <c r="A4798" s="167" t="s">
        <v>9344</v>
      </c>
      <c r="C4798" s="61" t="s">
        <v>9143</v>
      </c>
      <c r="D4798" s="167" t="s">
        <v>8699</v>
      </c>
      <c r="E4798" s="61" t="s">
        <v>12604</v>
      </c>
      <c r="F4798" s="167" t="s">
        <v>468</v>
      </c>
      <c r="G4798" s="129" t="s">
        <v>8998</v>
      </c>
      <c r="H4798" s="62" t="s">
        <v>11848</v>
      </c>
      <c r="I4798" s="129" t="s">
        <v>8998</v>
      </c>
      <c r="J4798" s="63" t="str">
        <f t="shared" si="370"/>
        <v>IC.IT.271901</v>
      </c>
      <c r="K4798" s="61" t="s">
        <v>12175</v>
      </c>
      <c r="L4798" s="167" t="str">
        <f t="shared" si="371"/>
        <v>Hip</v>
      </c>
      <c r="M4798" s="168" t="str">
        <f t="shared" si="372"/>
        <v>PI.IC.IT.271901.01</v>
      </c>
      <c r="N4798" s="168"/>
      <c r="O4798" s="168" t="str">
        <f t="shared" si="373"/>
        <v>PH.IC.IT.271901.01</v>
      </c>
      <c r="Q4798" s="168" t="str">
        <f t="shared" si="374"/>
        <v>CL.IC.IT.271901.01</v>
      </c>
    </row>
    <row r="4799" spans="1:29" s="167" customFormat="1" ht="15">
      <c r="A4799" s="167" t="s">
        <v>9344</v>
      </c>
      <c r="C4799" s="61" t="s">
        <v>9143</v>
      </c>
      <c r="E4799" s="61" t="s">
        <v>12604</v>
      </c>
      <c r="F4799" s="167" t="s">
        <v>468</v>
      </c>
      <c r="G4799" s="129" t="s">
        <v>8999</v>
      </c>
      <c r="H4799" s="62" t="s">
        <v>12030</v>
      </c>
      <c r="I4799" s="129" t="s">
        <v>8999</v>
      </c>
      <c r="J4799" s="63" t="str">
        <f t="shared" si="370"/>
        <v>IC.IT.271902</v>
      </c>
      <c r="K4799" s="61" t="s">
        <v>12175</v>
      </c>
      <c r="L4799" s="167" t="str">
        <f t="shared" si="371"/>
        <v>Groin</v>
      </c>
      <c r="M4799" s="168" t="str">
        <f t="shared" si="372"/>
        <v>PI.IC.IT.271902.01</v>
      </c>
      <c r="N4799" s="168"/>
      <c r="O4799" s="168" t="str">
        <f t="shared" si="373"/>
        <v>PH.IC.IT.271902.01</v>
      </c>
      <c r="Q4799" s="168" t="str">
        <f t="shared" si="374"/>
        <v>CL.IC.IT.271902.01</v>
      </c>
    </row>
    <row r="4800" spans="1:29" s="167" customFormat="1" ht="15">
      <c r="A4800" s="167" t="s">
        <v>9344</v>
      </c>
      <c r="C4800" s="61" t="s">
        <v>9143</v>
      </c>
      <c r="E4800" s="61" t="s">
        <v>12604</v>
      </c>
      <c r="F4800" s="167" t="s">
        <v>468</v>
      </c>
      <c r="G4800" s="129" t="s">
        <v>9493</v>
      </c>
      <c r="H4800" s="62" t="s">
        <v>12032</v>
      </c>
      <c r="I4800" s="129" t="s">
        <v>9493</v>
      </c>
      <c r="J4800" s="63" t="str">
        <f t="shared" si="370"/>
        <v>IC.IT.271903</v>
      </c>
      <c r="K4800" s="61" t="s">
        <v>12175</v>
      </c>
      <c r="L4800" s="167" t="str">
        <f t="shared" si="371"/>
        <v>Penis</v>
      </c>
      <c r="M4800" s="168" t="str">
        <f t="shared" si="372"/>
        <v>PI.IC.IT.271903.01</v>
      </c>
      <c r="N4800" s="168"/>
      <c r="O4800" s="168" t="str">
        <f t="shared" si="373"/>
        <v>PH.IC.IT.271903.01</v>
      </c>
      <c r="Q4800" s="168" t="str">
        <f t="shared" si="374"/>
        <v>CL.IC.IT.271903.01</v>
      </c>
    </row>
    <row r="4801" spans="1:29" s="167" customFormat="1" ht="15">
      <c r="A4801" s="167" t="s">
        <v>9344</v>
      </c>
      <c r="C4801" s="61" t="s">
        <v>9143</v>
      </c>
      <c r="E4801" s="61" t="s">
        <v>12604</v>
      </c>
      <c r="F4801" s="167" t="s">
        <v>468</v>
      </c>
      <c r="G4801" s="129" t="s">
        <v>9494</v>
      </c>
      <c r="H4801" s="62" t="s">
        <v>12028</v>
      </c>
      <c r="I4801" s="129" t="s">
        <v>9494</v>
      </c>
      <c r="J4801" s="63" t="str">
        <f t="shared" si="370"/>
        <v>IC.IT.271904</v>
      </c>
      <c r="K4801" s="61" t="s">
        <v>12175</v>
      </c>
      <c r="L4801" s="167" t="str">
        <f t="shared" si="371"/>
        <v>Labia</v>
      </c>
      <c r="M4801" s="168" t="str">
        <f t="shared" si="372"/>
        <v>PI.IC.IT.271904.01</v>
      </c>
      <c r="N4801" s="168"/>
      <c r="O4801" s="168" t="str">
        <f t="shared" si="373"/>
        <v>PH.IC.IT.271904.01</v>
      </c>
      <c r="Q4801" s="168" t="str">
        <f t="shared" si="374"/>
        <v>CL.IC.IT.271904.01</v>
      </c>
    </row>
    <row r="4802" spans="1:29" s="167" customFormat="1" ht="15">
      <c r="A4802" s="167" t="s">
        <v>9344</v>
      </c>
      <c r="C4802" s="61" t="s">
        <v>9143</v>
      </c>
      <c r="E4802" s="61" t="s">
        <v>12604</v>
      </c>
      <c r="F4802" s="167" t="s">
        <v>468</v>
      </c>
      <c r="G4802" s="129" t="s">
        <v>9495</v>
      </c>
      <c r="H4802" s="62" t="s">
        <v>12210</v>
      </c>
      <c r="I4802" s="129" t="s">
        <v>9000</v>
      </c>
      <c r="J4802" s="63" t="str">
        <f t="shared" ref="J4802:J4865" si="375">CONCATENATE("IC.IT.",C4802,E4802,H4802)</f>
        <v>IC.IT.271905</v>
      </c>
      <c r="K4802" s="61" t="s">
        <v>12175</v>
      </c>
      <c r="L4802" s="167" t="str">
        <f t="shared" ref="L4802:L4865" si="376">G4802</f>
        <v>Perineum</v>
      </c>
      <c r="M4802" s="168" t="str">
        <f t="shared" ref="M4802:M4865" si="377">CONCATENATE("PI.",J4802,".",K4802)</f>
        <v>PI.IC.IT.271905.01</v>
      </c>
      <c r="N4802" s="168"/>
      <c r="O4802" s="168" t="str">
        <f t="shared" ref="O4802:O4865" si="378">CONCATENATE("PH.",J4802,".",K4802)</f>
        <v>PH.IC.IT.271905.01</v>
      </c>
      <c r="Q4802" s="168" t="str">
        <f t="shared" ref="Q4802:Q4865" si="379">CONCATENATE("CL.",J4802,".",K4802)</f>
        <v>CL.IC.IT.271905.01</v>
      </c>
    </row>
    <row r="4803" spans="1:29" s="167" customFormat="1" ht="15">
      <c r="A4803" s="167" t="s">
        <v>9344</v>
      </c>
      <c r="C4803" s="61" t="s">
        <v>9143</v>
      </c>
      <c r="E4803" s="61" t="s">
        <v>12604</v>
      </c>
      <c r="F4803" s="167" t="s">
        <v>468</v>
      </c>
      <c r="G4803" s="129" t="s">
        <v>9001</v>
      </c>
      <c r="H4803" s="62" t="s">
        <v>12212</v>
      </c>
      <c r="I4803" s="129" t="s">
        <v>9002</v>
      </c>
      <c r="J4803" s="63" t="str">
        <f t="shared" si="375"/>
        <v>IC.IT.271906</v>
      </c>
      <c r="K4803" s="61" t="s">
        <v>12175</v>
      </c>
      <c r="L4803" s="167" t="str">
        <f t="shared" si="376"/>
        <v>Buttock(s)</v>
      </c>
      <c r="M4803" s="168" t="str">
        <f t="shared" si="377"/>
        <v>PI.IC.IT.271906.01</v>
      </c>
      <c r="N4803" s="168"/>
      <c r="O4803" s="168" t="str">
        <f t="shared" si="378"/>
        <v>PH.IC.IT.271906.01</v>
      </c>
      <c r="Q4803" s="168" t="str">
        <f t="shared" si="379"/>
        <v>CL.IC.IT.271906.01</v>
      </c>
    </row>
    <row r="4804" spans="1:29" s="167" customFormat="1" ht="15">
      <c r="A4804" s="167" t="s">
        <v>9344</v>
      </c>
      <c r="C4804" s="61" t="s">
        <v>9143</v>
      </c>
      <c r="E4804" s="61" t="s">
        <v>12604</v>
      </c>
      <c r="F4804" s="167" t="s">
        <v>468</v>
      </c>
      <c r="G4804" s="129" t="s">
        <v>9500</v>
      </c>
      <c r="H4804" s="62" t="s">
        <v>12225</v>
      </c>
      <c r="I4804" s="129" t="s">
        <v>9500</v>
      </c>
      <c r="J4804" s="63" t="str">
        <f t="shared" si="375"/>
        <v>IC.IT.271907</v>
      </c>
      <c r="K4804" s="61" t="s">
        <v>12175</v>
      </c>
      <c r="L4804" s="167" t="str">
        <f t="shared" si="376"/>
        <v>Rectum</v>
      </c>
      <c r="M4804" s="168" t="str">
        <f t="shared" si="377"/>
        <v>PI.IC.IT.271907.01</v>
      </c>
      <c r="N4804" s="168"/>
      <c r="O4804" s="168" t="str">
        <f t="shared" si="378"/>
        <v>PH.IC.IT.271907.01</v>
      </c>
      <c r="Q4804" s="168" t="str">
        <f t="shared" si="379"/>
        <v>CL.IC.IT.271907.01</v>
      </c>
    </row>
    <row r="4805" spans="1:29" s="167" customFormat="1" ht="15">
      <c r="A4805" s="167" t="s">
        <v>9344</v>
      </c>
      <c r="C4805" s="61" t="s">
        <v>9143</v>
      </c>
      <c r="E4805" s="61" t="s">
        <v>12604</v>
      </c>
      <c r="F4805" s="167" t="s">
        <v>468</v>
      </c>
      <c r="G4805" s="129" t="s">
        <v>9501</v>
      </c>
      <c r="H4805" s="62" t="s">
        <v>11638</v>
      </c>
      <c r="I4805" s="129" t="s">
        <v>9501</v>
      </c>
      <c r="J4805" s="63" t="str">
        <f t="shared" si="375"/>
        <v>IC.IT.271908</v>
      </c>
      <c r="K4805" s="61" t="s">
        <v>12175</v>
      </c>
      <c r="L4805" s="167" t="str">
        <f t="shared" si="376"/>
        <v>Sacrum</v>
      </c>
      <c r="M4805" s="168" t="str">
        <f t="shared" si="377"/>
        <v>PI.IC.IT.271908.01</v>
      </c>
      <c r="N4805" s="168"/>
      <c r="O4805" s="168" t="str">
        <f t="shared" si="378"/>
        <v>PH.IC.IT.271908.01</v>
      </c>
      <c r="Q4805" s="168" t="str">
        <f t="shared" si="379"/>
        <v>CL.IC.IT.271908.01</v>
      </c>
    </row>
    <row r="4806" spans="1:29" s="167" customFormat="1" ht="15">
      <c r="A4806" s="167" t="s">
        <v>9344</v>
      </c>
      <c r="C4806" s="61" t="s">
        <v>9143</v>
      </c>
      <c r="E4806" s="61" t="s">
        <v>12604</v>
      </c>
      <c r="F4806" s="167" t="s">
        <v>468</v>
      </c>
      <c r="G4806" s="167" t="s">
        <v>9502</v>
      </c>
      <c r="H4806" s="62" t="s">
        <v>11639</v>
      </c>
      <c r="I4806" s="167" t="s">
        <v>9502</v>
      </c>
      <c r="J4806" s="63" t="str">
        <f t="shared" si="375"/>
        <v>IC.IT.271909</v>
      </c>
      <c r="K4806" s="61" t="s">
        <v>12175</v>
      </c>
      <c r="L4806" s="167" t="str">
        <f t="shared" si="376"/>
        <v>Coccyx</v>
      </c>
      <c r="M4806" s="168" t="str">
        <f t="shared" si="377"/>
        <v>PI.IC.IT.271909.01</v>
      </c>
      <c r="N4806" s="168"/>
      <c r="O4806" s="168" t="str">
        <f t="shared" si="378"/>
        <v>PH.IC.IT.271909.01</v>
      </c>
      <c r="Q4806" s="168" t="str">
        <f t="shared" si="379"/>
        <v>CL.IC.IT.271909.01</v>
      </c>
    </row>
    <row r="4807" spans="1:29" s="167" customFormat="1" ht="15">
      <c r="A4807" s="167" t="s">
        <v>9344</v>
      </c>
      <c r="C4807" s="61" t="s">
        <v>9143</v>
      </c>
      <c r="E4807" s="61" t="s">
        <v>12604</v>
      </c>
      <c r="F4807" s="167" t="s">
        <v>468</v>
      </c>
      <c r="G4807" s="167" t="s">
        <v>9503</v>
      </c>
      <c r="H4807" s="62" t="s">
        <v>11829</v>
      </c>
      <c r="I4807" s="167" t="s">
        <v>9503</v>
      </c>
      <c r="J4807" s="63" t="str">
        <f t="shared" si="375"/>
        <v>IC.IT.271910</v>
      </c>
      <c r="K4807" s="61" t="s">
        <v>12175</v>
      </c>
      <c r="L4807" s="167" t="str">
        <f t="shared" si="376"/>
        <v>Scrotum</v>
      </c>
      <c r="M4807" s="168" t="str">
        <f t="shared" si="377"/>
        <v>PI.IC.IT.271910.01</v>
      </c>
      <c r="N4807" s="168"/>
      <c r="O4807" s="168" t="str">
        <f t="shared" si="378"/>
        <v>PH.IC.IT.271910.01</v>
      </c>
      <c r="Q4807" s="168" t="str">
        <f t="shared" si="379"/>
        <v>CL.IC.IT.271910.01</v>
      </c>
    </row>
    <row r="4808" spans="1:29" s="167" customFormat="1" ht="15">
      <c r="A4808" s="167" t="s">
        <v>9344</v>
      </c>
      <c r="C4808" s="61" t="s">
        <v>9143</v>
      </c>
      <c r="E4808" s="61" t="s">
        <v>12604</v>
      </c>
      <c r="F4808" s="167" t="s">
        <v>468</v>
      </c>
      <c r="G4808" s="86" t="s">
        <v>9365</v>
      </c>
      <c r="H4808" s="62" t="s">
        <v>12099</v>
      </c>
      <c r="I4808" s="86" t="s">
        <v>9365</v>
      </c>
      <c r="J4808" s="63" t="str">
        <f t="shared" si="375"/>
        <v>IC.IT.271911</v>
      </c>
      <c r="K4808" s="61" t="s">
        <v>12175</v>
      </c>
      <c r="L4808" s="167" t="str">
        <f t="shared" si="376"/>
        <v>Hip, right</v>
      </c>
      <c r="M4808" s="168" t="str">
        <f t="shared" si="377"/>
        <v>PI.IC.IT.271911.01</v>
      </c>
      <c r="N4808" s="168"/>
      <c r="O4808" s="168" t="str">
        <f t="shared" si="378"/>
        <v>PH.IC.IT.271911.01</v>
      </c>
      <c r="Q4808" s="168" t="str">
        <f t="shared" si="379"/>
        <v>CL.IC.IT.271911.01</v>
      </c>
      <c r="AB4808" s="167" t="s">
        <v>12773</v>
      </c>
      <c r="AC4808" s="167">
        <v>1428</v>
      </c>
    </row>
    <row r="4809" spans="1:29" s="167" customFormat="1" ht="15">
      <c r="A4809" s="167" t="s">
        <v>9344</v>
      </c>
      <c r="C4809" s="61" t="s">
        <v>9143</v>
      </c>
      <c r="E4809" s="61" t="s">
        <v>12604</v>
      </c>
      <c r="F4809" s="167" t="s">
        <v>468</v>
      </c>
      <c r="G4809" s="86" t="s">
        <v>9239</v>
      </c>
      <c r="H4809" s="62" t="s">
        <v>12100</v>
      </c>
      <c r="I4809" s="86" t="s">
        <v>9239</v>
      </c>
      <c r="J4809" s="63" t="str">
        <f t="shared" si="375"/>
        <v>IC.IT.271912</v>
      </c>
      <c r="K4809" s="61" t="s">
        <v>12175</v>
      </c>
      <c r="L4809" s="167" t="str">
        <f t="shared" si="376"/>
        <v>Hip, left</v>
      </c>
      <c r="M4809" s="168" t="str">
        <f t="shared" si="377"/>
        <v>PI.IC.IT.271912.01</v>
      </c>
      <c r="N4809" s="168"/>
      <c r="O4809" s="168" t="str">
        <f t="shared" si="378"/>
        <v>PH.IC.IT.271912.01</v>
      </c>
      <c r="Q4809" s="168" t="str">
        <f t="shared" si="379"/>
        <v>CL.IC.IT.271912.01</v>
      </c>
      <c r="AB4809" s="167" t="s">
        <v>12773</v>
      </c>
      <c r="AC4809" s="167">
        <v>1428</v>
      </c>
    </row>
    <row r="4810" spans="1:29" s="167" customFormat="1" ht="15">
      <c r="A4810" s="167" t="s">
        <v>9344</v>
      </c>
      <c r="C4810" s="61" t="s">
        <v>9143</v>
      </c>
      <c r="E4810" s="61" t="s">
        <v>12604</v>
      </c>
      <c r="F4810" s="167" t="s">
        <v>468</v>
      </c>
      <c r="G4810" s="86" t="s">
        <v>9489</v>
      </c>
      <c r="H4810" s="62" t="s">
        <v>12101</v>
      </c>
      <c r="I4810" s="86" t="s">
        <v>9489</v>
      </c>
      <c r="J4810" s="63" t="str">
        <f t="shared" si="375"/>
        <v>IC.IT.271913</v>
      </c>
      <c r="K4810" s="61" t="s">
        <v>12175</v>
      </c>
      <c r="L4810" s="167" t="str">
        <f t="shared" si="376"/>
        <v>Groin, right</v>
      </c>
      <c r="M4810" s="168" t="str">
        <f t="shared" si="377"/>
        <v>PI.IC.IT.271913.01</v>
      </c>
      <c r="N4810" s="168"/>
      <c r="O4810" s="168" t="str">
        <f t="shared" si="378"/>
        <v>PH.IC.IT.271913.01</v>
      </c>
      <c r="Q4810" s="168" t="str">
        <f t="shared" si="379"/>
        <v>CL.IC.IT.271913.01</v>
      </c>
      <c r="AB4810" s="167" t="s">
        <v>12773</v>
      </c>
      <c r="AC4810" s="167">
        <v>1428</v>
      </c>
    </row>
    <row r="4811" spans="1:29" s="167" customFormat="1" ht="15">
      <c r="A4811" s="167" t="s">
        <v>9344</v>
      </c>
      <c r="C4811" s="61" t="s">
        <v>9143</v>
      </c>
      <c r="E4811" s="61" t="s">
        <v>12604</v>
      </c>
      <c r="F4811" s="167" t="s">
        <v>468</v>
      </c>
      <c r="G4811" s="86" t="s">
        <v>9491</v>
      </c>
      <c r="H4811" s="62" t="s">
        <v>12102</v>
      </c>
      <c r="I4811" s="86" t="s">
        <v>9491</v>
      </c>
      <c r="J4811" s="63" t="str">
        <f t="shared" si="375"/>
        <v>IC.IT.271914</v>
      </c>
      <c r="K4811" s="61" t="s">
        <v>12175</v>
      </c>
      <c r="L4811" s="167" t="str">
        <f t="shared" si="376"/>
        <v>Groin, left</v>
      </c>
      <c r="M4811" s="168" t="str">
        <f t="shared" si="377"/>
        <v>PI.IC.IT.271914.01</v>
      </c>
      <c r="N4811" s="168"/>
      <c r="O4811" s="168" t="str">
        <f t="shared" si="378"/>
        <v>PH.IC.IT.271914.01</v>
      </c>
      <c r="Q4811" s="168" t="str">
        <f t="shared" si="379"/>
        <v>CL.IC.IT.271914.01</v>
      </c>
      <c r="AB4811" s="167" t="s">
        <v>12773</v>
      </c>
      <c r="AC4811" s="167">
        <v>1428</v>
      </c>
    </row>
    <row r="4812" spans="1:29" s="167" customFormat="1" ht="15">
      <c r="A4812" s="167" t="s">
        <v>9344</v>
      </c>
      <c r="C4812" s="61" t="s">
        <v>9143</v>
      </c>
      <c r="E4812" s="61" t="s">
        <v>12604</v>
      </c>
      <c r="F4812" s="167" t="s">
        <v>468</v>
      </c>
      <c r="G4812" s="86" t="s">
        <v>9496</v>
      </c>
      <c r="H4812" s="62" t="s">
        <v>11559</v>
      </c>
      <c r="I4812" s="86" t="s">
        <v>9496</v>
      </c>
      <c r="J4812" s="63" t="str">
        <f t="shared" si="375"/>
        <v>IC.IT.271915</v>
      </c>
      <c r="K4812" s="61" t="s">
        <v>12175</v>
      </c>
      <c r="L4812" s="167" t="str">
        <f t="shared" si="376"/>
        <v>Buttock, right</v>
      </c>
      <c r="M4812" s="168" t="str">
        <f t="shared" si="377"/>
        <v>PI.IC.IT.271915.01</v>
      </c>
      <c r="N4812" s="168"/>
      <c r="O4812" s="168" t="str">
        <f t="shared" si="378"/>
        <v>PH.IC.IT.271915.01</v>
      </c>
      <c r="Q4812" s="168" t="str">
        <f t="shared" si="379"/>
        <v>CL.IC.IT.271915.01</v>
      </c>
      <c r="AB4812" s="167" t="s">
        <v>12773</v>
      </c>
      <c r="AC4812" s="167">
        <v>1428</v>
      </c>
    </row>
    <row r="4813" spans="1:29" s="167" customFormat="1" ht="15">
      <c r="A4813" s="167" t="s">
        <v>9344</v>
      </c>
      <c r="C4813" s="61" t="s">
        <v>9143</v>
      </c>
      <c r="E4813" s="61" t="s">
        <v>12604</v>
      </c>
      <c r="F4813" s="167" t="s">
        <v>468</v>
      </c>
      <c r="G4813" s="86" t="s">
        <v>9067</v>
      </c>
      <c r="H4813" s="62" t="s">
        <v>11560</v>
      </c>
      <c r="I4813" s="86" t="s">
        <v>9067</v>
      </c>
      <c r="J4813" s="63" t="str">
        <f t="shared" si="375"/>
        <v>IC.IT.271916</v>
      </c>
      <c r="K4813" s="61" t="s">
        <v>12175</v>
      </c>
      <c r="L4813" s="167" t="str">
        <f t="shared" si="376"/>
        <v>Buttock, left</v>
      </c>
      <c r="M4813" s="168" t="str">
        <f t="shared" si="377"/>
        <v>PI.IC.IT.271916.01</v>
      </c>
      <c r="N4813" s="168"/>
      <c r="O4813" s="168" t="str">
        <f t="shared" si="378"/>
        <v>PH.IC.IT.271916.01</v>
      </c>
      <c r="Q4813" s="168" t="str">
        <f t="shared" si="379"/>
        <v>CL.IC.IT.271916.01</v>
      </c>
      <c r="AB4813" s="167" t="s">
        <v>12773</v>
      </c>
      <c r="AC4813" s="167">
        <v>1428</v>
      </c>
    </row>
    <row r="4814" spans="1:29" s="167" customFormat="1" ht="15">
      <c r="A4814" s="167" t="s">
        <v>9344</v>
      </c>
      <c r="C4814" s="61" t="s">
        <v>9143</v>
      </c>
      <c r="D4814" s="167" t="s">
        <v>8701</v>
      </c>
      <c r="E4814" s="61" t="s">
        <v>1000</v>
      </c>
      <c r="F4814" s="167" t="s">
        <v>469</v>
      </c>
      <c r="G4814" s="167" t="s">
        <v>8763</v>
      </c>
      <c r="H4814" s="62" t="s">
        <v>11848</v>
      </c>
      <c r="I4814" s="167" t="s">
        <v>8763</v>
      </c>
      <c r="J4814" s="63" t="str">
        <f t="shared" si="375"/>
        <v>IC.IT.272001</v>
      </c>
      <c r="K4814" s="61" t="s">
        <v>12175</v>
      </c>
      <c r="L4814" s="167" t="str">
        <f t="shared" si="376"/>
        <v>Shoulder</v>
      </c>
      <c r="M4814" s="168" t="str">
        <f t="shared" si="377"/>
        <v>PI.IC.IT.272001.01</v>
      </c>
      <c r="N4814" s="168"/>
      <c r="O4814" s="168" t="str">
        <f t="shared" si="378"/>
        <v>PH.IC.IT.272001.01</v>
      </c>
      <c r="Q4814" s="168" t="str">
        <f t="shared" si="379"/>
        <v>CL.IC.IT.272001.01</v>
      </c>
    </row>
    <row r="4815" spans="1:29" s="167" customFormat="1" ht="15">
      <c r="A4815" s="167" t="s">
        <v>9344</v>
      </c>
      <c r="C4815" s="61" t="s">
        <v>9143</v>
      </c>
      <c r="E4815" s="61" t="s">
        <v>1000</v>
      </c>
      <c r="F4815" s="167" t="s">
        <v>469</v>
      </c>
      <c r="G4815" s="167" t="s">
        <v>8613</v>
      </c>
      <c r="H4815" s="62" t="s">
        <v>12030</v>
      </c>
      <c r="I4815" s="167" t="s">
        <v>8613</v>
      </c>
      <c r="J4815" s="63" t="str">
        <f t="shared" si="375"/>
        <v>IC.IT.272002</v>
      </c>
      <c r="K4815" s="61" t="s">
        <v>12175</v>
      </c>
      <c r="L4815" s="167" t="str">
        <f t="shared" si="376"/>
        <v>Clavicle</v>
      </c>
      <c r="M4815" s="168" t="str">
        <f t="shared" si="377"/>
        <v>PI.IC.IT.272002.01</v>
      </c>
      <c r="N4815" s="168"/>
      <c r="O4815" s="168" t="str">
        <f t="shared" si="378"/>
        <v>PH.IC.IT.272002.01</v>
      </c>
      <c r="Q4815" s="168" t="str">
        <f t="shared" si="379"/>
        <v>CL.IC.IT.272002.01</v>
      </c>
    </row>
    <row r="4816" spans="1:29" s="167" customFormat="1" ht="15">
      <c r="A4816" s="167" t="s">
        <v>9344</v>
      </c>
      <c r="C4816" s="61" t="s">
        <v>9143</v>
      </c>
      <c r="E4816" s="61" t="s">
        <v>1000</v>
      </c>
      <c r="F4816" s="167" t="s">
        <v>469</v>
      </c>
      <c r="G4816" s="167" t="s">
        <v>8709</v>
      </c>
      <c r="H4816" s="62" t="s">
        <v>12032</v>
      </c>
      <c r="I4816" s="167" t="s">
        <v>8709</v>
      </c>
      <c r="J4816" s="63" t="str">
        <f t="shared" si="375"/>
        <v>IC.IT.272003</v>
      </c>
      <c r="K4816" s="61" t="s">
        <v>12175</v>
      </c>
      <c r="L4816" s="167" t="str">
        <f t="shared" si="376"/>
        <v>Breast</v>
      </c>
      <c r="M4816" s="168" t="str">
        <f t="shared" si="377"/>
        <v>PI.IC.IT.272003.01</v>
      </c>
      <c r="N4816" s="168"/>
      <c r="O4816" s="168" t="str">
        <f t="shared" si="378"/>
        <v>PH.IC.IT.272003.01</v>
      </c>
      <c r="Q4816" s="168" t="str">
        <f t="shared" si="379"/>
        <v>CL.IC.IT.272003.01</v>
      </c>
    </row>
    <row r="4817" spans="1:29" s="167" customFormat="1" ht="15">
      <c r="A4817" s="167" t="s">
        <v>9344</v>
      </c>
      <c r="C4817" s="61" t="s">
        <v>9143</v>
      </c>
      <c r="E4817" s="61" t="s">
        <v>1000</v>
      </c>
      <c r="F4817" s="167" t="s">
        <v>469</v>
      </c>
      <c r="G4817" s="167" t="s">
        <v>9382</v>
      </c>
      <c r="H4817" s="62" t="s">
        <v>12028</v>
      </c>
      <c r="I4817" s="167" t="s">
        <v>9382</v>
      </c>
      <c r="J4817" s="63" t="str">
        <f t="shared" si="375"/>
        <v>IC.IT.272004</v>
      </c>
      <c r="K4817" s="61" t="s">
        <v>12175</v>
      </c>
      <c r="L4817" s="167" t="str">
        <f t="shared" si="376"/>
        <v>Sternum</v>
      </c>
      <c r="M4817" s="168" t="str">
        <f t="shared" si="377"/>
        <v>PI.IC.IT.272004.01</v>
      </c>
      <c r="N4817" s="168"/>
      <c r="O4817" s="168" t="str">
        <f t="shared" si="378"/>
        <v>PH.IC.IT.272004.01</v>
      </c>
      <c r="Q4817" s="168" t="str">
        <f t="shared" si="379"/>
        <v>CL.IC.IT.272004.01</v>
      </c>
    </row>
    <row r="4818" spans="1:29" s="167" customFormat="1" ht="15">
      <c r="A4818" s="167" t="s">
        <v>9344</v>
      </c>
      <c r="C4818" s="61" t="s">
        <v>9143</v>
      </c>
      <c r="E4818" s="61" t="s">
        <v>1000</v>
      </c>
      <c r="F4818" s="167" t="s">
        <v>469</v>
      </c>
      <c r="G4818" s="167" t="s">
        <v>8951</v>
      </c>
      <c r="H4818" s="62" t="s">
        <v>12210</v>
      </c>
      <c r="I4818" s="167" t="s">
        <v>8951</v>
      </c>
      <c r="J4818" s="63" t="str">
        <f t="shared" si="375"/>
        <v>IC.IT.272005</v>
      </c>
      <c r="K4818" s="61" t="s">
        <v>12175</v>
      </c>
      <c r="L4818" s="167" t="str">
        <f t="shared" si="376"/>
        <v>Chest</v>
      </c>
      <c r="M4818" s="168" t="str">
        <f t="shared" si="377"/>
        <v>PI.IC.IT.272005.01</v>
      </c>
      <c r="N4818" s="168"/>
      <c r="O4818" s="168" t="str">
        <f t="shared" si="378"/>
        <v>PH.IC.IT.272005.01</v>
      </c>
      <c r="Q4818" s="168" t="str">
        <f t="shared" si="379"/>
        <v>CL.IC.IT.272005.01</v>
      </c>
    </row>
    <row r="4819" spans="1:29" s="167" customFormat="1" ht="15">
      <c r="A4819" s="167" t="s">
        <v>9344</v>
      </c>
      <c r="C4819" s="61" t="s">
        <v>9143</v>
      </c>
      <c r="E4819" s="61" t="s">
        <v>1000</v>
      </c>
      <c r="F4819" s="167" t="s">
        <v>469</v>
      </c>
      <c r="G4819" s="167" t="s">
        <v>8710</v>
      </c>
      <c r="H4819" s="62" t="s">
        <v>12212</v>
      </c>
      <c r="I4819" s="167" t="s">
        <v>8710</v>
      </c>
      <c r="J4819" s="63" t="str">
        <f t="shared" si="375"/>
        <v>IC.IT.272006</v>
      </c>
      <c r="K4819" s="61" t="s">
        <v>12175</v>
      </c>
      <c r="L4819" s="167" t="str">
        <f t="shared" si="376"/>
        <v>Mediastinal</v>
      </c>
      <c r="M4819" s="168" t="str">
        <f t="shared" si="377"/>
        <v>PI.IC.IT.272006.01</v>
      </c>
      <c r="N4819" s="168"/>
      <c r="O4819" s="168" t="str">
        <f t="shared" si="378"/>
        <v>PH.IC.IT.272006.01</v>
      </c>
      <c r="Q4819" s="168" t="str">
        <f t="shared" si="379"/>
        <v>CL.IC.IT.272006.01</v>
      </c>
    </row>
    <row r="4820" spans="1:29" s="167" customFormat="1" ht="15">
      <c r="A4820" s="167" t="s">
        <v>9344</v>
      </c>
      <c r="C4820" s="61" t="s">
        <v>9143</v>
      </c>
      <c r="E4820" s="61" t="s">
        <v>1000</v>
      </c>
      <c r="F4820" s="167" t="s">
        <v>469</v>
      </c>
      <c r="G4820" s="167" t="s">
        <v>12390</v>
      </c>
      <c r="H4820" s="62" t="s">
        <v>12225</v>
      </c>
      <c r="I4820" s="167" t="s">
        <v>12390</v>
      </c>
      <c r="J4820" s="63" t="str">
        <f t="shared" si="375"/>
        <v>IC.IT.272007</v>
      </c>
      <c r="K4820" s="61" t="s">
        <v>12175</v>
      </c>
      <c r="L4820" s="167" t="str">
        <f t="shared" si="376"/>
        <v>Back</v>
      </c>
      <c r="M4820" s="168" t="str">
        <f t="shared" si="377"/>
        <v>PI.IC.IT.272007.01</v>
      </c>
      <c r="N4820" s="168"/>
      <c r="O4820" s="168" t="str">
        <f t="shared" si="378"/>
        <v>PH.IC.IT.272007.01</v>
      </c>
      <c r="Q4820" s="168" t="str">
        <f t="shared" si="379"/>
        <v>CL.IC.IT.272007.01</v>
      </c>
    </row>
    <row r="4821" spans="1:29" s="167" customFormat="1" ht="15">
      <c r="A4821" s="167" t="s">
        <v>9344</v>
      </c>
      <c r="C4821" s="61" t="s">
        <v>9143</v>
      </c>
      <c r="E4821" s="61" t="s">
        <v>1000</v>
      </c>
      <c r="F4821" s="167" t="s">
        <v>469</v>
      </c>
      <c r="G4821" s="167" t="s">
        <v>9228</v>
      </c>
      <c r="H4821" s="62" t="s">
        <v>11638</v>
      </c>
      <c r="I4821" s="167" t="s">
        <v>9228</v>
      </c>
      <c r="J4821" s="63" t="str">
        <f t="shared" si="375"/>
        <v>IC.IT.272008</v>
      </c>
      <c r="K4821" s="61" t="s">
        <v>12175</v>
      </c>
      <c r="L4821" s="167" t="str">
        <f t="shared" si="376"/>
        <v>Spine</v>
      </c>
      <c r="M4821" s="168" t="str">
        <f t="shared" si="377"/>
        <v>PI.IC.IT.272008.01</v>
      </c>
      <c r="N4821" s="168"/>
      <c r="O4821" s="168" t="str">
        <f t="shared" si="378"/>
        <v>PH.IC.IT.272008.01</v>
      </c>
      <c r="Q4821" s="168" t="str">
        <f t="shared" si="379"/>
        <v>CL.IC.IT.272008.01</v>
      </c>
    </row>
    <row r="4822" spans="1:29" s="167" customFormat="1" ht="15">
      <c r="A4822" s="167" t="s">
        <v>9344</v>
      </c>
      <c r="C4822" s="61" t="s">
        <v>9143</v>
      </c>
      <c r="E4822" s="61" t="s">
        <v>1000</v>
      </c>
      <c r="F4822" s="167" t="s">
        <v>469</v>
      </c>
      <c r="G4822" s="167" t="s">
        <v>8711</v>
      </c>
      <c r="H4822" s="62" t="s">
        <v>11639</v>
      </c>
      <c r="I4822" s="167" t="s">
        <v>8711</v>
      </c>
      <c r="J4822" s="63" t="str">
        <f t="shared" si="375"/>
        <v>IC.IT.272009</v>
      </c>
      <c r="K4822" s="61" t="s">
        <v>12175</v>
      </c>
      <c r="L4822" s="167" t="str">
        <f t="shared" si="376"/>
        <v>Scapula</v>
      </c>
      <c r="M4822" s="168" t="str">
        <f t="shared" si="377"/>
        <v>PI.IC.IT.272009.01</v>
      </c>
      <c r="N4822" s="168"/>
      <c r="O4822" s="168" t="str">
        <f t="shared" si="378"/>
        <v>PH.IC.IT.272009.01</v>
      </c>
      <c r="Q4822" s="168" t="str">
        <f t="shared" si="379"/>
        <v>CL.IC.IT.272009.01</v>
      </c>
    </row>
    <row r="4823" spans="1:29" s="167" customFormat="1" ht="15">
      <c r="A4823" s="167" t="s">
        <v>9344</v>
      </c>
      <c r="C4823" s="61" t="s">
        <v>9143</v>
      </c>
      <c r="E4823" s="61" t="s">
        <v>1000</v>
      </c>
      <c r="F4823" s="167" t="s">
        <v>469</v>
      </c>
      <c r="G4823" s="86" t="s">
        <v>9649</v>
      </c>
      <c r="H4823" s="62" t="s">
        <v>11829</v>
      </c>
      <c r="I4823" s="86" t="s">
        <v>9649</v>
      </c>
      <c r="J4823" s="63" t="str">
        <f t="shared" si="375"/>
        <v>IC.IT.272010</v>
      </c>
      <c r="K4823" s="61" t="s">
        <v>12175</v>
      </c>
      <c r="L4823" s="167" t="str">
        <f t="shared" si="376"/>
        <v>Shoulder, right</v>
      </c>
      <c r="M4823" s="168" t="str">
        <f t="shared" si="377"/>
        <v>PI.IC.IT.272010.01</v>
      </c>
      <c r="N4823" s="168"/>
      <c r="O4823" s="168" t="str">
        <f t="shared" si="378"/>
        <v>PH.IC.IT.272010.01</v>
      </c>
      <c r="Q4823" s="168" t="str">
        <f t="shared" si="379"/>
        <v>CL.IC.IT.272010.01</v>
      </c>
      <c r="AB4823" s="167" t="s">
        <v>12773</v>
      </c>
      <c r="AC4823" s="167">
        <v>1428</v>
      </c>
    </row>
    <row r="4824" spans="1:29" s="167" customFormat="1" ht="15">
      <c r="A4824" s="167" t="s">
        <v>9344</v>
      </c>
      <c r="C4824" s="61" t="s">
        <v>9143</v>
      </c>
      <c r="E4824" s="61" t="s">
        <v>1000</v>
      </c>
      <c r="F4824" s="167" t="s">
        <v>469</v>
      </c>
      <c r="G4824" s="86" t="s">
        <v>9651</v>
      </c>
      <c r="H4824" s="62" t="s">
        <v>12099</v>
      </c>
      <c r="I4824" s="86" t="s">
        <v>9651</v>
      </c>
      <c r="J4824" s="63" t="str">
        <f t="shared" si="375"/>
        <v>IC.IT.272011</v>
      </c>
      <c r="K4824" s="61" t="s">
        <v>12175</v>
      </c>
      <c r="L4824" s="167" t="str">
        <f t="shared" si="376"/>
        <v>Shoulder, left</v>
      </c>
      <c r="M4824" s="168" t="str">
        <f t="shared" si="377"/>
        <v>PI.IC.IT.272011.01</v>
      </c>
      <c r="N4824" s="168"/>
      <c r="O4824" s="168" t="str">
        <f t="shared" si="378"/>
        <v>PH.IC.IT.272011.01</v>
      </c>
      <c r="Q4824" s="168" t="str">
        <f t="shared" si="379"/>
        <v>CL.IC.IT.272011.01</v>
      </c>
      <c r="AB4824" s="167" t="s">
        <v>12773</v>
      </c>
      <c r="AC4824" s="167">
        <v>1428</v>
      </c>
    </row>
    <row r="4825" spans="1:29" s="167" customFormat="1" ht="15">
      <c r="A4825" s="167" t="s">
        <v>9344</v>
      </c>
      <c r="C4825" s="61" t="s">
        <v>9143</v>
      </c>
      <c r="E4825" s="61" t="s">
        <v>1000</v>
      </c>
      <c r="F4825" s="167" t="s">
        <v>469</v>
      </c>
      <c r="G4825" s="86" t="s">
        <v>9506</v>
      </c>
      <c r="H4825" s="62" t="s">
        <v>12100</v>
      </c>
      <c r="I4825" s="86" t="s">
        <v>9506</v>
      </c>
      <c r="J4825" s="63" t="str">
        <f t="shared" si="375"/>
        <v>IC.IT.272012</v>
      </c>
      <c r="K4825" s="61" t="s">
        <v>12175</v>
      </c>
      <c r="L4825" s="167" t="str">
        <f t="shared" si="376"/>
        <v>Clavicle, right</v>
      </c>
      <c r="M4825" s="168" t="str">
        <f t="shared" si="377"/>
        <v>PI.IC.IT.272012.01</v>
      </c>
      <c r="N4825" s="168"/>
      <c r="O4825" s="168" t="str">
        <f t="shared" si="378"/>
        <v>PH.IC.IT.272012.01</v>
      </c>
      <c r="Q4825" s="168" t="str">
        <f t="shared" si="379"/>
        <v>CL.IC.IT.272012.01</v>
      </c>
      <c r="AB4825" s="167" t="s">
        <v>12773</v>
      </c>
      <c r="AC4825" s="167">
        <v>1428</v>
      </c>
    </row>
    <row r="4826" spans="1:29" s="167" customFormat="1" ht="15">
      <c r="A4826" s="167" t="s">
        <v>9344</v>
      </c>
      <c r="C4826" s="61" t="s">
        <v>9143</v>
      </c>
      <c r="E4826" s="61" t="s">
        <v>1000</v>
      </c>
      <c r="F4826" s="167" t="s">
        <v>469</v>
      </c>
      <c r="G4826" s="86" t="s">
        <v>9377</v>
      </c>
      <c r="H4826" s="62" t="s">
        <v>12101</v>
      </c>
      <c r="I4826" s="86" t="s">
        <v>9377</v>
      </c>
      <c r="J4826" s="63" t="str">
        <f t="shared" si="375"/>
        <v>IC.IT.272013</v>
      </c>
      <c r="K4826" s="61" t="s">
        <v>12175</v>
      </c>
      <c r="L4826" s="167" t="str">
        <f t="shared" si="376"/>
        <v>Clavicle, left</v>
      </c>
      <c r="M4826" s="168" t="str">
        <f t="shared" si="377"/>
        <v>PI.IC.IT.272013.01</v>
      </c>
      <c r="N4826" s="168"/>
      <c r="O4826" s="168" t="str">
        <f t="shared" si="378"/>
        <v>PH.IC.IT.272013.01</v>
      </c>
      <c r="Q4826" s="168" t="str">
        <f t="shared" si="379"/>
        <v>CL.IC.IT.272013.01</v>
      </c>
      <c r="AB4826" s="167" t="s">
        <v>12773</v>
      </c>
      <c r="AC4826" s="167">
        <v>1428</v>
      </c>
    </row>
    <row r="4827" spans="1:29" s="167" customFormat="1" ht="15">
      <c r="A4827" s="167" t="s">
        <v>9344</v>
      </c>
      <c r="C4827" s="61" t="s">
        <v>9143</v>
      </c>
      <c r="E4827" s="61" t="s">
        <v>1000</v>
      </c>
      <c r="F4827" s="167" t="s">
        <v>469</v>
      </c>
      <c r="G4827" s="86" t="s">
        <v>9380</v>
      </c>
      <c r="H4827" s="62" t="s">
        <v>12102</v>
      </c>
      <c r="I4827" s="86" t="s">
        <v>9380</v>
      </c>
      <c r="J4827" s="63" t="str">
        <f t="shared" si="375"/>
        <v>IC.IT.272014</v>
      </c>
      <c r="K4827" s="61" t="s">
        <v>12175</v>
      </c>
      <c r="L4827" s="167" t="str">
        <f t="shared" si="376"/>
        <v>Breast, right</v>
      </c>
      <c r="M4827" s="168" t="str">
        <f t="shared" si="377"/>
        <v>PI.IC.IT.272014.01</v>
      </c>
      <c r="N4827" s="168"/>
      <c r="O4827" s="168" t="str">
        <f t="shared" si="378"/>
        <v>PH.IC.IT.272014.01</v>
      </c>
      <c r="Q4827" s="168" t="str">
        <f t="shared" si="379"/>
        <v>CL.IC.IT.272014.01</v>
      </c>
      <c r="AB4827" s="167" t="s">
        <v>12773</v>
      </c>
      <c r="AC4827" s="167">
        <v>1428</v>
      </c>
    </row>
    <row r="4828" spans="1:29" s="167" customFormat="1" ht="15">
      <c r="A4828" s="167" t="s">
        <v>9344</v>
      </c>
      <c r="C4828" s="61" t="s">
        <v>9143</v>
      </c>
      <c r="E4828" s="61" t="s">
        <v>1000</v>
      </c>
      <c r="F4828" s="167" t="s">
        <v>469</v>
      </c>
      <c r="G4828" s="86" t="s">
        <v>9262</v>
      </c>
      <c r="H4828" s="62" t="s">
        <v>11559</v>
      </c>
      <c r="I4828" s="86" t="s">
        <v>9262</v>
      </c>
      <c r="J4828" s="63" t="str">
        <f t="shared" si="375"/>
        <v>IC.IT.272015</v>
      </c>
      <c r="K4828" s="61" t="s">
        <v>12175</v>
      </c>
      <c r="L4828" s="167" t="str">
        <f t="shared" si="376"/>
        <v>Breast, left</v>
      </c>
      <c r="M4828" s="168" t="str">
        <f t="shared" si="377"/>
        <v>PI.IC.IT.272015.01</v>
      </c>
      <c r="N4828" s="168"/>
      <c r="O4828" s="168" t="str">
        <f t="shared" si="378"/>
        <v>PH.IC.IT.272015.01</v>
      </c>
      <c r="Q4828" s="168" t="str">
        <f t="shared" si="379"/>
        <v>CL.IC.IT.272015.01</v>
      </c>
      <c r="AB4828" s="167" t="s">
        <v>12773</v>
      </c>
      <c r="AC4828" s="167">
        <v>1428</v>
      </c>
    </row>
    <row r="4829" spans="1:29" s="167" customFormat="1" ht="15">
      <c r="A4829" s="167" t="s">
        <v>9344</v>
      </c>
      <c r="C4829" s="61" t="s">
        <v>9143</v>
      </c>
      <c r="E4829" s="61" t="s">
        <v>1000</v>
      </c>
      <c r="F4829" s="167" t="s">
        <v>469</v>
      </c>
      <c r="G4829" s="86" t="s">
        <v>8947</v>
      </c>
      <c r="H4829" s="62" t="s">
        <v>11560</v>
      </c>
      <c r="I4829" s="86" t="s">
        <v>8947</v>
      </c>
      <c r="J4829" s="63" t="str">
        <f t="shared" si="375"/>
        <v>IC.IT.272016</v>
      </c>
      <c r="K4829" s="61" t="s">
        <v>12175</v>
      </c>
      <c r="L4829" s="167" t="str">
        <f t="shared" si="376"/>
        <v>Chest, right</v>
      </c>
      <c r="M4829" s="168" t="str">
        <f t="shared" si="377"/>
        <v>PI.IC.IT.272016.01</v>
      </c>
      <c r="N4829" s="168"/>
      <c r="O4829" s="168" t="str">
        <f t="shared" si="378"/>
        <v>PH.IC.IT.272016.01</v>
      </c>
      <c r="Q4829" s="168" t="str">
        <f t="shared" si="379"/>
        <v>CL.IC.IT.272016.01</v>
      </c>
      <c r="AB4829" s="167" t="s">
        <v>12773</v>
      </c>
      <c r="AC4829" s="167">
        <v>1428</v>
      </c>
    </row>
    <row r="4830" spans="1:29" s="167" customFormat="1" ht="15">
      <c r="A4830" s="167" t="s">
        <v>9344</v>
      </c>
      <c r="C4830" s="61" t="s">
        <v>9143</v>
      </c>
      <c r="E4830" s="61" t="s">
        <v>1000</v>
      </c>
      <c r="F4830" s="167" t="s">
        <v>469</v>
      </c>
      <c r="G4830" s="86" t="s">
        <v>8949</v>
      </c>
      <c r="H4830" s="62" t="s">
        <v>11561</v>
      </c>
      <c r="I4830" s="86" t="s">
        <v>8949</v>
      </c>
      <c r="J4830" s="63" t="str">
        <f t="shared" si="375"/>
        <v>IC.IT.272017</v>
      </c>
      <c r="K4830" s="61" t="s">
        <v>12175</v>
      </c>
      <c r="L4830" s="167" t="str">
        <f t="shared" si="376"/>
        <v>Chest, left</v>
      </c>
      <c r="M4830" s="168" t="str">
        <f t="shared" si="377"/>
        <v>PI.IC.IT.272017.01</v>
      </c>
      <c r="N4830" s="168"/>
      <c r="O4830" s="168" t="str">
        <f t="shared" si="378"/>
        <v>PH.IC.IT.272017.01</v>
      </c>
      <c r="Q4830" s="168" t="str">
        <f t="shared" si="379"/>
        <v>CL.IC.IT.272017.01</v>
      </c>
      <c r="AB4830" s="167" t="s">
        <v>12773</v>
      </c>
      <c r="AC4830" s="167">
        <v>1428</v>
      </c>
    </row>
    <row r="4831" spans="1:29" s="167" customFormat="1" ht="15">
      <c r="A4831" s="167" t="s">
        <v>9344</v>
      </c>
      <c r="C4831" s="61" t="s">
        <v>9143</v>
      </c>
      <c r="E4831" s="61" t="s">
        <v>1000</v>
      </c>
      <c r="F4831" s="167" t="s">
        <v>469</v>
      </c>
      <c r="G4831" s="86" t="s">
        <v>8952</v>
      </c>
      <c r="H4831" s="62" t="s">
        <v>12060</v>
      </c>
      <c r="I4831" s="86" t="s">
        <v>8952</v>
      </c>
      <c r="J4831" s="63" t="str">
        <f t="shared" si="375"/>
        <v>IC.IT.272018</v>
      </c>
      <c r="K4831" s="61" t="s">
        <v>12175</v>
      </c>
      <c r="L4831" s="167" t="str">
        <f t="shared" si="376"/>
        <v>Scapula, right</v>
      </c>
      <c r="M4831" s="168" t="str">
        <f t="shared" si="377"/>
        <v>PI.IC.IT.272018.01</v>
      </c>
      <c r="N4831" s="168"/>
      <c r="O4831" s="168" t="str">
        <f t="shared" si="378"/>
        <v>PH.IC.IT.272018.01</v>
      </c>
      <c r="Q4831" s="168" t="str">
        <f t="shared" si="379"/>
        <v>CL.IC.IT.272018.01</v>
      </c>
      <c r="AB4831" s="167" t="s">
        <v>12773</v>
      </c>
      <c r="AC4831" s="167">
        <v>1428</v>
      </c>
    </row>
    <row r="4832" spans="1:29" s="167" customFormat="1" ht="15">
      <c r="A4832" s="167" t="s">
        <v>9344</v>
      </c>
      <c r="C4832" s="61" t="s">
        <v>9143</v>
      </c>
      <c r="E4832" s="61" t="s">
        <v>1000</v>
      </c>
      <c r="F4832" s="167" t="s">
        <v>469</v>
      </c>
      <c r="G4832" s="86" t="s">
        <v>9224</v>
      </c>
      <c r="H4832" s="62" t="s">
        <v>11913</v>
      </c>
      <c r="I4832" s="86" t="s">
        <v>9224</v>
      </c>
      <c r="J4832" s="63" t="str">
        <f t="shared" si="375"/>
        <v>IC.IT.272019</v>
      </c>
      <c r="K4832" s="61" t="s">
        <v>12175</v>
      </c>
      <c r="L4832" s="167" t="str">
        <f t="shared" si="376"/>
        <v>Scapula, left</v>
      </c>
      <c r="M4832" s="168" t="str">
        <f t="shared" si="377"/>
        <v>PI.IC.IT.272019.01</v>
      </c>
      <c r="N4832" s="168"/>
      <c r="O4832" s="168" t="str">
        <f t="shared" si="378"/>
        <v>PH.IC.IT.272019.01</v>
      </c>
      <c r="Q4832" s="168" t="str">
        <f t="shared" si="379"/>
        <v>CL.IC.IT.272019.01</v>
      </c>
      <c r="AB4832" s="167" t="s">
        <v>12773</v>
      </c>
      <c r="AC4832" s="167">
        <v>1428</v>
      </c>
    </row>
    <row r="4833" spans="1:17" s="167" customFormat="1" ht="15">
      <c r="A4833" s="167" t="s">
        <v>9344</v>
      </c>
      <c r="C4833" s="61" t="s">
        <v>9143</v>
      </c>
      <c r="D4833" s="167" t="s">
        <v>8469</v>
      </c>
      <c r="E4833" s="61" t="s">
        <v>8039</v>
      </c>
      <c r="F4833" s="167" t="s">
        <v>470</v>
      </c>
      <c r="G4833" s="167" t="s">
        <v>11181</v>
      </c>
      <c r="H4833" s="62" t="s">
        <v>11848</v>
      </c>
      <c r="I4833" s="167" t="s">
        <v>11181</v>
      </c>
      <c r="J4833" s="63" t="str">
        <f t="shared" si="375"/>
        <v>IC.IT.272101</v>
      </c>
      <c r="K4833" s="61" t="s">
        <v>12175</v>
      </c>
      <c r="L4833" s="167" t="str">
        <f t="shared" si="376"/>
        <v>Pink</v>
      </c>
      <c r="M4833" s="168" t="str">
        <f t="shared" si="377"/>
        <v>PI.IC.IT.272101.01</v>
      </c>
      <c r="N4833" s="168"/>
      <c r="O4833" s="168" t="str">
        <f t="shared" si="378"/>
        <v>PH.IC.IT.272101.01</v>
      </c>
      <c r="Q4833" s="168" t="str">
        <f t="shared" si="379"/>
        <v>CL.IC.IT.272101.01</v>
      </c>
    </row>
    <row r="4834" spans="1:17" s="167" customFormat="1" ht="15">
      <c r="A4834" s="167" t="s">
        <v>9344</v>
      </c>
      <c r="C4834" s="61" t="s">
        <v>9143</v>
      </c>
      <c r="E4834" s="61" t="s">
        <v>8039</v>
      </c>
      <c r="F4834" s="167" t="s">
        <v>470</v>
      </c>
      <c r="G4834" s="167" t="s">
        <v>11477</v>
      </c>
      <c r="H4834" s="62" t="s">
        <v>12030</v>
      </c>
      <c r="I4834" s="167" t="s">
        <v>11477</v>
      </c>
      <c r="J4834" s="63" t="str">
        <f t="shared" si="375"/>
        <v>IC.IT.272102</v>
      </c>
      <c r="K4834" s="61" t="s">
        <v>12175</v>
      </c>
      <c r="L4834" s="167" t="str">
        <f t="shared" si="376"/>
        <v>Red</v>
      </c>
      <c r="M4834" s="168" t="str">
        <f t="shared" si="377"/>
        <v>PI.IC.IT.272102.01</v>
      </c>
      <c r="N4834" s="168"/>
      <c r="O4834" s="168" t="str">
        <f t="shared" si="378"/>
        <v>PH.IC.IT.272102.01</v>
      </c>
      <c r="Q4834" s="168" t="str">
        <f t="shared" si="379"/>
        <v>CL.IC.IT.272102.01</v>
      </c>
    </row>
    <row r="4835" spans="1:17" s="167" customFormat="1" ht="15">
      <c r="A4835" s="167" t="s">
        <v>9344</v>
      </c>
      <c r="C4835" s="61" t="s">
        <v>9143</v>
      </c>
      <c r="E4835" s="61" t="s">
        <v>8039</v>
      </c>
      <c r="F4835" s="167" t="s">
        <v>470</v>
      </c>
      <c r="G4835" s="167" t="s">
        <v>11177</v>
      </c>
      <c r="H4835" s="62" t="s">
        <v>12032</v>
      </c>
      <c r="I4835" s="167" t="s">
        <v>11177</v>
      </c>
      <c r="J4835" s="63" t="str">
        <f t="shared" si="375"/>
        <v>IC.IT.272103</v>
      </c>
      <c r="K4835" s="61" t="s">
        <v>12175</v>
      </c>
      <c r="L4835" s="167" t="str">
        <f t="shared" si="376"/>
        <v>Yellow</v>
      </c>
      <c r="M4835" s="168" t="str">
        <f t="shared" si="377"/>
        <v>PI.IC.IT.272103.01</v>
      </c>
      <c r="N4835" s="168"/>
      <c r="O4835" s="168" t="str">
        <f t="shared" si="378"/>
        <v>PH.IC.IT.272103.01</v>
      </c>
      <c r="Q4835" s="168" t="str">
        <f t="shared" si="379"/>
        <v>CL.IC.IT.272103.01</v>
      </c>
    </row>
    <row r="4836" spans="1:17" s="167" customFormat="1" ht="15">
      <c r="A4836" s="167" t="s">
        <v>9344</v>
      </c>
      <c r="C4836" s="61" t="s">
        <v>9143</v>
      </c>
      <c r="E4836" s="61" t="s">
        <v>8039</v>
      </c>
      <c r="F4836" s="167" t="s">
        <v>470</v>
      </c>
      <c r="G4836" s="167" t="s">
        <v>10145</v>
      </c>
      <c r="H4836" s="62" t="s">
        <v>12028</v>
      </c>
      <c r="I4836" s="167" t="s">
        <v>10145</v>
      </c>
      <c r="J4836" s="63" t="str">
        <f t="shared" si="375"/>
        <v>IC.IT.272104</v>
      </c>
      <c r="K4836" s="61" t="s">
        <v>12175</v>
      </c>
      <c r="L4836" s="167" t="str">
        <f t="shared" si="376"/>
        <v>White</v>
      </c>
      <c r="M4836" s="168" t="str">
        <f t="shared" si="377"/>
        <v>PI.IC.IT.272104.01</v>
      </c>
      <c r="N4836" s="168"/>
      <c r="O4836" s="168" t="str">
        <f t="shared" si="378"/>
        <v>PH.IC.IT.272104.01</v>
      </c>
      <c r="Q4836" s="168" t="str">
        <f t="shared" si="379"/>
        <v>CL.IC.IT.272104.01</v>
      </c>
    </row>
    <row r="4837" spans="1:17" s="167" customFormat="1" ht="15">
      <c r="A4837" s="167" t="s">
        <v>9344</v>
      </c>
      <c r="C4837" s="61" t="s">
        <v>9143</v>
      </c>
      <c r="E4837" s="61" t="s">
        <v>8039</v>
      </c>
      <c r="F4837" s="167" t="s">
        <v>470</v>
      </c>
      <c r="G4837" s="167" t="s">
        <v>8590</v>
      </c>
      <c r="H4837" s="62" t="s">
        <v>12210</v>
      </c>
      <c r="I4837" s="167" t="s">
        <v>8590</v>
      </c>
      <c r="J4837" s="63" t="str">
        <f t="shared" si="375"/>
        <v>IC.IT.272105</v>
      </c>
      <c r="K4837" s="61" t="s">
        <v>12175</v>
      </c>
      <c r="L4837" s="167" t="str">
        <f t="shared" si="376"/>
        <v>Gray</v>
      </c>
      <c r="M4837" s="168" t="str">
        <f t="shared" si="377"/>
        <v>PI.IC.IT.272105.01</v>
      </c>
      <c r="N4837" s="168"/>
      <c r="O4837" s="168" t="str">
        <f t="shared" si="378"/>
        <v>PH.IC.IT.272105.01</v>
      </c>
      <c r="Q4837" s="168" t="str">
        <f t="shared" si="379"/>
        <v>CL.IC.IT.272105.01</v>
      </c>
    </row>
    <row r="4838" spans="1:17" s="167" customFormat="1" ht="15">
      <c r="A4838" s="167" t="s">
        <v>9344</v>
      </c>
      <c r="C4838" s="61" t="s">
        <v>9143</v>
      </c>
      <c r="E4838" s="61" t="s">
        <v>8039</v>
      </c>
      <c r="F4838" s="167" t="s">
        <v>470</v>
      </c>
      <c r="G4838" s="167" t="s">
        <v>11881</v>
      </c>
      <c r="H4838" s="62" t="s">
        <v>12212</v>
      </c>
      <c r="I4838" s="167" t="s">
        <v>11881</v>
      </c>
      <c r="J4838" s="63" t="str">
        <f t="shared" si="375"/>
        <v>IC.IT.272106</v>
      </c>
      <c r="K4838" s="61" t="s">
        <v>12175</v>
      </c>
      <c r="L4838" s="167" t="str">
        <f t="shared" si="376"/>
        <v>Tan</v>
      </c>
      <c r="M4838" s="168" t="str">
        <f t="shared" si="377"/>
        <v>PI.IC.IT.272106.01</v>
      </c>
      <c r="N4838" s="168"/>
      <c r="O4838" s="168" t="str">
        <f t="shared" si="378"/>
        <v>PH.IC.IT.272106.01</v>
      </c>
      <c r="Q4838" s="168" t="str">
        <f t="shared" si="379"/>
        <v>CL.IC.IT.272106.01</v>
      </c>
    </row>
    <row r="4839" spans="1:17" s="167" customFormat="1" ht="15">
      <c r="A4839" s="167" t="s">
        <v>9344</v>
      </c>
      <c r="C4839" s="61" t="s">
        <v>9143</v>
      </c>
      <c r="E4839" s="61" t="s">
        <v>8039</v>
      </c>
      <c r="F4839" s="167" t="s">
        <v>470</v>
      </c>
      <c r="G4839" s="167" t="s">
        <v>11879</v>
      </c>
      <c r="H4839" s="62" t="s">
        <v>12225</v>
      </c>
      <c r="I4839" s="167" t="s">
        <v>11879</v>
      </c>
      <c r="J4839" s="63" t="str">
        <f t="shared" si="375"/>
        <v>IC.IT.272107</v>
      </c>
      <c r="K4839" s="61" t="s">
        <v>12175</v>
      </c>
      <c r="L4839" s="167" t="str">
        <f t="shared" si="376"/>
        <v>Green</v>
      </c>
      <c r="M4839" s="168" t="str">
        <f t="shared" si="377"/>
        <v>PI.IC.IT.272107.01</v>
      </c>
      <c r="N4839" s="168"/>
      <c r="O4839" s="168" t="str">
        <f t="shared" si="378"/>
        <v>PH.IC.IT.272107.01</v>
      </c>
      <c r="Q4839" s="168" t="str">
        <f t="shared" si="379"/>
        <v>CL.IC.IT.272107.01</v>
      </c>
    </row>
    <row r="4840" spans="1:17" s="167" customFormat="1" ht="15">
      <c r="A4840" s="167" t="s">
        <v>9344</v>
      </c>
      <c r="C4840" s="61" t="s">
        <v>9143</v>
      </c>
      <c r="E4840" s="61" t="s">
        <v>8039</v>
      </c>
      <c r="F4840" s="167" t="s">
        <v>470</v>
      </c>
      <c r="G4840" s="167" t="s">
        <v>10635</v>
      </c>
      <c r="H4840" s="62" t="s">
        <v>11638</v>
      </c>
      <c r="I4840" s="167" t="s">
        <v>10635</v>
      </c>
      <c r="J4840" s="63" t="str">
        <f t="shared" si="375"/>
        <v>IC.IT.272108</v>
      </c>
      <c r="K4840" s="61" t="s">
        <v>12175</v>
      </c>
      <c r="L4840" s="167" t="str">
        <f t="shared" si="376"/>
        <v>Black</v>
      </c>
      <c r="M4840" s="168" t="str">
        <f t="shared" si="377"/>
        <v>PI.IC.IT.272108.01</v>
      </c>
      <c r="N4840" s="168"/>
      <c r="O4840" s="168" t="str">
        <f t="shared" si="378"/>
        <v>PH.IC.IT.272108.01</v>
      </c>
      <c r="Q4840" s="168" t="str">
        <f t="shared" si="379"/>
        <v>CL.IC.IT.272108.01</v>
      </c>
    </row>
    <row r="4841" spans="1:17" s="167" customFormat="1" ht="15">
      <c r="A4841" s="167" t="s">
        <v>9344</v>
      </c>
      <c r="C4841" s="61" t="s">
        <v>9143</v>
      </c>
      <c r="D4841" s="167" t="s">
        <v>8470</v>
      </c>
      <c r="E4841" s="61" t="s">
        <v>7874</v>
      </c>
      <c r="F4841" s="167" t="s">
        <v>471</v>
      </c>
      <c r="G4841" s="167" t="s">
        <v>8591</v>
      </c>
      <c r="H4841" s="62" t="s">
        <v>11848</v>
      </c>
      <c r="I4841" s="167" t="s">
        <v>8722</v>
      </c>
      <c r="J4841" s="63" t="str">
        <f t="shared" si="375"/>
        <v>IC.IT.272201</v>
      </c>
      <c r="K4841" s="61" t="s">
        <v>12175</v>
      </c>
      <c r="L4841" s="167" t="str">
        <f t="shared" si="376"/>
        <v xml:space="preserve">      Present on admit: specify date</v>
      </c>
      <c r="M4841" s="168" t="str">
        <f t="shared" si="377"/>
        <v>PI.IC.IT.272201.01</v>
      </c>
      <c r="N4841" s="168"/>
      <c r="O4841" s="168" t="str">
        <f t="shared" si="378"/>
        <v>PH.IC.IT.272201.01</v>
      </c>
      <c r="Q4841" s="168" t="str">
        <f t="shared" si="379"/>
        <v>CL.IC.IT.272201.01</v>
      </c>
    </row>
    <row r="4842" spans="1:17" s="167" customFormat="1" ht="15">
      <c r="A4842" s="167" t="s">
        <v>9344</v>
      </c>
      <c r="C4842" s="61" t="s">
        <v>9143</v>
      </c>
      <c r="E4842" s="61" t="s">
        <v>7874</v>
      </c>
      <c r="F4842" s="167" t="s">
        <v>471</v>
      </c>
      <c r="G4842" s="167" t="s">
        <v>8723</v>
      </c>
      <c r="H4842" s="62" t="s">
        <v>12030</v>
      </c>
      <c r="I4842" s="167" t="s">
        <v>8724</v>
      </c>
      <c r="J4842" s="63" t="str">
        <f t="shared" si="375"/>
        <v>IC.IT.272202</v>
      </c>
      <c r="K4842" s="61" t="s">
        <v>12175</v>
      </c>
      <c r="L4842" s="167" t="str">
        <f t="shared" si="376"/>
        <v xml:space="preserve">      Noted at this time: specify date</v>
      </c>
      <c r="M4842" s="168" t="str">
        <f t="shared" si="377"/>
        <v>PI.IC.IT.272202.01</v>
      </c>
      <c r="N4842" s="168"/>
      <c r="O4842" s="168" t="str">
        <f t="shared" si="378"/>
        <v>PH.IC.IT.272202.01</v>
      </c>
      <c r="Q4842" s="168" t="str">
        <f t="shared" si="379"/>
        <v>CL.IC.IT.272202.01</v>
      </c>
    </row>
    <row r="4843" spans="1:17" s="167" customFormat="1" ht="15">
      <c r="A4843" s="167" t="s">
        <v>9344</v>
      </c>
      <c r="C4843" s="61" t="s">
        <v>9143</v>
      </c>
      <c r="D4843" s="167" t="s">
        <v>8725</v>
      </c>
      <c r="E4843" s="61" t="s">
        <v>7876</v>
      </c>
      <c r="F4843" s="167" t="s">
        <v>471</v>
      </c>
      <c r="G4843" s="167" t="s">
        <v>8726</v>
      </c>
      <c r="H4843" s="62" t="s">
        <v>11848</v>
      </c>
      <c r="I4843" s="167" t="s">
        <v>8727</v>
      </c>
      <c r="J4843" s="63" t="str">
        <f t="shared" si="375"/>
        <v>IC.IT.272301</v>
      </c>
      <c r="K4843" s="61" t="s">
        <v>12175</v>
      </c>
      <c r="L4843" s="167" t="str">
        <f t="shared" si="376"/>
        <v xml:space="preserve">      Stage I: intact skin non-blanchable redness</v>
      </c>
      <c r="M4843" s="168" t="str">
        <f t="shared" si="377"/>
        <v>PI.IC.IT.272301.01</v>
      </c>
      <c r="N4843" s="168"/>
      <c r="O4843" s="168" t="str">
        <f t="shared" si="378"/>
        <v>PH.IC.IT.272301.01</v>
      </c>
      <c r="Q4843" s="168" t="str">
        <f t="shared" si="379"/>
        <v>CL.IC.IT.272301.01</v>
      </c>
    </row>
    <row r="4844" spans="1:17" s="167" customFormat="1" ht="15">
      <c r="A4844" s="167" t="s">
        <v>9344</v>
      </c>
      <c r="C4844" s="61" t="s">
        <v>9143</v>
      </c>
      <c r="E4844" s="61" t="s">
        <v>7876</v>
      </c>
      <c r="F4844" s="167" t="s">
        <v>471</v>
      </c>
      <c r="G4844" s="167" t="s">
        <v>8728</v>
      </c>
      <c r="H4844" s="62" t="s">
        <v>12030</v>
      </c>
      <c r="I4844" s="167" t="s">
        <v>8729</v>
      </c>
      <c r="J4844" s="63" t="str">
        <f t="shared" si="375"/>
        <v>IC.IT.272302</v>
      </c>
      <c r="K4844" s="61" t="s">
        <v>1702</v>
      </c>
      <c r="L4844" s="167" t="str">
        <f t="shared" si="376"/>
        <v xml:space="preserve">      Stage II: partial thickness or blister</v>
      </c>
      <c r="M4844" s="168" t="str">
        <f t="shared" si="377"/>
        <v>PI.IC.IT.272302.01</v>
      </c>
      <c r="N4844" s="168"/>
      <c r="O4844" s="168" t="str">
        <f t="shared" si="378"/>
        <v>PH.IC.IT.272302.01</v>
      </c>
      <c r="Q4844" s="168" t="str">
        <f t="shared" si="379"/>
        <v>CL.IC.IT.272302.01</v>
      </c>
    </row>
    <row r="4845" spans="1:17" s="167" customFormat="1" ht="15">
      <c r="A4845" s="167" t="s">
        <v>9344</v>
      </c>
      <c r="C4845" s="61" t="s">
        <v>9143</v>
      </c>
      <c r="E4845" s="61" t="s">
        <v>7876</v>
      </c>
      <c r="F4845" s="167" t="s">
        <v>471</v>
      </c>
      <c r="G4845" s="167" t="s">
        <v>8601</v>
      </c>
      <c r="H4845" s="62" t="s">
        <v>12032</v>
      </c>
      <c r="I4845" s="167" t="s">
        <v>8602</v>
      </c>
      <c r="J4845" s="63" t="str">
        <f t="shared" si="375"/>
        <v>IC.IT.272303</v>
      </c>
      <c r="K4845" s="61" t="s">
        <v>1702</v>
      </c>
      <c r="L4845" s="167" t="str">
        <f t="shared" si="376"/>
        <v xml:space="preserve">      Stage III: full thickness, subcutaneous fat seen</v>
      </c>
      <c r="M4845" s="168" t="str">
        <f t="shared" si="377"/>
        <v>PI.IC.IT.272303.01</v>
      </c>
      <c r="N4845" s="168"/>
      <c r="O4845" s="168" t="str">
        <f t="shared" si="378"/>
        <v>PH.IC.IT.272303.01</v>
      </c>
      <c r="Q4845" s="168" t="str">
        <f t="shared" si="379"/>
        <v>CL.IC.IT.272303.01</v>
      </c>
    </row>
    <row r="4846" spans="1:17" s="167" customFormat="1" ht="15">
      <c r="A4846" s="167" t="s">
        <v>9344</v>
      </c>
      <c r="C4846" s="61" t="s">
        <v>9143</v>
      </c>
      <c r="E4846" s="61" t="s">
        <v>7876</v>
      </c>
      <c r="F4846" s="167" t="s">
        <v>471</v>
      </c>
      <c r="G4846" s="167" t="s">
        <v>13086</v>
      </c>
      <c r="H4846" s="62" t="s">
        <v>12028</v>
      </c>
      <c r="I4846" s="167" t="s">
        <v>8603</v>
      </c>
      <c r="J4846" s="63" t="str">
        <f t="shared" si="375"/>
        <v>IC.IT.272304</v>
      </c>
      <c r="K4846" s="61" t="s">
        <v>1702</v>
      </c>
      <c r="L4846" s="167" t="str">
        <f t="shared" si="376"/>
        <v xml:space="preserve">      Stage IV: full thickness bone, tendon or muscle seen</v>
      </c>
      <c r="M4846" s="168" t="str">
        <f t="shared" si="377"/>
        <v>PI.IC.IT.272304.01</v>
      </c>
      <c r="N4846" s="168"/>
      <c r="O4846" s="168" t="str">
        <f t="shared" si="378"/>
        <v>PH.IC.IT.272304.01</v>
      </c>
      <c r="Q4846" s="168" t="str">
        <f t="shared" si="379"/>
        <v>CL.IC.IT.272304.01</v>
      </c>
    </row>
    <row r="4847" spans="1:17" s="167" customFormat="1" ht="15">
      <c r="A4847" s="167" t="s">
        <v>9344</v>
      </c>
      <c r="C4847" s="61" t="s">
        <v>9143</v>
      </c>
      <c r="E4847" s="61" t="s">
        <v>7876</v>
      </c>
      <c r="F4847" s="167" t="s">
        <v>471</v>
      </c>
      <c r="G4847" s="167" t="s">
        <v>8607</v>
      </c>
      <c r="H4847" s="62" t="s">
        <v>12210</v>
      </c>
      <c r="I4847" s="167" t="s">
        <v>8608</v>
      </c>
      <c r="J4847" s="63" t="str">
        <f t="shared" si="375"/>
        <v>IC.IT.272305</v>
      </c>
      <c r="K4847" s="61" t="s">
        <v>1702</v>
      </c>
      <c r="L4847" s="167" t="str">
        <f t="shared" si="376"/>
        <v xml:space="preserve">      Suspected Deep Tissue Injury</v>
      </c>
      <c r="M4847" s="168" t="str">
        <f t="shared" si="377"/>
        <v>PI.IC.IT.272305.01</v>
      </c>
      <c r="N4847" s="168"/>
      <c r="O4847" s="168" t="str">
        <f t="shared" si="378"/>
        <v>PH.IC.IT.272305.01</v>
      </c>
      <c r="Q4847" s="168" t="str">
        <f t="shared" si="379"/>
        <v>CL.IC.IT.272305.01</v>
      </c>
    </row>
    <row r="4848" spans="1:17" s="167" customFormat="1" ht="15">
      <c r="A4848" s="167" t="s">
        <v>9344</v>
      </c>
      <c r="C4848" s="61" t="s">
        <v>9143</v>
      </c>
      <c r="E4848" s="61" t="s">
        <v>7876</v>
      </c>
      <c r="F4848" s="167" t="s">
        <v>471</v>
      </c>
      <c r="G4848" s="167" t="s">
        <v>8609</v>
      </c>
      <c r="H4848" s="62" t="s">
        <v>12212</v>
      </c>
      <c r="I4848" s="167" t="s">
        <v>8610</v>
      </c>
      <c r="J4848" s="63" t="str">
        <f t="shared" si="375"/>
        <v>IC.IT.272306</v>
      </c>
      <c r="K4848" s="61" t="s">
        <v>1702</v>
      </c>
      <c r="L4848" s="167" t="str">
        <f t="shared" si="376"/>
        <v xml:space="preserve">      Unstageable: covered by slough or eschar</v>
      </c>
      <c r="M4848" s="168" t="str">
        <f t="shared" si="377"/>
        <v>PI.IC.IT.272306.01</v>
      </c>
      <c r="N4848" s="168"/>
      <c r="O4848" s="168" t="str">
        <f t="shared" si="378"/>
        <v>PH.IC.IT.272306.01</v>
      </c>
      <c r="Q4848" s="168" t="str">
        <f t="shared" si="379"/>
        <v>CL.IC.IT.272306.01</v>
      </c>
    </row>
    <row r="4849" spans="1:17" s="167" customFormat="1" ht="15">
      <c r="A4849" s="167" t="s">
        <v>9344</v>
      </c>
      <c r="C4849" s="61" t="s">
        <v>9143</v>
      </c>
      <c r="D4849" s="167" t="s">
        <v>8847</v>
      </c>
      <c r="E4849" s="61" t="s">
        <v>7055</v>
      </c>
      <c r="F4849" s="167" t="s">
        <v>472</v>
      </c>
      <c r="G4849" s="167" t="s">
        <v>12157</v>
      </c>
      <c r="H4849" s="62" t="s">
        <v>11848</v>
      </c>
      <c r="I4849" s="167" t="s">
        <v>12157</v>
      </c>
      <c r="J4849" s="63" t="str">
        <f t="shared" si="375"/>
        <v>IC.IT.272401</v>
      </c>
      <c r="K4849" s="61" t="s">
        <v>1702</v>
      </c>
      <c r="L4849" s="167" t="str">
        <f t="shared" si="376"/>
        <v>None</v>
      </c>
      <c r="M4849" s="168" t="str">
        <f t="shared" si="377"/>
        <v>PI.IC.IT.272401.01</v>
      </c>
      <c r="N4849" s="168"/>
      <c r="O4849" s="168" t="str">
        <f t="shared" si="378"/>
        <v>PH.IC.IT.272401.01</v>
      </c>
      <c r="Q4849" s="168" t="str">
        <f t="shared" si="379"/>
        <v>CL.IC.IT.272401.01</v>
      </c>
    </row>
    <row r="4850" spans="1:17" s="167" customFormat="1" ht="15">
      <c r="A4850" s="167" t="s">
        <v>9344</v>
      </c>
      <c r="C4850" s="61" t="s">
        <v>9143</v>
      </c>
      <c r="E4850" s="61" t="s">
        <v>7055</v>
      </c>
      <c r="F4850" s="167" t="s">
        <v>472</v>
      </c>
      <c r="G4850" s="167" t="s">
        <v>8780</v>
      </c>
      <c r="H4850" s="62" t="s">
        <v>12030</v>
      </c>
      <c r="I4850" s="167" t="s">
        <v>8781</v>
      </c>
      <c r="J4850" s="63" t="str">
        <f t="shared" si="375"/>
        <v>IC.IT.272402</v>
      </c>
      <c r="K4850" s="61" t="s">
        <v>1702</v>
      </c>
      <c r="L4850" s="167" t="str">
        <f t="shared" si="376"/>
        <v>Subcutaneous tissue</v>
      </c>
      <c r="M4850" s="168" t="str">
        <f t="shared" si="377"/>
        <v>PI.IC.IT.272402.01</v>
      </c>
      <c r="N4850" s="168"/>
      <c r="O4850" s="168" t="str">
        <f t="shared" si="378"/>
        <v>PH.IC.IT.272402.01</v>
      </c>
      <c r="Q4850" s="168" t="str">
        <f t="shared" si="379"/>
        <v>CL.IC.IT.272402.01</v>
      </c>
    </row>
    <row r="4851" spans="1:17" s="167" customFormat="1" ht="15">
      <c r="A4851" s="167" t="s">
        <v>9344</v>
      </c>
      <c r="C4851" s="61" t="s">
        <v>9143</v>
      </c>
      <c r="E4851" s="61" t="s">
        <v>7055</v>
      </c>
      <c r="F4851" s="167" t="s">
        <v>472</v>
      </c>
      <c r="G4851" s="167" t="s">
        <v>8789</v>
      </c>
      <c r="H4851" s="62" t="s">
        <v>12032</v>
      </c>
      <c r="I4851" s="167" t="s">
        <v>8789</v>
      </c>
      <c r="J4851" s="63" t="str">
        <f t="shared" si="375"/>
        <v>IC.IT.272403</v>
      </c>
      <c r="K4851" s="61" t="s">
        <v>1702</v>
      </c>
      <c r="L4851" s="167" t="str">
        <f t="shared" si="376"/>
        <v>Fascia</v>
      </c>
      <c r="M4851" s="168" t="str">
        <f t="shared" si="377"/>
        <v>PI.IC.IT.272403.01</v>
      </c>
      <c r="N4851" s="168"/>
      <c r="O4851" s="168" t="str">
        <f t="shared" si="378"/>
        <v>PH.IC.IT.272403.01</v>
      </c>
      <c r="Q4851" s="168" t="str">
        <f t="shared" si="379"/>
        <v>CL.IC.IT.272403.01</v>
      </c>
    </row>
    <row r="4852" spans="1:17" s="167" customFormat="1" ht="15">
      <c r="A4852" s="167" t="s">
        <v>9344</v>
      </c>
      <c r="C4852" s="61" t="s">
        <v>9143</v>
      </c>
      <c r="E4852" s="61" t="s">
        <v>7055</v>
      </c>
      <c r="F4852" s="167" t="s">
        <v>472</v>
      </c>
      <c r="G4852" s="167" t="s">
        <v>8790</v>
      </c>
      <c r="H4852" s="62" t="s">
        <v>12028</v>
      </c>
      <c r="I4852" s="167" t="s">
        <v>8790</v>
      </c>
      <c r="J4852" s="63" t="str">
        <f t="shared" si="375"/>
        <v>IC.IT.272404</v>
      </c>
      <c r="K4852" s="61" t="s">
        <v>12175</v>
      </c>
      <c r="L4852" s="167" t="str">
        <f t="shared" si="376"/>
        <v>Pins</v>
      </c>
      <c r="M4852" s="168" t="str">
        <f t="shared" si="377"/>
        <v>PI.IC.IT.272404.01</v>
      </c>
      <c r="N4852" s="168"/>
      <c r="O4852" s="168" t="str">
        <f t="shared" si="378"/>
        <v>PH.IC.IT.272404.01</v>
      </c>
      <c r="Q4852" s="168" t="str">
        <f t="shared" si="379"/>
        <v>CL.IC.IT.272404.01</v>
      </c>
    </row>
    <row r="4853" spans="1:17" s="167" customFormat="1" ht="15">
      <c r="A4853" s="167" t="s">
        <v>9344</v>
      </c>
      <c r="C4853" s="61" t="s">
        <v>9143</v>
      </c>
      <c r="E4853" s="61" t="s">
        <v>7055</v>
      </c>
      <c r="F4853" s="167" t="s">
        <v>472</v>
      </c>
      <c r="G4853" s="167" t="s">
        <v>12372</v>
      </c>
      <c r="H4853" s="62" t="s">
        <v>12210</v>
      </c>
      <c r="I4853" s="167" t="s">
        <v>12372</v>
      </c>
      <c r="J4853" s="63" t="str">
        <f t="shared" si="375"/>
        <v>IC.IT.272405</v>
      </c>
      <c r="K4853" s="61" t="s">
        <v>12175</v>
      </c>
      <c r="L4853" s="167" t="str">
        <f t="shared" si="376"/>
        <v>Prosthesis</v>
      </c>
      <c r="M4853" s="168" t="str">
        <f t="shared" si="377"/>
        <v>PI.IC.IT.272405.01</v>
      </c>
      <c r="N4853" s="168"/>
      <c r="O4853" s="168" t="str">
        <f t="shared" si="378"/>
        <v>PH.IC.IT.272405.01</v>
      </c>
      <c r="Q4853" s="168" t="str">
        <f t="shared" si="379"/>
        <v>CL.IC.IT.272405.01</v>
      </c>
    </row>
    <row r="4854" spans="1:17" s="167" customFormat="1" ht="15">
      <c r="A4854" s="167" t="s">
        <v>9344</v>
      </c>
      <c r="C4854" s="61" t="s">
        <v>9143</v>
      </c>
      <c r="E4854" s="61" t="s">
        <v>7055</v>
      </c>
      <c r="F4854" s="167" t="s">
        <v>472</v>
      </c>
      <c r="G4854" s="167" t="s">
        <v>9050</v>
      </c>
      <c r="H4854" s="62" t="s">
        <v>12212</v>
      </c>
      <c r="I4854" s="167" t="s">
        <v>9050</v>
      </c>
      <c r="J4854" s="63" t="str">
        <f t="shared" si="375"/>
        <v>IC.IT.272406</v>
      </c>
      <c r="K4854" s="61" t="s">
        <v>12175</v>
      </c>
      <c r="L4854" s="167" t="str">
        <f t="shared" si="376"/>
        <v>Tendon</v>
      </c>
      <c r="M4854" s="168" t="str">
        <f t="shared" si="377"/>
        <v>PI.IC.IT.272406.01</v>
      </c>
      <c r="N4854" s="168"/>
      <c r="O4854" s="168" t="str">
        <f t="shared" si="378"/>
        <v>PH.IC.IT.272406.01</v>
      </c>
      <c r="Q4854" s="168" t="str">
        <f t="shared" si="379"/>
        <v>CL.IC.IT.272406.01</v>
      </c>
    </row>
    <row r="4855" spans="1:17" s="167" customFormat="1" ht="15">
      <c r="A4855" s="167" t="s">
        <v>9344</v>
      </c>
      <c r="C4855" s="61" t="s">
        <v>9143</v>
      </c>
      <c r="E4855" s="61" t="s">
        <v>7055</v>
      </c>
      <c r="F4855" s="167" t="s">
        <v>472</v>
      </c>
      <c r="G4855" s="167" t="s">
        <v>9051</v>
      </c>
      <c r="H4855" s="62" t="s">
        <v>12225</v>
      </c>
      <c r="I4855" s="167" t="s">
        <v>9051</v>
      </c>
      <c r="J4855" s="63" t="str">
        <f t="shared" si="375"/>
        <v>IC.IT.272407</v>
      </c>
      <c r="K4855" s="61" t="s">
        <v>12175</v>
      </c>
      <c r="L4855" s="167" t="str">
        <f t="shared" si="376"/>
        <v>Bone</v>
      </c>
      <c r="M4855" s="168" t="str">
        <f t="shared" si="377"/>
        <v>PI.IC.IT.272407.01</v>
      </c>
      <c r="N4855" s="168"/>
      <c r="O4855" s="168" t="str">
        <f t="shared" si="378"/>
        <v>PH.IC.IT.272407.01</v>
      </c>
      <c r="Q4855" s="168" t="str">
        <f t="shared" si="379"/>
        <v>CL.IC.IT.272407.01</v>
      </c>
    </row>
    <row r="4856" spans="1:17" s="167" customFormat="1" ht="15">
      <c r="A4856" s="167" t="s">
        <v>9344</v>
      </c>
      <c r="C4856" s="61" t="s">
        <v>9143</v>
      </c>
      <c r="E4856" s="61" t="s">
        <v>7055</v>
      </c>
      <c r="F4856" s="167" t="s">
        <v>472</v>
      </c>
      <c r="G4856" s="167" t="s">
        <v>8811</v>
      </c>
      <c r="H4856" s="62" t="s">
        <v>11638</v>
      </c>
      <c r="I4856" s="167" t="s">
        <v>8812</v>
      </c>
      <c r="J4856" s="63" t="str">
        <f t="shared" si="375"/>
        <v>IC.IT.272408</v>
      </c>
      <c r="K4856" s="61" t="s">
        <v>12175</v>
      </c>
      <c r="L4856" s="167" t="str">
        <f t="shared" si="376"/>
        <v>Joint capsule</v>
      </c>
      <c r="M4856" s="168" t="str">
        <f t="shared" si="377"/>
        <v>PI.IC.IT.272408.01</v>
      </c>
      <c r="N4856" s="168"/>
      <c r="O4856" s="168" t="str">
        <f t="shared" si="378"/>
        <v>PH.IC.IT.272408.01</v>
      </c>
      <c r="Q4856" s="168" t="str">
        <f t="shared" si="379"/>
        <v>CL.IC.IT.272408.01</v>
      </c>
    </row>
    <row r="4857" spans="1:17" s="167" customFormat="1" ht="15">
      <c r="A4857" s="167" t="s">
        <v>9344</v>
      </c>
      <c r="C4857" s="61" t="s">
        <v>9143</v>
      </c>
      <c r="D4857" s="167" t="s">
        <v>8040</v>
      </c>
      <c r="E4857" s="61" t="s">
        <v>512</v>
      </c>
      <c r="F4857" s="167" t="s">
        <v>473</v>
      </c>
      <c r="G4857" s="167" t="s">
        <v>8814</v>
      </c>
      <c r="H4857" s="62" t="s">
        <v>11848</v>
      </c>
      <c r="I4857" s="167" t="s">
        <v>12157</v>
      </c>
      <c r="J4857" s="63" t="str">
        <f t="shared" si="375"/>
        <v>IC.IT.272501</v>
      </c>
      <c r="K4857" s="61" t="s">
        <v>12175</v>
      </c>
      <c r="L4857" s="167" t="str">
        <f t="shared" si="376"/>
        <v xml:space="preserve">     Stabilization none</v>
      </c>
      <c r="M4857" s="168" t="str">
        <f t="shared" si="377"/>
        <v>PI.IC.IT.272501.01</v>
      </c>
      <c r="N4857" s="168"/>
      <c r="O4857" s="168" t="str">
        <f t="shared" si="378"/>
        <v>PH.IC.IT.272501.01</v>
      </c>
      <c r="Q4857" s="168" t="str">
        <f t="shared" si="379"/>
        <v>CL.IC.IT.272501.01</v>
      </c>
    </row>
    <row r="4858" spans="1:17" s="167" customFormat="1" ht="15">
      <c r="A4858" s="167" t="s">
        <v>9344</v>
      </c>
      <c r="C4858" s="61" t="s">
        <v>9143</v>
      </c>
      <c r="E4858" s="61" t="s">
        <v>512</v>
      </c>
      <c r="F4858" s="167" t="s">
        <v>473</v>
      </c>
      <c r="G4858" s="167" t="s">
        <v>8815</v>
      </c>
      <c r="H4858" s="62" t="s">
        <v>12030</v>
      </c>
      <c r="I4858" s="167" t="s">
        <v>11512</v>
      </c>
      <c r="J4858" s="63" t="str">
        <f t="shared" si="375"/>
        <v>IC.IT.272502</v>
      </c>
      <c r="K4858" s="61" t="s">
        <v>12175</v>
      </c>
      <c r="L4858" s="167" t="str">
        <f t="shared" si="376"/>
        <v xml:space="preserve">     Stabilization abdominal binder</v>
      </c>
      <c r="M4858" s="168" t="str">
        <f t="shared" si="377"/>
        <v>PI.IC.IT.272502.01</v>
      </c>
      <c r="N4858" s="168"/>
      <c r="O4858" s="168" t="str">
        <f t="shared" si="378"/>
        <v>PH.IC.IT.272502.01</v>
      </c>
      <c r="Q4858" s="168" t="str">
        <f t="shared" si="379"/>
        <v>CL.IC.IT.272502.01</v>
      </c>
    </row>
    <row r="4859" spans="1:17" s="167" customFormat="1" ht="15">
      <c r="A4859" s="167" t="s">
        <v>9344</v>
      </c>
      <c r="C4859" s="61" t="s">
        <v>9143</v>
      </c>
      <c r="E4859" s="61" t="s">
        <v>512</v>
      </c>
      <c r="F4859" s="167" t="s">
        <v>473</v>
      </c>
      <c r="G4859" s="167" t="s">
        <v>9079</v>
      </c>
      <c r="H4859" s="62" t="s">
        <v>12032</v>
      </c>
      <c r="I4859" s="167" t="s">
        <v>11514</v>
      </c>
      <c r="J4859" s="63" t="str">
        <f t="shared" si="375"/>
        <v>IC.IT.272503</v>
      </c>
      <c r="K4859" s="61" t="s">
        <v>12175</v>
      </c>
      <c r="L4859" s="167" t="str">
        <f t="shared" si="376"/>
        <v xml:space="preserve">     Stabilization ace wrap</v>
      </c>
      <c r="M4859" s="168" t="str">
        <f t="shared" si="377"/>
        <v>PI.IC.IT.272503.01</v>
      </c>
      <c r="N4859" s="168"/>
      <c r="O4859" s="168" t="str">
        <f t="shared" si="378"/>
        <v>PH.IC.IT.272503.01</v>
      </c>
      <c r="Q4859" s="168" t="str">
        <f t="shared" si="379"/>
        <v>CL.IC.IT.272503.01</v>
      </c>
    </row>
    <row r="4860" spans="1:17" s="167" customFormat="1" ht="15">
      <c r="A4860" s="167" t="s">
        <v>9344</v>
      </c>
      <c r="C4860" s="61" t="s">
        <v>9143</v>
      </c>
      <c r="E4860" s="61" t="s">
        <v>512</v>
      </c>
      <c r="F4860" s="167" t="s">
        <v>473</v>
      </c>
      <c r="G4860" s="167" t="s">
        <v>8659</v>
      </c>
      <c r="H4860" s="62" t="s">
        <v>12028</v>
      </c>
      <c r="I4860" s="167" t="s">
        <v>11516</v>
      </c>
      <c r="J4860" s="63" t="str">
        <f t="shared" si="375"/>
        <v>IC.IT.272504</v>
      </c>
      <c r="K4860" s="61" t="s">
        <v>12175</v>
      </c>
      <c r="L4860" s="167" t="str">
        <f t="shared" si="376"/>
        <v xml:space="preserve">     Stabilization montgomery straps</v>
      </c>
      <c r="M4860" s="168" t="str">
        <f t="shared" si="377"/>
        <v>PI.IC.IT.272504.01</v>
      </c>
      <c r="N4860" s="168"/>
      <c r="O4860" s="168" t="str">
        <f t="shared" si="378"/>
        <v>PH.IC.IT.272504.01</v>
      </c>
      <c r="Q4860" s="168" t="str">
        <f t="shared" si="379"/>
        <v>CL.IC.IT.272504.01</v>
      </c>
    </row>
    <row r="4861" spans="1:17" s="167" customFormat="1" ht="15">
      <c r="A4861" s="167" t="s">
        <v>9344</v>
      </c>
      <c r="C4861" s="61" t="s">
        <v>9143</v>
      </c>
      <c r="D4861" s="167" t="s">
        <v>8660</v>
      </c>
      <c r="E4861" s="61" t="s">
        <v>371</v>
      </c>
      <c r="F4861" s="167" t="s">
        <v>473</v>
      </c>
      <c r="G4861" s="167" t="s">
        <v>8807</v>
      </c>
      <c r="H4861" s="62" t="s">
        <v>11848</v>
      </c>
      <c r="I4861" s="167" t="s">
        <v>9742</v>
      </c>
      <c r="J4861" s="63" t="str">
        <f t="shared" si="375"/>
        <v>IC.IT.272601</v>
      </c>
      <c r="K4861" s="61" t="s">
        <v>12175</v>
      </c>
      <c r="L4861" s="167" t="str">
        <f t="shared" si="376"/>
        <v xml:space="preserve">     Open wound</v>
      </c>
      <c r="M4861" s="168" t="str">
        <f t="shared" si="377"/>
        <v>PI.IC.IT.272601.01</v>
      </c>
      <c r="N4861" s="168"/>
      <c r="O4861" s="168" t="str">
        <f t="shared" si="378"/>
        <v>PH.IC.IT.272601.01</v>
      </c>
      <c r="Q4861" s="168" t="str">
        <f t="shared" si="379"/>
        <v>CL.IC.IT.272601.01</v>
      </c>
    </row>
    <row r="4862" spans="1:17" s="167" customFormat="1" ht="15">
      <c r="A4862" s="167" t="s">
        <v>9344</v>
      </c>
      <c r="C4862" s="61" t="s">
        <v>9143</v>
      </c>
      <c r="E4862" s="61" t="s">
        <v>371</v>
      </c>
      <c r="F4862" s="167" t="s">
        <v>473</v>
      </c>
      <c r="G4862" s="167" t="s">
        <v>10191</v>
      </c>
      <c r="H4862" s="62" t="s">
        <v>12030</v>
      </c>
      <c r="I4862" s="167" t="s">
        <v>10192</v>
      </c>
      <c r="J4862" s="63" t="str">
        <f t="shared" si="375"/>
        <v>IC.IT.272602</v>
      </c>
      <c r="K4862" s="61" t="s">
        <v>12175</v>
      </c>
      <c r="L4862" s="167" t="str">
        <f t="shared" si="376"/>
        <v xml:space="preserve">     Sutures</v>
      </c>
      <c r="M4862" s="168" t="str">
        <f t="shared" si="377"/>
        <v>PI.IC.IT.272602.01</v>
      </c>
      <c r="N4862" s="168"/>
      <c r="O4862" s="168" t="str">
        <f t="shared" si="378"/>
        <v>PH.IC.IT.272602.01</v>
      </c>
      <c r="Q4862" s="168" t="str">
        <f t="shared" si="379"/>
        <v>CL.IC.IT.272602.01</v>
      </c>
    </row>
    <row r="4863" spans="1:17" s="167" customFormat="1" ht="15">
      <c r="A4863" s="167" t="s">
        <v>9344</v>
      </c>
      <c r="C4863" s="61" t="s">
        <v>9143</v>
      </c>
      <c r="E4863" s="61" t="s">
        <v>371</v>
      </c>
      <c r="F4863" s="167" t="s">
        <v>473</v>
      </c>
      <c r="G4863" s="167" t="s">
        <v>8808</v>
      </c>
      <c r="H4863" s="62" t="s">
        <v>12032</v>
      </c>
      <c r="I4863" s="167" t="s">
        <v>9740</v>
      </c>
      <c r="J4863" s="63" t="str">
        <f t="shared" si="375"/>
        <v>IC.IT.272603</v>
      </c>
      <c r="K4863" s="61" t="s">
        <v>12175</v>
      </c>
      <c r="L4863" s="167" t="str">
        <f t="shared" si="376"/>
        <v xml:space="preserve">     Glue</v>
      </c>
      <c r="M4863" s="168" t="str">
        <f t="shared" si="377"/>
        <v>PI.IC.IT.272603.01</v>
      </c>
      <c r="N4863" s="168"/>
      <c r="O4863" s="168" t="str">
        <f t="shared" si="378"/>
        <v>PH.IC.IT.272603.01</v>
      </c>
      <c r="Q4863" s="168" t="str">
        <f t="shared" si="379"/>
        <v>CL.IC.IT.272603.01</v>
      </c>
    </row>
    <row r="4864" spans="1:17" s="167" customFormat="1" ht="15">
      <c r="A4864" s="167" t="s">
        <v>9344</v>
      </c>
      <c r="C4864" s="61" t="s">
        <v>9143</v>
      </c>
      <c r="E4864" s="61" t="s">
        <v>371</v>
      </c>
      <c r="F4864" s="167" t="s">
        <v>473</v>
      </c>
      <c r="G4864" s="167" t="s">
        <v>8809</v>
      </c>
      <c r="H4864" s="62" t="s">
        <v>12028</v>
      </c>
      <c r="I4864" s="167" t="s">
        <v>10029</v>
      </c>
      <c r="J4864" s="63" t="str">
        <f t="shared" si="375"/>
        <v>IC.IT.272604</v>
      </c>
      <c r="K4864" s="61" t="s">
        <v>12175</v>
      </c>
      <c r="L4864" s="167" t="str">
        <f t="shared" si="376"/>
        <v xml:space="preserve">     Staples</v>
      </c>
      <c r="M4864" s="168" t="str">
        <f t="shared" si="377"/>
        <v>PI.IC.IT.272604.01</v>
      </c>
      <c r="N4864" s="168"/>
      <c r="O4864" s="168" t="str">
        <f t="shared" si="378"/>
        <v>PH.IC.IT.272604.01</v>
      </c>
      <c r="Q4864" s="168" t="str">
        <f t="shared" si="379"/>
        <v>CL.IC.IT.272604.01</v>
      </c>
    </row>
    <row r="4865" spans="1:25" s="167" customFormat="1" ht="15">
      <c r="A4865" s="167" t="s">
        <v>9344</v>
      </c>
      <c r="C4865" s="61" t="s">
        <v>9143</v>
      </c>
      <c r="E4865" s="61" t="s">
        <v>371</v>
      </c>
      <c r="F4865" s="167" t="s">
        <v>473</v>
      </c>
      <c r="G4865" s="167" t="s">
        <v>8810</v>
      </c>
      <c r="H4865" s="62" t="s">
        <v>12210</v>
      </c>
      <c r="I4865" s="167" t="s">
        <v>8667</v>
      </c>
      <c r="J4865" s="63" t="str">
        <f t="shared" si="375"/>
        <v>IC.IT.272605</v>
      </c>
      <c r="K4865" s="61" t="s">
        <v>12175</v>
      </c>
      <c r="L4865" s="167" t="str">
        <f t="shared" si="376"/>
        <v xml:space="preserve">     Steri-strips</v>
      </c>
      <c r="M4865" s="168" t="str">
        <f t="shared" si="377"/>
        <v>PI.IC.IT.272605.01</v>
      </c>
      <c r="N4865" s="168"/>
      <c r="O4865" s="168" t="str">
        <f t="shared" si="378"/>
        <v>PH.IC.IT.272605.01</v>
      </c>
      <c r="Q4865" s="168" t="str">
        <f t="shared" si="379"/>
        <v>CL.IC.IT.272605.01</v>
      </c>
    </row>
    <row r="4866" spans="1:25" s="167" customFormat="1" ht="15">
      <c r="A4866" s="167" t="s">
        <v>9344</v>
      </c>
      <c r="C4866" s="61" t="s">
        <v>9143</v>
      </c>
      <c r="E4866" s="61" t="s">
        <v>371</v>
      </c>
      <c r="F4866" s="167" t="s">
        <v>473</v>
      </c>
      <c r="G4866" s="167" t="s">
        <v>10533</v>
      </c>
      <c r="H4866" s="62" t="s">
        <v>12212</v>
      </c>
      <c r="I4866" s="167" t="s">
        <v>10534</v>
      </c>
      <c r="J4866" s="63" t="str">
        <f t="shared" ref="J4866:J4929" si="380">CONCATENATE("IC.IT.",C4866,E4866,H4866)</f>
        <v>IC.IT.272606</v>
      </c>
      <c r="K4866" s="61" t="s">
        <v>12175</v>
      </c>
      <c r="L4866" s="167" t="str">
        <f t="shared" ref="L4866:L4929" si="381">G4866</f>
        <v xml:space="preserve">     Approximated</v>
      </c>
      <c r="M4866" s="168" t="str">
        <f t="shared" ref="M4866:M4929" si="382">CONCATENATE("PI.",J4866,".",K4866)</f>
        <v>PI.IC.IT.272606.01</v>
      </c>
      <c r="N4866" s="168"/>
      <c r="O4866" s="168" t="str">
        <f t="shared" ref="O4866:O4929" si="383">CONCATENATE("PH.",J4866,".",K4866)</f>
        <v>PH.IC.IT.272606.01</v>
      </c>
      <c r="Q4866" s="168" t="str">
        <f t="shared" ref="Q4866:Q4929" si="384">CONCATENATE("CL.",J4866,".",K4866)</f>
        <v>CL.IC.IT.272606.01</v>
      </c>
    </row>
    <row r="4867" spans="1:25" s="167" customFormat="1" ht="15">
      <c r="A4867" s="167" t="s">
        <v>9344</v>
      </c>
      <c r="C4867" s="61" t="s">
        <v>9143</v>
      </c>
      <c r="E4867" s="61" t="s">
        <v>371</v>
      </c>
      <c r="F4867" s="167" t="s">
        <v>473</v>
      </c>
      <c r="G4867" s="167" t="s">
        <v>10535</v>
      </c>
      <c r="H4867" s="62" t="s">
        <v>12225</v>
      </c>
      <c r="I4867" s="167" t="s">
        <v>8668</v>
      </c>
      <c r="J4867" s="63" t="str">
        <f t="shared" si="380"/>
        <v>IC.IT.272607</v>
      </c>
      <c r="K4867" s="61" t="s">
        <v>12175</v>
      </c>
      <c r="L4867" s="167" t="str">
        <f t="shared" si="381"/>
        <v xml:space="preserve">     Dehiscence</v>
      </c>
      <c r="M4867" s="168" t="str">
        <f t="shared" si="382"/>
        <v>PI.IC.IT.272607.01</v>
      </c>
      <c r="N4867" s="168"/>
      <c r="O4867" s="168" t="str">
        <f t="shared" si="383"/>
        <v>PH.IC.IT.272607.01</v>
      </c>
      <c r="Q4867" s="168" t="str">
        <f t="shared" si="384"/>
        <v>CL.IC.IT.272607.01</v>
      </c>
    </row>
    <row r="4868" spans="1:25" s="167" customFormat="1" ht="15">
      <c r="A4868" s="167" t="s">
        <v>9344</v>
      </c>
      <c r="C4868" s="61" t="s">
        <v>9143</v>
      </c>
      <c r="E4868" s="61" t="s">
        <v>371</v>
      </c>
      <c r="F4868" s="167" t="s">
        <v>473</v>
      </c>
      <c r="G4868" s="167" t="s">
        <v>8669</v>
      </c>
      <c r="H4868" s="62" t="s">
        <v>11638</v>
      </c>
      <c r="I4868" s="167" t="s">
        <v>8670</v>
      </c>
      <c r="J4868" s="63" t="str">
        <f t="shared" si="380"/>
        <v>IC.IT.272608</v>
      </c>
      <c r="K4868" s="61" t="s">
        <v>12175</v>
      </c>
      <c r="L4868" s="167" t="str">
        <f t="shared" si="381"/>
        <v xml:space="preserve">     Retention sutures</v>
      </c>
      <c r="M4868" s="168" t="str">
        <f t="shared" si="382"/>
        <v>PI.IC.IT.272608.01</v>
      </c>
      <c r="N4868" s="168"/>
      <c r="O4868" s="168" t="str">
        <f t="shared" si="383"/>
        <v>PH.IC.IT.272608.01</v>
      </c>
      <c r="Q4868" s="168" t="str">
        <f t="shared" si="384"/>
        <v>CL.IC.IT.272608.01</v>
      </c>
    </row>
    <row r="4869" spans="1:25" s="167" customFormat="1" ht="15">
      <c r="A4869" s="10" t="s">
        <v>9101</v>
      </c>
      <c r="B4869" s="10"/>
      <c r="C4869" s="61" t="s">
        <v>9143</v>
      </c>
      <c r="D4869" s="10"/>
      <c r="E4869" s="61" t="s">
        <v>371</v>
      </c>
      <c r="F4869" s="167" t="s">
        <v>473</v>
      </c>
      <c r="G4869" s="61" t="s">
        <v>9274</v>
      </c>
      <c r="H4869" s="62" t="s">
        <v>93</v>
      </c>
      <c r="I4869" s="62" t="s">
        <v>8671</v>
      </c>
      <c r="J4869" s="63" t="str">
        <f t="shared" si="380"/>
        <v>IC.IT.272609</v>
      </c>
      <c r="K4869" s="61" t="s">
        <v>12175</v>
      </c>
      <c r="L4869" s="167" t="str">
        <f t="shared" si="381"/>
        <v xml:space="preserve">  Unable to assess</v>
      </c>
      <c r="M4869" s="168" t="str">
        <f t="shared" si="382"/>
        <v>PI.IC.IT.272609.01</v>
      </c>
      <c r="N4869" s="168"/>
      <c r="O4869" s="168" t="str">
        <f t="shared" si="383"/>
        <v>PH.IC.IT.272609.01</v>
      </c>
      <c r="Q4869" s="168" t="str">
        <f t="shared" si="384"/>
        <v>CL.IC.IT.272609.01</v>
      </c>
      <c r="R4869" s="167" t="s">
        <v>12278</v>
      </c>
      <c r="S4869" s="167">
        <v>159</v>
      </c>
    </row>
    <row r="4870" spans="1:25" s="167" customFormat="1" ht="15">
      <c r="A4870" s="10" t="s">
        <v>9101</v>
      </c>
      <c r="B4870" s="10"/>
      <c r="C4870" s="61" t="s">
        <v>9143</v>
      </c>
      <c r="D4870" s="10"/>
      <c r="E4870" s="61" t="s">
        <v>371</v>
      </c>
      <c r="F4870" s="167" t="s">
        <v>473</v>
      </c>
      <c r="G4870" s="61" t="s">
        <v>2397</v>
      </c>
      <c r="H4870" s="62" t="s">
        <v>2516</v>
      </c>
      <c r="I4870" s="62" t="s">
        <v>2271</v>
      </c>
      <c r="J4870" s="63" t="str">
        <f t="shared" si="380"/>
        <v>IC.IT.272610</v>
      </c>
      <c r="K4870" s="61" t="s">
        <v>12175</v>
      </c>
      <c r="L4870" s="167" t="str">
        <f t="shared" si="381"/>
        <v>Other, Specify:</v>
      </c>
      <c r="M4870" s="168" t="str">
        <f t="shared" si="382"/>
        <v>PI.IC.IT.272610.01</v>
      </c>
      <c r="N4870" s="168"/>
      <c r="O4870" s="168" t="str">
        <f t="shared" si="383"/>
        <v>PH.IC.IT.272610.01</v>
      </c>
      <c r="Q4870" s="168" t="str">
        <f t="shared" si="384"/>
        <v>CL.IC.IT.272610.01</v>
      </c>
      <c r="X4870" s="167" t="s">
        <v>2515</v>
      </c>
      <c r="Y4870" s="167">
        <v>971</v>
      </c>
    </row>
    <row r="4871" spans="1:25" s="167" customFormat="1" ht="15">
      <c r="A4871" s="167" t="s">
        <v>9344</v>
      </c>
      <c r="C4871" s="61" t="s">
        <v>9143</v>
      </c>
      <c r="D4871" s="167" t="s">
        <v>8941</v>
      </c>
      <c r="E4871" s="61" t="s">
        <v>7686</v>
      </c>
      <c r="F4871" s="167" t="s">
        <v>474</v>
      </c>
      <c r="G4871" s="167" t="s">
        <v>9514</v>
      </c>
      <c r="H4871" s="62" t="s">
        <v>11848</v>
      </c>
      <c r="I4871" s="167" t="s">
        <v>10532</v>
      </c>
      <c r="J4871" s="63" t="str">
        <f t="shared" si="380"/>
        <v>IC.IT.272701</v>
      </c>
      <c r="K4871" s="61" t="s">
        <v>1702</v>
      </c>
      <c r="L4871" s="167" t="str">
        <f t="shared" si="381"/>
        <v xml:space="preserve">      Within normal limits</v>
      </c>
      <c r="M4871" s="168" t="str">
        <f t="shared" si="382"/>
        <v>PI.IC.IT.272701.01</v>
      </c>
      <c r="N4871" s="168"/>
      <c r="O4871" s="168" t="str">
        <f t="shared" si="383"/>
        <v>PH.IC.IT.272701.01</v>
      </c>
      <c r="Q4871" s="168" t="str">
        <f t="shared" si="384"/>
        <v>CL.IC.IT.272701.01</v>
      </c>
    </row>
    <row r="4872" spans="1:25" s="167" customFormat="1" ht="15">
      <c r="A4872" s="167" t="s">
        <v>9344</v>
      </c>
      <c r="C4872" s="61" t="s">
        <v>9143</v>
      </c>
      <c r="E4872" s="61" t="s">
        <v>7686</v>
      </c>
      <c r="F4872" s="167" t="s">
        <v>474</v>
      </c>
      <c r="G4872" s="167" t="s">
        <v>8816</v>
      </c>
      <c r="H4872" s="62" t="s">
        <v>12030</v>
      </c>
      <c r="I4872" s="167" t="s">
        <v>10908</v>
      </c>
      <c r="J4872" s="63" t="str">
        <f t="shared" si="380"/>
        <v>IC.IT.272702</v>
      </c>
      <c r="K4872" s="61" t="s">
        <v>1702</v>
      </c>
      <c r="L4872" s="167" t="str">
        <f t="shared" si="381"/>
        <v xml:space="preserve">      Maceration</v>
      </c>
      <c r="M4872" s="168" t="str">
        <f t="shared" si="382"/>
        <v>PI.IC.IT.272702.01</v>
      </c>
      <c r="N4872" s="168"/>
      <c r="O4872" s="168" t="str">
        <f t="shared" si="383"/>
        <v>PH.IC.IT.272702.01</v>
      </c>
      <c r="Q4872" s="168" t="str">
        <f t="shared" si="384"/>
        <v>CL.IC.IT.272702.01</v>
      </c>
    </row>
    <row r="4873" spans="1:25" s="167" customFormat="1" ht="15">
      <c r="A4873" s="167" t="s">
        <v>9344</v>
      </c>
      <c r="C4873" s="61" t="s">
        <v>9143</v>
      </c>
      <c r="E4873" s="61" t="s">
        <v>7686</v>
      </c>
      <c r="F4873" s="167" t="s">
        <v>474</v>
      </c>
      <c r="G4873" s="167" t="s">
        <v>9662</v>
      </c>
      <c r="H4873" s="62" t="s">
        <v>12032</v>
      </c>
      <c r="I4873" s="167" t="s">
        <v>11790</v>
      </c>
      <c r="J4873" s="63" t="str">
        <f t="shared" si="380"/>
        <v>IC.IT.272703</v>
      </c>
      <c r="K4873" s="61" t="s">
        <v>1702</v>
      </c>
      <c r="L4873" s="167" t="str">
        <f t="shared" si="381"/>
        <v xml:space="preserve">      Erythema</v>
      </c>
      <c r="M4873" s="168" t="str">
        <f t="shared" si="382"/>
        <v>PI.IC.IT.272703.01</v>
      </c>
      <c r="N4873" s="168"/>
      <c r="O4873" s="168" t="str">
        <f t="shared" si="383"/>
        <v>PH.IC.IT.272703.01</v>
      </c>
      <c r="Q4873" s="168" t="str">
        <f t="shared" si="384"/>
        <v>CL.IC.IT.272703.01</v>
      </c>
    </row>
    <row r="4874" spans="1:25" s="167" customFormat="1" ht="15">
      <c r="A4874" s="167" t="s">
        <v>9344</v>
      </c>
      <c r="C4874" s="61" t="s">
        <v>9143</v>
      </c>
      <c r="E4874" s="61" t="s">
        <v>7686</v>
      </c>
      <c r="F4874" s="167" t="s">
        <v>474</v>
      </c>
      <c r="G4874" s="167" t="s">
        <v>8817</v>
      </c>
      <c r="H4874" s="62" t="s">
        <v>12028</v>
      </c>
      <c r="I4874" s="167" t="s">
        <v>8818</v>
      </c>
      <c r="J4874" s="63" t="str">
        <f t="shared" si="380"/>
        <v>IC.IT.272704</v>
      </c>
      <c r="K4874" s="61" t="s">
        <v>1702</v>
      </c>
      <c r="L4874" s="167" t="str">
        <f t="shared" si="381"/>
        <v xml:space="preserve">      Induration</v>
      </c>
      <c r="M4874" s="168" t="str">
        <f t="shared" si="382"/>
        <v>PI.IC.IT.272704.01</v>
      </c>
      <c r="N4874" s="168"/>
      <c r="O4874" s="168" t="str">
        <f t="shared" si="383"/>
        <v>PH.IC.IT.272704.01</v>
      </c>
      <c r="Q4874" s="168" t="str">
        <f t="shared" si="384"/>
        <v>CL.IC.IT.272704.01</v>
      </c>
    </row>
    <row r="4875" spans="1:25" s="167" customFormat="1" ht="15">
      <c r="A4875" s="167" t="s">
        <v>9344</v>
      </c>
      <c r="C4875" s="61" t="s">
        <v>9143</v>
      </c>
      <c r="E4875" s="61" t="s">
        <v>7686</v>
      </c>
      <c r="F4875" s="167" t="s">
        <v>474</v>
      </c>
      <c r="G4875" s="167" t="s">
        <v>11799</v>
      </c>
      <c r="H4875" s="62" t="s">
        <v>12210</v>
      </c>
      <c r="I4875" s="167" t="s">
        <v>11800</v>
      </c>
      <c r="J4875" s="63" t="str">
        <f t="shared" si="380"/>
        <v>IC.IT.272705</v>
      </c>
      <c r="K4875" s="61" t="s">
        <v>1702</v>
      </c>
      <c r="L4875" s="167" t="str">
        <f t="shared" si="381"/>
        <v xml:space="preserve">     Swelling</v>
      </c>
      <c r="M4875" s="168" t="str">
        <f t="shared" si="382"/>
        <v>PI.IC.IT.272705.01</v>
      </c>
      <c r="N4875" s="168"/>
      <c r="O4875" s="168" t="str">
        <f t="shared" si="383"/>
        <v>PH.IC.IT.272705.01</v>
      </c>
      <c r="Q4875" s="168" t="str">
        <f t="shared" si="384"/>
        <v>CL.IC.IT.272705.01</v>
      </c>
    </row>
    <row r="4876" spans="1:25" s="167" customFormat="1" ht="15">
      <c r="A4876" s="167" t="s">
        <v>9344</v>
      </c>
      <c r="C4876" s="61" t="s">
        <v>9143</v>
      </c>
      <c r="E4876" s="61" t="s">
        <v>7686</v>
      </c>
      <c r="F4876" s="167" t="s">
        <v>474</v>
      </c>
      <c r="G4876" s="167" t="s">
        <v>9665</v>
      </c>
      <c r="H4876" s="62" t="s">
        <v>12212</v>
      </c>
      <c r="I4876" s="167" t="s">
        <v>12437</v>
      </c>
      <c r="J4876" s="63" t="str">
        <f t="shared" si="380"/>
        <v>IC.IT.272706</v>
      </c>
      <c r="K4876" s="61" t="s">
        <v>1702</v>
      </c>
      <c r="L4876" s="167" t="str">
        <f t="shared" si="381"/>
        <v xml:space="preserve">      Other: specify</v>
      </c>
      <c r="M4876" s="168" t="str">
        <f t="shared" si="382"/>
        <v>PI.IC.IT.272706.01</v>
      </c>
      <c r="N4876" s="168"/>
      <c r="O4876" s="168" t="str">
        <f t="shared" si="383"/>
        <v>PH.IC.IT.272706.01</v>
      </c>
      <c r="Q4876" s="168" t="str">
        <f t="shared" si="384"/>
        <v>CL.IC.IT.272706.01</v>
      </c>
    </row>
    <row r="4877" spans="1:25" s="167" customFormat="1" ht="15">
      <c r="A4877" s="167" t="s">
        <v>9344</v>
      </c>
      <c r="C4877" s="61" t="s">
        <v>9143</v>
      </c>
      <c r="D4877" s="167" t="s">
        <v>8819</v>
      </c>
      <c r="E4877" s="61" t="s">
        <v>745</v>
      </c>
      <c r="F4877" s="167" t="s">
        <v>474</v>
      </c>
      <c r="G4877" s="167" t="s">
        <v>10806</v>
      </c>
      <c r="H4877" s="62" t="s">
        <v>11848</v>
      </c>
      <c r="I4877" s="167" t="s">
        <v>11753</v>
      </c>
      <c r="J4877" s="63" t="str">
        <f t="shared" si="380"/>
        <v>IC.IT.272801</v>
      </c>
      <c r="K4877" s="61" t="s">
        <v>1702</v>
      </c>
      <c r="L4877" s="167" t="str">
        <f t="shared" si="381"/>
        <v xml:space="preserve">     Unchanged</v>
      </c>
      <c r="M4877" s="168" t="str">
        <f t="shared" si="382"/>
        <v>PI.IC.IT.272801.01</v>
      </c>
      <c r="N4877" s="168"/>
      <c r="O4877" s="168" t="str">
        <f t="shared" si="383"/>
        <v>PH.IC.IT.272801.01</v>
      </c>
      <c r="Q4877" s="168" t="str">
        <f t="shared" si="384"/>
        <v>CL.IC.IT.272801.01</v>
      </c>
    </row>
    <row r="4878" spans="1:25" s="167" customFormat="1" ht="15">
      <c r="A4878" s="167" t="s">
        <v>9344</v>
      </c>
      <c r="C4878" s="61" t="s">
        <v>9143</v>
      </c>
      <c r="E4878" s="61" t="s">
        <v>745</v>
      </c>
      <c r="F4878" s="167" t="s">
        <v>474</v>
      </c>
      <c r="G4878" s="167" t="s">
        <v>9668</v>
      </c>
      <c r="H4878" s="62" t="s">
        <v>12030</v>
      </c>
      <c r="I4878" s="167" t="s">
        <v>11752</v>
      </c>
      <c r="J4878" s="63" t="str">
        <f t="shared" si="380"/>
        <v>IC.IT.272802</v>
      </c>
      <c r="K4878" s="61" t="s">
        <v>1702</v>
      </c>
      <c r="L4878" s="167" t="str">
        <f t="shared" si="381"/>
        <v xml:space="preserve">      Decreasing</v>
      </c>
      <c r="M4878" s="168" t="str">
        <f t="shared" si="382"/>
        <v>PI.IC.IT.272802.01</v>
      </c>
      <c r="N4878" s="168"/>
      <c r="O4878" s="168" t="str">
        <f t="shared" si="383"/>
        <v>PH.IC.IT.272802.01</v>
      </c>
      <c r="Q4878" s="168" t="str">
        <f t="shared" si="384"/>
        <v>CL.IC.IT.272802.01</v>
      </c>
    </row>
    <row r="4879" spans="1:25" s="167" customFormat="1" ht="15">
      <c r="A4879" s="167" t="s">
        <v>9344</v>
      </c>
      <c r="C4879" s="61" t="s">
        <v>9143</v>
      </c>
      <c r="E4879" s="61" t="s">
        <v>745</v>
      </c>
      <c r="F4879" s="167" t="s">
        <v>474</v>
      </c>
      <c r="G4879" s="167" t="s">
        <v>9388</v>
      </c>
      <c r="H4879" s="62" t="s">
        <v>12032</v>
      </c>
      <c r="I4879" s="167" t="s">
        <v>11583</v>
      </c>
      <c r="J4879" s="63" t="str">
        <f t="shared" si="380"/>
        <v>IC.IT.272803</v>
      </c>
      <c r="K4879" s="61" t="s">
        <v>1702</v>
      </c>
      <c r="L4879" s="167" t="str">
        <f t="shared" si="381"/>
        <v xml:space="preserve">      Increasing</v>
      </c>
      <c r="M4879" s="168" t="str">
        <f t="shared" si="382"/>
        <v>PI.IC.IT.272803.01</v>
      </c>
      <c r="N4879" s="168"/>
      <c r="O4879" s="168" t="str">
        <f t="shared" si="383"/>
        <v>PH.IC.IT.272803.01</v>
      </c>
      <c r="Q4879" s="168" t="str">
        <f t="shared" si="384"/>
        <v>CL.IC.IT.272803.01</v>
      </c>
    </row>
    <row r="4880" spans="1:25" s="167" customFormat="1" ht="15">
      <c r="A4880" s="167" t="s">
        <v>9344</v>
      </c>
      <c r="C4880" s="61" t="s">
        <v>9143</v>
      </c>
      <c r="D4880" s="167" t="s">
        <v>8396</v>
      </c>
      <c r="E4880" s="61" t="s">
        <v>7532</v>
      </c>
      <c r="F4880" s="167" t="s">
        <v>474</v>
      </c>
      <c r="G4880" s="167" t="s">
        <v>8246</v>
      </c>
      <c r="H4880" s="62" t="s">
        <v>11848</v>
      </c>
      <c r="I4880" s="167" t="s">
        <v>11474</v>
      </c>
      <c r="J4880" s="63" t="str">
        <f t="shared" si="380"/>
        <v>IC.IT.272901</v>
      </c>
      <c r="K4880" s="61" t="s">
        <v>1702</v>
      </c>
      <c r="L4880" s="167" t="str">
        <f t="shared" si="381"/>
        <v xml:space="preserve">      Consistent with Body Temperature</v>
      </c>
      <c r="M4880" s="168" t="str">
        <f t="shared" si="382"/>
        <v>PI.IC.IT.272901.01</v>
      </c>
      <c r="N4880" s="168"/>
      <c r="O4880" s="168" t="str">
        <f t="shared" si="383"/>
        <v>PH.IC.IT.272901.01</v>
      </c>
      <c r="Q4880" s="168" t="str">
        <f t="shared" si="384"/>
        <v>CL.IC.IT.272901.01</v>
      </c>
    </row>
    <row r="4881" spans="1:17" s="167" customFormat="1" ht="15">
      <c r="A4881" s="167" t="s">
        <v>9344</v>
      </c>
      <c r="C4881" s="61" t="s">
        <v>9143</v>
      </c>
      <c r="E4881" s="61" t="s">
        <v>7532</v>
      </c>
      <c r="F4881" s="167" t="s">
        <v>474</v>
      </c>
      <c r="G4881" s="167" t="s">
        <v>8529</v>
      </c>
      <c r="H4881" s="62" t="s">
        <v>12030</v>
      </c>
      <c r="I4881" s="167" t="s">
        <v>11504</v>
      </c>
      <c r="J4881" s="63" t="str">
        <f t="shared" si="380"/>
        <v>IC.IT.272902</v>
      </c>
      <c r="K4881" s="61" t="s">
        <v>1702</v>
      </c>
      <c r="L4881" s="167" t="str">
        <f t="shared" si="381"/>
        <v xml:space="preserve">      Warmer than Body Temperature</v>
      </c>
      <c r="M4881" s="168" t="str">
        <f t="shared" si="382"/>
        <v>PI.IC.IT.272902.01</v>
      </c>
      <c r="N4881" s="168"/>
      <c r="O4881" s="168" t="str">
        <f t="shared" si="383"/>
        <v>PH.IC.IT.272902.01</v>
      </c>
      <c r="Q4881" s="168" t="str">
        <f t="shared" si="384"/>
        <v>CL.IC.IT.272902.01</v>
      </c>
    </row>
    <row r="4882" spans="1:17" s="167" customFormat="1" ht="15">
      <c r="A4882" s="167" t="s">
        <v>9344</v>
      </c>
      <c r="C4882" s="61" t="s">
        <v>9143</v>
      </c>
      <c r="E4882" s="61" t="s">
        <v>7532</v>
      </c>
      <c r="F4882" s="167" t="s">
        <v>474</v>
      </c>
      <c r="G4882" s="167" t="s">
        <v>8397</v>
      </c>
      <c r="H4882" s="62" t="s">
        <v>12032</v>
      </c>
      <c r="I4882" s="167" t="s">
        <v>11506</v>
      </c>
      <c r="J4882" s="63" t="str">
        <f t="shared" si="380"/>
        <v>IC.IT.272903</v>
      </c>
      <c r="K4882" s="61" t="s">
        <v>1702</v>
      </c>
      <c r="L4882" s="167" t="str">
        <f t="shared" si="381"/>
        <v xml:space="preserve">      Warmer than Opposite Body Part</v>
      </c>
      <c r="M4882" s="168" t="str">
        <f t="shared" si="382"/>
        <v>PI.IC.IT.272903.01</v>
      </c>
      <c r="N4882" s="168"/>
      <c r="O4882" s="168" t="str">
        <f t="shared" si="383"/>
        <v>PH.IC.IT.272903.01</v>
      </c>
      <c r="Q4882" s="168" t="str">
        <f t="shared" si="384"/>
        <v>CL.IC.IT.272903.01</v>
      </c>
    </row>
    <row r="4883" spans="1:17" s="167" customFormat="1" ht="15">
      <c r="A4883" s="167" t="s">
        <v>9344</v>
      </c>
      <c r="C4883" s="61" t="s">
        <v>9143</v>
      </c>
      <c r="E4883" s="61" t="s">
        <v>7532</v>
      </c>
      <c r="F4883" s="167" t="s">
        <v>474</v>
      </c>
      <c r="G4883" s="167" t="s">
        <v>8646</v>
      </c>
      <c r="H4883" s="62" t="s">
        <v>12028</v>
      </c>
      <c r="I4883" s="167" t="s">
        <v>11508</v>
      </c>
      <c r="J4883" s="63" t="str">
        <f t="shared" si="380"/>
        <v>IC.IT.272904</v>
      </c>
      <c r="K4883" s="61" t="s">
        <v>1702</v>
      </c>
      <c r="L4883" s="167" t="str">
        <f t="shared" si="381"/>
        <v xml:space="preserve">      Cooler than Body Temperature</v>
      </c>
      <c r="M4883" s="168" t="str">
        <f t="shared" si="382"/>
        <v>PI.IC.IT.272904.01</v>
      </c>
      <c r="N4883" s="168"/>
      <c r="O4883" s="168" t="str">
        <f t="shared" si="383"/>
        <v>PH.IC.IT.272904.01</v>
      </c>
      <c r="Q4883" s="168" t="str">
        <f t="shared" si="384"/>
        <v>CL.IC.IT.272904.01</v>
      </c>
    </row>
    <row r="4884" spans="1:17" s="167" customFormat="1" ht="15">
      <c r="A4884" s="167" t="s">
        <v>9344</v>
      </c>
      <c r="C4884" s="61" t="s">
        <v>9143</v>
      </c>
      <c r="E4884" s="61" t="s">
        <v>7532</v>
      </c>
      <c r="F4884" s="167" t="s">
        <v>474</v>
      </c>
      <c r="G4884" s="167" t="s">
        <v>8647</v>
      </c>
      <c r="H4884" s="62" t="s">
        <v>12210</v>
      </c>
      <c r="I4884" s="167" t="s">
        <v>11510</v>
      </c>
      <c r="J4884" s="63" t="str">
        <f t="shared" si="380"/>
        <v>IC.IT.272905</v>
      </c>
      <c r="K4884" s="61" t="s">
        <v>1702</v>
      </c>
      <c r="L4884" s="167" t="str">
        <f t="shared" si="381"/>
        <v xml:space="preserve">      Cooler than Opposite Body Part</v>
      </c>
      <c r="M4884" s="168" t="str">
        <f t="shared" si="382"/>
        <v>PI.IC.IT.272905.01</v>
      </c>
      <c r="N4884" s="168"/>
      <c r="O4884" s="168" t="str">
        <f t="shared" si="383"/>
        <v>PH.IC.IT.272905.01</v>
      </c>
      <c r="Q4884" s="168" t="str">
        <f t="shared" si="384"/>
        <v>CL.IC.IT.272905.01</v>
      </c>
    </row>
    <row r="4885" spans="1:17" s="167" customFormat="1" ht="15">
      <c r="A4885" s="167" t="s">
        <v>9344</v>
      </c>
      <c r="C4885" s="61" t="s">
        <v>9143</v>
      </c>
      <c r="D4885" s="167" t="s">
        <v>8285</v>
      </c>
      <c r="E4885" s="61" t="s">
        <v>7537</v>
      </c>
      <c r="F4885" s="167" t="s">
        <v>475</v>
      </c>
      <c r="G4885" s="167" t="s">
        <v>13467</v>
      </c>
      <c r="H4885" s="62" t="s">
        <v>11848</v>
      </c>
      <c r="I4885" s="167" t="s">
        <v>8649</v>
      </c>
      <c r="J4885" s="63" t="str">
        <f t="shared" si="380"/>
        <v>IC.IT.273001</v>
      </c>
      <c r="K4885" s="61" t="s">
        <v>1702</v>
      </c>
      <c r="L4885" s="167" t="str">
        <f t="shared" si="381"/>
        <v xml:space="preserve">      Pressure Ulcer:  </v>
      </c>
      <c r="M4885" s="168" t="str">
        <f t="shared" si="382"/>
        <v>PI.IC.IT.273001.01</v>
      </c>
      <c r="N4885" s="168"/>
      <c r="O4885" s="168" t="str">
        <f t="shared" si="383"/>
        <v>PH.IC.IT.273001.01</v>
      </c>
      <c r="Q4885" s="168" t="str">
        <f t="shared" si="384"/>
        <v>CL.IC.IT.273001.01</v>
      </c>
    </row>
    <row r="4886" spans="1:17" s="167" customFormat="1" ht="15">
      <c r="A4886" s="167" t="s">
        <v>9344</v>
      </c>
      <c r="C4886" s="61" t="s">
        <v>9143</v>
      </c>
      <c r="E4886" s="61" t="s">
        <v>7537</v>
      </c>
      <c r="F4886" s="167" t="s">
        <v>475</v>
      </c>
      <c r="G4886" s="167" t="s">
        <v>8650</v>
      </c>
      <c r="H4886" s="62" t="s">
        <v>12030</v>
      </c>
      <c r="I4886" s="167" t="s">
        <v>9999</v>
      </c>
      <c r="J4886" s="63" t="str">
        <f t="shared" si="380"/>
        <v>IC.IT.273002</v>
      </c>
      <c r="K4886" s="61" t="s">
        <v>1702</v>
      </c>
      <c r="L4886" s="167" t="str">
        <f t="shared" si="381"/>
        <v xml:space="preserve">      Vascular Lesion Venous:  specify thickness</v>
      </c>
      <c r="M4886" s="168" t="str">
        <f t="shared" si="382"/>
        <v>PI.IC.IT.273002.01</v>
      </c>
      <c r="N4886" s="168"/>
      <c r="O4886" s="168" t="str">
        <f t="shared" si="383"/>
        <v>PH.IC.IT.273002.01</v>
      </c>
      <c r="Q4886" s="168" t="str">
        <f t="shared" si="384"/>
        <v>CL.IC.IT.273002.01</v>
      </c>
    </row>
    <row r="4887" spans="1:17" s="167" customFormat="1" ht="15">
      <c r="A4887" s="167" t="s">
        <v>9344</v>
      </c>
      <c r="C4887" s="61" t="s">
        <v>9143</v>
      </c>
      <c r="E4887" s="61" t="s">
        <v>7537</v>
      </c>
      <c r="F4887" s="167" t="s">
        <v>475</v>
      </c>
      <c r="G4887" s="167" t="s">
        <v>8542</v>
      </c>
      <c r="H4887" s="62" t="s">
        <v>12032</v>
      </c>
      <c r="I4887" s="167" t="s">
        <v>8543</v>
      </c>
      <c r="J4887" s="63" t="str">
        <f t="shared" si="380"/>
        <v>IC.IT.273003</v>
      </c>
      <c r="K4887" s="61" t="s">
        <v>1702</v>
      </c>
      <c r="L4887" s="167" t="str">
        <f t="shared" si="381"/>
        <v xml:space="preserve">      Vascular Lesion Arterial:  specify thickness</v>
      </c>
      <c r="M4887" s="168" t="str">
        <f t="shared" si="382"/>
        <v>PI.IC.IT.273003.01</v>
      </c>
      <c r="N4887" s="168"/>
      <c r="O4887" s="168" t="str">
        <f t="shared" si="383"/>
        <v>PH.IC.IT.273003.01</v>
      </c>
      <c r="Q4887" s="168" t="str">
        <f t="shared" si="384"/>
        <v>CL.IC.IT.273003.01</v>
      </c>
    </row>
    <row r="4888" spans="1:17" s="167" customFormat="1" ht="15">
      <c r="A4888" s="167" t="s">
        <v>9344</v>
      </c>
      <c r="C4888" s="61" t="s">
        <v>9143</v>
      </c>
      <c r="E4888" s="61" t="s">
        <v>7537</v>
      </c>
      <c r="F4888" s="167" t="s">
        <v>475</v>
      </c>
      <c r="G4888" s="167" t="s">
        <v>8544</v>
      </c>
      <c r="H4888" s="62" t="s">
        <v>12028</v>
      </c>
      <c r="I4888" s="167" t="s">
        <v>8545</v>
      </c>
      <c r="J4888" s="63" t="str">
        <f t="shared" si="380"/>
        <v>IC.IT.273004</v>
      </c>
      <c r="K4888" s="61" t="s">
        <v>1702</v>
      </c>
      <c r="L4888" s="167" t="str">
        <f t="shared" si="381"/>
        <v xml:space="preserve">      Diabetic Skin Ulcer:  specify thickness</v>
      </c>
      <c r="M4888" s="168" t="str">
        <f t="shared" si="382"/>
        <v>PI.IC.IT.273004.01</v>
      </c>
      <c r="N4888" s="168"/>
      <c r="O4888" s="168" t="str">
        <f t="shared" si="383"/>
        <v>PH.IC.IT.273004.01</v>
      </c>
      <c r="Q4888" s="168" t="str">
        <f t="shared" si="384"/>
        <v>CL.IC.IT.273004.01</v>
      </c>
    </row>
    <row r="4889" spans="1:17" s="167" customFormat="1" ht="15">
      <c r="A4889" s="167" t="s">
        <v>9344</v>
      </c>
      <c r="C4889" s="61" t="s">
        <v>9143</v>
      </c>
      <c r="E4889" s="61" t="s">
        <v>7537</v>
      </c>
      <c r="F4889" s="167" t="s">
        <v>475</v>
      </c>
      <c r="G4889" s="167" t="s">
        <v>8546</v>
      </c>
      <c r="H4889" s="62" t="s">
        <v>12210</v>
      </c>
      <c r="I4889" s="167" t="s">
        <v>8411</v>
      </c>
      <c r="J4889" s="63" t="str">
        <f t="shared" si="380"/>
        <v>IC.IT.273005</v>
      </c>
      <c r="K4889" s="61" t="s">
        <v>12175</v>
      </c>
      <c r="L4889" s="167" t="str">
        <f t="shared" si="381"/>
        <v xml:space="preserve">      Surgical Wound (non-healing)</v>
      </c>
      <c r="M4889" s="168" t="str">
        <f t="shared" si="382"/>
        <v>PI.IC.IT.273005.01</v>
      </c>
      <c r="N4889" s="168"/>
      <c r="O4889" s="168" t="str">
        <f t="shared" si="383"/>
        <v>PH.IC.IT.273005.01</v>
      </c>
      <c r="Q4889" s="168" t="str">
        <f t="shared" si="384"/>
        <v>CL.IC.IT.273005.01</v>
      </c>
    </row>
    <row r="4890" spans="1:17" s="167" customFormat="1" ht="15">
      <c r="A4890" s="167" t="s">
        <v>9344</v>
      </c>
      <c r="C4890" s="61" t="s">
        <v>9143</v>
      </c>
      <c r="E4890" s="61" t="s">
        <v>7537</v>
      </c>
      <c r="F4890" s="167" t="s">
        <v>475</v>
      </c>
      <c r="G4890" s="167" t="s">
        <v>8549</v>
      </c>
      <c r="H4890" s="62" t="s">
        <v>12212</v>
      </c>
      <c r="I4890" s="167" t="s">
        <v>8554</v>
      </c>
      <c r="J4890" s="63" t="str">
        <f t="shared" si="380"/>
        <v>IC.IT.273006</v>
      </c>
      <c r="K4890" s="61" t="s">
        <v>12175</v>
      </c>
      <c r="L4890" s="167" t="str">
        <f t="shared" si="381"/>
        <v xml:space="preserve">      Skin tear</v>
      </c>
      <c r="M4890" s="168" t="str">
        <f t="shared" si="382"/>
        <v>PI.IC.IT.273006.01</v>
      </c>
      <c r="N4890" s="168"/>
      <c r="O4890" s="168" t="str">
        <f t="shared" si="383"/>
        <v>PH.IC.IT.273006.01</v>
      </c>
      <c r="Q4890" s="168" t="str">
        <f t="shared" si="384"/>
        <v>CL.IC.IT.273006.01</v>
      </c>
    </row>
    <row r="4891" spans="1:17" s="167" customFormat="1" ht="15">
      <c r="A4891" s="167" t="s">
        <v>9344</v>
      </c>
      <c r="C4891" s="61" t="s">
        <v>9143</v>
      </c>
      <c r="E4891" s="61" t="s">
        <v>7537</v>
      </c>
      <c r="F4891" s="167" t="s">
        <v>475</v>
      </c>
      <c r="G4891" s="167" t="s">
        <v>8555</v>
      </c>
      <c r="H4891" s="62" t="s">
        <v>12225</v>
      </c>
      <c r="I4891" s="167" t="s">
        <v>8932</v>
      </c>
      <c r="J4891" s="63" t="str">
        <f t="shared" si="380"/>
        <v>IC.IT.273007</v>
      </c>
      <c r="K4891" s="61" t="s">
        <v>12175</v>
      </c>
      <c r="L4891" s="167" t="str">
        <f t="shared" si="381"/>
        <v xml:space="preserve">      Abrasion</v>
      </c>
      <c r="M4891" s="168" t="str">
        <f t="shared" si="382"/>
        <v>PI.IC.IT.273007.01</v>
      </c>
      <c r="N4891" s="168"/>
      <c r="O4891" s="168" t="str">
        <f t="shared" si="383"/>
        <v>PH.IC.IT.273007.01</v>
      </c>
      <c r="Q4891" s="168" t="str">
        <f t="shared" si="384"/>
        <v>CL.IC.IT.273007.01</v>
      </c>
    </row>
    <row r="4892" spans="1:17" s="167" customFormat="1" ht="15">
      <c r="A4892" s="167" t="s">
        <v>9344</v>
      </c>
      <c r="C4892" s="61" t="s">
        <v>9143</v>
      </c>
      <c r="E4892" s="61" t="s">
        <v>7537</v>
      </c>
      <c r="F4892" s="167" t="s">
        <v>475</v>
      </c>
      <c r="G4892" s="167" t="s">
        <v>8936</v>
      </c>
      <c r="H4892" s="62" t="s">
        <v>11638</v>
      </c>
      <c r="I4892" s="167" t="s">
        <v>8933</v>
      </c>
      <c r="J4892" s="63" t="str">
        <f t="shared" si="380"/>
        <v>IC.IT.273008</v>
      </c>
      <c r="K4892" s="61" t="s">
        <v>12175</v>
      </c>
      <c r="L4892" s="167" t="str">
        <f t="shared" si="381"/>
        <v xml:space="preserve">      Blister (not over bony prominence)</v>
      </c>
      <c r="M4892" s="168" t="str">
        <f t="shared" si="382"/>
        <v>PI.IC.IT.273008.01</v>
      </c>
      <c r="N4892" s="168"/>
      <c r="O4892" s="168" t="str">
        <f t="shared" si="383"/>
        <v>PH.IC.IT.273008.01</v>
      </c>
      <c r="Q4892" s="168" t="str">
        <f t="shared" si="384"/>
        <v>CL.IC.IT.273008.01</v>
      </c>
    </row>
    <row r="4893" spans="1:17" s="167" customFormat="1" ht="15">
      <c r="A4893" s="167" t="s">
        <v>9344</v>
      </c>
      <c r="C4893" s="61" t="s">
        <v>9143</v>
      </c>
      <c r="E4893" s="61" t="s">
        <v>7537</v>
      </c>
      <c r="F4893" s="167" t="s">
        <v>475</v>
      </c>
      <c r="G4893" s="167" t="s">
        <v>8937</v>
      </c>
      <c r="H4893" s="62" t="s">
        <v>11639</v>
      </c>
      <c r="I4893" s="167" t="s">
        <v>8938</v>
      </c>
      <c r="J4893" s="63" t="str">
        <f t="shared" si="380"/>
        <v>IC.IT.273009</v>
      </c>
      <c r="K4893" s="61" t="s">
        <v>12175</v>
      </c>
      <c r="L4893" s="167" t="str">
        <f t="shared" si="381"/>
        <v xml:space="preserve">      Cellulitus</v>
      </c>
      <c r="M4893" s="168" t="str">
        <f t="shared" si="382"/>
        <v>PI.IC.IT.273009.01</v>
      </c>
      <c r="N4893" s="168"/>
      <c r="O4893" s="168" t="str">
        <f t="shared" si="383"/>
        <v>PH.IC.IT.273009.01</v>
      </c>
      <c r="Q4893" s="168" t="str">
        <f t="shared" si="384"/>
        <v>CL.IC.IT.273009.01</v>
      </c>
    </row>
    <row r="4894" spans="1:17" s="167" customFormat="1" ht="15">
      <c r="A4894" s="167" t="s">
        <v>9344</v>
      </c>
      <c r="C4894" s="61" t="s">
        <v>9143</v>
      </c>
      <c r="E4894" s="61" t="s">
        <v>7537</v>
      </c>
      <c r="F4894" s="167" t="s">
        <v>475</v>
      </c>
      <c r="G4894" s="167" t="s">
        <v>8939</v>
      </c>
      <c r="H4894" s="62" t="s">
        <v>11829</v>
      </c>
      <c r="I4894" s="167" t="s">
        <v>10320</v>
      </c>
      <c r="J4894" s="63" t="str">
        <f t="shared" si="380"/>
        <v>IC.IT.273010</v>
      </c>
      <c r="K4894" s="61" t="s">
        <v>12175</v>
      </c>
      <c r="L4894" s="167" t="str">
        <f t="shared" si="381"/>
        <v xml:space="preserve">      Rash</v>
      </c>
      <c r="M4894" s="168" t="str">
        <f t="shared" si="382"/>
        <v>PI.IC.IT.273010.01</v>
      </c>
      <c r="N4894" s="168"/>
      <c r="O4894" s="168" t="str">
        <f t="shared" si="383"/>
        <v>PH.IC.IT.273010.01</v>
      </c>
      <c r="Q4894" s="168" t="str">
        <f t="shared" si="384"/>
        <v>CL.IC.IT.273010.01</v>
      </c>
    </row>
    <row r="4895" spans="1:17" s="167" customFormat="1" ht="15">
      <c r="A4895" s="167" t="s">
        <v>9344</v>
      </c>
      <c r="C4895" s="61" t="s">
        <v>9143</v>
      </c>
      <c r="E4895" s="61" t="s">
        <v>7537</v>
      </c>
      <c r="F4895" s="167" t="s">
        <v>475</v>
      </c>
      <c r="G4895" s="167" t="s">
        <v>8940</v>
      </c>
      <c r="H4895" s="62" t="s">
        <v>12099</v>
      </c>
      <c r="I4895" s="167" t="s">
        <v>8695</v>
      </c>
      <c r="J4895" s="63" t="str">
        <f t="shared" si="380"/>
        <v>IC.IT.273011</v>
      </c>
      <c r="K4895" s="61" t="s">
        <v>1702</v>
      </c>
      <c r="L4895" s="167" t="str">
        <f t="shared" si="381"/>
        <v xml:space="preserve">      Tape burn</v>
      </c>
      <c r="M4895" s="168" t="str">
        <f t="shared" si="382"/>
        <v>PI.IC.IT.273011.01</v>
      </c>
      <c r="N4895" s="168"/>
      <c r="O4895" s="168" t="str">
        <f t="shared" si="383"/>
        <v>PH.IC.IT.273011.01</v>
      </c>
      <c r="Q4895" s="168" t="str">
        <f t="shared" si="384"/>
        <v>CL.IC.IT.273011.01</v>
      </c>
    </row>
    <row r="4896" spans="1:17" s="167" customFormat="1" ht="15">
      <c r="A4896" s="167" t="s">
        <v>9344</v>
      </c>
      <c r="C4896" s="61" t="s">
        <v>9143</v>
      </c>
      <c r="E4896" s="61" t="s">
        <v>7537</v>
      </c>
      <c r="F4896" s="167" t="s">
        <v>475</v>
      </c>
      <c r="G4896" s="167" t="s">
        <v>8696</v>
      </c>
      <c r="H4896" s="62" t="s">
        <v>12100</v>
      </c>
      <c r="I4896" s="167" t="s">
        <v>12437</v>
      </c>
      <c r="J4896" s="63" t="str">
        <f t="shared" si="380"/>
        <v>IC.IT.273012</v>
      </c>
      <c r="K4896" s="61" t="s">
        <v>1702</v>
      </c>
      <c r="L4896" s="167" t="str">
        <f t="shared" si="381"/>
        <v xml:space="preserve">      Other:  specify</v>
      </c>
      <c r="M4896" s="168" t="str">
        <f t="shared" si="382"/>
        <v>PI.IC.IT.273012.01</v>
      </c>
      <c r="N4896" s="168"/>
      <c r="O4896" s="168" t="str">
        <f t="shared" si="383"/>
        <v>PH.IC.IT.273012.01</v>
      </c>
      <c r="Q4896" s="168" t="str">
        <f t="shared" si="384"/>
        <v>CL.IC.IT.273012.01</v>
      </c>
    </row>
    <row r="4897" spans="1:19" s="167" customFormat="1" ht="15">
      <c r="A4897" s="10" t="s">
        <v>9344</v>
      </c>
      <c r="B4897" s="10"/>
      <c r="C4897" s="61" t="s">
        <v>9143</v>
      </c>
      <c r="E4897" s="61" t="s">
        <v>7537</v>
      </c>
      <c r="F4897" s="167" t="s">
        <v>475</v>
      </c>
      <c r="G4897" s="10" t="s">
        <v>8707</v>
      </c>
      <c r="H4897" s="62" t="s">
        <v>215</v>
      </c>
      <c r="I4897" s="10" t="s">
        <v>8708</v>
      </c>
      <c r="J4897" s="63" t="str">
        <f t="shared" si="380"/>
        <v>IC.IT.273013</v>
      </c>
      <c r="K4897" s="61" t="s">
        <v>1702</v>
      </c>
      <c r="L4897" s="167" t="str">
        <f t="shared" si="381"/>
        <v xml:space="preserve">   Laceration</v>
      </c>
      <c r="M4897" s="168" t="str">
        <f t="shared" si="382"/>
        <v>PI.IC.IT.273013.01</v>
      </c>
      <c r="N4897" s="168"/>
      <c r="O4897" s="168" t="str">
        <f t="shared" si="383"/>
        <v>PH.IC.IT.273013.01</v>
      </c>
      <c r="Q4897" s="168" t="str">
        <f t="shared" si="384"/>
        <v>CL.IC.IT.273013.01</v>
      </c>
      <c r="R4897" s="167" t="s">
        <v>12465</v>
      </c>
      <c r="S4897" s="167">
        <v>795</v>
      </c>
    </row>
    <row r="4898" spans="1:19" s="167" customFormat="1" ht="15">
      <c r="A4898" s="10" t="s">
        <v>9344</v>
      </c>
      <c r="B4898" s="10"/>
      <c r="C4898" s="61" t="s">
        <v>9143</v>
      </c>
      <c r="E4898" s="61" t="s">
        <v>7537</v>
      </c>
      <c r="F4898" s="167" t="s">
        <v>475</v>
      </c>
      <c r="G4898" s="10" t="s">
        <v>8714</v>
      </c>
      <c r="H4898" s="62" t="s">
        <v>4082</v>
      </c>
      <c r="I4898" s="10" t="s">
        <v>8715</v>
      </c>
      <c r="J4898" s="63" t="str">
        <f t="shared" si="380"/>
        <v>IC.IT.273014</v>
      </c>
      <c r="K4898" s="61" t="s">
        <v>12175</v>
      </c>
      <c r="L4898" s="167" t="str">
        <f t="shared" si="381"/>
        <v xml:space="preserve">  Puncture</v>
      </c>
      <c r="M4898" s="168" t="str">
        <f t="shared" si="382"/>
        <v>PI.IC.IT.273014.01</v>
      </c>
      <c r="N4898" s="168"/>
      <c r="O4898" s="168" t="str">
        <f t="shared" si="383"/>
        <v>PH.IC.IT.273014.01</v>
      </c>
      <c r="Q4898" s="168" t="str">
        <f t="shared" si="384"/>
        <v>CL.IC.IT.273014.01</v>
      </c>
      <c r="R4898" s="167" t="s">
        <v>12465</v>
      </c>
      <c r="S4898" s="167">
        <v>796</v>
      </c>
    </row>
    <row r="4899" spans="1:19" s="167" customFormat="1" ht="15">
      <c r="A4899" s="167" t="s">
        <v>9344</v>
      </c>
      <c r="C4899" s="61" t="s">
        <v>9143</v>
      </c>
      <c r="D4899" s="167" t="s">
        <v>8716</v>
      </c>
      <c r="E4899" s="61" t="s">
        <v>7544</v>
      </c>
      <c r="F4899" s="167" t="s">
        <v>475</v>
      </c>
      <c r="G4899" s="167" t="s">
        <v>8865</v>
      </c>
      <c r="H4899" s="62" t="s">
        <v>11848</v>
      </c>
      <c r="I4899" s="167" t="s">
        <v>8988</v>
      </c>
      <c r="J4899" s="63" t="str">
        <f t="shared" si="380"/>
        <v>IC.IT.273101</v>
      </c>
      <c r="K4899" s="61" t="s">
        <v>12175</v>
      </c>
      <c r="L4899" s="167" t="str">
        <f t="shared" si="381"/>
        <v xml:space="preserve">      Partial-thickness (dermis)</v>
      </c>
      <c r="M4899" s="168" t="str">
        <f t="shared" si="382"/>
        <v>PI.IC.IT.273101.01</v>
      </c>
      <c r="N4899" s="168"/>
      <c r="O4899" s="168" t="str">
        <f t="shared" si="383"/>
        <v>PH.IC.IT.273101.01</v>
      </c>
      <c r="Q4899" s="168" t="str">
        <f t="shared" si="384"/>
        <v>CL.IC.IT.273101.01</v>
      </c>
    </row>
    <row r="4900" spans="1:19" s="167" customFormat="1" ht="15">
      <c r="A4900" s="167" t="s">
        <v>9344</v>
      </c>
      <c r="C4900" s="61" t="s">
        <v>9143</v>
      </c>
      <c r="E4900" s="61" t="s">
        <v>7544</v>
      </c>
      <c r="F4900" s="167" t="s">
        <v>475</v>
      </c>
      <c r="G4900" s="167" t="s">
        <v>13171</v>
      </c>
      <c r="H4900" s="62" t="s">
        <v>12030</v>
      </c>
      <c r="I4900" s="167" t="s">
        <v>8989</v>
      </c>
      <c r="J4900" s="63" t="str">
        <f t="shared" si="380"/>
        <v>IC.IT.273102</v>
      </c>
      <c r="K4900" s="61" t="s">
        <v>1702</v>
      </c>
      <c r="L4900" s="167" t="str">
        <f t="shared" si="381"/>
        <v xml:space="preserve">      Full-thickness (subq and beyond) </v>
      </c>
      <c r="M4900" s="168" t="str">
        <f t="shared" si="382"/>
        <v>PI.IC.IT.273102.01</v>
      </c>
      <c r="N4900" s="168"/>
      <c r="O4900" s="168" t="str">
        <f t="shared" si="383"/>
        <v>PH.IC.IT.273102.01</v>
      </c>
      <c r="Q4900" s="168" t="str">
        <f t="shared" si="384"/>
        <v>CL.IC.IT.273102.01</v>
      </c>
    </row>
    <row r="4901" spans="1:19" s="167" customFormat="1" ht="15">
      <c r="A4901" s="167" t="s">
        <v>9344</v>
      </c>
      <c r="C4901" s="61" t="s">
        <v>9143</v>
      </c>
      <c r="D4901" s="167" t="s">
        <v>8990</v>
      </c>
      <c r="E4901" s="61" t="s">
        <v>7547</v>
      </c>
      <c r="F4901" s="167" t="s">
        <v>476</v>
      </c>
      <c r="G4901" s="167" t="s">
        <v>8866</v>
      </c>
      <c r="H4901" s="62" t="s">
        <v>11848</v>
      </c>
      <c r="I4901" s="167" t="s">
        <v>8867</v>
      </c>
      <c r="J4901" s="63" t="str">
        <f t="shared" si="380"/>
        <v>IC.IT.273201</v>
      </c>
      <c r="K4901" s="61" t="s">
        <v>1702</v>
      </c>
      <c r="L4901" s="167" t="str">
        <f t="shared" si="381"/>
        <v xml:space="preserve">      Length (measure head to toe):  specify cm</v>
      </c>
      <c r="M4901" s="168" t="str">
        <f t="shared" si="382"/>
        <v>PI.IC.IT.273201.01</v>
      </c>
      <c r="N4901" s="168"/>
      <c r="O4901" s="168" t="str">
        <f t="shared" si="383"/>
        <v>PH.IC.IT.273201.01</v>
      </c>
      <c r="Q4901" s="168" t="str">
        <f t="shared" si="384"/>
        <v>CL.IC.IT.273201.01</v>
      </c>
    </row>
    <row r="4902" spans="1:19" s="167" customFormat="1" ht="15">
      <c r="A4902" s="167" t="s">
        <v>9344</v>
      </c>
      <c r="C4902" s="61" t="s">
        <v>9143</v>
      </c>
      <c r="E4902" s="61" t="s">
        <v>7547</v>
      </c>
      <c r="F4902" s="167" t="s">
        <v>476</v>
      </c>
      <c r="G4902" s="167" t="s">
        <v>8868</v>
      </c>
      <c r="H4902" s="62" t="s">
        <v>12030</v>
      </c>
      <c r="I4902" s="167" t="s">
        <v>8730</v>
      </c>
      <c r="J4902" s="63" t="str">
        <f t="shared" si="380"/>
        <v>IC.IT.273202</v>
      </c>
      <c r="K4902" s="61" t="s">
        <v>1702</v>
      </c>
      <c r="L4902" s="167" t="str">
        <f t="shared" si="381"/>
        <v xml:space="preserve">      Width (measure hip to hip):  specify cm</v>
      </c>
      <c r="M4902" s="168" t="str">
        <f t="shared" si="382"/>
        <v>PI.IC.IT.273202.01</v>
      </c>
      <c r="N4902" s="168"/>
      <c r="O4902" s="168" t="str">
        <f t="shared" si="383"/>
        <v>PH.IC.IT.273202.01</v>
      </c>
      <c r="Q4902" s="168" t="str">
        <f t="shared" si="384"/>
        <v>CL.IC.IT.273202.01</v>
      </c>
    </row>
    <row r="4903" spans="1:19" s="167" customFormat="1" ht="15">
      <c r="A4903" s="167" t="s">
        <v>9344</v>
      </c>
      <c r="C4903" s="61" t="s">
        <v>9143</v>
      </c>
      <c r="E4903" s="61" t="s">
        <v>7547</v>
      </c>
      <c r="F4903" s="167" t="s">
        <v>476</v>
      </c>
      <c r="G4903" s="167" t="s">
        <v>8731</v>
      </c>
      <c r="H4903" s="62" t="s">
        <v>12032</v>
      </c>
      <c r="I4903" s="167" t="s">
        <v>8604</v>
      </c>
      <c r="J4903" s="63" t="str">
        <f t="shared" si="380"/>
        <v>IC.IT.273203</v>
      </c>
      <c r="K4903" s="61" t="s">
        <v>1702</v>
      </c>
      <c r="L4903" s="167" t="str">
        <f t="shared" si="381"/>
        <v xml:space="preserve">      Depth (measure deepest part):  specify cm</v>
      </c>
      <c r="M4903" s="168" t="str">
        <f t="shared" si="382"/>
        <v>PI.IC.IT.273203.01</v>
      </c>
      <c r="N4903" s="168"/>
      <c r="O4903" s="168" t="str">
        <f t="shared" si="383"/>
        <v>PH.IC.IT.273203.01</v>
      </c>
      <c r="Q4903" s="168" t="str">
        <f t="shared" si="384"/>
        <v>CL.IC.IT.273203.01</v>
      </c>
    </row>
    <row r="4904" spans="1:19" s="167" customFormat="1" ht="15">
      <c r="A4904" s="167" t="s">
        <v>9344</v>
      </c>
      <c r="C4904" s="61" t="s">
        <v>9143</v>
      </c>
      <c r="E4904" s="61" t="s">
        <v>7547</v>
      </c>
      <c r="F4904" s="167" t="s">
        <v>476</v>
      </c>
      <c r="G4904" s="167" t="s">
        <v>8605</v>
      </c>
      <c r="H4904" s="62" t="s">
        <v>12028</v>
      </c>
      <c r="I4904" s="167" t="s">
        <v>12171</v>
      </c>
      <c r="J4904" s="63" t="str">
        <f t="shared" si="380"/>
        <v>IC.IT.273204</v>
      </c>
      <c r="K4904" s="61" t="s">
        <v>1702</v>
      </c>
      <c r="L4904" s="167" t="str">
        <f t="shared" si="381"/>
        <v xml:space="preserve">      N/A (within 7 days): specify date</v>
      </c>
      <c r="M4904" s="168" t="str">
        <f t="shared" si="382"/>
        <v>PI.IC.IT.273204.01</v>
      </c>
      <c r="N4904" s="168"/>
      <c r="O4904" s="168" t="str">
        <f t="shared" si="383"/>
        <v>PH.IC.IT.273204.01</v>
      </c>
      <c r="Q4904" s="168" t="str">
        <f t="shared" si="384"/>
        <v>CL.IC.IT.273204.01</v>
      </c>
    </row>
    <row r="4905" spans="1:19" s="167" customFormat="1" ht="15">
      <c r="A4905" s="167" t="s">
        <v>9344</v>
      </c>
      <c r="C4905" s="61" t="s">
        <v>9143</v>
      </c>
      <c r="E4905" s="61" t="s">
        <v>7547</v>
      </c>
      <c r="F4905" s="167" t="s">
        <v>476</v>
      </c>
      <c r="G4905" s="167" t="s">
        <v>9664</v>
      </c>
      <c r="H4905" s="62" t="s">
        <v>12210</v>
      </c>
      <c r="I4905" s="167" t="s">
        <v>12207</v>
      </c>
      <c r="J4905" s="63" t="str">
        <f t="shared" si="380"/>
        <v>IC.IT.273205</v>
      </c>
      <c r="K4905" s="61" t="s">
        <v>1702</v>
      </c>
      <c r="L4905" s="167" t="str">
        <f t="shared" si="381"/>
        <v xml:space="preserve">      Unable to assess due to dressing</v>
      </c>
      <c r="M4905" s="168" t="str">
        <f t="shared" si="382"/>
        <v>PI.IC.IT.273205.01</v>
      </c>
      <c r="N4905" s="168"/>
      <c r="O4905" s="168" t="str">
        <f t="shared" si="383"/>
        <v>PH.IC.IT.273205.01</v>
      </c>
      <c r="Q4905" s="168" t="str">
        <f t="shared" si="384"/>
        <v>CL.IC.IT.273205.01</v>
      </c>
    </row>
    <row r="4906" spans="1:19" s="167" customFormat="1" ht="15">
      <c r="A4906" s="167" t="s">
        <v>9344</v>
      </c>
      <c r="C4906" s="61" t="s">
        <v>9143</v>
      </c>
      <c r="E4906" s="61" t="s">
        <v>7547</v>
      </c>
      <c r="F4906" s="167" t="s">
        <v>476</v>
      </c>
      <c r="G4906" s="167" t="s">
        <v>9665</v>
      </c>
      <c r="H4906" s="62" t="s">
        <v>12212</v>
      </c>
      <c r="I4906" s="167" t="s">
        <v>12437</v>
      </c>
      <c r="J4906" s="63" t="str">
        <f t="shared" si="380"/>
        <v>IC.IT.273206</v>
      </c>
      <c r="K4906" s="61" t="s">
        <v>1702</v>
      </c>
      <c r="L4906" s="167" t="str">
        <f t="shared" si="381"/>
        <v xml:space="preserve">      Other: specify</v>
      </c>
      <c r="M4906" s="168" t="str">
        <f t="shared" si="382"/>
        <v>PI.IC.IT.273206.01</v>
      </c>
      <c r="N4906" s="168"/>
      <c r="O4906" s="168" t="str">
        <f t="shared" si="383"/>
        <v>PH.IC.IT.273206.01</v>
      </c>
      <c r="Q4906" s="168" t="str">
        <f t="shared" si="384"/>
        <v>CL.IC.IT.273206.01</v>
      </c>
    </row>
    <row r="4907" spans="1:19" s="167" customFormat="1" ht="15">
      <c r="A4907" s="167" t="s">
        <v>9344</v>
      </c>
      <c r="C4907" s="61" t="s">
        <v>9143</v>
      </c>
      <c r="D4907" s="167" t="s">
        <v>491</v>
      </c>
      <c r="E4907" s="61" t="s">
        <v>913</v>
      </c>
      <c r="F4907" s="167" t="s">
        <v>476</v>
      </c>
      <c r="G4907" s="167" t="s">
        <v>8606</v>
      </c>
      <c r="H4907" s="62" t="s">
        <v>11848</v>
      </c>
      <c r="I4907" s="167" t="s">
        <v>8733</v>
      </c>
      <c r="J4907" s="63" t="str">
        <f t="shared" si="380"/>
        <v>IC.IT.273301</v>
      </c>
      <c r="K4907" s="61" t="s">
        <v>1702</v>
      </c>
      <c r="L4907" s="167" t="str">
        <f t="shared" si="381"/>
        <v xml:space="preserve">      Epithelialization (shades of pink): specify %</v>
      </c>
      <c r="M4907" s="168" t="str">
        <f t="shared" si="382"/>
        <v>PI.IC.IT.273301.01</v>
      </c>
      <c r="N4907" s="168"/>
      <c r="O4907" s="168" t="str">
        <f t="shared" si="383"/>
        <v>PH.IC.IT.273301.01</v>
      </c>
      <c r="Q4907" s="168" t="str">
        <f t="shared" si="384"/>
        <v>CL.IC.IT.273301.01</v>
      </c>
    </row>
    <row r="4908" spans="1:19" s="167" customFormat="1" ht="15">
      <c r="A4908" s="167" t="s">
        <v>9344</v>
      </c>
      <c r="C4908" s="61" t="s">
        <v>9143</v>
      </c>
      <c r="E4908" s="61" t="s">
        <v>913</v>
      </c>
      <c r="F4908" s="167" t="s">
        <v>476</v>
      </c>
      <c r="G4908" s="167" t="s">
        <v>8734</v>
      </c>
      <c r="H4908" s="62" t="s">
        <v>12030</v>
      </c>
      <c r="I4908" s="167" t="s">
        <v>8735</v>
      </c>
      <c r="J4908" s="63" t="str">
        <f t="shared" si="380"/>
        <v>IC.IT.273302</v>
      </c>
      <c r="K4908" s="61" t="s">
        <v>1702</v>
      </c>
      <c r="L4908" s="167" t="str">
        <f t="shared" si="381"/>
        <v xml:space="preserve">      Granulation (beefy red):  specify %</v>
      </c>
      <c r="M4908" s="168" t="str">
        <f t="shared" si="382"/>
        <v>PI.IC.IT.273302.01</v>
      </c>
      <c r="N4908" s="168"/>
      <c r="O4908" s="168" t="str">
        <f t="shared" si="383"/>
        <v>PH.IC.IT.273302.01</v>
      </c>
      <c r="Q4908" s="168" t="str">
        <f t="shared" si="384"/>
        <v>CL.IC.IT.273302.01</v>
      </c>
    </row>
    <row r="4909" spans="1:19" s="167" customFormat="1" ht="15">
      <c r="A4909" s="167" t="s">
        <v>9344</v>
      </c>
      <c r="C4909" s="61" t="s">
        <v>9143</v>
      </c>
      <c r="E4909" s="61" t="s">
        <v>913</v>
      </c>
      <c r="F4909" s="167" t="s">
        <v>476</v>
      </c>
      <c r="G4909" s="167" t="s">
        <v>8612</v>
      </c>
      <c r="H4909" s="62" t="s">
        <v>12032</v>
      </c>
      <c r="I4909" s="167" t="s">
        <v>9607</v>
      </c>
      <c r="J4909" s="63" t="str">
        <f t="shared" si="380"/>
        <v>IC.IT.273303</v>
      </c>
      <c r="K4909" s="61" t="s">
        <v>1702</v>
      </c>
      <c r="L4909" s="167" t="str">
        <f t="shared" si="381"/>
        <v xml:space="preserve">      Slough (yellow fibrinous):  specify %</v>
      </c>
      <c r="M4909" s="168" t="str">
        <f t="shared" si="382"/>
        <v>PI.IC.IT.273303.01</v>
      </c>
      <c r="N4909" s="168"/>
      <c r="O4909" s="168" t="str">
        <f t="shared" si="383"/>
        <v>PH.IC.IT.273303.01</v>
      </c>
      <c r="Q4909" s="168" t="str">
        <f t="shared" si="384"/>
        <v>CL.IC.IT.273303.01</v>
      </c>
    </row>
    <row r="4910" spans="1:19" s="167" customFormat="1" ht="15">
      <c r="A4910" s="167" t="s">
        <v>9344</v>
      </c>
      <c r="C4910" s="61" t="s">
        <v>9143</v>
      </c>
      <c r="E4910" s="61" t="s">
        <v>913</v>
      </c>
      <c r="F4910" s="167" t="s">
        <v>476</v>
      </c>
      <c r="G4910" s="167" t="s">
        <v>8858</v>
      </c>
      <c r="H4910" s="62" t="s">
        <v>12028</v>
      </c>
      <c r="I4910" s="167" t="s">
        <v>8859</v>
      </c>
      <c r="J4910" s="63" t="str">
        <f t="shared" si="380"/>
        <v>IC.IT.273304</v>
      </c>
      <c r="K4910" s="61" t="s">
        <v>1702</v>
      </c>
      <c r="L4910" s="167" t="str">
        <f t="shared" si="381"/>
        <v xml:space="preserve">      Eschar (thick leathery black/brown):  specify %</v>
      </c>
      <c r="M4910" s="168" t="str">
        <f t="shared" si="382"/>
        <v>PI.IC.IT.273304.01</v>
      </c>
      <c r="N4910" s="168"/>
      <c r="O4910" s="168" t="str">
        <f t="shared" si="383"/>
        <v>PH.IC.IT.273304.01</v>
      </c>
      <c r="Q4910" s="168" t="str">
        <f t="shared" si="384"/>
        <v>CL.IC.IT.273304.01</v>
      </c>
    </row>
    <row r="4911" spans="1:19" s="167" customFormat="1" ht="15">
      <c r="A4911" s="167" t="s">
        <v>9344</v>
      </c>
      <c r="C4911" s="61" t="s">
        <v>9143</v>
      </c>
      <c r="E4911" s="61" t="s">
        <v>913</v>
      </c>
      <c r="F4911" s="167" t="s">
        <v>476</v>
      </c>
      <c r="G4911" s="167" t="s">
        <v>8587</v>
      </c>
      <c r="H4911" s="62" t="s">
        <v>212</v>
      </c>
      <c r="I4911" s="167" t="s">
        <v>8588</v>
      </c>
      <c r="J4911" s="63" t="str">
        <f t="shared" si="380"/>
        <v>IC.IT.273305</v>
      </c>
      <c r="K4911" s="61" t="s">
        <v>1702</v>
      </c>
      <c r="L4911" s="167" t="str">
        <f t="shared" si="381"/>
        <v xml:space="preserve">      Foreign bodies:  specify</v>
      </c>
      <c r="M4911" s="168" t="str">
        <f t="shared" si="382"/>
        <v>PI.IC.IT.273305.01</v>
      </c>
      <c r="N4911" s="168"/>
      <c r="O4911" s="168" t="str">
        <f t="shared" si="383"/>
        <v>PH.IC.IT.273305.01</v>
      </c>
      <c r="Q4911" s="168" t="str">
        <f t="shared" si="384"/>
        <v>CL.IC.IT.273305.01</v>
      </c>
    </row>
    <row r="4912" spans="1:19" s="167" customFormat="1" ht="15">
      <c r="A4912" s="167" t="s">
        <v>9344</v>
      </c>
      <c r="C4912" s="61" t="s">
        <v>9143</v>
      </c>
      <c r="E4912" s="61" t="s">
        <v>8320</v>
      </c>
      <c r="F4912" s="167" t="s">
        <v>476</v>
      </c>
      <c r="G4912" s="167" t="s">
        <v>8599</v>
      </c>
      <c r="H4912" s="62" t="s">
        <v>11848</v>
      </c>
      <c r="I4912" s="167" t="s">
        <v>11867</v>
      </c>
      <c r="J4912" s="63" t="str">
        <f t="shared" si="380"/>
        <v>IC.IT.273401</v>
      </c>
      <c r="K4912" s="61" t="s">
        <v>1702</v>
      </c>
      <c r="L4912" s="167" t="str">
        <f t="shared" si="381"/>
        <v>Tunneling: enter clock position</v>
      </c>
      <c r="M4912" s="168" t="str">
        <f t="shared" si="382"/>
        <v>PI.IC.IT.273401.01</v>
      </c>
      <c r="N4912" s="168"/>
      <c r="O4912" s="168" t="str">
        <f t="shared" si="383"/>
        <v>PH.IC.IT.273401.01</v>
      </c>
      <c r="Q4912" s="168" t="str">
        <f t="shared" si="384"/>
        <v>CL.IC.IT.273401.01</v>
      </c>
    </row>
    <row r="4913" spans="1:19" s="167" customFormat="1" ht="15">
      <c r="A4913" s="167" t="s">
        <v>9344</v>
      </c>
      <c r="C4913" s="61" t="s">
        <v>9143</v>
      </c>
      <c r="D4913" s="167" t="s">
        <v>8854</v>
      </c>
      <c r="E4913" s="61" t="s">
        <v>8320</v>
      </c>
      <c r="F4913" s="167" t="s">
        <v>476</v>
      </c>
      <c r="G4913" s="167" t="s">
        <v>13172</v>
      </c>
      <c r="H4913" s="62" t="s">
        <v>12030</v>
      </c>
      <c r="I4913" s="167" t="s">
        <v>8321</v>
      </c>
      <c r="J4913" s="63" t="str">
        <f t="shared" si="380"/>
        <v>IC.IT.273402</v>
      </c>
      <c r="K4913" s="61" t="s">
        <v>1702</v>
      </c>
      <c r="L4913" s="167" t="str">
        <f t="shared" si="381"/>
        <v xml:space="preserve">      Indistinct, attached</v>
      </c>
      <c r="M4913" s="168" t="str">
        <f t="shared" si="382"/>
        <v>PI.IC.IT.273402.01</v>
      </c>
      <c r="N4913" s="168"/>
      <c r="O4913" s="168" t="str">
        <f t="shared" si="383"/>
        <v>PH.IC.IT.273402.01</v>
      </c>
      <c r="Q4913" s="168" t="str">
        <f t="shared" si="384"/>
        <v>CL.IC.IT.273402.01</v>
      </c>
    </row>
    <row r="4914" spans="1:19" s="167" customFormat="1" ht="15">
      <c r="A4914" s="167" t="s">
        <v>9344</v>
      </c>
      <c r="C4914" s="61" t="s">
        <v>9143</v>
      </c>
      <c r="E4914" s="61" t="s">
        <v>8320</v>
      </c>
      <c r="F4914" s="167" t="s">
        <v>476</v>
      </c>
      <c r="G4914" s="167" t="s">
        <v>13173</v>
      </c>
      <c r="H4914" s="62" t="s">
        <v>12032</v>
      </c>
      <c r="I4914" s="167" t="s">
        <v>8592</v>
      </c>
      <c r="J4914" s="63" t="str">
        <f t="shared" si="380"/>
        <v>IC.IT.273403</v>
      </c>
      <c r="K4914" s="61" t="s">
        <v>1702</v>
      </c>
      <c r="L4914" s="167" t="str">
        <f t="shared" si="381"/>
        <v xml:space="preserve">      Non attached</v>
      </c>
      <c r="M4914" s="168" t="str">
        <f t="shared" si="382"/>
        <v>PI.IC.IT.273403.01</v>
      </c>
      <c r="N4914" s="168"/>
      <c r="O4914" s="168" t="str">
        <f t="shared" si="383"/>
        <v>PH.IC.IT.273403.01</v>
      </c>
      <c r="Q4914" s="168" t="str">
        <f t="shared" si="384"/>
        <v>CL.IC.IT.273403.01</v>
      </c>
    </row>
    <row r="4915" spans="1:19" s="167" customFormat="1" ht="15">
      <c r="A4915" s="167" t="s">
        <v>9344</v>
      </c>
      <c r="C4915" s="61" t="s">
        <v>9143</v>
      </c>
      <c r="E4915" s="61" t="s">
        <v>8320</v>
      </c>
      <c r="F4915" s="167" t="s">
        <v>476</v>
      </c>
      <c r="G4915" s="167" t="s">
        <v>8593</v>
      </c>
      <c r="H4915" s="62" t="s">
        <v>12028</v>
      </c>
      <c r="I4915" s="167" t="s">
        <v>8594</v>
      </c>
      <c r="J4915" s="63" t="str">
        <f t="shared" si="380"/>
        <v>IC.IT.273404</v>
      </c>
      <c r="K4915" s="61" t="s">
        <v>1702</v>
      </c>
      <c r="L4915" s="167" t="str">
        <f t="shared" si="381"/>
        <v xml:space="preserve">      Tunneling</v>
      </c>
      <c r="M4915" s="168" t="str">
        <f t="shared" si="382"/>
        <v>PI.IC.IT.273404.01</v>
      </c>
      <c r="N4915" s="168"/>
      <c r="O4915" s="168" t="str">
        <f t="shared" si="383"/>
        <v>PH.IC.IT.273404.01</v>
      </c>
      <c r="Q4915" s="168" t="str">
        <f t="shared" si="384"/>
        <v>CL.IC.IT.273404.01</v>
      </c>
    </row>
    <row r="4916" spans="1:19" s="167" customFormat="1" ht="15">
      <c r="A4916" s="167" t="s">
        <v>9344</v>
      </c>
      <c r="C4916" s="61" t="s">
        <v>9143</v>
      </c>
      <c r="E4916" s="61" t="s">
        <v>8320</v>
      </c>
      <c r="F4916" s="167" t="s">
        <v>476</v>
      </c>
      <c r="G4916" s="167" t="s">
        <v>8595</v>
      </c>
      <c r="H4916" s="62" t="s">
        <v>12210</v>
      </c>
      <c r="I4916" s="167" t="s">
        <v>8596</v>
      </c>
      <c r="J4916" s="63" t="str">
        <f t="shared" si="380"/>
        <v>IC.IT.273405</v>
      </c>
      <c r="K4916" s="61" t="s">
        <v>1702</v>
      </c>
      <c r="L4916" s="167" t="str">
        <f t="shared" si="381"/>
        <v xml:space="preserve">      Undermining</v>
      </c>
      <c r="M4916" s="168" t="str">
        <f t="shared" si="382"/>
        <v>PI.IC.IT.273405.01</v>
      </c>
      <c r="N4916" s="168"/>
      <c r="O4916" s="168" t="str">
        <f t="shared" si="383"/>
        <v>PH.IC.IT.273405.01</v>
      </c>
      <c r="Q4916" s="168" t="str">
        <f t="shared" si="384"/>
        <v>CL.IC.IT.273405.01</v>
      </c>
    </row>
    <row r="4917" spans="1:19" s="167" customFormat="1" ht="15">
      <c r="A4917" s="167" t="s">
        <v>9344</v>
      </c>
      <c r="C4917" s="61" t="s">
        <v>9143</v>
      </c>
      <c r="E4917" s="61" t="s">
        <v>8320</v>
      </c>
      <c r="F4917" s="167" t="s">
        <v>476</v>
      </c>
      <c r="G4917" s="167" t="s">
        <v>8597</v>
      </c>
      <c r="H4917" s="62" t="s">
        <v>12212</v>
      </c>
      <c r="I4917" s="167" t="s">
        <v>8598</v>
      </c>
      <c r="J4917" s="63" t="str">
        <f t="shared" si="380"/>
        <v>IC.IT.273406</v>
      </c>
      <c r="K4917" s="61" t="s">
        <v>1702</v>
      </c>
      <c r="L4917" s="167" t="str">
        <f t="shared" si="381"/>
        <v xml:space="preserve">      Rolled</v>
      </c>
      <c r="M4917" s="168" t="str">
        <f t="shared" si="382"/>
        <v>PI.IC.IT.273406.01</v>
      </c>
      <c r="N4917" s="168"/>
      <c r="O4917" s="168" t="str">
        <f t="shared" si="383"/>
        <v>PH.IC.IT.273406.01</v>
      </c>
      <c r="Q4917" s="168" t="str">
        <f t="shared" si="384"/>
        <v>CL.IC.IT.273406.01</v>
      </c>
    </row>
    <row r="4918" spans="1:19" s="167" customFormat="1" ht="15">
      <c r="A4918" s="167" t="s">
        <v>9344</v>
      </c>
      <c r="C4918" s="61" t="s">
        <v>9143</v>
      </c>
      <c r="D4918" s="167" t="s">
        <v>8515</v>
      </c>
      <c r="E4918" s="61" t="s">
        <v>8516</v>
      </c>
      <c r="F4918" s="167" t="s">
        <v>477</v>
      </c>
      <c r="G4918" s="167" t="s">
        <v>8485</v>
      </c>
      <c r="H4918" s="62" t="s">
        <v>11848</v>
      </c>
      <c r="I4918" s="167" t="s">
        <v>10278</v>
      </c>
      <c r="J4918" s="63" t="str">
        <f t="shared" si="380"/>
        <v>IC.IT.273501</v>
      </c>
      <c r="K4918" s="61" t="s">
        <v>1702</v>
      </c>
      <c r="L4918" s="167" t="str">
        <f t="shared" si="381"/>
        <v xml:space="preserve">      Continuous</v>
      </c>
      <c r="M4918" s="168" t="str">
        <f t="shared" si="382"/>
        <v>PI.IC.IT.273501.01</v>
      </c>
      <c r="N4918" s="168"/>
      <c r="O4918" s="168" t="str">
        <f t="shared" si="383"/>
        <v>PH.IC.IT.273501.01</v>
      </c>
      <c r="Q4918" s="168" t="str">
        <f t="shared" si="384"/>
        <v>CL.IC.IT.273501.01</v>
      </c>
    </row>
    <row r="4919" spans="1:19" s="167" customFormat="1" ht="15">
      <c r="A4919" s="167" t="s">
        <v>9344</v>
      </c>
      <c r="C4919" s="61" t="s">
        <v>9143</v>
      </c>
      <c r="E4919" s="61" t="s">
        <v>8516</v>
      </c>
      <c r="F4919" s="167" t="s">
        <v>477</v>
      </c>
      <c r="G4919" s="167" t="s">
        <v>8486</v>
      </c>
      <c r="H4919" s="62" t="s">
        <v>12030</v>
      </c>
      <c r="I4919" s="167" t="s">
        <v>11013</v>
      </c>
      <c r="J4919" s="63" t="str">
        <f t="shared" si="380"/>
        <v>IC.IT.273502</v>
      </c>
      <c r="K4919" s="61" t="s">
        <v>1702</v>
      </c>
      <c r="L4919" s="167" t="str">
        <f t="shared" si="381"/>
        <v xml:space="preserve">      Intermittent</v>
      </c>
      <c r="M4919" s="168" t="str">
        <f t="shared" si="382"/>
        <v>PI.IC.IT.273502.01</v>
      </c>
      <c r="N4919" s="168"/>
      <c r="O4919" s="168" t="str">
        <f t="shared" si="383"/>
        <v>PH.IC.IT.273502.01</v>
      </c>
      <c r="Q4919" s="168" t="str">
        <f t="shared" si="384"/>
        <v>CL.IC.IT.273502.01</v>
      </c>
    </row>
    <row r="4920" spans="1:19" s="167" customFormat="1" ht="15">
      <c r="A4920" s="167" t="s">
        <v>9344</v>
      </c>
      <c r="C4920" s="61" t="s">
        <v>9143</v>
      </c>
      <c r="D4920" s="167" t="s">
        <v>8487</v>
      </c>
      <c r="E4920" s="61" t="s">
        <v>8783</v>
      </c>
      <c r="F4920" s="167" t="s">
        <v>477</v>
      </c>
      <c r="G4920" s="167" t="s">
        <v>8491</v>
      </c>
      <c r="H4920" s="62" t="s">
        <v>12032</v>
      </c>
      <c r="I4920" s="167" t="s">
        <v>8802</v>
      </c>
      <c r="J4920" s="63" t="str">
        <f t="shared" si="380"/>
        <v>IC.IT.273603</v>
      </c>
      <c r="K4920" s="61" t="s">
        <v>1702</v>
      </c>
      <c r="L4920" s="167" t="str">
        <f t="shared" si="381"/>
        <v xml:space="preserve">      125mmHg</v>
      </c>
      <c r="M4920" s="168" t="str">
        <f t="shared" si="382"/>
        <v>PI.IC.IT.273603.01</v>
      </c>
      <c r="N4920" s="168"/>
      <c r="O4920" s="168" t="str">
        <f t="shared" si="383"/>
        <v>PH.IC.IT.273603.01</v>
      </c>
      <c r="Q4920" s="168" t="str">
        <f t="shared" si="384"/>
        <v>CL.IC.IT.273603.01</v>
      </c>
    </row>
    <row r="4921" spans="1:19" s="167" customFormat="1" ht="15">
      <c r="A4921" s="167" t="s">
        <v>9344</v>
      </c>
      <c r="C4921" s="61" t="s">
        <v>9143</v>
      </c>
      <c r="E4921" s="61" t="s">
        <v>8783</v>
      </c>
      <c r="F4921" s="167" t="s">
        <v>477</v>
      </c>
      <c r="G4921" s="167" t="s">
        <v>8747</v>
      </c>
      <c r="H4921" s="62" t="s">
        <v>12028</v>
      </c>
      <c r="I4921" s="167" t="s">
        <v>8804</v>
      </c>
      <c r="J4921" s="63" t="str">
        <f t="shared" si="380"/>
        <v>IC.IT.273604</v>
      </c>
      <c r="K4921" s="61" t="s">
        <v>1702</v>
      </c>
      <c r="L4921" s="167" t="str">
        <f t="shared" si="381"/>
        <v xml:space="preserve">      75mmHg</v>
      </c>
      <c r="M4921" s="168" t="str">
        <f t="shared" si="382"/>
        <v>PI.IC.IT.273604.01</v>
      </c>
      <c r="N4921" s="168"/>
      <c r="O4921" s="168" t="str">
        <f t="shared" si="383"/>
        <v>PH.IC.IT.273604.01</v>
      </c>
      <c r="Q4921" s="168" t="str">
        <f t="shared" si="384"/>
        <v>CL.IC.IT.273604.01</v>
      </c>
    </row>
    <row r="4922" spans="1:19" s="167" customFormat="1" ht="15">
      <c r="A4922" s="167" t="s">
        <v>9344</v>
      </c>
      <c r="C4922" s="61" t="s">
        <v>9143</v>
      </c>
      <c r="E4922" s="61" t="s">
        <v>8783</v>
      </c>
      <c r="F4922" s="167" t="s">
        <v>477</v>
      </c>
      <c r="G4922" s="167" t="s">
        <v>8748</v>
      </c>
      <c r="H4922" s="62" t="s">
        <v>12210</v>
      </c>
      <c r="I4922" s="167" t="s">
        <v>8806</v>
      </c>
      <c r="J4922" s="63" t="str">
        <f t="shared" si="380"/>
        <v>IC.IT.273605</v>
      </c>
      <c r="K4922" s="61" t="s">
        <v>1702</v>
      </c>
      <c r="L4922" s="167" t="str">
        <f t="shared" si="381"/>
        <v xml:space="preserve">      25mmHg</v>
      </c>
      <c r="M4922" s="168" t="str">
        <f t="shared" si="382"/>
        <v>PI.IC.IT.273605.01</v>
      </c>
      <c r="N4922" s="168"/>
      <c r="O4922" s="168" t="str">
        <f t="shared" si="383"/>
        <v>PH.IC.IT.273605.01</v>
      </c>
      <c r="Q4922" s="168" t="str">
        <f t="shared" si="384"/>
        <v>CL.IC.IT.273605.01</v>
      </c>
    </row>
    <row r="4923" spans="1:19" s="167" customFormat="1" ht="15">
      <c r="A4923" s="167" t="s">
        <v>9344</v>
      </c>
      <c r="C4923" s="61" t="s">
        <v>9143</v>
      </c>
      <c r="E4923" s="61" t="s">
        <v>8783</v>
      </c>
      <c r="F4923" s="167" t="s">
        <v>477</v>
      </c>
      <c r="G4923" s="167" t="s">
        <v>8875</v>
      </c>
      <c r="H4923" s="62" t="s">
        <v>12212</v>
      </c>
      <c r="I4923" s="167" t="s">
        <v>8656</v>
      </c>
      <c r="J4923" s="63" t="str">
        <f t="shared" si="380"/>
        <v>IC.IT.273606</v>
      </c>
      <c r="K4923" s="61" t="s">
        <v>1702</v>
      </c>
      <c r="L4923" s="167" t="str">
        <f t="shared" si="381"/>
        <v xml:space="preserve">      50mmHg</v>
      </c>
      <c r="M4923" s="168" t="str">
        <f t="shared" si="382"/>
        <v>PI.IC.IT.273606.01</v>
      </c>
      <c r="N4923" s="168"/>
      <c r="O4923" s="168" t="str">
        <f t="shared" si="383"/>
        <v>PH.IC.IT.273606.01</v>
      </c>
      <c r="Q4923" s="168" t="str">
        <f t="shared" si="384"/>
        <v>CL.IC.IT.273606.01</v>
      </c>
    </row>
    <row r="4924" spans="1:19" s="167" customFormat="1" ht="15">
      <c r="A4924" s="167" t="s">
        <v>9344</v>
      </c>
      <c r="C4924" s="61" t="s">
        <v>9143</v>
      </c>
      <c r="E4924" s="61" t="s">
        <v>8783</v>
      </c>
      <c r="F4924" s="167" t="s">
        <v>477</v>
      </c>
      <c r="G4924" s="167" t="s">
        <v>9052</v>
      </c>
      <c r="H4924" s="62" t="s">
        <v>12225</v>
      </c>
      <c r="I4924" s="167" t="s">
        <v>8658</v>
      </c>
      <c r="J4924" s="63" t="str">
        <f t="shared" si="380"/>
        <v>IC.IT.273607</v>
      </c>
      <c r="K4924" s="61" t="s">
        <v>1702</v>
      </c>
      <c r="L4924" s="167" t="str">
        <f t="shared" si="381"/>
        <v xml:space="preserve">      100mmHg</v>
      </c>
      <c r="M4924" s="168" t="str">
        <f t="shared" si="382"/>
        <v>PI.IC.IT.273607.01</v>
      </c>
      <c r="N4924" s="168"/>
      <c r="O4924" s="168" t="str">
        <f t="shared" si="383"/>
        <v>PH.IC.IT.273607.01</v>
      </c>
      <c r="Q4924" s="168" t="str">
        <f t="shared" si="384"/>
        <v>CL.IC.IT.273607.01</v>
      </c>
    </row>
    <row r="4925" spans="1:19" s="167" customFormat="1" ht="15">
      <c r="A4925" s="167" t="s">
        <v>9344</v>
      </c>
      <c r="C4925" s="61" t="s">
        <v>9143</v>
      </c>
      <c r="E4925" s="61" t="s">
        <v>8783</v>
      </c>
      <c r="F4925" s="167" t="s">
        <v>477</v>
      </c>
      <c r="G4925" s="167" t="s">
        <v>9053</v>
      </c>
      <c r="H4925" s="62" t="s">
        <v>11638</v>
      </c>
      <c r="I4925" s="167" t="s">
        <v>8652</v>
      </c>
      <c r="J4925" s="63" t="str">
        <f t="shared" si="380"/>
        <v>IC.IT.273608</v>
      </c>
      <c r="K4925" s="61" t="s">
        <v>1702</v>
      </c>
      <c r="L4925" s="167" t="str">
        <f t="shared" si="381"/>
        <v xml:space="preserve">      150mmHg</v>
      </c>
      <c r="M4925" s="168" t="str">
        <f t="shared" si="382"/>
        <v>PI.IC.IT.273608.01</v>
      </c>
      <c r="N4925" s="168"/>
      <c r="O4925" s="168" t="str">
        <f t="shared" si="383"/>
        <v>PH.IC.IT.273608.01</v>
      </c>
      <c r="Q4925" s="168" t="str">
        <f t="shared" si="384"/>
        <v>CL.IC.IT.273608.01</v>
      </c>
    </row>
    <row r="4926" spans="1:19" s="167" customFormat="1" ht="15">
      <c r="A4926" s="167" t="s">
        <v>9344</v>
      </c>
      <c r="C4926" s="61" t="s">
        <v>9143</v>
      </c>
      <c r="D4926" s="167" t="s">
        <v>8910</v>
      </c>
      <c r="E4926" s="61" t="s">
        <v>8912</v>
      </c>
      <c r="F4926" s="167" t="s">
        <v>477</v>
      </c>
      <c r="G4926" s="167" t="s">
        <v>8911</v>
      </c>
      <c r="H4926" s="62" t="s">
        <v>11848</v>
      </c>
      <c r="I4926" s="167" t="s">
        <v>10076</v>
      </c>
      <c r="J4926" s="63" t="str">
        <f t="shared" si="380"/>
        <v>IC.IT.273701</v>
      </c>
      <c r="K4926" s="61" t="s">
        <v>1702</v>
      </c>
      <c r="L4926" s="167" t="str">
        <f t="shared" si="381"/>
        <v xml:space="preserve">      Done:  specify date/time</v>
      </c>
      <c r="M4926" s="168" t="str">
        <f t="shared" si="382"/>
        <v>PI.IC.IT.273701.01</v>
      </c>
      <c r="N4926" s="168"/>
      <c r="O4926" s="168" t="str">
        <f t="shared" si="383"/>
        <v>PH.IC.IT.273701.01</v>
      </c>
      <c r="Q4926" s="168" t="str">
        <f t="shared" si="384"/>
        <v>CL.IC.IT.273701.01</v>
      </c>
    </row>
    <row r="4927" spans="1:19" s="167" customFormat="1" ht="15">
      <c r="A4927" s="167" t="s">
        <v>9344</v>
      </c>
      <c r="C4927" s="61" t="s">
        <v>9143</v>
      </c>
      <c r="E4927" s="61" t="s">
        <v>8912</v>
      </c>
      <c r="F4927" s="167" t="s">
        <v>477</v>
      </c>
      <c r="G4927" s="167" t="s">
        <v>8913</v>
      </c>
      <c r="H4927" s="62" t="s">
        <v>12030</v>
      </c>
      <c r="I4927" s="167" t="s">
        <v>12171</v>
      </c>
      <c r="J4927" s="63" t="str">
        <f t="shared" si="380"/>
        <v>IC.IT.273702</v>
      </c>
      <c r="K4927" s="61" t="s">
        <v>1702</v>
      </c>
      <c r="L4927" s="167" t="str">
        <f t="shared" si="381"/>
        <v xml:space="preserve">      Not applicable</v>
      </c>
      <c r="M4927" s="168" t="str">
        <f t="shared" si="382"/>
        <v>PI.IC.IT.273702.01</v>
      </c>
      <c r="N4927" s="168"/>
      <c r="O4927" s="168" t="str">
        <f t="shared" si="383"/>
        <v>PH.IC.IT.273702.01</v>
      </c>
      <c r="Q4927" s="168" t="str">
        <f t="shared" si="384"/>
        <v>CL.IC.IT.273702.01</v>
      </c>
    </row>
    <row r="4928" spans="1:19" s="167" customFormat="1" ht="15">
      <c r="A4928" s="10" t="s">
        <v>9344</v>
      </c>
      <c r="B4928" s="10"/>
      <c r="C4928" s="61" t="s">
        <v>9143</v>
      </c>
      <c r="E4928" s="61" t="s">
        <v>8912</v>
      </c>
      <c r="F4928" s="167" t="s">
        <v>477</v>
      </c>
      <c r="G4928" s="10" t="s">
        <v>8856</v>
      </c>
      <c r="H4928" s="62" t="s">
        <v>0</v>
      </c>
      <c r="I4928" s="10" t="s">
        <v>8857</v>
      </c>
      <c r="J4928" s="63" t="str">
        <f t="shared" si="380"/>
        <v>IC.IT.273703</v>
      </c>
      <c r="K4928" s="61" t="s">
        <v>1702</v>
      </c>
      <c r="L4928" s="167" t="str">
        <f t="shared" si="381"/>
        <v xml:space="preserve">      Not needed</v>
      </c>
      <c r="M4928" s="168" t="str">
        <f t="shared" si="382"/>
        <v>PI.IC.IT.273703.01</v>
      </c>
      <c r="N4928" s="168"/>
      <c r="O4928" s="168" t="str">
        <f t="shared" si="383"/>
        <v>PH.IC.IT.273703.01</v>
      </c>
      <c r="Q4928" s="168" t="str">
        <f t="shared" si="384"/>
        <v>CL.IC.IT.273703.01</v>
      </c>
      <c r="R4928" s="167" t="s">
        <v>4415</v>
      </c>
      <c r="S4928" s="167">
        <v>797</v>
      </c>
    </row>
    <row r="4929" spans="1:45" s="167" customFormat="1" ht="15">
      <c r="A4929" s="10" t="s">
        <v>9344</v>
      </c>
      <c r="C4929" s="61" t="s">
        <v>9143</v>
      </c>
      <c r="D4929" s="167" t="s">
        <v>8640</v>
      </c>
      <c r="E4929" s="61" t="s">
        <v>5983</v>
      </c>
      <c r="F4929" s="10" t="s">
        <v>478</v>
      </c>
      <c r="G4929" s="61" t="s">
        <v>8641</v>
      </c>
      <c r="H4929" s="61" t="s">
        <v>12175</v>
      </c>
      <c r="I4929" s="61" t="s">
        <v>8642</v>
      </c>
      <c r="J4929" s="63" t="str">
        <f t="shared" si="380"/>
        <v>IC.IT.273801</v>
      </c>
      <c r="K4929" s="61" t="s">
        <v>12175</v>
      </c>
      <c r="L4929" s="167" t="str">
        <f t="shared" si="381"/>
        <v>Date and Time</v>
      </c>
      <c r="M4929" s="168" t="str">
        <f t="shared" si="382"/>
        <v>PI.IC.IT.273801.01</v>
      </c>
      <c r="N4929" s="168"/>
      <c r="O4929" s="168" t="str">
        <f t="shared" si="383"/>
        <v>PH.IC.IT.273801.01</v>
      </c>
      <c r="Q4929" s="168" t="str">
        <f t="shared" si="384"/>
        <v>CL.IC.IT.273801.01</v>
      </c>
      <c r="R4929" s="167" t="s">
        <v>12465</v>
      </c>
      <c r="S4929" s="167">
        <v>160</v>
      </c>
    </row>
    <row r="4930" spans="1:45" s="145" customFormat="1" ht="16">
      <c r="A4930" s="145" t="s">
        <v>9344</v>
      </c>
      <c r="B4930" s="145" t="s">
        <v>13491</v>
      </c>
      <c r="C4930" s="170" t="s">
        <v>9144</v>
      </c>
      <c r="D4930" s="145" t="s">
        <v>10436</v>
      </c>
      <c r="E4930" s="170" t="s">
        <v>1702</v>
      </c>
      <c r="F4930" s="145" t="s">
        <v>14664</v>
      </c>
      <c r="G4930" s="145" t="s">
        <v>10383</v>
      </c>
      <c r="H4930" s="170" t="s">
        <v>11848</v>
      </c>
      <c r="I4930" s="145" t="s">
        <v>10384</v>
      </c>
      <c r="J4930" s="171" t="str">
        <f t="shared" ref="J4930:J4993" si="385">CONCATENATE("IC.IT.",C4930,E4930,H4930)</f>
        <v>IC.IT.280101</v>
      </c>
      <c r="K4930" s="170" t="s">
        <v>1702</v>
      </c>
      <c r="L4930" s="145" t="str">
        <f t="shared" ref="L4930:L4993" si="386">G4930</f>
        <v xml:space="preserve">     Brown</v>
      </c>
      <c r="M4930" s="171" t="str">
        <f t="shared" ref="M4930:M4993" si="387">CONCATENATE("PI.",J4930,".",K4930)</f>
        <v>PI.IC.IT.280101.01</v>
      </c>
      <c r="N4930" s="171"/>
      <c r="O4930" s="171" t="str">
        <f t="shared" ref="O4930:O4993" si="388">CONCATENATE("PH.",J4930,".",K4930)</f>
        <v>PH.IC.IT.280101.01</v>
      </c>
      <c r="Q4930" s="171" t="str">
        <f t="shared" ref="Q4930:Q4993" si="389">CONCATENATE("CL.",J4930,".",K4930)</f>
        <v>CL.IC.IT.280101.01</v>
      </c>
      <c r="AR4930" s="145" t="s">
        <v>12773</v>
      </c>
      <c r="AS4930" s="145">
        <v>1749</v>
      </c>
    </row>
    <row r="4931" spans="1:45" s="145" customFormat="1" ht="16">
      <c r="A4931" s="145" t="s">
        <v>9344</v>
      </c>
      <c r="C4931" s="170" t="s">
        <v>9144</v>
      </c>
      <c r="E4931" s="170" t="s">
        <v>12175</v>
      </c>
      <c r="F4931" s="145" t="s">
        <v>14664</v>
      </c>
      <c r="G4931" s="145" t="s">
        <v>11878</v>
      </c>
      <c r="H4931" s="170" t="s">
        <v>12030</v>
      </c>
      <c r="I4931" s="145" t="s">
        <v>11879</v>
      </c>
      <c r="J4931" s="171" t="str">
        <f t="shared" si="385"/>
        <v>IC.IT.280102</v>
      </c>
      <c r="K4931" s="170" t="s">
        <v>12175</v>
      </c>
      <c r="L4931" s="145" t="str">
        <f t="shared" si="386"/>
        <v xml:space="preserve">     Green</v>
      </c>
      <c r="M4931" s="171" t="str">
        <f t="shared" si="387"/>
        <v>PI.IC.IT.280102.01</v>
      </c>
      <c r="N4931" s="171"/>
      <c r="O4931" s="171" t="str">
        <f t="shared" si="388"/>
        <v>PH.IC.IT.280102.01</v>
      </c>
      <c r="Q4931" s="171" t="str">
        <f t="shared" si="389"/>
        <v>CL.IC.IT.280102.01</v>
      </c>
      <c r="AR4931" s="145" t="s">
        <v>12773</v>
      </c>
      <c r="AS4931" s="145">
        <v>1749</v>
      </c>
    </row>
    <row r="4932" spans="1:45" s="145" customFormat="1" ht="16">
      <c r="A4932" s="145" t="s">
        <v>9344</v>
      </c>
      <c r="C4932" s="170" t="s">
        <v>9144</v>
      </c>
      <c r="E4932" s="170" t="s">
        <v>12175</v>
      </c>
      <c r="F4932" s="145" t="s">
        <v>14664</v>
      </c>
      <c r="G4932" s="145" t="s">
        <v>8615</v>
      </c>
      <c r="H4932" s="170" t="s">
        <v>12032</v>
      </c>
      <c r="I4932" s="145" t="s">
        <v>11881</v>
      </c>
      <c r="J4932" s="171" t="str">
        <f t="shared" si="385"/>
        <v>IC.IT.280103</v>
      </c>
      <c r="K4932" s="170" t="s">
        <v>12175</v>
      </c>
      <c r="L4932" s="145" t="str">
        <f t="shared" si="386"/>
        <v xml:space="preserve">     Tan </v>
      </c>
      <c r="M4932" s="171" t="str">
        <f t="shared" si="387"/>
        <v>PI.IC.IT.280103.01</v>
      </c>
      <c r="N4932" s="171"/>
      <c r="O4932" s="171" t="str">
        <f t="shared" si="388"/>
        <v>PH.IC.IT.280103.01</v>
      </c>
      <c r="Q4932" s="171" t="str">
        <f t="shared" si="389"/>
        <v>CL.IC.IT.280103.01</v>
      </c>
      <c r="AR4932" s="145" t="s">
        <v>12773</v>
      </c>
      <c r="AS4932" s="145">
        <v>1749</v>
      </c>
    </row>
    <row r="4933" spans="1:45" s="145" customFormat="1" ht="16">
      <c r="A4933" s="145" t="s">
        <v>9344</v>
      </c>
      <c r="C4933" s="170" t="s">
        <v>9144</v>
      </c>
      <c r="E4933" s="170" t="s">
        <v>12175</v>
      </c>
      <c r="F4933" s="145" t="s">
        <v>14664</v>
      </c>
      <c r="G4933" s="145" t="s">
        <v>11176</v>
      </c>
      <c r="H4933" s="170" t="s">
        <v>12028</v>
      </c>
      <c r="I4933" s="145" t="s">
        <v>11177</v>
      </c>
      <c r="J4933" s="171" t="str">
        <f t="shared" si="385"/>
        <v>IC.IT.280104</v>
      </c>
      <c r="K4933" s="170" t="s">
        <v>12175</v>
      </c>
      <c r="L4933" s="145" t="str">
        <f t="shared" si="386"/>
        <v xml:space="preserve">     Yellow</v>
      </c>
      <c r="M4933" s="171" t="str">
        <f t="shared" si="387"/>
        <v>PI.IC.IT.280104.01</v>
      </c>
      <c r="N4933" s="171"/>
      <c r="O4933" s="171" t="str">
        <f t="shared" si="388"/>
        <v>PH.IC.IT.280104.01</v>
      </c>
      <c r="Q4933" s="171" t="str">
        <f t="shared" si="389"/>
        <v>CL.IC.IT.280104.01</v>
      </c>
      <c r="AR4933" s="145" t="s">
        <v>12773</v>
      </c>
      <c r="AS4933" s="145">
        <v>1749</v>
      </c>
    </row>
    <row r="4934" spans="1:45" s="145" customFormat="1" ht="16">
      <c r="A4934" s="145" t="s">
        <v>9344</v>
      </c>
      <c r="C4934" s="170" t="s">
        <v>9144</v>
      </c>
      <c r="E4934" s="170" t="s">
        <v>12175</v>
      </c>
      <c r="F4934" s="145" t="s">
        <v>14664</v>
      </c>
      <c r="G4934" s="145" t="s">
        <v>11876</v>
      </c>
      <c r="H4934" s="170" t="s">
        <v>12210</v>
      </c>
      <c r="I4934" s="145" t="s">
        <v>11877</v>
      </c>
      <c r="J4934" s="171" t="str">
        <f t="shared" si="385"/>
        <v>IC.IT.280105</v>
      </c>
      <c r="K4934" s="170" t="s">
        <v>12175</v>
      </c>
      <c r="L4934" s="145" t="str">
        <f t="shared" si="386"/>
        <v xml:space="preserve">     Amber</v>
      </c>
      <c r="M4934" s="171" t="str">
        <f t="shared" si="387"/>
        <v>PI.IC.IT.280105.01</v>
      </c>
      <c r="N4934" s="171"/>
      <c r="O4934" s="171" t="str">
        <f t="shared" si="388"/>
        <v>PH.IC.IT.280105.01</v>
      </c>
      <c r="Q4934" s="171" t="str">
        <f t="shared" si="389"/>
        <v>CL.IC.IT.280105.01</v>
      </c>
      <c r="AR4934" s="145" t="s">
        <v>12773</v>
      </c>
      <c r="AS4934" s="145">
        <v>1749</v>
      </c>
    </row>
    <row r="4935" spans="1:45" s="145" customFormat="1" ht="16">
      <c r="A4935" s="145" t="s">
        <v>9344</v>
      </c>
      <c r="C4935" s="170" t="s">
        <v>9144</v>
      </c>
      <c r="E4935" s="170" t="s">
        <v>12175</v>
      </c>
      <c r="F4935" s="145" t="s">
        <v>14664</v>
      </c>
      <c r="G4935" s="145" t="s">
        <v>10385</v>
      </c>
      <c r="H4935" s="170" t="s">
        <v>12212</v>
      </c>
      <c r="I4935" s="145" t="s">
        <v>10635</v>
      </c>
      <c r="J4935" s="171" t="str">
        <f t="shared" si="385"/>
        <v>IC.IT.280106</v>
      </c>
      <c r="K4935" s="170" t="s">
        <v>12175</v>
      </c>
      <c r="L4935" s="145" t="str">
        <f t="shared" si="386"/>
        <v xml:space="preserve">     Black</v>
      </c>
      <c r="M4935" s="171" t="str">
        <f t="shared" si="387"/>
        <v>PI.IC.IT.280106.01</v>
      </c>
      <c r="N4935" s="171"/>
      <c r="O4935" s="171" t="str">
        <f t="shared" si="388"/>
        <v>PH.IC.IT.280106.01</v>
      </c>
      <c r="Q4935" s="171" t="str">
        <f t="shared" si="389"/>
        <v>CL.IC.IT.280106.01</v>
      </c>
      <c r="AR4935" s="145" t="s">
        <v>12773</v>
      </c>
      <c r="AS4935" s="145">
        <v>1749</v>
      </c>
    </row>
    <row r="4936" spans="1:45" s="145" customFormat="1" ht="16">
      <c r="A4936" s="145" t="s">
        <v>9344</v>
      </c>
      <c r="C4936" s="170" t="s">
        <v>9144</v>
      </c>
      <c r="E4936" s="170" t="s">
        <v>12175</v>
      </c>
      <c r="F4936" s="145" t="s">
        <v>14664</v>
      </c>
      <c r="G4936" s="145" t="s">
        <v>11325</v>
      </c>
      <c r="H4936" s="170" t="s">
        <v>12225</v>
      </c>
      <c r="I4936" s="145" t="s">
        <v>11179</v>
      </c>
      <c r="J4936" s="171" t="str">
        <f t="shared" si="385"/>
        <v>IC.IT.280107</v>
      </c>
      <c r="K4936" s="170" t="s">
        <v>12175</v>
      </c>
      <c r="L4936" s="145" t="str">
        <f t="shared" si="386"/>
        <v xml:space="preserve">     Colorless</v>
      </c>
      <c r="M4936" s="171" t="str">
        <f t="shared" si="387"/>
        <v>PI.IC.IT.280107.01</v>
      </c>
      <c r="N4936" s="171"/>
      <c r="O4936" s="171" t="str">
        <f t="shared" si="388"/>
        <v>PH.IC.IT.280107.01</v>
      </c>
      <c r="Q4936" s="171" t="str">
        <f t="shared" si="389"/>
        <v>CL.IC.IT.280107.01</v>
      </c>
      <c r="AR4936" s="145" t="s">
        <v>12773</v>
      </c>
      <c r="AS4936" s="145">
        <v>1749</v>
      </c>
    </row>
    <row r="4937" spans="1:45" s="145" customFormat="1" ht="16">
      <c r="A4937" s="145" t="s">
        <v>9344</v>
      </c>
      <c r="C4937" s="170" t="s">
        <v>9144</v>
      </c>
      <c r="E4937" s="170" t="s">
        <v>12175</v>
      </c>
      <c r="F4937" s="145" t="s">
        <v>14664</v>
      </c>
      <c r="G4937" s="145" t="s">
        <v>11330</v>
      </c>
      <c r="H4937" s="170" t="s">
        <v>11638</v>
      </c>
      <c r="I4937" s="145" t="s">
        <v>11331</v>
      </c>
      <c r="J4937" s="171" t="str">
        <f t="shared" si="385"/>
        <v>IC.IT.280108</v>
      </c>
      <c r="K4937" s="170" t="s">
        <v>12175</v>
      </c>
      <c r="L4937" s="145" t="str">
        <f t="shared" si="386"/>
        <v xml:space="preserve">     Maroon</v>
      </c>
      <c r="M4937" s="171" t="str">
        <f t="shared" si="387"/>
        <v>PI.IC.IT.280108.01</v>
      </c>
      <c r="N4937" s="171"/>
      <c r="O4937" s="171" t="str">
        <f t="shared" si="388"/>
        <v>PH.IC.IT.280108.01</v>
      </c>
      <c r="Q4937" s="171" t="str">
        <f t="shared" si="389"/>
        <v>CL.IC.IT.280108.01</v>
      </c>
      <c r="AR4937" s="145" t="s">
        <v>12773</v>
      </c>
      <c r="AS4937" s="145">
        <v>1749</v>
      </c>
    </row>
    <row r="4938" spans="1:45" s="145" customFormat="1" ht="16">
      <c r="A4938" s="145" t="s">
        <v>9344</v>
      </c>
      <c r="C4938" s="170" t="s">
        <v>9144</v>
      </c>
      <c r="E4938" s="170" t="s">
        <v>12175</v>
      </c>
      <c r="F4938" s="145" t="s">
        <v>14664</v>
      </c>
      <c r="G4938" s="145" t="s">
        <v>11329</v>
      </c>
      <c r="H4938" s="170" t="s">
        <v>11639</v>
      </c>
      <c r="I4938" s="145" t="s">
        <v>11477</v>
      </c>
      <c r="J4938" s="171" t="str">
        <f t="shared" si="385"/>
        <v>IC.IT.280109</v>
      </c>
      <c r="K4938" s="170" t="s">
        <v>12175</v>
      </c>
      <c r="L4938" s="145" t="str">
        <f t="shared" si="386"/>
        <v xml:space="preserve">     Red</v>
      </c>
      <c r="M4938" s="171" t="str">
        <f t="shared" si="387"/>
        <v>PI.IC.IT.280109.01</v>
      </c>
      <c r="N4938" s="171"/>
      <c r="O4938" s="171" t="str">
        <f t="shared" si="388"/>
        <v>PH.IC.IT.280109.01</v>
      </c>
      <c r="Q4938" s="171" t="str">
        <f t="shared" si="389"/>
        <v>CL.IC.IT.280109.01</v>
      </c>
      <c r="AR4938" s="145" t="s">
        <v>12773</v>
      </c>
      <c r="AS4938" s="145">
        <v>1749</v>
      </c>
    </row>
    <row r="4939" spans="1:45" s="145" customFormat="1" ht="16">
      <c r="A4939" s="145" t="s">
        <v>9344</v>
      </c>
      <c r="C4939" s="170" t="s">
        <v>9144</v>
      </c>
      <c r="E4939" s="170" t="s">
        <v>12175</v>
      </c>
      <c r="F4939" s="145" t="s">
        <v>14664</v>
      </c>
      <c r="G4939" s="145" t="s">
        <v>11180</v>
      </c>
      <c r="H4939" s="170" t="s">
        <v>11829</v>
      </c>
      <c r="I4939" s="145" t="s">
        <v>11181</v>
      </c>
      <c r="J4939" s="171" t="str">
        <f t="shared" si="385"/>
        <v>IC.IT.280110</v>
      </c>
      <c r="K4939" s="170" t="s">
        <v>12175</v>
      </c>
      <c r="L4939" s="145" t="str">
        <f t="shared" si="386"/>
        <v xml:space="preserve">     Pink</v>
      </c>
      <c r="M4939" s="171" t="str">
        <f t="shared" si="387"/>
        <v>PI.IC.IT.280110.01</v>
      </c>
      <c r="N4939" s="171"/>
      <c r="O4939" s="171" t="str">
        <f t="shared" si="388"/>
        <v>PH.IC.IT.280110.01</v>
      </c>
      <c r="Q4939" s="171" t="str">
        <f t="shared" si="389"/>
        <v>CL.IC.IT.280110.01</v>
      </c>
      <c r="AR4939" s="145" t="s">
        <v>12773</v>
      </c>
      <c r="AS4939" s="145">
        <v>1749</v>
      </c>
    </row>
    <row r="4940" spans="1:45" s="145" customFormat="1" ht="16">
      <c r="A4940" s="145" t="s">
        <v>9344</v>
      </c>
      <c r="C4940" s="170" t="s">
        <v>9144</v>
      </c>
      <c r="E4940" s="170" t="s">
        <v>12175</v>
      </c>
      <c r="F4940" s="145" t="s">
        <v>14664</v>
      </c>
      <c r="G4940" s="145" t="s">
        <v>12170</v>
      </c>
      <c r="H4940" s="170" t="s">
        <v>12099</v>
      </c>
      <c r="I4940" s="145" t="s">
        <v>12171</v>
      </c>
      <c r="J4940" s="171" t="str">
        <f t="shared" si="385"/>
        <v>IC.IT.280111</v>
      </c>
      <c r="K4940" s="170" t="s">
        <v>12175</v>
      </c>
      <c r="L4940" s="145" t="str">
        <f t="shared" si="386"/>
        <v>Not Applicable</v>
      </c>
      <c r="M4940" s="171" t="str">
        <f t="shared" si="387"/>
        <v>PI.IC.IT.280111.01</v>
      </c>
      <c r="N4940" s="171"/>
      <c r="O4940" s="171" t="str">
        <f t="shared" si="388"/>
        <v>PH.IC.IT.280111.01</v>
      </c>
      <c r="Q4940" s="171" t="str">
        <f t="shared" si="389"/>
        <v>CL.IC.IT.280111.01</v>
      </c>
      <c r="AJ4940" s="145" t="s">
        <v>12773</v>
      </c>
      <c r="AK4940" s="145">
        <v>1514</v>
      </c>
      <c r="AR4940" s="145" t="s">
        <v>12773</v>
      </c>
      <c r="AS4940" s="145">
        <v>1749</v>
      </c>
    </row>
    <row r="4941" spans="1:45" s="145" customFormat="1" ht="16">
      <c r="A4941" s="145" t="s">
        <v>9344</v>
      </c>
      <c r="C4941" s="170" t="s">
        <v>9144</v>
      </c>
      <c r="D4941" s="145" t="s">
        <v>3824</v>
      </c>
      <c r="E4941" s="170" t="s">
        <v>1863</v>
      </c>
      <c r="F4941" s="145" t="s">
        <v>14664</v>
      </c>
      <c r="G4941" s="145" t="s">
        <v>8745</v>
      </c>
      <c r="H4941" s="170" t="s">
        <v>11848</v>
      </c>
      <c r="I4941" s="145" t="s">
        <v>11883</v>
      </c>
      <c r="J4941" s="171" t="str">
        <f t="shared" si="385"/>
        <v>IC.IT.280201</v>
      </c>
      <c r="K4941" s="170" t="s">
        <v>12175</v>
      </c>
      <c r="L4941" s="145" t="str">
        <f t="shared" si="386"/>
        <v xml:space="preserve">     Bloody </v>
      </c>
      <c r="M4941" s="171" t="str">
        <f t="shared" si="387"/>
        <v>PI.IC.IT.280201.01</v>
      </c>
      <c r="N4941" s="171"/>
      <c r="O4941" s="171" t="str">
        <f t="shared" si="388"/>
        <v>PH.IC.IT.280201.01</v>
      </c>
      <c r="Q4941" s="171" t="str">
        <f t="shared" si="389"/>
        <v>CL.IC.IT.280201.01</v>
      </c>
      <c r="AR4941" s="145" t="s">
        <v>12773</v>
      </c>
      <c r="AS4941" s="145">
        <v>1749</v>
      </c>
    </row>
    <row r="4942" spans="1:45" s="145" customFormat="1" ht="16">
      <c r="A4942" s="145" t="s">
        <v>9344</v>
      </c>
      <c r="C4942" s="170" t="s">
        <v>9144</v>
      </c>
      <c r="E4942" s="170" t="s">
        <v>1863</v>
      </c>
      <c r="F4942" s="145" t="s">
        <v>14664</v>
      </c>
      <c r="G4942" s="145" t="s">
        <v>11884</v>
      </c>
      <c r="H4942" s="170" t="s">
        <v>12030</v>
      </c>
      <c r="I4942" s="145" t="s">
        <v>11546</v>
      </c>
      <c r="J4942" s="171" t="str">
        <f t="shared" si="385"/>
        <v>IC.IT.280202</v>
      </c>
      <c r="K4942" s="170" t="s">
        <v>12175</v>
      </c>
      <c r="L4942" s="145" t="str">
        <f t="shared" si="386"/>
        <v xml:space="preserve">     Serosanguinous</v>
      </c>
      <c r="M4942" s="171" t="str">
        <f t="shared" si="387"/>
        <v>PI.IC.IT.280202.01</v>
      </c>
      <c r="N4942" s="171"/>
      <c r="O4942" s="171" t="str">
        <f t="shared" si="388"/>
        <v>PH.IC.IT.280202.01</v>
      </c>
      <c r="Q4942" s="171" t="str">
        <f t="shared" si="389"/>
        <v>CL.IC.IT.280202.01</v>
      </c>
      <c r="AR4942" s="145" t="s">
        <v>12773</v>
      </c>
      <c r="AS4942" s="145">
        <v>1749</v>
      </c>
    </row>
    <row r="4943" spans="1:45" s="145" customFormat="1" ht="16">
      <c r="A4943" s="145" t="s">
        <v>9344</v>
      </c>
      <c r="C4943" s="170" t="s">
        <v>9144</v>
      </c>
      <c r="E4943" s="170" t="s">
        <v>1863</v>
      </c>
      <c r="F4943" s="145" t="s">
        <v>14664</v>
      </c>
      <c r="G4943" s="145" t="s">
        <v>11547</v>
      </c>
      <c r="H4943" s="170" t="s">
        <v>12032</v>
      </c>
      <c r="I4943" s="145" t="s">
        <v>11548</v>
      </c>
      <c r="J4943" s="171" t="str">
        <f t="shared" si="385"/>
        <v>IC.IT.280203</v>
      </c>
      <c r="K4943" s="170" t="s">
        <v>12175</v>
      </c>
      <c r="L4943" s="145" t="str">
        <f t="shared" si="386"/>
        <v xml:space="preserve">     Serous</v>
      </c>
      <c r="M4943" s="171" t="str">
        <f t="shared" si="387"/>
        <v>PI.IC.IT.280203.01</v>
      </c>
      <c r="N4943" s="171"/>
      <c r="O4943" s="171" t="str">
        <f t="shared" si="388"/>
        <v>PH.IC.IT.280203.01</v>
      </c>
      <c r="Q4943" s="171" t="str">
        <f t="shared" si="389"/>
        <v>CL.IC.IT.280203.01</v>
      </c>
      <c r="AR4943" s="145" t="s">
        <v>12773</v>
      </c>
      <c r="AS4943" s="145">
        <v>1749</v>
      </c>
    </row>
    <row r="4944" spans="1:45" s="145" customFormat="1" ht="16">
      <c r="A4944" s="145" t="s">
        <v>9344</v>
      </c>
      <c r="C4944" s="170" t="s">
        <v>9144</v>
      </c>
      <c r="E4944" s="170" t="s">
        <v>1863</v>
      </c>
      <c r="F4944" s="145" t="s">
        <v>14664</v>
      </c>
      <c r="G4944" s="145" t="s">
        <v>11551</v>
      </c>
      <c r="H4944" s="170" t="s">
        <v>12028</v>
      </c>
      <c r="I4944" s="145" t="s">
        <v>11552</v>
      </c>
      <c r="J4944" s="171" t="str">
        <f t="shared" si="385"/>
        <v>IC.IT.280204</v>
      </c>
      <c r="K4944" s="170" t="s">
        <v>12175</v>
      </c>
      <c r="L4944" s="145" t="str">
        <f t="shared" si="386"/>
        <v xml:space="preserve">     Cloudy</v>
      </c>
      <c r="M4944" s="171" t="str">
        <f t="shared" si="387"/>
        <v>PI.IC.IT.280204.01</v>
      </c>
      <c r="N4944" s="171"/>
      <c r="O4944" s="171" t="str">
        <f t="shared" si="388"/>
        <v>PH.IC.IT.280204.01</v>
      </c>
      <c r="Q4944" s="171" t="str">
        <f t="shared" si="389"/>
        <v>CL.IC.IT.280204.01</v>
      </c>
      <c r="AR4944" s="145" t="s">
        <v>12773</v>
      </c>
      <c r="AS4944" s="145">
        <v>1749</v>
      </c>
    </row>
    <row r="4945" spans="1:45" s="145" customFormat="1" ht="16">
      <c r="A4945" s="145" t="s">
        <v>9344</v>
      </c>
      <c r="C4945" s="170" t="s">
        <v>9144</v>
      </c>
      <c r="E4945" s="170" t="s">
        <v>1863</v>
      </c>
      <c r="F4945" s="145" t="s">
        <v>14664</v>
      </c>
      <c r="G4945" s="145" t="s">
        <v>11553</v>
      </c>
      <c r="H4945" s="170" t="s">
        <v>12210</v>
      </c>
      <c r="I4945" s="145" t="s">
        <v>11554</v>
      </c>
      <c r="J4945" s="171" t="str">
        <f t="shared" si="385"/>
        <v>IC.IT.280205</v>
      </c>
      <c r="K4945" s="170" t="s">
        <v>12175</v>
      </c>
      <c r="L4945" s="145" t="str">
        <f t="shared" si="386"/>
        <v xml:space="preserve">     Purulent</v>
      </c>
      <c r="M4945" s="171" t="str">
        <f t="shared" si="387"/>
        <v>PI.IC.IT.280205.01</v>
      </c>
      <c r="N4945" s="171"/>
      <c r="O4945" s="171" t="str">
        <f t="shared" si="388"/>
        <v>PH.IC.IT.280205.01</v>
      </c>
      <c r="Q4945" s="171" t="str">
        <f t="shared" si="389"/>
        <v>CL.IC.IT.280205.01</v>
      </c>
      <c r="AR4945" s="145" t="s">
        <v>12773</v>
      </c>
      <c r="AS4945" s="145">
        <v>1749</v>
      </c>
    </row>
    <row r="4946" spans="1:45" s="145" customFormat="1" ht="16">
      <c r="A4946" s="145" t="s">
        <v>9344</v>
      </c>
      <c r="C4946" s="170" t="s">
        <v>9144</v>
      </c>
      <c r="E4946" s="170" t="s">
        <v>1863</v>
      </c>
      <c r="F4946" s="145" t="s">
        <v>14664</v>
      </c>
      <c r="G4946" s="145" t="s">
        <v>11395</v>
      </c>
      <c r="H4946" s="170" t="s">
        <v>12212</v>
      </c>
      <c r="I4946" s="145" t="s">
        <v>11396</v>
      </c>
      <c r="J4946" s="171" t="str">
        <f t="shared" si="385"/>
        <v>IC.IT.280206</v>
      </c>
      <c r="K4946" s="170" t="s">
        <v>12175</v>
      </c>
      <c r="L4946" s="145" t="str">
        <f t="shared" si="386"/>
        <v xml:space="preserve">     Viscous</v>
      </c>
      <c r="M4946" s="171" t="str">
        <f t="shared" si="387"/>
        <v>PI.IC.IT.280206.01</v>
      </c>
      <c r="N4946" s="171"/>
      <c r="O4946" s="171" t="str">
        <f t="shared" si="388"/>
        <v>PH.IC.IT.280206.01</v>
      </c>
      <c r="Q4946" s="171" t="str">
        <f t="shared" si="389"/>
        <v>CL.IC.IT.280206.01</v>
      </c>
      <c r="AR4946" s="145" t="s">
        <v>12773</v>
      </c>
      <c r="AS4946" s="145">
        <v>1749</v>
      </c>
    </row>
    <row r="4947" spans="1:45" s="145" customFormat="1" ht="16">
      <c r="A4947" s="145" t="s">
        <v>9344</v>
      </c>
      <c r="C4947" s="170" t="s">
        <v>9144</v>
      </c>
      <c r="E4947" s="170" t="s">
        <v>1863</v>
      </c>
      <c r="F4947" s="145" t="s">
        <v>14664</v>
      </c>
      <c r="G4947" s="145" t="s">
        <v>12170</v>
      </c>
      <c r="H4947" s="170" t="s">
        <v>12225</v>
      </c>
      <c r="I4947" s="145" t="s">
        <v>12171</v>
      </c>
      <c r="J4947" s="171" t="str">
        <f t="shared" si="385"/>
        <v>IC.IT.280207</v>
      </c>
      <c r="K4947" s="170" t="s">
        <v>12175</v>
      </c>
      <c r="L4947" s="145" t="str">
        <f t="shared" si="386"/>
        <v>Not Applicable</v>
      </c>
      <c r="M4947" s="171" t="str">
        <f t="shared" si="387"/>
        <v>PI.IC.IT.280207.01</v>
      </c>
      <c r="N4947" s="171"/>
      <c r="O4947" s="171" t="str">
        <f t="shared" si="388"/>
        <v>PH.IC.IT.280207.01</v>
      </c>
      <c r="Q4947" s="171" t="str">
        <f t="shared" si="389"/>
        <v>CL.IC.IT.280207.01</v>
      </c>
      <c r="AJ4947" s="145" t="s">
        <v>12773</v>
      </c>
      <c r="AK4947" s="145">
        <v>1514</v>
      </c>
      <c r="AR4947" s="145" t="s">
        <v>12773</v>
      </c>
      <c r="AS4947" s="145">
        <v>1749</v>
      </c>
    </row>
    <row r="4948" spans="1:45" s="145" customFormat="1" ht="16">
      <c r="A4948" s="145" t="s">
        <v>9344</v>
      </c>
      <c r="C4948" s="170" t="s">
        <v>9144</v>
      </c>
      <c r="D4948" s="145" t="s">
        <v>14532</v>
      </c>
      <c r="E4948" s="170" t="s">
        <v>12185</v>
      </c>
      <c r="F4948" s="145" t="s">
        <v>14664</v>
      </c>
      <c r="G4948" s="145" t="s">
        <v>11363</v>
      </c>
      <c r="H4948" s="170" t="s">
        <v>11848</v>
      </c>
      <c r="I4948" s="145" t="s">
        <v>12157</v>
      </c>
      <c r="J4948" s="171" t="str">
        <f t="shared" si="385"/>
        <v>IC.IT.280301</v>
      </c>
      <c r="K4948" s="170" t="s">
        <v>12175</v>
      </c>
      <c r="L4948" s="145" t="str">
        <f t="shared" si="386"/>
        <v xml:space="preserve">     None</v>
      </c>
      <c r="M4948" s="171" t="str">
        <f t="shared" si="387"/>
        <v>PI.IC.IT.280301.01</v>
      </c>
      <c r="N4948" s="171"/>
      <c r="O4948" s="171" t="str">
        <f t="shared" si="388"/>
        <v>PH.IC.IT.280301.01</v>
      </c>
      <c r="Q4948" s="171" t="str">
        <f t="shared" si="389"/>
        <v>CL.IC.IT.280301.01</v>
      </c>
      <c r="AR4948" s="145" t="s">
        <v>12773</v>
      </c>
      <c r="AS4948" s="145">
        <v>1749</v>
      </c>
    </row>
    <row r="4949" spans="1:45" s="145" customFormat="1" ht="16">
      <c r="A4949" s="145" t="s">
        <v>9344</v>
      </c>
      <c r="C4949" s="170" t="s">
        <v>9144</v>
      </c>
      <c r="E4949" s="170" t="s">
        <v>12185</v>
      </c>
      <c r="F4949" s="145" t="s">
        <v>14664</v>
      </c>
      <c r="G4949" s="145" t="s">
        <v>11399</v>
      </c>
      <c r="H4949" s="170" t="s">
        <v>12030</v>
      </c>
      <c r="I4949" s="145" t="s">
        <v>11400</v>
      </c>
      <c r="J4949" s="171" t="str">
        <f t="shared" si="385"/>
        <v>IC.IT.280302</v>
      </c>
      <c r="K4949" s="170" t="s">
        <v>12175</v>
      </c>
      <c r="L4949" s="145" t="str">
        <f t="shared" si="386"/>
        <v xml:space="preserve">     Scant amount drainage</v>
      </c>
      <c r="M4949" s="171" t="str">
        <f t="shared" si="387"/>
        <v>PI.IC.IT.280302.01</v>
      </c>
      <c r="N4949" s="171"/>
      <c r="O4949" s="171" t="str">
        <f t="shared" si="388"/>
        <v>PH.IC.IT.280302.01</v>
      </c>
      <c r="Q4949" s="171" t="str">
        <f t="shared" si="389"/>
        <v>CL.IC.IT.280302.01</v>
      </c>
      <c r="AR4949" s="145" t="s">
        <v>12773</v>
      </c>
      <c r="AS4949" s="145">
        <v>1749</v>
      </c>
    </row>
    <row r="4950" spans="1:45" s="145" customFormat="1" ht="16">
      <c r="A4950" s="145" t="s">
        <v>9344</v>
      </c>
      <c r="C4950" s="170" t="s">
        <v>9144</v>
      </c>
      <c r="E4950" s="170" t="s">
        <v>12185</v>
      </c>
      <c r="F4950" s="145" t="s">
        <v>14664</v>
      </c>
      <c r="G4950" s="145" t="s">
        <v>11401</v>
      </c>
      <c r="H4950" s="170" t="s">
        <v>12032</v>
      </c>
      <c r="I4950" s="145" t="s">
        <v>11730</v>
      </c>
      <c r="J4950" s="171" t="str">
        <f t="shared" si="385"/>
        <v>IC.IT.280303</v>
      </c>
      <c r="K4950" s="170" t="s">
        <v>12175</v>
      </c>
      <c r="L4950" s="145" t="str">
        <f t="shared" si="386"/>
        <v xml:space="preserve">     Small amount drainage</v>
      </c>
      <c r="M4950" s="171" t="str">
        <f t="shared" si="387"/>
        <v>PI.IC.IT.280303.01</v>
      </c>
      <c r="N4950" s="171"/>
      <c r="O4950" s="171" t="str">
        <f t="shared" si="388"/>
        <v>PH.IC.IT.280303.01</v>
      </c>
      <c r="Q4950" s="171" t="str">
        <f t="shared" si="389"/>
        <v>CL.IC.IT.280303.01</v>
      </c>
      <c r="AR4950" s="145" t="s">
        <v>12773</v>
      </c>
      <c r="AS4950" s="145">
        <v>1749</v>
      </c>
    </row>
    <row r="4951" spans="1:45" s="145" customFormat="1" ht="16">
      <c r="A4951" s="145" t="s">
        <v>9344</v>
      </c>
      <c r="C4951" s="170" t="s">
        <v>9144</v>
      </c>
      <c r="E4951" s="170" t="s">
        <v>12185</v>
      </c>
      <c r="F4951" s="145" t="s">
        <v>14664</v>
      </c>
      <c r="G4951" s="145" t="s">
        <v>11731</v>
      </c>
      <c r="H4951" s="170" t="s">
        <v>12028</v>
      </c>
      <c r="I4951" s="145" t="s">
        <v>11732</v>
      </c>
      <c r="J4951" s="171" t="str">
        <f t="shared" si="385"/>
        <v>IC.IT.280304</v>
      </c>
      <c r="K4951" s="170" t="s">
        <v>12175</v>
      </c>
      <c r="L4951" s="145" t="str">
        <f t="shared" si="386"/>
        <v xml:space="preserve">     Moderate amount drainage</v>
      </c>
      <c r="M4951" s="171" t="str">
        <f t="shared" si="387"/>
        <v>PI.IC.IT.280304.01</v>
      </c>
      <c r="N4951" s="171"/>
      <c r="O4951" s="171" t="str">
        <f t="shared" si="388"/>
        <v>PH.IC.IT.280304.01</v>
      </c>
      <c r="Q4951" s="171" t="str">
        <f t="shared" si="389"/>
        <v>CL.IC.IT.280304.01</v>
      </c>
      <c r="AR4951" s="145" t="s">
        <v>12773</v>
      </c>
      <c r="AS4951" s="145">
        <v>1749</v>
      </c>
    </row>
    <row r="4952" spans="1:45" s="145" customFormat="1" ht="16">
      <c r="A4952" s="145" t="s">
        <v>9344</v>
      </c>
      <c r="C4952" s="170" t="s">
        <v>9144</v>
      </c>
      <c r="E4952" s="170" t="s">
        <v>12185</v>
      </c>
      <c r="F4952" s="145" t="s">
        <v>14664</v>
      </c>
      <c r="G4952" s="145" t="s">
        <v>11733</v>
      </c>
      <c r="H4952" s="170" t="s">
        <v>12210</v>
      </c>
      <c r="I4952" s="145" t="s">
        <v>11734</v>
      </c>
      <c r="J4952" s="171" t="str">
        <f t="shared" si="385"/>
        <v>IC.IT.280305</v>
      </c>
      <c r="K4952" s="170" t="s">
        <v>12175</v>
      </c>
      <c r="L4952" s="145" t="str">
        <f t="shared" si="386"/>
        <v xml:space="preserve">     Large amount drainage</v>
      </c>
      <c r="M4952" s="171" t="str">
        <f t="shared" si="387"/>
        <v>PI.IC.IT.280305.01</v>
      </c>
      <c r="N4952" s="171"/>
      <c r="O4952" s="171" t="str">
        <f t="shared" si="388"/>
        <v>PH.IC.IT.280305.01</v>
      </c>
      <c r="Q4952" s="171" t="str">
        <f t="shared" si="389"/>
        <v>CL.IC.IT.280305.01</v>
      </c>
      <c r="AR4952" s="145" t="s">
        <v>12773</v>
      </c>
      <c r="AS4952" s="145">
        <v>1749</v>
      </c>
    </row>
    <row r="4953" spans="1:45" s="145" customFormat="1" ht="16">
      <c r="A4953" s="145" t="s">
        <v>9344</v>
      </c>
      <c r="C4953" s="170" t="s">
        <v>9144</v>
      </c>
      <c r="E4953" s="170" t="s">
        <v>12185</v>
      </c>
      <c r="F4953" s="145" t="s">
        <v>14664</v>
      </c>
      <c r="G4953" s="145" t="s">
        <v>11932</v>
      </c>
      <c r="H4953" s="170" t="s">
        <v>12212</v>
      </c>
      <c r="I4953" s="145" t="s">
        <v>11933</v>
      </c>
      <c r="J4953" s="171" t="str">
        <f t="shared" si="385"/>
        <v>IC.IT.280306</v>
      </c>
      <c r="K4953" s="170" t="s">
        <v>12175</v>
      </c>
      <c r="L4953" s="145" t="str">
        <f t="shared" si="386"/>
        <v xml:space="preserve">     Copious amount drainage</v>
      </c>
      <c r="M4953" s="171" t="str">
        <f t="shared" si="387"/>
        <v>PI.IC.IT.280306.01</v>
      </c>
      <c r="N4953" s="171"/>
      <c r="O4953" s="171" t="str">
        <f t="shared" si="388"/>
        <v>PH.IC.IT.280306.01</v>
      </c>
      <c r="Q4953" s="171" t="str">
        <f t="shared" si="389"/>
        <v>CL.IC.IT.280306.01</v>
      </c>
      <c r="AR4953" s="145" t="s">
        <v>12773</v>
      </c>
      <c r="AS4953" s="145">
        <v>1749</v>
      </c>
    </row>
    <row r="4954" spans="1:45" s="145" customFormat="1" ht="16">
      <c r="A4954" s="145" t="s">
        <v>9344</v>
      </c>
      <c r="C4954" s="170" t="s">
        <v>9144</v>
      </c>
      <c r="D4954" s="145" t="s">
        <v>14545</v>
      </c>
      <c r="E4954" s="170" t="s">
        <v>11</v>
      </c>
      <c r="F4954" s="145" t="s">
        <v>14664</v>
      </c>
      <c r="G4954" s="145" t="s">
        <v>9743</v>
      </c>
      <c r="H4954" s="170" t="s">
        <v>11848</v>
      </c>
      <c r="I4954" s="145" t="s">
        <v>8746</v>
      </c>
      <c r="J4954" s="171" t="str">
        <f t="shared" si="385"/>
        <v>IC.IT.280401</v>
      </c>
      <c r="K4954" s="170" t="s">
        <v>12175</v>
      </c>
      <c r="L4954" s="145" t="str">
        <f t="shared" si="386"/>
        <v xml:space="preserve">      None</v>
      </c>
      <c r="M4954" s="171" t="str">
        <f t="shared" si="387"/>
        <v>PI.IC.IT.280401.01</v>
      </c>
      <c r="N4954" s="171"/>
      <c r="O4954" s="171" t="str">
        <f t="shared" si="388"/>
        <v>PH.IC.IT.280401.01</v>
      </c>
      <c r="Q4954" s="171" t="str">
        <f t="shared" si="389"/>
        <v>CL.IC.IT.280401.01</v>
      </c>
      <c r="AR4954" s="145" t="s">
        <v>12773</v>
      </c>
      <c r="AS4954" s="145">
        <v>1749</v>
      </c>
    </row>
    <row r="4955" spans="1:45" s="145" customFormat="1" ht="16">
      <c r="A4955" s="145" t="s">
        <v>9344</v>
      </c>
      <c r="C4955" s="170" t="s">
        <v>9144</v>
      </c>
      <c r="E4955" s="170" t="s">
        <v>11</v>
      </c>
      <c r="F4955" s="145" t="s">
        <v>14664</v>
      </c>
      <c r="G4955" s="145" t="s">
        <v>11234</v>
      </c>
      <c r="H4955" s="170" t="s">
        <v>12030</v>
      </c>
      <c r="I4955" s="145" t="s">
        <v>11235</v>
      </c>
      <c r="J4955" s="171" t="str">
        <f t="shared" si="385"/>
        <v>IC.IT.280402</v>
      </c>
      <c r="K4955" s="170" t="s">
        <v>12175</v>
      </c>
      <c r="L4955" s="145" t="str">
        <f t="shared" si="386"/>
        <v xml:space="preserve">     Foul</v>
      </c>
      <c r="M4955" s="171" t="str">
        <f t="shared" si="387"/>
        <v>PI.IC.IT.280402.01</v>
      </c>
      <c r="N4955" s="171"/>
      <c r="O4955" s="171" t="str">
        <f t="shared" si="388"/>
        <v>PH.IC.IT.280402.01</v>
      </c>
      <c r="Q4955" s="171" t="str">
        <f t="shared" si="389"/>
        <v>CL.IC.IT.280402.01</v>
      </c>
      <c r="AR4955" s="145" t="s">
        <v>12773</v>
      </c>
      <c r="AS4955" s="145">
        <v>1749</v>
      </c>
    </row>
    <row r="4956" spans="1:45" s="145" customFormat="1" ht="16">
      <c r="A4956" s="145" t="s">
        <v>9344</v>
      </c>
      <c r="C4956" s="170" t="s">
        <v>9144</v>
      </c>
      <c r="E4956" s="170" t="s">
        <v>11</v>
      </c>
      <c r="F4956" s="145" t="s">
        <v>14664</v>
      </c>
      <c r="G4956" s="145" t="s">
        <v>12170</v>
      </c>
      <c r="H4956" s="170" t="s">
        <v>12032</v>
      </c>
      <c r="I4956" s="145" t="s">
        <v>12171</v>
      </c>
      <c r="J4956" s="171" t="str">
        <f t="shared" si="385"/>
        <v>IC.IT.280403</v>
      </c>
      <c r="K4956" s="170" t="s">
        <v>12175</v>
      </c>
      <c r="L4956" s="145" t="str">
        <f t="shared" si="386"/>
        <v>Not Applicable</v>
      </c>
      <c r="M4956" s="171" t="str">
        <f t="shared" si="387"/>
        <v>PI.IC.IT.280403.01</v>
      </c>
      <c r="N4956" s="171"/>
      <c r="O4956" s="171" t="str">
        <f t="shared" si="388"/>
        <v>PH.IC.IT.280403.01</v>
      </c>
      <c r="Q4956" s="171" t="str">
        <f t="shared" si="389"/>
        <v>CL.IC.IT.280403.01</v>
      </c>
      <c r="AJ4956" s="145" t="s">
        <v>12773</v>
      </c>
      <c r="AK4956" s="145">
        <v>1515</v>
      </c>
      <c r="AR4956" s="145" t="s">
        <v>12773</v>
      </c>
      <c r="AS4956" s="145">
        <v>1749</v>
      </c>
    </row>
    <row r="4957" spans="1:45" s="145" customFormat="1" ht="16">
      <c r="A4957" s="145" t="s">
        <v>9344</v>
      </c>
      <c r="C4957" s="170" t="s">
        <v>9144</v>
      </c>
      <c r="D4957" s="145" t="s">
        <v>7851</v>
      </c>
      <c r="E4957" s="170" t="s">
        <v>212</v>
      </c>
      <c r="F4957" s="145" t="s">
        <v>14615</v>
      </c>
      <c r="G4957" s="145" t="s">
        <v>11572</v>
      </c>
      <c r="H4957" s="170" t="s">
        <v>11848</v>
      </c>
      <c r="I4957" s="145" t="s">
        <v>11573</v>
      </c>
      <c r="J4957" s="171" t="str">
        <f t="shared" si="385"/>
        <v>IC.IT.280501</v>
      </c>
      <c r="K4957" s="170" t="s">
        <v>12175</v>
      </c>
      <c r="L4957" s="145" t="str">
        <f t="shared" si="386"/>
        <v xml:space="preserve">     None (open to air)</v>
      </c>
      <c r="M4957" s="171" t="str">
        <f t="shared" si="387"/>
        <v>PI.IC.IT.280501.01</v>
      </c>
      <c r="N4957" s="171"/>
      <c r="O4957" s="171" t="str">
        <f t="shared" si="388"/>
        <v>PH.IC.IT.280501.01</v>
      </c>
      <c r="Q4957" s="171" t="str">
        <f t="shared" si="389"/>
        <v>CL.IC.IT.280501.01</v>
      </c>
      <c r="AR4957" s="145" t="s">
        <v>12773</v>
      </c>
      <c r="AS4957" s="145">
        <v>1749</v>
      </c>
    </row>
    <row r="4958" spans="1:45" s="145" customFormat="1" ht="16">
      <c r="A4958" s="145" t="s">
        <v>9344</v>
      </c>
      <c r="C4958" s="170" t="s">
        <v>9144</v>
      </c>
      <c r="E4958" s="170" t="s">
        <v>212</v>
      </c>
      <c r="F4958" s="145" t="s">
        <v>14615</v>
      </c>
      <c r="G4958" s="145" t="s">
        <v>8760</v>
      </c>
      <c r="H4958" s="170" t="s">
        <v>12030</v>
      </c>
      <c r="I4958" s="145" t="s">
        <v>11569</v>
      </c>
      <c r="J4958" s="171" t="str">
        <f t="shared" si="385"/>
        <v>IC.IT.280502</v>
      </c>
      <c r="K4958" s="170" t="s">
        <v>12175</v>
      </c>
      <c r="L4958" s="145" t="str">
        <f t="shared" si="386"/>
        <v xml:space="preserve">     Pressure (Unna Boot)</v>
      </c>
      <c r="M4958" s="171" t="str">
        <f t="shared" si="387"/>
        <v>PI.IC.IT.280502.01</v>
      </c>
      <c r="N4958" s="171"/>
      <c r="O4958" s="171" t="str">
        <f t="shared" si="388"/>
        <v>PH.IC.IT.280502.01</v>
      </c>
      <c r="Q4958" s="171" t="str">
        <f t="shared" si="389"/>
        <v>CL.IC.IT.280502.01</v>
      </c>
      <c r="AR4958" s="145" t="s">
        <v>12773</v>
      </c>
      <c r="AS4958" s="145">
        <v>1749</v>
      </c>
    </row>
    <row r="4959" spans="1:45" s="145" customFormat="1" ht="16">
      <c r="A4959" s="145" t="s">
        <v>9344</v>
      </c>
      <c r="C4959" s="170" t="s">
        <v>9144</v>
      </c>
      <c r="E4959" s="170" t="s">
        <v>212</v>
      </c>
      <c r="F4959" s="145" t="s">
        <v>14615</v>
      </c>
      <c r="G4959" s="145" t="s">
        <v>11445</v>
      </c>
      <c r="H4959" s="170" t="s">
        <v>12032</v>
      </c>
      <c r="I4959" s="145" t="s">
        <v>11446</v>
      </c>
      <c r="J4959" s="171" t="str">
        <f t="shared" si="385"/>
        <v>IC.IT.280503</v>
      </c>
      <c r="K4959" s="170" t="s">
        <v>12175</v>
      </c>
      <c r="L4959" s="145" t="str">
        <f t="shared" si="386"/>
        <v xml:space="preserve">     Antimicrobial</v>
      </c>
      <c r="M4959" s="171" t="str">
        <f t="shared" si="387"/>
        <v>PI.IC.IT.280503.01</v>
      </c>
      <c r="N4959" s="171"/>
      <c r="O4959" s="171" t="str">
        <f t="shared" si="388"/>
        <v>PH.IC.IT.280503.01</v>
      </c>
      <c r="Q4959" s="171" t="str">
        <f t="shared" si="389"/>
        <v>CL.IC.IT.280503.01</v>
      </c>
      <c r="AR4959" s="145" t="s">
        <v>12773</v>
      </c>
      <c r="AS4959" s="145">
        <v>1749</v>
      </c>
    </row>
    <row r="4960" spans="1:45" s="145" customFormat="1" ht="16">
      <c r="A4960" s="145" t="s">
        <v>9344</v>
      </c>
      <c r="C4960" s="170" t="s">
        <v>9144</v>
      </c>
      <c r="E4960" s="170" t="s">
        <v>212</v>
      </c>
      <c r="F4960" s="145" t="s">
        <v>14615</v>
      </c>
      <c r="G4960" s="145" t="s">
        <v>11566</v>
      </c>
      <c r="H4960" s="170" t="s">
        <v>12028</v>
      </c>
      <c r="I4960" s="145" t="s">
        <v>11567</v>
      </c>
      <c r="J4960" s="171" t="str">
        <f t="shared" si="385"/>
        <v>IC.IT.280504</v>
      </c>
      <c r="K4960" s="170" t="s">
        <v>12175</v>
      </c>
      <c r="L4960" s="145" t="str">
        <f t="shared" si="386"/>
        <v xml:space="preserve">     Gauze</v>
      </c>
      <c r="M4960" s="171" t="str">
        <f t="shared" si="387"/>
        <v>PI.IC.IT.280504.01</v>
      </c>
      <c r="N4960" s="171"/>
      <c r="O4960" s="171" t="str">
        <f t="shared" si="388"/>
        <v>PH.IC.IT.280504.01</v>
      </c>
      <c r="Q4960" s="171" t="str">
        <f t="shared" si="389"/>
        <v>CL.IC.IT.280504.01</v>
      </c>
      <c r="AR4960" s="145" t="s">
        <v>12773</v>
      </c>
      <c r="AS4960" s="145">
        <v>1749</v>
      </c>
    </row>
    <row r="4961" spans="1:45" s="145" customFormat="1" ht="16">
      <c r="A4961" s="145" t="s">
        <v>9344</v>
      </c>
      <c r="C4961" s="170" t="s">
        <v>9144</v>
      </c>
      <c r="E4961" s="170" t="s">
        <v>212</v>
      </c>
      <c r="F4961" s="145" t="s">
        <v>14615</v>
      </c>
      <c r="G4961" s="145" t="s">
        <v>11069</v>
      </c>
      <c r="H4961" s="170" t="s">
        <v>12210</v>
      </c>
      <c r="I4961" s="145" t="s">
        <v>11070</v>
      </c>
      <c r="J4961" s="171" t="str">
        <f t="shared" si="385"/>
        <v>IC.IT.280505</v>
      </c>
      <c r="K4961" s="170" t="s">
        <v>12175</v>
      </c>
      <c r="L4961" s="145" t="str">
        <f t="shared" si="386"/>
        <v xml:space="preserve">     Transparent (Opsite, Tegaderm)</v>
      </c>
      <c r="M4961" s="171" t="str">
        <f t="shared" si="387"/>
        <v>PI.IC.IT.280505.01</v>
      </c>
      <c r="N4961" s="171"/>
      <c r="O4961" s="171" t="str">
        <f t="shared" si="388"/>
        <v>PH.IC.IT.280505.01</v>
      </c>
      <c r="Q4961" s="171" t="str">
        <f t="shared" si="389"/>
        <v>CL.IC.IT.280505.01</v>
      </c>
      <c r="AR4961" s="145" t="s">
        <v>12773</v>
      </c>
      <c r="AS4961" s="145">
        <v>1749</v>
      </c>
    </row>
    <row r="4962" spans="1:45" s="145" customFormat="1" ht="16">
      <c r="A4962" s="145" t="s">
        <v>9344</v>
      </c>
      <c r="C4962" s="170" t="s">
        <v>9144</v>
      </c>
      <c r="E4962" s="170" t="s">
        <v>212</v>
      </c>
      <c r="F4962" s="145" t="s">
        <v>14615</v>
      </c>
      <c r="G4962" s="145" t="s">
        <v>13078</v>
      </c>
      <c r="H4962" s="170" t="s">
        <v>12212</v>
      </c>
      <c r="I4962" s="145" t="s">
        <v>11571</v>
      </c>
      <c r="J4962" s="171" t="str">
        <f t="shared" si="385"/>
        <v>IC.IT.280506</v>
      </c>
      <c r="K4962" s="170" t="s">
        <v>12175</v>
      </c>
      <c r="L4962" s="145" t="str">
        <f t="shared" si="386"/>
        <v xml:space="preserve">     Antimicrobial disk</v>
      </c>
      <c r="M4962" s="171" t="str">
        <f t="shared" si="387"/>
        <v>PI.IC.IT.280506.01</v>
      </c>
      <c r="N4962" s="171"/>
      <c r="O4962" s="171" t="str">
        <f t="shared" si="388"/>
        <v>PH.IC.IT.280506.01</v>
      </c>
      <c r="Q4962" s="171" t="str">
        <f t="shared" si="389"/>
        <v>CL.IC.IT.280506.01</v>
      </c>
      <c r="AR4962" s="145" t="s">
        <v>12773</v>
      </c>
      <c r="AS4962" s="145">
        <v>1749</v>
      </c>
    </row>
    <row r="4963" spans="1:45" s="145" customFormat="1" ht="16">
      <c r="A4963" s="145" t="s">
        <v>9344</v>
      </c>
      <c r="C4963" s="170" t="s">
        <v>9144</v>
      </c>
      <c r="E4963" s="170" t="s">
        <v>212</v>
      </c>
      <c r="F4963" s="145" t="s">
        <v>14615</v>
      </c>
      <c r="G4963" s="145" t="s">
        <v>10695</v>
      </c>
      <c r="H4963" s="170" t="s">
        <v>12225</v>
      </c>
      <c r="I4963" s="145" t="s">
        <v>10696</v>
      </c>
      <c r="J4963" s="171" t="str">
        <f t="shared" si="385"/>
        <v>IC.IT.280507</v>
      </c>
      <c r="K4963" s="170" t="s">
        <v>12175</v>
      </c>
      <c r="L4963" s="145" t="str">
        <f t="shared" si="386"/>
        <v xml:space="preserve">     Gauze Wrap (Kerlix, Kling)</v>
      </c>
      <c r="M4963" s="171" t="str">
        <f t="shared" si="387"/>
        <v>PI.IC.IT.280507.01</v>
      </c>
      <c r="N4963" s="171"/>
      <c r="O4963" s="171" t="str">
        <f t="shared" si="388"/>
        <v>PH.IC.IT.280507.01</v>
      </c>
      <c r="Q4963" s="171" t="str">
        <f t="shared" si="389"/>
        <v>CL.IC.IT.280507.01</v>
      </c>
      <c r="AR4963" s="145" t="s">
        <v>12773</v>
      </c>
      <c r="AS4963" s="145">
        <v>1749</v>
      </c>
    </row>
    <row r="4964" spans="1:45" s="145" customFormat="1" ht="16">
      <c r="A4964" s="145" t="s">
        <v>9344</v>
      </c>
      <c r="C4964" s="170" t="s">
        <v>9144</v>
      </c>
      <c r="E4964" s="170" t="s">
        <v>212</v>
      </c>
      <c r="F4964" s="145" t="s">
        <v>14615</v>
      </c>
      <c r="G4964" s="145" t="s">
        <v>8761</v>
      </c>
      <c r="H4964" s="170" t="s">
        <v>11638</v>
      </c>
      <c r="I4964" s="145" t="s">
        <v>9795</v>
      </c>
      <c r="J4964" s="171" t="str">
        <f t="shared" si="385"/>
        <v>IC.IT.280508</v>
      </c>
      <c r="K4964" s="170" t="s">
        <v>12175</v>
      </c>
      <c r="L4964" s="145" t="str">
        <f t="shared" si="386"/>
        <v xml:space="preserve">     Foam dressing</v>
      </c>
      <c r="M4964" s="171" t="str">
        <f t="shared" si="387"/>
        <v>PI.IC.IT.280508.01</v>
      </c>
      <c r="N4964" s="171"/>
      <c r="O4964" s="171" t="str">
        <f t="shared" si="388"/>
        <v>PH.IC.IT.280508.01</v>
      </c>
      <c r="Q4964" s="171" t="str">
        <f t="shared" si="389"/>
        <v>CL.IC.IT.280508.01</v>
      </c>
      <c r="AR4964" s="145" t="s">
        <v>12773</v>
      </c>
      <c r="AS4964" s="145">
        <v>1749</v>
      </c>
    </row>
    <row r="4965" spans="1:45" s="145" customFormat="1" ht="16">
      <c r="A4965" s="145" t="s">
        <v>9344</v>
      </c>
      <c r="C4965" s="170" t="s">
        <v>9144</v>
      </c>
      <c r="E4965" s="170" t="s">
        <v>212</v>
      </c>
      <c r="F4965" s="145" t="s">
        <v>14615</v>
      </c>
      <c r="G4965" s="145" t="s">
        <v>10697</v>
      </c>
      <c r="H4965" s="170" t="s">
        <v>11639</v>
      </c>
      <c r="I4965" s="145" t="s">
        <v>10698</v>
      </c>
      <c r="J4965" s="171" t="str">
        <f t="shared" si="385"/>
        <v>IC.IT.280509</v>
      </c>
      <c r="K4965" s="170" t="s">
        <v>12175</v>
      </c>
      <c r="L4965" s="145" t="str">
        <f t="shared" si="386"/>
        <v xml:space="preserve">     Gauze Packing (Iodoform, NuGauze)</v>
      </c>
      <c r="M4965" s="171" t="str">
        <f t="shared" si="387"/>
        <v>PI.IC.IT.280509.01</v>
      </c>
      <c r="N4965" s="171"/>
      <c r="O4965" s="171" t="str">
        <f t="shared" si="388"/>
        <v>PH.IC.IT.280509.01</v>
      </c>
      <c r="Q4965" s="171" t="str">
        <f t="shared" si="389"/>
        <v>CL.IC.IT.280509.01</v>
      </c>
      <c r="AR4965" s="145" t="s">
        <v>12773</v>
      </c>
      <c r="AS4965" s="145">
        <v>1749</v>
      </c>
    </row>
    <row r="4966" spans="1:45" s="145" customFormat="1" ht="16">
      <c r="A4966" s="145" t="s">
        <v>9344</v>
      </c>
      <c r="C4966" s="170" t="s">
        <v>9144</v>
      </c>
      <c r="E4966" s="170" t="s">
        <v>212</v>
      </c>
      <c r="F4966" s="145" t="s">
        <v>14615</v>
      </c>
      <c r="G4966" s="145" t="s">
        <v>8762</v>
      </c>
      <c r="H4966" s="170" t="s">
        <v>11829</v>
      </c>
      <c r="I4966" s="145" t="s">
        <v>9507</v>
      </c>
      <c r="J4966" s="171" t="str">
        <f t="shared" si="385"/>
        <v>IC.IT.280510</v>
      </c>
      <c r="K4966" s="170" t="s">
        <v>12175</v>
      </c>
      <c r="L4966" s="145" t="str">
        <f t="shared" si="386"/>
        <v xml:space="preserve">     Hydrocolloidal (Duoderm, Restore)</v>
      </c>
      <c r="M4966" s="171" t="str">
        <f t="shared" si="387"/>
        <v>PI.IC.IT.280510.01</v>
      </c>
      <c r="N4966" s="171"/>
      <c r="O4966" s="171" t="str">
        <f t="shared" si="388"/>
        <v>PH.IC.IT.280510.01</v>
      </c>
      <c r="Q4966" s="171" t="str">
        <f t="shared" si="389"/>
        <v>CL.IC.IT.280510.01</v>
      </c>
      <c r="AR4966" s="145" t="s">
        <v>12773</v>
      </c>
      <c r="AS4966" s="145">
        <v>1749</v>
      </c>
    </row>
    <row r="4967" spans="1:45" s="145" customFormat="1" ht="16">
      <c r="A4967" s="145" t="s">
        <v>9344</v>
      </c>
      <c r="C4967" s="170" t="s">
        <v>9144</v>
      </c>
      <c r="E4967" s="170" t="s">
        <v>212</v>
      </c>
      <c r="F4967" s="145" t="s">
        <v>14615</v>
      </c>
      <c r="G4967" s="145" t="s">
        <v>13164</v>
      </c>
      <c r="H4967" s="170" t="s">
        <v>155</v>
      </c>
      <c r="I4967" s="145" t="s">
        <v>9512</v>
      </c>
      <c r="J4967" s="171" t="str">
        <f t="shared" si="385"/>
        <v>IC.IT.280511</v>
      </c>
      <c r="K4967" s="170" t="s">
        <v>12175</v>
      </c>
      <c r="L4967" s="145" t="str">
        <f t="shared" si="386"/>
        <v xml:space="preserve">     Calcium Alginate (Aquacel, Calicare)</v>
      </c>
      <c r="M4967" s="171" t="str">
        <f t="shared" si="387"/>
        <v>PI.IC.IT.280511.01</v>
      </c>
      <c r="N4967" s="171"/>
      <c r="O4967" s="171" t="str">
        <f t="shared" si="388"/>
        <v>PH.IC.IT.280511.01</v>
      </c>
      <c r="Q4967" s="171" t="str">
        <f t="shared" si="389"/>
        <v>CL.IC.IT.280511.01</v>
      </c>
      <c r="AR4967" s="145" t="s">
        <v>12773</v>
      </c>
      <c r="AS4967" s="145">
        <v>1749</v>
      </c>
    </row>
    <row r="4968" spans="1:45" s="145" customFormat="1" ht="16">
      <c r="A4968" s="145" t="s">
        <v>9344</v>
      </c>
      <c r="C4968" s="170" t="s">
        <v>9144</v>
      </c>
      <c r="E4968" s="170" t="s">
        <v>212</v>
      </c>
      <c r="F4968" s="145" t="s">
        <v>14615</v>
      </c>
      <c r="G4968" s="145" t="s">
        <v>8775</v>
      </c>
      <c r="H4968" s="170" t="s">
        <v>153</v>
      </c>
      <c r="I4968" s="145" t="s">
        <v>8776</v>
      </c>
      <c r="J4968" s="171" t="str">
        <f t="shared" si="385"/>
        <v>IC.IT.280512</v>
      </c>
      <c r="K4968" s="170" t="s">
        <v>12175</v>
      </c>
      <c r="L4968" s="145" t="str">
        <f t="shared" si="386"/>
        <v xml:space="preserve">     Hypertonic Hydrogel</v>
      </c>
      <c r="M4968" s="171" t="str">
        <f t="shared" si="387"/>
        <v>PI.IC.IT.280512.01</v>
      </c>
      <c r="N4968" s="171"/>
      <c r="O4968" s="171" t="str">
        <f t="shared" si="388"/>
        <v>PH.IC.IT.280512.01</v>
      </c>
      <c r="Q4968" s="171" t="str">
        <f t="shared" si="389"/>
        <v>CL.IC.IT.280512.01</v>
      </c>
      <c r="AR4968" s="145" t="s">
        <v>12773</v>
      </c>
      <c r="AS4968" s="145">
        <v>1749</v>
      </c>
    </row>
    <row r="4969" spans="1:45" s="145" customFormat="1" ht="16">
      <c r="A4969" s="145" t="s">
        <v>9344</v>
      </c>
      <c r="C4969" s="170" t="s">
        <v>9144</v>
      </c>
      <c r="E4969" s="170" t="s">
        <v>212</v>
      </c>
      <c r="F4969" s="145" t="s">
        <v>14615</v>
      </c>
      <c r="G4969" s="145" t="s">
        <v>8777</v>
      </c>
      <c r="H4969" s="170" t="s">
        <v>215</v>
      </c>
      <c r="I4969" s="145" t="s">
        <v>9964</v>
      </c>
      <c r="J4969" s="171" t="str">
        <f t="shared" si="385"/>
        <v>IC.IT.280513</v>
      </c>
      <c r="K4969" s="170" t="s">
        <v>12175</v>
      </c>
      <c r="L4969" s="145" t="str">
        <f t="shared" si="386"/>
        <v xml:space="preserve">     Hydrogel (Duoderm-gel)</v>
      </c>
      <c r="M4969" s="171" t="str">
        <f t="shared" si="387"/>
        <v>PI.IC.IT.280513.01</v>
      </c>
      <c r="N4969" s="171"/>
      <c r="O4969" s="171" t="str">
        <f t="shared" si="388"/>
        <v>PH.IC.IT.280513.01</v>
      </c>
      <c r="Q4969" s="171" t="str">
        <f t="shared" si="389"/>
        <v>CL.IC.IT.280513.01</v>
      </c>
      <c r="AR4969" s="145" t="s">
        <v>12773</v>
      </c>
      <c r="AS4969" s="145">
        <v>1749</v>
      </c>
    </row>
    <row r="4970" spans="1:45" s="145" customFormat="1" ht="16">
      <c r="A4970" s="145" t="s">
        <v>9344</v>
      </c>
      <c r="C4970" s="170" t="s">
        <v>9144</v>
      </c>
      <c r="E4970" s="170" t="s">
        <v>212</v>
      </c>
      <c r="F4970" s="145" t="s">
        <v>14615</v>
      </c>
      <c r="G4970" s="145" t="s">
        <v>8778</v>
      </c>
      <c r="H4970" s="170" t="s">
        <v>4082</v>
      </c>
      <c r="I4970" s="145" t="s">
        <v>9966</v>
      </c>
      <c r="J4970" s="171" t="str">
        <f t="shared" si="385"/>
        <v>IC.IT.280514</v>
      </c>
      <c r="K4970" s="170" t="s">
        <v>12175</v>
      </c>
      <c r="L4970" s="145" t="str">
        <f t="shared" si="386"/>
        <v xml:space="preserve">     Balsam of Peru (Xenaderm)</v>
      </c>
      <c r="M4970" s="171" t="str">
        <f t="shared" si="387"/>
        <v>PI.IC.IT.280514.01</v>
      </c>
      <c r="N4970" s="171"/>
      <c r="O4970" s="171" t="str">
        <f t="shared" si="388"/>
        <v>PH.IC.IT.280514.01</v>
      </c>
      <c r="Q4970" s="171" t="str">
        <f t="shared" si="389"/>
        <v>CL.IC.IT.280514.01</v>
      </c>
      <c r="AR4970" s="145" t="s">
        <v>12773</v>
      </c>
      <c r="AS4970" s="145">
        <v>1749</v>
      </c>
    </row>
    <row r="4971" spans="1:45" s="145" customFormat="1" ht="16">
      <c r="A4971" s="145" t="s">
        <v>9344</v>
      </c>
      <c r="C4971" s="170" t="s">
        <v>9144</v>
      </c>
      <c r="E4971" s="170" t="s">
        <v>212</v>
      </c>
      <c r="F4971" s="145" t="s">
        <v>14615</v>
      </c>
      <c r="G4971" s="145" t="s">
        <v>8779</v>
      </c>
      <c r="H4971" s="170" t="s">
        <v>594</v>
      </c>
      <c r="I4971" s="145" t="s">
        <v>9968</v>
      </c>
      <c r="J4971" s="171" t="str">
        <f t="shared" si="385"/>
        <v>IC.IT.280515</v>
      </c>
      <c r="K4971" s="170" t="s">
        <v>12175</v>
      </c>
      <c r="L4971" s="145" t="str">
        <f t="shared" si="386"/>
        <v xml:space="preserve">     Bismuth Gauze (Xeroform)</v>
      </c>
      <c r="M4971" s="171" t="str">
        <f t="shared" si="387"/>
        <v>PI.IC.IT.280515.01</v>
      </c>
      <c r="N4971" s="171"/>
      <c r="O4971" s="171" t="str">
        <f t="shared" si="388"/>
        <v>PH.IC.IT.280515.01</v>
      </c>
      <c r="Q4971" s="171" t="str">
        <f t="shared" si="389"/>
        <v>CL.IC.IT.280515.01</v>
      </c>
      <c r="AR4971" s="145" t="s">
        <v>12773</v>
      </c>
      <c r="AS4971" s="145">
        <v>1749</v>
      </c>
    </row>
    <row r="4972" spans="1:45" s="145" customFormat="1" ht="16">
      <c r="A4972" s="145" t="s">
        <v>9344</v>
      </c>
      <c r="C4972" s="170" t="s">
        <v>9144</v>
      </c>
      <c r="E4972" s="170" t="s">
        <v>212</v>
      </c>
      <c r="F4972" s="145" t="s">
        <v>14615</v>
      </c>
      <c r="G4972" s="145" t="s">
        <v>13468</v>
      </c>
      <c r="H4972" s="170" t="s">
        <v>7863</v>
      </c>
      <c r="I4972" s="145" t="s">
        <v>8903</v>
      </c>
      <c r="J4972" s="171" t="str">
        <f t="shared" si="385"/>
        <v>IC.IT.280516</v>
      </c>
      <c r="K4972" s="170" t="s">
        <v>12175</v>
      </c>
      <c r="L4972" s="145" t="str">
        <f t="shared" si="386"/>
        <v xml:space="preserve">     Negative Pressure Wound Therapy:  </v>
      </c>
      <c r="M4972" s="171" t="str">
        <f t="shared" si="387"/>
        <v>PI.IC.IT.280516.01</v>
      </c>
      <c r="N4972" s="171"/>
      <c r="O4972" s="171" t="str">
        <f t="shared" si="388"/>
        <v>PH.IC.IT.280516.01</v>
      </c>
      <c r="Q4972" s="171" t="str">
        <f t="shared" si="389"/>
        <v>CL.IC.IT.280516.01</v>
      </c>
      <c r="AR4972" s="145" t="s">
        <v>12773</v>
      </c>
      <c r="AS4972" s="145">
        <v>1749</v>
      </c>
    </row>
    <row r="4973" spans="1:45" s="145" customFormat="1" ht="16">
      <c r="A4973" s="145" t="s">
        <v>9344</v>
      </c>
      <c r="C4973" s="170" t="s">
        <v>9144</v>
      </c>
      <c r="E4973" s="170" t="s">
        <v>212</v>
      </c>
      <c r="F4973" s="145" t="s">
        <v>14615</v>
      </c>
      <c r="G4973" s="145" t="s">
        <v>11447</v>
      </c>
      <c r="H4973" s="170" t="s">
        <v>12462</v>
      </c>
      <c r="I4973" s="145" t="s">
        <v>11448</v>
      </c>
      <c r="J4973" s="171" t="str">
        <f t="shared" si="385"/>
        <v>IC.IT.280517</v>
      </c>
      <c r="K4973" s="170" t="s">
        <v>12175</v>
      </c>
      <c r="L4973" s="145" t="str">
        <f t="shared" si="386"/>
        <v xml:space="preserve">     Non-adhering (Telfa)</v>
      </c>
      <c r="M4973" s="171" t="str">
        <f t="shared" si="387"/>
        <v>PI.IC.IT.280517.01</v>
      </c>
      <c r="N4973" s="171"/>
      <c r="O4973" s="171" t="str">
        <f t="shared" si="388"/>
        <v>PH.IC.IT.280517.01</v>
      </c>
      <c r="Q4973" s="171" t="str">
        <f t="shared" si="389"/>
        <v>CL.IC.IT.280517.01</v>
      </c>
      <c r="AR4973" s="145" t="s">
        <v>12773</v>
      </c>
      <c r="AS4973" s="145">
        <v>1749</v>
      </c>
    </row>
    <row r="4974" spans="1:45" s="145" customFormat="1" ht="16">
      <c r="A4974" s="145" t="s">
        <v>9344</v>
      </c>
      <c r="C4974" s="170" t="s">
        <v>9144</v>
      </c>
      <c r="E4974" s="170" t="s">
        <v>212</v>
      </c>
      <c r="F4974" s="145" t="s">
        <v>14615</v>
      </c>
      <c r="G4974" s="145" t="s">
        <v>10529</v>
      </c>
      <c r="H4974" s="170" t="s">
        <v>12602</v>
      </c>
      <c r="I4974" s="145" t="s">
        <v>12437</v>
      </c>
      <c r="J4974" s="171" t="str">
        <f t="shared" si="385"/>
        <v>IC.IT.280518</v>
      </c>
      <c r="K4974" s="170" t="s">
        <v>12175</v>
      </c>
      <c r="L4974" s="145" t="str">
        <f t="shared" si="386"/>
        <v xml:space="preserve">     Other: specify</v>
      </c>
      <c r="M4974" s="171" t="str">
        <f t="shared" si="387"/>
        <v>PI.IC.IT.280518.01</v>
      </c>
      <c r="N4974" s="171"/>
      <c r="O4974" s="171" t="str">
        <f t="shared" si="388"/>
        <v>PH.IC.IT.280518.01</v>
      </c>
      <c r="Q4974" s="171" t="str">
        <f t="shared" si="389"/>
        <v>CL.IC.IT.280518.01</v>
      </c>
      <c r="AR4974" s="145" t="s">
        <v>12773</v>
      </c>
      <c r="AS4974" s="145">
        <v>1749</v>
      </c>
    </row>
    <row r="4975" spans="1:45" s="145" customFormat="1" ht="16">
      <c r="A4975" s="145" t="s">
        <v>9344</v>
      </c>
      <c r="C4975" s="170" t="s">
        <v>9144</v>
      </c>
      <c r="E4975" s="170" t="s">
        <v>212</v>
      </c>
      <c r="F4975" s="145" t="s">
        <v>14615</v>
      </c>
      <c r="G4975" s="170" t="s">
        <v>8904</v>
      </c>
      <c r="H4975" s="170" t="s">
        <v>12604</v>
      </c>
      <c r="I4975" s="170" t="s">
        <v>8905</v>
      </c>
      <c r="J4975" s="171" t="str">
        <f t="shared" si="385"/>
        <v>IC.IT.280519</v>
      </c>
      <c r="K4975" s="170" t="s">
        <v>12175</v>
      </c>
      <c r="L4975" s="145" t="str">
        <f t="shared" si="386"/>
        <v xml:space="preserve">  ABD Pad</v>
      </c>
      <c r="M4975" s="171" t="str">
        <f t="shared" si="387"/>
        <v>PI.IC.IT.280519.01</v>
      </c>
      <c r="N4975" s="171"/>
      <c r="O4975" s="171" t="str">
        <f t="shared" si="388"/>
        <v>PH.IC.IT.280519.01</v>
      </c>
      <c r="Q4975" s="171" t="str">
        <f t="shared" si="389"/>
        <v>CL.IC.IT.280519.01</v>
      </c>
      <c r="R4975" s="145" t="s">
        <v>12465</v>
      </c>
      <c r="S4975" s="145">
        <v>786</v>
      </c>
      <c r="AR4975" s="145" t="s">
        <v>12773</v>
      </c>
      <c r="AS4975" s="145">
        <v>1749</v>
      </c>
    </row>
    <row r="4976" spans="1:45" s="145" customFormat="1" ht="16">
      <c r="A4976" s="145" t="s">
        <v>9344</v>
      </c>
      <c r="C4976" s="170" t="s">
        <v>9144</v>
      </c>
      <c r="E4976" s="170" t="s">
        <v>212</v>
      </c>
      <c r="F4976" s="145" t="s">
        <v>14615</v>
      </c>
      <c r="G4976" s="170" t="s">
        <v>8906</v>
      </c>
      <c r="H4976" s="170" t="s">
        <v>1000</v>
      </c>
      <c r="I4976" s="170" t="s">
        <v>8793</v>
      </c>
      <c r="J4976" s="171" t="str">
        <f t="shared" si="385"/>
        <v>IC.IT.280520</v>
      </c>
      <c r="K4976" s="170" t="s">
        <v>1702</v>
      </c>
      <c r="L4976" s="145" t="str">
        <f t="shared" si="386"/>
        <v xml:space="preserve">  Vaseline gauze</v>
      </c>
      <c r="M4976" s="171" t="str">
        <f t="shared" si="387"/>
        <v>PI.IC.IT.280520.01</v>
      </c>
      <c r="N4976" s="171"/>
      <c r="O4976" s="171" t="str">
        <f t="shared" si="388"/>
        <v>PH.IC.IT.280520.01</v>
      </c>
      <c r="Q4976" s="171" t="str">
        <f t="shared" si="389"/>
        <v>CL.IC.IT.280520.01</v>
      </c>
      <c r="R4976" s="145" t="s">
        <v>4415</v>
      </c>
      <c r="S4976" s="145">
        <v>787</v>
      </c>
      <c r="AR4976" s="145" t="s">
        <v>12773</v>
      </c>
      <c r="AS4976" s="145">
        <v>1749</v>
      </c>
    </row>
    <row r="4977" spans="1:45" s="145" customFormat="1" ht="16">
      <c r="A4977" s="145" t="s">
        <v>9344</v>
      </c>
      <c r="C4977" s="170" t="s">
        <v>9144</v>
      </c>
      <c r="D4977" s="145" t="s">
        <v>3803</v>
      </c>
      <c r="E4977" s="170" t="s">
        <v>6988</v>
      </c>
      <c r="F4977" s="145" t="s">
        <v>14615</v>
      </c>
      <c r="G4977" s="145" t="s">
        <v>11574</v>
      </c>
      <c r="H4977" s="170" t="s">
        <v>11848</v>
      </c>
      <c r="I4977" s="145" t="s">
        <v>11575</v>
      </c>
      <c r="J4977" s="171" t="str">
        <f t="shared" si="385"/>
        <v>IC.IT.280601</v>
      </c>
      <c r="K4977" s="170" t="s">
        <v>1702</v>
      </c>
      <c r="L4977" s="145" t="str">
        <f t="shared" si="386"/>
        <v xml:space="preserve">     Clean, dry and intact</v>
      </c>
      <c r="M4977" s="171" t="str">
        <f t="shared" si="387"/>
        <v>PI.IC.IT.280601.01</v>
      </c>
      <c r="N4977" s="171"/>
      <c r="O4977" s="171" t="str">
        <f t="shared" si="388"/>
        <v>PH.IC.IT.280601.01</v>
      </c>
      <c r="Q4977" s="171" t="str">
        <f t="shared" si="389"/>
        <v>CL.IC.IT.280601.01</v>
      </c>
      <c r="AR4977" s="145" t="s">
        <v>12773</v>
      </c>
      <c r="AS4977" s="145">
        <v>1749</v>
      </c>
    </row>
    <row r="4978" spans="1:45" s="145" customFormat="1" ht="16">
      <c r="A4978" s="145" t="s">
        <v>9344</v>
      </c>
      <c r="C4978" s="170" t="s">
        <v>9144</v>
      </c>
      <c r="E4978" s="170" t="s">
        <v>6988</v>
      </c>
      <c r="F4978" s="145" t="s">
        <v>14615</v>
      </c>
      <c r="G4978" s="145" t="s">
        <v>11410</v>
      </c>
      <c r="H4978" s="170" t="s">
        <v>12030</v>
      </c>
      <c r="I4978" s="145" t="s">
        <v>11411</v>
      </c>
      <c r="J4978" s="171" t="str">
        <f t="shared" si="385"/>
        <v>IC.IT.280602</v>
      </c>
      <c r="K4978" s="170" t="s">
        <v>1702</v>
      </c>
      <c r="L4978" s="145" t="str">
        <f t="shared" si="386"/>
        <v xml:space="preserve">     Reinforced: specify date/time</v>
      </c>
      <c r="M4978" s="171" t="str">
        <f t="shared" si="387"/>
        <v>PI.IC.IT.280602.01</v>
      </c>
      <c r="N4978" s="171"/>
      <c r="O4978" s="171" t="str">
        <f t="shared" si="388"/>
        <v>PH.IC.IT.280602.01</v>
      </c>
      <c r="Q4978" s="171" t="str">
        <f t="shared" si="389"/>
        <v>CL.IC.IT.280602.01</v>
      </c>
      <c r="AR4978" s="145" t="s">
        <v>12773</v>
      </c>
      <c r="AS4978" s="145">
        <v>1749</v>
      </c>
    </row>
    <row r="4979" spans="1:45" s="145" customFormat="1" ht="16">
      <c r="A4979" s="145" t="s">
        <v>9344</v>
      </c>
      <c r="C4979" s="170" t="s">
        <v>9144</v>
      </c>
      <c r="E4979" s="170" t="s">
        <v>6988</v>
      </c>
      <c r="F4979" s="145" t="s">
        <v>14615</v>
      </c>
      <c r="G4979" s="145" t="s">
        <v>8907</v>
      </c>
      <c r="H4979" s="170" t="s">
        <v>12032</v>
      </c>
      <c r="I4979" s="145" t="s">
        <v>11393</v>
      </c>
      <c r="J4979" s="171" t="str">
        <f t="shared" si="385"/>
        <v>IC.IT.280603</v>
      </c>
      <c r="K4979" s="170" t="s">
        <v>1702</v>
      </c>
      <c r="L4979" s="145" t="str">
        <f t="shared" si="386"/>
        <v xml:space="preserve">     Changed: specify date/time</v>
      </c>
      <c r="M4979" s="171" t="str">
        <f t="shared" si="387"/>
        <v>PI.IC.IT.280603.01</v>
      </c>
      <c r="N4979" s="171"/>
      <c r="O4979" s="171" t="str">
        <f t="shared" si="388"/>
        <v>PH.IC.IT.280603.01</v>
      </c>
      <c r="Q4979" s="171" t="str">
        <f t="shared" si="389"/>
        <v>CL.IC.IT.280603.01</v>
      </c>
      <c r="AR4979" s="145" t="s">
        <v>12773</v>
      </c>
      <c r="AS4979" s="145">
        <v>1749</v>
      </c>
    </row>
    <row r="4980" spans="1:45" s="145" customFormat="1" ht="16">
      <c r="A4980" s="145" t="s">
        <v>9344</v>
      </c>
      <c r="C4980" s="170" t="s">
        <v>9144</v>
      </c>
      <c r="E4980" s="170" t="s">
        <v>6988</v>
      </c>
      <c r="F4980" s="145" t="s">
        <v>14615</v>
      </c>
      <c r="G4980" s="145" t="s">
        <v>8784</v>
      </c>
      <c r="H4980" s="170" t="s">
        <v>12028</v>
      </c>
      <c r="I4980" s="145" t="s">
        <v>11961</v>
      </c>
      <c r="J4980" s="171" t="str">
        <f t="shared" si="385"/>
        <v>IC.IT.280604</v>
      </c>
      <c r="K4980" s="170" t="s">
        <v>1702</v>
      </c>
      <c r="L4980" s="145" t="str">
        <f t="shared" si="386"/>
        <v xml:space="preserve">     Wet to Dry: specify date/time</v>
      </c>
      <c r="M4980" s="171" t="str">
        <f t="shared" si="387"/>
        <v>PI.IC.IT.280604.01</v>
      </c>
      <c r="N4980" s="171"/>
      <c r="O4980" s="171" t="str">
        <f t="shared" si="388"/>
        <v>PH.IC.IT.280604.01</v>
      </c>
      <c r="Q4980" s="171" t="str">
        <f t="shared" si="389"/>
        <v>CL.IC.IT.280604.01</v>
      </c>
      <c r="AR4980" s="145" t="s">
        <v>12773</v>
      </c>
      <c r="AS4980" s="145">
        <v>1749</v>
      </c>
    </row>
    <row r="4981" spans="1:45" s="145" customFormat="1" ht="16">
      <c r="A4981" s="145" t="s">
        <v>9344</v>
      </c>
      <c r="C4981" s="170" t="s">
        <v>9144</v>
      </c>
      <c r="E4981" s="170" t="s">
        <v>6988</v>
      </c>
      <c r="F4981" s="145" t="s">
        <v>14615</v>
      </c>
      <c r="G4981" s="145" t="s">
        <v>8635</v>
      </c>
      <c r="H4981" s="170" t="s">
        <v>12210</v>
      </c>
      <c r="I4981" s="145" t="s">
        <v>8636</v>
      </c>
      <c r="J4981" s="171" t="str">
        <f t="shared" si="385"/>
        <v>IC.IT.280605</v>
      </c>
      <c r="K4981" s="170" t="s">
        <v>1702</v>
      </c>
      <c r="L4981" s="145" t="str">
        <f t="shared" si="386"/>
        <v xml:space="preserve">     Debriding Agent applied: BCMA</v>
      </c>
      <c r="M4981" s="171" t="str">
        <f t="shared" si="387"/>
        <v>PI.IC.IT.280605.01</v>
      </c>
      <c r="N4981" s="171"/>
      <c r="O4981" s="171" t="str">
        <f t="shared" si="388"/>
        <v>PH.IC.IT.280605.01</v>
      </c>
      <c r="Q4981" s="171" t="str">
        <f t="shared" si="389"/>
        <v>CL.IC.IT.280605.01</v>
      </c>
      <c r="AR4981" s="145" t="s">
        <v>12773</v>
      </c>
      <c r="AS4981" s="145">
        <v>1749</v>
      </c>
    </row>
    <row r="4982" spans="1:45" s="145" customFormat="1" ht="16">
      <c r="A4982" s="145" t="s">
        <v>9344</v>
      </c>
      <c r="C4982" s="170" t="s">
        <v>9144</v>
      </c>
      <c r="E4982" s="170" t="s">
        <v>6988</v>
      </c>
      <c r="F4982" s="145" t="s">
        <v>14615</v>
      </c>
      <c r="G4982" s="170" t="s">
        <v>8586</v>
      </c>
      <c r="H4982" s="170" t="s">
        <v>7863</v>
      </c>
      <c r="I4982" s="170" t="s">
        <v>8586</v>
      </c>
      <c r="J4982" s="171" t="str">
        <f t="shared" si="385"/>
        <v>IC.IT.280616</v>
      </c>
      <c r="K4982" s="170" t="s">
        <v>1702</v>
      </c>
      <c r="L4982" s="145" t="str">
        <f t="shared" si="386"/>
        <v xml:space="preserve">  Saturated</v>
      </c>
      <c r="M4982" s="171" t="str">
        <f t="shared" si="387"/>
        <v>PI.IC.IT.280616.01</v>
      </c>
      <c r="N4982" s="171"/>
      <c r="O4982" s="171" t="str">
        <f t="shared" si="388"/>
        <v>PH.IC.IT.280616.01</v>
      </c>
      <c r="Q4982" s="171" t="str">
        <f t="shared" si="389"/>
        <v>CL.IC.IT.280616.01</v>
      </c>
      <c r="R4982" s="145" t="s">
        <v>12465</v>
      </c>
      <c r="S4982" s="145">
        <v>154</v>
      </c>
      <c r="AR4982" s="145" t="s">
        <v>12773</v>
      </c>
      <c r="AS4982" s="145">
        <v>1749</v>
      </c>
    </row>
    <row r="4983" spans="1:45" s="145" customFormat="1" ht="16">
      <c r="A4983" s="145" t="s">
        <v>9344</v>
      </c>
      <c r="C4983" s="170" t="s">
        <v>9144</v>
      </c>
      <c r="E4983" s="170" t="s">
        <v>6988</v>
      </c>
      <c r="F4983" s="145" t="s">
        <v>14615</v>
      </c>
      <c r="G4983" s="170" t="s">
        <v>8527</v>
      </c>
      <c r="H4983" s="170" t="s">
        <v>6777</v>
      </c>
      <c r="I4983" s="170" t="s">
        <v>8527</v>
      </c>
      <c r="J4983" s="171" t="str">
        <f t="shared" si="385"/>
        <v>IC.IT.280617</v>
      </c>
      <c r="K4983" s="170" t="s">
        <v>1702</v>
      </c>
      <c r="L4983" s="145" t="str">
        <f t="shared" si="386"/>
        <v xml:space="preserve">  Stained</v>
      </c>
      <c r="M4983" s="171" t="str">
        <f t="shared" si="387"/>
        <v>PI.IC.IT.280617.01</v>
      </c>
      <c r="N4983" s="171"/>
      <c r="O4983" s="171" t="str">
        <f t="shared" si="388"/>
        <v>PH.IC.IT.280617.01</v>
      </c>
      <c r="Q4983" s="171" t="str">
        <f t="shared" si="389"/>
        <v>CL.IC.IT.280617.01</v>
      </c>
      <c r="R4983" s="145" t="s">
        <v>12465</v>
      </c>
      <c r="S4983" s="145">
        <v>155</v>
      </c>
      <c r="AR4983" s="145" t="s">
        <v>12773</v>
      </c>
      <c r="AS4983" s="145">
        <v>1749</v>
      </c>
    </row>
    <row r="4984" spans="1:45" s="145" customFormat="1" ht="16">
      <c r="A4984" s="145" t="s">
        <v>9344</v>
      </c>
      <c r="C4984" s="170" t="s">
        <v>9144</v>
      </c>
      <c r="E4984" s="170" t="s">
        <v>6988</v>
      </c>
      <c r="F4984" s="145" t="s">
        <v>14615</v>
      </c>
      <c r="G4984" s="170" t="s">
        <v>8528</v>
      </c>
      <c r="H4984" s="170" t="s">
        <v>208</v>
      </c>
      <c r="I4984" s="170" t="s">
        <v>8528</v>
      </c>
      <c r="J4984" s="171" t="str">
        <f t="shared" si="385"/>
        <v>IC.IT.280618</v>
      </c>
      <c r="K4984" s="170" t="s">
        <v>1702</v>
      </c>
      <c r="L4984" s="145" t="str">
        <f t="shared" si="386"/>
        <v xml:space="preserve">  Intact</v>
      </c>
      <c r="M4984" s="171" t="str">
        <f t="shared" si="387"/>
        <v>PI.IC.IT.280618.01</v>
      </c>
      <c r="N4984" s="171"/>
      <c r="O4984" s="171" t="str">
        <f t="shared" si="388"/>
        <v>PH.IC.IT.280618.01</v>
      </c>
      <c r="Q4984" s="171" t="str">
        <f t="shared" si="389"/>
        <v>CL.IC.IT.280618.01</v>
      </c>
      <c r="R4984" s="145" t="s">
        <v>12465</v>
      </c>
      <c r="S4984" s="145">
        <v>156</v>
      </c>
      <c r="AR4984" s="145" t="s">
        <v>12773</v>
      </c>
      <c r="AS4984" s="145">
        <v>1749</v>
      </c>
    </row>
    <row r="4985" spans="1:45" s="145" customFormat="1" ht="16">
      <c r="A4985" s="145" t="s">
        <v>9344</v>
      </c>
      <c r="C4985" s="170" t="s">
        <v>9144</v>
      </c>
      <c r="E4985" s="170" t="s">
        <v>6988</v>
      </c>
      <c r="F4985" s="145" t="s">
        <v>14615</v>
      </c>
      <c r="G4985" s="170" t="s">
        <v>8644</v>
      </c>
      <c r="H4985" s="170" t="s">
        <v>217</v>
      </c>
      <c r="I4985" s="170" t="s">
        <v>8644</v>
      </c>
      <c r="J4985" s="171" t="str">
        <f t="shared" si="385"/>
        <v>IC.IT.280619</v>
      </c>
      <c r="K4985" s="170" t="s">
        <v>1702</v>
      </c>
      <c r="L4985" s="145" t="str">
        <f t="shared" si="386"/>
        <v xml:space="preserve">  Clean</v>
      </c>
      <c r="M4985" s="171" t="str">
        <f t="shared" si="387"/>
        <v>PI.IC.IT.280619.01</v>
      </c>
      <c r="N4985" s="171"/>
      <c r="O4985" s="171" t="str">
        <f t="shared" si="388"/>
        <v>PH.IC.IT.280619.01</v>
      </c>
      <c r="Q4985" s="171" t="str">
        <f t="shared" si="389"/>
        <v>CL.IC.IT.280619.01</v>
      </c>
      <c r="R4985" s="145" t="s">
        <v>12465</v>
      </c>
      <c r="S4985" s="145">
        <v>157</v>
      </c>
      <c r="AR4985" s="145" t="s">
        <v>12773</v>
      </c>
      <c r="AS4985" s="145">
        <v>1749</v>
      </c>
    </row>
    <row r="4986" spans="1:45" s="145" customFormat="1" ht="16">
      <c r="A4986" s="145" t="s">
        <v>9344</v>
      </c>
      <c r="C4986" s="170" t="s">
        <v>9144</v>
      </c>
      <c r="E4986" s="170" t="s">
        <v>6988</v>
      </c>
      <c r="F4986" s="145" t="s">
        <v>14615</v>
      </c>
      <c r="G4986" s="170" t="s">
        <v>8643</v>
      </c>
      <c r="H4986" s="170" t="s">
        <v>1000</v>
      </c>
      <c r="I4986" s="170" t="s">
        <v>8643</v>
      </c>
      <c r="J4986" s="171" t="str">
        <f t="shared" si="385"/>
        <v>IC.IT.280620</v>
      </c>
      <c r="K4986" s="170" t="s">
        <v>1702</v>
      </c>
      <c r="L4986" s="145" t="str">
        <f t="shared" si="386"/>
        <v xml:space="preserve">  Dry</v>
      </c>
      <c r="M4986" s="171" t="str">
        <f t="shared" si="387"/>
        <v>PI.IC.IT.280620.01</v>
      </c>
      <c r="N4986" s="171"/>
      <c r="O4986" s="171" t="str">
        <f t="shared" si="388"/>
        <v>PH.IC.IT.280620.01</v>
      </c>
      <c r="Q4986" s="171" t="str">
        <f t="shared" si="389"/>
        <v>CL.IC.IT.280620.01</v>
      </c>
      <c r="R4986" s="145" t="s">
        <v>12465</v>
      </c>
      <c r="S4986" s="145">
        <v>158</v>
      </c>
      <c r="AR4986" s="145" t="s">
        <v>12773</v>
      </c>
      <c r="AS4986" s="145">
        <v>1749</v>
      </c>
    </row>
    <row r="4987" spans="1:45" s="145" customFormat="1" ht="16">
      <c r="A4987" s="145" t="s">
        <v>9344</v>
      </c>
      <c r="C4987" s="170" t="s">
        <v>9144</v>
      </c>
      <c r="D4987" s="145" t="s">
        <v>8645</v>
      </c>
      <c r="E4987" s="170" t="s">
        <v>573</v>
      </c>
      <c r="F4987" s="145" t="s">
        <v>14615</v>
      </c>
      <c r="G4987" s="145" t="s">
        <v>11866</v>
      </c>
      <c r="H4987" s="170" t="s">
        <v>12212</v>
      </c>
      <c r="I4987" s="145" t="s">
        <v>11964</v>
      </c>
      <c r="J4987" s="171" t="str">
        <f t="shared" si="385"/>
        <v>IC.IT.280706</v>
      </c>
      <c r="K4987" s="170" t="s">
        <v>12175</v>
      </c>
      <c r="L4987" s="145" t="str">
        <f t="shared" si="386"/>
        <v xml:space="preserve">     Normal Saline</v>
      </c>
      <c r="M4987" s="171" t="str">
        <f t="shared" si="387"/>
        <v>PI.IC.IT.280706.01</v>
      </c>
      <c r="N4987" s="171"/>
      <c r="O4987" s="171" t="str">
        <f t="shared" si="388"/>
        <v>PH.IC.IT.280706.01</v>
      </c>
      <c r="Q4987" s="171" t="str">
        <f t="shared" si="389"/>
        <v>CL.IC.IT.280706.01</v>
      </c>
      <c r="AR4987" s="145" t="s">
        <v>12773</v>
      </c>
      <c r="AS4987" s="145">
        <v>1749</v>
      </c>
    </row>
    <row r="4988" spans="1:45" s="145" customFormat="1" ht="16">
      <c r="A4988" s="145" t="s">
        <v>9344</v>
      </c>
      <c r="C4988" s="170" t="s">
        <v>9144</v>
      </c>
      <c r="E4988" s="170" t="s">
        <v>573</v>
      </c>
      <c r="F4988" s="145" t="s">
        <v>14615</v>
      </c>
      <c r="G4988" s="145" t="s">
        <v>8923</v>
      </c>
      <c r="H4988" s="170" t="s">
        <v>12225</v>
      </c>
      <c r="I4988" s="145" t="s">
        <v>9673</v>
      </c>
      <c r="J4988" s="171" t="str">
        <f t="shared" si="385"/>
        <v>IC.IT.280707</v>
      </c>
      <c r="K4988" s="170" t="s">
        <v>12175</v>
      </c>
      <c r="L4988" s="145" t="str">
        <f t="shared" si="386"/>
        <v xml:space="preserve">     Wound cleanser</v>
      </c>
      <c r="M4988" s="171" t="str">
        <f t="shared" si="387"/>
        <v>PI.IC.IT.280707.01</v>
      </c>
      <c r="N4988" s="171"/>
      <c r="O4988" s="171" t="str">
        <f t="shared" si="388"/>
        <v>PH.IC.IT.280707.01</v>
      </c>
      <c r="Q4988" s="171" t="str">
        <f t="shared" si="389"/>
        <v>CL.IC.IT.280707.01</v>
      </c>
      <c r="AR4988" s="145" t="s">
        <v>12773</v>
      </c>
      <c r="AS4988" s="145">
        <v>1749</v>
      </c>
    </row>
    <row r="4989" spans="1:45" s="145" customFormat="1" ht="16">
      <c r="A4989" s="145" t="s">
        <v>9344</v>
      </c>
      <c r="C4989" s="170" t="s">
        <v>9144</v>
      </c>
      <c r="E4989" s="170" t="s">
        <v>573</v>
      </c>
      <c r="F4989" s="145" t="s">
        <v>14615</v>
      </c>
      <c r="G4989" s="145" t="s">
        <v>9665</v>
      </c>
      <c r="H4989" s="170" t="s">
        <v>11638</v>
      </c>
      <c r="I4989" s="145" t="s">
        <v>10703</v>
      </c>
      <c r="J4989" s="171" t="str">
        <f t="shared" si="385"/>
        <v>IC.IT.280708</v>
      </c>
      <c r="K4989" s="170" t="s">
        <v>12175</v>
      </c>
      <c r="L4989" s="145" t="str">
        <f t="shared" si="386"/>
        <v xml:space="preserve">      Other: specify</v>
      </c>
      <c r="M4989" s="171" t="str">
        <f t="shared" si="387"/>
        <v>PI.IC.IT.280708.01</v>
      </c>
      <c r="N4989" s="171"/>
      <c r="O4989" s="171" t="str">
        <f t="shared" si="388"/>
        <v>PH.IC.IT.280708.01</v>
      </c>
      <c r="Q4989" s="171" t="str">
        <f t="shared" si="389"/>
        <v>CL.IC.IT.280708.01</v>
      </c>
      <c r="AR4989" s="145" t="s">
        <v>12773</v>
      </c>
      <c r="AS4989" s="145">
        <v>1749</v>
      </c>
    </row>
    <row r="4990" spans="1:45" s="145" customFormat="1" ht="16">
      <c r="A4990" s="145" t="s">
        <v>9344</v>
      </c>
      <c r="C4990" s="170" t="s">
        <v>9144</v>
      </c>
      <c r="E4990" s="170" t="s">
        <v>573</v>
      </c>
      <c r="F4990" s="145" t="s">
        <v>14615</v>
      </c>
      <c r="G4990" s="170" t="s">
        <v>8791</v>
      </c>
      <c r="H4990" s="170" t="s">
        <v>7863</v>
      </c>
      <c r="I4990" s="170" t="s">
        <v>8791</v>
      </c>
      <c r="J4990" s="171" t="str">
        <f t="shared" si="385"/>
        <v>IC.IT.280716</v>
      </c>
      <c r="K4990" s="170" t="s">
        <v>12175</v>
      </c>
      <c r="L4990" s="145" t="str">
        <f t="shared" si="386"/>
        <v xml:space="preserve"> Betadine</v>
      </c>
      <c r="M4990" s="171" t="str">
        <f t="shared" si="387"/>
        <v>PI.IC.IT.280716.01</v>
      </c>
      <c r="N4990" s="171"/>
      <c r="O4990" s="171" t="str">
        <f t="shared" si="388"/>
        <v>PH.IC.IT.280716.01</v>
      </c>
      <c r="Q4990" s="171" t="str">
        <f t="shared" si="389"/>
        <v>CL.IC.IT.280716.01</v>
      </c>
      <c r="R4990" s="145" t="s">
        <v>12465</v>
      </c>
      <c r="S4990" s="145">
        <v>790</v>
      </c>
      <c r="AR4990" s="145" t="s">
        <v>12773</v>
      </c>
      <c r="AS4990" s="145">
        <v>1749</v>
      </c>
    </row>
    <row r="4991" spans="1:45" s="145" customFormat="1" ht="16">
      <c r="A4991" s="145" t="s">
        <v>9344</v>
      </c>
      <c r="C4991" s="170" t="s">
        <v>9144</v>
      </c>
      <c r="E4991" s="170" t="s">
        <v>573</v>
      </c>
      <c r="F4991" s="145" t="s">
        <v>14615</v>
      </c>
      <c r="G4991" s="170" t="s">
        <v>8792</v>
      </c>
      <c r="H4991" s="170" t="s">
        <v>12462</v>
      </c>
      <c r="I4991" s="170" t="s">
        <v>8792</v>
      </c>
      <c r="J4991" s="171" t="str">
        <f t="shared" si="385"/>
        <v>IC.IT.280717</v>
      </c>
      <c r="K4991" s="170" t="s">
        <v>12175</v>
      </c>
      <c r="L4991" s="145" t="str">
        <f t="shared" si="386"/>
        <v xml:space="preserve"> Chlorhexadine</v>
      </c>
      <c r="M4991" s="171" t="str">
        <f t="shared" si="387"/>
        <v>PI.IC.IT.280717.01</v>
      </c>
      <c r="N4991" s="171"/>
      <c r="O4991" s="171" t="str">
        <f t="shared" si="388"/>
        <v>PH.IC.IT.280717.01</v>
      </c>
      <c r="Q4991" s="171" t="str">
        <f t="shared" si="389"/>
        <v>CL.IC.IT.280717.01</v>
      </c>
      <c r="R4991" s="145" t="s">
        <v>12465</v>
      </c>
      <c r="S4991" s="145">
        <v>792</v>
      </c>
      <c r="AR4991" s="145" t="s">
        <v>12773</v>
      </c>
      <c r="AS4991" s="145">
        <v>1749</v>
      </c>
    </row>
    <row r="4992" spans="1:45" s="145" customFormat="1" ht="16">
      <c r="A4992" s="145" t="s">
        <v>9344</v>
      </c>
      <c r="C4992" s="170" t="s">
        <v>9144</v>
      </c>
      <c r="E4992" s="170" t="s">
        <v>573</v>
      </c>
      <c r="F4992" s="145" t="s">
        <v>14615</v>
      </c>
      <c r="G4992" s="170" t="s">
        <v>8935</v>
      </c>
      <c r="H4992" s="170" t="s">
        <v>208</v>
      </c>
      <c r="I4992" s="170" t="s">
        <v>8935</v>
      </c>
      <c r="J4992" s="171" t="str">
        <f t="shared" si="385"/>
        <v>IC.IT.280718</v>
      </c>
      <c r="K4992" s="170" t="s">
        <v>1702</v>
      </c>
      <c r="L4992" s="145" t="str">
        <f t="shared" si="386"/>
        <v xml:space="preserve">  Distilled Water</v>
      </c>
      <c r="M4992" s="171" t="str">
        <f t="shared" si="387"/>
        <v>PI.IC.IT.280718.01</v>
      </c>
      <c r="N4992" s="171"/>
      <c r="O4992" s="171" t="str">
        <f t="shared" si="388"/>
        <v>PH.IC.IT.280718.01</v>
      </c>
      <c r="Q4992" s="171" t="str">
        <f t="shared" si="389"/>
        <v>CL.IC.IT.280718.01</v>
      </c>
      <c r="R4992" s="145" t="s">
        <v>12465</v>
      </c>
      <c r="S4992" s="145">
        <v>793</v>
      </c>
      <c r="AR4992" s="145" t="s">
        <v>12773</v>
      </c>
      <c r="AS4992" s="145">
        <v>1749</v>
      </c>
    </row>
    <row r="4993" spans="1:45" s="145" customFormat="1" ht="16">
      <c r="A4993" s="145" t="s">
        <v>9344</v>
      </c>
      <c r="C4993" s="170" t="s">
        <v>9144</v>
      </c>
      <c r="E4993" s="170" t="s">
        <v>573</v>
      </c>
      <c r="F4993" s="145" t="s">
        <v>14615</v>
      </c>
      <c r="G4993" s="170" t="s">
        <v>8691</v>
      </c>
      <c r="H4993" s="170" t="s">
        <v>217</v>
      </c>
      <c r="I4993" s="170" t="s">
        <v>8691</v>
      </c>
      <c r="J4993" s="171" t="str">
        <f t="shared" si="385"/>
        <v>IC.IT.280719</v>
      </c>
      <c r="K4993" s="170" t="s">
        <v>1702</v>
      </c>
      <c r="L4993" s="145" t="str">
        <f t="shared" si="386"/>
        <v>Peroxide</v>
      </c>
      <c r="M4993" s="171" t="str">
        <f t="shared" si="387"/>
        <v>PI.IC.IT.280719.01</v>
      </c>
      <c r="N4993" s="171"/>
      <c r="O4993" s="171" t="str">
        <f t="shared" si="388"/>
        <v>PH.IC.IT.280719.01</v>
      </c>
      <c r="Q4993" s="171" t="str">
        <f t="shared" si="389"/>
        <v>CL.IC.IT.280719.01</v>
      </c>
      <c r="R4993" s="145" t="s">
        <v>12465</v>
      </c>
      <c r="S4993" s="145">
        <v>793</v>
      </c>
      <c r="AR4993" s="145" t="s">
        <v>12773</v>
      </c>
      <c r="AS4993" s="145">
        <v>1749</v>
      </c>
    </row>
    <row r="4994" spans="1:45" s="145" customFormat="1" ht="16">
      <c r="A4994" s="145" t="s">
        <v>9344</v>
      </c>
      <c r="C4994" s="170" t="s">
        <v>9144</v>
      </c>
      <c r="E4994" s="170" t="s">
        <v>573</v>
      </c>
      <c r="F4994" s="145" t="s">
        <v>14615</v>
      </c>
      <c r="G4994" s="170" t="s">
        <v>8692</v>
      </c>
      <c r="H4994" s="170" t="s">
        <v>1000</v>
      </c>
      <c r="I4994" s="170" t="s">
        <v>8692</v>
      </c>
      <c r="J4994" s="171" t="str">
        <f t="shared" ref="J4994:J5057" si="390">CONCATENATE("IC.IT.",C4994,E4994,H4994)</f>
        <v>IC.IT.280720</v>
      </c>
      <c r="K4994" s="170" t="s">
        <v>1702</v>
      </c>
      <c r="L4994" s="145" t="str">
        <f t="shared" ref="L4994:L5057" si="391">G4994</f>
        <v xml:space="preserve">  Dakins Solution</v>
      </c>
      <c r="M4994" s="171" t="str">
        <f t="shared" ref="M4994:M5057" si="392">CONCATENATE("PI.",J4994,".",K4994)</f>
        <v>PI.IC.IT.280720.01</v>
      </c>
      <c r="N4994" s="171"/>
      <c r="O4994" s="171" t="str">
        <f t="shared" ref="O4994:O5057" si="393">CONCATENATE("PH.",J4994,".",K4994)</f>
        <v>PH.IC.IT.280720.01</v>
      </c>
      <c r="Q4994" s="171" t="str">
        <f t="shared" ref="Q4994:Q5057" si="394">CONCATENATE("CL.",J4994,".",K4994)</f>
        <v>CL.IC.IT.280720.01</v>
      </c>
      <c r="R4994" s="145" t="s">
        <v>4415</v>
      </c>
      <c r="S4994" s="145">
        <v>794</v>
      </c>
      <c r="AR4994" s="145" t="s">
        <v>12773</v>
      </c>
      <c r="AS4994" s="145">
        <v>1749</v>
      </c>
    </row>
    <row r="4995" spans="1:45" s="145" customFormat="1" ht="16">
      <c r="A4995" s="145" t="s">
        <v>9344</v>
      </c>
      <c r="C4995" s="170" t="s">
        <v>9144</v>
      </c>
      <c r="D4995" s="145" t="s">
        <v>8638</v>
      </c>
      <c r="E4995" s="170" t="s">
        <v>92</v>
      </c>
      <c r="F4995" s="145" t="s">
        <v>14615</v>
      </c>
      <c r="G4995" s="145" t="s">
        <v>11470</v>
      </c>
      <c r="H4995" s="170" t="s">
        <v>11639</v>
      </c>
      <c r="I4995" s="145" t="s">
        <v>12157</v>
      </c>
      <c r="J4995" s="171" t="str">
        <f t="shared" si="390"/>
        <v>IC.IT.280809</v>
      </c>
      <c r="K4995" s="170" t="s">
        <v>12175</v>
      </c>
      <c r="L4995" s="145" t="str">
        <f t="shared" si="391"/>
        <v xml:space="preserve">     Drsg drainage none</v>
      </c>
      <c r="M4995" s="171" t="str">
        <f t="shared" si="392"/>
        <v>PI.IC.IT.280809.01</v>
      </c>
      <c r="N4995" s="171"/>
      <c r="O4995" s="171" t="str">
        <f t="shared" si="393"/>
        <v>PH.IC.IT.280809.01</v>
      </c>
      <c r="Q4995" s="171" t="str">
        <f t="shared" si="394"/>
        <v>CL.IC.IT.280809.01</v>
      </c>
      <c r="AR4995" s="145" t="s">
        <v>12773</v>
      </c>
      <c r="AS4995" s="145">
        <v>1749</v>
      </c>
    </row>
    <row r="4996" spans="1:45" s="145" customFormat="1" ht="16">
      <c r="A4996" s="145" t="s">
        <v>9344</v>
      </c>
      <c r="C4996" s="170" t="s">
        <v>9144</v>
      </c>
      <c r="E4996" s="170" t="s">
        <v>92</v>
      </c>
      <c r="F4996" s="145" t="s">
        <v>14615</v>
      </c>
      <c r="G4996" s="145" t="s">
        <v>11471</v>
      </c>
      <c r="H4996" s="170" t="s">
        <v>11829</v>
      </c>
      <c r="I4996" s="145" t="s">
        <v>11400</v>
      </c>
      <c r="J4996" s="171" t="str">
        <f t="shared" si="390"/>
        <v>IC.IT.280810</v>
      </c>
      <c r="K4996" s="170" t="s">
        <v>12175</v>
      </c>
      <c r="L4996" s="145" t="str">
        <f t="shared" si="391"/>
        <v xml:space="preserve">     Drsg scant amount drainage</v>
      </c>
      <c r="M4996" s="171" t="str">
        <f t="shared" si="392"/>
        <v>PI.IC.IT.280810.01</v>
      </c>
      <c r="N4996" s="171"/>
      <c r="O4996" s="171" t="str">
        <f t="shared" si="393"/>
        <v>PH.IC.IT.280810.01</v>
      </c>
      <c r="Q4996" s="171" t="str">
        <f t="shared" si="394"/>
        <v>CL.IC.IT.280810.01</v>
      </c>
      <c r="AR4996" s="145" t="s">
        <v>12773</v>
      </c>
      <c r="AS4996" s="145">
        <v>1749</v>
      </c>
    </row>
    <row r="4997" spans="1:45" s="145" customFormat="1" ht="16">
      <c r="A4997" s="145" t="s">
        <v>9344</v>
      </c>
      <c r="C4997" s="170" t="s">
        <v>9144</v>
      </c>
      <c r="E4997" s="170" t="s">
        <v>92</v>
      </c>
      <c r="F4997" s="145" t="s">
        <v>14615</v>
      </c>
      <c r="G4997" s="145" t="s">
        <v>11313</v>
      </c>
      <c r="H4997" s="170" t="s">
        <v>155</v>
      </c>
      <c r="I4997" s="145" t="s">
        <v>11730</v>
      </c>
      <c r="J4997" s="171" t="str">
        <f t="shared" si="390"/>
        <v>IC.IT.280811</v>
      </c>
      <c r="K4997" s="170" t="s">
        <v>12175</v>
      </c>
      <c r="L4997" s="145" t="str">
        <f t="shared" si="391"/>
        <v xml:space="preserve">     Drsg small amount drainage</v>
      </c>
      <c r="M4997" s="171" t="str">
        <f t="shared" si="392"/>
        <v>PI.IC.IT.280811.01</v>
      </c>
      <c r="N4997" s="171"/>
      <c r="O4997" s="171" t="str">
        <f t="shared" si="393"/>
        <v>PH.IC.IT.280811.01</v>
      </c>
      <c r="Q4997" s="171" t="str">
        <f t="shared" si="394"/>
        <v>CL.IC.IT.280811.01</v>
      </c>
      <c r="AR4997" s="145" t="s">
        <v>12773</v>
      </c>
      <c r="AS4997" s="145">
        <v>1749</v>
      </c>
    </row>
    <row r="4998" spans="1:45" s="145" customFormat="1" ht="16">
      <c r="A4998" s="145" t="s">
        <v>9344</v>
      </c>
      <c r="C4998" s="170" t="s">
        <v>9144</v>
      </c>
      <c r="E4998" s="170" t="s">
        <v>92</v>
      </c>
      <c r="F4998" s="145" t="s">
        <v>14615</v>
      </c>
      <c r="G4998" s="145" t="s">
        <v>11314</v>
      </c>
      <c r="H4998" s="170" t="s">
        <v>153</v>
      </c>
      <c r="I4998" s="145" t="s">
        <v>11732</v>
      </c>
      <c r="J4998" s="171" t="str">
        <f t="shared" si="390"/>
        <v>IC.IT.280812</v>
      </c>
      <c r="K4998" s="170" t="s">
        <v>12175</v>
      </c>
      <c r="L4998" s="145" t="str">
        <f t="shared" si="391"/>
        <v xml:space="preserve">     Drsg moderate amount drainage</v>
      </c>
      <c r="M4998" s="171" t="str">
        <f t="shared" si="392"/>
        <v>PI.IC.IT.280812.01</v>
      </c>
      <c r="N4998" s="171"/>
      <c r="O4998" s="171" t="str">
        <f t="shared" si="393"/>
        <v>PH.IC.IT.280812.01</v>
      </c>
      <c r="Q4998" s="171" t="str">
        <f t="shared" si="394"/>
        <v>CL.IC.IT.280812.01</v>
      </c>
      <c r="AR4998" s="145" t="s">
        <v>12773</v>
      </c>
      <c r="AS4998" s="145">
        <v>1749</v>
      </c>
    </row>
    <row r="4999" spans="1:45" s="145" customFormat="1" ht="16">
      <c r="A4999" s="145" t="s">
        <v>9344</v>
      </c>
      <c r="C4999" s="170" t="s">
        <v>9144</v>
      </c>
      <c r="E4999" s="170" t="s">
        <v>92</v>
      </c>
      <c r="F4999" s="145" t="s">
        <v>14615</v>
      </c>
      <c r="G4999" s="145" t="s">
        <v>8693</v>
      </c>
      <c r="H4999" s="170" t="s">
        <v>215</v>
      </c>
      <c r="I4999" s="145" t="s">
        <v>11316</v>
      </c>
      <c r="J4999" s="171" t="str">
        <f t="shared" si="390"/>
        <v>IC.IT.280813</v>
      </c>
      <c r="K4999" s="170" t="s">
        <v>12175</v>
      </c>
      <c r="L4999" s="145" t="str">
        <f t="shared" si="391"/>
        <v xml:space="preserve">     Drsg heavy amount drainage </v>
      </c>
      <c r="M4999" s="171" t="str">
        <f t="shared" si="392"/>
        <v>PI.IC.IT.280813.01</v>
      </c>
      <c r="N4999" s="171"/>
      <c r="O4999" s="171" t="str">
        <f t="shared" si="393"/>
        <v>PH.IC.IT.280813.01</v>
      </c>
      <c r="Q4999" s="171" t="str">
        <f t="shared" si="394"/>
        <v>CL.IC.IT.280813.01</v>
      </c>
      <c r="AR4999" s="145" t="s">
        <v>12773</v>
      </c>
      <c r="AS4999" s="145">
        <v>1749</v>
      </c>
    </row>
    <row r="5000" spans="1:45" s="145" customFormat="1" ht="16">
      <c r="A5000" s="145" t="s">
        <v>9344</v>
      </c>
      <c r="C5000" s="170" t="s">
        <v>9144</v>
      </c>
      <c r="E5000" s="170" t="s">
        <v>92</v>
      </c>
      <c r="F5000" s="145" t="s">
        <v>14615</v>
      </c>
      <c r="G5000" s="145" t="s">
        <v>8694</v>
      </c>
      <c r="H5000" s="170" t="s">
        <v>4082</v>
      </c>
      <c r="I5000" s="145" t="s">
        <v>11734</v>
      </c>
      <c r="J5000" s="171" t="str">
        <f t="shared" si="390"/>
        <v>IC.IT.280814</v>
      </c>
      <c r="K5000" s="170" t="s">
        <v>12175</v>
      </c>
      <c r="L5000" s="145" t="str">
        <f t="shared" si="391"/>
        <v xml:space="preserve">     Drsg drainage large amount</v>
      </c>
      <c r="M5000" s="171" t="str">
        <f t="shared" si="392"/>
        <v>PI.IC.IT.280814.01</v>
      </c>
      <c r="N5000" s="171"/>
      <c r="O5000" s="171" t="str">
        <f t="shared" si="393"/>
        <v>PH.IC.IT.280814.01</v>
      </c>
      <c r="Q5000" s="171" t="str">
        <f t="shared" si="394"/>
        <v>CL.IC.IT.280814.01</v>
      </c>
      <c r="AR5000" s="145" t="s">
        <v>12773</v>
      </c>
      <c r="AS5000" s="145">
        <v>1749</v>
      </c>
    </row>
    <row r="5001" spans="1:45" s="145" customFormat="1" ht="16">
      <c r="A5001" s="145" t="s">
        <v>9344</v>
      </c>
      <c r="C5001" s="170" t="s">
        <v>9144</v>
      </c>
      <c r="E5001" s="170" t="s">
        <v>92</v>
      </c>
      <c r="F5001" s="145" t="s">
        <v>14615</v>
      </c>
      <c r="G5001" s="145" t="s">
        <v>8530</v>
      </c>
      <c r="H5001" s="170" t="s">
        <v>594</v>
      </c>
      <c r="I5001" s="145" t="s">
        <v>11933</v>
      </c>
      <c r="J5001" s="171" t="str">
        <f t="shared" si="390"/>
        <v>IC.IT.280815</v>
      </c>
      <c r="K5001" s="170" t="s">
        <v>12175</v>
      </c>
      <c r="L5001" s="145" t="str">
        <f t="shared" si="391"/>
        <v xml:space="preserve">     Drsg drainage copious amount </v>
      </c>
      <c r="M5001" s="171" t="str">
        <f t="shared" si="392"/>
        <v>PI.IC.IT.280815.01</v>
      </c>
      <c r="N5001" s="171"/>
      <c r="O5001" s="171" t="str">
        <f t="shared" si="393"/>
        <v>PH.IC.IT.280815.01</v>
      </c>
      <c r="Q5001" s="171" t="str">
        <f t="shared" si="394"/>
        <v>CL.IC.IT.280815.01</v>
      </c>
      <c r="AR5001" s="145" t="s">
        <v>12773</v>
      </c>
      <c r="AS5001" s="145">
        <v>1749</v>
      </c>
    </row>
    <row r="5002" spans="1:45" s="145" customFormat="1" ht="16">
      <c r="A5002" s="145" t="s">
        <v>9344</v>
      </c>
      <c r="C5002" s="170" t="s">
        <v>9144</v>
      </c>
      <c r="D5002" s="145" t="s">
        <v>8639</v>
      </c>
      <c r="E5002" s="170" t="s">
        <v>93</v>
      </c>
      <c r="F5002" s="145" t="s">
        <v>14615</v>
      </c>
      <c r="G5002" s="145" t="s">
        <v>8531</v>
      </c>
      <c r="H5002" s="170" t="s">
        <v>11848</v>
      </c>
      <c r="I5002" s="145" t="s">
        <v>11753</v>
      </c>
      <c r="J5002" s="171" t="str">
        <f t="shared" si="390"/>
        <v>IC.IT.280901</v>
      </c>
      <c r="K5002" s="170" t="s">
        <v>12175</v>
      </c>
      <c r="L5002" s="145" t="str">
        <f t="shared" si="391"/>
        <v xml:space="preserve">     Drsg drainage unchanged</v>
      </c>
      <c r="M5002" s="171" t="str">
        <f t="shared" si="392"/>
        <v>PI.IC.IT.280901.01</v>
      </c>
      <c r="N5002" s="171"/>
      <c r="O5002" s="171" t="str">
        <f t="shared" si="393"/>
        <v>PH.IC.IT.280901.01</v>
      </c>
      <c r="Q5002" s="171" t="str">
        <f t="shared" si="394"/>
        <v>CL.IC.IT.280901.01</v>
      </c>
      <c r="AR5002" s="145" t="s">
        <v>12773</v>
      </c>
      <c r="AS5002" s="145">
        <v>1749</v>
      </c>
    </row>
    <row r="5003" spans="1:45" s="145" customFormat="1" ht="16">
      <c r="A5003" s="145" t="s">
        <v>9344</v>
      </c>
      <c r="C5003" s="170" t="s">
        <v>9144</v>
      </c>
      <c r="E5003" s="170" t="s">
        <v>93</v>
      </c>
      <c r="F5003" s="145" t="s">
        <v>14615</v>
      </c>
      <c r="G5003" s="145" t="s">
        <v>11651</v>
      </c>
      <c r="H5003" s="170" t="s">
        <v>12030</v>
      </c>
      <c r="I5003" s="145" t="s">
        <v>11752</v>
      </c>
      <c r="J5003" s="171" t="str">
        <f t="shared" si="390"/>
        <v>IC.IT.280902</v>
      </c>
      <c r="K5003" s="170" t="s">
        <v>12175</v>
      </c>
      <c r="L5003" s="145" t="str">
        <f t="shared" si="391"/>
        <v xml:space="preserve">     Drsg drainage decreasing</v>
      </c>
      <c r="M5003" s="171" t="str">
        <f t="shared" si="392"/>
        <v>PI.IC.IT.280902.01</v>
      </c>
      <c r="N5003" s="171"/>
      <c r="O5003" s="171" t="str">
        <f t="shared" si="393"/>
        <v>PH.IC.IT.280902.01</v>
      </c>
      <c r="Q5003" s="171" t="str">
        <f t="shared" si="394"/>
        <v>CL.IC.IT.280902.01</v>
      </c>
      <c r="AR5003" s="145" t="s">
        <v>12773</v>
      </c>
      <c r="AS5003" s="145">
        <v>1749</v>
      </c>
    </row>
    <row r="5004" spans="1:45" s="145" customFormat="1" ht="16">
      <c r="A5004" s="145" t="s">
        <v>9344</v>
      </c>
      <c r="C5004" s="170" t="s">
        <v>9144</v>
      </c>
      <c r="E5004" s="170" t="s">
        <v>93</v>
      </c>
      <c r="F5004" s="145" t="s">
        <v>14615</v>
      </c>
      <c r="G5004" s="145" t="s">
        <v>11652</v>
      </c>
      <c r="H5004" s="170" t="s">
        <v>12032</v>
      </c>
      <c r="I5004" s="145" t="s">
        <v>11583</v>
      </c>
      <c r="J5004" s="171" t="str">
        <f t="shared" si="390"/>
        <v>IC.IT.280903</v>
      </c>
      <c r="K5004" s="170" t="s">
        <v>12175</v>
      </c>
      <c r="L5004" s="145" t="str">
        <f t="shared" si="391"/>
        <v xml:space="preserve">     Drsg drainage increasing</v>
      </c>
      <c r="M5004" s="171" t="str">
        <f t="shared" si="392"/>
        <v>PI.IC.IT.280903.01</v>
      </c>
      <c r="N5004" s="171"/>
      <c r="O5004" s="171" t="str">
        <f t="shared" si="393"/>
        <v>PH.IC.IT.280903.01</v>
      </c>
      <c r="Q5004" s="171" t="str">
        <f t="shared" si="394"/>
        <v>CL.IC.IT.280903.01</v>
      </c>
      <c r="AR5004" s="145" t="s">
        <v>12773</v>
      </c>
      <c r="AS5004" s="145">
        <v>1749</v>
      </c>
    </row>
    <row r="5005" spans="1:45" s="167" customFormat="1" ht="15">
      <c r="A5005" s="167" t="s">
        <v>9344</v>
      </c>
      <c r="C5005" s="61" t="s">
        <v>9144</v>
      </c>
      <c r="D5005" s="167" t="s">
        <v>13489</v>
      </c>
      <c r="E5005" s="61" t="s">
        <v>3188</v>
      </c>
      <c r="F5005" s="167" t="s">
        <v>479</v>
      </c>
      <c r="G5005" s="167" t="s">
        <v>13213</v>
      </c>
      <c r="H5005" s="62" t="s">
        <v>11848</v>
      </c>
      <c r="I5005" s="167" t="s">
        <v>8798</v>
      </c>
      <c r="J5005" s="63" t="str">
        <f t="shared" si="390"/>
        <v>IC.IT.281001</v>
      </c>
      <c r="K5005" s="61" t="s">
        <v>12175</v>
      </c>
      <c r="L5005" s="167" t="str">
        <f t="shared" si="391"/>
        <v xml:space="preserve">     Continuous</v>
      </c>
      <c r="M5005" s="168" t="str">
        <f t="shared" si="392"/>
        <v>PI.IC.IT.281001.01</v>
      </c>
      <c r="N5005" s="168"/>
      <c r="O5005" s="168" t="str">
        <f t="shared" si="393"/>
        <v>PH.IC.IT.281001.01</v>
      </c>
      <c r="Q5005" s="168" t="str">
        <f t="shared" si="394"/>
        <v>CL.IC.IT.281001.01</v>
      </c>
    </row>
    <row r="5006" spans="1:45" s="167" customFormat="1" ht="15">
      <c r="A5006" s="167" t="s">
        <v>9344</v>
      </c>
      <c r="C5006" s="61" t="s">
        <v>9144</v>
      </c>
      <c r="E5006" s="61" t="s">
        <v>3188</v>
      </c>
      <c r="F5006" s="167" t="s">
        <v>479</v>
      </c>
      <c r="G5006" s="167" t="s">
        <v>8799</v>
      </c>
      <c r="H5006" s="62" t="s">
        <v>12030</v>
      </c>
      <c r="I5006" s="167" t="s">
        <v>11013</v>
      </c>
      <c r="J5006" s="63" t="str">
        <f t="shared" si="390"/>
        <v>IC.IT.281002</v>
      </c>
      <c r="K5006" s="61" t="s">
        <v>12175</v>
      </c>
      <c r="L5006" s="167" t="str">
        <f t="shared" si="391"/>
        <v xml:space="preserve">     Intermittent</v>
      </c>
      <c r="M5006" s="168" t="str">
        <f t="shared" si="392"/>
        <v>PI.IC.IT.281002.01</v>
      </c>
      <c r="N5006" s="168"/>
      <c r="O5006" s="168" t="str">
        <f t="shared" si="393"/>
        <v>PH.IC.IT.281002.01</v>
      </c>
      <c r="Q5006" s="168" t="str">
        <f t="shared" si="394"/>
        <v>CL.IC.IT.281002.01</v>
      </c>
    </row>
    <row r="5007" spans="1:45" s="167" customFormat="1" ht="15">
      <c r="A5007" s="167" t="s">
        <v>9344</v>
      </c>
      <c r="C5007" s="61" t="s">
        <v>9144</v>
      </c>
      <c r="D5007" s="167" t="s">
        <v>13490</v>
      </c>
      <c r="E5007" s="61" t="s">
        <v>155</v>
      </c>
      <c r="F5007" s="167" t="s">
        <v>479</v>
      </c>
      <c r="G5007" s="167" t="s">
        <v>8801</v>
      </c>
      <c r="H5007" s="62" t="s">
        <v>11848</v>
      </c>
      <c r="I5007" s="167" t="s">
        <v>8802</v>
      </c>
      <c r="J5007" s="63" t="str">
        <f t="shared" si="390"/>
        <v>IC.IT.281101</v>
      </c>
      <c r="K5007" s="61" t="s">
        <v>12175</v>
      </c>
      <c r="L5007" s="167" t="str">
        <f t="shared" si="391"/>
        <v xml:space="preserve">     125 mmHg</v>
      </c>
      <c r="M5007" s="168" t="str">
        <f t="shared" si="392"/>
        <v>PI.IC.IT.281101.01</v>
      </c>
      <c r="N5007" s="168"/>
      <c r="O5007" s="168" t="str">
        <f t="shared" si="393"/>
        <v>PH.IC.IT.281101.01</v>
      </c>
      <c r="Q5007" s="168" t="str">
        <f t="shared" si="394"/>
        <v>CL.IC.IT.281101.01</v>
      </c>
    </row>
    <row r="5008" spans="1:45" s="167" customFormat="1" ht="15">
      <c r="A5008" s="167" t="s">
        <v>9344</v>
      </c>
      <c r="C5008" s="61" t="s">
        <v>9144</v>
      </c>
      <c r="E5008" s="61" t="s">
        <v>155</v>
      </c>
      <c r="F5008" s="167" t="s">
        <v>479</v>
      </c>
      <c r="G5008" s="167" t="s">
        <v>8803</v>
      </c>
      <c r="H5008" s="62" t="s">
        <v>12030</v>
      </c>
      <c r="I5008" s="167" t="s">
        <v>8804</v>
      </c>
      <c r="J5008" s="63" t="str">
        <f t="shared" si="390"/>
        <v>IC.IT.281102</v>
      </c>
      <c r="K5008" s="61" t="s">
        <v>12175</v>
      </c>
      <c r="L5008" s="167" t="str">
        <f t="shared" si="391"/>
        <v xml:space="preserve">     75 mmHg</v>
      </c>
      <c r="M5008" s="168" t="str">
        <f t="shared" si="392"/>
        <v>PI.IC.IT.281102.01</v>
      </c>
      <c r="N5008" s="168"/>
      <c r="O5008" s="168" t="str">
        <f t="shared" si="393"/>
        <v>PH.IC.IT.281102.01</v>
      </c>
      <c r="Q5008" s="168" t="str">
        <f t="shared" si="394"/>
        <v>CL.IC.IT.281102.01</v>
      </c>
    </row>
    <row r="5009" spans="1:17" s="167" customFormat="1" ht="15">
      <c r="A5009" s="167" t="s">
        <v>9344</v>
      </c>
      <c r="C5009" s="61" t="s">
        <v>9144</v>
      </c>
      <c r="E5009" s="61" t="s">
        <v>155</v>
      </c>
      <c r="F5009" s="167" t="s">
        <v>479</v>
      </c>
      <c r="G5009" s="167" t="s">
        <v>8805</v>
      </c>
      <c r="H5009" s="62" t="s">
        <v>12032</v>
      </c>
      <c r="I5009" s="167" t="s">
        <v>8806</v>
      </c>
      <c r="J5009" s="63" t="str">
        <f t="shared" si="390"/>
        <v>IC.IT.281103</v>
      </c>
      <c r="K5009" s="61" t="s">
        <v>12175</v>
      </c>
      <c r="L5009" s="167" t="str">
        <f t="shared" si="391"/>
        <v xml:space="preserve">     25 mmHg</v>
      </c>
      <c r="M5009" s="168" t="str">
        <f t="shared" si="392"/>
        <v>PI.IC.IT.281103.01</v>
      </c>
      <c r="N5009" s="168"/>
      <c r="O5009" s="168" t="str">
        <f t="shared" si="393"/>
        <v>PH.IC.IT.281103.01</v>
      </c>
      <c r="Q5009" s="168" t="str">
        <f t="shared" si="394"/>
        <v>CL.IC.IT.281103.01</v>
      </c>
    </row>
    <row r="5010" spans="1:17" s="167" customFormat="1" ht="15">
      <c r="A5010" s="167" t="s">
        <v>9344</v>
      </c>
      <c r="C5010" s="61" t="s">
        <v>9144</v>
      </c>
      <c r="E5010" s="61" t="s">
        <v>155</v>
      </c>
      <c r="F5010" s="167" t="s">
        <v>479</v>
      </c>
      <c r="G5010" s="167" t="s">
        <v>8919</v>
      </c>
      <c r="H5010" s="62" t="s">
        <v>12028</v>
      </c>
      <c r="I5010" s="167" t="s">
        <v>8656</v>
      </c>
      <c r="J5010" s="63" t="str">
        <f t="shared" si="390"/>
        <v>IC.IT.281104</v>
      </c>
      <c r="K5010" s="61" t="s">
        <v>12175</v>
      </c>
      <c r="L5010" s="167" t="str">
        <f t="shared" si="391"/>
        <v xml:space="preserve">     50 mmHg</v>
      </c>
      <c r="M5010" s="168" t="str">
        <f t="shared" si="392"/>
        <v>PI.IC.IT.281104.01</v>
      </c>
      <c r="N5010" s="168"/>
      <c r="O5010" s="168" t="str">
        <f t="shared" si="393"/>
        <v>PH.IC.IT.281104.01</v>
      </c>
      <c r="Q5010" s="168" t="str">
        <f t="shared" si="394"/>
        <v>CL.IC.IT.281104.01</v>
      </c>
    </row>
    <row r="5011" spans="1:17" s="167" customFormat="1" ht="15">
      <c r="A5011" s="167" t="s">
        <v>9344</v>
      </c>
      <c r="C5011" s="61" t="s">
        <v>9144</v>
      </c>
      <c r="E5011" s="61" t="s">
        <v>155</v>
      </c>
      <c r="F5011" s="167" t="s">
        <v>479</v>
      </c>
      <c r="G5011" s="167" t="s">
        <v>8657</v>
      </c>
      <c r="H5011" s="62" t="s">
        <v>12210</v>
      </c>
      <c r="I5011" s="167" t="s">
        <v>8658</v>
      </c>
      <c r="J5011" s="63" t="str">
        <f t="shared" si="390"/>
        <v>IC.IT.281105</v>
      </c>
      <c r="K5011" s="61" t="s">
        <v>12175</v>
      </c>
      <c r="L5011" s="167" t="str">
        <f t="shared" si="391"/>
        <v xml:space="preserve">     100 mmHg</v>
      </c>
      <c r="M5011" s="168" t="str">
        <f t="shared" si="392"/>
        <v>PI.IC.IT.281105.01</v>
      </c>
      <c r="N5011" s="168"/>
      <c r="O5011" s="168" t="str">
        <f t="shared" si="393"/>
        <v>PH.IC.IT.281105.01</v>
      </c>
      <c r="Q5011" s="168" t="str">
        <f t="shared" si="394"/>
        <v>CL.IC.IT.281105.01</v>
      </c>
    </row>
    <row r="5012" spans="1:17" s="167" customFormat="1" ht="15">
      <c r="A5012" s="167" t="s">
        <v>9344</v>
      </c>
      <c r="C5012" s="61" t="s">
        <v>9144</v>
      </c>
      <c r="E5012" s="61" t="s">
        <v>155</v>
      </c>
      <c r="F5012" s="167" t="s">
        <v>479</v>
      </c>
      <c r="G5012" s="167" t="s">
        <v>8651</v>
      </c>
      <c r="H5012" s="62" t="s">
        <v>12212</v>
      </c>
      <c r="I5012" s="167" t="s">
        <v>8652</v>
      </c>
      <c r="J5012" s="63" t="str">
        <f t="shared" si="390"/>
        <v>IC.IT.281106</v>
      </c>
      <c r="K5012" s="61" t="s">
        <v>12175</v>
      </c>
      <c r="L5012" s="167" t="str">
        <f t="shared" si="391"/>
        <v xml:space="preserve">     150 mmHg</v>
      </c>
      <c r="M5012" s="168" t="str">
        <f t="shared" si="392"/>
        <v>PI.IC.IT.281106.01</v>
      </c>
      <c r="N5012" s="168"/>
      <c r="O5012" s="168" t="str">
        <f t="shared" si="393"/>
        <v>PH.IC.IT.281106.01</v>
      </c>
      <c r="Q5012" s="168" t="str">
        <f t="shared" si="394"/>
        <v>CL.IC.IT.281106.01</v>
      </c>
    </row>
    <row r="5013" spans="1:17" s="167" customFormat="1" ht="15">
      <c r="A5013" s="167" t="s">
        <v>9344</v>
      </c>
      <c r="C5013" s="61" t="s">
        <v>9144</v>
      </c>
      <c r="D5013" s="167" t="s">
        <v>8653</v>
      </c>
      <c r="E5013" s="61" t="s">
        <v>153</v>
      </c>
      <c r="F5013" s="167" t="s">
        <v>479</v>
      </c>
      <c r="G5013" s="167" t="s">
        <v>8654</v>
      </c>
      <c r="H5013" s="62" t="s">
        <v>11848</v>
      </c>
      <c r="I5013" s="167" t="s">
        <v>10076</v>
      </c>
      <c r="J5013" s="63" t="str">
        <f t="shared" si="390"/>
        <v>IC.IT.281201</v>
      </c>
      <c r="K5013" s="61" t="s">
        <v>12175</v>
      </c>
      <c r="L5013" s="167" t="str">
        <f t="shared" si="391"/>
        <v xml:space="preserve">     Done: specify date/time</v>
      </c>
      <c r="M5013" s="168" t="str">
        <f t="shared" si="392"/>
        <v>PI.IC.IT.281201.01</v>
      </c>
      <c r="N5013" s="168"/>
      <c r="O5013" s="168" t="str">
        <f t="shared" si="393"/>
        <v>PH.IC.IT.281201.01</v>
      </c>
      <c r="Q5013" s="168" t="str">
        <f t="shared" si="394"/>
        <v>CL.IC.IT.281201.01</v>
      </c>
    </row>
    <row r="5014" spans="1:17" s="167" customFormat="1" ht="15">
      <c r="A5014" s="167" t="s">
        <v>9344</v>
      </c>
      <c r="C5014" s="61" t="s">
        <v>9144</v>
      </c>
      <c r="E5014" s="61" t="s">
        <v>153</v>
      </c>
      <c r="F5014" s="167" t="s">
        <v>479</v>
      </c>
      <c r="G5014" s="167" t="s">
        <v>8655</v>
      </c>
      <c r="H5014" s="62" t="s">
        <v>12030</v>
      </c>
      <c r="I5014" s="167" t="s">
        <v>12171</v>
      </c>
      <c r="J5014" s="63" t="str">
        <f t="shared" si="390"/>
        <v>IC.IT.281202</v>
      </c>
      <c r="K5014" s="61" t="s">
        <v>12175</v>
      </c>
      <c r="L5014" s="167" t="str">
        <f t="shared" si="391"/>
        <v xml:space="preserve">     N/A</v>
      </c>
      <c r="M5014" s="168" t="str">
        <f t="shared" si="392"/>
        <v>PI.IC.IT.281202.01</v>
      </c>
      <c r="N5014" s="168"/>
      <c r="O5014" s="168" t="str">
        <f t="shared" si="393"/>
        <v>PH.IC.IT.281202.01</v>
      </c>
      <c r="Q5014" s="168" t="str">
        <f t="shared" si="394"/>
        <v>CL.IC.IT.281202.01</v>
      </c>
    </row>
    <row r="5015" spans="1:17" s="167" customFormat="1" ht="15">
      <c r="A5015" s="167" t="s">
        <v>9344</v>
      </c>
      <c r="C5015" s="61" t="s">
        <v>9144</v>
      </c>
      <c r="D5015" s="167" t="s">
        <v>8518</v>
      </c>
      <c r="E5015" s="61" t="s">
        <v>215</v>
      </c>
      <c r="F5015" s="167" t="s">
        <v>480</v>
      </c>
      <c r="G5015" s="167" t="s">
        <v>8548</v>
      </c>
      <c r="H5015" s="62" t="s">
        <v>11848</v>
      </c>
      <c r="I5015" s="167" t="s">
        <v>11402</v>
      </c>
      <c r="J5015" s="63" t="str">
        <f t="shared" si="390"/>
        <v>IC.IT.281301</v>
      </c>
      <c r="K5015" s="61" t="s">
        <v>1702</v>
      </c>
      <c r="L5015" s="167" t="str">
        <f t="shared" si="391"/>
        <v xml:space="preserve">     Right</v>
      </c>
      <c r="M5015" s="168" t="str">
        <f t="shared" si="392"/>
        <v>PI.IC.IT.281301.01</v>
      </c>
      <c r="N5015" s="168"/>
      <c r="O5015" s="168" t="str">
        <f t="shared" si="393"/>
        <v>PH.IC.IT.281301.01</v>
      </c>
      <c r="Q5015" s="168" t="str">
        <f t="shared" si="394"/>
        <v>CL.IC.IT.281301.01</v>
      </c>
    </row>
    <row r="5016" spans="1:17" s="167" customFormat="1" ht="15">
      <c r="A5016" s="167" t="s">
        <v>9344</v>
      </c>
      <c r="C5016" s="61" t="s">
        <v>9144</v>
      </c>
      <c r="E5016" s="61" t="s">
        <v>215</v>
      </c>
      <c r="F5016" s="167" t="s">
        <v>480</v>
      </c>
      <c r="G5016" s="167" t="s">
        <v>8661</v>
      </c>
      <c r="H5016" s="62" t="s">
        <v>12030</v>
      </c>
      <c r="I5016" s="167" t="s">
        <v>11563</v>
      </c>
      <c r="J5016" s="63" t="str">
        <f t="shared" si="390"/>
        <v>IC.IT.281302</v>
      </c>
      <c r="K5016" s="61" t="s">
        <v>12175</v>
      </c>
      <c r="L5016" s="167" t="str">
        <f t="shared" si="391"/>
        <v xml:space="preserve">     Left</v>
      </c>
      <c r="M5016" s="168" t="str">
        <f t="shared" si="392"/>
        <v>PI.IC.IT.281302.01</v>
      </c>
      <c r="N5016" s="168"/>
      <c r="O5016" s="168" t="str">
        <f t="shared" si="393"/>
        <v>PH.IC.IT.281302.01</v>
      </c>
      <c r="Q5016" s="168" t="str">
        <f t="shared" si="394"/>
        <v>CL.IC.IT.281302.01</v>
      </c>
    </row>
    <row r="5017" spans="1:17" s="167" customFormat="1" ht="15">
      <c r="A5017" s="167" t="s">
        <v>9344</v>
      </c>
      <c r="C5017" s="61" t="s">
        <v>9144</v>
      </c>
      <c r="D5017" s="167" t="s">
        <v>8520</v>
      </c>
      <c r="E5017" s="61" t="s">
        <v>4082</v>
      </c>
      <c r="F5017" s="167" t="s">
        <v>480</v>
      </c>
      <c r="G5017" s="167" t="s">
        <v>8662</v>
      </c>
      <c r="H5017" s="62" t="s">
        <v>11848</v>
      </c>
      <c r="I5017" s="167" t="s">
        <v>9372</v>
      </c>
      <c r="J5017" s="63" t="str">
        <f t="shared" si="390"/>
        <v>IC.IT.281401</v>
      </c>
      <c r="K5017" s="61" t="s">
        <v>12175</v>
      </c>
      <c r="L5017" s="167" t="str">
        <f t="shared" si="391"/>
        <v xml:space="preserve">     Lateral</v>
      </c>
      <c r="M5017" s="168" t="str">
        <f t="shared" si="392"/>
        <v>PI.IC.IT.281401.01</v>
      </c>
      <c r="N5017" s="168"/>
      <c r="O5017" s="168" t="str">
        <f t="shared" si="393"/>
        <v>PH.IC.IT.281401.01</v>
      </c>
      <c r="Q5017" s="168" t="str">
        <f t="shared" si="394"/>
        <v>CL.IC.IT.281401.01</v>
      </c>
    </row>
    <row r="5018" spans="1:17" s="167" customFormat="1" ht="15">
      <c r="A5018" s="167" t="s">
        <v>9344</v>
      </c>
      <c r="C5018" s="61" t="s">
        <v>9144</v>
      </c>
      <c r="E5018" s="61" t="s">
        <v>4082</v>
      </c>
      <c r="F5018" s="167" t="s">
        <v>480</v>
      </c>
      <c r="G5018" s="167" t="s">
        <v>8663</v>
      </c>
      <c r="H5018" s="62" t="s">
        <v>12030</v>
      </c>
      <c r="I5018" s="167" t="s">
        <v>9373</v>
      </c>
      <c r="J5018" s="63" t="str">
        <f t="shared" si="390"/>
        <v>IC.IT.281402</v>
      </c>
      <c r="K5018" s="61" t="s">
        <v>12175</v>
      </c>
      <c r="L5018" s="167" t="str">
        <f t="shared" si="391"/>
        <v xml:space="preserve">     Medial</v>
      </c>
      <c r="M5018" s="168" t="str">
        <f t="shared" si="392"/>
        <v>PI.IC.IT.281402.01</v>
      </c>
      <c r="N5018" s="168"/>
      <c r="O5018" s="168" t="str">
        <f t="shared" si="393"/>
        <v>PH.IC.IT.281402.01</v>
      </c>
      <c r="Q5018" s="168" t="str">
        <f t="shared" si="394"/>
        <v>CL.IC.IT.281402.01</v>
      </c>
    </row>
    <row r="5019" spans="1:17" s="167" customFormat="1" ht="15">
      <c r="A5019" s="167" t="s">
        <v>9344</v>
      </c>
      <c r="C5019" s="61" t="s">
        <v>9144</v>
      </c>
      <c r="E5019" s="61" t="s">
        <v>4082</v>
      </c>
      <c r="F5019" s="167" t="s">
        <v>480</v>
      </c>
      <c r="G5019" s="167" t="s">
        <v>8664</v>
      </c>
      <c r="H5019" s="62" t="s">
        <v>12032</v>
      </c>
      <c r="I5019" s="167" t="s">
        <v>9374</v>
      </c>
      <c r="J5019" s="63" t="str">
        <f t="shared" si="390"/>
        <v>IC.IT.281403</v>
      </c>
      <c r="K5019" s="61" t="s">
        <v>12175</v>
      </c>
      <c r="L5019" s="167" t="str">
        <f t="shared" si="391"/>
        <v xml:space="preserve">     Anterior</v>
      </c>
      <c r="M5019" s="168" t="str">
        <f t="shared" si="392"/>
        <v>PI.IC.IT.281403.01</v>
      </c>
      <c r="N5019" s="168"/>
      <c r="O5019" s="168" t="str">
        <f t="shared" si="393"/>
        <v>PH.IC.IT.281403.01</v>
      </c>
      <c r="Q5019" s="168" t="str">
        <f t="shared" si="394"/>
        <v>CL.IC.IT.281403.01</v>
      </c>
    </row>
    <row r="5020" spans="1:17" s="167" customFormat="1" ht="15">
      <c r="A5020" s="167" t="s">
        <v>9344</v>
      </c>
      <c r="C5020" s="61" t="s">
        <v>9144</v>
      </c>
      <c r="E5020" s="61" t="s">
        <v>4082</v>
      </c>
      <c r="F5020" s="167" t="s">
        <v>480</v>
      </c>
      <c r="G5020" s="167" t="s">
        <v>8665</v>
      </c>
      <c r="H5020" s="62" t="s">
        <v>12028</v>
      </c>
      <c r="I5020" s="167" t="s">
        <v>9375</v>
      </c>
      <c r="J5020" s="63" t="str">
        <f t="shared" si="390"/>
        <v>IC.IT.281404</v>
      </c>
      <c r="K5020" s="61" t="s">
        <v>12175</v>
      </c>
      <c r="L5020" s="167" t="str">
        <f t="shared" si="391"/>
        <v xml:space="preserve">     Posterior</v>
      </c>
      <c r="M5020" s="168" t="str">
        <f t="shared" si="392"/>
        <v>PI.IC.IT.281404.01</v>
      </c>
      <c r="N5020" s="168"/>
      <c r="O5020" s="168" t="str">
        <f t="shared" si="393"/>
        <v>PH.IC.IT.281404.01</v>
      </c>
      <c r="Q5020" s="168" t="str">
        <f t="shared" si="394"/>
        <v>CL.IC.IT.281404.01</v>
      </c>
    </row>
    <row r="5021" spans="1:17" s="167" customFormat="1" ht="15">
      <c r="A5021" s="167" t="s">
        <v>9344</v>
      </c>
      <c r="C5021" s="61" t="s">
        <v>9144</v>
      </c>
      <c r="E5021" s="61" t="s">
        <v>4082</v>
      </c>
      <c r="F5021" s="167" t="s">
        <v>480</v>
      </c>
      <c r="G5021" s="167" t="s">
        <v>8666</v>
      </c>
      <c r="H5021" s="62" t="s">
        <v>12210</v>
      </c>
      <c r="I5021" s="167" t="s">
        <v>9255</v>
      </c>
      <c r="J5021" s="63" t="str">
        <f t="shared" si="390"/>
        <v>IC.IT.281405</v>
      </c>
      <c r="K5021" s="61" t="s">
        <v>12175</v>
      </c>
      <c r="L5021" s="167" t="str">
        <f t="shared" si="391"/>
        <v xml:space="preserve">     Proximal</v>
      </c>
      <c r="M5021" s="168" t="str">
        <f t="shared" si="392"/>
        <v>PI.IC.IT.281405.01</v>
      </c>
      <c r="N5021" s="168"/>
      <c r="O5021" s="168" t="str">
        <f t="shared" si="393"/>
        <v>PH.IC.IT.281405.01</v>
      </c>
      <c r="Q5021" s="168" t="str">
        <f t="shared" si="394"/>
        <v>CL.IC.IT.281405.01</v>
      </c>
    </row>
    <row r="5022" spans="1:17" s="167" customFormat="1" ht="15">
      <c r="A5022" s="167" t="s">
        <v>9344</v>
      </c>
      <c r="C5022" s="61" t="s">
        <v>9144</v>
      </c>
      <c r="E5022" s="61" t="s">
        <v>4082</v>
      </c>
      <c r="F5022" s="167" t="s">
        <v>480</v>
      </c>
      <c r="G5022" s="167" t="s">
        <v>8556</v>
      </c>
      <c r="H5022" s="62" t="s">
        <v>12212</v>
      </c>
      <c r="I5022" s="167" t="s">
        <v>9256</v>
      </c>
      <c r="J5022" s="63" t="str">
        <f t="shared" si="390"/>
        <v>IC.IT.281406</v>
      </c>
      <c r="K5022" s="61" t="s">
        <v>12175</v>
      </c>
      <c r="L5022" s="167" t="str">
        <f t="shared" si="391"/>
        <v xml:space="preserve">     Distal</v>
      </c>
      <c r="M5022" s="168" t="str">
        <f t="shared" si="392"/>
        <v>PI.IC.IT.281406.01</v>
      </c>
      <c r="N5022" s="168"/>
      <c r="O5022" s="168" t="str">
        <f t="shared" si="393"/>
        <v>PH.IC.IT.281406.01</v>
      </c>
      <c r="Q5022" s="168" t="str">
        <f t="shared" si="394"/>
        <v>CL.IC.IT.281406.01</v>
      </c>
    </row>
    <row r="5023" spans="1:17" s="167" customFormat="1" ht="15">
      <c r="A5023" s="167" t="s">
        <v>9344</v>
      </c>
      <c r="C5023" s="61" t="s">
        <v>9144</v>
      </c>
      <c r="D5023" s="167" t="s">
        <v>8521</v>
      </c>
      <c r="E5023" s="61" t="s">
        <v>594</v>
      </c>
      <c r="F5023" s="167" t="s">
        <v>481</v>
      </c>
      <c r="G5023" s="167" t="s">
        <v>8552</v>
      </c>
      <c r="H5023" s="62" t="s">
        <v>11848</v>
      </c>
      <c r="I5023" s="167" t="s">
        <v>8552</v>
      </c>
      <c r="J5023" s="63" t="str">
        <f t="shared" si="390"/>
        <v>IC.IT.281501</v>
      </c>
      <c r="K5023" s="61" t="s">
        <v>12175</v>
      </c>
      <c r="L5023" s="167" t="str">
        <f t="shared" si="391"/>
        <v>Abdomen</v>
      </c>
      <c r="M5023" s="168" t="str">
        <f t="shared" si="392"/>
        <v>PI.IC.IT.281501.01</v>
      </c>
      <c r="N5023" s="168"/>
      <c r="O5023" s="168" t="str">
        <f t="shared" si="393"/>
        <v>PH.IC.IT.281501.01</v>
      </c>
      <c r="Q5023" s="168" t="str">
        <f t="shared" si="394"/>
        <v>CL.IC.IT.281501.01</v>
      </c>
    </row>
    <row r="5024" spans="1:17" s="167" customFormat="1" ht="15">
      <c r="A5024" s="167" t="s">
        <v>9344</v>
      </c>
      <c r="C5024" s="61" t="s">
        <v>9144</v>
      </c>
      <c r="E5024" s="61" t="s">
        <v>594</v>
      </c>
      <c r="F5024" s="167" t="s">
        <v>481</v>
      </c>
      <c r="G5024" s="167" t="s">
        <v>8553</v>
      </c>
      <c r="H5024" s="62" t="s">
        <v>12030</v>
      </c>
      <c r="I5024" s="167" t="s">
        <v>8553</v>
      </c>
      <c r="J5024" s="63" t="str">
        <f t="shared" si="390"/>
        <v>IC.IT.281502</v>
      </c>
      <c r="K5024" s="61" t="s">
        <v>12175</v>
      </c>
      <c r="L5024" s="167" t="str">
        <f t="shared" si="391"/>
        <v>Flank</v>
      </c>
      <c r="M5024" s="168" t="str">
        <f t="shared" si="392"/>
        <v>PI.IC.IT.281502.01</v>
      </c>
      <c r="N5024" s="168"/>
      <c r="O5024" s="168" t="str">
        <f t="shared" si="393"/>
        <v>PH.IC.IT.281502.01</v>
      </c>
      <c r="Q5024" s="168" t="str">
        <f t="shared" si="394"/>
        <v>CL.IC.IT.281502.01</v>
      </c>
    </row>
    <row r="5025" spans="1:29" s="167" customFormat="1" ht="15">
      <c r="A5025" s="167" t="s">
        <v>9344</v>
      </c>
      <c r="C5025" s="61" t="s">
        <v>9144</v>
      </c>
      <c r="E5025" s="61" t="s">
        <v>594</v>
      </c>
      <c r="F5025" s="167" t="s">
        <v>481</v>
      </c>
      <c r="G5025" s="86" t="s">
        <v>13497</v>
      </c>
      <c r="H5025" s="62" t="s">
        <v>12032</v>
      </c>
      <c r="I5025" s="167" t="s">
        <v>9398</v>
      </c>
      <c r="J5025" s="63" t="str">
        <f t="shared" si="390"/>
        <v>IC.IT.281503</v>
      </c>
      <c r="K5025" s="61" t="s">
        <v>12175</v>
      </c>
      <c r="L5025" s="167" t="str">
        <f t="shared" si="391"/>
        <v xml:space="preserve">     Flank, right</v>
      </c>
      <c r="M5025" s="168" t="str">
        <f t="shared" si="392"/>
        <v>PI.IC.IT.281503.01</v>
      </c>
      <c r="N5025" s="168"/>
      <c r="O5025" s="168" t="str">
        <f t="shared" si="393"/>
        <v>PH.IC.IT.281503.01</v>
      </c>
      <c r="Q5025" s="168" t="str">
        <f t="shared" si="394"/>
        <v>CL.IC.IT.281503.01</v>
      </c>
      <c r="AB5025" s="167" t="s">
        <v>12773</v>
      </c>
      <c r="AC5025" s="167">
        <v>1428</v>
      </c>
    </row>
    <row r="5026" spans="1:29" s="167" customFormat="1" ht="15">
      <c r="A5026" s="167" t="s">
        <v>9344</v>
      </c>
      <c r="C5026" s="61" t="s">
        <v>9144</v>
      </c>
      <c r="E5026" s="61" t="s">
        <v>594</v>
      </c>
      <c r="F5026" s="167" t="s">
        <v>481</v>
      </c>
      <c r="G5026" s="86" t="s">
        <v>13498</v>
      </c>
      <c r="H5026" s="62" t="s">
        <v>12028</v>
      </c>
      <c r="I5026" s="167" t="s">
        <v>9558</v>
      </c>
      <c r="J5026" s="63" t="str">
        <f t="shared" si="390"/>
        <v>IC.IT.281504</v>
      </c>
      <c r="K5026" s="61" t="s">
        <v>12175</v>
      </c>
      <c r="L5026" s="167" t="str">
        <f t="shared" si="391"/>
        <v xml:space="preserve">     Flank, left</v>
      </c>
      <c r="M5026" s="168" t="str">
        <f t="shared" si="392"/>
        <v>PI.IC.IT.281504.01</v>
      </c>
      <c r="N5026" s="168"/>
      <c r="O5026" s="168" t="str">
        <f t="shared" si="393"/>
        <v>PH.IC.IT.281504.01</v>
      </c>
      <c r="Q5026" s="168" t="str">
        <f t="shared" si="394"/>
        <v>CL.IC.IT.281504.01</v>
      </c>
      <c r="AB5026" s="167" t="s">
        <v>12773</v>
      </c>
      <c r="AC5026" s="167">
        <v>1428</v>
      </c>
    </row>
    <row r="5027" spans="1:29" s="167" customFormat="1" ht="15">
      <c r="A5027" s="167" t="s">
        <v>9344</v>
      </c>
      <c r="C5027" s="61" t="s">
        <v>9144</v>
      </c>
      <c r="D5027" s="167" t="s">
        <v>8550</v>
      </c>
      <c r="E5027" s="61" t="s">
        <v>7863</v>
      </c>
      <c r="F5027" s="167" t="s">
        <v>481</v>
      </c>
      <c r="G5027" s="167" t="s">
        <v>9830</v>
      </c>
      <c r="H5027" s="62" t="s">
        <v>11848</v>
      </c>
      <c r="I5027" s="167" t="s">
        <v>10518</v>
      </c>
      <c r="J5027" s="63" t="str">
        <f t="shared" si="390"/>
        <v>IC.IT.281601</v>
      </c>
      <c r="K5027" s="61" t="s">
        <v>12175</v>
      </c>
      <c r="L5027" s="167" t="str">
        <f t="shared" si="391"/>
        <v xml:space="preserve">     RUQ</v>
      </c>
      <c r="M5027" s="168" t="str">
        <f t="shared" si="392"/>
        <v>PI.IC.IT.281601.01</v>
      </c>
      <c r="N5027" s="168"/>
      <c r="O5027" s="168" t="str">
        <f t="shared" si="393"/>
        <v>PH.IC.IT.281601.01</v>
      </c>
      <c r="Q5027" s="168" t="str">
        <f t="shared" si="394"/>
        <v>CL.IC.IT.281601.01</v>
      </c>
    </row>
    <row r="5028" spans="1:29" s="167" customFormat="1" ht="15">
      <c r="A5028" s="167" t="s">
        <v>9344</v>
      </c>
      <c r="C5028" s="61" t="s">
        <v>9144</v>
      </c>
      <c r="E5028" s="61" t="s">
        <v>7863</v>
      </c>
      <c r="F5028" s="167" t="s">
        <v>481</v>
      </c>
      <c r="G5028" s="167" t="s">
        <v>10010</v>
      </c>
      <c r="H5028" s="62" t="s">
        <v>12030</v>
      </c>
      <c r="I5028" s="167" t="s">
        <v>10520</v>
      </c>
      <c r="J5028" s="63" t="str">
        <f t="shared" si="390"/>
        <v>IC.IT.281602</v>
      </c>
      <c r="K5028" s="61" t="s">
        <v>12175</v>
      </c>
      <c r="L5028" s="167" t="str">
        <f t="shared" si="391"/>
        <v xml:space="preserve">     RLQ</v>
      </c>
      <c r="M5028" s="168" t="str">
        <f t="shared" si="392"/>
        <v>PI.IC.IT.281602.01</v>
      </c>
      <c r="N5028" s="168"/>
      <c r="O5028" s="168" t="str">
        <f t="shared" si="393"/>
        <v>PH.IC.IT.281602.01</v>
      </c>
      <c r="Q5028" s="168" t="str">
        <f t="shared" si="394"/>
        <v>CL.IC.IT.281602.01</v>
      </c>
    </row>
    <row r="5029" spans="1:29" s="167" customFormat="1" ht="15">
      <c r="A5029" s="167" t="s">
        <v>9344</v>
      </c>
      <c r="C5029" s="61" t="s">
        <v>9144</v>
      </c>
      <c r="E5029" s="61" t="s">
        <v>7863</v>
      </c>
      <c r="F5029" s="167" t="s">
        <v>481</v>
      </c>
      <c r="G5029" s="167" t="s">
        <v>10011</v>
      </c>
      <c r="H5029" s="62" t="s">
        <v>12032</v>
      </c>
      <c r="I5029" s="167" t="s">
        <v>10522</v>
      </c>
      <c r="J5029" s="63" t="str">
        <f t="shared" si="390"/>
        <v>IC.IT.281603</v>
      </c>
      <c r="K5029" s="61" t="s">
        <v>12175</v>
      </c>
      <c r="L5029" s="167" t="str">
        <f t="shared" si="391"/>
        <v xml:space="preserve">     LUQ</v>
      </c>
      <c r="M5029" s="168" t="str">
        <f t="shared" si="392"/>
        <v>PI.IC.IT.281603.01</v>
      </c>
      <c r="N5029" s="168"/>
      <c r="O5029" s="168" t="str">
        <f t="shared" si="393"/>
        <v>PH.IC.IT.281603.01</v>
      </c>
      <c r="Q5029" s="168" t="str">
        <f t="shared" si="394"/>
        <v>CL.IC.IT.281603.01</v>
      </c>
    </row>
    <row r="5030" spans="1:29" s="167" customFormat="1" ht="15">
      <c r="A5030" s="167" t="s">
        <v>9344</v>
      </c>
      <c r="C5030" s="61" t="s">
        <v>9144</v>
      </c>
      <c r="E5030" s="61" t="s">
        <v>7863</v>
      </c>
      <c r="F5030" s="167" t="s">
        <v>481</v>
      </c>
      <c r="G5030" s="167" t="s">
        <v>10012</v>
      </c>
      <c r="H5030" s="62" t="s">
        <v>12028</v>
      </c>
      <c r="I5030" s="167" t="s">
        <v>10524</v>
      </c>
      <c r="J5030" s="63" t="str">
        <f t="shared" si="390"/>
        <v>IC.IT.281604</v>
      </c>
      <c r="K5030" s="61" t="s">
        <v>12175</v>
      </c>
      <c r="L5030" s="167" t="str">
        <f t="shared" si="391"/>
        <v xml:space="preserve">     LLQ</v>
      </c>
      <c r="M5030" s="168" t="str">
        <f t="shared" si="392"/>
        <v>PI.IC.IT.281604.01</v>
      </c>
      <c r="N5030" s="168"/>
      <c r="O5030" s="168" t="str">
        <f t="shared" si="393"/>
        <v>PH.IC.IT.281604.01</v>
      </c>
      <c r="Q5030" s="168" t="str">
        <f t="shared" si="394"/>
        <v>CL.IC.IT.281604.01</v>
      </c>
    </row>
    <row r="5031" spans="1:29" s="167" customFormat="1" ht="15">
      <c r="A5031" s="167" t="s">
        <v>9344</v>
      </c>
      <c r="C5031" s="61" t="s">
        <v>9144</v>
      </c>
      <c r="D5031" s="167" t="s">
        <v>8551</v>
      </c>
      <c r="E5031" s="61" t="s">
        <v>12462</v>
      </c>
      <c r="F5031" s="167" t="s">
        <v>482</v>
      </c>
      <c r="G5031" s="167" t="s">
        <v>8986</v>
      </c>
      <c r="H5031" s="62" t="s">
        <v>11848</v>
      </c>
      <c r="I5031" s="167" t="s">
        <v>8986</v>
      </c>
      <c r="J5031" s="63" t="str">
        <f t="shared" si="390"/>
        <v>IC.IT.281701</v>
      </c>
      <c r="K5031" s="61" t="s">
        <v>12175</v>
      </c>
      <c r="L5031" s="167" t="str">
        <f t="shared" si="391"/>
        <v>Arm</v>
      </c>
      <c r="M5031" s="168" t="str">
        <f t="shared" si="392"/>
        <v>PI.IC.IT.281701.01</v>
      </c>
      <c r="N5031" s="168"/>
      <c r="O5031" s="168" t="str">
        <f t="shared" si="393"/>
        <v>PH.IC.IT.281701.01</v>
      </c>
      <c r="Q5031" s="168" t="str">
        <f t="shared" si="394"/>
        <v>CL.IC.IT.281701.01</v>
      </c>
    </row>
    <row r="5032" spans="1:29" s="167" customFormat="1" ht="15">
      <c r="A5032" s="167" t="s">
        <v>9344</v>
      </c>
      <c r="C5032" s="61" t="s">
        <v>9144</v>
      </c>
      <c r="E5032" s="61" t="s">
        <v>12462</v>
      </c>
      <c r="F5032" s="167" t="s">
        <v>482</v>
      </c>
      <c r="G5032" s="167" t="s">
        <v>8987</v>
      </c>
      <c r="H5032" s="62" t="s">
        <v>12030</v>
      </c>
      <c r="I5032" s="167" t="s">
        <v>8987</v>
      </c>
      <c r="J5032" s="63" t="str">
        <f t="shared" si="390"/>
        <v>IC.IT.281702</v>
      </c>
      <c r="K5032" s="61" t="s">
        <v>12175</v>
      </c>
      <c r="L5032" s="167" t="str">
        <f t="shared" si="391"/>
        <v>Elbow</v>
      </c>
      <c r="M5032" s="168" t="str">
        <f t="shared" si="392"/>
        <v>PI.IC.IT.281702.01</v>
      </c>
      <c r="N5032" s="168"/>
      <c r="O5032" s="168" t="str">
        <f t="shared" si="393"/>
        <v>PH.IC.IT.281702.01</v>
      </c>
      <c r="Q5032" s="168" t="str">
        <f t="shared" si="394"/>
        <v>CL.IC.IT.281702.01</v>
      </c>
    </row>
    <row r="5033" spans="1:29" s="167" customFormat="1" ht="15">
      <c r="A5033" s="167" t="s">
        <v>9344</v>
      </c>
      <c r="C5033" s="61" t="s">
        <v>9144</v>
      </c>
      <c r="E5033" s="61" t="s">
        <v>12462</v>
      </c>
      <c r="F5033" s="167" t="s">
        <v>482</v>
      </c>
      <c r="G5033" s="167" t="s">
        <v>8860</v>
      </c>
      <c r="H5033" s="62" t="s">
        <v>12032</v>
      </c>
      <c r="I5033" s="167" t="s">
        <v>8860</v>
      </c>
      <c r="J5033" s="63" t="str">
        <f t="shared" si="390"/>
        <v>IC.IT.281703</v>
      </c>
      <c r="K5033" s="61" t="s">
        <v>12175</v>
      </c>
      <c r="L5033" s="167" t="str">
        <f t="shared" si="391"/>
        <v>Wrist</v>
      </c>
      <c r="M5033" s="168" t="str">
        <f t="shared" si="392"/>
        <v>PI.IC.IT.281703.01</v>
      </c>
      <c r="N5033" s="168"/>
      <c r="O5033" s="168" t="str">
        <f t="shared" si="393"/>
        <v>PH.IC.IT.281703.01</v>
      </c>
      <c r="Q5033" s="168" t="str">
        <f t="shared" si="394"/>
        <v>CL.IC.IT.281703.01</v>
      </c>
    </row>
    <row r="5034" spans="1:29" s="167" customFormat="1" ht="15">
      <c r="A5034" s="167" t="s">
        <v>9344</v>
      </c>
      <c r="C5034" s="61" t="s">
        <v>9144</v>
      </c>
      <c r="E5034" s="61" t="s">
        <v>12462</v>
      </c>
      <c r="F5034" s="167" t="s">
        <v>482</v>
      </c>
      <c r="G5034" s="167" t="s">
        <v>11746</v>
      </c>
      <c r="H5034" s="62" t="s">
        <v>12028</v>
      </c>
      <c r="I5034" s="167" t="s">
        <v>11746</v>
      </c>
      <c r="J5034" s="63" t="str">
        <f t="shared" si="390"/>
        <v>IC.IT.281704</v>
      </c>
      <c r="K5034" s="61" t="s">
        <v>12175</v>
      </c>
      <c r="L5034" s="167" t="str">
        <f t="shared" si="391"/>
        <v>Hand</v>
      </c>
      <c r="M5034" s="168" t="str">
        <f t="shared" si="392"/>
        <v>PI.IC.IT.281704.01</v>
      </c>
      <c r="N5034" s="168"/>
      <c r="O5034" s="168" t="str">
        <f t="shared" si="393"/>
        <v>PH.IC.IT.281704.01</v>
      </c>
      <c r="Q5034" s="168" t="str">
        <f t="shared" si="394"/>
        <v>CL.IC.IT.281704.01</v>
      </c>
    </row>
    <row r="5035" spans="1:29" s="167" customFormat="1" ht="15">
      <c r="A5035" s="167" t="s">
        <v>9344</v>
      </c>
      <c r="C5035" s="61" t="s">
        <v>9144</v>
      </c>
      <c r="E5035" s="61" t="s">
        <v>12462</v>
      </c>
      <c r="F5035" s="167" t="s">
        <v>482</v>
      </c>
      <c r="G5035" s="167" t="s">
        <v>8861</v>
      </c>
      <c r="H5035" s="62" t="s">
        <v>12210</v>
      </c>
      <c r="I5035" s="167" t="s">
        <v>8862</v>
      </c>
      <c r="J5035" s="63" t="str">
        <f t="shared" si="390"/>
        <v>IC.IT.281705</v>
      </c>
      <c r="K5035" s="61" t="s">
        <v>12175</v>
      </c>
      <c r="L5035" s="167" t="str">
        <f t="shared" si="391"/>
        <v>Finger(s): specify</v>
      </c>
      <c r="M5035" s="168" t="str">
        <f t="shared" si="392"/>
        <v>PI.IC.IT.281705.01</v>
      </c>
      <c r="N5035" s="168"/>
      <c r="O5035" s="168" t="str">
        <f t="shared" si="393"/>
        <v>PH.IC.IT.281705.01</v>
      </c>
      <c r="Q5035" s="168" t="str">
        <f t="shared" si="394"/>
        <v>CL.IC.IT.281705.01</v>
      </c>
    </row>
    <row r="5036" spans="1:29" s="167" customFormat="1" ht="15">
      <c r="A5036" s="167" t="s">
        <v>9344</v>
      </c>
      <c r="C5036" s="61" t="s">
        <v>9144</v>
      </c>
      <c r="E5036" s="61" t="s">
        <v>12462</v>
      </c>
      <c r="F5036" s="167" t="s">
        <v>482</v>
      </c>
      <c r="G5036" s="167" t="s">
        <v>8717</v>
      </c>
      <c r="H5036" s="62" t="s">
        <v>12212</v>
      </c>
      <c r="I5036" s="167" t="s">
        <v>11741</v>
      </c>
      <c r="J5036" s="63" t="str">
        <f t="shared" si="390"/>
        <v>IC.IT.281706</v>
      </c>
      <c r="K5036" s="61" t="s">
        <v>12175</v>
      </c>
      <c r="L5036" s="167" t="str">
        <f t="shared" si="391"/>
        <v>Trochanter</v>
      </c>
      <c r="M5036" s="168" t="str">
        <f t="shared" si="392"/>
        <v>PI.IC.IT.281706.01</v>
      </c>
      <c r="N5036" s="168"/>
      <c r="O5036" s="168" t="str">
        <f t="shared" si="393"/>
        <v>PH.IC.IT.281706.01</v>
      </c>
      <c r="Q5036" s="168" t="str">
        <f t="shared" si="394"/>
        <v>CL.IC.IT.281706.01</v>
      </c>
    </row>
    <row r="5037" spans="1:29" s="167" customFormat="1" ht="15">
      <c r="A5037" s="167" t="s">
        <v>9344</v>
      </c>
      <c r="C5037" s="61" t="s">
        <v>9144</v>
      </c>
      <c r="E5037" s="61" t="s">
        <v>12462</v>
      </c>
      <c r="F5037" s="167" t="s">
        <v>482</v>
      </c>
      <c r="G5037" s="167" t="s">
        <v>11740</v>
      </c>
      <c r="H5037" s="62" t="s">
        <v>12225</v>
      </c>
      <c r="I5037" s="167" t="s">
        <v>11740</v>
      </c>
      <c r="J5037" s="63" t="str">
        <f t="shared" si="390"/>
        <v>IC.IT.281707</v>
      </c>
      <c r="K5037" s="61" t="s">
        <v>12175</v>
      </c>
      <c r="L5037" s="167" t="str">
        <f t="shared" si="391"/>
        <v>Knee</v>
      </c>
      <c r="M5037" s="168" t="str">
        <f t="shared" si="392"/>
        <v>PI.IC.IT.281707.01</v>
      </c>
      <c r="N5037" s="168"/>
      <c r="O5037" s="168" t="str">
        <f t="shared" si="393"/>
        <v>PH.IC.IT.281707.01</v>
      </c>
      <c r="Q5037" s="168" t="str">
        <f t="shared" si="394"/>
        <v>CL.IC.IT.281707.01</v>
      </c>
    </row>
    <row r="5038" spans="1:29" s="167" customFormat="1" ht="15">
      <c r="A5038" s="167" t="s">
        <v>9344</v>
      </c>
      <c r="C5038" s="61" t="s">
        <v>9144</v>
      </c>
      <c r="E5038" s="61" t="s">
        <v>12462</v>
      </c>
      <c r="F5038" s="167" t="s">
        <v>482</v>
      </c>
      <c r="G5038" s="167" t="s">
        <v>8718</v>
      </c>
      <c r="H5038" s="62" t="s">
        <v>11638</v>
      </c>
      <c r="I5038" s="167" t="s">
        <v>11738</v>
      </c>
      <c r="J5038" s="63" t="str">
        <f t="shared" si="390"/>
        <v>IC.IT.281708</v>
      </c>
      <c r="K5038" s="61" t="s">
        <v>12175</v>
      </c>
      <c r="L5038" s="167" t="str">
        <f t="shared" si="391"/>
        <v>Malleous</v>
      </c>
      <c r="M5038" s="168" t="str">
        <f t="shared" si="392"/>
        <v>PI.IC.IT.281708.01</v>
      </c>
      <c r="N5038" s="168"/>
      <c r="O5038" s="168" t="str">
        <f t="shared" si="393"/>
        <v>PH.IC.IT.281708.01</v>
      </c>
      <c r="Q5038" s="168" t="str">
        <f t="shared" si="394"/>
        <v>CL.IC.IT.281708.01</v>
      </c>
    </row>
    <row r="5039" spans="1:29" s="167" customFormat="1" ht="15">
      <c r="A5039" s="167" t="s">
        <v>9344</v>
      </c>
      <c r="C5039" s="61" t="s">
        <v>9144</v>
      </c>
      <c r="E5039" s="61" t="s">
        <v>12462</v>
      </c>
      <c r="F5039" s="167" t="s">
        <v>482</v>
      </c>
      <c r="G5039" s="167" t="s">
        <v>8719</v>
      </c>
      <c r="H5039" s="62" t="s">
        <v>11639</v>
      </c>
      <c r="I5039" s="167" t="s">
        <v>8719</v>
      </c>
      <c r="J5039" s="63" t="str">
        <f t="shared" si="390"/>
        <v>IC.IT.281709</v>
      </c>
      <c r="K5039" s="61" t="s">
        <v>12175</v>
      </c>
      <c r="L5039" s="167" t="str">
        <f t="shared" si="391"/>
        <v>Heel</v>
      </c>
      <c r="M5039" s="168" t="str">
        <f t="shared" si="392"/>
        <v>PI.IC.IT.281709.01</v>
      </c>
      <c r="N5039" s="168"/>
      <c r="O5039" s="168" t="str">
        <f t="shared" si="393"/>
        <v>PH.IC.IT.281709.01</v>
      </c>
      <c r="Q5039" s="168" t="str">
        <f t="shared" si="394"/>
        <v>CL.IC.IT.281709.01</v>
      </c>
    </row>
    <row r="5040" spans="1:29" s="167" customFormat="1" ht="15">
      <c r="A5040" s="167" t="s">
        <v>9344</v>
      </c>
      <c r="C5040" s="61" t="s">
        <v>9144</v>
      </c>
      <c r="E5040" s="61" t="s">
        <v>12462</v>
      </c>
      <c r="F5040" s="167" t="s">
        <v>482</v>
      </c>
      <c r="G5040" s="167" t="s">
        <v>11737</v>
      </c>
      <c r="H5040" s="62" t="s">
        <v>11829</v>
      </c>
      <c r="I5040" s="167" t="s">
        <v>11737</v>
      </c>
      <c r="J5040" s="63" t="str">
        <f t="shared" si="390"/>
        <v>IC.IT.281710</v>
      </c>
      <c r="K5040" s="61" t="s">
        <v>12175</v>
      </c>
      <c r="L5040" s="167" t="str">
        <f t="shared" si="391"/>
        <v>Foot</v>
      </c>
      <c r="M5040" s="168" t="str">
        <f t="shared" si="392"/>
        <v>PI.IC.IT.281710.01</v>
      </c>
      <c r="N5040" s="168"/>
      <c r="O5040" s="168" t="str">
        <f t="shared" si="393"/>
        <v>PH.IC.IT.281710.01</v>
      </c>
      <c r="Q5040" s="168" t="str">
        <f t="shared" si="394"/>
        <v>CL.IC.IT.281710.01</v>
      </c>
    </row>
    <row r="5041" spans="1:29" s="167" customFormat="1" ht="15">
      <c r="A5041" s="167" t="s">
        <v>9344</v>
      </c>
      <c r="C5041" s="61" t="s">
        <v>9144</v>
      </c>
      <c r="E5041" s="61" t="s">
        <v>12462</v>
      </c>
      <c r="F5041" s="167" t="s">
        <v>482</v>
      </c>
      <c r="G5041" s="167" t="s">
        <v>8720</v>
      </c>
      <c r="H5041" s="62" t="s">
        <v>155</v>
      </c>
      <c r="I5041" s="167" t="s">
        <v>8721</v>
      </c>
      <c r="J5041" s="63" t="str">
        <f t="shared" si="390"/>
        <v>IC.IT.281711</v>
      </c>
      <c r="K5041" s="61" t="s">
        <v>12175</v>
      </c>
      <c r="L5041" s="167" t="str">
        <f t="shared" si="391"/>
        <v>Toe(s): specify</v>
      </c>
      <c r="M5041" s="168" t="str">
        <f t="shared" si="392"/>
        <v>PI.IC.IT.281711.01</v>
      </c>
      <c r="N5041" s="168"/>
      <c r="O5041" s="168" t="str">
        <f t="shared" si="393"/>
        <v>PH.IC.IT.281711.01</v>
      </c>
      <c r="Q5041" s="168" t="str">
        <f t="shared" si="394"/>
        <v>CL.IC.IT.281711.01</v>
      </c>
    </row>
    <row r="5042" spans="1:29" s="167" customFormat="1" ht="15">
      <c r="A5042" s="167" t="s">
        <v>9344</v>
      </c>
      <c r="C5042" s="61" t="s">
        <v>9144</v>
      </c>
      <c r="E5042" s="61" t="s">
        <v>702</v>
      </c>
      <c r="F5042" s="167" t="s">
        <v>482</v>
      </c>
      <c r="G5042" s="167" t="s">
        <v>370</v>
      </c>
      <c r="H5042" s="61" t="s">
        <v>153</v>
      </c>
      <c r="I5042" s="167" t="s">
        <v>370</v>
      </c>
      <c r="J5042" s="63" t="str">
        <f t="shared" si="390"/>
        <v>IC.IT.281712</v>
      </c>
      <c r="K5042" s="61" t="s">
        <v>13277</v>
      </c>
      <c r="L5042" s="167" t="str">
        <f t="shared" si="391"/>
        <v>Shin</v>
      </c>
      <c r="M5042" s="168" t="str">
        <f t="shared" si="392"/>
        <v>PI.IC.IT.281712.01</v>
      </c>
      <c r="N5042" s="168"/>
      <c r="O5042" s="168" t="str">
        <f t="shared" si="393"/>
        <v>PH.IC.IT.281712.01</v>
      </c>
      <c r="Q5042" s="168" t="str">
        <f t="shared" si="394"/>
        <v>CL.IC.IT.281712.01</v>
      </c>
      <c r="Z5042" s="167" t="s">
        <v>444</v>
      </c>
      <c r="AA5042" s="167">
        <v>1279</v>
      </c>
    </row>
    <row r="5043" spans="1:29" s="167" customFormat="1" ht="15">
      <c r="A5043" s="167" t="s">
        <v>9344</v>
      </c>
      <c r="C5043" s="61" t="s">
        <v>9144</v>
      </c>
      <c r="E5043" s="61" t="s">
        <v>12462</v>
      </c>
      <c r="F5043" s="167" t="s">
        <v>482</v>
      </c>
      <c r="G5043" s="86" t="s">
        <v>9566</v>
      </c>
      <c r="H5043" s="62" t="s">
        <v>12101</v>
      </c>
      <c r="I5043" s="86" t="s">
        <v>9566</v>
      </c>
      <c r="J5043" s="63" t="str">
        <f t="shared" si="390"/>
        <v>IC.IT.281713</v>
      </c>
      <c r="K5043" s="61" t="s">
        <v>12175</v>
      </c>
      <c r="L5043" s="167" t="str">
        <f t="shared" si="391"/>
        <v>Arm upper, right</v>
      </c>
      <c r="M5043" s="168" t="str">
        <f t="shared" si="392"/>
        <v>PI.IC.IT.281713.01</v>
      </c>
      <c r="N5043" s="168"/>
      <c r="O5043" s="168" t="str">
        <f t="shared" si="393"/>
        <v>PH.IC.IT.281713.01</v>
      </c>
      <c r="Q5043" s="168" t="str">
        <f t="shared" si="394"/>
        <v>CL.IC.IT.281713.01</v>
      </c>
      <c r="AB5043" s="167" t="s">
        <v>12773</v>
      </c>
      <c r="AC5043" s="167">
        <v>1428</v>
      </c>
    </row>
    <row r="5044" spans="1:29" s="167" customFormat="1" ht="15">
      <c r="A5044" s="167" t="s">
        <v>9344</v>
      </c>
      <c r="C5044" s="61" t="s">
        <v>9144</v>
      </c>
      <c r="E5044" s="61" t="s">
        <v>12462</v>
      </c>
      <c r="F5044" s="167" t="s">
        <v>482</v>
      </c>
      <c r="G5044" s="86" t="s">
        <v>9568</v>
      </c>
      <c r="H5044" s="62" t="s">
        <v>12102</v>
      </c>
      <c r="I5044" s="86" t="s">
        <v>9568</v>
      </c>
      <c r="J5044" s="63" t="str">
        <f t="shared" si="390"/>
        <v>IC.IT.281714</v>
      </c>
      <c r="K5044" s="61" t="s">
        <v>12175</v>
      </c>
      <c r="L5044" s="167" t="str">
        <f t="shared" si="391"/>
        <v>Arm upper, left</v>
      </c>
      <c r="M5044" s="168" t="str">
        <f t="shared" si="392"/>
        <v>PI.IC.IT.281714.01</v>
      </c>
      <c r="N5044" s="168"/>
      <c r="O5044" s="168" t="str">
        <f t="shared" si="393"/>
        <v>PH.IC.IT.281714.01</v>
      </c>
      <c r="Q5044" s="168" t="str">
        <f t="shared" si="394"/>
        <v>CL.IC.IT.281714.01</v>
      </c>
      <c r="AB5044" s="167" t="s">
        <v>12773</v>
      </c>
      <c r="AC5044" s="167">
        <v>1428</v>
      </c>
    </row>
    <row r="5045" spans="1:29" s="167" customFormat="1" ht="15">
      <c r="A5045" s="167" t="s">
        <v>9344</v>
      </c>
      <c r="C5045" s="61" t="s">
        <v>9144</v>
      </c>
      <c r="E5045" s="61" t="s">
        <v>12462</v>
      </c>
      <c r="F5045" s="167" t="s">
        <v>482</v>
      </c>
      <c r="G5045" s="86" t="s">
        <v>9712</v>
      </c>
      <c r="H5045" s="62" t="s">
        <v>11559</v>
      </c>
      <c r="I5045" s="86" t="s">
        <v>9712</v>
      </c>
      <c r="J5045" s="63" t="str">
        <f t="shared" si="390"/>
        <v>IC.IT.281715</v>
      </c>
      <c r="K5045" s="61" t="s">
        <v>12175</v>
      </c>
      <c r="L5045" s="167" t="str">
        <f t="shared" si="391"/>
        <v>Elbow, right</v>
      </c>
      <c r="M5045" s="168" t="str">
        <f t="shared" si="392"/>
        <v>PI.IC.IT.281715.01</v>
      </c>
      <c r="N5045" s="168"/>
      <c r="O5045" s="168" t="str">
        <f t="shared" si="393"/>
        <v>PH.IC.IT.281715.01</v>
      </c>
      <c r="Q5045" s="168" t="str">
        <f t="shared" si="394"/>
        <v>CL.IC.IT.281715.01</v>
      </c>
      <c r="AB5045" s="167" t="s">
        <v>12773</v>
      </c>
      <c r="AC5045" s="167">
        <v>1428</v>
      </c>
    </row>
    <row r="5046" spans="1:29" s="167" customFormat="1" ht="15">
      <c r="A5046" s="167" t="s">
        <v>9344</v>
      </c>
      <c r="C5046" s="61" t="s">
        <v>9144</v>
      </c>
      <c r="E5046" s="61" t="s">
        <v>12462</v>
      </c>
      <c r="F5046" s="167" t="s">
        <v>482</v>
      </c>
      <c r="G5046" s="86" t="s">
        <v>9714</v>
      </c>
      <c r="H5046" s="62" t="s">
        <v>11560</v>
      </c>
      <c r="I5046" s="86" t="s">
        <v>9714</v>
      </c>
      <c r="J5046" s="63" t="str">
        <f t="shared" si="390"/>
        <v>IC.IT.281716</v>
      </c>
      <c r="K5046" s="61" t="s">
        <v>12175</v>
      </c>
      <c r="L5046" s="167" t="str">
        <f t="shared" si="391"/>
        <v>Elbow, left</v>
      </c>
      <c r="M5046" s="168" t="str">
        <f t="shared" si="392"/>
        <v>PI.IC.IT.281716.01</v>
      </c>
      <c r="N5046" s="168"/>
      <c r="O5046" s="168" t="str">
        <f t="shared" si="393"/>
        <v>PH.IC.IT.281716.01</v>
      </c>
      <c r="Q5046" s="168" t="str">
        <f t="shared" si="394"/>
        <v>CL.IC.IT.281716.01</v>
      </c>
      <c r="AB5046" s="167" t="s">
        <v>12773</v>
      </c>
      <c r="AC5046" s="167">
        <v>1428</v>
      </c>
    </row>
    <row r="5047" spans="1:29" s="167" customFormat="1" ht="15">
      <c r="A5047" s="167" t="s">
        <v>9344</v>
      </c>
      <c r="C5047" s="61" t="s">
        <v>9144</v>
      </c>
      <c r="E5047" s="61" t="s">
        <v>12462</v>
      </c>
      <c r="F5047" s="167" t="s">
        <v>482</v>
      </c>
      <c r="G5047" s="86" t="s">
        <v>9716</v>
      </c>
      <c r="H5047" s="62" t="s">
        <v>11561</v>
      </c>
      <c r="I5047" s="86" t="s">
        <v>9716</v>
      </c>
      <c r="J5047" s="63" t="str">
        <f t="shared" si="390"/>
        <v>IC.IT.281717</v>
      </c>
      <c r="K5047" s="61" t="s">
        <v>12175</v>
      </c>
      <c r="L5047" s="167" t="str">
        <f t="shared" si="391"/>
        <v>Forearm, right</v>
      </c>
      <c r="M5047" s="168" t="str">
        <f t="shared" si="392"/>
        <v>PI.IC.IT.281717.01</v>
      </c>
      <c r="N5047" s="168"/>
      <c r="O5047" s="168" t="str">
        <f t="shared" si="393"/>
        <v>PH.IC.IT.281717.01</v>
      </c>
      <c r="Q5047" s="168" t="str">
        <f t="shared" si="394"/>
        <v>CL.IC.IT.281717.01</v>
      </c>
      <c r="AB5047" s="167" t="s">
        <v>12773</v>
      </c>
      <c r="AC5047" s="167">
        <v>1428</v>
      </c>
    </row>
    <row r="5048" spans="1:29" s="167" customFormat="1" ht="15">
      <c r="A5048" s="167" t="s">
        <v>9344</v>
      </c>
      <c r="C5048" s="61" t="s">
        <v>9144</v>
      </c>
      <c r="E5048" s="61" t="s">
        <v>12462</v>
      </c>
      <c r="F5048" s="167" t="s">
        <v>482</v>
      </c>
      <c r="G5048" s="86" t="s">
        <v>9718</v>
      </c>
      <c r="H5048" s="62" t="s">
        <v>12060</v>
      </c>
      <c r="I5048" s="86" t="s">
        <v>9718</v>
      </c>
      <c r="J5048" s="63" t="str">
        <f t="shared" si="390"/>
        <v>IC.IT.281718</v>
      </c>
      <c r="K5048" s="61" t="s">
        <v>12175</v>
      </c>
      <c r="L5048" s="167" t="str">
        <f t="shared" si="391"/>
        <v>Forearm, left</v>
      </c>
      <c r="M5048" s="168" t="str">
        <f t="shared" si="392"/>
        <v>PI.IC.IT.281718.01</v>
      </c>
      <c r="N5048" s="168"/>
      <c r="O5048" s="168" t="str">
        <f t="shared" si="393"/>
        <v>PH.IC.IT.281718.01</v>
      </c>
      <c r="Q5048" s="168" t="str">
        <f t="shared" si="394"/>
        <v>CL.IC.IT.281718.01</v>
      </c>
      <c r="AB5048" s="167" t="s">
        <v>12773</v>
      </c>
      <c r="AC5048" s="167">
        <v>1428</v>
      </c>
    </row>
    <row r="5049" spans="1:29" s="167" customFormat="1" ht="15">
      <c r="A5049" s="167" t="s">
        <v>9344</v>
      </c>
      <c r="C5049" s="61" t="s">
        <v>9144</v>
      </c>
      <c r="E5049" s="61" t="s">
        <v>12462</v>
      </c>
      <c r="F5049" s="167" t="s">
        <v>482</v>
      </c>
      <c r="G5049" s="86" t="s">
        <v>9720</v>
      </c>
      <c r="H5049" s="62" t="s">
        <v>11913</v>
      </c>
      <c r="I5049" s="86" t="s">
        <v>9720</v>
      </c>
      <c r="J5049" s="63" t="str">
        <f t="shared" si="390"/>
        <v>IC.IT.281719</v>
      </c>
      <c r="K5049" s="61" t="s">
        <v>12175</v>
      </c>
      <c r="L5049" s="167" t="str">
        <f t="shared" si="391"/>
        <v>Wrist, right</v>
      </c>
      <c r="M5049" s="168" t="str">
        <f t="shared" si="392"/>
        <v>PI.IC.IT.281719.01</v>
      </c>
      <c r="N5049" s="168"/>
      <c r="O5049" s="168" t="str">
        <f t="shared" si="393"/>
        <v>PH.IC.IT.281719.01</v>
      </c>
      <c r="Q5049" s="168" t="str">
        <f t="shared" si="394"/>
        <v>CL.IC.IT.281719.01</v>
      </c>
      <c r="AB5049" s="167" t="s">
        <v>12773</v>
      </c>
      <c r="AC5049" s="167">
        <v>1428</v>
      </c>
    </row>
    <row r="5050" spans="1:29" s="167" customFormat="1" ht="15">
      <c r="A5050" s="167" t="s">
        <v>9344</v>
      </c>
      <c r="C5050" s="61" t="s">
        <v>9144</v>
      </c>
      <c r="E5050" s="61" t="s">
        <v>12462</v>
      </c>
      <c r="F5050" s="167" t="s">
        <v>482</v>
      </c>
      <c r="G5050" s="86" t="s">
        <v>9722</v>
      </c>
      <c r="H5050" s="62" t="s">
        <v>11906</v>
      </c>
      <c r="I5050" s="86" t="s">
        <v>9722</v>
      </c>
      <c r="J5050" s="63" t="str">
        <f t="shared" si="390"/>
        <v>IC.IT.281720</v>
      </c>
      <c r="K5050" s="61" t="s">
        <v>12175</v>
      </c>
      <c r="L5050" s="167" t="str">
        <f t="shared" si="391"/>
        <v>Wrist, left</v>
      </c>
      <c r="M5050" s="168" t="str">
        <f t="shared" si="392"/>
        <v>PI.IC.IT.281720.01</v>
      </c>
      <c r="N5050" s="168"/>
      <c r="O5050" s="168" t="str">
        <f t="shared" si="393"/>
        <v>PH.IC.IT.281720.01</v>
      </c>
      <c r="Q5050" s="168" t="str">
        <f t="shared" si="394"/>
        <v>CL.IC.IT.281720.01</v>
      </c>
      <c r="AB5050" s="167" t="s">
        <v>12773</v>
      </c>
      <c r="AC5050" s="167">
        <v>1428</v>
      </c>
    </row>
    <row r="5051" spans="1:29" s="167" customFormat="1" ht="15">
      <c r="A5051" s="167" t="s">
        <v>9344</v>
      </c>
      <c r="C5051" s="61" t="s">
        <v>9144</v>
      </c>
      <c r="E5051" s="61" t="s">
        <v>12462</v>
      </c>
      <c r="F5051" s="167" t="s">
        <v>482</v>
      </c>
      <c r="G5051" s="86" t="s">
        <v>9437</v>
      </c>
      <c r="H5051" s="62" t="s">
        <v>10704</v>
      </c>
      <c r="I5051" s="86" t="s">
        <v>9437</v>
      </c>
      <c r="J5051" s="63" t="str">
        <f t="shared" si="390"/>
        <v>IC.IT.281721</v>
      </c>
      <c r="K5051" s="61" t="s">
        <v>12175</v>
      </c>
      <c r="L5051" s="167" t="str">
        <f t="shared" si="391"/>
        <v>Hand, right</v>
      </c>
      <c r="M5051" s="168" t="str">
        <f t="shared" si="392"/>
        <v>PI.IC.IT.281721.01</v>
      </c>
      <c r="N5051" s="168"/>
      <c r="O5051" s="168" t="str">
        <f t="shared" si="393"/>
        <v>PH.IC.IT.281721.01</v>
      </c>
      <c r="Q5051" s="168" t="str">
        <f t="shared" si="394"/>
        <v>CL.IC.IT.281721.01</v>
      </c>
      <c r="AB5051" s="167" t="s">
        <v>12773</v>
      </c>
      <c r="AC5051" s="167">
        <v>1428</v>
      </c>
    </row>
    <row r="5052" spans="1:29" s="167" customFormat="1" ht="15">
      <c r="A5052" s="167" t="s">
        <v>9344</v>
      </c>
      <c r="C5052" s="61" t="s">
        <v>9144</v>
      </c>
      <c r="E5052" s="61" t="s">
        <v>12462</v>
      </c>
      <c r="F5052" s="167" t="s">
        <v>482</v>
      </c>
      <c r="G5052" s="86" t="s">
        <v>9444</v>
      </c>
      <c r="H5052" s="62" t="s">
        <v>10705</v>
      </c>
      <c r="I5052" s="86" t="s">
        <v>9444</v>
      </c>
      <c r="J5052" s="63" t="str">
        <f t="shared" si="390"/>
        <v>IC.IT.281722</v>
      </c>
      <c r="K5052" s="61" t="s">
        <v>12175</v>
      </c>
      <c r="L5052" s="167" t="str">
        <f t="shared" si="391"/>
        <v>Hand, left</v>
      </c>
      <c r="M5052" s="168" t="str">
        <f t="shared" si="392"/>
        <v>PI.IC.IT.281722.01</v>
      </c>
      <c r="N5052" s="168"/>
      <c r="O5052" s="168" t="str">
        <f t="shared" si="393"/>
        <v>PH.IC.IT.281722.01</v>
      </c>
      <c r="Q5052" s="168" t="str">
        <f t="shared" si="394"/>
        <v>CL.IC.IT.281722.01</v>
      </c>
      <c r="AB5052" s="167" t="s">
        <v>12773</v>
      </c>
      <c r="AC5052" s="167">
        <v>1428</v>
      </c>
    </row>
    <row r="5053" spans="1:29" s="167" customFormat="1" ht="15">
      <c r="A5053" s="167" t="s">
        <v>9344</v>
      </c>
      <c r="C5053" s="61" t="s">
        <v>9144</v>
      </c>
      <c r="E5053" s="61" t="s">
        <v>12462</v>
      </c>
      <c r="F5053" s="167" t="s">
        <v>482</v>
      </c>
      <c r="G5053" s="86" t="s">
        <v>9574</v>
      </c>
      <c r="H5053" s="62" t="s">
        <v>10706</v>
      </c>
      <c r="I5053" s="86" t="s">
        <v>9574</v>
      </c>
      <c r="J5053" s="63" t="str">
        <f t="shared" si="390"/>
        <v>IC.IT.281723</v>
      </c>
      <c r="K5053" s="61" t="s">
        <v>12175</v>
      </c>
      <c r="L5053" s="167" t="str">
        <f t="shared" si="391"/>
        <v>Finger(s), right: specify</v>
      </c>
      <c r="M5053" s="168" t="str">
        <f t="shared" si="392"/>
        <v>PI.IC.IT.281723.01</v>
      </c>
      <c r="N5053" s="168"/>
      <c r="O5053" s="168" t="str">
        <f t="shared" si="393"/>
        <v>PH.IC.IT.281723.01</v>
      </c>
      <c r="Q5053" s="168" t="str">
        <f t="shared" si="394"/>
        <v>CL.IC.IT.281723.01</v>
      </c>
      <c r="AB5053" s="167" t="s">
        <v>12773</v>
      </c>
      <c r="AC5053" s="167">
        <v>1428</v>
      </c>
    </row>
    <row r="5054" spans="1:29" s="167" customFormat="1" ht="15">
      <c r="A5054" s="167" t="s">
        <v>9344</v>
      </c>
      <c r="C5054" s="61" t="s">
        <v>9144</v>
      </c>
      <c r="E5054" s="61" t="s">
        <v>702</v>
      </c>
      <c r="F5054" s="167" t="s">
        <v>482</v>
      </c>
      <c r="G5054" s="86" t="s">
        <v>9576</v>
      </c>
      <c r="H5054" s="61" t="s">
        <v>10707</v>
      </c>
      <c r="I5054" s="86" t="s">
        <v>9576</v>
      </c>
      <c r="J5054" s="63" t="str">
        <f t="shared" si="390"/>
        <v>IC.IT.281724</v>
      </c>
      <c r="K5054" s="61" t="s">
        <v>13277</v>
      </c>
      <c r="L5054" s="167" t="str">
        <f t="shared" si="391"/>
        <v>Finger(s), left:  specify</v>
      </c>
      <c r="M5054" s="168" t="str">
        <f t="shared" si="392"/>
        <v>PI.IC.IT.281724.01</v>
      </c>
      <c r="N5054" s="168"/>
      <c r="O5054" s="168" t="str">
        <f t="shared" si="393"/>
        <v>PH.IC.IT.281724.01</v>
      </c>
      <c r="Q5054" s="168" t="str">
        <f t="shared" si="394"/>
        <v>CL.IC.IT.281724.01</v>
      </c>
      <c r="AB5054" s="167" t="s">
        <v>12773</v>
      </c>
      <c r="AC5054" s="167">
        <v>1428</v>
      </c>
    </row>
    <row r="5055" spans="1:29" s="167" customFormat="1" ht="15">
      <c r="A5055" s="167" t="s">
        <v>9344</v>
      </c>
      <c r="C5055" s="61" t="s">
        <v>9144</v>
      </c>
      <c r="E5055" s="61" t="s">
        <v>12462</v>
      </c>
      <c r="F5055" s="167" t="s">
        <v>482</v>
      </c>
      <c r="G5055" s="86" t="s">
        <v>9578</v>
      </c>
      <c r="H5055" s="62" t="s">
        <v>10708</v>
      </c>
      <c r="I5055" s="86" t="s">
        <v>9578</v>
      </c>
      <c r="J5055" s="63" t="str">
        <f t="shared" si="390"/>
        <v>IC.IT.281725</v>
      </c>
      <c r="K5055" s="61" t="s">
        <v>12175</v>
      </c>
      <c r="L5055" s="167" t="str">
        <f t="shared" si="391"/>
        <v>Thigh, right</v>
      </c>
      <c r="M5055" s="168" t="str">
        <f t="shared" si="392"/>
        <v>PI.IC.IT.281725.01</v>
      </c>
      <c r="N5055" s="168"/>
      <c r="O5055" s="168" t="str">
        <f t="shared" si="393"/>
        <v>PH.IC.IT.281725.01</v>
      </c>
      <c r="Q5055" s="168" t="str">
        <f t="shared" si="394"/>
        <v>CL.IC.IT.281725.01</v>
      </c>
      <c r="AB5055" s="167" t="s">
        <v>12773</v>
      </c>
      <c r="AC5055" s="167">
        <v>1428</v>
      </c>
    </row>
    <row r="5056" spans="1:29" s="167" customFormat="1" ht="15">
      <c r="A5056" s="167" t="s">
        <v>9344</v>
      </c>
      <c r="C5056" s="61" t="s">
        <v>9144</v>
      </c>
      <c r="E5056" s="61" t="s">
        <v>12462</v>
      </c>
      <c r="F5056" s="167" t="s">
        <v>482</v>
      </c>
      <c r="G5056" s="86" t="s">
        <v>9580</v>
      </c>
      <c r="H5056" s="62" t="s">
        <v>10709</v>
      </c>
      <c r="I5056" s="86" t="s">
        <v>9580</v>
      </c>
      <c r="J5056" s="63" t="str">
        <f t="shared" si="390"/>
        <v>IC.IT.281726</v>
      </c>
      <c r="K5056" s="61" t="s">
        <v>12175</v>
      </c>
      <c r="L5056" s="167" t="str">
        <f t="shared" si="391"/>
        <v>Thigh, left</v>
      </c>
      <c r="M5056" s="168" t="str">
        <f t="shared" si="392"/>
        <v>PI.IC.IT.281726.01</v>
      </c>
      <c r="N5056" s="168"/>
      <c r="O5056" s="168" t="str">
        <f t="shared" si="393"/>
        <v>PH.IC.IT.281726.01</v>
      </c>
      <c r="Q5056" s="168" t="str">
        <f t="shared" si="394"/>
        <v>CL.IC.IT.281726.01</v>
      </c>
      <c r="AB5056" s="167" t="s">
        <v>12773</v>
      </c>
      <c r="AC5056" s="167">
        <v>1428</v>
      </c>
    </row>
    <row r="5057" spans="1:37" s="167" customFormat="1" ht="15">
      <c r="A5057" s="167" t="s">
        <v>9344</v>
      </c>
      <c r="C5057" s="61" t="s">
        <v>9144</v>
      </c>
      <c r="E5057" s="61" t="s">
        <v>12462</v>
      </c>
      <c r="F5057" s="167" t="s">
        <v>482</v>
      </c>
      <c r="G5057" s="86" t="s">
        <v>9730</v>
      </c>
      <c r="H5057" s="62" t="s">
        <v>9143</v>
      </c>
      <c r="I5057" s="86" t="s">
        <v>9730</v>
      </c>
      <c r="J5057" s="63" t="str">
        <f t="shared" si="390"/>
        <v>IC.IT.281727</v>
      </c>
      <c r="K5057" s="61" t="s">
        <v>12175</v>
      </c>
      <c r="L5057" s="167" t="str">
        <f t="shared" si="391"/>
        <v>Knee, right</v>
      </c>
      <c r="M5057" s="168" t="str">
        <f t="shared" si="392"/>
        <v>PI.IC.IT.281727.01</v>
      </c>
      <c r="N5057" s="168"/>
      <c r="O5057" s="168" t="str">
        <f t="shared" si="393"/>
        <v>PH.IC.IT.281727.01</v>
      </c>
      <c r="Q5057" s="168" t="str">
        <f t="shared" si="394"/>
        <v>CL.IC.IT.281727.01</v>
      </c>
      <c r="AB5057" s="167" t="s">
        <v>12773</v>
      </c>
      <c r="AC5057" s="167">
        <v>1428</v>
      </c>
    </row>
    <row r="5058" spans="1:37" s="167" customFormat="1" ht="15">
      <c r="A5058" s="167" t="s">
        <v>9344</v>
      </c>
      <c r="C5058" s="61" t="s">
        <v>9144</v>
      </c>
      <c r="E5058" s="61" t="s">
        <v>12462</v>
      </c>
      <c r="F5058" s="167" t="s">
        <v>482</v>
      </c>
      <c r="G5058" s="86" t="s">
        <v>9732</v>
      </c>
      <c r="H5058" s="62" t="s">
        <v>9144</v>
      </c>
      <c r="I5058" s="86" t="s">
        <v>9732</v>
      </c>
      <c r="J5058" s="63" t="str">
        <f t="shared" ref="J5058:J5121" si="395">CONCATENATE("IC.IT.",C5058,E5058,H5058)</f>
        <v>IC.IT.281728</v>
      </c>
      <c r="K5058" s="61" t="s">
        <v>12175</v>
      </c>
      <c r="L5058" s="167" t="str">
        <f t="shared" ref="L5058:L5121" si="396">G5058</f>
        <v>Knee, left</v>
      </c>
      <c r="M5058" s="168" t="str">
        <f t="shared" ref="M5058:M5121" si="397">CONCATENATE("PI.",J5058,".",K5058)</f>
        <v>PI.IC.IT.281728.01</v>
      </c>
      <c r="N5058" s="168"/>
      <c r="O5058" s="168" t="str">
        <f t="shared" ref="O5058:O5121" si="398">CONCATENATE("PH.",J5058,".",K5058)</f>
        <v>PH.IC.IT.281728.01</v>
      </c>
      <c r="Q5058" s="168" t="str">
        <f t="shared" ref="Q5058:Q5121" si="399">CONCATENATE("CL.",J5058,".",K5058)</f>
        <v>CL.IC.IT.281728.01</v>
      </c>
      <c r="AB5058" s="167" t="s">
        <v>12773</v>
      </c>
      <c r="AC5058" s="167">
        <v>1428</v>
      </c>
    </row>
    <row r="5059" spans="1:37" s="167" customFormat="1" ht="15">
      <c r="A5059" s="167" t="s">
        <v>9344</v>
      </c>
      <c r="C5059" s="61" t="s">
        <v>9144</v>
      </c>
      <c r="E5059" s="61" t="s">
        <v>12462</v>
      </c>
      <c r="F5059" s="167" t="s">
        <v>482</v>
      </c>
      <c r="G5059" s="86" t="s">
        <v>13495</v>
      </c>
      <c r="H5059" s="62" t="s">
        <v>9145</v>
      </c>
      <c r="I5059" s="86" t="s">
        <v>13495</v>
      </c>
      <c r="J5059" s="63" t="str">
        <f t="shared" si="395"/>
        <v>IC.IT.281729</v>
      </c>
      <c r="K5059" s="61" t="s">
        <v>12175</v>
      </c>
      <c r="L5059" s="167" t="str">
        <f t="shared" si="396"/>
        <v>Shin, right</v>
      </c>
      <c r="M5059" s="168" t="str">
        <f t="shared" si="397"/>
        <v>PI.IC.IT.281729.01</v>
      </c>
      <c r="N5059" s="168"/>
      <c r="O5059" s="168" t="str">
        <f t="shared" si="398"/>
        <v>PH.IC.IT.281729.01</v>
      </c>
      <c r="Q5059" s="168" t="str">
        <f t="shared" si="399"/>
        <v>CL.IC.IT.281729.01</v>
      </c>
      <c r="AB5059" s="167" t="s">
        <v>12773</v>
      </c>
      <c r="AC5059" s="167">
        <v>1428</v>
      </c>
    </row>
    <row r="5060" spans="1:37" s="167" customFormat="1" ht="15">
      <c r="A5060" s="167" t="s">
        <v>9344</v>
      </c>
      <c r="C5060" s="61" t="s">
        <v>9144</v>
      </c>
      <c r="E5060" s="61" t="s">
        <v>12462</v>
      </c>
      <c r="F5060" s="167" t="s">
        <v>482</v>
      </c>
      <c r="G5060" s="86" t="s">
        <v>13496</v>
      </c>
      <c r="H5060" s="62" t="s">
        <v>6872</v>
      </c>
      <c r="I5060" s="86" t="s">
        <v>13496</v>
      </c>
      <c r="J5060" s="63" t="str">
        <f t="shared" si="395"/>
        <v>IC.IT.281730</v>
      </c>
      <c r="K5060" s="61" t="s">
        <v>12175</v>
      </c>
      <c r="L5060" s="167" t="str">
        <f t="shared" si="396"/>
        <v>Shin, left</v>
      </c>
      <c r="M5060" s="168" t="str">
        <f t="shared" si="397"/>
        <v>PI.IC.IT.281730.01</v>
      </c>
      <c r="N5060" s="168"/>
      <c r="O5060" s="168" t="str">
        <f t="shared" si="398"/>
        <v>PH.IC.IT.281730.01</v>
      </c>
      <c r="Q5060" s="168" t="str">
        <f t="shared" si="399"/>
        <v>CL.IC.IT.281730.01</v>
      </c>
      <c r="AB5060" s="167" t="s">
        <v>12773</v>
      </c>
      <c r="AC5060" s="167">
        <v>1428</v>
      </c>
    </row>
    <row r="5061" spans="1:37" s="167" customFormat="1" ht="15">
      <c r="A5061" s="167" t="s">
        <v>9344</v>
      </c>
      <c r="C5061" s="61" t="s">
        <v>9144</v>
      </c>
      <c r="E5061" s="61" t="s">
        <v>12462</v>
      </c>
      <c r="F5061" s="167" t="s">
        <v>482</v>
      </c>
      <c r="G5061" s="86" t="s">
        <v>9734</v>
      </c>
      <c r="H5061" s="62" t="s">
        <v>6874</v>
      </c>
      <c r="I5061" s="86" t="s">
        <v>9734</v>
      </c>
      <c r="J5061" s="63" t="str">
        <f t="shared" si="395"/>
        <v>IC.IT.281731</v>
      </c>
      <c r="K5061" s="61" t="s">
        <v>12175</v>
      </c>
      <c r="L5061" s="167" t="str">
        <f t="shared" si="396"/>
        <v>Calf, right</v>
      </c>
      <c r="M5061" s="168" t="str">
        <f t="shared" si="397"/>
        <v>PI.IC.IT.281731.01</v>
      </c>
      <c r="N5061" s="168"/>
      <c r="O5061" s="168" t="str">
        <f t="shared" si="398"/>
        <v>PH.IC.IT.281731.01</v>
      </c>
      <c r="Q5061" s="168" t="str">
        <f t="shared" si="399"/>
        <v>CL.IC.IT.281731.01</v>
      </c>
      <c r="AB5061" s="167" t="s">
        <v>12773</v>
      </c>
      <c r="AC5061" s="167">
        <v>1428</v>
      </c>
    </row>
    <row r="5062" spans="1:37" s="167" customFormat="1" ht="15">
      <c r="A5062" s="167" t="s">
        <v>9344</v>
      </c>
      <c r="C5062" s="61" t="s">
        <v>9144</v>
      </c>
      <c r="E5062" s="61" t="s">
        <v>12462</v>
      </c>
      <c r="F5062" s="167" t="s">
        <v>482</v>
      </c>
      <c r="G5062" s="86" t="s">
        <v>9736</v>
      </c>
      <c r="H5062" s="62" t="s">
        <v>7411</v>
      </c>
      <c r="I5062" s="86" t="s">
        <v>9736</v>
      </c>
      <c r="J5062" s="63" t="str">
        <f t="shared" si="395"/>
        <v>IC.IT.281732</v>
      </c>
      <c r="K5062" s="61" t="s">
        <v>12175</v>
      </c>
      <c r="L5062" s="167" t="str">
        <f t="shared" si="396"/>
        <v>Calf, left</v>
      </c>
      <c r="M5062" s="168" t="str">
        <f t="shared" si="397"/>
        <v>PI.IC.IT.281732.01</v>
      </c>
      <c r="N5062" s="168"/>
      <c r="O5062" s="168" t="str">
        <f t="shared" si="398"/>
        <v>PH.IC.IT.281732.01</v>
      </c>
      <c r="Q5062" s="168" t="str">
        <f t="shared" si="399"/>
        <v>CL.IC.IT.281732.01</v>
      </c>
      <c r="AB5062" s="167" t="s">
        <v>12773</v>
      </c>
      <c r="AC5062" s="167">
        <v>1428</v>
      </c>
    </row>
    <row r="5063" spans="1:37" s="167" customFormat="1" ht="15">
      <c r="A5063" s="167" t="s">
        <v>9344</v>
      </c>
      <c r="C5063" s="61" t="s">
        <v>9144</v>
      </c>
      <c r="E5063" s="61" t="s">
        <v>12462</v>
      </c>
      <c r="F5063" s="167" t="s">
        <v>482</v>
      </c>
      <c r="G5063" s="86" t="s">
        <v>9878</v>
      </c>
      <c r="H5063" s="62" t="s">
        <v>7414</v>
      </c>
      <c r="I5063" s="86" t="s">
        <v>9878</v>
      </c>
      <c r="J5063" s="63" t="str">
        <f t="shared" si="395"/>
        <v>IC.IT.281733</v>
      </c>
      <c r="K5063" s="61" t="s">
        <v>12175</v>
      </c>
      <c r="L5063" s="167" t="str">
        <f t="shared" si="396"/>
        <v>Ankle, right</v>
      </c>
      <c r="M5063" s="168" t="str">
        <f t="shared" si="397"/>
        <v>PI.IC.IT.281733.01</v>
      </c>
      <c r="N5063" s="168"/>
      <c r="O5063" s="168" t="str">
        <f t="shared" si="398"/>
        <v>PH.IC.IT.281733.01</v>
      </c>
      <c r="Q5063" s="168" t="str">
        <f t="shared" si="399"/>
        <v>CL.IC.IT.281733.01</v>
      </c>
      <c r="AB5063" s="167" t="s">
        <v>12773</v>
      </c>
      <c r="AC5063" s="167">
        <v>1428</v>
      </c>
    </row>
    <row r="5064" spans="1:37" s="167" customFormat="1" ht="15">
      <c r="A5064" s="167" t="s">
        <v>9344</v>
      </c>
      <c r="C5064" s="61" t="s">
        <v>9144</v>
      </c>
      <c r="E5064" s="61" t="s">
        <v>12462</v>
      </c>
      <c r="F5064" s="167" t="s">
        <v>482</v>
      </c>
      <c r="G5064" s="86" t="s">
        <v>9880</v>
      </c>
      <c r="H5064" s="62" t="s">
        <v>7417</v>
      </c>
      <c r="I5064" s="86" t="s">
        <v>9880</v>
      </c>
      <c r="J5064" s="63" t="str">
        <f t="shared" si="395"/>
        <v>IC.IT.281734</v>
      </c>
      <c r="K5064" s="61" t="s">
        <v>12175</v>
      </c>
      <c r="L5064" s="167" t="str">
        <f t="shared" si="396"/>
        <v>Ankle, left</v>
      </c>
      <c r="M5064" s="168" t="str">
        <f t="shared" si="397"/>
        <v>PI.IC.IT.281734.01</v>
      </c>
      <c r="N5064" s="168"/>
      <c r="O5064" s="168" t="str">
        <f t="shared" si="398"/>
        <v>PH.IC.IT.281734.01</v>
      </c>
      <c r="Q5064" s="168" t="str">
        <f t="shared" si="399"/>
        <v>CL.IC.IT.281734.01</v>
      </c>
      <c r="AB5064" s="167" t="s">
        <v>12773</v>
      </c>
      <c r="AC5064" s="167">
        <v>1428</v>
      </c>
    </row>
    <row r="5065" spans="1:37" s="167" customFormat="1" ht="15">
      <c r="A5065" s="167" t="s">
        <v>9344</v>
      </c>
      <c r="C5065" s="61" t="s">
        <v>9144</v>
      </c>
      <c r="E5065" s="61" t="s">
        <v>12462</v>
      </c>
      <c r="F5065" s="167" t="s">
        <v>482</v>
      </c>
      <c r="G5065" s="86" t="s">
        <v>9033</v>
      </c>
      <c r="H5065" s="62" t="s">
        <v>7255</v>
      </c>
      <c r="I5065" s="86" t="s">
        <v>9033</v>
      </c>
      <c r="J5065" s="63" t="str">
        <f t="shared" si="395"/>
        <v>IC.IT.281735</v>
      </c>
      <c r="K5065" s="61" t="s">
        <v>12175</v>
      </c>
      <c r="L5065" s="167" t="str">
        <f t="shared" si="396"/>
        <v>Heel, right</v>
      </c>
      <c r="M5065" s="168" t="str">
        <f t="shared" si="397"/>
        <v>PI.IC.IT.281735.01</v>
      </c>
      <c r="N5065" s="168"/>
      <c r="O5065" s="168" t="str">
        <f t="shared" si="398"/>
        <v>PH.IC.IT.281735.01</v>
      </c>
      <c r="Q5065" s="168" t="str">
        <f t="shared" si="399"/>
        <v>CL.IC.IT.281735.01</v>
      </c>
      <c r="AB5065" s="167" t="s">
        <v>12773</v>
      </c>
      <c r="AC5065" s="167">
        <v>1428</v>
      </c>
    </row>
    <row r="5066" spans="1:37" s="167" customFormat="1" ht="15">
      <c r="A5066" s="167" t="s">
        <v>9344</v>
      </c>
      <c r="C5066" s="61" t="s">
        <v>9144</v>
      </c>
      <c r="E5066" s="61" t="s">
        <v>702</v>
      </c>
      <c r="F5066" s="167" t="s">
        <v>482</v>
      </c>
      <c r="G5066" s="86" t="s">
        <v>9035</v>
      </c>
      <c r="H5066" s="61" t="s">
        <v>7257</v>
      </c>
      <c r="I5066" s="86" t="s">
        <v>9035</v>
      </c>
      <c r="J5066" s="63" t="str">
        <f t="shared" si="395"/>
        <v>IC.IT.281736</v>
      </c>
      <c r="K5066" s="61" t="s">
        <v>13277</v>
      </c>
      <c r="L5066" s="167" t="str">
        <f t="shared" si="396"/>
        <v>Heel, left</v>
      </c>
      <c r="M5066" s="168" t="str">
        <f t="shared" si="397"/>
        <v>PI.IC.IT.281736.01</v>
      </c>
      <c r="N5066" s="168"/>
      <c r="O5066" s="168" t="str">
        <f t="shared" si="398"/>
        <v>PH.IC.IT.281736.01</v>
      </c>
      <c r="Q5066" s="168" t="str">
        <f t="shared" si="399"/>
        <v>CL.IC.IT.281736.01</v>
      </c>
      <c r="AB5066" s="167" t="s">
        <v>12773</v>
      </c>
      <c r="AC5066" s="167">
        <v>1428</v>
      </c>
    </row>
    <row r="5067" spans="1:37" s="167" customFormat="1" ht="15">
      <c r="A5067" s="167" t="s">
        <v>9344</v>
      </c>
      <c r="C5067" s="61" t="s">
        <v>9144</v>
      </c>
      <c r="E5067" s="61" t="s">
        <v>12462</v>
      </c>
      <c r="F5067" s="167" t="s">
        <v>482</v>
      </c>
      <c r="G5067" s="86" t="s">
        <v>9171</v>
      </c>
      <c r="H5067" s="62" t="s">
        <v>7101</v>
      </c>
      <c r="I5067" s="86" t="s">
        <v>9171</v>
      </c>
      <c r="J5067" s="63" t="str">
        <f t="shared" si="395"/>
        <v>IC.IT.281737</v>
      </c>
      <c r="K5067" s="61" t="s">
        <v>12175</v>
      </c>
      <c r="L5067" s="167" t="str">
        <f t="shared" si="396"/>
        <v>Foot, right</v>
      </c>
      <c r="M5067" s="168" t="str">
        <f t="shared" si="397"/>
        <v>PI.IC.IT.281737.01</v>
      </c>
      <c r="N5067" s="168"/>
      <c r="O5067" s="168" t="str">
        <f t="shared" si="398"/>
        <v>PH.IC.IT.281737.01</v>
      </c>
      <c r="Q5067" s="168" t="str">
        <f t="shared" si="399"/>
        <v>CL.IC.IT.281737.01</v>
      </c>
      <c r="AB5067" s="167" t="s">
        <v>12773</v>
      </c>
      <c r="AC5067" s="167">
        <v>1428</v>
      </c>
    </row>
    <row r="5068" spans="1:37" s="167" customFormat="1" ht="15">
      <c r="A5068" s="167" t="s">
        <v>9344</v>
      </c>
      <c r="C5068" s="61" t="s">
        <v>9144</v>
      </c>
      <c r="E5068" s="61" t="s">
        <v>12462</v>
      </c>
      <c r="F5068" s="167" t="s">
        <v>482</v>
      </c>
      <c r="G5068" s="86" t="s">
        <v>9306</v>
      </c>
      <c r="H5068" s="62" t="s">
        <v>7103</v>
      </c>
      <c r="I5068" s="86" t="s">
        <v>9306</v>
      </c>
      <c r="J5068" s="63" t="str">
        <f t="shared" si="395"/>
        <v>IC.IT.281738</v>
      </c>
      <c r="K5068" s="61" t="s">
        <v>12175</v>
      </c>
      <c r="L5068" s="167" t="str">
        <f t="shared" si="396"/>
        <v>Foot, left</v>
      </c>
      <c r="M5068" s="168" t="str">
        <f t="shared" si="397"/>
        <v>PI.IC.IT.281738.01</v>
      </c>
      <c r="N5068" s="168"/>
      <c r="O5068" s="168" t="str">
        <f t="shared" si="398"/>
        <v>PH.IC.IT.281738.01</v>
      </c>
      <c r="Q5068" s="168" t="str">
        <f t="shared" si="399"/>
        <v>CL.IC.IT.281738.01</v>
      </c>
      <c r="AB5068" s="167" t="s">
        <v>12773</v>
      </c>
      <c r="AC5068" s="167">
        <v>1428</v>
      </c>
    </row>
    <row r="5069" spans="1:37" s="167" customFormat="1" ht="15">
      <c r="A5069" s="167" t="s">
        <v>9344</v>
      </c>
      <c r="C5069" s="61" t="s">
        <v>9144</v>
      </c>
      <c r="E5069" s="61" t="s">
        <v>12462</v>
      </c>
      <c r="F5069" s="167" t="s">
        <v>482</v>
      </c>
      <c r="G5069" s="86" t="s">
        <v>9419</v>
      </c>
      <c r="H5069" s="62" t="s">
        <v>7105</v>
      </c>
      <c r="I5069" s="86" t="s">
        <v>9419</v>
      </c>
      <c r="J5069" s="63" t="str">
        <f t="shared" si="395"/>
        <v>IC.IT.281739</v>
      </c>
      <c r="K5069" s="61" t="s">
        <v>12175</v>
      </c>
      <c r="L5069" s="167" t="str">
        <f t="shared" si="396"/>
        <v>Toe(s), right: specify</v>
      </c>
      <c r="M5069" s="168" t="str">
        <f t="shared" si="397"/>
        <v>PI.IC.IT.281739.01</v>
      </c>
      <c r="N5069" s="168"/>
      <c r="O5069" s="168" t="str">
        <f t="shared" si="398"/>
        <v>PH.IC.IT.281739.01</v>
      </c>
      <c r="Q5069" s="168" t="str">
        <f t="shared" si="399"/>
        <v>CL.IC.IT.281739.01</v>
      </c>
      <c r="AB5069" s="167" t="s">
        <v>12773</v>
      </c>
      <c r="AC5069" s="167">
        <v>1428</v>
      </c>
    </row>
    <row r="5070" spans="1:37" s="167" customFormat="1" ht="15">
      <c r="A5070" s="167" t="s">
        <v>9344</v>
      </c>
      <c r="C5070" s="61" t="s">
        <v>9144</v>
      </c>
      <c r="E5070" s="61" t="s">
        <v>702</v>
      </c>
      <c r="F5070" s="167" t="s">
        <v>482</v>
      </c>
      <c r="G5070" s="86" t="s">
        <v>9421</v>
      </c>
      <c r="H5070" s="61" t="s">
        <v>7107</v>
      </c>
      <c r="I5070" s="86" t="s">
        <v>9421</v>
      </c>
      <c r="J5070" s="63" t="str">
        <f t="shared" si="395"/>
        <v>IC.IT.281740</v>
      </c>
      <c r="K5070" s="61" t="s">
        <v>13277</v>
      </c>
      <c r="L5070" s="167" t="str">
        <f t="shared" si="396"/>
        <v>Toe(s), left:  specify</v>
      </c>
      <c r="M5070" s="168" t="str">
        <f t="shared" si="397"/>
        <v>PI.IC.IT.281740.01</v>
      </c>
      <c r="N5070" s="168"/>
      <c r="O5070" s="168" t="str">
        <f t="shared" si="398"/>
        <v>PH.IC.IT.281740.01</v>
      </c>
      <c r="Q5070" s="168" t="str">
        <f t="shared" si="399"/>
        <v>CL.IC.IT.281740.01</v>
      </c>
      <c r="AB5070" s="167" t="s">
        <v>12773</v>
      </c>
      <c r="AC5070" s="167">
        <v>1428</v>
      </c>
    </row>
    <row r="5071" spans="1:37" s="167" customFormat="1" ht="15">
      <c r="A5071" s="167" t="s">
        <v>9344</v>
      </c>
      <c r="C5071" s="61" t="s">
        <v>9144</v>
      </c>
      <c r="E5071" s="61" t="s">
        <v>13176</v>
      </c>
      <c r="F5071" s="167" t="s">
        <v>445</v>
      </c>
      <c r="G5071" s="167" t="s">
        <v>7633</v>
      </c>
      <c r="H5071" s="61" t="s">
        <v>7110</v>
      </c>
      <c r="I5071" s="167" t="s">
        <v>13800</v>
      </c>
      <c r="J5071" s="63" t="str">
        <f t="shared" si="395"/>
        <v>IC.IT.281741</v>
      </c>
      <c r="K5071" s="61" t="s">
        <v>13277</v>
      </c>
      <c r="L5071" s="167" t="str">
        <f t="shared" si="396"/>
        <v>Leg, right</v>
      </c>
      <c r="M5071" s="168" t="str">
        <f t="shared" si="397"/>
        <v>PI.IC.IT.281741.01</v>
      </c>
      <c r="N5071" s="168"/>
      <c r="O5071" s="168" t="str">
        <f t="shared" si="398"/>
        <v>PH.IC.IT.281741.01</v>
      </c>
      <c r="Q5071" s="168" t="str">
        <f t="shared" si="399"/>
        <v>CL.IC.IT.281741.01</v>
      </c>
      <c r="AJ5071" s="167" t="s">
        <v>12773</v>
      </c>
      <c r="AK5071" s="167">
        <v>1437</v>
      </c>
    </row>
    <row r="5072" spans="1:37" s="167" customFormat="1" ht="15">
      <c r="A5072" s="167" t="s">
        <v>9344</v>
      </c>
      <c r="C5072" s="61" t="s">
        <v>9144</v>
      </c>
      <c r="E5072" s="61" t="s">
        <v>12462</v>
      </c>
      <c r="F5072" s="167" t="s">
        <v>445</v>
      </c>
      <c r="G5072" s="167" t="s">
        <v>7635</v>
      </c>
      <c r="H5072" s="61" t="s">
        <v>7111</v>
      </c>
      <c r="I5072" s="167" t="s">
        <v>13801</v>
      </c>
      <c r="J5072" s="63" t="str">
        <f t="shared" si="395"/>
        <v>IC.IT.281742</v>
      </c>
      <c r="K5072" s="61" t="s">
        <v>12175</v>
      </c>
      <c r="L5072" s="167" t="str">
        <f t="shared" si="396"/>
        <v>Leg, left</v>
      </c>
      <c r="M5072" s="168" t="str">
        <f t="shared" si="397"/>
        <v>PI.IC.IT.281742.01</v>
      </c>
      <c r="N5072" s="168"/>
      <c r="O5072" s="168" t="str">
        <f t="shared" si="398"/>
        <v>PH.IC.IT.281742.01</v>
      </c>
      <c r="Q5072" s="168" t="str">
        <f t="shared" si="399"/>
        <v>CL.IC.IT.281742.01</v>
      </c>
      <c r="AJ5072" s="167" t="s">
        <v>12773</v>
      </c>
      <c r="AK5072" s="167">
        <v>1437</v>
      </c>
    </row>
    <row r="5073" spans="1:29" s="167" customFormat="1" ht="15">
      <c r="A5073" s="167" t="s">
        <v>9344</v>
      </c>
      <c r="C5073" s="61" t="s">
        <v>9144</v>
      </c>
      <c r="D5073" s="167" t="s">
        <v>8697</v>
      </c>
      <c r="E5073" s="61" t="s">
        <v>12602</v>
      </c>
      <c r="F5073" s="167" t="s">
        <v>409</v>
      </c>
      <c r="G5073" s="167" t="s">
        <v>9026</v>
      </c>
      <c r="H5073" s="62" t="s">
        <v>12030</v>
      </c>
      <c r="I5073" s="167" t="s">
        <v>9026</v>
      </c>
      <c r="J5073" s="63" t="str">
        <f t="shared" si="395"/>
        <v>IC.IT.281802</v>
      </c>
      <c r="K5073" s="61" t="s">
        <v>1702</v>
      </c>
      <c r="L5073" s="167" t="str">
        <f t="shared" si="396"/>
        <v>Forehead</v>
      </c>
      <c r="M5073" s="168" t="str">
        <f t="shared" si="397"/>
        <v>PI.IC.IT.281802.01</v>
      </c>
      <c r="N5073" s="168"/>
      <c r="O5073" s="168" t="str">
        <f t="shared" si="398"/>
        <v>PH.IC.IT.281802.01</v>
      </c>
      <c r="Q5073" s="168" t="str">
        <f t="shared" si="399"/>
        <v>CL.IC.IT.281802.01</v>
      </c>
    </row>
    <row r="5074" spans="1:29" s="167" customFormat="1" ht="15">
      <c r="A5074" s="167" t="s">
        <v>9344</v>
      </c>
      <c r="C5074" s="61" t="s">
        <v>9144</v>
      </c>
      <c r="E5074" s="61" t="s">
        <v>12602</v>
      </c>
      <c r="F5074" s="167" t="s">
        <v>409</v>
      </c>
      <c r="G5074" s="167" t="s">
        <v>9140</v>
      </c>
      <c r="H5074" s="62" t="s">
        <v>12032</v>
      </c>
      <c r="I5074" s="167" t="s">
        <v>9140</v>
      </c>
      <c r="J5074" s="63" t="str">
        <f t="shared" si="395"/>
        <v>IC.IT.281803</v>
      </c>
      <c r="K5074" s="61" t="s">
        <v>12175</v>
      </c>
      <c r="L5074" s="167" t="str">
        <f t="shared" si="396"/>
        <v>Temporal</v>
      </c>
      <c r="M5074" s="168" t="str">
        <f t="shared" si="397"/>
        <v>PI.IC.IT.281803.01</v>
      </c>
      <c r="N5074" s="168"/>
      <c r="O5074" s="168" t="str">
        <f t="shared" si="398"/>
        <v>PH.IC.IT.281803.01</v>
      </c>
      <c r="Q5074" s="168" t="str">
        <f t="shared" si="399"/>
        <v>CL.IC.IT.281803.01</v>
      </c>
    </row>
    <row r="5075" spans="1:29" s="167" customFormat="1" ht="15">
      <c r="A5075" s="167" t="s">
        <v>9344</v>
      </c>
      <c r="C5075" s="61" t="s">
        <v>9144</v>
      </c>
      <c r="E5075" s="61" t="s">
        <v>12602</v>
      </c>
      <c r="F5075" s="167" t="s">
        <v>409</v>
      </c>
      <c r="G5075" s="167" t="s">
        <v>9141</v>
      </c>
      <c r="H5075" s="62" t="s">
        <v>12028</v>
      </c>
      <c r="I5075" s="167" t="s">
        <v>9141</v>
      </c>
      <c r="J5075" s="63" t="str">
        <f t="shared" si="395"/>
        <v>IC.IT.281804</v>
      </c>
      <c r="K5075" s="61" t="s">
        <v>12175</v>
      </c>
      <c r="L5075" s="167" t="str">
        <f t="shared" si="396"/>
        <v>Parietal</v>
      </c>
      <c r="M5075" s="168" t="str">
        <f t="shared" si="397"/>
        <v>PI.IC.IT.281804.01</v>
      </c>
      <c r="N5075" s="168"/>
      <c r="O5075" s="168" t="str">
        <f t="shared" si="398"/>
        <v>PH.IC.IT.281804.01</v>
      </c>
      <c r="Q5075" s="168" t="str">
        <f t="shared" si="399"/>
        <v>CL.IC.IT.281804.01</v>
      </c>
    </row>
    <row r="5076" spans="1:29" s="167" customFormat="1" ht="15">
      <c r="A5076" s="167" t="s">
        <v>9344</v>
      </c>
      <c r="C5076" s="61" t="s">
        <v>9144</v>
      </c>
      <c r="E5076" s="61" t="s">
        <v>12602</v>
      </c>
      <c r="F5076" s="167" t="s">
        <v>409</v>
      </c>
      <c r="G5076" s="167" t="s">
        <v>9042</v>
      </c>
      <c r="H5076" s="62" t="s">
        <v>12210</v>
      </c>
      <c r="I5076" s="167" t="s">
        <v>9042</v>
      </c>
      <c r="J5076" s="63" t="str">
        <f t="shared" si="395"/>
        <v>IC.IT.281805</v>
      </c>
      <c r="K5076" s="61" t="s">
        <v>12175</v>
      </c>
      <c r="L5076" s="167" t="str">
        <f t="shared" si="396"/>
        <v>Occiput</v>
      </c>
      <c r="M5076" s="168" t="str">
        <f t="shared" si="397"/>
        <v>PI.IC.IT.281805.01</v>
      </c>
      <c r="N5076" s="168"/>
      <c r="O5076" s="168" t="str">
        <f t="shared" si="398"/>
        <v>PH.IC.IT.281805.01</v>
      </c>
      <c r="Q5076" s="168" t="str">
        <f t="shared" si="399"/>
        <v>CL.IC.IT.281805.01</v>
      </c>
    </row>
    <row r="5077" spans="1:29" s="167" customFormat="1" ht="15">
      <c r="A5077" s="167" t="s">
        <v>9344</v>
      </c>
      <c r="C5077" s="61" t="s">
        <v>9144</v>
      </c>
      <c r="E5077" s="61" t="s">
        <v>12602</v>
      </c>
      <c r="F5077" s="167" t="s">
        <v>409</v>
      </c>
      <c r="G5077" s="167" t="s">
        <v>9142</v>
      </c>
      <c r="H5077" s="62" t="s">
        <v>12212</v>
      </c>
      <c r="I5077" s="167" t="s">
        <v>8736</v>
      </c>
      <c r="J5077" s="63" t="str">
        <f t="shared" si="395"/>
        <v>IC.IT.281806</v>
      </c>
      <c r="K5077" s="61" t="s">
        <v>12175</v>
      </c>
      <c r="L5077" s="167" t="str">
        <f t="shared" si="396"/>
        <v>Eye(s)</v>
      </c>
      <c r="M5077" s="168" t="str">
        <f t="shared" si="397"/>
        <v>PI.IC.IT.281806.01</v>
      </c>
      <c r="N5077" s="168"/>
      <c r="O5077" s="168" t="str">
        <f t="shared" si="398"/>
        <v>PH.IC.IT.281806.01</v>
      </c>
      <c r="Q5077" s="168" t="str">
        <f t="shared" si="399"/>
        <v>CL.IC.IT.281806.01</v>
      </c>
    </row>
    <row r="5078" spans="1:29" s="167" customFormat="1" ht="15">
      <c r="A5078" s="167" t="s">
        <v>9344</v>
      </c>
      <c r="C5078" s="61" t="s">
        <v>9144</v>
      </c>
      <c r="E5078" s="61" t="s">
        <v>12602</v>
      </c>
      <c r="F5078" s="167" t="s">
        <v>409</v>
      </c>
      <c r="G5078" s="167" t="s">
        <v>8737</v>
      </c>
      <c r="H5078" s="62" t="s">
        <v>12225</v>
      </c>
      <c r="I5078" s="167" t="s">
        <v>8738</v>
      </c>
      <c r="J5078" s="63" t="str">
        <f t="shared" si="395"/>
        <v>IC.IT.281807</v>
      </c>
      <c r="K5078" s="61" t="s">
        <v>12175</v>
      </c>
      <c r="L5078" s="167" t="str">
        <f t="shared" si="396"/>
        <v>Ear(s)</v>
      </c>
      <c r="M5078" s="168" t="str">
        <f t="shared" si="397"/>
        <v>PI.IC.IT.281807.01</v>
      </c>
      <c r="N5078" s="168"/>
      <c r="O5078" s="168" t="str">
        <f t="shared" si="398"/>
        <v>PH.IC.IT.281807.01</v>
      </c>
      <c r="Q5078" s="168" t="str">
        <f t="shared" si="399"/>
        <v>CL.IC.IT.281807.01</v>
      </c>
    </row>
    <row r="5079" spans="1:29" s="167" customFormat="1" ht="15">
      <c r="A5079" s="167" t="s">
        <v>9344</v>
      </c>
      <c r="C5079" s="61" t="s">
        <v>9144</v>
      </c>
      <c r="E5079" s="61" t="s">
        <v>12602</v>
      </c>
      <c r="F5079" s="167" t="s">
        <v>409</v>
      </c>
      <c r="G5079" s="167" t="s">
        <v>9457</v>
      </c>
      <c r="H5079" s="62" t="s">
        <v>11638</v>
      </c>
      <c r="I5079" s="167" t="s">
        <v>9457</v>
      </c>
      <c r="J5079" s="63" t="str">
        <f t="shared" si="395"/>
        <v>IC.IT.281808</v>
      </c>
      <c r="K5079" s="61" t="s">
        <v>12175</v>
      </c>
      <c r="L5079" s="167" t="str">
        <f t="shared" si="396"/>
        <v>Nose</v>
      </c>
      <c r="M5079" s="168" t="str">
        <f t="shared" si="397"/>
        <v>PI.IC.IT.281808.01</v>
      </c>
      <c r="N5079" s="168"/>
      <c r="O5079" s="168" t="str">
        <f t="shared" si="398"/>
        <v>PH.IC.IT.281808.01</v>
      </c>
      <c r="Q5079" s="168" t="str">
        <f t="shared" si="399"/>
        <v>CL.IC.IT.281808.01</v>
      </c>
    </row>
    <row r="5080" spans="1:29" s="167" customFormat="1" ht="15">
      <c r="A5080" s="167" t="s">
        <v>9344</v>
      </c>
      <c r="C5080" s="61" t="s">
        <v>9144</v>
      </c>
      <c r="E5080" s="61" t="s">
        <v>12602</v>
      </c>
      <c r="F5080" s="167" t="s">
        <v>409</v>
      </c>
      <c r="G5080" s="167" t="s">
        <v>8739</v>
      </c>
      <c r="H5080" s="62" t="s">
        <v>11639</v>
      </c>
      <c r="I5080" s="167" t="s">
        <v>8739</v>
      </c>
      <c r="J5080" s="63" t="str">
        <f t="shared" si="395"/>
        <v>IC.IT.281809</v>
      </c>
      <c r="K5080" s="61" t="s">
        <v>12175</v>
      </c>
      <c r="L5080" s="167" t="str">
        <f t="shared" si="396"/>
        <v>Cheek</v>
      </c>
      <c r="M5080" s="168" t="str">
        <f t="shared" si="397"/>
        <v>PI.IC.IT.281809.01</v>
      </c>
      <c r="N5080" s="168"/>
      <c r="O5080" s="168" t="str">
        <f t="shared" si="398"/>
        <v>PH.IC.IT.281809.01</v>
      </c>
      <c r="Q5080" s="168" t="str">
        <f t="shared" si="399"/>
        <v>CL.IC.IT.281809.01</v>
      </c>
    </row>
    <row r="5081" spans="1:29" s="167" customFormat="1" ht="15">
      <c r="A5081" s="167" t="s">
        <v>9344</v>
      </c>
      <c r="C5081" s="61" t="s">
        <v>9144</v>
      </c>
      <c r="E5081" s="61" t="s">
        <v>12602</v>
      </c>
      <c r="F5081" s="167" t="s">
        <v>409</v>
      </c>
      <c r="G5081" s="167" t="s">
        <v>8740</v>
      </c>
      <c r="H5081" s="62" t="s">
        <v>11829</v>
      </c>
      <c r="I5081" s="167" t="s">
        <v>8741</v>
      </c>
      <c r="J5081" s="63" t="str">
        <f t="shared" si="395"/>
        <v>IC.IT.281810</v>
      </c>
      <c r="K5081" s="61" t="s">
        <v>12175</v>
      </c>
      <c r="L5081" s="167" t="str">
        <f t="shared" si="396"/>
        <v>Lip upper</v>
      </c>
      <c r="M5081" s="168" t="str">
        <f t="shared" si="397"/>
        <v>PI.IC.IT.281810.01</v>
      </c>
      <c r="N5081" s="168"/>
      <c r="O5081" s="168" t="str">
        <f t="shared" si="398"/>
        <v>PH.IC.IT.281810.01</v>
      </c>
      <c r="Q5081" s="168" t="str">
        <f t="shared" si="399"/>
        <v>CL.IC.IT.281810.01</v>
      </c>
    </row>
    <row r="5082" spans="1:29" s="167" customFormat="1" ht="15">
      <c r="A5082" s="167" t="s">
        <v>9344</v>
      </c>
      <c r="C5082" s="61" t="s">
        <v>9144</v>
      </c>
      <c r="E5082" s="61" t="s">
        <v>12602</v>
      </c>
      <c r="F5082" s="167" t="s">
        <v>409</v>
      </c>
      <c r="G5082" s="167" t="s">
        <v>8742</v>
      </c>
      <c r="H5082" s="62" t="s">
        <v>12099</v>
      </c>
      <c r="I5082" s="167" t="s">
        <v>8743</v>
      </c>
      <c r="J5082" s="63" t="str">
        <f t="shared" si="395"/>
        <v>IC.IT.281811</v>
      </c>
      <c r="K5082" s="61" t="s">
        <v>12175</v>
      </c>
      <c r="L5082" s="167" t="str">
        <f t="shared" si="396"/>
        <v>Lip lower</v>
      </c>
      <c r="M5082" s="168" t="str">
        <f t="shared" si="397"/>
        <v>PI.IC.IT.281811.01</v>
      </c>
      <c r="N5082" s="168"/>
      <c r="O5082" s="168" t="str">
        <f t="shared" si="398"/>
        <v>PH.IC.IT.281811.01</v>
      </c>
      <c r="Q5082" s="168" t="str">
        <f t="shared" si="399"/>
        <v>CL.IC.IT.281811.01</v>
      </c>
    </row>
    <row r="5083" spans="1:29" s="167" customFormat="1" ht="15">
      <c r="A5083" s="167" t="s">
        <v>9344</v>
      </c>
      <c r="C5083" s="61" t="s">
        <v>9144</v>
      </c>
      <c r="E5083" s="61" t="s">
        <v>12602</v>
      </c>
      <c r="F5083" s="167" t="s">
        <v>409</v>
      </c>
      <c r="G5083" s="167" t="s">
        <v>8744</v>
      </c>
      <c r="H5083" s="62" t="s">
        <v>12100</v>
      </c>
      <c r="I5083" s="167" t="s">
        <v>8744</v>
      </c>
      <c r="J5083" s="63" t="str">
        <f t="shared" si="395"/>
        <v>IC.IT.281812</v>
      </c>
      <c r="K5083" s="61" t="s">
        <v>12175</v>
      </c>
      <c r="L5083" s="167" t="str">
        <f t="shared" si="396"/>
        <v>Jaw</v>
      </c>
      <c r="M5083" s="168" t="str">
        <f t="shared" si="397"/>
        <v>PI.IC.IT.281812.01</v>
      </c>
      <c r="N5083" s="168"/>
      <c r="O5083" s="168" t="str">
        <f t="shared" si="398"/>
        <v>PH.IC.IT.281812.01</v>
      </c>
      <c r="Q5083" s="168" t="str">
        <f t="shared" si="399"/>
        <v>CL.IC.IT.281812.01</v>
      </c>
    </row>
    <row r="5084" spans="1:29" s="167" customFormat="1" ht="15">
      <c r="A5084" s="167" t="s">
        <v>9344</v>
      </c>
      <c r="C5084" s="61" t="s">
        <v>9144</v>
      </c>
      <c r="E5084" s="61" t="s">
        <v>12602</v>
      </c>
      <c r="F5084" s="167" t="s">
        <v>409</v>
      </c>
      <c r="G5084" s="167" t="s">
        <v>9113</v>
      </c>
      <c r="H5084" s="62" t="s">
        <v>12101</v>
      </c>
      <c r="I5084" s="167" t="s">
        <v>9113</v>
      </c>
      <c r="J5084" s="63" t="str">
        <f t="shared" si="395"/>
        <v>IC.IT.281813</v>
      </c>
      <c r="K5084" s="61" t="s">
        <v>12175</v>
      </c>
      <c r="L5084" s="167" t="str">
        <f t="shared" si="396"/>
        <v>Neck</v>
      </c>
      <c r="M5084" s="168" t="str">
        <f t="shared" si="397"/>
        <v>PI.IC.IT.281813.01</v>
      </c>
      <c r="N5084" s="168"/>
      <c r="O5084" s="168" t="str">
        <f t="shared" si="398"/>
        <v>PH.IC.IT.281813.01</v>
      </c>
      <c r="Q5084" s="168" t="str">
        <f t="shared" si="399"/>
        <v>CL.IC.IT.281813.01</v>
      </c>
    </row>
    <row r="5085" spans="1:29" s="167" customFormat="1" ht="15">
      <c r="A5085" s="167" t="s">
        <v>9344</v>
      </c>
      <c r="C5085" s="61" t="s">
        <v>9144</v>
      </c>
      <c r="E5085" s="61" t="s">
        <v>12602</v>
      </c>
      <c r="F5085" s="167" t="s">
        <v>409</v>
      </c>
      <c r="G5085" s="167" t="s">
        <v>9114</v>
      </c>
      <c r="H5085" s="62" t="s">
        <v>12102</v>
      </c>
      <c r="I5085" s="167" t="s">
        <v>9115</v>
      </c>
      <c r="J5085" s="63" t="str">
        <f t="shared" si="395"/>
        <v>IC.IT.281814</v>
      </c>
      <c r="K5085" s="61" t="s">
        <v>12175</v>
      </c>
      <c r="L5085" s="167" t="str">
        <f t="shared" si="396"/>
        <v>Tracheostomy site</v>
      </c>
      <c r="M5085" s="168" t="str">
        <f t="shared" si="397"/>
        <v>PI.IC.IT.281814.01</v>
      </c>
      <c r="N5085" s="168"/>
      <c r="O5085" s="168" t="str">
        <f t="shared" si="398"/>
        <v>PH.IC.IT.281814.01</v>
      </c>
      <c r="Q5085" s="168" t="str">
        <f t="shared" si="399"/>
        <v>CL.IC.IT.281814.01</v>
      </c>
    </row>
    <row r="5086" spans="1:29" s="167" customFormat="1" ht="15">
      <c r="A5086" s="167" t="s">
        <v>9344</v>
      </c>
      <c r="C5086" s="61" t="s">
        <v>9144</v>
      </c>
      <c r="E5086" s="61" t="s">
        <v>12602</v>
      </c>
      <c r="F5086" s="167" t="s">
        <v>409</v>
      </c>
      <c r="G5086" s="167" t="s">
        <v>9116</v>
      </c>
      <c r="H5086" s="62" t="s">
        <v>11559</v>
      </c>
      <c r="I5086" s="167" t="s">
        <v>9116</v>
      </c>
      <c r="J5086" s="63" t="str">
        <f t="shared" si="395"/>
        <v>IC.IT.281815</v>
      </c>
      <c r="K5086" s="61" t="s">
        <v>12175</v>
      </c>
      <c r="L5086" s="167" t="str">
        <f t="shared" si="396"/>
        <v>Chin</v>
      </c>
      <c r="M5086" s="168" t="str">
        <f t="shared" si="397"/>
        <v>PI.IC.IT.281815.01</v>
      </c>
      <c r="N5086" s="168"/>
      <c r="O5086" s="168" t="str">
        <f t="shared" si="398"/>
        <v>PH.IC.IT.281815.01</v>
      </c>
      <c r="Q5086" s="168" t="str">
        <f t="shared" si="399"/>
        <v>CL.IC.IT.281815.01</v>
      </c>
    </row>
    <row r="5087" spans="1:29" s="167" customFormat="1" ht="15">
      <c r="A5087" s="167" t="s">
        <v>9344</v>
      </c>
      <c r="C5087" s="61" t="s">
        <v>9144</v>
      </c>
      <c r="E5087" s="61" t="s">
        <v>12602</v>
      </c>
      <c r="F5087" s="167" t="s">
        <v>409</v>
      </c>
      <c r="G5087" s="86" t="s">
        <v>9166</v>
      </c>
      <c r="H5087" s="62" t="s">
        <v>11560</v>
      </c>
      <c r="I5087" s="86" t="s">
        <v>9166</v>
      </c>
      <c r="J5087" s="63" t="str">
        <f t="shared" si="395"/>
        <v>IC.IT.281816</v>
      </c>
      <c r="K5087" s="61" t="s">
        <v>1702</v>
      </c>
      <c r="L5087" s="167" t="str">
        <f t="shared" si="396"/>
        <v>Forehead, right side</v>
      </c>
      <c r="M5087" s="168" t="str">
        <f t="shared" si="397"/>
        <v>PI.IC.IT.281816.01</v>
      </c>
      <c r="N5087" s="168"/>
      <c r="O5087" s="168" t="str">
        <f t="shared" si="398"/>
        <v>PH.IC.IT.281816.01</v>
      </c>
      <c r="Q5087" s="168" t="str">
        <f t="shared" si="399"/>
        <v>CL.IC.IT.281816.01</v>
      </c>
      <c r="AB5087" s="167" t="s">
        <v>12773</v>
      </c>
      <c r="AC5087" s="167">
        <v>1428</v>
      </c>
    </row>
    <row r="5088" spans="1:29" s="167" customFormat="1" ht="15">
      <c r="A5088" s="167" t="s">
        <v>9344</v>
      </c>
      <c r="C5088" s="61" t="s">
        <v>9144</v>
      </c>
      <c r="E5088" s="61" t="s">
        <v>12602</v>
      </c>
      <c r="F5088" s="167" t="s">
        <v>409</v>
      </c>
      <c r="G5088" s="86" t="s">
        <v>9024</v>
      </c>
      <c r="H5088" s="62" t="s">
        <v>11561</v>
      </c>
      <c r="I5088" s="86" t="s">
        <v>9024</v>
      </c>
      <c r="J5088" s="63" t="str">
        <f t="shared" si="395"/>
        <v>IC.IT.281817</v>
      </c>
      <c r="K5088" s="61" t="s">
        <v>12175</v>
      </c>
      <c r="L5088" s="167" t="str">
        <f t="shared" si="396"/>
        <v>Forehead, left side</v>
      </c>
      <c r="M5088" s="168" t="str">
        <f t="shared" si="397"/>
        <v>PI.IC.IT.281817.01</v>
      </c>
      <c r="N5088" s="168"/>
      <c r="O5088" s="168" t="str">
        <f t="shared" si="398"/>
        <v>PH.IC.IT.281817.01</v>
      </c>
      <c r="Q5088" s="168" t="str">
        <f t="shared" si="399"/>
        <v>CL.IC.IT.281817.01</v>
      </c>
      <c r="AB5088" s="167" t="s">
        <v>12773</v>
      </c>
      <c r="AC5088" s="167">
        <v>1428</v>
      </c>
    </row>
    <row r="5089" spans="1:29" s="167" customFormat="1" ht="15">
      <c r="A5089" s="167" t="s">
        <v>9344</v>
      </c>
      <c r="C5089" s="61" t="s">
        <v>9144</v>
      </c>
      <c r="E5089" s="61" t="s">
        <v>12602</v>
      </c>
      <c r="F5089" s="167" t="s">
        <v>409</v>
      </c>
      <c r="G5089" s="86" t="s">
        <v>9027</v>
      </c>
      <c r="H5089" s="62" t="s">
        <v>12060</v>
      </c>
      <c r="I5089" s="86" t="s">
        <v>9027</v>
      </c>
      <c r="J5089" s="63" t="str">
        <f t="shared" si="395"/>
        <v>IC.IT.281818</v>
      </c>
      <c r="K5089" s="61" t="s">
        <v>12175</v>
      </c>
      <c r="L5089" s="167" t="str">
        <f t="shared" si="396"/>
        <v>Temporal, right</v>
      </c>
      <c r="M5089" s="168" t="str">
        <f t="shared" si="397"/>
        <v>PI.IC.IT.281818.01</v>
      </c>
      <c r="N5089" s="168"/>
      <c r="O5089" s="168" t="str">
        <f t="shared" si="398"/>
        <v>PH.IC.IT.281818.01</v>
      </c>
      <c r="Q5089" s="168" t="str">
        <f t="shared" si="399"/>
        <v>CL.IC.IT.281818.01</v>
      </c>
      <c r="AB5089" s="167" t="s">
        <v>12773</v>
      </c>
      <c r="AC5089" s="167">
        <v>1428</v>
      </c>
    </row>
    <row r="5090" spans="1:29" s="167" customFormat="1" ht="15">
      <c r="A5090" s="167" t="s">
        <v>9344</v>
      </c>
      <c r="C5090" s="61" t="s">
        <v>9144</v>
      </c>
      <c r="E5090" s="61" t="s">
        <v>12602</v>
      </c>
      <c r="F5090" s="167" t="s">
        <v>409</v>
      </c>
      <c r="G5090" s="86" t="s">
        <v>9029</v>
      </c>
      <c r="H5090" s="62" t="s">
        <v>11913</v>
      </c>
      <c r="I5090" s="86" t="s">
        <v>9029</v>
      </c>
      <c r="J5090" s="63" t="str">
        <f t="shared" si="395"/>
        <v>IC.IT.281819</v>
      </c>
      <c r="K5090" s="61" t="s">
        <v>12175</v>
      </c>
      <c r="L5090" s="167" t="str">
        <f t="shared" si="396"/>
        <v>Temporal, left</v>
      </c>
      <c r="M5090" s="168" t="str">
        <f t="shared" si="397"/>
        <v>PI.IC.IT.281819.01</v>
      </c>
      <c r="N5090" s="168"/>
      <c r="O5090" s="168" t="str">
        <f t="shared" si="398"/>
        <v>PH.IC.IT.281819.01</v>
      </c>
      <c r="Q5090" s="168" t="str">
        <f t="shared" si="399"/>
        <v>CL.IC.IT.281819.01</v>
      </c>
      <c r="AB5090" s="167" t="s">
        <v>12773</v>
      </c>
      <c r="AC5090" s="167">
        <v>1428</v>
      </c>
    </row>
    <row r="5091" spans="1:29" s="167" customFormat="1" ht="15">
      <c r="A5091" s="167" t="s">
        <v>9344</v>
      </c>
      <c r="C5091" s="61" t="s">
        <v>9144</v>
      </c>
      <c r="E5091" s="61" t="s">
        <v>12602</v>
      </c>
      <c r="F5091" s="167" t="s">
        <v>409</v>
      </c>
      <c r="G5091" s="86" t="s">
        <v>9031</v>
      </c>
      <c r="H5091" s="62" t="s">
        <v>11906</v>
      </c>
      <c r="I5091" s="86" t="s">
        <v>9031</v>
      </c>
      <c r="J5091" s="63" t="str">
        <f t="shared" si="395"/>
        <v>IC.IT.281820</v>
      </c>
      <c r="K5091" s="61" t="s">
        <v>12175</v>
      </c>
      <c r="L5091" s="167" t="str">
        <f t="shared" si="396"/>
        <v>Parietal, right</v>
      </c>
      <c r="M5091" s="168" t="str">
        <f t="shared" si="397"/>
        <v>PI.IC.IT.281820.01</v>
      </c>
      <c r="N5091" s="168"/>
      <c r="O5091" s="168" t="str">
        <f t="shared" si="398"/>
        <v>PH.IC.IT.281820.01</v>
      </c>
      <c r="Q5091" s="168" t="str">
        <f t="shared" si="399"/>
        <v>CL.IC.IT.281820.01</v>
      </c>
      <c r="AB5091" s="167" t="s">
        <v>12773</v>
      </c>
      <c r="AC5091" s="167">
        <v>1428</v>
      </c>
    </row>
    <row r="5092" spans="1:29" s="167" customFormat="1" ht="15">
      <c r="A5092" s="167" t="s">
        <v>9344</v>
      </c>
      <c r="C5092" s="61" t="s">
        <v>9144</v>
      </c>
      <c r="E5092" s="61" t="s">
        <v>12602</v>
      </c>
      <c r="F5092" s="167" t="s">
        <v>409</v>
      </c>
      <c r="G5092" s="86" t="s">
        <v>9040</v>
      </c>
      <c r="H5092" s="62" t="s">
        <v>10704</v>
      </c>
      <c r="I5092" s="86" t="s">
        <v>9040</v>
      </c>
      <c r="J5092" s="63" t="str">
        <f t="shared" si="395"/>
        <v>IC.IT.281821</v>
      </c>
      <c r="K5092" s="61" t="s">
        <v>12175</v>
      </c>
      <c r="L5092" s="167" t="str">
        <f t="shared" si="396"/>
        <v>Parietal, left</v>
      </c>
      <c r="M5092" s="168" t="str">
        <f t="shared" si="397"/>
        <v>PI.IC.IT.281821.01</v>
      </c>
      <c r="N5092" s="168"/>
      <c r="O5092" s="168" t="str">
        <f t="shared" si="398"/>
        <v>PH.IC.IT.281821.01</v>
      </c>
      <c r="Q5092" s="168" t="str">
        <f t="shared" si="399"/>
        <v>CL.IC.IT.281821.01</v>
      </c>
      <c r="AB5092" s="167" t="s">
        <v>12773</v>
      </c>
      <c r="AC5092" s="167">
        <v>1428</v>
      </c>
    </row>
    <row r="5093" spans="1:29" s="167" customFormat="1" ht="15">
      <c r="A5093" s="167" t="s">
        <v>9344</v>
      </c>
      <c r="C5093" s="61" t="s">
        <v>9144</v>
      </c>
      <c r="E5093" s="61" t="s">
        <v>12602</v>
      </c>
      <c r="F5093" s="167" t="s">
        <v>409</v>
      </c>
      <c r="G5093" s="86" t="s">
        <v>9043</v>
      </c>
      <c r="H5093" s="62" t="s">
        <v>10705</v>
      </c>
      <c r="I5093" s="86" t="s">
        <v>9043</v>
      </c>
      <c r="J5093" s="63" t="str">
        <f t="shared" si="395"/>
        <v>IC.IT.281822</v>
      </c>
      <c r="K5093" s="61" t="s">
        <v>12175</v>
      </c>
      <c r="L5093" s="167" t="str">
        <f t="shared" si="396"/>
        <v>Eye, right</v>
      </c>
      <c r="M5093" s="168" t="str">
        <f t="shared" si="397"/>
        <v>PI.IC.IT.281822.01</v>
      </c>
      <c r="N5093" s="168"/>
      <c r="O5093" s="168" t="str">
        <f t="shared" si="398"/>
        <v>PH.IC.IT.281822.01</v>
      </c>
      <c r="Q5093" s="168" t="str">
        <f t="shared" si="399"/>
        <v>CL.IC.IT.281822.01</v>
      </c>
      <c r="AB5093" s="167" t="s">
        <v>12773</v>
      </c>
      <c r="AC5093" s="167">
        <v>1428</v>
      </c>
    </row>
    <row r="5094" spans="1:29" s="167" customFormat="1" ht="15">
      <c r="A5094" s="167" t="s">
        <v>9344</v>
      </c>
      <c r="C5094" s="61" t="s">
        <v>9144</v>
      </c>
      <c r="E5094" s="61" t="s">
        <v>12602</v>
      </c>
      <c r="F5094" s="167" t="s">
        <v>409</v>
      </c>
      <c r="G5094" s="86" t="s">
        <v>9045</v>
      </c>
      <c r="H5094" s="62" t="s">
        <v>10706</v>
      </c>
      <c r="I5094" s="86" t="s">
        <v>9045</v>
      </c>
      <c r="J5094" s="63" t="str">
        <f t="shared" si="395"/>
        <v>IC.IT.281823</v>
      </c>
      <c r="K5094" s="61" t="s">
        <v>12175</v>
      </c>
      <c r="L5094" s="167" t="str">
        <f t="shared" si="396"/>
        <v>Eye, left</v>
      </c>
      <c r="M5094" s="168" t="str">
        <f t="shared" si="397"/>
        <v>PI.IC.IT.281823.01</v>
      </c>
      <c r="N5094" s="168"/>
      <c r="O5094" s="168" t="str">
        <f t="shared" si="398"/>
        <v>PH.IC.IT.281823.01</v>
      </c>
      <c r="Q5094" s="168" t="str">
        <f t="shared" si="399"/>
        <v>CL.IC.IT.281823.01</v>
      </c>
      <c r="AB5094" s="167" t="s">
        <v>12773</v>
      </c>
      <c r="AC5094" s="167">
        <v>1428</v>
      </c>
    </row>
    <row r="5095" spans="1:29" s="167" customFormat="1" ht="15">
      <c r="A5095" s="167" t="s">
        <v>9344</v>
      </c>
      <c r="C5095" s="61" t="s">
        <v>9144</v>
      </c>
      <c r="E5095" s="61" t="s">
        <v>12602</v>
      </c>
      <c r="F5095" s="167" t="s">
        <v>409</v>
      </c>
      <c r="G5095" s="86" t="s">
        <v>9584</v>
      </c>
      <c r="H5095" s="61" t="s">
        <v>10707</v>
      </c>
      <c r="I5095" s="86" t="s">
        <v>9584</v>
      </c>
      <c r="J5095" s="63" t="str">
        <f t="shared" si="395"/>
        <v>IC.IT.281824</v>
      </c>
      <c r="K5095" s="61" t="s">
        <v>12175</v>
      </c>
      <c r="L5095" s="167" t="str">
        <f t="shared" si="396"/>
        <v>Ear, right</v>
      </c>
      <c r="M5095" s="168" t="str">
        <f t="shared" si="397"/>
        <v>PI.IC.IT.281824.01</v>
      </c>
      <c r="N5095" s="168"/>
      <c r="O5095" s="168" t="str">
        <f t="shared" si="398"/>
        <v>PH.IC.IT.281824.01</v>
      </c>
      <c r="Q5095" s="168" t="str">
        <f t="shared" si="399"/>
        <v>CL.IC.IT.281824.01</v>
      </c>
      <c r="AB5095" s="167" t="s">
        <v>12773</v>
      </c>
      <c r="AC5095" s="167">
        <v>1428</v>
      </c>
    </row>
    <row r="5096" spans="1:29" s="167" customFormat="1" ht="15">
      <c r="A5096" s="167" t="s">
        <v>9344</v>
      </c>
      <c r="C5096" s="61" t="s">
        <v>9144</v>
      </c>
      <c r="E5096" s="61" t="s">
        <v>12602</v>
      </c>
      <c r="F5096" s="167" t="s">
        <v>409</v>
      </c>
      <c r="G5096" s="86" t="s">
        <v>9586</v>
      </c>
      <c r="H5096" s="62" t="s">
        <v>10708</v>
      </c>
      <c r="I5096" s="86" t="s">
        <v>9586</v>
      </c>
      <c r="J5096" s="63" t="str">
        <f t="shared" si="395"/>
        <v>IC.IT.281825</v>
      </c>
      <c r="K5096" s="61" t="s">
        <v>12175</v>
      </c>
      <c r="L5096" s="167" t="str">
        <f t="shared" si="396"/>
        <v>Ear, left</v>
      </c>
      <c r="M5096" s="168" t="str">
        <f t="shared" si="397"/>
        <v>PI.IC.IT.281825.01</v>
      </c>
      <c r="N5096" s="168"/>
      <c r="O5096" s="168" t="str">
        <f t="shared" si="398"/>
        <v>PH.IC.IT.281825.01</v>
      </c>
      <c r="Q5096" s="168" t="str">
        <f t="shared" si="399"/>
        <v>CL.IC.IT.281825.01</v>
      </c>
      <c r="AB5096" s="167" t="s">
        <v>12773</v>
      </c>
      <c r="AC5096" s="167">
        <v>1428</v>
      </c>
    </row>
    <row r="5097" spans="1:29" s="167" customFormat="1" ht="15">
      <c r="A5097" s="167" t="s">
        <v>9344</v>
      </c>
      <c r="C5097" s="61" t="s">
        <v>9144</v>
      </c>
      <c r="E5097" s="61" t="s">
        <v>12602</v>
      </c>
      <c r="F5097" s="167" t="s">
        <v>409</v>
      </c>
      <c r="G5097" s="86" t="s">
        <v>9212</v>
      </c>
      <c r="H5097" s="62" t="s">
        <v>10709</v>
      </c>
      <c r="I5097" s="86" t="s">
        <v>9212</v>
      </c>
      <c r="J5097" s="63" t="str">
        <f t="shared" si="395"/>
        <v>IC.IT.281826</v>
      </c>
      <c r="K5097" s="61" t="s">
        <v>12175</v>
      </c>
      <c r="L5097" s="167" t="str">
        <f t="shared" si="396"/>
        <v>Nose, right side</v>
      </c>
      <c r="M5097" s="168" t="str">
        <f t="shared" si="397"/>
        <v>PI.IC.IT.281826.01</v>
      </c>
      <c r="N5097" s="168"/>
      <c r="O5097" s="168" t="str">
        <f t="shared" si="398"/>
        <v>PH.IC.IT.281826.01</v>
      </c>
      <c r="Q5097" s="168" t="str">
        <f t="shared" si="399"/>
        <v>CL.IC.IT.281826.01</v>
      </c>
      <c r="AB5097" s="167" t="s">
        <v>12773</v>
      </c>
      <c r="AC5097" s="167">
        <v>1428</v>
      </c>
    </row>
    <row r="5098" spans="1:29" s="167" customFormat="1" ht="15">
      <c r="A5098" s="167" t="s">
        <v>9344</v>
      </c>
      <c r="C5098" s="61" t="s">
        <v>9144</v>
      </c>
      <c r="E5098" s="61" t="s">
        <v>12602</v>
      </c>
      <c r="F5098" s="167" t="s">
        <v>409</v>
      </c>
      <c r="G5098" s="86" t="s">
        <v>9214</v>
      </c>
      <c r="H5098" s="62" t="s">
        <v>9143</v>
      </c>
      <c r="I5098" s="86" t="s">
        <v>9214</v>
      </c>
      <c r="J5098" s="63" t="str">
        <f t="shared" si="395"/>
        <v>IC.IT.281827</v>
      </c>
      <c r="K5098" s="61" t="s">
        <v>12175</v>
      </c>
      <c r="L5098" s="167" t="str">
        <f t="shared" si="396"/>
        <v>Nose, left side</v>
      </c>
      <c r="M5098" s="168" t="str">
        <f t="shared" si="397"/>
        <v>PI.IC.IT.281827.01</v>
      </c>
      <c r="N5098" s="168"/>
      <c r="O5098" s="168" t="str">
        <f t="shared" si="398"/>
        <v>PH.IC.IT.281827.01</v>
      </c>
      <c r="Q5098" s="168" t="str">
        <f t="shared" si="399"/>
        <v>CL.IC.IT.281827.01</v>
      </c>
      <c r="AB5098" s="167" t="s">
        <v>12773</v>
      </c>
      <c r="AC5098" s="167">
        <v>1428</v>
      </c>
    </row>
    <row r="5099" spans="1:29" s="167" customFormat="1" ht="15">
      <c r="A5099" s="167" t="s">
        <v>9344</v>
      </c>
      <c r="C5099" s="61" t="s">
        <v>9144</v>
      </c>
      <c r="E5099" s="61" t="s">
        <v>12602</v>
      </c>
      <c r="F5099" s="167" t="s">
        <v>409</v>
      </c>
      <c r="G5099" s="86" t="s">
        <v>9091</v>
      </c>
      <c r="H5099" s="62" t="s">
        <v>9144</v>
      </c>
      <c r="I5099" s="86" t="s">
        <v>9091</v>
      </c>
      <c r="J5099" s="63" t="str">
        <f t="shared" si="395"/>
        <v>IC.IT.281828</v>
      </c>
      <c r="K5099" s="61" t="s">
        <v>12175</v>
      </c>
      <c r="L5099" s="167" t="str">
        <f t="shared" si="396"/>
        <v>Jaw, right</v>
      </c>
      <c r="M5099" s="168" t="str">
        <f t="shared" si="397"/>
        <v>PI.IC.IT.281828.01</v>
      </c>
      <c r="N5099" s="168"/>
      <c r="O5099" s="168" t="str">
        <f t="shared" si="398"/>
        <v>PH.IC.IT.281828.01</v>
      </c>
      <c r="Q5099" s="168" t="str">
        <f t="shared" si="399"/>
        <v>CL.IC.IT.281828.01</v>
      </c>
      <c r="AB5099" s="167" t="s">
        <v>12773</v>
      </c>
      <c r="AC5099" s="167">
        <v>1428</v>
      </c>
    </row>
    <row r="5100" spans="1:29" s="167" customFormat="1" ht="15">
      <c r="A5100" s="167" t="s">
        <v>9344</v>
      </c>
      <c r="C5100" s="61" t="s">
        <v>9144</v>
      </c>
      <c r="E5100" s="61" t="s">
        <v>12602</v>
      </c>
      <c r="F5100" s="167" t="s">
        <v>409</v>
      </c>
      <c r="G5100" s="86" t="s">
        <v>9093</v>
      </c>
      <c r="H5100" s="62" t="s">
        <v>9145</v>
      </c>
      <c r="I5100" s="86" t="s">
        <v>9093</v>
      </c>
      <c r="J5100" s="63" t="str">
        <f t="shared" si="395"/>
        <v>IC.IT.281829</v>
      </c>
      <c r="K5100" s="61" t="s">
        <v>12175</v>
      </c>
      <c r="L5100" s="167" t="str">
        <f t="shared" si="396"/>
        <v>Jaw, left</v>
      </c>
      <c r="M5100" s="168" t="str">
        <f t="shared" si="397"/>
        <v>PI.IC.IT.281829.01</v>
      </c>
      <c r="N5100" s="168"/>
      <c r="O5100" s="168" t="str">
        <f t="shared" si="398"/>
        <v>PH.IC.IT.281829.01</v>
      </c>
      <c r="Q5100" s="168" t="str">
        <f t="shared" si="399"/>
        <v>CL.IC.IT.281829.01</v>
      </c>
      <c r="AB5100" s="167" t="s">
        <v>12773</v>
      </c>
      <c r="AC5100" s="167">
        <v>1428</v>
      </c>
    </row>
    <row r="5101" spans="1:29" s="167" customFormat="1" ht="15">
      <c r="A5101" s="167" t="s">
        <v>9344</v>
      </c>
      <c r="C5101" s="61" t="s">
        <v>9144</v>
      </c>
      <c r="E5101" s="61" t="s">
        <v>12602</v>
      </c>
      <c r="F5101" s="167" t="s">
        <v>409</v>
      </c>
      <c r="G5101" s="86" t="s">
        <v>9095</v>
      </c>
      <c r="H5101" s="62" t="s">
        <v>6872</v>
      </c>
      <c r="I5101" s="86" t="s">
        <v>9095</v>
      </c>
      <c r="J5101" s="63" t="str">
        <f t="shared" si="395"/>
        <v>IC.IT.281830</v>
      </c>
      <c r="K5101" s="61" t="s">
        <v>12175</v>
      </c>
      <c r="L5101" s="167" t="str">
        <f t="shared" si="396"/>
        <v>Neck, right</v>
      </c>
      <c r="M5101" s="168" t="str">
        <f t="shared" si="397"/>
        <v>PI.IC.IT.281830.01</v>
      </c>
      <c r="N5101" s="168"/>
      <c r="O5101" s="168" t="str">
        <f t="shared" si="398"/>
        <v>PH.IC.IT.281830.01</v>
      </c>
      <c r="Q5101" s="168" t="str">
        <f t="shared" si="399"/>
        <v>CL.IC.IT.281830.01</v>
      </c>
      <c r="AB5101" s="167" t="s">
        <v>12773</v>
      </c>
      <c r="AC5101" s="167">
        <v>1428</v>
      </c>
    </row>
    <row r="5102" spans="1:29" s="167" customFormat="1" ht="15">
      <c r="A5102" s="167" t="s">
        <v>9344</v>
      </c>
      <c r="C5102" s="61" t="s">
        <v>9144</v>
      </c>
      <c r="E5102" s="61" t="s">
        <v>12602</v>
      </c>
      <c r="F5102" s="167" t="s">
        <v>409</v>
      </c>
      <c r="G5102" s="86" t="s">
        <v>9111</v>
      </c>
      <c r="H5102" s="62" t="s">
        <v>6874</v>
      </c>
      <c r="I5102" s="86" t="s">
        <v>9111</v>
      </c>
      <c r="J5102" s="63" t="str">
        <f t="shared" si="395"/>
        <v>IC.IT.281831</v>
      </c>
      <c r="K5102" s="61" t="s">
        <v>12175</v>
      </c>
      <c r="L5102" s="167" t="str">
        <f t="shared" si="396"/>
        <v>Neck, left</v>
      </c>
      <c r="M5102" s="168" t="str">
        <f t="shared" si="397"/>
        <v>PI.IC.IT.281831.01</v>
      </c>
      <c r="N5102" s="168"/>
      <c r="O5102" s="168" t="str">
        <f t="shared" si="398"/>
        <v>PH.IC.IT.281831.01</v>
      </c>
      <c r="Q5102" s="168" t="str">
        <f t="shared" si="399"/>
        <v>CL.IC.IT.281831.01</v>
      </c>
      <c r="AB5102" s="167" t="s">
        <v>12773</v>
      </c>
      <c r="AC5102" s="167">
        <v>1428</v>
      </c>
    </row>
    <row r="5103" spans="1:29" s="167" customFormat="1" ht="15">
      <c r="A5103" s="167" t="s">
        <v>9344</v>
      </c>
      <c r="C5103" s="61" t="s">
        <v>9144</v>
      </c>
      <c r="D5103" s="167" t="s">
        <v>8699</v>
      </c>
      <c r="E5103" s="61" t="s">
        <v>12604</v>
      </c>
      <c r="F5103" s="167" t="s">
        <v>410</v>
      </c>
      <c r="G5103" s="167" t="s">
        <v>8998</v>
      </c>
      <c r="H5103" s="62" t="s">
        <v>11848</v>
      </c>
      <c r="I5103" s="167" t="s">
        <v>8998</v>
      </c>
      <c r="J5103" s="63" t="str">
        <f t="shared" si="395"/>
        <v>IC.IT.281901</v>
      </c>
      <c r="K5103" s="61" t="s">
        <v>12175</v>
      </c>
      <c r="L5103" s="167" t="str">
        <f t="shared" si="396"/>
        <v>Hip</v>
      </c>
      <c r="M5103" s="168" t="str">
        <f t="shared" si="397"/>
        <v>PI.IC.IT.281901.01</v>
      </c>
      <c r="N5103" s="168"/>
      <c r="O5103" s="168" t="str">
        <f t="shared" si="398"/>
        <v>PH.IC.IT.281901.01</v>
      </c>
      <c r="Q5103" s="168" t="str">
        <f t="shared" si="399"/>
        <v>CL.IC.IT.281901.01</v>
      </c>
    </row>
    <row r="5104" spans="1:29" s="167" customFormat="1" ht="15">
      <c r="A5104" s="167" t="s">
        <v>9344</v>
      </c>
      <c r="C5104" s="61" t="s">
        <v>9144</v>
      </c>
      <c r="E5104" s="61" t="s">
        <v>12604</v>
      </c>
      <c r="F5104" s="167" t="s">
        <v>410</v>
      </c>
      <c r="G5104" s="167" t="s">
        <v>8999</v>
      </c>
      <c r="H5104" s="62" t="s">
        <v>12030</v>
      </c>
      <c r="I5104" s="167" t="s">
        <v>8999</v>
      </c>
      <c r="J5104" s="63" t="str">
        <f t="shared" si="395"/>
        <v>IC.IT.281902</v>
      </c>
      <c r="K5104" s="61" t="s">
        <v>12175</v>
      </c>
      <c r="L5104" s="167" t="str">
        <f t="shared" si="396"/>
        <v>Groin</v>
      </c>
      <c r="M5104" s="168" t="str">
        <f t="shared" si="397"/>
        <v>PI.IC.IT.281902.01</v>
      </c>
      <c r="N5104" s="168"/>
      <c r="O5104" s="168" t="str">
        <f t="shared" si="398"/>
        <v>PH.IC.IT.281902.01</v>
      </c>
      <c r="Q5104" s="168" t="str">
        <f t="shared" si="399"/>
        <v>CL.IC.IT.281902.01</v>
      </c>
    </row>
    <row r="5105" spans="1:29" s="167" customFormat="1" ht="15">
      <c r="A5105" s="167" t="s">
        <v>9344</v>
      </c>
      <c r="C5105" s="61" t="s">
        <v>9144</v>
      </c>
      <c r="E5105" s="61" t="s">
        <v>12604</v>
      </c>
      <c r="F5105" s="167" t="s">
        <v>410</v>
      </c>
      <c r="G5105" s="167" t="s">
        <v>9493</v>
      </c>
      <c r="H5105" s="62" t="s">
        <v>12032</v>
      </c>
      <c r="I5105" s="167" t="s">
        <v>9493</v>
      </c>
      <c r="J5105" s="63" t="str">
        <f t="shared" si="395"/>
        <v>IC.IT.281903</v>
      </c>
      <c r="K5105" s="61" t="s">
        <v>12175</v>
      </c>
      <c r="L5105" s="167" t="str">
        <f t="shared" si="396"/>
        <v>Penis</v>
      </c>
      <c r="M5105" s="168" t="str">
        <f t="shared" si="397"/>
        <v>PI.IC.IT.281903.01</v>
      </c>
      <c r="N5105" s="168"/>
      <c r="O5105" s="168" t="str">
        <f t="shared" si="398"/>
        <v>PH.IC.IT.281903.01</v>
      </c>
      <c r="Q5105" s="168" t="str">
        <f t="shared" si="399"/>
        <v>CL.IC.IT.281903.01</v>
      </c>
    </row>
    <row r="5106" spans="1:29" s="167" customFormat="1" ht="15">
      <c r="A5106" s="167" t="s">
        <v>9344</v>
      </c>
      <c r="C5106" s="61" t="s">
        <v>9144</v>
      </c>
      <c r="E5106" s="61" t="s">
        <v>12604</v>
      </c>
      <c r="F5106" s="167" t="s">
        <v>410</v>
      </c>
      <c r="G5106" s="167" t="s">
        <v>9494</v>
      </c>
      <c r="H5106" s="62" t="s">
        <v>12028</v>
      </c>
      <c r="I5106" s="167" t="s">
        <v>9494</v>
      </c>
      <c r="J5106" s="63" t="str">
        <f t="shared" si="395"/>
        <v>IC.IT.281904</v>
      </c>
      <c r="K5106" s="61" t="s">
        <v>12175</v>
      </c>
      <c r="L5106" s="167" t="str">
        <f t="shared" si="396"/>
        <v>Labia</v>
      </c>
      <c r="M5106" s="168" t="str">
        <f t="shared" si="397"/>
        <v>PI.IC.IT.281904.01</v>
      </c>
      <c r="N5106" s="168"/>
      <c r="O5106" s="168" t="str">
        <f t="shared" si="398"/>
        <v>PH.IC.IT.281904.01</v>
      </c>
      <c r="Q5106" s="168" t="str">
        <f t="shared" si="399"/>
        <v>CL.IC.IT.281904.01</v>
      </c>
    </row>
    <row r="5107" spans="1:29" s="167" customFormat="1" ht="15">
      <c r="A5107" s="167" t="s">
        <v>9344</v>
      </c>
      <c r="C5107" s="61" t="s">
        <v>9144</v>
      </c>
      <c r="E5107" s="61" t="s">
        <v>12604</v>
      </c>
      <c r="F5107" s="167" t="s">
        <v>410</v>
      </c>
      <c r="G5107" s="167" t="s">
        <v>9495</v>
      </c>
      <c r="H5107" s="62" t="s">
        <v>12210</v>
      </c>
      <c r="I5107" s="167" t="s">
        <v>9000</v>
      </c>
      <c r="J5107" s="63" t="str">
        <f t="shared" si="395"/>
        <v>IC.IT.281905</v>
      </c>
      <c r="K5107" s="61" t="s">
        <v>12175</v>
      </c>
      <c r="L5107" s="167" t="str">
        <f t="shared" si="396"/>
        <v>Perineum</v>
      </c>
      <c r="M5107" s="168" t="str">
        <f t="shared" si="397"/>
        <v>PI.IC.IT.281905.01</v>
      </c>
      <c r="N5107" s="168"/>
      <c r="O5107" s="168" t="str">
        <f t="shared" si="398"/>
        <v>PH.IC.IT.281905.01</v>
      </c>
      <c r="Q5107" s="168" t="str">
        <f t="shared" si="399"/>
        <v>CL.IC.IT.281905.01</v>
      </c>
    </row>
    <row r="5108" spans="1:29" s="167" customFormat="1" ht="15">
      <c r="A5108" s="167" t="s">
        <v>9344</v>
      </c>
      <c r="C5108" s="61" t="s">
        <v>9144</v>
      </c>
      <c r="E5108" s="61" t="s">
        <v>12604</v>
      </c>
      <c r="F5108" s="167" t="s">
        <v>410</v>
      </c>
      <c r="G5108" s="167" t="s">
        <v>9001</v>
      </c>
      <c r="H5108" s="62" t="s">
        <v>12212</v>
      </c>
      <c r="I5108" s="167" t="s">
        <v>9002</v>
      </c>
      <c r="J5108" s="63" t="str">
        <f t="shared" si="395"/>
        <v>IC.IT.281906</v>
      </c>
      <c r="K5108" s="61" t="s">
        <v>12175</v>
      </c>
      <c r="L5108" s="167" t="str">
        <f t="shared" si="396"/>
        <v>Buttock(s)</v>
      </c>
      <c r="M5108" s="168" t="str">
        <f t="shared" si="397"/>
        <v>PI.IC.IT.281906.01</v>
      </c>
      <c r="N5108" s="168"/>
      <c r="O5108" s="168" t="str">
        <f t="shared" si="398"/>
        <v>PH.IC.IT.281906.01</v>
      </c>
      <c r="Q5108" s="168" t="str">
        <f t="shared" si="399"/>
        <v>CL.IC.IT.281906.01</v>
      </c>
    </row>
    <row r="5109" spans="1:29" s="167" customFormat="1" ht="15">
      <c r="A5109" s="167" t="s">
        <v>9344</v>
      </c>
      <c r="C5109" s="61" t="s">
        <v>9144</v>
      </c>
      <c r="E5109" s="61" t="s">
        <v>12604</v>
      </c>
      <c r="F5109" s="167" t="s">
        <v>410</v>
      </c>
      <c r="G5109" s="167" t="s">
        <v>9500</v>
      </c>
      <c r="H5109" s="62" t="s">
        <v>12225</v>
      </c>
      <c r="I5109" s="167" t="s">
        <v>9500</v>
      </c>
      <c r="J5109" s="63" t="str">
        <f t="shared" si="395"/>
        <v>IC.IT.281907</v>
      </c>
      <c r="K5109" s="61" t="s">
        <v>12175</v>
      </c>
      <c r="L5109" s="167" t="str">
        <f t="shared" si="396"/>
        <v>Rectum</v>
      </c>
      <c r="M5109" s="168" t="str">
        <f t="shared" si="397"/>
        <v>PI.IC.IT.281907.01</v>
      </c>
      <c r="N5109" s="168"/>
      <c r="O5109" s="168" t="str">
        <f t="shared" si="398"/>
        <v>PH.IC.IT.281907.01</v>
      </c>
      <c r="Q5109" s="168" t="str">
        <f t="shared" si="399"/>
        <v>CL.IC.IT.281907.01</v>
      </c>
    </row>
    <row r="5110" spans="1:29" s="167" customFormat="1" ht="15">
      <c r="A5110" s="167" t="s">
        <v>9344</v>
      </c>
      <c r="C5110" s="61" t="s">
        <v>9144</v>
      </c>
      <c r="E5110" s="61" t="s">
        <v>12604</v>
      </c>
      <c r="F5110" s="167" t="s">
        <v>410</v>
      </c>
      <c r="G5110" s="167" t="s">
        <v>9501</v>
      </c>
      <c r="H5110" s="62" t="s">
        <v>11638</v>
      </c>
      <c r="I5110" s="167" t="s">
        <v>9501</v>
      </c>
      <c r="J5110" s="63" t="str">
        <f t="shared" si="395"/>
        <v>IC.IT.281908</v>
      </c>
      <c r="K5110" s="61" t="s">
        <v>12175</v>
      </c>
      <c r="L5110" s="167" t="str">
        <f t="shared" si="396"/>
        <v>Sacrum</v>
      </c>
      <c r="M5110" s="168" t="str">
        <f t="shared" si="397"/>
        <v>PI.IC.IT.281908.01</v>
      </c>
      <c r="N5110" s="168"/>
      <c r="O5110" s="168" t="str">
        <f t="shared" si="398"/>
        <v>PH.IC.IT.281908.01</v>
      </c>
      <c r="Q5110" s="168" t="str">
        <f t="shared" si="399"/>
        <v>CL.IC.IT.281908.01</v>
      </c>
    </row>
    <row r="5111" spans="1:29" s="167" customFormat="1" ht="15">
      <c r="A5111" s="167" t="s">
        <v>9344</v>
      </c>
      <c r="C5111" s="61" t="s">
        <v>9144</v>
      </c>
      <c r="E5111" s="61" t="s">
        <v>12604</v>
      </c>
      <c r="F5111" s="167" t="s">
        <v>410</v>
      </c>
      <c r="G5111" s="167" t="s">
        <v>9502</v>
      </c>
      <c r="H5111" s="62" t="s">
        <v>11639</v>
      </c>
      <c r="I5111" s="167" t="s">
        <v>9502</v>
      </c>
      <c r="J5111" s="63" t="str">
        <f t="shared" si="395"/>
        <v>IC.IT.281909</v>
      </c>
      <c r="K5111" s="61" t="s">
        <v>12175</v>
      </c>
      <c r="L5111" s="167" t="str">
        <f t="shared" si="396"/>
        <v>Coccyx</v>
      </c>
      <c r="M5111" s="168" t="str">
        <f t="shared" si="397"/>
        <v>PI.IC.IT.281909.01</v>
      </c>
      <c r="N5111" s="168"/>
      <c r="O5111" s="168" t="str">
        <f t="shared" si="398"/>
        <v>PH.IC.IT.281909.01</v>
      </c>
      <c r="Q5111" s="168" t="str">
        <f t="shared" si="399"/>
        <v>CL.IC.IT.281909.01</v>
      </c>
    </row>
    <row r="5112" spans="1:29" s="167" customFormat="1" ht="15">
      <c r="A5112" s="167" t="s">
        <v>9344</v>
      </c>
      <c r="C5112" s="61" t="s">
        <v>9144</v>
      </c>
      <c r="E5112" s="61" t="s">
        <v>12604</v>
      </c>
      <c r="F5112" s="167" t="s">
        <v>410</v>
      </c>
      <c r="G5112" s="167" t="s">
        <v>9503</v>
      </c>
      <c r="H5112" s="62" t="s">
        <v>11829</v>
      </c>
      <c r="I5112" s="167" t="s">
        <v>9503</v>
      </c>
      <c r="J5112" s="63" t="str">
        <f t="shared" si="395"/>
        <v>IC.IT.281910</v>
      </c>
      <c r="K5112" s="61" t="s">
        <v>12175</v>
      </c>
      <c r="L5112" s="167" t="str">
        <f t="shared" si="396"/>
        <v>Scrotum</v>
      </c>
      <c r="M5112" s="168" t="str">
        <f t="shared" si="397"/>
        <v>PI.IC.IT.281910.01</v>
      </c>
      <c r="N5112" s="168"/>
      <c r="O5112" s="168" t="str">
        <f t="shared" si="398"/>
        <v>PH.IC.IT.281910.01</v>
      </c>
      <c r="Q5112" s="168" t="str">
        <f t="shared" si="399"/>
        <v>CL.IC.IT.281910.01</v>
      </c>
    </row>
    <row r="5113" spans="1:29" s="167" customFormat="1" ht="15">
      <c r="A5113" s="167" t="s">
        <v>9344</v>
      </c>
      <c r="C5113" s="61" t="s">
        <v>9144</v>
      </c>
      <c r="E5113" s="61" t="s">
        <v>12604</v>
      </c>
      <c r="F5113" s="167" t="s">
        <v>410</v>
      </c>
      <c r="G5113" s="86" t="s">
        <v>9365</v>
      </c>
      <c r="H5113" s="62" t="s">
        <v>12099</v>
      </c>
      <c r="I5113" s="86" t="s">
        <v>9365</v>
      </c>
      <c r="J5113" s="63" t="str">
        <f t="shared" si="395"/>
        <v>IC.IT.281911</v>
      </c>
      <c r="K5113" s="61" t="s">
        <v>12175</v>
      </c>
      <c r="L5113" s="167" t="str">
        <f t="shared" si="396"/>
        <v>Hip, right</v>
      </c>
      <c r="M5113" s="168" t="str">
        <f t="shared" si="397"/>
        <v>PI.IC.IT.281911.01</v>
      </c>
      <c r="N5113" s="168"/>
      <c r="O5113" s="168" t="str">
        <f t="shared" si="398"/>
        <v>PH.IC.IT.281911.01</v>
      </c>
      <c r="Q5113" s="168" t="str">
        <f t="shared" si="399"/>
        <v>CL.IC.IT.281911.01</v>
      </c>
      <c r="AB5113" s="167" t="s">
        <v>12773</v>
      </c>
      <c r="AC5113" s="167">
        <v>1428</v>
      </c>
    </row>
    <row r="5114" spans="1:29" s="167" customFormat="1" ht="15">
      <c r="A5114" s="167" t="s">
        <v>9344</v>
      </c>
      <c r="C5114" s="61" t="s">
        <v>9144</v>
      </c>
      <c r="E5114" s="61" t="s">
        <v>12604</v>
      </c>
      <c r="F5114" s="167" t="s">
        <v>410</v>
      </c>
      <c r="G5114" s="86" t="s">
        <v>9239</v>
      </c>
      <c r="H5114" s="62" t="s">
        <v>12100</v>
      </c>
      <c r="I5114" s="86" t="s">
        <v>9239</v>
      </c>
      <c r="J5114" s="63" t="str">
        <f t="shared" si="395"/>
        <v>IC.IT.281912</v>
      </c>
      <c r="K5114" s="61" t="s">
        <v>12175</v>
      </c>
      <c r="L5114" s="167" t="str">
        <f t="shared" si="396"/>
        <v>Hip, left</v>
      </c>
      <c r="M5114" s="168" t="str">
        <f t="shared" si="397"/>
        <v>PI.IC.IT.281912.01</v>
      </c>
      <c r="N5114" s="168"/>
      <c r="O5114" s="168" t="str">
        <f t="shared" si="398"/>
        <v>PH.IC.IT.281912.01</v>
      </c>
      <c r="Q5114" s="168" t="str">
        <f t="shared" si="399"/>
        <v>CL.IC.IT.281912.01</v>
      </c>
      <c r="AB5114" s="167" t="s">
        <v>12773</v>
      </c>
      <c r="AC5114" s="167">
        <v>1428</v>
      </c>
    </row>
    <row r="5115" spans="1:29" s="167" customFormat="1" ht="15">
      <c r="A5115" s="167" t="s">
        <v>9344</v>
      </c>
      <c r="C5115" s="61" t="s">
        <v>9144</v>
      </c>
      <c r="E5115" s="61" t="s">
        <v>12604</v>
      </c>
      <c r="F5115" s="167" t="s">
        <v>410</v>
      </c>
      <c r="G5115" s="86" t="s">
        <v>9489</v>
      </c>
      <c r="H5115" s="62" t="s">
        <v>12101</v>
      </c>
      <c r="I5115" s="86" t="s">
        <v>9489</v>
      </c>
      <c r="J5115" s="63" t="str">
        <f t="shared" si="395"/>
        <v>IC.IT.281913</v>
      </c>
      <c r="K5115" s="61" t="s">
        <v>12175</v>
      </c>
      <c r="L5115" s="167" t="str">
        <f t="shared" si="396"/>
        <v>Groin, right</v>
      </c>
      <c r="M5115" s="168" t="str">
        <f t="shared" si="397"/>
        <v>PI.IC.IT.281913.01</v>
      </c>
      <c r="N5115" s="168"/>
      <c r="O5115" s="168" t="str">
        <f t="shared" si="398"/>
        <v>PH.IC.IT.281913.01</v>
      </c>
      <c r="Q5115" s="168" t="str">
        <f t="shared" si="399"/>
        <v>CL.IC.IT.281913.01</v>
      </c>
      <c r="AB5115" s="167" t="s">
        <v>12773</v>
      </c>
      <c r="AC5115" s="167">
        <v>1428</v>
      </c>
    </row>
    <row r="5116" spans="1:29" s="167" customFormat="1" ht="15">
      <c r="A5116" s="167" t="s">
        <v>9344</v>
      </c>
      <c r="C5116" s="61" t="s">
        <v>9144</v>
      </c>
      <c r="E5116" s="61" t="s">
        <v>12604</v>
      </c>
      <c r="F5116" s="167" t="s">
        <v>410</v>
      </c>
      <c r="G5116" s="86" t="s">
        <v>9491</v>
      </c>
      <c r="H5116" s="62" t="s">
        <v>12102</v>
      </c>
      <c r="I5116" s="86" t="s">
        <v>9491</v>
      </c>
      <c r="J5116" s="63" t="str">
        <f t="shared" si="395"/>
        <v>IC.IT.281914</v>
      </c>
      <c r="K5116" s="61" t="s">
        <v>12175</v>
      </c>
      <c r="L5116" s="167" t="str">
        <f t="shared" si="396"/>
        <v>Groin, left</v>
      </c>
      <c r="M5116" s="168" t="str">
        <f t="shared" si="397"/>
        <v>PI.IC.IT.281914.01</v>
      </c>
      <c r="N5116" s="168"/>
      <c r="O5116" s="168" t="str">
        <f t="shared" si="398"/>
        <v>PH.IC.IT.281914.01</v>
      </c>
      <c r="Q5116" s="168" t="str">
        <f t="shared" si="399"/>
        <v>CL.IC.IT.281914.01</v>
      </c>
      <c r="AB5116" s="167" t="s">
        <v>12773</v>
      </c>
      <c r="AC5116" s="167">
        <v>1428</v>
      </c>
    </row>
    <row r="5117" spans="1:29" s="167" customFormat="1" ht="15">
      <c r="A5117" s="167" t="s">
        <v>9344</v>
      </c>
      <c r="C5117" s="61" t="s">
        <v>9144</v>
      </c>
      <c r="E5117" s="61" t="s">
        <v>12604</v>
      </c>
      <c r="F5117" s="167" t="s">
        <v>410</v>
      </c>
      <c r="G5117" s="86" t="s">
        <v>9496</v>
      </c>
      <c r="H5117" s="62" t="s">
        <v>11559</v>
      </c>
      <c r="I5117" s="86" t="s">
        <v>9496</v>
      </c>
      <c r="J5117" s="63" t="str">
        <f t="shared" si="395"/>
        <v>IC.IT.281915</v>
      </c>
      <c r="K5117" s="61" t="s">
        <v>12175</v>
      </c>
      <c r="L5117" s="167" t="str">
        <f t="shared" si="396"/>
        <v>Buttock, right</v>
      </c>
      <c r="M5117" s="168" t="str">
        <f t="shared" si="397"/>
        <v>PI.IC.IT.281915.01</v>
      </c>
      <c r="N5117" s="168"/>
      <c r="O5117" s="168" t="str">
        <f t="shared" si="398"/>
        <v>PH.IC.IT.281915.01</v>
      </c>
      <c r="Q5117" s="168" t="str">
        <f t="shared" si="399"/>
        <v>CL.IC.IT.281915.01</v>
      </c>
      <c r="AB5117" s="167" t="s">
        <v>12773</v>
      </c>
      <c r="AC5117" s="167">
        <v>1428</v>
      </c>
    </row>
    <row r="5118" spans="1:29" s="167" customFormat="1" ht="15">
      <c r="A5118" s="167" t="s">
        <v>9344</v>
      </c>
      <c r="C5118" s="61" t="s">
        <v>9144</v>
      </c>
      <c r="E5118" s="61" t="s">
        <v>12604</v>
      </c>
      <c r="F5118" s="167" t="s">
        <v>410</v>
      </c>
      <c r="G5118" s="86" t="s">
        <v>9067</v>
      </c>
      <c r="H5118" s="62" t="s">
        <v>11560</v>
      </c>
      <c r="I5118" s="86" t="s">
        <v>9067</v>
      </c>
      <c r="J5118" s="63" t="str">
        <f t="shared" si="395"/>
        <v>IC.IT.281916</v>
      </c>
      <c r="K5118" s="61" t="s">
        <v>12175</v>
      </c>
      <c r="L5118" s="167" t="str">
        <f t="shared" si="396"/>
        <v>Buttock, left</v>
      </c>
      <c r="M5118" s="168" t="str">
        <f t="shared" si="397"/>
        <v>PI.IC.IT.281916.01</v>
      </c>
      <c r="N5118" s="168"/>
      <c r="O5118" s="168" t="str">
        <f t="shared" si="398"/>
        <v>PH.IC.IT.281916.01</v>
      </c>
      <c r="Q5118" s="168" t="str">
        <f t="shared" si="399"/>
        <v>CL.IC.IT.281916.01</v>
      </c>
      <c r="AB5118" s="167" t="s">
        <v>12773</v>
      </c>
      <c r="AC5118" s="167">
        <v>1428</v>
      </c>
    </row>
    <row r="5119" spans="1:29" s="167" customFormat="1" ht="15">
      <c r="A5119" s="167" t="s">
        <v>9344</v>
      </c>
      <c r="C5119" s="61" t="s">
        <v>9144</v>
      </c>
      <c r="D5119" s="167" t="s">
        <v>8701</v>
      </c>
      <c r="E5119" s="61" t="s">
        <v>1000</v>
      </c>
      <c r="F5119" s="167" t="s">
        <v>411</v>
      </c>
      <c r="G5119" s="167" t="s">
        <v>8763</v>
      </c>
      <c r="H5119" s="62" t="s">
        <v>11848</v>
      </c>
      <c r="I5119" s="167" t="s">
        <v>8763</v>
      </c>
      <c r="J5119" s="63" t="str">
        <f t="shared" si="395"/>
        <v>IC.IT.282001</v>
      </c>
      <c r="K5119" s="61" t="s">
        <v>12175</v>
      </c>
      <c r="L5119" s="167" t="str">
        <f t="shared" si="396"/>
        <v>Shoulder</v>
      </c>
      <c r="M5119" s="168" t="str">
        <f t="shared" si="397"/>
        <v>PI.IC.IT.282001.01</v>
      </c>
      <c r="N5119" s="168"/>
      <c r="O5119" s="168" t="str">
        <f t="shared" si="398"/>
        <v>PH.IC.IT.282001.01</v>
      </c>
      <c r="Q5119" s="168" t="str">
        <f t="shared" si="399"/>
        <v>CL.IC.IT.282001.01</v>
      </c>
    </row>
    <row r="5120" spans="1:29" s="167" customFormat="1" ht="15">
      <c r="A5120" s="167" t="s">
        <v>9344</v>
      </c>
      <c r="C5120" s="61" t="s">
        <v>9144</v>
      </c>
      <c r="E5120" s="61" t="s">
        <v>1000</v>
      </c>
      <c r="F5120" s="167" t="s">
        <v>411</v>
      </c>
      <c r="G5120" s="167" t="s">
        <v>8613</v>
      </c>
      <c r="H5120" s="62" t="s">
        <v>12030</v>
      </c>
      <c r="I5120" s="167" t="s">
        <v>8613</v>
      </c>
      <c r="J5120" s="63" t="str">
        <f t="shared" si="395"/>
        <v>IC.IT.282002</v>
      </c>
      <c r="K5120" s="61" t="s">
        <v>12175</v>
      </c>
      <c r="L5120" s="167" t="str">
        <f t="shared" si="396"/>
        <v>Clavicle</v>
      </c>
      <c r="M5120" s="168" t="str">
        <f t="shared" si="397"/>
        <v>PI.IC.IT.282002.01</v>
      </c>
      <c r="N5120" s="168"/>
      <c r="O5120" s="168" t="str">
        <f t="shared" si="398"/>
        <v>PH.IC.IT.282002.01</v>
      </c>
      <c r="Q5120" s="168" t="str">
        <f t="shared" si="399"/>
        <v>CL.IC.IT.282002.01</v>
      </c>
    </row>
    <row r="5121" spans="1:29" s="167" customFormat="1" ht="15">
      <c r="A5121" s="167" t="s">
        <v>9344</v>
      </c>
      <c r="C5121" s="61" t="s">
        <v>9144</v>
      </c>
      <c r="E5121" s="61" t="s">
        <v>1000</v>
      </c>
      <c r="F5121" s="167" t="s">
        <v>411</v>
      </c>
      <c r="G5121" s="167" t="s">
        <v>8709</v>
      </c>
      <c r="H5121" s="62" t="s">
        <v>12032</v>
      </c>
      <c r="I5121" s="167" t="s">
        <v>8709</v>
      </c>
      <c r="J5121" s="63" t="str">
        <f t="shared" si="395"/>
        <v>IC.IT.282003</v>
      </c>
      <c r="K5121" s="61" t="s">
        <v>12175</v>
      </c>
      <c r="L5121" s="167" t="str">
        <f t="shared" si="396"/>
        <v>Breast</v>
      </c>
      <c r="M5121" s="168" t="str">
        <f t="shared" si="397"/>
        <v>PI.IC.IT.282003.01</v>
      </c>
      <c r="N5121" s="168"/>
      <c r="O5121" s="168" t="str">
        <f t="shared" si="398"/>
        <v>PH.IC.IT.282003.01</v>
      </c>
      <c r="Q5121" s="168" t="str">
        <f t="shared" si="399"/>
        <v>CL.IC.IT.282003.01</v>
      </c>
    </row>
    <row r="5122" spans="1:29" s="167" customFormat="1" ht="15">
      <c r="A5122" s="167" t="s">
        <v>9344</v>
      </c>
      <c r="C5122" s="61" t="s">
        <v>9144</v>
      </c>
      <c r="E5122" s="61" t="s">
        <v>1000</v>
      </c>
      <c r="F5122" s="167" t="s">
        <v>411</v>
      </c>
      <c r="G5122" s="167" t="s">
        <v>9382</v>
      </c>
      <c r="H5122" s="62" t="s">
        <v>12028</v>
      </c>
      <c r="I5122" s="167" t="s">
        <v>9382</v>
      </c>
      <c r="J5122" s="63" t="str">
        <f t="shared" ref="J5122:J5185" si="400">CONCATENATE("IC.IT.",C5122,E5122,H5122)</f>
        <v>IC.IT.282004</v>
      </c>
      <c r="K5122" s="61" t="s">
        <v>12175</v>
      </c>
      <c r="L5122" s="167" t="str">
        <f t="shared" ref="L5122:L5185" si="401">G5122</f>
        <v>Sternum</v>
      </c>
      <c r="M5122" s="168" t="str">
        <f t="shared" ref="M5122:M5185" si="402">CONCATENATE("PI.",J5122,".",K5122)</f>
        <v>PI.IC.IT.282004.01</v>
      </c>
      <c r="N5122" s="168"/>
      <c r="O5122" s="168" t="str">
        <f t="shared" ref="O5122:O5185" si="403">CONCATENATE("PH.",J5122,".",K5122)</f>
        <v>PH.IC.IT.282004.01</v>
      </c>
      <c r="Q5122" s="168" t="str">
        <f t="shared" ref="Q5122:Q5185" si="404">CONCATENATE("CL.",J5122,".",K5122)</f>
        <v>CL.IC.IT.282004.01</v>
      </c>
    </row>
    <row r="5123" spans="1:29" s="167" customFormat="1" ht="15">
      <c r="A5123" s="167" t="s">
        <v>9344</v>
      </c>
      <c r="C5123" s="61" t="s">
        <v>9144</v>
      </c>
      <c r="E5123" s="61" t="s">
        <v>1000</v>
      </c>
      <c r="F5123" s="167" t="s">
        <v>411</v>
      </c>
      <c r="G5123" s="167" t="s">
        <v>8951</v>
      </c>
      <c r="H5123" s="62" t="s">
        <v>12210</v>
      </c>
      <c r="I5123" s="167" t="s">
        <v>8951</v>
      </c>
      <c r="J5123" s="63" t="str">
        <f t="shared" si="400"/>
        <v>IC.IT.282005</v>
      </c>
      <c r="K5123" s="61" t="s">
        <v>12175</v>
      </c>
      <c r="L5123" s="167" t="str">
        <f t="shared" si="401"/>
        <v>Chest</v>
      </c>
      <c r="M5123" s="168" t="str">
        <f t="shared" si="402"/>
        <v>PI.IC.IT.282005.01</v>
      </c>
      <c r="N5123" s="168"/>
      <c r="O5123" s="168" t="str">
        <f t="shared" si="403"/>
        <v>PH.IC.IT.282005.01</v>
      </c>
      <c r="Q5123" s="168" t="str">
        <f t="shared" si="404"/>
        <v>CL.IC.IT.282005.01</v>
      </c>
    </row>
    <row r="5124" spans="1:29" s="167" customFormat="1" ht="15">
      <c r="A5124" s="167" t="s">
        <v>9344</v>
      </c>
      <c r="C5124" s="61" t="s">
        <v>9144</v>
      </c>
      <c r="E5124" s="61" t="s">
        <v>1000</v>
      </c>
      <c r="F5124" s="167" t="s">
        <v>411</v>
      </c>
      <c r="G5124" s="167" t="s">
        <v>8710</v>
      </c>
      <c r="H5124" s="62" t="s">
        <v>12212</v>
      </c>
      <c r="I5124" s="167" t="s">
        <v>8710</v>
      </c>
      <c r="J5124" s="63" t="str">
        <f t="shared" si="400"/>
        <v>IC.IT.282006</v>
      </c>
      <c r="K5124" s="61" t="s">
        <v>12175</v>
      </c>
      <c r="L5124" s="167" t="str">
        <f t="shared" si="401"/>
        <v>Mediastinal</v>
      </c>
      <c r="M5124" s="168" t="str">
        <f t="shared" si="402"/>
        <v>PI.IC.IT.282006.01</v>
      </c>
      <c r="N5124" s="168"/>
      <c r="O5124" s="168" t="str">
        <f t="shared" si="403"/>
        <v>PH.IC.IT.282006.01</v>
      </c>
      <c r="Q5124" s="168" t="str">
        <f t="shared" si="404"/>
        <v>CL.IC.IT.282006.01</v>
      </c>
    </row>
    <row r="5125" spans="1:29" s="167" customFormat="1" ht="15">
      <c r="A5125" s="167" t="s">
        <v>9344</v>
      </c>
      <c r="C5125" s="61" t="s">
        <v>9144</v>
      </c>
      <c r="E5125" s="61" t="s">
        <v>1000</v>
      </c>
      <c r="F5125" s="167" t="s">
        <v>411</v>
      </c>
      <c r="G5125" s="167" t="s">
        <v>12390</v>
      </c>
      <c r="H5125" s="62" t="s">
        <v>12225</v>
      </c>
      <c r="I5125" s="167" t="s">
        <v>12390</v>
      </c>
      <c r="J5125" s="63" t="str">
        <f t="shared" si="400"/>
        <v>IC.IT.282007</v>
      </c>
      <c r="K5125" s="61" t="s">
        <v>12175</v>
      </c>
      <c r="L5125" s="167" t="str">
        <f t="shared" si="401"/>
        <v>Back</v>
      </c>
      <c r="M5125" s="168" t="str">
        <f t="shared" si="402"/>
        <v>PI.IC.IT.282007.01</v>
      </c>
      <c r="N5125" s="168"/>
      <c r="O5125" s="168" t="str">
        <f t="shared" si="403"/>
        <v>PH.IC.IT.282007.01</v>
      </c>
      <c r="Q5125" s="168" t="str">
        <f t="shared" si="404"/>
        <v>CL.IC.IT.282007.01</v>
      </c>
    </row>
    <row r="5126" spans="1:29" s="167" customFormat="1" ht="15">
      <c r="A5126" s="167" t="s">
        <v>9344</v>
      </c>
      <c r="C5126" s="61" t="s">
        <v>9144</v>
      </c>
      <c r="E5126" s="61" t="s">
        <v>1000</v>
      </c>
      <c r="F5126" s="167" t="s">
        <v>411</v>
      </c>
      <c r="G5126" s="167" t="s">
        <v>9228</v>
      </c>
      <c r="H5126" s="62" t="s">
        <v>11638</v>
      </c>
      <c r="I5126" s="167" t="s">
        <v>9228</v>
      </c>
      <c r="J5126" s="63" t="str">
        <f t="shared" si="400"/>
        <v>IC.IT.282008</v>
      </c>
      <c r="K5126" s="61" t="s">
        <v>12175</v>
      </c>
      <c r="L5126" s="167" t="str">
        <f t="shared" si="401"/>
        <v>Spine</v>
      </c>
      <c r="M5126" s="168" t="str">
        <f t="shared" si="402"/>
        <v>PI.IC.IT.282008.01</v>
      </c>
      <c r="N5126" s="168"/>
      <c r="O5126" s="168" t="str">
        <f t="shared" si="403"/>
        <v>PH.IC.IT.282008.01</v>
      </c>
      <c r="Q5126" s="168" t="str">
        <f t="shared" si="404"/>
        <v>CL.IC.IT.282008.01</v>
      </c>
    </row>
    <row r="5127" spans="1:29" s="167" customFormat="1" ht="15">
      <c r="A5127" s="167" t="s">
        <v>9344</v>
      </c>
      <c r="C5127" s="61" t="s">
        <v>9144</v>
      </c>
      <c r="E5127" s="61" t="s">
        <v>1000</v>
      </c>
      <c r="F5127" s="167" t="s">
        <v>411</v>
      </c>
      <c r="G5127" s="167" t="s">
        <v>8711</v>
      </c>
      <c r="H5127" s="62" t="s">
        <v>11639</v>
      </c>
      <c r="I5127" s="167" t="s">
        <v>8711</v>
      </c>
      <c r="J5127" s="63" t="str">
        <f t="shared" si="400"/>
        <v>IC.IT.282009</v>
      </c>
      <c r="K5127" s="61" t="s">
        <v>12175</v>
      </c>
      <c r="L5127" s="167" t="str">
        <f t="shared" si="401"/>
        <v>Scapula</v>
      </c>
      <c r="M5127" s="168" t="str">
        <f t="shared" si="402"/>
        <v>PI.IC.IT.282009.01</v>
      </c>
      <c r="N5127" s="168"/>
      <c r="O5127" s="168" t="str">
        <f t="shared" si="403"/>
        <v>PH.IC.IT.282009.01</v>
      </c>
      <c r="Q5127" s="168" t="str">
        <f t="shared" si="404"/>
        <v>CL.IC.IT.282009.01</v>
      </c>
    </row>
    <row r="5128" spans="1:29" s="167" customFormat="1" ht="15">
      <c r="A5128" s="167" t="s">
        <v>9344</v>
      </c>
      <c r="C5128" s="61" t="s">
        <v>9144</v>
      </c>
      <c r="E5128" s="61" t="s">
        <v>1000</v>
      </c>
      <c r="F5128" s="167" t="s">
        <v>411</v>
      </c>
      <c r="G5128" s="86" t="s">
        <v>9649</v>
      </c>
      <c r="H5128" s="62" t="s">
        <v>11829</v>
      </c>
      <c r="I5128" s="86" t="s">
        <v>9649</v>
      </c>
      <c r="J5128" s="63" t="str">
        <f t="shared" si="400"/>
        <v>IC.IT.282010</v>
      </c>
      <c r="K5128" s="61" t="s">
        <v>12175</v>
      </c>
      <c r="L5128" s="167" t="str">
        <f t="shared" si="401"/>
        <v>Shoulder, right</v>
      </c>
      <c r="M5128" s="168" t="str">
        <f t="shared" si="402"/>
        <v>PI.IC.IT.282010.01</v>
      </c>
      <c r="N5128" s="168"/>
      <c r="O5128" s="168" t="str">
        <f t="shared" si="403"/>
        <v>PH.IC.IT.282010.01</v>
      </c>
      <c r="Q5128" s="168" t="str">
        <f t="shared" si="404"/>
        <v>CL.IC.IT.282010.01</v>
      </c>
      <c r="AB5128" s="167" t="s">
        <v>12773</v>
      </c>
      <c r="AC5128" s="167">
        <v>1428</v>
      </c>
    </row>
    <row r="5129" spans="1:29" s="167" customFormat="1" ht="15">
      <c r="A5129" s="167" t="s">
        <v>9344</v>
      </c>
      <c r="C5129" s="61" t="s">
        <v>9144</v>
      </c>
      <c r="E5129" s="61" t="s">
        <v>1000</v>
      </c>
      <c r="F5129" s="167" t="s">
        <v>411</v>
      </c>
      <c r="G5129" s="86" t="s">
        <v>9651</v>
      </c>
      <c r="H5129" s="62" t="s">
        <v>12099</v>
      </c>
      <c r="I5129" s="86" t="s">
        <v>9651</v>
      </c>
      <c r="J5129" s="63" t="str">
        <f t="shared" si="400"/>
        <v>IC.IT.282011</v>
      </c>
      <c r="K5129" s="61" t="s">
        <v>12175</v>
      </c>
      <c r="L5129" s="167" t="str">
        <f t="shared" si="401"/>
        <v>Shoulder, left</v>
      </c>
      <c r="M5129" s="168" t="str">
        <f t="shared" si="402"/>
        <v>PI.IC.IT.282011.01</v>
      </c>
      <c r="N5129" s="168"/>
      <c r="O5129" s="168" t="str">
        <f t="shared" si="403"/>
        <v>PH.IC.IT.282011.01</v>
      </c>
      <c r="Q5129" s="168" t="str">
        <f t="shared" si="404"/>
        <v>CL.IC.IT.282011.01</v>
      </c>
      <c r="AB5129" s="167" t="s">
        <v>12773</v>
      </c>
      <c r="AC5129" s="167">
        <v>1428</v>
      </c>
    </row>
    <row r="5130" spans="1:29" s="167" customFormat="1" ht="15">
      <c r="A5130" s="167" t="s">
        <v>9344</v>
      </c>
      <c r="C5130" s="61" t="s">
        <v>9144</v>
      </c>
      <c r="E5130" s="61" t="s">
        <v>1000</v>
      </c>
      <c r="F5130" s="167" t="s">
        <v>411</v>
      </c>
      <c r="G5130" s="86" t="s">
        <v>9506</v>
      </c>
      <c r="H5130" s="62" t="s">
        <v>12100</v>
      </c>
      <c r="I5130" s="86" t="s">
        <v>9506</v>
      </c>
      <c r="J5130" s="63" t="str">
        <f t="shared" si="400"/>
        <v>IC.IT.282012</v>
      </c>
      <c r="K5130" s="61" t="s">
        <v>12175</v>
      </c>
      <c r="L5130" s="167" t="str">
        <f t="shared" si="401"/>
        <v>Clavicle, right</v>
      </c>
      <c r="M5130" s="168" t="str">
        <f t="shared" si="402"/>
        <v>PI.IC.IT.282012.01</v>
      </c>
      <c r="N5130" s="168"/>
      <c r="O5130" s="168" t="str">
        <f t="shared" si="403"/>
        <v>PH.IC.IT.282012.01</v>
      </c>
      <c r="Q5130" s="168" t="str">
        <f t="shared" si="404"/>
        <v>CL.IC.IT.282012.01</v>
      </c>
      <c r="AB5130" s="167" t="s">
        <v>12773</v>
      </c>
      <c r="AC5130" s="167">
        <v>1428</v>
      </c>
    </row>
    <row r="5131" spans="1:29" s="167" customFormat="1" ht="15">
      <c r="A5131" s="167" t="s">
        <v>9344</v>
      </c>
      <c r="C5131" s="61" t="s">
        <v>9144</v>
      </c>
      <c r="E5131" s="61" t="s">
        <v>1000</v>
      </c>
      <c r="F5131" s="167" t="s">
        <v>411</v>
      </c>
      <c r="G5131" s="86" t="s">
        <v>9377</v>
      </c>
      <c r="H5131" s="62" t="s">
        <v>12101</v>
      </c>
      <c r="I5131" s="86" t="s">
        <v>9377</v>
      </c>
      <c r="J5131" s="63" t="str">
        <f t="shared" si="400"/>
        <v>IC.IT.282013</v>
      </c>
      <c r="K5131" s="61" t="s">
        <v>12175</v>
      </c>
      <c r="L5131" s="167" t="str">
        <f t="shared" si="401"/>
        <v>Clavicle, left</v>
      </c>
      <c r="M5131" s="168" t="str">
        <f t="shared" si="402"/>
        <v>PI.IC.IT.282013.01</v>
      </c>
      <c r="N5131" s="168"/>
      <c r="O5131" s="168" t="str">
        <f t="shared" si="403"/>
        <v>PH.IC.IT.282013.01</v>
      </c>
      <c r="Q5131" s="168" t="str">
        <f t="shared" si="404"/>
        <v>CL.IC.IT.282013.01</v>
      </c>
      <c r="AB5131" s="167" t="s">
        <v>12773</v>
      </c>
      <c r="AC5131" s="167">
        <v>1428</v>
      </c>
    </row>
    <row r="5132" spans="1:29" s="167" customFormat="1" ht="15">
      <c r="A5132" s="167" t="s">
        <v>9344</v>
      </c>
      <c r="C5132" s="61" t="s">
        <v>9144</v>
      </c>
      <c r="E5132" s="61" t="s">
        <v>1000</v>
      </c>
      <c r="F5132" s="167" t="s">
        <v>411</v>
      </c>
      <c r="G5132" s="86" t="s">
        <v>9380</v>
      </c>
      <c r="H5132" s="62" t="s">
        <v>12102</v>
      </c>
      <c r="I5132" s="86" t="s">
        <v>9380</v>
      </c>
      <c r="J5132" s="63" t="str">
        <f t="shared" si="400"/>
        <v>IC.IT.282014</v>
      </c>
      <c r="K5132" s="61" t="s">
        <v>12175</v>
      </c>
      <c r="L5132" s="167" t="str">
        <f t="shared" si="401"/>
        <v>Breast, right</v>
      </c>
      <c r="M5132" s="168" t="str">
        <f t="shared" si="402"/>
        <v>PI.IC.IT.282014.01</v>
      </c>
      <c r="N5132" s="168"/>
      <c r="O5132" s="168" t="str">
        <f t="shared" si="403"/>
        <v>PH.IC.IT.282014.01</v>
      </c>
      <c r="Q5132" s="168" t="str">
        <f t="shared" si="404"/>
        <v>CL.IC.IT.282014.01</v>
      </c>
      <c r="AB5132" s="167" t="s">
        <v>12773</v>
      </c>
      <c r="AC5132" s="167">
        <v>1428</v>
      </c>
    </row>
    <row r="5133" spans="1:29" s="167" customFormat="1" ht="15">
      <c r="A5133" s="167" t="s">
        <v>9344</v>
      </c>
      <c r="C5133" s="61" t="s">
        <v>9144</v>
      </c>
      <c r="E5133" s="61" t="s">
        <v>1000</v>
      </c>
      <c r="F5133" s="167" t="s">
        <v>411</v>
      </c>
      <c r="G5133" s="86" t="s">
        <v>9262</v>
      </c>
      <c r="H5133" s="62" t="s">
        <v>11559</v>
      </c>
      <c r="I5133" s="86" t="s">
        <v>9262</v>
      </c>
      <c r="J5133" s="63" t="str">
        <f t="shared" si="400"/>
        <v>IC.IT.282015</v>
      </c>
      <c r="K5133" s="61" t="s">
        <v>12175</v>
      </c>
      <c r="L5133" s="167" t="str">
        <f t="shared" si="401"/>
        <v>Breast, left</v>
      </c>
      <c r="M5133" s="168" t="str">
        <f t="shared" si="402"/>
        <v>PI.IC.IT.282015.01</v>
      </c>
      <c r="N5133" s="168"/>
      <c r="O5133" s="168" t="str">
        <f t="shared" si="403"/>
        <v>PH.IC.IT.282015.01</v>
      </c>
      <c r="Q5133" s="168" t="str">
        <f t="shared" si="404"/>
        <v>CL.IC.IT.282015.01</v>
      </c>
      <c r="AB5133" s="167" t="s">
        <v>12773</v>
      </c>
      <c r="AC5133" s="167">
        <v>1428</v>
      </c>
    </row>
    <row r="5134" spans="1:29" s="167" customFormat="1" ht="15">
      <c r="A5134" s="167" t="s">
        <v>9344</v>
      </c>
      <c r="C5134" s="61" t="s">
        <v>9144</v>
      </c>
      <c r="E5134" s="61" t="s">
        <v>1000</v>
      </c>
      <c r="F5134" s="167" t="s">
        <v>411</v>
      </c>
      <c r="G5134" s="86" t="s">
        <v>8947</v>
      </c>
      <c r="H5134" s="62" t="s">
        <v>11560</v>
      </c>
      <c r="I5134" s="86" t="s">
        <v>8947</v>
      </c>
      <c r="J5134" s="63" t="str">
        <f t="shared" si="400"/>
        <v>IC.IT.282016</v>
      </c>
      <c r="K5134" s="61" t="s">
        <v>12175</v>
      </c>
      <c r="L5134" s="167" t="str">
        <f t="shared" si="401"/>
        <v>Chest, right</v>
      </c>
      <c r="M5134" s="168" t="str">
        <f t="shared" si="402"/>
        <v>PI.IC.IT.282016.01</v>
      </c>
      <c r="N5134" s="168"/>
      <c r="O5134" s="168" t="str">
        <f t="shared" si="403"/>
        <v>PH.IC.IT.282016.01</v>
      </c>
      <c r="Q5134" s="168" t="str">
        <f t="shared" si="404"/>
        <v>CL.IC.IT.282016.01</v>
      </c>
      <c r="AB5134" s="167" t="s">
        <v>12773</v>
      </c>
      <c r="AC5134" s="167">
        <v>1428</v>
      </c>
    </row>
    <row r="5135" spans="1:29" s="167" customFormat="1" ht="15">
      <c r="A5135" s="167" t="s">
        <v>9344</v>
      </c>
      <c r="C5135" s="61" t="s">
        <v>9144</v>
      </c>
      <c r="E5135" s="61" t="s">
        <v>1000</v>
      </c>
      <c r="F5135" s="167" t="s">
        <v>411</v>
      </c>
      <c r="G5135" s="86" t="s">
        <v>8949</v>
      </c>
      <c r="H5135" s="62" t="s">
        <v>11561</v>
      </c>
      <c r="I5135" s="86" t="s">
        <v>8949</v>
      </c>
      <c r="J5135" s="63" t="str">
        <f t="shared" si="400"/>
        <v>IC.IT.282017</v>
      </c>
      <c r="K5135" s="61" t="s">
        <v>12175</v>
      </c>
      <c r="L5135" s="167" t="str">
        <f t="shared" si="401"/>
        <v>Chest, left</v>
      </c>
      <c r="M5135" s="168" t="str">
        <f t="shared" si="402"/>
        <v>PI.IC.IT.282017.01</v>
      </c>
      <c r="N5135" s="168"/>
      <c r="O5135" s="168" t="str">
        <f t="shared" si="403"/>
        <v>PH.IC.IT.282017.01</v>
      </c>
      <c r="Q5135" s="168" t="str">
        <f t="shared" si="404"/>
        <v>CL.IC.IT.282017.01</v>
      </c>
      <c r="AB5135" s="167" t="s">
        <v>12773</v>
      </c>
      <c r="AC5135" s="167">
        <v>1428</v>
      </c>
    </row>
    <row r="5136" spans="1:29" s="167" customFormat="1" ht="15">
      <c r="A5136" s="167" t="s">
        <v>9344</v>
      </c>
      <c r="C5136" s="61" t="s">
        <v>9144</v>
      </c>
      <c r="E5136" s="61" t="s">
        <v>1000</v>
      </c>
      <c r="F5136" s="167" t="s">
        <v>411</v>
      </c>
      <c r="G5136" s="86" t="s">
        <v>8952</v>
      </c>
      <c r="H5136" s="62" t="s">
        <v>12060</v>
      </c>
      <c r="I5136" s="86" t="s">
        <v>8952</v>
      </c>
      <c r="J5136" s="63" t="str">
        <f t="shared" si="400"/>
        <v>IC.IT.282018</v>
      </c>
      <c r="K5136" s="61" t="s">
        <v>12175</v>
      </c>
      <c r="L5136" s="167" t="str">
        <f t="shared" si="401"/>
        <v>Scapula, right</v>
      </c>
      <c r="M5136" s="168" t="str">
        <f t="shared" si="402"/>
        <v>PI.IC.IT.282018.01</v>
      </c>
      <c r="N5136" s="168"/>
      <c r="O5136" s="168" t="str">
        <f t="shared" si="403"/>
        <v>PH.IC.IT.282018.01</v>
      </c>
      <c r="Q5136" s="168" t="str">
        <f t="shared" si="404"/>
        <v>CL.IC.IT.282018.01</v>
      </c>
      <c r="AB5136" s="167" t="s">
        <v>12773</v>
      </c>
      <c r="AC5136" s="167">
        <v>1428</v>
      </c>
    </row>
    <row r="5137" spans="1:29" s="167" customFormat="1" ht="15">
      <c r="A5137" s="167" t="s">
        <v>9344</v>
      </c>
      <c r="C5137" s="61" t="s">
        <v>9144</v>
      </c>
      <c r="E5137" s="61" t="s">
        <v>1000</v>
      </c>
      <c r="F5137" s="167" t="s">
        <v>411</v>
      </c>
      <c r="G5137" s="86" t="s">
        <v>9224</v>
      </c>
      <c r="H5137" s="62" t="s">
        <v>11913</v>
      </c>
      <c r="I5137" s="86" t="s">
        <v>9224</v>
      </c>
      <c r="J5137" s="63" t="str">
        <f t="shared" si="400"/>
        <v>IC.IT.282019</v>
      </c>
      <c r="K5137" s="61" t="s">
        <v>12175</v>
      </c>
      <c r="L5137" s="167" t="str">
        <f t="shared" si="401"/>
        <v>Scapula, left</v>
      </c>
      <c r="M5137" s="168" t="str">
        <f t="shared" si="402"/>
        <v>PI.IC.IT.282019.01</v>
      </c>
      <c r="N5137" s="168"/>
      <c r="O5137" s="168" t="str">
        <f t="shared" si="403"/>
        <v>PH.IC.IT.282019.01</v>
      </c>
      <c r="Q5137" s="168" t="str">
        <f t="shared" si="404"/>
        <v>CL.IC.IT.282019.01</v>
      </c>
      <c r="AB5137" s="167" t="s">
        <v>12773</v>
      </c>
      <c r="AC5137" s="167">
        <v>1428</v>
      </c>
    </row>
    <row r="5138" spans="1:29" s="167" customFormat="1" ht="15">
      <c r="A5138" s="167" t="s">
        <v>9344</v>
      </c>
      <c r="C5138" s="61" t="s">
        <v>9144</v>
      </c>
      <c r="D5138" s="167" t="s">
        <v>8469</v>
      </c>
      <c r="E5138" s="61" t="s">
        <v>8039</v>
      </c>
      <c r="F5138" s="167" t="s">
        <v>412</v>
      </c>
      <c r="G5138" s="167" t="s">
        <v>11181</v>
      </c>
      <c r="H5138" s="62" t="s">
        <v>11848</v>
      </c>
      <c r="I5138" s="167" t="s">
        <v>11181</v>
      </c>
      <c r="J5138" s="63" t="str">
        <f t="shared" si="400"/>
        <v>IC.IT.282101</v>
      </c>
      <c r="K5138" s="61" t="s">
        <v>12175</v>
      </c>
      <c r="L5138" s="167" t="str">
        <f t="shared" si="401"/>
        <v>Pink</v>
      </c>
      <c r="M5138" s="168" t="str">
        <f t="shared" si="402"/>
        <v>PI.IC.IT.282101.01</v>
      </c>
      <c r="N5138" s="168"/>
      <c r="O5138" s="168" t="str">
        <f t="shared" si="403"/>
        <v>PH.IC.IT.282101.01</v>
      </c>
      <c r="Q5138" s="168" t="str">
        <f t="shared" si="404"/>
        <v>CL.IC.IT.282101.01</v>
      </c>
    </row>
    <row r="5139" spans="1:29" s="167" customFormat="1" ht="15">
      <c r="A5139" s="167" t="s">
        <v>9344</v>
      </c>
      <c r="C5139" s="61" t="s">
        <v>9144</v>
      </c>
      <c r="E5139" s="61" t="s">
        <v>8039</v>
      </c>
      <c r="F5139" s="167" t="s">
        <v>412</v>
      </c>
      <c r="G5139" s="167" t="s">
        <v>11477</v>
      </c>
      <c r="H5139" s="62" t="s">
        <v>12030</v>
      </c>
      <c r="I5139" s="167" t="s">
        <v>11477</v>
      </c>
      <c r="J5139" s="63" t="str">
        <f t="shared" si="400"/>
        <v>IC.IT.282102</v>
      </c>
      <c r="K5139" s="61" t="s">
        <v>12175</v>
      </c>
      <c r="L5139" s="167" t="str">
        <f t="shared" si="401"/>
        <v>Red</v>
      </c>
      <c r="M5139" s="168" t="str">
        <f t="shared" si="402"/>
        <v>PI.IC.IT.282102.01</v>
      </c>
      <c r="N5139" s="168"/>
      <c r="O5139" s="168" t="str">
        <f t="shared" si="403"/>
        <v>PH.IC.IT.282102.01</v>
      </c>
      <c r="Q5139" s="168" t="str">
        <f t="shared" si="404"/>
        <v>CL.IC.IT.282102.01</v>
      </c>
    </row>
    <row r="5140" spans="1:29" s="167" customFormat="1" ht="15">
      <c r="A5140" s="167" t="s">
        <v>9344</v>
      </c>
      <c r="C5140" s="61" t="s">
        <v>9144</v>
      </c>
      <c r="E5140" s="61" t="s">
        <v>8039</v>
      </c>
      <c r="F5140" s="167" t="s">
        <v>412</v>
      </c>
      <c r="G5140" s="167" t="s">
        <v>11177</v>
      </c>
      <c r="H5140" s="62" t="s">
        <v>12032</v>
      </c>
      <c r="I5140" s="167" t="s">
        <v>11177</v>
      </c>
      <c r="J5140" s="63" t="str">
        <f t="shared" si="400"/>
        <v>IC.IT.282103</v>
      </c>
      <c r="K5140" s="61" t="s">
        <v>12175</v>
      </c>
      <c r="L5140" s="167" t="str">
        <f t="shared" si="401"/>
        <v>Yellow</v>
      </c>
      <c r="M5140" s="168" t="str">
        <f t="shared" si="402"/>
        <v>PI.IC.IT.282103.01</v>
      </c>
      <c r="N5140" s="168"/>
      <c r="O5140" s="168" t="str">
        <f t="shared" si="403"/>
        <v>PH.IC.IT.282103.01</v>
      </c>
      <c r="Q5140" s="168" t="str">
        <f t="shared" si="404"/>
        <v>CL.IC.IT.282103.01</v>
      </c>
    </row>
    <row r="5141" spans="1:29" s="167" customFormat="1" ht="15">
      <c r="A5141" s="167" t="s">
        <v>9344</v>
      </c>
      <c r="C5141" s="61" t="s">
        <v>9144</v>
      </c>
      <c r="E5141" s="61" t="s">
        <v>8039</v>
      </c>
      <c r="F5141" s="167" t="s">
        <v>412</v>
      </c>
      <c r="G5141" s="167" t="s">
        <v>10145</v>
      </c>
      <c r="H5141" s="62" t="s">
        <v>12028</v>
      </c>
      <c r="I5141" s="167" t="s">
        <v>10145</v>
      </c>
      <c r="J5141" s="63" t="str">
        <f t="shared" si="400"/>
        <v>IC.IT.282104</v>
      </c>
      <c r="K5141" s="61" t="s">
        <v>12175</v>
      </c>
      <c r="L5141" s="167" t="str">
        <f t="shared" si="401"/>
        <v>White</v>
      </c>
      <c r="M5141" s="168" t="str">
        <f t="shared" si="402"/>
        <v>PI.IC.IT.282104.01</v>
      </c>
      <c r="N5141" s="168"/>
      <c r="O5141" s="168" t="str">
        <f t="shared" si="403"/>
        <v>PH.IC.IT.282104.01</v>
      </c>
      <c r="Q5141" s="168" t="str">
        <f t="shared" si="404"/>
        <v>CL.IC.IT.282104.01</v>
      </c>
    </row>
    <row r="5142" spans="1:29" s="167" customFormat="1" ht="15">
      <c r="A5142" s="167" t="s">
        <v>9344</v>
      </c>
      <c r="C5142" s="61" t="s">
        <v>9144</v>
      </c>
      <c r="E5142" s="61" t="s">
        <v>8039</v>
      </c>
      <c r="F5142" s="167" t="s">
        <v>412</v>
      </c>
      <c r="G5142" s="167" t="s">
        <v>8590</v>
      </c>
      <c r="H5142" s="62" t="s">
        <v>12210</v>
      </c>
      <c r="I5142" s="167" t="s">
        <v>8590</v>
      </c>
      <c r="J5142" s="63" t="str">
        <f t="shared" si="400"/>
        <v>IC.IT.282105</v>
      </c>
      <c r="K5142" s="61" t="s">
        <v>12175</v>
      </c>
      <c r="L5142" s="167" t="str">
        <f t="shared" si="401"/>
        <v>Gray</v>
      </c>
      <c r="M5142" s="168" t="str">
        <f t="shared" si="402"/>
        <v>PI.IC.IT.282105.01</v>
      </c>
      <c r="N5142" s="168"/>
      <c r="O5142" s="168" t="str">
        <f t="shared" si="403"/>
        <v>PH.IC.IT.282105.01</v>
      </c>
      <c r="Q5142" s="168" t="str">
        <f t="shared" si="404"/>
        <v>CL.IC.IT.282105.01</v>
      </c>
    </row>
    <row r="5143" spans="1:29" s="167" customFormat="1" ht="15">
      <c r="A5143" s="167" t="s">
        <v>9344</v>
      </c>
      <c r="C5143" s="61" t="s">
        <v>9144</v>
      </c>
      <c r="E5143" s="61" t="s">
        <v>8039</v>
      </c>
      <c r="F5143" s="167" t="s">
        <v>412</v>
      </c>
      <c r="G5143" s="167" t="s">
        <v>11881</v>
      </c>
      <c r="H5143" s="62" t="s">
        <v>12212</v>
      </c>
      <c r="I5143" s="167" t="s">
        <v>11881</v>
      </c>
      <c r="J5143" s="63" t="str">
        <f t="shared" si="400"/>
        <v>IC.IT.282106</v>
      </c>
      <c r="K5143" s="61" t="s">
        <v>12175</v>
      </c>
      <c r="L5143" s="167" t="str">
        <f t="shared" si="401"/>
        <v>Tan</v>
      </c>
      <c r="M5143" s="168" t="str">
        <f t="shared" si="402"/>
        <v>PI.IC.IT.282106.01</v>
      </c>
      <c r="N5143" s="168"/>
      <c r="O5143" s="168" t="str">
        <f t="shared" si="403"/>
        <v>PH.IC.IT.282106.01</v>
      </c>
      <c r="Q5143" s="168" t="str">
        <f t="shared" si="404"/>
        <v>CL.IC.IT.282106.01</v>
      </c>
    </row>
    <row r="5144" spans="1:29" s="167" customFormat="1" ht="15">
      <c r="A5144" s="167" t="s">
        <v>9344</v>
      </c>
      <c r="C5144" s="61" t="s">
        <v>9144</v>
      </c>
      <c r="E5144" s="61" t="s">
        <v>8039</v>
      </c>
      <c r="F5144" s="167" t="s">
        <v>412</v>
      </c>
      <c r="G5144" s="167" t="s">
        <v>11879</v>
      </c>
      <c r="H5144" s="62" t="s">
        <v>12225</v>
      </c>
      <c r="I5144" s="167" t="s">
        <v>11879</v>
      </c>
      <c r="J5144" s="63" t="str">
        <f t="shared" si="400"/>
        <v>IC.IT.282107</v>
      </c>
      <c r="K5144" s="61" t="s">
        <v>12175</v>
      </c>
      <c r="L5144" s="167" t="str">
        <f t="shared" si="401"/>
        <v>Green</v>
      </c>
      <c r="M5144" s="168" t="str">
        <f t="shared" si="402"/>
        <v>PI.IC.IT.282107.01</v>
      </c>
      <c r="N5144" s="168"/>
      <c r="O5144" s="168" t="str">
        <f t="shared" si="403"/>
        <v>PH.IC.IT.282107.01</v>
      </c>
      <c r="Q5144" s="168" t="str">
        <f t="shared" si="404"/>
        <v>CL.IC.IT.282107.01</v>
      </c>
    </row>
    <row r="5145" spans="1:29" s="167" customFormat="1" ht="15">
      <c r="A5145" s="167" t="s">
        <v>9344</v>
      </c>
      <c r="C5145" s="61" t="s">
        <v>9144</v>
      </c>
      <c r="E5145" s="61" t="s">
        <v>8039</v>
      </c>
      <c r="F5145" s="167" t="s">
        <v>412</v>
      </c>
      <c r="G5145" s="167" t="s">
        <v>10635</v>
      </c>
      <c r="H5145" s="62" t="s">
        <v>11638</v>
      </c>
      <c r="I5145" s="167" t="s">
        <v>10635</v>
      </c>
      <c r="J5145" s="63" t="str">
        <f t="shared" si="400"/>
        <v>IC.IT.282108</v>
      </c>
      <c r="K5145" s="61" t="s">
        <v>12175</v>
      </c>
      <c r="L5145" s="167" t="str">
        <f t="shared" si="401"/>
        <v>Black</v>
      </c>
      <c r="M5145" s="168" t="str">
        <f t="shared" si="402"/>
        <v>PI.IC.IT.282108.01</v>
      </c>
      <c r="N5145" s="168"/>
      <c r="O5145" s="168" t="str">
        <f t="shared" si="403"/>
        <v>PH.IC.IT.282108.01</v>
      </c>
      <c r="Q5145" s="168" t="str">
        <f t="shared" si="404"/>
        <v>CL.IC.IT.282108.01</v>
      </c>
    </row>
    <row r="5146" spans="1:29" s="167" customFormat="1" ht="15">
      <c r="A5146" s="167" t="s">
        <v>9344</v>
      </c>
      <c r="C5146" s="61" t="s">
        <v>9144</v>
      </c>
      <c r="D5146" s="167" t="s">
        <v>8470</v>
      </c>
      <c r="E5146" s="61" t="s">
        <v>7874</v>
      </c>
      <c r="F5146" s="167" t="s">
        <v>413</v>
      </c>
      <c r="G5146" s="167" t="s">
        <v>8591</v>
      </c>
      <c r="H5146" s="62" t="s">
        <v>11848</v>
      </c>
      <c r="I5146" s="167" t="s">
        <v>8722</v>
      </c>
      <c r="J5146" s="63" t="str">
        <f t="shared" si="400"/>
        <v>IC.IT.282201</v>
      </c>
      <c r="K5146" s="61" t="s">
        <v>12175</v>
      </c>
      <c r="L5146" s="167" t="str">
        <f t="shared" si="401"/>
        <v xml:space="preserve">      Present on admit: specify date</v>
      </c>
      <c r="M5146" s="168" t="str">
        <f t="shared" si="402"/>
        <v>PI.IC.IT.282201.01</v>
      </c>
      <c r="N5146" s="168"/>
      <c r="O5146" s="168" t="str">
        <f t="shared" si="403"/>
        <v>PH.IC.IT.282201.01</v>
      </c>
      <c r="Q5146" s="168" t="str">
        <f t="shared" si="404"/>
        <v>CL.IC.IT.282201.01</v>
      </c>
    </row>
    <row r="5147" spans="1:29" s="167" customFormat="1" ht="15">
      <c r="A5147" s="167" t="s">
        <v>9344</v>
      </c>
      <c r="C5147" s="61" t="s">
        <v>9144</v>
      </c>
      <c r="E5147" s="61" t="s">
        <v>7874</v>
      </c>
      <c r="F5147" s="167" t="s">
        <v>413</v>
      </c>
      <c r="G5147" s="167" t="s">
        <v>8723</v>
      </c>
      <c r="H5147" s="62" t="s">
        <v>12030</v>
      </c>
      <c r="I5147" s="167" t="s">
        <v>8724</v>
      </c>
      <c r="J5147" s="63" t="str">
        <f t="shared" si="400"/>
        <v>IC.IT.282202</v>
      </c>
      <c r="K5147" s="61" t="s">
        <v>12175</v>
      </c>
      <c r="L5147" s="167" t="str">
        <f t="shared" si="401"/>
        <v xml:space="preserve">      Noted at this time: specify date</v>
      </c>
      <c r="M5147" s="168" t="str">
        <f t="shared" si="402"/>
        <v>PI.IC.IT.282202.01</v>
      </c>
      <c r="N5147" s="168"/>
      <c r="O5147" s="168" t="str">
        <f t="shared" si="403"/>
        <v>PH.IC.IT.282202.01</v>
      </c>
      <c r="Q5147" s="168" t="str">
        <f t="shared" si="404"/>
        <v>CL.IC.IT.282202.01</v>
      </c>
    </row>
    <row r="5148" spans="1:29" s="167" customFormat="1" ht="15">
      <c r="A5148" s="167" t="s">
        <v>9344</v>
      </c>
      <c r="C5148" s="61" t="s">
        <v>9144</v>
      </c>
      <c r="D5148" s="167" t="s">
        <v>8725</v>
      </c>
      <c r="E5148" s="61" t="s">
        <v>7876</v>
      </c>
      <c r="F5148" s="167" t="s">
        <v>413</v>
      </c>
      <c r="G5148" s="167" t="s">
        <v>8726</v>
      </c>
      <c r="H5148" s="62" t="s">
        <v>11848</v>
      </c>
      <c r="I5148" s="167" t="s">
        <v>8727</v>
      </c>
      <c r="J5148" s="63" t="str">
        <f t="shared" si="400"/>
        <v>IC.IT.282301</v>
      </c>
      <c r="K5148" s="61" t="s">
        <v>12175</v>
      </c>
      <c r="L5148" s="167" t="str">
        <f t="shared" si="401"/>
        <v xml:space="preserve">      Stage I: intact skin non-blanchable redness</v>
      </c>
      <c r="M5148" s="168" t="str">
        <f t="shared" si="402"/>
        <v>PI.IC.IT.282301.01</v>
      </c>
      <c r="N5148" s="168"/>
      <c r="O5148" s="168" t="str">
        <f t="shared" si="403"/>
        <v>PH.IC.IT.282301.01</v>
      </c>
      <c r="Q5148" s="168" t="str">
        <f t="shared" si="404"/>
        <v>CL.IC.IT.282301.01</v>
      </c>
    </row>
    <row r="5149" spans="1:29" s="167" customFormat="1" ht="15">
      <c r="A5149" s="167" t="s">
        <v>9344</v>
      </c>
      <c r="C5149" s="61" t="s">
        <v>9144</v>
      </c>
      <c r="E5149" s="61" t="s">
        <v>7876</v>
      </c>
      <c r="F5149" s="167" t="s">
        <v>413</v>
      </c>
      <c r="G5149" s="167" t="s">
        <v>8728</v>
      </c>
      <c r="H5149" s="62" t="s">
        <v>12030</v>
      </c>
      <c r="I5149" s="167" t="s">
        <v>8729</v>
      </c>
      <c r="J5149" s="63" t="str">
        <f t="shared" si="400"/>
        <v>IC.IT.282302</v>
      </c>
      <c r="K5149" s="61" t="s">
        <v>1702</v>
      </c>
      <c r="L5149" s="167" t="str">
        <f t="shared" si="401"/>
        <v xml:space="preserve">      Stage II: partial thickness or blister</v>
      </c>
      <c r="M5149" s="168" t="str">
        <f t="shared" si="402"/>
        <v>PI.IC.IT.282302.01</v>
      </c>
      <c r="N5149" s="168"/>
      <c r="O5149" s="168" t="str">
        <f t="shared" si="403"/>
        <v>PH.IC.IT.282302.01</v>
      </c>
      <c r="Q5149" s="168" t="str">
        <f t="shared" si="404"/>
        <v>CL.IC.IT.282302.01</v>
      </c>
    </row>
    <row r="5150" spans="1:29" s="167" customFormat="1" ht="15">
      <c r="A5150" s="167" t="s">
        <v>9344</v>
      </c>
      <c r="C5150" s="61" t="s">
        <v>9144</v>
      </c>
      <c r="E5150" s="61" t="s">
        <v>7876</v>
      </c>
      <c r="F5150" s="167" t="s">
        <v>413</v>
      </c>
      <c r="G5150" s="167" t="s">
        <v>8601</v>
      </c>
      <c r="H5150" s="62" t="s">
        <v>12032</v>
      </c>
      <c r="I5150" s="167" t="s">
        <v>8602</v>
      </c>
      <c r="J5150" s="63" t="str">
        <f t="shared" si="400"/>
        <v>IC.IT.282303</v>
      </c>
      <c r="K5150" s="61" t="s">
        <v>1702</v>
      </c>
      <c r="L5150" s="167" t="str">
        <f t="shared" si="401"/>
        <v xml:space="preserve">      Stage III: full thickness, subcutaneous fat seen</v>
      </c>
      <c r="M5150" s="168" t="str">
        <f t="shared" si="402"/>
        <v>PI.IC.IT.282303.01</v>
      </c>
      <c r="N5150" s="168"/>
      <c r="O5150" s="168" t="str">
        <f t="shared" si="403"/>
        <v>PH.IC.IT.282303.01</v>
      </c>
      <c r="Q5150" s="168" t="str">
        <f t="shared" si="404"/>
        <v>CL.IC.IT.282303.01</v>
      </c>
    </row>
    <row r="5151" spans="1:29" s="167" customFormat="1" ht="15">
      <c r="A5151" s="167" t="s">
        <v>9344</v>
      </c>
      <c r="C5151" s="61" t="s">
        <v>9144</v>
      </c>
      <c r="E5151" s="61" t="s">
        <v>7876</v>
      </c>
      <c r="F5151" s="167" t="s">
        <v>413</v>
      </c>
      <c r="G5151" s="167" t="s">
        <v>13086</v>
      </c>
      <c r="H5151" s="62" t="s">
        <v>12028</v>
      </c>
      <c r="I5151" s="167" t="s">
        <v>8603</v>
      </c>
      <c r="J5151" s="63" t="str">
        <f t="shared" si="400"/>
        <v>IC.IT.282304</v>
      </c>
      <c r="K5151" s="61" t="s">
        <v>1702</v>
      </c>
      <c r="L5151" s="167" t="str">
        <f t="shared" si="401"/>
        <v xml:space="preserve">      Stage IV: full thickness bone, tendon or muscle seen</v>
      </c>
      <c r="M5151" s="168" t="str">
        <f t="shared" si="402"/>
        <v>PI.IC.IT.282304.01</v>
      </c>
      <c r="N5151" s="168"/>
      <c r="O5151" s="168" t="str">
        <f t="shared" si="403"/>
        <v>PH.IC.IT.282304.01</v>
      </c>
      <c r="Q5151" s="168" t="str">
        <f t="shared" si="404"/>
        <v>CL.IC.IT.282304.01</v>
      </c>
    </row>
    <row r="5152" spans="1:29" s="167" customFormat="1" ht="15">
      <c r="A5152" s="167" t="s">
        <v>9344</v>
      </c>
      <c r="C5152" s="61" t="s">
        <v>9144</v>
      </c>
      <c r="E5152" s="61" t="s">
        <v>7876</v>
      </c>
      <c r="F5152" s="167" t="s">
        <v>413</v>
      </c>
      <c r="G5152" s="167" t="s">
        <v>8607</v>
      </c>
      <c r="H5152" s="62" t="s">
        <v>12210</v>
      </c>
      <c r="I5152" s="167" t="s">
        <v>8608</v>
      </c>
      <c r="J5152" s="63" t="str">
        <f t="shared" si="400"/>
        <v>IC.IT.282305</v>
      </c>
      <c r="K5152" s="61" t="s">
        <v>1702</v>
      </c>
      <c r="L5152" s="167" t="str">
        <f t="shared" si="401"/>
        <v xml:space="preserve">      Suspected Deep Tissue Injury</v>
      </c>
      <c r="M5152" s="168" t="str">
        <f t="shared" si="402"/>
        <v>PI.IC.IT.282305.01</v>
      </c>
      <c r="N5152" s="168"/>
      <c r="O5152" s="168" t="str">
        <f t="shared" si="403"/>
        <v>PH.IC.IT.282305.01</v>
      </c>
      <c r="Q5152" s="168" t="str">
        <f t="shared" si="404"/>
        <v>CL.IC.IT.282305.01</v>
      </c>
    </row>
    <row r="5153" spans="1:17" s="167" customFormat="1" ht="15">
      <c r="A5153" s="167" t="s">
        <v>9344</v>
      </c>
      <c r="C5153" s="61" t="s">
        <v>9144</v>
      </c>
      <c r="E5153" s="61" t="s">
        <v>7876</v>
      </c>
      <c r="F5153" s="167" t="s">
        <v>413</v>
      </c>
      <c r="G5153" s="167" t="s">
        <v>8609</v>
      </c>
      <c r="H5153" s="62" t="s">
        <v>12212</v>
      </c>
      <c r="I5153" s="167" t="s">
        <v>8610</v>
      </c>
      <c r="J5153" s="63" t="str">
        <f t="shared" si="400"/>
        <v>IC.IT.282306</v>
      </c>
      <c r="K5153" s="61" t="s">
        <v>1702</v>
      </c>
      <c r="L5153" s="167" t="str">
        <f t="shared" si="401"/>
        <v xml:space="preserve">      Unstageable: covered by slough or eschar</v>
      </c>
      <c r="M5153" s="168" t="str">
        <f t="shared" si="402"/>
        <v>PI.IC.IT.282306.01</v>
      </c>
      <c r="N5153" s="168"/>
      <c r="O5153" s="168" t="str">
        <f t="shared" si="403"/>
        <v>PH.IC.IT.282306.01</v>
      </c>
      <c r="Q5153" s="168" t="str">
        <f t="shared" si="404"/>
        <v>CL.IC.IT.282306.01</v>
      </c>
    </row>
    <row r="5154" spans="1:17" s="167" customFormat="1" ht="15">
      <c r="A5154" s="167" t="s">
        <v>9344</v>
      </c>
      <c r="C5154" s="61" t="s">
        <v>9144</v>
      </c>
      <c r="D5154" s="167" t="s">
        <v>8847</v>
      </c>
      <c r="E5154" s="61" t="s">
        <v>7055</v>
      </c>
      <c r="F5154" s="167" t="s">
        <v>414</v>
      </c>
      <c r="G5154" s="167" t="s">
        <v>12157</v>
      </c>
      <c r="H5154" s="62" t="s">
        <v>11848</v>
      </c>
      <c r="I5154" s="167" t="s">
        <v>12157</v>
      </c>
      <c r="J5154" s="63" t="str">
        <f t="shared" si="400"/>
        <v>IC.IT.282401</v>
      </c>
      <c r="K5154" s="61" t="s">
        <v>1702</v>
      </c>
      <c r="L5154" s="167" t="str">
        <f t="shared" si="401"/>
        <v>None</v>
      </c>
      <c r="M5154" s="168" t="str">
        <f t="shared" si="402"/>
        <v>PI.IC.IT.282401.01</v>
      </c>
      <c r="N5154" s="168"/>
      <c r="O5154" s="168" t="str">
        <f t="shared" si="403"/>
        <v>PH.IC.IT.282401.01</v>
      </c>
      <c r="Q5154" s="168" t="str">
        <f t="shared" si="404"/>
        <v>CL.IC.IT.282401.01</v>
      </c>
    </row>
    <row r="5155" spans="1:17" s="167" customFormat="1" ht="15">
      <c r="A5155" s="167" t="s">
        <v>9344</v>
      </c>
      <c r="C5155" s="61" t="s">
        <v>9144</v>
      </c>
      <c r="E5155" s="61" t="s">
        <v>7055</v>
      </c>
      <c r="F5155" s="167" t="s">
        <v>414</v>
      </c>
      <c r="G5155" s="167" t="s">
        <v>8780</v>
      </c>
      <c r="H5155" s="62" t="s">
        <v>12030</v>
      </c>
      <c r="I5155" s="167" t="s">
        <v>8781</v>
      </c>
      <c r="J5155" s="63" t="str">
        <f t="shared" si="400"/>
        <v>IC.IT.282402</v>
      </c>
      <c r="K5155" s="61" t="s">
        <v>1702</v>
      </c>
      <c r="L5155" s="167" t="str">
        <f t="shared" si="401"/>
        <v>Subcutaneous tissue</v>
      </c>
      <c r="M5155" s="168" t="str">
        <f t="shared" si="402"/>
        <v>PI.IC.IT.282402.01</v>
      </c>
      <c r="N5155" s="168"/>
      <c r="O5155" s="168" t="str">
        <f t="shared" si="403"/>
        <v>PH.IC.IT.282402.01</v>
      </c>
      <c r="Q5155" s="168" t="str">
        <f t="shared" si="404"/>
        <v>CL.IC.IT.282402.01</v>
      </c>
    </row>
    <row r="5156" spans="1:17" s="167" customFormat="1" ht="15">
      <c r="A5156" s="167" t="s">
        <v>9344</v>
      </c>
      <c r="C5156" s="61" t="s">
        <v>9144</v>
      </c>
      <c r="E5156" s="61" t="s">
        <v>7055</v>
      </c>
      <c r="F5156" s="167" t="s">
        <v>414</v>
      </c>
      <c r="G5156" s="167" t="s">
        <v>8789</v>
      </c>
      <c r="H5156" s="62" t="s">
        <v>12032</v>
      </c>
      <c r="I5156" s="167" t="s">
        <v>8789</v>
      </c>
      <c r="J5156" s="63" t="str">
        <f t="shared" si="400"/>
        <v>IC.IT.282403</v>
      </c>
      <c r="K5156" s="61" t="s">
        <v>1702</v>
      </c>
      <c r="L5156" s="167" t="str">
        <f t="shared" si="401"/>
        <v>Fascia</v>
      </c>
      <c r="M5156" s="168" t="str">
        <f t="shared" si="402"/>
        <v>PI.IC.IT.282403.01</v>
      </c>
      <c r="N5156" s="168"/>
      <c r="O5156" s="168" t="str">
        <f t="shared" si="403"/>
        <v>PH.IC.IT.282403.01</v>
      </c>
      <c r="Q5156" s="168" t="str">
        <f t="shared" si="404"/>
        <v>CL.IC.IT.282403.01</v>
      </c>
    </row>
    <row r="5157" spans="1:17" s="167" customFormat="1" ht="15">
      <c r="A5157" s="167" t="s">
        <v>9344</v>
      </c>
      <c r="C5157" s="61" t="s">
        <v>9144</v>
      </c>
      <c r="E5157" s="61" t="s">
        <v>7055</v>
      </c>
      <c r="F5157" s="167" t="s">
        <v>414</v>
      </c>
      <c r="G5157" s="167" t="s">
        <v>8790</v>
      </c>
      <c r="H5157" s="62" t="s">
        <v>12028</v>
      </c>
      <c r="I5157" s="167" t="s">
        <v>8790</v>
      </c>
      <c r="J5157" s="63" t="str">
        <f t="shared" si="400"/>
        <v>IC.IT.282404</v>
      </c>
      <c r="K5157" s="61" t="s">
        <v>12175</v>
      </c>
      <c r="L5157" s="167" t="str">
        <f t="shared" si="401"/>
        <v>Pins</v>
      </c>
      <c r="M5157" s="168" t="str">
        <f t="shared" si="402"/>
        <v>PI.IC.IT.282404.01</v>
      </c>
      <c r="N5157" s="168"/>
      <c r="O5157" s="168" t="str">
        <f t="shared" si="403"/>
        <v>PH.IC.IT.282404.01</v>
      </c>
      <c r="Q5157" s="168" t="str">
        <f t="shared" si="404"/>
        <v>CL.IC.IT.282404.01</v>
      </c>
    </row>
    <row r="5158" spans="1:17" s="167" customFormat="1" ht="15">
      <c r="A5158" s="167" t="s">
        <v>9344</v>
      </c>
      <c r="C5158" s="61" t="s">
        <v>9144</v>
      </c>
      <c r="E5158" s="61" t="s">
        <v>7055</v>
      </c>
      <c r="F5158" s="167" t="s">
        <v>414</v>
      </c>
      <c r="G5158" s="167" t="s">
        <v>12372</v>
      </c>
      <c r="H5158" s="62" t="s">
        <v>12210</v>
      </c>
      <c r="I5158" s="167" t="s">
        <v>12372</v>
      </c>
      <c r="J5158" s="63" t="str">
        <f t="shared" si="400"/>
        <v>IC.IT.282405</v>
      </c>
      <c r="K5158" s="61" t="s">
        <v>12175</v>
      </c>
      <c r="L5158" s="167" t="str">
        <f t="shared" si="401"/>
        <v>Prosthesis</v>
      </c>
      <c r="M5158" s="168" t="str">
        <f t="shared" si="402"/>
        <v>PI.IC.IT.282405.01</v>
      </c>
      <c r="N5158" s="168"/>
      <c r="O5158" s="168" t="str">
        <f t="shared" si="403"/>
        <v>PH.IC.IT.282405.01</v>
      </c>
      <c r="Q5158" s="168" t="str">
        <f t="shared" si="404"/>
        <v>CL.IC.IT.282405.01</v>
      </c>
    </row>
    <row r="5159" spans="1:17" s="167" customFormat="1" ht="15">
      <c r="A5159" s="167" t="s">
        <v>9344</v>
      </c>
      <c r="C5159" s="61" t="s">
        <v>9144</v>
      </c>
      <c r="E5159" s="61" t="s">
        <v>7055</v>
      </c>
      <c r="F5159" s="167" t="s">
        <v>414</v>
      </c>
      <c r="G5159" s="167" t="s">
        <v>9050</v>
      </c>
      <c r="H5159" s="62" t="s">
        <v>12212</v>
      </c>
      <c r="I5159" s="167" t="s">
        <v>9050</v>
      </c>
      <c r="J5159" s="63" t="str">
        <f t="shared" si="400"/>
        <v>IC.IT.282406</v>
      </c>
      <c r="K5159" s="61" t="s">
        <v>12175</v>
      </c>
      <c r="L5159" s="167" t="str">
        <f t="shared" si="401"/>
        <v>Tendon</v>
      </c>
      <c r="M5159" s="168" t="str">
        <f t="shared" si="402"/>
        <v>PI.IC.IT.282406.01</v>
      </c>
      <c r="N5159" s="168"/>
      <c r="O5159" s="168" t="str">
        <f t="shared" si="403"/>
        <v>PH.IC.IT.282406.01</v>
      </c>
      <c r="Q5159" s="168" t="str">
        <f t="shared" si="404"/>
        <v>CL.IC.IT.282406.01</v>
      </c>
    </row>
    <row r="5160" spans="1:17" s="167" customFormat="1" ht="15">
      <c r="A5160" s="167" t="s">
        <v>9344</v>
      </c>
      <c r="C5160" s="61" t="s">
        <v>9144</v>
      </c>
      <c r="E5160" s="61" t="s">
        <v>7055</v>
      </c>
      <c r="F5160" s="167" t="s">
        <v>414</v>
      </c>
      <c r="G5160" s="167" t="s">
        <v>9051</v>
      </c>
      <c r="H5160" s="62" t="s">
        <v>12225</v>
      </c>
      <c r="I5160" s="167" t="s">
        <v>9051</v>
      </c>
      <c r="J5160" s="63" t="str">
        <f t="shared" si="400"/>
        <v>IC.IT.282407</v>
      </c>
      <c r="K5160" s="61" t="s">
        <v>12175</v>
      </c>
      <c r="L5160" s="167" t="str">
        <f t="shared" si="401"/>
        <v>Bone</v>
      </c>
      <c r="M5160" s="168" t="str">
        <f t="shared" si="402"/>
        <v>PI.IC.IT.282407.01</v>
      </c>
      <c r="N5160" s="168"/>
      <c r="O5160" s="168" t="str">
        <f t="shared" si="403"/>
        <v>PH.IC.IT.282407.01</v>
      </c>
      <c r="Q5160" s="168" t="str">
        <f t="shared" si="404"/>
        <v>CL.IC.IT.282407.01</v>
      </c>
    </row>
    <row r="5161" spans="1:17" s="167" customFormat="1" ht="15">
      <c r="A5161" s="167" t="s">
        <v>9344</v>
      </c>
      <c r="C5161" s="61" t="s">
        <v>9144</v>
      </c>
      <c r="E5161" s="61" t="s">
        <v>7055</v>
      </c>
      <c r="F5161" s="167" t="s">
        <v>414</v>
      </c>
      <c r="G5161" s="167" t="s">
        <v>8811</v>
      </c>
      <c r="H5161" s="62" t="s">
        <v>11638</v>
      </c>
      <c r="I5161" s="167" t="s">
        <v>8812</v>
      </c>
      <c r="J5161" s="63" t="str">
        <f t="shared" si="400"/>
        <v>IC.IT.282408</v>
      </c>
      <c r="K5161" s="61" t="s">
        <v>12175</v>
      </c>
      <c r="L5161" s="167" t="str">
        <f t="shared" si="401"/>
        <v>Joint capsule</v>
      </c>
      <c r="M5161" s="168" t="str">
        <f t="shared" si="402"/>
        <v>PI.IC.IT.282408.01</v>
      </c>
      <c r="N5161" s="168"/>
      <c r="O5161" s="168" t="str">
        <f t="shared" si="403"/>
        <v>PH.IC.IT.282408.01</v>
      </c>
      <c r="Q5161" s="168" t="str">
        <f t="shared" si="404"/>
        <v>CL.IC.IT.282408.01</v>
      </c>
    </row>
    <row r="5162" spans="1:17" s="167" customFormat="1" ht="15">
      <c r="A5162" s="167" t="s">
        <v>9344</v>
      </c>
      <c r="C5162" s="61" t="s">
        <v>9144</v>
      </c>
      <c r="D5162" s="167" t="s">
        <v>8040</v>
      </c>
      <c r="E5162" s="61" t="s">
        <v>512</v>
      </c>
      <c r="F5162" s="167" t="s">
        <v>415</v>
      </c>
      <c r="G5162" s="167" t="s">
        <v>8814</v>
      </c>
      <c r="H5162" s="62" t="s">
        <v>11848</v>
      </c>
      <c r="I5162" s="167" t="s">
        <v>12157</v>
      </c>
      <c r="J5162" s="63" t="str">
        <f t="shared" si="400"/>
        <v>IC.IT.282501</v>
      </c>
      <c r="K5162" s="61" t="s">
        <v>12175</v>
      </c>
      <c r="L5162" s="167" t="str">
        <f t="shared" si="401"/>
        <v xml:space="preserve">     Stabilization none</v>
      </c>
      <c r="M5162" s="168" t="str">
        <f t="shared" si="402"/>
        <v>PI.IC.IT.282501.01</v>
      </c>
      <c r="N5162" s="168"/>
      <c r="O5162" s="168" t="str">
        <f t="shared" si="403"/>
        <v>PH.IC.IT.282501.01</v>
      </c>
      <c r="Q5162" s="168" t="str">
        <f t="shared" si="404"/>
        <v>CL.IC.IT.282501.01</v>
      </c>
    </row>
    <row r="5163" spans="1:17" s="167" customFormat="1" ht="15">
      <c r="A5163" s="167" t="s">
        <v>9344</v>
      </c>
      <c r="C5163" s="61" t="s">
        <v>9144</v>
      </c>
      <c r="E5163" s="61" t="s">
        <v>512</v>
      </c>
      <c r="F5163" s="167" t="s">
        <v>415</v>
      </c>
      <c r="G5163" s="167" t="s">
        <v>8815</v>
      </c>
      <c r="H5163" s="62" t="s">
        <v>12030</v>
      </c>
      <c r="I5163" s="167" t="s">
        <v>11512</v>
      </c>
      <c r="J5163" s="63" t="str">
        <f t="shared" si="400"/>
        <v>IC.IT.282502</v>
      </c>
      <c r="K5163" s="61" t="s">
        <v>12175</v>
      </c>
      <c r="L5163" s="167" t="str">
        <f t="shared" si="401"/>
        <v xml:space="preserve">     Stabilization abdominal binder</v>
      </c>
      <c r="M5163" s="168" t="str">
        <f t="shared" si="402"/>
        <v>PI.IC.IT.282502.01</v>
      </c>
      <c r="N5163" s="168"/>
      <c r="O5163" s="168" t="str">
        <f t="shared" si="403"/>
        <v>PH.IC.IT.282502.01</v>
      </c>
      <c r="Q5163" s="168" t="str">
        <f t="shared" si="404"/>
        <v>CL.IC.IT.282502.01</v>
      </c>
    </row>
    <row r="5164" spans="1:17" s="167" customFormat="1" ht="15">
      <c r="A5164" s="167" t="s">
        <v>9344</v>
      </c>
      <c r="C5164" s="61" t="s">
        <v>9144</v>
      </c>
      <c r="E5164" s="61" t="s">
        <v>512</v>
      </c>
      <c r="F5164" s="167" t="s">
        <v>415</v>
      </c>
      <c r="G5164" s="167" t="s">
        <v>9079</v>
      </c>
      <c r="H5164" s="62" t="s">
        <v>12032</v>
      </c>
      <c r="I5164" s="167" t="s">
        <v>11514</v>
      </c>
      <c r="J5164" s="63" t="str">
        <f t="shared" si="400"/>
        <v>IC.IT.282503</v>
      </c>
      <c r="K5164" s="61" t="s">
        <v>12175</v>
      </c>
      <c r="L5164" s="167" t="str">
        <f t="shared" si="401"/>
        <v xml:space="preserve">     Stabilization ace wrap</v>
      </c>
      <c r="M5164" s="168" t="str">
        <f t="shared" si="402"/>
        <v>PI.IC.IT.282503.01</v>
      </c>
      <c r="N5164" s="168"/>
      <c r="O5164" s="168" t="str">
        <f t="shared" si="403"/>
        <v>PH.IC.IT.282503.01</v>
      </c>
      <c r="Q5164" s="168" t="str">
        <f t="shared" si="404"/>
        <v>CL.IC.IT.282503.01</v>
      </c>
    </row>
    <row r="5165" spans="1:17" s="167" customFormat="1" ht="15">
      <c r="A5165" s="167" t="s">
        <v>9344</v>
      </c>
      <c r="C5165" s="61" t="s">
        <v>9144</v>
      </c>
      <c r="E5165" s="61" t="s">
        <v>512</v>
      </c>
      <c r="F5165" s="167" t="s">
        <v>415</v>
      </c>
      <c r="G5165" s="167" t="s">
        <v>8659</v>
      </c>
      <c r="H5165" s="62" t="s">
        <v>12028</v>
      </c>
      <c r="I5165" s="167" t="s">
        <v>11516</v>
      </c>
      <c r="J5165" s="63" t="str">
        <f t="shared" si="400"/>
        <v>IC.IT.282504</v>
      </c>
      <c r="K5165" s="61" t="s">
        <v>12175</v>
      </c>
      <c r="L5165" s="167" t="str">
        <f t="shared" si="401"/>
        <v xml:space="preserve">     Stabilization montgomery straps</v>
      </c>
      <c r="M5165" s="168" t="str">
        <f t="shared" si="402"/>
        <v>PI.IC.IT.282504.01</v>
      </c>
      <c r="N5165" s="168"/>
      <c r="O5165" s="168" t="str">
        <f t="shared" si="403"/>
        <v>PH.IC.IT.282504.01</v>
      </c>
      <c r="Q5165" s="168" t="str">
        <f t="shared" si="404"/>
        <v>CL.IC.IT.282504.01</v>
      </c>
    </row>
    <row r="5166" spans="1:17" s="167" customFormat="1" ht="15">
      <c r="A5166" s="167" t="s">
        <v>9344</v>
      </c>
      <c r="C5166" s="61" t="s">
        <v>9144</v>
      </c>
      <c r="D5166" s="167" t="s">
        <v>8660</v>
      </c>
      <c r="E5166" s="61" t="s">
        <v>371</v>
      </c>
      <c r="F5166" s="167" t="s">
        <v>415</v>
      </c>
      <c r="G5166" s="167" t="s">
        <v>8807</v>
      </c>
      <c r="H5166" s="62" t="s">
        <v>11848</v>
      </c>
      <c r="I5166" s="167" t="s">
        <v>9742</v>
      </c>
      <c r="J5166" s="63" t="str">
        <f t="shared" si="400"/>
        <v>IC.IT.282601</v>
      </c>
      <c r="K5166" s="61" t="s">
        <v>12175</v>
      </c>
      <c r="L5166" s="167" t="str">
        <f t="shared" si="401"/>
        <v xml:space="preserve">     Open wound</v>
      </c>
      <c r="M5166" s="168" t="str">
        <f t="shared" si="402"/>
        <v>PI.IC.IT.282601.01</v>
      </c>
      <c r="N5166" s="168"/>
      <c r="O5166" s="168" t="str">
        <f t="shared" si="403"/>
        <v>PH.IC.IT.282601.01</v>
      </c>
      <c r="Q5166" s="168" t="str">
        <f t="shared" si="404"/>
        <v>CL.IC.IT.282601.01</v>
      </c>
    </row>
    <row r="5167" spans="1:17" s="167" customFormat="1" ht="15">
      <c r="A5167" s="167" t="s">
        <v>9344</v>
      </c>
      <c r="C5167" s="61" t="s">
        <v>9144</v>
      </c>
      <c r="E5167" s="61" t="s">
        <v>371</v>
      </c>
      <c r="F5167" s="167" t="s">
        <v>415</v>
      </c>
      <c r="G5167" s="167" t="s">
        <v>10191</v>
      </c>
      <c r="H5167" s="62" t="s">
        <v>12030</v>
      </c>
      <c r="I5167" s="167" t="s">
        <v>10192</v>
      </c>
      <c r="J5167" s="63" t="str">
        <f t="shared" si="400"/>
        <v>IC.IT.282602</v>
      </c>
      <c r="K5167" s="61" t="s">
        <v>12175</v>
      </c>
      <c r="L5167" s="167" t="str">
        <f t="shared" si="401"/>
        <v xml:space="preserve">     Sutures</v>
      </c>
      <c r="M5167" s="168" t="str">
        <f t="shared" si="402"/>
        <v>PI.IC.IT.282602.01</v>
      </c>
      <c r="N5167" s="168"/>
      <c r="O5167" s="168" t="str">
        <f t="shared" si="403"/>
        <v>PH.IC.IT.282602.01</v>
      </c>
      <c r="Q5167" s="168" t="str">
        <f t="shared" si="404"/>
        <v>CL.IC.IT.282602.01</v>
      </c>
    </row>
    <row r="5168" spans="1:17" s="167" customFormat="1" ht="15">
      <c r="A5168" s="167" t="s">
        <v>9344</v>
      </c>
      <c r="C5168" s="61" t="s">
        <v>9144</v>
      </c>
      <c r="E5168" s="61" t="s">
        <v>371</v>
      </c>
      <c r="F5168" s="167" t="s">
        <v>415</v>
      </c>
      <c r="G5168" s="167" t="s">
        <v>8808</v>
      </c>
      <c r="H5168" s="62" t="s">
        <v>12032</v>
      </c>
      <c r="I5168" s="167" t="s">
        <v>9740</v>
      </c>
      <c r="J5168" s="63" t="str">
        <f t="shared" si="400"/>
        <v>IC.IT.282603</v>
      </c>
      <c r="K5168" s="61" t="s">
        <v>12175</v>
      </c>
      <c r="L5168" s="167" t="str">
        <f t="shared" si="401"/>
        <v xml:space="preserve">     Glue</v>
      </c>
      <c r="M5168" s="168" t="str">
        <f t="shared" si="402"/>
        <v>PI.IC.IT.282603.01</v>
      </c>
      <c r="N5168" s="168"/>
      <c r="O5168" s="168" t="str">
        <f t="shared" si="403"/>
        <v>PH.IC.IT.282603.01</v>
      </c>
      <c r="Q5168" s="168" t="str">
        <f t="shared" si="404"/>
        <v>CL.IC.IT.282603.01</v>
      </c>
    </row>
    <row r="5169" spans="1:25" s="167" customFormat="1" ht="15">
      <c r="A5169" s="167" t="s">
        <v>9344</v>
      </c>
      <c r="C5169" s="61" t="s">
        <v>9144</v>
      </c>
      <c r="E5169" s="61" t="s">
        <v>371</v>
      </c>
      <c r="F5169" s="167" t="s">
        <v>415</v>
      </c>
      <c r="G5169" s="167" t="s">
        <v>8809</v>
      </c>
      <c r="H5169" s="62" t="s">
        <v>12028</v>
      </c>
      <c r="I5169" s="167" t="s">
        <v>10029</v>
      </c>
      <c r="J5169" s="63" t="str">
        <f t="shared" si="400"/>
        <v>IC.IT.282604</v>
      </c>
      <c r="K5169" s="61" t="s">
        <v>12175</v>
      </c>
      <c r="L5169" s="167" t="str">
        <f t="shared" si="401"/>
        <v xml:space="preserve">     Staples</v>
      </c>
      <c r="M5169" s="168" t="str">
        <f t="shared" si="402"/>
        <v>PI.IC.IT.282604.01</v>
      </c>
      <c r="N5169" s="168"/>
      <c r="O5169" s="168" t="str">
        <f t="shared" si="403"/>
        <v>PH.IC.IT.282604.01</v>
      </c>
      <c r="Q5169" s="168" t="str">
        <f t="shared" si="404"/>
        <v>CL.IC.IT.282604.01</v>
      </c>
    </row>
    <row r="5170" spans="1:25" s="167" customFormat="1" ht="15">
      <c r="A5170" s="167" t="s">
        <v>9344</v>
      </c>
      <c r="C5170" s="61" t="s">
        <v>9144</v>
      </c>
      <c r="E5170" s="61" t="s">
        <v>371</v>
      </c>
      <c r="F5170" s="167" t="s">
        <v>415</v>
      </c>
      <c r="G5170" s="167" t="s">
        <v>8810</v>
      </c>
      <c r="H5170" s="62" t="s">
        <v>12210</v>
      </c>
      <c r="I5170" s="167" t="s">
        <v>8667</v>
      </c>
      <c r="J5170" s="63" t="str">
        <f t="shared" si="400"/>
        <v>IC.IT.282605</v>
      </c>
      <c r="K5170" s="61" t="s">
        <v>12175</v>
      </c>
      <c r="L5170" s="167" t="str">
        <f t="shared" si="401"/>
        <v xml:space="preserve">     Steri-strips</v>
      </c>
      <c r="M5170" s="168" t="str">
        <f t="shared" si="402"/>
        <v>PI.IC.IT.282605.01</v>
      </c>
      <c r="N5170" s="168"/>
      <c r="O5170" s="168" t="str">
        <f t="shared" si="403"/>
        <v>PH.IC.IT.282605.01</v>
      </c>
      <c r="Q5170" s="168" t="str">
        <f t="shared" si="404"/>
        <v>CL.IC.IT.282605.01</v>
      </c>
    </row>
    <row r="5171" spans="1:25" s="167" customFormat="1" ht="15">
      <c r="A5171" s="167" t="s">
        <v>9344</v>
      </c>
      <c r="C5171" s="61" t="s">
        <v>9144</v>
      </c>
      <c r="E5171" s="61" t="s">
        <v>371</v>
      </c>
      <c r="F5171" s="167" t="s">
        <v>415</v>
      </c>
      <c r="G5171" s="167" t="s">
        <v>10533</v>
      </c>
      <c r="H5171" s="62" t="s">
        <v>12212</v>
      </c>
      <c r="I5171" s="167" t="s">
        <v>10534</v>
      </c>
      <c r="J5171" s="63" t="str">
        <f t="shared" si="400"/>
        <v>IC.IT.282606</v>
      </c>
      <c r="K5171" s="61" t="s">
        <v>12175</v>
      </c>
      <c r="L5171" s="167" t="str">
        <f t="shared" si="401"/>
        <v xml:space="preserve">     Approximated</v>
      </c>
      <c r="M5171" s="168" t="str">
        <f t="shared" si="402"/>
        <v>PI.IC.IT.282606.01</v>
      </c>
      <c r="N5171" s="168"/>
      <c r="O5171" s="168" t="str">
        <f t="shared" si="403"/>
        <v>PH.IC.IT.282606.01</v>
      </c>
      <c r="Q5171" s="168" t="str">
        <f t="shared" si="404"/>
        <v>CL.IC.IT.282606.01</v>
      </c>
    </row>
    <row r="5172" spans="1:25" s="167" customFormat="1" ht="15">
      <c r="A5172" s="167" t="s">
        <v>9344</v>
      </c>
      <c r="C5172" s="61" t="s">
        <v>9144</v>
      </c>
      <c r="E5172" s="61" t="s">
        <v>371</v>
      </c>
      <c r="F5172" s="167" t="s">
        <v>415</v>
      </c>
      <c r="G5172" s="167" t="s">
        <v>10535</v>
      </c>
      <c r="H5172" s="62" t="s">
        <v>12225</v>
      </c>
      <c r="I5172" s="167" t="s">
        <v>8668</v>
      </c>
      <c r="J5172" s="63" t="str">
        <f t="shared" si="400"/>
        <v>IC.IT.282607</v>
      </c>
      <c r="K5172" s="61" t="s">
        <v>12175</v>
      </c>
      <c r="L5172" s="167" t="str">
        <f t="shared" si="401"/>
        <v xml:space="preserve">     Dehiscence</v>
      </c>
      <c r="M5172" s="168" t="str">
        <f t="shared" si="402"/>
        <v>PI.IC.IT.282607.01</v>
      </c>
      <c r="N5172" s="168"/>
      <c r="O5172" s="168" t="str">
        <f t="shared" si="403"/>
        <v>PH.IC.IT.282607.01</v>
      </c>
      <c r="Q5172" s="168" t="str">
        <f t="shared" si="404"/>
        <v>CL.IC.IT.282607.01</v>
      </c>
    </row>
    <row r="5173" spans="1:25" s="167" customFormat="1" ht="15">
      <c r="A5173" s="167" t="s">
        <v>9344</v>
      </c>
      <c r="C5173" s="61" t="s">
        <v>9144</v>
      </c>
      <c r="E5173" s="61" t="s">
        <v>371</v>
      </c>
      <c r="F5173" s="167" t="s">
        <v>415</v>
      </c>
      <c r="G5173" s="167" t="s">
        <v>8669</v>
      </c>
      <c r="H5173" s="62" t="s">
        <v>11638</v>
      </c>
      <c r="I5173" s="167" t="s">
        <v>8670</v>
      </c>
      <c r="J5173" s="63" t="str">
        <f t="shared" si="400"/>
        <v>IC.IT.282608</v>
      </c>
      <c r="K5173" s="61" t="s">
        <v>12175</v>
      </c>
      <c r="L5173" s="167" t="str">
        <f t="shared" si="401"/>
        <v xml:space="preserve">     Retention sutures</v>
      </c>
      <c r="M5173" s="168" t="str">
        <f t="shared" si="402"/>
        <v>PI.IC.IT.282608.01</v>
      </c>
      <c r="N5173" s="168"/>
      <c r="O5173" s="168" t="str">
        <f t="shared" si="403"/>
        <v>PH.IC.IT.282608.01</v>
      </c>
      <c r="Q5173" s="168" t="str">
        <f t="shared" si="404"/>
        <v>CL.IC.IT.282608.01</v>
      </c>
    </row>
    <row r="5174" spans="1:25" s="167" customFormat="1" ht="15">
      <c r="A5174" s="10" t="s">
        <v>9101</v>
      </c>
      <c r="B5174" s="10"/>
      <c r="C5174" s="61" t="s">
        <v>9144</v>
      </c>
      <c r="D5174" s="10"/>
      <c r="E5174" s="61" t="s">
        <v>371</v>
      </c>
      <c r="F5174" s="167" t="s">
        <v>415</v>
      </c>
      <c r="G5174" s="61" t="s">
        <v>9274</v>
      </c>
      <c r="H5174" s="62" t="s">
        <v>93</v>
      </c>
      <c r="I5174" s="62" t="s">
        <v>8671</v>
      </c>
      <c r="J5174" s="63" t="str">
        <f t="shared" si="400"/>
        <v>IC.IT.282609</v>
      </c>
      <c r="K5174" s="61" t="s">
        <v>12175</v>
      </c>
      <c r="L5174" s="167" t="str">
        <f t="shared" si="401"/>
        <v xml:space="preserve">  Unable to assess</v>
      </c>
      <c r="M5174" s="168" t="str">
        <f t="shared" si="402"/>
        <v>PI.IC.IT.282609.01</v>
      </c>
      <c r="N5174" s="168"/>
      <c r="O5174" s="168" t="str">
        <f t="shared" si="403"/>
        <v>PH.IC.IT.282609.01</v>
      </c>
      <c r="Q5174" s="168" t="str">
        <f t="shared" si="404"/>
        <v>CL.IC.IT.282609.01</v>
      </c>
      <c r="R5174" s="167" t="s">
        <v>12278</v>
      </c>
      <c r="S5174" s="167">
        <v>159</v>
      </c>
    </row>
    <row r="5175" spans="1:25" s="167" customFormat="1" ht="15">
      <c r="A5175" s="10" t="s">
        <v>9101</v>
      </c>
      <c r="B5175" s="10"/>
      <c r="C5175" s="61" t="s">
        <v>9144</v>
      </c>
      <c r="D5175" s="10"/>
      <c r="E5175" s="61" t="s">
        <v>371</v>
      </c>
      <c r="F5175" s="167" t="s">
        <v>415</v>
      </c>
      <c r="G5175" s="61" t="s">
        <v>2397</v>
      </c>
      <c r="H5175" s="62" t="s">
        <v>2516</v>
      </c>
      <c r="I5175" s="62" t="s">
        <v>2271</v>
      </c>
      <c r="J5175" s="63" t="str">
        <f t="shared" si="400"/>
        <v>IC.IT.282610</v>
      </c>
      <c r="K5175" s="61" t="s">
        <v>12175</v>
      </c>
      <c r="L5175" s="167" t="str">
        <f t="shared" si="401"/>
        <v>Other, Specify:</v>
      </c>
      <c r="M5175" s="168" t="str">
        <f t="shared" si="402"/>
        <v>PI.IC.IT.282610.01</v>
      </c>
      <c r="N5175" s="168"/>
      <c r="O5175" s="168" t="str">
        <f t="shared" si="403"/>
        <v>PH.IC.IT.282610.01</v>
      </c>
      <c r="Q5175" s="168" t="str">
        <f t="shared" si="404"/>
        <v>CL.IC.IT.282610.01</v>
      </c>
      <c r="X5175" s="167" t="s">
        <v>2515</v>
      </c>
      <c r="Y5175" s="167">
        <v>971</v>
      </c>
    </row>
    <row r="5176" spans="1:25" s="167" customFormat="1" ht="15">
      <c r="A5176" s="167" t="s">
        <v>9344</v>
      </c>
      <c r="C5176" s="61" t="s">
        <v>9144</v>
      </c>
      <c r="D5176" s="167" t="s">
        <v>8941</v>
      </c>
      <c r="E5176" s="61" t="s">
        <v>7686</v>
      </c>
      <c r="F5176" s="167" t="s">
        <v>416</v>
      </c>
      <c r="G5176" s="167" t="s">
        <v>9514</v>
      </c>
      <c r="H5176" s="62" t="s">
        <v>11848</v>
      </c>
      <c r="I5176" s="167" t="s">
        <v>10532</v>
      </c>
      <c r="J5176" s="63" t="str">
        <f t="shared" si="400"/>
        <v>IC.IT.282701</v>
      </c>
      <c r="K5176" s="61" t="s">
        <v>1702</v>
      </c>
      <c r="L5176" s="167" t="str">
        <f t="shared" si="401"/>
        <v xml:space="preserve">      Within normal limits</v>
      </c>
      <c r="M5176" s="168" t="str">
        <f t="shared" si="402"/>
        <v>PI.IC.IT.282701.01</v>
      </c>
      <c r="N5176" s="168"/>
      <c r="O5176" s="168" t="str">
        <f t="shared" si="403"/>
        <v>PH.IC.IT.282701.01</v>
      </c>
      <c r="Q5176" s="168" t="str">
        <f t="shared" si="404"/>
        <v>CL.IC.IT.282701.01</v>
      </c>
    </row>
    <row r="5177" spans="1:25" s="167" customFormat="1" ht="15">
      <c r="A5177" s="167" t="s">
        <v>9344</v>
      </c>
      <c r="C5177" s="61" t="s">
        <v>9144</v>
      </c>
      <c r="E5177" s="61" t="s">
        <v>7686</v>
      </c>
      <c r="F5177" s="167" t="s">
        <v>416</v>
      </c>
      <c r="G5177" s="167" t="s">
        <v>8816</v>
      </c>
      <c r="H5177" s="62" t="s">
        <v>12030</v>
      </c>
      <c r="I5177" s="167" t="s">
        <v>10908</v>
      </c>
      <c r="J5177" s="63" t="str">
        <f t="shared" si="400"/>
        <v>IC.IT.282702</v>
      </c>
      <c r="K5177" s="61" t="s">
        <v>1702</v>
      </c>
      <c r="L5177" s="167" t="str">
        <f t="shared" si="401"/>
        <v xml:space="preserve">      Maceration</v>
      </c>
      <c r="M5177" s="168" t="str">
        <f t="shared" si="402"/>
        <v>PI.IC.IT.282702.01</v>
      </c>
      <c r="N5177" s="168"/>
      <c r="O5177" s="168" t="str">
        <f t="shared" si="403"/>
        <v>PH.IC.IT.282702.01</v>
      </c>
      <c r="Q5177" s="168" t="str">
        <f t="shared" si="404"/>
        <v>CL.IC.IT.282702.01</v>
      </c>
    </row>
    <row r="5178" spans="1:25" s="167" customFormat="1" ht="15">
      <c r="A5178" s="167" t="s">
        <v>9344</v>
      </c>
      <c r="C5178" s="61" t="s">
        <v>9144</v>
      </c>
      <c r="E5178" s="61" t="s">
        <v>7686</v>
      </c>
      <c r="F5178" s="167" t="s">
        <v>416</v>
      </c>
      <c r="G5178" s="167" t="s">
        <v>9662</v>
      </c>
      <c r="H5178" s="62" t="s">
        <v>12032</v>
      </c>
      <c r="I5178" s="167" t="s">
        <v>11790</v>
      </c>
      <c r="J5178" s="63" t="str">
        <f t="shared" si="400"/>
        <v>IC.IT.282703</v>
      </c>
      <c r="K5178" s="61" t="s">
        <v>1702</v>
      </c>
      <c r="L5178" s="167" t="str">
        <f t="shared" si="401"/>
        <v xml:space="preserve">      Erythema</v>
      </c>
      <c r="M5178" s="168" t="str">
        <f t="shared" si="402"/>
        <v>PI.IC.IT.282703.01</v>
      </c>
      <c r="N5178" s="168"/>
      <c r="O5178" s="168" t="str">
        <f t="shared" si="403"/>
        <v>PH.IC.IT.282703.01</v>
      </c>
      <c r="Q5178" s="168" t="str">
        <f t="shared" si="404"/>
        <v>CL.IC.IT.282703.01</v>
      </c>
    </row>
    <row r="5179" spans="1:25" s="167" customFormat="1" ht="15">
      <c r="A5179" s="167" t="s">
        <v>9344</v>
      </c>
      <c r="C5179" s="61" t="s">
        <v>9144</v>
      </c>
      <c r="E5179" s="61" t="s">
        <v>7686</v>
      </c>
      <c r="F5179" s="167" t="s">
        <v>416</v>
      </c>
      <c r="G5179" s="167" t="s">
        <v>8817</v>
      </c>
      <c r="H5179" s="62" t="s">
        <v>12028</v>
      </c>
      <c r="I5179" s="167" t="s">
        <v>8818</v>
      </c>
      <c r="J5179" s="63" t="str">
        <f t="shared" si="400"/>
        <v>IC.IT.282704</v>
      </c>
      <c r="K5179" s="61" t="s">
        <v>1702</v>
      </c>
      <c r="L5179" s="167" t="str">
        <f t="shared" si="401"/>
        <v xml:space="preserve">      Induration</v>
      </c>
      <c r="M5179" s="168" t="str">
        <f t="shared" si="402"/>
        <v>PI.IC.IT.282704.01</v>
      </c>
      <c r="N5179" s="168"/>
      <c r="O5179" s="168" t="str">
        <f t="shared" si="403"/>
        <v>PH.IC.IT.282704.01</v>
      </c>
      <c r="Q5179" s="168" t="str">
        <f t="shared" si="404"/>
        <v>CL.IC.IT.282704.01</v>
      </c>
    </row>
    <row r="5180" spans="1:25" s="167" customFormat="1" ht="15">
      <c r="A5180" s="167" t="s">
        <v>9344</v>
      </c>
      <c r="C5180" s="61" t="s">
        <v>9144</v>
      </c>
      <c r="E5180" s="61" t="s">
        <v>7686</v>
      </c>
      <c r="F5180" s="167" t="s">
        <v>416</v>
      </c>
      <c r="G5180" s="167" t="s">
        <v>11799</v>
      </c>
      <c r="H5180" s="62" t="s">
        <v>12210</v>
      </c>
      <c r="I5180" s="167" t="s">
        <v>11800</v>
      </c>
      <c r="J5180" s="63" t="str">
        <f t="shared" si="400"/>
        <v>IC.IT.282705</v>
      </c>
      <c r="K5180" s="61" t="s">
        <v>1702</v>
      </c>
      <c r="L5180" s="167" t="str">
        <f t="shared" si="401"/>
        <v xml:space="preserve">     Swelling</v>
      </c>
      <c r="M5180" s="168" t="str">
        <f t="shared" si="402"/>
        <v>PI.IC.IT.282705.01</v>
      </c>
      <c r="N5180" s="168"/>
      <c r="O5180" s="168" t="str">
        <f t="shared" si="403"/>
        <v>PH.IC.IT.282705.01</v>
      </c>
      <c r="Q5180" s="168" t="str">
        <f t="shared" si="404"/>
        <v>CL.IC.IT.282705.01</v>
      </c>
    </row>
    <row r="5181" spans="1:25" s="167" customFormat="1" ht="15">
      <c r="A5181" s="167" t="s">
        <v>9344</v>
      </c>
      <c r="C5181" s="61" t="s">
        <v>9144</v>
      </c>
      <c r="E5181" s="61" t="s">
        <v>7686</v>
      </c>
      <c r="F5181" s="167" t="s">
        <v>416</v>
      </c>
      <c r="G5181" s="167" t="s">
        <v>9665</v>
      </c>
      <c r="H5181" s="62" t="s">
        <v>12212</v>
      </c>
      <c r="I5181" s="167" t="s">
        <v>12437</v>
      </c>
      <c r="J5181" s="63" t="str">
        <f t="shared" si="400"/>
        <v>IC.IT.282706</v>
      </c>
      <c r="K5181" s="61" t="s">
        <v>1702</v>
      </c>
      <c r="L5181" s="167" t="str">
        <f t="shared" si="401"/>
        <v xml:space="preserve">      Other: specify</v>
      </c>
      <c r="M5181" s="168" t="str">
        <f t="shared" si="402"/>
        <v>PI.IC.IT.282706.01</v>
      </c>
      <c r="N5181" s="168"/>
      <c r="O5181" s="168" t="str">
        <f t="shared" si="403"/>
        <v>PH.IC.IT.282706.01</v>
      </c>
      <c r="Q5181" s="168" t="str">
        <f t="shared" si="404"/>
        <v>CL.IC.IT.282706.01</v>
      </c>
    </row>
    <row r="5182" spans="1:25" s="167" customFormat="1" ht="15">
      <c r="A5182" s="167" t="s">
        <v>9344</v>
      </c>
      <c r="C5182" s="61" t="s">
        <v>9144</v>
      </c>
      <c r="D5182" s="167" t="s">
        <v>8819</v>
      </c>
      <c r="E5182" s="61" t="s">
        <v>745</v>
      </c>
      <c r="F5182" s="167" t="s">
        <v>416</v>
      </c>
      <c r="G5182" s="167" t="s">
        <v>10806</v>
      </c>
      <c r="H5182" s="62" t="s">
        <v>11848</v>
      </c>
      <c r="I5182" s="167" t="s">
        <v>11753</v>
      </c>
      <c r="J5182" s="63" t="str">
        <f t="shared" si="400"/>
        <v>IC.IT.282801</v>
      </c>
      <c r="K5182" s="61" t="s">
        <v>1702</v>
      </c>
      <c r="L5182" s="167" t="str">
        <f t="shared" si="401"/>
        <v xml:space="preserve">     Unchanged</v>
      </c>
      <c r="M5182" s="168" t="str">
        <f t="shared" si="402"/>
        <v>PI.IC.IT.282801.01</v>
      </c>
      <c r="N5182" s="168"/>
      <c r="O5182" s="168" t="str">
        <f t="shared" si="403"/>
        <v>PH.IC.IT.282801.01</v>
      </c>
      <c r="Q5182" s="168" t="str">
        <f t="shared" si="404"/>
        <v>CL.IC.IT.282801.01</v>
      </c>
    </row>
    <row r="5183" spans="1:25" s="167" customFormat="1" ht="15">
      <c r="A5183" s="167" t="s">
        <v>9344</v>
      </c>
      <c r="C5183" s="61" t="s">
        <v>9144</v>
      </c>
      <c r="E5183" s="61" t="s">
        <v>745</v>
      </c>
      <c r="F5183" s="167" t="s">
        <v>416</v>
      </c>
      <c r="G5183" s="167" t="s">
        <v>9668</v>
      </c>
      <c r="H5183" s="62" t="s">
        <v>12030</v>
      </c>
      <c r="I5183" s="167" t="s">
        <v>11752</v>
      </c>
      <c r="J5183" s="63" t="str">
        <f t="shared" si="400"/>
        <v>IC.IT.282802</v>
      </c>
      <c r="K5183" s="61" t="s">
        <v>1702</v>
      </c>
      <c r="L5183" s="167" t="str">
        <f t="shared" si="401"/>
        <v xml:space="preserve">      Decreasing</v>
      </c>
      <c r="M5183" s="168" t="str">
        <f t="shared" si="402"/>
        <v>PI.IC.IT.282802.01</v>
      </c>
      <c r="N5183" s="168"/>
      <c r="O5183" s="168" t="str">
        <f t="shared" si="403"/>
        <v>PH.IC.IT.282802.01</v>
      </c>
      <c r="Q5183" s="168" t="str">
        <f t="shared" si="404"/>
        <v>CL.IC.IT.282802.01</v>
      </c>
    </row>
    <row r="5184" spans="1:25" s="167" customFormat="1" ht="15">
      <c r="A5184" s="167" t="s">
        <v>9344</v>
      </c>
      <c r="C5184" s="61" t="s">
        <v>9144</v>
      </c>
      <c r="E5184" s="61" t="s">
        <v>745</v>
      </c>
      <c r="F5184" s="167" t="s">
        <v>416</v>
      </c>
      <c r="G5184" s="167" t="s">
        <v>9388</v>
      </c>
      <c r="H5184" s="62" t="s">
        <v>12032</v>
      </c>
      <c r="I5184" s="167" t="s">
        <v>11583</v>
      </c>
      <c r="J5184" s="63" t="str">
        <f t="shared" si="400"/>
        <v>IC.IT.282803</v>
      </c>
      <c r="K5184" s="61" t="s">
        <v>1702</v>
      </c>
      <c r="L5184" s="167" t="str">
        <f t="shared" si="401"/>
        <v xml:space="preserve">      Increasing</v>
      </c>
      <c r="M5184" s="168" t="str">
        <f t="shared" si="402"/>
        <v>PI.IC.IT.282803.01</v>
      </c>
      <c r="N5184" s="168"/>
      <c r="O5184" s="168" t="str">
        <f t="shared" si="403"/>
        <v>PH.IC.IT.282803.01</v>
      </c>
      <c r="Q5184" s="168" t="str">
        <f t="shared" si="404"/>
        <v>CL.IC.IT.282803.01</v>
      </c>
    </row>
    <row r="5185" spans="1:17" s="167" customFormat="1" ht="15">
      <c r="A5185" s="167" t="s">
        <v>9344</v>
      </c>
      <c r="C5185" s="61" t="s">
        <v>9144</v>
      </c>
      <c r="D5185" s="167" t="s">
        <v>8396</v>
      </c>
      <c r="E5185" s="61" t="s">
        <v>7532</v>
      </c>
      <c r="F5185" s="167" t="s">
        <v>416</v>
      </c>
      <c r="G5185" s="167" t="s">
        <v>8246</v>
      </c>
      <c r="H5185" s="62" t="s">
        <v>11848</v>
      </c>
      <c r="I5185" s="167" t="s">
        <v>11474</v>
      </c>
      <c r="J5185" s="63" t="str">
        <f t="shared" si="400"/>
        <v>IC.IT.282901</v>
      </c>
      <c r="K5185" s="61" t="s">
        <v>1702</v>
      </c>
      <c r="L5185" s="167" t="str">
        <f t="shared" si="401"/>
        <v xml:space="preserve">      Consistent with Body Temperature</v>
      </c>
      <c r="M5185" s="168" t="str">
        <f t="shared" si="402"/>
        <v>PI.IC.IT.282901.01</v>
      </c>
      <c r="N5185" s="168"/>
      <c r="O5185" s="168" t="str">
        <f t="shared" si="403"/>
        <v>PH.IC.IT.282901.01</v>
      </c>
      <c r="Q5185" s="168" t="str">
        <f t="shared" si="404"/>
        <v>CL.IC.IT.282901.01</v>
      </c>
    </row>
    <row r="5186" spans="1:17" s="167" customFormat="1" ht="15">
      <c r="A5186" s="167" t="s">
        <v>9344</v>
      </c>
      <c r="C5186" s="61" t="s">
        <v>9144</v>
      </c>
      <c r="E5186" s="61" t="s">
        <v>7532</v>
      </c>
      <c r="F5186" s="167" t="s">
        <v>416</v>
      </c>
      <c r="G5186" s="167" t="s">
        <v>8529</v>
      </c>
      <c r="H5186" s="62" t="s">
        <v>12030</v>
      </c>
      <c r="I5186" s="167" t="s">
        <v>11504</v>
      </c>
      <c r="J5186" s="63" t="str">
        <f t="shared" ref="J5186:J5234" si="405">CONCATENATE("IC.IT.",C5186,E5186,H5186)</f>
        <v>IC.IT.282902</v>
      </c>
      <c r="K5186" s="61" t="s">
        <v>1702</v>
      </c>
      <c r="L5186" s="167" t="str">
        <f t="shared" ref="L5186:L5234" si="406">G5186</f>
        <v xml:space="preserve">      Warmer than Body Temperature</v>
      </c>
      <c r="M5186" s="168" t="str">
        <f t="shared" ref="M5186:M5234" si="407">CONCATENATE("PI.",J5186,".",K5186)</f>
        <v>PI.IC.IT.282902.01</v>
      </c>
      <c r="N5186" s="168"/>
      <c r="O5186" s="168" t="str">
        <f t="shared" ref="O5186:O5234" si="408">CONCATENATE("PH.",J5186,".",K5186)</f>
        <v>PH.IC.IT.282902.01</v>
      </c>
      <c r="Q5186" s="168" t="str">
        <f t="shared" ref="Q5186:Q5234" si="409">CONCATENATE("CL.",J5186,".",K5186)</f>
        <v>CL.IC.IT.282902.01</v>
      </c>
    </row>
    <row r="5187" spans="1:17" s="167" customFormat="1" ht="15">
      <c r="A5187" s="167" t="s">
        <v>9344</v>
      </c>
      <c r="C5187" s="61" t="s">
        <v>9144</v>
      </c>
      <c r="E5187" s="61" t="s">
        <v>7532</v>
      </c>
      <c r="F5187" s="167" t="s">
        <v>416</v>
      </c>
      <c r="G5187" s="167" t="s">
        <v>8397</v>
      </c>
      <c r="H5187" s="62" t="s">
        <v>12032</v>
      </c>
      <c r="I5187" s="167" t="s">
        <v>11506</v>
      </c>
      <c r="J5187" s="63" t="str">
        <f t="shared" si="405"/>
        <v>IC.IT.282903</v>
      </c>
      <c r="K5187" s="61" t="s">
        <v>1702</v>
      </c>
      <c r="L5187" s="167" t="str">
        <f t="shared" si="406"/>
        <v xml:space="preserve">      Warmer than Opposite Body Part</v>
      </c>
      <c r="M5187" s="168" t="str">
        <f t="shared" si="407"/>
        <v>PI.IC.IT.282903.01</v>
      </c>
      <c r="N5187" s="168"/>
      <c r="O5187" s="168" t="str">
        <f t="shared" si="408"/>
        <v>PH.IC.IT.282903.01</v>
      </c>
      <c r="Q5187" s="168" t="str">
        <f t="shared" si="409"/>
        <v>CL.IC.IT.282903.01</v>
      </c>
    </row>
    <row r="5188" spans="1:17" s="167" customFormat="1" ht="15">
      <c r="A5188" s="167" t="s">
        <v>9344</v>
      </c>
      <c r="C5188" s="61" t="s">
        <v>9144</v>
      </c>
      <c r="E5188" s="61" t="s">
        <v>7532</v>
      </c>
      <c r="F5188" s="167" t="s">
        <v>416</v>
      </c>
      <c r="G5188" s="167" t="s">
        <v>8646</v>
      </c>
      <c r="H5188" s="62" t="s">
        <v>12028</v>
      </c>
      <c r="I5188" s="167" t="s">
        <v>11508</v>
      </c>
      <c r="J5188" s="63" t="str">
        <f t="shared" si="405"/>
        <v>IC.IT.282904</v>
      </c>
      <c r="K5188" s="61" t="s">
        <v>1702</v>
      </c>
      <c r="L5188" s="167" t="str">
        <f t="shared" si="406"/>
        <v xml:space="preserve">      Cooler than Body Temperature</v>
      </c>
      <c r="M5188" s="168" t="str">
        <f t="shared" si="407"/>
        <v>PI.IC.IT.282904.01</v>
      </c>
      <c r="N5188" s="168"/>
      <c r="O5188" s="168" t="str">
        <f t="shared" si="408"/>
        <v>PH.IC.IT.282904.01</v>
      </c>
      <c r="Q5188" s="168" t="str">
        <f t="shared" si="409"/>
        <v>CL.IC.IT.282904.01</v>
      </c>
    </row>
    <row r="5189" spans="1:17" s="167" customFormat="1" ht="15">
      <c r="A5189" s="167" t="s">
        <v>9344</v>
      </c>
      <c r="C5189" s="61" t="s">
        <v>9144</v>
      </c>
      <c r="E5189" s="61" t="s">
        <v>7532</v>
      </c>
      <c r="F5189" s="167" t="s">
        <v>416</v>
      </c>
      <c r="G5189" s="167" t="s">
        <v>8647</v>
      </c>
      <c r="H5189" s="62" t="s">
        <v>12210</v>
      </c>
      <c r="I5189" s="167" t="s">
        <v>11510</v>
      </c>
      <c r="J5189" s="63" t="str">
        <f t="shared" si="405"/>
        <v>IC.IT.282905</v>
      </c>
      <c r="K5189" s="61" t="s">
        <v>1702</v>
      </c>
      <c r="L5189" s="167" t="str">
        <f t="shared" si="406"/>
        <v xml:space="preserve">      Cooler than Opposite Body Part</v>
      </c>
      <c r="M5189" s="168" t="str">
        <f t="shared" si="407"/>
        <v>PI.IC.IT.282905.01</v>
      </c>
      <c r="N5189" s="168"/>
      <c r="O5189" s="168" t="str">
        <f t="shared" si="408"/>
        <v>PH.IC.IT.282905.01</v>
      </c>
      <c r="Q5189" s="168" t="str">
        <f t="shared" si="409"/>
        <v>CL.IC.IT.282905.01</v>
      </c>
    </row>
    <row r="5190" spans="1:17" s="167" customFormat="1" ht="15">
      <c r="A5190" s="167" t="s">
        <v>9344</v>
      </c>
      <c r="C5190" s="61" t="s">
        <v>9144</v>
      </c>
      <c r="D5190" s="167" t="s">
        <v>8285</v>
      </c>
      <c r="E5190" s="61" t="s">
        <v>7537</v>
      </c>
      <c r="F5190" s="167" t="s">
        <v>417</v>
      </c>
      <c r="G5190" s="167" t="s">
        <v>13467</v>
      </c>
      <c r="H5190" s="62" t="s">
        <v>11848</v>
      </c>
      <c r="I5190" s="167" t="s">
        <v>8649</v>
      </c>
      <c r="J5190" s="63" t="str">
        <f t="shared" si="405"/>
        <v>IC.IT.283001</v>
      </c>
      <c r="K5190" s="61" t="s">
        <v>1702</v>
      </c>
      <c r="L5190" s="167" t="str">
        <f t="shared" si="406"/>
        <v xml:space="preserve">      Pressure Ulcer:  </v>
      </c>
      <c r="M5190" s="168" t="str">
        <f t="shared" si="407"/>
        <v>PI.IC.IT.283001.01</v>
      </c>
      <c r="N5190" s="168"/>
      <c r="O5190" s="168" t="str">
        <f t="shared" si="408"/>
        <v>PH.IC.IT.283001.01</v>
      </c>
      <c r="Q5190" s="168" t="str">
        <f t="shared" si="409"/>
        <v>CL.IC.IT.283001.01</v>
      </c>
    </row>
    <row r="5191" spans="1:17" s="167" customFormat="1" ht="15">
      <c r="A5191" s="167" t="s">
        <v>9344</v>
      </c>
      <c r="C5191" s="61" t="s">
        <v>9144</v>
      </c>
      <c r="E5191" s="61" t="s">
        <v>7537</v>
      </c>
      <c r="F5191" s="167" t="s">
        <v>417</v>
      </c>
      <c r="G5191" s="167" t="s">
        <v>8650</v>
      </c>
      <c r="H5191" s="62" t="s">
        <v>12030</v>
      </c>
      <c r="I5191" s="167" t="s">
        <v>9999</v>
      </c>
      <c r="J5191" s="63" t="str">
        <f t="shared" si="405"/>
        <v>IC.IT.283002</v>
      </c>
      <c r="K5191" s="61" t="s">
        <v>1702</v>
      </c>
      <c r="L5191" s="167" t="str">
        <f t="shared" si="406"/>
        <v xml:space="preserve">      Vascular Lesion Venous:  specify thickness</v>
      </c>
      <c r="M5191" s="168" t="str">
        <f t="shared" si="407"/>
        <v>PI.IC.IT.283002.01</v>
      </c>
      <c r="N5191" s="168"/>
      <c r="O5191" s="168" t="str">
        <f t="shared" si="408"/>
        <v>PH.IC.IT.283002.01</v>
      </c>
      <c r="Q5191" s="168" t="str">
        <f t="shared" si="409"/>
        <v>CL.IC.IT.283002.01</v>
      </c>
    </row>
    <row r="5192" spans="1:17" s="167" customFormat="1" ht="15">
      <c r="A5192" s="167" t="s">
        <v>9344</v>
      </c>
      <c r="C5192" s="61" t="s">
        <v>9144</v>
      </c>
      <c r="E5192" s="61" t="s">
        <v>7537</v>
      </c>
      <c r="F5192" s="167" t="s">
        <v>417</v>
      </c>
      <c r="G5192" s="167" t="s">
        <v>8542</v>
      </c>
      <c r="H5192" s="62" t="s">
        <v>12032</v>
      </c>
      <c r="I5192" s="167" t="s">
        <v>8543</v>
      </c>
      <c r="J5192" s="63" t="str">
        <f t="shared" si="405"/>
        <v>IC.IT.283003</v>
      </c>
      <c r="K5192" s="61" t="s">
        <v>1702</v>
      </c>
      <c r="L5192" s="167" t="str">
        <f t="shared" si="406"/>
        <v xml:space="preserve">      Vascular Lesion Arterial:  specify thickness</v>
      </c>
      <c r="M5192" s="168" t="str">
        <f t="shared" si="407"/>
        <v>PI.IC.IT.283003.01</v>
      </c>
      <c r="N5192" s="168"/>
      <c r="O5192" s="168" t="str">
        <f t="shared" si="408"/>
        <v>PH.IC.IT.283003.01</v>
      </c>
      <c r="Q5192" s="168" t="str">
        <f t="shared" si="409"/>
        <v>CL.IC.IT.283003.01</v>
      </c>
    </row>
    <row r="5193" spans="1:17" s="167" customFormat="1" ht="15">
      <c r="A5193" s="167" t="s">
        <v>9344</v>
      </c>
      <c r="C5193" s="61" t="s">
        <v>9144</v>
      </c>
      <c r="E5193" s="61" t="s">
        <v>7537</v>
      </c>
      <c r="F5193" s="167" t="s">
        <v>417</v>
      </c>
      <c r="G5193" s="167" t="s">
        <v>8544</v>
      </c>
      <c r="H5193" s="62" t="s">
        <v>12028</v>
      </c>
      <c r="I5193" s="167" t="s">
        <v>8545</v>
      </c>
      <c r="J5193" s="63" t="str">
        <f t="shared" si="405"/>
        <v>IC.IT.283004</v>
      </c>
      <c r="K5193" s="61" t="s">
        <v>1702</v>
      </c>
      <c r="L5193" s="167" t="str">
        <f t="shared" si="406"/>
        <v xml:space="preserve">      Diabetic Skin Ulcer:  specify thickness</v>
      </c>
      <c r="M5193" s="168" t="str">
        <f t="shared" si="407"/>
        <v>PI.IC.IT.283004.01</v>
      </c>
      <c r="N5193" s="168"/>
      <c r="O5193" s="168" t="str">
        <f t="shared" si="408"/>
        <v>PH.IC.IT.283004.01</v>
      </c>
      <c r="Q5193" s="168" t="str">
        <f t="shared" si="409"/>
        <v>CL.IC.IT.283004.01</v>
      </c>
    </row>
    <row r="5194" spans="1:17" s="167" customFormat="1" ht="15">
      <c r="A5194" s="167" t="s">
        <v>9344</v>
      </c>
      <c r="C5194" s="61" t="s">
        <v>9144</v>
      </c>
      <c r="E5194" s="61" t="s">
        <v>7537</v>
      </c>
      <c r="F5194" s="167" t="s">
        <v>417</v>
      </c>
      <c r="G5194" s="167" t="s">
        <v>8546</v>
      </c>
      <c r="H5194" s="62" t="s">
        <v>12210</v>
      </c>
      <c r="I5194" s="167" t="s">
        <v>8411</v>
      </c>
      <c r="J5194" s="63" t="str">
        <f t="shared" si="405"/>
        <v>IC.IT.283005</v>
      </c>
      <c r="K5194" s="61" t="s">
        <v>12175</v>
      </c>
      <c r="L5194" s="167" t="str">
        <f t="shared" si="406"/>
        <v xml:space="preserve">      Surgical Wound (non-healing)</v>
      </c>
      <c r="M5194" s="168" t="str">
        <f t="shared" si="407"/>
        <v>PI.IC.IT.283005.01</v>
      </c>
      <c r="N5194" s="168"/>
      <c r="O5194" s="168" t="str">
        <f t="shared" si="408"/>
        <v>PH.IC.IT.283005.01</v>
      </c>
      <c r="Q5194" s="168" t="str">
        <f t="shared" si="409"/>
        <v>CL.IC.IT.283005.01</v>
      </c>
    </row>
    <row r="5195" spans="1:17" s="167" customFormat="1" ht="15">
      <c r="A5195" s="167" t="s">
        <v>9344</v>
      </c>
      <c r="C5195" s="61" t="s">
        <v>9144</v>
      </c>
      <c r="E5195" s="61" t="s">
        <v>7537</v>
      </c>
      <c r="F5195" s="167" t="s">
        <v>417</v>
      </c>
      <c r="G5195" s="167" t="s">
        <v>8549</v>
      </c>
      <c r="H5195" s="62" t="s">
        <v>12212</v>
      </c>
      <c r="I5195" s="167" t="s">
        <v>8554</v>
      </c>
      <c r="J5195" s="63" t="str">
        <f t="shared" si="405"/>
        <v>IC.IT.283006</v>
      </c>
      <c r="K5195" s="61" t="s">
        <v>12175</v>
      </c>
      <c r="L5195" s="167" t="str">
        <f t="shared" si="406"/>
        <v xml:space="preserve">      Skin tear</v>
      </c>
      <c r="M5195" s="168" t="str">
        <f t="shared" si="407"/>
        <v>PI.IC.IT.283006.01</v>
      </c>
      <c r="N5195" s="168"/>
      <c r="O5195" s="168" t="str">
        <f t="shared" si="408"/>
        <v>PH.IC.IT.283006.01</v>
      </c>
      <c r="Q5195" s="168" t="str">
        <f t="shared" si="409"/>
        <v>CL.IC.IT.283006.01</v>
      </c>
    </row>
    <row r="5196" spans="1:17" s="167" customFormat="1" ht="15">
      <c r="A5196" s="167" t="s">
        <v>9344</v>
      </c>
      <c r="C5196" s="61" t="s">
        <v>9144</v>
      </c>
      <c r="E5196" s="61" t="s">
        <v>7537</v>
      </c>
      <c r="F5196" s="167" t="s">
        <v>417</v>
      </c>
      <c r="G5196" s="167" t="s">
        <v>8555</v>
      </c>
      <c r="H5196" s="62" t="s">
        <v>12225</v>
      </c>
      <c r="I5196" s="167" t="s">
        <v>8932</v>
      </c>
      <c r="J5196" s="63" t="str">
        <f t="shared" si="405"/>
        <v>IC.IT.283007</v>
      </c>
      <c r="K5196" s="61" t="s">
        <v>12175</v>
      </c>
      <c r="L5196" s="167" t="str">
        <f t="shared" si="406"/>
        <v xml:space="preserve">      Abrasion</v>
      </c>
      <c r="M5196" s="168" t="str">
        <f t="shared" si="407"/>
        <v>PI.IC.IT.283007.01</v>
      </c>
      <c r="N5196" s="168"/>
      <c r="O5196" s="168" t="str">
        <f t="shared" si="408"/>
        <v>PH.IC.IT.283007.01</v>
      </c>
      <c r="Q5196" s="168" t="str">
        <f t="shared" si="409"/>
        <v>CL.IC.IT.283007.01</v>
      </c>
    </row>
    <row r="5197" spans="1:17" s="167" customFormat="1" ht="15">
      <c r="A5197" s="167" t="s">
        <v>9344</v>
      </c>
      <c r="C5197" s="61" t="s">
        <v>9144</v>
      </c>
      <c r="E5197" s="61" t="s">
        <v>7537</v>
      </c>
      <c r="F5197" s="167" t="s">
        <v>417</v>
      </c>
      <c r="G5197" s="167" t="s">
        <v>8936</v>
      </c>
      <c r="H5197" s="62" t="s">
        <v>11638</v>
      </c>
      <c r="I5197" s="167" t="s">
        <v>8933</v>
      </c>
      <c r="J5197" s="63" t="str">
        <f t="shared" si="405"/>
        <v>IC.IT.283008</v>
      </c>
      <c r="K5197" s="61" t="s">
        <v>12175</v>
      </c>
      <c r="L5197" s="167" t="str">
        <f t="shared" si="406"/>
        <v xml:space="preserve">      Blister (not over bony prominence)</v>
      </c>
      <c r="M5197" s="168" t="str">
        <f t="shared" si="407"/>
        <v>PI.IC.IT.283008.01</v>
      </c>
      <c r="N5197" s="168"/>
      <c r="O5197" s="168" t="str">
        <f t="shared" si="408"/>
        <v>PH.IC.IT.283008.01</v>
      </c>
      <c r="Q5197" s="168" t="str">
        <f t="shared" si="409"/>
        <v>CL.IC.IT.283008.01</v>
      </c>
    </row>
    <row r="5198" spans="1:17" s="167" customFormat="1" ht="15">
      <c r="A5198" s="167" t="s">
        <v>9344</v>
      </c>
      <c r="C5198" s="61" t="s">
        <v>9144</v>
      </c>
      <c r="E5198" s="61" t="s">
        <v>7537</v>
      </c>
      <c r="F5198" s="167" t="s">
        <v>417</v>
      </c>
      <c r="G5198" s="167" t="s">
        <v>8937</v>
      </c>
      <c r="H5198" s="62" t="s">
        <v>11639</v>
      </c>
      <c r="I5198" s="167" t="s">
        <v>8938</v>
      </c>
      <c r="J5198" s="63" t="str">
        <f t="shared" si="405"/>
        <v>IC.IT.283009</v>
      </c>
      <c r="K5198" s="61" t="s">
        <v>12175</v>
      </c>
      <c r="L5198" s="167" t="str">
        <f t="shared" si="406"/>
        <v xml:space="preserve">      Cellulitus</v>
      </c>
      <c r="M5198" s="168" t="str">
        <f t="shared" si="407"/>
        <v>PI.IC.IT.283009.01</v>
      </c>
      <c r="N5198" s="168"/>
      <c r="O5198" s="168" t="str">
        <f t="shared" si="408"/>
        <v>PH.IC.IT.283009.01</v>
      </c>
      <c r="Q5198" s="168" t="str">
        <f t="shared" si="409"/>
        <v>CL.IC.IT.283009.01</v>
      </c>
    </row>
    <row r="5199" spans="1:17" s="167" customFormat="1" ht="15">
      <c r="A5199" s="167" t="s">
        <v>9344</v>
      </c>
      <c r="C5199" s="61" t="s">
        <v>9144</v>
      </c>
      <c r="E5199" s="61" t="s">
        <v>7537</v>
      </c>
      <c r="F5199" s="167" t="s">
        <v>417</v>
      </c>
      <c r="G5199" s="167" t="s">
        <v>8939</v>
      </c>
      <c r="H5199" s="62" t="s">
        <v>11829</v>
      </c>
      <c r="I5199" s="167" t="s">
        <v>10320</v>
      </c>
      <c r="J5199" s="63" t="str">
        <f t="shared" si="405"/>
        <v>IC.IT.283010</v>
      </c>
      <c r="K5199" s="61" t="s">
        <v>12175</v>
      </c>
      <c r="L5199" s="167" t="str">
        <f t="shared" si="406"/>
        <v xml:space="preserve">      Rash</v>
      </c>
      <c r="M5199" s="168" t="str">
        <f t="shared" si="407"/>
        <v>PI.IC.IT.283010.01</v>
      </c>
      <c r="N5199" s="168"/>
      <c r="O5199" s="168" t="str">
        <f t="shared" si="408"/>
        <v>PH.IC.IT.283010.01</v>
      </c>
      <c r="Q5199" s="168" t="str">
        <f t="shared" si="409"/>
        <v>CL.IC.IT.283010.01</v>
      </c>
    </row>
    <row r="5200" spans="1:17" s="167" customFormat="1" ht="15">
      <c r="A5200" s="167" t="s">
        <v>9344</v>
      </c>
      <c r="C5200" s="61" t="s">
        <v>9144</v>
      </c>
      <c r="E5200" s="61" t="s">
        <v>7537</v>
      </c>
      <c r="F5200" s="167" t="s">
        <v>417</v>
      </c>
      <c r="G5200" s="167" t="s">
        <v>8940</v>
      </c>
      <c r="H5200" s="62" t="s">
        <v>12099</v>
      </c>
      <c r="I5200" s="167" t="s">
        <v>8695</v>
      </c>
      <c r="J5200" s="63" t="str">
        <f t="shared" si="405"/>
        <v>IC.IT.283011</v>
      </c>
      <c r="K5200" s="61" t="s">
        <v>1702</v>
      </c>
      <c r="L5200" s="167" t="str">
        <f t="shared" si="406"/>
        <v xml:space="preserve">      Tape burn</v>
      </c>
      <c r="M5200" s="168" t="str">
        <f t="shared" si="407"/>
        <v>PI.IC.IT.283011.01</v>
      </c>
      <c r="N5200" s="168"/>
      <c r="O5200" s="168" t="str">
        <f t="shared" si="408"/>
        <v>PH.IC.IT.283011.01</v>
      </c>
      <c r="Q5200" s="168" t="str">
        <f t="shared" si="409"/>
        <v>CL.IC.IT.283011.01</v>
      </c>
    </row>
    <row r="5201" spans="1:19" s="167" customFormat="1" ht="15">
      <c r="A5201" s="167" t="s">
        <v>9344</v>
      </c>
      <c r="C5201" s="61" t="s">
        <v>9144</v>
      </c>
      <c r="E5201" s="61" t="s">
        <v>7537</v>
      </c>
      <c r="F5201" s="167" t="s">
        <v>417</v>
      </c>
      <c r="G5201" s="167" t="s">
        <v>8696</v>
      </c>
      <c r="H5201" s="62" t="s">
        <v>12100</v>
      </c>
      <c r="I5201" s="167" t="s">
        <v>12437</v>
      </c>
      <c r="J5201" s="63" t="str">
        <f t="shared" si="405"/>
        <v>IC.IT.283012</v>
      </c>
      <c r="K5201" s="61" t="s">
        <v>1702</v>
      </c>
      <c r="L5201" s="167" t="str">
        <f t="shared" si="406"/>
        <v xml:space="preserve">      Other:  specify</v>
      </c>
      <c r="M5201" s="168" t="str">
        <f t="shared" si="407"/>
        <v>PI.IC.IT.283012.01</v>
      </c>
      <c r="N5201" s="168"/>
      <c r="O5201" s="168" t="str">
        <f t="shared" si="408"/>
        <v>PH.IC.IT.283012.01</v>
      </c>
      <c r="Q5201" s="168" t="str">
        <f t="shared" si="409"/>
        <v>CL.IC.IT.283012.01</v>
      </c>
    </row>
    <row r="5202" spans="1:19" s="167" customFormat="1" ht="15">
      <c r="A5202" s="10" t="s">
        <v>9344</v>
      </c>
      <c r="B5202" s="10"/>
      <c r="C5202" s="61" t="s">
        <v>9144</v>
      </c>
      <c r="E5202" s="61" t="s">
        <v>7537</v>
      </c>
      <c r="F5202" s="167" t="s">
        <v>417</v>
      </c>
      <c r="G5202" s="10" t="s">
        <v>8707</v>
      </c>
      <c r="H5202" s="62" t="s">
        <v>215</v>
      </c>
      <c r="I5202" s="10" t="s">
        <v>8708</v>
      </c>
      <c r="J5202" s="63" t="str">
        <f t="shared" si="405"/>
        <v>IC.IT.283013</v>
      </c>
      <c r="K5202" s="61" t="s">
        <v>1702</v>
      </c>
      <c r="L5202" s="167" t="str">
        <f t="shared" si="406"/>
        <v xml:space="preserve">   Laceration</v>
      </c>
      <c r="M5202" s="168" t="str">
        <f t="shared" si="407"/>
        <v>PI.IC.IT.283013.01</v>
      </c>
      <c r="N5202" s="168"/>
      <c r="O5202" s="168" t="str">
        <f t="shared" si="408"/>
        <v>PH.IC.IT.283013.01</v>
      </c>
      <c r="Q5202" s="168" t="str">
        <f t="shared" si="409"/>
        <v>CL.IC.IT.283013.01</v>
      </c>
      <c r="R5202" s="167" t="s">
        <v>12465</v>
      </c>
      <c r="S5202" s="167">
        <v>795</v>
      </c>
    </row>
    <row r="5203" spans="1:19" s="167" customFormat="1" ht="15">
      <c r="A5203" s="10" t="s">
        <v>9344</v>
      </c>
      <c r="B5203" s="10"/>
      <c r="C5203" s="61" t="s">
        <v>9144</v>
      </c>
      <c r="E5203" s="61" t="s">
        <v>7537</v>
      </c>
      <c r="F5203" s="167" t="s">
        <v>417</v>
      </c>
      <c r="G5203" s="10" t="s">
        <v>8714</v>
      </c>
      <c r="H5203" s="62" t="s">
        <v>4082</v>
      </c>
      <c r="I5203" s="10" t="s">
        <v>8715</v>
      </c>
      <c r="J5203" s="63" t="str">
        <f t="shared" si="405"/>
        <v>IC.IT.283014</v>
      </c>
      <c r="K5203" s="61" t="s">
        <v>12175</v>
      </c>
      <c r="L5203" s="167" t="str">
        <f t="shared" si="406"/>
        <v xml:space="preserve">  Puncture</v>
      </c>
      <c r="M5203" s="168" t="str">
        <f t="shared" si="407"/>
        <v>PI.IC.IT.283014.01</v>
      </c>
      <c r="N5203" s="168"/>
      <c r="O5203" s="168" t="str">
        <f t="shared" si="408"/>
        <v>PH.IC.IT.283014.01</v>
      </c>
      <c r="Q5203" s="168" t="str">
        <f t="shared" si="409"/>
        <v>CL.IC.IT.283014.01</v>
      </c>
      <c r="R5203" s="167" t="s">
        <v>12465</v>
      </c>
      <c r="S5203" s="167">
        <v>796</v>
      </c>
    </row>
    <row r="5204" spans="1:19" s="167" customFormat="1" ht="15">
      <c r="A5204" s="167" t="s">
        <v>9344</v>
      </c>
      <c r="C5204" s="61" t="s">
        <v>9144</v>
      </c>
      <c r="D5204" s="167" t="s">
        <v>8716</v>
      </c>
      <c r="E5204" s="61" t="s">
        <v>7544</v>
      </c>
      <c r="F5204" s="167" t="s">
        <v>417</v>
      </c>
      <c r="G5204" s="167" t="s">
        <v>8865</v>
      </c>
      <c r="H5204" s="62" t="s">
        <v>11848</v>
      </c>
      <c r="I5204" s="167" t="s">
        <v>8988</v>
      </c>
      <c r="J5204" s="63" t="str">
        <f t="shared" si="405"/>
        <v>IC.IT.283101</v>
      </c>
      <c r="K5204" s="61" t="s">
        <v>12175</v>
      </c>
      <c r="L5204" s="167" t="str">
        <f t="shared" si="406"/>
        <v xml:space="preserve">      Partial-thickness (dermis)</v>
      </c>
      <c r="M5204" s="168" t="str">
        <f t="shared" si="407"/>
        <v>PI.IC.IT.283101.01</v>
      </c>
      <c r="N5204" s="168"/>
      <c r="O5204" s="168" t="str">
        <f t="shared" si="408"/>
        <v>PH.IC.IT.283101.01</v>
      </c>
      <c r="Q5204" s="168" t="str">
        <f t="shared" si="409"/>
        <v>CL.IC.IT.283101.01</v>
      </c>
    </row>
    <row r="5205" spans="1:19" s="167" customFormat="1" ht="15">
      <c r="A5205" s="167" t="s">
        <v>9344</v>
      </c>
      <c r="C5205" s="61" t="s">
        <v>9144</v>
      </c>
      <c r="E5205" s="61" t="s">
        <v>7544</v>
      </c>
      <c r="F5205" s="167" t="s">
        <v>417</v>
      </c>
      <c r="G5205" s="167" t="s">
        <v>13171</v>
      </c>
      <c r="H5205" s="62" t="s">
        <v>12030</v>
      </c>
      <c r="I5205" s="167" t="s">
        <v>8989</v>
      </c>
      <c r="J5205" s="63" t="str">
        <f t="shared" si="405"/>
        <v>IC.IT.283102</v>
      </c>
      <c r="K5205" s="61" t="s">
        <v>1702</v>
      </c>
      <c r="L5205" s="167" t="str">
        <f t="shared" si="406"/>
        <v xml:space="preserve">      Full-thickness (subq and beyond) </v>
      </c>
      <c r="M5205" s="168" t="str">
        <f t="shared" si="407"/>
        <v>PI.IC.IT.283102.01</v>
      </c>
      <c r="N5205" s="168"/>
      <c r="O5205" s="168" t="str">
        <f t="shared" si="408"/>
        <v>PH.IC.IT.283102.01</v>
      </c>
      <c r="Q5205" s="168" t="str">
        <f t="shared" si="409"/>
        <v>CL.IC.IT.283102.01</v>
      </c>
    </row>
    <row r="5206" spans="1:19" s="167" customFormat="1" ht="15">
      <c r="A5206" s="167" t="s">
        <v>9344</v>
      </c>
      <c r="C5206" s="61" t="s">
        <v>9144</v>
      </c>
      <c r="D5206" s="167" t="s">
        <v>8990</v>
      </c>
      <c r="E5206" s="61" t="s">
        <v>7547</v>
      </c>
      <c r="F5206" s="167" t="s">
        <v>418</v>
      </c>
      <c r="G5206" s="167" t="s">
        <v>8866</v>
      </c>
      <c r="H5206" s="62" t="s">
        <v>11848</v>
      </c>
      <c r="I5206" s="167" t="s">
        <v>8867</v>
      </c>
      <c r="J5206" s="63" t="str">
        <f t="shared" si="405"/>
        <v>IC.IT.283201</v>
      </c>
      <c r="K5206" s="61" t="s">
        <v>1702</v>
      </c>
      <c r="L5206" s="167" t="str">
        <f t="shared" si="406"/>
        <v xml:space="preserve">      Length (measure head to toe):  specify cm</v>
      </c>
      <c r="M5206" s="168" t="str">
        <f t="shared" si="407"/>
        <v>PI.IC.IT.283201.01</v>
      </c>
      <c r="N5206" s="168"/>
      <c r="O5206" s="168" t="str">
        <f t="shared" si="408"/>
        <v>PH.IC.IT.283201.01</v>
      </c>
      <c r="Q5206" s="168" t="str">
        <f t="shared" si="409"/>
        <v>CL.IC.IT.283201.01</v>
      </c>
    </row>
    <row r="5207" spans="1:19" s="167" customFormat="1" ht="15">
      <c r="A5207" s="167" t="s">
        <v>9344</v>
      </c>
      <c r="C5207" s="61" t="s">
        <v>9144</v>
      </c>
      <c r="E5207" s="61" t="s">
        <v>7547</v>
      </c>
      <c r="F5207" s="167" t="s">
        <v>418</v>
      </c>
      <c r="G5207" s="167" t="s">
        <v>8868</v>
      </c>
      <c r="H5207" s="62" t="s">
        <v>12030</v>
      </c>
      <c r="I5207" s="167" t="s">
        <v>8730</v>
      </c>
      <c r="J5207" s="63" t="str">
        <f t="shared" si="405"/>
        <v>IC.IT.283202</v>
      </c>
      <c r="K5207" s="61" t="s">
        <v>1702</v>
      </c>
      <c r="L5207" s="167" t="str">
        <f t="shared" si="406"/>
        <v xml:space="preserve">      Width (measure hip to hip):  specify cm</v>
      </c>
      <c r="M5207" s="168" t="str">
        <f t="shared" si="407"/>
        <v>PI.IC.IT.283202.01</v>
      </c>
      <c r="N5207" s="168"/>
      <c r="O5207" s="168" t="str">
        <f t="shared" si="408"/>
        <v>PH.IC.IT.283202.01</v>
      </c>
      <c r="Q5207" s="168" t="str">
        <f t="shared" si="409"/>
        <v>CL.IC.IT.283202.01</v>
      </c>
    </row>
    <row r="5208" spans="1:19" s="167" customFormat="1" ht="15">
      <c r="A5208" s="167" t="s">
        <v>9344</v>
      </c>
      <c r="C5208" s="61" t="s">
        <v>9144</v>
      </c>
      <c r="E5208" s="61" t="s">
        <v>7547</v>
      </c>
      <c r="F5208" s="167" t="s">
        <v>418</v>
      </c>
      <c r="G5208" s="167" t="s">
        <v>8731</v>
      </c>
      <c r="H5208" s="62" t="s">
        <v>12032</v>
      </c>
      <c r="I5208" s="167" t="s">
        <v>8604</v>
      </c>
      <c r="J5208" s="63" t="str">
        <f t="shared" si="405"/>
        <v>IC.IT.283203</v>
      </c>
      <c r="K5208" s="61" t="s">
        <v>1702</v>
      </c>
      <c r="L5208" s="167" t="str">
        <f t="shared" si="406"/>
        <v xml:space="preserve">      Depth (measure deepest part):  specify cm</v>
      </c>
      <c r="M5208" s="168" t="str">
        <f t="shared" si="407"/>
        <v>PI.IC.IT.283203.01</v>
      </c>
      <c r="N5208" s="168"/>
      <c r="O5208" s="168" t="str">
        <f t="shared" si="408"/>
        <v>PH.IC.IT.283203.01</v>
      </c>
      <c r="Q5208" s="168" t="str">
        <f t="shared" si="409"/>
        <v>CL.IC.IT.283203.01</v>
      </c>
    </row>
    <row r="5209" spans="1:19" s="167" customFormat="1" ht="15">
      <c r="A5209" s="167" t="s">
        <v>9344</v>
      </c>
      <c r="C5209" s="61" t="s">
        <v>9144</v>
      </c>
      <c r="E5209" s="61" t="s">
        <v>7547</v>
      </c>
      <c r="F5209" s="167" t="s">
        <v>418</v>
      </c>
      <c r="G5209" s="167" t="s">
        <v>8605</v>
      </c>
      <c r="H5209" s="62" t="s">
        <v>12028</v>
      </c>
      <c r="I5209" s="167" t="s">
        <v>12171</v>
      </c>
      <c r="J5209" s="63" t="str">
        <f t="shared" si="405"/>
        <v>IC.IT.283204</v>
      </c>
      <c r="K5209" s="61" t="s">
        <v>1702</v>
      </c>
      <c r="L5209" s="167" t="str">
        <f t="shared" si="406"/>
        <v xml:space="preserve">      N/A (within 7 days): specify date</v>
      </c>
      <c r="M5209" s="168" t="str">
        <f t="shared" si="407"/>
        <v>PI.IC.IT.283204.01</v>
      </c>
      <c r="N5209" s="168"/>
      <c r="O5209" s="168" t="str">
        <f t="shared" si="408"/>
        <v>PH.IC.IT.283204.01</v>
      </c>
      <c r="Q5209" s="168" t="str">
        <f t="shared" si="409"/>
        <v>CL.IC.IT.283204.01</v>
      </c>
    </row>
    <row r="5210" spans="1:19" s="167" customFormat="1" ht="15">
      <c r="A5210" s="167" t="s">
        <v>9344</v>
      </c>
      <c r="C5210" s="61" t="s">
        <v>9144</v>
      </c>
      <c r="E5210" s="61" t="s">
        <v>7547</v>
      </c>
      <c r="F5210" s="167" t="s">
        <v>418</v>
      </c>
      <c r="G5210" s="167" t="s">
        <v>9664</v>
      </c>
      <c r="H5210" s="62" t="s">
        <v>12210</v>
      </c>
      <c r="I5210" s="167" t="s">
        <v>12207</v>
      </c>
      <c r="J5210" s="63" t="str">
        <f t="shared" si="405"/>
        <v>IC.IT.283205</v>
      </c>
      <c r="K5210" s="61" t="s">
        <v>1702</v>
      </c>
      <c r="L5210" s="167" t="str">
        <f t="shared" si="406"/>
        <v xml:space="preserve">      Unable to assess due to dressing</v>
      </c>
      <c r="M5210" s="168" t="str">
        <f t="shared" si="407"/>
        <v>PI.IC.IT.283205.01</v>
      </c>
      <c r="N5210" s="168"/>
      <c r="O5210" s="168" t="str">
        <f t="shared" si="408"/>
        <v>PH.IC.IT.283205.01</v>
      </c>
      <c r="Q5210" s="168" t="str">
        <f t="shared" si="409"/>
        <v>CL.IC.IT.283205.01</v>
      </c>
    </row>
    <row r="5211" spans="1:19" s="167" customFormat="1" ht="15">
      <c r="A5211" s="167" t="s">
        <v>9344</v>
      </c>
      <c r="C5211" s="61" t="s">
        <v>9144</v>
      </c>
      <c r="E5211" s="61" t="s">
        <v>7547</v>
      </c>
      <c r="F5211" s="167" t="s">
        <v>418</v>
      </c>
      <c r="G5211" s="167" t="s">
        <v>9665</v>
      </c>
      <c r="H5211" s="62" t="s">
        <v>12212</v>
      </c>
      <c r="I5211" s="167" t="s">
        <v>12437</v>
      </c>
      <c r="J5211" s="63" t="str">
        <f t="shared" si="405"/>
        <v>IC.IT.283206</v>
      </c>
      <c r="K5211" s="61" t="s">
        <v>1702</v>
      </c>
      <c r="L5211" s="167" t="str">
        <f t="shared" si="406"/>
        <v xml:space="preserve">      Other: specify</v>
      </c>
      <c r="M5211" s="168" t="str">
        <f t="shared" si="407"/>
        <v>PI.IC.IT.283206.01</v>
      </c>
      <c r="N5211" s="168"/>
      <c r="O5211" s="168" t="str">
        <f t="shared" si="408"/>
        <v>PH.IC.IT.283206.01</v>
      </c>
      <c r="Q5211" s="168" t="str">
        <f t="shared" si="409"/>
        <v>CL.IC.IT.283206.01</v>
      </c>
    </row>
    <row r="5212" spans="1:19" s="167" customFormat="1" ht="15">
      <c r="A5212" s="167" t="s">
        <v>9344</v>
      </c>
      <c r="C5212" s="61" t="s">
        <v>9144</v>
      </c>
      <c r="D5212" s="167" t="s">
        <v>491</v>
      </c>
      <c r="E5212" s="61" t="s">
        <v>913</v>
      </c>
      <c r="F5212" s="167" t="s">
        <v>418</v>
      </c>
      <c r="G5212" s="167" t="s">
        <v>8606</v>
      </c>
      <c r="H5212" s="62" t="s">
        <v>11848</v>
      </c>
      <c r="I5212" s="167" t="s">
        <v>8733</v>
      </c>
      <c r="J5212" s="63" t="str">
        <f t="shared" si="405"/>
        <v>IC.IT.283301</v>
      </c>
      <c r="K5212" s="61" t="s">
        <v>1702</v>
      </c>
      <c r="L5212" s="167" t="str">
        <f t="shared" si="406"/>
        <v xml:space="preserve">      Epithelialization (shades of pink): specify %</v>
      </c>
      <c r="M5212" s="168" t="str">
        <f t="shared" si="407"/>
        <v>PI.IC.IT.283301.01</v>
      </c>
      <c r="N5212" s="168"/>
      <c r="O5212" s="168" t="str">
        <f t="shared" si="408"/>
        <v>PH.IC.IT.283301.01</v>
      </c>
      <c r="Q5212" s="168" t="str">
        <f t="shared" si="409"/>
        <v>CL.IC.IT.283301.01</v>
      </c>
    </row>
    <row r="5213" spans="1:19" s="167" customFormat="1" ht="15">
      <c r="A5213" s="167" t="s">
        <v>9344</v>
      </c>
      <c r="C5213" s="61" t="s">
        <v>9144</v>
      </c>
      <c r="E5213" s="61" t="s">
        <v>913</v>
      </c>
      <c r="F5213" s="167" t="s">
        <v>418</v>
      </c>
      <c r="G5213" s="167" t="s">
        <v>8734</v>
      </c>
      <c r="H5213" s="62" t="s">
        <v>12030</v>
      </c>
      <c r="I5213" s="167" t="s">
        <v>8735</v>
      </c>
      <c r="J5213" s="63" t="str">
        <f t="shared" si="405"/>
        <v>IC.IT.283302</v>
      </c>
      <c r="K5213" s="61" t="s">
        <v>1702</v>
      </c>
      <c r="L5213" s="167" t="str">
        <f t="shared" si="406"/>
        <v xml:space="preserve">      Granulation (beefy red):  specify %</v>
      </c>
      <c r="M5213" s="168" t="str">
        <f t="shared" si="407"/>
        <v>PI.IC.IT.283302.01</v>
      </c>
      <c r="N5213" s="168"/>
      <c r="O5213" s="168" t="str">
        <f t="shared" si="408"/>
        <v>PH.IC.IT.283302.01</v>
      </c>
      <c r="Q5213" s="168" t="str">
        <f t="shared" si="409"/>
        <v>CL.IC.IT.283302.01</v>
      </c>
    </row>
    <row r="5214" spans="1:19" s="167" customFormat="1" ht="15">
      <c r="A5214" s="167" t="s">
        <v>9344</v>
      </c>
      <c r="C5214" s="61" t="s">
        <v>9144</v>
      </c>
      <c r="E5214" s="61" t="s">
        <v>913</v>
      </c>
      <c r="F5214" s="167" t="s">
        <v>418</v>
      </c>
      <c r="G5214" s="167" t="s">
        <v>8612</v>
      </c>
      <c r="H5214" s="62" t="s">
        <v>12032</v>
      </c>
      <c r="I5214" s="167" t="s">
        <v>9607</v>
      </c>
      <c r="J5214" s="63" t="str">
        <f t="shared" si="405"/>
        <v>IC.IT.283303</v>
      </c>
      <c r="K5214" s="61" t="s">
        <v>1702</v>
      </c>
      <c r="L5214" s="167" t="str">
        <f t="shared" si="406"/>
        <v xml:space="preserve">      Slough (yellow fibrinous):  specify %</v>
      </c>
      <c r="M5214" s="168" t="str">
        <f t="shared" si="407"/>
        <v>PI.IC.IT.283303.01</v>
      </c>
      <c r="N5214" s="168"/>
      <c r="O5214" s="168" t="str">
        <f t="shared" si="408"/>
        <v>PH.IC.IT.283303.01</v>
      </c>
      <c r="Q5214" s="168" t="str">
        <f t="shared" si="409"/>
        <v>CL.IC.IT.283303.01</v>
      </c>
    </row>
    <row r="5215" spans="1:19" s="167" customFormat="1" ht="15">
      <c r="A5215" s="167" t="s">
        <v>9344</v>
      </c>
      <c r="C5215" s="61" t="s">
        <v>9144</v>
      </c>
      <c r="E5215" s="61" t="s">
        <v>913</v>
      </c>
      <c r="F5215" s="167" t="s">
        <v>418</v>
      </c>
      <c r="G5215" s="167" t="s">
        <v>8858</v>
      </c>
      <c r="H5215" s="62" t="s">
        <v>12028</v>
      </c>
      <c r="I5215" s="167" t="s">
        <v>8859</v>
      </c>
      <c r="J5215" s="63" t="str">
        <f t="shared" si="405"/>
        <v>IC.IT.283304</v>
      </c>
      <c r="K5215" s="61" t="s">
        <v>1702</v>
      </c>
      <c r="L5215" s="167" t="str">
        <f t="shared" si="406"/>
        <v xml:space="preserve">      Eschar (thick leathery black/brown):  specify %</v>
      </c>
      <c r="M5215" s="168" t="str">
        <f t="shared" si="407"/>
        <v>PI.IC.IT.283304.01</v>
      </c>
      <c r="N5215" s="168"/>
      <c r="O5215" s="168" t="str">
        <f t="shared" si="408"/>
        <v>PH.IC.IT.283304.01</v>
      </c>
      <c r="Q5215" s="168" t="str">
        <f t="shared" si="409"/>
        <v>CL.IC.IT.283304.01</v>
      </c>
    </row>
    <row r="5216" spans="1:19" s="167" customFormat="1" ht="15">
      <c r="A5216" s="167" t="s">
        <v>9344</v>
      </c>
      <c r="C5216" s="61" t="s">
        <v>9144</v>
      </c>
      <c r="E5216" s="61" t="s">
        <v>913</v>
      </c>
      <c r="F5216" s="167" t="s">
        <v>418</v>
      </c>
      <c r="G5216" s="167" t="s">
        <v>8587</v>
      </c>
      <c r="H5216" s="62" t="s">
        <v>212</v>
      </c>
      <c r="I5216" s="167" t="s">
        <v>8588</v>
      </c>
      <c r="J5216" s="63" t="str">
        <f t="shared" si="405"/>
        <v>IC.IT.283305</v>
      </c>
      <c r="K5216" s="61" t="s">
        <v>1702</v>
      </c>
      <c r="L5216" s="167" t="str">
        <f t="shared" si="406"/>
        <v xml:space="preserve">      Foreign bodies:  specify</v>
      </c>
      <c r="M5216" s="168" t="str">
        <f t="shared" si="407"/>
        <v>PI.IC.IT.283305.01</v>
      </c>
      <c r="N5216" s="168"/>
      <c r="O5216" s="168" t="str">
        <f t="shared" si="408"/>
        <v>PH.IC.IT.283305.01</v>
      </c>
      <c r="Q5216" s="168" t="str">
        <f t="shared" si="409"/>
        <v>CL.IC.IT.283305.01</v>
      </c>
    </row>
    <row r="5217" spans="1:17" s="167" customFormat="1" ht="15">
      <c r="A5217" s="167" t="s">
        <v>9344</v>
      </c>
      <c r="C5217" s="61" t="s">
        <v>9144</v>
      </c>
      <c r="E5217" s="61" t="s">
        <v>8320</v>
      </c>
      <c r="F5217" s="167" t="s">
        <v>418</v>
      </c>
      <c r="G5217" s="167" t="s">
        <v>8599</v>
      </c>
      <c r="H5217" s="62" t="s">
        <v>11848</v>
      </c>
      <c r="I5217" s="167" t="s">
        <v>11867</v>
      </c>
      <c r="J5217" s="63" t="str">
        <f t="shared" si="405"/>
        <v>IC.IT.283401</v>
      </c>
      <c r="K5217" s="61" t="s">
        <v>1702</v>
      </c>
      <c r="L5217" s="167" t="str">
        <f t="shared" si="406"/>
        <v>Tunneling: enter clock position</v>
      </c>
      <c r="M5217" s="168" t="str">
        <f t="shared" si="407"/>
        <v>PI.IC.IT.283401.01</v>
      </c>
      <c r="N5217" s="168"/>
      <c r="O5217" s="168" t="str">
        <f t="shared" si="408"/>
        <v>PH.IC.IT.283401.01</v>
      </c>
      <c r="Q5217" s="168" t="str">
        <f t="shared" si="409"/>
        <v>CL.IC.IT.283401.01</v>
      </c>
    </row>
    <row r="5218" spans="1:17" s="167" customFormat="1" ht="15">
      <c r="A5218" s="167" t="s">
        <v>9344</v>
      </c>
      <c r="C5218" s="61" t="s">
        <v>9144</v>
      </c>
      <c r="D5218" s="167" t="s">
        <v>8854</v>
      </c>
      <c r="E5218" s="61" t="s">
        <v>8320</v>
      </c>
      <c r="F5218" s="167" t="s">
        <v>418</v>
      </c>
      <c r="G5218" s="167" t="s">
        <v>13172</v>
      </c>
      <c r="H5218" s="62" t="s">
        <v>12030</v>
      </c>
      <c r="I5218" s="167" t="s">
        <v>8321</v>
      </c>
      <c r="J5218" s="63" t="str">
        <f t="shared" si="405"/>
        <v>IC.IT.283402</v>
      </c>
      <c r="K5218" s="61" t="s">
        <v>1702</v>
      </c>
      <c r="L5218" s="167" t="str">
        <f t="shared" si="406"/>
        <v xml:space="preserve">      Indistinct, attached</v>
      </c>
      <c r="M5218" s="168" t="str">
        <f t="shared" si="407"/>
        <v>PI.IC.IT.283402.01</v>
      </c>
      <c r="N5218" s="168"/>
      <c r="O5218" s="168" t="str">
        <f t="shared" si="408"/>
        <v>PH.IC.IT.283402.01</v>
      </c>
      <c r="Q5218" s="168" t="str">
        <f t="shared" si="409"/>
        <v>CL.IC.IT.283402.01</v>
      </c>
    </row>
    <row r="5219" spans="1:17" s="167" customFormat="1" ht="15">
      <c r="A5219" s="167" t="s">
        <v>9344</v>
      </c>
      <c r="C5219" s="61" t="s">
        <v>9144</v>
      </c>
      <c r="E5219" s="61" t="s">
        <v>8320</v>
      </c>
      <c r="F5219" s="167" t="s">
        <v>418</v>
      </c>
      <c r="G5219" s="167" t="s">
        <v>13173</v>
      </c>
      <c r="H5219" s="62" t="s">
        <v>12032</v>
      </c>
      <c r="I5219" s="167" t="s">
        <v>8592</v>
      </c>
      <c r="J5219" s="63" t="str">
        <f t="shared" si="405"/>
        <v>IC.IT.283403</v>
      </c>
      <c r="K5219" s="61" t="s">
        <v>1702</v>
      </c>
      <c r="L5219" s="167" t="str">
        <f t="shared" si="406"/>
        <v xml:space="preserve">      Non attached</v>
      </c>
      <c r="M5219" s="168" t="str">
        <f t="shared" si="407"/>
        <v>PI.IC.IT.283403.01</v>
      </c>
      <c r="N5219" s="168"/>
      <c r="O5219" s="168" t="str">
        <f t="shared" si="408"/>
        <v>PH.IC.IT.283403.01</v>
      </c>
      <c r="Q5219" s="168" t="str">
        <f t="shared" si="409"/>
        <v>CL.IC.IT.283403.01</v>
      </c>
    </row>
    <row r="5220" spans="1:17" s="167" customFormat="1" ht="15">
      <c r="A5220" s="167" t="s">
        <v>9344</v>
      </c>
      <c r="C5220" s="61" t="s">
        <v>9144</v>
      </c>
      <c r="E5220" s="61" t="s">
        <v>8320</v>
      </c>
      <c r="F5220" s="167" t="s">
        <v>418</v>
      </c>
      <c r="G5220" s="167" t="s">
        <v>8593</v>
      </c>
      <c r="H5220" s="62" t="s">
        <v>12028</v>
      </c>
      <c r="I5220" s="167" t="s">
        <v>8594</v>
      </c>
      <c r="J5220" s="63" t="str">
        <f t="shared" si="405"/>
        <v>IC.IT.283404</v>
      </c>
      <c r="K5220" s="61" t="s">
        <v>1702</v>
      </c>
      <c r="L5220" s="167" t="str">
        <f t="shared" si="406"/>
        <v xml:space="preserve">      Tunneling</v>
      </c>
      <c r="M5220" s="168" t="str">
        <f t="shared" si="407"/>
        <v>PI.IC.IT.283404.01</v>
      </c>
      <c r="N5220" s="168"/>
      <c r="O5220" s="168" t="str">
        <f t="shared" si="408"/>
        <v>PH.IC.IT.283404.01</v>
      </c>
      <c r="Q5220" s="168" t="str">
        <f t="shared" si="409"/>
        <v>CL.IC.IT.283404.01</v>
      </c>
    </row>
    <row r="5221" spans="1:17" s="167" customFormat="1" ht="15">
      <c r="A5221" s="167" t="s">
        <v>9344</v>
      </c>
      <c r="C5221" s="61" t="s">
        <v>9144</v>
      </c>
      <c r="E5221" s="61" t="s">
        <v>8320</v>
      </c>
      <c r="F5221" s="167" t="s">
        <v>418</v>
      </c>
      <c r="G5221" s="167" t="s">
        <v>8595</v>
      </c>
      <c r="H5221" s="62" t="s">
        <v>12210</v>
      </c>
      <c r="I5221" s="167" t="s">
        <v>8596</v>
      </c>
      <c r="J5221" s="63" t="str">
        <f t="shared" si="405"/>
        <v>IC.IT.283405</v>
      </c>
      <c r="K5221" s="61" t="s">
        <v>1702</v>
      </c>
      <c r="L5221" s="167" t="str">
        <f t="shared" si="406"/>
        <v xml:space="preserve">      Undermining</v>
      </c>
      <c r="M5221" s="168" t="str">
        <f t="shared" si="407"/>
        <v>PI.IC.IT.283405.01</v>
      </c>
      <c r="N5221" s="168"/>
      <c r="O5221" s="168" t="str">
        <f t="shared" si="408"/>
        <v>PH.IC.IT.283405.01</v>
      </c>
      <c r="Q5221" s="168" t="str">
        <f t="shared" si="409"/>
        <v>CL.IC.IT.283405.01</v>
      </c>
    </row>
    <row r="5222" spans="1:17" s="167" customFormat="1" ht="15">
      <c r="A5222" s="167" t="s">
        <v>9344</v>
      </c>
      <c r="C5222" s="61" t="s">
        <v>9144</v>
      </c>
      <c r="E5222" s="61" t="s">
        <v>8320</v>
      </c>
      <c r="F5222" s="167" t="s">
        <v>418</v>
      </c>
      <c r="G5222" s="167" t="s">
        <v>8597</v>
      </c>
      <c r="H5222" s="62" t="s">
        <v>12212</v>
      </c>
      <c r="I5222" s="167" t="s">
        <v>8598</v>
      </c>
      <c r="J5222" s="63" t="str">
        <f t="shared" si="405"/>
        <v>IC.IT.283406</v>
      </c>
      <c r="K5222" s="61" t="s">
        <v>1702</v>
      </c>
      <c r="L5222" s="167" t="str">
        <f t="shared" si="406"/>
        <v xml:space="preserve">      Rolled</v>
      </c>
      <c r="M5222" s="168" t="str">
        <f t="shared" si="407"/>
        <v>PI.IC.IT.283406.01</v>
      </c>
      <c r="N5222" s="168"/>
      <c r="O5222" s="168" t="str">
        <f t="shared" si="408"/>
        <v>PH.IC.IT.283406.01</v>
      </c>
      <c r="Q5222" s="168" t="str">
        <f t="shared" si="409"/>
        <v>CL.IC.IT.283406.01</v>
      </c>
    </row>
    <row r="5223" spans="1:17" s="167" customFormat="1" ht="15">
      <c r="A5223" s="167" t="s">
        <v>9344</v>
      </c>
      <c r="C5223" s="61" t="s">
        <v>9144</v>
      </c>
      <c r="D5223" s="167" t="s">
        <v>8515</v>
      </c>
      <c r="E5223" s="61" t="s">
        <v>8516</v>
      </c>
      <c r="F5223" s="167" t="s">
        <v>419</v>
      </c>
      <c r="G5223" s="167" t="s">
        <v>8485</v>
      </c>
      <c r="H5223" s="62" t="s">
        <v>11848</v>
      </c>
      <c r="I5223" s="167" t="s">
        <v>10278</v>
      </c>
      <c r="J5223" s="63" t="str">
        <f t="shared" si="405"/>
        <v>IC.IT.283501</v>
      </c>
      <c r="K5223" s="61" t="s">
        <v>1702</v>
      </c>
      <c r="L5223" s="167" t="str">
        <f t="shared" si="406"/>
        <v xml:space="preserve">      Continuous</v>
      </c>
      <c r="M5223" s="168" t="str">
        <f t="shared" si="407"/>
        <v>PI.IC.IT.283501.01</v>
      </c>
      <c r="N5223" s="168"/>
      <c r="O5223" s="168" t="str">
        <f t="shared" si="408"/>
        <v>PH.IC.IT.283501.01</v>
      </c>
      <c r="Q5223" s="168" t="str">
        <f t="shared" si="409"/>
        <v>CL.IC.IT.283501.01</v>
      </c>
    </row>
    <row r="5224" spans="1:17" s="167" customFormat="1" ht="15">
      <c r="A5224" s="167" t="s">
        <v>9344</v>
      </c>
      <c r="C5224" s="61" t="s">
        <v>9144</v>
      </c>
      <c r="E5224" s="61" t="s">
        <v>8516</v>
      </c>
      <c r="F5224" s="167" t="s">
        <v>419</v>
      </c>
      <c r="G5224" s="167" t="s">
        <v>8486</v>
      </c>
      <c r="H5224" s="62" t="s">
        <v>12030</v>
      </c>
      <c r="I5224" s="167" t="s">
        <v>11013</v>
      </c>
      <c r="J5224" s="63" t="str">
        <f t="shared" si="405"/>
        <v>IC.IT.283502</v>
      </c>
      <c r="K5224" s="61" t="s">
        <v>1702</v>
      </c>
      <c r="L5224" s="167" t="str">
        <f t="shared" si="406"/>
        <v xml:space="preserve">      Intermittent</v>
      </c>
      <c r="M5224" s="168" t="str">
        <f t="shared" si="407"/>
        <v>PI.IC.IT.283502.01</v>
      </c>
      <c r="N5224" s="168"/>
      <c r="O5224" s="168" t="str">
        <f t="shared" si="408"/>
        <v>PH.IC.IT.283502.01</v>
      </c>
      <c r="Q5224" s="168" t="str">
        <f t="shared" si="409"/>
        <v>CL.IC.IT.283502.01</v>
      </c>
    </row>
    <row r="5225" spans="1:17" s="167" customFormat="1" ht="15">
      <c r="A5225" s="167" t="s">
        <v>9344</v>
      </c>
      <c r="C5225" s="61" t="s">
        <v>9144</v>
      </c>
      <c r="D5225" s="167" t="s">
        <v>8487</v>
      </c>
      <c r="E5225" s="61" t="s">
        <v>8783</v>
      </c>
      <c r="F5225" s="167" t="s">
        <v>419</v>
      </c>
      <c r="G5225" s="167" t="s">
        <v>8491</v>
      </c>
      <c r="H5225" s="62" t="s">
        <v>12032</v>
      </c>
      <c r="I5225" s="167" t="s">
        <v>8802</v>
      </c>
      <c r="J5225" s="63" t="str">
        <f t="shared" si="405"/>
        <v>IC.IT.283603</v>
      </c>
      <c r="K5225" s="61" t="s">
        <v>1702</v>
      </c>
      <c r="L5225" s="167" t="str">
        <f t="shared" si="406"/>
        <v xml:space="preserve">      125mmHg</v>
      </c>
      <c r="M5225" s="168" t="str">
        <f t="shared" si="407"/>
        <v>PI.IC.IT.283603.01</v>
      </c>
      <c r="N5225" s="168"/>
      <c r="O5225" s="168" t="str">
        <f t="shared" si="408"/>
        <v>PH.IC.IT.283603.01</v>
      </c>
      <c r="Q5225" s="168" t="str">
        <f t="shared" si="409"/>
        <v>CL.IC.IT.283603.01</v>
      </c>
    </row>
    <row r="5226" spans="1:17" s="167" customFormat="1" ht="15">
      <c r="A5226" s="167" t="s">
        <v>9344</v>
      </c>
      <c r="C5226" s="61" t="s">
        <v>9144</v>
      </c>
      <c r="E5226" s="61" t="s">
        <v>8783</v>
      </c>
      <c r="F5226" s="167" t="s">
        <v>419</v>
      </c>
      <c r="G5226" s="167" t="s">
        <v>8747</v>
      </c>
      <c r="H5226" s="62" t="s">
        <v>12028</v>
      </c>
      <c r="I5226" s="167" t="s">
        <v>8804</v>
      </c>
      <c r="J5226" s="63" t="str">
        <f t="shared" si="405"/>
        <v>IC.IT.283604</v>
      </c>
      <c r="K5226" s="61" t="s">
        <v>1702</v>
      </c>
      <c r="L5226" s="167" t="str">
        <f t="shared" si="406"/>
        <v xml:space="preserve">      75mmHg</v>
      </c>
      <c r="M5226" s="168" t="str">
        <f t="shared" si="407"/>
        <v>PI.IC.IT.283604.01</v>
      </c>
      <c r="N5226" s="168"/>
      <c r="O5226" s="168" t="str">
        <f t="shared" si="408"/>
        <v>PH.IC.IT.283604.01</v>
      </c>
      <c r="Q5226" s="168" t="str">
        <f t="shared" si="409"/>
        <v>CL.IC.IT.283604.01</v>
      </c>
    </row>
    <row r="5227" spans="1:17" s="167" customFormat="1" ht="15">
      <c r="A5227" s="167" t="s">
        <v>9344</v>
      </c>
      <c r="C5227" s="61" t="s">
        <v>9144</v>
      </c>
      <c r="E5227" s="61" t="s">
        <v>8783</v>
      </c>
      <c r="F5227" s="167" t="s">
        <v>419</v>
      </c>
      <c r="G5227" s="167" t="s">
        <v>8748</v>
      </c>
      <c r="H5227" s="62" t="s">
        <v>12210</v>
      </c>
      <c r="I5227" s="167" t="s">
        <v>8806</v>
      </c>
      <c r="J5227" s="63" t="str">
        <f t="shared" si="405"/>
        <v>IC.IT.283605</v>
      </c>
      <c r="K5227" s="61" t="s">
        <v>1702</v>
      </c>
      <c r="L5227" s="167" t="str">
        <f t="shared" si="406"/>
        <v xml:space="preserve">      25mmHg</v>
      </c>
      <c r="M5227" s="168" t="str">
        <f t="shared" si="407"/>
        <v>PI.IC.IT.283605.01</v>
      </c>
      <c r="N5227" s="168"/>
      <c r="O5227" s="168" t="str">
        <f t="shared" si="408"/>
        <v>PH.IC.IT.283605.01</v>
      </c>
      <c r="Q5227" s="168" t="str">
        <f t="shared" si="409"/>
        <v>CL.IC.IT.283605.01</v>
      </c>
    </row>
    <row r="5228" spans="1:17" s="167" customFormat="1" ht="15">
      <c r="A5228" s="167" t="s">
        <v>9344</v>
      </c>
      <c r="C5228" s="61" t="s">
        <v>9144</v>
      </c>
      <c r="E5228" s="61" t="s">
        <v>8783</v>
      </c>
      <c r="F5228" s="167" t="s">
        <v>419</v>
      </c>
      <c r="G5228" s="167" t="s">
        <v>8875</v>
      </c>
      <c r="H5228" s="62" t="s">
        <v>12212</v>
      </c>
      <c r="I5228" s="167" t="s">
        <v>8656</v>
      </c>
      <c r="J5228" s="63" t="str">
        <f t="shared" si="405"/>
        <v>IC.IT.283606</v>
      </c>
      <c r="K5228" s="61" t="s">
        <v>1702</v>
      </c>
      <c r="L5228" s="167" t="str">
        <f t="shared" si="406"/>
        <v xml:space="preserve">      50mmHg</v>
      </c>
      <c r="M5228" s="168" t="str">
        <f t="shared" si="407"/>
        <v>PI.IC.IT.283606.01</v>
      </c>
      <c r="N5228" s="168"/>
      <c r="O5228" s="168" t="str">
        <f t="shared" si="408"/>
        <v>PH.IC.IT.283606.01</v>
      </c>
      <c r="Q5228" s="168" t="str">
        <f t="shared" si="409"/>
        <v>CL.IC.IT.283606.01</v>
      </c>
    </row>
    <row r="5229" spans="1:17" s="167" customFormat="1" ht="15">
      <c r="A5229" s="167" t="s">
        <v>9344</v>
      </c>
      <c r="C5229" s="61" t="s">
        <v>9144</v>
      </c>
      <c r="E5229" s="61" t="s">
        <v>8783</v>
      </c>
      <c r="F5229" s="167" t="s">
        <v>419</v>
      </c>
      <c r="G5229" s="167" t="s">
        <v>9052</v>
      </c>
      <c r="H5229" s="62" t="s">
        <v>12225</v>
      </c>
      <c r="I5229" s="167" t="s">
        <v>8658</v>
      </c>
      <c r="J5229" s="63" t="str">
        <f t="shared" si="405"/>
        <v>IC.IT.283607</v>
      </c>
      <c r="K5229" s="61" t="s">
        <v>1702</v>
      </c>
      <c r="L5229" s="167" t="str">
        <f t="shared" si="406"/>
        <v xml:space="preserve">      100mmHg</v>
      </c>
      <c r="M5229" s="168" t="str">
        <f t="shared" si="407"/>
        <v>PI.IC.IT.283607.01</v>
      </c>
      <c r="N5229" s="168"/>
      <c r="O5229" s="168" t="str">
        <f t="shared" si="408"/>
        <v>PH.IC.IT.283607.01</v>
      </c>
      <c r="Q5229" s="168" t="str">
        <f t="shared" si="409"/>
        <v>CL.IC.IT.283607.01</v>
      </c>
    </row>
    <row r="5230" spans="1:17" s="167" customFormat="1" ht="15">
      <c r="A5230" s="167" t="s">
        <v>9344</v>
      </c>
      <c r="C5230" s="61" t="s">
        <v>9144</v>
      </c>
      <c r="E5230" s="61" t="s">
        <v>8783</v>
      </c>
      <c r="F5230" s="167" t="s">
        <v>419</v>
      </c>
      <c r="G5230" s="167" t="s">
        <v>9053</v>
      </c>
      <c r="H5230" s="62" t="s">
        <v>11638</v>
      </c>
      <c r="I5230" s="167" t="s">
        <v>8652</v>
      </c>
      <c r="J5230" s="63" t="str">
        <f t="shared" si="405"/>
        <v>IC.IT.283608</v>
      </c>
      <c r="K5230" s="61" t="s">
        <v>1702</v>
      </c>
      <c r="L5230" s="167" t="str">
        <f t="shared" si="406"/>
        <v xml:space="preserve">      150mmHg</v>
      </c>
      <c r="M5230" s="168" t="str">
        <f t="shared" si="407"/>
        <v>PI.IC.IT.283608.01</v>
      </c>
      <c r="N5230" s="168"/>
      <c r="O5230" s="168" t="str">
        <f t="shared" si="408"/>
        <v>PH.IC.IT.283608.01</v>
      </c>
      <c r="Q5230" s="168" t="str">
        <f t="shared" si="409"/>
        <v>CL.IC.IT.283608.01</v>
      </c>
    </row>
    <row r="5231" spans="1:17" s="167" customFormat="1" ht="15">
      <c r="A5231" s="167" t="s">
        <v>9344</v>
      </c>
      <c r="C5231" s="61" t="s">
        <v>9144</v>
      </c>
      <c r="D5231" s="167" t="s">
        <v>8910</v>
      </c>
      <c r="E5231" s="61" t="s">
        <v>8912</v>
      </c>
      <c r="F5231" s="167" t="s">
        <v>419</v>
      </c>
      <c r="G5231" s="167" t="s">
        <v>8911</v>
      </c>
      <c r="H5231" s="62" t="s">
        <v>11848</v>
      </c>
      <c r="I5231" s="167" t="s">
        <v>10076</v>
      </c>
      <c r="J5231" s="63" t="str">
        <f t="shared" si="405"/>
        <v>IC.IT.283701</v>
      </c>
      <c r="K5231" s="61" t="s">
        <v>1702</v>
      </c>
      <c r="L5231" s="167" t="str">
        <f t="shared" si="406"/>
        <v xml:space="preserve">      Done:  specify date/time</v>
      </c>
      <c r="M5231" s="168" t="str">
        <f t="shared" si="407"/>
        <v>PI.IC.IT.283701.01</v>
      </c>
      <c r="N5231" s="168"/>
      <c r="O5231" s="168" t="str">
        <f t="shared" si="408"/>
        <v>PH.IC.IT.283701.01</v>
      </c>
      <c r="Q5231" s="168" t="str">
        <f t="shared" si="409"/>
        <v>CL.IC.IT.283701.01</v>
      </c>
    </row>
    <row r="5232" spans="1:17" s="167" customFormat="1" ht="15">
      <c r="A5232" s="167" t="s">
        <v>9344</v>
      </c>
      <c r="C5232" s="61" t="s">
        <v>9144</v>
      </c>
      <c r="E5232" s="61" t="s">
        <v>8912</v>
      </c>
      <c r="F5232" s="167" t="s">
        <v>419</v>
      </c>
      <c r="G5232" s="167" t="s">
        <v>8913</v>
      </c>
      <c r="H5232" s="62" t="s">
        <v>12030</v>
      </c>
      <c r="I5232" s="167" t="s">
        <v>12171</v>
      </c>
      <c r="J5232" s="63" t="str">
        <f t="shared" si="405"/>
        <v>IC.IT.283702</v>
      </c>
      <c r="K5232" s="61" t="s">
        <v>1702</v>
      </c>
      <c r="L5232" s="167" t="str">
        <f t="shared" si="406"/>
        <v xml:space="preserve">      Not applicable</v>
      </c>
      <c r="M5232" s="168" t="str">
        <f t="shared" si="407"/>
        <v>PI.IC.IT.283702.01</v>
      </c>
      <c r="N5232" s="168"/>
      <c r="O5232" s="168" t="str">
        <f t="shared" si="408"/>
        <v>PH.IC.IT.283702.01</v>
      </c>
      <c r="Q5232" s="168" t="str">
        <f t="shared" si="409"/>
        <v>CL.IC.IT.283702.01</v>
      </c>
    </row>
    <row r="5233" spans="1:19" s="167" customFormat="1" ht="15">
      <c r="A5233" s="10" t="s">
        <v>9344</v>
      </c>
      <c r="B5233" s="10"/>
      <c r="C5233" s="61" t="s">
        <v>9144</v>
      </c>
      <c r="E5233" s="61" t="s">
        <v>8912</v>
      </c>
      <c r="F5233" s="167" t="s">
        <v>419</v>
      </c>
      <c r="G5233" s="10" t="s">
        <v>8856</v>
      </c>
      <c r="H5233" s="62" t="s">
        <v>0</v>
      </c>
      <c r="I5233" s="10" t="s">
        <v>8857</v>
      </c>
      <c r="J5233" s="63" t="str">
        <f t="shared" si="405"/>
        <v>IC.IT.283703</v>
      </c>
      <c r="K5233" s="61" t="s">
        <v>1702</v>
      </c>
      <c r="L5233" s="167" t="str">
        <f t="shared" si="406"/>
        <v xml:space="preserve">      Not needed</v>
      </c>
      <c r="M5233" s="168" t="str">
        <f t="shared" si="407"/>
        <v>PI.IC.IT.283703.01</v>
      </c>
      <c r="N5233" s="168"/>
      <c r="O5233" s="168" t="str">
        <f t="shared" si="408"/>
        <v>PH.IC.IT.283703.01</v>
      </c>
      <c r="Q5233" s="168" t="str">
        <f t="shared" si="409"/>
        <v>CL.IC.IT.283703.01</v>
      </c>
      <c r="R5233" s="167" t="s">
        <v>4415</v>
      </c>
      <c r="S5233" s="167">
        <v>797</v>
      </c>
    </row>
    <row r="5234" spans="1:19" s="167" customFormat="1" ht="15">
      <c r="A5234" s="10" t="s">
        <v>9344</v>
      </c>
      <c r="C5234" s="61" t="s">
        <v>9144</v>
      </c>
      <c r="D5234" s="167" t="s">
        <v>8640</v>
      </c>
      <c r="E5234" s="61" t="s">
        <v>5983</v>
      </c>
      <c r="F5234" s="10" t="s">
        <v>420</v>
      </c>
      <c r="G5234" s="61" t="s">
        <v>8641</v>
      </c>
      <c r="H5234" s="61" t="s">
        <v>12175</v>
      </c>
      <c r="I5234" s="61" t="s">
        <v>8642</v>
      </c>
      <c r="J5234" s="63" t="str">
        <f t="shared" si="405"/>
        <v>IC.IT.283801</v>
      </c>
      <c r="K5234" s="61" t="s">
        <v>12175</v>
      </c>
      <c r="L5234" s="167" t="str">
        <f t="shared" si="406"/>
        <v>Date and Time</v>
      </c>
      <c r="M5234" s="168" t="str">
        <f t="shared" si="407"/>
        <v>PI.IC.IT.283801.01</v>
      </c>
      <c r="N5234" s="168"/>
      <c r="O5234" s="168" t="str">
        <f t="shared" si="408"/>
        <v>PH.IC.IT.283801.01</v>
      </c>
      <c r="Q5234" s="168" t="str">
        <f t="shared" si="409"/>
        <v>CL.IC.IT.283801.01</v>
      </c>
      <c r="R5234" s="167" t="s">
        <v>12465</v>
      </c>
      <c r="S5234" s="167">
        <v>160</v>
      </c>
    </row>
  </sheetData>
  <sortState ref="A2:AS5234">
    <sortCondition ref="J2:J5234"/>
  </sortState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U1777"/>
  <sheetViews>
    <sheetView topLeftCell="Y1" workbookViewId="0">
      <pane ySplit="860" topLeftCell="A1754"/>
      <selection activeCell="AV1" sqref="AV1"/>
      <selection pane="bottomLeft" activeCell="G1765" sqref="G1765"/>
    </sheetView>
  </sheetViews>
  <sheetFormatPr baseColWidth="10" defaultColWidth="11" defaultRowHeight="13" x14ac:dyDescent="0"/>
  <cols>
    <col min="1" max="1" width="20.7109375" customWidth="1"/>
    <col min="2" max="2" width="19.140625" customWidth="1"/>
    <col min="3" max="3" width="4" customWidth="1"/>
    <col min="4" max="4" width="27.42578125" customWidth="1"/>
    <col min="5" max="5" width="4.42578125" customWidth="1"/>
    <col min="6" max="6" width="32.28515625" customWidth="1"/>
    <col min="7" max="7" width="26.85546875" customWidth="1"/>
    <col min="8" max="8" width="3.7109375" customWidth="1"/>
    <col min="11" max="11" width="4.140625" customWidth="1"/>
    <col min="12" max="12" width="22.140625" customWidth="1"/>
    <col min="13" max="13" width="14.85546875" customWidth="1"/>
    <col min="15" max="15" width="15.140625" customWidth="1"/>
    <col min="17" max="17" width="18.140625" customWidth="1"/>
    <col min="18" max="18" width="4.28515625" customWidth="1"/>
    <col min="19" max="19" width="5" customWidth="1"/>
    <col min="20" max="20" width="6" customWidth="1"/>
    <col min="21" max="21" width="7.42578125" customWidth="1"/>
    <col min="22" max="22" width="4.140625" customWidth="1"/>
  </cols>
  <sheetData>
    <row r="1" spans="1:47" s="45" customFormat="1" ht="30" customHeight="1">
      <c r="A1" s="43" t="s">
        <v>12085</v>
      </c>
      <c r="B1" s="43" t="s">
        <v>12086</v>
      </c>
      <c r="C1" s="43" t="s">
        <v>12745</v>
      </c>
      <c r="D1" s="43" t="s">
        <v>12363</v>
      </c>
      <c r="E1" s="43" t="s">
        <v>12457</v>
      </c>
      <c r="F1" s="43" t="s">
        <v>12364</v>
      </c>
      <c r="G1" s="43" t="s">
        <v>12365</v>
      </c>
      <c r="H1" s="43" t="s">
        <v>12458</v>
      </c>
      <c r="I1" s="43" t="s">
        <v>12366</v>
      </c>
      <c r="J1" s="43" t="s">
        <v>12367</v>
      </c>
      <c r="K1" s="43" t="s">
        <v>12368</v>
      </c>
      <c r="L1" s="43" t="s">
        <v>12369</v>
      </c>
      <c r="M1" s="43" t="s">
        <v>12000</v>
      </c>
      <c r="N1" s="43" t="s">
        <v>1190</v>
      </c>
      <c r="O1" s="43" t="s">
        <v>12361</v>
      </c>
      <c r="P1" s="43" t="s">
        <v>12362</v>
      </c>
      <c r="Q1" s="43" t="s">
        <v>12172</v>
      </c>
      <c r="R1" s="43" t="s">
        <v>2544</v>
      </c>
      <c r="S1" s="43" t="s">
        <v>12455</v>
      </c>
      <c r="T1" s="43" t="s">
        <v>2545</v>
      </c>
      <c r="U1" s="43" t="s">
        <v>12456</v>
      </c>
      <c r="V1" s="43" t="s">
        <v>12279</v>
      </c>
      <c r="W1" s="43" t="s">
        <v>12280</v>
      </c>
      <c r="X1" s="43" t="s">
        <v>2064</v>
      </c>
      <c r="Y1" s="43" t="s">
        <v>2065</v>
      </c>
      <c r="Z1" s="43" t="s">
        <v>1718</v>
      </c>
      <c r="AA1" s="43" t="s">
        <v>1719</v>
      </c>
      <c r="AB1" s="43" t="s">
        <v>669</v>
      </c>
      <c r="AC1" s="43" t="s">
        <v>670</v>
      </c>
      <c r="AD1" s="43" t="s">
        <v>671</v>
      </c>
      <c r="AE1" s="43" t="s">
        <v>567</v>
      </c>
      <c r="AF1" s="43" t="s">
        <v>13483</v>
      </c>
      <c r="AG1" s="43" t="s">
        <v>13484</v>
      </c>
      <c r="AH1" s="43" t="s">
        <v>13709</v>
      </c>
      <c r="AI1" s="43" t="s">
        <v>13715</v>
      </c>
      <c r="AJ1" s="43" t="s">
        <v>13712</v>
      </c>
      <c r="AK1" s="43" t="s">
        <v>13713</v>
      </c>
      <c r="AL1" s="43" t="s">
        <v>13796</v>
      </c>
      <c r="AM1" s="43" t="s">
        <v>13797</v>
      </c>
      <c r="AN1" s="43" t="s">
        <v>13798</v>
      </c>
      <c r="AO1" s="43" t="s">
        <v>13799</v>
      </c>
      <c r="AP1" s="43" t="s">
        <v>13974</v>
      </c>
      <c r="AQ1" s="43" t="s">
        <v>13975</v>
      </c>
      <c r="AR1" s="43" t="s">
        <v>14487</v>
      </c>
      <c r="AS1" s="43" t="s">
        <v>14488</v>
      </c>
      <c r="AT1" s="43" t="s">
        <v>14705</v>
      </c>
      <c r="AU1" s="43" t="s">
        <v>14706</v>
      </c>
    </row>
    <row r="2" spans="1:47" s="60" customFormat="1" ht="15">
      <c r="A2" s="60" t="s">
        <v>8408</v>
      </c>
      <c r="B2" s="60" t="s">
        <v>8409</v>
      </c>
      <c r="C2" s="61" t="s">
        <v>12175</v>
      </c>
      <c r="D2" s="60" t="s">
        <v>8082</v>
      </c>
      <c r="E2" s="61" t="s">
        <v>12175</v>
      </c>
      <c r="F2" s="60" t="s">
        <v>8410</v>
      </c>
      <c r="G2" s="60" t="s">
        <v>13018</v>
      </c>
      <c r="H2" s="62" t="s">
        <v>11848</v>
      </c>
      <c r="I2" s="60" t="s">
        <v>11867</v>
      </c>
      <c r="J2" s="63" t="str">
        <f t="shared" ref="J2:J68" si="0">CONCATENATE("IC.IV.",C2,E2,H2)</f>
        <v>IC.IV.010101</v>
      </c>
      <c r="K2" s="61" t="s">
        <v>12175</v>
      </c>
      <c r="L2" s="60" t="str">
        <f t="shared" ref="L2:L68" si="1">G2</f>
        <v>Drsg change date: specify date</v>
      </c>
      <c r="M2" s="64" t="str">
        <f t="shared" ref="M2:M68" si="2">CONCATENATE("PI.",J2,".",K2)</f>
        <v>PI.IC.IV.010101.01</v>
      </c>
      <c r="N2" s="64"/>
      <c r="O2" s="64" t="str">
        <f t="shared" ref="O2:O68" si="3">CONCATENATE("PH.",J2,".",K2)</f>
        <v>PH.IC.IV.010101.01</v>
      </c>
      <c r="Q2" s="64" t="str">
        <f t="shared" ref="Q2:Q68" si="4">CONCATENATE("CL.",J2,".",K2)</f>
        <v>CL.IC.IV.010101.01</v>
      </c>
    </row>
    <row r="3" spans="1:47" s="60" customFormat="1" ht="15">
      <c r="A3" s="60" t="s">
        <v>8408</v>
      </c>
      <c r="C3" s="61" t="s">
        <v>12175</v>
      </c>
      <c r="D3" s="60" t="s">
        <v>8240</v>
      </c>
      <c r="E3" s="61" t="s">
        <v>12430</v>
      </c>
      <c r="F3" s="60" t="s">
        <v>8260</v>
      </c>
      <c r="G3" s="60" t="s">
        <v>8108</v>
      </c>
      <c r="H3" s="62" t="s">
        <v>11848</v>
      </c>
      <c r="I3" s="60" t="s">
        <v>8413</v>
      </c>
      <c r="J3" s="63" t="str">
        <f t="shared" si="0"/>
        <v>IC.IV.010201</v>
      </c>
      <c r="K3" s="61" t="s">
        <v>12175</v>
      </c>
      <c r="L3" s="60" t="str">
        <f t="shared" si="1"/>
        <v>Antimicrobial disk</v>
      </c>
      <c r="M3" s="64" t="str">
        <f t="shared" si="2"/>
        <v>PI.IC.IV.010201.01</v>
      </c>
      <c r="N3" s="64"/>
      <c r="O3" s="64" t="str">
        <f t="shared" si="3"/>
        <v>PH.IC.IV.010201.01</v>
      </c>
      <c r="Q3" s="64" t="str">
        <f t="shared" si="4"/>
        <v>CL.IC.IV.010201.01</v>
      </c>
    </row>
    <row r="4" spans="1:47" s="60" customFormat="1" ht="15">
      <c r="A4" s="60" t="s">
        <v>8408</v>
      </c>
      <c r="C4" s="61" t="s">
        <v>12175</v>
      </c>
      <c r="E4" s="61" t="s">
        <v>12430</v>
      </c>
      <c r="F4" s="60" t="s">
        <v>8260</v>
      </c>
      <c r="G4" s="60" t="s">
        <v>11070</v>
      </c>
      <c r="H4" s="62" t="s">
        <v>12030</v>
      </c>
      <c r="I4" s="60" t="s">
        <v>11070</v>
      </c>
      <c r="J4" s="63" t="str">
        <f t="shared" si="0"/>
        <v>IC.IV.010202</v>
      </c>
      <c r="K4" s="61" t="s">
        <v>12175</v>
      </c>
      <c r="L4" s="60" t="str">
        <f t="shared" si="1"/>
        <v>Transparent</v>
      </c>
      <c r="M4" s="64" t="str">
        <f t="shared" si="2"/>
        <v>PI.IC.IV.010202.01</v>
      </c>
      <c r="N4" s="64"/>
      <c r="O4" s="64" t="str">
        <f t="shared" si="3"/>
        <v>PH.IC.IV.010202.01</v>
      </c>
      <c r="Q4" s="64" t="str">
        <f t="shared" si="4"/>
        <v>CL.IC.IV.010202.01</v>
      </c>
    </row>
    <row r="5" spans="1:47" s="60" customFormat="1" ht="15">
      <c r="A5" s="60" t="s">
        <v>8408</v>
      </c>
      <c r="C5" s="61" t="s">
        <v>12175</v>
      </c>
      <c r="E5" s="61" t="s">
        <v>12430</v>
      </c>
      <c r="F5" s="60" t="s">
        <v>8260</v>
      </c>
      <c r="G5" s="60" t="s">
        <v>11567</v>
      </c>
      <c r="H5" s="62" t="s">
        <v>12032</v>
      </c>
      <c r="I5" s="60" t="s">
        <v>11567</v>
      </c>
      <c r="J5" s="63" t="str">
        <f t="shared" si="0"/>
        <v>IC.IV.010203</v>
      </c>
      <c r="K5" s="61" t="s">
        <v>12175</v>
      </c>
      <c r="L5" s="60" t="str">
        <f t="shared" si="1"/>
        <v>Gauze</v>
      </c>
      <c r="M5" s="64" t="str">
        <f t="shared" si="2"/>
        <v>PI.IC.IV.010203.01</v>
      </c>
      <c r="N5" s="64"/>
      <c r="O5" s="64" t="str">
        <f t="shared" si="3"/>
        <v>PH.IC.IV.010203.01</v>
      </c>
      <c r="Q5" s="64" t="str">
        <f t="shared" si="4"/>
        <v>CL.IC.IV.010203.01</v>
      </c>
    </row>
    <row r="6" spans="1:47" s="60" customFormat="1" ht="15">
      <c r="A6" s="60" t="s">
        <v>8408</v>
      </c>
      <c r="C6" s="61" t="s">
        <v>12175</v>
      </c>
      <c r="E6" s="61" t="s">
        <v>12430</v>
      </c>
      <c r="F6" s="60" t="s">
        <v>8260</v>
      </c>
      <c r="G6" s="60" t="s">
        <v>11569</v>
      </c>
      <c r="H6" s="62" t="s">
        <v>12028</v>
      </c>
      <c r="I6" s="60" t="s">
        <v>11569</v>
      </c>
      <c r="J6" s="63" t="str">
        <f t="shared" si="0"/>
        <v>IC.IV.010204</v>
      </c>
      <c r="K6" s="61" t="s">
        <v>12175</v>
      </c>
      <c r="L6" s="60" t="str">
        <f t="shared" si="1"/>
        <v>Pressure</v>
      </c>
      <c r="M6" s="64" t="str">
        <f t="shared" si="2"/>
        <v>PI.IC.IV.010204.01</v>
      </c>
      <c r="N6" s="64"/>
      <c r="O6" s="64" t="str">
        <f t="shared" si="3"/>
        <v>PH.IC.IV.010204.01</v>
      </c>
      <c r="Q6" s="64" t="str">
        <f t="shared" si="4"/>
        <v>CL.IC.IV.010204.01</v>
      </c>
    </row>
    <row r="7" spans="1:47" s="60" customFormat="1" ht="15">
      <c r="A7" s="60" t="s">
        <v>8408</v>
      </c>
      <c r="C7" s="61" t="s">
        <v>12175</v>
      </c>
      <c r="E7" s="61" t="s">
        <v>12430</v>
      </c>
      <c r="F7" s="60" t="s">
        <v>8260</v>
      </c>
      <c r="G7" s="60" t="s">
        <v>10478</v>
      </c>
      <c r="H7" s="62" t="s">
        <v>12210</v>
      </c>
      <c r="I7" s="60" t="s">
        <v>12437</v>
      </c>
      <c r="J7" s="63" t="str">
        <f t="shared" si="0"/>
        <v>IC.IV.010205</v>
      </c>
      <c r="K7" s="61" t="s">
        <v>12175</v>
      </c>
      <c r="L7" s="60" t="str">
        <f t="shared" si="1"/>
        <v>Other: specify</v>
      </c>
      <c r="M7" s="64" t="str">
        <f t="shared" si="2"/>
        <v>PI.IC.IV.010205.01</v>
      </c>
      <c r="N7" s="64"/>
      <c r="O7" s="64" t="str">
        <f t="shared" si="3"/>
        <v>PH.IC.IV.010205.01</v>
      </c>
      <c r="Q7" s="64" t="str">
        <f t="shared" si="4"/>
        <v>CL.IC.IV.010205.01</v>
      </c>
    </row>
    <row r="8" spans="1:47" s="60" customFormat="1" ht="15">
      <c r="A8" s="60" t="s">
        <v>8408</v>
      </c>
      <c r="C8" s="61" t="s">
        <v>12175</v>
      </c>
      <c r="D8" s="60" t="s">
        <v>7868</v>
      </c>
      <c r="E8" s="61" t="s">
        <v>12185</v>
      </c>
      <c r="F8" s="60" t="s">
        <v>8416</v>
      </c>
      <c r="G8" s="60" t="s">
        <v>11836</v>
      </c>
      <c r="H8" s="62" t="s">
        <v>11848</v>
      </c>
      <c r="I8" s="60" t="s">
        <v>9690</v>
      </c>
      <c r="J8" s="63" t="str">
        <f t="shared" si="0"/>
        <v>IC.IV.010301</v>
      </c>
      <c r="K8" s="61" t="s">
        <v>12175</v>
      </c>
      <c r="L8" s="60" t="str">
        <f t="shared" si="1"/>
        <v>Present on admit: specify date</v>
      </c>
      <c r="M8" s="64" t="str">
        <f t="shared" si="2"/>
        <v>PI.IC.IV.010301.01</v>
      </c>
      <c r="N8" s="64"/>
      <c r="O8" s="64" t="str">
        <f t="shared" si="3"/>
        <v>PH.IC.IV.010301.01</v>
      </c>
      <c r="Q8" s="64" t="str">
        <f t="shared" si="4"/>
        <v>CL.IC.IV.010301.01</v>
      </c>
    </row>
    <row r="9" spans="1:47" s="60" customFormat="1" ht="15">
      <c r="A9" s="60" t="s">
        <v>8408</v>
      </c>
      <c r="C9" s="61" t="s">
        <v>12175</v>
      </c>
      <c r="E9" s="61" t="s">
        <v>12185</v>
      </c>
      <c r="F9" s="60" t="s">
        <v>8416</v>
      </c>
      <c r="G9" s="60" t="s">
        <v>8417</v>
      </c>
      <c r="H9" s="62" t="s">
        <v>12030</v>
      </c>
      <c r="I9" s="60" t="s">
        <v>8674</v>
      </c>
      <c r="J9" s="63" t="str">
        <f t="shared" si="0"/>
        <v>IC.IV.010302</v>
      </c>
      <c r="K9" s="61" t="s">
        <v>12175</v>
      </c>
      <c r="L9" s="60" t="str">
        <f t="shared" si="1"/>
        <v>Inserted at this date/time: specify date/time</v>
      </c>
      <c r="M9" s="64" t="str">
        <f t="shared" si="2"/>
        <v>PI.IC.IV.010302.01</v>
      </c>
      <c r="N9" s="64"/>
      <c r="O9" s="64" t="str">
        <f t="shared" si="3"/>
        <v>PH.IC.IV.010302.01</v>
      </c>
      <c r="Q9" s="64" t="str">
        <f t="shared" si="4"/>
        <v>CL.IC.IV.010302.01</v>
      </c>
    </row>
    <row r="10" spans="1:47" s="60" customFormat="1" ht="15">
      <c r="A10" s="60" t="s">
        <v>8408</v>
      </c>
      <c r="C10" s="61" t="s">
        <v>12175</v>
      </c>
      <c r="E10" s="61" t="s">
        <v>12185</v>
      </c>
      <c r="F10" s="60" t="s">
        <v>8416</v>
      </c>
      <c r="G10" s="60" t="s">
        <v>10123</v>
      </c>
      <c r="H10" s="62" t="s">
        <v>12032</v>
      </c>
      <c r="I10" s="60" t="s">
        <v>11841</v>
      </c>
      <c r="J10" s="63" t="str">
        <f t="shared" si="0"/>
        <v>IC.IV.010303</v>
      </c>
      <c r="K10" s="61" t="s">
        <v>12175</v>
      </c>
      <c r="L10" s="60" t="str">
        <f t="shared" si="1"/>
        <v>Discontinued</v>
      </c>
      <c r="M10" s="64" t="str">
        <f t="shared" si="2"/>
        <v>PI.IC.IV.010303.01</v>
      </c>
      <c r="N10" s="64"/>
      <c r="O10" s="64" t="str">
        <f t="shared" si="3"/>
        <v>PH.IC.IV.010303.01</v>
      </c>
      <c r="Q10" s="64" t="str">
        <f t="shared" si="4"/>
        <v>CL.IC.IV.010303.01</v>
      </c>
    </row>
    <row r="11" spans="1:47" s="60" customFormat="1" ht="15">
      <c r="A11" s="60" t="s">
        <v>8408</v>
      </c>
      <c r="C11" s="61" t="s">
        <v>12175</v>
      </c>
      <c r="E11" s="61" t="s">
        <v>12185</v>
      </c>
      <c r="F11" s="60" t="s">
        <v>8416</v>
      </c>
      <c r="G11" s="60" t="s">
        <v>11660</v>
      </c>
      <c r="H11" s="62" t="s">
        <v>12028</v>
      </c>
      <c r="I11" s="60" t="s">
        <v>8675</v>
      </c>
      <c r="J11" s="63" t="str">
        <f t="shared" si="0"/>
        <v>IC.IV.010304</v>
      </c>
      <c r="K11" s="61" t="s">
        <v>12175</v>
      </c>
      <c r="L11" s="60" t="str">
        <f t="shared" si="1"/>
        <v>Change over wire</v>
      </c>
      <c r="M11" s="64" t="str">
        <f t="shared" si="2"/>
        <v>PI.IC.IV.010304.01</v>
      </c>
      <c r="N11" s="64"/>
      <c r="O11" s="64" t="str">
        <f t="shared" si="3"/>
        <v>PH.IC.IV.010304.01</v>
      </c>
      <c r="Q11" s="64" t="str">
        <f t="shared" si="4"/>
        <v>CL.IC.IV.010304.01</v>
      </c>
    </row>
    <row r="12" spans="1:47" s="60" customFormat="1" ht="15">
      <c r="A12" s="60" t="s">
        <v>8408</v>
      </c>
      <c r="C12" s="61" t="s">
        <v>12175</v>
      </c>
      <c r="E12" s="61" t="s">
        <v>12185</v>
      </c>
      <c r="F12" s="60" t="s">
        <v>8416</v>
      </c>
      <c r="G12" s="60" t="s">
        <v>8676</v>
      </c>
      <c r="H12" s="62" t="s">
        <v>12210</v>
      </c>
      <c r="I12" s="60" t="s">
        <v>11498</v>
      </c>
      <c r="J12" s="63" t="str">
        <f>CONCATENATE("IC.IV.",C12,E12,H12)</f>
        <v>IC.IV.010305</v>
      </c>
      <c r="K12" s="61" t="s">
        <v>12175</v>
      </c>
      <c r="L12" s="60" t="str">
        <f>G12</f>
        <v>Tip sent C&amp;S</v>
      </c>
      <c r="M12" s="64" t="str">
        <f>CONCATENATE("PI.",J12,".",K12)</f>
        <v>PI.IC.IV.010305.01</v>
      </c>
      <c r="N12" s="64"/>
      <c r="O12" s="64" t="str">
        <f>CONCATENATE("PH.",J12,".",K12)</f>
        <v>PH.IC.IV.010305.01</v>
      </c>
      <c r="Q12" s="64" t="str">
        <f>CONCATENATE("CL.",J12,".",K12)</f>
        <v>CL.IC.IV.010305.01</v>
      </c>
    </row>
    <row r="13" spans="1:47" s="60" customFormat="1" ht="15">
      <c r="A13" s="60" t="s">
        <v>8408</v>
      </c>
      <c r="C13" s="61" t="s">
        <v>12175</v>
      </c>
      <c r="E13" s="61" t="s">
        <v>12185</v>
      </c>
      <c r="F13" s="60" t="s">
        <v>8416</v>
      </c>
      <c r="G13" s="60" t="s">
        <v>13850</v>
      </c>
      <c r="H13" s="62" t="s">
        <v>12212</v>
      </c>
      <c r="I13" s="60" t="s">
        <v>13851</v>
      </c>
      <c r="J13" s="63" t="str">
        <f t="shared" si="0"/>
        <v>IC.IV.010306</v>
      </c>
      <c r="K13" s="61" t="s">
        <v>12175</v>
      </c>
      <c r="L13" s="60" t="str">
        <f t="shared" si="1"/>
        <v>Pressure tubing new/changed</v>
      </c>
      <c r="M13" s="64" t="str">
        <f t="shared" si="2"/>
        <v>PI.IC.IV.010306.01</v>
      </c>
      <c r="N13" s="64"/>
      <c r="O13" s="64" t="str">
        <f t="shared" si="3"/>
        <v>PH.IC.IV.010306.01</v>
      </c>
      <c r="Q13" s="64" t="str">
        <f t="shared" si="4"/>
        <v>CL.IC.IV.010306.01</v>
      </c>
      <c r="AN13" s="60" t="s">
        <v>12773</v>
      </c>
      <c r="AO13" s="60">
        <v>1520</v>
      </c>
    </row>
    <row r="14" spans="1:47" s="60" customFormat="1" ht="15">
      <c r="A14" s="60" t="s">
        <v>8408</v>
      </c>
      <c r="C14" s="61" t="s">
        <v>12175</v>
      </c>
      <c r="D14" s="60" t="s">
        <v>8621</v>
      </c>
      <c r="E14" s="62" t="s">
        <v>6464</v>
      </c>
      <c r="F14" s="60" t="s">
        <v>8484</v>
      </c>
      <c r="G14" s="60" t="s">
        <v>13019</v>
      </c>
      <c r="H14" s="62" t="s">
        <v>11848</v>
      </c>
      <c r="I14" s="60" t="s">
        <v>8798</v>
      </c>
      <c r="J14" s="63" t="str">
        <f t="shared" si="0"/>
        <v>IC.IV.010401</v>
      </c>
      <c r="K14" s="61" t="s">
        <v>12175</v>
      </c>
      <c r="L14" s="60" t="str">
        <f t="shared" si="1"/>
        <v>Continuous pressure bag</v>
      </c>
      <c r="M14" s="64" t="str">
        <f t="shared" si="2"/>
        <v>PI.IC.IV.010401.01</v>
      </c>
      <c r="N14" s="64"/>
      <c r="O14" s="64" t="str">
        <f t="shared" si="3"/>
        <v>PH.IC.IV.010401.01</v>
      </c>
      <c r="Q14" s="64" t="str">
        <f t="shared" si="4"/>
        <v>CL.IC.IV.010401.01</v>
      </c>
    </row>
    <row r="15" spans="1:47" s="60" customFormat="1" ht="15">
      <c r="A15" s="60" t="s">
        <v>8408</v>
      </c>
      <c r="C15" s="61" t="s">
        <v>12175</v>
      </c>
      <c r="E15" s="62" t="s">
        <v>6464</v>
      </c>
      <c r="F15" s="60" t="s">
        <v>8484</v>
      </c>
      <c r="G15" s="60" t="s">
        <v>10076</v>
      </c>
      <c r="H15" s="62" t="s">
        <v>12030</v>
      </c>
      <c r="I15" s="60" t="s">
        <v>10076</v>
      </c>
      <c r="J15" s="63" t="str">
        <f t="shared" si="0"/>
        <v>IC.IV.010402</v>
      </c>
      <c r="K15" s="61" t="s">
        <v>12175</v>
      </c>
      <c r="L15" s="60" t="str">
        <f t="shared" si="1"/>
        <v>Done</v>
      </c>
      <c r="M15" s="64" t="str">
        <f t="shared" si="2"/>
        <v>PI.IC.IV.010402.01</v>
      </c>
      <c r="N15" s="64"/>
      <c r="O15" s="64" t="str">
        <f t="shared" si="3"/>
        <v>PH.IC.IV.010402.01</v>
      </c>
      <c r="Q15" s="64" t="str">
        <f t="shared" si="4"/>
        <v>CL.IC.IV.010402.01</v>
      </c>
    </row>
    <row r="16" spans="1:47" s="60" customFormat="1" ht="15">
      <c r="A16" s="60" t="s">
        <v>8408</v>
      </c>
      <c r="C16" s="61" t="s">
        <v>13277</v>
      </c>
      <c r="E16" s="62" t="s">
        <v>12972</v>
      </c>
      <c r="F16" s="60" t="s">
        <v>8484</v>
      </c>
      <c r="G16" s="60" t="s">
        <v>11648</v>
      </c>
      <c r="H16" s="62" t="s">
        <v>12032</v>
      </c>
      <c r="I16" s="60" t="s">
        <v>12171</v>
      </c>
      <c r="J16" s="63" t="str">
        <f t="shared" si="0"/>
        <v>IC.IV.010403</v>
      </c>
      <c r="K16" s="61" t="s">
        <v>13277</v>
      </c>
      <c r="L16" s="60" t="str">
        <f t="shared" si="1"/>
        <v>Not applicable</v>
      </c>
      <c r="M16" s="64" t="str">
        <f t="shared" si="2"/>
        <v>PI.IC.IV.010403.01</v>
      </c>
      <c r="N16" s="64"/>
      <c r="O16" s="64" t="str">
        <f t="shared" si="3"/>
        <v>PH.IC.IV.010403.01</v>
      </c>
      <c r="Q16" s="64" t="str">
        <f t="shared" si="4"/>
        <v>CL.IC.IV.010403.01</v>
      </c>
    </row>
    <row r="17" spans="1:19" s="60" customFormat="1" ht="15">
      <c r="A17" s="60" t="s">
        <v>8408</v>
      </c>
      <c r="C17" s="61" t="s">
        <v>12175</v>
      </c>
      <c r="D17" s="60" t="s">
        <v>7469</v>
      </c>
      <c r="E17" s="62" t="s">
        <v>6291</v>
      </c>
      <c r="F17" s="60" t="s">
        <v>8340</v>
      </c>
      <c r="G17" s="60" t="s">
        <v>8341</v>
      </c>
      <c r="H17" s="62" t="s">
        <v>11848</v>
      </c>
      <c r="I17" s="60" t="s">
        <v>8339</v>
      </c>
      <c r="J17" s="63" t="str">
        <f t="shared" si="0"/>
        <v>IC.IV.010501</v>
      </c>
      <c r="K17" s="61" t="s">
        <v>12175</v>
      </c>
      <c r="L17" s="60" t="str">
        <f t="shared" si="1"/>
        <v>Radial Right</v>
      </c>
      <c r="M17" s="64" t="str">
        <f t="shared" si="2"/>
        <v>PI.IC.IV.010501.01</v>
      </c>
      <c r="N17" s="64"/>
      <c r="O17" s="64" t="str">
        <f t="shared" si="3"/>
        <v>PH.IC.IV.010501.01</v>
      </c>
      <c r="Q17" s="64" t="str">
        <f t="shared" si="4"/>
        <v>CL.IC.IV.010501.01</v>
      </c>
    </row>
    <row r="18" spans="1:19" s="60" customFormat="1" ht="15">
      <c r="A18" s="60" t="s">
        <v>8408</v>
      </c>
      <c r="C18" s="61" t="s">
        <v>12175</v>
      </c>
      <c r="E18" s="62" t="s">
        <v>6291</v>
      </c>
      <c r="F18" s="60" t="s">
        <v>8340</v>
      </c>
      <c r="G18" s="60" t="s">
        <v>8190</v>
      </c>
      <c r="H18" s="62" t="s">
        <v>12030</v>
      </c>
      <c r="I18" s="60" t="s">
        <v>8191</v>
      </c>
      <c r="J18" s="63" t="str">
        <f t="shared" si="0"/>
        <v>IC.IV.010502</v>
      </c>
      <c r="K18" s="61" t="s">
        <v>12175</v>
      </c>
      <c r="L18" s="60" t="str">
        <f t="shared" si="1"/>
        <v>Radial Left</v>
      </c>
      <c r="M18" s="64" t="str">
        <f t="shared" si="2"/>
        <v>PI.IC.IV.010502.01</v>
      </c>
      <c r="N18" s="64"/>
      <c r="O18" s="64" t="str">
        <f t="shared" si="3"/>
        <v>PH.IC.IV.010502.01</v>
      </c>
      <c r="Q18" s="64" t="str">
        <f t="shared" si="4"/>
        <v>CL.IC.IV.010502.01</v>
      </c>
    </row>
    <row r="19" spans="1:19" s="60" customFormat="1" ht="15">
      <c r="A19" s="60" t="s">
        <v>8408</v>
      </c>
      <c r="C19" s="61" t="s">
        <v>12175</v>
      </c>
      <c r="E19" s="62" t="s">
        <v>6291</v>
      </c>
      <c r="F19" s="60" t="s">
        <v>8340</v>
      </c>
      <c r="G19" s="60" t="s">
        <v>11219</v>
      </c>
      <c r="H19" s="62" t="s">
        <v>12032</v>
      </c>
      <c r="I19" s="60" t="s">
        <v>8192</v>
      </c>
      <c r="J19" s="63" t="str">
        <f t="shared" si="0"/>
        <v>IC.IV.010503</v>
      </c>
      <c r="K19" s="61" t="s">
        <v>12175</v>
      </c>
      <c r="L19" s="60" t="str">
        <f t="shared" si="1"/>
        <v>Femoral Right</v>
      </c>
      <c r="M19" s="64" t="str">
        <f t="shared" si="2"/>
        <v>PI.IC.IV.010503.01</v>
      </c>
      <c r="N19" s="64"/>
      <c r="O19" s="64" t="str">
        <f t="shared" si="3"/>
        <v>PH.IC.IV.010503.01</v>
      </c>
      <c r="Q19" s="64" t="str">
        <f t="shared" si="4"/>
        <v>CL.IC.IV.010503.01</v>
      </c>
    </row>
    <row r="20" spans="1:19" s="60" customFormat="1" ht="15">
      <c r="A20" s="60" t="s">
        <v>8408</v>
      </c>
      <c r="C20" s="61" t="s">
        <v>12175</v>
      </c>
      <c r="E20" s="62" t="s">
        <v>6291</v>
      </c>
      <c r="F20" s="60" t="s">
        <v>8340</v>
      </c>
      <c r="G20" s="60" t="s">
        <v>8193</v>
      </c>
      <c r="H20" s="62" t="s">
        <v>12028</v>
      </c>
      <c r="I20" s="60" t="s">
        <v>8194</v>
      </c>
      <c r="J20" s="63" t="str">
        <f t="shared" si="0"/>
        <v>IC.IV.010504</v>
      </c>
      <c r="K20" s="61" t="s">
        <v>12175</v>
      </c>
      <c r="L20" s="60" t="str">
        <f t="shared" si="1"/>
        <v>Femoral Left</v>
      </c>
      <c r="M20" s="64" t="str">
        <f t="shared" si="2"/>
        <v>PI.IC.IV.010504.01</v>
      </c>
      <c r="N20" s="64"/>
      <c r="O20" s="64" t="str">
        <f t="shared" si="3"/>
        <v>PH.IC.IV.010504.01</v>
      </c>
      <c r="Q20" s="64" t="str">
        <f t="shared" si="4"/>
        <v>CL.IC.IV.010504.01</v>
      </c>
    </row>
    <row r="21" spans="1:19" s="60" customFormat="1" ht="15">
      <c r="A21" s="60" t="s">
        <v>8408</v>
      </c>
      <c r="C21" s="61" t="s">
        <v>12175</v>
      </c>
      <c r="E21" s="62" t="s">
        <v>6291</v>
      </c>
      <c r="F21" s="60" t="s">
        <v>8340</v>
      </c>
      <c r="G21" s="60" t="s">
        <v>8342</v>
      </c>
      <c r="H21" s="62" t="s">
        <v>12210</v>
      </c>
      <c r="I21" s="60" t="s">
        <v>8488</v>
      </c>
      <c r="J21" s="63" t="str">
        <f t="shared" si="0"/>
        <v>IC.IV.010505</v>
      </c>
      <c r="K21" s="61" t="s">
        <v>12175</v>
      </c>
      <c r="L21" s="60" t="str">
        <f t="shared" si="1"/>
        <v>Brachial, right</v>
      </c>
      <c r="M21" s="64" t="str">
        <f t="shared" si="2"/>
        <v>PI.IC.IV.010505.01</v>
      </c>
      <c r="N21" s="64"/>
      <c r="O21" s="64" t="str">
        <f t="shared" si="3"/>
        <v>PH.IC.IV.010505.01</v>
      </c>
      <c r="Q21" s="64" t="str">
        <f t="shared" si="4"/>
        <v>CL.IC.IV.010505.01</v>
      </c>
    </row>
    <row r="22" spans="1:19" s="60" customFormat="1" ht="15">
      <c r="A22" s="60" t="s">
        <v>8408</v>
      </c>
      <c r="C22" s="61" t="s">
        <v>12175</v>
      </c>
      <c r="E22" s="62" t="s">
        <v>6291</v>
      </c>
      <c r="F22" s="60" t="s">
        <v>8340</v>
      </c>
      <c r="G22" s="60" t="s">
        <v>8492</v>
      </c>
      <c r="H22" s="62" t="s">
        <v>12212</v>
      </c>
      <c r="I22" s="60" t="s">
        <v>8493</v>
      </c>
      <c r="J22" s="63" t="str">
        <f t="shared" si="0"/>
        <v>IC.IV.010506</v>
      </c>
      <c r="K22" s="61" t="s">
        <v>12175</v>
      </c>
      <c r="L22" s="60" t="str">
        <f t="shared" si="1"/>
        <v>Brachial, left</v>
      </c>
      <c r="M22" s="64" t="str">
        <f t="shared" si="2"/>
        <v>PI.IC.IV.010506.01</v>
      </c>
      <c r="N22" s="64"/>
      <c r="O22" s="64" t="str">
        <f t="shared" si="3"/>
        <v>PH.IC.IV.010506.01</v>
      </c>
      <c r="Q22" s="64" t="str">
        <f t="shared" si="4"/>
        <v>CL.IC.IV.010506.01</v>
      </c>
    </row>
    <row r="23" spans="1:19" s="60" customFormat="1" ht="15">
      <c r="A23" s="60" t="s">
        <v>8408</v>
      </c>
      <c r="C23" s="61" t="s">
        <v>12175</v>
      </c>
      <c r="E23" s="62" t="s">
        <v>6291</v>
      </c>
      <c r="F23" s="60" t="s">
        <v>8340</v>
      </c>
      <c r="G23" s="60" t="s">
        <v>8616</v>
      </c>
      <c r="H23" s="62" t="s">
        <v>12225</v>
      </c>
      <c r="I23" s="60" t="s">
        <v>12308</v>
      </c>
      <c r="J23" s="63" t="str">
        <f t="shared" si="0"/>
        <v>IC.IV.010507</v>
      </c>
      <c r="K23" s="61" t="s">
        <v>12175</v>
      </c>
      <c r="L23" s="60" t="str">
        <f t="shared" si="1"/>
        <v>IABP (Central Aortic)</v>
      </c>
      <c r="M23" s="64" t="str">
        <f t="shared" si="2"/>
        <v>PI.IC.IV.010507.01</v>
      </c>
      <c r="N23" s="64"/>
      <c r="O23" s="64" t="str">
        <f t="shared" si="3"/>
        <v>PH.IC.IV.010507.01</v>
      </c>
      <c r="Q23" s="64" t="str">
        <f t="shared" si="4"/>
        <v>CL.IC.IV.010507.01</v>
      </c>
    </row>
    <row r="24" spans="1:19" s="60" customFormat="1" ht="15">
      <c r="A24" s="60" t="s">
        <v>8408</v>
      </c>
      <c r="C24" s="61" t="s">
        <v>12175</v>
      </c>
      <c r="E24" s="62" t="s">
        <v>6291</v>
      </c>
      <c r="F24" s="60" t="s">
        <v>8340</v>
      </c>
      <c r="G24" s="60" t="s">
        <v>10478</v>
      </c>
      <c r="H24" s="62" t="s">
        <v>11638</v>
      </c>
      <c r="I24" s="60" t="s">
        <v>12437</v>
      </c>
      <c r="J24" s="63" t="str">
        <f t="shared" si="0"/>
        <v>IC.IV.010508</v>
      </c>
      <c r="K24" s="61" t="s">
        <v>12175</v>
      </c>
      <c r="L24" s="60" t="str">
        <f t="shared" si="1"/>
        <v>Other: specify</v>
      </c>
      <c r="M24" s="64" t="str">
        <f t="shared" si="2"/>
        <v>PI.IC.IV.010508.01</v>
      </c>
      <c r="N24" s="64"/>
      <c r="O24" s="64" t="str">
        <f t="shared" si="3"/>
        <v>PH.IC.IV.010508.01</v>
      </c>
      <c r="Q24" s="64" t="str">
        <f t="shared" si="4"/>
        <v>CL.IC.IV.010508.01</v>
      </c>
    </row>
    <row r="25" spans="1:19" s="60" customFormat="1" ht="15">
      <c r="A25" s="60" t="s">
        <v>8408</v>
      </c>
      <c r="C25" s="61" t="s">
        <v>12175</v>
      </c>
      <c r="D25" s="60" t="s">
        <v>8169</v>
      </c>
      <c r="E25" s="62" t="s">
        <v>6988</v>
      </c>
      <c r="F25" s="60" t="s">
        <v>8617</v>
      </c>
      <c r="G25" s="60" t="s">
        <v>8749</v>
      </c>
      <c r="H25" s="62" t="s">
        <v>11848</v>
      </c>
      <c r="I25" s="60" t="s">
        <v>9812</v>
      </c>
      <c r="J25" s="63" t="str">
        <f t="shared" si="0"/>
        <v>IC.IV.010601</v>
      </c>
      <c r="K25" s="61" t="s">
        <v>12175</v>
      </c>
      <c r="L25" s="60" t="str">
        <f t="shared" si="1"/>
        <v>Transducer leveled</v>
      </c>
      <c r="M25" s="64" t="str">
        <f t="shared" si="2"/>
        <v>PI.IC.IV.010601.01</v>
      </c>
      <c r="N25" s="64"/>
      <c r="O25" s="64" t="str">
        <f t="shared" si="3"/>
        <v>PH.IC.IV.010601.01</v>
      </c>
      <c r="Q25" s="64" t="str">
        <f t="shared" si="4"/>
        <v>CL.IC.IV.010601.01</v>
      </c>
    </row>
    <row r="26" spans="1:19" s="60" customFormat="1" ht="15">
      <c r="A26" s="60" t="s">
        <v>8408</v>
      </c>
      <c r="C26" s="61" t="s">
        <v>12175</v>
      </c>
      <c r="E26" s="62" t="s">
        <v>6988</v>
      </c>
      <c r="F26" s="60" t="s">
        <v>8617</v>
      </c>
      <c r="G26" s="60" t="s">
        <v>8750</v>
      </c>
      <c r="H26" s="62" t="s">
        <v>12030</v>
      </c>
      <c r="I26" s="60" t="s">
        <v>8751</v>
      </c>
      <c r="J26" s="63" t="str">
        <f t="shared" si="0"/>
        <v>IC.IV.010602</v>
      </c>
      <c r="K26" s="61" t="s">
        <v>12175</v>
      </c>
      <c r="L26" s="60" t="str">
        <f t="shared" si="1"/>
        <v>Line zeroed</v>
      </c>
      <c r="M26" s="64" t="str">
        <f t="shared" si="2"/>
        <v>PI.IC.IV.010602.01</v>
      </c>
      <c r="N26" s="64"/>
      <c r="O26" s="64" t="str">
        <f t="shared" si="3"/>
        <v>PH.IC.IV.010602.01</v>
      </c>
      <c r="Q26" s="64" t="str">
        <f t="shared" si="4"/>
        <v>CL.IC.IV.010602.01</v>
      </c>
    </row>
    <row r="27" spans="1:19" s="60" customFormat="1" ht="15">
      <c r="A27" s="60" t="s">
        <v>8408</v>
      </c>
      <c r="C27" s="61" t="s">
        <v>12175</v>
      </c>
      <c r="E27" s="62" t="s">
        <v>6988</v>
      </c>
      <c r="F27" s="60" t="s">
        <v>8617</v>
      </c>
      <c r="G27" s="60" t="s">
        <v>8400</v>
      </c>
      <c r="H27" s="62" t="s">
        <v>12185</v>
      </c>
      <c r="I27" s="60" t="s">
        <v>8401</v>
      </c>
      <c r="J27" s="63" t="str">
        <f t="shared" si="0"/>
        <v>IC.IV.010603</v>
      </c>
      <c r="K27" s="61" t="s">
        <v>12175</v>
      </c>
      <c r="L27" s="60" t="str">
        <f t="shared" si="1"/>
        <v>Square Wave Test performed</v>
      </c>
      <c r="M27" s="64" t="str">
        <f t="shared" si="2"/>
        <v>PI.IC.IV.010603.01</v>
      </c>
      <c r="N27" s="64"/>
      <c r="O27" s="64" t="str">
        <f t="shared" si="3"/>
        <v>PH.IC.IV.010603.01</v>
      </c>
      <c r="Q27" s="64" t="str">
        <f t="shared" si="4"/>
        <v>CL.IC.IV.010603.01</v>
      </c>
      <c r="R27" s="60" t="s">
        <v>12465</v>
      </c>
      <c r="S27" s="60">
        <v>818</v>
      </c>
    </row>
    <row r="28" spans="1:19" s="60" customFormat="1" ht="15">
      <c r="A28" s="60" t="s">
        <v>8408</v>
      </c>
      <c r="C28" s="61" t="s">
        <v>12175</v>
      </c>
      <c r="E28" s="62" t="s">
        <v>6988</v>
      </c>
      <c r="F28" s="60" t="s">
        <v>8617</v>
      </c>
      <c r="G28" s="60" t="s">
        <v>8094</v>
      </c>
      <c r="H28" s="62" t="s">
        <v>6464</v>
      </c>
      <c r="I28" s="60" t="s">
        <v>8877</v>
      </c>
      <c r="J28" s="63" t="str">
        <f t="shared" si="0"/>
        <v>IC.IV.010604</v>
      </c>
      <c r="K28" s="61" t="s">
        <v>12175</v>
      </c>
      <c r="L28" s="60" t="str">
        <f t="shared" si="1"/>
        <v>Confirmed Square Wave test</v>
      </c>
      <c r="M28" s="64" t="str">
        <f t="shared" si="2"/>
        <v>PI.IC.IV.010604.01</v>
      </c>
      <c r="N28" s="64"/>
      <c r="O28" s="64" t="str">
        <f t="shared" si="3"/>
        <v>PH.IC.IV.010604.01</v>
      </c>
      <c r="Q28" s="64" t="str">
        <f t="shared" si="4"/>
        <v>CL.IC.IV.010604.01</v>
      </c>
      <c r="R28" s="60" t="s">
        <v>12465</v>
      </c>
      <c r="S28" s="60">
        <v>819</v>
      </c>
    </row>
    <row r="29" spans="1:19" s="60" customFormat="1" ht="15">
      <c r="A29" s="60" t="s">
        <v>8408</v>
      </c>
      <c r="C29" s="61" t="s">
        <v>2379</v>
      </c>
      <c r="E29" s="62" t="s">
        <v>6988</v>
      </c>
      <c r="F29" s="60" t="s">
        <v>8617</v>
      </c>
      <c r="G29" s="60" t="s">
        <v>8250</v>
      </c>
      <c r="H29" s="62" t="s">
        <v>6291</v>
      </c>
      <c r="I29" s="60" t="s">
        <v>8332</v>
      </c>
      <c r="J29" s="63" t="str">
        <f t="shared" si="0"/>
        <v>IC.IV.010605</v>
      </c>
      <c r="K29" s="61" t="s">
        <v>2379</v>
      </c>
      <c r="L29" s="60" t="str">
        <f t="shared" si="1"/>
        <v>Square wave test done - damped</v>
      </c>
      <c r="M29" s="64" t="str">
        <f t="shared" si="2"/>
        <v>PI.IC.IV.010605.01</v>
      </c>
      <c r="N29" s="64"/>
      <c r="O29" s="64" t="str">
        <f t="shared" si="3"/>
        <v>PH.IC.IV.010605.01</v>
      </c>
      <c r="Q29" s="64" t="str">
        <f t="shared" si="4"/>
        <v>CL.IC.IV.010605.01</v>
      </c>
      <c r="R29" s="60" t="s">
        <v>12465</v>
      </c>
      <c r="S29" s="60">
        <v>829</v>
      </c>
    </row>
    <row r="30" spans="1:19" s="60" customFormat="1" ht="15">
      <c r="A30" s="60" t="s">
        <v>8408</v>
      </c>
      <c r="C30" s="61" t="s">
        <v>2379</v>
      </c>
      <c r="D30" s="60" t="s">
        <v>8218</v>
      </c>
      <c r="E30" s="62" t="s">
        <v>6317</v>
      </c>
      <c r="F30" s="60" t="s">
        <v>8878</v>
      </c>
      <c r="G30" s="60" t="s">
        <v>8879</v>
      </c>
      <c r="H30" s="62" t="s">
        <v>11848</v>
      </c>
      <c r="I30" s="60" t="s">
        <v>8880</v>
      </c>
      <c r="J30" s="63" t="str">
        <f t="shared" si="0"/>
        <v>IC.IV.010701</v>
      </c>
      <c r="K30" s="61" t="s">
        <v>2379</v>
      </c>
      <c r="L30" s="60" t="str">
        <f t="shared" si="1"/>
        <v>Frequent labs</v>
      </c>
      <c r="M30" s="64" t="str">
        <f t="shared" si="2"/>
        <v>PI.IC.IV.010701.01</v>
      </c>
      <c r="N30" s="64"/>
      <c r="O30" s="64" t="str">
        <f t="shared" si="3"/>
        <v>PH.IC.IV.010701.01</v>
      </c>
      <c r="Q30" s="64" t="str">
        <f t="shared" si="4"/>
        <v>CL.IC.IV.010701.01</v>
      </c>
    </row>
    <row r="31" spans="1:19" s="60" customFormat="1" ht="15">
      <c r="A31" s="60" t="s">
        <v>8408</v>
      </c>
      <c r="C31" s="61" t="s">
        <v>2379</v>
      </c>
      <c r="E31" s="62" t="s">
        <v>6317</v>
      </c>
      <c r="F31" s="60" t="s">
        <v>8878</v>
      </c>
      <c r="G31" s="60" t="s">
        <v>8881</v>
      </c>
      <c r="H31" s="62" t="s">
        <v>12030</v>
      </c>
      <c r="I31" s="60" t="s">
        <v>8882</v>
      </c>
      <c r="J31" s="63" t="str">
        <f t="shared" si="0"/>
        <v>IC.IV.010702</v>
      </c>
      <c r="K31" s="61" t="s">
        <v>2379</v>
      </c>
      <c r="L31" s="60" t="str">
        <f t="shared" si="1"/>
        <v>Vasopressor drips</v>
      </c>
      <c r="M31" s="64" t="str">
        <f t="shared" si="2"/>
        <v>PI.IC.IV.010702.01</v>
      </c>
      <c r="N31" s="64"/>
      <c r="O31" s="64" t="str">
        <f t="shared" si="3"/>
        <v>PH.IC.IV.010702.01</v>
      </c>
      <c r="Q31" s="64" t="str">
        <f t="shared" si="4"/>
        <v>CL.IC.IV.010702.01</v>
      </c>
    </row>
    <row r="32" spans="1:19" s="60" customFormat="1" ht="15">
      <c r="A32" s="60" t="s">
        <v>8408</v>
      </c>
      <c r="C32" s="61" t="s">
        <v>2379</v>
      </c>
      <c r="E32" s="62" t="s">
        <v>6317</v>
      </c>
      <c r="F32" s="60" t="s">
        <v>8878</v>
      </c>
      <c r="G32" s="60" t="s">
        <v>8883</v>
      </c>
      <c r="H32" s="62" t="s">
        <v>12032</v>
      </c>
      <c r="I32" s="60" t="s">
        <v>8757</v>
      </c>
      <c r="J32" s="63" t="str">
        <f t="shared" si="0"/>
        <v>IC.IV.010703</v>
      </c>
      <c r="K32" s="61" t="s">
        <v>2379</v>
      </c>
      <c r="L32" s="60" t="str">
        <f t="shared" si="1"/>
        <v>Post operative (24 hr)</v>
      </c>
      <c r="M32" s="64" t="str">
        <f t="shared" si="2"/>
        <v>PI.IC.IV.010703.01</v>
      </c>
      <c r="N32" s="64"/>
      <c r="O32" s="64" t="str">
        <f t="shared" si="3"/>
        <v>PH.IC.IV.010703.01</v>
      </c>
      <c r="Q32" s="64" t="str">
        <f t="shared" si="4"/>
        <v>CL.IC.IV.010703.01</v>
      </c>
    </row>
    <row r="33" spans="1:45" s="60" customFormat="1" ht="15">
      <c r="A33" s="60" t="s">
        <v>8408</v>
      </c>
      <c r="C33" s="61" t="s">
        <v>2379</v>
      </c>
      <c r="E33" s="62" t="s">
        <v>6317</v>
      </c>
      <c r="F33" s="60" t="s">
        <v>8878</v>
      </c>
      <c r="G33" s="60" t="s">
        <v>8758</v>
      </c>
      <c r="H33" s="62" t="s">
        <v>12028</v>
      </c>
      <c r="I33" s="60" t="s">
        <v>8459</v>
      </c>
      <c r="J33" s="63" t="str">
        <f t="shared" si="0"/>
        <v>IC.IV.010704</v>
      </c>
      <c r="K33" s="61" t="s">
        <v>2379</v>
      </c>
      <c r="L33" s="60" t="str">
        <f t="shared" si="1"/>
        <v>Blood pressure monitor</v>
      </c>
      <c r="M33" s="64" t="str">
        <f t="shared" si="2"/>
        <v>PI.IC.IV.010704.01</v>
      </c>
      <c r="N33" s="64"/>
      <c r="O33" s="64" t="str">
        <f t="shared" si="3"/>
        <v>PH.IC.IV.010704.01</v>
      </c>
      <c r="Q33" s="64" t="str">
        <f t="shared" si="4"/>
        <v>CL.IC.IV.010704.01</v>
      </c>
    </row>
    <row r="34" spans="1:45" s="60" customFormat="1" ht="15">
      <c r="A34" s="60" t="s">
        <v>8408</v>
      </c>
      <c r="C34" s="61" t="s">
        <v>2379</v>
      </c>
      <c r="E34" s="62" t="s">
        <v>6317</v>
      </c>
      <c r="F34" s="60" t="s">
        <v>8878</v>
      </c>
      <c r="G34" s="60" t="s">
        <v>10478</v>
      </c>
      <c r="H34" s="62" t="s">
        <v>12210</v>
      </c>
      <c r="I34" s="60" t="s">
        <v>12437</v>
      </c>
      <c r="J34" s="63" t="str">
        <f t="shared" si="0"/>
        <v>IC.IV.010705</v>
      </c>
      <c r="K34" s="61" t="s">
        <v>2379</v>
      </c>
      <c r="L34" s="60" t="str">
        <f t="shared" si="1"/>
        <v>Other: specify</v>
      </c>
      <c r="M34" s="64" t="str">
        <f t="shared" si="2"/>
        <v>PI.IC.IV.010705.01</v>
      </c>
      <c r="N34" s="64"/>
      <c r="O34" s="64" t="str">
        <f t="shared" si="3"/>
        <v>PH.IC.IV.010705.01</v>
      </c>
      <c r="Q34" s="64" t="str">
        <f t="shared" si="4"/>
        <v>CL.IC.IV.010705.01</v>
      </c>
    </row>
    <row r="35" spans="1:45" s="60" customFormat="1" ht="15">
      <c r="A35" s="60" t="s">
        <v>8408</v>
      </c>
      <c r="C35" s="61" t="s">
        <v>2379</v>
      </c>
      <c r="E35" s="62" t="s">
        <v>6317</v>
      </c>
      <c r="F35" s="60" t="s">
        <v>8878</v>
      </c>
      <c r="G35" s="60" t="s">
        <v>8448</v>
      </c>
      <c r="H35" s="62" t="s">
        <v>6988</v>
      </c>
      <c r="I35" s="60" t="s">
        <v>8449</v>
      </c>
      <c r="J35" s="63" t="str">
        <f t="shared" si="0"/>
        <v>IC.IV.010706</v>
      </c>
      <c r="K35" s="61" t="s">
        <v>2379</v>
      </c>
      <c r="L35" s="60" t="str">
        <f t="shared" si="1"/>
        <v>Hemodynamic support</v>
      </c>
      <c r="M35" s="64" t="str">
        <f t="shared" si="2"/>
        <v>PI.IC.IV.010706.01</v>
      </c>
      <c r="N35" s="64"/>
      <c r="O35" s="64" t="str">
        <f t="shared" si="3"/>
        <v>PH.IC.IV.010706.01</v>
      </c>
      <c r="Q35" s="64" t="str">
        <f t="shared" si="4"/>
        <v>CL.IC.IV.010706.01</v>
      </c>
      <c r="R35" s="60" t="s">
        <v>12465</v>
      </c>
      <c r="S35" s="60">
        <v>820</v>
      </c>
    </row>
    <row r="36" spans="1:45" s="60" customFormat="1" ht="15">
      <c r="A36" s="60" t="s">
        <v>8408</v>
      </c>
      <c r="C36" s="61" t="s">
        <v>2379</v>
      </c>
      <c r="D36" s="60" t="s">
        <v>7911</v>
      </c>
      <c r="E36" s="62" t="s">
        <v>3574</v>
      </c>
      <c r="F36" s="60" t="s">
        <v>8460</v>
      </c>
      <c r="G36" s="60" t="s">
        <v>8583</v>
      </c>
      <c r="H36" s="62" t="s">
        <v>11848</v>
      </c>
      <c r="I36" s="60" t="s">
        <v>10532</v>
      </c>
      <c r="J36" s="63" t="str">
        <f t="shared" si="0"/>
        <v>IC.IV.010801</v>
      </c>
      <c r="K36" s="61" t="s">
        <v>2379</v>
      </c>
      <c r="L36" s="60" t="str">
        <f t="shared" si="1"/>
        <v>No redness pain or swelling</v>
      </c>
      <c r="M36" s="64" t="str">
        <f t="shared" si="2"/>
        <v>PI.IC.IV.010801.01</v>
      </c>
      <c r="N36" s="64"/>
      <c r="O36" s="64" t="str">
        <f t="shared" si="3"/>
        <v>PH.IC.IV.010801.01</v>
      </c>
      <c r="Q36" s="64" t="str">
        <f t="shared" si="4"/>
        <v>CL.IC.IV.010801.01</v>
      </c>
    </row>
    <row r="37" spans="1:45" s="60" customFormat="1" ht="15">
      <c r="A37" s="60" t="s">
        <v>8408</v>
      </c>
      <c r="C37" s="61" t="s">
        <v>2379</v>
      </c>
      <c r="E37" s="62" t="s">
        <v>3574</v>
      </c>
      <c r="F37" s="60" t="s">
        <v>8460</v>
      </c>
      <c r="G37" s="60" t="s">
        <v>8584</v>
      </c>
      <c r="H37" s="62" t="s">
        <v>12030</v>
      </c>
      <c r="I37" s="60" t="s">
        <v>8464</v>
      </c>
      <c r="J37" s="63" t="str">
        <f t="shared" si="0"/>
        <v>IC.IV.010802</v>
      </c>
      <c r="K37" s="61" t="s">
        <v>2379</v>
      </c>
      <c r="L37" s="60" t="str">
        <f t="shared" si="1"/>
        <v>Dressing dry and intact</v>
      </c>
      <c r="M37" s="64" t="str">
        <f t="shared" si="2"/>
        <v>PI.IC.IV.010802.01</v>
      </c>
      <c r="N37" s="64"/>
      <c r="O37" s="64" t="str">
        <f t="shared" si="3"/>
        <v>PH.IC.IV.010802.01</v>
      </c>
      <c r="Q37" s="64" t="str">
        <f t="shared" si="4"/>
        <v>CL.IC.IV.010802.01</v>
      </c>
    </row>
    <row r="38" spans="1:45" s="60" customFormat="1" ht="15">
      <c r="A38" s="60" t="s">
        <v>8408</v>
      </c>
      <c r="C38" s="61" t="s">
        <v>2379</v>
      </c>
      <c r="E38" s="62" t="s">
        <v>3574</v>
      </c>
      <c r="F38" s="60" t="s">
        <v>8460</v>
      </c>
      <c r="G38" s="60" t="s">
        <v>8465</v>
      </c>
      <c r="H38" s="62" t="s">
        <v>12032</v>
      </c>
      <c r="I38" s="60" t="s">
        <v>8466</v>
      </c>
      <c r="J38" s="63" t="str">
        <f t="shared" si="0"/>
        <v>IC.IV.010803</v>
      </c>
      <c r="K38" s="61" t="s">
        <v>2379</v>
      </c>
      <c r="L38" s="60" t="str">
        <f t="shared" si="1"/>
        <v>Non tender</v>
      </c>
      <c r="M38" s="64" t="str">
        <f t="shared" si="2"/>
        <v>PI.IC.IV.010803.01</v>
      </c>
      <c r="N38" s="64"/>
      <c r="O38" s="64" t="str">
        <f t="shared" si="3"/>
        <v>PH.IC.IV.010803.01</v>
      </c>
      <c r="Q38" s="64" t="str">
        <f t="shared" si="4"/>
        <v>CL.IC.IV.010803.01</v>
      </c>
    </row>
    <row r="39" spans="1:45" s="60" customFormat="1" ht="15">
      <c r="A39" s="60" t="s">
        <v>8408</v>
      </c>
      <c r="C39" s="61" t="s">
        <v>12175</v>
      </c>
      <c r="E39" s="62" t="s">
        <v>3574</v>
      </c>
      <c r="F39" s="60" t="s">
        <v>8460</v>
      </c>
      <c r="G39" s="60" t="s">
        <v>11790</v>
      </c>
      <c r="H39" s="62" t="s">
        <v>12028</v>
      </c>
      <c r="I39" s="60" t="s">
        <v>11790</v>
      </c>
      <c r="J39" s="63" t="str">
        <f t="shared" si="0"/>
        <v>IC.IV.010804</v>
      </c>
      <c r="K39" s="61" t="s">
        <v>12175</v>
      </c>
      <c r="L39" s="60" t="str">
        <f t="shared" si="1"/>
        <v>Erythema</v>
      </c>
      <c r="M39" s="64" t="str">
        <f t="shared" si="2"/>
        <v>PI.IC.IV.010804.01</v>
      </c>
      <c r="N39" s="64"/>
      <c r="O39" s="64" t="str">
        <f t="shared" si="3"/>
        <v>PH.IC.IV.010804.01</v>
      </c>
      <c r="Q39" s="64" t="str">
        <f t="shared" si="4"/>
        <v>CL.IC.IV.010804.01</v>
      </c>
    </row>
    <row r="40" spans="1:45" s="60" customFormat="1" ht="15">
      <c r="A40" s="60" t="s">
        <v>8408</v>
      </c>
      <c r="C40" s="61" t="s">
        <v>12175</v>
      </c>
      <c r="E40" s="62" t="s">
        <v>3574</v>
      </c>
      <c r="F40" s="60" t="s">
        <v>8460</v>
      </c>
      <c r="G40" s="60" t="s">
        <v>8467</v>
      </c>
      <c r="H40" s="62" t="s">
        <v>12210</v>
      </c>
      <c r="I40" s="60" t="s">
        <v>8467</v>
      </c>
      <c r="J40" s="63" t="str">
        <f t="shared" si="0"/>
        <v>IC.IV.010805</v>
      </c>
      <c r="K40" s="61" t="s">
        <v>12175</v>
      </c>
      <c r="L40" s="60" t="str">
        <f t="shared" si="1"/>
        <v>Ecchymosis</v>
      </c>
      <c r="M40" s="64" t="str">
        <f t="shared" si="2"/>
        <v>PI.IC.IV.010805.01</v>
      </c>
      <c r="N40" s="64"/>
      <c r="O40" s="64" t="str">
        <f t="shared" si="3"/>
        <v>PH.IC.IV.010805.01</v>
      </c>
      <c r="Q40" s="64" t="str">
        <f t="shared" si="4"/>
        <v>CL.IC.IV.010805.01</v>
      </c>
    </row>
    <row r="41" spans="1:45" s="60" customFormat="1" ht="15">
      <c r="A41" s="60" t="s">
        <v>8408</v>
      </c>
      <c r="C41" s="61" t="s">
        <v>12175</v>
      </c>
      <c r="E41" s="62" t="s">
        <v>3574</v>
      </c>
      <c r="F41" s="60" t="s">
        <v>8460</v>
      </c>
      <c r="G41" s="60" t="s">
        <v>11798</v>
      </c>
      <c r="H41" s="62" t="s">
        <v>12212</v>
      </c>
      <c r="I41" s="60" t="s">
        <v>11101</v>
      </c>
      <c r="J41" s="63" t="str">
        <f t="shared" si="0"/>
        <v>IC.IV.010806</v>
      </c>
      <c r="K41" s="61" t="s">
        <v>12175</v>
      </c>
      <c r="L41" s="60" t="str">
        <f t="shared" si="1"/>
        <v>Tenderness</v>
      </c>
      <c r="M41" s="64" t="str">
        <f t="shared" si="2"/>
        <v>PI.IC.IV.010806.01</v>
      </c>
      <c r="N41" s="64"/>
      <c r="O41" s="64" t="str">
        <f t="shared" si="3"/>
        <v>PH.IC.IV.010806.01</v>
      </c>
      <c r="Q41" s="64" t="str">
        <f t="shared" si="4"/>
        <v>CL.IC.IV.010806.01</v>
      </c>
    </row>
    <row r="42" spans="1:45" s="60" customFormat="1" ht="15">
      <c r="A42" s="60" t="s">
        <v>8408</v>
      </c>
      <c r="C42" s="61" t="s">
        <v>12175</v>
      </c>
      <c r="E42" s="62" t="s">
        <v>3574</v>
      </c>
      <c r="F42" s="60" t="s">
        <v>8460</v>
      </c>
      <c r="G42" s="60" t="s">
        <v>11800</v>
      </c>
      <c r="H42" s="62" t="s">
        <v>12225</v>
      </c>
      <c r="I42" s="60" t="s">
        <v>11800</v>
      </c>
      <c r="J42" s="63" t="str">
        <f t="shared" si="0"/>
        <v>IC.IV.010807</v>
      </c>
      <c r="K42" s="61" t="s">
        <v>12175</v>
      </c>
      <c r="L42" s="60" t="str">
        <f t="shared" si="1"/>
        <v>Swelling</v>
      </c>
      <c r="M42" s="64" t="str">
        <f t="shared" si="2"/>
        <v>PI.IC.IV.010807.01</v>
      </c>
      <c r="N42" s="64"/>
      <c r="O42" s="64" t="str">
        <f t="shared" si="3"/>
        <v>PH.IC.IV.010807.01</v>
      </c>
      <c r="Q42" s="64" t="str">
        <f t="shared" si="4"/>
        <v>CL.IC.IV.010807.01</v>
      </c>
    </row>
    <row r="43" spans="1:45" s="60" customFormat="1" ht="15">
      <c r="A43" s="60" t="s">
        <v>8408</v>
      </c>
      <c r="C43" s="61" t="s">
        <v>12175</v>
      </c>
      <c r="E43" s="62" t="s">
        <v>3574</v>
      </c>
      <c r="F43" s="60" t="s">
        <v>8460</v>
      </c>
      <c r="G43" s="60" t="s">
        <v>11792</v>
      </c>
      <c r="H43" s="62" t="s">
        <v>11638</v>
      </c>
      <c r="I43" s="60" t="s">
        <v>11792</v>
      </c>
      <c r="J43" s="63" t="str">
        <f t="shared" si="0"/>
        <v>IC.IV.010808</v>
      </c>
      <c r="K43" s="61" t="s">
        <v>12175</v>
      </c>
      <c r="L43" s="60" t="str">
        <f t="shared" si="1"/>
        <v>Hematoma</v>
      </c>
      <c r="M43" s="64" t="str">
        <f t="shared" si="2"/>
        <v>PI.IC.IV.010808.01</v>
      </c>
      <c r="N43" s="64"/>
      <c r="O43" s="64" t="str">
        <f t="shared" si="3"/>
        <v>PH.IC.IV.010808.01</v>
      </c>
      <c r="Q43" s="64" t="str">
        <f t="shared" si="4"/>
        <v>CL.IC.IV.010808.01</v>
      </c>
    </row>
    <row r="44" spans="1:45" s="60" customFormat="1" ht="15">
      <c r="A44" s="60" t="s">
        <v>8408</v>
      </c>
      <c r="C44" s="61" t="s">
        <v>12175</v>
      </c>
      <c r="E44" s="62" t="s">
        <v>3574</v>
      </c>
      <c r="F44" s="60" t="s">
        <v>8460</v>
      </c>
      <c r="G44" s="60" t="s">
        <v>8468</v>
      </c>
      <c r="H44" s="62" t="s">
        <v>11639</v>
      </c>
      <c r="I44" s="60" t="s">
        <v>8468</v>
      </c>
      <c r="J44" s="63" t="str">
        <f t="shared" si="0"/>
        <v>IC.IV.010809</v>
      </c>
      <c r="K44" s="61" t="s">
        <v>12175</v>
      </c>
      <c r="L44" s="60" t="str">
        <f t="shared" si="1"/>
        <v>Phlebitis</v>
      </c>
      <c r="M44" s="64" t="str">
        <f t="shared" si="2"/>
        <v>PI.IC.IV.010809.01</v>
      </c>
      <c r="N44" s="64"/>
      <c r="O44" s="64" t="str">
        <f t="shared" si="3"/>
        <v>PH.IC.IV.010809.01</v>
      </c>
      <c r="Q44" s="64" t="str">
        <f t="shared" si="4"/>
        <v>CL.IC.IV.010809.01</v>
      </c>
    </row>
    <row r="45" spans="1:45" s="141" customFormat="1" ht="16">
      <c r="A45" s="141" t="s">
        <v>8408</v>
      </c>
      <c r="C45" s="142" t="s">
        <v>12175</v>
      </c>
      <c r="E45" s="142" t="s">
        <v>3574</v>
      </c>
      <c r="F45" s="141" t="s">
        <v>8460</v>
      </c>
      <c r="G45" s="141" t="s">
        <v>7746</v>
      </c>
      <c r="H45" s="142" t="s">
        <v>11829</v>
      </c>
      <c r="I45" s="141" t="s">
        <v>11546</v>
      </c>
      <c r="J45" s="143" t="str">
        <f t="shared" si="0"/>
        <v>IC.IV.010810</v>
      </c>
      <c r="K45" s="142" t="s">
        <v>12175</v>
      </c>
      <c r="L45" s="141" t="str">
        <f t="shared" si="1"/>
        <v>Serosanguineous Drainage</v>
      </c>
      <c r="M45" s="143" t="str">
        <f t="shared" si="2"/>
        <v>PI.IC.IV.010810.01</v>
      </c>
      <c r="N45" s="143"/>
      <c r="O45" s="143" t="str">
        <f t="shared" si="3"/>
        <v>PH.IC.IV.010810.01</v>
      </c>
      <c r="Q45" s="143" t="str">
        <f t="shared" si="4"/>
        <v>CL.IC.IV.010810.01</v>
      </c>
      <c r="AR45" s="141" t="s">
        <v>12773</v>
      </c>
      <c r="AS45" s="141">
        <v>1749</v>
      </c>
    </row>
    <row r="46" spans="1:45" s="141" customFormat="1" ht="16">
      <c r="A46" s="141" t="s">
        <v>8408</v>
      </c>
      <c r="C46" s="142" t="s">
        <v>12175</v>
      </c>
      <c r="E46" s="142" t="s">
        <v>3574</v>
      </c>
      <c r="F46" s="141" t="s">
        <v>8460</v>
      </c>
      <c r="G46" s="141" t="s">
        <v>7748</v>
      </c>
      <c r="H46" s="142" t="s">
        <v>12099</v>
      </c>
      <c r="I46" s="141" t="s">
        <v>11548</v>
      </c>
      <c r="J46" s="143" t="str">
        <f t="shared" si="0"/>
        <v>IC.IV.010811</v>
      </c>
      <c r="K46" s="142" t="s">
        <v>12175</v>
      </c>
      <c r="L46" s="141" t="str">
        <f t="shared" si="1"/>
        <v>Serous Drainage</v>
      </c>
      <c r="M46" s="143" t="str">
        <f t="shared" si="2"/>
        <v>PI.IC.IV.010811.01</v>
      </c>
      <c r="N46" s="143"/>
      <c r="O46" s="143" t="str">
        <f t="shared" si="3"/>
        <v>PH.IC.IV.010811.01</v>
      </c>
      <c r="Q46" s="143" t="str">
        <f t="shared" si="4"/>
        <v>CL.IC.IV.010811.01</v>
      </c>
      <c r="AR46" s="141" t="s">
        <v>12773</v>
      </c>
      <c r="AS46" s="141">
        <v>1749</v>
      </c>
    </row>
    <row r="47" spans="1:45" s="141" customFormat="1" ht="16">
      <c r="A47" s="141" t="s">
        <v>8408</v>
      </c>
      <c r="C47" s="142" t="s">
        <v>12175</v>
      </c>
      <c r="E47" s="142" t="s">
        <v>3574</v>
      </c>
      <c r="F47" s="141" t="s">
        <v>8460</v>
      </c>
      <c r="G47" s="141" t="s">
        <v>8425</v>
      </c>
      <c r="H47" s="142" t="s">
        <v>12100</v>
      </c>
      <c r="I47" s="141" t="s">
        <v>11554</v>
      </c>
      <c r="J47" s="143" t="str">
        <f t="shared" si="0"/>
        <v>IC.IV.010812</v>
      </c>
      <c r="K47" s="142" t="s">
        <v>12175</v>
      </c>
      <c r="L47" s="141" t="str">
        <f t="shared" si="1"/>
        <v>Purulent Drainage</v>
      </c>
      <c r="M47" s="143" t="str">
        <f t="shared" si="2"/>
        <v>PI.IC.IV.010812.01</v>
      </c>
      <c r="N47" s="143"/>
      <c r="O47" s="143" t="str">
        <f t="shared" si="3"/>
        <v>PH.IC.IV.010812.01</v>
      </c>
      <c r="Q47" s="143" t="str">
        <f t="shared" si="4"/>
        <v>CL.IC.IV.010812.01</v>
      </c>
      <c r="AR47" s="141" t="s">
        <v>12773</v>
      </c>
      <c r="AS47" s="141">
        <v>1749</v>
      </c>
    </row>
    <row r="48" spans="1:45" s="60" customFormat="1" ht="15">
      <c r="A48" s="60" t="s">
        <v>8408</v>
      </c>
      <c r="C48" s="61" t="s">
        <v>12175</v>
      </c>
      <c r="E48" s="62" t="s">
        <v>3574</v>
      </c>
      <c r="F48" s="60" t="s">
        <v>8460</v>
      </c>
      <c r="G48" s="60" t="s">
        <v>8317</v>
      </c>
      <c r="H48" s="62" t="s">
        <v>12101</v>
      </c>
      <c r="I48" s="60" t="s">
        <v>12207</v>
      </c>
      <c r="J48" s="63" t="str">
        <f t="shared" si="0"/>
        <v>IC.IV.010813</v>
      </c>
      <c r="K48" s="61" t="s">
        <v>12175</v>
      </c>
      <c r="L48" s="60" t="str">
        <f t="shared" si="1"/>
        <v>Unable to assess due to drsg</v>
      </c>
      <c r="M48" s="64" t="str">
        <f t="shared" si="2"/>
        <v>PI.IC.IV.010813.01</v>
      </c>
      <c r="N48" s="64"/>
      <c r="O48" s="64" t="str">
        <f t="shared" si="3"/>
        <v>PH.IC.IV.010813.01</v>
      </c>
      <c r="Q48" s="64" t="str">
        <f t="shared" si="4"/>
        <v>CL.IC.IV.010813.01</v>
      </c>
    </row>
    <row r="49" spans="1:41" s="60" customFormat="1" ht="15">
      <c r="A49" s="60" t="s">
        <v>8408</v>
      </c>
      <c r="C49" s="61" t="s">
        <v>12175</v>
      </c>
      <c r="D49" s="60" t="s">
        <v>8316</v>
      </c>
      <c r="E49" s="62" t="s">
        <v>3690</v>
      </c>
      <c r="F49" s="60" t="s">
        <v>8318</v>
      </c>
      <c r="G49" s="60" t="s">
        <v>8166</v>
      </c>
      <c r="H49" s="62" t="s">
        <v>11848</v>
      </c>
      <c r="I49" s="60" t="s">
        <v>12157</v>
      </c>
      <c r="J49" s="63" t="str">
        <f t="shared" si="0"/>
        <v>IC.IV.010901</v>
      </c>
      <c r="K49" s="61" t="s">
        <v>12175</v>
      </c>
      <c r="L49" s="60" t="str">
        <f t="shared" si="1"/>
        <v>None needed</v>
      </c>
      <c r="M49" s="64" t="str">
        <f t="shared" si="2"/>
        <v>PI.IC.IV.010901.01</v>
      </c>
      <c r="N49" s="64"/>
      <c r="O49" s="64" t="str">
        <f t="shared" si="3"/>
        <v>PH.IC.IV.010901.01</v>
      </c>
      <c r="Q49" s="64" t="str">
        <f t="shared" si="4"/>
        <v>CL.IC.IV.010901.01</v>
      </c>
    </row>
    <row r="50" spans="1:41" s="60" customFormat="1" ht="15">
      <c r="A50" s="60" t="s">
        <v>8408</v>
      </c>
      <c r="C50" s="61" t="s">
        <v>12175</v>
      </c>
      <c r="E50" s="62" t="s">
        <v>3690</v>
      </c>
      <c r="F50" s="60" t="s">
        <v>8318</v>
      </c>
      <c r="G50" s="60" t="s">
        <v>8167</v>
      </c>
      <c r="H50" s="62" t="s">
        <v>12030</v>
      </c>
      <c r="I50" s="60" t="s">
        <v>11393</v>
      </c>
      <c r="J50" s="63" t="str">
        <f t="shared" si="0"/>
        <v>IC.IV.010902</v>
      </c>
      <c r="K50" s="61" t="s">
        <v>12175</v>
      </c>
      <c r="L50" s="60" t="str">
        <f t="shared" si="1"/>
        <v>Changed site</v>
      </c>
      <c r="M50" s="64" t="str">
        <f t="shared" si="2"/>
        <v>PI.IC.IV.010902.01</v>
      </c>
      <c r="N50" s="64"/>
      <c r="O50" s="64" t="str">
        <f t="shared" si="3"/>
        <v>PH.IC.IV.010902.01</v>
      </c>
      <c r="Q50" s="64" t="str">
        <f t="shared" si="4"/>
        <v>CL.IC.IV.010902.01</v>
      </c>
    </row>
    <row r="51" spans="1:41" s="60" customFormat="1" ht="15">
      <c r="A51" s="60" t="s">
        <v>8408</v>
      </c>
      <c r="C51" s="61" t="s">
        <v>12175</v>
      </c>
      <c r="E51" s="62" t="s">
        <v>3690</v>
      </c>
      <c r="F51" s="60" t="s">
        <v>8318</v>
      </c>
      <c r="G51" s="60" t="s">
        <v>8322</v>
      </c>
      <c r="H51" s="62" t="s">
        <v>12032</v>
      </c>
      <c r="I51" s="60" t="s">
        <v>8323</v>
      </c>
      <c r="J51" s="63" t="str">
        <f t="shared" si="0"/>
        <v>IC.IV.010903</v>
      </c>
      <c r="K51" s="61" t="s">
        <v>12175</v>
      </c>
      <c r="L51" s="60" t="str">
        <f t="shared" si="1"/>
        <v>Elevated extremity</v>
      </c>
      <c r="M51" s="64" t="str">
        <f t="shared" si="2"/>
        <v>PI.IC.IV.010903.01</v>
      </c>
      <c r="N51" s="64"/>
      <c r="O51" s="64" t="str">
        <f t="shared" si="3"/>
        <v>PH.IC.IV.010903.01</v>
      </c>
      <c r="Q51" s="64" t="str">
        <f t="shared" si="4"/>
        <v>CL.IC.IV.010903.01</v>
      </c>
    </row>
    <row r="52" spans="1:41" s="60" customFormat="1" ht="15">
      <c r="A52" s="60" t="s">
        <v>8408</v>
      </c>
      <c r="C52" s="61" t="s">
        <v>12175</v>
      </c>
      <c r="E52" s="62" t="s">
        <v>3690</v>
      </c>
      <c r="F52" s="60" t="s">
        <v>8318</v>
      </c>
      <c r="G52" s="60" t="s">
        <v>8324</v>
      </c>
      <c r="H52" s="62" t="s">
        <v>12028</v>
      </c>
      <c r="I52" s="60" t="s">
        <v>8325</v>
      </c>
      <c r="J52" s="63" t="str">
        <f t="shared" si="0"/>
        <v>IC.IV.010904</v>
      </c>
      <c r="K52" s="61" t="s">
        <v>12175</v>
      </c>
      <c r="L52" s="60" t="str">
        <f t="shared" si="1"/>
        <v>Warm compress</v>
      </c>
      <c r="M52" s="64" t="str">
        <f t="shared" si="2"/>
        <v>PI.IC.IV.010904.01</v>
      </c>
      <c r="N52" s="64"/>
      <c r="O52" s="64" t="str">
        <f t="shared" si="3"/>
        <v>PH.IC.IV.010904.01</v>
      </c>
      <c r="Q52" s="64" t="str">
        <f t="shared" si="4"/>
        <v>CL.IC.IV.010904.01</v>
      </c>
    </row>
    <row r="53" spans="1:41" s="60" customFormat="1" ht="15">
      <c r="A53" s="60" t="s">
        <v>8408</v>
      </c>
      <c r="C53" s="61" t="s">
        <v>12175</v>
      </c>
      <c r="E53" s="62" t="s">
        <v>3690</v>
      </c>
      <c r="F53" s="60" t="s">
        <v>8318</v>
      </c>
      <c r="G53" s="60" t="s">
        <v>10123</v>
      </c>
      <c r="H53" s="62" t="s">
        <v>12210</v>
      </c>
      <c r="I53" s="60" t="s">
        <v>11841</v>
      </c>
      <c r="J53" s="63" t="str">
        <f t="shared" si="0"/>
        <v>IC.IV.010905</v>
      </c>
      <c r="K53" s="61" t="s">
        <v>12175</v>
      </c>
      <c r="L53" s="60" t="str">
        <f t="shared" si="1"/>
        <v>Discontinued</v>
      </c>
      <c r="M53" s="64" t="str">
        <f t="shared" si="2"/>
        <v>PI.IC.IV.010905.01</v>
      </c>
      <c r="N53" s="64"/>
      <c r="O53" s="64" t="str">
        <f t="shared" si="3"/>
        <v>PH.IC.IV.010905.01</v>
      </c>
      <c r="Q53" s="64" t="str">
        <f t="shared" si="4"/>
        <v>CL.IC.IV.010905.01</v>
      </c>
    </row>
    <row r="54" spans="1:41" s="60" customFormat="1" ht="15">
      <c r="A54" s="60" t="s">
        <v>8408</v>
      </c>
      <c r="C54" s="61" t="s">
        <v>12175</v>
      </c>
      <c r="E54" s="62" t="s">
        <v>3690</v>
      </c>
      <c r="F54" s="60" t="s">
        <v>8318</v>
      </c>
      <c r="G54" s="60" t="s">
        <v>10478</v>
      </c>
      <c r="H54" s="62" t="s">
        <v>12212</v>
      </c>
      <c r="I54" s="60" t="s">
        <v>12437</v>
      </c>
      <c r="J54" s="63" t="str">
        <f t="shared" si="0"/>
        <v>IC.IV.010906</v>
      </c>
      <c r="K54" s="61" t="s">
        <v>12175</v>
      </c>
      <c r="L54" s="60" t="str">
        <f t="shared" si="1"/>
        <v>Other: specify</v>
      </c>
      <c r="M54" s="64" t="str">
        <f t="shared" si="2"/>
        <v>PI.IC.IV.010906.01</v>
      </c>
      <c r="N54" s="64"/>
      <c r="O54" s="64" t="str">
        <f t="shared" si="3"/>
        <v>PH.IC.IV.010906.01</v>
      </c>
      <c r="Q54" s="64" t="str">
        <f t="shared" si="4"/>
        <v>CL.IC.IV.010906.01</v>
      </c>
    </row>
    <row r="55" spans="1:41" s="60" customFormat="1" ht="15">
      <c r="A55" s="60" t="s">
        <v>8408</v>
      </c>
      <c r="C55" s="61" t="s">
        <v>12175</v>
      </c>
      <c r="D55" s="60" t="s">
        <v>8040</v>
      </c>
      <c r="E55" s="62" t="s">
        <v>3188</v>
      </c>
      <c r="F55" s="60" t="s">
        <v>8472</v>
      </c>
      <c r="G55" s="60" t="s">
        <v>8473</v>
      </c>
      <c r="H55" s="62" t="s">
        <v>11848</v>
      </c>
      <c r="I55" s="60" t="s">
        <v>11859</v>
      </c>
      <c r="J55" s="63" t="str">
        <f t="shared" si="0"/>
        <v>IC.IV.011001</v>
      </c>
      <c r="K55" s="61" t="s">
        <v>12175</v>
      </c>
      <c r="L55" s="60" t="str">
        <f t="shared" si="1"/>
        <v>Securement device</v>
      </c>
      <c r="M55" s="64" t="str">
        <f t="shared" si="2"/>
        <v>PI.IC.IV.011001.01</v>
      </c>
      <c r="N55" s="64"/>
      <c r="O55" s="64" t="str">
        <f t="shared" si="3"/>
        <v>PH.IC.IV.011001.01</v>
      </c>
      <c r="Q55" s="64" t="str">
        <f t="shared" si="4"/>
        <v>CL.IC.IV.011001.01</v>
      </c>
    </row>
    <row r="56" spans="1:41" s="60" customFormat="1" ht="15">
      <c r="A56" s="60" t="s">
        <v>8408</v>
      </c>
      <c r="C56" s="61" t="s">
        <v>12175</v>
      </c>
      <c r="E56" s="62" t="s">
        <v>3188</v>
      </c>
      <c r="F56" s="60" t="s">
        <v>8472</v>
      </c>
      <c r="G56" s="60" t="s">
        <v>8474</v>
      </c>
      <c r="H56" s="62" t="s">
        <v>12030</v>
      </c>
      <c r="I56" s="60" t="s">
        <v>10059</v>
      </c>
      <c r="J56" s="63" t="str">
        <f t="shared" si="0"/>
        <v>IC.IV.011002</v>
      </c>
      <c r="K56" s="61" t="s">
        <v>12175</v>
      </c>
      <c r="L56" s="60" t="str">
        <f t="shared" si="1"/>
        <v>Sterile tape</v>
      </c>
      <c r="M56" s="64" t="str">
        <f t="shared" si="2"/>
        <v>PI.IC.IV.011002.01</v>
      </c>
      <c r="N56" s="64"/>
      <c r="O56" s="64" t="str">
        <f t="shared" si="3"/>
        <v>PH.IC.IV.011002.01</v>
      </c>
      <c r="Q56" s="64" t="str">
        <f t="shared" si="4"/>
        <v>CL.IC.IV.011002.01</v>
      </c>
    </row>
    <row r="57" spans="1:41" s="60" customFormat="1" ht="15">
      <c r="A57" s="60" t="s">
        <v>8408</v>
      </c>
      <c r="C57" s="61" t="s">
        <v>12175</v>
      </c>
      <c r="E57" s="62" t="s">
        <v>3188</v>
      </c>
      <c r="F57" s="60" t="s">
        <v>8472</v>
      </c>
      <c r="G57" s="60" t="s">
        <v>10192</v>
      </c>
      <c r="H57" s="62" t="s">
        <v>12032</v>
      </c>
      <c r="I57" s="60" t="s">
        <v>10192</v>
      </c>
      <c r="J57" s="63" t="str">
        <f t="shared" si="0"/>
        <v>IC.IV.011003</v>
      </c>
      <c r="K57" s="61" t="s">
        <v>12175</v>
      </c>
      <c r="L57" s="60" t="str">
        <f t="shared" si="1"/>
        <v>Suture</v>
      </c>
      <c r="M57" s="64" t="str">
        <f t="shared" si="2"/>
        <v>PI.IC.IV.011003.01</v>
      </c>
      <c r="N57" s="64"/>
      <c r="O57" s="64" t="str">
        <f t="shared" si="3"/>
        <v>PH.IC.IV.011003.01</v>
      </c>
      <c r="Q57" s="64" t="str">
        <f t="shared" si="4"/>
        <v>CL.IC.IV.011003.01</v>
      </c>
    </row>
    <row r="58" spans="1:41" s="60" customFormat="1" ht="15">
      <c r="A58" s="60" t="s">
        <v>8408</v>
      </c>
      <c r="C58" s="61" t="s">
        <v>2379</v>
      </c>
      <c r="E58" s="62" t="s">
        <v>3188</v>
      </c>
      <c r="F58" s="60" t="s">
        <v>8472</v>
      </c>
      <c r="G58" s="60" t="s">
        <v>10478</v>
      </c>
      <c r="H58" s="62" t="s">
        <v>12028</v>
      </c>
      <c r="I58" s="60" t="s">
        <v>12437</v>
      </c>
      <c r="J58" s="63" t="str">
        <f t="shared" si="0"/>
        <v>IC.IV.011004</v>
      </c>
      <c r="K58" s="61" t="s">
        <v>2379</v>
      </c>
      <c r="L58" s="60" t="str">
        <f t="shared" si="1"/>
        <v>Other: specify</v>
      </c>
      <c r="M58" s="64" t="str">
        <f t="shared" si="2"/>
        <v>PI.IC.IV.011004.01</v>
      </c>
      <c r="N58" s="64"/>
      <c r="O58" s="64" t="str">
        <f t="shared" si="3"/>
        <v>PH.IC.IV.011004.01</v>
      </c>
      <c r="Q58" s="64" t="str">
        <f t="shared" si="4"/>
        <v>CL.IC.IV.011004.01</v>
      </c>
    </row>
    <row r="59" spans="1:41" s="60" customFormat="1" ht="15">
      <c r="A59" s="60" t="s">
        <v>8408</v>
      </c>
      <c r="C59" s="61" t="s">
        <v>1</v>
      </c>
      <c r="E59" s="62" t="s">
        <v>590</v>
      </c>
      <c r="F59" s="60" t="s">
        <v>8472</v>
      </c>
      <c r="G59" s="60" t="s">
        <v>8475</v>
      </c>
      <c r="H59" s="62" t="s">
        <v>6291</v>
      </c>
      <c r="J59" s="63" t="str">
        <f>CONCATENATE("IC.IV.",C59,E59,H59)</f>
        <v>IC.IV.011005</v>
      </c>
      <c r="K59" s="61" t="s">
        <v>1</v>
      </c>
      <c r="L59" s="60" t="str">
        <f>G59</f>
        <v>Armboard placed for stabilization</v>
      </c>
      <c r="M59" s="64" t="str">
        <f>CONCATENATE("PI.",J59,".",K59)</f>
        <v>PI.IC.IV.011005.01</v>
      </c>
      <c r="N59" s="64"/>
      <c r="O59" s="64" t="str">
        <f>CONCATENATE("PH.",J59,".",K59)</f>
        <v>PH.IC.IV.011005.01</v>
      </c>
      <c r="Q59" s="64" t="str">
        <f>CONCATENATE("CL.",J59,".",K59)</f>
        <v>CL.IC.IV.011005.01</v>
      </c>
      <c r="R59" s="60" t="s">
        <v>4415</v>
      </c>
      <c r="S59" s="60">
        <v>821</v>
      </c>
    </row>
    <row r="60" spans="1:41" s="60" customFormat="1" ht="15">
      <c r="A60" s="60" t="s">
        <v>8408</v>
      </c>
      <c r="C60" s="61" t="s">
        <v>2379</v>
      </c>
      <c r="E60" s="62" t="s">
        <v>3188</v>
      </c>
      <c r="F60" s="60" t="s">
        <v>8472</v>
      </c>
      <c r="G60" s="60" t="s">
        <v>10059</v>
      </c>
      <c r="H60" s="62" t="s">
        <v>12212</v>
      </c>
      <c r="I60" s="60" t="s">
        <v>10059</v>
      </c>
      <c r="J60" s="63" t="str">
        <f t="shared" si="0"/>
        <v>IC.IV.011006</v>
      </c>
      <c r="K60" s="61" t="s">
        <v>2379</v>
      </c>
      <c r="L60" s="60" t="str">
        <f t="shared" si="1"/>
        <v>Tape</v>
      </c>
      <c r="M60" s="64" t="str">
        <f t="shared" si="2"/>
        <v>PI.IC.IV.011006.01</v>
      </c>
      <c r="N60" s="64"/>
      <c r="O60" s="64" t="str">
        <f t="shared" si="3"/>
        <v>PH.IC.IV.011006.01</v>
      </c>
      <c r="Q60" s="64" t="str">
        <f t="shared" si="4"/>
        <v>CL.IC.IV.011006.01</v>
      </c>
      <c r="AN60" s="60" t="s">
        <v>12773</v>
      </c>
      <c r="AO60" s="60">
        <v>1527</v>
      </c>
    </row>
    <row r="61" spans="1:41" s="60" customFormat="1" ht="15">
      <c r="A61" s="60" t="s">
        <v>8408</v>
      </c>
      <c r="C61" s="61" t="s">
        <v>12175</v>
      </c>
      <c r="D61" s="60" t="s">
        <v>8426</v>
      </c>
      <c r="E61" s="62" t="s">
        <v>5749</v>
      </c>
      <c r="F61" s="60" t="s">
        <v>8476</v>
      </c>
      <c r="G61" s="60" t="s">
        <v>10446</v>
      </c>
      <c r="H61" s="62" t="s">
        <v>11848</v>
      </c>
      <c r="I61" s="60" t="s">
        <v>10446</v>
      </c>
      <c r="J61" s="63" t="str">
        <f t="shared" si="0"/>
        <v>IC.IV.011101</v>
      </c>
      <c r="K61" s="61" t="s">
        <v>12175</v>
      </c>
      <c r="L61" s="60" t="str">
        <f t="shared" si="1"/>
        <v>Patent</v>
      </c>
      <c r="M61" s="64" t="str">
        <f t="shared" si="2"/>
        <v>PI.IC.IV.011101.01</v>
      </c>
      <c r="N61" s="64"/>
      <c r="O61" s="64" t="str">
        <f t="shared" si="3"/>
        <v>PH.IC.IV.011101.01</v>
      </c>
      <c r="Q61" s="64" t="str">
        <f t="shared" si="4"/>
        <v>CL.IC.IV.011101.01</v>
      </c>
    </row>
    <row r="62" spans="1:41" s="60" customFormat="1" ht="15">
      <c r="A62" s="60" t="s">
        <v>8408</v>
      </c>
      <c r="C62" s="61" t="s">
        <v>2379</v>
      </c>
      <c r="E62" s="62" t="s">
        <v>5749</v>
      </c>
      <c r="F62" s="60" t="s">
        <v>8476</v>
      </c>
      <c r="G62" s="60" t="s">
        <v>8477</v>
      </c>
      <c r="H62" s="62" t="s">
        <v>12030</v>
      </c>
      <c r="I62" s="60" t="s">
        <v>8478</v>
      </c>
      <c r="J62" s="63" t="str">
        <f t="shared" si="0"/>
        <v>IC.IV.011102</v>
      </c>
      <c r="K62" s="61" t="s">
        <v>2379</v>
      </c>
      <c r="L62" s="60" t="str">
        <f t="shared" si="1"/>
        <v>No blood return</v>
      </c>
      <c r="M62" s="64" t="str">
        <f t="shared" si="2"/>
        <v>PI.IC.IV.011102.01</v>
      </c>
      <c r="N62" s="64"/>
      <c r="O62" s="64" t="str">
        <f t="shared" si="3"/>
        <v>PH.IC.IV.011102.01</v>
      </c>
      <c r="Q62" s="64" t="str">
        <f t="shared" si="4"/>
        <v>CL.IC.IV.011102.01</v>
      </c>
    </row>
    <row r="63" spans="1:41" s="60" customFormat="1" ht="15">
      <c r="A63" s="60" t="s">
        <v>8408</v>
      </c>
      <c r="C63" s="61" t="s">
        <v>12175</v>
      </c>
      <c r="E63" s="62" t="s">
        <v>5749</v>
      </c>
      <c r="F63" s="60" t="s">
        <v>8476</v>
      </c>
      <c r="G63" s="60" t="s">
        <v>8327</v>
      </c>
      <c r="H63" s="62" t="s">
        <v>12032</v>
      </c>
      <c r="I63" s="60" t="s">
        <v>8328</v>
      </c>
      <c r="J63" s="63" t="str">
        <f t="shared" si="0"/>
        <v>IC.IV.011103</v>
      </c>
      <c r="K63" s="61" t="s">
        <v>12175</v>
      </c>
      <c r="L63" s="60" t="str">
        <f t="shared" si="1"/>
        <v>Positional</v>
      </c>
      <c r="M63" s="64" t="str">
        <f t="shared" si="2"/>
        <v>PI.IC.IV.011103.01</v>
      </c>
      <c r="N63" s="64"/>
      <c r="O63" s="64" t="str">
        <f t="shared" si="3"/>
        <v>PH.IC.IV.011103.01</v>
      </c>
      <c r="Q63" s="64" t="str">
        <f t="shared" si="4"/>
        <v>CL.IC.IV.011103.01</v>
      </c>
    </row>
    <row r="64" spans="1:41" s="60" customFormat="1" ht="15">
      <c r="A64" s="60" t="s">
        <v>8408</v>
      </c>
      <c r="C64" s="61" t="s">
        <v>12175</v>
      </c>
      <c r="E64" s="62" t="s">
        <v>5749</v>
      </c>
      <c r="F64" s="60" t="s">
        <v>8476</v>
      </c>
      <c r="G64" s="60" t="s">
        <v>9748</v>
      </c>
      <c r="H64" s="62" t="s">
        <v>12028</v>
      </c>
      <c r="I64" s="60" t="s">
        <v>8329</v>
      </c>
      <c r="J64" s="63" t="str">
        <f t="shared" si="0"/>
        <v>IC.IV.011104</v>
      </c>
      <c r="K64" s="61" t="s">
        <v>12175</v>
      </c>
      <c r="L64" s="60" t="str">
        <f t="shared" si="1"/>
        <v>Occluded</v>
      </c>
      <c r="M64" s="64" t="str">
        <f t="shared" si="2"/>
        <v>PI.IC.IV.011104.01</v>
      </c>
      <c r="N64" s="64"/>
      <c r="O64" s="64" t="str">
        <f t="shared" si="3"/>
        <v>PH.IC.IV.011104.01</v>
      </c>
      <c r="Q64" s="64" t="str">
        <f t="shared" si="4"/>
        <v>CL.IC.IV.011104.01</v>
      </c>
    </row>
    <row r="65" spans="1:41" s="60" customFormat="1" ht="15">
      <c r="A65" s="60" t="s">
        <v>8408</v>
      </c>
      <c r="C65" s="61" t="s">
        <v>12175</v>
      </c>
      <c r="E65" s="62" t="s">
        <v>5749</v>
      </c>
      <c r="F65" s="60" t="s">
        <v>8476</v>
      </c>
      <c r="G65" s="60" t="s">
        <v>10123</v>
      </c>
      <c r="H65" s="62" t="s">
        <v>12210</v>
      </c>
      <c r="I65" s="60" t="s">
        <v>11841</v>
      </c>
      <c r="J65" s="63" t="str">
        <f t="shared" si="0"/>
        <v>IC.IV.011105</v>
      </c>
      <c r="K65" s="61" t="s">
        <v>2379</v>
      </c>
      <c r="L65" s="60" t="str">
        <f t="shared" si="1"/>
        <v>Discontinued</v>
      </c>
      <c r="M65" s="64" t="str">
        <f t="shared" si="2"/>
        <v>PI.IC.IV.011105.01</v>
      </c>
      <c r="N65" s="64"/>
      <c r="O65" s="64" t="str">
        <f t="shared" si="3"/>
        <v>PH.IC.IV.011105.01</v>
      </c>
      <c r="Q65" s="64" t="str">
        <f t="shared" si="4"/>
        <v>CL.IC.IV.011105.01</v>
      </c>
    </row>
    <row r="66" spans="1:41" s="60" customFormat="1" ht="15">
      <c r="A66" s="60" t="s">
        <v>8408</v>
      </c>
      <c r="C66" s="61" t="s">
        <v>2206</v>
      </c>
      <c r="E66" s="62" t="s">
        <v>2654</v>
      </c>
      <c r="F66" s="60" t="s">
        <v>8476</v>
      </c>
      <c r="G66" s="60" t="s">
        <v>8243</v>
      </c>
      <c r="H66" s="62" t="s">
        <v>12212</v>
      </c>
      <c r="I66" s="60" t="s">
        <v>9594</v>
      </c>
      <c r="J66" s="63" t="str">
        <f>CONCATENATE("IC.IV.",C66,E66,H66)</f>
        <v>IC.IV.011106</v>
      </c>
      <c r="K66" s="61" t="s">
        <v>2206</v>
      </c>
      <c r="L66" s="60" t="str">
        <f>G66</f>
        <v>D/C due to blood stream infection</v>
      </c>
      <c r="M66" s="64" t="str">
        <f>CONCATENATE("PI.",J66,".",K66)</f>
        <v>PI.IC.IV.011106.01</v>
      </c>
      <c r="N66" s="64"/>
      <c r="O66" s="64" t="str">
        <f>CONCATENATE("PH.",J66,".",K66)</f>
        <v>PH.IC.IV.011106.01</v>
      </c>
      <c r="Q66" s="64" t="str">
        <f>CONCATENATE("CL.",J66,".",K66)</f>
        <v>CL.IC.IV.011106.01</v>
      </c>
    </row>
    <row r="67" spans="1:41" s="60" customFormat="1" ht="15">
      <c r="A67" s="60" t="s">
        <v>8408</v>
      </c>
      <c r="C67" s="61" t="s">
        <v>12175</v>
      </c>
      <c r="E67" s="62" t="s">
        <v>5749</v>
      </c>
      <c r="F67" s="60" t="s">
        <v>8476</v>
      </c>
      <c r="G67" s="60" t="s">
        <v>12987</v>
      </c>
      <c r="H67" s="62" t="s">
        <v>12439</v>
      </c>
      <c r="J67" s="63" t="str">
        <f t="shared" si="0"/>
        <v>IC.IV.011107</v>
      </c>
      <c r="K67" s="61" t="s">
        <v>12175</v>
      </c>
      <c r="L67" s="60" t="str">
        <f t="shared" si="1"/>
        <v>Self Discontinued</v>
      </c>
      <c r="M67" s="64" t="str">
        <f t="shared" si="2"/>
        <v>PI.IC.IV.011107.01</v>
      </c>
      <c r="N67" s="64"/>
      <c r="O67" s="64" t="str">
        <f t="shared" si="3"/>
        <v>PH.IC.IV.011107.01</v>
      </c>
      <c r="Q67" s="64" t="str">
        <f t="shared" si="4"/>
        <v>CL.IC.IV.011107.01</v>
      </c>
      <c r="X67" s="60" t="s">
        <v>12564</v>
      </c>
      <c r="Y67" s="60">
        <v>1124</v>
      </c>
    </row>
    <row r="68" spans="1:41" s="60" customFormat="1" ht="15">
      <c r="A68" s="60" t="s">
        <v>8408</v>
      </c>
      <c r="C68" s="61" t="s">
        <v>12175</v>
      </c>
      <c r="D68" s="60" t="s">
        <v>8092</v>
      </c>
      <c r="E68" s="62" t="s">
        <v>3064</v>
      </c>
      <c r="F68" s="60" t="s">
        <v>8398</v>
      </c>
      <c r="G68" s="60" t="s">
        <v>11836</v>
      </c>
      <c r="H68" s="62" t="s">
        <v>11848</v>
      </c>
      <c r="I68" s="60" t="s">
        <v>11837</v>
      </c>
      <c r="J68" s="63" t="str">
        <f t="shared" si="0"/>
        <v>IC.IV.011201</v>
      </c>
      <c r="K68" s="61" t="s">
        <v>12175</v>
      </c>
      <c r="L68" s="60" t="str">
        <f t="shared" si="1"/>
        <v>Present on admit: specify date</v>
      </c>
      <c r="M68" s="64" t="str">
        <f t="shared" si="2"/>
        <v>PI.IC.IV.011201.01</v>
      </c>
      <c r="N68" s="64"/>
      <c r="O68" s="64" t="str">
        <f t="shared" si="3"/>
        <v>PH.IC.IV.011201.01</v>
      </c>
      <c r="Q68" s="64" t="str">
        <f t="shared" si="4"/>
        <v>CL.IC.IV.011201.01</v>
      </c>
    </row>
    <row r="69" spans="1:41" s="60" customFormat="1" ht="15">
      <c r="A69" s="60" t="s">
        <v>8408</v>
      </c>
      <c r="C69" s="61" t="s">
        <v>2379</v>
      </c>
      <c r="E69" s="62" t="s">
        <v>3064</v>
      </c>
      <c r="F69" s="60" t="s">
        <v>8398</v>
      </c>
      <c r="G69" s="60" t="s">
        <v>11382</v>
      </c>
      <c r="H69" s="62" t="s">
        <v>12030</v>
      </c>
      <c r="I69" s="60" t="s">
        <v>8399</v>
      </c>
      <c r="J69" s="63" t="str">
        <f t="shared" ref="J69:J135" si="5">CONCATENATE("IC.IV.",C69,E69,H69)</f>
        <v>IC.IV.011202</v>
      </c>
      <c r="K69" s="61" t="s">
        <v>2379</v>
      </c>
      <c r="L69" s="60" t="str">
        <f t="shared" ref="L69:L135" si="6">G69</f>
        <v>Tubing new/changed</v>
      </c>
      <c r="M69" s="64" t="str">
        <f t="shared" ref="M69:M135" si="7">CONCATENATE("PI.",J69,".",K69)</f>
        <v>PI.IC.IV.011202.01</v>
      </c>
      <c r="N69" s="64"/>
      <c r="O69" s="64" t="str">
        <f t="shared" ref="O69:O135" si="8">CONCATENATE("PH.",J69,".",K69)</f>
        <v>PH.IC.IV.011202.01</v>
      </c>
      <c r="Q69" s="64" t="str">
        <f t="shared" ref="Q69:Q135" si="9">CONCATENATE("CL.",J69,".",K69)</f>
        <v>CL.IC.IV.011202.01</v>
      </c>
    </row>
    <row r="70" spans="1:41" s="60" customFormat="1" ht="15">
      <c r="A70" s="60" t="s">
        <v>8408</v>
      </c>
      <c r="C70" s="61" t="s">
        <v>12175</v>
      </c>
      <c r="E70" s="62" t="s">
        <v>3064</v>
      </c>
      <c r="F70" s="60" t="s">
        <v>8398</v>
      </c>
      <c r="G70" s="60" t="s">
        <v>11385</v>
      </c>
      <c r="H70" s="62" t="s">
        <v>12032</v>
      </c>
      <c r="I70" s="60" t="s">
        <v>8532</v>
      </c>
      <c r="J70" s="63" t="str">
        <f t="shared" si="5"/>
        <v>IC.IV.011203</v>
      </c>
      <c r="K70" s="61" t="s">
        <v>2379</v>
      </c>
      <c r="L70" s="60" t="str">
        <f t="shared" si="6"/>
        <v>Transducer new/changed</v>
      </c>
      <c r="M70" s="64" t="str">
        <f t="shared" si="7"/>
        <v>PI.IC.IV.011203.01</v>
      </c>
      <c r="N70" s="64"/>
      <c r="O70" s="64" t="str">
        <f t="shared" si="8"/>
        <v>PH.IC.IV.011203.01</v>
      </c>
      <c r="Q70" s="64" t="str">
        <f t="shared" si="9"/>
        <v>CL.IC.IV.011203.01</v>
      </c>
    </row>
    <row r="71" spans="1:41" s="60" customFormat="1" ht="15">
      <c r="A71" s="60" t="s">
        <v>8408</v>
      </c>
      <c r="C71" s="61" t="s">
        <v>2379</v>
      </c>
      <c r="E71" s="62" t="s">
        <v>3064</v>
      </c>
      <c r="F71" s="60" t="s">
        <v>8398</v>
      </c>
      <c r="G71" s="60" t="s">
        <v>11528</v>
      </c>
      <c r="H71" s="62" t="s">
        <v>12028</v>
      </c>
      <c r="I71" s="60" t="s">
        <v>8533</v>
      </c>
      <c r="J71" s="63" t="str">
        <f t="shared" si="5"/>
        <v>IC.IV.011204</v>
      </c>
      <c r="K71" s="61" t="s">
        <v>2379</v>
      </c>
      <c r="L71" s="60" t="str">
        <f t="shared" si="6"/>
        <v>Stopcock(s) new/changed</v>
      </c>
      <c r="M71" s="64" t="str">
        <f t="shared" si="7"/>
        <v>PI.IC.IV.011204.01</v>
      </c>
      <c r="N71" s="64"/>
      <c r="O71" s="64" t="str">
        <f t="shared" si="8"/>
        <v>PH.IC.IV.011204.01</v>
      </c>
      <c r="Q71" s="64" t="str">
        <f t="shared" si="9"/>
        <v>CL.IC.IV.011204.01</v>
      </c>
    </row>
    <row r="72" spans="1:41" s="60" customFormat="1" ht="15">
      <c r="A72" s="60" t="s">
        <v>8408</v>
      </c>
      <c r="C72" s="61" t="s">
        <v>2311</v>
      </c>
      <c r="E72" s="62" t="s">
        <v>3064</v>
      </c>
      <c r="F72" s="60" t="s">
        <v>8398</v>
      </c>
      <c r="G72" s="60" t="s">
        <v>8534</v>
      </c>
      <c r="H72" s="62" t="s">
        <v>12210</v>
      </c>
      <c r="I72" s="60" t="s">
        <v>8535</v>
      </c>
      <c r="J72" s="63" t="str">
        <f>CONCATENATE("IC.IV.",C72,E72,H72)</f>
        <v>IC.IV.011205</v>
      </c>
      <c r="K72" s="61" t="s">
        <v>2311</v>
      </c>
      <c r="L72" s="60" t="str">
        <f>G72</f>
        <v>Tubing/system d/c with cath d/c</v>
      </c>
      <c r="M72" s="64" t="str">
        <f>CONCATENATE("PI.",J72,".",K72)</f>
        <v>PI.IC.IV.011205.01</v>
      </c>
      <c r="N72" s="64"/>
      <c r="O72" s="64" t="str">
        <f>CONCATENATE("PH.",J72,".",K72)</f>
        <v>PH.IC.IV.011205.01</v>
      </c>
      <c r="Q72" s="64" t="str">
        <f>CONCATENATE("CL.",J72,".",K72)</f>
        <v>CL.IC.IV.011205.01</v>
      </c>
    </row>
    <row r="73" spans="1:41" s="60" customFormat="1" ht="15">
      <c r="A73" s="60" t="s">
        <v>8408</v>
      </c>
      <c r="C73" s="61" t="s">
        <v>2379</v>
      </c>
      <c r="E73" s="62" t="s">
        <v>3064</v>
      </c>
      <c r="F73" s="60" t="s">
        <v>8398</v>
      </c>
      <c r="G73" s="60" t="s">
        <v>12753</v>
      </c>
      <c r="H73" s="62" t="s">
        <v>12459</v>
      </c>
      <c r="J73" s="63" t="str">
        <f t="shared" si="5"/>
        <v>IC.IV.011206</v>
      </c>
      <c r="K73" s="61" t="s">
        <v>2379</v>
      </c>
      <c r="L73" s="60" t="str">
        <f t="shared" si="6"/>
        <v>Change not due</v>
      </c>
      <c r="M73" s="64" t="str">
        <f t="shared" si="7"/>
        <v>PI.IC.IV.011206.01</v>
      </c>
      <c r="N73" s="64"/>
      <c r="O73" s="64" t="str">
        <f t="shared" si="8"/>
        <v>PH.IC.IV.011206.01</v>
      </c>
      <c r="Q73" s="64" t="str">
        <f t="shared" si="9"/>
        <v>CL.IC.IV.011206.01</v>
      </c>
      <c r="X73" s="60" t="s">
        <v>12564</v>
      </c>
      <c r="Y73" s="60">
        <v>1113</v>
      </c>
    </row>
    <row r="74" spans="1:41" s="60" customFormat="1" ht="15">
      <c r="A74" s="60" t="s">
        <v>8408</v>
      </c>
      <c r="C74" s="61" t="s">
        <v>2379</v>
      </c>
      <c r="D74" s="60" t="s">
        <v>8285</v>
      </c>
      <c r="E74" s="62" t="s">
        <v>5560</v>
      </c>
      <c r="F74" s="60" t="s">
        <v>8536</v>
      </c>
      <c r="G74" s="60" t="s">
        <v>8537</v>
      </c>
      <c r="H74" s="62" t="s">
        <v>11848</v>
      </c>
      <c r="I74" s="60" t="s">
        <v>8538</v>
      </c>
      <c r="J74" s="63" t="str">
        <f t="shared" si="5"/>
        <v>IC.IV.011301</v>
      </c>
      <c r="K74" s="61" t="s">
        <v>2379</v>
      </c>
      <c r="L74" s="60" t="str">
        <f t="shared" si="6"/>
        <v>Arterial line</v>
      </c>
      <c r="M74" s="64" t="str">
        <f t="shared" si="7"/>
        <v>PI.IC.IV.011301.01</v>
      </c>
      <c r="N74" s="64"/>
      <c r="O74" s="64" t="str">
        <f t="shared" si="8"/>
        <v>PH.IC.IV.011301.01</v>
      </c>
      <c r="Q74" s="64" t="str">
        <f t="shared" si="9"/>
        <v>CL.IC.IV.011301.01</v>
      </c>
    </row>
    <row r="75" spans="1:41" s="60" customFormat="1" ht="15">
      <c r="A75" s="60" t="s">
        <v>8408</v>
      </c>
      <c r="C75" s="61" t="s">
        <v>2379</v>
      </c>
      <c r="E75" s="62" t="s">
        <v>5560</v>
      </c>
      <c r="F75" s="60" t="s">
        <v>8536</v>
      </c>
      <c r="G75" s="60" t="s">
        <v>12308</v>
      </c>
      <c r="H75" s="62" t="s">
        <v>12030</v>
      </c>
      <c r="I75" s="60" t="s">
        <v>12308</v>
      </c>
      <c r="J75" s="63" t="str">
        <f t="shared" si="5"/>
        <v>IC.IV.011302</v>
      </c>
      <c r="K75" s="61" t="s">
        <v>2379</v>
      </c>
      <c r="L75" s="60" t="str">
        <f t="shared" si="6"/>
        <v>IABP</v>
      </c>
      <c r="M75" s="64" t="str">
        <f t="shared" si="7"/>
        <v>PI.IC.IV.011302.01</v>
      </c>
      <c r="N75" s="64"/>
      <c r="O75" s="64" t="str">
        <f t="shared" si="8"/>
        <v>PH.IC.IV.011302.01</v>
      </c>
      <c r="Q75" s="64" t="str">
        <f t="shared" si="9"/>
        <v>CL.IC.IV.011302.01</v>
      </c>
    </row>
    <row r="76" spans="1:41" s="60" customFormat="1" ht="15">
      <c r="A76" s="60" t="s">
        <v>8408</v>
      </c>
      <c r="C76" s="61" t="s">
        <v>1</v>
      </c>
      <c r="E76" s="62" t="s">
        <v>5560</v>
      </c>
      <c r="F76" s="60" t="s">
        <v>8536</v>
      </c>
      <c r="G76" s="60" t="s">
        <v>10478</v>
      </c>
      <c r="H76" s="62" t="s">
        <v>12032</v>
      </c>
      <c r="I76" s="60" t="s">
        <v>12437</v>
      </c>
      <c r="J76" s="63" t="str">
        <f>CONCATENATE("IC.IV.",C76,E76,H76)</f>
        <v>IC.IV.011303</v>
      </c>
      <c r="K76" s="61" t="s">
        <v>1</v>
      </c>
      <c r="L76" s="60" t="str">
        <f>G76</f>
        <v>Other: specify</v>
      </c>
      <c r="M76" s="64" t="str">
        <f>CONCATENATE("PI.",J76,".",K76)</f>
        <v>PI.IC.IV.011303.01</v>
      </c>
      <c r="N76" s="64"/>
      <c r="O76" s="64" t="str">
        <f>CONCATENATE("PH.",J76,".",K76)</f>
        <v>PH.IC.IV.011303.01</v>
      </c>
      <c r="Q76" s="64" t="str">
        <f>CONCATENATE("CL.",J76,".",K76)</f>
        <v>CL.IC.IV.011303.01</v>
      </c>
    </row>
    <row r="77" spans="1:41" s="60" customFormat="1" ht="15">
      <c r="A77" s="60" t="s">
        <v>8408</v>
      </c>
      <c r="C77" s="61" t="s">
        <v>2379</v>
      </c>
      <c r="E77" s="62" t="s">
        <v>5560</v>
      </c>
      <c r="F77" s="60" t="s">
        <v>8536</v>
      </c>
      <c r="G77" s="60" t="s">
        <v>13845</v>
      </c>
      <c r="H77" s="62" t="s">
        <v>12028</v>
      </c>
      <c r="I77" s="60" t="s">
        <v>12437</v>
      </c>
      <c r="J77" s="63" t="str">
        <f t="shared" si="5"/>
        <v>IC.IV.011304</v>
      </c>
      <c r="K77" s="61" t="s">
        <v>2379</v>
      </c>
      <c r="L77" s="60" t="str">
        <f t="shared" si="6"/>
        <v>Arterial sheath</v>
      </c>
      <c r="M77" s="64" t="str">
        <f t="shared" si="7"/>
        <v>PI.IC.IV.011304.01</v>
      </c>
      <c r="N77" s="64"/>
      <c r="O77" s="64" t="str">
        <f t="shared" si="8"/>
        <v>PH.IC.IV.011304.01</v>
      </c>
      <c r="Q77" s="64" t="str">
        <f t="shared" si="9"/>
        <v>CL.IC.IV.011304.01</v>
      </c>
      <c r="AN77" s="60" t="s">
        <v>12773</v>
      </c>
      <c r="AO77" s="60">
        <v>1496</v>
      </c>
    </row>
    <row r="78" spans="1:41" s="60" customFormat="1" ht="15">
      <c r="A78" s="60" t="s">
        <v>8408</v>
      </c>
      <c r="C78" s="61" t="s">
        <v>2379</v>
      </c>
      <c r="D78" s="60" t="s">
        <v>8086</v>
      </c>
      <c r="E78" s="62" t="s">
        <v>4082</v>
      </c>
      <c r="F78" s="60" t="s">
        <v>8539</v>
      </c>
      <c r="G78" s="60" t="s">
        <v>11474</v>
      </c>
      <c r="H78" s="62" t="s">
        <v>11848</v>
      </c>
      <c r="I78" s="60" t="s">
        <v>11474</v>
      </c>
      <c r="J78" s="63" t="str">
        <f t="shared" si="5"/>
        <v>IC.IV.011401</v>
      </c>
      <c r="K78" s="61" t="s">
        <v>2379</v>
      </c>
      <c r="L78" s="60" t="str">
        <f t="shared" si="6"/>
        <v>Normal</v>
      </c>
      <c r="M78" s="64" t="str">
        <f t="shared" si="7"/>
        <v>PI.IC.IV.011401.01</v>
      </c>
      <c r="N78" s="64"/>
      <c r="O78" s="64" t="str">
        <f t="shared" si="8"/>
        <v>PH.IC.IV.011401.01</v>
      </c>
      <c r="Q78" s="64" t="str">
        <f t="shared" si="9"/>
        <v>CL.IC.IV.011401.01</v>
      </c>
    </row>
    <row r="79" spans="1:41" s="60" customFormat="1" ht="15">
      <c r="A79" s="60" t="s">
        <v>8408</v>
      </c>
      <c r="C79" s="61" t="s">
        <v>12175</v>
      </c>
      <c r="E79" s="62" t="s">
        <v>4082</v>
      </c>
      <c r="F79" s="60" t="s">
        <v>8539</v>
      </c>
      <c r="G79" s="60" t="s">
        <v>11656</v>
      </c>
      <c r="H79" s="62" t="s">
        <v>12030</v>
      </c>
      <c r="I79" s="60" t="s">
        <v>8540</v>
      </c>
      <c r="J79" s="63" t="str">
        <f t="shared" si="5"/>
        <v>IC.IV.011402</v>
      </c>
      <c r="K79" s="61" t="s">
        <v>2379</v>
      </c>
      <c r="L79" s="60" t="str">
        <f t="shared" si="6"/>
        <v>Damped</v>
      </c>
      <c r="M79" s="64" t="str">
        <f t="shared" si="7"/>
        <v>PI.IC.IV.011402.01</v>
      </c>
      <c r="N79" s="64"/>
      <c r="O79" s="64" t="str">
        <f t="shared" si="8"/>
        <v>PH.IC.IV.011402.01</v>
      </c>
      <c r="Q79" s="64" t="str">
        <f t="shared" si="9"/>
        <v>CL.IC.IV.011402.01</v>
      </c>
    </row>
    <row r="80" spans="1:41" s="60" customFormat="1" ht="15">
      <c r="A80" s="60" t="s">
        <v>8408</v>
      </c>
      <c r="C80" s="61" t="s">
        <v>2379</v>
      </c>
      <c r="E80" s="62" t="s">
        <v>4082</v>
      </c>
      <c r="F80" s="60" t="s">
        <v>8539</v>
      </c>
      <c r="G80" s="60" t="s">
        <v>8327</v>
      </c>
      <c r="H80" s="62" t="s">
        <v>12032</v>
      </c>
      <c r="I80" s="60" t="s">
        <v>8328</v>
      </c>
      <c r="J80" s="63" t="str">
        <f t="shared" si="5"/>
        <v>IC.IV.011403</v>
      </c>
      <c r="K80" s="61" t="s">
        <v>12175</v>
      </c>
      <c r="L80" s="60" t="str">
        <f t="shared" si="6"/>
        <v>Positional</v>
      </c>
      <c r="M80" s="64" t="str">
        <f t="shared" si="7"/>
        <v>PI.IC.IV.011403.01</v>
      </c>
      <c r="N80" s="64"/>
      <c r="O80" s="64" t="str">
        <f t="shared" si="8"/>
        <v>PH.IC.IV.011403.01</v>
      </c>
      <c r="Q80" s="64" t="str">
        <f t="shared" si="9"/>
        <v>CL.IC.IV.011403.01</v>
      </c>
    </row>
    <row r="81" spans="1:41" s="60" customFormat="1" ht="15">
      <c r="A81" s="60" t="s">
        <v>8408</v>
      </c>
      <c r="C81" s="61" t="s">
        <v>2379</v>
      </c>
      <c r="E81" s="62" t="s">
        <v>4082</v>
      </c>
      <c r="F81" s="60" t="s">
        <v>8539</v>
      </c>
      <c r="G81" s="60" t="s">
        <v>8618</v>
      </c>
      <c r="H81" s="62" t="s">
        <v>12028</v>
      </c>
      <c r="I81" s="60" t="s">
        <v>8618</v>
      </c>
      <c r="J81" s="63" t="str">
        <f t="shared" si="5"/>
        <v>IC.IV.011404</v>
      </c>
      <c r="K81" s="61" t="s">
        <v>2379</v>
      </c>
      <c r="L81" s="60" t="str">
        <f t="shared" si="6"/>
        <v>Fling</v>
      </c>
      <c r="M81" s="64" t="str">
        <f t="shared" si="7"/>
        <v>PI.IC.IV.011404.01</v>
      </c>
      <c r="N81" s="64"/>
      <c r="O81" s="64" t="str">
        <f t="shared" si="8"/>
        <v>PH.IC.IV.011404.01</v>
      </c>
      <c r="Q81" s="64" t="str">
        <f t="shared" si="9"/>
        <v>CL.IC.IV.011404.01</v>
      </c>
    </row>
    <row r="82" spans="1:41" s="60" customFormat="1" ht="15">
      <c r="A82" s="60" t="s">
        <v>8408</v>
      </c>
      <c r="C82" s="61" t="s">
        <v>12175</v>
      </c>
      <c r="E82" s="62" t="s">
        <v>4082</v>
      </c>
      <c r="F82" s="60" t="s">
        <v>8539</v>
      </c>
      <c r="G82" s="60" t="s">
        <v>10478</v>
      </c>
      <c r="H82" s="62" t="s">
        <v>12210</v>
      </c>
      <c r="I82" s="60" t="s">
        <v>12437</v>
      </c>
      <c r="J82" s="63" t="str">
        <f t="shared" si="5"/>
        <v>IC.IV.011405</v>
      </c>
      <c r="K82" s="61" t="s">
        <v>2379</v>
      </c>
      <c r="L82" s="60" t="str">
        <f t="shared" si="6"/>
        <v>Other: specify</v>
      </c>
      <c r="M82" s="64" t="str">
        <f t="shared" si="7"/>
        <v>PI.IC.IV.011405.01</v>
      </c>
      <c r="N82" s="64"/>
      <c r="O82" s="64" t="str">
        <f t="shared" si="8"/>
        <v>PH.IC.IV.011405.01</v>
      </c>
      <c r="Q82" s="64" t="str">
        <f t="shared" si="9"/>
        <v>CL.IC.IV.011405.01</v>
      </c>
    </row>
    <row r="83" spans="1:41" s="60" customFormat="1" ht="15">
      <c r="A83" s="60" t="s">
        <v>8408</v>
      </c>
      <c r="B83" s="60" t="s">
        <v>8752</v>
      </c>
      <c r="C83" s="61" t="s">
        <v>4192</v>
      </c>
      <c r="D83" s="60" t="s">
        <v>8082</v>
      </c>
      <c r="E83" s="61" t="s">
        <v>2379</v>
      </c>
      <c r="F83" s="60" t="s">
        <v>8753</v>
      </c>
      <c r="G83" s="60" t="s">
        <v>8754</v>
      </c>
      <c r="H83" s="62" t="s">
        <v>11848</v>
      </c>
      <c r="I83" s="60" t="s">
        <v>8755</v>
      </c>
      <c r="J83" s="63" t="str">
        <f t="shared" si="5"/>
        <v>IC.IV.020101</v>
      </c>
      <c r="K83" s="61" t="s">
        <v>2379</v>
      </c>
      <c r="L83" s="60" t="str">
        <f t="shared" si="6"/>
        <v>Date drsg changed:specify</v>
      </c>
      <c r="M83" s="64" t="str">
        <f t="shared" si="7"/>
        <v>PI.IC.IV.020101.01</v>
      </c>
      <c r="N83" s="64"/>
      <c r="O83" s="64" t="str">
        <f t="shared" si="8"/>
        <v>PH.IC.IV.020101.01</v>
      </c>
      <c r="Q83" s="64" t="str">
        <f t="shared" si="9"/>
        <v>CL.IC.IV.020101.01</v>
      </c>
    </row>
    <row r="84" spans="1:41" s="60" customFormat="1" ht="15">
      <c r="A84" s="60" t="s">
        <v>8408</v>
      </c>
      <c r="C84" s="61" t="s">
        <v>4192</v>
      </c>
      <c r="D84" s="60" t="s">
        <v>8240</v>
      </c>
      <c r="E84" s="61" t="s">
        <v>12430</v>
      </c>
      <c r="F84" s="60" t="s">
        <v>8756</v>
      </c>
      <c r="G84" s="60" t="s">
        <v>8108</v>
      </c>
      <c r="H84" s="62" t="s">
        <v>11848</v>
      </c>
      <c r="I84" s="60" t="s">
        <v>8413</v>
      </c>
      <c r="J84" s="63" t="str">
        <f t="shared" si="5"/>
        <v>IC.IV.020201</v>
      </c>
      <c r="K84" s="61" t="s">
        <v>2379</v>
      </c>
      <c r="L84" s="60" t="str">
        <f t="shared" si="6"/>
        <v>Antimicrobial disk</v>
      </c>
      <c r="M84" s="64" t="str">
        <f t="shared" si="7"/>
        <v>PI.IC.IV.020201.01</v>
      </c>
      <c r="N84" s="64"/>
      <c r="O84" s="64" t="str">
        <f t="shared" si="8"/>
        <v>PH.IC.IV.020201.01</v>
      </c>
      <c r="Q84" s="64" t="str">
        <f t="shared" si="9"/>
        <v>CL.IC.IV.020201.01</v>
      </c>
    </row>
    <row r="85" spans="1:41" s="60" customFormat="1" ht="15">
      <c r="A85" s="60" t="s">
        <v>8408</v>
      </c>
      <c r="C85" s="61" t="s">
        <v>4192</v>
      </c>
      <c r="E85" s="61" t="s">
        <v>4192</v>
      </c>
      <c r="F85" s="60" t="s">
        <v>8756</v>
      </c>
      <c r="G85" s="60" t="s">
        <v>11070</v>
      </c>
      <c r="H85" s="62" t="s">
        <v>12030</v>
      </c>
      <c r="I85" s="60" t="s">
        <v>11070</v>
      </c>
      <c r="J85" s="63" t="str">
        <f t="shared" si="5"/>
        <v>IC.IV.020202</v>
      </c>
      <c r="K85" s="61" t="s">
        <v>2379</v>
      </c>
      <c r="L85" s="60" t="str">
        <f t="shared" si="6"/>
        <v>Transparent</v>
      </c>
      <c r="M85" s="64" t="str">
        <f t="shared" si="7"/>
        <v>PI.IC.IV.020202.01</v>
      </c>
      <c r="N85" s="64"/>
      <c r="O85" s="64" t="str">
        <f t="shared" si="8"/>
        <v>PH.IC.IV.020202.01</v>
      </c>
      <c r="Q85" s="64" t="str">
        <f t="shared" si="9"/>
        <v>CL.IC.IV.020202.01</v>
      </c>
    </row>
    <row r="86" spans="1:41" s="60" customFormat="1" ht="15">
      <c r="A86" s="60" t="s">
        <v>8408</v>
      </c>
      <c r="C86" s="61" t="s">
        <v>4192</v>
      </c>
      <c r="E86" s="61" t="s">
        <v>4192</v>
      </c>
      <c r="F86" s="60" t="s">
        <v>8756</v>
      </c>
      <c r="G86" s="60" t="s">
        <v>11567</v>
      </c>
      <c r="H86" s="62" t="s">
        <v>12032</v>
      </c>
      <c r="I86" s="60" t="s">
        <v>11567</v>
      </c>
      <c r="J86" s="63" t="str">
        <f t="shared" si="5"/>
        <v>IC.IV.020203</v>
      </c>
      <c r="K86" s="61" t="s">
        <v>2379</v>
      </c>
      <c r="L86" s="60" t="str">
        <f t="shared" si="6"/>
        <v>Gauze</v>
      </c>
      <c r="M86" s="64" t="str">
        <f t="shared" si="7"/>
        <v>PI.IC.IV.020203.01</v>
      </c>
      <c r="N86" s="64"/>
      <c r="O86" s="64" t="str">
        <f t="shared" si="8"/>
        <v>PH.IC.IV.020203.01</v>
      </c>
      <c r="Q86" s="64" t="str">
        <f t="shared" si="9"/>
        <v>CL.IC.IV.020203.01</v>
      </c>
    </row>
    <row r="87" spans="1:41" s="60" customFormat="1" ht="15">
      <c r="A87" s="60" t="s">
        <v>8408</v>
      </c>
      <c r="C87" s="61" t="s">
        <v>4192</v>
      </c>
      <c r="E87" s="61" t="s">
        <v>4192</v>
      </c>
      <c r="F87" s="60" t="s">
        <v>8756</v>
      </c>
      <c r="G87" s="60" t="s">
        <v>11569</v>
      </c>
      <c r="H87" s="62" t="s">
        <v>12028</v>
      </c>
      <c r="I87" s="60" t="s">
        <v>11569</v>
      </c>
      <c r="J87" s="63" t="str">
        <f t="shared" si="5"/>
        <v>IC.IV.020204</v>
      </c>
      <c r="K87" s="61" t="s">
        <v>2379</v>
      </c>
      <c r="L87" s="60" t="str">
        <f t="shared" si="6"/>
        <v>Pressure</v>
      </c>
      <c r="M87" s="64" t="str">
        <f t="shared" si="7"/>
        <v>PI.IC.IV.020204.01</v>
      </c>
      <c r="N87" s="64"/>
      <c r="O87" s="64" t="str">
        <f t="shared" si="8"/>
        <v>PH.IC.IV.020204.01</v>
      </c>
      <c r="Q87" s="64" t="str">
        <f t="shared" si="9"/>
        <v>CL.IC.IV.020204.01</v>
      </c>
    </row>
    <row r="88" spans="1:41" s="60" customFormat="1" ht="15">
      <c r="A88" s="60" t="s">
        <v>8408</v>
      </c>
      <c r="C88" s="61" t="s">
        <v>4192</v>
      </c>
      <c r="E88" s="61" t="s">
        <v>4192</v>
      </c>
      <c r="F88" s="60" t="s">
        <v>8756</v>
      </c>
      <c r="G88" s="60" t="s">
        <v>10478</v>
      </c>
      <c r="H88" s="62" t="s">
        <v>12210</v>
      </c>
      <c r="I88" s="60" t="s">
        <v>12437</v>
      </c>
      <c r="J88" s="63" t="str">
        <f t="shared" si="5"/>
        <v>IC.IV.020205</v>
      </c>
      <c r="K88" s="61" t="s">
        <v>2379</v>
      </c>
      <c r="L88" s="60" t="str">
        <f t="shared" si="6"/>
        <v>Other: specify</v>
      </c>
      <c r="M88" s="64" t="str">
        <f t="shared" si="7"/>
        <v>PI.IC.IV.020205.01</v>
      </c>
      <c r="N88" s="64"/>
      <c r="O88" s="64" t="str">
        <f t="shared" si="8"/>
        <v>PH.IC.IV.020205.01</v>
      </c>
      <c r="Q88" s="64" t="str">
        <f t="shared" si="9"/>
        <v>CL.IC.IV.020205.01</v>
      </c>
    </row>
    <row r="89" spans="1:41" s="60" customFormat="1" ht="15">
      <c r="A89" s="60" t="s">
        <v>8408</v>
      </c>
      <c r="C89" s="61" t="s">
        <v>4192</v>
      </c>
      <c r="D89" s="60" t="s">
        <v>7868</v>
      </c>
      <c r="E89" s="61" t="s">
        <v>3812</v>
      </c>
      <c r="F89" s="60" t="s">
        <v>8626</v>
      </c>
      <c r="G89" s="60" t="s">
        <v>11836</v>
      </c>
      <c r="H89" s="62" t="s">
        <v>11848</v>
      </c>
      <c r="I89" s="60" t="s">
        <v>8627</v>
      </c>
      <c r="J89" s="63" t="str">
        <f t="shared" si="5"/>
        <v>IC.IV.020301</v>
      </c>
      <c r="K89" s="61" t="s">
        <v>12175</v>
      </c>
      <c r="L89" s="60" t="str">
        <f t="shared" si="6"/>
        <v>Present on admit: specify date</v>
      </c>
      <c r="M89" s="64" t="str">
        <f t="shared" si="7"/>
        <v>PI.IC.IV.020301.01</v>
      </c>
      <c r="N89" s="64"/>
      <c r="O89" s="64" t="str">
        <f t="shared" si="8"/>
        <v>PH.IC.IV.020301.01</v>
      </c>
      <c r="Q89" s="64" t="str">
        <f t="shared" si="9"/>
        <v>CL.IC.IV.020301.01</v>
      </c>
    </row>
    <row r="90" spans="1:41" s="60" customFormat="1" ht="15">
      <c r="A90" s="60" t="s">
        <v>8408</v>
      </c>
      <c r="C90" s="61" t="s">
        <v>4192</v>
      </c>
      <c r="E90" s="61" t="s">
        <v>3812</v>
      </c>
      <c r="F90" s="60" t="s">
        <v>8626</v>
      </c>
      <c r="G90" s="60" t="s">
        <v>8505</v>
      </c>
      <c r="H90" s="62" t="s">
        <v>12030</v>
      </c>
      <c r="I90" s="60" t="s">
        <v>8506</v>
      </c>
      <c r="J90" s="63" t="str">
        <f t="shared" si="5"/>
        <v>IC.IV.020302</v>
      </c>
      <c r="K90" s="61" t="s">
        <v>2379</v>
      </c>
      <c r="L90" s="60" t="str">
        <f t="shared" si="6"/>
        <v>Inserted at this date/time: specify date</v>
      </c>
      <c r="M90" s="64" t="str">
        <f t="shared" si="7"/>
        <v>PI.IC.IV.020302.01</v>
      </c>
      <c r="N90" s="64"/>
      <c r="O90" s="64" t="str">
        <f t="shared" si="8"/>
        <v>PH.IC.IV.020302.01</v>
      </c>
      <c r="Q90" s="64" t="str">
        <f t="shared" si="9"/>
        <v>CL.IC.IV.020302.01</v>
      </c>
    </row>
    <row r="91" spans="1:41" s="60" customFormat="1" ht="15">
      <c r="A91" s="60" t="s">
        <v>8408</v>
      </c>
      <c r="C91" s="61" t="s">
        <v>4192</v>
      </c>
      <c r="E91" s="61" t="s">
        <v>3812</v>
      </c>
      <c r="F91" s="60" t="s">
        <v>8626</v>
      </c>
      <c r="G91" s="60" t="s">
        <v>10123</v>
      </c>
      <c r="H91" s="62" t="s">
        <v>12032</v>
      </c>
      <c r="I91" s="60" t="s">
        <v>11841</v>
      </c>
      <c r="J91" s="63" t="str">
        <f t="shared" si="5"/>
        <v>IC.IV.020303</v>
      </c>
      <c r="K91" s="61" t="s">
        <v>2379</v>
      </c>
      <c r="L91" s="60" t="str">
        <f t="shared" si="6"/>
        <v>Discontinued</v>
      </c>
      <c r="M91" s="64" t="str">
        <f t="shared" si="7"/>
        <v>PI.IC.IV.020303.01</v>
      </c>
      <c r="N91" s="64"/>
      <c r="O91" s="64" t="str">
        <f t="shared" si="8"/>
        <v>PH.IC.IV.020303.01</v>
      </c>
      <c r="Q91" s="64" t="str">
        <f t="shared" si="9"/>
        <v>CL.IC.IV.020303.01</v>
      </c>
    </row>
    <row r="92" spans="1:41" s="60" customFormat="1" ht="15">
      <c r="A92" s="60" t="s">
        <v>8408</v>
      </c>
      <c r="C92" s="61" t="s">
        <v>4192</v>
      </c>
      <c r="E92" s="61" t="s">
        <v>3812</v>
      </c>
      <c r="F92" s="60" t="s">
        <v>8626</v>
      </c>
      <c r="G92" s="60" t="s">
        <v>11660</v>
      </c>
      <c r="H92" s="62" t="s">
        <v>12028</v>
      </c>
      <c r="I92" s="60" t="s">
        <v>8675</v>
      </c>
      <c r="J92" s="63" t="str">
        <f t="shared" si="5"/>
        <v>IC.IV.020304</v>
      </c>
      <c r="K92" s="61" t="s">
        <v>2379</v>
      </c>
      <c r="L92" s="60" t="str">
        <f t="shared" si="6"/>
        <v>Change over wire</v>
      </c>
      <c r="M92" s="64" t="str">
        <f t="shared" si="7"/>
        <v>PI.IC.IV.020304.01</v>
      </c>
      <c r="N92" s="64"/>
      <c r="O92" s="64" t="str">
        <f t="shared" si="8"/>
        <v>PH.IC.IV.020304.01</v>
      </c>
      <c r="Q92" s="64" t="str">
        <f t="shared" si="9"/>
        <v>CL.IC.IV.020304.01</v>
      </c>
    </row>
    <row r="93" spans="1:41" s="60" customFormat="1" ht="15">
      <c r="A93" s="60" t="s">
        <v>8408</v>
      </c>
      <c r="C93" s="61" t="s">
        <v>12430</v>
      </c>
      <c r="E93" s="61" t="s">
        <v>12185</v>
      </c>
      <c r="F93" s="60" t="s">
        <v>8626</v>
      </c>
      <c r="G93" s="60" t="s">
        <v>11497</v>
      </c>
      <c r="H93" s="62" t="s">
        <v>12210</v>
      </c>
      <c r="I93" s="60" t="s">
        <v>11498</v>
      </c>
      <c r="J93" s="63" t="str">
        <f t="shared" si="5"/>
        <v>IC.IV.020305</v>
      </c>
      <c r="K93" s="61" t="s">
        <v>2379</v>
      </c>
      <c r="L93" s="60" t="str">
        <f t="shared" si="6"/>
        <v>Tip sent for C&amp;S</v>
      </c>
      <c r="M93" s="64" t="str">
        <f t="shared" si="7"/>
        <v>PI.IC.IV.020305.01</v>
      </c>
      <c r="N93" s="64"/>
      <c r="O93" s="64" t="str">
        <f t="shared" si="8"/>
        <v>PH.IC.IV.020305.01</v>
      </c>
      <c r="Q93" s="64" t="str">
        <f t="shared" si="9"/>
        <v>CL.IC.IV.020305.01</v>
      </c>
    </row>
    <row r="94" spans="1:41" s="60" customFormat="1" ht="15">
      <c r="A94" s="60" t="s">
        <v>8408</v>
      </c>
      <c r="C94" s="61" t="s">
        <v>12030</v>
      </c>
      <c r="E94" s="61" t="s">
        <v>12185</v>
      </c>
      <c r="F94" s="60" t="s">
        <v>8626</v>
      </c>
      <c r="G94" s="60" t="s">
        <v>13850</v>
      </c>
      <c r="H94" s="62" t="s">
        <v>12212</v>
      </c>
      <c r="I94" s="60" t="s">
        <v>13851</v>
      </c>
      <c r="J94" s="63" t="str">
        <f t="shared" si="5"/>
        <v>IC.IV.020306</v>
      </c>
      <c r="K94" s="61" t="s">
        <v>12175</v>
      </c>
      <c r="L94" s="60" t="str">
        <f t="shared" si="6"/>
        <v>Pressure tubing new/changed</v>
      </c>
      <c r="M94" s="64" t="str">
        <f t="shared" si="7"/>
        <v>PI.IC.IV.020306.01</v>
      </c>
      <c r="N94" s="64"/>
      <c r="O94" s="64" t="str">
        <f t="shared" si="8"/>
        <v>PH.IC.IV.020306.01</v>
      </c>
      <c r="Q94" s="64" t="str">
        <f t="shared" si="9"/>
        <v>CL.IC.IV.020306.01</v>
      </c>
      <c r="AN94" s="60" t="s">
        <v>12773</v>
      </c>
      <c r="AO94" s="60">
        <v>1520</v>
      </c>
    </row>
    <row r="95" spans="1:41" s="60" customFormat="1" ht="15">
      <c r="A95" s="60" t="s">
        <v>8408</v>
      </c>
      <c r="C95" s="61" t="s">
        <v>12430</v>
      </c>
      <c r="D95" s="60" t="s">
        <v>8621</v>
      </c>
      <c r="E95" s="62" t="s">
        <v>6464</v>
      </c>
      <c r="F95" s="60" t="s">
        <v>8507</v>
      </c>
      <c r="G95" s="60" t="s">
        <v>13019</v>
      </c>
      <c r="H95" s="62" t="s">
        <v>11848</v>
      </c>
      <c r="I95" s="60" t="s">
        <v>8798</v>
      </c>
      <c r="J95" s="63" t="str">
        <f t="shared" si="5"/>
        <v>IC.IV.020401</v>
      </c>
      <c r="K95" s="61" t="s">
        <v>2379</v>
      </c>
      <c r="L95" s="60" t="str">
        <f t="shared" si="6"/>
        <v>Continuous pressure bag</v>
      </c>
      <c r="M95" s="64" t="str">
        <f t="shared" si="7"/>
        <v>PI.IC.IV.020401.01</v>
      </c>
      <c r="N95" s="64"/>
      <c r="O95" s="64" t="str">
        <f t="shared" si="8"/>
        <v>PH.IC.IV.020401.01</v>
      </c>
      <c r="Q95" s="64" t="str">
        <f t="shared" si="9"/>
        <v>CL.IC.IV.020401.01</v>
      </c>
    </row>
    <row r="96" spans="1:41" s="60" customFormat="1" ht="15">
      <c r="A96" s="60" t="s">
        <v>8408</v>
      </c>
      <c r="C96" s="61" t="s">
        <v>4192</v>
      </c>
      <c r="E96" s="62" t="s">
        <v>6464</v>
      </c>
      <c r="F96" s="60" t="s">
        <v>8507</v>
      </c>
      <c r="G96" s="60" t="s">
        <v>10076</v>
      </c>
      <c r="H96" s="62" t="s">
        <v>12030</v>
      </c>
      <c r="I96" s="60" t="s">
        <v>10076</v>
      </c>
      <c r="J96" s="63" t="str">
        <f t="shared" si="5"/>
        <v>IC.IV.020402</v>
      </c>
      <c r="K96" s="61" t="s">
        <v>2379</v>
      </c>
      <c r="L96" s="60" t="str">
        <f t="shared" si="6"/>
        <v>Done</v>
      </c>
      <c r="M96" s="64" t="str">
        <f t="shared" si="7"/>
        <v>PI.IC.IV.020402.01</v>
      </c>
      <c r="N96" s="64"/>
      <c r="O96" s="64" t="str">
        <f t="shared" si="8"/>
        <v>PH.IC.IV.020402.01</v>
      </c>
      <c r="Q96" s="64" t="str">
        <f t="shared" si="9"/>
        <v>CL.IC.IV.020402.01</v>
      </c>
    </row>
    <row r="97" spans="1:19" s="60" customFormat="1" ht="15">
      <c r="A97" s="60" t="s">
        <v>8408</v>
      </c>
      <c r="C97" s="61" t="s">
        <v>4192</v>
      </c>
      <c r="E97" s="62" t="s">
        <v>6464</v>
      </c>
      <c r="F97" s="60" t="s">
        <v>8507</v>
      </c>
      <c r="G97" s="60" t="s">
        <v>11648</v>
      </c>
      <c r="H97" s="62" t="s">
        <v>12032</v>
      </c>
      <c r="I97" s="60" t="s">
        <v>12171</v>
      </c>
      <c r="J97" s="63" t="str">
        <f t="shared" si="5"/>
        <v>IC.IV.020403</v>
      </c>
      <c r="K97" s="61" t="s">
        <v>2379</v>
      </c>
      <c r="L97" s="60" t="str">
        <f t="shared" si="6"/>
        <v>Not applicable</v>
      </c>
      <c r="M97" s="64" t="str">
        <f t="shared" si="7"/>
        <v>PI.IC.IV.020403.01</v>
      </c>
      <c r="N97" s="64"/>
      <c r="O97" s="64" t="str">
        <f t="shared" si="8"/>
        <v>PH.IC.IV.020403.01</v>
      </c>
      <c r="Q97" s="64" t="str">
        <f t="shared" si="9"/>
        <v>CL.IC.IV.020403.01</v>
      </c>
    </row>
    <row r="98" spans="1:19" s="60" customFormat="1" ht="15">
      <c r="A98" s="60" t="s">
        <v>8408</v>
      </c>
      <c r="C98" s="61" t="s">
        <v>12430</v>
      </c>
      <c r="D98" s="60" t="s">
        <v>7469</v>
      </c>
      <c r="E98" s="62" t="s">
        <v>6291</v>
      </c>
      <c r="F98" s="60" t="s">
        <v>8508</v>
      </c>
      <c r="G98" s="60" t="s">
        <v>8341</v>
      </c>
      <c r="H98" s="62" t="s">
        <v>11848</v>
      </c>
      <c r="I98" s="60" t="s">
        <v>8509</v>
      </c>
      <c r="J98" s="63" t="str">
        <f t="shared" si="5"/>
        <v>IC.IV.020501</v>
      </c>
      <c r="K98" s="61" t="s">
        <v>2379</v>
      </c>
      <c r="L98" s="60" t="str">
        <f t="shared" si="6"/>
        <v>Radial Right</v>
      </c>
      <c r="M98" s="64" t="str">
        <f t="shared" si="7"/>
        <v>PI.IC.IV.020501.01</v>
      </c>
      <c r="N98" s="64"/>
      <c r="O98" s="64" t="str">
        <f t="shared" si="8"/>
        <v>PH.IC.IV.020501.01</v>
      </c>
      <c r="Q98" s="64" t="str">
        <f t="shared" si="9"/>
        <v>CL.IC.IV.020501.01</v>
      </c>
    </row>
    <row r="99" spans="1:19" s="60" customFormat="1" ht="15">
      <c r="A99" s="60" t="s">
        <v>8408</v>
      </c>
      <c r="C99" s="61" t="s">
        <v>4192</v>
      </c>
      <c r="E99" s="62" t="s">
        <v>6291</v>
      </c>
      <c r="F99" s="60" t="s">
        <v>8508</v>
      </c>
      <c r="G99" s="60" t="s">
        <v>8190</v>
      </c>
      <c r="H99" s="62" t="s">
        <v>12030</v>
      </c>
      <c r="I99" s="60" t="s">
        <v>8191</v>
      </c>
      <c r="J99" s="63" t="str">
        <f t="shared" si="5"/>
        <v>IC.IV.020502</v>
      </c>
      <c r="K99" s="61" t="s">
        <v>2379</v>
      </c>
      <c r="L99" s="60" t="str">
        <f t="shared" si="6"/>
        <v>Radial Left</v>
      </c>
      <c r="M99" s="64" t="str">
        <f t="shared" si="7"/>
        <v>PI.IC.IV.020502.01</v>
      </c>
      <c r="N99" s="64"/>
      <c r="O99" s="64" t="str">
        <f t="shared" si="8"/>
        <v>PH.IC.IV.020502.01</v>
      </c>
      <c r="Q99" s="64" t="str">
        <f t="shared" si="9"/>
        <v>CL.IC.IV.020502.01</v>
      </c>
    </row>
    <row r="100" spans="1:19" s="60" customFormat="1" ht="15">
      <c r="A100" s="60" t="s">
        <v>8408</v>
      </c>
      <c r="C100" s="61" t="s">
        <v>4192</v>
      </c>
      <c r="E100" s="62" t="s">
        <v>6291</v>
      </c>
      <c r="F100" s="60" t="s">
        <v>8508</v>
      </c>
      <c r="G100" s="60" t="s">
        <v>11219</v>
      </c>
      <c r="H100" s="62" t="s">
        <v>12032</v>
      </c>
      <c r="I100" s="60" t="s">
        <v>8192</v>
      </c>
      <c r="J100" s="63" t="str">
        <f t="shared" si="5"/>
        <v>IC.IV.020503</v>
      </c>
      <c r="K100" s="61" t="s">
        <v>2379</v>
      </c>
      <c r="L100" s="60" t="str">
        <f t="shared" si="6"/>
        <v>Femoral Right</v>
      </c>
      <c r="M100" s="64" t="str">
        <f t="shared" si="7"/>
        <v>PI.IC.IV.020503.01</v>
      </c>
      <c r="N100" s="64"/>
      <c r="O100" s="64" t="str">
        <f t="shared" si="8"/>
        <v>PH.IC.IV.020503.01</v>
      </c>
      <c r="Q100" s="64" t="str">
        <f t="shared" si="9"/>
        <v>CL.IC.IV.020503.01</v>
      </c>
    </row>
    <row r="101" spans="1:19" s="60" customFormat="1" ht="15">
      <c r="A101" s="60" t="s">
        <v>8408</v>
      </c>
      <c r="C101" s="61" t="s">
        <v>4192</v>
      </c>
      <c r="E101" s="62" t="s">
        <v>6291</v>
      </c>
      <c r="F101" s="60" t="s">
        <v>8508</v>
      </c>
      <c r="G101" s="60" t="s">
        <v>8193</v>
      </c>
      <c r="H101" s="62" t="s">
        <v>12028</v>
      </c>
      <c r="I101" s="60" t="s">
        <v>8194</v>
      </c>
      <c r="J101" s="63" t="str">
        <f t="shared" si="5"/>
        <v>IC.IV.020504</v>
      </c>
      <c r="K101" s="61" t="s">
        <v>12175</v>
      </c>
      <c r="L101" s="60" t="str">
        <f t="shared" si="6"/>
        <v>Femoral Left</v>
      </c>
      <c r="M101" s="64" t="str">
        <f t="shared" si="7"/>
        <v>PI.IC.IV.020504.01</v>
      </c>
      <c r="N101" s="64"/>
      <c r="O101" s="64" t="str">
        <f t="shared" si="8"/>
        <v>PH.IC.IV.020504.01</v>
      </c>
      <c r="Q101" s="64" t="str">
        <f t="shared" si="9"/>
        <v>CL.IC.IV.020504.01</v>
      </c>
    </row>
    <row r="102" spans="1:19" s="60" customFormat="1" ht="15">
      <c r="A102" s="60" t="s">
        <v>8408</v>
      </c>
      <c r="C102" s="61" t="s">
        <v>12430</v>
      </c>
      <c r="E102" s="62" t="s">
        <v>6291</v>
      </c>
      <c r="F102" s="60" t="s">
        <v>8508</v>
      </c>
      <c r="G102" s="60" t="s">
        <v>8342</v>
      </c>
      <c r="H102" s="62" t="s">
        <v>12210</v>
      </c>
      <c r="I102" s="60" t="s">
        <v>8488</v>
      </c>
      <c r="J102" s="63" t="str">
        <f t="shared" si="5"/>
        <v>IC.IV.020505</v>
      </c>
      <c r="K102" s="61" t="s">
        <v>2379</v>
      </c>
      <c r="L102" s="60" t="str">
        <f t="shared" si="6"/>
        <v>Brachial, right</v>
      </c>
      <c r="M102" s="64" t="str">
        <f t="shared" si="7"/>
        <v>PI.IC.IV.020505.01</v>
      </c>
      <c r="N102" s="64"/>
      <c r="O102" s="64" t="str">
        <f t="shared" si="8"/>
        <v>PH.IC.IV.020505.01</v>
      </c>
      <c r="Q102" s="64" t="str">
        <f t="shared" si="9"/>
        <v>CL.IC.IV.020505.01</v>
      </c>
    </row>
    <row r="103" spans="1:19" s="60" customFormat="1" ht="15">
      <c r="A103" s="60" t="s">
        <v>8408</v>
      </c>
      <c r="C103" s="61" t="s">
        <v>4192</v>
      </c>
      <c r="E103" s="62" t="s">
        <v>6291</v>
      </c>
      <c r="F103" s="60" t="s">
        <v>8508</v>
      </c>
      <c r="G103" s="60" t="s">
        <v>8492</v>
      </c>
      <c r="H103" s="62" t="s">
        <v>12212</v>
      </c>
      <c r="I103" s="60" t="s">
        <v>8493</v>
      </c>
      <c r="J103" s="63" t="str">
        <f t="shared" si="5"/>
        <v>IC.IV.020506</v>
      </c>
      <c r="K103" s="61" t="s">
        <v>2379</v>
      </c>
      <c r="L103" s="60" t="str">
        <f t="shared" si="6"/>
        <v>Brachial, left</v>
      </c>
      <c r="M103" s="64" t="str">
        <f t="shared" si="7"/>
        <v>PI.IC.IV.020506.01</v>
      </c>
      <c r="N103" s="64"/>
      <c r="O103" s="64" t="str">
        <f t="shared" si="8"/>
        <v>PH.IC.IV.020506.01</v>
      </c>
      <c r="Q103" s="64" t="str">
        <f t="shared" si="9"/>
        <v>CL.IC.IV.020506.01</v>
      </c>
    </row>
    <row r="104" spans="1:19" s="60" customFormat="1" ht="15">
      <c r="A104" s="60" t="s">
        <v>8408</v>
      </c>
      <c r="C104" s="61" t="s">
        <v>12430</v>
      </c>
      <c r="E104" s="62" t="s">
        <v>6291</v>
      </c>
      <c r="F104" s="60" t="s">
        <v>8508</v>
      </c>
      <c r="G104" s="60" t="s">
        <v>8616</v>
      </c>
      <c r="H104" s="62" t="s">
        <v>12225</v>
      </c>
      <c r="I104" s="60" t="s">
        <v>12308</v>
      </c>
      <c r="J104" s="63" t="str">
        <f t="shared" si="5"/>
        <v>IC.IV.020507</v>
      </c>
      <c r="K104" s="61" t="s">
        <v>2379</v>
      </c>
      <c r="L104" s="60" t="str">
        <f t="shared" si="6"/>
        <v>IABP (Central Aortic)</v>
      </c>
      <c r="M104" s="64" t="str">
        <f t="shared" si="7"/>
        <v>PI.IC.IV.020507.01</v>
      </c>
      <c r="N104" s="64"/>
      <c r="O104" s="64" t="str">
        <f t="shared" si="8"/>
        <v>PH.IC.IV.020507.01</v>
      </c>
      <c r="Q104" s="64" t="str">
        <f t="shared" si="9"/>
        <v>CL.IC.IV.020507.01</v>
      </c>
    </row>
    <row r="105" spans="1:19" s="60" customFormat="1" ht="15">
      <c r="A105" s="60" t="s">
        <v>8408</v>
      </c>
      <c r="C105" s="61" t="s">
        <v>12430</v>
      </c>
      <c r="E105" s="62" t="s">
        <v>6291</v>
      </c>
      <c r="F105" s="60" t="s">
        <v>8508</v>
      </c>
      <c r="G105" s="60" t="s">
        <v>10478</v>
      </c>
      <c r="H105" s="62" t="s">
        <v>11638</v>
      </c>
      <c r="I105" s="60" t="s">
        <v>12437</v>
      </c>
      <c r="J105" s="63" t="str">
        <f t="shared" si="5"/>
        <v>IC.IV.020508</v>
      </c>
      <c r="K105" s="61" t="s">
        <v>12175</v>
      </c>
      <c r="L105" s="60" t="str">
        <f t="shared" si="6"/>
        <v>Other: specify</v>
      </c>
      <c r="M105" s="64" t="str">
        <f t="shared" si="7"/>
        <v>PI.IC.IV.020508.01</v>
      </c>
      <c r="N105" s="64"/>
      <c r="O105" s="64" t="str">
        <f t="shared" si="8"/>
        <v>PH.IC.IV.020508.01</v>
      </c>
      <c r="Q105" s="64" t="str">
        <f t="shared" si="9"/>
        <v>CL.IC.IV.020508.01</v>
      </c>
    </row>
    <row r="106" spans="1:19" s="60" customFormat="1" ht="15">
      <c r="A106" s="60" t="s">
        <v>8408</v>
      </c>
      <c r="C106" s="61" t="s">
        <v>12430</v>
      </c>
      <c r="D106" s="60" t="s">
        <v>8169</v>
      </c>
      <c r="E106" s="62" t="s">
        <v>6988</v>
      </c>
      <c r="F106" s="60" t="s">
        <v>8570</v>
      </c>
      <c r="G106" s="60" t="s">
        <v>8749</v>
      </c>
      <c r="H106" s="62" t="s">
        <v>11848</v>
      </c>
      <c r="I106" s="60" t="s">
        <v>9812</v>
      </c>
      <c r="J106" s="63" t="str">
        <f t="shared" si="5"/>
        <v>IC.IV.020601</v>
      </c>
      <c r="K106" s="61" t="s">
        <v>12175</v>
      </c>
      <c r="L106" s="60" t="str">
        <f t="shared" si="6"/>
        <v>Transducer leveled</v>
      </c>
      <c r="M106" s="64" t="str">
        <f t="shared" si="7"/>
        <v>PI.IC.IV.020601.01</v>
      </c>
      <c r="N106" s="64"/>
      <c r="O106" s="64" t="str">
        <f t="shared" si="8"/>
        <v>PH.IC.IV.020601.01</v>
      </c>
      <c r="Q106" s="64" t="str">
        <f t="shared" si="9"/>
        <v>CL.IC.IV.020601.01</v>
      </c>
    </row>
    <row r="107" spans="1:19" s="60" customFormat="1" ht="15">
      <c r="A107" s="60" t="s">
        <v>8408</v>
      </c>
      <c r="C107" s="61" t="s">
        <v>12430</v>
      </c>
      <c r="E107" s="62" t="s">
        <v>6988</v>
      </c>
      <c r="F107" s="60" t="s">
        <v>8570</v>
      </c>
      <c r="G107" s="60" t="s">
        <v>8750</v>
      </c>
      <c r="H107" s="62" t="s">
        <v>12030</v>
      </c>
      <c r="I107" s="60" t="s">
        <v>8751</v>
      </c>
      <c r="J107" s="63" t="str">
        <f t="shared" si="5"/>
        <v>IC.IV.020602</v>
      </c>
      <c r="K107" s="61" t="s">
        <v>12175</v>
      </c>
      <c r="L107" s="60" t="str">
        <f t="shared" si="6"/>
        <v>Line zeroed</v>
      </c>
      <c r="M107" s="64" t="str">
        <f t="shared" si="7"/>
        <v>PI.IC.IV.020602.01</v>
      </c>
      <c r="N107" s="64"/>
      <c r="O107" s="64" t="str">
        <f t="shared" si="8"/>
        <v>PH.IC.IV.020602.01</v>
      </c>
      <c r="Q107" s="64" t="str">
        <f t="shared" si="9"/>
        <v>CL.IC.IV.020602.01</v>
      </c>
    </row>
    <row r="108" spans="1:19" s="60" customFormat="1" ht="15">
      <c r="A108" s="60" t="s">
        <v>8408</v>
      </c>
      <c r="C108" s="61" t="s">
        <v>12430</v>
      </c>
      <c r="E108" s="62" t="s">
        <v>6988</v>
      </c>
      <c r="F108" s="60" t="s">
        <v>8570</v>
      </c>
      <c r="G108" s="60" t="s">
        <v>8400</v>
      </c>
      <c r="H108" s="62" t="s">
        <v>12185</v>
      </c>
      <c r="I108" s="60" t="s">
        <v>8401</v>
      </c>
      <c r="J108" s="63" t="str">
        <f t="shared" si="5"/>
        <v>IC.IV.020603</v>
      </c>
      <c r="K108" s="61" t="s">
        <v>12175</v>
      </c>
      <c r="L108" s="60" t="str">
        <f t="shared" si="6"/>
        <v>Square Wave Test performed</v>
      </c>
      <c r="M108" s="64" t="str">
        <f t="shared" si="7"/>
        <v>PI.IC.IV.020603.01</v>
      </c>
      <c r="N108" s="64"/>
      <c r="O108" s="64" t="str">
        <f t="shared" si="8"/>
        <v>PH.IC.IV.020603.01</v>
      </c>
      <c r="Q108" s="64" t="str">
        <f t="shared" si="9"/>
        <v>CL.IC.IV.020603.01</v>
      </c>
      <c r="R108" s="60" t="s">
        <v>4415</v>
      </c>
      <c r="S108" s="60">
        <v>818</v>
      </c>
    </row>
    <row r="109" spans="1:19" s="60" customFormat="1" ht="15">
      <c r="A109" s="60" t="s">
        <v>8408</v>
      </c>
      <c r="C109" s="61" t="s">
        <v>12430</v>
      </c>
      <c r="E109" s="62" t="s">
        <v>6988</v>
      </c>
      <c r="F109" s="60" t="s">
        <v>8570</v>
      </c>
      <c r="G109" s="60" t="s">
        <v>8094</v>
      </c>
      <c r="H109" s="62" t="s">
        <v>6464</v>
      </c>
      <c r="I109" s="60" t="s">
        <v>8877</v>
      </c>
      <c r="J109" s="63" t="str">
        <f t="shared" si="5"/>
        <v>IC.IV.020604</v>
      </c>
      <c r="K109" s="61" t="s">
        <v>12175</v>
      </c>
      <c r="L109" s="60" t="str">
        <f t="shared" si="6"/>
        <v>Confirmed Square Wave test</v>
      </c>
      <c r="M109" s="64" t="str">
        <f t="shared" si="7"/>
        <v>PI.IC.IV.020604.01</v>
      </c>
      <c r="N109" s="64"/>
      <c r="O109" s="64" t="str">
        <f t="shared" si="8"/>
        <v>PH.IC.IV.020604.01</v>
      </c>
      <c r="Q109" s="64" t="str">
        <f t="shared" si="9"/>
        <v>CL.IC.IV.020604.01</v>
      </c>
      <c r="R109" s="60" t="s">
        <v>4415</v>
      </c>
      <c r="S109" s="60">
        <v>819</v>
      </c>
    </row>
    <row r="110" spans="1:19" s="60" customFormat="1" ht="15">
      <c r="A110" s="60" t="s">
        <v>8408</v>
      </c>
      <c r="C110" s="61" t="s">
        <v>12182</v>
      </c>
      <c r="E110" s="62" t="s">
        <v>6988</v>
      </c>
      <c r="F110" s="60" t="s">
        <v>8570</v>
      </c>
      <c r="G110" s="60" t="s">
        <v>8250</v>
      </c>
      <c r="H110" s="62" t="s">
        <v>6291</v>
      </c>
      <c r="I110" s="60" t="s">
        <v>8332</v>
      </c>
      <c r="J110" s="63" t="str">
        <f t="shared" si="5"/>
        <v>IC.IV.020605</v>
      </c>
      <c r="K110" s="61" t="s">
        <v>2379</v>
      </c>
      <c r="L110" s="60" t="str">
        <f t="shared" si="6"/>
        <v>Square wave test done - damped</v>
      </c>
      <c r="M110" s="64" t="str">
        <f t="shared" si="7"/>
        <v>PI.IC.IV.020605.01</v>
      </c>
      <c r="N110" s="64"/>
      <c r="O110" s="64" t="str">
        <f t="shared" si="8"/>
        <v>PH.IC.IV.020605.01</v>
      </c>
      <c r="Q110" s="64" t="str">
        <f t="shared" si="9"/>
        <v>CL.IC.IV.020605.01</v>
      </c>
      <c r="R110" s="60" t="s">
        <v>4415</v>
      </c>
      <c r="S110" s="60">
        <v>829</v>
      </c>
    </row>
    <row r="111" spans="1:19" s="60" customFormat="1" ht="15">
      <c r="A111" s="60" t="s">
        <v>8408</v>
      </c>
      <c r="C111" s="61" t="s">
        <v>12182</v>
      </c>
      <c r="D111" s="60" t="s">
        <v>8218</v>
      </c>
      <c r="E111" s="62" t="s">
        <v>6317</v>
      </c>
      <c r="F111" s="60" t="s">
        <v>8481</v>
      </c>
      <c r="G111" s="60" t="s">
        <v>8880</v>
      </c>
      <c r="H111" s="62" t="s">
        <v>11848</v>
      </c>
      <c r="I111" s="60" t="s">
        <v>8880</v>
      </c>
      <c r="J111" s="63" t="str">
        <f t="shared" si="5"/>
        <v>IC.IV.020701</v>
      </c>
      <c r="K111" s="61" t="s">
        <v>2379</v>
      </c>
      <c r="L111" s="60" t="str">
        <f t="shared" si="6"/>
        <v>Labs</v>
      </c>
      <c r="M111" s="64" t="str">
        <f t="shared" si="7"/>
        <v>PI.IC.IV.020701.01</v>
      </c>
      <c r="N111" s="64"/>
      <c r="O111" s="64" t="str">
        <f t="shared" si="8"/>
        <v>PH.IC.IV.020701.01</v>
      </c>
      <c r="Q111" s="64" t="str">
        <f t="shared" si="9"/>
        <v>CL.IC.IV.020701.01</v>
      </c>
    </row>
    <row r="112" spans="1:19" s="60" customFormat="1" ht="15">
      <c r="A112" s="60" t="s">
        <v>8408</v>
      </c>
      <c r="C112" s="61" t="s">
        <v>4192</v>
      </c>
      <c r="E112" s="62" t="s">
        <v>6317</v>
      </c>
      <c r="F112" s="60" t="s">
        <v>8481</v>
      </c>
      <c r="G112" s="60" t="s">
        <v>8881</v>
      </c>
      <c r="H112" s="62" t="s">
        <v>12030</v>
      </c>
      <c r="I112" s="60" t="s">
        <v>8882</v>
      </c>
      <c r="J112" s="63" t="str">
        <f t="shared" si="5"/>
        <v>IC.IV.020702</v>
      </c>
      <c r="K112" s="61" t="s">
        <v>2379</v>
      </c>
      <c r="L112" s="60" t="str">
        <f t="shared" si="6"/>
        <v>Vasopressor drips</v>
      </c>
      <c r="M112" s="64" t="str">
        <f t="shared" si="7"/>
        <v>PI.IC.IV.020702.01</v>
      </c>
      <c r="N112" s="64"/>
      <c r="O112" s="64" t="str">
        <f t="shared" si="8"/>
        <v>PH.IC.IV.020702.01</v>
      </c>
      <c r="Q112" s="64" t="str">
        <f t="shared" si="9"/>
        <v>CL.IC.IV.020702.01</v>
      </c>
    </row>
    <row r="113" spans="1:45" s="60" customFormat="1" ht="15">
      <c r="A113" s="60" t="s">
        <v>8408</v>
      </c>
      <c r="C113" s="61" t="s">
        <v>4192</v>
      </c>
      <c r="E113" s="62" t="s">
        <v>6317</v>
      </c>
      <c r="F113" s="60" t="s">
        <v>8481</v>
      </c>
      <c r="G113" s="60" t="s">
        <v>8482</v>
      </c>
      <c r="H113" s="62" t="s">
        <v>12032</v>
      </c>
      <c r="I113" s="60" t="s">
        <v>8757</v>
      </c>
      <c r="J113" s="63" t="str">
        <f t="shared" si="5"/>
        <v>IC.IV.020703</v>
      </c>
      <c r="K113" s="61" t="s">
        <v>2379</v>
      </c>
      <c r="L113" s="60" t="str">
        <f t="shared" si="6"/>
        <v>Postoperative (24 hr)</v>
      </c>
      <c r="M113" s="64" t="str">
        <f t="shared" si="7"/>
        <v>PI.IC.IV.020703.01</v>
      </c>
      <c r="N113" s="64"/>
      <c r="O113" s="64" t="str">
        <f t="shared" si="8"/>
        <v>PH.IC.IV.020703.01</v>
      </c>
      <c r="Q113" s="64" t="str">
        <f t="shared" si="9"/>
        <v>CL.IC.IV.020703.01</v>
      </c>
    </row>
    <row r="114" spans="1:45" s="60" customFormat="1" ht="15">
      <c r="A114" s="60" t="s">
        <v>8408</v>
      </c>
      <c r="C114" s="61" t="s">
        <v>4192</v>
      </c>
      <c r="E114" s="62" t="s">
        <v>6317</v>
      </c>
      <c r="F114" s="60" t="s">
        <v>8481</v>
      </c>
      <c r="G114" s="60" t="s">
        <v>8758</v>
      </c>
      <c r="H114" s="62" t="s">
        <v>12028</v>
      </c>
      <c r="I114" s="60" t="s">
        <v>8483</v>
      </c>
      <c r="J114" s="63" t="str">
        <f t="shared" si="5"/>
        <v>IC.IV.020704</v>
      </c>
      <c r="K114" s="61" t="s">
        <v>2379</v>
      </c>
      <c r="L114" s="60" t="str">
        <f t="shared" si="6"/>
        <v>Blood pressure monitor</v>
      </c>
      <c r="M114" s="64" t="str">
        <f t="shared" si="7"/>
        <v>PI.IC.IV.020704.01</v>
      </c>
      <c r="N114" s="64"/>
      <c r="O114" s="64" t="str">
        <f t="shared" si="8"/>
        <v>PH.IC.IV.020704.01</v>
      </c>
      <c r="Q114" s="64" t="str">
        <f t="shared" si="9"/>
        <v>CL.IC.IV.020704.01</v>
      </c>
    </row>
    <row r="115" spans="1:45" s="60" customFormat="1" ht="15">
      <c r="A115" s="60" t="s">
        <v>8408</v>
      </c>
      <c r="C115" s="61" t="s">
        <v>4192</v>
      </c>
      <c r="E115" s="62" t="s">
        <v>6317</v>
      </c>
      <c r="F115" s="60" t="s">
        <v>8481</v>
      </c>
      <c r="G115" s="60" t="s">
        <v>10478</v>
      </c>
      <c r="H115" s="62" t="s">
        <v>12210</v>
      </c>
      <c r="I115" s="60" t="s">
        <v>12437</v>
      </c>
      <c r="J115" s="63" t="str">
        <f t="shared" si="5"/>
        <v>IC.IV.020705</v>
      </c>
      <c r="K115" s="61" t="s">
        <v>2379</v>
      </c>
      <c r="L115" s="60" t="str">
        <f t="shared" si="6"/>
        <v>Other: specify</v>
      </c>
      <c r="M115" s="64" t="str">
        <f t="shared" si="7"/>
        <v>PI.IC.IV.020705.01</v>
      </c>
      <c r="N115" s="64"/>
      <c r="O115" s="64" t="str">
        <f t="shared" si="8"/>
        <v>PH.IC.IV.020705.01</v>
      </c>
      <c r="Q115" s="64" t="str">
        <f t="shared" si="9"/>
        <v>CL.IC.IV.020705.01</v>
      </c>
    </row>
    <row r="116" spans="1:45" s="60" customFormat="1" ht="15">
      <c r="A116" s="60" t="s">
        <v>8408</v>
      </c>
      <c r="C116" s="61" t="s">
        <v>4192</v>
      </c>
      <c r="E116" s="62" t="s">
        <v>6317</v>
      </c>
      <c r="F116" s="60" t="s">
        <v>8481</v>
      </c>
      <c r="G116" s="60" t="s">
        <v>8448</v>
      </c>
      <c r="H116" s="62" t="s">
        <v>6988</v>
      </c>
      <c r="I116" s="60" t="s">
        <v>8449</v>
      </c>
      <c r="J116" s="63" t="str">
        <f t="shared" si="5"/>
        <v>IC.IV.020706</v>
      </c>
      <c r="K116" s="61" t="s">
        <v>2379</v>
      </c>
      <c r="L116" s="60" t="str">
        <f t="shared" si="6"/>
        <v>Hemodynamic support</v>
      </c>
      <c r="M116" s="64" t="str">
        <f t="shared" si="7"/>
        <v>PI.IC.IV.020706.01</v>
      </c>
      <c r="N116" s="64"/>
      <c r="O116" s="64" t="str">
        <f t="shared" si="8"/>
        <v>PH.IC.IV.020706.01</v>
      </c>
      <c r="Q116" s="64" t="str">
        <f t="shared" si="9"/>
        <v>CL.IC.IV.020706.01</v>
      </c>
      <c r="R116" s="60" t="s">
        <v>12465</v>
      </c>
      <c r="S116" s="60">
        <v>820</v>
      </c>
    </row>
    <row r="117" spans="1:45" s="60" customFormat="1" ht="15">
      <c r="A117" s="60" t="s">
        <v>8408</v>
      </c>
      <c r="C117" s="61" t="s">
        <v>12182</v>
      </c>
      <c r="D117" s="60" t="s">
        <v>7911</v>
      </c>
      <c r="E117" s="62" t="s">
        <v>3574</v>
      </c>
      <c r="F117" s="60" t="s">
        <v>8450</v>
      </c>
      <c r="G117" s="60" t="s">
        <v>8451</v>
      </c>
      <c r="H117" s="62" t="s">
        <v>11848</v>
      </c>
      <c r="I117" s="60" t="s">
        <v>10532</v>
      </c>
      <c r="J117" s="63" t="str">
        <f t="shared" si="5"/>
        <v>IC.IV.020801</v>
      </c>
      <c r="K117" s="61" t="s">
        <v>2379</v>
      </c>
      <c r="L117" s="60" t="str">
        <f t="shared" si="6"/>
        <v>No redness, pain or swelling</v>
      </c>
      <c r="M117" s="64" t="str">
        <f t="shared" si="7"/>
        <v>PI.IC.IV.020801.01</v>
      </c>
      <c r="N117" s="64"/>
      <c r="O117" s="64" t="str">
        <f t="shared" si="8"/>
        <v>PH.IC.IV.020801.01</v>
      </c>
      <c r="Q117" s="64" t="str">
        <f t="shared" si="9"/>
        <v>CL.IC.IV.020801.01</v>
      </c>
    </row>
    <row r="118" spans="1:45" s="60" customFormat="1" ht="15">
      <c r="A118" s="60" t="s">
        <v>8408</v>
      </c>
      <c r="C118" s="61" t="s">
        <v>12182</v>
      </c>
      <c r="E118" s="62" t="s">
        <v>3574</v>
      </c>
      <c r="F118" s="60" t="s">
        <v>8450</v>
      </c>
      <c r="G118" s="60" t="s">
        <v>8584</v>
      </c>
      <c r="H118" s="62" t="s">
        <v>12030</v>
      </c>
      <c r="I118" s="60" t="s">
        <v>8464</v>
      </c>
      <c r="J118" s="63" t="str">
        <f t="shared" si="5"/>
        <v>IC.IV.020802</v>
      </c>
      <c r="K118" s="61" t="s">
        <v>2379</v>
      </c>
      <c r="L118" s="60" t="str">
        <f t="shared" si="6"/>
        <v>Dressing dry and intact</v>
      </c>
      <c r="M118" s="64" t="str">
        <f t="shared" si="7"/>
        <v>PI.IC.IV.020802.01</v>
      </c>
      <c r="N118" s="64"/>
      <c r="O118" s="64" t="str">
        <f t="shared" si="8"/>
        <v>PH.IC.IV.020802.01</v>
      </c>
      <c r="Q118" s="64" t="str">
        <f t="shared" si="9"/>
        <v>CL.IC.IV.020802.01</v>
      </c>
    </row>
    <row r="119" spans="1:45" s="60" customFormat="1" ht="15">
      <c r="A119" s="60" t="s">
        <v>8408</v>
      </c>
      <c r="C119" s="61" t="s">
        <v>12182</v>
      </c>
      <c r="E119" s="62" t="s">
        <v>3574</v>
      </c>
      <c r="F119" s="60" t="s">
        <v>8450</v>
      </c>
      <c r="G119" s="60" t="s">
        <v>8465</v>
      </c>
      <c r="H119" s="62" t="s">
        <v>12032</v>
      </c>
      <c r="I119" s="60" t="s">
        <v>8466</v>
      </c>
      <c r="J119" s="63" t="str">
        <f t="shared" si="5"/>
        <v>IC.IV.020803</v>
      </c>
      <c r="K119" s="61" t="s">
        <v>2379</v>
      </c>
      <c r="L119" s="60" t="str">
        <f t="shared" si="6"/>
        <v>Non tender</v>
      </c>
      <c r="M119" s="64" t="str">
        <f t="shared" si="7"/>
        <v>PI.IC.IV.020803.01</v>
      </c>
      <c r="N119" s="64"/>
      <c r="O119" s="64" t="str">
        <f t="shared" si="8"/>
        <v>PH.IC.IV.020803.01</v>
      </c>
      <c r="Q119" s="64" t="str">
        <f t="shared" si="9"/>
        <v>CL.IC.IV.020803.01</v>
      </c>
    </row>
    <row r="120" spans="1:45" s="60" customFormat="1" ht="15">
      <c r="A120" s="60" t="s">
        <v>8408</v>
      </c>
      <c r="C120" s="61" t="s">
        <v>12430</v>
      </c>
      <c r="E120" s="62" t="s">
        <v>3574</v>
      </c>
      <c r="F120" s="60" t="s">
        <v>8450</v>
      </c>
      <c r="G120" s="60" t="s">
        <v>11790</v>
      </c>
      <c r="H120" s="62" t="s">
        <v>12028</v>
      </c>
      <c r="I120" s="60" t="s">
        <v>11790</v>
      </c>
      <c r="J120" s="63" t="str">
        <f t="shared" si="5"/>
        <v>IC.IV.020804</v>
      </c>
      <c r="K120" s="61" t="s">
        <v>12175</v>
      </c>
      <c r="L120" s="60" t="str">
        <f t="shared" si="6"/>
        <v>Erythema</v>
      </c>
      <c r="M120" s="64" t="str">
        <f t="shared" si="7"/>
        <v>PI.IC.IV.020804.01</v>
      </c>
      <c r="N120" s="64"/>
      <c r="O120" s="64" t="str">
        <f t="shared" si="8"/>
        <v>PH.IC.IV.020804.01</v>
      </c>
      <c r="Q120" s="64" t="str">
        <f t="shared" si="9"/>
        <v>CL.IC.IV.020804.01</v>
      </c>
    </row>
    <row r="121" spans="1:45" s="60" customFormat="1" ht="15">
      <c r="A121" s="60" t="s">
        <v>8408</v>
      </c>
      <c r="C121" s="61" t="s">
        <v>12430</v>
      </c>
      <c r="E121" s="62" t="s">
        <v>3574</v>
      </c>
      <c r="F121" s="60" t="s">
        <v>8450</v>
      </c>
      <c r="G121" s="60" t="s">
        <v>8467</v>
      </c>
      <c r="H121" s="62" t="s">
        <v>12210</v>
      </c>
      <c r="I121" s="60" t="s">
        <v>8467</v>
      </c>
      <c r="J121" s="63" t="str">
        <f t="shared" si="5"/>
        <v>IC.IV.020805</v>
      </c>
      <c r="K121" s="61" t="s">
        <v>12175</v>
      </c>
      <c r="L121" s="60" t="str">
        <f t="shared" si="6"/>
        <v>Ecchymosis</v>
      </c>
      <c r="M121" s="64" t="str">
        <f t="shared" si="7"/>
        <v>PI.IC.IV.020805.01</v>
      </c>
      <c r="N121" s="64"/>
      <c r="O121" s="64" t="str">
        <f t="shared" si="8"/>
        <v>PH.IC.IV.020805.01</v>
      </c>
      <c r="Q121" s="64" t="str">
        <f t="shared" si="9"/>
        <v>CL.IC.IV.020805.01</v>
      </c>
    </row>
    <row r="122" spans="1:45" s="60" customFormat="1" ht="15">
      <c r="A122" s="60" t="s">
        <v>8408</v>
      </c>
      <c r="C122" s="61" t="s">
        <v>4192</v>
      </c>
      <c r="E122" s="62" t="s">
        <v>3574</v>
      </c>
      <c r="F122" s="60" t="s">
        <v>8450</v>
      </c>
      <c r="G122" s="60" t="s">
        <v>11798</v>
      </c>
      <c r="H122" s="62" t="s">
        <v>12212</v>
      </c>
      <c r="I122" s="60" t="s">
        <v>11101</v>
      </c>
      <c r="J122" s="63" t="str">
        <f t="shared" si="5"/>
        <v>IC.IV.020806</v>
      </c>
      <c r="K122" s="61" t="s">
        <v>2379</v>
      </c>
      <c r="L122" s="60" t="str">
        <f t="shared" si="6"/>
        <v>Tenderness</v>
      </c>
      <c r="M122" s="64" t="str">
        <f t="shared" si="7"/>
        <v>PI.IC.IV.020806.01</v>
      </c>
      <c r="N122" s="64"/>
      <c r="O122" s="64" t="str">
        <f t="shared" si="8"/>
        <v>PH.IC.IV.020806.01</v>
      </c>
      <c r="Q122" s="64" t="str">
        <f t="shared" si="9"/>
        <v>CL.IC.IV.020806.01</v>
      </c>
    </row>
    <row r="123" spans="1:45" s="60" customFormat="1" ht="15">
      <c r="A123" s="60" t="s">
        <v>8408</v>
      </c>
      <c r="C123" s="61" t="s">
        <v>4192</v>
      </c>
      <c r="E123" s="62" t="s">
        <v>3574</v>
      </c>
      <c r="F123" s="60" t="s">
        <v>8450</v>
      </c>
      <c r="G123" s="60" t="s">
        <v>11800</v>
      </c>
      <c r="H123" s="62" t="s">
        <v>12225</v>
      </c>
      <c r="I123" s="60" t="s">
        <v>11800</v>
      </c>
      <c r="J123" s="63" t="str">
        <f t="shared" si="5"/>
        <v>IC.IV.020807</v>
      </c>
      <c r="K123" s="61" t="s">
        <v>2379</v>
      </c>
      <c r="L123" s="60" t="str">
        <f t="shared" si="6"/>
        <v>Swelling</v>
      </c>
      <c r="M123" s="64" t="str">
        <f t="shared" si="7"/>
        <v>PI.IC.IV.020807.01</v>
      </c>
      <c r="N123" s="64"/>
      <c r="O123" s="64" t="str">
        <f t="shared" si="8"/>
        <v>PH.IC.IV.020807.01</v>
      </c>
      <c r="Q123" s="64" t="str">
        <f t="shared" si="9"/>
        <v>CL.IC.IV.020807.01</v>
      </c>
    </row>
    <row r="124" spans="1:45" s="60" customFormat="1" ht="15">
      <c r="A124" s="60" t="s">
        <v>8408</v>
      </c>
      <c r="C124" s="61" t="s">
        <v>4192</v>
      </c>
      <c r="E124" s="62" t="s">
        <v>3574</v>
      </c>
      <c r="F124" s="60" t="s">
        <v>8450</v>
      </c>
      <c r="G124" s="60" t="s">
        <v>11792</v>
      </c>
      <c r="H124" s="62" t="s">
        <v>11638</v>
      </c>
      <c r="I124" s="60" t="s">
        <v>11792</v>
      </c>
      <c r="J124" s="63" t="str">
        <f t="shared" si="5"/>
        <v>IC.IV.020808</v>
      </c>
      <c r="K124" s="61" t="s">
        <v>2379</v>
      </c>
      <c r="L124" s="60" t="str">
        <f t="shared" si="6"/>
        <v>Hematoma</v>
      </c>
      <c r="M124" s="64" t="str">
        <f t="shared" si="7"/>
        <v>PI.IC.IV.020808.01</v>
      </c>
      <c r="N124" s="64"/>
      <c r="O124" s="64" t="str">
        <f t="shared" si="8"/>
        <v>PH.IC.IV.020808.01</v>
      </c>
      <c r="Q124" s="64" t="str">
        <f t="shared" si="9"/>
        <v>CL.IC.IV.020808.01</v>
      </c>
    </row>
    <row r="125" spans="1:45" s="60" customFormat="1" ht="15">
      <c r="A125" s="60" t="s">
        <v>8408</v>
      </c>
      <c r="C125" s="61" t="s">
        <v>4192</v>
      </c>
      <c r="E125" s="62" t="s">
        <v>3574</v>
      </c>
      <c r="F125" s="60" t="s">
        <v>8450</v>
      </c>
      <c r="G125" s="60" t="s">
        <v>8468</v>
      </c>
      <c r="H125" s="62" t="s">
        <v>11639</v>
      </c>
      <c r="I125" s="60" t="s">
        <v>8468</v>
      </c>
      <c r="J125" s="63" t="str">
        <f t="shared" si="5"/>
        <v>IC.IV.020809</v>
      </c>
      <c r="K125" s="61" t="s">
        <v>2379</v>
      </c>
      <c r="L125" s="60" t="str">
        <f t="shared" si="6"/>
        <v>Phlebitis</v>
      </c>
      <c r="M125" s="64" t="str">
        <f t="shared" si="7"/>
        <v>PI.IC.IV.020809.01</v>
      </c>
      <c r="N125" s="64"/>
      <c r="O125" s="64" t="str">
        <f t="shared" si="8"/>
        <v>PH.IC.IV.020809.01</v>
      </c>
      <c r="Q125" s="64" t="str">
        <f t="shared" si="9"/>
        <v>CL.IC.IV.020809.01</v>
      </c>
    </row>
    <row r="126" spans="1:45" s="141" customFormat="1" ht="16">
      <c r="A126" s="141" t="s">
        <v>8408</v>
      </c>
      <c r="C126" s="142" t="s">
        <v>12430</v>
      </c>
      <c r="E126" s="142" t="s">
        <v>3574</v>
      </c>
      <c r="F126" s="141" t="s">
        <v>8450</v>
      </c>
      <c r="G126" s="141" t="s">
        <v>7746</v>
      </c>
      <c r="H126" s="142" t="s">
        <v>11829</v>
      </c>
      <c r="I126" s="141" t="s">
        <v>11546</v>
      </c>
      <c r="J126" s="143" t="str">
        <f t="shared" si="5"/>
        <v>IC.IV.020810</v>
      </c>
      <c r="K126" s="142" t="s">
        <v>12175</v>
      </c>
      <c r="L126" s="141" t="str">
        <f t="shared" si="6"/>
        <v>Serosanguineous Drainage</v>
      </c>
      <c r="M126" s="143" t="str">
        <f t="shared" si="7"/>
        <v>PI.IC.IV.020810.01</v>
      </c>
      <c r="N126" s="143"/>
      <c r="O126" s="143" t="str">
        <f t="shared" si="8"/>
        <v>PH.IC.IV.020810.01</v>
      </c>
      <c r="Q126" s="143" t="str">
        <f t="shared" si="9"/>
        <v>CL.IC.IV.020810.01</v>
      </c>
      <c r="AR126" s="141" t="s">
        <v>12773</v>
      </c>
      <c r="AS126" s="141">
        <v>1749</v>
      </c>
    </row>
    <row r="127" spans="1:45" s="141" customFormat="1" ht="16">
      <c r="A127" s="141" t="s">
        <v>8408</v>
      </c>
      <c r="C127" s="142" t="s">
        <v>12430</v>
      </c>
      <c r="E127" s="142" t="s">
        <v>3574</v>
      </c>
      <c r="F127" s="141" t="s">
        <v>8450</v>
      </c>
      <c r="G127" s="141" t="s">
        <v>7748</v>
      </c>
      <c r="H127" s="142" t="s">
        <v>12099</v>
      </c>
      <c r="I127" s="141" t="s">
        <v>11548</v>
      </c>
      <c r="J127" s="143" t="str">
        <f t="shared" si="5"/>
        <v>IC.IV.020811</v>
      </c>
      <c r="K127" s="142" t="s">
        <v>12175</v>
      </c>
      <c r="L127" s="141" t="str">
        <f t="shared" si="6"/>
        <v>Serous Drainage</v>
      </c>
      <c r="M127" s="143" t="str">
        <f t="shared" si="7"/>
        <v>PI.IC.IV.020811.01</v>
      </c>
      <c r="N127" s="143"/>
      <c r="O127" s="143" t="str">
        <f t="shared" si="8"/>
        <v>PH.IC.IV.020811.01</v>
      </c>
      <c r="Q127" s="143" t="str">
        <f t="shared" si="9"/>
        <v>CL.IC.IV.020811.01</v>
      </c>
      <c r="AR127" s="141" t="s">
        <v>12773</v>
      </c>
      <c r="AS127" s="141">
        <v>1749</v>
      </c>
    </row>
    <row r="128" spans="1:45" s="141" customFormat="1" ht="16">
      <c r="A128" s="141" t="s">
        <v>8408</v>
      </c>
      <c r="C128" s="142" t="s">
        <v>12430</v>
      </c>
      <c r="E128" s="142" t="s">
        <v>3574</v>
      </c>
      <c r="F128" s="141" t="s">
        <v>8450</v>
      </c>
      <c r="G128" s="141" t="s">
        <v>8425</v>
      </c>
      <c r="H128" s="142" t="s">
        <v>12100</v>
      </c>
      <c r="I128" s="141" t="s">
        <v>11554</v>
      </c>
      <c r="J128" s="143" t="str">
        <f t="shared" si="5"/>
        <v>IC.IV.020812</v>
      </c>
      <c r="K128" s="142" t="s">
        <v>12175</v>
      </c>
      <c r="L128" s="141" t="str">
        <f t="shared" si="6"/>
        <v>Purulent Drainage</v>
      </c>
      <c r="M128" s="143" t="str">
        <f t="shared" si="7"/>
        <v>PI.IC.IV.020812.01</v>
      </c>
      <c r="N128" s="143"/>
      <c r="O128" s="143" t="str">
        <f t="shared" si="8"/>
        <v>PH.IC.IV.020812.01</v>
      </c>
      <c r="Q128" s="143" t="str">
        <f t="shared" si="9"/>
        <v>CL.IC.IV.020812.01</v>
      </c>
      <c r="AR128" s="141" t="s">
        <v>12773</v>
      </c>
      <c r="AS128" s="141">
        <v>1749</v>
      </c>
    </row>
    <row r="129" spans="1:41" s="60" customFormat="1" ht="15">
      <c r="A129" s="60" t="s">
        <v>8408</v>
      </c>
      <c r="C129" s="61" t="s">
        <v>12430</v>
      </c>
      <c r="E129" s="62" t="s">
        <v>3574</v>
      </c>
      <c r="F129" s="60" t="s">
        <v>8450</v>
      </c>
      <c r="G129" s="60" t="s">
        <v>8317</v>
      </c>
      <c r="H129" s="62" t="s">
        <v>12101</v>
      </c>
      <c r="I129" s="60" t="s">
        <v>12207</v>
      </c>
      <c r="J129" s="63" t="str">
        <f t="shared" si="5"/>
        <v>IC.IV.020813</v>
      </c>
      <c r="K129" s="61" t="s">
        <v>12175</v>
      </c>
      <c r="L129" s="60" t="str">
        <f t="shared" si="6"/>
        <v>Unable to assess due to drsg</v>
      </c>
      <c r="M129" s="64" t="str">
        <f t="shared" si="7"/>
        <v>PI.IC.IV.020813.01</v>
      </c>
      <c r="N129" s="64"/>
      <c r="O129" s="64" t="str">
        <f t="shared" si="8"/>
        <v>PH.IC.IV.020813.01</v>
      </c>
      <c r="Q129" s="64" t="str">
        <f t="shared" si="9"/>
        <v>CL.IC.IV.020813.01</v>
      </c>
    </row>
    <row r="130" spans="1:41" s="60" customFormat="1" ht="15">
      <c r="A130" s="60" t="s">
        <v>8408</v>
      </c>
      <c r="C130" s="61" t="s">
        <v>12430</v>
      </c>
      <c r="D130" s="60" t="s">
        <v>8316</v>
      </c>
      <c r="E130" s="62" t="s">
        <v>3690</v>
      </c>
      <c r="F130" s="60" t="s">
        <v>8452</v>
      </c>
      <c r="G130" s="60" t="s">
        <v>8166</v>
      </c>
      <c r="H130" s="62" t="s">
        <v>11848</v>
      </c>
      <c r="I130" s="60" t="s">
        <v>12157</v>
      </c>
      <c r="J130" s="63" t="str">
        <f t="shared" si="5"/>
        <v>IC.IV.020901</v>
      </c>
      <c r="K130" s="61" t="s">
        <v>12175</v>
      </c>
      <c r="L130" s="60" t="str">
        <f t="shared" si="6"/>
        <v>None needed</v>
      </c>
      <c r="M130" s="64" t="str">
        <f t="shared" si="7"/>
        <v>PI.IC.IV.020901.01</v>
      </c>
      <c r="N130" s="64"/>
      <c r="O130" s="64" t="str">
        <f t="shared" si="8"/>
        <v>PH.IC.IV.020901.01</v>
      </c>
      <c r="Q130" s="64" t="str">
        <f t="shared" si="9"/>
        <v>CL.IC.IV.020901.01</v>
      </c>
    </row>
    <row r="131" spans="1:41" s="60" customFormat="1" ht="15">
      <c r="A131" s="60" t="s">
        <v>8408</v>
      </c>
      <c r="C131" s="61" t="s">
        <v>12430</v>
      </c>
      <c r="E131" s="62" t="s">
        <v>3690</v>
      </c>
      <c r="F131" s="60" t="s">
        <v>8452</v>
      </c>
      <c r="G131" s="60" t="s">
        <v>8167</v>
      </c>
      <c r="H131" s="62" t="s">
        <v>12030</v>
      </c>
      <c r="I131" s="60" t="s">
        <v>11393</v>
      </c>
      <c r="J131" s="63" t="str">
        <f t="shared" si="5"/>
        <v>IC.IV.020902</v>
      </c>
      <c r="K131" s="61" t="s">
        <v>12175</v>
      </c>
      <c r="L131" s="60" t="str">
        <f t="shared" si="6"/>
        <v>Changed site</v>
      </c>
      <c r="M131" s="64" t="str">
        <f t="shared" si="7"/>
        <v>PI.IC.IV.020902.01</v>
      </c>
      <c r="N131" s="64"/>
      <c r="O131" s="64" t="str">
        <f t="shared" si="8"/>
        <v>PH.IC.IV.020902.01</v>
      </c>
      <c r="Q131" s="64" t="str">
        <f t="shared" si="9"/>
        <v>CL.IC.IV.020902.01</v>
      </c>
    </row>
    <row r="132" spans="1:41" s="60" customFormat="1" ht="15">
      <c r="A132" s="60" t="s">
        <v>8408</v>
      </c>
      <c r="C132" s="61" t="s">
        <v>12430</v>
      </c>
      <c r="E132" s="62" t="s">
        <v>3690</v>
      </c>
      <c r="F132" s="60" t="s">
        <v>8452</v>
      </c>
      <c r="G132" s="60" t="s">
        <v>8322</v>
      </c>
      <c r="H132" s="62" t="s">
        <v>12032</v>
      </c>
      <c r="I132" s="60" t="s">
        <v>8323</v>
      </c>
      <c r="J132" s="63" t="str">
        <f t="shared" si="5"/>
        <v>IC.IV.020903</v>
      </c>
      <c r="K132" s="61" t="s">
        <v>12175</v>
      </c>
      <c r="L132" s="60" t="str">
        <f t="shared" si="6"/>
        <v>Elevated extremity</v>
      </c>
      <c r="M132" s="64" t="str">
        <f t="shared" si="7"/>
        <v>PI.IC.IV.020903.01</v>
      </c>
      <c r="N132" s="64"/>
      <c r="O132" s="64" t="str">
        <f t="shared" si="8"/>
        <v>PH.IC.IV.020903.01</v>
      </c>
      <c r="Q132" s="64" t="str">
        <f t="shared" si="9"/>
        <v>CL.IC.IV.020903.01</v>
      </c>
    </row>
    <row r="133" spans="1:41" s="60" customFormat="1" ht="15">
      <c r="A133" s="60" t="s">
        <v>8408</v>
      </c>
      <c r="C133" s="61" t="s">
        <v>12430</v>
      </c>
      <c r="E133" s="62" t="s">
        <v>3690</v>
      </c>
      <c r="F133" s="60" t="s">
        <v>8452</v>
      </c>
      <c r="G133" s="60" t="s">
        <v>8324</v>
      </c>
      <c r="H133" s="62" t="s">
        <v>12028</v>
      </c>
      <c r="I133" s="60" t="s">
        <v>8453</v>
      </c>
      <c r="J133" s="63" t="str">
        <f t="shared" si="5"/>
        <v>IC.IV.020904</v>
      </c>
      <c r="K133" s="61" t="s">
        <v>12175</v>
      </c>
      <c r="L133" s="60" t="str">
        <f t="shared" si="6"/>
        <v>Warm compress</v>
      </c>
      <c r="M133" s="64" t="str">
        <f t="shared" si="7"/>
        <v>PI.IC.IV.020904.01</v>
      </c>
      <c r="N133" s="64"/>
      <c r="O133" s="64" t="str">
        <f t="shared" si="8"/>
        <v>PH.IC.IV.020904.01</v>
      </c>
      <c r="Q133" s="64" t="str">
        <f t="shared" si="9"/>
        <v>CL.IC.IV.020904.01</v>
      </c>
    </row>
    <row r="134" spans="1:41" s="60" customFormat="1" ht="15">
      <c r="A134" s="60" t="s">
        <v>8408</v>
      </c>
      <c r="C134" s="61" t="s">
        <v>12430</v>
      </c>
      <c r="E134" s="62" t="s">
        <v>3690</v>
      </c>
      <c r="F134" s="60" t="s">
        <v>8452</v>
      </c>
      <c r="G134" s="60" t="s">
        <v>11840</v>
      </c>
      <c r="H134" s="62" t="s">
        <v>12210</v>
      </c>
      <c r="I134" s="60" t="s">
        <v>11841</v>
      </c>
      <c r="J134" s="63" t="str">
        <f t="shared" si="5"/>
        <v>IC.IV.020905</v>
      </c>
      <c r="K134" s="61" t="s">
        <v>12175</v>
      </c>
      <c r="L134" s="60" t="str">
        <f t="shared" si="6"/>
        <v>Discontinue</v>
      </c>
      <c r="M134" s="64" t="str">
        <f t="shared" si="7"/>
        <v>PI.IC.IV.020905.01</v>
      </c>
      <c r="N134" s="64"/>
      <c r="O134" s="64" t="str">
        <f t="shared" si="8"/>
        <v>PH.IC.IV.020905.01</v>
      </c>
      <c r="Q134" s="64" t="str">
        <f t="shared" si="9"/>
        <v>CL.IC.IV.020905.01</v>
      </c>
    </row>
    <row r="135" spans="1:41" s="60" customFormat="1" ht="15">
      <c r="A135" s="60" t="s">
        <v>8408</v>
      </c>
      <c r="C135" s="61" t="s">
        <v>12430</v>
      </c>
      <c r="E135" s="62" t="s">
        <v>3690</v>
      </c>
      <c r="F135" s="60" t="s">
        <v>8452</v>
      </c>
      <c r="G135" s="60" t="s">
        <v>10478</v>
      </c>
      <c r="H135" s="62" t="s">
        <v>12212</v>
      </c>
      <c r="I135" s="60" t="s">
        <v>12437</v>
      </c>
      <c r="J135" s="63" t="str">
        <f t="shared" si="5"/>
        <v>IC.IV.020906</v>
      </c>
      <c r="K135" s="61" t="s">
        <v>12175</v>
      </c>
      <c r="L135" s="60" t="str">
        <f t="shared" si="6"/>
        <v>Other: specify</v>
      </c>
      <c r="M135" s="64" t="str">
        <f t="shared" si="7"/>
        <v>PI.IC.IV.020906.01</v>
      </c>
      <c r="N135" s="64"/>
      <c r="O135" s="64" t="str">
        <f t="shared" si="8"/>
        <v>PH.IC.IV.020906.01</v>
      </c>
      <c r="Q135" s="64" t="str">
        <f t="shared" si="9"/>
        <v>CL.IC.IV.020906.01</v>
      </c>
    </row>
    <row r="136" spans="1:41" s="60" customFormat="1" ht="15">
      <c r="A136" s="60" t="s">
        <v>8408</v>
      </c>
      <c r="C136" s="61" t="s">
        <v>12430</v>
      </c>
      <c r="D136" s="60" t="s">
        <v>8040</v>
      </c>
      <c r="E136" s="62" t="s">
        <v>3188</v>
      </c>
      <c r="F136" s="60" t="s">
        <v>8307</v>
      </c>
      <c r="G136" s="60" t="s">
        <v>8473</v>
      </c>
      <c r="H136" s="62" t="s">
        <v>11848</v>
      </c>
      <c r="I136" s="60" t="s">
        <v>11859</v>
      </c>
      <c r="J136" s="63" t="str">
        <f t="shared" ref="J136:J204" si="10">CONCATENATE("IC.IV.",C136,E136,H136)</f>
        <v>IC.IV.021001</v>
      </c>
      <c r="K136" s="61" t="s">
        <v>12175</v>
      </c>
      <c r="L136" s="60" t="str">
        <f t="shared" ref="L136:L204" si="11">G136</f>
        <v>Securement device</v>
      </c>
      <c r="M136" s="64" t="str">
        <f t="shared" ref="M136:M204" si="12">CONCATENATE("PI.",J136,".",K136)</f>
        <v>PI.IC.IV.021001.01</v>
      </c>
      <c r="N136" s="64"/>
      <c r="O136" s="64" t="str">
        <f t="shared" ref="O136:O204" si="13">CONCATENATE("PH.",J136,".",K136)</f>
        <v>PH.IC.IV.021001.01</v>
      </c>
      <c r="Q136" s="64" t="str">
        <f t="shared" ref="Q136:Q204" si="14">CONCATENATE("CL.",J136,".",K136)</f>
        <v>CL.IC.IV.021001.01</v>
      </c>
    </row>
    <row r="137" spans="1:41" s="60" customFormat="1" ht="15">
      <c r="A137" s="60" t="s">
        <v>8408</v>
      </c>
      <c r="C137" s="61" t="s">
        <v>12430</v>
      </c>
      <c r="E137" s="62" t="s">
        <v>3188</v>
      </c>
      <c r="F137" s="60" t="s">
        <v>8307</v>
      </c>
      <c r="G137" s="60" t="s">
        <v>8474</v>
      </c>
      <c r="H137" s="62" t="s">
        <v>12030</v>
      </c>
      <c r="I137" s="60" t="s">
        <v>10059</v>
      </c>
      <c r="J137" s="63" t="str">
        <f t="shared" si="10"/>
        <v>IC.IV.021002</v>
      </c>
      <c r="K137" s="61" t="s">
        <v>12175</v>
      </c>
      <c r="L137" s="60" t="str">
        <f t="shared" si="11"/>
        <v>Sterile tape</v>
      </c>
      <c r="M137" s="64" t="str">
        <f t="shared" si="12"/>
        <v>PI.IC.IV.021002.01</v>
      </c>
      <c r="N137" s="64"/>
      <c r="O137" s="64" t="str">
        <f t="shared" si="13"/>
        <v>PH.IC.IV.021002.01</v>
      </c>
      <c r="Q137" s="64" t="str">
        <f t="shared" si="14"/>
        <v>CL.IC.IV.021002.01</v>
      </c>
    </row>
    <row r="138" spans="1:41" s="60" customFormat="1" ht="15">
      <c r="A138" s="60" t="s">
        <v>8408</v>
      </c>
      <c r="C138" s="61" t="s">
        <v>12430</v>
      </c>
      <c r="E138" s="62" t="s">
        <v>3188</v>
      </c>
      <c r="F138" s="60" t="s">
        <v>8307</v>
      </c>
      <c r="G138" s="60" t="s">
        <v>10192</v>
      </c>
      <c r="H138" s="62" t="s">
        <v>12032</v>
      </c>
      <c r="I138" s="60" t="s">
        <v>10192</v>
      </c>
      <c r="J138" s="63" t="str">
        <f t="shared" si="10"/>
        <v>IC.IV.021003</v>
      </c>
      <c r="K138" s="61" t="s">
        <v>12175</v>
      </c>
      <c r="L138" s="60" t="str">
        <f t="shared" si="11"/>
        <v>Suture</v>
      </c>
      <c r="M138" s="64" t="str">
        <f t="shared" si="12"/>
        <v>PI.IC.IV.021003.01</v>
      </c>
      <c r="N138" s="64"/>
      <c r="O138" s="64" t="str">
        <f t="shared" si="13"/>
        <v>PH.IC.IV.021003.01</v>
      </c>
      <c r="Q138" s="64" t="str">
        <f t="shared" si="14"/>
        <v>CL.IC.IV.021003.01</v>
      </c>
    </row>
    <row r="139" spans="1:41" s="60" customFormat="1" ht="15">
      <c r="A139" s="60" t="s">
        <v>8408</v>
      </c>
      <c r="C139" s="61" t="s">
        <v>4192</v>
      </c>
      <c r="E139" s="62" t="s">
        <v>3188</v>
      </c>
      <c r="F139" s="60" t="s">
        <v>8307</v>
      </c>
      <c r="G139" s="60" t="s">
        <v>8455</v>
      </c>
      <c r="H139" s="62" t="s">
        <v>12028</v>
      </c>
      <c r="I139" s="60" t="s">
        <v>10703</v>
      </c>
      <c r="J139" s="63" t="str">
        <f t="shared" si="10"/>
        <v>IC.IV.021004</v>
      </c>
      <c r="K139" s="61" t="s">
        <v>2379</v>
      </c>
      <c r="L139" s="60" t="str">
        <f t="shared" si="11"/>
        <v xml:space="preserve"> Other:specify</v>
      </c>
      <c r="M139" s="64" t="str">
        <f t="shared" si="12"/>
        <v>PI.IC.IV.021004.01</v>
      </c>
      <c r="N139" s="64"/>
      <c r="O139" s="64" t="str">
        <f t="shared" si="13"/>
        <v>PH.IC.IV.021004.01</v>
      </c>
      <c r="Q139" s="64" t="str">
        <f t="shared" si="14"/>
        <v>CL.IC.IV.021004.01</v>
      </c>
    </row>
    <row r="140" spans="1:41" s="60" customFormat="1" ht="15">
      <c r="A140" s="60" t="s">
        <v>8408</v>
      </c>
      <c r="C140" s="61" t="s">
        <v>4192</v>
      </c>
      <c r="E140" s="62" t="s">
        <v>3188</v>
      </c>
      <c r="F140" s="60" t="s">
        <v>8307</v>
      </c>
      <c r="G140" s="60" t="s">
        <v>8475</v>
      </c>
      <c r="H140" s="62" t="s">
        <v>6291</v>
      </c>
      <c r="J140" s="63" t="str">
        <f t="shared" si="10"/>
        <v>IC.IV.021005</v>
      </c>
      <c r="K140" s="61" t="s">
        <v>2379</v>
      </c>
      <c r="L140" s="60" t="str">
        <f t="shared" si="11"/>
        <v>Armboard placed for stabilization</v>
      </c>
      <c r="M140" s="64" t="str">
        <f t="shared" si="12"/>
        <v>PI.IC.IV.021005.01</v>
      </c>
      <c r="N140" s="64"/>
      <c r="O140" s="64" t="str">
        <f t="shared" si="13"/>
        <v>PH.IC.IV.021005.01</v>
      </c>
      <c r="Q140" s="64" t="str">
        <f t="shared" si="14"/>
        <v>CL.IC.IV.021005.01</v>
      </c>
      <c r="R140" s="60" t="s">
        <v>12465</v>
      </c>
      <c r="S140" s="60">
        <v>821</v>
      </c>
    </row>
    <row r="141" spans="1:41" s="60" customFormat="1" ht="15">
      <c r="A141" s="60" t="s">
        <v>8408</v>
      </c>
      <c r="C141" s="61" t="s">
        <v>12030</v>
      </c>
      <c r="E141" s="62" t="s">
        <v>590</v>
      </c>
      <c r="F141" s="60" t="s">
        <v>8307</v>
      </c>
      <c r="G141" s="60" t="s">
        <v>10059</v>
      </c>
      <c r="H141" s="62" t="s">
        <v>12212</v>
      </c>
      <c r="I141" s="60" t="s">
        <v>10059</v>
      </c>
      <c r="J141" s="63" t="str">
        <f t="shared" si="10"/>
        <v>IC.IV.021006</v>
      </c>
      <c r="K141" s="61" t="s">
        <v>1</v>
      </c>
      <c r="L141" s="60" t="str">
        <f t="shared" si="11"/>
        <v>Tape</v>
      </c>
      <c r="M141" s="64" t="str">
        <f t="shared" si="12"/>
        <v>PI.IC.IV.021006.01</v>
      </c>
      <c r="N141" s="64"/>
      <c r="O141" s="64" t="str">
        <f t="shared" si="13"/>
        <v>PH.IC.IV.021006.01</v>
      </c>
      <c r="Q141" s="64" t="str">
        <f t="shared" si="14"/>
        <v>CL.IC.IV.021006.01</v>
      </c>
      <c r="AN141" s="60" t="s">
        <v>12773</v>
      </c>
      <c r="AO141" s="60">
        <v>1527</v>
      </c>
    </row>
    <row r="142" spans="1:41" s="60" customFormat="1" ht="15">
      <c r="A142" s="60" t="s">
        <v>8408</v>
      </c>
      <c r="C142" s="61" t="s">
        <v>12430</v>
      </c>
      <c r="D142" s="60" t="s">
        <v>8426</v>
      </c>
      <c r="E142" s="62" t="s">
        <v>5749</v>
      </c>
      <c r="F142" s="60" t="s">
        <v>8456</v>
      </c>
      <c r="G142" s="60" t="s">
        <v>10446</v>
      </c>
      <c r="H142" s="62" t="s">
        <v>11848</v>
      </c>
      <c r="I142" s="60" t="s">
        <v>10446</v>
      </c>
      <c r="J142" s="63" t="str">
        <f t="shared" si="10"/>
        <v>IC.IV.021101</v>
      </c>
      <c r="K142" s="61" t="s">
        <v>12175</v>
      </c>
      <c r="L142" s="60" t="str">
        <f t="shared" si="11"/>
        <v>Patent</v>
      </c>
      <c r="M142" s="64" t="str">
        <f t="shared" si="12"/>
        <v>PI.IC.IV.021101.01</v>
      </c>
      <c r="N142" s="64"/>
      <c r="O142" s="64" t="str">
        <f t="shared" si="13"/>
        <v>PH.IC.IV.021101.01</v>
      </c>
      <c r="Q142" s="64" t="str">
        <f t="shared" si="14"/>
        <v>CL.IC.IV.021101.01</v>
      </c>
    </row>
    <row r="143" spans="1:41" s="60" customFormat="1" ht="15">
      <c r="A143" s="60" t="s">
        <v>8408</v>
      </c>
      <c r="C143" s="61" t="s">
        <v>12430</v>
      </c>
      <c r="E143" s="62" t="s">
        <v>5749</v>
      </c>
      <c r="F143" s="60" t="s">
        <v>8456</v>
      </c>
      <c r="G143" s="60" t="s">
        <v>8477</v>
      </c>
      <c r="H143" s="62" t="s">
        <v>12030</v>
      </c>
      <c r="I143" s="60" t="s">
        <v>8478</v>
      </c>
      <c r="J143" s="63" t="str">
        <f t="shared" si="10"/>
        <v>IC.IV.021102</v>
      </c>
      <c r="K143" s="61" t="s">
        <v>12175</v>
      </c>
      <c r="L143" s="60" t="str">
        <f t="shared" si="11"/>
        <v>No blood return</v>
      </c>
      <c r="M143" s="64" t="str">
        <f t="shared" si="12"/>
        <v>PI.IC.IV.021102.01</v>
      </c>
      <c r="N143" s="64"/>
      <c r="O143" s="64" t="str">
        <f t="shared" si="13"/>
        <v>PH.IC.IV.021102.01</v>
      </c>
      <c r="Q143" s="64" t="str">
        <f t="shared" si="14"/>
        <v>CL.IC.IV.021102.01</v>
      </c>
    </row>
    <row r="144" spans="1:41" s="60" customFormat="1" ht="15">
      <c r="A144" s="60" t="s">
        <v>8408</v>
      </c>
      <c r="C144" s="61" t="s">
        <v>12430</v>
      </c>
      <c r="E144" s="62" t="s">
        <v>5749</v>
      </c>
      <c r="F144" s="60" t="s">
        <v>8456</v>
      </c>
      <c r="G144" s="60" t="s">
        <v>8327</v>
      </c>
      <c r="H144" s="62" t="s">
        <v>12032</v>
      </c>
      <c r="I144" s="60" t="s">
        <v>8328</v>
      </c>
      <c r="J144" s="63" t="str">
        <f t="shared" si="10"/>
        <v>IC.IV.021103</v>
      </c>
      <c r="K144" s="61" t="s">
        <v>12175</v>
      </c>
      <c r="L144" s="60" t="str">
        <f t="shared" si="11"/>
        <v>Positional</v>
      </c>
      <c r="M144" s="64" t="str">
        <f t="shared" si="12"/>
        <v>PI.IC.IV.021103.01</v>
      </c>
      <c r="N144" s="64"/>
      <c r="O144" s="64" t="str">
        <f t="shared" si="13"/>
        <v>PH.IC.IV.021103.01</v>
      </c>
      <c r="Q144" s="64" t="str">
        <f t="shared" si="14"/>
        <v>CL.IC.IV.021103.01</v>
      </c>
    </row>
    <row r="145" spans="1:41" s="60" customFormat="1" ht="15">
      <c r="A145" s="60" t="s">
        <v>8408</v>
      </c>
      <c r="C145" s="61" t="s">
        <v>4192</v>
      </c>
      <c r="E145" s="62" t="s">
        <v>5749</v>
      </c>
      <c r="F145" s="60" t="s">
        <v>8456</v>
      </c>
      <c r="G145" s="60" t="s">
        <v>9748</v>
      </c>
      <c r="H145" s="62" t="s">
        <v>12028</v>
      </c>
      <c r="I145" s="60" t="s">
        <v>8329</v>
      </c>
      <c r="J145" s="63" t="str">
        <f t="shared" si="10"/>
        <v>IC.IV.021104</v>
      </c>
      <c r="K145" s="61" t="s">
        <v>2379</v>
      </c>
      <c r="L145" s="60" t="str">
        <f t="shared" si="11"/>
        <v>Occluded</v>
      </c>
      <c r="M145" s="64" t="str">
        <f t="shared" si="12"/>
        <v>PI.IC.IV.021104.01</v>
      </c>
      <c r="N145" s="64"/>
      <c r="O145" s="64" t="str">
        <f t="shared" si="13"/>
        <v>PH.IC.IV.021104.01</v>
      </c>
      <c r="Q145" s="64" t="str">
        <f t="shared" si="14"/>
        <v>CL.IC.IV.021104.01</v>
      </c>
    </row>
    <row r="146" spans="1:41" s="60" customFormat="1" ht="15">
      <c r="A146" s="60" t="s">
        <v>8408</v>
      </c>
      <c r="C146" s="61" t="s">
        <v>4192</v>
      </c>
      <c r="E146" s="62" t="s">
        <v>5749</v>
      </c>
      <c r="F146" s="60" t="s">
        <v>8456</v>
      </c>
      <c r="G146" s="60" t="s">
        <v>10123</v>
      </c>
      <c r="H146" s="62" t="s">
        <v>12210</v>
      </c>
      <c r="I146" s="60" t="s">
        <v>11841</v>
      </c>
      <c r="J146" s="63" t="str">
        <f t="shared" si="10"/>
        <v>IC.IV.021105</v>
      </c>
      <c r="K146" s="61" t="s">
        <v>2379</v>
      </c>
      <c r="L146" s="60" t="str">
        <f t="shared" si="11"/>
        <v>Discontinued</v>
      </c>
      <c r="M146" s="64" t="str">
        <f t="shared" si="12"/>
        <v>PI.IC.IV.021105.01</v>
      </c>
      <c r="N146" s="64"/>
      <c r="O146" s="64" t="str">
        <f t="shared" si="13"/>
        <v>PH.IC.IV.021105.01</v>
      </c>
      <c r="Q146" s="64" t="str">
        <f t="shared" si="14"/>
        <v>CL.IC.IV.021105.01</v>
      </c>
    </row>
    <row r="147" spans="1:41" s="60" customFormat="1" ht="15">
      <c r="A147" s="60" t="s">
        <v>8408</v>
      </c>
      <c r="C147" s="61" t="s">
        <v>4192</v>
      </c>
      <c r="E147" s="62" t="s">
        <v>5749</v>
      </c>
      <c r="F147" s="60" t="s">
        <v>8456</v>
      </c>
      <c r="G147" s="60" t="s">
        <v>8457</v>
      </c>
      <c r="H147" s="62" t="s">
        <v>12212</v>
      </c>
      <c r="I147" s="60" t="s">
        <v>9594</v>
      </c>
      <c r="J147" s="63" t="str">
        <f t="shared" si="10"/>
        <v>IC.IV.021106</v>
      </c>
      <c r="K147" s="61" t="s">
        <v>2379</v>
      </c>
      <c r="L147" s="60" t="str">
        <f t="shared" si="11"/>
        <v>Discontinued due to blood stream infection</v>
      </c>
      <c r="M147" s="64" t="str">
        <f t="shared" si="12"/>
        <v>PI.IC.IV.021106.01</v>
      </c>
      <c r="N147" s="64"/>
      <c r="O147" s="64" t="str">
        <f t="shared" si="13"/>
        <v>PH.IC.IV.021106.01</v>
      </c>
      <c r="Q147" s="64" t="str">
        <f t="shared" si="14"/>
        <v>CL.IC.IV.021106.01</v>
      </c>
    </row>
    <row r="148" spans="1:41" s="60" customFormat="1" ht="15">
      <c r="A148" s="60" t="s">
        <v>8408</v>
      </c>
      <c r="C148" s="61" t="s">
        <v>5514</v>
      </c>
      <c r="E148" s="62" t="s">
        <v>2654</v>
      </c>
      <c r="F148" s="60" t="s">
        <v>12883</v>
      </c>
      <c r="G148" s="60" t="s">
        <v>12987</v>
      </c>
      <c r="H148" s="62" t="s">
        <v>12439</v>
      </c>
      <c r="J148" s="63" t="str">
        <f t="shared" si="10"/>
        <v>IC.IV.021107</v>
      </c>
      <c r="K148" s="61" t="s">
        <v>2206</v>
      </c>
      <c r="L148" s="60" t="str">
        <f t="shared" si="11"/>
        <v>Self Discontinued</v>
      </c>
      <c r="M148" s="64" t="str">
        <f t="shared" si="12"/>
        <v>PI.IC.IV.021107.01</v>
      </c>
      <c r="N148" s="64"/>
      <c r="O148" s="64" t="str">
        <f t="shared" si="13"/>
        <v>PH.IC.IV.021107.01</v>
      </c>
      <c r="Q148" s="64" t="str">
        <f t="shared" si="14"/>
        <v>CL.IC.IV.021107.01</v>
      </c>
      <c r="X148" s="60" t="s">
        <v>12564</v>
      </c>
      <c r="Y148" s="60">
        <v>1124</v>
      </c>
    </row>
    <row r="149" spans="1:41" s="60" customFormat="1" ht="15">
      <c r="A149" s="60" t="s">
        <v>8408</v>
      </c>
      <c r="C149" s="61" t="s">
        <v>4192</v>
      </c>
      <c r="D149" s="60" t="s">
        <v>8092</v>
      </c>
      <c r="E149" s="62" t="s">
        <v>3064</v>
      </c>
      <c r="F149" s="60" t="s">
        <v>8458</v>
      </c>
      <c r="G149" s="60" t="s">
        <v>11538</v>
      </c>
      <c r="H149" s="62" t="s">
        <v>11848</v>
      </c>
      <c r="I149" s="60" t="s">
        <v>11837</v>
      </c>
      <c r="J149" s="63" t="str">
        <f t="shared" si="10"/>
        <v>IC.IV.021201</v>
      </c>
      <c r="K149" s="61" t="s">
        <v>2379</v>
      </c>
      <c r="L149" s="60" t="str">
        <f t="shared" si="11"/>
        <v>Tubing/system present on admit</v>
      </c>
      <c r="M149" s="64" t="str">
        <f t="shared" si="12"/>
        <v>PI.IC.IV.021201.01</v>
      </c>
      <c r="N149" s="64"/>
      <c r="O149" s="64" t="str">
        <f t="shared" si="13"/>
        <v>PH.IC.IV.021201.01</v>
      </c>
      <c r="Q149" s="64" t="str">
        <f t="shared" si="14"/>
        <v>CL.IC.IV.021201.01</v>
      </c>
    </row>
    <row r="150" spans="1:41" s="60" customFormat="1" ht="15">
      <c r="A150" s="60" t="s">
        <v>8408</v>
      </c>
      <c r="C150" s="61" t="s">
        <v>4192</v>
      </c>
      <c r="E150" s="62" t="s">
        <v>3064</v>
      </c>
      <c r="F150" s="60" t="s">
        <v>8458</v>
      </c>
      <c r="G150" s="60" t="s">
        <v>11382</v>
      </c>
      <c r="H150" s="62" t="s">
        <v>12030</v>
      </c>
      <c r="I150" s="60" t="s">
        <v>8391</v>
      </c>
      <c r="J150" s="63" t="str">
        <f t="shared" si="10"/>
        <v>IC.IV.021202</v>
      </c>
      <c r="K150" s="61" t="s">
        <v>2379</v>
      </c>
      <c r="L150" s="60" t="str">
        <f t="shared" si="11"/>
        <v>Tubing new/changed</v>
      </c>
      <c r="M150" s="64" t="str">
        <f t="shared" si="12"/>
        <v>PI.IC.IV.021202.01</v>
      </c>
      <c r="N150" s="64"/>
      <c r="O150" s="64" t="str">
        <f t="shared" si="13"/>
        <v>PH.IC.IV.021202.01</v>
      </c>
      <c r="Q150" s="64" t="str">
        <f t="shared" si="14"/>
        <v>CL.IC.IV.021202.01</v>
      </c>
    </row>
    <row r="151" spans="1:41" s="60" customFormat="1" ht="15">
      <c r="A151" s="60" t="s">
        <v>8408</v>
      </c>
      <c r="C151" s="61" t="s">
        <v>4192</v>
      </c>
      <c r="E151" s="62" t="s">
        <v>3064</v>
      </c>
      <c r="F151" s="60" t="s">
        <v>8458</v>
      </c>
      <c r="G151" s="60" t="s">
        <v>11385</v>
      </c>
      <c r="H151" s="62" t="s">
        <v>12032</v>
      </c>
      <c r="I151" s="60" t="s">
        <v>11386</v>
      </c>
      <c r="J151" s="63" t="str">
        <f t="shared" si="10"/>
        <v>IC.IV.021203</v>
      </c>
      <c r="K151" s="61" t="s">
        <v>2379</v>
      </c>
      <c r="L151" s="60" t="str">
        <f t="shared" si="11"/>
        <v>Transducer new/changed</v>
      </c>
      <c r="M151" s="64" t="str">
        <f t="shared" si="12"/>
        <v>PI.IC.IV.021203.01</v>
      </c>
      <c r="N151" s="64"/>
      <c r="O151" s="64" t="str">
        <f t="shared" si="13"/>
        <v>PH.IC.IV.021203.01</v>
      </c>
      <c r="Q151" s="64" t="str">
        <f t="shared" si="14"/>
        <v>CL.IC.IV.021203.01</v>
      </c>
    </row>
    <row r="152" spans="1:41" s="60" customFormat="1" ht="15">
      <c r="A152" s="60" t="s">
        <v>8408</v>
      </c>
      <c r="C152" s="61" t="s">
        <v>4192</v>
      </c>
      <c r="E152" s="62" t="s">
        <v>3064</v>
      </c>
      <c r="F152" s="60" t="s">
        <v>8458</v>
      </c>
      <c r="G152" s="60" t="s">
        <v>11528</v>
      </c>
      <c r="H152" s="62" t="s">
        <v>12028</v>
      </c>
      <c r="I152" s="60" t="s">
        <v>11529</v>
      </c>
      <c r="J152" s="63" t="str">
        <f t="shared" si="10"/>
        <v>IC.IV.021204</v>
      </c>
      <c r="K152" s="61" t="s">
        <v>12175</v>
      </c>
      <c r="L152" s="60" t="str">
        <f t="shared" si="11"/>
        <v>Stopcock(s) new/changed</v>
      </c>
      <c r="M152" s="64" t="str">
        <f t="shared" si="12"/>
        <v>PI.IC.IV.021204.01</v>
      </c>
      <c r="N152" s="64"/>
      <c r="O152" s="64" t="str">
        <f t="shared" si="13"/>
        <v>PH.IC.IV.021204.01</v>
      </c>
      <c r="Q152" s="64" t="str">
        <f t="shared" si="14"/>
        <v>CL.IC.IV.021204.01</v>
      </c>
    </row>
    <row r="153" spans="1:41" s="60" customFormat="1" ht="15">
      <c r="A153" s="60" t="s">
        <v>8408</v>
      </c>
      <c r="C153" s="61" t="s">
        <v>12430</v>
      </c>
      <c r="E153" s="62" t="s">
        <v>3064</v>
      </c>
      <c r="F153" s="60" t="s">
        <v>8458</v>
      </c>
      <c r="G153" s="60" t="s">
        <v>8534</v>
      </c>
      <c r="H153" s="62" t="s">
        <v>12210</v>
      </c>
      <c r="I153" s="60" t="s">
        <v>8535</v>
      </c>
      <c r="J153" s="63" t="str">
        <f t="shared" si="10"/>
        <v>IC.IV.021205</v>
      </c>
      <c r="K153" s="61" t="s">
        <v>12175</v>
      </c>
      <c r="L153" s="60" t="str">
        <f t="shared" si="11"/>
        <v>Tubing/system d/c with cath d/c</v>
      </c>
      <c r="M153" s="64" t="str">
        <f t="shared" si="12"/>
        <v>PI.IC.IV.021205.01</v>
      </c>
      <c r="N153" s="64"/>
      <c r="O153" s="64" t="str">
        <f t="shared" si="13"/>
        <v>PH.IC.IV.021205.01</v>
      </c>
      <c r="Q153" s="64" t="str">
        <f t="shared" si="14"/>
        <v>CL.IC.IV.021205.01</v>
      </c>
    </row>
    <row r="154" spans="1:41" s="60" customFormat="1" ht="15">
      <c r="A154" s="60" t="s">
        <v>8408</v>
      </c>
      <c r="C154" s="61" t="s">
        <v>12754</v>
      </c>
      <c r="E154" s="62" t="s">
        <v>3064</v>
      </c>
      <c r="F154" s="60" t="s">
        <v>12755</v>
      </c>
      <c r="G154" s="60" t="s">
        <v>12753</v>
      </c>
      <c r="H154" s="62" t="s">
        <v>12459</v>
      </c>
      <c r="J154" s="63" t="str">
        <f t="shared" si="10"/>
        <v>IC.IV.021206</v>
      </c>
      <c r="K154" s="61" t="s">
        <v>2311</v>
      </c>
      <c r="L154" s="60" t="str">
        <f t="shared" si="11"/>
        <v>Change not due</v>
      </c>
      <c r="M154" s="64" t="str">
        <f t="shared" si="12"/>
        <v>PI.IC.IV.021206.01</v>
      </c>
      <c r="N154" s="64"/>
      <c r="O154" s="64" t="str">
        <f t="shared" si="13"/>
        <v>PH.IC.IV.021206.01</v>
      </c>
      <c r="Q154" s="64" t="str">
        <f t="shared" si="14"/>
        <v>CL.IC.IV.021206.01</v>
      </c>
      <c r="X154" s="60" t="s">
        <v>12564</v>
      </c>
      <c r="Y154" s="60">
        <v>1113</v>
      </c>
    </row>
    <row r="155" spans="1:41" s="60" customFormat="1" ht="15">
      <c r="A155" s="60" t="s">
        <v>8408</v>
      </c>
      <c r="C155" s="61" t="s">
        <v>12430</v>
      </c>
      <c r="D155" s="60" t="s">
        <v>8285</v>
      </c>
      <c r="E155" s="62" t="s">
        <v>5560</v>
      </c>
      <c r="F155" s="60" t="s">
        <v>8392</v>
      </c>
      <c r="G155" s="60" t="s">
        <v>8537</v>
      </c>
      <c r="H155" s="62" t="s">
        <v>11848</v>
      </c>
      <c r="I155" s="60" t="s">
        <v>8538</v>
      </c>
      <c r="J155" s="63" t="str">
        <f t="shared" si="10"/>
        <v>IC.IV.021301</v>
      </c>
      <c r="K155" s="61" t="s">
        <v>12175</v>
      </c>
      <c r="L155" s="60" t="str">
        <f t="shared" si="11"/>
        <v>Arterial line</v>
      </c>
      <c r="M155" s="64" t="str">
        <f t="shared" si="12"/>
        <v>PI.IC.IV.021301.01</v>
      </c>
      <c r="N155" s="64"/>
      <c r="O155" s="64" t="str">
        <f t="shared" si="13"/>
        <v>PH.IC.IV.021301.01</v>
      </c>
      <c r="Q155" s="64" t="str">
        <f t="shared" si="14"/>
        <v>CL.IC.IV.021301.01</v>
      </c>
    </row>
    <row r="156" spans="1:41" s="60" customFormat="1" ht="15">
      <c r="A156" s="60" t="s">
        <v>8408</v>
      </c>
      <c r="C156" s="61" t="s">
        <v>12430</v>
      </c>
      <c r="E156" s="62" t="s">
        <v>5560</v>
      </c>
      <c r="F156" s="60" t="s">
        <v>8392</v>
      </c>
      <c r="G156" s="60" t="s">
        <v>12308</v>
      </c>
      <c r="H156" s="62" t="s">
        <v>12030</v>
      </c>
      <c r="I156" s="60" t="s">
        <v>12308</v>
      </c>
      <c r="J156" s="63" t="str">
        <f t="shared" si="10"/>
        <v>IC.IV.021302</v>
      </c>
      <c r="K156" s="61" t="s">
        <v>12175</v>
      </c>
      <c r="L156" s="60" t="str">
        <f t="shared" si="11"/>
        <v>IABP</v>
      </c>
      <c r="M156" s="64" t="str">
        <f t="shared" si="12"/>
        <v>PI.IC.IV.021302.01</v>
      </c>
      <c r="N156" s="64"/>
      <c r="O156" s="64" t="str">
        <f t="shared" si="13"/>
        <v>PH.IC.IV.021302.01</v>
      </c>
      <c r="Q156" s="64" t="str">
        <f t="shared" si="14"/>
        <v>CL.IC.IV.021302.01</v>
      </c>
    </row>
    <row r="157" spans="1:41" s="60" customFormat="1" ht="15">
      <c r="A157" s="60" t="s">
        <v>8408</v>
      </c>
      <c r="C157" s="61" t="s">
        <v>12430</v>
      </c>
      <c r="E157" s="62" t="s">
        <v>5560</v>
      </c>
      <c r="F157" s="60" t="s">
        <v>8392</v>
      </c>
      <c r="G157" s="60" t="s">
        <v>10478</v>
      </c>
      <c r="H157" s="62" t="s">
        <v>12032</v>
      </c>
      <c r="I157" s="60" t="s">
        <v>12437</v>
      </c>
      <c r="J157" s="63" t="str">
        <f t="shared" si="10"/>
        <v>IC.IV.021303</v>
      </c>
      <c r="K157" s="61" t="s">
        <v>12175</v>
      </c>
      <c r="L157" s="60" t="str">
        <f t="shared" si="11"/>
        <v>Other: specify</v>
      </c>
      <c r="M157" s="64" t="str">
        <f t="shared" si="12"/>
        <v>PI.IC.IV.021303.01</v>
      </c>
      <c r="N157" s="64"/>
      <c r="O157" s="64" t="str">
        <f t="shared" si="13"/>
        <v>PH.IC.IV.021303.01</v>
      </c>
      <c r="Q157" s="64" t="str">
        <f t="shared" si="14"/>
        <v>CL.IC.IV.021303.01</v>
      </c>
    </row>
    <row r="158" spans="1:41" s="60" customFormat="1" ht="15">
      <c r="A158" s="60" t="s">
        <v>8408</v>
      </c>
      <c r="C158" s="61" t="s">
        <v>12030</v>
      </c>
      <c r="E158" s="62" t="s">
        <v>5560</v>
      </c>
      <c r="F158" s="60" t="s">
        <v>8392</v>
      </c>
      <c r="G158" s="60" t="s">
        <v>13845</v>
      </c>
      <c r="H158" s="62" t="s">
        <v>12028</v>
      </c>
      <c r="I158" s="60" t="s">
        <v>12437</v>
      </c>
      <c r="J158" s="63" t="str">
        <f t="shared" si="10"/>
        <v>IC.IV.021304</v>
      </c>
      <c r="K158" s="61" t="s">
        <v>1</v>
      </c>
      <c r="L158" s="60" t="str">
        <f t="shared" si="11"/>
        <v>Arterial sheath</v>
      </c>
      <c r="M158" s="64" t="str">
        <f t="shared" si="12"/>
        <v>PI.IC.IV.021304.01</v>
      </c>
      <c r="N158" s="64"/>
      <c r="O158" s="64" t="str">
        <f t="shared" si="13"/>
        <v>PH.IC.IV.021304.01</v>
      </c>
      <c r="Q158" s="64" t="str">
        <f t="shared" si="14"/>
        <v>CL.IC.IV.021304.01</v>
      </c>
      <c r="AN158" s="60" t="s">
        <v>12773</v>
      </c>
      <c r="AO158" s="60">
        <v>1496</v>
      </c>
    </row>
    <row r="159" spans="1:41" s="60" customFormat="1" ht="15">
      <c r="A159" s="60" t="s">
        <v>8408</v>
      </c>
      <c r="C159" s="61" t="s">
        <v>12430</v>
      </c>
      <c r="D159" s="60" t="s">
        <v>8086</v>
      </c>
      <c r="E159" s="62" t="s">
        <v>4082</v>
      </c>
      <c r="F159" s="60" t="s">
        <v>8080</v>
      </c>
      <c r="G159" s="60" t="s">
        <v>11474</v>
      </c>
      <c r="H159" s="62" t="s">
        <v>11848</v>
      </c>
      <c r="I159" s="60" t="s">
        <v>11474</v>
      </c>
      <c r="J159" s="63" t="str">
        <f t="shared" si="10"/>
        <v>IC.IV.021401</v>
      </c>
      <c r="K159" s="61" t="s">
        <v>12175</v>
      </c>
      <c r="L159" s="60" t="str">
        <f t="shared" si="11"/>
        <v>Normal</v>
      </c>
      <c r="M159" s="64" t="str">
        <f t="shared" si="12"/>
        <v>PI.IC.IV.021401.01</v>
      </c>
      <c r="N159" s="64"/>
      <c r="O159" s="64" t="str">
        <f t="shared" si="13"/>
        <v>PH.IC.IV.021401.01</v>
      </c>
      <c r="Q159" s="64" t="str">
        <f t="shared" si="14"/>
        <v>CL.IC.IV.021401.01</v>
      </c>
    </row>
    <row r="160" spans="1:41" s="60" customFormat="1" ht="15">
      <c r="A160" s="60" t="s">
        <v>8408</v>
      </c>
      <c r="C160" s="61" t="s">
        <v>12430</v>
      </c>
      <c r="E160" s="62" t="s">
        <v>4082</v>
      </c>
      <c r="F160" s="60" t="s">
        <v>8080</v>
      </c>
      <c r="G160" s="60" t="s">
        <v>11656</v>
      </c>
      <c r="H160" s="62" t="s">
        <v>12030</v>
      </c>
      <c r="I160" s="60" t="s">
        <v>8540</v>
      </c>
      <c r="J160" s="63" t="str">
        <f t="shared" si="10"/>
        <v>IC.IV.021402</v>
      </c>
      <c r="K160" s="61" t="s">
        <v>12175</v>
      </c>
      <c r="L160" s="60" t="str">
        <f t="shared" si="11"/>
        <v>Damped</v>
      </c>
      <c r="M160" s="64" t="str">
        <f t="shared" si="12"/>
        <v>PI.IC.IV.021402.01</v>
      </c>
      <c r="N160" s="64"/>
      <c r="O160" s="64" t="str">
        <f t="shared" si="13"/>
        <v>PH.IC.IV.021402.01</v>
      </c>
      <c r="Q160" s="64" t="str">
        <f t="shared" si="14"/>
        <v>CL.IC.IV.021402.01</v>
      </c>
    </row>
    <row r="161" spans="1:41" s="60" customFormat="1" ht="15">
      <c r="A161" s="60" t="s">
        <v>8408</v>
      </c>
      <c r="C161" s="61" t="s">
        <v>12430</v>
      </c>
      <c r="E161" s="62" t="s">
        <v>4082</v>
      </c>
      <c r="F161" s="60" t="s">
        <v>8080</v>
      </c>
      <c r="G161" s="60" t="s">
        <v>8327</v>
      </c>
      <c r="H161" s="62" t="s">
        <v>12032</v>
      </c>
      <c r="I161" s="60" t="s">
        <v>8328</v>
      </c>
      <c r="J161" s="63" t="str">
        <f t="shared" si="10"/>
        <v>IC.IV.021403</v>
      </c>
      <c r="K161" s="61" t="s">
        <v>12175</v>
      </c>
      <c r="L161" s="60" t="str">
        <f t="shared" si="11"/>
        <v>Positional</v>
      </c>
      <c r="M161" s="64" t="str">
        <f t="shared" si="12"/>
        <v>PI.IC.IV.021403.01</v>
      </c>
      <c r="N161" s="64"/>
      <c r="O161" s="64" t="str">
        <f t="shared" si="13"/>
        <v>PH.IC.IV.021403.01</v>
      </c>
      <c r="Q161" s="64" t="str">
        <f t="shared" si="14"/>
        <v>CL.IC.IV.021403.01</v>
      </c>
    </row>
    <row r="162" spans="1:41" s="60" customFormat="1" ht="15">
      <c r="A162" s="60" t="s">
        <v>8408</v>
      </c>
      <c r="C162" s="61" t="s">
        <v>4192</v>
      </c>
      <c r="E162" s="62" t="s">
        <v>4082</v>
      </c>
      <c r="F162" s="60" t="s">
        <v>8080</v>
      </c>
      <c r="G162" s="60" t="s">
        <v>8618</v>
      </c>
      <c r="H162" s="62" t="s">
        <v>12028</v>
      </c>
      <c r="I162" s="60" t="s">
        <v>8618</v>
      </c>
      <c r="J162" s="63" t="str">
        <f t="shared" si="10"/>
        <v>IC.IV.021404</v>
      </c>
      <c r="K162" s="61" t="s">
        <v>2379</v>
      </c>
      <c r="L162" s="60" t="str">
        <f t="shared" si="11"/>
        <v>Fling</v>
      </c>
      <c r="M162" s="64" t="str">
        <f t="shared" si="12"/>
        <v>PI.IC.IV.021404.01</v>
      </c>
      <c r="N162" s="64"/>
      <c r="O162" s="64" t="str">
        <f t="shared" si="13"/>
        <v>PH.IC.IV.021404.01</v>
      </c>
      <c r="Q162" s="64" t="str">
        <f t="shared" si="14"/>
        <v>CL.IC.IV.021404.01</v>
      </c>
    </row>
    <row r="163" spans="1:41" s="60" customFormat="1" ht="15">
      <c r="A163" s="60" t="s">
        <v>8408</v>
      </c>
      <c r="C163" s="61" t="s">
        <v>4192</v>
      </c>
      <c r="E163" s="62" t="s">
        <v>4082</v>
      </c>
      <c r="F163" s="60" t="s">
        <v>8080</v>
      </c>
      <c r="G163" s="60" t="s">
        <v>10884</v>
      </c>
      <c r="H163" s="62" t="s">
        <v>12210</v>
      </c>
      <c r="I163" s="60" t="s">
        <v>12437</v>
      </c>
      <c r="J163" s="63" t="str">
        <f t="shared" si="10"/>
        <v>IC.IV.021405</v>
      </c>
      <c r="K163" s="61" t="s">
        <v>2379</v>
      </c>
      <c r="L163" s="60" t="str">
        <f t="shared" si="11"/>
        <v>Other:  specify</v>
      </c>
      <c r="M163" s="64" t="str">
        <f t="shared" si="12"/>
        <v>PI.IC.IV.021405.01</v>
      </c>
      <c r="N163" s="64"/>
      <c r="O163" s="64" t="str">
        <f t="shared" si="13"/>
        <v>PH.IC.IV.021405.01</v>
      </c>
      <c r="Q163" s="64" t="str">
        <f t="shared" si="14"/>
        <v>CL.IC.IV.021405.01</v>
      </c>
    </row>
    <row r="164" spans="1:41" s="60" customFormat="1" ht="15">
      <c r="A164" s="60" t="s">
        <v>8408</v>
      </c>
      <c r="B164" s="60" t="s">
        <v>8081</v>
      </c>
      <c r="C164" s="61" t="s">
        <v>3812</v>
      </c>
      <c r="D164" s="60" t="s">
        <v>8082</v>
      </c>
      <c r="E164" s="61" t="s">
        <v>2379</v>
      </c>
      <c r="F164" s="60" t="s">
        <v>8238</v>
      </c>
      <c r="G164" s="60" t="s">
        <v>8239</v>
      </c>
      <c r="H164" s="62" t="s">
        <v>11848</v>
      </c>
      <c r="I164" s="60" t="s">
        <v>11867</v>
      </c>
      <c r="J164" s="63" t="str">
        <f t="shared" si="10"/>
        <v>IC.IV.030101</v>
      </c>
      <c r="K164" s="61" t="s">
        <v>2379</v>
      </c>
      <c r="L164" s="60" t="str">
        <f t="shared" si="11"/>
        <v>Drsg Change Date: specify date</v>
      </c>
      <c r="M164" s="64" t="str">
        <f t="shared" si="12"/>
        <v>PI.IC.IV.030101.01</v>
      </c>
      <c r="N164" s="64"/>
      <c r="O164" s="64" t="str">
        <f t="shared" si="13"/>
        <v>PH.IC.IV.030101.01</v>
      </c>
      <c r="Q164" s="64" t="str">
        <f t="shared" si="14"/>
        <v>CL.IC.IV.030101.01</v>
      </c>
    </row>
    <row r="165" spans="1:41" s="60" customFormat="1" ht="15">
      <c r="A165" s="60" t="s">
        <v>8408</v>
      </c>
      <c r="C165" s="61" t="s">
        <v>3812</v>
      </c>
      <c r="D165" s="60" t="s">
        <v>8240</v>
      </c>
      <c r="E165" s="61" t="s">
        <v>4192</v>
      </c>
      <c r="F165" s="60" t="s">
        <v>8241</v>
      </c>
      <c r="G165" s="60" t="s">
        <v>8108</v>
      </c>
      <c r="H165" s="62" t="s">
        <v>11848</v>
      </c>
      <c r="I165" s="60" t="s">
        <v>8413</v>
      </c>
      <c r="J165" s="63" t="str">
        <f t="shared" si="10"/>
        <v>IC.IV.030201</v>
      </c>
      <c r="K165" s="61" t="s">
        <v>2379</v>
      </c>
      <c r="L165" s="60" t="str">
        <f t="shared" si="11"/>
        <v>Antimicrobial disk</v>
      </c>
      <c r="M165" s="64" t="str">
        <f t="shared" si="12"/>
        <v>PI.IC.IV.030201.01</v>
      </c>
      <c r="N165" s="64"/>
      <c r="O165" s="64" t="str">
        <f t="shared" si="13"/>
        <v>PH.IC.IV.030201.01</v>
      </c>
      <c r="Q165" s="64" t="str">
        <f t="shared" si="14"/>
        <v>CL.IC.IV.030201.01</v>
      </c>
    </row>
    <row r="166" spans="1:41" s="60" customFormat="1" ht="15">
      <c r="A166" s="60" t="s">
        <v>8408</v>
      </c>
      <c r="C166" s="61" t="s">
        <v>3812</v>
      </c>
      <c r="E166" s="61" t="s">
        <v>4192</v>
      </c>
      <c r="F166" s="60" t="s">
        <v>8241</v>
      </c>
      <c r="G166" s="60" t="s">
        <v>11070</v>
      </c>
      <c r="H166" s="62" t="s">
        <v>12030</v>
      </c>
      <c r="I166" s="60" t="s">
        <v>11070</v>
      </c>
      <c r="J166" s="63" t="str">
        <f t="shared" si="10"/>
        <v>IC.IV.030202</v>
      </c>
      <c r="K166" s="61" t="s">
        <v>2379</v>
      </c>
      <c r="L166" s="60" t="str">
        <f t="shared" si="11"/>
        <v>Transparent</v>
      </c>
      <c r="M166" s="64" t="str">
        <f t="shared" si="12"/>
        <v>PI.IC.IV.030202.01</v>
      </c>
      <c r="N166" s="64"/>
      <c r="O166" s="64" t="str">
        <f t="shared" si="13"/>
        <v>PH.IC.IV.030202.01</v>
      </c>
      <c r="Q166" s="64" t="str">
        <f t="shared" si="14"/>
        <v>CL.IC.IV.030202.01</v>
      </c>
    </row>
    <row r="167" spans="1:41" s="60" customFormat="1" ht="15">
      <c r="A167" s="60" t="s">
        <v>8408</v>
      </c>
      <c r="C167" s="61" t="s">
        <v>3812</v>
      </c>
      <c r="E167" s="61" t="s">
        <v>4192</v>
      </c>
      <c r="F167" s="60" t="s">
        <v>8241</v>
      </c>
      <c r="G167" s="60" t="s">
        <v>11567</v>
      </c>
      <c r="H167" s="62" t="s">
        <v>12032</v>
      </c>
      <c r="I167" s="60" t="s">
        <v>11567</v>
      </c>
      <c r="J167" s="63" t="str">
        <f t="shared" si="10"/>
        <v>IC.IV.030203</v>
      </c>
      <c r="K167" s="61" t="s">
        <v>2379</v>
      </c>
      <c r="L167" s="60" t="str">
        <f t="shared" si="11"/>
        <v>Gauze</v>
      </c>
      <c r="M167" s="64" t="str">
        <f t="shared" si="12"/>
        <v>PI.IC.IV.030203.01</v>
      </c>
      <c r="N167" s="64"/>
      <c r="O167" s="64" t="str">
        <f t="shared" si="13"/>
        <v>PH.IC.IV.030203.01</v>
      </c>
      <c r="Q167" s="64" t="str">
        <f t="shared" si="14"/>
        <v>CL.IC.IV.030203.01</v>
      </c>
    </row>
    <row r="168" spans="1:41" s="60" customFormat="1" ht="15">
      <c r="A168" s="60" t="s">
        <v>8408</v>
      </c>
      <c r="C168" s="61" t="s">
        <v>3812</v>
      </c>
      <c r="E168" s="61" t="s">
        <v>4192</v>
      </c>
      <c r="F168" s="60" t="s">
        <v>8241</v>
      </c>
      <c r="G168" s="60" t="s">
        <v>11569</v>
      </c>
      <c r="H168" s="62" t="s">
        <v>12028</v>
      </c>
      <c r="I168" s="60" t="s">
        <v>11569</v>
      </c>
      <c r="J168" s="63" t="str">
        <f t="shared" si="10"/>
        <v>IC.IV.030204</v>
      </c>
      <c r="K168" s="61" t="s">
        <v>2379</v>
      </c>
      <c r="L168" s="60" t="str">
        <f t="shared" si="11"/>
        <v>Pressure</v>
      </c>
      <c r="M168" s="64" t="str">
        <f t="shared" si="12"/>
        <v>PI.IC.IV.030204.01</v>
      </c>
      <c r="N168" s="64"/>
      <c r="O168" s="64" t="str">
        <f t="shared" si="13"/>
        <v>PH.IC.IV.030204.01</v>
      </c>
      <c r="Q168" s="64" t="str">
        <f t="shared" si="14"/>
        <v>CL.IC.IV.030204.01</v>
      </c>
    </row>
    <row r="169" spans="1:41" s="60" customFormat="1" ht="15">
      <c r="A169" s="60" t="s">
        <v>8408</v>
      </c>
      <c r="C169" s="61" t="s">
        <v>12185</v>
      </c>
      <c r="E169" s="61" t="s">
        <v>12430</v>
      </c>
      <c r="F169" s="60" t="s">
        <v>8241</v>
      </c>
      <c r="G169" s="60" t="s">
        <v>10478</v>
      </c>
      <c r="H169" s="62" t="s">
        <v>12210</v>
      </c>
      <c r="I169" s="60" t="s">
        <v>12437</v>
      </c>
      <c r="J169" s="63" t="str">
        <f t="shared" si="10"/>
        <v>IC.IV.030205</v>
      </c>
      <c r="K169" s="61" t="s">
        <v>12175</v>
      </c>
      <c r="L169" s="60" t="str">
        <f t="shared" si="11"/>
        <v>Other: specify</v>
      </c>
      <c r="M169" s="64" t="str">
        <f t="shared" si="12"/>
        <v>PI.IC.IV.030205.01</v>
      </c>
      <c r="N169" s="64"/>
      <c r="O169" s="64" t="str">
        <f t="shared" si="13"/>
        <v>PH.IC.IV.030205.01</v>
      </c>
      <c r="Q169" s="64" t="str">
        <f t="shared" si="14"/>
        <v>CL.IC.IV.030205.01</v>
      </c>
    </row>
    <row r="170" spans="1:41" s="60" customFormat="1" ht="15">
      <c r="A170" s="60" t="s">
        <v>8408</v>
      </c>
      <c r="C170" s="61" t="s">
        <v>12185</v>
      </c>
      <c r="D170" s="60" t="s">
        <v>7868</v>
      </c>
      <c r="E170" s="61" t="s">
        <v>12185</v>
      </c>
      <c r="F170" s="60" t="s">
        <v>8244</v>
      </c>
      <c r="G170" s="60" t="s">
        <v>11836</v>
      </c>
      <c r="H170" s="62" t="s">
        <v>11848</v>
      </c>
      <c r="I170" s="60" t="s">
        <v>9690</v>
      </c>
      <c r="J170" s="63" t="str">
        <f t="shared" si="10"/>
        <v>IC.IV.030301</v>
      </c>
      <c r="K170" s="61" t="s">
        <v>12175</v>
      </c>
      <c r="L170" s="60" t="str">
        <f t="shared" si="11"/>
        <v>Present on admit: specify date</v>
      </c>
      <c r="M170" s="64" t="str">
        <f t="shared" si="12"/>
        <v>PI.IC.IV.030301.01</v>
      </c>
      <c r="N170" s="64"/>
      <c r="O170" s="64" t="str">
        <f t="shared" si="13"/>
        <v>PH.IC.IV.030301.01</v>
      </c>
      <c r="Q170" s="64" t="str">
        <f t="shared" si="14"/>
        <v>CL.IC.IV.030301.01</v>
      </c>
    </row>
    <row r="171" spans="1:41" s="60" customFormat="1" ht="15">
      <c r="A171" s="60" t="s">
        <v>8408</v>
      </c>
      <c r="C171" s="61" t="s">
        <v>12185</v>
      </c>
      <c r="E171" s="61" t="s">
        <v>12185</v>
      </c>
      <c r="F171" s="60" t="s">
        <v>8244</v>
      </c>
      <c r="G171" s="60" t="s">
        <v>8245</v>
      </c>
      <c r="H171" s="62" t="s">
        <v>12030</v>
      </c>
      <c r="I171" s="60" t="s">
        <v>8674</v>
      </c>
      <c r="J171" s="63" t="str">
        <f t="shared" si="10"/>
        <v>IC.IV.030302</v>
      </c>
      <c r="K171" s="61" t="s">
        <v>12175</v>
      </c>
      <c r="L171" s="60" t="str">
        <f t="shared" si="11"/>
        <v>Inserted at this date/time: specify</v>
      </c>
      <c r="M171" s="64" t="str">
        <f t="shared" si="12"/>
        <v>PI.IC.IV.030302.01</v>
      </c>
      <c r="N171" s="64"/>
      <c r="O171" s="64" t="str">
        <f t="shared" si="13"/>
        <v>PH.IC.IV.030302.01</v>
      </c>
      <c r="Q171" s="64" t="str">
        <f t="shared" si="14"/>
        <v>CL.IC.IV.030302.01</v>
      </c>
    </row>
    <row r="172" spans="1:41" s="60" customFormat="1" ht="15">
      <c r="A172" s="60" t="s">
        <v>8408</v>
      </c>
      <c r="C172" s="61" t="s">
        <v>12185</v>
      </c>
      <c r="E172" s="61" t="s">
        <v>12185</v>
      </c>
      <c r="F172" s="60" t="s">
        <v>8244</v>
      </c>
      <c r="G172" s="60" t="s">
        <v>10123</v>
      </c>
      <c r="H172" s="62" t="s">
        <v>12032</v>
      </c>
      <c r="I172" s="60" t="s">
        <v>11841</v>
      </c>
      <c r="J172" s="63" t="str">
        <f t="shared" si="10"/>
        <v>IC.IV.030303</v>
      </c>
      <c r="K172" s="61" t="s">
        <v>12175</v>
      </c>
      <c r="L172" s="60" t="str">
        <f t="shared" si="11"/>
        <v>Discontinued</v>
      </c>
      <c r="M172" s="64" t="str">
        <f t="shared" si="12"/>
        <v>PI.IC.IV.030303.01</v>
      </c>
      <c r="N172" s="64"/>
      <c r="O172" s="64" t="str">
        <f t="shared" si="13"/>
        <v>PH.IC.IV.030303.01</v>
      </c>
      <c r="Q172" s="64" t="str">
        <f t="shared" si="14"/>
        <v>CL.IC.IV.030303.01</v>
      </c>
    </row>
    <row r="173" spans="1:41" s="60" customFormat="1" ht="15">
      <c r="A173" s="60" t="s">
        <v>8408</v>
      </c>
      <c r="C173" s="61" t="s">
        <v>12185</v>
      </c>
      <c r="E173" s="61" t="s">
        <v>12185</v>
      </c>
      <c r="F173" s="60" t="s">
        <v>8244</v>
      </c>
      <c r="G173" s="60" t="s">
        <v>11660</v>
      </c>
      <c r="H173" s="62" t="s">
        <v>12028</v>
      </c>
      <c r="I173" s="60" t="s">
        <v>8675</v>
      </c>
      <c r="J173" s="63" t="str">
        <f t="shared" si="10"/>
        <v>IC.IV.030304</v>
      </c>
      <c r="K173" s="61" t="s">
        <v>12175</v>
      </c>
      <c r="L173" s="60" t="str">
        <f t="shared" si="11"/>
        <v>Change over wire</v>
      </c>
      <c r="M173" s="64" t="str">
        <f t="shared" si="12"/>
        <v>PI.IC.IV.030304.01</v>
      </c>
      <c r="N173" s="64"/>
      <c r="O173" s="64" t="str">
        <f t="shared" si="13"/>
        <v>PH.IC.IV.030304.01</v>
      </c>
      <c r="Q173" s="64" t="str">
        <f t="shared" si="14"/>
        <v>CL.IC.IV.030304.01</v>
      </c>
    </row>
    <row r="174" spans="1:41" s="60" customFormat="1" ht="15">
      <c r="A174" s="60" t="s">
        <v>8408</v>
      </c>
      <c r="C174" s="61" t="s">
        <v>12185</v>
      </c>
      <c r="E174" s="61" t="s">
        <v>12185</v>
      </c>
      <c r="F174" s="60" t="s">
        <v>8244</v>
      </c>
      <c r="G174" s="60" t="s">
        <v>11497</v>
      </c>
      <c r="H174" s="62" t="s">
        <v>12210</v>
      </c>
      <c r="I174" s="60" t="s">
        <v>11498</v>
      </c>
      <c r="J174" s="63" t="str">
        <f t="shared" si="10"/>
        <v>IC.IV.030305</v>
      </c>
      <c r="K174" s="61" t="s">
        <v>12175</v>
      </c>
      <c r="L174" s="60" t="str">
        <f t="shared" si="11"/>
        <v>Tip sent for C&amp;S</v>
      </c>
      <c r="M174" s="64" t="str">
        <f t="shared" si="12"/>
        <v>PI.IC.IV.030305.01</v>
      </c>
      <c r="N174" s="64"/>
      <c r="O174" s="64" t="str">
        <f t="shared" si="13"/>
        <v>PH.IC.IV.030305.01</v>
      </c>
      <c r="Q174" s="64" t="str">
        <f t="shared" si="14"/>
        <v>CL.IC.IV.030305.01</v>
      </c>
    </row>
    <row r="175" spans="1:41" s="60" customFormat="1" ht="15">
      <c r="A175" s="60" t="s">
        <v>8408</v>
      </c>
      <c r="C175" s="61" t="s">
        <v>12032</v>
      </c>
      <c r="E175" s="61" t="s">
        <v>12185</v>
      </c>
      <c r="F175" s="60" t="s">
        <v>8244</v>
      </c>
      <c r="G175" s="60" t="s">
        <v>13850</v>
      </c>
      <c r="H175" s="62" t="s">
        <v>12212</v>
      </c>
      <c r="I175" s="60" t="s">
        <v>13851</v>
      </c>
      <c r="J175" s="63" t="str">
        <f t="shared" si="10"/>
        <v>IC.IV.030306</v>
      </c>
      <c r="K175" s="61" t="s">
        <v>12175</v>
      </c>
      <c r="L175" s="60" t="str">
        <f t="shared" si="11"/>
        <v>Pressure tubing new/changed</v>
      </c>
      <c r="M175" s="64" t="str">
        <f t="shared" si="12"/>
        <v>PI.IC.IV.030306.01</v>
      </c>
      <c r="N175" s="64"/>
      <c r="O175" s="64" t="str">
        <f t="shared" si="13"/>
        <v>PH.IC.IV.030306.01</v>
      </c>
      <c r="Q175" s="64" t="str">
        <f t="shared" si="14"/>
        <v>CL.IC.IV.030306.01</v>
      </c>
      <c r="AN175" s="60" t="s">
        <v>12773</v>
      </c>
      <c r="AO175" s="60">
        <v>1520</v>
      </c>
    </row>
    <row r="176" spans="1:41" s="60" customFormat="1" ht="15">
      <c r="A176" s="60" t="s">
        <v>8408</v>
      </c>
      <c r="C176" s="61" t="s">
        <v>12185</v>
      </c>
      <c r="D176" s="60" t="s">
        <v>8621</v>
      </c>
      <c r="E176" s="62" t="s">
        <v>6464</v>
      </c>
      <c r="F176" s="60" t="s">
        <v>8247</v>
      </c>
      <c r="G176" s="60" t="s">
        <v>13019</v>
      </c>
      <c r="H176" s="62" t="s">
        <v>11848</v>
      </c>
      <c r="I176" s="60" t="s">
        <v>8798</v>
      </c>
      <c r="J176" s="63" t="str">
        <f t="shared" si="10"/>
        <v>IC.IV.030401</v>
      </c>
      <c r="K176" s="61" t="s">
        <v>12175</v>
      </c>
      <c r="L176" s="60" t="str">
        <f t="shared" si="11"/>
        <v>Continuous pressure bag</v>
      </c>
      <c r="M176" s="64" t="str">
        <f t="shared" si="12"/>
        <v>PI.IC.IV.030401.01</v>
      </c>
      <c r="N176" s="64"/>
      <c r="O176" s="64" t="str">
        <f t="shared" si="13"/>
        <v>PH.IC.IV.030401.01</v>
      </c>
      <c r="Q176" s="64" t="str">
        <f t="shared" si="14"/>
        <v>CL.IC.IV.030401.01</v>
      </c>
    </row>
    <row r="177" spans="1:19" s="60" customFormat="1" ht="15">
      <c r="A177" s="60" t="s">
        <v>8408</v>
      </c>
      <c r="C177" s="61" t="s">
        <v>12185</v>
      </c>
      <c r="E177" s="62" t="s">
        <v>6464</v>
      </c>
      <c r="F177" s="60" t="s">
        <v>8247</v>
      </c>
      <c r="G177" s="60" t="s">
        <v>10076</v>
      </c>
      <c r="H177" s="62" t="s">
        <v>12030</v>
      </c>
      <c r="I177" s="60" t="s">
        <v>10076</v>
      </c>
      <c r="J177" s="63" t="str">
        <f t="shared" si="10"/>
        <v>IC.IV.030402</v>
      </c>
      <c r="K177" s="61" t="s">
        <v>12175</v>
      </c>
      <c r="L177" s="60" t="str">
        <f t="shared" si="11"/>
        <v>Done</v>
      </c>
      <c r="M177" s="64" t="str">
        <f t="shared" si="12"/>
        <v>PI.IC.IV.030402.01</v>
      </c>
      <c r="N177" s="64"/>
      <c r="O177" s="64" t="str">
        <f t="shared" si="13"/>
        <v>PH.IC.IV.030402.01</v>
      </c>
      <c r="Q177" s="64" t="str">
        <f t="shared" si="14"/>
        <v>CL.IC.IV.030402.01</v>
      </c>
    </row>
    <row r="178" spans="1:19" s="60" customFormat="1" ht="15">
      <c r="A178" s="60" t="s">
        <v>8408</v>
      </c>
      <c r="C178" s="61" t="s">
        <v>3812</v>
      </c>
      <c r="E178" s="62" t="s">
        <v>6464</v>
      </c>
      <c r="F178" s="60" t="s">
        <v>8247</v>
      </c>
      <c r="G178" s="60" t="s">
        <v>11648</v>
      </c>
      <c r="H178" s="62" t="s">
        <v>12032</v>
      </c>
      <c r="I178" s="60" t="s">
        <v>12171</v>
      </c>
      <c r="J178" s="63" t="str">
        <f t="shared" si="10"/>
        <v>IC.IV.030403</v>
      </c>
      <c r="K178" s="61" t="s">
        <v>2379</v>
      </c>
      <c r="L178" s="60" t="str">
        <f t="shared" si="11"/>
        <v>Not applicable</v>
      </c>
      <c r="M178" s="64" t="str">
        <f t="shared" si="12"/>
        <v>PI.IC.IV.030403.01</v>
      </c>
      <c r="N178" s="64"/>
      <c r="O178" s="64" t="str">
        <f t="shared" si="13"/>
        <v>PH.IC.IV.030403.01</v>
      </c>
      <c r="Q178" s="64" t="str">
        <f t="shared" si="14"/>
        <v>CL.IC.IV.030403.01</v>
      </c>
    </row>
    <row r="179" spans="1:19" s="60" customFormat="1" ht="15">
      <c r="A179" s="60" t="s">
        <v>8408</v>
      </c>
      <c r="C179" s="61" t="s">
        <v>3812</v>
      </c>
      <c r="D179" s="60" t="s">
        <v>7469</v>
      </c>
      <c r="E179" s="62" t="s">
        <v>6291</v>
      </c>
      <c r="F179" s="60" t="s">
        <v>8248</v>
      </c>
      <c r="G179" s="60" t="s">
        <v>8341</v>
      </c>
      <c r="H179" s="62" t="s">
        <v>11848</v>
      </c>
      <c r="I179" s="60" t="s">
        <v>8509</v>
      </c>
      <c r="J179" s="63" t="str">
        <f t="shared" si="10"/>
        <v>IC.IV.030501</v>
      </c>
      <c r="K179" s="61" t="s">
        <v>2379</v>
      </c>
      <c r="L179" s="60" t="str">
        <f t="shared" si="11"/>
        <v>Radial Right</v>
      </c>
      <c r="M179" s="64" t="str">
        <f t="shared" si="12"/>
        <v>PI.IC.IV.030501.01</v>
      </c>
      <c r="N179" s="64"/>
      <c r="O179" s="64" t="str">
        <f t="shared" si="13"/>
        <v>PH.IC.IV.030501.01</v>
      </c>
      <c r="Q179" s="64" t="str">
        <f t="shared" si="14"/>
        <v>CL.IC.IV.030501.01</v>
      </c>
    </row>
    <row r="180" spans="1:19" s="60" customFormat="1" ht="15">
      <c r="A180" s="60" t="s">
        <v>8408</v>
      </c>
      <c r="C180" s="61" t="s">
        <v>3812</v>
      </c>
      <c r="E180" s="62" t="s">
        <v>6291</v>
      </c>
      <c r="F180" s="60" t="s">
        <v>8248</v>
      </c>
      <c r="G180" s="60" t="s">
        <v>8190</v>
      </c>
      <c r="H180" s="62" t="s">
        <v>12030</v>
      </c>
      <c r="I180" s="60" t="s">
        <v>8191</v>
      </c>
      <c r="J180" s="63" t="str">
        <f t="shared" si="10"/>
        <v>IC.IV.030502</v>
      </c>
      <c r="K180" s="61" t="s">
        <v>2379</v>
      </c>
      <c r="L180" s="60" t="str">
        <f t="shared" si="11"/>
        <v>Radial Left</v>
      </c>
      <c r="M180" s="64" t="str">
        <f t="shared" si="12"/>
        <v>PI.IC.IV.030502.01</v>
      </c>
      <c r="N180" s="64"/>
      <c r="O180" s="64" t="str">
        <f t="shared" si="13"/>
        <v>PH.IC.IV.030502.01</v>
      </c>
      <c r="Q180" s="64" t="str">
        <f t="shared" si="14"/>
        <v>CL.IC.IV.030502.01</v>
      </c>
    </row>
    <row r="181" spans="1:19" s="60" customFormat="1" ht="15">
      <c r="A181" s="60" t="s">
        <v>8408</v>
      </c>
      <c r="C181" s="61" t="s">
        <v>3812</v>
      </c>
      <c r="E181" s="62" t="s">
        <v>6291</v>
      </c>
      <c r="F181" s="60" t="s">
        <v>8248</v>
      </c>
      <c r="G181" s="60" t="s">
        <v>11219</v>
      </c>
      <c r="H181" s="62" t="s">
        <v>12032</v>
      </c>
      <c r="I181" s="60" t="s">
        <v>8192</v>
      </c>
      <c r="J181" s="63" t="str">
        <f t="shared" si="10"/>
        <v>IC.IV.030503</v>
      </c>
      <c r="K181" s="61" t="s">
        <v>2379</v>
      </c>
      <c r="L181" s="60" t="str">
        <f t="shared" si="11"/>
        <v>Femoral Right</v>
      </c>
      <c r="M181" s="64" t="str">
        <f t="shared" si="12"/>
        <v>PI.IC.IV.030503.01</v>
      </c>
      <c r="N181" s="64"/>
      <c r="O181" s="64" t="str">
        <f t="shared" si="13"/>
        <v>PH.IC.IV.030503.01</v>
      </c>
      <c r="Q181" s="64" t="str">
        <f t="shared" si="14"/>
        <v>CL.IC.IV.030503.01</v>
      </c>
    </row>
    <row r="182" spans="1:19" s="60" customFormat="1" ht="15">
      <c r="A182" s="60" t="s">
        <v>8408</v>
      </c>
      <c r="C182" s="61" t="s">
        <v>3812</v>
      </c>
      <c r="E182" s="62" t="s">
        <v>6291</v>
      </c>
      <c r="F182" s="60" t="s">
        <v>8248</v>
      </c>
      <c r="G182" s="60" t="s">
        <v>8193</v>
      </c>
      <c r="H182" s="62" t="s">
        <v>12028</v>
      </c>
      <c r="I182" s="60" t="s">
        <v>8194</v>
      </c>
      <c r="J182" s="63" t="str">
        <f t="shared" si="10"/>
        <v>IC.IV.030504</v>
      </c>
      <c r="K182" s="61" t="s">
        <v>2379</v>
      </c>
      <c r="L182" s="60" t="str">
        <f t="shared" si="11"/>
        <v>Femoral Left</v>
      </c>
      <c r="M182" s="64" t="str">
        <f t="shared" si="12"/>
        <v>PI.IC.IV.030504.01</v>
      </c>
      <c r="N182" s="64"/>
      <c r="O182" s="64" t="str">
        <f t="shared" si="13"/>
        <v>PH.IC.IV.030504.01</v>
      </c>
      <c r="Q182" s="64" t="str">
        <f t="shared" si="14"/>
        <v>CL.IC.IV.030504.01</v>
      </c>
    </row>
    <row r="183" spans="1:19" s="60" customFormat="1" ht="15">
      <c r="A183" s="60" t="s">
        <v>8408</v>
      </c>
      <c r="C183" s="61" t="s">
        <v>3812</v>
      </c>
      <c r="E183" s="62" t="s">
        <v>6291</v>
      </c>
      <c r="F183" s="60" t="s">
        <v>8248</v>
      </c>
      <c r="G183" s="60" t="s">
        <v>8342</v>
      </c>
      <c r="H183" s="62" t="s">
        <v>12210</v>
      </c>
      <c r="I183" s="60" t="s">
        <v>8488</v>
      </c>
      <c r="J183" s="63" t="str">
        <f t="shared" si="10"/>
        <v>IC.IV.030505</v>
      </c>
      <c r="K183" s="61" t="s">
        <v>2379</v>
      </c>
      <c r="L183" s="60" t="str">
        <f t="shared" si="11"/>
        <v>Brachial, right</v>
      </c>
      <c r="M183" s="64" t="str">
        <f t="shared" si="12"/>
        <v>PI.IC.IV.030505.01</v>
      </c>
      <c r="N183" s="64"/>
      <c r="O183" s="64" t="str">
        <f t="shared" si="13"/>
        <v>PH.IC.IV.030505.01</v>
      </c>
      <c r="Q183" s="64" t="str">
        <f t="shared" si="14"/>
        <v>CL.IC.IV.030505.01</v>
      </c>
    </row>
    <row r="184" spans="1:19" s="60" customFormat="1" ht="15">
      <c r="A184" s="60" t="s">
        <v>8408</v>
      </c>
      <c r="C184" s="61" t="s">
        <v>3812</v>
      </c>
      <c r="E184" s="62" t="s">
        <v>6291</v>
      </c>
      <c r="F184" s="60" t="s">
        <v>8248</v>
      </c>
      <c r="G184" s="60" t="s">
        <v>8492</v>
      </c>
      <c r="H184" s="62" t="s">
        <v>12212</v>
      </c>
      <c r="I184" s="60" t="s">
        <v>8493</v>
      </c>
      <c r="J184" s="63" t="str">
        <f t="shared" si="10"/>
        <v>IC.IV.030506</v>
      </c>
      <c r="K184" s="61" t="s">
        <v>2379</v>
      </c>
      <c r="L184" s="60" t="str">
        <f t="shared" si="11"/>
        <v>Brachial, left</v>
      </c>
      <c r="M184" s="64" t="str">
        <f t="shared" si="12"/>
        <v>PI.IC.IV.030506.01</v>
      </c>
      <c r="N184" s="64"/>
      <c r="O184" s="64" t="str">
        <f t="shared" si="13"/>
        <v>PH.IC.IV.030506.01</v>
      </c>
      <c r="Q184" s="64" t="str">
        <f t="shared" si="14"/>
        <v>CL.IC.IV.030506.01</v>
      </c>
    </row>
    <row r="185" spans="1:19" s="60" customFormat="1" ht="15">
      <c r="A185" s="60" t="s">
        <v>8408</v>
      </c>
      <c r="C185" s="61" t="s">
        <v>3812</v>
      </c>
      <c r="E185" s="62" t="s">
        <v>6291</v>
      </c>
      <c r="F185" s="60" t="s">
        <v>8248</v>
      </c>
      <c r="G185" s="60" t="s">
        <v>8616</v>
      </c>
      <c r="H185" s="62" t="s">
        <v>12225</v>
      </c>
      <c r="I185" s="60" t="s">
        <v>12308</v>
      </c>
      <c r="J185" s="63" t="str">
        <f t="shared" si="10"/>
        <v>IC.IV.030507</v>
      </c>
      <c r="K185" s="61" t="s">
        <v>2379</v>
      </c>
      <c r="L185" s="60" t="str">
        <f t="shared" si="11"/>
        <v>IABP (Central Aortic)</v>
      </c>
      <c r="M185" s="64" t="str">
        <f t="shared" si="12"/>
        <v>PI.IC.IV.030507.01</v>
      </c>
      <c r="N185" s="64"/>
      <c r="O185" s="64" t="str">
        <f t="shared" si="13"/>
        <v>PH.IC.IV.030507.01</v>
      </c>
      <c r="Q185" s="64" t="str">
        <f t="shared" si="14"/>
        <v>CL.IC.IV.030507.01</v>
      </c>
    </row>
    <row r="186" spans="1:19" s="60" customFormat="1" ht="15">
      <c r="A186" s="60" t="s">
        <v>8408</v>
      </c>
      <c r="C186" s="61" t="s">
        <v>3812</v>
      </c>
      <c r="E186" s="62" t="s">
        <v>6291</v>
      </c>
      <c r="F186" s="60" t="s">
        <v>8248</v>
      </c>
      <c r="G186" s="60" t="s">
        <v>10478</v>
      </c>
      <c r="H186" s="62" t="s">
        <v>11638</v>
      </c>
      <c r="I186" s="60" t="s">
        <v>12437</v>
      </c>
      <c r="J186" s="63" t="str">
        <f t="shared" si="10"/>
        <v>IC.IV.030508</v>
      </c>
      <c r="K186" s="61" t="s">
        <v>2379</v>
      </c>
      <c r="L186" s="60" t="str">
        <f t="shared" si="11"/>
        <v>Other: specify</v>
      </c>
      <c r="M186" s="64" t="str">
        <f t="shared" si="12"/>
        <v>PI.IC.IV.030508.01</v>
      </c>
      <c r="N186" s="64"/>
      <c r="O186" s="64" t="str">
        <f t="shared" si="13"/>
        <v>PH.IC.IV.030508.01</v>
      </c>
      <c r="Q186" s="64" t="str">
        <f t="shared" si="14"/>
        <v>CL.IC.IV.030508.01</v>
      </c>
    </row>
    <row r="187" spans="1:19" s="60" customFormat="1" ht="15">
      <c r="A187" s="60" t="s">
        <v>8408</v>
      </c>
      <c r="C187" s="61" t="s">
        <v>3812</v>
      </c>
      <c r="D187" s="60" t="s">
        <v>8169</v>
      </c>
      <c r="E187" s="62" t="s">
        <v>6988</v>
      </c>
      <c r="F187" s="60" t="s">
        <v>8249</v>
      </c>
      <c r="G187" s="60" t="s">
        <v>8749</v>
      </c>
      <c r="H187" s="62" t="s">
        <v>11848</v>
      </c>
      <c r="I187" s="60" t="s">
        <v>9812</v>
      </c>
      <c r="J187" s="63" t="str">
        <f t="shared" si="10"/>
        <v>IC.IV.030601</v>
      </c>
      <c r="K187" s="61" t="s">
        <v>2379</v>
      </c>
      <c r="L187" s="60" t="str">
        <f t="shared" si="11"/>
        <v>Transducer leveled</v>
      </c>
      <c r="M187" s="64" t="str">
        <f t="shared" si="12"/>
        <v>PI.IC.IV.030601.01</v>
      </c>
      <c r="N187" s="64"/>
      <c r="O187" s="64" t="str">
        <f t="shared" si="13"/>
        <v>PH.IC.IV.030601.01</v>
      </c>
      <c r="Q187" s="64" t="str">
        <f t="shared" si="14"/>
        <v>CL.IC.IV.030601.01</v>
      </c>
    </row>
    <row r="188" spans="1:19" s="60" customFormat="1" ht="15">
      <c r="A188" s="60" t="s">
        <v>8408</v>
      </c>
      <c r="C188" s="61" t="s">
        <v>3812</v>
      </c>
      <c r="E188" s="62" t="s">
        <v>6988</v>
      </c>
      <c r="F188" s="60" t="s">
        <v>8249</v>
      </c>
      <c r="G188" s="60" t="s">
        <v>8750</v>
      </c>
      <c r="H188" s="62" t="s">
        <v>12030</v>
      </c>
      <c r="I188" s="60" t="s">
        <v>8751</v>
      </c>
      <c r="J188" s="63" t="str">
        <f t="shared" si="10"/>
        <v>IC.IV.030602</v>
      </c>
      <c r="K188" s="61" t="s">
        <v>2379</v>
      </c>
      <c r="L188" s="60" t="str">
        <f t="shared" si="11"/>
        <v>Line zeroed</v>
      </c>
      <c r="M188" s="64" t="str">
        <f t="shared" si="12"/>
        <v>PI.IC.IV.030602.01</v>
      </c>
      <c r="N188" s="64"/>
      <c r="O188" s="64" t="str">
        <f t="shared" si="13"/>
        <v>PH.IC.IV.030602.01</v>
      </c>
      <c r="Q188" s="64" t="str">
        <f t="shared" si="14"/>
        <v>CL.IC.IV.030602.01</v>
      </c>
    </row>
    <row r="189" spans="1:19" s="60" customFormat="1" ht="15">
      <c r="A189" s="60" t="s">
        <v>8408</v>
      </c>
      <c r="C189" s="61" t="s">
        <v>3812</v>
      </c>
      <c r="E189" s="62" t="s">
        <v>6988</v>
      </c>
      <c r="F189" s="60" t="s">
        <v>8570</v>
      </c>
      <c r="G189" s="60" t="s">
        <v>8400</v>
      </c>
      <c r="H189" s="62" t="s">
        <v>3812</v>
      </c>
      <c r="I189" s="60" t="s">
        <v>8401</v>
      </c>
      <c r="J189" s="63" t="str">
        <f t="shared" si="10"/>
        <v>IC.IV.030603</v>
      </c>
      <c r="K189" s="61" t="s">
        <v>2379</v>
      </c>
      <c r="L189" s="60" t="str">
        <f t="shared" si="11"/>
        <v>Square Wave Test performed</v>
      </c>
      <c r="M189" s="64" t="str">
        <f t="shared" si="12"/>
        <v>PI.IC.IV.030603.01</v>
      </c>
      <c r="N189" s="64"/>
      <c r="O189" s="64" t="str">
        <f t="shared" si="13"/>
        <v>PH.IC.IV.030603.01</v>
      </c>
      <c r="Q189" s="64" t="str">
        <f t="shared" si="14"/>
        <v>CL.IC.IV.030603.01</v>
      </c>
      <c r="R189" s="60" t="s">
        <v>4415</v>
      </c>
      <c r="S189" s="60">
        <v>818</v>
      </c>
    </row>
    <row r="190" spans="1:19" s="60" customFormat="1" ht="15">
      <c r="A190" s="60" t="s">
        <v>8408</v>
      </c>
      <c r="C190" s="61" t="s">
        <v>3812</v>
      </c>
      <c r="E190" s="62" t="s">
        <v>6988</v>
      </c>
      <c r="F190" s="60" t="s">
        <v>8570</v>
      </c>
      <c r="G190" s="60" t="s">
        <v>8094</v>
      </c>
      <c r="H190" s="62" t="s">
        <v>6464</v>
      </c>
      <c r="I190" s="60" t="s">
        <v>8877</v>
      </c>
      <c r="J190" s="63" t="str">
        <f t="shared" si="10"/>
        <v>IC.IV.030604</v>
      </c>
      <c r="K190" s="61" t="s">
        <v>12175</v>
      </c>
      <c r="L190" s="60" t="str">
        <f t="shared" si="11"/>
        <v>Confirmed Square Wave test</v>
      </c>
      <c r="M190" s="64" t="str">
        <f t="shared" si="12"/>
        <v>PI.IC.IV.030604.01</v>
      </c>
      <c r="N190" s="64"/>
      <c r="O190" s="64" t="str">
        <f t="shared" si="13"/>
        <v>PH.IC.IV.030604.01</v>
      </c>
      <c r="Q190" s="64" t="str">
        <f t="shared" si="14"/>
        <v>CL.IC.IV.030604.01</v>
      </c>
      <c r="R190" s="60" t="s">
        <v>12465</v>
      </c>
      <c r="S190" s="60">
        <v>819</v>
      </c>
    </row>
    <row r="191" spans="1:19" s="60" customFormat="1" ht="15">
      <c r="A191" s="60" t="s">
        <v>8408</v>
      </c>
      <c r="C191" s="61" t="s">
        <v>3812</v>
      </c>
      <c r="E191" s="62" t="s">
        <v>6988</v>
      </c>
      <c r="F191" s="60" t="s">
        <v>8570</v>
      </c>
      <c r="G191" s="60" t="s">
        <v>8250</v>
      </c>
      <c r="H191" s="62" t="s">
        <v>6291</v>
      </c>
      <c r="I191" s="60" t="s">
        <v>8332</v>
      </c>
      <c r="J191" s="63" t="str">
        <f t="shared" si="10"/>
        <v>IC.IV.030605</v>
      </c>
      <c r="K191" s="61" t="s">
        <v>12175</v>
      </c>
      <c r="L191" s="60" t="str">
        <f t="shared" si="11"/>
        <v>Square wave test done - damped</v>
      </c>
      <c r="M191" s="64" t="str">
        <f t="shared" si="12"/>
        <v>PI.IC.IV.030605.01</v>
      </c>
      <c r="N191" s="64"/>
      <c r="O191" s="64" t="str">
        <f t="shared" si="13"/>
        <v>PH.IC.IV.030605.01</v>
      </c>
      <c r="Q191" s="64" t="str">
        <f t="shared" si="14"/>
        <v>CL.IC.IV.030605.01</v>
      </c>
      <c r="R191" s="60" t="s">
        <v>4415</v>
      </c>
      <c r="S191" s="60">
        <v>829</v>
      </c>
    </row>
    <row r="192" spans="1:19" s="60" customFormat="1" ht="15">
      <c r="A192" s="60" t="s">
        <v>8408</v>
      </c>
      <c r="C192" s="61" t="s">
        <v>12592</v>
      </c>
      <c r="D192" s="60" t="s">
        <v>8218</v>
      </c>
      <c r="E192" s="62" t="s">
        <v>6317</v>
      </c>
      <c r="F192" s="60" t="s">
        <v>8333</v>
      </c>
      <c r="G192" s="60" t="s">
        <v>8880</v>
      </c>
      <c r="H192" s="62" t="s">
        <v>11848</v>
      </c>
      <c r="I192" s="60" t="s">
        <v>8880</v>
      </c>
      <c r="J192" s="63" t="str">
        <f t="shared" si="10"/>
        <v>IC.IV.030701</v>
      </c>
      <c r="K192" s="61" t="s">
        <v>2379</v>
      </c>
      <c r="L192" s="60" t="str">
        <f t="shared" si="11"/>
        <v>Labs</v>
      </c>
      <c r="M192" s="64" t="str">
        <f t="shared" si="12"/>
        <v>PI.IC.IV.030701.01</v>
      </c>
      <c r="N192" s="64"/>
      <c r="O192" s="64" t="str">
        <f t="shared" si="13"/>
        <v>PH.IC.IV.030701.01</v>
      </c>
      <c r="Q192" s="64" t="str">
        <f t="shared" si="14"/>
        <v>CL.IC.IV.030701.01</v>
      </c>
    </row>
    <row r="193" spans="1:45" s="60" customFormat="1" ht="15">
      <c r="A193" s="60" t="s">
        <v>8408</v>
      </c>
      <c r="C193" s="61" t="s">
        <v>12592</v>
      </c>
      <c r="E193" s="62" t="s">
        <v>6317</v>
      </c>
      <c r="F193" s="60" t="s">
        <v>8333</v>
      </c>
      <c r="G193" s="60" t="s">
        <v>8881</v>
      </c>
      <c r="H193" s="62" t="s">
        <v>12030</v>
      </c>
      <c r="I193" s="60" t="s">
        <v>8882</v>
      </c>
      <c r="J193" s="63" t="str">
        <f t="shared" si="10"/>
        <v>IC.IV.030702</v>
      </c>
      <c r="K193" s="61" t="s">
        <v>2379</v>
      </c>
      <c r="L193" s="60" t="str">
        <f t="shared" si="11"/>
        <v>Vasopressor drips</v>
      </c>
      <c r="M193" s="64" t="str">
        <f t="shared" si="12"/>
        <v>PI.IC.IV.030702.01</v>
      </c>
      <c r="N193" s="64"/>
      <c r="O193" s="64" t="str">
        <f t="shared" si="13"/>
        <v>PH.IC.IV.030702.01</v>
      </c>
      <c r="Q193" s="64" t="str">
        <f t="shared" si="14"/>
        <v>CL.IC.IV.030702.01</v>
      </c>
    </row>
    <row r="194" spans="1:45" s="60" customFormat="1" ht="15">
      <c r="A194" s="60" t="s">
        <v>8408</v>
      </c>
      <c r="C194" s="61" t="s">
        <v>12185</v>
      </c>
      <c r="E194" s="62" t="s">
        <v>6317</v>
      </c>
      <c r="F194" s="60" t="s">
        <v>8333</v>
      </c>
      <c r="G194" s="60" t="s">
        <v>8482</v>
      </c>
      <c r="H194" s="62" t="s">
        <v>12032</v>
      </c>
      <c r="I194" s="60" t="s">
        <v>8757</v>
      </c>
      <c r="J194" s="63" t="str">
        <f t="shared" si="10"/>
        <v>IC.IV.030703</v>
      </c>
      <c r="K194" s="61" t="s">
        <v>12175</v>
      </c>
      <c r="L194" s="60" t="str">
        <f t="shared" si="11"/>
        <v>Postoperative (24 hr)</v>
      </c>
      <c r="M194" s="64" t="str">
        <f t="shared" si="12"/>
        <v>PI.IC.IV.030703.01</v>
      </c>
      <c r="N194" s="64"/>
      <c r="O194" s="64" t="str">
        <f t="shared" si="13"/>
        <v>PH.IC.IV.030703.01</v>
      </c>
      <c r="Q194" s="64" t="str">
        <f t="shared" si="14"/>
        <v>CL.IC.IV.030703.01</v>
      </c>
    </row>
    <row r="195" spans="1:45" s="60" customFormat="1" ht="15">
      <c r="A195" s="60" t="s">
        <v>8408</v>
      </c>
      <c r="C195" s="61" t="s">
        <v>12185</v>
      </c>
      <c r="E195" s="62" t="s">
        <v>6317</v>
      </c>
      <c r="F195" s="60" t="s">
        <v>8333</v>
      </c>
      <c r="G195" s="60" t="s">
        <v>8758</v>
      </c>
      <c r="H195" s="62" t="s">
        <v>12028</v>
      </c>
      <c r="I195" s="60" t="s">
        <v>8483</v>
      </c>
      <c r="J195" s="63" t="str">
        <f t="shared" si="10"/>
        <v>IC.IV.030704</v>
      </c>
      <c r="K195" s="61" t="s">
        <v>12175</v>
      </c>
      <c r="L195" s="60" t="str">
        <f t="shared" si="11"/>
        <v>Blood pressure monitor</v>
      </c>
      <c r="M195" s="64" t="str">
        <f t="shared" si="12"/>
        <v>PI.IC.IV.030704.01</v>
      </c>
      <c r="N195" s="64"/>
      <c r="O195" s="64" t="str">
        <f t="shared" si="13"/>
        <v>PH.IC.IV.030704.01</v>
      </c>
      <c r="Q195" s="64" t="str">
        <f t="shared" si="14"/>
        <v>CL.IC.IV.030704.01</v>
      </c>
    </row>
    <row r="196" spans="1:45" s="60" customFormat="1" ht="15">
      <c r="A196" s="60" t="s">
        <v>8408</v>
      </c>
      <c r="C196" s="61" t="s">
        <v>12185</v>
      </c>
      <c r="E196" s="62" t="s">
        <v>6317</v>
      </c>
      <c r="F196" s="60" t="s">
        <v>8333</v>
      </c>
      <c r="G196" s="60" t="s">
        <v>10478</v>
      </c>
      <c r="H196" s="62" t="s">
        <v>12210</v>
      </c>
      <c r="I196" s="60" t="s">
        <v>12437</v>
      </c>
      <c r="J196" s="63" t="str">
        <f t="shared" si="10"/>
        <v>IC.IV.030705</v>
      </c>
      <c r="K196" s="61" t="s">
        <v>12175</v>
      </c>
      <c r="L196" s="60" t="str">
        <f t="shared" si="11"/>
        <v>Other: specify</v>
      </c>
      <c r="M196" s="64" t="str">
        <f t="shared" si="12"/>
        <v>PI.IC.IV.030705.01</v>
      </c>
      <c r="N196" s="64"/>
      <c r="O196" s="64" t="str">
        <f t="shared" si="13"/>
        <v>PH.IC.IV.030705.01</v>
      </c>
      <c r="Q196" s="64" t="str">
        <f t="shared" si="14"/>
        <v>CL.IC.IV.030705.01</v>
      </c>
    </row>
    <row r="197" spans="1:45" s="60" customFormat="1" ht="15">
      <c r="A197" s="60" t="s">
        <v>8408</v>
      </c>
      <c r="C197" s="61" t="s">
        <v>12185</v>
      </c>
      <c r="E197" s="62" t="s">
        <v>6317</v>
      </c>
      <c r="F197" s="60" t="s">
        <v>8333</v>
      </c>
      <c r="G197" s="60" t="s">
        <v>8448</v>
      </c>
      <c r="H197" s="62" t="s">
        <v>6988</v>
      </c>
      <c r="I197" s="60" t="s">
        <v>8449</v>
      </c>
      <c r="J197" s="63" t="str">
        <f t="shared" si="10"/>
        <v>IC.IV.030706</v>
      </c>
      <c r="K197" s="61" t="s">
        <v>12175</v>
      </c>
      <c r="L197" s="60" t="str">
        <f t="shared" si="11"/>
        <v>Hemodynamic support</v>
      </c>
      <c r="M197" s="64" t="str">
        <f t="shared" si="12"/>
        <v>PI.IC.IV.030706.01</v>
      </c>
      <c r="N197" s="64"/>
      <c r="O197" s="64" t="str">
        <f t="shared" si="13"/>
        <v>PH.IC.IV.030706.01</v>
      </c>
      <c r="Q197" s="64" t="str">
        <f t="shared" si="14"/>
        <v>CL.IC.IV.030706.01</v>
      </c>
      <c r="R197" s="60" t="s">
        <v>12083</v>
      </c>
      <c r="S197" s="60">
        <v>820</v>
      </c>
    </row>
    <row r="198" spans="1:45" s="60" customFormat="1" ht="15">
      <c r="A198" s="60" t="s">
        <v>8408</v>
      </c>
      <c r="C198" s="61" t="s">
        <v>3812</v>
      </c>
      <c r="D198" s="60" t="s">
        <v>7911</v>
      </c>
      <c r="E198" s="62" t="s">
        <v>3574</v>
      </c>
      <c r="F198" s="60" t="s">
        <v>8394</v>
      </c>
      <c r="G198" s="60" t="s">
        <v>8451</v>
      </c>
      <c r="H198" s="62" t="s">
        <v>11848</v>
      </c>
      <c r="I198" s="60" t="s">
        <v>10532</v>
      </c>
      <c r="J198" s="63" t="str">
        <f t="shared" si="10"/>
        <v>IC.IV.030801</v>
      </c>
      <c r="K198" s="61" t="s">
        <v>2379</v>
      </c>
      <c r="L198" s="60" t="str">
        <f t="shared" si="11"/>
        <v>No redness, pain or swelling</v>
      </c>
      <c r="M198" s="64" t="str">
        <f t="shared" si="12"/>
        <v>PI.IC.IV.030801.01</v>
      </c>
      <c r="N198" s="64"/>
      <c r="O198" s="64" t="str">
        <f t="shared" si="13"/>
        <v>PH.IC.IV.030801.01</v>
      </c>
      <c r="Q198" s="64" t="str">
        <f t="shared" si="14"/>
        <v>CL.IC.IV.030801.01</v>
      </c>
    </row>
    <row r="199" spans="1:45" s="60" customFormat="1" ht="15">
      <c r="A199" s="60" t="s">
        <v>8408</v>
      </c>
      <c r="C199" s="61" t="s">
        <v>12592</v>
      </c>
      <c r="E199" s="62" t="s">
        <v>3574</v>
      </c>
      <c r="F199" s="60" t="s">
        <v>8394</v>
      </c>
      <c r="G199" s="60" t="s">
        <v>8584</v>
      </c>
      <c r="H199" s="62" t="s">
        <v>12030</v>
      </c>
      <c r="I199" s="60" t="s">
        <v>8464</v>
      </c>
      <c r="J199" s="63" t="str">
        <f t="shared" si="10"/>
        <v>IC.IV.030802</v>
      </c>
      <c r="K199" s="61" t="s">
        <v>2379</v>
      </c>
      <c r="L199" s="60" t="str">
        <f t="shared" si="11"/>
        <v>Dressing dry and intact</v>
      </c>
      <c r="M199" s="64" t="str">
        <f t="shared" si="12"/>
        <v>PI.IC.IV.030802.01</v>
      </c>
      <c r="N199" s="64"/>
      <c r="O199" s="64" t="str">
        <f t="shared" si="13"/>
        <v>PH.IC.IV.030802.01</v>
      </c>
      <c r="Q199" s="64" t="str">
        <f t="shared" si="14"/>
        <v>CL.IC.IV.030802.01</v>
      </c>
    </row>
    <row r="200" spans="1:45" s="60" customFormat="1" ht="15">
      <c r="A200" s="60" t="s">
        <v>8408</v>
      </c>
      <c r="C200" s="61" t="s">
        <v>12592</v>
      </c>
      <c r="E200" s="62" t="s">
        <v>3574</v>
      </c>
      <c r="F200" s="60" t="s">
        <v>8394</v>
      </c>
      <c r="G200" s="60" t="s">
        <v>8465</v>
      </c>
      <c r="H200" s="62" t="s">
        <v>12032</v>
      </c>
      <c r="I200" s="60" t="s">
        <v>8466</v>
      </c>
      <c r="J200" s="63" t="str">
        <f t="shared" si="10"/>
        <v>IC.IV.030803</v>
      </c>
      <c r="K200" s="61" t="s">
        <v>2379</v>
      </c>
      <c r="L200" s="60" t="str">
        <f t="shared" si="11"/>
        <v>Non tender</v>
      </c>
      <c r="M200" s="64" t="str">
        <f t="shared" si="12"/>
        <v>PI.IC.IV.030803.01</v>
      </c>
      <c r="N200" s="64"/>
      <c r="O200" s="64" t="str">
        <f t="shared" si="13"/>
        <v>PH.IC.IV.030803.01</v>
      </c>
      <c r="Q200" s="64" t="str">
        <f t="shared" si="14"/>
        <v>CL.IC.IV.030803.01</v>
      </c>
    </row>
    <row r="201" spans="1:45" s="60" customFormat="1" ht="15">
      <c r="A201" s="60" t="s">
        <v>8408</v>
      </c>
      <c r="C201" s="61" t="s">
        <v>3812</v>
      </c>
      <c r="E201" s="62" t="s">
        <v>3574</v>
      </c>
      <c r="F201" s="60" t="s">
        <v>8394</v>
      </c>
      <c r="G201" s="60" t="s">
        <v>11790</v>
      </c>
      <c r="H201" s="62" t="s">
        <v>12028</v>
      </c>
      <c r="I201" s="60" t="s">
        <v>11790</v>
      </c>
      <c r="J201" s="63" t="str">
        <f t="shared" si="10"/>
        <v>IC.IV.030804</v>
      </c>
      <c r="K201" s="61" t="s">
        <v>2379</v>
      </c>
      <c r="L201" s="60" t="str">
        <f t="shared" si="11"/>
        <v>Erythema</v>
      </c>
      <c r="M201" s="64" t="str">
        <f t="shared" si="12"/>
        <v>PI.IC.IV.030804.01</v>
      </c>
      <c r="N201" s="64"/>
      <c r="O201" s="64" t="str">
        <f t="shared" si="13"/>
        <v>PH.IC.IV.030804.01</v>
      </c>
      <c r="Q201" s="64" t="str">
        <f t="shared" si="14"/>
        <v>CL.IC.IV.030804.01</v>
      </c>
    </row>
    <row r="202" spans="1:45" s="60" customFormat="1" ht="15">
      <c r="A202" s="60" t="s">
        <v>8408</v>
      </c>
      <c r="C202" s="61" t="s">
        <v>3812</v>
      </c>
      <c r="E202" s="62" t="s">
        <v>3574</v>
      </c>
      <c r="F202" s="60" t="s">
        <v>8394</v>
      </c>
      <c r="G202" s="60" t="s">
        <v>8467</v>
      </c>
      <c r="H202" s="62" t="s">
        <v>12210</v>
      </c>
      <c r="I202" s="60" t="s">
        <v>11479</v>
      </c>
      <c r="J202" s="63" t="str">
        <f t="shared" si="10"/>
        <v>IC.IV.030805</v>
      </c>
      <c r="K202" s="61" t="s">
        <v>2379</v>
      </c>
      <c r="L202" s="60" t="str">
        <f t="shared" si="11"/>
        <v>Ecchymosis</v>
      </c>
      <c r="M202" s="64" t="str">
        <f t="shared" si="12"/>
        <v>PI.IC.IV.030805.01</v>
      </c>
      <c r="N202" s="64"/>
      <c r="O202" s="64" t="str">
        <f t="shared" si="13"/>
        <v>PH.IC.IV.030805.01</v>
      </c>
      <c r="Q202" s="64" t="str">
        <f t="shared" si="14"/>
        <v>CL.IC.IV.030805.01</v>
      </c>
    </row>
    <row r="203" spans="1:45" s="60" customFormat="1" ht="15">
      <c r="A203" s="60" t="s">
        <v>8408</v>
      </c>
      <c r="C203" s="61" t="s">
        <v>12592</v>
      </c>
      <c r="E203" s="62" t="s">
        <v>3574</v>
      </c>
      <c r="F203" s="60" t="s">
        <v>8394</v>
      </c>
      <c r="G203" s="60" t="s">
        <v>11798</v>
      </c>
      <c r="H203" s="62" t="s">
        <v>12212</v>
      </c>
      <c r="I203" s="60" t="s">
        <v>11101</v>
      </c>
      <c r="J203" s="63" t="str">
        <f t="shared" si="10"/>
        <v>IC.IV.030806</v>
      </c>
      <c r="K203" s="61" t="s">
        <v>2379</v>
      </c>
      <c r="L203" s="60" t="str">
        <f t="shared" si="11"/>
        <v>Tenderness</v>
      </c>
      <c r="M203" s="64" t="str">
        <f t="shared" si="12"/>
        <v>PI.IC.IV.030806.01</v>
      </c>
      <c r="N203" s="64"/>
      <c r="O203" s="64" t="str">
        <f t="shared" si="13"/>
        <v>PH.IC.IV.030806.01</v>
      </c>
      <c r="Q203" s="64" t="str">
        <f t="shared" si="14"/>
        <v>CL.IC.IV.030806.01</v>
      </c>
    </row>
    <row r="204" spans="1:45" s="60" customFormat="1" ht="15">
      <c r="A204" s="60" t="s">
        <v>8408</v>
      </c>
      <c r="C204" s="61" t="s">
        <v>12592</v>
      </c>
      <c r="E204" s="62" t="s">
        <v>3574</v>
      </c>
      <c r="F204" s="60" t="s">
        <v>8394</v>
      </c>
      <c r="G204" s="60" t="s">
        <v>11800</v>
      </c>
      <c r="H204" s="62" t="s">
        <v>12225</v>
      </c>
      <c r="I204" s="60" t="s">
        <v>11800</v>
      </c>
      <c r="J204" s="63" t="str">
        <f t="shared" si="10"/>
        <v>IC.IV.030807</v>
      </c>
      <c r="K204" s="61" t="s">
        <v>2379</v>
      </c>
      <c r="L204" s="60" t="str">
        <f t="shared" si="11"/>
        <v>Swelling</v>
      </c>
      <c r="M204" s="64" t="str">
        <f t="shared" si="12"/>
        <v>PI.IC.IV.030807.01</v>
      </c>
      <c r="N204" s="64"/>
      <c r="O204" s="64" t="str">
        <f t="shared" si="13"/>
        <v>PH.IC.IV.030807.01</v>
      </c>
      <c r="Q204" s="64" t="str">
        <f t="shared" si="14"/>
        <v>CL.IC.IV.030807.01</v>
      </c>
    </row>
    <row r="205" spans="1:45" s="60" customFormat="1" ht="15">
      <c r="A205" s="60" t="s">
        <v>8408</v>
      </c>
      <c r="C205" s="61" t="s">
        <v>3812</v>
      </c>
      <c r="E205" s="62" t="s">
        <v>3574</v>
      </c>
      <c r="F205" s="60" t="s">
        <v>8394</v>
      </c>
      <c r="G205" s="60" t="s">
        <v>11792</v>
      </c>
      <c r="H205" s="62" t="s">
        <v>11638</v>
      </c>
      <c r="I205" s="60" t="s">
        <v>8395</v>
      </c>
      <c r="J205" s="63" t="str">
        <f t="shared" ref="J205:J274" si="15">CONCATENATE("IC.IV.",C205,E205,H205)</f>
        <v>IC.IV.030808</v>
      </c>
      <c r="K205" s="61" t="s">
        <v>2379</v>
      </c>
      <c r="L205" s="60" t="str">
        <f t="shared" ref="L205:L274" si="16">G205</f>
        <v>Hematoma</v>
      </c>
      <c r="M205" s="64" t="str">
        <f t="shared" ref="M205:M274" si="17">CONCATENATE("PI.",J205,".",K205)</f>
        <v>PI.IC.IV.030808.01</v>
      </c>
      <c r="N205" s="64"/>
      <c r="O205" s="64" t="str">
        <f t="shared" ref="O205:O274" si="18">CONCATENATE("PH.",J205,".",K205)</f>
        <v>PH.IC.IV.030808.01</v>
      </c>
      <c r="Q205" s="64" t="str">
        <f t="shared" ref="Q205:Q274" si="19">CONCATENATE("CL.",J205,".",K205)</f>
        <v>CL.IC.IV.030808.01</v>
      </c>
    </row>
    <row r="206" spans="1:45" s="60" customFormat="1" ht="15">
      <c r="A206" s="60" t="s">
        <v>8408</v>
      </c>
      <c r="C206" s="61" t="s">
        <v>12185</v>
      </c>
      <c r="E206" s="62" t="s">
        <v>3574</v>
      </c>
      <c r="F206" s="60" t="s">
        <v>8394</v>
      </c>
      <c r="G206" s="60" t="s">
        <v>13021</v>
      </c>
      <c r="H206" s="62" t="s">
        <v>11639</v>
      </c>
      <c r="I206" s="60" t="s">
        <v>8468</v>
      </c>
      <c r="J206" s="63" t="str">
        <f t="shared" si="15"/>
        <v>IC.IV.030809</v>
      </c>
      <c r="K206" s="61" t="s">
        <v>12175</v>
      </c>
      <c r="L206" s="60" t="str">
        <f t="shared" si="16"/>
        <v>Phlebitis</v>
      </c>
      <c r="M206" s="64" t="str">
        <f t="shared" si="17"/>
        <v>PI.IC.IV.030809.01</v>
      </c>
      <c r="N206" s="64"/>
      <c r="O206" s="64" t="str">
        <f t="shared" si="18"/>
        <v>PH.IC.IV.030809.01</v>
      </c>
      <c r="Q206" s="64" t="str">
        <f t="shared" si="19"/>
        <v>CL.IC.IV.030809.01</v>
      </c>
    </row>
    <row r="207" spans="1:45" s="141" customFormat="1" ht="16">
      <c r="A207" s="141" t="s">
        <v>8408</v>
      </c>
      <c r="C207" s="142" t="s">
        <v>3812</v>
      </c>
      <c r="E207" s="142" t="s">
        <v>3574</v>
      </c>
      <c r="F207" s="141" t="s">
        <v>8394</v>
      </c>
      <c r="G207" s="141" t="s">
        <v>7746</v>
      </c>
      <c r="H207" s="142" t="s">
        <v>11829</v>
      </c>
      <c r="I207" s="141" t="s">
        <v>11546</v>
      </c>
      <c r="J207" s="143" t="str">
        <f t="shared" si="15"/>
        <v>IC.IV.030810</v>
      </c>
      <c r="K207" s="142" t="s">
        <v>2379</v>
      </c>
      <c r="L207" s="141" t="str">
        <f t="shared" si="16"/>
        <v>Serosanguineous Drainage</v>
      </c>
      <c r="M207" s="143" t="str">
        <f t="shared" si="17"/>
        <v>PI.IC.IV.030810.01</v>
      </c>
      <c r="N207" s="143"/>
      <c r="O207" s="143" t="str">
        <f t="shared" si="18"/>
        <v>PH.IC.IV.030810.01</v>
      </c>
      <c r="Q207" s="143" t="str">
        <f t="shared" si="19"/>
        <v>CL.IC.IV.030810.01</v>
      </c>
      <c r="AR207" s="141" t="s">
        <v>12773</v>
      </c>
      <c r="AS207" s="141">
        <v>1749</v>
      </c>
    </row>
    <row r="208" spans="1:45" s="141" customFormat="1" ht="16">
      <c r="A208" s="141" t="s">
        <v>8408</v>
      </c>
      <c r="C208" s="142" t="s">
        <v>3812</v>
      </c>
      <c r="E208" s="142" t="s">
        <v>3574</v>
      </c>
      <c r="F208" s="141" t="s">
        <v>8394</v>
      </c>
      <c r="G208" s="141" t="s">
        <v>7748</v>
      </c>
      <c r="H208" s="142" t="s">
        <v>12099</v>
      </c>
      <c r="I208" s="141" t="s">
        <v>11548</v>
      </c>
      <c r="J208" s="143" t="str">
        <f t="shared" si="15"/>
        <v>IC.IV.030811</v>
      </c>
      <c r="K208" s="142" t="s">
        <v>2379</v>
      </c>
      <c r="L208" s="141" t="str">
        <f t="shared" si="16"/>
        <v>Serous Drainage</v>
      </c>
      <c r="M208" s="143" t="str">
        <f t="shared" si="17"/>
        <v>PI.IC.IV.030811.01</v>
      </c>
      <c r="N208" s="143"/>
      <c r="O208" s="143" t="str">
        <f t="shared" si="18"/>
        <v>PH.IC.IV.030811.01</v>
      </c>
      <c r="Q208" s="143" t="str">
        <f t="shared" si="19"/>
        <v>CL.IC.IV.030811.01</v>
      </c>
      <c r="AR208" s="141" t="s">
        <v>12773</v>
      </c>
      <c r="AS208" s="141">
        <v>1749</v>
      </c>
    </row>
    <row r="209" spans="1:45" s="141" customFormat="1" ht="16">
      <c r="A209" s="141" t="s">
        <v>8408</v>
      </c>
      <c r="C209" s="142" t="s">
        <v>3812</v>
      </c>
      <c r="E209" s="142" t="s">
        <v>3574</v>
      </c>
      <c r="F209" s="141" t="s">
        <v>8394</v>
      </c>
      <c r="G209" s="141" t="s">
        <v>8425</v>
      </c>
      <c r="H209" s="142" t="s">
        <v>12100</v>
      </c>
      <c r="I209" s="141" t="s">
        <v>11554</v>
      </c>
      <c r="J209" s="143" t="str">
        <f t="shared" si="15"/>
        <v>IC.IV.030812</v>
      </c>
      <c r="K209" s="142" t="s">
        <v>2379</v>
      </c>
      <c r="L209" s="141" t="str">
        <f t="shared" si="16"/>
        <v>Purulent Drainage</v>
      </c>
      <c r="M209" s="143" t="str">
        <f t="shared" si="17"/>
        <v>PI.IC.IV.030812.01</v>
      </c>
      <c r="N209" s="143"/>
      <c r="O209" s="143" t="str">
        <f t="shared" si="18"/>
        <v>PH.IC.IV.030812.01</v>
      </c>
      <c r="Q209" s="143" t="str">
        <f t="shared" si="19"/>
        <v>CL.IC.IV.030812.01</v>
      </c>
      <c r="AR209" s="141" t="s">
        <v>12773</v>
      </c>
      <c r="AS209" s="141">
        <v>1749</v>
      </c>
    </row>
    <row r="210" spans="1:45" s="60" customFormat="1" ht="15">
      <c r="A210" s="60" t="s">
        <v>8408</v>
      </c>
      <c r="C210" s="61" t="s">
        <v>3812</v>
      </c>
      <c r="E210" s="62" t="s">
        <v>3574</v>
      </c>
      <c r="F210" s="60" t="s">
        <v>8394</v>
      </c>
      <c r="G210" s="60" t="s">
        <v>8317</v>
      </c>
      <c r="H210" s="62" t="s">
        <v>12101</v>
      </c>
      <c r="I210" s="60" t="s">
        <v>12207</v>
      </c>
      <c r="J210" s="63" t="str">
        <f t="shared" si="15"/>
        <v>IC.IV.030813</v>
      </c>
      <c r="K210" s="61" t="s">
        <v>2379</v>
      </c>
      <c r="L210" s="60" t="str">
        <f t="shared" si="16"/>
        <v>Unable to assess due to drsg</v>
      </c>
      <c r="M210" s="64" t="str">
        <f t="shared" si="17"/>
        <v>PI.IC.IV.030813.01</v>
      </c>
      <c r="N210" s="64"/>
      <c r="O210" s="64" t="str">
        <f t="shared" si="18"/>
        <v>PH.IC.IV.030813.01</v>
      </c>
      <c r="Q210" s="64" t="str">
        <f t="shared" si="19"/>
        <v>CL.IC.IV.030813.01</v>
      </c>
    </row>
    <row r="211" spans="1:45" s="60" customFormat="1" ht="15">
      <c r="A211" s="60" t="s">
        <v>8408</v>
      </c>
      <c r="C211" s="61" t="s">
        <v>12185</v>
      </c>
      <c r="D211" s="60" t="s">
        <v>8316</v>
      </c>
      <c r="E211" s="62" t="s">
        <v>3690</v>
      </c>
      <c r="F211" s="60" t="s">
        <v>8188</v>
      </c>
      <c r="G211" s="60" t="s">
        <v>8166</v>
      </c>
      <c r="H211" s="62" t="s">
        <v>11848</v>
      </c>
      <c r="I211" s="60" t="s">
        <v>12157</v>
      </c>
      <c r="J211" s="63" t="str">
        <f t="shared" si="15"/>
        <v>IC.IV.030901</v>
      </c>
      <c r="K211" s="61" t="s">
        <v>12175</v>
      </c>
      <c r="L211" s="60" t="str">
        <f t="shared" si="16"/>
        <v>None needed</v>
      </c>
      <c r="M211" s="64" t="str">
        <f t="shared" si="17"/>
        <v>PI.IC.IV.030901.01</v>
      </c>
      <c r="N211" s="64"/>
      <c r="O211" s="64" t="str">
        <f t="shared" si="18"/>
        <v>PH.IC.IV.030901.01</v>
      </c>
      <c r="Q211" s="64" t="str">
        <f t="shared" si="19"/>
        <v>CL.IC.IV.030901.01</v>
      </c>
    </row>
    <row r="212" spans="1:45" s="60" customFormat="1" ht="15">
      <c r="A212" s="60" t="s">
        <v>8408</v>
      </c>
      <c r="C212" s="61" t="s">
        <v>3812</v>
      </c>
      <c r="E212" s="62" t="s">
        <v>3690</v>
      </c>
      <c r="F212" s="60" t="s">
        <v>8188</v>
      </c>
      <c r="G212" s="60" t="s">
        <v>8167</v>
      </c>
      <c r="H212" s="62" t="s">
        <v>12030</v>
      </c>
      <c r="I212" s="60" t="s">
        <v>11393</v>
      </c>
      <c r="J212" s="63" t="str">
        <f t="shared" si="15"/>
        <v>IC.IV.030902</v>
      </c>
      <c r="K212" s="61" t="s">
        <v>2379</v>
      </c>
      <c r="L212" s="60" t="str">
        <f t="shared" si="16"/>
        <v>Changed site</v>
      </c>
      <c r="M212" s="64" t="str">
        <f t="shared" si="17"/>
        <v>PI.IC.IV.030902.01</v>
      </c>
      <c r="N212" s="64"/>
      <c r="O212" s="64" t="str">
        <f t="shared" si="18"/>
        <v>PH.IC.IV.030902.01</v>
      </c>
      <c r="Q212" s="64" t="str">
        <f t="shared" si="19"/>
        <v>CL.IC.IV.030902.01</v>
      </c>
    </row>
    <row r="213" spans="1:45" s="60" customFormat="1" ht="15">
      <c r="A213" s="60" t="s">
        <v>8408</v>
      </c>
      <c r="C213" s="61" t="s">
        <v>3812</v>
      </c>
      <c r="E213" s="62" t="s">
        <v>3690</v>
      </c>
      <c r="F213" s="60" t="s">
        <v>8188</v>
      </c>
      <c r="G213" s="60" t="s">
        <v>8322</v>
      </c>
      <c r="H213" s="62" t="s">
        <v>12032</v>
      </c>
      <c r="I213" s="60" t="s">
        <v>8323</v>
      </c>
      <c r="J213" s="63" t="str">
        <f t="shared" si="15"/>
        <v>IC.IV.030903</v>
      </c>
      <c r="K213" s="61" t="s">
        <v>2379</v>
      </c>
      <c r="L213" s="60" t="str">
        <f t="shared" si="16"/>
        <v>Elevated extremity</v>
      </c>
      <c r="M213" s="64" t="str">
        <f t="shared" si="17"/>
        <v>PI.IC.IV.030903.01</v>
      </c>
      <c r="N213" s="64"/>
      <c r="O213" s="64" t="str">
        <f t="shared" si="18"/>
        <v>PH.IC.IV.030903.01</v>
      </c>
      <c r="Q213" s="64" t="str">
        <f t="shared" si="19"/>
        <v>CL.IC.IV.030903.01</v>
      </c>
    </row>
    <row r="214" spans="1:45" s="60" customFormat="1" ht="15">
      <c r="A214" s="60" t="s">
        <v>8408</v>
      </c>
      <c r="C214" s="61" t="s">
        <v>3812</v>
      </c>
      <c r="E214" s="62" t="s">
        <v>3690</v>
      </c>
      <c r="F214" s="60" t="s">
        <v>8188</v>
      </c>
      <c r="G214" s="60" t="s">
        <v>8324</v>
      </c>
      <c r="H214" s="62" t="s">
        <v>12028</v>
      </c>
      <c r="I214" s="60" t="s">
        <v>8453</v>
      </c>
      <c r="J214" s="63" t="str">
        <f t="shared" si="15"/>
        <v>IC.IV.030904</v>
      </c>
      <c r="K214" s="61" t="s">
        <v>2379</v>
      </c>
      <c r="L214" s="60" t="str">
        <f t="shared" si="16"/>
        <v>Warm compress</v>
      </c>
      <c r="M214" s="64" t="str">
        <f t="shared" si="17"/>
        <v>PI.IC.IV.030904.01</v>
      </c>
      <c r="N214" s="64"/>
      <c r="O214" s="64" t="str">
        <f t="shared" si="18"/>
        <v>PH.IC.IV.030904.01</v>
      </c>
      <c r="Q214" s="64" t="str">
        <f t="shared" si="19"/>
        <v>CL.IC.IV.030904.01</v>
      </c>
    </row>
    <row r="215" spans="1:45" s="60" customFormat="1" ht="15">
      <c r="A215" s="60" t="s">
        <v>8408</v>
      </c>
      <c r="C215" s="61" t="s">
        <v>3812</v>
      </c>
      <c r="E215" s="62" t="s">
        <v>3690</v>
      </c>
      <c r="F215" s="60" t="s">
        <v>8188</v>
      </c>
      <c r="G215" s="60" t="s">
        <v>11840</v>
      </c>
      <c r="H215" s="62" t="s">
        <v>12210</v>
      </c>
      <c r="I215" s="60" t="s">
        <v>8189</v>
      </c>
      <c r="J215" s="63" t="str">
        <f t="shared" si="15"/>
        <v>IC.IV.030905</v>
      </c>
      <c r="K215" s="61" t="s">
        <v>2379</v>
      </c>
      <c r="L215" s="60" t="str">
        <f t="shared" si="16"/>
        <v>Discontinue</v>
      </c>
      <c r="M215" s="64" t="str">
        <f t="shared" si="17"/>
        <v>PI.IC.IV.030905.01</v>
      </c>
      <c r="N215" s="64"/>
      <c r="O215" s="64" t="str">
        <f t="shared" si="18"/>
        <v>PH.IC.IV.030905.01</v>
      </c>
      <c r="Q215" s="64" t="str">
        <f t="shared" si="19"/>
        <v>CL.IC.IV.030905.01</v>
      </c>
    </row>
    <row r="216" spans="1:45" s="60" customFormat="1" ht="15">
      <c r="A216" s="60" t="s">
        <v>8408</v>
      </c>
      <c r="C216" s="61" t="s">
        <v>3812</v>
      </c>
      <c r="E216" s="62" t="s">
        <v>3690</v>
      </c>
      <c r="F216" s="60" t="s">
        <v>8188</v>
      </c>
      <c r="G216" s="60" t="s">
        <v>10478</v>
      </c>
      <c r="H216" s="62" t="s">
        <v>12212</v>
      </c>
      <c r="I216" s="60" t="s">
        <v>12437</v>
      </c>
      <c r="J216" s="63" t="str">
        <f t="shared" si="15"/>
        <v>IC.IV.030906</v>
      </c>
      <c r="K216" s="61" t="s">
        <v>2379</v>
      </c>
      <c r="L216" s="60" t="str">
        <f t="shared" si="16"/>
        <v>Other: specify</v>
      </c>
      <c r="M216" s="64" t="str">
        <f t="shared" si="17"/>
        <v>PI.IC.IV.030906.01</v>
      </c>
      <c r="N216" s="64"/>
      <c r="O216" s="64" t="str">
        <f t="shared" si="18"/>
        <v>PH.IC.IV.030906.01</v>
      </c>
      <c r="Q216" s="64" t="str">
        <f t="shared" si="19"/>
        <v>CL.IC.IV.030906.01</v>
      </c>
    </row>
    <row r="217" spans="1:45" s="60" customFormat="1" ht="15">
      <c r="A217" s="60" t="s">
        <v>8408</v>
      </c>
      <c r="C217" s="61" t="s">
        <v>3812</v>
      </c>
      <c r="D217" s="60" t="s">
        <v>8040</v>
      </c>
      <c r="E217" s="62" t="s">
        <v>3188</v>
      </c>
      <c r="F217" s="60" t="s">
        <v>8343</v>
      </c>
      <c r="G217" s="60" t="s">
        <v>8473</v>
      </c>
      <c r="H217" s="62" t="s">
        <v>11848</v>
      </c>
      <c r="I217" s="60" t="s">
        <v>11859</v>
      </c>
      <c r="J217" s="63" t="str">
        <f t="shared" si="15"/>
        <v>IC.IV.031001</v>
      </c>
      <c r="K217" s="61" t="s">
        <v>2379</v>
      </c>
      <c r="L217" s="60" t="str">
        <f t="shared" si="16"/>
        <v>Securement device</v>
      </c>
      <c r="M217" s="64" t="str">
        <f t="shared" si="17"/>
        <v>PI.IC.IV.031001.01</v>
      </c>
      <c r="N217" s="64"/>
      <c r="O217" s="64" t="str">
        <f t="shared" si="18"/>
        <v>PH.IC.IV.031001.01</v>
      </c>
      <c r="Q217" s="64" t="str">
        <f t="shared" si="19"/>
        <v>CL.IC.IV.031001.01</v>
      </c>
    </row>
    <row r="218" spans="1:45" s="60" customFormat="1" ht="15">
      <c r="A218" s="60" t="s">
        <v>8408</v>
      </c>
      <c r="C218" s="61" t="s">
        <v>3812</v>
      </c>
      <c r="E218" s="62" t="s">
        <v>3188</v>
      </c>
      <c r="F218" s="60" t="s">
        <v>8343</v>
      </c>
      <c r="G218" s="60" t="s">
        <v>8489</v>
      </c>
      <c r="H218" s="62" t="s">
        <v>12030</v>
      </c>
      <c r="I218" s="60" t="s">
        <v>10059</v>
      </c>
      <c r="J218" s="63" t="str">
        <f t="shared" si="15"/>
        <v>IC.IV.031002</v>
      </c>
      <c r="K218" s="61" t="s">
        <v>2379</v>
      </c>
      <c r="L218" s="60" t="str">
        <f t="shared" si="16"/>
        <v>Sterile Tape</v>
      </c>
      <c r="M218" s="64" t="str">
        <f t="shared" si="17"/>
        <v>PI.IC.IV.031002.01</v>
      </c>
      <c r="N218" s="64"/>
      <c r="O218" s="64" t="str">
        <f t="shared" si="18"/>
        <v>PH.IC.IV.031002.01</v>
      </c>
      <c r="Q218" s="64" t="str">
        <f t="shared" si="19"/>
        <v>CL.IC.IV.031002.01</v>
      </c>
    </row>
    <row r="219" spans="1:45" s="60" customFormat="1" ht="15">
      <c r="A219" s="60" t="s">
        <v>8408</v>
      </c>
      <c r="C219" s="61" t="s">
        <v>3812</v>
      </c>
      <c r="E219" s="62" t="s">
        <v>3188</v>
      </c>
      <c r="F219" s="60" t="s">
        <v>8343</v>
      </c>
      <c r="G219" s="60" t="s">
        <v>10192</v>
      </c>
      <c r="H219" s="62" t="s">
        <v>12032</v>
      </c>
      <c r="I219" s="60" t="s">
        <v>10192</v>
      </c>
      <c r="J219" s="63" t="str">
        <f t="shared" si="15"/>
        <v>IC.IV.031003</v>
      </c>
      <c r="K219" s="61" t="s">
        <v>2379</v>
      </c>
      <c r="L219" s="60" t="str">
        <f t="shared" si="16"/>
        <v>Suture</v>
      </c>
      <c r="M219" s="64" t="str">
        <f t="shared" si="17"/>
        <v>PI.IC.IV.031003.01</v>
      </c>
      <c r="N219" s="64"/>
      <c r="O219" s="64" t="str">
        <f t="shared" si="18"/>
        <v>PH.IC.IV.031003.01</v>
      </c>
      <c r="Q219" s="64" t="str">
        <f t="shared" si="19"/>
        <v>CL.IC.IV.031003.01</v>
      </c>
    </row>
    <row r="220" spans="1:45" s="60" customFormat="1" ht="15">
      <c r="A220" s="60" t="s">
        <v>8408</v>
      </c>
      <c r="C220" s="61" t="s">
        <v>3812</v>
      </c>
      <c r="E220" s="62" t="s">
        <v>3188</v>
      </c>
      <c r="F220" s="60" t="s">
        <v>8343</v>
      </c>
      <c r="G220" s="60" t="s">
        <v>10478</v>
      </c>
      <c r="H220" s="62" t="s">
        <v>12028</v>
      </c>
      <c r="I220" s="60" t="s">
        <v>12437</v>
      </c>
      <c r="J220" s="63" t="str">
        <f t="shared" si="15"/>
        <v>IC.IV.031004</v>
      </c>
      <c r="K220" s="61" t="s">
        <v>2379</v>
      </c>
      <c r="L220" s="60" t="str">
        <f t="shared" si="16"/>
        <v>Other: specify</v>
      </c>
      <c r="M220" s="64" t="str">
        <f t="shared" si="17"/>
        <v>PI.IC.IV.031004.01</v>
      </c>
      <c r="N220" s="64"/>
      <c r="O220" s="64" t="str">
        <f t="shared" si="18"/>
        <v>PH.IC.IV.031004.01</v>
      </c>
      <c r="Q220" s="64" t="str">
        <f t="shared" si="19"/>
        <v>CL.IC.IV.031004.01</v>
      </c>
    </row>
    <row r="221" spans="1:45" s="60" customFormat="1" ht="15">
      <c r="A221" s="60" t="s">
        <v>8408</v>
      </c>
      <c r="C221" s="61" t="s">
        <v>3812</v>
      </c>
      <c r="E221" s="62" t="s">
        <v>3188</v>
      </c>
      <c r="F221" s="60" t="s">
        <v>8343</v>
      </c>
      <c r="G221" s="60" t="s">
        <v>8475</v>
      </c>
      <c r="H221" s="62" t="s">
        <v>6291</v>
      </c>
      <c r="J221" s="63" t="str">
        <f t="shared" si="15"/>
        <v>IC.IV.031005</v>
      </c>
      <c r="K221" s="61" t="s">
        <v>2379</v>
      </c>
      <c r="L221" s="60" t="str">
        <f t="shared" si="16"/>
        <v>Armboard placed for stabilization</v>
      </c>
      <c r="M221" s="64" t="str">
        <f t="shared" si="17"/>
        <v>PI.IC.IV.031005.01</v>
      </c>
      <c r="N221" s="64"/>
      <c r="O221" s="64" t="str">
        <f t="shared" si="18"/>
        <v>PH.IC.IV.031005.01</v>
      </c>
      <c r="Q221" s="64" t="str">
        <f t="shared" si="19"/>
        <v>CL.IC.IV.031005.01</v>
      </c>
      <c r="R221" s="60" t="s">
        <v>4415</v>
      </c>
      <c r="S221" s="60">
        <v>821</v>
      </c>
    </row>
    <row r="222" spans="1:45" s="60" customFormat="1" ht="15">
      <c r="A222" s="60" t="s">
        <v>8408</v>
      </c>
      <c r="C222" s="61" t="s">
        <v>12032</v>
      </c>
      <c r="E222" s="62" t="s">
        <v>590</v>
      </c>
      <c r="F222" s="60" t="s">
        <v>8343</v>
      </c>
      <c r="G222" s="60" t="s">
        <v>10059</v>
      </c>
      <c r="H222" s="62" t="s">
        <v>12212</v>
      </c>
      <c r="I222" s="60" t="s">
        <v>10059</v>
      </c>
      <c r="J222" s="63" t="str">
        <f t="shared" si="15"/>
        <v>IC.IV.031006</v>
      </c>
      <c r="K222" s="61" t="s">
        <v>1</v>
      </c>
      <c r="L222" s="60" t="str">
        <f t="shared" si="16"/>
        <v>Tape</v>
      </c>
      <c r="M222" s="64" t="str">
        <f t="shared" si="17"/>
        <v>PI.IC.IV.031006.01</v>
      </c>
      <c r="N222" s="64"/>
      <c r="O222" s="64" t="str">
        <f t="shared" si="18"/>
        <v>PH.IC.IV.031006.01</v>
      </c>
      <c r="Q222" s="64" t="str">
        <f t="shared" si="19"/>
        <v>CL.IC.IV.031006.01</v>
      </c>
      <c r="AN222" s="60" t="s">
        <v>12773</v>
      </c>
      <c r="AO222" s="60">
        <v>1527</v>
      </c>
    </row>
    <row r="223" spans="1:45" s="60" customFormat="1" ht="15">
      <c r="A223" s="60" t="s">
        <v>8408</v>
      </c>
      <c r="C223" s="61" t="s">
        <v>3812</v>
      </c>
      <c r="D223" s="60" t="s">
        <v>8426</v>
      </c>
      <c r="E223" s="62" t="s">
        <v>5749</v>
      </c>
      <c r="F223" s="60" t="s">
        <v>8490</v>
      </c>
      <c r="G223" s="60" t="s">
        <v>10446</v>
      </c>
      <c r="H223" s="62" t="s">
        <v>11848</v>
      </c>
      <c r="I223" s="60" t="s">
        <v>10446</v>
      </c>
      <c r="J223" s="63" t="str">
        <f t="shared" si="15"/>
        <v>IC.IV.031101</v>
      </c>
      <c r="K223" s="61" t="s">
        <v>2379</v>
      </c>
      <c r="L223" s="60" t="str">
        <f t="shared" si="16"/>
        <v>Patent</v>
      </c>
      <c r="M223" s="64" t="str">
        <f t="shared" si="17"/>
        <v>PI.IC.IV.031101.01</v>
      </c>
      <c r="N223" s="64"/>
      <c r="O223" s="64" t="str">
        <f t="shared" si="18"/>
        <v>PH.IC.IV.031101.01</v>
      </c>
      <c r="Q223" s="64" t="str">
        <f t="shared" si="19"/>
        <v>CL.IC.IV.031101.01</v>
      </c>
    </row>
    <row r="224" spans="1:45" s="60" customFormat="1" ht="15">
      <c r="A224" s="60" t="s">
        <v>8408</v>
      </c>
      <c r="C224" s="61" t="s">
        <v>3812</v>
      </c>
      <c r="E224" s="62" t="s">
        <v>5749</v>
      </c>
      <c r="F224" s="60" t="s">
        <v>8490</v>
      </c>
      <c r="G224" s="60" t="s">
        <v>8477</v>
      </c>
      <c r="H224" s="62" t="s">
        <v>12030</v>
      </c>
      <c r="I224" s="60" t="s">
        <v>8478</v>
      </c>
      <c r="J224" s="63" t="str">
        <f t="shared" si="15"/>
        <v>IC.IV.031102</v>
      </c>
      <c r="K224" s="61" t="s">
        <v>2379</v>
      </c>
      <c r="L224" s="60" t="str">
        <f t="shared" si="16"/>
        <v>No blood return</v>
      </c>
      <c r="M224" s="64" t="str">
        <f t="shared" si="17"/>
        <v>PI.IC.IV.031102.01</v>
      </c>
      <c r="N224" s="64"/>
      <c r="O224" s="64" t="str">
        <f t="shared" si="18"/>
        <v>PH.IC.IV.031102.01</v>
      </c>
      <c r="Q224" s="64" t="str">
        <f t="shared" si="19"/>
        <v>CL.IC.IV.031102.01</v>
      </c>
    </row>
    <row r="225" spans="1:41" s="60" customFormat="1" ht="15">
      <c r="A225" s="60" t="s">
        <v>8408</v>
      </c>
      <c r="C225" s="61" t="s">
        <v>3812</v>
      </c>
      <c r="E225" s="62" t="s">
        <v>5749</v>
      </c>
      <c r="F225" s="60" t="s">
        <v>8490</v>
      </c>
      <c r="G225" s="60" t="s">
        <v>8327</v>
      </c>
      <c r="H225" s="62" t="s">
        <v>12032</v>
      </c>
      <c r="I225" s="60" t="s">
        <v>8328</v>
      </c>
      <c r="J225" s="63" t="str">
        <f t="shared" si="15"/>
        <v>IC.IV.031103</v>
      </c>
      <c r="K225" s="61" t="s">
        <v>2379</v>
      </c>
      <c r="L225" s="60" t="str">
        <f t="shared" si="16"/>
        <v>Positional</v>
      </c>
      <c r="M225" s="64" t="str">
        <f t="shared" si="17"/>
        <v>PI.IC.IV.031103.01</v>
      </c>
      <c r="N225" s="64"/>
      <c r="O225" s="64" t="str">
        <f t="shared" si="18"/>
        <v>PH.IC.IV.031103.01</v>
      </c>
      <c r="Q225" s="64" t="str">
        <f t="shared" si="19"/>
        <v>CL.IC.IV.031103.01</v>
      </c>
    </row>
    <row r="226" spans="1:41" s="60" customFormat="1" ht="15">
      <c r="A226" s="60" t="s">
        <v>8408</v>
      </c>
      <c r="C226" s="61" t="s">
        <v>3812</v>
      </c>
      <c r="E226" s="62" t="s">
        <v>5749</v>
      </c>
      <c r="F226" s="60" t="s">
        <v>8490</v>
      </c>
      <c r="G226" s="60" t="s">
        <v>9748</v>
      </c>
      <c r="H226" s="62" t="s">
        <v>12028</v>
      </c>
      <c r="I226" s="60" t="s">
        <v>8329</v>
      </c>
      <c r="J226" s="63" t="str">
        <f t="shared" si="15"/>
        <v>IC.IV.031104</v>
      </c>
      <c r="K226" s="61" t="s">
        <v>2379</v>
      </c>
      <c r="L226" s="60" t="str">
        <f t="shared" si="16"/>
        <v>Occluded</v>
      </c>
      <c r="M226" s="64" t="str">
        <f t="shared" si="17"/>
        <v>PI.IC.IV.031104.01</v>
      </c>
      <c r="N226" s="64"/>
      <c r="O226" s="64" t="str">
        <f t="shared" si="18"/>
        <v>PH.IC.IV.031104.01</v>
      </c>
      <c r="Q226" s="64" t="str">
        <f t="shared" si="19"/>
        <v>CL.IC.IV.031104.01</v>
      </c>
    </row>
    <row r="227" spans="1:41" s="60" customFormat="1" ht="15">
      <c r="A227" s="60" t="s">
        <v>8408</v>
      </c>
      <c r="C227" s="61" t="s">
        <v>3812</v>
      </c>
      <c r="E227" s="62" t="s">
        <v>5749</v>
      </c>
      <c r="F227" s="60" t="s">
        <v>8490</v>
      </c>
      <c r="G227" s="60" t="s">
        <v>10123</v>
      </c>
      <c r="H227" s="62" t="s">
        <v>12210</v>
      </c>
      <c r="I227" s="60" t="s">
        <v>11841</v>
      </c>
      <c r="J227" s="63" t="str">
        <f t="shared" si="15"/>
        <v>IC.IV.031105</v>
      </c>
      <c r="K227" s="61" t="s">
        <v>2379</v>
      </c>
      <c r="L227" s="60" t="str">
        <f t="shared" si="16"/>
        <v>Discontinued</v>
      </c>
      <c r="M227" s="64" t="str">
        <f t="shared" si="17"/>
        <v>PI.IC.IV.031105.01</v>
      </c>
      <c r="N227" s="64"/>
      <c r="O227" s="64" t="str">
        <f t="shared" si="18"/>
        <v>PH.IC.IV.031105.01</v>
      </c>
      <c r="Q227" s="64" t="str">
        <f t="shared" si="19"/>
        <v>CL.IC.IV.031105.01</v>
      </c>
    </row>
    <row r="228" spans="1:41" s="60" customFormat="1" ht="15">
      <c r="A228" s="60" t="s">
        <v>8408</v>
      </c>
      <c r="C228" s="61" t="s">
        <v>3812</v>
      </c>
      <c r="E228" s="62" t="s">
        <v>5749</v>
      </c>
      <c r="F228" s="60" t="s">
        <v>8490</v>
      </c>
      <c r="G228" s="60" t="s">
        <v>8243</v>
      </c>
      <c r="H228" s="62" t="s">
        <v>12212</v>
      </c>
      <c r="I228" s="60" t="s">
        <v>9594</v>
      </c>
      <c r="J228" s="63" t="str">
        <f t="shared" si="15"/>
        <v>IC.IV.031106</v>
      </c>
      <c r="K228" s="61" t="s">
        <v>2379</v>
      </c>
      <c r="L228" s="60" t="str">
        <f t="shared" si="16"/>
        <v>D/C due to blood stream infection</v>
      </c>
      <c r="M228" s="64" t="str">
        <f t="shared" si="17"/>
        <v>PI.IC.IV.031106.01</v>
      </c>
      <c r="N228" s="64"/>
      <c r="O228" s="64" t="str">
        <f t="shared" si="18"/>
        <v>PH.IC.IV.031106.01</v>
      </c>
      <c r="Q228" s="64" t="str">
        <f t="shared" si="19"/>
        <v>CL.IC.IV.031106.01</v>
      </c>
    </row>
    <row r="229" spans="1:41" s="60" customFormat="1" ht="15">
      <c r="A229" s="60" t="s">
        <v>8408</v>
      </c>
      <c r="C229" s="61" t="s">
        <v>12807</v>
      </c>
      <c r="E229" s="62" t="s">
        <v>2654</v>
      </c>
      <c r="F229" s="60" t="s">
        <v>12988</v>
      </c>
      <c r="G229" s="60" t="s">
        <v>12987</v>
      </c>
      <c r="H229" s="62" t="s">
        <v>12439</v>
      </c>
      <c r="J229" s="63" t="str">
        <f t="shared" si="15"/>
        <v>IC.IV.031107</v>
      </c>
      <c r="K229" s="61" t="s">
        <v>2206</v>
      </c>
      <c r="L229" s="60" t="str">
        <f t="shared" si="16"/>
        <v>Self Discontinued</v>
      </c>
      <c r="M229" s="64" t="str">
        <f t="shared" si="17"/>
        <v>PI.IC.IV.031107.01</v>
      </c>
      <c r="N229" s="64"/>
      <c r="O229" s="64" t="str">
        <f t="shared" si="18"/>
        <v>PH.IC.IV.031107.01</v>
      </c>
      <c r="Q229" s="64" t="str">
        <f t="shared" si="19"/>
        <v>CL.IC.IV.031107.01</v>
      </c>
      <c r="X229" s="60" t="s">
        <v>12564</v>
      </c>
      <c r="Y229" s="60">
        <v>1124</v>
      </c>
    </row>
    <row r="230" spans="1:41" s="60" customFormat="1" ht="15">
      <c r="A230" s="60" t="s">
        <v>8408</v>
      </c>
      <c r="C230" s="61" t="s">
        <v>3812</v>
      </c>
      <c r="D230" s="60" t="s">
        <v>8092</v>
      </c>
      <c r="E230" s="62" t="s">
        <v>3064</v>
      </c>
      <c r="F230" s="60" t="s">
        <v>8345</v>
      </c>
      <c r="G230" s="60" t="s">
        <v>11538</v>
      </c>
      <c r="H230" s="62" t="s">
        <v>11848</v>
      </c>
      <c r="I230" s="60" t="s">
        <v>11837</v>
      </c>
      <c r="J230" s="63" t="str">
        <f t="shared" si="15"/>
        <v>IC.IV.031201</v>
      </c>
      <c r="K230" s="61" t="s">
        <v>2379</v>
      </c>
      <c r="L230" s="60" t="str">
        <f t="shared" si="16"/>
        <v>Tubing/system present on admit</v>
      </c>
      <c r="M230" s="64" t="str">
        <f t="shared" si="17"/>
        <v>PI.IC.IV.031201.01</v>
      </c>
      <c r="N230" s="64"/>
      <c r="O230" s="64" t="str">
        <f t="shared" si="18"/>
        <v>PH.IC.IV.031201.01</v>
      </c>
      <c r="Q230" s="64" t="str">
        <f t="shared" si="19"/>
        <v>CL.IC.IV.031201.01</v>
      </c>
    </row>
    <row r="231" spans="1:41" s="60" customFormat="1" ht="15">
      <c r="A231" s="60" t="s">
        <v>8408</v>
      </c>
      <c r="C231" s="61" t="s">
        <v>3812</v>
      </c>
      <c r="E231" s="62" t="s">
        <v>3064</v>
      </c>
      <c r="F231" s="60" t="s">
        <v>8345</v>
      </c>
      <c r="G231" s="60" t="s">
        <v>11382</v>
      </c>
      <c r="H231" s="62" t="s">
        <v>12030</v>
      </c>
      <c r="I231" s="60" t="s">
        <v>8391</v>
      </c>
      <c r="J231" s="63" t="str">
        <f t="shared" si="15"/>
        <v>IC.IV.031202</v>
      </c>
      <c r="K231" s="61" t="s">
        <v>2379</v>
      </c>
      <c r="L231" s="60" t="str">
        <f t="shared" si="16"/>
        <v>Tubing new/changed</v>
      </c>
      <c r="M231" s="64" t="str">
        <f t="shared" si="17"/>
        <v>PI.IC.IV.031202.01</v>
      </c>
      <c r="N231" s="64"/>
      <c r="O231" s="64" t="str">
        <f t="shared" si="18"/>
        <v>PH.IC.IV.031202.01</v>
      </c>
      <c r="Q231" s="64" t="str">
        <f t="shared" si="19"/>
        <v>CL.IC.IV.031202.01</v>
      </c>
    </row>
    <row r="232" spans="1:41" s="60" customFormat="1" ht="15">
      <c r="A232" s="60" t="s">
        <v>8408</v>
      </c>
      <c r="C232" s="61" t="s">
        <v>3812</v>
      </c>
      <c r="E232" s="62" t="s">
        <v>3064</v>
      </c>
      <c r="F232" s="60" t="s">
        <v>8345</v>
      </c>
      <c r="G232" s="60" t="s">
        <v>11385</v>
      </c>
      <c r="H232" s="62" t="s">
        <v>12032</v>
      </c>
      <c r="I232" s="60" t="s">
        <v>11386</v>
      </c>
      <c r="J232" s="63" t="str">
        <f t="shared" si="15"/>
        <v>IC.IV.031203</v>
      </c>
      <c r="K232" s="61" t="s">
        <v>2379</v>
      </c>
      <c r="L232" s="60" t="str">
        <f t="shared" si="16"/>
        <v>Transducer new/changed</v>
      </c>
      <c r="M232" s="64" t="str">
        <f t="shared" si="17"/>
        <v>PI.IC.IV.031203.01</v>
      </c>
      <c r="N232" s="64"/>
      <c r="O232" s="64" t="str">
        <f t="shared" si="18"/>
        <v>PH.IC.IV.031203.01</v>
      </c>
      <c r="Q232" s="64" t="str">
        <f t="shared" si="19"/>
        <v>CL.IC.IV.031203.01</v>
      </c>
    </row>
    <row r="233" spans="1:41" s="60" customFormat="1" ht="15">
      <c r="A233" s="60" t="s">
        <v>8408</v>
      </c>
      <c r="C233" s="61" t="s">
        <v>3812</v>
      </c>
      <c r="E233" s="62" t="s">
        <v>3064</v>
      </c>
      <c r="F233" s="60" t="s">
        <v>8345</v>
      </c>
      <c r="G233" s="60" t="s">
        <v>11528</v>
      </c>
      <c r="H233" s="62" t="s">
        <v>12028</v>
      </c>
      <c r="I233" s="60" t="s">
        <v>11529</v>
      </c>
      <c r="J233" s="63" t="str">
        <f t="shared" si="15"/>
        <v>IC.IV.031204</v>
      </c>
      <c r="K233" s="61" t="s">
        <v>2379</v>
      </c>
      <c r="L233" s="60" t="str">
        <f t="shared" si="16"/>
        <v>Stopcock(s) new/changed</v>
      </c>
      <c r="M233" s="64" t="str">
        <f t="shared" si="17"/>
        <v>PI.IC.IV.031204.01</v>
      </c>
      <c r="N233" s="64"/>
      <c r="O233" s="64" t="str">
        <f t="shared" si="18"/>
        <v>PH.IC.IV.031204.01</v>
      </c>
      <c r="Q233" s="64" t="str">
        <f t="shared" si="19"/>
        <v>CL.IC.IV.031204.01</v>
      </c>
    </row>
    <row r="234" spans="1:41" s="60" customFormat="1" ht="15">
      <c r="A234" s="60" t="s">
        <v>8408</v>
      </c>
      <c r="C234" s="61" t="s">
        <v>3812</v>
      </c>
      <c r="E234" s="62" t="s">
        <v>3064</v>
      </c>
      <c r="F234" s="60" t="s">
        <v>8345</v>
      </c>
      <c r="G234" s="60" t="s">
        <v>8534</v>
      </c>
      <c r="H234" s="62" t="s">
        <v>12210</v>
      </c>
      <c r="I234" s="60" t="s">
        <v>8535</v>
      </c>
      <c r="J234" s="63" t="str">
        <f t="shared" si="15"/>
        <v>IC.IV.031205</v>
      </c>
      <c r="K234" s="61" t="s">
        <v>2379</v>
      </c>
      <c r="L234" s="60" t="str">
        <f t="shared" si="16"/>
        <v>Tubing/system d/c with cath d/c</v>
      </c>
      <c r="M234" s="64" t="str">
        <f t="shared" si="17"/>
        <v>PI.IC.IV.031205.01</v>
      </c>
      <c r="N234" s="64"/>
      <c r="O234" s="64" t="str">
        <f t="shared" si="18"/>
        <v>PH.IC.IV.031205.01</v>
      </c>
      <c r="Q234" s="64" t="str">
        <f t="shared" si="19"/>
        <v>CL.IC.IV.031205.01</v>
      </c>
    </row>
    <row r="235" spans="1:41" s="60" customFormat="1" ht="15">
      <c r="A235" s="60" t="s">
        <v>8408</v>
      </c>
      <c r="C235" s="61" t="s">
        <v>3812</v>
      </c>
      <c r="D235" s="60" t="s">
        <v>8285</v>
      </c>
      <c r="E235" s="62" t="s">
        <v>5560</v>
      </c>
      <c r="F235" s="60" t="s">
        <v>8196</v>
      </c>
      <c r="G235" s="60" t="s">
        <v>8537</v>
      </c>
      <c r="H235" s="62" t="s">
        <v>11848</v>
      </c>
      <c r="I235" s="60" t="s">
        <v>8538</v>
      </c>
      <c r="J235" s="63" t="str">
        <f t="shared" si="15"/>
        <v>IC.IV.031301</v>
      </c>
      <c r="K235" s="61" t="s">
        <v>2379</v>
      </c>
      <c r="L235" s="60" t="str">
        <f t="shared" si="16"/>
        <v>Arterial line</v>
      </c>
      <c r="M235" s="64" t="str">
        <f t="shared" si="17"/>
        <v>PI.IC.IV.031301.01</v>
      </c>
      <c r="N235" s="64"/>
      <c r="O235" s="64" t="str">
        <f t="shared" si="18"/>
        <v>PH.IC.IV.031301.01</v>
      </c>
      <c r="Q235" s="64" t="str">
        <f t="shared" si="19"/>
        <v>CL.IC.IV.031301.01</v>
      </c>
    </row>
    <row r="236" spans="1:41" s="60" customFormat="1" ht="15">
      <c r="A236" s="60" t="s">
        <v>8408</v>
      </c>
      <c r="C236" s="61" t="s">
        <v>3812</v>
      </c>
      <c r="E236" s="62" t="s">
        <v>5560</v>
      </c>
      <c r="F236" s="60" t="s">
        <v>8196</v>
      </c>
      <c r="G236" s="60" t="s">
        <v>12308</v>
      </c>
      <c r="H236" s="62" t="s">
        <v>12030</v>
      </c>
      <c r="I236" s="60" t="s">
        <v>12308</v>
      </c>
      <c r="J236" s="63" t="str">
        <f t="shared" si="15"/>
        <v>IC.IV.031302</v>
      </c>
      <c r="K236" s="61" t="s">
        <v>2379</v>
      </c>
      <c r="L236" s="60" t="str">
        <f t="shared" si="16"/>
        <v>IABP</v>
      </c>
      <c r="M236" s="64" t="str">
        <f t="shared" si="17"/>
        <v>PI.IC.IV.031302.01</v>
      </c>
      <c r="N236" s="64"/>
      <c r="O236" s="64" t="str">
        <f t="shared" si="18"/>
        <v>PH.IC.IV.031302.01</v>
      </c>
      <c r="Q236" s="64" t="str">
        <f t="shared" si="19"/>
        <v>CL.IC.IV.031302.01</v>
      </c>
    </row>
    <row r="237" spans="1:41" s="60" customFormat="1" ht="15">
      <c r="A237" s="60" t="s">
        <v>8408</v>
      </c>
      <c r="C237" s="61" t="s">
        <v>3812</v>
      </c>
      <c r="E237" s="62" t="s">
        <v>5560</v>
      </c>
      <c r="F237" s="60" t="s">
        <v>8196</v>
      </c>
      <c r="G237" s="60" t="s">
        <v>10478</v>
      </c>
      <c r="H237" s="62" t="s">
        <v>12032</v>
      </c>
      <c r="I237" s="60" t="s">
        <v>12437</v>
      </c>
      <c r="J237" s="63" t="str">
        <f t="shared" si="15"/>
        <v>IC.IV.031303</v>
      </c>
      <c r="K237" s="61" t="s">
        <v>2379</v>
      </c>
      <c r="L237" s="60" t="str">
        <f t="shared" si="16"/>
        <v>Other: specify</v>
      </c>
      <c r="M237" s="64" t="str">
        <f t="shared" si="17"/>
        <v>PI.IC.IV.031303.01</v>
      </c>
      <c r="N237" s="64"/>
      <c r="O237" s="64" t="str">
        <f t="shared" si="18"/>
        <v>PH.IC.IV.031303.01</v>
      </c>
      <c r="Q237" s="64" t="str">
        <f t="shared" si="19"/>
        <v>CL.IC.IV.031303.01</v>
      </c>
    </row>
    <row r="238" spans="1:41" s="60" customFormat="1" ht="15">
      <c r="A238" s="60" t="s">
        <v>8408</v>
      </c>
      <c r="C238" s="61" t="s">
        <v>12032</v>
      </c>
      <c r="E238" s="62" t="s">
        <v>5560</v>
      </c>
      <c r="F238" s="60" t="s">
        <v>8196</v>
      </c>
      <c r="G238" s="60" t="s">
        <v>13845</v>
      </c>
      <c r="H238" s="62" t="s">
        <v>12028</v>
      </c>
      <c r="I238" s="60" t="s">
        <v>12437</v>
      </c>
      <c r="J238" s="63" t="str">
        <f t="shared" si="15"/>
        <v>IC.IV.031304</v>
      </c>
      <c r="K238" s="61" t="s">
        <v>1</v>
      </c>
      <c r="L238" s="60" t="str">
        <f t="shared" si="16"/>
        <v>Arterial sheath</v>
      </c>
      <c r="M238" s="64" t="str">
        <f t="shared" si="17"/>
        <v>PI.IC.IV.031304.01</v>
      </c>
      <c r="N238" s="64"/>
      <c r="O238" s="64" t="str">
        <f t="shared" si="18"/>
        <v>PH.IC.IV.031304.01</v>
      </c>
      <c r="Q238" s="64" t="str">
        <f t="shared" si="19"/>
        <v>CL.IC.IV.031304.01</v>
      </c>
      <c r="AN238" s="60" t="s">
        <v>12773</v>
      </c>
      <c r="AO238" s="60">
        <v>1496</v>
      </c>
    </row>
    <row r="239" spans="1:41" s="60" customFormat="1" ht="15">
      <c r="A239" s="60" t="s">
        <v>8408</v>
      </c>
      <c r="C239" s="61" t="s">
        <v>3812</v>
      </c>
      <c r="D239" s="60" t="s">
        <v>8086</v>
      </c>
      <c r="E239" s="62" t="s">
        <v>4082</v>
      </c>
      <c r="F239" s="60" t="s">
        <v>8346</v>
      </c>
      <c r="G239" s="60" t="s">
        <v>11474</v>
      </c>
      <c r="H239" s="62" t="s">
        <v>11848</v>
      </c>
      <c r="I239" s="60" t="s">
        <v>11474</v>
      </c>
      <c r="J239" s="63" t="str">
        <f t="shared" si="15"/>
        <v>IC.IV.031401</v>
      </c>
      <c r="K239" s="61" t="s">
        <v>2379</v>
      </c>
      <c r="L239" s="60" t="str">
        <f t="shared" si="16"/>
        <v>Normal</v>
      </c>
      <c r="M239" s="64" t="str">
        <f t="shared" si="17"/>
        <v>PI.IC.IV.031401.01</v>
      </c>
      <c r="N239" s="64"/>
      <c r="O239" s="64" t="str">
        <f t="shared" si="18"/>
        <v>PH.IC.IV.031401.01</v>
      </c>
      <c r="Q239" s="64" t="str">
        <f t="shared" si="19"/>
        <v>CL.IC.IV.031401.01</v>
      </c>
    </row>
    <row r="240" spans="1:41" s="60" customFormat="1" ht="15">
      <c r="A240" s="60" t="s">
        <v>8408</v>
      </c>
      <c r="C240" s="61" t="s">
        <v>3812</v>
      </c>
      <c r="E240" s="62" t="s">
        <v>4082</v>
      </c>
      <c r="F240" s="60" t="s">
        <v>8346</v>
      </c>
      <c r="G240" s="60" t="s">
        <v>11656</v>
      </c>
      <c r="H240" s="62" t="s">
        <v>12030</v>
      </c>
      <c r="I240" s="60" t="s">
        <v>8540</v>
      </c>
      <c r="J240" s="63" t="str">
        <f t="shared" si="15"/>
        <v>IC.IV.031402</v>
      </c>
      <c r="K240" s="61" t="s">
        <v>2379</v>
      </c>
      <c r="L240" s="60" t="str">
        <f t="shared" si="16"/>
        <v>Damped</v>
      </c>
      <c r="M240" s="64" t="str">
        <f t="shared" si="17"/>
        <v>PI.IC.IV.031402.01</v>
      </c>
      <c r="N240" s="64"/>
      <c r="O240" s="64" t="str">
        <f t="shared" si="18"/>
        <v>PH.IC.IV.031402.01</v>
      </c>
      <c r="Q240" s="64" t="str">
        <f t="shared" si="19"/>
        <v>CL.IC.IV.031402.01</v>
      </c>
    </row>
    <row r="241" spans="1:17" s="60" customFormat="1" ht="15">
      <c r="A241" s="60" t="s">
        <v>8408</v>
      </c>
      <c r="C241" s="61" t="s">
        <v>3812</v>
      </c>
      <c r="E241" s="62" t="s">
        <v>4082</v>
      </c>
      <c r="F241" s="60" t="s">
        <v>8346</v>
      </c>
      <c r="G241" s="60" t="s">
        <v>8327</v>
      </c>
      <c r="H241" s="62" t="s">
        <v>12032</v>
      </c>
      <c r="I241" s="60" t="s">
        <v>8328</v>
      </c>
      <c r="J241" s="63" t="str">
        <f t="shared" si="15"/>
        <v>IC.IV.031403</v>
      </c>
      <c r="K241" s="61" t="s">
        <v>2379</v>
      </c>
      <c r="L241" s="60" t="str">
        <f t="shared" si="16"/>
        <v>Positional</v>
      </c>
      <c r="M241" s="64" t="str">
        <f t="shared" si="17"/>
        <v>PI.IC.IV.031403.01</v>
      </c>
      <c r="N241" s="64"/>
      <c r="O241" s="64" t="str">
        <f t="shared" si="18"/>
        <v>PH.IC.IV.031403.01</v>
      </c>
      <c r="Q241" s="64" t="str">
        <f t="shared" si="19"/>
        <v>CL.IC.IV.031403.01</v>
      </c>
    </row>
    <row r="242" spans="1:17" s="60" customFormat="1" ht="15">
      <c r="A242" s="60" t="s">
        <v>8408</v>
      </c>
      <c r="C242" s="61" t="s">
        <v>3812</v>
      </c>
      <c r="E242" s="62" t="s">
        <v>4082</v>
      </c>
      <c r="F242" s="60" t="s">
        <v>8346</v>
      </c>
      <c r="G242" s="60" t="s">
        <v>8618</v>
      </c>
      <c r="H242" s="62" t="s">
        <v>12028</v>
      </c>
      <c r="I242" s="60" t="s">
        <v>8618</v>
      </c>
      <c r="J242" s="63" t="str">
        <f t="shared" si="15"/>
        <v>IC.IV.031404</v>
      </c>
      <c r="K242" s="61" t="s">
        <v>2379</v>
      </c>
      <c r="L242" s="60" t="str">
        <f t="shared" si="16"/>
        <v>Fling</v>
      </c>
      <c r="M242" s="64" t="str">
        <f t="shared" si="17"/>
        <v>PI.IC.IV.031404.01</v>
      </c>
      <c r="N242" s="64"/>
      <c r="O242" s="64" t="str">
        <f t="shared" si="18"/>
        <v>PH.IC.IV.031404.01</v>
      </c>
      <c r="Q242" s="64" t="str">
        <f t="shared" si="19"/>
        <v>CL.IC.IV.031404.01</v>
      </c>
    </row>
    <row r="243" spans="1:17" s="60" customFormat="1" ht="15">
      <c r="A243" s="60" t="s">
        <v>8408</v>
      </c>
      <c r="C243" s="61" t="s">
        <v>3812</v>
      </c>
      <c r="E243" s="62" t="s">
        <v>4082</v>
      </c>
      <c r="F243" s="60" t="s">
        <v>8346</v>
      </c>
      <c r="G243" s="60" t="s">
        <v>10478</v>
      </c>
      <c r="H243" s="62" t="s">
        <v>12210</v>
      </c>
      <c r="I243" s="60" t="s">
        <v>8347</v>
      </c>
      <c r="J243" s="63" t="str">
        <f t="shared" si="15"/>
        <v>IC.IV.031405</v>
      </c>
      <c r="K243" s="61" t="s">
        <v>2379</v>
      </c>
      <c r="L243" s="60" t="str">
        <f t="shared" si="16"/>
        <v>Other: specify</v>
      </c>
      <c r="M243" s="64" t="str">
        <f t="shared" si="17"/>
        <v>PI.IC.IV.031405.01</v>
      </c>
      <c r="N243" s="64"/>
      <c r="O243" s="64" t="str">
        <f t="shared" si="18"/>
        <v>PH.IC.IV.031405.01</v>
      </c>
      <c r="Q243" s="64" t="str">
        <f t="shared" si="19"/>
        <v>CL.IC.IV.031405.01</v>
      </c>
    </row>
    <row r="244" spans="1:17" s="60" customFormat="1" ht="15">
      <c r="A244" s="60" t="s">
        <v>8408</v>
      </c>
      <c r="B244" s="10" t="s">
        <v>8494</v>
      </c>
      <c r="C244" s="62" t="s">
        <v>6464</v>
      </c>
      <c r="D244" s="10" t="s">
        <v>8264</v>
      </c>
      <c r="E244" s="61" t="s">
        <v>2379</v>
      </c>
      <c r="F244" s="60" t="s">
        <v>8265</v>
      </c>
      <c r="G244" s="60" t="s">
        <v>8266</v>
      </c>
      <c r="H244" s="62" t="s">
        <v>11848</v>
      </c>
      <c r="I244" s="60" t="s">
        <v>11867</v>
      </c>
      <c r="J244" s="63" t="str">
        <f t="shared" si="15"/>
        <v>IC.IV.040101</v>
      </c>
      <c r="K244" s="61" t="s">
        <v>2379</v>
      </c>
      <c r="L244" s="60" t="str">
        <f t="shared" si="16"/>
        <v xml:space="preserve">Drsg Change Date </v>
      </c>
      <c r="M244" s="64" t="str">
        <f t="shared" si="17"/>
        <v>PI.IC.IV.040101.01</v>
      </c>
      <c r="N244" s="64"/>
      <c r="O244" s="64" t="str">
        <f t="shared" si="18"/>
        <v>PH.IC.IV.040101.01</v>
      </c>
      <c r="Q244" s="64" t="str">
        <f t="shared" si="19"/>
        <v>CL.IC.IV.040101.01</v>
      </c>
    </row>
    <row r="245" spans="1:17" s="60" customFormat="1" ht="15">
      <c r="A245" s="60" t="s">
        <v>8408</v>
      </c>
      <c r="B245" s="10"/>
      <c r="C245" s="62" t="s">
        <v>6464</v>
      </c>
      <c r="D245" s="10" t="s">
        <v>8267</v>
      </c>
      <c r="E245" s="61" t="s">
        <v>4192</v>
      </c>
      <c r="F245" s="60" t="s">
        <v>8418</v>
      </c>
      <c r="G245" s="60" t="s">
        <v>8108</v>
      </c>
      <c r="H245" s="62" t="s">
        <v>11848</v>
      </c>
      <c r="I245" s="60" t="s">
        <v>8678</v>
      </c>
      <c r="J245" s="63" t="str">
        <f t="shared" si="15"/>
        <v>IC.IV.040201</v>
      </c>
      <c r="K245" s="61" t="s">
        <v>2379</v>
      </c>
      <c r="L245" s="60" t="str">
        <f t="shared" si="16"/>
        <v>Antimicrobial disk</v>
      </c>
      <c r="M245" s="64" t="str">
        <f t="shared" si="17"/>
        <v>PI.IC.IV.040201.01</v>
      </c>
      <c r="N245" s="64"/>
      <c r="O245" s="64" t="str">
        <f t="shared" si="18"/>
        <v>PH.IC.IV.040201.01</v>
      </c>
      <c r="Q245" s="64" t="str">
        <f t="shared" si="19"/>
        <v>CL.IC.IV.040201.01</v>
      </c>
    </row>
    <row r="246" spans="1:17" s="60" customFormat="1" ht="15">
      <c r="A246" s="60" t="s">
        <v>8408</v>
      </c>
      <c r="B246" s="10"/>
      <c r="C246" s="62" t="s">
        <v>6464</v>
      </c>
      <c r="D246" s="10"/>
      <c r="E246" s="61" t="s">
        <v>4192</v>
      </c>
      <c r="F246" s="60" t="s">
        <v>8418</v>
      </c>
      <c r="G246" s="60" t="s">
        <v>11070</v>
      </c>
      <c r="H246" s="62" t="s">
        <v>12030</v>
      </c>
      <c r="I246" s="60" t="s">
        <v>11070</v>
      </c>
      <c r="J246" s="63" t="str">
        <f t="shared" si="15"/>
        <v>IC.IV.040202</v>
      </c>
      <c r="K246" s="61" t="s">
        <v>2379</v>
      </c>
      <c r="L246" s="60" t="str">
        <f t="shared" si="16"/>
        <v>Transparent</v>
      </c>
      <c r="M246" s="64" t="str">
        <f t="shared" si="17"/>
        <v>PI.IC.IV.040202.01</v>
      </c>
      <c r="N246" s="64"/>
      <c r="O246" s="64" t="str">
        <f t="shared" si="18"/>
        <v>PH.IC.IV.040202.01</v>
      </c>
      <c r="Q246" s="64" t="str">
        <f t="shared" si="19"/>
        <v>CL.IC.IV.040202.01</v>
      </c>
    </row>
    <row r="247" spans="1:17" s="60" customFormat="1" ht="15">
      <c r="A247" s="60" t="s">
        <v>8408</v>
      </c>
      <c r="B247" s="10"/>
      <c r="C247" s="62" t="s">
        <v>6464</v>
      </c>
      <c r="D247" s="10"/>
      <c r="E247" s="61" t="s">
        <v>4192</v>
      </c>
      <c r="F247" s="60" t="s">
        <v>8418</v>
      </c>
      <c r="G247" s="60" t="s">
        <v>11567</v>
      </c>
      <c r="H247" s="62" t="s">
        <v>12032</v>
      </c>
      <c r="I247" s="60" t="s">
        <v>11567</v>
      </c>
      <c r="J247" s="63" t="str">
        <f t="shared" si="15"/>
        <v>IC.IV.040203</v>
      </c>
      <c r="K247" s="61" t="s">
        <v>2379</v>
      </c>
      <c r="L247" s="60" t="str">
        <f t="shared" si="16"/>
        <v>Gauze</v>
      </c>
      <c r="M247" s="64" t="str">
        <f t="shared" si="17"/>
        <v>PI.IC.IV.040203.01</v>
      </c>
      <c r="N247" s="64"/>
      <c r="O247" s="64" t="str">
        <f t="shared" si="18"/>
        <v>PH.IC.IV.040203.01</v>
      </c>
      <c r="Q247" s="64" t="str">
        <f t="shared" si="19"/>
        <v>CL.IC.IV.040203.01</v>
      </c>
    </row>
    <row r="248" spans="1:17" s="60" customFormat="1" ht="15">
      <c r="A248" s="60" t="s">
        <v>8408</v>
      </c>
      <c r="B248" s="10"/>
      <c r="C248" s="62" t="s">
        <v>6464</v>
      </c>
      <c r="D248" s="10"/>
      <c r="E248" s="61" t="s">
        <v>4192</v>
      </c>
      <c r="F248" s="60" t="s">
        <v>8418</v>
      </c>
      <c r="G248" s="60" t="s">
        <v>11569</v>
      </c>
      <c r="H248" s="62" t="s">
        <v>12028</v>
      </c>
      <c r="I248" s="60" t="s">
        <v>11569</v>
      </c>
      <c r="J248" s="63" t="str">
        <f t="shared" si="15"/>
        <v>IC.IV.040204</v>
      </c>
      <c r="K248" s="61" t="s">
        <v>2379</v>
      </c>
      <c r="L248" s="60" t="str">
        <f t="shared" si="16"/>
        <v>Pressure</v>
      </c>
      <c r="M248" s="64" t="str">
        <f t="shared" si="17"/>
        <v>PI.IC.IV.040204.01</v>
      </c>
      <c r="N248" s="64"/>
      <c r="O248" s="64" t="str">
        <f t="shared" si="18"/>
        <v>PH.IC.IV.040204.01</v>
      </c>
      <c r="Q248" s="64" t="str">
        <f t="shared" si="19"/>
        <v>CL.IC.IV.040204.01</v>
      </c>
    </row>
    <row r="249" spans="1:17" s="60" customFormat="1" ht="15">
      <c r="A249" s="60" t="s">
        <v>8408</v>
      </c>
      <c r="B249" s="10"/>
      <c r="C249" s="62" t="s">
        <v>6464</v>
      </c>
      <c r="D249" s="10"/>
      <c r="E249" s="61" t="s">
        <v>4192</v>
      </c>
      <c r="F249" s="60" t="s">
        <v>8418</v>
      </c>
      <c r="G249" s="60" t="s">
        <v>10478</v>
      </c>
      <c r="H249" s="62" t="s">
        <v>12210</v>
      </c>
      <c r="I249" s="60" t="s">
        <v>12437</v>
      </c>
      <c r="J249" s="63" t="str">
        <f t="shared" si="15"/>
        <v>IC.IV.040205</v>
      </c>
      <c r="K249" s="61" t="s">
        <v>2379</v>
      </c>
      <c r="L249" s="60" t="str">
        <f t="shared" si="16"/>
        <v>Other: specify</v>
      </c>
      <c r="M249" s="64" t="str">
        <f t="shared" si="17"/>
        <v>PI.IC.IV.040205.01</v>
      </c>
      <c r="N249" s="64"/>
      <c r="O249" s="64" t="str">
        <f t="shared" si="18"/>
        <v>PH.IC.IV.040205.01</v>
      </c>
      <c r="Q249" s="64" t="str">
        <f t="shared" si="19"/>
        <v>CL.IC.IV.040205.01</v>
      </c>
    </row>
    <row r="250" spans="1:17" s="60" customFormat="1" ht="15">
      <c r="A250" s="60" t="s">
        <v>8408</v>
      </c>
      <c r="B250" s="10"/>
      <c r="C250" s="62" t="s">
        <v>6464</v>
      </c>
      <c r="D250" s="10" t="s">
        <v>8679</v>
      </c>
      <c r="E250" s="61" t="s">
        <v>3812</v>
      </c>
      <c r="F250" s="60" t="s">
        <v>8680</v>
      </c>
      <c r="G250" s="60" t="s">
        <v>11836</v>
      </c>
      <c r="H250" s="62" t="s">
        <v>11848</v>
      </c>
      <c r="I250" s="60" t="s">
        <v>9690</v>
      </c>
      <c r="J250" s="63" t="str">
        <f t="shared" si="15"/>
        <v>IC.IV.040301</v>
      </c>
      <c r="K250" s="61" t="s">
        <v>2379</v>
      </c>
      <c r="L250" s="60" t="str">
        <f t="shared" si="16"/>
        <v>Present on admit: specify date</v>
      </c>
      <c r="M250" s="64" t="str">
        <f t="shared" si="17"/>
        <v>PI.IC.IV.040301.01</v>
      </c>
      <c r="N250" s="64"/>
      <c r="O250" s="64" t="str">
        <f t="shared" si="18"/>
        <v>PH.IC.IV.040301.01</v>
      </c>
      <c r="Q250" s="64" t="str">
        <f t="shared" si="19"/>
        <v>CL.IC.IV.040301.01</v>
      </c>
    </row>
    <row r="251" spans="1:17" s="60" customFormat="1" ht="15">
      <c r="A251" s="60" t="s">
        <v>8408</v>
      </c>
      <c r="B251" s="10"/>
      <c r="C251" s="62" t="s">
        <v>6464</v>
      </c>
      <c r="D251" s="10"/>
      <c r="E251" s="61" t="s">
        <v>12185</v>
      </c>
      <c r="F251" s="60" t="s">
        <v>8680</v>
      </c>
      <c r="G251" s="60" t="s">
        <v>8505</v>
      </c>
      <c r="H251" s="62" t="s">
        <v>12030</v>
      </c>
      <c r="I251" s="60" t="s">
        <v>8674</v>
      </c>
      <c r="J251" s="63" t="str">
        <f t="shared" si="15"/>
        <v>IC.IV.040302</v>
      </c>
      <c r="K251" s="61" t="s">
        <v>12175</v>
      </c>
      <c r="L251" s="60" t="str">
        <f t="shared" si="16"/>
        <v>Inserted at this date/time: specify date</v>
      </c>
      <c r="M251" s="64" t="str">
        <f t="shared" si="17"/>
        <v>PI.IC.IV.040302.01</v>
      </c>
      <c r="N251" s="64"/>
      <c r="O251" s="64" t="str">
        <f t="shared" si="18"/>
        <v>PH.IC.IV.040302.01</v>
      </c>
      <c r="Q251" s="64" t="str">
        <f t="shared" si="19"/>
        <v>CL.IC.IV.040302.01</v>
      </c>
    </row>
    <row r="252" spans="1:17" s="60" customFormat="1" ht="15">
      <c r="A252" s="60" t="s">
        <v>8408</v>
      </c>
      <c r="B252" s="10"/>
      <c r="C252" s="62" t="s">
        <v>6464</v>
      </c>
      <c r="D252" s="10"/>
      <c r="E252" s="61" t="s">
        <v>3812</v>
      </c>
      <c r="F252" s="60" t="s">
        <v>8680</v>
      </c>
      <c r="G252" s="60" t="s">
        <v>8681</v>
      </c>
      <c r="H252" s="62" t="s">
        <v>12032</v>
      </c>
      <c r="I252" s="60" t="s">
        <v>8682</v>
      </c>
      <c r="J252" s="63" t="str">
        <f t="shared" si="15"/>
        <v>IC.IV.040303</v>
      </c>
      <c r="K252" s="61" t="s">
        <v>2379</v>
      </c>
      <c r="L252" s="60" t="str">
        <f t="shared" si="16"/>
        <v>Declotted</v>
      </c>
      <c r="M252" s="64" t="str">
        <f t="shared" si="17"/>
        <v>PI.IC.IV.040303.01</v>
      </c>
      <c r="N252" s="64"/>
      <c r="O252" s="64" t="str">
        <f t="shared" si="18"/>
        <v>PH.IC.IV.040303.01</v>
      </c>
      <c r="Q252" s="64" t="str">
        <f t="shared" si="19"/>
        <v>CL.IC.IV.040303.01</v>
      </c>
    </row>
    <row r="253" spans="1:17" s="60" customFormat="1" ht="15">
      <c r="A253" s="60" t="s">
        <v>8408</v>
      </c>
      <c r="B253" s="10"/>
      <c r="C253" s="62" t="s">
        <v>6464</v>
      </c>
      <c r="D253" s="10"/>
      <c r="E253" s="61" t="s">
        <v>3812</v>
      </c>
      <c r="F253" s="60" t="s">
        <v>8680</v>
      </c>
      <c r="G253" s="60" t="s">
        <v>11840</v>
      </c>
      <c r="H253" s="62" t="s">
        <v>12028</v>
      </c>
      <c r="I253" s="60" t="s">
        <v>11841</v>
      </c>
      <c r="J253" s="63" t="str">
        <f t="shared" si="15"/>
        <v>IC.IV.040304</v>
      </c>
      <c r="K253" s="61" t="s">
        <v>2379</v>
      </c>
      <c r="L253" s="60" t="str">
        <f t="shared" si="16"/>
        <v>Discontinue</v>
      </c>
      <c r="M253" s="64" t="str">
        <f t="shared" si="17"/>
        <v>PI.IC.IV.040304.01</v>
      </c>
      <c r="N253" s="64"/>
      <c r="O253" s="64" t="str">
        <f t="shared" si="18"/>
        <v>PH.IC.IV.040304.01</v>
      </c>
      <c r="Q253" s="64" t="str">
        <f t="shared" si="19"/>
        <v>CL.IC.IV.040304.01</v>
      </c>
    </row>
    <row r="254" spans="1:17" s="60" customFormat="1" ht="15">
      <c r="A254" s="60" t="s">
        <v>8408</v>
      </c>
      <c r="B254" s="10"/>
      <c r="C254" s="62" t="s">
        <v>6464</v>
      </c>
      <c r="D254" s="10"/>
      <c r="E254" s="61" t="s">
        <v>12185</v>
      </c>
      <c r="F254" s="60" t="s">
        <v>8680</v>
      </c>
      <c r="G254" s="60" t="s">
        <v>11660</v>
      </c>
      <c r="H254" s="62" t="s">
        <v>12210</v>
      </c>
      <c r="I254" s="60" t="s">
        <v>8675</v>
      </c>
      <c r="J254" s="63" t="str">
        <f t="shared" si="15"/>
        <v>IC.IV.040305</v>
      </c>
      <c r="K254" s="61" t="s">
        <v>12175</v>
      </c>
      <c r="L254" s="60" t="str">
        <f t="shared" si="16"/>
        <v>Change over wire</v>
      </c>
      <c r="M254" s="64" t="str">
        <f t="shared" si="17"/>
        <v>PI.IC.IV.040305.01</v>
      </c>
      <c r="N254" s="64"/>
      <c r="O254" s="64" t="str">
        <f t="shared" si="18"/>
        <v>PH.IC.IV.040305.01</v>
      </c>
      <c r="Q254" s="64" t="str">
        <f t="shared" si="19"/>
        <v>CL.IC.IV.040305.01</v>
      </c>
    </row>
    <row r="255" spans="1:17" s="60" customFormat="1" ht="15">
      <c r="A255" s="60" t="s">
        <v>8408</v>
      </c>
      <c r="B255" s="10"/>
      <c r="C255" s="62" t="s">
        <v>6464</v>
      </c>
      <c r="D255" s="10" t="s">
        <v>2696</v>
      </c>
      <c r="E255" s="61" t="s">
        <v>12592</v>
      </c>
      <c r="F255" s="60" t="s">
        <v>8680</v>
      </c>
      <c r="G255" s="60" t="s">
        <v>11497</v>
      </c>
      <c r="H255" s="62" t="s">
        <v>6988</v>
      </c>
      <c r="I255" s="60" t="s">
        <v>11498</v>
      </c>
      <c r="J255" s="63" t="str">
        <f t="shared" si="15"/>
        <v>IC.IV.040306</v>
      </c>
      <c r="K255" s="61" t="s">
        <v>2379</v>
      </c>
      <c r="L255" s="60" t="str">
        <f t="shared" si="16"/>
        <v>Tip sent for C&amp;S</v>
      </c>
      <c r="M255" s="64" t="str">
        <f t="shared" si="17"/>
        <v>PI.IC.IV.040306.01</v>
      </c>
      <c r="N255" s="64"/>
      <c r="O255" s="64" t="str">
        <f t="shared" si="18"/>
        <v>PH.IC.IV.040306.01</v>
      </c>
      <c r="Q255" s="64" t="str">
        <f t="shared" si="19"/>
        <v>CL.IC.IV.040306.01</v>
      </c>
    </row>
    <row r="256" spans="1:17" s="60" customFormat="1" ht="15">
      <c r="A256" s="60" t="s">
        <v>8408</v>
      </c>
      <c r="B256" s="10"/>
      <c r="C256" s="62" t="s">
        <v>12594</v>
      </c>
      <c r="D256" s="10"/>
      <c r="E256" s="61" t="s">
        <v>12592</v>
      </c>
      <c r="F256" s="60" t="s">
        <v>8680</v>
      </c>
      <c r="G256" s="60" t="s">
        <v>8566</v>
      </c>
      <c r="H256" s="62" t="s">
        <v>6317</v>
      </c>
      <c r="I256" s="60" t="s">
        <v>8567</v>
      </c>
      <c r="J256" s="63" t="str">
        <f t="shared" si="15"/>
        <v>IC.IV.040307</v>
      </c>
      <c r="K256" s="61" t="s">
        <v>2379</v>
      </c>
      <c r="L256" s="60" t="str">
        <f t="shared" si="16"/>
        <v>Insertion attempts number: specify</v>
      </c>
      <c r="M256" s="64" t="str">
        <f t="shared" si="17"/>
        <v>PI.IC.IV.040307.01</v>
      </c>
      <c r="N256" s="64"/>
      <c r="O256" s="64" t="str">
        <f t="shared" si="18"/>
        <v>PH.IC.IV.040307.01</v>
      </c>
      <c r="Q256" s="64" t="str">
        <f t="shared" si="19"/>
        <v>CL.IC.IV.040307.01</v>
      </c>
    </row>
    <row r="257" spans="1:41" s="60" customFormat="1" ht="15">
      <c r="A257" s="60" t="s">
        <v>8408</v>
      </c>
      <c r="B257" s="10"/>
      <c r="C257" s="62" t="s">
        <v>11</v>
      </c>
      <c r="D257" s="10"/>
      <c r="E257" s="61" t="s">
        <v>3812</v>
      </c>
      <c r="F257" s="60" t="s">
        <v>8680</v>
      </c>
      <c r="G257" s="60" t="s">
        <v>8568</v>
      </c>
      <c r="H257" s="62" t="s">
        <v>77</v>
      </c>
      <c r="I257" s="60" t="s">
        <v>9594</v>
      </c>
      <c r="J257" s="63" t="str">
        <f>CONCATENATE("IC.IV.",C257,E257,H257)</f>
        <v>IC.IV.040308</v>
      </c>
      <c r="K257" s="61" t="s">
        <v>1</v>
      </c>
      <c r="L257" s="60" t="str">
        <f>G257</f>
        <v>D/C due to blood infection</v>
      </c>
      <c r="M257" s="64" t="str">
        <f>CONCATENATE("PI.",J257,".",K257)</f>
        <v>PI.IC.IV.040308.01</v>
      </c>
      <c r="N257" s="64"/>
      <c r="O257" s="64" t="str">
        <f>CONCATENATE("PH.",J257,".",K257)</f>
        <v>PH.IC.IV.040308.01</v>
      </c>
      <c r="Q257" s="64" t="str">
        <f>CONCATENATE("CL.",J257,".",K257)</f>
        <v>CL.IC.IV.040308.01</v>
      </c>
    </row>
    <row r="258" spans="1:41" s="60" customFormat="1" ht="15">
      <c r="A258" s="60" t="s">
        <v>8408</v>
      </c>
      <c r="B258" s="10"/>
      <c r="C258" s="62" t="s">
        <v>6464</v>
      </c>
      <c r="D258" s="10"/>
      <c r="E258" s="61" t="s">
        <v>3812</v>
      </c>
      <c r="F258" s="60" t="s">
        <v>8680</v>
      </c>
      <c r="G258" s="60" t="s">
        <v>13850</v>
      </c>
      <c r="H258" s="62" t="s">
        <v>11639</v>
      </c>
      <c r="I258" s="60" t="s">
        <v>9594</v>
      </c>
      <c r="J258" s="63" t="str">
        <f t="shared" si="15"/>
        <v>IC.IV.040309</v>
      </c>
      <c r="K258" s="61" t="s">
        <v>2379</v>
      </c>
      <c r="L258" s="60" t="str">
        <f t="shared" si="16"/>
        <v>Pressure tubing new/changed</v>
      </c>
      <c r="M258" s="64" t="str">
        <f t="shared" si="17"/>
        <v>PI.IC.IV.040309.01</v>
      </c>
      <c r="N258" s="64"/>
      <c r="O258" s="64" t="str">
        <f t="shared" si="18"/>
        <v>PH.IC.IV.040309.01</v>
      </c>
      <c r="Q258" s="64" t="str">
        <f t="shared" si="19"/>
        <v>CL.IC.IV.040309.01</v>
      </c>
      <c r="AN258" s="60" t="s">
        <v>12773</v>
      </c>
      <c r="AO258" s="60">
        <v>1520</v>
      </c>
    </row>
    <row r="259" spans="1:41" s="60" customFormat="1" ht="15">
      <c r="A259" s="60" t="s">
        <v>8408</v>
      </c>
      <c r="B259" s="10"/>
      <c r="C259" s="62" t="s">
        <v>6464</v>
      </c>
      <c r="D259" s="10" t="s">
        <v>8621</v>
      </c>
      <c r="E259" s="62" t="s">
        <v>6464</v>
      </c>
      <c r="F259" s="60" t="s">
        <v>8434</v>
      </c>
      <c r="G259" s="60" t="s">
        <v>10076</v>
      </c>
      <c r="H259" s="62" t="s">
        <v>11848</v>
      </c>
      <c r="I259" s="60" t="s">
        <v>10076</v>
      </c>
      <c r="J259" s="63" t="str">
        <f t="shared" si="15"/>
        <v>IC.IV.040401</v>
      </c>
      <c r="K259" s="61" t="s">
        <v>2379</v>
      </c>
      <c r="L259" s="60" t="str">
        <f t="shared" si="16"/>
        <v>Done</v>
      </c>
      <c r="M259" s="64" t="str">
        <f t="shared" si="17"/>
        <v>PI.IC.IV.040401.01</v>
      </c>
      <c r="N259" s="64"/>
      <c r="O259" s="64" t="str">
        <f t="shared" si="18"/>
        <v>PH.IC.IV.040401.01</v>
      </c>
      <c r="Q259" s="64" t="str">
        <f t="shared" si="19"/>
        <v>CL.IC.IV.040401.01</v>
      </c>
    </row>
    <row r="260" spans="1:41" s="60" customFormat="1" ht="15">
      <c r="A260" s="60" t="s">
        <v>8408</v>
      </c>
      <c r="B260" s="10"/>
      <c r="C260" s="62" t="s">
        <v>6464</v>
      </c>
      <c r="D260" s="10"/>
      <c r="E260" s="62" t="s">
        <v>6464</v>
      </c>
      <c r="F260" s="60" t="s">
        <v>8434</v>
      </c>
      <c r="G260" s="60" t="s">
        <v>8435</v>
      </c>
      <c r="H260" s="62" t="s">
        <v>12030</v>
      </c>
      <c r="I260" s="60" t="s">
        <v>8435</v>
      </c>
      <c r="J260" s="63" t="str">
        <f t="shared" si="15"/>
        <v>IC.IV.040402</v>
      </c>
      <c r="K260" s="61" t="s">
        <v>2379</v>
      </c>
      <c r="L260" s="60" t="str">
        <f t="shared" si="16"/>
        <v>Not done</v>
      </c>
      <c r="M260" s="64" t="str">
        <f t="shared" si="17"/>
        <v>PI.IC.IV.040402.01</v>
      </c>
      <c r="N260" s="64"/>
      <c r="O260" s="64" t="str">
        <f t="shared" si="18"/>
        <v>PH.IC.IV.040402.01</v>
      </c>
      <c r="Q260" s="64" t="str">
        <f t="shared" si="19"/>
        <v>CL.IC.IV.040402.01</v>
      </c>
    </row>
    <row r="261" spans="1:41" s="60" customFormat="1" ht="15">
      <c r="A261" s="60" t="s">
        <v>8408</v>
      </c>
      <c r="B261" s="10"/>
      <c r="C261" s="62" t="s">
        <v>12594</v>
      </c>
      <c r="D261" s="10"/>
      <c r="E261" s="62" t="s">
        <v>12594</v>
      </c>
      <c r="F261" s="60" t="s">
        <v>8434</v>
      </c>
      <c r="G261" s="60" t="s">
        <v>13019</v>
      </c>
      <c r="H261" s="62" t="s">
        <v>12032</v>
      </c>
      <c r="I261" s="60" t="s">
        <v>8798</v>
      </c>
      <c r="J261" s="63" t="str">
        <f t="shared" si="15"/>
        <v>IC.IV.040403</v>
      </c>
      <c r="K261" s="61" t="s">
        <v>2379</v>
      </c>
      <c r="L261" s="60" t="str">
        <f t="shared" si="16"/>
        <v>Continuous pressure bag</v>
      </c>
      <c r="M261" s="64" t="str">
        <f t="shared" si="17"/>
        <v>PI.IC.IV.040403.01</v>
      </c>
      <c r="N261" s="64"/>
      <c r="O261" s="64" t="str">
        <f t="shared" si="18"/>
        <v>PH.IC.IV.040403.01</v>
      </c>
      <c r="Q261" s="64" t="str">
        <f t="shared" si="19"/>
        <v>CL.IC.IV.040403.01</v>
      </c>
    </row>
    <row r="262" spans="1:41" s="60" customFormat="1" ht="15">
      <c r="A262" s="60" t="s">
        <v>8408</v>
      </c>
      <c r="B262" s="10"/>
      <c r="C262" s="62" t="s">
        <v>12594</v>
      </c>
      <c r="D262" s="10"/>
      <c r="E262" s="62" t="s">
        <v>12594</v>
      </c>
      <c r="F262" s="60" t="s">
        <v>8434</v>
      </c>
      <c r="G262" s="60" t="s">
        <v>8436</v>
      </c>
      <c r="H262" s="62" t="s">
        <v>12028</v>
      </c>
      <c r="I262" s="60" t="s">
        <v>8437</v>
      </c>
      <c r="J262" s="63" t="str">
        <f t="shared" si="15"/>
        <v>IC.IV.040404</v>
      </c>
      <c r="K262" s="61" t="s">
        <v>2379</v>
      </c>
      <c r="L262" s="60" t="str">
        <f t="shared" si="16"/>
        <v>Saline locked</v>
      </c>
      <c r="M262" s="64" t="str">
        <f t="shared" si="17"/>
        <v>PI.IC.IV.040404.01</v>
      </c>
      <c r="N262" s="64"/>
      <c r="O262" s="64" t="str">
        <f t="shared" si="18"/>
        <v>PH.IC.IV.040404.01</v>
      </c>
      <c r="Q262" s="64" t="str">
        <f t="shared" si="19"/>
        <v>CL.IC.IV.040404.01</v>
      </c>
    </row>
    <row r="263" spans="1:41" s="60" customFormat="1" ht="15">
      <c r="A263" s="60" t="s">
        <v>8408</v>
      </c>
      <c r="B263" s="10"/>
      <c r="C263" s="62" t="s">
        <v>12594</v>
      </c>
      <c r="D263" s="10"/>
      <c r="E263" s="62" t="s">
        <v>12594</v>
      </c>
      <c r="F263" s="60" t="s">
        <v>8434</v>
      </c>
      <c r="G263" s="60" t="s">
        <v>8438</v>
      </c>
      <c r="H263" s="62" t="s">
        <v>12210</v>
      </c>
      <c r="I263" s="60" t="s">
        <v>8439</v>
      </c>
      <c r="J263" s="63" t="str">
        <f t="shared" si="15"/>
        <v>IC.IV.040405</v>
      </c>
      <c r="K263" s="61" t="s">
        <v>2379</v>
      </c>
      <c r="L263" s="60" t="str">
        <f t="shared" si="16"/>
        <v>Citrate locked</v>
      </c>
      <c r="M263" s="64" t="str">
        <f t="shared" si="17"/>
        <v>PI.IC.IV.040405.01</v>
      </c>
      <c r="N263" s="64"/>
      <c r="O263" s="64" t="str">
        <f t="shared" si="18"/>
        <v>PH.IC.IV.040405.01</v>
      </c>
      <c r="Q263" s="64" t="str">
        <f t="shared" si="19"/>
        <v>CL.IC.IV.040405.01</v>
      </c>
    </row>
    <row r="264" spans="1:41" s="60" customFormat="1" ht="15">
      <c r="A264" s="60" t="s">
        <v>8408</v>
      </c>
      <c r="B264" s="10"/>
      <c r="C264" s="62" t="s">
        <v>12972</v>
      </c>
      <c r="D264" s="10"/>
      <c r="E264" s="62" t="s">
        <v>12972</v>
      </c>
      <c r="F264" s="60" t="s">
        <v>8434</v>
      </c>
      <c r="G264" s="60" t="s">
        <v>8440</v>
      </c>
      <c r="H264" s="62" t="s">
        <v>12212</v>
      </c>
      <c r="I264" s="60" t="s">
        <v>8441</v>
      </c>
      <c r="J264" s="63" t="str">
        <f>CONCATENATE("IC.IV.",C264,E264,H264)</f>
        <v>IC.IV.040406</v>
      </c>
      <c r="K264" s="61" t="s">
        <v>13277</v>
      </c>
      <c r="L264" s="60" t="str">
        <f>G264</f>
        <v>Heparin locked</v>
      </c>
      <c r="M264" s="64" t="str">
        <f>CONCATENATE("PI.",J264,".",K264)</f>
        <v>PI.IC.IV.040406.01</v>
      </c>
      <c r="N264" s="64"/>
      <c r="O264" s="64" t="str">
        <f>CONCATENATE("PH.",J264,".",K264)</f>
        <v>PH.IC.IV.040406.01</v>
      </c>
      <c r="Q264" s="64" t="str">
        <f>CONCATENATE("CL.",J264,".",K264)</f>
        <v>CL.IC.IV.040406.01</v>
      </c>
    </row>
    <row r="265" spans="1:41" s="60" customFormat="1" ht="15">
      <c r="A265" s="60" t="s">
        <v>8408</v>
      </c>
      <c r="B265" s="10"/>
      <c r="C265" s="62" t="s">
        <v>12972</v>
      </c>
      <c r="D265" s="10"/>
      <c r="E265" s="62" t="s">
        <v>12972</v>
      </c>
      <c r="F265" s="60" t="s">
        <v>8434</v>
      </c>
      <c r="G265" s="60" t="s">
        <v>10478</v>
      </c>
      <c r="H265" s="62" t="s">
        <v>12225</v>
      </c>
      <c r="I265" s="60" t="s">
        <v>12437</v>
      </c>
      <c r="J265" s="63" t="str">
        <f>CONCATENATE("IC.IV.",C265,E265,H265)</f>
        <v>IC.IV.040407</v>
      </c>
      <c r="K265" s="61" t="s">
        <v>13277</v>
      </c>
      <c r="L265" s="60" t="str">
        <f>G265</f>
        <v>Other: specify</v>
      </c>
      <c r="M265" s="64" t="str">
        <f>CONCATENATE("PI.",J265,".",K265)</f>
        <v>PI.IC.IV.040407.01</v>
      </c>
      <c r="N265" s="64"/>
      <c r="O265" s="64" t="str">
        <f>CONCATENATE("PH.",J265,".",K265)</f>
        <v>PH.IC.IV.040407.01</v>
      </c>
      <c r="Q265" s="64" t="str">
        <f>CONCATENATE("CL.",J265,".",K265)</f>
        <v>CL.IC.IV.040407.01</v>
      </c>
    </row>
    <row r="266" spans="1:41" s="60" customFormat="1" ht="15">
      <c r="A266" s="60" t="s">
        <v>8408</v>
      </c>
      <c r="B266" s="10"/>
      <c r="C266" s="62" t="s">
        <v>12594</v>
      </c>
      <c r="D266" s="10"/>
      <c r="E266" s="62" t="s">
        <v>12594</v>
      </c>
      <c r="F266" s="60" t="s">
        <v>8434</v>
      </c>
      <c r="G266" s="60" t="s">
        <v>375</v>
      </c>
      <c r="H266" s="62" t="s">
        <v>574</v>
      </c>
      <c r="J266" s="63" t="str">
        <f t="shared" si="15"/>
        <v>IC.IV.040408</v>
      </c>
      <c r="K266" s="61" t="s">
        <v>2379</v>
      </c>
      <c r="L266" s="60" t="str">
        <f t="shared" si="16"/>
        <v>Continuous infusion</v>
      </c>
      <c r="M266" s="64" t="str">
        <f t="shared" si="17"/>
        <v>PI.IC.IV.040408.01</v>
      </c>
      <c r="N266" s="64"/>
      <c r="O266" s="64" t="str">
        <f t="shared" si="18"/>
        <v>PH.IC.IV.040408.01</v>
      </c>
      <c r="Q266" s="64" t="str">
        <f t="shared" si="19"/>
        <v>CL.IC.IV.040408.01</v>
      </c>
      <c r="AD266" s="60" t="s">
        <v>615</v>
      </c>
      <c r="AE266" s="60">
        <v>1195</v>
      </c>
    </row>
    <row r="267" spans="1:41" s="60" customFormat="1" ht="15">
      <c r="A267" s="60" t="s">
        <v>8408</v>
      </c>
      <c r="B267" s="10"/>
      <c r="C267" s="62" t="s">
        <v>12594</v>
      </c>
      <c r="D267" s="10"/>
      <c r="E267" s="62" t="s">
        <v>12594</v>
      </c>
      <c r="F267" s="60" t="s">
        <v>8434</v>
      </c>
      <c r="G267" s="60" t="s">
        <v>376</v>
      </c>
      <c r="H267" s="62" t="s">
        <v>580</v>
      </c>
      <c r="J267" s="63" t="str">
        <f t="shared" si="15"/>
        <v>IC.IV.040409</v>
      </c>
      <c r="K267" s="61" t="s">
        <v>2379</v>
      </c>
      <c r="L267" s="60" t="str">
        <f t="shared" si="16"/>
        <v>All ports flushing</v>
      </c>
      <c r="M267" s="64" t="str">
        <f t="shared" si="17"/>
        <v>PI.IC.IV.040409.01</v>
      </c>
      <c r="N267" s="64"/>
      <c r="O267" s="64" t="str">
        <f t="shared" si="18"/>
        <v>PH.IC.IV.040409.01</v>
      </c>
      <c r="Q267" s="64" t="str">
        <f t="shared" si="19"/>
        <v>CL.IC.IV.040409.01</v>
      </c>
      <c r="AD267" s="60" t="s">
        <v>377</v>
      </c>
      <c r="AE267" s="60">
        <v>1195</v>
      </c>
    </row>
    <row r="268" spans="1:41" s="60" customFormat="1" ht="15">
      <c r="A268" s="60" t="s">
        <v>8408</v>
      </c>
      <c r="B268" s="10"/>
      <c r="C268" s="62" t="s">
        <v>12594</v>
      </c>
      <c r="D268" s="10" t="s">
        <v>7469</v>
      </c>
      <c r="E268" s="62" t="s">
        <v>6291</v>
      </c>
      <c r="F268" s="60" t="s">
        <v>8295</v>
      </c>
      <c r="G268" s="60" t="s">
        <v>8296</v>
      </c>
      <c r="H268" s="62" t="s">
        <v>11848</v>
      </c>
      <c r="I268" s="60" t="s">
        <v>8297</v>
      </c>
      <c r="J268" s="63" t="str">
        <f t="shared" si="15"/>
        <v>IC.IV.040501</v>
      </c>
      <c r="K268" s="61" t="s">
        <v>2379</v>
      </c>
      <c r="L268" s="60" t="str">
        <f t="shared" si="16"/>
        <v>Subclavian, right</v>
      </c>
      <c r="M268" s="64" t="str">
        <f t="shared" si="17"/>
        <v>PI.IC.IV.040501.01</v>
      </c>
      <c r="N268" s="64"/>
      <c r="O268" s="64" t="str">
        <f t="shared" si="18"/>
        <v>PH.IC.IV.040501.01</v>
      </c>
      <c r="Q268" s="64" t="str">
        <f t="shared" si="19"/>
        <v>CL.IC.IV.040501.01</v>
      </c>
    </row>
    <row r="269" spans="1:41" s="60" customFormat="1" ht="15">
      <c r="A269" s="60" t="s">
        <v>8408</v>
      </c>
      <c r="B269" s="10"/>
      <c r="C269" s="62" t="s">
        <v>6464</v>
      </c>
      <c r="D269" s="10" t="s">
        <v>2696</v>
      </c>
      <c r="E269" s="62" t="s">
        <v>6291</v>
      </c>
      <c r="F269" s="60" t="s">
        <v>8295</v>
      </c>
      <c r="G269" s="60" t="s">
        <v>8298</v>
      </c>
      <c r="H269" s="62" t="s">
        <v>12030</v>
      </c>
      <c r="I269" s="60" t="s">
        <v>8299</v>
      </c>
      <c r="J269" s="63" t="str">
        <f t="shared" si="15"/>
        <v>IC.IV.040502</v>
      </c>
      <c r="K269" s="61" t="s">
        <v>2379</v>
      </c>
      <c r="L269" s="60" t="str">
        <f t="shared" si="16"/>
        <v>Subclavian, left</v>
      </c>
      <c r="M269" s="64" t="str">
        <f t="shared" si="17"/>
        <v>PI.IC.IV.040502.01</v>
      </c>
      <c r="N269" s="64"/>
      <c r="O269" s="64" t="str">
        <f t="shared" si="18"/>
        <v>PH.IC.IV.040502.01</v>
      </c>
      <c r="Q269" s="64" t="str">
        <f t="shared" si="19"/>
        <v>CL.IC.IV.040502.01</v>
      </c>
    </row>
    <row r="270" spans="1:41" s="60" customFormat="1" ht="15">
      <c r="A270" s="60" t="s">
        <v>8408</v>
      </c>
      <c r="B270" s="10"/>
      <c r="C270" s="62" t="s">
        <v>6464</v>
      </c>
      <c r="D270" s="10"/>
      <c r="E270" s="62" t="s">
        <v>6291</v>
      </c>
      <c r="F270" s="60" t="s">
        <v>8295</v>
      </c>
      <c r="G270" s="60" t="s">
        <v>8300</v>
      </c>
      <c r="H270" s="62" t="s">
        <v>3812</v>
      </c>
      <c r="I270" s="60" t="s">
        <v>8301</v>
      </c>
      <c r="J270" s="63" t="str">
        <f t="shared" si="15"/>
        <v>IC.IV.040503</v>
      </c>
      <c r="K270" s="61" t="s">
        <v>2379</v>
      </c>
      <c r="L270" s="60" t="str">
        <f t="shared" si="16"/>
        <v>Internal jugular, right</v>
      </c>
      <c r="M270" s="64" t="str">
        <f t="shared" si="17"/>
        <v>PI.IC.IV.040503.01</v>
      </c>
      <c r="N270" s="64"/>
      <c r="O270" s="64" t="str">
        <f t="shared" si="18"/>
        <v>PH.IC.IV.040503.01</v>
      </c>
      <c r="Q270" s="64" t="str">
        <f t="shared" si="19"/>
        <v>CL.IC.IV.040503.01</v>
      </c>
    </row>
    <row r="271" spans="1:41" s="60" customFormat="1" ht="15">
      <c r="A271" s="60" t="s">
        <v>8408</v>
      </c>
      <c r="B271" s="10"/>
      <c r="C271" s="62" t="s">
        <v>12594</v>
      </c>
      <c r="D271" s="10" t="s">
        <v>2696</v>
      </c>
      <c r="E271" s="62" t="s">
        <v>6291</v>
      </c>
      <c r="F271" s="60" t="s">
        <v>8295</v>
      </c>
      <c r="G271" s="60" t="s">
        <v>8302</v>
      </c>
      <c r="H271" s="62" t="s">
        <v>12594</v>
      </c>
      <c r="I271" s="60" t="s">
        <v>8303</v>
      </c>
      <c r="J271" s="63" t="str">
        <f t="shared" si="15"/>
        <v>IC.IV.040504</v>
      </c>
      <c r="K271" s="61" t="s">
        <v>2379</v>
      </c>
      <c r="L271" s="60" t="str">
        <f t="shared" si="16"/>
        <v>Internal jugular, left</v>
      </c>
      <c r="M271" s="64" t="str">
        <f t="shared" si="17"/>
        <v>PI.IC.IV.040504.01</v>
      </c>
      <c r="N271" s="64"/>
      <c r="O271" s="64" t="str">
        <f t="shared" si="18"/>
        <v>PH.IC.IV.040504.01</v>
      </c>
      <c r="Q271" s="64" t="str">
        <f t="shared" si="19"/>
        <v>CL.IC.IV.040504.01</v>
      </c>
    </row>
    <row r="272" spans="1:41" s="60" customFormat="1" ht="15">
      <c r="A272" s="60" t="s">
        <v>8408</v>
      </c>
      <c r="B272" s="10"/>
      <c r="C272" s="62" t="s">
        <v>6464</v>
      </c>
      <c r="D272" s="10"/>
      <c r="E272" s="62" t="s">
        <v>6291</v>
      </c>
      <c r="F272" s="60" t="s">
        <v>8295</v>
      </c>
      <c r="G272" s="60" t="s">
        <v>8304</v>
      </c>
      <c r="H272" s="62" t="s">
        <v>6291</v>
      </c>
      <c r="I272" s="60" t="s">
        <v>8305</v>
      </c>
      <c r="J272" s="63" t="str">
        <f t="shared" si="15"/>
        <v>IC.IV.040505</v>
      </c>
      <c r="K272" s="61" t="s">
        <v>2379</v>
      </c>
      <c r="L272" s="60" t="str">
        <f t="shared" si="16"/>
        <v>External jugular, right</v>
      </c>
      <c r="M272" s="64" t="str">
        <f t="shared" si="17"/>
        <v>PI.IC.IV.040505.01</v>
      </c>
      <c r="N272" s="64"/>
      <c r="O272" s="64" t="str">
        <f t="shared" si="18"/>
        <v>PH.IC.IV.040505.01</v>
      </c>
      <c r="Q272" s="64" t="str">
        <f t="shared" si="19"/>
        <v>CL.IC.IV.040505.01</v>
      </c>
    </row>
    <row r="273" spans="1:33" s="60" customFormat="1" ht="15">
      <c r="A273" s="60" t="s">
        <v>8408</v>
      </c>
      <c r="B273" s="10"/>
      <c r="C273" s="62" t="s">
        <v>12594</v>
      </c>
      <c r="D273" s="10"/>
      <c r="E273" s="62" t="s">
        <v>6291</v>
      </c>
      <c r="F273" s="60" t="s">
        <v>8295</v>
      </c>
      <c r="G273" s="60" t="s">
        <v>8306</v>
      </c>
      <c r="H273" s="62" t="s">
        <v>6988</v>
      </c>
      <c r="I273" s="60" t="s">
        <v>8149</v>
      </c>
      <c r="J273" s="63" t="str">
        <f t="shared" si="15"/>
        <v>IC.IV.040506</v>
      </c>
      <c r="K273" s="61" t="s">
        <v>2379</v>
      </c>
      <c r="L273" s="60" t="str">
        <f t="shared" si="16"/>
        <v>External jugular, left</v>
      </c>
      <c r="M273" s="64" t="str">
        <f t="shared" si="17"/>
        <v>PI.IC.IV.040506.01</v>
      </c>
      <c r="N273" s="64"/>
      <c r="O273" s="64" t="str">
        <f t="shared" si="18"/>
        <v>PH.IC.IV.040506.01</v>
      </c>
      <c r="Q273" s="64" t="str">
        <f t="shared" si="19"/>
        <v>CL.IC.IV.040506.01</v>
      </c>
    </row>
    <row r="274" spans="1:33" s="60" customFormat="1" ht="15">
      <c r="A274" s="60" t="s">
        <v>8408</v>
      </c>
      <c r="B274" s="10"/>
      <c r="C274" s="62" t="s">
        <v>12594</v>
      </c>
      <c r="D274" s="10"/>
      <c r="E274" s="62" t="s">
        <v>6291</v>
      </c>
      <c r="F274" s="60" t="s">
        <v>8295</v>
      </c>
      <c r="G274" s="60" t="s">
        <v>8308</v>
      </c>
      <c r="H274" s="62" t="s">
        <v>6317</v>
      </c>
      <c r="I274" s="60" t="s">
        <v>8192</v>
      </c>
      <c r="J274" s="63" t="str">
        <f t="shared" si="15"/>
        <v>IC.IV.040507</v>
      </c>
      <c r="K274" s="61" t="s">
        <v>2379</v>
      </c>
      <c r="L274" s="60" t="str">
        <f t="shared" si="16"/>
        <v>Femoral, right</v>
      </c>
      <c r="M274" s="64" t="str">
        <f t="shared" si="17"/>
        <v>PI.IC.IV.040507.01</v>
      </c>
      <c r="N274" s="64"/>
      <c r="O274" s="64" t="str">
        <f t="shared" si="18"/>
        <v>PH.IC.IV.040507.01</v>
      </c>
      <c r="Q274" s="64" t="str">
        <f t="shared" si="19"/>
        <v>CL.IC.IV.040507.01</v>
      </c>
    </row>
    <row r="275" spans="1:33" s="60" customFormat="1" ht="15">
      <c r="A275" s="60" t="s">
        <v>8408</v>
      </c>
      <c r="B275" s="10"/>
      <c r="C275" s="62" t="s">
        <v>6464</v>
      </c>
      <c r="D275" s="10"/>
      <c r="E275" s="62" t="s">
        <v>6291</v>
      </c>
      <c r="F275" s="60" t="s">
        <v>8295</v>
      </c>
      <c r="G275" s="60" t="s">
        <v>8365</v>
      </c>
      <c r="H275" s="62" t="s">
        <v>3574</v>
      </c>
      <c r="I275" s="60" t="s">
        <v>8194</v>
      </c>
      <c r="J275" s="63" t="str">
        <f t="shared" ref="J275:J341" si="20">CONCATENATE("IC.IV.",C275,E275,H275)</f>
        <v>IC.IV.040508</v>
      </c>
      <c r="K275" s="61" t="s">
        <v>2379</v>
      </c>
      <c r="L275" s="60" t="str">
        <f t="shared" ref="L275:L341" si="21">G275</f>
        <v>Femoral, left</v>
      </c>
      <c r="M275" s="64" t="str">
        <f t="shared" ref="M275:M341" si="22">CONCATENATE("PI.",J275,".",K275)</f>
        <v>PI.IC.IV.040508.01</v>
      </c>
      <c r="N275" s="64"/>
      <c r="O275" s="64" t="str">
        <f t="shared" ref="O275:O341" si="23">CONCATENATE("PH.",J275,".",K275)</f>
        <v>PH.IC.IV.040508.01</v>
      </c>
      <c r="Q275" s="64" t="str">
        <f t="shared" ref="Q275:Q341" si="24">CONCATENATE("CL.",J275,".",K275)</f>
        <v>CL.IC.IV.040508.01</v>
      </c>
    </row>
    <row r="276" spans="1:33" s="60" customFormat="1" ht="15">
      <c r="A276" s="60" t="s">
        <v>8408</v>
      </c>
      <c r="B276" s="10"/>
      <c r="C276" s="62" t="s">
        <v>6464</v>
      </c>
      <c r="D276" s="10" t="s">
        <v>2696</v>
      </c>
      <c r="E276" s="62" t="s">
        <v>6291</v>
      </c>
      <c r="F276" s="60" t="s">
        <v>8295</v>
      </c>
      <c r="G276" s="60" t="s">
        <v>8342</v>
      </c>
      <c r="H276" s="62" t="s">
        <v>3690</v>
      </c>
      <c r="I276" s="60" t="s">
        <v>8488</v>
      </c>
      <c r="J276" s="63" t="str">
        <f t="shared" si="20"/>
        <v>IC.IV.040509</v>
      </c>
      <c r="K276" s="61" t="s">
        <v>2379</v>
      </c>
      <c r="L276" s="60" t="str">
        <f t="shared" si="21"/>
        <v>Brachial, right</v>
      </c>
      <c r="M276" s="64" t="str">
        <f t="shared" si="22"/>
        <v>PI.IC.IV.040509.01</v>
      </c>
      <c r="N276" s="64"/>
      <c r="O276" s="64" t="str">
        <f t="shared" si="23"/>
        <v>PH.IC.IV.040509.01</v>
      </c>
      <c r="Q276" s="64" t="str">
        <f t="shared" si="24"/>
        <v>CL.IC.IV.040509.01</v>
      </c>
    </row>
    <row r="277" spans="1:33" s="60" customFormat="1" ht="15">
      <c r="A277" s="60" t="s">
        <v>8408</v>
      </c>
      <c r="B277" s="10"/>
      <c r="C277" s="62" t="s">
        <v>6464</v>
      </c>
      <c r="D277" s="10"/>
      <c r="E277" s="62" t="s">
        <v>6291</v>
      </c>
      <c r="F277" s="60" t="s">
        <v>8295</v>
      </c>
      <c r="G277" s="60" t="s">
        <v>8492</v>
      </c>
      <c r="H277" s="62" t="s">
        <v>3188</v>
      </c>
      <c r="I277" s="60" t="s">
        <v>8493</v>
      </c>
      <c r="J277" s="63" t="str">
        <f t="shared" si="20"/>
        <v>IC.IV.040510</v>
      </c>
      <c r="K277" s="61" t="s">
        <v>12175</v>
      </c>
      <c r="L277" s="60" t="str">
        <f t="shared" si="21"/>
        <v>Brachial, left</v>
      </c>
      <c r="M277" s="64" t="str">
        <f t="shared" si="22"/>
        <v>PI.IC.IV.040510.01</v>
      </c>
      <c r="N277" s="64"/>
      <c r="O277" s="64" t="str">
        <f t="shared" si="23"/>
        <v>PH.IC.IV.040510.01</v>
      </c>
      <c r="Q277" s="64" t="str">
        <f t="shared" si="24"/>
        <v>CL.IC.IV.040510.01</v>
      </c>
    </row>
    <row r="278" spans="1:33" s="60" customFormat="1" ht="15">
      <c r="A278" s="60" t="s">
        <v>8408</v>
      </c>
      <c r="B278" s="10"/>
      <c r="C278" s="62" t="s">
        <v>6464</v>
      </c>
      <c r="D278" s="10"/>
      <c r="E278" s="62" t="s">
        <v>6291</v>
      </c>
      <c r="F278" s="60" t="s">
        <v>8295</v>
      </c>
      <c r="G278" s="60" t="s">
        <v>8571</v>
      </c>
      <c r="H278" s="62" t="s">
        <v>5749</v>
      </c>
      <c r="I278" s="60" t="s">
        <v>8572</v>
      </c>
      <c r="J278" s="63" t="str">
        <f t="shared" si="20"/>
        <v>IC.IV.040511</v>
      </c>
      <c r="K278" s="61" t="s">
        <v>2379</v>
      </c>
      <c r="L278" s="60" t="str">
        <f t="shared" si="21"/>
        <v>Cephalic, right</v>
      </c>
      <c r="M278" s="64" t="str">
        <f t="shared" si="22"/>
        <v>PI.IC.IV.040511.01</v>
      </c>
      <c r="N278" s="64"/>
      <c r="O278" s="64" t="str">
        <f t="shared" si="23"/>
        <v>PH.IC.IV.040511.01</v>
      </c>
      <c r="Q278" s="64" t="str">
        <f t="shared" si="24"/>
        <v>CL.IC.IV.040511.01</v>
      </c>
    </row>
    <row r="279" spans="1:33" s="60" customFormat="1" ht="15">
      <c r="A279" s="60" t="s">
        <v>8408</v>
      </c>
      <c r="B279" s="10"/>
      <c r="C279" s="62" t="s">
        <v>12594</v>
      </c>
      <c r="D279" s="10"/>
      <c r="E279" s="62" t="s">
        <v>6291</v>
      </c>
      <c r="F279" s="60" t="s">
        <v>8295</v>
      </c>
      <c r="G279" s="60" t="s">
        <v>8442</v>
      </c>
      <c r="H279" s="62" t="s">
        <v>3064</v>
      </c>
      <c r="I279" s="60" t="s">
        <v>8443</v>
      </c>
      <c r="J279" s="63" t="str">
        <f t="shared" si="20"/>
        <v>IC.IV.040512</v>
      </c>
      <c r="K279" s="61" t="s">
        <v>2379</v>
      </c>
      <c r="L279" s="60" t="str">
        <f t="shared" si="21"/>
        <v>Cephalic, left</v>
      </c>
      <c r="M279" s="64" t="str">
        <f t="shared" si="22"/>
        <v>PI.IC.IV.040512.01</v>
      </c>
      <c r="N279" s="64"/>
      <c r="O279" s="64" t="str">
        <f t="shared" si="23"/>
        <v>PH.IC.IV.040512.01</v>
      </c>
      <c r="Q279" s="64" t="str">
        <f t="shared" si="24"/>
        <v>CL.IC.IV.040512.01</v>
      </c>
    </row>
    <row r="280" spans="1:33" s="60" customFormat="1" ht="15">
      <c r="A280" s="60" t="s">
        <v>8408</v>
      </c>
      <c r="B280" s="10"/>
      <c r="C280" s="62" t="s">
        <v>12594</v>
      </c>
      <c r="D280" s="10"/>
      <c r="E280" s="62" t="s">
        <v>6291</v>
      </c>
      <c r="F280" s="60" t="s">
        <v>8295</v>
      </c>
      <c r="G280" s="60" t="s">
        <v>8444</v>
      </c>
      <c r="H280" s="62" t="s">
        <v>5560</v>
      </c>
      <c r="I280" s="60" t="s">
        <v>8445</v>
      </c>
      <c r="J280" s="63" t="str">
        <f t="shared" si="20"/>
        <v>IC.IV.040513</v>
      </c>
      <c r="K280" s="61" t="s">
        <v>2379</v>
      </c>
      <c r="L280" s="60" t="str">
        <f t="shared" si="21"/>
        <v>Basilic, right</v>
      </c>
      <c r="M280" s="64" t="str">
        <f t="shared" si="22"/>
        <v>PI.IC.IV.040513.01</v>
      </c>
      <c r="N280" s="64"/>
      <c r="O280" s="64" t="str">
        <f t="shared" si="23"/>
        <v>PH.IC.IV.040513.01</v>
      </c>
      <c r="Q280" s="64" t="str">
        <f t="shared" si="24"/>
        <v>CL.IC.IV.040513.01</v>
      </c>
    </row>
    <row r="281" spans="1:33" s="60" customFormat="1" ht="15">
      <c r="A281" s="60" t="s">
        <v>8408</v>
      </c>
      <c r="B281" s="10"/>
      <c r="C281" s="62" t="s">
        <v>12594</v>
      </c>
      <c r="D281" s="10"/>
      <c r="E281" s="62" t="s">
        <v>6291</v>
      </c>
      <c r="F281" s="60" t="s">
        <v>8295</v>
      </c>
      <c r="G281" s="60" t="s">
        <v>8446</v>
      </c>
      <c r="H281" s="62" t="s">
        <v>4082</v>
      </c>
      <c r="I281" s="60" t="s">
        <v>8447</v>
      </c>
      <c r="J281" s="63" t="str">
        <f t="shared" si="20"/>
        <v>IC.IV.040514</v>
      </c>
      <c r="K281" s="61" t="s">
        <v>2379</v>
      </c>
      <c r="L281" s="60" t="str">
        <f t="shared" si="21"/>
        <v>Basilic, left</v>
      </c>
      <c r="M281" s="64" t="str">
        <f t="shared" si="22"/>
        <v>PI.IC.IV.040514.01</v>
      </c>
      <c r="N281" s="64"/>
      <c r="O281" s="64" t="str">
        <f t="shared" si="23"/>
        <v>PH.IC.IV.040514.01</v>
      </c>
      <c r="Q281" s="64" t="str">
        <f t="shared" si="24"/>
        <v>CL.IC.IV.040514.01</v>
      </c>
    </row>
    <row r="282" spans="1:33" s="60" customFormat="1" ht="15">
      <c r="A282" s="60" t="s">
        <v>8408</v>
      </c>
      <c r="B282" s="10"/>
      <c r="C282" s="62" t="s">
        <v>11</v>
      </c>
      <c r="D282" s="10"/>
      <c r="E282" s="62" t="s">
        <v>212</v>
      </c>
      <c r="F282" s="60" t="s">
        <v>8295</v>
      </c>
      <c r="G282" s="60" t="s">
        <v>10478</v>
      </c>
      <c r="H282" s="62" t="s">
        <v>594</v>
      </c>
      <c r="I282" s="60" t="s">
        <v>12437</v>
      </c>
      <c r="J282" s="63" t="str">
        <f t="shared" si="20"/>
        <v>IC.IV.040515</v>
      </c>
      <c r="K282" s="61" t="s">
        <v>1702</v>
      </c>
      <c r="L282" s="60" t="str">
        <f t="shared" si="21"/>
        <v>Other: specify</v>
      </c>
      <c r="M282" s="64" t="str">
        <f t="shared" si="22"/>
        <v>PI.IC.IV.040515.01</v>
      </c>
      <c r="N282" s="64"/>
      <c r="O282" s="64" t="str">
        <f t="shared" si="23"/>
        <v>PH.IC.IV.040515.01</v>
      </c>
      <c r="Q282" s="64" t="str">
        <f t="shared" si="24"/>
        <v>CL.IC.IV.040515.01</v>
      </c>
    </row>
    <row r="283" spans="1:33" s="60" customFormat="1" ht="15">
      <c r="A283" s="60" t="s">
        <v>8408</v>
      </c>
      <c r="B283" s="10"/>
      <c r="C283" s="62" t="s">
        <v>11</v>
      </c>
      <c r="D283" s="10"/>
      <c r="E283" s="62" t="s">
        <v>212</v>
      </c>
      <c r="F283" s="60" t="s">
        <v>8295</v>
      </c>
      <c r="G283" s="60" t="s">
        <v>13539</v>
      </c>
      <c r="H283" s="62" t="s">
        <v>11560</v>
      </c>
      <c r="I283" s="60" t="s">
        <v>13541</v>
      </c>
      <c r="J283" s="63" t="str">
        <f>CONCATENATE("IC.IV.",C283,E283,H283)</f>
        <v>IC.IV.040516</v>
      </c>
      <c r="K283" s="61" t="s">
        <v>1702</v>
      </c>
      <c r="L283" s="60" t="str">
        <f>G283</f>
        <v>Popilteal, right</v>
      </c>
      <c r="M283" s="64" t="str">
        <f>CONCATENATE("PI.",J283,".",K283)</f>
        <v>PI.IC.IV.040516.01</v>
      </c>
      <c r="N283" s="64"/>
      <c r="O283" s="64" t="str">
        <f>CONCATENATE("PH.",J283,".",K283)</f>
        <v>PH.IC.IV.040516.01</v>
      </c>
      <c r="Q283" s="64" t="str">
        <f>CONCATENATE("CL.",J283,".",K283)</f>
        <v>CL.IC.IV.040516.01</v>
      </c>
      <c r="AF283" s="60" t="s">
        <v>12773</v>
      </c>
      <c r="AG283" s="60">
        <v>1343</v>
      </c>
    </row>
    <row r="284" spans="1:33" s="60" customFormat="1" ht="15">
      <c r="A284" s="60" t="s">
        <v>8408</v>
      </c>
      <c r="B284" s="10"/>
      <c r="C284" s="62" t="s">
        <v>6464</v>
      </c>
      <c r="D284" s="10"/>
      <c r="E284" s="62" t="s">
        <v>6291</v>
      </c>
      <c r="F284" s="60" t="s">
        <v>8295</v>
      </c>
      <c r="G284" s="60" t="s">
        <v>13540</v>
      </c>
      <c r="H284" s="62" t="s">
        <v>11561</v>
      </c>
      <c r="I284" s="60" t="s">
        <v>13542</v>
      </c>
      <c r="J284" s="63" t="str">
        <f t="shared" si="20"/>
        <v>IC.IV.040517</v>
      </c>
      <c r="K284" s="61" t="s">
        <v>2379</v>
      </c>
      <c r="L284" s="60" t="str">
        <f t="shared" si="21"/>
        <v>Popliteal, left</v>
      </c>
      <c r="M284" s="64" t="str">
        <f t="shared" si="22"/>
        <v>PI.IC.IV.040517.01</v>
      </c>
      <c r="N284" s="64"/>
      <c r="O284" s="64" t="str">
        <f t="shared" si="23"/>
        <v>PH.IC.IV.040517.01</v>
      </c>
      <c r="Q284" s="64" t="str">
        <f t="shared" si="24"/>
        <v>CL.IC.IV.040517.01</v>
      </c>
      <c r="AF284" s="60" t="s">
        <v>12773</v>
      </c>
      <c r="AG284" s="60">
        <v>1343</v>
      </c>
    </row>
    <row r="285" spans="1:33" s="60" customFormat="1" ht="15">
      <c r="A285" s="60" t="s">
        <v>8408</v>
      </c>
      <c r="B285" s="10"/>
      <c r="C285" s="62" t="s">
        <v>12594</v>
      </c>
      <c r="D285" s="10" t="s">
        <v>8376</v>
      </c>
      <c r="E285" s="62" t="s">
        <v>6988</v>
      </c>
      <c r="F285" s="60" t="s">
        <v>8377</v>
      </c>
      <c r="G285" s="60" t="s">
        <v>8378</v>
      </c>
      <c r="H285" s="62" t="s">
        <v>11848</v>
      </c>
      <c r="I285" s="60" t="s">
        <v>8379</v>
      </c>
      <c r="J285" s="63" t="str">
        <f t="shared" si="20"/>
        <v>IC.IV.040601</v>
      </c>
      <c r="K285" s="61" t="s">
        <v>2379</v>
      </c>
      <c r="L285" s="60" t="str">
        <f t="shared" si="21"/>
        <v>Single lumen</v>
      </c>
      <c r="M285" s="64" t="str">
        <f t="shared" si="22"/>
        <v>PI.IC.IV.040601.01</v>
      </c>
      <c r="N285" s="64"/>
      <c r="O285" s="64" t="str">
        <f t="shared" si="23"/>
        <v>PH.IC.IV.040601.01</v>
      </c>
      <c r="Q285" s="64" t="str">
        <f t="shared" si="24"/>
        <v>CL.IC.IV.040601.01</v>
      </c>
    </row>
    <row r="286" spans="1:33" s="60" customFormat="1" ht="15">
      <c r="A286" s="60" t="s">
        <v>8408</v>
      </c>
      <c r="B286" s="10"/>
      <c r="C286" s="62" t="s">
        <v>6464</v>
      </c>
      <c r="D286" s="10"/>
      <c r="E286" s="62" t="s">
        <v>6988</v>
      </c>
      <c r="F286" s="60" t="s">
        <v>8377</v>
      </c>
      <c r="G286" s="60" t="s">
        <v>8380</v>
      </c>
      <c r="H286" s="62" t="s">
        <v>12030</v>
      </c>
      <c r="I286" s="60" t="s">
        <v>8381</v>
      </c>
      <c r="J286" s="63" t="str">
        <f t="shared" si="20"/>
        <v>IC.IV.040602</v>
      </c>
      <c r="K286" s="61" t="s">
        <v>2379</v>
      </c>
      <c r="L286" s="60" t="str">
        <f t="shared" si="21"/>
        <v>Double lumen</v>
      </c>
      <c r="M286" s="64" t="str">
        <f t="shared" si="22"/>
        <v>PI.IC.IV.040602.01</v>
      </c>
      <c r="N286" s="64"/>
      <c r="O286" s="64" t="str">
        <f t="shared" si="23"/>
        <v>PH.IC.IV.040602.01</v>
      </c>
      <c r="Q286" s="64" t="str">
        <f t="shared" si="24"/>
        <v>CL.IC.IV.040602.01</v>
      </c>
    </row>
    <row r="287" spans="1:33" s="60" customFormat="1" ht="15">
      <c r="A287" s="60" t="s">
        <v>8408</v>
      </c>
      <c r="B287" s="10"/>
      <c r="C287" s="62" t="s">
        <v>12594</v>
      </c>
      <c r="D287" s="10"/>
      <c r="E287" s="62" t="s">
        <v>6988</v>
      </c>
      <c r="F287" s="60" t="s">
        <v>8377</v>
      </c>
      <c r="G287" s="60" t="s">
        <v>8382</v>
      </c>
      <c r="H287" s="62" t="s">
        <v>12592</v>
      </c>
      <c r="I287" s="60" t="s">
        <v>8383</v>
      </c>
      <c r="J287" s="63" t="str">
        <f t="shared" si="20"/>
        <v>IC.IV.040603</v>
      </c>
      <c r="K287" s="61" t="s">
        <v>2379</v>
      </c>
      <c r="L287" s="60" t="str">
        <f t="shared" si="21"/>
        <v>Triple lumen</v>
      </c>
      <c r="M287" s="64" t="str">
        <f t="shared" si="22"/>
        <v>PI.IC.IV.040603.01</v>
      </c>
      <c r="N287" s="64"/>
      <c r="O287" s="64" t="str">
        <f t="shared" si="23"/>
        <v>PH.IC.IV.040603.01</v>
      </c>
      <c r="Q287" s="64" t="str">
        <f t="shared" si="24"/>
        <v>CL.IC.IV.040603.01</v>
      </c>
    </row>
    <row r="288" spans="1:33" s="60" customFormat="1" ht="15">
      <c r="A288" s="60" t="s">
        <v>8408</v>
      </c>
      <c r="B288" s="10"/>
      <c r="C288" s="62" t="s">
        <v>12594</v>
      </c>
      <c r="D288" s="10"/>
      <c r="E288" s="62" t="s">
        <v>6988</v>
      </c>
      <c r="F288" s="60" t="s">
        <v>8377</v>
      </c>
      <c r="G288" s="60" t="s">
        <v>8384</v>
      </c>
      <c r="H288" s="62" t="s">
        <v>12594</v>
      </c>
      <c r="I288" s="60" t="s">
        <v>8385</v>
      </c>
      <c r="J288" s="63" t="str">
        <f t="shared" si="20"/>
        <v>IC.IV.040604</v>
      </c>
      <c r="K288" s="61" t="s">
        <v>2379</v>
      </c>
      <c r="L288" s="60" t="str">
        <f t="shared" si="21"/>
        <v>Four lumen</v>
      </c>
      <c r="M288" s="64" t="str">
        <f t="shared" si="22"/>
        <v>PI.IC.IV.040604.01</v>
      </c>
      <c r="N288" s="64"/>
      <c r="O288" s="64" t="str">
        <f t="shared" si="23"/>
        <v>PH.IC.IV.040604.01</v>
      </c>
      <c r="Q288" s="64" t="str">
        <f t="shared" si="24"/>
        <v>CL.IC.IV.040604.01</v>
      </c>
    </row>
    <row r="289" spans="1:19" s="60" customFormat="1" ht="15">
      <c r="A289" s="60" t="s">
        <v>8408</v>
      </c>
      <c r="B289" s="10"/>
      <c r="C289" s="62" t="s">
        <v>12594</v>
      </c>
      <c r="D289" s="10"/>
      <c r="E289" s="62" t="s">
        <v>6988</v>
      </c>
      <c r="F289" s="60" t="s">
        <v>8377</v>
      </c>
      <c r="G289" s="60" t="s">
        <v>8386</v>
      </c>
      <c r="H289" s="62" t="s">
        <v>6291</v>
      </c>
      <c r="I289" s="60" t="s">
        <v>8387</v>
      </c>
      <c r="J289" s="63" t="str">
        <f t="shared" si="20"/>
        <v>IC.IV.040605</v>
      </c>
      <c r="K289" s="61" t="s">
        <v>2379</v>
      </c>
      <c r="L289" s="60" t="str">
        <f t="shared" si="21"/>
        <v>Five lumen</v>
      </c>
      <c r="M289" s="64" t="str">
        <f t="shared" si="22"/>
        <v>PI.IC.IV.040605.01</v>
      </c>
      <c r="N289" s="64"/>
      <c r="O289" s="64" t="str">
        <f t="shared" si="23"/>
        <v>PH.IC.IV.040605.01</v>
      </c>
      <c r="Q289" s="64" t="str">
        <f t="shared" si="24"/>
        <v>CL.IC.IV.040605.01</v>
      </c>
    </row>
    <row r="290" spans="1:19" s="60" customFormat="1" ht="15">
      <c r="A290" s="60" t="s">
        <v>8408</v>
      </c>
      <c r="B290" s="10"/>
      <c r="C290" s="62" t="s">
        <v>12594</v>
      </c>
      <c r="D290" s="10" t="s">
        <v>8359</v>
      </c>
      <c r="E290" s="62" t="s">
        <v>6317</v>
      </c>
      <c r="F290" s="60" t="s">
        <v>8523</v>
      </c>
      <c r="G290" s="60" t="s">
        <v>8389</v>
      </c>
      <c r="H290" s="62" t="s">
        <v>2379</v>
      </c>
      <c r="I290" s="60" t="s">
        <v>8390</v>
      </c>
      <c r="J290" s="63" t="str">
        <f t="shared" si="20"/>
        <v>IC.IV.040701</v>
      </c>
      <c r="K290" s="61" t="s">
        <v>2379</v>
      </c>
      <c r="L290" s="60" t="str">
        <f t="shared" si="21"/>
        <v>Length on insert (free text)</v>
      </c>
      <c r="M290" s="64" t="str">
        <f t="shared" si="22"/>
        <v>PI.IC.IV.040701.01</v>
      </c>
      <c r="N290" s="64"/>
      <c r="O290" s="64" t="str">
        <f t="shared" si="23"/>
        <v>PH.IC.IV.040701.01</v>
      </c>
      <c r="Q290" s="64" t="str">
        <f t="shared" si="24"/>
        <v>CL.IC.IV.040701.01</v>
      </c>
    </row>
    <row r="291" spans="1:19" s="60" customFormat="1" ht="15">
      <c r="A291" s="60" t="s">
        <v>8408</v>
      </c>
      <c r="B291" s="10"/>
      <c r="C291" s="62" t="s">
        <v>12594</v>
      </c>
      <c r="D291" s="10" t="s">
        <v>8216</v>
      </c>
      <c r="E291" s="62" t="s">
        <v>3574</v>
      </c>
      <c r="F291" s="60" t="s">
        <v>8523</v>
      </c>
      <c r="G291" s="60" t="s">
        <v>8007</v>
      </c>
      <c r="H291" s="62" t="s">
        <v>11848</v>
      </c>
      <c r="I291" s="60" t="s">
        <v>8007</v>
      </c>
      <c r="J291" s="63" t="str">
        <f t="shared" si="20"/>
        <v>IC.IV.040801</v>
      </c>
      <c r="K291" s="61" t="s">
        <v>2379</v>
      </c>
      <c r="L291" s="60" t="str">
        <f t="shared" si="21"/>
        <v>0 cm</v>
      </c>
      <c r="M291" s="64" t="str">
        <f t="shared" si="22"/>
        <v>PI.IC.IV.040801.01</v>
      </c>
      <c r="N291" s="64"/>
      <c r="O291" s="64" t="str">
        <f t="shared" si="23"/>
        <v>PH.IC.IV.040801.01</v>
      </c>
      <c r="Q291" s="64" t="str">
        <f t="shared" si="24"/>
        <v>CL.IC.IV.040801.01</v>
      </c>
    </row>
    <row r="292" spans="1:19" s="60" customFormat="1" ht="15">
      <c r="A292" s="60" t="s">
        <v>8408</v>
      </c>
      <c r="B292" s="10"/>
      <c r="C292" s="62" t="s">
        <v>6464</v>
      </c>
      <c r="D292" s="10"/>
      <c r="E292" s="62" t="s">
        <v>3574</v>
      </c>
      <c r="F292" s="60" t="s">
        <v>8523</v>
      </c>
      <c r="G292" s="60" t="s">
        <v>8008</v>
      </c>
      <c r="H292" s="62" t="s">
        <v>12030</v>
      </c>
      <c r="I292" s="60">
        <v>1</v>
      </c>
      <c r="J292" s="63" t="str">
        <f t="shared" si="20"/>
        <v>IC.IV.040802</v>
      </c>
      <c r="K292" s="61" t="s">
        <v>2379</v>
      </c>
      <c r="L292" s="60" t="str">
        <f t="shared" si="21"/>
        <v>1 cm</v>
      </c>
      <c r="M292" s="64" t="str">
        <f t="shared" si="22"/>
        <v>PI.IC.IV.040802.01</v>
      </c>
      <c r="N292" s="64"/>
      <c r="O292" s="64" t="str">
        <f t="shared" si="23"/>
        <v>PH.IC.IV.040802.01</v>
      </c>
      <c r="Q292" s="64" t="str">
        <f t="shared" si="24"/>
        <v>CL.IC.IV.040802.01</v>
      </c>
    </row>
    <row r="293" spans="1:19" s="60" customFormat="1" ht="15">
      <c r="A293" s="60" t="s">
        <v>8408</v>
      </c>
      <c r="B293" s="10"/>
      <c r="C293" s="62" t="s">
        <v>12594</v>
      </c>
      <c r="D293" s="10"/>
      <c r="E293" s="62" t="s">
        <v>3574</v>
      </c>
      <c r="F293" s="60" t="s">
        <v>8523</v>
      </c>
      <c r="G293" s="60" t="s">
        <v>8009</v>
      </c>
      <c r="H293" s="62" t="s">
        <v>12592</v>
      </c>
      <c r="I293" s="60">
        <v>2</v>
      </c>
      <c r="J293" s="63" t="str">
        <f t="shared" si="20"/>
        <v>IC.IV.040803</v>
      </c>
      <c r="K293" s="61" t="s">
        <v>2379</v>
      </c>
      <c r="L293" s="60" t="str">
        <f t="shared" si="21"/>
        <v>2 cm</v>
      </c>
      <c r="M293" s="64" t="str">
        <f t="shared" si="22"/>
        <v>PI.IC.IV.040803.01</v>
      </c>
      <c r="N293" s="64"/>
      <c r="O293" s="64" t="str">
        <f t="shared" si="23"/>
        <v>PH.IC.IV.040803.01</v>
      </c>
      <c r="Q293" s="64" t="str">
        <f t="shared" si="24"/>
        <v>CL.IC.IV.040803.01</v>
      </c>
    </row>
    <row r="294" spans="1:19" s="60" customFormat="1" ht="15">
      <c r="A294" s="60" t="s">
        <v>8408</v>
      </c>
      <c r="B294" s="10"/>
      <c r="C294" s="62" t="s">
        <v>12594</v>
      </c>
      <c r="D294" s="10"/>
      <c r="E294" s="62" t="s">
        <v>3574</v>
      </c>
      <c r="F294" s="60" t="s">
        <v>8523</v>
      </c>
      <c r="G294" s="60" t="s">
        <v>8010</v>
      </c>
      <c r="H294" s="62" t="s">
        <v>12594</v>
      </c>
      <c r="I294" s="60">
        <v>3</v>
      </c>
      <c r="J294" s="63" t="str">
        <f t="shared" si="20"/>
        <v>IC.IV.040804</v>
      </c>
      <c r="K294" s="61" t="s">
        <v>2379</v>
      </c>
      <c r="L294" s="60" t="str">
        <f t="shared" si="21"/>
        <v>3 cm</v>
      </c>
      <c r="M294" s="64" t="str">
        <f t="shared" si="22"/>
        <v>PI.IC.IV.040804.01</v>
      </c>
      <c r="N294" s="64"/>
      <c r="O294" s="64" t="str">
        <f t="shared" si="23"/>
        <v>PH.IC.IV.040804.01</v>
      </c>
      <c r="Q294" s="64" t="str">
        <f t="shared" si="24"/>
        <v>CL.IC.IV.040804.01</v>
      </c>
    </row>
    <row r="295" spans="1:19" s="60" customFormat="1" ht="15">
      <c r="A295" s="60" t="s">
        <v>8408</v>
      </c>
      <c r="B295" s="10"/>
      <c r="C295" s="62" t="s">
        <v>6464</v>
      </c>
      <c r="D295" s="10"/>
      <c r="E295" s="62" t="s">
        <v>3574</v>
      </c>
      <c r="F295" s="60" t="s">
        <v>8523</v>
      </c>
      <c r="G295" s="60" t="s">
        <v>8011</v>
      </c>
      <c r="H295" s="62" t="s">
        <v>6291</v>
      </c>
      <c r="I295" s="60">
        <v>4</v>
      </c>
      <c r="J295" s="63" t="str">
        <f t="shared" si="20"/>
        <v>IC.IV.040805</v>
      </c>
      <c r="K295" s="61" t="s">
        <v>2379</v>
      </c>
      <c r="L295" s="60" t="str">
        <f t="shared" si="21"/>
        <v xml:space="preserve">4 cm </v>
      </c>
      <c r="M295" s="64" t="str">
        <f t="shared" si="22"/>
        <v>PI.IC.IV.040805.01</v>
      </c>
      <c r="N295" s="64"/>
      <c r="O295" s="64" t="str">
        <f t="shared" si="23"/>
        <v>PH.IC.IV.040805.01</v>
      </c>
      <c r="Q295" s="64" t="str">
        <f t="shared" si="24"/>
        <v>CL.IC.IV.040805.01</v>
      </c>
    </row>
    <row r="296" spans="1:19" s="60" customFormat="1" ht="15">
      <c r="A296" s="60" t="s">
        <v>8408</v>
      </c>
      <c r="B296" s="10"/>
      <c r="C296" s="62" t="s">
        <v>6464</v>
      </c>
      <c r="D296" s="10" t="s">
        <v>2696</v>
      </c>
      <c r="E296" s="62" t="s">
        <v>3574</v>
      </c>
      <c r="F296" s="60" t="s">
        <v>8523</v>
      </c>
      <c r="G296" s="60" t="s">
        <v>8159</v>
      </c>
      <c r="H296" s="62" t="s">
        <v>6988</v>
      </c>
      <c r="I296" s="60">
        <v>5</v>
      </c>
      <c r="J296" s="63" t="str">
        <f t="shared" si="20"/>
        <v>IC.IV.040806</v>
      </c>
      <c r="K296" s="61" t="s">
        <v>2379</v>
      </c>
      <c r="L296" s="60" t="str">
        <f t="shared" si="21"/>
        <v>5 cm</v>
      </c>
      <c r="M296" s="64" t="str">
        <f t="shared" si="22"/>
        <v>PI.IC.IV.040806.01</v>
      </c>
      <c r="N296" s="64"/>
      <c r="O296" s="64" t="str">
        <f t="shared" si="23"/>
        <v>PH.IC.IV.040806.01</v>
      </c>
      <c r="Q296" s="64" t="str">
        <f t="shared" si="24"/>
        <v>CL.IC.IV.040806.01</v>
      </c>
    </row>
    <row r="297" spans="1:19" s="60" customFormat="1" ht="15">
      <c r="A297" s="60" t="s">
        <v>8408</v>
      </c>
      <c r="B297" s="10"/>
      <c r="C297" s="62" t="s">
        <v>12594</v>
      </c>
      <c r="D297" s="10"/>
      <c r="E297" s="62" t="s">
        <v>3574</v>
      </c>
      <c r="F297" s="60" t="s">
        <v>8523</v>
      </c>
      <c r="G297" s="60" t="s">
        <v>8160</v>
      </c>
      <c r="H297" s="62" t="s">
        <v>6317</v>
      </c>
      <c r="I297" s="60">
        <v>6</v>
      </c>
      <c r="J297" s="63" t="str">
        <f t="shared" si="20"/>
        <v>IC.IV.040807</v>
      </c>
      <c r="K297" s="61" t="s">
        <v>2379</v>
      </c>
      <c r="L297" s="60" t="str">
        <f t="shared" si="21"/>
        <v>6 cm</v>
      </c>
      <c r="M297" s="64" t="str">
        <f t="shared" si="22"/>
        <v>PI.IC.IV.040807.01</v>
      </c>
      <c r="N297" s="64"/>
      <c r="O297" s="64" t="str">
        <f t="shared" si="23"/>
        <v>PH.IC.IV.040807.01</v>
      </c>
      <c r="Q297" s="64" t="str">
        <f t="shared" si="24"/>
        <v>CL.IC.IV.040807.01</v>
      </c>
    </row>
    <row r="298" spans="1:19" s="60" customFormat="1" ht="15">
      <c r="A298" s="60" t="s">
        <v>8408</v>
      </c>
      <c r="B298" s="10"/>
      <c r="C298" s="62" t="s">
        <v>12594</v>
      </c>
      <c r="D298" s="10"/>
      <c r="E298" s="62" t="s">
        <v>3574</v>
      </c>
      <c r="F298" s="60" t="s">
        <v>8523</v>
      </c>
      <c r="G298" s="60" t="s">
        <v>8161</v>
      </c>
      <c r="H298" s="62" t="s">
        <v>3574</v>
      </c>
      <c r="I298" s="60" t="s">
        <v>8162</v>
      </c>
      <c r="J298" s="63" t="str">
        <f t="shared" si="20"/>
        <v>IC.IV.040808</v>
      </c>
      <c r="K298" s="61" t="s">
        <v>2379</v>
      </c>
      <c r="L298" s="60" t="str">
        <f t="shared" si="21"/>
        <v>PICC cm on d/c (free text)</v>
      </c>
      <c r="M298" s="64" t="str">
        <f t="shared" si="22"/>
        <v>PI.IC.IV.040808.01</v>
      </c>
      <c r="N298" s="64"/>
      <c r="O298" s="64" t="str">
        <f t="shared" si="23"/>
        <v>PH.IC.IV.040808.01</v>
      </c>
      <c r="Q298" s="64" t="str">
        <f t="shared" si="24"/>
        <v>CL.IC.IV.040808.01</v>
      </c>
    </row>
    <row r="299" spans="1:19" s="60" customFormat="1" ht="15">
      <c r="A299" s="60" t="s">
        <v>8408</v>
      </c>
      <c r="B299" s="10"/>
      <c r="C299" s="62" t="s">
        <v>12594</v>
      </c>
      <c r="D299" s="10"/>
      <c r="E299" s="62" t="s">
        <v>3574</v>
      </c>
      <c r="F299" s="60" t="s">
        <v>8523</v>
      </c>
      <c r="G299" s="60" t="s">
        <v>8163</v>
      </c>
      <c r="H299" s="62" t="s">
        <v>3690</v>
      </c>
      <c r="I299" s="60" t="s">
        <v>8168</v>
      </c>
      <c r="J299" s="63" t="str">
        <f t="shared" si="20"/>
        <v>IC.IV.040809</v>
      </c>
      <c r="K299" s="61" t="s">
        <v>2379</v>
      </c>
      <c r="L299" s="60" t="str">
        <f t="shared" si="21"/>
        <v>Line CMs outside body</v>
      </c>
      <c r="M299" s="64" t="str">
        <f t="shared" si="22"/>
        <v>PI.IC.IV.040809.01</v>
      </c>
      <c r="N299" s="64"/>
      <c r="O299" s="64" t="str">
        <f t="shared" si="23"/>
        <v>PH.IC.IV.040809.01</v>
      </c>
      <c r="Q299" s="64" t="str">
        <f t="shared" si="24"/>
        <v>CL.IC.IV.040809.01</v>
      </c>
      <c r="R299" s="60" t="s">
        <v>4415</v>
      </c>
      <c r="S299" s="60">
        <v>823</v>
      </c>
    </row>
    <row r="300" spans="1:19" s="60" customFormat="1" ht="15">
      <c r="A300" s="60" t="s">
        <v>8408</v>
      </c>
      <c r="B300" s="10"/>
      <c r="C300" s="62" t="s">
        <v>12594</v>
      </c>
      <c r="D300" s="10" t="s">
        <v>8169</v>
      </c>
      <c r="E300" s="62" t="s">
        <v>3690</v>
      </c>
      <c r="F300" s="60" t="s">
        <v>8173</v>
      </c>
      <c r="G300" s="60" t="s">
        <v>8749</v>
      </c>
      <c r="H300" s="62" t="s">
        <v>11848</v>
      </c>
      <c r="I300" s="60" t="s">
        <v>9812</v>
      </c>
      <c r="J300" s="63" t="str">
        <f t="shared" si="20"/>
        <v>IC.IV.040901</v>
      </c>
      <c r="K300" s="61" t="s">
        <v>2379</v>
      </c>
      <c r="L300" s="60" t="str">
        <f t="shared" si="21"/>
        <v>Transducer leveled</v>
      </c>
      <c r="M300" s="64" t="str">
        <f t="shared" si="22"/>
        <v>PI.IC.IV.040901.01</v>
      </c>
      <c r="N300" s="64"/>
      <c r="O300" s="64" t="str">
        <f t="shared" si="23"/>
        <v>PH.IC.IV.040901.01</v>
      </c>
      <c r="Q300" s="64" t="str">
        <f t="shared" si="24"/>
        <v>CL.IC.IV.040901.01</v>
      </c>
    </row>
    <row r="301" spans="1:19" s="60" customFormat="1" ht="15">
      <c r="A301" s="60" t="s">
        <v>8408</v>
      </c>
      <c r="B301" s="10"/>
      <c r="C301" s="62" t="s">
        <v>12594</v>
      </c>
      <c r="D301" s="10" t="s">
        <v>2696</v>
      </c>
      <c r="E301" s="62" t="s">
        <v>3690</v>
      </c>
      <c r="F301" s="60" t="s">
        <v>8173</v>
      </c>
      <c r="G301" s="60" t="s">
        <v>8750</v>
      </c>
      <c r="H301" s="62" t="s">
        <v>12030</v>
      </c>
      <c r="I301" s="60" t="s">
        <v>8751</v>
      </c>
      <c r="J301" s="63" t="str">
        <f t="shared" si="20"/>
        <v>IC.IV.040902</v>
      </c>
      <c r="K301" s="61" t="s">
        <v>2379</v>
      </c>
      <c r="L301" s="60" t="str">
        <f t="shared" si="21"/>
        <v>Line zeroed</v>
      </c>
      <c r="M301" s="64" t="str">
        <f t="shared" si="22"/>
        <v>PI.IC.IV.040902.01</v>
      </c>
      <c r="N301" s="64"/>
      <c r="O301" s="64" t="str">
        <f t="shared" si="23"/>
        <v>PH.IC.IV.040902.01</v>
      </c>
      <c r="Q301" s="64" t="str">
        <f t="shared" si="24"/>
        <v>CL.IC.IV.040902.01</v>
      </c>
    </row>
    <row r="302" spans="1:19" s="60" customFormat="1" ht="15">
      <c r="A302" s="60" t="s">
        <v>8408</v>
      </c>
      <c r="B302" s="10"/>
      <c r="C302" s="62" t="s">
        <v>6464</v>
      </c>
      <c r="D302" s="10" t="s">
        <v>8218</v>
      </c>
      <c r="E302" s="62" t="s">
        <v>3188</v>
      </c>
      <c r="F302" s="60" t="s">
        <v>8174</v>
      </c>
      <c r="G302" s="60" t="s">
        <v>8881</v>
      </c>
      <c r="H302" s="62" t="s">
        <v>11848</v>
      </c>
      <c r="I302" s="60" t="s">
        <v>8882</v>
      </c>
      <c r="J302" s="63" t="str">
        <f t="shared" si="20"/>
        <v>IC.IV.041001</v>
      </c>
      <c r="K302" s="61" t="s">
        <v>2379</v>
      </c>
      <c r="L302" s="60" t="str">
        <f t="shared" si="21"/>
        <v>Vasopressor drips</v>
      </c>
      <c r="M302" s="64" t="str">
        <f t="shared" si="22"/>
        <v>PI.IC.IV.041001.01</v>
      </c>
      <c r="N302" s="64"/>
      <c r="O302" s="64" t="str">
        <f t="shared" si="23"/>
        <v>PH.IC.IV.041001.01</v>
      </c>
      <c r="Q302" s="64" t="str">
        <f t="shared" si="24"/>
        <v>CL.IC.IV.041001.01</v>
      </c>
    </row>
    <row r="303" spans="1:19" s="60" customFormat="1" ht="15">
      <c r="A303" s="60" t="s">
        <v>8408</v>
      </c>
      <c r="B303" s="10"/>
      <c r="C303" s="62" t="s">
        <v>6464</v>
      </c>
      <c r="D303" s="10"/>
      <c r="E303" s="62" t="s">
        <v>3188</v>
      </c>
      <c r="F303" s="60" t="s">
        <v>8174</v>
      </c>
      <c r="G303" s="60" t="s">
        <v>8175</v>
      </c>
      <c r="H303" s="62" t="s">
        <v>12030</v>
      </c>
      <c r="I303" s="60" t="s">
        <v>8757</v>
      </c>
      <c r="J303" s="63" t="str">
        <f t="shared" si="20"/>
        <v>IC.IV.041002</v>
      </c>
      <c r="K303" s="61" t="s">
        <v>2379</v>
      </c>
      <c r="L303" s="60" t="str">
        <f t="shared" si="21"/>
        <v>Postoperative</v>
      </c>
      <c r="M303" s="64" t="str">
        <f t="shared" si="22"/>
        <v>PI.IC.IV.041002.01</v>
      </c>
      <c r="N303" s="64"/>
      <c r="O303" s="64" t="str">
        <f t="shared" si="23"/>
        <v>PH.IC.IV.041002.01</v>
      </c>
      <c r="Q303" s="64" t="str">
        <f t="shared" si="24"/>
        <v>CL.IC.IV.041002.01</v>
      </c>
    </row>
    <row r="304" spans="1:19" s="60" customFormat="1" ht="15">
      <c r="A304" s="60" t="s">
        <v>8408</v>
      </c>
      <c r="B304" s="10"/>
      <c r="C304" s="62" t="s">
        <v>6464</v>
      </c>
      <c r="D304" s="10"/>
      <c r="E304" s="62" t="s">
        <v>3188</v>
      </c>
      <c r="F304" s="60" t="s">
        <v>8174</v>
      </c>
      <c r="G304" s="60" t="s">
        <v>8326</v>
      </c>
      <c r="H304" s="62" t="s">
        <v>3812</v>
      </c>
      <c r="I304" s="60" t="s">
        <v>8025</v>
      </c>
      <c r="J304" s="63" t="str">
        <f t="shared" si="20"/>
        <v>IC.IV.041003</v>
      </c>
      <c r="K304" s="61" t="s">
        <v>2379</v>
      </c>
      <c r="L304" s="60" t="str">
        <f t="shared" si="21"/>
        <v>Hemodynamic monitoring</v>
      </c>
      <c r="M304" s="64" t="str">
        <f t="shared" si="22"/>
        <v>PI.IC.IV.041003.01</v>
      </c>
      <c r="N304" s="64"/>
      <c r="O304" s="64" t="str">
        <f t="shared" si="23"/>
        <v>PH.IC.IV.041003.01</v>
      </c>
      <c r="Q304" s="64" t="str">
        <f t="shared" si="24"/>
        <v>CL.IC.IV.041003.01</v>
      </c>
    </row>
    <row r="305" spans="1:31" s="60" customFormat="1" ht="15">
      <c r="A305" s="60" t="s">
        <v>8408</v>
      </c>
      <c r="B305" s="10"/>
      <c r="C305" s="62" t="s">
        <v>12594</v>
      </c>
      <c r="D305" s="10"/>
      <c r="E305" s="62" t="s">
        <v>3188</v>
      </c>
      <c r="F305" s="60" t="s">
        <v>8174</v>
      </c>
      <c r="G305" s="60" t="s">
        <v>8026</v>
      </c>
      <c r="H305" s="62" t="s">
        <v>12594</v>
      </c>
      <c r="I305" s="60" t="s">
        <v>8027</v>
      </c>
      <c r="J305" s="63" t="str">
        <f t="shared" si="20"/>
        <v>IC.IV.041004</v>
      </c>
      <c r="K305" s="61" t="s">
        <v>2379</v>
      </c>
      <c r="L305" s="60" t="str">
        <f t="shared" si="21"/>
        <v>Poor venous access</v>
      </c>
      <c r="M305" s="64" t="str">
        <f t="shared" si="22"/>
        <v>PI.IC.IV.041004.01</v>
      </c>
      <c r="N305" s="64"/>
      <c r="O305" s="64" t="str">
        <f t="shared" si="23"/>
        <v>PH.IC.IV.041004.01</v>
      </c>
      <c r="Q305" s="64" t="str">
        <f t="shared" si="24"/>
        <v>CL.IC.IV.041004.01</v>
      </c>
    </row>
    <row r="306" spans="1:31" s="60" customFormat="1" ht="15">
      <c r="A306" s="60" t="s">
        <v>8408</v>
      </c>
      <c r="B306" s="10"/>
      <c r="C306" s="62" t="s">
        <v>12594</v>
      </c>
      <c r="D306" s="10"/>
      <c r="E306" s="62" t="s">
        <v>3188</v>
      </c>
      <c r="F306" s="60" t="s">
        <v>8174</v>
      </c>
      <c r="G306" s="60" t="s">
        <v>8176</v>
      </c>
      <c r="H306" s="62" t="s">
        <v>6291</v>
      </c>
      <c r="I306" s="60" t="s">
        <v>10509</v>
      </c>
      <c r="J306" s="63" t="str">
        <f t="shared" si="20"/>
        <v>IC.IV.041005</v>
      </c>
      <c r="K306" s="61" t="s">
        <v>2379</v>
      </c>
      <c r="L306" s="60" t="str">
        <f t="shared" si="21"/>
        <v>Total parenteral nutrition</v>
      </c>
      <c r="M306" s="64" t="str">
        <f t="shared" si="22"/>
        <v>PI.IC.IV.041005.01</v>
      </c>
      <c r="N306" s="64"/>
      <c r="O306" s="64" t="str">
        <f t="shared" si="23"/>
        <v>PH.IC.IV.041005.01</v>
      </c>
      <c r="Q306" s="64" t="str">
        <f t="shared" si="24"/>
        <v>CL.IC.IV.041005.01</v>
      </c>
    </row>
    <row r="307" spans="1:31" s="60" customFormat="1" ht="15">
      <c r="A307" s="60" t="s">
        <v>8408</v>
      </c>
      <c r="B307" s="10"/>
      <c r="C307" s="62" t="s">
        <v>12594</v>
      </c>
      <c r="D307" s="10" t="s">
        <v>2696</v>
      </c>
      <c r="E307" s="62" t="s">
        <v>3188</v>
      </c>
      <c r="F307" s="60" t="s">
        <v>8174</v>
      </c>
      <c r="G307" s="60" t="s">
        <v>8177</v>
      </c>
      <c r="H307" s="62" t="s">
        <v>6988</v>
      </c>
      <c r="I307" s="60" t="s">
        <v>9801</v>
      </c>
      <c r="J307" s="63" t="str">
        <f t="shared" si="20"/>
        <v>IC.IV.041006</v>
      </c>
      <c r="K307" s="61" t="s">
        <v>2379</v>
      </c>
      <c r="L307" s="60" t="str">
        <f t="shared" si="21"/>
        <v>Large bore access needed</v>
      </c>
      <c r="M307" s="64" t="str">
        <f t="shared" si="22"/>
        <v>PI.IC.IV.041006.01</v>
      </c>
      <c r="N307" s="64"/>
      <c r="O307" s="64" t="str">
        <f t="shared" si="23"/>
        <v>PH.IC.IV.041006.01</v>
      </c>
      <c r="Q307" s="64" t="str">
        <f t="shared" si="24"/>
        <v>CL.IC.IV.041006.01</v>
      </c>
    </row>
    <row r="308" spans="1:31" s="60" customFormat="1" ht="15">
      <c r="A308" s="60" t="s">
        <v>8408</v>
      </c>
      <c r="B308" s="10"/>
      <c r="C308" s="62" t="s">
        <v>12594</v>
      </c>
      <c r="D308" s="10"/>
      <c r="E308" s="62" t="s">
        <v>3188</v>
      </c>
      <c r="F308" s="60" t="s">
        <v>8174</v>
      </c>
      <c r="G308" s="60" t="s">
        <v>9546</v>
      </c>
      <c r="H308" s="62" t="s">
        <v>6317</v>
      </c>
      <c r="I308" s="60" t="s">
        <v>9546</v>
      </c>
      <c r="J308" s="63" t="str">
        <f t="shared" si="20"/>
        <v>IC.IV.041007</v>
      </c>
      <c r="K308" s="61" t="s">
        <v>2379</v>
      </c>
      <c r="L308" s="60" t="str">
        <f t="shared" si="21"/>
        <v>Dialysis</v>
      </c>
      <c r="M308" s="64" t="str">
        <f t="shared" si="22"/>
        <v>PI.IC.IV.041007.01</v>
      </c>
      <c r="N308" s="64"/>
      <c r="O308" s="64" t="str">
        <f t="shared" si="23"/>
        <v>PH.IC.IV.041007.01</v>
      </c>
      <c r="Q308" s="64" t="str">
        <f t="shared" si="24"/>
        <v>CL.IC.IV.041007.01</v>
      </c>
    </row>
    <row r="309" spans="1:31" s="60" customFormat="1" ht="15">
      <c r="A309" s="60" t="s">
        <v>8408</v>
      </c>
      <c r="B309" s="10"/>
      <c r="C309" s="62" t="s">
        <v>12594</v>
      </c>
      <c r="D309" s="10"/>
      <c r="E309" s="62" t="s">
        <v>3188</v>
      </c>
      <c r="F309" s="60" t="s">
        <v>8174</v>
      </c>
      <c r="G309" s="60" t="s">
        <v>8178</v>
      </c>
      <c r="H309" s="62" t="s">
        <v>3574</v>
      </c>
      <c r="I309" s="60" t="s">
        <v>8179</v>
      </c>
      <c r="J309" s="63" t="str">
        <f t="shared" si="20"/>
        <v>IC.IV.041008</v>
      </c>
      <c r="K309" s="61" t="s">
        <v>2379</v>
      </c>
      <c r="L309" s="60" t="str">
        <f t="shared" si="21"/>
        <v>Chemotherapy</v>
      </c>
      <c r="M309" s="64" t="str">
        <f t="shared" si="22"/>
        <v>PI.IC.IV.041008.01</v>
      </c>
      <c r="N309" s="64"/>
      <c r="O309" s="64" t="str">
        <f t="shared" si="23"/>
        <v>PH.IC.IV.041008.01</v>
      </c>
      <c r="Q309" s="64" t="str">
        <f t="shared" si="24"/>
        <v>CL.IC.IV.041008.01</v>
      </c>
    </row>
    <row r="310" spans="1:31" s="60" customFormat="1" ht="15">
      <c r="A310" s="60" t="s">
        <v>8408</v>
      </c>
      <c r="B310" s="10"/>
      <c r="C310" s="62" t="s">
        <v>12594</v>
      </c>
      <c r="D310" s="10"/>
      <c r="E310" s="62" t="s">
        <v>3188</v>
      </c>
      <c r="F310" s="60" t="s">
        <v>8174</v>
      </c>
      <c r="G310" s="60" t="s">
        <v>8880</v>
      </c>
      <c r="H310" s="62" t="s">
        <v>3690</v>
      </c>
      <c r="I310" s="60" t="s">
        <v>8880</v>
      </c>
      <c r="J310" s="63" t="str">
        <f t="shared" si="20"/>
        <v>IC.IV.041009</v>
      </c>
      <c r="K310" s="61" t="s">
        <v>2379</v>
      </c>
      <c r="L310" s="60" t="str">
        <f t="shared" si="21"/>
        <v>Labs</v>
      </c>
      <c r="M310" s="64" t="str">
        <f t="shared" si="22"/>
        <v>PI.IC.IV.041009.01</v>
      </c>
      <c r="N310" s="64"/>
      <c r="O310" s="64" t="str">
        <f t="shared" si="23"/>
        <v>PH.IC.IV.041009.01</v>
      </c>
      <c r="Q310" s="64" t="str">
        <f t="shared" si="24"/>
        <v>CL.IC.IV.041009.01</v>
      </c>
    </row>
    <row r="311" spans="1:31" s="60" customFormat="1" ht="15">
      <c r="A311" s="60" t="s">
        <v>8408</v>
      </c>
      <c r="B311" s="10"/>
      <c r="C311" s="62" t="s">
        <v>6464</v>
      </c>
      <c r="D311" s="10"/>
      <c r="E311" s="62" t="s">
        <v>3188</v>
      </c>
      <c r="F311" s="60" t="s">
        <v>8174</v>
      </c>
      <c r="G311" s="60" t="s">
        <v>8180</v>
      </c>
      <c r="H311" s="62" t="s">
        <v>3188</v>
      </c>
      <c r="I311" s="60" t="s">
        <v>8181</v>
      </c>
      <c r="J311" s="63" t="str">
        <f t="shared" si="20"/>
        <v>IC.IV.041010</v>
      </c>
      <c r="K311" s="61" t="s">
        <v>2379</v>
      </c>
      <c r="L311" s="60" t="str">
        <f t="shared" si="21"/>
        <v>Vascular procedure</v>
      </c>
      <c r="M311" s="64" t="str">
        <f t="shared" si="22"/>
        <v>PI.IC.IV.041010.01</v>
      </c>
      <c r="N311" s="64"/>
      <c r="O311" s="64" t="str">
        <f t="shared" si="23"/>
        <v>PH.IC.IV.041010.01</v>
      </c>
      <c r="Q311" s="64" t="str">
        <f t="shared" si="24"/>
        <v>CL.IC.IV.041010.01</v>
      </c>
    </row>
    <row r="312" spans="1:31" s="60" customFormat="1" ht="15">
      <c r="A312" s="60" t="s">
        <v>8408</v>
      </c>
      <c r="B312" s="10"/>
      <c r="C312" s="62" t="s">
        <v>12972</v>
      </c>
      <c r="D312" s="10" t="s">
        <v>13245</v>
      </c>
      <c r="E312" s="62" t="s">
        <v>13407</v>
      </c>
      <c r="F312" s="60" t="s">
        <v>8174</v>
      </c>
      <c r="G312" s="60" t="s">
        <v>10478</v>
      </c>
      <c r="H312" s="62" t="s">
        <v>12865</v>
      </c>
      <c r="I312" s="60" t="s">
        <v>12437</v>
      </c>
      <c r="J312" s="63" t="str">
        <f>CONCATENATE("IC.IV.",C312,E312,H312)</f>
        <v>IC.IV.041011</v>
      </c>
      <c r="K312" s="61" t="s">
        <v>13277</v>
      </c>
      <c r="L312" s="60" t="str">
        <f>G312</f>
        <v>Other: specify</v>
      </c>
      <c r="M312" s="64" t="str">
        <f>CONCATENATE("PI.",J312,".",K312)</f>
        <v>PI.IC.IV.041011.01</v>
      </c>
      <c r="N312" s="64"/>
      <c r="O312" s="64" t="str">
        <f>CONCATENATE("PH.",J312,".",K312)</f>
        <v>PH.IC.IV.041011.01</v>
      </c>
      <c r="Q312" s="64" t="str">
        <f>CONCATENATE("CL.",J312,".",K312)</f>
        <v>CL.IC.IV.041011.01</v>
      </c>
    </row>
    <row r="313" spans="1:31" s="60" customFormat="1" ht="15">
      <c r="A313" s="60" t="s">
        <v>8408</v>
      </c>
      <c r="B313" s="10"/>
      <c r="C313" s="62" t="s">
        <v>12594</v>
      </c>
      <c r="D313" s="10" t="s">
        <v>2696</v>
      </c>
      <c r="E313" s="62" t="s">
        <v>3188</v>
      </c>
      <c r="F313" s="60" t="s">
        <v>8174</v>
      </c>
      <c r="G313" s="60" t="s">
        <v>379</v>
      </c>
      <c r="H313" s="62" t="s">
        <v>774</v>
      </c>
      <c r="J313" s="63" t="str">
        <f t="shared" si="20"/>
        <v>IC.IV.041012</v>
      </c>
      <c r="K313" s="61" t="s">
        <v>2379</v>
      </c>
      <c r="L313" s="60" t="str">
        <f t="shared" si="21"/>
        <v>Antibiotics</v>
      </c>
      <c r="M313" s="64" t="str">
        <f t="shared" si="22"/>
        <v>PI.IC.IV.041012.01</v>
      </c>
      <c r="N313" s="64"/>
      <c r="O313" s="64" t="str">
        <f t="shared" si="23"/>
        <v>PH.IC.IV.041012.01</v>
      </c>
      <c r="Q313" s="64" t="str">
        <f t="shared" si="24"/>
        <v>CL.IC.IV.041012.01</v>
      </c>
      <c r="AD313" s="60" t="s">
        <v>380</v>
      </c>
      <c r="AE313" s="60">
        <v>1196</v>
      </c>
    </row>
    <row r="314" spans="1:31" s="60" customFormat="1" ht="15">
      <c r="A314" s="60" t="s">
        <v>8408</v>
      </c>
      <c r="B314" s="10"/>
      <c r="C314" s="62" t="s">
        <v>12594</v>
      </c>
      <c r="D314" s="10" t="s">
        <v>7911</v>
      </c>
      <c r="E314" s="62" t="s">
        <v>5749</v>
      </c>
      <c r="F314" s="60" t="s">
        <v>8182</v>
      </c>
      <c r="G314" s="60" t="s">
        <v>8183</v>
      </c>
      <c r="H314" s="62" t="s">
        <v>11848</v>
      </c>
      <c r="I314" s="60" t="s">
        <v>10532</v>
      </c>
      <c r="J314" s="63" t="str">
        <f t="shared" si="20"/>
        <v>IC.IV.041101</v>
      </c>
      <c r="K314" s="61" t="s">
        <v>2379</v>
      </c>
      <c r="L314" s="60" t="str">
        <f t="shared" si="21"/>
        <v>No redness, pain, swelling</v>
      </c>
      <c r="M314" s="64" t="str">
        <f t="shared" si="22"/>
        <v>PI.IC.IV.041101.01</v>
      </c>
      <c r="N314" s="64"/>
      <c r="O314" s="64" t="str">
        <f t="shared" si="23"/>
        <v>PH.IC.IV.041101.01</v>
      </c>
      <c r="Q314" s="64" t="str">
        <f t="shared" si="24"/>
        <v>CL.IC.IV.041101.01</v>
      </c>
    </row>
    <row r="315" spans="1:31" s="60" customFormat="1" ht="15">
      <c r="A315" s="60" t="s">
        <v>8408</v>
      </c>
      <c r="B315" s="10"/>
      <c r="C315" s="62" t="s">
        <v>12594</v>
      </c>
      <c r="D315" s="10"/>
      <c r="E315" s="62" t="s">
        <v>5749</v>
      </c>
      <c r="F315" s="60" t="s">
        <v>8182</v>
      </c>
      <c r="G315" s="60" t="s">
        <v>8184</v>
      </c>
      <c r="H315" s="62" t="s">
        <v>12030</v>
      </c>
      <c r="I315" s="60" t="s">
        <v>11575</v>
      </c>
      <c r="J315" s="63" t="str">
        <f t="shared" si="20"/>
        <v>IC.IV.041102</v>
      </c>
      <c r="K315" s="61" t="s">
        <v>2379</v>
      </c>
      <c r="L315" s="60" t="str">
        <f t="shared" si="21"/>
        <v>Dressing clean dry intact</v>
      </c>
      <c r="M315" s="64" t="str">
        <f t="shared" si="22"/>
        <v>PI.IC.IV.041102.01</v>
      </c>
      <c r="N315" s="64"/>
      <c r="O315" s="64" t="str">
        <f t="shared" si="23"/>
        <v>PH.IC.IV.041102.01</v>
      </c>
      <c r="Q315" s="64" t="str">
        <f t="shared" si="24"/>
        <v>CL.IC.IV.041102.01</v>
      </c>
    </row>
    <row r="316" spans="1:31" s="60" customFormat="1" ht="15">
      <c r="A316" s="60" t="s">
        <v>8408</v>
      </c>
      <c r="B316" s="10"/>
      <c r="C316" s="62" t="s">
        <v>6464</v>
      </c>
      <c r="D316" s="87"/>
      <c r="E316" s="62" t="s">
        <v>5749</v>
      </c>
      <c r="F316" s="60" t="s">
        <v>8182</v>
      </c>
      <c r="G316" s="60" t="s">
        <v>8465</v>
      </c>
      <c r="H316" s="62" t="s">
        <v>3812</v>
      </c>
      <c r="I316" s="60" t="s">
        <v>8466</v>
      </c>
      <c r="J316" s="63" t="str">
        <f t="shared" si="20"/>
        <v>IC.IV.041103</v>
      </c>
      <c r="K316" s="61" t="s">
        <v>2379</v>
      </c>
      <c r="L316" s="60" t="str">
        <f t="shared" si="21"/>
        <v>Non tender</v>
      </c>
      <c r="M316" s="64" t="str">
        <f t="shared" si="22"/>
        <v>PI.IC.IV.041103.01</v>
      </c>
      <c r="N316" s="64"/>
      <c r="O316" s="64" t="str">
        <f t="shared" si="23"/>
        <v>PH.IC.IV.041103.01</v>
      </c>
      <c r="Q316" s="64" t="str">
        <f t="shared" si="24"/>
        <v>CL.IC.IV.041103.01</v>
      </c>
    </row>
    <row r="317" spans="1:31" s="60" customFormat="1" ht="15">
      <c r="A317" s="60" t="s">
        <v>8408</v>
      </c>
      <c r="B317" s="10"/>
      <c r="C317" s="62" t="s">
        <v>6464</v>
      </c>
      <c r="D317" s="10"/>
      <c r="E317" s="62" t="s">
        <v>5749</v>
      </c>
      <c r="F317" s="60" t="s">
        <v>8182</v>
      </c>
      <c r="G317" s="60" t="s">
        <v>11790</v>
      </c>
      <c r="H317" s="62" t="s">
        <v>6464</v>
      </c>
      <c r="I317" s="60" t="s">
        <v>11790</v>
      </c>
      <c r="J317" s="63" t="str">
        <f t="shared" si="20"/>
        <v>IC.IV.041104</v>
      </c>
      <c r="K317" s="61" t="s">
        <v>2379</v>
      </c>
      <c r="L317" s="60" t="str">
        <f t="shared" si="21"/>
        <v>Erythema</v>
      </c>
      <c r="M317" s="64" t="str">
        <f t="shared" si="22"/>
        <v>PI.IC.IV.041104.01</v>
      </c>
      <c r="N317" s="64"/>
      <c r="O317" s="64" t="str">
        <f t="shared" si="23"/>
        <v>PH.IC.IV.041104.01</v>
      </c>
      <c r="Q317" s="64" t="str">
        <f t="shared" si="24"/>
        <v>CL.IC.IV.041104.01</v>
      </c>
    </row>
    <row r="318" spans="1:31" s="60" customFormat="1" ht="15">
      <c r="A318" s="60" t="s">
        <v>8408</v>
      </c>
      <c r="B318" s="10"/>
      <c r="C318" s="62" t="s">
        <v>6464</v>
      </c>
      <c r="D318" s="10"/>
      <c r="E318" s="62" t="s">
        <v>5749</v>
      </c>
      <c r="F318" s="60" t="s">
        <v>8182</v>
      </c>
      <c r="G318" s="60" t="s">
        <v>8467</v>
      </c>
      <c r="H318" s="62" t="s">
        <v>6291</v>
      </c>
      <c r="I318" s="60" t="s">
        <v>8467</v>
      </c>
      <c r="J318" s="63" t="str">
        <f t="shared" si="20"/>
        <v>IC.IV.041105</v>
      </c>
      <c r="K318" s="61" t="s">
        <v>2379</v>
      </c>
      <c r="L318" s="60" t="str">
        <f t="shared" si="21"/>
        <v>Ecchymosis</v>
      </c>
      <c r="M318" s="64" t="str">
        <f t="shared" si="22"/>
        <v>PI.IC.IV.041105.01</v>
      </c>
      <c r="N318" s="64"/>
      <c r="O318" s="64" t="str">
        <f t="shared" si="23"/>
        <v>PH.IC.IV.041105.01</v>
      </c>
      <c r="Q318" s="64" t="str">
        <f t="shared" si="24"/>
        <v>CL.IC.IV.041105.01</v>
      </c>
    </row>
    <row r="319" spans="1:31" s="60" customFormat="1" ht="15">
      <c r="A319" s="60" t="s">
        <v>8408</v>
      </c>
      <c r="C319" s="62" t="s">
        <v>6464</v>
      </c>
      <c r="E319" s="62" t="s">
        <v>5749</v>
      </c>
      <c r="F319" s="60" t="s">
        <v>8182</v>
      </c>
      <c r="G319" s="60" t="s">
        <v>11798</v>
      </c>
      <c r="H319" s="62" t="s">
        <v>6988</v>
      </c>
      <c r="I319" s="60" t="s">
        <v>11101</v>
      </c>
      <c r="J319" s="63" t="str">
        <f t="shared" si="20"/>
        <v>IC.IV.041106</v>
      </c>
      <c r="K319" s="61" t="s">
        <v>2379</v>
      </c>
      <c r="L319" s="60" t="str">
        <f t="shared" si="21"/>
        <v>Tenderness</v>
      </c>
      <c r="M319" s="64" t="str">
        <f t="shared" si="22"/>
        <v>PI.IC.IV.041106.01</v>
      </c>
      <c r="N319" s="64"/>
      <c r="O319" s="64" t="str">
        <f t="shared" si="23"/>
        <v>PH.IC.IV.041106.01</v>
      </c>
      <c r="Q319" s="64" t="str">
        <f t="shared" si="24"/>
        <v>CL.IC.IV.041106.01</v>
      </c>
    </row>
    <row r="320" spans="1:31" s="60" customFormat="1" ht="15">
      <c r="A320" s="60" t="s">
        <v>8408</v>
      </c>
      <c r="C320" s="62" t="s">
        <v>6464</v>
      </c>
      <c r="E320" s="62" t="s">
        <v>5749</v>
      </c>
      <c r="F320" s="60" t="s">
        <v>8182</v>
      </c>
      <c r="G320" s="60" t="s">
        <v>11800</v>
      </c>
      <c r="H320" s="62" t="s">
        <v>6317</v>
      </c>
      <c r="I320" s="60" t="s">
        <v>11800</v>
      </c>
      <c r="J320" s="63" t="str">
        <f t="shared" si="20"/>
        <v>IC.IV.041107</v>
      </c>
      <c r="K320" s="61" t="s">
        <v>2379</v>
      </c>
      <c r="L320" s="60" t="str">
        <f t="shared" si="21"/>
        <v>Swelling</v>
      </c>
      <c r="M320" s="64" t="str">
        <f t="shared" si="22"/>
        <v>PI.IC.IV.041107.01</v>
      </c>
      <c r="N320" s="64"/>
      <c r="O320" s="64" t="str">
        <f t="shared" si="23"/>
        <v>PH.IC.IV.041107.01</v>
      </c>
      <c r="Q320" s="64" t="str">
        <f t="shared" si="24"/>
        <v>CL.IC.IV.041107.01</v>
      </c>
    </row>
    <row r="321" spans="1:45" s="60" customFormat="1" ht="15">
      <c r="A321" s="60" t="s">
        <v>8408</v>
      </c>
      <c r="C321" s="62" t="s">
        <v>6464</v>
      </c>
      <c r="E321" s="62" t="s">
        <v>5749</v>
      </c>
      <c r="F321" s="60" t="s">
        <v>8182</v>
      </c>
      <c r="G321" s="60" t="s">
        <v>11792</v>
      </c>
      <c r="H321" s="62" t="s">
        <v>3574</v>
      </c>
      <c r="I321" s="60" t="s">
        <v>11792</v>
      </c>
      <c r="J321" s="63" t="str">
        <f t="shared" si="20"/>
        <v>IC.IV.041108</v>
      </c>
      <c r="K321" s="61" t="s">
        <v>2379</v>
      </c>
      <c r="L321" s="60" t="str">
        <f t="shared" si="21"/>
        <v>Hematoma</v>
      </c>
      <c r="M321" s="64" t="str">
        <f t="shared" si="22"/>
        <v>PI.IC.IV.041108.01</v>
      </c>
      <c r="N321" s="64"/>
      <c r="O321" s="64" t="str">
        <f t="shared" si="23"/>
        <v>PH.IC.IV.041108.01</v>
      </c>
      <c r="Q321" s="64" t="str">
        <f t="shared" si="24"/>
        <v>CL.IC.IV.041108.01</v>
      </c>
    </row>
    <row r="322" spans="1:45" s="141" customFormat="1" ht="16">
      <c r="A322" s="141" t="s">
        <v>8408</v>
      </c>
      <c r="C322" s="142" t="s">
        <v>6464</v>
      </c>
      <c r="E322" s="142" t="s">
        <v>5749</v>
      </c>
      <c r="F322" s="141" t="s">
        <v>8182</v>
      </c>
      <c r="G322" s="141" t="s">
        <v>7746</v>
      </c>
      <c r="H322" s="142" t="s">
        <v>3690</v>
      </c>
      <c r="I322" s="141" t="s">
        <v>11546</v>
      </c>
      <c r="J322" s="143" t="str">
        <f t="shared" si="20"/>
        <v>IC.IV.041109</v>
      </c>
      <c r="K322" s="142" t="s">
        <v>2379</v>
      </c>
      <c r="L322" s="141" t="str">
        <f t="shared" si="21"/>
        <v>Serosanguineous Drainage</v>
      </c>
      <c r="M322" s="143" t="str">
        <f t="shared" si="22"/>
        <v>PI.IC.IV.041109.01</v>
      </c>
      <c r="N322" s="143"/>
      <c r="O322" s="143" t="str">
        <f t="shared" si="23"/>
        <v>PH.IC.IV.041109.01</v>
      </c>
      <c r="Q322" s="143" t="str">
        <f t="shared" si="24"/>
        <v>CL.IC.IV.041109.01</v>
      </c>
      <c r="AR322" s="141" t="s">
        <v>12773</v>
      </c>
      <c r="AS322" s="141">
        <v>1749</v>
      </c>
    </row>
    <row r="323" spans="1:45" s="141" customFormat="1" ht="16">
      <c r="A323" s="141" t="s">
        <v>8408</v>
      </c>
      <c r="C323" s="142" t="s">
        <v>12594</v>
      </c>
      <c r="E323" s="142" t="s">
        <v>5749</v>
      </c>
      <c r="F323" s="141" t="s">
        <v>8182</v>
      </c>
      <c r="G323" s="141" t="s">
        <v>7748</v>
      </c>
      <c r="H323" s="142" t="s">
        <v>3188</v>
      </c>
      <c r="I323" s="141" t="s">
        <v>11548</v>
      </c>
      <c r="J323" s="143" t="str">
        <f t="shared" si="20"/>
        <v>IC.IV.041110</v>
      </c>
      <c r="K323" s="142" t="s">
        <v>2379</v>
      </c>
      <c r="L323" s="141" t="str">
        <f t="shared" si="21"/>
        <v>Serous Drainage</v>
      </c>
      <c r="M323" s="143" t="str">
        <f t="shared" si="22"/>
        <v>PI.IC.IV.041110.01</v>
      </c>
      <c r="N323" s="143"/>
      <c r="O323" s="143" t="str">
        <f t="shared" si="23"/>
        <v>PH.IC.IV.041110.01</v>
      </c>
      <c r="Q323" s="143" t="str">
        <f t="shared" si="24"/>
        <v>CL.IC.IV.041110.01</v>
      </c>
      <c r="AR323" s="141" t="s">
        <v>12773</v>
      </c>
      <c r="AS323" s="141">
        <v>1749</v>
      </c>
    </row>
    <row r="324" spans="1:45" s="141" customFormat="1" ht="16">
      <c r="A324" s="141" t="s">
        <v>8408</v>
      </c>
      <c r="C324" s="142" t="s">
        <v>12594</v>
      </c>
      <c r="E324" s="142" t="s">
        <v>5749</v>
      </c>
      <c r="F324" s="141" t="s">
        <v>8182</v>
      </c>
      <c r="G324" s="141" t="s">
        <v>8425</v>
      </c>
      <c r="H324" s="142" t="s">
        <v>5749</v>
      </c>
      <c r="I324" s="141" t="s">
        <v>11554</v>
      </c>
      <c r="J324" s="143" t="str">
        <f t="shared" si="20"/>
        <v>IC.IV.041111</v>
      </c>
      <c r="K324" s="142" t="s">
        <v>2379</v>
      </c>
      <c r="L324" s="141" t="str">
        <f t="shared" si="21"/>
        <v>Purulent Drainage</v>
      </c>
      <c r="M324" s="143" t="str">
        <f t="shared" si="22"/>
        <v>PI.IC.IV.041111.01</v>
      </c>
      <c r="N324" s="143"/>
      <c r="O324" s="143" t="str">
        <f t="shared" si="23"/>
        <v>PH.IC.IV.041111.01</v>
      </c>
      <c r="Q324" s="143" t="str">
        <f t="shared" si="24"/>
        <v>CL.IC.IV.041111.01</v>
      </c>
      <c r="AR324" s="141" t="s">
        <v>12773</v>
      </c>
      <c r="AS324" s="141">
        <v>1749</v>
      </c>
    </row>
    <row r="325" spans="1:45" s="60" customFormat="1" ht="15">
      <c r="A325" s="60" t="s">
        <v>8408</v>
      </c>
      <c r="C325" s="62" t="s">
        <v>12594</v>
      </c>
      <c r="E325" s="62" t="s">
        <v>5749</v>
      </c>
      <c r="F325" s="60" t="s">
        <v>8182</v>
      </c>
      <c r="G325" s="60" t="s">
        <v>8334</v>
      </c>
      <c r="H325" s="62" t="s">
        <v>3064</v>
      </c>
      <c r="I325" s="60" t="s">
        <v>8335</v>
      </c>
      <c r="J325" s="63" t="str">
        <f t="shared" si="20"/>
        <v>IC.IV.041112</v>
      </c>
      <c r="K325" s="61" t="s">
        <v>12175</v>
      </c>
      <c r="L325" s="60" t="str">
        <f t="shared" si="21"/>
        <v>Extravasation</v>
      </c>
      <c r="M325" s="64" t="str">
        <f t="shared" si="22"/>
        <v>PI.IC.IV.041112.01</v>
      </c>
      <c r="N325" s="64"/>
      <c r="O325" s="64" t="str">
        <f t="shared" si="23"/>
        <v>PH.IC.IV.041112.01</v>
      </c>
      <c r="Q325" s="64" t="str">
        <f t="shared" si="24"/>
        <v>CL.IC.IV.041112.01</v>
      </c>
    </row>
    <row r="326" spans="1:45" s="60" customFormat="1" ht="15">
      <c r="A326" s="60" t="s">
        <v>8408</v>
      </c>
      <c r="C326" s="62" t="s">
        <v>6464</v>
      </c>
      <c r="E326" s="62" t="s">
        <v>5749</v>
      </c>
      <c r="F326" s="60" t="s">
        <v>8182</v>
      </c>
      <c r="G326" s="60" t="s">
        <v>8317</v>
      </c>
      <c r="H326" s="62" t="s">
        <v>5560</v>
      </c>
      <c r="I326" s="60" t="s">
        <v>12207</v>
      </c>
      <c r="J326" s="63" t="str">
        <f t="shared" si="20"/>
        <v>IC.IV.041113</v>
      </c>
      <c r="K326" s="61" t="s">
        <v>2379</v>
      </c>
      <c r="L326" s="60" t="str">
        <f t="shared" si="21"/>
        <v>Unable to assess due to drsg</v>
      </c>
      <c r="M326" s="64" t="str">
        <f t="shared" si="22"/>
        <v>PI.IC.IV.041113.01</v>
      </c>
      <c r="N326" s="64"/>
      <c r="O326" s="64" t="str">
        <f t="shared" si="23"/>
        <v>PH.IC.IV.041113.01</v>
      </c>
      <c r="Q326" s="64" t="str">
        <f t="shared" si="24"/>
        <v>CL.IC.IV.041113.01</v>
      </c>
    </row>
    <row r="327" spans="1:45" s="60" customFormat="1" ht="15">
      <c r="A327" s="60" t="s">
        <v>8408</v>
      </c>
      <c r="B327" s="10"/>
      <c r="C327" s="62" t="s">
        <v>12594</v>
      </c>
      <c r="D327" s="10"/>
      <c r="E327" s="62" t="s">
        <v>5749</v>
      </c>
      <c r="F327" s="60" t="s">
        <v>8182</v>
      </c>
      <c r="G327" s="60" t="s">
        <v>8336</v>
      </c>
      <c r="H327" s="62" t="s">
        <v>4082</v>
      </c>
      <c r="I327" s="60" t="s">
        <v>8337</v>
      </c>
      <c r="J327" s="63" t="str">
        <f t="shared" si="20"/>
        <v>IC.IV.041114</v>
      </c>
      <c r="K327" s="61" t="s">
        <v>2379</v>
      </c>
      <c r="L327" s="60" t="str">
        <f t="shared" si="21"/>
        <v>Crepitus at site</v>
      </c>
      <c r="M327" s="64" t="str">
        <f t="shared" si="22"/>
        <v>PI.IC.IV.041114.01</v>
      </c>
      <c r="N327" s="64"/>
      <c r="O327" s="64" t="str">
        <f t="shared" si="23"/>
        <v>PH.IC.IV.041114.01</v>
      </c>
      <c r="Q327" s="64" t="str">
        <f t="shared" si="24"/>
        <v>CL.IC.IV.041114.01</v>
      </c>
      <c r="R327" s="60" t="s">
        <v>4415</v>
      </c>
      <c r="S327" s="60">
        <v>824</v>
      </c>
    </row>
    <row r="328" spans="1:45" s="60" customFormat="1" ht="15">
      <c r="A328" s="60" t="s">
        <v>8408</v>
      </c>
      <c r="C328" s="62" t="s">
        <v>6464</v>
      </c>
      <c r="D328" s="60" t="s">
        <v>8316</v>
      </c>
      <c r="E328" s="62" t="s">
        <v>5560</v>
      </c>
      <c r="F328" s="60" t="s">
        <v>8338</v>
      </c>
      <c r="G328" s="60" t="s">
        <v>8166</v>
      </c>
      <c r="H328" s="62" t="s">
        <v>11848</v>
      </c>
      <c r="I328" s="60" t="s">
        <v>12157</v>
      </c>
      <c r="J328" s="63" t="str">
        <f t="shared" si="20"/>
        <v>IC.IV.041301</v>
      </c>
      <c r="K328" s="61" t="s">
        <v>2379</v>
      </c>
      <c r="L328" s="60" t="str">
        <f t="shared" si="21"/>
        <v>None needed</v>
      </c>
      <c r="M328" s="64" t="str">
        <f t="shared" si="22"/>
        <v>PI.IC.IV.041301.01</v>
      </c>
      <c r="N328" s="64"/>
      <c r="O328" s="64" t="str">
        <f t="shared" si="23"/>
        <v>PH.IC.IV.041301.01</v>
      </c>
      <c r="Q328" s="64" t="str">
        <f t="shared" si="24"/>
        <v>CL.IC.IV.041301.01</v>
      </c>
    </row>
    <row r="329" spans="1:45" s="60" customFormat="1" ht="15">
      <c r="A329" s="60" t="s">
        <v>8408</v>
      </c>
      <c r="C329" s="62" t="s">
        <v>6464</v>
      </c>
      <c r="E329" s="62" t="s">
        <v>5560</v>
      </c>
      <c r="F329" s="60" t="s">
        <v>8338</v>
      </c>
      <c r="G329" s="60" t="s">
        <v>8167</v>
      </c>
      <c r="H329" s="62" t="s">
        <v>12030</v>
      </c>
      <c r="I329" s="60" t="s">
        <v>11393</v>
      </c>
      <c r="J329" s="63" t="str">
        <f t="shared" si="20"/>
        <v>IC.IV.041302</v>
      </c>
      <c r="K329" s="61" t="s">
        <v>2379</v>
      </c>
      <c r="L329" s="60" t="str">
        <f t="shared" si="21"/>
        <v>Changed site</v>
      </c>
      <c r="M329" s="64" t="str">
        <f t="shared" si="22"/>
        <v>PI.IC.IV.041302.01</v>
      </c>
      <c r="N329" s="64"/>
      <c r="O329" s="64" t="str">
        <f t="shared" si="23"/>
        <v>PH.IC.IV.041302.01</v>
      </c>
      <c r="Q329" s="64" t="str">
        <f t="shared" si="24"/>
        <v>CL.IC.IV.041302.01</v>
      </c>
    </row>
    <row r="330" spans="1:45" s="60" customFormat="1" ht="15">
      <c r="A330" s="60" t="s">
        <v>8408</v>
      </c>
      <c r="C330" s="62" t="s">
        <v>6464</v>
      </c>
      <c r="E330" s="62" t="s">
        <v>5560</v>
      </c>
      <c r="F330" s="60" t="s">
        <v>8338</v>
      </c>
      <c r="G330" s="60" t="s">
        <v>8322</v>
      </c>
      <c r="H330" s="62" t="s">
        <v>12185</v>
      </c>
      <c r="I330" s="60" t="s">
        <v>8323</v>
      </c>
      <c r="J330" s="63" t="str">
        <f t="shared" si="20"/>
        <v>IC.IV.041303</v>
      </c>
      <c r="K330" s="61" t="s">
        <v>12175</v>
      </c>
      <c r="L330" s="60" t="str">
        <f t="shared" si="21"/>
        <v>Elevated extremity</v>
      </c>
      <c r="M330" s="64" t="str">
        <f t="shared" si="22"/>
        <v>PI.IC.IV.041303.01</v>
      </c>
      <c r="N330" s="64"/>
      <c r="O330" s="64" t="str">
        <f t="shared" si="23"/>
        <v>PH.IC.IV.041303.01</v>
      </c>
      <c r="Q330" s="64" t="str">
        <f t="shared" si="24"/>
        <v>CL.IC.IV.041303.01</v>
      </c>
    </row>
    <row r="331" spans="1:45" s="60" customFormat="1" ht="15">
      <c r="A331" s="60" t="s">
        <v>8408</v>
      </c>
      <c r="C331" s="62" t="s">
        <v>12594</v>
      </c>
      <c r="E331" s="62" t="s">
        <v>5560</v>
      </c>
      <c r="F331" s="60" t="s">
        <v>8338</v>
      </c>
      <c r="G331" s="60" t="s">
        <v>8324</v>
      </c>
      <c r="H331" s="62" t="s">
        <v>12594</v>
      </c>
      <c r="I331" s="60" t="s">
        <v>8453</v>
      </c>
      <c r="J331" s="63" t="str">
        <f t="shared" si="20"/>
        <v>IC.IV.041304</v>
      </c>
      <c r="K331" s="61" t="s">
        <v>2379</v>
      </c>
      <c r="L331" s="60" t="str">
        <f t="shared" si="21"/>
        <v>Warm compress</v>
      </c>
      <c r="M331" s="64" t="str">
        <f t="shared" si="22"/>
        <v>PI.IC.IV.041304.01</v>
      </c>
      <c r="N331" s="64"/>
      <c r="O331" s="64" t="str">
        <f t="shared" si="23"/>
        <v>PH.IC.IV.041304.01</v>
      </c>
      <c r="Q331" s="64" t="str">
        <f t="shared" si="24"/>
        <v>CL.IC.IV.041304.01</v>
      </c>
    </row>
    <row r="332" spans="1:45" s="60" customFormat="1" ht="15">
      <c r="A332" s="60" t="s">
        <v>8408</v>
      </c>
      <c r="C332" s="62" t="s">
        <v>6464</v>
      </c>
      <c r="E332" s="62" t="s">
        <v>5560</v>
      </c>
      <c r="F332" s="60" t="s">
        <v>8338</v>
      </c>
      <c r="G332" s="60" t="s">
        <v>8257</v>
      </c>
      <c r="H332" s="62" t="s">
        <v>6291</v>
      </c>
      <c r="I332" s="60" t="s">
        <v>11569</v>
      </c>
      <c r="J332" s="63" t="str">
        <f t="shared" si="20"/>
        <v>IC.IV.041305</v>
      </c>
      <c r="K332" s="61" t="s">
        <v>12175</v>
      </c>
      <c r="L332" s="60" t="str">
        <f t="shared" si="21"/>
        <v>Pressure applied</v>
      </c>
      <c r="M332" s="64" t="str">
        <f t="shared" si="22"/>
        <v>PI.IC.IV.041305.01</v>
      </c>
      <c r="N332" s="64"/>
      <c r="O332" s="64" t="str">
        <f t="shared" si="23"/>
        <v>PH.IC.IV.041305.01</v>
      </c>
      <c r="Q332" s="64" t="str">
        <f t="shared" si="24"/>
        <v>CL.IC.IV.041305.01</v>
      </c>
    </row>
    <row r="333" spans="1:45" s="60" customFormat="1" ht="15">
      <c r="A333" s="60" t="s">
        <v>8408</v>
      </c>
      <c r="C333" s="62" t="s">
        <v>6464</v>
      </c>
      <c r="E333" s="62" t="s">
        <v>5560</v>
      </c>
      <c r="F333" s="60" t="s">
        <v>8338</v>
      </c>
      <c r="G333" s="60" t="s">
        <v>10478</v>
      </c>
      <c r="H333" s="62" t="s">
        <v>6988</v>
      </c>
      <c r="I333" s="60" t="s">
        <v>12437</v>
      </c>
      <c r="J333" s="63" t="str">
        <f t="shared" si="20"/>
        <v>IC.IV.041306</v>
      </c>
      <c r="K333" s="61" t="s">
        <v>2379</v>
      </c>
      <c r="L333" s="60" t="str">
        <f t="shared" si="21"/>
        <v>Other: specify</v>
      </c>
      <c r="M333" s="64" t="str">
        <f t="shared" si="22"/>
        <v>PI.IC.IV.041306.01</v>
      </c>
      <c r="N333" s="64"/>
      <c r="O333" s="64" t="str">
        <f t="shared" si="23"/>
        <v>PH.IC.IV.041306.01</v>
      </c>
      <c r="Q333" s="64" t="str">
        <f t="shared" si="24"/>
        <v>CL.IC.IV.041306.01</v>
      </c>
    </row>
    <row r="334" spans="1:45" s="60" customFormat="1" ht="15">
      <c r="A334" s="60" t="s">
        <v>8408</v>
      </c>
      <c r="C334" s="62" t="s">
        <v>12594</v>
      </c>
      <c r="D334" s="60" t="s">
        <v>13022</v>
      </c>
      <c r="E334" s="62" t="s">
        <v>4082</v>
      </c>
      <c r="F334" s="60" t="s">
        <v>8258</v>
      </c>
      <c r="G334" s="60" t="s">
        <v>8473</v>
      </c>
      <c r="H334" s="62" t="s">
        <v>11848</v>
      </c>
      <c r="I334" s="60" t="s">
        <v>11859</v>
      </c>
      <c r="J334" s="63" t="str">
        <f t="shared" si="20"/>
        <v>IC.IV.041401</v>
      </c>
      <c r="K334" s="61" t="s">
        <v>2379</v>
      </c>
      <c r="L334" s="60" t="str">
        <f t="shared" si="21"/>
        <v>Securement device</v>
      </c>
      <c r="M334" s="64" t="str">
        <f t="shared" si="22"/>
        <v>PI.IC.IV.041401.01</v>
      </c>
      <c r="N334" s="64"/>
      <c r="O334" s="64" t="str">
        <f t="shared" si="23"/>
        <v>PH.IC.IV.041401.01</v>
      </c>
      <c r="Q334" s="64" t="str">
        <f t="shared" si="24"/>
        <v>CL.IC.IV.041401.01</v>
      </c>
    </row>
    <row r="335" spans="1:45" s="60" customFormat="1" ht="15">
      <c r="A335" s="60" t="s">
        <v>8408</v>
      </c>
      <c r="C335" s="62" t="s">
        <v>12594</v>
      </c>
      <c r="E335" s="62" t="s">
        <v>4082</v>
      </c>
      <c r="F335" s="60" t="s">
        <v>8258</v>
      </c>
      <c r="G335" s="60" t="s">
        <v>11863</v>
      </c>
      <c r="H335" s="62" t="s">
        <v>12030</v>
      </c>
      <c r="I335" s="60" t="s">
        <v>10059</v>
      </c>
      <c r="J335" s="63" t="str">
        <f t="shared" si="20"/>
        <v>IC.IV.041402</v>
      </c>
      <c r="K335" s="61" t="s">
        <v>2379</v>
      </c>
      <c r="L335" s="60" t="str">
        <f t="shared" si="21"/>
        <v>Taped</v>
      </c>
      <c r="M335" s="64" t="str">
        <f t="shared" si="22"/>
        <v>PI.IC.IV.041402.01</v>
      </c>
      <c r="N335" s="64"/>
      <c r="O335" s="64" t="str">
        <f t="shared" si="23"/>
        <v>PH.IC.IV.041402.01</v>
      </c>
      <c r="Q335" s="64" t="str">
        <f t="shared" si="24"/>
        <v>CL.IC.IV.041402.01</v>
      </c>
    </row>
    <row r="336" spans="1:45" s="60" customFormat="1" ht="15">
      <c r="A336" s="60" t="s">
        <v>8408</v>
      </c>
      <c r="C336" s="62" t="s">
        <v>6464</v>
      </c>
      <c r="E336" s="62" t="s">
        <v>4082</v>
      </c>
      <c r="F336" s="60" t="s">
        <v>8258</v>
      </c>
      <c r="G336" s="60" t="s">
        <v>11861</v>
      </c>
      <c r="H336" s="62" t="s">
        <v>12185</v>
      </c>
      <c r="I336" s="60" t="s">
        <v>10192</v>
      </c>
      <c r="J336" s="63" t="str">
        <f t="shared" si="20"/>
        <v>IC.IV.041403</v>
      </c>
      <c r="K336" s="61" t="s">
        <v>12175</v>
      </c>
      <c r="L336" s="60" t="str">
        <f t="shared" si="21"/>
        <v>Sutured</v>
      </c>
      <c r="M336" s="64" t="str">
        <f t="shared" si="22"/>
        <v>PI.IC.IV.041403.01</v>
      </c>
      <c r="N336" s="64"/>
      <c r="O336" s="64" t="str">
        <f t="shared" si="23"/>
        <v>PH.IC.IV.041403.01</v>
      </c>
      <c r="Q336" s="64" t="str">
        <f t="shared" si="24"/>
        <v>CL.IC.IV.041403.01</v>
      </c>
    </row>
    <row r="337" spans="1:25" s="60" customFormat="1" ht="15">
      <c r="A337" s="60" t="s">
        <v>8408</v>
      </c>
      <c r="C337" s="62" t="s">
        <v>6464</v>
      </c>
      <c r="E337" s="62" t="s">
        <v>4082</v>
      </c>
      <c r="F337" s="60" t="s">
        <v>8258</v>
      </c>
      <c r="G337" s="60" t="s">
        <v>10478</v>
      </c>
      <c r="H337" s="62" t="s">
        <v>6464</v>
      </c>
      <c r="I337" s="60" t="s">
        <v>12437</v>
      </c>
      <c r="J337" s="63" t="str">
        <f t="shared" si="20"/>
        <v>IC.IV.041404</v>
      </c>
      <c r="K337" s="61" t="s">
        <v>12175</v>
      </c>
      <c r="L337" s="60" t="str">
        <f t="shared" si="21"/>
        <v>Other: specify</v>
      </c>
      <c r="M337" s="64" t="str">
        <f t="shared" si="22"/>
        <v>PI.IC.IV.041404.01</v>
      </c>
      <c r="N337" s="64"/>
      <c r="O337" s="64" t="str">
        <f t="shared" si="23"/>
        <v>PH.IC.IV.041404.01</v>
      </c>
      <c r="Q337" s="64" t="str">
        <f t="shared" si="24"/>
        <v>CL.IC.IV.041404.01</v>
      </c>
    </row>
    <row r="338" spans="1:25" s="60" customFormat="1" ht="15">
      <c r="A338" s="60" t="s">
        <v>8408</v>
      </c>
      <c r="C338" s="62" t="s">
        <v>6464</v>
      </c>
      <c r="D338" s="60" t="s">
        <v>8426</v>
      </c>
      <c r="E338" s="62" t="s">
        <v>7456</v>
      </c>
      <c r="F338" s="60" t="s">
        <v>8259</v>
      </c>
      <c r="G338" s="60" t="s">
        <v>10446</v>
      </c>
      <c r="H338" s="62" t="s">
        <v>11848</v>
      </c>
      <c r="I338" s="60" t="s">
        <v>10446</v>
      </c>
      <c r="J338" s="63" t="str">
        <f t="shared" si="20"/>
        <v>IC.IV.041501</v>
      </c>
      <c r="K338" s="61" t="s">
        <v>2379</v>
      </c>
      <c r="L338" s="60" t="str">
        <f t="shared" si="21"/>
        <v>Patent</v>
      </c>
      <c r="M338" s="64" t="str">
        <f t="shared" si="22"/>
        <v>PI.IC.IV.041501.01</v>
      </c>
      <c r="N338" s="64"/>
      <c r="O338" s="64" t="str">
        <f t="shared" si="23"/>
        <v>PH.IC.IV.041501.01</v>
      </c>
      <c r="Q338" s="64" t="str">
        <f t="shared" si="24"/>
        <v>CL.IC.IV.041501.01</v>
      </c>
    </row>
    <row r="339" spans="1:25" s="60" customFormat="1" ht="15">
      <c r="A339" s="60" t="s">
        <v>8408</v>
      </c>
      <c r="C339" s="62" t="s">
        <v>6464</v>
      </c>
      <c r="E339" s="62" t="s">
        <v>7456</v>
      </c>
      <c r="F339" s="60" t="s">
        <v>8259</v>
      </c>
      <c r="G339" s="60" t="s">
        <v>8109</v>
      </c>
      <c r="H339" s="62" t="s">
        <v>12030</v>
      </c>
      <c r="I339" s="60" t="s">
        <v>8110</v>
      </c>
      <c r="J339" s="63" t="str">
        <f t="shared" si="20"/>
        <v>IC.IV.041502</v>
      </c>
      <c r="K339" s="61" t="s">
        <v>12175</v>
      </c>
      <c r="L339" s="60" t="str">
        <f t="shared" si="21"/>
        <v>No blood return, flush easy</v>
      </c>
      <c r="M339" s="64" t="str">
        <f t="shared" si="22"/>
        <v>PI.IC.IV.041502.01</v>
      </c>
      <c r="N339" s="64"/>
      <c r="O339" s="64" t="str">
        <f t="shared" si="23"/>
        <v>PH.IC.IV.041502.01</v>
      </c>
      <c r="Q339" s="64" t="str">
        <f t="shared" si="24"/>
        <v>CL.IC.IV.041502.01</v>
      </c>
    </row>
    <row r="340" spans="1:25" s="60" customFormat="1" ht="15">
      <c r="A340" s="60" t="s">
        <v>8408</v>
      </c>
      <c r="C340" s="62" t="s">
        <v>6464</v>
      </c>
      <c r="E340" s="62" t="s">
        <v>7456</v>
      </c>
      <c r="F340" s="60" t="s">
        <v>8259</v>
      </c>
      <c r="G340" s="60" t="s">
        <v>8327</v>
      </c>
      <c r="H340" s="62" t="s">
        <v>12185</v>
      </c>
      <c r="I340" s="60" t="s">
        <v>8328</v>
      </c>
      <c r="J340" s="63" t="str">
        <f t="shared" si="20"/>
        <v>IC.IV.041503</v>
      </c>
      <c r="K340" s="61" t="s">
        <v>12175</v>
      </c>
      <c r="L340" s="60" t="str">
        <f t="shared" si="21"/>
        <v>Positional</v>
      </c>
      <c r="M340" s="64" t="str">
        <f t="shared" si="22"/>
        <v>PI.IC.IV.041503.01</v>
      </c>
      <c r="N340" s="64"/>
      <c r="O340" s="64" t="str">
        <f t="shared" si="23"/>
        <v>PH.IC.IV.041503.01</v>
      </c>
      <c r="Q340" s="64" t="str">
        <f t="shared" si="24"/>
        <v>CL.IC.IV.041503.01</v>
      </c>
    </row>
    <row r="341" spans="1:25" s="60" customFormat="1" ht="15">
      <c r="A341" s="60" t="s">
        <v>8408</v>
      </c>
      <c r="C341" s="62" t="s">
        <v>6464</v>
      </c>
      <c r="E341" s="62" t="s">
        <v>7456</v>
      </c>
      <c r="F341" s="60" t="s">
        <v>8259</v>
      </c>
      <c r="G341" s="60" t="s">
        <v>8414</v>
      </c>
      <c r="H341" s="62" t="s">
        <v>6464</v>
      </c>
      <c r="I341" s="60" t="s">
        <v>8415</v>
      </c>
      <c r="J341" s="63" t="str">
        <f t="shared" si="20"/>
        <v>IC.IV.041504</v>
      </c>
      <c r="K341" s="61" t="s">
        <v>12175</v>
      </c>
      <c r="L341" s="60" t="str">
        <f t="shared" si="21"/>
        <v>Sluggish blood return</v>
      </c>
      <c r="M341" s="64" t="str">
        <f t="shared" si="22"/>
        <v>PI.IC.IV.041504.01</v>
      </c>
      <c r="N341" s="64"/>
      <c r="O341" s="64" t="str">
        <f t="shared" si="23"/>
        <v>PH.IC.IV.041504.01</v>
      </c>
      <c r="Q341" s="64" t="str">
        <f t="shared" si="24"/>
        <v>CL.IC.IV.041504.01</v>
      </c>
    </row>
    <row r="342" spans="1:25" s="60" customFormat="1" ht="15">
      <c r="A342" s="60" t="s">
        <v>8408</v>
      </c>
      <c r="C342" s="62" t="s">
        <v>12594</v>
      </c>
      <c r="E342" s="62" t="s">
        <v>7456</v>
      </c>
      <c r="F342" s="60" t="s">
        <v>8259</v>
      </c>
      <c r="G342" s="60" t="s">
        <v>9748</v>
      </c>
      <c r="H342" s="62" t="s">
        <v>6291</v>
      </c>
      <c r="I342" s="60" t="s">
        <v>8329</v>
      </c>
      <c r="J342" s="63" t="str">
        <f t="shared" ref="J342:J417" si="25">CONCATENATE("IC.IV.",C342,E342,H342)</f>
        <v>IC.IV.041505</v>
      </c>
      <c r="K342" s="61" t="s">
        <v>2379</v>
      </c>
      <c r="L342" s="60" t="str">
        <f t="shared" ref="L342:L417" si="26">G342</f>
        <v>Occluded</v>
      </c>
      <c r="M342" s="64" t="str">
        <f t="shared" ref="M342:M417" si="27">CONCATENATE("PI.",J342,".",K342)</f>
        <v>PI.IC.IV.041505.01</v>
      </c>
      <c r="N342" s="64"/>
      <c r="O342" s="64" t="str">
        <f t="shared" ref="O342:O417" si="28">CONCATENATE("PH.",J342,".",K342)</f>
        <v>PH.IC.IV.041505.01</v>
      </c>
      <c r="Q342" s="64" t="str">
        <f t="shared" ref="Q342:Q417" si="29">CONCATENATE("CL.",J342,".",K342)</f>
        <v>CL.IC.IV.041505.01</v>
      </c>
    </row>
    <row r="343" spans="1:25" s="60" customFormat="1" ht="15">
      <c r="A343" s="60" t="s">
        <v>8408</v>
      </c>
      <c r="C343" s="62" t="s">
        <v>12594</v>
      </c>
      <c r="E343" s="62" t="s">
        <v>7456</v>
      </c>
      <c r="F343" s="60" t="s">
        <v>8259</v>
      </c>
      <c r="G343" s="60" t="s">
        <v>10123</v>
      </c>
      <c r="H343" s="62" t="s">
        <v>6988</v>
      </c>
      <c r="I343" s="60" t="s">
        <v>11841</v>
      </c>
      <c r="J343" s="63" t="str">
        <f t="shared" si="25"/>
        <v>IC.IV.041506</v>
      </c>
      <c r="K343" s="61" t="s">
        <v>2379</v>
      </c>
      <c r="L343" s="60" t="str">
        <f t="shared" si="26"/>
        <v>Discontinued</v>
      </c>
      <c r="M343" s="64" t="str">
        <f t="shared" si="27"/>
        <v>PI.IC.IV.041506.01</v>
      </c>
      <c r="N343" s="64"/>
      <c r="O343" s="64" t="str">
        <f t="shared" si="28"/>
        <v>PH.IC.IV.041506.01</v>
      </c>
      <c r="Q343" s="64" t="str">
        <f t="shared" si="29"/>
        <v>CL.IC.IV.041506.01</v>
      </c>
    </row>
    <row r="344" spans="1:25" s="60" customFormat="1" ht="15">
      <c r="A344" s="60" t="s">
        <v>8408</v>
      </c>
      <c r="C344" s="62" t="s">
        <v>6464</v>
      </c>
      <c r="E344" s="62" t="s">
        <v>7456</v>
      </c>
      <c r="F344" s="60" t="s">
        <v>8259</v>
      </c>
      <c r="G344" s="60" t="s">
        <v>8364</v>
      </c>
      <c r="H344" s="62" t="s">
        <v>6317</v>
      </c>
      <c r="I344" s="60" t="s">
        <v>9594</v>
      </c>
      <c r="J344" s="63" t="str">
        <f t="shared" si="25"/>
        <v>IC.IV.041507</v>
      </c>
      <c r="K344" s="61" t="s">
        <v>12175</v>
      </c>
      <c r="L344" s="60" t="str">
        <f t="shared" si="26"/>
        <v>D/C due to positive blood cultures</v>
      </c>
      <c r="M344" s="64" t="str">
        <f t="shared" si="27"/>
        <v>PI.IC.IV.041507.01</v>
      </c>
      <c r="N344" s="64"/>
      <c r="O344" s="64" t="str">
        <f t="shared" si="28"/>
        <v>PH.IC.IV.041507.01</v>
      </c>
      <c r="Q344" s="64" t="str">
        <f t="shared" si="29"/>
        <v>CL.IC.IV.041507.01</v>
      </c>
    </row>
    <row r="345" spans="1:25" s="60" customFormat="1" ht="15">
      <c r="A345" s="60" t="s">
        <v>8408</v>
      </c>
      <c r="C345" s="62" t="s">
        <v>2201</v>
      </c>
      <c r="E345" s="62" t="s">
        <v>7456</v>
      </c>
      <c r="F345" s="60" t="s">
        <v>8259</v>
      </c>
      <c r="G345" s="60" t="s">
        <v>2711</v>
      </c>
      <c r="H345" s="62" t="s">
        <v>2535</v>
      </c>
      <c r="I345" s="60" t="s">
        <v>2712</v>
      </c>
      <c r="J345" s="63" t="str">
        <f>CONCATENATE("IC.IV.",C345,E345,H345)</f>
        <v>IC.IV.041508</v>
      </c>
      <c r="K345" s="61" t="s">
        <v>2311</v>
      </c>
      <c r="L345" s="60" t="str">
        <f>G345</f>
        <v>One lumen occluded</v>
      </c>
      <c r="M345" s="64" t="str">
        <f>CONCATENATE("PI.",J345,".",K345)</f>
        <v>PI.IC.IV.041508.01</v>
      </c>
      <c r="N345" s="64"/>
      <c r="O345" s="64" t="str">
        <f>CONCATENATE("PH.",J345,".",K345)</f>
        <v>PH.IC.IV.041508.01</v>
      </c>
      <c r="Q345" s="64" t="str">
        <f>CONCATENATE("CL.",J345,".",K345)</f>
        <v>CL.IC.IV.041508.01</v>
      </c>
      <c r="V345" s="60" t="s">
        <v>2777</v>
      </c>
      <c r="W345" s="60">
        <v>1067</v>
      </c>
    </row>
    <row r="346" spans="1:25" s="60" customFormat="1" ht="15">
      <c r="A346" s="60" t="s">
        <v>8408</v>
      </c>
      <c r="C346" s="62" t="s">
        <v>2201</v>
      </c>
      <c r="E346" s="62" t="s">
        <v>7456</v>
      </c>
      <c r="F346" s="60" t="s">
        <v>8259</v>
      </c>
      <c r="G346" s="60" t="s">
        <v>12876</v>
      </c>
      <c r="H346" s="62" t="s">
        <v>12877</v>
      </c>
      <c r="I346" s="60" t="s">
        <v>12878</v>
      </c>
      <c r="J346" s="63" t="str">
        <f>CONCATENATE("IC.IV.",C346,E346,H346)</f>
        <v>IC.IV.041509</v>
      </c>
      <c r="K346" s="61" t="s">
        <v>2311</v>
      </c>
      <c r="L346" s="60" t="str">
        <f>G346</f>
        <v>Capped</v>
      </c>
      <c r="M346" s="64" t="str">
        <f>CONCATENATE("PI.",J346,".",K346)</f>
        <v>PI.IC.IV.041509.01</v>
      </c>
      <c r="N346" s="64"/>
      <c r="O346" s="64" t="str">
        <f>CONCATENATE("PH.",J346,".",K346)</f>
        <v>PH.IC.IV.041509.01</v>
      </c>
      <c r="Q346" s="64" t="str">
        <f>CONCATENATE("CL.",J346,".",K346)</f>
        <v>CL.IC.IV.041509.01</v>
      </c>
      <c r="R346" s="60" t="s">
        <v>2233</v>
      </c>
      <c r="X346" s="60" t="s">
        <v>12739</v>
      </c>
      <c r="Y346" s="60">
        <v>1112</v>
      </c>
    </row>
    <row r="347" spans="1:25" s="60" customFormat="1" ht="15">
      <c r="A347" s="60" t="s">
        <v>8408</v>
      </c>
      <c r="C347" s="62" t="s">
        <v>6464</v>
      </c>
      <c r="E347" s="62" t="s">
        <v>7456</v>
      </c>
      <c r="F347" s="60" t="s">
        <v>8259</v>
      </c>
      <c r="G347" s="60" t="s">
        <v>12989</v>
      </c>
      <c r="H347" s="62" t="s">
        <v>2516</v>
      </c>
      <c r="J347" s="63" t="str">
        <f t="shared" si="25"/>
        <v>IC.IV.041510</v>
      </c>
      <c r="K347" s="61" t="s">
        <v>2379</v>
      </c>
      <c r="L347" s="60" t="str">
        <f t="shared" si="26"/>
        <v>Self Discontinued</v>
      </c>
      <c r="M347" s="64" t="str">
        <f t="shared" si="27"/>
        <v>PI.IC.IV.041510.01</v>
      </c>
      <c r="N347" s="64"/>
      <c r="O347" s="64" t="str">
        <f t="shared" si="28"/>
        <v>PH.IC.IV.041510.01</v>
      </c>
      <c r="Q347" s="64" t="str">
        <f t="shared" si="29"/>
        <v>CL.IC.IV.041510.01</v>
      </c>
      <c r="R347" s="60" t="s">
        <v>2233</v>
      </c>
      <c r="X347" s="60" t="s">
        <v>12440</v>
      </c>
      <c r="Y347" s="60">
        <v>1124</v>
      </c>
    </row>
    <row r="348" spans="1:25" s="60" customFormat="1" ht="15">
      <c r="A348" s="60" t="s">
        <v>8408</v>
      </c>
      <c r="C348" s="62" t="s">
        <v>12594</v>
      </c>
      <c r="D348" s="60" t="s">
        <v>8092</v>
      </c>
      <c r="E348" s="62" t="s">
        <v>7863</v>
      </c>
      <c r="F348" s="60" t="s">
        <v>8219</v>
      </c>
      <c r="G348" s="60" t="s">
        <v>11538</v>
      </c>
      <c r="H348" s="62" t="s">
        <v>11848</v>
      </c>
      <c r="I348" s="60" t="s">
        <v>11837</v>
      </c>
      <c r="J348" s="63" t="str">
        <f t="shared" si="25"/>
        <v>IC.IV.041601</v>
      </c>
      <c r="K348" s="61" t="s">
        <v>2379</v>
      </c>
      <c r="L348" s="60" t="str">
        <f t="shared" si="26"/>
        <v>Tubing/system present on admit</v>
      </c>
      <c r="M348" s="64" t="str">
        <f t="shared" si="27"/>
        <v>PI.IC.IV.041601.01</v>
      </c>
      <c r="N348" s="64"/>
      <c r="O348" s="64" t="str">
        <f t="shared" si="28"/>
        <v>PH.IC.IV.041601.01</v>
      </c>
      <c r="Q348" s="64" t="str">
        <f t="shared" si="29"/>
        <v>CL.IC.IV.041601.01</v>
      </c>
    </row>
    <row r="349" spans="1:25" s="60" customFormat="1" ht="15">
      <c r="A349" s="60" t="s">
        <v>8408</v>
      </c>
      <c r="C349" s="62" t="s">
        <v>6464</v>
      </c>
      <c r="E349" s="62" t="s">
        <v>7863</v>
      </c>
      <c r="F349" s="60" t="s">
        <v>8219</v>
      </c>
      <c r="G349" s="60" t="s">
        <v>8220</v>
      </c>
      <c r="H349" s="62" t="s">
        <v>12030</v>
      </c>
      <c r="I349" s="60" t="s">
        <v>8221</v>
      </c>
      <c r="J349" s="63" t="str">
        <f t="shared" si="25"/>
        <v>IC.IV.041602</v>
      </c>
      <c r="K349" s="61" t="s">
        <v>12175</v>
      </c>
      <c r="L349" s="60" t="str">
        <f t="shared" si="26"/>
        <v>Caps new/changed</v>
      </c>
      <c r="M349" s="64" t="str">
        <f t="shared" si="27"/>
        <v>PI.IC.IV.041602.01</v>
      </c>
      <c r="N349" s="64"/>
      <c r="O349" s="64" t="str">
        <f t="shared" si="28"/>
        <v>PH.IC.IV.041602.01</v>
      </c>
      <c r="Q349" s="64" t="str">
        <f t="shared" si="29"/>
        <v>CL.IC.IV.041602.01</v>
      </c>
    </row>
    <row r="350" spans="1:25" s="60" customFormat="1" ht="15">
      <c r="A350" s="60" t="s">
        <v>8408</v>
      </c>
      <c r="C350" s="62" t="s">
        <v>6464</v>
      </c>
      <c r="E350" s="62" t="s">
        <v>7863</v>
      </c>
      <c r="F350" s="60" t="s">
        <v>8219</v>
      </c>
      <c r="G350" s="60" t="s">
        <v>11382</v>
      </c>
      <c r="H350" s="62" t="s">
        <v>12032</v>
      </c>
      <c r="I350" s="60" t="s">
        <v>8391</v>
      </c>
      <c r="J350" s="63" t="str">
        <f t="shared" si="25"/>
        <v>IC.IV.041603</v>
      </c>
      <c r="K350" s="61" t="s">
        <v>12175</v>
      </c>
      <c r="L350" s="60" t="str">
        <f t="shared" si="26"/>
        <v>Tubing new/changed</v>
      </c>
      <c r="M350" s="64" t="str">
        <f t="shared" si="27"/>
        <v>PI.IC.IV.041603.01</v>
      </c>
      <c r="N350" s="64"/>
      <c r="O350" s="64" t="str">
        <f t="shared" si="28"/>
        <v>PH.IC.IV.041603.01</v>
      </c>
      <c r="Q350" s="64" t="str">
        <f t="shared" si="29"/>
        <v>CL.IC.IV.041603.01</v>
      </c>
    </row>
    <row r="351" spans="1:25" s="60" customFormat="1" ht="15">
      <c r="A351" s="60" t="s">
        <v>8408</v>
      </c>
      <c r="C351" s="62" t="s">
        <v>6464</v>
      </c>
      <c r="E351" s="62" t="s">
        <v>7863</v>
      </c>
      <c r="F351" s="60" t="s">
        <v>8219</v>
      </c>
      <c r="G351" s="60" t="s">
        <v>11385</v>
      </c>
      <c r="H351" s="62" t="s">
        <v>12028</v>
      </c>
      <c r="I351" s="60" t="s">
        <v>11386</v>
      </c>
      <c r="J351" s="63" t="str">
        <f t="shared" si="25"/>
        <v>IC.IV.041604</v>
      </c>
      <c r="K351" s="61" t="s">
        <v>12175</v>
      </c>
      <c r="L351" s="60" t="str">
        <f t="shared" si="26"/>
        <v>Transducer new/changed</v>
      </c>
      <c r="M351" s="64" t="str">
        <f t="shared" si="27"/>
        <v>PI.IC.IV.041604.01</v>
      </c>
      <c r="N351" s="64"/>
      <c r="O351" s="64" t="str">
        <f t="shared" si="28"/>
        <v>PH.IC.IV.041604.01</v>
      </c>
      <c r="Q351" s="64" t="str">
        <f t="shared" si="29"/>
        <v>CL.IC.IV.041604.01</v>
      </c>
    </row>
    <row r="352" spans="1:25" s="60" customFormat="1" ht="15">
      <c r="A352" s="60" t="s">
        <v>8408</v>
      </c>
      <c r="C352" s="62" t="s">
        <v>6464</v>
      </c>
      <c r="E352" s="62" t="s">
        <v>7863</v>
      </c>
      <c r="F352" s="60" t="s">
        <v>8219</v>
      </c>
      <c r="G352" s="60" t="s">
        <v>11528</v>
      </c>
      <c r="H352" s="62" t="s">
        <v>12210</v>
      </c>
      <c r="I352" s="60" t="s">
        <v>11529</v>
      </c>
      <c r="J352" s="63" t="str">
        <f t="shared" si="25"/>
        <v>IC.IV.041605</v>
      </c>
      <c r="K352" s="61" t="s">
        <v>12175</v>
      </c>
      <c r="L352" s="60" t="str">
        <f t="shared" si="26"/>
        <v>Stopcock(s) new/changed</v>
      </c>
      <c r="M352" s="64" t="str">
        <f t="shared" si="27"/>
        <v>PI.IC.IV.041605.01</v>
      </c>
      <c r="N352" s="64"/>
      <c r="O352" s="64" t="str">
        <f t="shared" si="28"/>
        <v>PH.IC.IV.041605.01</v>
      </c>
      <c r="Q352" s="64" t="str">
        <f t="shared" si="29"/>
        <v>CL.IC.IV.041605.01</v>
      </c>
    </row>
    <row r="353" spans="1:31" s="60" customFormat="1" ht="15">
      <c r="A353" s="60" t="s">
        <v>8408</v>
      </c>
      <c r="C353" s="62" t="s">
        <v>6464</v>
      </c>
      <c r="E353" s="62" t="s">
        <v>7863</v>
      </c>
      <c r="F353" s="60" t="s">
        <v>8219</v>
      </c>
      <c r="G353" s="60" t="s">
        <v>8534</v>
      </c>
      <c r="H353" s="62" t="s">
        <v>12212</v>
      </c>
      <c r="I353" s="60" t="s">
        <v>8535</v>
      </c>
      <c r="J353" s="63" t="str">
        <f t="shared" si="25"/>
        <v>IC.IV.041606</v>
      </c>
      <c r="K353" s="61" t="s">
        <v>12175</v>
      </c>
      <c r="L353" s="60" t="str">
        <f t="shared" si="26"/>
        <v>Tubing/system d/c with cath d/c</v>
      </c>
      <c r="M353" s="64" t="str">
        <f t="shared" si="27"/>
        <v>PI.IC.IV.041606.01</v>
      </c>
      <c r="N353" s="64"/>
      <c r="O353" s="64" t="str">
        <f t="shared" si="28"/>
        <v>PH.IC.IV.041606.01</v>
      </c>
      <c r="Q353" s="64" t="str">
        <f t="shared" si="29"/>
        <v>CL.IC.IV.041606.01</v>
      </c>
    </row>
    <row r="354" spans="1:31" s="60" customFormat="1" ht="15">
      <c r="A354" s="60" t="s">
        <v>8408</v>
      </c>
      <c r="C354" s="62" t="s">
        <v>6464</v>
      </c>
      <c r="E354" s="62" t="s">
        <v>8512</v>
      </c>
      <c r="F354" s="60" t="s">
        <v>8219</v>
      </c>
      <c r="G354" s="60" t="s">
        <v>8222</v>
      </c>
      <c r="H354" s="62" t="s">
        <v>6317</v>
      </c>
      <c r="I354" s="60" t="s">
        <v>8223</v>
      </c>
      <c r="J354" s="63" t="str">
        <f t="shared" si="25"/>
        <v>IC.IV.041607</v>
      </c>
      <c r="K354" s="61" t="s">
        <v>12175</v>
      </c>
      <c r="L354" s="60" t="str">
        <f t="shared" si="26"/>
        <v>TEGO Dialysis caps changed</v>
      </c>
      <c r="M354" s="64" t="str">
        <f t="shared" si="27"/>
        <v>PI.IC.IV.041607.01</v>
      </c>
      <c r="N354" s="64"/>
      <c r="O354" s="64" t="str">
        <f t="shared" si="28"/>
        <v>PH.IC.IV.041607.01</v>
      </c>
      <c r="Q354" s="64" t="str">
        <f t="shared" si="29"/>
        <v>CL.IC.IV.041607.01</v>
      </c>
      <c r="R354" s="60" t="s">
        <v>12278</v>
      </c>
      <c r="S354" s="60">
        <v>914</v>
      </c>
    </row>
    <row r="355" spans="1:31" s="60" customFormat="1" ht="15">
      <c r="A355" s="60" t="s">
        <v>8408</v>
      </c>
      <c r="C355" s="62" t="s">
        <v>6464</v>
      </c>
      <c r="E355" s="62" t="s">
        <v>7863</v>
      </c>
      <c r="F355" s="60" t="s">
        <v>8219</v>
      </c>
      <c r="G355" s="60" t="s">
        <v>12752</v>
      </c>
      <c r="H355" s="62" t="s">
        <v>2535</v>
      </c>
      <c r="I355" s="60" t="s">
        <v>2300</v>
      </c>
      <c r="J355" s="63" t="str">
        <f t="shared" si="25"/>
        <v>IC.IV.041608</v>
      </c>
      <c r="K355" s="61" t="s">
        <v>12175</v>
      </c>
      <c r="L355" s="60" t="str">
        <f t="shared" si="26"/>
        <v>Change not due</v>
      </c>
      <c r="M355" s="64" t="str">
        <f t="shared" si="27"/>
        <v>PI.IC.IV.041608.01</v>
      </c>
      <c r="N355" s="64"/>
      <c r="O355" s="64" t="str">
        <f t="shared" si="28"/>
        <v>PH.IC.IV.041608.01</v>
      </c>
      <c r="Q355" s="64" t="str">
        <f t="shared" si="29"/>
        <v>CL.IC.IV.041608.01</v>
      </c>
      <c r="R355" s="60" t="s">
        <v>12180</v>
      </c>
      <c r="S355" s="60" t="s">
        <v>2301</v>
      </c>
      <c r="V355" s="60" t="s">
        <v>2302</v>
      </c>
      <c r="W355" s="60">
        <v>999</v>
      </c>
    </row>
    <row r="356" spans="1:31" s="60" customFormat="1" ht="15">
      <c r="A356" s="60" t="s">
        <v>8408</v>
      </c>
      <c r="C356" s="62" t="s">
        <v>6464</v>
      </c>
      <c r="D356" s="60" t="s">
        <v>8285</v>
      </c>
      <c r="E356" s="62" t="s">
        <v>6777</v>
      </c>
      <c r="F356" s="60" t="s">
        <v>8224</v>
      </c>
      <c r="G356" s="60" t="s">
        <v>8226</v>
      </c>
      <c r="H356" s="62" t="s">
        <v>11848</v>
      </c>
      <c r="I356" s="60" t="s">
        <v>8227</v>
      </c>
      <c r="J356" s="63" t="str">
        <f t="shared" si="25"/>
        <v>IC.IV.041701</v>
      </c>
      <c r="K356" s="61" t="s">
        <v>2379</v>
      </c>
      <c r="L356" s="60" t="str">
        <f t="shared" si="26"/>
        <v>Central venous catheter</v>
      </c>
      <c r="M356" s="64" t="str">
        <f t="shared" si="27"/>
        <v>PI.IC.IV.041701.01</v>
      </c>
      <c r="N356" s="64"/>
      <c r="O356" s="64" t="str">
        <f t="shared" si="28"/>
        <v>PH.IC.IV.041701.01</v>
      </c>
      <c r="Q356" s="64" t="str">
        <f t="shared" si="29"/>
        <v>CL.IC.IV.041701.01</v>
      </c>
    </row>
    <row r="357" spans="1:31" s="60" customFormat="1" ht="15">
      <c r="A357" s="60" t="s">
        <v>8408</v>
      </c>
      <c r="C357" s="62" t="s">
        <v>6464</v>
      </c>
      <c r="E357" s="62" t="s">
        <v>6777</v>
      </c>
      <c r="F357" s="60" t="s">
        <v>8224</v>
      </c>
      <c r="G357" s="60" t="s">
        <v>8228</v>
      </c>
      <c r="H357" s="62" t="s">
        <v>12030</v>
      </c>
      <c r="I357" s="60" t="s">
        <v>8228</v>
      </c>
      <c r="J357" s="63" t="str">
        <f t="shared" si="25"/>
        <v>IC.IV.041702</v>
      </c>
      <c r="K357" s="61" t="s">
        <v>2379</v>
      </c>
      <c r="L357" s="60" t="str">
        <f t="shared" si="26"/>
        <v>Introducer</v>
      </c>
      <c r="M357" s="64" t="str">
        <f t="shared" si="27"/>
        <v>PI.IC.IV.041702.01</v>
      </c>
      <c r="N357" s="64"/>
      <c r="O357" s="64" t="str">
        <f t="shared" si="28"/>
        <v>PH.IC.IV.041702.01</v>
      </c>
      <c r="Q357" s="64" t="str">
        <f t="shared" si="29"/>
        <v>CL.IC.IV.041702.01</v>
      </c>
    </row>
    <row r="358" spans="1:31" s="60" customFormat="1" ht="15">
      <c r="A358" s="60" t="s">
        <v>8408</v>
      </c>
      <c r="C358" s="62" t="s">
        <v>12594</v>
      </c>
      <c r="E358" s="62" t="s">
        <v>6777</v>
      </c>
      <c r="F358" s="60" t="s">
        <v>8224</v>
      </c>
      <c r="G358" s="60" t="s">
        <v>8229</v>
      </c>
      <c r="H358" s="62" t="s">
        <v>12592</v>
      </c>
      <c r="I358" s="60" t="s">
        <v>8230</v>
      </c>
      <c r="J358" s="63" t="str">
        <f t="shared" si="25"/>
        <v>IC.IV.041703</v>
      </c>
      <c r="K358" s="61" t="s">
        <v>2379</v>
      </c>
      <c r="L358" s="60" t="str">
        <f t="shared" si="26"/>
        <v>Introducer/PA line</v>
      </c>
      <c r="M358" s="64" t="str">
        <f t="shared" si="27"/>
        <v>PI.IC.IV.041703.01</v>
      </c>
      <c r="N358" s="64"/>
      <c r="O358" s="64" t="str">
        <f t="shared" si="28"/>
        <v>PH.IC.IV.041703.01</v>
      </c>
      <c r="Q358" s="64" t="str">
        <f t="shared" si="29"/>
        <v>CL.IC.IV.041703.01</v>
      </c>
    </row>
    <row r="359" spans="1:31" s="60" customFormat="1" ht="15">
      <c r="A359" s="60" t="s">
        <v>8408</v>
      </c>
      <c r="C359" s="62" t="s">
        <v>6464</v>
      </c>
      <c r="E359" s="62" t="s">
        <v>6777</v>
      </c>
      <c r="F359" s="60" t="s">
        <v>8224</v>
      </c>
      <c r="G359" s="60" t="s">
        <v>8231</v>
      </c>
      <c r="H359" s="62" t="s">
        <v>6464</v>
      </c>
      <c r="I359" s="60" t="s">
        <v>8232</v>
      </c>
      <c r="J359" s="63" t="str">
        <f t="shared" si="25"/>
        <v>IC.IV.041704</v>
      </c>
      <c r="K359" s="61" t="s">
        <v>2379</v>
      </c>
      <c r="L359" s="60" t="str">
        <f t="shared" si="26"/>
        <v>Pulmonary arterial line</v>
      </c>
      <c r="M359" s="64" t="str">
        <f t="shared" si="27"/>
        <v>PI.IC.IV.041704.01</v>
      </c>
      <c r="N359" s="64"/>
      <c r="O359" s="64" t="str">
        <f t="shared" si="28"/>
        <v>PH.IC.IV.041704.01</v>
      </c>
      <c r="Q359" s="64" t="str">
        <f t="shared" si="29"/>
        <v>CL.IC.IV.041704.01</v>
      </c>
    </row>
    <row r="360" spans="1:31" s="60" customFormat="1" ht="15">
      <c r="A360" s="60" t="s">
        <v>8408</v>
      </c>
      <c r="C360" s="62" t="s">
        <v>12594</v>
      </c>
      <c r="E360" s="62" t="s">
        <v>6777</v>
      </c>
      <c r="F360" s="60" t="s">
        <v>8224</v>
      </c>
      <c r="G360" s="60" t="s">
        <v>8233</v>
      </c>
      <c r="H360" s="62" t="s">
        <v>6291</v>
      </c>
      <c r="I360" s="60" t="s">
        <v>8233</v>
      </c>
      <c r="J360" s="63" t="str">
        <f t="shared" si="25"/>
        <v>IC.IV.041705</v>
      </c>
      <c r="K360" s="61" t="s">
        <v>2379</v>
      </c>
      <c r="L360" s="60" t="str">
        <f t="shared" si="26"/>
        <v>PICC</v>
      </c>
      <c r="M360" s="64" t="str">
        <f t="shared" si="27"/>
        <v>PI.IC.IV.041705.01</v>
      </c>
      <c r="N360" s="64"/>
      <c r="O360" s="64" t="str">
        <f t="shared" si="28"/>
        <v>PH.IC.IV.041705.01</v>
      </c>
      <c r="Q360" s="64" t="str">
        <f t="shared" si="29"/>
        <v>CL.IC.IV.041705.01</v>
      </c>
    </row>
    <row r="361" spans="1:31" s="60" customFormat="1" ht="15">
      <c r="A361" s="60" t="s">
        <v>8408</v>
      </c>
      <c r="C361" s="62" t="s">
        <v>12594</v>
      </c>
      <c r="E361" s="62" t="s">
        <v>6777</v>
      </c>
      <c r="F361" s="60" t="s">
        <v>8224</v>
      </c>
      <c r="G361" s="60" t="s">
        <v>8234</v>
      </c>
      <c r="H361" s="62" t="s">
        <v>6988</v>
      </c>
      <c r="I361" s="60" t="s">
        <v>8235</v>
      </c>
      <c r="J361" s="63" t="str">
        <f t="shared" si="25"/>
        <v>IC.IV.041706</v>
      </c>
      <c r="K361" s="61" t="s">
        <v>2379</v>
      </c>
      <c r="L361" s="60" t="str">
        <f t="shared" si="26"/>
        <v>Vascular sheath</v>
      </c>
      <c r="M361" s="64" t="str">
        <f t="shared" si="27"/>
        <v>PI.IC.IV.041706.01</v>
      </c>
      <c r="N361" s="64"/>
      <c r="O361" s="64" t="str">
        <f t="shared" si="28"/>
        <v>PH.IC.IV.041706.01</v>
      </c>
      <c r="Q361" s="64" t="str">
        <f t="shared" si="29"/>
        <v>CL.IC.IV.041706.01</v>
      </c>
    </row>
    <row r="362" spans="1:31" s="60" customFormat="1" ht="15">
      <c r="A362" s="60" t="s">
        <v>8408</v>
      </c>
      <c r="C362" s="62" t="s">
        <v>12594</v>
      </c>
      <c r="E362" s="62" t="s">
        <v>6777</v>
      </c>
      <c r="F362" s="60" t="s">
        <v>8224</v>
      </c>
      <c r="G362" s="60" t="s">
        <v>8236</v>
      </c>
      <c r="H362" s="62" t="s">
        <v>6317</v>
      </c>
      <c r="I362" s="60" t="s">
        <v>8237</v>
      </c>
      <c r="J362" s="63" t="str">
        <f t="shared" si="25"/>
        <v>IC.IV.041707</v>
      </c>
      <c r="K362" s="61" t="s">
        <v>2379</v>
      </c>
      <c r="L362" s="60" t="str">
        <f t="shared" si="26"/>
        <v>Dialysis tunneled permanent</v>
      </c>
      <c r="M362" s="64" t="str">
        <f t="shared" si="27"/>
        <v>PI.IC.IV.041707.01</v>
      </c>
      <c r="N362" s="64"/>
      <c r="O362" s="64" t="str">
        <f t="shared" si="28"/>
        <v>PH.IC.IV.041707.01</v>
      </c>
      <c r="Q362" s="64" t="str">
        <f t="shared" si="29"/>
        <v>CL.IC.IV.041707.01</v>
      </c>
    </row>
    <row r="363" spans="1:31" s="60" customFormat="1" ht="15">
      <c r="A363" s="60" t="s">
        <v>8408</v>
      </c>
      <c r="C363" s="62" t="s">
        <v>12594</v>
      </c>
      <c r="E363" s="62" t="s">
        <v>6777</v>
      </c>
      <c r="F363" s="60" t="s">
        <v>8224</v>
      </c>
      <c r="G363" s="60" t="s">
        <v>8388</v>
      </c>
      <c r="H363" s="62" t="s">
        <v>3574</v>
      </c>
      <c r="I363" s="60" t="s">
        <v>8074</v>
      </c>
      <c r="J363" s="63" t="str">
        <f t="shared" si="25"/>
        <v>IC.IV.041708</v>
      </c>
      <c r="K363" s="61" t="s">
        <v>2379</v>
      </c>
      <c r="L363" s="60" t="str">
        <f t="shared" si="26"/>
        <v xml:space="preserve">Hemodialysis non-tunneled temporary </v>
      </c>
      <c r="M363" s="64" t="str">
        <f t="shared" si="27"/>
        <v>PI.IC.IV.041708.01</v>
      </c>
      <c r="N363" s="64"/>
      <c r="O363" s="64" t="str">
        <f t="shared" si="28"/>
        <v>PH.IC.IV.041708.01</v>
      </c>
      <c r="Q363" s="64" t="str">
        <f t="shared" si="29"/>
        <v>CL.IC.IV.041708.01</v>
      </c>
    </row>
    <row r="364" spans="1:31" s="60" customFormat="1" ht="15">
      <c r="A364" s="60" t="s">
        <v>8408</v>
      </c>
      <c r="C364" s="62" t="s">
        <v>12594</v>
      </c>
      <c r="E364" s="62" t="s">
        <v>6777</v>
      </c>
      <c r="F364" s="60" t="s">
        <v>8224</v>
      </c>
      <c r="G364" s="60" t="s">
        <v>8075</v>
      </c>
      <c r="H364" s="62" t="s">
        <v>3690</v>
      </c>
      <c r="I364" s="60" t="s">
        <v>8594</v>
      </c>
      <c r="J364" s="63" t="str">
        <f t="shared" si="25"/>
        <v>IC.IV.041709</v>
      </c>
      <c r="K364" s="61" t="s">
        <v>2379</v>
      </c>
      <c r="L364" s="60" t="str">
        <f t="shared" si="26"/>
        <v>Tunneled</v>
      </c>
      <c r="M364" s="64" t="str">
        <f t="shared" si="27"/>
        <v>PI.IC.IV.041709.01</v>
      </c>
      <c r="N364" s="64"/>
      <c r="O364" s="64" t="str">
        <f t="shared" si="28"/>
        <v>PH.IC.IV.041709.01</v>
      </c>
      <c r="Q364" s="64" t="str">
        <f t="shared" si="29"/>
        <v>CL.IC.IV.041709.01</v>
      </c>
    </row>
    <row r="365" spans="1:31" s="60" customFormat="1" ht="15">
      <c r="A365" s="60" t="s">
        <v>8408</v>
      </c>
      <c r="C365" s="62" t="s">
        <v>12594</v>
      </c>
      <c r="E365" s="62" t="s">
        <v>6777</v>
      </c>
      <c r="F365" s="60" t="s">
        <v>8224</v>
      </c>
      <c r="G365" s="60" t="s">
        <v>8076</v>
      </c>
      <c r="H365" s="62" t="s">
        <v>3188</v>
      </c>
      <c r="I365" s="60" t="s">
        <v>8077</v>
      </c>
      <c r="J365" s="63" t="str">
        <f t="shared" si="25"/>
        <v>IC.IV.041710</v>
      </c>
      <c r="K365" s="61" t="s">
        <v>2379</v>
      </c>
      <c r="L365" s="60" t="str">
        <f t="shared" si="26"/>
        <v>Implanted port</v>
      </c>
      <c r="M365" s="64" t="str">
        <f t="shared" si="27"/>
        <v>PI.IC.IV.041710.01</v>
      </c>
      <c r="N365" s="64"/>
      <c r="O365" s="64" t="str">
        <f t="shared" si="28"/>
        <v>PH.IC.IV.041710.01</v>
      </c>
      <c r="Q365" s="64" t="str">
        <f t="shared" si="29"/>
        <v>CL.IC.IV.041710.01</v>
      </c>
    </row>
    <row r="366" spans="1:31" s="60" customFormat="1" ht="15">
      <c r="A366" s="60" t="s">
        <v>8408</v>
      </c>
      <c r="C366" s="62" t="s">
        <v>12594</v>
      </c>
      <c r="E366" s="62" t="s">
        <v>6777</v>
      </c>
      <c r="F366" s="60" t="s">
        <v>8224</v>
      </c>
      <c r="G366" s="60" t="s">
        <v>8078</v>
      </c>
      <c r="H366" s="62" t="s">
        <v>5749</v>
      </c>
      <c r="I366" s="60" t="s">
        <v>8079</v>
      </c>
      <c r="J366" s="63" t="str">
        <f t="shared" si="25"/>
        <v>IC.IV.041711</v>
      </c>
      <c r="K366" s="61" t="s">
        <v>2379</v>
      </c>
      <c r="L366" s="60" t="str">
        <f t="shared" si="26"/>
        <v>Thermoregulation multilumen catheter</v>
      </c>
      <c r="M366" s="64" t="str">
        <f t="shared" si="27"/>
        <v>PI.IC.IV.041711.01</v>
      </c>
      <c r="N366" s="64"/>
      <c r="O366" s="64" t="str">
        <f t="shared" si="28"/>
        <v>PH.IC.IV.041711.01</v>
      </c>
      <c r="Q366" s="64" t="str">
        <f t="shared" si="29"/>
        <v>CL.IC.IV.041711.01</v>
      </c>
    </row>
    <row r="367" spans="1:31" s="60" customFormat="1" ht="15">
      <c r="A367" s="60" t="s">
        <v>8408</v>
      </c>
      <c r="C367" s="62" t="s">
        <v>12972</v>
      </c>
      <c r="E367" s="62" t="s">
        <v>13176</v>
      </c>
      <c r="F367" s="60" t="s">
        <v>8224</v>
      </c>
      <c r="G367" s="60" t="s">
        <v>10478</v>
      </c>
      <c r="H367" s="62" t="s">
        <v>13134</v>
      </c>
      <c r="I367" s="60" t="s">
        <v>12437</v>
      </c>
      <c r="J367" s="63" t="str">
        <f>CONCATENATE("IC.IV.",C367,E367,H367)</f>
        <v>IC.IV.041712</v>
      </c>
      <c r="K367" s="61" t="s">
        <v>13277</v>
      </c>
      <c r="L367" s="60" t="str">
        <f>G367</f>
        <v>Other: specify</v>
      </c>
      <c r="M367" s="64" t="str">
        <f>CONCATENATE("PI.",J367,".",K367)</f>
        <v>PI.IC.IV.041712.01</v>
      </c>
      <c r="N367" s="64"/>
      <c r="O367" s="64" t="str">
        <f>CONCATENATE("PH.",J367,".",K367)</f>
        <v>PH.IC.IV.041712.01</v>
      </c>
      <c r="Q367" s="64" t="str">
        <f>CONCATENATE("CL.",J367,".",K367)</f>
        <v>CL.IC.IV.041712.01</v>
      </c>
    </row>
    <row r="368" spans="1:31" s="60" customFormat="1" ht="15">
      <c r="A368" s="60" t="s">
        <v>8408</v>
      </c>
      <c r="C368" s="62" t="s">
        <v>12594</v>
      </c>
      <c r="E368" s="62" t="s">
        <v>6777</v>
      </c>
      <c r="F368" s="60" t="s">
        <v>8224</v>
      </c>
      <c r="G368" s="60" t="s">
        <v>372</v>
      </c>
      <c r="H368" s="62" t="s">
        <v>779</v>
      </c>
      <c r="J368" s="63" t="str">
        <f t="shared" si="25"/>
        <v>IC.IV.041713</v>
      </c>
      <c r="K368" s="61" t="s">
        <v>2379</v>
      </c>
      <c r="L368" s="60" t="str">
        <f t="shared" si="26"/>
        <v>Arterial sheath</v>
      </c>
      <c r="M368" s="64" t="str">
        <f t="shared" si="27"/>
        <v>PI.IC.IV.041713.01</v>
      </c>
      <c r="N368" s="64"/>
      <c r="O368" s="64" t="str">
        <f t="shared" si="28"/>
        <v>PH.IC.IV.041713.01</v>
      </c>
      <c r="Q368" s="64" t="str">
        <f t="shared" si="29"/>
        <v>CL.IC.IV.041713.01</v>
      </c>
      <c r="AD368" s="60" t="s">
        <v>373</v>
      </c>
      <c r="AE368" s="60">
        <v>1180</v>
      </c>
    </row>
    <row r="369" spans="1:37" s="60" customFormat="1" ht="15">
      <c r="A369" s="60" t="s">
        <v>8408</v>
      </c>
      <c r="C369" s="62" t="s">
        <v>12594</v>
      </c>
      <c r="D369" s="60" t="s">
        <v>8086</v>
      </c>
      <c r="E369" s="62" t="s">
        <v>7866</v>
      </c>
      <c r="F369" s="60" t="s">
        <v>7916</v>
      </c>
      <c r="G369" s="60" t="s">
        <v>11474</v>
      </c>
      <c r="H369" s="62" t="s">
        <v>11848</v>
      </c>
      <c r="I369" s="60" t="s">
        <v>11474</v>
      </c>
      <c r="J369" s="63" t="str">
        <f t="shared" si="25"/>
        <v>IC.IV.041801</v>
      </c>
      <c r="K369" s="61" t="s">
        <v>2379</v>
      </c>
      <c r="L369" s="60" t="str">
        <f t="shared" si="26"/>
        <v>Normal</v>
      </c>
      <c r="M369" s="64" t="str">
        <f t="shared" si="27"/>
        <v>PI.IC.IV.041801.01</v>
      </c>
      <c r="N369" s="64"/>
      <c r="O369" s="64" t="str">
        <f t="shared" si="28"/>
        <v>PH.IC.IV.041801.01</v>
      </c>
      <c r="Q369" s="64" t="str">
        <f t="shared" si="29"/>
        <v>CL.IC.IV.041801.01</v>
      </c>
    </row>
    <row r="370" spans="1:37" s="60" customFormat="1" ht="15">
      <c r="A370" s="60" t="s">
        <v>8408</v>
      </c>
      <c r="C370" s="62" t="s">
        <v>12594</v>
      </c>
      <c r="E370" s="62" t="s">
        <v>7866</v>
      </c>
      <c r="F370" s="60" t="s">
        <v>7916</v>
      </c>
      <c r="G370" s="60" t="s">
        <v>11656</v>
      </c>
      <c r="H370" s="62" t="s">
        <v>12030</v>
      </c>
      <c r="I370" s="60" t="s">
        <v>8540</v>
      </c>
      <c r="J370" s="63" t="str">
        <f t="shared" si="25"/>
        <v>IC.IV.041802</v>
      </c>
      <c r="K370" s="61" t="s">
        <v>2379</v>
      </c>
      <c r="L370" s="60" t="str">
        <f t="shared" si="26"/>
        <v>Damped</v>
      </c>
      <c r="M370" s="64" t="str">
        <f t="shared" si="27"/>
        <v>PI.IC.IV.041802.01</v>
      </c>
      <c r="N370" s="64"/>
      <c r="O370" s="64" t="str">
        <f t="shared" si="28"/>
        <v>PH.IC.IV.041802.01</v>
      </c>
      <c r="Q370" s="64" t="str">
        <f t="shared" si="29"/>
        <v>CL.IC.IV.041802.01</v>
      </c>
    </row>
    <row r="371" spans="1:37" s="60" customFormat="1" ht="15">
      <c r="A371" s="60" t="s">
        <v>8408</v>
      </c>
      <c r="C371" s="62" t="s">
        <v>6464</v>
      </c>
      <c r="E371" s="62" t="s">
        <v>12602</v>
      </c>
      <c r="F371" s="60" t="s">
        <v>7916</v>
      </c>
      <c r="G371" s="60" t="s">
        <v>8327</v>
      </c>
      <c r="H371" s="62" t="s">
        <v>12185</v>
      </c>
      <c r="I371" s="60" t="s">
        <v>8328</v>
      </c>
      <c r="J371" s="63" t="str">
        <f t="shared" si="25"/>
        <v>IC.IV.041803</v>
      </c>
      <c r="K371" s="61" t="s">
        <v>12175</v>
      </c>
      <c r="L371" s="60" t="str">
        <f t="shared" si="26"/>
        <v>Positional</v>
      </c>
      <c r="M371" s="64" t="str">
        <f t="shared" si="27"/>
        <v>PI.IC.IV.041803.01</v>
      </c>
      <c r="N371" s="64"/>
      <c r="O371" s="64" t="str">
        <f t="shared" si="28"/>
        <v>PH.IC.IV.041803.01</v>
      </c>
      <c r="Q371" s="64" t="str">
        <f t="shared" si="29"/>
        <v>CL.IC.IV.041803.01</v>
      </c>
    </row>
    <row r="372" spans="1:37" s="60" customFormat="1" ht="15">
      <c r="A372" s="60" t="s">
        <v>8408</v>
      </c>
      <c r="C372" s="62" t="s">
        <v>6464</v>
      </c>
      <c r="E372" s="62" t="s">
        <v>12602</v>
      </c>
      <c r="F372" s="60" t="s">
        <v>7916</v>
      </c>
      <c r="G372" s="60" t="s">
        <v>7917</v>
      </c>
      <c r="H372" s="62" t="s">
        <v>6464</v>
      </c>
      <c r="I372" s="60" t="s">
        <v>7918</v>
      </c>
      <c r="J372" s="63" t="str">
        <f t="shared" si="25"/>
        <v>IC.IV.041804</v>
      </c>
      <c r="K372" s="61" t="s">
        <v>12175</v>
      </c>
      <c r="L372" s="60" t="str">
        <f t="shared" si="26"/>
        <v>Unable to wedge</v>
      </c>
      <c r="M372" s="64" t="str">
        <f t="shared" si="27"/>
        <v>PI.IC.IV.041804.01</v>
      </c>
      <c r="N372" s="64"/>
      <c r="O372" s="64" t="str">
        <f t="shared" si="28"/>
        <v>PH.IC.IV.041804.01</v>
      </c>
      <c r="Q372" s="64" t="str">
        <f t="shared" si="29"/>
        <v>CL.IC.IV.041804.01</v>
      </c>
    </row>
    <row r="373" spans="1:37" s="60" customFormat="1" ht="15">
      <c r="A373" s="60" t="s">
        <v>8408</v>
      </c>
      <c r="C373" s="62" t="s">
        <v>12594</v>
      </c>
      <c r="E373" s="62" t="s">
        <v>7866</v>
      </c>
      <c r="F373" s="60" t="s">
        <v>7916</v>
      </c>
      <c r="G373" s="60" t="s">
        <v>8618</v>
      </c>
      <c r="H373" s="62" t="s">
        <v>6291</v>
      </c>
      <c r="I373" s="60" t="s">
        <v>8618</v>
      </c>
      <c r="J373" s="63" t="str">
        <f t="shared" si="25"/>
        <v>IC.IV.041805</v>
      </c>
      <c r="K373" s="61" t="s">
        <v>2379</v>
      </c>
      <c r="L373" s="60" t="str">
        <f t="shared" si="26"/>
        <v>Fling</v>
      </c>
      <c r="M373" s="64" t="str">
        <f t="shared" si="27"/>
        <v>PI.IC.IV.041805.01</v>
      </c>
      <c r="N373" s="64"/>
      <c r="O373" s="64" t="str">
        <f t="shared" si="28"/>
        <v>PH.IC.IV.041805.01</v>
      </c>
      <c r="Q373" s="64" t="str">
        <f t="shared" si="29"/>
        <v>CL.IC.IV.041805.01</v>
      </c>
    </row>
    <row r="374" spans="1:37" s="60" customFormat="1" ht="15">
      <c r="A374" s="60" t="s">
        <v>8408</v>
      </c>
      <c r="C374" s="62" t="s">
        <v>12594</v>
      </c>
      <c r="E374" s="62" t="s">
        <v>7866</v>
      </c>
      <c r="F374" s="60" t="s">
        <v>7916</v>
      </c>
      <c r="G374" s="60" t="s">
        <v>10478</v>
      </c>
      <c r="H374" s="62" t="s">
        <v>6988</v>
      </c>
      <c r="I374" s="60" t="s">
        <v>12437</v>
      </c>
      <c r="J374" s="63" t="str">
        <f t="shared" si="25"/>
        <v>IC.IV.041806</v>
      </c>
      <c r="K374" s="61" t="s">
        <v>12175</v>
      </c>
      <c r="L374" s="60" t="str">
        <f t="shared" si="26"/>
        <v>Other: specify</v>
      </c>
      <c r="M374" s="64" t="str">
        <f t="shared" si="27"/>
        <v>PI.IC.IV.041806.01</v>
      </c>
      <c r="N374" s="64"/>
      <c r="O374" s="64" t="str">
        <f t="shared" si="28"/>
        <v>PH.IC.IV.041806.01</v>
      </c>
      <c r="Q374" s="64" t="str">
        <f t="shared" si="29"/>
        <v>CL.IC.IV.041806.01</v>
      </c>
    </row>
    <row r="375" spans="1:37" s="60" customFormat="1" ht="15">
      <c r="A375" s="60" t="s">
        <v>8408</v>
      </c>
      <c r="C375" s="62" t="s">
        <v>2418</v>
      </c>
      <c r="D375" s="60" t="s">
        <v>2539</v>
      </c>
      <c r="E375" s="62" t="s">
        <v>2419</v>
      </c>
      <c r="F375" s="60" t="s">
        <v>2417</v>
      </c>
      <c r="G375" s="60" t="s">
        <v>2420</v>
      </c>
      <c r="H375" s="62" t="s">
        <v>2540</v>
      </c>
      <c r="I375" s="60" t="s">
        <v>2422</v>
      </c>
      <c r="J375" s="63" t="str">
        <f t="shared" si="25"/>
        <v>IC.IV.041901</v>
      </c>
      <c r="K375" s="61" t="s">
        <v>2379</v>
      </c>
      <c r="L375" s="60" t="str">
        <f t="shared" si="26"/>
        <v>Insertion date</v>
      </c>
      <c r="M375" s="64" t="str">
        <f t="shared" si="27"/>
        <v>PI.IC.IV.041901.01</v>
      </c>
      <c r="N375" s="64"/>
      <c r="O375" s="64" t="str">
        <f t="shared" si="28"/>
        <v>PH.IC.IV.041901.01</v>
      </c>
      <c r="Q375" s="64" t="str">
        <f t="shared" si="29"/>
        <v>CL.IC.IV.041901.01</v>
      </c>
      <c r="V375" s="60" t="s">
        <v>2421</v>
      </c>
      <c r="W375" s="60">
        <v>996</v>
      </c>
    </row>
    <row r="376" spans="1:37" s="88" customFormat="1" ht="15">
      <c r="A376" s="83" t="s">
        <v>8408</v>
      </c>
      <c r="B376" s="83"/>
      <c r="C376" s="81" t="s">
        <v>12028</v>
      </c>
      <c r="D376" s="83" t="s">
        <v>10442</v>
      </c>
      <c r="E376" s="81" t="s">
        <v>12298</v>
      </c>
      <c r="F376" s="83" t="s">
        <v>12294</v>
      </c>
      <c r="G376" s="83" t="s">
        <v>12295</v>
      </c>
      <c r="H376" s="81" t="s">
        <v>12614</v>
      </c>
      <c r="I376" s="83" t="s">
        <v>12295</v>
      </c>
      <c r="J376" s="63" t="str">
        <f t="shared" ref="J376:J381" si="30">CONCATENATE("IC.IV.",C376,E376,H376)</f>
        <v>IC.IV.042001</v>
      </c>
      <c r="K376" s="61" t="s">
        <v>2311</v>
      </c>
      <c r="L376" s="60" t="str">
        <f t="shared" ref="L376:L381" si="31">G376</f>
        <v>Clean</v>
      </c>
      <c r="M376" s="64" t="str">
        <f t="shared" ref="M376:M381" si="32">CONCATENATE("PI.",J376,".",K376)</f>
        <v>PI.IC.IV.042001.01</v>
      </c>
      <c r="N376" s="64"/>
      <c r="O376" s="64" t="str">
        <f t="shared" ref="O376:O381" si="33">CONCATENATE("PH.",J376,".",K376)</f>
        <v>PH.IC.IV.042001.01</v>
      </c>
      <c r="P376" s="60"/>
      <c r="Q376" s="64" t="str">
        <f t="shared" ref="Q376:Q381" si="34">CONCATENATE("CL.",J376,".",K376)</f>
        <v>CL.IC.IV.042001.01</v>
      </c>
      <c r="X376" s="88" t="s">
        <v>12618</v>
      </c>
      <c r="Y376" s="88">
        <v>1114</v>
      </c>
    </row>
    <row r="377" spans="1:37" s="88" customFormat="1" ht="15">
      <c r="A377" s="83" t="s">
        <v>8408</v>
      </c>
      <c r="B377" s="83"/>
      <c r="C377" s="81" t="s">
        <v>12028</v>
      </c>
      <c r="D377" s="83"/>
      <c r="E377" s="81" t="s">
        <v>12298</v>
      </c>
      <c r="F377" s="83" t="s">
        <v>12294</v>
      </c>
      <c r="G377" s="83" t="s">
        <v>10409</v>
      </c>
      <c r="H377" s="81" t="s">
        <v>12615</v>
      </c>
      <c r="I377" s="83" t="s">
        <v>10409</v>
      </c>
      <c r="J377" s="63" t="str">
        <f t="shared" si="30"/>
        <v>IC.IV.042002</v>
      </c>
      <c r="K377" s="61" t="s">
        <v>2311</v>
      </c>
      <c r="L377" s="60" t="str">
        <f t="shared" si="31"/>
        <v>Dry</v>
      </c>
      <c r="M377" s="64" t="str">
        <f t="shared" si="32"/>
        <v>PI.IC.IV.042002.01</v>
      </c>
      <c r="N377" s="64"/>
      <c r="O377" s="64" t="str">
        <f t="shared" si="33"/>
        <v>PH.IC.IV.042002.01</v>
      </c>
      <c r="P377" s="60"/>
      <c r="Q377" s="64" t="str">
        <f t="shared" si="34"/>
        <v>CL.IC.IV.042002.01</v>
      </c>
      <c r="X377" s="88" t="s">
        <v>12618</v>
      </c>
      <c r="Y377" s="88">
        <v>1114</v>
      </c>
    </row>
    <row r="378" spans="1:37" s="88" customFormat="1" ht="15">
      <c r="A378" s="83" t="s">
        <v>8408</v>
      </c>
      <c r="B378" s="83"/>
      <c r="C378" s="81" t="s">
        <v>12028</v>
      </c>
      <c r="D378" s="83"/>
      <c r="E378" s="81" t="s">
        <v>12298</v>
      </c>
      <c r="F378" s="83" t="s">
        <v>12294</v>
      </c>
      <c r="G378" s="83" t="s">
        <v>10646</v>
      </c>
      <c r="H378" s="81" t="s">
        <v>12616</v>
      </c>
      <c r="I378" s="83" t="s">
        <v>10646</v>
      </c>
      <c r="J378" s="63" t="str">
        <f t="shared" si="30"/>
        <v>IC.IV.042003</v>
      </c>
      <c r="K378" s="61" t="s">
        <v>2311</v>
      </c>
      <c r="L378" s="60" t="str">
        <f t="shared" si="31"/>
        <v>Intact</v>
      </c>
      <c r="M378" s="64" t="str">
        <f t="shared" si="32"/>
        <v>PI.IC.IV.042003.01</v>
      </c>
      <c r="N378" s="64"/>
      <c r="O378" s="64" t="str">
        <f t="shared" si="33"/>
        <v>PH.IC.IV.042003.01</v>
      </c>
      <c r="P378" s="60"/>
      <c r="Q378" s="64" t="str">
        <f t="shared" si="34"/>
        <v>CL.IC.IV.042003.01</v>
      </c>
      <c r="X378" s="88" t="s">
        <v>12618</v>
      </c>
      <c r="Y378" s="88">
        <v>1114</v>
      </c>
    </row>
    <row r="379" spans="1:37" s="88" customFormat="1" ht="15">
      <c r="A379" s="83" t="s">
        <v>8408</v>
      </c>
      <c r="B379" s="83"/>
      <c r="C379" s="81" t="s">
        <v>12028</v>
      </c>
      <c r="D379" s="83"/>
      <c r="E379" s="81" t="s">
        <v>12298</v>
      </c>
      <c r="F379" s="83" t="s">
        <v>12294</v>
      </c>
      <c r="G379" s="83" t="s">
        <v>12296</v>
      </c>
      <c r="H379" s="81" t="s">
        <v>12617</v>
      </c>
      <c r="I379" s="83" t="s">
        <v>12296</v>
      </c>
      <c r="J379" s="63" t="str">
        <f t="shared" si="30"/>
        <v>IC.IV.042004</v>
      </c>
      <c r="K379" s="61" t="s">
        <v>2311</v>
      </c>
      <c r="L379" s="60" t="str">
        <f t="shared" si="31"/>
        <v>Stained</v>
      </c>
      <c r="M379" s="64" t="str">
        <f t="shared" si="32"/>
        <v>PI.IC.IV.042004.01</v>
      </c>
      <c r="N379" s="64"/>
      <c r="O379" s="64" t="str">
        <f t="shared" si="33"/>
        <v>PH.IC.IV.042004.01</v>
      </c>
      <c r="P379" s="60"/>
      <c r="Q379" s="64" t="str">
        <f t="shared" si="34"/>
        <v>CL.IC.IV.042004.01</v>
      </c>
      <c r="X379" s="88" t="s">
        <v>12618</v>
      </c>
      <c r="Y379" s="88">
        <v>1114</v>
      </c>
    </row>
    <row r="380" spans="1:37" s="88" customFormat="1" ht="15">
      <c r="A380" s="83" t="s">
        <v>8408</v>
      </c>
      <c r="B380" s="83"/>
      <c r="C380" s="81" t="s">
        <v>12028</v>
      </c>
      <c r="D380" s="83"/>
      <c r="E380" s="81" t="s">
        <v>12298</v>
      </c>
      <c r="F380" s="83" t="s">
        <v>12294</v>
      </c>
      <c r="G380" s="83" t="s">
        <v>12297</v>
      </c>
      <c r="H380" s="81" t="s">
        <v>12596</v>
      </c>
      <c r="I380" s="83" t="s">
        <v>12297</v>
      </c>
      <c r="J380" s="63" t="str">
        <f t="shared" si="30"/>
        <v>IC.IV.042005</v>
      </c>
      <c r="K380" s="61" t="s">
        <v>2311</v>
      </c>
      <c r="L380" s="60" t="str">
        <f t="shared" si="31"/>
        <v>Saturated</v>
      </c>
      <c r="M380" s="64" t="str">
        <f t="shared" si="32"/>
        <v>PI.IC.IV.042005.01</v>
      </c>
      <c r="N380" s="64"/>
      <c r="O380" s="64" t="str">
        <f t="shared" si="33"/>
        <v>PH.IC.IV.042005.01</v>
      </c>
      <c r="P380" s="60"/>
      <c r="Q380" s="64" t="str">
        <f t="shared" si="34"/>
        <v>CL.IC.IV.042005.01</v>
      </c>
      <c r="X380" s="88" t="s">
        <v>12618</v>
      </c>
      <c r="Y380" s="88">
        <v>1114</v>
      </c>
    </row>
    <row r="381" spans="1:37" s="60" customFormat="1" ht="15">
      <c r="A381" s="60" t="s">
        <v>8408</v>
      </c>
      <c r="B381" s="10"/>
      <c r="C381" s="62" t="s">
        <v>12594</v>
      </c>
      <c r="D381" s="10" t="s">
        <v>13787</v>
      </c>
      <c r="E381" s="62" t="s">
        <v>10704</v>
      </c>
      <c r="F381" s="60" t="s">
        <v>13788</v>
      </c>
      <c r="G381" s="60" t="s">
        <v>8163</v>
      </c>
      <c r="H381" s="62" t="s">
        <v>11848</v>
      </c>
      <c r="I381" s="60" t="s">
        <v>8168</v>
      </c>
      <c r="J381" s="63" t="str">
        <f t="shared" si="30"/>
        <v>IC.IV.042101</v>
      </c>
      <c r="K381" s="61" t="s">
        <v>2379</v>
      </c>
      <c r="L381" s="60" t="str">
        <f t="shared" si="31"/>
        <v>Line CMs outside body</v>
      </c>
      <c r="M381" s="64" t="str">
        <f t="shared" si="32"/>
        <v>PI.IC.IV.042101.01</v>
      </c>
      <c r="N381" s="64"/>
      <c r="O381" s="64" t="str">
        <f t="shared" si="33"/>
        <v>PH.IC.IV.042101.01</v>
      </c>
      <c r="Q381" s="64" t="str">
        <f t="shared" si="34"/>
        <v>CL.IC.IV.042101.01</v>
      </c>
      <c r="R381" s="60" t="s">
        <v>9836</v>
      </c>
      <c r="S381" s="60" t="s">
        <v>9836</v>
      </c>
      <c r="AJ381" s="60" t="s">
        <v>12773</v>
      </c>
      <c r="AK381" s="60">
        <v>1436</v>
      </c>
    </row>
    <row r="382" spans="1:37" s="60" customFormat="1" ht="15">
      <c r="A382" s="60" t="s">
        <v>8408</v>
      </c>
      <c r="B382" s="10" t="s">
        <v>7919</v>
      </c>
      <c r="C382" s="62" t="s">
        <v>6291</v>
      </c>
      <c r="D382" s="10" t="s">
        <v>8264</v>
      </c>
      <c r="E382" s="61" t="s">
        <v>2379</v>
      </c>
      <c r="F382" s="60" t="s">
        <v>7920</v>
      </c>
      <c r="G382" s="60" t="s">
        <v>7921</v>
      </c>
      <c r="H382" s="62" t="s">
        <v>11848</v>
      </c>
      <c r="I382" s="60" t="s">
        <v>11867</v>
      </c>
      <c r="J382" s="63" t="str">
        <f t="shared" si="25"/>
        <v>IC.IV.050101</v>
      </c>
      <c r="K382" s="61" t="s">
        <v>2379</v>
      </c>
      <c r="L382" s="60" t="str">
        <f t="shared" si="26"/>
        <v>Drsg Change Date</v>
      </c>
      <c r="M382" s="64" t="str">
        <f t="shared" si="27"/>
        <v>PI.IC.IV.050101.01</v>
      </c>
      <c r="N382" s="64"/>
      <c r="O382" s="64" t="str">
        <f t="shared" si="28"/>
        <v>PH.IC.IV.050101.01</v>
      </c>
      <c r="Q382" s="64" t="str">
        <f t="shared" si="29"/>
        <v>CL.IC.IV.050101.01</v>
      </c>
    </row>
    <row r="383" spans="1:37" s="60" customFormat="1" ht="15">
      <c r="A383" s="60" t="s">
        <v>8408</v>
      </c>
      <c r="B383" s="10"/>
      <c r="C383" s="62" t="s">
        <v>6291</v>
      </c>
      <c r="D383" s="10" t="s">
        <v>8267</v>
      </c>
      <c r="E383" s="61" t="s">
        <v>12182</v>
      </c>
      <c r="F383" s="60" t="s">
        <v>7922</v>
      </c>
      <c r="G383" s="60" t="s">
        <v>8108</v>
      </c>
      <c r="H383" s="62" t="s">
        <v>11848</v>
      </c>
      <c r="I383" s="60" t="s">
        <v>8413</v>
      </c>
      <c r="J383" s="63" t="str">
        <f t="shared" si="25"/>
        <v>IC.IV.050201</v>
      </c>
      <c r="K383" s="61" t="s">
        <v>2379</v>
      </c>
      <c r="L383" s="60" t="str">
        <f t="shared" si="26"/>
        <v>Antimicrobial disk</v>
      </c>
      <c r="M383" s="64" t="str">
        <f t="shared" si="27"/>
        <v>PI.IC.IV.050201.01</v>
      </c>
      <c r="N383" s="64"/>
      <c r="O383" s="64" t="str">
        <f t="shared" si="28"/>
        <v>PH.IC.IV.050201.01</v>
      </c>
      <c r="Q383" s="64" t="str">
        <f t="shared" si="29"/>
        <v>CL.IC.IV.050201.01</v>
      </c>
    </row>
    <row r="384" spans="1:37" s="60" customFormat="1" ht="15">
      <c r="A384" s="60" t="s">
        <v>8408</v>
      </c>
      <c r="B384" s="10"/>
      <c r="C384" s="62" t="s">
        <v>6291</v>
      </c>
      <c r="D384" s="10"/>
      <c r="E384" s="61" t="s">
        <v>12182</v>
      </c>
      <c r="F384" s="60" t="s">
        <v>7922</v>
      </c>
      <c r="G384" s="60" t="s">
        <v>11070</v>
      </c>
      <c r="H384" s="62" t="s">
        <v>12030</v>
      </c>
      <c r="I384" s="60" t="s">
        <v>11070</v>
      </c>
      <c r="J384" s="63" t="str">
        <f t="shared" si="25"/>
        <v>IC.IV.050202</v>
      </c>
      <c r="K384" s="61" t="s">
        <v>2379</v>
      </c>
      <c r="L384" s="60" t="str">
        <f t="shared" si="26"/>
        <v>Transparent</v>
      </c>
      <c r="M384" s="64" t="str">
        <f t="shared" si="27"/>
        <v>PI.IC.IV.050202.01</v>
      </c>
      <c r="N384" s="64"/>
      <c r="O384" s="64" t="str">
        <f t="shared" si="28"/>
        <v>PH.IC.IV.050202.01</v>
      </c>
      <c r="Q384" s="64" t="str">
        <f t="shared" si="29"/>
        <v>CL.IC.IV.050202.01</v>
      </c>
    </row>
    <row r="385" spans="1:41" s="60" customFormat="1" ht="15">
      <c r="A385" s="60" t="s">
        <v>8408</v>
      </c>
      <c r="B385" s="10"/>
      <c r="C385" s="62" t="s">
        <v>6291</v>
      </c>
      <c r="D385" s="10"/>
      <c r="E385" s="61" t="s">
        <v>12182</v>
      </c>
      <c r="F385" s="60" t="s">
        <v>7922</v>
      </c>
      <c r="G385" s="60" t="s">
        <v>13023</v>
      </c>
      <c r="H385" s="62" t="s">
        <v>12032</v>
      </c>
      <c r="I385" s="60" t="s">
        <v>11567</v>
      </c>
      <c r="J385" s="63" t="str">
        <f t="shared" si="25"/>
        <v>IC.IV.050203</v>
      </c>
      <c r="K385" s="61" t="s">
        <v>2379</v>
      </c>
      <c r="L385" s="60" t="str">
        <f t="shared" si="26"/>
        <v>Gauze</v>
      </c>
      <c r="M385" s="64" t="str">
        <f t="shared" si="27"/>
        <v>PI.IC.IV.050203.01</v>
      </c>
      <c r="N385" s="64"/>
      <c r="O385" s="64" t="str">
        <f t="shared" si="28"/>
        <v>PH.IC.IV.050203.01</v>
      </c>
      <c r="Q385" s="64" t="str">
        <f t="shared" si="29"/>
        <v>CL.IC.IV.050203.01</v>
      </c>
    </row>
    <row r="386" spans="1:41" s="60" customFormat="1" ht="15">
      <c r="A386" s="60" t="s">
        <v>8408</v>
      </c>
      <c r="B386" s="10"/>
      <c r="C386" s="62" t="s">
        <v>6291</v>
      </c>
      <c r="D386" s="10"/>
      <c r="E386" s="61" t="s">
        <v>12182</v>
      </c>
      <c r="F386" s="60" t="s">
        <v>7922</v>
      </c>
      <c r="G386" s="60" t="s">
        <v>11569</v>
      </c>
      <c r="H386" s="62" t="s">
        <v>12028</v>
      </c>
      <c r="I386" s="60" t="s">
        <v>11569</v>
      </c>
      <c r="J386" s="63" t="str">
        <f t="shared" si="25"/>
        <v>IC.IV.050204</v>
      </c>
      <c r="K386" s="61" t="s">
        <v>2379</v>
      </c>
      <c r="L386" s="60" t="str">
        <f t="shared" si="26"/>
        <v>Pressure</v>
      </c>
      <c r="M386" s="64" t="str">
        <f t="shared" si="27"/>
        <v>PI.IC.IV.050204.01</v>
      </c>
      <c r="N386" s="64"/>
      <c r="O386" s="64" t="str">
        <f t="shared" si="28"/>
        <v>PH.IC.IV.050204.01</v>
      </c>
      <c r="Q386" s="64" t="str">
        <f t="shared" si="29"/>
        <v>CL.IC.IV.050204.01</v>
      </c>
    </row>
    <row r="387" spans="1:41" s="60" customFormat="1" ht="15">
      <c r="A387" s="60" t="s">
        <v>8408</v>
      </c>
      <c r="B387" s="10"/>
      <c r="C387" s="62" t="s">
        <v>6291</v>
      </c>
      <c r="D387" s="10"/>
      <c r="E387" s="61" t="s">
        <v>12182</v>
      </c>
      <c r="F387" s="60" t="s">
        <v>7922</v>
      </c>
      <c r="G387" s="60" t="s">
        <v>10478</v>
      </c>
      <c r="H387" s="62" t="s">
        <v>12210</v>
      </c>
      <c r="I387" s="60" t="s">
        <v>12437</v>
      </c>
      <c r="J387" s="63" t="str">
        <f t="shared" si="25"/>
        <v>IC.IV.050205</v>
      </c>
      <c r="K387" s="61" t="s">
        <v>2379</v>
      </c>
      <c r="L387" s="60" t="str">
        <f t="shared" si="26"/>
        <v>Other: specify</v>
      </c>
      <c r="M387" s="64" t="str">
        <f t="shared" si="27"/>
        <v>PI.IC.IV.050205.01</v>
      </c>
      <c r="N387" s="64"/>
      <c r="O387" s="64" t="str">
        <f t="shared" si="28"/>
        <v>PH.IC.IV.050205.01</v>
      </c>
      <c r="Q387" s="64" t="str">
        <f t="shared" si="29"/>
        <v>CL.IC.IV.050205.01</v>
      </c>
    </row>
    <row r="388" spans="1:41" s="60" customFormat="1" ht="15">
      <c r="A388" s="60" t="s">
        <v>8408</v>
      </c>
      <c r="B388" s="10"/>
      <c r="C388" s="62" t="s">
        <v>6291</v>
      </c>
      <c r="D388" s="10" t="s">
        <v>8679</v>
      </c>
      <c r="E388" s="61" t="s">
        <v>12592</v>
      </c>
      <c r="F388" s="60" t="s">
        <v>8309</v>
      </c>
      <c r="G388" s="60" t="s">
        <v>11836</v>
      </c>
      <c r="H388" s="62" t="s">
        <v>11848</v>
      </c>
      <c r="I388" s="60" t="s">
        <v>8627</v>
      </c>
      <c r="J388" s="63" t="str">
        <f t="shared" si="25"/>
        <v>IC.IV.050301</v>
      </c>
      <c r="K388" s="61" t="s">
        <v>2379</v>
      </c>
      <c r="L388" s="60" t="str">
        <f t="shared" si="26"/>
        <v>Present on admit: specify date</v>
      </c>
      <c r="M388" s="64" t="str">
        <f t="shared" si="27"/>
        <v>PI.IC.IV.050301.01</v>
      </c>
      <c r="N388" s="64"/>
      <c r="O388" s="64" t="str">
        <f t="shared" si="28"/>
        <v>PH.IC.IV.050301.01</v>
      </c>
      <c r="Q388" s="64" t="str">
        <f t="shared" si="29"/>
        <v>CL.IC.IV.050301.01</v>
      </c>
    </row>
    <row r="389" spans="1:41" s="60" customFormat="1" ht="15">
      <c r="A389" s="60" t="s">
        <v>8408</v>
      </c>
      <c r="B389" s="10"/>
      <c r="C389" s="62" t="s">
        <v>6291</v>
      </c>
      <c r="D389" s="10"/>
      <c r="E389" s="61" t="s">
        <v>12592</v>
      </c>
      <c r="F389" s="60" t="s">
        <v>8309</v>
      </c>
      <c r="G389" s="60" t="s">
        <v>8245</v>
      </c>
      <c r="H389" s="62" t="s">
        <v>12030</v>
      </c>
      <c r="I389" s="60" t="s">
        <v>8310</v>
      </c>
      <c r="J389" s="63" t="str">
        <f t="shared" si="25"/>
        <v>IC.IV.050302</v>
      </c>
      <c r="K389" s="61" t="s">
        <v>2379</v>
      </c>
      <c r="L389" s="60" t="str">
        <f t="shared" si="26"/>
        <v>Inserted at this date/time: specify</v>
      </c>
      <c r="M389" s="64" t="str">
        <f t="shared" si="27"/>
        <v>PI.IC.IV.050302.01</v>
      </c>
      <c r="N389" s="64"/>
      <c r="O389" s="64" t="str">
        <f t="shared" si="28"/>
        <v>PH.IC.IV.050302.01</v>
      </c>
      <c r="Q389" s="64" t="str">
        <f t="shared" si="29"/>
        <v>CL.IC.IV.050302.01</v>
      </c>
    </row>
    <row r="390" spans="1:41" s="60" customFormat="1" ht="15">
      <c r="A390" s="60" t="s">
        <v>8408</v>
      </c>
      <c r="B390" s="10"/>
      <c r="C390" s="62" t="s">
        <v>6291</v>
      </c>
      <c r="D390" s="10"/>
      <c r="E390" s="61" t="s">
        <v>12592</v>
      </c>
      <c r="F390" s="60" t="s">
        <v>8309</v>
      </c>
      <c r="G390" s="60" t="s">
        <v>8681</v>
      </c>
      <c r="H390" s="62" t="s">
        <v>12032</v>
      </c>
      <c r="I390" s="60" t="s">
        <v>8682</v>
      </c>
      <c r="J390" s="63" t="str">
        <f t="shared" si="25"/>
        <v>IC.IV.050303</v>
      </c>
      <c r="K390" s="61" t="s">
        <v>2379</v>
      </c>
      <c r="L390" s="60" t="str">
        <f t="shared" si="26"/>
        <v>Declotted</v>
      </c>
      <c r="M390" s="64" t="str">
        <f t="shared" si="27"/>
        <v>PI.IC.IV.050303.01</v>
      </c>
      <c r="N390" s="64"/>
      <c r="O390" s="64" t="str">
        <f t="shared" si="28"/>
        <v>PH.IC.IV.050303.01</v>
      </c>
      <c r="Q390" s="64" t="str">
        <f t="shared" si="29"/>
        <v>CL.IC.IV.050303.01</v>
      </c>
    </row>
    <row r="391" spans="1:41" s="60" customFormat="1" ht="15">
      <c r="A391" s="60" t="s">
        <v>8408</v>
      </c>
      <c r="B391" s="10"/>
      <c r="C391" s="62" t="s">
        <v>6291</v>
      </c>
      <c r="D391" s="10"/>
      <c r="E391" s="61" t="s">
        <v>12592</v>
      </c>
      <c r="F391" s="60" t="s">
        <v>8309</v>
      </c>
      <c r="G391" s="60" t="s">
        <v>10123</v>
      </c>
      <c r="H391" s="62" t="s">
        <v>12028</v>
      </c>
      <c r="I391" s="60" t="s">
        <v>11841</v>
      </c>
      <c r="J391" s="63" t="str">
        <f t="shared" si="25"/>
        <v>IC.IV.050304</v>
      </c>
      <c r="K391" s="61" t="s">
        <v>2379</v>
      </c>
      <c r="L391" s="60" t="str">
        <f t="shared" si="26"/>
        <v>Discontinued</v>
      </c>
      <c r="M391" s="64" t="str">
        <f t="shared" si="27"/>
        <v>PI.IC.IV.050304.01</v>
      </c>
      <c r="N391" s="64"/>
      <c r="O391" s="64" t="str">
        <f t="shared" si="28"/>
        <v>PH.IC.IV.050304.01</v>
      </c>
      <c r="Q391" s="64" t="str">
        <f t="shared" si="29"/>
        <v>CL.IC.IV.050304.01</v>
      </c>
    </row>
    <row r="392" spans="1:41" s="60" customFormat="1" ht="15">
      <c r="A392" s="60" t="s">
        <v>8408</v>
      </c>
      <c r="B392" s="10"/>
      <c r="C392" s="62" t="s">
        <v>6291</v>
      </c>
      <c r="D392" s="10"/>
      <c r="E392" s="61" t="s">
        <v>12592</v>
      </c>
      <c r="F392" s="60" t="s">
        <v>8309</v>
      </c>
      <c r="G392" s="60" t="s">
        <v>11660</v>
      </c>
      <c r="H392" s="62" t="s">
        <v>12210</v>
      </c>
      <c r="I392" s="60" t="s">
        <v>8675</v>
      </c>
      <c r="J392" s="63" t="str">
        <f t="shared" si="25"/>
        <v>IC.IV.050305</v>
      </c>
      <c r="K392" s="61" t="s">
        <v>2379</v>
      </c>
      <c r="L392" s="60" t="str">
        <f t="shared" si="26"/>
        <v>Change over wire</v>
      </c>
      <c r="M392" s="64" t="str">
        <f t="shared" si="27"/>
        <v>PI.IC.IV.050305.01</v>
      </c>
      <c r="N392" s="64"/>
      <c r="O392" s="64" t="str">
        <f t="shared" si="28"/>
        <v>PH.IC.IV.050305.01</v>
      </c>
      <c r="Q392" s="64" t="str">
        <f t="shared" si="29"/>
        <v>CL.IC.IV.050305.01</v>
      </c>
    </row>
    <row r="393" spans="1:41" s="60" customFormat="1" ht="15">
      <c r="A393" s="60" t="s">
        <v>8408</v>
      </c>
      <c r="B393" s="10"/>
      <c r="C393" s="62" t="s">
        <v>6291</v>
      </c>
      <c r="D393" s="10" t="s">
        <v>2696</v>
      </c>
      <c r="E393" s="61" t="s">
        <v>12592</v>
      </c>
      <c r="F393" s="60" t="s">
        <v>8309</v>
      </c>
      <c r="G393" s="60" t="s">
        <v>11497</v>
      </c>
      <c r="H393" s="62" t="s">
        <v>6988</v>
      </c>
      <c r="I393" s="60" t="s">
        <v>11498</v>
      </c>
      <c r="J393" s="63" t="str">
        <f t="shared" si="25"/>
        <v>IC.IV.050306</v>
      </c>
      <c r="K393" s="61" t="s">
        <v>2379</v>
      </c>
      <c r="L393" s="60" t="str">
        <f t="shared" si="26"/>
        <v>Tip sent for C&amp;S</v>
      </c>
      <c r="M393" s="64" t="str">
        <f t="shared" si="27"/>
        <v>PI.IC.IV.050306.01</v>
      </c>
      <c r="N393" s="64"/>
      <c r="O393" s="64" t="str">
        <f t="shared" si="28"/>
        <v>PH.IC.IV.050306.01</v>
      </c>
      <c r="Q393" s="64" t="str">
        <f t="shared" si="29"/>
        <v>CL.IC.IV.050306.01</v>
      </c>
    </row>
    <row r="394" spans="1:41" s="60" customFormat="1" ht="15">
      <c r="A394" s="60" t="s">
        <v>8408</v>
      </c>
      <c r="B394" s="10"/>
      <c r="C394" s="62" t="s">
        <v>6291</v>
      </c>
      <c r="D394" s="10"/>
      <c r="E394" s="61" t="s">
        <v>12592</v>
      </c>
      <c r="F394" s="60" t="s">
        <v>8309</v>
      </c>
      <c r="G394" s="60" t="s">
        <v>8566</v>
      </c>
      <c r="H394" s="62" t="s">
        <v>6317</v>
      </c>
      <c r="I394" s="60" t="s">
        <v>8567</v>
      </c>
      <c r="J394" s="63" t="str">
        <f t="shared" si="25"/>
        <v>IC.IV.050307</v>
      </c>
      <c r="K394" s="61" t="s">
        <v>2379</v>
      </c>
      <c r="L394" s="60" t="str">
        <f t="shared" si="26"/>
        <v>Insertion attempts number: specify</v>
      </c>
      <c r="M394" s="64" t="str">
        <f t="shared" si="27"/>
        <v>PI.IC.IV.050307.01</v>
      </c>
      <c r="N394" s="64"/>
      <c r="O394" s="64" t="str">
        <f t="shared" si="28"/>
        <v>PH.IC.IV.050307.01</v>
      </c>
      <c r="Q394" s="64" t="str">
        <f t="shared" si="29"/>
        <v>CL.IC.IV.050307.01</v>
      </c>
    </row>
    <row r="395" spans="1:41" s="60" customFormat="1" ht="15">
      <c r="A395" s="60" t="s">
        <v>8408</v>
      </c>
      <c r="B395" s="10"/>
      <c r="C395" s="62" t="s">
        <v>6291</v>
      </c>
      <c r="D395" s="10"/>
      <c r="E395" s="61" t="s">
        <v>12592</v>
      </c>
      <c r="F395" s="60" t="s">
        <v>8309</v>
      </c>
      <c r="G395" s="60" t="s">
        <v>8568</v>
      </c>
      <c r="H395" s="62" t="s">
        <v>3574</v>
      </c>
      <c r="I395" s="60" t="s">
        <v>9594</v>
      </c>
      <c r="J395" s="63" t="str">
        <f t="shared" si="25"/>
        <v>IC.IV.050308</v>
      </c>
      <c r="K395" s="61" t="s">
        <v>2379</v>
      </c>
      <c r="L395" s="60" t="str">
        <f t="shared" si="26"/>
        <v>D/C due to blood infection</v>
      </c>
      <c r="M395" s="64" t="str">
        <f t="shared" si="27"/>
        <v>PI.IC.IV.050308.01</v>
      </c>
      <c r="N395" s="64"/>
      <c r="O395" s="64" t="str">
        <f t="shared" si="28"/>
        <v>PH.IC.IV.050308.01</v>
      </c>
      <c r="Q395" s="64" t="str">
        <f t="shared" si="29"/>
        <v>CL.IC.IV.050308.01</v>
      </c>
    </row>
    <row r="396" spans="1:41" s="60" customFormat="1" ht="15">
      <c r="A396" s="60" t="s">
        <v>8408</v>
      </c>
      <c r="B396" s="10"/>
      <c r="C396" s="62" t="s">
        <v>12210</v>
      </c>
      <c r="D396" s="10"/>
      <c r="E396" s="61" t="s">
        <v>3812</v>
      </c>
      <c r="F396" s="60" t="s">
        <v>8309</v>
      </c>
      <c r="G396" s="60" t="s">
        <v>13850</v>
      </c>
      <c r="H396" s="62" t="s">
        <v>11639</v>
      </c>
      <c r="I396" s="60" t="s">
        <v>9594</v>
      </c>
      <c r="J396" s="63" t="str">
        <f t="shared" si="25"/>
        <v>IC.IV.050309</v>
      </c>
      <c r="K396" s="61" t="s">
        <v>1</v>
      </c>
      <c r="L396" s="60" t="str">
        <f t="shared" si="26"/>
        <v>Pressure tubing new/changed</v>
      </c>
      <c r="M396" s="64" t="str">
        <f t="shared" si="27"/>
        <v>PI.IC.IV.050309.01</v>
      </c>
      <c r="N396" s="64"/>
      <c r="O396" s="64" t="str">
        <f t="shared" si="28"/>
        <v>PH.IC.IV.050309.01</v>
      </c>
      <c r="Q396" s="64" t="str">
        <f t="shared" si="29"/>
        <v>CL.IC.IV.050309.01</v>
      </c>
      <c r="AN396" s="60" t="s">
        <v>12773</v>
      </c>
      <c r="AO396" s="60">
        <v>1520</v>
      </c>
    </row>
    <row r="397" spans="1:41" s="60" customFormat="1" ht="15">
      <c r="A397" s="60" t="s">
        <v>8408</v>
      </c>
      <c r="B397" s="10"/>
      <c r="C397" s="62" t="s">
        <v>6291</v>
      </c>
      <c r="D397" s="10" t="s">
        <v>8621</v>
      </c>
      <c r="E397" s="62" t="s">
        <v>12594</v>
      </c>
      <c r="F397" s="60" t="s">
        <v>8311</v>
      </c>
      <c r="G397" s="60" t="s">
        <v>10076</v>
      </c>
      <c r="H397" s="62" t="s">
        <v>11848</v>
      </c>
      <c r="I397" s="60" t="s">
        <v>10076</v>
      </c>
      <c r="J397" s="63" t="str">
        <f t="shared" si="25"/>
        <v>IC.IV.050401</v>
      </c>
      <c r="K397" s="61" t="s">
        <v>2379</v>
      </c>
      <c r="L397" s="60" t="str">
        <f t="shared" si="26"/>
        <v>Done</v>
      </c>
      <c r="M397" s="64" t="str">
        <f t="shared" si="27"/>
        <v>PI.IC.IV.050401.01</v>
      </c>
      <c r="N397" s="64"/>
      <c r="O397" s="64" t="str">
        <f t="shared" si="28"/>
        <v>PH.IC.IV.050401.01</v>
      </c>
      <c r="Q397" s="64" t="str">
        <f t="shared" si="29"/>
        <v>CL.IC.IV.050401.01</v>
      </c>
    </row>
    <row r="398" spans="1:41" s="60" customFormat="1" ht="15">
      <c r="A398" s="60" t="s">
        <v>8408</v>
      </c>
      <c r="B398" s="10"/>
      <c r="C398" s="62" t="s">
        <v>6291</v>
      </c>
      <c r="D398" s="10"/>
      <c r="E398" s="62" t="s">
        <v>12594</v>
      </c>
      <c r="F398" s="60" t="s">
        <v>8311</v>
      </c>
      <c r="G398" s="60" t="s">
        <v>8435</v>
      </c>
      <c r="H398" s="62" t="s">
        <v>12030</v>
      </c>
      <c r="I398" s="60" t="s">
        <v>8435</v>
      </c>
      <c r="J398" s="63" t="str">
        <f t="shared" si="25"/>
        <v>IC.IV.050402</v>
      </c>
      <c r="K398" s="61" t="s">
        <v>2379</v>
      </c>
      <c r="L398" s="60" t="str">
        <f t="shared" si="26"/>
        <v>Not done</v>
      </c>
      <c r="M398" s="64" t="str">
        <f t="shared" si="27"/>
        <v>PI.IC.IV.050402.01</v>
      </c>
      <c r="N398" s="64"/>
      <c r="O398" s="64" t="str">
        <f t="shared" si="28"/>
        <v>PH.IC.IV.050402.01</v>
      </c>
      <c r="Q398" s="64" t="str">
        <f t="shared" si="29"/>
        <v>CL.IC.IV.050402.01</v>
      </c>
    </row>
    <row r="399" spans="1:41" s="60" customFormat="1" ht="15">
      <c r="A399" s="60" t="s">
        <v>8408</v>
      </c>
      <c r="B399" s="10"/>
      <c r="C399" s="62" t="s">
        <v>6291</v>
      </c>
      <c r="D399" s="10"/>
      <c r="E399" s="62" t="s">
        <v>6464</v>
      </c>
      <c r="F399" s="60" t="s">
        <v>8311</v>
      </c>
      <c r="G399" s="60" t="s">
        <v>13019</v>
      </c>
      <c r="H399" s="62" t="s">
        <v>12032</v>
      </c>
      <c r="I399" s="60" t="s">
        <v>10347</v>
      </c>
      <c r="J399" s="63" t="str">
        <f t="shared" si="25"/>
        <v>IC.IV.050403</v>
      </c>
      <c r="K399" s="61" t="s">
        <v>2379</v>
      </c>
      <c r="L399" s="60" t="str">
        <f t="shared" si="26"/>
        <v>Continuous pressure bag</v>
      </c>
      <c r="M399" s="64" t="str">
        <f t="shared" si="27"/>
        <v>PI.IC.IV.050403.01</v>
      </c>
      <c r="N399" s="64"/>
      <c r="O399" s="64" t="str">
        <f t="shared" si="28"/>
        <v>PH.IC.IV.050403.01</v>
      </c>
      <c r="Q399" s="64" t="str">
        <f t="shared" si="29"/>
        <v>CL.IC.IV.050403.01</v>
      </c>
    </row>
    <row r="400" spans="1:41" s="60" customFormat="1" ht="15">
      <c r="A400" s="60" t="s">
        <v>8408</v>
      </c>
      <c r="B400" s="10"/>
      <c r="C400" s="62" t="s">
        <v>6291</v>
      </c>
      <c r="D400" s="10"/>
      <c r="E400" s="62" t="s">
        <v>6464</v>
      </c>
      <c r="F400" s="60" t="s">
        <v>8311</v>
      </c>
      <c r="G400" s="60" t="s">
        <v>8436</v>
      </c>
      <c r="H400" s="62" t="s">
        <v>12028</v>
      </c>
      <c r="I400" s="60" t="s">
        <v>8437</v>
      </c>
      <c r="J400" s="63" t="str">
        <f t="shared" si="25"/>
        <v>IC.IV.050404</v>
      </c>
      <c r="K400" s="61" t="s">
        <v>2379</v>
      </c>
      <c r="L400" s="60" t="str">
        <f t="shared" si="26"/>
        <v>Saline locked</v>
      </c>
      <c r="M400" s="64" t="str">
        <f t="shared" si="27"/>
        <v>PI.IC.IV.050404.01</v>
      </c>
      <c r="N400" s="64"/>
      <c r="O400" s="64" t="str">
        <f t="shared" si="28"/>
        <v>PH.IC.IV.050404.01</v>
      </c>
      <c r="Q400" s="64" t="str">
        <f t="shared" si="29"/>
        <v>CL.IC.IV.050404.01</v>
      </c>
    </row>
    <row r="401" spans="1:31" s="60" customFormat="1" ht="15">
      <c r="A401" s="60" t="s">
        <v>8408</v>
      </c>
      <c r="B401" s="10"/>
      <c r="C401" s="62" t="s">
        <v>6291</v>
      </c>
      <c r="D401" s="10"/>
      <c r="E401" s="62" t="s">
        <v>6464</v>
      </c>
      <c r="F401" s="60" t="s">
        <v>8311</v>
      </c>
      <c r="G401" s="60" t="s">
        <v>8438</v>
      </c>
      <c r="H401" s="62" t="s">
        <v>12210</v>
      </c>
      <c r="I401" s="60" t="s">
        <v>8439</v>
      </c>
      <c r="J401" s="63" t="str">
        <f t="shared" si="25"/>
        <v>IC.IV.050405</v>
      </c>
      <c r="K401" s="61" t="s">
        <v>2379</v>
      </c>
      <c r="L401" s="60" t="str">
        <f t="shared" si="26"/>
        <v>Citrate locked</v>
      </c>
      <c r="M401" s="64" t="str">
        <f t="shared" si="27"/>
        <v>PI.IC.IV.050405.01</v>
      </c>
      <c r="N401" s="64"/>
      <c r="O401" s="64" t="str">
        <f t="shared" si="28"/>
        <v>PH.IC.IV.050405.01</v>
      </c>
      <c r="Q401" s="64" t="str">
        <f t="shared" si="29"/>
        <v>CL.IC.IV.050405.01</v>
      </c>
    </row>
    <row r="402" spans="1:31" s="60" customFormat="1" ht="15">
      <c r="A402" s="60" t="s">
        <v>8408</v>
      </c>
      <c r="B402" s="10"/>
      <c r="C402" s="62" t="s">
        <v>6291</v>
      </c>
      <c r="D402" s="10"/>
      <c r="E402" s="62" t="s">
        <v>6464</v>
      </c>
      <c r="F402" s="60" t="s">
        <v>8311</v>
      </c>
      <c r="G402" s="60" t="s">
        <v>8440</v>
      </c>
      <c r="H402" s="62" t="s">
        <v>12212</v>
      </c>
      <c r="I402" s="60" t="s">
        <v>8441</v>
      </c>
      <c r="J402" s="63" t="str">
        <f t="shared" si="25"/>
        <v>IC.IV.050406</v>
      </c>
      <c r="K402" s="61" t="s">
        <v>2379</v>
      </c>
      <c r="L402" s="60" t="str">
        <f t="shared" si="26"/>
        <v>Heparin locked</v>
      </c>
      <c r="M402" s="64" t="str">
        <f t="shared" si="27"/>
        <v>PI.IC.IV.050406.01</v>
      </c>
      <c r="N402" s="64"/>
      <c r="O402" s="64" t="str">
        <f t="shared" si="28"/>
        <v>PH.IC.IV.050406.01</v>
      </c>
      <c r="Q402" s="64" t="str">
        <f t="shared" si="29"/>
        <v>CL.IC.IV.050406.01</v>
      </c>
    </row>
    <row r="403" spans="1:31" s="60" customFormat="1" ht="15">
      <c r="A403" s="60" t="s">
        <v>8408</v>
      </c>
      <c r="B403" s="10"/>
      <c r="C403" s="62" t="s">
        <v>6291</v>
      </c>
      <c r="D403" s="10"/>
      <c r="E403" s="62" t="s">
        <v>6464</v>
      </c>
      <c r="F403" s="60" t="s">
        <v>8311</v>
      </c>
      <c r="G403" s="60" t="s">
        <v>10478</v>
      </c>
      <c r="H403" s="62" t="s">
        <v>12225</v>
      </c>
      <c r="I403" s="60" t="s">
        <v>12437</v>
      </c>
      <c r="J403" s="63" t="str">
        <f t="shared" si="25"/>
        <v>IC.IV.050407</v>
      </c>
      <c r="K403" s="61" t="s">
        <v>2379</v>
      </c>
      <c r="L403" s="60" t="str">
        <f t="shared" si="26"/>
        <v>Other: specify</v>
      </c>
      <c r="M403" s="64" t="str">
        <f t="shared" si="27"/>
        <v>PI.IC.IV.050407.01</v>
      </c>
      <c r="N403" s="64"/>
      <c r="O403" s="64" t="str">
        <f t="shared" si="28"/>
        <v>PH.IC.IV.050407.01</v>
      </c>
      <c r="Q403" s="64" t="str">
        <f t="shared" si="29"/>
        <v>CL.IC.IV.050407.01</v>
      </c>
    </row>
    <row r="404" spans="1:31" s="60" customFormat="1" ht="15">
      <c r="A404" s="60" t="s">
        <v>8408</v>
      </c>
      <c r="B404" s="10"/>
      <c r="C404" s="62" t="s">
        <v>378</v>
      </c>
      <c r="D404" s="10"/>
      <c r="E404" s="62" t="s">
        <v>12972</v>
      </c>
      <c r="F404" s="60" t="s">
        <v>8311</v>
      </c>
      <c r="G404" s="60" t="s">
        <v>375</v>
      </c>
      <c r="H404" s="62" t="s">
        <v>574</v>
      </c>
      <c r="J404" s="63" t="str">
        <f t="shared" si="25"/>
        <v>IC.IV.050408</v>
      </c>
      <c r="K404" s="61" t="s">
        <v>13277</v>
      </c>
      <c r="L404" s="60" t="str">
        <f t="shared" si="26"/>
        <v>Continuous infusion</v>
      </c>
      <c r="M404" s="64" t="str">
        <f t="shared" si="27"/>
        <v>PI.IC.IV.050408.01</v>
      </c>
      <c r="N404" s="64"/>
      <c r="O404" s="64" t="str">
        <f t="shared" si="28"/>
        <v>PH.IC.IV.050408.01</v>
      </c>
      <c r="Q404" s="64" t="str">
        <f t="shared" si="29"/>
        <v>CL.IC.IV.050408.01</v>
      </c>
      <c r="AD404" s="60" t="s">
        <v>615</v>
      </c>
      <c r="AE404" s="60">
        <v>1195</v>
      </c>
    </row>
    <row r="405" spans="1:31" s="60" customFormat="1" ht="15">
      <c r="A405" s="60" t="s">
        <v>8408</v>
      </c>
      <c r="B405" s="10"/>
      <c r="C405" s="62" t="s">
        <v>374</v>
      </c>
      <c r="D405" s="10"/>
      <c r="E405" s="62" t="s">
        <v>12972</v>
      </c>
      <c r="F405" s="60" t="s">
        <v>8311</v>
      </c>
      <c r="G405" s="60" t="s">
        <v>376</v>
      </c>
      <c r="H405" s="62" t="s">
        <v>580</v>
      </c>
      <c r="J405" s="63" t="str">
        <f t="shared" si="25"/>
        <v>IC.IV.050409</v>
      </c>
      <c r="K405" s="61" t="s">
        <v>13277</v>
      </c>
      <c r="L405" s="60" t="str">
        <f t="shared" si="26"/>
        <v>All ports flushing</v>
      </c>
      <c r="M405" s="64" t="str">
        <f t="shared" si="27"/>
        <v>PI.IC.IV.050409.01</v>
      </c>
      <c r="N405" s="64"/>
      <c r="O405" s="64" t="str">
        <f t="shared" si="28"/>
        <v>PH.IC.IV.050409.01</v>
      </c>
      <c r="Q405" s="64" t="str">
        <f t="shared" si="29"/>
        <v>CL.IC.IV.050409.01</v>
      </c>
      <c r="AD405" s="60" t="s">
        <v>377</v>
      </c>
      <c r="AE405" s="60">
        <v>1195</v>
      </c>
    </row>
    <row r="406" spans="1:31" s="60" customFormat="1" ht="15">
      <c r="A406" s="60" t="s">
        <v>8408</v>
      </c>
      <c r="B406" s="10"/>
      <c r="C406" s="62" t="s">
        <v>6291</v>
      </c>
      <c r="D406" s="10" t="s">
        <v>7469</v>
      </c>
      <c r="E406" s="62" t="s">
        <v>6291</v>
      </c>
      <c r="F406" s="60" t="s">
        <v>8312</v>
      </c>
      <c r="G406" s="60" t="s">
        <v>8296</v>
      </c>
      <c r="H406" s="62" t="s">
        <v>11848</v>
      </c>
      <c r="I406" s="60" t="s">
        <v>8297</v>
      </c>
      <c r="J406" s="63" t="str">
        <f t="shared" si="25"/>
        <v>IC.IV.050501</v>
      </c>
      <c r="K406" s="61" t="s">
        <v>2379</v>
      </c>
      <c r="L406" s="60" t="str">
        <f t="shared" si="26"/>
        <v>Subclavian, right</v>
      </c>
      <c r="M406" s="64" t="str">
        <f t="shared" si="27"/>
        <v>PI.IC.IV.050501.01</v>
      </c>
      <c r="N406" s="64"/>
      <c r="O406" s="64" t="str">
        <f t="shared" si="28"/>
        <v>PH.IC.IV.050501.01</v>
      </c>
      <c r="Q406" s="64" t="str">
        <f t="shared" si="29"/>
        <v>CL.IC.IV.050501.01</v>
      </c>
    </row>
    <row r="407" spans="1:31" s="60" customFormat="1" ht="15">
      <c r="A407" s="60" t="s">
        <v>8408</v>
      </c>
      <c r="B407" s="10"/>
      <c r="C407" s="62" t="s">
        <v>6291</v>
      </c>
      <c r="D407" s="10" t="s">
        <v>2696</v>
      </c>
      <c r="E407" s="62" t="s">
        <v>6291</v>
      </c>
      <c r="F407" s="60" t="s">
        <v>8312</v>
      </c>
      <c r="G407" s="60" t="s">
        <v>8298</v>
      </c>
      <c r="H407" s="62" t="s">
        <v>12030</v>
      </c>
      <c r="I407" s="60" t="s">
        <v>8299</v>
      </c>
      <c r="J407" s="63" t="str">
        <f t="shared" si="25"/>
        <v>IC.IV.050502</v>
      </c>
      <c r="K407" s="61" t="s">
        <v>2379</v>
      </c>
      <c r="L407" s="60" t="str">
        <f t="shared" si="26"/>
        <v>Subclavian, left</v>
      </c>
      <c r="M407" s="64" t="str">
        <f t="shared" si="27"/>
        <v>PI.IC.IV.050502.01</v>
      </c>
      <c r="N407" s="64"/>
      <c r="O407" s="64" t="str">
        <f t="shared" si="28"/>
        <v>PH.IC.IV.050502.01</v>
      </c>
      <c r="Q407" s="64" t="str">
        <f t="shared" si="29"/>
        <v>CL.IC.IV.050502.01</v>
      </c>
    </row>
    <row r="408" spans="1:31" s="60" customFormat="1" ht="15">
      <c r="A408" s="60" t="s">
        <v>8408</v>
      </c>
      <c r="B408" s="10"/>
      <c r="C408" s="62" t="s">
        <v>6291</v>
      </c>
      <c r="D408" s="10"/>
      <c r="E408" s="62" t="s">
        <v>6291</v>
      </c>
      <c r="F408" s="60" t="s">
        <v>8312</v>
      </c>
      <c r="G408" s="60" t="s">
        <v>8300</v>
      </c>
      <c r="H408" s="62" t="s">
        <v>12592</v>
      </c>
      <c r="I408" s="60" t="s">
        <v>8301</v>
      </c>
      <c r="J408" s="63" t="str">
        <f t="shared" si="25"/>
        <v>IC.IV.050503</v>
      </c>
      <c r="K408" s="61" t="s">
        <v>2379</v>
      </c>
      <c r="L408" s="60" t="str">
        <f t="shared" si="26"/>
        <v>Internal jugular, right</v>
      </c>
      <c r="M408" s="64" t="str">
        <f t="shared" si="27"/>
        <v>PI.IC.IV.050503.01</v>
      </c>
      <c r="N408" s="64"/>
      <c r="O408" s="64" t="str">
        <f t="shared" si="28"/>
        <v>PH.IC.IV.050503.01</v>
      </c>
      <c r="Q408" s="64" t="str">
        <f t="shared" si="29"/>
        <v>CL.IC.IV.050503.01</v>
      </c>
    </row>
    <row r="409" spans="1:31" s="60" customFormat="1" ht="15">
      <c r="A409" s="60" t="s">
        <v>8408</v>
      </c>
      <c r="B409" s="10"/>
      <c r="C409" s="62" t="s">
        <v>6291</v>
      </c>
      <c r="D409" s="10" t="s">
        <v>2696</v>
      </c>
      <c r="E409" s="62" t="s">
        <v>6291</v>
      </c>
      <c r="F409" s="60" t="s">
        <v>8312</v>
      </c>
      <c r="G409" s="60" t="s">
        <v>8302</v>
      </c>
      <c r="H409" s="62" t="s">
        <v>12594</v>
      </c>
      <c r="I409" s="60" t="s">
        <v>8303</v>
      </c>
      <c r="J409" s="63" t="str">
        <f t="shared" si="25"/>
        <v>IC.IV.050504</v>
      </c>
      <c r="K409" s="61" t="s">
        <v>2379</v>
      </c>
      <c r="L409" s="60" t="str">
        <f t="shared" si="26"/>
        <v>Internal jugular, left</v>
      </c>
      <c r="M409" s="64" t="str">
        <f t="shared" si="27"/>
        <v>PI.IC.IV.050504.01</v>
      </c>
      <c r="N409" s="64"/>
      <c r="O409" s="64" t="str">
        <f t="shared" si="28"/>
        <v>PH.IC.IV.050504.01</v>
      </c>
      <c r="Q409" s="64" t="str">
        <f t="shared" si="29"/>
        <v>CL.IC.IV.050504.01</v>
      </c>
    </row>
    <row r="410" spans="1:31" s="60" customFormat="1" ht="15">
      <c r="A410" s="60" t="s">
        <v>8408</v>
      </c>
      <c r="B410" s="10"/>
      <c r="C410" s="62" t="s">
        <v>6291</v>
      </c>
      <c r="D410" s="10"/>
      <c r="E410" s="62" t="s">
        <v>6291</v>
      </c>
      <c r="F410" s="60" t="s">
        <v>8312</v>
      </c>
      <c r="G410" s="60" t="s">
        <v>8304</v>
      </c>
      <c r="H410" s="62" t="s">
        <v>6291</v>
      </c>
      <c r="I410" s="60" t="s">
        <v>8313</v>
      </c>
      <c r="J410" s="63" t="str">
        <f t="shared" si="25"/>
        <v>IC.IV.050505</v>
      </c>
      <c r="K410" s="61" t="s">
        <v>2379</v>
      </c>
      <c r="L410" s="60" t="str">
        <f t="shared" si="26"/>
        <v>External jugular, right</v>
      </c>
      <c r="M410" s="64" t="str">
        <f t="shared" si="27"/>
        <v>PI.IC.IV.050505.01</v>
      </c>
      <c r="N410" s="64"/>
      <c r="O410" s="64" t="str">
        <f t="shared" si="28"/>
        <v>PH.IC.IV.050505.01</v>
      </c>
      <c r="Q410" s="64" t="str">
        <f t="shared" si="29"/>
        <v>CL.IC.IV.050505.01</v>
      </c>
    </row>
    <row r="411" spans="1:31" s="60" customFormat="1" ht="15">
      <c r="A411" s="60" t="s">
        <v>8408</v>
      </c>
      <c r="B411" s="10"/>
      <c r="C411" s="62" t="s">
        <v>6291</v>
      </c>
      <c r="D411" s="10"/>
      <c r="E411" s="62" t="s">
        <v>6291</v>
      </c>
      <c r="F411" s="60" t="s">
        <v>8312</v>
      </c>
      <c r="G411" s="60" t="s">
        <v>8306</v>
      </c>
      <c r="H411" s="62" t="s">
        <v>6988</v>
      </c>
      <c r="I411" s="60" t="s">
        <v>8149</v>
      </c>
      <c r="J411" s="63" t="str">
        <f t="shared" si="25"/>
        <v>IC.IV.050506</v>
      </c>
      <c r="K411" s="61" t="s">
        <v>2379</v>
      </c>
      <c r="L411" s="60" t="str">
        <f t="shared" si="26"/>
        <v>External jugular, left</v>
      </c>
      <c r="M411" s="64" t="str">
        <f t="shared" si="27"/>
        <v>PI.IC.IV.050506.01</v>
      </c>
      <c r="N411" s="64"/>
      <c r="O411" s="64" t="str">
        <f t="shared" si="28"/>
        <v>PH.IC.IV.050506.01</v>
      </c>
      <c r="Q411" s="64" t="str">
        <f t="shared" si="29"/>
        <v>CL.IC.IV.050506.01</v>
      </c>
    </row>
    <row r="412" spans="1:31" s="60" customFormat="1" ht="15">
      <c r="A412" s="60" t="s">
        <v>8408</v>
      </c>
      <c r="B412" s="10"/>
      <c r="C412" s="62" t="s">
        <v>6291</v>
      </c>
      <c r="D412" s="10"/>
      <c r="E412" s="62" t="s">
        <v>6291</v>
      </c>
      <c r="F412" s="60" t="s">
        <v>8312</v>
      </c>
      <c r="G412" s="60" t="s">
        <v>8308</v>
      </c>
      <c r="H412" s="62" t="s">
        <v>6317</v>
      </c>
      <c r="I412" s="60" t="s">
        <v>8192</v>
      </c>
      <c r="J412" s="63" t="str">
        <f t="shared" si="25"/>
        <v>IC.IV.050507</v>
      </c>
      <c r="K412" s="61" t="s">
        <v>2379</v>
      </c>
      <c r="L412" s="60" t="str">
        <f t="shared" si="26"/>
        <v>Femoral, right</v>
      </c>
      <c r="M412" s="64" t="str">
        <f t="shared" si="27"/>
        <v>PI.IC.IV.050507.01</v>
      </c>
      <c r="N412" s="64"/>
      <c r="O412" s="64" t="str">
        <f t="shared" si="28"/>
        <v>PH.IC.IV.050507.01</v>
      </c>
      <c r="Q412" s="64" t="str">
        <f t="shared" si="29"/>
        <v>CL.IC.IV.050507.01</v>
      </c>
    </row>
    <row r="413" spans="1:31" s="60" customFormat="1" ht="15">
      <c r="A413" s="60" t="s">
        <v>8408</v>
      </c>
      <c r="B413" s="10"/>
      <c r="C413" s="62" t="s">
        <v>6291</v>
      </c>
      <c r="D413" s="10"/>
      <c r="E413" s="62" t="s">
        <v>6291</v>
      </c>
      <c r="F413" s="60" t="s">
        <v>8312</v>
      </c>
      <c r="G413" s="60" t="s">
        <v>8365</v>
      </c>
      <c r="H413" s="62" t="s">
        <v>3574</v>
      </c>
      <c r="I413" s="60" t="s">
        <v>8194</v>
      </c>
      <c r="J413" s="63" t="str">
        <f t="shared" si="25"/>
        <v>IC.IV.050508</v>
      </c>
      <c r="K413" s="61" t="s">
        <v>2379</v>
      </c>
      <c r="L413" s="60" t="str">
        <f t="shared" si="26"/>
        <v>Femoral, left</v>
      </c>
      <c r="M413" s="64" t="str">
        <f t="shared" si="27"/>
        <v>PI.IC.IV.050508.01</v>
      </c>
      <c r="N413" s="64"/>
      <c r="O413" s="64" t="str">
        <f t="shared" si="28"/>
        <v>PH.IC.IV.050508.01</v>
      </c>
      <c r="Q413" s="64" t="str">
        <f t="shared" si="29"/>
        <v>CL.IC.IV.050508.01</v>
      </c>
    </row>
    <row r="414" spans="1:31" s="60" customFormat="1" ht="15">
      <c r="A414" s="60" t="s">
        <v>8408</v>
      </c>
      <c r="B414" s="10"/>
      <c r="C414" s="62" t="s">
        <v>6291</v>
      </c>
      <c r="D414" s="10" t="s">
        <v>2696</v>
      </c>
      <c r="E414" s="62" t="s">
        <v>6291</v>
      </c>
      <c r="F414" s="60" t="s">
        <v>8312</v>
      </c>
      <c r="G414" s="60" t="s">
        <v>8342</v>
      </c>
      <c r="H414" s="62" t="s">
        <v>3690</v>
      </c>
      <c r="I414" s="60" t="s">
        <v>8488</v>
      </c>
      <c r="J414" s="63" t="str">
        <f t="shared" si="25"/>
        <v>IC.IV.050509</v>
      </c>
      <c r="K414" s="61" t="s">
        <v>2379</v>
      </c>
      <c r="L414" s="60" t="str">
        <f t="shared" si="26"/>
        <v>Brachial, right</v>
      </c>
      <c r="M414" s="64" t="str">
        <f t="shared" si="27"/>
        <v>PI.IC.IV.050509.01</v>
      </c>
      <c r="N414" s="64"/>
      <c r="O414" s="64" t="str">
        <f t="shared" si="28"/>
        <v>PH.IC.IV.050509.01</v>
      </c>
      <c r="Q414" s="64" t="str">
        <f t="shared" si="29"/>
        <v>CL.IC.IV.050509.01</v>
      </c>
    </row>
    <row r="415" spans="1:31" s="60" customFormat="1" ht="15">
      <c r="A415" s="60" t="s">
        <v>8408</v>
      </c>
      <c r="B415" s="10"/>
      <c r="C415" s="62" t="s">
        <v>6291</v>
      </c>
      <c r="D415" s="10"/>
      <c r="E415" s="62" t="s">
        <v>6291</v>
      </c>
      <c r="F415" s="60" t="s">
        <v>8312</v>
      </c>
      <c r="G415" s="60" t="s">
        <v>8492</v>
      </c>
      <c r="H415" s="62" t="s">
        <v>3188</v>
      </c>
      <c r="I415" s="60" t="s">
        <v>8493</v>
      </c>
      <c r="J415" s="63" t="str">
        <f t="shared" si="25"/>
        <v>IC.IV.050510</v>
      </c>
      <c r="K415" s="61" t="s">
        <v>2379</v>
      </c>
      <c r="L415" s="60" t="str">
        <f t="shared" si="26"/>
        <v>Brachial, left</v>
      </c>
      <c r="M415" s="64" t="str">
        <f t="shared" si="27"/>
        <v>PI.IC.IV.050510.01</v>
      </c>
      <c r="N415" s="64"/>
      <c r="O415" s="64" t="str">
        <f t="shared" si="28"/>
        <v>PH.IC.IV.050510.01</v>
      </c>
      <c r="Q415" s="64" t="str">
        <f t="shared" si="29"/>
        <v>CL.IC.IV.050510.01</v>
      </c>
    </row>
    <row r="416" spans="1:31" s="60" customFormat="1" ht="15">
      <c r="A416" s="60" t="s">
        <v>8408</v>
      </c>
      <c r="B416" s="10"/>
      <c r="C416" s="62" t="s">
        <v>6291</v>
      </c>
      <c r="D416" s="10"/>
      <c r="E416" s="62" t="s">
        <v>6291</v>
      </c>
      <c r="F416" s="60" t="s">
        <v>8312</v>
      </c>
      <c r="G416" s="60" t="s">
        <v>8571</v>
      </c>
      <c r="H416" s="62" t="s">
        <v>5749</v>
      </c>
      <c r="I416" s="60" t="s">
        <v>8572</v>
      </c>
      <c r="J416" s="63" t="str">
        <f t="shared" si="25"/>
        <v>IC.IV.050511</v>
      </c>
      <c r="K416" s="61" t="s">
        <v>2379</v>
      </c>
      <c r="L416" s="60" t="str">
        <f t="shared" si="26"/>
        <v>Cephalic, right</v>
      </c>
      <c r="M416" s="64" t="str">
        <f t="shared" si="27"/>
        <v>PI.IC.IV.050511.01</v>
      </c>
      <c r="N416" s="64"/>
      <c r="O416" s="64" t="str">
        <f t="shared" si="28"/>
        <v>PH.IC.IV.050511.01</v>
      </c>
      <c r="Q416" s="64" t="str">
        <f t="shared" si="29"/>
        <v>CL.IC.IV.050511.01</v>
      </c>
    </row>
    <row r="417" spans="1:33" s="60" customFormat="1" ht="15">
      <c r="A417" s="60" t="s">
        <v>8408</v>
      </c>
      <c r="B417" s="10"/>
      <c r="C417" s="62" t="s">
        <v>6291</v>
      </c>
      <c r="D417" s="10"/>
      <c r="E417" s="62" t="s">
        <v>6291</v>
      </c>
      <c r="F417" s="60" t="s">
        <v>8312</v>
      </c>
      <c r="G417" s="60" t="s">
        <v>8442</v>
      </c>
      <c r="H417" s="62" t="s">
        <v>3064</v>
      </c>
      <c r="I417" s="60" t="s">
        <v>8443</v>
      </c>
      <c r="J417" s="63" t="str">
        <f t="shared" si="25"/>
        <v>IC.IV.050512</v>
      </c>
      <c r="K417" s="61" t="s">
        <v>2379</v>
      </c>
      <c r="L417" s="60" t="str">
        <f t="shared" si="26"/>
        <v>Cephalic, left</v>
      </c>
      <c r="M417" s="64" t="str">
        <f t="shared" si="27"/>
        <v>PI.IC.IV.050512.01</v>
      </c>
      <c r="N417" s="64"/>
      <c r="O417" s="64" t="str">
        <f t="shared" si="28"/>
        <v>PH.IC.IV.050512.01</v>
      </c>
      <c r="Q417" s="64" t="str">
        <f t="shared" si="29"/>
        <v>CL.IC.IV.050512.01</v>
      </c>
    </row>
    <row r="418" spans="1:33" s="60" customFormat="1" ht="15">
      <c r="A418" s="60" t="s">
        <v>8408</v>
      </c>
      <c r="B418" s="10"/>
      <c r="C418" s="62" t="s">
        <v>6291</v>
      </c>
      <c r="D418" s="10"/>
      <c r="E418" s="62" t="s">
        <v>6291</v>
      </c>
      <c r="F418" s="60" t="s">
        <v>8312</v>
      </c>
      <c r="G418" s="60" t="s">
        <v>8444</v>
      </c>
      <c r="H418" s="62" t="s">
        <v>5560</v>
      </c>
      <c r="I418" s="60" t="s">
        <v>8445</v>
      </c>
      <c r="J418" s="63" t="str">
        <f t="shared" ref="J418:J486" si="35">CONCATENATE("IC.IV.",C418,E418,H418)</f>
        <v>IC.IV.050513</v>
      </c>
      <c r="K418" s="61" t="s">
        <v>2379</v>
      </c>
      <c r="L418" s="60" t="str">
        <f t="shared" ref="L418:L486" si="36">G418</f>
        <v>Basilic, right</v>
      </c>
      <c r="M418" s="64" t="str">
        <f t="shared" ref="M418:M486" si="37">CONCATENATE("PI.",J418,".",K418)</f>
        <v>PI.IC.IV.050513.01</v>
      </c>
      <c r="N418" s="64"/>
      <c r="O418" s="64" t="str">
        <f t="shared" ref="O418:O486" si="38">CONCATENATE("PH.",J418,".",K418)</f>
        <v>PH.IC.IV.050513.01</v>
      </c>
      <c r="Q418" s="64" t="str">
        <f t="shared" ref="Q418:Q486" si="39">CONCATENATE("CL.",J418,".",K418)</f>
        <v>CL.IC.IV.050513.01</v>
      </c>
    </row>
    <row r="419" spans="1:33" s="60" customFormat="1" ht="15">
      <c r="A419" s="60" t="s">
        <v>8408</v>
      </c>
      <c r="B419" s="10"/>
      <c r="C419" s="62" t="s">
        <v>6291</v>
      </c>
      <c r="D419" s="10"/>
      <c r="E419" s="62" t="s">
        <v>6291</v>
      </c>
      <c r="F419" s="60" t="s">
        <v>8312</v>
      </c>
      <c r="G419" s="60" t="s">
        <v>8446</v>
      </c>
      <c r="H419" s="62" t="s">
        <v>4082</v>
      </c>
      <c r="I419" s="60" t="s">
        <v>8447</v>
      </c>
      <c r="J419" s="63" t="str">
        <f t="shared" si="35"/>
        <v>IC.IV.050514</v>
      </c>
      <c r="K419" s="61" t="s">
        <v>2379</v>
      </c>
      <c r="L419" s="60" t="str">
        <f t="shared" si="36"/>
        <v>Basilic, left</v>
      </c>
      <c r="M419" s="64" t="str">
        <f t="shared" si="37"/>
        <v>PI.IC.IV.050514.01</v>
      </c>
      <c r="N419" s="64"/>
      <c r="O419" s="64" t="str">
        <f t="shared" si="38"/>
        <v>PH.IC.IV.050514.01</v>
      </c>
      <c r="Q419" s="64" t="str">
        <f t="shared" si="39"/>
        <v>CL.IC.IV.050514.01</v>
      </c>
    </row>
    <row r="420" spans="1:33" s="60" customFormat="1" ht="15">
      <c r="A420" s="60" t="s">
        <v>8408</v>
      </c>
      <c r="B420" s="10"/>
      <c r="C420" s="62" t="s">
        <v>6291</v>
      </c>
      <c r="D420" s="10"/>
      <c r="E420" s="62" t="s">
        <v>6291</v>
      </c>
      <c r="F420" s="60" t="s">
        <v>8312</v>
      </c>
      <c r="G420" s="60" t="s">
        <v>10478</v>
      </c>
      <c r="H420" s="62" t="s">
        <v>7456</v>
      </c>
      <c r="I420" s="60" t="s">
        <v>12437</v>
      </c>
      <c r="J420" s="63" t="str">
        <f t="shared" si="35"/>
        <v>IC.IV.050515</v>
      </c>
      <c r="K420" s="61" t="s">
        <v>2379</v>
      </c>
      <c r="L420" s="60" t="str">
        <f t="shared" si="36"/>
        <v>Other: specify</v>
      </c>
      <c r="M420" s="64" t="str">
        <f t="shared" si="37"/>
        <v>PI.IC.IV.050515.01</v>
      </c>
      <c r="N420" s="64"/>
      <c r="O420" s="64" t="str">
        <f t="shared" si="38"/>
        <v>PH.IC.IV.050515.01</v>
      </c>
      <c r="Q420" s="64" t="str">
        <f t="shared" si="39"/>
        <v>CL.IC.IV.050515.01</v>
      </c>
    </row>
    <row r="421" spans="1:33" s="60" customFormat="1" ht="15">
      <c r="A421" s="60" t="s">
        <v>8408</v>
      </c>
      <c r="B421" s="10"/>
      <c r="C421" s="62" t="s">
        <v>12210</v>
      </c>
      <c r="D421" s="10"/>
      <c r="E421" s="62" t="s">
        <v>212</v>
      </c>
      <c r="F421" s="60" t="s">
        <v>8312</v>
      </c>
      <c r="G421" s="60" t="s">
        <v>13539</v>
      </c>
      <c r="H421" s="62" t="s">
        <v>11560</v>
      </c>
      <c r="I421" s="60" t="s">
        <v>13541</v>
      </c>
      <c r="J421" s="63" t="str">
        <f t="shared" si="35"/>
        <v>IC.IV.050516</v>
      </c>
      <c r="K421" s="61" t="s">
        <v>1702</v>
      </c>
      <c r="L421" s="60" t="str">
        <f t="shared" si="36"/>
        <v>Popilteal, right</v>
      </c>
      <c r="M421" s="64" t="str">
        <f t="shared" si="37"/>
        <v>PI.IC.IV.050516.01</v>
      </c>
      <c r="N421" s="64"/>
      <c r="O421" s="64" t="str">
        <f t="shared" si="38"/>
        <v>PH.IC.IV.050516.01</v>
      </c>
      <c r="Q421" s="64" t="str">
        <f t="shared" si="39"/>
        <v>CL.IC.IV.050516.01</v>
      </c>
      <c r="AF421" s="60" t="s">
        <v>12773</v>
      </c>
      <c r="AG421" s="60">
        <v>1343</v>
      </c>
    </row>
    <row r="422" spans="1:33" s="60" customFormat="1" ht="15">
      <c r="A422" s="60" t="s">
        <v>8408</v>
      </c>
      <c r="B422" s="10"/>
      <c r="C422" s="62" t="s">
        <v>12210</v>
      </c>
      <c r="D422" s="10"/>
      <c r="E422" s="62" t="s">
        <v>212</v>
      </c>
      <c r="F422" s="60" t="s">
        <v>8312</v>
      </c>
      <c r="G422" s="60" t="s">
        <v>13540</v>
      </c>
      <c r="H422" s="62" t="s">
        <v>11561</v>
      </c>
      <c r="I422" s="60" t="s">
        <v>13542</v>
      </c>
      <c r="J422" s="63" t="str">
        <f t="shared" si="35"/>
        <v>IC.IV.050517</v>
      </c>
      <c r="K422" s="61" t="s">
        <v>1702</v>
      </c>
      <c r="L422" s="60" t="str">
        <f t="shared" si="36"/>
        <v>Popliteal, left</v>
      </c>
      <c r="M422" s="64" t="str">
        <f t="shared" si="37"/>
        <v>PI.IC.IV.050517.01</v>
      </c>
      <c r="N422" s="64"/>
      <c r="O422" s="64" t="str">
        <f t="shared" si="38"/>
        <v>PH.IC.IV.050517.01</v>
      </c>
      <c r="Q422" s="64" t="str">
        <f t="shared" si="39"/>
        <v>CL.IC.IV.050517.01</v>
      </c>
      <c r="AF422" s="60" t="s">
        <v>12773</v>
      </c>
      <c r="AG422" s="60">
        <v>1343</v>
      </c>
    </row>
    <row r="423" spans="1:33" s="60" customFormat="1" ht="15">
      <c r="A423" s="60" t="s">
        <v>8408</v>
      </c>
      <c r="B423" s="10"/>
      <c r="C423" s="62" t="s">
        <v>6291</v>
      </c>
      <c r="D423" s="10" t="s">
        <v>8376</v>
      </c>
      <c r="E423" s="62" t="s">
        <v>6988</v>
      </c>
      <c r="F423" s="60" t="s">
        <v>8366</v>
      </c>
      <c r="G423" s="60" t="s">
        <v>8378</v>
      </c>
      <c r="H423" s="62" t="s">
        <v>11848</v>
      </c>
      <c r="I423" s="60" t="s">
        <v>8379</v>
      </c>
      <c r="J423" s="63" t="str">
        <f t="shared" si="35"/>
        <v>IC.IV.050601</v>
      </c>
      <c r="K423" s="61" t="s">
        <v>2379</v>
      </c>
      <c r="L423" s="60" t="str">
        <f t="shared" si="36"/>
        <v>Single lumen</v>
      </c>
      <c r="M423" s="64" t="str">
        <f t="shared" si="37"/>
        <v>PI.IC.IV.050601.01</v>
      </c>
      <c r="N423" s="64"/>
      <c r="O423" s="64" t="str">
        <f t="shared" si="38"/>
        <v>PH.IC.IV.050601.01</v>
      </c>
      <c r="Q423" s="64" t="str">
        <f t="shared" si="39"/>
        <v>CL.IC.IV.050601.01</v>
      </c>
    </row>
    <row r="424" spans="1:33" s="60" customFormat="1" ht="15">
      <c r="A424" s="60" t="s">
        <v>8408</v>
      </c>
      <c r="B424" s="10"/>
      <c r="C424" s="62" t="s">
        <v>6291</v>
      </c>
      <c r="D424" s="10"/>
      <c r="E424" s="62" t="s">
        <v>6988</v>
      </c>
      <c r="F424" s="60" t="s">
        <v>8366</v>
      </c>
      <c r="G424" s="60" t="s">
        <v>8380</v>
      </c>
      <c r="H424" s="62" t="s">
        <v>12030</v>
      </c>
      <c r="I424" s="60" t="s">
        <v>8381</v>
      </c>
      <c r="J424" s="63" t="str">
        <f t="shared" si="35"/>
        <v>IC.IV.050602</v>
      </c>
      <c r="K424" s="61" t="s">
        <v>2379</v>
      </c>
      <c r="L424" s="60" t="str">
        <f t="shared" si="36"/>
        <v>Double lumen</v>
      </c>
      <c r="M424" s="64" t="str">
        <f t="shared" si="37"/>
        <v>PI.IC.IV.050602.01</v>
      </c>
      <c r="N424" s="64"/>
      <c r="O424" s="64" t="str">
        <f t="shared" si="38"/>
        <v>PH.IC.IV.050602.01</v>
      </c>
      <c r="Q424" s="64" t="str">
        <f t="shared" si="39"/>
        <v>CL.IC.IV.050602.01</v>
      </c>
    </row>
    <row r="425" spans="1:33" s="60" customFormat="1" ht="15">
      <c r="A425" s="60" t="s">
        <v>8408</v>
      </c>
      <c r="B425" s="10"/>
      <c r="C425" s="62" t="s">
        <v>6291</v>
      </c>
      <c r="D425" s="10"/>
      <c r="E425" s="62" t="s">
        <v>6988</v>
      </c>
      <c r="F425" s="60" t="s">
        <v>8366</v>
      </c>
      <c r="G425" s="60" t="s">
        <v>8382</v>
      </c>
      <c r="H425" s="62" t="s">
        <v>12592</v>
      </c>
      <c r="I425" s="60" t="s">
        <v>8383</v>
      </c>
      <c r="J425" s="63" t="str">
        <f t="shared" si="35"/>
        <v>IC.IV.050603</v>
      </c>
      <c r="K425" s="61" t="s">
        <v>2379</v>
      </c>
      <c r="L425" s="60" t="str">
        <f t="shared" si="36"/>
        <v>Triple lumen</v>
      </c>
      <c r="M425" s="64" t="str">
        <f t="shared" si="37"/>
        <v>PI.IC.IV.050603.01</v>
      </c>
      <c r="N425" s="64"/>
      <c r="O425" s="64" t="str">
        <f t="shared" si="38"/>
        <v>PH.IC.IV.050603.01</v>
      </c>
      <c r="Q425" s="64" t="str">
        <f t="shared" si="39"/>
        <v>CL.IC.IV.050603.01</v>
      </c>
    </row>
    <row r="426" spans="1:33" s="60" customFormat="1" ht="15">
      <c r="A426" s="60" t="s">
        <v>8408</v>
      </c>
      <c r="B426" s="10"/>
      <c r="C426" s="62" t="s">
        <v>6291</v>
      </c>
      <c r="D426" s="10"/>
      <c r="E426" s="62" t="s">
        <v>6988</v>
      </c>
      <c r="F426" s="60" t="s">
        <v>8366</v>
      </c>
      <c r="G426" s="60" t="s">
        <v>8384</v>
      </c>
      <c r="H426" s="62" t="s">
        <v>12594</v>
      </c>
      <c r="I426" s="60" t="s">
        <v>8385</v>
      </c>
      <c r="J426" s="63" t="str">
        <f t="shared" si="35"/>
        <v>IC.IV.050604</v>
      </c>
      <c r="K426" s="61" t="s">
        <v>2379</v>
      </c>
      <c r="L426" s="60" t="str">
        <f t="shared" si="36"/>
        <v>Four lumen</v>
      </c>
      <c r="M426" s="64" t="str">
        <f t="shared" si="37"/>
        <v>PI.IC.IV.050604.01</v>
      </c>
      <c r="N426" s="64"/>
      <c r="O426" s="64" t="str">
        <f t="shared" si="38"/>
        <v>PH.IC.IV.050604.01</v>
      </c>
      <c r="Q426" s="64" t="str">
        <f t="shared" si="39"/>
        <v>CL.IC.IV.050604.01</v>
      </c>
    </row>
    <row r="427" spans="1:33" s="60" customFormat="1" ht="15">
      <c r="A427" s="60" t="s">
        <v>8408</v>
      </c>
      <c r="B427" s="10"/>
      <c r="C427" s="62" t="s">
        <v>6291</v>
      </c>
      <c r="D427" s="10"/>
      <c r="E427" s="62" t="s">
        <v>6988</v>
      </c>
      <c r="F427" s="60" t="s">
        <v>8366</v>
      </c>
      <c r="G427" s="60" t="s">
        <v>8386</v>
      </c>
      <c r="H427" s="62" t="s">
        <v>6291</v>
      </c>
      <c r="I427" s="60" t="s">
        <v>8387</v>
      </c>
      <c r="J427" s="63" t="str">
        <f t="shared" si="35"/>
        <v>IC.IV.050605</v>
      </c>
      <c r="K427" s="61" t="s">
        <v>2379</v>
      </c>
      <c r="L427" s="60" t="str">
        <f t="shared" si="36"/>
        <v>Five lumen</v>
      </c>
      <c r="M427" s="64" t="str">
        <f t="shared" si="37"/>
        <v>PI.IC.IV.050605.01</v>
      </c>
      <c r="N427" s="64"/>
      <c r="O427" s="64" t="str">
        <f t="shared" si="38"/>
        <v>PH.IC.IV.050605.01</v>
      </c>
      <c r="Q427" s="64" t="str">
        <f t="shared" si="39"/>
        <v>CL.IC.IV.050605.01</v>
      </c>
    </row>
    <row r="428" spans="1:33" s="60" customFormat="1" ht="15">
      <c r="A428" s="60" t="s">
        <v>8408</v>
      </c>
      <c r="B428" s="10"/>
      <c r="C428" s="62" t="s">
        <v>6291</v>
      </c>
      <c r="D428" s="10" t="s">
        <v>8359</v>
      </c>
      <c r="E428" s="62" t="s">
        <v>6317</v>
      </c>
      <c r="F428" s="60" t="s">
        <v>8367</v>
      </c>
      <c r="G428" s="60" t="s">
        <v>8368</v>
      </c>
      <c r="H428" s="62" t="s">
        <v>11848</v>
      </c>
      <c r="I428" s="60" t="s">
        <v>8390</v>
      </c>
      <c r="J428" s="63" t="str">
        <f t="shared" si="35"/>
        <v>IC.IV.050701</v>
      </c>
      <c r="K428" s="61" t="s">
        <v>2379</v>
      </c>
      <c r="L428" s="60" t="str">
        <f t="shared" si="36"/>
        <v>Length-cm on insert(free text)</v>
      </c>
      <c r="M428" s="64" t="str">
        <f t="shared" si="37"/>
        <v>PI.IC.IV.050701.01</v>
      </c>
      <c r="N428" s="64"/>
      <c r="O428" s="64" t="str">
        <f t="shared" si="38"/>
        <v>PH.IC.IV.050701.01</v>
      </c>
      <c r="Q428" s="64" t="str">
        <f t="shared" si="39"/>
        <v>CL.IC.IV.050701.01</v>
      </c>
    </row>
    <row r="429" spans="1:33" s="60" customFormat="1" ht="15">
      <c r="A429" s="60" t="s">
        <v>8408</v>
      </c>
      <c r="B429" s="10"/>
      <c r="C429" s="62" t="s">
        <v>6291</v>
      </c>
      <c r="D429" s="10" t="s">
        <v>8216</v>
      </c>
      <c r="E429" s="62" t="s">
        <v>3574</v>
      </c>
      <c r="F429" s="60" t="s">
        <v>8367</v>
      </c>
      <c r="G429" s="60" t="s">
        <v>8007</v>
      </c>
      <c r="H429" s="62" t="s">
        <v>11848</v>
      </c>
      <c r="I429" s="60" t="s">
        <v>8007</v>
      </c>
      <c r="J429" s="63" t="str">
        <f t="shared" si="35"/>
        <v>IC.IV.050801</v>
      </c>
      <c r="K429" s="61" t="s">
        <v>2379</v>
      </c>
      <c r="L429" s="60" t="str">
        <f t="shared" si="36"/>
        <v>0 cm</v>
      </c>
      <c r="M429" s="64" t="str">
        <f t="shared" si="37"/>
        <v>PI.IC.IV.050801.01</v>
      </c>
      <c r="N429" s="64"/>
      <c r="O429" s="64" t="str">
        <f t="shared" si="38"/>
        <v>PH.IC.IV.050801.01</v>
      </c>
      <c r="Q429" s="64" t="str">
        <f t="shared" si="39"/>
        <v>CL.IC.IV.050801.01</v>
      </c>
    </row>
    <row r="430" spans="1:33" s="60" customFormat="1" ht="15">
      <c r="A430" s="60" t="s">
        <v>8408</v>
      </c>
      <c r="B430" s="10"/>
      <c r="C430" s="62" t="s">
        <v>6291</v>
      </c>
      <c r="D430" s="10"/>
      <c r="E430" s="62" t="s">
        <v>3574</v>
      </c>
      <c r="F430" s="60" t="s">
        <v>8367</v>
      </c>
      <c r="G430" s="60" t="s">
        <v>8008</v>
      </c>
      <c r="H430" s="62" t="s">
        <v>12030</v>
      </c>
      <c r="I430" s="60" t="s">
        <v>8008</v>
      </c>
      <c r="J430" s="63" t="str">
        <f t="shared" si="35"/>
        <v>IC.IV.050802</v>
      </c>
      <c r="K430" s="61" t="s">
        <v>2379</v>
      </c>
      <c r="L430" s="60" t="str">
        <f t="shared" si="36"/>
        <v>1 cm</v>
      </c>
      <c r="M430" s="64" t="str">
        <f t="shared" si="37"/>
        <v>PI.IC.IV.050802.01</v>
      </c>
      <c r="N430" s="64"/>
      <c r="O430" s="64" t="str">
        <f t="shared" si="38"/>
        <v>PH.IC.IV.050802.01</v>
      </c>
      <c r="Q430" s="64" t="str">
        <f t="shared" si="39"/>
        <v>CL.IC.IV.050802.01</v>
      </c>
    </row>
    <row r="431" spans="1:33" s="60" customFormat="1" ht="15">
      <c r="A431" s="60" t="s">
        <v>8408</v>
      </c>
      <c r="B431" s="10"/>
      <c r="C431" s="62" t="s">
        <v>6291</v>
      </c>
      <c r="D431" s="10"/>
      <c r="E431" s="62" t="s">
        <v>3574</v>
      </c>
      <c r="F431" s="60" t="s">
        <v>8367</v>
      </c>
      <c r="G431" s="60" t="s">
        <v>8009</v>
      </c>
      <c r="H431" s="62" t="s">
        <v>12592</v>
      </c>
      <c r="I431" s="60" t="s">
        <v>8009</v>
      </c>
      <c r="J431" s="63" t="str">
        <f t="shared" si="35"/>
        <v>IC.IV.050803</v>
      </c>
      <c r="K431" s="61" t="s">
        <v>2379</v>
      </c>
      <c r="L431" s="60" t="str">
        <f t="shared" si="36"/>
        <v>2 cm</v>
      </c>
      <c r="M431" s="64" t="str">
        <f t="shared" si="37"/>
        <v>PI.IC.IV.050803.01</v>
      </c>
      <c r="N431" s="64"/>
      <c r="O431" s="64" t="str">
        <f t="shared" si="38"/>
        <v>PH.IC.IV.050803.01</v>
      </c>
      <c r="Q431" s="64" t="str">
        <f t="shared" si="39"/>
        <v>CL.IC.IV.050803.01</v>
      </c>
    </row>
    <row r="432" spans="1:33" s="60" customFormat="1" ht="15">
      <c r="A432" s="60" t="s">
        <v>8408</v>
      </c>
      <c r="B432" s="10"/>
      <c r="C432" s="62" t="s">
        <v>6291</v>
      </c>
      <c r="D432" s="10"/>
      <c r="E432" s="62" t="s">
        <v>3574</v>
      </c>
      <c r="F432" s="60" t="s">
        <v>8367</v>
      </c>
      <c r="G432" s="60" t="s">
        <v>8010</v>
      </c>
      <c r="H432" s="62" t="s">
        <v>12594</v>
      </c>
      <c r="I432" s="60" t="s">
        <v>8010</v>
      </c>
      <c r="J432" s="63" t="str">
        <f t="shared" si="35"/>
        <v>IC.IV.050804</v>
      </c>
      <c r="K432" s="61" t="s">
        <v>2379</v>
      </c>
      <c r="L432" s="60" t="str">
        <f t="shared" si="36"/>
        <v>3 cm</v>
      </c>
      <c r="M432" s="64" t="str">
        <f t="shared" si="37"/>
        <v>PI.IC.IV.050804.01</v>
      </c>
      <c r="N432" s="64"/>
      <c r="O432" s="64" t="str">
        <f t="shared" si="38"/>
        <v>PH.IC.IV.050804.01</v>
      </c>
      <c r="Q432" s="64" t="str">
        <f t="shared" si="39"/>
        <v>CL.IC.IV.050804.01</v>
      </c>
    </row>
    <row r="433" spans="1:19" s="60" customFormat="1" ht="15">
      <c r="A433" s="60" t="s">
        <v>8408</v>
      </c>
      <c r="B433" s="10"/>
      <c r="C433" s="62" t="s">
        <v>6291</v>
      </c>
      <c r="D433" s="10"/>
      <c r="E433" s="62" t="s">
        <v>3574</v>
      </c>
      <c r="F433" s="60" t="s">
        <v>8367</v>
      </c>
      <c r="G433" s="60" t="s">
        <v>8369</v>
      </c>
      <c r="H433" s="62" t="s">
        <v>6291</v>
      </c>
      <c r="I433" s="60" t="s">
        <v>8369</v>
      </c>
      <c r="J433" s="63" t="str">
        <f t="shared" si="35"/>
        <v>IC.IV.050805</v>
      </c>
      <c r="K433" s="61" t="s">
        <v>2379</v>
      </c>
      <c r="L433" s="60" t="str">
        <f t="shared" si="36"/>
        <v>4 cm</v>
      </c>
      <c r="M433" s="64" t="str">
        <f t="shared" si="37"/>
        <v>PI.IC.IV.050805.01</v>
      </c>
      <c r="N433" s="64"/>
      <c r="O433" s="64" t="str">
        <f t="shared" si="38"/>
        <v>PH.IC.IV.050805.01</v>
      </c>
      <c r="Q433" s="64" t="str">
        <f t="shared" si="39"/>
        <v>CL.IC.IV.050805.01</v>
      </c>
    </row>
    <row r="434" spans="1:19" s="60" customFormat="1" ht="15">
      <c r="A434" s="60" t="s">
        <v>8408</v>
      </c>
      <c r="B434" s="10"/>
      <c r="C434" s="62" t="s">
        <v>6291</v>
      </c>
      <c r="D434" s="10" t="s">
        <v>2696</v>
      </c>
      <c r="E434" s="62" t="s">
        <v>3574</v>
      </c>
      <c r="F434" s="60" t="s">
        <v>8367</v>
      </c>
      <c r="G434" s="60" t="s">
        <v>8159</v>
      </c>
      <c r="H434" s="62" t="s">
        <v>6988</v>
      </c>
      <c r="I434" s="60" t="s">
        <v>8159</v>
      </c>
      <c r="J434" s="63" t="str">
        <f t="shared" si="35"/>
        <v>IC.IV.050806</v>
      </c>
      <c r="K434" s="61" t="s">
        <v>2379</v>
      </c>
      <c r="L434" s="60" t="str">
        <f t="shared" si="36"/>
        <v>5 cm</v>
      </c>
      <c r="M434" s="64" t="str">
        <f t="shared" si="37"/>
        <v>PI.IC.IV.050806.01</v>
      </c>
      <c r="N434" s="64"/>
      <c r="O434" s="64" t="str">
        <f t="shared" si="38"/>
        <v>PH.IC.IV.050806.01</v>
      </c>
      <c r="Q434" s="64" t="str">
        <f t="shared" si="39"/>
        <v>CL.IC.IV.050806.01</v>
      </c>
    </row>
    <row r="435" spans="1:19" s="60" customFormat="1" ht="15">
      <c r="A435" s="60" t="s">
        <v>8408</v>
      </c>
      <c r="B435" s="10"/>
      <c r="C435" s="62" t="s">
        <v>6291</v>
      </c>
      <c r="D435" s="10"/>
      <c r="E435" s="62" t="s">
        <v>3574</v>
      </c>
      <c r="F435" s="60" t="s">
        <v>8367</v>
      </c>
      <c r="G435" s="60" t="s">
        <v>8160</v>
      </c>
      <c r="H435" s="62" t="s">
        <v>6317</v>
      </c>
      <c r="I435" s="60" t="s">
        <v>8160</v>
      </c>
      <c r="J435" s="63" t="str">
        <f t="shared" si="35"/>
        <v>IC.IV.050807</v>
      </c>
      <c r="K435" s="61" t="s">
        <v>2379</v>
      </c>
      <c r="L435" s="60" t="str">
        <f t="shared" si="36"/>
        <v>6 cm</v>
      </c>
      <c r="M435" s="64" t="str">
        <f t="shared" si="37"/>
        <v>PI.IC.IV.050807.01</v>
      </c>
      <c r="N435" s="64"/>
      <c r="O435" s="64" t="str">
        <f t="shared" si="38"/>
        <v>PH.IC.IV.050807.01</v>
      </c>
      <c r="Q435" s="64" t="str">
        <f t="shared" si="39"/>
        <v>CL.IC.IV.050807.01</v>
      </c>
    </row>
    <row r="436" spans="1:19" s="60" customFormat="1" ht="15">
      <c r="A436" s="60" t="s">
        <v>8408</v>
      </c>
      <c r="B436" s="10"/>
      <c r="C436" s="62" t="s">
        <v>6291</v>
      </c>
      <c r="D436" s="10"/>
      <c r="E436" s="62" t="s">
        <v>3574</v>
      </c>
      <c r="F436" s="60" t="s">
        <v>8367</v>
      </c>
      <c r="G436" s="60" t="s">
        <v>8161</v>
      </c>
      <c r="H436" s="62" t="s">
        <v>3574</v>
      </c>
      <c r="I436" s="60" t="s">
        <v>8370</v>
      </c>
      <c r="J436" s="63" t="str">
        <f t="shared" si="35"/>
        <v>IC.IV.050808</v>
      </c>
      <c r="K436" s="61" t="s">
        <v>2379</v>
      </c>
      <c r="L436" s="60" t="str">
        <f t="shared" si="36"/>
        <v>PICC cm on d/c (free text)</v>
      </c>
      <c r="M436" s="64" t="str">
        <f t="shared" si="37"/>
        <v>PI.IC.IV.050808.01</v>
      </c>
      <c r="N436" s="64"/>
      <c r="O436" s="64" t="str">
        <f t="shared" si="38"/>
        <v>PH.IC.IV.050808.01</v>
      </c>
      <c r="Q436" s="64" t="str">
        <f t="shared" si="39"/>
        <v>CL.IC.IV.050808.01</v>
      </c>
    </row>
    <row r="437" spans="1:19" s="60" customFormat="1" ht="15">
      <c r="A437" s="60" t="s">
        <v>8408</v>
      </c>
      <c r="B437" s="10"/>
      <c r="C437" s="62" t="s">
        <v>6291</v>
      </c>
      <c r="D437" s="10"/>
      <c r="E437" s="62" t="s">
        <v>3574</v>
      </c>
      <c r="F437" s="60" t="s">
        <v>8367</v>
      </c>
      <c r="G437" s="60" t="s">
        <v>8163</v>
      </c>
      <c r="H437" s="62" t="s">
        <v>3690</v>
      </c>
      <c r="I437" s="60" t="s">
        <v>8168</v>
      </c>
      <c r="J437" s="63" t="str">
        <f t="shared" si="35"/>
        <v>IC.IV.050809</v>
      </c>
      <c r="K437" s="61" t="s">
        <v>2379</v>
      </c>
      <c r="L437" s="60" t="str">
        <f t="shared" si="36"/>
        <v>Line CMs outside body</v>
      </c>
      <c r="M437" s="64" t="str">
        <f t="shared" si="37"/>
        <v>PI.IC.IV.050809.01</v>
      </c>
      <c r="N437" s="64"/>
      <c r="O437" s="64" t="str">
        <f t="shared" si="38"/>
        <v>PH.IC.IV.050809.01</v>
      </c>
      <c r="Q437" s="64" t="str">
        <f t="shared" si="39"/>
        <v>CL.IC.IV.050809.01</v>
      </c>
      <c r="R437" s="60" t="s">
        <v>4415</v>
      </c>
      <c r="S437" s="60">
        <v>823</v>
      </c>
    </row>
    <row r="438" spans="1:19" s="60" customFormat="1" ht="15">
      <c r="A438" s="60" t="s">
        <v>8408</v>
      </c>
      <c r="B438" s="10"/>
      <c r="C438" s="62" t="s">
        <v>6291</v>
      </c>
      <c r="D438" s="10" t="s">
        <v>8169</v>
      </c>
      <c r="E438" s="62" t="s">
        <v>3690</v>
      </c>
      <c r="F438" s="60" t="s">
        <v>8371</v>
      </c>
      <c r="G438" s="60" t="s">
        <v>8749</v>
      </c>
      <c r="H438" s="62" t="s">
        <v>11848</v>
      </c>
      <c r="I438" s="60" t="s">
        <v>9812</v>
      </c>
      <c r="J438" s="63" t="str">
        <f t="shared" si="35"/>
        <v>IC.IV.050901</v>
      </c>
      <c r="K438" s="61" t="s">
        <v>2379</v>
      </c>
      <c r="L438" s="60" t="str">
        <f t="shared" si="36"/>
        <v>Transducer leveled</v>
      </c>
      <c r="M438" s="64" t="str">
        <f t="shared" si="37"/>
        <v>PI.IC.IV.050901.01</v>
      </c>
      <c r="N438" s="64"/>
      <c r="O438" s="64" t="str">
        <f t="shared" si="38"/>
        <v>PH.IC.IV.050901.01</v>
      </c>
      <c r="Q438" s="64" t="str">
        <f t="shared" si="39"/>
        <v>CL.IC.IV.050901.01</v>
      </c>
    </row>
    <row r="439" spans="1:19" s="60" customFormat="1" ht="15">
      <c r="A439" s="60" t="s">
        <v>8408</v>
      </c>
      <c r="B439" s="10"/>
      <c r="C439" s="62" t="s">
        <v>6291</v>
      </c>
      <c r="D439" s="10" t="s">
        <v>2696</v>
      </c>
      <c r="E439" s="62" t="s">
        <v>3690</v>
      </c>
      <c r="F439" s="60" t="s">
        <v>8371</v>
      </c>
      <c r="G439" s="60" t="s">
        <v>8372</v>
      </c>
      <c r="H439" s="62" t="s">
        <v>12030</v>
      </c>
      <c r="I439" s="60" t="s">
        <v>8751</v>
      </c>
      <c r="J439" s="63" t="str">
        <f t="shared" si="35"/>
        <v>IC.IV.050902</v>
      </c>
      <c r="K439" s="61" t="s">
        <v>2379</v>
      </c>
      <c r="L439" s="60" t="str">
        <f t="shared" si="36"/>
        <v>Line Zeroed</v>
      </c>
      <c r="M439" s="64" t="str">
        <f t="shared" si="37"/>
        <v>PI.IC.IV.050902.01</v>
      </c>
      <c r="N439" s="64"/>
      <c r="O439" s="64" t="str">
        <f t="shared" si="38"/>
        <v>PH.IC.IV.050902.01</v>
      </c>
      <c r="Q439" s="64" t="str">
        <f t="shared" si="39"/>
        <v>CL.IC.IV.050902.01</v>
      </c>
    </row>
    <row r="440" spans="1:19" s="60" customFormat="1" ht="15">
      <c r="A440" s="60" t="s">
        <v>8408</v>
      </c>
      <c r="B440" s="10"/>
      <c r="C440" s="62" t="s">
        <v>6291</v>
      </c>
      <c r="D440" s="10" t="s">
        <v>8218</v>
      </c>
      <c r="E440" s="62" t="s">
        <v>3188</v>
      </c>
      <c r="F440" s="60" t="s">
        <v>8373</v>
      </c>
      <c r="G440" s="60" t="s">
        <v>8881</v>
      </c>
      <c r="H440" s="62" t="s">
        <v>3812</v>
      </c>
      <c r="I440" s="60" t="s">
        <v>8882</v>
      </c>
      <c r="J440" s="63" t="str">
        <f t="shared" si="35"/>
        <v>IC.IV.051003</v>
      </c>
      <c r="K440" s="61" t="s">
        <v>2379</v>
      </c>
      <c r="L440" s="60" t="str">
        <f t="shared" si="36"/>
        <v>Vasopressor drips</v>
      </c>
      <c r="M440" s="64" t="str">
        <f t="shared" si="37"/>
        <v>PI.IC.IV.051003.01</v>
      </c>
      <c r="N440" s="64"/>
      <c r="O440" s="64" t="str">
        <f t="shared" si="38"/>
        <v>PH.IC.IV.051003.01</v>
      </c>
      <c r="Q440" s="64" t="str">
        <f t="shared" si="39"/>
        <v>CL.IC.IV.051003.01</v>
      </c>
    </row>
    <row r="441" spans="1:19" s="60" customFormat="1" ht="15">
      <c r="A441" s="60" t="s">
        <v>8408</v>
      </c>
      <c r="B441" s="10"/>
      <c r="C441" s="62" t="s">
        <v>6291</v>
      </c>
      <c r="D441" s="10"/>
      <c r="E441" s="62" t="s">
        <v>3188</v>
      </c>
      <c r="F441" s="60" t="s">
        <v>8373</v>
      </c>
      <c r="G441" s="60" t="s">
        <v>8175</v>
      </c>
      <c r="H441" s="62" t="s">
        <v>12594</v>
      </c>
      <c r="I441" s="60" t="s">
        <v>8757</v>
      </c>
      <c r="J441" s="63" t="str">
        <f t="shared" si="35"/>
        <v>IC.IV.051004</v>
      </c>
      <c r="K441" s="61" t="s">
        <v>2379</v>
      </c>
      <c r="L441" s="60" t="str">
        <f t="shared" si="36"/>
        <v>Postoperative</v>
      </c>
      <c r="M441" s="64" t="str">
        <f t="shared" si="37"/>
        <v>PI.IC.IV.051004.01</v>
      </c>
      <c r="N441" s="64"/>
      <c r="O441" s="64" t="str">
        <f t="shared" si="38"/>
        <v>PH.IC.IV.051004.01</v>
      </c>
      <c r="Q441" s="64" t="str">
        <f t="shared" si="39"/>
        <v>CL.IC.IV.051004.01</v>
      </c>
    </row>
    <row r="442" spans="1:19" s="60" customFormat="1" ht="15">
      <c r="A442" s="60" t="s">
        <v>8408</v>
      </c>
      <c r="B442" s="10"/>
      <c r="C442" s="62" t="s">
        <v>6291</v>
      </c>
      <c r="D442" s="10"/>
      <c r="E442" s="62" t="s">
        <v>3188</v>
      </c>
      <c r="F442" s="60" t="s">
        <v>8373</v>
      </c>
      <c r="G442" s="60" t="s">
        <v>8326</v>
      </c>
      <c r="H442" s="62" t="s">
        <v>6291</v>
      </c>
      <c r="I442" s="60" t="s">
        <v>8025</v>
      </c>
      <c r="J442" s="63" t="str">
        <f t="shared" si="35"/>
        <v>IC.IV.051005</v>
      </c>
      <c r="K442" s="61" t="s">
        <v>2379</v>
      </c>
      <c r="L442" s="60" t="str">
        <f t="shared" si="36"/>
        <v>Hemodynamic monitoring</v>
      </c>
      <c r="M442" s="64" t="str">
        <f t="shared" si="37"/>
        <v>PI.IC.IV.051005.01</v>
      </c>
      <c r="N442" s="64"/>
      <c r="O442" s="64" t="str">
        <f t="shared" si="38"/>
        <v>PH.IC.IV.051005.01</v>
      </c>
      <c r="Q442" s="64" t="str">
        <f t="shared" si="39"/>
        <v>CL.IC.IV.051005.01</v>
      </c>
    </row>
    <row r="443" spans="1:19" s="60" customFormat="1" ht="15">
      <c r="A443" s="60" t="s">
        <v>8408</v>
      </c>
      <c r="B443" s="10"/>
      <c r="C443" s="62" t="s">
        <v>6291</v>
      </c>
      <c r="D443" s="10"/>
      <c r="E443" s="62" t="s">
        <v>3188</v>
      </c>
      <c r="F443" s="60" t="s">
        <v>8373</v>
      </c>
      <c r="G443" s="60" t="s">
        <v>8026</v>
      </c>
      <c r="H443" s="62" t="s">
        <v>6988</v>
      </c>
      <c r="I443" s="60" t="s">
        <v>8027</v>
      </c>
      <c r="J443" s="63" t="str">
        <f t="shared" si="35"/>
        <v>IC.IV.051006</v>
      </c>
      <c r="K443" s="61" t="s">
        <v>2379</v>
      </c>
      <c r="L443" s="60" t="str">
        <f t="shared" si="36"/>
        <v>Poor venous access</v>
      </c>
      <c r="M443" s="64" t="str">
        <f t="shared" si="37"/>
        <v>PI.IC.IV.051006.01</v>
      </c>
      <c r="N443" s="64"/>
      <c r="O443" s="64" t="str">
        <f t="shared" si="38"/>
        <v>PH.IC.IV.051006.01</v>
      </c>
      <c r="Q443" s="64" t="str">
        <f t="shared" si="39"/>
        <v>CL.IC.IV.051006.01</v>
      </c>
    </row>
    <row r="444" spans="1:19" s="60" customFormat="1" ht="15">
      <c r="A444" s="60" t="s">
        <v>8408</v>
      </c>
      <c r="B444" s="10"/>
      <c r="C444" s="62" t="s">
        <v>6291</v>
      </c>
      <c r="D444" s="10"/>
      <c r="E444" s="62" t="s">
        <v>3188</v>
      </c>
      <c r="F444" s="60" t="s">
        <v>8373</v>
      </c>
      <c r="G444" s="60" t="s">
        <v>8176</v>
      </c>
      <c r="H444" s="62" t="s">
        <v>6317</v>
      </c>
      <c r="I444" s="60" t="s">
        <v>10509</v>
      </c>
      <c r="J444" s="63" t="str">
        <f t="shared" si="35"/>
        <v>IC.IV.051007</v>
      </c>
      <c r="K444" s="61" t="s">
        <v>2379</v>
      </c>
      <c r="L444" s="60" t="str">
        <f t="shared" si="36"/>
        <v>Total parenteral nutrition</v>
      </c>
      <c r="M444" s="64" t="str">
        <f t="shared" si="37"/>
        <v>PI.IC.IV.051007.01</v>
      </c>
      <c r="N444" s="64"/>
      <c r="O444" s="64" t="str">
        <f t="shared" si="38"/>
        <v>PH.IC.IV.051007.01</v>
      </c>
      <c r="Q444" s="64" t="str">
        <f t="shared" si="39"/>
        <v>CL.IC.IV.051007.01</v>
      </c>
    </row>
    <row r="445" spans="1:19" s="60" customFormat="1" ht="15">
      <c r="A445" s="60" t="s">
        <v>8408</v>
      </c>
      <c r="B445" s="10"/>
      <c r="C445" s="62" t="s">
        <v>6291</v>
      </c>
      <c r="D445" s="10" t="s">
        <v>2696</v>
      </c>
      <c r="E445" s="62" t="s">
        <v>3188</v>
      </c>
      <c r="F445" s="60" t="s">
        <v>8373</v>
      </c>
      <c r="G445" s="60" t="s">
        <v>8177</v>
      </c>
      <c r="H445" s="62" t="s">
        <v>3574</v>
      </c>
      <c r="I445" s="60" t="s">
        <v>9801</v>
      </c>
      <c r="J445" s="63" t="str">
        <f t="shared" si="35"/>
        <v>IC.IV.051008</v>
      </c>
      <c r="K445" s="61" t="s">
        <v>2379</v>
      </c>
      <c r="L445" s="60" t="str">
        <f t="shared" si="36"/>
        <v>Large bore access needed</v>
      </c>
      <c r="M445" s="64" t="str">
        <f t="shared" si="37"/>
        <v>PI.IC.IV.051008.01</v>
      </c>
      <c r="N445" s="64"/>
      <c r="O445" s="64" t="str">
        <f t="shared" si="38"/>
        <v>PH.IC.IV.051008.01</v>
      </c>
      <c r="Q445" s="64" t="str">
        <f t="shared" si="39"/>
        <v>CL.IC.IV.051008.01</v>
      </c>
    </row>
    <row r="446" spans="1:19" s="60" customFormat="1" ht="15">
      <c r="A446" s="60" t="s">
        <v>8408</v>
      </c>
      <c r="B446" s="10"/>
      <c r="C446" s="62" t="s">
        <v>6291</v>
      </c>
      <c r="D446" s="10"/>
      <c r="E446" s="62" t="s">
        <v>3188</v>
      </c>
      <c r="F446" s="60" t="s">
        <v>8373</v>
      </c>
      <c r="G446" s="60" t="s">
        <v>9546</v>
      </c>
      <c r="H446" s="62" t="s">
        <v>3690</v>
      </c>
      <c r="I446" s="60" t="s">
        <v>9546</v>
      </c>
      <c r="J446" s="63" t="str">
        <f t="shared" si="35"/>
        <v>IC.IV.051009</v>
      </c>
      <c r="K446" s="61" t="s">
        <v>2379</v>
      </c>
      <c r="L446" s="60" t="str">
        <f t="shared" si="36"/>
        <v>Dialysis</v>
      </c>
      <c r="M446" s="64" t="str">
        <f t="shared" si="37"/>
        <v>PI.IC.IV.051009.01</v>
      </c>
      <c r="N446" s="64"/>
      <c r="O446" s="64" t="str">
        <f t="shared" si="38"/>
        <v>PH.IC.IV.051009.01</v>
      </c>
      <c r="Q446" s="64" t="str">
        <f t="shared" si="39"/>
        <v>CL.IC.IV.051009.01</v>
      </c>
    </row>
    <row r="447" spans="1:19" s="60" customFormat="1" ht="15">
      <c r="A447" s="60" t="s">
        <v>8408</v>
      </c>
      <c r="B447" s="10"/>
      <c r="C447" s="62" t="s">
        <v>6291</v>
      </c>
      <c r="D447" s="10"/>
      <c r="E447" s="62" t="s">
        <v>3188</v>
      </c>
      <c r="F447" s="60" t="s">
        <v>8373</v>
      </c>
      <c r="G447" s="60" t="s">
        <v>8178</v>
      </c>
      <c r="H447" s="62" t="s">
        <v>3188</v>
      </c>
      <c r="I447" s="60" t="s">
        <v>8179</v>
      </c>
      <c r="J447" s="63" t="str">
        <f t="shared" si="35"/>
        <v>IC.IV.051010</v>
      </c>
      <c r="K447" s="61" t="s">
        <v>2379</v>
      </c>
      <c r="L447" s="60" t="str">
        <f t="shared" si="36"/>
        <v>Chemotherapy</v>
      </c>
      <c r="M447" s="64" t="str">
        <f t="shared" si="37"/>
        <v>PI.IC.IV.051010.01</v>
      </c>
      <c r="N447" s="64"/>
      <c r="O447" s="64" t="str">
        <f t="shared" si="38"/>
        <v>PH.IC.IV.051010.01</v>
      </c>
      <c r="Q447" s="64" t="str">
        <f t="shared" si="39"/>
        <v>CL.IC.IV.051010.01</v>
      </c>
    </row>
    <row r="448" spans="1:19" s="60" customFormat="1" ht="15">
      <c r="A448" s="60" t="s">
        <v>8408</v>
      </c>
      <c r="B448" s="10"/>
      <c r="C448" s="62" t="s">
        <v>6291</v>
      </c>
      <c r="D448" s="10"/>
      <c r="E448" s="62" t="s">
        <v>3188</v>
      </c>
      <c r="F448" s="60" t="s">
        <v>8373</v>
      </c>
      <c r="G448" s="60" t="s">
        <v>8880</v>
      </c>
      <c r="H448" s="62" t="s">
        <v>5749</v>
      </c>
      <c r="I448" s="60" t="s">
        <v>8880</v>
      </c>
      <c r="J448" s="63" t="str">
        <f t="shared" si="35"/>
        <v>IC.IV.051011</v>
      </c>
      <c r="K448" s="61" t="s">
        <v>2379</v>
      </c>
      <c r="L448" s="60" t="str">
        <f t="shared" si="36"/>
        <v>Labs</v>
      </c>
      <c r="M448" s="64" t="str">
        <f t="shared" si="37"/>
        <v>PI.IC.IV.051011.01</v>
      </c>
      <c r="N448" s="64"/>
      <c r="O448" s="64" t="str">
        <f t="shared" si="38"/>
        <v>PH.IC.IV.051011.01</v>
      </c>
      <c r="Q448" s="64" t="str">
        <f t="shared" si="39"/>
        <v>CL.IC.IV.051011.01</v>
      </c>
    </row>
    <row r="449" spans="1:45" s="60" customFormat="1" ht="15">
      <c r="A449" s="60" t="s">
        <v>8408</v>
      </c>
      <c r="B449" s="10"/>
      <c r="C449" s="62" t="s">
        <v>6291</v>
      </c>
      <c r="D449" s="10"/>
      <c r="E449" s="62" t="s">
        <v>3188</v>
      </c>
      <c r="F449" s="60" t="s">
        <v>8373</v>
      </c>
      <c r="G449" s="60" t="s">
        <v>8180</v>
      </c>
      <c r="H449" s="62" t="s">
        <v>3064</v>
      </c>
      <c r="I449" s="60" t="s">
        <v>8181</v>
      </c>
      <c r="J449" s="63" t="str">
        <f t="shared" si="35"/>
        <v>IC.IV.051012</v>
      </c>
      <c r="K449" s="61" t="s">
        <v>2379</v>
      </c>
      <c r="L449" s="60" t="str">
        <f t="shared" si="36"/>
        <v>Vascular procedure</v>
      </c>
      <c r="M449" s="64" t="str">
        <f t="shared" si="37"/>
        <v>PI.IC.IV.051012.01</v>
      </c>
      <c r="N449" s="64"/>
      <c r="O449" s="64" t="str">
        <f t="shared" si="38"/>
        <v>PH.IC.IV.051012.01</v>
      </c>
      <c r="Q449" s="64" t="str">
        <f t="shared" si="39"/>
        <v>CL.IC.IV.051012.01</v>
      </c>
    </row>
    <row r="450" spans="1:45" s="60" customFormat="1" ht="15">
      <c r="A450" s="60" t="s">
        <v>8408</v>
      </c>
      <c r="B450" s="10"/>
      <c r="C450" s="62" t="s">
        <v>6291</v>
      </c>
      <c r="D450" s="10" t="s">
        <v>2696</v>
      </c>
      <c r="E450" s="62" t="s">
        <v>3188</v>
      </c>
      <c r="F450" s="60" t="s">
        <v>8373</v>
      </c>
      <c r="G450" s="60" t="s">
        <v>10478</v>
      </c>
      <c r="H450" s="62" t="s">
        <v>5560</v>
      </c>
      <c r="I450" s="60" t="s">
        <v>12437</v>
      </c>
      <c r="J450" s="63" t="str">
        <f t="shared" si="35"/>
        <v>IC.IV.051013</v>
      </c>
      <c r="K450" s="61" t="s">
        <v>2379</v>
      </c>
      <c r="L450" s="60" t="str">
        <f t="shared" si="36"/>
        <v>Other: specify</v>
      </c>
      <c r="M450" s="64" t="str">
        <f t="shared" si="37"/>
        <v>PI.IC.IV.051013.01</v>
      </c>
      <c r="N450" s="64"/>
      <c r="O450" s="64" t="str">
        <f t="shared" si="38"/>
        <v>PH.IC.IV.051013.01</v>
      </c>
      <c r="Q450" s="64" t="str">
        <f t="shared" si="39"/>
        <v>CL.IC.IV.051013.01</v>
      </c>
    </row>
    <row r="451" spans="1:45" s="60" customFormat="1" ht="15">
      <c r="A451" s="60" t="s">
        <v>8408</v>
      </c>
      <c r="B451" s="10"/>
      <c r="C451" s="62" t="s">
        <v>378</v>
      </c>
      <c r="D451" s="10" t="s">
        <v>13245</v>
      </c>
      <c r="E451" s="62" t="s">
        <v>13407</v>
      </c>
      <c r="F451" s="60" t="s">
        <v>8373</v>
      </c>
      <c r="G451" s="60" t="s">
        <v>379</v>
      </c>
      <c r="H451" s="62" t="s">
        <v>705</v>
      </c>
      <c r="J451" s="63" t="str">
        <f t="shared" si="35"/>
        <v>IC.IV.051014</v>
      </c>
      <c r="K451" s="61" t="s">
        <v>13277</v>
      </c>
      <c r="L451" s="60" t="str">
        <f t="shared" si="36"/>
        <v>Antibiotics</v>
      </c>
      <c r="M451" s="64" t="str">
        <f t="shared" si="37"/>
        <v>PI.IC.IV.051014.01</v>
      </c>
      <c r="N451" s="64"/>
      <c r="O451" s="64" t="str">
        <f t="shared" si="38"/>
        <v>PH.IC.IV.051014.01</v>
      </c>
      <c r="Q451" s="64" t="str">
        <f t="shared" si="39"/>
        <v>CL.IC.IV.051014.01</v>
      </c>
      <c r="AD451" s="60" t="s">
        <v>380</v>
      </c>
      <c r="AE451" s="60">
        <v>1196</v>
      </c>
    </row>
    <row r="452" spans="1:45" s="60" customFormat="1" ht="15">
      <c r="A452" s="60" t="s">
        <v>8408</v>
      </c>
      <c r="B452" s="10"/>
      <c r="C452" s="62" t="s">
        <v>6291</v>
      </c>
      <c r="D452" s="10" t="s">
        <v>7911</v>
      </c>
      <c r="E452" s="62" t="s">
        <v>5749</v>
      </c>
      <c r="F452" s="60" t="s">
        <v>8374</v>
      </c>
      <c r="G452" s="60" t="s">
        <v>8183</v>
      </c>
      <c r="H452" s="62" t="s">
        <v>11848</v>
      </c>
      <c r="I452" s="60" t="s">
        <v>10532</v>
      </c>
      <c r="J452" s="63" t="str">
        <f t="shared" si="35"/>
        <v>IC.IV.051101</v>
      </c>
      <c r="K452" s="61" t="s">
        <v>2379</v>
      </c>
      <c r="L452" s="60" t="str">
        <f t="shared" si="36"/>
        <v>No redness, pain, swelling</v>
      </c>
      <c r="M452" s="64" t="str">
        <f t="shared" si="37"/>
        <v>PI.IC.IV.051101.01</v>
      </c>
      <c r="N452" s="64"/>
      <c r="O452" s="64" t="str">
        <f t="shared" si="38"/>
        <v>PH.IC.IV.051101.01</v>
      </c>
      <c r="Q452" s="64" t="str">
        <f t="shared" si="39"/>
        <v>CL.IC.IV.051101.01</v>
      </c>
    </row>
    <row r="453" spans="1:45" s="60" customFormat="1" ht="15">
      <c r="A453" s="60" t="s">
        <v>8408</v>
      </c>
      <c r="B453" s="10"/>
      <c r="C453" s="62" t="s">
        <v>6291</v>
      </c>
      <c r="D453" s="10"/>
      <c r="E453" s="62" t="s">
        <v>5749</v>
      </c>
      <c r="F453" s="60" t="s">
        <v>8374</v>
      </c>
      <c r="G453" s="60" t="s">
        <v>8225</v>
      </c>
      <c r="H453" s="62" t="s">
        <v>12030</v>
      </c>
      <c r="I453" s="60" t="s">
        <v>8464</v>
      </c>
      <c r="J453" s="63" t="str">
        <f t="shared" si="35"/>
        <v>IC.IV.051102</v>
      </c>
      <c r="K453" s="61" t="s">
        <v>2379</v>
      </c>
      <c r="L453" s="60" t="str">
        <f t="shared" si="36"/>
        <v>Dressing dry &amp; intact</v>
      </c>
      <c r="M453" s="64" t="str">
        <f t="shared" si="37"/>
        <v>PI.IC.IV.051102.01</v>
      </c>
      <c r="N453" s="64"/>
      <c r="O453" s="64" t="str">
        <f t="shared" si="38"/>
        <v>PH.IC.IV.051102.01</v>
      </c>
      <c r="Q453" s="64" t="str">
        <f t="shared" si="39"/>
        <v>CL.IC.IV.051102.01</v>
      </c>
    </row>
    <row r="454" spans="1:45" s="60" customFormat="1" ht="15">
      <c r="A454" s="60" t="s">
        <v>8408</v>
      </c>
      <c r="B454" s="10"/>
      <c r="C454" s="62" t="s">
        <v>6291</v>
      </c>
      <c r="D454" s="87"/>
      <c r="E454" s="62" t="s">
        <v>5749</v>
      </c>
      <c r="F454" s="60" t="s">
        <v>8374</v>
      </c>
      <c r="G454" s="60" t="s">
        <v>8465</v>
      </c>
      <c r="H454" s="62" t="s">
        <v>12592</v>
      </c>
      <c r="I454" s="60" t="s">
        <v>8466</v>
      </c>
      <c r="J454" s="63" t="str">
        <f t="shared" si="35"/>
        <v>IC.IV.051103</v>
      </c>
      <c r="K454" s="61" t="s">
        <v>2379</v>
      </c>
      <c r="L454" s="60" t="str">
        <f t="shared" si="36"/>
        <v>Non tender</v>
      </c>
      <c r="M454" s="64" t="str">
        <f t="shared" si="37"/>
        <v>PI.IC.IV.051103.01</v>
      </c>
      <c r="N454" s="64"/>
      <c r="O454" s="64" t="str">
        <f t="shared" si="38"/>
        <v>PH.IC.IV.051103.01</v>
      </c>
      <c r="Q454" s="64" t="str">
        <f t="shared" si="39"/>
        <v>CL.IC.IV.051103.01</v>
      </c>
    </row>
    <row r="455" spans="1:45" s="60" customFormat="1" ht="15">
      <c r="A455" s="60" t="s">
        <v>8408</v>
      </c>
      <c r="B455" s="10"/>
      <c r="C455" s="62" t="s">
        <v>6291</v>
      </c>
      <c r="D455" s="10"/>
      <c r="E455" s="62" t="s">
        <v>5749</v>
      </c>
      <c r="F455" s="60" t="s">
        <v>8374</v>
      </c>
      <c r="G455" s="60" t="s">
        <v>11790</v>
      </c>
      <c r="H455" s="62" t="s">
        <v>12594</v>
      </c>
      <c r="I455" s="60" t="s">
        <v>11790</v>
      </c>
      <c r="J455" s="63" t="str">
        <f t="shared" si="35"/>
        <v>IC.IV.051104</v>
      </c>
      <c r="K455" s="61" t="s">
        <v>2379</v>
      </c>
      <c r="L455" s="60" t="str">
        <f t="shared" si="36"/>
        <v>Erythema</v>
      </c>
      <c r="M455" s="64" t="str">
        <f t="shared" si="37"/>
        <v>PI.IC.IV.051104.01</v>
      </c>
      <c r="N455" s="64"/>
      <c r="O455" s="64" t="str">
        <f t="shared" si="38"/>
        <v>PH.IC.IV.051104.01</v>
      </c>
      <c r="Q455" s="64" t="str">
        <f t="shared" si="39"/>
        <v>CL.IC.IV.051104.01</v>
      </c>
    </row>
    <row r="456" spans="1:45" s="60" customFormat="1" ht="15">
      <c r="A456" s="60" t="s">
        <v>8408</v>
      </c>
      <c r="B456" s="10"/>
      <c r="C456" s="62" t="s">
        <v>6291</v>
      </c>
      <c r="D456" s="10"/>
      <c r="E456" s="62" t="s">
        <v>5749</v>
      </c>
      <c r="F456" s="60" t="s">
        <v>8374</v>
      </c>
      <c r="G456" s="60" t="s">
        <v>8467</v>
      </c>
      <c r="H456" s="62" t="s">
        <v>6291</v>
      </c>
      <c r="I456" s="60" t="s">
        <v>8467</v>
      </c>
      <c r="J456" s="63" t="str">
        <f t="shared" si="35"/>
        <v>IC.IV.051105</v>
      </c>
      <c r="K456" s="61" t="s">
        <v>2379</v>
      </c>
      <c r="L456" s="60" t="str">
        <f t="shared" si="36"/>
        <v>Ecchymosis</v>
      </c>
      <c r="M456" s="64" t="str">
        <f t="shared" si="37"/>
        <v>PI.IC.IV.051105.01</v>
      </c>
      <c r="N456" s="64"/>
      <c r="O456" s="64" t="str">
        <f t="shared" si="38"/>
        <v>PH.IC.IV.051105.01</v>
      </c>
      <c r="Q456" s="64" t="str">
        <f t="shared" si="39"/>
        <v>CL.IC.IV.051105.01</v>
      </c>
    </row>
    <row r="457" spans="1:45" s="60" customFormat="1" ht="15">
      <c r="A457" s="60" t="s">
        <v>8408</v>
      </c>
      <c r="C457" s="62" t="s">
        <v>6291</v>
      </c>
      <c r="D457" s="10"/>
      <c r="E457" s="62" t="s">
        <v>5749</v>
      </c>
      <c r="F457" s="60" t="s">
        <v>8374</v>
      </c>
      <c r="G457" s="60" t="s">
        <v>11798</v>
      </c>
      <c r="H457" s="62" t="s">
        <v>6988</v>
      </c>
      <c r="I457" s="60" t="s">
        <v>11101</v>
      </c>
      <c r="J457" s="63" t="str">
        <f t="shared" si="35"/>
        <v>IC.IV.051106</v>
      </c>
      <c r="K457" s="61" t="s">
        <v>2379</v>
      </c>
      <c r="L457" s="60" t="str">
        <f t="shared" si="36"/>
        <v>Tenderness</v>
      </c>
      <c r="M457" s="64" t="str">
        <f t="shared" si="37"/>
        <v>PI.IC.IV.051106.01</v>
      </c>
      <c r="N457" s="64"/>
      <c r="O457" s="64" t="str">
        <f t="shared" si="38"/>
        <v>PH.IC.IV.051106.01</v>
      </c>
      <c r="Q457" s="64" t="str">
        <f t="shared" si="39"/>
        <v>CL.IC.IV.051106.01</v>
      </c>
    </row>
    <row r="458" spans="1:45" s="60" customFormat="1" ht="15">
      <c r="A458" s="60" t="s">
        <v>8408</v>
      </c>
      <c r="C458" s="62" t="s">
        <v>6291</v>
      </c>
      <c r="D458" s="10"/>
      <c r="E458" s="62" t="s">
        <v>5749</v>
      </c>
      <c r="F458" s="60" t="s">
        <v>8374</v>
      </c>
      <c r="G458" s="60" t="s">
        <v>11800</v>
      </c>
      <c r="H458" s="62" t="s">
        <v>6317</v>
      </c>
      <c r="I458" s="60" t="s">
        <v>11800</v>
      </c>
      <c r="J458" s="63" t="str">
        <f t="shared" si="35"/>
        <v>IC.IV.051107</v>
      </c>
      <c r="K458" s="61" t="s">
        <v>2379</v>
      </c>
      <c r="L458" s="60" t="str">
        <f t="shared" si="36"/>
        <v>Swelling</v>
      </c>
      <c r="M458" s="64" t="str">
        <f t="shared" si="37"/>
        <v>PI.IC.IV.051107.01</v>
      </c>
      <c r="N458" s="64"/>
      <c r="O458" s="64" t="str">
        <f t="shared" si="38"/>
        <v>PH.IC.IV.051107.01</v>
      </c>
      <c r="Q458" s="64" t="str">
        <f t="shared" si="39"/>
        <v>CL.IC.IV.051107.01</v>
      </c>
    </row>
    <row r="459" spans="1:45" s="60" customFormat="1" ht="15">
      <c r="A459" s="60" t="s">
        <v>8408</v>
      </c>
      <c r="C459" s="62" t="s">
        <v>6291</v>
      </c>
      <c r="D459" s="10"/>
      <c r="E459" s="62" t="s">
        <v>5749</v>
      </c>
      <c r="F459" s="60" t="s">
        <v>8374</v>
      </c>
      <c r="G459" s="60" t="s">
        <v>11792</v>
      </c>
      <c r="H459" s="62" t="s">
        <v>3574</v>
      </c>
      <c r="I459" s="60" t="s">
        <v>11792</v>
      </c>
      <c r="J459" s="63" t="str">
        <f t="shared" si="35"/>
        <v>IC.IV.051108</v>
      </c>
      <c r="K459" s="61" t="s">
        <v>2379</v>
      </c>
      <c r="L459" s="60" t="str">
        <f t="shared" si="36"/>
        <v>Hematoma</v>
      </c>
      <c r="M459" s="64" t="str">
        <f t="shared" si="37"/>
        <v>PI.IC.IV.051108.01</v>
      </c>
      <c r="N459" s="64"/>
      <c r="O459" s="64" t="str">
        <f t="shared" si="38"/>
        <v>PH.IC.IV.051108.01</v>
      </c>
      <c r="Q459" s="64" t="str">
        <f t="shared" si="39"/>
        <v>CL.IC.IV.051108.01</v>
      </c>
    </row>
    <row r="460" spans="1:45" s="141" customFormat="1" ht="16">
      <c r="A460" s="141" t="s">
        <v>8408</v>
      </c>
      <c r="C460" s="142" t="s">
        <v>6291</v>
      </c>
      <c r="E460" s="142" t="s">
        <v>5749</v>
      </c>
      <c r="F460" s="141" t="s">
        <v>8374</v>
      </c>
      <c r="G460" s="141" t="s">
        <v>7746</v>
      </c>
      <c r="H460" s="142" t="s">
        <v>3690</v>
      </c>
      <c r="I460" s="141" t="s">
        <v>11546</v>
      </c>
      <c r="J460" s="143" t="str">
        <f t="shared" si="35"/>
        <v>IC.IV.051109</v>
      </c>
      <c r="K460" s="142" t="s">
        <v>2379</v>
      </c>
      <c r="L460" s="141" t="str">
        <f t="shared" si="36"/>
        <v>Serosanguineous Drainage</v>
      </c>
      <c r="M460" s="143" t="str">
        <f t="shared" si="37"/>
        <v>PI.IC.IV.051109.01</v>
      </c>
      <c r="N460" s="143"/>
      <c r="O460" s="143" t="str">
        <f t="shared" si="38"/>
        <v>PH.IC.IV.051109.01</v>
      </c>
      <c r="Q460" s="143" t="str">
        <f t="shared" si="39"/>
        <v>CL.IC.IV.051109.01</v>
      </c>
      <c r="AR460" s="141" t="s">
        <v>12773</v>
      </c>
      <c r="AS460" s="141">
        <v>1749</v>
      </c>
    </row>
    <row r="461" spans="1:45" s="141" customFormat="1" ht="16">
      <c r="A461" s="141" t="s">
        <v>8408</v>
      </c>
      <c r="C461" s="142" t="s">
        <v>6291</v>
      </c>
      <c r="E461" s="142" t="s">
        <v>5749</v>
      </c>
      <c r="F461" s="141" t="s">
        <v>8374</v>
      </c>
      <c r="G461" s="141" t="s">
        <v>7748</v>
      </c>
      <c r="H461" s="142" t="s">
        <v>3188</v>
      </c>
      <c r="I461" s="141" t="s">
        <v>11548</v>
      </c>
      <c r="J461" s="143" t="str">
        <f t="shared" si="35"/>
        <v>IC.IV.051110</v>
      </c>
      <c r="K461" s="142" t="s">
        <v>2379</v>
      </c>
      <c r="L461" s="141" t="str">
        <f t="shared" si="36"/>
        <v>Serous Drainage</v>
      </c>
      <c r="M461" s="143" t="str">
        <f t="shared" si="37"/>
        <v>PI.IC.IV.051110.01</v>
      </c>
      <c r="N461" s="143"/>
      <c r="O461" s="143" t="str">
        <f t="shared" si="38"/>
        <v>PH.IC.IV.051110.01</v>
      </c>
      <c r="Q461" s="143" t="str">
        <f t="shared" si="39"/>
        <v>CL.IC.IV.051110.01</v>
      </c>
      <c r="AR461" s="141" t="s">
        <v>12773</v>
      </c>
      <c r="AS461" s="141">
        <v>1749</v>
      </c>
    </row>
    <row r="462" spans="1:45" s="141" customFormat="1" ht="16">
      <c r="A462" s="141" t="s">
        <v>8408</v>
      </c>
      <c r="C462" s="142" t="s">
        <v>6291</v>
      </c>
      <c r="E462" s="142" t="s">
        <v>5749</v>
      </c>
      <c r="F462" s="141" t="s">
        <v>8374</v>
      </c>
      <c r="G462" s="141" t="s">
        <v>8425</v>
      </c>
      <c r="H462" s="142" t="s">
        <v>5749</v>
      </c>
      <c r="I462" s="141" t="s">
        <v>11554</v>
      </c>
      <c r="J462" s="143" t="str">
        <f t="shared" si="35"/>
        <v>IC.IV.051111</v>
      </c>
      <c r="K462" s="142" t="s">
        <v>2379</v>
      </c>
      <c r="L462" s="141" t="str">
        <f t="shared" si="36"/>
        <v>Purulent Drainage</v>
      </c>
      <c r="M462" s="143" t="str">
        <f t="shared" si="37"/>
        <v>PI.IC.IV.051111.01</v>
      </c>
      <c r="N462" s="143"/>
      <c r="O462" s="143" t="str">
        <f t="shared" si="38"/>
        <v>PH.IC.IV.051111.01</v>
      </c>
      <c r="Q462" s="143" t="str">
        <f t="shared" si="39"/>
        <v>CL.IC.IV.051111.01</v>
      </c>
      <c r="AR462" s="141" t="s">
        <v>12773</v>
      </c>
      <c r="AS462" s="141">
        <v>1749</v>
      </c>
    </row>
    <row r="463" spans="1:45" s="60" customFormat="1" ht="15">
      <c r="A463" s="60" t="s">
        <v>8408</v>
      </c>
      <c r="C463" s="62" t="s">
        <v>6291</v>
      </c>
      <c r="D463" s="10"/>
      <c r="E463" s="62" t="s">
        <v>5749</v>
      </c>
      <c r="F463" s="60" t="s">
        <v>8374</v>
      </c>
      <c r="G463" s="60" t="s">
        <v>8334</v>
      </c>
      <c r="H463" s="62" t="s">
        <v>3064</v>
      </c>
      <c r="I463" s="60" t="s">
        <v>8335</v>
      </c>
      <c r="J463" s="63" t="str">
        <f t="shared" si="35"/>
        <v>IC.IV.051112</v>
      </c>
      <c r="K463" s="61" t="s">
        <v>2379</v>
      </c>
      <c r="L463" s="60" t="str">
        <f t="shared" si="36"/>
        <v>Extravasation</v>
      </c>
      <c r="M463" s="64" t="str">
        <f t="shared" si="37"/>
        <v>PI.IC.IV.051112.01</v>
      </c>
      <c r="N463" s="64"/>
      <c r="O463" s="64" t="str">
        <f t="shared" si="38"/>
        <v>PH.IC.IV.051112.01</v>
      </c>
      <c r="Q463" s="64" t="str">
        <f t="shared" si="39"/>
        <v>CL.IC.IV.051112.01</v>
      </c>
    </row>
    <row r="464" spans="1:45" s="60" customFormat="1" ht="15">
      <c r="A464" s="60" t="s">
        <v>8408</v>
      </c>
      <c r="C464" s="62" t="s">
        <v>6291</v>
      </c>
      <c r="D464" s="10"/>
      <c r="E464" s="62" t="s">
        <v>5749</v>
      </c>
      <c r="F464" s="60" t="s">
        <v>8374</v>
      </c>
      <c r="G464" s="60" t="s">
        <v>8317</v>
      </c>
      <c r="H464" s="62" t="s">
        <v>5560</v>
      </c>
      <c r="I464" s="60" t="s">
        <v>12207</v>
      </c>
      <c r="J464" s="63" t="str">
        <f t="shared" si="35"/>
        <v>IC.IV.051113</v>
      </c>
      <c r="K464" s="61" t="s">
        <v>2379</v>
      </c>
      <c r="L464" s="60" t="str">
        <f t="shared" si="36"/>
        <v>Unable to assess due to drsg</v>
      </c>
      <c r="M464" s="64" t="str">
        <f t="shared" si="37"/>
        <v>PI.IC.IV.051113.01</v>
      </c>
      <c r="N464" s="64"/>
      <c r="O464" s="64" t="str">
        <f t="shared" si="38"/>
        <v>PH.IC.IV.051113.01</v>
      </c>
      <c r="Q464" s="64" t="str">
        <f t="shared" si="39"/>
        <v>CL.IC.IV.051113.01</v>
      </c>
    </row>
    <row r="465" spans="1:19" s="60" customFormat="1" ht="15">
      <c r="A465" s="60" t="s">
        <v>8408</v>
      </c>
      <c r="B465" s="10"/>
      <c r="C465" s="62" t="s">
        <v>6291</v>
      </c>
      <c r="D465" s="10"/>
      <c r="E465" s="62" t="s">
        <v>5749</v>
      </c>
      <c r="F465" s="60" t="s">
        <v>8374</v>
      </c>
      <c r="G465" s="60" t="s">
        <v>8336</v>
      </c>
      <c r="H465" s="62" t="s">
        <v>4082</v>
      </c>
      <c r="I465" s="60" t="s">
        <v>8337</v>
      </c>
      <c r="J465" s="63" t="str">
        <f t="shared" si="35"/>
        <v>IC.IV.051114</v>
      </c>
      <c r="K465" s="61" t="s">
        <v>2379</v>
      </c>
      <c r="L465" s="60" t="str">
        <f t="shared" si="36"/>
        <v>Crepitus at site</v>
      </c>
      <c r="M465" s="64" t="str">
        <f t="shared" si="37"/>
        <v>PI.IC.IV.051114.01</v>
      </c>
      <c r="N465" s="64"/>
      <c r="O465" s="64" t="str">
        <f t="shared" si="38"/>
        <v>PH.IC.IV.051114.01</v>
      </c>
      <c r="Q465" s="64" t="str">
        <f t="shared" si="39"/>
        <v>CL.IC.IV.051114.01</v>
      </c>
      <c r="R465" s="60" t="s">
        <v>4415</v>
      </c>
      <c r="S465" s="60">
        <v>824</v>
      </c>
    </row>
    <row r="466" spans="1:19" s="60" customFormat="1" ht="15">
      <c r="A466" s="60" t="s">
        <v>8408</v>
      </c>
      <c r="C466" s="62" t="s">
        <v>6291</v>
      </c>
      <c r="D466" s="60" t="s">
        <v>8316</v>
      </c>
      <c r="E466" s="62" t="s">
        <v>5560</v>
      </c>
      <c r="F466" s="60" t="s">
        <v>8003</v>
      </c>
      <c r="G466" s="60" t="s">
        <v>8166</v>
      </c>
      <c r="H466" s="62" t="s">
        <v>2379</v>
      </c>
      <c r="I466" s="60" t="s">
        <v>12157</v>
      </c>
      <c r="J466" s="63" t="str">
        <f t="shared" si="35"/>
        <v>IC.IV.051301</v>
      </c>
      <c r="K466" s="61" t="s">
        <v>2379</v>
      </c>
      <c r="L466" s="60" t="str">
        <f t="shared" si="36"/>
        <v>None needed</v>
      </c>
      <c r="M466" s="64" t="str">
        <f t="shared" si="37"/>
        <v>PI.IC.IV.051301.01</v>
      </c>
      <c r="N466" s="64"/>
      <c r="O466" s="64" t="str">
        <f t="shared" si="38"/>
        <v>PH.IC.IV.051301.01</v>
      </c>
      <c r="Q466" s="64" t="str">
        <f t="shared" si="39"/>
        <v>CL.IC.IV.051301.01</v>
      </c>
    </row>
    <row r="467" spans="1:19" s="60" customFormat="1" ht="15">
      <c r="A467" s="60" t="s">
        <v>8408</v>
      </c>
      <c r="C467" s="62" t="s">
        <v>6291</v>
      </c>
      <c r="E467" s="62" t="s">
        <v>5560</v>
      </c>
      <c r="F467" s="60" t="s">
        <v>8003</v>
      </c>
      <c r="G467" s="60" t="s">
        <v>8167</v>
      </c>
      <c r="H467" s="62" t="s">
        <v>12030</v>
      </c>
      <c r="I467" s="60" t="s">
        <v>11393</v>
      </c>
      <c r="J467" s="63" t="str">
        <f t="shared" si="35"/>
        <v>IC.IV.051302</v>
      </c>
      <c r="K467" s="61" t="s">
        <v>2379</v>
      </c>
      <c r="L467" s="60" t="str">
        <f t="shared" si="36"/>
        <v>Changed site</v>
      </c>
      <c r="M467" s="64" t="str">
        <f t="shared" si="37"/>
        <v>PI.IC.IV.051302.01</v>
      </c>
      <c r="N467" s="64"/>
      <c r="O467" s="64" t="str">
        <f t="shared" si="38"/>
        <v>PH.IC.IV.051302.01</v>
      </c>
      <c r="Q467" s="64" t="str">
        <f t="shared" si="39"/>
        <v>CL.IC.IV.051302.01</v>
      </c>
    </row>
    <row r="468" spans="1:19" s="60" customFormat="1" ht="15">
      <c r="A468" s="60" t="s">
        <v>8408</v>
      </c>
      <c r="C468" s="62" t="s">
        <v>6291</v>
      </c>
      <c r="E468" s="62" t="s">
        <v>5560</v>
      </c>
      <c r="F468" s="60" t="s">
        <v>8003</v>
      </c>
      <c r="G468" s="60" t="s">
        <v>8322</v>
      </c>
      <c r="H468" s="62" t="s">
        <v>12592</v>
      </c>
      <c r="I468" s="60" t="s">
        <v>8323</v>
      </c>
      <c r="J468" s="63" t="str">
        <f t="shared" si="35"/>
        <v>IC.IV.051303</v>
      </c>
      <c r="K468" s="61" t="s">
        <v>2379</v>
      </c>
      <c r="L468" s="60" t="str">
        <f t="shared" si="36"/>
        <v>Elevated extremity</v>
      </c>
      <c r="M468" s="64" t="str">
        <f t="shared" si="37"/>
        <v>PI.IC.IV.051303.01</v>
      </c>
      <c r="N468" s="64"/>
      <c r="O468" s="64" t="str">
        <f t="shared" si="38"/>
        <v>PH.IC.IV.051303.01</v>
      </c>
      <c r="Q468" s="64" t="str">
        <f t="shared" si="39"/>
        <v>CL.IC.IV.051303.01</v>
      </c>
    </row>
    <row r="469" spans="1:19" s="60" customFormat="1" ht="15">
      <c r="A469" s="60" t="s">
        <v>8408</v>
      </c>
      <c r="C469" s="62" t="s">
        <v>6291</v>
      </c>
      <c r="E469" s="62" t="s">
        <v>5560</v>
      </c>
      <c r="F469" s="60" t="s">
        <v>8003</v>
      </c>
      <c r="G469" s="60" t="s">
        <v>8324</v>
      </c>
      <c r="H469" s="62" t="s">
        <v>12594</v>
      </c>
      <c r="I469" s="60" t="s">
        <v>8453</v>
      </c>
      <c r="J469" s="63" t="str">
        <f t="shared" si="35"/>
        <v>IC.IV.051304</v>
      </c>
      <c r="K469" s="61" t="s">
        <v>2379</v>
      </c>
      <c r="L469" s="60" t="str">
        <f t="shared" si="36"/>
        <v>Warm compress</v>
      </c>
      <c r="M469" s="64" t="str">
        <f t="shared" si="37"/>
        <v>PI.IC.IV.051304.01</v>
      </c>
      <c r="N469" s="64"/>
      <c r="O469" s="64" t="str">
        <f t="shared" si="38"/>
        <v>PH.IC.IV.051304.01</v>
      </c>
      <c r="Q469" s="64" t="str">
        <f t="shared" si="39"/>
        <v>CL.IC.IV.051304.01</v>
      </c>
    </row>
    <row r="470" spans="1:19" s="60" customFormat="1" ht="15">
      <c r="A470" s="60" t="s">
        <v>8408</v>
      </c>
      <c r="C470" s="62" t="s">
        <v>6291</v>
      </c>
      <c r="E470" s="62" t="s">
        <v>5560</v>
      </c>
      <c r="F470" s="60" t="s">
        <v>8003</v>
      </c>
      <c r="G470" s="60" t="s">
        <v>8257</v>
      </c>
      <c r="H470" s="62" t="s">
        <v>6291</v>
      </c>
      <c r="I470" s="60" t="s">
        <v>11569</v>
      </c>
      <c r="J470" s="63" t="str">
        <f t="shared" si="35"/>
        <v>IC.IV.051305</v>
      </c>
      <c r="K470" s="61" t="s">
        <v>12175</v>
      </c>
      <c r="L470" s="60" t="str">
        <f t="shared" si="36"/>
        <v>Pressure applied</v>
      </c>
      <c r="M470" s="64" t="str">
        <f t="shared" si="37"/>
        <v>PI.IC.IV.051305.01</v>
      </c>
      <c r="N470" s="64"/>
      <c r="O470" s="64" t="str">
        <f t="shared" si="38"/>
        <v>PH.IC.IV.051305.01</v>
      </c>
      <c r="Q470" s="64" t="str">
        <f t="shared" si="39"/>
        <v>CL.IC.IV.051305.01</v>
      </c>
    </row>
    <row r="471" spans="1:19" s="60" customFormat="1" ht="15">
      <c r="A471" s="60" t="s">
        <v>8408</v>
      </c>
      <c r="C471" s="62" t="s">
        <v>6291</v>
      </c>
      <c r="E471" s="62" t="s">
        <v>5560</v>
      </c>
      <c r="F471" s="60" t="s">
        <v>8003</v>
      </c>
      <c r="G471" s="60" t="s">
        <v>10478</v>
      </c>
      <c r="H471" s="62" t="s">
        <v>6988</v>
      </c>
      <c r="I471" s="60" t="s">
        <v>12437</v>
      </c>
      <c r="J471" s="63" t="str">
        <f t="shared" si="35"/>
        <v>IC.IV.051306</v>
      </c>
      <c r="K471" s="61" t="s">
        <v>2379</v>
      </c>
      <c r="L471" s="60" t="str">
        <f t="shared" si="36"/>
        <v>Other: specify</v>
      </c>
      <c r="M471" s="64" t="str">
        <f t="shared" si="37"/>
        <v>PI.IC.IV.051306.01</v>
      </c>
      <c r="N471" s="64"/>
      <c r="O471" s="64" t="str">
        <f t="shared" si="38"/>
        <v>PH.IC.IV.051306.01</v>
      </c>
      <c r="Q471" s="64" t="str">
        <f t="shared" si="39"/>
        <v>CL.IC.IV.051306.01</v>
      </c>
    </row>
    <row r="472" spans="1:19" s="60" customFormat="1" ht="15">
      <c r="A472" s="60" t="s">
        <v>8408</v>
      </c>
      <c r="C472" s="62" t="s">
        <v>6291</v>
      </c>
      <c r="D472" s="60" t="s">
        <v>13022</v>
      </c>
      <c r="E472" s="62" t="s">
        <v>4082</v>
      </c>
      <c r="F472" s="60" t="s">
        <v>8004</v>
      </c>
      <c r="G472" s="60" t="s">
        <v>8005</v>
      </c>
      <c r="H472" s="62" t="s">
        <v>11848</v>
      </c>
      <c r="I472" s="60" t="s">
        <v>11859</v>
      </c>
      <c r="J472" s="63" t="str">
        <f t="shared" si="35"/>
        <v>IC.IV.051401</v>
      </c>
      <c r="K472" s="61" t="s">
        <v>2379</v>
      </c>
      <c r="L472" s="60" t="str">
        <f t="shared" si="36"/>
        <v>Securement Device</v>
      </c>
      <c r="M472" s="64" t="str">
        <f t="shared" si="37"/>
        <v>PI.IC.IV.051401.01</v>
      </c>
      <c r="N472" s="64"/>
      <c r="O472" s="64" t="str">
        <f t="shared" si="38"/>
        <v>PH.IC.IV.051401.01</v>
      </c>
      <c r="Q472" s="64" t="str">
        <f t="shared" si="39"/>
        <v>CL.IC.IV.051401.01</v>
      </c>
    </row>
    <row r="473" spans="1:19" s="60" customFormat="1" ht="15">
      <c r="A473" s="60" t="s">
        <v>8408</v>
      </c>
      <c r="C473" s="62" t="s">
        <v>6291</v>
      </c>
      <c r="E473" s="62" t="s">
        <v>4082</v>
      </c>
      <c r="F473" s="60" t="s">
        <v>8004</v>
      </c>
      <c r="G473" s="60" t="s">
        <v>11863</v>
      </c>
      <c r="H473" s="62" t="s">
        <v>12030</v>
      </c>
      <c r="I473" s="60" t="s">
        <v>10059</v>
      </c>
      <c r="J473" s="63" t="str">
        <f t="shared" si="35"/>
        <v>IC.IV.051402</v>
      </c>
      <c r="K473" s="61" t="s">
        <v>2379</v>
      </c>
      <c r="L473" s="60" t="str">
        <f t="shared" si="36"/>
        <v>Taped</v>
      </c>
      <c r="M473" s="64" t="str">
        <f t="shared" si="37"/>
        <v>PI.IC.IV.051402.01</v>
      </c>
      <c r="N473" s="64"/>
      <c r="O473" s="64" t="str">
        <f t="shared" si="38"/>
        <v>PH.IC.IV.051402.01</v>
      </c>
      <c r="Q473" s="64" t="str">
        <f t="shared" si="39"/>
        <v>CL.IC.IV.051402.01</v>
      </c>
    </row>
    <row r="474" spans="1:19" s="60" customFormat="1" ht="15">
      <c r="A474" s="60" t="s">
        <v>8408</v>
      </c>
      <c r="C474" s="62" t="s">
        <v>6291</v>
      </c>
      <c r="E474" s="62" t="s">
        <v>4082</v>
      </c>
      <c r="F474" s="60" t="s">
        <v>8004</v>
      </c>
      <c r="G474" s="60" t="s">
        <v>11861</v>
      </c>
      <c r="H474" s="62" t="s">
        <v>12592</v>
      </c>
      <c r="I474" s="60" t="s">
        <v>10192</v>
      </c>
      <c r="J474" s="63" t="str">
        <f t="shared" si="35"/>
        <v>IC.IV.051403</v>
      </c>
      <c r="K474" s="61" t="s">
        <v>2379</v>
      </c>
      <c r="L474" s="60" t="str">
        <f t="shared" si="36"/>
        <v>Sutured</v>
      </c>
      <c r="M474" s="64" t="str">
        <f t="shared" si="37"/>
        <v>PI.IC.IV.051403.01</v>
      </c>
      <c r="N474" s="64"/>
      <c r="O474" s="64" t="str">
        <f t="shared" si="38"/>
        <v>PH.IC.IV.051403.01</v>
      </c>
      <c r="Q474" s="64" t="str">
        <f t="shared" si="39"/>
        <v>CL.IC.IV.051403.01</v>
      </c>
    </row>
    <row r="475" spans="1:19" s="60" customFormat="1" ht="15">
      <c r="A475" s="60" t="s">
        <v>8408</v>
      </c>
      <c r="C475" s="62" t="s">
        <v>6291</v>
      </c>
      <c r="E475" s="62" t="s">
        <v>4082</v>
      </c>
      <c r="F475" s="60" t="s">
        <v>8004</v>
      </c>
      <c r="G475" s="60" t="s">
        <v>10884</v>
      </c>
      <c r="H475" s="62" t="s">
        <v>12594</v>
      </c>
      <c r="I475" s="60" t="s">
        <v>12437</v>
      </c>
      <c r="J475" s="63" t="str">
        <f t="shared" si="35"/>
        <v>IC.IV.051404</v>
      </c>
      <c r="K475" s="61" t="s">
        <v>2379</v>
      </c>
      <c r="L475" s="60" t="str">
        <f t="shared" si="36"/>
        <v>Other:  specify</v>
      </c>
      <c r="M475" s="64" t="str">
        <f t="shared" si="37"/>
        <v>PI.IC.IV.051404.01</v>
      </c>
      <c r="N475" s="64"/>
      <c r="O475" s="64" t="str">
        <f t="shared" si="38"/>
        <v>PH.IC.IV.051404.01</v>
      </c>
      <c r="Q475" s="64" t="str">
        <f t="shared" si="39"/>
        <v>CL.IC.IV.051404.01</v>
      </c>
    </row>
    <row r="476" spans="1:19" s="60" customFormat="1" ht="15">
      <c r="A476" s="60" t="s">
        <v>8408</v>
      </c>
      <c r="C476" s="62" t="s">
        <v>6291</v>
      </c>
      <c r="D476" s="60" t="s">
        <v>8426</v>
      </c>
      <c r="E476" s="62" t="s">
        <v>7456</v>
      </c>
      <c r="F476" s="60" t="s">
        <v>8006</v>
      </c>
      <c r="G476" s="60" t="s">
        <v>10446</v>
      </c>
      <c r="H476" s="62" t="s">
        <v>2379</v>
      </c>
      <c r="I476" s="60" t="s">
        <v>10446</v>
      </c>
      <c r="J476" s="63" t="str">
        <f t="shared" si="35"/>
        <v>IC.IV.051501</v>
      </c>
      <c r="K476" s="61" t="s">
        <v>2379</v>
      </c>
      <c r="L476" s="60" t="str">
        <f t="shared" si="36"/>
        <v>Patent</v>
      </c>
      <c r="M476" s="64" t="str">
        <f t="shared" si="37"/>
        <v>PI.IC.IV.051501.01</v>
      </c>
      <c r="N476" s="64"/>
      <c r="O476" s="64" t="str">
        <f t="shared" si="38"/>
        <v>PH.IC.IV.051501.01</v>
      </c>
      <c r="Q476" s="64" t="str">
        <f t="shared" si="39"/>
        <v>CL.IC.IV.051501.01</v>
      </c>
    </row>
    <row r="477" spans="1:19" s="60" customFormat="1" ht="15">
      <c r="A477" s="60" t="s">
        <v>8408</v>
      </c>
      <c r="C477" s="62" t="s">
        <v>6291</v>
      </c>
      <c r="E477" s="62" t="s">
        <v>7456</v>
      </c>
      <c r="F477" s="60" t="s">
        <v>8006</v>
      </c>
      <c r="G477" s="60" t="s">
        <v>8109</v>
      </c>
      <c r="H477" s="62" t="s">
        <v>12030</v>
      </c>
      <c r="I477" s="60" t="s">
        <v>8110</v>
      </c>
      <c r="J477" s="63" t="str">
        <f t="shared" si="35"/>
        <v>IC.IV.051502</v>
      </c>
      <c r="K477" s="61" t="s">
        <v>2379</v>
      </c>
      <c r="L477" s="60" t="str">
        <f t="shared" si="36"/>
        <v>No blood return, flush easy</v>
      </c>
      <c r="M477" s="64" t="str">
        <f t="shared" si="37"/>
        <v>PI.IC.IV.051502.01</v>
      </c>
      <c r="N477" s="64"/>
      <c r="O477" s="64" t="str">
        <f t="shared" si="38"/>
        <v>PH.IC.IV.051502.01</v>
      </c>
      <c r="Q477" s="64" t="str">
        <f t="shared" si="39"/>
        <v>CL.IC.IV.051502.01</v>
      </c>
    </row>
    <row r="478" spans="1:19" s="60" customFormat="1" ht="15">
      <c r="A478" s="60" t="s">
        <v>8408</v>
      </c>
      <c r="C478" s="62" t="s">
        <v>6291</v>
      </c>
      <c r="E478" s="62" t="s">
        <v>7456</v>
      </c>
      <c r="F478" s="60" t="s">
        <v>8006</v>
      </c>
      <c r="G478" s="60" t="s">
        <v>8327</v>
      </c>
      <c r="H478" s="62" t="s">
        <v>3812</v>
      </c>
      <c r="I478" s="60" t="s">
        <v>8328</v>
      </c>
      <c r="J478" s="63" t="str">
        <f t="shared" si="35"/>
        <v>IC.IV.051503</v>
      </c>
      <c r="K478" s="61" t="s">
        <v>2379</v>
      </c>
      <c r="L478" s="60" t="str">
        <f t="shared" si="36"/>
        <v>Positional</v>
      </c>
      <c r="M478" s="64" t="str">
        <f t="shared" si="37"/>
        <v>PI.IC.IV.051503.01</v>
      </c>
      <c r="N478" s="64"/>
      <c r="O478" s="64" t="str">
        <f t="shared" si="38"/>
        <v>PH.IC.IV.051503.01</v>
      </c>
      <c r="Q478" s="64" t="str">
        <f t="shared" si="39"/>
        <v>CL.IC.IV.051503.01</v>
      </c>
    </row>
    <row r="479" spans="1:19" s="60" customFormat="1" ht="15">
      <c r="A479" s="60" t="s">
        <v>8408</v>
      </c>
      <c r="C479" s="62" t="s">
        <v>6291</v>
      </c>
      <c r="E479" s="62" t="s">
        <v>7456</v>
      </c>
      <c r="F479" s="60" t="s">
        <v>8006</v>
      </c>
      <c r="G479" s="60" t="s">
        <v>8414</v>
      </c>
      <c r="H479" s="62" t="s">
        <v>6464</v>
      </c>
      <c r="I479" s="60" t="s">
        <v>8105</v>
      </c>
      <c r="J479" s="63" t="str">
        <f t="shared" si="35"/>
        <v>IC.IV.051504</v>
      </c>
      <c r="K479" s="61" t="s">
        <v>2379</v>
      </c>
      <c r="L479" s="60" t="str">
        <f t="shared" si="36"/>
        <v>Sluggish blood return</v>
      </c>
      <c r="M479" s="64" t="str">
        <f t="shared" si="37"/>
        <v>PI.IC.IV.051504.01</v>
      </c>
      <c r="N479" s="64"/>
      <c r="O479" s="64" t="str">
        <f t="shared" si="38"/>
        <v>PH.IC.IV.051504.01</v>
      </c>
      <c r="Q479" s="64" t="str">
        <f t="shared" si="39"/>
        <v>CL.IC.IV.051504.01</v>
      </c>
    </row>
    <row r="480" spans="1:19" s="60" customFormat="1" ht="15">
      <c r="A480" s="60" t="s">
        <v>8408</v>
      </c>
      <c r="C480" s="62" t="s">
        <v>6291</v>
      </c>
      <c r="E480" s="62" t="s">
        <v>7456</v>
      </c>
      <c r="F480" s="60" t="s">
        <v>8006</v>
      </c>
      <c r="G480" s="60" t="s">
        <v>9748</v>
      </c>
      <c r="H480" s="62" t="s">
        <v>6291</v>
      </c>
      <c r="I480" s="60" t="s">
        <v>8329</v>
      </c>
      <c r="J480" s="63" t="str">
        <f t="shared" si="35"/>
        <v>IC.IV.051505</v>
      </c>
      <c r="K480" s="61" t="s">
        <v>2379</v>
      </c>
      <c r="L480" s="60" t="str">
        <f t="shared" si="36"/>
        <v>Occluded</v>
      </c>
      <c r="M480" s="64" t="str">
        <f t="shared" si="37"/>
        <v>PI.IC.IV.051505.01</v>
      </c>
      <c r="N480" s="64"/>
      <c r="O480" s="64" t="str">
        <f t="shared" si="38"/>
        <v>PH.IC.IV.051505.01</v>
      </c>
      <c r="Q480" s="64" t="str">
        <f t="shared" si="39"/>
        <v>CL.IC.IV.051505.01</v>
      </c>
    </row>
    <row r="481" spans="1:25" s="60" customFormat="1" ht="15">
      <c r="A481" s="60" t="s">
        <v>8408</v>
      </c>
      <c r="C481" s="62" t="s">
        <v>6291</v>
      </c>
      <c r="E481" s="62" t="s">
        <v>7456</v>
      </c>
      <c r="F481" s="60" t="s">
        <v>8006</v>
      </c>
      <c r="G481" s="60" t="s">
        <v>10123</v>
      </c>
      <c r="H481" s="62" t="s">
        <v>6988</v>
      </c>
      <c r="I481" s="60" t="s">
        <v>11841</v>
      </c>
      <c r="J481" s="63" t="str">
        <f t="shared" si="35"/>
        <v>IC.IV.051506</v>
      </c>
      <c r="K481" s="61" t="s">
        <v>2379</v>
      </c>
      <c r="L481" s="60" t="str">
        <f t="shared" si="36"/>
        <v>Discontinued</v>
      </c>
      <c r="M481" s="64" t="str">
        <f t="shared" si="37"/>
        <v>PI.IC.IV.051506.01</v>
      </c>
      <c r="N481" s="64"/>
      <c r="O481" s="64" t="str">
        <f t="shared" si="38"/>
        <v>PH.IC.IV.051506.01</v>
      </c>
      <c r="Q481" s="64" t="str">
        <f t="shared" si="39"/>
        <v>CL.IC.IV.051506.01</v>
      </c>
    </row>
    <row r="482" spans="1:25" s="60" customFormat="1" ht="15">
      <c r="A482" s="60" t="s">
        <v>8408</v>
      </c>
      <c r="C482" s="62" t="s">
        <v>6291</v>
      </c>
      <c r="E482" s="62" t="s">
        <v>7456</v>
      </c>
      <c r="F482" s="60" t="s">
        <v>8006</v>
      </c>
      <c r="G482" s="60" t="s">
        <v>8263</v>
      </c>
      <c r="H482" s="62" t="s">
        <v>6317</v>
      </c>
      <c r="I482" s="60" t="s">
        <v>9594</v>
      </c>
      <c r="J482" s="63" t="str">
        <f t="shared" si="35"/>
        <v>IC.IV.051507</v>
      </c>
      <c r="K482" s="61" t="s">
        <v>2379</v>
      </c>
      <c r="L482" s="60" t="str">
        <f t="shared" si="36"/>
        <v>Discontinue due to positive blood cultures</v>
      </c>
      <c r="M482" s="64" t="str">
        <f t="shared" si="37"/>
        <v>PI.IC.IV.051507.01</v>
      </c>
      <c r="N482" s="64"/>
      <c r="O482" s="64" t="str">
        <f t="shared" si="38"/>
        <v>PH.IC.IV.051507.01</v>
      </c>
      <c r="Q482" s="64" t="str">
        <f t="shared" si="39"/>
        <v>CL.IC.IV.051507.01</v>
      </c>
    </row>
    <row r="483" spans="1:25" s="60" customFormat="1" ht="15">
      <c r="A483" s="60" t="s">
        <v>8408</v>
      </c>
      <c r="C483" s="62" t="s">
        <v>6291</v>
      </c>
      <c r="E483" s="62" t="s">
        <v>7456</v>
      </c>
      <c r="F483" s="60" t="s">
        <v>8006</v>
      </c>
      <c r="G483" s="60" t="s">
        <v>2711</v>
      </c>
      <c r="H483" s="62" t="s">
        <v>2535</v>
      </c>
      <c r="I483" s="60" t="s">
        <v>2712</v>
      </c>
      <c r="J483" s="63" t="str">
        <f t="shared" si="35"/>
        <v>IC.IV.051508</v>
      </c>
      <c r="K483" s="61" t="s">
        <v>12175</v>
      </c>
      <c r="L483" s="60" t="str">
        <f t="shared" si="36"/>
        <v>One lumen occluded</v>
      </c>
      <c r="M483" s="64" t="str">
        <f t="shared" si="37"/>
        <v>PI.IC.IV.051508.01</v>
      </c>
      <c r="N483" s="64"/>
      <c r="O483" s="64" t="str">
        <f t="shared" si="38"/>
        <v>PH.IC.IV.051508.01</v>
      </c>
      <c r="Q483" s="64" t="str">
        <f t="shared" si="39"/>
        <v>CL.IC.IV.051508.01</v>
      </c>
      <c r="V483" s="60" t="s">
        <v>2777</v>
      </c>
      <c r="W483" s="60">
        <v>1067</v>
      </c>
    </row>
    <row r="484" spans="1:25" s="60" customFormat="1" ht="15">
      <c r="A484" s="60" t="s">
        <v>8408</v>
      </c>
      <c r="C484" s="62" t="s">
        <v>12740</v>
      </c>
      <c r="E484" s="62" t="s">
        <v>7456</v>
      </c>
      <c r="F484" s="60" t="s">
        <v>12741</v>
      </c>
      <c r="G484" s="60" t="s">
        <v>12876</v>
      </c>
      <c r="H484" s="62" t="s">
        <v>12877</v>
      </c>
      <c r="I484" s="60" t="s">
        <v>12878</v>
      </c>
      <c r="J484" s="63" t="str">
        <f t="shared" si="35"/>
        <v>IC.IV.051509</v>
      </c>
      <c r="K484" s="61" t="s">
        <v>2311</v>
      </c>
      <c r="L484" s="60" t="str">
        <f t="shared" si="36"/>
        <v>Capped</v>
      </c>
      <c r="M484" s="64" t="str">
        <f t="shared" si="37"/>
        <v>PI.IC.IV.051509.01</v>
      </c>
      <c r="N484" s="64"/>
      <c r="O484" s="64" t="str">
        <f t="shared" si="38"/>
        <v>PH.IC.IV.051509.01</v>
      </c>
      <c r="Q484" s="64" t="str">
        <f t="shared" si="39"/>
        <v>CL.IC.IV.051509.01</v>
      </c>
      <c r="R484" s="60" t="s">
        <v>2233</v>
      </c>
      <c r="X484" s="60" t="s">
        <v>12739</v>
      </c>
      <c r="Y484" s="60">
        <v>1112</v>
      </c>
    </row>
    <row r="485" spans="1:25" s="60" customFormat="1" ht="15">
      <c r="A485" s="60" t="s">
        <v>8408</v>
      </c>
      <c r="C485" s="62" t="s">
        <v>12802</v>
      </c>
      <c r="E485" s="62" t="s">
        <v>7456</v>
      </c>
      <c r="F485" s="60" t="s">
        <v>12990</v>
      </c>
      <c r="G485" s="60" t="s">
        <v>12989</v>
      </c>
      <c r="H485" s="62" t="s">
        <v>2516</v>
      </c>
      <c r="J485" s="63" t="str">
        <f t="shared" si="35"/>
        <v>IC.IV.051510</v>
      </c>
      <c r="K485" s="61" t="s">
        <v>2311</v>
      </c>
      <c r="L485" s="60" t="str">
        <f t="shared" si="36"/>
        <v>Self Discontinued</v>
      </c>
      <c r="M485" s="64" t="str">
        <f t="shared" si="37"/>
        <v>PI.IC.IV.051510.01</v>
      </c>
      <c r="N485" s="64"/>
      <c r="O485" s="64" t="str">
        <f t="shared" si="38"/>
        <v>PH.IC.IV.051510.01</v>
      </c>
      <c r="Q485" s="64" t="str">
        <f t="shared" si="39"/>
        <v>CL.IC.IV.051510.01</v>
      </c>
      <c r="R485" s="60" t="s">
        <v>2233</v>
      </c>
      <c r="X485" s="60" t="s">
        <v>12440</v>
      </c>
      <c r="Y485" s="60">
        <v>1124</v>
      </c>
    </row>
    <row r="486" spans="1:25" s="60" customFormat="1" ht="15">
      <c r="A486" s="60" t="s">
        <v>8408</v>
      </c>
      <c r="C486" s="62" t="s">
        <v>6291</v>
      </c>
      <c r="D486" s="60" t="s">
        <v>8092</v>
      </c>
      <c r="E486" s="62" t="s">
        <v>7863</v>
      </c>
      <c r="F486" s="60" t="s">
        <v>8115</v>
      </c>
      <c r="G486" s="60" t="s">
        <v>11538</v>
      </c>
      <c r="H486" s="62" t="s">
        <v>11848</v>
      </c>
      <c r="I486" s="60" t="s">
        <v>11837</v>
      </c>
      <c r="J486" s="63" t="str">
        <f t="shared" si="35"/>
        <v>IC.IV.051601</v>
      </c>
      <c r="K486" s="61" t="s">
        <v>2379</v>
      </c>
      <c r="L486" s="60" t="str">
        <f t="shared" si="36"/>
        <v>Tubing/system present on admit</v>
      </c>
      <c r="M486" s="64" t="str">
        <f t="shared" si="37"/>
        <v>PI.IC.IV.051601.01</v>
      </c>
      <c r="N486" s="64"/>
      <c r="O486" s="64" t="str">
        <f t="shared" si="38"/>
        <v>PH.IC.IV.051601.01</v>
      </c>
      <c r="Q486" s="64" t="str">
        <f t="shared" si="39"/>
        <v>CL.IC.IV.051601.01</v>
      </c>
    </row>
    <row r="487" spans="1:25" s="60" customFormat="1" ht="15">
      <c r="A487" s="60" t="s">
        <v>8408</v>
      </c>
      <c r="C487" s="62" t="s">
        <v>6291</v>
      </c>
      <c r="E487" s="62" t="s">
        <v>7863</v>
      </c>
      <c r="F487" s="60" t="s">
        <v>8115</v>
      </c>
      <c r="G487" s="60" t="s">
        <v>8220</v>
      </c>
      <c r="H487" s="62" t="s">
        <v>12030</v>
      </c>
      <c r="I487" s="60" t="s">
        <v>8221</v>
      </c>
      <c r="J487" s="63" t="str">
        <f t="shared" ref="J487:J562" si="40">CONCATENATE("IC.IV.",C487,E487,H487)</f>
        <v>IC.IV.051602</v>
      </c>
      <c r="K487" s="61" t="s">
        <v>2379</v>
      </c>
      <c r="L487" s="60" t="str">
        <f t="shared" ref="L487:L562" si="41">G487</f>
        <v>Caps new/changed</v>
      </c>
      <c r="M487" s="64" t="str">
        <f t="shared" ref="M487:M562" si="42">CONCATENATE("PI.",J487,".",K487)</f>
        <v>PI.IC.IV.051602.01</v>
      </c>
      <c r="N487" s="64"/>
      <c r="O487" s="64" t="str">
        <f t="shared" ref="O487:O562" si="43">CONCATENATE("PH.",J487,".",K487)</f>
        <v>PH.IC.IV.051602.01</v>
      </c>
      <c r="Q487" s="64" t="str">
        <f t="shared" ref="Q487:Q562" si="44">CONCATENATE("CL.",J487,".",K487)</f>
        <v>CL.IC.IV.051602.01</v>
      </c>
    </row>
    <row r="488" spans="1:25" s="60" customFormat="1" ht="15">
      <c r="A488" s="60" t="s">
        <v>8408</v>
      </c>
      <c r="C488" s="62" t="s">
        <v>6291</v>
      </c>
      <c r="E488" s="62" t="s">
        <v>7863</v>
      </c>
      <c r="F488" s="60" t="s">
        <v>8115</v>
      </c>
      <c r="G488" s="60" t="s">
        <v>11382</v>
      </c>
      <c r="H488" s="62" t="s">
        <v>12032</v>
      </c>
      <c r="I488" s="60" t="s">
        <v>8391</v>
      </c>
      <c r="J488" s="63" t="str">
        <f t="shared" si="40"/>
        <v>IC.IV.051603</v>
      </c>
      <c r="K488" s="61" t="s">
        <v>2379</v>
      </c>
      <c r="L488" s="60" t="str">
        <f t="shared" si="41"/>
        <v>Tubing new/changed</v>
      </c>
      <c r="M488" s="64" t="str">
        <f t="shared" si="42"/>
        <v>PI.IC.IV.051603.01</v>
      </c>
      <c r="N488" s="64"/>
      <c r="O488" s="64" t="str">
        <f t="shared" si="43"/>
        <v>PH.IC.IV.051603.01</v>
      </c>
      <c r="Q488" s="64" t="str">
        <f t="shared" si="44"/>
        <v>CL.IC.IV.051603.01</v>
      </c>
    </row>
    <row r="489" spans="1:25" s="60" customFormat="1" ht="15">
      <c r="A489" s="60" t="s">
        <v>8408</v>
      </c>
      <c r="C489" s="62" t="s">
        <v>6291</v>
      </c>
      <c r="E489" s="62" t="s">
        <v>7863</v>
      </c>
      <c r="F489" s="60" t="s">
        <v>8115</v>
      </c>
      <c r="G489" s="60" t="s">
        <v>11385</v>
      </c>
      <c r="H489" s="62" t="s">
        <v>12028</v>
      </c>
      <c r="I489" s="60" t="s">
        <v>11386</v>
      </c>
      <c r="J489" s="63" t="str">
        <f t="shared" si="40"/>
        <v>IC.IV.051604</v>
      </c>
      <c r="K489" s="61" t="s">
        <v>2379</v>
      </c>
      <c r="L489" s="60" t="str">
        <f t="shared" si="41"/>
        <v>Transducer new/changed</v>
      </c>
      <c r="M489" s="64" t="str">
        <f t="shared" si="42"/>
        <v>PI.IC.IV.051604.01</v>
      </c>
      <c r="N489" s="64"/>
      <c r="O489" s="64" t="str">
        <f t="shared" si="43"/>
        <v>PH.IC.IV.051604.01</v>
      </c>
      <c r="Q489" s="64" t="str">
        <f t="shared" si="44"/>
        <v>CL.IC.IV.051604.01</v>
      </c>
    </row>
    <row r="490" spans="1:25" s="60" customFormat="1" ht="15">
      <c r="A490" s="60" t="s">
        <v>8408</v>
      </c>
      <c r="C490" s="62" t="s">
        <v>6291</v>
      </c>
      <c r="E490" s="62" t="s">
        <v>7863</v>
      </c>
      <c r="F490" s="60" t="s">
        <v>8115</v>
      </c>
      <c r="G490" s="60" t="s">
        <v>11528</v>
      </c>
      <c r="H490" s="62" t="s">
        <v>12210</v>
      </c>
      <c r="I490" s="60" t="s">
        <v>11529</v>
      </c>
      <c r="J490" s="63" t="str">
        <f t="shared" si="40"/>
        <v>IC.IV.051605</v>
      </c>
      <c r="K490" s="61" t="s">
        <v>2379</v>
      </c>
      <c r="L490" s="60" t="str">
        <f t="shared" si="41"/>
        <v>Stopcock(s) new/changed</v>
      </c>
      <c r="M490" s="64" t="str">
        <f t="shared" si="42"/>
        <v>PI.IC.IV.051605.01</v>
      </c>
      <c r="N490" s="64"/>
      <c r="O490" s="64" t="str">
        <f t="shared" si="43"/>
        <v>PH.IC.IV.051605.01</v>
      </c>
      <c r="Q490" s="64" t="str">
        <f t="shared" si="44"/>
        <v>CL.IC.IV.051605.01</v>
      </c>
    </row>
    <row r="491" spans="1:25" s="60" customFormat="1" ht="15">
      <c r="A491" s="60" t="s">
        <v>8408</v>
      </c>
      <c r="C491" s="62" t="s">
        <v>6291</v>
      </c>
      <c r="E491" s="62" t="s">
        <v>7863</v>
      </c>
      <c r="F491" s="60" t="s">
        <v>8115</v>
      </c>
      <c r="G491" s="60" t="s">
        <v>8534</v>
      </c>
      <c r="H491" s="62" t="s">
        <v>12212</v>
      </c>
      <c r="I491" s="60" t="s">
        <v>8535</v>
      </c>
      <c r="J491" s="63" t="str">
        <f t="shared" si="40"/>
        <v>IC.IV.051606</v>
      </c>
      <c r="K491" s="61" t="s">
        <v>2379</v>
      </c>
      <c r="L491" s="60" t="str">
        <f t="shared" si="41"/>
        <v>Tubing/system d/c with cath d/c</v>
      </c>
      <c r="M491" s="64" t="str">
        <f t="shared" si="42"/>
        <v>PI.IC.IV.051606.01</v>
      </c>
      <c r="N491" s="64"/>
      <c r="O491" s="64" t="str">
        <f t="shared" si="43"/>
        <v>PH.IC.IV.051606.01</v>
      </c>
      <c r="Q491" s="64" t="str">
        <f t="shared" si="44"/>
        <v>CL.IC.IV.051606.01</v>
      </c>
    </row>
    <row r="492" spans="1:25" s="60" customFormat="1" ht="15">
      <c r="A492" s="60" t="s">
        <v>8408</v>
      </c>
      <c r="C492" s="62" t="s">
        <v>6291</v>
      </c>
      <c r="E492" s="62" t="s">
        <v>7863</v>
      </c>
      <c r="F492" s="60" t="s">
        <v>8115</v>
      </c>
      <c r="G492" s="60" t="s">
        <v>7837</v>
      </c>
      <c r="H492" s="62" t="s">
        <v>6317</v>
      </c>
      <c r="I492" s="60" t="s">
        <v>8186</v>
      </c>
      <c r="J492" s="63" t="str">
        <f t="shared" si="40"/>
        <v>IC.IV.051607</v>
      </c>
      <c r="K492" s="61" t="s">
        <v>12175</v>
      </c>
      <c r="L492" s="60" t="str">
        <f t="shared" si="41"/>
        <v>TEGO Dialysis caps changed</v>
      </c>
      <c r="M492" s="64" t="str">
        <f t="shared" si="42"/>
        <v>PI.IC.IV.051607.01</v>
      </c>
      <c r="N492" s="64"/>
      <c r="O492" s="64" t="str">
        <f t="shared" si="43"/>
        <v>PH.IC.IV.051607.01</v>
      </c>
      <c r="Q492" s="64" t="str">
        <f t="shared" si="44"/>
        <v>CL.IC.IV.051607.01</v>
      </c>
      <c r="R492" s="60" t="s">
        <v>4415</v>
      </c>
      <c r="S492" s="60">
        <v>914</v>
      </c>
    </row>
    <row r="493" spans="1:25" s="60" customFormat="1" ht="15">
      <c r="A493" s="60" t="s">
        <v>8408</v>
      </c>
      <c r="C493" s="62" t="s">
        <v>2303</v>
      </c>
      <c r="E493" s="62" t="s">
        <v>8512</v>
      </c>
      <c r="F493" s="60" t="s">
        <v>2304</v>
      </c>
      <c r="G493" s="60" t="s">
        <v>12752</v>
      </c>
      <c r="H493" s="62" t="s">
        <v>2535</v>
      </c>
      <c r="I493" s="60" t="s">
        <v>2300</v>
      </c>
      <c r="J493" s="63" t="str">
        <f t="shared" si="40"/>
        <v>IC.IV.051608</v>
      </c>
      <c r="K493" s="61" t="s">
        <v>12175</v>
      </c>
      <c r="L493" s="60" t="str">
        <f t="shared" si="41"/>
        <v>Change not due</v>
      </c>
      <c r="M493" s="64" t="str">
        <f t="shared" si="42"/>
        <v>PI.IC.IV.051608.01</v>
      </c>
      <c r="N493" s="64"/>
      <c r="O493" s="64" t="str">
        <f t="shared" si="43"/>
        <v>PH.IC.IV.051608.01</v>
      </c>
      <c r="Q493" s="64" t="str">
        <f t="shared" si="44"/>
        <v>CL.IC.IV.051608.01</v>
      </c>
      <c r="R493" s="60" t="s">
        <v>12180</v>
      </c>
      <c r="S493" s="60" t="s">
        <v>2301</v>
      </c>
      <c r="V493" s="60" t="s">
        <v>2302</v>
      </c>
      <c r="W493" s="60">
        <v>999</v>
      </c>
    </row>
    <row r="494" spans="1:25" s="60" customFormat="1" ht="15">
      <c r="A494" s="60" t="s">
        <v>8408</v>
      </c>
      <c r="C494" s="62" t="s">
        <v>6291</v>
      </c>
      <c r="D494" s="60" t="s">
        <v>8285</v>
      </c>
      <c r="E494" s="62" t="s">
        <v>6777</v>
      </c>
      <c r="F494" s="60" t="s">
        <v>8116</v>
      </c>
      <c r="G494" s="60" t="s">
        <v>8226</v>
      </c>
      <c r="H494" s="62" t="s">
        <v>11848</v>
      </c>
      <c r="I494" s="60" t="s">
        <v>8227</v>
      </c>
      <c r="J494" s="63" t="str">
        <f t="shared" si="40"/>
        <v>IC.IV.051701</v>
      </c>
      <c r="K494" s="61" t="s">
        <v>2379</v>
      </c>
      <c r="L494" s="60" t="str">
        <f t="shared" si="41"/>
        <v>Central venous catheter</v>
      </c>
      <c r="M494" s="64" t="str">
        <f t="shared" si="42"/>
        <v>PI.IC.IV.051701.01</v>
      </c>
      <c r="N494" s="64"/>
      <c r="O494" s="64" t="str">
        <f t="shared" si="43"/>
        <v>PH.IC.IV.051701.01</v>
      </c>
      <c r="Q494" s="64" t="str">
        <f t="shared" si="44"/>
        <v>CL.IC.IV.051701.01</v>
      </c>
    </row>
    <row r="495" spans="1:25" s="60" customFormat="1" ht="15">
      <c r="A495" s="60" t="s">
        <v>8408</v>
      </c>
      <c r="C495" s="62" t="s">
        <v>6291</v>
      </c>
      <c r="E495" s="62" t="s">
        <v>6777</v>
      </c>
      <c r="F495" s="60" t="s">
        <v>8116</v>
      </c>
      <c r="G495" s="60" t="s">
        <v>8228</v>
      </c>
      <c r="H495" s="62" t="s">
        <v>12030</v>
      </c>
      <c r="I495" s="60" t="s">
        <v>8228</v>
      </c>
      <c r="J495" s="63" t="str">
        <f t="shared" si="40"/>
        <v>IC.IV.051702</v>
      </c>
      <c r="K495" s="61" t="s">
        <v>2379</v>
      </c>
      <c r="L495" s="60" t="str">
        <f t="shared" si="41"/>
        <v>Introducer</v>
      </c>
      <c r="M495" s="64" t="str">
        <f t="shared" si="42"/>
        <v>PI.IC.IV.051702.01</v>
      </c>
      <c r="N495" s="64"/>
      <c r="O495" s="64" t="str">
        <f t="shared" si="43"/>
        <v>PH.IC.IV.051702.01</v>
      </c>
      <c r="Q495" s="64" t="str">
        <f t="shared" si="44"/>
        <v>CL.IC.IV.051702.01</v>
      </c>
    </row>
    <row r="496" spans="1:25" s="60" customFormat="1" ht="15">
      <c r="A496" s="60" t="s">
        <v>8408</v>
      </c>
      <c r="C496" s="62" t="s">
        <v>6291</v>
      </c>
      <c r="E496" s="62" t="s">
        <v>6777</v>
      </c>
      <c r="F496" s="60" t="s">
        <v>8116</v>
      </c>
      <c r="G496" s="60" t="s">
        <v>8229</v>
      </c>
      <c r="H496" s="62" t="s">
        <v>12592</v>
      </c>
      <c r="I496" s="60" t="s">
        <v>8230</v>
      </c>
      <c r="J496" s="63" t="str">
        <f t="shared" si="40"/>
        <v>IC.IV.051703</v>
      </c>
      <c r="K496" s="61" t="s">
        <v>2379</v>
      </c>
      <c r="L496" s="60" t="str">
        <f t="shared" si="41"/>
        <v>Introducer/PA line</v>
      </c>
      <c r="M496" s="64" t="str">
        <f t="shared" si="42"/>
        <v>PI.IC.IV.051703.01</v>
      </c>
      <c r="N496" s="64"/>
      <c r="O496" s="64" t="str">
        <f t="shared" si="43"/>
        <v>PH.IC.IV.051703.01</v>
      </c>
      <c r="Q496" s="64" t="str">
        <f t="shared" si="44"/>
        <v>CL.IC.IV.051703.01</v>
      </c>
    </row>
    <row r="497" spans="1:31" s="60" customFormat="1" ht="15">
      <c r="A497" s="60" t="s">
        <v>8408</v>
      </c>
      <c r="C497" s="62" t="s">
        <v>6291</v>
      </c>
      <c r="E497" s="62" t="s">
        <v>6777</v>
      </c>
      <c r="F497" s="60" t="s">
        <v>8116</v>
      </c>
      <c r="G497" s="60" t="s">
        <v>8231</v>
      </c>
      <c r="H497" s="62" t="s">
        <v>12594</v>
      </c>
      <c r="I497" s="60" t="s">
        <v>8232</v>
      </c>
      <c r="J497" s="63" t="str">
        <f t="shared" si="40"/>
        <v>IC.IV.051704</v>
      </c>
      <c r="K497" s="61" t="s">
        <v>2379</v>
      </c>
      <c r="L497" s="60" t="str">
        <f t="shared" si="41"/>
        <v>Pulmonary arterial line</v>
      </c>
      <c r="M497" s="64" t="str">
        <f t="shared" si="42"/>
        <v>PI.IC.IV.051704.01</v>
      </c>
      <c r="N497" s="64"/>
      <c r="O497" s="64" t="str">
        <f t="shared" si="43"/>
        <v>PH.IC.IV.051704.01</v>
      </c>
      <c r="Q497" s="64" t="str">
        <f t="shared" si="44"/>
        <v>CL.IC.IV.051704.01</v>
      </c>
    </row>
    <row r="498" spans="1:31" s="60" customFormat="1" ht="15">
      <c r="A498" s="60" t="s">
        <v>8408</v>
      </c>
      <c r="C498" s="62" t="s">
        <v>6291</v>
      </c>
      <c r="E498" s="62" t="s">
        <v>6777</v>
      </c>
      <c r="F498" s="60" t="s">
        <v>8116</v>
      </c>
      <c r="G498" s="60" t="s">
        <v>8233</v>
      </c>
      <c r="H498" s="62" t="s">
        <v>6291</v>
      </c>
      <c r="I498" s="60" t="s">
        <v>8233</v>
      </c>
      <c r="J498" s="63" t="str">
        <f t="shared" si="40"/>
        <v>IC.IV.051705</v>
      </c>
      <c r="K498" s="61" t="s">
        <v>2379</v>
      </c>
      <c r="L498" s="60" t="str">
        <f t="shared" si="41"/>
        <v>PICC</v>
      </c>
      <c r="M498" s="64" t="str">
        <f t="shared" si="42"/>
        <v>PI.IC.IV.051705.01</v>
      </c>
      <c r="N498" s="64"/>
      <c r="O498" s="64" t="str">
        <f t="shared" si="43"/>
        <v>PH.IC.IV.051705.01</v>
      </c>
      <c r="Q498" s="64" t="str">
        <f t="shared" si="44"/>
        <v>CL.IC.IV.051705.01</v>
      </c>
    </row>
    <row r="499" spans="1:31" s="60" customFormat="1" ht="15">
      <c r="A499" s="60" t="s">
        <v>8408</v>
      </c>
      <c r="C499" s="62" t="s">
        <v>6291</v>
      </c>
      <c r="E499" s="62" t="s">
        <v>6777</v>
      </c>
      <c r="F499" s="60" t="s">
        <v>8116</v>
      </c>
      <c r="G499" s="60" t="s">
        <v>8234</v>
      </c>
      <c r="H499" s="62" t="s">
        <v>6988</v>
      </c>
      <c r="I499" s="60" t="s">
        <v>8235</v>
      </c>
      <c r="J499" s="63" t="str">
        <f t="shared" si="40"/>
        <v>IC.IV.051706</v>
      </c>
      <c r="K499" s="61" t="s">
        <v>2379</v>
      </c>
      <c r="L499" s="60" t="str">
        <f t="shared" si="41"/>
        <v>Vascular sheath</v>
      </c>
      <c r="M499" s="64" t="str">
        <f t="shared" si="42"/>
        <v>PI.IC.IV.051706.01</v>
      </c>
      <c r="N499" s="64"/>
      <c r="O499" s="64" t="str">
        <f t="shared" si="43"/>
        <v>PH.IC.IV.051706.01</v>
      </c>
      <c r="Q499" s="64" t="str">
        <f t="shared" si="44"/>
        <v>CL.IC.IV.051706.01</v>
      </c>
    </row>
    <row r="500" spans="1:31" s="60" customFormat="1" ht="15">
      <c r="A500" s="60" t="s">
        <v>8408</v>
      </c>
      <c r="C500" s="62" t="s">
        <v>6291</v>
      </c>
      <c r="E500" s="62" t="s">
        <v>6777</v>
      </c>
      <c r="F500" s="60" t="s">
        <v>8116</v>
      </c>
      <c r="G500" s="60" t="s">
        <v>8117</v>
      </c>
      <c r="H500" s="62" t="s">
        <v>6317</v>
      </c>
      <c r="I500" s="60" t="s">
        <v>8237</v>
      </c>
      <c r="J500" s="63" t="str">
        <f t="shared" si="40"/>
        <v>IC.IV.051707</v>
      </c>
      <c r="K500" s="61" t="s">
        <v>2379</v>
      </c>
      <c r="L500" s="60" t="str">
        <f t="shared" si="41"/>
        <v xml:space="preserve">Dialysis tunneled permanent </v>
      </c>
      <c r="M500" s="64" t="str">
        <f t="shared" si="42"/>
        <v>PI.IC.IV.051707.01</v>
      </c>
      <c r="N500" s="64"/>
      <c r="O500" s="64" t="str">
        <f t="shared" si="43"/>
        <v>PH.IC.IV.051707.01</v>
      </c>
      <c r="Q500" s="64" t="str">
        <f t="shared" si="44"/>
        <v>CL.IC.IV.051707.01</v>
      </c>
    </row>
    <row r="501" spans="1:31" s="60" customFormat="1" ht="15">
      <c r="A501" s="60" t="s">
        <v>8408</v>
      </c>
      <c r="C501" s="62" t="s">
        <v>6291</v>
      </c>
      <c r="E501" s="62" t="s">
        <v>6777</v>
      </c>
      <c r="F501" s="60" t="s">
        <v>8116</v>
      </c>
      <c r="G501" s="60" t="s">
        <v>8419</v>
      </c>
      <c r="H501" s="62" t="s">
        <v>3574</v>
      </c>
      <c r="I501" s="60" t="s">
        <v>8074</v>
      </c>
      <c r="J501" s="63" t="str">
        <f t="shared" si="40"/>
        <v>IC.IV.051708</v>
      </c>
      <c r="K501" s="61" t="s">
        <v>2379</v>
      </c>
      <c r="L501" s="60" t="str">
        <f t="shared" si="41"/>
        <v>Hemodialysis non-tunneled temporary</v>
      </c>
      <c r="M501" s="64" t="str">
        <f t="shared" si="42"/>
        <v>PI.IC.IV.051708.01</v>
      </c>
      <c r="N501" s="64"/>
      <c r="O501" s="64" t="str">
        <f t="shared" si="43"/>
        <v>PH.IC.IV.051708.01</v>
      </c>
      <c r="Q501" s="64" t="str">
        <f t="shared" si="44"/>
        <v>CL.IC.IV.051708.01</v>
      </c>
    </row>
    <row r="502" spans="1:31" s="60" customFormat="1" ht="15">
      <c r="A502" s="60" t="s">
        <v>8408</v>
      </c>
      <c r="C502" s="62" t="s">
        <v>6291</v>
      </c>
      <c r="E502" s="62" t="s">
        <v>6777</v>
      </c>
      <c r="F502" s="60" t="s">
        <v>8116</v>
      </c>
      <c r="G502" s="60" t="s">
        <v>8075</v>
      </c>
      <c r="H502" s="62" t="s">
        <v>3690</v>
      </c>
      <c r="I502" s="60" t="s">
        <v>8594</v>
      </c>
      <c r="J502" s="63" t="str">
        <f t="shared" si="40"/>
        <v>IC.IV.051709</v>
      </c>
      <c r="K502" s="61" t="s">
        <v>2379</v>
      </c>
      <c r="L502" s="60" t="str">
        <f t="shared" si="41"/>
        <v>Tunneled</v>
      </c>
      <c r="M502" s="64" t="str">
        <f t="shared" si="42"/>
        <v>PI.IC.IV.051709.01</v>
      </c>
      <c r="N502" s="64"/>
      <c r="O502" s="64" t="str">
        <f t="shared" si="43"/>
        <v>PH.IC.IV.051709.01</v>
      </c>
      <c r="Q502" s="64" t="str">
        <f t="shared" si="44"/>
        <v>CL.IC.IV.051709.01</v>
      </c>
    </row>
    <row r="503" spans="1:31" s="60" customFormat="1" ht="15">
      <c r="A503" s="60" t="s">
        <v>8408</v>
      </c>
      <c r="C503" s="62" t="s">
        <v>6291</v>
      </c>
      <c r="E503" s="62" t="s">
        <v>6777</v>
      </c>
      <c r="F503" s="60" t="s">
        <v>8116</v>
      </c>
      <c r="G503" s="60" t="s">
        <v>8076</v>
      </c>
      <c r="H503" s="62" t="s">
        <v>3188</v>
      </c>
      <c r="I503" s="60" t="s">
        <v>8077</v>
      </c>
      <c r="J503" s="63" t="str">
        <f t="shared" si="40"/>
        <v>IC.IV.051710</v>
      </c>
      <c r="K503" s="61" t="s">
        <v>2379</v>
      </c>
      <c r="L503" s="60" t="str">
        <f t="shared" si="41"/>
        <v>Implanted port</v>
      </c>
      <c r="M503" s="64" t="str">
        <f t="shared" si="42"/>
        <v>PI.IC.IV.051710.01</v>
      </c>
      <c r="N503" s="64"/>
      <c r="O503" s="64" t="str">
        <f t="shared" si="43"/>
        <v>PH.IC.IV.051710.01</v>
      </c>
      <c r="Q503" s="64" t="str">
        <f t="shared" si="44"/>
        <v>CL.IC.IV.051710.01</v>
      </c>
    </row>
    <row r="504" spans="1:31" s="60" customFormat="1" ht="15">
      <c r="A504" s="60" t="s">
        <v>8408</v>
      </c>
      <c r="C504" s="62" t="s">
        <v>6291</v>
      </c>
      <c r="E504" s="62" t="s">
        <v>6777</v>
      </c>
      <c r="F504" s="60" t="s">
        <v>8116</v>
      </c>
      <c r="G504" s="60" t="s">
        <v>8078</v>
      </c>
      <c r="H504" s="62" t="s">
        <v>5749</v>
      </c>
      <c r="I504" s="60" t="s">
        <v>8079</v>
      </c>
      <c r="J504" s="63" t="str">
        <f t="shared" si="40"/>
        <v>IC.IV.051711</v>
      </c>
      <c r="K504" s="61" t="s">
        <v>2379</v>
      </c>
      <c r="L504" s="60" t="str">
        <f t="shared" si="41"/>
        <v>Thermoregulation multilumen catheter</v>
      </c>
      <c r="M504" s="64" t="str">
        <f t="shared" si="42"/>
        <v>PI.IC.IV.051711.01</v>
      </c>
      <c r="N504" s="64"/>
      <c r="O504" s="64" t="str">
        <f t="shared" si="43"/>
        <v>PH.IC.IV.051711.01</v>
      </c>
      <c r="Q504" s="64" t="str">
        <f t="shared" si="44"/>
        <v>CL.IC.IV.051711.01</v>
      </c>
    </row>
    <row r="505" spans="1:31" s="60" customFormat="1" ht="15">
      <c r="A505" s="60" t="s">
        <v>8408</v>
      </c>
      <c r="C505" s="62" t="s">
        <v>6291</v>
      </c>
      <c r="E505" s="62" t="s">
        <v>6777</v>
      </c>
      <c r="F505" s="60" t="s">
        <v>8116</v>
      </c>
      <c r="G505" s="60" t="s">
        <v>10884</v>
      </c>
      <c r="H505" s="62" t="s">
        <v>3064</v>
      </c>
      <c r="I505" s="60" t="s">
        <v>12437</v>
      </c>
      <c r="J505" s="63" t="str">
        <f t="shared" si="40"/>
        <v>IC.IV.051712</v>
      </c>
      <c r="K505" s="61" t="s">
        <v>2379</v>
      </c>
      <c r="L505" s="60" t="str">
        <f t="shared" si="41"/>
        <v>Other:  specify</v>
      </c>
      <c r="M505" s="64" t="str">
        <f t="shared" si="42"/>
        <v>PI.IC.IV.051712.01</v>
      </c>
      <c r="N505" s="64"/>
      <c r="O505" s="64" t="str">
        <f t="shared" si="43"/>
        <v>PH.IC.IV.051712.01</v>
      </c>
      <c r="Q505" s="64" t="str">
        <f t="shared" si="44"/>
        <v>CL.IC.IV.051712.01</v>
      </c>
    </row>
    <row r="506" spans="1:31" s="60" customFormat="1" ht="15">
      <c r="A506" s="60" t="s">
        <v>8408</v>
      </c>
      <c r="C506" s="62" t="s">
        <v>374</v>
      </c>
      <c r="E506" s="62" t="s">
        <v>13176</v>
      </c>
      <c r="F506" s="60" t="s">
        <v>8116</v>
      </c>
      <c r="G506" s="60" t="s">
        <v>372</v>
      </c>
      <c r="H506" s="62" t="s">
        <v>779</v>
      </c>
      <c r="J506" s="63" t="str">
        <f t="shared" si="40"/>
        <v>IC.IV.051713</v>
      </c>
      <c r="K506" s="61" t="s">
        <v>13277</v>
      </c>
      <c r="L506" s="60" t="str">
        <f t="shared" si="41"/>
        <v>Arterial sheath</v>
      </c>
      <c r="M506" s="64" t="str">
        <f t="shared" si="42"/>
        <v>PI.IC.IV.051713.01</v>
      </c>
      <c r="N506" s="64"/>
      <c r="O506" s="64" t="str">
        <f t="shared" si="43"/>
        <v>PH.IC.IV.051713.01</v>
      </c>
      <c r="Q506" s="64" t="str">
        <f t="shared" si="44"/>
        <v>CL.IC.IV.051713.01</v>
      </c>
      <c r="AD506" s="60" t="s">
        <v>373</v>
      </c>
      <c r="AE506" s="60">
        <v>1180</v>
      </c>
    </row>
    <row r="507" spans="1:31" s="60" customFormat="1" ht="15">
      <c r="A507" s="60" t="s">
        <v>8408</v>
      </c>
      <c r="C507" s="62" t="s">
        <v>6291</v>
      </c>
      <c r="D507" s="60" t="s">
        <v>8086</v>
      </c>
      <c r="E507" s="62" t="s">
        <v>7866</v>
      </c>
      <c r="F507" s="60" t="s">
        <v>8559</v>
      </c>
      <c r="G507" s="60" t="s">
        <v>11474</v>
      </c>
      <c r="H507" s="62" t="s">
        <v>11848</v>
      </c>
      <c r="I507" s="60" t="s">
        <v>11474</v>
      </c>
      <c r="J507" s="63" t="str">
        <f t="shared" si="40"/>
        <v>IC.IV.051801</v>
      </c>
      <c r="K507" s="61" t="s">
        <v>2379</v>
      </c>
      <c r="L507" s="60" t="str">
        <f t="shared" si="41"/>
        <v>Normal</v>
      </c>
      <c r="M507" s="64" t="str">
        <f t="shared" si="42"/>
        <v>PI.IC.IV.051801.01</v>
      </c>
      <c r="N507" s="64"/>
      <c r="O507" s="64" t="str">
        <f t="shared" si="43"/>
        <v>PH.IC.IV.051801.01</v>
      </c>
      <c r="Q507" s="64" t="str">
        <f t="shared" si="44"/>
        <v>CL.IC.IV.051801.01</v>
      </c>
    </row>
    <row r="508" spans="1:31" s="60" customFormat="1" ht="15">
      <c r="A508" s="60" t="s">
        <v>8408</v>
      </c>
      <c r="C508" s="62" t="s">
        <v>6291</v>
      </c>
      <c r="E508" s="62" t="s">
        <v>7866</v>
      </c>
      <c r="F508" s="60" t="s">
        <v>8559</v>
      </c>
      <c r="G508" s="60" t="s">
        <v>11656</v>
      </c>
      <c r="H508" s="62" t="s">
        <v>12030</v>
      </c>
      <c r="I508" s="60" t="s">
        <v>8540</v>
      </c>
      <c r="J508" s="63" t="str">
        <f t="shared" si="40"/>
        <v>IC.IV.051802</v>
      </c>
      <c r="K508" s="61" t="s">
        <v>2379</v>
      </c>
      <c r="L508" s="60" t="str">
        <f t="shared" si="41"/>
        <v>Damped</v>
      </c>
      <c r="M508" s="64" t="str">
        <f t="shared" si="42"/>
        <v>PI.IC.IV.051802.01</v>
      </c>
      <c r="N508" s="64"/>
      <c r="O508" s="64" t="str">
        <f t="shared" si="43"/>
        <v>PH.IC.IV.051802.01</v>
      </c>
      <c r="Q508" s="64" t="str">
        <f t="shared" si="44"/>
        <v>CL.IC.IV.051802.01</v>
      </c>
    </row>
    <row r="509" spans="1:31" s="60" customFormat="1" ht="15">
      <c r="A509" s="60" t="s">
        <v>8408</v>
      </c>
      <c r="C509" s="62" t="s">
        <v>6291</v>
      </c>
      <c r="E509" s="62" t="s">
        <v>7866</v>
      </c>
      <c r="F509" s="60" t="s">
        <v>8559</v>
      </c>
      <c r="G509" s="60" t="s">
        <v>8327</v>
      </c>
      <c r="H509" s="62" t="s">
        <v>3812</v>
      </c>
      <c r="I509" s="60" t="s">
        <v>8328</v>
      </c>
      <c r="J509" s="63" t="str">
        <f t="shared" si="40"/>
        <v>IC.IV.051803</v>
      </c>
      <c r="K509" s="61" t="s">
        <v>2379</v>
      </c>
      <c r="L509" s="60" t="str">
        <f t="shared" si="41"/>
        <v>Positional</v>
      </c>
      <c r="M509" s="64" t="str">
        <f t="shared" si="42"/>
        <v>PI.IC.IV.051803.01</v>
      </c>
      <c r="N509" s="64"/>
      <c r="O509" s="64" t="str">
        <f t="shared" si="43"/>
        <v>PH.IC.IV.051803.01</v>
      </c>
      <c r="Q509" s="64" t="str">
        <f t="shared" si="44"/>
        <v>CL.IC.IV.051803.01</v>
      </c>
    </row>
    <row r="510" spans="1:31" s="60" customFormat="1" ht="15">
      <c r="A510" s="60" t="s">
        <v>8408</v>
      </c>
      <c r="C510" s="62" t="s">
        <v>6291</v>
      </c>
      <c r="E510" s="62" t="s">
        <v>7866</v>
      </c>
      <c r="F510" s="60" t="s">
        <v>8559</v>
      </c>
      <c r="G510" s="60" t="s">
        <v>7917</v>
      </c>
      <c r="H510" s="62" t="s">
        <v>6464</v>
      </c>
      <c r="I510" s="60" t="s">
        <v>7918</v>
      </c>
      <c r="J510" s="63" t="str">
        <f t="shared" si="40"/>
        <v>IC.IV.051804</v>
      </c>
      <c r="K510" s="61" t="s">
        <v>2379</v>
      </c>
      <c r="L510" s="60" t="str">
        <f t="shared" si="41"/>
        <v>Unable to wedge</v>
      </c>
      <c r="M510" s="64" t="str">
        <f t="shared" si="42"/>
        <v>PI.IC.IV.051804.01</v>
      </c>
      <c r="N510" s="64"/>
      <c r="O510" s="64" t="str">
        <f t="shared" si="43"/>
        <v>PH.IC.IV.051804.01</v>
      </c>
      <c r="Q510" s="64" t="str">
        <f t="shared" si="44"/>
        <v>CL.IC.IV.051804.01</v>
      </c>
    </row>
    <row r="511" spans="1:31" s="60" customFormat="1" ht="15">
      <c r="A511" s="60" t="s">
        <v>8408</v>
      </c>
      <c r="C511" s="62" t="s">
        <v>6291</v>
      </c>
      <c r="E511" s="62" t="s">
        <v>7866</v>
      </c>
      <c r="F511" s="60" t="s">
        <v>8559</v>
      </c>
      <c r="G511" s="60" t="s">
        <v>8618</v>
      </c>
      <c r="H511" s="62" t="s">
        <v>6291</v>
      </c>
      <c r="I511" s="60" t="s">
        <v>8618</v>
      </c>
      <c r="J511" s="63" t="str">
        <f t="shared" si="40"/>
        <v>IC.IV.051805</v>
      </c>
      <c r="K511" s="61" t="s">
        <v>2379</v>
      </c>
      <c r="L511" s="60" t="str">
        <f t="shared" si="41"/>
        <v>Fling</v>
      </c>
      <c r="M511" s="64" t="str">
        <f t="shared" si="42"/>
        <v>PI.IC.IV.051805.01</v>
      </c>
      <c r="N511" s="64"/>
      <c r="O511" s="64" t="str">
        <f t="shared" si="43"/>
        <v>PH.IC.IV.051805.01</v>
      </c>
      <c r="Q511" s="64" t="str">
        <f t="shared" si="44"/>
        <v>CL.IC.IV.051805.01</v>
      </c>
    </row>
    <row r="512" spans="1:31" s="60" customFormat="1" ht="15">
      <c r="A512" s="60" t="s">
        <v>8408</v>
      </c>
      <c r="C512" s="62" t="s">
        <v>6291</v>
      </c>
      <c r="E512" s="62" t="s">
        <v>7866</v>
      </c>
      <c r="F512" s="60" t="s">
        <v>8559</v>
      </c>
      <c r="G512" s="60" t="s">
        <v>10478</v>
      </c>
      <c r="H512" s="62" t="s">
        <v>6988</v>
      </c>
      <c r="I512" s="60" t="s">
        <v>12437</v>
      </c>
      <c r="J512" s="63" t="str">
        <f t="shared" si="40"/>
        <v>IC.IV.051806</v>
      </c>
      <c r="K512" s="61" t="s">
        <v>2379</v>
      </c>
      <c r="L512" s="60" t="str">
        <f t="shared" si="41"/>
        <v>Other: specify</v>
      </c>
      <c r="M512" s="64" t="str">
        <f t="shared" si="42"/>
        <v>PI.IC.IV.051806.01</v>
      </c>
      <c r="N512" s="64"/>
      <c r="O512" s="64" t="str">
        <f t="shared" si="43"/>
        <v>PH.IC.IV.051806.01</v>
      </c>
      <c r="Q512" s="64" t="str">
        <f t="shared" si="44"/>
        <v>CL.IC.IV.051806.01</v>
      </c>
    </row>
    <row r="513" spans="1:37" s="60" customFormat="1" ht="15">
      <c r="A513" s="60" t="s">
        <v>8408</v>
      </c>
      <c r="C513" s="62" t="s">
        <v>2538</v>
      </c>
      <c r="D513" s="60" t="s">
        <v>2539</v>
      </c>
      <c r="E513" s="62" t="s">
        <v>2419</v>
      </c>
      <c r="F513" s="60" t="s">
        <v>2423</v>
      </c>
      <c r="G513" s="60" t="s">
        <v>2420</v>
      </c>
      <c r="H513" s="62" t="s">
        <v>2540</v>
      </c>
      <c r="I513" s="60" t="s">
        <v>2422</v>
      </c>
      <c r="J513" s="63" t="str">
        <f t="shared" si="40"/>
        <v>IC.IV.051901</v>
      </c>
      <c r="K513" s="61" t="s">
        <v>12175</v>
      </c>
      <c r="L513" s="60" t="str">
        <f t="shared" si="41"/>
        <v>Insertion date</v>
      </c>
      <c r="M513" s="64" t="str">
        <f t="shared" si="42"/>
        <v>PI.IC.IV.051901.01</v>
      </c>
      <c r="N513" s="64"/>
      <c r="O513" s="64" t="str">
        <f t="shared" si="43"/>
        <v>PH.IC.IV.051901.01</v>
      </c>
      <c r="Q513" s="64" t="str">
        <f t="shared" si="44"/>
        <v>CL.IC.IV.051901.01</v>
      </c>
      <c r="V513" s="60" t="s">
        <v>2421</v>
      </c>
      <c r="W513" s="60">
        <v>996</v>
      </c>
    </row>
    <row r="514" spans="1:37" s="88" customFormat="1" ht="15">
      <c r="A514" s="83" t="s">
        <v>8408</v>
      </c>
      <c r="B514" s="83"/>
      <c r="C514" s="81" t="s">
        <v>12619</v>
      </c>
      <c r="D514" s="83" t="s">
        <v>10442</v>
      </c>
      <c r="E514" s="81" t="s">
        <v>12298</v>
      </c>
      <c r="F514" s="83" t="s">
        <v>12620</v>
      </c>
      <c r="G514" s="83" t="s">
        <v>12295</v>
      </c>
      <c r="H514" s="81" t="s">
        <v>12614</v>
      </c>
      <c r="I514" s="83" t="s">
        <v>12295</v>
      </c>
      <c r="J514" s="63" t="str">
        <f t="shared" si="40"/>
        <v>IC.IV.052001</v>
      </c>
      <c r="K514" s="61" t="s">
        <v>2311</v>
      </c>
      <c r="L514" s="60" t="str">
        <f t="shared" si="41"/>
        <v>Clean</v>
      </c>
      <c r="M514" s="64" t="str">
        <f t="shared" si="42"/>
        <v>PI.IC.IV.052001.01</v>
      </c>
      <c r="N514" s="64"/>
      <c r="O514" s="64" t="str">
        <f t="shared" si="43"/>
        <v>PH.IC.IV.052001.01</v>
      </c>
      <c r="P514" s="60"/>
      <c r="Q514" s="64" t="str">
        <f t="shared" si="44"/>
        <v>CL.IC.IV.052001.01</v>
      </c>
      <c r="X514" s="88" t="s">
        <v>12618</v>
      </c>
      <c r="Y514" s="88">
        <v>1114</v>
      </c>
    </row>
    <row r="515" spans="1:37" s="88" customFormat="1" ht="15">
      <c r="A515" s="83" t="s">
        <v>8408</v>
      </c>
      <c r="B515" s="83"/>
      <c r="C515" s="81" t="s">
        <v>12619</v>
      </c>
      <c r="D515" s="83"/>
      <c r="E515" s="81" t="s">
        <v>12298</v>
      </c>
      <c r="F515" s="83" t="s">
        <v>12620</v>
      </c>
      <c r="G515" s="83" t="s">
        <v>10409</v>
      </c>
      <c r="H515" s="81" t="s">
        <v>12615</v>
      </c>
      <c r="I515" s="83" t="s">
        <v>10409</v>
      </c>
      <c r="J515" s="63" t="str">
        <f t="shared" si="40"/>
        <v>IC.IV.052002</v>
      </c>
      <c r="K515" s="61" t="s">
        <v>2311</v>
      </c>
      <c r="L515" s="60" t="str">
        <f t="shared" si="41"/>
        <v>Dry</v>
      </c>
      <c r="M515" s="64" t="str">
        <f t="shared" si="42"/>
        <v>PI.IC.IV.052002.01</v>
      </c>
      <c r="N515" s="64"/>
      <c r="O515" s="64" t="str">
        <f t="shared" si="43"/>
        <v>PH.IC.IV.052002.01</v>
      </c>
      <c r="P515" s="60"/>
      <c r="Q515" s="64" t="str">
        <f t="shared" si="44"/>
        <v>CL.IC.IV.052002.01</v>
      </c>
      <c r="X515" s="88" t="s">
        <v>12618</v>
      </c>
      <c r="Y515" s="88">
        <v>1114</v>
      </c>
    </row>
    <row r="516" spans="1:37" s="88" customFormat="1" ht="15">
      <c r="A516" s="83" t="s">
        <v>8408</v>
      </c>
      <c r="B516" s="83"/>
      <c r="C516" s="81" t="s">
        <v>12619</v>
      </c>
      <c r="D516" s="83"/>
      <c r="E516" s="81" t="s">
        <v>12298</v>
      </c>
      <c r="F516" s="83" t="s">
        <v>12620</v>
      </c>
      <c r="G516" s="83" t="s">
        <v>10646</v>
      </c>
      <c r="H516" s="81" t="s">
        <v>12616</v>
      </c>
      <c r="I516" s="83" t="s">
        <v>10646</v>
      </c>
      <c r="J516" s="63" t="str">
        <f t="shared" si="40"/>
        <v>IC.IV.052003</v>
      </c>
      <c r="K516" s="61" t="s">
        <v>2311</v>
      </c>
      <c r="L516" s="60" t="str">
        <f t="shared" si="41"/>
        <v>Intact</v>
      </c>
      <c r="M516" s="64" t="str">
        <f t="shared" si="42"/>
        <v>PI.IC.IV.052003.01</v>
      </c>
      <c r="N516" s="64"/>
      <c r="O516" s="64" t="str">
        <f t="shared" si="43"/>
        <v>PH.IC.IV.052003.01</v>
      </c>
      <c r="P516" s="60"/>
      <c r="Q516" s="64" t="str">
        <f t="shared" si="44"/>
        <v>CL.IC.IV.052003.01</v>
      </c>
      <c r="X516" s="88" t="s">
        <v>12618</v>
      </c>
      <c r="Y516" s="88">
        <v>1114</v>
      </c>
    </row>
    <row r="517" spans="1:37" s="88" customFormat="1" ht="15">
      <c r="A517" s="83" t="s">
        <v>8408</v>
      </c>
      <c r="B517" s="83"/>
      <c r="C517" s="81" t="s">
        <v>12619</v>
      </c>
      <c r="D517" s="83"/>
      <c r="E517" s="81" t="s">
        <v>12298</v>
      </c>
      <c r="F517" s="83" t="s">
        <v>12620</v>
      </c>
      <c r="G517" s="83" t="s">
        <v>12296</v>
      </c>
      <c r="H517" s="81" t="s">
        <v>12617</v>
      </c>
      <c r="I517" s="83" t="s">
        <v>12296</v>
      </c>
      <c r="J517" s="63" t="str">
        <f t="shared" si="40"/>
        <v>IC.IV.052004</v>
      </c>
      <c r="K517" s="61" t="s">
        <v>2311</v>
      </c>
      <c r="L517" s="60" t="str">
        <f t="shared" si="41"/>
        <v>Stained</v>
      </c>
      <c r="M517" s="64" t="str">
        <f t="shared" si="42"/>
        <v>PI.IC.IV.052004.01</v>
      </c>
      <c r="N517" s="64"/>
      <c r="O517" s="64" t="str">
        <f t="shared" si="43"/>
        <v>PH.IC.IV.052004.01</v>
      </c>
      <c r="P517" s="60"/>
      <c r="Q517" s="64" t="str">
        <f t="shared" si="44"/>
        <v>CL.IC.IV.052004.01</v>
      </c>
      <c r="X517" s="88" t="s">
        <v>12618</v>
      </c>
      <c r="Y517" s="88">
        <v>1114</v>
      </c>
    </row>
    <row r="518" spans="1:37" s="88" customFormat="1" ht="15">
      <c r="A518" s="83" t="s">
        <v>8408</v>
      </c>
      <c r="B518" s="83"/>
      <c r="C518" s="81" t="s">
        <v>12619</v>
      </c>
      <c r="D518" s="83"/>
      <c r="E518" s="81" t="s">
        <v>12298</v>
      </c>
      <c r="F518" s="83" t="s">
        <v>12620</v>
      </c>
      <c r="G518" s="83" t="s">
        <v>12297</v>
      </c>
      <c r="H518" s="81" t="s">
        <v>12596</v>
      </c>
      <c r="I518" s="83" t="s">
        <v>12297</v>
      </c>
      <c r="J518" s="63" t="str">
        <f t="shared" si="40"/>
        <v>IC.IV.052005</v>
      </c>
      <c r="K518" s="61" t="s">
        <v>2311</v>
      </c>
      <c r="L518" s="60" t="str">
        <f t="shared" si="41"/>
        <v>Saturated</v>
      </c>
      <c r="M518" s="64" t="str">
        <f t="shared" si="42"/>
        <v>PI.IC.IV.052005.01</v>
      </c>
      <c r="N518" s="64"/>
      <c r="O518" s="64" t="str">
        <f t="shared" si="43"/>
        <v>PH.IC.IV.052005.01</v>
      </c>
      <c r="P518" s="60"/>
      <c r="Q518" s="64" t="str">
        <f t="shared" si="44"/>
        <v>CL.IC.IV.052005.01</v>
      </c>
      <c r="X518" s="88" t="s">
        <v>12618</v>
      </c>
      <c r="Y518" s="88">
        <v>1114</v>
      </c>
    </row>
    <row r="519" spans="1:37" s="60" customFormat="1" ht="15">
      <c r="A519" s="60" t="s">
        <v>8408</v>
      </c>
      <c r="B519" s="10"/>
      <c r="C519" s="62" t="s">
        <v>12210</v>
      </c>
      <c r="D519" s="10" t="s">
        <v>13787</v>
      </c>
      <c r="E519" s="62" t="s">
        <v>10704</v>
      </c>
      <c r="F519" s="60" t="s">
        <v>13789</v>
      </c>
      <c r="G519" s="60" t="s">
        <v>8163</v>
      </c>
      <c r="H519" s="62" t="s">
        <v>11848</v>
      </c>
      <c r="I519" s="60" t="s">
        <v>8168</v>
      </c>
      <c r="J519" s="63" t="str">
        <f t="shared" si="40"/>
        <v>IC.IV.052101</v>
      </c>
      <c r="K519" s="61" t="s">
        <v>2379</v>
      </c>
      <c r="L519" s="60" t="str">
        <f t="shared" si="41"/>
        <v>Line CMs outside body</v>
      </c>
      <c r="M519" s="64" t="str">
        <f t="shared" si="42"/>
        <v>PI.IC.IV.052101.01</v>
      </c>
      <c r="N519" s="64"/>
      <c r="O519" s="64" t="str">
        <f t="shared" si="43"/>
        <v>PH.IC.IV.052101.01</v>
      </c>
      <c r="Q519" s="64" t="str">
        <f t="shared" si="44"/>
        <v>CL.IC.IV.052101.01</v>
      </c>
      <c r="AJ519" s="60" t="s">
        <v>12773</v>
      </c>
      <c r="AK519" s="60">
        <v>1436</v>
      </c>
    </row>
    <row r="520" spans="1:37" s="60" customFormat="1" ht="15">
      <c r="A520" s="60" t="s">
        <v>8408</v>
      </c>
      <c r="B520" s="10" t="s">
        <v>8560</v>
      </c>
      <c r="C520" s="62" t="s">
        <v>6988</v>
      </c>
      <c r="D520" s="10" t="s">
        <v>8264</v>
      </c>
      <c r="E520" s="61" t="s">
        <v>2379</v>
      </c>
      <c r="F520" s="60" t="s">
        <v>8561</v>
      </c>
      <c r="G520" s="60" t="s">
        <v>7921</v>
      </c>
      <c r="H520" s="62" t="s">
        <v>11848</v>
      </c>
      <c r="I520" s="60" t="s">
        <v>11867</v>
      </c>
      <c r="J520" s="63" t="str">
        <f t="shared" si="40"/>
        <v>IC.IV.060101</v>
      </c>
      <c r="K520" s="61" t="s">
        <v>2379</v>
      </c>
      <c r="L520" s="60" t="str">
        <f t="shared" si="41"/>
        <v>Drsg Change Date</v>
      </c>
      <c r="M520" s="64" t="str">
        <f t="shared" si="42"/>
        <v>PI.IC.IV.060101.01</v>
      </c>
      <c r="N520" s="64"/>
      <c r="O520" s="64" t="str">
        <f t="shared" si="43"/>
        <v>PH.IC.IV.060101.01</v>
      </c>
      <c r="Q520" s="64" t="str">
        <f t="shared" si="44"/>
        <v>CL.IC.IV.060101.01</v>
      </c>
    </row>
    <row r="521" spans="1:37" s="60" customFormat="1" ht="15">
      <c r="A521" s="60" t="s">
        <v>8408</v>
      </c>
      <c r="B521" s="10"/>
      <c r="C521" s="62" t="s">
        <v>6988</v>
      </c>
      <c r="D521" s="10" t="s">
        <v>8267</v>
      </c>
      <c r="E521" s="61" t="s">
        <v>12182</v>
      </c>
      <c r="F521" s="60" t="s">
        <v>8562</v>
      </c>
      <c r="G521" s="60" t="s">
        <v>8108</v>
      </c>
      <c r="H521" s="62" t="s">
        <v>11848</v>
      </c>
      <c r="I521" s="60" t="s">
        <v>8413</v>
      </c>
      <c r="J521" s="63" t="str">
        <f t="shared" si="40"/>
        <v>IC.IV.060201</v>
      </c>
      <c r="K521" s="61" t="s">
        <v>2379</v>
      </c>
      <c r="L521" s="60" t="str">
        <f t="shared" si="41"/>
        <v>Antimicrobial disk</v>
      </c>
      <c r="M521" s="64" t="str">
        <f t="shared" si="42"/>
        <v>PI.IC.IV.060201.01</v>
      </c>
      <c r="N521" s="64"/>
      <c r="O521" s="64" t="str">
        <f t="shared" si="43"/>
        <v>PH.IC.IV.060201.01</v>
      </c>
      <c r="Q521" s="64" t="str">
        <f t="shared" si="44"/>
        <v>CL.IC.IV.060201.01</v>
      </c>
    </row>
    <row r="522" spans="1:37" s="60" customFormat="1" ht="15">
      <c r="A522" s="60" t="s">
        <v>8408</v>
      </c>
      <c r="B522" s="10"/>
      <c r="C522" s="62" t="s">
        <v>6988</v>
      </c>
      <c r="D522" s="10"/>
      <c r="E522" s="61" t="s">
        <v>12182</v>
      </c>
      <c r="F522" s="60" t="s">
        <v>8562</v>
      </c>
      <c r="G522" s="60" t="s">
        <v>11070</v>
      </c>
      <c r="H522" s="62" t="s">
        <v>12030</v>
      </c>
      <c r="I522" s="60" t="s">
        <v>8563</v>
      </c>
      <c r="J522" s="63" t="str">
        <f t="shared" si="40"/>
        <v>IC.IV.060202</v>
      </c>
      <c r="K522" s="61" t="s">
        <v>2379</v>
      </c>
      <c r="L522" s="60" t="str">
        <f t="shared" si="41"/>
        <v>Transparent</v>
      </c>
      <c r="M522" s="64" t="str">
        <f t="shared" si="42"/>
        <v>PI.IC.IV.060202.01</v>
      </c>
      <c r="N522" s="64"/>
      <c r="O522" s="64" t="str">
        <f t="shared" si="43"/>
        <v>PH.IC.IV.060202.01</v>
      </c>
      <c r="Q522" s="64" t="str">
        <f t="shared" si="44"/>
        <v>CL.IC.IV.060202.01</v>
      </c>
    </row>
    <row r="523" spans="1:37" s="60" customFormat="1" ht="15">
      <c r="A523" s="60" t="s">
        <v>8408</v>
      </c>
      <c r="B523" s="10"/>
      <c r="C523" s="62" t="s">
        <v>6988</v>
      </c>
      <c r="D523" s="10"/>
      <c r="E523" s="61" t="s">
        <v>4192</v>
      </c>
      <c r="F523" s="60" t="s">
        <v>8562</v>
      </c>
      <c r="G523" s="60" t="s">
        <v>11567</v>
      </c>
      <c r="H523" s="62" t="s">
        <v>12032</v>
      </c>
      <c r="I523" s="60" t="s">
        <v>11567</v>
      </c>
      <c r="J523" s="63" t="str">
        <f t="shared" si="40"/>
        <v>IC.IV.060203</v>
      </c>
      <c r="K523" s="61" t="s">
        <v>2379</v>
      </c>
      <c r="L523" s="60" t="str">
        <f t="shared" si="41"/>
        <v>Gauze</v>
      </c>
      <c r="M523" s="64" t="str">
        <f t="shared" si="42"/>
        <v>PI.IC.IV.060203.01</v>
      </c>
      <c r="N523" s="64"/>
      <c r="O523" s="64" t="str">
        <f t="shared" si="43"/>
        <v>PH.IC.IV.060203.01</v>
      </c>
      <c r="Q523" s="64" t="str">
        <f t="shared" si="44"/>
        <v>CL.IC.IV.060203.01</v>
      </c>
    </row>
    <row r="524" spans="1:37" s="60" customFormat="1" ht="15">
      <c r="A524" s="60" t="s">
        <v>8408</v>
      </c>
      <c r="B524" s="10"/>
      <c r="C524" s="62" t="s">
        <v>6988</v>
      </c>
      <c r="D524" s="10"/>
      <c r="E524" s="61" t="s">
        <v>4192</v>
      </c>
      <c r="F524" s="60" t="s">
        <v>8562</v>
      </c>
      <c r="G524" s="60" t="s">
        <v>11569</v>
      </c>
      <c r="H524" s="62" t="s">
        <v>12028</v>
      </c>
      <c r="I524" s="60" t="s">
        <v>11569</v>
      </c>
      <c r="J524" s="63" t="str">
        <f t="shared" si="40"/>
        <v>IC.IV.060204</v>
      </c>
      <c r="K524" s="61" t="s">
        <v>2379</v>
      </c>
      <c r="L524" s="60" t="str">
        <f t="shared" si="41"/>
        <v>Pressure</v>
      </c>
      <c r="M524" s="64" t="str">
        <f t="shared" si="42"/>
        <v>PI.IC.IV.060204.01</v>
      </c>
      <c r="N524" s="64"/>
      <c r="O524" s="64" t="str">
        <f t="shared" si="43"/>
        <v>PH.IC.IV.060204.01</v>
      </c>
      <c r="Q524" s="64" t="str">
        <f t="shared" si="44"/>
        <v>CL.IC.IV.060204.01</v>
      </c>
    </row>
    <row r="525" spans="1:37" s="60" customFormat="1" ht="15">
      <c r="A525" s="60" t="s">
        <v>8408</v>
      </c>
      <c r="B525" s="10"/>
      <c r="C525" s="62" t="s">
        <v>6988</v>
      </c>
      <c r="D525" s="10"/>
      <c r="E525" s="61" t="s">
        <v>12430</v>
      </c>
      <c r="F525" s="60" t="s">
        <v>8562</v>
      </c>
      <c r="G525" s="60" t="s">
        <v>8564</v>
      </c>
      <c r="H525" s="62" t="s">
        <v>12210</v>
      </c>
      <c r="I525" s="60" t="s">
        <v>12437</v>
      </c>
      <c r="J525" s="63" t="str">
        <f t="shared" si="40"/>
        <v>IC.IV.060205</v>
      </c>
      <c r="K525" s="61" t="s">
        <v>12175</v>
      </c>
      <c r="L525" s="60" t="str">
        <f t="shared" si="41"/>
        <v>Other; specify</v>
      </c>
      <c r="M525" s="64" t="str">
        <f t="shared" si="42"/>
        <v>PI.IC.IV.060205.01</v>
      </c>
      <c r="N525" s="64"/>
      <c r="O525" s="64" t="str">
        <f t="shared" si="43"/>
        <v>PH.IC.IV.060205.01</v>
      </c>
      <c r="Q525" s="64" t="str">
        <f t="shared" si="44"/>
        <v>CL.IC.IV.060205.01</v>
      </c>
    </row>
    <row r="526" spans="1:37" s="60" customFormat="1" ht="15">
      <c r="A526" s="60" t="s">
        <v>8408</v>
      </c>
      <c r="B526" s="10"/>
      <c r="C526" s="62" t="s">
        <v>6988</v>
      </c>
      <c r="D526" s="10" t="s">
        <v>8679</v>
      </c>
      <c r="E526" s="61" t="s">
        <v>12185</v>
      </c>
      <c r="F526" s="60" t="s">
        <v>8565</v>
      </c>
      <c r="G526" s="60" t="s">
        <v>8431</v>
      </c>
      <c r="H526" s="62" t="s">
        <v>11848</v>
      </c>
      <c r="I526" s="60" t="s">
        <v>11837</v>
      </c>
      <c r="J526" s="63" t="str">
        <f t="shared" si="40"/>
        <v>IC.IV.060301</v>
      </c>
      <c r="K526" s="61" t="s">
        <v>12175</v>
      </c>
      <c r="L526" s="60" t="str">
        <f t="shared" si="41"/>
        <v>Present on Admission</v>
      </c>
      <c r="M526" s="64" t="str">
        <f t="shared" si="42"/>
        <v>PI.IC.IV.060301.01</v>
      </c>
      <c r="N526" s="64"/>
      <c r="O526" s="64" t="str">
        <f t="shared" si="43"/>
        <v>PH.IC.IV.060301.01</v>
      </c>
      <c r="Q526" s="64" t="str">
        <f t="shared" si="44"/>
        <v>CL.IC.IV.060301.01</v>
      </c>
    </row>
    <row r="527" spans="1:37" s="60" customFormat="1" ht="15">
      <c r="A527" s="60" t="s">
        <v>8408</v>
      </c>
      <c r="B527" s="10"/>
      <c r="C527" s="62" t="s">
        <v>6988</v>
      </c>
      <c r="D527" s="10"/>
      <c r="E527" s="61" t="s">
        <v>12185</v>
      </c>
      <c r="F527" s="60" t="s">
        <v>8565</v>
      </c>
      <c r="G527" s="60" t="s">
        <v>11838</v>
      </c>
      <c r="H527" s="62" t="s">
        <v>12030</v>
      </c>
      <c r="I527" s="60" t="s">
        <v>8432</v>
      </c>
      <c r="J527" s="63" t="str">
        <f t="shared" si="40"/>
        <v>IC.IV.060302</v>
      </c>
      <c r="K527" s="61" t="s">
        <v>12175</v>
      </c>
      <c r="L527" s="60" t="str">
        <f t="shared" si="41"/>
        <v>Inserted at this date/time</v>
      </c>
      <c r="M527" s="64" t="str">
        <f t="shared" si="42"/>
        <v>PI.IC.IV.060302.01</v>
      </c>
      <c r="N527" s="64"/>
      <c r="O527" s="64" t="str">
        <f t="shared" si="43"/>
        <v>PH.IC.IV.060302.01</v>
      </c>
      <c r="Q527" s="64" t="str">
        <f t="shared" si="44"/>
        <v>CL.IC.IV.060302.01</v>
      </c>
    </row>
    <row r="528" spans="1:37" s="60" customFormat="1" ht="15">
      <c r="A528" s="60" t="s">
        <v>8408</v>
      </c>
      <c r="B528" s="10"/>
      <c r="C528" s="62" t="s">
        <v>6988</v>
      </c>
      <c r="D528" s="10"/>
      <c r="E528" s="61" t="s">
        <v>12185</v>
      </c>
      <c r="F528" s="60" t="s">
        <v>8565</v>
      </c>
      <c r="G528" s="60" t="s">
        <v>8681</v>
      </c>
      <c r="H528" s="62" t="s">
        <v>12032</v>
      </c>
      <c r="I528" s="60" t="s">
        <v>8682</v>
      </c>
      <c r="J528" s="63" t="str">
        <f t="shared" si="40"/>
        <v>IC.IV.060303</v>
      </c>
      <c r="K528" s="61" t="s">
        <v>12175</v>
      </c>
      <c r="L528" s="60" t="str">
        <f t="shared" si="41"/>
        <v>Declotted</v>
      </c>
      <c r="M528" s="64" t="str">
        <f t="shared" si="42"/>
        <v>PI.IC.IV.060303.01</v>
      </c>
      <c r="N528" s="64"/>
      <c r="O528" s="64" t="str">
        <f t="shared" si="43"/>
        <v>PH.IC.IV.060303.01</v>
      </c>
      <c r="Q528" s="64" t="str">
        <f t="shared" si="44"/>
        <v>CL.IC.IV.060303.01</v>
      </c>
    </row>
    <row r="529" spans="1:41" s="60" customFormat="1" ht="15">
      <c r="A529" s="60" t="s">
        <v>8408</v>
      </c>
      <c r="B529" s="10"/>
      <c r="C529" s="62" t="s">
        <v>6988</v>
      </c>
      <c r="D529" s="10"/>
      <c r="E529" s="61" t="s">
        <v>3812</v>
      </c>
      <c r="F529" s="60" t="s">
        <v>8565</v>
      </c>
      <c r="G529" s="60" t="s">
        <v>11840</v>
      </c>
      <c r="H529" s="62" t="s">
        <v>12028</v>
      </c>
      <c r="I529" s="60" t="s">
        <v>11841</v>
      </c>
      <c r="J529" s="63" t="str">
        <f t="shared" si="40"/>
        <v>IC.IV.060304</v>
      </c>
      <c r="K529" s="61" t="s">
        <v>2379</v>
      </c>
      <c r="L529" s="60" t="str">
        <f t="shared" si="41"/>
        <v>Discontinue</v>
      </c>
      <c r="M529" s="64" t="str">
        <f t="shared" si="42"/>
        <v>PI.IC.IV.060304.01</v>
      </c>
      <c r="N529" s="64"/>
      <c r="O529" s="64" t="str">
        <f t="shared" si="43"/>
        <v>PH.IC.IV.060304.01</v>
      </c>
      <c r="Q529" s="64" t="str">
        <f t="shared" si="44"/>
        <v>CL.IC.IV.060304.01</v>
      </c>
    </row>
    <row r="530" spans="1:41" s="60" customFormat="1" ht="15">
      <c r="A530" s="60" t="s">
        <v>8408</v>
      </c>
      <c r="B530" s="10"/>
      <c r="C530" s="62" t="s">
        <v>6988</v>
      </c>
      <c r="D530" s="10"/>
      <c r="E530" s="61" t="s">
        <v>3812</v>
      </c>
      <c r="F530" s="60" t="s">
        <v>8565</v>
      </c>
      <c r="G530" s="60" t="s">
        <v>11660</v>
      </c>
      <c r="H530" s="62" t="s">
        <v>12210</v>
      </c>
      <c r="I530" s="60" t="s">
        <v>8675</v>
      </c>
      <c r="J530" s="63" t="str">
        <f t="shared" si="40"/>
        <v>IC.IV.060305</v>
      </c>
      <c r="K530" s="61" t="s">
        <v>2379</v>
      </c>
      <c r="L530" s="60" t="str">
        <f t="shared" si="41"/>
        <v>Change over wire</v>
      </c>
      <c r="M530" s="64" t="str">
        <f t="shared" si="42"/>
        <v>PI.IC.IV.060305.01</v>
      </c>
      <c r="N530" s="64"/>
      <c r="O530" s="64" t="str">
        <f t="shared" si="43"/>
        <v>PH.IC.IV.060305.01</v>
      </c>
      <c r="Q530" s="64" t="str">
        <f t="shared" si="44"/>
        <v>CL.IC.IV.060305.01</v>
      </c>
    </row>
    <row r="531" spans="1:41" s="60" customFormat="1" ht="15">
      <c r="A531" s="60" t="s">
        <v>8408</v>
      </c>
      <c r="B531" s="10"/>
      <c r="C531" s="62" t="s">
        <v>6988</v>
      </c>
      <c r="D531" s="10" t="s">
        <v>2696</v>
      </c>
      <c r="E531" s="61" t="s">
        <v>3812</v>
      </c>
      <c r="F531" s="60" t="s">
        <v>8565</v>
      </c>
      <c r="G531" s="60" t="s">
        <v>11497</v>
      </c>
      <c r="H531" s="62" t="s">
        <v>6988</v>
      </c>
      <c r="I531" s="60" t="s">
        <v>11498</v>
      </c>
      <c r="J531" s="63" t="str">
        <f t="shared" si="40"/>
        <v>IC.IV.060306</v>
      </c>
      <c r="K531" s="61" t="s">
        <v>2379</v>
      </c>
      <c r="L531" s="60" t="str">
        <f t="shared" si="41"/>
        <v>Tip sent for C&amp;S</v>
      </c>
      <c r="M531" s="64" t="str">
        <f t="shared" si="42"/>
        <v>PI.IC.IV.060306.01</v>
      </c>
      <c r="N531" s="64"/>
      <c r="O531" s="64" t="str">
        <f t="shared" si="43"/>
        <v>PH.IC.IV.060306.01</v>
      </c>
      <c r="Q531" s="64" t="str">
        <f t="shared" si="44"/>
        <v>CL.IC.IV.060306.01</v>
      </c>
    </row>
    <row r="532" spans="1:41" s="60" customFormat="1" ht="15">
      <c r="A532" s="60" t="s">
        <v>8408</v>
      </c>
      <c r="B532" s="10"/>
      <c r="C532" s="62" t="s">
        <v>6988</v>
      </c>
      <c r="D532" s="10"/>
      <c r="E532" s="61" t="s">
        <v>12592</v>
      </c>
      <c r="F532" s="60" t="s">
        <v>8565</v>
      </c>
      <c r="G532" s="60" t="s">
        <v>8566</v>
      </c>
      <c r="H532" s="62" t="s">
        <v>6317</v>
      </c>
      <c r="I532" s="60" t="s">
        <v>8567</v>
      </c>
      <c r="J532" s="63" t="str">
        <f t="shared" si="40"/>
        <v>IC.IV.060307</v>
      </c>
      <c r="K532" s="61" t="s">
        <v>2379</v>
      </c>
      <c r="L532" s="60" t="str">
        <f t="shared" si="41"/>
        <v>Insertion attempts number: specify</v>
      </c>
      <c r="M532" s="64" t="str">
        <f t="shared" si="42"/>
        <v>PI.IC.IV.060307.01</v>
      </c>
      <c r="N532" s="64"/>
      <c r="O532" s="64" t="str">
        <f t="shared" si="43"/>
        <v>PH.IC.IV.060307.01</v>
      </c>
      <c r="Q532" s="64" t="str">
        <f t="shared" si="44"/>
        <v>CL.IC.IV.060307.01</v>
      </c>
    </row>
    <row r="533" spans="1:41" s="60" customFormat="1" ht="15">
      <c r="A533" s="60" t="s">
        <v>8408</v>
      </c>
      <c r="B533" s="10"/>
      <c r="C533" s="62" t="s">
        <v>6988</v>
      </c>
      <c r="D533" s="10"/>
      <c r="E533" s="61" t="s">
        <v>12592</v>
      </c>
      <c r="F533" s="60" t="s">
        <v>8565</v>
      </c>
      <c r="G533" s="60" t="s">
        <v>8433</v>
      </c>
      <c r="H533" s="62" t="s">
        <v>3574</v>
      </c>
      <c r="I533" s="60" t="s">
        <v>9594</v>
      </c>
      <c r="J533" s="63" t="str">
        <f t="shared" si="40"/>
        <v>IC.IV.060308</v>
      </c>
      <c r="K533" s="61" t="s">
        <v>2379</v>
      </c>
      <c r="L533" s="60" t="str">
        <f t="shared" si="41"/>
        <v>Discontinued due to blood infection</v>
      </c>
      <c r="M533" s="64" t="str">
        <f t="shared" si="42"/>
        <v>PI.IC.IV.060308.01</v>
      </c>
      <c r="N533" s="64"/>
      <c r="O533" s="64" t="str">
        <f t="shared" si="43"/>
        <v>PH.IC.IV.060308.01</v>
      </c>
      <c r="Q533" s="64" t="str">
        <f t="shared" si="44"/>
        <v>CL.IC.IV.060308.01</v>
      </c>
    </row>
    <row r="534" spans="1:41" s="60" customFormat="1" ht="15">
      <c r="A534" s="60" t="s">
        <v>8408</v>
      </c>
      <c r="B534" s="10"/>
      <c r="C534" s="62" t="s">
        <v>12212</v>
      </c>
      <c r="D534" s="10"/>
      <c r="E534" s="61" t="s">
        <v>3812</v>
      </c>
      <c r="F534" s="60" t="s">
        <v>8565</v>
      </c>
      <c r="G534" s="60" t="s">
        <v>13850</v>
      </c>
      <c r="H534" s="62" t="s">
        <v>11639</v>
      </c>
      <c r="I534" s="60" t="s">
        <v>9594</v>
      </c>
      <c r="J534" s="63" t="str">
        <f t="shared" si="40"/>
        <v>IC.IV.060309</v>
      </c>
      <c r="K534" s="61" t="s">
        <v>1</v>
      </c>
      <c r="L534" s="60" t="str">
        <f t="shared" si="41"/>
        <v>Pressure tubing new/changed</v>
      </c>
      <c r="M534" s="64" t="str">
        <f t="shared" si="42"/>
        <v>PI.IC.IV.060309.01</v>
      </c>
      <c r="N534" s="64"/>
      <c r="O534" s="64" t="str">
        <f t="shared" si="43"/>
        <v>PH.IC.IV.060309.01</v>
      </c>
      <c r="Q534" s="64" t="str">
        <f t="shared" si="44"/>
        <v>CL.IC.IV.060309.01</v>
      </c>
      <c r="AN534" s="60" t="s">
        <v>12773</v>
      </c>
      <c r="AO534" s="60">
        <v>1520</v>
      </c>
    </row>
    <row r="535" spans="1:41" s="60" customFormat="1" ht="15">
      <c r="A535" s="60" t="s">
        <v>8408</v>
      </c>
      <c r="B535" s="10"/>
      <c r="C535" s="62" t="s">
        <v>6988</v>
      </c>
      <c r="D535" s="10" t="s">
        <v>8621</v>
      </c>
      <c r="E535" s="62" t="s">
        <v>12594</v>
      </c>
      <c r="F535" s="60" t="s">
        <v>8290</v>
      </c>
      <c r="G535" s="60" t="s">
        <v>10076</v>
      </c>
      <c r="H535" s="62" t="s">
        <v>11848</v>
      </c>
      <c r="I535" s="60" t="s">
        <v>10076</v>
      </c>
      <c r="J535" s="63" t="str">
        <f t="shared" si="40"/>
        <v>IC.IV.060401</v>
      </c>
      <c r="K535" s="61" t="s">
        <v>2379</v>
      </c>
      <c r="L535" s="60" t="str">
        <f t="shared" si="41"/>
        <v>Done</v>
      </c>
      <c r="M535" s="64" t="str">
        <f t="shared" si="42"/>
        <v>PI.IC.IV.060401.01</v>
      </c>
      <c r="N535" s="64"/>
      <c r="O535" s="64" t="str">
        <f t="shared" si="43"/>
        <v>PH.IC.IV.060401.01</v>
      </c>
      <c r="Q535" s="64" t="str">
        <f t="shared" si="44"/>
        <v>CL.IC.IV.060401.01</v>
      </c>
    </row>
    <row r="536" spans="1:41" s="60" customFormat="1" ht="15">
      <c r="A536" s="60" t="s">
        <v>8408</v>
      </c>
      <c r="B536" s="10"/>
      <c r="C536" s="62" t="s">
        <v>6988</v>
      </c>
      <c r="D536" s="10"/>
      <c r="E536" s="62" t="s">
        <v>6464</v>
      </c>
      <c r="F536" s="60" t="s">
        <v>8290</v>
      </c>
      <c r="G536" s="60" t="s">
        <v>8435</v>
      </c>
      <c r="H536" s="62" t="s">
        <v>12030</v>
      </c>
      <c r="I536" s="60" t="s">
        <v>8435</v>
      </c>
      <c r="J536" s="63" t="str">
        <f t="shared" si="40"/>
        <v>IC.IV.060402</v>
      </c>
      <c r="K536" s="61" t="s">
        <v>2379</v>
      </c>
      <c r="L536" s="60" t="str">
        <f t="shared" si="41"/>
        <v>Not done</v>
      </c>
      <c r="M536" s="64" t="str">
        <f t="shared" si="42"/>
        <v>PI.IC.IV.060402.01</v>
      </c>
      <c r="N536" s="64"/>
      <c r="O536" s="64" t="str">
        <f t="shared" si="43"/>
        <v>PH.IC.IV.060402.01</v>
      </c>
      <c r="Q536" s="64" t="str">
        <f t="shared" si="44"/>
        <v>CL.IC.IV.060402.01</v>
      </c>
    </row>
    <row r="537" spans="1:41" s="60" customFormat="1" ht="15">
      <c r="A537" s="60" t="s">
        <v>8408</v>
      </c>
      <c r="B537" s="10"/>
      <c r="C537" s="62" t="s">
        <v>6988</v>
      </c>
      <c r="D537" s="10"/>
      <c r="E537" s="62" t="s">
        <v>6464</v>
      </c>
      <c r="F537" s="60" t="s">
        <v>8290</v>
      </c>
      <c r="G537" s="60" t="s">
        <v>13019</v>
      </c>
      <c r="H537" s="62" t="s">
        <v>12032</v>
      </c>
      <c r="I537" s="60" t="s">
        <v>8798</v>
      </c>
      <c r="J537" s="63" t="str">
        <f t="shared" si="40"/>
        <v>IC.IV.060403</v>
      </c>
      <c r="K537" s="61" t="s">
        <v>2379</v>
      </c>
      <c r="L537" s="60" t="str">
        <f t="shared" si="41"/>
        <v>Continuous pressure bag</v>
      </c>
      <c r="M537" s="64" t="str">
        <f t="shared" si="42"/>
        <v>PI.IC.IV.060403.01</v>
      </c>
      <c r="N537" s="64"/>
      <c r="O537" s="64" t="str">
        <f t="shared" si="43"/>
        <v>PH.IC.IV.060403.01</v>
      </c>
      <c r="Q537" s="64" t="str">
        <f t="shared" si="44"/>
        <v>CL.IC.IV.060403.01</v>
      </c>
    </row>
    <row r="538" spans="1:41" s="60" customFormat="1" ht="15">
      <c r="A538" s="60" t="s">
        <v>8408</v>
      </c>
      <c r="B538" s="10"/>
      <c r="C538" s="62" t="s">
        <v>6988</v>
      </c>
      <c r="D538" s="10"/>
      <c r="E538" s="62" t="s">
        <v>6464</v>
      </c>
      <c r="F538" s="60" t="s">
        <v>8290</v>
      </c>
      <c r="G538" s="60" t="s">
        <v>8436</v>
      </c>
      <c r="H538" s="62" t="s">
        <v>12028</v>
      </c>
      <c r="I538" s="60" t="s">
        <v>8437</v>
      </c>
      <c r="J538" s="63" t="str">
        <f t="shared" si="40"/>
        <v>IC.IV.060404</v>
      </c>
      <c r="K538" s="61" t="s">
        <v>2379</v>
      </c>
      <c r="L538" s="60" t="str">
        <f t="shared" si="41"/>
        <v>Saline locked</v>
      </c>
      <c r="M538" s="64" t="str">
        <f t="shared" si="42"/>
        <v>PI.IC.IV.060404.01</v>
      </c>
      <c r="N538" s="64"/>
      <c r="O538" s="64" t="str">
        <f t="shared" si="43"/>
        <v>PH.IC.IV.060404.01</v>
      </c>
      <c r="Q538" s="64" t="str">
        <f t="shared" si="44"/>
        <v>CL.IC.IV.060404.01</v>
      </c>
    </row>
    <row r="539" spans="1:41" s="60" customFormat="1" ht="15">
      <c r="A539" s="60" t="s">
        <v>8408</v>
      </c>
      <c r="B539" s="10"/>
      <c r="C539" s="62" t="s">
        <v>6988</v>
      </c>
      <c r="D539" s="10"/>
      <c r="E539" s="62" t="s">
        <v>6464</v>
      </c>
      <c r="F539" s="60" t="s">
        <v>8290</v>
      </c>
      <c r="G539" s="60" t="s">
        <v>8438</v>
      </c>
      <c r="H539" s="62" t="s">
        <v>12210</v>
      </c>
      <c r="I539" s="60" t="s">
        <v>8439</v>
      </c>
      <c r="J539" s="63" t="str">
        <f t="shared" si="40"/>
        <v>IC.IV.060405</v>
      </c>
      <c r="K539" s="61" t="s">
        <v>2379</v>
      </c>
      <c r="L539" s="60" t="str">
        <f t="shared" si="41"/>
        <v>Citrate locked</v>
      </c>
      <c r="M539" s="64" t="str">
        <f t="shared" si="42"/>
        <v>PI.IC.IV.060405.01</v>
      </c>
      <c r="N539" s="64"/>
      <c r="O539" s="64" t="str">
        <f t="shared" si="43"/>
        <v>PH.IC.IV.060405.01</v>
      </c>
      <c r="Q539" s="64" t="str">
        <f t="shared" si="44"/>
        <v>CL.IC.IV.060405.01</v>
      </c>
    </row>
    <row r="540" spans="1:41" s="60" customFormat="1" ht="15">
      <c r="A540" s="60" t="s">
        <v>8408</v>
      </c>
      <c r="B540" s="10"/>
      <c r="C540" s="62" t="s">
        <v>6988</v>
      </c>
      <c r="D540" s="10"/>
      <c r="E540" s="62" t="s">
        <v>6464</v>
      </c>
      <c r="F540" s="60" t="s">
        <v>8290</v>
      </c>
      <c r="G540" s="60" t="s">
        <v>8440</v>
      </c>
      <c r="H540" s="62" t="s">
        <v>12212</v>
      </c>
      <c r="I540" s="60" t="s">
        <v>8441</v>
      </c>
      <c r="J540" s="63" t="str">
        <f t="shared" si="40"/>
        <v>IC.IV.060406</v>
      </c>
      <c r="K540" s="61" t="s">
        <v>2379</v>
      </c>
      <c r="L540" s="60" t="str">
        <f t="shared" si="41"/>
        <v>Heparin locked</v>
      </c>
      <c r="M540" s="64" t="str">
        <f t="shared" si="42"/>
        <v>PI.IC.IV.060406.01</v>
      </c>
      <c r="N540" s="64"/>
      <c r="O540" s="64" t="str">
        <f t="shared" si="43"/>
        <v>PH.IC.IV.060406.01</v>
      </c>
      <c r="Q540" s="64" t="str">
        <f t="shared" si="44"/>
        <v>CL.IC.IV.060406.01</v>
      </c>
    </row>
    <row r="541" spans="1:41" s="60" customFormat="1" ht="15">
      <c r="A541" s="60" t="s">
        <v>8408</v>
      </c>
      <c r="B541" s="10"/>
      <c r="C541" s="62" t="s">
        <v>6988</v>
      </c>
      <c r="D541" s="10"/>
      <c r="E541" s="62" t="s">
        <v>6464</v>
      </c>
      <c r="F541" s="60" t="s">
        <v>8290</v>
      </c>
      <c r="G541" s="60" t="s">
        <v>10478</v>
      </c>
      <c r="H541" s="62" t="s">
        <v>12225</v>
      </c>
      <c r="I541" s="60" t="s">
        <v>12437</v>
      </c>
      <c r="J541" s="63" t="str">
        <f t="shared" si="40"/>
        <v>IC.IV.060407</v>
      </c>
      <c r="K541" s="61" t="s">
        <v>2379</v>
      </c>
      <c r="L541" s="60" t="str">
        <f t="shared" si="41"/>
        <v>Other: specify</v>
      </c>
      <c r="M541" s="64" t="str">
        <f t="shared" si="42"/>
        <v>PI.IC.IV.060407.01</v>
      </c>
      <c r="N541" s="64"/>
      <c r="O541" s="64" t="str">
        <f t="shared" si="43"/>
        <v>PH.IC.IV.060407.01</v>
      </c>
      <c r="Q541" s="64" t="str">
        <f t="shared" si="44"/>
        <v>CL.IC.IV.060407.01</v>
      </c>
      <c r="AD541" s="60" t="s">
        <v>615</v>
      </c>
      <c r="AE541" s="60">
        <v>1195</v>
      </c>
    </row>
    <row r="542" spans="1:41" s="60" customFormat="1" ht="15">
      <c r="A542" s="60" t="s">
        <v>8408</v>
      </c>
      <c r="B542" s="10"/>
      <c r="C542" s="62" t="s">
        <v>610</v>
      </c>
      <c r="D542" s="10"/>
      <c r="E542" s="62" t="s">
        <v>12972</v>
      </c>
      <c r="F542" s="60" t="s">
        <v>8290</v>
      </c>
      <c r="G542" s="60" t="s">
        <v>375</v>
      </c>
      <c r="H542" s="62" t="s">
        <v>574</v>
      </c>
      <c r="J542" s="63" t="str">
        <f t="shared" si="40"/>
        <v>IC.IV.060408</v>
      </c>
      <c r="K542" s="61" t="s">
        <v>13277</v>
      </c>
      <c r="L542" s="60" t="str">
        <f t="shared" si="41"/>
        <v>Continuous infusion</v>
      </c>
      <c r="M542" s="64" t="str">
        <f t="shared" si="42"/>
        <v>PI.IC.IV.060408.01</v>
      </c>
      <c r="N542" s="64"/>
      <c r="O542" s="64" t="str">
        <f t="shared" si="43"/>
        <v>PH.IC.IV.060408.01</v>
      </c>
      <c r="Q542" s="64" t="str">
        <f t="shared" si="44"/>
        <v>CL.IC.IV.060408.01</v>
      </c>
      <c r="AD542" s="60" t="s">
        <v>377</v>
      </c>
      <c r="AE542" s="60">
        <v>1195</v>
      </c>
    </row>
    <row r="543" spans="1:41" s="60" customFormat="1" ht="13" customHeight="1">
      <c r="A543" s="60" t="s">
        <v>8408</v>
      </c>
      <c r="B543" s="10"/>
      <c r="C543" s="62" t="s">
        <v>610</v>
      </c>
      <c r="D543" s="10"/>
      <c r="E543" s="62" t="s">
        <v>12972</v>
      </c>
      <c r="F543" s="60" t="s">
        <v>8290</v>
      </c>
      <c r="G543" s="60" t="s">
        <v>376</v>
      </c>
      <c r="H543" s="62" t="s">
        <v>580</v>
      </c>
      <c r="J543" s="63" t="str">
        <f t="shared" si="40"/>
        <v>IC.IV.060409</v>
      </c>
      <c r="K543" s="61" t="s">
        <v>13277</v>
      </c>
      <c r="L543" s="60" t="str">
        <f t="shared" si="41"/>
        <v>All ports flushing</v>
      </c>
      <c r="M543" s="64" t="str">
        <f t="shared" si="42"/>
        <v>PI.IC.IV.060409.01</v>
      </c>
      <c r="N543" s="64"/>
      <c r="O543" s="64" t="str">
        <f t="shared" si="43"/>
        <v>PH.IC.IV.060409.01</v>
      </c>
      <c r="Q543" s="64" t="str">
        <f t="shared" si="44"/>
        <v>CL.IC.IV.060409.01</v>
      </c>
    </row>
    <row r="544" spans="1:41" s="60" customFormat="1" ht="15">
      <c r="A544" s="60" t="s">
        <v>8408</v>
      </c>
      <c r="B544" s="10"/>
      <c r="C544" s="62" t="s">
        <v>6988</v>
      </c>
      <c r="D544" s="10" t="s">
        <v>7469</v>
      </c>
      <c r="E544" s="62" t="s">
        <v>6291</v>
      </c>
      <c r="F544" s="60" t="s">
        <v>8291</v>
      </c>
      <c r="G544" s="60" t="s">
        <v>8296</v>
      </c>
      <c r="H544" s="62" t="s">
        <v>11848</v>
      </c>
      <c r="I544" s="60" t="s">
        <v>8297</v>
      </c>
      <c r="J544" s="63" t="str">
        <f t="shared" si="40"/>
        <v>IC.IV.060501</v>
      </c>
      <c r="K544" s="61" t="s">
        <v>2379</v>
      </c>
      <c r="L544" s="60" t="str">
        <f t="shared" si="41"/>
        <v>Subclavian, right</v>
      </c>
      <c r="M544" s="64" t="str">
        <f t="shared" si="42"/>
        <v>PI.IC.IV.060501.01</v>
      </c>
      <c r="N544" s="64"/>
      <c r="O544" s="64" t="str">
        <f t="shared" si="43"/>
        <v>PH.IC.IV.060501.01</v>
      </c>
      <c r="Q544" s="64" t="str">
        <f t="shared" si="44"/>
        <v>CL.IC.IV.060501.01</v>
      </c>
    </row>
    <row r="545" spans="1:33" s="60" customFormat="1" ht="15">
      <c r="A545" s="60" t="s">
        <v>8408</v>
      </c>
      <c r="B545" s="10"/>
      <c r="C545" s="62" t="s">
        <v>6988</v>
      </c>
      <c r="D545" s="10" t="s">
        <v>2696</v>
      </c>
      <c r="E545" s="62" t="s">
        <v>6291</v>
      </c>
      <c r="F545" s="60" t="s">
        <v>8291</v>
      </c>
      <c r="G545" s="60" t="s">
        <v>8298</v>
      </c>
      <c r="H545" s="62" t="s">
        <v>12030</v>
      </c>
      <c r="I545" s="60" t="s">
        <v>8299</v>
      </c>
      <c r="J545" s="63" t="str">
        <f t="shared" si="40"/>
        <v>IC.IV.060502</v>
      </c>
      <c r="K545" s="61" t="s">
        <v>2379</v>
      </c>
      <c r="L545" s="60" t="str">
        <f t="shared" si="41"/>
        <v>Subclavian, left</v>
      </c>
      <c r="M545" s="64" t="str">
        <f t="shared" si="42"/>
        <v>PI.IC.IV.060502.01</v>
      </c>
      <c r="N545" s="64"/>
      <c r="O545" s="64" t="str">
        <f t="shared" si="43"/>
        <v>PH.IC.IV.060502.01</v>
      </c>
      <c r="Q545" s="64" t="str">
        <f t="shared" si="44"/>
        <v>CL.IC.IV.060502.01</v>
      </c>
    </row>
    <row r="546" spans="1:33" s="60" customFormat="1" ht="15">
      <c r="A546" s="60" t="s">
        <v>8408</v>
      </c>
      <c r="B546" s="10"/>
      <c r="C546" s="62" t="s">
        <v>6988</v>
      </c>
      <c r="D546" s="10"/>
      <c r="E546" s="62" t="s">
        <v>6291</v>
      </c>
      <c r="F546" s="60" t="s">
        <v>8291</v>
      </c>
      <c r="G546" s="60" t="s">
        <v>8300</v>
      </c>
      <c r="H546" s="62" t="s">
        <v>3812</v>
      </c>
      <c r="I546" s="60" t="s">
        <v>8301</v>
      </c>
      <c r="J546" s="63" t="str">
        <f t="shared" si="40"/>
        <v>IC.IV.060503</v>
      </c>
      <c r="K546" s="61" t="s">
        <v>2379</v>
      </c>
      <c r="L546" s="60" t="str">
        <f t="shared" si="41"/>
        <v>Internal jugular, right</v>
      </c>
      <c r="M546" s="64" t="str">
        <f t="shared" si="42"/>
        <v>PI.IC.IV.060503.01</v>
      </c>
      <c r="N546" s="64"/>
      <c r="O546" s="64" t="str">
        <f t="shared" si="43"/>
        <v>PH.IC.IV.060503.01</v>
      </c>
      <c r="Q546" s="64" t="str">
        <f t="shared" si="44"/>
        <v>CL.IC.IV.060503.01</v>
      </c>
    </row>
    <row r="547" spans="1:33" s="60" customFormat="1" ht="15">
      <c r="A547" s="60" t="s">
        <v>8408</v>
      </c>
      <c r="B547" s="10"/>
      <c r="C547" s="62" t="s">
        <v>6988</v>
      </c>
      <c r="D547" s="10" t="s">
        <v>2696</v>
      </c>
      <c r="E547" s="62" t="s">
        <v>6291</v>
      </c>
      <c r="F547" s="60" t="s">
        <v>8291</v>
      </c>
      <c r="G547" s="60" t="s">
        <v>8302</v>
      </c>
      <c r="H547" s="62" t="s">
        <v>12594</v>
      </c>
      <c r="I547" s="60" t="s">
        <v>8303</v>
      </c>
      <c r="J547" s="63" t="str">
        <f t="shared" si="40"/>
        <v>IC.IV.060504</v>
      </c>
      <c r="K547" s="61" t="s">
        <v>2379</v>
      </c>
      <c r="L547" s="60" t="str">
        <f t="shared" si="41"/>
        <v>Internal jugular, left</v>
      </c>
      <c r="M547" s="64" t="str">
        <f t="shared" si="42"/>
        <v>PI.IC.IV.060504.01</v>
      </c>
      <c r="N547" s="64"/>
      <c r="O547" s="64" t="str">
        <f t="shared" si="43"/>
        <v>PH.IC.IV.060504.01</v>
      </c>
      <c r="Q547" s="64" t="str">
        <f t="shared" si="44"/>
        <v>CL.IC.IV.060504.01</v>
      </c>
    </row>
    <row r="548" spans="1:33" s="60" customFormat="1" ht="15">
      <c r="A548" s="60" t="s">
        <v>8408</v>
      </c>
      <c r="B548" s="10"/>
      <c r="C548" s="62" t="s">
        <v>6988</v>
      </c>
      <c r="D548" s="10"/>
      <c r="E548" s="62" t="s">
        <v>6291</v>
      </c>
      <c r="F548" s="60" t="s">
        <v>8291</v>
      </c>
      <c r="G548" s="60" t="s">
        <v>8304</v>
      </c>
      <c r="H548" s="62" t="s">
        <v>6291</v>
      </c>
      <c r="I548" s="60" t="s">
        <v>8305</v>
      </c>
      <c r="J548" s="63" t="str">
        <f t="shared" si="40"/>
        <v>IC.IV.060505</v>
      </c>
      <c r="K548" s="61" t="s">
        <v>2379</v>
      </c>
      <c r="L548" s="60" t="str">
        <f t="shared" si="41"/>
        <v>External jugular, right</v>
      </c>
      <c r="M548" s="64" t="str">
        <f t="shared" si="42"/>
        <v>PI.IC.IV.060505.01</v>
      </c>
      <c r="N548" s="64"/>
      <c r="O548" s="64" t="str">
        <f t="shared" si="43"/>
        <v>PH.IC.IV.060505.01</v>
      </c>
      <c r="Q548" s="64" t="str">
        <f t="shared" si="44"/>
        <v>CL.IC.IV.060505.01</v>
      </c>
    </row>
    <row r="549" spans="1:33" s="60" customFormat="1" ht="15">
      <c r="A549" s="60" t="s">
        <v>8408</v>
      </c>
      <c r="B549" s="10"/>
      <c r="C549" s="62" t="s">
        <v>6988</v>
      </c>
      <c r="D549" s="10"/>
      <c r="E549" s="62" t="s">
        <v>6291</v>
      </c>
      <c r="F549" s="60" t="s">
        <v>8291</v>
      </c>
      <c r="G549" s="60" t="s">
        <v>8306</v>
      </c>
      <c r="H549" s="62" t="s">
        <v>6988</v>
      </c>
      <c r="I549" s="60" t="s">
        <v>8149</v>
      </c>
      <c r="J549" s="63" t="str">
        <f t="shared" si="40"/>
        <v>IC.IV.060506</v>
      </c>
      <c r="K549" s="61" t="s">
        <v>2379</v>
      </c>
      <c r="L549" s="60" t="str">
        <f t="shared" si="41"/>
        <v>External jugular, left</v>
      </c>
      <c r="M549" s="64" t="str">
        <f t="shared" si="42"/>
        <v>PI.IC.IV.060506.01</v>
      </c>
      <c r="N549" s="64"/>
      <c r="O549" s="64" t="str">
        <f t="shared" si="43"/>
        <v>PH.IC.IV.060506.01</v>
      </c>
      <c r="Q549" s="64" t="str">
        <f t="shared" si="44"/>
        <v>CL.IC.IV.060506.01</v>
      </c>
    </row>
    <row r="550" spans="1:33" s="60" customFormat="1" ht="15">
      <c r="A550" s="60" t="s">
        <v>8408</v>
      </c>
      <c r="B550" s="10"/>
      <c r="C550" s="62" t="s">
        <v>6988</v>
      </c>
      <c r="D550" s="10"/>
      <c r="E550" s="62" t="s">
        <v>6291</v>
      </c>
      <c r="F550" s="60" t="s">
        <v>8291</v>
      </c>
      <c r="G550" s="60" t="s">
        <v>8308</v>
      </c>
      <c r="H550" s="62" t="s">
        <v>6317</v>
      </c>
      <c r="I550" s="60" t="s">
        <v>8192</v>
      </c>
      <c r="J550" s="63" t="str">
        <f t="shared" si="40"/>
        <v>IC.IV.060507</v>
      </c>
      <c r="K550" s="61" t="s">
        <v>2379</v>
      </c>
      <c r="L550" s="60" t="str">
        <f t="shared" si="41"/>
        <v>Femoral, right</v>
      </c>
      <c r="M550" s="64" t="str">
        <f t="shared" si="42"/>
        <v>PI.IC.IV.060507.01</v>
      </c>
      <c r="N550" s="64"/>
      <c r="O550" s="64" t="str">
        <f t="shared" si="43"/>
        <v>PH.IC.IV.060507.01</v>
      </c>
      <c r="Q550" s="64" t="str">
        <f t="shared" si="44"/>
        <v>CL.IC.IV.060507.01</v>
      </c>
    </row>
    <row r="551" spans="1:33" s="60" customFormat="1" ht="15">
      <c r="A551" s="60" t="s">
        <v>8408</v>
      </c>
      <c r="B551" s="10"/>
      <c r="C551" s="62" t="s">
        <v>6988</v>
      </c>
      <c r="D551" s="10"/>
      <c r="E551" s="62" t="s">
        <v>6291</v>
      </c>
      <c r="F551" s="60" t="s">
        <v>8291</v>
      </c>
      <c r="G551" s="60" t="s">
        <v>8365</v>
      </c>
      <c r="H551" s="62" t="s">
        <v>3574</v>
      </c>
      <c r="I551" s="60" t="s">
        <v>8194</v>
      </c>
      <c r="J551" s="63" t="str">
        <f t="shared" si="40"/>
        <v>IC.IV.060508</v>
      </c>
      <c r="K551" s="61" t="s">
        <v>2379</v>
      </c>
      <c r="L551" s="60" t="str">
        <f t="shared" si="41"/>
        <v>Femoral, left</v>
      </c>
      <c r="M551" s="64" t="str">
        <f t="shared" si="42"/>
        <v>PI.IC.IV.060508.01</v>
      </c>
      <c r="N551" s="64"/>
      <c r="O551" s="64" t="str">
        <f t="shared" si="43"/>
        <v>PH.IC.IV.060508.01</v>
      </c>
      <c r="Q551" s="64" t="str">
        <f t="shared" si="44"/>
        <v>CL.IC.IV.060508.01</v>
      </c>
    </row>
    <row r="552" spans="1:33" s="60" customFormat="1" ht="15">
      <c r="A552" s="60" t="s">
        <v>8408</v>
      </c>
      <c r="B552" s="10"/>
      <c r="C552" s="62" t="s">
        <v>6988</v>
      </c>
      <c r="D552" s="10" t="s">
        <v>2696</v>
      </c>
      <c r="E552" s="62" t="s">
        <v>6291</v>
      </c>
      <c r="F552" s="60" t="s">
        <v>8291</v>
      </c>
      <c r="G552" s="60" t="s">
        <v>8342</v>
      </c>
      <c r="H552" s="62" t="s">
        <v>3690</v>
      </c>
      <c r="I552" s="60" t="s">
        <v>8488</v>
      </c>
      <c r="J552" s="63" t="str">
        <f t="shared" si="40"/>
        <v>IC.IV.060509</v>
      </c>
      <c r="K552" s="61" t="s">
        <v>2379</v>
      </c>
      <c r="L552" s="60" t="str">
        <f t="shared" si="41"/>
        <v>Brachial, right</v>
      </c>
      <c r="M552" s="64" t="str">
        <f t="shared" si="42"/>
        <v>PI.IC.IV.060509.01</v>
      </c>
      <c r="N552" s="64"/>
      <c r="O552" s="64" t="str">
        <f t="shared" si="43"/>
        <v>PH.IC.IV.060509.01</v>
      </c>
      <c r="Q552" s="64" t="str">
        <f t="shared" si="44"/>
        <v>CL.IC.IV.060509.01</v>
      </c>
    </row>
    <row r="553" spans="1:33" s="60" customFormat="1" ht="15">
      <c r="A553" s="60" t="s">
        <v>8408</v>
      </c>
      <c r="B553" s="10"/>
      <c r="C553" s="62" t="s">
        <v>6988</v>
      </c>
      <c r="D553" s="10"/>
      <c r="E553" s="62" t="s">
        <v>6291</v>
      </c>
      <c r="F553" s="60" t="s">
        <v>8291</v>
      </c>
      <c r="G553" s="60" t="s">
        <v>8492</v>
      </c>
      <c r="H553" s="62" t="s">
        <v>3188</v>
      </c>
      <c r="I553" s="60" t="s">
        <v>8493</v>
      </c>
      <c r="J553" s="63" t="str">
        <f t="shared" si="40"/>
        <v>IC.IV.060510</v>
      </c>
      <c r="K553" s="61" t="s">
        <v>2379</v>
      </c>
      <c r="L553" s="60" t="str">
        <f t="shared" si="41"/>
        <v>Brachial, left</v>
      </c>
      <c r="M553" s="64" t="str">
        <f t="shared" si="42"/>
        <v>PI.IC.IV.060510.01</v>
      </c>
      <c r="N553" s="64"/>
      <c r="O553" s="64" t="str">
        <f t="shared" si="43"/>
        <v>PH.IC.IV.060510.01</v>
      </c>
      <c r="Q553" s="64" t="str">
        <f t="shared" si="44"/>
        <v>CL.IC.IV.060510.01</v>
      </c>
    </row>
    <row r="554" spans="1:33" s="60" customFormat="1" ht="15">
      <c r="A554" s="60" t="s">
        <v>8408</v>
      </c>
      <c r="B554" s="10"/>
      <c r="C554" s="62" t="s">
        <v>6988</v>
      </c>
      <c r="D554" s="10"/>
      <c r="E554" s="62" t="s">
        <v>6291</v>
      </c>
      <c r="F554" s="60" t="s">
        <v>8291</v>
      </c>
      <c r="G554" s="60" t="s">
        <v>8571</v>
      </c>
      <c r="H554" s="62" t="s">
        <v>5749</v>
      </c>
      <c r="I554" s="60" t="s">
        <v>8572</v>
      </c>
      <c r="J554" s="63" t="str">
        <f t="shared" si="40"/>
        <v>IC.IV.060511</v>
      </c>
      <c r="K554" s="61" t="s">
        <v>2379</v>
      </c>
      <c r="L554" s="60" t="str">
        <f t="shared" si="41"/>
        <v>Cephalic, right</v>
      </c>
      <c r="M554" s="64" t="str">
        <f t="shared" si="42"/>
        <v>PI.IC.IV.060511.01</v>
      </c>
      <c r="N554" s="64"/>
      <c r="O554" s="64" t="str">
        <f t="shared" si="43"/>
        <v>PH.IC.IV.060511.01</v>
      </c>
      <c r="Q554" s="64" t="str">
        <f t="shared" si="44"/>
        <v>CL.IC.IV.060511.01</v>
      </c>
    </row>
    <row r="555" spans="1:33" s="60" customFormat="1" ht="15">
      <c r="A555" s="60" t="s">
        <v>8408</v>
      </c>
      <c r="B555" s="10"/>
      <c r="C555" s="62" t="s">
        <v>6988</v>
      </c>
      <c r="D555" s="10"/>
      <c r="E555" s="62" t="s">
        <v>6291</v>
      </c>
      <c r="F555" s="60" t="s">
        <v>8291</v>
      </c>
      <c r="G555" s="60" t="s">
        <v>8442</v>
      </c>
      <c r="H555" s="62" t="s">
        <v>3064</v>
      </c>
      <c r="I555" s="60" t="s">
        <v>8292</v>
      </c>
      <c r="J555" s="63" t="str">
        <f t="shared" si="40"/>
        <v>IC.IV.060512</v>
      </c>
      <c r="K555" s="61" t="s">
        <v>2379</v>
      </c>
      <c r="L555" s="60" t="str">
        <f t="shared" si="41"/>
        <v>Cephalic, left</v>
      </c>
      <c r="M555" s="64" t="str">
        <f t="shared" si="42"/>
        <v>PI.IC.IV.060512.01</v>
      </c>
      <c r="N555" s="64"/>
      <c r="O555" s="64" t="str">
        <f t="shared" si="43"/>
        <v>PH.IC.IV.060512.01</v>
      </c>
      <c r="Q555" s="64" t="str">
        <f t="shared" si="44"/>
        <v>CL.IC.IV.060512.01</v>
      </c>
    </row>
    <row r="556" spans="1:33" s="60" customFormat="1" ht="15">
      <c r="A556" s="60" t="s">
        <v>8408</v>
      </c>
      <c r="B556" s="10"/>
      <c r="C556" s="62" t="s">
        <v>6988</v>
      </c>
      <c r="D556" s="10"/>
      <c r="E556" s="62" t="s">
        <v>6291</v>
      </c>
      <c r="F556" s="60" t="s">
        <v>8291</v>
      </c>
      <c r="G556" s="60" t="s">
        <v>8444</v>
      </c>
      <c r="H556" s="62" t="s">
        <v>5560</v>
      </c>
      <c r="I556" s="60" t="s">
        <v>8445</v>
      </c>
      <c r="J556" s="63" t="str">
        <f t="shared" si="40"/>
        <v>IC.IV.060513</v>
      </c>
      <c r="K556" s="61" t="s">
        <v>2379</v>
      </c>
      <c r="L556" s="60" t="str">
        <f t="shared" si="41"/>
        <v>Basilic, right</v>
      </c>
      <c r="M556" s="64" t="str">
        <f t="shared" si="42"/>
        <v>PI.IC.IV.060513.01</v>
      </c>
      <c r="N556" s="64"/>
      <c r="O556" s="64" t="str">
        <f t="shared" si="43"/>
        <v>PH.IC.IV.060513.01</v>
      </c>
      <c r="Q556" s="64" t="str">
        <f t="shared" si="44"/>
        <v>CL.IC.IV.060513.01</v>
      </c>
    </row>
    <row r="557" spans="1:33" s="60" customFormat="1" ht="15">
      <c r="A557" s="60" t="s">
        <v>8408</v>
      </c>
      <c r="B557" s="10"/>
      <c r="C557" s="62" t="s">
        <v>6988</v>
      </c>
      <c r="D557" s="10"/>
      <c r="E557" s="62" t="s">
        <v>6291</v>
      </c>
      <c r="F557" s="60" t="s">
        <v>8291</v>
      </c>
      <c r="G557" s="60" t="s">
        <v>8446</v>
      </c>
      <c r="H557" s="62" t="s">
        <v>4082</v>
      </c>
      <c r="I557" s="60" t="s">
        <v>8447</v>
      </c>
      <c r="J557" s="63" t="str">
        <f t="shared" si="40"/>
        <v>IC.IV.060514</v>
      </c>
      <c r="K557" s="61" t="s">
        <v>2379</v>
      </c>
      <c r="L557" s="60" t="str">
        <f t="shared" si="41"/>
        <v>Basilic, left</v>
      </c>
      <c r="M557" s="64" t="str">
        <f t="shared" si="42"/>
        <v>PI.IC.IV.060514.01</v>
      </c>
      <c r="N557" s="64"/>
      <c r="O557" s="64" t="str">
        <f t="shared" si="43"/>
        <v>PH.IC.IV.060514.01</v>
      </c>
      <c r="Q557" s="64" t="str">
        <f t="shared" si="44"/>
        <v>CL.IC.IV.060514.01</v>
      </c>
    </row>
    <row r="558" spans="1:33" s="60" customFormat="1" ht="15">
      <c r="A558" s="60" t="s">
        <v>8408</v>
      </c>
      <c r="B558" s="10"/>
      <c r="C558" s="62" t="s">
        <v>6988</v>
      </c>
      <c r="D558" s="10"/>
      <c r="E558" s="62" t="s">
        <v>6291</v>
      </c>
      <c r="F558" s="60" t="s">
        <v>8291</v>
      </c>
      <c r="G558" s="60" t="s">
        <v>10478</v>
      </c>
      <c r="H558" s="62" t="s">
        <v>7456</v>
      </c>
      <c r="I558" s="60" t="s">
        <v>12437</v>
      </c>
      <c r="J558" s="63" t="str">
        <f t="shared" si="40"/>
        <v>IC.IV.060515</v>
      </c>
      <c r="K558" s="61" t="s">
        <v>2379</v>
      </c>
      <c r="L558" s="60" t="str">
        <f t="shared" si="41"/>
        <v>Other: specify</v>
      </c>
      <c r="M558" s="64" t="str">
        <f t="shared" si="42"/>
        <v>PI.IC.IV.060515.01</v>
      </c>
      <c r="N558" s="64"/>
      <c r="O558" s="64" t="str">
        <f t="shared" si="43"/>
        <v>PH.IC.IV.060515.01</v>
      </c>
      <c r="Q558" s="64" t="str">
        <f t="shared" si="44"/>
        <v>CL.IC.IV.060515.01</v>
      </c>
      <c r="AF558" s="60" t="s">
        <v>12773</v>
      </c>
      <c r="AG558" s="60">
        <v>1343</v>
      </c>
    </row>
    <row r="559" spans="1:33" s="60" customFormat="1" ht="15">
      <c r="A559" s="60" t="s">
        <v>8408</v>
      </c>
      <c r="B559" s="10"/>
      <c r="C559" s="62" t="s">
        <v>12212</v>
      </c>
      <c r="D559" s="10"/>
      <c r="E559" s="62" t="s">
        <v>212</v>
      </c>
      <c r="F559" s="60" t="s">
        <v>8291</v>
      </c>
      <c r="G559" s="60" t="s">
        <v>13539</v>
      </c>
      <c r="H559" s="62" t="s">
        <v>11560</v>
      </c>
      <c r="I559" s="60" t="s">
        <v>13541</v>
      </c>
      <c r="J559" s="63" t="str">
        <f t="shared" si="40"/>
        <v>IC.IV.060516</v>
      </c>
      <c r="K559" s="61" t="s">
        <v>1702</v>
      </c>
      <c r="L559" s="60" t="str">
        <f t="shared" si="41"/>
        <v>Popilteal, right</v>
      </c>
      <c r="M559" s="64" t="str">
        <f t="shared" si="42"/>
        <v>PI.IC.IV.060516.01</v>
      </c>
      <c r="N559" s="64"/>
      <c r="O559" s="64" t="str">
        <f t="shared" si="43"/>
        <v>PH.IC.IV.060516.01</v>
      </c>
      <c r="Q559" s="64" t="str">
        <f t="shared" si="44"/>
        <v>CL.IC.IV.060516.01</v>
      </c>
      <c r="AF559" s="60" t="s">
        <v>12773</v>
      </c>
      <c r="AG559" s="60">
        <v>1343</v>
      </c>
    </row>
    <row r="560" spans="1:33" s="60" customFormat="1" ht="15">
      <c r="A560" s="60" t="s">
        <v>8408</v>
      </c>
      <c r="B560" s="10"/>
      <c r="C560" s="62" t="s">
        <v>12212</v>
      </c>
      <c r="D560" s="10"/>
      <c r="E560" s="62" t="s">
        <v>212</v>
      </c>
      <c r="F560" s="60" t="s">
        <v>8291</v>
      </c>
      <c r="G560" s="60" t="s">
        <v>13540</v>
      </c>
      <c r="H560" s="62" t="s">
        <v>11561</v>
      </c>
      <c r="I560" s="60" t="s">
        <v>13542</v>
      </c>
      <c r="J560" s="63" t="str">
        <f t="shared" si="40"/>
        <v>IC.IV.060517</v>
      </c>
      <c r="K560" s="61" t="s">
        <v>1702</v>
      </c>
      <c r="L560" s="60" t="str">
        <f t="shared" si="41"/>
        <v>Popliteal, left</v>
      </c>
      <c r="M560" s="64" t="str">
        <f t="shared" si="42"/>
        <v>PI.IC.IV.060517.01</v>
      </c>
      <c r="N560" s="64"/>
      <c r="O560" s="64" t="str">
        <f t="shared" si="43"/>
        <v>PH.IC.IV.060517.01</v>
      </c>
      <c r="Q560" s="64" t="str">
        <f t="shared" si="44"/>
        <v>CL.IC.IV.060517.01</v>
      </c>
    </row>
    <row r="561" spans="1:19" s="60" customFormat="1" ht="15">
      <c r="A561" s="60" t="s">
        <v>8408</v>
      </c>
      <c r="B561" s="10"/>
      <c r="C561" s="62" t="s">
        <v>6988</v>
      </c>
      <c r="D561" s="10" t="s">
        <v>8376</v>
      </c>
      <c r="E561" s="62" t="s">
        <v>6988</v>
      </c>
      <c r="F561" s="60" t="s">
        <v>8185</v>
      </c>
      <c r="G561" s="60" t="s">
        <v>8378</v>
      </c>
      <c r="H561" s="62" t="s">
        <v>11848</v>
      </c>
      <c r="I561" s="60" t="s">
        <v>8379</v>
      </c>
      <c r="J561" s="63" t="str">
        <f t="shared" si="40"/>
        <v>IC.IV.060601</v>
      </c>
      <c r="K561" s="61" t="s">
        <v>2379</v>
      </c>
      <c r="L561" s="60" t="str">
        <f t="shared" si="41"/>
        <v>Single lumen</v>
      </c>
      <c r="M561" s="64" t="str">
        <f t="shared" si="42"/>
        <v>PI.IC.IV.060601.01</v>
      </c>
      <c r="N561" s="64"/>
      <c r="O561" s="64" t="str">
        <f t="shared" si="43"/>
        <v>PH.IC.IV.060601.01</v>
      </c>
      <c r="Q561" s="64" t="str">
        <f t="shared" si="44"/>
        <v>CL.IC.IV.060601.01</v>
      </c>
    </row>
    <row r="562" spans="1:19" s="60" customFormat="1" ht="15">
      <c r="A562" s="60" t="s">
        <v>8408</v>
      </c>
      <c r="B562" s="10"/>
      <c r="C562" s="62" t="s">
        <v>6988</v>
      </c>
      <c r="D562" s="10"/>
      <c r="E562" s="62" t="s">
        <v>6988</v>
      </c>
      <c r="F562" s="60" t="s">
        <v>8185</v>
      </c>
      <c r="G562" s="60" t="s">
        <v>8380</v>
      </c>
      <c r="H562" s="62" t="s">
        <v>12030</v>
      </c>
      <c r="I562" s="60" t="s">
        <v>8381</v>
      </c>
      <c r="J562" s="63" t="str">
        <f t="shared" si="40"/>
        <v>IC.IV.060602</v>
      </c>
      <c r="K562" s="61" t="s">
        <v>2379</v>
      </c>
      <c r="L562" s="60" t="str">
        <f t="shared" si="41"/>
        <v>Double lumen</v>
      </c>
      <c r="M562" s="64" t="str">
        <f t="shared" si="42"/>
        <v>PI.IC.IV.060602.01</v>
      </c>
      <c r="N562" s="64"/>
      <c r="O562" s="64" t="str">
        <f t="shared" si="43"/>
        <v>PH.IC.IV.060602.01</v>
      </c>
      <c r="Q562" s="64" t="str">
        <f t="shared" si="44"/>
        <v>CL.IC.IV.060602.01</v>
      </c>
    </row>
    <row r="563" spans="1:19" s="60" customFormat="1" ht="15">
      <c r="A563" s="60" t="s">
        <v>8408</v>
      </c>
      <c r="B563" s="10"/>
      <c r="C563" s="62" t="s">
        <v>6988</v>
      </c>
      <c r="D563" s="10"/>
      <c r="E563" s="62" t="s">
        <v>6988</v>
      </c>
      <c r="F563" s="60" t="s">
        <v>8185</v>
      </c>
      <c r="G563" s="60" t="s">
        <v>8382</v>
      </c>
      <c r="H563" s="62" t="s">
        <v>12592</v>
      </c>
      <c r="I563" s="60" t="s">
        <v>8383</v>
      </c>
      <c r="J563" s="63" t="str">
        <f t="shared" ref="J563:J629" si="45">CONCATENATE("IC.IV.",C563,E563,H563)</f>
        <v>IC.IV.060603</v>
      </c>
      <c r="K563" s="61" t="s">
        <v>2379</v>
      </c>
      <c r="L563" s="60" t="str">
        <f t="shared" ref="L563:L629" si="46">G563</f>
        <v>Triple lumen</v>
      </c>
      <c r="M563" s="64" t="str">
        <f t="shared" ref="M563:M629" si="47">CONCATENATE("PI.",J563,".",K563)</f>
        <v>PI.IC.IV.060603.01</v>
      </c>
      <c r="N563" s="64"/>
      <c r="O563" s="64" t="str">
        <f t="shared" ref="O563:O629" si="48">CONCATENATE("PH.",J563,".",K563)</f>
        <v>PH.IC.IV.060603.01</v>
      </c>
      <c r="Q563" s="64" t="str">
        <f t="shared" ref="Q563:Q629" si="49">CONCATENATE("CL.",J563,".",K563)</f>
        <v>CL.IC.IV.060603.01</v>
      </c>
    </row>
    <row r="564" spans="1:19" s="60" customFormat="1" ht="15">
      <c r="A564" s="60" t="s">
        <v>8408</v>
      </c>
      <c r="B564" s="10"/>
      <c r="C564" s="62" t="s">
        <v>6988</v>
      </c>
      <c r="D564" s="10"/>
      <c r="E564" s="62" t="s">
        <v>6988</v>
      </c>
      <c r="F564" s="60" t="s">
        <v>8185</v>
      </c>
      <c r="G564" s="60" t="s">
        <v>8384</v>
      </c>
      <c r="H564" s="62" t="s">
        <v>6464</v>
      </c>
      <c r="I564" s="60" t="s">
        <v>8385</v>
      </c>
      <c r="J564" s="63" t="str">
        <f t="shared" si="45"/>
        <v>IC.IV.060604</v>
      </c>
      <c r="K564" s="61" t="s">
        <v>2379</v>
      </c>
      <c r="L564" s="60" t="str">
        <f t="shared" si="46"/>
        <v>Four lumen</v>
      </c>
      <c r="M564" s="64" t="str">
        <f t="shared" si="47"/>
        <v>PI.IC.IV.060604.01</v>
      </c>
      <c r="N564" s="64"/>
      <c r="O564" s="64" t="str">
        <f t="shared" si="48"/>
        <v>PH.IC.IV.060604.01</v>
      </c>
      <c r="Q564" s="64" t="str">
        <f t="shared" si="49"/>
        <v>CL.IC.IV.060604.01</v>
      </c>
    </row>
    <row r="565" spans="1:19" s="60" customFormat="1" ht="15">
      <c r="A565" s="60" t="s">
        <v>8408</v>
      </c>
      <c r="B565" s="10"/>
      <c r="C565" s="62" t="s">
        <v>6988</v>
      </c>
      <c r="D565" s="10"/>
      <c r="E565" s="62" t="s">
        <v>6988</v>
      </c>
      <c r="F565" s="60" t="s">
        <v>8185</v>
      </c>
      <c r="G565" s="60" t="s">
        <v>8386</v>
      </c>
      <c r="H565" s="62" t="s">
        <v>6291</v>
      </c>
      <c r="I565" s="60" t="s">
        <v>8387</v>
      </c>
      <c r="J565" s="63" t="str">
        <f t="shared" si="45"/>
        <v>IC.IV.060605</v>
      </c>
      <c r="K565" s="61" t="s">
        <v>2379</v>
      </c>
      <c r="L565" s="60" t="str">
        <f t="shared" si="46"/>
        <v>Five lumen</v>
      </c>
      <c r="M565" s="64" t="str">
        <f t="shared" si="47"/>
        <v>PI.IC.IV.060605.01</v>
      </c>
      <c r="N565" s="64"/>
      <c r="O565" s="64" t="str">
        <f t="shared" si="48"/>
        <v>PH.IC.IV.060605.01</v>
      </c>
      <c r="Q565" s="64" t="str">
        <f t="shared" si="49"/>
        <v>CL.IC.IV.060605.01</v>
      </c>
    </row>
    <row r="566" spans="1:19" s="60" customFormat="1" ht="15">
      <c r="A566" s="60" t="s">
        <v>8408</v>
      </c>
      <c r="B566" s="10"/>
      <c r="C566" s="62" t="s">
        <v>6988</v>
      </c>
      <c r="D566" s="10" t="s">
        <v>8359</v>
      </c>
      <c r="E566" s="62" t="s">
        <v>6317</v>
      </c>
      <c r="F566" s="60" t="s">
        <v>8251</v>
      </c>
      <c r="G566" s="60" t="s">
        <v>8368</v>
      </c>
      <c r="H566" s="62" t="s">
        <v>11848</v>
      </c>
      <c r="I566" s="60" t="s">
        <v>8390</v>
      </c>
      <c r="J566" s="63" t="str">
        <f t="shared" si="45"/>
        <v>IC.IV.060701</v>
      </c>
      <c r="K566" s="61" t="s">
        <v>2379</v>
      </c>
      <c r="L566" s="60" t="str">
        <f t="shared" si="46"/>
        <v>Length-cm on insert(free text)</v>
      </c>
      <c r="M566" s="64" t="str">
        <f t="shared" si="47"/>
        <v>PI.IC.IV.060701.01</v>
      </c>
      <c r="N566" s="64"/>
      <c r="O566" s="64" t="str">
        <f t="shared" si="48"/>
        <v>PH.IC.IV.060701.01</v>
      </c>
      <c r="Q566" s="64" t="str">
        <f t="shared" si="49"/>
        <v>CL.IC.IV.060701.01</v>
      </c>
    </row>
    <row r="567" spans="1:19" s="60" customFormat="1" ht="15">
      <c r="A567" s="60" t="s">
        <v>8408</v>
      </c>
      <c r="B567" s="10"/>
      <c r="C567" s="62" t="s">
        <v>6988</v>
      </c>
      <c r="D567" s="10" t="s">
        <v>8216</v>
      </c>
      <c r="E567" s="62" t="s">
        <v>3574</v>
      </c>
      <c r="F567" s="60" t="s">
        <v>8251</v>
      </c>
      <c r="G567" s="60" t="s">
        <v>8007</v>
      </c>
      <c r="H567" s="62" t="s">
        <v>11848</v>
      </c>
      <c r="I567" s="60" t="s">
        <v>8007</v>
      </c>
      <c r="J567" s="63" t="str">
        <f t="shared" si="45"/>
        <v>IC.IV.060801</v>
      </c>
      <c r="K567" s="61" t="s">
        <v>2379</v>
      </c>
      <c r="L567" s="60" t="str">
        <f t="shared" si="46"/>
        <v>0 cm</v>
      </c>
      <c r="M567" s="64" t="str">
        <f t="shared" si="47"/>
        <v>PI.IC.IV.060801.01</v>
      </c>
      <c r="N567" s="64"/>
      <c r="O567" s="64" t="str">
        <f t="shared" si="48"/>
        <v>PH.IC.IV.060801.01</v>
      </c>
      <c r="Q567" s="64" t="str">
        <f t="shared" si="49"/>
        <v>CL.IC.IV.060801.01</v>
      </c>
    </row>
    <row r="568" spans="1:19" s="60" customFormat="1" ht="15">
      <c r="A568" s="60" t="s">
        <v>8408</v>
      </c>
      <c r="B568" s="10"/>
      <c r="C568" s="62" t="s">
        <v>6988</v>
      </c>
      <c r="D568" s="10"/>
      <c r="E568" s="62" t="s">
        <v>3574</v>
      </c>
      <c r="F568" s="60" t="s">
        <v>8251</v>
      </c>
      <c r="G568" s="60" t="s">
        <v>8008</v>
      </c>
      <c r="H568" s="62" t="s">
        <v>12030</v>
      </c>
      <c r="I568" s="60" t="s">
        <v>8008</v>
      </c>
      <c r="J568" s="63" t="str">
        <f t="shared" si="45"/>
        <v>IC.IV.060802</v>
      </c>
      <c r="K568" s="61" t="s">
        <v>2379</v>
      </c>
      <c r="L568" s="60" t="str">
        <f t="shared" si="46"/>
        <v>1 cm</v>
      </c>
      <c r="M568" s="64" t="str">
        <f t="shared" si="47"/>
        <v>PI.IC.IV.060802.01</v>
      </c>
      <c r="N568" s="64"/>
      <c r="O568" s="64" t="str">
        <f t="shared" si="48"/>
        <v>PH.IC.IV.060802.01</v>
      </c>
      <c r="Q568" s="64" t="str">
        <f t="shared" si="49"/>
        <v>CL.IC.IV.060802.01</v>
      </c>
    </row>
    <row r="569" spans="1:19" s="60" customFormat="1" ht="15">
      <c r="A569" s="60" t="s">
        <v>8408</v>
      </c>
      <c r="B569" s="10"/>
      <c r="C569" s="62" t="s">
        <v>6988</v>
      </c>
      <c r="D569" s="10"/>
      <c r="E569" s="62" t="s">
        <v>3574</v>
      </c>
      <c r="F569" s="60" t="s">
        <v>8251</v>
      </c>
      <c r="G569" s="60" t="s">
        <v>8009</v>
      </c>
      <c r="H569" s="62" t="s">
        <v>3812</v>
      </c>
      <c r="I569" s="60" t="s">
        <v>8009</v>
      </c>
      <c r="J569" s="63" t="str">
        <f t="shared" si="45"/>
        <v>IC.IV.060803</v>
      </c>
      <c r="K569" s="61" t="s">
        <v>2379</v>
      </c>
      <c r="L569" s="60" t="str">
        <f t="shared" si="46"/>
        <v>2 cm</v>
      </c>
      <c r="M569" s="64" t="str">
        <f t="shared" si="47"/>
        <v>PI.IC.IV.060803.01</v>
      </c>
      <c r="N569" s="64"/>
      <c r="O569" s="64" t="str">
        <f t="shared" si="48"/>
        <v>PH.IC.IV.060803.01</v>
      </c>
      <c r="Q569" s="64" t="str">
        <f t="shared" si="49"/>
        <v>CL.IC.IV.060803.01</v>
      </c>
    </row>
    <row r="570" spans="1:19" s="60" customFormat="1" ht="15">
      <c r="A570" s="60" t="s">
        <v>8408</v>
      </c>
      <c r="B570" s="10"/>
      <c r="C570" s="62" t="s">
        <v>6988</v>
      </c>
      <c r="D570" s="10"/>
      <c r="E570" s="62" t="s">
        <v>3574</v>
      </c>
      <c r="F570" s="60" t="s">
        <v>8251</v>
      </c>
      <c r="G570" s="60" t="s">
        <v>8010</v>
      </c>
      <c r="H570" s="62" t="s">
        <v>6464</v>
      </c>
      <c r="I570" s="60" t="s">
        <v>8010</v>
      </c>
      <c r="J570" s="63" t="str">
        <f t="shared" si="45"/>
        <v>IC.IV.060804</v>
      </c>
      <c r="K570" s="61" t="s">
        <v>2379</v>
      </c>
      <c r="L570" s="60" t="str">
        <f t="shared" si="46"/>
        <v>3 cm</v>
      </c>
      <c r="M570" s="64" t="str">
        <f t="shared" si="47"/>
        <v>PI.IC.IV.060804.01</v>
      </c>
      <c r="N570" s="64"/>
      <c r="O570" s="64" t="str">
        <f t="shared" si="48"/>
        <v>PH.IC.IV.060804.01</v>
      </c>
      <c r="Q570" s="64" t="str">
        <f t="shared" si="49"/>
        <v>CL.IC.IV.060804.01</v>
      </c>
    </row>
    <row r="571" spans="1:19" s="60" customFormat="1" ht="15">
      <c r="A571" s="60" t="s">
        <v>8408</v>
      </c>
      <c r="B571" s="10"/>
      <c r="C571" s="62" t="s">
        <v>6988</v>
      </c>
      <c r="D571" s="10"/>
      <c r="E571" s="62" t="s">
        <v>3574</v>
      </c>
      <c r="F571" s="60" t="s">
        <v>8251</v>
      </c>
      <c r="G571" s="60" t="s">
        <v>8369</v>
      </c>
      <c r="H571" s="62" t="s">
        <v>6291</v>
      </c>
      <c r="I571" s="60" t="s">
        <v>8369</v>
      </c>
      <c r="J571" s="63" t="str">
        <f t="shared" si="45"/>
        <v>IC.IV.060805</v>
      </c>
      <c r="K571" s="61" t="s">
        <v>2379</v>
      </c>
      <c r="L571" s="60" t="str">
        <f t="shared" si="46"/>
        <v>4 cm</v>
      </c>
      <c r="M571" s="64" t="str">
        <f t="shared" si="47"/>
        <v>PI.IC.IV.060805.01</v>
      </c>
      <c r="N571" s="64"/>
      <c r="O571" s="64" t="str">
        <f t="shared" si="48"/>
        <v>PH.IC.IV.060805.01</v>
      </c>
      <c r="Q571" s="64" t="str">
        <f t="shared" si="49"/>
        <v>CL.IC.IV.060805.01</v>
      </c>
    </row>
    <row r="572" spans="1:19" s="60" customFormat="1" ht="15">
      <c r="A572" s="60" t="s">
        <v>8408</v>
      </c>
      <c r="B572" s="10"/>
      <c r="C572" s="62" t="s">
        <v>6988</v>
      </c>
      <c r="D572" s="10" t="s">
        <v>12452</v>
      </c>
      <c r="E572" s="62" t="s">
        <v>3574</v>
      </c>
      <c r="F572" s="60" t="s">
        <v>8251</v>
      </c>
      <c r="G572" s="60" t="s">
        <v>8159</v>
      </c>
      <c r="H572" s="62" t="s">
        <v>6988</v>
      </c>
      <c r="I572" s="60" t="s">
        <v>8159</v>
      </c>
      <c r="J572" s="63" t="str">
        <f t="shared" si="45"/>
        <v>IC.IV.060806</v>
      </c>
      <c r="K572" s="61" t="s">
        <v>2379</v>
      </c>
      <c r="L572" s="60" t="str">
        <f t="shared" si="46"/>
        <v>5 cm</v>
      </c>
      <c r="M572" s="64" t="str">
        <f t="shared" si="47"/>
        <v>PI.IC.IV.060806.01</v>
      </c>
      <c r="N572" s="64"/>
      <c r="O572" s="64" t="str">
        <f t="shared" si="48"/>
        <v>PH.IC.IV.060806.01</v>
      </c>
      <c r="Q572" s="64" t="str">
        <f t="shared" si="49"/>
        <v>CL.IC.IV.060806.01</v>
      </c>
    </row>
    <row r="573" spans="1:19" s="60" customFormat="1" ht="15">
      <c r="A573" s="60" t="s">
        <v>8408</v>
      </c>
      <c r="B573" s="10"/>
      <c r="C573" s="62" t="s">
        <v>6988</v>
      </c>
      <c r="D573" s="10"/>
      <c r="E573" s="62" t="s">
        <v>3574</v>
      </c>
      <c r="F573" s="60" t="s">
        <v>8251</v>
      </c>
      <c r="G573" s="60" t="s">
        <v>8160</v>
      </c>
      <c r="H573" s="62" t="s">
        <v>6317</v>
      </c>
      <c r="I573" s="60" t="s">
        <v>8160</v>
      </c>
      <c r="J573" s="63" t="str">
        <f t="shared" si="45"/>
        <v>IC.IV.060807</v>
      </c>
      <c r="K573" s="61" t="s">
        <v>2379</v>
      </c>
      <c r="L573" s="60" t="str">
        <f t="shared" si="46"/>
        <v>6 cm</v>
      </c>
      <c r="M573" s="64" t="str">
        <f t="shared" si="47"/>
        <v>PI.IC.IV.060807.01</v>
      </c>
      <c r="N573" s="64"/>
      <c r="O573" s="64" t="str">
        <f t="shared" si="48"/>
        <v>PH.IC.IV.060807.01</v>
      </c>
      <c r="Q573" s="64" t="str">
        <f t="shared" si="49"/>
        <v>CL.IC.IV.060807.01</v>
      </c>
    </row>
    <row r="574" spans="1:19" s="60" customFormat="1" ht="15">
      <c r="A574" s="60" t="s">
        <v>8408</v>
      </c>
      <c r="B574" s="10"/>
      <c r="C574" s="62" t="s">
        <v>6988</v>
      </c>
      <c r="D574" s="10"/>
      <c r="E574" s="62" t="s">
        <v>3574</v>
      </c>
      <c r="F574" s="60" t="s">
        <v>8251</v>
      </c>
      <c r="G574" s="60" t="s">
        <v>8161</v>
      </c>
      <c r="H574" s="62" t="s">
        <v>3574</v>
      </c>
      <c r="I574" s="60" t="s">
        <v>8370</v>
      </c>
      <c r="J574" s="63" t="str">
        <f t="shared" si="45"/>
        <v>IC.IV.060808</v>
      </c>
      <c r="K574" s="61" t="s">
        <v>2379</v>
      </c>
      <c r="L574" s="60" t="str">
        <f t="shared" si="46"/>
        <v>PICC cm on d/c (free text)</v>
      </c>
      <c r="M574" s="64" t="str">
        <f t="shared" si="47"/>
        <v>PI.IC.IV.060808.01</v>
      </c>
      <c r="N574" s="64"/>
      <c r="O574" s="64" t="str">
        <f t="shared" si="48"/>
        <v>PH.IC.IV.060808.01</v>
      </c>
      <c r="Q574" s="64" t="str">
        <f t="shared" si="49"/>
        <v>CL.IC.IV.060808.01</v>
      </c>
      <c r="R574" s="60" t="s">
        <v>12465</v>
      </c>
      <c r="S574" s="60">
        <v>823</v>
      </c>
    </row>
    <row r="575" spans="1:19" s="60" customFormat="1" ht="15">
      <c r="A575" s="60" t="s">
        <v>8408</v>
      </c>
      <c r="B575" s="10"/>
      <c r="C575" s="62" t="s">
        <v>6988</v>
      </c>
      <c r="D575" s="10"/>
      <c r="E575" s="62" t="s">
        <v>3574</v>
      </c>
      <c r="F575" s="60" t="s">
        <v>8251</v>
      </c>
      <c r="G575" s="60" t="s">
        <v>8163</v>
      </c>
      <c r="H575" s="62" t="s">
        <v>3690</v>
      </c>
      <c r="I575" s="60" t="s">
        <v>8168</v>
      </c>
      <c r="J575" s="63" t="str">
        <f t="shared" si="45"/>
        <v>IC.IV.060809</v>
      </c>
      <c r="K575" s="61" t="s">
        <v>2379</v>
      </c>
      <c r="L575" s="60" t="str">
        <f t="shared" si="46"/>
        <v>Line CMs outside body</v>
      </c>
      <c r="M575" s="64" t="str">
        <f t="shared" si="47"/>
        <v>PI.IC.IV.060809.01</v>
      </c>
      <c r="N575" s="64"/>
      <c r="O575" s="64" t="str">
        <f t="shared" si="48"/>
        <v>PH.IC.IV.060809.01</v>
      </c>
      <c r="Q575" s="64" t="str">
        <f t="shared" si="49"/>
        <v>CL.IC.IV.060809.01</v>
      </c>
    </row>
    <row r="576" spans="1:19" s="60" customFormat="1" ht="15">
      <c r="A576" s="60" t="s">
        <v>8408</v>
      </c>
      <c r="B576" s="10"/>
      <c r="C576" s="62" t="s">
        <v>6988</v>
      </c>
      <c r="D576" s="10" t="s">
        <v>8169</v>
      </c>
      <c r="E576" s="62" t="s">
        <v>3690</v>
      </c>
      <c r="F576" s="60" t="s">
        <v>8252</v>
      </c>
      <c r="G576" s="60" t="s">
        <v>8749</v>
      </c>
      <c r="H576" s="62" t="s">
        <v>11848</v>
      </c>
      <c r="I576" s="60" t="s">
        <v>9812</v>
      </c>
      <c r="J576" s="63" t="str">
        <f t="shared" si="45"/>
        <v>IC.IV.060901</v>
      </c>
      <c r="K576" s="61" t="s">
        <v>2379</v>
      </c>
      <c r="L576" s="60" t="str">
        <f t="shared" si="46"/>
        <v>Transducer leveled</v>
      </c>
      <c r="M576" s="64" t="str">
        <f t="shared" si="47"/>
        <v>PI.IC.IV.060901.01</v>
      </c>
      <c r="N576" s="64"/>
      <c r="O576" s="64" t="str">
        <f t="shared" si="48"/>
        <v>PH.IC.IV.060901.01</v>
      </c>
      <c r="Q576" s="64" t="str">
        <f t="shared" si="49"/>
        <v>CL.IC.IV.060901.01</v>
      </c>
    </row>
    <row r="577" spans="1:31" s="60" customFormat="1" ht="15">
      <c r="A577" s="60" t="s">
        <v>8408</v>
      </c>
      <c r="B577" s="10"/>
      <c r="C577" s="62" t="s">
        <v>6988</v>
      </c>
      <c r="D577" s="10" t="s">
        <v>2696</v>
      </c>
      <c r="E577" s="62" t="s">
        <v>3690</v>
      </c>
      <c r="F577" s="60" t="s">
        <v>8252</v>
      </c>
      <c r="G577" s="60" t="s">
        <v>8750</v>
      </c>
      <c r="H577" s="62" t="s">
        <v>12030</v>
      </c>
      <c r="I577" s="60" t="s">
        <v>8751</v>
      </c>
      <c r="J577" s="63" t="str">
        <f t="shared" si="45"/>
        <v>IC.IV.060902</v>
      </c>
      <c r="K577" s="61" t="s">
        <v>2379</v>
      </c>
      <c r="L577" s="60" t="str">
        <f t="shared" si="46"/>
        <v>Line zeroed</v>
      </c>
      <c r="M577" s="64" t="str">
        <f t="shared" si="47"/>
        <v>PI.IC.IV.060902.01</v>
      </c>
      <c r="N577" s="64"/>
      <c r="O577" s="64" t="str">
        <f t="shared" si="48"/>
        <v>PH.IC.IV.060902.01</v>
      </c>
      <c r="Q577" s="64" t="str">
        <f t="shared" si="49"/>
        <v>CL.IC.IV.060902.01</v>
      </c>
    </row>
    <row r="578" spans="1:31" s="60" customFormat="1" ht="15">
      <c r="A578" s="60" t="s">
        <v>8408</v>
      </c>
      <c r="B578" s="10"/>
      <c r="C578" s="62" t="s">
        <v>6988</v>
      </c>
      <c r="D578" s="10" t="s">
        <v>8218</v>
      </c>
      <c r="E578" s="62" t="s">
        <v>3188</v>
      </c>
      <c r="F578" s="60" t="s">
        <v>8253</v>
      </c>
      <c r="G578" s="60" t="s">
        <v>8881</v>
      </c>
      <c r="H578" s="62" t="s">
        <v>11848</v>
      </c>
      <c r="I578" s="60" t="s">
        <v>8882</v>
      </c>
      <c r="J578" s="63" t="str">
        <f t="shared" si="45"/>
        <v>IC.IV.061001</v>
      </c>
      <c r="K578" s="61" t="s">
        <v>2379</v>
      </c>
      <c r="L578" s="60" t="str">
        <f t="shared" si="46"/>
        <v>Vasopressor drips</v>
      </c>
      <c r="M578" s="64" t="str">
        <f t="shared" si="47"/>
        <v>PI.IC.IV.061001.01</v>
      </c>
      <c r="N578" s="64"/>
      <c r="O578" s="64" t="str">
        <f t="shared" si="48"/>
        <v>PH.IC.IV.061001.01</v>
      </c>
      <c r="Q578" s="64" t="str">
        <f t="shared" si="49"/>
        <v>CL.IC.IV.061001.01</v>
      </c>
    </row>
    <row r="579" spans="1:31" s="60" customFormat="1" ht="15">
      <c r="A579" s="60" t="s">
        <v>8408</v>
      </c>
      <c r="B579" s="10"/>
      <c r="C579" s="62" t="s">
        <v>6988</v>
      </c>
      <c r="D579" s="10"/>
      <c r="E579" s="62" t="s">
        <v>3188</v>
      </c>
      <c r="F579" s="60" t="s">
        <v>8253</v>
      </c>
      <c r="G579" s="60" t="s">
        <v>8175</v>
      </c>
      <c r="H579" s="62" t="s">
        <v>12030</v>
      </c>
      <c r="I579" s="60" t="s">
        <v>8757</v>
      </c>
      <c r="J579" s="63" t="str">
        <f t="shared" si="45"/>
        <v>IC.IV.061002</v>
      </c>
      <c r="K579" s="61" t="s">
        <v>2379</v>
      </c>
      <c r="L579" s="60" t="str">
        <f t="shared" si="46"/>
        <v>Postoperative</v>
      </c>
      <c r="M579" s="64" t="str">
        <f t="shared" si="47"/>
        <v>PI.IC.IV.061002.01</v>
      </c>
      <c r="N579" s="64"/>
      <c r="O579" s="64" t="str">
        <f t="shared" si="48"/>
        <v>PH.IC.IV.061002.01</v>
      </c>
      <c r="Q579" s="64" t="str">
        <f t="shared" si="49"/>
        <v>CL.IC.IV.061002.01</v>
      </c>
    </row>
    <row r="580" spans="1:31" s="60" customFormat="1" ht="15">
      <c r="A580" s="60" t="s">
        <v>8408</v>
      </c>
      <c r="B580" s="10"/>
      <c r="C580" s="62" t="s">
        <v>6988</v>
      </c>
      <c r="D580" s="10"/>
      <c r="E580" s="62" t="s">
        <v>3188</v>
      </c>
      <c r="F580" s="60" t="s">
        <v>8253</v>
      </c>
      <c r="G580" s="60" t="s">
        <v>8326</v>
      </c>
      <c r="H580" s="62" t="s">
        <v>12592</v>
      </c>
      <c r="I580" s="60" t="s">
        <v>8025</v>
      </c>
      <c r="J580" s="63" t="str">
        <f t="shared" si="45"/>
        <v>IC.IV.061003</v>
      </c>
      <c r="K580" s="61" t="s">
        <v>2379</v>
      </c>
      <c r="L580" s="60" t="str">
        <f t="shared" si="46"/>
        <v>Hemodynamic monitoring</v>
      </c>
      <c r="M580" s="64" t="str">
        <f t="shared" si="47"/>
        <v>PI.IC.IV.061003.01</v>
      </c>
      <c r="N580" s="64"/>
      <c r="O580" s="64" t="str">
        <f t="shared" si="48"/>
        <v>PH.IC.IV.061003.01</v>
      </c>
      <c r="Q580" s="64" t="str">
        <f t="shared" si="49"/>
        <v>CL.IC.IV.061003.01</v>
      </c>
    </row>
    <row r="581" spans="1:31" s="60" customFormat="1" ht="15">
      <c r="A581" s="60" t="s">
        <v>8408</v>
      </c>
      <c r="B581" s="10"/>
      <c r="C581" s="62" t="s">
        <v>6988</v>
      </c>
      <c r="D581" s="10"/>
      <c r="E581" s="62" t="s">
        <v>3188</v>
      </c>
      <c r="F581" s="60" t="s">
        <v>8253</v>
      </c>
      <c r="G581" s="60" t="s">
        <v>8026</v>
      </c>
      <c r="H581" s="62" t="s">
        <v>6464</v>
      </c>
      <c r="I581" s="60" t="s">
        <v>8027</v>
      </c>
      <c r="J581" s="63" t="str">
        <f t="shared" si="45"/>
        <v>IC.IV.061004</v>
      </c>
      <c r="K581" s="61" t="s">
        <v>2379</v>
      </c>
      <c r="L581" s="60" t="str">
        <f t="shared" si="46"/>
        <v>Poor venous access</v>
      </c>
      <c r="M581" s="64" t="str">
        <f t="shared" si="47"/>
        <v>PI.IC.IV.061004.01</v>
      </c>
      <c r="N581" s="64"/>
      <c r="O581" s="64" t="str">
        <f t="shared" si="48"/>
        <v>PH.IC.IV.061004.01</v>
      </c>
      <c r="Q581" s="64" t="str">
        <f t="shared" si="49"/>
        <v>CL.IC.IV.061004.01</v>
      </c>
    </row>
    <row r="582" spans="1:31" s="60" customFormat="1" ht="15">
      <c r="A582" s="60" t="s">
        <v>8408</v>
      </c>
      <c r="B582" s="10"/>
      <c r="C582" s="62" t="s">
        <v>6988</v>
      </c>
      <c r="D582" s="10"/>
      <c r="E582" s="62" t="s">
        <v>3188</v>
      </c>
      <c r="F582" s="60" t="s">
        <v>8253</v>
      </c>
      <c r="G582" s="60" t="s">
        <v>8176</v>
      </c>
      <c r="H582" s="62" t="s">
        <v>6291</v>
      </c>
      <c r="I582" s="60" t="s">
        <v>10509</v>
      </c>
      <c r="J582" s="63" t="str">
        <f t="shared" si="45"/>
        <v>IC.IV.061005</v>
      </c>
      <c r="K582" s="61" t="s">
        <v>2379</v>
      </c>
      <c r="L582" s="60" t="str">
        <f t="shared" si="46"/>
        <v>Total parenteral nutrition</v>
      </c>
      <c r="M582" s="64" t="str">
        <f t="shared" si="47"/>
        <v>PI.IC.IV.061005.01</v>
      </c>
      <c r="N582" s="64"/>
      <c r="O582" s="64" t="str">
        <f t="shared" si="48"/>
        <v>PH.IC.IV.061005.01</v>
      </c>
      <c r="Q582" s="64" t="str">
        <f t="shared" si="49"/>
        <v>CL.IC.IV.061005.01</v>
      </c>
    </row>
    <row r="583" spans="1:31" s="60" customFormat="1" ht="15">
      <c r="A583" s="60" t="s">
        <v>8408</v>
      </c>
      <c r="B583" s="10"/>
      <c r="C583" s="62" t="s">
        <v>6988</v>
      </c>
      <c r="D583" s="10" t="s">
        <v>12452</v>
      </c>
      <c r="E583" s="62" t="s">
        <v>3188</v>
      </c>
      <c r="F583" s="60" t="s">
        <v>8253</v>
      </c>
      <c r="G583" s="60" t="s">
        <v>8177</v>
      </c>
      <c r="H583" s="62" t="s">
        <v>6988</v>
      </c>
      <c r="I583" s="60" t="s">
        <v>9801</v>
      </c>
      <c r="J583" s="63" t="str">
        <f t="shared" si="45"/>
        <v>IC.IV.061006</v>
      </c>
      <c r="K583" s="61" t="s">
        <v>2379</v>
      </c>
      <c r="L583" s="60" t="str">
        <f t="shared" si="46"/>
        <v>Large bore access needed</v>
      </c>
      <c r="M583" s="64" t="str">
        <f t="shared" si="47"/>
        <v>PI.IC.IV.061006.01</v>
      </c>
      <c r="N583" s="64"/>
      <c r="O583" s="64" t="str">
        <f t="shared" si="48"/>
        <v>PH.IC.IV.061006.01</v>
      </c>
      <c r="Q583" s="64" t="str">
        <f t="shared" si="49"/>
        <v>CL.IC.IV.061006.01</v>
      </c>
    </row>
    <row r="584" spans="1:31" s="60" customFormat="1" ht="15">
      <c r="A584" s="60" t="s">
        <v>8408</v>
      </c>
      <c r="B584" s="10"/>
      <c r="C584" s="62" t="s">
        <v>6988</v>
      </c>
      <c r="D584" s="10"/>
      <c r="E584" s="62" t="s">
        <v>3188</v>
      </c>
      <c r="F584" s="60" t="s">
        <v>8253</v>
      </c>
      <c r="G584" s="60" t="s">
        <v>9546</v>
      </c>
      <c r="H584" s="62" t="s">
        <v>6317</v>
      </c>
      <c r="I584" s="60" t="s">
        <v>9546</v>
      </c>
      <c r="J584" s="63" t="str">
        <f t="shared" si="45"/>
        <v>IC.IV.061007</v>
      </c>
      <c r="K584" s="61" t="s">
        <v>2379</v>
      </c>
      <c r="L584" s="60" t="str">
        <f t="shared" si="46"/>
        <v>Dialysis</v>
      </c>
      <c r="M584" s="64" t="str">
        <f t="shared" si="47"/>
        <v>PI.IC.IV.061007.01</v>
      </c>
      <c r="N584" s="64"/>
      <c r="O584" s="64" t="str">
        <f t="shared" si="48"/>
        <v>PH.IC.IV.061007.01</v>
      </c>
      <c r="Q584" s="64" t="str">
        <f t="shared" si="49"/>
        <v>CL.IC.IV.061007.01</v>
      </c>
    </row>
    <row r="585" spans="1:31" s="60" customFormat="1" ht="15">
      <c r="A585" s="60" t="s">
        <v>8408</v>
      </c>
      <c r="B585" s="10"/>
      <c r="C585" s="62" t="s">
        <v>6988</v>
      </c>
      <c r="D585" s="10"/>
      <c r="E585" s="62" t="s">
        <v>3188</v>
      </c>
      <c r="F585" s="60" t="s">
        <v>8253</v>
      </c>
      <c r="G585" s="60" t="s">
        <v>8178</v>
      </c>
      <c r="H585" s="62" t="s">
        <v>3574</v>
      </c>
      <c r="I585" s="60" t="s">
        <v>8179</v>
      </c>
      <c r="J585" s="63" t="str">
        <f t="shared" si="45"/>
        <v>IC.IV.061008</v>
      </c>
      <c r="K585" s="61" t="s">
        <v>2379</v>
      </c>
      <c r="L585" s="60" t="str">
        <f t="shared" si="46"/>
        <v>Chemotherapy</v>
      </c>
      <c r="M585" s="64" t="str">
        <f t="shared" si="47"/>
        <v>PI.IC.IV.061008.01</v>
      </c>
      <c r="N585" s="64"/>
      <c r="O585" s="64" t="str">
        <f t="shared" si="48"/>
        <v>PH.IC.IV.061008.01</v>
      </c>
      <c r="Q585" s="64" t="str">
        <f t="shared" si="49"/>
        <v>CL.IC.IV.061008.01</v>
      </c>
    </row>
    <row r="586" spans="1:31" s="60" customFormat="1" ht="15">
      <c r="A586" s="60" t="s">
        <v>8408</v>
      </c>
      <c r="B586" s="10"/>
      <c r="C586" s="62" t="s">
        <v>6988</v>
      </c>
      <c r="D586" s="10"/>
      <c r="E586" s="62" t="s">
        <v>3188</v>
      </c>
      <c r="F586" s="60" t="s">
        <v>8253</v>
      </c>
      <c r="G586" s="60" t="s">
        <v>8880</v>
      </c>
      <c r="H586" s="62" t="s">
        <v>3690</v>
      </c>
      <c r="I586" s="60" t="s">
        <v>8880</v>
      </c>
      <c r="J586" s="63" t="str">
        <f t="shared" si="45"/>
        <v>IC.IV.061009</v>
      </c>
      <c r="K586" s="61" t="s">
        <v>2379</v>
      </c>
      <c r="L586" s="60" t="str">
        <f t="shared" si="46"/>
        <v>Labs</v>
      </c>
      <c r="M586" s="64" t="str">
        <f t="shared" si="47"/>
        <v>PI.IC.IV.061009.01</v>
      </c>
      <c r="N586" s="64"/>
      <c r="O586" s="64" t="str">
        <f t="shared" si="48"/>
        <v>PH.IC.IV.061009.01</v>
      </c>
      <c r="Q586" s="64" t="str">
        <f t="shared" si="49"/>
        <v>CL.IC.IV.061009.01</v>
      </c>
    </row>
    <row r="587" spans="1:31" s="60" customFormat="1" ht="15">
      <c r="A587" s="60" t="s">
        <v>8408</v>
      </c>
      <c r="B587" s="10"/>
      <c r="C587" s="62" t="s">
        <v>6988</v>
      </c>
      <c r="D587" s="10"/>
      <c r="E587" s="62" t="s">
        <v>3188</v>
      </c>
      <c r="F587" s="60" t="s">
        <v>8253</v>
      </c>
      <c r="G587" s="60" t="s">
        <v>8180</v>
      </c>
      <c r="H587" s="62" t="s">
        <v>3188</v>
      </c>
      <c r="I587" s="60" t="s">
        <v>8181</v>
      </c>
      <c r="J587" s="63" t="str">
        <f t="shared" si="45"/>
        <v>IC.IV.061010</v>
      </c>
      <c r="K587" s="61" t="s">
        <v>2379</v>
      </c>
      <c r="L587" s="60" t="str">
        <f t="shared" si="46"/>
        <v>Vascular procedure</v>
      </c>
      <c r="M587" s="64" t="str">
        <f t="shared" si="47"/>
        <v>PI.IC.IV.061010.01</v>
      </c>
      <c r="N587" s="64"/>
      <c r="O587" s="64" t="str">
        <f t="shared" si="48"/>
        <v>PH.IC.IV.061010.01</v>
      </c>
      <c r="Q587" s="64" t="str">
        <f t="shared" si="49"/>
        <v>CL.IC.IV.061010.01</v>
      </c>
    </row>
    <row r="588" spans="1:31" s="60" customFormat="1" ht="15">
      <c r="A588" s="60" t="s">
        <v>8408</v>
      </c>
      <c r="B588" s="10"/>
      <c r="C588" s="62" t="s">
        <v>6988</v>
      </c>
      <c r="D588" s="10" t="s">
        <v>2696</v>
      </c>
      <c r="E588" s="62" t="s">
        <v>3188</v>
      </c>
      <c r="F588" s="60" t="s">
        <v>8253</v>
      </c>
      <c r="G588" s="60" t="s">
        <v>10478</v>
      </c>
      <c r="H588" s="62" t="s">
        <v>5749</v>
      </c>
      <c r="I588" s="60" t="s">
        <v>12437</v>
      </c>
      <c r="J588" s="63" t="str">
        <f t="shared" si="45"/>
        <v>IC.IV.061011</v>
      </c>
      <c r="K588" s="61" t="s">
        <v>2379</v>
      </c>
      <c r="L588" s="60" t="str">
        <f t="shared" si="46"/>
        <v>Other: specify</v>
      </c>
      <c r="M588" s="64" t="str">
        <f t="shared" si="47"/>
        <v>PI.IC.IV.061011.01</v>
      </c>
      <c r="N588" s="64"/>
      <c r="O588" s="64" t="str">
        <f t="shared" si="48"/>
        <v>PH.IC.IV.061011.01</v>
      </c>
      <c r="Q588" s="64" t="str">
        <f t="shared" si="49"/>
        <v>CL.IC.IV.061011.01</v>
      </c>
      <c r="AD588" s="60" t="s">
        <v>380</v>
      </c>
      <c r="AE588" s="60">
        <v>1196</v>
      </c>
    </row>
    <row r="589" spans="1:31" s="60" customFormat="1" ht="15">
      <c r="A589" s="60" t="s">
        <v>8408</v>
      </c>
      <c r="B589" s="10"/>
      <c r="C589" s="62" t="s">
        <v>610</v>
      </c>
      <c r="D589" s="10" t="s">
        <v>13245</v>
      </c>
      <c r="E589" s="62" t="s">
        <v>13407</v>
      </c>
      <c r="F589" s="60" t="s">
        <v>8253</v>
      </c>
      <c r="G589" s="60" t="s">
        <v>379</v>
      </c>
      <c r="H589" s="62" t="s">
        <v>774</v>
      </c>
      <c r="J589" s="63" t="str">
        <f t="shared" si="45"/>
        <v>IC.IV.061012</v>
      </c>
      <c r="K589" s="61" t="s">
        <v>13277</v>
      </c>
      <c r="L589" s="60" t="str">
        <f t="shared" si="46"/>
        <v>Antibiotics</v>
      </c>
      <c r="M589" s="64" t="str">
        <f t="shared" si="47"/>
        <v>PI.IC.IV.061012.01</v>
      </c>
      <c r="N589" s="64"/>
      <c r="O589" s="64" t="str">
        <f t="shared" si="48"/>
        <v>PH.IC.IV.061012.01</v>
      </c>
      <c r="Q589" s="64" t="str">
        <f t="shared" si="49"/>
        <v>CL.IC.IV.061012.01</v>
      </c>
    </row>
    <row r="590" spans="1:31" s="60" customFormat="1" ht="15">
      <c r="A590" s="60" t="s">
        <v>8408</v>
      </c>
      <c r="B590" s="10"/>
      <c r="C590" s="62" t="s">
        <v>6988</v>
      </c>
      <c r="D590" s="10" t="s">
        <v>7911</v>
      </c>
      <c r="E590" s="62" t="s">
        <v>5749</v>
      </c>
      <c r="F590" s="60" t="s">
        <v>8254</v>
      </c>
      <c r="G590" s="60" t="s">
        <v>8183</v>
      </c>
      <c r="H590" s="62" t="s">
        <v>11848</v>
      </c>
      <c r="I590" s="60" t="s">
        <v>10532</v>
      </c>
      <c r="J590" s="63" t="str">
        <f t="shared" si="45"/>
        <v>IC.IV.061101</v>
      </c>
      <c r="K590" s="61" t="s">
        <v>2379</v>
      </c>
      <c r="L590" s="60" t="str">
        <f t="shared" si="46"/>
        <v>No redness, pain, swelling</v>
      </c>
      <c r="M590" s="64" t="str">
        <f t="shared" si="47"/>
        <v>PI.IC.IV.061101.01</v>
      </c>
      <c r="N590" s="64"/>
      <c r="O590" s="64" t="str">
        <f t="shared" si="48"/>
        <v>PH.IC.IV.061101.01</v>
      </c>
      <c r="Q590" s="64" t="str">
        <f t="shared" si="49"/>
        <v>CL.IC.IV.061101.01</v>
      </c>
    </row>
    <row r="591" spans="1:31" s="60" customFormat="1" ht="15">
      <c r="A591" s="60" t="s">
        <v>8408</v>
      </c>
      <c r="B591" s="10"/>
      <c r="C591" s="62" t="s">
        <v>6988</v>
      </c>
      <c r="D591" s="10"/>
      <c r="E591" s="62" t="s">
        <v>5749</v>
      </c>
      <c r="F591" s="60" t="s">
        <v>8254</v>
      </c>
      <c r="G591" s="60" t="s">
        <v>8184</v>
      </c>
      <c r="H591" s="62" t="s">
        <v>12030</v>
      </c>
      <c r="I591" s="60" t="s">
        <v>11575</v>
      </c>
      <c r="J591" s="63" t="str">
        <f t="shared" si="45"/>
        <v>IC.IV.061102</v>
      </c>
      <c r="K591" s="61" t="s">
        <v>2379</v>
      </c>
      <c r="L591" s="60" t="str">
        <f t="shared" si="46"/>
        <v>Dressing clean dry intact</v>
      </c>
      <c r="M591" s="64" t="str">
        <f t="shared" si="47"/>
        <v>PI.IC.IV.061102.01</v>
      </c>
      <c r="N591" s="64"/>
      <c r="O591" s="64" t="str">
        <f t="shared" si="48"/>
        <v>PH.IC.IV.061102.01</v>
      </c>
      <c r="Q591" s="64" t="str">
        <f t="shared" si="49"/>
        <v>CL.IC.IV.061102.01</v>
      </c>
    </row>
    <row r="592" spans="1:31" s="60" customFormat="1" ht="15">
      <c r="A592" s="60" t="s">
        <v>8408</v>
      </c>
      <c r="B592" s="10"/>
      <c r="C592" s="62" t="s">
        <v>6988</v>
      </c>
      <c r="D592" s="87"/>
      <c r="E592" s="62" t="s">
        <v>5749</v>
      </c>
      <c r="F592" s="60" t="s">
        <v>8254</v>
      </c>
      <c r="G592" s="60" t="s">
        <v>8465</v>
      </c>
      <c r="H592" s="62" t="s">
        <v>3812</v>
      </c>
      <c r="I592" s="60" t="s">
        <v>8466</v>
      </c>
      <c r="J592" s="63" t="str">
        <f t="shared" si="45"/>
        <v>IC.IV.061103</v>
      </c>
      <c r="K592" s="61" t="s">
        <v>2379</v>
      </c>
      <c r="L592" s="60" t="str">
        <f t="shared" si="46"/>
        <v>Non tender</v>
      </c>
      <c r="M592" s="64" t="str">
        <f t="shared" si="47"/>
        <v>PI.IC.IV.061103.01</v>
      </c>
      <c r="N592" s="64"/>
      <c r="O592" s="64" t="str">
        <f t="shared" si="48"/>
        <v>PH.IC.IV.061103.01</v>
      </c>
      <c r="Q592" s="64" t="str">
        <f t="shared" si="49"/>
        <v>CL.IC.IV.061103.01</v>
      </c>
    </row>
    <row r="593" spans="1:45" s="60" customFormat="1" ht="15">
      <c r="A593" s="60" t="s">
        <v>8408</v>
      </c>
      <c r="B593" s="10"/>
      <c r="C593" s="62" t="s">
        <v>6988</v>
      </c>
      <c r="D593" s="10"/>
      <c r="E593" s="62" t="s">
        <v>5749</v>
      </c>
      <c r="F593" s="60" t="s">
        <v>8254</v>
      </c>
      <c r="G593" s="60" t="s">
        <v>11790</v>
      </c>
      <c r="H593" s="62" t="s">
        <v>6464</v>
      </c>
      <c r="I593" s="60" t="s">
        <v>11790</v>
      </c>
      <c r="J593" s="63" t="str">
        <f t="shared" si="45"/>
        <v>IC.IV.061104</v>
      </c>
      <c r="K593" s="61" t="s">
        <v>2379</v>
      </c>
      <c r="L593" s="60" t="str">
        <f t="shared" si="46"/>
        <v>Erythema</v>
      </c>
      <c r="M593" s="64" t="str">
        <f t="shared" si="47"/>
        <v>PI.IC.IV.061104.01</v>
      </c>
      <c r="N593" s="64"/>
      <c r="O593" s="64" t="str">
        <f t="shared" si="48"/>
        <v>PH.IC.IV.061104.01</v>
      </c>
      <c r="Q593" s="64" t="str">
        <f t="shared" si="49"/>
        <v>CL.IC.IV.061104.01</v>
      </c>
    </row>
    <row r="594" spans="1:45" s="60" customFormat="1" ht="15">
      <c r="A594" s="60" t="s">
        <v>8408</v>
      </c>
      <c r="B594" s="10"/>
      <c r="C594" s="62" t="s">
        <v>6988</v>
      </c>
      <c r="D594" s="10"/>
      <c r="E594" s="62" t="s">
        <v>5749</v>
      </c>
      <c r="F594" s="60" t="s">
        <v>8254</v>
      </c>
      <c r="G594" s="60" t="s">
        <v>8467</v>
      </c>
      <c r="H594" s="62" t="s">
        <v>6291</v>
      </c>
      <c r="I594" s="60" t="s">
        <v>8467</v>
      </c>
      <c r="J594" s="63" t="str">
        <f t="shared" si="45"/>
        <v>IC.IV.061105</v>
      </c>
      <c r="K594" s="61" t="s">
        <v>2379</v>
      </c>
      <c r="L594" s="60" t="str">
        <f t="shared" si="46"/>
        <v>Ecchymosis</v>
      </c>
      <c r="M594" s="64" t="str">
        <f t="shared" si="47"/>
        <v>PI.IC.IV.061105.01</v>
      </c>
      <c r="N594" s="64"/>
      <c r="O594" s="64" t="str">
        <f t="shared" si="48"/>
        <v>PH.IC.IV.061105.01</v>
      </c>
      <c r="Q594" s="64" t="str">
        <f t="shared" si="49"/>
        <v>CL.IC.IV.061105.01</v>
      </c>
    </row>
    <row r="595" spans="1:45" s="60" customFormat="1" ht="15">
      <c r="A595" s="60" t="s">
        <v>8408</v>
      </c>
      <c r="C595" s="62" t="s">
        <v>6988</v>
      </c>
      <c r="D595" s="10"/>
      <c r="E595" s="62" t="s">
        <v>5749</v>
      </c>
      <c r="F595" s="60" t="s">
        <v>8254</v>
      </c>
      <c r="G595" s="60" t="s">
        <v>11798</v>
      </c>
      <c r="H595" s="62" t="s">
        <v>6988</v>
      </c>
      <c r="I595" s="60" t="s">
        <v>11101</v>
      </c>
      <c r="J595" s="63" t="str">
        <f t="shared" si="45"/>
        <v>IC.IV.061106</v>
      </c>
      <c r="K595" s="61" t="s">
        <v>2379</v>
      </c>
      <c r="L595" s="60" t="str">
        <f t="shared" si="46"/>
        <v>Tenderness</v>
      </c>
      <c r="M595" s="64" t="str">
        <f t="shared" si="47"/>
        <v>PI.IC.IV.061106.01</v>
      </c>
      <c r="N595" s="64"/>
      <c r="O595" s="64" t="str">
        <f t="shared" si="48"/>
        <v>PH.IC.IV.061106.01</v>
      </c>
      <c r="Q595" s="64" t="str">
        <f t="shared" si="49"/>
        <v>CL.IC.IV.061106.01</v>
      </c>
    </row>
    <row r="596" spans="1:45" s="60" customFormat="1" ht="15">
      <c r="A596" s="60" t="s">
        <v>8408</v>
      </c>
      <c r="C596" s="62" t="s">
        <v>6988</v>
      </c>
      <c r="D596" s="10"/>
      <c r="E596" s="62" t="s">
        <v>5749</v>
      </c>
      <c r="F596" s="60" t="s">
        <v>8254</v>
      </c>
      <c r="G596" s="60" t="s">
        <v>11800</v>
      </c>
      <c r="H596" s="62" t="s">
        <v>6317</v>
      </c>
      <c r="I596" s="60" t="s">
        <v>11800</v>
      </c>
      <c r="J596" s="63" t="str">
        <f t="shared" si="45"/>
        <v>IC.IV.061107</v>
      </c>
      <c r="K596" s="61" t="s">
        <v>2379</v>
      </c>
      <c r="L596" s="60" t="str">
        <f t="shared" si="46"/>
        <v>Swelling</v>
      </c>
      <c r="M596" s="64" t="str">
        <f t="shared" si="47"/>
        <v>PI.IC.IV.061107.01</v>
      </c>
      <c r="N596" s="64"/>
      <c r="O596" s="64" t="str">
        <f t="shared" si="48"/>
        <v>PH.IC.IV.061107.01</v>
      </c>
      <c r="Q596" s="64" t="str">
        <f t="shared" si="49"/>
        <v>CL.IC.IV.061107.01</v>
      </c>
    </row>
    <row r="597" spans="1:45" s="60" customFormat="1" ht="15">
      <c r="A597" s="60" t="s">
        <v>8408</v>
      </c>
      <c r="C597" s="62" t="s">
        <v>6988</v>
      </c>
      <c r="D597" s="10"/>
      <c r="E597" s="62" t="s">
        <v>5749</v>
      </c>
      <c r="F597" s="60" t="s">
        <v>8254</v>
      </c>
      <c r="G597" s="60" t="s">
        <v>11792</v>
      </c>
      <c r="H597" s="62" t="s">
        <v>3574</v>
      </c>
      <c r="I597" s="60" t="s">
        <v>11792</v>
      </c>
      <c r="J597" s="63" t="str">
        <f t="shared" si="45"/>
        <v>IC.IV.061108</v>
      </c>
      <c r="K597" s="61" t="s">
        <v>2379</v>
      </c>
      <c r="L597" s="60" t="str">
        <f t="shared" si="46"/>
        <v>Hematoma</v>
      </c>
      <c r="M597" s="64" t="str">
        <f t="shared" si="47"/>
        <v>PI.IC.IV.061108.01</v>
      </c>
      <c r="N597" s="64"/>
      <c r="O597" s="64" t="str">
        <f t="shared" si="48"/>
        <v>PH.IC.IV.061108.01</v>
      </c>
      <c r="Q597" s="64" t="str">
        <f t="shared" si="49"/>
        <v>CL.IC.IV.061108.01</v>
      </c>
    </row>
    <row r="598" spans="1:45" s="141" customFormat="1" ht="16">
      <c r="A598" s="141" t="s">
        <v>8408</v>
      </c>
      <c r="C598" s="142" t="s">
        <v>6988</v>
      </c>
      <c r="E598" s="142" t="s">
        <v>5749</v>
      </c>
      <c r="F598" s="141" t="s">
        <v>8254</v>
      </c>
      <c r="G598" s="141" t="s">
        <v>7746</v>
      </c>
      <c r="H598" s="142" t="s">
        <v>3690</v>
      </c>
      <c r="I598" s="141" t="s">
        <v>11546</v>
      </c>
      <c r="J598" s="143" t="str">
        <f t="shared" si="45"/>
        <v>IC.IV.061109</v>
      </c>
      <c r="K598" s="142" t="s">
        <v>2379</v>
      </c>
      <c r="L598" s="141" t="str">
        <f t="shared" si="46"/>
        <v>Serosanguineous Drainage</v>
      </c>
      <c r="M598" s="143" t="str">
        <f t="shared" si="47"/>
        <v>PI.IC.IV.061109.01</v>
      </c>
      <c r="N598" s="143"/>
      <c r="O598" s="143" t="str">
        <f t="shared" si="48"/>
        <v>PH.IC.IV.061109.01</v>
      </c>
      <c r="Q598" s="143" t="str">
        <f t="shared" si="49"/>
        <v>CL.IC.IV.061109.01</v>
      </c>
      <c r="AR598" s="141" t="s">
        <v>12773</v>
      </c>
      <c r="AS598" s="141">
        <v>1749</v>
      </c>
    </row>
    <row r="599" spans="1:45" s="141" customFormat="1" ht="16">
      <c r="A599" s="141" t="s">
        <v>8408</v>
      </c>
      <c r="C599" s="142" t="s">
        <v>6988</v>
      </c>
      <c r="E599" s="142" t="s">
        <v>5749</v>
      </c>
      <c r="F599" s="141" t="s">
        <v>8254</v>
      </c>
      <c r="G599" s="141" t="s">
        <v>7748</v>
      </c>
      <c r="H599" s="142" t="s">
        <v>3188</v>
      </c>
      <c r="I599" s="141" t="s">
        <v>11548</v>
      </c>
      <c r="J599" s="143" t="str">
        <f t="shared" si="45"/>
        <v>IC.IV.061110</v>
      </c>
      <c r="K599" s="142" t="s">
        <v>2379</v>
      </c>
      <c r="L599" s="141" t="str">
        <f t="shared" si="46"/>
        <v>Serous Drainage</v>
      </c>
      <c r="M599" s="143" t="str">
        <f t="shared" si="47"/>
        <v>PI.IC.IV.061110.01</v>
      </c>
      <c r="N599" s="143"/>
      <c r="O599" s="143" t="str">
        <f t="shared" si="48"/>
        <v>PH.IC.IV.061110.01</v>
      </c>
      <c r="Q599" s="143" t="str">
        <f t="shared" si="49"/>
        <v>CL.IC.IV.061110.01</v>
      </c>
      <c r="AR599" s="141" t="s">
        <v>12773</v>
      </c>
      <c r="AS599" s="141">
        <v>1749</v>
      </c>
    </row>
    <row r="600" spans="1:45" s="141" customFormat="1" ht="16">
      <c r="A600" s="141" t="s">
        <v>8408</v>
      </c>
      <c r="C600" s="142" t="s">
        <v>6988</v>
      </c>
      <c r="E600" s="142" t="s">
        <v>5749</v>
      </c>
      <c r="F600" s="141" t="s">
        <v>8254</v>
      </c>
      <c r="G600" s="141" t="s">
        <v>8425</v>
      </c>
      <c r="H600" s="142" t="s">
        <v>5749</v>
      </c>
      <c r="I600" s="141" t="s">
        <v>11554</v>
      </c>
      <c r="J600" s="143" t="str">
        <f t="shared" si="45"/>
        <v>IC.IV.061111</v>
      </c>
      <c r="K600" s="142" t="s">
        <v>2379</v>
      </c>
      <c r="L600" s="141" t="str">
        <f t="shared" si="46"/>
        <v>Purulent Drainage</v>
      </c>
      <c r="M600" s="143" t="str">
        <f t="shared" si="47"/>
        <v>PI.IC.IV.061111.01</v>
      </c>
      <c r="N600" s="143"/>
      <c r="O600" s="143" t="str">
        <f t="shared" si="48"/>
        <v>PH.IC.IV.061111.01</v>
      </c>
      <c r="Q600" s="143" t="str">
        <f t="shared" si="49"/>
        <v>CL.IC.IV.061111.01</v>
      </c>
      <c r="AR600" s="141" t="s">
        <v>12773</v>
      </c>
      <c r="AS600" s="141">
        <v>1749</v>
      </c>
    </row>
    <row r="601" spans="1:45" s="60" customFormat="1" ht="15">
      <c r="A601" s="60" t="s">
        <v>8408</v>
      </c>
      <c r="C601" s="62" t="s">
        <v>6988</v>
      </c>
      <c r="D601" s="10"/>
      <c r="E601" s="62" t="s">
        <v>5749</v>
      </c>
      <c r="F601" s="60" t="s">
        <v>8254</v>
      </c>
      <c r="G601" s="60" t="s">
        <v>8334</v>
      </c>
      <c r="H601" s="62" t="s">
        <v>3064</v>
      </c>
      <c r="I601" s="60" t="s">
        <v>8335</v>
      </c>
      <c r="J601" s="63" t="str">
        <f t="shared" si="45"/>
        <v>IC.IV.061112</v>
      </c>
      <c r="K601" s="61" t="s">
        <v>2379</v>
      </c>
      <c r="L601" s="60" t="str">
        <f t="shared" si="46"/>
        <v>Extravasation</v>
      </c>
      <c r="M601" s="64" t="str">
        <f t="shared" si="47"/>
        <v>PI.IC.IV.061112.01</v>
      </c>
      <c r="N601" s="64"/>
      <c r="O601" s="64" t="str">
        <f t="shared" si="48"/>
        <v>PH.IC.IV.061112.01</v>
      </c>
      <c r="Q601" s="64" t="str">
        <f t="shared" si="49"/>
        <v>CL.IC.IV.061112.01</v>
      </c>
    </row>
    <row r="602" spans="1:45" s="60" customFormat="1" ht="15">
      <c r="A602" s="60" t="s">
        <v>8408</v>
      </c>
      <c r="C602" s="62" t="s">
        <v>6988</v>
      </c>
      <c r="D602" s="10"/>
      <c r="E602" s="62" t="s">
        <v>5749</v>
      </c>
      <c r="F602" s="60" t="s">
        <v>8254</v>
      </c>
      <c r="G602" s="60" t="s">
        <v>8317</v>
      </c>
      <c r="H602" s="62" t="s">
        <v>5560</v>
      </c>
      <c r="I602" s="60" t="s">
        <v>12207</v>
      </c>
      <c r="J602" s="63" t="str">
        <f t="shared" si="45"/>
        <v>IC.IV.061113</v>
      </c>
      <c r="K602" s="61" t="s">
        <v>2379</v>
      </c>
      <c r="L602" s="60" t="str">
        <f t="shared" si="46"/>
        <v>Unable to assess due to drsg</v>
      </c>
      <c r="M602" s="64" t="str">
        <f t="shared" si="47"/>
        <v>PI.IC.IV.061113.01</v>
      </c>
      <c r="N602" s="64"/>
      <c r="O602" s="64" t="str">
        <f t="shared" si="48"/>
        <v>PH.IC.IV.061113.01</v>
      </c>
      <c r="Q602" s="64" t="str">
        <f t="shared" si="49"/>
        <v>CL.IC.IV.061113.01</v>
      </c>
      <c r="R602" s="60" t="s">
        <v>4415</v>
      </c>
      <c r="S602" s="60">
        <v>824</v>
      </c>
    </row>
    <row r="603" spans="1:45" s="60" customFormat="1" ht="15">
      <c r="A603" s="60" t="s">
        <v>8408</v>
      </c>
      <c r="B603" s="10"/>
      <c r="C603" s="62" t="s">
        <v>6988</v>
      </c>
      <c r="D603" s="10"/>
      <c r="E603" s="62" t="s">
        <v>5749</v>
      </c>
      <c r="F603" s="60" t="s">
        <v>8254</v>
      </c>
      <c r="G603" s="60" t="s">
        <v>8336</v>
      </c>
      <c r="H603" s="62" t="s">
        <v>4082</v>
      </c>
      <c r="I603" s="60" t="s">
        <v>8337</v>
      </c>
      <c r="J603" s="63" t="str">
        <f t="shared" si="45"/>
        <v>IC.IV.061114</v>
      </c>
      <c r="K603" s="61" t="s">
        <v>2379</v>
      </c>
      <c r="L603" s="60" t="str">
        <f t="shared" si="46"/>
        <v>Crepitus at site</v>
      </c>
      <c r="M603" s="64" t="str">
        <f t="shared" si="47"/>
        <v>PI.IC.IV.061114.01</v>
      </c>
      <c r="N603" s="64"/>
      <c r="O603" s="64" t="str">
        <f t="shared" si="48"/>
        <v>PH.IC.IV.061114.01</v>
      </c>
      <c r="Q603" s="64" t="str">
        <f t="shared" si="49"/>
        <v>CL.IC.IV.061114.01</v>
      </c>
    </row>
    <row r="604" spans="1:45" s="60" customFormat="1" ht="15">
      <c r="A604" s="60" t="s">
        <v>8408</v>
      </c>
      <c r="C604" s="62" t="s">
        <v>6988</v>
      </c>
      <c r="D604" s="60" t="s">
        <v>8316</v>
      </c>
      <c r="E604" s="62" t="s">
        <v>5560</v>
      </c>
      <c r="F604" s="60" t="s">
        <v>8255</v>
      </c>
      <c r="G604" s="60" t="s">
        <v>8166</v>
      </c>
      <c r="H604" s="62" t="s">
        <v>11848</v>
      </c>
      <c r="I604" s="60" t="s">
        <v>12157</v>
      </c>
      <c r="J604" s="63" t="str">
        <f t="shared" si="45"/>
        <v>IC.IV.061301</v>
      </c>
      <c r="K604" s="61" t="s">
        <v>2379</v>
      </c>
      <c r="L604" s="60" t="str">
        <f t="shared" si="46"/>
        <v>None needed</v>
      </c>
      <c r="M604" s="64" t="str">
        <f t="shared" si="47"/>
        <v>PI.IC.IV.061301.01</v>
      </c>
      <c r="N604" s="64"/>
      <c r="O604" s="64" t="str">
        <f t="shared" si="48"/>
        <v>PH.IC.IV.061301.01</v>
      </c>
      <c r="Q604" s="64" t="str">
        <f t="shared" si="49"/>
        <v>CL.IC.IV.061301.01</v>
      </c>
    </row>
    <row r="605" spans="1:45" s="60" customFormat="1" ht="15">
      <c r="A605" s="60" t="s">
        <v>8408</v>
      </c>
      <c r="C605" s="62" t="s">
        <v>6988</v>
      </c>
      <c r="E605" s="62" t="s">
        <v>5560</v>
      </c>
      <c r="F605" s="60" t="s">
        <v>8255</v>
      </c>
      <c r="G605" s="60" t="s">
        <v>8167</v>
      </c>
      <c r="H605" s="62" t="s">
        <v>12030</v>
      </c>
      <c r="I605" s="60" t="s">
        <v>11393</v>
      </c>
      <c r="J605" s="63" t="str">
        <f t="shared" si="45"/>
        <v>IC.IV.061302</v>
      </c>
      <c r="K605" s="61" t="s">
        <v>2379</v>
      </c>
      <c r="L605" s="60" t="str">
        <f t="shared" si="46"/>
        <v>Changed site</v>
      </c>
      <c r="M605" s="64" t="str">
        <f t="shared" si="47"/>
        <v>PI.IC.IV.061302.01</v>
      </c>
      <c r="N605" s="64"/>
      <c r="O605" s="64" t="str">
        <f t="shared" si="48"/>
        <v>PH.IC.IV.061302.01</v>
      </c>
      <c r="Q605" s="64" t="str">
        <f t="shared" si="49"/>
        <v>CL.IC.IV.061302.01</v>
      </c>
    </row>
    <row r="606" spans="1:45" s="60" customFormat="1" ht="15">
      <c r="A606" s="60" t="s">
        <v>8408</v>
      </c>
      <c r="C606" s="62" t="s">
        <v>6988</v>
      </c>
      <c r="E606" s="62" t="s">
        <v>5560</v>
      </c>
      <c r="F606" s="60" t="s">
        <v>8255</v>
      </c>
      <c r="G606" s="60" t="s">
        <v>8322</v>
      </c>
      <c r="H606" s="62" t="s">
        <v>12592</v>
      </c>
      <c r="I606" s="60" t="s">
        <v>8323</v>
      </c>
      <c r="J606" s="63" t="str">
        <f t="shared" si="45"/>
        <v>IC.IV.061303</v>
      </c>
      <c r="K606" s="61" t="s">
        <v>2379</v>
      </c>
      <c r="L606" s="60" t="str">
        <f t="shared" si="46"/>
        <v>Elevated extremity</v>
      </c>
      <c r="M606" s="64" t="str">
        <f t="shared" si="47"/>
        <v>PI.IC.IV.061303.01</v>
      </c>
      <c r="N606" s="64"/>
      <c r="O606" s="64" t="str">
        <f t="shared" si="48"/>
        <v>PH.IC.IV.061303.01</v>
      </c>
      <c r="Q606" s="64" t="str">
        <f t="shared" si="49"/>
        <v>CL.IC.IV.061303.01</v>
      </c>
    </row>
    <row r="607" spans="1:45" s="60" customFormat="1" ht="15">
      <c r="A607" s="60" t="s">
        <v>8408</v>
      </c>
      <c r="C607" s="62" t="s">
        <v>6988</v>
      </c>
      <c r="E607" s="62" t="s">
        <v>5560</v>
      </c>
      <c r="F607" s="60" t="s">
        <v>8255</v>
      </c>
      <c r="G607" s="60" t="s">
        <v>8324</v>
      </c>
      <c r="H607" s="62" t="s">
        <v>6464</v>
      </c>
      <c r="I607" s="60" t="s">
        <v>8453</v>
      </c>
      <c r="J607" s="63" t="str">
        <f t="shared" si="45"/>
        <v>IC.IV.061304</v>
      </c>
      <c r="K607" s="61" t="s">
        <v>2379</v>
      </c>
      <c r="L607" s="60" t="str">
        <f t="shared" si="46"/>
        <v>Warm compress</v>
      </c>
      <c r="M607" s="64" t="str">
        <f t="shared" si="47"/>
        <v>PI.IC.IV.061304.01</v>
      </c>
      <c r="N607" s="64"/>
      <c r="O607" s="64" t="str">
        <f t="shared" si="48"/>
        <v>PH.IC.IV.061304.01</v>
      </c>
      <c r="Q607" s="64" t="str">
        <f t="shared" si="49"/>
        <v>CL.IC.IV.061304.01</v>
      </c>
    </row>
    <row r="608" spans="1:45" s="60" customFormat="1" ht="15">
      <c r="A608" s="60" t="s">
        <v>8408</v>
      </c>
      <c r="C608" s="62" t="s">
        <v>6988</v>
      </c>
      <c r="E608" s="62" t="s">
        <v>5560</v>
      </c>
      <c r="F608" s="60" t="s">
        <v>8255</v>
      </c>
      <c r="G608" s="60" t="s">
        <v>8257</v>
      </c>
      <c r="H608" s="62" t="s">
        <v>6291</v>
      </c>
      <c r="I608" s="60" t="s">
        <v>11569</v>
      </c>
      <c r="J608" s="63" t="str">
        <f t="shared" si="45"/>
        <v>IC.IV.061305</v>
      </c>
      <c r="K608" s="61" t="s">
        <v>2379</v>
      </c>
      <c r="L608" s="60" t="str">
        <f t="shared" si="46"/>
        <v>Pressure applied</v>
      </c>
      <c r="M608" s="64" t="str">
        <f t="shared" si="47"/>
        <v>PI.IC.IV.061305.01</v>
      </c>
      <c r="N608" s="64"/>
      <c r="O608" s="64" t="str">
        <f t="shared" si="48"/>
        <v>PH.IC.IV.061305.01</v>
      </c>
      <c r="Q608" s="64" t="str">
        <f t="shared" si="49"/>
        <v>CL.IC.IV.061305.01</v>
      </c>
    </row>
    <row r="609" spans="1:25" s="60" customFormat="1" ht="15">
      <c r="A609" s="60" t="s">
        <v>8408</v>
      </c>
      <c r="C609" s="62" t="s">
        <v>6988</v>
      </c>
      <c r="E609" s="62" t="s">
        <v>5560</v>
      </c>
      <c r="F609" s="60" t="s">
        <v>8255</v>
      </c>
      <c r="G609" s="60" t="s">
        <v>10478</v>
      </c>
      <c r="H609" s="62" t="s">
        <v>6988</v>
      </c>
      <c r="I609" s="60" t="s">
        <v>12437</v>
      </c>
      <c r="J609" s="63" t="str">
        <f t="shared" si="45"/>
        <v>IC.IV.061306</v>
      </c>
      <c r="K609" s="61" t="s">
        <v>2379</v>
      </c>
      <c r="L609" s="60" t="str">
        <f t="shared" si="46"/>
        <v>Other: specify</v>
      </c>
      <c r="M609" s="64" t="str">
        <f t="shared" si="47"/>
        <v>PI.IC.IV.061306.01</v>
      </c>
      <c r="N609" s="64"/>
      <c r="O609" s="64" t="str">
        <f t="shared" si="48"/>
        <v>PH.IC.IV.061306.01</v>
      </c>
      <c r="Q609" s="64" t="str">
        <f t="shared" si="49"/>
        <v>CL.IC.IV.061306.01</v>
      </c>
    </row>
    <row r="610" spans="1:25" s="60" customFormat="1" ht="15">
      <c r="A610" s="60" t="s">
        <v>8408</v>
      </c>
      <c r="C610" s="62" t="s">
        <v>6988</v>
      </c>
      <c r="D610" s="60" t="s">
        <v>13022</v>
      </c>
      <c r="E610" s="62" t="s">
        <v>4082</v>
      </c>
      <c r="F610" s="60" t="s">
        <v>8256</v>
      </c>
      <c r="G610" s="60" t="s">
        <v>8005</v>
      </c>
      <c r="H610" s="62" t="s">
        <v>11848</v>
      </c>
      <c r="I610" s="60" t="s">
        <v>11859</v>
      </c>
      <c r="J610" s="63" t="str">
        <f t="shared" si="45"/>
        <v>IC.IV.061401</v>
      </c>
      <c r="K610" s="61" t="s">
        <v>2379</v>
      </c>
      <c r="L610" s="60" t="str">
        <f t="shared" si="46"/>
        <v>Securement Device</v>
      </c>
      <c r="M610" s="64" t="str">
        <f t="shared" si="47"/>
        <v>PI.IC.IV.061401.01</v>
      </c>
      <c r="N610" s="64"/>
      <c r="O610" s="64" t="str">
        <f t="shared" si="48"/>
        <v>PH.IC.IV.061401.01</v>
      </c>
      <c r="Q610" s="64" t="str">
        <f t="shared" si="49"/>
        <v>CL.IC.IV.061401.01</v>
      </c>
    </row>
    <row r="611" spans="1:25" s="60" customFormat="1" ht="15">
      <c r="A611" s="60" t="s">
        <v>8408</v>
      </c>
      <c r="C611" s="62" t="s">
        <v>6988</v>
      </c>
      <c r="E611" s="62" t="s">
        <v>4082</v>
      </c>
      <c r="F611" s="60" t="s">
        <v>8256</v>
      </c>
      <c r="G611" s="60" t="s">
        <v>11863</v>
      </c>
      <c r="H611" s="62" t="s">
        <v>12030</v>
      </c>
      <c r="I611" s="60" t="s">
        <v>10059</v>
      </c>
      <c r="J611" s="63" t="str">
        <f t="shared" si="45"/>
        <v>IC.IV.061402</v>
      </c>
      <c r="K611" s="61" t="s">
        <v>2379</v>
      </c>
      <c r="L611" s="60" t="str">
        <f t="shared" si="46"/>
        <v>Taped</v>
      </c>
      <c r="M611" s="64" t="str">
        <f t="shared" si="47"/>
        <v>PI.IC.IV.061402.01</v>
      </c>
      <c r="N611" s="64"/>
      <c r="O611" s="64" t="str">
        <f t="shared" si="48"/>
        <v>PH.IC.IV.061402.01</v>
      </c>
      <c r="Q611" s="64" t="str">
        <f t="shared" si="49"/>
        <v>CL.IC.IV.061402.01</v>
      </c>
    </row>
    <row r="612" spans="1:25" s="60" customFormat="1" ht="15">
      <c r="A612" s="60" t="s">
        <v>8408</v>
      </c>
      <c r="C612" s="62" t="s">
        <v>6988</v>
      </c>
      <c r="E612" s="62" t="s">
        <v>4082</v>
      </c>
      <c r="F612" s="60" t="s">
        <v>8256</v>
      </c>
      <c r="G612" s="60" t="s">
        <v>11861</v>
      </c>
      <c r="H612" s="62" t="s">
        <v>3812</v>
      </c>
      <c r="I612" s="60" t="s">
        <v>10192</v>
      </c>
      <c r="J612" s="63" t="str">
        <f t="shared" si="45"/>
        <v>IC.IV.061403</v>
      </c>
      <c r="K612" s="61" t="s">
        <v>2379</v>
      </c>
      <c r="L612" s="60" t="str">
        <f t="shared" si="46"/>
        <v>Sutured</v>
      </c>
      <c r="M612" s="64" t="str">
        <f t="shared" si="47"/>
        <v>PI.IC.IV.061403.01</v>
      </c>
      <c r="N612" s="64"/>
      <c r="O612" s="64" t="str">
        <f t="shared" si="48"/>
        <v>PH.IC.IV.061403.01</v>
      </c>
      <c r="Q612" s="64" t="str">
        <f t="shared" si="49"/>
        <v>CL.IC.IV.061403.01</v>
      </c>
    </row>
    <row r="613" spans="1:25" s="60" customFormat="1" ht="15">
      <c r="A613" s="60" t="s">
        <v>8408</v>
      </c>
      <c r="C613" s="62" t="s">
        <v>6988</v>
      </c>
      <c r="E613" s="62" t="s">
        <v>4082</v>
      </c>
      <c r="F613" s="60" t="s">
        <v>8256</v>
      </c>
      <c r="G613" s="60" t="s">
        <v>8503</v>
      </c>
      <c r="H613" s="62" t="s">
        <v>12594</v>
      </c>
      <c r="I613" s="60" t="s">
        <v>12437</v>
      </c>
      <c r="J613" s="63" t="str">
        <f t="shared" si="45"/>
        <v>IC.IV.061404</v>
      </c>
      <c r="K613" s="61" t="s">
        <v>2379</v>
      </c>
      <c r="L613" s="60" t="str">
        <f t="shared" si="46"/>
        <v>Other:specify</v>
      </c>
      <c r="M613" s="64" t="str">
        <f t="shared" si="47"/>
        <v>PI.IC.IV.061404.01</v>
      </c>
      <c r="N613" s="64"/>
      <c r="O613" s="64" t="str">
        <f t="shared" si="48"/>
        <v>PH.IC.IV.061404.01</v>
      </c>
      <c r="Q613" s="64" t="str">
        <f t="shared" si="49"/>
        <v>CL.IC.IV.061404.01</v>
      </c>
    </row>
    <row r="614" spans="1:25" s="60" customFormat="1" ht="15">
      <c r="A614" s="60" t="s">
        <v>8408</v>
      </c>
      <c r="C614" s="62" t="s">
        <v>6988</v>
      </c>
      <c r="D614" s="60" t="s">
        <v>8426</v>
      </c>
      <c r="E614" s="62" t="s">
        <v>7456</v>
      </c>
      <c r="F614" s="60" t="s">
        <v>8504</v>
      </c>
      <c r="G614" s="60" t="s">
        <v>10446</v>
      </c>
      <c r="H614" s="62" t="s">
        <v>11848</v>
      </c>
      <c r="I614" s="60" t="s">
        <v>10446</v>
      </c>
      <c r="J614" s="63" t="str">
        <f t="shared" si="45"/>
        <v>IC.IV.061501</v>
      </c>
      <c r="K614" s="61" t="s">
        <v>2379</v>
      </c>
      <c r="L614" s="60" t="str">
        <f t="shared" si="46"/>
        <v>Patent</v>
      </c>
      <c r="M614" s="64" t="str">
        <f t="shared" si="47"/>
        <v>PI.IC.IV.061501.01</v>
      </c>
      <c r="N614" s="64"/>
      <c r="O614" s="64" t="str">
        <f t="shared" si="48"/>
        <v>PH.IC.IV.061501.01</v>
      </c>
      <c r="Q614" s="64" t="str">
        <f t="shared" si="49"/>
        <v>CL.IC.IV.061501.01</v>
      </c>
    </row>
    <row r="615" spans="1:25" s="60" customFormat="1" ht="15">
      <c r="A615" s="60" t="s">
        <v>8408</v>
      </c>
      <c r="C615" s="62" t="s">
        <v>6988</v>
      </c>
      <c r="E615" s="62" t="s">
        <v>7456</v>
      </c>
      <c r="F615" s="60" t="s">
        <v>8504</v>
      </c>
      <c r="G615" s="60" t="s">
        <v>8361</v>
      </c>
      <c r="H615" s="62" t="s">
        <v>12030</v>
      </c>
      <c r="I615" s="60" t="s">
        <v>8110</v>
      </c>
      <c r="J615" s="63" t="str">
        <f t="shared" si="45"/>
        <v>IC.IV.061502</v>
      </c>
      <c r="K615" s="61" t="s">
        <v>2379</v>
      </c>
      <c r="L615" s="60" t="str">
        <f t="shared" si="46"/>
        <v>No Blood Return, flush easy</v>
      </c>
      <c r="M615" s="64" t="str">
        <f t="shared" si="47"/>
        <v>PI.IC.IV.061502.01</v>
      </c>
      <c r="N615" s="64"/>
      <c r="O615" s="64" t="str">
        <f t="shared" si="48"/>
        <v>PH.IC.IV.061502.01</v>
      </c>
      <c r="Q615" s="64" t="str">
        <f t="shared" si="49"/>
        <v>CL.IC.IV.061502.01</v>
      </c>
    </row>
    <row r="616" spans="1:25" s="60" customFormat="1" ht="15">
      <c r="A616" s="60" t="s">
        <v>8408</v>
      </c>
      <c r="C616" s="62" t="s">
        <v>6988</v>
      </c>
      <c r="E616" s="62" t="s">
        <v>7456</v>
      </c>
      <c r="F616" s="60" t="s">
        <v>8504</v>
      </c>
      <c r="G616" s="60" t="s">
        <v>8327</v>
      </c>
      <c r="H616" s="62" t="s">
        <v>12592</v>
      </c>
      <c r="I616" s="60" t="s">
        <v>8328</v>
      </c>
      <c r="J616" s="63" t="str">
        <f t="shared" si="45"/>
        <v>IC.IV.061503</v>
      </c>
      <c r="K616" s="61" t="s">
        <v>2379</v>
      </c>
      <c r="L616" s="60" t="str">
        <f t="shared" si="46"/>
        <v>Positional</v>
      </c>
      <c r="M616" s="64" t="str">
        <f t="shared" si="47"/>
        <v>PI.IC.IV.061503.01</v>
      </c>
      <c r="N616" s="64"/>
      <c r="O616" s="64" t="str">
        <f t="shared" si="48"/>
        <v>PH.IC.IV.061503.01</v>
      </c>
      <c r="Q616" s="64" t="str">
        <f t="shared" si="49"/>
        <v>CL.IC.IV.061503.01</v>
      </c>
    </row>
    <row r="617" spans="1:25" s="60" customFormat="1" ht="15">
      <c r="A617" s="60" t="s">
        <v>8408</v>
      </c>
      <c r="C617" s="62" t="s">
        <v>6988</v>
      </c>
      <c r="E617" s="62" t="s">
        <v>7456</v>
      </c>
      <c r="F617" s="60" t="s">
        <v>8504</v>
      </c>
      <c r="G617" s="60" t="s">
        <v>8362</v>
      </c>
      <c r="H617" s="62" t="s">
        <v>6464</v>
      </c>
      <c r="I617" s="60" t="s">
        <v>8363</v>
      </c>
      <c r="J617" s="63" t="str">
        <f t="shared" si="45"/>
        <v>IC.IV.061504</v>
      </c>
      <c r="K617" s="61" t="s">
        <v>2379</v>
      </c>
      <c r="L617" s="60" t="str">
        <f t="shared" si="46"/>
        <v>Sluggish Blood Return</v>
      </c>
      <c r="M617" s="64" t="str">
        <f t="shared" si="47"/>
        <v>PI.IC.IV.061504.01</v>
      </c>
      <c r="N617" s="64"/>
      <c r="O617" s="64" t="str">
        <f t="shared" si="48"/>
        <v>PH.IC.IV.061504.01</v>
      </c>
      <c r="Q617" s="64" t="str">
        <f t="shared" si="49"/>
        <v>CL.IC.IV.061504.01</v>
      </c>
    </row>
    <row r="618" spans="1:25" s="60" customFormat="1" ht="15">
      <c r="A618" s="60" t="s">
        <v>8408</v>
      </c>
      <c r="C618" s="62" t="s">
        <v>6988</v>
      </c>
      <c r="E618" s="62" t="s">
        <v>7456</v>
      </c>
      <c r="F618" s="60" t="s">
        <v>8504</v>
      </c>
      <c r="G618" s="60" t="s">
        <v>9748</v>
      </c>
      <c r="H618" s="62" t="s">
        <v>6291</v>
      </c>
      <c r="I618" s="60" t="s">
        <v>8329</v>
      </c>
      <c r="J618" s="63" t="str">
        <f t="shared" si="45"/>
        <v>IC.IV.061505</v>
      </c>
      <c r="K618" s="61" t="s">
        <v>2379</v>
      </c>
      <c r="L618" s="60" t="str">
        <f t="shared" si="46"/>
        <v>Occluded</v>
      </c>
      <c r="M618" s="64" t="str">
        <f t="shared" si="47"/>
        <v>PI.IC.IV.061505.01</v>
      </c>
      <c r="N618" s="64"/>
      <c r="O618" s="64" t="str">
        <f t="shared" si="48"/>
        <v>PH.IC.IV.061505.01</v>
      </c>
      <c r="Q618" s="64" t="str">
        <f t="shared" si="49"/>
        <v>CL.IC.IV.061505.01</v>
      </c>
    </row>
    <row r="619" spans="1:25" s="60" customFormat="1" ht="15">
      <c r="A619" s="60" t="s">
        <v>8408</v>
      </c>
      <c r="C619" s="62" t="s">
        <v>6988</v>
      </c>
      <c r="E619" s="62" t="s">
        <v>7456</v>
      </c>
      <c r="F619" s="60" t="s">
        <v>8504</v>
      </c>
      <c r="G619" s="60" t="s">
        <v>10123</v>
      </c>
      <c r="H619" s="62" t="s">
        <v>6988</v>
      </c>
      <c r="I619" s="60" t="s">
        <v>11841</v>
      </c>
      <c r="J619" s="63" t="str">
        <f t="shared" si="45"/>
        <v>IC.IV.061506</v>
      </c>
      <c r="K619" s="61" t="s">
        <v>2379</v>
      </c>
      <c r="L619" s="60" t="str">
        <f t="shared" si="46"/>
        <v>Discontinued</v>
      </c>
      <c r="M619" s="64" t="str">
        <f t="shared" si="47"/>
        <v>PI.IC.IV.061506.01</v>
      </c>
      <c r="N619" s="64"/>
      <c r="O619" s="64" t="str">
        <f t="shared" si="48"/>
        <v>PH.IC.IV.061506.01</v>
      </c>
      <c r="Q619" s="64" t="str">
        <f t="shared" si="49"/>
        <v>CL.IC.IV.061506.01</v>
      </c>
    </row>
    <row r="620" spans="1:25" s="60" customFormat="1" ht="15">
      <c r="A620" s="60" t="s">
        <v>8408</v>
      </c>
      <c r="C620" s="62" t="s">
        <v>6988</v>
      </c>
      <c r="E620" s="62" t="s">
        <v>7456</v>
      </c>
      <c r="F620" s="60" t="s">
        <v>8504</v>
      </c>
      <c r="G620" s="60" t="s">
        <v>8364</v>
      </c>
      <c r="H620" s="62" t="s">
        <v>6317</v>
      </c>
      <c r="I620" s="60" t="s">
        <v>9594</v>
      </c>
      <c r="J620" s="63" t="str">
        <f t="shared" si="45"/>
        <v>IC.IV.061507</v>
      </c>
      <c r="K620" s="61" t="s">
        <v>2379</v>
      </c>
      <c r="L620" s="60" t="str">
        <f t="shared" si="46"/>
        <v>D/C due to positive blood cultures</v>
      </c>
      <c r="M620" s="64" t="str">
        <f t="shared" si="47"/>
        <v>PI.IC.IV.061507.01</v>
      </c>
      <c r="N620" s="64"/>
      <c r="O620" s="64" t="str">
        <f t="shared" si="48"/>
        <v>PH.IC.IV.061507.01</v>
      </c>
      <c r="Q620" s="64" t="str">
        <f t="shared" si="49"/>
        <v>CL.IC.IV.061507.01</v>
      </c>
      <c r="V620" s="60" t="s">
        <v>2777</v>
      </c>
      <c r="W620" s="60">
        <v>1067</v>
      </c>
    </row>
    <row r="621" spans="1:25" s="60" customFormat="1" ht="15">
      <c r="A621" s="60" t="s">
        <v>8408</v>
      </c>
      <c r="C621" s="62" t="s">
        <v>6988</v>
      </c>
      <c r="E621" s="62" t="s">
        <v>7456</v>
      </c>
      <c r="F621" s="60" t="s">
        <v>8504</v>
      </c>
      <c r="G621" s="60" t="s">
        <v>2711</v>
      </c>
      <c r="H621" s="62" t="s">
        <v>2535</v>
      </c>
      <c r="I621" s="60" t="s">
        <v>2712</v>
      </c>
      <c r="J621" s="63" t="str">
        <f t="shared" si="45"/>
        <v>IC.IV.061508</v>
      </c>
      <c r="K621" s="61" t="s">
        <v>12175</v>
      </c>
      <c r="L621" s="60" t="str">
        <f t="shared" si="46"/>
        <v>One lumen occluded</v>
      </c>
      <c r="M621" s="64" t="str">
        <f t="shared" si="47"/>
        <v>PI.IC.IV.061508.01</v>
      </c>
      <c r="N621" s="64"/>
      <c r="O621" s="64" t="str">
        <f t="shared" si="48"/>
        <v>PH.IC.IV.061508.01</v>
      </c>
      <c r="Q621" s="64" t="str">
        <f t="shared" si="49"/>
        <v>CL.IC.IV.061508.01</v>
      </c>
      <c r="R621" s="60" t="s">
        <v>2233</v>
      </c>
      <c r="X621" s="60" t="s">
        <v>12739</v>
      </c>
      <c r="Y621" s="60">
        <v>1112</v>
      </c>
    </row>
    <row r="622" spans="1:25" s="60" customFormat="1" ht="15">
      <c r="A622" s="60" t="s">
        <v>8408</v>
      </c>
      <c r="C622" s="62" t="s">
        <v>12742</v>
      </c>
      <c r="E622" s="62" t="s">
        <v>7456</v>
      </c>
      <c r="F622" s="60" t="s">
        <v>12743</v>
      </c>
      <c r="G622" s="60" t="s">
        <v>12876</v>
      </c>
      <c r="H622" s="62" t="s">
        <v>12877</v>
      </c>
      <c r="I622" s="60" t="s">
        <v>12878</v>
      </c>
      <c r="J622" s="63" t="str">
        <f t="shared" si="45"/>
        <v>IC.IV.061509</v>
      </c>
      <c r="K622" s="61" t="s">
        <v>2311</v>
      </c>
      <c r="L622" s="60" t="str">
        <f t="shared" si="46"/>
        <v>Capped</v>
      </c>
      <c r="M622" s="64" t="str">
        <f t="shared" si="47"/>
        <v>PI.IC.IV.061509.01</v>
      </c>
      <c r="N622" s="64"/>
      <c r="O622" s="64" t="str">
        <f t="shared" si="48"/>
        <v>PH.IC.IV.061509.01</v>
      </c>
      <c r="Q622" s="64" t="str">
        <f t="shared" si="49"/>
        <v>CL.IC.IV.061509.01</v>
      </c>
      <c r="R622" s="60" t="s">
        <v>2233</v>
      </c>
      <c r="X622" s="60" t="s">
        <v>12440</v>
      </c>
      <c r="Y622" s="60">
        <v>1124</v>
      </c>
    </row>
    <row r="623" spans="1:25" s="60" customFormat="1" ht="15">
      <c r="A623" s="60" t="s">
        <v>8408</v>
      </c>
      <c r="C623" s="62" t="s">
        <v>12742</v>
      </c>
      <c r="E623" s="62" t="s">
        <v>7456</v>
      </c>
      <c r="F623" s="60" t="s">
        <v>12743</v>
      </c>
      <c r="G623" s="60" t="s">
        <v>12989</v>
      </c>
      <c r="H623" s="62" t="s">
        <v>2516</v>
      </c>
      <c r="J623" s="63" t="str">
        <f t="shared" si="45"/>
        <v>IC.IV.061510</v>
      </c>
      <c r="K623" s="61" t="s">
        <v>2311</v>
      </c>
      <c r="L623" s="60" t="str">
        <f t="shared" si="46"/>
        <v>Self Discontinued</v>
      </c>
      <c r="M623" s="64" t="str">
        <f t="shared" si="47"/>
        <v>PI.IC.IV.061510.01</v>
      </c>
      <c r="N623" s="64"/>
      <c r="O623" s="64" t="str">
        <f t="shared" si="48"/>
        <v>PH.IC.IV.061510.01</v>
      </c>
      <c r="Q623" s="64" t="str">
        <f t="shared" si="49"/>
        <v>CL.IC.IV.061510.01</v>
      </c>
    </row>
    <row r="624" spans="1:25" s="60" customFormat="1" ht="15">
      <c r="A624" s="60" t="s">
        <v>8408</v>
      </c>
      <c r="C624" s="62" t="s">
        <v>6988</v>
      </c>
      <c r="D624" s="60" t="s">
        <v>8092</v>
      </c>
      <c r="E624" s="62" t="s">
        <v>7863</v>
      </c>
      <c r="F624" s="60" t="s">
        <v>8000</v>
      </c>
      <c r="G624" s="60" t="s">
        <v>8001</v>
      </c>
      <c r="H624" s="62" t="s">
        <v>11848</v>
      </c>
      <c r="I624" s="60" t="s">
        <v>11837</v>
      </c>
      <c r="J624" s="63" t="str">
        <f t="shared" si="45"/>
        <v>IC.IV.061601</v>
      </c>
      <c r="K624" s="61" t="s">
        <v>2379</v>
      </c>
      <c r="L624" s="60" t="str">
        <f t="shared" si="46"/>
        <v>Tubing/System present on admit</v>
      </c>
      <c r="M624" s="64" t="str">
        <f t="shared" si="47"/>
        <v>PI.IC.IV.061601.01</v>
      </c>
      <c r="N624" s="64"/>
      <c r="O624" s="64" t="str">
        <f t="shared" si="48"/>
        <v>PH.IC.IV.061601.01</v>
      </c>
      <c r="Q624" s="64" t="str">
        <f t="shared" si="49"/>
        <v>CL.IC.IV.061601.01</v>
      </c>
    </row>
    <row r="625" spans="1:23" s="60" customFormat="1" ht="15">
      <c r="A625" s="60" t="s">
        <v>8408</v>
      </c>
      <c r="C625" s="62" t="s">
        <v>6988</v>
      </c>
      <c r="E625" s="62" t="s">
        <v>7863</v>
      </c>
      <c r="F625" s="60" t="s">
        <v>8000</v>
      </c>
      <c r="G625" s="60" t="s">
        <v>8220</v>
      </c>
      <c r="H625" s="62" t="s">
        <v>12030</v>
      </c>
      <c r="I625" s="60" t="s">
        <v>8221</v>
      </c>
      <c r="J625" s="63" t="str">
        <f t="shared" si="45"/>
        <v>IC.IV.061602</v>
      </c>
      <c r="K625" s="61" t="s">
        <v>2379</v>
      </c>
      <c r="L625" s="60" t="str">
        <f t="shared" si="46"/>
        <v>Caps new/changed</v>
      </c>
      <c r="M625" s="64" t="str">
        <f t="shared" si="47"/>
        <v>PI.IC.IV.061602.01</v>
      </c>
      <c r="N625" s="64"/>
      <c r="O625" s="64" t="str">
        <f t="shared" si="48"/>
        <v>PH.IC.IV.061602.01</v>
      </c>
      <c r="Q625" s="64" t="str">
        <f t="shared" si="49"/>
        <v>CL.IC.IV.061602.01</v>
      </c>
    </row>
    <row r="626" spans="1:23" s="60" customFormat="1" ht="15">
      <c r="A626" s="60" t="s">
        <v>8408</v>
      </c>
      <c r="C626" s="62" t="s">
        <v>6988</v>
      </c>
      <c r="E626" s="62" t="s">
        <v>7863</v>
      </c>
      <c r="F626" s="60" t="s">
        <v>8000</v>
      </c>
      <c r="G626" s="60" t="s">
        <v>8002</v>
      </c>
      <c r="H626" s="62" t="s">
        <v>12032</v>
      </c>
      <c r="I626" s="60" t="s">
        <v>8391</v>
      </c>
      <c r="J626" s="63" t="str">
        <f t="shared" si="45"/>
        <v>IC.IV.061603</v>
      </c>
      <c r="K626" s="61" t="s">
        <v>2379</v>
      </c>
      <c r="L626" s="60" t="str">
        <f t="shared" si="46"/>
        <v>Tubing New/Changed</v>
      </c>
      <c r="M626" s="64" t="str">
        <f t="shared" si="47"/>
        <v>PI.IC.IV.061603.01</v>
      </c>
      <c r="N626" s="64"/>
      <c r="O626" s="64" t="str">
        <f t="shared" si="48"/>
        <v>PH.IC.IV.061603.01</v>
      </c>
      <c r="Q626" s="64" t="str">
        <f t="shared" si="49"/>
        <v>CL.IC.IV.061603.01</v>
      </c>
    </row>
    <row r="627" spans="1:23" s="60" customFormat="1" ht="15">
      <c r="A627" s="60" t="s">
        <v>8408</v>
      </c>
      <c r="C627" s="62" t="s">
        <v>6988</v>
      </c>
      <c r="E627" s="62" t="s">
        <v>7863</v>
      </c>
      <c r="F627" s="60" t="s">
        <v>8000</v>
      </c>
      <c r="G627" s="60" t="s">
        <v>11385</v>
      </c>
      <c r="H627" s="62" t="s">
        <v>12028</v>
      </c>
      <c r="I627" s="60" t="s">
        <v>11386</v>
      </c>
      <c r="J627" s="63" t="str">
        <f t="shared" si="45"/>
        <v>IC.IV.061604</v>
      </c>
      <c r="K627" s="61" t="s">
        <v>2379</v>
      </c>
      <c r="L627" s="60" t="str">
        <f t="shared" si="46"/>
        <v>Transducer new/changed</v>
      </c>
      <c r="M627" s="64" t="str">
        <f t="shared" si="47"/>
        <v>PI.IC.IV.061604.01</v>
      </c>
      <c r="N627" s="64"/>
      <c r="O627" s="64" t="str">
        <f t="shared" si="48"/>
        <v>PH.IC.IV.061604.01</v>
      </c>
      <c r="Q627" s="64" t="str">
        <f t="shared" si="49"/>
        <v>CL.IC.IV.061604.01</v>
      </c>
    </row>
    <row r="628" spans="1:23" s="60" customFormat="1" ht="15">
      <c r="A628" s="60" t="s">
        <v>8408</v>
      </c>
      <c r="C628" s="62" t="s">
        <v>6988</v>
      </c>
      <c r="E628" s="62" t="s">
        <v>7863</v>
      </c>
      <c r="F628" s="60" t="s">
        <v>8000</v>
      </c>
      <c r="G628" s="60" t="s">
        <v>11528</v>
      </c>
      <c r="H628" s="62" t="s">
        <v>12210</v>
      </c>
      <c r="I628" s="60" t="s">
        <v>11529</v>
      </c>
      <c r="J628" s="63" t="str">
        <f t="shared" si="45"/>
        <v>IC.IV.061605</v>
      </c>
      <c r="K628" s="61" t="s">
        <v>2379</v>
      </c>
      <c r="L628" s="60" t="str">
        <f t="shared" si="46"/>
        <v>Stopcock(s) new/changed</v>
      </c>
      <c r="M628" s="64" t="str">
        <f t="shared" si="47"/>
        <v>PI.IC.IV.061605.01</v>
      </c>
      <c r="N628" s="64"/>
      <c r="O628" s="64" t="str">
        <f t="shared" si="48"/>
        <v>PH.IC.IV.061605.01</v>
      </c>
      <c r="Q628" s="64" t="str">
        <f t="shared" si="49"/>
        <v>CL.IC.IV.061605.01</v>
      </c>
    </row>
    <row r="629" spans="1:23" s="60" customFormat="1" ht="15">
      <c r="A629" s="60" t="s">
        <v>8408</v>
      </c>
      <c r="C629" s="62" t="s">
        <v>6988</v>
      </c>
      <c r="E629" s="62" t="s">
        <v>7863</v>
      </c>
      <c r="F629" s="60" t="s">
        <v>8000</v>
      </c>
      <c r="G629" s="60" t="s">
        <v>8534</v>
      </c>
      <c r="H629" s="62" t="s">
        <v>12212</v>
      </c>
      <c r="I629" s="60" t="s">
        <v>7836</v>
      </c>
      <c r="J629" s="63" t="str">
        <f t="shared" si="45"/>
        <v>IC.IV.061606</v>
      </c>
      <c r="K629" s="61" t="s">
        <v>2379</v>
      </c>
      <c r="L629" s="60" t="str">
        <f t="shared" si="46"/>
        <v>Tubing/system d/c with cath d/c</v>
      </c>
      <c r="M629" s="64" t="str">
        <f t="shared" si="47"/>
        <v>PI.IC.IV.061606.01</v>
      </c>
      <c r="N629" s="64"/>
      <c r="O629" s="64" t="str">
        <f t="shared" si="48"/>
        <v>PH.IC.IV.061606.01</v>
      </c>
      <c r="Q629" s="64" t="str">
        <f t="shared" si="49"/>
        <v>CL.IC.IV.061606.01</v>
      </c>
      <c r="R629" s="60" t="s">
        <v>4415</v>
      </c>
      <c r="S629" s="60">
        <v>914</v>
      </c>
    </row>
    <row r="630" spans="1:23" s="60" customFormat="1" ht="15">
      <c r="A630" s="60" t="s">
        <v>8408</v>
      </c>
      <c r="C630" s="62" t="s">
        <v>6988</v>
      </c>
      <c r="E630" s="62" t="s">
        <v>7863</v>
      </c>
      <c r="F630" s="60" t="s">
        <v>8000</v>
      </c>
      <c r="G630" s="60" t="s">
        <v>7837</v>
      </c>
      <c r="H630" s="62" t="s">
        <v>6317</v>
      </c>
      <c r="I630" s="60" t="s">
        <v>8186</v>
      </c>
      <c r="J630" s="63" t="str">
        <f t="shared" ref="J630:J705" si="50">CONCATENATE("IC.IV.",C630,E630,H630)</f>
        <v>IC.IV.061607</v>
      </c>
      <c r="K630" s="61" t="s">
        <v>2379</v>
      </c>
      <c r="L630" s="60" t="str">
        <f t="shared" ref="L630:L705" si="51">G630</f>
        <v>TEGO Dialysis caps changed</v>
      </c>
      <c r="M630" s="64" t="str">
        <f t="shared" ref="M630:M705" si="52">CONCATENATE("PI.",J630,".",K630)</f>
        <v>PI.IC.IV.061607.01</v>
      </c>
      <c r="N630" s="64"/>
      <c r="O630" s="64" t="str">
        <f t="shared" ref="O630:O705" si="53">CONCATENATE("PH.",J630,".",K630)</f>
        <v>PH.IC.IV.061607.01</v>
      </c>
      <c r="Q630" s="64" t="str">
        <f t="shared" ref="Q630:Q705" si="54">CONCATENATE("CL.",J630,".",K630)</f>
        <v>CL.IC.IV.061607.01</v>
      </c>
      <c r="R630" s="60" t="s">
        <v>12180</v>
      </c>
      <c r="S630" s="60" t="s">
        <v>2301</v>
      </c>
      <c r="V630" s="60" t="s">
        <v>2302</v>
      </c>
      <c r="W630" s="60">
        <v>999</v>
      </c>
    </row>
    <row r="631" spans="1:23" s="60" customFormat="1" ht="15">
      <c r="A631" s="60" t="s">
        <v>8408</v>
      </c>
      <c r="C631" s="62" t="s">
        <v>2424</v>
      </c>
      <c r="E631" s="62" t="s">
        <v>8512</v>
      </c>
      <c r="F631" s="60" t="s">
        <v>2305</v>
      </c>
      <c r="G631" s="60" t="s">
        <v>12752</v>
      </c>
      <c r="H631" s="62" t="s">
        <v>2535</v>
      </c>
      <c r="I631" s="60" t="s">
        <v>2300</v>
      </c>
      <c r="J631" s="63" t="str">
        <f t="shared" si="50"/>
        <v>IC.IV.061608</v>
      </c>
      <c r="K631" s="61" t="s">
        <v>12175</v>
      </c>
      <c r="L631" s="60" t="str">
        <f t="shared" si="51"/>
        <v>Change not due</v>
      </c>
      <c r="M631" s="64" t="str">
        <f t="shared" si="52"/>
        <v>PI.IC.IV.061608.01</v>
      </c>
      <c r="N631" s="64"/>
      <c r="O631" s="64" t="str">
        <f t="shared" si="53"/>
        <v>PH.IC.IV.061608.01</v>
      </c>
      <c r="Q631" s="64" t="str">
        <f t="shared" si="54"/>
        <v>CL.IC.IV.061608.01</v>
      </c>
    </row>
    <row r="632" spans="1:23" s="60" customFormat="1" ht="15">
      <c r="A632" s="60" t="s">
        <v>8408</v>
      </c>
      <c r="C632" s="62" t="s">
        <v>6988</v>
      </c>
      <c r="D632" s="60" t="s">
        <v>8285</v>
      </c>
      <c r="E632" s="62" t="s">
        <v>6777</v>
      </c>
      <c r="F632" s="60" t="s">
        <v>7838</v>
      </c>
      <c r="G632" s="60" t="s">
        <v>8226</v>
      </c>
      <c r="H632" s="62" t="s">
        <v>11848</v>
      </c>
      <c r="I632" s="60" t="s">
        <v>8227</v>
      </c>
      <c r="J632" s="63" t="str">
        <f t="shared" si="50"/>
        <v>IC.IV.061701</v>
      </c>
      <c r="K632" s="61" t="s">
        <v>2379</v>
      </c>
      <c r="L632" s="60" t="str">
        <f t="shared" si="51"/>
        <v>Central venous catheter</v>
      </c>
      <c r="M632" s="64" t="str">
        <f t="shared" si="52"/>
        <v>PI.IC.IV.061701.01</v>
      </c>
      <c r="N632" s="64"/>
      <c r="O632" s="64" t="str">
        <f t="shared" si="53"/>
        <v>PH.IC.IV.061701.01</v>
      </c>
      <c r="Q632" s="64" t="str">
        <f t="shared" si="54"/>
        <v>CL.IC.IV.061701.01</v>
      </c>
    </row>
    <row r="633" spans="1:23" s="60" customFormat="1" ht="15">
      <c r="A633" s="60" t="s">
        <v>8408</v>
      </c>
      <c r="C633" s="62" t="s">
        <v>6988</v>
      </c>
      <c r="E633" s="62" t="s">
        <v>6777</v>
      </c>
      <c r="F633" s="60" t="s">
        <v>7838</v>
      </c>
      <c r="G633" s="60" t="s">
        <v>8228</v>
      </c>
      <c r="H633" s="62" t="s">
        <v>12030</v>
      </c>
      <c r="I633" s="60" t="s">
        <v>8228</v>
      </c>
      <c r="J633" s="63" t="str">
        <f t="shared" si="50"/>
        <v>IC.IV.061702</v>
      </c>
      <c r="K633" s="61" t="s">
        <v>2379</v>
      </c>
      <c r="L633" s="60" t="str">
        <f t="shared" si="51"/>
        <v>Introducer</v>
      </c>
      <c r="M633" s="64" t="str">
        <f t="shared" si="52"/>
        <v>PI.IC.IV.061702.01</v>
      </c>
      <c r="N633" s="64"/>
      <c r="O633" s="64" t="str">
        <f t="shared" si="53"/>
        <v>PH.IC.IV.061702.01</v>
      </c>
      <c r="Q633" s="64" t="str">
        <f t="shared" si="54"/>
        <v>CL.IC.IV.061702.01</v>
      </c>
    </row>
    <row r="634" spans="1:23" s="60" customFormat="1" ht="15">
      <c r="A634" s="60" t="s">
        <v>8408</v>
      </c>
      <c r="C634" s="62" t="s">
        <v>6988</v>
      </c>
      <c r="E634" s="62" t="s">
        <v>6777</v>
      </c>
      <c r="F634" s="60" t="s">
        <v>7838</v>
      </c>
      <c r="G634" s="60" t="s">
        <v>7839</v>
      </c>
      <c r="H634" s="62" t="s">
        <v>3812</v>
      </c>
      <c r="I634" s="60" t="s">
        <v>8230</v>
      </c>
      <c r="J634" s="63" t="str">
        <f t="shared" si="50"/>
        <v>IC.IV.061703</v>
      </c>
      <c r="K634" s="61" t="s">
        <v>2379</v>
      </c>
      <c r="L634" s="60" t="str">
        <f t="shared" si="51"/>
        <v>Introducer/PA Line</v>
      </c>
      <c r="M634" s="64" t="str">
        <f t="shared" si="52"/>
        <v>PI.IC.IV.061703.01</v>
      </c>
      <c r="N634" s="64"/>
      <c r="O634" s="64" t="str">
        <f t="shared" si="53"/>
        <v>PH.IC.IV.061703.01</v>
      </c>
      <c r="Q634" s="64" t="str">
        <f t="shared" si="54"/>
        <v>CL.IC.IV.061703.01</v>
      </c>
    </row>
    <row r="635" spans="1:23" s="60" customFormat="1" ht="15">
      <c r="A635" s="60" t="s">
        <v>8408</v>
      </c>
      <c r="C635" s="62" t="s">
        <v>6988</v>
      </c>
      <c r="E635" s="62" t="s">
        <v>6777</v>
      </c>
      <c r="F635" s="60" t="s">
        <v>7838</v>
      </c>
      <c r="G635" s="60" t="s">
        <v>8231</v>
      </c>
      <c r="H635" s="62" t="s">
        <v>6464</v>
      </c>
      <c r="I635" s="60" t="s">
        <v>8232</v>
      </c>
      <c r="J635" s="63" t="str">
        <f t="shared" si="50"/>
        <v>IC.IV.061704</v>
      </c>
      <c r="K635" s="61" t="s">
        <v>2379</v>
      </c>
      <c r="L635" s="60" t="str">
        <f t="shared" si="51"/>
        <v>Pulmonary arterial line</v>
      </c>
      <c r="M635" s="64" t="str">
        <f t="shared" si="52"/>
        <v>PI.IC.IV.061704.01</v>
      </c>
      <c r="N635" s="64"/>
      <c r="O635" s="64" t="str">
        <f t="shared" si="53"/>
        <v>PH.IC.IV.061704.01</v>
      </c>
      <c r="Q635" s="64" t="str">
        <f t="shared" si="54"/>
        <v>CL.IC.IV.061704.01</v>
      </c>
    </row>
    <row r="636" spans="1:23" s="60" customFormat="1" ht="15">
      <c r="A636" s="60" t="s">
        <v>8408</v>
      </c>
      <c r="C636" s="62" t="s">
        <v>6988</v>
      </c>
      <c r="E636" s="62" t="s">
        <v>6777</v>
      </c>
      <c r="F636" s="60" t="s">
        <v>7838</v>
      </c>
      <c r="G636" s="60" t="s">
        <v>8233</v>
      </c>
      <c r="H636" s="62" t="s">
        <v>6291</v>
      </c>
      <c r="I636" s="60" t="s">
        <v>8233</v>
      </c>
      <c r="J636" s="63" t="str">
        <f t="shared" si="50"/>
        <v>IC.IV.061705</v>
      </c>
      <c r="K636" s="61" t="s">
        <v>2379</v>
      </c>
      <c r="L636" s="60" t="str">
        <f t="shared" si="51"/>
        <v>PICC</v>
      </c>
      <c r="M636" s="64" t="str">
        <f t="shared" si="52"/>
        <v>PI.IC.IV.061705.01</v>
      </c>
      <c r="N636" s="64"/>
      <c r="O636" s="64" t="str">
        <f t="shared" si="53"/>
        <v>PH.IC.IV.061705.01</v>
      </c>
      <c r="Q636" s="64" t="str">
        <f t="shared" si="54"/>
        <v>CL.IC.IV.061705.01</v>
      </c>
    </row>
    <row r="637" spans="1:23" s="60" customFormat="1" ht="15">
      <c r="A637" s="60" t="s">
        <v>8408</v>
      </c>
      <c r="C637" s="62" t="s">
        <v>6988</v>
      </c>
      <c r="E637" s="62" t="s">
        <v>6777</v>
      </c>
      <c r="F637" s="60" t="s">
        <v>7838</v>
      </c>
      <c r="G637" s="60" t="s">
        <v>8234</v>
      </c>
      <c r="H637" s="62" t="s">
        <v>6988</v>
      </c>
      <c r="I637" s="60" t="s">
        <v>8235</v>
      </c>
      <c r="J637" s="63" t="str">
        <f t="shared" si="50"/>
        <v>IC.IV.061706</v>
      </c>
      <c r="K637" s="61" t="s">
        <v>2379</v>
      </c>
      <c r="L637" s="60" t="str">
        <f t="shared" si="51"/>
        <v>Vascular sheath</v>
      </c>
      <c r="M637" s="64" t="str">
        <f t="shared" si="52"/>
        <v>PI.IC.IV.061706.01</v>
      </c>
      <c r="N637" s="64"/>
      <c r="O637" s="64" t="str">
        <f t="shared" si="53"/>
        <v>PH.IC.IV.061706.01</v>
      </c>
      <c r="Q637" s="64" t="str">
        <f t="shared" si="54"/>
        <v>CL.IC.IV.061706.01</v>
      </c>
    </row>
    <row r="638" spans="1:23" s="60" customFormat="1" ht="15">
      <c r="A638" s="60" t="s">
        <v>8408</v>
      </c>
      <c r="C638" s="62" t="s">
        <v>6988</v>
      </c>
      <c r="E638" s="62" t="s">
        <v>6777</v>
      </c>
      <c r="F638" s="60" t="s">
        <v>7838</v>
      </c>
      <c r="G638" s="60" t="s">
        <v>8236</v>
      </c>
      <c r="H638" s="62" t="s">
        <v>6317</v>
      </c>
      <c r="I638" s="60" t="s">
        <v>8237</v>
      </c>
      <c r="J638" s="63" t="str">
        <f t="shared" si="50"/>
        <v>IC.IV.061707</v>
      </c>
      <c r="K638" s="61" t="s">
        <v>2379</v>
      </c>
      <c r="L638" s="60" t="str">
        <f t="shared" si="51"/>
        <v>Dialysis tunneled permanent</v>
      </c>
      <c r="M638" s="64" t="str">
        <f t="shared" si="52"/>
        <v>PI.IC.IV.061707.01</v>
      </c>
      <c r="N638" s="64"/>
      <c r="O638" s="64" t="str">
        <f t="shared" si="53"/>
        <v>PH.IC.IV.061707.01</v>
      </c>
      <c r="Q638" s="64" t="str">
        <f t="shared" si="54"/>
        <v>CL.IC.IV.061707.01</v>
      </c>
    </row>
    <row r="639" spans="1:23" s="60" customFormat="1" ht="15">
      <c r="A639" s="60" t="s">
        <v>8408</v>
      </c>
      <c r="C639" s="62" t="s">
        <v>6988</v>
      </c>
      <c r="E639" s="62" t="s">
        <v>6777</v>
      </c>
      <c r="F639" s="60" t="s">
        <v>7838</v>
      </c>
      <c r="G639" s="60" t="s">
        <v>8419</v>
      </c>
      <c r="H639" s="62" t="s">
        <v>3574</v>
      </c>
      <c r="I639" s="60" t="s">
        <v>8074</v>
      </c>
      <c r="J639" s="63" t="str">
        <f t="shared" si="50"/>
        <v>IC.IV.061708</v>
      </c>
      <c r="K639" s="61" t="s">
        <v>2379</v>
      </c>
      <c r="L639" s="60" t="str">
        <f t="shared" si="51"/>
        <v>Hemodialysis non-tunneled temporary</v>
      </c>
      <c r="M639" s="64" t="str">
        <f t="shared" si="52"/>
        <v>PI.IC.IV.061708.01</v>
      </c>
      <c r="N639" s="64"/>
      <c r="O639" s="64" t="str">
        <f t="shared" si="53"/>
        <v>PH.IC.IV.061708.01</v>
      </c>
      <c r="Q639" s="64" t="str">
        <f t="shared" si="54"/>
        <v>CL.IC.IV.061708.01</v>
      </c>
    </row>
    <row r="640" spans="1:23" s="60" customFormat="1" ht="15">
      <c r="A640" s="60" t="s">
        <v>8408</v>
      </c>
      <c r="C640" s="62" t="s">
        <v>6988</v>
      </c>
      <c r="E640" s="62" t="s">
        <v>6777</v>
      </c>
      <c r="F640" s="60" t="s">
        <v>7838</v>
      </c>
      <c r="G640" s="60" t="s">
        <v>8075</v>
      </c>
      <c r="H640" s="62" t="s">
        <v>3690</v>
      </c>
      <c r="I640" s="60" t="s">
        <v>8594</v>
      </c>
      <c r="J640" s="63" t="str">
        <f t="shared" si="50"/>
        <v>IC.IV.061709</v>
      </c>
      <c r="K640" s="61" t="s">
        <v>2379</v>
      </c>
      <c r="L640" s="60" t="str">
        <f t="shared" si="51"/>
        <v>Tunneled</v>
      </c>
      <c r="M640" s="64" t="str">
        <f t="shared" si="52"/>
        <v>PI.IC.IV.061709.01</v>
      </c>
      <c r="N640" s="64"/>
      <c r="O640" s="64" t="str">
        <f t="shared" si="53"/>
        <v>PH.IC.IV.061709.01</v>
      </c>
      <c r="Q640" s="64" t="str">
        <f t="shared" si="54"/>
        <v>CL.IC.IV.061709.01</v>
      </c>
    </row>
    <row r="641" spans="1:31" s="60" customFormat="1" ht="15">
      <c r="A641" s="60" t="s">
        <v>8408</v>
      </c>
      <c r="C641" s="62" t="s">
        <v>6988</v>
      </c>
      <c r="E641" s="62" t="s">
        <v>6777</v>
      </c>
      <c r="F641" s="60" t="s">
        <v>7838</v>
      </c>
      <c r="G641" s="60" t="s">
        <v>8076</v>
      </c>
      <c r="H641" s="62" t="s">
        <v>3188</v>
      </c>
      <c r="I641" s="60" t="s">
        <v>8077</v>
      </c>
      <c r="J641" s="63" t="str">
        <f t="shared" si="50"/>
        <v>IC.IV.061710</v>
      </c>
      <c r="K641" s="61" t="s">
        <v>2379</v>
      </c>
      <c r="L641" s="60" t="str">
        <f t="shared" si="51"/>
        <v>Implanted port</v>
      </c>
      <c r="M641" s="64" t="str">
        <f t="shared" si="52"/>
        <v>PI.IC.IV.061710.01</v>
      </c>
      <c r="N641" s="64"/>
      <c r="O641" s="64" t="str">
        <f t="shared" si="53"/>
        <v>PH.IC.IV.061710.01</v>
      </c>
      <c r="Q641" s="64" t="str">
        <f t="shared" si="54"/>
        <v>CL.IC.IV.061710.01</v>
      </c>
    </row>
    <row r="642" spans="1:31" s="60" customFormat="1" ht="15">
      <c r="A642" s="60" t="s">
        <v>8408</v>
      </c>
      <c r="C642" s="62" t="s">
        <v>6988</v>
      </c>
      <c r="E642" s="62" t="s">
        <v>6777</v>
      </c>
      <c r="F642" s="60" t="s">
        <v>7838</v>
      </c>
      <c r="G642" s="60" t="s">
        <v>13024</v>
      </c>
      <c r="H642" s="62" t="s">
        <v>5749</v>
      </c>
      <c r="I642" s="60" t="s">
        <v>8079</v>
      </c>
      <c r="J642" s="63" t="str">
        <f t="shared" si="50"/>
        <v>IC.IV.061711</v>
      </c>
      <c r="K642" s="61" t="s">
        <v>2379</v>
      </c>
      <c r="L642" s="60" t="str">
        <f t="shared" si="51"/>
        <v>Thermoregulation multilumen catheter</v>
      </c>
      <c r="M642" s="64" t="str">
        <f t="shared" si="52"/>
        <v>PI.IC.IV.061711.01</v>
      </c>
      <c r="N642" s="64"/>
      <c r="O642" s="64" t="str">
        <f t="shared" si="53"/>
        <v>PH.IC.IV.061711.01</v>
      </c>
      <c r="Q642" s="64" t="str">
        <f t="shared" si="54"/>
        <v>CL.IC.IV.061711.01</v>
      </c>
    </row>
    <row r="643" spans="1:31" s="60" customFormat="1" ht="15">
      <c r="A643" s="60" t="s">
        <v>8408</v>
      </c>
      <c r="C643" s="62" t="s">
        <v>6988</v>
      </c>
      <c r="E643" s="62" t="s">
        <v>6777</v>
      </c>
      <c r="F643" s="60" t="s">
        <v>7838</v>
      </c>
      <c r="G643" s="60" t="s">
        <v>8564</v>
      </c>
      <c r="H643" s="62" t="s">
        <v>3064</v>
      </c>
      <c r="I643" s="60" t="s">
        <v>12437</v>
      </c>
      <c r="J643" s="63" t="str">
        <f t="shared" si="50"/>
        <v>IC.IV.061712</v>
      </c>
      <c r="K643" s="61" t="s">
        <v>2379</v>
      </c>
      <c r="L643" s="60" t="str">
        <f t="shared" si="51"/>
        <v>Other; specify</v>
      </c>
      <c r="M643" s="64" t="str">
        <f t="shared" si="52"/>
        <v>PI.IC.IV.061712.01</v>
      </c>
      <c r="N643" s="64"/>
      <c r="O643" s="64" t="str">
        <f t="shared" si="53"/>
        <v>PH.IC.IV.061712.01</v>
      </c>
      <c r="Q643" s="64" t="str">
        <f t="shared" si="54"/>
        <v>CL.IC.IV.061712.01</v>
      </c>
      <c r="AD643" s="60" t="s">
        <v>373</v>
      </c>
      <c r="AE643" s="60">
        <v>1180</v>
      </c>
    </row>
    <row r="644" spans="1:31" s="60" customFormat="1" ht="15">
      <c r="A644" s="60" t="s">
        <v>8408</v>
      </c>
      <c r="C644" s="62" t="s">
        <v>610</v>
      </c>
      <c r="E644" s="62" t="s">
        <v>13176</v>
      </c>
      <c r="F644" s="60" t="s">
        <v>7838</v>
      </c>
      <c r="G644" s="60" t="s">
        <v>372</v>
      </c>
      <c r="H644" s="62" t="s">
        <v>779</v>
      </c>
      <c r="J644" s="63" t="str">
        <f t="shared" si="50"/>
        <v>IC.IV.061713</v>
      </c>
      <c r="K644" s="61" t="s">
        <v>13277</v>
      </c>
      <c r="L644" s="60" t="str">
        <f t="shared" si="51"/>
        <v>Arterial sheath</v>
      </c>
      <c r="M644" s="64" t="str">
        <f t="shared" si="52"/>
        <v>PI.IC.IV.061713.01</v>
      </c>
      <c r="N644" s="64"/>
      <c r="O644" s="64" t="str">
        <f t="shared" si="53"/>
        <v>PH.IC.IV.061713.01</v>
      </c>
      <c r="Q644" s="64" t="str">
        <f t="shared" si="54"/>
        <v>CL.IC.IV.061713.01</v>
      </c>
    </row>
    <row r="645" spans="1:31" s="60" customFormat="1" ht="15">
      <c r="A645" s="60" t="s">
        <v>8408</v>
      </c>
      <c r="C645" s="62" t="s">
        <v>6988</v>
      </c>
      <c r="D645" s="60" t="s">
        <v>8086</v>
      </c>
      <c r="E645" s="62" t="s">
        <v>7866</v>
      </c>
      <c r="F645" s="60" t="s">
        <v>7840</v>
      </c>
      <c r="G645" s="60" t="s">
        <v>11474</v>
      </c>
      <c r="H645" s="62" t="s">
        <v>11848</v>
      </c>
      <c r="I645" s="60" t="s">
        <v>11474</v>
      </c>
      <c r="J645" s="63" t="str">
        <f t="shared" si="50"/>
        <v>IC.IV.061801</v>
      </c>
      <c r="K645" s="61" t="s">
        <v>2379</v>
      </c>
      <c r="L645" s="60" t="str">
        <f t="shared" si="51"/>
        <v>Normal</v>
      </c>
      <c r="M645" s="64" t="str">
        <f t="shared" si="52"/>
        <v>PI.IC.IV.061801.01</v>
      </c>
      <c r="N645" s="64"/>
      <c r="O645" s="64" t="str">
        <f t="shared" si="53"/>
        <v>PH.IC.IV.061801.01</v>
      </c>
      <c r="Q645" s="64" t="str">
        <f t="shared" si="54"/>
        <v>CL.IC.IV.061801.01</v>
      </c>
    </row>
    <row r="646" spans="1:31" s="60" customFormat="1" ht="15">
      <c r="A646" s="60" t="s">
        <v>8408</v>
      </c>
      <c r="C646" s="62" t="s">
        <v>6988</v>
      </c>
      <c r="E646" s="62" t="s">
        <v>7866</v>
      </c>
      <c r="F646" s="60" t="s">
        <v>7840</v>
      </c>
      <c r="G646" s="60" t="s">
        <v>11656</v>
      </c>
      <c r="H646" s="62" t="s">
        <v>12030</v>
      </c>
      <c r="I646" s="60" t="s">
        <v>8540</v>
      </c>
      <c r="J646" s="63" t="str">
        <f t="shared" si="50"/>
        <v>IC.IV.061802</v>
      </c>
      <c r="K646" s="61" t="s">
        <v>2379</v>
      </c>
      <c r="L646" s="60" t="str">
        <f t="shared" si="51"/>
        <v>Damped</v>
      </c>
      <c r="M646" s="64" t="str">
        <f t="shared" si="52"/>
        <v>PI.IC.IV.061802.01</v>
      </c>
      <c r="N646" s="64"/>
      <c r="O646" s="64" t="str">
        <f t="shared" si="53"/>
        <v>PH.IC.IV.061802.01</v>
      </c>
      <c r="Q646" s="64" t="str">
        <f t="shared" si="54"/>
        <v>CL.IC.IV.061802.01</v>
      </c>
    </row>
    <row r="647" spans="1:31" s="60" customFormat="1" ht="15">
      <c r="A647" s="60" t="s">
        <v>8408</v>
      </c>
      <c r="C647" s="62" t="s">
        <v>6988</v>
      </c>
      <c r="E647" s="62" t="s">
        <v>7866</v>
      </c>
      <c r="F647" s="60" t="s">
        <v>7840</v>
      </c>
      <c r="G647" s="60" t="s">
        <v>8327</v>
      </c>
      <c r="H647" s="62" t="s">
        <v>12592</v>
      </c>
      <c r="I647" s="60" t="s">
        <v>8328</v>
      </c>
      <c r="J647" s="63" t="str">
        <f t="shared" si="50"/>
        <v>IC.IV.061803</v>
      </c>
      <c r="K647" s="61" t="s">
        <v>2379</v>
      </c>
      <c r="L647" s="60" t="str">
        <f t="shared" si="51"/>
        <v>Positional</v>
      </c>
      <c r="M647" s="64" t="str">
        <f t="shared" si="52"/>
        <v>PI.IC.IV.061803.01</v>
      </c>
      <c r="N647" s="64"/>
      <c r="O647" s="64" t="str">
        <f t="shared" si="53"/>
        <v>PH.IC.IV.061803.01</v>
      </c>
      <c r="Q647" s="64" t="str">
        <f t="shared" si="54"/>
        <v>CL.IC.IV.061803.01</v>
      </c>
    </row>
    <row r="648" spans="1:31" s="60" customFormat="1" ht="15">
      <c r="A648" s="60" t="s">
        <v>8408</v>
      </c>
      <c r="C648" s="62" t="s">
        <v>6988</v>
      </c>
      <c r="E648" s="62" t="s">
        <v>7866</v>
      </c>
      <c r="F648" s="60" t="s">
        <v>7840</v>
      </c>
      <c r="G648" s="60" t="s">
        <v>7917</v>
      </c>
      <c r="H648" s="62" t="s">
        <v>12594</v>
      </c>
      <c r="I648" s="60" t="s">
        <v>7918</v>
      </c>
      <c r="J648" s="63" t="str">
        <f t="shared" si="50"/>
        <v>IC.IV.061804</v>
      </c>
      <c r="K648" s="61" t="s">
        <v>2379</v>
      </c>
      <c r="L648" s="60" t="str">
        <f t="shared" si="51"/>
        <v>Unable to wedge</v>
      </c>
      <c r="M648" s="64" t="str">
        <f t="shared" si="52"/>
        <v>PI.IC.IV.061804.01</v>
      </c>
      <c r="N648" s="64"/>
      <c r="O648" s="64" t="str">
        <f t="shared" si="53"/>
        <v>PH.IC.IV.061804.01</v>
      </c>
      <c r="Q648" s="64" t="str">
        <f t="shared" si="54"/>
        <v>CL.IC.IV.061804.01</v>
      </c>
    </row>
    <row r="649" spans="1:31" s="60" customFormat="1" ht="15">
      <c r="A649" s="60" t="s">
        <v>8408</v>
      </c>
      <c r="C649" s="62" t="s">
        <v>6988</v>
      </c>
      <c r="E649" s="62" t="s">
        <v>7866</v>
      </c>
      <c r="F649" s="60" t="s">
        <v>7840</v>
      </c>
      <c r="G649" s="60" t="s">
        <v>8618</v>
      </c>
      <c r="H649" s="62" t="s">
        <v>6291</v>
      </c>
      <c r="I649" s="60" t="s">
        <v>8618</v>
      </c>
      <c r="J649" s="63" t="str">
        <f t="shared" si="50"/>
        <v>IC.IV.061805</v>
      </c>
      <c r="K649" s="61" t="s">
        <v>2379</v>
      </c>
      <c r="L649" s="60" t="str">
        <f t="shared" si="51"/>
        <v>Fling</v>
      </c>
      <c r="M649" s="64" t="str">
        <f t="shared" si="52"/>
        <v>PI.IC.IV.061805.01</v>
      </c>
      <c r="N649" s="64"/>
      <c r="O649" s="64" t="str">
        <f t="shared" si="53"/>
        <v>PH.IC.IV.061805.01</v>
      </c>
      <c r="Q649" s="64" t="str">
        <f t="shared" si="54"/>
        <v>CL.IC.IV.061805.01</v>
      </c>
    </row>
    <row r="650" spans="1:31" s="60" customFormat="1" ht="15">
      <c r="A650" s="60" t="s">
        <v>8408</v>
      </c>
      <c r="C650" s="62" t="s">
        <v>6988</v>
      </c>
      <c r="E650" s="62" t="s">
        <v>7866</v>
      </c>
      <c r="F650" s="60" t="s">
        <v>7840</v>
      </c>
      <c r="G650" s="60" t="s">
        <v>8503</v>
      </c>
      <c r="H650" s="62" t="s">
        <v>6988</v>
      </c>
      <c r="I650" s="60" t="s">
        <v>12437</v>
      </c>
      <c r="J650" s="63" t="str">
        <f t="shared" si="50"/>
        <v>IC.IV.061806</v>
      </c>
      <c r="K650" s="61" t="s">
        <v>2379</v>
      </c>
      <c r="L650" s="60" t="str">
        <f t="shared" si="51"/>
        <v>Other:specify</v>
      </c>
      <c r="M650" s="64" t="str">
        <f t="shared" si="52"/>
        <v>PI.IC.IV.061806.01</v>
      </c>
      <c r="N650" s="64"/>
      <c r="O650" s="64" t="str">
        <f t="shared" si="53"/>
        <v>PH.IC.IV.061806.01</v>
      </c>
      <c r="Q650" s="64" t="str">
        <f t="shared" si="54"/>
        <v>CL.IC.IV.061806.01</v>
      </c>
      <c r="V650" s="60" t="s">
        <v>2421</v>
      </c>
      <c r="W650" s="60">
        <v>996</v>
      </c>
    </row>
    <row r="651" spans="1:31" s="88" customFormat="1" ht="15">
      <c r="A651" s="60" t="s">
        <v>8408</v>
      </c>
      <c r="B651" s="60"/>
      <c r="C651" s="62" t="s">
        <v>2424</v>
      </c>
      <c r="D651" s="60" t="s">
        <v>2539</v>
      </c>
      <c r="E651" s="62" t="s">
        <v>2419</v>
      </c>
      <c r="F651" s="60" t="s">
        <v>2532</v>
      </c>
      <c r="G651" s="60" t="s">
        <v>2420</v>
      </c>
      <c r="H651" s="62" t="s">
        <v>2540</v>
      </c>
      <c r="I651" s="60" t="s">
        <v>2422</v>
      </c>
      <c r="J651" s="63" t="str">
        <f t="shared" si="50"/>
        <v>IC.IV.061901</v>
      </c>
      <c r="K651" s="61" t="s">
        <v>12175</v>
      </c>
      <c r="L651" s="60" t="str">
        <f t="shared" si="51"/>
        <v>Insertion date</v>
      </c>
      <c r="M651" s="64" t="str">
        <f t="shared" si="52"/>
        <v>PI.IC.IV.061901.01</v>
      </c>
      <c r="N651" s="64"/>
      <c r="O651" s="64" t="str">
        <f t="shared" si="53"/>
        <v>PH.IC.IV.061901.01</v>
      </c>
      <c r="P651" s="60"/>
      <c r="Q651" s="64" t="str">
        <f t="shared" si="54"/>
        <v>CL.IC.IV.061901.01</v>
      </c>
      <c r="R651" s="60"/>
      <c r="X651" s="88" t="s">
        <v>12618</v>
      </c>
      <c r="Y651" s="88">
        <v>1114</v>
      </c>
    </row>
    <row r="652" spans="1:31" s="88" customFormat="1" ht="15">
      <c r="A652" s="83" t="s">
        <v>8408</v>
      </c>
      <c r="B652" s="83"/>
      <c r="C652" s="81" t="s">
        <v>12621</v>
      </c>
      <c r="D652" s="83" t="s">
        <v>10442</v>
      </c>
      <c r="E652" s="81" t="s">
        <v>12298</v>
      </c>
      <c r="F652" s="83" t="s">
        <v>12622</v>
      </c>
      <c r="G652" s="83" t="s">
        <v>12295</v>
      </c>
      <c r="H652" s="81" t="s">
        <v>12614</v>
      </c>
      <c r="I652" s="83" t="s">
        <v>12295</v>
      </c>
      <c r="J652" s="63" t="str">
        <f t="shared" si="50"/>
        <v>IC.IV.062001</v>
      </c>
      <c r="K652" s="61" t="s">
        <v>2311</v>
      </c>
      <c r="L652" s="60" t="str">
        <f t="shared" si="51"/>
        <v>Clean</v>
      </c>
      <c r="M652" s="64" t="str">
        <f t="shared" si="52"/>
        <v>PI.IC.IV.062001.01</v>
      </c>
      <c r="N652" s="64"/>
      <c r="O652" s="64" t="str">
        <f t="shared" si="53"/>
        <v>PH.IC.IV.062001.01</v>
      </c>
      <c r="P652" s="60"/>
      <c r="Q652" s="64" t="str">
        <f t="shared" si="54"/>
        <v>CL.IC.IV.062001.01</v>
      </c>
      <c r="R652" s="60"/>
      <c r="X652" s="88" t="s">
        <v>12618</v>
      </c>
      <c r="Y652" s="88">
        <v>1114</v>
      </c>
    </row>
    <row r="653" spans="1:31" s="88" customFormat="1" ht="15">
      <c r="A653" s="83" t="s">
        <v>8408</v>
      </c>
      <c r="B653" s="83"/>
      <c r="C653" s="81" t="s">
        <v>12621</v>
      </c>
      <c r="D653" s="83"/>
      <c r="E653" s="81" t="s">
        <v>12298</v>
      </c>
      <c r="F653" s="83" t="s">
        <v>12622</v>
      </c>
      <c r="G653" s="83" t="s">
        <v>10409</v>
      </c>
      <c r="H653" s="81" t="s">
        <v>12615</v>
      </c>
      <c r="I653" s="83" t="s">
        <v>10409</v>
      </c>
      <c r="J653" s="63" t="str">
        <f t="shared" si="50"/>
        <v>IC.IV.062002</v>
      </c>
      <c r="K653" s="61" t="s">
        <v>2311</v>
      </c>
      <c r="L653" s="60" t="str">
        <f t="shared" si="51"/>
        <v>Dry</v>
      </c>
      <c r="M653" s="64" t="str">
        <f t="shared" si="52"/>
        <v>PI.IC.IV.062002.01</v>
      </c>
      <c r="N653" s="64"/>
      <c r="O653" s="64" t="str">
        <f t="shared" si="53"/>
        <v>PH.IC.IV.062002.01</v>
      </c>
      <c r="P653" s="60"/>
      <c r="Q653" s="64" t="str">
        <f t="shared" si="54"/>
        <v>CL.IC.IV.062002.01</v>
      </c>
      <c r="R653" s="60"/>
      <c r="X653" s="88" t="s">
        <v>12618</v>
      </c>
      <c r="Y653" s="88">
        <v>1114</v>
      </c>
    </row>
    <row r="654" spans="1:31" s="88" customFormat="1" ht="15">
      <c r="A654" s="83" t="s">
        <v>8408</v>
      </c>
      <c r="B654" s="83"/>
      <c r="C654" s="81" t="s">
        <v>12621</v>
      </c>
      <c r="D654" s="83"/>
      <c r="E654" s="81" t="s">
        <v>12298</v>
      </c>
      <c r="F654" s="83" t="s">
        <v>12622</v>
      </c>
      <c r="G654" s="83" t="s">
        <v>10646</v>
      </c>
      <c r="H654" s="81" t="s">
        <v>12616</v>
      </c>
      <c r="I654" s="83" t="s">
        <v>10646</v>
      </c>
      <c r="J654" s="63" t="str">
        <f t="shared" si="50"/>
        <v>IC.IV.062003</v>
      </c>
      <c r="K654" s="61" t="s">
        <v>2311</v>
      </c>
      <c r="L654" s="60" t="str">
        <f t="shared" si="51"/>
        <v>Intact</v>
      </c>
      <c r="M654" s="64" t="str">
        <f t="shared" si="52"/>
        <v>PI.IC.IV.062003.01</v>
      </c>
      <c r="N654" s="64"/>
      <c r="O654" s="64" t="str">
        <f t="shared" si="53"/>
        <v>PH.IC.IV.062003.01</v>
      </c>
      <c r="P654" s="60"/>
      <c r="Q654" s="64" t="str">
        <f t="shared" si="54"/>
        <v>CL.IC.IV.062003.01</v>
      </c>
      <c r="R654" s="60"/>
      <c r="X654" s="88" t="s">
        <v>12618</v>
      </c>
      <c r="Y654" s="88">
        <v>1114</v>
      </c>
    </row>
    <row r="655" spans="1:31" s="88" customFormat="1" ht="15">
      <c r="A655" s="83" t="s">
        <v>8408</v>
      </c>
      <c r="B655" s="83"/>
      <c r="C655" s="81" t="s">
        <v>12621</v>
      </c>
      <c r="D655" s="83"/>
      <c r="E655" s="81" t="s">
        <v>12298</v>
      </c>
      <c r="F655" s="83" t="s">
        <v>12622</v>
      </c>
      <c r="G655" s="83" t="s">
        <v>12296</v>
      </c>
      <c r="H655" s="81" t="s">
        <v>12617</v>
      </c>
      <c r="I655" s="83" t="s">
        <v>12296</v>
      </c>
      <c r="J655" s="63" t="str">
        <f t="shared" si="50"/>
        <v>IC.IV.062004</v>
      </c>
      <c r="K655" s="61" t="s">
        <v>2311</v>
      </c>
      <c r="L655" s="60" t="str">
        <f t="shared" si="51"/>
        <v>Stained</v>
      </c>
      <c r="M655" s="64" t="str">
        <f t="shared" si="52"/>
        <v>PI.IC.IV.062004.01</v>
      </c>
      <c r="N655" s="64"/>
      <c r="O655" s="64" t="str">
        <f t="shared" si="53"/>
        <v>PH.IC.IV.062004.01</v>
      </c>
      <c r="P655" s="60"/>
      <c r="Q655" s="64" t="str">
        <f t="shared" si="54"/>
        <v>CL.IC.IV.062004.01</v>
      </c>
      <c r="R655" s="60"/>
      <c r="X655" s="88" t="s">
        <v>12618</v>
      </c>
      <c r="Y655" s="88">
        <v>1114</v>
      </c>
    </row>
    <row r="656" spans="1:31" s="60" customFormat="1" ht="13" customHeight="1">
      <c r="A656" s="83" t="s">
        <v>8408</v>
      </c>
      <c r="B656" s="83"/>
      <c r="C656" s="81" t="s">
        <v>12621</v>
      </c>
      <c r="D656" s="83"/>
      <c r="E656" s="81" t="s">
        <v>12298</v>
      </c>
      <c r="F656" s="83" t="s">
        <v>12622</v>
      </c>
      <c r="G656" s="83" t="s">
        <v>12297</v>
      </c>
      <c r="H656" s="81" t="s">
        <v>12596</v>
      </c>
      <c r="I656" s="83" t="s">
        <v>12297</v>
      </c>
      <c r="J656" s="63" t="str">
        <f t="shared" si="50"/>
        <v>IC.IV.062005</v>
      </c>
      <c r="K656" s="61" t="s">
        <v>2311</v>
      </c>
      <c r="L656" s="60" t="str">
        <f t="shared" si="51"/>
        <v>Saturated</v>
      </c>
      <c r="M656" s="64" t="str">
        <f t="shared" si="52"/>
        <v>PI.IC.IV.062005.01</v>
      </c>
      <c r="N656" s="64"/>
      <c r="O656" s="64" t="str">
        <f t="shared" si="53"/>
        <v>PH.IC.IV.062005.01</v>
      </c>
      <c r="Q656" s="64" t="str">
        <f t="shared" si="54"/>
        <v>CL.IC.IV.062005.01</v>
      </c>
    </row>
    <row r="657" spans="1:41" s="60" customFormat="1" ht="15">
      <c r="A657" s="60" t="s">
        <v>8408</v>
      </c>
      <c r="B657" s="10"/>
      <c r="C657" s="62" t="s">
        <v>12212</v>
      </c>
      <c r="D657" s="10" t="s">
        <v>13787</v>
      </c>
      <c r="E657" s="62" t="s">
        <v>10704</v>
      </c>
      <c r="F657" s="60" t="s">
        <v>13790</v>
      </c>
      <c r="G657" s="60" t="s">
        <v>8163</v>
      </c>
      <c r="H657" s="62" t="s">
        <v>11848</v>
      </c>
      <c r="I657" s="60" t="s">
        <v>8168</v>
      </c>
      <c r="J657" s="63" t="str">
        <f t="shared" si="50"/>
        <v>IC.IV.062101</v>
      </c>
      <c r="K657" s="61" t="s">
        <v>2379</v>
      </c>
      <c r="L657" s="60" t="str">
        <f t="shared" si="51"/>
        <v>Line CMs outside body</v>
      </c>
      <c r="M657" s="64" t="str">
        <f t="shared" si="52"/>
        <v>PI.IC.IV.062101.01</v>
      </c>
      <c r="N657" s="64"/>
      <c r="O657" s="64" t="str">
        <f t="shared" si="53"/>
        <v>PH.IC.IV.062101.01</v>
      </c>
      <c r="Q657" s="64" t="str">
        <f t="shared" si="54"/>
        <v>CL.IC.IV.062101.01</v>
      </c>
      <c r="AJ657" s="60" t="s">
        <v>12773</v>
      </c>
      <c r="AK657" s="60">
        <v>1437</v>
      </c>
    </row>
    <row r="658" spans="1:41" s="60" customFormat="1" ht="15">
      <c r="A658" s="60" t="s">
        <v>8408</v>
      </c>
      <c r="B658" s="10" t="s">
        <v>7841</v>
      </c>
      <c r="C658" s="62" t="s">
        <v>6317</v>
      </c>
      <c r="D658" s="10" t="s">
        <v>8264</v>
      </c>
      <c r="E658" s="61" t="s">
        <v>2379</v>
      </c>
      <c r="F658" s="60" t="s">
        <v>8012</v>
      </c>
      <c r="G658" s="60" t="s">
        <v>13106</v>
      </c>
      <c r="H658" s="62" t="s">
        <v>11848</v>
      </c>
      <c r="I658" s="60" t="s">
        <v>11867</v>
      </c>
      <c r="J658" s="63" t="str">
        <f t="shared" si="50"/>
        <v>IC.IV.070101</v>
      </c>
      <c r="K658" s="61" t="s">
        <v>2379</v>
      </c>
      <c r="L658" s="60" t="str">
        <f t="shared" si="51"/>
        <v xml:space="preserve">Drsg change date </v>
      </c>
      <c r="M658" s="64" t="str">
        <f t="shared" si="52"/>
        <v>PI.IC.IV.070101.01</v>
      </c>
      <c r="N658" s="64"/>
      <c r="O658" s="64" t="str">
        <f t="shared" si="53"/>
        <v>PH.IC.IV.070101.01</v>
      </c>
      <c r="Q658" s="64" t="str">
        <f t="shared" si="54"/>
        <v>CL.IC.IV.070101.01</v>
      </c>
    </row>
    <row r="659" spans="1:41" s="60" customFormat="1" ht="15">
      <c r="A659" s="60" t="s">
        <v>8408</v>
      </c>
      <c r="B659" s="10"/>
      <c r="C659" s="62" t="s">
        <v>6317</v>
      </c>
      <c r="D659" s="10" t="s">
        <v>8267</v>
      </c>
      <c r="E659" s="61" t="s">
        <v>12182</v>
      </c>
      <c r="F659" s="60" t="s">
        <v>8013</v>
      </c>
      <c r="G659" s="60" t="s">
        <v>8108</v>
      </c>
      <c r="H659" s="62" t="s">
        <v>11848</v>
      </c>
      <c r="I659" s="60" t="s">
        <v>8413</v>
      </c>
      <c r="J659" s="63" t="str">
        <f t="shared" si="50"/>
        <v>IC.IV.070201</v>
      </c>
      <c r="K659" s="61" t="s">
        <v>2379</v>
      </c>
      <c r="L659" s="60" t="str">
        <f t="shared" si="51"/>
        <v>Antimicrobial disk</v>
      </c>
      <c r="M659" s="64" t="str">
        <f t="shared" si="52"/>
        <v>PI.IC.IV.070201.01</v>
      </c>
      <c r="N659" s="64"/>
      <c r="O659" s="64" t="str">
        <f t="shared" si="53"/>
        <v>PH.IC.IV.070201.01</v>
      </c>
      <c r="Q659" s="64" t="str">
        <f t="shared" si="54"/>
        <v>CL.IC.IV.070201.01</v>
      </c>
    </row>
    <row r="660" spans="1:41" s="60" customFormat="1" ht="15">
      <c r="A660" s="60" t="s">
        <v>8408</v>
      </c>
      <c r="B660" s="10"/>
      <c r="C660" s="62" t="s">
        <v>6317</v>
      </c>
      <c r="D660" s="10"/>
      <c r="E660" s="61" t="s">
        <v>12182</v>
      </c>
      <c r="F660" s="60" t="s">
        <v>8013</v>
      </c>
      <c r="G660" s="60" t="s">
        <v>11070</v>
      </c>
      <c r="H660" s="62" t="s">
        <v>12030</v>
      </c>
      <c r="I660" s="60" t="s">
        <v>9832</v>
      </c>
      <c r="J660" s="63" t="str">
        <f t="shared" si="50"/>
        <v>IC.IV.070202</v>
      </c>
      <c r="K660" s="61" t="s">
        <v>2379</v>
      </c>
      <c r="L660" s="60" t="str">
        <f t="shared" si="51"/>
        <v>Transparent</v>
      </c>
      <c r="M660" s="64" t="str">
        <f t="shared" si="52"/>
        <v>PI.IC.IV.070202.01</v>
      </c>
      <c r="N660" s="64"/>
      <c r="O660" s="64" t="str">
        <f t="shared" si="53"/>
        <v>PH.IC.IV.070202.01</v>
      </c>
      <c r="Q660" s="64" t="str">
        <f t="shared" si="54"/>
        <v>CL.IC.IV.070202.01</v>
      </c>
    </row>
    <row r="661" spans="1:41" s="60" customFormat="1" ht="15">
      <c r="A661" s="60" t="s">
        <v>8408</v>
      </c>
      <c r="B661" s="10"/>
      <c r="C661" s="62" t="s">
        <v>6317</v>
      </c>
      <c r="D661" s="10"/>
      <c r="E661" s="61" t="s">
        <v>4192</v>
      </c>
      <c r="F661" s="60" t="s">
        <v>8013</v>
      </c>
      <c r="G661" s="60" t="s">
        <v>11567</v>
      </c>
      <c r="H661" s="62" t="s">
        <v>12032</v>
      </c>
      <c r="I661" s="60" t="s">
        <v>11567</v>
      </c>
      <c r="J661" s="63" t="str">
        <f t="shared" si="50"/>
        <v>IC.IV.070203</v>
      </c>
      <c r="K661" s="61" t="s">
        <v>2379</v>
      </c>
      <c r="L661" s="60" t="str">
        <f t="shared" si="51"/>
        <v>Gauze</v>
      </c>
      <c r="M661" s="64" t="str">
        <f t="shared" si="52"/>
        <v>PI.IC.IV.070203.01</v>
      </c>
      <c r="N661" s="64"/>
      <c r="O661" s="64" t="str">
        <f t="shared" si="53"/>
        <v>PH.IC.IV.070203.01</v>
      </c>
      <c r="Q661" s="64" t="str">
        <f t="shared" si="54"/>
        <v>CL.IC.IV.070203.01</v>
      </c>
    </row>
    <row r="662" spans="1:41" s="60" customFormat="1" ht="15">
      <c r="A662" s="60" t="s">
        <v>8408</v>
      </c>
      <c r="B662" s="10"/>
      <c r="C662" s="62" t="s">
        <v>6317</v>
      </c>
      <c r="D662" s="10"/>
      <c r="E662" s="61" t="s">
        <v>4192</v>
      </c>
      <c r="F662" s="60" t="s">
        <v>8013</v>
      </c>
      <c r="G662" s="60" t="s">
        <v>11569</v>
      </c>
      <c r="H662" s="62" t="s">
        <v>12028</v>
      </c>
      <c r="I662" s="60" t="s">
        <v>11569</v>
      </c>
      <c r="J662" s="63" t="str">
        <f t="shared" si="50"/>
        <v>IC.IV.070204</v>
      </c>
      <c r="K662" s="61" t="s">
        <v>2379</v>
      </c>
      <c r="L662" s="60" t="str">
        <f t="shared" si="51"/>
        <v>Pressure</v>
      </c>
      <c r="M662" s="64" t="str">
        <f t="shared" si="52"/>
        <v>PI.IC.IV.070204.01</v>
      </c>
      <c r="N662" s="64"/>
      <c r="O662" s="64" t="str">
        <f t="shared" si="53"/>
        <v>PH.IC.IV.070204.01</v>
      </c>
      <c r="Q662" s="64" t="str">
        <f t="shared" si="54"/>
        <v>CL.IC.IV.070204.01</v>
      </c>
    </row>
    <row r="663" spans="1:41" s="60" customFormat="1" ht="15">
      <c r="A663" s="60" t="s">
        <v>8408</v>
      </c>
      <c r="B663" s="10"/>
      <c r="C663" s="62" t="s">
        <v>6317</v>
      </c>
      <c r="D663" s="10"/>
      <c r="E663" s="61" t="s">
        <v>4192</v>
      </c>
      <c r="F663" s="60" t="s">
        <v>8013</v>
      </c>
      <c r="G663" s="60" t="s">
        <v>10478</v>
      </c>
      <c r="H663" s="62" t="s">
        <v>12210</v>
      </c>
      <c r="I663" s="60" t="s">
        <v>12437</v>
      </c>
      <c r="J663" s="63" t="str">
        <f t="shared" si="50"/>
        <v>IC.IV.070205</v>
      </c>
      <c r="K663" s="61" t="s">
        <v>2379</v>
      </c>
      <c r="L663" s="60" t="str">
        <f t="shared" si="51"/>
        <v>Other: specify</v>
      </c>
      <c r="M663" s="64" t="str">
        <f t="shared" si="52"/>
        <v>PI.IC.IV.070205.01</v>
      </c>
      <c r="N663" s="64"/>
      <c r="O663" s="64" t="str">
        <f t="shared" si="53"/>
        <v>PH.IC.IV.070205.01</v>
      </c>
      <c r="Q663" s="64" t="str">
        <f t="shared" si="54"/>
        <v>CL.IC.IV.070205.01</v>
      </c>
    </row>
    <row r="664" spans="1:41" s="60" customFormat="1" ht="15">
      <c r="A664" s="60" t="s">
        <v>8408</v>
      </c>
      <c r="B664" s="10"/>
      <c r="C664" s="62" t="s">
        <v>6317</v>
      </c>
      <c r="D664" s="10" t="s">
        <v>8679</v>
      </c>
      <c r="E664" s="61" t="s">
        <v>3812</v>
      </c>
      <c r="F664" s="60" t="s">
        <v>8164</v>
      </c>
      <c r="G664" s="60" t="s">
        <v>8165</v>
      </c>
      <c r="H664" s="62" t="s">
        <v>11848</v>
      </c>
      <c r="I664" s="60" t="s">
        <v>9690</v>
      </c>
      <c r="J664" s="63" t="str">
        <f t="shared" si="50"/>
        <v>IC.IV.070301</v>
      </c>
      <c r="K664" s="61" t="s">
        <v>2379</v>
      </c>
      <c r="L664" s="60" t="str">
        <f t="shared" si="51"/>
        <v>Present on admit</v>
      </c>
      <c r="M664" s="64" t="str">
        <f t="shared" si="52"/>
        <v>PI.IC.IV.070301.01</v>
      </c>
      <c r="N664" s="64"/>
      <c r="O664" s="64" t="str">
        <f t="shared" si="53"/>
        <v>PH.IC.IV.070301.01</v>
      </c>
      <c r="Q664" s="64" t="str">
        <f t="shared" si="54"/>
        <v>CL.IC.IV.070301.01</v>
      </c>
    </row>
    <row r="665" spans="1:41" s="60" customFormat="1" ht="15">
      <c r="A665" s="60" t="s">
        <v>8408</v>
      </c>
      <c r="B665" s="10"/>
      <c r="C665" s="62" t="s">
        <v>6317</v>
      </c>
      <c r="D665" s="10"/>
      <c r="E665" s="61" t="s">
        <v>3812</v>
      </c>
      <c r="F665" s="60" t="s">
        <v>8164</v>
      </c>
      <c r="G665" s="60" t="s">
        <v>11838</v>
      </c>
      <c r="H665" s="62" t="s">
        <v>12030</v>
      </c>
      <c r="I665" s="60" t="s">
        <v>8674</v>
      </c>
      <c r="J665" s="63" t="str">
        <f t="shared" si="50"/>
        <v>IC.IV.070302</v>
      </c>
      <c r="K665" s="61" t="s">
        <v>2379</v>
      </c>
      <c r="L665" s="60" t="str">
        <f t="shared" si="51"/>
        <v>Inserted at this date/time</v>
      </c>
      <c r="M665" s="64" t="str">
        <f t="shared" si="52"/>
        <v>PI.IC.IV.070302.01</v>
      </c>
      <c r="N665" s="64"/>
      <c r="O665" s="64" t="str">
        <f t="shared" si="53"/>
        <v>PH.IC.IV.070302.01</v>
      </c>
      <c r="Q665" s="64" t="str">
        <f t="shared" si="54"/>
        <v>CL.IC.IV.070302.01</v>
      </c>
    </row>
    <row r="666" spans="1:41" s="60" customFormat="1" ht="15">
      <c r="A666" s="60" t="s">
        <v>8408</v>
      </c>
      <c r="B666" s="10"/>
      <c r="C666" s="62" t="s">
        <v>6317</v>
      </c>
      <c r="D666" s="10"/>
      <c r="E666" s="61" t="s">
        <v>3812</v>
      </c>
      <c r="F666" s="60" t="s">
        <v>8164</v>
      </c>
      <c r="G666" s="60" t="s">
        <v>8681</v>
      </c>
      <c r="H666" s="62" t="s">
        <v>12032</v>
      </c>
      <c r="I666" s="60" t="s">
        <v>8682</v>
      </c>
      <c r="J666" s="63" t="str">
        <f t="shared" si="50"/>
        <v>IC.IV.070303</v>
      </c>
      <c r="K666" s="61" t="s">
        <v>2379</v>
      </c>
      <c r="L666" s="60" t="str">
        <f t="shared" si="51"/>
        <v>Declotted</v>
      </c>
      <c r="M666" s="64" t="str">
        <f t="shared" si="52"/>
        <v>PI.IC.IV.070303.01</v>
      </c>
      <c r="N666" s="64"/>
      <c r="O666" s="64" t="str">
        <f t="shared" si="53"/>
        <v>PH.IC.IV.070303.01</v>
      </c>
      <c r="Q666" s="64" t="str">
        <f t="shared" si="54"/>
        <v>CL.IC.IV.070303.01</v>
      </c>
    </row>
    <row r="667" spans="1:41" s="60" customFormat="1" ht="15">
      <c r="A667" s="60" t="s">
        <v>8408</v>
      </c>
      <c r="B667" s="10"/>
      <c r="C667" s="62" t="s">
        <v>6317</v>
      </c>
      <c r="D667" s="10"/>
      <c r="E667" s="61" t="s">
        <v>3812</v>
      </c>
      <c r="F667" s="60" t="s">
        <v>8164</v>
      </c>
      <c r="G667" s="60" t="s">
        <v>11840</v>
      </c>
      <c r="H667" s="62" t="s">
        <v>12028</v>
      </c>
      <c r="I667" s="60" t="s">
        <v>11841</v>
      </c>
      <c r="J667" s="63" t="str">
        <f t="shared" si="50"/>
        <v>IC.IV.070304</v>
      </c>
      <c r="K667" s="61" t="s">
        <v>2379</v>
      </c>
      <c r="L667" s="60" t="str">
        <f t="shared" si="51"/>
        <v>Discontinue</v>
      </c>
      <c r="M667" s="64" t="str">
        <f t="shared" si="52"/>
        <v>PI.IC.IV.070304.01</v>
      </c>
      <c r="N667" s="64"/>
      <c r="O667" s="64" t="str">
        <f t="shared" si="53"/>
        <v>PH.IC.IV.070304.01</v>
      </c>
      <c r="Q667" s="64" t="str">
        <f t="shared" si="54"/>
        <v>CL.IC.IV.070304.01</v>
      </c>
    </row>
    <row r="668" spans="1:41" s="60" customFormat="1" ht="15">
      <c r="A668" s="60" t="s">
        <v>8408</v>
      </c>
      <c r="B668" s="10"/>
      <c r="C668" s="62" t="s">
        <v>6317</v>
      </c>
      <c r="D668" s="10"/>
      <c r="E668" s="61" t="s">
        <v>3812</v>
      </c>
      <c r="F668" s="60" t="s">
        <v>8164</v>
      </c>
      <c r="G668" s="60" t="s">
        <v>11660</v>
      </c>
      <c r="H668" s="62" t="s">
        <v>12210</v>
      </c>
      <c r="I668" s="60" t="s">
        <v>8675</v>
      </c>
      <c r="J668" s="63" t="str">
        <f t="shared" si="50"/>
        <v>IC.IV.070305</v>
      </c>
      <c r="K668" s="61" t="s">
        <v>2379</v>
      </c>
      <c r="L668" s="60" t="str">
        <f t="shared" si="51"/>
        <v>Change over wire</v>
      </c>
      <c r="M668" s="64" t="str">
        <f t="shared" si="52"/>
        <v>PI.IC.IV.070305.01</v>
      </c>
      <c r="N668" s="64"/>
      <c r="O668" s="64" t="str">
        <f t="shared" si="53"/>
        <v>PH.IC.IV.070305.01</v>
      </c>
      <c r="Q668" s="64" t="str">
        <f t="shared" si="54"/>
        <v>CL.IC.IV.070305.01</v>
      </c>
    </row>
    <row r="669" spans="1:41" s="60" customFormat="1" ht="15">
      <c r="A669" s="60" t="s">
        <v>8408</v>
      </c>
      <c r="B669" s="10"/>
      <c r="C669" s="62" t="s">
        <v>6317</v>
      </c>
      <c r="D669" s="10" t="s">
        <v>2696</v>
      </c>
      <c r="E669" s="61" t="s">
        <v>12592</v>
      </c>
      <c r="F669" s="60" t="s">
        <v>8164</v>
      </c>
      <c r="G669" s="60" t="s">
        <v>11497</v>
      </c>
      <c r="H669" s="62" t="s">
        <v>6988</v>
      </c>
      <c r="I669" s="60" t="s">
        <v>11498</v>
      </c>
      <c r="J669" s="63" t="str">
        <f t="shared" si="50"/>
        <v>IC.IV.070306</v>
      </c>
      <c r="K669" s="61" t="s">
        <v>2379</v>
      </c>
      <c r="L669" s="60" t="str">
        <f t="shared" si="51"/>
        <v>Tip sent for C&amp;S</v>
      </c>
      <c r="M669" s="64" t="str">
        <f t="shared" si="52"/>
        <v>PI.IC.IV.070306.01</v>
      </c>
      <c r="N669" s="64"/>
      <c r="O669" s="64" t="str">
        <f t="shared" si="53"/>
        <v>PH.IC.IV.070306.01</v>
      </c>
      <c r="Q669" s="64" t="str">
        <f t="shared" si="54"/>
        <v>CL.IC.IV.070306.01</v>
      </c>
    </row>
    <row r="670" spans="1:41" s="60" customFormat="1" ht="15">
      <c r="A670" s="60" t="s">
        <v>8408</v>
      </c>
      <c r="B670" s="10"/>
      <c r="C670" s="62" t="s">
        <v>6317</v>
      </c>
      <c r="D670" s="10"/>
      <c r="E670" s="61" t="s">
        <v>12592</v>
      </c>
      <c r="F670" s="60" t="s">
        <v>8164</v>
      </c>
      <c r="G670" s="60" t="s">
        <v>8566</v>
      </c>
      <c r="H670" s="62" t="s">
        <v>6317</v>
      </c>
      <c r="I670" s="60" t="s">
        <v>8567</v>
      </c>
      <c r="J670" s="63" t="str">
        <f t="shared" si="50"/>
        <v>IC.IV.070307</v>
      </c>
      <c r="K670" s="61" t="s">
        <v>2379</v>
      </c>
      <c r="L670" s="60" t="str">
        <f t="shared" si="51"/>
        <v>Insertion attempts number: specify</v>
      </c>
      <c r="M670" s="64" t="str">
        <f t="shared" si="52"/>
        <v>PI.IC.IV.070307.01</v>
      </c>
      <c r="N670" s="64"/>
      <c r="O670" s="64" t="str">
        <f t="shared" si="53"/>
        <v>PH.IC.IV.070307.01</v>
      </c>
      <c r="Q670" s="64" t="str">
        <f t="shared" si="54"/>
        <v>CL.IC.IV.070307.01</v>
      </c>
    </row>
    <row r="671" spans="1:41" s="60" customFormat="1" ht="15">
      <c r="A671" s="60" t="s">
        <v>8408</v>
      </c>
      <c r="B671" s="10"/>
      <c r="C671" s="62" t="s">
        <v>6317</v>
      </c>
      <c r="D671" s="10"/>
      <c r="E671" s="61" t="s">
        <v>12592</v>
      </c>
      <c r="F671" s="60" t="s">
        <v>8164</v>
      </c>
      <c r="G671" s="60" t="s">
        <v>8568</v>
      </c>
      <c r="H671" s="62" t="s">
        <v>3574</v>
      </c>
      <c r="I671" s="60" t="s">
        <v>9594</v>
      </c>
      <c r="J671" s="63" t="str">
        <f t="shared" si="50"/>
        <v>IC.IV.070308</v>
      </c>
      <c r="K671" s="61" t="s">
        <v>2379</v>
      </c>
      <c r="L671" s="60" t="str">
        <f t="shared" si="51"/>
        <v>D/C due to blood infection</v>
      </c>
      <c r="M671" s="64" t="str">
        <f t="shared" si="52"/>
        <v>PI.IC.IV.070308.01</v>
      </c>
      <c r="N671" s="64"/>
      <c r="O671" s="64" t="str">
        <f t="shared" si="53"/>
        <v>PH.IC.IV.070308.01</v>
      </c>
      <c r="Q671" s="64" t="str">
        <f t="shared" si="54"/>
        <v>CL.IC.IV.070308.01</v>
      </c>
    </row>
    <row r="672" spans="1:41" s="60" customFormat="1" ht="15">
      <c r="A672" s="60" t="s">
        <v>8408</v>
      </c>
      <c r="B672" s="10"/>
      <c r="C672" s="62" t="s">
        <v>12225</v>
      </c>
      <c r="D672" s="10"/>
      <c r="E672" s="61" t="s">
        <v>3812</v>
      </c>
      <c r="F672" s="60" t="s">
        <v>8164</v>
      </c>
      <c r="G672" s="60" t="s">
        <v>13850</v>
      </c>
      <c r="H672" s="62" t="s">
        <v>11639</v>
      </c>
      <c r="I672" s="60" t="s">
        <v>9594</v>
      </c>
      <c r="J672" s="63" t="str">
        <f t="shared" si="50"/>
        <v>IC.IV.070309</v>
      </c>
      <c r="K672" s="61" t="s">
        <v>1</v>
      </c>
      <c r="L672" s="60" t="str">
        <f t="shared" si="51"/>
        <v>Pressure tubing new/changed</v>
      </c>
      <c r="M672" s="64" t="str">
        <f t="shared" si="52"/>
        <v>PI.IC.IV.070309.01</v>
      </c>
      <c r="N672" s="64"/>
      <c r="O672" s="64" t="str">
        <f t="shared" si="53"/>
        <v>PH.IC.IV.070309.01</v>
      </c>
      <c r="Q672" s="64" t="str">
        <f t="shared" si="54"/>
        <v>CL.IC.IV.070309.01</v>
      </c>
      <c r="AN672" s="60" t="s">
        <v>12773</v>
      </c>
      <c r="AO672" s="60">
        <v>1520</v>
      </c>
    </row>
    <row r="673" spans="1:31" s="60" customFormat="1" ht="15">
      <c r="A673" s="60" t="s">
        <v>8408</v>
      </c>
      <c r="B673" s="10"/>
      <c r="C673" s="62" t="s">
        <v>6317</v>
      </c>
      <c r="D673" s="10" t="s">
        <v>8621</v>
      </c>
      <c r="E673" s="62" t="s">
        <v>12594</v>
      </c>
      <c r="F673" s="60" t="s">
        <v>8023</v>
      </c>
      <c r="G673" s="60" t="s">
        <v>10076</v>
      </c>
      <c r="H673" s="62" t="s">
        <v>11848</v>
      </c>
      <c r="I673" s="60" t="s">
        <v>10076</v>
      </c>
      <c r="J673" s="63" t="str">
        <f t="shared" si="50"/>
        <v>IC.IV.070401</v>
      </c>
      <c r="K673" s="61" t="s">
        <v>2379</v>
      </c>
      <c r="L673" s="60" t="str">
        <f t="shared" si="51"/>
        <v>Done</v>
      </c>
      <c r="M673" s="64" t="str">
        <f t="shared" si="52"/>
        <v>PI.IC.IV.070401.01</v>
      </c>
      <c r="N673" s="64"/>
      <c r="O673" s="64" t="str">
        <f t="shared" si="53"/>
        <v>PH.IC.IV.070401.01</v>
      </c>
      <c r="Q673" s="64" t="str">
        <f t="shared" si="54"/>
        <v>CL.IC.IV.070401.01</v>
      </c>
    </row>
    <row r="674" spans="1:31" s="60" customFormat="1" ht="15">
      <c r="A674" s="60" t="s">
        <v>8408</v>
      </c>
      <c r="B674" s="10"/>
      <c r="C674" s="62" t="s">
        <v>6317</v>
      </c>
      <c r="D674" s="10"/>
      <c r="E674" s="62" t="s">
        <v>6464</v>
      </c>
      <c r="F674" s="60" t="s">
        <v>8023</v>
      </c>
      <c r="G674" s="60" t="s">
        <v>8435</v>
      </c>
      <c r="H674" s="62" t="s">
        <v>12030</v>
      </c>
      <c r="I674" s="60" t="s">
        <v>8435</v>
      </c>
      <c r="J674" s="63" t="str">
        <f t="shared" si="50"/>
        <v>IC.IV.070402</v>
      </c>
      <c r="K674" s="61" t="s">
        <v>2379</v>
      </c>
      <c r="L674" s="60" t="str">
        <f t="shared" si="51"/>
        <v>Not done</v>
      </c>
      <c r="M674" s="64" t="str">
        <f t="shared" si="52"/>
        <v>PI.IC.IV.070402.01</v>
      </c>
      <c r="N674" s="64"/>
      <c r="O674" s="64" t="str">
        <f t="shared" si="53"/>
        <v>PH.IC.IV.070402.01</v>
      </c>
      <c r="Q674" s="64" t="str">
        <f t="shared" si="54"/>
        <v>CL.IC.IV.070402.01</v>
      </c>
    </row>
    <row r="675" spans="1:31" s="60" customFormat="1" ht="15">
      <c r="A675" s="60" t="s">
        <v>8408</v>
      </c>
      <c r="B675" s="10"/>
      <c r="C675" s="62" t="s">
        <v>6317</v>
      </c>
      <c r="D675" s="10"/>
      <c r="E675" s="62" t="s">
        <v>6464</v>
      </c>
      <c r="F675" s="60" t="s">
        <v>8023</v>
      </c>
      <c r="G675" s="60" t="s">
        <v>13019</v>
      </c>
      <c r="H675" s="62" t="s">
        <v>12032</v>
      </c>
      <c r="I675" s="60" t="s">
        <v>8798</v>
      </c>
      <c r="J675" s="63" t="str">
        <f t="shared" si="50"/>
        <v>IC.IV.070403</v>
      </c>
      <c r="K675" s="61" t="s">
        <v>2379</v>
      </c>
      <c r="L675" s="60" t="str">
        <f t="shared" si="51"/>
        <v>Continuous pressure bag</v>
      </c>
      <c r="M675" s="64" t="str">
        <f t="shared" si="52"/>
        <v>PI.IC.IV.070403.01</v>
      </c>
      <c r="N675" s="64"/>
      <c r="O675" s="64" t="str">
        <f t="shared" si="53"/>
        <v>PH.IC.IV.070403.01</v>
      </c>
      <c r="Q675" s="64" t="str">
        <f t="shared" si="54"/>
        <v>CL.IC.IV.070403.01</v>
      </c>
    </row>
    <row r="676" spans="1:31" s="60" customFormat="1" ht="15">
      <c r="A676" s="60" t="s">
        <v>8408</v>
      </c>
      <c r="B676" s="10"/>
      <c r="C676" s="62" t="s">
        <v>6317</v>
      </c>
      <c r="D676" s="10"/>
      <c r="E676" s="62" t="s">
        <v>6464</v>
      </c>
      <c r="F676" s="60" t="s">
        <v>8023</v>
      </c>
      <c r="G676" s="60" t="s">
        <v>8436</v>
      </c>
      <c r="H676" s="62" t="s">
        <v>12028</v>
      </c>
      <c r="I676" s="60" t="s">
        <v>8437</v>
      </c>
      <c r="J676" s="63" t="str">
        <f t="shared" si="50"/>
        <v>IC.IV.070404</v>
      </c>
      <c r="K676" s="61" t="s">
        <v>2379</v>
      </c>
      <c r="L676" s="60" t="str">
        <f t="shared" si="51"/>
        <v>Saline locked</v>
      </c>
      <c r="M676" s="64" t="str">
        <f t="shared" si="52"/>
        <v>PI.IC.IV.070404.01</v>
      </c>
      <c r="N676" s="64"/>
      <c r="O676" s="64" t="str">
        <f t="shared" si="53"/>
        <v>PH.IC.IV.070404.01</v>
      </c>
      <c r="Q676" s="64" t="str">
        <f t="shared" si="54"/>
        <v>CL.IC.IV.070404.01</v>
      </c>
    </row>
    <row r="677" spans="1:31" s="60" customFormat="1" ht="15">
      <c r="A677" s="60" t="s">
        <v>8408</v>
      </c>
      <c r="B677" s="10"/>
      <c r="C677" s="62" t="s">
        <v>6317</v>
      </c>
      <c r="D677" s="10"/>
      <c r="E677" s="62" t="s">
        <v>6464</v>
      </c>
      <c r="F677" s="60" t="s">
        <v>8023</v>
      </c>
      <c r="G677" s="60" t="s">
        <v>8438</v>
      </c>
      <c r="H677" s="62" t="s">
        <v>12210</v>
      </c>
      <c r="I677" s="60" t="s">
        <v>8439</v>
      </c>
      <c r="J677" s="63" t="str">
        <f t="shared" si="50"/>
        <v>IC.IV.070405</v>
      </c>
      <c r="K677" s="61" t="s">
        <v>2379</v>
      </c>
      <c r="L677" s="60" t="str">
        <f t="shared" si="51"/>
        <v>Citrate locked</v>
      </c>
      <c r="M677" s="64" t="str">
        <f t="shared" si="52"/>
        <v>PI.IC.IV.070405.01</v>
      </c>
      <c r="N677" s="64"/>
      <c r="O677" s="64" t="str">
        <f t="shared" si="53"/>
        <v>PH.IC.IV.070405.01</v>
      </c>
      <c r="Q677" s="64" t="str">
        <f t="shared" si="54"/>
        <v>CL.IC.IV.070405.01</v>
      </c>
    </row>
    <row r="678" spans="1:31" s="60" customFormat="1" ht="15">
      <c r="A678" s="60" t="s">
        <v>8408</v>
      </c>
      <c r="B678" s="10"/>
      <c r="C678" s="62" t="s">
        <v>6317</v>
      </c>
      <c r="D678" s="10"/>
      <c r="E678" s="62" t="s">
        <v>6464</v>
      </c>
      <c r="F678" s="60" t="s">
        <v>8023</v>
      </c>
      <c r="G678" s="60" t="s">
        <v>8440</v>
      </c>
      <c r="H678" s="62" t="s">
        <v>12212</v>
      </c>
      <c r="I678" s="60" t="s">
        <v>8441</v>
      </c>
      <c r="J678" s="63" t="str">
        <f t="shared" si="50"/>
        <v>IC.IV.070406</v>
      </c>
      <c r="K678" s="61" t="s">
        <v>2379</v>
      </c>
      <c r="L678" s="60" t="str">
        <f t="shared" si="51"/>
        <v>Heparin locked</v>
      </c>
      <c r="M678" s="64" t="str">
        <f t="shared" si="52"/>
        <v>PI.IC.IV.070406.01</v>
      </c>
      <c r="N678" s="64"/>
      <c r="O678" s="64" t="str">
        <f t="shared" si="53"/>
        <v>PH.IC.IV.070406.01</v>
      </c>
      <c r="Q678" s="64" t="str">
        <f t="shared" si="54"/>
        <v>CL.IC.IV.070406.01</v>
      </c>
      <c r="AD678" s="60" t="s">
        <v>615</v>
      </c>
      <c r="AE678" s="60">
        <v>1195</v>
      </c>
    </row>
    <row r="679" spans="1:31" s="60" customFormat="1" ht="15">
      <c r="A679" s="60" t="s">
        <v>8408</v>
      </c>
      <c r="B679" s="10"/>
      <c r="C679" s="62" t="s">
        <v>6317</v>
      </c>
      <c r="D679" s="10"/>
      <c r="E679" s="62" t="s">
        <v>6464</v>
      </c>
      <c r="F679" s="60" t="s">
        <v>8023</v>
      </c>
      <c r="G679" s="60" t="s">
        <v>10478</v>
      </c>
      <c r="H679" s="62" t="s">
        <v>12225</v>
      </c>
      <c r="I679" s="60" t="s">
        <v>12437</v>
      </c>
      <c r="J679" s="63" t="str">
        <f t="shared" si="50"/>
        <v>IC.IV.070407</v>
      </c>
      <c r="K679" s="61" t="s">
        <v>2379</v>
      </c>
      <c r="L679" s="60" t="str">
        <f t="shared" si="51"/>
        <v>Other: specify</v>
      </c>
      <c r="M679" s="64" t="str">
        <f t="shared" si="52"/>
        <v>PI.IC.IV.070407.01</v>
      </c>
      <c r="N679" s="64"/>
      <c r="O679" s="64" t="str">
        <f t="shared" si="53"/>
        <v>PH.IC.IV.070407.01</v>
      </c>
      <c r="Q679" s="64" t="str">
        <f t="shared" si="54"/>
        <v>CL.IC.IV.070407.01</v>
      </c>
      <c r="AD679" s="60" t="s">
        <v>377</v>
      </c>
      <c r="AE679" s="60">
        <v>1195</v>
      </c>
    </row>
    <row r="680" spans="1:31" s="60" customFormat="1" ht="15">
      <c r="A680" s="60" t="s">
        <v>8408</v>
      </c>
      <c r="B680" s="10"/>
      <c r="C680" s="62" t="s">
        <v>766</v>
      </c>
      <c r="D680" s="10"/>
      <c r="E680" s="62" t="s">
        <v>12972</v>
      </c>
      <c r="F680" s="60" t="s">
        <v>8023</v>
      </c>
      <c r="G680" s="60" t="s">
        <v>375</v>
      </c>
      <c r="H680" s="62" t="s">
        <v>574</v>
      </c>
      <c r="J680" s="63" t="str">
        <f t="shared" si="50"/>
        <v>IC.IV.070408</v>
      </c>
      <c r="K680" s="61" t="s">
        <v>13277</v>
      </c>
      <c r="L680" s="60" t="str">
        <f t="shared" si="51"/>
        <v>Continuous infusion</v>
      </c>
      <c r="M680" s="64" t="str">
        <f t="shared" si="52"/>
        <v>PI.IC.IV.070408.01</v>
      </c>
      <c r="N680" s="64"/>
      <c r="O680" s="64" t="str">
        <f t="shared" si="53"/>
        <v>PH.IC.IV.070408.01</v>
      </c>
      <c r="Q680" s="64" t="str">
        <f t="shared" si="54"/>
        <v>CL.IC.IV.070408.01</v>
      </c>
    </row>
    <row r="681" spans="1:31" s="60" customFormat="1" ht="15">
      <c r="A681" s="60" t="s">
        <v>8408</v>
      </c>
      <c r="B681" s="10"/>
      <c r="C681" s="62" t="s">
        <v>766</v>
      </c>
      <c r="D681" s="10"/>
      <c r="E681" s="62" t="s">
        <v>12972</v>
      </c>
      <c r="F681" s="60" t="s">
        <v>8023</v>
      </c>
      <c r="G681" s="60" t="s">
        <v>376</v>
      </c>
      <c r="H681" s="62" t="s">
        <v>580</v>
      </c>
      <c r="J681" s="63" t="str">
        <f t="shared" si="50"/>
        <v>IC.IV.070409</v>
      </c>
      <c r="K681" s="61" t="s">
        <v>13277</v>
      </c>
      <c r="L681" s="60" t="str">
        <f t="shared" si="51"/>
        <v>All ports flushing</v>
      </c>
      <c r="M681" s="64" t="str">
        <f t="shared" si="52"/>
        <v>PI.IC.IV.070409.01</v>
      </c>
      <c r="N681" s="64"/>
      <c r="O681" s="64" t="str">
        <f t="shared" si="53"/>
        <v>PH.IC.IV.070409.01</v>
      </c>
      <c r="Q681" s="64" t="str">
        <f t="shared" si="54"/>
        <v>CL.IC.IV.070409.01</v>
      </c>
    </row>
    <row r="682" spans="1:31" s="60" customFormat="1" ht="15">
      <c r="A682" s="60" t="s">
        <v>8408</v>
      </c>
      <c r="B682" s="10"/>
      <c r="C682" s="62" t="s">
        <v>6317</v>
      </c>
      <c r="D682" s="10" t="s">
        <v>7469</v>
      </c>
      <c r="E682" s="62" t="s">
        <v>6291</v>
      </c>
      <c r="F682" s="60" t="s">
        <v>8024</v>
      </c>
      <c r="G682" s="60" t="s">
        <v>8296</v>
      </c>
      <c r="H682" s="62" t="s">
        <v>11848</v>
      </c>
      <c r="I682" s="60" t="s">
        <v>8297</v>
      </c>
      <c r="J682" s="63" t="str">
        <f t="shared" si="50"/>
        <v>IC.IV.070501</v>
      </c>
      <c r="K682" s="61" t="s">
        <v>2379</v>
      </c>
      <c r="L682" s="60" t="str">
        <f t="shared" si="51"/>
        <v>Subclavian, right</v>
      </c>
      <c r="M682" s="64" t="str">
        <f t="shared" si="52"/>
        <v>PI.IC.IV.070501.01</v>
      </c>
      <c r="N682" s="64"/>
      <c r="O682" s="64" t="str">
        <f t="shared" si="53"/>
        <v>PH.IC.IV.070501.01</v>
      </c>
      <c r="Q682" s="64" t="str">
        <f t="shared" si="54"/>
        <v>CL.IC.IV.070501.01</v>
      </c>
    </row>
    <row r="683" spans="1:31" s="60" customFormat="1" ht="15">
      <c r="A683" s="60" t="s">
        <v>8408</v>
      </c>
      <c r="B683" s="10"/>
      <c r="C683" s="62" t="s">
        <v>6317</v>
      </c>
      <c r="D683" s="10" t="s">
        <v>2696</v>
      </c>
      <c r="E683" s="62" t="s">
        <v>6291</v>
      </c>
      <c r="F683" s="60" t="s">
        <v>8024</v>
      </c>
      <c r="G683" s="60" t="s">
        <v>8298</v>
      </c>
      <c r="H683" s="62" t="s">
        <v>12030</v>
      </c>
      <c r="I683" s="60" t="s">
        <v>8299</v>
      </c>
      <c r="J683" s="63" t="str">
        <f t="shared" si="50"/>
        <v>IC.IV.070502</v>
      </c>
      <c r="K683" s="61" t="s">
        <v>2379</v>
      </c>
      <c r="L683" s="60" t="str">
        <f t="shared" si="51"/>
        <v>Subclavian, left</v>
      </c>
      <c r="M683" s="64" t="str">
        <f t="shared" si="52"/>
        <v>PI.IC.IV.070502.01</v>
      </c>
      <c r="N683" s="64"/>
      <c r="O683" s="64" t="str">
        <f t="shared" si="53"/>
        <v>PH.IC.IV.070502.01</v>
      </c>
      <c r="Q683" s="64" t="str">
        <f t="shared" si="54"/>
        <v>CL.IC.IV.070502.01</v>
      </c>
    </row>
    <row r="684" spans="1:31" s="60" customFormat="1" ht="15">
      <c r="A684" s="60" t="s">
        <v>8408</v>
      </c>
      <c r="B684" s="10"/>
      <c r="C684" s="62" t="s">
        <v>6317</v>
      </c>
      <c r="D684" s="10"/>
      <c r="E684" s="62" t="s">
        <v>6291</v>
      </c>
      <c r="F684" s="60" t="s">
        <v>8024</v>
      </c>
      <c r="G684" s="60" t="s">
        <v>8300</v>
      </c>
      <c r="H684" s="62" t="s">
        <v>3812</v>
      </c>
      <c r="I684" s="60" t="s">
        <v>8301</v>
      </c>
      <c r="J684" s="63" t="str">
        <f t="shared" si="50"/>
        <v>IC.IV.070503</v>
      </c>
      <c r="K684" s="61" t="s">
        <v>2379</v>
      </c>
      <c r="L684" s="60" t="str">
        <f t="shared" si="51"/>
        <v>Internal jugular, right</v>
      </c>
      <c r="M684" s="64" t="str">
        <f t="shared" si="52"/>
        <v>PI.IC.IV.070503.01</v>
      </c>
      <c r="N684" s="64"/>
      <c r="O684" s="64" t="str">
        <f t="shared" si="53"/>
        <v>PH.IC.IV.070503.01</v>
      </c>
      <c r="Q684" s="64" t="str">
        <f t="shared" si="54"/>
        <v>CL.IC.IV.070503.01</v>
      </c>
    </row>
    <row r="685" spans="1:31" s="60" customFormat="1" ht="15">
      <c r="A685" s="60" t="s">
        <v>8408</v>
      </c>
      <c r="B685" s="10"/>
      <c r="C685" s="62" t="s">
        <v>6317</v>
      </c>
      <c r="D685" s="10" t="s">
        <v>2696</v>
      </c>
      <c r="E685" s="62" t="s">
        <v>6291</v>
      </c>
      <c r="F685" s="60" t="s">
        <v>8024</v>
      </c>
      <c r="G685" s="60" t="s">
        <v>8302</v>
      </c>
      <c r="H685" s="62" t="s">
        <v>12594</v>
      </c>
      <c r="I685" s="60" t="s">
        <v>8303</v>
      </c>
      <c r="J685" s="63" t="str">
        <f t="shared" si="50"/>
        <v>IC.IV.070504</v>
      </c>
      <c r="K685" s="61" t="s">
        <v>2379</v>
      </c>
      <c r="L685" s="60" t="str">
        <f t="shared" si="51"/>
        <v>Internal jugular, left</v>
      </c>
      <c r="M685" s="64" t="str">
        <f t="shared" si="52"/>
        <v>PI.IC.IV.070504.01</v>
      </c>
      <c r="N685" s="64"/>
      <c r="O685" s="64" t="str">
        <f t="shared" si="53"/>
        <v>PH.IC.IV.070504.01</v>
      </c>
      <c r="Q685" s="64" t="str">
        <f t="shared" si="54"/>
        <v>CL.IC.IV.070504.01</v>
      </c>
    </row>
    <row r="686" spans="1:31" s="60" customFormat="1" ht="15">
      <c r="A686" s="60" t="s">
        <v>8408</v>
      </c>
      <c r="B686" s="10"/>
      <c r="C686" s="62" t="s">
        <v>6317</v>
      </c>
      <c r="D686" s="10"/>
      <c r="E686" s="62" t="s">
        <v>6291</v>
      </c>
      <c r="F686" s="60" t="s">
        <v>8024</v>
      </c>
      <c r="G686" s="60" t="s">
        <v>8304</v>
      </c>
      <c r="H686" s="62" t="s">
        <v>6291</v>
      </c>
      <c r="I686" s="60" t="s">
        <v>8305</v>
      </c>
      <c r="J686" s="63" t="str">
        <f t="shared" si="50"/>
        <v>IC.IV.070505</v>
      </c>
      <c r="K686" s="61" t="s">
        <v>2379</v>
      </c>
      <c r="L686" s="60" t="str">
        <f t="shared" si="51"/>
        <v>External jugular, right</v>
      </c>
      <c r="M686" s="64" t="str">
        <f t="shared" si="52"/>
        <v>PI.IC.IV.070505.01</v>
      </c>
      <c r="N686" s="64"/>
      <c r="O686" s="64" t="str">
        <f t="shared" si="53"/>
        <v>PH.IC.IV.070505.01</v>
      </c>
      <c r="Q686" s="64" t="str">
        <f t="shared" si="54"/>
        <v>CL.IC.IV.070505.01</v>
      </c>
    </row>
    <row r="687" spans="1:31" s="60" customFormat="1" ht="15">
      <c r="A687" s="60" t="s">
        <v>8408</v>
      </c>
      <c r="B687" s="10"/>
      <c r="C687" s="62" t="s">
        <v>6317</v>
      </c>
      <c r="D687" s="10"/>
      <c r="E687" s="62" t="s">
        <v>6291</v>
      </c>
      <c r="F687" s="60" t="s">
        <v>8024</v>
      </c>
      <c r="G687" s="60" t="s">
        <v>8306</v>
      </c>
      <c r="H687" s="62" t="s">
        <v>6988</v>
      </c>
      <c r="I687" s="60" t="s">
        <v>8149</v>
      </c>
      <c r="J687" s="63" t="str">
        <f t="shared" si="50"/>
        <v>IC.IV.070506</v>
      </c>
      <c r="K687" s="61" t="s">
        <v>2379</v>
      </c>
      <c r="L687" s="60" t="str">
        <f t="shared" si="51"/>
        <v>External jugular, left</v>
      </c>
      <c r="M687" s="64" t="str">
        <f t="shared" si="52"/>
        <v>PI.IC.IV.070506.01</v>
      </c>
      <c r="N687" s="64"/>
      <c r="O687" s="64" t="str">
        <f t="shared" si="53"/>
        <v>PH.IC.IV.070506.01</v>
      </c>
      <c r="Q687" s="64" t="str">
        <f t="shared" si="54"/>
        <v>CL.IC.IV.070506.01</v>
      </c>
    </row>
    <row r="688" spans="1:31" s="60" customFormat="1" ht="15">
      <c r="A688" s="60" t="s">
        <v>8408</v>
      </c>
      <c r="B688" s="10"/>
      <c r="C688" s="62" t="s">
        <v>6317</v>
      </c>
      <c r="D688" s="10"/>
      <c r="E688" s="62" t="s">
        <v>6291</v>
      </c>
      <c r="F688" s="60" t="s">
        <v>8024</v>
      </c>
      <c r="G688" s="60" t="s">
        <v>8308</v>
      </c>
      <c r="H688" s="62" t="s">
        <v>6317</v>
      </c>
      <c r="I688" s="60" t="s">
        <v>7855</v>
      </c>
      <c r="J688" s="63" t="str">
        <f t="shared" si="50"/>
        <v>IC.IV.070507</v>
      </c>
      <c r="K688" s="61" t="s">
        <v>2379</v>
      </c>
      <c r="L688" s="60" t="str">
        <f t="shared" si="51"/>
        <v>Femoral, right</v>
      </c>
      <c r="M688" s="64" t="str">
        <f t="shared" si="52"/>
        <v>PI.IC.IV.070507.01</v>
      </c>
      <c r="N688" s="64"/>
      <c r="O688" s="64" t="str">
        <f t="shared" si="53"/>
        <v>PH.IC.IV.070507.01</v>
      </c>
      <c r="Q688" s="64" t="str">
        <f t="shared" si="54"/>
        <v>CL.IC.IV.070507.01</v>
      </c>
    </row>
    <row r="689" spans="1:33" s="60" customFormat="1" ht="15">
      <c r="A689" s="60" t="s">
        <v>8408</v>
      </c>
      <c r="B689" s="10"/>
      <c r="C689" s="62" t="s">
        <v>6317</v>
      </c>
      <c r="D689" s="10"/>
      <c r="E689" s="62" t="s">
        <v>6291</v>
      </c>
      <c r="F689" s="60" t="s">
        <v>8024</v>
      </c>
      <c r="G689" s="60" t="s">
        <v>8365</v>
      </c>
      <c r="H689" s="62" t="s">
        <v>3574</v>
      </c>
      <c r="I689" s="60" t="s">
        <v>8194</v>
      </c>
      <c r="J689" s="63" t="str">
        <f t="shared" si="50"/>
        <v>IC.IV.070508</v>
      </c>
      <c r="K689" s="61" t="s">
        <v>2379</v>
      </c>
      <c r="L689" s="60" t="str">
        <f t="shared" si="51"/>
        <v>Femoral, left</v>
      </c>
      <c r="M689" s="64" t="str">
        <f t="shared" si="52"/>
        <v>PI.IC.IV.070508.01</v>
      </c>
      <c r="N689" s="64"/>
      <c r="O689" s="64" t="str">
        <f t="shared" si="53"/>
        <v>PH.IC.IV.070508.01</v>
      </c>
      <c r="Q689" s="64" t="str">
        <f t="shared" si="54"/>
        <v>CL.IC.IV.070508.01</v>
      </c>
    </row>
    <row r="690" spans="1:33" s="60" customFormat="1" ht="15">
      <c r="A690" s="60" t="s">
        <v>8408</v>
      </c>
      <c r="B690" s="10"/>
      <c r="C690" s="62" t="s">
        <v>6317</v>
      </c>
      <c r="D690" s="10" t="s">
        <v>2696</v>
      </c>
      <c r="E690" s="62" t="s">
        <v>6291</v>
      </c>
      <c r="F690" s="60" t="s">
        <v>8024</v>
      </c>
      <c r="G690" s="60" t="s">
        <v>8342</v>
      </c>
      <c r="H690" s="62" t="s">
        <v>3690</v>
      </c>
      <c r="I690" s="60" t="s">
        <v>8488</v>
      </c>
      <c r="J690" s="63" t="str">
        <f t="shared" si="50"/>
        <v>IC.IV.070509</v>
      </c>
      <c r="K690" s="61" t="s">
        <v>2379</v>
      </c>
      <c r="L690" s="60" t="str">
        <f t="shared" si="51"/>
        <v>Brachial, right</v>
      </c>
      <c r="M690" s="64" t="str">
        <f t="shared" si="52"/>
        <v>PI.IC.IV.070509.01</v>
      </c>
      <c r="N690" s="64"/>
      <c r="O690" s="64" t="str">
        <f t="shared" si="53"/>
        <v>PH.IC.IV.070509.01</v>
      </c>
      <c r="Q690" s="64" t="str">
        <f t="shared" si="54"/>
        <v>CL.IC.IV.070509.01</v>
      </c>
    </row>
    <row r="691" spans="1:33" s="60" customFormat="1" ht="15">
      <c r="A691" s="60" t="s">
        <v>8408</v>
      </c>
      <c r="B691" s="10"/>
      <c r="C691" s="62" t="s">
        <v>6317</v>
      </c>
      <c r="D691" s="10"/>
      <c r="E691" s="62" t="s">
        <v>6291</v>
      </c>
      <c r="F691" s="60" t="s">
        <v>8024</v>
      </c>
      <c r="G691" s="60" t="s">
        <v>8492</v>
      </c>
      <c r="H691" s="62" t="s">
        <v>3188</v>
      </c>
      <c r="I691" s="60" t="s">
        <v>8493</v>
      </c>
      <c r="J691" s="63" t="str">
        <f t="shared" si="50"/>
        <v>IC.IV.070510</v>
      </c>
      <c r="K691" s="61" t="s">
        <v>2379</v>
      </c>
      <c r="L691" s="60" t="str">
        <f t="shared" si="51"/>
        <v>Brachial, left</v>
      </c>
      <c r="M691" s="64" t="str">
        <f t="shared" si="52"/>
        <v>PI.IC.IV.070510.01</v>
      </c>
      <c r="N691" s="64"/>
      <c r="O691" s="64" t="str">
        <f t="shared" si="53"/>
        <v>PH.IC.IV.070510.01</v>
      </c>
      <c r="Q691" s="64" t="str">
        <f t="shared" si="54"/>
        <v>CL.IC.IV.070510.01</v>
      </c>
    </row>
    <row r="692" spans="1:33" s="60" customFormat="1" ht="15">
      <c r="A692" s="60" t="s">
        <v>8408</v>
      </c>
      <c r="B692" s="10"/>
      <c r="C692" s="62" t="s">
        <v>6317</v>
      </c>
      <c r="D692" s="10"/>
      <c r="E692" s="62" t="s">
        <v>6291</v>
      </c>
      <c r="F692" s="60" t="s">
        <v>8024</v>
      </c>
      <c r="G692" s="60" t="s">
        <v>8571</v>
      </c>
      <c r="H692" s="62" t="s">
        <v>5749</v>
      </c>
      <c r="I692" s="60" t="s">
        <v>8572</v>
      </c>
      <c r="J692" s="63" t="str">
        <f t="shared" si="50"/>
        <v>IC.IV.070511</v>
      </c>
      <c r="K692" s="61" t="s">
        <v>2379</v>
      </c>
      <c r="L692" s="60" t="str">
        <f t="shared" si="51"/>
        <v>Cephalic, right</v>
      </c>
      <c r="M692" s="64" t="str">
        <f t="shared" si="52"/>
        <v>PI.IC.IV.070511.01</v>
      </c>
      <c r="N692" s="64"/>
      <c r="O692" s="64" t="str">
        <f t="shared" si="53"/>
        <v>PH.IC.IV.070511.01</v>
      </c>
      <c r="Q692" s="64" t="str">
        <f t="shared" si="54"/>
        <v>CL.IC.IV.070511.01</v>
      </c>
    </row>
    <row r="693" spans="1:33" s="60" customFormat="1" ht="15">
      <c r="A693" s="60" t="s">
        <v>8408</v>
      </c>
      <c r="B693" s="10"/>
      <c r="C693" s="62" t="s">
        <v>6317</v>
      </c>
      <c r="D693" s="10"/>
      <c r="E693" s="62" t="s">
        <v>6291</v>
      </c>
      <c r="F693" s="60" t="s">
        <v>8024</v>
      </c>
      <c r="G693" s="60" t="s">
        <v>8442</v>
      </c>
      <c r="H693" s="62" t="s">
        <v>3064</v>
      </c>
      <c r="I693" s="60" t="s">
        <v>8443</v>
      </c>
      <c r="J693" s="63" t="str">
        <f t="shared" si="50"/>
        <v>IC.IV.070512</v>
      </c>
      <c r="K693" s="61" t="s">
        <v>2379</v>
      </c>
      <c r="L693" s="60" t="str">
        <f t="shared" si="51"/>
        <v>Cephalic, left</v>
      </c>
      <c r="M693" s="64" t="str">
        <f t="shared" si="52"/>
        <v>PI.IC.IV.070512.01</v>
      </c>
      <c r="N693" s="64"/>
      <c r="O693" s="64" t="str">
        <f t="shared" si="53"/>
        <v>PH.IC.IV.070512.01</v>
      </c>
      <c r="Q693" s="64" t="str">
        <f t="shared" si="54"/>
        <v>CL.IC.IV.070512.01</v>
      </c>
    </row>
    <row r="694" spans="1:33" s="60" customFormat="1" ht="15">
      <c r="A694" s="60" t="s">
        <v>8408</v>
      </c>
      <c r="B694" s="10"/>
      <c r="C694" s="62" t="s">
        <v>6317</v>
      </c>
      <c r="D694" s="10"/>
      <c r="E694" s="62" t="s">
        <v>6291</v>
      </c>
      <c r="F694" s="60" t="s">
        <v>8024</v>
      </c>
      <c r="G694" s="60" t="s">
        <v>8444</v>
      </c>
      <c r="H694" s="62" t="s">
        <v>5560</v>
      </c>
      <c r="I694" s="60" t="s">
        <v>8445</v>
      </c>
      <c r="J694" s="63" t="str">
        <f t="shared" si="50"/>
        <v>IC.IV.070513</v>
      </c>
      <c r="K694" s="61" t="s">
        <v>2379</v>
      </c>
      <c r="L694" s="60" t="str">
        <f t="shared" si="51"/>
        <v>Basilic, right</v>
      </c>
      <c r="M694" s="64" t="str">
        <f t="shared" si="52"/>
        <v>PI.IC.IV.070513.01</v>
      </c>
      <c r="N694" s="64"/>
      <c r="O694" s="64" t="str">
        <f t="shared" si="53"/>
        <v>PH.IC.IV.070513.01</v>
      </c>
      <c r="Q694" s="64" t="str">
        <f t="shared" si="54"/>
        <v>CL.IC.IV.070513.01</v>
      </c>
    </row>
    <row r="695" spans="1:33" s="60" customFormat="1" ht="15">
      <c r="A695" s="60" t="s">
        <v>8408</v>
      </c>
      <c r="B695" s="10"/>
      <c r="C695" s="62" t="s">
        <v>6317</v>
      </c>
      <c r="D695" s="10"/>
      <c r="E695" s="62" t="s">
        <v>6291</v>
      </c>
      <c r="F695" s="60" t="s">
        <v>8024</v>
      </c>
      <c r="G695" s="60" t="s">
        <v>8446</v>
      </c>
      <c r="H695" s="62" t="s">
        <v>4082</v>
      </c>
      <c r="I695" s="60" t="s">
        <v>8447</v>
      </c>
      <c r="J695" s="63" t="str">
        <f t="shared" si="50"/>
        <v>IC.IV.070514</v>
      </c>
      <c r="K695" s="61" t="s">
        <v>2379</v>
      </c>
      <c r="L695" s="60" t="str">
        <f t="shared" si="51"/>
        <v>Basilic, left</v>
      </c>
      <c r="M695" s="64" t="str">
        <f t="shared" si="52"/>
        <v>PI.IC.IV.070514.01</v>
      </c>
      <c r="N695" s="64"/>
      <c r="O695" s="64" t="str">
        <f t="shared" si="53"/>
        <v>PH.IC.IV.070514.01</v>
      </c>
      <c r="Q695" s="64" t="str">
        <f t="shared" si="54"/>
        <v>CL.IC.IV.070514.01</v>
      </c>
      <c r="AF695" s="60" t="s">
        <v>12773</v>
      </c>
      <c r="AG695" s="60">
        <v>1343</v>
      </c>
    </row>
    <row r="696" spans="1:33" s="60" customFormat="1" ht="15">
      <c r="A696" s="60" t="s">
        <v>8408</v>
      </c>
      <c r="B696" s="10"/>
      <c r="C696" s="62" t="s">
        <v>6317</v>
      </c>
      <c r="D696" s="10"/>
      <c r="E696" s="62" t="s">
        <v>6291</v>
      </c>
      <c r="F696" s="60" t="s">
        <v>8024</v>
      </c>
      <c r="G696" s="60" t="s">
        <v>10478</v>
      </c>
      <c r="H696" s="62" t="s">
        <v>7456</v>
      </c>
      <c r="I696" s="60" t="s">
        <v>12437</v>
      </c>
      <c r="J696" s="63" t="str">
        <f t="shared" si="50"/>
        <v>IC.IV.070515</v>
      </c>
      <c r="K696" s="61" t="s">
        <v>2379</v>
      </c>
      <c r="L696" s="60" t="str">
        <f t="shared" si="51"/>
        <v>Other: specify</v>
      </c>
      <c r="M696" s="64" t="str">
        <f t="shared" si="52"/>
        <v>PI.IC.IV.070515.01</v>
      </c>
      <c r="N696" s="64"/>
      <c r="O696" s="64" t="str">
        <f t="shared" si="53"/>
        <v>PH.IC.IV.070515.01</v>
      </c>
      <c r="Q696" s="64" t="str">
        <f t="shared" si="54"/>
        <v>CL.IC.IV.070515.01</v>
      </c>
      <c r="AF696" s="60" t="s">
        <v>12773</v>
      </c>
      <c r="AG696" s="60">
        <v>1343</v>
      </c>
    </row>
    <row r="697" spans="1:33" s="60" customFormat="1" ht="15">
      <c r="A697" s="60" t="s">
        <v>8408</v>
      </c>
      <c r="B697" s="10"/>
      <c r="C697" s="62" t="s">
        <v>12225</v>
      </c>
      <c r="D697" s="10"/>
      <c r="E697" s="62" t="s">
        <v>212</v>
      </c>
      <c r="F697" s="60" t="s">
        <v>8024</v>
      </c>
      <c r="G697" s="60" t="s">
        <v>13539</v>
      </c>
      <c r="H697" s="62" t="s">
        <v>11560</v>
      </c>
      <c r="I697" s="60" t="s">
        <v>13541</v>
      </c>
      <c r="J697" s="63" t="str">
        <f t="shared" si="50"/>
        <v>IC.IV.070516</v>
      </c>
      <c r="K697" s="61" t="s">
        <v>1702</v>
      </c>
      <c r="L697" s="60" t="str">
        <f t="shared" si="51"/>
        <v>Popilteal, right</v>
      </c>
      <c r="M697" s="64" t="str">
        <f t="shared" si="52"/>
        <v>PI.IC.IV.070516.01</v>
      </c>
      <c r="N697" s="64"/>
      <c r="O697" s="64" t="str">
        <f t="shared" si="53"/>
        <v>PH.IC.IV.070516.01</v>
      </c>
      <c r="Q697" s="64" t="str">
        <f t="shared" si="54"/>
        <v>CL.IC.IV.070516.01</v>
      </c>
    </row>
    <row r="698" spans="1:33" s="60" customFormat="1" ht="15">
      <c r="A698" s="60" t="s">
        <v>8408</v>
      </c>
      <c r="B698" s="10"/>
      <c r="C698" s="62" t="s">
        <v>12225</v>
      </c>
      <c r="D698" s="10"/>
      <c r="E698" s="62" t="s">
        <v>212</v>
      </c>
      <c r="F698" s="60" t="s">
        <v>8024</v>
      </c>
      <c r="G698" s="60" t="s">
        <v>13540</v>
      </c>
      <c r="H698" s="62" t="s">
        <v>11561</v>
      </c>
      <c r="I698" s="60" t="s">
        <v>13542</v>
      </c>
      <c r="J698" s="63" t="str">
        <f t="shared" si="50"/>
        <v>IC.IV.070517</v>
      </c>
      <c r="K698" s="61" t="s">
        <v>1702</v>
      </c>
      <c r="L698" s="60" t="str">
        <f t="shared" si="51"/>
        <v>Popliteal, left</v>
      </c>
      <c r="M698" s="64" t="str">
        <f t="shared" si="52"/>
        <v>PI.IC.IV.070517.01</v>
      </c>
      <c r="N698" s="64"/>
      <c r="O698" s="64" t="str">
        <f t="shared" si="53"/>
        <v>PH.IC.IV.070517.01</v>
      </c>
      <c r="Q698" s="64" t="str">
        <f t="shared" si="54"/>
        <v>CL.IC.IV.070517.01</v>
      </c>
    </row>
    <row r="699" spans="1:33" s="60" customFormat="1" ht="15">
      <c r="A699" s="60" t="s">
        <v>8408</v>
      </c>
      <c r="B699" s="10"/>
      <c r="C699" s="62" t="s">
        <v>6317</v>
      </c>
      <c r="D699" s="10" t="s">
        <v>8376</v>
      </c>
      <c r="E699" s="62" t="s">
        <v>6988</v>
      </c>
      <c r="F699" s="60" t="s">
        <v>8170</v>
      </c>
      <c r="G699" s="60" t="s">
        <v>8378</v>
      </c>
      <c r="H699" s="62" t="s">
        <v>11848</v>
      </c>
      <c r="I699" s="60" t="s">
        <v>8379</v>
      </c>
      <c r="J699" s="63" t="str">
        <f t="shared" si="50"/>
        <v>IC.IV.070601</v>
      </c>
      <c r="K699" s="61" t="s">
        <v>2379</v>
      </c>
      <c r="L699" s="60" t="str">
        <f t="shared" si="51"/>
        <v>Single lumen</v>
      </c>
      <c r="M699" s="64" t="str">
        <f t="shared" si="52"/>
        <v>PI.IC.IV.070601.01</v>
      </c>
      <c r="N699" s="64"/>
      <c r="O699" s="64" t="str">
        <f t="shared" si="53"/>
        <v>PH.IC.IV.070601.01</v>
      </c>
      <c r="Q699" s="64" t="str">
        <f t="shared" si="54"/>
        <v>CL.IC.IV.070601.01</v>
      </c>
    </row>
    <row r="700" spans="1:33" s="60" customFormat="1" ht="15">
      <c r="A700" s="60" t="s">
        <v>8408</v>
      </c>
      <c r="B700" s="10"/>
      <c r="C700" s="62" t="s">
        <v>6317</v>
      </c>
      <c r="D700" s="10"/>
      <c r="E700" s="62" t="s">
        <v>6988</v>
      </c>
      <c r="F700" s="60" t="s">
        <v>8170</v>
      </c>
      <c r="G700" s="60" t="s">
        <v>8380</v>
      </c>
      <c r="H700" s="62" t="s">
        <v>12030</v>
      </c>
      <c r="I700" s="60" t="s">
        <v>8381</v>
      </c>
      <c r="J700" s="63" t="str">
        <f t="shared" si="50"/>
        <v>IC.IV.070602</v>
      </c>
      <c r="K700" s="61" t="s">
        <v>2379</v>
      </c>
      <c r="L700" s="60" t="str">
        <f t="shared" si="51"/>
        <v>Double lumen</v>
      </c>
      <c r="M700" s="64" t="str">
        <f t="shared" si="52"/>
        <v>PI.IC.IV.070602.01</v>
      </c>
      <c r="N700" s="64"/>
      <c r="O700" s="64" t="str">
        <f t="shared" si="53"/>
        <v>PH.IC.IV.070602.01</v>
      </c>
      <c r="Q700" s="64" t="str">
        <f t="shared" si="54"/>
        <v>CL.IC.IV.070602.01</v>
      </c>
    </row>
    <row r="701" spans="1:33" s="60" customFormat="1" ht="15">
      <c r="A701" s="60" t="s">
        <v>8408</v>
      </c>
      <c r="B701" s="10"/>
      <c r="C701" s="62" t="s">
        <v>6317</v>
      </c>
      <c r="D701" s="10"/>
      <c r="E701" s="62" t="s">
        <v>6988</v>
      </c>
      <c r="F701" s="60" t="s">
        <v>8170</v>
      </c>
      <c r="G701" s="60" t="s">
        <v>8382</v>
      </c>
      <c r="H701" s="62" t="s">
        <v>12592</v>
      </c>
      <c r="I701" s="60" t="s">
        <v>8383</v>
      </c>
      <c r="J701" s="63" t="str">
        <f t="shared" si="50"/>
        <v>IC.IV.070603</v>
      </c>
      <c r="K701" s="61" t="s">
        <v>2379</v>
      </c>
      <c r="L701" s="60" t="str">
        <f t="shared" si="51"/>
        <v>Triple lumen</v>
      </c>
      <c r="M701" s="64" t="str">
        <f t="shared" si="52"/>
        <v>PI.IC.IV.070603.01</v>
      </c>
      <c r="N701" s="64"/>
      <c r="O701" s="64" t="str">
        <f t="shared" si="53"/>
        <v>PH.IC.IV.070603.01</v>
      </c>
      <c r="Q701" s="64" t="str">
        <f t="shared" si="54"/>
        <v>CL.IC.IV.070603.01</v>
      </c>
    </row>
    <row r="702" spans="1:33" s="60" customFormat="1" ht="15">
      <c r="A702" s="60" t="s">
        <v>8408</v>
      </c>
      <c r="B702" s="10"/>
      <c r="C702" s="62" t="s">
        <v>6317</v>
      </c>
      <c r="D702" s="10"/>
      <c r="E702" s="62" t="s">
        <v>6988</v>
      </c>
      <c r="F702" s="60" t="s">
        <v>8170</v>
      </c>
      <c r="G702" s="60" t="s">
        <v>8384</v>
      </c>
      <c r="H702" s="62" t="s">
        <v>6464</v>
      </c>
      <c r="I702" s="60" t="s">
        <v>8385</v>
      </c>
      <c r="J702" s="63" t="str">
        <f t="shared" si="50"/>
        <v>IC.IV.070604</v>
      </c>
      <c r="K702" s="61" t="s">
        <v>12175</v>
      </c>
      <c r="L702" s="60" t="str">
        <f t="shared" si="51"/>
        <v>Four lumen</v>
      </c>
      <c r="M702" s="64" t="str">
        <f t="shared" si="52"/>
        <v>PI.IC.IV.070604.01</v>
      </c>
      <c r="N702" s="64"/>
      <c r="O702" s="64" t="str">
        <f t="shared" si="53"/>
        <v>PH.IC.IV.070604.01</v>
      </c>
      <c r="Q702" s="64" t="str">
        <f t="shared" si="54"/>
        <v>CL.IC.IV.070604.01</v>
      </c>
    </row>
    <row r="703" spans="1:33" s="60" customFormat="1" ht="15">
      <c r="A703" s="60" t="s">
        <v>8408</v>
      </c>
      <c r="B703" s="10"/>
      <c r="C703" s="62" t="s">
        <v>6317</v>
      </c>
      <c r="D703" s="10"/>
      <c r="E703" s="62" t="s">
        <v>6988</v>
      </c>
      <c r="F703" s="60" t="s">
        <v>8170</v>
      </c>
      <c r="G703" s="60" t="s">
        <v>8386</v>
      </c>
      <c r="H703" s="62" t="s">
        <v>6291</v>
      </c>
      <c r="I703" s="60" t="s">
        <v>8387</v>
      </c>
      <c r="J703" s="63" t="str">
        <f t="shared" si="50"/>
        <v>IC.IV.070605</v>
      </c>
      <c r="K703" s="61" t="s">
        <v>12175</v>
      </c>
      <c r="L703" s="60" t="str">
        <f t="shared" si="51"/>
        <v>Five lumen</v>
      </c>
      <c r="M703" s="64" t="str">
        <f t="shared" si="52"/>
        <v>PI.IC.IV.070605.01</v>
      </c>
      <c r="N703" s="64"/>
      <c r="O703" s="64" t="str">
        <f t="shared" si="53"/>
        <v>PH.IC.IV.070605.01</v>
      </c>
      <c r="Q703" s="64" t="str">
        <f t="shared" si="54"/>
        <v>CL.IC.IV.070605.01</v>
      </c>
    </row>
    <row r="704" spans="1:33" s="60" customFormat="1" ht="15">
      <c r="A704" s="60" t="s">
        <v>8408</v>
      </c>
      <c r="B704" s="10"/>
      <c r="C704" s="62" t="s">
        <v>6317</v>
      </c>
      <c r="D704" s="10" t="s">
        <v>8359</v>
      </c>
      <c r="E704" s="62" t="s">
        <v>6317</v>
      </c>
      <c r="F704" s="60" t="s">
        <v>7694</v>
      </c>
      <c r="G704" s="60" t="s">
        <v>8368</v>
      </c>
      <c r="H704" s="62" t="s">
        <v>11848</v>
      </c>
      <c r="I704" s="60" t="s">
        <v>8390</v>
      </c>
      <c r="J704" s="63" t="str">
        <f t="shared" si="50"/>
        <v>IC.IV.070701</v>
      </c>
      <c r="K704" s="61" t="s">
        <v>12175</v>
      </c>
      <c r="L704" s="60" t="str">
        <f t="shared" si="51"/>
        <v>Length-cm on insert(free text)</v>
      </c>
      <c r="M704" s="64" t="str">
        <f t="shared" si="52"/>
        <v>PI.IC.IV.070701.01</v>
      </c>
      <c r="N704" s="64"/>
      <c r="O704" s="64" t="str">
        <f t="shared" si="53"/>
        <v>PH.IC.IV.070701.01</v>
      </c>
      <c r="Q704" s="64" t="str">
        <f t="shared" si="54"/>
        <v>CL.IC.IV.070701.01</v>
      </c>
    </row>
    <row r="705" spans="1:19" s="60" customFormat="1" ht="15">
      <c r="A705" s="60" t="s">
        <v>8408</v>
      </c>
      <c r="B705" s="10"/>
      <c r="C705" s="62" t="s">
        <v>6317</v>
      </c>
      <c r="D705" s="10" t="s">
        <v>8216</v>
      </c>
      <c r="E705" s="62" t="s">
        <v>3574</v>
      </c>
      <c r="F705" s="60" t="s">
        <v>7694</v>
      </c>
      <c r="G705" s="60" t="s">
        <v>8007</v>
      </c>
      <c r="H705" s="62" t="s">
        <v>11848</v>
      </c>
      <c r="I705" s="60" t="s">
        <v>8007</v>
      </c>
      <c r="J705" s="63" t="str">
        <f t="shared" si="50"/>
        <v>IC.IV.070801</v>
      </c>
      <c r="K705" s="61" t="s">
        <v>12175</v>
      </c>
      <c r="L705" s="60" t="str">
        <f t="shared" si="51"/>
        <v>0 cm</v>
      </c>
      <c r="M705" s="64" t="str">
        <f t="shared" si="52"/>
        <v>PI.IC.IV.070801.01</v>
      </c>
      <c r="N705" s="64"/>
      <c r="O705" s="64" t="str">
        <f t="shared" si="53"/>
        <v>PH.IC.IV.070801.01</v>
      </c>
      <c r="Q705" s="64" t="str">
        <f t="shared" si="54"/>
        <v>CL.IC.IV.070801.01</v>
      </c>
    </row>
    <row r="706" spans="1:19" s="60" customFormat="1" ht="15">
      <c r="A706" s="60" t="s">
        <v>8408</v>
      </c>
      <c r="B706" s="10"/>
      <c r="C706" s="62" t="s">
        <v>6317</v>
      </c>
      <c r="D706" s="10"/>
      <c r="E706" s="62" t="s">
        <v>3574</v>
      </c>
      <c r="F706" s="60" t="s">
        <v>7694</v>
      </c>
      <c r="G706" s="60" t="s">
        <v>8008</v>
      </c>
      <c r="H706" s="62" t="s">
        <v>12030</v>
      </c>
      <c r="I706" s="60" t="s">
        <v>8008</v>
      </c>
      <c r="J706" s="63" t="str">
        <f t="shared" ref="J706:J772" si="55">CONCATENATE("IC.IV.",C706,E706,H706)</f>
        <v>IC.IV.070802</v>
      </c>
      <c r="K706" s="61" t="s">
        <v>2379</v>
      </c>
      <c r="L706" s="60" t="str">
        <f t="shared" ref="L706:L772" si="56">G706</f>
        <v>1 cm</v>
      </c>
      <c r="M706" s="64" t="str">
        <f t="shared" ref="M706:M772" si="57">CONCATENATE("PI.",J706,".",K706)</f>
        <v>PI.IC.IV.070802.01</v>
      </c>
      <c r="N706" s="64"/>
      <c r="O706" s="64" t="str">
        <f t="shared" ref="O706:O772" si="58">CONCATENATE("PH.",J706,".",K706)</f>
        <v>PH.IC.IV.070802.01</v>
      </c>
      <c r="Q706" s="64" t="str">
        <f t="shared" ref="Q706:Q772" si="59">CONCATENATE("CL.",J706,".",K706)</f>
        <v>CL.IC.IV.070802.01</v>
      </c>
    </row>
    <row r="707" spans="1:19" s="60" customFormat="1" ht="15">
      <c r="A707" s="60" t="s">
        <v>8408</v>
      </c>
      <c r="B707" s="10"/>
      <c r="C707" s="62" t="s">
        <v>6317</v>
      </c>
      <c r="D707" s="10"/>
      <c r="E707" s="62" t="s">
        <v>3574</v>
      </c>
      <c r="F707" s="60" t="s">
        <v>7694</v>
      </c>
      <c r="G707" s="60" t="s">
        <v>8009</v>
      </c>
      <c r="H707" s="62" t="s">
        <v>3812</v>
      </c>
      <c r="I707" s="60" t="s">
        <v>8009</v>
      </c>
      <c r="J707" s="63" t="str">
        <f t="shared" si="55"/>
        <v>IC.IV.070803</v>
      </c>
      <c r="K707" s="61" t="s">
        <v>2379</v>
      </c>
      <c r="L707" s="60" t="str">
        <f t="shared" si="56"/>
        <v>2 cm</v>
      </c>
      <c r="M707" s="64" t="str">
        <f t="shared" si="57"/>
        <v>PI.IC.IV.070803.01</v>
      </c>
      <c r="N707" s="64"/>
      <c r="O707" s="64" t="str">
        <f t="shared" si="58"/>
        <v>PH.IC.IV.070803.01</v>
      </c>
      <c r="Q707" s="64" t="str">
        <f t="shared" si="59"/>
        <v>CL.IC.IV.070803.01</v>
      </c>
    </row>
    <row r="708" spans="1:19" s="60" customFormat="1" ht="15">
      <c r="A708" s="60" t="s">
        <v>8408</v>
      </c>
      <c r="B708" s="10"/>
      <c r="C708" s="62" t="s">
        <v>6317</v>
      </c>
      <c r="D708" s="10"/>
      <c r="E708" s="62" t="s">
        <v>3574</v>
      </c>
      <c r="F708" s="60" t="s">
        <v>7694</v>
      </c>
      <c r="G708" s="60" t="s">
        <v>8010</v>
      </c>
      <c r="H708" s="62" t="s">
        <v>6464</v>
      </c>
      <c r="I708" s="60" t="s">
        <v>8010</v>
      </c>
      <c r="J708" s="63" t="str">
        <f t="shared" si="55"/>
        <v>IC.IV.070804</v>
      </c>
      <c r="K708" s="61" t="s">
        <v>2379</v>
      </c>
      <c r="L708" s="60" t="str">
        <f t="shared" si="56"/>
        <v>3 cm</v>
      </c>
      <c r="M708" s="64" t="str">
        <f t="shared" si="57"/>
        <v>PI.IC.IV.070804.01</v>
      </c>
      <c r="N708" s="64"/>
      <c r="O708" s="64" t="str">
        <f t="shared" si="58"/>
        <v>PH.IC.IV.070804.01</v>
      </c>
      <c r="Q708" s="64" t="str">
        <f t="shared" si="59"/>
        <v>CL.IC.IV.070804.01</v>
      </c>
    </row>
    <row r="709" spans="1:19" s="60" customFormat="1" ht="15">
      <c r="A709" s="60" t="s">
        <v>8408</v>
      </c>
      <c r="B709" s="10"/>
      <c r="C709" s="62" t="s">
        <v>6317</v>
      </c>
      <c r="D709" s="10"/>
      <c r="E709" s="62" t="s">
        <v>3574</v>
      </c>
      <c r="F709" s="60" t="s">
        <v>7694</v>
      </c>
      <c r="G709" s="60" t="s">
        <v>8369</v>
      </c>
      <c r="H709" s="62" t="s">
        <v>6291</v>
      </c>
      <c r="I709" s="60" t="s">
        <v>8369</v>
      </c>
      <c r="J709" s="63" t="str">
        <f t="shared" si="55"/>
        <v>IC.IV.070805</v>
      </c>
      <c r="K709" s="61" t="s">
        <v>2379</v>
      </c>
      <c r="L709" s="60" t="str">
        <f t="shared" si="56"/>
        <v>4 cm</v>
      </c>
      <c r="M709" s="64" t="str">
        <f t="shared" si="57"/>
        <v>PI.IC.IV.070805.01</v>
      </c>
      <c r="N709" s="64"/>
      <c r="O709" s="64" t="str">
        <f t="shared" si="58"/>
        <v>PH.IC.IV.070805.01</v>
      </c>
      <c r="Q709" s="64" t="str">
        <f t="shared" si="59"/>
        <v>CL.IC.IV.070805.01</v>
      </c>
    </row>
    <row r="710" spans="1:19" s="60" customFormat="1" ht="15">
      <c r="A710" s="60" t="s">
        <v>8408</v>
      </c>
      <c r="B710" s="10"/>
      <c r="C710" s="62" t="s">
        <v>6317</v>
      </c>
      <c r="D710" s="10" t="s">
        <v>2696</v>
      </c>
      <c r="E710" s="62" t="s">
        <v>3574</v>
      </c>
      <c r="F710" s="60" t="s">
        <v>7694</v>
      </c>
      <c r="G710" s="60" t="s">
        <v>8159</v>
      </c>
      <c r="H710" s="62" t="s">
        <v>6988</v>
      </c>
      <c r="I710" s="60" t="s">
        <v>8159</v>
      </c>
      <c r="J710" s="63" t="str">
        <f t="shared" si="55"/>
        <v>IC.IV.070806</v>
      </c>
      <c r="K710" s="61" t="s">
        <v>2379</v>
      </c>
      <c r="L710" s="60" t="str">
        <f t="shared" si="56"/>
        <v>5 cm</v>
      </c>
      <c r="M710" s="64" t="str">
        <f t="shared" si="57"/>
        <v>PI.IC.IV.070806.01</v>
      </c>
      <c r="N710" s="64"/>
      <c r="O710" s="64" t="str">
        <f t="shared" si="58"/>
        <v>PH.IC.IV.070806.01</v>
      </c>
      <c r="Q710" s="64" t="str">
        <f t="shared" si="59"/>
        <v>CL.IC.IV.070806.01</v>
      </c>
    </row>
    <row r="711" spans="1:19" s="60" customFormat="1" ht="15">
      <c r="A711" s="60" t="s">
        <v>8408</v>
      </c>
      <c r="B711" s="10"/>
      <c r="C711" s="62" t="s">
        <v>6317</v>
      </c>
      <c r="D711" s="10"/>
      <c r="E711" s="62" t="s">
        <v>3574</v>
      </c>
      <c r="F711" s="60" t="s">
        <v>7694</v>
      </c>
      <c r="G711" s="60" t="s">
        <v>8160</v>
      </c>
      <c r="H711" s="62" t="s">
        <v>6317</v>
      </c>
      <c r="I711" s="60" t="s">
        <v>8160</v>
      </c>
      <c r="J711" s="63" t="str">
        <f t="shared" si="55"/>
        <v>IC.IV.070807</v>
      </c>
      <c r="K711" s="61" t="s">
        <v>2379</v>
      </c>
      <c r="L711" s="60" t="str">
        <f t="shared" si="56"/>
        <v>6 cm</v>
      </c>
      <c r="M711" s="64" t="str">
        <f t="shared" si="57"/>
        <v>PI.IC.IV.070807.01</v>
      </c>
      <c r="N711" s="64"/>
      <c r="O711" s="64" t="str">
        <f t="shared" si="58"/>
        <v>PH.IC.IV.070807.01</v>
      </c>
      <c r="Q711" s="64" t="str">
        <f t="shared" si="59"/>
        <v>CL.IC.IV.070807.01</v>
      </c>
      <c r="R711" s="60" t="s">
        <v>4415</v>
      </c>
      <c r="S711" s="60">
        <v>823</v>
      </c>
    </row>
    <row r="712" spans="1:19" s="60" customFormat="1" ht="15">
      <c r="A712" s="60" t="s">
        <v>8408</v>
      </c>
      <c r="B712" s="10"/>
      <c r="C712" s="62" t="s">
        <v>6317</v>
      </c>
      <c r="D712" s="10"/>
      <c r="E712" s="62" t="s">
        <v>3574</v>
      </c>
      <c r="F712" s="60" t="s">
        <v>7694</v>
      </c>
      <c r="G712" s="60" t="s">
        <v>8161</v>
      </c>
      <c r="H712" s="62" t="s">
        <v>3574</v>
      </c>
      <c r="I712" s="60" t="s">
        <v>8162</v>
      </c>
      <c r="J712" s="63" t="str">
        <f t="shared" si="55"/>
        <v>IC.IV.070808</v>
      </c>
      <c r="K712" s="61" t="s">
        <v>2379</v>
      </c>
      <c r="L712" s="60" t="str">
        <f t="shared" si="56"/>
        <v>PICC cm on d/c (free text)</v>
      </c>
      <c r="M712" s="64" t="str">
        <f t="shared" si="57"/>
        <v>PI.IC.IV.070808.01</v>
      </c>
      <c r="N712" s="64"/>
      <c r="O712" s="64" t="str">
        <f t="shared" si="58"/>
        <v>PH.IC.IV.070808.01</v>
      </c>
      <c r="Q712" s="64" t="str">
        <f t="shared" si="59"/>
        <v>CL.IC.IV.070808.01</v>
      </c>
    </row>
    <row r="713" spans="1:19" s="60" customFormat="1" ht="15">
      <c r="A713" s="60" t="s">
        <v>8408</v>
      </c>
      <c r="B713" s="10"/>
      <c r="C713" s="62" t="s">
        <v>6317</v>
      </c>
      <c r="D713" s="10"/>
      <c r="E713" s="62" t="s">
        <v>3574</v>
      </c>
      <c r="F713" s="60" t="s">
        <v>7694</v>
      </c>
      <c r="G713" s="60" t="s">
        <v>8163</v>
      </c>
      <c r="H713" s="62" t="s">
        <v>3690</v>
      </c>
      <c r="I713" s="60" t="s">
        <v>8168</v>
      </c>
      <c r="J713" s="63" t="str">
        <f t="shared" si="55"/>
        <v>IC.IV.070809</v>
      </c>
      <c r="K713" s="61" t="s">
        <v>2379</v>
      </c>
      <c r="L713" s="60" t="str">
        <f t="shared" si="56"/>
        <v>Line CMs outside body</v>
      </c>
      <c r="M713" s="64" t="str">
        <f t="shared" si="57"/>
        <v>PI.IC.IV.070809.01</v>
      </c>
      <c r="N713" s="64"/>
      <c r="O713" s="64" t="str">
        <f t="shared" si="58"/>
        <v>PH.IC.IV.070809.01</v>
      </c>
      <c r="Q713" s="64" t="str">
        <f t="shared" si="59"/>
        <v>CL.IC.IV.070809.01</v>
      </c>
    </row>
    <row r="714" spans="1:19" s="60" customFormat="1" ht="15">
      <c r="A714" s="60" t="s">
        <v>8408</v>
      </c>
      <c r="B714" s="10"/>
      <c r="C714" s="62" t="s">
        <v>6317</v>
      </c>
      <c r="D714" s="10" t="s">
        <v>8169</v>
      </c>
      <c r="E714" s="62" t="s">
        <v>3690</v>
      </c>
      <c r="F714" s="60" t="s">
        <v>8083</v>
      </c>
      <c r="G714" s="60" t="s">
        <v>8749</v>
      </c>
      <c r="H714" s="62" t="s">
        <v>11848</v>
      </c>
      <c r="I714" s="60" t="s">
        <v>9812</v>
      </c>
      <c r="J714" s="63" t="str">
        <f t="shared" si="55"/>
        <v>IC.IV.070901</v>
      </c>
      <c r="K714" s="61" t="s">
        <v>2379</v>
      </c>
      <c r="L714" s="60" t="str">
        <f t="shared" si="56"/>
        <v>Transducer leveled</v>
      </c>
      <c r="M714" s="64" t="str">
        <f t="shared" si="57"/>
        <v>PI.IC.IV.070901.01</v>
      </c>
      <c r="N714" s="64"/>
      <c r="O714" s="64" t="str">
        <f t="shared" si="58"/>
        <v>PH.IC.IV.070901.01</v>
      </c>
      <c r="Q714" s="64" t="str">
        <f t="shared" si="59"/>
        <v>CL.IC.IV.070901.01</v>
      </c>
    </row>
    <row r="715" spans="1:19" s="60" customFormat="1" ht="15">
      <c r="A715" s="60" t="s">
        <v>8408</v>
      </c>
      <c r="B715" s="10"/>
      <c r="C715" s="62" t="s">
        <v>6317</v>
      </c>
      <c r="D715" s="10" t="s">
        <v>2696</v>
      </c>
      <c r="E715" s="62" t="s">
        <v>3690</v>
      </c>
      <c r="F715" s="60" t="s">
        <v>8083</v>
      </c>
      <c r="G715" s="60" t="s">
        <v>8750</v>
      </c>
      <c r="H715" s="62" t="s">
        <v>12030</v>
      </c>
      <c r="I715" s="60" t="s">
        <v>8751</v>
      </c>
      <c r="J715" s="63" t="str">
        <f t="shared" si="55"/>
        <v>IC.IV.070902</v>
      </c>
      <c r="K715" s="61" t="s">
        <v>2379</v>
      </c>
      <c r="L715" s="60" t="str">
        <f t="shared" si="56"/>
        <v>Line zeroed</v>
      </c>
      <c r="M715" s="64" t="str">
        <f t="shared" si="57"/>
        <v>PI.IC.IV.070902.01</v>
      </c>
      <c r="N715" s="64"/>
      <c r="O715" s="64" t="str">
        <f t="shared" si="58"/>
        <v>PH.IC.IV.070902.01</v>
      </c>
      <c r="Q715" s="64" t="str">
        <f t="shared" si="59"/>
        <v>CL.IC.IV.070902.01</v>
      </c>
    </row>
    <row r="716" spans="1:19" s="60" customFormat="1" ht="15">
      <c r="A716" s="60" t="s">
        <v>8408</v>
      </c>
      <c r="B716" s="10"/>
      <c r="C716" s="62" t="s">
        <v>6317</v>
      </c>
      <c r="D716" s="10" t="s">
        <v>8218</v>
      </c>
      <c r="E716" s="62" t="s">
        <v>3188</v>
      </c>
      <c r="F716" s="60" t="s">
        <v>8084</v>
      </c>
      <c r="G716" s="60" t="s">
        <v>8881</v>
      </c>
      <c r="H716" s="62" t="s">
        <v>11848</v>
      </c>
      <c r="I716" s="60" t="s">
        <v>8882</v>
      </c>
      <c r="J716" s="63" t="str">
        <f t="shared" si="55"/>
        <v>IC.IV.071001</v>
      </c>
      <c r="K716" s="61" t="s">
        <v>2379</v>
      </c>
      <c r="L716" s="60" t="str">
        <f t="shared" si="56"/>
        <v>Vasopressor drips</v>
      </c>
      <c r="M716" s="64" t="str">
        <f t="shared" si="57"/>
        <v>PI.IC.IV.071001.01</v>
      </c>
      <c r="N716" s="64"/>
      <c r="O716" s="64" t="str">
        <f t="shared" si="58"/>
        <v>PH.IC.IV.071001.01</v>
      </c>
      <c r="Q716" s="64" t="str">
        <f t="shared" si="59"/>
        <v>CL.IC.IV.071001.01</v>
      </c>
    </row>
    <row r="717" spans="1:19" s="60" customFormat="1" ht="15">
      <c r="A717" s="60" t="s">
        <v>8408</v>
      </c>
      <c r="B717" s="10"/>
      <c r="C717" s="62" t="s">
        <v>6317</v>
      </c>
      <c r="D717" s="10"/>
      <c r="E717" s="62" t="s">
        <v>3188</v>
      </c>
      <c r="F717" s="60" t="s">
        <v>8084</v>
      </c>
      <c r="G717" s="60" t="s">
        <v>8175</v>
      </c>
      <c r="H717" s="62" t="s">
        <v>12030</v>
      </c>
      <c r="I717" s="60" t="s">
        <v>8757</v>
      </c>
      <c r="J717" s="63" t="str">
        <f t="shared" si="55"/>
        <v>IC.IV.071002</v>
      </c>
      <c r="K717" s="61" t="s">
        <v>2379</v>
      </c>
      <c r="L717" s="60" t="str">
        <f t="shared" si="56"/>
        <v>Postoperative</v>
      </c>
      <c r="M717" s="64" t="str">
        <f t="shared" si="57"/>
        <v>PI.IC.IV.071002.01</v>
      </c>
      <c r="N717" s="64"/>
      <c r="O717" s="64" t="str">
        <f t="shared" si="58"/>
        <v>PH.IC.IV.071002.01</v>
      </c>
      <c r="Q717" s="64" t="str">
        <f t="shared" si="59"/>
        <v>CL.IC.IV.071002.01</v>
      </c>
    </row>
    <row r="718" spans="1:19" s="60" customFormat="1" ht="15">
      <c r="A718" s="60" t="s">
        <v>8408</v>
      </c>
      <c r="B718" s="10"/>
      <c r="C718" s="62" t="s">
        <v>6317</v>
      </c>
      <c r="D718" s="10"/>
      <c r="E718" s="62" t="s">
        <v>3188</v>
      </c>
      <c r="F718" s="60" t="s">
        <v>8084</v>
      </c>
      <c r="G718" s="60" t="s">
        <v>8326</v>
      </c>
      <c r="H718" s="62" t="s">
        <v>12592</v>
      </c>
      <c r="I718" s="60" t="s">
        <v>8025</v>
      </c>
      <c r="J718" s="63" t="str">
        <f t="shared" si="55"/>
        <v>IC.IV.071003</v>
      </c>
      <c r="K718" s="61" t="s">
        <v>2379</v>
      </c>
      <c r="L718" s="60" t="str">
        <f t="shared" si="56"/>
        <v>Hemodynamic monitoring</v>
      </c>
      <c r="M718" s="64" t="str">
        <f t="shared" si="57"/>
        <v>PI.IC.IV.071003.01</v>
      </c>
      <c r="N718" s="64"/>
      <c r="O718" s="64" t="str">
        <f t="shared" si="58"/>
        <v>PH.IC.IV.071003.01</v>
      </c>
      <c r="Q718" s="64" t="str">
        <f t="shared" si="59"/>
        <v>CL.IC.IV.071003.01</v>
      </c>
    </row>
    <row r="719" spans="1:19" s="60" customFormat="1" ht="15">
      <c r="A719" s="60" t="s">
        <v>8408</v>
      </c>
      <c r="B719" s="10"/>
      <c r="C719" s="62" t="s">
        <v>6317</v>
      </c>
      <c r="D719" s="10"/>
      <c r="E719" s="62" t="s">
        <v>3188</v>
      </c>
      <c r="F719" s="60" t="s">
        <v>8084</v>
      </c>
      <c r="G719" s="60" t="s">
        <v>8026</v>
      </c>
      <c r="H719" s="62" t="s">
        <v>12594</v>
      </c>
      <c r="I719" s="60" t="s">
        <v>8027</v>
      </c>
      <c r="J719" s="63" t="str">
        <f t="shared" si="55"/>
        <v>IC.IV.071004</v>
      </c>
      <c r="K719" s="61" t="s">
        <v>2379</v>
      </c>
      <c r="L719" s="60" t="str">
        <f t="shared" si="56"/>
        <v>Poor venous access</v>
      </c>
      <c r="M719" s="64" t="str">
        <f t="shared" si="57"/>
        <v>PI.IC.IV.071004.01</v>
      </c>
      <c r="N719" s="64"/>
      <c r="O719" s="64" t="str">
        <f t="shared" si="58"/>
        <v>PH.IC.IV.071004.01</v>
      </c>
      <c r="Q719" s="64" t="str">
        <f t="shared" si="59"/>
        <v>CL.IC.IV.071004.01</v>
      </c>
    </row>
    <row r="720" spans="1:19" s="60" customFormat="1" ht="15">
      <c r="A720" s="60" t="s">
        <v>8408</v>
      </c>
      <c r="B720" s="10"/>
      <c r="C720" s="62" t="s">
        <v>6317</v>
      </c>
      <c r="D720" s="10"/>
      <c r="E720" s="62" t="s">
        <v>3188</v>
      </c>
      <c r="F720" s="60" t="s">
        <v>8084</v>
      </c>
      <c r="G720" s="60" t="s">
        <v>8176</v>
      </c>
      <c r="H720" s="62" t="s">
        <v>6291</v>
      </c>
      <c r="I720" s="60" t="s">
        <v>10509</v>
      </c>
      <c r="J720" s="63" t="str">
        <f t="shared" si="55"/>
        <v>IC.IV.071005</v>
      </c>
      <c r="K720" s="61" t="s">
        <v>2379</v>
      </c>
      <c r="L720" s="60" t="str">
        <f t="shared" si="56"/>
        <v>Total parenteral nutrition</v>
      </c>
      <c r="M720" s="64" t="str">
        <f t="shared" si="57"/>
        <v>PI.IC.IV.071005.01</v>
      </c>
      <c r="N720" s="64"/>
      <c r="O720" s="64" t="str">
        <f t="shared" si="58"/>
        <v>PH.IC.IV.071005.01</v>
      </c>
      <c r="Q720" s="64" t="str">
        <f t="shared" si="59"/>
        <v>CL.IC.IV.071005.01</v>
      </c>
    </row>
    <row r="721" spans="1:45" s="60" customFormat="1" ht="15">
      <c r="A721" s="60" t="s">
        <v>8408</v>
      </c>
      <c r="B721" s="10"/>
      <c r="C721" s="62" t="s">
        <v>6317</v>
      </c>
      <c r="D721" s="10" t="s">
        <v>2696</v>
      </c>
      <c r="E721" s="62" t="s">
        <v>3188</v>
      </c>
      <c r="F721" s="60" t="s">
        <v>8084</v>
      </c>
      <c r="G721" s="60" t="s">
        <v>8177</v>
      </c>
      <c r="H721" s="62" t="s">
        <v>6988</v>
      </c>
      <c r="I721" s="60" t="s">
        <v>9801</v>
      </c>
      <c r="J721" s="63" t="str">
        <f t="shared" si="55"/>
        <v>IC.IV.071006</v>
      </c>
      <c r="K721" s="61" t="s">
        <v>2379</v>
      </c>
      <c r="L721" s="60" t="str">
        <f t="shared" si="56"/>
        <v>Large bore access needed</v>
      </c>
      <c r="M721" s="64" t="str">
        <f t="shared" si="57"/>
        <v>PI.IC.IV.071006.01</v>
      </c>
      <c r="N721" s="64"/>
      <c r="O721" s="64" t="str">
        <f t="shared" si="58"/>
        <v>PH.IC.IV.071006.01</v>
      </c>
      <c r="Q721" s="64" t="str">
        <f t="shared" si="59"/>
        <v>CL.IC.IV.071006.01</v>
      </c>
    </row>
    <row r="722" spans="1:45" s="60" customFormat="1" ht="15">
      <c r="A722" s="60" t="s">
        <v>8408</v>
      </c>
      <c r="B722" s="10"/>
      <c r="C722" s="62" t="s">
        <v>6317</v>
      </c>
      <c r="D722" s="10"/>
      <c r="E722" s="62" t="s">
        <v>3188</v>
      </c>
      <c r="F722" s="60" t="s">
        <v>8084</v>
      </c>
      <c r="G722" s="60" t="s">
        <v>9546</v>
      </c>
      <c r="H722" s="62" t="s">
        <v>6317</v>
      </c>
      <c r="I722" s="60" t="s">
        <v>9546</v>
      </c>
      <c r="J722" s="63" t="str">
        <f t="shared" si="55"/>
        <v>IC.IV.071007</v>
      </c>
      <c r="K722" s="61" t="s">
        <v>2379</v>
      </c>
      <c r="L722" s="60" t="str">
        <f t="shared" si="56"/>
        <v>Dialysis</v>
      </c>
      <c r="M722" s="64" t="str">
        <f t="shared" si="57"/>
        <v>PI.IC.IV.071007.01</v>
      </c>
      <c r="N722" s="64"/>
      <c r="O722" s="64" t="str">
        <f t="shared" si="58"/>
        <v>PH.IC.IV.071007.01</v>
      </c>
      <c r="Q722" s="64" t="str">
        <f t="shared" si="59"/>
        <v>CL.IC.IV.071007.01</v>
      </c>
    </row>
    <row r="723" spans="1:45" s="60" customFormat="1" ht="15">
      <c r="A723" s="60" t="s">
        <v>8408</v>
      </c>
      <c r="B723" s="10"/>
      <c r="C723" s="62" t="s">
        <v>6317</v>
      </c>
      <c r="D723" s="10"/>
      <c r="E723" s="62" t="s">
        <v>3188</v>
      </c>
      <c r="F723" s="60" t="s">
        <v>8084</v>
      </c>
      <c r="G723" s="60" t="s">
        <v>8178</v>
      </c>
      <c r="H723" s="62" t="s">
        <v>3574</v>
      </c>
      <c r="I723" s="60" t="s">
        <v>8179</v>
      </c>
      <c r="J723" s="63" t="str">
        <f t="shared" si="55"/>
        <v>IC.IV.071008</v>
      </c>
      <c r="K723" s="61" t="s">
        <v>2379</v>
      </c>
      <c r="L723" s="60" t="str">
        <f t="shared" si="56"/>
        <v>Chemotherapy</v>
      </c>
      <c r="M723" s="64" t="str">
        <f t="shared" si="57"/>
        <v>PI.IC.IV.071008.01</v>
      </c>
      <c r="N723" s="64"/>
      <c r="O723" s="64" t="str">
        <f t="shared" si="58"/>
        <v>PH.IC.IV.071008.01</v>
      </c>
      <c r="Q723" s="64" t="str">
        <f t="shared" si="59"/>
        <v>CL.IC.IV.071008.01</v>
      </c>
    </row>
    <row r="724" spans="1:45" s="60" customFormat="1" ht="15">
      <c r="A724" s="60" t="s">
        <v>8408</v>
      </c>
      <c r="B724" s="10"/>
      <c r="C724" s="62" t="s">
        <v>6317</v>
      </c>
      <c r="D724" s="10"/>
      <c r="E724" s="62" t="s">
        <v>3188</v>
      </c>
      <c r="F724" s="60" t="s">
        <v>8084</v>
      </c>
      <c r="G724" s="60" t="s">
        <v>8880</v>
      </c>
      <c r="H724" s="62" t="s">
        <v>3690</v>
      </c>
      <c r="I724" s="60" t="s">
        <v>8880</v>
      </c>
      <c r="J724" s="63" t="str">
        <f t="shared" si="55"/>
        <v>IC.IV.071009</v>
      </c>
      <c r="K724" s="61" t="s">
        <v>2379</v>
      </c>
      <c r="L724" s="60" t="str">
        <f t="shared" si="56"/>
        <v>Labs</v>
      </c>
      <c r="M724" s="64" t="str">
        <f t="shared" si="57"/>
        <v>PI.IC.IV.071009.01</v>
      </c>
      <c r="N724" s="64"/>
      <c r="O724" s="64" t="str">
        <f t="shared" si="58"/>
        <v>PH.IC.IV.071009.01</v>
      </c>
      <c r="Q724" s="64" t="str">
        <f t="shared" si="59"/>
        <v>CL.IC.IV.071009.01</v>
      </c>
    </row>
    <row r="725" spans="1:45" s="60" customFormat="1" ht="15">
      <c r="A725" s="60" t="s">
        <v>8408</v>
      </c>
      <c r="B725" s="10"/>
      <c r="C725" s="62" t="s">
        <v>6317</v>
      </c>
      <c r="D725" s="10"/>
      <c r="E725" s="62" t="s">
        <v>3188</v>
      </c>
      <c r="F725" s="60" t="s">
        <v>8084</v>
      </c>
      <c r="G725" s="60" t="s">
        <v>8180</v>
      </c>
      <c r="H725" s="62" t="s">
        <v>3188</v>
      </c>
      <c r="I725" s="60" t="s">
        <v>8181</v>
      </c>
      <c r="J725" s="63" t="str">
        <f t="shared" si="55"/>
        <v>IC.IV.071010</v>
      </c>
      <c r="K725" s="61" t="s">
        <v>2379</v>
      </c>
      <c r="L725" s="60" t="str">
        <f t="shared" si="56"/>
        <v>Vascular procedure</v>
      </c>
      <c r="M725" s="64" t="str">
        <f t="shared" si="57"/>
        <v>PI.IC.IV.071010.01</v>
      </c>
      <c r="N725" s="64"/>
      <c r="O725" s="64" t="str">
        <f t="shared" si="58"/>
        <v>PH.IC.IV.071010.01</v>
      </c>
      <c r="Q725" s="64" t="str">
        <f t="shared" si="59"/>
        <v>CL.IC.IV.071010.01</v>
      </c>
      <c r="AD725" s="60" t="s">
        <v>380</v>
      </c>
      <c r="AE725" s="60">
        <v>1196</v>
      </c>
    </row>
    <row r="726" spans="1:45" s="60" customFormat="1" ht="12" customHeight="1">
      <c r="A726" s="60" t="s">
        <v>8408</v>
      </c>
      <c r="B726" s="10"/>
      <c r="C726" s="62" t="s">
        <v>6317</v>
      </c>
      <c r="D726" s="10" t="s">
        <v>2696</v>
      </c>
      <c r="E726" s="62" t="s">
        <v>3188</v>
      </c>
      <c r="F726" s="60" t="s">
        <v>8084</v>
      </c>
      <c r="G726" s="60" t="s">
        <v>10478</v>
      </c>
      <c r="H726" s="62" t="s">
        <v>5749</v>
      </c>
      <c r="I726" s="60" t="s">
        <v>12437</v>
      </c>
      <c r="J726" s="63" t="str">
        <f t="shared" si="55"/>
        <v>IC.IV.071011</v>
      </c>
      <c r="K726" s="61" t="s">
        <v>2379</v>
      </c>
      <c r="L726" s="60" t="str">
        <f t="shared" si="56"/>
        <v>Other: specify</v>
      </c>
      <c r="M726" s="64" t="str">
        <f t="shared" si="57"/>
        <v>PI.IC.IV.071011.01</v>
      </c>
      <c r="N726" s="64"/>
      <c r="O726" s="64" t="str">
        <f t="shared" si="58"/>
        <v>PH.IC.IV.071011.01</v>
      </c>
      <c r="Q726" s="64" t="str">
        <f t="shared" si="59"/>
        <v>CL.IC.IV.071011.01</v>
      </c>
    </row>
    <row r="727" spans="1:45" s="60" customFormat="1" ht="15">
      <c r="A727" s="60" t="s">
        <v>8408</v>
      </c>
      <c r="B727" s="10"/>
      <c r="C727" s="62" t="s">
        <v>766</v>
      </c>
      <c r="D727" s="10" t="s">
        <v>13245</v>
      </c>
      <c r="E727" s="62" t="s">
        <v>13407</v>
      </c>
      <c r="F727" s="60" t="s">
        <v>8084</v>
      </c>
      <c r="G727" s="60" t="s">
        <v>379</v>
      </c>
      <c r="H727" s="62" t="s">
        <v>774</v>
      </c>
      <c r="J727" s="63" t="str">
        <f t="shared" si="55"/>
        <v>IC.IV.071012</v>
      </c>
      <c r="K727" s="61" t="s">
        <v>13277</v>
      </c>
      <c r="L727" s="60" t="str">
        <f t="shared" si="56"/>
        <v>Antibiotics</v>
      </c>
      <c r="M727" s="64" t="str">
        <f t="shared" si="57"/>
        <v>PI.IC.IV.071012.01</v>
      </c>
      <c r="N727" s="64"/>
      <c r="O727" s="64" t="str">
        <f t="shared" si="58"/>
        <v>PH.IC.IV.071012.01</v>
      </c>
      <c r="Q727" s="64" t="str">
        <f t="shared" si="59"/>
        <v>CL.IC.IV.071012.01</v>
      </c>
    </row>
    <row r="728" spans="1:45" s="60" customFormat="1" ht="15">
      <c r="A728" s="60" t="s">
        <v>8408</v>
      </c>
      <c r="B728" s="10"/>
      <c r="C728" s="62" t="s">
        <v>6317</v>
      </c>
      <c r="D728" s="10" t="s">
        <v>7911</v>
      </c>
      <c r="E728" s="62" t="s">
        <v>5749</v>
      </c>
      <c r="F728" s="60" t="s">
        <v>8085</v>
      </c>
      <c r="G728" s="60" t="s">
        <v>8183</v>
      </c>
      <c r="H728" s="62" t="s">
        <v>11848</v>
      </c>
      <c r="I728" s="60" t="s">
        <v>10532</v>
      </c>
      <c r="J728" s="63" t="str">
        <f t="shared" si="55"/>
        <v>IC.IV.071101</v>
      </c>
      <c r="K728" s="61" t="s">
        <v>2379</v>
      </c>
      <c r="L728" s="60" t="str">
        <f t="shared" si="56"/>
        <v>No redness, pain, swelling</v>
      </c>
      <c r="M728" s="64" t="str">
        <f t="shared" si="57"/>
        <v>PI.IC.IV.071101.01</v>
      </c>
      <c r="N728" s="64"/>
      <c r="O728" s="64" t="str">
        <f t="shared" si="58"/>
        <v>PH.IC.IV.071101.01</v>
      </c>
      <c r="Q728" s="64" t="str">
        <f t="shared" si="59"/>
        <v>CL.IC.IV.071101.01</v>
      </c>
    </row>
    <row r="729" spans="1:45" s="60" customFormat="1" ht="15">
      <c r="A729" s="60" t="s">
        <v>8408</v>
      </c>
      <c r="B729" s="10"/>
      <c r="C729" s="62" t="s">
        <v>6317</v>
      </c>
      <c r="D729" s="10"/>
      <c r="E729" s="62" t="s">
        <v>5749</v>
      </c>
      <c r="F729" s="60" t="s">
        <v>8085</v>
      </c>
      <c r="G729" s="60" t="s">
        <v>8184</v>
      </c>
      <c r="H729" s="62" t="s">
        <v>12030</v>
      </c>
      <c r="I729" s="60" t="s">
        <v>11575</v>
      </c>
      <c r="J729" s="63" t="str">
        <f t="shared" si="55"/>
        <v>IC.IV.071102</v>
      </c>
      <c r="K729" s="61" t="s">
        <v>2379</v>
      </c>
      <c r="L729" s="60" t="str">
        <f t="shared" si="56"/>
        <v>Dressing clean dry intact</v>
      </c>
      <c r="M729" s="64" t="str">
        <f t="shared" si="57"/>
        <v>PI.IC.IV.071102.01</v>
      </c>
      <c r="N729" s="64"/>
      <c r="O729" s="64" t="str">
        <f t="shared" si="58"/>
        <v>PH.IC.IV.071102.01</v>
      </c>
      <c r="Q729" s="64" t="str">
        <f t="shared" si="59"/>
        <v>CL.IC.IV.071102.01</v>
      </c>
    </row>
    <row r="730" spans="1:45" s="60" customFormat="1" ht="15">
      <c r="A730" s="60" t="s">
        <v>8408</v>
      </c>
      <c r="B730" s="10"/>
      <c r="C730" s="62" t="s">
        <v>6317</v>
      </c>
      <c r="D730" s="87"/>
      <c r="E730" s="62" t="s">
        <v>5749</v>
      </c>
      <c r="F730" s="60" t="s">
        <v>8085</v>
      </c>
      <c r="G730" s="60" t="s">
        <v>8465</v>
      </c>
      <c r="H730" s="62" t="s">
        <v>3812</v>
      </c>
      <c r="I730" s="60" t="s">
        <v>8466</v>
      </c>
      <c r="J730" s="63" t="str">
        <f t="shared" si="55"/>
        <v>IC.IV.071103</v>
      </c>
      <c r="K730" s="61" t="s">
        <v>2379</v>
      </c>
      <c r="L730" s="60" t="str">
        <f t="shared" si="56"/>
        <v>Non tender</v>
      </c>
      <c r="M730" s="64" t="str">
        <f t="shared" si="57"/>
        <v>PI.IC.IV.071103.01</v>
      </c>
      <c r="N730" s="64"/>
      <c r="O730" s="64" t="str">
        <f t="shared" si="58"/>
        <v>PH.IC.IV.071103.01</v>
      </c>
      <c r="Q730" s="64" t="str">
        <f t="shared" si="59"/>
        <v>CL.IC.IV.071103.01</v>
      </c>
    </row>
    <row r="731" spans="1:45" s="60" customFormat="1" ht="15">
      <c r="A731" s="60" t="s">
        <v>8408</v>
      </c>
      <c r="B731" s="10"/>
      <c r="C731" s="62" t="s">
        <v>6317</v>
      </c>
      <c r="D731" s="10"/>
      <c r="E731" s="62" t="s">
        <v>5749</v>
      </c>
      <c r="F731" s="60" t="s">
        <v>8085</v>
      </c>
      <c r="G731" s="60" t="s">
        <v>11790</v>
      </c>
      <c r="H731" s="62" t="s">
        <v>6464</v>
      </c>
      <c r="I731" s="60" t="s">
        <v>11790</v>
      </c>
      <c r="J731" s="63" t="str">
        <f t="shared" si="55"/>
        <v>IC.IV.071104</v>
      </c>
      <c r="K731" s="61" t="s">
        <v>2379</v>
      </c>
      <c r="L731" s="60" t="str">
        <f t="shared" si="56"/>
        <v>Erythema</v>
      </c>
      <c r="M731" s="64" t="str">
        <f t="shared" si="57"/>
        <v>PI.IC.IV.071104.01</v>
      </c>
      <c r="N731" s="64"/>
      <c r="O731" s="64" t="str">
        <f t="shared" si="58"/>
        <v>PH.IC.IV.071104.01</v>
      </c>
      <c r="Q731" s="64" t="str">
        <f t="shared" si="59"/>
        <v>CL.IC.IV.071104.01</v>
      </c>
    </row>
    <row r="732" spans="1:45" s="60" customFormat="1" ht="15">
      <c r="A732" s="60" t="s">
        <v>8408</v>
      </c>
      <c r="B732" s="10"/>
      <c r="C732" s="62" t="s">
        <v>6317</v>
      </c>
      <c r="D732" s="10"/>
      <c r="E732" s="62" t="s">
        <v>5749</v>
      </c>
      <c r="F732" s="60" t="s">
        <v>8085</v>
      </c>
      <c r="G732" s="60" t="s">
        <v>8467</v>
      </c>
      <c r="H732" s="62" t="s">
        <v>6291</v>
      </c>
      <c r="I732" s="60" t="s">
        <v>8467</v>
      </c>
      <c r="J732" s="63" t="str">
        <f t="shared" si="55"/>
        <v>IC.IV.071105</v>
      </c>
      <c r="K732" s="61" t="s">
        <v>2379</v>
      </c>
      <c r="L732" s="60" t="str">
        <f t="shared" si="56"/>
        <v>Ecchymosis</v>
      </c>
      <c r="M732" s="64" t="str">
        <f t="shared" si="57"/>
        <v>PI.IC.IV.071105.01</v>
      </c>
      <c r="N732" s="64"/>
      <c r="O732" s="64" t="str">
        <f t="shared" si="58"/>
        <v>PH.IC.IV.071105.01</v>
      </c>
      <c r="Q732" s="64" t="str">
        <f t="shared" si="59"/>
        <v>CL.IC.IV.071105.01</v>
      </c>
    </row>
    <row r="733" spans="1:45" s="60" customFormat="1" ht="15">
      <c r="A733" s="60" t="s">
        <v>8408</v>
      </c>
      <c r="C733" s="62" t="s">
        <v>6317</v>
      </c>
      <c r="D733" s="10"/>
      <c r="E733" s="62" t="s">
        <v>5749</v>
      </c>
      <c r="F733" s="60" t="s">
        <v>8085</v>
      </c>
      <c r="G733" s="60" t="s">
        <v>11798</v>
      </c>
      <c r="H733" s="62" t="s">
        <v>6988</v>
      </c>
      <c r="I733" s="60" t="s">
        <v>11101</v>
      </c>
      <c r="J733" s="63" t="str">
        <f t="shared" si="55"/>
        <v>IC.IV.071106</v>
      </c>
      <c r="K733" s="61" t="s">
        <v>12175</v>
      </c>
      <c r="L733" s="60" t="str">
        <f t="shared" si="56"/>
        <v>Tenderness</v>
      </c>
      <c r="M733" s="64" t="str">
        <f t="shared" si="57"/>
        <v>PI.IC.IV.071106.01</v>
      </c>
      <c r="N733" s="64"/>
      <c r="O733" s="64" t="str">
        <f t="shared" si="58"/>
        <v>PH.IC.IV.071106.01</v>
      </c>
      <c r="Q733" s="64" t="str">
        <f t="shared" si="59"/>
        <v>CL.IC.IV.071106.01</v>
      </c>
    </row>
    <row r="734" spans="1:45" s="60" customFormat="1" ht="15">
      <c r="A734" s="60" t="s">
        <v>8408</v>
      </c>
      <c r="C734" s="62" t="s">
        <v>6317</v>
      </c>
      <c r="D734" s="10"/>
      <c r="E734" s="62" t="s">
        <v>5749</v>
      </c>
      <c r="F734" s="60" t="s">
        <v>8085</v>
      </c>
      <c r="G734" s="60" t="s">
        <v>11800</v>
      </c>
      <c r="H734" s="62" t="s">
        <v>6317</v>
      </c>
      <c r="I734" s="60" t="s">
        <v>11800</v>
      </c>
      <c r="J734" s="63" t="str">
        <f t="shared" si="55"/>
        <v>IC.IV.071107</v>
      </c>
      <c r="K734" s="61" t="s">
        <v>2379</v>
      </c>
      <c r="L734" s="60" t="str">
        <f t="shared" si="56"/>
        <v>Swelling</v>
      </c>
      <c r="M734" s="64" t="str">
        <f t="shared" si="57"/>
        <v>PI.IC.IV.071107.01</v>
      </c>
      <c r="N734" s="64"/>
      <c r="O734" s="64" t="str">
        <f t="shared" si="58"/>
        <v>PH.IC.IV.071107.01</v>
      </c>
      <c r="Q734" s="64" t="str">
        <f t="shared" si="59"/>
        <v>CL.IC.IV.071107.01</v>
      </c>
    </row>
    <row r="735" spans="1:45" s="60" customFormat="1" ht="15">
      <c r="A735" s="60" t="s">
        <v>8408</v>
      </c>
      <c r="C735" s="62" t="s">
        <v>6317</v>
      </c>
      <c r="D735" s="10"/>
      <c r="E735" s="62" t="s">
        <v>5749</v>
      </c>
      <c r="F735" s="60" t="s">
        <v>8085</v>
      </c>
      <c r="G735" s="60" t="s">
        <v>11792</v>
      </c>
      <c r="H735" s="62" t="s">
        <v>3574</v>
      </c>
      <c r="I735" s="60" t="s">
        <v>11792</v>
      </c>
      <c r="J735" s="63" t="str">
        <f t="shared" si="55"/>
        <v>IC.IV.071108</v>
      </c>
      <c r="K735" s="61" t="s">
        <v>2379</v>
      </c>
      <c r="L735" s="60" t="str">
        <f t="shared" si="56"/>
        <v>Hematoma</v>
      </c>
      <c r="M735" s="64" t="str">
        <f t="shared" si="57"/>
        <v>PI.IC.IV.071108.01</v>
      </c>
      <c r="N735" s="64"/>
      <c r="O735" s="64" t="str">
        <f t="shared" si="58"/>
        <v>PH.IC.IV.071108.01</v>
      </c>
      <c r="Q735" s="64" t="str">
        <f t="shared" si="59"/>
        <v>CL.IC.IV.071108.01</v>
      </c>
    </row>
    <row r="736" spans="1:45" s="141" customFormat="1" ht="16">
      <c r="A736" s="141" t="s">
        <v>8408</v>
      </c>
      <c r="C736" s="142" t="s">
        <v>6317</v>
      </c>
      <c r="E736" s="142" t="s">
        <v>5749</v>
      </c>
      <c r="F736" s="141" t="s">
        <v>8085</v>
      </c>
      <c r="G736" s="141" t="s">
        <v>7746</v>
      </c>
      <c r="H736" s="142" t="s">
        <v>3690</v>
      </c>
      <c r="I736" s="141" t="s">
        <v>11546</v>
      </c>
      <c r="J736" s="143" t="str">
        <f t="shared" si="55"/>
        <v>IC.IV.071109</v>
      </c>
      <c r="K736" s="142" t="s">
        <v>2379</v>
      </c>
      <c r="L736" s="141" t="str">
        <f t="shared" si="56"/>
        <v>Serosanguineous Drainage</v>
      </c>
      <c r="M736" s="143" t="str">
        <f t="shared" si="57"/>
        <v>PI.IC.IV.071109.01</v>
      </c>
      <c r="N736" s="143"/>
      <c r="O736" s="143" t="str">
        <f t="shared" si="58"/>
        <v>PH.IC.IV.071109.01</v>
      </c>
      <c r="Q736" s="143" t="str">
        <f t="shared" si="59"/>
        <v>CL.IC.IV.071109.01</v>
      </c>
      <c r="AR736" s="141" t="s">
        <v>12773</v>
      </c>
      <c r="AS736" s="141">
        <v>1749</v>
      </c>
    </row>
    <row r="737" spans="1:45" s="141" customFormat="1" ht="16">
      <c r="A737" s="141" t="s">
        <v>8408</v>
      </c>
      <c r="C737" s="142" t="s">
        <v>6317</v>
      </c>
      <c r="E737" s="142" t="s">
        <v>5749</v>
      </c>
      <c r="F737" s="141" t="s">
        <v>8085</v>
      </c>
      <c r="G737" s="141" t="s">
        <v>7748</v>
      </c>
      <c r="H737" s="142" t="s">
        <v>3188</v>
      </c>
      <c r="I737" s="141" t="s">
        <v>11548</v>
      </c>
      <c r="J737" s="143" t="str">
        <f t="shared" si="55"/>
        <v>IC.IV.071110</v>
      </c>
      <c r="K737" s="142" t="s">
        <v>2379</v>
      </c>
      <c r="L737" s="141" t="str">
        <f t="shared" si="56"/>
        <v>Serous Drainage</v>
      </c>
      <c r="M737" s="143" t="str">
        <f t="shared" si="57"/>
        <v>PI.IC.IV.071110.01</v>
      </c>
      <c r="N737" s="143"/>
      <c r="O737" s="143" t="str">
        <f t="shared" si="58"/>
        <v>PH.IC.IV.071110.01</v>
      </c>
      <c r="Q737" s="143" t="str">
        <f t="shared" si="59"/>
        <v>CL.IC.IV.071110.01</v>
      </c>
      <c r="AR737" s="141" t="s">
        <v>12773</v>
      </c>
      <c r="AS737" s="141">
        <v>1749</v>
      </c>
    </row>
    <row r="738" spans="1:45" s="141" customFormat="1" ht="16">
      <c r="A738" s="141" t="s">
        <v>8408</v>
      </c>
      <c r="C738" s="142" t="s">
        <v>6317</v>
      </c>
      <c r="E738" s="142" t="s">
        <v>5749</v>
      </c>
      <c r="F738" s="141" t="s">
        <v>8085</v>
      </c>
      <c r="G738" s="141" t="s">
        <v>8425</v>
      </c>
      <c r="H738" s="142" t="s">
        <v>5749</v>
      </c>
      <c r="I738" s="141" t="s">
        <v>11554</v>
      </c>
      <c r="J738" s="143" t="str">
        <f t="shared" si="55"/>
        <v>IC.IV.071111</v>
      </c>
      <c r="K738" s="142" t="s">
        <v>2379</v>
      </c>
      <c r="L738" s="141" t="str">
        <f t="shared" si="56"/>
        <v>Purulent Drainage</v>
      </c>
      <c r="M738" s="143" t="str">
        <f t="shared" si="57"/>
        <v>PI.IC.IV.071111.01</v>
      </c>
      <c r="N738" s="143"/>
      <c r="O738" s="143" t="str">
        <f t="shared" si="58"/>
        <v>PH.IC.IV.071111.01</v>
      </c>
      <c r="Q738" s="143" t="str">
        <f t="shared" si="59"/>
        <v>CL.IC.IV.071111.01</v>
      </c>
      <c r="AR738" s="141" t="s">
        <v>12773</v>
      </c>
      <c r="AS738" s="141">
        <v>1749</v>
      </c>
    </row>
    <row r="739" spans="1:45" s="60" customFormat="1" ht="15">
      <c r="A739" s="60" t="s">
        <v>8408</v>
      </c>
      <c r="C739" s="62" t="s">
        <v>6317</v>
      </c>
      <c r="D739" s="10"/>
      <c r="E739" s="62" t="s">
        <v>5749</v>
      </c>
      <c r="F739" s="60" t="s">
        <v>8085</v>
      </c>
      <c r="G739" s="60" t="s">
        <v>8334</v>
      </c>
      <c r="H739" s="62" t="s">
        <v>3064</v>
      </c>
      <c r="I739" s="60" t="s">
        <v>8335</v>
      </c>
      <c r="J739" s="63" t="str">
        <f t="shared" si="55"/>
        <v>IC.IV.071112</v>
      </c>
      <c r="K739" s="61" t="s">
        <v>2379</v>
      </c>
      <c r="L739" s="60" t="str">
        <f t="shared" si="56"/>
        <v>Extravasation</v>
      </c>
      <c r="M739" s="64" t="str">
        <f t="shared" si="57"/>
        <v>PI.IC.IV.071112.01</v>
      </c>
      <c r="N739" s="64"/>
      <c r="O739" s="64" t="str">
        <f t="shared" si="58"/>
        <v>PH.IC.IV.071112.01</v>
      </c>
      <c r="Q739" s="64" t="str">
        <f t="shared" si="59"/>
        <v>CL.IC.IV.071112.01</v>
      </c>
      <c r="R739" s="60" t="s">
        <v>4415</v>
      </c>
      <c r="S739" s="60">
        <v>824</v>
      </c>
    </row>
    <row r="740" spans="1:45" s="60" customFormat="1" ht="15">
      <c r="A740" s="60" t="s">
        <v>8408</v>
      </c>
      <c r="C740" s="62" t="s">
        <v>6317</v>
      </c>
      <c r="D740" s="10"/>
      <c r="E740" s="62" t="s">
        <v>5749</v>
      </c>
      <c r="F740" s="60" t="s">
        <v>8085</v>
      </c>
      <c r="G740" s="60" t="s">
        <v>8317</v>
      </c>
      <c r="H740" s="62" t="s">
        <v>5560</v>
      </c>
      <c r="I740" s="60" t="s">
        <v>12207</v>
      </c>
      <c r="J740" s="63" t="str">
        <f t="shared" si="55"/>
        <v>IC.IV.071113</v>
      </c>
      <c r="K740" s="61" t="s">
        <v>2379</v>
      </c>
      <c r="L740" s="60" t="str">
        <f t="shared" si="56"/>
        <v>Unable to assess due to drsg</v>
      </c>
      <c r="M740" s="64" t="str">
        <f t="shared" si="57"/>
        <v>PI.IC.IV.071113.01</v>
      </c>
      <c r="N740" s="64"/>
      <c r="O740" s="64" t="str">
        <f t="shared" si="58"/>
        <v>PH.IC.IV.071113.01</v>
      </c>
      <c r="Q740" s="64" t="str">
        <f t="shared" si="59"/>
        <v>CL.IC.IV.071113.01</v>
      </c>
    </row>
    <row r="741" spans="1:45" s="60" customFormat="1" ht="15">
      <c r="A741" s="60" t="s">
        <v>8408</v>
      </c>
      <c r="B741" s="10"/>
      <c r="C741" s="62" t="s">
        <v>6317</v>
      </c>
      <c r="D741" s="10"/>
      <c r="E741" s="62" t="s">
        <v>5749</v>
      </c>
      <c r="F741" s="60" t="s">
        <v>8085</v>
      </c>
      <c r="G741" s="60" t="s">
        <v>8336</v>
      </c>
      <c r="H741" s="62" t="s">
        <v>4082</v>
      </c>
      <c r="I741" s="60" t="s">
        <v>8337</v>
      </c>
      <c r="J741" s="63" t="str">
        <f t="shared" si="55"/>
        <v>IC.IV.071114</v>
      </c>
      <c r="K741" s="61" t="s">
        <v>2379</v>
      </c>
      <c r="L741" s="60" t="str">
        <f t="shared" si="56"/>
        <v>Crepitus at site</v>
      </c>
      <c r="M741" s="64" t="str">
        <f t="shared" si="57"/>
        <v>PI.IC.IV.071114.01</v>
      </c>
      <c r="N741" s="64"/>
      <c r="O741" s="64" t="str">
        <f t="shared" si="58"/>
        <v>PH.IC.IV.071114.01</v>
      </c>
      <c r="Q741" s="64" t="str">
        <f t="shared" si="59"/>
        <v>CL.IC.IV.071114.01</v>
      </c>
    </row>
    <row r="742" spans="1:45" s="60" customFormat="1" ht="15">
      <c r="A742" s="60" t="s">
        <v>8408</v>
      </c>
      <c r="C742" s="62" t="s">
        <v>6317</v>
      </c>
      <c r="D742" s="60" t="s">
        <v>8316</v>
      </c>
      <c r="E742" s="62" t="s">
        <v>5560</v>
      </c>
      <c r="F742" s="60" t="s">
        <v>8314</v>
      </c>
      <c r="G742" s="60" t="s">
        <v>8166</v>
      </c>
      <c r="H742" s="62" t="s">
        <v>11848</v>
      </c>
      <c r="I742" s="60" t="s">
        <v>12157</v>
      </c>
      <c r="J742" s="63" t="str">
        <f t="shared" si="55"/>
        <v>IC.IV.071301</v>
      </c>
      <c r="K742" s="61" t="s">
        <v>2379</v>
      </c>
      <c r="L742" s="60" t="str">
        <f t="shared" si="56"/>
        <v>None needed</v>
      </c>
      <c r="M742" s="64" t="str">
        <f t="shared" si="57"/>
        <v>PI.IC.IV.071301.01</v>
      </c>
      <c r="N742" s="64"/>
      <c r="O742" s="64" t="str">
        <f t="shared" si="58"/>
        <v>PH.IC.IV.071301.01</v>
      </c>
      <c r="Q742" s="64" t="str">
        <f t="shared" si="59"/>
        <v>CL.IC.IV.071301.01</v>
      </c>
    </row>
    <row r="743" spans="1:45" s="60" customFormat="1" ht="15">
      <c r="A743" s="60" t="s">
        <v>8408</v>
      </c>
      <c r="C743" s="62" t="s">
        <v>6317</v>
      </c>
      <c r="E743" s="62" t="s">
        <v>5560</v>
      </c>
      <c r="F743" s="60" t="s">
        <v>8314</v>
      </c>
      <c r="G743" s="60" t="s">
        <v>8167</v>
      </c>
      <c r="H743" s="62" t="s">
        <v>12030</v>
      </c>
      <c r="I743" s="60" t="s">
        <v>11393</v>
      </c>
      <c r="J743" s="63" t="str">
        <f t="shared" si="55"/>
        <v>IC.IV.071302</v>
      </c>
      <c r="K743" s="61" t="s">
        <v>2379</v>
      </c>
      <c r="L743" s="60" t="str">
        <f t="shared" si="56"/>
        <v>Changed site</v>
      </c>
      <c r="M743" s="64" t="str">
        <f t="shared" si="57"/>
        <v>PI.IC.IV.071302.01</v>
      </c>
      <c r="N743" s="64"/>
      <c r="O743" s="64" t="str">
        <f t="shared" si="58"/>
        <v>PH.IC.IV.071302.01</v>
      </c>
      <c r="Q743" s="64" t="str">
        <f t="shared" si="59"/>
        <v>CL.IC.IV.071302.01</v>
      </c>
    </row>
    <row r="744" spans="1:45" s="60" customFormat="1" ht="15">
      <c r="A744" s="60" t="s">
        <v>8408</v>
      </c>
      <c r="C744" s="62" t="s">
        <v>6317</v>
      </c>
      <c r="E744" s="62" t="s">
        <v>5560</v>
      </c>
      <c r="F744" s="60" t="s">
        <v>8314</v>
      </c>
      <c r="G744" s="60" t="s">
        <v>8322</v>
      </c>
      <c r="H744" s="62" t="s">
        <v>12592</v>
      </c>
      <c r="I744" s="60" t="s">
        <v>8323</v>
      </c>
      <c r="J744" s="63" t="str">
        <f t="shared" si="55"/>
        <v>IC.IV.071303</v>
      </c>
      <c r="K744" s="61" t="s">
        <v>2379</v>
      </c>
      <c r="L744" s="60" t="str">
        <f t="shared" si="56"/>
        <v>Elevated extremity</v>
      </c>
      <c r="M744" s="64" t="str">
        <f t="shared" si="57"/>
        <v>PI.IC.IV.071303.01</v>
      </c>
      <c r="N744" s="64"/>
      <c r="O744" s="64" t="str">
        <f t="shared" si="58"/>
        <v>PH.IC.IV.071303.01</v>
      </c>
      <c r="Q744" s="64" t="str">
        <f t="shared" si="59"/>
        <v>CL.IC.IV.071303.01</v>
      </c>
    </row>
    <row r="745" spans="1:45" s="60" customFormat="1" ht="15">
      <c r="A745" s="60" t="s">
        <v>8408</v>
      </c>
      <c r="C745" s="62" t="s">
        <v>6317</v>
      </c>
      <c r="E745" s="62" t="s">
        <v>5560</v>
      </c>
      <c r="F745" s="60" t="s">
        <v>8314</v>
      </c>
      <c r="G745" s="60" t="s">
        <v>8324</v>
      </c>
      <c r="H745" s="62" t="s">
        <v>12594</v>
      </c>
      <c r="I745" s="60" t="s">
        <v>8453</v>
      </c>
      <c r="J745" s="63" t="str">
        <f t="shared" si="55"/>
        <v>IC.IV.071304</v>
      </c>
      <c r="K745" s="61" t="s">
        <v>2379</v>
      </c>
      <c r="L745" s="60" t="str">
        <f t="shared" si="56"/>
        <v>Warm compress</v>
      </c>
      <c r="M745" s="64" t="str">
        <f t="shared" si="57"/>
        <v>PI.IC.IV.071304.01</v>
      </c>
      <c r="N745" s="64"/>
      <c r="O745" s="64" t="str">
        <f t="shared" si="58"/>
        <v>PH.IC.IV.071304.01</v>
      </c>
      <c r="Q745" s="64" t="str">
        <f t="shared" si="59"/>
        <v>CL.IC.IV.071304.01</v>
      </c>
    </row>
    <row r="746" spans="1:45" s="60" customFormat="1" ht="15">
      <c r="A746" s="60" t="s">
        <v>8408</v>
      </c>
      <c r="C746" s="62" t="s">
        <v>6317</v>
      </c>
      <c r="E746" s="62" t="s">
        <v>5560</v>
      </c>
      <c r="F746" s="60" t="s">
        <v>8314</v>
      </c>
      <c r="G746" s="60" t="s">
        <v>8257</v>
      </c>
      <c r="H746" s="62" t="s">
        <v>6291</v>
      </c>
      <c r="I746" s="60" t="s">
        <v>11569</v>
      </c>
      <c r="J746" s="63" t="str">
        <f t="shared" si="55"/>
        <v>IC.IV.071305</v>
      </c>
      <c r="K746" s="61" t="s">
        <v>2379</v>
      </c>
      <c r="L746" s="60" t="str">
        <f t="shared" si="56"/>
        <v>Pressure applied</v>
      </c>
      <c r="M746" s="64" t="str">
        <f t="shared" si="57"/>
        <v>PI.IC.IV.071305.01</v>
      </c>
      <c r="N746" s="64"/>
      <c r="O746" s="64" t="str">
        <f t="shared" si="58"/>
        <v>PH.IC.IV.071305.01</v>
      </c>
      <c r="Q746" s="64" t="str">
        <f t="shared" si="59"/>
        <v>CL.IC.IV.071305.01</v>
      </c>
    </row>
    <row r="747" spans="1:45" s="60" customFormat="1" ht="15">
      <c r="A747" s="60" t="s">
        <v>8408</v>
      </c>
      <c r="C747" s="62" t="s">
        <v>6317</v>
      </c>
      <c r="E747" s="62" t="s">
        <v>5560</v>
      </c>
      <c r="F747" s="60" t="s">
        <v>8314</v>
      </c>
      <c r="G747" s="60" t="s">
        <v>8461</v>
      </c>
      <c r="H747" s="62" t="s">
        <v>6988</v>
      </c>
      <c r="I747" s="60" t="s">
        <v>12437</v>
      </c>
      <c r="J747" s="63" t="str">
        <f t="shared" si="55"/>
        <v>IC.IV.071306</v>
      </c>
      <c r="K747" s="61" t="s">
        <v>2379</v>
      </c>
      <c r="L747" s="60" t="str">
        <f t="shared" si="56"/>
        <v>Other: Specify</v>
      </c>
      <c r="M747" s="64" t="str">
        <f t="shared" si="57"/>
        <v>PI.IC.IV.071306.01</v>
      </c>
      <c r="N747" s="64"/>
      <c r="O747" s="64" t="str">
        <f t="shared" si="58"/>
        <v>PH.IC.IV.071306.01</v>
      </c>
      <c r="Q747" s="64" t="str">
        <f t="shared" si="59"/>
        <v>CL.IC.IV.071306.01</v>
      </c>
    </row>
    <row r="748" spans="1:45" s="60" customFormat="1" ht="15">
      <c r="A748" s="60" t="s">
        <v>8408</v>
      </c>
      <c r="C748" s="62" t="s">
        <v>6317</v>
      </c>
      <c r="D748" s="60" t="s">
        <v>13022</v>
      </c>
      <c r="E748" s="62" t="s">
        <v>4082</v>
      </c>
      <c r="F748" s="60" t="s">
        <v>8462</v>
      </c>
      <c r="G748" s="60" t="s">
        <v>8005</v>
      </c>
      <c r="H748" s="62" t="s">
        <v>11848</v>
      </c>
      <c r="I748" s="60" t="s">
        <v>11859</v>
      </c>
      <c r="J748" s="63" t="str">
        <f t="shared" si="55"/>
        <v>IC.IV.071401</v>
      </c>
      <c r="K748" s="61" t="s">
        <v>2379</v>
      </c>
      <c r="L748" s="60" t="str">
        <f t="shared" si="56"/>
        <v>Securement Device</v>
      </c>
      <c r="M748" s="64" t="str">
        <f t="shared" si="57"/>
        <v>PI.IC.IV.071401.01</v>
      </c>
      <c r="N748" s="64"/>
      <c r="O748" s="64" t="str">
        <f t="shared" si="58"/>
        <v>PH.IC.IV.071401.01</v>
      </c>
      <c r="Q748" s="64" t="str">
        <f t="shared" si="59"/>
        <v>CL.IC.IV.071401.01</v>
      </c>
    </row>
    <row r="749" spans="1:45" s="60" customFormat="1" ht="15">
      <c r="A749" s="60" t="s">
        <v>8408</v>
      </c>
      <c r="C749" s="62" t="s">
        <v>6317</v>
      </c>
      <c r="E749" s="62" t="s">
        <v>4082</v>
      </c>
      <c r="F749" s="60" t="s">
        <v>8462</v>
      </c>
      <c r="G749" s="60" t="s">
        <v>11863</v>
      </c>
      <c r="H749" s="62" t="s">
        <v>12030</v>
      </c>
      <c r="I749" s="60" t="s">
        <v>10059</v>
      </c>
      <c r="J749" s="63" t="str">
        <f t="shared" si="55"/>
        <v>IC.IV.071402</v>
      </c>
      <c r="K749" s="61" t="s">
        <v>2379</v>
      </c>
      <c r="L749" s="60" t="str">
        <f t="shared" si="56"/>
        <v>Taped</v>
      </c>
      <c r="M749" s="64" t="str">
        <f t="shared" si="57"/>
        <v>PI.IC.IV.071402.01</v>
      </c>
      <c r="N749" s="64"/>
      <c r="O749" s="64" t="str">
        <f t="shared" si="58"/>
        <v>PH.IC.IV.071402.01</v>
      </c>
      <c r="Q749" s="64" t="str">
        <f t="shared" si="59"/>
        <v>CL.IC.IV.071402.01</v>
      </c>
    </row>
    <row r="750" spans="1:45" s="60" customFormat="1" ht="15">
      <c r="A750" s="60" t="s">
        <v>8068</v>
      </c>
      <c r="C750" s="62" t="s">
        <v>6317</v>
      </c>
      <c r="E750" s="62" t="s">
        <v>4082</v>
      </c>
      <c r="F750" s="60" t="s">
        <v>8462</v>
      </c>
      <c r="G750" s="60" t="s">
        <v>11861</v>
      </c>
      <c r="H750" s="62" t="s">
        <v>12592</v>
      </c>
      <c r="I750" s="60" t="s">
        <v>10192</v>
      </c>
      <c r="J750" s="63" t="str">
        <f t="shared" si="55"/>
        <v>IC.IV.071403</v>
      </c>
      <c r="K750" s="61" t="s">
        <v>2379</v>
      </c>
      <c r="L750" s="60" t="str">
        <f t="shared" si="56"/>
        <v>Sutured</v>
      </c>
      <c r="M750" s="64" t="str">
        <f t="shared" si="57"/>
        <v>PI.IC.IV.071403.01</v>
      </c>
      <c r="N750" s="64"/>
      <c r="O750" s="64" t="str">
        <f t="shared" si="58"/>
        <v>PH.IC.IV.071403.01</v>
      </c>
      <c r="Q750" s="64" t="str">
        <f t="shared" si="59"/>
        <v>CL.IC.IV.071403.01</v>
      </c>
    </row>
    <row r="751" spans="1:45" s="60" customFormat="1" ht="15">
      <c r="A751" s="60" t="s">
        <v>8408</v>
      </c>
      <c r="C751" s="62" t="s">
        <v>6317</v>
      </c>
      <c r="E751" s="62" t="s">
        <v>4082</v>
      </c>
      <c r="F751" s="60" t="s">
        <v>8462</v>
      </c>
      <c r="G751" s="60" t="s">
        <v>10478</v>
      </c>
      <c r="H751" s="62" t="s">
        <v>12594</v>
      </c>
      <c r="I751" s="60" t="s">
        <v>12437</v>
      </c>
      <c r="J751" s="63" t="str">
        <f t="shared" si="55"/>
        <v>IC.IV.071404</v>
      </c>
      <c r="K751" s="61" t="s">
        <v>2379</v>
      </c>
      <c r="L751" s="60" t="str">
        <f t="shared" si="56"/>
        <v>Other: specify</v>
      </c>
      <c r="M751" s="64" t="str">
        <f t="shared" si="57"/>
        <v>PI.IC.IV.071404.01</v>
      </c>
      <c r="N751" s="64"/>
      <c r="O751" s="64" t="str">
        <f t="shared" si="58"/>
        <v>PH.IC.IV.071404.01</v>
      </c>
      <c r="Q751" s="64" t="str">
        <f t="shared" si="59"/>
        <v>CL.IC.IV.071404.01</v>
      </c>
    </row>
    <row r="752" spans="1:45" s="60" customFormat="1" ht="15">
      <c r="A752" s="60" t="s">
        <v>8408</v>
      </c>
      <c r="C752" s="62" t="s">
        <v>6317</v>
      </c>
      <c r="D752" s="60" t="s">
        <v>8426</v>
      </c>
      <c r="E752" s="62" t="s">
        <v>7456</v>
      </c>
      <c r="F752" s="60" t="s">
        <v>8463</v>
      </c>
      <c r="G752" s="60" t="s">
        <v>10446</v>
      </c>
      <c r="H752" s="62" t="s">
        <v>11848</v>
      </c>
      <c r="I752" s="60" t="s">
        <v>10446</v>
      </c>
      <c r="J752" s="63" t="str">
        <f t="shared" si="55"/>
        <v>IC.IV.071501</v>
      </c>
      <c r="K752" s="61" t="s">
        <v>2379</v>
      </c>
      <c r="L752" s="60" t="str">
        <f t="shared" si="56"/>
        <v>Patent</v>
      </c>
      <c r="M752" s="64" t="str">
        <f t="shared" si="57"/>
        <v>PI.IC.IV.071501.01</v>
      </c>
      <c r="N752" s="64"/>
      <c r="O752" s="64" t="str">
        <f t="shared" si="58"/>
        <v>PH.IC.IV.071501.01</v>
      </c>
      <c r="Q752" s="64" t="str">
        <f t="shared" si="59"/>
        <v>CL.IC.IV.071501.01</v>
      </c>
    </row>
    <row r="753" spans="1:25" s="60" customFormat="1" ht="15">
      <c r="A753" s="60" t="s">
        <v>8408</v>
      </c>
      <c r="C753" s="62" t="s">
        <v>6317</v>
      </c>
      <c r="E753" s="62" t="s">
        <v>7456</v>
      </c>
      <c r="F753" s="60" t="s">
        <v>8463</v>
      </c>
      <c r="G753" s="60" t="s">
        <v>8109</v>
      </c>
      <c r="H753" s="62" t="s">
        <v>12030</v>
      </c>
      <c r="I753" s="60" t="s">
        <v>8110</v>
      </c>
      <c r="J753" s="63" t="str">
        <f t="shared" si="55"/>
        <v>IC.IV.071502</v>
      </c>
      <c r="K753" s="61" t="s">
        <v>2379</v>
      </c>
      <c r="L753" s="60" t="str">
        <f t="shared" si="56"/>
        <v>No blood return, flush easy</v>
      </c>
      <c r="M753" s="64" t="str">
        <f t="shared" si="57"/>
        <v>PI.IC.IV.071502.01</v>
      </c>
      <c r="N753" s="64"/>
      <c r="O753" s="64" t="str">
        <f t="shared" si="58"/>
        <v>PH.IC.IV.071502.01</v>
      </c>
      <c r="Q753" s="64" t="str">
        <f t="shared" si="59"/>
        <v>CL.IC.IV.071502.01</v>
      </c>
    </row>
    <row r="754" spans="1:25" s="60" customFormat="1" ht="15">
      <c r="A754" s="60" t="s">
        <v>8408</v>
      </c>
      <c r="C754" s="62" t="s">
        <v>6317</v>
      </c>
      <c r="E754" s="62" t="s">
        <v>7456</v>
      </c>
      <c r="F754" s="60" t="s">
        <v>8463</v>
      </c>
      <c r="G754" s="60" t="s">
        <v>8327</v>
      </c>
      <c r="H754" s="62" t="s">
        <v>3812</v>
      </c>
      <c r="I754" s="60" t="s">
        <v>8328</v>
      </c>
      <c r="J754" s="63" t="str">
        <f t="shared" si="55"/>
        <v>IC.IV.071503</v>
      </c>
      <c r="K754" s="61" t="s">
        <v>2379</v>
      </c>
      <c r="L754" s="60" t="str">
        <f t="shared" si="56"/>
        <v>Positional</v>
      </c>
      <c r="M754" s="64" t="str">
        <f t="shared" si="57"/>
        <v>PI.IC.IV.071503.01</v>
      </c>
      <c r="N754" s="64"/>
      <c r="O754" s="64" t="str">
        <f t="shared" si="58"/>
        <v>PH.IC.IV.071503.01</v>
      </c>
      <c r="Q754" s="64" t="str">
        <f t="shared" si="59"/>
        <v>CL.IC.IV.071503.01</v>
      </c>
    </row>
    <row r="755" spans="1:25" s="60" customFormat="1" ht="15">
      <c r="A755" s="60" t="s">
        <v>8408</v>
      </c>
      <c r="C755" s="62" t="s">
        <v>6317</v>
      </c>
      <c r="E755" s="62" t="s">
        <v>7456</v>
      </c>
      <c r="F755" s="60" t="s">
        <v>8463</v>
      </c>
      <c r="G755" s="60" t="s">
        <v>8414</v>
      </c>
      <c r="H755" s="62" t="s">
        <v>6464</v>
      </c>
      <c r="I755" s="60" t="s">
        <v>8105</v>
      </c>
      <c r="J755" s="63" t="str">
        <f t="shared" si="55"/>
        <v>IC.IV.071504</v>
      </c>
      <c r="K755" s="61" t="s">
        <v>2379</v>
      </c>
      <c r="L755" s="60" t="str">
        <f t="shared" si="56"/>
        <v>Sluggish blood return</v>
      </c>
      <c r="M755" s="64" t="str">
        <f t="shared" si="57"/>
        <v>PI.IC.IV.071504.01</v>
      </c>
      <c r="N755" s="64"/>
      <c r="O755" s="64" t="str">
        <f t="shared" si="58"/>
        <v>PH.IC.IV.071504.01</v>
      </c>
      <c r="Q755" s="64" t="str">
        <f t="shared" si="59"/>
        <v>CL.IC.IV.071504.01</v>
      </c>
    </row>
    <row r="756" spans="1:25" s="60" customFormat="1" ht="15">
      <c r="A756" s="60" t="s">
        <v>8408</v>
      </c>
      <c r="C756" s="62" t="s">
        <v>6317</v>
      </c>
      <c r="E756" s="62" t="s">
        <v>7456</v>
      </c>
      <c r="F756" s="60" t="s">
        <v>8463</v>
      </c>
      <c r="G756" s="60" t="s">
        <v>9748</v>
      </c>
      <c r="H756" s="62" t="s">
        <v>6291</v>
      </c>
      <c r="I756" s="60" t="s">
        <v>8329</v>
      </c>
      <c r="J756" s="63" t="str">
        <f t="shared" si="55"/>
        <v>IC.IV.071505</v>
      </c>
      <c r="K756" s="61" t="s">
        <v>2379</v>
      </c>
      <c r="L756" s="60" t="str">
        <f t="shared" si="56"/>
        <v>Occluded</v>
      </c>
      <c r="M756" s="64" t="str">
        <f t="shared" si="57"/>
        <v>PI.IC.IV.071505.01</v>
      </c>
      <c r="N756" s="64"/>
      <c r="O756" s="64" t="str">
        <f t="shared" si="58"/>
        <v>PH.IC.IV.071505.01</v>
      </c>
      <c r="Q756" s="64" t="str">
        <f t="shared" si="59"/>
        <v>CL.IC.IV.071505.01</v>
      </c>
    </row>
    <row r="757" spans="1:25" s="60" customFormat="1" ht="15">
      <c r="A757" s="60" t="s">
        <v>8408</v>
      </c>
      <c r="C757" s="62" t="s">
        <v>6317</v>
      </c>
      <c r="E757" s="62" t="s">
        <v>7456</v>
      </c>
      <c r="F757" s="60" t="s">
        <v>8463</v>
      </c>
      <c r="G757" s="60" t="s">
        <v>10123</v>
      </c>
      <c r="H757" s="62" t="s">
        <v>6988</v>
      </c>
      <c r="I757" s="60" t="s">
        <v>11841</v>
      </c>
      <c r="J757" s="63" t="str">
        <f t="shared" si="55"/>
        <v>IC.IV.071506</v>
      </c>
      <c r="K757" s="61" t="s">
        <v>2379</v>
      </c>
      <c r="L757" s="60" t="str">
        <f t="shared" si="56"/>
        <v>Discontinued</v>
      </c>
      <c r="M757" s="64" t="str">
        <f t="shared" si="57"/>
        <v>PI.IC.IV.071506.01</v>
      </c>
      <c r="N757" s="64"/>
      <c r="O757" s="64" t="str">
        <f t="shared" si="58"/>
        <v>PH.IC.IV.071506.01</v>
      </c>
      <c r="Q757" s="64" t="str">
        <f t="shared" si="59"/>
        <v>CL.IC.IV.071506.01</v>
      </c>
      <c r="V757" s="60" t="s">
        <v>2777</v>
      </c>
      <c r="W757" s="60">
        <v>1067</v>
      </c>
    </row>
    <row r="758" spans="1:25" s="60" customFormat="1" ht="15">
      <c r="A758" s="60" t="s">
        <v>8408</v>
      </c>
      <c r="C758" s="62" t="s">
        <v>6317</v>
      </c>
      <c r="E758" s="62" t="s">
        <v>7456</v>
      </c>
      <c r="F758" s="60" t="s">
        <v>8463</v>
      </c>
      <c r="G758" s="60" t="s">
        <v>8364</v>
      </c>
      <c r="H758" s="62" t="s">
        <v>6317</v>
      </c>
      <c r="I758" s="60" t="s">
        <v>9594</v>
      </c>
      <c r="J758" s="63" t="str">
        <f t="shared" si="55"/>
        <v>IC.IV.071507</v>
      </c>
      <c r="K758" s="61" t="s">
        <v>2379</v>
      </c>
      <c r="L758" s="60" t="str">
        <f t="shared" si="56"/>
        <v>D/C due to positive blood cultures</v>
      </c>
      <c r="M758" s="64" t="str">
        <f t="shared" si="57"/>
        <v>PI.IC.IV.071507.01</v>
      </c>
      <c r="N758" s="64"/>
      <c r="O758" s="64" t="str">
        <f t="shared" si="58"/>
        <v>PH.IC.IV.071507.01</v>
      </c>
      <c r="Q758" s="64" t="str">
        <f t="shared" si="59"/>
        <v>CL.IC.IV.071507.01</v>
      </c>
      <c r="R758" s="60" t="s">
        <v>2233</v>
      </c>
      <c r="X758" s="60" t="s">
        <v>12739</v>
      </c>
      <c r="Y758" s="60">
        <v>1112</v>
      </c>
    </row>
    <row r="759" spans="1:25" s="60" customFormat="1" ht="15">
      <c r="A759" s="60" t="s">
        <v>8408</v>
      </c>
      <c r="C759" s="62" t="s">
        <v>6317</v>
      </c>
      <c r="E759" s="62" t="s">
        <v>7456</v>
      </c>
      <c r="F759" s="60" t="s">
        <v>8463</v>
      </c>
      <c r="G759" s="60" t="s">
        <v>2711</v>
      </c>
      <c r="H759" s="62" t="s">
        <v>2535</v>
      </c>
      <c r="I759" s="60" t="s">
        <v>2712</v>
      </c>
      <c r="J759" s="63" t="str">
        <f t="shared" si="55"/>
        <v>IC.IV.071508</v>
      </c>
      <c r="K759" s="61" t="s">
        <v>12175</v>
      </c>
      <c r="L759" s="60" t="str">
        <f t="shared" si="56"/>
        <v>One lumen occluded</v>
      </c>
      <c r="M759" s="64" t="str">
        <f t="shared" si="57"/>
        <v>PI.IC.IV.071508.01</v>
      </c>
      <c r="N759" s="64"/>
      <c r="O759" s="64" t="str">
        <f t="shared" si="58"/>
        <v>PH.IC.IV.071508.01</v>
      </c>
      <c r="Q759" s="64" t="str">
        <f t="shared" si="59"/>
        <v>CL.IC.IV.071508.01</v>
      </c>
      <c r="R759" s="60" t="s">
        <v>2233</v>
      </c>
      <c r="X759" s="60" t="s">
        <v>12440</v>
      </c>
      <c r="Y759" s="60">
        <v>1124</v>
      </c>
    </row>
    <row r="760" spans="1:25" s="60" customFormat="1" ht="15">
      <c r="A760" s="60" t="s">
        <v>8408</v>
      </c>
      <c r="C760" s="62" t="s">
        <v>12667</v>
      </c>
      <c r="E760" s="62" t="s">
        <v>7456</v>
      </c>
      <c r="F760" s="60" t="s">
        <v>12885</v>
      </c>
      <c r="G760" s="60" t="s">
        <v>12876</v>
      </c>
      <c r="H760" s="62" t="s">
        <v>12877</v>
      </c>
      <c r="I760" s="60" t="s">
        <v>12878</v>
      </c>
      <c r="J760" s="63" t="str">
        <f t="shared" si="55"/>
        <v>IC.IV.071509</v>
      </c>
      <c r="K760" s="61" t="s">
        <v>2311</v>
      </c>
      <c r="L760" s="60" t="str">
        <f t="shared" si="56"/>
        <v>Capped</v>
      </c>
      <c r="M760" s="64" t="str">
        <f t="shared" si="57"/>
        <v>PI.IC.IV.071509.01</v>
      </c>
      <c r="N760" s="64"/>
      <c r="O760" s="64" t="str">
        <f t="shared" si="58"/>
        <v>PH.IC.IV.071509.01</v>
      </c>
      <c r="Q760" s="64" t="str">
        <f t="shared" si="59"/>
        <v>CL.IC.IV.071509.01</v>
      </c>
    </row>
    <row r="761" spans="1:25" s="60" customFormat="1" ht="15">
      <c r="A761" s="60" t="s">
        <v>8408</v>
      </c>
      <c r="C761" s="62" t="s">
        <v>12667</v>
      </c>
      <c r="E761" s="62" t="s">
        <v>7456</v>
      </c>
      <c r="F761" s="60" t="s">
        <v>12991</v>
      </c>
      <c r="G761" s="60" t="s">
        <v>12989</v>
      </c>
      <c r="H761" s="62" t="s">
        <v>2516</v>
      </c>
      <c r="J761" s="63" t="str">
        <f t="shared" si="55"/>
        <v>IC.IV.071510</v>
      </c>
      <c r="K761" s="61" t="s">
        <v>2311</v>
      </c>
      <c r="L761" s="60" t="str">
        <f t="shared" si="56"/>
        <v>Self Discontinued</v>
      </c>
      <c r="M761" s="64" t="str">
        <f t="shared" si="57"/>
        <v>PI.IC.IV.071510.01</v>
      </c>
      <c r="N761" s="64"/>
      <c r="O761" s="64" t="str">
        <f t="shared" si="58"/>
        <v>PH.IC.IV.071510.01</v>
      </c>
      <c r="Q761" s="64" t="str">
        <f t="shared" si="59"/>
        <v>CL.IC.IV.071510.01</v>
      </c>
    </row>
    <row r="762" spans="1:25" s="60" customFormat="1" ht="15">
      <c r="A762" s="60" t="s">
        <v>8408</v>
      </c>
      <c r="C762" s="62" t="s">
        <v>6317</v>
      </c>
      <c r="D762" s="60" t="s">
        <v>8092</v>
      </c>
      <c r="E762" s="62" t="s">
        <v>7863</v>
      </c>
      <c r="F762" s="60" t="s">
        <v>8158</v>
      </c>
      <c r="G762" s="60" t="s">
        <v>11538</v>
      </c>
      <c r="H762" s="62" t="s">
        <v>11848</v>
      </c>
      <c r="I762" s="60" t="s">
        <v>11837</v>
      </c>
      <c r="J762" s="63" t="str">
        <f t="shared" si="55"/>
        <v>IC.IV.071601</v>
      </c>
      <c r="K762" s="61" t="s">
        <v>2379</v>
      </c>
      <c r="L762" s="60" t="str">
        <f t="shared" si="56"/>
        <v>Tubing/system present on admit</v>
      </c>
      <c r="M762" s="64" t="str">
        <f t="shared" si="57"/>
        <v>PI.IC.IV.071601.01</v>
      </c>
      <c r="N762" s="64"/>
      <c r="O762" s="64" t="str">
        <f t="shared" si="58"/>
        <v>PH.IC.IV.071601.01</v>
      </c>
      <c r="Q762" s="64" t="str">
        <f t="shared" si="59"/>
        <v>CL.IC.IV.071601.01</v>
      </c>
    </row>
    <row r="763" spans="1:25" s="60" customFormat="1" ht="15">
      <c r="A763" s="60" t="s">
        <v>8408</v>
      </c>
      <c r="C763" s="62" t="s">
        <v>6317</v>
      </c>
      <c r="E763" s="62" t="s">
        <v>7863</v>
      </c>
      <c r="F763" s="60" t="s">
        <v>8158</v>
      </c>
      <c r="G763" s="60" t="s">
        <v>8220</v>
      </c>
      <c r="H763" s="62" t="s">
        <v>12030</v>
      </c>
      <c r="I763" s="60" t="s">
        <v>8221</v>
      </c>
      <c r="J763" s="63" t="str">
        <f t="shared" si="55"/>
        <v>IC.IV.071602</v>
      </c>
      <c r="K763" s="61" t="s">
        <v>2379</v>
      </c>
      <c r="L763" s="60" t="str">
        <f t="shared" si="56"/>
        <v>Caps new/changed</v>
      </c>
      <c r="M763" s="64" t="str">
        <f t="shared" si="57"/>
        <v>PI.IC.IV.071602.01</v>
      </c>
      <c r="N763" s="64"/>
      <c r="O763" s="64" t="str">
        <f t="shared" si="58"/>
        <v>PH.IC.IV.071602.01</v>
      </c>
      <c r="Q763" s="64" t="str">
        <f t="shared" si="59"/>
        <v>CL.IC.IV.071602.01</v>
      </c>
    </row>
    <row r="764" spans="1:25" s="60" customFormat="1" ht="15">
      <c r="A764" s="60" t="s">
        <v>8408</v>
      </c>
      <c r="C764" s="62" t="s">
        <v>6317</v>
      </c>
      <c r="E764" s="62" t="s">
        <v>7863</v>
      </c>
      <c r="F764" s="60" t="s">
        <v>8158</v>
      </c>
      <c r="G764" s="60" t="s">
        <v>11382</v>
      </c>
      <c r="H764" s="62" t="s">
        <v>12032</v>
      </c>
      <c r="I764" s="60" t="s">
        <v>8391</v>
      </c>
      <c r="J764" s="63" t="str">
        <f t="shared" si="55"/>
        <v>IC.IV.071603</v>
      </c>
      <c r="K764" s="61" t="s">
        <v>2379</v>
      </c>
      <c r="L764" s="60" t="str">
        <f t="shared" si="56"/>
        <v>Tubing new/changed</v>
      </c>
      <c r="M764" s="64" t="str">
        <f t="shared" si="57"/>
        <v>PI.IC.IV.071603.01</v>
      </c>
      <c r="N764" s="64"/>
      <c r="O764" s="64" t="str">
        <f t="shared" si="58"/>
        <v>PH.IC.IV.071603.01</v>
      </c>
      <c r="Q764" s="64" t="str">
        <f t="shared" si="59"/>
        <v>CL.IC.IV.071603.01</v>
      </c>
    </row>
    <row r="765" spans="1:25" s="60" customFormat="1" ht="15">
      <c r="A765" s="60" t="s">
        <v>8408</v>
      </c>
      <c r="C765" s="62" t="s">
        <v>6317</v>
      </c>
      <c r="E765" s="62" t="s">
        <v>7863</v>
      </c>
      <c r="F765" s="60" t="s">
        <v>8158</v>
      </c>
      <c r="G765" s="60" t="s">
        <v>11385</v>
      </c>
      <c r="H765" s="62" t="s">
        <v>12028</v>
      </c>
      <c r="I765" s="60" t="s">
        <v>11386</v>
      </c>
      <c r="J765" s="63" t="str">
        <f t="shared" si="55"/>
        <v>IC.IV.071604</v>
      </c>
      <c r="K765" s="61" t="s">
        <v>2379</v>
      </c>
      <c r="L765" s="60" t="str">
        <f t="shared" si="56"/>
        <v>Transducer new/changed</v>
      </c>
      <c r="M765" s="64" t="str">
        <f t="shared" si="57"/>
        <v>PI.IC.IV.071604.01</v>
      </c>
      <c r="N765" s="64"/>
      <c r="O765" s="64" t="str">
        <f t="shared" si="58"/>
        <v>PH.IC.IV.071604.01</v>
      </c>
      <c r="Q765" s="64" t="str">
        <f t="shared" si="59"/>
        <v>CL.IC.IV.071604.01</v>
      </c>
    </row>
    <row r="766" spans="1:25" s="60" customFormat="1" ht="15">
      <c r="A766" s="60" t="s">
        <v>8408</v>
      </c>
      <c r="C766" s="62" t="s">
        <v>6317</v>
      </c>
      <c r="E766" s="62" t="s">
        <v>7863</v>
      </c>
      <c r="F766" s="60" t="s">
        <v>8158</v>
      </c>
      <c r="G766" s="60" t="s">
        <v>11528</v>
      </c>
      <c r="H766" s="62" t="s">
        <v>12210</v>
      </c>
      <c r="I766" s="60" t="s">
        <v>11529</v>
      </c>
      <c r="J766" s="63" t="str">
        <f t="shared" si="55"/>
        <v>IC.IV.071605</v>
      </c>
      <c r="K766" s="61" t="s">
        <v>2379</v>
      </c>
      <c r="L766" s="60" t="str">
        <f t="shared" si="56"/>
        <v>Stopcock(s) new/changed</v>
      </c>
      <c r="M766" s="64" t="str">
        <f t="shared" si="57"/>
        <v>PI.IC.IV.071605.01</v>
      </c>
      <c r="N766" s="64"/>
      <c r="O766" s="64" t="str">
        <f t="shared" si="58"/>
        <v>PH.IC.IV.071605.01</v>
      </c>
      <c r="Q766" s="64" t="str">
        <f t="shared" si="59"/>
        <v>CL.IC.IV.071605.01</v>
      </c>
      <c r="R766" s="60" t="s">
        <v>4415</v>
      </c>
      <c r="S766" s="60">
        <v>914</v>
      </c>
    </row>
    <row r="767" spans="1:25" s="60" customFormat="1" ht="15">
      <c r="A767" s="60" t="s">
        <v>8408</v>
      </c>
      <c r="C767" s="62" t="s">
        <v>6317</v>
      </c>
      <c r="E767" s="62" t="s">
        <v>7863</v>
      </c>
      <c r="F767" s="60" t="s">
        <v>8158</v>
      </c>
      <c r="G767" s="60" t="s">
        <v>8315</v>
      </c>
      <c r="H767" s="62" t="s">
        <v>12212</v>
      </c>
      <c r="I767" s="60" t="s">
        <v>8535</v>
      </c>
      <c r="J767" s="63" t="str">
        <f t="shared" si="55"/>
        <v>IC.IV.071606</v>
      </c>
      <c r="K767" s="61" t="s">
        <v>12175</v>
      </c>
      <c r="L767" s="60" t="str">
        <f t="shared" si="56"/>
        <v xml:space="preserve">Tubing/system d/c with cath </v>
      </c>
      <c r="M767" s="64" t="str">
        <f t="shared" si="57"/>
        <v>PI.IC.IV.071606.01</v>
      </c>
      <c r="N767" s="64"/>
      <c r="O767" s="64" t="str">
        <f t="shared" si="58"/>
        <v>PH.IC.IV.071606.01</v>
      </c>
      <c r="Q767" s="64" t="str">
        <f t="shared" si="59"/>
        <v>CL.IC.IV.071606.01</v>
      </c>
      <c r="R767" s="60" t="s">
        <v>12180</v>
      </c>
      <c r="S767" s="60" t="s">
        <v>2301</v>
      </c>
      <c r="V767" s="60" t="s">
        <v>2302</v>
      </c>
      <c r="W767" s="60">
        <v>999</v>
      </c>
    </row>
    <row r="768" spans="1:25" s="60" customFormat="1" ht="15">
      <c r="A768" s="60" t="s">
        <v>8408</v>
      </c>
      <c r="C768" s="62" t="s">
        <v>6317</v>
      </c>
      <c r="E768" s="62" t="s">
        <v>7863</v>
      </c>
      <c r="F768" s="60" t="s">
        <v>8158</v>
      </c>
      <c r="G768" s="60" t="s">
        <v>7837</v>
      </c>
      <c r="H768" s="62" t="s">
        <v>6317</v>
      </c>
      <c r="I768" s="60" t="s">
        <v>8186</v>
      </c>
      <c r="J768" s="63" t="str">
        <f t="shared" si="55"/>
        <v>IC.IV.071607</v>
      </c>
      <c r="K768" s="61" t="s">
        <v>12175</v>
      </c>
      <c r="L768" s="60" t="str">
        <f t="shared" si="56"/>
        <v>TEGO Dialysis caps changed</v>
      </c>
      <c r="M768" s="64" t="str">
        <f t="shared" si="57"/>
        <v>PI.IC.IV.071607.01</v>
      </c>
      <c r="N768" s="64"/>
      <c r="O768" s="64" t="str">
        <f t="shared" si="58"/>
        <v>PH.IC.IV.071607.01</v>
      </c>
      <c r="Q768" s="64" t="str">
        <f t="shared" si="59"/>
        <v>CL.IC.IV.071607.01</v>
      </c>
    </row>
    <row r="769" spans="1:31" s="60" customFormat="1" ht="15">
      <c r="A769" s="60" t="s">
        <v>8408</v>
      </c>
      <c r="C769" s="62" t="s">
        <v>2533</v>
      </c>
      <c r="E769" s="62" t="s">
        <v>8512</v>
      </c>
      <c r="F769" s="60" t="s">
        <v>2316</v>
      </c>
      <c r="G769" s="60" t="s">
        <v>12752</v>
      </c>
      <c r="H769" s="62" t="s">
        <v>2535</v>
      </c>
      <c r="I769" s="60" t="s">
        <v>2300</v>
      </c>
      <c r="J769" s="63" t="str">
        <f t="shared" si="55"/>
        <v>IC.IV.071608</v>
      </c>
      <c r="K769" s="61" t="s">
        <v>12175</v>
      </c>
      <c r="L769" s="60" t="str">
        <f t="shared" si="56"/>
        <v>Change not due</v>
      </c>
      <c r="M769" s="64" t="str">
        <f t="shared" si="57"/>
        <v>PI.IC.IV.071608.01</v>
      </c>
      <c r="N769" s="64"/>
      <c r="O769" s="64" t="str">
        <f t="shared" si="58"/>
        <v>PH.IC.IV.071608.01</v>
      </c>
      <c r="Q769" s="64" t="str">
        <f t="shared" si="59"/>
        <v>CL.IC.IV.071608.01</v>
      </c>
    </row>
    <row r="770" spans="1:31" s="60" customFormat="1" ht="15">
      <c r="A770" s="60" t="s">
        <v>8408</v>
      </c>
      <c r="C770" s="62" t="s">
        <v>6317</v>
      </c>
      <c r="D770" s="60" t="s">
        <v>8285</v>
      </c>
      <c r="E770" s="62" t="s">
        <v>6777</v>
      </c>
      <c r="F770" s="60" t="s">
        <v>8102</v>
      </c>
      <c r="G770" s="60" t="s">
        <v>8226</v>
      </c>
      <c r="H770" s="62" t="s">
        <v>11848</v>
      </c>
      <c r="I770" s="60" t="s">
        <v>8227</v>
      </c>
      <c r="J770" s="63" t="str">
        <f t="shared" si="55"/>
        <v>IC.IV.071701</v>
      </c>
      <c r="K770" s="61" t="s">
        <v>2379</v>
      </c>
      <c r="L770" s="60" t="str">
        <f t="shared" si="56"/>
        <v>Central venous catheter</v>
      </c>
      <c r="M770" s="64" t="str">
        <f t="shared" si="57"/>
        <v>PI.IC.IV.071701.01</v>
      </c>
      <c r="N770" s="64"/>
      <c r="O770" s="64" t="str">
        <f t="shared" si="58"/>
        <v>PH.IC.IV.071701.01</v>
      </c>
      <c r="Q770" s="64" t="str">
        <f t="shared" si="59"/>
        <v>CL.IC.IV.071701.01</v>
      </c>
    </row>
    <row r="771" spans="1:31" s="60" customFormat="1" ht="15">
      <c r="A771" s="60" t="s">
        <v>8408</v>
      </c>
      <c r="C771" s="62" t="s">
        <v>6317</v>
      </c>
      <c r="E771" s="62" t="s">
        <v>6777</v>
      </c>
      <c r="F771" s="60" t="s">
        <v>8102</v>
      </c>
      <c r="G771" s="60" t="s">
        <v>8228</v>
      </c>
      <c r="H771" s="62" t="s">
        <v>12030</v>
      </c>
      <c r="I771" s="60" t="s">
        <v>8228</v>
      </c>
      <c r="J771" s="63" t="str">
        <f t="shared" si="55"/>
        <v>IC.IV.071702</v>
      </c>
      <c r="K771" s="61" t="s">
        <v>2379</v>
      </c>
      <c r="L771" s="60" t="str">
        <f t="shared" si="56"/>
        <v>Introducer</v>
      </c>
      <c r="M771" s="64" t="str">
        <f t="shared" si="57"/>
        <v>PI.IC.IV.071702.01</v>
      </c>
      <c r="N771" s="64"/>
      <c r="O771" s="64" t="str">
        <f t="shared" si="58"/>
        <v>PH.IC.IV.071702.01</v>
      </c>
      <c r="Q771" s="64" t="str">
        <f t="shared" si="59"/>
        <v>CL.IC.IV.071702.01</v>
      </c>
    </row>
    <row r="772" spans="1:31" s="60" customFormat="1" ht="15">
      <c r="A772" s="60" t="s">
        <v>8408</v>
      </c>
      <c r="C772" s="62" t="s">
        <v>6317</v>
      </c>
      <c r="E772" s="62" t="s">
        <v>6777</v>
      </c>
      <c r="F772" s="60" t="s">
        <v>8102</v>
      </c>
      <c r="G772" s="60" t="s">
        <v>8229</v>
      </c>
      <c r="H772" s="62" t="s">
        <v>3812</v>
      </c>
      <c r="I772" s="60" t="s">
        <v>8230</v>
      </c>
      <c r="J772" s="63" t="str">
        <f t="shared" si="55"/>
        <v>IC.IV.071703</v>
      </c>
      <c r="K772" s="61" t="s">
        <v>2379</v>
      </c>
      <c r="L772" s="60" t="str">
        <f t="shared" si="56"/>
        <v>Introducer/PA line</v>
      </c>
      <c r="M772" s="64" t="str">
        <f t="shared" si="57"/>
        <v>PI.IC.IV.071703.01</v>
      </c>
      <c r="N772" s="64"/>
      <c r="O772" s="64" t="str">
        <f t="shared" si="58"/>
        <v>PH.IC.IV.071703.01</v>
      </c>
      <c r="Q772" s="64" t="str">
        <f t="shared" si="59"/>
        <v>CL.IC.IV.071703.01</v>
      </c>
    </row>
    <row r="773" spans="1:31" s="60" customFormat="1" ht="15">
      <c r="A773" s="60" t="s">
        <v>8408</v>
      </c>
      <c r="C773" s="62" t="s">
        <v>6317</v>
      </c>
      <c r="E773" s="62" t="s">
        <v>6777</v>
      </c>
      <c r="F773" s="60" t="s">
        <v>8102</v>
      </c>
      <c r="G773" s="60" t="s">
        <v>8231</v>
      </c>
      <c r="H773" s="62" t="s">
        <v>6464</v>
      </c>
      <c r="I773" s="60" t="s">
        <v>8232</v>
      </c>
      <c r="J773" s="63" t="str">
        <f t="shared" ref="J773:J848" si="60">CONCATENATE("IC.IV.",C773,E773,H773)</f>
        <v>IC.IV.071704</v>
      </c>
      <c r="K773" s="61" t="s">
        <v>2379</v>
      </c>
      <c r="L773" s="60" t="str">
        <f t="shared" ref="L773:L848" si="61">G773</f>
        <v>Pulmonary arterial line</v>
      </c>
      <c r="M773" s="64" t="str">
        <f t="shared" ref="M773:M848" si="62">CONCATENATE("PI.",J773,".",K773)</f>
        <v>PI.IC.IV.071704.01</v>
      </c>
      <c r="N773" s="64"/>
      <c r="O773" s="64" t="str">
        <f t="shared" ref="O773:O848" si="63">CONCATENATE("PH.",J773,".",K773)</f>
        <v>PH.IC.IV.071704.01</v>
      </c>
      <c r="Q773" s="64" t="str">
        <f t="shared" ref="Q773:Q848" si="64">CONCATENATE("CL.",J773,".",K773)</f>
        <v>CL.IC.IV.071704.01</v>
      </c>
    </row>
    <row r="774" spans="1:31" s="60" customFormat="1" ht="15">
      <c r="A774" s="60" t="s">
        <v>8408</v>
      </c>
      <c r="C774" s="62" t="s">
        <v>6317</v>
      </c>
      <c r="E774" s="62" t="s">
        <v>6777</v>
      </c>
      <c r="F774" s="60" t="s">
        <v>8102</v>
      </c>
      <c r="G774" s="60" t="s">
        <v>8233</v>
      </c>
      <c r="H774" s="62" t="s">
        <v>6291</v>
      </c>
      <c r="I774" s="60" t="s">
        <v>8233</v>
      </c>
      <c r="J774" s="63" t="str">
        <f t="shared" si="60"/>
        <v>IC.IV.071705</v>
      </c>
      <c r="K774" s="61" t="s">
        <v>2379</v>
      </c>
      <c r="L774" s="60" t="str">
        <f t="shared" si="61"/>
        <v>PICC</v>
      </c>
      <c r="M774" s="64" t="str">
        <f t="shared" si="62"/>
        <v>PI.IC.IV.071705.01</v>
      </c>
      <c r="N774" s="64"/>
      <c r="O774" s="64" t="str">
        <f t="shared" si="63"/>
        <v>PH.IC.IV.071705.01</v>
      </c>
      <c r="Q774" s="64" t="str">
        <f t="shared" si="64"/>
        <v>CL.IC.IV.071705.01</v>
      </c>
    </row>
    <row r="775" spans="1:31" s="60" customFormat="1" ht="15">
      <c r="A775" s="60" t="s">
        <v>8408</v>
      </c>
      <c r="C775" s="62" t="s">
        <v>6317</v>
      </c>
      <c r="E775" s="62" t="s">
        <v>6777</v>
      </c>
      <c r="F775" s="60" t="s">
        <v>8102</v>
      </c>
      <c r="G775" s="60" t="s">
        <v>8103</v>
      </c>
      <c r="H775" s="62" t="s">
        <v>6988</v>
      </c>
      <c r="I775" s="60" t="s">
        <v>8235</v>
      </c>
      <c r="J775" s="63" t="str">
        <f t="shared" si="60"/>
        <v>IC.IV.071706</v>
      </c>
      <c r="K775" s="61" t="s">
        <v>2379</v>
      </c>
      <c r="L775" s="60" t="str">
        <f t="shared" si="61"/>
        <v>Vascular Sheath</v>
      </c>
      <c r="M775" s="64" t="str">
        <f t="shared" si="62"/>
        <v>PI.IC.IV.071706.01</v>
      </c>
      <c r="N775" s="64"/>
      <c r="O775" s="64" t="str">
        <f t="shared" si="63"/>
        <v>PH.IC.IV.071706.01</v>
      </c>
      <c r="Q775" s="64" t="str">
        <f t="shared" si="64"/>
        <v>CL.IC.IV.071706.01</v>
      </c>
    </row>
    <row r="776" spans="1:31" s="60" customFormat="1" ht="15">
      <c r="A776" s="60" t="s">
        <v>8408</v>
      </c>
      <c r="C776" s="62" t="s">
        <v>6317</v>
      </c>
      <c r="E776" s="62" t="s">
        <v>6777</v>
      </c>
      <c r="F776" s="60" t="s">
        <v>8102</v>
      </c>
      <c r="G776" s="60" t="s">
        <v>8236</v>
      </c>
      <c r="H776" s="62" t="s">
        <v>6317</v>
      </c>
      <c r="I776" s="60" t="s">
        <v>8237</v>
      </c>
      <c r="J776" s="63" t="str">
        <f t="shared" si="60"/>
        <v>IC.IV.071707</v>
      </c>
      <c r="K776" s="61" t="s">
        <v>2379</v>
      </c>
      <c r="L776" s="60" t="str">
        <f t="shared" si="61"/>
        <v>Dialysis tunneled permanent</v>
      </c>
      <c r="M776" s="64" t="str">
        <f t="shared" si="62"/>
        <v>PI.IC.IV.071707.01</v>
      </c>
      <c r="N776" s="64"/>
      <c r="O776" s="64" t="str">
        <f t="shared" si="63"/>
        <v>PH.IC.IV.071707.01</v>
      </c>
      <c r="Q776" s="64" t="str">
        <f t="shared" si="64"/>
        <v>CL.IC.IV.071707.01</v>
      </c>
    </row>
    <row r="777" spans="1:31" s="60" customFormat="1" ht="15">
      <c r="A777" s="60" t="s">
        <v>8408</v>
      </c>
      <c r="C777" s="62" t="s">
        <v>6317</v>
      </c>
      <c r="E777" s="62" t="s">
        <v>6777</v>
      </c>
      <c r="F777" s="60" t="s">
        <v>8102</v>
      </c>
      <c r="G777" s="60" t="s">
        <v>8419</v>
      </c>
      <c r="H777" s="62" t="s">
        <v>3574</v>
      </c>
      <c r="I777" s="60" t="s">
        <v>8074</v>
      </c>
      <c r="J777" s="63" t="str">
        <f t="shared" si="60"/>
        <v>IC.IV.071708</v>
      </c>
      <c r="K777" s="61" t="s">
        <v>2379</v>
      </c>
      <c r="L777" s="60" t="str">
        <f t="shared" si="61"/>
        <v>Hemodialysis non-tunneled temporary</v>
      </c>
      <c r="M777" s="64" t="str">
        <f t="shared" si="62"/>
        <v>PI.IC.IV.071708.01</v>
      </c>
      <c r="N777" s="64"/>
      <c r="O777" s="64" t="str">
        <f t="shared" si="63"/>
        <v>PH.IC.IV.071708.01</v>
      </c>
      <c r="Q777" s="64" t="str">
        <f t="shared" si="64"/>
        <v>CL.IC.IV.071708.01</v>
      </c>
    </row>
    <row r="778" spans="1:31" s="60" customFormat="1" ht="15">
      <c r="A778" s="60" t="s">
        <v>8408</v>
      </c>
      <c r="C778" s="62" t="s">
        <v>6317</v>
      </c>
      <c r="E778" s="62" t="s">
        <v>6777</v>
      </c>
      <c r="F778" s="60" t="s">
        <v>8102</v>
      </c>
      <c r="G778" s="60" t="s">
        <v>8075</v>
      </c>
      <c r="H778" s="62" t="s">
        <v>3690</v>
      </c>
      <c r="I778" s="60" t="s">
        <v>8594</v>
      </c>
      <c r="J778" s="63" t="str">
        <f t="shared" si="60"/>
        <v>IC.IV.071709</v>
      </c>
      <c r="K778" s="61" t="s">
        <v>2379</v>
      </c>
      <c r="L778" s="60" t="str">
        <f t="shared" si="61"/>
        <v>Tunneled</v>
      </c>
      <c r="M778" s="64" t="str">
        <f t="shared" si="62"/>
        <v>PI.IC.IV.071709.01</v>
      </c>
      <c r="N778" s="64"/>
      <c r="O778" s="64" t="str">
        <f t="shared" si="63"/>
        <v>PH.IC.IV.071709.01</v>
      </c>
      <c r="Q778" s="64" t="str">
        <f t="shared" si="64"/>
        <v>CL.IC.IV.071709.01</v>
      </c>
    </row>
    <row r="779" spans="1:31" s="60" customFormat="1" ht="15">
      <c r="A779" s="60" t="s">
        <v>8408</v>
      </c>
      <c r="C779" s="62" t="s">
        <v>6317</v>
      </c>
      <c r="E779" s="62" t="s">
        <v>6777</v>
      </c>
      <c r="F779" s="60" t="s">
        <v>8102</v>
      </c>
      <c r="G779" s="60" t="s">
        <v>8076</v>
      </c>
      <c r="H779" s="62" t="s">
        <v>3188</v>
      </c>
      <c r="I779" s="60" t="s">
        <v>8077</v>
      </c>
      <c r="J779" s="63" t="str">
        <f t="shared" si="60"/>
        <v>IC.IV.071710</v>
      </c>
      <c r="K779" s="61" t="s">
        <v>2379</v>
      </c>
      <c r="L779" s="60" t="str">
        <f t="shared" si="61"/>
        <v>Implanted port</v>
      </c>
      <c r="M779" s="64" t="str">
        <f t="shared" si="62"/>
        <v>PI.IC.IV.071710.01</v>
      </c>
      <c r="N779" s="64"/>
      <c r="O779" s="64" t="str">
        <f t="shared" si="63"/>
        <v>PH.IC.IV.071710.01</v>
      </c>
      <c r="Q779" s="64" t="str">
        <f t="shared" si="64"/>
        <v>CL.IC.IV.071710.01</v>
      </c>
    </row>
    <row r="780" spans="1:31" s="60" customFormat="1" ht="15">
      <c r="A780" s="60" t="s">
        <v>8408</v>
      </c>
      <c r="C780" s="62" t="s">
        <v>6317</v>
      </c>
      <c r="E780" s="62" t="s">
        <v>6777</v>
      </c>
      <c r="F780" s="60" t="s">
        <v>8102</v>
      </c>
      <c r="G780" s="60" t="s">
        <v>8078</v>
      </c>
      <c r="H780" s="62" t="s">
        <v>5749</v>
      </c>
      <c r="I780" s="60" t="s">
        <v>8079</v>
      </c>
      <c r="J780" s="63" t="str">
        <f t="shared" si="60"/>
        <v>IC.IV.071711</v>
      </c>
      <c r="K780" s="61" t="s">
        <v>2379</v>
      </c>
      <c r="L780" s="60" t="str">
        <f t="shared" si="61"/>
        <v>Thermoregulation multilumen catheter</v>
      </c>
      <c r="M780" s="64" t="str">
        <f t="shared" si="62"/>
        <v>PI.IC.IV.071711.01</v>
      </c>
      <c r="N780" s="64"/>
      <c r="O780" s="64" t="str">
        <f t="shared" si="63"/>
        <v>PH.IC.IV.071711.01</v>
      </c>
      <c r="Q780" s="64" t="str">
        <f t="shared" si="64"/>
        <v>CL.IC.IV.071711.01</v>
      </c>
      <c r="AD780" s="60" t="s">
        <v>373</v>
      </c>
      <c r="AE780" s="60">
        <v>1180</v>
      </c>
    </row>
    <row r="781" spans="1:31" s="60" customFormat="1" ht="15">
      <c r="A781" s="60" t="s">
        <v>8408</v>
      </c>
      <c r="C781" s="62" t="s">
        <v>6317</v>
      </c>
      <c r="E781" s="62" t="s">
        <v>6777</v>
      </c>
      <c r="F781" s="60" t="s">
        <v>8102</v>
      </c>
      <c r="G781" s="60" t="s">
        <v>10478</v>
      </c>
      <c r="H781" s="62" t="s">
        <v>3064</v>
      </c>
      <c r="I781" s="60" t="s">
        <v>12437</v>
      </c>
      <c r="J781" s="63" t="str">
        <f t="shared" si="60"/>
        <v>IC.IV.071712</v>
      </c>
      <c r="K781" s="61" t="s">
        <v>2379</v>
      </c>
      <c r="L781" s="60" t="str">
        <f t="shared" si="61"/>
        <v>Other: specify</v>
      </c>
      <c r="M781" s="64" t="str">
        <f t="shared" si="62"/>
        <v>PI.IC.IV.071712.01</v>
      </c>
      <c r="N781" s="64"/>
      <c r="O781" s="64" t="str">
        <f t="shared" si="63"/>
        <v>PH.IC.IV.071712.01</v>
      </c>
      <c r="Q781" s="64" t="str">
        <f t="shared" si="64"/>
        <v>CL.IC.IV.071712.01</v>
      </c>
    </row>
    <row r="782" spans="1:31" s="60" customFormat="1" ht="15">
      <c r="A782" s="60" t="s">
        <v>8408</v>
      </c>
      <c r="C782" s="62" t="s">
        <v>766</v>
      </c>
      <c r="E782" s="62" t="s">
        <v>13176</v>
      </c>
      <c r="F782" s="60" t="s">
        <v>8102</v>
      </c>
      <c r="G782" s="60" t="s">
        <v>372</v>
      </c>
      <c r="H782" s="62" t="s">
        <v>779</v>
      </c>
      <c r="J782" s="63" t="str">
        <f t="shared" si="60"/>
        <v>IC.IV.071713</v>
      </c>
      <c r="K782" s="61" t="s">
        <v>13277</v>
      </c>
      <c r="L782" s="60" t="str">
        <f t="shared" si="61"/>
        <v>Arterial sheath</v>
      </c>
      <c r="M782" s="64" t="str">
        <f t="shared" si="62"/>
        <v>PI.IC.IV.071713.01</v>
      </c>
      <c r="N782" s="64"/>
      <c r="O782" s="64" t="str">
        <f t="shared" si="63"/>
        <v>PH.IC.IV.071713.01</v>
      </c>
      <c r="Q782" s="64" t="str">
        <f t="shared" si="64"/>
        <v>CL.IC.IV.071713.01</v>
      </c>
    </row>
    <row r="783" spans="1:31" s="60" customFormat="1" ht="15">
      <c r="A783" s="60" t="s">
        <v>8408</v>
      </c>
      <c r="C783" s="62" t="s">
        <v>6317</v>
      </c>
      <c r="D783" s="60" t="s">
        <v>8086</v>
      </c>
      <c r="E783" s="62" t="s">
        <v>7866</v>
      </c>
      <c r="F783" s="60" t="s">
        <v>8104</v>
      </c>
      <c r="G783" s="60" t="s">
        <v>11474</v>
      </c>
      <c r="H783" s="62" t="s">
        <v>11848</v>
      </c>
      <c r="I783" s="60" t="s">
        <v>11474</v>
      </c>
      <c r="J783" s="63" t="str">
        <f t="shared" si="60"/>
        <v>IC.IV.071801</v>
      </c>
      <c r="K783" s="61" t="s">
        <v>12175</v>
      </c>
      <c r="L783" s="60" t="str">
        <f t="shared" si="61"/>
        <v>Normal</v>
      </c>
      <c r="M783" s="64" t="str">
        <f t="shared" si="62"/>
        <v>PI.IC.IV.071801.01</v>
      </c>
      <c r="N783" s="64"/>
      <c r="O783" s="64" t="str">
        <f t="shared" si="63"/>
        <v>PH.IC.IV.071801.01</v>
      </c>
      <c r="Q783" s="64" t="str">
        <f t="shared" si="64"/>
        <v>CL.IC.IV.071801.01</v>
      </c>
    </row>
    <row r="784" spans="1:31" s="60" customFormat="1" ht="15">
      <c r="A784" s="60" t="s">
        <v>8408</v>
      </c>
      <c r="C784" s="62" t="s">
        <v>6317</v>
      </c>
      <c r="E784" s="62" t="s">
        <v>7866</v>
      </c>
      <c r="F784" s="60" t="s">
        <v>8104</v>
      </c>
      <c r="G784" s="60" t="s">
        <v>11656</v>
      </c>
      <c r="H784" s="62" t="s">
        <v>12030</v>
      </c>
      <c r="I784" s="60" t="s">
        <v>8540</v>
      </c>
      <c r="J784" s="63" t="str">
        <f t="shared" si="60"/>
        <v>IC.IV.071802</v>
      </c>
      <c r="K784" s="61" t="s">
        <v>2379</v>
      </c>
      <c r="L784" s="60" t="str">
        <f t="shared" si="61"/>
        <v>Damped</v>
      </c>
      <c r="M784" s="64" t="str">
        <f t="shared" si="62"/>
        <v>PI.IC.IV.071802.01</v>
      </c>
      <c r="N784" s="64"/>
      <c r="O784" s="64" t="str">
        <f t="shared" si="63"/>
        <v>PH.IC.IV.071802.01</v>
      </c>
      <c r="Q784" s="64" t="str">
        <f t="shared" si="64"/>
        <v>CL.IC.IV.071802.01</v>
      </c>
    </row>
    <row r="785" spans="1:37" s="60" customFormat="1" ht="15">
      <c r="A785" s="60" t="s">
        <v>8408</v>
      </c>
      <c r="C785" s="62" t="s">
        <v>6317</v>
      </c>
      <c r="E785" s="62" t="s">
        <v>7866</v>
      </c>
      <c r="F785" s="60" t="s">
        <v>8104</v>
      </c>
      <c r="G785" s="60" t="s">
        <v>8327</v>
      </c>
      <c r="H785" s="62" t="s">
        <v>12592</v>
      </c>
      <c r="I785" s="60" t="s">
        <v>8328</v>
      </c>
      <c r="J785" s="63" t="str">
        <f t="shared" si="60"/>
        <v>IC.IV.071803</v>
      </c>
      <c r="K785" s="61" t="s">
        <v>2379</v>
      </c>
      <c r="L785" s="60" t="str">
        <f t="shared" si="61"/>
        <v>Positional</v>
      </c>
      <c r="M785" s="64" t="str">
        <f t="shared" si="62"/>
        <v>PI.IC.IV.071803.01</v>
      </c>
      <c r="N785" s="64"/>
      <c r="O785" s="64" t="str">
        <f t="shared" si="63"/>
        <v>PH.IC.IV.071803.01</v>
      </c>
      <c r="Q785" s="64" t="str">
        <f t="shared" si="64"/>
        <v>CL.IC.IV.071803.01</v>
      </c>
    </row>
    <row r="786" spans="1:37" s="60" customFormat="1" ht="15">
      <c r="A786" s="60" t="s">
        <v>8408</v>
      </c>
      <c r="C786" s="62" t="s">
        <v>6317</v>
      </c>
      <c r="E786" s="62" t="s">
        <v>7866</v>
      </c>
      <c r="F786" s="60" t="s">
        <v>8104</v>
      </c>
      <c r="G786" s="60" t="s">
        <v>7917</v>
      </c>
      <c r="H786" s="62" t="s">
        <v>12594</v>
      </c>
      <c r="I786" s="60" t="s">
        <v>7918</v>
      </c>
      <c r="J786" s="63" t="str">
        <f t="shared" si="60"/>
        <v>IC.IV.071804</v>
      </c>
      <c r="K786" s="61" t="s">
        <v>2379</v>
      </c>
      <c r="L786" s="60" t="str">
        <f t="shared" si="61"/>
        <v>Unable to wedge</v>
      </c>
      <c r="M786" s="64" t="str">
        <f t="shared" si="62"/>
        <v>PI.IC.IV.071804.01</v>
      </c>
      <c r="N786" s="64"/>
      <c r="O786" s="64" t="str">
        <f t="shared" si="63"/>
        <v>PH.IC.IV.071804.01</v>
      </c>
      <c r="Q786" s="64" t="str">
        <f t="shared" si="64"/>
        <v>CL.IC.IV.071804.01</v>
      </c>
    </row>
    <row r="787" spans="1:37" s="60" customFormat="1" ht="15">
      <c r="A787" s="60" t="s">
        <v>8408</v>
      </c>
      <c r="C787" s="62" t="s">
        <v>6317</v>
      </c>
      <c r="E787" s="62" t="s">
        <v>7866</v>
      </c>
      <c r="F787" s="60" t="s">
        <v>8104</v>
      </c>
      <c r="G787" s="60" t="s">
        <v>8618</v>
      </c>
      <c r="H787" s="62" t="s">
        <v>6291</v>
      </c>
      <c r="I787" s="60" t="s">
        <v>8618</v>
      </c>
      <c r="J787" s="63" t="str">
        <f t="shared" si="60"/>
        <v>IC.IV.071805</v>
      </c>
      <c r="K787" s="61" t="s">
        <v>2379</v>
      </c>
      <c r="L787" s="60" t="str">
        <f t="shared" si="61"/>
        <v>Fling</v>
      </c>
      <c r="M787" s="64" t="str">
        <f t="shared" si="62"/>
        <v>PI.IC.IV.071805.01</v>
      </c>
      <c r="N787" s="64"/>
      <c r="O787" s="64" t="str">
        <f t="shared" si="63"/>
        <v>PH.IC.IV.071805.01</v>
      </c>
      <c r="Q787" s="64" t="str">
        <f t="shared" si="64"/>
        <v>CL.IC.IV.071805.01</v>
      </c>
      <c r="V787" s="60" t="s">
        <v>2421</v>
      </c>
      <c r="W787" s="60">
        <v>996</v>
      </c>
    </row>
    <row r="788" spans="1:37" s="88" customFormat="1" ht="15">
      <c r="A788" s="60" t="s">
        <v>8408</v>
      </c>
      <c r="B788" s="60"/>
      <c r="C788" s="62" t="s">
        <v>6317</v>
      </c>
      <c r="D788" s="60"/>
      <c r="E788" s="62" t="s">
        <v>7866</v>
      </c>
      <c r="F788" s="60" t="s">
        <v>8104</v>
      </c>
      <c r="G788" s="60" t="s">
        <v>10478</v>
      </c>
      <c r="H788" s="62" t="s">
        <v>6988</v>
      </c>
      <c r="I788" s="60" t="s">
        <v>12437</v>
      </c>
      <c r="J788" s="63" t="str">
        <f t="shared" si="60"/>
        <v>IC.IV.071806</v>
      </c>
      <c r="K788" s="61" t="s">
        <v>2379</v>
      </c>
      <c r="L788" s="60" t="str">
        <f t="shared" si="61"/>
        <v>Other: specify</v>
      </c>
      <c r="M788" s="64" t="str">
        <f t="shared" si="62"/>
        <v>PI.IC.IV.071806.01</v>
      </c>
      <c r="N788" s="64"/>
      <c r="O788" s="64" t="str">
        <f t="shared" si="63"/>
        <v>PH.IC.IV.071806.01</v>
      </c>
      <c r="P788" s="60"/>
      <c r="Q788" s="64" t="str">
        <f t="shared" si="64"/>
        <v>CL.IC.IV.071806.01</v>
      </c>
      <c r="R788" s="60"/>
      <c r="S788" s="60"/>
      <c r="X788" s="88" t="s">
        <v>12618</v>
      </c>
      <c r="Y788" s="88">
        <v>1114</v>
      </c>
    </row>
    <row r="789" spans="1:37" s="88" customFormat="1" ht="15">
      <c r="A789" s="60" t="s">
        <v>8408</v>
      </c>
      <c r="B789" s="60"/>
      <c r="C789" s="62" t="s">
        <v>2533</v>
      </c>
      <c r="D789" s="60" t="s">
        <v>2539</v>
      </c>
      <c r="E789" s="62" t="s">
        <v>2419</v>
      </c>
      <c r="F789" s="60" t="s">
        <v>2534</v>
      </c>
      <c r="G789" s="60" t="s">
        <v>2420</v>
      </c>
      <c r="H789" s="62" t="s">
        <v>2540</v>
      </c>
      <c r="I789" s="60" t="s">
        <v>2422</v>
      </c>
      <c r="J789" s="63" t="str">
        <f t="shared" si="60"/>
        <v>IC.IV.071901</v>
      </c>
      <c r="K789" s="61" t="s">
        <v>12175</v>
      </c>
      <c r="L789" s="60" t="str">
        <f t="shared" si="61"/>
        <v>Insertion date</v>
      </c>
      <c r="M789" s="64" t="str">
        <f t="shared" si="62"/>
        <v>PI.IC.IV.071901.01</v>
      </c>
      <c r="N789" s="64"/>
      <c r="O789" s="64" t="str">
        <f t="shared" si="63"/>
        <v>PH.IC.IV.071901.01</v>
      </c>
      <c r="P789" s="60"/>
      <c r="Q789" s="64" t="str">
        <f t="shared" si="64"/>
        <v>CL.IC.IV.071901.01</v>
      </c>
      <c r="R789" s="60"/>
      <c r="S789" s="60"/>
      <c r="X789" s="88" t="s">
        <v>12618</v>
      </c>
      <c r="Y789" s="88">
        <v>1114</v>
      </c>
    </row>
    <row r="790" spans="1:37" s="88" customFormat="1" ht="15">
      <c r="A790" s="83" t="s">
        <v>8408</v>
      </c>
      <c r="B790" s="83"/>
      <c r="C790" s="81" t="s">
        <v>12623</v>
      </c>
      <c r="D790" s="83" t="s">
        <v>10442</v>
      </c>
      <c r="E790" s="81" t="s">
        <v>12298</v>
      </c>
      <c r="F790" s="83" t="s">
        <v>12485</v>
      </c>
      <c r="G790" s="83" t="s">
        <v>12295</v>
      </c>
      <c r="H790" s="81" t="s">
        <v>12614</v>
      </c>
      <c r="I790" s="83" t="s">
        <v>12295</v>
      </c>
      <c r="J790" s="63" t="str">
        <f t="shared" si="60"/>
        <v>IC.IV.072001</v>
      </c>
      <c r="K790" s="61" t="s">
        <v>2311</v>
      </c>
      <c r="L790" s="60" t="str">
        <f t="shared" si="61"/>
        <v>Clean</v>
      </c>
      <c r="M790" s="64" t="str">
        <f t="shared" si="62"/>
        <v>PI.IC.IV.072001.01</v>
      </c>
      <c r="N790" s="64"/>
      <c r="O790" s="64" t="str">
        <f t="shared" si="63"/>
        <v>PH.IC.IV.072001.01</v>
      </c>
      <c r="P790" s="60"/>
      <c r="Q790" s="64" t="str">
        <f t="shared" si="64"/>
        <v>CL.IC.IV.072001.01</v>
      </c>
      <c r="R790" s="60"/>
      <c r="S790" s="60"/>
      <c r="X790" s="88" t="s">
        <v>12618</v>
      </c>
      <c r="Y790" s="88">
        <v>1114</v>
      </c>
    </row>
    <row r="791" spans="1:37" s="88" customFormat="1" ht="15">
      <c r="A791" s="83" t="s">
        <v>8408</v>
      </c>
      <c r="B791" s="83"/>
      <c r="C791" s="81" t="s">
        <v>12623</v>
      </c>
      <c r="D791" s="83"/>
      <c r="E791" s="81" t="s">
        <v>12298</v>
      </c>
      <c r="F791" s="83" t="s">
        <v>12485</v>
      </c>
      <c r="G791" s="83" t="s">
        <v>10409</v>
      </c>
      <c r="H791" s="81" t="s">
        <v>12615</v>
      </c>
      <c r="I791" s="83" t="s">
        <v>10409</v>
      </c>
      <c r="J791" s="63" t="str">
        <f t="shared" si="60"/>
        <v>IC.IV.072002</v>
      </c>
      <c r="K791" s="61" t="s">
        <v>2311</v>
      </c>
      <c r="L791" s="60" t="str">
        <f t="shared" si="61"/>
        <v>Dry</v>
      </c>
      <c r="M791" s="64" t="str">
        <f t="shared" si="62"/>
        <v>PI.IC.IV.072002.01</v>
      </c>
      <c r="N791" s="64"/>
      <c r="O791" s="64" t="str">
        <f t="shared" si="63"/>
        <v>PH.IC.IV.072002.01</v>
      </c>
      <c r="P791" s="60"/>
      <c r="Q791" s="64" t="str">
        <f t="shared" si="64"/>
        <v>CL.IC.IV.072002.01</v>
      </c>
      <c r="R791" s="60"/>
      <c r="S791" s="60"/>
      <c r="X791" s="88" t="s">
        <v>12618</v>
      </c>
      <c r="Y791" s="88">
        <v>1114</v>
      </c>
    </row>
    <row r="792" spans="1:37" s="88" customFormat="1" ht="15">
      <c r="A792" s="83" t="s">
        <v>8408</v>
      </c>
      <c r="B792" s="83"/>
      <c r="C792" s="81" t="s">
        <v>12623</v>
      </c>
      <c r="D792" s="83"/>
      <c r="E792" s="81" t="s">
        <v>12298</v>
      </c>
      <c r="F792" s="83" t="s">
        <v>12485</v>
      </c>
      <c r="G792" s="83" t="s">
        <v>10646</v>
      </c>
      <c r="H792" s="81" t="s">
        <v>12616</v>
      </c>
      <c r="I792" s="83" t="s">
        <v>10646</v>
      </c>
      <c r="J792" s="63" t="str">
        <f t="shared" si="60"/>
        <v>IC.IV.072003</v>
      </c>
      <c r="K792" s="61" t="s">
        <v>2311</v>
      </c>
      <c r="L792" s="60" t="str">
        <f t="shared" si="61"/>
        <v>Intact</v>
      </c>
      <c r="M792" s="64" t="str">
        <f t="shared" si="62"/>
        <v>PI.IC.IV.072003.01</v>
      </c>
      <c r="N792" s="64"/>
      <c r="O792" s="64" t="str">
        <f t="shared" si="63"/>
        <v>PH.IC.IV.072003.01</v>
      </c>
      <c r="P792" s="60"/>
      <c r="Q792" s="64" t="str">
        <f t="shared" si="64"/>
        <v>CL.IC.IV.072003.01</v>
      </c>
      <c r="R792" s="60"/>
      <c r="S792" s="60"/>
      <c r="X792" s="88" t="s">
        <v>12618</v>
      </c>
      <c r="Y792" s="88">
        <v>1114</v>
      </c>
    </row>
    <row r="793" spans="1:37" s="60" customFormat="1" ht="15">
      <c r="A793" s="83" t="s">
        <v>8408</v>
      </c>
      <c r="B793" s="83"/>
      <c r="C793" s="81" t="s">
        <v>12623</v>
      </c>
      <c r="D793" s="83"/>
      <c r="E793" s="81" t="s">
        <v>12298</v>
      </c>
      <c r="F793" s="83" t="s">
        <v>12485</v>
      </c>
      <c r="G793" s="83" t="s">
        <v>12296</v>
      </c>
      <c r="H793" s="81" t="s">
        <v>12617</v>
      </c>
      <c r="I793" s="83" t="s">
        <v>12296</v>
      </c>
      <c r="J793" s="63" t="str">
        <f t="shared" si="60"/>
        <v>IC.IV.072004</v>
      </c>
      <c r="K793" s="61" t="s">
        <v>2311</v>
      </c>
      <c r="L793" s="60" t="str">
        <f t="shared" si="61"/>
        <v>Stained</v>
      </c>
      <c r="M793" s="64" t="str">
        <f t="shared" si="62"/>
        <v>PI.IC.IV.072004.01</v>
      </c>
      <c r="N793" s="64"/>
      <c r="O793" s="64" t="str">
        <f t="shared" si="63"/>
        <v>PH.IC.IV.072004.01</v>
      </c>
      <c r="Q793" s="64" t="str">
        <f t="shared" si="64"/>
        <v>CL.IC.IV.072004.01</v>
      </c>
    </row>
    <row r="794" spans="1:37" s="60" customFormat="1" ht="15">
      <c r="A794" s="83" t="s">
        <v>8408</v>
      </c>
      <c r="B794" s="83"/>
      <c r="C794" s="81" t="s">
        <v>12623</v>
      </c>
      <c r="D794" s="83"/>
      <c r="E794" s="81" t="s">
        <v>12298</v>
      </c>
      <c r="F794" s="83" t="s">
        <v>12485</v>
      </c>
      <c r="G794" s="83" t="s">
        <v>12297</v>
      </c>
      <c r="H794" s="81" t="s">
        <v>12596</v>
      </c>
      <c r="I794" s="83" t="s">
        <v>12297</v>
      </c>
      <c r="J794" s="63" t="str">
        <f t="shared" si="60"/>
        <v>IC.IV.072005</v>
      </c>
      <c r="K794" s="61" t="s">
        <v>2311</v>
      </c>
      <c r="L794" s="60" t="str">
        <f t="shared" si="61"/>
        <v>Saturated</v>
      </c>
      <c r="M794" s="64" t="str">
        <f t="shared" si="62"/>
        <v>PI.IC.IV.072005.01</v>
      </c>
      <c r="N794" s="64"/>
      <c r="O794" s="64" t="str">
        <f t="shared" si="63"/>
        <v>PH.IC.IV.072005.01</v>
      </c>
      <c r="Q794" s="64" t="str">
        <f t="shared" si="64"/>
        <v>CL.IC.IV.072005.01</v>
      </c>
    </row>
    <row r="795" spans="1:37" s="60" customFormat="1" ht="15">
      <c r="A795" s="60" t="s">
        <v>8408</v>
      </c>
      <c r="B795" s="10"/>
      <c r="C795" s="62" t="s">
        <v>12225</v>
      </c>
      <c r="D795" s="10" t="s">
        <v>13787</v>
      </c>
      <c r="E795" s="62" t="s">
        <v>10704</v>
      </c>
      <c r="F795" s="60" t="s">
        <v>13791</v>
      </c>
      <c r="G795" s="60" t="s">
        <v>8163</v>
      </c>
      <c r="H795" s="62" t="s">
        <v>11848</v>
      </c>
      <c r="I795" s="60" t="s">
        <v>8168</v>
      </c>
      <c r="J795" s="63" t="str">
        <f t="shared" si="60"/>
        <v>IC.IV.072101</v>
      </c>
      <c r="K795" s="61" t="s">
        <v>2379</v>
      </c>
      <c r="L795" s="60" t="str">
        <f t="shared" si="61"/>
        <v>Line CMs outside body</v>
      </c>
      <c r="M795" s="64" t="str">
        <f t="shared" si="62"/>
        <v>PI.IC.IV.072101.01</v>
      </c>
      <c r="N795" s="64"/>
      <c r="O795" s="64" t="str">
        <f t="shared" si="63"/>
        <v>PH.IC.IV.072101.01</v>
      </c>
      <c r="Q795" s="64" t="str">
        <f t="shared" si="64"/>
        <v>CL.IC.IV.072101.01</v>
      </c>
      <c r="AJ795" s="60" t="s">
        <v>12773</v>
      </c>
      <c r="AK795" s="60">
        <v>1436</v>
      </c>
    </row>
    <row r="796" spans="1:37" s="60" customFormat="1" ht="15">
      <c r="A796" s="60" t="s">
        <v>8408</v>
      </c>
      <c r="B796" s="10" t="s">
        <v>8495</v>
      </c>
      <c r="C796" s="62" t="s">
        <v>3574</v>
      </c>
      <c r="D796" s="10" t="s">
        <v>8264</v>
      </c>
      <c r="E796" s="61" t="s">
        <v>2379</v>
      </c>
      <c r="F796" s="60" t="s">
        <v>8496</v>
      </c>
      <c r="G796" s="60" t="s">
        <v>13106</v>
      </c>
      <c r="H796" s="62" t="s">
        <v>11848</v>
      </c>
      <c r="I796" s="60" t="s">
        <v>11867</v>
      </c>
      <c r="J796" s="63" t="str">
        <f t="shared" si="60"/>
        <v>IC.IV.080101</v>
      </c>
      <c r="K796" s="61" t="s">
        <v>2379</v>
      </c>
      <c r="L796" s="60" t="str">
        <f t="shared" si="61"/>
        <v xml:space="preserve">Drsg change date </v>
      </c>
      <c r="M796" s="64" t="str">
        <f t="shared" si="62"/>
        <v>PI.IC.IV.080101.01</v>
      </c>
      <c r="N796" s="64"/>
      <c r="O796" s="64" t="str">
        <f t="shared" si="63"/>
        <v>PH.IC.IV.080101.01</v>
      </c>
      <c r="Q796" s="64" t="str">
        <f t="shared" si="64"/>
        <v>CL.IC.IV.080101.01</v>
      </c>
    </row>
    <row r="797" spans="1:37" s="60" customFormat="1" ht="15">
      <c r="A797" s="60" t="s">
        <v>8408</v>
      </c>
      <c r="B797" s="10"/>
      <c r="C797" s="62" t="s">
        <v>3574</v>
      </c>
      <c r="D797" s="10" t="s">
        <v>8267</v>
      </c>
      <c r="E797" s="61" t="s">
        <v>12182</v>
      </c>
      <c r="F797" s="60" t="s">
        <v>8497</v>
      </c>
      <c r="G797" s="60" t="s">
        <v>8108</v>
      </c>
      <c r="H797" s="62" t="s">
        <v>11848</v>
      </c>
      <c r="I797" s="60" t="s">
        <v>8413</v>
      </c>
      <c r="J797" s="63" t="str">
        <f t="shared" si="60"/>
        <v>IC.IV.080201</v>
      </c>
      <c r="K797" s="61" t="s">
        <v>2379</v>
      </c>
      <c r="L797" s="60" t="str">
        <f t="shared" si="61"/>
        <v>Antimicrobial disk</v>
      </c>
      <c r="M797" s="64" t="str">
        <f t="shared" si="62"/>
        <v>PI.IC.IV.080201.01</v>
      </c>
      <c r="N797" s="64"/>
      <c r="O797" s="64" t="str">
        <f t="shared" si="63"/>
        <v>PH.IC.IV.080201.01</v>
      </c>
      <c r="Q797" s="64" t="str">
        <f t="shared" si="64"/>
        <v>CL.IC.IV.080201.01</v>
      </c>
    </row>
    <row r="798" spans="1:37" s="60" customFormat="1" ht="15">
      <c r="A798" s="60" t="s">
        <v>8408</v>
      </c>
      <c r="B798" s="10"/>
      <c r="C798" s="62" t="s">
        <v>3574</v>
      </c>
      <c r="D798" s="10"/>
      <c r="E798" s="61" t="s">
        <v>12182</v>
      </c>
      <c r="F798" s="60" t="s">
        <v>8497</v>
      </c>
      <c r="G798" s="60" t="s">
        <v>11070</v>
      </c>
      <c r="H798" s="62" t="s">
        <v>12030</v>
      </c>
      <c r="I798" s="60" t="s">
        <v>9832</v>
      </c>
      <c r="J798" s="63" t="str">
        <f t="shared" si="60"/>
        <v>IC.IV.080202</v>
      </c>
      <c r="K798" s="61" t="s">
        <v>2379</v>
      </c>
      <c r="L798" s="60" t="str">
        <f t="shared" si="61"/>
        <v>Transparent</v>
      </c>
      <c r="M798" s="64" t="str">
        <f t="shared" si="62"/>
        <v>PI.IC.IV.080202.01</v>
      </c>
      <c r="N798" s="64"/>
      <c r="O798" s="64" t="str">
        <f t="shared" si="63"/>
        <v>PH.IC.IV.080202.01</v>
      </c>
      <c r="Q798" s="64" t="str">
        <f t="shared" si="64"/>
        <v>CL.IC.IV.080202.01</v>
      </c>
    </row>
    <row r="799" spans="1:37" s="60" customFormat="1" ht="15">
      <c r="A799" s="60" t="s">
        <v>8408</v>
      </c>
      <c r="B799" s="10"/>
      <c r="C799" s="62" t="s">
        <v>3574</v>
      </c>
      <c r="D799" s="10"/>
      <c r="E799" s="61" t="s">
        <v>4192</v>
      </c>
      <c r="F799" s="60" t="s">
        <v>8497</v>
      </c>
      <c r="G799" s="60" t="s">
        <v>11567</v>
      </c>
      <c r="H799" s="62" t="s">
        <v>12032</v>
      </c>
      <c r="I799" s="60" t="s">
        <v>11567</v>
      </c>
      <c r="J799" s="63" t="str">
        <f t="shared" si="60"/>
        <v>IC.IV.080203</v>
      </c>
      <c r="K799" s="61" t="s">
        <v>2379</v>
      </c>
      <c r="L799" s="60" t="str">
        <f t="shared" si="61"/>
        <v>Gauze</v>
      </c>
      <c r="M799" s="64" t="str">
        <f t="shared" si="62"/>
        <v>PI.IC.IV.080203.01</v>
      </c>
      <c r="N799" s="64"/>
      <c r="O799" s="64" t="str">
        <f t="shared" si="63"/>
        <v>PH.IC.IV.080203.01</v>
      </c>
      <c r="Q799" s="64" t="str">
        <f t="shared" si="64"/>
        <v>CL.IC.IV.080203.01</v>
      </c>
    </row>
    <row r="800" spans="1:37" s="60" customFormat="1" ht="15">
      <c r="A800" s="60" t="s">
        <v>8408</v>
      </c>
      <c r="B800" s="10"/>
      <c r="C800" s="62" t="s">
        <v>3574</v>
      </c>
      <c r="D800" s="10"/>
      <c r="E800" s="61" t="s">
        <v>4192</v>
      </c>
      <c r="F800" s="60" t="s">
        <v>8497</v>
      </c>
      <c r="G800" s="60" t="s">
        <v>11569</v>
      </c>
      <c r="H800" s="62" t="s">
        <v>12028</v>
      </c>
      <c r="I800" s="60" t="s">
        <v>11569</v>
      </c>
      <c r="J800" s="63" t="str">
        <f t="shared" si="60"/>
        <v>IC.IV.080204</v>
      </c>
      <c r="K800" s="61" t="s">
        <v>2379</v>
      </c>
      <c r="L800" s="60" t="str">
        <f t="shared" si="61"/>
        <v>Pressure</v>
      </c>
      <c r="M800" s="64" t="str">
        <f t="shared" si="62"/>
        <v>PI.IC.IV.080204.01</v>
      </c>
      <c r="N800" s="64"/>
      <c r="O800" s="64" t="str">
        <f t="shared" si="63"/>
        <v>PH.IC.IV.080204.01</v>
      </c>
      <c r="Q800" s="64" t="str">
        <f t="shared" si="64"/>
        <v>CL.IC.IV.080204.01</v>
      </c>
    </row>
    <row r="801" spans="1:41" s="60" customFormat="1" ht="15">
      <c r="A801" s="60" t="s">
        <v>8408</v>
      </c>
      <c r="B801" s="10"/>
      <c r="C801" s="62" t="s">
        <v>3574</v>
      </c>
      <c r="D801" s="10"/>
      <c r="E801" s="61" t="s">
        <v>12182</v>
      </c>
      <c r="F801" s="60" t="s">
        <v>8497</v>
      </c>
      <c r="G801" s="60" t="s">
        <v>10478</v>
      </c>
      <c r="H801" s="62" t="s">
        <v>12210</v>
      </c>
      <c r="I801" s="60" t="s">
        <v>12437</v>
      </c>
      <c r="J801" s="63" t="str">
        <f t="shared" si="60"/>
        <v>IC.IV.080205</v>
      </c>
      <c r="K801" s="61" t="s">
        <v>2379</v>
      </c>
      <c r="L801" s="60" t="str">
        <f t="shared" si="61"/>
        <v>Other: specify</v>
      </c>
      <c r="M801" s="64" t="str">
        <f t="shared" si="62"/>
        <v>PI.IC.IV.080205.01</v>
      </c>
      <c r="N801" s="64"/>
      <c r="O801" s="64" t="str">
        <f t="shared" si="63"/>
        <v>PH.IC.IV.080205.01</v>
      </c>
      <c r="Q801" s="64" t="str">
        <f t="shared" si="64"/>
        <v>CL.IC.IV.080205.01</v>
      </c>
    </row>
    <row r="802" spans="1:41" s="60" customFormat="1" ht="15">
      <c r="A802" s="60" t="s">
        <v>8408</v>
      </c>
      <c r="B802" s="10"/>
      <c r="C802" s="62" t="s">
        <v>3574</v>
      </c>
      <c r="D802" s="10" t="s">
        <v>8679</v>
      </c>
      <c r="E802" s="61" t="s">
        <v>12592</v>
      </c>
      <c r="F802" s="60" t="s">
        <v>8498</v>
      </c>
      <c r="G802" s="60" t="s">
        <v>8165</v>
      </c>
      <c r="H802" s="62" t="s">
        <v>11848</v>
      </c>
      <c r="I802" s="60" t="s">
        <v>9690</v>
      </c>
      <c r="J802" s="63" t="str">
        <f t="shared" si="60"/>
        <v>IC.IV.080301</v>
      </c>
      <c r="K802" s="61" t="s">
        <v>2379</v>
      </c>
      <c r="L802" s="60" t="str">
        <f t="shared" si="61"/>
        <v>Present on admit</v>
      </c>
      <c r="M802" s="64" t="str">
        <f t="shared" si="62"/>
        <v>PI.IC.IV.080301.01</v>
      </c>
      <c r="N802" s="64"/>
      <c r="O802" s="64" t="str">
        <f t="shared" si="63"/>
        <v>PH.IC.IV.080301.01</v>
      </c>
      <c r="Q802" s="64" t="str">
        <f t="shared" si="64"/>
        <v>CL.IC.IV.080301.01</v>
      </c>
    </row>
    <row r="803" spans="1:41" s="60" customFormat="1" ht="15">
      <c r="A803" s="60" t="s">
        <v>8408</v>
      </c>
      <c r="B803" s="10"/>
      <c r="C803" s="62" t="s">
        <v>3574</v>
      </c>
      <c r="D803" s="10"/>
      <c r="E803" s="61" t="s">
        <v>12592</v>
      </c>
      <c r="F803" s="60" t="s">
        <v>8498</v>
      </c>
      <c r="G803" s="60" t="s">
        <v>11838</v>
      </c>
      <c r="H803" s="62" t="s">
        <v>12030</v>
      </c>
      <c r="I803" s="60" t="s">
        <v>8674</v>
      </c>
      <c r="J803" s="63" t="str">
        <f t="shared" si="60"/>
        <v>IC.IV.080302</v>
      </c>
      <c r="K803" s="61" t="s">
        <v>2379</v>
      </c>
      <c r="L803" s="60" t="str">
        <f t="shared" si="61"/>
        <v>Inserted at this date/time</v>
      </c>
      <c r="M803" s="64" t="str">
        <f t="shared" si="62"/>
        <v>PI.IC.IV.080302.01</v>
      </c>
      <c r="N803" s="64"/>
      <c r="O803" s="64" t="str">
        <f t="shared" si="63"/>
        <v>PH.IC.IV.080302.01</v>
      </c>
      <c r="Q803" s="64" t="str">
        <f t="shared" si="64"/>
        <v>CL.IC.IV.080302.01</v>
      </c>
    </row>
    <row r="804" spans="1:41" s="60" customFormat="1" ht="15">
      <c r="A804" s="60" t="s">
        <v>8408</v>
      </c>
      <c r="B804" s="10"/>
      <c r="C804" s="62" t="s">
        <v>3574</v>
      </c>
      <c r="D804" s="10"/>
      <c r="E804" s="61" t="s">
        <v>12592</v>
      </c>
      <c r="F804" s="60" t="s">
        <v>8498</v>
      </c>
      <c r="G804" s="60" t="s">
        <v>8681</v>
      </c>
      <c r="H804" s="62" t="s">
        <v>12032</v>
      </c>
      <c r="I804" s="60" t="s">
        <v>8682</v>
      </c>
      <c r="J804" s="63" t="str">
        <f t="shared" si="60"/>
        <v>IC.IV.080303</v>
      </c>
      <c r="K804" s="61" t="s">
        <v>2379</v>
      </c>
      <c r="L804" s="60" t="str">
        <f t="shared" si="61"/>
        <v>Declotted</v>
      </c>
      <c r="M804" s="64" t="str">
        <f t="shared" si="62"/>
        <v>PI.IC.IV.080303.01</v>
      </c>
      <c r="N804" s="64"/>
      <c r="O804" s="64" t="str">
        <f t="shared" si="63"/>
        <v>PH.IC.IV.080303.01</v>
      </c>
      <c r="Q804" s="64" t="str">
        <f t="shared" si="64"/>
        <v>CL.IC.IV.080303.01</v>
      </c>
    </row>
    <row r="805" spans="1:41" s="60" customFormat="1" ht="15">
      <c r="A805" s="60" t="s">
        <v>8408</v>
      </c>
      <c r="B805" s="10"/>
      <c r="C805" s="62" t="s">
        <v>3574</v>
      </c>
      <c r="D805" s="10"/>
      <c r="E805" s="61" t="s">
        <v>12592</v>
      </c>
      <c r="F805" s="60" t="s">
        <v>8498</v>
      </c>
      <c r="G805" s="60" t="s">
        <v>11840</v>
      </c>
      <c r="H805" s="62" t="s">
        <v>12028</v>
      </c>
      <c r="I805" s="60" t="s">
        <v>11841</v>
      </c>
      <c r="J805" s="63" t="str">
        <f t="shared" si="60"/>
        <v>IC.IV.080304</v>
      </c>
      <c r="K805" s="61" t="s">
        <v>2379</v>
      </c>
      <c r="L805" s="60" t="str">
        <f t="shared" si="61"/>
        <v>Discontinue</v>
      </c>
      <c r="M805" s="64" t="str">
        <f t="shared" si="62"/>
        <v>PI.IC.IV.080304.01</v>
      </c>
      <c r="N805" s="64"/>
      <c r="O805" s="64" t="str">
        <f t="shared" si="63"/>
        <v>PH.IC.IV.080304.01</v>
      </c>
      <c r="Q805" s="64" t="str">
        <f t="shared" si="64"/>
        <v>CL.IC.IV.080304.01</v>
      </c>
    </row>
    <row r="806" spans="1:41" s="60" customFormat="1" ht="15">
      <c r="A806" s="60" t="s">
        <v>8408</v>
      </c>
      <c r="B806" s="10"/>
      <c r="C806" s="62" t="s">
        <v>3574</v>
      </c>
      <c r="D806" s="10"/>
      <c r="E806" s="61" t="s">
        <v>12592</v>
      </c>
      <c r="F806" s="60" t="s">
        <v>8498</v>
      </c>
      <c r="G806" s="60" t="s">
        <v>11660</v>
      </c>
      <c r="H806" s="62" t="s">
        <v>12210</v>
      </c>
      <c r="I806" s="60" t="s">
        <v>8675</v>
      </c>
      <c r="J806" s="63" t="str">
        <f t="shared" si="60"/>
        <v>IC.IV.080305</v>
      </c>
      <c r="K806" s="61" t="s">
        <v>2379</v>
      </c>
      <c r="L806" s="60" t="str">
        <f t="shared" si="61"/>
        <v>Change over wire</v>
      </c>
      <c r="M806" s="64" t="str">
        <f t="shared" si="62"/>
        <v>PI.IC.IV.080305.01</v>
      </c>
      <c r="N806" s="64"/>
      <c r="O806" s="64" t="str">
        <f t="shared" si="63"/>
        <v>PH.IC.IV.080305.01</v>
      </c>
      <c r="Q806" s="64" t="str">
        <f t="shared" si="64"/>
        <v>CL.IC.IV.080305.01</v>
      </c>
    </row>
    <row r="807" spans="1:41" s="60" customFormat="1" ht="15">
      <c r="A807" s="60" t="s">
        <v>8408</v>
      </c>
      <c r="B807" s="10"/>
      <c r="C807" s="62" t="s">
        <v>3574</v>
      </c>
      <c r="D807" s="10" t="s">
        <v>2696</v>
      </c>
      <c r="E807" s="61" t="s">
        <v>12592</v>
      </c>
      <c r="F807" s="60" t="s">
        <v>8498</v>
      </c>
      <c r="G807" s="60" t="s">
        <v>11497</v>
      </c>
      <c r="H807" s="62" t="s">
        <v>6988</v>
      </c>
      <c r="I807" s="60" t="s">
        <v>11498</v>
      </c>
      <c r="J807" s="63" t="str">
        <f t="shared" si="60"/>
        <v>IC.IV.080306</v>
      </c>
      <c r="K807" s="61" t="s">
        <v>2379</v>
      </c>
      <c r="L807" s="60" t="str">
        <f t="shared" si="61"/>
        <v>Tip sent for C&amp;S</v>
      </c>
      <c r="M807" s="64" t="str">
        <f t="shared" si="62"/>
        <v>PI.IC.IV.080306.01</v>
      </c>
      <c r="N807" s="64"/>
      <c r="O807" s="64" t="str">
        <f t="shared" si="63"/>
        <v>PH.IC.IV.080306.01</v>
      </c>
      <c r="Q807" s="64" t="str">
        <f t="shared" si="64"/>
        <v>CL.IC.IV.080306.01</v>
      </c>
    </row>
    <row r="808" spans="1:41" s="60" customFormat="1" ht="15">
      <c r="A808" s="60" t="s">
        <v>8408</v>
      </c>
      <c r="B808" s="10"/>
      <c r="C808" s="62" t="s">
        <v>3574</v>
      </c>
      <c r="D808" s="10"/>
      <c r="E808" s="61" t="s">
        <v>12592</v>
      </c>
      <c r="F808" s="60" t="s">
        <v>8498</v>
      </c>
      <c r="G808" s="60" t="s">
        <v>8566</v>
      </c>
      <c r="H808" s="62" t="s">
        <v>6317</v>
      </c>
      <c r="I808" s="60" t="s">
        <v>8567</v>
      </c>
      <c r="J808" s="63" t="str">
        <f t="shared" si="60"/>
        <v>IC.IV.080307</v>
      </c>
      <c r="K808" s="61" t="s">
        <v>2379</v>
      </c>
      <c r="L808" s="60" t="str">
        <f t="shared" si="61"/>
        <v>Insertion attempts number: specify</v>
      </c>
      <c r="M808" s="64" t="str">
        <f t="shared" si="62"/>
        <v>PI.IC.IV.080307.01</v>
      </c>
      <c r="N808" s="64"/>
      <c r="O808" s="64" t="str">
        <f t="shared" si="63"/>
        <v>PH.IC.IV.080307.01</v>
      </c>
      <c r="Q808" s="64" t="str">
        <f t="shared" si="64"/>
        <v>CL.IC.IV.080307.01</v>
      </c>
    </row>
    <row r="809" spans="1:41" s="60" customFormat="1" ht="15">
      <c r="A809" s="60" t="s">
        <v>8408</v>
      </c>
      <c r="B809" s="10"/>
      <c r="C809" s="62" t="s">
        <v>3574</v>
      </c>
      <c r="D809" s="10"/>
      <c r="E809" s="61" t="s">
        <v>12592</v>
      </c>
      <c r="F809" s="60" t="s">
        <v>8498</v>
      </c>
      <c r="G809" s="60" t="s">
        <v>8568</v>
      </c>
      <c r="H809" s="62" t="s">
        <v>3574</v>
      </c>
      <c r="I809" s="60" t="s">
        <v>9594</v>
      </c>
      <c r="J809" s="63" t="str">
        <f t="shared" si="60"/>
        <v>IC.IV.080308</v>
      </c>
      <c r="K809" s="61" t="s">
        <v>2379</v>
      </c>
      <c r="L809" s="60" t="str">
        <f t="shared" si="61"/>
        <v>D/C due to blood infection</v>
      </c>
      <c r="M809" s="64" t="str">
        <f t="shared" si="62"/>
        <v>PI.IC.IV.080308.01</v>
      </c>
      <c r="N809" s="64"/>
      <c r="O809" s="64" t="str">
        <f t="shared" si="63"/>
        <v>PH.IC.IV.080308.01</v>
      </c>
      <c r="Q809" s="64" t="str">
        <f t="shared" si="64"/>
        <v>CL.IC.IV.080308.01</v>
      </c>
    </row>
    <row r="810" spans="1:41" s="60" customFormat="1" ht="15">
      <c r="A810" s="60" t="s">
        <v>8408</v>
      </c>
      <c r="B810" s="10"/>
      <c r="C810" s="62" t="s">
        <v>11638</v>
      </c>
      <c r="D810" s="10"/>
      <c r="E810" s="61" t="s">
        <v>3812</v>
      </c>
      <c r="F810" s="60" t="s">
        <v>8498</v>
      </c>
      <c r="G810" s="60" t="s">
        <v>13850</v>
      </c>
      <c r="H810" s="62" t="s">
        <v>11639</v>
      </c>
      <c r="I810" s="60" t="s">
        <v>9594</v>
      </c>
      <c r="J810" s="63" t="str">
        <f t="shared" si="60"/>
        <v>IC.IV.080309</v>
      </c>
      <c r="K810" s="61" t="s">
        <v>1</v>
      </c>
      <c r="L810" s="60" t="str">
        <f t="shared" si="61"/>
        <v>Pressure tubing new/changed</v>
      </c>
      <c r="M810" s="64" t="str">
        <f t="shared" si="62"/>
        <v>PI.IC.IV.080309.01</v>
      </c>
      <c r="N810" s="64"/>
      <c r="O810" s="64" t="str">
        <f t="shared" si="63"/>
        <v>PH.IC.IV.080309.01</v>
      </c>
      <c r="Q810" s="64" t="str">
        <f t="shared" si="64"/>
        <v>CL.IC.IV.080309.01</v>
      </c>
      <c r="AN810" s="60" t="s">
        <v>12773</v>
      </c>
      <c r="AO810" s="60">
        <v>1520</v>
      </c>
    </row>
    <row r="811" spans="1:41" s="60" customFormat="1" ht="15">
      <c r="A811" s="60" t="s">
        <v>8408</v>
      </c>
      <c r="B811" s="10"/>
      <c r="C811" s="62" t="s">
        <v>3574</v>
      </c>
      <c r="D811" s="10" t="s">
        <v>8621</v>
      </c>
      <c r="E811" s="62" t="s">
        <v>12594</v>
      </c>
      <c r="F811" s="60" t="s">
        <v>8499</v>
      </c>
      <c r="G811" s="60" t="s">
        <v>10076</v>
      </c>
      <c r="H811" s="62" t="s">
        <v>2379</v>
      </c>
      <c r="I811" s="60" t="s">
        <v>10076</v>
      </c>
      <c r="J811" s="63" t="str">
        <f t="shared" si="60"/>
        <v>IC.IV.080401</v>
      </c>
      <c r="K811" s="61" t="s">
        <v>2379</v>
      </c>
      <c r="L811" s="60" t="str">
        <f t="shared" si="61"/>
        <v>Done</v>
      </c>
      <c r="M811" s="64" t="str">
        <f t="shared" si="62"/>
        <v>PI.IC.IV.080401.01</v>
      </c>
      <c r="N811" s="64"/>
      <c r="O811" s="64" t="str">
        <f t="shared" si="63"/>
        <v>PH.IC.IV.080401.01</v>
      </c>
      <c r="Q811" s="64" t="str">
        <f t="shared" si="64"/>
        <v>CL.IC.IV.080401.01</v>
      </c>
    </row>
    <row r="812" spans="1:41" s="60" customFormat="1" ht="15">
      <c r="A812" s="60" t="s">
        <v>8408</v>
      </c>
      <c r="B812" s="10"/>
      <c r="C812" s="62" t="s">
        <v>3574</v>
      </c>
      <c r="D812" s="10"/>
      <c r="E812" s="62" t="s">
        <v>6464</v>
      </c>
      <c r="F812" s="60" t="s">
        <v>8499</v>
      </c>
      <c r="G812" s="60" t="s">
        <v>8435</v>
      </c>
      <c r="H812" s="62" t="s">
        <v>12030</v>
      </c>
      <c r="I812" s="60" t="s">
        <v>8435</v>
      </c>
      <c r="J812" s="63" t="str">
        <f t="shared" si="60"/>
        <v>IC.IV.080402</v>
      </c>
      <c r="K812" s="61" t="s">
        <v>2379</v>
      </c>
      <c r="L812" s="60" t="str">
        <f t="shared" si="61"/>
        <v>Not done</v>
      </c>
      <c r="M812" s="64" t="str">
        <f t="shared" si="62"/>
        <v>PI.IC.IV.080402.01</v>
      </c>
      <c r="N812" s="64"/>
      <c r="O812" s="64" t="str">
        <f t="shared" si="63"/>
        <v>PH.IC.IV.080402.01</v>
      </c>
      <c r="Q812" s="64" t="str">
        <f t="shared" si="64"/>
        <v>CL.IC.IV.080402.01</v>
      </c>
    </row>
    <row r="813" spans="1:41" s="60" customFormat="1" ht="15">
      <c r="A813" s="60" t="s">
        <v>8408</v>
      </c>
      <c r="B813" s="10"/>
      <c r="C813" s="62" t="s">
        <v>3574</v>
      </c>
      <c r="D813" s="10"/>
      <c r="E813" s="62" t="s">
        <v>6464</v>
      </c>
      <c r="F813" s="60" t="s">
        <v>8499</v>
      </c>
      <c r="G813" s="60" t="s">
        <v>13019</v>
      </c>
      <c r="H813" s="62" t="s">
        <v>12032</v>
      </c>
      <c r="I813" s="60" t="s">
        <v>8798</v>
      </c>
      <c r="J813" s="63" t="str">
        <f t="shared" si="60"/>
        <v>IC.IV.080403</v>
      </c>
      <c r="K813" s="61" t="s">
        <v>2379</v>
      </c>
      <c r="L813" s="60" t="str">
        <f t="shared" si="61"/>
        <v>Continuous pressure bag</v>
      </c>
      <c r="M813" s="64" t="str">
        <f t="shared" si="62"/>
        <v>PI.IC.IV.080403.01</v>
      </c>
      <c r="N813" s="64"/>
      <c r="O813" s="64" t="str">
        <f t="shared" si="63"/>
        <v>PH.IC.IV.080403.01</v>
      </c>
      <c r="Q813" s="64" t="str">
        <f t="shared" si="64"/>
        <v>CL.IC.IV.080403.01</v>
      </c>
    </row>
    <row r="814" spans="1:41" s="60" customFormat="1" ht="15">
      <c r="A814" s="60" t="s">
        <v>8408</v>
      </c>
      <c r="B814" s="10"/>
      <c r="C814" s="62" t="s">
        <v>3574</v>
      </c>
      <c r="D814" s="10"/>
      <c r="E814" s="62" t="s">
        <v>6464</v>
      </c>
      <c r="F814" s="60" t="s">
        <v>8499</v>
      </c>
      <c r="G814" s="60" t="s">
        <v>8436</v>
      </c>
      <c r="H814" s="62" t="s">
        <v>12028</v>
      </c>
      <c r="I814" s="60" t="s">
        <v>8437</v>
      </c>
      <c r="J814" s="63" t="str">
        <f t="shared" si="60"/>
        <v>IC.IV.080404</v>
      </c>
      <c r="K814" s="61" t="s">
        <v>2379</v>
      </c>
      <c r="L814" s="60" t="str">
        <f t="shared" si="61"/>
        <v>Saline locked</v>
      </c>
      <c r="M814" s="64" t="str">
        <f t="shared" si="62"/>
        <v>PI.IC.IV.080404.01</v>
      </c>
      <c r="N814" s="64"/>
      <c r="O814" s="64" t="str">
        <f t="shared" si="63"/>
        <v>PH.IC.IV.080404.01</v>
      </c>
      <c r="Q814" s="64" t="str">
        <f t="shared" si="64"/>
        <v>CL.IC.IV.080404.01</v>
      </c>
    </row>
    <row r="815" spans="1:41" s="60" customFormat="1" ht="15">
      <c r="A815" s="60" t="s">
        <v>8408</v>
      </c>
      <c r="B815" s="10"/>
      <c r="C815" s="62" t="s">
        <v>3574</v>
      </c>
      <c r="D815" s="10"/>
      <c r="E815" s="62" t="s">
        <v>6464</v>
      </c>
      <c r="F815" s="60" t="s">
        <v>8499</v>
      </c>
      <c r="G815" s="60" t="s">
        <v>8438</v>
      </c>
      <c r="H815" s="62" t="s">
        <v>12210</v>
      </c>
      <c r="I815" s="60" t="s">
        <v>8439</v>
      </c>
      <c r="J815" s="63" t="str">
        <f t="shared" si="60"/>
        <v>IC.IV.080405</v>
      </c>
      <c r="K815" s="61" t="s">
        <v>2379</v>
      </c>
      <c r="L815" s="60" t="str">
        <f t="shared" si="61"/>
        <v>Citrate locked</v>
      </c>
      <c r="M815" s="64" t="str">
        <f t="shared" si="62"/>
        <v>PI.IC.IV.080405.01</v>
      </c>
      <c r="N815" s="64"/>
      <c r="O815" s="64" t="str">
        <f t="shared" si="63"/>
        <v>PH.IC.IV.080405.01</v>
      </c>
      <c r="Q815" s="64" t="str">
        <f t="shared" si="64"/>
        <v>CL.IC.IV.080405.01</v>
      </c>
      <c r="AD815" s="60" t="s">
        <v>615</v>
      </c>
      <c r="AE815" s="60">
        <v>1195</v>
      </c>
    </row>
    <row r="816" spans="1:41" s="60" customFormat="1" ht="15">
      <c r="A816" s="60" t="s">
        <v>8408</v>
      </c>
      <c r="B816" s="10"/>
      <c r="C816" s="62" t="s">
        <v>3574</v>
      </c>
      <c r="D816" s="10"/>
      <c r="E816" s="62" t="s">
        <v>6464</v>
      </c>
      <c r="F816" s="60" t="s">
        <v>8499</v>
      </c>
      <c r="G816" s="60" t="s">
        <v>8440</v>
      </c>
      <c r="H816" s="62" t="s">
        <v>12212</v>
      </c>
      <c r="I816" s="60" t="s">
        <v>8441</v>
      </c>
      <c r="J816" s="63" t="str">
        <f t="shared" si="60"/>
        <v>IC.IV.080406</v>
      </c>
      <c r="K816" s="61" t="s">
        <v>2379</v>
      </c>
      <c r="L816" s="60" t="str">
        <f t="shared" si="61"/>
        <v>Heparin locked</v>
      </c>
      <c r="M816" s="64" t="str">
        <f t="shared" si="62"/>
        <v>PI.IC.IV.080406.01</v>
      </c>
      <c r="N816" s="64"/>
      <c r="O816" s="64" t="str">
        <f t="shared" si="63"/>
        <v>PH.IC.IV.080406.01</v>
      </c>
      <c r="Q816" s="64" t="str">
        <f t="shared" si="64"/>
        <v>CL.IC.IV.080406.01</v>
      </c>
      <c r="AD816" s="60" t="s">
        <v>377</v>
      </c>
      <c r="AE816" s="60">
        <v>1195</v>
      </c>
    </row>
    <row r="817" spans="1:33" s="60" customFormat="1" ht="15">
      <c r="A817" s="60" t="s">
        <v>8408</v>
      </c>
      <c r="B817" s="10"/>
      <c r="C817" s="62" t="s">
        <v>3574</v>
      </c>
      <c r="D817" s="10"/>
      <c r="E817" s="62" t="s">
        <v>6464</v>
      </c>
      <c r="F817" s="60" t="s">
        <v>8499</v>
      </c>
      <c r="G817" s="60" t="s">
        <v>10478</v>
      </c>
      <c r="H817" s="62" t="s">
        <v>12225</v>
      </c>
      <c r="I817" s="60" t="s">
        <v>12437</v>
      </c>
      <c r="J817" s="63" t="str">
        <f t="shared" si="60"/>
        <v>IC.IV.080407</v>
      </c>
      <c r="K817" s="61" t="s">
        <v>2379</v>
      </c>
      <c r="L817" s="60" t="str">
        <f t="shared" si="61"/>
        <v>Other: specify</v>
      </c>
      <c r="M817" s="64" t="str">
        <f t="shared" si="62"/>
        <v>PI.IC.IV.080407.01</v>
      </c>
      <c r="N817" s="64"/>
      <c r="O817" s="64" t="str">
        <f t="shared" si="63"/>
        <v>PH.IC.IV.080407.01</v>
      </c>
      <c r="Q817" s="64" t="str">
        <f t="shared" si="64"/>
        <v>CL.IC.IV.080407.01</v>
      </c>
    </row>
    <row r="818" spans="1:33" s="60" customFormat="1" ht="15">
      <c r="A818" s="60" t="s">
        <v>8408</v>
      </c>
      <c r="B818" s="10"/>
      <c r="C818" s="62" t="s">
        <v>767</v>
      </c>
      <c r="D818" s="10"/>
      <c r="E818" s="62" t="s">
        <v>12972</v>
      </c>
      <c r="F818" s="60" t="s">
        <v>8499</v>
      </c>
      <c r="G818" s="60" t="s">
        <v>375</v>
      </c>
      <c r="H818" s="62" t="s">
        <v>574</v>
      </c>
      <c r="J818" s="63" t="str">
        <f t="shared" si="60"/>
        <v>IC.IV.080408</v>
      </c>
      <c r="K818" s="61" t="s">
        <v>13277</v>
      </c>
      <c r="L818" s="60" t="str">
        <f t="shared" si="61"/>
        <v>Continuous infusion</v>
      </c>
      <c r="M818" s="64" t="str">
        <f t="shared" si="62"/>
        <v>PI.IC.IV.080408.01</v>
      </c>
      <c r="N818" s="64"/>
      <c r="O818" s="64" t="str">
        <f t="shared" si="63"/>
        <v>PH.IC.IV.080408.01</v>
      </c>
      <c r="Q818" s="64" t="str">
        <f t="shared" si="64"/>
        <v>CL.IC.IV.080408.01</v>
      </c>
    </row>
    <row r="819" spans="1:33" s="60" customFormat="1" ht="15">
      <c r="A819" s="60" t="s">
        <v>8408</v>
      </c>
      <c r="B819" s="10"/>
      <c r="C819" s="62" t="s">
        <v>767</v>
      </c>
      <c r="D819" s="10"/>
      <c r="E819" s="62" t="s">
        <v>12972</v>
      </c>
      <c r="F819" s="60" t="s">
        <v>8499</v>
      </c>
      <c r="G819" s="60" t="s">
        <v>376</v>
      </c>
      <c r="H819" s="62" t="s">
        <v>580</v>
      </c>
      <c r="J819" s="63" t="str">
        <f t="shared" si="60"/>
        <v>IC.IV.080409</v>
      </c>
      <c r="K819" s="61" t="s">
        <v>13277</v>
      </c>
      <c r="L819" s="60" t="str">
        <f t="shared" si="61"/>
        <v>All ports flushing</v>
      </c>
      <c r="M819" s="64" t="str">
        <f t="shared" si="62"/>
        <v>PI.IC.IV.080409.01</v>
      </c>
      <c r="N819" s="64"/>
      <c r="O819" s="64" t="str">
        <f t="shared" si="63"/>
        <v>PH.IC.IV.080409.01</v>
      </c>
      <c r="Q819" s="64" t="str">
        <f t="shared" si="64"/>
        <v>CL.IC.IV.080409.01</v>
      </c>
    </row>
    <row r="820" spans="1:33" s="60" customFormat="1" ht="15">
      <c r="A820" s="60" t="s">
        <v>8408</v>
      </c>
      <c r="B820" s="10"/>
      <c r="C820" s="62" t="s">
        <v>3574</v>
      </c>
      <c r="D820" s="10" t="s">
        <v>7469</v>
      </c>
      <c r="E820" s="62" t="s">
        <v>6291</v>
      </c>
      <c r="F820" s="60" t="s">
        <v>8500</v>
      </c>
      <c r="G820" s="60" t="s">
        <v>8296</v>
      </c>
      <c r="H820" s="62" t="s">
        <v>11848</v>
      </c>
      <c r="I820" s="60" t="s">
        <v>8297</v>
      </c>
      <c r="J820" s="63" t="str">
        <f t="shared" si="60"/>
        <v>IC.IV.080501</v>
      </c>
      <c r="K820" s="61" t="s">
        <v>2379</v>
      </c>
      <c r="L820" s="60" t="str">
        <f t="shared" si="61"/>
        <v>Subclavian, right</v>
      </c>
      <c r="M820" s="64" t="str">
        <f t="shared" si="62"/>
        <v>PI.IC.IV.080501.01</v>
      </c>
      <c r="N820" s="64"/>
      <c r="O820" s="64" t="str">
        <f t="shared" si="63"/>
        <v>PH.IC.IV.080501.01</v>
      </c>
      <c r="Q820" s="64" t="str">
        <f t="shared" si="64"/>
        <v>CL.IC.IV.080501.01</v>
      </c>
    </row>
    <row r="821" spans="1:33" s="60" customFormat="1" ht="15">
      <c r="A821" s="60" t="s">
        <v>8408</v>
      </c>
      <c r="B821" s="10"/>
      <c r="C821" s="62" t="s">
        <v>3574</v>
      </c>
      <c r="D821" s="10" t="s">
        <v>2696</v>
      </c>
      <c r="E821" s="62" t="s">
        <v>6291</v>
      </c>
      <c r="F821" s="60" t="s">
        <v>8500</v>
      </c>
      <c r="G821" s="60" t="s">
        <v>8298</v>
      </c>
      <c r="H821" s="62" t="s">
        <v>12030</v>
      </c>
      <c r="I821" s="60" t="s">
        <v>8299</v>
      </c>
      <c r="J821" s="63" t="str">
        <f t="shared" si="60"/>
        <v>IC.IV.080502</v>
      </c>
      <c r="K821" s="61" t="s">
        <v>12175</v>
      </c>
      <c r="L821" s="60" t="str">
        <f t="shared" si="61"/>
        <v>Subclavian, left</v>
      </c>
      <c r="M821" s="64" t="str">
        <f t="shared" si="62"/>
        <v>PI.IC.IV.080502.01</v>
      </c>
      <c r="N821" s="64"/>
      <c r="O821" s="64" t="str">
        <f t="shared" si="63"/>
        <v>PH.IC.IV.080502.01</v>
      </c>
      <c r="Q821" s="64" t="str">
        <f t="shared" si="64"/>
        <v>CL.IC.IV.080502.01</v>
      </c>
    </row>
    <row r="822" spans="1:33" s="60" customFormat="1" ht="15">
      <c r="A822" s="60" t="s">
        <v>8408</v>
      </c>
      <c r="B822" s="10"/>
      <c r="C822" s="62" t="s">
        <v>3574</v>
      </c>
      <c r="D822" s="10"/>
      <c r="E822" s="62" t="s">
        <v>6291</v>
      </c>
      <c r="F822" s="60" t="s">
        <v>8500</v>
      </c>
      <c r="G822" s="60" t="s">
        <v>8300</v>
      </c>
      <c r="H822" s="62" t="s">
        <v>12185</v>
      </c>
      <c r="I822" s="60" t="s">
        <v>8301</v>
      </c>
      <c r="J822" s="63" t="str">
        <f t="shared" si="60"/>
        <v>IC.IV.080503</v>
      </c>
      <c r="K822" s="61" t="s">
        <v>12175</v>
      </c>
      <c r="L822" s="60" t="str">
        <f t="shared" si="61"/>
        <v>Internal jugular, right</v>
      </c>
      <c r="M822" s="64" t="str">
        <f t="shared" si="62"/>
        <v>PI.IC.IV.080503.01</v>
      </c>
      <c r="N822" s="64"/>
      <c r="O822" s="64" t="str">
        <f t="shared" si="63"/>
        <v>PH.IC.IV.080503.01</v>
      </c>
      <c r="Q822" s="64" t="str">
        <f t="shared" si="64"/>
        <v>CL.IC.IV.080503.01</v>
      </c>
    </row>
    <row r="823" spans="1:33" s="60" customFormat="1" ht="15">
      <c r="A823" s="60" t="s">
        <v>8408</v>
      </c>
      <c r="B823" s="10"/>
      <c r="C823" s="62" t="s">
        <v>3574</v>
      </c>
      <c r="D823" s="10" t="s">
        <v>2696</v>
      </c>
      <c r="E823" s="62" t="s">
        <v>6291</v>
      </c>
      <c r="F823" s="60" t="s">
        <v>8500</v>
      </c>
      <c r="G823" s="60" t="s">
        <v>8302</v>
      </c>
      <c r="H823" s="62" t="s">
        <v>12594</v>
      </c>
      <c r="I823" s="60" t="s">
        <v>8303</v>
      </c>
      <c r="J823" s="63" t="str">
        <f t="shared" si="60"/>
        <v>IC.IV.080504</v>
      </c>
      <c r="K823" s="61" t="s">
        <v>2379</v>
      </c>
      <c r="L823" s="60" t="str">
        <f t="shared" si="61"/>
        <v>Internal jugular, left</v>
      </c>
      <c r="M823" s="64" t="str">
        <f t="shared" si="62"/>
        <v>PI.IC.IV.080504.01</v>
      </c>
      <c r="N823" s="64"/>
      <c r="O823" s="64" t="str">
        <f t="shared" si="63"/>
        <v>PH.IC.IV.080504.01</v>
      </c>
      <c r="Q823" s="64" t="str">
        <f t="shared" si="64"/>
        <v>CL.IC.IV.080504.01</v>
      </c>
    </row>
    <row r="824" spans="1:33" s="60" customFormat="1" ht="15">
      <c r="A824" s="60" t="s">
        <v>8408</v>
      </c>
      <c r="B824" s="10"/>
      <c r="C824" s="62" t="s">
        <v>3574</v>
      </c>
      <c r="D824" s="10"/>
      <c r="E824" s="62" t="s">
        <v>6291</v>
      </c>
      <c r="F824" s="60" t="s">
        <v>8500</v>
      </c>
      <c r="G824" s="60" t="s">
        <v>8304</v>
      </c>
      <c r="H824" s="62" t="s">
        <v>6291</v>
      </c>
      <c r="I824" s="60" t="s">
        <v>8305</v>
      </c>
      <c r="J824" s="63" t="str">
        <f t="shared" si="60"/>
        <v>IC.IV.080505</v>
      </c>
      <c r="K824" s="61" t="s">
        <v>2379</v>
      </c>
      <c r="L824" s="60" t="str">
        <f t="shared" si="61"/>
        <v>External jugular, right</v>
      </c>
      <c r="M824" s="64" t="str">
        <f t="shared" si="62"/>
        <v>PI.IC.IV.080505.01</v>
      </c>
      <c r="N824" s="64"/>
      <c r="O824" s="64" t="str">
        <f t="shared" si="63"/>
        <v>PH.IC.IV.080505.01</v>
      </c>
      <c r="Q824" s="64" t="str">
        <f t="shared" si="64"/>
        <v>CL.IC.IV.080505.01</v>
      </c>
    </row>
    <row r="825" spans="1:33" s="60" customFormat="1" ht="15">
      <c r="A825" s="60" t="s">
        <v>8408</v>
      </c>
      <c r="B825" s="10"/>
      <c r="C825" s="62" t="s">
        <v>3574</v>
      </c>
      <c r="D825" s="10"/>
      <c r="E825" s="62" t="s">
        <v>6291</v>
      </c>
      <c r="F825" s="60" t="s">
        <v>8500</v>
      </c>
      <c r="G825" s="60" t="s">
        <v>8306</v>
      </c>
      <c r="H825" s="62" t="s">
        <v>6988</v>
      </c>
      <c r="I825" s="60" t="s">
        <v>8149</v>
      </c>
      <c r="J825" s="63" t="str">
        <f t="shared" si="60"/>
        <v>IC.IV.080506</v>
      </c>
      <c r="K825" s="61" t="s">
        <v>2379</v>
      </c>
      <c r="L825" s="60" t="str">
        <f t="shared" si="61"/>
        <v>External jugular, left</v>
      </c>
      <c r="M825" s="64" t="str">
        <f t="shared" si="62"/>
        <v>PI.IC.IV.080506.01</v>
      </c>
      <c r="N825" s="64"/>
      <c r="O825" s="64" t="str">
        <f t="shared" si="63"/>
        <v>PH.IC.IV.080506.01</v>
      </c>
      <c r="Q825" s="64" t="str">
        <f t="shared" si="64"/>
        <v>CL.IC.IV.080506.01</v>
      </c>
    </row>
    <row r="826" spans="1:33" s="60" customFormat="1" ht="15">
      <c r="A826" s="60" t="s">
        <v>8408</v>
      </c>
      <c r="B826" s="10"/>
      <c r="C826" s="62" t="s">
        <v>3574</v>
      </c>
      <c r="D826" s="10"/>
      <c r="E826" s="62" t="s">
        <v>6291</v>
      </c>
      <c r="F826" s="60" t="s">
        <v>8500</v>
      </c>
      <c r="G826" s="60" t="s">
        <v>8308</v>
      </c>
      <c r="H826" s="62" t="s">
        <v>6317</v>
      </c>
      <c r="I826" s="60" t="s">
        <v>8192</v>
      </c>
      <c r="J826" s="63" t="str">
        <f t="shared" si="60"/>
        <v>IC.IV.080507</v>
      </c>
      <c r="K826" s="61" t="s">
        <v>2379</v>
      </c>
      <c r="L826" s="60" t="str">
        <f t="shared" si="61"/>
        <v>Femoral, right</v>
      </c>
      <c r="M826" s="64" t="str">
        <f t="shared" si="62"/>
        <v>PI.IC.IV.080507.01</v>
      </c>
      <c r="N826" s="64"/>
      <c r="O826" s="64" t="str">
        <f t="shared" si="63"/>
        <v>PH.IC.IV.080507.01</v>
      </c>
      <c r="Q826" s="64" t="str">
        <f t="shared" si="64"/>
        <v>CL.IC.IV.080507.01</v>
      </c>
    </row>
    <row r="827" spans="1:33" s="60" customFormat="1" ht="15">
      <c r="A827" s="60" t="s">
        <v>8408</v>
      </c>
      <c r="B827" s="10"/>
      <c r="C827" s="62" t="s">
        <v>3574</v>
      </c>
      <c r="D827" s="10"/>
      <c r="E827" s="62" t="s">
        <v>6291</v>
      </c>
      <c r="F827" s="60" t="s">
        <v>8500</v>
      </c>
      <c r="G827" s="60" t="s">
        <v>8365</v>
      </c>
      <c r="H827" s="62" t="s">
        <v>3574</v>
      </c>
      <c r="I827" s="60" t="s">
        <v>8194</v>
      </c>
      <c r="J827" s="63" t="str">
        <f t="shared" si="60"/>
        <v>IC.IV.080508</v>
      </c>
      <c r="K827" s="61" t="s">
        <v>12175</v>
      </c>
      <c r="L827" s="60" t="str">
        <f t="shared" si="61"/>
        <v>Femoral, left</v>
      </c>
      <c r="M827" s="64" t="str">
        <f t="shared" si="62"/>
        <v>PI.IC.IV.080508.01</v>
      </c>
      <c r="N827" s="64"/>
      <c r="O827" s="64" t="str">
        <f t="shared" si="63"/>
        <v>PH.IC.IV.080508.01</v>
      </c>
      <c r="Q827" s="64" t="str">
        <f t="shared" si="64"/>
        <v>CL.IC.IV.080508.01</v>
      </c>
    </row>
    <row r="828" spans="1:33" s="60" customFormat="1" ht="15">
      <c r="A828" s="60" t="s">
        <v>8408</v>
      </c>
      <c r="B828" s="10"/>
      <c r="C828" s="62" t="s">
        <v>3574</v>
      </c>
      <c r="D828" s="10" t="s">
        <v>2696</v>
      </c>
      <c r="E828" s="62" t="s">
        <v>6291</v>
      </c>
      <c r="F828" s="60" t="s">
        <v>8500</v>
      </c>
      <c r="G828" s="60" t="s">
        <v>8342</v>
      </c>
      <c r="H828" s="62" t="s">
        <v>3690</v>
      </c>
      <c r="I828" s="60" t="s">
        <v>8488</v>
      </c>
      <c r="J828" s="63" t="str">
        <f t="shared" si="60"/>
        <v>IC.IV.080509</v>
      </c>
      <c r="K828" s="61" t="s">
        <v>2379</v>
      </c>
      <c r="L828" s="60" t="str">
        <f t="shared" si="61"/>
        <v>Brachial, right</v>
      </c>
      <c r="M828" s="64" t="str">
        <f t="shared" si="62"/>
        <v>PI.IC.IV.080509.01</v>
      </c>
      <c r="N828" s="64"/>
      <c r="O828" s="64" t="str">
        <f t="shared" si="63"/>
        <v>PH.IC.IV.080509.01</v>
      </c>
      <c r="Q828" s="64" t="str">
        <f t="shared" si="64"/>
        <v>CL.IC.IV.080509.01</v>
      </c>
    </row>
    <row r="829" spans="1:33" s="60" customFormat="1" ht="15">
      <c r="A829" s="60" t="s">
        <v>8408</v>
      </c>
      <c r="B829" s="10"/>
      <c r="C829" s="62" t="s">
        <v>3574</v>
      </c>
      <c r="D829" s="10"/>
      <c r="E829" s="62" t="s">
        <v>6291</v>
      </c>
      <c r="F829" s="60" t="s">
        <v>8500</v>
      </c>
      <c r="G829" s="60" t="s">
        <v>8492</v>
      </c>
      <c r="H829" s="62" t="s">
        <v>3188</v>
      </c>
      <c r="I829" s="60" t="s">
        <v>8493</v>
      </c>
      <c r="J829" s="63" t="str">
        <f t="shared" si="60"/>
        <v>IC.IV.080510</v>
      </c>
      <c r="K829" s="61" t="s">
        <v>2379</v>
      </c>
      <c r="L829" s="60" t="str">
        <f t="shared" si="61"/>
        <v>Brachial, left</v>
      </c>
      <c r="M829" s="64" t="str">
        <f t="shared" si="62"/>
        <v>PI.IC.IV.080510.01</v>
      </c>
      <c r="N829" s="64"/>
      <c r="O829" s="64" t="str">
        <f t="shared" si="63"/>
        <v>PH.IC.IV.080510.01</v>
      </c>
      <c r="Q829" s="64" t="str">
        <f t="shared" si="64"/>
        <v>CL.IC.IV.080510.01</v>
      </c>
    </row>
    <row r="830" spans="1:33" s="60" customFormat="1" ht="15">
      <c r="A830" s="60" t="s">
        <v>8408</v>
      </c>
      <c r="B830" s="10"/>
      <c r="C830" s="62" t="s">
        <v>3574</v>
      </c>
      <c r="D830" s="10"/>
      <c r="E830" s="62" t="s">
        <v>6291</v>
      </c>
      <c r="F830" s="60" t="s">
        <v>8500</v>
      </c>
      <c r="G830" s="60" t="s">
        <v>8571</v>
      </c>
      <c r="H830" s="62" t="s">
        <v>5749</v>
      </c>
      <c r="I830" s="60" t="s">
        <v>8572</v>
      </c>
      <c r="J830" s="63" t="str">
        <f t="shared" si="60"/>
        <v>IC.IV.080511</v>
      </c>
      <c r="K830" s="61" t="s">
        <v>2379</v>
      </c>
      <c r="L830" s="60" t="str">
        <f t="shared" si="61"/>
        <v>Cephalic, right</v>
      </c>
      <c r="M830" s="64" t="str">
        <f t="shared" si="62"/>
        <v>PI.IC.IV.080511.01</v>
      </c>
      <c r="N830" s="64"/>
      <c r="O830" s="64" t="str">
        <f t="shared" si="63"/>
        <v>PH.IC.IV.080511.01</v>
      </c>
      <c r="Q830" s="64" t="str">
        <f t="shared" si="64"/>
        <v>CL.IC.IV.080511.01</v>
      </c>
    </row>
    <row r="831" spans="1:33" s="60" customFormat="1" ht="15">
      <c r="A831" s="60" t="s">
        <v>8408</v>
      </c>
      <c r="B831" s="10"/>
      <c r="C831" s="62" t="s">
        <v>3574</v>
      </c>
      <c r="D831" s="10"/>
      <c r="E831" s="62" t="s">
        <v>6291</v>
      </c>
      <c r="F831" s="60" t="s">
        <v>8500</v>
      </c>
      <c r="G831" s="60" t="s">
        <v>8442</v>
      </c>
      <c r="H831" s="62" t="s">
        <v>3064</v>
      </c>
      <c r="I831" s="60" t="s">
        <v>8443</v>
      </c>
      <c r="J831" s="63" t="str">
        <f t="shared" si="60"/>
        <v>IC.IV.080512</v>
      </c>
      <c r="K831" s="61" t="s">
        <v>2379</v>
      </c>
      <c r="L831" s="60" t="str">
        <f t="shared" si="61"/>
        <v>Cephalic, left</v>
      </c>
      <c r="M831" s="64" t="str">
        <f t="shared" si="62"/>
        <v>PI.IC.IV.080512.01</v>
      </c>
      <c r="N831" s="64"/>
      <c r="O831" s="64" t="str">
        <f t="shared" si="63"/>
        <v>PH.IC.IV.080512.01</v>
      </c>
      <c r="Q831" s="64" t="str">
        <f t="shared" si="64"/>
        <v>CL.IC.IV.080512.01</v>
      </c>
    </row>
    <row r="832" spans="1:33" s="60" customFormat="1" ht="15">
      <c r="A832" s="60" t="s">
        <v>8408</v>
      </c>
      <c r="B832" s="10"/>
      <c r="C832" s="62" t="s">
        <v>3574</v>
      </c>
      <c r="D832" s="10"/>
      <c r="E832" s="62" t="s">
        <v>6291</v>
      </c>
      <c r="F832" s="60" t="s">
        <v>8500</v>
      </c>
      <c r="G832" s="60" t="s">
        <v>8444</v>
      </c>
      <c r="H832" s="62" t="s">
        <v>5560</v>
      </c>
      <c r="I832" s="60" t="s">
        <v>8445</v>
      </c>
      <c r="J832" s="63" t="str">
        <f t="shared" si="60"/>
        <v>IC.IV.080513</v>
      </c>
      <c r="K832" s="61" t="s">
        <v>2379</v>
      </c>
      <c r="L832" s="60" t="str">
        <f t="shared" si="61"/>
        <v>Basilic, right</v>
      </c>
      <c r="M832" s="64" t="str">
        <f t="shared" si="62"/>
        <v>PI.IC.IV.080513.01</v>
      </c>
      <c r="N832" s="64"/>
      <c r="O832" s="64" t="str">
        <f t="shared" si="63"/>
        <v>PH.IC.IV.080513.01</v>
      </c>
      <c r="Q832" s="64" t="str">
        <f t="shared" si="64"/>
        <v>CL.IC.IV.080513.01</v>
      </c>
      <c r="AF832" s="60" t="s">
        <v>12773</v>
      </c>
      <c r="AG832" s="60">
        <v>1343</v>
      </c>
    </row>
    <row r="833" spans="1:33" s="60" customFormat="1" ht="15">
      <c r="A833" s="60" t="s">
        <v>8408</v>
      </c>
      <c r="B833" s="10"/>
      <c r="C833" s="62" t="s">
        <v>3574</v>
      </c>
      <c r="D833" s="10"/>
      <c r="E833" s="62" t="s">
        <v>6291</v>
      </c>
      <c r="F833" s="60" t="s">
        <v>8500</v>
      </c>
      <c r="G833" s="60" t="s">
        <v>8446</v>
      </c>
      <c r="H833" s="62" t="s">
        <v>4082</v>
      </c>
      <c r="I833" s="60" t="s">
        <v>8447</v>
      </c>
      <c r="J833" s="63" t="str">
        <f t="shared" si="60"/>
        <v>IC.IV.080514</v>
      </c>
      <c r="K833" s="61" t="s">
        <v>2379</v>
      </c>
      <c r="L833" s="60" t="str">
        <f t="shared" si="61"/>
        <v>Basilic, left</v>
      </c>
      <c r="M833" s="64" t="str">
        <f t="shared" si="62"/>
        <v>PI.IC.IV.080514.01</v>
      </c>
      <c r="N833" s="64"/>
      <c r="O833" s="64" t="str">
        <f t="shared" si="63"/>
        <v>PH.IC.IV.080514.01</v>
      </c>
      <c r="Q833" s="64" t="str">
        <f t="shared" si="64"/>
        <v>CL.IC.IV.080514.01</v>
      </c>
      <c r="AF833" s="60" t="s">
        <v>12773</v>
      </c>
      <c r="AG833" s="60">
        <v>1343</v>
      </c>
    </row>
    <row r="834" spans="1:33" s="60" customFormat="1" ht="15">
      <c r="A834" s="60" t="s">
        <v>8408</v>
      </c>
      <c r="B834" s="10"/>
      <c r="C834" s="62" t="s">
        <v>3574</v>
      </c>
      <c r="D834" s="10"/>
      <c r="E834" s="62" t="s">
        <v>6291</v>
      </c>
      <c r="F834" s="60" t="s">
        <v>8500</v>
      </c>
      <c r="G834" s="60" t="s">
        <v>10478</v>
      </c>
      <c r="H834" s="62" t="s">
        <v>7456</v>
      </c>
      <c r="I834" s="60" t="s">
        <v>12437</v>
      </c>
      <c r="J834" s="63" t="str">
        <f t="shared" si="60"/>
        <v>IC.IV.080515</v>
      </c>
      <c r="K834" s="61" t="s">
        <v>2379</v>
      </c>
      <c r="L834" s="60" t="str">
        <f t="shared" si="61"/>
        <v>Other: specify</v>
      </c>
      <c r="M834" s="64" t="str">
        <f t="shared" si="62"/>
        <v>PI.IC.IV.080515.01</v>
      </c>
      <c r="N834" s="64"/>
      <c r="O834" s="64" t="str">
        <f t="shared" si="63"/>
        <v>PH.IC.IV.080515.01</v>
      </c>
      <c r="Q834" s="64" t="str">
        <f t="shared" si="64"/>
        <v>CL.IC.IV.080515.01</v>
      </c>
    </row>
    <row r="835" spans="1:33" s="60" customFormat="1" ht="15">
      <c r="A835" s="60" t="s">
        <v>8408</v>
      </c>
      <c r="B835" s="10"/>
      <c r="C835" s="62" t="s">
        <v>11638</v>
      </c>
      <c r="D835" s="10"/>
      <c r="E835" s="62" t="s">
        <v>212</v>
      </c>
      <c r="F835" s="60" t="s">
        <v>8500</v>
      </c>
      <c r="G835" s="60" t="s">
        <v>13539</v>
      </c>
      <c r="H835" s="62" t="s">
        <v>11560</v>
      </c>
      <c r="I835" s="60" t="s">
        <v>13541</v>
      </c>
      <c r="J835" s="63" t="str">
        <f t="shared" si="60"/>
        <v>IC.IV.080516</v>
      </c>
      <c r="K835" s="61" t="s">
        <v>1702</v>
      </c>
      <c r="L835" s="60" t="str">
        <f t="shared" si="61"/>
        <v>Popilteal, right</v>
      </c>
      <c r="M835" s="64" t="str">
        <f t="shared" si="62"/>
        <v>PI.IC.IV.080516.01</v>
      </c>
      <c r="N835" s="64"/>
      <c r="O835" s="64" t="str">
        <f t="shared" si="63"/>
        <v>PH.IC.IV.080516.01</v>
      </c>
      <c r="Q835" s="64" t="str">
        <f t="shared" si="64"/>
        <v>CL.IC.IV.080516.01</v>
      </c>
    </row>
    <row r="836" spans="1:33" s="60" customFormat="1" ht="15">
      <c r="A836" s="60" t="s">
        <v>8408</v>
      </c>
      <c r="B836" s="10"/>
      <c r="C836" s="62" t="s">
        <v>11638</v>
      </c>
      <c r="D836" s="10"/>
      <c r="E836" s="62" t="s">
        <v>212</v>
      </c>
      <c r="F836" s="60" t="s">
        <v>8500</v>
      </c>
      <c r="G836" s="60" t="s">
        <v>13540</v>
      </c>
      <c r="H836" s="62" t="s">
        <v>11561</v>
      </c>
      <c r="I836" s="60" t="s">
        <v>13542</v>
      </c>
      <c r="J836" s="63" t="str">
        <f t="shared" si="60"/>
        <v>IC.IV.080517</v>
      </c>
      <c r="K836" s="61" t="s">
        <v>1702</v>
      </c>
      <c r="L836" s="60" t="str">
        <f t="shared" si="61"/>
        <v>Popliteal, left</v>
      </c>
      <c r="M836" s="64" t="str">
        <f t="shared" si="62"/>
        <v>PI.IC.IV.080517.01</v>
      </c>
      <c r="N836" s="64"/>
      <c r="O836" s="64" t="str">
        <f t="shared" si="63"/>
        <v>PH.IC.IV.080517.01</v>
      </c>
      <c r="Q836" s="64" t="str">
        <f t="shared" si="64"/>
        <v>CL.IC.IV.080517.01</v>
      </c>
    </row>
    <row r="837" spans="1:33" s="60" customFormat="1" ht="15">
      <c r="A837" s="60" t="s">
        <v>8408</v>
      </c>
      <c r="B837" s="10"/>
      <c r="C837" s="62" t="s">
        <v>3574</v>
      </c>
      <c r="D837" s="10" t="s">
        <v>8376</v>
      </c>
      <c r="E837" s="62" t="s">
        <v>6988</v>
      </c>
      <c r="F837" s="60" t="s">
        <v>8358</v>
      </c>
      <c r="G837" s="60" t="s">
        <v>8378</v>
      </c>
      <c r="H837" s="62" t="s">
        <v>11848</v>
      </c>
      <c r="I837" s="60" t="s">
        <v>8379</v>
      </c>
      <c r="J837" s="63" t="str">
        <f t="shared" si="60"/>
        <v>IC.IV.080601</v>
      </c>
      <c r="K837" s="61" t="s">
        <v>2379</v>
      </c>
      <c r="L837" s="60" t="str">
        <f t="shared" si="61"/>
        <v>Single lumen</v>
      </c>
      <c r="M837" s="64" t="str">
        <f t="shared" si="62"/>
        <v>PI.IC.IV.080601.01</v>
      </c>
      <c r="N837" s="64"/>
      <c r="O837" s="64" t="str">
        <f t="shared" si="63"/>
        <v>PH.IC.IV.080601.01</v>
      </c>
      <c r="Q837" s="64" t="str">
        <f t="shared" si="64"/>
        <v>CL.IC.IV.080601.01</v>
      </c>
    </row>
    <row r="838" spans="1:33" s="60" customFormat="1" ht="15">
      <c r="A838" s="60" t="s">
        <v>8408</v>
      </c>
      <c r="B838" s="10"/>
      <c r="C838" s="62" t="s">
        <v>3574</v>
      </c>
      <c r="D838" s="10"/>
      <c r="E838" s="62" t="s">
        <v>6988</v>
      </c>
      <c r="F838" s="60" t="s">
        <v>8358</v>
      </c>
      <c r="G838" s="60" t="s">
        <v>8380</v>
      </c>
      <c r="H838" s="62" t="s">
        <v>12030</v>
      </c>
      <c r="I838" s="60" t="s">
        <v>8381</v>
      </c>
      <c r="J838" s="63" t="str">
        <f t="shared" si="60"/>
        <v>IC.IV.080602</v>
      </c>
      <c r="K838" s="61" t="s">
        <v>2379</v>
      </c>
      <c r="L838" s="60" t="str">
        <f t="shared" si="61"/>
        <v>Double lumen</v>
      </c>
      <c r="M838" s="64" t="str">
        <f t="shared" si="62"/>
        <v>PI.IC.IV.080602.01</v>
      </c>
      <c r="N838" s="64"/>
      <c r="O838" s="64" t="str">
        <f t="shared" si="63"/>
        <v>PH.IC.IV.080602.01</v>
      </c>
      <c r="Q838" s="64" t="str">
        <f t="shared" si="64"/>
        <v>CL.IC.IV.080602.01</v>
      </c>
    </row>
    <row r="839" spans="1:33" s="60" customFormat="1" ht="15">
      <c r="A839" s="60" t="s">
        <v>8408</v>
      </c>
      <c r="B839" s="10"/>
      <c r="C839" s="62" t="s">
        <v>3574</v>
      </c>
      <c r="D839" s="10"/>
      <c r="E839" s="62" t="s">
        <v>6988</v>
      </c>
      <c r="F839" s="60" t="s">
        <v>8358</v>
      </c>
      <c r="G839" s="60" t="s">
        <v>8382</v>
      </c>
      <c r="H839" s="62" t="s">
        <v>12592</v>
      </c>
      <c r="I839" s="60" t="s">
        <v>8383</v>
      </c>
      <c r="J839" s="63" t="str">
        <f t="shared" si="60"/>
        <v>IC.IV.080603</v>
      </c>
      <c r="K839" s="61" t="s">
        <v>2379</v>
      </c>
      <c r="L839" s="60" t="str">
        <f t="shared" si="61"/>
        <v>Triple lumen</v>
      </c>
      <c r="M839" s="64" t="str">
        <f t="shared" si="62"/>
        <v>PI.IC.IV.080603.01</v>
      </c>
      <c r="N839" s="64"/>
      <c r="O839" s="64" t="str">
        <f t="shared" si="63"/>
        <v>PH.IC.IV.080603.01</v>
      </c>
      <c r="Q839" s="64" t="str">
        <f t="shared" si="64"/>
        <v>CL.IC.IV.080603.01</v>
      </c>
    </row>
    <row r="840" spans="1:33" s="60" customFormat="1" ht="15">
      <c r="A840" s="60" t="s">
        <v>8408</v>
      </c>
      <c r="B840" s="10"/>
      <c r="C840" s="62" t="s">
        <v>3574</v>
      </c>
      <c r="D840" s="10"/>
      <c r="E840" s="62" t="s">
        <v>6988</v>
      </c>
      <c r="F840" s="60" t="s">
        <v>8358</v>
      </c>
      <c r="G840" s="60" t="s">
        <v>8384</v>
      </c>
      <c r="H840" s="62" t="s">
        <v>12594</v>
      </c>
      <c r="I840" s="60" t="s">
        <v>8385</v>
      </c>
      <c r="J840" s="63" t="str">
        <f t="shared" si="60"/>
        <v>IC.IV.080604</v>
      </c>
      <c r="K840" s="61" t="s">
        <v>2379</v>
      </c>
      <c r="L840" s="60" t="str">
        <f t="shared" si="61"/>
        <v>Four lumen</v>
      </c>
      <c r="M840" s="64" t="str">
        <f t="shared" si="62"/>
        <v>PI.IC.IV.080604.01</v>
      </c>
      <c r="N840" s="64"/>
      <c r="O840" s="64" t="str">
        <f t="shared" si="63"/>
        <v>PH.IC.IV.080604.01</v>
      </c>
      <c r="Q840" s="64" t="str">
        <f t="shared" si="64"/>
        <v>CL.IC.IV.080604.01</v>
      </c>
    </row>
    <row r="841" spans="1:33" s="60" customFormat="1" ht="15">
      <c r="A841" s="60" t="s">
        <v>8408</v>
      </c>
      <c r="B841" s="10"/>
      <c r="C841" s="62" t="s">
        <v>3574</v>
      </c>
      <c r="D841" s="10"/>
      <c r="E841" s="62" t="s">
        <v>6988</v>
      </c>
      <c r="F841" s="60" t="s">
        <v>8358</v>
      </c>
      <c r="G841" s="60" t="s">
        <v>8386</v>
      </c>
      <c r="H841" s="62" t="s">
        <v>6291</v>
      </c>
      <c r="I841" s="60" t="s">
        <v>8387</v>
      </c>
      <c r="J841" s="63" t="str">
        <f t="shared" si="60"/>
        <v>IC.IV.080605</v>
      </c>
      <c r="K841" s="61" t="s">
        <v>2379</v>
      </c>
      <c r="L841" s="60" t="str">
        <f t="shared" si="61"/>
        <v>Five lumen</v>
      </c>
      <c r="M841" s="64" t="str">
        <f t="shared" si="62"/>
        <v>PI.IC.IV.080605.01</v>
      </c>
      <c r="N841" s="64"/>
      <c r="O841" s="64" t="str">
        <f t="shared" si="63"/>
        <v>PH.IC.IV.080605.01</v>
      </c>
      <c r="Q841" s="64" t="str">
        <f t="shared" si="64"/>
        <v>CL.IC.IV.080605.01</v>
      </c>
    </row>
    <row r="842" spans="1:33" s="60" customFormat="1" ht="15">
      <c r="A842" s="60" t="s">
        <v>8408</v>
      </c>
      <c r="B842" s="10"/>
      <c r="C842" s="62" t="s">
        <v>3574</v>
      </c>
      <c r="D842" s="10" t="s">
        <v>8359</v>
      </c>
      <c r="E842" s="62" t="s">
        <v>6317</v>
      </c>
      <c r="F842" s="60" t="s">
        <v>8360</v>
      </c>
      <c r="G842" s="60" t="s">
        <v>8368</v>
      </c>
      <c r="H842" s="62" t="s">
        <v>11848</v>
      </c>
      <c r="I842" s="60" t="s">
        <v>8215</v>
      </c>
      <c r="J842" s="63" t="str">
        <f t="shared" si="60"/>
        <v>IC.IV.080701</v>
      </c>
      <c r="K842" s="61" t="s">
        <v>2379</v>
      </c>
      <c r="L842" s="60" t="str">
        <f t="shared" si="61"/>
        <v>Length-cm on insert(free text)</v>
      </c>
      <c r="M842" s="64" t="str">
        <f t="shared" si="62"/>
        <v>PI.IC.IV.080701.01</v>
      </c>
      <c r="N842" s="64"/>
      <c r="O842" s="64" t="str">
        <f t="shared" si="63"/>
        <v>PH.IC.IV.080701.01</v>
      </c>
      <c r="Q842" s="64" t="str">
        <f t="shared" si="64"/>
        <v>CL.IC.IV.080701.01</v>
      </c>
    </row>
    <row r="843" spans="1:33" s="60" customFormat="1" ht="15">
      <c r="A843" s="60" t="s">
        <v>8408</v>
      </c>
      <c r="B843" s="10"/>
      <c r="C843" s="62" t="s">
        <v>3574</v>
      </c>
      <c r="D843" s="10" t="s">
        <v>8216</v>
      </c>
      <c r="E843" s="62" t="s">
        <v>3574</v>
      </c>
      <c r="F843" s="60" t="s">
        <v>8360</v>
      </c>
      <c r="G843" s="60" t="s">
        <v>8007</v>
      </c>
      <c r="H843" s="62" t="s">
        <v>11848</v>
      </c>
      <c r="I843" s="60" t="s">
        <v>8007</v>
      </c>
      <c r="J843" s="63" t="str">
        <f t="shared" si="60"/>
        <v>IC.IV.080801</v>
      </c>
      <c r="K843" s="61" t="s">
        <v>2379</v>
      </c>
      <c r="L843" s="60" t="str">
        <f t="shared" si="61"/>
        <v>0 cm</v>
      </c>
      <c r="M843" s="64" t="str">
        <f t="shared" si="62"/>
        <v>PI.IC.IV.080801.01</v>
      </c>
      <c r="N843" s="64"/>
      <c r="O843" s="64" t="str">
        <f t="shared" si="63"/>
        <v>PH.IC.IV.080801.01</v>
      </c>
      <c r="Q843" s="64" t="str">
        <f t="shared" si="64"/>
        <v>CL.IC.IV.080801.01</v>
      </c>
    </row>
    <row r="844" spans="1:33" s="60" customFormat="1" ht="15">
      <c r="A844" s="60" t="s">
        <v>8408</v>
      </c>
      <c r="B844" s="10"/>
      <c r="C844" s="62" t="s">
        <v>3574</v>
      </c>
      <c r="D844" s="10"/>
      <c r="E844" s="62" t="s">
        <v>3574</v>
      </c>
      <c r="F844" s="60" t="s">
        <v>8360</v>
      </c>
      <c r="G844" s="60" t="s">
        <v>8008</v>
      </c>
      <c r="H844" s="62" t="s">
        <v>12030</v>
      </c>
      <c r="I844" s="60" t="s">
        <v>8008</v>
      </c>
      <c r="J844" s="63" t="str">
        <f t="shared" si="60"/>
        <v>IC.IV.080802</v>
      </c>
      <c r="K844" s="61" t="s">
        <v>2379</v>
      </c>
      <c r="L844" s="60" t="str">
        <f t="shared" si="61"/>
        <v>1 cm</v>
      </c>
      <c r="M844" s="64" t="str">
        <f t="shared" si="62"/>
        <v>PI.IC.IV.080802.01</v>
      </c>
      <c r="N844" s="64"/>
      <c r="O844" s="64" t="str">
        <f t="shared" si="63"/>
        <v>PH.IC.IV.080802.01</v>
      </c>
      <c r="Q844" s="64" t="str">
        <f t="shared" si="64"/>
        <v>CL.IC.IV.080802.01</v>
      </c>
    </row>
    <row r="845" spans="1:33" s="60" customFormat="1" ht="15">
      <c r="A845" s="60" t="s">
        <v>8408</v>
      </c>
      <c r="B845" s="10"/>
      <c r="C845" s="62" t="s">
        <v>3574</v>
      </c>
      <c r="D845" s="10"/>
      <c r="E845" s="62" t="s">
        <v>3574</v>
      </c>
      <c r="F845" s="60" t="s">
        <v>8360</v>
      </c>
      <c r="G845" s="60" t="s">
        <v>8009</v>
      </c>
      <c r="H845" s="62" t="s">
        <v>3812</v>
      </c>
      <c r="I845" s="60" t="s">
        <v>8009</v>
      </c>
      <c r="J845" s="63" t="str">
        <f t="shared" si="60"/>
        <v>IC.IV.080803</v>
      </c>
      <c r="K845" s="61" t="s">
        <v>2379</v>
      </c>
      <c r="L845" s="60" t="str">
        <f t="shared" si="61"/>
        <v>2 cm</v>
      </c>
      <c r="M845" s="64" t="str">
        <f t="shared" si="62"/>
        <v>PI.IC.IV.080803.01</v>
      </c>
      <c r="N845" s="64"/>
      <c r="O845" s="64" t="str">
        <f t="shared" si="63"/>
        <v>PH.IC.IV.080803.01</v>
      </c>
      <c r="Q845" s="64" t="str">
        <f t="shared" si="64"/>
        <v>CL.IC.IV.080803.01</v>
      </c>
    </row>
    <row r="846" spans="1:33" s="60" customFormat="1" ht="15">
      <c r="A846" s="60" t="s">
        <v>8408</v>
      </c>
      <c r="B846" s="10"/>
      <c r="C846" s="62" t="s">
        <v>3574</v>
      </c>
      <c r="D846" s="10"/>
      <c r="E846" s="62" t="s">
        <v>3574</v>
      </c>
      <c r="F846" s="60" t="s">
        <v>8360</v>
      </c>
      <c r="G846" s="60" t="s">
        <v>8010</v>
      </c>
      <c r="H846" s="62" t="s">
        <v>6464</v>
      </c>
      <c r="I846" s="60" t="s">
        <v>8010</v>
      </c>
      <c r="J846" s="63" t="str">
        <f t="shared" si="60"/>
        <v>IC.IV.080804</v>
      </c>
      <c r="K846" s="61" t="s">
        <v>2379</v>
      </c>
      <c r="L846" s="60" t="str">
        <f t="shared" si="61"/>
        <v>3 cm</v>
      </c>
      <c r="M846" s="64" t="str">
        <f t="shared" si="62"/>
        <v>PI.IC.IV.080804.01</v>
      </c>
      <c r="N846" s="64"/>
      <c r="O846" s="64" t="str">
        <f t="shared" si="63"/>
        <v>PH.IC.IV.080804.01</v>
      </c>
      <c r="Q846" s="64" t="str">
        <f t="shared" si="64"/>
        <v>CL.IC.IV.080804.01</v>
      </c>
    </row>
    <row r="847" spans="1:33" s="60" customFormat="1" ht="15">
      <c r="A847" s="60" t="s">
        <v>8408</v>
      </c>
      <c r="B847" s="10"/>
      <c r="C847" s="62" t="s">
        <v>3574</v>
      </c>
      <c r="D847" s="10"/>
      <c r="E847" s="62" t="s">
        <v>3574</v>
      </c>
      <c r="F847" s="60" t="s">
        <v>8360</v>
      </c>
      <c r="G847" s="60" t="s">
        <v>8369</v>
      </c>
      <c r="H847" s="62" t="s">
        <v>6291</v>
      </c>
      <c r="I847" s="60" t="s">
        <v>8369</v>
      </c>
      <c r="J847" s="63" t="str">
        <f t="shared" si="60"/>
        <v>IC.IV.080805</v>
      </c>
      <c r="K847" s="61" t="s">
        <v>2379</v>
      </c>
      <c r="L847" s="60" t="str">
        <f t="shared" si="61"/>
        <v>4 cm</v>
      </c>
      <c r="M847" s="64" t="str">
        <f t="shared" si="62"/>
        <v>PI.IC.IV.080805.01</v>
      </c>
      <c r="N847" s="64"/>
      <c r="O847" s="64" t="str">
        <f t="shared" si="63"/>
        <v>PH.IC.IV.080805.01</v>
      </c>
      <c r="Q847" s="64" t="str">
        <f t="shared" si="64"/>
        <v>CL.IC.IV.080805.01</v>
      </c>
    </row>
    <row r="848" spans="1:33" s="60" customFormat="1" ht="15">
      <c r="A848" s="60" t="s">
        <v>8408</v>
      </c>
      <c r="B848" s="10"/>
      <c r="C848" s="62" t="s">
        <v>3574</v>
      </c>
      <c r="D848" s="10" t="s">
        <v>2696</v>
      </c>
      <c r="E848" s="62" t="s">
        <v>3574</v>
      </c>
      <c r="F848" s="60" t="s">
        <v>8360</v>
      </c>
      <c r="G848" s="60" t="s">
        <v>8159</v>
      </c>
      <c r="H848" s="62" t="s">
        <v>6988</v>
      </c>
      <c r="I848" s="60" t="s">
        <v>8159</v>
      </c>
      <c r="J848" s="63" t="str">
        <f t="shared" si="60"/>
        <v>IC.IV.080806</v>
      </c>
      <c r="K848" s="61" t="s">
        <v>2379</v>
      </c>
      <c r="L848" s="60" t="str">
        <f t="shared" si="61"/>
        <v>5 cm</v>
      </c>
      <c r="M848" s="64" t="str">
        <f t="shared" si="62"/>
        <v>PI.IC.IV.080806.01</v>
      </c>
      <c r="N848" s="64"/>
      <c r="O848" s="64" t="str">
        <f t="shared" si="63"/>
        <v>PH.IC.IV.080806.01</v>
      </c>
      <c r="Q848" s="64" t="str">
        <f t="shared" si="64"/>
        <v>CL.IC.IV.080806.01</v>
      </c>
      <c r="R848" s="60" t="s">
        <v>4415</v>
      </c>
      <c r="S848" s="60">
        <v>823</v>
      </c>
    </row>
    <row r="849" spans="1:31" s="60" customFormat="1" ht="15">
      <c r="A849" s="60" t="s">
        <v>8408</v>
      </c>
      <c r="B849" s="10"/>
      <c r="C849" s="62" t="s">
        <v>3574</v>
      </c>
      <c r="D849" s="10"/>
      <c r="E849" s="62" t="s">
        <v>3574</v>
      </c>
      <c r="F849" s="60" t="s">
        <v>8360</v>
      </c>
      <c r="G849" s="60" t="s">
        <v>8160</v>
      </c>
      <c r="H849" s="62" t="s">
        <v>6317</v>
      </c>
      <c r="I849" s="60" t="s">
        <v>8160</v>
      </c>
      <c r="J849" s="63" t="str">
        <f t="shared" ref="J849:J915" si="65">CONCATENATE("IC.IV.",C849,E849,H849)</f>
        <v>IC.IV.080807</v>
      </c>
      <c r="K849" s="61" t="s">
        <v>2379</v>
      </c>
      <c r="L849" s="60" t="str">
        <f t="shared" ref="L849:L915" si="66">G849</f>
        <v>6 cm</v>
      </c>
      <c r="M849" s="64" t="str">
        <f t="shared" ref="M849:M915" si="67">CONCATENATE("PI.",J849,".",K849)</f>
        <v>PI.IC.IV.080807.01</v>
      </c>
      <c r="N849" s="64"/>
      <c r="O849" s="64" t="str">
        <f t="shared" ref="O849:O915" si="68">CONCATENATE("PH.",J849,".",K849)</f>
        <v>PH.IC.IV.080807.01</v>
      </c>
      <c r="Q849" s="64" t="str">
        <f t="shared" ref="Q849:Q915" si="69">CONCATENATE("CL.",J849,".",K849)</f>
        <v>CL.IC.IV.080807.01</v>
      </c>
    </row>
    <row r="850" spans="1:31" s="60" customFormat="1" ht="15">
      <c r="A850" s="60" t="s">
        <v>8408</v>
      </c>
      <c r="B850" s="10"/>
      <c r="C850" s="62" t="s">
        <v>3574</v>
      </c>
      <c r="D850" s="10"/>
      <c r="E850" s="62" t="s">
        <v>3574</v>
      </c>
      <c r="F850" s="60" t="s">
        <v>8360</v>
      </c>
      <c r="G850" s="60" t="s">
        <v>8161</v>
      </c>
      <c r="H850" s="62" t="s">
        <v>3574</v>
      </c>
      <c r="I850" s="60" t="s">
        <v>8162</v>
      </c>
      <c r="J850" s="63" t="str">
        <f t="shared" si="65"/>
        <v>IC.IV.080808</v>
      </c>
      <c r="K850" s="61" t="s">
        <v>2379</v>
      </c>
      <c r="L850" s="60" t="str">
        <f t="shared" si="66"/>
        <v>PICC cm on d/c (free text)</v>
      </c>
      <c r="M850" s="64" t="str">
        <f t="shared" si="67"/>
        <v>PI.IC.IV.080808.01</v>
      </c>
      <c r="N850" s="64"/>
      <c r="O850" s="64" t="str">
        <f t="shared" si="68"/>
        <v>PH.IC.IV.080808.01</v>
      </c>
      <c r="Q850" s="64" t="str">
        <f t="shared" si="69"/>
        <v>CL.IC.IV.080808.01</v>
      </c>
    </row>
    <row r="851" spans="1:31" s="60" customFormat="1" ht="15">
      <c r="A851" s="60" t="s">
        <v>8408</v>
      </c>
      <c r="B851" s="10"/>
      <c r="C851" s="62" t="s">
        <v>3574</v>
      </c>
      <c r="D851" s="10"/>
      <c r="E851" s="62" t="s">
        <v>3574</v>
      </c>
      <c r="F851" s="60" t="s">
        <v>8360</v>
      </c>
      <c r="G851" s="60" t="s">
        <v>8163</v>
      </c>
      <c r="H851" s="62" t="s">
        <v>3690</v>
      </c>
      <c r="I851" s="60" t="s">
        <v>8168</v>
      </c>
      <c r="J851" s="63" t="str">
        <f t="shared" si="65"/>
        <v>IC.IV.080809</v>
      </c>
      <c r="K851" s="61" t="s">
        <v>2379</v>
      </c>
      <c r="L851" s="60" t="str">
        <f t="shared" si="66"/>
        <v>Line CMs outside body</v>
      </c>
      <c r="M851" s="64" t="str">
        <f t="shared" si="67"/>
        <v>PI.IC.IV.080809.01</v>
      </c>
      <c r="N851" s="64"/>
      <c r="O851" s="64" t="str">
        <f t="shared" si="68"/>
        <v>PH.IC.IV.080809.01</v>
      </c>
      <c r="Q851" s="64" t="str">
        <f t="shared" si="69"/>
        <v>CL.IC.IV.080809.01</v>
      </c>
    </row>
    <row r="852" spans="1:31" s="60" customFormat="1" ht="15">
      <c r="A852" s="60" t="s">
        <v>8408</v>
      </c>
      <c r="B852" s="10"/>
      <c r="C852" s="62" t="s">
        <v>3574</v>
      </c>
      <c r="D852" s="10" t="s">
        <v>8169</v>
      </c>
      <c r="E852" s="62" t="s">
        <v>3690</v>
      </c>
      <c r="F852" s="60" t="s">
        <v>8217</v>
      </c>
      <c r="G852" s="60" t="s">
        <v>8749</v>
      </c>
      <c r="H852" s="62" t="s">
        <v>11848</v>
      </c>
      <c r="I852" s="60" t="s">
        <v>9812</v>
      </c>
      <c r="J852" s="63" t="str">
        <f t="shared" si="65"/>
        <v>IC.IV.080901</v>
      </c>
      <c r="K852" s="61" t="s">
        <v>2379</v>
      </c>
      <c r="L852" s="60" t="str">
        <f t="shared" si="66"/>
        <v>Transducer leveled</v>
      </c>
      <c r="M852" s="64" t="str">
        <f t="shared" si="67"/>
        <v>PI.IC.IV.080901.01</v>
      </c>
      <c r="N852" s="64"/>
      <c r="O852" s="64" t="str">
        <f t="shared" si="68"/>
        <v>PH.IC.IV.080901.01</v>
      </c>
      <c r="Q852" s="64" t="str">
        <f t="shared" si="69"/>
        <v>CL.IC.IV.080901.01</v>
      </c>
    </row>
    <row r="853" spans="1:31" s="60" customFormat="1" ht="15">
      <c r="A853" s="60" t="s">
        <v>8408</v>
      </c>
      <c r="B853" s="10"/>
      <c r="C853" s="62" t="s">
        <v>3574</v>
      </c>
      <c r="D853" s="10" t="s">
        <v>2696</v>
      </c>
      <c r="E853" s="62" t="s">
        <v>3690</v>
      </c>
      <c r="F853" s="60" t="s">
        <v>8217</v>
      </c>
      <c r="G853" s="60" t="s">
        <v>8750</v>
      </c>
      <c r="H853" s="62" t="s">
        <v>12030</v>
      </c>
      <c r="I853" s="60" t="s">
        <v>8751</v>
      </c>
      <c r="J853" s="63" t="str">
        <f t="shared" si="65"/>
        <v>IC.IV.080902</v>
      </c>
      <c r="K853" s="61" t="s">
        <v>2379</v>
      </c>
      <c r="L853" s="60" t="str">
        <f t="shared" si="66"/>
        <v>Line zeroed</v>
      </c>
      <c r="M853" s="64" t="str">
        <f t="shared" si="67"/>
        <v>PI.IC.IV.080902.01</v>
      </c>
      <c r="N853" s="64"/>
      <c r="O853" s="64" t="str">
        <f t="shared" si="68"/>
        <v>PH.IC.IV.080902.01</v>
      </c>
      <c r="Q853" s="64" t="str">
        <f t="shared" si="69"/>
        <v>CL.IC.IV.080902.01</v>
      </c>
    </row>
    <row r="854" spans="1:31" s="60" customFormat="1" ht="15">
      <c r="A854" s="60" t="s">
        <v>8408</v>
      </c>
      <c r="B854" s="10"/>
      <c r="C854" s="62" t="s">
        <v>3574</v>
      </c>
      <c r="D854" s="10" t="s">
        <v>8218</v>
      </c>
      <c r="E854" s="62" t="s">
        <v>3188</v>
      </c>
      <c r="F854" s="60" t="s">
        <v>8064</v>
      </c>
      <c r="G854" s="60" t="s">
        <v>8881</v>
      </c>
      <c r="H854" s="62" t="s">
        <v>11848</v>
      </c>
      <c r="I854" s="60" t="s">
        <v>8882</v>
      </c>
      <c r="J854" s="63" t="str">
        <f t="shared" si="65"/>
        <v>IC.IV.081001</v>
      </c>
      <c r="K854" s="61" t="s">
        <v>12175</v>
      </c>
      <c r="L854" s="60" t="str">
        <f t="shared" si="66"/>
        <v>Vasopressor drips</v>
      </c>
      <c r="M854" s="64" t="str">
        <f t="shared" si="67"/>
        <v>PI.IC.IV.081001.01</v>
      </c>
      <c r="N854" s="64"/>
      <c r="O854" s="64" t="str">
        <f t="shared" si="68"/>
        <v>PH.IC.IV.081001.01</v>
      </c>
      <c r="Q854" s="64" t="str">
        <f t="shared" si="69"/>
        <v>CL.IC.IV.081001.01</v>
      </c>
    </row>
    <row r="855" spans="1:31" s="60" customFormat="1" ht="15">
      <c r="A855" s="60" t="s">
        <v>8408</v>
      </c>
      <c r="B855" s="10"/>
      <c r="C855" s="62" t="s">
        <v>3574</v>
      </c>
      <c r="D855" s="10"/>
      <c r="E855" s="62" t="s">
        <v>3188</v>
      </c>
      <c r="F855" s="60" t="s">
        <v>8064</v>
      </c>
      <c r="G855" s="60" t="s">
        <v>8175</v>
      </c>
      <c r="H855" s="62" t="s">
        <v>12030</v>
      </c>
      <c r="I855" s="60" t="s">
        <v>8757</v>
      </c>
      <c r="J855" s="63" t="str">
        <f t="shared" si="65"/>
        <v>IC.IV.081002</v>
      </c>
      <c r="K855" s="61" t="s">
        <v>12175</v>
      </c>
      <c r="L855" s="60" t="str">
        <f t="shared" si="66"/>
        <v>Postoperative</v>
      </c>
      <c r="M855" s="64" t="str">
        <f t="shared" si="67"/>
        <v>PI.IC.IV.081002.01</v>
      </c>
      <c r="N855" s="64"/>
      <c r="O855" s="64" t="str">
        <f t="shared" si="68"/>
        <v>PH.IC.IV.081002.01</v>
      </c>
      <c r="Q855" s="64" t="str">
        <f t="shared" si="69"/>
        <v>CL.IC.IV.081002.01</v>
      </c>
    </row>
    <row r="856" spans="1:31" s="60" customFormat="1" ht="15">
      <c r="A856" s="60" t="s">
        <v>8408</v>
      </c>
      <c r="B856" s="10"/>
      <c r="C856" s="62" t="s">
        <v>3574</v>
      </c>
      <c r="D856" s="10"/>
      <c r="E856" s="62" t="s">
        <v>3188</v>
      </c>
      <c r="F856" s="60" t="s">
        <v>8064</v>
      </c>
      <c r="G856" s="60" t="s">
        <v>8326</v>
      </c>
      <c r="H856" s="62" t="s">
        <v>12185</v>
      </c>
      <c r="I856" s="60" t="s">
        <v>8025</v>
      </c>
      <c r="J856" s="63" t="str">
        <f t="shared" si="65"/>
        <v>IC.IV.081003</v>
      </c>
      <c r="K856" s="61" t="s">
        <v>12175</v>
      </c>
      <c r="L856" s="60" t="str">
        <f t="shared" si="66"/>
        <v>Hemodynamic monitoring</v>
      </c>
      <c r="M856" s="64" t="str">
        <f t="shared" si="67"/>
        <v>PI.IC.IV.081003.01</v>
      </c>
      <c r="N856" s="64"/>
      <c r="O856" s="64" t="str">
        <f t="shared" si="68"/>
        <v>PH.IC.IV.081003.01</v>
      </c>
      <c r="Q856" s="64" t="str">
        <f t="shared" si="69"/>
        <v>CL.IC.IV.081003.01</v>
      </c>
    </row>
    <row r="857" spans="1:31" s="60" customFormat="1" ht="15">
      <c r="A857" s="60" t="s">
        <v>8408</v>
      </c>
      <c r="B857" s="10"/>
      <c r="C857" s="62" t="s">
        <v>3574</v>
      </c>
      <c r="D857" s="10"/>
      <c r="E857" s="62" t="s">
        <v>3188</v>
      </c>
      <c r="F857" s="60" t="s">
        <v>8064</v>
      </c>
      <c r="G857" s="60" t="s">
        <v>8026</v>
      </c>
      <c r="H857" s="62" t="s">
        <v>12594</v>
      </c>
      <c r="I857" s="60" t="s">
        <v>8027</v>
      </c>
      <c r="J857" s="63" t="str">
        <f t="shared" si="65"/>
        <v>IC.IV.081004</v>
      </c>
      <c r="K857" s="61" t="s">
        <v>2379</v>
      </c>
      <c r="L857" s="60" t="str">
        <f t="shared" si="66"/>
        <v>Poor venous access</v>
      </c>
      <c r="M857" s="64" t="str">
        <f t="shared" si="67"/>
        <v>PI.IC.IV.081004.01</v>
      </c>
      <c r="N857" s="64"/>
      <c r="O857" s="64" t="str">
        <f t="shared" si="68"/>
        <v>PH.IC.IV.081004.01</v>
      </c>
      <c r="Q857" s="64" t="str">
        <f t="shared" si="69"/>
        <v>CL.IC.IV.081004.01</v>
      </c>
    </row>
    <row r="858" spans="1:31" s="60" customFormat="1" ht="15">
      <c r="A858" s="60" t="s">
        <v>8408</v>
      </c>
      <c r="B858" s="10"/>
      <c r="C858" s="62" t="s">
        <v>3574</v>
      </c>
      <c r="D858" s="10"/>
      <c r="E858" s="62" t="s">
        <v>3188</v>
      </c>
      <c r="F858" s="60" t="s">
        <v>8064</v>
      </c>
      <c r="G858" s="60" t="s">
        <v>8176</v>
      </c>
      <c r="H858" s="62" t="s">
        <v>6291</v>
      </c>
      <c r="I858" s="60" t="s">
        <v>10509</v>
      </c>
      <c r="J858" s="63" t="str">
        <f t="shared" si="65"/>
        <v>IC.IV.081005</v>
      </c>
      <c r="K858" s="61" t="s">
        <v>12175</v>
      </c>
      <c r="L858" s="60" t="str">
        <f t="shared" si="66"/>
        <v>Total parenteral nutrition</v>
      </c>
      <c r="M858" s="64" t="str">
        <f t="shared" si="67"/>
        <v>PI.IC.IV.081005.01</v>
      </c>
      <c r="N858" s="64"/>
      <c r="O858" s="64" t="str">
        <f t="shared" si="68"/>
        <v>PH.IC.IV.081005.01</v>
      </c>
      <c r="Q858" s="64" t="str">
        <f t="shared" si="69"/>
        <v>CL.IC.IV.081005.01</v>
      </c>
    </row>
    <row r="859" spans="1:31" s="60" customFormat="1" ht="15">
      <c r="A859" s="60" t="s">
        <v>8408</v>
      </c>
      <c r="B859" s="10"/>
      <c r="C859" s="62" t="s">
        <v>3574</v>
      </c>
      <c r="D859" s="10" t="s">
        <v>12452</v>
      </c>
      <c r="E859" s="62" t="s">
        <v>3188</v>
      </c>
      <c r="F859" s="60" t="s">
        <v>8064</v>
      </c>
      <c r="G859" s="60" t="s">
        <v>8177</v>
      </c>
      <c r="H859" s="62" t="s">
        <v>6988</v>
      </c>
      <c r="I859" s="60" t="s">
        <v>9801</v>
      </c>
      <c r="J859" s="63" t="str">
        <f t="shared" si="65"/>
        <v>IC.IV.081006</v>
      </c>
      <c r="K859" s="61" t="s">
        <v>2379</v>
      </c>
      <c r="L859" s="60" t="str">
        <f t="shared" si="66"/>
        <v>Large bore access needed</v>
      </c>
      <c r="M859" s="64" t="str">
        <f t="shared" si="67"/>
        <v>PI.IC.IV.081006.01</v>
      </c>
      <c r="N859" s="64"/>
      <c r="O859" s="64" t="str">
        <f t="shared" si="68"/>
        <v>PH.IC.IV.081006.01</v>
      </c>
      <c r="Q859" s="64" t="str">
        <f t="shared" si="69"/>
        <v>CL.IC.IV.081006.01</v>
      </c>
    </row>
    <row r="860" spans="1:31" s="60" customFormat="1" ht="15">
      <c r="A860" s="60" t="s">
        <v>8408</v>
      </c>
      <c r="B860" s="10"/>
      <c r="C860" s="62" t="s">
        <v>3574</v>
      </c>
      <c r="D860" s="10"/>
      <c r="E860" s="62" t="s">
        <v>3188</v>
      </c>
      <c r="F860" s="60" t="s">
        <v>8064</v>
      </c>
      <c r="G860" s="60" t="s">
        <v>9546</v>
      </c>
      <c r="H860" s="62" t="s">
        <v>6317</v>
      </c>
      <c r="I860" s="60" t="s">
        <v>9546</v>
      </c>
      <c r="J860" s="63" t="str">
        <f t="shared" si="65"/>
        <v>IC.IV.081007</v>
      </c>
      <c r="K860" s="61" t="s">
        <v>2379</v>
      </c>
      <c r="L860" s="60" t="str">
        <f t="shared" si="66"/>
        <v>Dialysis</v>
      </c>
      <c r="M860" s="64" t="str">
        <f t="shared" si="67"/>
        <v>PI.IC.IV.081007.01</v>
      </c>
      <c r="N860" s="64"/>
      <c r="O860" s="64" t="str">
        <f t="shared" si="68"/>
        <v>PH.IC.IV.081007.01</v>
      </c>
      <c r="Q860" s="64" t="str">
        <f t="shared" si="69"/>
        <v>CL.IC.IV.081007.01</v>
      </c>
    </row>
    <row r="861" spans="1:31" s="60" customFormat="1" ht="15">
      <c r="A861" s="60" t="s">
        <v>8408</v>
      </c>
      <c r="B861" s="10"/>
      <c r="C861" s="62" t="s">
        <v>3574</v>
      </c>
      <c r="D861" s="10"/>
      <c r="E861" s="62" t="s">
        <v>3188</v>
      </c>
      <c r="F861" s="60" t="s">
        <v>8064</v>
      </c>
      <c r="G861" s="60" t="s">
        <v>8178</v>
      </c>
      <c r="H861" s="62" t="s">
        <v>3574</v>
      </c>
      <c r="I861" s="60" t="s">
        <v>8179</v>
      </c>
      <c r="J861" s="63" t="str">
        <f t="shared" si="65"/>
        <v>IC.IV.081008</v>
      </c>
      <c r="K861" s="61" t="s">
        <v>2379</v>
      </c>
      <c r="L861" s="60" t="str">
        <f t="shared" si="66"/>
        <v>Chemotherapy</v>
      </c>
      <c r="M861" s="64" t="str">
        <f t="shared" si="67"/>
        <v>PI.IC.IV.081008.01</v>
      </c>
      <c r="N861" s="64"/>
      <c r="O861" s="64" t="str">
        <f t="shared" si="68"/>
        <v>PH.IC.IV.081008.01</v>
      </c>
      <c r="Q861" s="64" t="str">
        <f t="shared" si="69"/>
        <v>CL.IC.IV.081008.01</v>
      </c>
    </row>
    <row r="862" spans="1:31" s="60" customFormat="1" ht="15">
      <c r="A862" s="60" t="s">
        <v>8408</v>
      </c>
      <c r="B862" s="10"/>
      <c r="C862" s="62" t="s">
        <v>3574</v>
      </c>
      <c r="D862" s="10"/>
      <c r="E862" s="62" t="s">
        <v>3188</v>
      </c>
      <c r="F862" s="60" t="s">
        <v>8064</v>
      </c>
      <c r="G862" s="60" t="s">
        <v>8880</v>
      </c>
      <c r="H862" s="62" t="s">
        <v>3690</v>
      </c>
      <c r="I862" s="60" t="s">
        <v>8880</v>
      </c>
      <c r="J862" s="63" t="str">
        <f t="shared" si="65"/>
        <v>IC.IV.081009</v>
      </c>
      <c r="K862" s="61" t="s">
        <v>2379</v>
      </c>
      <c r="L862" s="60" t="str">
        <f t="shared" si="66"/>
        <v>Labs</v>
      </c>
      <c r="M862" s="64" t="str">
        <f t="shared" si="67"/>
        <v>PI.IC.IV.081009.01</v>
      </c>
      <c r="N862" s="64"/>
      <c r="O862" s="64" t="str">
        <f t="shared" si="68"/>
        <v>PH.IC.IV.081009.01</v>
      </c>
      <c r="Q862" s="64" t="str">
        <f t="shared" si="69"/>
        <v>CL.IC.IV.081009.01</v>
      </c>
      <c r="AD862" s="60" t="s">
        <v>380</v>
      </c>
      <c r="AE862" s="60">
        <v>1196</v>
      </c>
    </row>
    <row r="863" spans="1:31" s="60" customFormat="1" ht="15">
      <c r="A863" s="60" t="s">
        <v>8408</v>
      </c>
      <c r="B863" s="10"/>
      <c r="C863" s="62" t="s">
        <v>3574</v>
      </c>
      <c r="D863" s="10"/>
      <c r="E863" s="62" t="s">
        <v>3188</v>
      </c>
      <c r="F863" s="60" t="s">
        <v>8064</v>
      </c>
      <c r="G863" s="60" t="s">
        <v>8180</v>
      </c>
      <c r="H863" s="62" t="s">
        <v>3188</v>
      </c>
      <c r="I863" s="60" t="s">
        <v>8181</v>
      </c>
      <c r="J863" s="63" t="str">
        <f t="shared" si="65"/>
        <v>IC.IV.081010</v>
      </c>
      <c r="K863" s="61" t="s">
        <v>2379</v>
      </c>
      <c r="L863" s="60" t="str">
        <f t="shared" si="66"/>
        <v>Vascular procedure</v>
      </c>
      <c r="M863" s="64" t="str">
        <f t="shared" si="67"/>
        <v>PI.IC.IV.081010.01</v>
      </c>
      <c r="N863" s="64"/>
      <c r="O863" s="64" t="str">
        <f t="shared" si="68"/>
        <v>PH.IC.IV.081010.01</v>
      </c>
      <c r="Q863" s="64" t="str">
        <f t="shared" si="69"/>
        <v>CL.IC.IV.081010.01</v>
      </c>
    </row>
    <row r="864" spans="1:31" s="60" customFormat="1" ht="15">
      <c r="A864" s="60" t="s">
        <v>8408</v>
      </c>
      <c r="B864" s="10"/>
      <c r="C864" s="62" t="s">
        <v>3574</v>
      </c>
      <c r="D864" s="10" t="s">
        <v>2696</v>
      </c>
      <c r="E864" s="62" t="s">
        <v>3188</v>
      </c>
      <c r="F864" s="60" t="s">
        <v>8064</v>
      </c>
      <c r="G864" s="60" t="s">
        <v>10478</v>
      </c>
      <c r="H864" s="62" t="s">
        <v>5749</v>
      </c>
      <c r="I864" s="60" t="s">
        <v>12437</v>
      </c>
      <c r="J864" s="63" t="str">
        <f t="shared" si="65"/>
        <v>IC.IV.081011</v>
      </c>
      <c r="K864" s="61" t="s">
        <v>2379</v>
      </c>
      <c r="L864" s="60" t="str">
        <f t="shared" si="66"/>
        <v>Other: specify</v>
      </c>
      <c r="M864" s="64" t="str">
        <f t="shared" si="67"/>
        <v>PI.IC.IV.081011.01</v>
      </c>
      <c r="N864" s="64"/>
      <c r="O864" s="64" t="str">
        <f t="shared" si="68"/>
        <v>PH.IC.IV.081011.01</v>
      </c>
      <c r="Q864" s="64" t="str">
        <f t="shared" si="69"/>
        <v>CL.IC.IV.081011.01</v>
      </c>
    </row>
    <row r="865" spans="1:45" s="60" customFormat="1" ht="15">
      <c r="A865" s="60" t="s">
        <v>8408</v>
      </c>
      <c r="B865" s="10"/>
      <c r="C865" s="62" t="s">
        <v>767</v>
      </c>
      <c r="D865" s="10" t="s">
        <v>13245</v>
      </c>
      <c r="E865" s="62" t="s">
        <v>13407</v>
      </c>
      <c r="F865" s="60" t="s">
        <v>8064</v>
      </c>
      <c r="G865" s="60" t="s">
        <v>379</v>
      </c>
      <c r="H865" s="62" t="s">
        <v>774</v>
      </c>
      <c r="J865" s="63" t="str">
        <f t="shared" si="65"/>
        <v>IC.IV.081012</v>
      </c>
      <c r="K865" s="61" t="s">
        <v>13277</v>
      </c>
      <c r="L865" s="60" t="str">
        <f t="shared" si="66"/>
        <v>Antibiotics</v>
      </c>
      <c r="M865" s="64" t="str">
        <f t="shared" si="67"/>
        <v>PI.IC.IV.081012.01</v>
      </c>
      <c r="N865" s="64"/>
      <c r="O865" s="64" t="str">
        <f t="shared" si="68"/>
        <v>PH.IC.IV.081012.01</v>
      </c>
      <c r="Q865" s="64" t="str">
        <f t="shared" si="69"/>
        <v>CL.IC.IV.081012.01</v>
      </c>
    </row>
    <row r="866" spans="1:45" s="60" customFormat="1" ht="15">
      <c r="A866" s="60" t="s">
        <v>8408</v>
      </c>
      <c r="B866" s="10"/>
      <c r="C866" s="62" t="s">
        <v>3574</v>
      </c>
      <c r="D866" s="10" t="s">
        <v>7911</v>
      </c>
      <c r="E866" s="62" t="s">
        <v>5749</v>
      </c>
      <c r="F866" s="60" t="s">
        <v>8065</v>
      </c>
      <c r="G866" s="60" t="s">
        <v>8183</v>
      </c>
      <c r="H866" s="62" t="s">
        <v>11848</v>
      </c>
      <c r="I866" s="60" t="s">
        <v>10532</v>
      </c>
      <c r="J866" s="63" t="str">
        <f t="shared" si="65"/>
        <v>IC.IV.081101</v>
      </c>
      <c r="K866" s="61" t="s">
        <v>2379</v>
      </c>
      <c r="L866" s="60" t="str">
        <f t="shared" si="66"/>
        <v>No redness, pain, swelling</v>
      </c>
      <c r="M866" s="64" t="str">
        <f t="shared" si="67"/>
        <v>PI.IC.IV.081101.01</v>
      </c>
      <c r="N866" s="64"/>
      <c r="O866" s="64" t="str">
        <f t="shared" si="68"/>
        <v>PH.IC.IV.081101.01</v>
      </c>
      <c r="Q866" s="64" t="str">
        <f t="shared" si="69"/>
        <v>CL.IC.IV.081101.01</v>
      </c>
    </row>
    <row r="867" spans="1:45" s="60" customFormat="1" ht="15">
      <c r="A867" s="60" t="s">
        <v>8408</v>
      </c>
      <c r="B867" s="10"/>
      <c r="C867" s="62" t="s">
        <v>3574</v>
      </c>
      <c r="D867" s="10"/>
      <c r="E867" s="62" t="s">
        <v>5749</v>
      </c>
      <c r="F867" s="60" t="s">
        <v>8065</v>
      </c>
      <c r="G867" s="60" t="s">
        <v>8225</v>
      </c>
      <c r="H867" s="62" t="s">
        <v>12030</v>
      </c>
      <c r="I867" s="60" t="s">
        <v>8464</v>
      </c>
      <c r="J867" s="63" t="str">
        <f t="shared" si="65"/>
        <v>IC.IV.081102</v>
      </c>
      <c r="K867" s="61" t="s">
        <v>2379</v>
      </c>
      <c r="L867" s="60" t="str">
        <f t="shared" si="66"/>
        <v>Dressing dry &amp; intact</v>
      </c>
      <c r="M867" s="64" t="str">
        <f t="shared" si="67"/>
        <v>PI.IC.IV.081102.01</v>
      </c>
      <c r="N867" s="64"/>
      <c r="O867" s="64" t="str">
        <f t="shared" si="68"/>
        <v>PH.IC.IV.081102.01</v>
      </c>
      <c r="Q867" s="64" t="str">
        <f t="shared" si="69"/>
        <v>CL.IC.IV.081102.01</v>
      </c>
    </row>
    <row r="868" spans="1:45" s="60" customFormat="1" ht="15">
      <c r="A868" s="60" t="s">
        <v>8408</v>
      </c>
      <c r="B868" s="10"/>
      <c r="C868" s="62" t="s">
        <v>3574</v>
      </c>
      <c r="D868" s="87"/>
      <c r="E868" s="62" t="s">
        <v>5749</v>
      </c>
      <c r="F868" s="60" t="s">
        <v>8065</v>
      </c>
      <c r="G868" s="60" t="s">
        <v>8465</v>
      </c>
      <c r="H868" s="62" t="s">
        <v>12592</v>
      </c>
      <c r="I868" s="60" t="s">
        <v>8466</v>
      </c>
      <c r="J868" s="63" t="str">
        <f t="shared" si="65"/>
        <v>IC.IV.081103</v>
      </c>
      <c r="K868" s="61" t="s">
        <v>2379</v>
      </c>
      <c r="L868" s="60" t="str">
        <f t="shared" si="66"/>
        <v>Non tender</v>
      </c>
      <c r="M868" s="64" t="str">
        <f t="shared" si="67"/>
        <v>PI.IC.IV.081103.01</v>
      </c>
      <c r="N868" s="64"/>
      <c r="O868" s="64" t="str">
        <f t="shared" si="68"/>
        <v>PH.IC.IV.081103.01</v>
      </c>
      <c r="Q868" s="64" t="str">
        <f t="shared" si="69"/>
        <v>CL.IC.IV.081103.01</v>
      </c>
    </row>
    <row r="869" spans="1:45" s="60" customFormat="1" ht="15">
      <c r="A869" s="60" t="s">
        <v>8408</v>
      </c>
      <c r="B869" s="10"/>
      <c r="C869" s="62" t="s">
        <v>3574</v>
      </c>
      <c r="D869" s="10"/>
      <c r="E869" s="62" t="s">
        <v>5749</v>
      </c>
      <c r="F869" s="60" t="s">
        <v>8065</v>
      </c>
      <c r="G869" s="60" t="s">
        <v>11790</v>
      </c>
      <c r="H869" s="62" t="s">
        <v>12594</v>
      </c>
      <c r="I869" s="60" t="s">
        <v>11790</v>
      </c>
      <c r="J869" s="63" t="str">
        <f t="shared" si="65"/>
        <v>IC.IV.081104</v>
      </c>
      <c r="K869" s="61" t="s">
        <v>2379</v>
      </c>
      <c r="L869" s="60" t="str">
        <f t="shared" si="66"/>
        <v>Erythema</v>
      </c>
      <c r="M869" s="64" t="str">
        <f t="shared" si="67"/>
        <v>PI.IC.IV.081104.01</v>
      </c>
      <c r="N869" s="64"/>
      <c r="O869" s="64" t="str">
        <f t="shared" si="68"/>
        <v>PH.IC.IV.081104.01</v>
      </c>
      <c r="Q869" s="64" t="str">
        <f t="shared" si="69"/>
        <v>CL.IC.IV.081104.01</v>
      </c>
    </row>
    <row r="870" spans="1:45" s="60" customFormat="1" ht="15">
      <c r="A870" s="60" t="s">
        <v>8408</v>
      </c>
      <c r="B870" s="10"/>
      <c r="C870" s="62" t="s">
        <v>3574</v>
      </c>
      <c r="D870" s="10"/>
      <c r="E870" s="62" t="s">
        <v>5749</v>
      </c>
      <c r="F870" s="60" t="s">
        <v>8065</v>
      </c>
      <c r="G870" s="60" t="s">
        <v>8467</v>
      </c>
      <c r="H870" s="62" t="s">
        <v>6291</v>
      </c>
      <c r="I870" s="60" t="s">
        <v>8467</v>
      </c>
      <c r="J870" s="63" t="str">
        <f t="shared" si="65"/>
        <v>IC.IV.081105</v>
      </c>
      <c r="K870" s="61" t="s">
        <v>2379</v>
      </c>
      <c r="L870" s="60" t="str">
        <f t="shared" si="66"/>
        <v>Ecchymosis</v>
      </c>
      <c r="M870" s="64" t="str">
        <f t="shared" si="67"/>
        <v>PI.IC.IV.081105.01</v>
      </c>
      <c r="N870" s="64"/>
      <c r="O870" s="64" t="str">
        <f t="shared" si="68"/>
        <v>PH.IC.IV.081105.01</v>
      </c>
      <c r="Q870" s="64" t="str">
        <f t="shared" si="69"/>
        <v>CL.IC.IV.081105.01</v>
      </c>
    </row>
    <row r="871" spans="1:45" s="60" customFormat="1" ht="15">
      <c r="A871" s="60" t="s">
        <v>8408</v>
      </c>
      <c r="C871" s="62" t="s">
        <v>3574</v>
      </c>
      <c r="D871" s="10"/>
      <c r="E871" s="62" t="s">
        <v>5749</v>
      </c>
      <c r="F871" s="60" t="s">
        <v>8065</v>
      </c>
      <c r="G871" s="60" t="s">
        <v>11798</v>
      </c>
      <c r="H871" s="62" t="s">
        <v>6988</v>
      </c>
      <c r="I871" s="60" t="s">
        <v>11101</v>
      </c>
      <c r="J871" s="63" t="str">
        <f t="shared" si="65"/>
        <v>IC.IV.081106</v>
      </c>
      <c r="K871" s="61" t="s">
        <v>2379</v>
      </c>
      <c r="L871" s="60" t="str">
        <f t="shared" si="66"/>
        <v>Tenderness</v>
      </c>
      <c r="M871" s="64" t="str">
        <f t="shared" si="67"/>
        <v>PI.IC.IV.081106.01</v>
      </c>
      <c r="N871" s="64"/>
      <c r="O871" s="64" t="str">
        <f t="shared" si="68"/>
        <v>PH.IC.IV.081106.01</v>
      </c>
      <c r="Q871" s="64" t="str">
        <f t="shared" si="69"/>
        <v>CL.IC.IV.081106.01</v>
      </c>
    </row>
    <row r="872" spans="1:45" s="60" customFormat="1" ht="15">
      <c r="A872" s="60" t="s">
        <v>8408</v>
      </c>
      <c r="C872" s="62" t="s">
        <v>3574</v>
      </c>
      <c r="D872" s="10"/>
      <c r="E872" s="62" t="s">
        <v>5749</v>
      </c>
      <c r="F872" s="60" t="s">
        <v>8065</v>
      </c>
      <c r="G872" s="60" t="s">
        <v>11800</v>
      </c>
      <c r="H872" s="62" t="s">
        <v>6317</v>
      </c>
      <c r="I872" s="60" t="s">
        <v>11800</v>
      </c>
      <c r="J872" s="63" t="str">
        <f t="shared" si="65"/>
        <v>IC.IV.081107</v>
      </c>
      <c r="K872" s="61" t="s">
        <v>2379</v>
      </c>
      <c r="L872" s="60" t="str">
        <f t="shared" si="66"/>
        <v>Swelling</v>
      </c>
      <c r="M872" s="64" t="str">
        <f t="shared" si="67"/>
        <v>PI.IC.IV.081107.01</v>
      </c>
      <c r="N872" s="64"/>
      <c r="O872" s="64" t="str">
        <f t="shared" si="68"/>
        <v>PH.IC.IV.081107.01</v>
      </c>
      <c r="Q872" s="64" t="str">
        <f t="shared" si="69"/>
        <v>CL.IC.IV.081107.01</v>
      </c>
    </row>
    <row r="873" spans="1:45" s="60" customFormat="1" ht="15">
      <c r="A873" s="60" t="s">
        <v>8408</v>
      </c>
      <c r="C873" s="62" t="s">
        <v>3574</v>
      </c>
      <c r="D873" s="10"/>
      <c r="E873" s="62" t="s">
        <v>5749</v>
      </c>
      <c r="F873" s="60" t="s">
        <v>8065</v>
      </c>
      <c r="G873" s="60" t="s">
        <v>11792</v>
      </c>
      <c r="H873" s="62" t="s">
        <v>3574</v>
      </c>
      <c r="I873" s="60" t="s">
        <v>11792</v>
      </c>
      <c r="J873" s="63" t="str">
        <f t="shared" si="65"/>
        <v>IC.IV.081108</v>
      </c>
      <c r="K873" s="61" t="s">
        <v>2379</v>
      </c>
      <c r="L873" s="60" t="str">
        <f t="shared" si="66"/>
        <v>Hematoma</v>
      </c>
      <c r="M873" s="64" t="str">
        <f t="shared" si="67"/>
        <v>PI.IC.IV.081108.01</v>
      </c>
      <c r="N873" s="64"/>
      <c r="O873" s="64" t="str">
        <f t="shared" si="68"/>
        <v>PH.IC.IV.081108.01</v>
      </c>
      <c r="Q873" s="64" t="str">
        <f t="shared" si="69"/>
        <v>CL.IC.IV.081108.01</v>
      </c>
    </row>
    <row r="874" spans="1:45" s="141" customFormat="1" ht="16">
      <c r="A874" s="141" t="s">
        <v>8408</v>
      </c>
      <c r="C874" s="142" t="s">
        <v>3574</v>
      </c>
      <c r="E874" s="142" t="s">
        <v>5749</v>
      </c>
      <c r="F874" s="141" t="s">
        <v>8065</v>
      </c>
      <c r="G874" s="141" t="s">
        <v>7746</v>
      </c>
      <c r="H874" s="142" t="s">
        <v>3690</v>
      </c>
      <c r="I874" s="141" t="s">
        <v>11546</v>
      </c>
      <c r="J874" s="143" t="str">
        <f t="shared" si="65"/>
        <v>IC.IV.081109</v>
      </c>
      <c r="K874" s="142" t="s">
        <v>2379</v>
      </c>
      <c r="L874" s="141" t="str">
        <f t="shared" si="66"/>
        <v>Serosanguineous Drainage</v>
      </c>
      <c r="M874" s="143" t="str">
        <f t="shared" si="67"/>
        <v>PI.IC.IV.081109.01</v>
      </c>
      <c r="N874" s="143"/>
      <c r="O874" s="143" t="str">
        <f t="shared" si="68"/>
        <v>PH.IC.IV.081109.01</v>
      </c>
      <c r="Q874" s="143" t="str">
        <f t="shared" si="69"/>
        <v>CL.IC.IV.081109.01</v>
      </c>
      <c r="AR874" s="141" t="s">
        <v>12773</v>
      </c>
      <c r="AS874" s="141">
        <v>1749</v>
      </c>
    </row>
    <row r="875" spans="1:45" s="141" customFormat="1" ht="16">
      <c r="A875" s="141" t="s">
        <v>8408</v>
      </c>
      <c r="C875" s="142" t="s">
        <v>3574</v>
      </c>
      <c r="E875" s="142" t="s">
        <v>5749</v>
      </c>
      <c r="F875" s="141" t="s">
        <v>8065</v>
      </c>
      <c r="G875" s="141" t="s">
        <v>7748</v>
      </c>
      <c r="H875" s="142" t="s">
        <v>3188</v>
      </c>
      <c r="I875" s="141" t="s">
        <v>11548</v>
      </c>
      <c r="J875" s="143" t="str">
        <f t="shared" si="65"/>
        <v>IC.IV.081110</v>
      </c>
      <c r="K875" s="142" t="s">
        <v>2379</v>
      </c>
      <c r="L875" s="141" t="str">
        <f t="shared" si="66"/>
        <v>Serous Drainage</v>
      </c>
      <c r="M875" s="143" t="str">
        <f t="shared" si="67"/>
        <v>PI.IC.IV.081110.01</v>
      </c>
      <c r="N875" s="143"/>
      <c r="O875" s="143" t="str">
        <f t="shared" si="68"/>
        <v>PH.IC.IV.081110.01</v>
      </c>
      <c r="Q875" s="143" t="str">
        <f t="shared" si="69"/>
        <v>CL.IC.IV.081110.01</v>
      </c>
      <c r="AR875" s="141" t="s">
        <v>12773</v>
      </c>
      <c r="AS875" s="141">
        <v>1749</v>
      </c>
    </row>
    <row r="876" spans="1:45" s="141" customFormat="1" ht="16">
      <c r="A876" s="141" t="s">
        <v>8408</v>
      </c>
      <c r="C876" s="142" t="s">
        <v>3574</v>
      </c>
      <c r="E876" s="142" t="s">
        <v>5749</v>
      </c>
      <c r="F876" s="141" t="s">
        <v>8065</v>
      </c>
      <c r="G876" s="141" t="s">
        <v>8425</v>
      </c>
      <c r="H876" s="142" t="s">
        <v>5749</v>
      </c>
      <c r="I876" s="141" t="s">
        <v>11554</v>
      </c>
      <c r="J876" s="143" t="str">
        <f t="shared" si="65"/>
        <v>IC.IV.081111</v>
      </c>
      <c r="K876" s="142" t="s">
        <v>2379</v>
      </c>
      <c r="L876" s="141" t="str">
        <f t="shared" si="66"/>
        <v>Purulent Drainage</v>
      </c>
      <c r="M876" s="143" t="str">
        <f t="shared" si="67"/>
        <v>PI.IC.IV.081111.01</v>
      </c>
      <c r="N876" s="143"/>
      <c r="O876" s="143" t="str">
        <f t="shared" si="68"/>
        <v>PH.IC.IV.081111.01</v>
      </c>
      <c r="Q876" s="143" t="str">
        <f t="shared" si="69"/>
        <v>CL.IC.IV.081111.01</v>
      </c>
      <c r="R876" s="141" t="s">
        <v>4415</v>
      </c>
      <c r="S876" s="141">
        <v>824</v>
      </c>
      <c r="AR876" s="141" t="s">
        <v>12773</v>
      </c>
      <c r="AS876" s="141">
        <v>1749</v>
      </c>
    </row>
    <row r="877" spans="1:45" s="60" customFormat="1" ht="15">
      <c r="A877" s="60" t="s">
        <v>8408</v>
      </c>
      <c r="C877" s="62" t="s">
        <v>3574</v>
      </c>
      <c r="D877" s="10"/>
      <c r="E877" s="62" t="s">
        <v>5749</v>
      </c>
      <c r="F877" s="60" t="s">
        <v>8065</v>
      </c>
      <c r="G877" s="60" t="s">
        <v>8334</v>
      </c>
      <c r="H877" s="62" t="s">
        <v>3064</v>
      </c>
      <c r="I877" s="60" t="s">
        <v>8335</v>
      </c>
      <c r="J877" s="63" t="str">
        <f t="shared" si="65"/>
        <v>IC.IV.081112</v>
      </c>
      <c r="K877" s="61" t="s">
        <v>2379</v>
      </c>
      <c r="L877" s="60" t="str">
        <f t="shared" si="66"/>
        <v>Extravasation</v>
      </c>
      <c r="M877" s="64" t="str">
        <f t="shared" si="67"/>
        <v>PI.IC.IV.081112.01</v>
      </c>
      <c r="N877" s="64"/>
      <c r="O877" s="64" t="str">
        <f t="shared" si="68"/>
        <v>PH.IC.IV.081112.01</v>
      </c>
      <c r="Q877" s="64" t="str">
        <f t="shared" si="69"/>
        <v>CL.IC.IV.081112.01</v>
      </c>
    </row>
    <row r="878" spans="1:45" s="60" customFormat="1" ht="15">
      <c r="A878" s="60" t="s">
        <v>8408</v>
      </c>
      <c r="C878" s="62" t="s">
        <v>3574</v>
      </c>
      <c r="D878" s="10"/>
      <c r="E878" s="62" t="s">
        <v>5749</v>
      </c>
      <c r="F878" s="60" t="s">
        <v>8065</v>
      </c>
      <c r="G878" s="60" t="s">
        <v>8317</v>
      </c>
      <c r="H878" s="62" t="s">
        <v>5560</v>
      </c>
      <c r="I878" s="60" t="s">
        <v>12207</v>
      </c>
      <c r="J878" s="63" t="str">
        <f t="shared" si="65"/>
        <v>IC.IV.081113</v>
      </c>
      <c r="K878" s="61" t="s">
        <v>2379</v>
      </c>
      <c r="L878" s="60" t="str">
        <f t="shared" si="66"/>
        <v>Unable to assess due to drsg</v>
      </c>
      <c r="M878" s="64" t="str">
        <f t="shared" si="67"/>
        <v>PI.IC.IV.081113.01</v>
      </c>
      <c r="N878" s="64"/>
      <c r="O878" s="64" t="str">
        <f t="shared" si="68"/>
        <v>PH.IC.IV.081113.01</v>
      </c>
      <c r="Q878" s="64" t="str">
        <f t="shared" si="69"/>
        <v>CL.IC.IV.081113.01</v>
      </c>
    </row>
    <row r="879" spans="1:45" s="60" customFormat="1" ht="15">
      <c r="A879" s="60" t="s">
        <v>8408</v>
      </c>
      <c r="B879" s="10"/>
      <c r="C879" s="62" t="s">
        <v>3574</v>
      </c>
      <c r="D879" s="10"/>
      <c r="E879" s="62" t="s">
        <v>5749</v>
      </c>
      <c r="F879" s="60" t="s">
        <v>8065</v>
      </c>
      <c r="G879" s="60" t="s">
        <v>8336</v>
      </c>
      <c r="H879" s="62" t="s">
        <v>4082</v>
      </c>
      <c r="I879" s="60" t="s">
        <v>8337</v>
      </c>
      <c r="J879" s="63" t="str">
        <f t="shared" si="65"/>
        <v>IC.IV.081114</v>
      </c>
      <c r="K879" s="61" t="s">
        <v>2379</v>
      </c>
      <c r="L879" s="60" t="str">
        <f t="shared" si="66"/>
        <v>Crepitus at site</v>
      </c>
      <c r="M879" s="64" t="str">
        <f t="shared" si="67"/>
        <v>PI.IC.IV.081114.01</v>
      </c>
      <c r="N879" s="64"/>
      <c r="O879" s="64" t="str">
        <f t="shared" si="68"/>
        <v>PH.IC.IV.081114.01</v>
      </c>
      <c r="Q879" s="64" t="str">
        <f t="shared" si="69"/>
        <v>CL.IC.IV.081114.01</v>
      </c>
    </row>
    <row r="880" spans="1:45" s="60" customFormat="1" ht="15">
      <c r="A880" s="60" t="s">
        <v>8408</v>
      </c>
      <c r="C880" s="62" t="s">
        <v>3574</v>
      </c>
      <c r="D880" s="60" t="s">
        <v>8316</v>
      </c>
      <c r="E880" s="62" t="s">
        <v>5560</v>
      </c>
      <c r="F880" s="60" t="s">
        <v>8066</v>
      </c>
      <c r="G880" s="60" t="s">
        <v>8166</v>
      </c>
      <c r="H880" s="62" t="s">
        <v>11848</v>
      </c>
      <c r="I880" s="60" t="s">
        <v>12157</v>
      </c>
      <c r="J880" s="63" t="str">
        <f t="shared" si="65"/>
        <v>IC.IV.081301</v>
      </c>
      <c r="K880" s="61" t="s">
        <v>2379</v>
      </c>
      <c r="L880" s="60" t="str">
        <f t="shared" si="66"/>
        <v>None needed</v>
      </c>
      <c r="M880" s="64" t="str">
        <f t="shared" si="67"/>
        <v>PI.IC.IV.081301.01</v>
      </c>
      <c r="N880" s="64"/>
      <c r="O880" s="64" t="str">
        <f t="shared" si="68"/>
        <v>PH.IC.IV.081301.01</v>
      </c>
      <c r="Q880" s="64" t="str">
        <f t="shared" si="69"/>
        <v>CL.IC.IV.081301.01</v>
      </c>
    </row>
    <row r="881" spans="1:25" s="60" customFormat="1" ht="15">
      <c r="A881" s="60" t="s">
        <v>8408</v>
      </c>
      <c r="C881" s="62" t="s">
        <v>3574</v>
      </c>
      <c r="E881" s="62" t="s">
        <v>5560</v>
      </c>
      <c r="F881" s="60" t="s">
        <v>8066</v>
      </c>
      <c r="G881" s="60" t="s">
        <v>8167</v>
      </c>
      <c r="H881" s="62" t="s">
        <v>12030</v>
      </c>
      <c r="I881" s="60" t="s">
        <v>11393</v>
      </c>
      <c r="J881" s="63" t="str">
        <f t="shared" si="65"/>
        <v>IC.IV.081302</v>
      </c>
      <c r="K881" s="61" t="s">
        <v>2379</v>
      </c>
      <c r="L881" s="60" t="str">
        <f t="shared" si="66"/>
        <v>Changed site</v>
      </c>
      <c r="M881" s="64" t="str">
        <f t="shared" si="67"/>
        <v>PI.IC.IV.081302.01</v>
      </c>
      <c r="N881" s="64"/>
      <c r="O881" s="64" t="str">
        <f t="shared" si="68"/>
        <v>PH.IC.IV.081302.01</v>
      </c>
      <c r="Q881" s="64" t="str">
        <f t="shared" si="69"/>
        <v>CL.IC.IV.081302.01</v>
      </c>
    </row>
    <row r="882" spans="1:25" s="60" customFormat="1" ht="15">
      <c r="A882" s="60" t="s">
        <v>8408</v>
      </c>
      <c r="C882" s="62" t="s">
        <v>3574</v>
      </c>
      <c r="E882" s="62" t="s">
        <v>5560</v>
      </c>
      <c r="F882" s="60" t="s">
        <v>8066</v>
      </c>
      <c r="G882" s="60" t="s">
        <v>8322</v>
      </c>
      <c r="H882" s="62" t="s">
        <v>3812</v>
      </c>
      <c r="I882" s="60" t="s">
        <v>8323</v>
      </c>
      <c r="J882" s="63" t="str">
        <f t="shared" si="65"/>
        <v>IC.IV.081303</v>
      </c>
      <c r="K882" s="61" t="s">
        <v>2379</v>
      </c>
      <c r="L882" s="60" t="str">
        <f t="shared" si="66"/>
        <v>Elevated extremity</v>
      </c>
      <c r="M882" s="64" t="str">
        <f t="shared" si="67"/>
        <v>PI.IC.IV.081303.01</v>
      </c>
      <c r="N882" s="64"/>
      <c r="O882" s="64" t="str">
        <f t="shared" si="68"/>
        <v>PH.IC.IV.081303.01</v>
      </c>
      <c r="Q882" s="64" t="str">
        <f t="shared" si="69"/>
        <v>CL.IC.IV.081303.01</v>
      </c>
    </row>
    <row r="883" spans="1:25" s="60" customFormat="1" ht="15">
      <c r="A883" s="60" t="s">
        <v>8408</v>
      </c>
      <c r="C883" s="62" t="s">
        <v>3574</v>
      </c>
      <c r="E883" s="62" t="s">
        <v>5560</v>
      </c>
      <c r="F883" s="60" t="s">
        <v>8066</v>
      </c>
      <c r="G883" s="60" t="s">
        <v>8324</v>
      </c>
      <c r="H883" s="62" t="s">
        <v>12594</v>
      </c>
      <c r="I883" s="60" t="s">
        <v>8453</v>
      </c>
      <c r="J883" s="63" t="str">
        <f t="shared" si="65"/>
        <v>IC.IV.081304</v>
      </c>
      <c r="K883" s="61" t="s">
        <v>2379</v>
      </c>
      <c r="L883" s="60" t="str">
        <f t="shared" si="66"/>
        <v>Warm compress</v>
      </c>
      <c r="M883" s="64" t="str">
        <f t="shared" si="67"/>
        <v>PI.IC.IV.081304.01</v>
      </c>
      <c r="N883" s="64"/>
      <c r="O883" s="64" t="str">
        <f t="shared" si="68"/>
        <v>PH.IC.IV.081304.01</v>
      </c>
      <c r="Q883" s="64" t="str">
        <f t="shared" si="69"/>
        <v>CL.IC.IV.081304.01</v>
      </c>
    </row>
    <row r="884" spans="1:25" s="60" customFormat="1" ht="15">
      <c r="A884" s="60" t="s">
        <v>8408</v>
      </c>
      <c r="C884" s="62" t="s">
        <v>3574</v>
      </c>
      <c r="E884" s="62" t="s">
        <v>5560</v>
      </c>
      <c r="F884" s="60" t="s">
        <v>8066</v>
      </c>
      <c r="G884" s="60" t="s">
        <v>8257</v>
      </c>
      <c r="H884" s="62" t="s">
        <v>6291</v>
      </c>
      <c r="I884" s="60" t="s">
        <v>11569</v>
      </c>
      <c r="J884" s="63" t="str">
        <f t="shared" si="65"/>
        <v>IC.IV.081305</v>
      </c>
      <c r="K884" s="61" t="s">
        <v>2379</v>
      </c>
      <c r="L884" s="60" t="str">
        <f t="shared" si="66"/>
        <v>Pressure applied</v>
      </c>
      <c r="M884" s="64" t="str">
        <f t="shared" si="67"/>
        <v>PI.IC.IV.081305.01</v>
      </c>
      <c r="N884" s="64"/>
      <c r="O884" s="64" t="str">
        <f t="shared" si="68"/>
        <v>PH.IC.IV.081305.01</v>
      </c>
      <c r="Q884" s="64" t="str">
        <f t="shared" si="69"/>
        <v>CL.IC.IV.081305.01</v>
      </c>
    </row>
    <row r="885" spans="1:25" s="60" customFormat="1" ht="15">
      <c r="A885" s="60" t="s">
        <v>8408</v>
      </c>
      <c r="C885" s="62" t="s">
        <v>3574</v>
      </c>
      <c r="E885" s="62" t="s">
        <v>5560</v>
      </c>
      <c r="F885" s="60" t="s">
        <v>8066</v>
      </c>
      <c r="G885" s="60" t="s">
        <v>10478</v>
      </c>
      <c r="H885" s="62" t="s">
        <v>6988</v>
      </c>
      <c r="I885" s="60" t="s">
        <v>12437</v>
      </c>
      <c r="J885" s="63" t="str">
        <f t="shared" si="65"/>
        <v>IC.IV.081306</v>
      </c>
      <c r="K885" s="61" t="s">
        <v>2379</v>
      </c>
      <c r="L885" s="60" t="str">
        <f t="shared" si="66"/>
        <v>Other: specify</v>
      </c>
      <c r="M885" s="64" t="str">
        <f t="shared" si="67"/>
        <v>PI.IC.IV.081306.01</v>
      </c>
      <c r="N885" s="64"/>
      <c r="O885" s="64" t="str">
        <f t="shared" si="68"/>
        <v>PH.IC.IV.081306.01</v>
      </c>
      <c r="Q885" s="64" t="str">
        <f t="shared" si="69"/>
        <v>CL.IC.IV.081306.01</v>
      </c>
    </row>
    <row r="886" spans="1:25" s="60" customFormat="1" ht="15">
      <c r="A886" s="60" t="s">
        <v>8408</v>
      </c>
      <c r="C886" s="62" t="s">
        <v>3574</v>
      </c>
      <c r="D886" s="60" t="s">
        <v>13107</v>
      </c>
      <c r="E886" s="62" t="s">
        <v>4082</v>
      </c>
      <c r="F886" s="60" t="s">
        <v>8067</v>
      </c>
      <c r="G886" s="60" t="s">
        <v>8005</v>
      </c>
      <c r="H886" s="62" t="s">
        <v>11848</v>
      </c>
      <c r="I886" s="60" t="s">
        <v>11859</v>
      </c>
      <c r="J886" s="63" t="str">
        <f t="shared" si="65"/>
        <v>IC.IV.081401</v>
      </c>
      <c r="K886" s="61" t="s">
        <v>2379</v>
      </c>
      <c r="L886" s="60" t="str">
        <f t="shared" si="66"/>
        <v>Securement Device</v>
      </c>
      <c r="M886" s="64" t="str">
        <f t="shared" si="67"/>
        <v>PI.IC.IV.081401.01</v>
      </c>
      <c r="N886" s="64"/>
      <c r="O886" s="64" t="str">
        <f t="shared" si="68"/>
        <v>PH.IC.IV.081401.01</v>
      </c>
      <c r="Q886" s="64" t="str">
        <f t="shared" si="69"/>
        <v>CL.IC.IV.081401.01</v>
      </c>
    </row>
    <row r="887" spans="1:25" s="60" customFormat="1" ht="15">
      <c r="A887" s="60" t="s">
        <v>8408</v>
      </c>
      <c r="C887" s="62" t="s">
        <v>3574</v>
      </c>
      <c r="E887" s="62" t="s">
        <v>4082</v>
      </c>
      <c r="F887" s="60" t="s">
        <v>8067</v>
      </c>
      <c r="G887" s="60" t="s">
        <v>11863</v>
      </c>
      <c r="H887" s="62" t="s">
        <v>12030</v>
      </c>
      <c r="I887" s="60" t="s">
        <v>10059</v>
      </c>
      <c r="J887" s="63" t="str">
        <f t="shared" si="65"/>
        <v>IC.IV.081402</v>
      </c>
      <c r="K887" s="61" t="s">
        <v>2379</v>
      </c>
      <c r="L887" s="60" t="str">
        <f t="shared" si="66"/>
        <v>Taped</v>
      </c>
      <c r="M887" s="64" t="str">
        <f t="shared" si="67"/>
        <v>PI.IC.IV.081402.01</v>
      </c>
      <c r="N887" s="64"/>
      <c r="O887" s="64" t="str">
        <f t="shared" si="68"/>
        <v>PH.IC.IV.081402.01</v>
      </c>
      <c r="Q887" s="64" t="str">
        <f t="shared" si="69"/>
        <v>CL.IC.IV.081402.01</v>
      </c>
    </row>
    <row r="888" spans="1:25" s="60" customFormat="1" ht="15">
      <c r="A888" s="60" t="s">
        <v>8068</v>
      </c>
      <c r="C888" s="62" t="s">
        <v>3574</v>
      </c>
      <c r="E888" s="62" t="s">
        <v>4082</v>
      </c>
      <c r="F888" s="60" t="s">
        <v>8067</v>
      </c>
      <c r="G888" s="60" t="s">
        <v>11861</v>
      </c>
      <c r="H888" s="62" t="s">
        <v>3812</v>
      </c>
      <c r="I888" s="60" t="s">
        <v>10192</v>
      </c>
      <c r="J888" s="63" t="str">
        <f t="shared" si="65"/>
        <v>IC.IV.081403</v>
      </c>
      <c r="K888" s="61" t="s">
        <v>2379</v>
      </c>
      <c r="L888" s="60" t="str">
        <f t="shared" si="66"/>
        <v>Sutured</v>
      </c>
      <c r="M888" s="64" t="str">
        <f t="shared" si="67"/>
        <v>PI.IC.IV.081403.01</v>
      </c>
      <c r="N888" s="64"/>
      <c r="O888" s="64" t="str">
        <f t="shared" si="68"/>
        <v>PH.IC.IV.081403.01</v>
      </c>
      <c r="Q888" s="64" t="str">
        <f t="shared" si="69"/>
        <v>CL.IC.IV.081403.01</v>
      </c>
    </row>
    <row r="889" spans="1:25" s="60" customFormat="1" ht="15">
      <c r="A889" s="60" t="s">
        <v>8408</v>
      </c>
      <c r="C889" s="62" t="s">
        <v>3574</v>
      </c>
      <c r="E889" s="62" t="s">
        <v>4082</v>
      </c>
      <c r="F889" s="60" t="s">
        <v>8067</v>
      </c>
      <c r="G889" s="60" t="s">
        <v>10478</v>
      </c>
      <c r="H889" s="62" t="s">
        <v>6464</v>
      </c>
      <c r="I889" s="60" t="s">
        <v>12437</v>
      </c>
      <c r="J889" s="63" t="str">
        <f t="shared" si="65"/>
        <v>IC.IV.081404</v>
      </c>
      <c r="K889" s="61" t="s">
        <v>2379</v>
      </c>
      <c r="L889" s="60" t="str">
        <f t="shared" si="66"/>
        <v>Other: specify</v>
      </c>
      <c r="M889" s="64" t="str">
        <f t="shared" si="67"/>
        <v>PI.IC.IV.081404.01</v>
      </c>
      <c r="N889" s="64"/>
      <c r="O889" s="64" t="str">
        <f t="shared" si="68"/>
        <v>PH.IC.IV.081404.01</v>
      </c>
      <c r="Q889" s="64" t="str">
        <f t="shared" si="69"/>
        <v>CL.IC.IV.081404.01</v>
      </c>
    </row>
    <row r="890" spans="1:25" s="60" customFormat="1" ht="15">
      <c r="A890" s="60" t="s">
        <v>8408</v>
      </c>
      <c r="C890" s="62" t="s">
        <v>3574</v>
      </c>
      <c r="D890" s="60" t="s">
        <v>8426</v>
      </c>
      <c r="E890" s="62" t="s">
        <v>7456</v>
      </c>
      <c r="F890" s="60" t="s">
        <v>8293</v>
      </c>
      <c r="G890" s="60" t="s">
        <v>10446</v>
      </c>
      <c r="H890" s="62" t="s">
        <v>2379</v>
      </c>
      <c r="I890" s="60" t="s">
        <v>10446</v>
      </c>
      <c r="J890" s="63" t="str">
        <f t="shared" si="65"/>
        <v>IC.IV.081501</v>
      </c>
      <c r="K890" s="61" t="s">
        <v>2379</v>
      </c>
      <c r="L890" s="60" t="str">
        <f t="shared" si="66"/>
        <v>Patent</v>
      </c>
      <c r="M890" s="64" t="str">
        <f t="shared" si="67"/>
        <v>PI.IC.IV.081501.01</v>
      </c>
      <c r="N890" s="64"/>
      <c r="O890" s="64" t="str">
        <f t="shared" si="68"/>
        <v>PH.IC.IV.081501.01</v>
      </c>
      <c r="Q890" s="64" t="str">
        <f t="shared" si="69"/>
        <v>CL.IC.IV.081501.01</v>
      </c>
    </row>
    <row r="891" spans="1:25" s="60" customFormat="1" ht="15">
      <c r="A891" s="60" t="s">
        <v>8408</v>
      </c>
      <c r="C891" s="62" t="s">
        <v>3574</v>
      </c>
      <c r="E891" s="62" t="s">
        <v>7456</v>
      </c>
      <c r="F891" s="60" t="s">
        <v>8293</v>
      </c>
      <c r="G891" s="60" t="s">
        <v>8109</v>
      </c>
      <c r="H891" s="62" t="s">
        <v>12030</v>
      </c>
      <c r="I891" s="60" t="s">
        <v>8110</v>
      </c>
      <c r="J891" s="63" t="str">
        <f t="shared" si="65"/>
        <v>IC.IV.081502</v>
      </c>
      <c r="K891" s="61" t="s">
        <v>2379</v>
      </c>
      <c r="L891" s="60" t="str">
        <f t="shared" si="66"/>
        <v>No blood return, flush easy</v>
      </c>
      <c r="M891" s="64" t="str">
        <f t="shared" si="67"/>
        <v>PI.IC.IV.081502.01</v>
      </c>
      <c r="N891" s="64"/>
      <c r="O891" s="64" t="str">
        <f t="shared" si="68"/>
        <v>PH.IC.IV.081502.01</v>
      </c>
      <c r="Q891" s="64" t="str">
        <f t="shared" si="69"/>
        <v>CL.IC.IV.081502.01</v>
      </c>
    </row>
    <row r="892" spans="1:25" s="60" customFormat="1" ht="15">
      <c r="A892" s="60" t="s">
        <v>8408</v>
      </c>
      <c r="C892" s="62" t="s">
        <v>3574</v>
      </c>
      <c r="E892" s="62" t="s">
        <v>7456</v>
      </c>
      <c r="F892" s="60" t="s">
        <v>8293</v>
      </c>
      <c r="G892" s="60" t="s">
        <v>8327</v>
      </c>
      <c r="H892" s="62" t="s">
        <v>3812</v>
      </c>
      <c r="I892" s="60" t="s">
        <v>8328</v>
      </c>
      <c r="J892" s="63" t="str">
        <f t="shared" si="65"/>
        <v>IC.IV.081503</v>
      </c>
      <c r="K892" s="61" t="s">
        <v>2379</v>
      </c>
      <c r="L892" s="60" t="str">
        <f t="shared" si="66"/>
        <v>Positional</v>
      </c>
      <c r="M892" s="64" t="str">
        <f t="shared" si="67"/>
        <v>PI.IC.IV.081503.01</v>
      </c>
      <c r="N892" s="64"/>
      <c r="O892" s="64" t="str">
        <f t="shared" si="68"/>
        <v>PH.IC.IV.081503.01</v>
      </c>
      <c r="Q892" s="64" t="str">
        <f t="shared" si="69"/>
        <v>CL.IC.IV.081503.01</v>
      </c>
    </row>
    <row r="893" spans="1:25" s="60" customFormat="1" ht="15">
      <c r="A893" s="60" t="s">
        <v>8408</v>
      </c>
      <c r="C893" s="62" t="s">
        <v>3574</v>
      </c>
      <c r="E893" s="62" t="s">
        <v>7456</v>
      </c>
      <c r="F893" s="60" t="s">
        <v>8293</v>
      </c>
      <c r="G893" s="60" t="s">
        <v>8414</v>
      </c>
      <c r="H893" s="62" t="s">
        <v>6464</v>
      </c>
      <c r="I893" s="60" t="s">
        <v>8363</v>
      </c>
      <c r="J893" s="63" t="str">
        <f t="shared" si="65"/>
        <v>IC.IV.081504</v>
      </c>
      <c r="K893" s="61" t="s">
        <v>2379</v>
      </c>
      <c r="L893" s="60" t="str">
        <f t="shared" si="66"/>
        <v>Sluggish blood return</v>
      </c>
      <c r="M893" s="64" t="str">
        <f t="shared" si="67"/>
        <v>PI.IC.IV.081504.01</v>
      </c>
      <c r="N893" s="64"/>
      <c r="O893" s="64" t="str">
        <f t="shared" si="68"/>
        <v>PH.IC.IV.081504.01</v>
      </c>
      <c r="Q893" s="64" t="str">
        <f t="shared" si="69"/>
        <v>CL.IC.IV.081504.01</v>
      </c>
    </row>
    <row r="894" spans="1:25" s="60" customFormat="1" ht="15">
      <c r="A894" s="60" t="s">
        <v>8408</v>
      </c>
      <c r="C894" s="62" t="s">
        <v>3574</v>
      </c>
      <c r="E894" s="62" t="s">
        <v>7456</v>
      </c>
      <c r="F894" s="60" t="s">
        <v>8293</v>
      </c>
      <c r="G894" s="60" t="s">
        <v>8294</v>
      </c>
      <c r="H894" s="62" t="s">
        <v>6291</v>
      </c>
      <c r="I894" s="60" t="s">
        <v>8329</v>
      </c>
      <c r="J894" s="63" t="str">
        <f t="shared" si="65"/>
        <v>IC.IV.081505</v>
      </c>
      <c r="K894" s="61" t="s">
        <v>2379</v>
      </c>
      <c r="L894" s="60" t="str">
        <f t="shared" si="66"/>
        <v xml:space="preserve">Occluded </v>
      </c>
      <c r="M894" s="64" t="str">
        <f t="shared" si="67"/>
        <v>PI.IC.IV.081505.01</v>
      </c>
      <c r="N894" s="64"/>
      <c r="O894" s="64" t="str">
        <f t="shared" si="68"/>
        <v>PH.IC.IV.081505.01</v>
      </c>
      <c r="Q894" s="64" t="str">
        <f t="shared" si="69"/>
        <v>CL.IC.IV.081505.01</v>
      </c>
      <c r="V894" s="60" t="s">
        <v>2777</v>
      </c>
      <c r="W894" s="60">
        <v>1067</v>
      </c>
    </row>
    <row r="895" spans="1:25" s="60" customFormat="1" ht="15">
      <c r="A895" s="60" t="s">
        <v>8408</v>
      </c>
      <c r="C895" s="62" t="s">
        <v>3574</v>
      </c>
      <c r="E895" s="62" t="s">
        <v>7456</v>
      </c>
      <c r="F895" s="60" t="s">
        <v>8293</v>
      </c>
      <c r="G895" s="60" t="s">
        <v>8144</v>
      </c>
      <c r="H895" s="62" t="s">
        <v>6988</v>
      </c>
      <c r="I895" s="60" t="s">
        <v>11841</v>
      </c>
      <c r="J895" s="63" t="str">
        <f t="shared" si="65"/>
        <v>IC.IV.081506</v>
      </c>
      <c r="K895" s="61" t="s">
        <v>2379</v>
      </c>
      <c r="L895" s="60" t="str">
        <f t="shared" si="66"/>
        <v>Discontinued MD order</v>
      </c>
      <c r="M895" s="64" t="str">
        <f t="shared" si="67"/>
        <v>PI.IC.IV.081506.01</v>
      </c>
      <c r="N895" s="64"/>
      <c r="O895" s="64" t="str">
        <f t="shared" si="68"/>
        <v>PH.IC.IV.081506.01</v>
      </c>
      <c r="Q895" s="64" t="str">
        <f t="shared" si="69"/>
        <v>CL.IC.IV.081506.01</v>
      </c>
      <c r="R895" s="60" t="s">
        <v>2233</v>
      </c>
      <c r="X895" s="60" t="s">
        <v>12739</v>
      </c>
      <c r="Y895" s="60">
        <v>1112</v>
      </c>
    </row>
    <row r="896" spans="1:25" s="60" customFormat="1" ht="15">
      <c r="A896" s="60" t="s">
        <v>8408</v>
      </c>
      <c r="C896" s="62" t="s">
        <v>3574</v>
      </c>
      <c r="E896" s="62" t="s">
        <v>7456</v>
      </c>
      <c r="F896" s="60" t="s">
        <v>8293</v>
      </c>
      <c r="G896" s="60" t="s">
        <v>8364</v>
      </c>
      <c r="H896" s="62" t="s">
        <v>6317</v>
      </c>
      <c r="I896" s="60" t="s">
        <v>9594</v>
      </c>
      <c r="J896" s="63" t="str">
        <f t="shared" si="65"/>
        <v>IC.IV.081507</v>
      </c>
      <c r="K896" s="61" t="s">
        <v>2379</v>
      </c>
      <c r="L896" s="60" t="str">
        <f t="shared" si="66"/>
        <v>D/C due to positive blood cultures</v>
      </c>
      <c r="M896" s="64" t="str">
        <f t="shared" si="67"/>
        <v>PI.IC.IV.081507.01</v>
      </c>
      <c r="N896" s="64"/>
      <c r="O896" s="64" t="str">
        <f t="shared" si="68"/>
        <v>PH.IC.IV.081507.01</v>
      </c>
      <c r="Q896" s="64" t="str">
        <f t="shared" si="69"/>
        <v>CL.IC.IV.081507.01</v>
      </c>
      <c r="R896" s="60" t="s">
        <v>2233</v>
      </c>
      <c r="X896" s="60" t="s">
        <v>12440</v>
      </c>
      <c r="Y896" s="60">
        <v>1124</v>
      </c>
    </row>
    <row r="897" spans="1:23" s="60" customFormat="1" ht="15">
      <c r="A897" s="60" t="s">
        <v>8408</v>
      </c>
      <c r="C897" s="62" t="s">
        <v>3574</v>
      </c>
      <c r="E897" s="62" t="s">
        <v>7456</v>
      </c>
      <c r="F897" s="60" t="s">
        <v>8293</v>
      </c>
      <c r="G897" s="60" t="s">
        <v>2711</v>
      </c>
      <c r="H897" s="62" t="s">
        <v>2535</v>
      </c>
      <c r="I897" s="60" t="s">
        <v>2712</v>
      </c>
      <c r="J897" s="63" t="str">
        <f t="shared" si="65"/>
        <v>IC.IV.081508</v>
      </c>
      <c r="K897" s="61" t="s">
        <v>12175</v>
      </c>
      <c r="L897" s="60" t="str">
        <f t="shared" si="66"/>
        <v>One lumen occluded</v>
      </c>
      <c r="M897" s="64" t="str">
        <f t="shared" si="67"/>
        <v>PI.IC.IV.081508.01</v>
      </c>
      <c r="N897" s="64"/>
      <c r="O897" s="64" t="str">
        <f t="shared" si="68"/>
        <v>PH.IC.IV.081508.01</v>
      </c>
      <c r="Q897" s="64" t="str">
        <f t="shared" si="69"/>
        <v>CL.IC.IV.081508.01</v>
      </c>
    </row>
    <row r="898" spans="1:23" s="60" customFormat="1" ht="15">
      <c r="A898" s="60" t="s">
        <v>8408</v>
      </c>
      <c r="C898" s="62" t="s">
        <v>12886</v>
      </c>
      <c r="E898" s="62" t="s">
        <v>7456</v>
      </c>
      <c r="F898" s="60" t="s">
        <v>12750</v>
      </c>
      <c r="G898" s="60" t="s">
        <v>12876</v>
      </c>
      <c r="H898" s="62" t="s">
        <v>12877</v>
      </c>
      <c r="I898" s="60" t="s">
        <v>12878</v>
      </c>
      <c r="J898" s="63" t="str">
        <f t="shared" si="65"/>
        <v>IC.IV.081509</v>
      </c>
      <c r="K898" s="61" t="s">
        <v>2311</v>
      </c>
      <c r="L898" s="60" t="str">
        <f t="shared" si="66"/>
        <v>Capped</v>
      </c>
      <c r="M898" s="64" t="str">
        <f t="shared" si="67"/>
        <v>PI.IC.IV.081509.01</v>
      </c>
      <c r="N898" s="64"/>
      <c r="O898" s="64" t="str">
        <f t="shared" si="68"/>
        <v>PH.IC.IV.081509.01</v>
      </c>
      <c r="Q898" s="64" t="str">
        <f t="shared" si="69"/>
        <v>CL.IC.IV.081509.01</v>
      </c>
    </row>
    <row r="899" spans="1:23" s="60" customFormat="1" ht="15">
      <c r="A899" s="60" t="s">
        <v>8408</v>
      </c>
      <c r="C899" s="62" t="s">
        <v>12886</v>
      </c>
      <c r="E899" s="62" t="s">
        <v>7456</v>
      </c>
      <c r="F899" s="60" t="s">
        <v>12992</v>
      </c>
      <c r="G899" s="60" t="s">
        <v>12989</v>
      </c>
      <c r="H899" s="62" t="s">
        <v>2516</v>
      </c>
      <c r="J899" s="63" t="str">
        <f t="shared" si="65"/>
        <v>IC.IV.081510</v>
      </c>
      <c r="K899" s="61" t="s">
        <v>2311</v>
      </c>
      <c r="L899" s="60" t="str">
        <f t="shared" si="66"/>
        <v>Self Discontinued</v>
      </c>
      <c r="M899" s="64" t="str">
        <f t="shared" si="67"/>
        <v>PI.IC.IV.081510.01</v>
      </c>
      <c r="N899" s="64"/>
      <c r="O899" s="64" t="str">
        <f t="shared" si="68"/>
        <v>PH.IC.IV.081510.01</v>
      </c>
      <c r="Q899" s="64" t="str">
        <f t="shared" si="69"/>
        <v>CL.IC.IV.081510.01</v>
      </c>
    </row>
    <row r="900" spans="1:23" s="60" customFormat="1" ht="15">
      <c r="A900" s="60" t="s">
        <v>8408</v>
      </c>
      <c r="C900" s="62" t="s">
        <v>3574</v>
      </c>
      <c r="D900" s="60" t="s">
        <v>8092</v>
      </c>
      <c r="E900" s="62" t="s">
        <v>7863</v>
      </c>
      <c r="F900" s="60" t="s">
        <v>8145</v>
      </c>
      <c r="G900" s="60" t="s">
        <v>11538</v>
      </c>
      <c r="H900" s="62" t="s">
        <v>11848</v>
      </c>
      <c r="I900" s="60" t="s">
        <v>11837</v>
      </c>
      <c r="J900" s="63" t="str">
        <f t="shared" si="65"/>
        <v>IC.IV.081601</v>
      </c>
      <c r="K900" s="61" t="s">
        <v>2379</v>
      </c>
      <c r="L900" s="60" t="str">
        <f t="shared" si="66"/>
        <v>Tubing/system present on admit</v>
      </c>
      <c r="M900" s="64" t="str">
        <f t="shared" si="67"/>
        <v>PI.IC.IV.081601.01</v>
      </c>
      <c r="N900" s="64"/>
      <c r="O900" s="64" t="str">
        <f t="shared" si="68"/>
        <v>PH.IC.IV.081601.01</v>
      </c>
      <c r="Q900" s="64" t="str">
        <f t="shared" si="69"/>
        <v>CL.IC.IV.081601.01</v>
      </c>
    </row>
    <row r="901" spans="1:23" s="60" customFormat="1" ht="15">
      <c r="A901" s="60" t="s">
        <v>8408</v>
      </c>
      <c r="C901" s="62" t="s">
        <v>3574</v>
      </c>
      <c r="E901" s="62" t="s">
        <v>7863</v>
      </c>
      <c r="F901" s="60" t="s">
        <v>8145</v>
      </c>
      <c r="G901" s="60" t="s">
        <v>8220</v>
      </c>
      <c r="H901" s="62" t="s">
        <v>12030</v>
      </c>
      <c r="I901" s="60" t="s">
        <v>8221</v>
      </c>
      <c r="J901" s="63" t="str">
        <f t="shared" si="65"/>
        <v>IC.IV.081602</v>
      </c>
      <c r="K901" s="61" t="s">
        <v>2379</v>
      </c>
      <c r="L901" s="60" t="str">
        <f t="shared" si="66"/>
        <v>Caps new/changed</v>
      </c>
      <c r="M901" s="64" t="str">
        <f t="shared" si="67"/>
        <v>PI.IC.IV.081602.01</v>
      </c>
      <c r="N901" s="64"/>
      <c r="O901" s="64" t="str">
        <f t="shared" si="68"/>
        <v>PH.IC.IV.081602.01</v>
      </c>
      <c r="Q901" s="64" t="str">
        <f t="shared" si="69"/>
        <v>CL.IC.IV.081602.01</v>
      </c>
    </row>
    <row r="902" spans="1:23" s="60" customFormat="1" ht="15">
      <c r="A902" s="60" t="s">
        <v>8408</v>
      </c>
      <c r="C902" s="62" t="s">
        <v>3574</v>
      </c>
      <c r="E902" s="62" t="s">
        <v>7863</v>
      </c>
      <c r="F902" s="60" t="s">
        <v>8145</v>
      </c>
      <c r="G902" s="60" t="s">
        <v>11382</v>
      </c>
      <c r="H902" s="62" t="s">
        <v>12032</v>
      </c>
      <c r="I902" s="60" t="s">
        <v>8391</v>
      </c>
      <c r="J902" s="63" t="str">
        <f t="shared" si="65"/>
        <v>IC.IV.081603</v>
      </c>
      <c r="K902" s="61" t="s">
        <v>2379</v>
      </c>
      <c r="L902" s="60" t="str">
        <f t="shared" si="66"/>
        <v>Tubing new/changed</v>
      </c>
      <c r="M902" s="64" t="str">
        <f t="shared" si="67"/>
        <v>PI.IC.IV.081603.01</v>
      </c>
      <c r="N902" s="64"/>
      <c r="O902" s="64" t="str">
        <f t="shared" si="68"/>
        <v>PH.IC.IV.081603.01</v>
      </c>
      <c r="Q902" s="64" t="str">
        <f t="shared" si="69"/>
        <v>CL.IC.IV.081603.01</v>
      </c>
    </row>
    <row r="903" spans="1:23" s="60" customFormat="1" ht="15">
      <c r="A903" s="60" t="s">
        <v>8408</v>
      </c>
      <c r="C903" s="62" t="s">
        <v>3574</v>
      </c>
      <c r="E903" s="62" t="s">
        <v>7863</v>
      </c>
      <c r="F903" s="60" t="s">
        <v>8145</v>
      </c>
      <c r="G903" s="60" t="s">
        <v>11385</v>
      </c>
      <c r="H903" s="62" t="s">
        <v>12028</v>
      </c>
      <c r="I903" s="60" t="s">
        <v>11386</v>
      </c>
      <c r="J903" s="63" t="str">
        <f t="shared" si="65"/>
        <v>IC.IV.081604</v>
      </c>
      <c r="K903" s="61" t="s">
        <v>2379</v>
      </c>
      <c r="L903" s="60" t="str">
        <f t="shared" si="66"/>
        <v>Transducer new/changed</v>
      </c>
      <c r="M903" s="64" t="str">
        <f t="shared" si="67"/>
        <v>PI.IC.IV.081604.01</v>
      </c>
      <c r="N903" s="64"/>
      <c r="O903" s="64" t="str">
        <f t="shared" si="68"/>
        <v>PH.IC.IV.081604.01</v>
      </c>
      <c r="Q903" s="64" t="str">
        <f t="shared" si="69"/>
        <v>CL.IC.IV.081604.01</v>
      </c>
      <c r="R903" s="60" t="s">
        <v>4415</v>
      </c>
      <c r="S903" s="60">
        <v>914</v>
      </c>
    </row>
    <row r="904" spans="1:23" s="60" customFormat="1" ht="15">
      <c r="A904" s="60" t="s">
        <v>8408</v>
      </c>
      <c r="C904" s="62" t="s">
        <v>3574</v>
      </c>
      <c r="E904" s="62" t="s">
        <v>7863</v>
      </c>
      <c r="F904" s="60" t="s">
        <v>8145</v>
      </c>
      <c r="G904" s="60" t="s">
        <v>11528</v>
      </c>
      <c r="H904" s="62" t="s">
        <v>12210</v>
      </c>
      <c r="I904" s="60" t="s">
        <v>11529</v>
      </c>
      <c r="J904" s="63" t="str">
        <f t="shared" si="65"/>
        <v>IC.IV.081605</v>
      </c>
      <c r="K904" s="61" t="s">
        <v>2379</v>
      </c>
      <c r="L904" s="60" t="str">
        <f t="shared" si="66"/>
        <v>Stopcock(s) new/changed</v>
      </c>
      <c r="M904" s="64" t="str">
        <f t="shared" si="67"/>
        <v>PI.IC.IV.081605.01</v>
      </c>
      <c r="N904" s="64"/>
      <c r="O904" s="64" t="str">
        <f t="shared" si="68"/>
        <v>PH.IC.IV.081605.01</v>
      </c>
      <c r="Q904" s="64" t="str">
        <f t="shared" si="69"/>
        <v>CL.IC.IV.081605.01</v>
      </c>
      <c r="R904" s="60" t="s">
        <v>12180</v>
      </c>
      <c r="S904" s="60" t="s">
        <v>2301</v>
      </c>
      <c r="V904" s="60" t="s">
        <v>2302</v>
      </c>
      <c r="W904" s="60">
        <v>999</v>
      </c>
    </row>
    <row r="905" spans="1:23" s="60" customFormat="1" ht="15">
      <c r="A905" s="60" t="s">
        <v>8408</v>
      </c>
      <c r="C905" s="62" t="s">
        <v>3574</v>
      </c>
      <c r="E905" s="62" t="s">
        <v>7863</v>
      </c>
      <c r="F905" s="60" t="s">
        <v>8145</v>
      </c>
      <c r="G905" s="60" t="s">
        <v>8315</v>
      </c>
      <c r="H905" s="62" t="s">
        <v>12212</v>
      </c>
      <c r="I905" s="60" t="s">
        <v>8535</v>
      </c>
      <c r="J905" s="63" t="str">
        <f t="shared" si="65"/>
        <v>IC.IV.081606</v>
      </c>
      <c r="K905" s="61" t="s">
        <v>2379</v>
      </c>
      <c r="L905" s="60" t="str">
        <f t="shared" si="66"/>
        <v xml:space="preserve">Tubing/system d/c with cath </v>
      </c>
      <c r="M905" s="64" t="str">
        <f t="shared" si="67"/>
        <v>PI.IC.IV.081606.01</v>
      </c>
      <c r="N905" s="64"/>
      <c r="O905" s="64" t="str">
        <f t="shared" si="68"/>
        <v>PH.IC.IV.081606.01</v>
      </c>
      <c r="Q905" s="64" t="str">
        <f t="shared" si="69"/>
        <v>CL.IC.IV.081606.01</v>
      </c>
    </row>
    <row r="906" spans="1:23" s="60" customFormat="1" ht="15">
      <c r="A906" s="60" t="s">
        <v>8408</v>
      </c>
      <c r="C906" s="62" t="s">
        <v>3574</v>
      </c>
      <c r="E906" s="62" t="s">
        <v>7863</v>
      </c>
      <c r="F906" s="60" t="s">
        <v>8145</v>
      </c>
      <c r="G906" s="60" t="s">
        <v>7837</v>
      </c>
      <c r="H906" s="62" t="s">
        <v>6317</v>
      </c>
      <c r="I906" s="60" t="s">
        <v>8186</v>
      </c>
      <c r="J906" s="63" t="str">
        <f t="shared" si="65"/>
        <v>IC.IV.081607</v>
      </c>
      <c r="K906" s="61" t="s">
        <v>2379</v>
      </c>
      <c r="L906" s="60" t="str">
        <f t="shared" si="66"/>
        <v>TEGO Dialysis caps changed</v>
      </c>
      <c r="M906" s="64" t="str">
        <f t="shared" si="67"/>
        <v>PI.IC.IV.081607.01</v>
      </c>
      <c r="N906" s="64"/>
      <c r="O906" s="64" t="str">
        <f t="shared" si="68"/>
        <v>PH.IC.IV.081607.01</v>
      </c>
      <c r="Q906" s="64" t="str">
        <f t="shared" si="69"/>
        <v>CL.IC.IV.081607.01</v>
      </c>
    </row>
    <row r="907" spans="1:23" s="60" customFormat="1" ht="15">
      <c r="A907" s="60" t="s">
        <v>8408</v>
      </c>
      <c r="C907" s="62" t="s">
        <v>2535</v>
      </c>
      <c r="E907" s="62" t="s">
        <v>8512</v>
      </c>
      <c r="F907" s="60" t="s">
        <v>2306</v>
      </c>
      <c r="G907" s="60" t="s">
        <v>12752</v>
      </c>
      <c r="H907" s="62" t="s">
        <v>2535</v>
      </c>
      <c r="I907" s="60" t="s">
        <v>2300</v>
      </c>
      <c r="J907" s="63" t="str">
        <f t="shared" si="65"/>
        <v>IC.IV.081608</v>
      </c>
      <c r="K907" s="61" t="s">
        <v>12175</v>
      </c>
      <c r="L907" s="60" t="str">
        <f t="shared" si="66"/>
        <v>Change not due</v>
      </c>
      <c r="M907" s="64" t="str">
        <f t="shared" si="67"/>
        <v>PI.IC.IV.081608.01</v>
      </c>
      <c r="N907" s="64"/>
      <c r="O907" s="64" t="str">
        <f t="shared" si="68"/>
        <v>PH.IC.IV.081608.01</v>
      </c>
      <c r="Q907" s="64" t="str">
        <f t="shared" si="69"/>
        <v>CL.IC.IV.081608.01</v>
      </c>
    </row>
    <row r="908" spans="1:23" s="60" customFormat="1" ht="15">
      <c r="A908" s="60" t="s">
        <v>8408</v>
      </c>
      <c r="C908" s="62" t="s">
        <v>3574</v>
      </c>
      <c r="D908" s="60" t="s">
        <v>8285</v>
      </c>
      <c r="E908" s="62" t="s">
        <v>6777</v>
      </c>
      <c r="F908" s="60" t="s">
        <v>8187</v>
      </c>
      <c r="G908" s="60" t="s">
        <v>8226</v>
      </c>
      <c r="H908" s="62" t="s">
        <v>11848</v>
      </c>
      <c r="I908" s="60" t="s">
        <v>8227</v>
      </c>
      <c r="J908" s="63" t="str">
        <f t="shared" si="65"/>
        <v>IC.IV.081701</v>
      </c>
      <c r="K908" s="61" t="s">
        <v>2379</v>
      </c>
      <c r="L908" s="60" t="str">
        <f t="shared" si="66"/>
        <v>Central venous catheter</v>
      </c>
      <c r="M908" s="64" t="str">
        <f t="shared" si="67"/>
        <v>PI.IC.IV.081701.01</v>
      </c>
      <c r="N908" s="64"/>
      <c r="O908" s="64" t="str">
        <f t="shared" si="68"/>
        <v>PH.IC.IV.081701.01</v>
      </c>
      <c r="Q908" s="64" t="str">
        <f t="shared" si="69"/>
        <v>CL.IC.IV.081701.01</v>
      </c>
    </row>
    <row r="909" spans="1:23" s="60" customFormat="1" ht="15">
      <c r="A909" s="60" t="s">
        <v>8408</v>
      </c>
      <c r="C909" s="62" t="s">
        <v>3574</v>
      </c>
      <c r="E909" s="62" t="s">
        <v>6777</v>
      </c>
      <c r="F909" s="60" t="s">
        <v>8187</v>
      </c>
      <c r="G909" s="60" t="s">
        <v>8228</v>
      </c>
      <c r="H909" s="62" t="s">
        <v>12030</v>
      </c>
      <c r="I909" s="60" t="s">
        <v>8228</v>
      </c>
      <c r="J909" s="63" t="str">
        <f t="shared" si="65"/>
        <v>IC.IV.081702</v>
      </c>
      <c r="K909" s="61" t="s">
        <v>2379</v>
      </c>
      <c r="L909" s="60" t="str">
        <f t="shared" si="66"/>
        <v>Introducer</v>
      </c>
      <c r="M909" s="64" t="str">
        <f t="shared" si="67"/>
        <v>PI.IC.IV.081702.01</v>
      </c>
      <c r="N909" s="64"/>
      <c r="O909" s="64" t="str">
        <f t="shared" si="68"/>
        <v>PH.IC.IV.081702.01</v>
      </c>
      <c r="Q909" s="64" t="str">
        <f t="shared" si="69"/>
        <v>CL.IC.IV.081702.01</v>
      </c>
    </row>
    <row r="910" spans="1:23" s="60" customFormat="1" ht="15">
      <c r="A910" s="60" t="s">
        <v>8408</v>
      </c>
      <c r="C910" s="62" t="s">
        <v>3574</v>
      </c>
      <c r="E910" s="62" t="s">
        <v>6777</v>
      </c>
      <c r="F910" s="60" t="s">
        <v>8187</v>
      </c>
      <c r="G910" s="60" t="s">
        <v>8229</v>
      </c>
      <c r="H910" s="62" t="s">
        <v>3812</v>
      </c>
      <c r="I910" s="60" t="s">
        <v>8230</v>
      </c>
      <c r="J910" s="63" t="str">
        <f t="shared" si="65"/>
        <v>IC.IV.081703</v>
      </c>
      <c r="K910" s="61" t="s">
        <v>2379</v>
      </c>
      <c r="L910" s="60" t="str">
        <f t="shared" si="66"/>
        <v>Introducer/PA line</v>
      </c>
      <c r="M910" s="64" t="str">
        <f t="shared" si="67"/>
        <v>PI.IC.IV.081703.01</v>
      </c>
      <c r="N910" s="64"/>
      <c r="O910" s="64" t="str">
        <f t="shared" si="68"/>
        <v>PH.IC.IV.081703.01</v>
      </c>
      <c r="Q910" s="64" t="str">
        <f t="shared" si="69"/>
        <v>CL.IC.IV.081703.01</v>
      </c>
    </row>
    <row r="911" spans="1:23" s="60" customFormat="1" ht="15">
      <c r="A911" s="60" t="s">
        <v>8408</v>
      </c>
      <c r="C911" s="62" t="s">
        <v>3574</v>
      </c>
      <c r="E911" s="62" t="s">
        <v>6777</v>
      </c>
      <c r="F911" s="60" t="s">
        <v>8187</v>
      </c>
      <c r="G911" s="60" t="s">
        <v>8231</v>
      </c>
      <c r="H911" s="62" t="s">
        <v>12594</v>
      </c>
      <c r="I911" s="60" t="s">
        <v>8232</v>
      </c>
      <c r="J911" s="63" t="str">
        <f t="shared" si="65"/>
        <v>IC.IV.081704</v>
      </c>
      <c r="K911" s="61" t="s">
        <v>2379</v>
      </c>
      <c r="L911" s="60" t="str">
        <f t="shared" si="66"/>
        <v>Pulmonary arterial line</v>
      </c>
      <c r="M911" s="64" t="str">
        <f t="shared" si="67"/>
        <v>PI.IC.IV.081704.01</v>
      </c>
      <c r="N911" s="64"/>
      <c r="O911" s="64" t="str">
        <f t="shared" si="68"/>
        <v>PH.IC.IV.081704.01</v>
      </c>
      <c r="Q911" s="64" t="str">
        <f t="shared" si="69"/>
        <v>CL.IC.IV.081704.01</v>
      </c>
    </row>
    <row r="912" spans="1:23" s="60" customFormat="1" ht="15">
      <c r="A912" s="60" t="s">
        <v>8408</v>
      </c>
      <c r="C912" s="62" t="s">
        <v>3574</v>
      </c>
      <c r="E912" s="62" t="s">
        <v>6777</v>
      </c>
      <c r="F912" s="60" t="s">
        <v>8187</v>
      </c>
      <c r="G912" s="60" t="s">
        <v>8233</v>
      </c>
      <c r="H912" s="62" t="s">
        <v>6291</v>
      </c>
      <c r="I912" s="60" t="s">
        <v>8233</v>
      </c>
      <c r="J912" s="63" t="str">
        <f t="shared" si="65"/>
        <v>IC.IV.081705</v>
      </c>
      <c r="K912" s="61" t="s">
        <v>2379</v>
      </c>
      <c r="L912" s="60" t="str">
        <f t="shared" si="66"/>
        <v>PICC</v>
      </c>
      <c r="M912" s="64" t="str">
        <f t="shared" si="67"/>
        <v>PI.IC.IV.081705.01</v>
      </c>
      <c r="N912" s="64"/>
      <c r="O912" s="64" t="str">
        <f t="shared" si="68"/>
        <v>PH.IC.IV.081705.01</v>
      </c>
      <c r="Q912" s="64" t="str">
        <f t="shared" si="69"/>
        <v>CL.IC.IV.081705.01</v>
      </c>
    </row>
    <row r="913" spans="1:31" s="60" customFormat="1" ht="15">
      <c r="A913" s="60" t="s">
        <v>8408</v>
      </c>
      <c r="C913" s="62" t="s">
        <v>3574</v>
      </c>
      <c r="E913" s="62" t="s">
        <v>6777</v>
      </c>
      <c r="F913" s="60" t="s">
        <v>8187</v>
      </c>
      <c r="G913" s="60" t="s">
        <v>8103</v>
      </c>
      <c r="H913" s="62" t="s">
        <v>6988</v>
      </c>
      <c r="I913" s="60" t="s">
        <v>8235</v>
      </c>
      <c r="J913" s="63" t="str">
        <f t="shared" si="65"/>
        <v>IC.IV.081706</v>
      </c>
      <c r="K913" s="61" t="s">
        <v>2379</v>
      </c>
      <c r="L913" s="60" t="str">
        <f t="shared" si="66"/>
        <v>Vascular Sheath</v>
      </c>
      <c r="M913" s="64" t="str">
        <f t="shared" si="67"/>
        <v>PI.IC.IV.081706.01</v>
      </c>
      <c r="N913" s="64"/>
      <c r="O913" s="64" t="str">
        <f t="shared" si="68"/>
        <v>PH.IC.IV.081706.01</v>
      </c>
      <c r="Q913" s="64" t="str">
        <f t="shared" si="69"/>
        <v>CL.IC.IV.081706.01</v>
      </c>
    </row>
    <row r="914" spans="1:31" s="60" customFormat="1" ht="15">
      <c r="A914" s="60" t="s">
        <v>8408</v>
      </c>
      <c r="C914" s="62" t="s">
        <v>3574</v>
      </c>
      <c r="E914" s="62" t="s">
        <v>6777</v>
      </c>
      <c r="F914" s="60" t="s">
        <v>8187</v>
      </c>
      <c r="G914" s="60" t="s">
        <v>8236</v>
      </c>
      <c r="H914" s="62" t="s">
        <v>6317</v>
      </c>
      <c r="I914" s="60" t="s">
        <v>8237</v>
      </c>
      <c r="J914" s="63" t="str">
        <f t="shared" si="65"/>
        <v>IC.IV.081707</v>
      </c>
      <c r="K914" s="61" t="s">
        <v>2379</v>
      </c>
      <c r="L914" s="60" t="str">
        <f t="shared" si="66"/>
        <v>Dialysis tunneled permanent</v>
      </c>
      <c r="M914" s="64" t="str">
        <f t="shared" si="67"/>
        <v>PI.IC.IV.081707.01</v>
      </c>
      <c r="N914" s="64"/>
      <c r="O914" s="64" t="str">
        <f t="shared" si="68"/>
        <v>PH.IC.IV.081707.01</v>
      </c>
      <c r="Q914" s="64" t="str">
        <f t="shared" si="69"/>
        <v>CL.IC.IV.081707.01</v>
      </c>
    </row>
    <row r="915" spans="1:31" s="60" customFormat="1" ht="15">
      <c r="A915" s="60" t="s">
        <v>8408</v>
      </c>
      <c r="C915" s="62" t="s">
        <v>3574</v>
      </c>
      <c r="E915" s="62" t="s">
        <v>6777</v>
      </c>
      <c r="F915" s="60" t="s">
        <v>8187</v>
      </c>
      <c r="G915" s="60" t="s">
        <v>8419</v>
      </c>
      <c r="H915" s="62" t="s">
        <v>3574</v>
      </c>
      <c r="I915" s="60" t="s">
        <v>8074</v>
      </c>
      <c r="J915" s="63" t="str">
        <f t="shared" si="65"/>
        <v>IC.IV.081708</v>
      </c>
      <c r="K915" s="61" t="s">
        <v>2379</v>
      </c>
      <c r="L915" s="60" t="str">
        <f t="shared" si="66"/>
        <v>Hemodialysis non-tunneled temporary</v>
      </c>
      <c r="M915" s="64" t="str">
        <f t="shared" si="67"/>
        <v>PI.IC.IV.081708.01</v>
      </c>
      <c r="N915" s="64"/>
      <c r="O915" s="64" t="str">
        <f t="shared" si="68"/>
        <v>PH.IC.IV.081708.01</v>
      </c>
      <c r="Q915" s="64" t="str">
        <f t="shared" si="69"/>
        <v>CL.IC.IV.081708.01</v>
      </c>
    </row>
    <row r="916" spans="1:31" s="60" customFormat="1" ht="15">
      <c r="A916" s="60" t="s">
        <v>8408</v>
      </c>
      <c r="C916" s="62" t="s">
        <v>3574</v>
      </c>
      <c r="E916" s="62" t="s">
        <v>6777</v>
      </c>
      <c r="F916" s="60" t="s">
        <v>8187</v>
      </c>
      <c r="G916" s="60" t="s">
        <v>8075</v>
      </c>
      <c r="H916" s="62" t="s">
        <v>3690</v>
      </c>
      <c r="I916" s="60" t="s">
        <v>8594</v>
      </c>
      <c r="J916" s="63" t="str">
        <f t="shared" ref="J916:J990" si="70">CONCATENATE("IC.IV.",C916,E916,H916)</f>
        <v>IC.IV.081709</v>
      </c>
      <c r="K916" s="61" t="s">
        <v>2379</v>
      </c>
      <c r="L916" s="60" t="str">
        <f t="shared" ref="L916:L990" si="71">G916</f>
        <v>Tunneled</v>
      </c>
      <c r="M916" s="64" t="str">
        <f t="shared" ref="M916:M990" si="72">CONCATENATE("PI.",J916,".",K916)</f>
        <v>PI.IC.IV.081709.01</v>
      </c>
      <c r="N916" s="64"/>
      <c r="O916" s="64" t="str">
        <f t="shared" ref="O916:O990" si="73">CONCATENATE("PH.",J916,".",K916)</f>
        <v>PH.IC.IV.081709.01</v>
      </c>
      <c r="Q916" s="64" t="str">
        <f t="shared" ref="Q916:Q990" si="74">CONCATENATE("CL.",J916,".",K916)</f>
        <v>CL.IC.IV.081709.01</v>
      </c>
    </row>
    <row r="917" spans="1:31" s="60" customFormat="1" ht="15">
      <c r="A917" s="60" t="s">
        <v>8408</v>
      </c>
      <c r="C917" s="62" t="s">
        <v>3574</v>
      </c>
      <c r="E917" s="62" t="s">
        <v>6777</v>
      </c>
      <c r="F917" s="60" t="s">
        <v>8187</v>
      </c>
      <c r="G917" s="60" t="s">
        <v>8076</v>
      </c>
      <c r="H917" s="62" t="s">
        <v>3188</v>
      </c>
      <c r="I917" s="60" t="s">
        <v>8077</v>
      </c>
      <c r="J917" s="63" t="str">
        <f t="shared" si="70"/>
        <v>IC.IV.081710</v>
      </c>
      <c r="K917" s="61" t="s">
        <v>2379</v>
      </c>
      <c r="L917" s="60" t="str">
        <f t="shared" si="71"/>
        <v>Implanted port</v>
      </c>
      <c r="M917" s="64" t="str">
        <f t="shared" si="72"/>
        <v>PI.IC.IV.081710.01</v>
      </c>
      <c r="N917" s="64"/>
      <c r="O917" s="64" t="str">
        <f t="shared" si="73"/>
        <v>PH.IC.IV.081710.01</v>
      </c>
      <c r="Q917" s="64" t="str">
        <f t="shared" si="74"/>
        <v>CL.IC.IV.081710.01</v>
      </c>
      <c r="AD917" s="60" t="s">
        <v>373</v>
      </c>
      <c r="AE917" s="60">
        <v>1180</v>
      </c>
    </row>
    <row r="918" spans="1:31" s="60" customFormat="1" ht="15">
      <c r="A918" s="60" t="s">
        <v>8408</v>
      </c>
      <c r="C918" s="62" t="s">
        <v>3574</v>
      </c>
      <c r="E918" s="62" t="s">
        <v>6777</v>
      </c>
      <c r="F918" s="60" t="s">
        <v>8187</v>
      </c>
      <c r="G918" s="60" t="s">
        <v>8078</v>
      </c>
      <c r="H918" s="62" t="s">
        <v>5749</v>
      </c>
      <c r="I918" s="60" t="s">
        <v>8079</v>
      </c>
      <c r="J918" s="63" t="str">
        <f t="shared" si="70"/>
        <v>IC.IV.081711</v>
      </c>
      <c r="K918" s="61" t="s">
        <v>2379</v>
      </c>
      <c r="L918" s="60" t="str">
        <f t="shared" si="71"/>
        <v>Thermoregulation multilumen catheter</v>
      </c>
      <c r="M918" s="64" t="str">
        <f t="shared" si="72"/>
        <v>PI.IC.IV.081711.01</v>
      </c>
      <c r="N918" s="64"/>
      <c r="O918" s="64" t="str">
        <f t="shared" si="73"/>
        <v>PH.IC.IV.081711.01</v>
      </c>
      <c r="Q918" s="64" t="str">
        <f t="shared" si="74"/>
        <v>CL.IC.IV.081711.01</v>
      </c>
    </row>
    <row r="919" spans="1:31" s="60" customFormat="1" ht="15">
      <c r="A919" s="60" t="s">
        <v>8408</v>
      </c>
      <c r="C919" s="62" t="s">
        <v>3574</v>
      </c>
      <c r="E919" s="62" t="s">
        <v>6777</v>
      </c>
      <c r="F919" s="60" t="s">
        <v>8187</v>
      </c>
      <c r="G919" s="60" t="s">
        <v>10478</v>
      </c>
      <c r="H919" s="62" t="s">
        <v>3064</v>
      </c>
      <c r="I919" s="60" t="s">
        <v>12437</v>
      </c>
      <c r="J919" s="63" t="str">
        <f t="shared" si="70"/>
        <v>IC.IV.081712</v>
      </c>
      <c r="K919" s="61" t="s">
        <v>2379</v>
      </c>
      <c r="L919" s="60" t="str">
        <f t="shared" si="71"/>
        <v>Other: specify</v>
      </c>
      <c r="M919" s="64" t="str">
        <f t="shared" si="72"/>
        <v>PI.IC.IV.081712.01</v>
      </c>
      <c r="N919" s="64"/>
      <c r="O919" s="64" t="str">
        <f t="shared" si="73"/>
        <v>PH.IC.IV.081712.01</v>
      </c>
      <c r="Q919" s="64" t="str">
        <f t="shared" si="74"/>
        <v>CL.IC.IV.081712.01</v>
      </c>
    </row>
    <row r="920" spans="1:31" s="60" customFormat="1" ht="15">
      <c r="A920" s="60" t="s">
        <v>8408</v>
      </c>
      <c r="C920" s="62" t="s">
        <v>767</v>
      </c>
      <c r="E920" s="62" t="s">
        <v>13176</v>
      </c>
      <c r="F920" s="60" t="s">
        <v>8187</v>
      </c>
      <c r="G920" s="60" t="s">
        <v>372</v>
      </c>
      <c r="H920" s="62" t="s">
        <v>779</v>
      </c>
      <c r="J920" s="63" t="str">
        <f t="shared" si="70"/>
        <v>IC.IV.081713</v>
      </c>
      <c r="K920" s="61" t="s">
        <v>13277</v>
      </c>
      <c r="L920" s="60" t="str">
        <f t="shared" si="71"/>
        <v>Arterial sheath</v>
      </c>
      <c r="M920" s="64" t="str">
        <f t="shared" si="72"/>
        <v>PI.IC.IV.081713.01</v>
      </c>
      <c r="N920" s="64"/>
      <c r="O920" s="64" t="str">
        <f t="shared" si="73"/>
        <v>PH.IC.IV.081713.01</v>
      </c>
      <c r="Q920" s="64" t="str">
        <f t="shared" si="74"/>
        <v>CL.IC.IV.081713.01</v>
      </c>
    </row>
    <row r="921" spans="1:31" s="60" customFormat="1" ht="15">
      <c r="A921" s="60" t="s">
        <v>8408</v>
      </c>
      <c r="C921" s="62" t="s">
        <v>3574</v>
      </c>
      <c r="D921" s="60" t="s">
        <v>8086</v>
      </c>
      <c r="E921" s="62" t="s">
        <v>7866</v>
      </c>
      <c r="F921" s="60" t="s">
        <v>8344</v>
      </c>
      <c r="G921" s="60" t="s">
        <v>11474</v>
      </c>
      <c r="H921" s="62" t="s">
        <v>11848</v>
      </c>
      <c r="I921" s="60" t="s">
        <v>11474</v>
      </c>
      <c r="J921" s="63" t="str">
        <f t="shared" si="70"/>
        <v>IC.IV.081801</v>
      </c>
      <c r="K921" s="61" t="s">
        <v>2379</v>
      </c>
      <c r="L921" s="60" t="str">
        <f t="shared" si="71"/>
        <v>Normal</v>
      </c>
      <c r="M921" s="64" t="str">
        <f t="shared" si="72"/>
        <v>PI.IC.IV.081801.01</v>
      </c>
      <c r="N921" s="64"/>
      <c r="O921" s="64" t="str">
        <f t="shared" si="73"/>
        <v>PH.IC.IV.081801.01</v>
      </c>
      <c r="Q921" s="64" t="str">
        <f t="shared" si="74"/>
        <v>CL.IC.IV.081801.01</v>
      </c>
    </row>
    <row r="922" spans="1:31" s="60" customFormat="1" ht="15">
      <c r="A922" s="60" t="s">
        <v>8408</v>
      </c>
      <c r="C922" s="62" t="s">
        <v>3574</v>
      </c>
      <c r="E922" s="62" t="s">
        <v>7866</v>
      </c>
      <c r="F922" s="60" t="s">
        <v>8344</v>
      </c>
      <c r="G922" s="60" t="s">
        <v>11656</v>
      </c>
      <c r="H922" s="62" t="s">
        <v>12030</v>
      </c>
      <c r="I922" s="60" t="s">
        <v>8540</v>
      </c>
      <c r="J922" s="63" t="str">
        <f t="shared" si="70"/>
        <v>IC.IV.081802</v>
      </c>
      <c r="K922" s="61" t="s">
        <v>2379</v>
      </c>
      <c r="L922" s="60" t="str">
        <f t="shared" si="71"/>
        <v>Damped</v>
      </c>
      <c r="M922" s="64" t="str">
        <f t="shared" si="72"/>
        <v>PI.IC.IV.081802.01</v>
      </c>
      <c r="N922" s="64"/>
      <c r="O922" s="64" t="str">
        <f t="shared" si="73"/>
        <v>PH.IC.IV.081802.01</v>
      </c>
      <c r="Q922" s="64" t="str">
        <f t="shared" si="74"/>
        <v>CL.IC.IV.081802.01</v>
      </c>
    </row>
    <row r="923" spans="1:31" s="60" customFormat="1" ht="15">
      <c r="A923" s="60" t="s">
        <v>8408</v>
      </c>
      <c r="C923" s="62" t="s">
        <v>3574</v>
      </c>
      <c r="E923" s="62" t="s">
        <v>7866</v>
      </c>
      <c r="F923" s="60" t="s">
        <v>8344</v>
      </c>
      <c r="G923" s="60" t="s">
        <v>8327</v>
      </c>
      <c r="H923" s="62" t="s">
        <v>3812</v>
      </c>
      <c r="I923" s="60" t="s">
        <v>8328</v>
      </c>
      <c r="J923" s="63" t="str">
        <f t="shared" si="70"/>
        <v>IC.IV.081803</v>
      </c>
      <c r="K923" s="61" t="s">
        <v>2379</v>
      </c>
      <c r="L923" s="60" t="str">
        <f t="shared" si="71"/>
        <v>Positional</v>
      </c>
      <c r="M923" s="64" t="str">
        <f t="shared" si="72"/>
        <v>PI.IC.IV.081803.01</v>
      </c>
      <c r="N923" s="64"/>
      <c r="O923" s="64" t="str">
        <f t="shared" si="73"/>
        <v>PH.IC.IV.081803.01</v>
      </c>
      <c r="Q923" s="64" t="str">
        <f t="shared" si="74"/>
        <v>CL.IC.IV.081803.01</v>
      </c>
    </row>
    <row r="924" spans="1:31" s="60" customFormat="1" ht="15">
      <c r="A924" s="60" t="s">
        <v>8408</v>
      </c>
      <c r="C924" s="62" t="s">
        <v>3574</v>
      </c>
      <c r="E924" s="62" t="s">
        <v>7866</v>
      </c>
      <c r="F924" s="60" t="s">
        <v>8344</v>
      </c>
      <c r="G924" s="60" t="s">
        <v>7917</v>
      </c>
      <c r="H924" s="62" t="s">
        <v>6464</v>
      </c>
      <c r="I924" s="60" t="s">
        <v>7918</v>
      </c>
      <c r="J924" s="63" t="str">
        <f t="shared" si="70"/>
        <v>IC.IV.081804</v>
      </c>
      <c r="K924" s="61" t="s">
        <v>2379</v>
      </c>
      <c r="L924" s="60" t="str">
        <f t="shared" si="71"/>
        <v>Unable to wedge</v>
      </c>
      <c r="M924" s="64" t="str">
        <f t="shared" si="72"/>
        <v>PI.IC.IV.081804.01</v>
      </c>
      <c r="N924" s="64"/>
      <c r="O924" s="64" t="str">
        <f t="shared" si="73"/>
        <v>PH.IC.IV.081804.01</v>
      </c>
      <c r="Q924" s="64" t="str">
        <f t="shared" si="74"/>
        <v>CL.IC.IV.081804.01</v>
      </c>
      <c r="V924" s="60" t="s">
        <v>2421</v>
      </c>
      <c r="W924" s="60">
        <v>996</v>
      </c>
    </row>
    <row r="925" spans="1:31" s="88" customFormat="1" ht="15">
      <c r="A925" s="60" t="s">
        <v>8408</v>
      </c>
      <c r="B925" s="60"/>
      <c r="C925" s="62" t="s">
        <v>3574</v>
      </c>
      <c r="D925" s="60"/>
      <c r="E925" s="62" t="s">
        <v>7866</v>
      </c>
      <c r="F925" s="60" t="s">
        <v>8344</v>
      </c>
      <c r="G925" s="60" t="s">
        <v>8618</v>
      </c>
      <c r="H925" s="62" t="s">
        <v>6291</v>
      </c>
      <c r="I925" s="60" t="s">
        <v>8618</v>
      </c>
      <c r="J925" s="63" t="str">
        <f t="shared" si="70"/>
        <v>IC.IV.081805</v>
      </c>
      <c r="K925" s="61" t="s">
        <v>2379</v>
      </c>
      <c r="L925" s="60" t="str">
        <f t="shared" si="71"/>
        <v>Fling</v>
      </c>
      <c r="M925" s="64" t="str">
        <f t="shared" si="72"/>
        <v>PI.IC.IV.081805.01</v>
      </c>
      <c r="N925" s="64"/>
      <c r="O925" s="64" t="str">
        <f t="shared" si="73"/>
        <v>PH.IC.IV.081805.01</v>
      </c>
      <c r="P925" s="60"/>
      <c r="Q925" s="64" t="str">
        <f t="shared" si="74"/>
        <v>CL.IC.IV.081805.01</v>
      </c>
      <c r="R925" s="60"/>
      <c r="X925" s="88" t="s">
        <v>12618</v>
      </c>
      <c r="Y925" s="88">
        <v>1114</v>
      </c>
    </row>
    <row r="926" spans="1:31" s="88" customFormat="1" ht="15">
      <c r="A926" s="60" t="s">
        <v>8408</v>
      </c>
      <c r="B926" s="60"/>
      <c r="C926" s="62" t="s">
        <v>3574</v>
      </c>
      <c r="D926" s="60"/>
      <c r="E926" s="62" t="s">
        <v>7866</v>
      </c>
      <c r="F926" s="60" t="s">
        <v>8344</v>
      </c>
      <c r="G926" s="60" t="s">
        <v>10478</v>
      </c>
      <c r="H926" s="62" t="s">
        <v>6988</v>
      </c>
      <c r="I926" s="60" t="s">
        <v>12437</v>
      </c>
      <c r="J926" s="63" t="str">
        <f t="shared" si="70"/>
        <v>IC.IV.081806</v>
      </c>
      <c r="K926" s="61" t="s">
        <v>2379</v>
      </c>
      <c r="L926" s="60" t="str">
        <f t="shared" si="71"/>
        <v>Other: specify</v>
      </c>
      <c r="M926" s="64" t="str">
        <f t="shared" si="72"/>
        <v>PI.IC.IV.081806.01</v>
      </c>
      <c r="N926" s="64"/>
      <c r="O926" s="64" t="str">
        <f t="shared" si="73"/>
        <v>PH.IC.IV.081806.01</v>
      </c>
      <c r="P926" s="60"/>
      <c r="Q926" s="64" t="str">
        <f t="shared" si="74"/>
        <v>CL.IC.IV.081806.01</v>
      </c>
      <c r="R926" s="60"/>
      <c r="X926" s="88" t="s">
        <v>12618</v>
      </c>
      <c r="Y926" s="88">
        <v>1114</v>
      </c>
    </row>
    <row r="927" spans="1:31" s="88" customFormat="1" ht="15">
      <c r="A927" s="60" t="s">
        <v>8408</v>
      </c>
      <c r="B927" s="60"/>
      <c r="C927" s="62" t="s">
        <v>2535</v>
      </c>
      <c r="D927" s="60" t="s">
        <v>2539</v>
      </c>
      <c r="E927" s="62" t="s">
        <v>2419</v>
      </c>
      <c r="F927" s="60" t="s">
        <v>2414</v>
      </c>
      <c r="G927" s="60" t="s">
        <v>2420</v>
      </c>
      <c r="H927" s="62" t="s">
        <v>2540</v>
      </c>
      <c r="I927" s="60" t="s">
        <v>2422</v>
      </c>
      <c r="J927" s="63" t="str">
        <f t="shared" si="70"/>
        <v>IC.IV.081901</v>
      </c>
      <c r="K927" s="61" t="s">
        <v>12175</v>
      </c>
      <c r="L927" s="60" t="str">
        <f t="shared" si="71"/>
        <v>Insertion date</v>
      </c>
      <c r="M927" s="64" t="str">
        <f t="shared" si="72"/>
        <v>PI.IC.IV.081901.01</v>
      </c>
      <c r="N927" s="64"/>
      <c r="O927" s="64" t="str">
        <f t="shared" si="73"/>
        <v>PH.IC.IV.081901.01</v>
      </c>
      <c r="P927" s="60"/>
      <c r="Q927" s="64" t="str">
        <f t="shared" si="74"/>
        <v>CL.IC.IV.081901.01</v>
      </c>
      <c r="X927" s="88" t="s">
        <v>12618</v>
      </c>
      <c r="Y927" s="88">
        <v>1114</v>
      </c>
    </row>
    <row r="928" spans="1:31" s="88" customFormat="1" ht="15">
      <c r="A928" s="83" t="s">
        <v>8408</v>
      </c>
      <c r="B928" s="83"/>
      <c r="C928" s="81" t="s">
        <v>12486</v>
      </c>
      <c r="D928" s="83" t="s">
        <v>10442</v>
      </c>
      <c r="E928" s="81" t="s">
        <v>12298</v>
      </c>
      <c r="F928" s="83" t="s">
        <v>12487</v>
      </c>
      <c r="G928" s="83" t="s">
        <v>12295</v>
      </c>
      <c r="H928" s="81" t="s">
        <v>12614</v>
      </c>
      <c r="I928" s="83" t="s">
        <v>12295</v>
      </c>
      <c r="J928" s="63" t="str">
        <f t="shared" si="70"/>
        <v>IC.IV.082001</v>
      </c>
      <c r="K928" s="61" t="s">
        <v>2311</v>
      </c>
      <c r="L928" s="60" t="str">
        <f t="shared" si="71"/>
        <v>Clean</v>
      </c>
      <c r="M928" s="64" t="str">
        <f t="shared" si="72"/>
        <v>PI.IC.IV.082001.01</v>
      </c>
      <c r="N928" s="64"/>
      <c r="O928" s="64" t="str">
        <f t="shared" si="73"/>
        <v>PH.IC.IV.082001.01</v>
      </c>
      <c r="P928" s="60"/>
      <c r="Q928" s="64" t="str">
        <f t="shared" si="74"/>
        <v>CL.IC.IV.082001.01</v>
      </c>
      <c r="X928" s="88" t="s">
        <v>12618</v>
      </c>
      <c r="Y928" s="88">
        <v>1114</v>
      </c>
    </row>
    <row r="929" spans="1:41" s="88" customFormat="1" ht="15">
      <c r="A929" s="83" t="s">
        <v>8408</v>
      </c>
      <c r="B929" s="83"/>
      <c r="C929" s="81" t="s">
        <v>12486</v>
      </c>
      <c r="D929" s="83"/>
      <c r="E929" s="81" t="s">
        <v>12298</v>
      </c>
      <c r="F929" s="83" t="s">
        <v>12487</v>
      </c>
      <c r="G929" s="83" t="s">
        <v>10409</v>
      </c>
      <c r="H929" s="81" t="s">
        <v>12615</v>
      </c>
      <c r="I929" s="83" t="s">
        <v>10409</v>
      </c>
      <c r="J929" s="63" t="str">
        <f t="shared" si="70"/>
        <v>IC.IV.082002</v>
      </c>
      <c r="K929" s="61" t="s">
        <v>2311</v>
      </c>
      <c r="L929" s="60" t="str">
        <f t="shared" si="71"/>
        <v>Dry</v>
      </c>
      <c r="M929" s="64" t="str">
        <f t="shared" si="72"/>
        <v>PI.IC.IV.082002.01</v>
      </c>
      <c r="N929" s="64"/>
      <c r="O929" s="64" t="str">
        <f t="shared" si="73"/>
        <v>PH.IC.IV.082002.01</v>
      </c>
      <c r="P929" s="60"/>
      <c r="Q929" s="64" t="str">
        <f t="shared" si="74"/>
        <v>CL.IC.IV.082002.01</v>
      </c>
      <c r="X929" s="88" t="s">
        <v>12618</v>
      </c>
      <c r="Y929" s="88">
        <v>1114</v>
      </c>
    </row>
    <row r="930" spans="1:41" s="60" customFormat="1" ht="15">
      <c r="A930" s="83" t="s">
        <v>8408</v>
      </c>
      <c r="B930" s="83"/>
      <c r="C930" s="81" t="s">
        <v>12486</v>
      </c>
      <c r="D930" s="83"/>
      <c r="E930" s="81" t="s">
        <v>12298</v>
      </c>
      <c r="F930" s="83" t="s">
        <v>12487</v>
      </c>
      <c r="G930" s="83" t="s">
        <v>10646</v>
      </c>
      <c r="H930" s="81" t="s">
        <v>12616</v>
      </c>
      <c r="I930" s="83" t="s">
        <v>10646</v>
      </c>
      <c r="J930" s="63" t="str">
        <f t="shared" si="70"/>
        <v>IC.IV.082003</v>
      </c>
      <c r="K930" s="61" t="s">
        <v>2311</v>
      </c>
      <c r="L930" s="60" t="str">
        <f t="shared" si="71"/>
        <v>Intact</v>
      </c>
      <c r="M930" s="64" t="str">
        <f t="shared" si="72"/>
        <v>PI.IC.IV.082003.01</v>
      </c>
      <c r="N930" s="64"/>
      <c r="O930" s="64" t="str">
        <f t="shared" si="73"/>
        <v>PH.IC.IV.082003.01</v>
      </c>
      <c r="Q930" s="64" t="str">
        <f t="shared" si="74"/>
        <v>CL.IC.IV.082003.01</v>
      </c>
    </row>
    <row r="931" spans="1:41" s="60" customFormat="1" ht="15">
      <c r="A931" s="83" t="s">
        <v>8408</v>
      </c>
      <c r="B931" s="83"/>
      <c r="C931" s="81" t="s">
        <v>12486</v>
      </c>
      <c r="D931" s="83"/>
      <c r="E931" s="81" t="s">
        <v>12298</v>
      </c>
      <c r="F931" s="83" t="s">
        <v>12487</v>
      </c>
      <c r="G931" s="83" t="s">
        <v>12296</v>
      </c>
      <c r="H931" s="81" t="s">
        <v>12617</v>
      </c>
      <c r="I931" s="83" t="s">
        <v>12296</v>
      </c>
      <c r="J931" s="63" t="str">
        <f t="shared" si="70"/>
        <v>IC.IV.082004</v>
      </c>
      <c r="K931" s="61" t="s">
        <v>2311</v>
      </c>
      <c r="L931" s="60" t="str">
        <f t="shared" si="71"/>
        <v>Stained</v>
      </c>
      <c r="M931" s="64" t="str">
        <f t="shared" si="72"/>
        <v>PI.IC.IV.082004.01</v>
      </c>
      <c r="N931" s="64"/>
      <c r="O931" s="64" t="str">
        <f t="shared" si="73"/>
        <v>PH.IC.IV.082004.01</v>
      </c>
      <c r="Q931" s="64" t="str">
        <f t="shared" si="74"/>
        <v>CL.IC.IV.082004.01</v>
      </c>
    </row>
    <row r="932" spans="1:41" s="60" customFormat="1" ht="15">
      <c r="A932" s="83" t="s">
        <v>8408</v>
      </c>
      <c r="B932" s="83"/>
      <c r="C932" s="81" t="s">
        <v>12486</v>
      </c>
      <c r="D932" s="83"/>
      <c r="E932" s="81" t="s">
        <v>12298</v>
      </c>
      <c r="F932" s="83" t="s">
        <v>12487</v>
      </c>
      <c r="G932" s="83" t="s">
        <v>12297</v>
      </c>
      <c r="H932" s="81" t="s">
        <v>12596</v>
      </c>
      <c r="I932" s="83" t="s">
        <v>12297</v>
      </c>
      <c r="J932" s="63" t="str">
        <f t="shared" si="70"/>
        <v>IC.IV.082005</v>
      </c>
      <c r="K932" s="61" t="s">
        <v>2311</v>
      </c>
      <c r="L932" s="60" t="str">
        <f t="shared" si="71"/>
        <v>Saturated</v>
      </c>
      <c r="M932" s="64" t="str">
        <f t="shared" si="72"/>
        <v>PI.IC.IV.082005.01</v>
      </c>
      <c r="N932" s="64"/>
      <c r="O932" s="64" t="str">
        <f t="shared" si="73"/>
        <v>PH.IC.IV.082005.01</v>
      </c>
      <c r="Q932" s="64" t="str">
        <f t="shared" si="74"/>
        <v>CL.IC.IV.082005.01</v>
      </c>
    </row>
    <row r="933" spans="1:41" s="60" customFormat="1" ht="15">
      <c r="A933" s="60" t="s">
        <v>8408</v>
      </c>
      <c r="B933" s="10"/>
      <c r="C933" s="62" t="s">
        <v>11638</v>
      </c>
      <c r="D933" s="10" t="s">
        <v>13787</v>
      </c>
      <c r="E933" s="62" t="s">
        <v>10704</v>
      </c>
      <c r="F933" s="60" t="s">
        <v>13792</v>
      </c>
      <c r="G933" s="60" t="s">
        <v>8163</v>
      </c>
      <c r="H933" s="62" t="s">
        <v>11848</v>
      </c>
      <c r="I933" s="60" t="s">
        <v>8168</v>
      </c>
      <c r="J933" s="63" t="str">
        <f t="shared" si="70"/>
        <v>IC.IV.082101</v>
      </c>
      <c r="K933" s="61" t="s">
        <v>2379</v>
      </c>
      <c r="L933" s="60" t="str">
        <f t="shared" si="71"/>
        <v>Line CMs outside body</v>
      </c>
      <c r="M933" s="64" t="str">
        <f t="shared" si="72"/>
        <v>PI.IC.IV.082101.01</v>
      </c>
      <c r="N933" s="64"/>
      <c r="O933" s="64" t="str">
        <f t="shared" si="73"/>
        <v>PH.IC.IV.082101.01</v>
      </c>
      <c r="Q933" s="64" t="str">
        <f t="shared" si="74"/>
        <v>CL.IC.IV.082101.01</v>
      </c>
      <c r="AJ933" s="60" t="s">
        <v>12773</v>
      </c>
      <c r="AK933" s="60">
        <v>1436</v>
      </c>
    </row>
    <row r="934" spans="1:41" s="60" customFormat="1" ht="15">
      <c r="A934" s="60" t="s">
        <v>8408</v>
      </c>
      <c r="B934" s="10" t="s">
        <v>8197</v>
      </c>
      <c r="C934" s="62" t="s">
        <v>3690</v>
      </c>
      <c r="D934" s="10" t="s">
        <v>8264</v>
      </c>
      <c r="E934" s="61" t="s">
        <v>2379</v>
      </c>
      <c r="F934" s="60" t="s">
        <v>8198</v>
      </c>
      <c r="G934" s="60" t="s">
        <v>13020</v>
      </c>
      <c r="H934" s="62" t="s">
        <v>11848</v>
      </c>
      <c r="I934" s="60" t="s">
        <v>11867</v>
      </c>
      <c r="J934" s="63" t="str">
        <f t="shared" si="70"/>
        <v>IC.IV.090101</v>
      </c>
      <c r="K934" s="61" t="s">
        <v>2379</v>
      </c>
      <c r="L934" s="60" t="str">
        <f t="shared" si="71"/>
        <v>Drsg change date (free text)</v>
      </c>
      <c r="M934" s="64" t="str">
        <f t="shared" si="72"/>
        <v>PI.IC.IV.090101.01</v>
      </c>
      <c r="N934" s="64"/>
      <c r="O934" s="64" t="str">
        <f t="shared" si="73"/>
        <v>PH.IC.IV.090101.01</v>
      </c>
      <c r="Q934" s="64" t="str">
        <f t="shared" si="74"/>
        <v>CL.IC.IV.090101.01</v>
      </c>
    </row>
    <row r="935" spans="1:41" s="60" customFormat="1" ht="15">
      <c r="A935" s="60" t="s">
        <v>8408</v>
      </c>
      <c r="B935" s="10"/>
      <c r="C935" s="62" t="s">
        <v>3690</v>
      </c>
      <c r="D935" s="10" t="s">
        <v>8267</v>
      </c>
      <c r="E935" s="61" t="s">
        <v>12182</v>
      </c>
      <c r="F935" s="60" t="s">
        <v>8199</v>
      </c>
      <c r="G935" s="60" t="s">
        <v>8108</v>
      </c>
      <c r="H935" s="62" t="s">
        <v>11848</v>
      </c>
      <c r="I935" s="60" t="s">
        <v>8413</v>
      </c>
      <c r="J935" s="63" t="str">
        <f t="shared" si="70"/>
        <v>IC.IV.090201</v>
      </c>
      <c r="K935" s="61" t="s">
        <v>2379</v>
      </c>
      <c r="L935" s="60" t="str">
        <f t="shared" si="71"/>
        <v>Antimicrobial disk</v>
      </c>
      <c r="M935" s="64" t="str">
        <f t="shared" si="72"/>
        <v>PI.IC.IV.090201.01</v>
      </c>
      <c r="N935" s="64"/>
      <c r="O935" s="64" t="str">
        <f t="shared" si="73"/>
        <v>PH.IC.IV.090201.01</v>
      </c>
      <c r="Q935" s="64" t="str">
        <f t="shared" si="74"/>
        <v>CL.IC.IV.090201.01</v>
      </c>
    </row>
    <row r="936" spans="1:41" s="60" customFormat="1" ht="15">
      <c r="A936" s="60" t="s">
        <v>8408</v>
      </c>
      <c r="B936" s="10"/>
      <c r="C936" s="62" t="s">
        <v>3690</v>
      </c>
      <c r="D936" s="10"/>
      <c r="E936" s="61" t="s">
        <v>12182</v>
      </c>
      <c r="F936" s="60" t="s">
        <v>8199</v>
      </c>
      <c r="G936" s="60" t="s">
        <v>11070</v>
      </c>
      <c r="H936" s="62" t="s">
        <v>12030</v>
      </c>
      <c r="I936" s="60" t="s">
        <v>8619</v>
      </c>
      <c r="J936" s="63" t="str">
        <f t="shared" si="70"/>
        <v>IC.IV.090202</v>
      </c>
      <c r="K936" s="61" t="s">
        <v>2379</v>
      </c>
      <c r="L936" s="60" t="str">
        <f t="shared" si="71"/>
        <v>Transparent</v>
      </c>
      <c r="M936" s="64" t="str">
        <f t="shared" si="72"/>
        <v>PI.IC.IV.090202.01</v>
      </c>
      <c r="N936" s="64"/>
      <c r="O936" s="64" t="str">
        <f t="shared" si="73"/>
        <v>PH.IC.IV.090202.01</v>
      </c>
      <c r="Q936" s="64" t="str">
        <f t="shared" si="74"/>
        <v>CL.IC.IV.090202.01</v>
      </c>
    </row>
    <row r="937" spans="1:41" s="60" customFormat="1" ht="15">
      <c r="A937" s="60" t="s">
        <v>8408</v>
      </c>
      <c r="B937" s="10"/>
      <c r="C937" s="62" t="s">
        <v>3690</v>
      </c>
      <c r="D937" s="10"/>
      <c r="E937" s="61" t="s">
        <v>12182</v>
      </c>
      <c r="F937" s="60" t="s">
        <v>8199</v>
      </c>
      <c r="G937" s="60" t="s">
        <v>11567</v>
      </c>
      <c r="H937" s="62" t="s">
        <v>12032</v>
      </c>
      <c r="I937" s="60" t="s">
        <v>11567</v>
      </c>
      <c r="J937" s="63" t="str">
        <f t="shared" si="70"/>
        <v>IC.IV.090203</v>
      </c>
      <c r="K937" s="61" t="s">
        <v>2379</v>
      </c>
      <c r="L937" s="60" t="str">
        <f t="shared" si="71"/>
        <v>Gauze</v>
      </c>
      <c r="M937" s="64" t="str">
        <f t="shared" si="72"/>
        <v>PI.IC.IV.090203.01</v>
      </c>
      <c r="N937" s="64"/>
      <c r="O937" s="64" t="str">
        <f t="shared" si="73"/>
        <v>PH.IC.IV.090203.01</v>
      </c>
      <c r="Q937" s="64" t="str">
        <f t="shared" si="74"/>
        <v>CL.IC.IV.090203.01</v>
      </c>
    </row>
    <row r="938" spans="1:41" s="60" customFormat="1" ht="15">
      <c r="A938" s="60" t="s">
        <v>8408</v>
      </c>
      <c r="B938" s="10"/>
      <c r="C938" s="62" t="s">
        <v>3690</v>
      </c>
      <c r="D938" s="10"/>
      <c r="E938" s="61" t="s">
        <v>4192</v>
      </c>
      <c r="F938" s="60" t="s">
        <v>8199</v>
      </c>
      <c r="G938" s="60" t="s">
        <v>10478</v>
      </c>
      <c r="H938" s="62" t="s">
        <v>12028</v>
      </c>
      <c r="I938" s="60" t="s">
        <v>12437</v>
      </c>
      <c r="J938" s="63" t="str">
        <f t="shared" si="70"/>
        <v>IC.IV.090204</v>
      </c>
      <c r="K938" s="61" t="s">
        <v>2379</v>
      </c>
      <c r="L938" s="60" t="str">
        <f t="shared" si="71"/>
        <v>Other: specify</v>
      </c>
      <c r="M938" s="64" t="str">
        <f t="shared" si="72"/>
        <v>PI.IC.IV.090204.01</v>
      </c>
      <c r="N938" s="64"/>
      <c r="O938" s="64" t="str">
        <f t="shared" si="73"/>
        <v>PH.IC.IV.090204.01</v>
      </c>
      <c r="Q938" s="64" t="str">
        <f t="shared" si="74"/>
        <v>CL.IC.IV.090204.01</v>
      </c>
    </row>
    <row r="939" spans="1:41" s="60" customFormat="1" ht="15">
      <c r="A939" s="60" t="s">
        <v>8408</v>
      </c>
      <c r="B939" s="10"/>
      <c r="C939" s="62" t="s">
        <v>3690</v>
      </c>
      <c r="D939" s="10" t="s">
        <v>7868</v>
      </c>
      <c r="E939" s="61" t="s">
        <v>3812</v>
      </c>
      <c r="F939" s="60" t="s">
        <v>8620</v>
      </c>
      <c r="G939" s="60" t="s">
        <v>11836</v>
      </c>
      <c r="H939" s="62" t="s">
        <v>11848</v>
      </c>
      <c r="I939" s="60" t="s">
        <v>8627</v>
      </c>
      <c r="J939" s="63" t="str">
        <f t="shared" si="70"/>
        <v>IC.IV.090301</v>
      </c>
      <c r="K939" s="61" t="s">
        <v>2379</v>
      </c>
      <c r="L939" s="60" t="str">
        <f t="shared" si="71"/>
        <v>Present on admit: specify date</v>
      </c>
      <c r="M939" s="64" t="str">
        <f t="shared" si="72"/>
        <v>PI.IC.IV.090301.01</v>
      </c>
      <c r="N939" s="64"/>
      <c r="O939" s="64" t="str">
        <f t="shared" si="73"/>
        <v>PH.IC.IV.090301.01</v>
      </c>
      <c r="Q939" s="64" t="str">
        <f t="shared" si="74"/>
        <v>CL.IC.IV.090301.01</v>
      </c>
    </row>
    <row r="940" spans="1:41" s="60" customFormat="1" ht="15">
      <c r="A940" s="60" t="s">
        <v>8408</v>
      </c>
      <c r="B940" s="10"/>
      <c r="C940" s="62" t="s">
        <v>3690</v>
      </c>
      <c r="D940" s="10" t="s">
        <v>2696</v>
      </c>
      <c r="E940" s="61" t="s">
        <v>12592</v>
      </c>
      <c r="F940" s="60" t="s">
        <v>8620</v>
      </c>
      <c r="G940" s="60" t="s">
        <v>8245</v>
      </c>
      <c r="H940" s="62" t="s">
        <v>12030</v>
      </c>
      <c r="I940" s="60" t="s">
        <v>8310</v>
      </c>
      <c r="J940" s="63" t="str">
        <f t="shared" si="70"/>
        <v>IC.IV.090302</v>
      </c>
      <c r="K940" s="61" t="s">
        <v>2379</v>
      </c>
      <c r="L940" s="60" t="str">
        <f t="shared" si="71"/>
        <v>Inserted at this date/time: specify</v>
      </c>
      <c r="M940" s="64" t="str">
        <f t="shared" si="72"/>
        <v>PI.IC.IV.090302.01</v>
      </c>
      <c r="N940" s="64"/>
      <c r="O940" s="64" t="str">
        <f t="shared" si="73"/>
        <v>PH.IC.IV.090302.01</v>
      </c>
      <c r="Q940" s="64" t="str">
        <f t="shared" si="74"/>
        <v>CL.IC.IV.090302.01</v>
      </c>
    </row>
    <row r="941" spans="1:41" s="60" customFormat="1" ht="15">
      <c r="A941" s="60" t="s">
        <v>8408</v>
      </c>
      <c r="B941" s="10"/>
      <c r="C941" s="62" t="s">
        <v>326</v>
      </c>
      <c r="D941" s="10"/>
      <c r="E941" s="61" t="s">
        <v>12592</v>
      </c>
      <c r="F941" s="60" t="s">
        <v>8620</v>
      </c>
      <c r="G941" s="60" t="s">
        <v>8566</v>
      </c>
      <c r="H941" s="62" t="s">
        <v>12032</v>
      </c>
      <c r="I941" s="60" t="s">
        <v>8567</v>
      </c>
      <c r="J941" s="63" t="str">
        <f>CONCATENATE("IC.IV.",C941,E941,H941)</f>
        <v>IC.IV.090303</v>
      </c>
      <c r="K941" s="61" t="s">
        <v>1</v>
      </c>
      <c r="L941" s="60" t="str">
        <f>G941</f>
        <v>Insertion attempts number: specify</v>
      </c>
      <c r="M941" s="64" t="str">
        <f>CONCATENATE("PI.",J941,".",K941)</f>
        <v>PI.IC.IV.090303.01</v>
      </c>
      <c r="N941" s="64"/>
      <c r="O941" s="64" t="str">
        <f>CONCATENATE("PH.",J941,".",K941)</f>
        <v>PH.IC.IV.090303.01</v>
      </c>
      <c r="Q941" s="64" t="str">
        <f>CONCATENATE("CL.",J941,".",K941)</f>
        <v>CL.IC.IV.090303.01</v>
      </c>
    </row>
    <row r="942" spans="1:41" s="60" customFormat="1" ht="15">
      <c r="A942" s="60" t="s">
        <v>8408</v>
      </c>
      <c r="B942" s="10"/>
      <c r="C942" s="62" t="s">
        <v>326</v>
      </c>
      <c r="D942" s="10"/>
      <c r="E942" s="61" t="s">
        <v>12592</v>
      </c>
      <c r="F942" s="60" t="s">
        <v>8620</v>
      </c>
      <c r="G942" s="60" t="s">
        <v>11840</v>
      </c>
      <c r="H942" s="62" t="s">
        <v>12028</v>
      </c>
      <c r="I942" s="60" t="s">
        <v>11841</v>
      </c>
      <c r="J942" s="63" t="str">
        <f>CONCATENATE("IC.IV.",C942,E942,H942)</f>
        <v>IC.IV.090304</v>
      </c>
      <c r="K942" s="61" t="s">
        <v>1</v>
      </c>
      <c r="L942" s="60" t="str">
        <f>G942</f>
        <v>Discontinue</v>
      </c>
      <c r="M942" s="64" t="str">
        <f>CONCATENATE("PI.",J942,".",K942)</f>
        <v>PI.IC.IV.090304.01</v>
      </c>
      <c r="N942" s="64"/>
      <c r="O942" s="64" t="str">
        <f>CONCATENATE("PH.",J942,".",K942)</f>
        <v>PH.IC.IV.090304.01</v>
      </c>
      <c r="Q942" s="64" t="str">
        <f>CONCATENATE("CL.",J942,".",K942)</f>
        <v>CL.IC.IV.090304.01</v>
      </c>
    </row>
    <row r="943" spans="1:41" s="60" customFormat="1" ht="15">
      <c r="A943" s="60" t="s">
        <v>8408</v>
      </c>
      <c r="B943" s="10"/>
      <c r="C943" s="62" t="s">
        <v>3690</v>
      </c>
      <c r="D943" s="10"/>
      <c r="E943" s="61" t="s">
        <v>12592</v>
      </c>
      <c r="F943" s="60" t="s">
        <v>8620</v>
      </c>
      <c r="G943" s="60" t="s">
        <v>13846</v>
      </c>
      <c r="H943" s="62" t="s">
        <v>12210</v>
      </c>
      <c r="I943" s="60" t="s">
        <v>13848</v>
      </c>
      <c r="J943" s="63" t="str">
        <f t="shared" si="70"/>
        <v>IC.IV.090305</v>
      </c>
      <c r="K943" s="61" t="s">
        <v>2379</v>
      </c>
      <c r="L943" s="60" t="str">
        <f t="shared" si="71"/>
        <v>Site duration extension</v>
      </c>
      <c r="M943" s="64" t="str">
        <f t="shared" si="72"/>
        <v>PI.IC.IV.090305.01</v>
      </c>
      <c r="N943" s="64"/>
      <c r="O943" s="64" t="str">
        <f t="shared" si="73"/>
        <v>PH.IC.IV.090305.01</v>
      </c>
      <c r="Q943" s="64" t="str">
        <f t="shared" si="74"/>
        <v>CL.IC.IV.090305.01</v>
      </c>
      <c r="AN943" s="60" t="s">
        <v>12773</v>
      </c>
      <c r="AO943" s="60">
        <v>1518</v>
      </c>
    </row>
    <row r="944" spans="1:41" s="60" customFormat="1" ht="15">
      <c r="A944" s="60" t="s">
        <v>8408</v>
      </c>
      <c r="B944" s="10"/>
      <c r="C944" s="62" t="s">
        <v>3690</v>
      </c>
      <c r="D944" s="10"/>
      <c r="E944" s="61" t="s">
        <v>12592</v>
      </c>
      <c r="F944" s="60" t="s">
        <v>8620</v>
      </c>
      <c r="G944" s="60" t="s">
        <v>13847</v>
      </c>
      <c r="H944" s="62" t="s">
        <v>12212</v>
      </c>
      <c r="I944" s="60" t="s">
        <v>13849</v>
      </c>
      <c r="J944" s="63" t="str">
        <f t="shared" si="70"/>
        <v>IC.IV.090306</v>
      </c>
      <c r="K944" s="61" t="s">
        <v>2379</v>
      </c>
      <c r="L944" s="60" t="str">
        <f t="shared" si="71"/>
        <v>Tubing changed</v>
      </c>
      <c r="M944" s="64" t="str">
        <f t="shared" si="72"/>
        <v>PI.IC.IV.090306.01</v>
      </c>
      <c r="N944" s="64"/>
      <c r="O944" s="64" t="str">
        <f t="shared" si="73"/>
        <v>PH.IC.IV.090306.01</v>
      </c>
      <c r="Q944" s="64" t="str">
        <f t="shared" si="74"/>
        <v>CL.IC.IV.090306.01</v>
      </c>
      <c r="AN944" s="60" t="s">
        <v>12773</v>
      </c>
      <c r="AO944" s="60">
        <v>1519</v>
      </c>
    </row>
    <row r="945" spans="1:33" s="60" customFormat="1" ht="15">
      <c r="A945" s="60" t="s">
        <v>8408</v>
      </c>
      <c r="B945" s="10"/>
      <c r="C945" s="62" t="s">
        <v>3690</v>
      </c>
      <c r="D945" s="10" t="s">
        <v>8621</v>
      </c>
      <c r="E945" s="62" t="s">
        <v>6464</v>
      </c>
      <c r="F945" s="60" t="s">
        <v>8622</v>
      </c>
      <c r="G945" s="60" t="s">
        <v>10076</v>
      </c>
      <c r="H945" s="62" t="s">
        <v>11848</v>
      </c>
      <c r="I945" s="60" t="s">
        <v>10076</v>
      </c>
      <c r="J945" s="63" t="str">
        <f t="shared" si="70"/>
        <v>IC.IV.090401</v>
      </c>
      <c r="K945" s="61" t="s">
        <v>2379</v>
      </c>
      <c r="L945" s="60" t="str">
        <f t="shared" si="71"/>
        <v>Done</v>
      </c>
      <c r="M945" s="64" t="str">
        <f t="shared" si="72"/>
        <v>PI.IC.IV.090401.01</v>
      </c>
      <c r="N945" s="64"/>
      <c r="O945" s="64" t="str">
        <f t="shared" si="73"/>
        <v>PH.IC.IV.090401.01</v>
      </c>
      <c r="Q945" s="64" t="str">
        <f t="shared" si="74"/>
        <v>CL.IC.IV.090401.01</v>
      </c>
    </row>
    <row r="946" spans="1:33" s="60" customFormat="1" ht="15">
      <c r="A946" s="60" t="s">
        <v>8408</v>
      </c>
      <c r="B946" s="10"/>
      <c r="C946" s="62" t="s">
        <v>3690</v>
      </c>
      <c r="D946" s="10"/>
      <c r="E946" s="62" t="s">
        <v>6464</v>
      </c>
      <c r="F946" s="60" t="s">
        <v>8622</v>
      </c>
      <c r="G946" s="60" t="s">
        <v>8623</v>
      </c>
      <c r="H946" s="62" t="s">
        <v>12030</v>
      </c>
      <c r="I946" s="60" t="s">
        <v>12171</v>
      </c>
      <c r="J946" s="63" t="str">
        <f t="shared" si="70"/>
        <v>IC.IV.090402</v>
      </c>
      <c r="K946" s="61" t="s">
        <v>2379</v>
      </c>
      <c r="L946" s="60" t="str">
        <f t="shared" si="71"/>
        <v>Not due</v>
      </c>
      <c r="M946" s="64" t="str">
        <f t="shared" si="72"/>
        <v>PI.IC.IV.090402.01</v>
      </c>
      <c r="N946" s="64"/>
      <c r="O946" s="64" t="str">
        <f t="shared" si="73"/>
        <v>PH.IC.IV.090402.01</v>
      </c>
      <c r="Q946" s="64" t="str">
        <f t="shared" si="74"/>
        <v>CL.IC.IV.090402.01</v>
      </c>
    </row>
    <row r="947" spans="1:33" s="60" customFormat="1" ht="15">
      <c r="A947" s="60" t="s">
        <v>8408</v>
      </c>
      <c r="B947" s="10"/>
      <c r="C947" s="62" t="s">
        <v>3690</v>
      </c>
      <c r="D947" s="10" t="s">
        <v>2696</v>
      </c>
      <c r="E947" s="62" t="s">
        <v>6464</v>
      </c>
      <c r="F947" s="60" t="s">
        <v>8622</v>
      </c>
      <c r="G947" s="60" t="s">
        <v>10478</v>
      </c>
      <c r="H947" s="62" t="s">
        <v>12032</v>
      </c>
      <c r="I947" s="60" t="s">
        <v>12437</v>
      </c>
      <c r="J947" s="63" t="str">
        <f t="shared" si="70"/>
        <v>IC.IV.090403</v>
      </c>
      <c r="K947" s="61" t="s">
        <v>2379</v>
      </c>
      <c r="L947" s="60" t="str">
        <f t="shared" si="71"/>
        <v>Other: specify</v>
      </c>
      <c r="M947" s="64" t="str">
        <f t="shared" si="72"/>
        <v>PI.IC.IV.090403.01</v>
      </c>
      <c r="N947" s="64"/>
      <c r="O947" s="64" t="str">
        <f t="shared" si="73"/>
        <v>PH.IC.IV.090403.01</v>
      </c>
      <c r="Q947" s="64" t="str">
        <f t="shared" si="74"/>
        <v>CL.IC.IV.090403.01</v>
      </c>
    </row>
    <row r="948" spans="1:33" s="60" customFormat="1" ht="15">
      <c r="A948" s="60" t="s">
        <v>8408</v>
      </c>
      <c r="B948" s="10"/>
      <c r="C948" s="62" t="s">
        <v>3690</v>
      </c>
      <c r="D948" s="10" t="s">
        <v>8037</v>
      </c>
      <c r="E948" s="62" t="s">
        <v>6291</v>
      </c>
      <c r="F948" s="60" t="s">
        <v>8624</v>
      </c>
      <c r="G948" s="60" t="s">
        <v>8625</v>
      </c>
      <c r="H948" s="62" t="s">
        <v>11848</v>
      </c>
      <c r="I948" s="60" t="s">
        <v>11867</v>
      </c>
      <c r="J948" s="63" t="str">
        <f t="shared" si="70"/>
        <v>IC.IV.090501</v>
      </c>
      <c r="K948" s="61" t="s">
        <v>2379</v>
      </c>
      <c r="L948" s="60" t="str">
        <f t="shared" si="71"/>
        <v>Insertion date (free text)</v>
      </c>
      <c r="M948" s="64" t="str">
        <f t="shared" si="72"/>
        <v>PI.IC.IV.090501.01</v>
      </c>
      <c r="N948" s="64"/>
      <c r="O948" s="64" t="str">
        <f t="shared" si="73"/>
        <v>PH.IC.IV.090501.01</v>
      </c>
      <c r="Q948" s="64" t="str">
        <f t="shared" si="74"/>
        <v>CL.IC.IV.090501.01</v>
      </c>
    </row>
    <row r="949" spans="1:33" s="60" customFormat="1" ht="15">
      <c r="A949" s="60" t="s">
        <v>8408</v>
      </c>
      <c r="B949" s="10"/>
      <c r="C949" s="62" t="s">
        <v>3690</v>
      </c>
      <c r="D949" s="10" t="s">
        <v>7469</v>
      </c>
      <c r="E949" s="62" t="s">
        <v>6988</v>
      </c>
      <c r="F949" s="60" t="s">
        <v>8501</v>
      </c>
      <c r="G949" s="60" t="s">
        <v>9437</v>
      </c>
      <c r="H949" s="62" t="s">
        <v>11848</v>
      </c>
      <c r="I949" s="60" t="s">
        <v>8502</v>
      </c>
      <c r="J949" s="63" t="str">
        <f t="shared" si="70"/>
        <v>IC.IV.090601</v>
      </c>
      <c r="K949" s="61" t="s">
        <v>2379</v>
      </c>
      <c r="L949" s="60" t="str">
        <f t="shared" si="71"/>
        <v>Hand, right</v>
      </c>
      <c r="M949" s="64" t="str">
        <f t="shared" si="72"/>
        <v>PI.IC.IV.090601.01</v>
      </c>
      <c r="N949" s="64"/>
      <c r="O949" s="64" t="str">
        <f t="shared" si="73"/>
        <v>PH.IC.IV.090601.01</v>
      </c>
      <c r="Q949" s="64" t="str">
        <f t="shared" si="74"/>
        <v>CL.IC.IV.090601.01</v>
      </c>
    </row>
    <row r="950" spans="1:33" s="60" customFormat="1" ht="15">
      <c r="A950" s="60" t="s">
        <v>8408</v>
      </c>
      <c r="B950" s="10"/>
      <c r="C950" s="62" t="s">
        <v>3690</v>
      </c>
      <c r="D950" s="10" t="s">
        <v>2696</v>
      </c>
      <c r="E950" s="62" t="s">
        <v>6988</v>
      </c>
      <c r="F950" s="60" t="s">
        <v>8501</v>
      </c>
      <c r="G950" s="60" t="s">
        <v>9444</v>
      </c>
      <c r="H950" s="62" t="s">
        <v>12030</v>
      </c>
      <c r="I950" s="60" t="s">
        <v>7997</v>
      </c>
      <c r="J950" s="63" t="str">
        <f t="shared" si="70"/>
        <v>IC.IV.090602</v>
      </c>
      <c r="K950" s="61" t="s">
        <v>2379</v>
      </c>
      <c r="L950" s="60" t="str">
        <f t="shared" si="71"/>
        <v>Hand, left</v>
      </c>
      <c r="M950" s="64" t="str">
        <f t="shared" si="72"/>
        <v>PI.IC.IV.090602.01</v>
      </c>
      <c r="N950" s="64"/>
      <c r="O950" s="64" t="str">
        <f t="shared" si="73"/>
        <v>PH.IC.IV.090602.01</v>
      </c>
      <c r="Q950" s="64" t="str">
        <f t="shared" si="74"/>
        <v>CL.IC.IV.090602.01</v>
      </c>
    </row>
    <row r="951" spans="1:33" s="60" customFormat="1" ht="15">
      <c r="A951" s="60" t="s">
        <v>8408</v>
      </c>
      <c r="B951" s="10"/>
      <c r="C951" s="62" t="s">
        <v>3690</v>
      </c>
      <c r="D951" s="10"/>
      <c r="E951" s="62" t="s">
        <v>6988</v>
      </c>
      <c r="F951" s="60" t="s">
        <v>8501</v>
      </c>
      <c r="G951" s="60" t="s">
        <v>9720</v>
      </c>
      <c r="H951" s="62" t="s">
        <v>12032</v>
      </c>
      <c r="I951" s="60" t="s">
        <v>7998</v>
      </c>
      <c r="J951" s="63" t="str">
        <f t="shared" si="70"/>
        <v>IC.IV.090603</v>
      </c>
      <c r="K951" s="61" t="s">
        <v>2379</v>
      </c>
      <c r="L951" s="60" t="str">
        <f t="shared" si="71"/>
        <v>Wrist, right</v>
      </c>
      <c r="M951" s="64" t="str">
        <f t="shared" si="72"/>
        <v>PI.IC.IV.090603.01</v>
      </c>
      <c r="N951" s="64"/>
      <c r="O951" s="64" t="str">
        <f t="shared" si="73"/>
        <v>PH.IC.IV.090603.01</v>
      </c>
      <c r="Q951" s="64" t="str">
        <f t="shared" si="74"/>
        <v>CL.IC.IV.090603.01</v>
      </c>
    </row>
    <row r="952" spans="1:33" s="60" customFormat="1" ht="15">
      <c r="A952" s="60" t="s">
        <v>8408</v>
      </c>
      <c r="B952" s="10"/>
      <c r="C952" s="62" t="s">
        <v>3690</v>
      </c>
      <c r="D952" s="10"/>
      <c r="E952" s="62" t="s">
        <v>6988</v>
      </c>
      <c r="F952" s="60" t="s">
        <v>8501</v>
      </c>
      <c r="G952" s="60" t="s">
        <v>9722</v>
      </c>
      <c r="H952" s="62" t="s">
        <v>12028</v>
      </c>
      <c r="I952" s="60" t="s">
        <v>7999</v>
      </c>
      <c r="J952" s="63" t="str">
        <f t="shared" si="70"/>
        <v>IC.IV.090604</v>
      </c>
      <c r="K952" s="61" t="s">
        <v>2379</v>
      </c>
      <c r="L952" s="60" t="str">
        <f t="shared" si="71"/>
        <v>Wrist, left</v>
      </c>
      <c r="M952" s="64" t="str">
        <f t="shared" si="72"/>
        <v>PI.IC.IV.090604.01</v>
      </c>
      <c r="N952" s="64"/>
      <c r="O952" s="64" t="str">
        <f t="shared" si="73"/>
        <v>PH.IC.IV.090604.01</v>
      </c>
      <c r="Q952" s="64" t="str">
        <f t="shared" si="74"/>
        <v>CL.IC.IV.090604.01</v>
      </c>
    </row>
    <row r="953" spans="1:33" s="60" customFormat="1" ht="15">
      <c r="A953" s="60" t="s">
        <v>8408</v>
      </c>
      <c r="B953" s="10"/>
      <c r="C953" s="62" t="s">
        <v>3690</v>
      </c>
      <c r="D953" s="10"/>
      <c r="E953" s="62" t="s">
        <v>6988</v>
      </c>
      <c r="F953" s="60" t="s">
        <v>8501</v>
      </c>
      <c r="G953" s="60" t="s">
        <v>7942</v>
      </c>
      <c r="H953" s="62" t="s">
        <v>12210</v>
      </c>
      <c r="I953" s="60" t="s">
        <v>7769</v>
      </c>
      <c r="J953" s="63" t="str">
        <f t="shared" si="70"/>
        <v>IC.IV.090605</v>
      </c>
      <c r="K953" s="61" t="s">
        <v>2379</v>
      </c>
      <c r="L953" s="60" t="str">
        <f t="shared" si="71"/>
        <v>Lower arm, right</v>
      </c>
      <c r="M953" s="64" t="str">
        <f t="shared" si="72"/>
        <v>PI.IC.IV.090605.01</v>
      </c>
      <c r="N953" s="64"/>
      <c r="O953" s="64" t="str">
        <f t="shared" si="73"/>
        <v>PH.IC.IV.090605.01</v>
      </c>
      <c r="Q953" s="64" t="str">
        <f t="shared" si="74"/>
        <v>CL.IC.IV.090605.01</v>
      </c>
    </row>
    <row r="954" spans="1:33" s="60" customFormat="1" ht="15">
      <c r="A954" s="60" t="s">
        <v>8408</v>
      </c>
      <c r="B954" s="10"/>
      <c r="C954" s="62" t="s">
        <v>3690</v>
      </c>
      <c r="D954" s="10"/>
      <c r="E954" s="62" t="s">
        <v>6988</v>
      </c>
      <c r="F954" s="60" t="s">
        <v>8501</v>
      </c>
      <c r="G954" s="60" t="s">
        <v>7943</v>
      </c>
      <c r="H954" s="62" t="s">
        <v>12212</v>
      </c>
      <c r="I954" s="60" t="s">
        <v>7771</v>
      </c>
      <c r="J954" s="63" t="str">
        <f t="shared" si="70"/>
        <v>IC.IV.090606</v>
      </c>
      <c r="K954" s="61" t="s">
        <v>2379</v>
      </c>
      <c r="L954" s="60" t="str">
        <f t="shared" si="71"/>
        <v>Lower arm, left</v>
      </c>
      <c r="M954" s="64" t="str">
        <f t="shared" si="72"/>
        <v>PI.IC.IV.090606.01</v>
      </c>
      <c r="N954" s="64"/>
      <c r="O954" s="64" t="str">
        <f t="shared" si="73"/>
        <v>PH.IC.IV.090606.01</v>
      </c>
      <c r="Q954" s="64" t="str">
        <f t="shared" si="74"/>
        <v>CL.IC.IV.090606.01</v>
      </c>
    </row>
    <row r="955" spans="1:33" s="60" customFormat="1" ht="15">
      <c r="A955" s="60" t="s">
        <v>8408</v>
      </c>
      <c r="B955" s="10"/>
      <c r="C955" s="62" t="s">
        <v>3690</v>
      </c>
      <c r="D955" s="10"/>
      <c r="E955" s="62" t="s">
        <v>6988</v>
      </c>
      <c r="F955" s="60" t="s">
        <v>8501</v>
      </c>
      <c r="G955" s="60" t="s">
        <v>7772</v>
      </c>
      <c r="H955" s="62" t="s">
        <v>12225</v>
      </c>
      <c r="I955" s="60" t="s">
        <v>7773</v>
      </c>
      <c r="J955" s="63" t="str">
        <f t="shared" si="70"/>
        <v>IC.IV.090607</v>
      </c>
      <c r="K955" s="61" t="s">
        <v>2379</v>
      </c>
      <c r="L955" s="60" t="str">
        <f t="shared" si="71"/>
        <v>Antecubital, right</v>
      </c>
      <c r="M955" s="64" t="str">
        <f t="shared" si="72"/>
        <v>PI.IC.IV.090607.01</v>
      </c>
      <c r="N955" s="64"/>
      <c r="O955" s="64" t="str">
        <f t="shared" si="73"/>
        <v>PH.IC.IV.090607.01</v>
      </c>
      <c r="Q955" s="64" t="str">
        <f t="shared" si="74"/>
        <v>CL.IC.IV.090607.01</v>
      </c>
    </row>
    <row r="956" spans="1:33" s="60" customFormat="1" ht="15">
      <c r="A956" s="60" t="s">
        <v>8408</v>
      </c>
      <c r="B956" s="10"/>
      <c r="C956" s="62" t="s">
        <v>3690</v>
      </c>
      <c r="D956" s="10"/>
      <c r="E956" s="62" t="s">
        <v>6988</v>
      </c>
      <c r="F956" s="60" t="s">
        <v>8501</v>
      </c>
      <c r="G956" s="60" t="s">
        <v>7774</v>
      </c>
      <c r="H956" s="62" t="s">
        <v>11638</v>
      </c>
      <c r="I956" s="60" t="s">
        <v>7775</v>
      </c>
      <c r="J956" s="63" t="str">
        <f t="shared" si="70"/>
        <v>IC.IV.090608</v>
      </c>
      <c r="K956" s="61" t="s">
        <v>2379</v>
      </c>
      <c r="L956" s="60" t="str">
        <f t="shared" si="71"/>
        <v>Antecubital, left</v>
      </c>
      <c r="M956" s="64" t="str">
        <f t="shared" si="72"/>
        <v>PI.IC.IV.090608.01</v>
      </c>
      <c r="N956" s="64"/>
      <c r="O956" s="64" t="str">
        <f t="shared" si="73"/>
        <v>PH.IC.IV.090608.01</v>
      </c>
      <c r="Q956" s="64" t="str">
        <f t="shared" si="74"/>
        <v>CL.IC.IV.090608.01</v>
      </c>
    </row>
    <row r="957" spans="1:33" s="60" customFormat="1" ht="15">
      <c r="A957" s="60" t="s">
        <v>8408</v>
      </c>
      <c r="B957" s="10"/>
      <c r="C957" s="62" t="s">
        <v>3690</v>
      </c>
      <c r="D957" s="10" t="s">
        <v>2696</v>
      </c>
      <c r="E957" s="62" t="s">
        <v>6988</v>
      </c>
      <c r="F957" s="60" t="s">
        <v>8501</v>
      </c>
      <c r="G957" s="60" t="s">
        <v>7946</v>
      </c>
      <c r="H957" s="62" t="s">
        <v>11639</v>
      </c>
      <c r="I957" s="60" t="s">
        <v>7947</v>
      </c>
      <c r="J957" s="63" t="str">
        <f t="shared" si="70"/>
        <v>IC.IV.090609</v>
      </c>
      <c r="K957" s="61" t="s">
        <v>2379</v>
      </c>
      <c r="L957" s="60" t="str">
        <f t="shared" si="71"/>
        <v>Upper arm, right</v>
      </c>
      <c r="M957" s="64" t="str">
        <f t="shared" si="72"/>
        <v>PI.IC.IV.090609.01</v>
      </c>
      <c r="N957" s="64"/>
      <c r="O957" s="64" t="str">
        <f t="shared" si="73"/>
        <v>PH.IC.IV.090609.01</v>
      </c>
      <c r="Q957" s="64" t="str">
        <f t="shared" si="74"/>
        <v>CL.IC.IV.090609.01</v>
      </c>
    </row>
    <row r="958" spans="1:33" s="60" customFormat="1" ht="15">
      <c r="A958" s="60" t="s">
        <v>8408</v>
      </c>
      <c r="B958" s="10"/>
      <c r="C958" s="62" t="s">
        <v>3690</v>
      </c>
      <c r="D958" s="10" t="s">
        <v>2696</v>
      </c>
      <c r="E958" s="62" t="s">
        <v>6988</v>
      </c>
      <c r="F958" s="60" t="s">
        <v>8501</v>
      </c>
      <c r="G958" s="60" t="s">
        <v>7948</v>
      </c>
      <c r="H958" s="62" t="s">
        <v>11829</v>
      </c>
      <c r="I958" s="60" t="s">
        <v>7949</v>
      </c>
      <c r="J958" s="63" t="str">
        <f t="shared" si="70"/>
        <v>IC.IV.090610</v>
      </c>
      <c r="K958" s="61" t="s">
        <v>2379</v>
      </c>
      <c r="L958" s="60" t="str">
        <f t="shared" si="71"/>
        <v>Upper arm, left</v>
      </c>
      <c r="M958" s="64" t="str">
        <f t="shared" si="72"/>
        <v>PI.IC.IV.090610.01</v>
      </c>
      <c r="N958" s="64"/>
      <c r="O958" s="64" t="str">
        <f t="shared" si="73"/>
        <v>PH.IC.IV.090610.01</v>
      </c>
      <c r="Q958" s="64" t="str">
        <f t="shared" si="74"/>
        <v>CL.IC.IV.090610.01</v>
      </c>
      <c r="AF958" s="60" t="s">
        <v>12773</v>
      </c>
      <c r="AG958" s="60">
        <v>1361</v>
      </c>
    </row>
    <row r="959" spans="1:33" s="60" customFormat="1" ht="15">
      <c r="A959" s="60" t="s">
        <v>8408</v>
      </c>
      <c r="B959" s="10"/>
      <c r="C959" s="62" t="s">
        <v>3690</v>
      </c>
      <c r="D959" s="10"/>
      <c r="E959" s="62" t="s">
        <v>6988</v>
      </c>
      <c r="F959" s="60" t="s">
        <v>8501</v>
      </c>
      <c r="G959" s="60" t="s">
        <v>9171</v>
      </c>
      <c r="H959" s="62" t="s">
        <v>12099</v>
      </c>
      <c r="I959" s="60" t="s">
        <v>7950</v>
      </c>
      <c r="J959" s="63" t="str">
        <f t="shared" si="70"/>
        <v>IC.IV.090611</v>
      </c>
      <c r="K959" s="61" t="s">
        <v>2379</v>
      </c>
      <c r="L959" s="60" t="str">
        <f t="shared" si="71"/>
        <v>Foot, right</v>
      </c>
      <c r="M959" s="64" t="str">
        <f t="shared" si="72"/>
        <v>PI.IC.IV.090611.01</v>
      </c>
      <c r="N959" s="64"/>
      <c r="O959" s="64" t="str">
        <f t="shared" si="73"/>
        <v>PH.IC.IV.090611.01</v>
      </c>
      <c r="Q959" s="64" t="str">
        <f t="shared" si="74"/>
        <v>CL.IC.IV.090611.01</v>
      </c>
      <c r="AF959" s="60" t="s">
        <v>12773</v>
      </c>
      <c r="AG959" s="60">
        <v>1361</v>
      </c>
    </row>
    <row r="960" spans="1:33" s="60" customFormat="1" ht="15">
      <c r="A960" s="60" t="s">
        <v>8408</v>
      </c>
      <c r="B960" s="10"/>
      <c r="C960" s="62" t="s">
        <v>3690</v>
      </c>
      <c r="D960" s="10" t="s">
        <v>12452</v>
      </c>
      <c r="E960" s="62" t="s">
        <v>6988</v>
      </c>
      <c r="F960" s="60" t="s">
        <v>8501</v>
      </c>
      <c r="G960" s="60" t="s">
        <v>9306</v>
      </c>
      <c r="H960" s="62" t="s">
        <v>12100</v>
      </c>
      <c r="I960" s="60" t="s">
        <v>7951</v>
      </c>
      <c r="J960" s="63" t="str">
        <f t="shared" si="70"/>
        <v>IC.IV.090612</v>
      </c>
      <c r="K960" s="61" t="s">
        <v>2379</v>
      </c>
      <c r="L960" s="60" t="str">
        <f t="shared" si="71"/>
        <v>Foot, left</v>
      </c>
      <c r="M960" s="64" t="str">
        <f t="shared" si="72"/>
        <v>PI.IC.IV.090612.01</v>
      </c>
      <c r="N960" s="64"/>
      <c r="O960" s="64" t="str">
        <f t="shared" si="73"/>
        <v>PH.IC.IV.090612.01</v>
      </c>
      <c r="Q960" s="64" t="str">
        <f t="shared" si="74"/>
        <v>CL.IC.IV.090612.01</v>
      </c>
    </row>
    <row r="961" spans="1:45" s="60" customFormat="1" ht="15">
      <c r="A961" s="60" t="s">
        <v>8408</v>
      </c>
      <c r="B961" s="10"/>
      <c r="C961" s="62" t="s">
        <v>3690</v>
      </c>
      <c r="D961" s="10"/>
      <c r="E961" s="62" t="s">
        <v>6988</v>
      </c>
      <c r="F961" s="60" t="s">
        <v>8501</v>
      </c>
      <c r="G961" s="60" t="s">
        <v>10478</v>
      </c>
      <c r="H961" s="62" t="s">
        <v>12101</v>
      </c>
      <c r="I961" s="60" t="s">
        <v>12437</v>
      </c>
      <c r="J961" s="63" t="str">
        <f t="shared" si="70"/>
        <v>IC.IV.090613</v>
      </c>
      <c r="K961" s="61" t="s">
        <v>12175</v>
      </c>
      <c r="L961" s="60" t="str">
        <f t="shared" si="71"/>
        <v>Other: specify</v>
      </c>
      <c r="M961" s="64" t="str">
        <f t="shared" si="72"/>
        <v>PI.IC.IV.090613.01</v>
      </c>
      <c r="N961" s="64"/>
      <c r="O961" s="64" t="str">
        <f t="shared" si="73"/>
        <v>PH.IC.IV.090613.01</v>
      </c>
      <c r="Q961" s="64" t="str">
        <f t="shared" si="74"/>
        <v>CL.IC.IV.090613.01</v>
      </c>
    </row>
    <row r="962" spans="1:45" s="60" customFormat="1" ht="15">
      <c r="A962" s="60" t="s">
        <v>8408</v>
      </c>
      <c r="B962" s="10"/>
      <c r="C962" s="62" t="s">
        <v>93</v>
      </c>
      <c r="D962" s="10"/>
      <c r="E962" s="62" t="s">
        <v>6988</v>
      </c>
      <c r="F962" s="60" t="s">
        <v>8501</v>
      </c>
      <c r="G962" s="60" t="s">
        <v>8304</v>
      </c>
      <c r="H962" s="62" t="s">
        <v>12102</v>
      </c>
      <c r="I962" s="60" t="s">
        <v>13607</v>
      </c>
      <c r="J962" s="63" t="str">
        <f>CONCATENATE("IC.IV.",C962,E962,H962)</f>
        <v>IC.IV.090614</v>
      </c>
      <c r="K962" s="61" t="s">
        <v>1702</v>
      </c>
      <c r="L962" s="60" t="str">
        <f>G962</f>
        <v>External jugular, right</v>
      </c>
      <c r="M962" s="64" t="str">
        <f>CONCATENATE("PI.",J962,".",K962)</f>
        <v>PI.IC.IV.090614.01</v>
      </c>
      <c r="N962" s="64"/>
      <c r="O962" s="64" t="str">
        <f>CONCATENATE("PH.",J962,".",K962)</f>
        <v>PH.IC.IV.090614.01</v>
      </c>
      <c r="Q962" s="64" t="str">
        <f>CONCATENATE("CL.",J962,".",K962)</f>
        <v>CL.IC.IV.090614.01</v>
      </c>
    </row>
    <row r="963" spans="1:45" s="60" customFormat="1" ht="15">
      <c r="A963" s="60" t="s">
        <v>8408</v>
      </c>
      <c r="B963" s="10"/>
      <c r="C963" s="62" t="s">
        <v>93</v>
      </c>
      <c r="D963" s="10" t="s">
        <v>12452</v>
      </c>
      <c r="E963" s="62" t="s">
        <v>6988</v>
      </c>
      <c r="F963" s="60" t="s">
        <v>8501</v>
      </c>
      <c r="G963" s="60" t="s">
        <v>8306</v>
      </c>
      <c r="H963" s="62" t="s">
        <v>11559</v>
      </c>
      <c r="I963" s="60" t="s">
        <v>13608</v>
      </c>
      <c r="J963" s="63" t="str">
        <f>CONCATENATE("IC.IV.",C963,E963,H963)</f>
        <v>IC.IV.090615</v>
      </c>
      <c r="K963" s="61" t="s">
        <v>1702</v>
      </c>
      <c r="L963" s="60" t="str">
        <f>G963</f>
        <v>External jugular, left</v>
      </c>
      <c r="M963" s="64" t="str">
        <f>CONCATENATE("PI.",J963,".",K963)</f>
        <v>PI.IC.IV.090615.01</v>
      </c>
      <c r="N963" s="64"/>
      <c r="O963" s="64" t="str">
        <f>CONCATENATE("PH.",J963,".",K963)</f>
        <v>PH.IC.IV.090615.01</v>
      </c>
      <c r="Q963" s="64" t="str">
        <f>CONCATENATE("CL.",J963,".",K963)</f>
        <v>CL.IC.IV.090615.01</v>
      </c>
    </row>
    <row r="964" spans="1:45" s="60" customFormat="1" ht="15">
      <c r="A964" s="60" t="s">
        <v>8408</v>
      </c>
      <c r="B964" s="10"/>
      <c r="C964" s="62" t="s">
        <v>3690</v>
      </c>
      <c r="D964" s="10" t="s">
        <v>7911</v>
      </c>
      <c r="E964" s="62" t="s">
        <v>6317</v>
      </c>
      <c r="F964" s="60" t="s">
        <v>7952</v>
      </c>
      <c r="G964" s="60" t="s">
        <v>7953</v>
      </c>
      <c r="H964" s="62" t="s">
        <v>11848</v>
      </c>
      <c r="I964" s="60" t="s">
        <v>10532</v>
      </c>
      <c r="J964" s="63" t="str">
        <f t="shared" si="70"/>
        <v>IC.IV.090701</v>
      </c>
      <c r="K964" s="61" t="s">
        <v>12175</v>
      </c>
      <c r="L964" s="60" t="str">
        <f t="shared" si="71"/>
        <v>No redness, pain, swelling*</v>
      </c>
      <c r="M964" s="64" t="str">
        <f t="shared" si="72"/>
        <v>PI.IC.IV.090701.01</v>
      </c>
      <c r="N964" s="64"/>
      <c r="O964" s="64" t="str">
        <f t="shared" si="73"/>
        <v>PH.IC.IV.090701.01</v>
      </c>
      <c r="Q964" s="64" t="str">
        <f t="shared" si="74"/>
        <v>CL.IC.IV.090701.01</v>
      </c>
    </row>
    <row r="965" spans="1:45" s="60" customFormat="1" ht="15">
      <c r="A965" s="60" t="s">
        <v>8408</v>
      </c>
      <c r="B965" s="10"/>
      <c r="C965" s="62" t="s">
        <v>3690</v>
      </c>
      <c r="D965" s="10"/>
      <c r="E965" s="62" t="s">
        <v>6317</v>
      </c>
      <c r="F965" s="60" t="s">
        <v>7952</v>
      </c>
      <c r="G965" s="60" t="s">
        <v>8184</v>
      </c>
      <c r="H965" s="62" t="s">
        <v>12030</v>
      </c>
      <c r="I965" s="60" t="s">
        <v>11575</v>
      </c>
      <c r="J965" s="63" t="str">
        <f t="shared" si="70"/>
        <v>IC.IV.090702</v>
      </c>
      <c r="K965" s="61" t="s">
        <v>12175</v>
      </c>
      <c r="L965" s="60" t="str">
        <f t="shared" si="71"/>
        <v>Dressing clean dry intact</v>
      </c>
      <c r="M965" s="64" t="str">
        <f t="shared" si="72"/>
        <v>PI.IC.IV.090702.01</v>
      </c>
      <c r="N965" s="64"/>
      <c r="O965" s="64" t="str">
        <f t="shared" si="73"/>
        <v>PH.IC.IV.090702.01</v>
      </c>
      <c r="Q965" s="64" t="str">
        <f t="shared" si="74"/>
        <v>CL.IC.IV.090702.01</v>
      </c>
    </row>
    <row r="966" spans="1:45" s="60" customFormat="1" ht="15">
      <c r="A966" s="60" t="s">
        <v>8408</v>
      </c>
      <c r="B966" s="10"/>
      <c r="C966" s="62" t="s">
        <v>3690</v>
      </c>
      <c r="D966" s="10"/>
      <c r="E966" s="62" t="s">
        <v>6317</v>
      </c>
      <c r="F966" s="60" t="s">
        <v>7952</v>
      </c>
      <c r="G966" s="60" t="s">
        <v>7954</v>
      </c>
      <c r="H966" s="62" t="s">
        <v>12032</v>
      </c>
      <c r="I966" s="60" t="s">
        <v>7955</v>
      </c>
      <c r="J966" s="63" t="str">
        <f t="shared" si="70"/>
        <v>IC.IV.090703</v>
      </c>
      <c r="K966" s="61" t="s">
        <v>12175</v>
      </c>
      <c r="L966" s="60" t="str">
        <f t="shared" si="71"/>
        <v>Infiltration</v>
      </c>
      <c r="M966" s="64" t="str">
        <f t="shared" si="72"/>
        <v>PI.IC.IV.090703.01</v>
      </c>
      <c r="N966" s="64"/>
      <c r="O966" s="64" t="str">
        <f t="shared" si="73"/>
        <v>PH.IC.IV.090703.01</v>
      </c>
      <c r="Q966" s="64" t="str">
        <f t="shared" si="74"/>
        <v>CL.IC.IV.090703.01</v>
      </c>
    </row>
    <row r="967" spans="1:45" s="60" customFormat="1" ht="15">
      <c r="A967" s="60" t="s">
        <v>8408</v>
      </c>
      <c r="B967" s="10"/>
      <c r="C967" s="62" t="s">
        <v>3690</v>
      </c>
      <c r="D967" s="10" t="s">
        <v>2696</v>
      </c>
      <c r="E967" s="62" t="s">
        <v>6317</v>
      </c>
      <c r="F967" s="60" t="s">
        <v>7952</v>
      </c>
      <c r="G967" s="60" t="s">
        <v>8465</v>
      </c>
      <c r="H967" s="62" t="s">
        <v>12028</v>
      </c>
      <c r="I967" s="60" t="s">
        <v>8466</v>
      </c>
      <c r="J967" s="63" t="str">
        <f t="shared" si="70"/>
        <v>IC.IV.090704</v>
      </c>
      <c r="K967" s="61" t="s">
        <v>2379</v>
      </c>
      <c r="L967" s="60" t="str">
        <f t="shared" si="71"/>
        <v>Non tender</v>
      </c>
      <c r="M967" s="64" t="str">
        <f t="shared" si="72"/>
        <v>PI.IC.IV.090704.01</v>
      </c>
      <c r="N967" s="64"/>
      <c r="O967" s="64" t="str">
        <f t="shared" si="73"/>
        <v>PH.IC.IV.090704.01</v>
      </c>
      <c r="Q967" s="64" t="str">
        <f t="shared" si="74"/>
        <v>CL.IC.IV.090704.01</v>
      </c>
    </row>
    <row r="968" spans="1:45" s="60" customFormat="1" ht="15">
      <c r="A968" s="60" t="s">
        <v>8408</v>
      </c>
      <c r="B968" s="10"/>
      <c r="C968" s="62" t="s">
        <v>3690</v>
      </c>
      <c r="D968" s="10"/>
      <c r="E968" s="62" t="s">
        <v>6317</v>
      </c>
      <c r="F968" s="60" t="s">
        <v>7952</v>
      </c>
      <c r="G968" s="60" t="s">
        <v>11790</v>
      </c>
      <c r="H968" s="62" t="s">
        <v>12210</v>
      </c>
      <c r="I968" s="60" t="s">
        <v>11790</v>
      </c>
      <c r="J968" s="63" t="str">
        <f t="shared" si="70"/>
        <v>IC.IV.090705</v>
      </c>
      <c r="K968" s="61" t="s">
        <v>2379</v>
      </c>
      <c r="L968" s="60" t="str">
        <f t="shared" si="71"/>
        <v>Erythema</v>
      </c>
      <c r="M968" s="64" t="str">
        <f t="shared" si="72"/>
        <v>PI.IC.IV.090705.01</v>
      </c>
      <c r="N968" s="64"/>
      <c r="O968" s="64" t="str">
        <f t="shared" si="73"/>
        <v>PH.IC.IV.090705.01</v>
      </c>
      <c r="Q968" s="64" t="str">
        <f t="shared" si="74"/>
        <v>CL.IC.IV.090705.01</v>
      </c>
    </row>
    <row r="969" spans="1:45" s="60" customFormat="1" ht="15">
      <c r="A969" s="60" t="s">
        <v>8408</v>
      </c>
      <c r="B969" s="10"/>
      <c r="C969" s="62" t="s">
        <v>3690</v>
      </c>
      <c r="D969" s="10"/>
      <c r="E969" s="62" t="s">
        <v>6317</v>
      </c>
      <c r="F969" s="60" t="s">
        <v>7952</v>
      </c>
      <c r="G969" s="60" t="s">
        <v>8467</v>
      </c>
      <c r="H969" s="62" t="s">
        <v>12212</v>
      </c>
      <c r="I969" s="60" t="s">
        <v>8467</v>
      </c>
      <c r="J969" s="63" t="str">
        <f t="shared" si="70"/>
        <v>IC.IV.090706</v>
      </c>
      <c r="K969" s="61" t="s">
        <v>2379</v>
      </c>
      <c r="L969" s="60" t="str">
        <f t="shared" si="71"/>
        <v>Ecchymosis</v>
      </c>
      <c r="M969" s="64" t="str">
        <f t="shared" si="72"/>
        <v>PI.IC.IV.090706.01</v>
      </c>
      <c r="N969" s="64"/>
      <c r="O969" s="64" t="str">
        <f t="shared" si="73"/>
        <v>PH.IC.IV.090706.01</v>
      </c>
      <c r="Q969" s="64" t="str">
        <f t="shared" si="74"/>
        <v>CL.IC.IV.090706.01</v>
      </c>
    </row>
    <row r="970" spans="1:45" s="60" customFormat="1" ht="15">
      <c r="A970" s="60" t="s">
        <v>8408</v>
      </c>
      <c r="B970" s="10"/>
      <c r="C970" s="62" t="s">
        <v>3690</v>
      </c>
      <c r="D970" s="10"/>
      <c r="E970" s="62" t="s">
        <v>6317</v>
      </c>
      <c r="F970" s="60" t="s">
        <v>7952</v>
      </c>
      <c r="G970" s="60" t="s">
        <v>11798</v>
      </c>
      <c r="H970" s="62" t="s">
        <v>12225</v>
      </c>
      <c r="I970" s="60" t="s">
        <v>11101</v>
      </c>
      <c r="J970" s="63" t="str">
        <f t="shared" si="70"/>
        <v>IC.IV.090707</v>
      </c>
      <c r="K970" s="61" t="s">
        <v>2379</v>
      </c>
      <c r="L970" s="60" t="str">
        <f t="shared" si="71"/>
        <v>Tenderness</v>
      </c>
      <c r="M970" s="64" t="str">
        <f t="shared" si="72"/>
        <v>PI.IC.IV.090707.01</v>
      </c>
      <c r="N970" s="64"/>
      <c r="O970" s="64" t="str">
        <f t="shared" si="73"/>
        <v>PH.IC.IV.090707.01</v>
      </c>
      <c r="Q970" s="64" t="str">
        <f t="shared" si="74"/>
        <v>CL.IC.IV.090707.01</v>
      </c>
    </row>
    <row r="971" spans="1:45" s="60" customFormat="1" ht="15">
      <c r="A971" s="60" t="s">
        <v>8408</v>
      </c>
      <c r="B971" s="10"/>
      <c r="C971" s="62" t="s">
        <v>3690</v>
      </c>
      <c r="D971" s="10"/>
      <c r="E971" s="62" t="s">
        <v>6317</v>
      </c>
      <c r="F971" s="60" t="s">
        <v>7952</v>
      </c>
      <c r="G971" s="60" t="s">
        <v>11800</v>
      </c>
      <c r="H971" s="62" t="s">
        <v>11638</v>
      </c>
      <c r="I971" s="60" t="s">
        <v>11800</v>
      </c>
      <c r="J971" s="63" t="str">
        <f t="shared" si="70"/>
        <v>IC.IV.090708</v>
      </c>
      <c r="K971" s="61" t="s">
        <v>2379</v>
      </c>
      <c r="L971" s="60" t="str">
        <f t="shared" si="71"/>
        <v>Swelling</v>
      </c>
      <c r="M971" s="64" t="str">
        <f t="shared" si="72"/>
        <v>PI.IC.IV.090708.01</v>
      </c>
      <c r="N971" s="64"/>
      <c r="O971" s="64" t="str">
        <f t="shared" si="73"/>
        <v>PH.IC.IV.090708.01</v>
      </c>
      <c r="Q971" s="64" t="str">
        <f t="shared" si="74"/>
        <v>CL.IC.IV.090708.01</v>
      </c>
    </row>
    <row r="972" spans="1:45" s="60" customFormat="1" ht="15">
      <c r="A972" s="60" t="s">
        <v>8408</v>
      </c>
      <c r="B972" s="10"/>
      <c r="C972" s="62" t="s">
        <v>3690</v>
      </c>
      <c r="D972" s="10"/>
      <c r="E972" s="62" t="s">
        <v>6317</v>
      </c>
      <c r="F972" s="60" t="s">
        <v>7952</v>
      </c>
      <c r="G972" s="60" t="s">
        <v>11792</v>
      </c>
      <c r="H972" s="62" t="s">
        <v>11639</v>
      </c>
      <c r="I972" s="60" t="s">
        <v>11792</v>
      </c>
      <c r="J972" s="63" t="str">
        <f t="shared" si="70"/>
        <v>IC.IV.090709</v>
      </c>
      <c r="K972" s="61" t="s">
        <v>2379</v>
      </c>
      <c r="L972" s="60" t="str">
        <f t="shared" si="71"/>
        <v>Hematoma</v>
      </c>
      <c r="M972" s="64" t="str">
        <f t="shared" si="72"/>
        <v>PI.IC.IV.090709.01</v>
      </c>
      <c r="N972" s="64"/>
      <c r="O972" s="64" t="str">
        <f t="shared" si="73"/>
        <v>PH.IC.IV.090709.01</v>
      </c>
      <c r="Q972" s="64" t="str">
        <f t="shared" si="74"/>
        <v>CL.IC.IV.090709.01</v>
      </c>
    </row>
    <row r="973" spans="1:45" s="141" customFormat="1" ht="16">
      <c r="A973" s="141" t="s">
        <v>8408</v>
      </c>
      <c r="C973" s="142" t="s">
        <v>3690</v>
      </c>
      <c r="E973" s="142" t="s">
        <v>6317</v>
      </c>
      <c r="F973" s="141" t="s">
        <v>7952</v>
      </c>
      <c r="G973" s="141" t="s">
        <v>7746</v>
      </c>
      <c r="H973" s="142" t="s">
        <v>11829</v>
      </c>
      <c r="I973" s="141" t="s">
        <v>11546</v>
      </c>
      <c r="J973" s="143" t="str">
        <f t="shared" si="70"/>
        <v>IC.IV.090710</v>
      </c>
      <c r="K973" s="142" t="s">
        <v>12175</v>
      </c>
      <c r="L973" s="141" t="str">
        <f t="shared" si="71"/>
        <v>Serosanguineous Drainage</v>
      </c>
      <c r="M973" s="143" t="str">
        <f t="shared" si="72"/>
        <v>PI.IC.IV.090710.01</v>
      </c>
      <c r="N973" s="143"/>
      <c r="O973" s="143" t="str">
        <f t="shared" si="73"/>
        <v>PH.IC.IV.090710.01</v>
      </c>
      <c r="Q973" s="143" t="str">
        <f t="shared" si="74"/>
        <v>CL.IC.IV.090710.01</v>
      </c>
      <c r="AR973" s="141" t="s">
        <v>12773</v>
      </c>
      <c r="AS973" s="141">
        <v>1749</v>
      </c>
    </row>
    <row r="974" spans="1:45" s="141" customFormat="1" ht="16">
      <c r="A974" s="141" t="s">
        <v>8408</v>
      </c>
      <c r="C974" s="142" t="s">
        <v>3690</v>
      </c>
      <c r="D974" s="141" t="s">
        <v>2696</v>
      </c>
      <c r="E974" s="142" t="s">
        <v>6317</v>
      </c>
      <c r="F974" s="141" t="s">
        <v>7952</v>
      </c>
      <c r="G974" s="141" t="s">
        <v>7748</v>
      </c>
      <c r="H974" s="142" t="s">
        <v>12099</v>
      </c>
      <c r="I974" s="141" t="s">
        <v>11548</v>
      </c>
      <c r="J974" s="143" t="str">
        <f t="shared" si="70"/>
        <v>IC.IV.090711</v>
      </c>
      <c r="K974" s="142" t="s">
        <v>2379</v>
      </c>
      <c r="L974" s="141" t="str">
        <f t="shared" si="71"/>
        <v>Serous Drainage</v>
      </c>
      <c r="M974" s="143" t="str">
        <f t="shared" si="72"/>
        <v>PI.IC.IV.090711.01</v>
      </c>
      <c r="N974" s="143"/>
      <c r="O974" s="143" t="str">
        <f t="shared" si="73"/>
        <v>PH.IC.IV.090711.01</v>
      </c>
      <c r="Q974" s="143" t="str">
        <f t="shared" si="74"/>
        <v>CL.IC.IV.090711.01</v>
      </c>
      <c r="AR974" s="141" t="s">
        <v>12773</v>
      </c>
      <c r="AS974" s="141">
        <v>1749</v>
      </c>
    </row>
    <row r="975" spans="1:45" s="141" customFormat="1" ht="16">
      <c r="A975" s="141" t="s">
        <v>8408</v>
      </c>
      <c r="C975" s="142" t="s">
        <v>3690</v>
      </c>
      <c r="E975" s="142" t="s">
        <v>6317</v>
      </c>
      <c r="F975" s="141" t="s">
        <v>7952</v>
      </c>
      <c r="G975" s="141" t="s">
        <v>8425</v>
      </c>
      <c r="H975" s="142" t="s">
        <v>12100</v>
      </c>
      <c r="I975" s="141" t="s">
        <v>11554</v>
      </c>
      <c r="J975" s="143" t="str">
        <f t="shared" si="70"/>
        <v>IC.IV.090712</v>
      </c>
      <c r="K975" s="142" t="s">
        <v>2379</v>
      </c>
      <c r="L975" s="141" t="str">
        <f t="shared" si="71"/>
        <v>Purulent Drainage</v>
      </c>
      <c r="M975" s="143" t="str">
        <f t="shared" si="72"/>
        <v>PI.IC.IV.090712.01</v>
      </c>
      <c r="N975" s="143"/>
      <c r="O975" s="143" t="str">
        <f t="shared" si="73"/>
        <v>PH.IC.IV.090712.01</v>
      </c>
      <c r="Q975" s="143" t="str">
        <f t="shared" si="74"/>
        <v>CL.IC.IV.090712.01</v>
      </c>
      <c r="AR975" s="141" t="s">
        <v>12773</v>
      </c>
      <c r="AS975" s="141">
        <v>1749</v>
      </c>
    </row>
    <row r="976" spans="1:45" s="60" customFormat="1" ht="15">
      <c r="A976" s="60" t="s">
        <v>8408</v>
      </c>
      <c r="B976" s="10"/>
      <c r="C976" s="62" t="s">
        <v>3690</v>
      </c>
      <c r="D976" s="10"/>
      <c r="E976" s="62" t="s">
        <v>6317</v>
      </c>
      <c r="F976" s="60" t="s">
        <v>7952</v>
      </c>
      <c r="G976" s="60" t="s">
        <v>8106</v>
      </c>
      <c r="H976" s="62" t="s">
        <v>12101</v>
      </c>
      <c r="I976" s="60" t="s">
        <v>7959</v>
      </c>
      <c r="J976" s="63" t="str">
        <f t="shared" si="70"/>
        <v>IC.IV.090713</v>
      </c>
      <c r="K976" s="61" t="s">
        <v>2379</v>
      </c>
      <c r="L976" s="60" t="str">
        <f t="shared" si="71"/>
        <v>Infusate leakage from site</v>
      </c>
      <c r="M976" s="64" t="str">
        <f t="shared" si="72"/>
        <v>PI.IC.IV.090713.01</v>
      </c>
      <c r="N976" s="64"/>
      <c r="O976" s="64" t="str">
        <f t="shared" si="73"/>
        <v>PH.IC.IV.090713.01</v>
      </c>
      <c r="Q976" s="64" t="str">
        <f t="shared" si="74"/>
        <v>CL.IC.IV.090713.01</v>
      </c>
    </row>
    <row r="977" spans="1:45" s="60" customFormat="1" ht="15">
      <c r="A977" s="60" t="s">
        <v>8408</v>
      </c>
      <c r="B977" s="10"/>
      <c r="C977" s="62" t="s">
        <v>3690</v>
      </c>
      <c r="D977" s="10"/>
      <c r="E977" s="62" t="s">
        <v>6317</v>
      </c>
      <c r="F977" s="60" t="s">
        <v>7952</v>
      </c>
      <c r="G977" s="60" t="s">
        <v>8468</v>
      </c>
      <c r="H977" s="62" t="s">
        <v>12102</v>
      </c>
      <c r="I977" s="60" t="s">
        <v>8468</v>
      </c>
      <c r="J977" s="63" t="str">
        <f t="shared" si="70"/>
        <v>IC.IV.090714</v>
      </c>
      <c r="K977" s="61" t="s">
        <v>2379</v>
      </c>
      <c r="L977" s="60" t="str">
        <f t="shared" si="71"/>
        <v>Phlebitis</v>
      </c>
      <c r="M977" s="64" t="str">
        <f t="shared" si="72"/>
        <v>PI.IC.IV.090714.01</v>
      </c>
      <c r="N977" s="64"/>
      <c r="O977" s="64" t="str">
        <f t="shared" si="73"/>
        <v>PH.IC.IV.090714.01</v>
      </c>
      <c r="Q977" s="64" t="str">
        <f t="shared" si="74"/>
        <v>CL.IC.IV.090714.01</v>
      </c>
    </row>
    <row r="978" spans="1:45" s="60" customFormat="1" ht="15">
      <c r="A978" s="60" t="s">
        <v>8408</v>
      </c>
      <c r="B978" s="10"/>
      <c r="C978" s="62" t="s">
        <v>3690</v>
      </c>
      <c r="D978" s="10"/>
      <c r="E978" s="62" t="s">
        <v>6317</v>
      </c>
      <c r="F978" s="60" t="s">
        <v>7952</v>
      </c>
      <c r="G978" s="60" t="s">
        <v>8334</v>
      </c>
      <c r="H978" s="62" t="s">
        <v>11559</v>
      </c>
      <c r="I978" s="60" t="s">
        <v>8335</v>
      </c>
      <c r="J978" s="63" t="str">
        <f t="shared" si="70"/>
        <v>IC.IV.090715</v>
      </c>
      <c r="K978" s="61" t="s">
        <v>2379</v>
      </c>
      <c r="L978" s="60" t="str">
        <f t="shared" si="71"/>
        <v>Extravasation</v>
      </c>
      <c r="M978" s="64" t="str">
        <f t="shared" si="72"/>
        <v>PI.IC.IV.090715.01</v>
      </c>
      <c r="N978" s="64"/>
      <c r="O978" s="64" t="str">
        <f t="shared" si="73"/>
        <v>PH.IC.IV.090715.01</v>
      </c>
      <c r="Q978" s="64" t="str">
        <f t="shared" si="74"/>
        <v>CL.IC.IV.090715.01</v>
      </c>
    </row>
    <row r="979" spans="1:45" s="60" customFormat="1" ht="15">
      <c r="A979" s="60" t="s">
        <v>8408</v>
      </c>
      <c r="B979" s="10"/>
      <c r="C979" s="62" t="s">
        <v>3690</v>
      </c>
      <c r="D979" s="10" t="s">
        <v>2696</v>
      </c>
      <c r="E979" s="62" t="s">
        <v>6317</v>
      </c>
      <c r="F979" s="60" t="s">
        <v>7952</v>
      </c>
      <c r="G979" s="60" t="s">
        <v>8107</v>
      </c>
      <c r="H979" s="62" t="s">
        <v>11560</v>
      </c>
      <c r="I979" s="60" t="s">
        <v>12207</v>
      </c>
      <c r="J979" s="63" t="str">
        <f t="shared" si="70"/>
        <v>IC.IV.090716</v>
      </c>
      <c r="K979" s="61" t="s">
        <v>2379</v>
      </c>
      <c r="L979" s="60" t="str">
        <f t="shared" si="71"/>
        <v>Unable to assess r/t dressing</v>
      </c>
      <c r="M979" s="64" t="str">
        <f t="shared" si="72"/>
        <v>PI.IC.IV.090716.01</v>
      </c>
      <c r="N979" s="64"/>
      <c r="O979" s="64" t="str">
        <f t="shared" si="73"/>
        <v>PH.IC.IV.090716.01</v>
      </c>
      <c r="Q979" s="64" t="str">
        <f t="shared" si="74"/>
        <v>CL.IC.IV.090716.01</v>
      </c>
    </row>
    <row r="980" spans="1:45" s="60" customFormat="1" ht="15">
      <c r="A980" s="60" t="s">
        <v>8408</v>
      </c>
      <c r="B980" s="10"/>
      <c r="C980" s="62" t="s">
        <v>3690</v>
      </c>
      <c r="D980" s="10" t="s">
        <v>8316</v>
      </c>
      <c r="E980" s="62" t="s">
        <v>3574</v>
      </c>
      <c r="F980" s="60" t="s">
        <v>7961</v>
      </c>
      <c r="G980" s="60" t="s">
        <v>8166</v>
      </c>
      <c r="H980" s="62" t="s">
        <v>11848</v>
      </c>
      <c r="I980" s="60" t="s">
        <v>12157</v>
      </c>
      <c r="J980" s="63" t="str">
        <f t="shared" si="70"/>
        <v>IC.IV.090801</v>
      </c>
      <c r="K980" s="61" t="s">
        <v>2379</v>
      </c>
      <c r="L980" s="60" t="str">
        <f t="shared" si="71"/>
        <v>None needed</v>
      </c>
      <c r="M980" s="64" t="str">
        <f t="shared" si="72"/>
        <v>PI.IC.IV.090801.01</v>
      </c>
      <c r="N980" s="64"/>
      <c r="O980" s="64" t="str">
        <f t="shared" si="73"/>
        <v>PH.IC.IV.090801.01</v>
      </c>
      <c r="Q980" s="64" t="str">
        <f t="shared" si="74"/>
        <v>CL.IC.IV.090801.01</v>
      </c>
    </row>
    <row r="981" spans="1:45" s="60" customFormat="1" ht="15">
      <c r="A981" s="60" t="s">
        <v>8408</v>
      </c>
      <c r="B981" s="10"/>
      <c r="C981" s="62" t="s">
        <v>3690</v>
      </c>
      <c r="D981" s="10" t="s">
        <v>2696</v>
      </c>
      <c r="E981" s="62" t="s">
        <v>3574</v>
      </c>
      <c r="F981" s="60" t="s">
        <v>7961</v>
      </c>
      <c r="G981" s="60" t="s">
        <v>8167</v>
      </c>
      <c r="H981" s="62" t="s">
        <v>12030</v>
      </c>
      <c r="I981" s="60" t="s">
        <v>11393</v>
      </c>
      <c r="J981" s="63" t="str">
        <f t="shared" si="70"/>
        <v>IC.IV.090802</v>
      </c>
      <c r="K981" s="61" t="s">
        <v>2379</v>
      </c>
      <c r="L981" s="60" t="str">
        <f t="shared" si="71"/>
        <v>Changed site</v>
      </c>
      <c r="M981" s="64" t="str">
        <f t="shared" si="72"/>
        <v>PI.IC.IV.090802.01</v>
      </c>
      <c r="N981" s="64"/>
      <c r="O981" s="64" t="str">
        <f t="shared" si="73"/>
        <v>PH.IC.IV.090802.01</v>
      </c>
      <c r="Q981" s="64" t="str">
        <f t="shared" si="74"/>
        <v>CL.IC.IV.090802.01</v>
      </c>
    </row>
    <row r="982" spans="1:45" s="60" customFormat="1" ht="15">
      <c r="A982" s="60" t="s">
        <v>8408</v>
      </c>
      <c r="B982" s="10"/>
      <c r="C982" s="62" t="s">
        <v>3690</v>
      </c>
      <c r="D982" s="10"/>
      <c r="E982" s="62" t="s">
        <v>3574</v>
      </c>
      <c r="F982" s="60" t="s">
        <v>7961</v>
      </c>
      <c r="G982" s="60" t="s">
        <v>8322</v>
      </c>
      <c r="H982" s="62" t="s">
        <v>12032</v>
      </c>
      <c r="I982" s="60" t="s">
        <v>8323</v>
      </c>
      <c r="J982" s="63" t="str">
        <f t="shared" si="70"/>
        <v>IC.IV.090803</v>
      </c>
      <c r="K982" s="61" t="s">
        <v>2379</v>
      </c>
      <c r="L982" s="60" t="str">
        <f t="shared" si="71"/>
        <v>Elevated extremity</v>
      </c>
      <c r="M982" s="64" t="str">
        <f t="shared" si="72"/>
        <v>PI.IC.IV.090803.01</v>
      </c>
      <c r="N982" s="64"/>
      <c r="O982" s="64" t="str">
        <f t="shared" si="73"/>
        <v>PH.IC.IV.090803.01</v>
      </c>
      <c r="Q982" s="64" t="str">
        <f t="shared" si="74"/>
        <v>CL.IC.IV.090803.01</v>
      </c>
    </row>
    <row r="983" spans="1:45" s="60" customFormat="1" ht="15">
      <c r="A983" s="60" t="s">
        <v>8408</v>
      </c>
      <c r="B983" s="10"/>
      <c r="C983" s="62" t="s">
        <v>3690</v>
      </c>
      <c r="D983" s="10"/>
      <c r="E983" s="62" t="s">
        <v>3574</v>
      </c>
      <c r="F983" s="60" t="s">
        <v>7961</v>
      </c>
      <c r="G983" s="60" t="s">
        <v>8324</v>
      </c>
      <c r="H983" s="62" t="s">
        <v>12028</v>
      </c>
      <c r="I983" s="60" t="s">
        <v>8453</v>
      </c>
      <c r="J983" s="63" t="str">
        <f t="shared" si="70"/>
        <v>IC.IV.090804</v>
      </c>
      <c r="K983" s="61" t="s">
        <v>2379</v>
      </c>
      <c r="L983" s="60" t="str">
        <f t="shared" si="71"/>
        <v>Warm compress</v>
      </c>
      <c r="M983" s="64" t="str">
        <f t="shared" si="72"/>
        <v>PI.IC.IV.090804.01</v>
      </c>
      <c r="N983" s="64"/>
      <c r="O983" s="64" t="str">
        <f t="shared" si="73"/>
        <v>PH.IC.IV.090804.01</v>
      </c>
      <c r="Q983" s="64" t="str">
        <f t="shared" si="74"/>
        <v>CL.IC.IV.090804.01</v>
      </c>
    </row>
    <row r="984" spans="1:45" s="60" customFormat="1" ht="15">
      <c r="A984" s="60" t="s">
        <v>8408</v>
      </c>
      <c r="B984" s="10"/>
      <c r="C984" s="62" t="s">
        <v>3690</v>
      </c>
      <c r="D984" s="10"/>
      <c r="E984" s="62" t="s">
        <v>3574</v>
      </c>
      <c r="F984" s="60" t="s">
        <v>7961</v>
      </c>
      <c r="G984" s="60" t="s">
        <v>7962</v>
      </c>
      <c r="H984" s="62" t="s">
        <v>12210</v>
      </c>
      <c r="I984" s="60" t="s">
        <v>11569</v>
      </c>
      <c r="J984" s="63" t="str">
        <f t="shared" si="70"/>
        <v>IC.IV.090805</v>
      </c>
      <c r="K984" s="61" t="s">
        <v>2379</v>
      </c>
      <c r="L984" s="60" t="str">
        <f t="shared" si="71"/>
        <v>Pressure dressing</v>
      </c>
      <c r="M984" s="64" t="str">
        <f t="shared" si="72"/>
        <v>PI.IC.IV.090805.01</v>
      </c>
      <c r="N984" s="64"/>
      <c r="O984" s="64" t="str">
        <f t="shared" si="73"/>
        <v>PH.IC.IV.090805.01</v>
      </c>
      <c r="Q984" s="64" t="str">
        <f t="shared" si="74"/>
        <v>CL.IC.IV.090805.01</v>
      </c>
    </row>
    <row r="985" spans="1:45" s="60" customFormat="1" ht="15">
      <c r="A985" s="60" t="s">
        <v>8408</v>
      </c>
      <c r="B985" s="10"/>
      <c r="C985" s="62" t="s">
        <v>3690</v>
      </c>
      <c r="D985" s="10"/>
      <c r="E985" s="62" t="s">
        <v>3574</v>
      </c>
      <c r="F985" s="60" t="s">
        <v>7961</v>
      </c>
      <c r="G985" s="60" t="s">
        <v>10478</v>
      </c>
      <c r="H985" s="62" t="s">
        <v>12212</v>
      </c>
      <c r="I985" s="60" t="s">
        <v>12437</v>
      </c>
      <c r="J985" s="63" t="str">
        <f t="shared" si="70"/>
        <v>IC.IV.090806</v>
      </c>
      <c r="K985" s="61" t="s">
        <v>2379</v>
      </c>
      <c r="L985" s="60" t="str">
        <f t="shared" si="71"/>
        <v>Other: specify</v>
      </c>
      <c r="M985" s="64" t="str">
        <f t="shared" si="72"/>
        <v>PI.IC.IV.090806.01</v>
      </c>
      <c r="N985" s="64"/>
      <c r="O985" s="64" t="str">
        <f t="shared" si="73"/>
        <v>PH.IC.IV.090806.01</v>
      </c>
      <c r="Q985" s="64" t="str">
        <f t="shared" si="74"/>
        <v>CL.IC.IV.090806.01</v>
      </c>
    </row>
    <row r="986" spans="1:45" s="60" customFormat="1" ht="15">
      <c r="A986" s="60" t="s">
        <v>8408</v>
      </c>
      <c r="B986" s="10"/>
      <c r="C986" s="62" t="s">
        <v>3690</v>
      </c>
      <c r="D986" s="10" t="s">
        <v>10334</v>
      </c>
      <c r="E986" s="62" t="s">
        <v>3690</v>
      </c>
      <c r="F986" s="60" t="s">
        <v>7963</v>
      </c>
      <c r="G986" s="60" t="s">
        <v>7964</v>
      </c>
      <c r="H986" s="62" t="s">
        <v>11848</v>
      </c>
      <c r="I986" s="60" t="s">
        <v>7965</v>
      </c>
      <c r="J986" s="63" t="str">
        <f t="shared" si="70"/>
        <v>IC.IV.090901</v>
      </c>
      <c r="K986" s="61" t="s">
        <v>2379</v>
      </c>
      <c r="L986" s="60" t="str">
        <f t="shared" si="71"/>
        <v>20 gauge</v>
      </c>
      <c r="M986" s="64" t="str">
        <f t="shared" si="72"/>
        <v>PI.IC.IV.090901.01</v>
      </c>
      <c r="N986" s="64"/>
      <c r="O986" s="64" t="str">
        <f t="shared" si="73"/>
        <v>PH.IC.IV.090901.01</v>
      </c>
      <c r="Q986" s="64" t="str">
        <f t="shared" si="74"/>
        <v>CL.IC.IV.090901.01</v>
      </c>
    </row>
    <row r="987" spans="1:45" s="60" customFormat="1" ht="15">
      <c r="A987" s="60" t="s">
        <v>8408</v>
      </c>
      <c r="B987" s="10"/>
      <c r="C987" s="62" t="s">
        <v>3690</v>
      </c>
      <c r="D987" s="10"/>
      <c r="E987" s="62" t="s">
        <v>3690</v>
      </c>
      <c r="F987" s="60" t="s">
        <v>7963</v>
      </c>
      <c r="G987" s="60" t="s">
        <v>7966</v>
      </c>
      <c r="H987" s="62" t="s">
        <v>12030</v>
      </c>
      <c r="I987" s="60" t="s">
        <v>8111</v>
      </c>
      <c r="J987" s="63" t="str">
        <f t="shared" si="70"/>
        <v>IC.IV.090902</v>
      </c>
      <c r="K987" s="61" t="s">
        <v>2379</v>
      </c>
      <c r="L987" s="60" t="str">
        <f t="shared" si="71"/>
        <v>18 gauge</v>
      </c>
      <c r="M987" s="64" t="str">
        <f t="shared" si="72"/>
        <v>PI.IC.IV.090902.01</v>
      </c>
      <c r="N987" s="64"/>
      <c r="O987" s="64" t="str">
        <f t="shared" si="73"/>
        <v>PH.IC.IV.090902.01</v>
      </c>
      <c r="Q987" s="64" t="str">
        <f t="shared" si="74"/>
        <v>CL.IC.IV.090902.01</v>
      </c>
    </row>
    <row r="988" spans="1:45" s="60" customFormat="1" ht="15">
      <c r="A988" s="60" t="s">
        <v>8408</v>
      </c>
      <c r="B988" s="10"/>
      <c r="C988" s="62" t="s">
        <v>3690</v>
      </c>
      <c r="D988" s="10"/>
      <c r="E988" s="62" t="s">
        <v>3690</v>
      </c>
      <c r="F988" s="60" t="s">
        <v>7963</v>
      </c>
      <c r="G988" s="60" t="s">
        <v>8112</v>
      </c>
      <c r="H988" s="62" t="s">
        <v>12032</v>
      </c>
      <c r="I988" s="60" t="s">
        <v>8113</v>
      </c>
      <c r="J988" s="63" t="str">
        <f t="shared" si="70"/>
        <v>IC.IV.090903</v>
      </c>
      <c r="K988" s="61" t="s">
        <v>2379</v>
      </c>
      <c r="L988" s="60" t="str">
        <f t="shared" si="71"/>
        <v>22 gauge</v>
      </c>
      <c r="M988" s="64" t="str">
        <f t="shared" si="72"/>
        <v>PI.IC.IV.090903.01</v>
      </c>
      <c r="N988" s="64"/>
      <c r="O988" s="64" t="str">
        <f t="shared" si="73"/>
        <v>PH.IC.IV.090903.01</v>
      </c>
      <c r="Q988" s="64" t="str">
        <f t="shared" si="74"/>
        <v>CL.IC.IV.090903.01</v>
      </c>
    </row>
    <row r="989" spans="1:45" s="60" customFormat="1" ht="15">
      <c r="A989" s="60" t="s">
        <v>8408</v>
      </c>
      <c r="B989" s="10"/>
      <c r="C989" s="62" t="s">
        <v>3690</v>
      </c>
      <c r="D989" s="10" t="s">
        <v>2696</v>
      </c>
      <c r="E989" s="62" t="s">
        <v>3690</v>
      </c>
      <c r="F989" s="60" t="s">
        <v>7963</v>
      </c>
      <c r="G989" s="60" t="s">
        <v>8118</v>
      </c>
      <c r="H989" s="62" t="s">
        <v>12028</v>
      </c>
      <c r="I989" s="60" t="s">
        <v>8119</v>
      </c>
      <c r="J989" s="63" t="str">
        <f t="shared" si="70"/>
        <v>IC.IV.090904</v>
      </c>
      <c r="K989" s="61" t="s">
        <v>2379</v>
      </c>
      <c r="L989" s="60" t="str">
        <f t="shared" si="71"/>
        <v>16 gauge</v>
      </c>
      <c r="M989" s="64" t="str">
        <f t="shared" si="72"/>
        <v>PI.IC.IV.090904.01</v>
      </c>
      <c r="N989" s="64"/>
      <c r="O989" s="64" t="str">
        <f t="shared" si="73"/>
        <v>PH.IC.IV.090904.01</v>
      </c>
      <c r="Q989" s="64" t="str">
        <f t="shared" si="74"/>
        <v>CL.IC.IV.090904.01</v>
      </c>
    </row>
    <row r="990" spans="1:45" s="60" customFormat="1" ht="15">
      <c r="A990" s="60" t="s">
        <v>8408</v>
      </c>
      <c r="B990" s="10"/>
      <c r="C990" s="62" t="s">
        <v>3690</v>
      </c>
      <c r="D990" s="10" t="s">
        <v>2696</v>
      </c>
      <c r="E990" s="62" t="s">
        <v>3690</v>
      </c>
      <c r="F990" s="60" t="s">
        <v>7963</v>
      </c>
      <c r="G990" s="60" t="s">
        <v>8268</v>
      </c>
      <c r="H990" s="62" t="s">
        <v>12210</v>
      </c>
      <c r="I990" s="60" t="s">
        <v>8269</v>
      </c>
      <c r="J990" s="63" t="str">
        <f t="shared" si="70"/>
        <v>IC.IV.090905</v>
      </c>
      <c r="K990" s="61" t="s">
        <v>2379</v>
      </c>
      <c r="L990" s="60" t="str">
        <f t="shared" si="71"/>
        <v>14 gauge</v>
      </c>
      <c r="M990" s="64" t="str">
        <f t="shared" si="72"/>
        <v>PI.IC.IV.090905.01</v>
      </c>
      <c r="N990" s="64"/>
      <c r="O990" s="64" t="str">
        <f t="shared" si="73"/>
        <v>PH.IC.IV.090905.01</v>
      </c>
      <c r="Q990" s="64" t="str">
        <f t="shared" si="74"/>
        <v>CL.IC.IV.090905.01</v>
      </c>
    </row>
    <row r="991" spans="1:45" s="60" customFormat="1" ht="15">
      <c r="A991" s="60" t="s">
        <v>8408</v>
      </c>
      <c r="B991" s="10"/>
      <c r="C991" s="62" t="s">
        <v>326</v>
      </c>
      <c r="D991" s="10" t="s">
        <v>12452</v>
      </c>
      <c r="E991" s="62" t="s">
        <v>326</v>
      </c>
      <c r="F991" s="60" t="s">
        <v>7963</v>
      </c>
      <c r="G991" s="60" t="s">
        <v>10478</v>
      </c>
      <c r="H991" s="62" t="s">
        <v>12212</v>
      </c>
      <c r="I991" s="60" t="s">
        <v>12437</v>
      </c>
      <c r="J991" s="63" t="str">
        <f t="shared" ref="J991" si="75">CONCATENATE("IC.IV.",C991,E991,H991)</f>
        <v>IC.IV.090906</v>
      </c>
      <c r="K991" s="61" t="s">
        <v>1</v>
      </c>
      <c r="L991" s="60" t="str">
        <f t="shared" ref="L991" si="76">G991</f>
        <v>Other: specify</v>
      </c>
      <c r="M991" s="64" t="str">
        <f t="shared" ref="M991" si="77">CONCATENATE("PI.",J991,".",K991)</f>
        <v>PI.IC.IV.090906.01</v>
      </c>
      <c r="N991" s="64"/>
      <c r="O991" s="64" t="str">
        <f t="shared" ref="O991" si="78">CONCATENATE("PH.",J991,".",K991)</f>
        <v>PH.IC.IV.090906.01</v>
      </c>
      <c r="Q991" s="64" t="str">
        <f t="shared" ref="Q991" si="79">CONCATENATE("CL.",J991,".",K991)</f>
        <v>CL.IC.IV.090906.01</v>
      </c>
    </row>
    <row r="992" spans="1:45" s="114" customFormat="1" ht="15">
      <c r="A992" s="114" t="s">
        <v>8408</v>
      </c>
      <c r="B992" s="128"/>
      <c r="C992" s="126" t="s">
        <v>3690</v>
      </c>
      <c r="D992" s="128" t="s">
        <v>12452</v>
      </c>
      <c r="E992" s="126" t="s">
        <v>3690</v>
      </c>
      <c r="F992" s="114" t="s">
        <v>7963</v>
      </c>
      <c r="G992" s="114" t="s">
        <v>14477</v>
      </c>
      <c r="H992" s="126" t="s">
        <v>12225</v>
      </c>
      <c r="I992" s="114" t="s">
        <v>14478</v>
      </c>
      <c r="J992" s="127" t="str">
        <f>CONCATENATE("IC.IV.",C992,E992,H992)</f>
        <v>IC.IV.090907</v>
      </c>
      <c r="K992" s="115" t="s">
        <v>2379</v>
      </c>
      <c r="L992" s="114" t="str">
        <f>G992</f>
        <v>24 gauge</v>
      </c>
      <c r="M992" s="119" t="str">
        <f>CONCATENATE("PI.",J992,".",K992)</f>
        <v>PI.IC.IV.090907.01</v>
      </c>
      <c r="N992" s="119"/>
      <c r="O992" s="119" t="str">
        <f>CONCATENATE("PH.",J992,".",K992)</f>
        <v>PH.IC.IV.090907.01</v>
      </c>
      <c r="Q992" s="119" t="str">
        <f>CONCATENATE("CL.",J992,".",K992)</f>
        <v>CL.IC.IV.090907.01</v>
      </c>
      <c r="AR992" s="114" t="s">
        <v>12773</v>
      </c>
      <c r="AS992" s="114">
        <v>1723</v>
      </c>
    </row>
    <row r="993" spans="1:25" s="60" customFormat="1" ht="15">
      <c r="A993" s="60" t="s">
        <v>8408</v>
      </c>
      <c r="B993" s="10"/>
      <c r="C993" s="62" t="s">
        <v>3690</v>
      </c>
      <c r="D993" s="10" t="s">
        <v>13108</v>
      </c>
      <c r="E993" s="62" t="s">
        <v>3188</v>
      </c>
      <c r="F993" s="60" t="s">
        <v>7856</v>
      </c>
      <c r="G993" s="60" t="s">
        <v>8473</v>
      </c>
      <c r="H993" s="62" t="s">
        <v>11848</v>
      </c>
      <c r="I993" s="60" t="s">
        <v>7857</v>
      </c>
      <c r="J993" s="63" t="str">
        <f t="shared" ref="J993:J1060" si="80">CONCATENATE("IC.IV.",C993,E993,H993)</f>
        <v>IC.IV.091001</v>
      </c>
      <c r="K993" s="61" t="s">
        <v>2379</v>
      </c>
      <c r="L993" s="60" t="str">
        <f t="shared" ref="L993:L1060" si="81">G993</f>
        <v>Securement device</v>
      </c>
      <c r="M993" s="64" t="str">
        <f t="shared" ref="M993:M1060" si="82">CONCATENATE("PI.",J993,".",K993)</f>
        <v>PI.IC.IV.091001.01</v>
      </c>
      <c r="N993" s="64"/>
      <c r="O993" s="64" t="str">
        <f t="shared" ref="O993:O1060" si="83">CONCATENATE("PH.",J993,".",K993)</f>
        <v>PH.IC.IV.091001.01</v>
      </c>
      <c r="Q993" s="64" t="str">
        <f t="shared" ref="Q993:Q1060" si="84">CONCATENATE("CL.",J993,".",K993)</f>
        <v>CL.IC.IV.091001.01</v>
      </c>
    </row>
    <row r="994" spans="1:25" s="60" customFormat="1" ht="15">
      <c r="A994" s="60" t="s">
        <v>8408</v>
      </c>
      <c r="B994" s="10"/>
      <c r="C994" s="62" t="s">
        <v>3690</v>
      </c>
      <c r="D994" s="10"/>
      <c r="E994" s="62" t="s">
        <v>3188</v>
      </c>
      <c r="F994" s="60" t="s">
        <v>7856</v>
      </c>
      <c r="G994" s="60" t="s">
        <v>11863</v>
      </c>
      <c r="H994" s="62" t="s">
        <v>12030</v>
      </c>
      <c r="I994" s="60" t="s">
        <v>10059</v>
      </c>
      <c r="J994" s="63" t="str">
        <f t="shared" si="80"/>
        <v>IC.IV.091002</v>
      </c>
      <c r="K994" s="61" t="s">
        <v>2379</v>
      </c>
      <c r="L994" s="60" t="str">
        <f t="shared" si="81"/>
        <v>Taped</v>
      </c>
      <c r="M994" s="64" t="str">
        <f t="shared" si="82"/>
        <v>PI.IC.IV.091002.01</v>
      </c>
      <c r="N994" s="64"/>
      <c r="O994" s="64" t="str">
        <f t="shared" si="83"/>
        <v>PH.IC.IV.091002.01</v>
      </c>
      <c r="Q994" s="64" t="str">
        <f t="shared" si="84"/>
        <v>CL.IC.IV.091002.01</v>
      </c>
    </row>
    <row r="995" spans="1:25" s="60" customFormat="1" ht="15">
      <c r="A995" s="60" t="s">
        <v>8408</v>
      </c>
      <c r="B995" s="10"/>
      <c r="C995" s="62" t="s">
        <v>3690</v>
      </c>
      <c r="D995" s="10"/>
      <c r="E995" s="62" t="s">
        <v>3188</v>
      </c>
      <c r="F995" s="60" t="s">
        <v>7856</v>
      </c>
      <c r="G995" s="60" t="s">
        <v>10478</v>
      </c>
      <c r="H995" s="62" t="s">
        <v>12032</v>
      </c>
      <c r="I995" s="60" t="s">
        <v>12437</v>
      </c>
      <c r="J995" s="63" t="str">
        <f t="shared" si="80"/>
        <v>IC.IV.091003</v>
      </c>
      <c r="K995" s="61" t="s">
        <v>2379</v>
      </c>
      <c r="L995" s="60" t="str">
        <f t="shared" si="81"/>
        <v>Other: specify</v>
      </c>
      <c r="M995" s="64" t="str">
        <f t="shared" si="82"/>
        <v>PI.IC.IV.091003.01</v>
      </c>
      <c r="N995" s="64"/>
      <c r="O995" s="64" t="str">
        <f t="shared" si="83"/>
        <v>PH.IC.IV.091003.01</v>
      </c>
      <c r="Q995" s="64" t="str">
        <f t="shared" si="84"/>
        <v>CL.IC.IV.091003.01</v>
      </c>
    </row>
    <row r="996" spans="1:25" s="60" customFormat="1" ht="15">
      <c r="A996" s="60" t="s">
        <v>8408</v>
      </c>
      <c r="B996" s="10"/>
      <c r="C996" s="62" t="s">
        <v>3690</v>
      </c>
      <c r="D996" s="10" t="s">
        <v>8426</v>
      </c>
      <c r="E996" s="62" t="s">
        <v>5749</v>
      </c>
      <c r="F996" s="60" t="s">
        <v>7858</v>
      </c>
      <c r="G996" s="60" t="s">
        <v>8242</v>
      </c>
      <c r="H996" s="62" t="s">
        <v>11848</v>
      </c>
      <c r="I996" s="60" t="s">
        <v>10446</v>
      </c>
      <c r="J996" s="63" t="str">
        <f t="shared" si="80"/>
        <v>IC.IV.091101</v>
      </c>
      <c r="K996" s="61" t="s">
        <v>2379</v>
      </c>
      <c r="L996" s="60" t="str">
        <f t="shared" si="81"/>
        <v>Patent/infusing</v>
      </c>
      <c r="M996" s="64" t="str">
        <f t="shared" si="82"/>
        <v>PI.IC.IV.091101.01</v>
      </c>
      <c r="N996" s="64"/>
      <c r="O996" s="64" t="str">
        <f t="shared" si="83"/>
        <v>PH.IC.IV.091101.01</v>
      </c>
      <c r="Q996" s="64" t="str">
        <f t="shared" si="84"/>
        <v>CL.IC.IV.091101.01</v>
      </c>
    </row>
    <row r="997" spans="1:25" s="60" customFormat="1" ht="15">
      <c r="A997" s="60" t="s">
        <v>8408</v>
      </c>
      <c r="B997" s="10"/>
      <c r="C997" s="62" t="s">
        <v>3690</v>
      </c>
      <c r="D997" s="10" t="s">
        <v>12452</v>
      </c>
      <c r="E997" s="62" t="s">
        <v>5749</v>
      </c>
      <c r="F997" s="60" t="s">
        <v>7858</v>
      </c>
      <c r="G997" s="60" t="s">
        <v>8090</v>
      </c>
      <c r="H997" s="62" t="s">
        <v>12030</v>
      </c>
      <c r="I997" s="60" t="s">
        <v>9874</v>
      </c>
      <c r="J997" s="63" t="str">
        <f t="shared" si="80"/>
        <v>IC.IV.091102</v>
      </c>
      <c r="K997" s="61" t="s">
        <v>2379</v>
      </c>
      <c r="L997" s="60" t="str">
        <f t="shared" si="81"/>
        <v>Saline lock/capped</v>
      </c>
      <c r="M997" s="64" t="str">
        <f t="shared" si="82"/>
        <v>PI.IC.IV.091102.01</v>
      </c>
      <c r="N997" s="64"/>
      <c r="O997" s="64" t="str">
        <f t="shared" si="83"/>
        <v>PH.IC.IV.091102.01</v>
      </c>
      <c r="Q997" s="64" t="str">
        <f t="shared" si="84"/>
        <v>CL.IC.IV.091102.01</v>
      </c>
    </row>
    <row r="998" spans="1:25" s="60" customFormat="1" ht="15">
      <c r="A998" s="60" t="s">
        <v>8408</v>
      </c>
      <c r="B998" s="10"/>
      <c r="C998" s="62" t="s">
        <v>3690</v>
      </c>
      <c r="D998" s="10"/>
      <c r="E998" s="62" t="s">
        <v>5749</v>
      </c>
      <c r="F998" s="60" t="s">
        <v>7858</v>
      </c>
      <c r="G998" s="60" t="s">
        <v>8109</v>
      </c>
      <c r="H998" s="62" t="s">
        <v>12032</v>
      </c>
      <c r="I998" s="60" t="s">
        <v>8110</v>
      </c>
      <c r="J998" s="63" t="str">
        <f t="shared" si="80"/>
        <v>IC.IV.091103</v>
      </c>
      <c r="K998" s="61" t="s">
        <v>2379</v>
      </c>
      <c r="L998" s="60" t="str">
        <f t="shared" si="81"/>
        <v>No blood return, flush easy</v>
      </c>
      <c r="M998" s="64" t="str">
        <f t="shared" si="82"/>
        <v>PI.IC.IV.091103.01</v>
      </c>
      <c r="N998" s="64"/>
      <c r="O998" s="64" t="str">
        <f t="shared" si="83"/>
        <v>PH.IC.IV.091103.01</v>
      </c>
      <c r="Q998" s="64" t="str">
        <f t="shared" si="84"/>
        <v>CL.IC.IV.091103.01</v>
      </c>
    </row>
    <row r="999" spans="1:25" s="60" customFormat="1" ht="15">
      <c r="A999" s="60" t="s">
        <v>8408</v>
      </c>
      <c r="B999" s="10"/>
      <c r="C999" s="62" t="s">
        <v>3690</v>
      </c>
      <c r="D999" s="10"/>
      <c r="E999" s="62" t="s">
        <v>5749</v>
      </c>
      <c r="F999" s="60" t="s">
        <v>7858</v>
      </c>
      <c r="G999" s="60" t="s">
        <v>8327</v>
      </c>
      <c r="H999" s="62" t="s">
        <v>12028</v>
      </c>
      <c r="I999" s="60" t="s">
        <v>8328</v>
      </c>
      <c r="J999" s="63" t="str">
        <f t="shared" si="80"/>
        <v>IC.IV.091104</v>
      </c>
      <c r="K999" s="61" t="s">
        <v>2379</v>
      </c>
      <c r="L999" s="60" t="str">
        <f t="shared" si="81"/>
        <v>Positional</v>
      </c>
      <c r="M999" s="64" t="str">
        <f t="shared" si="82"/>
        <v>PI.IC.IV.091104.01</v>
      </c>
      <c r="N999" s="64"/>
      <c r="O999" s="64" t="str">
        <f t="shared" si="83"/>
        <v>PH.IC.IV.091104.01</v>
      </c>
      <c r="Q999" s="64" t="str">
        <f t="shared" si="84"/>
        <v>CL.IC.IV.091104.01</v>
      </c>
    </row>
    <row r="1000" spans="1:25" s="60" customFormat="1" ht="15">
      <c r="A1000" s="60" t="s">
        <v>8408</v>
      </c>
      <c r="B1000" s="10"/>
      <c r="C1000" s="62" t="s">
        <v>3690</v>
      </c>
      <c r="D1000" s="10"/>
      <c r="E1000" s="62" t="s">
        <v>5749</v>
      </c>
      <c r="F1000" s="60" t="s">
        <v>7858</v>
      </c>
      <c r="G1000" s="60" t="s">
        <v>9748</v>
      </c>
      <c r="H1000" s="62" t="s">
        <v>12210</v>
      </c>
      <c r="I1000" s="60" t="s">
        <v>8329</v>
      </c>
      <c r="J1000" s="63" t="str">
        <f t="shared" si="80"/>
        <v>IC.IV.091105</v>
      </c>
      <c r="K1000" s="61" t="s">
        <v>12175</v>
      </c>
      <c r="L1000" s="60" t="str">
        <f t="shared" si="81"/>
        <v>Occluded</v>
      </c>
      <c r="M1000" s="64" t="str">
        <f t="shared" si="82"/>
        <v>PI.IC.IV.091105.01</v>
      </c>
      <c r="N1000" s="64"/>
      <c r="O1000" s="64" t="str">
        <f t="shared" si="83"/>
        <v>PH.IC.IV.091105.01</v>
      </c>
      <c r="Q1000" s="64" t="str">
        <f t="shared" si="84"/>
        <v>CL.IC.IV.091105.01</v>
      </c>
      <c r="R1000" s="60" t="s">
        <v>2233</v>
      </c>
      <c r="X1000" s="60" t="s">
        <v>12440</v>
      </c>
      <c r="Y1000" s="60">
        <v>1124</v>
      </c>
    </row>
    <row r="1001" spans="1:25" s="60" customFormat="1" ht="15">
      <c r="A1001" s="60" t="s">
        <v>8408</v>
      </c>
      <c r="B1001" s="10"/>
      <c r="C1001" s="62" t="s">
        <v>3690</v>
      </c>
      <c r="D1001" s="10"/>
      <c r="E1001" s="62" t="s">
        <v>5749</v>
      </c>
      <c r="F1001" s="60" t="s">
        <v>7858</v>
      </c>
      <c r="G1001" s="60" t="s">
        <v>8414</v>
      </c>
      <c r="H1001" s="62" t="s">
        <v>12212</v>
      </c>
      <c r="I1001" s="60" t="s">
        <v>8415</v>
      </c>
      <c r="J1001" s="63" t="str">
        <f t="shared" si="80"/>
        <v>IC.IV.091106</v>
      </c>
      <c r="K1001" s="61" t="s">
        <v>2379</v>
      </c>
      <c r="L1001" s="60" t="str">
        <f t="shared" si="81"/>
        <v>Sluggish blood return</v>
      </c>
      <c r="M1001" s="64" t="str">
        <f t="shared" si="82"/>
        <v>PI.IC.IV.091106.01</v>
      </c>
      <c r="N1001" s="64"/>
      <c r="O1001" s="64" t="str">
        <f t="shared" si="83"/>
        <v>PH.IC.IV.091106.01</v>
      </c>
      <c r="Q1001" s="64" t="str">
        <f t="shared" si="84"/>
        <v>CL.IC.IV.091106.01</v>
      </c>
    </row>
    <row r="1002" spans="1:25" s="60" customFormat="1" ht="15">
      <c r="A1002" s="60" t="s">
        <v>8408</v>
      </c>
      <c r="B1002" s="10"/>
      <c r="C1002" s="62" t="s">
        <v>3690</v>
      </c>
      <c r="D1002" s="10" t="s">
        <v>2696</v>
      </c>
      <c r="E1002" s="62" t="s">
        <v>5749</v>
      </c>
      <c r="F1002" s="60" t="s">
        <v>7858</v>
      </c>
      <c r="G1002" s="60" t="s">
        <v>8091</v>
      </c>
      <c r="H1002" s="62" t="s">
        <v>12225</v>
      </c>
      <c r="I1002" s="60" t="s">
        <v>11841</v>
      </c>
      <c r="J1002" s="63" t="str">
        <f t="shared" si="80"/>
        <v>IC.IV.091107</v>
      </c>
      <c r="K1002" s="61" t="s">
        <v>12175</v>
      </c>
      <c r="L1002" s="60" t="str">
        <f t="shared" si="81"/>
        <v xml:space="preserve">Discontinued </v>
      </c>
      <c r="M1002" s="64" t="str">
        <f t="shared" si="82"/>
        <v>PI.IC.IV.091107.01</v>
      </c>
      <c r="N1002" s="64"/>
      <c r="O1002" s="64" t="str">
        <f t="shared" si="83"/>
        <v>PH.IC.IV.091107.01</v>
      </c>
      <c r="Q1002" s="64" t="str">
        <f t="shared" si="84"/>
        <v>CL.IC.IV.091107.01</v>
      </c>
    </row>
    <row r="1003" spans="1:25" s="60" customFormat="1" ht="15">
      <c r="A1003" s="60" t="s">
        <v>8408</v>
      </c>
      <c r="B1003" s="10"/>
      <c r="C1003" s="62" t="s">
        <v>3690</v>
      </c>
      <c r="D1003" s="10" t="s">
        <v>12452</v>
      </c>
      <c r="E1003" s="62" t="s">
        <v>5749</v>
      </c>
      <c r="F1003" s="60" t="s">
        <v>7858</v>
      </c>
      <c r="G1003" s="60" t="s">
        <v>8364</v>
      </c>
      <c r="H1003" s="62" t="s">
        <v>11638</v>
      </c>
      <c r="I1003" s="60" t="s">
        <v>9594</v>
      </c>
      <c r="J1003" s="63" t="str">
        <f t="shared" si="80"/>
        <v>IC.IV.091108</v>
      </c>
      <c r="K1003" s="61" t="s">
        <v>2379</v>
      </c>
      <c r="L1003" s="60" t="str">
        <f t="shared" si="81"/>
        <v>D/C due to positive blood cultures</v>
      </c>
      <c r="M1003" s="64" t="str">
        <f t="shared" si="82"/>
        <v>PI.IC.IV.091108.01</v>
      </c>
      <c r="N1003" s="64"/>
      <c r="O1003" s="64" t="str">
        <f t="shared" si="83"/>
        <v>PH.IC.IV.091108.01</v>
      </c>
      <c r="Q1003" s="64" t="str">
        <f t="shared" si="84"/>
        <v>CL.IC.IV.091108.01</v>
      </c>
    </row>
    <row r="1004" spans="1:25" s="60" customFormat="1" ht="15">
      <c r="A1004" s="60" t="s">
        <v>8408</v>
      </c>
      <c r="C1004" s="62" t="s">
        <v>12877</v>
      </c>
      <c r="E1004" s="62" t="s">
        <v>12997</v>
      </c>
      <c r="F1004" s="60" t="s">
        <v>7858</v>
      </c>
      <c r="G1004" s="60" t="s">
        <v>12989</v>
      </c>
      <c r="H1004" s="62" t="s">
        <v>12877</v>
      </c>
      <c r="J1004" s="63" t="str">
        <f t="shared" si="80"/>
        <v>IC.IV.091109</v>
      </c>
      <c r="K1004" s="61" t="s">
        <v>2311</v>
      </c>
      <c r="L1004" s="60" t="str">
        <f t="shared" si="81"/>
        <v>Self Discontinued</v>
      </c>
      <c r="M1004" s="64" t="str">
        <f t="shared" si="82"/>
        <v>PI.IC.IV.091109.01</v>
      </c>
      <c r="N1004" s="64"/>
      <c r="O1004" s="64" t="str">
        <f t="shared" si="83"/>
        <v>PH.IC.IV.091109.01</v>
      </c>
      <c r="Q1004" s="64" t="str">
        <f t="shared" si="84"/>
        <v>CL.IC.IV.091109.01</v>
      </c>
    </row>
    <row r="1005" spans="1:25" s="60" customFormat="1" ht="15">
      <c r="A1005" s="60" t="s">
        <v>8408</v>
      </c>
      <c r="B1005" s="10"/>
      <c r="C1005" s="62" t="s">
        <v>3690</v>
      </c>
      <c r="D1005" s="10" t="s">
        <v>8092</v>
      </c>
      <c r="E1005" s="62" t="s">
        <v>3064</v>
      </c>
      <c r="F1005" s="60" t="s">
        <v>8093</v>
      </c>
      <c r="G1005" s="60" t="s">
        <v>7944</v>
      </c>
      <c r="H1005" s="62" t="s">
        <v>11848</v>
      </c>
      <c r="I1005" s="60" t="s">
        <v>11837</v>
      </c>
      <c r="J1005" s="63" t="str">
        <f t="shared" si="80"/>
        <v>IC.IV.091201</v>
      </c>
      <c r="K1005" s="61" t="s">
        <v>2379</v>
      </c>
      <c r="L1005" s="60" t="str">
        <f t="shared" si="81"/>
        <v>Tubing/system present on Admit</v>
      </c>
      <c r="M1005" s="64" t="str">
        <f t="shared" si="82"/>
        <v>PI.IC.IV.091201.01</v>
      </c>
      <c r="N1005" s="64"/>
      <c r="O1005" s="64" t="str">
        <f t="shared" si="83"/>
        <v>PH.IC.IV.091201.01</v>
      </c>
      <c r="Q1005" s="64" t="str">
        <f t="shared" si="84"/>
        <v>CL.IC.IV.091201.01</v>
      </c>
      <c r="V1005" s="60" t="s">
        <v>2777</v>
      </c>
      <c r="W1005" s="60">
        <v>995</v>
      </c>
    </row>
    <row r="1006" spans="1:25" s="60" customFormat="1" ht="15">
      <c r="A1006" s="60" t="s">
        <v>8408</v>
      </c>
      <c r="B1006" s="10"/>
      <c r="C1006" s="62" t="s">
        <v>3690</v>
      </c>
      <c r="D1006" s="10" t="s">
        <v>12452</v>
      </c>
      <c r="E1006" s="62" t="s">
        <v>3064</v>
      </c>
      <c r="F1006" s="60" t="s">
        <v>8093</v>
      </c>
      <c r="G1006" s="60" t="s">
        <v>8220</v>
      </c>
      <c r="H1006" s="62" t="s">
        <v>12030</v>
      </c>
      <c r="I1006" s="60" t="s">
        <v>8221</v>
      </c>
      <c r="J1006" s="63" t="str">
        <f t="shared" si="80"/>
        <v>IC.IV.091202</v>
      </c>
      <c r="K1006" s="61" t="s">
        <v>2379</v>
      </c>
      <c r="L1006" s="60" t="str">
        <f t="shared" si="81"/>
        <v>Caps new/changed</v>
      </c>
      <c r="M1006" s="64" t="str">
        <f t="shared" si="82"/>
        <v>PI.IC.IV.091202.01</v>
      </c>
      <c r="N1006" s="64"/>
      <c r="O1006" s="64" t="str">
        <f t="shared" si="83"/>
        <v>PH.IC.IV.091202.01</v>
      </c>
      <c r="Q1006" s="64" t="str">
        <f t="shared" si="84"/>
        <v>CL.IC.IV.091202.01</v>
      </c>
      <c r="R1006" s="60" t="s">
        <v>12465</v>
      </c>
      <c r="S1006" s="60">
        <v>826</v>
      </c>
    </row>
    <row r="1007" spans="1:25" s="60" customFormat="1" ht="15">
      <c r="A1007" s="60" t="s">
        <v>8408</v>
      </c>
      <c r="B1007" s="10"/>
      <c r="C1007" s="62" t="s">
        <v>3690</v>
      </c>
      <c r="D1007" s="10"/>
      <c r="E1007" s="62" t="s">
        <v>3064</v>
      </c>
      <c r="F1007" s="60" t="s">
        <v>8093</v>
      </c>
      <c r="G1007" s="60" t="s">
        <v>11382</v>
      </c>
      <c r="H1007" s="62" t="s">
        <v>12032</v>
      </c>
      <c r="I1007" s="60" t="s">
        <v>8391</v>
      </c>
      <c r="J1007" s="63" t="str">
        <f t="shared" si="80"/>
        <v>IC.IV.091203</v>
      </c>
      <c r="K1007" s="61" t="s">
        <v>2379</v>
      </c>
      <c r="L1007" s="60" t="str">
        <f t="shared" si="81"/>
        <v>Tubing new/changed</v>
      </c>
      <c r="M1007" s="64" t="str">
        <f t="shared" si="82"/>
        <v>PI.IC.IV.091203.01</v>
      </c>
      <c r="N1007" s="64"/>
      <c r="O1007" s="64" t="str">
        <f t="shared" si="83"/>
        <v>PH.IC.IV.091203.01</v>
      </c>
      <c r="Q1007" s="64" t="str">
        <f t="shared" si="84"/>
        <v>CL.IC.IV.091203.01</v>
      </c>
    </row>
    <row r="1008" spans="1:25" s="60" customFormat="1" ht="15">
      <c r="A1008" s="60" t="s">
        <v>8408</v>
      </c>
      <c r="B1008" s="10"/>
      <c r="C1008" s="62" t="s">
        <v>12197</v>
      </c>
      <c r="D1008" s="10"/>
      <c r="E1008" s="62" t="s">
        <v>12206</v>
      </c>
      <c r="F1008" s="60" t="s">
        <v>8093</v>
      </c>
      <c r="G1008" s="60" t="s">
        <v>8534</v>
      </c>
      <c r="H1008" s="62" t="s">
        <v>12028</v>
      </c>
      <c r="I1008" s="60" t="s">
        <v>8535</v>
      </c>
      <c r="J1008" s="63" t="str">
        <f t="shared" si="80"/>
        <v>IC.IV.091204</v>
      </c>
      <c r="K1008" s="61" t="s">
        <v>12175</v>
      </c>
      <c r="L1008" s="60" t="str">
        <f t="shared" si="81"/>
        <v>Tubing/system d/c with cath d/c</v>
      </c>
      <c r="M1008" s="64" t="str">
        <f t="shared" si="82"/>
        <v>PI.IC.IV.091204.01</v>
      </c>
      <c r="N1008" s="64"/>
      <c r="O1008" s="64" t="str">
        <f t="shared" si="83"/>
        <v>PH.IC.IV.091204.01</v>
      </c>
      <c r="Q1008" s="64" t="str">
        <f t="shared" si="84"/>
        <v>CL.IC.IV.091204.01</v>
      </c>
    </row>
    <row r="1009" spans="1:41" s="60" customFormat="1" ht="15">
      <c r="A1009" s="60" t="s">
        <v>8408</v>
      </c>
      <c r="B1009" s="10"/>
      <c r="C1009" s="62" t="s">
        <v>3690</v>
      </c>
      <c r="D1009" s="10"/>
      <c r="E1009" s="62" t="s">
        <v>3064</v>
      </c>
      <c r="F1009" s="60" t="s">
        <v>8093</v>
      </c>
      <c r="G1009" s="60" t="s">
        <v>12752</v>
      </c>
      <c r="H1009" s="62" t="s">
        <v>2775</v>
      </c>
      <c r="I1009" s="60" t="s">
        <v>2776</v>
      </c>
      <c r="J1009" s="63" t="str">
        <f t="shared" si="80"/>
        <v>IC.IV.091205</v>
      </c>
      <c r="K1009" s="61" t="s">
        <v>2379</v>
      </c>
      <c r="L1009" s="60" t="str">
        <f t="shared" si="81"/>
        <v>Change not due</v>
      </c>
      <c r="M1009" s="64" t="str">
        <f t="shared" si="82"/>
        <v>PI.IC.IV.091205.01</v>
      </c>
      <c r="N1009" s="64"/>
      <c r="O1009" s="64" t="str">
        <f t="shared" si="83"/>
        <v>PH.IC.IV.091205.01</v>
      </c>
      <c r="Q1009" s="64" t="str">
        <f t="shared" si="84"/>
        <v>CL.IC.IV.091205.01</v>
      </c>
    </row>
    <row r="1010" spans="1:41" s="60" customFormat="1" ht="15">
      <c r="A1010" s="60" t="s">
        <v>8408</v>
      </c>
      <c r="C1010" s="62" t="s">
        <v>3690</v>
      </c>
      <c r="D1010" s="60" t="s">
        <v>8285</v>
      </c>
      <c r="E1010" s="62" t="s">
        <v>5560</v>
      </c>
      <c r="F1010" s="60" t="s">
        <v>7945</v>
      </c>
      <c r="G1010" s="60" t="s">
        <v>8213</v>
      </c>
      <c r="H1010" s="62" t="s">
        <v>11848</v>
      </c>
      <c r="I1010" s="60" t="s">
        <v>8213</v>
      </c>
      <c r="J1010" s="63" t="str">
        <f t="shared" si="80"/>
        <v>IC.IV.091301</v>
      </c>
      <c r="K1010" s="61" t="s">
        <v>4192</v>
      </c>
      <c r="L1010" s="60" t="str">
        <f t="shared" si="81"/>
        <v>IV Cannula</v>
      </c>
      <c r="M1010" s="64" t="str">
        <f t="shared" si="82"/>
        <v>PI.IC.IV.091301.02</v>
      </c>
      <c r="N1010" s="64"/>
      <c r="O1010" s="64" t="str">
        <f t="shared" si="83"/>
        <v>PH.IC.IV.091301.02</v>
      </c>
      <c r="Q1010" s="64" t="str">
        <f t="shared" si="84"/>
        <v>CL.IC.IV.091301.02</v>
      </c>
    </row>
    <row r="1011" spans="1:41" s="60" customFormat="1" ht="15">
      <c r="A1011" s="60" t="s">
        <v>8408</v>
      </c>
      <c r="C1011" s="62" t="s">
        <v>3690</v>
      </c>
      <c r="E1011" s="62" t="s">
        <v>5560</v>
      </c>
      <c r="F1011" s="60" t="s">
        <v>7945</v>
      </c>
      <c r="G1011" s="60" t="s">
        <v>11138</v>
      </c>
      <c r="H1011" s="62" t="s">
        <v>12030</v>
      </c>
      <c r="I1011" s="60" t="s">
        <v>11138</v>
      </c>
      <c r="J1011" s="63" t="str">
        <f t="shared" si="80"/>
        <v>IC.IV.091302</v>
      </c>
      <c r="K1011" s="61" t="s">
        <v>2379</v>
      </c>
      <c r="L1011" s="60" t="str">
        <f t="shared" si="81"/>
        <v>Capped</v>
      </c>
      <c r="M1011" s="64" t="str">
        <f t="shared" si="82"/>
        <v>PI.IC.IV.091302.01</v>
      </c>
      <c r="N1011" s="64"/>
      <c r="O1011" s="64" t="str">
        <f t="shared" si="83"/>
        <v>PH.IC.IV.091302.01</v>
      </c>
      <c r="Q1011" s="64" t="str">
        <f t="shared" si="84"/>
        <v>CL.IC.IV.091302.01</v>
      </c>
    </row>
    <row r="1012" spans="1:41" s="60" customFormat="1" ht="15">
      <c r="A1012" s="60" t="s">
        <v>8408</v>
      </c>
      <c r="C1012" s="62" t="s">
        <v>3690</v>
      </c>
      <c r="E1012" s="62" t="s">
        <v>5560</v>
      </c>
      <c r="F1012" s="60" t="s">
        <v>7945</v>
      </c>
      <c r="G1012" s="60" t="s">
        <v>10478</v>
      </c>
      <c r="H1012" s="62" t="s">
        <v>12032</v>
      </c>
      <c r="I1012" s="60" t="s">
        <v>12437</v>
      </c>
      <c r="J1012" s="63" t="str">
        <f t="shared" si="80"/>
        <v>IC.IV.091303</v>
      </c>
      <c r="K1012" s="61" t="s">
        <v>12175</v>
      </c>
      <c r="L1012" s="60" t="str">
        <f t="shared" si="81"/>
        <v>Other: specify</v>
      </c>
      <c r="M1012" s="64" t="str">
        <f t="shared" si="82"/>
        <v>PI.IC.IV.091303.01</v>
      </c>
      <c r="N1012" s="64"/>
      <c r="O1012" s="64" t="str">
        <f t="shared" si="83"/>
        <v>PH.IC.IV.091303.01</v>
      </c>
      <c r="Q1012" s="64" t="str">
        <f t="shared" si="84"/>
        <v>CL.IC.IV.091303.01</v>
      </c>
    </row>
    <row r="1013" spans="1:41" s="60" customFormat="1" ht="15">
      <c r="A1013" s="60" t="s">
        <v>8408</v>
      </c>
      <c r="B1013" s="10" t="s">
        <v>8095</v>
      </c>
      <c r="C1013" s="62" t="s">
        <v>3188</v>
      </c>
      <c r="D1013" s="10" t="s">
        <v>8264</v>
      </c>
      <c r="E1013" s="61" t="s">
        <v>12175</v>
      </c>
      <c r="F1013" s="60" t="s">
        <v>8096</v>
      </c>
      <c r="G1013" s="60" t="s">
        <v>7921</v>
      </c>
      <c r="H1013" s="62" t="s">
        <v>11848</v>
      </c>
      <c r="I1013" s="60" t="s">
        <v>11867</v>
      </c>
      <c r="J1013" s="63" t="str">
        <f t="shared" si="80"/>
        <v>IC.IV.100101</v>
      </c>
      <c r="K1013" s="61" t="s">
        <v>12175</v>
      </c>
      <c r="L1013" s="60" t="str">
        <f t="shared" si="81"/>
        <v>Drsg Change Date</v>
      </c>
      <c r="M1013" s="64" t="str">
        <f t="shared" si="82"/>
        <v>PI.IC.IV.100101.01</v>
      </c>
      <c r="N1013" s="64"/>
      <c r="O1013" s="64" t="str">
        <f t="shared" si="83"/>
        <v>PH.IC.IV.100101.01</v>
      </c>
      <c r="Q1013" s="64" t="str">
        <f t="shared" si="84"/>
        <v>CL.IC.IV.100101.01</v>
      </c>
    </row>
    <row r="1014" spans="1:41" s="60" customFormat="1" ht="15">
      <c r="A1014" s="60" t="s">
        <v>8408</v>
      </c>
      <c r="B1014" s="10"/>
      <c r="C1014" s="62" t="s">
        <v>3188</v>
      </c>
      <c r="D1014" s="10" t="s">
        <v>8267</v>
      </c>
      <c r="E1014" s="61" t="s">
        <v>12430</v>
      </c>
      <c r="F1014" s="60" t="s">
        <v>8097</v>
      </c>
      <c r="G1014" s="60" t="s">
        <v>8108</v>
      </c>
      <c r="H1014" s="62" t="s">
        <v>11848</v>
      </c>
      <c r="I1014" s="60" t="s">
        <v>8413</v>
      </c>
      <c r="J1014" s="63" t="str">
        <f t="shared" si="80"/>
        <v>IC.IV.100201</v>
      </c>
      <c r="K1014" s="61" t="s">
        <v>12175</v>
      </c>
      <c r="L1014" s="60" t="str">
        <f t="shared" si="81"/>
        <v>Antimicrobial disk</v>
      </c>
      <c r="M1014" s="64" t="str">
        <f t="shared" si="82"/>
        <v>PI.IC.IV.100201.01</v>
      </c>
      <c r="N1014" s="64"/>
      <c r="O1014" s="64" t="str">
        <f t="shared" si="83"/>
        <v>PH.IC.IV.100201.01</v>
      </c>
      <c r="Q1014" s="64" t="str">
        <f t="shared" si="84"/>
        <v>CL.IC.IV.100201.01</v>
      </c>
    </row>
    <row r="1015" spans="1:41" s="60" customFormat="1" ht="15">
      <c r="A1015" s="60" t="s">
        <v>8408</v>
      </c>
      <c r="B1015" s="10"/>
      <c r="C1015" s="62" t="s">
        <v>3188</v>
      </c>
      <c r="D1015" s="10"/>
      <c r="E1015" s="61" t="s">
        <v>12430</v>
      </c>
      <c r="F1015" s="60" t="s">
        <v>8097</v>
      </c>
      <c r="G1015" s="60" t="s">
        <v>11070</v>
      </c>
      <c r="H1015" s="62" t="s">
        <v>12030</v>
      </c>
      <c r="I1015" s="60" t="s">
        <v>8619</v>
      </c>
      <c r="J1015" s="63" t="str">
        <f t="shared" si="80"/>
        <v>IC.IV.100202</v>
      </c>
      <c r="K1015" s="61" t="s">
        <v>12175</v>
      </c>
      <c r="L1015" s="60" t="str">
        <f t="shared" si="81"/>
        <v>Transparent</v>
      </c>
      <c r="M1015" s="64" t="str">
        <f t="shared" si="82"/>
        <v>PI.IC.IV.100202.01</v>
      </c>
      <c r="N1015" s="64"/>
      <c r="O1015" s="64" t="str">
        <f t="shared" si="83"/>
        <v>PH.IC.IV.100202.01</v>
      </c>
      <c r="Q1015" s="64" t="str">
        <f t="shared" si="84"/>
        <v>CL.IC.IV.100202.01</v>
      </c>
    </row>
    <row r="1016" spans="1:41" s="60" customFormat="1" ht="15">
      <c r="A1016" s="60" t="s">
        <v>8408</v>
      </c>
      <c r="B1016" s="10"/>
      <c r="C1016" s="62" t="s">
        <v>3188</v>
      </c>
      <c r="D1016" s="10"/>
      <c r="E1016" s="61" t="s">
        <v>4192</v>
      </c>
      <c r="F1016" s="60" t="s">
        <v>8097</v>
      </c>
      <c r="G1016" s="60" t="s">
        <v>11567</v>
      </c>
      <c r="H1016" s="62" t="s">
        <v>12032</v>
      </c>
      <c r="I1016" s="60" t="s">
        <v>11567</v>
      </c>
      <c r="J1016" s="63" t="str">
        <f t="shared" si="80"/>
        <v>IC.IV.100203</v>
      </c>
      <c r="K1016" s="61" t="s">
        <v>2379</v>
      </c>
      <c r="L1016" s="60" t="str">
        <f t="shared" si="81"/>
        <v>Gauze</v>
      </c>
      <c r="M1016" s="64" t="str">
        <f t="shared" si="82"/>
        <v>PI.IC.IV.100203.01</v>
      </c>
      <c r="N1016" s="64"/>
      <c r="O1016" s="64" t="str">
        <f t="shared" si="83"/>
        <v>PH.IC.IV.100203.01</v>
      </c>
      <c r="Q1016" s="64" t="str">
        <f t="shared" si="84"/>
        <v>CL.IC.IV.100203.01</v>
      </c>
    </row>
    <row r="1017" spans="1:41" s="60" customFormat="1" ht="15">
      <c r="A1017" s="60" t="s">
        <v>8408</v>
      </c>
      <c r="B1017" s="10"/>
      <c r="C1017" s="62" t="s">
        <v>3188</v>
      </c>
      <c r="D1017" s="10"/>
      <c r="E1017" s="61" t="s">
        <v>4192</v>
      </c>
      <c r="F1017" s="60" t="s">
        <v>8097</v>
      </c>
      <c r="G1017" s="60" t="s">
        <v>10478</v>
      </c>
      <c r="H1017" s="62" t="s">
        <v>12028</v>
      </c>
      <c r="I1017" s="60" t="s">
        <v>12437</v>
      </c>
      <c r="J1017" s="63" t="str">
        <f t="shared" si="80"/>
        <v>IC.IV.100204</v>
      </c>
      <c r="K1017" s="61" t="s">
        <v>2379</v>
      </c>
      <c r="L1017" s="60" t="str">
        <f t="shared" si="81"/>
        <v>Other: specify</v>
      </c>
      <c r="M1017" s="64" t="str">
        <f t="shared" si="82"/>
        <v>PI.IC.IV.100204.01</v>
      </c>
      <c r="N1017" s="64"/>
      <c r="O1017" s="64" t="str">
        <f t="shared" si="83"/>
        <v>PH.IC.IV.100204.01</v>
      </c>
      <c r="Q1017" s="64" t="str">
        <f t="shared" si="84"/>
        <v>CL.IC.IV.100204.01</v>
      </c>
    </row>
    <row r="1018" spans="1:41" s="60" customFormat="1" ht="15">
      <c r="A1018" s="60" t="s">
        <v>8408</v>
      </c>
      <c r="B1018" s="10"/>
      <c r="C1018" s="62" t="s">
        <v>3188</v>
      </c>
      <c r="D1018" s="10" t="s">
        <v>7868</v>
      </c>
      <c r="E1018" s="61" t="s">
        <v>3812</v>
      </c>
      <c r="F1018" s="60" t="s">
        <v>8098</v>
      </c>
      <c r="G1018" s="60" t="s">
        <v>11836</v>
      </c>
      <c r="H1018" s="62" t="s">
        <v>11848</v>
      </c>
      <c r="I1018" s="60" t="s">
        <v>8099</v>
      </c>
      <c r="J1018" s="63" t="str">
        <f t="shared" si="80"/>
        <v>IC.IV.100301</v>
      </c>
      <c r="K1018" s="61" t="s">
        <v>2379</v>
      </c>
      <c r="L1018" s="60" t="str">
        <f t="shared" si="81"/>
        <v>Present on admit: specify date</v>
      </c>
      <c r="M1018" s="64" t="str">
        <f t="shared" si="82"/>
        <v>PI.IC.IV.100301.01</v>
      </c>
      <c r="N1018" s="64"/>
      <c r="O1018" s="64" t="str">
        <f t="shared" si="83"/>
        <v>PH.IC.IV.100301.01</v>
      </c>
      <c r="Q1018" s="64" t="str">
        <f t="shared" si="84"/>
        <v>CL.IC.IV.100301.01</v>
      </c>
    </row>
    <row r="1019" spans="1:41" s="60" customFormat="1" ht="15">
      <c r="A1019" s="60" t="s">
        <v>8408</v>
      </c>
      <c r="B1019" s="10"/>
      <c r="C1019" s="62" t="s">
        <v>3188</v>
      </c>
      <c r="D1019" s="10" t="s">
        <v>2696</v>
      </c>
      <c r="E1019" s="61" t="s">
        <v>12185</v>
      </c>
      <c r="F1019" s="60" t="s">
        <v>8098</v>
      </c>
      <c r="G1019" s="60" t="s">
        <v>8245</v>
      </c>
      <c r="H1019" s="62" t="s">
        <v>12030</v>
      </c>
      <c r="I1019" s="60" t="s">
        <v>8506</v>
      </c>
      <c r="J1019" s="63" t="str">
        <f t="shared" si="80"/>
        <v>IC.IV.100302</v>
      </c>
      <c r="K1019" s="61" t="s">
        <v>12175</v>
      </c>
      <c r="L1019" s="60" t="str">
        <f t="shared" si="81"/>
        <v>Inserted at this date/time: specify</v>
      </c>
      <c r="M1019" s="64" t="str">
        <f t="shared" si="82"/>
        <v>PI.IC.IV.100302.01</v>
      </c>
      <c r="N1019" s="64"/>
      <c r="O1019" s="64" t="str">
        <f t="shared" si="83"/>
        <v>PH.IC.IV.100302.01</v>
      </c>
      <c r="Q1019" s="64" t="str">
        <f t="shared" si="84"/>
        <v>CL.IC.IV.100302.01</v>
      </c>
    </row>
    <row r="1020" spans="1:41" s="60" customFormat="1" ht="15">
      <c r="A1020" s="60" t="s">
        <v>8408</v>
      </c>
      <c r="B1020" s="10"/>
      <c r="C1020" s="62" t="s">
        <v>3188</v>
      </c>
      <c r="D1020" s="10"/>
      <c r="E1020" s="61" t="s">
        <v>12185</v>
      </c>
      <c r="F1020" s="60" t="s">
        <v>8098</v>
      </c>
      <c r="G1020" s="60" t="s">
        <v>8566</v>
      </c>
      <c r="H1020" s="62" t="s">
        <v>12032</v>
      </c>
      <c r="I1020" s="60" t="s">
        <v>8567</v>
      </c>
      <c r="J1020" s="63" t="str">
        <f t="shared" si="80"/>
        <v>IC.IV.100303</v>
      </c>
      <c r="K1020" s="61" t="s">
        <v>12175</v>
      </c>
      <c r="L1020" s="60" t="str">
        <f t="shared" si="81"/>
        <v>Insertion attempts number: specify</v>
      </c>
      <c r="M1020" s="64" t="str">
        <f t="shared" si="82"/>
        <v>PI.IC.IV.100303.01</v>
      </c>
      <c r="N1020" s="64"/>
      <c r="O1020" s="64" t="str">
        <f t="shared" si="83"/>
        <v>PH.IC.IV.100303.01</v>
      </c>
      <c r="Q1020" s="64" t="str">
        <f t="shared" si="84"/>
        <v>CL.IC.IV.100303.01</v>
      </c>
    </row>
    <row r="1021" spans="1:41" s="60" customFormat="1" ht="15">
      <c r="A1021" s="60" t="s">
        <v>8408</v>
      </c>
      <c r="B1021" s="10"/>
      <c r="C1021" s="62" t="s">
        <v>3188</v>
      </c>
      <c r="D1021" s="10"/>
      <c r="E1021" s="61" t="s">
        <v>12185</v>
      </c>
      <c r="F1021" s="60" t="s">
        <v>8098</v>
      </c>
      <c r="G1021" s="60" t="s">
        <v>8100</v>
      </c>
      <c r="H1021" s="62" t="s">
        <v>12028</v>
      </c>
      <c r="I1021" s="60" t="s">
        <v>11841</v>
      </c>
      <c r="J1021" s="63" t="str">
        <f t="shared" si="80"/>
        <v>IC.IV.100304</v>
      </c>
      <c r="K1021" s="61" t="s">
        <v>12175</v>
      </c>
      <c r="L1021" s="60" t="str">
        <f t="shared" si="81"/>
        <v xml:space="preserve">Discontinue </v>
      </c>
      <c r="M1021" s="64" t="str">
        <f t="shared" si="82"/>
        <v>PI.IC.IV.100304.01</v>
      </c>
      <c r="N1021" s="64"/>
      <c r="O1021" s="64" t="str">
        <f t="shared" si="83"/>
        <v>PH.IC.IV.100304.01</v>
      </c>
      <c r="Q1021" s="64" t="str">
        <f t="shared" si="84"/>
        <v>CL.IC.IV.100304.01</v>
      </c>
    </row>
    <row r="1022" spans="1:41" s="60" customFormat="1" ht="15">
      <c r="A1022" s="60" t="s">
        <v>8408</v>
      </c>
      <c r="B1022" s="10"/>
      <c r="C1022" s="62" t="s">
        <v>11829</v>
      </c>
      <c r="D1022" s="10"/>
      <c r="E1022" s="61" t="s">
        <v>12592</v>
      </c>
      <c r="F1022" s="60" t="s">
        <v>8098</v>
      </c>
      <c r="G1022" s="60" t="s">
        <v>13846</v>
      </c>
      <c r="H1022" s="62" t="s">
        <v>12210</v>
      </c>
      <c r="I1022" s="60" t="s">
        <v>13848</v>
      </c>
      <c r="J1022" s="63" t="str">
        <f t="shared" si="80"/>
        <v>IC.IV.100305</v>
      </c>
      <c r="K1022" s="61" t="s">
        <v>1</v>
      </c>
      <c r="L1022" s="60" t="str">
        <f t="shared" si="81"/>
        <v>Site duration extension</v>
      </c>
      <c r="M1022" s="64" t="str">
        <f t="shared" si="82"/>
        <v>PI.IC.IV.100305.01</v>
      </c>
      <c r="N1022" s="64"/>
      <c r="O1022" s="64" t="str">
        <f t="shared" si="83"/>
        <v>PH.IC.IV.100305.01</v>
      </c>
      <c r="Q1022" s="64" t="str">
        <f t="shared" si="84"/>
        <v>CL.IC.IV.100305.01</v>
      </c>
      <c r="AN1022" s="60" t="s">
        <v>12773</v>
      </c>
      <c r="AO1022" s="60">
        <v>1518</v>
      </c>
    </row>
    <row r="1023" spans="1:41" s="60" customFormat="1" ht="15">
      <c r="A1023" s="60" t="s">
        <v>8408</v>
      </c>
      <c r="B1023" s="10"/>
      <c r="C1023" s="62" t="s">
        <v>11829</v>
      </c>
      <c r="D1023" s="10"/>
      <c r="E1023" s="61" t="s">
        <v>12592</v>
      </c>
      <c r="F1023" s="60" t="s">
        <v>8098</v>
      </c>
      <c r="G1023" s="60" t="s">
        <v>13847</v>
      </c>
      <c r="H1023" s="62" t="s">
        <v>12212</v>
      </c>
      <c r="I1023" s="60" t="s">
        <v>13849</v>
      </c>
      <c r="J1023" s="63" t="str">
        <f t="shared" si="80"/>
        <v>IC.IV.100306</v>
      </c>
      <c r="K1023" s="61" t="s">
        <v>1</v>
      </c>
      <c r="L1023" s="60" t="str">
        <f t="shared" si="81"/>
        <v>Tubing changed</v>
      </c>
      <c r="M1023" s="64" t="str">
        <f t="shared" si="82"/>
        <v>PI.IC.IV.100306.01</v>
      </c>
      <c r="N1023" s="64"/>
      <c r="O1023" s="64" t="str">
        <f t="shared" si="83"/>
        <v>PH.IC.IV.100306.01</v>
      </c>
      <c r="Q1023" s="64" t="str">
        <f t="shared" si="84"/>
        <v>CL.IC.IV.100306.01</v>
      </c>
      <c r="AN1023" s="60" t="s">
        <v>12773</v>
      </c>
      <c r="AO1023" s="60">
        <v>1519</v>
      </c>
    </row>
    <row r="1024" spans="1:41" s="60" customFormat="1" ht="15">
      <c r="A1024" s="60" t="s">
        <v>8408</v>
      </c>
      <c r="B1024" s="10"/>
      <c r="C1024" s="62" t="s">
        <v>3188</v>
      </c>
      <c r="D1024" s="10" t="s">
        <v>8621</v>
      </c>
      <c r="E1024" s="62" t="s">
        <v>6464</v>
      </c>
      <c r="F1024" s="60" t="s">
        <v>8101</v>
      </c>
      <c r="G1024" s="60" t="s">
        <v>10076</v>
      </c>
      <c r="H1024" s="62" t="s">
        <v>11848</v>
      </c>
      <c r="I1024" s="60" t="s">
        <v>10076</v>
      </c>
      <c r="J1024" s="63" t="str">
        <f t="shared" si="80"/>
        <v>IC.IV.100401</v>
      </c>
      <c r="K1024" s="61" t="s">
        <v>12175</v>
      </c>
      <c r="L1024" s="60" t="str">
        <f t="shared" si="81"/>
        <v>Done</v>
      </c>
      <c r="M1024" s="64" t="str">
        <f t="shared" si="82"/>
        <v>PI.IC.IV.100401.01</v>
      </c>
      <c r="N1024" s="64"/>
      <c r="O1024" s="64" t="str">
        <f t="shared" si="83"/>
        <v>PH.IC.IV.100401.01</v>
      </c>
      <c r="Q1024" s="64" t="str">
        <f t="shared" si="84"/>
        <v>CL.IC.IV.100401.01</v>
      </c>
    </row>
    <row r="1025" spans="1:33" s="60" customFormat="1" ht="15">
      <c r="A1025" s="60" t="s">
        <v>8408</v>
      </c>
      <c r="B1025" s="10"/>
      <c r="C1025" s="62" t="s">
        <v>3188</v>
      </c>
      <c r="D1025" s="10"/>
      <c r="E1025" s="62" t="s">
        <v>6464</v>
      </c>
      <c r="F1025" s="60" t="s">
        <v>8101</v>
      </c>
      <c r="G1025" s="60" t="s">
        <v>8623</v>
      </c>
      <c r="H1025" s="62" t="s">
        <v>12030</v>
      </c>
      <c r="I1025" s="60" t="s">
        <v>12171</v>
      </c>
      <c r="J1025" s="63" t="str">
        <f t="shared" si="80"/>
        <v>IC.IV.100402</v>
      </c>
      <c r="K1025" s="61" t="s">
        <v>2379</v>
      </c>
      <c r="L1025" s="60" t="str">
        <f t="shared" si="81"/>
        <v>Not due</v>
      </c>
      <c r="M1025" s="64" t="str">
        <f t="shared" si="82"/>
        <v>PI.IC.IV.100402.01</v>
      </c>
      <c r="N1025" s="64"/>
      <c r="O1025" s="64" t="str">
        <f t="shared" si="83"/>
        <v>PH.IC.IV.100402.01</v>
      </c>
      <c r="Q1025" s="64" t="str">
        <f t="shared" si="84"/>
        <v>CL.IC.IV.100402.01</v>
      </c>
    </row>
    <row r="1026" spans="1:33" s="60" customFormat="1" ht="15">
      <c r="A1026" s="60" t="s">
        <v>8408</v>
      </c>
      <c r="B1026" s="10"/>
      <c r="C1026" s="62" t="s">
        <v>3188</v>
      </c>
      <c r="D1026" s="10" t="s">
        <v>2696</v>
      </c>
      <c r="E1026" s="62" t="s">
        <v>6464</v>
      </c>
      <c r="F1026" s="60" t="s">
        <v>8101</v>
      </c>
      <c r="G1026" s="60" t="s">
        <v>10478</v>
      </c>
      <c r="H1026" s="62" t="s">
        <v>12032</v>
      </c>
      <c r="I1026" s="60" t="s">
        <v>12437</v>
      </c>
      <c r="J1026" s="63" t="str">
        <f t="shared" si="80"/>
        <v>IC.IV.100403</v>
      </c>
      <c r="K1026" s="61" t="s">
        <v>2379</v>
      </c>
      <c r="L1026" s="60" t="str">
        <f t="shared" si="81"/>
        <v>Other: specify</v>
      </c>
      <c r="M1026" s="64" t="str">
        <f t="shared" si="82"/>
        <v>PI.IC.IV.100403.01</v>
      </c>
      <c r="N1026" s="64"/>
      <c r="O1026" s="64" t="str">
        <f t="shared" si="83"/>
        <v>PH.IC.IV.100403.01</v>
      </c>
      <c r="Q1026" s="64" t="str">
        <f t="shared" si="84"/>
        <v>CL.IC.IV.100403.01</v>
      </c>
    </row>
    <row r="1027" spans="1:33" s="60" customFormat="1" ht="15">
      <c r="A1027" s="60" t="s">
        <v>8408</v>
      </c>
      <c r="B1027" s="10"/>
      <c r="C1027" s="62" t="s">
        <v>3188</v>
      </c>
      <c r="D1027" s="10" t="s">
        <v>8037</v>
      </c>
      <c r="E1027" s="62" t="s">
        <v>6291</v>
      </c>
      <c r="F1027" s="60" t="s">
        <v>7824</v>
      </c>
      <c r="G1027" s="60" t="s">
        <v>7825</v>
      </c>
      <c r="H1027" s="62" t="s">
        <v>11848</v>
      </c>
      <c r="I1027" s="60" t="s">
        <v>11867</v>
      </c>
      <c r="J1027" s="63" t="str">
        <f t="shared" si="80"/>
        <v>IC.IV.100501</v>
      </c>
      <c r="K1027" s="61" t="s">
        <v>2379</v>
      </c>
      <c r="L1027" s="60" t="str">
        <f t="shared" si="81"/>
        <v>Insertion Date (free text)</v>
      </c>
      <c r="M1027" s="64" t="str">
        <f t="shared" si="82"/>
        <v>PI.IC.IV.100501.01</v>
      </c>
      <c r="N1027" s="64"/>
      <c r="O1027" s="64" t="str">
        <f t="shared" si="83"/>
        <v>PH.IC.IV.100501.01</v>
      </c>
      <c r="Q1027" s="64" t="str">
        <f t="shared" si="84"/>
        <v>CL.IC.IV.100501.01</v>
      </c>
    </row>
    <row r="1028" spans="1:33" s="60" customFormat="1" ht="15">
      <c r="A1028" s="60" t="s">
        <v>8408</v>
      </c>
      <c r="B1028" s="10"/>
      <c r="C1028" s="62" t="s">
        <v>3188</v>
      </c>
      <c r="D1028" s="10" t="s">
        <v>7469</v>
      </c>
      <c r="E1028" s="62" t="s">
        <v>6988</v>
      </c>
      <c r="F1028" s="60" t="s">
        <v>7826</v>
      </c>
      <c r="G1028" s="60" t="s">
        <v>9437</v>
      </c>
      <c r="H1028" s="62" t="s">
        <v>11848</v>
      </c>
      <c r="I1028" s="60" t="s">
        <v>7827</v>
      </c>
      <c r="J1028" s="63" t="str">
        <f t="shared" si="80"/>
        <v>IC.IV.100601</v>
      </c>
      <c r="K1028" s="61" t="s">
        <v>2379</v>
      </c>
      <c r="L1028" s="60" t="str">
        <f t="shared" si="81"/>
        <v>Hand, right</v>
      </c>
      <c r="M1028" s="64" t="str">
        <f t="shared" si="82"/>
        <v>PI.IC.IV.100601.01</v>
      </c>
      <c r="N1028" s="64"/>
      <c r="O1028" s="64" t="str">
        <f t="shared" si="83"/>
        <v>PH.IC.IV.100601.01</v>
      </c>
      <c r="Q1028" s="64" t="str">
        <f t="shared" si="84"/>
        <v>CL.IC.IV.100601.01</v>
      </c>
    </row>
    <row r="1029" spans="1:33" s="60" customFormat="1" ht="15">
      <c r="A1029" s="60" t="s">
        <v>8408</v>
      </c>
      <c r="B1029" s="10"/>
      <c r="C1029" s="62" t="s">
        <v>3188</v>
      </c>
      <c r="D1029" s="10" t="s">
        <v>2696</v>
      </c>
      <c r="E1029" s="62" t="s">
        <v>6988</v>
      </c>
      <c r="F1029" s="60" t="s">
        <v>7826</v>
      </c>
      <c r="G1029" s="60" t="s">
        <v>9444</v>
      </c>
      <c r="H1029" s="62" t="s">
        <v>12030</v>
      </c>
      <c r="I1029" s="60" t="s">
        <v>7828</v>
      </c>
      <c r="J1029" s="63" t="str">
        <f t="shared" si="80"/>
        <v>IC.IV.100602</v>
      </c>
      <c r="K1029" s="61" t="s">
        <v>2379</v>
      </c>
      <c r="L1029" s="60" t="str">
        <f t="shared" si="81"/>
        <v>Hand, left</v>
      </c>
      <c r="M1029" s="64" t="str">
        <f t="shared" si="82"/>
        <v>PI.IC.IV.100602.01</v>
      </c>
      <c r="N1029" s="64"/>
      <c r="O1029" s="64" t="str">
        <f t="shared" si="83"/>
        <v>PH.IC.IV.100602.01</v>
      </c>
      <c r="Q1029" s="64" t="str">
        <f t="shared" si="84"/>
        <v>CL.IC.IV.100602.01</v>
      </c>
    </row>
    <row r="1030" spans="1:33" s="60" customFormat="1" ht="15">
      <c r="A1030" s="60" t="s">
        <v>8408</v>
      </c>
      <c r="B1030" s="10"/>
      <c r="C1030" s="62" t="s">
        <v>3188</v>
      </c>
      <c r="D1030" s="10"/>
      <c r="E1030" s="62" t="s">
        <v>6988</v>
      </c>
      <c r="F1030" s="60" t="s">
        <v>7826</v>
      </c>
      <c r="G1030" s="60" t="s">
        <v>9720</v>
      </c>
      <c r="H1030" s="62" t="s">
        <v>12032</v>
      </c>
      <c r="I1030" s="60" t="s">
        <v>7829</v>
      </c>
      <c r="J1030" s="63" t="str">
        <f t="shared" si="80"/>
        <v>IC.IV.100603</v>
      </c>
      <c r="K1030" s="61" t="s">
        <v>2379</v>
      </c>
      <c r="L1030" s="60" t="str">
        <f t="shared" si="81"/>
        <v>Wrist, right</v>
      </c>
      <c r="M1030" s="64" t="str">
        <f t="shared" si="82"/>
        <v>PI.IC.IV.100603.01</v>
      </c>
      <c r="N1030" s="64"/>
      <c r="O1030" s="64" t="str">
        <f t="shared" si="83"/>
        <v>PH.IC.IV.100603.01</v>
      </c>
      <c r="Q1030" s="64" t="str">
        <f t="shared" si="84"/>
        <v>CL.IC.IV.100603.01</v>
      </c>
    </row>
    <row r="1031" spans="1:33" s="60" customFormat="1" ht="15">
      <c r="A1031" s="60" t="s">
        <v>8408</v>
      </c>
      <c r="B1031" s="10"/>
      <c r="C1031" s="62" t="s">
        <v>3188</v>
      </c>
      <c r="D1031" s="10"/>
      <c r="E1031" s="62" t="s">
        <v>6988</v>
      </c>
      <c r="F1031" s="60" t="s">
        <v>7826</v>
      </c>
      <c r="G1031" s="60" t="s">
        <v>9722</v>
      </c>
      <c r="H1031" s="62" t="s">
        <v>12028</v>
      </c>
      <c r="I1031" s="60" t="s">
        <v>7830</v>
      </c>
      <c r="J1031" s="63" t="str">
        <f t="shared" si="80"/>
        <v>IC.IV.100604</v>
      </c>
      <c r="K1031" s="61" t="s">
        <v>2379</v>
      </c>
      <c r="L1031" s="60" t="str">
        <f t="shared" si="81"/>
        <v>Wrist, left</v>
      </c>
      <c r="M1031" s="64" t="str">
        <f t="shared" si="82"/>
        <v>PI.IC.IV.100604.01</v>
      </c>
      <c r="N1031" s="64"/>
      <c r="O1031" s="64" t="str">
        <f t="shared" si="83"/>
        <v>PH.IC.IV.100604.01</v>
      </c>
      <c r="Q1031" s="64" t="str">
        <f t="shared" si="84"/>
        <v>CL.IC.IV.100604.01</v>
      </c>
    </row>
    <row r="1032" spans="1:33" s="60" customFormat="1" ht="15">
      <c r="A1032" s="60" t="s">
        <v>8408</v>
      </c>
      <c r="B1032" s="10"/>
      <c r="C1032" s="62" t="s">
        <v>3188</v>
      </c>
      <c r="D1032" s="10"/>
      <c r="E1032" s="62" t="s">
        <v>6988</v>
      </c>
      <c r="F1032" s="60" t="s">
        <v>7826</v>
      </c>
      <c r="G1032" s="60" t="s">
        <v>7942</v>
      </c>
      <c r="H1032" s="62" t="s">
        <v>12210</v>
      </c>
      <c r="I1032" s="60" t="s">
        <v>7831</v>
      </c>
      <c r="J1032" s="63" t="str">
        <f t="shared" si="80"/>
        <v>IC.IV.100605</v>
      </c>
      <c r="K1032" s="61" t="s">
        <v>12175</v>
      </c>
      <c r="L1032" s="60" t="str">
        <f t="shared" si="81"/>
        <v>Lower arm, right</v>
      </c>
      <c r="M1032" s="64" t="str">
        <f t="shared" si="82"/>
        <v>PI.IC.IV.100605.01</v>
      </c>
      <c r="N1032" s="64"/>
      <c r="O1032" s="64" t="str">
        <f t="shared" si="83"/>
        <v>PH.IC.IV.100605.01</v>
      </c>
      <c r="Q1032" s="64" t="str">
        <f t="shared" si="84"/>
        <v>CL.IC.IV.100605.01</v>
      </c>
    </row>
    <row r="1033" spans="1:33" s="60" customFormat="1" ht="15">
      <c r="A1033" s="60" t="s">
        <v>8408</v>
      </c>
      <c r="B1033" s="10"/>
      <c r="C1033" s="62" t="s">
        <v>3188</v>
      </c>
      <c r="D1033" s="10"/>
      <c r="E1033" s="62" t="s">
        <v>6988</v>
      </c>
      <c r="F1033" s="60" t="s">
        <v>7826</v>
      </c>
      <c r="G1033" s="60" t="s">
        <v>7943</v>
      </c>
      <c r="H1033" s="62" t="s">
        <v>12212</v>
      </c>
      <c r="I1033" s="60" t="s">
        <v>7832</v>
      </c>
      <c r="J1033" s="63" t="str">
        <f t="shared" si="80"/>
        <v>IC.IV.100606</v>
      </c>
      <c r="K1033" s="61" t="s">
        <v>12175</v>
      </c>
      <c r="L1033" s="60" t="str">
        <f t="shared" si="81"/>
        <v>Lower arm, left</v>
      </c>
      <c r="M1033" s="64" t="str">
        <f t="shared" si="82"/>
        <v>PI.IC.IV.100606.01</v>
      </c>
      <c r="N1033" s="64"/>
      <c r="O1033" s="64" t="str">
        <f t="shared" si="83"/>
        <v>PH.IC.IV.100606.01</v>
      </c>
      <c r="Q1033" s="64" t="str">
        <f t="shared" si="84"/>
        <v>CL.IC.IV.100606.01</v>
      </c>
    </row>
    <row r="1034" spans="1:33" s="60" customFormat="1" ht="15">
      <c r="A1034" s="60" t="s">
        <v>8408</v>
      </c>
      <c r="B1034" s="10"/>
      <c r="C1034" s="62" t="s">
        <v>3188</v>
      </c>
      <c r="D1034" s="10"/>
      <c r="E1034" s="62" t="s">
        <v>6988</v>
      </c>
      <c r="F1034" s="60" t="s">
        <v>7826</v>
      </c>
      <c r="G1034" s="60" t="s">
        <v>7772</v>
      </c>
      <c r="H1034" s="62" t="s">
        <v>12225</v>
      </c>
      <c r="I1034" s="60" t="s">
        <v>7833</v>
      </c>
      <c r="J1034" s="63" t="str">
        <f t="shared" si="80"/>
        <v>IC.IV.100607</v>
      </c>
      <c r="K1034" s="61" t="s">
        <v>2379</v>
      </c>
      <c r="L1034" s="60" t="str">
        <f t="shared" si="81"/>
        <v>Antecubital, right</v>
      </c>
      <c r="M1034" s="64" t="str">
        <f t="shared" si="82"/>
        <v>PI.IC.IV.100607.01</v>
      </c>
      <c r="N1034" s="64"/>
      <c r="O1034" s="64" t="str">
        <f t="shared" si="83"/>
        <v>PH.IC.IV.100607.01</v>
      </c>
      <c r="Q1034" s="64" t="str">
        <f t="shared" si="84"/>
        <v>CL.IC.IV.100607.01</v>
      </c>
    </row>
    <row r="1035" spans="1:33" s="60" customFormat="1" ht="15">
      <c r="A1035" s="60" t="s">
        <v>8408</v>
      </c>
      <c r="B1035" s="10"/>
      <c r="C1035" s="62" t="s">
        <v>3188</v>
      </c>
      <c r="D1035" s="10"/>
      <c r="E1035" s="62" t="s">
        <v>6988</v>
      </c>
      <c r="F1035" s="60" t="s">
        <v>7826</v>
      </c>
      <c r="G1035" s="60" t="s">
        <v>7774</v>
      </c>
      <c r="H1035" s="62" t="s">
        <v>11638</v>
      </c>
      <c r="I1035" s="60" t="s">
        <v>7834</v>
      </c>
      <c r="J1035" s="63" t="str">
        <f t="shared" si="80"/>
        <v>IC.IV.100608</v>
      </c>
      <c r="K1035" s="61" t="s">
        <v>2379</v>
      </c>
      <c r="L1035" s="60" t="str">
        <f t="shared" si="81"/>
        <v>Antecubital, left</v>
      </c>
      <c r="M1035" s="64" t="str">
        <f t="shared" si="82"/>
        <v>PI.IC.IV.100608.01</v>
      </c>
      <c r="N1035" s="64"/>
      <c r="O1035" s="64" t="str">
        <f t="shared" si="83"/>
        <v>PH.IC.IV.100608.01</v>
      </c>
      <c r="Q1035" s="64" t="str">
        <f t="shared" si="84"/>
        <v>CL.IC.IV.100608.01</v>
      </c>
    </row>
    <row r="1036" spans="1:33" s="60" customFormat="1" ht="15">
      <c r="A1036" s="60" t="s">
        <v>8408</v>
      </c>
      <c r="B1036" s="10"/>
      <c r="C1036" s="62" t="s">
        <v>3188</v>
      </c>
      <c r="D1036" s="10" t="s">
        <v>12452</v>
      </c>
      <c r="E1036" s="62" t="s">
        <v>6988</v>
      </c>
      <c r="F1036" s="60" t="s">
        <v>7826</v>
      </c>
      <c r="G1036" s="60" t="s">
        <v>7946</v>
      </c>
      <c r="H1036" s="62" t="s">
        <v>11639</v>
      </c>
      <c r="I1036" s="60" t="s">
        <v>7835</v>
      </c>
      <c r="J1036" s="63" t="str">
        <f t="shared" si="80"/>
        <v>IC.IV.100609</v>
      </c>
      <c r="K1036" s="61" t="s">
        <v>2379</v>
      </c>
      <c r="L1036" s="60" t="str">
        <f t="shared" si="81"/>
        <v>Upper arm, right</v>
      </c>
      <c r="M1036" s="64" t="str">
        <f t="shared" si="82"/>
        <v>PI.IC.IV.100609.01</v>
      </c>
      <c r="N1036" s="64"/>
      <c r="O1036" s="64" t="str">
        <f t="shared" si="83"/>
        <v>PH.IC.IV.100609.01</v>
      </c>
      <c r="Q1036" s="64" t="str">
        <f t="shared" si="84"/>
        <v>CL.IC.IV.100609.01</v>
      </c>
    </row>
    <row r="1037" spans="1:33" s="60" customFormat="1" ht="15">
      <c r="A1037" s="60" t="s">
        <v>8408</v>
      </c>
      <c r="B1037" s="10"/>
      <c r="C1037" s="62" t="s">
        <v>3188</v>
      </c>
      <c r="D1037" s="10" t="s">
        <v>12452</v>
      </c>
      <c r="E1037" s="62" t="s">
        <v>6988</v>
      </c>
      <c r="F1037" s="60" t="s">
        <v>7826</v>
      </c>
      <c r="G1037" s="60" t="s">
        <v>7948</v>
      </c>
      <c r="H1037" s="62" t="s">
        <v>11829</v>
      </c>
      <c r="I1037" s="60" t="s">
        <v>7670</v>
      </c>
      <c r="J1037" s="63" t="str">
        <f t="shared" si="80"/>
        <v>IC.IV.100610</v>
      </c>
      <c r="K1037" s="61" t="s">
        <v>2379</v>
      </c>
      <c r="L1037" s="60" t="str">
        <f t="shared" si="81"/>
        <v>Upper arm, left</v>
      </c>
      <c r="M1037" s="64" t="str">
        <f t="shared" si="82"/>
        <v>PI.IC.IV.100610.01</v>
      </c>
      <c r="N1037" s="64"/>
      <c r="O1037" s="64" t="str">
        <f t="shared" si="83"/>
        <v>PH.IC.IV.100610.01</v>
      </c>
      <c r="Q1037" s="64" t="str">
        <f t="shared" si="84"/>
        <v>CL.IC.IV.100610.01</v>
      </c>
      <c r="AF1037" s="60" t="s">
        <v>12773</v>
      </c>
      <c r="AG1037" s="60">
        <v>1361</v>
      </c>
    </row>
    <row r="1038" spans="1:33" s="60" customFormat="1" ht="15">
      <c r="A1038" s="60" t="s">
        <v>8408</v>
      </c>
      <c r="B1038" s="10"/>
      <c r="C1038" s="62" t="s">
        <v>3188</v>
      </c>
      <c r="D1038" s="10"/>
      <c r="E1038" s="62" t="s">
        <v>6988</v>
      </c>
      <c r="F1038" s="60" t="s">
        <v>7826</v>
      </c>
      <c r="G1038" s="60" t="s">
        <v>9171</v>
      </c>
      <c r="H1038" s="62" t="s">
        <v>12099</v>
      </c>
      <c r="I1038" s="60" t="s">
        <v>7671</v>
      </c>
      <c r="J1038" s="63" t="str">
        <f t="shared" si="80"/>
        <v>IC.IV.100611</v>
      </c>
      <c r="K1038" s="61" t="s">
        <v>2379</v>
      </c>
      <c r="L1038" s="60" t="str">
        <f t="shared" si="81"/>
        <v>Foot, right</v>
      </c>
      <c r="M1038" s="64" t="str">
        <f t="shared" si="82"/>
        <v>PI.IC.IV.100611.01</v>
      </c>
      <c r="N1038" s="64"/>
      <c r="O1038" s="64" t="str">
        <f t="shared" si="83"/>
        <v>PH.IC.IV.100611.01</v>
      </c>
      <c r="Q1038" s="64" t="str">
        <f t="shared" si="84"/>
        <v>CL.IC.IV.100611.01</v>
      </c>
      <c r="AF1038" s="60" t="s">
        <v>12773</v>
      </c>
      <c r="AG1038" s="60">
        <v>1361</v>
      </c>
    </row>
    <row r="1039" spans="1:33" s="60" customFormat="1" ht="15">
      <c r="A1039" s="60" t="s">
        <v>8408</v>
      </c>
      <c r="B1039" s="10"/>
      <c r="C1039" s="62" t="s">
        <v>3188</v>
      </c>
      <c r="D1039" s="10" t="s">
        <v>2696</v>
      </c>
      <c r="E1039" s="62" t="s">
        <v>6988</v>
      </c>
      <c r="F1039" s="60" t="s">
        <v>7826</v>
      </c>
      <c r="G1039" s="60" t="s">
        <v>9306</v>
      </c>
      <c r="H1039" s="62" t="s">
        <v>12100</v>
      </c>
      <c r="I1039" s="60" t="s">
        <v>7672</v>
      </c>
      <c r="J1039" s="63" t="str">
        <f t="shared" si="80"/>
        <v>IC.IV.100612</v>
      </c>
      <c r="K1039" s="61" t="s">
        <v>2379</v>
      </c>
      <c r="L1039" s="60" t="str">
        <f t="shared" si="81"/>
        <v>Foot, left</v>
      </c>
      <c r="M1039" s="64" t="str">
        <f t="shared" si="82"/>
        <v>PI.IC.IV.100612.01</v>
      </c>
      <c r="N1039" s="64"/>
      <c r="O1039" s="64" t="str">
        <f t="shared" si="83"/>
        <v>PH.IC.IV.100612.01</v>
      </c>
      <c r="Q1039" s="64" t="str">
        <f t="shared" si="84"/>
        <v>CL.IC.IV.100612.01</v>
      </c>
    </row>
    <row r="1040" spans="1:33" s="60" customFormat="1" ht="15">
      <c r="A1040" s="60" t="s">
        <v>8408</v>
      </c>
      <c r="B1040" s="10"/>
      <c r="C1040" s="62" t="s">
        <v>3188</v>
      </c>
      <c r="D1040" s="10"/>
      <c r="E1040" s="62" t="s">
        <v>6988</v>
      </c>
      <c r="F1040" s="60" t="s">
        <v>7826</v>
      </c>
      <c r="G1040" s="60" t="s">
        <v>10478</v>
      </c>
      <c r="H1040" s="62" t="s">
        <v>12101</v>
      </c>
      <c r="I1040" s="60" t="s">
        <v>12437</v>
      </c>
      <c r="J1040" s="63" t="str">
        <f t="shared" si="80"/>
        <v>IC.IV.100613</v>
      </c>
      <c r="K1040" s="61" t="s">
        <v>2379</v>
      </c>
      <c r="L1040" s="60" t="str">
        <f t="shared" si="81"/>
        <v>Other: specify</v>
      </c>
      <c r="M1040" s="64" t="str">
        <f t="shared" si="82"/>
        <v>PI.IC.IV.100613.01</v>
      </c>
      <c r="N1040" s="64"/>
      <c r="O1040" s="64" t="str">
        <f t="shared" si="83"/>
        <v>PH.IC.IV.100613.01</v>
      </c>
      <c r="Q1040" s="64" t="str">
        <f t="shared" si="84"/>
        <v>CL.IC.IV.100613.01</v>
      </c>
    </row>
    <row r="1041" spans="1:45" s="60" customFormat="1" ht="15">
      <c r="A1041" s="60" t="s">
        <v>8408</v>
      </c>
      <c r="B1041" s="10"/>
      <c r="C1041" s="62" t="s">
        <v>11829</v>
      </c>
      <c r="D1041" s="10"/>
      <c r="E1041" s="62" t="s">
        <v>6988</v>
      </c>
      <c r="F1041" s="60" t="s">
        <v>7826</v>
      </c>
      <c r="G1041" s="60" t="s">
        <v>8304</v>
      </c>
      <c r="H1041" s="62" t="s">
        <v>12102</v>
      </c>
      <c r="I1041" s="60" t="s">
        <v>13607</v>
      </c>
      <c r="J1041" s="63" t="str">
        <f t="shared" si="80"/>
        <v>IC.IV.100614</v>
      </c>
      <c r="K1041" s="61" t="s">
        <v>1702</v>
      </c>
      <c r="L1041" s="60" t="str">
        <f t="shared" si="81"/>
        <v>External jugular, right</v>
      </c>
      <c r="M1041" s="64" t="str">
        <f t="shared" si="82"/>
        <v>PI.IC.IV.100614.01</v>
      </c>
      <c r="N1041" s="64"/>
      <c r="O1041" s="64" t="str">
        <f t="shared" si="83"/>
        <v>PH.IC.IV.100614.01</v>
      </c>
      <c r="Q1041" s="64" t="str">
        <f t="shared" si="84"/>
        <v>CL.IC.IV.100614.01</v>
      </c>
    </row>
    <row r="1042" spans="1:45" s="60" customFormat="1" ht="15">
      <c r="A1042" s="60" t="s">
        <v>8408</v>
      </c>
      <c r="B1042" s="10"/>
      <c r="C1042" s="62" t="s">
        <v>11829</v>
      </c>
      <c r="D1042" s="10" t="s">
        <v>12452</v>
      </c>
      <c r="E1042" s="62" t="s">
        <v>6988</v>
      </c>
      <c r="F1042" s="60" t="s">
        <v>7826</v>
      </c>
      <c r="G1042" s="60" t="s">
        <v>8306</v>
      </c>
      <c r="H1042" s="62" t="s">
        <v>11559</v>
      </c>
      <c r="I1042" s="60" t="s">
        <v>13608</v>
      </c>
      <c r="J1042" s="63" t="str">
        <f t="shared" si="80"/>
        <v>IC.IV.100615</v>
      </c>
      <c r="K1042" s="61" t="s">
        <v>1702</v>
      </c>
      <c r="L1042" s="60" t="str">
        <f t="shared" si="81"/>
        <v>External jugular, left</v>
      </c>
      <c r="M1042" s="64" t="str">
        <f t="shared" si="82"/>
        <v>PI.IC.IV.100615.01</v>
      </c>
      <c r="N1042" s="64"/>
      <c r="O1042" s="64" t="str">
        <f t="shared" si="83"/>
        <v>PH.IC.IV.100615.01</v>
      </c>
      <c r="Q1042" s="64" t="str">
        <f t="shared" si="84"/>
        <v>CL.IC.IV.100615.01</v>
      </c>
    </row>
    <row r="1043" spans="1:45" s="60" customFormat="1" ht="15">
      <c r="A1043" s="60" t="s">
        <v>8408</v>
      </c>
      <c r="B1043" s="10"/>
      <c r="C1043" s="62" t="s">
        <v>3188</v>
      </c>
      <c r="D1043" s="10" t="s">
        <v>7911</v>
      </c>
      <c r="E1043" s="62" t="s">
        <v>6317</v>
      </c>
      <c r="F1043" s="60" t="s">
        <v>7842</v>
      </c>
      <c r="G1043" s="60" t="s">
        <v>8183</v>
      </c>
      <c r="H1043" s="62" t="s">
        <v>11848</v>
      </c>
      <c r="I1043" s="60" t="s">
        <v>10532</v>
      </c>
      <c r="J1043" s="63" t="str">
        <f t="shared" si="80"/>
        <v>IC.IV.100701</v>
      </c>
      <c r="K1043" s="61" t="s">
        <v>2379</v>
      </c>
      <c r="L1043" s="60" t="str">
        <f t="shared" si="81"/>
        <v>No redness, pain, swelling</v>
      </c>
      <c r="M1043" s="64" t="str">
        <f t="shared" si="82"/>
        <v>PI.IC.IV.100701.01</v>
      </c>
      <c r="N1043" s="64"/>
      <c r="O1043" s="64" t="str">
        <f t="shared" si="83"/>
        <v>PH.IC.IV.100701.01</v>
      </c>
      <c r="Q1043" s="64" t="str">
        <f t="shared" si="84"/>
        <v>CL.IC.IV.100701.01</v>
      </c>
    </row>
    <row r="1044" spans="1:45" s="60" customFormat="1" ht="15">
      <c r="A1044" s="60" t="s">
        <v>8408</v>
      </c>
      <c r="B1044" s="10"/>
      <c r="C1044" s="62" t="s">
        <v>3188</v>
      </c>
      <c r="D1044" s="10"/>
      <c r="E1044" s="62" t="s">
        <v>6317</v>
      </c>
      <c r="F1044" s="60" t="s">
        <v>7842</v>
      </c>
      <c r="G1044" s="60" t="s">
        <v>8184</v>
      </c>
      <c r="H1044" s="62" t="s">
        <v>12030</v>
      </c>
      <c r="I1044" s="60" t="s">
        <v>11575</v>
      </c>
      <c r="J1044" s="63" t="str">
        <f t="shared" si="80"/>
        <v>IC.IV.100702</v>
      </c>
      <c r="K1044" s="61" t="s">
        <v>2379</v>
      </c>
      <c r="L1044" s="60" t="str">
        <f t="shared" si="81"/>
        <v>Dressing clean dry intact</v>
      </c>
      <c r="M1044" s="64" t="str">
        <f t="shared" si="82"/>
        <v>PI.IC.IV.100702.01</v>
      </c>
      <c r="N1044" s="64"/>
      <c r="O1044" s="64" t="str">
        <f t="shared" si="83"/>
        <v>PH.IC.IV.100702.01</v>
      </c>
      <c r="Q1044" s="64" t="str">
        <f t="shared" si="84"/>
        <v>CL.IC.IV.100702.01</v>
      </c>
    </row>
    <row r="1045" spans="1:45" s="60" customFormat="1" ht="15">
      <c r="A1045" s="60" t="s">
        <v>8408</v>
      </c>
      <c r="B1045" s="10"/>
      <c r="C1045" s="62" t="s">
        <v>3188</v>
      </c>
      <c r="D1045" s="10"/>
      <c r="E1045" s="62" t="s">
        <v>6317</v>
      </c>
      <c r="F1045" s="60" t="s">
        <v>7842</v>
      </c>
      <c r="G1045" s="60" t="s">
        <v>7954</v>
      </c>
      <c r="H1045" s="62" t="s">
        <v>12032</v>
      </c>
      <c r="I1045" s="60" t="s">
        <v>7955</v>
      </c>
      <c r="J1045" s="63" t="str">
        <f t="shared" si="80"/>
        <v>IC.IV.100703</v>
      </c>
      <c r="K1045" s="61" t="s">
        <v>2379</v>
      </c>
      <c r="L1045" s="60" t="str">
        <f t="shared" si="81"/>
        <v>Infiltration</v>
      </c>
      <c r="M1045" s="64" t="str">
        <f t="shared" si="82"/>
        <v>PI.IC.IV.100703.01</v>
      </c>
      <c r="N1045" s="64"/>
      <c r="O1045" s="64" t="str">
        <f t="shared" si="83"/>
        <v>PH.IC.IV.100703.01</v>
      </c>
      <c r="Q1045" s="64" t="str">
        <f t="shared" si="84"/>
        <v>CL.IC.IV.100703.01</v>
      </c>
    </row>
    <row r="1046" spans="1:45" s="60" customFormat="1" ht="15">
      <c r="A1046" s="60" t="s">
        <v>8408</v>
      </c>
      <c r="B1046" s="10"/>
      <c r="C1046" s="62" t="s">
        <v>3188</v>
      </c>
      <c r="D1046" s="10" t="s">
        <v>2696</v>
      </c>
      <c r="E1046" s="62" t="s">
        <v>6317</v>
      </c>
      <c r="F1046" s="60" t="s">
        <v>7842</v>
      </c>
      <c r="G1046" s="60" t="s">
        <v>8465</v>
      </c>
      <c r="H1046" s="62" t="s">
        <v>12028</v>
      </c>
      <c r="I1046" s="60" t="s">
        <v>8466</v>
      </c>
      <c r="J1046" s="63" t="str">
        <f t="shared" si="80"/>
        <v>IC.IV.100704</v>
      </c>
      <c r="K1046" s="61" t="s">
        <v>2379</v>
      </c>
      <c r="L1046" s="60" t="str">
        <f t="shared" si="81"/>
        <v>Non tender</v>
      </c>
      <c r="M1046" s="64" t="str">
        <f t="shared" si="82"/>
        <v>PI.IC.IV.100704.01</v>
      </c>
      <c r="N1046" s="64"/>
      <c r="O1046" s="64" t="str">
        <f t="shared" si="83"/>
        <v>PH.IC.IV.100704.01</v>
      </c>
      <c r="Q1046" s="64" t="str">
        <f t="shared" si="84"/>
        <v>CL.IC.IV.100704.01</v>
      </c>
    </row>
    <row r="1047" spans="1:45" s="60" customFormat="1" ht="15">
      <c r="A1047" s="60" t="s">
        <v>8408</v>
      </c>
      <c r="B1047" s="10"/>
      <c r="C1047" s="62" t="s">
        <v>3188</v>
      </c>
      <c r="D1047" s="10"/>
      <c r="E1047" s="62" t="s">
        <v>6317</v>
      </c>
      <c r="F1047" s="60" t="s">
        <v>7842</v>
      </c>
      <c r="G1047" s="60" t="s">
        <v>7843</v>
      </c>
      <c r="H1047" s="62" t="s">
        <v>12210</v>
      </c>
      <c r="I1047" s="60" t="s">
        <v>11790</v>
      </c>
      <c r="J1047" s="63" t="str">
        <f t="shared" si="80"/>
        <v>IC.IV.100705</v>
      </c>
      <c r="K1047" s="61" t="s">
        <v>2379</v>
      </c>
      <c r="L1047" s="60" t="str">
        <f t="shared" si="81"/>
        <v xml:space="preserve"> Erythema</v>
      </c>
      <c r="M1047" s="64" t="str">
        <f t="shared" si="82"/>
        <v>PI.IC.IV.100705.01</v>
      </c>
      <c r="N1047" s="64"/>
      <c r="O1047" s="64" t="str">
        <f t="shared" si="83"/>
        <v>PH.IC.IV.100705.01</v>
      </c>
      <c r="Q1047" s="64" t="str">
        <f t="shared" si="84"/>
        <v>CL.IC.IV.100705.01</v>
      </c>
    </row>
    <row r="1048" spans="1:45" s="60" customFormat="1" ht="15">
      <c r="A1048" s="60" t="s">
        <v>8408</v>
      </c>
      <c r="B1048" s="10"/>
      <c r="C1048" s="62" t="s">
        <v>3188</v>
      </c>
      <c r="D1048" s="10"/>
      <c r="E1048" s="62" t="s">
        <v>6317</v>
      </c>
      <c r="F1048" s="60" t="s">
        <v>7842</v>
      </c>
      <c r="G1048" s="60" t="s">
        <v>8467</v>
      </c>
      <c r="H1048" s="62" t="s">
        <v>12212</v>
      </c>
      <c r="I1048" s="60" t="s">
        <v>8467</v>
      </c>
      <c r="J1048" s="63" t="str">
        <f t="shared" si="80"/>
        <v>IC.IV.100706</v>
      </c>
      <c r="K1048" s="61" t="s">
        <v>2379</v>
      </c>
      <c r="L1048" s="60" t="str">
        <f t="shared" si="81"/>
        <v>Ecchymosis</v>
      </c>
      <c r="M1048" s="64" t="str">
        <f t="shared" si="82"/>
        <v>PI.IC.IV.100706.01</v>
      </c>
      <c r="N1048" s="64"/>
      <c r="O1048" s="64" t="str">
        <f t="shared" si="83"/>
        <v>PH.IC.IV.100706.01</v>
      </c>
      <c r="Q1048" s="64" t="str">
        <f t="shared" si="84"/>
        <v>CL.IC.IV.100706.01</v>
      </c>
    </row>
    <row r="1049" spans="1:45" s="60" customFormat="1" ht="15">
      <c r="A1049" s="60" t="s">
        <v>8408</v>
      </c>
      <c r="B1049" s="10"/>
      <c r="C1049" s="62" t="s">
        <v>3188</v>
      </c>
      <c r="D1049" s="10"/>
      <c r="E1049" s="62" t="s">
        <v>6317</v>
      </c>
      <c r="F1049" s="60" t="s">
        <v>7842</v>
      </c>
      <c r="G1049" s="60" t="s">
        <v>11798</v>
      </c>
      <c r="H1049" s="62" t="s">
        <v>12225</v>
      </c>
      <c r="I1049" s="60" t="s">
        <v>11101</v>
      </c>
      <c r="J1049" s="63" t="str">
        <f t="shared" si="80"/>
        <v>IC.IV.100707</v>
      </c>
      <c r="K1049" s="61" t="s">
        <v>2379</v>
      </c>
      <c r="L1049" s="60" t="str">
        <f t="shared" si="81"/>
        <v>Tenderness</v>
      </c>
      <c r="M1049" s="64" t="str">
        <f t="shared" si="82"/>
        <v>PI.IC.IV.100707.01</v>
      </c>
      <c r="N1049" s="64"/>
      <c r="O1049" s="64" t="str">
        <f t="shared" si="83"/>
        <v>PH.IC.IV.100707.01</v>
      </c>
      <c r="Q1049" s="64" t="str">
        <f t="shared" si="84"/>
        <v>CL.IC.IV.100707.01</v>
      </c>
    </row>
    <row r="1050" spans="1:45" s="60" customFormat="1" ht="15">
      <c r="A1050" s="60" t="s">
        <v>8408</v>
      </c>
      <c r="B1050" s="10"/>
      <c r="C1050" s="62" t="s">
        <v>3188</v>
      </c>
      <c r="D1050" s="10"/>
      <c r="E1050" s="62" t="s">
        <v>6317</v>
      </c>
      <c r="F1050" s="60" t="s">
        <v>7842</v>
      </c>
      <c r="G1050" s="60" t="s">
        <v>11800</v>
      </c>
      <c r="H1050" s="62" t="s">
        <v>11638</v>
      </c>
      <c r="I1050" s="60" t="s">
        <v>11800</v>
      </c>
      <c r="J1050" s="63" t="str">
        <f t="shared" si="80"/>
        <v>IC.IV.100708</v>
      </c>
      <c r="K1050" s="61" t="s">
        <v>12175</v>
      </c>
      <c r="L1050" s="60" t="str">
        <f t="shared" si="81"/>
        <v>Swelling</v>
      </c>
      <c r="M1050" s="64" t="str">
        <f t="shared" si="82"/>
        <v>PI.IC.IV.100708.01</v>
      </c>
      <c r="N1050" s="64"/>
      <c r="O1050" s="64" t="str">
        <f t="shared" si="83"/>
        <v>PH.IC.IV.100708.01</v>
      </c>
      <c r="Q1050" s="64" t="str">
        <f t="shared" si="84"/>
        <v>CL.IC.IV.100708.01</v>
      </c>
    </row>
    <row r="1051" spans="1:45" s="60" customFormat="1" ht="15">
      <c r="A1051" s="60" t="s">
        <v>8408</v>
      </c>
      <c r="B1051" s="10"/>
      <c r="C1051" s="62" t="s">
        <v>3188</v>
      </c>
      <c r="D1051" s="10"/>
      <c r="E1051" s="62" t="s">
        <v>6317</v>
      </c>
      <c r="F1051" s="60" t="s">
        <v>7842</v>
      </c>
      <c r="G1051" s="60" t="s">
        <v>11792</v>
      </c>
      <c r="H1051" s="62" t="s">
        <v>11639</v>
      </c>
      <c r="I1051" s="60" t="s">
        <v>11792</v>
      </c>
      <c r="J1051" s="63" t="str">
        <f t="shared" si="80"/>
        <v>IC.IV.100709</v>
      </c>
      <c r="K1051" s="61" t="s">
        <v>2379</v>
      </c>
      <c r="L1051" s="60" t="str">
        <f t="shared" si="81"/>
        <v>Hematoma</v>
      </c>
      <c r="M1051" s="64" t="str">
        <f t="shared" si="82"/>
        <v>PI.IC.IV.100709.01</v>
      </c>
      <c r="N1051" s="64"/>
      <c r="O1051" s="64" t="str">
        <f t="shared" si="83"/>
        <v>PH.IC.IV.100709.01</v>
      </c>
      <c r="Q1051" s="64" t="str">
        <f t="shared" si="84"/>
        <v>CL.IC.IV.100709.01</v>
      </c>
    </row>
    <row r="1052" spans="1:45" s="141" customFormat="1" ht="16">
      <c r="A1052" s="141" t="s">
        <v>8408</v>
      </c>
      <c r="C1052" s="142" t="s">
        <v>3188</v>
      </c>
      <c r="E1052" s="142" t="s">
        <v>6317</v>
      </c>
      <c r="F1052" s="141" t="s">
        <v>7842</v>
      </c>
      <c r="G1052" s="141" t="s">
        <v>7746</v>
      </c>
      <c r="H1052" s="142" t="s">
        <v>11829</v>
      </c>
      <c r="I1052" s="141" t="s">
        <v>11546</v>
      </c>
      <c r="J1052" s="143" t="str">
        <f t="shared" si="80"/>
        <v>IC.IV.100710</v>
      </c>
      <c r="K1052" s="142" t="s">
        <v>12175</v>
      </c>
      <c r="L1052" s="141" t="str">
        <f t="shared" si="81"/>
        <v>Serosanguineous Drainage</v>
      </c>
      <c r="M1052" s="143" t="str">
        <f t="shared" si="82"/>
        <v>PI.IC.IV.100710.01</v>
      </c>
      <c r="N1052" s="143"/>
      <c r="O1052" s="143" t="str">
        <f t="shared" si="83"/>
        <v>PH.IC.IV.100710.01</v>
      </c>
      <c r="Q1052" s="143" t="str">
        <f t="shared" si="84"/>
        <v>CL.IC.IV.100710.01</v>
      </c>
      <c r="AR1052" s="141" t="s">
        <v>12773</v>
      </c>
      <c r="AS1052" s="141">
        <v>1749</v>
      </c>
    </row>
    <row r="1053" spans="1:45" s="141" customFormat="1" ht="16">
      <c r="A1053" s="141" t="s">
        <v>8408</v>
      </c>
      <c r="C1053" s="142" t="s">
        <v>3188</v>
      </c>
      <c r="D1053" s="141" t="s">
        <v>2696</v>
      </c>
      <c r="E1053" s="142" t="s">
        <v>6317</v>
      </c>
      <c r="F1053" s="141" t="s">
        <v>7842</v>
      </c>
      <c r="G1053" s="141" t="s">
        <v>7748</v>
      </c>
      <c r="H1053" s="142" t="s">
        <v>12099</v>
      </c>
      <c r="I1053" s="141" t="s">
        <v>11548</v>
      </c>
      <c r="J1053" s="143" t="str">
        <f t="shared" si="80"/>
        <v>IC.IV.100711</v>
      </c>
      <c r="K1053" s="142" t="s">
        <v>2379</v>
      </c>
      <c r="L1053" s="141" t="str">
        <f t="shared" si="81"/>
        <v>Serous Drainage</v>
      </c>
      <c r="M1053" s="143" t="str">
        <f t="shared" si="82"/>
        <v>PI.IC.IV.100711.01</v>
      </c>
      <c r="N1053" s="143"/>
      <c r="O1053" s="143" t="str">
        <f t="shared" si="83"/>
        <v>PH.IC.IV.100711.01</v>
      </c>
      <c r="Q1053" s="143" t="str">
        <f t="shared" si="84"/>
        <v>CL.IC.IV.100711.01</v>
      </c>
      <c r="AR1053" s="141" t="s">
        <v>12773</v>
      </c>
      <c r="AS1053" s="141">
        <v>1749</v>
      </c>
    </row>
    <row r="1054" spans="1:45" s="141" customFormat="1" ht="16">
      <c r="A1054" s="141" t="s">
        <v>8408</v>
      </c>
      <c r="C1054" s="142" t="s">
        <v>3188</v>
      </c>
      <c r="E1054" s="142" t="s">
        <v>6317</v>
      </c>
      <c r="F1054" s="141" t="s">
        <v>7842</v>
      </c>
      <c r="G1054" s="141" t="s">
        <v>8425</v>
      </c>
      <c r="H1054" s="142" t="s">
        <v>12100</v>
      </c>
      <c r="I1054" s="141" t="s">
        <v>11554</v>
      </c>
      <c r="J1054" s="143" t="str">
        <f t="shared" si="80"/>
        <v>IC.IV.100712</v>
      </c>
      <c r="K1054" s="142" t="s">
        <v>2379</v>
      </c>
      <c r="L1054" s="141" t="str">
        <f t="shared" si="81"/>
        <v>Purulent Drainage</v>
      </c>
      <c r="M1054" s="143" t="str">
        <f t="shared" si="82"/>
        <v>PI.IC.IV.100712.01</v>
      </c>
      <c r="N1054" s="143"/>
      <c r="O1054" s="143" t="str">
        <f t="shared" si="83"/>
        <v>PH.IC.IV.100712.01</v>
      </c>
      <c r="Q1054" s="143" t="str">
        <f t="shared" si="84"/>
        <v>CL.IC.IV.100712.01</v>
      </c>
      <c r="AR1054" s="141" t="s">
        <v>12773</v>
      </c>
      <c r="AS1054" s="141">
        <v>1749</v>
      </c>
    </row>
    <row r="1055" spans="1:45" s="60" customFormat="1" ht="15">
      <c r="A1055" s="60" t="s">
        <v>8408</v>
      </c>
      <c r="B1055" s="10"/>
      <c r="C1055" s="62" t="s">
        <v>3188</v>
      </c>
      <c r="D1055" s="10"/>
      <c r="E1055" s="62" t="s">
        <v>6317</v>
      </c>
      <c r="F1055" s="60" t="s">
        <v>7842</v>
      </c>
      <c r="G1055" s="60" t="s">
        <v>8106</v>
      </c>
      <c r="H1055" s="62" t="s">
        <v>12101</v>
      </c>
      <c r="I1055" s="60" t="s">
        <v>7959</v>
      </c>
      <c r="J1055" s="63" t="str">
        <f t="shared" si="80"/>
        <v>IC.IV.100713</v>
      </c>
      <c r="K1055" s="61" t="s">
        <v>2379</v>
      </c>
      <c r="L1055" s="60" t="str">
        <f t="shared" si="81"/>
        <v>Infusate leakage from site</v>
      </c>
      <c r="M1055" s="64" t="str">
        <f t="shared" si="82"/>
        <v>PI.IC.IV.100713.01</v>
      </c>
      <c r="N1055" s="64"/>
      <c r="O1055" s="64" t="str">
        <f t="shared" si="83"/>
        <v>PH.IC.IV.100713.01</v>
      </c>
      <c r="Q1055" s="64" t="str">
        <f t="shared" si="84"/>
        <v>CL.IC.IV.100713.01</v>
      </c>
    </row>
    <row r="1056" spans="1:45" s="60" customFormat="1" ht="15">
      <c r="A1056" s="60" t="s">
        <v>8408</v>
      </c>
      <c r="B1056" s="10"/>
      <c r="C1056" s="62" t="s">
        <v>3188</v>
      </c>
      <c r="D1056" s="10"/>
      <c r="E1056" s="62" t="s">
        <v>6317</v>
      </c>
      <c r="F1056" s="60" t="s">
        <v>7842</v>
      </c>
      <c r="G1056" s="60" t="s">
        <v>8468</v>
      </c>
      <c r="H1056" s="62" t="s">
        <v>12102</v>
      </c>
      <c r="I1056" s="60" t="s">
        <v>8468</v>
      </c>
      <c r="J1056" s="63" t="str">
        <f t="shared" si="80"/>
        <v>IC.IV.100714</v>
      </c>
      <c r="K1056" s="61" t="s">
        <v>2379</v>
      </c>
      <c r="L1056" s="60" t="str">
        <f t="shared" si="81"/>
        <v>Phlebitis</v>
      </c>
      <c r="M1056" s="64" t="str">
        <f t="shared" si="82"/>
        <v>PI.IC.IV.100714.01</v>
      </c>
      <c r="N1056" s="64"/>
      <c r="O1056" s="64" t="str">
        <f t="shared" si="83"/>
        <v>PH.IC.IV.100714.01</v>
      </c>
      <c r="Q1056" s="64" t="str">
        <f t="shared" si="84"/>
        <v>CL.IC.IV.100714.01</v>
      </c>
    </row>
    <row r="1057" spans="1:45" s="60" customFormat="1" ht="15">
      <c r="A1057" s="60" t="s">
        <v>8408</v>
      </c>
      <c r="B1057" s="10"/>
      <c r="C1057" s="62" t="s">
        <v>3188</v>
      </c>
      <c r="D1057" s="10"/>
      <c r="E1057" s="62" t="s">
        <v>6317</v>
      </c>
      <c r="F1057" s="60" t="s">
        <v>7842</v>
      </c>
      <c r="G1057" s="60" t="s">
        <v>8334</v>
      </c>
      <c r="H1057" s="62" t="s">
        <v>11559</v>
      </c>
      <c r="I1057" s="60" t="s">
        <v>8335</v>
      </c>
      <c r="J1057" s="63" t="str">
        <f t="shared" si="80"/>
        <v>IC.IV.100715</v>
      </c>
      <c r="K1057" s="61" t="s">
        <v>2379</v>
      </c>
      <c r="L1057" s="60" t="str">
        <f t="shared" si="81"/>
        <v>Extravasation</v>
      </c>
      <c r="M1057" s="64" t="str">
        <f t="shared" si="82"/>
        <v>PI.IC.IV.100715.01</v>
      </c>
      <c r="N1057" s="64"/>
      <c r="O1057" s="64" t="str">
        <f t="shared" si="83"/>
        <v>PH.IC.IV.100715.01</v>
      </c>
      <c r="Q1057" s="64" t="str">
        <f t="shared" si="84"/>
        <v>CL.IC.IV.100715.01</v>
      </c>
    </row>
    <row r="1058" spans="1:45" s="60" customFormat="1" ht="15">
      <c r="A1058" s="60" t="s">
        <v>8408</v>
      </c>
      <c r="B1058" s="10"/>
      <c r="C1058" s="62" t="s">
        <v>3188</v>
      </c>
      <c r="D1058" s="10" t="s">
        <v>12452</v>
      </c>
      <c r="E1058" s="62" t="s">
        <v>6317</v>
      </c>
      <c r="F1058" s="60" t="s">
        <v>7842</v>
      </c>
      <c r="G1058" s="60" t="s">
        <v>8317</v>
      </c>
      <c r="H1058" s="62" t="s">
        <v>11560</v>
      </c>
      <c r="I1058" s="60" t="s">
        <v>12207</v>
      </c>
      <c r="J1058" s="63" t="str">
        <f t="shared" si="80"/>
        <v>IC.IV.100716</v>
      </c>
      <c r="K1058" s="61" t="s">
        <v>2379</v>
      </c>
      <c r="L1058" s="60" t="str">
        <f t="shared" si="81"/>
        <v>Unable to assess due to drsg</v>
      </c>
      <c r="M1058" s="64" t="str">
        <f t="shared" si="82"/>
        <v>PI.IC.IV.100716.01</v>
      </c>
      <c r="N1058" s="64"/>
      <c r="O1058" s="64" t="str">
        <f t="shared" si="83"/>
        <v>PH.IC.IV.100716.01</v>
      </c>
      <c r="Q1058" s="64" t="str">
        <f t="shared" si="84"/>
        <v>CL.IC.IV.100716.01</v>
      </c>
    </row>
    <row r="1059" spans="1:45" s="60" customFormat="1" ht="15">
      <c r="A1059" s="60" t="s">
        <v>8408</v>
      </c>
      <c r="B1059" s="10"/>
      <c r="C1059" s="62" t="s">
        <v>3188</v>
      </c>
      <c r="D1059" s="10" t="s">
        <v>8316</v>
      </c>
      <c r="E1059" s="62" t="s">
        <v>3574</v>
      </c>
      <c r="F1059" s="60" t="s">
        <v>7844</v>
      </c>
      <c r="G1059" s="60" t="s">
        <v>8166</v>
      </c>
      <c r="H1059" s="62" t="s">
        <v>11848</v>
      </c>
      <c r="I1059" s="60" t="s">
        <v>12157</v>
      </c>
      <c r="J1059" s="63" t="str">
        <f t="shared" si="80"/>
        <v>IC.IV.100801</v>
      </c>
      <c r="K1059" s="61" t="s">
        <v>2379</v>
      </c>
      <c r="L1059" s="60" t="str">
        <f t="shared" si="81"/>
        <v>None needed</v>
      </c>
      <c r="M1059" s="64" t="str">
        <f t="shared" si="82"/>
        <v>PI.IC.IV.100801.01</v>
      </c>
      <c r="N1059" s="64"/>
      <c r="O1059" s="64" t="str">
        <f t="shared" si="83"/>
        <v>PH.IC.IV.100801.01</v>
      </c>
      <c r="Q1059" s="64" t="str">
        <f t="shared" si="84"/>
        <v>CL.IC.IV.100801.01</v>
      </c>
    </row>
    <row r="1060" spans="1:45" s="60" customFormat="1" ht="15">
      <c r="A1060" s="60" t="s">
        <v>8408</v>
      </c>
      <c r="B1060" s="10"/>
      <c r="C1060" s="62" t="s">
        <v>3188</v>
      </c>
      <c r="D1060" s="10" t="s">
        <v>12452</v>
      </c>
      <c r="E1060" s="62" t="s">
        <v>3574</v>
      </c>
      <c r="F1060" s="60" t="s">
        <v>7844</v>
      </c>
      <c r="G1060" s="60" t="s">
        <v>8167</v>
      </c>
      <c r="H1060" s="62" t="s">
        <v>12030</v>
      </c>
      <c r="I1060" s="60" t="s">
        <v>11959</v>
      </c>
      <c r="J1060" s="63" t="str">
        <f t="shared" si="80"/>
        <v>IC.IV.100802</v>
      </c>
      <c r="K1060" s="61" t="s">
        <v>2379</v>
      </c>
      <c r="L1060" s="60" t="str">
        <f t="shared" si="81"/>
        <v>Changed site</v>
      </c>
      <c r="M1060" s="64" t="str">
        <f t="shared" si="82"/>
        <v>PI.IC.IV.100802.01</v>
      </c>
      <c r="N1060" s="64"/>
      <c r="O1060" s="64" t="str">
        <f t="shared" si="83"/>
        <v>PH.IC.IV.100802.01</v>
      </c>
      <c r="Q1060" s="64" t="str">
        <f t="shared" si="84"/>
        <v>CL.IC.IV.100802.01</v>
      </c>
    </row>
    <row r="1061" spans="1:45" s="60" customFormat="1" ht="15">
      <c r="A1061" s="60" t="s">
        <v>8408</v>
      </c>
      <c r="B1061" s="10"/>
      <c r="C1061" s="62" t="s">
        <v>3188</v>
      </c>
      <c r="D1061" s="10"/>
      <c r="E1061" s="62" t="s">
        <v>3574</v>
      </c>
      <c r="F1061" s="60" t="s">
        <v>7844</v>
      </c>
      <c r="G1061" s="60" t="s">
        <v>7845</v>
      </c>
      <c r="H1061" s="62" t="s">
        <v>12032</v>
      </c>
      <c r="I1061" s="60" t="s">
        <v>8323</v>
      </c>
      <c r="J1061" s="63" t="str">
        <f t="shared" ref="J1061:J1130" si="85">CONCATENATE("IC.IV.",C1061,E1061,H1061)</f>
        <v>IC.IV.100803</v>
      </c>
      <c r="K1061" s="61" t="s">
        <v>2379</v>
      </c>
      <c r="L1061" s="60" t="str">
        <f t="shared" ref="L1061:L1130" si="86">G1061</f>
        <v>Elevate extremity</v>
      </c>
      <c r="M1061" s="64" t="str">
        <f t="shared" ref="M1061:M1130" si="87">CONCATENATE("PI.",J1061,".",K1061)</f>
        <v>PI.IC.IV.100803.01</v>
      </c>
      <c r="N1061" s="64"/>
      <c r="O1061" s="64" t="str">
        <f t="shared" ref="O1061:O1130" si="88">CONCATENATE("PH.",J1061,".",K1061)</f>
        <v>PH.IC.IV.100803.01</v>
      </c>
      <c r="Q1061" s="64" t="str">
        <f t="shared" ref="Q1061:Q1130" si="89">CONCATENATE("CL.",J1061,".",K1061)</f>
        <v>CL.IC.IV.100803.01</v>
      </c>
    </row>
    <row r="1062" spans="1:45" s="60" customFormat="1" ht="15">
      <c r="A1062" s="60" t="s">
        <v>8408</v>
      </c>
      <c r="B1062" s="10"/>
      <c r="C1062" s="62" t="s">
        <v>3188</v>
      </c>
      <c r="D1062" s="10"/>
      <c r="E1062" s="62" t="s">
        <v>3574</v>
      </c>
      <c r="F1062" s="60" t="s">
        <v>7844</v>
      </c>
      <c r="G1062" s="60" t="s">
        <v>8324</v>
      </c>
      <c r="H1062" s="62" t="s">
        <v>12028</v>
      </c>
      <c r="I1062" s="60" t="s">
        <v>7846</v>
      </c>
      <c r="J1062" s="63" t="str">
        <f t="shared" si="85"/>
        <v>IC.IV.100804</v>
      </c>
      <c r="K1062" s="61" t="s">
        <v>2379</v>
      </c>
      <c r="L1062" s="60" t="str">
        <f t="shared" si="86"/>
        <v>Warm compress</v>
      </c>
      <c r="M1062" s="64" t="str">
        <f t="shared" si="87"/>
        <v>PI.IC.IV.100804.01</v>
      </c>
      <c r="N1062" s="64"/>
      <c r="O1062" s="64" t="str">
        <f t="shared" si="88"/>
        <v>PH.IC.IV.100804.01</v>
      </c>
      <c r="Q1062" s="64" t="str">
        <f t="shared" si="89"/>
        <v>CL.IC.IV.100804.01</v>
      </c>
    </row>
    <row r="1063" spans="1:45" s="60" customFormat="1" ht="15">
      <c r="A1063" s="60" t="s">
        <v>8408</v>
      </c>
      <c r="B1063" s="10"/>
      <c r="C1063" s="62" t="s">
        <v>3188</v>
      </c>
      <c r="D1063" s="10"/>
      <c r="E1063" s="62" t="s">
        <v>3574</v>
      </c>
      <c r="F1063" s="60" t="s">
        <v>7844</v>
      </c>
      <c r="G1063" s="60" t="s">
        <v>7962</v>
      </c>
      <c r="H1063" s="62" t="s">
        <v>12210</v>
      </c>
      <c r="I1063" s="60" t="s">
        <v>11569</v>
      </c>
      <c r="J1063" s="63" t="str">
        <f t="shared" si="85"/>
        <v>IC.IV.100805</v>
      </c>
      <c r="K1063" s="61" t="s">
        <v>2379</v>
      </c>
      <c r="L1063" s="60" t="str">
        <f t="shared" si="86"/>
        <v>Pressure dressing</v>
      </c>
      <c r="M1063" s="64" t="str">
        <f t="shared" si="87"/>
        <v>PI.IC.IV.100805.01</v>
      </c>
      <c r="N1063" s="64"/>
      <c r="O1063" s="64" t="str">
        <f t="shared" si="88"/>
        <v>PH.IC.IV.100805.01</v>
      </c>
      <c r="Q1063" s="64" t="str">
        <f t="shared" si="89"/>
        <v>CL.IC.IV.100805.01</v>
      </c>
    </row>
    <row r="1064" spans="1:45" s="60" customFormat="1" ht="15">
      <c r="A1064" s="60" t="s">
        <v>8408</v>
      </c>
      <c r="B1064" s="10"/>
      <c r="C1064" s="62" t="s">
        <v>3188</v>
      </c>
      <c r="D1064" s="10"/>
      <c r="E1064" s="62" t="s">
        <v>3574</v>
      </c>
      <c r="F1064" s="60" t="s">
        <v>7844</v>
      </c>
      <c r="G1064" s="60" t="s">
        <v>10478</v>
      </c>
      <c r="H1064" s="62" t="s">
        <v>12212</v>
      </c>
      <c r="I1064" s="60" t="s">
        <v>12437</v>
      </c>
      <c r="J1064" s="63" t="str">
        <f t="shared" si="85"/>
        <v>IC.IV.100806</v>
      </c>
      <c r="K1064" s="61" t="s">
        <v>2379</v>
      </c>
      <c r="L1064" s="60" t="str">
        <f t="shared" si="86"/>
        <v>Other: specify</v>
      </c>
      <c r="M1064" s="64" t="str">
        <f t="shared" si="87"/>
        <v>PI.IC.IV.100806.01</v>
      </c>
      <c r="N1064" s="64"/>
      <c r="O1064" s="64" t="str">
        <f t="shared" si="88"/>
        <v>PH.IC.IV.100806.01</v>
      </c>
      <c r="Q1064" s="64" t="str">
        <f t="shared" si="89"/>
        <v>CL.IC.IV.100806.01</v>
      </c>
    </row>
    <row r="1065" spans="1:45" s="60" customFormat="1" ht="15">
      <c r="A1065" s="60" t="s">
        <v>8408</v>
      </c>
      <c r="B1065" s="10"/>
      <c r="C1065" s="62" t="s">
        <v>3188</v>
      </c>
      <c r="D1065" s="10" t="s">
        <v>10334</v>
      </c>
      <c r="E1065" s="62" t="s">
        <v>3690</v>
      </c>
      <c r="F1065" s="60" t="s">
        <v>7847</v>
      </c>
      <c r="G1065" s="60" t="s">
        <v>7964</v>
      </c>
      <c r="H1065" s="62" t="s">
        <v>11848</v>
      </c>
      <c r="I1065" s="60" t="s">
        <v>7965</v>
      </c>
      <c r="J1065" s="63" t="str">
        <f t="shared" si="85"/>
        <v>IC.IV.100901</v>
      </c>
      <c r="K1065" s="61" t="s">
        <v>2379</v>
      </c>
      <c r="L1065" s="60" t="str">
        <f t="shared" si="86"/>
        <v>20 gauge</v>
      </c>
      <c r="M1065" s="64" t="str">
        <f t="shared" si="87"/>
        <v>PI.IC.IV.100901.01</v>
      </c>
      <c r="N1065" s="64"/>
      <c r="O1065" s="64" t="str">
        <f t="shared" si="88"/>
        <v>PH.IC.IV.100901.01</v>
      </c>
      <c r="Q1065" s="64" t="str">
        <f t="shared" si="89"/>
        <v>CL.IC.IV.100901.01</v>
      </c>
    </row>
    <row r="1066" spans="1:45" s="60" customFormat="1" ht="15">
      <c r="A1066" s="60" t="s">
        <v>8408</v>
      </c>
      <c r="B1066" s="10"/>
      <c r="C1066" s="62" t="s">
        <v>3188</v>
      </c>
      <c r="D1066" s="10"/>
      <c r="E1066" s="62" t="s">
        <v>3690</v>
      </c>
      <c r="F1066" s="60" t="s">
        <v>7847</v>
      </c>
      <c r="G1066" s="60" t="s">
        <v>7966</v>
      </c>
      <c r="H1066" s="62" t="s">
        <v>12030</v>
      </c>
      <c r="I1066" s="60" t="s">
        <v>8111</v>
      </c>
      <c r="J1066" s="63" t="str">
        <f t="shared" si="85"/>
        <v>IC.IV.100902</v>
      </c>
      <c r="K1066" s="61" t="s">
        <v>2379</v>
      </c>
      <c r="L1066" s="60" t="str">
        <f t="shared" si="86"/>
        <v>18 gauge</v>
      </c>
      <c r="M1066" s="64" t="str">
        <f t="shared" si="87"/>
        <v>PI.IC.IV.100902.01</v>
      </c>
      <c r="N1066" s="64"/>
      <c r="O1066" s="64" t="str">
        <f t="shared" si="88"/>
        <v>PH.IC.IV.100902.01</v>
      </c>
      <c r="Q1066" s="64" t="str">
        <f t="shared" si="89"/>
        <v>CL.IC.IV.100902.01</v>
      </c>
    </row>
    <row r="1067" spans="1:45" s="60" customFormat="1" ht="15">
      <c r="A1067" s="60" t="s">
        <v>8408</v>
      </c>
      <c r="B1067" s="10"/>
      <c r="C1067" s="62" t="s">
        <v>3188</v>
      </c>
      <c r="D1067" s="10"/>
      <c r="E1067" s="62" t="s">
        <v>3690</v>
      </c>
      <c r="F1067" s="60" t="s">
        <v>7847</v>
      </c>
      <c r="G1067" s="60" t="s">
        <v>8112</v>
      </c>
      <c r="H1067" s="62" t="s">
        <v>12032</v>
      </c>
      <c r="I1067" s="60" t="s">
        <v>8113</v>
      </c>
      <c r="J1067" s="63" t="str">
        <f t="shared" si="85"/>
        <v>IC.IV.100903</v>
      </c>
      <c r="K1067" s="61" t="s">
        <v>2379</v>
      </c>
      <c r="L1067" s="60" t="str">
        <f t="shared" si="86"/>
        <v>22 gauge</v>
      </c>
      <c r="M1067" s="64" t="str">
        <f t="shared" si="87"/>
        <v>PI.IC.IV.100903.01</v>
      </c>
      <c r="N1067" s="64"/>
      <c r="O1067" s="64" t="str">
        <f t="shared" si="88"/>
        <v>PH.IC.IV.100903.01</v>
      </c>
      <c r="Q1067" s="64" t="str">
        <f t="shared" si="89"/>
        <v>CL.IC.IV.100903.01</v>
      </c>
    </row>
    <row r="1068" spans="1:45" s="60" customFormat="1" ht="15">
      <c r="A1068" s="60" t="s">
        <v>8408</v>
      </c>
      <c r="B1068" s="10"/>
      <c r="C1068" s="62" t="s">
        <v>3188</v>
      </c>
      <c r="D1068" s="10" t="s">
        <v>12452</v>
      </c>
      <c r="E1068" s="62" t="s">
        <v>3690</v>
      </c>
      <c r="F1068" s="60" t="s">
        <v>7847</v>
      </c>
      <c r="G1068" s="60" t="s">
        <v>8118</v>
      </c>
      <c r="H1068" s="62" t="s">
        <v>12028</v>
      </c>
      <c r="I1068" s="60" t="s">
        <v>8119</v>
      </c>
      <c r="J1068" s="63" t="str">
        <f t="shared" si="85"/>
        <v>IC.IV.100904</v>
      </c>
      <c r="K1068" s="61" t="s">
        <v>2379</v>
      </c>
      <c r="L1068" s="60" t="str">
        <f t="shared" si="86"/>
        <v>16 gauge</v>
      </c>
      <c r="M1068" s="64" t="str">
        <f t="shared" si="87"/>
        <v>PI.IC.IV.100904.01</v>
      </c>
      <c r="N1068" s="64"/>
      <c r="O1068" s="64" t="str">
        <f t="shared" si="88"/>
        <v>PH.IC.IV.100904.01</v>
      </c>
      <c r="Q1068" s="64" t="str">
        <f t="shared" si="89"/>
        <v>CL.IC.IV.100904.01</v>
      </c>
    </row>
    <row r="1069" spans="1:45" s="60" customFormat="1" ht="15">
      <c r="A1069" s="60" t="s">
        <v>8408</v>
      </c>
      <c r="B1069" s="10"/>
      <c r="C1069" s="62" t="s">
        <v>3188</v>
      </c>
      <c r="D1069" s="10" t="s">
        <v>2696</v>
      </c>
      <c r="E1069" s="62" t="s">
        <v>3690</v>
      </c>
      <c r="F1069" s="60" t="s">
        <v>7847</v>
      </c>
      <c r="G1069" s="60" t="s">
        <v>8268</v>
      </c>
      <c r="H1069" s="62" t="s">
        <v>12210</v>
      </c>
      <c r="I1069" s="60" t="s">
        <v>8269</v>
      </c>
      <c r="J1069" s="63" t="str">
        <f t="shared" si="85"/>
        <v>IC.IV.100905</v>
      </c>
      <c r="K1069" s="61" t="s">
        <v>2379</v>
      </c>
      <c r="L1069" s="60" t="str">
        <f t="shared" si="86"/>
        <v>14 gauge</v>
      </c>
      <c r="M1069" s="64" t="str">
        <f t="shared" si="87"/>
        <v>PI.IC.IV.100905.01</v>
      </c>
      <c r="N1069" s="64"/>
      <c r="O1069" s="64" t="str">
        <f t="shared" si="88"/>
        <v>PH.IC.IV.100905.01</v>
      </c>
      <c r="Q1069" s="64" t="str">
        <f t="shared" si="89"/>
        <v>CL.IC.IV.100905.01</v>
      </c>
    </row>
    <row r="1070" spans="1:45" s="60" customFormat="1" ht="15">
      <c r="A1070" s="60" t="s">
        <v>8408</v>
      </c>
      <c r="B1070" s="10"/>
      <c r="C1070" s="62" t="s">
        <v>3188</v>
      </c>
      <c r="D1070" s="10" t="s">
        <v>2696</v>
      </c>
      <c r="E1070" s="62" t="s">
        <v>3690</v>
      </c>
      <c r="F1070" s="60" t="s">
        <v>7847</v>
      </c>
      <c r="G1070" s="60" t="s">
        <v>10478</v>
      </c>
      <c r="H1070" s="62" t="s">
        <v>12212</v>
      </c>
      <c r="I1070" s="60" t="s">
        <v>12437</v>
      </c>
      <c r="J1070" s="63" t="str">
        <f t="shared" si="85"/>
        <v>IC.IV.100906</v>
      </c>
      <c r="K1070" s="61" t="s">
        <v>2379</v>
      </c>
      <c r="L1070" s="60" t="str">
        <f t="shared" si="86"/>
        <v>Other: specify</v>
      </c>
      <c r="M1070" s="64" t="str">
        <f t="shared" si="87"/>
        <v>PI.IC.IV.100906.01</v>
      </c>
      <c r="N1070" s="64"/>
      <c r="O1070" s="64" t="str">
        <f t="shared" si="88"/>
        <v>PH.IC.IV.100906.01</v>
      </c>
      <c r="Q1070" s="64" t="str">
        <f t="shared" si="89"/>
        <v>CL.IC.IV.100906.01</v>
      </c>
    </row>
    <row r="1071" spans="1:45" s="114" customFormat="1" ht="15">
      <c r="A1071" s="114" t="s">
        <v>8408</v>
      </c>
      <c r="B1071" s="128"/>
      <c r="C1071" s="126" t="s">
        <v>11829</v>
      </c>
      <c r="D1071" s="128" t="s">
        <v>12452</v>
      </c>
      <c r="E1071" s="126" t="s">
        <v>326</v>
      </c>
      <c r="F1071" s="114" t="s">
        <v>7847</v>
      </c>
      <c r="G1071" s="114" t="s">
        <v>14477</v>
      </c>
      <c r="H1071" s="126" t="s">
        <v>12225</v>
      </c>
      <c r="I1071" s="114" t="s">
        <v>14478</v>
      </c>
      <c r="J1071" s="127" t="str">
        <f t="shared" si="85"/>
        <v>IC.IV.100907</v>
      </c>
      <c r="K1071" s="115" t="s">
        <v>1</v>
      </c>
      <c r="L1071" s="114" t="str">
        <f t="shared" si="86"/>
        <v>24 gauge</v>
      </c>
      <c r="M1071" s="119" t="str">
        <f t="shared" si="87"/>
        <v>PI.IC.IV.100907.01</v>
      </c>
      <c r="N1071" s="119"/>
      <c r="O1071" s="119" t="str">
        <f t="shared" si="88"/>
        <v>PH.IC.IV.100907.01</v>
      </c>
      <c r="Q1071" s="119" t="str">
        <f t="shared" si="89"/>
        <v>CL.IC.IV.100907.01</v>
      </c>
      <c r="AR1071" s="114" t="s">
        <v>12773</v>
      </c>
      <c r="AS1071" s="114">
        <v>1723</v>
      </c>
    </row>
    <row r="1072" spans="1:45" s="60" customFormat="1" ht="15">
      <c r="A1072" s="60" t="s">
        <v>8408</v>
      </c>
      <c r="B1072" s="10"/>
      <c r="C1072" s="62" t="s">
        <v>3188</v>
      </c>
      <c r="D1072" s="10" t="s">
        <v>13108</v>
      </c>
      <c r="E1072" s="62" t="s">
        <v>3188</v>
      </c>
      <c r="F1072" s="60" t="s">
        <v>8014</v>
      </c>
      <c r="G1072" s="60" t="s">
        <v>8005</v>
      </c>
      <c r="H1072" s="62" t="s">
        <v>11848</v>
      </c>
      <c r="I1072" s="60" t="s">
        <v>11859</v>
      </c>
      <c r="J1072" s="63" t="str">
        <f t="shared" si="85"/>
        <v>IC.IV.101001</v>
      </c>
      <c r="K1072" s="61" t="s">
        <v>2379</v>
      </c>
      <c r="L1072" s="60" t="str">
        <f t="shared" si="86"/>
        <v>Securement Device</v>
      </c>
      <c r="M1072" s="64" t="str">
        <f t="shared" si="87"/>
        <v>PI.IC.IV.101001.01</v>
      </c>
      <c r="N1072" s="64"/>
      <c r="O1072" s="64" t="str">
        <f t="shared" si="88"/>
        <v>PH.IC.IV.101001.01</v>
      </c>
      <c r="Q1072" s="64" t="str">
        <f t="shared" si="89"/>
        <v>CL.IC.IV.101001.01</v>
      </c>
    </row>
    <row r="1073" spans="1:25" s="60" customFormat="1" ht="15">
      <c r="A1073" s="60" t="s">
        <v>8408</v>
      </c>
      <c r="B1073" s="10"/>
      <c r="C1073" s="62" t="s">
        <v>3188</v>
      </c>
      <c r="D1073" s="10"/>
      <c r="E1073" s="62" t="s">
        <v>3188</v>
      </c>
      <c r="F1073" s="60" t="s">
        <v>8014</v>
      </c>
      <c r="G1073" s="60" t="s">
        <v>11863</v>
      </c>
      <c r="H1073" s="62" t="s">
        <v>12030</v>
      </c>
      <c r="I1073" s="60" t="s">
        <v>10059</v>
      </c>
      <c r="J1073" s="63" t="str">
        <f t="shared" si="85"/>
        <v>IC.IV.101002</v>
      </c>
      <c r="K1073" s="61" t="s">
        <v>2379</v>
      </c>
      <c r="L1073" s="60" t="str">
        <f t="shared" si="86"/>
        <v>Taped</v>
      </c>
      <c r="M1073" s="64" t="str">
        <f t="shared" si="87"/>
        <v>PI.IC.IV.101002.01</v>
      </c>
      <c r="N1073" s="64"/>
      <c r="O1073" s="64" t="str">
        <f t="shared" si="88"/>
        <v>PH.IC.IV.101002.01</v>
      </c>
      <c r="Q1073" s="64" t="str">
        <f t="shared" si="89"/>
        <v>CL.IC.IV.101002.01</v>
      </c>
    </row>
    <row r="1074" spans="1:25" s="60" customFormat="1" ht="15">
      <c r="A1074" s="60" t="s">
        <v>8408</v>
      </c>
      <c r="B1074" s="10"/>
      <c r="C1074" s="62" t="s">
        <v>3188</v>
      </c>
      <c r="D1074" s="10"/>
      <c r="E1074" s="62" t="s">
        <v>3188</v>
      </c>
      <c r="F1074" s="60" t="s">
        <v>8014</v>
      </c>
      <c r="G1074" s="60" t="s">
        <v>10478</v>
      </c>
      <c r="H1074" s="62" t="s">
        <v>12032</v>
      </c>
      <c r="I1074" s="60" t="s">
        <v>12437</v>
      </c>
      <c r="J1074" s="63" t="str">
        <f t="shared" si="85"/>
        <v>IC.IV.101003</v>
      </c>
      <c r="K1074" s="61" t="s">
        <v>2379</v>
      </c>
      <c r="L1074" s="60" t="str">
        <f t="shared" si="86"/>
        <v>Other: specify</v>
      </c>
      <c r="M1074" s="64" t="str">
        <f t="shared" si="87"/>
        <v>PI.IC.IV.101003.01</v>
      </c>
      <c r="N1074" s="64"/>
      <c r="O1074" s="64" t="str">
        <f t="shared" si="88"/>
        <v>PH.IC.IV.101003.01</v>
      </c>
      <c r="Q1074" s="64" t="str">
        <f t="shared" si="89"/>
        <v>CL.IC.IV.101003.01</v>
      </c>
    </row>
    <row r="1075" spans="1:25" s="60" customFormat="1" ht="15">
      <c r="A1075" s="60" t="s">
        <v>8408</v>
      </c>
      <c r="B1075" s="10"/>
      <c r="C1075" s="62" t="s">
        <v>3188</v>
      </c>
      <c r="D1075" s="10" t="s">
        <v>8426</v>
      </c>
      <c r="E1075" s="62" t="s">
        <v>5749</v>
      </c>
      <c r="F1075" s="60" t="s">
        <v>8015</v>
      </c>
      <c r="G1075" s="60" t="s">
        <v>8242</v>
      </c>
      <c r="H1075" s="62" t="s">
        <v>11848</v>
      </c>
      <c r="I1075" s="60" t="s">
        <v>8016</v>
      </c>
      <c r="J1075" s="63" t="str">
        <f t="shared" si="85"/>
        <v>IC.IV.101101</v>
      </c>
      <c r="K1075" s="61" t="s">
        <v>2379</v>
      </c>
      <c r="L1075" s="60" t="str">
        <f t="shared" si="86"/>
        <v>Patent/infusing</v>
      </c>
      <c r="M1075" s="64" t="str">
        <f t="shared" si="87"/>
        <v>PI.IC.IV.101101.01</v>
      </c>
      <c r="N1075" s="64"/>
      <c r="O1075" s="64" t="str">
        <f t="shared" si="88"/>
        <v>PH.IC.IV.101101.01</v>
      </c>
      <c r="Q1075" s="64" t="str">
        <f t="shared" si="89"/>
        <v>CL.IC.IV.101101.01</v>
      </c>
    </row>
    <row r="1076" spans="1:25" s="60" customFormat="1" ht="15">
      <c r="A1076" s="60" t="s">
        <v>8408</v>
      </c>
      <c r="B1076" s="10"/>
      <c r="C1076" s="62" t="s">
        <v>3188</v>
      </c>
      <c r="D1076" s="10" t="s">
        <v>12452</v>
      </c>
      <c r="E1076" s="62" t="s">
        <v>5749</v>
      </c>
      <c r="F1076" s="60" t="s">
        <v>8015</v>
      </c>
      <c r="G1076" s="60" t="s">
        <v>8090</v>
      </c>
      <c r="H1076" s="62" t="s">
        <v>12030</v>
      </c>
      <c r="I1076" s="60" t="s">
        <v>8017</v>
      </c>
      <c r="J1076" s="63" t="str">
        <f t="shared" si="85"/>
        <v>IC.IV.101102</v>
      </c>
      <c r="K1076" s="61" t="s">
        <v>2379</v>
      </c>
      <c r="L1076" s="60" t="str">
        <f t="shared" si="86"/>
        <v>Saline lock/capped</v>
      </c>
      <c r="M1076" s="64" t="str">
        <f t="shared" si="87"/>
        <v>PI.IC.IV.101102.01</v>
      </c>
      <c r="N1076" s="64"/>
      <c r="O1076" s="64" t="str">
        <f t="shared" si="88"/>
        <v>PH.IC.IV.101102.01</v>
      </c>
      <c r="Q1076" s="64" t="str">
        <f t="shared" si="89"/>
        <v>CL.IC.IV.101102.01</v>
      </c>
    </row>
    <row r="1077" spans="1:25" s="60" customFormat="1" ht="15">
      <c r="A1077" s="60" t="s">
        <v>8408</v>
      </c>
      <c r="B1077" s="10"/>
      <c r="C1077" s="62" t="s">
        <v>3188</v>
      </c>
      <c r="D1077" s="10"/>
      <c r="E1077" s="62" t="s">
        <v>5749</v>
      </c>
      <c r="F1077" s="60" t="s">
        <v>8015</v>
      </c>
      <c r="G1077" s="60" t="s">
        <v>8069</v>
      </c>
      <c r="H1077" s="62" t="s">
        <v>12032</v>
      </c>
      <c r="I1077" s="60" t="s">
        <v>8110</v>
      </c>
      <c r="J1077" s="63" t="str">
        <f t="shared" si="85"/>
        <v>IC.IV.101103</v>
      </c>
      <c r="K1077" s="61" t="s">
        <v>2379</v>
      </c>
      <c r="L1077" s="60" t="str">
        <f t="shared" si="86"/>
        <v xml:space="preserve">No blood return, flush easy </v>
      </c>
      <c r="M1077" s="64" t="str">
        <f t="shared" si="87"/>
        <v>PI.IC.IV.101103.01</v>
      </c>
      <c r="N1077" s="64"/>
      <c r="O1077" s="64" t="str">
        <f t="shared" si="88"/>
        <v>PH.IC.IV.101103.01</v>
      </c>
      <c r="Q1077" s="64" t="str">
        <f t="shared" si="89"/>
        <v>CL.IC.IV.101103.01</v>
      </c>
    </row>
    <row r="1078" spans="1:25" s="60" customFormat="1" ht="15">
      <c r="A1078" s="60" t="s">
        <v>8408</v>
      </c>
      <c r="B1078" s="10"/>
      <c r="C1078" s="62" t="s">
        <v>3188</v>
      </c>
      <c r="D1078" s="10"/>
      <c r="E1078" s="62" t="s">
        <v>5749</v>
      </c>
      <c r="F1078" s="60" t="s">
        <v>8015</v>
      </c>
      <c r="G1078" s="60" t="s">
        <v>8327</v>
      </c>
      <c r="H1078" s="62" t="s">
        <v>12028</v>
      </c>
      <c r="I1078" s="60" t="s">
        <v>8328</v>
      </c>
      <c r="J1078" s="63" t="str">
        <f t="shared" si="85"/>
        <v>IC.IV.101104</v>
      </c>
      <c r="K1078" s="61" t="s">
        <v>2379</v>
      </c>
      <c r="L1078" s="60" t="str">
        <f t="shared" si="86"/>
        <v>Positional</v>
      </c>
      <c r="M1078" s="64" t="str">
        <f t="shared" si="87"/>
        <v>PI.IC.IV.101104.01</v>
      </c>
      <c r="N1078" s="64"/>
      <c r="O1078" s="64" t="str">
        <f t="shared" si="88"/>
        <v>PH.IC.IV.101104.01</v>
      </c>
      <c r="Q1078" s="64" t="str">
        <f t="shared" si="89"/>
        <v>CL.IC.IV.101104.01</v>
      </c>
    </row>
    <row r="1079" spans="1:25" s="60" customFormat="1" ht="15">
      <c r="A1079" s="60" t="s">
        <v>8408</v>
      </c>
      <c r="B1079" s="10"/>
      <c r="C1079" s="62" t="s">
        <v>3188</v>
      </c>
      <c r="D1079" s="10"/>
      <c r="E1079" s="62" t="s">
        <v>5749</v>
      </c>
      <c r="F1079" s="60" t="s">
        <v>8015</v>
      </c>
      <c r="G1079" s="60" t="s">
        <v>9748</v>
      </c>
      <c r="H1079" s="62" t="s">
        <v>12210</v>
      </c>
      <c r="I1079" s="60" t="s">
        <v>8329</v>
      </c>
      <c r="J1079" s="63" t="str">
        <f t="shared" si="85"/>
        <v>IC.IV.101105</v>
      </c>
      <c r="K1079" s="61" t="s">
        <v>12175</v>
      </c>
      <c r="L1079" s="60" t="str">
        <f t="shared" si="86"/>
        <v>Occluded</v>
      </c>
      <c r="M1079" s="64" t="str">
        <f t="shared" si="87"/>
        <v>PI.IC.IV.101105.01</v>
      </c>
      <c r="N1079" s="64"/>
      <c r="O1079" s="64" t="str">
        <f t="shared" si="88"/>
        <v>PH.IC.IV.101105.01</v>
      </c>
      <c r="Q1079" s="64" t="str">
        <f t="shared" si="89"/>
        <v>CL.IC.IV.101105.01</v>
      </c>
      <c r="R1079" s="60" t="s">
        <v>2233</v>
      </c>
      <c r="X1079" s="60" t="s">
        <v>12440</v>
      </c>
      <c r="Y1079" s="60">
        <v>1124</v>
      </c>
    </row>
    <row r="1080" spans="1:25" s="60" customFormat="1" ht="15">
      <c r="A1080" s="60" t="s">
        <v>8408</v>
      </c>
      <c r="B1080" s="10"/>
      <c r="C1080" s="62" t="s">
        <v>3188</v>
      </c>
      <c r="D1080" s="10"/>
      <c r="E1080" s="62" t="s">
        <v>5749</v>
      </c>
      <c r="F1080" s="60" t="s">
        <v>8015</v>
      </c>
      <c r="G1080" s="60" t="s">
        <v>8414</v>
      </c>
      <c r="H1080" s="62" t="s">
        <v>12212</v>
      </c>
      <c r="I1080" s="60" t="s">
        <v>8363</v>
      </c>
      <c r="J1080" s="63" t="str">
        <f t="shared" si="85"/>
        <v>IC.IV.101106</v>
      </c>
      <c r="K1080" s="61" t="s">
        <v>2379</v>
      </c>
      <c r="L1080" s="60" t="str">
        <f t="shared" si="86"/>
        <v>Sluggish blood return</v>
      </c>
      <c r="M1080" s="64" t="str">
        <f t="shared" si="87"/>
        <v>PI.IC.IV.101106.01</v>
      </c>
      <c r="N1080" s="64"/>
      <c r="O1080" s="64" t="str">
        <f t="shared" si="88"/>
        <v>PH.IC.IV.101106.01</v>
      </c>
      <c r="Q1080" s="64" t="str">
        <f t="shared" si="89"/>
        <v>CL.IC.IV.101106.01</v>
      </c>
    </row>
    <row r="1081" spans="1:25" s="60" customFormat="1" ht="15">
      <c r="A1081" s="60" t="s">
        <v>8408</v>
      </c>
      <c r="B1081" s="10"/>
      <c r="C1081" s="62" t="s">
        <v>3188</v>
      </c>
      <c r="D1081" s="10" t="s">
        <v>2696</v>
      </c>
      <c r="E1081" s="62" t="s">
        <v>5749</v>
      </c>
      <c r="F1081" s="60" t="s">
        <v>8015</v>
      </c>
      <c r="G1081" s="60" t="s">
        <v>10123</v>
      </c>
      <c r="H1081" s="62" t="s">
        <v>12225</v>
      </c>
      <c r="I1081" s="60" t="s">
        <v>11841</v>
      </c>
      <c r="J1081" s="63" t="str">
        <f t="shared" si="85"/>
        <v>IC.IV.101107</v>
      </c>
      <c r="K1081" s="61" t="s">
        <v>12175</v>
      </c>
      <c r="L1081" s="60" t="str">
        <f t="shared" si="86"/>
        <v>Discontinued</v>
      </c>
      <c r="M1081" s="64" t="str">
        <f t="shared" si="87"/>
        <v>PI.IC.IV.101107.01</v>
      </c>
      <c r="N1081" s="64"/>
      <c r="O1081" s="64" t="str">
        <f t="shared" si="88"/>
        <v>PH.IC.IV.101107.01</v>
      </c>
      <c r="Q1081" s="64" t="str">
        <f t="shared" si="89"/>
        <v>CL.IC.IV.101107.01</v>
      </c>
    </row>
    <row r="1082" spans="1:25" s="60" customFormat="1" ht="15">
      <c r="A1082" s="60" t="s">
        <v>8408</v>
      </c>
      <c r="B1082" s="10"/>
      <c r="C1082" s="62" t="s">
        <v>3188</v>
      </c>
      <c r="D1082" s="10" t="s">
        <v>2696</v>
      </c>
      <c r="E1082" s="62" t="s">
        <v>5749</v>
      </c>
      <c r="F1082" s="60" t="s">
        <v>8015</v>
      </c>
      <c r="G1082" s="60" t="s">
        <v>8364</v>
      </c>
      <c r="H1082" s="62" t="s">
        <v>11638</v>
      </c>
      <c r="I1082" s="60" t="s">
        <v>9594</v>
      </c>
      <c r="J1082" s="63" t="str">
        <f t="shared" si="85"/>
        <v>IC.IV.101108</v>
      </c>
      <c r="K1082" s="61" t="s">
        <v>2379</v>
      </c>
      <c r="L1082" s="60" t="str">
        <f t="shared" si="86"/>
        <v>D/C due to positive blood cultures</v>
      </c>
      <c r="M1082" s="64" t="str">
        <f t="shared" si="87"/>
        <v>PI.IC.IV.101108.01</v>
      </c>
      <c r="N1082" s="64"/>
      <c r="O1082" s="64" t="str">
        <f t="shared" si="88"/>
        <v>PH.IC.IV.101108.01</v>
      </c>
      <c r="Q1082" s="64" t="str">
        <f t="shared" si="89"/>
        <v>CL.IC.IV.101108.01</v>
      </c>
    </row>
    <row r="1083" spans="1:25" s="60" customFormat="1" ht="15">
      <c r="A1083" s="60" t="s">
        <v>8408</v>
      </c>
      <c r="C1083" s="62" t="s">
        <v>2516</v>
      </c>
      <c r="E1083" s="62" t="s">
        <v>12997</v>
      </c>
      <c r="F1083" s="60" t="s">
        <v>12998</v>
      </c>
      <c r="G1083" s="60" t="s">
        <v>12989</v>
      </c>
      <c r="H1083" s="62" t="s">
        <v>12877</v>
      </c>
      <c r="J1083" s="63" t="str">
        <f t="shared" si="85"/>
        <v>IC.IV.101109</v>
      </c>
      <c r="K1083" s="61" t="s">
        <v>2311</v>
      </c>
      <c r="L1083" s="60" t="str">
        <f t="shared" si="86"/>
        <v>Self Discontinued</v>
      </c>
      <c r="M1083" s="64" t="str">
        <f t="shared" si="87"/>
        <v>PI.IC.IV.101109.01</v>
      </c>
      <c r="N1083" s="64"/>
      <c r="O1083" s="64" t="str">
        <f t="shared" si="88"/>
        <v>PH.IC.IV.101109.01</v>
      </c>
      <c r="Q1083" s="64" t="str">
        <f t="shared" si="89"/>
        <v>CL.IC.IV.101109.01</v>
      </c>
    </row>
    <row r="1084" spans="1:25" s="60" customFormat="1" ht="15">
      <c r="A1084" s="60" t="s">
        <v>8408</v>
      </c>
      <c r="B1084" s="10"/>
      <c r="C1084" s="62" t="s">
        <v>3188</v>
      </c>
      <c r="D1084" s="10" t="s">
        <v>8092</v>
      </c>
      <c r="E1084" s="62" t="s">
        <v>3064</v>
      </c>
      <c r="F1084" s="60" t="s">
        <v>8070</v>
      </c>
      <c r="G1084" s="60" t="s">
        <v>8071</v>
      </c>
      <c r="H1084" s="62" t="s">
        <v>11848</v>
      </c>
      <c r="I1084" s="60" t="s">
        <v>11837</v>
      </c>
      <c r="J1084" s="63" t="str">
        <f t="shared" si="85"/>
        <v>IC.IV.101201</v>
      </c>
      <c r="K1084" s="61" t="s">
        <v>2379</v>
      </c>
      <c r="L1084" s="60" t="str">
        <f t="shared" si="86"/>
        <v>Tubing present on admit</v>
      </c>
      <c r="M1084" s="64" t="str">
        <f t="shared" si="87"/>
        <v>PI.IC.IV.101201.01</v>
      </c>
      <c r="N1084" s="64"/>
      <c r="O1084" s="64" t="str">
        <f t="shared" si="88"/>
        <v>PH.IC.IV.101201.01</v>
      </c>
      <c r="Q1084" s="64" t="str">
        <f t="shared" si="89"/>
        <v>CL.IC.IV.101201.01</v>
      </c>
      <c r="V1084" s="60" t="s">
        <v>2777</v>
      </c>
      <c r="W1084" s="60">
        <v>995</v>
      </c>
    </row>
    <row r="1085" spans="1:25" s="60" customFormat="1" ht="15">
      <c r="A1085" s="60" t="s">
        <v>8408</v>
      </c>
      <c r="B1085" s="10"/>
      <c r="C1085" s="62" t="s">
        <v>3188</v>
      </c>
      <c r="D1085" s="10" t="s">
        <v>2696</v>
      </c>
      <c r="E1085" s="62" t="s">
        <v>3064</v>
      </c>
      <c r="F1085" s="60" t="s">
        <v>8070</v>
      </c>
      <c r="G1085" s="60" t="s">
        <v>8220</v>
      </c>
      <c r="H1085" s="62" t="s">
        <v>12030</v>
      </c>
      <c r="I1085" s="60" t="s">
        <v>8221</v>
      </c>
      <c r="J1085" s="63" t="str">
        <f t="shared" si="85"/>
        <v>IC.IV.101202</v>
      </c>
      <c r="K1085" s="61" t="s">
        <v>2379</v>
      </c>
      <c r="L1085" s="60" t="str">
        <f t="shared" si="86"/>
        <v>Caps new/changed</v>
      </c>
      <c r="M1085" s="64" t="str">
        <f t="shared" si="87"/>
        <v>PI.IC.IV.101202.01</v>
      </c>
      <c r="N1085" s="64"/>
      <c r="O1085" s="64" t="str">
        <f t="shared" si="88"/>
        <v>PH.IC.IV.101202.01</v>
      </c>
      <c r="Q1085" s="64" t="str">
        <f t="shared" si="89"/>
        <v>CL.IC.IV.101202.01</v>
      </c>
      <c r="R1085" s="60" t="s">
        <v>4415</v>
      </c>
      <c r="S1085" s="60">
        <v>826</v>
      </c>
    </row>
    <row r="1086" spans="1:25" s="60" customFormat="1" ht="15">
      <c r="A1086" s="60" t="s">
        <v>8408</v>
      </c>
      <c r="B1086" s="10"/>
      <c r="C1086" s="62" t="s">
        <v>3188</v>
      </c>
      <c r="D1086" s="10"/>
      <c r="E1086" s="62" t="s">
        <v>3064</v>
      </c>
      <c r="F1086" s="60" t="s">
        <v>8070</v>
      </c>
      <c r="G1086" s="60" t="s">
        <v>11382</v>
      </c>
      <c r="H1086" s="62" t="s">
        <v>12032</v>
      </c>
      <c r="I1086" s="60" t="s">
        <v>8391</v>
      </c>
      <c r="J1086" s="63" t="str">
        <f t="shared" si="85"/>
        <v>IC.IV.101203</v>
      </c>
      <c r="K1086" s="61" t="s">
        <v>2379</v>
      </c>
      <c r="L1086" s="60" t="str">
        <f t="shared" si="86"/>
        <v>Tubing new/changed</v>
      </c>
      <c r="M1086" s="64" t="str">
        <f t="shared" si="87"/>
        <v>PI.IC.IV.101203.01</v>
      </c>
      <c r="N1086" s="64"/>
      <c r="O1086" s="64" t="str">
        <f t="shared" si="88"/>
        <v>PH.IC.IV.101203.01</v>
      </c>
      <c r="Q1086" s="64" t="str">
        <f t="shared" si="89"/>
        <v>CL.IC.IV.101203.01</v>
      </c>
    </row>
    <row r="1087" spans="1:25" s="60" customFormat="1" ht="15">
      <c r="A1087" s="60" t="s">
        <v>8408</v>
      </c>
      <c r="B1087" s="10"/>
      <c r="C1087" s="62" t="s">
        <v>3188</v>
      </c>
      <c r="D1087" s="10"/>
      <c r="E1087" s="62" t="s">
        <v>3064</v>
      </c>
      <c r="F1087" s="60" t="s">
        <v>8070</v>
      </c>
      <c r="G1087" s="60" t="s">
        <v>8146</v>
      </c>
      <c r="H1087" s="62" t="s">
        <v>12028</v>
      </c>
      <c r="I1087" s="60" t="s">
        <v>8535</v>
      </c>
      <c r="J1087" s="63" t="str">
        <f t="shared" si="85"/>
        <v>IC.IV.101204</v>
      </c>
      <c r="K1087" s="61" t="s">
        <v>2379</v>
      </c>
      <c r="L1087" s="60" t="str">
        <f t="shared" si="86"/>
        <v>Tubing d/c with cath d/c</v>
      </c>
      <c r="M1087" s="64" t="str">
        <f t="shared" si="87"/>
        <v>PI.IC.IV.101204.01</v>
      </c>
      <c r="N1087" s="64"/>
      <c r="O1087" s="64" t="str">
        <f t="shared" si="88"/>
        <v>PH.IC.IV.101204.01</v>
      </c>
      <c r="Q1087" s="64" t="str">
        <f t="shared" si="89"/>
        <v>CL.IC.IV.101204.01</v>
      </c>
    </row>
    <row r="1088" spans="1:25" s="60" customFormat="1" ht="15">
      <c r="A1088" s="60" t="s">
        <v>8408</v>
      </c>
      <c r="B1088" s="10"/>
      <c r="C1088" s="62" t="s">
        <v>2778</v>
      </c>
      <c r="D1088" s="10"/>
      <c r="E1088" s="62" t="s">
        <v>12206</v>
      </c>
      <c r="F1088" s="60" t="s">
        <v>2653</v>
      </c>
      <c r="G1088" s="60" t="s">
        <v>12752</v>
      </c>
      <c r="H1088" s="62" t="s">
        <v>2775</v>
      </c>
      <c r="I1088" s="60" t="s">
        <v>2776</v>
      </c>
      <c r="J1088" s="63" t="str">
        <f t="shared" si="85"/>
        <v>IC.IV.101205</v>
      </c>
      <c r="K1088" s="61" t="s">
        <v>12175</v>
      </c>
      <c r="L1088" s="60" t="str">
        <f t="shared" si="86"/>
        <v>Change not due</v>
      </c>
      <c r="M1088" s="64" t="str">
        <f t="shared" si="87"/>
        <v>PI.IC.IV.101205.01</v>
      </c>
      <c r="N1088" s="64"/>
      <c r="O1088" s="64" t="str">
        <f t="shared" si="88"/>
        <v>PH.IC.IV.101205.01</v>
      </c>
      <c r="Q1088" s="64" t="str">
        <f t="shared" si="89"/>
        <v>CL.IC.IV.101205.01</v>
      </c>
    </row>
    <row r="1089" spans="1:41" s="60" customFormat="1" ht="15">
      <c r="A1089" s="60" t="s">
        <v>8408</v>
      </c>
      <c r="C1089" s="62" t="s">
        <v>3188</v>
      </c>
      <c r="D1089" s="60" t="s">
        <v>8285</v>
      </c>
      <c r="E1089" s="62" t="s">
        <v>5560</v>
      </c>
      <c r="F1089" s="60" t="s">
        <v>8147</v>
      </c>
      <c r="G1089" s="60" t="s">
        <v>8213</v>
      </c>
      <c r="H1089" s="62" t="s">
        <v>11848</v>
      </c>
      <c r="I1089" s="60" t="s">
        <v>8213</v>
      </c>
      <c r="J1089" s="63" t="str">
        <f t="shared" si="85"/>
        <v>IC.IV.101301</v>
      </c>
      <c r="K1089" s="61" t="s">
        <v>4192</v>
      </c>
      <c r="L1089" s="60" t="str">
        <f t="shared" si="86"/>
        <v>IV Cannula</v>
      </c>
      <c r="M1089" s="64" t="str">
        <f t="shared" si="87"/>
        <v>PI.IC.IV.101301.02</v>
      </c>
      <c r="N1089" s="64"/>
      <c r="O1089" s="64" t="str">
        <f t="shared" si="88"/>
        <v>PH.IC.IV.101301.02</v>
      </c>
      <c r="Q1089" s="64" t="str">
        <f t="shared" si="89"/>
        <v>CL.IC.IV.101301.02</v>
      </c>
    </row>
    <row r="1090" spans="1:41" s="60" customFormat="1" ht="15">
      <c r="A1090" s="60" t="s">
        <v>8408</v>
      </c>
      <c r="C1090" s="62" t="s">
        <v>3188</v>
      </c>
      <c r="E1090" s="62" t="s">
        <v>5560</v>
      </c>
      <c r="F1090" s="60" t="s">
        <v>8147</v>
      </c>
      <c r="G1090" s="60" t="s">
        <v>11138</v>
      </c>
      <c r="H1090" s="62" t="s">
        <v>12030</v>
      </c>
      <c r="I1090" s="60" t="s">
        <v>11138</v>
      </c>
      <c r="J1090" s="63" t="str">
        <f t="shared" si="85"/>
        <v>IC.IV.101302</v>
      </c>
      <c r="K1090" s="61" t="s">
        <v>2379</v>
      </c>
      <c r="L1090" s="60" t="str">
        <f t="shared" si="86"/>
        <v>Capped</v>
      </c>
      <c r="M1090" s="64" t="str">
        <f t="shared" si="87"/>
        <v>PI.IC.IV.101302.01</v>
      </c>
      <c r="N1090" s="64"/>
      <c r="O1090" s="64" t="str">
        <f t="shared" si="88"/>
        <v>PH.IC.IV.101302.01</v>
      </c>
      <c r="Q1090" s="64" t="str">
        <f t="shared" si="89"/>
        <v>CL.IC.IV.101302.01</v>
      </c>
    </row>
    <row r="1091" spans="1:41" s="60" customFormat="1" ht="15">
      <c r="A1091" s="60" t="s">
        <v>8408</v>
      </c>
      <c r="C1091" s="62" t="s">
        <v>3188</v>
      </c>
      <c r="E1091" s="62" t="s">
        <v>5560</v>
      </c>
      <c r="F1091" s="60" t="s">
        <v>8147</v>
      </c>
      <c r="G1091" s="60" t="s">
        <v>10478</v>
      </c>
      <c r="H1091" s="62" t="s">
        <v>12032</v>
      </c>
      <c r="I1091" s="60" t="s">
        <v>12437</v>
      </c>
      <c r="J1091" s="63" t="str">
        <f t="shared" si="85"/>
        <v>IC.IV.101303</v>
      </c>
      <c r="K1091" s="61" t="s">
        <v>2379</v>
      </c>
      <c r="L1091" s="60" t="str">
        <f t="shared" si="86"/>
        <v>Other: specify</v>
      </c>
      <c r="M1091" s="64" t="str">
        <f t="shared" si="87"/>
        <v>PI.IC.IV.101303.01</v>
      </c>
      <c r="N1091" s="64"/>
      <c r="O1091" s="64" t="str">
        <f t="shared" si="88"/>
        <v>PH.IC.IV.101303.01</v>
      </c>
      <c r="Q1091" s="64" t="str">
        <f t="shared" si="89"/>
        <v>CL.IC.IV.101303.01</v>
      </c>
    </row>
    <row r="1092" spans="1:41" s="60" customFormat="1" ht="15">
      <c r="A1092" s="60" t="s">
        <v>8408</v>
      </c>
      <c r="B1092" s="10" t="s">
        <v>8148</v>
      </c>
      <c r="C1092" s="62" t="s">
        <v>5749</v>
      </c>
      <c r="D1092" s="10" t="s">
        <v>8264</v>
      </c>
      <c r="E1092" s="61" t="s">
        <v>2379</v>
      </c>
      <c r="F1092" s="60" t="s">
        <v>8150</v>
      </c>
      <c r="G1092" s="60" t="s">
        <v>8151</v>
      </c>
      <c r="H1092" s="62" t="s">
        <v>11848</v>
      </c>
      <c r="I1092" s="60" t="s">
        <v>11867</v>
      </c>
      <c r="J1092" s="63" t="str">
        <f t="shared" si="85"/>
        <v>IC.IV.110101</v>
      </c>
      <c r="K1092" s="61" t="s">
        <v>2379</v>
      </c>
      <c r="L1092" s="60" t="str">
        <f t="shared" si="86"/>
        <v>Drsg Change Date (free text)</v>
      </c>
      <c r="M1092" s="64" t="str">
        <f t="shared" si="87"/>
        <v>PI.IC.IV.110101.01</v>
      </c>
      <c r="N1092" s="64"/>
      <c r="O1092" s="64" t="str">
        <f t="shared" si="88"/>
        <v>PH.IC.IV.110101.01</v>
      </c>
      <c r="Q1092" s="64" t="str">
        <f t="shared" si="89"/>
        <v>CL.IC.IV.110101.01</v>
      </c>
    </row>
    <row r="1093" spans="1:41" s="60" customFormat="1" ht="15">
      <c r="A1093" s="60" t="s">
        <v>8408</v>
      </c>
      <c r="B1093" s="10"/>
      <c r="C1093" s="62" t="s">
        <v>5749</v>
      </c>
      <c r="D1093" s="10" t="s">
        <v>8267</v>
      </c>
      <c r="E1093" s="61" t="s">
        <v>4192</v>
      </c>
      <c r="F1093" s="60" t="s">
        <v>8152</v>
      </c>
      <c r="G1093" s="60" t="s">
        <v>8108</v>
      </c>
      <c r="H1093" s="62" t="s">
        <v>11848</v>
      </c>
      <c r="I1093" s="60" t="s">
        <v>8413</v>
      </c>
      <c r="J1093" s="63" t="str">
        <f t="shared" si="85"/>
        <v>IC.IV.110201</v>
      </c>
      <c r="K1093" s="61" t="s">
        <v>2379</v>
      </c>
      <c r="L1093" s="60" t="str">
        <f t="shared" si="86"/>
        <v>Antimicrobial disk</v>
      </c>
      <c r="M1093" s="64" t="str">
        <f t="shared" si="87"/>
        <v>PI.IC.IV.110201.01</v>
      </c>
      <c r="N1093" s="64"/>
      <c r="O1093" s="64" t="str">
        <f t="shared" si="88"/>
        <v>PH.IC.IV.110201.01</v>
      </c>
      <c r="Q1093" s="64" t="str">
        <f t="shared" si="89"/>
        <v>CL.IC.IV.110201.01</v>
      </c>
    </row>
    <row r="1094" spans="1:41" s="60" customFormat="1" ht="15">
      <c r="A1094" s="60" t="s">
        <v>8408</v>
      </c>
      <c r="B1094" s="10"/>
      <c r="C1094" s="62" t="s">
        <v>5749</v>
      </c>
      <c r="D1094" s="10"/>
      <c r="E1094" s="61" t="s">
        <v>4192</v>
      </c>
      <c r="F1094" s="60" t="s">
        <v>8152</v>
      </c>
      <c r="G1094" s="60" t="s">
        <v>11070</v>
      </c>
      <c r="H1094" s="62" t="s">
        <v>12030</v>
      </c>
      <c r="I1094" s="60" t="s">
        <v>8619</v>
      </c>
      <c r="J1094" s="63" t="str">
        <f t="shared" si="85"/>
        <v>IC.IV.110202</v>
      </c>
      <c r="K1094" s="61" t="s">
        <v>2379</v>
      </c>
      <c r="L1094" s="60" t="str">
        <f t="shared" si="86"/>
        <v>Transparent</v>
      </c>
      <c r="M1094" s="64" t="str">
        <f t="shared" si="87"/>
        <v>PI.IC.IV.110202.01</v>
      </c>
      <c r="N1094" s="64"/>
      <c r="O1094" s="64" t="str">
        <f t="shared" si="88"/>
        <v>PH.IC.IV.110202.01</v>
      </c>
      <c r="Q1094" s="64" t="str">
        <f t="shared" si="89"/>
        <v>CL.IC.IV.110202.01</v>
      </c>
    </row>
    <row r="1095" spans="1:41" s="60" customFormat="1" ht="15">
      <c r="A1095" s="60" t="s">
        <v>8408</v>
      </c>
      <c r="B1095" s="10"/>
      <c r="C1095" s="62" t="s">
        <v>5749</v>
      </c>
      <c r="D1095" s="10"/>
      <c r="E1095" s="61" t="s">
        <v>4192</v>
      </c>
      <c r="F1095" s="60" t="s">
        <v>8152</v>
      </c>
      <c r="G1095" s="60" t="s">
        <v>11567</v>
      </c>
      <c r="H1095" s="62" t="s">
        <v>12032</v>
      </c>
      <c r="I1095" s="60" t="s">
        <v>11567</v>
      </c>
      <c r="J1095" s="63" t="str">
        <f t="shared" si="85"/>
        <v>IC.IV.110203</v>
      </c>
      <c r="K1095" s="61" t="s">
        <v>2379</v>
      </c>
      <c r="L1095" s="60" t="str">
        <f t="shared" si="86"/>
        <v>Gauze</v>
      </c>
      <c r="M1095" s="64" t="str">
        <f t="shared" si="87"/>
        <v>PI.IC.IV.110203.01</v>
      </c>
      <c r="N1095" s="64"/>
      <c r="O1095" s="64" t="str">
        <f t="shared" si="88"/>
        <v>PH.IC.IV.110203.01</v>
      </c>
      <c r="Q1095" s="64" t="str">
        <f t="shared" si="89"/>
        <v>CL.IC.IV.110203.01</v>
      </c>
    </row>
    <row r="1096" spans="1:41" s="60" customFormat="1" ht="15">
      <c r="A1096" s="60" t="s">
        <v>8408</v>
      </c>
      <c r="B1096" s="10"/>
      <c r="C1096" s="62" t="s">
        <v>5749</v>
      </c>
      <c r="D1096" s="10"/>
      <c r="E1096" s="61" t="s">
        <v>4192</v>
      </c>
      <c r="F1096" s="60" t="s">
        <v>8152</v>
      </c>
      <c r="G1096" s="60" t="s">
        <v>10478</v>
      </c>
      <c r="H1096" s="62" t="s">
        <v>12028</v>
      </c>
      <c r="I1096" s="60" t="s">
        <v>12437</v>
      </c>
      <c r="J1096" s="63" t="str">
        <f t="shared" si="85"/>
        <v>IC.IV.110204</v>
      </c>
      <c r="K1096" s="61" t="s">
        <v>2379</v>
      </c>
      <c r="L1096" s="60" t="str">
        <f t="shared" si="86"/>
        <v>Other: specify</v>
      </c>
      <c r="M1096" s="64" t="str">
        <f t="shared" si="87"/>
        <v>PI.IC.IV.110204.01</v>
      </c>
      <c r="N1096" s="64"/>
      <c r="O1096" s="64" t="str">
        <f t="shared" si="88"/>
        <v>PH.IC.IV.110204.01</v>
      </c>
      <c r="Q1096" s="64" t="str">
        <f t="shared" si="89"/>
        <v>CL.IC.IV.110204.01</v>
      </c>
    </row>
    <row r="1097" spans="1:41" s="60" customFormat="1" ht="15">
      <c r="A1097" s="60" t="s">
        <v>8408</v>
      </c>
      <c r="B1097" s="10"/>
      <c r="C1097" s="62" t="s">
        <v>5749</v>
      </c>
      <c r="D1097" s="10" t="s">
        <v>8679</v>
      </c>
      <c r="E1097" s="61" t="s">
        <v>3812</v>
      </c>
      <c r="F1097" s="60" t="s">
        <v>8153</v>
      </c>
      <c r="G1097" s="60" t="s">
        <v>8165</v>
      </c>
      <c r="H1097" s="62" t="s">
        <v>11848</v>
      </c>
      <c r="I1097" s="60" t="s">
        <v>9690</v>
      </c>
      <c r="J1097" s="63" t="str">
        <f t="shared" si="85"/>
        <v>IC.IV.110301</v>
      </c>
      <c r="K1097" s="61" t="s">
        <v>2379</v>
      </c>
      <c r="L1097" s="60" t="str">
        <f t="shared" si="86"/>
        <v>Present on admit</v>
      </c>
      <c r="M1097" s="64" t="str">
        <f t="shared" si="87"/>
        <v>PI.IC.IV.110301.01</v>
      </c>
      <c r="N1097" s="64"/>
      <c r="O1097" s="64" t="str">
        <f t="shared" si="88"/>
        <v>PH.IC.IV.110301.01</v>
      </c>
      <c r="Q1097" s="64" t="str">
        <f t="shared" si="89"/>
        <v>CL.IC.IV.110301.01</v>
      </c>
    </row>
    <row r="1098" spans="1:41" s="60" customFormat="1" ht="15">
      <c r="A1098" s="60" t="s">
        <v>8408</v>
      </c>
      <c r="B1098" s="10"/>
      <c r="C1098" s="62" t="s">
        <v>5749</v>
      </c>
      <c r="D1098" s="10" t="s">
        <v>9836</v>
      </c>
      <c r="E1098" s="61" t="s">
        <v>3812</v>
      </c>
      <c r="F1098" s="60" t="s">
        <v>8153</v>
      </c>
      <c r="G1098" s="60" t="s">
        <v>11838</v>
      </c>
      <c r="H1098" s="62" t="s">
        <v>12030</v>
      </c>
      <c r="I1098" s="60" t="s">
        <v>8674</v>
      </c>
      <c r="J1098" s="63" t="str">
        <f t="shared" si="85"/>
        <v>IC.IV.110302</v>
      </c>
      <c r="K1098" s="61" t="s">
        <v>2379</v>
      </c>
      <c r="L1098" s="60" t="str">
        <f t="shared" si="86"/>
        <v>Inserted at this date/time</v>
      </c>
      <c r="M1098" s="64" t="str">
        <f t="shared" si="87"/>
        <v>PI.IC.IV.110302.01</v>
      </c>
      <c r="N1098" s="64"/>
      <c r="O1098" s="64" t="str">
        <f t="shared" si="88"/>
        <v>PH.IC.IV.110302.01</v>
      </c>
      <c r="Q1098" s="64" t="str">
        <f t="shared" si="89"/>
        <v>CL.IC.IV.110302.01</v>
      </c>
    </row>
    <row r="1099" spans="1:41" s="60" customFormat="1" ht="15">
      <c r="A1099" s="60" t="s">
        <v>8408</v>
      </c>
      <c r="B1099" s="10"/>
      <c r="C1099" s="62" t="s">
        <v>5749</v>
      </c>
      <c r="D1099" s="10"/>
      <c r="E1099" s="61" t="s">
        <v>3812</v>
      </c>
      <c r="F1099" s="60" t="s">
        <v>8153</v>
      </c>
      <c r="G1099" s="60" t="s">
        <v>8566</v>
      </c>
      <c r="H1099" s="62" t="s">
        <v>12032</v>
      </c>
      <c r="I1099" s="60" t="s">
        <v>8567</v>
      </c>
      <c r="J1099" s="63" t="str">
        <f t="shared" si="85"/>
        <v>IC.IV.110303</v>
      </c>
      <c r="K1099" s="61" t="s">
        <v>2379</v>
      </c>
      <c r="L1099" s="60" t="str">
        <f t="shared" si="86"/>
        <v>Insertion attempts number: specify</v>
      </c>
      <c r="M1099" s="64" t="str">
        <f t="shared" si="87"/>
        <v>PI.IC.IV.110303.01</v>
      </c>
      <c r="N1099" s="64"/>
      <c r="O1099" s="64" t="str">
        <f t="shared" si="88"/>
        <v>PH.IC.IV.110303.01</v>
      </c>
      <c r="Q1099" s="64" t="str">
        <f t="shared" si="89"/>
        <v>CL.IC.IV.110303.01</v>
      </c>
    </row>
    <row r="1100" spans="1:41" s="60" customFormat="1" ht="15">
      <c r="A1100" s="60" t="s">
        <v>8408</v>
      </c>
      <c r="B1100" s="10"/>
      <c r="C1100" s="62" t="s">
        <v>5749</v>
      </c>
      <c r="D1100" s="10"/>
      <c r="E1100" s="61" t="s">
        <v>3812</v>
      </c>
      <c r="F1100" s="60" t="s">
        <v>8153</v>
      </c>
      <c r="G1100" s="60" t="s">
        <v>11840</v>
      </c>
      <c r="H1100" s="62" t="s">
        <v>12028</v>
      </c>
      <c r="I1100" s="60" t="s">
        <v>11841</v>
      </c>
      <c r="J1100" s="63" t="str">
        <f t="shared" si="85"/>
        <v>IC.IV.110304</v>
      </c>
      <c r="K1100" s="61" t="s">
        <v>2379</v>
      </c>
      <c r="L1100" s="60" t="str">
        <f t="shared" si="86"/>
        <v>Discontinue</v>
      </c>
      <c r="M1100" s="64" t="str">
        <f t="shared" si="87"/>
        <v>PI.IC.IV.110304.01</v>
      </c>
      <c r="N1100" s="64"/>
      <c r="O1100" s="64" t="str">
        <f t="shared" si="88"/>
        <v>PH.IC.IV.110304.01</v>
      </c>
      <c r="Q1100" s="64" t="str">
        <f t="shared" si="89"/>
        <v>CL.IC.IV.110304.01</v>
      </c>
    </row>
    <row r="1101" spans="1:41" s="60" customFormat="1" ht="15">
      <c r="A1101" s="60" t="s">
        <v>8408</v>
      </c>
      <c r="B1101" s="10"/>
      <c r="C1101" s="62" t="s">
        <v>12099</v>
      </c>
      <c r="D1101" s="10"/>
      <c r="E1101" s="61" t="s">
        <v>12592</v>
      </c>
      <c r="F1101" s="60" t="s">
        <v>8153</v>
      </c>
      <c r="G1101" s="60" t="s">
        <v>13846</v>
      </c>
      <c r="H1101" s="62" t="s">
        <v>12210</v>
      </c>
      <c r="I1101" s="60" t="s">
        <v>13848</v>
      </c>
      <c r="J1101" s="63" t="str">
        <f t="shared" si="85"/>
        <v>IC.IV.110305</v>
      </c>
      <c r="K1101" s="61" t="s">
        <v>1</v>
      </c>
      <c r="L1101" s="60" t="str">
        <f t="shared" si="86"/>
        <v>Site duration extension</v>
      </c>
      <c r="M1101" s="64" t="str">
        <f t="shared" si="87"/>
        <v>PI.IC.IV.110305.01</v>
      </c>
      <c r="N1101" s="64"/>
      <c r="O1101" s="64" t="str">
        <f t="shared" si="88"/>
        <v>PH.IC.IV.110305.01</v>
      </c>
      <c r="Q1101" s="64" t="str">
        <f t="shared" si="89"/>
        <v>CL.IC.IV.110305.01</v>
      </c>
      <c r="AN1101" s="60" t="s">
        <v>12773</v>
      </c>
      <c r="AO1101" s="60">
        <v>1518</v>
      </c>
    </row>
    <row r="1102" spans="1:41" s="60" customFormat="1" ht="15">
      <c r="A1102" s="60" t="s">
        <v>8408</v>
      </c>
      <c r="B1102" s="10"/>
      <c r="C1102" s="62" t="s">
        <v>12099</v>
      </c>
      <c r="D1102" s="10"/>
      <c r="E1102" s="61" t="s">
        <v>12592</v>
      </c>
      <c r="F1102" s="60" t="s">
        <v>8153</v>
      </c>
      <c r="G1102" s="60" t="s">
        <v>13847</v>
      </c>
      <c r="H1102" s="62" t="s">
        <v>12212</v>
      </c>
      <c r="I1102" s="60" t="s">
        <v>13849</v>
      </c>
      <c r="J1102" s="63" t="str">
        <f t="shared" si="85"/>
        <v>IC.IV.110306</v>
      </c>
      <c r="K1102" s="61" t="s">
        <v>1</v>
      </c>
      <c r="L1102" s="60" t="str">
        <f t="shared" si="86"/>
        <v>Tubing changed</v>
      </c>
      <c r="M1102" s="64" t="str">
        <f t="shared" si="87"/>
        <v>PI.IC.IV.110306.01</v>
      </c>
      <c r="N1102" s="64"/>
      <c r="O1102" s="64" t="str">
        <f t="shared" si="88"/>
        <v>PH.IC.IV.110306.01</v>
      </c>
      <c r="Q1102" s="64" t="str">
        <f t="shared" si="89"/>
        <v>CL.IC.IV.110306.01</v>
      </c>
      <c r="AN1102" s="60" t="s">
        <v>12773</v>
      </c>
      <c r="AO1102" s="60">
        <v>1519</v>
      </c>
    </row>
    <row r="1103" spans="1:41" s="60" customFormat="1" ht="15">
      <c r="A1103" s="60" t="s">
        <v>8408</v>
      </c>
      <c r="B1103" s="10"/>
      <c r="C1103" s="62" t="s">
        <v>5749</v>
      </c>
      <c r="D1103" s="10" t="s">
        <v>9695</v>
      </c>
      <c r="E1103" s="62" t="s">
        <v>6464</v>
      </c>
      <c r="F1103" s="60" t="s">
        <v>8154</v>
      </c>
      <c r="G1103" s="60" t="s">
        <v>10076</v>
      </c>
      <c r="H1103" s="62" t="s">
        <v>11848</v>
      </c>
      <c r="I1103" s="60" t="s">
        <v>10076</v>
      </c>
      <c r="J1103" s="63" t="str">
        <f t="shared" si="85"/>
        <v>IC.IV.110401</v>
      </c>
      <c r="K1103" s="61" t="s">
        <v>2379</v>
      </c>
      <c r="L1103" s="60" t="str">
        <f t="shared" si="86"/>
        <v>Done</v>
      </c>
      <c r="M1103" s="64" t="str">
        <f t="shared" si="87"/>
        <v>PI.IC.IV.110401.01</v>
      </c>
      <c r="N1103" s="64"/>
      <c r="O1103" s="64" t="str">
        <f t="shared" si="88"/>
        <v>PH.IC.IV.110401.01</v>
      </c>
      <c r="Q1103" s="64" t="str">
        <f t="shared" si="89"/>
        <v>CL.IC.IV.110401.01</v>
      </c>
    </row>
    <row r="1104" spans="1:41" s="60" customFormat="1" ht="15">
      <c r="A1104" s="60" t="s">
        <v>8408</v>
      </c>
      <c r="B1104" s="10"/>
      <c r="C1104" s="62" t="s">
        <v>5749</v>
      </c>
      <c r="D1104" s="10"/>
      <c r="E1104" s="62" t="s">
        <v>6464</v>
      </c>
      <c r="F1104" s="60" t="s">
        <v>8154</v>
      </c>
      <c r="G1104" s="60" t="s">
        <v>8623</v>
      </c>
      <c r="H1104" s="62" t="s">
        <v>12030</v>
      </c>
      <c r="I1104" s="60" t="s">
        <v>8623</v>
      </c>
      <c r="J1104" s="63" t="str">
        <f t="shared" si="85"/>
        <v>IC.IV.110402</v>
      </c>
      <c r="K1104" s="61" t="s">
        <v>2379</v>
      </c>
      <c r="L1104" s="60" t="str">
        <f t="shared" si="86"/>
        <v>Not due</v>
      </c>
      <c r="M1104" s="64" t="str">
        <f t="shared" si="87"/>
        <v>PI.IC.IV.110402.01</v>
      </c>
      <c r="N1104" s="64"/>
      <c r="O1104" s="64" t="str">
        <f t="shared" si="88"/>
        <v>PH.IC.IV.110402.01</v>
      </c>
      <c r="Q1104" s="64" t="str">
        <f t="shared" si="89"/>
        <v>CL.IC.IV.110402.01</v>
      </c>
    </row>
    <row r="1105" spans="1:33" s="60" customFormat="1" ht="15">
      <c r="A1105" s="60" t="s">
        <v>8408</v>
      </c>
      <c r="B1105" s="10"/>
      <c r="C1105" s="62" t="s">
        <v>5749</v>
      </c>
      <c r="D1105" s="10" t="s">
        <v>9836</v>
      </c>
      <c r="E1105" s="62" t="s">
        <v>6464</v>
      </c>
      <c r="F1105" s="60" t="s">
        <v>8154</v>
      </c>
      <c r="G1105" s="60" t="s">
        <v>10478</v>
      </c>
      <c r="H1105" s="62" t="s">
        <v>12032</v>
      </c>
      <c r="I1105" s="60" t="s">
        <v>12437</v>
      </c>
      <c r="J1105" s="63" t="str">
        <f t="shared" si="85"/>
        <v>IC.IV.110403</v>
      </c>
      <c r="K1105" s="61" t="s">
        <v>2379</v>
      </c>
      <c r="L1105" s="60" t="str">
        <f t="shared" si="86"/>
        <v>Other: specify</v>
      </c>
      <c r="M1105" s="64" t="str">
        <f t="shared" si="87"/>
        <v>PI.IC.IV.110403.01</v>
      </c>
      <c r="N1105" s="64"/>
      <c r="O1105" s="64" t="str">
        <f t="shared" si="88"/>
        <v>PH.IC.IV.110403.01</v>
      </c>
      <c r="Q1105" s="64" t="str">
        <f t="shared" si="89"/>
        <v>CL.IC.IV.110403.01</v>
      </c>
    </row>
    <row r="1106" spans="1:33" s="60" customFormat="1" ht="15">
      <c r="A1106" s="60" t="s">
        <v>8408</v>
      </c>
      <c r="B1106" s="10"/>
      <c r="C1106" s="62" t="s">
        <v>5749</v>
      </c>
      <c r="D1106" s="10" t="s">
        <v>8155</v>
      </c>
      <c r="E1106" s="62" t="s">
        <v>6291</v>
      </c>
      <c r="F1106" s="60" t="s">
        <v>8156</v>
      </c>
      <c r="G1106" s="60" t="s">
        <v>7825</v>
      </c>
      <c r="H1106" s="62" t="s">
        <v>11848</v>
      </c>
      <c r="I1106" s="60" t="s">
        <v>11867</v>
      </c>
      <c r="J1106" s="63" t="str">
        <f t="shared" si="85"/>
        <v>IC.IV.110501</v>
      </c>
      <c r="K1106" s="61" t="s">
        <v>2379</v>
      </c>
      <c r="L1106" s="60" t="str">
        <f t="shared" si="86"/>
        <v>Insertion Date (free text)</v>
      </c>
      <c r="M1106" s="64" t="str">
        <f t="shared" si="87"/>
        <v>PI.IC.IV.110501.01</v>
      </c>
      <c r="N1106" s="64"/>
      <c r="O1106" s="64" t="str">
        <f t="shared" si="88"/>
        <v>PH.IC.IV.110501.01</v>
      </c>
      <c r="Q1106" s="64" t="str">
        <f t="shared" si="89"/>
        <v>CL.IC.IV.110501.01</v>
      </c>
    </row>
    <row r="1107" spans="1:33" s="60" customFormat="1" ht="15">
      <c r="A1107" s="60" t="s">
        <v>8408</v>
      </c>
      <c r="B1107" s="10"/>
      <c r="C1107" s="62" t="s">
        <v>5749</v>
      </c>
      <c r="D1107" s="10" t="s">
        <v>11645</v>
      </c>
      <c r="E1107" s="62" t="s">
        <v>6988</v>
      </c>
      <c r="F1107" s="60" t="s">
        <v>8157</v>
      </c>
      <c r="G1107" s="60" t="s">
        <v>9437</v>
      </c>
      <c r="H1107" s="62" t="s">
        <v>11848</v>
      </c>
      <c r="I1107" s="60" t="s">
        <v>8502</v>
      </c>
      <c r="J1107" s="63" t="str">
        <f t="shared" si="85"/>
        <v>IC.IV.110601</v>
      </c>
      <c r="K1107" s="61" t="s">
        <v>2379</v>
      </c>
      <c r="L1107" s="60" t="str">
        <f t="shared" si="86"/>
        <v>Hand, right</v>
      </c>
      <c r="M1107" s="64" t="str">
        <f t="shared" si="87"/>
        <v>PI.IC.IV.110601.01</v>
      </c>
      <c r="N1107" s="64"/>
      <c r="O1107" s="64" t="str">
        <f t="shared" si="88"/>
        <v>PH.IC.IV.110601.01</v>
      </c>
      <c r="Q1107" s="64" t="str">
        <f t="shared" si="89"/>
        <v>CL.IC.IV.110601.01</v>
      </c>
    </row>
    <row r="1108" spans="1:33" s="60" customFormat="1" ht="15">
      <c r="A1108" s="60" t="s">
        <v>8408</v>
      </c>
      <c r="B1108" s="10"/>
      <c r="C1108" s="62" t="s">
        <v>5749</v>
      </c>
      <c r="D1108" s="10" t="s">
        <v>9836</v>
      </c>
      <c r="E1108" s="62" t="s">
        <v>6988</v>
      </c>
      <c r="F1108" s="60" t="s">
        <v>8157</v>
      </c>
      <c r="G1108" s="60" t="s">
        <v>9444</v>
      </c>
      <c r="H1108" s="62" t="s">
        <v>12030</v>
      </c>
      <c r="I1108" s="60" t="s">
        <v>7997</v>
      </c>
      <c r="J1108" s="63" t="str">
        <f t="shared" si="85"/>
        <v>IC.IV.110602</v>
      </c>
      <c r="K1108" s="61" t="s">
        <v>2379</v>
      </c>
      <c r="L1108" s="60" t="str">
        <f t="shared" si="86"/>
        <v>Hand, left</v>
      </c>
      <c r="M1108" s="64" t="str">
        <f t="shared" si="87"/>
        <v>PI.IC.IV.110602.01</v>
      </c>
      <c r="N1108" s="64"/>
      <c r="O1108" s="64" t="str">
        <f t="shared" si="88"/>
        <v>PH.IC.IV.110602.01</v>
      </c>
      <c r="Q1108" s="64" t="str">
        <f t="shared" si="89"/>
        <v>CL.IC.IV.110602.01</v>
      </c>
    </row>
    <row r="1109" spans="1:33" s="60" customFormat="1" ht="15">
      <c r="A1109" s="60" t="s">
        <v>8408</v>
      </c>
      <c r="B1109" s="10"/>
      <c r="C1109" s="62" t="s">
        <v>5749</v>
      </c>
      <c r="D1109" s="10"/>
      <c r="E1109" s="62" t="s">
        <v>6988</v>
      </c>
      <c r="F1109" s="60" t="s">
        <v>8157</v>
      </c>
      <c r="G1109" s="60" t="s">
        <v>9720</v>
      </c>
      <c r="H1109" s="62" t="s">
        <v>12032</v>
      </c>
      <c r="I1109" s="60" t="s">
        <v>7998</v>
      </c>
      <c r="J1109" s="63" t="str">
        <f t="shared" si="85"/>
        <v>IC.IV.110603</v>
      </c>
      <c r="K1109" s="61" t="s">
        <v>2379</v>
      </c>
      <c r="L1109" s="60" t="str">
        <f t="shared" si="86"/>
        <v>Wrist, right</v>
      </c>
      <c r="M1109" s="64" t="str">
        <f t="shared" si="87"/>
        <v>PI.IC.IV.110603.01</v>
      </c>
      <c r="N1109" s="64"/>
      <c r="O1109" s="64" t="str">
        <f t="shared" si="88"/>
        <v>PH.IC.IV.110603.01</v>
      </c>
      <c r="Q1109" s="64" t="str">
        <f t="shared" si="89"/>
        <v>CL.IC.IV.110603.01</v>
      </c>
    </row>
    <row r="1110" spans="1:33" s="60" customFormat="1" ht="15">
      <c r="A1110" s="60" t="s">
        <v>8408</v>
      </c>
      <c r="B1110" s="10"/>
      <c r="C1110" s="62" t="s">
        <v>5749</v>
      </c>
      <c r="D1110" s="10"/>
      <c r="E1110" s="62" t="s">
        <v>6988</v>
      </c>
      <c r="F1110" s="60" t="s">
        <v>8157</v>
      </c>
      <c r="G1110" s="60" t="s">
        <v>9722</v>
      </c>
      <c r="H1110" s="62" t="s">
        <v>12028</v>
      </c>
      <c r="I1110" s="60" t="s">
        <v>7999</v>
      </c>
      <c r="J1110" s="63" t="str">
        <f t="shared" si="85"/>
        <v>IC.IV.110604</v>
      </c>
      <c r="K1110" s="61" t="s">
        <v>2379</v>
      </c>
      <c r="L1110" s="60" t="str">
        <f t="shared" si="86"/>
        <v>Wrist, left</v>
      </c>
      <c r="M1110" s="64" t="str">
        <f t="shared" si="87"/>
        <v>PI.IC.IV.110604.01</v>
      </c>
      <c r="N1110" s="64"/>
      <c r="O1110" s="64" t="str">
        <f t="shared" si="88"/>
        <v>PH.IC.IV.110604.01</v>
      </c>
      <c r="Q1110" s="64" t="str">
        <f t="shared" si="89"/>
        <v>CL.IC.IV.110604.01</v>
      </c>
    </row>
    <row r="1111" spans="1:33" s="60" customFormat="1" ht="15">
      <c r="A1111" s="60" t="s">
        <v>8408</v>
      </c>
      <c r="B1111" s="10"/>
      <c r="C1111" s="62" t="s">
        <v>5749</v>
      </c>
      <c r="D1111" s="10"/>
      <c r="E1111" s="62" t="s">
        <v>6988</v>
      </c>
      <c r="F1111" s="60" t="s">
        <v>8157</v>
      </c>
      <c r="G1111" s="60" t="s">
        <v>7942</v>
      </c>
      <c r="H1111" s="62" t="s">
        <v>12210</v>
      </c>
      <c r="I1111" s="60" t="s">
        <v>7769</v>
      </c>
      <c r="J1111" s="63" t="str">
        <f t="shared" si="85"/>
        <v>IC.IV.110605</v>
      </c>
      <c r="K1111" s="61" t="s">
        <v>2379</v>
      </c>
      <c r="L1111" s="60" t="str">
        <f t="shared" si="86"/>
        <v>Lower arm, right</v>
      </c>
      <c r="M1111" s="64" t="str">
        <f t="shared" si="87"/>
        <v>PI.IC.IV.110605.01</v>
      </c>
      <c r="N1111" s="64"/>
      <c r="O1111" s="64" t="str">
        <f t="shared" si="88"/>
        <v>PH.IC.IV.110605.01</v>
      </c>
      <c r="Q1111" s="64" t="str">
        <f t="shared" si="89"/>
        <v>CL.IC.IV.110605.01</v>
      </c>
    </row>
    <row r="1112" spans="1:33" s="60" customFormat="1" ht="15">
      <c r="A1112" s="60" t="s">
        <v>8408</v>
      </c>
      <c r="B1112" s="10"/>
      <c r="C1112" s="62" t="s">
        <v>5749</v>
      </c>
      <c r="D1112" s="10"/>
      <c r="E1112" s="62" t="s">
        <v>6988</v>
      </c>
      <c r="F1112" s="60" t="s">
        <v>8157</v>
      </c>
      <c r="G1112" s="60" t="s">
        <v>7943</v>
      </c>
      <c r="H1112" s="62" t="s">
        <v>12212</v>
      </c>
      <c r="I1112" s="60" t="s">
        <v>7771</v>
      </c>
      <c r="J1112" s="63" t="str">
        <f t="shared" si="85"/>
        <v>IC.IV.110606</v>
      </c>
      <c r="K1112" s="61" t="s">
        <v>2379</v>
      </c>
      <c r="L1112" s="60" t="str">
        <f t="shared" si="86"/>
        <v>Lower arm, left</v>
      </c>
      <c r="M1112" s="64" t="str">
        <f t="shared" si="87"/>
        <v>PI.IC.IV.110606.01</v>
      </c>
      <c r="N1112" s="64"/>
      <c r="O1112" s="64" t="str">
        <f t="shared" si="88"/>
        <v>PH.IC.IV.110606.01</v>
      </c>
      <c r="Q1112" s="64" t="str">
        <f t="shared" si="89"/>
        <v>CL.IC.IV.110606.01</v>
      </c>
    </row>
    <row r="1113" spans="1:33" s="60" customFormat="1" ht="15">
      <c r="A1113" s="60" t="s">
        <v>8408</v>
      </c>
      <c r="B1113" s="10"/>
      <c r="C1113" s="62" t="s">
        <v>5749</v>
      </c>
      <c r="D1113" s="10"/>
      <c r="E1113" s="62" t="s">
        <v>6988</v>
      </c>
      <c r="F1113" s="60" t="s">
        <v>8157</v>
      </c>
      <c r="G1113" s="60" t="s">
        <v>7772</v>
      </c>
      <c r="H1113" s="62" t="s">
        <v>12225</v>
      </c>
      <c r="I1113" s="60" t="s">
        <v>7773</v>
      </c>
      <c r="J1113" s="63" t="str">
        <f t="shared" si="85"/>
        <v>IC.IV.110607</v>
      </c>
      <c r="K1113" s="61" t="s">
        <v>2379</v>
      </c>
      <c r="L1113" s="60" t="str">
        <f t="shared" si="86"/>
        <v>Antecubital, right</v>
      </c>
      <c r="M1113" s="64" t="str">
        <f t="shared" si="87"/>
        <v>PI.IC.IV.110607.01</v>
      </c>
      <c r="N1113" s="64"/>
      <c r="O1113" s="64" t="str">
        <f t="shared" si="88"/>
        <v>PH.IC.IV.110607.01</v>
      </c>
      <c r="Q1113" s="64" t="str">
        <f t="shared" si="89"/>
        <v>CL.IC.IV.110607.01</v>
      </c>
    </row>
    <row r="1114" spans="1:33" s="60" customFormat="1" ht="15">
      <c r="A1114" s="60" t="s">
        <v>8408</v>
      </c>
      <c r="B1114" s="10"/>
      <c r="C1114" s="62" t="s">
        <v>5749</v>
      </c>
      <c r="D1114" s="10"/>
      <c r="E1114" s="62" t="s">
        <v>6988</v>
      </c>
      <c r="F1114" s="60" t="s">
        <v>8157</v>
      </c>
      <c r="G1114" s="60" t="s">
        <v>7774</v>
      </c>
      <c r="H1114" s="62" t="s">
        <v>11638</v>
      </c>
      <c r="I1114" s="60" t="s">
        <v>7775</v>
      </c>
      <c r="J1114" s="63" t="str">
        <f t="shared" si="85"/>
        <v>IC.IV.110608</v>
      </c>
      <c r="K1114" s="61" t="s">
        <v>2379</v>
      </c>
      <c r="L1114" s="60" t="str">
        <f t="shared" si="86"/>
        <v>Antecubital, left</v>
      </c>
      <c r="M1114" s="64" t="str">
        <f t="shared" si="87"/>
        <v>PI.IC.IV.110608.01</v>
      </c>
      <c r="N1114" s="64"/>
      <c r="O1114" s="64" t="str">
        <f t="shared" si="88"/>
        <v>PH.IC.IV.110608.01</v>
      </c>
      <c r="Q1114" s="64" t="str">
        <f t="shared" si="89"/>
        <v>CL.IC.IV.110608.01</v>
      </c>
    </row>
    <row r="1115" spans="1:33" s="60" customFormat="1" ht="15">
      <c r="A1115" s="60" t="s">
        <v>8408</v>
      </c>
      <c r="B1115" s="10"/>
      <c r="C1115" s="62" t="s">
        <v>5749</v>
      </c>
      <c r="D1115" s="10" t="s">
        <v>9836</v>
      </c>
      <c r="E1115" s="62" t="s">
        <v>6988</v>
      </c>
      <c r="F1115" s="60" t="s">
        <v>8157</v>
      </c>
      <c r="G1115" s="60" t="s">
        <v>7946</v>
      </c>
      <c r="H1115" s="62" t="s">
        <v>11639</v>
      </c>
      <c r="I1115" s="60" t="s">
        <v>7947</v>
      </c>
      <c r="J1115" s="63" t="str">
        <f t="shared" si="85"/>
        <v>IC.IV.110609</v>
      </c>
      <c r="K1115" s="61" t="s">
        <v>2379</v>
      </c>
      <c r="L1115" s="60" t="str">
        <f t="shared" si="86"/>
        <v>Upper arm, right</v>
      </c>
      <c r="M1115" s="64" t="str">
        <f t="shared" si="87"/>
        <v>PI.IC.IV.110609.01</v>
      </c>
      <c r="N1115" s="64"/>
      <c r="O1115" s="64" t="str">
        <f t="shared" si="88"/>
        <v>PH.IC.IV.110609.01</v>
      </c>
      <c r="Q1115" s="64" t="str">
        <f t="shared" si="89"/>
        <v>CL.IC.IV.110609.01</v>
      </c>
    </row>
    <row r="1116" spans="1:33" s="60" customFormat="1" ht="15">
      <c r="A1116" s="60" t="s">
        <v>8408</v>
      </c>
      <c r="B1116" s="10"/>
      <c r="C1116" s="62" t="s">
        <v>5749</v>
      </c>
      <c r="D1116" s="10" t="s">
        <v>9836</v>
      </c>
      <c r="E1116" s="62" t="s">
        <v>6988</v>
      </c>
      <c r="F1116" s="60" t="s">
        <v>8157</v>
      </c>
      <c r="G1116" s="60" t="s">
        <v>7948</v>
      </c>
      <c r="H1116" s="62" t="s">
        <v>11829</v>
      </c>
      <c r="I1116" s="60" t="s">
        <v>7949</v>
      </c>
      <c r="J1116" s="63" t="str">
        <f t="shared" si="85"/>
        <v>IC.IV.110610</v>
      </c>
      <c r="K1116" s="61" t="s">
        <v>2379</v>
      </c>
      <c r="L1116" s="60" t="str">
        <f t="shared" si="86"/>
        <v>Upper arm, left</v>
      </c>
      <c r="M1116" s="64" t="str">
        <f t="shared" si="87"/>
        <v>PI.IC.IV.110610.01</v>
      </c>
      <c r="N1116" s="64"/>
      <c r="O1116" s="64" t="str">
        <f t="shared" si="88"/>
        <v>PH.IC.IV.110610.01</v>
      </c>
      <c r="Q1116" s="64" t="str">
        <f t="shared" si="89"/>
        <v>CL.IC.IV.110610.01</v>
      </c>
      <c r="AF1116" s="60" t="s">
        <v>12773</v>
      </c>
      <c r="AG1116" s="60">
        <v>1361</v>
      </c>
    </row>
    <row r="1117" spans="1:33" s="60" customFormat="1" ht="15">
      <c r="A1117" s="60" t="s">
        <v>8408</v>
      </c>
      <c r="B1117" s="10"/>
      <c r="C1117" s="62" t="s">
        <v>5749</v>
      </c>
      <c r="D1117" s="10"/>
      <c r="E1117" s="62" t="s">
        <v>6988</v>
      </c>
      <c r="F1117" s="60" t="s">
        <v>8157</v>
      </c>
      <c r="G1117" s="60" t="s">
        <v>9171</v>
      </c>
      <c r="H1117" s="62" t="s">
        <v>12099</v>
      </c>
      <c r="I1117" s="60" t="s">
        <v>7950</v>
      </c>
      <c r="J1117" s="63" t="str">
        <f t="shared" si="85"/>
        <v>IC.IV.110611</v>
      </c>
      <c r="K1117" s="61" t="s">
        <v>2379</v>
      </c>
      <c r="L1117" s="60" t="str">
        <f t="shared" si="86"/>
        <v>Foot, right</v>
      </c>
      <c r="M1117" s="64" t="str">
        <f t="shared" si="87"/>
        <v>PI.IC.IV.110611.01</v>
      </c>
      <c r="N1117" s="64"/>
      <c r="O1117" s="64" t="str">
        <f t="shared" si="88"/>
        <v>PH.IC.IV.110611.01</v>
      </c>
      <c r="Q1117" s="64" t="str">
        <f t="shared" si="89"/>
        <v>CL.IC.IV.110611.01</v>
      </c>
      <c r="AF1117" s="60" t="s">
        <v>12773</v>
      </c>
      <c r="AG1117" s="60">
        <v>1361</v>
      </c>
    </row>
    <row r="1118" spans="1:33" s="60" customFormat="1" ht="15">
      <c r="A1118" s="60" t="s">
        <v>8408</v>
      </c>
      <c r="B1118" s="10"/>
      <c r="C1118" s="62" t="s">
        <v>5749</v>
      </c>
      <c r="D1118" s="10" t="s">
        <v>9836</v>
      </c>
      <c r="E1118" s="62" t="s">
        <v>6988</v>
      </c>
      <c r="F1118" s="60" t="s">
        <v>8157</v>
      </c>
      <c r="G1118" s="60" t="s">
        <v>9306</v>
      </c>
      <c r="H1118" s="62" t="s">
        <v>12100</v>
      </c>
      <c r="I1118" s="60" t="s">
        <v>7951</v>
      </c>
      <c r="J1118" s="63" t="str">
        <f t="shared" si="85"/>
        <v>IC.IV.110612</v>
      </c>
      <c r="K1118" s="61" t="s">
        <v>2379</v>
      </c>
      <c r="L1118" s="60" t="str">
        <f t="shared" si="86"/>
        <v>Foot, left</v>
      </c>
      <c r="M1118" s="64" t="str">
        <f t="shared" si="87"/>
        <v>PI.IC.IV.110612.01</v>
      </c>
      <c r="N1118" s="64"/>
      <c r="O1118" s="64" t="str">
        <f t="shared" si="88"/>
        <v>PH.IC.IV.110612.01</v>
      </c>
      <c r="Q1118" s="64" t="str">
        <f t="shared" si="89"/>
        <v>CL.IC.IV.110612.01</v>
      </c>
    </row>
    <row r="1119" spans="1:33" s="60" customFormat="1" ht="15">
      <c r="A1119" s="60" t="s">
        <v>8408</v>
      </c>
      <c r="B1119" s="10"/>
      <c r="C1119" s="62" t="s">
        <v>5749</v>
      </c>
      <c r="D1119" s="10"/>
      <c r="E1119" s="62" t="s">
        <v>6988</v>
      </c>
      <c r="F1119" s="60" t="s">
        <v>8157</v>
      </c>
      <c r="G1119" s="60" t="s">
        <v>10478</v>
      </c>
      <c r="H1119" s="62" t="s">
        <v>12101</v>
      </c>
      <c r="I1119" s="60" t="s">
        <v>12437</v>
      </c>
      <c r="J1119" s="63" t="str">
        <f t="shared" si="85"/>
        <v>IC.IV.110613</v>
      </c>
      <c r="K1119" s="61" t="s">
        <v>2379</v>
      </c>
      <c r="L1119" s="60" t="str">
        <f t="shared" si="86"/>
        <v>Other: specify</v>
      </c>
      <c r="M1119" s="64" t="str">
        <f t="shared" si="87"/>
        <v>PI.IC.IV.110613.01</v>
      </c>
      <c r="N1119" s="64"/>
      <c r="O1119" s="64" t="str">
        <f t="shared" si="88"/>
        <v>PH.IC.IV.110613.01</v>
      </c>
      <c r="Q1119" s="64" t="str">
        <f t="shared" si="89"/>
        <v>CL.IC.IV.110613.01</v>
      </c>
    </row>
    <row r="1120" spans="1:33" s="60" customFormat="1" ht="15">
      <c r="A1120" s="60" t="s">
        <v>8408</v>
      </c>
      <c r="B1120" s="10"/>
      <c r="C1120" s="62" t="s">
        <v>12099</v>
      </c>
      <c r="D1120" s="10"/>
      <c r="E1120" s="62" t="s">
        <v>6988</v>
      </c>
      <c r="F1120" s="60" t="s">
        <v>8157</v>
      </c>
      <c r="G1120" s="60" t="s">
        <v>8304</v>
      </c>
      <c r="H1120" s="62" t="s">
        <v>12102</v>
      </c>
      <c r="I1120" s="60" t="s">
        <v>13607</v>
      </c>
      <c r="J1120" s="63" t="str">
        <f t="shared" si="85"/>
        <v>IC.IV.110614</v>
      </c>
      <c r="K1120" s="61" t="s">
        <v>1702</v>
      </c>
      <c r="L1120" s="60" t="str">
        <f t="shared" si="86"/>
        <v>External jugular, right</v>
      </c>
      <c r="M1120" s="64" t="str">
        <f t="shared" si="87"/>
        <v>PI.IC.IV.110614.01</v>
      </c>
      <c r="N1120" s="64"/>
      <c r="O1120" s="64" t="str">
        <f t="shared" si="88"/>
        <v>PH.IC.IV.110614.01</v>
      </c>
      <c r="Q1120" s="64" t="str">
        <f t="shared" si="89"/>
        <v>CL.IC.IV.110614.01</v>
      </c>
    </row>
    <row r="1121" spans="1:45" s="60" customFormat="1" ht="15">
      <c r="A1121" s="60" t="s">
        <v>8408</v>
      </c>
      <c r="B1121" s="10"/>
      <c r="C1121" s="62" t="s">
        <v>12099</v>
      </c>
      <c r="D1121" s="10" t="s">
        <v>12452</v>
      </c>
      <c r="E1121" s="62" t="s">
        <v>6988</v>
      </c>
      <c r="F1121" s="60" t="s">
        <v>8157</v>
      </c>
      <c r="G1121" s="60" t="s">
        <v>8306</v>
      </c>
      <c r="H1121" s="62" t="s">
        <v>11559</v>
      </c>
      <c r="I1121" s="60" t="s">
        <v>13608</v>
      </c>
      <c r="J1121" s="63" t="str">
        <f t="shared" si="85"/>
        <v>IC.IV.110615</v>
      </c>
      <c r="K1121" s="61" t="s">
        <v>1702</v>
      </c>
      <c r="L1121" s="60" t="str">
        <f t="shared" si="86"/>
        <v>External jugular, left</v>
      </c>
      <c r="M1121" s="64" t="str">
        <f t="shared" si="87"/>
        <v>PI.IC.IV.110615.01</v>
      </c>
      <c r="N1121" s="64"/>
      <c r="O1121" s="64" t="str">
        <f t="shared" si="88"/>
        <v>PH.IC.IV.110615.01</v>
      </c>
      <c r="Q1121" s="64" t="str">
        <f t="shared" si="89"/>
        <v>CL.IC.IV.110615.01</v>
      </c>
    </row>
    <row r="1122" spans="1:45" s="60" customFormat="1" ht="15">
      <c r="A1122" s="60" t="s">
        <v>8408</v>
      </c>
      <c r="B1122" s="10"/>
      <c r="C1122" s="62" t="s">
        <v>5749</v>
      </c>
      <c r="D1122" s="10" t="s">
        <v>10273</v>
      </c>
      <c r="E1122" s="62" t="s">
        <v>6317</v>
      </c>
      <c r="F1122" s="60" t="s">
        <v>8048</v>
      </c>
      <c r="G1122" s="60" t="s">
        <v>8183</v>
      </c>
      <c r="H1122" s="62" t="s">
        <v>11848</v>
      </c>
      <c r="I1122" s="60" t="s">
        <v>10532</v>
      </c>
      <c r="J1122" s="63" t="str">
        <f t="shared" si="85"/>
        <v>IC.IV.110701</v>
      </c>
      <c r="K1122" s="61" t="s">
        <v>2379</v>
      </c>
      <c r="L1122" s="60" t="str">
        <f t="shared" si="86"/>
        <v>No redness, pain, swelling</v>
      </c>
      <c r="M1122" s="64" t="str">
        <f t="shared" si="87"/>
        <v>PI.IC.IV.110701.01</v>
      </c>
      <c r="N1122" s="64"/>
      <c r="O1122" s="64" t="str">
        <f t="shared" si="88"/>
        <v>PH.IC.IV.110701.01</v>
      </c>
      <c r="Q1122" s="64" t="str">
        <f t="shared" si="89"/>
        <v>CL.IC.IV.110701.01</v>
      </c>
    </row>
    <row r="1123" spans="1:45" s="60" customFormat="1" ht="15">
      <c r="A1123" s="60" t="s">
        <v>8408</v>
      </c>
      <c r="B1123" s="10"/>
      <c r="C1123" s="62" t="s">
        <v>5749</v>
      </c>
      <c r="D1123" s="10"/>
      <c r="E1123" s="62" t="s">
        <v>6317</v>
      </c>
      <c r="F1123" s="60" t="s">
        <v>8048</v>
      </c>
      <c r="G1123" s="60" t="s">
        <v>8184</v>
      </c>
      <c r="H1123" s="62" t="s">
        <v>12030</v>
      </c>
      <c r="I1123" s="60" t="s">
        <v>11575</v>
      </c>
      <c r="J1123" s="63" t="str">
        <f t="shared" si="85"/>
        <v>IC.IV.110702</v>
      </c>
      <c r="K1123" s="61" t="s">
        <v>2379</v>
      </c>
      <c r="L1123" s="60" t="str">
        <f t="shared" si="86"/>
        <v>Dressing clean dry intact</v>
      </c>
      <c r="M1123" s="64" t="str">
        <f t="shared" si="87"/>
        <v>PI.IC.IV.110702.01</v>
      </c>
      <c r="N1123" s="64"/>
      <c r="O1123" s="64" t="str">
        <f t="shared" si="88"/>
        <v>PH.IC.IV.110702.01</v>
      </c>
      <c r="Q1123" s="64" t="str">
        <f t="shared" si="89"/>
        <v>CL.IC.IV.110702.01</v>
      </c>
    </row>
    <row r="1124" spans="1:45" s="60" customFormat="1" ht="15">
      <c r="A1124" s="60" t="s">
        <v>8408</v>
      </c>
      <c r="B1124" s="10"/>
      <c r="C1124" s="62" t="s">
        <v>5749</v>
      </c>
      <c r="D1124" s="10"/>
      <c r="E1124" s="62" t="s">
        <v>6317</v>
      </c>
      <c r="F1124" s="60" t="s">
        <v>8048</v>
      </c>
      <c r="G1124" s="60" t="s">
        <v>7954</v>
      </c>
      <c r="H1124" s="62" t="s">
        <v>12032</v>
      </c>
      <c r="I1124" s="60" t="s">
        <v>7955</v>
      </c>
      <c r="J1124" s="63" t="str">
        <f t="shared" si="85"/>
        <v>IC.IV.110703</v>
      </c>
      <c r="K1124" s="61" t="s">
        <v>2379</v>
      </c>
      <c r="L1124" s="60" t="str">
        <f t="shared" si="86"/>
        <v>Infiltration</v>
      </c>
      <c r="M1124" s="64" t="str">
        <f t="shared" si="87"/>
        <v>PI.IC.IV.110703.01</v>
      </c>
      <c r="N1124" s="64"/>
      <c r="O1124" s="64" t="str">
        <f t="shared" si="88"/>
        <v>PH.IC.IV.110703.01</v>
      </c>
      <c r="Q1124" s="64" t="str">
        <f t="shared" si="89"/>
        <v>CL.IC.IV.110703.01</v>
      </c>
    </row>
    <row r="1125" spans="1:45" s="60" customFormat="1" ht="15">
      <c r="A1125" s="60" t="s">
        <v>8408</v>
      </c>
      <c r="B1125" s="10"/>
      <c r="C1125" s="62" t="s">
        <v>5749</v>
      </c>
      <c r="D1125" s="10" t="s">
        <v>9836</v>
      </c>
      <c r="E1125" s="62" t="s">
        <v>6317</v>
      </c>
      <c r="F1125" s="60" t="s">
        <v>8048</v>
      </c>
      <c r="G1125" s="60" t="s">
        <v>8465</v>
      </c>
      <c r="H1125" s="62" t="s">
        <v>12028</v>
      </c>
      <c r="I1125" s="60" t="s">
        <v>8466</v>
      </c>
      <c r="J1125" s="63" t="str">
        <f t="shared" si="85"/>
        <v>IC.IV.110704</v>
      </c>
      <c r="K1125" s="61" t="s">
        <v>2379</v>
      </c>
      <c r="L1125" s="60" t="str">
        <f t="shared" si="86"/>
        <v>Non tender</v>
      </c>
      <c r="M1125" s="64" t="str">
        <f t="shared" si="87"/>
        <v>PI.IC.IV.110704.01</v>
      </c>
      <c r="N1125" s="64"/>
      <c r="O1125" s="64" t="str">
        <f t="shared" si="88"/>
        <v>PH.IC.IV.110704.01</v>
      </c>
      <c r="Q1125" s="64" t="str">
        <f t="shared" si="89"/>
        <v>CL.IC.IV.110704.01</v>
      </c>
    </row>
    <row r="1126" spans="1:45" s="60" customFormat="1" ht="15">
      <c r="A1126" s="60" t="s">
        <v>8408</v>
      </c>
      <c r="B1126" s="10"/>
      <c r="C1126" s="62" t="s">
        <v>5749</v>
      </c>
      <c r="D1126" s="10"/>
      <c r="E1126" s="62" t="s">
        <v>6317</v>
      </c>
      <c r="F1126" s="60" t="s">
        <v>8048</v>
      </c>
      <c r="G1126" s="60" t="s">
        <v>11790</v>
      </c>
      <c r="H1126" s="62" t="s">
        <v>12210</v>
      </c>
      <c r="I1126" s="60" t="s">
        <v>11790</v>
      </c>
      <c r="J1126" s="63" t="str">
        <f t="shared" si="85"/>
        <v>IC.IV.110705</v>
      </c>
      <c r="K1126" s="61" t="s">
        <v>2379</v>
      </c>
      <c r="L1126" s="60" t="str">
        <f t="shared" si="86"/>
        <v>Erythema</v>
      </c>
      <c r="M1126" s="64" t="str">
        <f t="shared" si="87"/>
        <v>PI.IC.IV.110705.01</v>
      </c>
      <c r="N1126" s="64"/>
      <c r="O1126" s="64" t="str">
        <f t="shared" si="88"/>
        <v>PH.IC.IV.110705.01</v>
      </c>
      <c r="Q1126" s="64" t="str">
        <f t="shared" si="89"/>
        <v>CL.IC.IV.110705.01</v>
      </c>
    </row>
    <row r="1127" spans="1:45" s="60" customFormat="1" ht="15">
      <c r="A1127" s="60" t="s">
        <v>8408</v>
      </c>
      <c r="B1127" s="10"/>
      <c r="C1127" s="62" t="s">
        <v>5749</v>
      </c>
      <c r="D1127" s="10"/>
      <c r="E1127" s="62" t="s">
        <v>6317</v>
      </c>
      <c r="F1127" s="60" t="s">
        <v>8048</v>
      </c>
      <c r="G1127" s="60" t="s">
        <v>8467</v>
      </c>
      <c r="H1127" s="62" t="s">
        <v>12212</v>
      </c>
      <c r="I1127" s="60" t="s">
        <v>8467</v>
      </c>
      <c r="J1127" s="63" t="str">
        <f t="shared" si="85"/>
        <v>IC.IV.110706</v>
      </c>
      <c r="K1127" s="61" t="s">
        <v>2379</v>
      </c>
      <c r="L1127" s="60" t="str">
        <f t="shared" si="86"/>
        <v>Ecchymosis</v>
      </c>
      <c r="M1127" s="64" t="str">
        <f t="shared" si="87"/>
        <v>PI.IC.IV.110706.01</v>
      </c>
      <c r="N1127" s="64"/>
      <c r="O1127" s="64" t="str">
        <f t="shared" si="88"/>
        <v>PH.IC.IV.110706.01</v>
      </c>
      <c r="Q1127" s="64" t="str">
        <f t="shared" si="89"/>
        <v>CL.IC.IV.110706.01</v>
      </c>
    </row>
    <row r="1128" spans="1:45" s="60" customFormat="1" ht="15">
      <c r="A1128" s="60" t="s">
        <v>8408</v>
      </c>
      <c r="B1128" s="10"/>
      <c r="C1128" s="62" t="s">
        <v>5749</v>
      </c>
      <c r="D1128" s="10"/>
      <c r="E1128" s="62" t="s">
        <v>6317</v>
      </c>
      <c r="F1128" s="60" t="s">
        <v>8048</v>
      </c>
      <c r="G1128" s="60" t="s">
        <v>11798</v>
      </c>
      <c r="H1128" s="62" t="s">
        <v>12225</v>
      </c>
      <c r="I1128" s="60" t="s">
        <v>11101</v>
      </c>
      <c r="J1128" s="63" t="str">
        <f t="shared" si="85"/>
        <v>IC.IV.110707</v>
      </c>
      <c r="K1128" s="61" t="s">
        <v>2379</v>
      </c>
      <c r="L1128" s="60" t="str">
        <f t="shared" si="86"/>
        <v>Tenderness</v>
      </c>
      <c r="M1128" s="64" t="str">
        <f t="shared" si="87"/>
        <v>PI.IC.IV.110707.01</v>
      </c>
      <c r="N1128" s="64"/>
      <c r="O1128" s="64" t="str">
        <f t="shared" si="88"/>
        <v>PH.IC.IV.110707.01</v>
      </c>
      <c r="Q1128" s="64" t="str">
        <f t="shared" si="89"/>
        <v>CL.IC.IV.110707.01</v>
      </c>
    </row>
    <row r="1129" spans="1:45" s="60" customFormat="1" ht="15">
      <c r="A1129" s="60" t="s">
        <v>8408</v>
      </c>
      <c r="B1129" s="10"/>
      <c r="C1129" s="62" t="s">
        <v>5749</v>
      </c>
      <c r="D1129" s="10"/>
      <c r="E1129" s="62" t="s">
        <v>6317</v>
      </c>
      <c r="F1129" s="60" t="s">
        <v>8048</v>
      </c>
      <c r="G1129" s="60" t="s">
        <v>11800</v>
      </c>
      <c r="H1129" s="62" t="s">
        <v>11638</v>
      </c>
      <c r="I1129" s="60" t="s">
        <v>11800</v>
      </c>
      <c r="J1129" s="63" t="str">
        <f t="shared" si="85"/>
        <v>IC.IV.110708</v>
      </c>
      <c r="K1129" s="61" t="s">
        <v>2379</v>
      </c>
      <c r="L1129" s="60" t="str">
        <f t="shared" si="86"/>
        <v>Swelling</v>
      </c>
      <c r="M1129" s="64" t="str">
        <f t="shared" si="87"/>
        <v>PI.IC.IV.110708.01</v>
      </c>
      <c r="N1129" s="64"/>
      <c r="O1129" s="64" t="str">
        <f t="shared" si="88"/>
        <v>PH.IC.IV.110708.01</v>
      </c>
      <c r="Q1129" s="64" t="str">
        <f t="shared" si="89"/>
        <v>CL.IC.IV.110708.01</v>
      </c>
    </row>
    <row r="1130" spans="1:45" s="60" customFormat="1" ht="15">
      <c r="A1130" s="60" t="s">
        <v>8408</v>
      </c>
      <c r="B1130" s="10"/>
      <c r="C1130" s="62" t="s">
        <v>5749</v>
      </c>
      <c r="D1130" s="10"/>
      <c r="E1130" s="62" t="s">
        <v>6317</v>
      </c>
      <c r="F1130" s="60" t="s">
        <v>8048</v>
      </c>
      <c r="G1130" s="60" t="s">
        <v>11792</v>
      </c>
      <c r="H1130" s="62" t="s">
        <v>11639</v>
      </c>
      <c r="I1130" s="60" t="s">
        <v>11792</v>
      </c>
      <c r="J1130" s="63" t="str">
        <f t="shared" si="85"/>
        <v>IC.IV.110709</v>
      </c>
      <c r="K1130" s="61" t="s">
        <v>2379</v>
      </c>
      <c r="L1130" s="60" t="str">
        <f t="shared" si="86"/>
        <v>Hematoma</v>
      </c>
      <c r="M1130" s="64" t="str">
        <f t="shared" si="87"/>
        <v>PI.IC.IV.110709.01</v>
      </c>
      <c r="N1130" s="64"/>
      <c r="O1130" s="64" t="str">
        <f t="shared" si="88"/>
        <v>PH.IC.IV.110709.01</v>
      </c>
      <c r="Q1130" s="64" t="str">
        <f t="shared" si="89"/>
        <v>CL.IC.IV.110709.01</v>
      </c>
    </row>
    <row r="1131" spans="1:45" s="141" customFormat="1" ht="16">
      <c r="A1131" s="141" t="s">
        <v>8408</v>
      </c>
      <c r="C1131" s="142" t="s">
        <v>5749</v>
      </c>
      <c r="E1131" s="142" t="s">
        <v>6317</v>
      </c>
      <c r="F1131" s="141" t="s">
        <v>8048</v>
      </c>
      <c r="G1131" s="141" t="s">
        <v>7746</v>
      </c>
      <c r="H1131" s="142" t="s">
        <v>11829</v>
      </c>
      <c r="I1131" s="141" t="s">
        <v>11546</v>
      </c>
      <c r="J1131" s="143" t="str">
        <f t="shared" ref="J1131:J1198" si="90">CONCATENATE("IC.IV.",C1131,E1131,H1131)</f>
        <v>IC.IV.110710</v>
      </c>
      <c r="K1131" s="142" t="s">
        <v>2379</v>
      </c>
      <c r="L1131" s="141" t="str">
        <f t="shared" ref="L1131:L1198" si="91">G1131</f>
        <v>Serosanguineous Drainage</v>
      </c>
      <c r="M1131" s="143" t="str">
        <f t="shared" ref="M1131:M1198" si="92">CONCATENATE("PI.",J1131,".",K1131)</f>
        <v>PI.IC.IV.110710.01</v>
      </c>
      <c r="N1131" s="143"/>
      <c r="O1131" s="143" t="str">
        <f t="shared" ref="O1131:O1198" si="93">CONCATENATE("PH.",J1131,".",K1131)</f>
        <v>PH.IC.IV.110710.01</v>
      </c>
      <c r="Q1131" s="143" t="str">
        <f t="shared" ref="Q1131:Q1198" si="94">CONCATENATE("CL.",J1131,".",K1131)</f>
        <v>CL.IC.IV.110710.01</v>
      </c>
      <c r="AR1131" s="141" t="s">
        <v>12773</v>
      </c>
      <c r="AS1131" s="141">
        <v>1749</v>
      </c>
    </row>
    <row r="1132" spans="1:45" s="141" customFormat="1" ht="16">
      <c r="A1132" s="141" t="s">
        <v>8408</v>
      </c>
      <c r="C1132" s="142" t="s">
        <v>5749</v>
      </c>
      <c r="D1132" s="141" t="s">
        <v>9836</v>
      </c>
      <c r="E1132" s="142" t="s">
        <v>6317</v>
      </c>
      <c r="F1132" s="141" t="s">
        <v>8048</v>
      </c>
      <c r="G1132" s="141" t="s">
        <v>7748</v>
      </c>
      <c r="H1132" s="142" t="s">
        <v>12099</v>
      </c>
      <c r="I1132" s="141" t="s">
        <v>11548</v>
      </c>
      <c r="J1132" s="143" t="str">
        <f t="shared" si="90"/>
        <v>IC.IV.110711</v>
      </c>
      <c r="K1132" s="142" t="s">
        <v>2379</v>
      </c>
      <c r="L1132" s="141" t="str">
        <f t="shared" si="91"/>
        <v>Serous Drainage</v>
      </c>
      <c r="M1132" s="143" t="str">
        <f t="shared" si="92"/>
        <v>PI.IC.IV.110711.01</v>
      </c>
      <c r="N1132" s="143"/>
      <c r="O1132" s="143" t="str">
        <f t="shared" si="93"/>
        <v>PH.IC.IV.110711.01</v>
      </c>
      <c r="Q1132" s="143" t="str">
        <f t="shared" si="94"/>
        <v>CL.IC.IV.110711.01</v>
      </c>
      <c r="AR1132" s="141" t="s">
        <v>12773</v>
      </c>
      <c r="AS1132" s="141">
        <v>1749</v>
      </c>
    </row>
    <row r="1133" spans="1:45" s="141" customFormat="1" ht="16">
      <c r="A1133" s="141" t="s">
        <v>8408</v>
      </c>
      <c r="C1133" s="142" t="s">
        <v>5749</v>
      </c>
      <c r="E1133" s="142" t="s">
        <v>6317</v>
      </c>
      <c r="F1133" s="141" t="s">
        <v>8048</v>
      </c>
      <c r="G1133" s="141" t="s">
        <v>8425</v>
      </c>
      <c r="H1133" s="142" t="s">
        <v>12100</v>
      </c>
      <c r="I1133" s="141" t="s">
        <v>11554</v>
      </c>
      <c r="J1133" s="143" t="str">
        <f t="shared" si="90"/>
        <v>IC.IV.110712</v>
      </c>
      <c r="K1133" s="142" t="s">
        <v>2379</v>
      </c>
      <c r="L1133" s="141" t="str">
        <f t="shared" si="91"/>
        <v>Purulent Drainage</v>
      </c>
      <c r="M1133" s="143" t="str">
        <f t="shared" si="92"/>
        <v>PI.IC.IV.110712.01</v>
      </c>
      <c r="N1133" s="143"/>
      <c r="O1133" s="143" t="str">
        <f t="shared" si="93"/>
        <v>PH.IC.IV.110712.01</v>
      </c>
      <c r="Q1133" s="143" t="str">
        <f t="shared" si="94"/>
        <v>CL.IC.IV.110712.01</v>
      </c>
      <c r="AR1133" s="141" t="s">
        <v>12773</v>
      </c>
      <c r="AS1133" s="141">
        <v>1749</v>
      </c>
    </row>
    <row r="1134" spans="1:45" s="60" customFormat="1" ht="15">
      <c r="A1134" s="60" t="s">
        <v>8408</v>
      </c>
      <c r="B1134" s="10"/>
      <c r="C1134" s="62" t="s">
        <v>5749</v>
      </c>
      <c r="D1134" s="10"/>
      <c r="E1134" s="62" t="s">
        <v>6317</v>
      </c>
      <c r="F1134" s="60" t="s">
        <v>8048</v>
      </c>
      <c r="G1134" s="60" t="s">
        <v>8200</v>
      </c>
      <c r="H1134" s="62" t="s">
        <v>12101</v>
      </c>
      <c r="I1134" s="60" t="s">
        <v>7959</v>
      </c>
      <c r="J1134" s="63" t="str">
        <f t="shared" si="90"/>
        <v>IC.IV.110713</v>
      </c>
      <c r="K1134" s="61" t="s">
        <v>2379</v>
      </c>
      <c r="L1134" s="60" t="str">
        <f t="shared" si="91"/>
        <v>Infusate leaking from site</v>
      </c>
      <c r="M1134" s="64" t="str">
        <f t="shared" si="92"/>
        <v>PI.IC.IV.110713.01</v>
      </c>
      <c r="N1134" s="64"/>
      <c r="O1134" s="64" t="str">
        <f t="shared" si="93"/>
        <v>PH.IC.IV.110713.01</v>
      </c>
      <c r="Q1134" s="64" t="str">
        <f t="shared" si="94"/>
        <v>CL.IC.IV.110713.01</v>
      </c>
    </row>
    <row r="1135" spans="1:45" s="60" customFormat="1" ht="15">
      <c r="A1135" s="60" t="s">
        <v>8408</v>
      </c>
      <c r="B1135" s="10"/>
      <c r="C1135" s="62" t="s">
        <v>5749</v>
      </c>
      <c r="D1135" s="10"/>
      <c r="E1135" s="62" t="s">
        <v>6317</v>
      </c>
      <c r="F1135" s="60" t="s">
        <v>8048</v>
      </c>
      <c r="G1135" s="60" t="s">
        <v>8468</v>
      </c>
      <c r="H1135" s="62" t="s">
        <v>12102</v>
      </c>
      <c r="I1135" s="60" t="s">
        <v>8468</v>
      </c>
      <c r="J1135" s="63" t="str">
        <f t="shared" si="90"/>
        <v>IC.IV.110714</v>
      </c>
      <c r="K1135" s="61" t="s">
        <v>2379</v>
      </c>
      <c r="L1135" s="60" t="str">
        <f t="shared" si="91"/>
        <v>Phlebitis</v>
      </c>
      <c r="M1135" s="64" t="str">
        <f t="shared" si="92"/>
        <v>PI.IC.IV.110714.01</v>
      </c>
      <c r="N1135" s="64"/>
      <c r="O1135" s="64" t="str">
        <f t="shared" si="93"/>
        <v>PH.IC.IV.110714.01</v>
      </c>
      <c r="Q1135" s="64" t="str">
        <f t="shared" si="94"/>
        <v>CL.IC.IV.110714.01</v>
      </c>
    </row>
    <row r="1136" spans="1:45" s="60" customFormat="1" ht="15">
      <c r="A1136" s="60" t="s">
        <v>8408</v>
      </c>
      <c r="B1136" s="10"/>
      <c r="C1136" s="62" t="s">
        <v>5749</v>
      </c>
      <c r="D1136" s="10"/>
      <c r="E1136" s="62" t="s">
        <v>6317</v>
      </c>
      <c r="F1136" s="60" t="s">
        <v>8048</v>
      </c>
      <c r="G1136" s="60" t="s">
        <v>8334</v>
      </c>
      <c r="H1136" s="62" t="s">
        <v>11559</v>
      </c>
      <c r="I1136" s="60" t="s">
        <v>8335</v>
      </c>
      <c r="J1136" s="63" t="str">
        <f t="shared" si="90"/>
        <v>IC.IV.110715</v>
      </c>
      <c r="K1136" s="61" t="s">
        <v>2379</v>
      </c>
      <c r="L1136" s="60" t="str">
        <f t="shared" si="91"/>
        <v>Extravasation</v>
      </c>
      <c r="M1136" s="64" t="str">
        <f t="shared" si="92"/>
        <v>PI.IC.IV.110715.01</v>
      </c>
      <c r="N1136" s="64"/>
      <c r="O1136" s="64" t="str">
        <f t="shared" si="93"/>
        <v>PH.IC.IV.110715.01</v>
      </c>
      <c r="Q1136" s="64" t="str">
        <f t="shared" si="94"/>
        <v>CL.IC.IV.110715.01</v>
      </c>
    </row>
    <row r="1137" spans="1:45" s="60" customFormat="1" ht="15">
      <c r="A1137" s="60" t="s">
        <v>8408</v>
      </c>
      <c r="B1137" s="10"/>
      <c r="C1137" s="62" t="s">
        <v>5749</v>
      </c>
      <c r="D1137" s="10" t="s">
        <v>9836</v>
      </c>
      <c r="E1137" s="62" t="s">
        <v>6317</v>
      </c>
      <c r="F1137" s="60" t="s">
        <v>8048</v>
      </c>
      <c r="G1137" s="60" t="s">
        <v>8201</v>
      </c>
      <c r="H1137" s="62" t="s">
        <v>11560</v>
      </c>
      <c r="I1137" s="60" t="s">
        <v>12207</v>
      </c>
      <c r="J1137" s="63" t="str">
        <f t="shared" si="90"/>
        <v>IC.IV.110716</v>
      </c>
      <c r="K1137" s="61" t="s">
        <v>2379</v>
      </c>
      <c r="L1137" s="60" t="str">
        <f t="shared" si="91"/>
        <v>Unable to assess r/t drsg</v>
      </c>
      <c r="M1137" s="64" t="str">
        <f t="shared" si="92"/>
        <v>PI.IC.IV.110716.01</v>
      </c>
      <c r="N1137" s="64"/>
      <c r="O1137" s="64" t="str">
        <f t="shared" si="93"/>
        <v>PH.IC.IV.110716.01</v>
      </c>
      <c r="Q1137" s="64" t="str">
        <f t="shared" si="94"/>
        <v>CL.IC.IV.110716.01</v>
      </c>
    </row>
    <row r="1138" spans="1:45" s="60" customFormat="1" ht="15">
      <c r="A1138" s="60" t="s">
        <v>8408</v>
      </c>
      <c r="B1138" s="10"/>
      <c r="C1138" s="62" t="s">
        <v>5749</v>
      </c>
      <c r="D1138" s="10" t="s">
        <v>8202</v>
      </c>
      <c r="E1138" s="62" t="s">
        <v>3574</v>
      </c>
      <c r="F1138" s="60" t="s">
        <v>8203</v>
      </c>
      <c r="G1138" s="60" t="s">
        <v>8166</v>
      </c>
      <c r="H1138" s="62" t="s">
        <v>11848</v>
      </c>
      <c r="I1138" s="60" t="s">
        <v>12157</v>
      </c>
      <c r="J1138" s="63" t="str">
        <f t="shared" si="90"/>
        <v>IC.IV.110801</v>
      </c>
      <c r="K1138" s="61" t="s">
        <v>2379</v>
      </c>
      <c r="L1138" s="60" t="str">
        <f t="shared" si="91"/>
        <v>None needed</v>
      </c>
      <c r="M1138" s="64" t="str">
        <f t="shared" si="92"/>
        <v>PI.IC.IV.110801.01</v>
      </c>
      <c r="N1138" s="64"/>
      <c r="O1138" s="64" t="str">
        <f t="shared" si="93"/>
        <v>PH.IC.IV.110801.01</v>
      </c>
      <c r="Q1138" s="64" t="str">
        <f t="shared" si="94"/>
        <v>CL.IC.IV.110801.01</v>
      </c>
    </row>
    <row r="1139" spans="1:45" s="60" customFormat="1" ht="15">
      <c r="A1139" s="60" t="s">
        <v>8408</v>
      </c>
      <c r="B1139" s="10"/>
      <c r="C1139" s="62" t="s">
        <v>5749</v>
      </c>
      <c r="D1139" s="10" t="s">
        <v>9836</v>
      </c>
      <c r="E1139" s="62" t="s">
        <v>3574</v>
      </c>
      <c r="F1139" s="60" t="s">
        <v>8203</v>
      </c>
      <c r="G1139" s="60" t="s">
        <v>8167</v>
      </c>
      <c r="H1139" s="62" t="s">
        <v>12030</v>
      </c>
      <c r="I1139" s="60" t="s">
        <v>11959</v>
      </c>
      <c r="J1139" s="63" t="str">
        <f t="shared" si="90"/>
        <v>IC.IV.110802</v>
      </c>
      <c r="K1139" s="61" t="s">
        <v>2379</v>
      </c>
      <c r="L1139" s="60" t="str">
        <f t="shared" si="91"/>
        <v>Changed site</v>
      </c>
      <c r="M1139" s="64" t="str">
        <f t="shared" si="92"/>
        <v>PI.IC.IV.110802.01</v>
      </c>
      <c r="N1139" s="64"/>
      <c r="O1139" s="64" t="str">
        <f t="shared" si="93"/>
        <v>PH.IC.IV.110802.01</v>
      </c>
      <c r="Q1139" s="64" t="str">
        <f t="shared" si="94"/>
        <v>CL.IC.IV.110802.01</v>
      </c>
    </row>
    <row r="1140" spans="1:45" s="60" customFormat="1" ht="15">
      <c r="A1140" s="60" t="s">
        <v>8408</v>
      </c>
      <c r="B1140" s="10"/>
      <c r="C1140" s="62" t="s">
        <v>5749</v>
      </c>
      <c r="D1140" s="10"/>
      <c r="E1140" s="62" t="s">
        <v>3574</v>
      </c>
      <c r="F1140" s="60" t="s">
        <v>8203</v>
      </c>
      <c r="G1140" s="60" t="s">
        <v>8322</v>
      </c>
      <c r="H1140" s="62" t="s">
        <v>12032</v>
      </c>
      <c r="I1140" s="60" t="s">
        <v>8323</v>
      </c>
      <c r="J1140" s="63" t="str">
        <f t="shared" si="90"/>
        <v>IC.IV.110803</v>
      </c>
      <c r="K1140" s="61" t="s">
        <v>2379</v>
      </c>
      <c r="L1140" s="60" t="str">
        <f t="shared" si="91"/>
        <v>Elevated extremity</v>
      </c>
      <c r="M1140" s="64" t="str">
        <f t="shared" si="92"/>
        <v>PI.IC.IV.110803.01</v>
      </c>
      <c r="N1140" s="64"/>
      <c r="O1140" s="64" t="str">
        <f t="shared" si="93"/>
        <v>PH.IC.IV.110803.01</v>
      </c>
      <c r="Q1140" s="64" t="str">
        <f t="shared" si="94"/>
        <v>CL.IC.IV.110803.01</v>
      </c>
    </row>
    <row r="1141" spans="1:45" s="60" customFormat="1" ht="15">
      <c r="A1141" s="60" t="s">
        <v>8408</v>
      </c>
      <c r="B1141" s="10"/>
      <c r="C1141" s="62" t="s">
        <v>5749</v>
      </c>
      <c r="D1141" s="10"/>
      <c r="E1141" s="62" t="s">
        <v>3574</v>
      </c>
      <c r="F1141" s="60" t="s">
        <v>8203</v>
      </c>
      <c r="G1141" s="60" t="s">
        <v>8324</v>
      </c>
      <c r="H1141" s="62" t="s">
        <v>12028</v>
      </c>
      <c r="I1141" s="60" t="s">
        <v>8453</v>
      </c>
      <c r="J1141" s="63" t="str">
        <f t="shared" si="90"/>
        <v>IC.IV.110804</v>
      </c>
      <c r="K1141" s="61" t="s">
        <v>2379</v>
      </c>
      <c r="L1141" s="60" t="str">
        <f t="shared" si="91"/>
        <v>Warm compress</v>
      </c>
      <c r="M1141" s="64" t="str">
        <f t="shared" si="92"/>
        <v>PI.IC.IV.110804.01</v>
      </c>
      <c r="N1141" s="64"/>
      <c r="O1141" s="64" t="str">
        <f t="shared" si="93"/>
        <v>PH.IC.IV.110804.01</v>
      </c>
      <c r="Q1141" s="64" t="str">
        <f t="shared" si="94"/>
        <v>CL.IC.IV.110804.01</v>
      </c>
    </row>
    <row r="1142" spans="1:45" s="60" customFormat="1" ht="15">
      <c r="A1142" s="60" t="s">
        <v>8408</v>
      </c>
      <c r="B1142" s="10"/>
      <c r="C1142" s="62" t="s">
        <v>5749</v>
      </c>
      <c r="D1142" s="10"/>
      <c r="E1142" s="62" t="s">
        <v>3574</v>
      </c>
      <c r="F1142" s="60" t="s">
        <v>8203</v>
      </c>
      <c r="G1142" s="60" t="s">
        <v>7962</v>
      </c>
      <c r="H1142" s="62" t="s">
        <v>12210</v>
      </c>
      <c r="I1142" s="60" t="s">
        <v>11569</v>
      </c>
      <c r="J1142" s="63" t="str">
        <f t="shared" si="90"/>
        <v>IC.IV.110805</v>
      </c>
      <c r="K1142" s="61" t="s">
        <v>2379</v>
      </c>
      <c r="L1142" s="60" t="str">
        <f t="shared" si="91"/>
        <v>Pressure dressing</v>
      </c>
      <c r="M1142" s="64" t="str">
        <f t="shared" si="92"/>
        <v>PI.IC.IV.110805.01</v>
      </c>
      <c r="N1142" s="64"/>
      <c r="O1142" s="64" t="str">
        <f t="shared" si="93"/>
        <v>PH.IC.IV.110805.01</v>
      </c>
      <c r="Q1142" s="64" t="str">
        <f t="shared" si="94"/>
        <v>CL.IC.IV.110805.01</v>
      </c>
    </row>
    <row r="1143" spans="1:45" s="60" customFormat="1" ht="15">
      <c r="A1143" s="60" t="s">
        <v>8408</v>
      </c>
      <c r="B1143" s="10"/>
      <c r="C1143" s="62" t="s">
        <v>5749</v>
      </c>
      <c r="D1143" s="10"/>
      <c r="E1143" s="62" t="s">
        <v>3574</v>
      </c>
      <c r="F1143" s="60" t="s">
        <v>8203</v>
      </c>
      <c r="G1143" s="60" t="s">
        <v>10478</v>
      </c>
      <c r="H1143" s="62" t="s">
        <v>12212</v>
      </c>
      <c r="I1143" s="60" t="s">
        <v>12437</v>
      </c>
      <c r="J1143" s="63" t="str">
        <f t="shared" si="90"/>
        <v>IC.IV.110806</v>
      </c>
      <c r="K1143" s="61" t="s">
        <v>2379</v>
      </c>
      <c r="L1143" s="60" t="str">
        <f t="shared" si="91"/>
        <v>Other: specify</v>
      </c>
      <c r="M1143" s="64" t="str">
        <f t="shared" si="92"/>
        <v>PI.IC.IV.110806.01</v>
      </c>
      <c r="N1143" s="64"/>
      <c r="O1143" s="64" t="str">
        <f t="shared" si="93"/>
        <v>PH.IC.IV.110806.01</v>
      </c>
      <c r="Q1143" s="64" t="str">
        <f t="shared" si="94"/>
        <v>CL.IC.IV.110806.01</v>
      </c>
    </row>
    <row r="1144" spans="1:45" s="60" customFormat="1" ht="15">
      <c r="A1144" s="60" t="s">
        <v>8408</v>
      </c>
      <c r="B1144" s="10"/>
      <c r="C1144" s="62" t="s">
        <v>5749</v>
      </c>
      <c r="D1144" s="10" t="s">
        <v>10334</v>
      </c>
      <c r="E1144" s="62" t="s">
        <v>3690</v>
      </c>
      <c r="F1144" s="60" t="s">
        <v>8352</v>
      </c>
      <c r="G1144" s="60" t="s">
        <v>7964</v>
      </c>
      <c r="H1144" s="62" t="s">
        <v>11848</v>
      </c>
      <c r="I1144" s="60" t="s">
        <v>7965</v>
      </c>
      <c r="J1144" s="63" t="str">
        <f t="shared" si="90"/>
        <v>IC.IV.110901</v>
      </c>
      <c r="K1144" s="61" t="s">
        <v>2379</v>
      </c>
      <c r="L1144" s="60" t="str">
        <f t="shared" si="91"/>
        <v>20 gauge</v>
      </c>
      <c r="M1144" s="64" t="str">
        <f t="shared" si="92"/>
        <v>PI.IC.IV.110901.01</v>
      </c>
      <c r="N1144" s="64"/>
      <c r="O1144" s="64" t="str">
        <f t="shared" si="93"/>
        <v>PH.IC.IV.110901.01</v>
      </c>
      <c r="Q1144" s="64" t="str">
        <f t="shared" si="94"/>
        <v>CL.IC.IV.110901.01</v>
      </c>
    </row>
    <row r="1145" spans="1:45" s="60" customFormat="1" ht="15">
      <c r="A1145" s="60" t="s">
        <v>8408</v>
      </c>
      <c r="B1145" s="10"/>
      <c r="C1145" s="62" t="s">
        <v>5749</v>
      </c>
      <c r="D1145" s="10"/>
      <c r="E1145" s="62" t="s">
        <v>3690</v>
      </c>
      <c r="F1145" s="60" t="s">
        <v>8352</v>
      </c>
      <c r="G1145" s="60" t="s">
        <v>7966</v>
      </c>
      <c r="H1145" s="62" t="s">
        <v>12030</v>
      </c>
      <c r="I1145" s="60" t="s">
        <v>8111</v>
      </c>
      <c r="J1145" s="63" t="str">
        <f t="shared" si="90"/>
        <v>IC.IV.110902</v>
      </c>
      <c r="K1145" s="61" t="s">
        <v>2379</v>
      </c>
      <c r="L1145" s="60" t="str">
        <f t="shared" si="91"/>
        <v>18 gauge</v>
      </c>
      <c r="M1145" s="64" t="str">
        <f t="shared" si="92"/>
        <v>PI.IC.IV.110902.01</v>
      </c>
      <c r="N1145" s="64"/>
      <c r="O1145" s="64" t="str">
        <f t="shared" si="93"/>
        <v>PH.IC.IV.110902.01</v>
      </c>
      <c r="Q1145" s="64" t="str">
        <f t="shared" si="94"/>
        <v>CL.IC.IV.110902.01</v>
      </c>
    </row>
    <row r="1146" spans="1:45" s="60" customFormat="1" ht="15">
      <c r="A1146" s="60" t="s">
        <v>8408</v>
      </c>
      <c r="B1146" s="10"/>
      <c r="C1146" s="62" t="s">
        <v>5749</v>
      </c>
      <c r="D1146" s="10"/>
      <c r="E1146" s="62" t="s">
        <v>3690</v>
      </c>
      <c r="F1146" s="60" t="s">
        <v>8352</v>
      </c>
      <c r="G1146" s="60" t="s">
        <v>8112</v>
      </c>
      <c r="H1146" s="62" t="s">
        <v>12032</v>
      </c>
      <c r="I1146" s="60" t="s">
        <v>8113</v>
      </c>
      <c r="J1146" s="63" t="str">
        <f t="shared" si="90"/>
        <v>IC.IV.110903</v>
      </c>
      <c r="K1146" s="61" t="s">
        <v>2379</v>
      </c>
      <c r="L1146" s="60" t="str">
        <f t="shared" si="91"/>
        <v>22 gauge</v>
      </c>
      <c r="M1146" s="64" t="str">
        <f t="shared" si="92"/>
        <v>PI.IC.IV.110903.01</v>
      </c>
      <c r="N1146" s="64"/>
      <c r="O1146" s="64" t="str">
        <f t="shared" si="93"/>
        <v>PH.IC.IV.110903.01</v>
      </c>
      <c r="Q1146" s="64" t="str">
        <f t="shared" si="94"/>
        <v>CL.IC.IV.110903.01</v>
      </c>
    </row>
    <row r="1147" spans="1:45" s="60" customFormat="1" ht="15">
      <c r="A1147" s="60" t="s">
        <v>8408</v>
      </c>
      <c r="B1147" s="10"/>
      <c r="C1147" s="62" t="s">
        <v>5749</v>
      </c>
      <c r="D1147" s="10" t="s">
        <v>9836</v>
      </c>
      <c r="E1147" s="62" t="s">
        <v>3690</v>
      </c>
      <c r="F1147" s="60" t="s">
        <v>8352</v>
      </c>
      <c r="G1147" s="60" t="s">
        <v>8118</v>
      </c>
      <c r="H1147" s="62" t="s">
        <v>12028</v>
      </c>
      <c r="I1147" s="60" t="s">
        <v>8119</v>
      </c>
      <c r="J1147" s="63" t="str">
        <f t="shared" si="90"/>
        <v>IC.IV.110904</v>
      </c>
      <c r="K1147" s="61" t="s">
        <v>2379</v>
      </c>
      <c r="L1147" s="60" t="str">
        <f t="shared" si="91"/>
        <v>16 gauge</v>
      </c>
      <c r="M1147" s="64" t="str">
        <f t="shared" si="92"/>
        <v>PI.IC.IV.110904.01</v>
      </c>
      <c r="N1147" s="64"/>
      <c r="O1147" s="64" t="str">
        <f t="shared" si="93"/>
        <v>PH.IC.IV.110904.01</v>
      </c>
      <c r="Q1147" s="64" t="str">
        <f t="shared" si="94"/>
        <v>CL.IC.IV.110904.01</v>
      </c>
    </row>
    <row r="1148" spans="1:45" s="60" customFormat="1" ht="15">
      <c r="A1148" s="60" t="s">
        <v>8408</v>
      </c>
      <c r="B1148" s="10"/>
      <c r="C1148" s="62" t="s">
        <v>5749</v>
      </c>
      <c r="D1148" s="10" t="s">
        <v>9836</v>
      </c>
      <c r="E1148" s="62" t="s">
        <v>3690</v>
      </c>
      <c r="F1148" s="60" t="s">
        <v>8352</v>
      </c>
      <c r="G1148" s="60" t="s">
        <v>8268</v>
      </c>
      <c r="H1148" s="62" t="s">
        <v>12210</v>
      </c>
      <c r="I1148" s="60" t="s">
        <v>8269</v>
      </c>
      <c r="J1148" s="63" t="str">
        <f t="shared" si="90"/>
        <v>IC.IV.110905</v>
      </c>
      <c r="K1148" s="61" t="s">
        <v>12175</v>
      </c>
      <c r="L1148" s="60" t="str">
        <f t="shared" si="91"/>
        <v>14 gauge</v>
      </c>
      <c r="M1148" s="64" t="str">
        <f t="shared" si="92"/>
        <v>PI.IC.IV.110905.01</v>
      </c>
      <c r="N1148" s="64"/>
      <c r="O1148" s="64" t="str">
        <f t="shared" si="93"/>
        <v>PH.IC.IV.110905.01</v>
      </c>
      <c r="Q1148" s="64" t="str">
        <f t="shared" si="94"/>
        <v>CL.IC.IV.110905.01</v>
      </c>
    </row>
    <row r="1149" spans="1:45" s="60" customFormat="1" ht="15">
      <c r="A1149" s="60" t="s">
        <v>8408</v>
      </c>
      <c r="B1149" s="10"/>
      <c r="C1149" s="62" t="s">
        <v>5749</v>
      </c>
      <c r="D1149" s="10" t="s">
        <v>9836</v>
      </c>
      <c r="E1149" s="62" t="s">
        <v>3690</v>
      </c>
      <c r="F1149" s="60" t="s">
        <v>8352</v>
      </c>
      <c r="G1149" s="60" t="s">
        <v>10478</v>
      </c>
      <c r="H1149" s="62" t="s">
        <v>12212</v>
      </c>
      <c r="I1149" s="60" t="s">
        <v>12437</v>
      </c>
      <c r="J1149" s="63" t="str">
        <f t="shared" si="90"/>
        <v>IC.IV.110906</v>
      </c>
      <c r="K1149" s="61" t="s">
        <v>2379</v>
      </c>
      <c r="L1149" s="60" t="str">
        <f t="shared" si="91"/>
        <v>Other: specify</v>
      </c>
      <c r="M1149" s="64" t="str">
        <f t="shared" si="92"/>
        <v>PI.IC.IV.110906.01</v>
      </c>
      <c r="N1149" s="64"/>
      <c r="O1149" s="64" t="str">
        <f t="shared" si="93"/>
        <v>PH.IC.IV.110906.01</v>
      </c>
      <c r="Q1149" s="64" t="str">
        <f t="shared" si="94"/>
        <v>CL.IC.IV.110906.01</v>
      </c>
    </row>
    <row r="1150" spans="1:45" s="114" customFormat="1" ht="15">
      <c r="A1150" s="114" t="s">
        <v>8408</v>
      </c>
      <c r="B1150" s="128"/>
      <c r="C1150" s="126" t="s">
        <v>12099</v>
      </c>
      <c r="D1150" s="128" t="s">
        <v>12452</v>
      </c>
      <c r="E1150" s="126" t="s">
        <v>326</v>
      </c>
      <c r="F1150" s="114" t="s">
        <v>8352</v>
      </c>
      <c r="G1150" s="114" t="s">
        <v>14477</v>
      </c>
      <c r="H1150" s="126" t="s">
        <v>12225</v>
      </c>
      <c r="I1150" s="114" t="s">
        <v>14478</v>
      </c>
      <c r="J1150" s="127" t="str">
        <f t="shared" si="90"/>
        <v>IC.IV.110907</v>
      </c>
      <c r="K1150" s="115" t="s">
        <v>1</v>
      </c>
      <c r="L1150" s="114" t="str">
        <f t="shared" si="91"/>
        <v>24 gauge</v>
      </c>
      <c r="M1150" s="119" t="str">
        <f t="shared" si="92"/>
        <v>PI.IC.IV.110907.01</v>
      </c>
      <c r="N1150" s="119"/>
      <c r="O1150" s="119" t="str">
        <f t="shared" si="93"/>
        <v>PH.IC.IV.110907.01</v>
      </c>
      <c r="Q1150" s="119" t="str">
        <f t="shared" si="94"/>
        <v>CL.IC.IV.110907.01</v>
      </c>
      <c r="AR1150" s="114" t="s">
        <v>12773</v>
      </c>
      <c r="AS1150" s="114">
        <v>1723</v>
      </c>
    </row>
    <row r="1151" spans="1:45" s="60" customFormat="1" ht="15">
      <c r="A1151" s="60" t="s">
        <v>8408</v>
      </c>
      <c r="B1151" s="10"/>
      <c r="C1151" s="62" t="s">
        <v>5749</v>
      </c>
      <c r="D1151" s="10" t="s">
        <v>13196</v>
      </c>
      <c r="E1151" s="62" t="s">
        <v>3188</v>
      </c>
      <c r="F1151" s="60" t="s">
        <v>8353</v>
      </c>
      <c r="G1151" s="60" t="s">
        <v>8473</v>
      </c>
      <c r="H1151" s="62" t="s">
        <v>11848</v>
      </c>
      <c r="I1151" s="60" t="s">
        <v>11859</v>
      </c>
      <c r="J1151" s="63" t="str">
        <f t="shared" si="90"/>
        <v>IC.IV.111001</v>
      </c>
      <c r="K1151" s="61" t="s">
        <v>2379</v>
      </c>
      <c r="L1151" s="60" t="str">
        <f t="shared" si="91"/>
        <v>Securement device</v>
      </c>
      <c r="M1151" s="64" t="str">
        <f t="shared" si="92"/>
        <v>PI.IC.IV.111001.01</v>
      </c>
      <c r="N1151" s="64"/>
      <c r="O1151" s="64" t="str">
        <f t="shared" si="93"/>
        <v>PH.IC.IV.111001.01</v>
      </c>
      <c r="Q1151" s="64" t="str">
        <f t="shared" si="94"/>
        <v>CL.IC.IV.111001.01</v>
      </c>
    </row>
    <row r="1152" spans="1:45" s="60" customFormat="1" ht="15">
      <c r="A1152" s="60" t="s">
        <v>8408</v>
      </c>
      <c r="B1152" s="10"/>
      <c r="C1152" s="62" t="s">
        <v>5749</v>
      </c>
      <c r="D1152" s="10"/>
      <c r="E1152" s="62" t="s">
        <v>3188</v>
      </c>
      <c r="F1152" s="60" t="s">
        <v>8353</v>
      </c>
      <c r="G1152" s="60" t="s">
        <v>11863</v>
      </c>
      <c r="H1152" s="62" t="s">
        <v>12030</v>
      </c>
      <c r="I1152" s="60" t="s">
        <v>10059</v>
      </c>
      <c r="J1152" s="63" t="str">
        <f t="shared" si="90"/>
        <v>IC.IV.111002</v>
      </c>
      <c r="K1152" s="61" t="s">
        <v>2379</v>
      </c>
      <c r="L1152" s="60" t="str">
        <f t="shared" si="91"/>
        <v>Taped</v>
      </c>
      <c r="M1152" s="64" t="str">
        <f t="shared" si="92"/>
        <v>PI.IC.IV.111002.01</v>
      </c>
      <c r="N1152" s="64"/>
      <c r="O1152" s="64" t="str">
        <f t="shared" si="93"/>
        <v>PH.IC.IV.111002.01</v>
      </c>
      <c r="Q1152" s="64" t="str">
        <f t="shared" si="94"/>
        <v>CL.IC.IV.111002.01</v>
      </c>
    </row>
    <row r="1153" spans="1:25" s="60" customFormat="1" ht="15">
      <c r="A1153" s="60" t="s">
        <v>8408</v>
      </c>
      <c r="B1153" s="10"/>
      <c r="C1153" s="62" t="s">
        <v>5749</v>
      </c>
      <c r="D1153" s="10"/>
      <c r="E1153" s="62" t="s">
        <v>3188</v>
      </c>
      <c r="F1153" s="60" t="s">
        <v>8353</v>
      </c>
      <c r="G1153" s="60" t="s">
        <v>10478</v>
      </c>
      <c r="H1153" s="62" t="s">
        <v>12032</v>
      </c>
      <c r="I1153" s="60" t="s">
        <v>12437</v>
      </c>
      <c r="J1153" s="63" t="str">
        <f t="shared" si="90"/>
        <v>IC.IV.111003</v>
      </c>
      <c r="K1153" s="61" t="s">
        <v>2379</v>
      </c>
      <c r="L1153" s="60" t="str">
        <f t="shared" si="91"/>
        <v>Other: specify</v>
      </c>
      <c r="M1153" s="64" t="str">
        <f t="shared" si="92"/>
        <v>PI.IC.IV.111003.01</v>
      </c>
      <c r="N1153" s="64"/>
      <c r="O1153" s="64" t="str">
        <f t="shared" si="93"/>
        <v>PH.IC.IV.111003.01</v>
      </c>
      <c r="Q1153" s="64" t="str">
        <f t="shared" si="94"/>
        <v>CL.IC.IV.111003.01</v>
      </c>
    </row>
    <row r="1154" spans="1:25" s="60" customFormat="1" ht="15">
      <c r="A1154" s="60" t="s">
        <v>8408</v>
      </c>
      <c r="B1154" s="10"/>
      <c r="C1154" s="62" t="s">
        <v>5749</v>
      </c>
      <c r="D1154" s="10" t="s">
        <v>10276</v>
      </c>
      <c r="E1154" s="62" t="s">
        <v>5749</v>
      </c>
      <c r="F1154" s="60" t="s">
        <v>8354</v>
      </c>
      <c r="G1154" s="60" t="s">
        <v>8355</v>
      </c>
      <c r="H1154" s="62" t="s">
        <v>11848</v>
      </c>
      <c r="I1154" s="60" t="s">
        <v>8016</v>
      </c>
      <c r="J1154" s="63" t="str">
        <f t="shared" si="90"/>
        <v>IC.IV.111101</v>
      </c>
      <c r="K1154" s="61" t="s">
        <v>2379</v>
      </c>
      <c r="L1154" s="60" t="str">
        <f t="shared" si="91"/>
        <v>Patent/Infusing</v>
      </c>
      <c r="M1154" s="64" t="str">
        <f t="shared" si="92"/>
        <v>PI.IC.IV.111101.01</v>
      </c>
      <c r="N1154" s="64"/>
      <c r="O1154" s="64" t="str">
        <f t="shared" si="93"/>
        <v>PH.IC.IV.111101.01</v>
      </c>
      <c r="Q1154" s="64" t="str">
        <f t="shared" si="94"/>
        <v>CL.IC.IV.111101.01</v>
      </c>
    </row>
    <row r="1155" spans="1:25" s="60" customFormat="1" ht="15">
      <c r="A1155" s="60" t="s">
        <v>8408</v>
      </c>
      <c r="B1155" s="10"/>
      <c r="C1155" s="62" t="s">
        <v>5749</v>
      </c>
      <c r="D1155" s="10" t="s">
        <v>9836</v>
      </c>
      <c r="E1155" s="62" t="s">
        <v>5749</v>
      </c>
      <c r="F1155" s="60" t="s">
        <v>8354</v>
      </c>
      <c r="G1155" s="60" t="s">
        <v>8090</v>
      </c>
      <c r="H1155" s="62" t="s">
        <v>12030</v>
      </c>
      <c r="I1155" s="60" t="s">
        <v>9874</v>
      </c>
      <c r="J1155" s="63" t="str">
        <f t="shared" si="90"/>
        <v>IC.IV.111102</v>
      </c>
      <c r="K1155" s="61" t="s">
        <v>2379</v>
      </c>
      <c r="L1155" s="60" t="str">
        <f t="shared" si="91"/>
        <v>Saline lock/capped</v>
      </c>
      <c r="M1155" s="64" t="str">
        <f t="shared" si="92"/>
        <v>PI.IC.IV.111102.01</v>
      </c>
      <c r="N1155" s="64"/>
      <c r="O1155" s="64" t="str">
        <f t="shared" si="93"/>
        <v>PH.IC.IV.111102.01</v>
      </c>
      <c r="Q1155" s="64" t="str">
        <f t="shared" si="94"/>
        <v>CL.IC.IV.111102.01</v>
      </c>
    </row>
    <row r="1156" spans="1:25" s="60" customFormat="1" ht="15">
      <c r="A1156" s="60" t="s">
        <v>8408</v>
      </c>
      <c r="B1156" s="10"/>
      <c r="C1156" s="62" t="s">
        <v>5749</v>
      </c>
      <c r="D1156" s="10"/>
      <c r="E1156" s="62" t="s">
        <v>5749</v>
      </c>
      <c r="F1156" s="60" t="s">
        <v>8354</v>
      </c>
      <c r="G1156" s="60" t="s">
        <v>8069</v>
      </c>
      <c r="H1156" s="62" t="s">
        <v>12032</v>
      </c>
      <c r="I1156" s="60" t="s">
        <v>8110</v>
      </c>
      <c r="J1156" s="63" t="str">
        <f t="shared" si="90"/>
        <v>IC.IV.111103</v>
      </c>
      <c r="K1156" s="61" t="s">
        <v>2379</v>
      </c>
      <c r="L1156" s="60" t="str">
        <f t="shared" si="91"/>
        <v xml:space="preserve">No blood return, flush easy </v>
      </c>
      <c r="M1156" s="64" t="str">
        <f t="shared" si="92"/>
        <v>PI.IC.IV.111103.01</v>
      </c>
      <c r="N1156" s="64"/>
      <c r="O1156" s="64" t="str">
        <f t="shared" si="93"/>
        <v>PH.IC.IV.111103.01</v>
      </c>
      <c r="Q1156" s="64" t="str">
        <f t="shared" si="94"/>
        <v>CL.IC.IV.111103.01</v>
      </c>
    </row>
    <row r="1157" spans="1:25" s="60" customFormat="1" ht="15">
      <c r="A1157" s="60" t="s">
        <v>8408</v>
      </c>
      <c r="B1157" s="10"/>
      <c r="C1157" s="62" t="s">
        <v>5749</v>
      </c>
      <c r="D1157" s="10"/>
      <c r="E1157" s="62" t="s">
        <v>5749</v>
      </c>
      <c r="F1157" s="60" t="s">
        <v>8354</v>
      </c>
      <c r="G1157" s="60" t="s">
        <v>8327</v>
      </c>
      <c r="H1157" s="62" t="s">
        <v>12028</v>
      </c>
      <c r="I1157" s="60" t="s">
        <v>8328</v>
      </c>
      <c r="J1157" s="63" t="str">
        <f t="shared" si="90"/>
        <v>IC.IV.111104</v>
      </c>
      <c r="K1157" s="61" t="s">
        <v>2379</v>
      </c>
      <c r="L1157" s="60" t="str">
        <f t="shared" si="91"/>
        <v>Positional</v>
      </c>
      <c r="M1157" s="64" t="str">
        <f t="shared" si="92"/>
        <v>PI.IC.IV.111104.01</v>
      </c>
      <c r="N1157" s="64"/>
      <c r="O1157" s="64" t="str">
        <f t="shared" si="93"/>
        <v>PH.IC.IV.111104.01</v>
      </c>
      <c r="Q1157" s="64" t="str">
        <f t="shared" si="94"/>
        <v>CL.IC.IV.111104.01</v>
      </c>
    </row>
    <row r="1158" spans="1:25" s="60" customFormat="1" ht="15">
      <c r="A1158" s="60" t="s">
        <v>8408</v>
      </c>
      <c r="B1158" s="10"/>
      <c r="C1158" s="62" t="s">
        <v>5749</v>
      </c>
      <c r="D1158" s="10"/>
      <c r="E1158" s="62" t="s">
        <v>5749</v>
      </c>
      <c r="F1158" s="60" t="s">
        <v>8354</v>
      </c>
      <c r="G1158" s="60" t="s">
        <v>9748</v>
      </c>
      <c r="H1158" s="62" t="s">
        <v>12210</v>
      </c>
      <c r="I1158" s="60" t="s">
        <v>8329</v>
      </c>
      <c r="J1158" s="63" t="str">
        <f t="shared" si="90"/>
        <v>IC.IV.111105</v>
      </c>
      <c r="K1158" s="61" t="s">
        <v>2379</v>
      </c>
      <c r="L1158" s="60" t="str">
        <f t="shared" si="91"/>
        <v>Occluded</v>
      </c>
      <c r="M1158" s="64" t="str">
        <f t="shared" si="92"/>
        <v>PI.IC.IV.111105.01</v>
      </c>
      <c r="N1158" s="64"/>
      <c r="O1158" s="64" t="str">
        <f t="shared" si="93"/>
        <v>PH.IC.IV.111105.01</v>
      </c>
      <c r="Q1158" s="64" t="str">
        <f t="shared" si="94"/>
        <v>CL.IC.IV.111105.01</v>
      </c>
      <c r="R1158" s="60" t="s">
        <v>2233</v>
      </c>
      <c r="X1158" s="60" t="s">
        <v>12440</v>
      </c>
      <c r="Y1158" s="60">
        <v>1124</v>
      </c>
    </row>
    <row r="1159" spans="1:25" s="60" customFormat="1" ht="15">
      <c r="A1159" s="60" t="s">
        <v>8408</v>
      </c>
      <c r="B1159" s="10"/>
      <c r="C1159" s="62" t="s">
        <v>5749</v>
      </c>
      <c r="D1159" s="10"/>
      <c r="E1159" s="62" t="s">
        <v>5749</v>
      </c>
      <c r="F1159" s="60" t="s">
        <v>8354</v>
      </c>
      <c r="G1159" s="60" t="s">
        <v>8414</v>
      </c>
      <c r="H1159" s="62" t="s">
        <v>12212</v>
      </c>
      <c r="I1159" s="60" t="s">
        <v>8363</v>
      </c>
      <c r="J1159" s="63" t="str">
        <f t="shared" si="90"/>
        <v>IC.IV.111106</v>
      </c>
      <c r="K1159" s="61" t="s">
        <v>12175</v>
      </c>
      <c r="L1159" s="60" t="str">
        <f t="shared" si="91"/>
        <v>Sluggish blood return</v>
      </c>
      <c r="M1159" s="64" t="str">
        <f t="shared" si="92"/>
        <v>PI.IC.IV.111106.01</v>
      </c>
      <c r="N1159" s="64"/>
      <c r="O1159" s="64" t="str">
        <f t="shared" si="93"/>
        <v>PH.IC.IV.111106.01</v>
      </c>
      <c r="Q1159" s="64" t="str">
        <f t="shared" si="94"/>
        <v>CL.IC.IV.111106.01</v>
      </c>
    </row>
    <row r="1160" spans="1:25" s="60" customFormat="1" ht="15">
      <c r="A1160" s="60" t="s">
        <v>8408</v>
      </c>
      <c r="B1160" s="10"/>
      <c r="C1160" s="62" t="s">
        <v>5749</v>
      </c>
      <c r="D1160" s="10" t="s">
        <v>9836</v>
      </c>
      <c r="E1160" s="62" t="s">
        <v>5749</v>
      </c>
      <c r="F1160" s="60" t="s">
        <v>8354</v>
      </c>
      <c r="G1160" s="60" t="s">
        <v>10123</v>
      </c>
      <c r="H1160" s="62" t="s">
        <v>12225</v>
      </c>
      <c r="I1160" s="60" t="s">
        <v>11841</v>
      </c>
      <c r="J1160" s="63" t="str">
        <f t="shared" si="90"/>
        <v>IC.IV.111107</v>
      </c>
      <c r="K1160" s="61" t="s">
        <v>12175</v>
      </c>
      <c r="L1160" s="60" t="str">
        <f t="shared" si="91"/>
        <v>Discontinued</v>
      </c>
      <c r="M1160" s="64" t="str">
        <f t="shared" si="92"/>
        <v>PI.IC.IV.111107.01</v>
      </c>
      <c r="N1160" s="64"/>
      <c r="O1160" s="64" t="str">
        <f t="shared" si="93"/>
        <v>PH.IC.IV.111107.01</v>
      </c>
      <c r="Q1160" s="64" t="str">
        <f t="shared" si="94"/>
        <v>CL.IC.IV.111107.01</v>
      </c>
    </row>
    <row r="1161" spans="1:25" s="60" customFormat="1" ht="15">
      <c r="A1161" s="60" t="s">
        <v>8408</v>
      </c>
      <c r="B1161" s="10"/>
      <c r="C1161" s="62" t="s">
        <v>5749</v>
      </c>
      <c r="D1161" s="10" t="s">
        <v>9836</v>
      </c>
      <c r="E1161" s="62" t="s">
        <v>5749</v>
      </c>
      <c r="F1161" s="60" t="s">
        <v>8354</v>
      </c>
      <c r="G1161" s="60" t="s">
        <v>8364</v>
      </c>
      <c r="H1161" s="62" t="s">
        <v>11638</v>
      </c>
      <c r="I1161" s="60" t="s">
        <v>9594</v>
      </c>
      <c r="J1161" s="63" t="str">
        <f t="shared" si="90"/>
        <v>IC.IV.111108</v>
      </c>
      <c r="K1161" s="61" t="s">
        <v>12175</v>
      </c>
      <c r="L1161" s="60" t="str">
        <f t="shared" si="91"/>
        <v>D/C due to positive blood cultures</v>
      </c>
      <c r="M1161" s="64" t="str">
        <f t="shared" si="92"/>
        <v>PI.IC.IV.111108.01</v>
      </c>
      <c r="N1161" s="64"/>
      <c r="O1161" s="64" t="str">
        <f t="shared" si="93"/>
        <v>PH.IC.IV.111108.01</v>
      </c>
      <c r="Q1161" s="64" t="str">
        <f t="shared" si="94"/>
        <v>CL.IC.IV.111108.01</v>
      </c>
    </row>
    <row r="1162" spans="1:25" s="60" customFormat="1" ht="15">
      <c r="A1162" s="60" t="s">
        <v>8408</v>
      </c>
      <c r="C1162" s="62" t="s">
        <v>12997</v>
      </c>
      <c r="E1162" s="62" t="s">
        <v>12997</v>
      </c>
      <c r="F1162" s="60" t="s">
        <v>12999</v>
      </c>
      <c r="G1162" s="60" t="s">
        <v>12989</v>
      </c>
      <c r="H1162" s="62" t="s">
        <v>12877</v>
      </c>
      <c r="J1162" s="63" t="str">
        <f t="shared" si="90"/>
        <v>IC.IV.111109</v>
      </c>
      <c r="K1162" s="61" t="s">
        <v>2311</v>
      </c>
      <c r="L1162" s="60" t="str">
        <f t="shared" si="91"/>
        <v>Self Discontinued</v>
      </c>
      <c r="M1162" s="64" t="str">
        <f t="shared" si="92"/>
        <v>PI.IC.IV.111109.01</v>
      </c>
      <c r="N1162" s="64"/>
      <c r="O1162" s="64" t="str">
        <f t="shared" si="93"/>
        <v>PH.IC.IV.111109.01</v>
      </c>
      <c r="Q1162" s="64" t="str">
        <f t="shared" si="94"/>
        <v>CL.IC.IV.111109.01</v>
      </c>
    </row>
    <row r="1163" spans="1:25" s="60" customFormat="1" ht="15">
      <c r="A1163" s="60" t="s">
        <v>8408</v>
      </c>
      <c r="B1163" s="10"/>
      <c r="C1163" s="62" t="s">
        <v>5749</v>
      </c>
      <c r="D1163" s="10" t="s">
        <v>8356</v>
      </c>
      <c r="E1163" s="62" t="s">
        <v>3064</v>
      </c>
      <c r="F1163" s="60" t="s">
        <v>8357</v>
      </c>
      <c r="G1163" s="60" t="s">
        <v>8165</v>
      </c>
      <c r="H1163" s="62" t="s">
        <v>11848</v>
      </c>
      <c r="I1163" s="60" t="s">
        <v>11837</v>
      </c>
      <c r="J1163" s="63" t="str">
        <f t="shared" si="90"/>
        <v>IC.IV.111201</v>
      </c>
      <c r="K1163" s="61" t="s">
        <v>2379</v>
      </c>
      <c r="L1163" s="60" t="str">
        <f t="shared" si="91"/>
        <v>Present on admit</v>
      </c>
      <c r="M1163" s="64" t="str">
        <f t="shared" si="92"/>
        <v>PI.IC.IV.111201.01</v>
      </c>
      <c r="N1163" s="64"/>
      <c r="O1163" s="64" t="str">
        <f t="shared" si="93"/>
        <v>PH.IC.IV.111201.01</v>
      </c>
      <c r="Q1163" s="64" t="str">
        <f t="shared" si="94"/>
        <v>CL.IC.IV.111201.01</v>
      </c>
      <c r="V1163" s="60" t="s">
        <v>2777</v>
      </c>
      <c r="W1163" s="60">
        <v>995</v>
      </c>
    </row>
    <row r="1164" spans="1:25" s="60" customFormat="1" ht="15">
      <c r="A1164" s="60" t="s">
        <v>8408</v>
      </c>
      <c r="B1164" s="10"/>
      <c r="C1164" s="62" t="s">
        <v>5749</v>
      </c>
      <c r="D1164" s="10" t="s">
        <v>9836</v>
      </c>
      <c r="E1164" s="62" t="s">
        <v>3064</v>
      </c>
      <c r="F1164" s="60" t="s">
        <v>8357</v>
      </c>
      <c r="G1164" s="60" t="s">
        <v>8220</v>
      </c>
      <c r="H1164" s="62" t="s">
        <v>12030</v>
      </c>
      <c r="I1164" s="60" t="s">
        <v>8221</v>
      </c>
      <c r="J1164" s="63" t="str">
        <f t="shared" si="90"/>
        <v>IC.IV.111202</v>
      </c>
      <c r="K1164" s="61" t="s">
        <v>2379</v>
      </c>
      <c r="L1164" s="60" t="str">
        <f t="shared" si="91"/>
        <v>Caps new/changed</v>
      </c>
      <c r="M1164" s="64" t="str">
        <f t="shared" si="92"/>
        <v>PI.IC.IV.111202.01</v>
      </c>
      <c r="N1164" s="64"/>
      <c r="O1164" s="64" t="str">
        <f t="shared" si="93"/>
        <v>PH.IC.IV.111202.01</v>
      </c>
      <c r="Q1164" s="64" t="str">
        <f t="shared" si="94"/>
        <v>CL.IC.IV.111202.01</v>
      </c>
      <c r="R1164" s="60" t="s">
        <v>12465</v>
      </c>
      <c r="S1164" s="60">
        <v>826</v>
      </c>
    </row>
    <row r="1165" spans="1:25" s="60" customFormat="1" ht="15">
      <c r="A1165" s="60" t="s">
        <v>8408</v>
      </c>
      <c r="B1165" s="10"/>
      <c r="C1165" s="62" t="s">
        <v>5749</v>
      </c>
      <c r="D1165" s="10"/>
      <c r="E1165" s="62" t="s">
        <v>3064</v>
      </c>
      <c r="F1165" s="60" t="s">
        <v>8357</v>
      </c>
      <c r="G1165" s="60" t="s">
        <v>11382</v>
      </c>
      <c r="H1165" s="62" t="s">
        <v>12032</v>
      </c>
      <c r="I1165" s="60" t="s">
        <v>8391</v>
      </c>
      <c r="J1165" s="63" t="str">
        <f t="shared" si="90"/>
        <v>IC.IV.111203</v>
      </c>
      <c r="K1165" s="61" t="s">
        <v>2379</v>
      </c>
      <c r="L1165" s="60" t="str">
        <f t="shared" si="91"/>
        <v>Tubing new/changed</v>
      </c>
      <c r="M1165" s="64" t="str">
        <f t="shared" si="92"/>
        <v>PI.IC.IV.111203.01</v>
      </c>
      <c r="N1165" s="64"/>
      <c r="O1165" s="64" t="str">
        <f t="shared" si="93"/>
        <v>PH.IC.IV.111203.01</v>
      </c>
      <c r="Q1165" s="64" t="str">
        <f t="shared" si="94"/>
        <v>CL.IC.IV.111203.01</v>
      </c>
    </row>
    <row r="1166" spans="1:25" s="60" customFormat="1" ht="15">
      <c r="A1166" s="60" t="s">
        <v>8408</v>
      </c>
      <c r="B1166" s="10"/>
      <c r="C1166" s="62" t="s">
        <v>5749</v>
      </c>
      <c r="D1166" s="10"/>
      <c r="E1166" s="62" t="s">
        <v>3064</v>
      </c>
      <c r="F1166" s="60" t="s">
        <v>8357</v>
      </c>
      <c r="G1166" s="60" t="s">
        <v>8146</v>
      </c>
      <c r="H1166" s="62" t="s">
        <v>12028</v>
      </c>
      <c r="I1166" s="60" t="s">
        <v>8535</v>
      </c>
      <c r="J1166" s="63" t="str">
        <f t="shared" si="90"/>
        <v>IC.IV.111204</v>
      </c>
      <c r="K1166" s="61" t="s">
        <v>2379</v>
      </c>
      <c r="L1166" s="60" t="str">
        <f t="shared" si="91"/>
        <v>Tubing d/c with cath d/c</v>
      </c>
      <c r="M1166" s="64" t="str">
        <f t="shared" si="92"/>
        <v>PI.IC.IV.111204.01</v>
      </c>
      <c r="N1166" s="64"/>
      <c r="O1166" s="64" t="str">
        <f t="shared" si="93"/>
        <v>PH.IC.IV.111204.01</v>
      </c>
      <c r="Q1166" s="64" t="str">
        <f t="shared" si="94"/>
        <v>CL.IC.IV.111204.01</v>
      </c>
    </row>
    <row r="1167" spans="1:25" s="60" customFormat="1" ht="15">
      <c r="A1167" s="60" t="s">
        <v>8408</v>
      </c>
      <c r="B1167" s="10"/>
      <c r="C1167" s="62" t="s">
        <v>2654</v>
      </c>
      <c r="D1167" s="10"/>
      <c r="E1167" s="62" t="s">
        <v>12206</v>
      </c>
      <c r="F1167" s="60" t="s">
        <v>2655</v>
      </c>
      <c r="G1167" s="60" t="s">
        <v>12896</v>
      </c>
      <c r="H1167" s="62" t="s">
        <v>2775</v>
      </c>
      <c r="I1167" s="60" t="s">
        <v>2776</v>
      </c>
      <c r="J1167" s="63" t="str">
        <f t="shared" si="90"/>
        <v>IC.IV.111205</v>
      </c>
      <c r="K1167" s="61" t="s">
        <v>12175</v>
      </c>
      <c r="L1167" s="60" t="str">
        <f t="shared" si="91"/>
        <v>Change not due</v>
      </c>
      <c r="M1167" s="64" t="str">
        <f t="shared" si="92"/>
        <v>PI.IC.IV.111205.01</v>
      </c>
      <c r="N1167" s="64"/>
      <c r="O1167" s="64" t="str">
        <f t="shared" si="93"/>
        <v>PH.IC.IV.111205.01</v>
      </c>
      <c r="Q1167" s="64" t="str">
        <f t="shared" si="94"/>
        <v>CL.IC.IV.111205.01</v>
      </c>
    </row>
    <row r="1168" spans="1:25" s="60" customFormat="1" ht="15">
      <c r="A1168" s="60" t="s">
        <v>8408</v>
      </c>
      <c r="B1168" s="10"/>
      <c r="C1168" s="62" t="s">
        <v>5749</v>
      </c>
      <c r="D1168" s="10" t="s">
        <v>9846</v>
      </c>
      <c r="E1168" s="62" t="s">
        <v>5560</v>
      </c>
      <c r="F1168" s="60" t="s">
        <v>8212</v>
      </c>
      <c r="G1168" s="60" t="s">
        <v>8213</v>
      </c>
      <c r="H1168" s="62" t="s">
        <v>11848</v>
      </c>
      <c r="I1168" s="60" t="s">
        <v>8213</v>
      </c>
      <c r="J1168" s="63" t="str">
        <f t="shared" si="90"/>
        <v>IC.IV.111301</v>
      </c>
      <c r="K1168" s="61" t="s">
        <v>4192</v>
      </c>
      <c r="L1168" s="60" t="str">
        <f t="shared" si="91"/>
        <v>IV Cannula</v>
      </c>
      <c r="M1168" s="64" t="str">
        <f t="shared" si="92"/>
        <v>PI.IC.IV.111301.02</v>
      </c>
      <c r="N1168" s="64"/>
      <c r="O1168" s="64" t="str">
        <f t="shared" si="93"/>
        <v>PH.IC.IV.111301.02</v>
      </c>
      <c r="Q1168" s="64" t="str">
        <f t="shared" si="94"/>
        <v>CL.IC.IV.111301.02</v>
      </c>
    </row>
    <row r="1169" spans="1:41" s="60" customFormat="1" ht="15">
      <c r="A1169" s="60" t="s">
        <v>8408</v>
      </c>
      <c r="B1169" s="10"/>
      <c r="C1169" s="62" t="s">
        <v>5749</v>
      </c>
      <c r="D1169" s="10"/>
      <c r="E1169" s="62" t="s">
        <v>5560</v>
      </c>
      <c r="F1169" s="60" t="s">
        <v>8212</v>
      </c>
      <c r="G1169" s="60" t="s">
        <v>11138</v>
      </c>
      <c r="H1169" s="62" t="s">
        <v>12030</v>
      </c>
      <c r="I1169" s="60" t="s">
        <v>11138</v>
      </c>
      <c r="J1169" s="63" t="str">
        <f t="shared" si="90"/>
        <v>IC.IV.111302</v>
      </c>
      <c r="K1169" s="61" t="s">
        <v>2379</v>
      </c>
      <c r="L1169" s="60" t="str">
        <f t="shared" si="91"/>
        <v>Capped</v>
      </c>
      <c r="M1169" s="64" t="str">
        <f t="shared" si="92"/>
        <v>PI.IC.IV.111302.01</v>
      </c>
      <c r="N1169" s="64"/>
      <c r="O1169" s="64" t="str">
        <f t="shared" si="93"/>
        <v>PH.IC.IV.111302.01</v>
      </c>
      <c r="Q1169" s="64" t="str">
        <f t="shared" si="94"/>
        <v>CL.IC.IV.111302.01</v>
      </c>
    </row>
    <row r="1170" spans="1:41" s="60" customFormat="1" ht="15">
      <c r="A1170" s="60" t="s">
        <v>8408</v>
      </c>
      <c r="B1170" s="10"/>
      <c r="C1170" s="62" t="s">
        <v>5749</v>
      </c>
      <c r="D1170" s="10"/>
      <c r="E1170" s="62" t="s">
        <v>5560</v>
      </c>
      <c r="F1170" s="60" t="s">
        <v>8212</v>
      </c>
      <c r="G1170" s="60" t="s">
        <v>10478</v>
      </c>
      <c r="H1170" s="62" t="s">
        <v>12032</v>
      </c>
      <c r="I1170" s="60" t="s">
        <v>12437</v>
      </c>
      <c r="J1170" s="63" t="str">
        <f t="shared" si="90"/>
        <v>IC.IV.111303</v>
      </c>
      <c r="K1170" s="61" t="s">
        <v>12175</v>
      </c>
      <c r="L1170" s="60" t="str">
        <f t="shared" si="91"/>
        <v>Other: specify</v>
      </c>
      <c r="M1170" s="64" t="str">
        <f t="shared" si="92"/>
        <v>PI.IC.IV.111303.01</v>
      </c>
      <c r="N1170" s="64"/>
      <c r="O1170" s="64" t="str">
        <f t="shared" si="93"/>
        <v>PH.IC.IV.111303.01</v>
      </c>
      <c r="Q1170" s="64" t="str">
        <f t="shared" si="94"/>
        <v>CL.IC.IV.111303.01</v>
      </c>
    </row>
    <row r="1171" spans="1:41" s="60" customFormat="1" ht="15">
      <c r="A1171" s="60" t="s">
        <v>8408</v>
      </c>
      <c r="B1171" s="10" t="s">
        <v>8214</v>
      </c>
      <c r="C1171" s="62" t="s">
        <v>3064</v>
      </c>
      <c r="D1171" s="10" t="s">
        <v>8264</v>
      </c>
      <c r="E1171" s="61" t="s">
        <v>12175</v>
      </c>
      <c r="F1171" s="60" t="s">
        <v>8062</v>
      </c>
      <c r="G1171" s="60" t="s">
        <v>8063</v>
      </c>
      <c r="H1171" s="62" t="s">
        <v>11848</v>
      </c>
      <c r="I1171" s="60" t="s">
        <v>11867</v>
      </c>
      <c r="J1171" s="63" t="str">
        <f t="shared" si="90"/>
        <v>IC.IV.120101</v>
      </c>
      <c r="K1171" s="61" t="s">
        <v>12175</v>
      </c>
      <c r="L1171" s="60" t="str">
        <f t="shared" si="91"/>
        <v>Drsg change date (free text)</v>
      </c>
      <c r="M1171" s="64" t="str">
        <f t="shared" si="92"/>
        <v>PI.IC.IV.120101.01</v>
      </c>
      <c r="N1171" s="64"/>
      <c r="O1171" s="64" t="str">
        <f t="shared" si="93"/>
        <v>PH.IC.IV.120101.01</v>
      </c>
      <c r="Q1171" s="64" t="str">
        <f t="shared" si="94"/>
        <v>CL.IC.IV.120101.01</v>
      </c>
    </row>
    <row r="1172" spans="1:41" s="60" customFormat="1" ht="15">
      <c r="A1172" s="60" t="s">
        <v>8408</v>
      </c>
      <c r="B1172" s="10"/>
      <c r="C1172" s="62" t="s">
        <v>3064</v>
      </c>
      <c r="D1172" s="10" t="s">
        <v>8267</v>
      </c>
      <c r="E1172" s="61" t="s">
        <v>4192</v>
      </c>
      <c r="F1172" s="60" t="s">
        <v>7902</v>
      </c>
      <c r="G1172" s="60" t="s">
        <v>8108</v>
      </c>
      <c r="H1172" s="62" t="s">
        <v>11848</v>
      </c>
      <c r="I1172" s="60" t="s">
        <v>8413</v>
      </c>
      <c r="J1172" s="63" t="str">
        <f t="shared" si="90"/>
        <v>IC.IV.120201</v>
      </c>
      <c r="K1172" s="61" t="s">
        <v>2379</v>
      </c>
      <c r="L1172" s="60" t="str">
        <f t="shared" si="91"/>
        <v>Antimicrobial disk</v>
      </c>
      <c r="M1172" s="64" t="str">
        <f t="shared" si="92"/>
        <v>PI.IC.IV.120201.01</v>
      </c>
      <c r="N1172" s="64"/>
      <c r="O1172" s="64" t="str">
        <f t="shared" si="93"/>
        <v>PH.IC.IV.120201.01</v>
      </c>
      <c r="Q1172" s="64" t="str">
        <f t="shared" si="94"/>
        <v>CL.IC.IV.120201.01</v>
      </c>
    </row>
    <row r="1173" spans="1:41" s="60" customFormat="1" ht="15">
      <c r="A1173" s="60" t="s">
        <v>8408</v>
      </c>
      <c r="B1173" s="10"/>
      <c r="C1173" s="62" t="s">
        <v>3064</v>
      </c>
      <c r="D1173" s="10"/>
      <c r="E1173" s="61" t="s">
        <v>4192</v>
      </c>
      <c r="F1173" s="60" t="s">
        <v>7902</v>
      </c>
      <c r="G1173" s="60" t="s">
        <v>11070</v>
      </c>
      <c r="H1173" s="62" t="s">
        <v>12030</v>
      </c>
      <c r="I1173" s="60" t="s">
        <v>7901</v>
      </c>
      <c r="J1173" s="63" t="str">
        <f t="shared" si="90"/>
        <v>IC.IV.120202</v>
      </c>
      <c r="K1173" s="61" t="s">
        <v>2379</v>
      </c>
      <c r="L1173" s="60" t="str">
        <f t="shared" si="91"/>
        <v>Transparent</v>
      </c>
      <c r="M1173" s="64" t="str">
        <f t="shared" si="92"/>
        <v>PI.IC.IV.120202.01</v>
      </c>
      <c r="N1173" s="64"/>
      <c r="O1173" s="64" t="str">
        <f t="shared" si="93"/>
        <v>PH.IC.IV.120202.01</v>
      </c>
      <c r="Q1173" s="64" t="str">
        <f t="shared" si="94"/>
        <v>CL.IC.IV.120202.01</v>
      </c>
    </row>
    <row r="1174" spans="1:41" s="60" customFormat="1" ht="15">
      <c r="A1174" s="60" t="s">
        <v>8408</v>
      </c>
      <c r="B1174" s="10"/>
      <c r="C1174" s="62" t="s">
        <v>3064</v>
      </c>
      <c r="D1174" s="10"/>
      <c r="E1174" s="61" t="s">
        <v>12430</v>
      </c>
      <c r="F1174" s="60" t="s">
        <v>7902</v>
      </c>
      <c r="G1174" s="60" t="s">
        <v>11567</v>
      </c>
      <c r="H1174" s="62" t="s">
        <v>12032</v>
      </c>
      <c r="I1174" s="60" t="s">
        <v>11567</v>
      </c>
      <c r="J1174" s="63" t="str">
        <f t="shared" si="90"/>
        <v>IC.IV.120203</v>
      </c>
      <c r="K1174" s="61" t="s">
        <v>12175</v>
      </c>
      <c r="L1174" s="60" t="str">
        <f t="shared" si="91"/>
        <v>Gauze</v>
      </c>
      <c r="M1174" s="64" t="str">
        <f t="shared" si="92"/>
        <v>PI.IC.IV.120203.01</v>
      </c>
      <c r="N1174" s="64"/>
      <c r="O1174" s="64" t="str">
        <f t="shared" si="93"/>
        <v>PH.IC.IV.120203.01</v>
      </c>
      <c r="Q1174" s="64" t="str">
        <f t="shared" si="94"/>
        <v>CL.IC.IV.120203.01</v>
      </c>
    </row>
    <row r="1175" spans="1:41" s="60" customFormat="1" ht="15">
      <c r="A1175" s="60" t="s">
        <v>8408</v>
      </c>
      <c r="B1175" s="10"/>
      <c r="C1175" s="62" t="s">
        <v>3064</v>
      </c>
      <c r="D1175" s="10"/>
      <c r="E1175" s="61" t="s">
        <v>12430</v>
      </c>
      <c r="F1175" s="60" t="s">
        <v>7902</v>
      </c>
      <c r="G1175" s="60" t="s">
        <v>10478</v>
      </c>
      <c r="H1175" s="62" t="s">
        <v>12028</v>
      </c>
      <c r="I1175" s="60" t="s">
        <v>12437</v>
      </c>
      <c r="J1175" s="63" t="str">
        <f t="shared" si="90"/>
        <v>IC.IV.120204</v>
      </c>
      <c r="K1175" s="61" t="s">
        <v>12175</v>
      </c>
      <c r="L1175" s="60" t="str">
        <f t="shared" si="91"/>
        <v>Other: specify</v>
      </c>
      <c r="M1175" s="64" t="str">
        <f t="shared" si="92"/>
        <v>PI.IC.IV.120204.01</v>
      </c>
      <c r="N1175" s="64"/>
      <c r="O1175" s="64" t="str">
        <f t="shared" si="93"/>
        <v>PH.IC.IV.120204.01</v>
      </c>
      <c r="Q1175" s="64" t="str">
        <f t="shared" si="94"/>
        <v>CL.IC.IV.120204.01</v>
      </c>
    </row>
    <row r="1176" spans="1:41" s="60" customFormat="1" ht="15">
      <c r="A1176" s="60" t="s">
        <v>8408</v>
      </c>
      <c r="B1176" s="10"/>
      <c r="C1176" s="62" t="s">
        <v>3064</v>
      </c>
      <c r="D1176" s="10" t="s">
        <v>8679</v>
      </c>
      <c r="E1176" s="61" t="s">
        <v>12185</v>
      </c>
      <c r="F1176" s="60" t="s">
        <v>7733</v>
      </c>
      <c r="G1176" s="60" t="s">
        <v>11836</v>
      </c>
      <c r="H1176" s="62" t="s">
        <v>11848</v>
      </c>
      <c r="I1176" s="60" t="s">
        <v>8627</v>
      </c>
      <c r="J1176" s="63" t="str">
        <f t="shared" si="90"/>
        <v>IC.IV.120301</v>
      </c>
      <c r="K1176" s="61" t="s">
        <v>12175</v>
      </c>
      <c r="L1176" s="60" t="str">
        <f t="shared" si="91"/>
        <v>Present on admit: specify date</v>
      </c>
      <c r="M1176" s="64" t="str">
        <f t="shared" si="92"/>
        <v>PI.IC.IV.120301.01</v>
      </c>
      <c r="N1176" s="64"/>
      <c r="O1176" s="64" t="str">
        <f t="shared" si="93"/>
        <v>PH.IC.IV.120301.01</v>
      </c>
      <c r="Q1176" s="64" t="str">
        <f t="shared" si="94"/>
        <v>CL.IC.IV.120301.01</v>
      </c>
    </row>
    <row r="1177" spans="1:41" s="60" customFormat="1" ht="15">
      <c r="A1177" s="60" t="s">
        <v>8408</v>
      </c>
      <c r="B1177" s="10"/>
      <c r="C1177" s="62" t="s">
        <v>3064</v>
      </c>
      <c r="D1177" s="10" t="s">
        <v>9836</v>
      </c>
      <c r="E1177" s="61" t="s">
        <v>12185</v>
      </c>
      <c r="F1177" s="60" t="s">
        <v>7733</v>
      </c>
      <c r="G1177" s="60" t="s">
        <v>8245</v>
      </c>
      <c r="H1177" s="62" t="s">
        <v>12030</v>
      </c>
      <c r="I1177" s="60" t="s">
        <v>8310</v>
      </c>
      <c r="J1177" s="63" t="str">
        <f t="shared" si="90"/>
        <v>IC.IV.120302</v>
      </c>
      <c r="K1177" s="61" t="s">
        <v>12175</v>
      </c>
      <c r="L1177" s="60" t="str">
        <f t="shared" si="91"/>
        <v>Inserted at this date/time: specify</v>
      </c>
      <c r="M1177" s="64" t="str">
        <f t="shared" si="92"/>
        <v>PI.IC.IV.120302.01</v>
      </c>
      <c r="N1177" s="64"/>
      <c r="O1177" s="64" t="str">
        <f t="shared" si="93"/>
        <v>PH.IC.IV.120302.01</v>
      </c>
      <c r="Q1177" s="64" t="str">
        <f t="shared" si="94"/>
        <v>CL.IC.IV.120302.01</v>
      </c>
    </row>
    <row r="1178" spans="1:41" s="60" customFormat="1" ht="15">
      <c r="A1178" s="60" t="s">
        <v>8408</v>
      </c>
      <c r="B1178" s="10"/>
      <c r="C1178" s="62" t="s">
        <v>3064</v>
      </c>
      <c r="D1178" s="10"/>
      <c r="E1178" s="61" t="s">
        <v>12185</v>
      </c>
      <c r="F1178" s="60" t="s">
        <v>7733</v>
      </c>
      <c r="G1178" s="60" t="s">
        <v>8566</v>
      </c>
      <c r="H1178" s="62" t="s">
        <v>12032</v>
      </c>
      <c r="I1178" s="60" t="s">
        <v>8567</v>
      </c>
      <c r="J1178" s="63" t="str">
        <f t="shared" si="90"/>
        <v>IC.IV.120303</v>
      </c>
      <c r="K1178" s="61" t="s">
        <v>12175</v>
      </c>
      <c r="L1178" s="60" t="str">
        <f t="shared" si="91"/>
        <v>Insertion attempts number: specify</v>
      </c>
      <c r="M1178" s="64" t="str">
        <f t="shared" si="92"/>
        <v>PI.IC.IV.120303.01</v>
      </c>
      <c r="N1178" s="64"/>
      <c r="O1178" s="64" t="str">
        <f t="shared" si="93"/>
        <v>PH.IC.IV.120303.01</v>
      </c>
      <c r="Q1178" s="64" t="str">
        <f t="shared" si="94"/>
        <v>CL.IC.IV.120303.01</v>
      </c>
    </row>
    <row r="1179" spans="1:41" s="60" customFormat="1" ht="15">
      <c r="A1179" s="60" t="s">
        <v>8408</v>
      </c>
      <c r="B1179" s="10"/>
      <c r="C1179" s="62" t="s">
        <v>3064</v>
      </c>
      <c r="D1179" s="10"/>
      <c r="E1179" s="61" t="s">
        <v>12185</v>
      </c>
      <c r="F1179" s="60" t="s">
        <v>7733</v>
      </c>
      <c r="G1179" s="60" t="s">
        <v>11840</v>
      </c>
      <c r="H1179" s="62" t="s">
        <v>12028</v>
      </c>
      <c r="I1179" s="60" t="s">
        <v>11841</v>
      </c>
      <c r="J1179" s="63" t="str">
        <f t="shared" si="90"/>
        <v>IC.IV.120304</v>
      </c>
      <c r="K1179" s="61" t="s">
        <v>12175</v>
      </c>
      <c r="L1179" s="60" t="str">
        <f t="shared" si="91"/>
        <v>Discontinue</v>
      </c>
      <c r="M1179" s="64" t="str">
        <f t="shared" si="92"/>
        <v>PI.IC.IV.120304.01</v>
      </c>
      <c r="N1179" s="64"/>
      <c r="O1179" s="64" t="str">
        <f t="shared" si="93"/>
        <v>PH.IC.IV.120304.01</v>
      </c>
      <c r="Q1179" s="64" t="str">
        <f t="shared" si="94"/>
        <v>CL.IC.IV.120304.01</v>
      </c>
    </row>
    <row r="1180" spans="1:41" s="60" customFormat="1" ht="15">
      <c r="A1180" s="60" t="s">
        <v>8408</v>
      </c>
      <c r="B1180" s="10"/>
      <c r="C1180" s="62" t="s">
        <v>12100</v>
      </c>
      <c r="D1180" s="10"/>
      <c r="E1180" s="61" t="s">
        <v>12592</v>
      </c>
      <c r="F1180" s="60" t="s">
        <v>7733</v>
      </c>
      <c r="G1180" s="60" t="s">
        <v>13846</v>
      </c>
      <c r="H1180" s="62" t="s">
        <v>12210</v>
      </c>
      <c r="I1180" s="60" t="s">
        <v>13848</v>
      </c>
      <c r="J1180" s="63" t="str">
        <f t="shared" si="90"/>
        <v>IC.IV.120305</v>
      </c>
      <c r="K1180" s="61" t="s">
        <v>1</v>
      </c>
      <c r="L1180" s="60" t="str">
        <f t="shared" si="91"/>
        <v>Site duration extension</v>
      </c>
      <c r="M1180" s="64" t="str">
        <f t="shared" si="92"/>
        <v>PI.IC.IV.120305.01</v>
      </c>
      <c r="N1180" s="64"/>
      <c r="O1180" s="64" t="str">
        <f t="shared" si="93"/>
        <v>PH.IC.IV.120305.01</v>
      </c>
      <c r="Q1180" s="64" t="str">
        <f t="shared" si="94"/>
        <v>CL.IC.IV.120305.01</v>
      </c>
      <c r="AN1180" s="60" t="s">
        <v>12773</v>
      </c>
      <c r="AO1180" s="60">
        <v>1518</v>
      </c>
    </row>
    <row r="1181" spans="1:41" s="60" customFormat="1" ht="15">
      <c r="A1181" s="60" t="s">
        <v>8408</v>
      </c>
      <c r="B1181" s="10"/>
      <c r="C1181" s="62" t="s">
        <v>12100</v>
      </c>
      <c r="D1181" s="10"/>
      <c r="E1181" s="61" t="s">
        <v>12592</v>
      </c>
      <c r="F1181" s="60" t="s">
        <v>7733</v>
      </c>
      <c r="G1181" s="60" t="s">
        <v>13847</v>
      </c>
      <c r="H1181" s="62" t="s">
        <v>12212</v>
      </c>
      <c r="I1181" s="60" t="s">
        <v>13849</v>
      </c>
      <c r="J1181" s="63" t="str">
        <f t="shared" si="90"/>
        <v>IC.IV.120306</v>
      </c>
      <c r="K1181" s="61" t="s">
        <v>1</v>
      </c>
      <c r="L1181" s="60" t="str">
        <f t="shared" si="91"/>
        <v>Tubing changed</v>
      </c>
      <c r="M1181" s="64" t="str">
        <f t="shared" si="92"/>
        <v>PI.IC.IV.120306.01</v>
      </c>
      <c r="N1181" s="64"/>
      <c r="O1181" s="64" t="str">
        <f t="shared" si="93"/>
        <v>PH.IC.IV.120306.01</v>
      </c>
      <c r="Q1181" s="64" t="str">
        <f t="shared" si="94"/>
        <v>CL.IC.IV.120306.01</v>
      </c>
      <c r="AN1181" s="60" t="s">
        <v>12773</v>
      </c>
      <c r="AO1181" s="60">
        <v>1519</v>
      </c>
    </row>
    <row r="1182" spans="1:41" s="60" customFormat="1" ht="15">
      <c r="A1182" s="60" t="s">
        <v>8408</v>
      </c>
      <c r="B1182" s="10"/>
      <c r="C1182" s="62" t="s">
        <v>3064</v>
      </c>
      <c r="D1182" s="10" t="s">
        <v>9695</v>
      </c>
      <c r="E1182" s="62" t="s">
        <v>6464</v>
      </c>
      <c r="F1182" s="60" t="s">
        <v>7903</v>
      </c>
      <c r="G1182" s="60" t="s">
        <v>10076</v>
      </c>
      <c r="H1182" s="62" t="s">
        <v>11848</v>
      </c>
      <c r="I1182" s="60" t="s">
        <v>10076</v>
      </c>
      <c r="J1182" s="63" t="str">
        <f t="shared" si="90"/>
        <v>IC.IV.120401</v>
      </c>
      <c r="K1182" s="61" t="s">
        <v>2379</v>
      </c>
      <c r="L1182" s="60" t="str">
        <f t="shared" si="91"/>
        <v>Done</v>
      </c>
      <c r="M1182" s="64" t="str">
        <f t="shared" si="92"/>
        <v>PI.IC.IV.120401.01</v>
      </c>
      <c r="N1182" s="64"/>
      <c r="O1182" s="64" t="str">
        <f t="shared" si="93"/>
        <v>PH.IC.IV.120401.01</v>
      </c>
      <c r="Q1182" s="64" t="str">
        <f t="shared" si="94"/>
        <v>CL.IC.IV.120401.01</v>
      </c>
    </row>
    <row r="1183" spans="1:41" s="60" customFormat="1" ht="15">
      <c r="A1183" s="60" t="s">
        <v>8408</v>
      </c>
      <c r="B1183" s="10"/>
      <c r="C1183" s="62" t="s">
        <v>3064</v>
      </c>
      <c r="D1183" s="10"/>
      <c r="E1183" s="62" t="s">
        <v>6464</v>
      </c>
      <c r="F1183" s="60" t="s">
        <v>7903</v>
      </c>
      <c r="G1183" s="60" t="s">
        <v>8623</v>
      </c>
      <c r="H1183" s="62" t="s">
        <v>12030</v>
      </c>
      <c r="I1183" s="60" t="s">
        <v>12171</v>
      </c>
      <c r="J1183" s="63" t="str">
        <f t="shared" si="90"/>
        <v>IC.IV.120402</v>
      </c>
      <c r="K1183" s="61" t="s">
        <v>2379</v>
      </c>
      <c r="L1183" s="60" t="str">
        <f t="shared" si="91"/>
        <v>Not due</v>
      </c>
      <c r="M1183" s="64" t="str">
        <f t="shared" si="92"/>
        <v>PI.IC.IV.120402.01</v>
      </c>
      <c r="N1183" s="64"/>
      <c r="O1183" s="64" t="str">
        <f t="shared" si="93"/>
        <v>PH.IC.IV.120402.01</v>
      </c>
      <c r="Q1183" s="64" t="str">
        <f t="shared" si="94"/>
        <v>CL.IC.IV.120402.01</v>
      </c>
    </row>
    <row r="1184" spans="1:41" s="60" customFormat="1" ht="15">
      <c r="A1184" s="60" t="s">
        <v>8408</v>
      </c>
      <c r="B1184" s="10"/>
      <c r="C1184" s="62" t="s">
        <v>3064</v>
      </c>
      <c r="D1184" s="10" t="s">
        <v>9836</v>
      </c>
      <c r="E1184" s="62" t="s">
        <v>6464</v>
      </c>
      <c r="F1184" s="60" t="s">
        <v>7903</v>
      </c>
      <c r="G1184" s="60" t="s">
        <v>10478</v>
      </c>
      <c r="H1184" s="62" t="s">
        <v>12032</v>
      </c>
      <c r="I1184" s="60" t="s">
        <v>12437</v>
      </c>
      <c r="J1184" s="63" t="str">
        <f t="shared" si="90"/>
        <v>IC.IV.120403</v>
      </c>
      <c r="K1184" s="61" t="s">
        <v>2379</v>
      </c>
      <c r="L1184" s="60" t="str">
        <f t="shared" si="91"/>
        <v>Other: specify</v>
      </c>
      <c r="M1184" s="64" t="str">
        <f t="shared" si="92"/>
        <v>PI.IC.IV.120403.01</v>
      </c>
      <c r="N1184" s="64"/>
      <c r="O1184" s="64" t="str">
        <f t="shared" si="93"/>
        <v>PH.IC.IV.120403.01</v>
      </c>
      <c r="Q1184" s="64" t="str">
        <f t="shared" si="94"/>
        <v>CL.IC.IV.120403.01</v>
      </c>
    </row>
    <row r="1185" spans="1:33" s="60" customFormat="1" ht="15">
      <c r="A1185" s="60" t="s">
        <v>8408</v>
      </c>
      <c r="B1185" s="10"/>
      <c r="C1185" s="62" t="s">
        <v>3064</v>
      </c>
      <c r="D1185" s="10" t="s">
        <v>8155</v>
      </c>
      <c r="E1185" s="62" t="s">
        <v>6291</v>
      </c>
      <c r="F1185" s="60" t="s">
        <v>8270</v>
      </c>
      <c r="G1185" s="60" t="s">
        <v>8625</v>
      </c>
      <c r="H1185" s="62" t="s">
        <v>11848</v>
      </c>
      <c r="I1185" s="60" t="s">
        <v>11867</v>
      </c>
      <c r="J1185" s="63" t="str">
        <f t="shared" si="90"/>
        <v>IC.IV.120501</v>
      </c>
      <c r="K1185" s="61" t="s">
        <v>2379</v>
      </c>
      <c r="L1185" s="60" t="str">
        <f t="shared" si="91"/>
        <v>Insertion date (free text)</v>
      </c>
      <c r="M1185" s="64" t="str">
        <f t="shared" si="92"/>
        <v>PI.IC.IV.120501.01</v>
      </c>
      <c r="N1185" s="64"/>
      <c r="O1185" s="64" t="str">
        <f t="shared" si="93"/>
        <v>PH.IC.IV.120501.01</v>
      </c>
      <c r="Q1185" s="64" t="str">
        <f t="shared" si="94"/>
        <v>CL.IC.IV.120501.01</v>
      </c>
    </row>
    <row r="1186" spans="1:33" s="60" customFormat="1" ht="15">
      <c r="A1186" s="60" t="s">
        <v>8408</v>
      </c>
      <c r="B1186" s="10"/>
      <c r="C1186" s="62" t="s">
        <v>3064</v>
      </c>
      <c r="D1186" s="10" t="s">
        <v>11645</v>
      </c>
      <c r="E1186" s="62" t="s">
        <v>6988</v>
      </c>
      <c r="F1186" s="60" t="s">
        <v>8271</v>
      </c>
      <c r="G1186" s="60" t="s">
        <v>9437</v>
      </c>
      <c r="H1186" s="62" t="s">
        <v>11848</v>
      </c>
      <c r="I1186" s="60" t="s">
        <v>8502</v>
      </c>
      <c r="J1186" s="63" t="str">
        <f t="shared" si="90"/>
        <v>IC.IV.120601</v>
      </c>
      <c r="K1186" s="61" t="s">
        <v>2379</v>
      </c>
      <c r="L1186" s="60" t="str">
        <f t="shared" si="91"/>
        <v>Hand, right</v>
      </c>
      <c r="M1186" s="64" t="str">
        <f t="shared" si="92"/>
        <v>PI.IC.IV.120601.01</v>
      </c>
      <c r="N1186" s="64"/>
      <c r="O1186" s="64" t="str">
        <f t="shared" si="93"/>
        <v>PH.IC.IV.120601.01</v>
      </c>
      <c r="Q1186" s="64" t="str">
        <f t="shared" si="94"/>
        <v>CL.IC.IV.120601.01</v>
      </c>
    </row>
    <row r="1187" spans="1:33" s="60" customFormat="1" ht="15">
      <c r="A1187" s="60" t="s">
        <v>8408</v>
      </c>
      <c r="B1187" s="10"/>
      <c r="C1187" s="62" t="s">
        <v>3064</v>
      </c>
      <c r="D1187" s="10" t="s">
        <v>9836</v>
      </c>
      <c r="E1187" s="62" t="s">
        <v>6988</v>
      </c>
      <c r="F1187" s="60" t="s">
        <v>8271</v>
      </c>
      <c r="G1187" s="60" t="s">
        <v>9444</v>
      </c>
      <c r="H1187" s="62" t="s">
        <v>12030</v>
      </c>
      <c r="I1187" s="60" t="s">
        <v>7997</v>
      </c>
      <c r="J1187" s="63" t="str">
        <f t="shared" si="90"/>
        <v>IC.IV.120602</v>
      </c>
      <c r="K1187" s="61" t="s">
        <v>2379</v>
      </c>
      <c r="L1187" s="60" t="str">
        <f t="shared" si="91"/>
        <v>Hand, left</v>
      </c>
      <c r="M1187" s="64" t="str">
        <f t="shared" si="92"/>
        <v>PI.IC.IV.120602.01</v>
      </c>
      <c r="N1187" s="64"/>
      <c r="O1187" s="64" t="str">
        <f t="shared" si="93"/>
        <v>PH.IC.IV.120602.01</v>
      </c>
      <c r="Q1187" s="64" t="str">
        <f t="shared" si="94"/>
        <v>CL.IC.IV.120602.01</v>
      </c>
    </row>
    <row r="1188" spans="1:33" s="60" customFormat="1" ht="15">
      <c r="A1188" s="60" t="s">
        <v>8408</v>
      </c>
      <c r="B1188" s="10"/>
      <c r="C1188" s="62" t="s">
        <v>3064</v>
      </c>
      <c r="D1188" s="10"/>
      <c r="E1188" s="62" t="s">
        <v>6988</v>
      </c>
      <c r="F1188" s="60" t="s">
        <v>8271</v>
      </c>
      <c r="G1188" s="60" t="s">
        <v>9720</v>
      </c>
      <c r="H1188" s="62" t="s">
        <v>12032</v>
      </c>
      <c r="I1188" s="60" t="s">
        <v>7998</v>
      </c>
      <c r="J1188" s="63" t="str">
        <f t="shared" si="90"/>
        <v>IC.IV.120603</v>
      </c>
      <c r="K1188" s="61" t="s">
        <v>2379</v>
      </c>
      <c r="L1188" s="60" t="str">
        <f t="shared" si="91"/>
        <v>Wrist, right</v>
      </c>
      <c r="M1188" s="64" t="str">
        <f t="shared" si="92"/>
        <v>PI.IC.IV.120603.01</v>
      </c>
      <c r="N1188" s="64"/>
      <c r="O1188" s="64" t="str">
        <f t="shared" si="93"/>
        <v>PH.IC.IV.120603.01</v>
      </c>
      <c r="Q1188" s="64" t="str">
        <f t="shared" si="94"/>
        <v>CL.IC.IV.120603.01</v>
      </c>
    </row>
    <row r="1189" spans="1:33" s="60" customFormat="1" ht="15">
      <c r="A1189" s="60" t="s">
        <v>8408</v>
      </c>
      <c r="B1189" s="10"/>
      <c r="C1189" s="62" t="s">
        <v>3064</v>
      </c>
      <c r="D1189" s="10"/>
      <c r="E1189" s="62" t="s">
        <v>6988</v>
      </c>
      <c r="F1189" s="60" t="s">
        <v>8271</v>
      </c>
      <c r="G1189" s="60" t="s">
        <v>9722</v>
      </c>
      <c r="H1189" s="62" t="s">
        <v>12028</v>
      </c>
      <c r="I1189" s="60" t="s">
        <v>7999</v>
      </c>
      <c r="J1189" s="63" t="str">
        <f t="shared" si="90"/>
        <v>IC.IV.120604</v>
      </c>
      <c r="K1189" s="61" t="s">
        <v>2379</v>
      </c>
      <c r="L1189" s="60" t="str">
        <f t="shared" si="91"/>
        <v>Wrist, left</v>
      </c>
      <c r="M1189" s="64" t="str">
        <f t="shared" si="92"/>
        <v>PI.IC.IV.120604.01</v>
      </c>
      <c r="N1189" s="64"/>
      <c r="O1189" s="64" t="str">
        <f t="shared" si="93"/>
        <v>PH.IC.IV.120604.01</v>
      </c>
      <c r="Q1189" s="64" t="str">
        <f t="shared" si="94"/>
        <v>CL.IC.IV.120604.01</v>
      </c>
    </row>
    <row r="1190" spans="1:33" s="60" customFormat="1" ht="15">
      <c r="A1190" s="60" t="s">
        <v>8408</v>
      </c>
      <c r="B1190" s="10"/>
      <c r="C1190" s="62" t="s">
        <v>3064</v>
      </c>
      <c r="D1190" s="10"/>
      <c r="E1190" s="62" t="s">
        <v>6988</v>
      </c>
      <c r="F1190" s="60" t="s">
        <v>8271</v>
      </c>
      <c r="G1190" s="60" t="s">
        <v>7942</v>
      </c>
      <c r="H1190" s="62" t="s">
        <v>12210</v>
      </c>
      <c r="I1190" s="60" t="s">
        <v>7859</v>
      </c>
      <c r="J1190" s="63" t="str">
        <f t="shared" si="90"/>
        <v>IC.IV.120605</v>
      </c>
      <c r="K1190" s="61" t="s">
        <v>2379</v>
      </c>
      <c r="L1190" s="60" t="str">
        <f t="shared" si="91"/>
        <v>Lower arm, right</v>
      </c>
      <c r="M1190" s="64" t="str">
        <f t="shared" si="92"/>
        <v>PI.IC.IV.120605.01</v>
      </c>
      <c r="N1190" s="64"/>
      <c r="O1190" s="64" t="str">
        <f t="shared" si="93"/>
        <v>PH.IC.IV.120605.01</v>
      </c>
      <c r="Q1190" s="64" t="str">
        <f t="shared" si="94"/>
        <v>CL.IC.IV.120605.01</v>
      </c>
    </row>
    <row r="1191" spans="1:33" s="60" customFormat="1" ht="15">
      <c r="A1191" s="60" t="s">
        <v>8408</v>
      </c>
      <c r="B1191" s="10"/>
      <c r="C1191" s="62" t="s">
        <v>3064</v>
      </c>
      <c r="D1191" s="10"/>
      <c r="E1191" s="62" t="s">
        <v>6988</v>
      </c>
      <c r="F1191" s="60" t="s">
        <v>8271</v>
      </c>
      <c r="G1191" s="60" t="s">
        <v>7943</v>
      </c>
      <c r="H1191" s="62" t="s">
        <v>12212</v>
      </c>
      <c r="I1191" s="60" t="s">
        <v>7860</v>
      </c>
      <c r="J1191" s="63" t="str">
        <f t="shared" si="90"/>
        <v>IC.IV.120606</v>
      </c>
      <c r="K1191" s="61" t="s">
        <v>2379</v>
      </c>
      <c r="L1191" s="60" t="str">
        <f t="shared" si="91"/>
        <v>Lower arm, left</v>
      </c>
      <c r="M1191" s="64" t="str">
        <f t="shared" si="92"/>
        <v>PI.IC.IV.120606.01</v>
      </c>
      <c r="N1191" s="64"/>
      <c r="O1191" s="64" t="str">
        <f t="shared" si="93"/>
        <v>PH.IC.IV.120606.01</v>
      </c>
      <c r="Q1191" s="64" t="str">
        <f t="shared" si="94"/>
        <v>CL.IC.IV.120606.01</v>
      </c>
    </row>
    <row r="1192" spans="1:33" s="60" customFormat="1" ht="15">
      <c r="A1192" s="60" t="s">
        <v>8408</v>
      </c>
      <c r="B1192" s="10"/>
      <c r="C1192" s="62" t="s">
        <v>3064</v>
      </c>
      <c r="D1192" s="10"/>
      <c r="E1192" s="62" t="s">
        <v>6988</v>
      </c>
      <c r="F1192" s="60" t="s">
        <v>8271</v>
      </c>
      <c r="G1192" s="60" t="s">
        <v>7772</v>
      </c>
      <c r="H1192" s="62" t="s">
        <v>12225</v>
      </c>
      <c r="I1192" s="60" t="s">
        <v>7773</v>
      </c>
      <c r="J1192" s="63" t="str">
        <f t="shared" si="90"/>
        <v>IC.IV.120607</v>
      </c>
      <c r="K1192" s="61" t="s">
        <v>2379</v>
      </c>
      <c r="L1192" s="60" t="str">
        <f t="shared" si="91"/>
        <v>Antecubital, right</v>
      </c>
      <c r="M1192" s="64" t="str">
        <f t="shared" si="92"/>
        <v>PI.IC.IV.120607.01</v>
      </c>
      <c r="N1192" s="64"/>
      <c r="O1192" s="64" t="str">
        <f t="shared" si="93"/>
        <v>PH.IC.IV.120607.01</v>
      </c>
      <c r="Q1192" s="64" t="str">
        <f t="shared" si="94"/>
        <v>CL.IC.IV.120607.01</v>
      </c>
    </row>
    <row r="1193" spans="1:33" s="60" customFormat="1" ht="15">
      <c r="A1193" s="60" t="s">
        <v>8408</v>
      </c>
      <c r="B1193" s="10"/>
      <c r="C1193" s="62" t="s">
        <v>3064</v>
      </c>
      <c r="D1193" s="10"/>
      <c r="E1193" s="62" t="s">
        <v>6988</v>
      </c>
      <c r="F1193" s="60" t="s">
        <v>8271</v>
      </c>
      <c r="G1193" s="60" t="s">
        <v>7774</v>
      </c>
      <c r="H1193" s="62" t="s">
        <v>11638</v>
      </c>
      <c r="I1193" s="60" t="s">
        <v>7775</v>
      </c>
      <c r="J1193" s="63" t="str">
        <f t="shared" si="90"/>
        <v>IC.IV.120608</v>
      </c>
      <c r="K1193" s="61" t="s">
        <v>2379</v>
      </c>
      <c r="L1193" s="60" t="str">
        <f t="shared" si="91"/>
        <v>Antecubital, left</v>
      </c>
      <c r="M1193" s="64" t="str">
        <f t="shared" si="92"/>
        <v>PI.IC.IV.120608.01</v>
      </c>
      <c r="N1193" s="64"/>
      <c r="O1193" s="64" t="str">
        <f t="shared" si="93"/>
        <v>PH.IC.IV.120608.01</v>
      </c>
      <c r="Q1193" s="64" t="str">
        <f t="shared" si="94"/>
        <v>CL.IC.IV.120608.01</v>
      </c>
    </row>
    <row r="1194" spans="1:33" s="60" customFormat="1" ht="15">
      <c r="A1194" s="60" t="s">
        <v>8408</v>
      </c>
      <c r="B1194" s="10"/>
      <c r="C1194" s="62" t="s">
        <v>3064</v>
      </c>
      <c r="D1194" s="10" t="s">
        <v>9836</v>
      </c>
      <c r="E1194" s="62" t="s">
        <v>6988</v>
      </c>
      <c r="F1194" s="60" t="s">
        <v>8271</v>
      </c>
      <c r="G1194" s="60" t="s">
        <v>7946</v>
      </c>
      <c r="H1194" s="62" t="s">
        <v>11639</v>
      </c>
      <c r="I1194" s="60" t="s">
        <v>8028</v>
      </c>
      <c r="J1194" s="63" t="str">
        <f t="shared" si="90"/>
        <v>IC.IV.120609</v>
      </c>
      <c r="K1194" s="61" t="s">
        <v>2379</v>
      </c>
      <c r="L1194" s="60" t="str">
        <f t="shared" si="91"/>
        <v>Upper arm, right</v>
      </c>
      <c r="M1194" s="64" t="str">
        <f t="shared" si="92"/>
        <v>PI.IC.IV.120609.01</v>
      </c>
      <c r="N1194" s="64"/>
      <c r="O1194" s="64" t="str">
        <f t="shared" si="93"/>
        <v>PH.IC.IV.120609.01</v>
      </c>
      <c r="Q1194" s="64" t="str">
        <f t="shared" si="94"/>
        <v>CL.IC.IV.120609.01</v>
      </c>
    </row>
    <row r="1195" spans="1:33" s="60" customFormat="1" ht="15">
      <c r="A1195" s="60" t="s">
        <v>8408</v>
      </c>
      <c r="B1195" s="10"/>
      <c r="C1195" s="62" t="s">
        <v>3064</v>
      </c>
      <c r="D1195" s="10" t="s">
        <v>9836</v>
      </c>
      <c r="E1195" s="62" t="s">
        <v>6988</v>
      </c>
      <c r="F1195" s="60" t="s">
        <v>8271</v>
      </c>
      <c r="G1195" s="60" t="s">
        <v>7948</v>
      </c>
      <c r="H1195" s="62" t="s">
        <v>11829</v>
      </c>
      <c r="I1195" s="60" t="s">
        <v>8029</v>
      </c>
      <c r="J1195" s="63" t="str">
        <f t="shared" si="90"/>
        <v>IC.IV.120610</v>
      </c>
      <c r="K1195" s="61" t="s">
        <v>2379</v>
      </c>
      <c r="L1195" s="60" t="str">
        <f t="shared" si="91"/>
        <v>Upper arm, left</v>
      </c>
      <c r="M1195" s="64" t="str">
        <f t="shared" si="92"/>
        <v>PI.IC.IV.120610.01</v>
      </c>
      <c r="N1195" s="64"/>
      <c r="O1195" s="64" t="str">
        <f t="shared" si="93"/>
        <v>PH.IC.IV.120610.01</v>
      </c>
      <c r="Q1195" s="64" t="str">
        <f t="shared" si="94"/>
        <v>CL.IC.IV.120610.01</v>
      </c>
      <c r="AF1195" s="60" t="s">
        <v>12773</v>
      </c>
      <c r="AG1195" s="60">
        <v>1361</v>
      </c>
    </row>
    <row r="1196" spans="1:33" s="60" customFormat="1" ht="15">
      <c r="A1196" s="60" t="s">
        <v>8408</v>
      </c>
      <c r="B1196" s="10"/>
      <c r="C1196" s="62" t="s">
        <v>3064</v>
      </c>
      <c r="D1196" s="10"/>
      <c r="E1196" s="62" t="s">
        <v>6988</v>
      </c>
      <c r="F1196" s="60" t="s">
        <v>8271</v>
      </c>
      <c r="G1196" s="60" t="s">
        <v>9171</v>
      </c>
      <c r="H1196" s="62" t="s">
        <v>12099</v>
      </c>
      <c r="I1196" s="60" t="s">
        <v>7950</v>
      </c>
      <c r="J1196" s="63" t="str">
        <f t="shared" si="90"/>
        <v>IC.IV.120611</v>
      </c>
      <c r="K1196" s="61" t="s">
        <v>2379</v>
      </c>
      <c r="L1196" s="60" t="str">
        <f t="shared" si="91"/>
        <v>Foot, right</v>
      </c>
      <c r="M1196" s="64" t="str">
        <f t="shared" si="92"/>
        <v>PI.IC.IV.120611.01</v>
      </c>
      <c r="N1196" s="64"/>
      <c r="O1196" s="64" t="str">
        <f t="shared" si="93"/>
        <v>PH.IC.IV.120611.01</v>
      </c>
      <c r="Q1196" s="64" t="str">
        <f t="shared" si="94"/>
        <v>CL.IC.IV.120611.01</v>
      </c>
      <c r="AF1196" s="60" t="s">
        <v>12773</v>
      </c>
      <c r="AG1196" s="60">
        <v>1361</v>
      </c>
    </row>
    <row r="1197" spans="1:33" s="60" customFormat="1" ht="15">
      <c r="A1197" s="60" t="s">
        <v>8408</v>
      </c>
      <c r="B1197" s="10"/>
      <c r="C1197" s="62" t="s">
        <v>3064</v>
      </c>
      <c r="D1197" s="10" t="s">
        <v>9836</v>
      </c>
      <c r="E1197" s="62" t="s">
        <v>6988</v>
      </c>
      <c r="F1197" s="60" t="s">
        <v>8271</v>
      </c>
      <c r="G1197" s="60" t="s">
        <v>9306</v>
      </c>
      <c r="H1197" s="62" t="s">
        <v>12100</v>
      </c>
      <c r="I1197" s="60" t="s">
        <v>7951</v>
      </c>
      <c r="J1197" s="63" t="str">
        <f t="shared" si="90"/>
        <v>IC.IV.120612</v>
      </c>
      <c r="K1197" s="61" t="s">
        <v>12175</v>
      </c>
      <c r="L1197" s="60" t="str">
        <f t="shared" si="91"/>
        <v>Foot, left</v>
      </c>
      <c r="M1197" s="64" t="str">
        <f t="shared" si="92"/>
        <v>PI.IC.IV.120612.01</v>
      </c>
      <c r="N1197" s="64"/>
      <c r="O1197" s="64" t="str">
        <f t="shared" si="93"/>
        <v>PH.IC.IV.120612.01</v>
      </c>
      <c r="Q1197" s="64" t="str">
        <f t="shared" si="94"/>
        <v>CL.IC.IV.120612.01</v>
      </c>
    </row>
    <row r="1198" spans="1:33" s="60" customFormat="1" ht="15">
      <c r="A1198" s="60" t="s">
        <v>8408</v>
      </c>
      <c r="B1198" s="10"/>
      <c r="C1198" s="62" t="s">
        <v>12100</v>
      </c>
      <c r="D1198" s="10"/>
      <c r="E1198" s="62" t="s">
        <v>6988</v>
      </c>
      <c r="F1198" s="60" t="s">
        <v>8271</v>
      </c>
      <c r="G1198" s="60" t="s">
        <v>10478</v>
      </c>
      <c r="H1198" s="62" t="s">
        <v>12101</v>
      </c>
      <c r="I1198" s="60" t="s">
        <v>12437</v>
      </c>
      <c r="J1198" s="63" t="str">
        <f t="shared" si="90"/>
        <v>IC.IV.120613</v>
      </c>
      <c r="K1198" s="61" t="s">
        <v>2379</v>
      </c>
      <c r="L1198" s="60" t="str">
        <f t="shared" si="91"/>
        <v>Other: specify</v>
      </c>
      <c r="M1198" s="64" t="str">
        <f t="shared" si="92"/>
        <v>PI.IC.IV.120613.01</v>
      </c>
      <c r="N1198" s="64"/>
      <c r="O1198" s="64" t="str">
        <f t="shared" si="93"/>
        <v>PH.IC.IV.120613.01</v>
      </c>
      <c r="Q1198" s="64" t="str">
        <f t="shared" si="94"/>
        <v>CL.IC.IV.120613.01</v>
      </c>
    </row>
    <row r="1199" spans="1:33" s="60" customFormat="1" ht="15">
      <c r="A1199" s="60" t="s">
        <v>8408</v>
      </c>
      <c r="B1199" s="10"/>
      <c r="C1199" s="62" t="s">
        <v>12100</v>
      </c>
      <c r="D1199" s="10"/>
      <c r="E1199" s="62" t="s">
        <v>6988</v>
      </c>
      <c r="F1199" s="60" t="s">
        <v>8271</v>
      </c>
      <c r="G1199" s="60" t="s">
        <v>8304</v>
      </c>
      <c r="H1199" s="62" t="s">
        <v>12102</v>
      </c>
      <c r="I1199" s="60" t="s">
        <v>13607</v>
      </c>
      <c r="J1199" s="63" t="str">
        <f>CONCATENATE("IC.IV.",C1199,E1199,H1199)</f>
        <v>IC.IV.120614</v>
      </c>
      <c r="K1199" s="61" t="s">
        <v>1702</v>
      </c>
      <c r="L1199" s="60" t="str">
        <f>G1199</f>
        <v>External jugular, right</v>
      </c>
      <c r="M1199" s="64" t="str">
        <f>CONCATENATE("PI.",J1199,".",K1199)</f>
        <v>PI.IC.IV.120614.01</v>
      </c>
      <c r="N1199" s="64"/>
      <c r="O1199" s="64" t="str">
        <f>CONCATENATE("PH.",J1199,".",K1199)</f>
        <v>PH.IC.IV.120614.01</v>
      </c>
      <c r="Q1199" s="64" t="str">
        <f>CONCATENATE("CL.",J1199,".",K1199)</f>
        <v>CL.IC.IV.120614.01</v>
      </c>
    </row>
    <row r="1200" spans="1:33" s="60" customFormat="1" ht="15">
      <c r="A1200" s="60" t="s">
        <v>8408</v>
      </c>
      <c r="B1200" s="10"/>
      <c r="C1200" s="62" t="s">
        <v>12100</v>
      </c>
      <c r="D1200" s="10" t="s">
        <v>12452</v>
      </c>
      <c r="E1200" s="62" t="s">
        <v>6988</v>
      </c>
      <c r="F1200" s="60" t="s">
        <v>8271</v>
      </c>
      <c r="G1200" s="60" t="s">
        <v>8306</v>
      </c>
      <c r="H1200" s="62" t="s">
        <v>11559</v>
      </c>
      <c r="I1200" s="60" t="s">
        <v>13608</v>
      </c>
      <c r="J1200" s="63" t="str">
        <f>CONCATENATE("IC.IV.",C1200,E1200,H1200)</f>
        <v>IC.IV.120615</v>
      </c>
      <c r="K1200" s="61" t="s">
        <v>1702</v>
      </c>
      <c r="L1200" s="60" t="str">
        <f>G1200</f>
        <v>External jugular, left</v>
      </c>
      <c r="M1200" s="64" t="str">
        <f>CONCATENATE("PI.",J1200,".",K1200)</f>
        <v>PI.IC.IV.120615.01</v>
      </c>
      <c r="N1200" s="64"/>
      <c r="O1200" s="64" t="str">
        <f>CONCATENATE("PH.",J1200,".",K1200)</f>
        <v>PH.IC.IV.120615.01</v>
      </c>
      <c r="Q1200" s="64" t="str">
        <f>CONCATENATE("CL.",J1200,".",K1200)</f>
        <v>CL.IC.IV.120615.01</v>
      </c>
    </row>
    <row r="1201" spans="1:45" s="60" customFormat="1" ht="15">
      <c r="A1201" s="60" t="s">
        <v>8408</v>
      </c>
      <c r="B1201" s="10"/>
      <c r="C1201" s="62" t="s">
        <v>3064</v>
      </c>
      <c r="D1201" s="10" t="s">
        <v>10273</v>
      </c>
      <c r="E1201" s="62" t="s">
        <v>6317</v>
      </c>
      <c r="F1201" s="60" t="s">
        <v>8030</v>
      </c>
      <c r="G1201" s="60" t="s">
        <v>8183</v>
      </c>
      <c r="H1201" s="62" t="s">
        <v>11848</v>
      </c>
      <c r="I1201" s="60" t="s">
        <v>10532</v>
      </c>
      <c r="J1201" s="63" t="str">
        <f t="shared" ref="J1201:J1268" si="95">CONCATENATE("IC.IV.",C1201,E1201,H1201)</f>
        <v>IC.IV.120701</v>
      </c>
      <c r="K1201" s="61" t="s">
        <v>2379</v>
      </c>
      <c r="L1201" s="60" t="str">
        <f t="shared" ref="L1201:L1268" si="96">G1201</f>
        <v>No redness, pain, swelling</v>
      </c>
      <c r="M1201" s="64" t="str">
        <f t="shared" ref="M1201:M1268" si="97">CONCATENATE("PI.",J1201,".",K1201)</f>
        <v>PI.IC.IV.120701.01</v>
      </c>
      <c r="N1201" s="64"/>
      <c r="O1201" s="64" t="str">
        <f t="shared" ref="O1201:O1268" si="98">CONCATENATE("PH.",J1201,".",K1201)</f>
        <v>PH.IC.IV.120701.01</v>
      </c>
      <c r="Q1201" s="64" t="str">
        <f t="shared" ref="Q1201:Q1268" si="99">CONCATENATE("CL.",J1201,".",K1201)</f>
        <v>CL.IC.IV.120701.01</v>
      </c>
    </row>
    <row r="1202" spans="1:45" s="60" customFormat="1" ht="15">
      <c r="A1202" s="60" t="s">
        <v>8408</v>
      </c>
      <c r="B1202" s="10"/>
      <c r="C1202" s="62" t="s">
        <v>3064</v>
      </c>
      <c r="D1202" s="10"/>
      <c r="E1202" s="62" t="s">
        <v>6317</v>
      </c>
      <c r="F1202" s="60" t="s">
        <v>8030</v>
      </c>
      <c r="G1202" s="60" t="s">
        <v>8184</v>
      </c>
      <c r="H1202" s="62" t="s">
        <v>12030</v>
      </c>
      <c r="I1202" s="60" t="s">
        <v>11575</v>
      </c>
      <c r="J1202" s="63" t="str">
        <f t="shared" si="95"/>
        <v>IC.IV.120702</v>
      </c>
      <c r="K1202" s="61" t="s">
        <v>2379</v>
      </c>
      <c r="L1202" s="60" t="str">
        <f t="shared" si="96"/>
        <v>Dressing clean dry intact</v>
      </c>
      <c r="M1202" s="64" t="str">
        <f t="shared" si="97"/>
        <v>PI.IC.IV.120702.01</v>
      </c>
      <c r="N1202" s="64"/>
      <c r="O1202" s="64" t="str">
        <f t="shared" si="98"/>
        <v>PH.IC.IV.120702.01</v>
      </c>
      <c r="Q1202" s="64" t="str">
        <f t="shared" si="99"/>
        <v>CL.IC.IV.120702.01</v>
      </c>
    </row>
    <row r="1203" spans="1:45" s="60" customFormat="1" ht="15">
      <c r="A1203" s="60" t="s">
        <v>8408</v>
      </c>
      <c r="B1203" s="10"/>
      <c r="C1203" s="62" t="s">
        <v>3064</v>
      </c>
      <c r="D1203" s="10"/>
      <c r="E1203" s="62" t="s">
        <v>6317</v>
      </c>
      <c r="F1203" s="60" t="s">
        <v>8030</v>
      </c>
      <c r="G1203" s="60" t="s">
        <v>7954</v>
      </c>
      <c r="H1203" s="62" t="s">
        <v>12032</v>
      </c>
      <c r="I1203" s="60" t="s">
        <v>7955</v>
      </c>
      <c r="J1203" s="63" t="str">
        <f t="shared" si="95"/>
        <v>IC.IV.120703</v>
      </c>
      <c r="K1203" s="61" t="s">
        <v>2379</v>
      </c>
      <c r="L1203" s="60" t="str">
        <f t="shared" si="96"/>
        <v>Infiltration</v>
      </c>
      <c r="M1203" s="64" t="str">
        <f t="shared" si="97"/>
        <v>PI.IC.IV.120703.01</v>
      </c>
      <c r="N1203" s="64"/>
      <c r="O1203" s="64" t="str">
        <f t="shared" si="98"/>
        <v>PH.IC.IV.120703.01</v>
      </c>
      <c r="Q1203" s="64" t="str">
        <f t="shared" si="99"/>
        <v>CL.IC.IV.120703.01</v>
      </c>
    </row>
    <row r="1204" spans="1:45" s="60" customFormat="1" ht="15">
      <c r="A1204" s="60" t="s">
        <v>8408</v>
      </c>
      <c r="B1204" s="10"/>
      <c r="C1204" s="62" t="s">
        <v>3064</v>
      </c>
      <c r="D1204" s="10" t="s">
        <v>9836</v>
      </c>
      <c r="E1204" s="62" t="s">
        <v>6317</v>
      </c>
      <c r="F1204" s="60" t="s">
        <v>8030</v>
      </c>
      <c r="G1204" s="60" t="s">
        <v>8465</v>
      </c>
      <c r="H1204" s="62" t="s">
        <v>12028</v>
      </c>
      <c r="I1204" s="60" t="s">
        <v>8466</v>
      </c>
      <c r="J1204" s="63" t="str">
        <f t="shared" si="95"/>
        <v>IC.IV.120704</v>
      </c>
      <c r="K1204" s="61" t="s">
        <v>2379</v>
      </c>
      <c r="L1204" s="60" t="str">
        <f t="shared" si="96"/>
        <v>Non tender</v>
      </c>
      <c r="M1204" s="64" t="str">
        <f t="shared" si="97"/>
        <v>PI.IC.IV.120704.01</v>
      </c>
      <c r="N1204" s="64"/>
      <c r="O1204" s="64" t="str">
        <f t="shared" si="98"/>
        <v>PH.IC.IV.120704.01</v>
      </c>
      <c r="Q1204" s="64" t="str">
        <f t="shared" si="99"/>
        <v>CL.IC.IV.120704.01</v>
      </c>
    </row>
    <row r="1205" spans="1:45" s="60" customFormat="1" ht="15">
      <c r="A1205" s="60" t="s">
        <v>8408</v>
      </c>
      <c r="B1205" s="10"/>
      <c r="C1205" s="62" t="s">
        <v>3064</v>
      </c>
      <c r="D1205" s="10"/>
      <c r="E1205" s="62" t="s">
        <v>6317</v>
      </c>
      <c r="F1205" s="60" t="s">
        <v>8030</v>
      </c>
      <c r="G1205" s="60" t="s">
        <v>11790</v>
      </c>
      <c r="H1205" s="62" t="s">
        <v>12210</v>
      </c>
      <c r="I1205" s="60" t="s">
        <v>11790</v>
      </c>
      <c r="J1205" s="63" t="str">
        <f t="shared" si="95"/>
        <v>IC.IV.120705</v>
      </c>
      <c r="K1205" s="61" t="s">
        <v>2379</v>
      </c>
      <c r="L1205" s="60" t="str">
        <f t="shared" si="96"/>
        <v>Erythema</v>
      </c>
      <c r="M1205" s="64" t="str">
        <f t="shared" si="97"/>
        <v>PI.IC.IV.120705.01</v>
      </c>
      <c r="N1205" s="64"/>
      <c r="O1205" s="64" t="str">
        <f t="shared" si="98"/>
        <v>PH.IC.IV.120705.01</v>
      </c>
      <c r="Q1205" s="64" t="str">
        <f t="shared" si="99"/>
        <v>CL.IC.IV.120705.01</v>
      </c>
    </row>
    <row r="1206" spans="1:45" s="60" customFormat="1" ht="15">
      <c r="A1206" s="60" t="s">
        <v>8408</v>
      </c>
      <c r="B1206" s="10"/>
      <c r="C1206" s="62" t="s">
        <v>3064</v>
      </c>
      <c r="D1206" s="10"/>
      <c r="E1206" s="62" t="s">
        <v>6317</v>
      </c>
      <c r="F1206" s="60" t="s">
        <v>8030</v>
      </c>
      <c r="G1206" s="60" t="s">
        <v>8467</v>
      </c>
      <c r="H1206" s="62" t="s">
        <v>12212</v>
      </c>
      <c r="I1206" s="60" t="s">
        <v>8467</v>
      </c>
      <c r="J1206" s="63" t="str">
        <f t="shared" si="95"/>
        <v>IC.IV.120706</v>
      </c>
      <c r="K1206" s="61" t="s">
        <v>12175</v>
      </c>
      <c r="L1206" s="60" t="str">
        <f t="shared" si="96"/>
        <v>Ecchymosis</v>
      </c>
      <c r="M1206" s="64" t="str">
        <f t="shared" si="97"/>
        <v>PI.IC.IV.120706.01</v>
      </c>
      <c r="N1206" s="64"/>
      <c r="O1206" s="64" t="str">
        <f t="shared" si="98"/>
        <v>PH.IC.IV.120706.01</v>
      </c>
      <c r="Q1206" s="64" t="str">
        <f t="shared" si="99"/>
        <v>CL.IC.IV.120706.01</v>
      </c>
    </row>
    <row r="1207" spans="1:45" s="60" customFormat="1" ht="15">
      <c r="A1207" s="60" t="s">
        <v>8408</v>
      </c>
      <c r="B1207" s="10"/>
      <c r="C1207" s="62" t="s">
        <v>3064</v>
      </c>
      <c r="D1207" s="10"/>
      <c r="E1207" s="62" t="s">
        <v>6317</v>
      </c>
      <c r="F1207" s="60" t="s">
        <v>8030</v>
      </c>
      <c r="G1207" s="60" t="s">
        <v>11798</v>
      </c>
      <c r="H1207" s="62" t="s">
        <v>12225</v>
      </c>
      <c r="I1207" s="60" t="s">
        <v>11101</v>
      </c>
      <c r="J1207" s="63" t="str">
        <f t="shared" si="95"/>
        <v>IC.IV.120707</v>
      </c>
      <c r="K1207" s="61" t="s">
        <v>2379</v>
      </c>
      <c r="L1207" s="60" t="str">
        <f t="shared" si="96"/>
        <v>Tenderness</v>
      </c>
      <c r="M1207" s="64" t="str">
        <f t="shared" si="97"/>
        <v>PI.IC.IV.120707.01</v>
      </c>
      <c r="N1207" s="64"/>
      <c r="O1207" s="64" t="str">
        <f t="shared" si="98"/>
        <v>PH.IC.IV.120707.01</v>
      </c>
      <c r="Q1207" s="64" t="str">
        <f t="shared" si="99"/>
        <v>CL.IC.IV.120707.01</v>
      </c>
    </row>
    <row r="1208" spans="1:45" s="60" customFormat="1" ht="15">
      <c r="A1208" s="60" t="s">
        <v>8408</v>
      </c>
      <c r="B1208" s="10"/>
      <c r="C1208" s="62" t="s">
        <v>3064</v>
      </c>
      <c r="D1208" s="10"/>
      <c r="E1208" s="62" t="s">
        <v>6317</v>
      </c>
      <c r="F1208" s="60" t="s">
        <v>8030</v>
      </c>
      <c r="G1208" s="60" t="s">
        <v>11800</v>
      </c>
      <c r="H1208" s="62" t="s">
        <v>11638</v>
      </c>
      <c r="I1208" s="60" t="s">
        <v>11800</v>
      </c>
      <c r="J1208" s="63" t="str">
        <f t="shared" si="95"/>
        <v>IC.IV.120708</v>
      </c>
      <c r="K1208" s="61" t="s">
        <v>2379</v>
      </c>
      <c r="L1208" s="60" t="str">
        <f t="shared" si="96"/>
        <v>Swelling</v>
      </c>
      <c r="M1208" s="64" t="str">
        <f t="shared" si="97"/>
        <v>PI.IC.IV.120708.01</v>
      </c>
      <c r="N1208" s="64"/>
      <c r="O1208" s="64" t="str">
        <f t="shared" si="98"/>
        <v>PH.IC.IV.120708.01</v>
      </c>
      <c r="Q1208" s="64" t="str">
        <f t="shared" si="99"/>
        <v>CL.IC.IV.120708.01</v>
      </c>
    </row>
    <row r="1209" spans="1:45" s="60" customFormat="1" ht="15">
      <c r="A1209" s="60" t="s">
        <v>8408</v>
      </c>
      <c r="B1209" s="10"/>
      <c r="C1209" s="62" t="s">
        <v>3064</v>
      </c>
      <c r="D1209" s="10"/>
      <c r="E1209" s="62" t="s">
        <v>6317</v>
      </c>
      <c r="F1209" s="60" t="s">
        <v>8030</v>
      </c>
      <c r="G1209" s="60" t="s">
        <v>11792</v>
      </c>
      <c r="H1209" s="62" t="s">
        <v>11639</v>
      </c>
      <c r="I1209" s="60" t="s">
        <v>11792</v>
      </c>
      <c r="J1209" s="63" t="str">
        <f t="shared" si="95"/>
        <v>IC.IV.120709</v>
      </c>
      <c r="K1209" s="61" t="s">
        <v>2379</v>
      </c>
      <c r="L1209" s="60" t="str">
        <f t="shared" si="96"/>
        <v>Hematoma</v>
      </c>
      <c r="M1209" s="64" t="str">
        <f t="shared" si="97"/>
        <v>PI.IC.IV.120709.01</v>
      </c>
      <c r="N1209" s="64"/>
      <c r="O1209" s="64" t="str">
        <f t="shared" si="98"/>
        <v>PH.IC.IV.120709.01</v>
      </c>
      <c r="Q1209" s="64" t="str">
        <f t="shared" si="99"/>
        <v>CL.IC.IV.120709.01</v>
      </c>
    </row>
    <row r="1210" spans="1:45" s="141" customFormat="1" ht="16">
      <c r="A1210" s="141" t="s">
        <v>8408</v>
      </c>
      <c r="C1210" s="142" t="s">
        <v>3064</v>
      </c>
      <c r="E1210" s="142" t="s">
        <v>6317</v>
      </c>
      <c r="F1210" s="141" t="s">
        <v>8030</v>
      </c>
      <c r="G1210" s="141" t="s">
        <v>7746</v>
      </c>
      <c r="H1210" s="142" t="s">
        <v>11829</v>
      </c>
      <c r="I1210" s="141" t="s">
        <v>11546</v>
      </c>
      <c r="J1210" s="143" t="str">
        <f t="shared" si="95"/>
        <v>IC.IV.120710</v>
      </c>
      <c r="K1210" s="142" t="s">
        <v>2379</v>
      </c>
      <c r="L1210" s="141" t="str">
        <f t="shared" si="96"/>
        <v>Serosanguineous Drainage</v>
      </c>
      <c r="M1210" s="143" t="str">
        <f t="shared" si="97"/>
        <v>PI.IC.IV.120710.01</v>
      </c>
      <c r="N1210" s="143"/>
      <c r="O1210" s="143" t="str">
        <f t="shared" si="98"/>
        <v>PH.IC.IV.120710.01</v>
      </c>
      <c r="Q1210" s="143" t="str">
        <f t="shared" si="99"/>
        <v>CL.IC.IV.120710.01</v>
      </c>
      <c r="AR1210" s="141" t="s">
        <v>12773</v>
      </c>
      <c r="AS1210" s="141">
        <v>1749</v>
      </c>
    </row>
    <row r="1211" spans="1:45" s="141" customFormat="1" ht="16">
      <c r="A1211" s="141" t="s">
        <v>8408</v>
      </c>
      <c r="C1211" s="142" t="s">
        <v>3064</v>
      </c>
      <c r="D1211" s="141" t="s">
        <v>9836</v>
      </c>
      <c r="E1211" s="142" t="s">
        <v>6317</v>
      </c>
      <c r="F1211" s="141" t="s">
        <v>8030</v>
      </c>
      <c r="G1211" s="141" t="s">
        <v>7748</v>
      </c>
      <c r="H1211" s="142" t="s">
        <v>12099</v>
      </c>
      <c r="I1211" s="141" t="s">
        <v>11548</v>
      </c>
      <c r="J1211" s="143" t="str">
        <f t="shared" si="95"/>
        <v>IC.IV.120711</v>
      </c>
      <c r="K1211" s="142" t="s">
        <v>2379</v>
      </c>
      <c r="L1211" s="141" t="str">
        <f t="shared" si="96"/>
        <v>Serous Drainage</v>
      </c>
      <c r="M1211" s="143" t="str">
        <f t="shared" si="97"/>
        <v>PI.IC.IV.120711.01</v>
      </c>
      <c r="N1211" s="143"/>
      <c r="O1211" s="143" t="str">
        <f t="shared" si="98"/>
        <v>PH.IC.IV.120711.01</v>
      </c>
      <c r="Q1211" s="143" t="str">
        <f t="shared" si="99"/>
        <v>CL.IC.IV.120711.01</v>
      </c>
      <c r="AR1211" s="141" t="s">
        <v>12773</v>
      </c>
      <c r="AS1211" s="141">
        <v>1749</v>
      </c>
    </row>
    <row r="1212" spans="1:45" s="141" customFormat="1" ht="16">
      <c r="A1212" s="141" t="s">
        <v>8408</v>
      </c>
      <c r="C1212" s="142" t="s">
        <v>3064</v>
      </c>
      <c r="E1212" s="142" t="s">
        <v>6317</v>
      </c>
      <c r="F1212" s="141" t="s">
        <v>8030</v>
      </c>
      <c r="G1212" s="141" t="s">
        <v>8425</v>
      </c>
      <c r="H1212" s="142" t="s">
        <v>12100</v>
      </c>
      <c r="I1212" s="141" t="s">
        <v>11554</v>
      </c>
      <c r="J1212" s="143" t="str">
        <f t="shared" si="95"/>
        <v>IC.IV.120712</v>
      </c>
      <c r="K1212" s="142" t="s">
        <v>2379</v>
      </c>
      <c r="L1212" s="141" t="str">
        <f t="shared" si="96"/>
        <v>Purulent Drainage</v>
      </c>
      <c r="M1212" s="143" t="str">
        <f t="shared" si="97"/>
        <v>PI.IC.IV.120712.01</v>
      </c>
      <c r="N1212" s="143"/>
      <c r="O1212" s="143" t="str">
        <f t="shared" si="98"/>
        <v>PH.IC.IV.120712.01</v>
      </c>
      <c r="Q1212" s="143" t="str">
        <f t="shared" si="99"/>
        <v>CL.IC.IV.120712.01</v>
      </c>
      <c r="AR1212" s="141" t="s">
        <v>12773</v>
      </c>
      <c r="AS1212" s="141">
        <v>1749</v>
      </c>
    </row>
    <row r="1213" spans="1:45" s="60" customFormat="1" ht="15">
      <c r="A1213" s="60" t="s">
        <v>8408</v>
      </c>
      <c r="B1213" s="10"/>
      <c r="C1213" s="62" t="s">
        <v>3064</v>
      </c>
      <c r="D1213" s="10"/>
      <c r="E1213" s="62" t="s">
        <v>6317</v>
      </c>
      <c r="F1213" s="60" t="s">
        <v>8030</v>
      </c>
      <c r="G1213" s="60" t="s">
        <v>8200</v>
      </c>
      <c r="H1213" s="62" t="s">
        <v>12101</v>
      </c>
      <c r="I1213" s="60" t="s">
        <v>7959</v>
      </c>
      <c r="J1213" s="63" t="str">
        <f t="shared" si="95"/>
        <v>IC.IV.120713</v>
      </c>
      <c r="K1213" s="61" t="s">
        <v>2379</v>
      </c>
      <c r="L1213" s="60" t="str">
        <f t="shared" si="96"/>
        <v>Infusate leaking from site</v>
      </c>
      <c r="M1213" s="64" t="str">
        <f t="shared" si="97"/>
        <v>PI.IC.IV.120713.01</v>
      </c>
      <c r="N1213" s="64"/>
      <c r="O1213" s="64" t="str">
        <f t="shared" si="98"/>
        <v>PH.IC.IV.120713.01</v>
      </c>
      <c r="Q1213" s="64" t="str">
        <f t="shared" si="99"/>
        <v>CL.IC.IV.120713.01</v>
      </c>
    </row>
    <row r="1214" spans="1:45" s="60" customFormat="1" ht="15">
      <c r="A1214" s="60" t="s">
        <v>8408</v>
      </c>
      <c r="B1214" s="10"/>
      <c r="C1214" s="62" t="s">
        <v>3064</v>
      </c>
      <c r="D1214" s="10"/>
      <c r="E1214" s="62" t="s">
        <v>6317</v>
      </c>
      <c r="F1214" s="60" t="s">
        <v>8030</v>
      </c>
      <c r="G1214" s="60" t="s">
        <v>8468</v>
      </c>
      <c r="H1214" s="62" t="s">
        <v>12102</v>
      </c>
      <c r="I1214" s="60" t="s">
        <v>8468</v>
      </c>
      <c r="J1214" s="63" t="str">
        <f t="shared" si="95"/>
        <v>IC.IV.120714</v>
      </c>
      <c r="K1214" s="61" t="s">
        <v>2379</v>
      </c>
      <c r="L1214" s="60" t="str">
        <f t="shared" si="96"/>
        <v>Phlebitis</v>
      </c>
      <c r="M1214" s="64" t="str">
        <f t="shared" si="97"/>
        <v>PI.IC.IV.120714.01</v>
      </c>
      <c r="N1214" s="64"/>
      <c r="O1214" s="64" t="str">
        <f t="shared" si="98"/>
        <v>PH.IC.IV.120714.01</v>
      </c>
      <c r="Q1214" s="64" t="str">
        <f t="shared" si="99"/>
        <v>CL.IC.IV.120714.01</v>
      </c>
    </row>
    <row r="1215" spans="1:45" s="60" customFormat="1" ht="15">
      <c r="A1215" s="60" t="s">
        <v>8408</v>
      </c>
      <c r="B1215" s="10"/>
      <c r="C1215" s="62" t="s">
        <v>3064</v>
      </c>
      <c r="D1215" s="10"/>
      <c r="E1215" s="62" t="s">
        <v>6317</v>
      </c>
      <c r="F1215" s="60" t="s">
        <v>8030</v>
      </c>
      <c r="G1215" s="60" t="s">
        <v>8334</v>
      </c>
      <c r="H1215" s="62" t="s">
        <v>11559</v>
      </c>
      <c r="I1215" s="60" t="s">
        <v>8335</v>
      </c>
      <c r="J1215" s="63" t="str">
        <f t="shared" si="95"/>
        <v>IC.IV.120715</v>
      </c>
      <c r="K1215" s="61" t="s">
        <v>2379</v>
      </c>
      <c r="L1215" s="60" t="str">
        <f t="shared" si="96"/>
        <v>Extravasation</v>
      </c>
      <c r="M1215" s="64" t="str">
        <f t="shared" si="97"/>
        <v>PI.IC.IV.120715.01</v>
      </c>
      <c r="N1215" s="64"/>
      <c r="O1215" s="64" t="str">
        <f t="shared" si="98"/>
        <v>PH.IC.IV.120715.01</v>
      </c>
      <c r="Q1215" s="64" t="str">
        <f t="shared" si="99"/>
        <v>CL.IC.IV.120715.01</v>
      </c>
    </row>
    <row r="1216" spans="1:45" s="60" customFormat="1" ht="15">
      <c r="A1216" s="60" t="s">
        <v>8408</v>
      </c>
      <c r="B1216" s="10"/>
      <c r="C1216" s="62" t="s">
        <v>3064</v>
      </c>
      <c r="D1216" s="10" t="s">
        <v>9836</v>
      </c>
      <c r="E1216" s="62" t="s">
        <v>6317</v>
      </c>
      <c r="F1216" s="60" t="s">
        <v>8030</v>
      </c>
      <c r="G1216" s="60" t="s">
        <v>8201</v>
      </c>
      <c r="H1216" s="62" t="s">
        <v>11560</v>
      </c>
      <c r="I1216" s="60" t="s">
        <v>12207</v>
      </c>
      <c r="J1216" s="63" t="str">
        <f t="shared" si="95"/>
        <v>IC.IV.120716</v>
      </c>
      <c r="K1216" s="61" t="s">
        <v>2379</v>
      </c>
      <c r="L1216" s="60" t="str">
        <f t="shared" si="96"/>
        <v>Unable to assess r/t drsg</v>
      </c>
      <c r="M1216" s="64" t="str">
        <f t="shared" si="97"/>
        <v>PI.IC.IV.120716.01</v>
      </c>
      <c r="N1216" s="64"/>
      <c r="O1216" s="64" t="str">
        <f t="shared" si="98"/>
        <v>PH.IC.IV.120716.01</v>
      </c>
      <c r="Q1216" s="64" t="str">
        <f t="shared" si="99"/>
        <v>CL.IC.IV.120716.01</v>
      </c>
    </row>
    <row r="1217" spans="1:45" s="60" customFormat="1" ht="15">
      <c r="A1217" s="60" t="s">
        <v>8408</v>
      </c>
      <c r="B1217" s="10"/>
      <c r="C1217" s="62" t="s">
        <v>3064</v>
      </c>
      <c r="D1217" s="10" t="s">
        <v>8202</v>
      </c>
      <c r="E1217" s="62" t="s">
        <v>3574</v>
      </c>
      <c r="F1217" s="60" t="s">
        <v>8031</v>
      </c>
      <c r="G1217" s="60" t="s">
        <v>8166</v>
      </c>
      <c r="H1217" s="62" t="s">
        <v>11848</v>
      </c>
      <c r="I1217" s="60" t="s">
        <v>12157</v>
      </c>
      <c r="J1217" s="63" t="str">
        <f t="shared" si="95"/>
        <v>IC.IV.120801</v>
      </c>
      <c r="K1217" s="61" t="s">
        <v>2379</v>
      </c>
      <c r="L1217" s="60" t="str">
        <f t="shared" si="96"/>
        <v>None needed</v>
      </c>
      <c r="M1217" s="64" t="str">
        <f t="shared" si="97"/>
        <v>PI.IC.IV.120801.01</v>
      </c>
      <c r="N1217" s="64"/>
      <c r="O1217" s="64" t="str">
        <f t="shared" si="98"/>
        <v>PH.IC.IV.120801.01</v>
      </c>
      <c r="Q1217" s="64" t="str">
        <f t="shared" si="99"/>
        <v>CL.IC.IV.120801.01</v>
      </c>
    </row>
    <row r="1218" spans="1:45" s="60" customFormat="1" ht="15">
      <c r="A1218" s="60" t="s">
        <v>8408</v>
      </c>
      <c r="B1218" s="10"/>
      <c r="C1218" s="62" t="s">
        <v>3064</v>
      </c>
      <c r="D1218" s="10" t="s">
        <v>9836</v>
      </c>
      <c r="E1218" s="62" t="s">
        <v>3574</v>
      </c>
      <c r="F1218" s="60" t="s">
        <v>8031</v>
      </c>
      <c r="G1218" s="60" t="s">
        <v>8167</v>
      </c>
      <c r="H1218" s="62" t="s">
        <v>12030</v>
      </c>
      <c r="I1218" s="60" t="s">
        <v>11959</v>
      </c>
      <c r="J1218" s="63" t="str">
        <f t="shared" si="95"/>
        <v>IC.IV.120802</v>
      </c>
      <c r="K1218" s="61" t="s">
        <v>12175</v>
      </c>
      <c r="L1218" s="60" t="str">
        <f t="shared" si="96"/>
        <v>Changed site</v>
      </c>
      <c r="M1218" s="64" t="str">
        <f t="shared" si="97"/>
        <v>PI.IC.IV.120802.01</v>
      </c>
      <c r="N1218" s="64"/>
      <c r="O1218" s="64" t="str">
        <f t="shared" si="98"/>
        <v>PH.IC.IV.120802.01</v>
      </c>
      <c r="Q1218" s="64" t="str">
        <f t="shared" si="99"/>
        <v>CL.IC.IV.120802.01</v>
      </c>
    </row>
    <row r="1219" spans="1:45" s="60" customFormat="1" ht="15">
      <c r="A1219" s="60" t="s">
        <v>8408</v>
      </c>
      <c r="B1219" s="10"/>
      <c r="C1219" s="62" t="s">
        <v>3064</v>
      </c>
      <c r="D1219" s="10"/>
      <c r="E1219" s="62" t="s">
        <v>3574</v>
      </c>
      <c r="F1219" s="60" t="s">
        <v>8031</v>
      </c>
      <c r="G1219" s="60" t="s">
        <v>8322</v>
      </c>
      <c r="H1219" s="62" t="s">
        <v>12032</v>
      </c>
      <c r="I1219" s="60" t="s">
        <v>8323</v>
      </c>
      <c r="J1219" s="63" t="str">
        <f t="shared" si="95"/>
        <v>IC.IV.120803</v>
      </c>
      <c r="K1219" s="61" t="s">
        <v>12175</v>
      </c>
      <c r="L1219" s="60" t="str">
        <f t="shared" si="96"/>
        <v>Elevated extremity</v>
      </c>
      <c r="M1219" s="64" t="str">
        <f t="shared" si="97"/>
        <v>PI.IC.IV.120803.01</v>
      </c>
      <c r="N1219" s="64"/>
      <c r="O1219" s="64" t="str">
        <f t="shared" si="98"/>
        <v>PH.IC.IV.120803.01</v>
      </c>
      <c r="Q1219" s="64" t="str">
        <f t="shared" si="99"/>
        <v>CL.IC.IV.120803.01</v>
      </c>
    </row>
    <row r="1220" spans="1:45" s="60" customFormat="1" ht="15">
      <c r="A1220" s="60" t="s">
        <v>8408</v>
      </c>
      <c r="B1220" s="10"/>
      <c r="C1220" s="62" t="s">
        <v>3064</v>
      </c>
      <c r="D1220" s="10"/>
      <c r="E1220" s="62" t="s">
        <v>3574</v>
      </c>
      <c r="F1220" s="60" t="s">
        <v>8031</v>
      </c>
      <c r="G1220" s="60" t="s">
        <v>8324</v>
      </c>
      <c r="H1220" s="62" t="s">
        <v>12028</v>
      </c>
      <c r="I1220" s="60" t="s">
        <v>8453</v>
      </c>
      <c r="J1220" s="63" t="str">
        <f t="shared" si="95"/>
        <v>IC.IV.120804</v>
      </c>
      <c r="K1220" s="61" t="s">
        <v>12175</v>
      </c>
      <c r="L1220" s="60" t="str">
        <f t="shared" si="96"/>
        <v>Warm compress</v>
      </c>
      <c r="M1220" s="64" t="str">
        <f t="shared" si="97"/>
        <v>PI.IC.IV.120804.01</v>
      </c>
      <c r="N1220" s="64"/>
      <c r="O1220" s="64" t="str">
        <f t="shared" si="98"/>
        <v>PH.IC.IV.120804.01</v>
      </c>
      <c r="Q1220" s="64" t="str">
        <f t="shared" si="99"/>
        <v>CL.IC.IV.120804.01</v>
      </c>
    </row>
    <row r="1221" spans="1:45" s="60" customFormat="1" ht="15">
      <c r="A1221" s="60" t="s">
        <v>8408</v>
      </c>
      <c r="B1221" s="10"/>
      <c r="C1221" s="62" t="s">
        <v>3064</v>
      </c>
      <c r="D1221" s="10"/>
      <c r="E1221" s="62" t="s">
        <v>3574</v>
      </c>
      <c r="F1221" s="60" t="s">
        <v>8031</v>
      </c>
      <c r="G1221" s="60" t="s">
        <v>7962</v>
      </c>
      <c r="H1221" s="62" t="s">
        <v>12210</v>
      </c>
      <c r="I1221" s="60" t="s">
        <v>11569</v>
      </c>
      <c r="J1221" s="63" t="str">
        <f t="shared" si="95"/>
        <v>IC.IV.120805</v>
      </c>
      <c r="K1221" s="61" t="s">
        <v>12175</v>
      </c>
      <c r="L1221" s="60" t="str">
        <f t="shared" si="96"/>
        <v>Pressure dressing</v>
      </c>
      <c r="M1221" s="64" t="str">
        <f t="shared" si="97"/>
        <v>PI.IC.IV.120805.01</v>
      </c>
      <c r="N1221" s="64"/>
      <c r="O1221" s="64" t="str">
        <f t="shared" si="98"/>
        <v>PH.IC.IV.120805.01</v>
      </c>
      <c r="Q1221" s="64" t="str">
        <f t="shared" si="99"/>
        <v>CL.IC.IV.120805.01</v>
      </c>
    </row>
    <row r="1222" spans="1:45" s="60" customFormat="1" ht="15">
      <c r="A1222" s="60" t="s">
        <v>8408</v>
      </c>
      <c r="B1222" s="10"/>
      <c r="C1222" s="62" t="s">
        <v>3064</v>
      </c>
      <c r="D1222" s="10"/>
      <c r="E1222" s="62" t="s">
        <v>3574</v>
      </c>
      <c r="F1222" s="60" t="s">
        <v>8031</v>
      </c>
      <c r="G1222" s="60" t="s">
        <v>10478</v>
      </c>
      <c r="H1222" s="62" t="s">
        <v>12212</v>
      </c>
      <c r="I1222" s="60" t="s">
        <v>12437</v>
      </c>
      <c r="J1222" s="63" t="str">
        <f t="shared" si="95"/>
        <v>IC.IV.120806</v>
      </c>
      <c r="K1222" s="61" t="s">
        <v>12175</v>
      </c>
      <c r="L1222" s="60" t="str">
        <f t="shared" si="96"/>
        <v>Other: specify</v>
      </c>
      <c r="M1222" s="64" t="str">
        <f t="shared" si="97"/>
        <v>PI.IC.IV.120806.01</v>
      </c>
      <c r="N1222" s="64"/>
      <c r="O1222" s="64" t="str">
        <f t="shared" si="98"/>
        <v>PH.IC.IV.120806.01</v>
      </c>
      <c r="Q1222" s="64" t="str">
        <f t="shared" si="99"/>
        <v>CL.IC.IV.120806.01</v>
      </c>
    </row>
    <row r="1223" spans="1:45" s="60" customFormat="1" ht="15">
      <c r="A1223" s="60" t="s">
        <v>8408</v>
      </c>
      <c r="B1223" s="10"/>
      <c r="C1223" s="62" t="s">
        <v>3064</v>
      </c>
      <c r="D1223" s="10" t="s">
        <v>10334</v>
      </c>
      <c r="E1223" s="62" t="s">
        <v>3690</v>
      </c>
      <c r="F1223" s="60" t="s">
        <v>8032</v>
      </c>
      <c r="G1223" s="60" t="s">
        <v>7964</v>
      </c>
      <c r="H1223" s="62" t="s">
        <v>11848</v>
      </c>
      <c r="I1223" s="60" t="s">
        <v>7965</v>
      </c>
      <c r="J1223" s="63" t="str">
        <f t="shared" si="95"/>
        <v>IC.IV.120901</v>
      </c>
      <c r="K1223" s="61" t="s">
        <v>12175</v>
      </c>
      <c r="L1223" s="60" t="str">
        <f t="shared" si="96"/>
        <v>20 gauge</v>
      </c>
      <c r="M1223" s="64" t="str">
        <f t="shared" si="97"/>
        <v>PI.IC.IV.120901.01</v>
      </c>
      <c r="N1223" s="64"/>
      <c r="O1223" s="64" t="str">
        <f t="shared" si="98"/>
        <v>PH.IC.IV.120901.01</v>
      </c>
      <c r="Q1223" s="64" t="str">
        <f t="shared" si="99"/>
        <v>CL.IC.IV.120901.01</v>
      </c>
    </row>
    <row r="1224" spans="1:45" s="60" customFormat="1" ht="15">
      <c r="A1224" s="60" t="s">
        <v>8408</v>
      </c>
      <c r="B1224" s="10"/>
      <c r="C1224" s="62" t="s">
        <v>3064</v>
      </c>
      <c r="D1224" s="10"/>
      <c r="E1224" s="62" t="s">
        <v>3690</v>
      </c>
      <c r="F1224" s="60" t="s">
        <v>8032</v>
      </c>
      <c r="G1224" s="60" t="s">
        <v>7966</v>
      </c>
      <c r="H1224" s="62" t="s">
        <v>12030</v>
      </c>
      <c r="I1224" s="60" t="s">
        <v>8111</v>
      </c>
      <c r="J1224" s="63" t="str">
        <f t="shared" si="95"/>
        <v>IC.IV.120902</v>
      </c>
      <c r="K1224" s="61" t="s">
        <v>12175</v>
      </c>
      <c r="L1224" s="60" t="str">
        <f t="shared" si="96"/>
        <v>18 gauge</v>
      </c>
      <c r="M1224" s="64" t="str">
        <f t="shared" si="97"/>
        <v>PI.IC.IV.120902.01</v>
      </c>
      <c r="N1224" s="64"/>
      <c r="O1224" s="64" t="str">
        <f t="shared" si="98"/>
        <v>PH.IC.IV.120902.01</v>
      </c>
      <c r="Q1224" s="64" t="str">
        <f t="shared" si="99"/>
        <v>CL.IC.IV.120902.01</v>
      </c>
    </row>
    <row r="1225" spans="1:45" s="60" customFormat="1" ht="15">
      <c r="A1225" s="60" t="s">
        <v>8408</v>
      </c>
      <c r="B1225" s="10"/>
      <c r="C1225" s="62" t="s">
        <v>3064</v>
      </c>
      <c r="D1225" s="10"/>
      <c r="E1225" s="62" t="s">
        <v>3690</v>
      </c>
      <c r="F1225" s="60" t="s">
        <v>8032</v>
      </c>
      <c r="G1225" s="60" t="s">
        <v>8112</v>
      </c>
      <c r="H1225" s="62" t="s">
        <v>12032</v>
      </c>
      <c r="I1225" s="60" t="s">
        <v>8113</v>
      </c>
      <c r="J1225" s="63" t="str">
        <f t="shared" si="95"/>
        <v>IC.IV.120903</v>
      </c>
      <c r="K1225" s="61" t="s">
        <v>12175</v>
      </c>
      <c r="L1225" s="60" t="str">
        <f t="shared" si="96"/>
        <v>22 gauge</v>
      </c>
      <c r="M1225" s="64" t="str">
        <f t="shared" si="97"/>
        <v>PI.IC.IV.120903.01</v>
      </c>
      <c r="N1225" s="64"/>
      <c r="O1225" s="64" t="str">
        <f t="shared" si="98"/>
        <v>PH.IC.IV.120903.01</v>
      </c>
      <c r="Q1225" s="64" t="str">
        <f t="shared" si="99"/>
        <v>CL.IC.IV.120903.01</v>
      </c>
    </row>
    <row r="1226" spans="1:45" s="60" customFormat="1" ht="15">
      <c r="A1226" s="60" t="s">
        <v>8408</v>
      </c>
      <c r="B1226" s="10"/>
      <c r="C1226" s="62" t="s">
        <v>3064</v>
      </c>
      <c r="D1226" s="10" t="s">
        <v>9836</v>
      </c>
      <c r="E1226" s="62" t="s">
        <v>3690</v>
      </c>
      <c r="F1226" s="60" t="s">
        <v>8032</v>
      </c>
      <c r="G1226" s="60" t="s">
        <v>8118</v>
      </c>
      <c r="H1226" s="62" t="s">
        <v>12028</v>
      </c>
      <c r="I1226" s="60" t="s">
        <v>8119</v>
      </c>
      <c r="J1226" s="63" t="str">
        <f t="shared" si="95"/>
        <v>IC.IV.120904</v>
      </c>
      <c r="K1226" s="61" t="s">
        <v>12175</v>
      </c>
      <c r="L1226" s="60" t="str">
        <f t="shared" si="96"/>
        <v>16 gauge</v>
      </c>
      <c r="M1226" s="64" t="str">
        <f t="shared" si="97"/>
        <v>PI.IC.IV.120904.01</v>
      </c>
      <c r="N1226" s="64"/>
      <c r="O1226" s="64" t="str">
        <f t="shared" si="98"/>
        <v>PH.IC.IV.120904.01</v>
      </c>
      <c r="Q1226" s="64" t="str">
        <f t="shared" si="99"/>
        <v>CL.IC.IV.120904.01</v>
      </c>
    </row>
    <row r="1227" spans="1:45" s="60" customFormat="1" ht="15">
      <c r="A1227" s="60" t="s">
        <v>8408</v>
      </c>
      <c r="B1227" s="10"/>
      <c r="C1227" s="62" t="s">
        <v>3064</v>
      </c>
      <c r="D1227" s="10" t="s">
        <v>9836</v>
      </c>
      <c r="E1227" s="62" t="s">
        <v>3690</v>
      </c>
      <c r="F1227" s="60" t="s">
        <v>8032</v>
      </c>
      <c r="G1227" s="60" t="s">
        <v>8268</v>
      </c>
      <c r="H1227" s="62" t="s">
        <v>12210</v>
      </c>
      <c r="I1227" s="60" t="s">
        <v>8269</v>
      </c>
      <c r="J1227" s="63" t="str">
        <f t="shared" si="95"/>
        <v>IC.IV.120905</v>
      </c>
      <c r="K1227" s="61" t="s">
        <v>12175</v>
      </c>
      <c r="L1227" s="60" t="str">
        <f t="shared" si="96"/>
        <v>14 gauge</v>
      </c>
      <c r="M1227" s="64" t="str">
        <f t="shared" si="97"/>
        <v>PI.IC.IV.120905.01</v>
      </c>
      <c r="N1227" s="64"/>
      <c r="O1227" s="64" t="str">
        <f t="shared" si="98"/>
        <v>PH.IC.IV.120905.01</v>
      </c>
      <c r="Q1227" s="64" t="str">
        <f t="shared" si="99"/>
        <v>CL.IC.IV.120905.01</v>
      </c>
    </row>
    <row r="1228" spans="1:45" s="60" customFormat="1" ht="15">
      <c r="A1228" s="60" t="s">
        <v>8408</v>
      </c>
      <c r="B1228" s="10"/>
      <c r="C1228" s="62" t="s">
        <v>3064</v>
      </c>
      <c r="D1228" s="10" t="s">
        <v>9836</v>
      </c>
      <c r="E1228" s="62" t="s">
        <v>3690</v>
      </c>
      <c r="F1228" s="60" t="s">
        <v>8032</v>
      </c>
      <c r="G1228" s="60" t="s">
        <v>10478</v>
      </c>
      <c r="H1228" s="62" t="s">
        <v>12212</v>
      </c>
      <c r="I1228" s="60" t="s">
        <v>12437</v>
      </c>
      <c r="J1228" s="63" t="str">
        <f t="shared" si="95"/>
        <v>IC.IV.120906</v>
      </c>
      <c r="K1228" s="61" t="s">
        <v>12175</v>
      </c>
      <c r="L1228" s="60" t="str">
        <f t="shared" si="96"/>
        <v>Other: specify</v>
      </c>
      <c r="M1228" s="64" t="str">
        <f t="shared" si="97"/>
        <v>PI.IC.IV.120906.01</v>
      </c>
      <c r="N1228" s="64"/>
      <c r="O1228" s="64" t="str">
        <f t="shared" si="98"/>
        <v>PH.IC.IV.120906.01</v>
      </c>
      <c r="Q1228" s="64" t="str">
        <f t="shared" si="99"/>
        <v>CL.IC.IV.120906.01</v>
      </c>
    </row>
    <row r="1229" spans="1:45" s="114" customFormat="1" ht="15">
      <c r="A1229" s="114" t="s">
        <v>8408</v>
      </c>
      <c r="B1229" s="128"/>
      <c r="C1229" s="126" t="s">
        <v>12100</v>
      </c>
      <c r="D1229" s="128" t="s">
        <v>12452</v>
      </c>
      <c r="E1229" s="126" t="s">
        <v>326</v>
      </c>
      <c r="F1229" s="114" t="s">
        <v>8032</v>
      </c>
      <c r="G1229" s="114" t="s">
        <v>14477</v>
      </c>
      <c r="H1229" s="126" t="s">
        <v>12225</v>
      </c>
      <c r="I1229" s="114" t="s">
        <v>14478</v>
      </c>
      <c r="J1229" s="127" t="str">
        <f t="shared" si="95"/>
        <v>IC.IV.120907</v>
      </c>
      <c r="K1229" s="115" t="s">
        <v>1</v>
      </c>
      <c r="L1229" s="114" t="str">
        <f t="shared" si="96"/>
        <v>24 gauge</v>
      </c>
      <c r="M1229" s="119" t="str">
        <f t="shared" si="97"/>
        <v>PI.IC.IV.120907.01</v>
      </c>
      <c r="N1229" s="119"/>
      <c r="O1229" s="119" t="str">
        <f t="shared" si="98"/>
        <v>PH.IC.IV.120907.01</v>
      </c>
      <c r="Q1229" s="119" t="str">
        <f t="shared" si="99"/>
        <v>CL.IC.IV.120907.01</v>
      </c>
      <c r="AR1229" s="114" t="s">
        <v>12773</v>
      </c>
      <c r="AS1229" s="114">
        <v>1723</v>
      </c>
    </row>
    <row r="1230" spans="1:45" s="60" customFormat="1" ht="15">
      <c r="A1230" s="60" t="s">
        <v>8408</v>
      </c>
      <c r="B1230" s="10"/>
      <c r="C1230" s="62" t="s">
        <v>3064</v>
      </c>
      <c r="D1230" s="10" t="s">
        <v>13197</v>
      </c>
      <c r="E1230" s="62" t="s">
        <v>3188</v>
      </c>
      <c r="F1230" s="60" t="s">
        <v>8033</v>
      </c>
      <c r="G1230" s="60" t="s">
        <v>8473</v>
      </c>
      <c r="H1230" s="62" t="s">
        <v>11848</v>
      </c>
      <c r="I1230" s="60" t="s">
        <v>11859</v>
      </c>
      <c r="J1230" s="63" t="str">
        <f t="shared" si="95"/>
        <v>IC.IV.121001</v>
      </c>
      <c r="K1230" s="61" t="s">
        <v>12175</v>
      </c>
      <c r="L1230" s="60" t="str">
        <f t="shared" si="96"/>
        <v>Securement device</v>
      </c>
      <c r="M1230" s="64" t="str">
        <f t="shared" si="97"/>
        <v>PI.IC.IV.121001.01</v>
      </c>
      <c r="N1230" s="64"/>
      <c r="O1230" s="64" t="str">
        <f t="shared" si="98"/>
        <v>PH.IC.IV.121001.01</v>
      </c>
      <c r="Q1230" s="64" t="str">
        <f t="shared" si="99"/>
        <v>CL.IC.IV.121001.01</v>
      </c>
    </row>
    <row r="1231" spans="1:45" s="60" customFormat="1" ht="15">
      <c r="A1231" s="60" t="s">
        <v>8408</v>
      </c>
      <c r="B1231" s="10"/>
      <c r="C1231" s="62" t="s">
        <v>3064</v>
      </c>
      <c r="D1231" s="10"/>
      <c r="E1231" s="62" t="s">
        <v>3188</v>
      </c>
      <c r="F1231" s="60" t="s">
        <v>8033</v>
      </c>
      <c r="G1231" s="60" t="s">
        <v>11863</v>
      </c>
      <c r="H1231" s="62" t="s">
        <v>12030</v>
      </c>
      <c r="I1231" s="60" t="s">
        <v>10059</v>
      </c>
      <c r="J1231" s="63" t="str">
        <f t="shared" si="95"/>
        <v>IC.IV.121002</v>
      </c>
      <c r="K1231" s="61" t="s">
        <v>12175</v>
      </c>
      <c r="L1231" s="60" t="str">
        <f t="shared" si="96"/>
        <v>Taped</v>
      </c>
      <c r="M1231" s="64" t="str">
        <f t="shared" si="97"/>
        <v>PI.IC.IV.121002.01</v>
      </c>
      <c r="N1231" s="64"/>
      <c r="O1231" s="64" t="str">
        <f t="shared" si="98"/>
        <v>PH.IC.IV.121002.01</v>
      </c>
      <c r="Q1231" s="64" t="str">
        <f t="shared" si="99"/>
        <v>CL.IC.IV.121002.01</v>
      </c>
    </row>
    <row r="1232" spans="1:45" s="60" customFormat="1" ht="15">
      <c r="A1232" s="60" t="s">
        <v>8408</v>
      </c>
      <c r="B1232" s="10"/>
      <c r="C1232" s="62" t="s">
        <v>3064</v>
      </c>
      <c r="D1232" s="10"/>
      <c r="E1232" s="62" t="s">
        <v>3188</v>
      </c>
      <c r="F1232" s="60" t="s">
        <v>8033</v>
      </c>
      <c r="G1232" s="60" t="s">
        <v>10478</v>
      </c>
      <c r="H1232" s="62" t="s">
        <v>12032</v>
      </c>
      <c r="I1232" s="60" t="s">
        <v>12437</v>
      </c>
      <c r="J1232" s="63" t="str">
        <f t="shared" si="95"/>
        <v>IC.IV.121003</v>
      </c>
      <c r="K1232" s="61" t="s">
        <v>12175</v>
      </c>
      <c r="L1232" s="60" t="str">
        <f t="shared" si="96"/>
        <v>Other: specify</v>
      </c>
      <c r="M1232" s="64" t="str">
        <f t="shared" si="97"/>
        <v>PI.IC.IV.121003.01</v>
      </c>
      <c r="N1232" s="64"/>
      <c r="O1232" s="64" t="str">
        <f t="shared" si="98"/>
        <v>PH.IC.IV.121003.01</v>
      </c>
      <c r="Q1232" s="64" t="str">
        <f t="shared" si="99"/>
        <v>CL.IC.IV.121003.01</v>
      </c>
    </row>
    <row r="1233" spans="1:25" s="60" customFormat="1" ht="15">
      <c r="A1233" s="60" t="s">
        <v>8408</v>
      </c>
      <c r="B1233" s="10"/>
      <c r="C1233" s="62" t="s">
        <v>3064</v>
      </c>
      <c r="D1233" s="10" t="s">
        <v>10276</v>
      </c>
      <c r="E1233" s="62" t="s">
        <v>5749</v>
      </c>
      <c r="F1233" s="60" t="s">
        <v>8034</v>
      </c>
      <c r="G1233" s="60" t="s">
        <v>8355</v>
      </c>
      <c r="H1233" s="62" t="s">
        <v>11848</v>
      </c>
      <c r="I1233" s="60" t="s">
        <v>8016</v>
      </c>
      <c r="J1233" s="63" t="str">
        <f t="shared" si="95"/>
        <v>IC.IV.121101</v>
      </c>
      <c r="K1233" s="61" t="s">
        <v>12175</v>
      </c>
      <c r="L1233" s="60" t="str">
        <f t="shared" si="96"/>
        <v>Patent/Infusing</v>
      </c>
      <c r="M1233" s="64" t="str">
        <f t="shared" si="97"/>
        <v>PI.IC.IV.121101.01</v>
      </c>
      <c r="N1233" s="64"/>
      <c r="O1233" s="64" t="str">
        <f t="shared" si="98"/>
        <v>PH.IC.IV.121101.01</v>
      </c>
      <c r="Q1233" s="64" t="str">
        <f t="shared" si="99"/>
        <v>CL.IC.IV.121101.01</v>
      </c>
    </row>
    <row r="1234" spans="1:25" s="60" customFormat="1" ht="15">
      <c r="A1234" s="60" t="s">
        <v>8408</v>
      </c>
      <c r="B1234" s="10"/>
      <c r="C1234" s="62" t="s">
        <v>3064</v>
      </c>
      <c r="D1234" s="10" t="s">
        <v>9836</v>
      </c>
      <c r="E1234" s="62" t="s">
        <v>5749</v>
      </c>
      <c r="F1234" s="60" t="s">
        <v>8034</v>
      </c>
      <c r="G1234" s="60" t="s">
        <v>8090</v>
      </c>
      <c r="H1234" s="62" t="s">
        <v>12030</v>
      </c>
      <c r="I1234" s="60" t="s">
        <v>9874</v>
      </c>
      <c r="J1234" s="63" t="str">
        <f t="shared" si="95"/>
        <v>IC.IV.121102</v>
      </c>
      <c r="K1234" s="61" t="s">
        <v>12175</v>
      </c>
      <c r="L1234" s="60" t="str">
        <f t="shared" si="96"/>
        <v>Saline lock/capped</v>
      </c>
      <c r="M1234" s="64" t="str">
        <f t="shared" si="97"/>
        <v>PI.IC.IV.121102.01</v>
      </c>
      <c r="N1234" s="64"/>
      <c r="O1234" s="64" t="str">
        <f t="shared" si="98"/>
        <v>PH.IC.IV.121102.01</v>
      </c>
      <c r="Q1234" s="64" t="str">
        <f t="shared" si="99"/>
        <v>CL.IC.IV.121102.01</v>
      </c>
    </row>
    <row r="1235" spans="1:25" s="60" customFormat="1" ht="15">
      <c r="A1235" s="60" t="s">
        <v>8408</v>
      </c>
      <c r="B1235" s="10"/>
      <c r="C1235" s="62" t="s">
        <v>3064</v>
      </c>
      <c r="D1235" s="10"/>
      <c r="E1235" s="62" t="s">
        <v>5749</v>
      </c>
      <c r="F1235" s="60" t="s">
        <v>8034</v>
      </c>
      <c r="G1235" s="60" t="s">
        <v>8109</v>
      </c>
      <c r="H1235" s="62" t="s">
        <v>12032</v>
      </c>
      <c r="I1235" s="60" t="s">
        <v>8110</v>
      </c>
      <c r="J1235" s="63" t="str">
        <f t="shared" si="95"/>
        <v>IC.IV.121103</v>
      </c>
      <c r="K1235" s="61" t="s">
        <v>12175</v>
      </c>
      <c r="L1235" s="60" t="str">
        <f t="shared" si="96"/>
        <v>No blood return, flush easy</v>
      </c>
      <c r="M1235" s="64" t="str">
        <f t="shared" si="97"/>
        <v>PI.IC.IV.121103.01</v>
      </c>
      <c r="N1235" s="64"/>
      <c r="O1235" s="64" t="str">
        <f t="shared" si="98"/>
        <v>PH.IC.IV.121103.01</v>
      </c>
      <c r="Q1235" s="64" t="str">
        <f t="shared" si="99"/>
        <v>CL.IC.IV.121103.01</v>
      </c>
    </row>
    <row r="1236" spans="1:25" s="60" customFormat="1" ht="15">
      <c r="A1236" s="60" t="s">
        <v>8408</v>
      </c>
      <c r="B1236" s="10"/>
      <c r="C1236" s="62" t="s">
        <v>3064</v>
      </c>
      <c r="D1236" s="10"/>
      <c r="E1236" s="62" t="s">
        <v>5749</v>
      </c>
      <c r="F1236" s="60" t="s">
        <v>8034</v>
      </c>
      <c r="G1236" s="60" t="s">
        <v>8327</v>
      </c>
      <c r="H1236" s="62" t="s">
        <v>12028</v>
      </c>
      <c r="I1236" s="60" t="s">
        <v>8328</v>
      </c>
      <c r="J1236" s="63" t="str">
        <f t="shared" si="95"/>
        <v>IC.IV.121104</v>
      </c>
      <c r="K1236" s="61" t="s">
        <v>12175</v>
      </c>
      <c r="L1236" s="60" t="str">
        <f t="shared" si="96"/>
        <v>Positional</v>
      </c>
      <c r="M1236" s="64" t="str">
        <f t="shared" si="97"/>
        <v>PI.IC.IV.121104.01</v>
      </c>
      <c r="N1236" s="64"/>
      <c r="O1236" s="64" t="str">
        <f t="shared" si="98"/>
        <v>PH.IC.IV.121104.01</v>
      </c>
      <c r="Q1236" s="64" t="str">
        <f t="shared" si="99"/>
        <v>CL.IC.IV.121104.01</v>
      </c>
    </row>
    <row r="1237" spans="1:25" s="60" customFormat="1" ht="15">
      <c r="A1237" s="60" t="s">
        <v>8408</v>
      </c>
      <c r="B1237" s="10"/>
      <c r="C1237" s="62" t="s">
        <v>3064</v>
      </c>
      <c r="D1237" s="10"/>
      <c r="E1237" s="62" t="s">
        <v>5749</v>
      </c>
      <c r="F1237" s="60" t="s">
        <v>8034</v>
      </c>
      <c r="G1237" s="60" t="s">
        <v>9748</v>
      </c>
      <c r="H1237" s="62" t="s">
        <v>12210</v>
      </c>
      <c r="I1237" s="60" t="s">
        <v>8329</v>
      </c>
      <c r="J1237" s="63" t="str">
        <f t="shared" si="95"/>
        <v>IC.IV.121105</v>
      </c>
      <c r="K1237" s="61" t="s">
        <v>12175</v>
      </c>
      <c r="L1237" s="60" t="str">
        <f t="shared" si="96"/>
        <v>Occluded</v>
      </c>
      <c r="M1237" s="64" t="str">
        <f t="shared" si="97"/>
        <v>PI.IC.IV.121105.01</v>
      </c>
      <c r="N1237" s="64"/>
      <c r="O1237" s="64" t="str">
        <f t="shared" si="98"/>
        <v>PH.IC.IV.121105.01</v>
      </c>
      <c r="Q1237" s="64" t="str">
        <f t="shared" si="99"/>
        <v>CL.IC.IV.121105.01</v>
      </c>
      <c r="R1237" s="60" t="s">
        <v>2233</v>
      </c>
      <c r="X1237" s="60" t="s">
        <v>12440</v>
      </c>
      <c r="Y1237" s="60">
        <v>1124</v>
      </c>
    </row>
    <row r="1238" spans="1:25" s="60" customFormat="1" ht="15">
      <c r="A1238" s="60" t="s">
        <v>8408</v>
      </c>
      <c r="B1238" s="10"/>
      <c r="C1238" s="62" t="s">
        <v>3064</v>
      </c>
      <c r="D1238" s="10"/>
      <c r="E1238" s="62" t="s">
        <v>5749</v>
      </c>
      <c r="F1238" s="60" t="s">
        <v>8034</v>
      </c>
      <c r="G1238" s="60" t="s">
        <v>8414</v>
      </c>
      <c r="H1238" s="62" t="s">
        <v>12212</v>
      </c>
      <c r="I1238" s="60" t="s">
        <v>8363</v>
      </c>
      <c r="J1238" s="63" t="str">
        <f t="shared" si="95"/>
        <v>IC.IV.121106</v>
      </c>
      <c r="K1238" s="61" t="s">
        <v>12175</v>
      </c>
      <c r="L1238" s="60" t="str">
        <f t="shared" si="96"/>
        <v>Sluggish blood return</v>
      </c>
      <c r="M1238" s="64" t="str">
        <f t="shared" si="97"/>
        <v>PI.IC.IV.121106.01</v>
      </c>
      <c r="N1238" s="64"/>
      <c r="O1238" s="64" t="str">
        <f t="shared" si="98"/>
        <v>PH.IC.IV.121106.01</v>
      </c>
      <c r="Q1238" s="64" t="str">
        <f t="shared" si="99"/>
        <v>CL.IC.IV.121106.01</v>
      </c>
    </row>
    <row r="1239" spans="1:25" s="60" customFormat="1" ht="15">
      <c r="A1239" s="60" t="s">
        <v>8408</v>
      </c>
      <c r="B1239" s="10"/>
      <c r="C1239" s="62" t="s">
        <v>3064</v>
      </c>
      <c r="D1239" s="10" t="s">
        <v>9836</v>
      </c>
      <c r="E1239" s="62" t="s">
        <v>5749</v>
      </c>
      <c r="F1239" s="60" t="s">
        <v>8034</v>
      </c>
      <c r="G1239" s="60" t="s">
        <v>8035</v>
      </c>
      <c r="H1239" s="62" t="s">
        <v>12225</v>
      </c>
      <c r="I1239" s="60" t="s">
        <v>11841</v>
      </c>
      <c r="J1239" s="63" t="str">
        <f t="shared" si="95"/>
        <v>IC.IV.121107</v>
      </c>
      <c r="K1239" s="61" t="s">
        <v>12175</v>
      </c>
      <c r="L1239" s="60" t="str">
        <f t="shared" si="96"/>
        <v>Discontinued ]</v>
      </c>
      <c r="M1239" s="64" t="str">
        <f t="shared" si="97"/>
        <v>PI.IC.IV.121107.01</v>
      </c>
      <c r="N1239" s="64"/>
      <c r="O1239" s="64" t="str">
        <f t="shared" si="98"/>
        <v>PH.IC.IV.121107.01</v>
      </c>
      <c r="Q1239" s="64" t="str">
        <f t="shared" si="99"/>
        <v>CL.IC.IV.121107.01</v>
      </c>
    </row>
    <row r="1240" spans="1:25" s="60" customFormat="1" ht="15">
      <c r="A1240" s="60" t="s">
        <v>8408</v>
      </c>
      <c r="B1240" s="10"/>
      <c r="C1240" s="62" t="s">
        <v>3064</v>
      </c>
      <c r="D1240" s="10" t="s">
        <v>9836</v>
      </c>
      <c r="E1240" s="62" t="s">
        <v>5749</v>
      </c>
      <c r="F1240" s="60" t="s">
        <v>8034</v>
      </c>
      <c r="G1240" s="60" t="s">
        <v>8364</v>
      </c>
      <c r="H1240" s="62" t="s">
        <v>11638</v>
      </c>
      <c r="I1240" s="60" t="s">
        <v>9594</v>
      </c>
      <c r="J1240" s="63" t="str">
        <f t="shared" si="95"/>
        <v>IC.IV.121108</v>
      </c>
      <c r="K1240" s="61" t="s">
        <v>12175</v>
      </c>
      <c r="L1240" s="60" t="str">
        <f t="shared" si="96"/>
        <v>D/C due to positive blood cultures</v>
      </c>
      <c r="M1240" s="64" t="str">
        <f t="shared" si="97"/>
        <v>PI.IC.IV.121108.01</v>
      </c>
      <c r="N1240" s="64"/>
      <c r="O1240" s="64" t="str">
        <f t="shared" si="98"/>
        <v>PH.IC.IV.121108.01</v>
      </c>
      <c r="Q1240" s="64" t="str">
        <f t="shared" si="99"/>
        <v>CL.IC.IV.121108.01</v>
      </c>
    </row>
    <row r="1241" spans="1:25" s="60" customFormat="1" ht="15">
      <c r="A1241" s="60" t="s">
        <v>8408</v>
      </c>
      <c r="C1241" s="62" t="s">
        <v>13000</v>
      </c>
      <c r="E1241" s="62" t="s">
        <v>12997</v>
      </c>
      <c r="F1241" s="60" t="s">
        <v>12890</v>
      </c>
      <c r="G1241" s="60" t="s">
        <v>12989</v>
      </c>
      <c r="H1241" s="62" t="s">
        <v>12877</v>
      </c>
      <c r="J1241" s="63" t="str">
        <f t="shared" si="95"/>
        <v>IC.IV.121109</v>
      </c>
      <c r="K1241" s="61" t="s">
        <v>2311</v>
      </c>
      <c r="L1241" s="60" t="str">
        <f t="shared" si="96"/>
        <v>Self Discontinued</v>
      </c>
      <c r="M1241" s="64" t="str">
        <f t="shared" si="97"/>
        <v>PI.IC.IV.121109.01</v>
      </c>
      <c r="N1241" s="64"/>
      <c r="O1241" s="64" t="str">
        <f t="shared" si="98"/>
        <v>PH.IC.IV.121109.01</v>
      </c>
      <c r="Q1241" s="64" t="str">
        <f t="shared" si="99"/>
        <v>CL.IC.IV.121109.01</v>
      </c>
    </row>
    <row r="1242" spans="1:25" s="60" customFormat="1" ht="15">
      <c r="A1242" s="60" t="s">
        <v>8408</v>
      </c>
      <c r="B1242" s="10"/>
      <c r="C1242" s="62" t="s">
        <v>3064</v>
      </c>
      <c r="D1242" s="10" t="s">
        <v>8356</v>
      </c>
      <c r="E1242" s="62" t="s">
        <v>3064</v>
      </c>
      <c r="F1242" s="60" t="s">
        <v>8041</v>
      </c>
      <c r="G1242" s="60" t="s">
        <v>8071</v>
      </c>
      <c r="H1242" s="62" t="s">
        <v>11848</v>
      </c>
      <c r="I1242" s="60" t="s">
        <v>11837</v>
      </c>
      <c r="J1242" s="63" t="str">
        <f t="shared" si="95"/>
        <v>IC.IV.121201</v>
      </c>
      <c r="K1242" s="61" t="s">
        <v>12175</v>
      </c>
      <c r="L1242" s="60" t="str">
        <f t="shared" si="96"/>
        <v>Tubing present on admit</v>
      </c>
      <c r="M1242" s="64" t="str">
        <f t="shared" si="97"/>
        <v>PI.IC.IV.121201.01</v>
      </c>
      <c r="N1242" s="64"/>
      <c r="O1242" s="64" t="str">
        <f t="shared" si="98"/>
        <v>PH.IC.IV.121201.01</v>
      </c>
      <c r="Q1242" s="64" t="str">
        <f t="shared" si="99"/>
        <v>CL.IC.IV.121201.01</v>
      </c>
      <c r="V1242" s="60" t="s">
        <v>2777</v>
      </c>
      <c r="W1242" s="60">
        <v>995</v>
      </c>
    </row>
    <row r="1243" spans="1:25" s="60" customFormat="1" ht="15">
      <c r="A1243" s="60" t="s">
        <v>8408</v>
      </c>
      <c r="B1243" s="10"/>
      <c r="C1243" s="62" t="s">
        <v>3064</v>
      </c>
      <c r="D1243" s="10" t="s">
        <v>9836</v>
      </c>
      <c r="E1243" s="62" t="s">
        <v>3064</v>
      </c>
      <c r="F1243" s="60" t="s">
        <v>8041</v>
      </c>
      <c r="G1243" s="60" t="s">
        <v>8220</v>
      </c>
      <c r="H1243" s="62" t="s">
        <v>12030</v>
      </c>
      <c r="I1243" s="60" t="s">
        <v>8221</v>
      </c>
      <c r="J1243" s="63" t="str">
        <f t="shared" si="95"/>
        <v>IC.IV.121202</v>
      </c>
      <c r="K1243" s="61" t="s">
        <v>12175</v>
      </c>
      <c r="L1243" s="60" t="str">
        <f t="shared" si="96"/>
        <v>Caps new/changed</v>
      </c>
      <c r="M1243" s="64" t="str">
        <f t="shared" si="97"/>
        <v>PI.IC.IV.121202.01</v>
      </c>
      <c r="N1243" s="64"/>
      <c r="O1243" s="64" t="str">
        <f t="shared" si="98"/>
        <v>PH.IC.IV.121202.01</v>
      </c>
      <c r="Q1243" s="64" t="str">
        <f t="shared" si="99"/>
        <v>CL.IC.IV.121202.01</v>
      </c>
      <c r="R1243" s="60" t="s">
        <v>12465</v>
      </c>
      <c r="S1243" s="60">
        <v>826</v>
      </c>
    </row>
    <row r="1244" spans="1:25" s="60" customFormat="1" ht="15">
      <c r="A1244" s="60" t="s">
        <v>8408</v>
      </c>
      <c r="B1244" s="10"/>
      <c r="C1244" s="62" t="s">
        <v>3064</v>
      </c>
      <c r="D1244" s="10"/>
      <c r="E1244" s="62" t="s">
        <v>3064</v>
      </c>
      <c r="F1244" s="60" t="s">
        <v>8041</v>
      </c>
      <c r="G1244" s="60" t="s">
        <v>11382</v>
      </c>
      <c r="H1244" s="62" t="s">
        <v>12032</v>
      </c>
      <c r="I1244" s="60" t="s">
        <v>8391</v>
      </c>
      <c r="J1244" s="63" t="str">
        <f t="shared" si="95"/>
        <v>IC.IV.121203</v>
      </c>
      <c r="K1244" s="61" t="s">
        <v>12175</v>
      </c>
      <c r="L1244" s="60" t="str">
        <f t="shared" si="96"/>
        <v>Tubing new/changed</v>
      </c>
      <c r="M1244" s="64" t="str">
        <f t="shared" si="97"/>
        <v>PI.IC.IV.121203.01</v>
      </c>
      <c r="N1244" s="64"/>
      <c r="O1244" s="64" t="str">
        <f t="shared" si="98"/>
        <v>PH.IC.IV.121203.01</v>
      </c>
      <c r="Q1244" s="64" t="str">
        <f t="shared" si="99"/>
        <v>CL.IC.IV.121203.01</v>
      </c>
    </row>
    <row r="1245" spans="1:25" s="60" customFormat="1" ht="15">
      <c r="A1245" s="60" t="s">
        <v>8408</v>
      </c>
      <c r="B1245" s="10"/>
      <c r="C1245" s="62" t="s">
        <v>3064</v>
      </c>
      <c r="D1245" s="10"/>
      <c r="E1245" s="62" t="s">
        <v>3064</v>
      </c>
      <c r="F1245" s="60" t="s">
        <v>8041</v>
      </c>
      <c r="G1245" s="60" t="s">
        <v>8146</v>
      </c>
      <c r="H1245" s="62" t="s">
        <v>12028</v>
      </c>
      <c r="I1245" s="60" t="s">
        <v>8535</v>
      </c>
      <c r="J1245" s="63" t="str">
        <f t="shared" si="95"/>
        <v>IC.IV.121204</v>
      </c>
      <c r="K1245" s="61" t="s">
        <v>12175</v>
      </c>
      <c r="L1245" s="60" t="str">
        <f t="shared" si="96"/>
        <v>Tubing d/c with cath d/c</v>
      </c>
      <c r="M1245" s="64" t="str">
        <f t="shared" si="97"/>
        <v>PI.IC.IV.121204.01</v>
      </c>
      <c r="N1245" s="64"/>
      <c r="O1245" s="64" t="str">
        <f t="shared" si="98"/>
        <v>PH.IC.IV.121204.01</v>
      </c>
      <c r="Q1245" s="64" t="str">
        <f t="shared" si="99"/>
        <v>CL.IC.IV.121204.01</v>
      </c>
    </row>
    <row r="1246" spans="1:25" s="60" customFormat="1" ht="15">
      <c r="A1246" s="60" t="s">
        <v>8408</v>
      </c>
      <c r="B1246" s="10"/>
      <c r="C1246" s="62" t="s">
        <v>2656</v>
      </c>
      <c r="D1246" s="10"/>
      <c r="E1246" s="62" t="s">
        <v>12206</v>
      </c>
      <c r="F1246" s="60" t="s">
        <v>2657</v>
      </c>
      <c r="G1246" s="60" t="s">
        <v>12752</v>
      </c>
      <c r="H1246" s="62" t="s">
        <v>2775</v>
      </c>
      <c r="I1246" s="60" t="s">
        <v>2776</v>
      </c>
      <c r="J1246" s="63" t="str">
        <f t="shared" si="95"/>
        <v>IC.IV.121205</v>
      </c>
      <c r="K1246" s="61" t="s">
        <v>12175</v>
      </c>
      <c r="L1246" s="60" t="str">
        <f t="shared" si="96"/>
        <v>Change not due</v>
      </c>
      <c r="M1246" s="64" t="str">
        <f t="shared" si="97"/>
        <v>PI.IC.IV.121205.01</v>
      </c>
      <c r="N1246" s="64"/>
      <c r="O1246" s="64" t="str">
        <f t="shared" si="98"/>
        <v>PH.IC.IV.121205.01</v>
      </c>
      <c r="Q1246" s="64" t="str">
        <f t="shared" si="99"/>
        <v>CL.IC.IV.121205.01</v>
      </c>
    </row>
    <row r="1247" spans="1:25" s="60" customFormat="1" ht="15">
      <c r="A1247" s="60" t="s">
        <v>8408</v>
      </c>
      <c r="B1247" s="10"/>
      <c r="C1247" s="62" t="s">
        <v>3064</v>
      </c>
      <c r="D1247" s="10" t="s">
        <v>9846</v>
      </c>
      <c r="E1247" s="62" t="s">
        <v>5560</v>
      </c>
      <c r="F1247" s="60" t="s">
        <v>8042</v>
      </c>
      <c r="G1247" s="60" t="s">
        <v>8213</v>
      </c>
      <c r="H1247" s="62" t="s">
        <v>11848</v>
      </c>
      <c r="I1247" s="60" t="s">
        <v>8213</v>
      </c>
      <c r="J1247" s="63" t="str">
        <f t="shared" si="95"/>
        <v>IC.IV.121301</v>
      </c>
      <c r="K1247" s="61" t="s">
        <v>12430</v>
      </c>
      <c r="L1247" s="60" t="str">
        <f t="shared" si="96"/>
        <v>IV Cannula</v>
      </c>
      <c r="M1247" s="64" t="str">
        <f t="shared" si="97"/>
        <v>PI.IC.IV.121301.02</v>
      </c>
      <c r="N1247" s="64"/>
      <c r="O1247" s="64" t="str">
        <f t="shared" si="98"/>
        <v>PH.IC.IV.121301.02</v>
      </c>
      <c r="Q1247" s="64" t="str">
        <f t="shared" si="99"/>
        <v>CL.IC.IV.121301.02</v>
      </c>
    </row>
    <row r="1248" spans="1:25" s="60" customFormat="1" ht="15">
      <c r="A1248" s="60" t="s">
        <v>8408</v>
      </c>
      <c r="B1248" s="10"/>
      <c r="C1248" s="62" t="s">
        <v>3064</v>
      </c>
      <c r="D1248" s="10"/>
      <c r="E1248" s="62" t="s">
        <v>5560</v>
      </c>
      <c r="F1248" s="60" t="s">
        <v>8042</v>
      </c>
      <c r="G1248" s="60" t="s">
        <v>11138</v>
      </c>
      <c r="H1248" s="62" t="s">
        <v>12030</v>
      </c>
      <c r="I1248" s="60" t="s">
        <v>11138</v>
      </c>
      <c r="J1248" s="63" t="str">
        <f t="shared" si="95"/>
        <v>IC.IV.121302</v>
      </c>
      <c r="K1248" s="61" t="s">
        <v>12175</v>
      </c>
      <c r="L1248" s="60" t="str">
        <f t="shared" si="96"/>
        <v>Capped</v>
      </c>
      <c r="M1248" s="64" t="str">
        <f t="shared" si="97"/>
        <v>PI.IC.IV.121302.01</v>
      </c>
      <c r="N1248" s="64"/>
      <c r="O1248" s="64" t="str">
        <f t="shared" si="98"/>
        <v>PH.IC.IV.121302.01</v>
      </c>
      <c r="Q1248" s="64" t="str">
        <f t="shared" si="99"/>
        <v>CL.IC.IV.121302.01</v>
      </c>
    </row>
    <row r="1249" spans="1:41" s="60" customFormat="1" ht="15">
      <c r="A1249" s="60" t="s">
        <v>8408</v>
      </c>
      <c r="B1249" s="10"/>
      <c r="C1249" s="62" t="s">
        <v>3064</v>
      </c>
      <c r="D1249" s="10"/>
      <c r="E1249" s="62" t="s">
        <v>5560</v>
      </c>
      <c r="F1249" s="60" t="s">
        <v>8042</v>
      </c>
      <c r="G1249" s="60" t="s">
        <v>10478</v>
      </c>
      <c r="H1249" s="62" t="s">
        <v>12032</v>
      </c>
      <c r="I1249" s="60" t="s">
        <v>12437</v>
      </c>
      <c r="J1249" s="63" t="str">
        <f t="shared" si="95"/>
        <v>IC.IV.121303</v>
      </c>
      <c r="K1249" s="61" t="s">
        <v>12175</v>
      </c>
      <c r="L1249" s="60" t="str">
        <f t="shared" si="96"/>
        <v>Other: specify</v>
      </c>
      <c r="M1249" s="64" t="str">
        <f t="shared" si="97"/>
        <v>PI.IC.IV.121303.01</v>
      </c>
      <c r="N1249" s="64"/>
      <c r="O1249" s="64" t="str">
        <f t="shared" si="98"/>
        <v>PH.IC.IV.121303.01</v>
      </c>
      <c r="Q1249" s="64" t="str">
        <f t="shared" si="99"/>
        <v>CL.IC.IV.121303.01</v>
      </c>
    </row>
    <row r="1250" spans="1:41" s="60" customFormat="1" ht="15">
      <c r="A1250" s="60" t="s">
        <v>8408</v>
      </c>
      <c r="B1250" s="10" t="s">
        <v>8195</v>
      </c>
      <c r="C1250" s="62" t="s">
        <v>5560</v>
      </c>
      <c r="D1250" s="10" t="s">
        <v>8264</v>
      </c>
      <c r="E1250" s="61" t="s">
        <v>12175</v>
      </c>
      <c r="F1250" s="60" t="s">
        <v>8045</v>
      </c>
      <c r="G1250" s="60" t="s">
        <v>13112</v>
      </c>
      <c r="H1250" s="62" t="s">
        <v>11848</v>
      </c>
      <c r="I1250" s="60" t="s">
        <v>11867</v>
      </c>
      <c r="J1250" s="63" t="str">
        <f t="shared" si="95"/>
        <v>IC.IV.130101</v>
      </c>
      <c r="K1250" s="61" t="s">
        <v>12175</v>
      </c>
      <c r="L1250" s="60" t="str">
        <f t="shared" si="96"/>
        <v>Drsg change date (free text)</v>
      </c>
      <c r="M1250" s="64" t="str">
        <f t="shared" si="97"/>
        <v>PI.IC.IV.130101.01</v>
      </c>
      <c r="N1250" s="64"/>
      <c r="O1250" s="64" t="str">
        <f t="shared" si="98"/>
        <v>PH.IC.IV.130101.01</v>
      </c>
      <c r="Q1250" s="64" t="str">
        <f t="shared" si="99"/>
        <v>CL.IC.IV.130101.01</v>
      </c>
    </row>
    <row r="1251" spans="1:41" s="60" customFormat="1" ht="15">
      <c r="A1251" s="60" t="s">
        <v>8408</v>
      </c>
      <c r="B1251" s="10"/>
      <c r="C1251" s="62" t="s">
        <v>5560</v>
      </c>
      <c r="D1251" s="10" t="s">
        <v>8267</v>
      </c>
      <c r="E1251" s="61" t="s">
        <v>12430</v>
      </c>
      <c r="F1251" s="60" t="s">
        <v>8046</v>
      </c>
      <c r="G1251" s="60" t="s">
        <v>8108</v>
      </c>
      <c r="H1251" s="62" t="s">
        <v>11848</v>
      </c>
      <c r="I1251" s="60" t="s">
        <v>8413</v>
      </c>
      <c r="J1251" s="63" t="str">
        <f t="shared" si="95"/>
        <v>IC.IV.130201</v>
      </c>
      <c r="K1251" s="61" t="s">
        <v>12175</v>
      </c>
      <c r="L1251" s="60" t="str">
        <f t="shared" si="96"/>
        <v>Antimicrobial disk</v>
      </c>
      <c r="M1251" s="64" t="str">
        <f t="shared" si="97"/>
        <v>PI.IC.IV.130201.01</v>
      </c>
      <c r="N1251" s="64"/>
      <c r="O1251" s="64" t="str">
        <f t="shared" si="98"/>
        <v>PH.IC.IV.130201.01</v>
      </c>
      <c r="Q1251" s="64" t="str">
        <f t="shared" si="99"/>
        <v>CL.IC.IV.130201.01</v>
      </c>
    </row>
    <row r="1252" spans="1:41" s="60" customFormat="1" ht="15">
      <c r="A1252" s="60" t="s">
        <v>8408</v>
      </c>
      <c r="B1252" s="10"/>
      <c r="C1252" s="62" t="s">
        <v>5560</v>
      </c>
      <c r="D1252" s="10"/>
      <c r="E1252" s="61" t="s">
        <v>12430</v>
      </c>
      <c r="F1252" s="60" t="s">
        <v>8046</v>
      </c>
      <c r="G1252" s="60" t="s">
        <v>11070</v>
      </c>
      <c r="H1252" s="62" t="s">
        <v>12030</v>
      </c>
      <c r="I1252" s="60" t="s">
        <v>8619</v>
      </c>
      <c r="J1252" s="63" t="str">
        <f t="shared" si="95"/>
        <v>IC.IV.130202</v>
      </c>
      <c r="K1252" s="61" t="s">
        <v>12175</v>
      </c>
      <c r="L1252" s="60" t="str">
        <f t="shared" si="96"/>
        <v>Transparent</v>
      </c>
      <c r="M1252" s="64" t="str">
        <f t="shared" si="97"/>
        <v>PI.IC.IV.130202.01</v>
      </c>
      <c r="N1252" s="64"/>
      <c r="O1252" s="64" t="str">
        <f t="shared" si="98"/>
        <v>PH.IC.IV.130202.01</v>
      </c>
      <c r="Q1252" s="64" t="str">
        <f t="shared" si="99"/>
        <v>CL.IC.IV.130202.01</v>
      </c>
    </row>
    <row r="1253" spans="1:41" s="60" customFormat="1" ht="15">
      <c r="A1253" s="60" t="s">
        <v>8408</v>
      </c>
      <c r="B1253" s="10"/>
      <c r="C1253" s="62" t="s">
        <v>5560</v>
      </c>
      <c r="D1253" s="10"/>
      <c r="E1253" s="61" t="s">
        <v>12430</v>
      </c>
      <c r="F1253" s="60" t="s">
        <v>8046</v>
      </c>
      <c r="G1253" s="60" t="s">
        <v>11567</v>
      </c>
      <c r="H1253" s="62" t="s">
        <v>12032</v>
      </c>
      <c r="I1253" s="60" t="s">
        <v>11567</v>
      </c>
      <c r="J1253" s="63" t="str">
        <f t="shared" si="95"/>
        <v>IC.IV.130203</v>
      </c>
      <c r="K1253" s="61" t="s">
        <v>12175</v>
      </c>
      <c r="L1253" s="60" t="str">
        <f t="shared" si="96"/>
        <v>Gauze</v>
      </c>
      <c r="M1253" s="64" t="str">
        <f t="shared" si="97"/>
        <v>PI.IC.IV.130203.01</v>
      </c>
      <c r="N1253" s="64"/>
      <c r="O1253" s="64" t="str">
        <f t="shared" si="98"/>
        <v>PH.IC.IV.130203.01</v>
      </c>
      <c r="Q1253" s="64" t="str">
        <f t="shared" si="99"/>
        <v>CL.IC.IV.130203.01</v>
      </c>
    </row>
    <row r="1254" spans="1:41" s="60" customFormat="1" ht="15">
      <c r="A1254" s="60" t="s">
        <v>8408</v>
      </c>
      <c r="B1254" s="10"/>
      <c r="C1254" s="62" t="s">
        <v>5560</v>
      </c>
      <c r="D1254" s="10"/>
      <c r="E1254" s="61" t="s">
        <v>12430</v>
      </c>
      <c r="F1254" s="60" t="s">
        <v>8046</v>
      </c>
      <c r="G1254" s="60" t="s">
        <v>10478</v>
      </c>
      <c r="H1254" s="62" t="s">
        <v>12028</v>
      </c>
      <c r="I1254" s="60" t="s">
        <v>12437</v>
      </c>
      <c r="J1254" s="63" t="str">
        <f t="shared" si="95"/>
        <v>IC.IV.130204</v>
      </c>
      <c r="K1254" s="61" t="s">
        <v>12175</v>
      </c>
      <c r="L1254" s="60" t="str">
        <f t="shared" si="96"/>
        <v>Other: specify</v>
      </c>
      <c r="M1254" s="64" t="str">
        <f t="shared" si="97"/>
        <v>PI.IC.IV.130204.01</v>
      </c>
      <c r="N1254" s="64"/>
      <c r="O1254" s="64" t="str">
        <f t="shared" si="98"/>
        <v>PH.IC.IV.130204.01</v>
      </c>
      <c r="Q1254" s="64" t="str">
        <f t="shared" si="99"/>
        <v>CL.IC.IV.130204.01</v>
      </c>
    </row>
    <row r="1255" spans="1:41" s="60" customFormat="1" ht="15">
      <c r="A1255" s="60" t="s">
        <v>8408</v>
      </c>
      <c r="B1255" s="10"/>
      <c r="C1255" s="62" t="s">
        <v>5560</v>
      </c>
      <c r="D1255" s="10" t="s">
        <v>8679</v>
      </c>
      <c r="E1255" s="61" t="s">
        <v>12185</v>
      </c>
      <c r="F1255" s="60" t="s">
        <v>8348</v>
      </c>
      <c r="G1255" s="60" t="s">
        <v>11836</v>
      </c>
      <c r="H1255" s="62" t="s">
        <v>11848</v>
      </c>
      <c r="I1255" s="60" t="s">
        <v>8099</v>
      </c>
      <c r="J1255" s="63" t="str">
        <f t="shared" si="95"/>
        <v>IC.IV.130301</v>
      </c>
      <c r="K1255" s="61" t="s">
        <v>12175</v>
      </c>
      <c r="L1255" s="60" t="str">
        <f t="shared" si="96"/>
        <v>Present on admit: specify date</v>
      </c>
      <c r="M1255" s="64" t="str">
        <f t="shared" si="97"/>
        <v>PI.IC.IV.130301.01</v>
      </c>
      <c r="N1255" s="64"/>
      <c r="O1255" s="64" t="str">
        <f t="shared" si="98"/>
        <v>PH.IC.IV.130301.01</v>
      </c>
      <c r="Q1255" s="64" t="str">
        <f t="shared" si="99"/>
        <v>CL.IC.IV.130301.01</v>
      </c>
    </row>
    <row r="1256" spans="1:41" s="60" customFormat="1" ht="15">
      <c r="A1256" s="60" t="s">
        <v>8408</v>
      </c>
      <c r="B1256" s="10"/>
      <c r="C1256" s="62" t="s">
        <v>5560</v>
      </c>
      <c r="D1256" s="10" t="s">
        <v>9836</v>
      </c>
      <c r="E1256" s="61" t="s">
        <v>12185</v>
      </c>
      <c r="F1256" s="60" t="s">
        <v>8348</v>
      </c>
      <c r="G1256" s="60" t="s">
        <v>8245</v>
      </c>
      <c r="H1256" s="62" t="s">
        <v>12030</v>
      </c>
      <c r="I1256" s="60" t="s">
        <v>8506</v>
      </c>
      <c r="J1256" s="63" t="str">
        <f t="shared" si="95"/>
        <v>IC.IV.130302</v>
      </c>
      <c r="K1256" s="61" t="s">
        <v>12175</v>
      </c>
      <c r="L1256" s="60" t="str">
        <f t="shared" si="96"/>
        <v>Inserted at this date/time: specify</v>
      </c>
      <c r="M1256" s="64" t="str">
        <f t="shared" si="97"/>
        <v>PI.IC.IV.130302.01</v>
      </c>
      <c r="N1256" s="64"/>
      <c r="O1256" s="64" t="str">
        <f t="shared" si="98"/>
        <v>PH.IC.IV.130302.01</v>
      </c>
      <c r="Q1256" s="64" t="str">
        <f t="shared" si="99"/>
        <v>CL.IC.IV.130302.01</v>
      </c>
    </row>
    <row r="1257" spans="1:41" s="60" customFormat="1" ht="15">
      <c r="A1257" s="60" t="s">
        <v>8408</v>
      </c>
      <c r="B1257" s="10"/>
      <c r="C1257" s="62" t="s">
        <v>5560</v>
      </c>
      <c r="D1257" s="10"/>
      <c r="E1257" s="61" t="s">
        <v>12185</v>
      </c>
      <c r="F1257" s="60" t="s">
        <v>8348</v>
      </c>
      <c r="G1257" s="60" t="s">
        <v>8566</v>
      </c>
      <c r="H1257" s="62" t="s">
        <v>12032</v>
      </c>
      <c r="I1257" s="60" t="s">
        <v>8567</v>
      </c>
      <c r="J1257" s="63" t="str">
        <f t="shared" si="95"/>
        <v>IC.IV.130303</v>
      </c>
      <c r="K1257" s="61" t="s">
        <v>12175</v>
      </c>
      <c r="L1257" s="60" t="str">
        <f t="shared" si="96"/>
        <v>Insertion attempts number: specify</v>
      </c>
      <c r="M1257" s="64" t="str">
        <f t="shared" si="97"/>
        <v>PI.IC.IV.130303.01</v>
      </c>
      <c r="N1257" s="64"/>
      <c r="O1257" s="64" t="str">
        <f t="shared" si="98"/>
        <v>PH.IC.IV.130303.01</v>
      </c>
      <c r="Q1257" s="64" t="str">
        <f t="shared" si="99"/>
        <v>CL.IC.IV.130303.01</v>
      </c>
    </row>
    <row r="1258" spans="1:41" s="60" customFormat="1" ht="15">
      <c r="A1258" s="60" t="s">
        <v>8408</v>
      </c>
      <c r="B1258" s="10"/>
      <c r="C1258" s="62" t="s">
        <v>5560</v>
      </c>
      <c r="D1258" s="10"/>
      <c r="E1258" s="61" t="s">
        <v>12185</v>
      </c>
      <c r="F1258" s="60" t="s">
        <v>8348</v>
      </c>
      <c r="G1258" s="60" t="s">
        <v>11840</v>
      </c>
      <c r="H1258" s="62" t="s">
        <v>12028</v>
      </c>
      <c r="I1258" s="60" t="s">
        <v>11841</v>
      </c>
      <c r="J1258" s="63" t="str">
        <f t="shared" si="95"/>
        <v>IC.IV.130304</v>
      </c>
      <c r="K1258" s="61" t="s">
        <v>12175</v>
      </c>
      <c r="L1258" s="60" t="str">
        <f t="shared" si="96"/>
        <v>Discontinue</v>
      </c>
      <c r="M1258" s="64" t="str">
        <f t="shared" si="97"/>
        <v>PI.IC.IV.130304.01</v>
      </c>
      <c r="N1258" s="64"/>
      <c r="O1258" s="64" t="str">
        <f t="shared" si="98"/>
        <v>PH.IC.IV.130304.01</v>
      </c>
      <c r="Q1258" s="64" t="str">
        <f t="shared" si="99"/>
        <v>CL.IC.IV.130304.01</v>
      </c>
    </row>
    <row r="1259" spans="1:41" s="60" customFormat="1" ht="15">
      <c r="A1259" s="60" t="s">
        <v>8408</v>
      </c>
      <c r="B1259" s="10"/>
      <c r="C1259" s="62" t="s">
        <v>12101</v>
      </c>
      <c r="D1259" s="10"/>
      <c r="E1259" s="61" t="s">
        <v>12592</v>
      </c>
      <c r="F1259" s="60" t="s">
        <v>8348</v>
      </c>
      <c r="G1259" s="60" t="s">
        <v>13846</v>
      </c>
      <c r="H1259" s="62" t="s">
        <v>12210</v>
      </c>
      <c r="I1259" s="60" t="s">
        <v>13848</v>
      </c>
      <c r="J1259" s="63" t="str">
        <f t="shared" si="95"/>
        <v>IC.IV.130305</v>
      </c>
      <c r="K1259" s="61" t="s">
        <v>1</v>
      </c>
      <c r="L1259" s="60" t="str">
        <f t="shared" si="96"/>
        <v>Site duration extension</v>
      </c>
      <c r="M1259" s="64" t="str">
        <f t="shared" si="97"/>
        <v>PI.IC.IV.130305.01</v>
      </c>
      <c r="N1259" s="64"/>
      <c r="O1259" s="64" t="str">
        <f t="shared" si="98"/>
        <v>PH.IC.IV.130305.01</v>
      </c>
      <c r="Q1259" s="64" t="str">
        <f t="shared" si="99"/>
        <v>CL.IC.IV.130305.01</v>
      </c>
      <c r="AN1259" s="60" t="s">
        <v>12773</v>
      </c>
      <c r="AO1259" s="60">
        <v>1518</v>
      </c>
    </row>
    <row r="1260" spans="1:41" s="60" customFormat="1" ht="15">
      <c r="A1260" s="60" t="s">
        <v>8408</v>
      </c>
      <c r="B1260" s="10"/>
      <c r="C1260" s="62" t="s">
        <v>12101</v>
      </c>
      <c r="D1260" s="10"/>
      <c r="E1260" s="61" t="s">
        <v>12592</v>
      </c>
      <c r="F1260" s="60" t="s">
        <v>8348</v>
      </c>
      <c r="G1260" s="60" t="s">
        <v>13847</v>
      </c>
      <c r="H1260" s="62" t="s">
        <v>12212</v>
      </c>
      <c r="I1260" s="60" t="s">
        <v>13849</v>
      </c>
      <c r="J1260" s="63" t="str">
        <f t="shared" si="95"/>
        <v>IC.IV.130306</v>
      </c>
      <c r="K1260" s="61" t="s">
        <v>1</v>
      </c>
      <c r="L1260" s="60" t="str">
        <f t="shared" si="96"/>
        <v>Tubing changed</v>
      </c>
      <c r="M1260" s="64" t="str">
        <f t="shared" si="97"/>
        <v>PI.IC.IV.130306.01</v>
      </c>
      <c r="N1260" s="64"/>
      <c r="O1260" s="64" t="str">
        <f t="shared" si="98"/>
        <v>PH.IC.IV.130306.01</v>
      </c>
      <c r="Q1260" s="64" t="str">
        <f t="shared" si="99"/>
        <v>CL.IC.IV.130306.01</v>
      </c>
      <c r="AN1260" s="60" t="s">
        <v>12773</v>
      </c>
      <c r="AO1260" s="60">
        <v>1519</v>
      </c>
    </row>
    <row r="1261" spans="1:41" s="60" customFormat="1" ht="15">
      <c r="A1261" s="60" t="s">
        <v>8408</v>
      </c>
      <c r="B1261" s="10"/>
      <c r="C1261" s="62" t="s">
        <v>5560</v>
      </c>
      <c r="D1261" s="10" t="s">
        <v>9695</v>
      </c>
      <c r="E1261" s="62" t="s">
        <v>6464</v>
      </c>
      <c r="F1261" s="60" t="s">
        <v>8349</v>
      </c>
      <c r="G1261" s="60" t="s">
        <v>10076</v>
      </c>
      <c r="H1261" s="62" t="s">
        <v>11848</v>
      </c>
      <c r="I1261" s="60" t="s">
        <v>10076</v>
      </c>
      <c r="J1261" s="63" t="str">
        <f t="shared" si="95"/>
        <v>IC.IV.130401</v>
      </c>
      <c r="K1261" s="61" t="s">
        <v>2379</v>
      </c>
      <c r="L1261" s="60" t="str">
        <f t="shared" si="96"/>
        <v>Done</v>
      </c>
      <c r="M1261" s="64" t="str">
        <f t="shared" si="97"/>
        <v>PI.IC.IV.130401.01</v>
      </c>
      <c r="N1261" s="64"/>
      <c r="O1261" s="64" t="str">
        <f t="shared" si="98"/>
        <v>PH.IC.IV.130401.01</v>
      </c>
      <c r="Q1261" s="64" t="str">
        <f t="shared" si="99"/>
        <v>CL.IC.IV.130401.01</v>
      </c>
    </row>
    <row r="1262" spans="1:41" s="60" customFormat="1" ht="15">
      <c r="A1262" s="60" t="s">
        <v>8408</v>
      </c>
      <c r="B1262" s="10"/>
      <c r="C1262" s="62" t="s">
        <v>5560</v>
      </c>
      <c r="D1262" s="10"/>
      <c r="E1262" s="62" t="s">
        <v>6464</v>
      </c>
      <c r="F1262" s="60" t="s">
        <v>8349</v>
      </c>
      <c r="G1262" s="60" t="s">
        <v>8623</v>
      </c>
      <c r="H1262" s="62" t="s">
        <v>12030</v>
      </c>
      <c r="I1262" s="60" t="s">
        <v>8623</v>
      </c>
      <c r="J1262" s="63" t="str">
        <f t="shared" si="95"/>
        <v>IC.IV.130402</v>
      </c>
      <c r="K1262" s="61" t="s">
        <v>12175</v>
      </c>
      <c r="L1262" s="60" t="str">
        <f t="shared" si="96"/>
        <v>Not due</v>
      </c>
      <c r="M1262" s="64" t="str">
        <f t="shared" si="97"/>
        <v>PI.IC.IV.130402.01</v>
      </c>
      <c r="N1262" s="64"/>
      <c r="O1262" s="64" t="str">
        <f t="shared" si="98"/>
        <v>PH.IC.IV.130402.01</v>
      </c>
      <c r="Q1262" s="64" t="str">
        <f t="shared" si="99"/>
        <v>CL.IC.IV.130402.01</v>
      </c>
    </row>
    <row r="1263" spans="1:41" s="60" customFormat="1" ht="15">
      <c r="A1263" s="60" t="s">
        <v>8408</v>
      </c>
      <c r="B1263" s="10"/>
      <c r="C1263" s="62" t="s">
        <v>5560</v>
      </c>
      <c r="D1263" s="10" t="s">
        <v>9836</v>
      </c>
      <c r="E1263" s="62" t="s">
        <v>6464</v>
      </c>
      <c r="F1263" s="60" t="s">
        <v>8349</v>
      </c>
      <c r="G1263" s="60" t="s">
        <v>10478</v>
      </c>
      <c r="H1263" s="62" t="s">
        <v>12032</v>
      </c>
      <c r="I1263" s="60" t="s">
        <v>12437</v>
      </c>
      <c r="J1263" s="63" t="str">
        <f t="shared" si="95"/>
        <v>IC.IV.130403</v>
      </c>
      <c r="K1263" s="61" t="s">
        <v>12175</v>
      </c>
      <c r="L1263" s="60" t="str">
        <f t="shared" si="96"/>
        <v>Other: specify</v>
      </c>
      <c r="M1263" s="64" t="str">
        <f t="shared" si="97"/>
        <v>PI.IC.IV.130403.01</v>
      </c>
      <c r="N1263" s="64"/>
      <c r="O1263" s="64" t="str">
        <f t="shared" si="98"/>
        <v>PH.IC.IV.130403.01</v>
      </c>
      <c r="Q1263" s="64" t="str">
        <f t="shared" si="99"/>
        <v>CL.IC.IV.130403.01</v>
      </c>
    </row>
    <row r="1264" spans="1:41" s="60" customFormat="1" ht="15">
      <c r="A1264" s="60" t="s">
        <v>8408</v>
      </c>
      <c r="B1264" s="10"/>
      <c r="C1264" s="62" t="s">
        <v>5560</v>
      </c>
      <c r="D1264" s="10" t="s">
        <v>8155</v>
      </c>
      <c r="E1264" s="62" t="s">
        <v>6291</v>
      </c>
      <c r="F1264" s="60" t="s">
        <v>8350</v>
      </c>
      <c r="G1264" s="60" t="s">
        <v>8625</v>
      </c>
      <c r="H1264" s="62" t="s">
        <v>11848</v>
      </c>
      <c r="I1264" s="60" t="s">
        <v>11867</v>
      </c>
      <c r="J1264" s="63" t="str">
        <f t="shared" si="95"/>
        <v>IC.IV.130501</v>
      </c>
      <c r="K1264" s="61" t="s">
        <v>12175</v>
      </c>
      <c r="L1264" s="60" t="str">
        <f t="shared" si="96"/>
        <v>Insertion date (free text)</v>
      </c>
      <c r="M1264" s="64" t="str">
        <f t="shared" si="97"/>
        <v>PI.IC.IV.130501.01</v>
      </c>
      <c r="N1264" s="64"/>
      <c r="O1264" s="64" t="str">
        <f t="shared" si="98"/>
        <v>PH.IC.IV.130501.01</v>
      </c>
      <c r="Q1264" s="64" t="str">
        <f t="shared" si="99"/>
        <v>CL.IC.IV.130501.01</v>
      </c>
    </row>
    <row r="1265" spans="1:33" s="60" customFormat="1" ht="15">
      <c r="A1265" s="60" t="s">
        <v>8408</v>
      </c>
      <c r="B1265" s="10"/>
      <c r="C1265" s="62" t="s">
        <v>5560</v>
      </c>
      <c r="D1265" s="10" t="s">
        <v>11645</v>
      </c>
      <c r="E1265" s="62" t="s">
        <v>6988</v>
      </c>
      <c r="F1265" s="60" t="s">
        <v>8351</v>
      </c>
      <c r="G1265" s="60" t="s">
        <v>9437</v>
      </c>
      <c r="H1265" s="62" t="s">
        <v>11848</v>
      </c>
      <c r="I1265" s="60" t="s">
        <v>8502</v>
      </c>
      <c r="J1265" s="63" t="str">
        <f t="shared" si="95"/>
        <v>IC.IV.130601</v>
      </c>
      <c r="K1265" s="61" t="s">
        <v>12175</v>
      </c>
      <c r="L1265" s="60" t="str">
        <f t="shared" si="96"/>
        <v>Hand, right</v>
      </c>
      <c r="M1265" s="64" t="str">
        <f t="shared" si="97"/>
        <v>PI.IC.IV.130601.01</v>
      </c>
      <c r="N1265" s="64"/>
      <c r="O1265" s="64" t="str">
        <f t="shared" si="98"/>
        <v>PH.IC.IV.130601.01</v>
      </c>
      <c r="Q1265" s="64" t="str">
        <f t="shared" si="99"/>
        <v>CL.IC.IV.130601.01</v>
      </c>
    </row>
    <row r="1266" spans="1:33" s="60" customFormat="1" ht="15">
      <c r="A1266" s="60" t="s">
        <v>8408</v>
      </c>
      <c r="B1266" s="10"/>
      <c r="C1266" s="62" t="s">
        <v>5560</v>
      </c>
      <c r="D1266" s="10" t="s">
        <v>9836</v>
      </c>
      <c r="E1266" s="62" t="s">
        <v>6988</v>
      </c>
      <c r="F1266" s="60" t="s">
        <v>8351</v>
      </c>
      <c r="G1266" s="60" t="s">
        <v>9444</v>
      </c>
      <c r="H1266" s="62" t="s">
        <v>12030</v>
      </c>
      <c r="I1266" s="60" t="s">
        <v>7997</v>
      </c>
      <c r="J1266" s="63" t="str">
        <f t="shared" si="95"/>
        <v>IC.IV.130602</v>
      </c>
      <c r="K1266" s="61" t="s">
        <v>12175</v>
      </c>
      <c r="L1266" s="60" t="str">
        <f t="shared" si="96"/>
        <v>Hand, left</v>
      </c>
      <c r="M1266" s="64" t="str">
        <f t="shared" si="97"/>
        <v>PI.IC.IV.130602.01</v>
      </c>
      <c r="N1266" s="64"/>
      <c r="O1266" s="64" t="str">
        <f t="shared" si="98"/>
        <v>PH.IC.IV.130602.01</v>
      </c>
      <c r="Q1266" s="64" t="str">
        <f t="shared" si="99"/>
        <v>CL.IC.IV.130602.01</v>
      </c>
    </row>
    <row r="1267" spans="1:33" s="60" customFormat="1" ht="15">
      <c r="A1267" s="60" t="s">
        <v>8408</v>
      </c>
      <c r="B1267" s="10"/>
      <c r="C1267" s="62" t="s">
        <v>5560</v>
      </c>
      <c r="D1267" s="10"/>
      <c r="E1267" s="62" t="s">
        <v>6988</v>
      </c>
      <c r="F1267" s="60" t="s">
        <v>8351</v>
      </c>
      <c r="G1267" s="60" t="s">
        <v>9720</v>
      </c>
      <c r="H1267" s="62" t="s">
        <v>12032</v>
      </c>
      <c r="I1267" s="60" t="s">
        <v>7998</v>
      </c>
      <c r="J1267" s="63" t="str">
        <f t="shared" si="95"/>
        <v>IC.IV.130603</v>
      </c>
      <c r="K1267" s="61" t="s">
        <v>12175</v>
      </c>
      <c r="L1267" s="60" t="str">
        <f t="shared" si="96"/>
        <v>Wrist, right</v>
      </c>
      <c r="M1267" s="64" t="str">
        <f t="shared" si="97"/>
        <v>PI.IC.IV.130603.01</v>
      </c>
      <c r="N1267" s="64"/>
      <c r="O1267" s="64" t="str">
        <f t="shared" si="98"/>
        <v>PH.IC.IV.130603.01</v>
      </c>
      <c r="Q1267" s="64" t="str">
        <f t="shared" si="99"/>
        <v>CL.IC.IV.130603.01</v>
      </c>
    </row>
    <row r="1268" spans="1:33" s="60" customFormat="1" ht="15">
      <c r="A1268" s="60" t="s">
        <v>8408</v>
      </c>
      <c r="B1268" s="10"/>
      <c r="C1268" s="62" t="s">
        <v>5560</v>
      </c>
      <c r="D1268" s="10"/>
      <c r="E1268" s="62" t="s">
        <v>6988</v>
      </c>
      <c r="F1268" s="60" t="s">
        <v>8351</v>
      </c>
      <c r="G1268" s="60" t="s">
        <v>9722</v>
      </c>
      <c r="H1268" s="62" t="s">
        <v>12028</v>
      </c>
      <c r="I1268" s="60" t="s">
        <v>7999</v>
      </c>
      <c r="J1268" s="63" t="str">
        <f t="shared" si="95"/>
        <v>IC.IV.130604</v>
      </c>
      <c r="K1268" s="61" t="s">
        <v>12175</v>
      </c>
      <c r="L1268" s="60" t="str">
        <f t="shared" si="96"/>
        <v>Wrist, left</v>
      </c>
      <c r="M1268" s="64" t="str">
        <f t="shared" si="97"/>
        <v>PI.IC.IV.130604.01</v>
      </c>
      <c r="N1268" s="64"/>
      <c r="O1268" s="64" t="str">
        <f t="shared" si="98"/>
        <v>PH.IC.IV.130604.01</v>
      </c>
      <c r="Q1268" s="64" t="str">
        <f t="shared" si="99"/>
        <v>CL.IC.IV.130604.01</v>
      </c>
    </row>
    <row r="1269" spans="1:33" s="60" customFormat="1" ht="15">
      <c r="A1269" s="60" t="s">
        <v>8408</v>
      </c>
      <c r="B1269" s="10"/>
      <c r="C1269" s="62" t="s">
        <v>5560</v>
      </c>
      <c r="D1269" s="10"/>
      <c r="E1269" s="62" t="s">
        <v>6988</v>
      </c>
      <c r="F1269" s="60" t="s">
        <v>8351</v>
      </c>
      <c r="G1269" s="60" t="s">
        <v>7942</v>
      </c>
      <c r="H1269" s="62" t="s">
        <v>12210</v>
      </c>
      <c r="I1269" s="60" t="s">
        <v>7859</v>
      </c>
      <c r="J1269" s="63" t="str">
        <f t="shared" ref="J1269:J1336" si="100">CONCATENATE("IC.IV.",C1269,E1269,H1269)</f>
        <v>IC.IV.130605</v>
      </c>
      <c r="K1269" s="61" t="s">
        <v>12175</v>
      </c>
      <c r="L1269" s="60" t="str">
        <f t="shared" ref="L1269:L1336" si="101">G1269</f>
        <v>Lower arm, right</v>
      </c>
      <c r="M1269" s="64" t="str">
        <f t="shared" ref="M1269:M1336" si="102">CONCATENATE("PI.",J1269,".",K1269)</f>
        <v>PI.IC.IV.130605.01</v>
      </c>
      <c r="N1269" s="64"/>
      <c r="O1269" s="64" t="str">
        <f t="shared" ref="O1269:O1336" si="103">CONCATENATE("PH.",J1269,".",K1269)</f>
        <v>PH.IC.IV.130605.01</v>
      </c>
      <c r="Q1269" s="64" t="str">
        <f t="shared" ref="Q1269:Q1336" si="104">CONCATENATE("CL.",J1269,".",K1269)</f>
        <v>CL.IC.IV.130605.01</v>
      </c>
    </row>
    <row r="1270" spans="1:33" s="60" customFormat="1" ht="15">
      <c r="A1270" s="60" t="s">
        <v>8408</v>
      </c>
      <c r="B1270" s="10"/>
      <c r="C1270" s="62" t="s">
        <v>5560</v>
      </c>
      <c r="D1270" s="10"/>
      <c r="E1270" s="62" t="s">
        <v>6988</v>
      </c>
      <c r="F1270" s="60" t="s">
        <v>8351</v>
      </c>
      <c r="G1270" s="60" t="s">
        <v>7943</v>
      </c>
      <c r="H1270" s="62" t="s">
        <v>12212</v>
      </c>
      <c r="I1270" s="60" t="s">
        <v>7860</v>
      </c>
      <c r="J1270" s="63" t="str">
        <f t="shared" si="100"/>
        <v>IC.IV.130606</v>
      </c>
      <c r="K1270" s="61" t="s">
        <v>12175</v>
      </c>
      <c r="L1270" s="60" t="str">
        <f t="shared" si="101"/>
        <v>Lower arm, left</v>
      </c>
      <c r="M1270" s="64" t="str">
        <f t="shared" si="102"/>
        <v>PI.IC.IV.130606.01</v>
      </c>
      <c r="N1270" s="64"/>
      <c r="O1270" s="64" t="str">
        <f t="shared" si="103"/>
        <v>PH.IC.IV.130606.01</v>
      </c>
      <c r="Q1270" s="64" t="str">
        <f t="shared" si="104"/>
        <v>CL.IC.IV.130606.01</v>
      </c>
    </row>
    <row r="1271" spans="1:33" s="60" customFormat="1" ht="15">
      <c r="A1271" s="60" t="s">
        <v>8408</v>
      </c>
      <c r="B1271" s="10"/>
      <c r="C1271" s="62" t="s">
        <v>5560</v>
      </c>
      <c r="D1271" s="10"/>
      <c r="E1271" s="62" t="s">
        <v>6988</v>
      </c>
      <c r="F1271" s="60" t="s">
        <v>8351</v>
      </c>
      <c r="G1271" s="60" t="s">
        <v>7772</v>
      </c>
      <c r="H1271" s="62" t="s">
        <v>12225</v>
      </c>
      <c r="I1271" s="60" t="s">
        <v>7773</v>
      </c>
      <c r="J1271" s="63" t="str">
        <f t="shared" si="100"/>
        <v>IC.IV.130607</v>
      </c>
      <c r="K1271" s="61" t="s">
        <v>12175</v>
      </c>
      <c r="L1271" s="60" t="str">
        <f t="shared" si="101"/>
        <v>Antecubital, right</v>
      </c>
      <c r="M1271" s="64" t="str">
        <f t="shared" si="102"/>
        <v>PI.IC.IV.130607.01</v>
      </c>
      <c r="N1271" s="64"/>
      <c r="O1271" s="64" t="str">
        <f t="shared" si="103"/>
        <v>PH.IC.IV.130607.01</v>
      </c>
      <c r="Q1271" s="64" t="str">
        <f t="shared" si="104"/>
        <v>CL.IC.IV.130607.01</v>
      </c>
    </row>
    <row r="1272" spans="1:33" s="60" customFormat="1" ht="15">
      <c r="A1272" s="60" t="s">
        <v>8408</v>
      </c>
      <c r="B1272" s="10"/>
      <c r="C1272" s="62" t="s">
        <v>5560</v>
      </c>
      <c r="D1272" s="10"/>
      <c r="E1272" s="62" t="s">
        <v>6988</v>
      </c>
      <c r="F1272" s="60" t="s">
        <v>8351</v>
      </c>
      <c r="G1272" s="60" t="s">
        <v>7774</v>
      </c>
      <c r="H1272" s="62" t="s">
        <v>11638</v>
      </c>
      <c r="I1272" s="60" t="s">
        <v>7775</v>
      </c>
      <c r="J1272" s="63" t="str">
        <f t="shared" si="100"/>
        <v>IC.IV.130608</v>
      </c>
      <c r="K1272" s="61" t="s">
        <v>12175</v>
      </c>
      <c r="L1272" s="60" t="str">
        <f t="shared" si="101"/>
        <v>Antecubital, left</v>
      </c>
      <c r="M1272" s="64" t="str">
        <f t="shared" si="102"/>
        <v>PI.IC.IV.130608.01</v>
      </c>
      <c r="N1272" s="64"/>
      <c r="O1272" s="64" t="str">
        <f t="shared" si="103"/>
        <v>PH.IC.IV.130608.01</v>
      </c>
      <c r="Q1272" s="64" t="str">
        <f t="shared" si="104"/>
        <v>CL.IC.IV.130608.01</v>
      </c>
    </row>
    <row r="1273" spans="1:33" s="60" customFormat="1" ht="15">
      <c r="A1273" s="60" t="s">
        <v>8408</v>
      </c>
      <c r="B1273" s="10"/>
      <c r="C1273" s="62" t="s">
        <v>5560</v>
      </c>
      <c r="D1273" s="10" t="s">
        <v>9836</v>
      </c>
      <c r="E1273" s="62" t="s">
        <v>6988</v>
      </c>
      <c r="F1273" s="60" t="s">
        <v>8351</v>
      </c>
      <c r="G1273" s="60" t="s">
        <v>7946</v>
      </c>
      <c r="H1273" s="62" t="s">
        <v>11639</v>
      </c>
      <c r="I1273" s="60" t="s">
        <v>8028</v>
      </c>
      <c r="J1273" s="63" t="str">
        <f t="shared" si="100"/>
        <v>IC.IV.130609</v>
      </c>
      <c r="K1273" s="61" t="s">
        <v>12175</v>
      </c>
      <c r="L1273" s="60" t="str">
        <f t="shared" si="101"/>
        <v>Upper arm, right</v>
      </c>
      <c r="M1273" s="64" t="str">
        <f t="shared" si="102"/>
        <v>PI.IC.IV.130609.01</v>
      </c>
      <c r="N1273" s="64"/>
      <c r="O1273" s="64" t="str">
        <f t="shared" si="103"/>
        <v>PH.IC.IV.130609.01</v>
      </c>
      <c r="Q1273" s="64" t="str">
        <f t="shared" si="104"/>
        <v>CL.IC.IV.130609.01</v>
      </c>
    </row>
    <row r="1274" spans="1:33" s="60" customFormat="1" ht="15">
      <c r="A1274" s="60" t="s">
        <v>8408</v>
      </c>
      <c r="B1274" s="10"/>
      <c r="C1274" s="62" t="s">
        <v>5560</v>
      </c>
      <c r="D1274" s="10" t="s">
        <v>9836</v>
      </c>
      <c r="E1274" s="62" t="s">
        <v>6988</v>
      </c>
      <c r="F1274" s="60" t="s">
        <v>8351</v>
      </c>
      <c r="G1274" s="60" t="s">
        <v>7948</v>
      </c>
      <c r="H1274" s="62" t="s">
        <v>11829</v>
      </c>
      <c r="I1274" s="60" t="s">
        <v>8029</v>
      </c>
      <c r="J1274" s="63" t="str">
        <f t="shared" si="100"/>
        <v>IC.IV.130610</v>
      </c>
      <c r="K1274" s="61" t="s">
        <v>12175</v>
      </c>
      <c r="L1274" s="60" t="str">
        <f t="shared" si="101"/>
        <v>Upper arm, left</v>
      </c>
      <c r="M1274" s="64" t="str">
        <f t="shared" si="102"/>
        <v>PI.IC.IV.130610.01</v>
      </c>
      <c r="N1274" s="64"/>
      <c r="O1274" s="64" t="str">
        <f t="shared" si="103"/>
        <v>PH.IC.IV.130610.01</v>
      </c>
      <c r="Q1274" s="64" t="str">
        <f t="shared" si="104"/>
        <v>CL.IC.IV.130610.01</v>
      </c>
      <c r="AF1274" s="60" t="s">
        <v>12773</v>
      </c>
      <c r="AG1274" s="60">
        <v>1361</v>
      </c>
    </row>
    <row r="1275" spans="1:33" s="60" customFormat="1" ht="15">
      <c r="A1275" s="60" t="s">
        <v>8408</v>
      </c>
      <c r="B1275" s="10"/>
      <c r="C1275" s="62" t="s">
        <v>5560</v>
      </c>
      <c r="D1275" s="10"/>
      <c r="E1275" s="62" t="s">
        <v>6988</v>
      </c>
      <c r="F1275" s="60" t="s">
        <v>8351</v>
      </c>
      <c r="G1275" s="60" t="s">
        <v>9171</v>
      </c>
      <c r="H1275" s="62" t="s">
        <v>12099</v>
      </c>
      <c r="I1275" s="60" t="s">
        <v>7950</v>
      </c>
      <c r="J1275" s="63" t="str">
        <f t="shared" si="100"/>
        <v>IC.IV.130611</v>
      </c>
      <c r="K1275" s="61" t="s">
        <v>12175</v>
      </c>
      <c r="L1275" s="60" t="str">
        <f t="shared" si="101"/>
        <v>Foot, right</v>
      </c>
      <c r="M1275" s="64" t="str">
        <f t="shared" si="102"/>
        <v>PI.IC.IV.130611.01</v>
      </c>
      <c r="N1275" s="64"/>
      <c r="O1275" s="64" t="str">
        <f t="shared" si="103"/>
        <v>PH.IC.IV.130611.01</v>
      </c>
      <c r="Q1275" s="64" t="str">
        <f t="shared" si="104"/>
        <v>CL.IC.IV.130611.01</v>
      </c>
      <c r="AF1275" s="60" t="s">
        <v>12773</v>
      </c>
      <c r="AG1275" s="60">
        <v>1361</v>
      </c>
    </row>
    <row r="1276" spans="1:33" s="60" customFormat="1" ht="15">
      <c r="A1276" s="60" t="s">
        <v>8408</v>
      </c>
      <c r="B1276" s="10"/>
      <c r="C1276" s="62" t="s">
        <v>5560</v>
      </c>
      <c r="D1276" s="10" t="s">
        <v>9836</v>
      </c>
      <c r="E1276" s="62" t="s">
        <v>6988</v>
      </c>
      <c r="F1276" s="60" t="s">
        <v>8351</v>
      </c>
      <c r="G1276" s="60" t="s">
        <v>9306</v>
      </c>
      <c r="H1276" s="62" t="s">
        <v>12100</v>
      </c>
      <c r="I1276" s="60" t="s">
        <v>7951</v>
      </c>
      <c r="J1276" s="63" t="str">
        <f t="shared" si="100"/>
        <v>IC.IV.130612</v>
      </c>
      <c r="K1276" s="61" t="s">
        <v>12175</v>
      </c>
      <c r="L1276" s="60" t="str">
        <f t="shared" si="101"/>
        <v>Foot, left</v>
      </c>
      <c r="M1276" s="64" t="str">
        <f t="shared" si="102"/>
        <v>PI.IC.IV.130612.01</v>
      </c>
      <c r="N1276" s="64"/>
      <c r="O1276" s="64" t="str">
        <f t="shared" si="103"/>
        <v>PH.IC.IV.130612.01</v>
      </c>
      <c r="Q1276" s="64" t="str">
        <f t="shared" si="104"/>
        <v>CL.IC.IV.130612.01</v>
      </c>
    </row>
    <row r="1277" spans="1:33" s="60" customFormat="1" ht="15">
      <c r="A1277" s="60" t="s">
        <v>8408</v>
      </c>
      <c r="B1277" s="10"/>
      <c r="C1277" s="62" t="s">
        <v>5560</v>
      </c>
      <c r="D1277" s="10"/>
      <c r="E1277" s="62" t="s">
        <v>6988</v>
      </c>
      <c r="F1277" s="60" t="s">
        <v>8351</v>
      </c>
      <c r="G1277" s="60" t="s">
        <v>10478</v>
      </c>
      <c r="H1277" s="62" t="s">
        <v>12101</v>
      </c>
      <c r="I1277" s="60" t="s">
        <v>12437</v>
      </c>
      <c r="J1277" s="63" t="str">
        <f t="shared" si="100"/>
        <v>IC.IV.130613</v>
      </c>
      <c r="K1277" s="61" t="s">
        <v>2379</v>
      </c>
      <c r="L1277" s="60" t="str">
        <f t="shared" si="101"/>
        <v>Other: specify</v>
      </c>
      <c r="M1277" s="64" t="str">
        <f t="shared" si="102"/>
        <v>PI.IC.IV.130613.01</v>
      </c>
      <c r="N1277" s="64"/>
      <c r="O1277" s="64" t="str">
        <f t="shared" si="103"/>
        <v>PH.IC.IV.130613.01</v>
      </c>
      <c r="Q1277" s="64" t="str">
        <f t="shared" si="104"/>
        <v>CL.IC.IV.130613.01</v>
      </c>
    </row>
    <row r="1278" spans="1:33" s="60" customFormat="1" ht="15">
      <c r="A1278" s="60" t="s">
        <v>8408</v>
      </c>
      <c r="B1278" s="10"/>
      <c r="C1278" s="62" t="s">
        <v>12101</v>
      </c>
      <c r="D1278" s="10"/>
      <c r="E1278" s="62" t="s">
        <v>6988</v>
      </c>
      <c r="F1278" s="60" t="s">
        <v>8351</v>
      </c>
      <c r="G1278" s="60" t="s">
        <v>8304</v>
      </c>
      <c r="H1278" s="62" t="s">
        <v>12102</v>
      </c>
      <c r="I1278" s="60" t="s">
        <v>13607</v>
      </c>
      <c r="J1278" s="63" t="str">
        <f t="shared" si="100"/>
        <v>IC.IV.130614</v>
      </c>
      <c r="K1278" s="61" t="s">
        <v>1702</v>
      </c>
      <c r="L1278" s="60" t="str">
        <f t="shared" si="101"/>
        <v>External jugular, right</v>
      </c>
      <c r="M1278" s="64" t="str">
        <f t="shared" si="102"/>
        <v>PI.IC.IV.130614.01</v>
      </c>
      <c r="N1278" s="64"/>
      <c r="O1278" s="64" t="str">
        <f t="shared" si="103"/>
        <v>PH.IC.IV.130614.01</v>
      </c>
      <c r="Q1278" s="64" t="str">
        <f t="shared" si="104"/>
        <v>CL.IC.IV.130614.01</v>
      </c>
    </row>
    <row r="1279" spans="1:33" s="60" customFormat="1" ht="15">
      <c r="A1279" s="60" t="s">
        <v>8408</v>
      </c>
      <c r="B1279" s="10"/>
      <c r="C1279" s="62" t="s">
        <v>12101</v>
      </c>
      <c r="D1279" s="10" t="s">
        <v>12452</v>
      </c>
      <c r="E1279" s="62" t="s">
        <v>6988</v>
      </c>
      <c r="F1279" s="60" t="s">
        <v>8351</v>
      </c>
      <c r="G1279" s="60" t="s">
        <v>8306</v>
      </c>
      <c r="H1279" s="62" t="s">
        <v>11559</v>
      </c>
      <c r="I1279" s="60" t="s">
        <v>13608</v>
      </c>
      <c r="J1279" s="63" t="str">
        <f t="shared" si="100"/>
        <v>IC.IV.130615</v>
      </c>
      <c r="K1279" s="61" t="s">
        <v>1702</v>
      </c>
      <c r="L1279" s="60" t="str">
        <f t="shared" si="101"/>
        <v>External jugular, left</v>
      </c>
      <c r="M1279" s="64" t="str">
        <f t="shared" si="102"/>
        <v>PI.IC.IV.130615.01</v>
      </c>
      <c r="N1279" s="64"/>
      <c r="O1279" s="64" t="str">
        <f t="shared" si="103"/>
        <v>PH.IC.IV.130615.01</v>
      </c>
      <c r="Q1279" s="64" t="str">
        <f t="shared" si="104"/>
        <v>CL.IC.IV.130615.01</v>
      </c>
    </row>
    <row r="1280" spans="1:33" s="60" customFormat="1" ht="15">
      <c r="A1280" s="60" t="s">
        <v>8408</v>
      </c>
      <c r="B1280" s="10"/>
      <c r="C1280" s="62" t="s">
        <v>5560</v>
      </c>
      <c r="D1280" s="10" t="s">
        <v>10273</v>
      </c>
      <c r="E1280" s="62" t="s">
        <v>6317</v>
      </c>
      <c r="F1280" s="60" t="s">
        <v>7617</v>
      </c>
      <c r="G1280" s="60" t="s">
        <v>8183</v>
      </c>
      <c r="H1280" s="62" t="s">
        <v>11848</v>
      </c>
      <c r="I1280" s="60" t="s">
        <v>10532</v>
      </c>
      <c r="J1280" s="63" t="str">
        <f t="shared" si="100"/>
        <v>IC.IV.130701</v>
      </c>
      <c r="K1280" s="61" t="s">
        <v>2379</v>
      </c>
      <c r="L1280" s="60" t="str">
        <f t="shared" si="101"/>
        <v>No redness, pain, swelling</v>
      </c>
      <c r="M1280" s="64" t="str">
        <f t="shared" si="102"/>
        <v>PI.IC.IV.130701.01</v>
      </c>
      <c r="N1280" s="64"/>
      <c r="O1280" s="64" t="str">
        <f t="shared" si="103"/>
        <v>PH.IC.IV.130701.01</v>
      </c>
      <c r="Q1280" s="64" t="str">
        <f t="shared" si="104"/>
        <v>CL.IC.IV.130701.01</v>
      </c>
    </row>
    <row r="1281" spans="1:45" s="60" customFormat="1" ht="15">
      <c r="A1281" s="60" t="s">
        <v>8408</v>
      </c>
      <c r="B1281" s="10"/>
      <c r="C1281" s="62" t="s">
        <v>5560</v>
      </c>
      <c r="D1281" s="10"/>
      <c r="E1281" s="62" t="s">
        <v>6317</v>
      </c>
      <c r="F1281" s="60" t="s">
        <v>7617</v>
      </c>
      <c r="G1281" s="60" t="s">
        <v>8184</v>
      </c>
      <c r="H1281" s="62" t="s">
        <v>12030</v>
      </c>
      <c r="I1281" s="60" t="s">
        <v>11575</v>
      </c>
      <c r="J1281" s="63" t="str">
        <f t="shared" si="100"/>
        <v>IC.IV.130702</v>
      </c>
      <c r="K1281" s="61" t="s">
        <v>2379</v>
      </c>
      <c r="L1281" s="60" t="str">
        <f t="shared" si="101"/>
        <v>Dressing clean dry intact</v>
      </c>
      <c r="M1281" s="64" t="str">
        <f t="shared" si="102"/>
        <v>PI.IC.IV.130702.01</v>
      </c>
      <c r="N1281" s="64"/>
      <c r="O1281" s="64" t="str">
        <f t="shared" si="103"/>
        <v>PH.IC.IV.130702.01</v>
      </c>
      <c r="Q1281" s="64" t="str">
        <f t="shared" si="104"/>
        <v>CL.IC.IV.130702.01</v>
      </c>
    </row>
    <row r="1282" spans="1:45" s="60" customFormat="1" ht="15">
      <c r="A1282" s="60" t="s">
        <v>8408</v>
      </c>
      <c r="B1282" s="10"/>
      <c r="C1282" s="62" t="s">
        <v>5560</v>
      </c>
      <c r="D1282" s="10"/>
      <c r="E1282" s="62" t="s">
        <v>6317</v>
      </c>
      <c r="F1282" s="60" t="s">
        <v>7617</v>
      </c>
      <c r="G1282" s="60" t="s">
        <v>7954</v>
      </c>
      <c r="H1282" s="62" t="s">
        <v>12032</v>
      </c>
      <c r="I1282" s="60" t="s">
        <v>7955</v>
      </c>
      <c r="J1282" s="63" t="str">
        <f t="shared" si="100"/>
        <v>IC.IV.130703</v>
      </c>
      <c r="K1282" s="61" t="s">
        <v>2379</v>
      </c>
      <c r="L1282" s="60" t="str">
        <f t="shared" si="101"/>
        <v>Infiltration</v>
      </c>
      <c r="M1282" s="64" t="str">
        <f t="shared" si="102"/>
        <v>PI.IC.IV.130703.01</v>
      </c>
      <c r="N1282" s="64"/>
      <c r="O1282" s="64" t="str">
        <f t="shared" si="103"/>
        <v>PH.IC.IV.130703.01</v>
      </c>
      <c r="Q1282" s="64" t="str">
        <f t="shared" si="104"/>
        <v>CL.IC.IV.130703.01</v>
      </c>
    </row>
    <row r="1283" spans="1:45" s="60" customFormat="1" ht="15">
      <c r="A1283" s="60" t="s">
        <v>8408</v>
      </c>
      <c r="B1283" s="10"/>
      <c r="C1283" s="62" t="s">
        <v>5560</v>
      </c>
      <c r="D1283" s="10" t="s">
        <v>9836</v>
      </c>
      <c r="E1283" s="62" t="s">
        <v>6317</v>
      </c>
      <c r="F1283" s="60" t="s">
        <v>7617</v>
      </c>
      <c r="G1283" s="60" t="s">
        <v>8465</v>
      </c>
      <c r="H1283" s="62" t="s">
        <v>12028</v>
      </c>
      <c r="I1283" s="60" t="s">
        <v>8466</v>
      </c>
      <c r="J1283" s="63" t="str">
        <f t="shared" si="100"/>
        <v>IC.IV.130704</v>
      </c>
      <c r="K1283" s="61" t="s">
        <v>2379</v>
      </c>
      <c r="L1283" s="60" t="str">
        <f t="shared" si="101"/>
        <v>Non tender</v>
      </c>
      <c r="M1283" s="64" t="str">
        <f t="shared" si="102"/>
        <v>PI.IC.IV.130704.01</v>
      </c>
      <c r="N1283" s="64"/>
      <c r="O1283" s="64" t="str">
        <f t="shared" si="103"/>
        <v>PH.IC.IV.130704.01</v>
      </c>
      <c r="Q1283" s="64" t="str">
        <f t="shared" si="104"/>
        <v>CL.IC.IV.130704.01</v>
      </c>
    </row>
    <row r="1284" spans="1:45" s="60" customFormat="1" ht="15">
      <c r="A1284" s="60" t="s">
        <v>8408</v>
      </c>
      <c r="B1284" s="10"/>
      <c r="C1284" s="62" t="s">
        <v>5560</v>
      </c>
      <c r="D1284" s="10"/>
      <c r="E1284" s="62" t="s">
        <v>6317</v>
      </c>
      <c r="F1284" s="60" t="s">
        <v>7617</v>
      </c>
      <c r="G1284" s="60" t="s">
        <v>11790</v>
      </c>
      <c r="H1284" s="62" t="s">
        <v>12210</v>
      </c>
      <c r="I1284" s="60" t="s">
        <v>11790</v>
      </c>
      <c r="J1284" s="63" t="str">
        <f t="shared" si="100"/>
        <v>IC.IV.130705</v>
      </c>
      <c r="K1284" s="61" t="s">
        <v>12175</v>
      </c>
      <c r="L1284" s="60" t="str">
        <f t="shared" si="101"/>
        <v>Erythema</v>
      </c>
      <c r="M1284" s="64" t="str">
        <f t="shared" si="102"/>
        <v>PI.IC.IV.130705.01</v>
      </c>
      <c r="N1284" s="64"/>
      <c r="O1284" s="64" t="str">
        <f t="shared" si="103"/>
        <v>PH.IC.IV.130705.01</v>
      </c>
      <c r="Q1284" s="64" t="str">
        <f t="shared" si="104"/>
        <v>CL.IC.IV.130705.01</v>
      </c>
    </row>
    <row r="1285" spans="1:45" s="60" customFormat="1" ht="15">
      <c r="A1285" s="60" t="s">
        <v>8408</v>
      </c>
      <c r="B1285" s="10"/>
      <c r="C1285" s="62" t="s">
        <v>5560</v>
      </c>
      <c r="D1285" s="10"/>
      <c r="E1285" s="62" t="s">
        <v>6317</v>
      </c>
      <c r="F1285" s="60" t="s">
        <v>7617</v>
      </c>
      <c r="G1285" s="60" t="s">
        <v>8467</v>
      </c>
      <c r="H1285" s="62" t="s">
        <v>12212</v>
      </c>
      <c r="I1285" s="60" t="s">
        <v>8467</v>
      </c>
      <c r="J1285" s="63" t="str">
        <f t="shared" si="100"/>
        <v>IC.IV.130706</v>
      </c>
      <c r="K1285" s="61" t="s">
        <v>12175</v>
      </c>
      <c r="L1285" s="60" t="str">
        <f t="shared" si="101"/>
        <v>Ecchymosis</v>
      </c>
      <c r="M1285" s="64" t="str">
        <f t="shared" si="102"/>
        <v>PI.IC.IV.130706.01</v>
      </c>
      <c r="N1285" s="64"/>
      <c r="O1285" s="64" t="str">
        <f t="shared" si="103"/>
        <v>PH.IC.IV.130706.01</v>
      </c>
      <c r="Q1285" s="64" t="str">
        <f t="shared" si="104"/>
        <v>CL.IC.IV.130706.01</v>
      </c>
    </row>
    <row r="1286" spans="1:45" s="60" customFormat="1" ht="15">
      <c r="A1286" s="60" t="s">
        <v>8408</v>
      </c>
      <c r="B1286" s="10"/>
      <c r="C1286" s="62" t="s">
        <v>5560</v>
      </c>
      <c r="D1286" s="10"/>
      <c r="E1286" s="62" t="s">
        <v>6317</v>
      </c>
      <c r="F1286" s="60" t="s">
        <v>7617</v>
      </c>
      <c r="G1286" s="60" t="s">
        <v>11798</v>
      </c>
      <c r="H1286" s="62" t="s">
        <v>12225</v>
      </c>
      <c r="I1286" s="60" t="s">
        <v>11798</v>
      </c>
      <c r="J1286" s="63" t="str">
        <f t="shared" si="100"/>
        <v>IC.IV.130707</v>
      </c>
      <c r="K1286" s="61" t="s">
        <v>12175</v>
      </c>
      <c r="L1286" s="60" t="str">
        <f t="shared" si="101"/>
        <v>Tenderness</v>
      </c>
      <c r="M1286" s="64" t="str">
        <f t="shared" si="102"/>
        <v>PI.IC.IV.130707.01</v>
      </c>
      <c r="N1286" s="64"/>
      <c r="O1286" s="64" t="str">
        <f t="shared" si="103"/>
        <v>PH.IC.IV.130707.01</v>
      </c>
      <c r="Q1286" s="64" t="str">
        <f t="shared" si="104"/>
        <v>CL.IC.IV.130707.01</v>
      </c>
    </row>
    <row r="1287" spans="1:45" s="60" customFormat="1" ht="15">
      <c r="A1287" s="60" t="s">
        <v>8408</v>
      </c>
      <c r="B1287" s="10"/>
      <c r="C1287" s="62" t="s">
        <v>5560</v>
      </c>
      <c r="D1287" s="10"/>
      <c r="E1287" s="62" t="s">
        <v>6317</v>
      </c>
      <c r="F1287" s="60" t="s">
        <v>7617</v>
      </c>
      <c r="G1287" s="60" t="s">
        <v>11800</v>
      </c>
      <c r="H1287" s="62" t="s">
        <v>11638</v>
      </c>
      <c r="I1287" s="60" t="s">
        <v>11800</v>
      </c>
      <c r="J1287" s="63" t="str">
        <f t="shared" si="100"/>
        <v>IC.IV.130708</v>
      </c>
      <c r="K1287" s="61" t="s">
        <v>12175</v>
      </c>
      <c r="L1287" s="60" t="str">
        <f t="shared" si="101"/>
        <v>Swelling</v>
      </c>
      <c r="M1287" s="64" t="str">
        <f t="shared" si="102"/>
        <v>PI.IC.IV.130708.01</v>
      </c>
      <c r="N1287" s="64"/>
      <c r="O1287" s="64" t="str">
        <f t="shared" si="103"/>
        <v>PH.IC.IV.130708.01</v>
      </c>
      <c r="Q1287" s="64" t="str">
        <f t="shared" si="104"/>
        <v>CL.IC.IV.130708.01</v>
      </c>
    </row>
    <row r="1288" spans="1:45" s="60" customFormat="1" ht="15">
      <c r="A1288" s="60" t="s">
        <v>8408</v>
      </c>
      <c r="B1288" s="10"/>
      <c r="C1288" s="62" t="s">
        <v>5560</v>
      </c>
      <c r="D1288" s="10"/>
      <c r="E1288" s="62" t="s">
        <v>6317</v>
      </c>
      <c r="F1288" s="60" t="s">
        <v>7617</v>
      </c>
      <c r="G1288" s="60" t="s">
        <v>11792</v>
      </c>
      <c r="H1288" s="62" t="s">
        <v>11639</v>
      </c>
      <c r="I1288" s="60" t="s">
        <v>11792</v>
      </c>
      <c r="J1288" s="63" t="str">
        <f t="shared" si="100"/>
        <v>IC.IV.130709</v>
      </c>
      <c r="K1288" s="61" t="s">
        <v>2379</v>
      </c>
      <c r="L1288" s="60" t="str">
        <f t="shared" si="101"/>
        <v>Hematoma</v>
      </c>
      <c r="M1288" s="64" t="str">
        <f t="shared" si="102"/>
        <v>PI.IC.IV.130709.01</v>
      </c>
      <c r="N1288" s="64"/>
      <c r="O1288" s="64" t="str">
        <f t="shared" si="103"/>
        <v>PH.IC.IV.130709.01</v>
      </c>
      <c r="Q1288" s="64" t="str">
        <f t="shared" si="104"/>
        <v>CL.IC.IV.130709.01</v>
      </c>
    </row>
    <row r="1289" spans="1:45" s="141" customFormat="1" ht="16">
      <c r="A1289" s="141" t="s">
        <v>8408</v>
      </c>
      <c r="C1289" s="142" t="s">
        <v>5560</v>
      </c>
      <c r="E1289" s="142" t="s">
        <v>6317</v>
      </c>
      <c r="F1289" s="141" t="s">
        <v>7617</v>
      </c>
      <c r="G1289" s="141" t="s">
        <v>7746</v>
      </c>
      <c r="H1289" s="142" t="s">
        <v>11829</v>
      </c>
      <c r="I1289" s="141" t="s">
        <v>11546</v>
      </c>
      <c r="J1289" s="143" t="str">
        <f t="shared" si="100"/>
        <v>IC.IV.130710</v>
      </c>
      <c r="K1289" s="142" t="s">
        <v>12175</v>
      </c>
      <c r="L1289" s="141" t="str">
        <f t="shared" si="101"/>
        <v>Serosanguineous Drainage</v>
      </c>
      <c r="M1289" s="143" t="str">
        <f t="shared" si="102"/>
        <v>PI.IC.IV.130710.01</v>
      </c>
      <c r="N1289" s="143"/>
      <c r="O1289" s="143" t="str">
        <f t="shared" si="103"/>
        <v>PH.IC.IV.130710.01</v>
      </c>
      <c r="Q1289" s="143" t="str">
        <f t="shared" si="104"/>
        <v>CL.IC.IV.130710.01</v>
      </c>
      <c r="AR1289" s="141" t="s">
        <v>12773</v>
      </c>
      <c r="AS1289" s="141">
        <v>1749</v>
      </c>
    </row>
    <row r="1290" spans="1:45" s="141" customFormat="1" ht="16">
      <c r="A1290" s="141" t="s">
        <v>8408</v>
      </c>
      <c r="C1290" s="142" t="s">
        <v>5560</v>
      </c>
      <c r="D1290" s="141" t="s">
        <v>9836</v>
      </c>
      <c r="E1290" s="142" t="s">
        <v>6317</v>
      </c>
      <c r="F1290" s="141" t="s">
        <v>7617</v>
      </c>
      <c r="G1290" s="141" t="s">
        <v>7748</v>
      </c>
      <c r="H1290" s="142" t="s">
        <v>12099</v>
      </c>
      <c r="I1290" s="141" t="s">
        <v>11548</v>
      </c>
      <c r="J1290" s="143" t="str">
        <f t="shared" si="100"/>
        <v>IC.IV.130711</v>
      </c>
      <c r="K1290" s="142" t="s">
        <v>12175</v>
      </c>
      <c r="L1290" s="141" t="str">
        <f t="shared" si="101"/>
        <v>Serous Drainage</v>
      </c>
      <c r="M1290" s="143" t="str">
        <f t="shared" si="102"/>
        <v>PI.IC.IV.130711.01</v>
      </c>
      <c r="N1290" s="143"/>
      <c r="O1290" s="143" t="str">
        <f t="shared" si="103"/>
        <v>PH.IC.IV.130711.01</v>
      </c>
      <c r="Q1290" s="143" t="str">
        <f t="shared" si="104"/>
        <v>CL.IC.IV.130711.01</v>
      </c>
      <c r="AR1290" s="141" t="s">
        <v>12773</v>
      </c>
      <c r="AS1290" s="141">
        <v>1749</v>
      </c>
    </row>
    <row r="1291" spans="1:45" s="141" customFormat="1" ht="16">
      <c r="A1291" s="141" t="s">
        <v>8408</v>
      </c>
      <c r="C1291" s="142" t="s">
        <v>5560</v>
      </c>
      <c r="E1291" s="142" t="s">
        <v>6317</v>
      </c>
      <c r="F1291" s="141" t="s">
        <v>7617</v>
      </c>
      <c r="G1291" s="141" t="s">
        <v>8425</v>
      </c>
      <c r="H1291" s="142" t="s">
        <v>12100</v>
      </c>
      <c r="I1291" s="141" t="s">
        <v>11554</v>
      </c>
      <c r="J1291" s="143" t="str">
        <f t="shared" si="100"/>
        <v>IC.IV.130712</v>
      </c>
      <c r="K1291" s="142" t="s">
        <v>12175</v>
      </c>
      <c r="L1291" s="141" t="str">
        <f t="shared" si="101"/>
        <v>Purulent Drainage</v>
      </c>
      <c r="M1291" s="143" t="str">
        <f t="shared" si="102"/>
        <v>PI.IC.IV.130712.01</v>
      </c>
      <c r="N1291" s="143"/>
      <c r="O1291" s="143" t="str">
        <f t="shared" si="103"/>
        <v>PH.IC.IV.130712.01</v>
      </c>
      <c r="Q1291" s="143" t="str">
        <f t="shared" si="104"/>
        <v>CL.IC.IV.130712.01</v>
      </c>
      <c r="AR1291" s="141" t="s">
        <v>12773</v>
      </c>
      <c r="AS1291" s="141">
        <v>1749</v>
      </c>
    </row>
    <row r="1292" spans="1:45" s="60" customFormat="1" ht="15">
      <c r="A1292" s="60" t="s">
        <v>8408</v>
      </c>
      <c r="B1292" s="10"/>
      <c r="C1292" s="62" t="s">
        <v>5560</v>
      </c>
      <c r="D1292" s="10"/>
      <c r="E1292" s="62" t="s">
        <v>6317</v>
      </c>
      <c r="F1292" s="60" t="s">
        <v>7617</v>
      </c>
      <c r="G1292" s="60" t="s">
        <v>8200</v>
      </c>
      <c r="H1292" s="62" t="s">
        <v>12101</v>
      </c>
      <c r="I1292" s="60" t="s">
        <v>7959</v>
      </c>
      <c r="J1292" s="63" t="str">
        <f t="shared" si="100"/>
        <v>IC.IV.130713</v>
      </c>
      <c r="K1292" s="61" t="s">
        <v>12175</v>
      </c>
      <c r="L1292" s="60" t="str">
        <f t="shared" si="101"/>
        <v>Infusate leaking from site</v>
      </c>
      <c r="M1292" s="64" t="str">
        <f t="shared" si="102"/>
        <v>PI.IC.IV.130713.01</v>
      </c>
      <c r="N1292" s="64"/>
      <c r="O1292" s="64" t="str">
        <f t="shared" si="103"/>
        <v>PH.IC.IV.130713.01</v>
      </c>
      <c r="Q1292" s="64" t="str">
        <f t="shared" si="104"/>
        <v>CL.IC.IV.130713.01</v>
      </c>
    </row>
    <row r="1293" spans="1:45" s="60" customFormat="1" ht="15">
      <c r="A1293" s="60" t="s">
        <v>8408</v>
      </c>
      <c r="B1293" s="10"/>
      <c r="C1293" s="62" t="s">
        <v>5560</v>
      </c>
      <c r="D1293" s="10"/>
      <c r="E1293" s="62" t="s">
        <v>6317</v>
      </c>
      <c r="F1293" s="60" t="s">
        <v>7617</v>
      </c>
      <c r="G1293" s="60" t="s">
        <v>8468</v>
      </c>
      <c r="H1293" s="62" t="s">
        <v>12102</v>
      </c>
      <c r="I1293" s="60" t="s">
        <v>8468</v>
      </c>
      <c r="J1293" s="63" t="str">
        <f t="shared" si="100"/>
        <v>IC.IV.130714</v>
      </c>
      <c r="K1293" s="61" t="s">
        <v>12175</v>
      </c>
      <c r="L1293" s="60" t="str">
        <f t="shared" si="101"/>
        <v>Phlebitis</v>
      </c>
      <c r="M1293" s="64" t="str">
        <f t="shared" si="102"/>
        <v>PI.IC.IV.130714.01</v>
      </c>
      <c r="N1293" s="64"/>
      <c r="O1293" s="64" t="str">
        <f t="shared" si="103"/>
        <v>PH.IC.IV.130714.01</v>
      </c>
      <c r="Q1293" s="64" t="str">
        <f t="shared" si="104"/>
        <v>CL.IC.IV.130714.01</v>
      </c>
    </row>
    <row r="1294" spans="1:45" s="60" customFormat="1" ht="15">
      <c r="A1294" s="60" t="s">
        <v>8408</v>
      </c>
      <c r="B1294" s="10"/>
      <c r="C1294" s="62" t="s">
        <v>5560</v>
      </c>
      <c r="D1294" s="10"/>
      <c r="E1294" s="62" t="s">
        <v>6317</v>
      </c>
      <c r="F1294" s="60" t="s">
        <v>7617</v>
      </c>
      <c r="G1294" s="60" t="s">
        <v>8334</v>
      </c>
      <c r="H1294" s="62" t="s">
        <v>11559</v>
      </c>
      <c r="I1294" s="60" t="s">
        <v>8335</v>
      </c>
      <c r="J1294" s="63" t="str">
        <f t="shared" si="100"/>
        <v>IC.IV.130715</v>
      </c>
      <c r="K1294" s="61" t="s">
        <v>2379</v>
      </c>
      <c r="L1294" s="60" t="str">
        <f t="shared" si="101"/>
        <v>Extravasation</v>
      </c>
      <c r="M1294" s="64" t="str">
        <f t="shared" si="102"/>
        <v>PI.IC.IV.130715.01</v>
      </c>
      <c r="N1294" s="64"/>
      <c r="O1294" s="64" t="str">
        <f t="shared" si="103"/>
        <v>PH.IC.IV.130715.01</v>
      </c>
      <c r="Q1294" s="64" t="str">
        <f t="shared" si="104"/>
        <v>CL.IC.IV.130715.01</v>
      </c>
    </row>
    <row r="1295" spans="1:45" s="60" customFormat="1" ht="15">
      <c r="A1295" s="60" t="s">
        <v>8408</v>
      </c>
      <c r="B1295" s="10"/>
      <c r="C1295" s="62" t="s">
        <v>5560</v>
      </c>
      <c r="D1295" s="10" t="s">
        <v>9836</v>
      </c>
      <c r="E1295" s="62" t="s">
        <v>6317</v>
      </c>
      <c r="F1295" s="60" t="s">
        <v>7617</v>
      </c>
      <c r="G1295" s="60" t="s">
        <v>8201</v>
      </c>
      <c r="H1295" s="62" t="s">
        <v>11560</v>
      </c>
      <c r="I1295" s="60" t="s">
        <v>12207</v>
      </c>
      <c r="J1295" s="63" t="str">
        <f t="shared" si="100"/>
        <v>IC.IV.130716</v>
      </c>
      <c r="K1295" s="61" t="s">
        <v>2379</v>
      </c>
      <c r="L1295" s="60" t="str">
        <f t="shared" si="101"/>
        <v>Unable to assess r/t drsg</v>
      </c>
      <c r="M1295" s="64" t="str">
        <f t="shared" si="102"/>
        <v>PI.IC.IV.130716.01</v>
      </c>
      <c r="N1295" s="64"/>
      <c r="O1295" s="64" t="str">
        <f t="shared" si="103"/>
        <v>PH.IC.IV.130716.01</v>
      </c>
      <c r="Q1295" s="64" t="str">
        <f t="shared" si="104"/>
        <v>CL.IC.IV.130716.01</v>
      </c>
    </row>
    <row r="1296" spans="1:45" s="60" customFormat="1" ht="15">
      <c r="A1296" s="60" t="s">
        <v>8408</v>
      </c>
      <c r="B1296" s="10"/>
      <c r="C1296" s="62" t="s">
        <v>5560</v>
      </c>
      <c r="D1296" s="10" t="s">
        <v>8202</v>
      </c>
      <c r="E1296" s="62" t="s">
        <v>3574</v>
      </c>
      <c r="F1296" s="60" t="s">
        <v>7618</v>
      </c>
      <c r="G1296" s="60" t="s">
        <v>8166</v>
      </c>
      <c r="H1296" s="62" t="s">
        <v>11848</v>
      </c>
      <c r="I1296" s="60" t="s">
        <v>12157</v>
      </c>
      <c r="J1296" s="63" t="str">
        <f t="shared" si="100"/>
        <v>IC.IV.130801</v>
      </c>
      <c r="K1296" s="61" t="s">
        <v>2379</v>
      </c>
      <c r="L1296" s="60" t="str">
        <f t="shared" si="101"/>
        <v>None needed</v>
      </c>
      <c r="M1296" s="64" t="str">
        <f t="shared" si="102"/>
        <v>PI.IC.IV.130801.01</v>
      </c>
      <c r="N1296" s="64"/>
      <c r="O1296" s="64" t="str">
        <f t="shared" si="103"/>
        <v>PH.IC.IV.130801.01</v>
      </c>
      <c r="Q1296" s="64" t="str">
        <f t="shared" si="104"/>
        <v>CL.IC.IV.130801.01</v>
      </c>
    </row>
    <row r="1297" spans="1:45" s="60" customFormat="1" ht="15">
      <c r="A1297" s="60" t="s">
        <v>8408</v>
      </c>
      <c r="B1297" s="10"/>
      <c r="C1297" s="62" t="s">
        <v>5560</v>
      </c>
      <c r="D1297" s="10" t="s">
        <v>9836</v>
      </c>
      <c r="E1297" s="62" t="s">
        <v>3574</v>
      </c>
      <c r="F1297" s="60" t="s">
        <v>7618</v>
      </c>
      <c r="G1297" s="60" t="s">
        <v>8167</v>
      </c>
      <c r="H1297" s="62" t="s">
        <v>12030</v>
      </c>
      <c r="I1297" s="60" t="s">
        <v>11959</v>
      </c>
      <c r="J1297" s="63" t="str">
        <f t="shared" si="100"/>
        <v>IC.IV.130802</v>
      </c>
      <c r="K1297" s="61" t="s">
        <v>2379</v>
      </c>
      <c r="L1297" s="60" t="str">
        <f t="shared" si="101"/>
        <v>Changed site</v>
      </c>
      <c r="M1297" s="64" t="str">
        <f t="shared" si="102"/>
        <v>PI.IC.IV.130802.01</v>
      </c>
      <c r="N1297" s="64"/>
      <c r="O1297" s="64" t="str">
        <f t="shared" si="103"/>
        <v>PH.IC.IV.130802.01</v>
      </c>
      <c r="Q1297" s="64" t="str">
        <f t="shared" si="104"/>
        <v>CL.IC.IV.130802.01</v>
      </c>
    </row>
    <row r="1298" spans="1:45" s="60" customFormat="1" ht="15">
      <c r="A1298" s="60" t="s">
        <v>8408</v>
      </c>
      <c r="B1298" s="10"/>
      <c r="C1298" s="62" t="s">
        <v>5560</v>
      </c>
      <c r="D1298" s="10"/>
      <c r="E1298" s="62" t="s">
        <v>3574</v>
      </c>
      <c r="F1298" s="60" t="s">
        <v>7618</v>
      </c>
      <c r="G1298" s="60" t="s">
        <v>8322</v>
      </c>
      <c r="H1298" s="62" t="s">
        <v>12032</v>
      </c>
      <c r="I1298" s="60" t="s">
        <v>8323</v>
      </c>
      <c r="J1298" s="63" t="str">
        <f t="shared" si="100"/>
        <v>IC.IV.130803</v>
      </c>
      <c r="K1298" s="61" t="s">
        <v>2379</v>
      </c>
      <c r="L1298" s="60" t="str">
        <f t="shared" si="101"/>
        <v>Elevated extremity</v>
      </c>
      <c r="M1298" s="64" t="str">
        <f t="shared" si="102"/>
        <v>PI.IC.IV.130803.01</v>
      </c>
      <c r="N1298" s="64"/>
      <c r="O1298" s="64" t="str">
        <f t="shared" si="103"/>
        <v>PH.IC.IV.130803.01</v>
      </c>
      <c r="Q1298" s="64" t="str">
        <f t="shared" si="104"/>
        <v>CL.IC.IV.130803.01</v>
      </c>
    </row>
    <row r="1299" spans="1:45" s="60" customFormat="1" ht="15">
      <c r="A1299" s="60" t="s">
        <v>8408</v>
      </c>
      <c r="B1299" s="10"/>
      <c r="C1299" s="62" t="s">
        <v>5560</v>
      </c>
      <c r="D1299" s="10"/>
      <c r="E1299" s="62" t="s">
        <v>3574</v>
      </c>
      <c r="F1299" s="60" t="s">
        <v>7618</v>
      </c>
      <c r="G1299" s="60" t="s">
        <v>8324</v>
      </c>
      <c r="H1299" s="62" t="s">
        <v>12028</v>
      </c>
      <c r="I1299" s="60" t="s">
        <v>8453</v>
      </c>
      <c r="J1299" s="63" t="str">
        <f t="shared" si="100"/>
        <v>IC.IV.130804</v>
      </c>
      <c r="K1299" s="61" t="s">
        <v>2379</v>
      </c>
      <c r="L1299" s="60" t="str">
        <f t="shared" si="101"/>
        <v>Warm compress</v>
      </c>
      <c r="M1299" s="64" t="str">
        <f t="shared" si="102"/>
        <v>PI.IC.IV.130804.01</v>
      </c>
      <c r="N1299" s="64"/>
      <c r="O1299" s="64" t="str">
        <f t="shared" si="103"/>
        <v>PH.IC.IV.130804.01</v>
      </c>
      <c r="Q1299" s="64" t="str">
        <f t="shared" si="104"/>
        <v>CL.IC.IV.130804.01</v>
      </c>
    </row>
    <row r="1300" spans="1:45" s="60" customFormat="1" ht="15">
      <c r="A1300" s="60" t="s">
        <v>8408</v>
      </c>
      <c r="B1300" s="10"/>
      <c r="C1300" s="62" t="s">
        <v>5560</v>
      </c>
      <c r="D1300" s="10"/>
      <c r="E1300" s="62" t="s">
        <v>3574</v>
      </c>
      <c r="F1300" s="60" t="s">
        <v>7618</v>
      </c>
      <c r="G1300" s="60" t="s">
        <v>7962</v>
      </c>
      <c r="H1300" s="62" t="s">
        <v>12210</v>
      </c>
      <c r="I1300" s="60" t="s">
        <v>11569</v>
      </c>
      <c r="J1300" s="63" t="str">
        <f t="shared" si="100"/>
        <v>IC.IV.130805</v>
      </c>
      <c r="K1300" s="61" t="s">
        <v>2379</v>
      </c>
      <c r="L1300" s="60" t="str">
        <f t="shared" si="101"/>
        <v>Pressure dressing</v>
      </c>
      <c r="M1300" s="64" t="str">
        <f t="shared" si="102"/>
        <v>PI.IC.IV.130805.01</v>
      </c>
      <c r="N1300" s="64"/>
      <c r="O1300" s="64" t="str">
        <f t="shared" si="103"/>
        <v>PH.IC.IV.130805.01</v>
      </c>
      <c r="Q1300" s="64" t="str">
        <f t="shared" si="104"/>
        <v>CL.IC.IV.130805.01</v>
      </c>
    </row>
    <row r="1301" spans="1:45" s="60" customFormat="1" ht="15">
      <c r="A1301" s="60" t="s">
        <v>8408</v>
      </c>
      <c r="B1301" s="10"/>
      <c r="C1301" s="62" t="s">
        <v>5560</v>
      </c>
      <c r="D1301" s="10"/>
      <c r="E1301" s="62" t="s">
        <v>3574</v>
      </c>
      <c r="F1301" s="60" t="s">
        <v>7618</v>
      </c>
      <c r="G1301" s="60" t="s">
        <v>10478</v>
      </c>
      <c r="H1301" s="62" t="s">
        <v>12212</v>
      </c>
      <c r="I1301" s="60" t="s">
        <v>12437</v>
      </c>
      <c r="J1301" s="63" t="str">
        <f t="shared" si="100"/>
        <v>IC.IV.130806</v>
      </c>
      <c r="K1301" s="61" t="s">
        <v>2379</v>
      </c>
      <c r="L1301" s="60" t="str">
        <f t="shared" si="101"/>
        <v>Other: specify</v>
      </c>
      <c r="M1301" s="64" t="str">
        <f t="shared" si="102"/>
        <v>PI.IC.IV.130806.01</v>
      </c>
      <c r="N1301" s="64"/>
      <c r="O1301" s="64" t="str">
        <f t="shared" si="103"/>
        <v>PH.IC.IV.130806.01</v>
      </c>
      <c r="Q1301" s="64" t="str">
        <f t="shared" si="104"/>
        <v>CL.IC.IV.130806.01</v>
      </c>
    </row>
    <row r="1302" spans="1:45" s="60" customFormat="1" ht="15">
      <c r="A1302" s="60" t="s">
        <v>8408</v>
      </c>
      <c r="B1302" s="10"/>
      <c r="C1302" s="62" t="s">
        <v>5560</v>
      </c>
      <c r="D1302" s="10" t="s">
        <v>8204</v>
      </c>
      <c r="E1302" s="62" t="s">
        <v>3690</v>
      </c>
      <c r="F1302" s="60" t="s">
        <v>7619</v>
      </c>
      <c r="G1302" s="60" t="s">
        <v>7964</v>
      </c>
      <c r="H1302" s="62" t="s">
        <v>11848</v>
      </c>
      <c r="I1302" s="60" t="s">
        <v>7965</v>
      </c>
      <c r="J1302" s="63" t="str">
        <f t="shared" si="100"/>
        <v>IC.IV.130901</v>
      </c>
      <c r="K1302" s="61" t="s">
        <v>2379</v>
      </c>
      <c r="L1302" s="60" t="str">
        <f t="shared" si="101"/>
        <v>20 gauge</v>
      </c>
      <c r="M1302" s="64" t="str">
        <f t="shared" si="102"/>
        <v>PI.IC.IV.130901.01</v>
      </c>
      <c r="N1302" s="64"/>
      <c r="O1302" s="64" t="str">
        <f t="shared" si="103"/>
        <v>PH.IC.IV.130901.01</v>
      </c>
      <c r="Q1302" s="64" t="str">
        <f t="shared" si="104"/>
        <v>CL.IC.IV.130901.01</v>
      </c>
    </row>
    <row r="1303" spans="1:45" s="60" customFormat="1" ht="15">
      <c r="A1303" s="60" t="s">
        <v>8408</v>
      </c>
      <c r="B1303" s="10"/>
      <c r="C1303" s="62" t="s">
        <v>5560</v>
      </c>
      <c r="D1303" s="10"/>
      <c r="E1303" s="62" t="s">
        <v>3690</v>
      </c>
      <c r="F1303" s="60" t="s">
        <v>7619</v>
      </c>
      <c r="G1303" s="60" t="s">
        <v>7966</v>
      </c>
      <c r="H1303" s="62" t="s">
        <v>12030</v>
      </c>
      <c r="I1303" s="60" t="s">
        <v>8111</v>
      </c>
      <c r="J1303" s="63" t="str">
        <f t="shared" si="100"/>
        <v>IC.IV.130902</v>
      </c>
      <c r="K1303" s="61" t="s">
        <v>2379</v>
      </c>
      <c r="L1303" s="60" t="str">
        <f t="shared" si="101"/>
        <v>18 gauge</v>
      </c>
      <c r="M1303" s="64" t="str">
        <f t="shared" si="102"/>
        <v>PI.IC.IV.130902.01</v>
      </c>
      <c r="N1303" s="64"/>
      <c r="O1303" s="64" t="str">
        <f t="shared" si="103"/>
        <v>PH.IC.IV.130902.01</v>
      </c>
      <c r="Q1303" s="64" t="str">
        <f t="shared" si="104"/>
        <v>CL.IC.IV.130902.01</v>
      </c>
    </row>
    <row r="1304" spans="1:45" s="60" customFormat="1" ht="15">
      <c r="A1304" s="60" t="s">
        <v>8408</v>
      </c>
      <c r="B1304" s="10"/>
      <c r="C1304" s="62" t="s">
        <v>5560</v>
      </c>
      <c r="D1304" s="10"/>
      <c r="E1304" s="62" t="s">
        <v>3690</v>
      </c>
      <c r="F1304" s="60" t="s">
        <v>7619</v>
      </c>
      <c r="G1304" s="60" t="s">
        <v>8112</v>
      </c>
      <c r="H1304" s="62" t="s">
        <v>12032</v>
      </c>
      <c r="I1304" s="60" t="s">
        <v>8113</v>
      </c>
      <c r="J1304" s="63" t="str">
        <f t="shared" si="100"/>
        <v>IC.IV.130903</v>
      </c>
      <c r="K1304" s="61" t="s">
        <v>12175</v>
      </c>
      <c r="L1304" s="60" t="str">
        <f t="shared" si="101"/>
        <v>22 gauge</v>
      </c>
      <c r="M1304" s="64" t="str">
        <f t="shared" si="102"/>
        <v>PI.IC.IV.130903.01</v>
      </c>
      <c r="N1304" s="64"/>
      <c r="O1304" s="64" t="str">
        <f t="shared" si="103"/>
        <v>PH.IC.IV.130903.01</v>
      </c>
      <c r="Q1304" s="64" t="str">
        <f t="shared" si="104"/>
        <v>CL.IC.IV.130903.01</v>
      </c>
    </row>
    <row r="1305" spans="1:45" s="60" customFormat="1" ht="15">
      <c r="A1305" s="60" t="s">
        <v>8408</v>
      </c>
      <c r="B1305" s="10"/>
      <c r="C1305" s="62" t="s">
        <v>5560</v>
      </c>
      <c r="D1305" s="10" t="s">
        <v>9836</v>
      </c>
      <c r="E1305" s="62" t="s">
        <v>3690</v>
      </c>
      <c r="F1305" s="60" t="s">
        <v>7619</v>
      </c>
      <c r="G1305" s="60" t="s">
        <v>8118</v>
      </c>
      <c r="H1305" s="62" t="s">
        <v>12028</v>
      </c>
      <c r="I1305" s="60" t="s">
        <v>8119</v>
      </c>
      <c r="J1305" s="63" t="str">
        <f t="shared" si="100"/>
        <v>IC.IV.130904</v>
      </c>
      <c r="K1305" s="61" t="s">
        <v>2379</v>
      </c>
      <c r="L1305" s="60" t="str">
        <f t="shared" si="101"/>
        <v>16 gauge</v>
      </c>
      <c r="M1305" s="64" t="str">
        <f t="shared" si="102"/>
        <v>PI.IC.IV.130904.01</v>
      </c>
      <c r="N1305" s="64"/>
      <c r="O1305" s="64" t="str">
        <f t="shared" si="103"/>
        <v>PH.IC.IV.130904.01</v>
      </c>
      <c r="Q1305" s="64" t="str">
        <f t="shared" si="104"/>
        <v>CL.IC.IV.130904.01</v>
      </c>
    </row>
    <row r="1306" spans="1:45" s="60" customFormat="1" ht="15">
      <c r="A1306" s="60" t="s">
        <v>8408</v>
      </c>
      <c r="B1306" s="10"/>
      <c r="C1306" s="62" t="s">
        <v>5560</v>
      </c>
      <c r="D1306" s="10" t="s">
        <v>9836</v>
      </c>
      <c r="E1306" s="62" t="s">
        <v>3690</v>
      </c>
      <c r="F1306" s="60" t="s">
        <v>7619</v>
      </c>
      <c r="G1306" s="60" t="s">
        <v>8268</v>
      </c>
      <c r="H1306" s="62" t="s">
        <v>12210</v>
      </c>
      <c r="I1306" s="60" t="s">
        <v>8269</v>
      </c>
      <c r="J1306" s="63" t="str">
        <f t="shared" si="100"/>
        <v>IC.IV.130905</v>
      </c>
      <c r="K1306" s="61" t="s">
        <v>2379</v>
      </c>
      <c r="L1306" s="60" t="str">
        <f t="shared" si="101"/>
        <v>14 gauge</v>
      </c>
      <c r="M1306" s="64" t="str">
        <f t="shared" si="102"/>
        <v>PI.IC.IV.130905.01</v>
      </c>
      <c r="N1306" s="64"/>
      <c r="O1306" s="64" t="str">
        <f t="shared" si="103"/>
        <v>PH.IC.IV.130905.01</v>
      </c>
      <c r="Q1306" s="64" t="str">
        <f t="shared" si="104"/>
        <v>CL.IC.IV.130905.01</v>
      </c>
    </row>
    <row r="1307" spans="1:45" s="60" customFormat="1" ht="15">
      <c r="A1307" s="60" t="s">
        <v>8408</v>
      </c>
      <c r="B1307" s="10"/>
      <c r="C1307" s="62" t="s">
        <v>5560</v>
      </c>
      <c r="D1307" s="10" t="s">
        <v>9836</v>
      </c>
      <c r="E1307" s="62" t="s">
        <v>3690</v>
      </c>
      <c r="F1307" s="60" t="s">
        <v>7619</v>
      </c>
      <c r="G1307" s="60" t="s">
        <v>10478</v>
      </c>
      <c r="H1307" s="62" t="s">
        <v>12212</v>
      </c>
      <c r="I1307" s="60" t="s">
        <v>12437</v>
      </c>
      <c r="J1307" s="63" t="str">
        <f t="shared" si="100"/>
        <v>IC.IV.130906</v>
      </c>
      <c r="K1307" s="61" t="s">
        <v>2379</v>
      </c>
      <c r="L1307" s="60" t="str">
        <f t="shared" si="101"/>
        <v>Other: specify</v>
      </c>
      <c r="M1307" s="64" t="str">
        <f t="shared" si="102"/>
        <v>PI.IC.IV.130906.01</v>
      </c>
      <c r="N1307" s="64"/>
      <c r="O1307" s="64" t="str">
        <f t="shared" si="103"/>
        <v>PH.IC.IV.130906.01</v>
      </c>
      <c r="Q1307" s="64" t="str">
        <f t="shared" si="104"/>
        <v>CL.IC.IV.130906.01</v>
      </c>
    </row>
    <row r="1308" spans="1:45" s="114" customFormat="1" ht="15">
      <c r="A1308" s="114" t="s">
        <v>8408</v>
      </c>
      <c r="B1308" s="128"/>
      <c r="C1308" s="126" t="s">
        <v>12101</v>
      </c>
      <c r="D1308" s="128" t="s">
        <v>12452</v>
      </c>
      <c r="E1308" s="126" t="s">
        <v>326</v>
      </c>
      <c r="F1308" s="114" t="s">
        <v>7619</v>
      </c>
      <c r="G1308" s="114" t="s">
        <v>14477</v>
      </c>
      <c r="H1308" s="126" t="s">
        <v>12225</v>
      </c>
      <c r="I1308" s="114" t="s">
        <v>14478</v>
      </c>
      <c r="J1308" s="127" t="str">
        <f t="shared" si="100"/>
        <v>IC.IV.130907</v>
      </c>
      <c r="K1308" s="115" t="s">
        <v>1</v>
      </c>
      <c r="L1308" s="114" t="str">
        <f t="shared" si="101"/>
        <v>24 gauge</v>
      </c>
      <c r="M1308" s="119" t="str">
        <f t="shared" si="102"/>
        <v>PI.IC.IV.130907.01</v>
      </c>
      <c r="N1308" s="119"/>
      <c r="O1308" s="119" t="str">
        <f t="shared" si="103"/>
        <v>PH.IC.IV.130907.01</v>
      </c>
      <c r="Q1308" s="119" t="str">
        <f t="shared" si="104"/>
        <v>CL.IC.IV.130907.01</v>
      </c>
      <c r="AR1308" s="114" t="s">
        <v>12773</v>
      </c>
      <c r="AS1308" s="114">
        <v>1723</v>
      </c>
    </row>
    <row r="1309" spans="1:45" s="60" customFormat="1" ht="15">
      <c r="A1309" s="60" t="s">
        <v>8408</v>
      </c>
      <c r="B1309" s="10"/>
      <c r="C1309" s="62" t="s">
        <v>5560</v>
      </c>
      <c r="D1309" s="10" t="s">
        <v>13196</v>
      </c>
      <c r="E1309" s="62" t="s">
        <v>3188</v>
      </c>
      <c r="F1309" s="60" t="s">
        <v>7776</v>
      </c>
      <c r="G1309" s="60" t="s">
        <v>8473</v>
      </c>
      <c r="H1309" s="62" t="s">
        <v>11848</v>
      </c>
      <c r="I1309" s="60" t="s">
        <v>11859</v>
      </c>
      <c r="J1309" s="63" t="str">
        <f t="shared" si="100"/>
        <v>IC.IV.131001</v>
      </c>
      <c r="K1309" s="61" t="s">
        <v>2379</v>
      </c>
      <c r="L1309" s="60" t="str">
        <f t="shared" si="101"/>
        <v>Securement device</v>
      </c>
      <c r="M1309" s="64" t="str">
        <f t="shared" si="102"/>
        <v>PI.IC.IV.131001.01</v>
      </c>
      <c r="N1309" s="64"/>
      <c r="O1309" s="64" t="str">
        <f t="shared" si="103"/>
        <v>PH.IC.IV.131001.01</v>
      </c>
      <c r="Q1309" s="64" t="str">
        <f t="shared" si="104"/>
        <v>CL.IC.IV.131001.01</v>
      </c>
    </row>
    <row r="1310" spans="1:45" s="60" customFormat="1" ht="15">
      <c r="A1310" s="60" t="s">
        <v>8408</v>
      </c>
      <c r="B1310" s="10"/>
      <c r="C1310" s="62" t="s">
        <v>5560</v>
      </c>
      <c r="D1310" s="10"/>
      <c r="E1310" s="62" t="s">
        <v>3188</v>
      </c>
      <c r="F1310" s="60" t="s">
        <v>7776</v>
      </c>
      <c r="G1310" s="60" t="s">
        <v>11863</v>
      </c>
      <c r="H1310" s="62" t="s">
        <v>12030</v>
      </c>
      <c r="I1310" s="60" t="s">
        <v>10059</v>
      </c>
      <c r="J1310" s="63" t="str">
        <f t="shared" si="100"/>
        <v>IC.IV.131002</v>
      </c>
      <c r="K1310" s="61" t="s">
        <v>2379</v>
      </c>
      <c r="L1310" s="60" t="str">
        <f t="shared" si="101"/>
        <v>Taped</v>
      </c>
      <c r="M1310" s="64" t="str">
        <f t="shared" si="102"/>
        <v>PI.IC.IV.131002.01</v>
      </c>
      <c r="N1310" s="64"/>
      <c r="O1310" s="64" t="str">
        <f t="shared" si="103"/>
        <v>PH.IC.IV.131002.01</v>
      </c>
      <c r="Q1310" s="64" t="str">
        <f t="shared" si="104"/>
        <v>CL.IC.IV.131002.01</v>
      </c>
    </row>
    <row r="1311" spans="1:45" s="60" customFormat="1" ht="15">
      <c r="A1311" s="60" t="s">
        <v>8408</v>
      </c>
      <c r="B1311" s="10"/>
      <c r="C1311" s="62" t="s">
        <v>5560</v>
      </c>
      <c r="D1311" s="10"/>
      <c r="E1311" s="62" t="s">
        <v>3188</v>
      </c>
      <c r="F1311" s="60" t="s">
        <v>7776</v>
      </c>
      <c r="G1311" s="60" t="s">
        <v>10478</v>
      </c>
      <c r="H1311" s="62" t="s">
        <v>12032</v>
      </c>
      <c r="I1311" s="60" t="s">
        <v>12437</v>
      </c>
      <c r="J1311" s="63" t="str">
        <f t="shared" si="100"/>
        <v>IC.IV.131003</v>
      </c>
      <c r="K1311" s="61" t="s">
        <v>2379</v>
      </c>
      <c r="L1311" s="60" t="str">
        <f t="shared" si="101"/>
        <v>Other: specify</v>
      </c>
      <c r="M1311" s="64" t="str">
        <f t="shared" si="102"/>
        <v>PI.IC.IV.131003.01</v>
      </c>
      <c r="N1311" s="64"/>
      <c r="O1311" s="64" t="str">
        <f t="shared" si="103"/>
        <v>PH.IC.IV.131003.01</v>
      </c>
      <c r="Q1311" s="64" t="str">
        <f t="shared" si="104"/>
        <v>CL.IC.IV.131003.01</v>
      </c>
    </row>
    <row r="1312" spans="1:45" s="60" customFormat="1" ht="15">
      <c r="A1312" s="60" t="s">
        <v>8408</v>
      </c>
      <c r="B1312" s="10"/>
      <c r="C1312" s="62" t="s">
        <v>5560</v>
      </c>
      <c r="D1312" s="10" t="s">
        <v>10276</v>
      </c>
      <c r="E1312" s="62" t="s">
        <v>5749</v>
      </c>
      <c r="F1312" s="60" t="s">
        <v>7777</v>
      </c>
      <c r="G1312" s="60" t="s">
        <v>8355</v>
      </c>
      <c r="H1312" s="62" t="s">
        <v>11848</v>
      </c>
      <c r="I1312" s="60" t="s">
        <v>8016</v>
      </c>
      <c r="J1312" s="63" t="str">
        <f t="shared" si="100"/>
        <v>IC.IV.131101</v>
      </c>
      <c r="K1312" s="61" t="s">
        <v>2379</v>
      </c>
      <c r="L1312" s="60" t="str">
        <f t="shared" si="101"/>
        <v>Patent/Infusing</v>
      </c>
      <c r="M1312" s="64" t="str">
        <f t="shared" si="102"/>
        <v>PI.IC.IV.131101.01</v>
      </c>
      <c r="N1312" s="64"/>
      <c r="O1312" s="64" t="str">
        <f t="shared" si="103"/>
        <v>PH.IC.IV.131101.01</v>
      </c>
      <c r="Q1312" s="64" t="str">
        <f t="shared" si="104"/>
        <v>CL.IC.IV.131101.01</v>
      </c>
    </row>
    <row r="1313" spans="1:25" s="60" customFormat="1" ht="15">
      <c r="A1313" s="60" t="s">
        <v>8408</v>
      </c>
      <c r="B1313" s="10"/>
      <c r="C1313" s="62" t="s">
        <v>5560</v>
      </c>
      <c r="D1313" s="10" t="s">
        <v>9836</v>
      </c>
      <c r="E1313" s="62" t="s">
        <v>5749</v>
      </c>
      <c r="F1313" s="60" t="s">
        <v>7777</v>
      </c>
      <c r="G1313" s="60" t="s">
        <v>8090</v>
      </c>
      <c r="H1313" s="62" t="s">
        <v>12030</v>
      </c>
      <c r="I1313" s="60" t="s">
        <v>9874</v>
      </c>
      <c r="J1313" s="63" t="str">
        <f t="shared" si="100"/>
        <v>IC.IV.131102</v>
      </c>
      <c r="K1313" s="61" t="s">
        <v>2379</v>
      </c>
      <c r="L1313" s="60" t="str">
        <f t="shared" si="101"/>
        <v>Saline lock/capped</v>
      </c>
      <c r="M1313" s="64" t="str">
        <f t="shared" si="102"/>
        <v>PI.IC.IV.131102.01</v>
      </c>
      <c r="N1313" s="64"/>
      <c r="O1313" s="64" t="str">
        <f t="shared" si="103"/>
        <v>PH.IC.IV.131102.01</v>
      </c>
      <c r="Q1313" s="64" t="str">
        <f t="shared" si="104"/>
        <v>CL.IC.IV.131102.01</v>
      </c>
    </row>
    <row r="1314" spans="1:25" s="60" customFormat="1" ht="15">
      <c r="A1314" s="60" t="s">
        <v>8408</v>
      </c>
      <c r="B1314" s="10"/>
      <c r="C1314" s="62" t="s">
        <v>5560</v>
      </c>
      <c r="D1314" s="10"/>
      <c r="E1314" s="62" t="s">
        <v>5749</v>
      </c>
      <c r="F1314" s="60" t="s">
        <v>7777</v>
      </c>
      <c r="G1314" s="60" t="s">
        <v>8109</v>
      </c>
      <c r="H1314" s="62" t="s">
        <v>12032</v>
      </c>
      <c r="I1314" s="60" t="s">
        <v>8110</v>
      </c>
      <c r="J1314" s="63" t="str">
        <f t="shared" si="100"/>
        <v>IC.IV.131103</v>
      </c>
      <c r="K1314" s="61" t="s">
        <v>2379</v>
      </c>
      <c r="L1314" s="60" t="str">
        <f t="shared" si="101"/>
        <v>No blood return, flush easy</v>
      </c>
      <c r="M1314" s="64" t="str">
        <f t="shared" si="102"/>
        <v>PI.IC.IV.131103.01</v>
      </c>
      <c r="N1314" s="64"/>
      <c r="O1314" s="64" t="str">
        <f t="shared" si="103"/>
        <v>PH.IC.IV.131103.01</v>
      </c>
      <c r="Q1314" s="64" t="str">
        <f t="shared" si="104"/>
        <v>CL.IC.IV.131103.01</v>
      </c>
    </row>
    <row r="1315" spans="1:25" s="60" customFormat="1" ht="15">
      <c r="A1315" s="60" t="s">
        <v>8408</v>
      </c>
      <c r="B1315" s="10"/>
      <c r="C1315" s="62" t="s">
        <v>5560</v>
      </c>
      <c r="D1315" s="10"/>
      <c r="E1315" s="62" t="s">
        <v>5749</v>
      </c>
      <c r="F1315" s="60" t="s">
        <v>7777</v>
      </c>
      <c r="G1315" s="60" t="s">
        <v>8327</v>
      </c>
      <c r="H1315" s="62" t="s">
        <v>12028</v>
      </c>
      <c r="I1315" s="60" t="s">
        <v>8328</v>
      </c>
      <c r="J1315" s="63" t="str">
        <f t="shared" si="100"/>
        <v>IC.IV.131104</v>
      </c>
      <c r="K1315" s="61" t="s">
        <v>2379</v>
      </c>
      <c r="L1315" s="60" t="str">
        <f t="shared" si="101"/>
        <v>Positional</v>
      </c>
      <c r="M1315" s="64" t="str">
        <f t="shared" si="102"/>
        <v>PI.IC.IV.131104.01</v>
      </c>
      <c r="N1315" s="64"/>
      <c r="O1315" s="64" t="str">
        <f t="shared" si="103"/>
        <v>PH.IC.IV.131104.01</v>
      </c>
      <c r="Q1315" s="64" t="str">
        <f t="shared" si="104"/>
        <v>CL.IC.IV.131104.01</v>
      </c>
    </row>
    <row r="1316" spans="1:25" s="60" customFormat="1" ht="15">
      <c r="A1316" s="60" t="s">
        <v>8408</v>
      </c>
      <c r="B1316" s="10"/>
      <c r="C1316" s="62" t="s">
        <v>5560</v>
      </c>
      <c r="D1316" s="10"/>
      <c r="E1316" s="62" t="s">
        <v>5749</v>
      </c>
      <c r="F1316" s="60" t="s">
        <v>7777</v>
      </c>
      <c r="G1316" s="60" t="s">
        <v>9748</v>
      </c>
      <c r="H1316" s="62" t="s">
        <v>12210</v>
      </c>
      <c r="I1316" s="60" t="s">
        <v>8329</v>
      </c>
      <c r="J1316" s="63" t="str">
        <f t="shared" si="100"/>
        <v>IC.IV.131105</v>
      </c>
      <c r="K1316" s="61" t="s">
        <v>2379</v>
      </c>
      <c r="L1316" s="60" t="str">
        <f t="shared" si="101"/>
        <v>Occluded</v>
      </c>
      <c r="M1316" s="64" t="str">
        <f t="shared" si="102"/>
        <v>PI.IC.IV.131105.01</v>
      </c>
      <c r="N1316" s="64"/>
      <c r="O1316" s="64" t="str">
        <f t="shared" si="103"/>
        <v>PH.IC.IV.131105.01</v>
      </c>
      <c r="Q1316" s="64" t="str">
        <f t="shared" si="104"/>
        <v>CL.IC.IV.131105.01</v>
      </c>
      <c r="R1316" s="60" t="s">
        <v>2233</v>
      </c>
      <c r="X1316" s="60" t="s">
        <v>12440</v>
      </c>
      <c r="Y1316" s="60">
        <v>1124</v>
      </c>
    </row>
    <row r="1317" spans="1:25" s="60" customFormat="1" ht="15">
      <c r="A1317" s="60" t="s">
        <v>8408</v>
      </c>
      <c r="B1317" s="10"/>
      <c r="C1317" s="62" t="s">
        <v>5560</v>
      </c>
      <c r="D1317" s="10"/>
      <c r="E1317" s="62" t="s">
        <v>5749</v>
      </c>
      <c r="F1317" s="60" t="s">
        <v>7777</v>
      </c>
      <c r="G1317" s="60" t="s">
        <v>8414</v>
      </c>
      <c r="H1317" s="62" t="s">
        <v>12212</v>
      </c>
      <c r="I1317" s="60" t="s">
        <v>8363</v>
      </c>
      <c r="J1317" s="63" t="str">
        <f t="shared" si="100"/>
        <v>IC.IV.131106</v>
      </c>
      <c r="K1317" s="61" t="s">
        <v>12175</v>
      </c>
      <c r="L1317" s="60" t="str">
        <f t="shared" si="101"/>
        <v>Sluggish blood return</v>
      </c>
      <c r="M1317" s="64" t="str">
        <f t="shared" si="102"/>
        <v>PI.IC.IV.131106.01</v>
      </c>
      <c r="N1317" s="64"/>
      <c r="O1317" s="64" t="str">
        <f t="shared" si="103"/>
        <v>PH.IC.IV.131106.01</v>
      </c>
      <c r="Q1317" s="64" t="str">
        <f t="shared" si="104"/>
        <v>CL.IC.IV.131106.01</v>
      </c>
    </row>
    <row r="1318" spans="1:25" s="60" customFormat="1" ht="15">
      <c r="A1318" s="60" t="s">
        <v>8408</v>
      </c>
      <c r="B1318" s="10"/>
      <c r="C1318" s="62" t="s">
        <v>5560</v>
      </c>
      <c r="D1318" s="10" t="s">
        <v>9836</v>
      </c>
      <c r="E1318" s="62" t="s">
        <v>5749</v>
      </c>
      <c r="F1318" s="60" t="s">
        <v>7777</v>
      </c>
      <c r="G1318" s="60" t="s">
        <v>10123</v>
      </c>
      <c r="H1318" s="62" t="s">
        <v>12225</v>
      </c>
      <c r="I1318" s="60" t="s">
        <v>11841</v>
      </c>
      <c r="J1318" s="63" t="str">
        <f t="shared" si="100"/>
        <v>IC.IV.131107</v>
      </c>
      <c r="K1318" s="61" t="s">
        <v>12175</v>
      </c>
      <c r="L1318" s="60" t="str">
        <f t="shared" si="101"/>
        <v>Discontinued</v>
      </c>
      <c r="M1318" s="64" t="str">
        <f t="shared" si="102"/>
        <v>PI.IC.IV.131107.01</v>
      </c>
      <c r="N1318" s="64"/>
      <c r="O1318" s="64" t="str">
        <f t="shared" si="103"/>
        <v>PH.IC.IV.131107.01</v>
      </c>
      <c r="Q1318" s="64" t="str">
        <f t="shared" si="104"/>
        <v>CL.IC.IV.131107.01</v>
      </c>
    </row>
    <row r="1319" spans="1:25" s="60" customFormat="1" ht="15">
      <c r="A1319" s="60" t="s">
        <v>8408</v>
      </c>
      <c r="B1319" s="10"/>
      <c r="C1319" s="62" t="s">
        <v>5560</v>
      </c>
      <c r="D1319" s="10" t="s">
        <v>9836</v>
      </c>
      <c r="E1319" s="62" t="s">
        <v>5749</v>
      </c>
      <c r="F1319" s="60" t="s">
        <v>7777</v>
      </c>
      <c r="G1319" s="60" t="s">
        <v>8364</v>
      </c>
      <c r="H1319" s="62" t="s">
        <v>11638</v>
      </c>
      <c r="I1319" s="60" t="s">
        <v>9594</v>
      </c>
      <c r="J1319" s="63" t="str">
        <f t="shared" si="100"/>
        <v>IC.IV.131108</v>
      </c>
      <c r="K1319" s="61" t="s">
        <v>12175</v>
      </c>
      <c r="L1319" s="60" t="str">
        <f t="shared" si="101"/>
        <v>D/C due to positive blood cultures</v>
      </c>
      <c r="M1319" s="64" t="str">
        <f t="shared" si="102"/>
        <v>PI.IC.IV.131108.01</v>
      </c>
      <c r="N1319" s="64"/>
      <c r="O1319" s="64" t="str">
        <f t="shared" si="103"/>
        <v>PH.IC.IV.131108.01</v>
      </c>
      <c r="Q1319" s="64" t="str">
        <f t="shared" si="104"/>
        <v>CL.IC.IV.131108.01</v>
      </c>
    </row>
    <row r="1320" spans="1:25" s="60" customFormat="1" ht="15">
      <c r="A1320" s="60" t="s">
        <v>8408</v>
      </c>
      <c r="C1320" s="62" t="s">
        <v>2298</v>
      </c>
      <c r="E1320" s="62" t="s">
        <v>12997</v>
      </c>
      <c r="F1320" s="60" t="s">
        <v>12891</v>
      </c>
      <c r="G1320" s="60" t="s">
        <v>12989</v>
      </c>
      <c r="H1320" s="62" t="s">
        <v>12877</v>
      </c>
      <c r="J1320" s="63" t="str">
        <f t="shared" si="100"/>
        <v>IC.IV.131109</v>
      </c>
      <c r="K1320" s="61" t="s">
        <v>2311</v>
      </c>
      <c r="L1320" s="60" t="str">
        <f t="shared" si="101"/>
        <v>Self Discontinued</v>
      </c>
      <c r="M1320" s="64" t="str">
        <f t="shared" si="102"/>
        <v>PI.IC.IV.131109.01</v>
      </c>
      <c r="N1320" s="64"/>
      <c r="O1320" s="64" t="str">
        <f t="shared" si="103"/>
        <v>PH.IC.IV.131109.01</v>
      </c>
      <c r="Q1320" s="64" t="str">
        <f t="shared" si="104"/>
        <v>CL.IC.IV.131109.01</v>
      </c>
    </row>
    <row r="1321" spans="1:25" s="60" customFormat="1" ht="15">
      <c r="A1321" s="60" t="s">
        <v>8408</v>
      </c>
      <c r="B1321" s="10"/>
      <c r="C1321" s="62" t="s">
        <v>5560</v>
      </c>
      <c r="D1321" s="10" t="s">
        <v>8356</v>
      </c>
      <c r="E1321" s="62" t="s">
        <v>3064</v>
      </c>
      <c r="F1321" s="60" t="s">
        <v>7778</v>
      </c>
      <c r="G1321" s="60" t="s">
        <v>8071</v>
      </c>
      <c r="H1321" s="62" t="s">
        <v>11848</v>
      </c>
      <c r="I1321" s="60" t="s">
        <v>11837</v>
      </c>
      <c r="J1321" s="63" t="str">
        <f t="shared" si="100"/>
        <v>IC.IV.131201</v>
      </c>
      <c r="K1321" s="61" t="s">
        <v>12175</v>
      </c>
      <c r="L1321" s="60" t="str">
        <f t="shared" si="101"/>
        <v>Tubing present on admit</v>
      </c>
      <c r="M1321" s="64" t="str">
        <f t="shared" si="102"/>
        <v>PI.IC.IV.131201.01</v>
      </c>
      <c r="N1321" s="64"/>
      <c r="O1321" s="64" t="str">
        <f t="shared" si="103"/>
        <v>PH.IC.IV.131201.01</v>
      </c>
      <c r="Q1321" s="64" t="str">
        <f t="shared" si="104"/>
        <v>CL.IC.IV.131201.01</v>
      </c>
      <c r="V1321" s="60" t="s">
        <v>2777</v>
      </c>
      <c r="W1321" s="60">
        <v>995</v>
      </c>
    </row>
    <row r="1322" spans="1:25" s="60" customFormat="1" ht="15">
      <c r="A1322" s="60" t="s">
        <v>8408</v>
      </c>
      <c r="B1322" s="10"/>
      <c r="C1322" s="62" t="s">
        <v>5560</v>
      </c>
      <c r="D1322" s="10" t="s">
        <v>9836</v>
      </c>
      <c r="E1322" s="62" t="s">
        <v>3064</v>
      </c>
      <c r="F1322" s="60" t="s">
        <v>7778</v>
      </c>
      <c r="G1322" s="60" t="s">
        <v>8220</v>
      </c>
      <c r="H1322" s="62" t="s">
        <v>12030</v>
      </c>
      <c r="I1322" s="60" t="s">
        <v>8221</v>
      </c>
      <c r="J1322" s="63" t="str">
        <f t="shared" si="100"/>
        <v>IC.IV.131202</v>
      </c>
      <c r="K1322" s="61" t="s">
        <v>12175</v>
      </c>
      <c r="L1322" s="60" t="str">
        <f t="shared" si="101"/>
        <v>Caps new/changed</v>
      </c>
      <c r="M1322" s="64" t="str">
        <f t="shared" si="102"/>
        <v>PI.IC.IV.131202.01</v>
      </c>
      <c r="N1322" s="64"/>
      <c r="O1322" s="64" t="str">
        <f t="shared" si="103"/>
        <v>PH.IC.IV.131202.01</v>
      </c>
      <c r="Q1322" s="64" t="str">
        <f t="shared" si="104"/>
        <v>CL.IC.IV.131202.01</v>
      </c>
      <c r="R1322" s="60" t="s">
        <v>4415</v>
      </c>
      <c r="S1322" s="60">
        <v>826</v>
      </c>
    </row>
    <row r="1323" spans="1:25" s="60" customFormat="1" ht="15">
      <c r="A1323" s="60" t="s">
        <v>8408</v>
      </c>
      <c r="B1323" s="10"/>
      <c r="C1323" s="62" t="s">
        <v>5560</v>
      </c>
      <c r="D1323" s="10"/>
      <c r="E1323" s="62" t="s">
        <v>3064</v>
      </c>
      <c r="F1323" s="60" t="s">
        <v>7778</v>
      </c>
      <c r="G1323" s="60" t="s">
        <v>11382</v>
      </c>
      <c r="H1323" s="62" t="s">
        <v>12032</v>
      </c>
      <c r="I1323" s="60" t="s">
        <v>8391</v>
      </c>
      <c r="J1323" s="63" t="str">
        <f t="shared" si="100"/>
        <v>IC.IV.131203</v>
      </c>
      <c r="K1323" s="61" t="s">
        <v>12175</v>
      </c>
      <c r="L1323" s="60" t="str">
        <f t="shared" si="101"/>
        <v>Tubing new/changed</v>
      </c>
      <c r="M1323" s="64" t="str">
        <f t="shared" si="102"/>
        <v>PI.IC.IV.131203.01</v>
      </c>
      <c r="N1323" s="64"/>
      <c r="O1323" s="64" t="str">
        <f t="shared" si="103"/>
        <v>PH.IC.IV.131203.01</v>
      </c>
      <c r="Q1323" s="64" t="str">
        <f t="shared" si="104"/>
        <v>CL.IC.IV.131203.01</v>
      </c>
    </row>
    <row r="1324" spans="1:25" s="60" customFormat="1" ht="15">
      <c r="A1324" s="60" t="s">
        <v>8408</v>
      </c>
      <c r="B1324" s="10"/>
      <c r="C1324" s="62" t="s">
        <v>5560</v>
      </c>
      <c r="D1324" s="10"/>
      <c r="E1324" s="62" t="s">
        <v>3064</v>
      </c>
      <c r="F1324" s="60" t="s">
        <v>7778</v>
      </c>
      <c r="G1324" s="60" t="s">
        <v>8146</v>
      </c>
      <c r="H1324" s="62" t="s">
        <v>12028</v>
      </c>
      <c r="I1324" s="60" t="s">
        <v>8535</v>
      </c>
      <c r="J1324" s="63" t="str">
        <f t="shared" si="100"/>
        <v>IC.IV.131204</v>
      </c>
      <c r="K1324" s="61" t="s">
        <v>12175</v>
      </c>
      <c r="L1324" s="60" t="str">
        <f t="shared" si="101"/>
        <v>Tubing d/c with cath d/c</v>
      </c>
      <c r="M1324" s="64" t="str">
        <f t="shared" si="102"/>
        <v>PI.IC.IV.131204.01</v>
      </c>
      <c r="N1324" s="64"/>
      <c r="O1324" s="64" t="str">
        <f t="shared" si="103"/>
        <v>PH.IC.IV.131204.01</v>
      </c>
      <c r="Q1324" s="64" t="str">
        <f t="shared" si="104"/>
        <v>CL.IC.IV.131204.01</v>
      </c>
    </row>
    <row r="1325" spans="1:25" s="60" customFormat="1" ht="15">
      <c r="A1325" s="60" t="s">
        <v>8408</v>
      </c>
      <c r="B1325" s="10"/>
      <c r="C1325" s="62" t="s">
        <v>2658</v>
      </c>
      <c r="D1325" s="10"/>
      <c r="E1325" s="62" t="s">
        <v>12206</v>
      </c>
      <c r="F1325" s="60" t="s">
        <v>2537</v>
      </c>
      <c r="G1325" s="60" t="s">
        <v>12752</v>
      </c>
      <c r="H1325" s="62" t="s">
        <v>2775</v>
      </c>
      <c r="I1325" s="60" t="s">
        <v>2776</v>
      </c>
      <c r="J1325" s="63" t="str">
        <f t="shared" si="100"/>
        <v>IC.IV.131205</v>
      </c>
      <c r="K1325" s="61" t="s">
        <v>12175</v>
      </c>
      <c r="L1325" s="60" t="str">
        <f t="shared" si="101"/>
        <v>Change not due</v>
      </c>
      <c r="M1325" s="64" t="str">
        <f t="shared" si="102"/>
        <v>PI.IC.IV.131205.01</v>
      </c>
      <c r="N1325" s="64"/>
      <c r="O1325" s="64" t="str">
        <f t="shared" si="103"/>
        <v>PH.IC.IV.131205.01</v>
      </c>
      <c r="Q1325" s="64" t="str">
        <f t="shared" si="104"/>
        <v>CL.IC.IV.131205.01</v>
      </c>
    </row>
    <row r="1326" spans="1:25" s="60" customFormat="1" ht="15">
      <c r="A1326" s="60" t="s">
        <v>8408</v>
      </c>
      <c r="B1326" s="10"/>
      <c r="C1326" s="62" t="s">
        <v>5560</v>
      </c>
      <c r="D1326" s="10" t="s">
        <v>9846</v>
      </c>
      <c r="E1326" s="62" t="s">
        <v>5560</v>
      </c>
      <c r="F1326" s="60" t="s">
        <v>7779</v>
      </c>
      <c r="G1326" s="60" t="s">
        <v>8213</v>
      </c>
      <c r="H1326" s="62" t="s">
        <v>11848</v>
      </c>
      <c r="I1326" s="60" t="s">
        <v>8213</v>
      </c>
      <c r="J1326" s="63" t="str">
        <f t="shared" si="100"/>
        <v>IC.IV.131301</v>
      </c>
      <c r="K1326" s="61" t="s">
        <v>12430</v>
      </c>
      <c r="L1326" s="60" t="str">
        <f t="shared" si="101"/>
        <v>IV Cannula</v>
      </c>
      <c r="M1326" s="64" t="str">
        <f t="shared" si="102"/>
        <v>PI.IC.IV.131301.02</v>
      </c>
      <c r="N1326" s="64"/>
      <c r="O1326" s="64" t="str">
        <f t="shared" si="103"/>
        <v>PH.IC.IV.131301.02</v>
      </c>
      <c r="Q1326" s="64" t="str">
        <f t="shared" si="104"/>
        <v>CL.IC.IV.131301.02</v>
      </c>
    </row>
    <row r="1327" spans="1:25" s="60" customFormat="1" ht="15">
      <c r="A1327" s="60" t="s">
        <v>8408</v>
      </c>
      <c r="B1327" s="10"/>
      <c r="C1327" s="62" t="s">
        <v>5560</v>
      </c>
      <c r="D1327" s="10"/>
      <c r="E1327" s="62" t="s">
        <v>5560</v>
      </c>
      <c r="F1327" s="60" t="s">
        <v>7779</v>
      </c>
      <c r="G1327" s="60" t="s">
        <v>11138</v>
      </c>
      <c r="H1327" s="62" t="s">
        <v>12030</v>
      </c>
      <c r="I1327" s="60" t="s">
        <v>11138</v>
      </c>
      <c r="J1327" s="63" t="str">
        <f t="shared" si="100"/>
        <v>IC.IV.131302</v>
      </c>
      <c r="K1327" s="61" t="s">
        <v>12175</v>
      </c>
      <c r="L1327" s="60" t="str">
        <f t="shared" si="101"/>
        <v>Capped</v>
      </c>
      <c r="M1327" s="64" t="str">
        <f t="shared" si="102"/>
        <v>PI.IC.IV.131302.01</v>
      </c>
      <c r="N1327" s="64"/>
      <c r="O1327" s="64" t="str">
        <f t="shared" si="103"/>
        <v>PH.IC.IV.131302.01</v>
      </c>
      <c r="Q1327" s="64" t="str">
        <f t="shared" si="104"/>
        <v>CL.IC.IV.131302.01</v>
      </c>
    </row>
    <row r="1328" spans="1:25" s="60" customFormat="1" ht="15">
      <c r="A1328" s="60" t="s">
        <v>8408</v>
      </c>
      <c r="B1328" s="10"/>
      <c r="C1328" s="62" t="s">
        <v>5560</v>
      </c>
      <c r="D1328" s="10"/>
      <c r="E1328" s="62" t="s">
        <v>5560</v>
      </c>
      <c r="F1328" s="60" t="s">
        <v>7779</v>
      </c>
      <c r="G1328" s="60" t="s">
        <v>10478</v>
      </c>
      <c r="H1328" s="62" t="s">
        <v>12032</v>
      </c>
      <c r="I1328" s="60" t="s">
        <v>12437</v>
      </c>
      <c r="J1328" s="63" t="str">
        <f t="shared" si="100"/>
        <v>IC.IV.131303</v>
      </c>
      <c r="K1328" s="61" t="s">
        <v>2379</v>
      </c>
      <c r="L1328" s="60" t="str">
        <f t="shared" si="101"/>
        <v>Other: specify</v>
      </c>
      <c r="M1328" s="64" t="str">
        <f t="shared" si="102"/>
        <v>PI.IC.IV.131303.01</v>
      </c>
      <c r="N1328" s="64"/>
      <c r="O1328" s="64" t="str">
        <f t="shared" si="103"/>
        <v>PH.IC.IV.131303.01</v>
      </c>
      <c r="Q1328" s="64" t="str">
        <f t="shared" si="104"/>
        <v>CL.IC.IV.131303.01</v>
      </c>
    </row>
    <row r="1329" spans="1:23" s="60" customFormat="1" ht="15">
      <c r="A1329" s="60" t="s">
        <v>8408</v>
      </c>
      <c r="B1329" s="60" t="s">
        <v>7956</v>
      </c>
      <c r="C1329" s="61" t="s">
        <v>4082</v>
      </c>
      <c r="D1329" s="60" t="s">
        <v>7851</v>
      </c>
      <c r="E1329" s="61" t="s">
        <v>2379</v>
      </c>
      <c r="F1329" s="60" t="s">
        <v>7960</v>
      </c>
      <c r="G1329" s="60" t="s">
        <v>7788</v>
      </c>
      <c r="H1329" s="62" t="s">
        <v>11848</v>
      </c>
      <c r="I1329" s="60" t="s">
        <v>7789</v>
      </c>
      <c r="J1329" s="63" t="str">
        <f t="shared" si="100"/>
        <v>IC.IV.140101</v>
      </c>
      <c r="K1329" s="61" t="s">
        <v>2379</v>
      </c>
      <c r="L1329" s="60" t="str">
        <f t="shared" si="101"/>
        <v>Clean, Dry and Intact</v>
      </c>
      <c r="M1329" s="64" t="str">
        <f t="shared" si="102"/>
        <v>PI.IC.IV.140101.01</v>
      </c>
      <c r="N1329" s="64"/>
      <c r="O1329" s="64" t="str">
        <f t="shared" si="103"/>
        <v>PH.IC.IV.140101.01</v>
      </c>
      <c r="Q1329" s="64" t="str">
        <f t="shared" si="104"/>
        <v>CL.IC.IV.140101.01</v>
      </c>
    </row>
    <row r="1330" spans="1:23" s="60" customFormat="1" ht="15">
      <c r="A1330" s="60" t="s">
        <v>8408</v>
      </c>
      <c r="C1330" s="61" t="s">
        <v>4082</v>
      </c>
      <c r="E1330" s="61" t="s">
        <v>2379</v>
      </c>
      <c r="F1330" s="60" t="s">
        <v>7960</v>
      </c>
      <c r="G1330" s="60" t="s">
        <v>7790</v>
      </c>
      <c r="H1330" s="62" t="s">
        <v>12030</v>
      </c>
      <c r="I1330" s="60" t="s">
        <v>7791</v>
      </c>
      <c r="J1330" s="63" t="str">
        <f t="shared" si="100"/>
        <v>IC.IV.140102</v>
      </c>
      <c r="K1330" s="61" t="s">
        <v>2379</v>
      </c>
      <c r="L1330" s="60" t="str">
        <f t="shared" si="101"/>
        <v>Large amount drainage</v>
      </c>
      <c r="M1330" s="64" t="str">
        <f t="shared" si="102"/>
        <v>PI.IC.IV.140102.01</v>
      </c>
      <c r="N1330" s="64"/>
      <c r="O1330" s="64" t="str">
        <f t="shared" si="103"/>
        <v>PH.IC.IV.140102.01</v>
      </c>
      <c r="Q1330" s="64" t="str">
        <f t="shared" si="104"/>
        <v>CL.IC.IV.140102.01</v>
      </c>
    </row>
    <row r="1331" spans="1:23" s="60" customFormat="1" ht="15">
      <c r="A1331" s="60" t="s">
        <v>8408</v>
      </c>
      <c r="C1331" s="61" t="s">
        <v>4082</v>
      </c>
      <c r="E1331" s="61" t="s">
        <v>2379</v>
      </c>
      <c r="F1331" s="60" t="s">
        <v>7960</v>
      </c>
      <c r="G1331" s="60" t="s">
        <v>7967</v>
      </c>
      <c r="H1331" s="62" t="s">
        <v>12032</v>
      </c>
      <c r="I1331" s="60" t="s">
        <v>7968</v>
      </c>
      <c r="J1331" s="63" t="str">
        <f t="shared" si="100"/>
        <v>IC.IV.140103</v>
      </c>
      <c r="K1331" s="61" t="s">
        <v>2379</v>
      </c>
      <c r="L1331" s="60" t="str">
        <f t="shared" si="101"/>
        <v>Moderate amount drainage</v>
      </c>
      <c r="M1331" s="64" t="str">
        <f t="shared" si="102"/>
        <v>PI.IC.IV.140103.01</v>
      </c>
      <c r="N1331" s="64"/>
      <c r="O1331" s="64" t="str">
        <f t="shared" si="103"/>
        <v>PH.IC.IV.140103.01</v>
      </c>
      <c r="Q1331" s="64" t="str">
        <f t="shared" si="104"/>
        <v>CL.IC.IV.140103.01</v>
      </c>
    </row>
    <row r="1332" spans="1:23" s="60" customFormat="1" ht="15">
      <c r="A1332" s="60" t="s">
        <v>8408</v>
      </c>
      <c r="C1332" s="61" t="s">
        <v>4082</v>
      </c>
      <c r="E1332" s="61" t="s">
        <v>2379</v>
      </c>
      <c r="F1332" s="60" t="s">
        <v>7960</v>
      </c>
      <c r="G1332" s="60" t="s">
        <v>7969</v>
      </c>
      <c r="H1332" s="62" t="s">
        <v>12028</v>
      </c>
      <c r="I1332" s="60" t="s">
        <v>7970</v>
      </c>
      <c r="J1332" s="63" t="str">
        <f t="shared" si="100"/>
        <v>IC.IV.140104</v>
      </c>
      <c r="K1332" s="61" t="s">
        <v>2379</v>
      </c>
      <c r="L1332" s="60" t="str">
        <f t="shared" si="101"/>
        <v>Non-Occlusive</v>
      </c>
      <c r="M1332" s="64" t="str">
        <f t="shared" si="102"/>
        <v>PI.IC.IV.140104.01</v>
      </c>
      <c r="N1332" s="64"/>
      <c r="O1332" s="64" t="str">
        <f t="shared" si="103"/>
        <v>PH.IC.IV.140104.01</v>
      </c>
      <c r="Q1332" s="64" t="str">
        <f t="shared" si="104"/>
        <v>CL.IC.IV.140104.01</v>
      </c>
    </row>
    <row r="1333" spans="1:23" s="60" customFormat="1" ht="15">
      <c r="A1333" s="60" t="s">
        <v>8408</v>
      </c>
      <c r="C1333" s="61" t="s">
        <v>4082</v>
      </c>
      <c r="E1333" s="61" t="s">
        <v>12175</v>
      </c>
      <c r="F1333" s="60" t="s">
        <v>7960</v>
      </c>
      <c r="G1333" s="60" t="s">
        <v>7794</v>
      </c>
      <c r="H1333" s="62" t="s">
        <v>12210</v>
      </c>
      <c r="I1333" s="60" t="s">
        <v>7795</v>
      </c>
      <c r="J1333" s="63" t="str">
        <f t="shared" si="100"/>
        <v>IC.IV.140105</v>
      </c>
      <c r="K1333" s="61" t="s">
        <v>12175</v>
      </c>
      <c r="L1333" s="60" t="str">
        <f t="shared" si="101"/>
        <v>Occlusive</v>
      </c>
      <c r="M1333" s="64" t="str">
        <f t="shared" si="102"/>
        <v>PI.IC.IV.140105.01</v>
      </c>
      <c r="N1333" s="64"/>
      <c r="O1333" s="64" t="str">
        <f t="shared" si="103"/>
        <v>PH.IC.IV.140105.01</v>
      </c>
      <c r="Q1333" s="64" t="str">
        <f t="shared" si="104"/>
        <v>CL.IC.IV.140105.01</v>
      </c>
    </row>
    <row r="1334" spans="1:23" s="60" customFormat="1" ht="15">
      <c r="A1334" s="60" t="s">
        <v>8408</v>
      </c>
      <c r="C1334" s="61" t="s">
        <v>4082</v>
      </c>
      <c r="E1334" s="61" t="s">
        <v>12175</v>
      </c>
      <c r="F1334" s="60" t="s">
        <v>7960</v>
      </c>
      <c r="G1334" s="60" t="s">
        <v>7796</v>
      </c>
      <c r="H1334" s="62" t="s">
        <v>12212</v>
      </c>
      <c r="I1334" s="60" t="s">
        <v>8114</v>
      </c>
      <c r="J1334" s="63" t="str">
        <f t="shared" si="100"/>
        <v>IC.IV.140106</v>
      </c>
      <c r="K1334" s="61" t="s">
        <v>12175</v>
      </c>
      <c r="L1334" s="60" t="str">
        <f t="shared" si="101"/>
        <v>Small amount drainage</v>
      </c>
      <c r="M1334" s="64" t="str">
        <f t="shared" si="102"/>
        <v>PI.IC.IV.140106.01</v>
      </c>
      <c r="N1334" s="64"/>
      <c r="O1334" s="64" t="str">
        <f t="shared" si="103"/>
        <v>PH.IC.IV.140106.01</v>
      </c>
      <c r="Q1334" s="64" t="str">
        <f t="shared" si="104"/>
        <v>CL.IC.IV.140106.01</v>
      </c>
    </row>
    <row r="1335" spans="1:23" s="60" customFormat="1" ht="15">
      <c r="A1335" s="60" t="s">
        <v>8408</v>
      </c>
      <c r="C1335" s="61" t="s">
        <v>4082</v>
      </c>
      <c r="E1335" s="61" t="s">
        <v>12175</v>
      </c>
      <c r="F1335" s="60" t="s">
        <v>7960</v>
      </c>
      <c r="G1335" s="60" t="s">
        <v>12205</v>
      </c>
      <c r="H1335" s="62" t="s">
        <v>12225</v>
      </c>
      <c r="I1335" s="60" t="s">
        <v>12207</v>
      </c>
      <c r="J1335" s="63" t="str">
        <f t="shared" si="100"/>
        <v>IC.IV.140107</v>
      </c>
      <c r="K1335" s="61" t="s">
        <v>12175</v>
      </c>
      <c r="L1335" s="60" t="str">
        <f t="shared" si="101"/>
        <v>Unable to Assess</v>
      </c>
      <c r="M1335" s="64" t="str">
        <f t="shared" si="102"/>
        <v>PI.IC.IV.140107.01</v>
      </c>
      <c r="N1335" s="64"/>
      <c r="O1335" s="64" t="str">
        <f t="shared" si="103"/>
        <v>PH.IC.IV.140107.01</v>
      </c>
      <c r="Q1335" s="64" t="str">
        <f t="shared" si="104"/>
        <v>CL.IC.IV.140107.01</v>
      </c>
    </row>
    <row r="1336" spans="1:23" s="60" customFormat="1" ht="15">
      <c r="A1336" s="60" t="s">
        <v>8408</v>
      </c>
      <c r="C1336" s="61" t="s">
        <v>4082</v>
      </c>
      <c r="D1336" s="60" t="s">
        <v>7868</v>
      </c>
      <c r="E1336" s="61" t="s">
        <v>12430</v>
      </c>
      <c r="F1336" s="60" t="s">
        <v>7971</v>
      </c>
      <c r="G1336" s="60" t="s">
        <v>8431</v>
      </c>
      <c r="H1336" s="62" t="s">
        <v>11848</v>
      </c>
      <c r="I1336" s="60" t="s">
        <v>7972</v>
      </c>
      <c r="J1336" s="63" t="str">
        <f t="shared" si="100"/>
        <v>IC.IV.140201</v>
      </c>
      <c r="K1336" s="61" t="s">
        <v>12175</v>
      </c>
      <c r="L1336" s="60" t="str">
        <f t="shared" si="101"/>
        <v>Present on Admission</v>
      </c>
      <c r="M1336" s="64" t="str">
        <f t="shared" si="102"/>
        <v>PI.IC.IV.140201.01</v>
      </c>
      <c r="N1336" s="64"/>
      <c r="O1336" s="64" t="str">
        <f t="shared" si="103"/>
        <v>PH.IC.IV.140201.01</v>
      </c>
      <c r="Q1336" s="64" t="str">
        <f t="shared" si="104"/>
        <v>CL.IC.IV.140201.01</v>
      </c>
    </row>
    <row r="1337" spans="1:23" s="60" customFormat="1" ht="15">
      <c r="A1337" s="60" t="s">
        <v>8408</v>
      </c>
      <c r="C1337" s="61" t="s">
        <v>4082</v>
      </c>
      <c r="E1337" s="61" t="s">
        <v>12430</v>
      </c>
      <c r="F1337" s="60" t="s">
        <v>7971</v>
      </c>
      <c r="G1337" s="60" t="s">
        <v>11838</v>
      </c>
      <c r="H1337" s="62" t="s">
        <v>12030</v>
      </c>
      <c r="I1337" s="60" t="s">
        <v>8432</v>
      </c>
      <c r="J1337" s="63" t="str">
        <f t="shared" ref="J1337:J1414" si="105">CONCATENATE("IC.IV.",C1337,E1337,H1337)</f>
        <v>IC.IV.140202</v>
      </c>
      <c r="K1337" s="61" t="s">
        <v>12175</v>
      </c>
      <c r="L1337" s="60" t="str">
        <f t="shared" ref="L1337:L1414" si="106">G1337</f>
        <v>Inserted at this date/time</v>
      </c>
      <c r="M1337" s="64" t="str">
        <f t="shared" ref="M1337:M1414" si="107">CONCATENATE("PI.",J1337,".",K1337)</f>
        <v>PI.IC.IV.140202.01</v>
      </c>
      <c r="N1337" s="64"/>
      <c r="O1337" s="64" t="str">
        <f t="shared" ref="O1337:O1414" si="108">CONCATENATE("PH.",J1337,".",K1337)</f>
        <v>PH.IC.IV.140202.01</v>
      </c>
      <c r="Q1337" s="64" t="str">
        <f t="shared" ref="Q1337:Q1414" si="109">CONCATENATE("CL.",J1337,".",K1337)</f>
        <v>CL.IC.IV.140202.01</v>
      </c>
    </row>
    <row r="1338" spans="1:23" s="60" customFormat="1" ht="15">
      <c r="A1338" s="60" t="s">
        <v>8408</v>
      </c>
      <c r="C1338" s="61" t="s">
        <v>4082</v>
      </c>
      <c r="E1338" s="61" t="s">
        <v>12430</v>
      </c>
      <c r="F1338" s="60" t="s">
        <v>7971</v>
      </c>
      <c r="G1338" s="60" t="s">
        <v>10123</v>
      </c>
      <c r="H1338" s="62" t="s">
        <v>12032</v>
      </c>
      <c r="I1338" s="60" t="s">
        <v>7973</v>
      </c>
      <c r="J1338" s="63" t="str">
        <f t="shared" si="105"/>
        <v>IC.IV.140203</v>
      </c>
      <c r="K1338" s="61" t="s">
        <v>12175</v>
      </c>
      <c r="L1338" s="60" t="str">
        <f t="shared" si="106"/>
        <v>Discontinued</v>
      </c>
      <c r="M1338" s="64" t="str">
        <f t="shared" si="107"/>
        <v>PI.IC.IV.140203.01</v>
      </c>
      <c r="N1338" s="64"/>
      <c r="O1338" s="64" t="str">
        <f t="shared" si="108"/>
        <v>PH.IC.IV.140203.01</v>
      </c>
      <c r="Q1338" s="64" t="str">
        <f t="shared" si="109"/>
        <v>CL.IC.IV.140203.01</v>
      </c>
    </row>
    <row r="1339" spans="1:23" s="60" customFormat="1" ht="15">
      <c r="A1339" s="60" t="s">
        <v>8408</v>
      </c>
      <c r="C1339" s="61" t="s">
        <v>4082</v>
      </c>
      <c r="D1339" s="60" t="s">
        <v>7469</v>
      </c>
      <c r="E1339" s="62" t="s">
        <v>12185</v>
      </c>
      <c r="F1339" s="60" t="s">
        <v>8018</v>
      </c>
      <c r="G1339" s="60" t="s">
        <v>8019</v>
      </c>
      <c r="H1339" s="62" t="s">
        <v>11848</v>
      </c>
      <c r="I1339" s="60" t="s">
        <v>8020</v>
      </c>
      <c r="J1339" s="63" t="str">
        <f t="shared" si="105"/>
        <v>IC.IV.140301</v>
      </c>
      <c r="K1339" s="61" t="s">
        <v>12175</v>
      </c>
      <c r="L1339" s="60" t="str">
        <f t="shared" si="106"/>
        <v>Left Antecubital</v>
      </c>
      <c r="M1339" s="64" t="str">
        <f t="shared" si="107"/>
        <v>PI.IC.IV.140301.01</v>
      </c>
      <c r="N1339" s="64"/>
      <c r="O1339" s="64" t="str">
        <f t="shared" si="108"/>
        <v>PH.IC.IV.140301.01</v>
      </c>
      <c r="Q1339" s="64" t="str">
        <f t="shared" si="109"/>
        <v>CL.IC.IV.140301.01</v>
      </c>
    </row>
    <row r="1340" spans="1:23" s="60" customFormat="1" ht="15">
      <c r="A1340" s="60" t="s">
        <v>8408</v>
      </c>
      <c r="C1340" s="61" t="s">
        <v>4082</v>
      </c>
      <c r="E1340" s="62" t="s">
        <v>12185</v>
      </c>
      <c r="F1340" s="60" t="s">
        <v>8018</v>
      </c>
      <c r="G1340" s="60" t="s">
        <v>8021</v>
      </c>
      <c r="H1340" s="62" t="s">
        <v>12030</v>
      </c>
      <c r="I1340" s="60" t="s">
        <v>8022</v>
      </c>
      <c r="J1340" s="63" t="str">
        <f t="shared" si="105"/>
        <v>IC.IV.140302</v>
      </c>
      <c r="K1340" s="61" t="s">
        <v>12175</v>
      </c>
      <c r="L1340" s="60" t="str">
        <f t="shared" si="106"/>
        <v>Left Upper Arm</v>
      </c>
      <c r="M1340" s="64" t="str">
        <f t="shared" si="107"/>
        <v>PI.IC.IV.140302.01</v>
      </c>
      <c r="N1340" s="64"/>
      <c r="O1340" s="64" t="str">
        <f t="shared" si="108"/>
        <v>PH.IC.IV.140302.01</v>
      </c>
      <c r="Q1340" s="64" t="str">
        <f t="shared" si="109"/>
        <v>CL.IC.IV.140302.01</v>
      </c>
    </row>
    <row r="1341" spans="1:23" s="60" customFormat="1" ht="15">
      <c r="A1341" s="60" t="s">
        <v>8408</v>
      </c>
      <c r="C1341" s="61" t="s">
        <v>4082</v>
      </c>
      <c r="E1341" s="62" t="s">
        <v>12185</v>
      </c>
      <c r="F1341" s="60" t="s">
        <v>8018</v>
      </c>
      <c r="G1341" s="60" t="s">
        <v>7692</v>
      </c>
      <c r="H1341" s="62" t="s">
        <v>12032</v>
      </c>
      <c r="I1341" s="60" t="s">
        <v>7693</v>
      </c>
      <c r="J1341" s="63" t="str">
        <f t="shared" si="105"/>
        <v>IC.IV.140303</v>
      </c>
      <c r="K1341" s="61" t="s">
        <v>12175</v>
      </c>
      <c r="L1341" s="60" t="str">
        <f t="shared" si="106"/>
        <v>Right Antecubital</v>
      </c>
      <c r="M1341" s="64" t="str">
        <f t="shared" si="107"/>
        <v>PI.IC.IV.140303.01</v>
      </c>
      <c r="N1341" s="64"/>
      <c r="O1341" s="64" t="str">
        <f t="shared" si="108"/>
        <v>PH.IC.IV.140303.01</v>
      </c>
      <c r="Q1341" s="64" t="str">
        <f t="shared" si="109"/>
        <v>CL.IC.IV.140303.01</v>
      </c>
      <c r="V1341" s="60" t="s">
        <v>2421</v>
      </c>
      <c r="W1341" s="60">
        <v>1001</v>
      </c>
    </row>
    <row r="1342" spans="1:23" s="60" customFormat="1" ht="15">
      <c r="A1342" s="60" t="s">
        <v>8408</v>
      </c>
      <c r="C1342" s="61" t="s">
        <v>4082</v>
      </c>
      <c r="E1342" s="62" t="s">
        <v>12185</v>
      </c>
      <c r="F1342" s="60" t="s">
        <v>8018</v>
      </c>
      <c r="G1342" s="60" t="s">
        <v>8072</v>
      </c>
      <c r="H1342" s="62" t="s">
        <v>12028</v>
      </c>
      <c r="I1342" s="60" t="s">
        <v>8073</v>
      </c>
      <c r="J1342" s="63" t="str">
        <f t="shared" si="105"/>
        <v>IC.IV.140304</v>
      </c>
      <c r="K1342" s="61" t="s">
        <v>12175</v>
      </c>
      <c r="L1342" s="60" t="str">
        <f t="shared" si="106"/>
        <v>Right Upper Arm</v>
      </c>
      <c r="M1342" s="64" t="str">
        <f t="shared" si="107"/>
        <v>PI.IC.IV.140304.01</v>
      </c>
      <c r="N1342" s="64"/>
      <c r="O1342" s="64" t="str">
        <f t="shared" si="108"/>
        <v>PH.IC.IV.140304.01</v>
      </c>
      <c r="Q1342" s="64" t="str">
        <f t="shared" si="109"/>
        <v>CL.IC.IV.140304.01</v>
      </c>
    </row>
    <row r="1343" spans="1:23" s="60" customFormat="1" ht="15">
      <c r="A1343" s="60" t="s">
        <v>8408</v>
      </c>
      <c r="C1343" s="61" t="s">
        <v>4082</v>
      </c>
      <c r="D1343" s="60" t="s">
        <v>381</v>
      </c>
      <c r="E1343" s="62" t="s">
        <v>6464</v>
      </c>
      <c r="F1343" s="60" t="s">
        <v>7908</v>
      </c>
      <c r="G1343" s="60" t="s">
        <v>8381</v>
      </c>
      <c r="H1343" s="62" t="s">
        <v>11848</v>
      </c>
      <c r="I1343" s="60" t="s">
        <v>7909</v>
      </c>
      <c r="J1343" s="63" t="str">
        <f t="shared" si="105"/>
        <v>IC.IV.140401</v>
      </c>
      <c r="K1343" s="61" t="s">
        <v>12175</v>
      </c>
      <c r="L1343" s="60" t="str">
        <f t="shared" si="106"/>
        <v>Double</v>
      </c>
      <c r="M1343" s="64" t="str">
        <f t="shared" si="107"/>
        <v>PI.IC.IV.140401.01</v>
      </c>
      <c r="N1343" s="64"/>
      <c r="O1343" s="64" t="str">
        <f t="shared" si="108"/>
        <v>PH.IC.IV.140401.01</v>
      </c>
      <c r="Q1343" s="64" t="str">
        <f t="shared" si="109"/>
        <v>CL.IC.IV.140401.01</v>
      </c>
    </row>
    <row r="1344" spans="1:23" s="60" customFormat="1" ht="15">
      <c r="A1344" s="60" t="s">
        <v>8408</v>
      </c>
      <c r="C1344" s="61" t="s">
        <v>4082</v>
      </c>
      <c r="E1344" s="62" t="s">
        <v>6464</v>
      </c>
      <c r="F1344" s="60" t="s">
        <v>7908</v>
      </c>
      <c r="G1344" s="60" t="s">
        <v>8379</v>
      </c>
      <c r="H1344" s="62" t="s">
        <v>12030</v>
      </c>
      <c r="I1344" s="60" t="s">
        <v>7910</v>
      </c>
      <c r="J1344" s="63" t="str">
        <f t="shared" si="105"/>
        <v>IC.IV.140402</v>
      </c>
      <c r="K1344" s="61" t="s">
        <v>12175</v>
      </c>
      <c r="L1344" s="60" t="str">
        <f t="shared" si="106"/>
        <v>Single</v>
      </c>
      <c r="M1344" s="64" t="str">
        <f t="shared" si="107"/>
        <v>PI.IC.IV.140402.01</v>
      </c>
      <c r="N1344" s="64"/>
      <c r="O1344" s="64" t="str">
        <f t="shared" si="108"/>
        <v>PH.IC.IV.140402.01</v>
      </c>
      <c r="Q1344" s="64" t="str">
        <f t="shared" si="109"/>
        <v>CL.IC.IV.140402.01</v>
      </c>
    </row>
    <row r="1345" spans="1:17" s="60" customFormat="1" ht="15">
      <c r="A1345" s="60" t="s">
        <v>8408</v>
      </c>
      <c r="C1345" s="61" t="s">
        <v>4082</v>
      </c>
      <c r="E1345" s="62" t="s">
        <v>6464</v>
      </c>
      <c r="F1345" s="60" t="s">
        <v>7908</v>
      </c>
      <c r="G1345" s="60" t="s">
        <v>2179</v>
      </c>
      <c r="H1345" s="62" t="s">
        <v>2175</v>
      </c>
      <c r="I1345" s="60" t="s">
        <v>2176</v>
      </c>
      <c r="J1345" s="63" t="str">
        <f t="shared" si="105"/>
        <v>IC.IV.140403</v>
      </c>
      <c r="K1345" s="61" t="s">
        <v>12175</v>
      </c>
      <c r="L1345" s="60" t="str">
        <f t="shared" si="106"/>
        <v>Triple</v>
      </c>
      <c r="M1345" s="64" t="str">
        <f t="shared" si="107"/>
        <v>PI.IC.IV.140403.01</v>
      </c>
      <c r="N1345" s="64"/>
      <c r="O1345" s="64" t="str">
        <f t="shared" si="108"/>
        <v>PH.IC.IV.140403.01</v>
      </c>
      <c r="Q1345" s="64" t="str">
        <f t="shared" si="109"/>
        <v>CL.IC.IV.140403.01</v>
      </c>
    </row>
    <row r="1346" spans="1:17" s="60" customFormat="1" ht="15">
      <c r="A1346" s="60" t="s">
        <v>8408</v>
      </c>
      <c r="C1346" s="61" t="s">
        <v>4082</v>
      </c>
      <c r="D1346" s="60" t="s">
        <v>7911</v>
      </c>
      <c r="E1346" s="62" t="s">
        <v>6291</v>
      </c>
      <c r="F1346" s="60" t="s">
        <v>7912</v>
      </c>
      <c r="G1346" s="60" t="s">
        <v>11787</v>
      </c>
      <c r="H1346" s="62" t="s">
        <v>11848</v>
      </c>
      <c r="I1346" s="60" t="s">
        <v>7913</v>
      </c>
      <c r="J1346" s="63" t="str">
        <f t="shared" si="105"/>
        <v>IC.IV.140501</v>
      </c>
      <c r="K1346" s="61" t="s">
        <v>2379</v>
      </c>
      <c r="L1346" s="60" t="str">
        <f t="shared" si="106"/>
        <v>Bleeding</v>
      </c>
      <c r="M1346" s="64" t="str">
        <f t="shared" si="107"/>
        <v>PI.IC.IV.140501.01</v>
      </c>
      <c r="N1346" s="64"/>
      <c r="O1346" s="64" t="str">
        <f t="shared" si="108"/>
        <v>PH.IC.IV.140501.01</v>
      </c>
      <c r="Q1346" s="64" t="str">
        <f t="shared" si="109"/>
        <v>CL.IC.IV.140501.01</v>
      </c>
    </row>
    <row r="1347" spans="1:17" s="60" customFormat="1" ht="15">
      <c r="A1347" s="60" t="s">
        <v>8408</v>
      </c>
      <c r="C1347" s="61" t="s">
        <v>4082</v>
      </c>
      <c r="E1347" s="62" t="s">
        <v>6291</v>
      </c>
      <c r="F1347" s="60" t="s">
        <v>7912</v>
      </c>
      <c r="G1347" s="60" t="s">
        <v>8467</v>
      </c>
      <c r="H1347" s="62" t="s">
        <v>12030</v>
      </c>
      <c r="I1347" s="60" t="s">
        <v>11479</v>
      </c>
      <c r="J1347" s="63" t="str">
        <f t="shared" si="105"/>
        <v>IC.IV.140502</v>
      </c>
      <c r="K1347" s="61" t="s">
        <v>2379</v>
      </c>
      <c r="L1347" s="60" t="str">
        <f t="shared" si="106"/>
        <v>Ecchymosis</v>
      </c>
      <c r="M1347" s="64" t="str">
        <f t="shared" si="107"/>
        <v>PI.IC.IV.140502.01</v>
      </c>
      <c r="N1347" s="64"/>
      <c r="O1347" s="64" t="str">
        <f t="shared" si="108"/>
        <v>PH.IC.IV.140502.01</v>
      </c>
      <c r="Q1347" s="64" t="str">
        <f t="shared" si="109"/>
        <v>CL.IC.IV.140502.01</v>
      </c>
    </row>
    <row r="1348" spans="1:17" s="60" customFormat="1" ht="15">
      <c r="A1348" s="60" t="s">
        <v>8408</v>
      </c>
      <c r="C1348" s="61" t="s">
        <v>4082</v>
      </c>
      <c r="E1348" s="62" t="s">
        <v>6291</v>
      </c>
      <c r="F1348" s="60" t="s">
        <v>7912</v>
      </c>
      <c r="G1348" s="60" t="s">
        <v>10160</v>
      </c>
      <c r="H1348" s="62" t="s">
        <v>12032</v>
      </c>
      <c r="I1348" s="60" t="s">
        <v>10160</v>
      </c>
      <c r="J1348" s="63" t="str">
        <f t="shared" si="105"/>
        <v>IC.IV.140503</v>
      </c>
      <c r="K1348" s="61" t="s">
        <v>2379</v>
      </c>
      <c r="L1348" s="60" t="str">
        <f t="shared" si="106"/>
        <v>Edema</v>
      </c>
      <c r="M1348" s="64" t="str">
        <f t="shared" si="107"/>
        <v>PI.IC.IV.140503.01</v>
      </c>
      <c r="N1348" s="64"/>
      <c r="O1348" s="64" t="str">
        <f t="shared" si="108"/>
        <v>PH.IC.IV.140503.01</v>
      </c>
      <c r="Q1348" s="64" t="str">
        <f t="shared" si="109"/>
        <v>CL.IC.IV.140503.01</v>
      </c>
    </row>
    <row r="1349" spans="1:17" s="60" customFormat="1" ht="15">
      <c r="A1349" s="60" t="s">
        <v>8408</v>
      </c>
      <c r="C1349" s="61" t="s">
        <v>4082</v>
      </c>
      <c r="E1349" s="62" t="s">
        <v>6291</v>
      </c>
      <c r="F1349" s="60" t="s">
        <v>7912</v>
      </c>
      <c r="G1349" s="60" t="s">
        <v>8334</v>
      </c>
      <c r="H1349" s="62" t="s">
        <v>12028</v>
      </c>
      <c r="I1349" s="60" t="s">
        <v>7914</v>
      </c>
      <c r="J1349" s="63" t="str">
        <f t="shared" si="105"/>
        <v>IC.IV.140504</v>
      </c>
      <c r="K1349" s="61" t="s">
        <v>2379</v>
      </c>
      <c r="L1349" s="60" t="str">
        <f t="shared" si="106"/>
        <v>Extravasation</v>
      </c>
      <c r="M1349" s="64" t="str">
        <f t="shared" si="107"/>
        <v>PI.IC.IV.140504.01</v>
      </c>
      <c r="N1349" s="64"/>
      <c r="O1349" s="64" t="str">
        <f t="shared" si="108"/>
        <v>PH.IC.IV.140504.01</v>
      </c>
      <c r="Q1349" s="64" t="str">
        <f t="shared" si="109"/>
        <v>CL.IC.IV.140504.01</v>
      </c>
    </row>
    <row r="1350" spans="1:17" s="60" customFormat="1" ht="15">
      <c r="A1350" s="60" t="s">
        <v>8408</v>
      </c>
      <c r="C1350" s="61" t="s">
        <v>4082</v>
      </c>
      <c r="E1350" s="62" t="s">
        <v>6291</v>
      </c>
      <c r="F1350" s="60" t="s">
        <v>7912</v>
      </c>
      <c r="G1350" s="60" t="s">
        <v>11792</v>
      </c>
      <c r="H1350" s="62" t="s">
        <v>12210</v>
      </c>
      <c r="I1350" s="60" t="s">
        <v>8395</v>
      </c>
      <c r="J1350" s="63" t="str">
        <f t="shared" si="105"/>
        <v>IC.IV.140505</v>
      </c>
      <c r="K1350" s="61" t="s">
        <v>2379</v>
      </c>
      <c r="L1350" s="60" t="str">
        <f t="shared" si="106"/>
        <v>Hematoma</v>
      </c>
      <c r="M1350" s="64" t="str">
        <f t="shared" si="107"/>
        <v>PI.IC.IV.140505.01</v>
      </c>
      <c r="N1350" s="64"/>
      <c r="O1350" s="64" t="str">
        <f t="shared" si="108"/>
        <v>PH.IC.IV.140505.01</v>
      </c>
      <c r="Q1350" s="64" t="str">
        <f t="shared" si="109"/>
        <v>CL.IC.IV.140505.01</v>
      </c>
    </row>
    <row r="1351" spans="1:17" s="60" customFormat="1" ht="15">
      <c r="A1351" s="60" t="s">
        <v>8408</v>
      </c>
      <c r="C1351" s="61" t="s">
        <v>4082</v>
      </c>
      <c r="E1351" s="62" t="s">
        <v>6291</v>
      </c>
      <c r="F1351" s="60" t="s">
        <v>7912</v>
      </c>
      <c r="G1351" s="60" t="s">
        <v>7915</v>
      </c>
      <c r="H1351" s="62" t="s">
        <v>12212</v>
      </c>
      <c r="I1351" s="60" t="s">
        <v>7745</v>
      </c>
      <c r="J1351" s="63" t="str">
        <f t="shared" si="105"/>
        <v>IC.IV.140506</v>
      </c>
      <c r="K1351" s="61" t="s">
        <v>2379</v>
      </c>
      <c r="L1351" s="60" t="str">
        <f t="shared" si="106"/>
        <v>Purulent drainage</v>
      </c>
      <c r="M1351" s="64" t="str">
        <f t="shared" si="107"/>
        <v>PI.IC.IV.140506.01</v>
      </c>
      <c r="N1351" s="64"/>
      <c r="O1351" s="64" t="str">
        <f t="shared" si="108"/>
        <v>PH.IC.IV.140506.01</v>
      </c>
      <c r="Q1351" s="64" t="str">
        <f t="shared" si="109"/>
        <v>CL.IC.IV.140506.01</v>
      </c>
    </row>
    <row r="1352" spans="1:17" s="60" customFormat="1" ht="15">
      <c r="A1352" s="60" t="s">
        <v>8408</v>
      </c>
      <c r="C1352" s="61" t="s">
        <v>4082</v>
      </c>
      <c r="E1352" s="62" t="s">
        <v>6291</v>
      </c>
      <c r="F1352" s="60" t="s">
        <v>7912</v>
      </c>
      <c r="G1352" s="60" t="s">
        <v>9465</v>
      </c>
      <c r="H1352" s="62" t="s">
        <v>12225</v>
      </c>
      <c r="I1352" s="60" t="s">
        <v>9602</v>
      </c>
      <c r="J1352" s="63" t="str">
        <f t="shared" si="105"/>
        <v>IC.IV.140507</v>
      </c>
      <c r="K1352" s="61" t="s">
        <v>2379</v>
      </c>
      <c r="L1352" s="60" t="str">
        <f t="shared" si="106"/>
        <v>Redness</v>
      </c>
      <c r="M1352" s="64" t="str">
        <f t="shared" si="107"/>
        <v>PI.IC.IV.140507.01</v>
      </c>
      <c r="N1352" s="64"/>
      <c r="O1352" s="64" t="str">
        <f t="shared" si="108"/>
        <v>PH.IC.IV.140507.01</v>
      </c>
      <c r="Q1352" s="64" t="str">
        <f t="shared" si="109"/>
        <v>CL.IC.IV.140507.01</v>
      </c>
    </row>
    <row r="1353" spans="1:17" s="60" customFormat="1" ht="15">
      <c r="A1353" s="60" t="s">
        <v>8408</v>
      </c>
      <c r="C1353" s="61" t="s">
        <v>4082</v>
      </c>
      <c r="E1353" s="62" t="s">
        <v>6291</v>
      </c>
      <c r="F1353" s="60" t="s">
        <v>7912</v>
      </c>
      <c r="G1353" s="60" t="s">
        <v>7746</v>
      </c>
      <c r="H1353" s="62" t="s">
        <v>11638</v>
      </c>
      <c r="I1353" s="60" t="s">
        <v>7747</v>
      </c>
      <c r="J1353" s="63" t="str">
        <f t="shared" si="105"/>
        <v>IC.IV.140508</v>
      </c>
      <c r="K1353" s="61" t="s">
        <v>2379</v>
      </c>
      <c r="L1353" s="60" t="str">
        <f t="shared" si="106"/>
        <v>Serosanguineous Drainage</v>
      </c>
      <c r="M1353" s="64" t="str">
        <f t="shared" si="107"/>
        <v>PI.IC.IV.140508.01</v>
      </c>
      <c r="N1353" s="64"/>
      <c r="O1353" s="64" t="str">
        <f t="shared" si="108"/>
        <v>PH.IC.IV.140508.01</v>
      </c>
      <c r="Q1353" s="64" t="str">
        <f t="shared" si="109"/>
        <v>CL.IC.IV.140508.01</v>
      </c>
    </row>
    <row r="1354" spans="1:17" s="60" customFormat="1" ht="15">
      <c r="A1354" s="60" t="s">
        <v>8408</v>
      </c>
      <c r="C1354" s="61" t="s">
        <v>4082</v>
      </c>
      <c r="E1354" s="62" t="s">
        <v>6291</v>
      </c>
      <c r="F1354" s="60" t="s">
        <v>7912</v>
      </c>
      <c r="G1354" s="60" t="s">
        <v>7748</v>
      </c>
      <c r="H1354" s="62" t="s">
        <v>11639</v>
      </c>
      <c r="I1354" s="60" t="s">
        <v>11548</v>
      </c>
      <c r="J1354" s="63" t="str">
        <f t="shared" si="105"/>
        <v>IC.IV.140509</v>
      </c>
      <c r="K1354" s="61" t="s">
        <v>2379</v>
      </c>
      <c r="L1354" s="60" t="str">
        <f t="shared" si="106"/>
        <v>Serous Drainage</v>
      </c>
      <c r="M1354" s="64" t="str">
        <f t="shared" si="107"/>
        <v>PI.IC.IV.140509.01</v>
      </c>
      <c r="N1354" s="64"/>
      <c r="O1354" s="64" t="str">
        <f t="shared" si="108"/>
        <v>PH.IC.IV.140509.01</v>
      </c>
      <c r="Q1354" s="64" t="str">
        <f t="shared" si="109"/>
        <v>CL.IC.IV.140509.01</v>
      </c>
    </row>
    <row r="1355" spans="1:17" s="60" customFormat="1" ht="15">
      <c r="A1355" s="60" t="s">
        <v>8408</v>
      </c>
      <c r="C1355" s="61" t="s">
        <v>4082</v>
      </c>
      <c r="E1355" s="62" t="s">
        <v>6291</v>
      </c>
      <c r="F1355" s="60" t="s">
        <v>7912</v>
      </c>
      <c r="G1355" s="60" t="s">
        <v>7749</v>
      </c>
      <c r="H1355" s="62" t="s">
        <v>11829</v>
      </c>
      <c r="I1355" s="60" t="s">
        <v>12207</v>
      </c>
      <c r="J1355" s="63" t="str">
        <f t="shared" si="105"/>
        <v>IC.IV.140510</v>
      </c>
      <c r="K1355" s="61" t="s">
        <v>2379</v>
      </c>
      <c r="L1355" s="60" t="str">
        <f t="shared" si="106"/>
        <v>Unable to Assess due to drsg</v>
      </c>
      <c r="M1355" s="64" t="str">
        <f t="shared" si="107"/>
        <v>PI.IC.IV.140510.01</v>
      </c>
      <c r="N1355" s="64"/>
      <c r="O1355" s="64" t="str">
        <f t="shared" si="108"/>
        <v>PH.IC.IV.140510.01</v>
      </c>
      <c r="Q1355" s="64" t="str">
        <f t="shared" si="109"/>
        <v>CL.IC.IV.140510.01</v>
      </c>
    </row>
    <row r="1356" spans="1:17" s="60" customFormat="1" ht="15">
      <c r="A1356" s="60" t="s">
        <v>8408</v>
      </c>
      <c r="C1356" s="61" t="s">
        <v>4082</v>
      </c>
      <c r="E1356" s="62" t="s">
        <v>6291</v>
      </c>
      <c r="F1356" s="60" t="s">
        <v>7912</v>
      </c>
      <c r="G1356" s="60" t="s">
        <v>10532</v>
      </c>
      <c r="H1356" s="62" t="s">
        <v>12099</v>
      </c>
      <c r="I1356" s="60" t="s">
        <v>10532</v>
      </c>
      <c r="J1356" s="63" t="str">
        <f t="shared" si="105"/>
        <v>IC.IV.140511</v>
      </c>
      <c r="K1356" s="61" t="s">
        <v>2379</v>
      </c>
      <c r="L1356" s="60" t="str">
        <f t="shared" si="106"/>
        <v>WNL</v>
      </c>
      <c r="M1356" s="64" t="str">
        <f t="shared" si="107"/>
        <v>PI.IC.IV.140511.01</v>
      </c>
      <c r="N1356" s="64"/>
      <c r="O1356" s="64" t="str">
        <f t="shared" si="108"/>
        <v>PH.IC.IV.140511.01</v>
      </c>
      <c r="Q1356" s="64" t="str">
        <f t="shared" si="109"/>
        <v>CL.IC.IV.140511.01</v>
      </c>
    </row>
    <row r="1357" spans="1:17" s="60" customFormat="1" ht="15">
      <c r="A1357" s="60" t="s">
        <v>8408</v>
      </c>
      <c r="C1357" s="61" t="s">
        <v>4082</v>
      </c>
      <c r="D1357" s="60" t="s">
        <v>8426</v>
      </c>
      <c r="E1357" s="62" t="s">
        <v>6988</v>
      </c>
      <c r="F1357" s="60" t="s">
        <v>7750</v>
      </c>
      <c r="G1357" s="60" t="s">
        <v>11138</v>
      </c>
      <c r="H1357" s="62" t="s">
        <v>11848</v>
      </c>
      <c r="I1357" s="60" t="s">
        <v>9874</v>
      </c>
      <c r="J1357" s="63" t="str">
        <f t="shared" si="105"/>
        <v>IC.IV.140601</v>
      </c>
      <c r="K1357" s="61" t="s">
        <v>2379</v>
      </c>
      <c r="L1357" s="60" t="str">
        <f t="shared" si="106"/>
        <v>Capped</v>
      </c>
      <c r="M1357" s="64" t="str">
        <f t="shared" si="107"/>
        <v>PI.IC.IV.140601.01</v>
      </c>
      <c r="N1357" s="64"/>
      <c r="O1357" s="64" t="str">
        <f t="shared" si="108"/>
        <v>PH.IC.IV.140601.01</v>
      </c>
      <c r="Q1357" s="64" t="str">
        <f t="shared" si="109"/>
        <v>CL.IC.IV.140601.01</v>
      </c>
    </row>
    <row r="1358" spans="1:17" s="60" customFormat="1" ht="15">
      <c r="A1358" s="60" t="s">
        <v>8408</v>
      </c>
      <c r="C1358" s="61" t="s">
        <v>4082</v>
      </c>
      <c r="E1358" s="62" t="s">
        <v>6988</v>
      </c>
      <c r="F1358" s="60" t="s">
        <v>7750</v>
      </c>
      <c r="G1358" s="60" t="s">
        <v>7751</v>
      </c>
      <c r="H1358" s="62" t="s">
        <v>12030</v>
      </c>
      <c r="I1358" s="60" t="s">
        <v>7752</v>
      </c>
      <c r="J1358" s="63" t="str">
        <f t="shared" si="105"/>
        <v>IC.IV.140602</v>
      </c>
      <c r="K1358" s="61" t="s">
        <v>12175</v>
      </c>
      <c r="L1358" s="60" t="str">
        <f t="shared" si="106"/>
        <v>DC per physician order</v>
      </c>
      <c r="M1358" s="64" t="str">
        <f t="shared" si="107"/>
        <v>PI.IC.IV.140602.01</v>
      </c>
      <c r="N1358" s="64"/>
      <c r="O1358" s="64" t="str">
        <f t="shared" si="108"/>
        <v>PH.IC.IV.140602.01</v>
      </c>
      <c r="Q1358" s="64" t="str">
        <f t="shared" si="109"/>
        <v>CL.IC.IV.140602.01</v>
      </c>
    </row>
    <row r="1359" spans="1:17" s="60" customFormat="1" ht="15">
      <c r="A1359" s="60" t="s">
        <v>8408</v>
      </c>
      <c r="C1359" s="61" t="s">
        <v>4082</v>
      </c>
      <c r="E1359" s="62" t="s">
        <v>6988</v>
      </c>
      <c r="F1359" s="60" t="s">
        <v>7750</v>
      </c>
      <c r="G1359" s="60" t="s">
        <v>7923</v>
      </c>
      <c r="H1359" s="62" t="s">
        <v>12032</v>
      </c>
      <c r="I1359" s="60" t="s">
        <v>11867</v>
      </c>
      <c r="J1359" s="63" t="str">
        <f t="shared" si="105"/>
        <v>IC.IV.140603</v>
      </c>
      <c r="K1359" s="61" t="s">
        <v>12175</v>
      </c>
      <c r="L1359" s="60" t="str">
        <f t="shared" si="106"/>
        <v>Length of Cath-cm (Free Text)</v>
      </c>
      <c r="M1359" s="64" t="str">
        <f t="shared" si="107"/>
        <v>PI.IC.IV.140603.01</v>
      </c>
      <c r="N1359" s="64"/>
      <c r="O1359" s="64" t="str">
        <f t="shared" si="108"/>
        <v>PH.IC.IV.140603.01</v>
      </c>
      <c r="Q1359" s="64" t="str">
        <f t="shared" si="109"/>
        <v>CL.IC.IV.140603.01</v>
      </c>
    </row>
    <row r="1360" spans="1:17" s="60" customFormat="1" ht="15">
      <c r="A1360" s="60" t="s">
        <v>8408</v>
      </c>
      <c r="C1360" s="61" t="s">
        <v>4082</v>
      </c>
      <c r="E1360" s="62" t="s">
        <v>6988</v>
      </c>
      <c r="F1360" s="60" t="s">
        <v>7750</v>
      </c>
      <c r="G1360" s="60" t="s">
        <v>7924</v>
      </c>
      <c r="H1360" s="62" t="s">
        <v>12028</v>
      </c>
      <c r="I1360" s="60" t="s">
        <v>7925</v>
      </c>
      <c r="J1360" s="63" t="str">
        <f t="shared" si="105"/>
        <v>IC.IV.140604</v>
      </c>
      <c r="K1360" s="61" t="s">
        <v>12175</v>
      </c>
      <c r="L1360" s="60" t="str">
        <f t="shared" si="106"/>
        <v>No Blood Return</v>
      </c>
      <c r="M1360" s="64" t="str">
        <f t="shared" si="107"/>
        <v>PI.IC.IV.140604.01</v>
      </c>
      <c r="N1360" s="64"/>
      <c r="O1360" s="64" t="str">
        <f t="shared" si="108"/>
        <v>PH.IC.IV.140604.01</v>
      </c>
      <c r="Q1360" s="64" t="str">
        <f t="shared" si="109"/>
        <v>CL.IC.IV.140604.01</v>
      </c>
    </row>
    <row r="1361" spans="1:25" s="60" customFormat="1" ht="15">
      <c r="A1361" s="60" t="s">
        <v>8408</v>
      </c>
      <c r="C1361" s="61" t="s">
        <v>4082</v>
      </c>
      <c r="E1361" s="62" t="s">
        <v>6988</v>
      </c>
      <c r="F1361" s="60" t="s">
        <v>7750</v>
      </c>
      <c r="G1361" s="60" t="s">
        <v>9748</v>
      </c>
      <c r="H1361" s="62" t="s">
        <v>12210</v>
      </c>
      <c r="I1361" s="60" t="s">
        <v>7926</v>
      </c>
      <c r="J1361" s="63" t="str">
        <f t="shared" si="105"/>
        <v>IC.IV.140605</v>
      </c>
      <c r="K1361" s="61" t="s">
        <v>12175</v>
      </c>
      <c r="L1361" s="60" t="str">
        <f t="shared" si="106"/>
        <v>Occluded</v>
      </c>
      <c r="M1361" s="64" t="str">
        <f t="shared" si="107"/>
        <v>PI.IC.IV.140605.01</v>
      </c>
      <c r="N1361" s="64"/>
      <c r="O1361" s="64" t="str">
        <f t="shared" si="108"/>
        <v>PH.IC.IV.140605.01</v>
      </c>
      <c r="Q1361" s="64" t="str">
        <f t="shared" si="109"/>
        <v>CL.IC.IV.140605.01</v>
      </c>
    </row>
    <row r="1362" spans="1:25" s="60" customFormat="1" ht="15">
      <c r="A1362" s="60" t="s">
        <v>8408</v>
      </c>
      <c r="C1362" s="61" t="s">
        <v>4082</v>
      </c>
      <c r="E1362" s="62" t="s">
        <v>6988</v>
      </c>
      <c r="F1362" s="60" t="s">
        <v>7750</v>
      </c>
      <c r="G1362" s="60" t="s">
        <v>10446</v>
      </c>
      <c r="H1362" s="62" t="s">
        <v>12212</v>
      </c>
      <c r="I1362" s="60" t="s">
        <v>10446</v>
      </c>
      <c r="J1362" s="63" t="str">
        <f t="shared" si="105"/>
        <v>IC.IV.140606</v>
      </c>
      <c r="K1362" s="61" t="s">
        <v>2379</v>
      </c>
      <c r="L1362" s="60" t="str">
        <f t="shared" si="106"/>
        <v>Patent</v>
      </c>
      <c r="M1362" s="64" t="str">
        <f t="shared" si="107"/>
        <v>PI.IC.IV.140606.01</v>
      </c>
      <c r="N1362" s="64"/>
      <c r="O1362" s="64" t="str">
        <f t="shared" si="108"/>
        <v>PH.IC.IV.140606.01</v>
      </c>
      <c r="Q1362" s="64" t="str">
        <f t="shared" si="109"/>
        <v>CL.IC.IV.140606.01</v>
      </c>
      <c r="V1362" s="60" t="s">
        <v>2777</v>
      </c>
      <c r="W1362" s="60">
        <v>1002</v>
      </c>
    </row>
    <row r="1363" spans="1:25" s="60" customFormat="1" ht="15">
      <c r="A1363" s="60" t="s">
        <v>8408</v>
      </c>
      <c r="C1363" s="61" t="s">
        <v>4082</v>
      </c>
      <c r="E1363" s="62" t="s">
        <v>6988</v>
      </c>
      <c r="F1363" s="60" t="s">
        <v>7750</v>
      </c>
      <c r="G1363" s="60" t="s">
        <v>8327</v>
      </c>
      <c r="H1363" s="62" t="s">
        <v>12225</v>
      </c>
      <c r="I1363" s="60" t="s">
        <v>7927</v>
      </c>
      <c r="J1363" s="63" t="str">
        <f t="shared" si="105"/>
        <v>IC.IV.140607</v>
      </c>
      <c r="K1363" s="61" t="s">
        <v>2379</v>
      </c>
      <c r="L1363" s="60" t="str">
        <f t="shared" si="106"/>
        <v>Positional</v>
      </c>
      <c r="M1363" s="64" t="str">
        <f t="shared" si="107"/>
        <v>PI.IC.IV.140607.01</v>
      </c>
      <c r="N1363" s="64"/>
      <c r="O1363" s="64" t="str">
        <f t="shared" si="108"/>
        <v>PH.IC.IV.140607.01</v>
      </c>
      <c r="Q1363" s="64" t="str">
        <f t="shared" si="109"/>
        <v>CL.IC.IV.140607.01</v>
      </c>
      <c r="R1363" s="60" t="s">
        <v>2233</v>
      </c>
      <c r="X1363" s="60" t="s">
        <v>12440</v>
      </c>
      <c r="Y1363" s="60">
        <v>1124</v>
      </c>
    </row>
    <row r="1364" spans="1:25" s="60" customFormat="1" ht="15">
      <c r="A1364" s="60" t="s">
        <v>8408</v>
      </c>
      <c r="C1364" s="61" t="s">
        <v>4082</v>
      </c>
      <c r="E1364" s="62" t="s">
        <v>6988</v>
      </c>
      <c r="F1364" s="60" t="s">
        <v>7750</v>
      </c>
      <c r="G1364" s="60" t="s">
        <v>7928</v>
      </c>
      <c r="H1364" s="62" t="s">
        <v>11638</v>
      </c>
      <c r="I1364" s="60" t="s">
        <v>8415</v>
      </c>
      <c r="J1364" s="63" t="str">
        <f t="shared" si="105"/>
        <v>IC.IV.140608</v>
      </c>
      <c r="K1364" s="61" t="s">
        <v>2379</v>
      </c>
      <c r="L1364" s="60" t="str">
        <f t="shared" si="106"/>
        <v>Sluggish</v>
      </c>
      <c r="M1364" s="64" t="str">
        <f t="shared" si="107"/>
        <v>PI.IC.IV.140608.01</v>
      </c>
      <c r="N1364" s="64"/>
      <c r="O1364" s="64" t="str">
        <f t="shared" si="108"/>
        <v>PH.IC.IV.140608.01</v>
      </c>
      <c r="Q1364" s="64" t="str">
        <f t="shared" si="109"/>
        <v>CL.IC.IV.140608.01</v>
      </c>
    </row>
    <row r="1365" spans="1:25" s="60" customFormat="1" ht="15">
      <c r="A1365" s="60" t="s">
        <v>8408</v>
      </c>
      <c r="C1365" s="61" t="s">
        <v>4082</v>
      </c>
      <c r="E1365" s="62" t="s">
        <v>6988</v>
      </c>
      <c r="F1365" s="60" t="s">
        <v>7750</v>
      </c>
      <c r="G1365" s="60" t="s">
        <v>8087</v>
      </c>
      <c r="H1365" s="62" t="s">
        <v>11639</v>
      </c>
      <c r="I1365" s="60" t="s">
        <v>8088</v>
      </c>
      <c r="J1365" s="63" t="str">
        <f t="shared" si="105"/>
        <v>IC.IV.140609</v>
      </c>
      <c r="K1365" s="61" t="s">
        <v>12175</v>
      </c>
      <c r="L1365" s="60" t="str">
        <f t="shared" si="106"/>
        <v>Discontinued due to Blood Stream Infection</v>
      </c>
      <c r="M1365" s="64" t="str">
        <f t="shared" si="107"/>
        <v>PI.IC.IV.140609.01</v>
      </c>
      <c r="N1365" s="64"/>
      <c r="O1365" s="64" t="str">
        <f t="shared" si="108"/>
        <v>PH.IC.IV.140609.01</v>
      </c>
      <c r="Q1365" s="64" t="str">
        <f t="shared" si="109"/>
        <v>CL.IC.IV.140609.01</v>
      </c>
    </row>
    <row r="1366" spans="1:25" s="60" customFormat="1" ht="15">
      <c r="A1366" s="60" t="s">
        <v>8408</v>
      </c>
      <c r="C1366" s="61" t="s">
        <v>4082</v>
      </c>
      <c r="E1366" s="62" t="s">
        <v>6988</v>
      </c>
      <c r="F1366" s="60" t="s">
        <v>7750</v>
      </c>
      <c r="G1366" s="60" t="s">
        <v>2361</v>
      </c>
      <c r="H1366" s="62" t="s">
        <v>2362</v>
      </c>
      <c r="I1366" s="60" t="s">
        <v>2474</v>
      </c>
      <c r="J1366" s="63" t="str">
        <f t="shared" si="105"/>
        <v>IC.IV.140610</v>
      </c>
      <c r="K1366" s="61" t="s">
        <v>2379</v>
      </c>
      <c r="L1366" s="60" t="str">
        <f t="shared" si="106"/>
        <v>Discontinue</v>
      </c>
      <c r="M1366" s="64" t="str">
        <f t="shared" si="107"/>
        <v>PI.IC.IV.140610.01</v>
      </c>
      <c r="N1366" s="64"/>
      <c r="O1366" s="64" t="str">
        <f t="shared" si="108"/>
        <v>PH.IC.IV.140610.01</v>
      </c>
      <c r="Q1366" s="64" t="str">
        <f t="shared" si="109"/>
        <v>CL.IC.IV.140610.01</v>
      </c>
    </row>
    <row r="1367" spans="1:25" s="60" customFormat="1" ht="15">
      <c r="A1367" s="60" t="s">
        <v>8408</v>
      </c>
      <c r="C1367" s="62" t="s">
        <v>12759</v>
      </c>
      <c r="E1367" s="62" t="s">
        <v>12742</v>
      </c>
      <c r="F1367" s="60" t="s">
        <v>7750</v>
      </c>
      <c r="G1367" s="60" t="s">
        <v>12989</v>
      </c>
      <c r="H1367" s="62" t="s">
        <v>12997</v>
      </c>
      <c r="J1367" s="63" t="str">
        <f t="shared" si="105"/>
        <v>IC.IV.140611</v>
      </c>
      <c r="K1367" s="61" t="s">
        <v>2311</v>
      </c>
      <c r="L1367" s="60" t="str">
        <f t="shared" si="106"/>
        <v>Self Discontinued</v>
      </c>
      <c r="M1367" s="64" t="str">
        <f t="shared" si="107"/>
        <v>PI.IC.IV.140611.01</v>
      </c>
      <c r="N1367" s="64"/>
      <c r="O1367" s="64" t="str">
        <f t="shared" si="108"/>
        <v>PH.IC.IV.140611.01</v>
      </c>
      <c r="Q1367" s="64" t="str">
        <f t="shared" si="109"/>
        <v>CL.IC.IV.140611.01</v>
      </c>
    </row>
    <row r="1368" spans="1:25" s="60" customFormat="1" ht="15">
      <c r="A1368" s="60" t="s">
        <v>8408</v>
      </c>
      <c r="C1368" s="61" t="s">
        <v>4082</v>
      </c>
      <c r="D1368" s="60" t="s">
        <v>8089</v>
      </c>
      <c r="E1368" s="62" t="s">
        <v>6317</v>
      </c>
      <c r="F1368" s="60" t="s">
        <v>7941</v>
      </c>
      <c r="G1368" s="60" t="s">
        <v>8431</v>
      </c>
      <c r="H1368" s="62" t="s">
        <v>11848</v>
      </c>
      <c r="I1368" s="60" t="s">
        <v>7972</v>
      </c>
      <c r="J1368" s="63" t="str">
        <f t="shared" si="105"/>
        <v>IC.IV.140701</v>
      </c>
      <c r="K1368" s="61" t="s">
        <v>2379</v>
      </c>
      <c r="L1368" s="60" t="str">
        <f t="shared" si="106"/>
        <v>Present on Admission</v>
      </c>
      <c r="M1368" s="64" t="str">
        <f t="shared" si="107"/>
        <v>PI.IC.IV.140701.01</v>
      </c>
      <c r="N1368" s="64"/>
      <c r="O1368" s="64" t="str">
        <f t="shared" si="108"/>
        <v>PH.IC.IV.140701.01</v>
      </c>
      <c r="Q1368" s="64" t="str">
        <f t="shared" si="109"/>
        <v>CL.IC.IV.140701.01</v>
      </c>
      <c r="X1368" s="60" t="s">
        <v>12888</v>
      </c>
      <c r="Y1368" s="60">
        <v>1113</v>
      </c>
    </row>
    <row r="1369" spans="1:25" s="60" customFormat="1" ht="15">
      <c r="A1369" s="60" t="s">
        <v>8408</v>
      </c>
      <c r="C1369" s="61" t="s">
        <v>4082</v>
      </c>
      <c r="E1369" s="62" t="s">
        <v>6317</v>
      </c>
      <c r="F1369" s="60" t="s">
        <v>7941</v>
      </c>
      <c r="G1369" s="60" t="s">
        <v>8002</v>
      </c>
      <c r="H1369" s="62" t="s">
        <v>12030</v>
      </c>
      <c r="I1369" s="60" t="s">
        <v>8047</v>
      </c>
      <c r="J1369" s="63" t="str">
        <f t="shared" si="105"/>
        <v>IC.IV.140702</v>
      </c>
      <c r="K1369" s="61" t="s">
        <v>2379</v>
      </c>
      <c r="L1369" s="60" t="str">
        <f t="shared" si="106"/>
        <v>Tubing New/Changed</v>
      </c>
      <c r="M1369" s="64" t="str">
        <f t="shared" si="107"/>
        <v>PI.IC.IV.140702.01</v>
      </c>
      <c r="N1369" s="64"/>
      <c r="O1369" s="64" t="str">
        <f t="shared" si="108"/>
        <v>PH.IC.IV.140702.01</v>
      </c>
      <c r="Q1369" s="64" t="str">
        <f t="shared" si="109"/>
        <v>CL.IC.IV.140702.01</v>
      </c>
      <c r="V1369" s="60" t="s">
        <v>2777</v>
      </c>
      <c r="W1369" s="60">
        <v>1000</v>
      </c>
    </row>
    <row r="1370" spans="1:25" s="60" customFormat="1" ht="15">
      <c r="A1370" s="60" t="s">
        <v>8408</v>
      </c>
      <c r="C1370" s="61" t="s">
        <v>4082</v>
      </c>
      <c r="E1370" s="62" t="s">
        <v>6317</v>
      </c>
      <c r="F1370" s="60" t="s">
        <v>7941</v>
      </c>
      <c r="G1370" s="60" t="s">
        <v>7848</v>
      </c>
      <c r="H1370" s="62" t="s">
        <v>12032</v>
      </c>
      <c r="I1370" s="60" t="s">
        <v>7973</v>
      </c>
      <c r="J1370" s="63" t="str">
        <f t="shared" si="105"/>
        <v>IC.IV.140703</v>
      </c>
      <c r="K1370" s="61" t="s">
        <v>2379</v>
      </c>
      <c r="L1370" s="60" t="str">
        <f t="shared" si="106"/>
        <v>Tubing DC when PICC DC'd</v>
      </c>
      <c r="M1370" s="64" t="str">
        <f t="shared" si="107"/>
        <v>PI.IC.IV.140703.01</v>
      </c>
      <c r="N1370" s="64"/>
      <c r="O1370" s="64" t="str">
        <f t="shared" si="108"/>
        <v>PH.IC.IV.140703.01</v>
      </c>
      <c r="Q1370" s="64" t="str">
        <f t="shared" si="109"/>
        <v>CL.IC.IV.140703.01</v>
      </c>
      <c r="V1370" s="60" t="s">
        <v>2777</v>
      </c>
      <c r="W1370" s="60">
        <v>1003</v>
      </c>
    </row>
    <row r="1371" spans="1:25" s="60" customFormat="1" ht="15">
      <c r="A1371" s="60" t="s">
        <v>8408</v>
      </c>
      <c r="C1371" s="61" t="s">
        <v>4082</v>
      </c>
      <c r="E1371" s="62" t="s">
        <v>2533</v>
      </c>
      <c r="F1371" s="60" t="s">
        <v>7941</v>
      </c>
      <c r="G1371" s="60" t="s">
        <v>7849</v>
      </c>
      <c r="H1371" s="62" t="s">
        <v>12028</v>
      </c>
      <c r="I1371" s="60" t="s">
        <v>7850</v>
      </c>
      <c r="J1371" s="63" t="str">
        <f>CONCATENATE("IC.IV.",C1371,E1371,H1371)</f>
        <v>IC.IV.140704</v>
      </c>
      <c r="K1371" s="61" t="s">
        <v>2206</v>
      </c>
      <c r="L1371" s="60" t="str">
        <f>G1371</f>
        <v>Tubing DC/PICC Capped</v>
      </c>
      <c r="M1371" s="64" t="str">
        <f>CONCATENATE("PI.",J1371,".",K1371)</f>
        <v>PI.IC.IV.140704.01</v>
      </c>
      <c r="N1371" s="64"/>
      <c r="O1371" s="64" t="str">
        <f>CONCATENATE("PH.",J1371,".",K1371)</f>
        <v>PH.IC.IV.140704.01</v>
      </c>
      <c r="Q1371" s="64" t="str">
        <f>CONCATENATE("CL.",J1371,".",K1371)</f>
        <v>CL.IC.IV.140704.01</v>
      </c>
      <c r="V1371" s="60" t="s">
        <v>2777</v>
      </c>
      <c r="W1371" s="60">
        <v>1004</v>
      </c>
    </row>
    <row r="1372" spans="1:25" s="60" customFormat="1" ht="15">
      <c r="A1372" s="60" t="s">
        <v>8408</v>
      </c>
      <c r="C1372" s="61" t="s">
        <v>4082</v>
      </c>
      <c r="E1372" s="62" t="s">
        <v>6317</v>
      </c>
      <c r="F1372" s="60" t="s">
        <v>7941</v>
      </c>
      <c r="G1372" s="60" t="s">
        <v>12887</v>
      </c>
      <c r="H1372" s="62" t="s">
        <v>12596</v>
      </c>
      <c r="J1372" s="63" t="str">
        <f t="shared" si="105"/>
        <v>IC.IV.140705</v>
      </c>
      <c r="K1372" s="61" t="s">
        <v>12175</v>
      </c>
      <c r="L1372" s="60" t="str">
        <f t="shared" si="106"/>
        <v>Change not due</v>
      </c>
      <c r="M1372" s="64" t="str">
        <f t="shared" si="107"/>
        <v>PI.IC.IV.140705.01</v>
      </c>
      <c r="N1372" s="64"/>
      <c r="O1372" s="64" t="str">
        <f t="shared" si="108"/>
        <v>PH.IC.IV.140705.01</v>
      </c>
      <c r="Q1372" s="64" t="str">
        <f t="shared" si="109"/>
        <v>CL.IC.IV.140705.01</v>
      </c>
      <c r="V1372" s="60" t="s">
        <v>2777</v>
      </c>
      <c r="W1372" s="60">
        <v>1004</v>
      </c>
    </row>
    <row r="1373" spans="1:25" s="60" customFormat="1" ht="15">
      <c r="A1373" s="60" t="s">
        <v>8408</v>
      </c>
      <c r="C1373" s="61" t="s">
        <v>4082</v>
      </c>
      <c r="D1373" s="60" t="s">
        <v>2309</v>
      </c>
      <c r="E1373" s="62" t="s">
        <v>2535</v>
      </c>
      <c r="F1373" s="60" t="s">
        <v>2310</v>
      </c>
      <c r="G1373" s="60" t="s">
        <v>2309</v>
      </c>
      <c r="H1373" s="62" t="s">
        <v>2311</v>
      </c>
      <c r="I1373" s="60" t="s">
        <v>2312</v>
      </c>
      <c r="J1373" s="63" t="str">
        <f t="shared" si="105"/>
        <v>IC.IV.140801</v>
      </c>
      <c r="K1373" s="61" t="s">
        <v>12175</v>
      </c>
      <c r="L1373" s="60" t="str">
        <f t="shared" si="106"/>
        <v>Insertion Date</v>
      </c>
      <c r="M1373" s="64" t="str">
        <f t="shared" si="107"/>
        <v>PI.IC.IV.140801.01</v>
      </c>
      <c r="N1373" s="64"/>
      <c r="O1373" s="64" t="str">
        <f t="shared" si="108"/>
        <v>PH.IC.IV.140801.01</v>
      </c>
      <c r="Q1373" s="64" t="str">
        <f t="shared" si="109"/>
        <v>CL.IC.IV.140801.01</v>
      </c>
      <c r="V1373" s="60" t="s">
        <v>2777</v>
      </c>
      <c r="W1373" s="60">
        <v>1004</v>
      </c>
    </row>
    <row r="1374" spans="1:25" s="60" customFormat="1" ht="15">
      <c r="A1374" s="60" t="s">
        <v>8408</v>
      </c>
      <c r="C1374" s="61" t="s">
        <v>4082</v>
      </c>
      <c r="D1374" s="60" t="s">
        <v>2476</v>
      </c>
      <c r="E1374" s="62" t="s">
        <v>2477</v>
      </c>
      <c r="F1374" s="60" t="s">
        <v>2478</v>
      </c>
      <c r="G1374" s="60" t="s">
        <v>2479</v>
      </c>
      <c r="H1374" s="62" t="s">
        <v>2311</v>
      </c>
      <c r="I1374" s="60" t="s">
        <v>2312</v>
      </c>
      <c r="J1374" s="63" t="str">
        <f t="shared" si="105"/>
        <v>IC.IV.140901</v>
      </c>
      <c r="K1374" s="61" t="s">
        <v>12175</v>
      </c>
      <c r="L1374" s="60" t="str">
        <f t="shared" si="106"/>
        <v>Date</v>
      </c>
      <c r="M1374" s="64" t="str">
        <f t="shared" si="107"/>
        <v>PI.IC.IV.140901.01</v>
      </c>
      <c r="N1374" s="64"/>
      <c r="O1374" s="64" t="str">
        <f t="shared" si="108"/>
        <v>PH.IC.IV.140901.01</v>
      </c>
      <c r="Q1374" s="64" t="str">
        <f t="shared" si="109"/>
        <v>CL.IC.IV.140901.01</v>
      </c>
      <c r="V1374" s="60" t="s">
        <v>2777</v>
      </c>
      <c r="W1374" s="60">
        <v>1004</v>
      </c>
    </row>
    <row r="1375" spans="1:25" s="60" customFormat="1" ht="15">
      <c r="A1375" s="60" t="s">
        <v>8408</v>
      </c>
      <c r="C1375" s="61" t="s">
        <v>4082</v>
      </c>
      <c r="D1375" s="60" t="s">
        <v>2481</v>
      </c>
      <c r="E1375" s="62" t="s">
        <v>2778</v>
      </c>
      <c r="F1375" s="60" t="s">
        <v>2359</v>
      </c>
      <c r="G1375" s="60" t="s">
        <v>2360</v>
      </c>
      <c r="H1375" s="62" t="s">
        <v>2311</v>
      </c>
      <c r="I1375" s="60" t="s">
        <v>2312</v>
      </c>
      <c r="J1375" s="63" t="str">
        <f t="shared" si="105"/>
        <v>IC.IV.141001</v>
      </c>
      <c r="K1375" s="61" t="s">
        <v>12175</v>
      </c>
      <c r="L1375" s="60" t="str">
        <f t="shared" si="106"/>
        <v>Done</v>
      </c>
      <c r="M1375" s="64" t="str">
        <f t="shared" si="107"/>
        <v>PI.IC.IV.141001.01</v>
      </c>
      <c r="N1375" s="64"/>
      <c r="O1375" s="64" t="str">
        <f t="shared" si="108"/>
        <v>PH.IC.IV.141001.01</v>
      </c>
      <c r="Q1375" s="64" t="str">
        <f t="shared" si="109"/>
        <v>CL.IC.IV.141001.01</v>
      </c>
      <c r="V1375" s="60" t="s">
        <v>2777</v>
      </c>
      <c r="W1375" s="60">
        <v>1004</v>
      </c>
    </row>
    <row r="1376" spans="1:25" s="60" customFormat="1" ht="15">
      <c r="A1376" s="60" t="s">
        <v>8408</v>
      </c>
      <c r="C1376" s="61" t="s">
        <v>4082</v>
      </c>
      <c r="D1376" s="60" t="s">
        <v>2233</v>
      </c>
      <c r="E1376" s="62" t="s">
        <v>2778</v>
      </c>
      <c r="F1376" s="60" t="s">
        <v>2359</v>
      </c>
      <c r="G1376" s="60" t="s">
        <v>2235</v>
      </c>
      <c r="H1376" s="62" t="s">
        <v>2241</v>
      </c>
      <c r="I1376" s="60" t="s">
        <v>2312</v>
      </c>
      <c r="J1376" s="63" t="str">
        <f t="shared" si="105"/>
        <v>IC.IV.141002</v>
      </c>
      <c r="K1376" s="61" t="s">
        <v>12175</v>
      </c>
      <c r="L1376" s="60" t="str">
        <f t="shared" si="106"/>
        <v>Not Applicable</v>
      </c>
      <c r="M1376" s="64" t="str">
        <f t="shared" si="107"/>
        <v>PI.IC.IV.141002.01</v>
      </c>
      <c r="N1376" s="64"/>
      <c r="O1376" s="64" t="str">
        <f t="shared" si="108"/>
        <v>PH.IC.IV.141002.01</v>
      </c>
      <c r="Q1376" s="64" t="str">
        <f t="shared" si="109"/>
        <v>CL.IC.IV.141002.01</v>
      </c>
      <c r="V1376" s="60" t="s">
        <v>2777</v>
      </c>
      <c r="W1376" s="60">
        <v>1004</v>
      </c>
    </row>
    <row r="1377" spans="1:37" s="60" customFormat="1" ht="15">
      <c r="A1377" s="60" t="s">
        <v>8408</v>
      </c>
      <c r="C1377" s="61" t="s">
        <v>4082</v>
      </c>
      <c r="D1377" s="60" t="s">
        <v>2234</v>
      </c>
      <c r="E1377" s="62" t="s">
        <v>2778</v>
      </c>
      <c r="F1377" s="60" t="s">
        <v>2359</v>
      </c>
      <c r="G1377" s="60" t="s">
        <v>2236</v>
      </c>
      <c r="H1377" s="62" t="s">
        <v>2175</v>
      </c>
      <c r="I1377" s="60" t="s">
        <v>2312</v>
      </c>
      <c r="J1377" s="63" t="str">
        <f t="shared" si="105"/>
        <v>IC.IV.141003</v>
      </c>
      <c r="K1377" s="61" t="s">
        <v>12175</v>
      </c>
      <c r="L1377" s="60" t="str">
        <f t="shared" si="106"/>
        <v>Saline Locked</v>
      </c>
      <c r="M1377" s="64" t="str">
        <f t="shared" si="107"/>
        <v>PI.IC.IV.141003.01</v>
      </c>
      <c r="N1377" s="64"/>
      <c r="O1377" s="64" t="str">
        <f t="shared" si="108"/>
        <v>PH.IC.IV.141003.01</v>
      </c>
      <c r="Q1377" s="64" t="str">
        <f t="shared" si="109"/>
        <v>CL.IC.IV.141003.01</v>
      </c>
      <c r="X1377" s="60" t="s">
        <v>12440</v>
      </c>
      <c r="Y1377" s="60">
        <v>1111</v>
      </c>
    </row>
    <row r="1378" spans="1:37" s="88" customFormat="1" ht="15">
      <c r="A1378" s="60" t="s">
        <v>8408</v>
      </c>
      <c r="B1378" s="60"/>
      <c r="C1378" s="61" t="s">
        <v>4082</v>
      </c>
      <c r="D1378" s="60" t="s">
        <v>2233</v>
      </c>
      <c r="E1378" s="62" t="s">
        <v>2778</v>
      </c>
      <c r="F1378" s="60" t="s">
        <v>2359</v>
      </c>
      <c r="G1378" s="60" t="s">
        <v>2237</v>
      </c>
      <c r="H1378" s="62" t="s">
        <v>2242</v>
      </c>
      <c r="I1378" s="60" t="s">
        <v>2312</v>
      </c>
      <c r="J1378" s="63" t="str">
        <f t="shared" si="105"/>
        <v>IC.IV.141004</v>
      </c>
      <c r="K1378" s="61" t="s">
        <v>12175</v>
      </c>
      <c r="L1378" s="60" t="str">
        <f t="shared" si="106"/>
        <v>Heparin Locked</v>
      </c>
      <c r="M1378" s="64" t="str">
        <f t="shared" si="107"/>
        <v>PI.IC.IV.141004.01</v>
      </c>
      <c r="N1378" s="64"/>
      <c r="O1378" s="64" t="str">
        <f t="shared" si="108"/>
        <v>PH.IC.IV.141004.01</v>
      </c>
      <c r="P1378" s="60"/>
      <c r="Q1378" s="64" t="str">
        <f t="shared" si="109"/>
        <v>CL.IC.IV.141004.01</v>
      </c>
      <c r="X1378" s="88" t="s">
        <v>12618</v>
      </c>
      <c r="Y1378" s="88">
        <v>1114</v>
      </c>
    </row>
    <row r="1379" spans="1:37" s="88" customFormat="1" ht="15">
      <c r="A1379" s="60" t="s">
        <v>8408</v>
      </c>
      <c r="B1379" s="60"/>
      <c r="C1379" s="61" t="s">
        <v>4082</v>
      </c>
      <c r="D1379" s="60" t="s">
        <v>2234</v>
      </c>
      <c r="E1379" s="62" t="s">
        <v>2778</v>
      </c>
      <c r="F1379" s="60" t="s">
        <v>2359</v>
      </c>
      <c r="G1379" s="60" t="s">
        <v>2377</v>
      </c>
      <c r="H1379" s="62" t="s">
        <v>2775</v>
      </c>
      <c r="I1379" s="60" t="s">
        <v>2312</v>
      </c>
      <c r="J1379" s="63" t="str">
        <f t="shared" si="105"/>
        <v>IC.IV.141005</v>
      </c>
      <c r="K1379" s="61" t="s">
        <v>12175</v>
      </c>
      <c r="L1379" s="60" t="str">
        <f t="shared" si="106"/>
        <v>Fibrinolytic</v>
      </c>
      <c r="M1379" s="64" t="str">
        <f t="shared" si="107"/>
        <v>PI.IC.IV.141005.01</v>
      </c>
      <c r="N1379" s="64"/>
      <c r="O1379" s="64" t="str">
        <f t="shared" si="108"/>
        <v>PH.IC.IV.141005.01</v>
      </c>
      <c r="P1379" s="60"/>
      <c r="Q1379" s="64" t="str">
        <f t="shared" si="109"/>
        <v>CL.IC.IV.141005.01</v>
      </c>
      <c r="X1379" s="88" t="s">
        <v>12618</v>
      </c>
      <c r="Y1379" s="88">
        <v>1114</v>
      </c>
    </row>
    <row r="1380" spans="1:37" s="88" customFormat="1" ht="15">
      <c r="A1380" s="60" t="s">
        <v>8408</v>
      </c>
      <c r="B1380" s="60"/>
      <c r="C1380" s="61" t="s">
        <v>4082</v>
      </c>
      <c r="D1380" s="60" t="s">
        <v>2233</v>
      </c>
      <c r="E1380" s="62" t="s">
        <v>2025</v>
      </c>
      <c r="F1380" s="60" t="s">
        <v>2359</v>
      </c>
      <c r="G1380" s="60" t="s">
        <v>2378</v>
      </c>
      <c r="H1380" s="62" t="s">
        <v>2243</v>
      </c>
      <c r="I1380" s="60" t="s">
        <v>2240</v>
      </c>
      <c r="J1380" s="63" t="str">
        <f>CONCATENATE("IC.IV.",C1380,E1380,H1380)</f>
        <v>IC.IV.141006</v>
      </c>
      <c r="K1380" s="61" t="s">
        <v>2311</v>
      </c>
      <c r="L1380" s="60" t="str">
        <f>G1380</f>
        <v>Other: specify</v>
      </c>
      <c r="M1380" s="64" t="str">
        <f>CONCATENATE("PI.",J1380,".",K1380)</f>
        <v>PI.IC.IV.141006.01</v>
      </c>
      <c r="N1380" s="64"/>
      <c r="O1380" s="64" t="str">
        <f>CONCATENATE("PH.",J1380,".",K1380)</f>
        <v>PH.IC.IV.141006.01</v>
      </c>
      <c r="P1380" s="60"/>
      <c r="Q1380" s="64" t="str">
        <f>CONCATENATE("CL.",J1380,".",K1380)</f>
        <v>CL.IC.IV.141006.01</v>
      </c>
      <c r="X1380" s="88" t="s">
        <v>12618</v>
      </c>
      <c r="Y1380" s="88">
        <v>1114</v>
      </c>
    </row>
    <row r="1381" spans="1:37" s="88" customFormat="1" ht="15">
      <c r="A1381" s="60" t="s">
        <v>8408</v>
      </c>
      <c r="B1381" s="60"/>
      <c r="C1381" s="61" t="s">
        <v>4082</v>
      </c>
      <c r="D1381" s="60" t="s">
        <v>2234</v>
      </c>
      <c r="E1381" s="62" t="s">
        <v>2778</v>
      </c>
      <c r="F1381" s="60" t="s">
        <v>2359</v>
      </c>
      <c r="G1381" s="83" t="s">
        <v>8438</v>
      </c>
      <c r="H1381" s="62" t="s">
        <v>12733</v>
      </c>
      <c r="I1381" s="60"/>
      <c r="J1381" s="63" t="str">
        <f t="shared" si="105"/>
        <v>IC.IV.141007</v>
      </c>
      <c r="K1381" s="61" t="s">
        <v>2379</v>
      </c>
      <c r="L1381" s="60" t="str">
        <f t="shared" si="106"/>
        <v>Citrate locked</v>
      </c>
      <c r="M1381" s="64" t="str">
        <f t="shared" si="107"/>
        <v>PI.IC.IV.141007.01</v>
      </c>
      <c r="N1381" s="64"/>
      <c r="O1381" s="64" t="str">
        <f t="shared" si="108"/>
        <v>PH.IC.IV.141007.01</v>
      </c>
      <c r="P1381" s="60"/>
      <c r="Q1381" s="64" t="str">
        <f t="shared" si="109"/>
        <v>CL.IC.IV.141007.01</v>
      </c>
      <c r="X1381" s="88" t="s">
        <v>12618</v>
      </c>
      <c r="Y1381" s="88">
        <v>1114</v>
      </c>
    </row>
    <row r="1382" spans="1:37" s="88" customFormat="1" ht="15">
      <c r="A1382" s="83" t="s">
        <v>8408</v>
      </c>
      <c r="B1382" s="83"/>
      <c r="C1382" s="81" t="s">
        <v>12628</v>
      </c>
      <c r="D1382" s="83" t="s">
        <v>10442</v>
      </c>
      <c r="E1382" s="81" t="s">
        <v>12629</v>
      </c>
      <c r="F1382" s="83" t="s">
        <v>12630</v>
      </c>
      <c r="G1382" s="83" t="s">
        <v>12295</v>
      </c>
      <c r="H1382" s="81" t="s">
        <v>12614</v>
      </c>
      <c r="I1382" s="83" t="s">
        <v>12295</v>
      </c>
      <c r="J1382" s="63" t="str">
        <f t="shared" si="105"/>
        <v>IC.IV.141101</v>
      </c>
      <c r="K1382" s="61" t="s">
        <v>2311</v>
      </c>
      <c r="L1382" s="60" t="str">
        <f t="shared" si="106"/>
        <v>Clean</v>
      </c>
      <c r="M1382" s="64" t="str">
        <f t="shared" si="107"/>
        <v>PI.IC.IV.141101.01</v>
      </c>
      <c r="N1382" s="64"/>
      <c r="O1382" s="64" t="str">
        <f t="shared" si="108"/>
        <v>PH.IC.IV.141101.01</v>
      </c>
      <c r="P1382" s="60"/>
      <c r="Q1382" s="64" t="str">
        <f t="shared" si="109"/>
        <v>CL.IC.IV.141101.01</v>
      </c>
      <c r="X1382" s="88" t="s">
        <v>12618</v>
      </c>
      <c r="Y1382" s="88">
        <v>1114</v>
      </c>
    </row>
    <row r="1383" spans="1:37" s="88" customFormat="1" ht="15">
      <c r="A1383" s="83" t="s">
        <v>8408</v>
      </c>
      <c r="B1383" s="83"/>
      <c r="C1383" s="81" t="s">
        <v>12628</v>
      </c>
      <c r="D1383" s="83"/>
      <c r="E1383" s="81" t="s">
        <v>12629</v>
      </c>
      <c r="F1383" s="83" t="s">
        <v>12630</v>
      </c>
      <c r="G1383" s="83" t="s">
        <v>10409</v>
      </c>
      <c r="H1383" s="81" t="s">
        <v>12615</v>
      </c>
      <c r="I1383" s="83" t="s">
        <v>10409</v>
      </c>
      <c r="J1383" s="63" t="str">
        <f t="shared" si="105"/>
        <v>IC.IV.141102</v>
      </c>
      <c r="K1383" s="61" t="s">
        <v>2311</v>
      </c>
      <c r="L1383" s="60" t="str">
        <f t="shared" si="106"/>
        <v>Dry</v>
      </c>
      <c r="M1383" s="64" t="str">
        <f t="shared" si="107"/>
        <v>PI.IC.IV.141102.01</v>
      </c>
      <c r="N1383" s="64"/>
      <c r="O1383" s="64" t="str">
        <f t="shared" si="108"/>
        <v>PH.IC.IV.141102.01</v>
      </c>
      <c r="P1383" s="60"/>
      <c r="Q1383" s="64" t="str">
        <f t="shared" si="109"/>
        <v>CL.IC.IV.141102.01</v>
      </c>
      <c r="X1383" s="88" t="s">
        <v>12440</v>
      </c>
      <c r="Y1383" s="88">
        <v>1115</v>
      </c>
    </row>
    <row r="1384" spans="1:37" s="88" customFormat="1" ht="15">
      <c r="A1384" s="83" t="s">
        <v>8408</v>
      </c>
      <c r="B1384" s="83"/>
      <c r="C1384" s="81" t="s">
        <v>12628</v>
      </c>
      <c r="D1384" s="83"/>
      <c r="E1384" s="81" t="s">
        <v>12629</v>
      </c>
      <c r="F1384" s="83" t="s">
        <v>12630</v>
      </c>
      <c r="G1384" s="83" t="s">
        <v>10646</v>
      </c>
      <c r="H1384" s="81" t="s">
        <v>12616</v>
      </c>
      <c r="I1384" s="83" t="s">
        <v>10646</v>
      </c>
      <c r="J1384" s="63" t="str">
        <f t="shared" si="105"/>
        <v>IC.IV.141103</v>
      </c>
      <c r="K1384" s="61" t="s">
        <v>2311</v>
      </c>
      <c r="L1384" s="60" t="str">
        <f t="shared" si="106"/>
        <v>Intact</v>
      </c>
      <c r="M1384" s="64" t="str">
        <f t="shared" si="107"/>
        <v>PI.IC.IV.141103.01</v>
      </c>
      <c r="N1384" s="64"/>
      <c r="O1384" s="64" t="str">
        <f t="shared" si="108"/>
        <v>PH.IC.IV.141103.01</v>
      </c>
      <c r="P1384" s="60"/>
      <c r="Q1384" s="64" t="str">
        <f t="shared" si="109"/>
        <v>CL.IC.IV.141103.01</v>
      </c>
      <c r="X1384" s="88" t="s">
        <v>12440</v>
      </c>
      <c r="Y1384" s="88">
        <v>1115</v>
      </c>
    </row>
    <row r="1385" spans="1:37" s="88" customFormat="1" ht="15">
      <c r="A1385" s="83" t="s">
        <v>8408</v>
      </c>
      <c r="B1385" s="83"/>
      <c r="C1385" s="81" t="s">
        <v>12628</v>
      </c>
      <c r="D1385" s="83"/>
      <c r="E1385" s="81" t="s">
        <v>12629</v>
      </c>
      <c r="F1385" s="83" t="s">
        <v>12630</v>
      </c>
      <c r="G1385" s="83" t="s">
        <v>12296</v>
      </c>
      <c r="H1385" s="81" t="s">
        <v>12617</v>
      </c>
      <c r="I1385" s="83" t="s">
        <v>12296</v>
      </c>
      <c r="J1385" s="63" t="str">
        <f t="shared" si="105"/>
        <v>IC.IV.141104</v>
      </c>
      <c r="K1385" s="61" t="s">
        <v>2311</v>
      </c>
      <c r="L1385" s="60" t="str">
        <f t="shared" si="106"/>
        <v>Stained</v>
      </c>
      <c r="M1385" s="64" t="str">
        <f t="shared" si="107"/>
        <v>PI.IC.IV.141104.01</v>
      </c>
      <c r="N1385" s="64"/>
      <c r="O1385" s="64" t="str">
        <f t="shared" si="108"/>
        <v>PH.IC.IV.141104.01</v>
      </c>
      <c r="P1385" s="60"/>
      <c r="Q1385" s="64" t="str">
        <f t="shared" si="109"/>
        <v>CL.IC.IV.141104.01</v>
      </c>
      <c r="X1385" s="88" t="s">
        <v>12440</v>
      </c>
      <c r="Y1385" s="88">
        <v>1115</v>
      </c>
    </row>
    <row r="1386" spans="1:37" s="88" customFormat="1" ht="15">
      <c r="A1386" s="83" t="s">
        <v>8408</v>
      </c>
      <c r="B1386" s="83"/>
      <c r="C1386" s="81" t="s">
        <v>12628</v>
      </c>
      <c r="D1386" s="83"/>
      <c r="E1386" s="81" t="s">
        <v>12629</v>
      </c>
      <c r="F1386" s="83" t="s">
        <v>12630</v>
      </c>
      <c r="G1386" s="83" t="s">
        <v>12297</v>
      </c>
      <c r="H1386" s="81" t="s">
        <v>12596</v>
      </c>
      <c r="I1386" s="83" t="s">
        <v>12297</v>
      </c>
      <c r="J1386" s="63" t="str">
        <f t="shared" si="105"/>
        <v>IC.IV.141105</v>
      </c>
      <c r="K1386" s="61" t="s">
        <v>2311</v>
      </c>
      <c r="L1386" s="60" t="str">
        <f t="shared" si="106"/>
        <v>Saturated</v>
      </c>
      <c r="M1386" s="64" t="str">
        <f t="shared" si="107"/>
        <v>PI.IC.IV.141105.01</v>
      </c>
      <c r="N1386" s="64"/>
      <c r="O1386" s="64" t="str">
        <f t="shared" si="108"/>
        <v>PH.IC.IV.141105.01</v>
      </c>
      <c r="P1386" s="60"/>
      <c r="Q1386" s="64" t="str">
        <f t="shared" si="109"/>
        <v>CL.IC.IV.141105.01</v>
      </c>
      <c r="X1386" s="88" t="s">
        <v>12440</v>
      </c>
      <c r="Y1386" s="88">
        <v>1115</v>
      </c>
    </row>
    <row r="1387" spans="1:37" s="88" customFormat="1" ht="15">
      <c r="A1387" s="83" t="s">
        <v>8408</v>
      </c>
      <c r="B1387" s="83"/>
      <c r="C1387" s="81" t="s">
        <v>12102</v>
      </c>
      <c r="D1387" s="83" t="s">
        <v>8267</v>
      </c>
      <c r="E1387" s="81" t="s">
        <v>12558</v>
      </c>
      <c r="F1387" s="83" t="s">
        <v>12497</v>
      </c>
      <c r="G1387" s="83" t="s">
        <v>8413</v>
      </c>
      <c r="H1387" s="81" t="s">
        <v>12498</v>
      </c>
      <c r="I1387" s="83" t="s">
        <v>8413</v>
      </c>
      <c r="J1387" s="63" t="str">
        <f t="shared" ref="J1387:J1392" si="110">CONCATENATE("IC.IV.",C1387,E1387,H1387)</f>
        <v>IC.IV.141201</v>
      </c>
      <c r="K1387" s="61" t="s">
        <v>2311</v>
      </c>
      <c r="L1387" s="60" t="str">
        <f t="shared" ref="L1387:L1392" si="111">G1387</f>
        <v>Antimicrobial</v>
      </c>
      <c r="M1387" s="64" t="str">
        <f t="shared" ref="M1387:M1392" si="112">CONCATENATE("PI.",J1387,".",K1387)</f>
        <v>PI.IC.IV.141201.01</v>
      </c>
      <c r="N1387" s="64"/>
      <c r="O1387" s="64" t="str">
        <f t="shared" ref="O1387:O1392" si="113">CONCATENATE("PH.",J1387,".",K1387)</f>
        <v>PH.IC.IV.141201.01</v>
      </c>
      <c r="P1387" s="60"/>
      <c r="Q1387" s="64" t="str">
        <f t="shared" ref="Q1387:Q1392" si="114">CONCATENATE("CL.",J1387,".",K1387)</f>
        <v>CL.IC.IV.141201.01</v>
      </c>
      <c r="X1387" s="88" t="s">
        <v>12440</v>
      </c>
      <c r="Y1387" s="88">
        <v>1115</v>
      </c>
    </row>
    <row r="1388" spans="1:37" s="60" customFormat="1" ht="15">
      <c r="A1388" s="83" t="s">
        <v>8408</v>
      </c>
      <c r="B1388" s="83"/>
      <c r="C1388" s="81" t="s">
        <v>12102</v>
      </c>
      <c r="D1388" s="83"/>
      <c r="E1388" s="81" t="s">
        <v>12558</v>
      </c>
      <c r="F1388" s="83" t="s">
        <v>12497</v>
      </c>
      <c r="G1388" s="83" t="s">
        <v>11070</v>
      </c>
      <c r="H1388" s="81" t="s">
        <v>12615</v>
      </c>
      <c r="I1388" s="83" t="s">
        <v>8563</v>
      </c>
      <c r="J1388" s="63" t="str">
        <f t="shared" si="110"/>
        <v>IC.IV.141202</v>
      </c>
      <c r="K1388" s="61" t="s">
        <v>2311</v>
      </c>
      <c r="L1388" s="60" t="str">
        <f t="shared" si="111"/>
        <v>Transparent</v>
      </c>
      <c r="M1388" s="64" t="str">
        <f t="shared" si="112"/>
        <v>PI.IC.IV.141202.01</v>
      </c>
      <c r="N1388" s="64"/>
      <c r="O1388" s="64" t="str">
        <f t="shared" si="113"/>
        <v>PH.IC.IV.141202.01</v>
      </c>
      <c r="Q1388" s="64" t="str">
        <f t="shared" si="114"/>
        <v>CL.IC.IV.141202.01</v>
      </c>
    </row>
    <row r="1389" spans="1:37" s="60" customFormat="1" ht="15">
      <c r="A1389" s="83" t="s">
        <v>8408</v>
      </c>
      <c r="B1389" s="83"/>
      <c r="C1389" s="81" t="s">
        <v>12102</v>
      </c>
      <c r="D1389" s="83"/>
      <c r="E1389" s="81" t="s">
        <v>12558</v>
      </c>
      <c r="F1389" s="83" t="s">
        <v>12497</v>
      </c>
      <c r="G1389" s="83" t="s">
        <v>11567</v>
      </c>
      <c r="H1389" s="81" t="s">
        <v>12616</v>
      </c>
      <c r="I1389" s="83" t="s">
        <v>11567</v>
      </c>
      <c r="J1389" s="63" t="str">
        <f t="shared" si="110"/>
        <v>IC.IV.141203</v>
      </c>
      <c r="K1389" s="61" t="s">
        <v>2311</v>
      </c>
      <c r="L1389" s="60" t="str">
        <f t="shared" si="111"/>
        <v>Gauze</v>
      </c>
      <c r="M1389" s="64" t="str">
        <f t="shared" si="112"/>
        <v>PI.IC.IV.141203.01</v>
      </c>
      <c r="N1389" s="64"/>
      <c r="O1389" s="64" t="str">
        <f t="shared" si="113"/>
        <v>PH.IC.IV.141203.01</v>
      </c>
      <c r="Q1389" s="64" t="str">
        <f t="shared" si="114"/>
        <v>CL.IC.IV.141203.01</v>
      </c>
    </row>
    <row r="1390" spans="1:37" s="60" customFormat="1" ht="15">
      <c r="A1390" s="83" t="s">
        <v>8408</v>
      </c>
      <c r="B1390" s="83"/>
      <c r="C1390" s="81" t="s">
        <v>12102</v>
      </c>
      <c r="D1390" s="83"/>
      <c r="E1390" s="81" t="s">
        <v>12558</v>
      </c>
      <c r="F1390" s="83" t="s">
        <v>12497</v>
      </c>
      <c r="G1390" s="83" t="s">
        <v>11569</v>
      </c>
      <c r="H1390" s="81" t="s">
        <v>12617</v>
      </c>
      <c r="I1390" s="83" t="s">
        <v>11569</v>
      </c>
      <c r="J1390" s="63" t="str">
        <f t="shared" si="110"/>
        <v>IC.IV.141204</v>
      </c>
      <c r="K1390" s="61" t="s">
        <v>2311</v>
      </c>
      <c r="L1390" s="60" t="str">
        <f t="shared" si="111"/>
        <v>Pressure</v>
      </c>
      <c r="M1390" s="64" t="str">
        <f t="shared" si="112"/>
        <v>PI.IC.IV.141204.01</v>
      </c>
      <c r="N1390" s="64"/>
      <c r="O1390" s="64" t="str">
        <f t="shared" si="113"/>
        <v>PH.IC.IV.141204.01</v>
      </c>
      <c r="Q1390" s="64" t="str">
        <f t="shared" si="114"/>
        <v>CL.IC.IV.141204.01</v>
      </c>
      <c r="V1390" s="60" t="s">
        <v>2482</v>
      </c>
      <c r="W1390" s="60">
        <v>1094</v>
      </c>
    </row>
    <row r="1391" spans="1:37" s="60" customFormat="1" ht="15">
      <c r="A1391" s="83" t="s">
        <v>8408</v>
      </c>
      <c r="B1391" s="83"/>
      <c r="C1391" s="81" t="s">
        <v>12102</v>
      </c>
      <c r="D1391" s="83"/>
      <c r="E1391" s="81" t="s">
        <v>12558</v>
      </c>
      <c r="F1391" s="83" t="s">
        <v>12497</v>
      </c>
      <c r="G1391" s="83" t="s">
        <v>8564</v>
      </c>
      <c r="H1391" s="81" t="s">
        <v>12596</v>
      </c>
      <c r="I1391" s="83" t="s">
        <v>12437</v>
      </c>
      <c r="J1391" s="63" t="str">
        <f t="shared" si="110"/>
        <v>IC.IV.141205</v>
      </c>
      <c r="K1391" s="61" t="s">
        <v>2311</v>
      </c>
      <c r="L1391" s="60" t="str">
        <f t="shared" si="111"/>
        <v>Other; specify</v>
      </c>
      <c r="M1391" s="64" t="str">
        <f t="shared" si="112"/>
        <v>PI.IC.IV.141205.01</v>
      </c>
      <c r="N1391" s="64"/>
      <c r="O1391" s="64" t="str">
        <f t="shared" si="113"/>
        <v>PH.IC.IV.141205.01</v>
      </c>
      <c r="Q1391" s="64" t="str">
        <f t="shared" si="114"/>
        <v>CL.IC.IV.141205.01</v>
      </c>
      <c r="V1391" s="60" t="s">
        <v>2482</v>
      </c>
      <c r="W1391" s="60">
        <v>1094</v>
      </c>
    </row>
    <row r="1392" spans="1:37" s="60" customFormat="1" ht="15">
      <c r="A1392" s="60" t="s">
        <v>8408</v>
      </c>
      <c r="C1392" s="61" t="s">
        <v>12102</v>
      </c>
      <c r="D1392" s="60" t="s">
        <v>13783</v>
      </c>
      <c r="E1392" s="62" t="s">
        <v>12101</v>
      </c>
      <c r="F1392" s="60" t="s">
        <v>13785</v>
      </c>
      <c r="G1392" s="60" t="s">
        <v>7539</v>
      </c>
      <c r="H1392" s="62" t="s">
        <v>11848</v>
      </c>
      <c r="I1392" s="60" t="s">
        <v>11867</v>
      </c>
      <c r="J1392" s="63" t="str">
        <f t="shared" si="110"/>
        <v>IC.IV.141301</v>
      </c>
      <c r="K1392" s="61" t="s">
        <v>2379</v>
      </c>
      <c r="L1392" s="60" t="str">
        <f t="shared" si="111"/>
        <v>Enter Free Text in cm</v>
      </c>
      <c r="M1392" s="64" t="str">
        <f t="shared" si="112"/>
        <v>PI.IC.IV.141301.01</v>
      </c>
      <c r="N1392" s="64"/>
      <c r="O1392" s="64" t="str">
        <f t="shared" si="113"/>
        <v>PH.IC.IV.141301.01</v>
      </c>
      <c r="Q1392" s="64" t="str">
        <f t="shared" si="114"/>
        <v>CL.IC.IV.141301.01</v>
      </c>
      <c r="V1392" s="60" t="s">
        <v>2482</v>
      </c>
      <c r="W1392" s="60">
        <v>1094</v>
      </c>
      <c r="AJ1392" s="60" t="s">
        <v>12773</v>
      </c>
      <c r="AK1392" s="60">
        <v>1465</v>
      </c>
    </row>
    <row r="1393" spans="1:23" s="60" customFormat="1" ht="15">
      <c r="A1393" s="60" t="s">
        <v>8408</v>
      </c>
      <c r="B1393" s="60" t="s">
        <v>2177</v>
      </c>
      <c r="C1393" s="61" t="s">
        <v>2313</v>
      </c>
      <c r="D1393" s="60" t="s">
        <v>7851</v>
      </c>
      <c r="E1393" s="61" t="s">
        <v>12175</v>
      </c>
      <c r="F1393" s="60" t="s">
        <v>2593</v>
      </c>
      <c r="G1393" s="60" t="s">
        <v>7788</v>
      </c>
      <c r="H1393" s="62" t="s">
        <v>11848</v>
      </c>
      <c r="I1393" s="60" t="s">
        <v>7789</v>
      </c>
      <c r="J1393" s="63" t="str">
        <f t="shared" si="105"/>
        <v>IC.IV.150101</v>
      </c>
      <c r="K1393" s="61" t="s">
        <v>2375</v>
      </c>
      <c r="L1393" s="60" t="str">
        <f t="shared" si="106"/>
        <v>Clean, Dry and Intact</v>
      </c>
      <c r="M1393" s="64" t="str">
        <f t="shared" si="107"/>
        <v>PI.IC.IV.150101.02</v>
      </c>
      <c r="N1393" s="64"/>
      <c r="O1393" s="64" t="str">
        <f t="shared" si="108"/>
        <v>PH.IC.IV.150101.02</v>
      </c>
      <c r="Q1393" s="64" t="str">
        <f t="shared" si="109"/>
        <v>CL.IC.IV.150101.02</v>
      </c>
      <c r="V1393" s="60" t="s">
        <v>2482</v>
      </c>
      <c r="W1393" s="60">
        <v>1094</v>
      </c>
    </row>
    <row r="1394" spans="1:23" s="60" customFormat="1" ht="15">
      <c r="A1394" s="60" t="s">
        <v>8408</v>
      </c>
      <c r="C1394" s="61" t="s">
        <v>2313</v>
      </c>
      <c r="E1394" s="61" t="s">
        <v>12175</v>
      </c>
      <c r="F1394" s="60" t="s">
        <v>2593</v>
      </c>
      <c r="G1394" s="60" t="s">
        <v>7790</v>
      </c>
      <c r="H1394" s="62" t="s">
        <v>12030</v>
      </c>
      <c r="I1394" s="60" t="s">
        <v>7791</v>
      </c>
      <c r="J1394" s="63" t="str">
        <f t="shared" si="105"/>
        <v>IC.IV.150102</v>
      </c>
      <c r="K1394" s="61" t="s">
        <v>2375</v>
      </c>
      <c r="L1394" s="60" t="str">
        <f t="shared" si="106"/>
        <v>Large amount drainage</v>
      </c>
      <c r="M1394" s="64" t="str">
        <f t="shared" si="107"/>
        <v>PI.IC.IV.150102.02</v>
      </c>
      <c r="N1394" s="64"/>
      <c r="O1394" s="64" t="str">
        <f t="shared" si="108"/>
        <v>PH.IC.IV.150102.02</v>
      </c>
      <c r="Q1394" s="64" t="str">
        <f t="shared" si="109"/>
        <v>CL.IC.IV.150102.02</v>
      </c>
      <c r="V1394" s="60" t="s">
        <v>2482</v>
      </c>
      <c r="W1394" s="60">
        <v>1094</v>
      </c>
    </row>
    <row r="1395" spans="1:23" s="60" customFormat="1" ht="15">
      <c r="A1395" s="60" t="s">
        <v>8408</v>
      </c>
      <c r="C1395" s="61" t="s">
        <v>2313</v>
      </c>
      <c r="E1395" s="61" t="s">
        <v>12175</v>
      </c>
      <c r="F1395" s="60" t="s">
        <v>2593</v>
      </c>
      <c r="G1395" s="60" t="s">
        <v>7967</v>
      </c>
      <c r="H1395" s="62" t="s">
        <v>12032</v>
      </c>
      <c r="I1395" s="60" t="s">
        <v>7968</v>
      </c>
      <c r="J1395" s="63" t="str">
        <f t="shared" si="105"/>
        <v>IC.IV.150103</v>
      </c>
      <c r="K1395" s="61" t="s">
        <v>2375</v>
      </c>
      <c r="L1395" s="60" t="str">
        <f t="shared" si="106"/>
        <v>Moderate amount drainage</v>
      </c>
      <c r="M1395" s="64" t="str">
        <f t="shared" si="107"/>
        <v>PI.IC.IV.150103.02</v>
      </c>
      <c r="N1395" s="64"/>
      <c r="O1395" s="64" t="str">
        <f t="shared" si="108"/>
        <v>PH.IC.IV.150103.02</v>
      </c>
      <c r="Q1395" s="64" t="str">
        <f t="shared" si="109"/>
        <v>CL.IC.IV.150103.02</v>
      </c>
      <c r="V1395" s="60" t="s">
        <v>2482</v>
      </c>
      <c r="W1395" s="60">
        <v>1094</v>
      </c>
    </row>
    <row r="1396" spans="1:23" s="60" customFormat="1" ht="15">
      <c r="A1396" s="60" t="s">
        <v>8408</v>
      </c>
      <c r="C1396" s="61" t="s">
        <v>2313</v>
      </c>
      <c r="E1396" s="61" t="s">
        <v>12175</v>
      </c>
      <c r="F1396" s="60" t="s">
        <v>2593</v>
      </c>
      <c r="G1396" s="60" t="s">
        <v>7969</v>
      </c>
      <c r="H1396" s="62" t="s">
        <v>12028</v>
      </c>
      <c r="I1396" s="60" t="s">
        <v>7970</v>
      </c>
      <c r="J1396" s="63" t="str">
        <f t="shared" si="105"/>
        <v>IC.IV.150104</v>
      </c>
      <c r="K1396" s="61" t="s">
        <v>2375</v>
      </c>
      <c r="L1396" s="60" t="str">
        <f t="shared" si="106"/>
        <v>Non-Occlusive</v>
      </c>
      <c r="M1396" s="64" t="str">
        <f t="shared" si="107"/>
        <v>PI.IC.IV.150104.02</v>
      </c>
      <c r="N1396" s="64"/>
      <c r="O1396" s="64" t="str">
        <f t="shared" si="108"/>
        <v>PH.IC.IV.150104.02</v>
      </c>
      <c r="Q1396" s="64" t="str">
        <f t="shared" si="109"/>
        <v>CL.IC.IV.150104.02</v>
      </c>
      <c r="V1396" s="60" t="s">
        <v>2482</v>
      </c>
      <c r="W1396" s="60">
        <v>1094</v>
      </c>
    </row>
    <row r="1397" spans="1:23" s="60" customFormat="1" ht="15">
      <c r="A1397" s="60" t="s">
        <v>8408</v>
      </c>
      <c r="C1397" s="61" t="s">
        <v>2313</v>
      </c>
      <c r="E1397" s="61" t="s">
        <v>12175</v>
      </c>
      <c r="F1397" s="60" t="s">
        <v>2593</v>
      </c>
      <c r="G1397" s="60" t="s">
        <v>7794</v>
      </c>
      <c r="H1397" s="62" t="s">
        <v>12210</v>
      </c>
      <c r="I1397" s="60" t="s">
        <v>7795</v>
      </c>
      <c r="J1397" s="63" t="str">
        <f t="shared" si="105"/>
        <v>IC.IV.150105</v>
      </c>
      <c r="K1397" s="61" t="s">
        <v>2375</v>
      </c>
      <c r="L1397" s="60" t="str">
        <f t="shared" si="106"/>
        <v>Occlusive</v>
      </c>
      <c r="M1397" s="64" t="str">
        <f t="shared" si="107"/>
        <v>PI.IC.IV.150105.02</v>
      </c>
      <c r="N1397" s="64"/>
      <c r="O1397" s="64" t="str">
        <f t="shared" si="108"/>
        <v>PH.IC.IV.150105.02</v>
      </c>
      <c r="Q1397" s="64" t="str">
        <f t="shared" si="109"/>
        <v>CL.IC.IV.150105.02</v>
      </c>
      <c r="V1397" s="60" t="s">
        <v>2482</v>
      </c>
      <c r="W1397" s="60">
        <v>1094</v>
      </c>
    </row>
    <row r="1398" spans="1:23" s="60" customFormat="1" ht="15">
      <c r="A1398" s="60" t="s">
        <v>8408</v>
      </c>
      <c r="C1398" s="61" t="s">
        <v>2313</v>
      </c>
      <c r="E1398" s="61" t="s">
        <v>12175</v>
      </c>
      <c r="F1398" s="60" t="s">
        <v>2593</v>
      </c>
      <c r="G1398" s="60" t="s">
        <v>7796</v>
      </c>
      <c r="H1398" s="62" t="s">
        <v>12212</v>
      </c>
      <c r="I1398" s="60" t="s">
        <v>8114</v>
      </c>
      <c r="J1398" s="63" t="str">
        <f t="shared" si="105"/>
        <v>IC.IV.150106</v>
      </c>
      <c r="K1398" s="61" t="s">
        <v>2375</v>
      </c>
      <c r="L1398" s="60" t="str">
        <f t="shared" si="106"/>
        <v>Small amount drainage</v>
      </c>
      <c r="M1398" s="64" t="str">
        <f t="shared" si="107"/>
        <v>PI.IC.IV.150106.02</v>
      </c>
      <c r="N1398" s="64"/>
      <c r="O1398" s="64" t="str">
        <f t="shared" si="108"/>
        <v>PH.IC.IV.150106.02</v>
      </c>
      <c r="Q1398" s="64" t="str">
        <f t="shared" si="109"/>
        <v>CL.IC.IV.150106.02</v>
      </c>
      <c r="V1398" s="60" t="s">
        <v>2482</v>
      </c>
      <c r="W1398" s="60">
        <v>1094</v>
      </c>
    </row>
    <row r="1399" spans="1:23" s="60" customFormat="1" ht="15">
      <c r="A1399" s="60" t="s">
        <v>8408</v>
      </c>
      <c r="C1399" s="61" t="s">
        <v>2313</v>
      </c>
      <c r="E1399" s="61" t="s">
        <v>12175</v>
      </c>
      <c r="F1399" s="60" t="s">
        <v>2593</v>
      </c>
      <c r="G1399" s="60" t="s">
        <v>12205</v>
      </c>
      <c r="H1399" s="62" t="s">
        <v>12225</v>
      </c>
      <c r="I1399" s="60" t="s">
        <v>12207</v>
      </c>
      <c r="J1399" s="63" t="str">
        <f t="shared" si="105"/>
        <v>IC.IV.150107</v>
      </c>
      <c r="K1399" s="61" t="s">
        <v>2375</v>
      </c>
      <c r="L1399" s="60" t="str">
        <f t="shared" si="106"/>
        <v>Unable to Assess</v>
      </c>
      <c r="M1399" s="64" t="str">
        <f t="shared" si="107"/>
        <v>PI.IC.IV.150107.02</v>
      </c>
      <c r="N1399" s="64"/>
      <c r="O1399" s="64" t="str">
        <f t="shared" si="108"/>
        <v>PH.IC.IV.150107.02</v>
      </c>
      <c r="Q1399" s="64" t="str">
        <f t="shared" si="109"/>
        <v>CL.IC.IV.150107.02</v>
      </c>
      <c r="V1399" s="60" t="s">
        <v>2482</v>
      </c>
      <c r="W1399" s="60">
        <v>1094</v>
      </c>
    </row>
    <row r="1400" spans="1:23" s="60" customFormat="1" ht="15">
      <c r="A1400" s="60" t="s">
        <v>8408</v>
      </c>
      <c r="C1400" s="61" t="s">
        <v>2313</v>
      </c>
      <c r="D1400" s="60" t="s">
        <v>7868</v>
      </c>
      <c r="E1400" s="61" t="s">
        <v>12430</v>
      </c>
      <c r="F1400" s="60" t="s">
        <v>7852</v>
      </c>
      <c r="G1400" s="60" t="s">
        <v>8431</v>
      </c>
      <c r="H1400" s="62" t="s">
        <v>11848</v>
      </c>
      <c r="I1400" s="60" t="s">
        <v>7972</v>
      </c>
      <c r="J1400" s="63" t="str">
        <f t="shared" si="105"/>
        <v>IC.IV.150201</v>
      </c>
      <c r="K1400" s="61" t="s">
        <v>12175</v>
      </c>
      <c r="L1400" s="60" t="str">
        <f t="shared" si="106"/>
        <v>Present on Admission</v>
      </c>
      <c r="M1400" s="64" t="str">
        <f t="shared" si="107"/>
        <v>PI.IC.IV.150201.01</v>
      </c>
      <c r="N1400" s="64"/>
      <c r="O1400" s="64" t="str">
        <f t="shared" si="108"/>
        <v>PH.IC.IV.150201.01</v>
      </c>
      <c r="Q1400" s="64" t="str">
        <f t="shared" si="109"/>
        <v>CL.IC.IV.150201.01</v>
      </c>
      <c r="V1400" s="60" t="s">
        <v>2482</v>
      </c>
      <c r="W1400" s="60">
        <v>1094</v>
      </c>
    </row>
    <row r="1401" spans="1:23" s="60" customFormat="1" ht="15">
      <c r="A1401" s="60" t="s">
        <v>8408</v>
      </c>
      <c r="C1401" s="61" t="s">
        <v>2313</v>
      </c>
      <c r="E1401" s="61" t="s">
        <v>12430</v>
      </c>
      <c r="F1401" s="60" t="s">
        <v>7852</v>
      </c>
      <c r="G1401" s="60" t="s">
        <v>11838</v>
      </c>
      <c r="H1401" s="62" t="s">
        <v>12030</v>
      </c>
      <c r="I1401" s="60" t="s">
        <v>8432</v>
      </c>
      <c r="J1401" s="63" t="str">
        <f t="shared" si="105"/>
        <v>IC.IV.150202</v>
      </c>
      <c r="K1401" s="61" t="s">
        <v>12175</v>
      </c>
      <c r="L1401" s="60" t="str">
        <f t="shared" si="106"/>
        <v>Inserted at this date/time</v>
      </c>
      <c r="M1401" s="64" t="str">
        <f t="shared" si="107"/>
        <v>PI.IC.IV.150202.01</v>
      </c>
      <c r="N1401" s="64"/>
      <c r="O1401" s="64" t="str">
        <f t="shared" si="108"/>
        <v>PH.IC.IV.150202.01</v>
      </c>
      <c r="Q1401" s="64" t="str">
        <f t="shared" si="109"/>
        <v>CL.IC.IV.150202.01</v>
      </c>
      <c r="V1401" s="60" t="s">
        <v>2482</v>
      </c>
      <c r="W1401" s="60">
        <v>1094</v>
      </c>
    </row>
    <row r="1402" spans="1:23" s="60" customFormat="1" ht="15">
      <c r="A1402" s="60" t="s">
        <v>8408</v>
      </c>
      <c r="C1402" s="61" t="s">
        <v>2313</v>
      </c>
      <c r="E1402" s="61" t="s">
        <v>12430</v>
      </c>
      <c r="F1402" s="60" t="s">
        <v>7852</v>
      </c>
      <c r="G1402" s="60" t="s">
        <v>10123</v>
      </c>
      <c r="H1402" s="62" t="s">
        <v>12032</v>
      </c>
      <c r="I1402" s="60" t="s">
        <v>7973</v>
      </c>
      <c r="J1402" s="63" t="str">
        <f t="shared" si="105"/>
        <v>IC.IV.150203</v>
      </c>
      <c r="K1402" s="61" t="s">
        <v>12175</v>
      </c>
      <c r="L1402" s="60" t="str">
        <f t="shared" si="106"/>
        <v>Discontinued</v>
      </c>
      <c r="M1402" s="64" t="str">
        <f t="shared" si="107"/>
        <v>PI.IC.IV.150203.01</v>
      </c>
      <c r="N1402" s="64"/>
      <c r="O1402" s="64" t="str">
        <f t="shared" si="108"/>
        <v>PH.IC.IV.150203.01</v>
      </c>
      <c r="Q1402" s="64" t="str">
        <f t="shared" si="109"/>
        <v>CL.IC.IV.150203.01</v>
      </c>
      <c r="V1402" s="60" t="s">
        <v>2482</v>
      </c>
      <c r="W1402" s="60">
        <v>1094</v>
      </c>
    </row>
    <row r="1403" spans="1:23" s="60" customFormat="1" ht="15">
      <c r="A1403" s="60" t="s">
        <v>8408</v>
      </c>
      <c r="C1403" s="61" t="s">
        <v>2313</v>
      </c>
      <c r="D1403" s="60" t="s">
        <v>7469</v>
      </c>
      <c r="E1403" s="62" t="s">
        <v>12185</v>
      </c>
      <c r="F1403" s="60" t="s">
        <v>2594</v>
      </c>
      <c r="G1403" s="60" t="s">
        <v>8019</v>
      </c>
      <c r="H1403" s="62" t="s">
        <v>11848</v>
      </c>
      <c r="I1403" s="60" t="s">
        <v>8020</v>
      </c>
      <c r="J1403" s="63" t="str">
        <f t="shared" si="105"/>
        <v>IC.IV.150301</v>
      </c>
      <c r="K1403" s="61" t="s">
        <v>12175</v>
      </c>
      <c r="L1403" s="60" t="str">
        <f t="shared" si="106"/>
        <v>Left Antecubital</v>
      </c>
      <c r="M1403" s="64" t="str">
        <f t="shared" si="107"/>
        <v>PI.IC.IV.150301.01</v>
      </c>
      <c r="N1403" s="64"/>
      <c r="O1403" s="64" t="str">
        <f t="shared" si="108"/>
        <v>PH.IC.IV.150301.01</v>
      </c>
      <c r="Q1403" s="64" t="str">
        <f t="shared" si="109"/>
        <v>CL.IC.IV.150301.01</v>
      </c>
      <c r="V1403" s="60" t="s">
        <v>2482</v>
      </c>
      <c r="W1403" s="60">
        <v>1094</v>
      </c>
    </row>
    <row r="1404" spans="1:23" s="60" customFormat="1" ht="15">
      <c r="A1404" s="60" t="s">
        <v>8408</v>
      </c>
      <c r="C1404" s="61" t="s">
        <v>2313</v>
      </c>
      <c r="E1404" s="62" t="s">
        <v>12185</v>
      </c>
      <c r="F1404" s="60" t="s">
        <v>2594</v>
      </c>
      <c r="G1404" s="60" t="s">
        <v>8021</v>
      </c>
      <c r="H1404" s="62" t="s">
        <v>12030</v>
      </c>
      <c r="I1404" s="60" t="s">
        <v>8022</v>
      </c>
      <c r="J1404" s="63" t="str">
        <f t="shared" si="105"/>
        <v>IC.IV.150302</v>
      </c>
      <c r="K1404" s="61" t="s">
        <v>12175</v>
      </c>
      <c r="L1404" s="60" t="str">
        <f t="shared" si="106"/>
        <v>Left Upper Arm</v>
      </c>
      <c r="M1404" s="64" t="str">
        <f t="shared" si="107"/>
        <v>PI.IC.IV.150302.01</v>
      </c>
      <c r="N1404" s="64"/>
      <c r="O1404" s="64" t="str">
        <f t="shared" si="108"/>
        <v>PH.IC.IV.150302.01</v>
      </c>
      <c r="Q1404" s="64" t="str">
        <f t="shared" si="109"/>
        <v>CL.IC.IV.150302.01</v>
      </c>
      <c r="V1404" s="60" t="s">
        <v>2482</v>
      </c>
      <c r="W1404" s="60">
        <v>1094</v>
      </c>
    </row>
    <row r="1405" spans="1:23" s="60" customFormat="1" ht="15">
      <c r="A1405" s="60" t="s">
        <v>8408</v>
      </c>
      <c r="C1405" s="61" t="s">
        <v>2313</v>
      </c>
      <c r="E1405" s="62" t="s">
        <v>12185</v>
      </c>
      <c r="F1405" s="60" t="s">
        <v>2594</v>
      </c>
      <c r="G1405" s="60" t="s">
        <v>7692</v>
      </c>
      <c r="H1405" s="62" t="s">
        <v>12032</v>
      </c>
      <c r="I1405" s="60" t="s">
        <v>7693</v>
      </c>
      <c r="J1405" s="63" t="str">
        <f t="shared" si="105"/>
        <v>IC.IV.150303</v>
      </c>
      <c r="K1405" s="61" t="s">
        <v>12175</v>
      </c>
      <c r="L1405" s="60" t="str">
        <f t="shared" si="106"/>
        <v>Right Antecubital</v>
      </c>
      <c r="M1405" s="64" t="str">
        <f t="shared" si="107"/>
        <v>PI.IC.IV.150303.01</v>
      </c>
      <c r="N1405" s="64"/>
      <c r="O1405" s="64" t="str">
        <f t="shared" si="108"/>
        <v>PH.IC.IV.150303.01</v>
      </c>
      <c r="Q1405" s="64" t="str">
        <f t="shared" si="109"/>
        <v>CL.IC.IV.150303.01</v>
      </c>
      <c r="V1405" s="60" t="s">
        <v>2482</v>
      </c>
      <c r="W1405" s="60">
        <v>1094</v>
      </c>
    </row>
    <row r="1406" spans="1:23" s="60" customFormat="1" ht="15">
      <c r="A1406" s="60" t="s">
        <v>8408</v>
      </c>
      <c r="C1406" s="61" t="s">
        <v>2313</v>
      </c>
      <c r="E1406" s="62" t="s">
        <v>12185</v>
      </c>
      <c r="F1406" s="60" t="s">
        <v>2594</v>
      </c>
      <c r="G1406" s="60" t="s">
        <v>8072</v>
      </c>
      <c r="H1406" s="62" t="s">
        <v>12028</v>
      </c>
      <c r="I1406" s="60" t="s">
        <v>8073</v>
      </c>
      <c r="J1406" s="63" t="str">
        <f t="shared" si="105"/>
        <v>IC.IV.150304</v>
      </c>
      <c r="K1406" s="61" t="s">
        <v>12175</v>
      </c>
      <c r="L1406" s="60" t="str">
        <f t="shared" si="106"/>
        <v>Right Upper Arm</v>
      </c>
      <c r="M1406" s="64" t="str">
        <f t="shared" si="107"/>
        <v>PI.IC.IV.150304.01</v>
      </c>
      <c r="N1406" s="64"/>
      <c r="O1406" s="64" t="str">
        <f t="shared" si="108"/>
        <v>PH.IC.IV.150304.01</v>
      </c>
      <c r="Q1406" s="64" t="str">
        <f t="shared" si="109"/>
        <v>CL.IC.IV.150304.01</v>
      </c>
      <c r="V1406" s="60" t="s">
        <v>2482</v>
      </c>
      <c r="W1406" s="60">
        <v>1094</v>
      </c>
    </row>
    <row r="1407" spans="1:23" s="60" customFormat="1" ht="15">
      <c r="A1407" s="60" t="s">
        <v>8408</v>
      </c>
      <c r="C1407" s="61" t="s">
        <v>2313</v>
      </c>
      <c r="D1407" s="60" t="s">
        <v>381</v>
      </c>
      <c r="E1407" s="62" t="s">
        <v>6464</v>
      </c>
      <c r="F1407" s="60" t="s">
        <v>2595</v>
      </c>
      <c r="G1407" s="60" t="s">
        <v>8381</v>
      </c>
      <c r="H1407" s="62" t="s">
        <v>11848</v>
      </c>
      <c r="I1407" s="60" t="s">
        <v>7909</v>
      </c>
      <c r="J1407" s="63" t="str">
        <f t="shared" si="105"/>
        <v>IC.IV.150401</v>
      </c>
      <c r="K1407" s="61" t="s">
        <v>12175</v>
      </c>
      <c r="L1407" s="60" t="str">
        <f t="shared" si="106"/>
        <v>Double</v>
      </c>
      <c r="M1407" s="64" t="str">
        <f t="shared" si="107"/>
        <v>PI.IC.IV.150401.01</v>
      </c>
      <c r="N1407" s="64"/>
      <c r="O1407" s="64" t="str">
        <f t="shared" si="108"/>
        <v>PH.IC.IV.150401.01</v>
      </c>
      <c r="Q1407" s="64" t="str">
        <f t="shared" si="109"/>
        <v>CL.IC.IV.150401.01</v>
      </c>
      <c r="V1407" s="60" t="s">
        <v>2482</v>
      </c>
      <c r="W1407" s="60">
        <v>1094</v>
      </c>
    </row>
    <row r="1408" spans="1:23" s="60" customFormat="1" ht="15">
      <c r="A1408" s="60" t="s">
        <v>8408</v>
      </c>
      <c r="C1408" s="61" t="s">
        <v>2313</v>
      </c>
      <c r="E1408" s="62" t="s">
        <v>6464</v>
      </c>
      <c r="F1408" s="60" t="s">
        <v>2595</v>
      </c>
      <c r="G1408" s="60" t="s">
        <v>8379</v>
      </c>
      <c r="H1408" s="62" t="s">
        <v>12030</v>
      </c>
      <c r="I1408" s="60" t="s">
        <v>7910</v>
      </c>
      <c r="J1408" s="63" t="str">
        <f t="shared" si="105"/>
        <v>IC.IV.150402</v>
      </c>
      <c r="K1408" s="61" t="s">
        <v>12175</v>
      </c>
      <c r="L1408" s="60" t="str">
        <f t="shared" si="106"/>
        <v>Single</v>
      </c>
      <c r="M1408" s="64" t="str">
        <f t="shared" si="107"/>
        <v>PI.IC.IV.150402.01</v>
      </c>
      <c r="N1408" s="64"/>
      <c r="O1408" s="64" t="str">
        <f t="shared" si="108"/>
        <v>PH.IC.IV.150402.01</v>
      </c>
      <c r="Q1408" s="64" t="str">
        <f t="shared" si="109"/>
        <v>CL.IC.IV.150402.01</v>
      </c>
      <c r="V1408" s="60" t="s">
        <v>2482</v>
      </c>
      <c r="W1408" s="60">
        <v>1094</v>
      </c>
    </row>
    <row r="1409" spans="1:23" s="60" customFormat="1" ht="15">
      <c r="A1409" s="60" t="s">
        <v>8408</v>
      </c>
      <c r="C1409" s="61" t="s">
        <v>2313</v>
      </c>
      <c r="E1409" s="62" t="s">
        <v>6464</v>
      </c>
      <c r="F1409" s="60" t="s">
        <v>2595</v>
      </c>
      <c r="G1409" s="60" t="s">
        <v>2179</v>
      </c>
      <c r="H1409" s="62" t="s">
        <v>2175</v>
      </c>
      <c r="I1409" s="60" t="s">
        <v>2176</v>
      </c>
      <c r="J1409" s="63" t="str">
        <f t="shared" si="105"/>
        <v>IC.IV.150403</v>
      </c>
      <c r="K1409" s="61" t="s">
        <v>12175</v>
      </c>
      <c r="L1409" s="60" t="str">
        <f t="shared" si="106"/>
        <v>Triple</v>
      </c>
      <c r="M1409" s="64" t="str">
        <f t="shared" si="107"/>
        <v>PI.IC.IV.150403.01</v>
      </c>
      <c r="N1409" s="64"/>
      <c r="O1409" s="64" t="str">
        <f t="shared" si="108"/>
        <v>PH.IC.IV.150403.01</v>
      </c>
      <c r="Q1409" s="64" t="str">
        <f t="shared" si="109"/>
        <v>CL.IC.IV.150403.01</v>
      </c>
      <c r="V1409" s="60" t="s">
        <v>2482</v>
      </c>
      <c r="W1409" s="60">
        <v>1094</v>
      </c>
    </row>
    <row r="1410" spans="1:23" s="60" customFormat="1" ht="15">
      <c r="A1410" s="60" t="s">
        <v>8408</v>
      </c>
      <c r="C1410" s="61" t="s">
        <v>2313</v>
      </c>
      <c r="D1410" s="60" t="s">
        <v>7911</v>
      </c>
      <c r="E1410" s="62" t="s">
        <v>6291</v>
      </c>
      <c r="F1410" s="60" t="s">
        <v>2596</v>
      </c>
      <c r="G1410" s="60" t="s">
        <v>11787</v>
      </c>
      <c r="H1410" s="62" t="s">
        <v>11848</v>
      </c>
      <c r="I1410" s="60" t="s">
        <v>7913</v>
      </c>
      <c r="J1410" s="63" t="str">
        <f t="shared" si="105"/>
        <v>IC.IV.150501</v>
      </c>
      <c r="K1410" s="61" t="s">
        <v>12175</v>
      </c>
      <c r="L1410" s="60" t="str">
        <f t="shared" si="106"/>
        <v>Bleeding</v>
      </c>
      <c r="M1410" s="64" t="str">
        <f t="shared" si="107"/>
        <v>PI.IC.IV.150501.01</v>
      </c>
      <c r="N1410" s="64"/>
      <c r="O1410" s="64" t="str">
        <f t="shared" si="108"/>
        <v>PH.IC.IV.150501.01</v>
      </c>
      <c r="Q1410" s="64" t="str">
        <f t="shared" si="109"/>
        <v>CL.IC.IV.150501.01</v>
      </c>
      <c r="V1410" s="60" t="s">
        <v>2482</v>
      </c>
      <c r="W1410" s="60">
        <v>1094</v>
      </c>
    </row>
    <row r="1411" spans="1:23" s="60" customFormat="1" ht="15">
      <c r="A1411" s="60" t="s">
        <v>8408</v>
      </c>
      <c r="C1411" s="61" t="s">
        <v>2313</v>
      </c>
      <c r="E1411" s="62" t="s">
        <v>6291</v>
      </c>
      <c r="F1411" s="60" t="s">
        <v>2596</v>
      </c>
      <c r="G1411" s="60" t="s">
        <v>8467</v>
      </c>
      <c r="H1411" s="62" t="s">
        <v>12030</v>
      </c>
      <c r="I1411" s="60" t="s">
        <v>11479</v>
      </c>
      <c r="J1411" s="63" t="str">
        <f t="shared" si="105"/>
        <v>IC.IV.150502</v>
      </c>
      <c r="K1411" s="61" t="s">
        <v>12175</v>
      </c>
      <c r="L1411" s="60" t="str">
        <f t="shared" si="106"/>
        <v>Ecchymosis</v>
      </c>
      <c r="M1411" s="64" t="str">
        <f t="shared" si="107"/>
        <v>PI.IC.IV.150502.01</v>
      </c>
      <c r="N1411" s="64"/>
      <c r="O1411" s="64" t="str">
        <f t="shared" si="108"/>
        <v>PH.IC.IV.150502.01</v>
      </c>
      <c r="Q1411" s="64" t="str">
        <f t="shared" si="109"/>
        <v>CL.IC.IV.150502.01</v>
      </c>
      <c r="V1411" s="60" t="s">
        <v>2482</v>
      </c>
      <c r="W1411" s="60">
        <v>1094</v>
      </c>
    </row>
    <row r="1412" spans="1:23" s="60" customFormat="1" ht="15">
      <c r="A1412" s="60" t="s">
        <v>8408</v>
      </c>
      <c r="C1412" s="61" t="s">
        <v>2313</v>
      </c>
      <c r="E1412" s="62" t="s">
        <v>6291</v>
      </c>
      <c r="F1412" s="60" t="s">
        <v>2596</v>
      </c>
      <c r="G1412" s="60" t="s">
        <v>10160</v>
      </c>
      <c r="H1412" s="62" t="s">
        <v>12032</v>
      </c>
      <c r="I1412" s="60" t="s">
        <v>10160</v>
      </c>
      <c r="J1412" s="63" t="str">
        <f t="shared" si="105"/>
        <v>IC.IV.150503</v>
      </c>
      <c r="K1412" s="61" t="s">
        <v>12175</v>
      </c>
      <c r="L1412" s="60" t="str">
        <f t="shared" si="106"/>
        <v>Edema</v>
      </c>
      <c r="M1412" s="64" t="str">
        <f t="shared" si="107"/>
        <v>PI.IC.IV.150503.01</v>
      </c>
      <c r="N1412" s="64"/>
      <c r="O1412" s="64" t="str">
        <f t="shared" si="108"/>
        <v>PH.IC.IV.150503.01</v>
      </c>
      <c r="Q1412" s="64" t="str">
        <f t="shared" si="109"/>
        <v>CL.IC.IV.150503.01</v>
      </c>
      <c r="V1412" s="60" t="s">
        <v>2482</v>
      </c>
      <c r="W1412" s="60">
        <v>1094</v>
      </c>
    </row>
    <row r="1413" spans="1:23" s="60" customFormat="1" ht="15">
      <c r="A1413" s="60" t="s">
        <v>8408</v>
      </c>
      <c r="C1413" s="61" t="s">
        <v>2313</v>
      </c>
      <c r="E1413" s="62" t="s">
        <v>6291</v>
      </c>
      <c r="F1413" s="60" t="s">
        <v>2596</v>
      </c>
      <c r="G1413" s="60" t="s">
        <v>8334</v>
      </c>
      <c r="H1413" s="62" t="s">
        <v>12028</v>
      </c>
      <c r="I1413" s="60" t="s">
        <v>7914</v>
      </c>
      <c r="J1413" s="63" t="str">
        <f t="shared" si="105"/>
        <v>IC.IV.150504</v>
      </c>
      <c r="K1413" s="61" t="s">
        <v>12175</v>
      </c>
      <c r="L1413" s="60" t="str">
        <f t="shared" si="106"/>
        <v>Extravasation</v>
      </c>
      <c r="M1413" s="64" t="str">
        <f t="shared" si="107"/>
        <v>PI.IC.IV.150504.01</v>
      </c>
      <c r="N1413" s="64"/>
      <c r="O1413" s="64" t="str">
        <f t="shared" si="108"/>
        <v>PH.IC.IV.150504.01</v>
      </c>
      <c r="Q1413" s="64" t="str">
        <f t="shared" si="109"/>
        <v>CL.IC.IV.150504.01</v>
      </c>
      <c r="V1413" s="60" t="s">
        <v>2482</v>
      </c>
      <c r="W1413" s="60">
        <v>1094</v>
      </c>
    </row>
    <row r="1414" spans="1:23" s="60" customFormat="1" ht="15">
      <c r="A1414" s="60" t="s">
        <v>8408</v>
      </c>
      <c r="C1414" s="61" t="s">
        <v>2313</v>
      </c>
      <c r="E1414" s="62" t="s">
        <v>6291</v>
      </c>
      <c r="F1414" s="60" t="s">
        <v>2596</v>
      </c>
      <c r="G1414" s="60" t="s">
        <v>11792</v>
      </c>
      <c r="H1414" s="62" t="s">
        <v>12210</v>
      </c>
      <c r="I1414" s="60" t="s">
        <v>8395</v>
      </c>
      <c r="J1414" s="63" t="str">
        <f t="shared" si="105"/>
        <v>IC.IV.150505</v>
      </c>
      <c r="K1414" s="61" t="s">
        <v>12175</v>
      </c>
      <c r="L1414" s="60" t="str">
        <f t="shared" si="106"/>
        <v>Hematoma</v>
      </c>
      <c r="M1414" s="64" t="str">
        <f t="shared" si="107"/>
        <v>PI.IC.IV.150505.01</v>
      </c>
      <c r="N1414" s="64"/>
      <c r="O1414" s="64" t="str">
        <f t="shared" si="108"/>
        <v>PH.IC.IV.150505.01</v>
      </c>
      <c r="Q1414" s="64" t="str">
        <f t="shared" si="109"/>
        <v>CL.IC.IV.150505.01</v>
      </c>
      <c r="V1414" s="60" t="s">
        <v>2482</v>
      </c>
      <c r="W1414" s="60">
        <v>1094</v>
      </c>
    </row>
    <row r="1415" spans="1:23" s="60" customFormat="1" ht="15">
      <c r="A1415" s="60" t="s">
        <v>8408</v>
      </c>
      <c r="C1415" s="61" t="s">
        <v>2313</v>
      </c>
      <c r="E1415" s="62" t="s">
        <v>6291</v>
      </c>
      <c r="F1415" s="60" t="s">
        <v>2596</v>
      </c>
      <c r="G1415" s="60" t="s">
        <v>7915</v>
      </c>
      <c r="H1415" s="62" t="s">
        <v>12212</v>
      </c>
      <c r="I1415" s="60" t="s">
        <v>7745</v>
      </c>
      <c r="J1415" s="63" t="str">
        <f t="shared" ref="J1415:J1498" si="115">CONCATENATE("IC.IV.",C1415,E1415,H1415)</f>
        <v>IC.IV.150506</v>
      </c>
      <c r="K1415" s="61" t="s">
        <v>12175</v>
      </c>
      <c r="L1415" s="60" t="str">
        <f t="shared" ref="L1415:L1498" si="116">G1415</f>
        <v>Purulent drainage</v>
      </c>
      <c r="M1415" s="64" t="str">
        <f t="shared" ref="M1415:M1498" si="117">CONCATENATE("PI.",J1415,".",K1415)</f>
        <v>PI.IC.IV.150506.01</v>
      </c>
      <c r="N1415" s="64"/>
      <c r="O1415" s="64" t="str">
        <f t="shared" ref="O1415:O1498" si="118">CONCATENATE("PH.",J1415,".",K1415)</f>
        <v>PH.IC.IV.150506.01</v>
      </c>
      <c r="Q1415" s="64" t="str">
        <f t="shared" ref="Q1415:Q1498" si="119">CONCATENATE("CL.",J1415,".",K1415)</f>
        <v>CL.IC.IV.150506.01</v>
      </c>
      <c r="V1415" s="60" t="s">
        <v>2482</v>
      </c>
      <c r="W1415" s="60">
        <v>1094</v>
      </c>
    </row>
    <row r="1416" spans="1:23" s="60" customFormat="1" ht="15">
      <c r="A1416" s="60" t="s">
        <v>8408</v>
      </c>
      <c r="C1416" s="61" t="s">
        <v>2313</v>
      </c>
      <c r="E1416" s="62" t="s">
        <v>6291</v>
      </c>
      <c r="F1416" s="60" t="s">
        <v>2596</v>
      </c>
      <c r="G1416" s="60" t="s">
        <v>9465</v>
      </c>
      <c r="H1416" s="62" t="s">
        <v>12225</v>
      </c>
      <c r="I1416" s="60" t="s">
        <v>9602</v>
      </c>
      <c r="J1416" s="63" t="str">
        <f t="shared" si="115"/>
        <v>IC.IV.150507</v>
      </c>
      <c r="K1416" s="61" t="s">
        <v>12175</v>
      </c>
      <c r="L1416" s="60" t="str">
        <f t="shared" si="116"/>
        <v>Redness</v>
      </c>
      <c r="M1416" s="64" t="str">
        <f t="shared" si="117"/>
        <v>PI.IC.IV.150507.01</v>
      </c>
      <c r="N1416" s="64"/>
      <c r="O1416" s="64" t="str">
        <f t="shared" si="118"/>
        <v>PH.IC.IV.150507.01</v>
      </c>
      <c r="Q1416" s="64" t="str">
        <f t="shared" si="119"/>
        <v>CL.IC.IV.150507.01</v>
      </c>
      <c r="V1416" s="60" t="s">
        <v>2482</v>
      </c>
      <c r="W1416" s="60">
        <v>1094</v>
      </c>
    </row>
    <row r="1417" spans="1:23" s="60" customFormat="1" ht="15">
      <c r="A1417" s="60" t="s">
        <v>8408</v>
      </c>
      <c r="C1417" s="61" t="s">
        <v>2313</v>
      </c>
      <c r="E1417" s="62" t="s">
        <v>6291</v>
      </c>
      <c r="F1417" s="60" t="s">
        <v>2596</v>
      </c>
      <c r="G1417" s="60" t="s">
        <v>7746</v>
      </c>
      <c r="H1417" s="62" t="s">
        <v>11638</v>
      </c>
      <c r="I1417" s="60" t="s">
        <v>7747</v>
      </c>
      <c r="J1417" s="63" t="str">
        <f t="shared" si="115"/>
        <v>IC.IV.150508</v>
      </c>
      <c r="K1417" s="61" t="s">
        <v>12175</v>
      </c>
      <c r="L1417" s="60" t="str">
        <f t="shared" si="116"/>
        <v>Serosanguineous Drainage</v>
      </c>
      <c r="M1417" s="64" t="str">
        <f t="shared" si="117"/>
        <v>PI.IC.IV.150508.01</v>
      </c>
      <c r="N1417" s="64"/>
      <c r="O1417" s="64" t="str">
        <f t="shared" si="118"/>
        <v>PH.IC.IV.150508.01</v>
      </c>
      <c r="Q1417" s="64" t="str">
        <f t="shared" si="119"/>
        <v>CL.IC.IV.150508.01</v>
      </c>
      <c r="V1417" s="60" t="s">
        <v>2482</v>
      </c>
      <c r="W1417" s="60">
        <v>1094</v>
      </c>
    </row>
    <row r="1418" spans="1:23" s="60" customFormat="1" ht="15">
      <c r="A1418" s="60" t="s">
        <v>8408</v>
      </c>
      <c r="C1418" s="61" t="s">
        <v>2313</v>
      </c>
      <c r="E1418" s="62" t="s">
        <v>6291</v>
      </c>
      <c r="F1418" s="60" t="s">
        <v>2596</v>
      </c>
      <c r="G1418" s="60" t="s">
        <v>7748</v>
      </c>
      <c r="H1418" s="62" t="s">
        <v>11639</v>
      </c>
      <c r="I1418" s="60" t="s">
        <v>11548</v>
      </c>
      <c r="J1418" s="63" t="str">
        <f t="shared" si="115"/>
        <v>IC.IV.150509</v>
      </c>
      <c r="K1418" s="61" t="s">
        <v>12175</v>
      </c>
      <c r="L1418" s="60" t="str">
        <f t="shared" si="116"/>
        <v>Serous Drainage</v>
      </c>
      <c r="M1418" s="64" t="str">
        <f t="shared" si="117"/>
        <v>PI.IC.IV.150509.01</v>
      </c>
      <c r="N1418" s="64"/>
      <c r="O1418" s="64" t="str">
        <f t="shared" si="118"/>
        <v>PH.IC.IV.150509.01</v>
      </c>
      <c r="Q1418" s="64" t="str">
        <f t="shared" si="119"/>
        <v>CL.IC.IV.150509.01</v>
      </c>
      <c r="V1418" s="60" t="s">
        <v>2482</v>
      </c>
      <c r="W1418" s="60">
        <v>1094</v>
      </c>
    </row>
    <row r="1419" spans="1:23" s="60" customFormat="1" ht="15">
      <c r="A1419" s="60" t="s">
        <v>8408</v>
      </c>
      <c r="C1419" s="61" t="s">
        <v>2313</v>
      </c>
      <c r="E1419" s="62" t="s">
        <v>6291</v>
      </c>
      <c r="F1419" s="60" t="s">
        <v>2596</v>
      </c>
      <c r="G1419" s="60" t="s">
        <v>7749</v>
      </c>
      <c r="H1419" s="62" t="s">
        <v>11829</v>
      </c>
      <c r="I1419" s="60" t="s">
        <v>12207</v>
      </c>
      <c r="J1419" s="63" t="str">
        <f t="shared" si="115"/>
        <v>IC.IV.150510</v>
      </c>
      <c r="K1419" s="61" t="s">
        <v>12175</v>
      </c>
      <c r="L1419" s="60" t="str">
        <f t="shared" si="116"/>
        <v>Unable to Assess due to drsg</v>
      </c>
      <c r="M1419" s="64" t="str">
        <f t="shared" si="117"/>
        <v>PI.IC.IV.150510.01</v>
      </c>
      <c r="N1419" s="64"/>
      <c r="O1419" s="64" t="str">
        <f t="shared" si="118"/>
        <v>PH.IC.IV.150510.01</v>
      </c>
      <c r="Q1419" s="64" t="str">
        <f t="shared" si="119"/>
        <v>CL.IC.IV.150510.01</v>
      </c>
      <c r="V1419" s="60" t="s">
        <v>2482</v>
      </c>
      <c r="W1419" s="60">
        <v>1094</v>
      </c>
    </row>
    <row r="1420" spans="1:23" s="60" customFormat="1" ht="15">
      <c r="A1420" s="60" t="s">
        <v>8408</v>
      </c>
      <c r="C1420" s="61" t="s">
        <v>2313</v>
      </c>
      <c r="E1420" s="62" t="s">
        <v>6291</v>
      </c>
      <c r="F1420" s="60" t="s">
        <v>2596</v>
      </c>
      <c r="G1420" s="60" t="s">
        <v>10532</v>
      </c>
      <c r="H1420" s="62" t="s">
        <v>12099</v>
      </c>
      <c r="I1420" s="60" t="s">
        <v>10532</v>
      </c>
      <c r="J1420" s="63" t="str">
        <f t="shared" si="115"/>
        <v>IC.IV.150511</v>
      </c>
      <c r="K1420" s="61" t="s">
        <v>12175</v>
      </c>
      <c r="L1420" s="60" t="str">
        <f t="shared" si="116"/>
        <v>WNL</v>
      </c>
      <c r="M1420" s="64" t="str">
        <f t="shared" si="117"/>
        <v>PI.IC.IV.150511.01</v>
      </c>
      <c r="N1420" s="64"/>
      <c r="O1420" s="64" t="str">
        <f t="shared" si="118"/>
        <v>PH.IC.IV.150511.01</v>
      </c>
      <c r="Q1420" s="64" t="str">
        <f t="shared" si="119"/>
        <v>CL.IC.IV.150511.01</v>
      </c>
      <c r="V1420" s="60" t="s">
        <v>2482</v>
      </c>
      <c r="W1420" s="60">
        <v>1094</v>
      </c>
    </row>
    <row r="1421" spans="1:23" s="60" customFormat="1" ht="15">
      <c r="A1421" s="60" t="s">
        <v>8408</v>
      </c>
      <c r="C1421" s="61" t="s">
        <v>2313</v>
      </c>
      <c r="D1421" s="60" t="s">
        <v>8426</v>
      </c>
      <c r="E1421" s="62" t="s">
        <v>6988</v>
      </c>
      <c r="F1421" s="60" t="s">
        <v>2597</v>
      </c>
      <c r="G1421" s="60" t="s">
        <v>11138</v>
      </c>
      <c r="H1421" s="62" t="s">
        <v>11848</v>
      </c>
      <c r="I1421" s="60" t="s">
        <v>9874</v>
      </c>
      <c r="J1421" s="63" t="str">
        <f t="shared" si="115"/>
        <v>IC.IV.150601</v>
      </c>
      <c r="K1421" s="61" t="s">
        <v>12175</v>
      </c>
      <c r="L1421" s="60" t="str">
        <f t="shared" si="116"/>
        <v>Capped</v>
      </c>
      <c r="M1421" s="64" t="str">
        <f t="shared" si="117"/>
        <v>PI.IC.IV.150601.01</v>
      </c>
      <c r="N1421" s="64"/>
      <c r="O1421" s="64" t="str">
        <f t="shared" si="118"/>
        <v>PH.IC.IV.150601.01</v>
      </c>
      <c r="Q1421" s="64" t="str">
        <f t="shared" si="119"/>
        <v>CL.IC.IV.150601.01</v>
      </c>
      <c r="V1421" s="60" t="s">
        <v>2482</v>
      </c>
      <c r="W1421" s="60">
        <v>1094</v>
      </c>
    </row>
    <row r="1422" spans="1:23" s="60" customFormat="1" ht="15">
      <c r="A1422" s="60" t="s">
        <v>8408</v>
      </c>
      <c r="C1422" s="61" t="s">
        <v>2313</v>
      </c>
      <c r="E1422" s="62" t="s">
        <v>6988</v>
      </c>
      <c r="F1422" s="60" t="s">
        <v>2597</v>
      </c>
      <c r="G1422" s="60" t="s">
        <v>7751</v>
      </c>
      <c r="H1422" s="62" t="s">
        <v>12030</v>
      </c>
      <c r="I1422" s="60" t="s">
        <v>7752</v>
      </c>
      <c r="J1422" s="63" t="str">
        <f t="shared" si="115"/>
        <v>IC.IV.150602</v>
      </c>
      <c r="K1422" s="61" t="s">
        <v>12175</v>
      </c>
      <c r="L1422" s="60" t="str">
        <f t="shared" si="116"/>
        <v>DC per physician order</v>
      </c>
      <c r="M1422" s="64" t="str">
        <f t="shared" si="117"/>
        <v>PI.IC.IV.150602.01</v>
      </c>
      <c r="N1422" s="64"/>
      <c r="O1422" s="64" t="str">
        <f t="shared" si="118"/>
        <v>PH.IC.IV.150602.01</v>
      </c>
      <c r="Q1422" s="64" t="str">
        <f t="shared" si="119"/>
        <v>CL.IC.IV.150602.01</v>
      </c>
      <c r="V1422" s="60" t="s">
        <v>2482</v>
      </c>
      <c r="W1422" s="60">
        <v>1094</v>
      </c>
    </row>
    <row r="1423" spans="1:23" s="60" customFormat="1" ht="15">
      <c r="A1423" s="60" t="s">
        <v>8408</v>
      </c>
      <c r="C1423" s="61" t="s">
        <v>2313</v>
      </c>
      <c r="E1423" s="62" t="s">
        <v>6988</v>
      </c>
      <c r="F1423" s="60" t="s">
        <v>2597</v>
      </c>
      <c r="G1423" s="60" t="s">
        <v>7923</v>
      </c>
      <c r="H1423" s="62" t="s">
        <v>12032</v>
      </c>
      <c r="I1423" s="60" t="s">
        <v>11867</v>
      </c>
      <c r="J1423" s="63" t="str">
        <f t="shared" si="115"/>
        <v>IC.IV.150603</v>
      </c>
      <c r="K1423" s="61" t="s">
        <v>12175</v>
      </c>
      <c r="L1423" s="60" t="str">
        <f t="shared" si="116"/>
        <v>Length of Cath-cm (Free Text)</v>
      </c>
      <c r="M1423" s="64" t="str">
        <f t="shared" si="117"/>
        <v>PI.IC.IV.150603.01</v>
      </c>
      <c r="N1423" s="64"/>
      <c r="O1423" s="64" t="str">
        <f t="shared" si="118"/>
        <v>PH.IC.IV.150603.01</v>
      </c>
      <c r="Q1423" s="64" t="str">
        <f t="shared" si="119"/>
        <v>CL.IC.IV.150603.01</v>
      </c>
      <c r="V1423" s="60" t="s">
        <v>2482</v>
      </c>
      <c r="W1423" s="60">
        <v>1094</v>
      </c>
    </row>
    <row r="1424" spans="1:23" s="60" customFormat="1" ht="15">
      <c r="A1424" s="60" t="s">
        <v>8408</v>
      </c>
      <c r="C1424" s="61" t="s">
        <v>2313</v>
      </c>
      <c r="E1424" s="62" t="s">
        <v>6988</v>
      </c>
      <c r="F1424" s="60" t="s">
        <v>2597</v>
      </c>
      <c r="G1424" s="60" t="s">
        <v>7924</v>
      </c>
      <c r="H1424" s="62" t="s">
        <v>12028</v>
      </c>
      <c r="I1424" s="60" t="s">
        <v>7925</v>
      </c>
      <c r="J1424" s="63" t="str">
        <f t="shared" si="115"/>
        <v>IC.IV.150604</v>
      </c>
      <c r="K1424" s="61" t="s">
        <v>12175</v>
      </c>
      <c r="L1424" s="60" t="str">
        <f t="shared" si="116"/>
        <v>No Blood Return</v>
      </c>
      <c r="M1424" s="64" t="str">
        <f t="shared" si="117"/>
        <v>PI.IC.IV.150604.01</v>
      </c>
      <c r="N1424" s="64"/>
      <c r="O1424" s="64" t="str">
        <f t="shared" si="118"/>
        <v>PH.IC.IV.150604.01</v>
      </c>
      <c r="Q1424" s="64" t="str">
        <f t="shared" si="119"/>
        <v>CL.IC.IV.150604.01</v>
      </c>
      <c r="V1424" s="60" t="s">
        <v>2482</v>
      </c>
      <c r="W1424" s="60">
        <v>1094</v>
      </c>
    </row>
    <row r="1425" spans="1:25" s="60" customFormat="1" ht="15">
      <c r="A1425" s="60" t="s">
        <v>8408</v>
      </c>
      <c r="C1425" s="61" t="s">
        <v>2313</v>
      </c>
      <c r="E1425" s="62" t="s">
        <v>6988</v>
      </c>
      <c r="F1425" s="60" t="s">
        <v>2597</v>
      </c>
      <c r="G1425" s="60" t="s">
        <v>9748</v>
      </c>
      <c r="H1425" s="62" t="s">
        <v>12210</v>
      </c>
      <c r="I1425" s="60" t="s">
        <v>7926</v>
      </c>
      <c r="J1425" s="63" t="str">
        <f t="shared" si="115"/>
        <v>IC.IV.150605</v>
      </c>
      <c r="K1425" s="61" t="s">
        <v>12175</v>
      </c>
      <c r="L1425" s="60" t="str">
        <f t="shared" si="116"/>
        <v>Occluded</v>
      </c>
      <c r="M1425" s="64" t="str">
        <f t="shared" si="117"/>
        <v>PI.IC.IV.150605.01</v>
      </c>
      <c r="N1425" s="64"/>
      <c r="O1425" s="64" t="str">
        <f t="shared" si="118"/>
        <v>PH.IC.IV.150605.01</v>
      </c>
      <c r="Q1425" s="64" t="str">
        <f t="shared" si="119"/>
        <v>CL.IC.IV.150605.01</v>
      </c>
      <c r="V1425" s="60" t="s">
        <v>2482</v>
      </c>
      <c r="W1425" s="60">
        <v>1094</v>
      </c>
    </row>
    <row r="1426" spans="1:25" s="60" customFormat="1" ht="15">
      <c r="A1426" s="60" t="s">
        <v>8408</v>
      </c>
      <c r="C1426" s="61" t="s">
        <v>2313</v>
      </c>
      <c r="E1426" s="62" t="s">
        <v>6988</v>
      </c>
      <c r="F1426" s="60" t="s">
        <v>2597</v>
      </c>
      <c r="G1426" s="60" t="s">
        <v>10446</v>
      </c>
      <c r="H1426" s="62" t="s">
        <v>12212</v>
      </c>
      <c r="I1426" s="60" t="s">
        <v>10446</v>
      </c>
      <c r="J1426" s="63" t="str">
        <f t="shared" si="115"/>
        <v>IC.IV.150606</v>
      </c>
      <c r="K1426" s="61" t="s">
        <v>12175</v>
      </c>
      <c r="L1426" s="60" t="str">
        <f t="shared" si="116"/>
        <v>Patent</v>
      </c>
      <c r="M1426" s="64" t="str">
        <f t="shared" si="117"/>
        <v>PI.IC.IV.150606.01</v>
      </c>
      <c r="N1426" s="64"/>
      <c r="O1426" s="64" t="str">
        <f t="shared" si="118"/>
        <v>PH.IC.IV.150606.01</v>
      </c>
      <c r="Q1426" s="64" t="str">
        <f t="shared" si="119"/>
        <v>CL.IC.IV.150606.01</v>
      </c>
      <c r="V1426" s="60" t="s">
        <v>2777</v>
      </c>
      <c r="W1426" s="60">
        <v>1002</v>
      </c>
    </row>
    <row r="1427" spans="1:25" s="60" customFormat="1" ht="15">
      <c r="A1427" s="60" t="s">
        <v>8408</v>
      </c>
      <c r="C1427" s="61" t="s">
        <v>2313</v>
      </c>
      <c r="E1427" s="62" t="s">
        <v>6988</v>
      </c>
      <c r="F1427" s="60" t="s">
        <v>2597</v>
      </c>
      <c r="G1427" s="60" t="s">
        <v>8327</v>
      </c>
      <c r="H1427" s="62" t="s">
        <v>12225</v>
      </c>
      <c r="I1427" s="60" t="s">
        <v>7927</v>
      </c>
      <c r="J1427" s="63" t="str">
        <f t="shared" si="115"/>
        <v>IC.IV.150607</v>
      </c>
      <c r="K1427" s="61" t="s">
        <v>12175</v>
      </c>
      <c r="L1427" s="60" t="str">
        <f t="shared" si="116"/>
        <v>Positional</v>
      </c>
      <c r="M1427" s="64" t="str">
        <f t="shared" si="117"/>
        <v>PI.IC.IV.150607.01</v>
      </c>
      <c r="N1427" s="64"/>
      <c r="O1427" s="64" t="str">
        <f t="shared" si="118"/>
        <v>PH.IC.IV.150607.01</v>
      </c>
      <c r="Q1427" s="64" t="str">
        <f t="shared" si="119"/>
        <v>CL.IC.IV.150607.01</v>
      </c>
      <c r="R1427" s="60" t="s">
        <v>2233</v>
      </c>
      <c r="X1427" s="60" t="s">
        <v>12440</v>
      </c>
      <c r="Y1427" s="60">
        <v>1124</v>
      </c>
    </row>
    <row r="1428" spans="1:25" s="60" customFormat="1" ht="15">
      <c r="A1428" s="60" t="s">
        <v>8408</v>
      </c>
      <c r="C1428" s="61" t="s">
        <v>2313</v>
      </c>
      <c r="E1428" s="62" t="s">
        <v>6988</v>
      </c>
      <c r="F1428" s="60" t="s">
        <v>2597</v>
      </c>
      <c r="G1428" s="60" t="s">
        <v>7928</v>
      </c>
      <c r="H1428" s="62" t="s">
        <v>11638</v>
      </c>
      <c r="I1428" s="60" t="s">
        <v>8415</v>
      </c>
      <c r="J1428" s="63" t="str">
        <f t="shared" si="115"/>
        <v>IC.IV.150608</v>
      </c>
      <c r="K1428" s="61" t="s">
        <v>12175</v>
      </c>
      <c r="L1428" s="60" t="str">
        <f t="shared" si="116"/>
        <v>Sluggish</v>
      </c>
      <c r="M1428" s="64" t="str">
        <f t="shared" si="117"/>
        <v>PI.IC.IV.150608.01</v>
      </c>
      <c r="N1428" s="64"/>
      <c r="O1428" s="64" t="str">
        <f t="shared" si="118"/>
        <v>PH.IC.IV.150608.01</v>
      </c>
      <c r="Q1428" s="64" t="str">
        <f t="shared" si="119"/>
        <v>CL.IC.IV.150608.01</v>
      </c>
      <c r="V1428" s="60" t="s">
        <v>2482</v>
      </c>
      <c r="W1428" s="60">
        <v>1094</v>
      </c>
    </row>
    <row r="1429" spans="1:25" s="60" customFormat="1" ht="15">
      <c r="A1429" s="60" t="s">
        <v>8408</v>
      </c>
      <c r="C1429" s="61" t="s">
        <v>2313</v>
      </c>
      <c r="E1429" s="62" t="s">
        <v>6988</v>
      </c>
      <c r="F1429" s="60" t="s">
        <v>2597</v>
      </c>
      <c r="G1429" s="60" t="s">
        <v>8087</v>
      </c>
      <c r="H1429" s="62" t="s">
        <v>11639</v>
      </c>
      <c r="I1429" s="60" t="s">
        <v>8088</v>
      </c>
      <c r="J1429" s="63" t="str">
        <f t="shared" si="115"/>
        <v>IC.IV.150609</v>
      </c>
      <c r="K1429" s="61" t="s">
        <v>12175</v>
      </c>
      <c r="L1429" s="60" t="str">
        <f t="shared" si="116"/>
        <v>Discontinued due to Blood Stream Infection</v>
      </c>
      <c r="M1429" s="64" t="str">
        <f t="shared" si="117"/>
        <v>PI.IC.IV.150609.01</v>
      </c>
      <c r="N1429" s="64"/>
      <c r="O1429" s="64" t="str">
        <f t="shared" si="118"/>
        <v>PH.IC.IV.150609.01</v>
      </c>
      <c r="Q1429" s="64" t="str">
        <f t="shared" si="119"/>
        <v>CL.IC.IV.150609.01</v>
      </c>
      <c r="V1429" s="60" t="s">
        <v>2482</v>
      </c>
      <c r="W1429" s="60">
        <v>1094</v>
      </c>
    </row>
    <row r="1430" spans="1:25" s="60" customFormat="1" ht="15">
      <c r="A1430" s="60" t="s">
        <v>8408</v>
      </c>
      <c r="C1430" s="61" t="s">
        <v>2313</v>
      </c>
      <c r="E1430" s="62" t="s">
        <v>6988</v>
      </c>
      <c r="F1430" s="60" t="s">
        <v>2475</v>
      </c>
      <c r="G1430" s="60" t="s">
        <v>2361</v>
      </c>
      <c r="H1430" s="62" t="s">
        <v>2362</v>
      </c>
      <c r="I1430" s="60" t="s">
        <v>2474</v>
      </c>
      <c r="J1430" s="63" t="str">
        <f t="shared" si="115"/>
        <v>IC.IV.150610</v>
      </c>
      <c r="K1430" s="61" t="s">
        <v>12175</v>
      </c>
      <c r="L1430" s="60" t="str">
        <f t="shared" si="116"/>
        <v>Discontinue</v>
      </c>
      <c r="M1430" s="64" t="str">
        <f t="shared" si="117"/>
        <v>PI.IC.IV.150610.01</v>
      </c>
      <c r="N1430" s="64"/>
      <c r="O1430" s="64" t="str">
        <f t="shared" si="118"/>
        <v>PH.IC.IV.150610.01</v>
      </c>
      <c r="Q1430" s="64" t="str">
        <f t="shared" si="119"/>
        <v>CL.IC.IV.150610.01</v>
      </c>
      <c r="V1430" s="60" t="s">
        <v>2482</v>
      </c>
      <c r="W1430" s="60">
        <v>1094</v>
      </c>
    </row>
    <row r="1431" spans="1:25" s="60" customFormat="1" ht="15">
      <c r="A1431" s="60" t="s">
        <v>8408</v>
      </c>
      <c r="C1431" s="62" t="s">
        <v>12760</v>
      </c>
      <c r="E1431" s="62" t="s">
        <v>12742</v>
      </c>
      <c r="F1431" s="60" t="s">
        <v>12761</v>
      </c>
      <c r="G1431" s="60" t="s">
        <v>12989</v>
      </c>
      <c r="H1431" s="62" t="s">
        <v>12997</v>
      </c>
      <c r="J1431" s="63" t="str">
        <f t="shared" si="115"/>
        <v>IC.IV.150611</v>
      </c>
      <c r="K1431" s="61" t="s">
        <v>2311</v>
      </c>
      <c r="L1431" s="60" t="str">
        <f t="shared" si="116"/>
        <v>Self Discontinued</v>
      </c>
      <c r="M1431" s="64" t="str">
        <f t="shared" si="117"/>
        <v>PI.IC.IV.150611.01</v>
      </c>
      <c r="N1431" s="64"/>
      <c r="O1431" s="64" t="str">
        <f t="shared" si="118"/>
        <v>PH.IC.IV.150611.01</v>
      </c>
      <c r="Q1431" s="64" t="str">
        <f t="shared" si="119"/>
        <v>CL.IC.IV.150611.01</v>
      </c>
      <c r="V1431" s="60" t="s">
        <v>2482</v>
      </c>
      <c r="W1431" s="60">
        <v>1094</v>
      </c>
    </row>
    <row r="1432" spans="1:25" s="60" customFormat="1" ht="15">
      <c r="A1432" s="60" t="s">
        <v>8408</v>
      </c>
      <c r="C1432" s="61" t="s">
        <v>2313</v>
      </c>
      <c r="D1432" s="60" t="s">
        <v>8089</v>
      </c>
      <c r="E1432" s="62" t="s">
        <v>6317</v>
      </c>
      <c r="F1432" s="60" t="s">
        <v>7853</v>
      </c>
      <c r="G1432" s="60" t="s">
        <v>8431</v>
      </c>
      <c r="H1432" s="62" t="s">
        <v>11848</v>
      </c>
      <c r="I1432" s="60" t="s">
        <v>7972</v>
      </c>
      <c r="J1432" s="63" t="str">
        <f t="shared" si="115"/>
        <v>IC.IV.150701</v>
      </c>
      <c r="K1432" s="61" t="s">
        <v>12175</v>
      </c>
      <c r="L1432" s="60" t="str">
        <f t="shared" si="116"/>
        <v>Present on Admission</v>
      </c>
      <c r="M1432" s="64" t="str">
        <f t="shared" si="117"/>
        <v>PI.IC.IV.150701.01</v>
      </c>
      <c r="N1432" s="64"/>
      <c r="O1432" s="64" t="str">
        <f t="shared" si="118"/>
        <v>PH.IC.IV.150701.01</v>
      </c>
      <c r="Q1432" s="64" t="str">
        <f t="shared" si="119"/>
        <v>CL.IC.IV.150701.01</v>
      </c>
      <c r="X1432" s="60" t="s">
        <v>12888</v>
      </c>
      <c r="Y1432" s="60">
        <v>1113</v>
      </c>
    </row>
    <row r="1433" spans="1:25" s="60" customFormat="1" ht="15">
      <c r="A1433" s="60" t="s">
        <v>8408</v>
      </c>
      <c r="C1433" s="61" t="s">
        <v>2313</v>
      </c>
      <c r="E1433" s="62" t="s">
        <v>6317</v>
      </c>
      <c r="F1433" s="60" t="s">
        <v>7853</v>
      </c>
      <c r="G1433" s="60" t="s">
        <v>8002</v>
      </c>
      <c r="H1433" s="62" t="s">
        <v>12030</v>
      </c>
      <c r="I1433" s="60" t="s">
        <v>8047</v>
      </c>
      <c r="J1433" s="63" t="str">
        <f t="shared" si="115"/>
        <v>IC.IV.150702</v>
      </c>
      <c r="K1433" s="61" t="s">
        <v>12175</v>
      </c>
      <c r="L1433" s="60" t="str">
        <f t="shared" si="116"/>
        <v>Tubing New/Changed</v>
      </c>
      <c r="M1433" s="64" t="str">
        <f t="shared" si="117"/>
        <v>PI.IC.IV.150702.01</v>
      </c>
      <c r="N1433" s="64"/>
      <c r="O1433" s="64" t="str">
        <f t="shared" si="118"/>
        <v>PH.IC.IV.150702.01</v>
      </c>
      <c r="Q1433" s="64" t="str">
        <f t="shared" si="119"/>
        <v>CL.IC.IV.150702.01</v>
      </c>
      <c r="V1433" s="60" t="s">
        <v>2777</v>
      </c>
      <c r="W1433" s="60">
        <v>1094</v>
      </c>
    </row>
    <row r="1434" spans="1:25" s="60" customFormat="1" ht="15">
      <c r="A1434" s="60" t="s">
        <v>8408</v>
      </c>
      <c r="C1434" s="61" t="s">
        <v>2313</v>
      </c>
      <c r="E1434" s="62" t="s">
        <v>6317</v>
      </c>
      <c r="F1434" s="60" t="s">
        <v>7853</v>
      </c>
      <c r="G1434" s="60" t="s">
        <v>7848</v>
      </c>
      <c r="H1434" s="62" t="s">
        <v>12032</v>
      </c>
      <c r="I1434" s="60" t="s">
        <v>7973</v>
      </c>
      <c r="J1434" s="63" t="str">
        <f t="shared" si="115"/>
        <v>IC.IV.150703</v>
      </c>
      <c r="K1434" s="61" t="s">
        <v>12175</v>
      </c>
      <c r="L1434" s="60" t="str">
        <f t="shared" si="116"/>
        <v>Tubing DC when PICC DC'd</v>
      </c>
      <c r="M1434" s="64" t="str">
        <f t="shared" si="117"/>
        <v>PI.IC.IV.150703.01</v>
      </c>
      <c r="N1434" s="64"/>
      <c r="O1434" s="64" t="str">
        <f t="shared" si="118"/>
        <v>PH.IC.IV.150703.01</v>
      </c>
      <c r="Q1434" s="64" t="str">
        <f t="shared" si="119"/>
        <v>CL.IC.IV.150703.01</v>
      </c>
      <c r="V1434" s="60" t="s">
        <v>2777</v>
      </c>
      <c r="W1434" s="60">
        <v>1003</v>
      </c>
    </row>
    <row r="1435" spans="1:25" s="60" customFormat="1" ht="15">
      <c r="A1435" s="60" t="s">
        <v>8408</v>
      </c>
      <c r="C1435" s="61" t="s">
        <v>2313</v>
      </c>
      <c r="E1435" s="62" t="s">
        <v>6317</v>
      </c>
      <c r="F1435" s="60" t="s">
        <v>7853</v>
      </c>
      <c r="G1435" s="60" t="s">
        <v>7849</v>
      </c>
      <c r="H1435" s="62" t="s">
        <v>12028</v>
      </c>
      <c r="I1435" s="60" t="s">
        <v>7850</v>
      </c>
      <c r="J1435" s="63" t="str">
        <f t="shared" si="115"/>
        <v>IC.IV.150704</v>
      </c>
      <c r="K1435" s="61" t="s">
        <v>12175</v>
      </c>
      <c r="L1435" s="60" t="str">
        <f t="shared" si="116"/>
        <v>Tubing DC/PICC Capped</v>
      </c>
      <c r="M1435" s="64" t="str">
        <f t="shared" si="117"/>
        <v>PI.IC.IV.150704.01</v>
      </c>
      <c r="N1435" s="64"/>
      <c r="O1435" s="64" t="str">
        <f t="shared" si="118"/>
        <v>PH.IC.IV.150704.01</v>
      </c>
      <c r="Q1435" s="64" t="str">
        <f t="shared" si="119"/>
        <v>CL.IC.IV.150704.01</v>
      </c>
      <c r="V1435" s="60" t="s">
        <v>2777</v>
      </c>
      <c r="W1435" s="60">
        <v>1004</v>
      </c>
    </row>
    <row r="1436" spans="1:25" s="60" customFormat="1" ht="15">
      <c r="A1436" s="60" t="s">
        <v>8408</v>
      </c>
      <c r="C1436" s="61" t="s">
        <v>12875</v>
      </c>
      <c r="E1436" s="62" t="s">
        <v>2533</v>
      </c>
      <c r="F1436" s="60" t="s">
        <v>12751</v>
      </c>
      <c r="G1436" s="60" t="s">
        <v>12887</v>
      </c>
      <c r="H1436" s="62" t="s">
        <v>12596</v>
      </c>
      <c r="J1436" s="63" t="str">
        <f t="shared" si="115"/>
        <v>IC.IV.150705</v>
      </c>
      <c r="K1436" s="61" t="s">
        <v>2206</v>
      </c>
      <c r="L1436" s="60" t="str">
        <f t="shared" si="116"/>
        <v>Change not due</v>
      </c>
      <c r="M1436" s="64" t="str">
        <f t="shared" si="117"/>
        <v>PI.IC.IV.150705.01</v>
      </c>
      <c r="N1436" s="64"/>
      <c r="O1436" s="64" t="str">
        <f t="shared" si="118"/>
        <v>PH.IC.IV.150705.01</v>
      </c>
      <c r="Q1436" s="64" t="str">
        <f t="shared" si="119"/>
        <v>CL.IC.IV.150705.01</v>
      </c>
      <c r="V1436" s="60" t="s">
        <v>2777</v>
      </c>
      <c r="W1436" s="60">
        <v>1004</v>
      </c>
    </row>
    <row r="1437" spans="1:25" s="60" customFormat="1" ht="15">
      <c r="A1437" s="60" t="s">
        <v>8408</v>
      </c>
      <c r="C1437" s="61" t="s">
        <v>2313</v>
      </c>
      <c r="D1437" s="60" t="s">
        <v>2309</v>
      </c>
      <c r="E1437" s="62" t="s">
        <v>2535</v>
      </c>
      <c r="F1437" s="60" t="s">
        <v>2178</v>
      </c>
      <c r="G1437" s="60" t="s">
        <v>2309</v>
      </c>
      <c r="H1437" s="62" t="s">
        <v>2311</v>
      </c>
      <c r="I1437" s="60" t="s">
        <v>2312</v>
      </c>
      <c r="J1437" s="63" t="str">
        <f t="shared" si="115"/>
        <v>IC.IV.150801</v>
      </c>
      <c r="K1437" s="61" t="s">
        <v>12175</v>
      </c>
      <c r="L1437" s="60" t="str">
        <f t="shared" si="116"/>
        <v>Insertion Date</v>
      </c>
      <c r="M1437" s="64" t="str">
        <f t="shared" si="117"/>
        <v>PI.IC.IV.150801.01</v>
      </c>
      <c r="N1437" s="64"/>
      <c r="O1437" s="64" t="str">
        <f t="shared" si="118"/>
        <v>PH.IC.IV.150801.01</v>
      </c>
      <c r="Q1437" s="64" t="str">
        <f t="shared" si="119"/>
        <v>CL.IC.IV.150801.01</v>
      </c>
      <c r="V1437" s="60" t="s">
        <v>2777</v>
      </c>
      <c r="W1437" s="60">
        <v>1004</v>
      </c>
    </row>
    <row r="1438" spans="1:25" s="60" customFormat="1" ht="15">
      <c r="A1438" s="60" t="s">
        <v>8408</v>
      </c>
      <c r="C1438" s="61" t="s">
        <v>2313</v>
      </c>
      <c r="D1438" s="60" t="s">
        <v>2476</v>
      </c>
      <c r="E1438" s="62" t="s">
        <v>2477</v>
      </c>
      <c r="F1438" s="60" t="s">
        <v>2480</v>
      </c>
      <c r="G1438" s="60" t="s">
        <v>2479</v>
      </c>
      <c r="H1438" s="62" t="s">
        <v>2311</v>
      </c>
      <c r="I1438" s="60" t="s">
        <v>2312</v>
      </c>
      <c r="J1438" s="63" t="str">
        <f t="shared" si="115"/>
        <v>IC.IV.150901</v>
      </c>
      <c r="K1438" s="61" t="s">
        <v>12175</v>
      </c>
      <c r="L1438" s="60" t="str">
        <f t="shared" si="116"/>
        <v>Date</v>
      </c>
      <c r="M1438" s="64" t="str">
        <f t="shared" si="117"/>
        <v>PI.IC.IV.150901.01</v>
      </c>
      <c r="N1438" s="64"/>
      <c r="O1438" s="64" t="str">
        <f t="shared" si="118"/>
        <v>PH.IC.IV.150901.01</v>
      </c>
      <c r="Q1438" s="64" t="str">
        <f t="shared" si="119"/>
        <v>CL.IC.IV.150901.01</v>
      </c>
      <c r="V1438" s="60" t="s">
        <v>2777</v>
      </c>
      <c r="W1438" s="60">
        <v>1004</v>
      </c>
    </row>
    <row r="1439" spans="1:25" s="60" customFormat="1" ht="15">
      <c r="A1439" s="60" t="s">
        <v>8408</v>
      </c>
      <c r="C1439" s="61" t="s">
        <v>2313</v>
      </c>
      <c r="D1439" s="60" t="s">
        <v>2481</v>
      </c>
      <c r="E1439" s="62" t="s">
        <v>2778</v>
      </c>
      <c r="F1439" s="60" t="s">
        <v>2232</v>
      </c>
      <c r="G1439" s="60" t="s">
        <v>2360</v>
      </c>
      <c r="H1439" s="62" t="s">
        <v>2311</v>
      </c>
      <c r="I1439" s="60" t="s">
        <v>2312</v>
      </c>
      <c r="J1439" s="63" t="str">
        <f t="shared" si="115"/>
        <v>IC.IV.151001</v>
      </c>
      <c r="K1439" s="61" t="s">
        <v>12175</v>
      </c>
      <c r="L1439" s="60" t="str">
        <f t="shared" si="116"/>
        <v>Done</v>
      </c>
      <c r="M1439" s="64" t="str">
        <f t="shared" si="117"/>
        <v>PI.IC.IV.151001.01</v>
      </c>
      <c r="N1439" s="64"/>
      <c r="O1439" s="64" t="str">
        <f t="shared" si="118"/>
        <v>PH.IC.IV.151001.01</v>
      </c>
      <c r="Q1439" s="64" t="str">
        <f t="shared" si="119"/>
        <v>CL.IC.IV.151001.01</v>
      </c>
      <c r="V1439" s="60" t="s">
        <v>2777</v>
      </c>
      <c r="W1439" s="60">
        <v>1004</v>
      </c>
    </row>
    <row r="1440" spans="1:25" s="60" customFormat="1" ht="15">
      <c r="A1440" s="60" t="s">
        <v>8408</v>
      </c>
      <c r="C1440" s="61" t="s">
        <v>2313</v>
      </c>
      <c r="D1440" s="60" t="s">
        <v>2233</v>
      </c>
      <c r="E1440" s="62" t="s">
        <v>2778</v>
      </c>
      <c r="F1440" s="60" t="s">
        <v>2232</v>
      </c>
      <c r="G1440" s="60" t="s">
        <v>2235</v>
      </c>
      <c r="H1440" s="62" t="s">
        <v>2241</v>
      </c>
      <c r="I1440" s="60" t="s">
        <v>2312</v>
      </c>
      <c r="J1440" s="63" t="str">
        <f t="shared" si="115"/>
        <v>IC.IV.151002</v>
      </c>
      <c r="K1440" s="61" t="s">
        <v>12175</v>
      </c>
      <c r="L1440" s="60" t="str">
        <f t="shared" si="116"/>
        <v>Not Applicable</v>
      </c>
      <c r="M1440" s="64" t="str">
        <f t="shared" si="117"/>
        <v>PI.IC.IV.151002.01</v>
      </c>
      <c r="N1440" s="64"/>
      <c r="O1440" s="64" t="str">
        <f t="shared" si="118"/>
        <v>PH.IC.IV.151002.01</v>
      </c>
      <c r="Q1440" s="64" t="str">
        <f t="shared" si="119"/>
        <v>CL.IC.IV.151002.01</v>
      </c>
      <c r="V1440" s="60" t="s">
        <v>2777</v>
      </c>
      <c r="W1440" s="60">
        <v>1004</v>
      </c>
    </row>
    <row r="1441" spans="1:37" s="60" customFormat="1" ht="15">
      <c r="A1441" s="60" t="s">
        <v>8408</v>
      </c>
      <c r="C1441" s="61" t="s">
        <v>2313</v>
      </c>
      <c r="D1441" s="60" t="s">
        <v>2234</v>
      </c>
      <c r="E1441" s="62" t="s">
        <v>2778</v>
      </c>
      <c r="F1441" s="60" t="s">
        <v>2232</v>
      </c>
      <c r="G1441" s="60" t="s">
        <v>2236</v>
      </c>
      <c r="H1441" s="62" t="s">
        <v>2175</v>
      </c>
      <c r="I1441" s="60" t="s">
        <v>2312</v>
      </c>
      <c r="J1441" s="63" t="str">
        <f t="shared" si="115"/>
        <v>IC.IV.151003</v>
      </c>
      <c r="K1441" s="61" t="s">
        <v>12175</v>
      </c>
      <c r="L1441" s="60" t="str">
        <f t="shared" si="116"/>
        <v>Saline Locked</v>
      </c>
      <c r="M1441" s="64" t="str">
        <f t="shared" si="117"/>
        <v>PI.IC.IV.151003.01</v>
      </c>
      <c r="N1441" s="64"/>
      <c r="O1441" s="64" t="str">
        <f t="shared" si="118"/>
        <v>PH.IC.IV.151003.01</v>
      </c>
      <c r="Q1441" s="64" t="str">
        <f t="shared" si="119"/>
        <v>CL.IC.IV.151003.01</v>
      </c>
      <c r="X1441" s="60" t="s">
        <v>12440</v>
      </c>
      <c r="Y1441" s="60">
        <v>1111</v>
      </c>
    </row>
    <row r="1442" spans="1:37" s="88" customFormat="1" ht="15">
      <c r="A1442" s="60" t="s">
        <v>8408</v>
      </c>
      <c r="B1442" s="60"/>
      <c r="C1442" s="61" t="s">
        <v>2313</v>
      </c>
      <c r="D1442" s="60" t="s">
        <v>2233</v>
      </c>
      <c r="E1442" s="62" t="s">
        <v>2778</v>
      </c>
      <c r="F1442" s="60" t="s">
        <v>2232</v>
      </c>
      <c r="G1442" s="60" t="s">
        <v>2237</v>
      </c>
      <c r="H1442" s="62" t="s">
        <v>2242</v>
      </c>
      <c r="I1442" s="60" t="s">
        <v>2312</v>
      </c>
      <c r="J1442" s="63" t="str">
        <f t="shared" si="115"/>
        <v>IC.IV.151004</v>
      </c>
      <c r="K1442" s="61" t="s">
        <v>12175</v>
      </c>
      <c r="L1442" s="60" t="str">
        <f t="shared" si="116"/>
        <v>Heparin Locked</v>
      </c>
      <c r="M1442" s="64" t="str">
        <f t="shared" si="117"/>
        <v>PI.IC.IV.151004.01</v>
      </c>
      <c r="N1442" s="64"/>
      <c r="O1442" s="64" t="str">
        <f t="shared" si="118"/>
        <v>PH.IC.IV.151004.01</v>
      </c>
      <c r="P1442" s="60"/>
      <c r="Q1442" s="64" t="str">
        <f t="shared" si="119"/>
        <v>CL.IC.IV.151004.01</v>
      </c>
      <c r="X1442" s="88" t="s">
        <v>12618</v>
      </c>
      <c r="Y1442" s="88">
        <v>1114</v>
      </c>
    </row>
    <row r="1443" spans="1:37" s="88" customFormat="1" ht="15">
      <c r="A1443" s="60" t="s">
        <v>8408</v>
      </c>
      <c r="B1443" s="60"/>
      <c r="C1443" s="61" t="s">
        <v>2313</v>
      </c>
      <c r="D1443" s="60" t="s">
        <v>2234</v>
      </c>
      <c r="E1443" s="62" t="s">
        <v>2778</v>
      </c>
      <c r="F1443" s="60" t="s">
        <v>2232</v>
      </c>
      <c r="G1443" s="60" t="s">
        <v>2377</v>
      </c>
      <c r="H1443" s="62" t="s">
        <v>2775</v>
      </c>
      <c r="I1443" s="60" t="s">
        <v>2312</v>
      </c>
      <c r="J1443" s="63" t="str">
        <f t="shared" si="115"/>
        <v>IC.IV.151005</v>
      </c>
      <c r="K1443" s="61" t="s">
        <v>12175</v>
      </c>
      <c r="L1443" s="60" t="str">
        <f t="shared" si="116"/>
        <v>Fibrinolytic</v>
      </c>
      <c r="M1443" s="64" t="str">
        <f t="shared" si="117"/>
        <v>PI.IC.IV.151005.01</v>
      </c>
      <c r="N1443" s="64"/>
      <c r="O1443" s="64" t="str">
        <f t="shared" si="118"/>
        <v>PH.IC.IV.151005.01</v>
      </c>
      <c r="P1443" s="60"/>
      <c r="Q1443" s="64" t="str">
        <f t="shared" si="119"/>
        <v>CL.IC.IV.151005.01</v>
      </c>
      <c r="X1443" s="88" t="s">
        <v>12618</v>
      </c>
      <c r="Y1443" s="88">
        <v>1114</v>
      </c>
    </row>
    <row r="1444" spans="1:37" s="88" customFormat="1" ht="15">
      <c r="A1444" s="60" t="s">
        <v>8408</v>
      </c>
      <c r="B1444" s="60"/>
      <c r="C1444" s="61" t="s">
        <v>2313</v>
      </c>
      <c r="D1444" s="60" t="s">
        <v>2234</v>
      </c>
      <c r="E1444" s="62" t="s">
        <v>2778</v>
      </c>
      <c r="F1444" s="60" t="s">
        <v>2232</v>
      </c>
      <c r="G1444" s="60" t="s">
        <v>2378</v>
      </c>
      <c r="H1444" s="62" t="s">
        <v>2243</v>
      </c>
      <c r="I1444" s="60" t="s">
        <v>2240</v>
      </c>
      <c r="J1444" s="63" t="str">
        <f t="shared" si="115"/>
        <v>IC.IV.151006</v>
      </c>
      <c r="K1444" s="61" t="s">
        <v>12175</v>
      </c>
      <c r="L1444" s="60" t="str">
        <f t="shared" si="116"/>
        <v>Other: specify</v>
      </c>
      <c r="M1444" s="64" t="str">
        <f t="shared" si="117"/>
        <v>PI.IC.IV.151006.01</v>
      </c>
      <c r="N1444" s="64"/>
      <c r="O1444" s="64" t="str">
        <f t="shared" si="118"/>
        <v>PH.IC.IV.151006.01</v>
      </c>
      <c r="P1444" s="60"/>
      <c r="Q1444" s="64" t="str">
        <f t="shared" si="119"/>
        <v>CL.IC.IV.151006.01</v>
      </c>
      <c r="X1444" s="88" t="s">
        <v>12618</v>
      </c>
      <c r="Y1444" s="88">
        <v>1114</v>
      </c>
    </row>
    <row r="1445" spans="1:37" s="88" customFormat="1" ht="15">
      <c r="A1445" s="60" t="s">
        <v>8408</v>
      </c>
      <c r="B1445" s="60"/>
      <c r="C1445" s="61" t="s">
        <v>12875</v>
      </c>
      <c r="D1445" s="60" t="s">
        <v>2233</v>
      </c>
      <c r="E1445" s="62" t="s">
        <v>2025</v>
      </c>
      <c r="F1445" s="60" t="s">
        <v>12632</v>
      </c>
      <c r="G1445" s="83" t="s">
        <v>8438</v>
      </c>
      <c r="H1445" s="62" t="s">
        <v>12733</v>
      </c>
      <c r="I1445" s="60"/>
      <c r="J1445" s="63" t="str">
        <f t="shared" si="115"/>
        <v>IC.IV.151007</v>
      </c>
      <c r="K1445" s="61" t="s">
        <v>2311</v>
      </c>
      <c r="L1445" s="60" t="str">
        <f t="shared" si="116"/>
        <v>Citrate locked</v>
      </c>
      <c r="M1445" s="64" t="str">
        <f t="shared" si="117"/>
        <v>PI.IC.IV.151007.01</v>
      </c>
      <c r="N1445" s="64"/>
      <c r="O1445" s="64" t="str">
        <f t="shared" si="118"/>
        <v>PH.IC.IV.151007.01</v>
      </c>
      <c r="P1445" s="60"/>
      <c r="Q1445" s="64" t="str">
        <f t="shared" si="119"/>
        <v>CL.IC.IV.151007.01</v>
      </c>
      <c r="X1445" s="88" t="s">
        <v>12618</v>
      </c>
      <c r="Y1445" s="88">
        <v>1114</v>
      </c>
    </row>
    <row r="1446" spans="1:37" s="88" customFormat="1" ht="15">
      <c r="A1446" s="83" t="s">
        <v>8408</v>
      </c>
      <c r="B1446" s="83"/>
      <c r="C1446" s="81" t="s">
        <v>12631</v>
      </c>
      <c r="D1446" s="83" t="s">
        <v>10442</v>
      </c>
      <c r="E1446" s="81" t="s">
        <v>12629</v>
      </c>
      <c r="F1446" s="83" t="s">
        <v>12496</v>
      </c>
      <c r="G1446" s="83" t="s">
        <v>12295</v>
      </c>
      <c r="H1446" s="81" t="s">
        <v>12614</v>
      </c>
      <c r="I1446" s="83" t="s">
        <v>12295</v>
      </c>
      <c r="J1446" s="63" t="str">
        <f t="shared" si="115"/>
        <v>IC.IV.151101</v>
      </c>
      <c r="K1446" s="61" t="s">
        <v>2311</v>
      </c>
      <c r="L1446" s="60" t="str">
        <f t="shared" si="116"/>
        <v>Clean</v>
      </c>
      <c r="M1446" s="64" t="str">
        <f t="shared" si="117"/>
        <v>PI.IC.IV.151101.01</v>
      </c>
      <c r="N1446" s="64"/>
      <c r="O1446" s="64" t="str">
        <f t="shared" si="118"/>
        <v>PH.IC.IV.151101.01</v>
      </c>
      <c r="P1446" s="60"/>
      <c r="Q1446" s="64" t="str">
        <f t="shared" si="119"/>
        <v>CL.IC.IV.151101.01</v>
      </c>
      <c r="X1446" s="88" t="s">
        <v>12618</v>
      </c>
      <c r="Y1446" s="88">
        <v>1114</v>
      </c>
    </row>
    <row r="1447" spans="1:37" s="88" customFormat="1" ht="15">
      <c r="A1447" s="83" t="s">
        <v>8408</v>
      </c>
      <c r="B1447" s="83"/>
      <c r="C1447" s="81" t="s">
        <v>12631</v>
      </c>
      <c r="D1447" s="83"/>
      <c r="E1447" s="81" t="s">
        <v>12629</v>
      </c>
      <c r="F1447" s="83" t="s">
        <v>12496</v>
      </c>
      <c r="G1447" s="83" t="s">
        <v>10409</v>
      </c>
      <c r="H1447" s="81" t="s">
        <v>12615</v>
      </c>
      <c r="I1447" s="83" t="s">
        <v>10409</v>
      </c>
      <c r="J1447" s="63" t="str">
        <f t="shared" si="115"/>
        <v>IC.IV.151102</v>
      </c>
      <c r="K1447" s="61" t="s">
        <v>2311</v>
      </c>
      <c r="L1447" s="60" t="str">
        <f t="shared" si="116"/>
        <v>Dry</v>
      </c>
      <c r="M1447" s="64" t="str">
        <f t="shared" si="117"/>
        <v>PI.IC.IV.151102.01</v>
      </c>
      <c r="N1447" s="64"/>
      <c r="O1447" s="64" t="str">
        <f t="shared" si="118"/>
        <v>PH.IC.IV.151102.01</v>
      </c>
      <c r="P1447" s="60"/>
      <c r="Q1447" s="64" t="str">
        <f t="shared" si="119"/>
        <v>CL.IC.IV.151102.01</v>
      </c>
      <c r="X1447" s="88" t="s">
        <v>12440</v>
      </c>
      <c r="Y1447" s="88">
        <v>1115</v>
      </c>
    </row>
    <row r="1448" spans="1:37" s="88" customFormat="1" ht="15">
      <c r="A1448" s="83" t="s">
        <v>8408</v>
      </c>
      <c r="B1448" s="83"/>
      <c r="C1448" s="81" t="s">
        <v>12631</v>
      </c>
      <c r="D1448" s="83"/>
      <c r="E1448" s="81" t="s">
        <v>12629</v>
      </c>
      <c r="F1448" s="83" t="s">
        <v>12496</v>
      </c>
      <c r="G1448" s="83" t="s">
        <v>10646</v>
      </c>
      <c r="H1448" s="81" t="s">
        <v>12616</v>
      </c>
      <c r="I1448" s="83" t="s">
        <v>10646</v>
      </c>
      <c r="J1448" s="63" t="str">
        <f t="shared" si="115"/>
        <v>IC.IV.151103</v>
      </c>
      <c r="K1448" s="61" t="s">
        <v>2311</v>
      </c>
      <c r="L1448" s="60" t="str">
        <f t="shared" si="116"/>
        <v>Intact</v>
      </c>
      <c r="M1448" s="64" t="str">
        <f t="shared" si="117"/>
        <v>PI.IC.IV.151103.01</v>
      </c>
      <c r="N1448" s="64"/>
      <c r="O1448" s="64" t="str">
        <f t="shared" si="118"/>
        <v>PH.IC.IV.151103.01</v>
      </c>
      <c r="P1448" s="60"/>
      <c r="Q1448" s="64" t="str">
        <f t="shared" si="119"/>
        <v>CL.IC.IV.151103.01</v>
      </c>
      <c r="X1448" s="88" t="s">
        <v>12440</v>
      </c>
      <c r="Y1448" s="88">
        <v>1115</v>
      </c>
    </row>
    <row r="1449" spans="1:37" s="88" customFormat="1" ht="15">
      <c r="A1449" s="83" t="s">
        <v>8408</v>
      </c>
      <c r="B1449" s="83"/>
      <c r="C1449" s="81" t="s">
        <v>12631</v>
      </c>
      <c r="D1449" s="83"/>
      <c r="E1449" s="81" t="s">
        <v>12629</v>
      </c>
      <c r="F1449" s="83" t="s">
        <v>12496</v>
      </c>
      <c r="G1449" s="83" t="s">
        <v>12296</v>
      </c>
      <c r="H1449" s="81" t="s">
        <v>12617</v>
      </c>
      <c r="I1449" s="83" t="s">
        <v>12296</v>
      </c>
      <c r="J1449" s="63" t="str">
        <f t="shared" si="115"/>
        <v>IC.IV.151104</v>
      </c>
      <c r="K1449" s="61" t="s">
        <v>2311</v>
      </c>
      <c r="L1449" s="60" t="str">
        <f t="shared" si="116"/>
        <v>Stained</v>
      </c>
      <c r="M1449" s="64" t="str">
        <f t="shared" si="117"/>
        <v>PI.IC.IV.151104.01</v>
      </c>
      <c r="N1449" s="64"/>
      <c r="O1449" s="64" t="str">
        <f t="shared" si="118"/>
        <v>PH.IC.IV.151104.01</v>
      </c>
      <c r="P1449" s="60"/>
      <c r="Q1449" s="64" t="str">
        <f t="shared" si="119"/>
        <v>CL.IC.IV.151104.01</v>
      </c>
      <c r="X1449" s="88" t="s">
        <v>12440</v>
      </c>
      <c r="Y1449" s="88">
        <v>1115</v>
      </c>
    </row>
    <row r="1450" spans="1:37" s="88" customFormat="1" ht="15">
      <c r="A1450" s="83" t="s">
        <v>8408</v>
      </c>
      <c r="B1450" s="83"/>
      <c r="C1450" s="81" t="s">
        <v>12631</v>
      </c>
      <c r="D1450" s="83"/>
      <c r="E1450" s="81" t="s">
        <v>12629</v>
      </c>
      <c r="F1450" s="83" t="s">
        <v>12496</v>
      </c>
      <c r="G1450" s="83" t="s">
        <v>12297</v>
      </c>
      <c r="H1450" s="81" t="s">
        <v>12596</v>
      </c>
      <c r="I1450" s="83" t="s">
        <v>12297</v>
      </c>
      <c r="J1450" s="63" t="str">
        <f t="shared" si="115"/>
        <v>IC.IV.151105</v>
      </c>
      <c r="K1450" s="61" t="s">
        <v>2311</v>
      </c>
      <c r="L1450" s="60" t="str">
        <f t="shared" si="116"/>
        <v>Saturated</v>
      </c>
      <c r="M1450" s="64" t="str">
        <f t="shared" si="117"/>
        <v>PI.IC.IV.151105.01</v>
      </c>
      <c r="N1450" s="64"/>
      <c r="O1450" s="64" t="str">
        <f t="shared" si="118"/>
        <v>PH.IC.IV.151105.01</v>
      </c>
      <c r="P1450" s="60"/>
      <c r="Q1450" s="64" t="str">
        <f t="shared" si="119"/>
        <v>CL.IC.IV.151105.01</v>
      </c>
      <c r="X1450" s="88" t="s">
        <v>12440</v>
      </c>
      <c r="Y1450" s="88">
        <v>1115</v>
      </c>
    </row>
    <row r="1451" spans="1:37" s="88" customFormat="1" ht="15">
      <c r="A1451" s="83" t="s">
        <v>8408</v>
      </c>
      <c r="B1451" s="83"/>
      <c r="C1451" s="81" t="s">
        <v>12631</v>
      </c>
      <c r="D1451" s="83" t="s">
        <v>8267</v>
      </c>
      <c r="E1451" s="81" t="s">
        <v>12558</v>
      </c>
      <c r="F1451" s="83" t="s">
        <v>12499</v>
      </c>
      <c r="G1451" s="83" t="s">
        <v>8413</v>
      </c>
      <c r="H1451" s="81" t="s">
        <v>12498</v>
      </c>
      <c r="I1451" s="83" t="s">
        <v>8413</v>
      </c>
      <c r="J1451" s="63" t="str">
        <f t="shared" si="115"/>
        <v>IC.IV.151201</v>
      </c>
      <c r="K1451" s="61" t="s">
        <v>2311</v>
      </c>
      <c r="L1451" s="60" t="str">
        <f t="shared" si="116"/>
        <v>Antimicrobial</v>
      </c>
      <c r="M1451" s="64" t="str">
        <f t="shared" si="117"/>
        <v>PI.IC.IV.151201.01</v>
      </c>
      <c r="N1451" s="64"/>
      <c r="O1451" s="64" t="str">
        <f t="shared" si="118"/>
        <v>PH.IC.IV.151201.01</v>
      </c>
      <c r="P1451" s="60"/>
      <c r="Q1451" s="64" t="str">
        <f t="shared" si="119"/>
        <v>CL.IC.IV.151201.01</v>
      </c>
      <c r="X1451" s="88" t="s">
        <v>12440</v>
      </c>
      <c r="Y1451" s="88">
        <v>1115</v>
      </c>
    </row>
    <row r="1452" spans="1:37" s="60" customFormat="1" ht="15">
      <c r="A1452" s="83" t="s">
        <v>8408</v>
      </c>
      <c r="B1452" s="83"/>
      <c r="C1452" s="81" t="s">
        <v>12631</v>
      </c>
      <c r="D1452" s="83"/>
      <c r="E1452" s="81" t="s">
        <v>12558</v>
      </c>
      <c r="F1452" s="83" t="s">
        <v>12499</v>
      </c>
      <c r="G1452" s="83" t="s">
        <v>11070</v>
      </c>
      <c r="H1452" s="81" t="s">
        <v>12615</v>
      </c>
      <c r="I1452" s="83" t="s">
        <v>8563</v>
      </c>
      <c r="J1452" s="63" t="str">
        <f t="shared" si="115"/>
        <v>IC.IV.151202</v>
      </c>
      <c r="K1452" s="61" t="s">
        <v>2311</v>
      </c>
      <c r="L1452" s="60" t="str">
        <f t="shared" si="116"/>
        <v>Transparent</v>
      </c>
      <c r="M1452" s="64" t="str">
        <f t="shared" si="117"/>
        <v>PI.IC.IV.151202.01</v>
      </c>
      <c r="N1452" s="64"/>
      <c r="O1452" s="64" t="str">
        <f t="shared" si="118"/>
        <v>PH.IC.IV.151202.01</v>
      </c>
      <c r="Q1452" s="64" t="str">
        <f t="shared" si="119"/>
        <v>CL.IC.IV.151202.01</v>
      </c>
    </row>
    <row r="1453" spans="1:37" s="60" customFormat="1" ht="15">
      <c r="A1453" s="83" t="s">
        <v>8408</v>
      </c>
      <c r="B1453" s="83"/>
      <c r="C1453" s="81" t="s">
        <v>12631</v>
      </c>
      <c r="D1453" s="83"/>
      <c r="E1453" s="81" t="s">
        <v>12558</v>
      </c>
      <c r="F1453" s="83" t="s">
        <v>12499</v>
      </c>
      <c r="G1453" s="83" t="s">
        <v>11567</v>
      </c>
      <c r="H1453" s="81" t="s">
        <v>12616</v>
      </c>
      <c r="I1453" s="83" t="s">
        <v>11567</v>
      </c>
      <c r="J1453" s="63" t="str">
        <f t="shared" si="115"/>
        <v>IC.IV.151203</v>
      </c>
      <c r="K1453" s="61" t="s">
        <v>2311</v>
      </c>
      <c r="L1453" s="60" t="str">
        <f t="shared" si="116"/>
        <v>Gauze</v>
      </c>
      <c r="M1453" s="64" t="str">
        <f t="shared" si="117"/>
        <v>PI.IC.IV.151203.01</v>
      </c>
      <c r="N1453" s="64"/>
      <c r="O1453" s="64" t="str">
        <f t="shared" si="118"/>
        <v>PH.IC.IV.151203.01</v>
      </c>
      <c r="Q1453" s="64" t="str">
        <f t="shared" si="119"/>
        <v>CL.IC.IV.151203.01</v>
      </c>
    </row>
    <row r="1454" spans="1:37" s="60" customFormat="1" ht="15">
      <c r="A1454" s="83" t="s">
        <v>8408</v>
      </c>
      <c r="B1454" s="83"/>
      <c r="C1454" s="81" t="s">
        <v>12631</v>
      </c>
      <c r="D1454" s="83"/>
      <c r="E1454" s="81" t="s">
        <v>12558</v>
      </c>
      <c r="F1454" s="83" t="s">
        <v>12499</v>
      </c>
      <c r="G1454" s="83" t="s">
        <v>11569</v>
      </c>
      <c r="H1454" s="81" t="s">
        <v>12617</v>
      </c>
      <c r="I1454" s="83" t="s">
        <v>11569</v>
      </c>
      <c r="J1454" s="63" t="str">
        <f t="shared" si="115"/>
        <v>IC.IV.151204</v>
      </c>
      <c r="K1454" s="61" t="s">
        <v>2311</v>
      </c>
      <c r="L1454" s="60" t="str">
        <f t="shared" si="116"/>
        <v>Pressure</v>
      </c>
      <c r="M1454" s="64" t="str">
        <f t="shared" si="117"/>
        <v>PI.IC.IV.151204.01</v>
      </c>
      <c r="N1454" s="64"/>
      <c r="O1454" s="64" t="str">
        <f t="shared" si="118"/>
        <v>PH.IC.IV.151204.01</v>
      </c>
      <c r="Q1454" s="64" t="str">
        <f t="shared" si="119"/>
        <v>CL.IC.IV.151204.01</v>
      </c>
    </row>
    <row r="1455" spans="1:37" s="60" customFormat="1" ht="15">
      <c r="A1455" s="83" t="s">
        <v>8408</v>
      </c>
      <c r="B1455" s="83"/>
      <c r="C1455" s="81" t="s">
        <v>12631</v>
      </c>
      <c r="D1455" s="83"/>
      <c r="E1455" s="81" t="s">
        <v>12558</v>
      </c>
      <c r="F1455" s="83" t="s">
        <v>12499</v>
      </c>
      <c r="G1455" s="83" t="s">
        <v>8564</v>
      </c>
      <c r="H1455" s="81" t="s">
        <v>12596</v>
      </c>
      <c r="I1455" s="83" t="s">
        <v>12437</v>
      </c>
      <c r="J1455" s="63" t="str">
        <f t="shared" si="115"/>
        <v>IC.IV.151205</v>
      </c>
      <c r="K1455" s="61" t="s">
        <v>2311</v>
      </c>
      <c r="L1455" s="60" t="str">
        <f t="shared" si="116"/>
        <v>Other; specify</v>
      </c>
      <c r="M1455" s="64" t="str">
        <f t="shared" si="117"/>
        <v>PI.IC.IV.151205.01</v>
      </c>
      <c r="N1455" s="64"/>
      <c r="O1455" s="64" t="str">
        <f t="shared" si="118"/>
        <v>PH.IC.IV.151205.01</v>
      </c>
      <c r="Q1455" s="64" t="str">
        <f t="shared" si="119"/>
        <v>CL.IC.IV.151205.01</v>
      </c>
    </row>
    <row r="1456" spans="1:37" s="60" customFormat="1" ht="15">
      <c r="A1456" s="60" t="s">
        <v>8408</v>
      </c>
      <c r="C1456" s="61" t="s">
        <v>11559</v>
      </c>
      <c r="D1456" s="60" t="s">
        <v>13783</v>
      </c>
      <c r="E1456" s="62" t="s">
        <v>12101</v>
      </c>
      <c r="F1456" s="60" t="s">
        <v>13784</v>
      </c>
      <c r="G1456" s="60" t="s">
        <v>7539</v>
      </c>
      <c r="H1456" s="62" t="s">
        <v>11848</v>
      </c>
      <c r="I1456" s="60" t="s">
        <v>11867</v>
      </c>
      <c r="J1456" s="63" t="str">
        <f>CONCATENATE("IC.IV.",C1456,E1456,H1456)</f>
        <v>IC.IV.151301</v>
      </c>
      <c r="K1456" s="61" t="s">
        <v>2379</v>
      </c>
      <c r="L1456" s="60" t="str">
        <f>G1456</f>
        <v>Enter Free Text in cm</v>
      </c>
      <c r="M1456" s="64" t="str">
        <f>CONCATENATE("PI.",J1456,".",K1456)</f>
        <v>PI.IC.IV.151301.01</v>
      </c>
      <c r="N1456" s="64"/>
      <c r="O1456" s="64" t="str">
        <f>CONCATENATE("PH.",J1456,".",K1456)</f>
        <v>PH.IC.IV.151301.01</v>
      </c>
      <c r="Q1456" s="64" t="str">
        <f>CONCATENATE("CL.",J1456,".",K1456)</f>
        <v>CL.IC.IV.151301.01</v>
      </c>
      <c r="AJ1456" s="60" t="s">
        <v>12773</v>
      </c>
      <c r="AK1456" s="60">
        <v>1465</v>
      </c>
    </row>
    <row r="1457" spans="1:45" s="60" customFormat="1" ht="15">
      <c r="A1457" s="60" t="s">
        <v>8408</v>
      </c>
      <c r="B1457" s="60" t="s">
        <v>7533</v>
      </c>
      <c r="C1457" s="61" t="s">
        <v>7863</v>
      </c>
      <c r="D1457" s="60" t="s">
        <v>841</v>
      </c>
      <c r="E1457" s="62" t="s">
        <v>2379</v>
      </c>
      <c r="F1457" s="60" t="s">
        <v>7538</v>
      </c>
      <c r="G1457" s="60" t="s">
        <v>7539</v>
      </c>
      <c r="H1457" s="62" t="s">
        <v>11848</v>
      </c>
      <c r="I1457" s="60" t="s">
        <v>11867</v>
      </c>
      <c r="J1457" s="63" t="str">
        <f t="shared" si="115"/>
        <v>IC.IV.160101</v>
      </c>
      <c r="K1457" s="61" t="s">
        <v>2379</v>
      </c>
      <c r="L1457" s="60" t="str">
        <f t="shared" si="116"/>
        <v>Enter Free Text in cm</v>
      </c>
      <c r="M1457" s="64" t="str">
        <f t="shared" si="117"/>
        <v>PI.IC.IV.160101.01</v>
      </c>
      <c r="N1457" s="64"/>
      <c r="O1457" s="64" t="str">
        <f t="shared" si="118"/>
        <v>PH.IC.IV.160101.01</v>
      </c>
      <c r="Q1457" s="64" t="str">
        <f t="shared" si="119"/>
        <v>CL.IC.IV.160101.01</v>
      </c>
    </row>
    <row r="1458" spans="1:45" s="60" customFormat="1" ht="23" customHeight="1">
      <c r="A1458" s="60" t="s">
        <v>8408</v>
      </c>
      <c r="C1458" s="61" t="s">
        <v>7863</v>
      </c>
      <c r="D1458" s="60" t="s">
        <v>747</v>
      </c>
      <c r="E1458" s="62" t="s">
        <v>12030</v>
      </c>
      <c r="F1458" s="60" t="s">
        <v>7540</v>
      </c>
      <c r="G1458" s="60" t="s">
        <v>7539</v>
      </c>
      <c r="H1458" s="62" t="s">
        <v>11848</v>
      </c>
      <c r="I1458" s="60" t="s">
        <v>11867</v>
      </c>
      <c r="J1458" s="63" t="str">
        <f t="shared" ref="J1458:J1459" si="120">CONCATENATE("IC.IV.",C1458,E1458,H1458)</f>
        <v>IC.IV.160201</v>
      </c>
      <c r="K1458" s="61" t="s">
        <v>1</v>
      </c>
      <c r="L1458" s="60" t="str">
        <f t="shared" ref="L1458:L1459" si="121">G1458</f>
        <v>Enter Free Text in cm</v>
      </c>
      <c r="M1458" s="64" t="str">
        <f t="shared" ref="M1458:M1459" si="122">CONCATENATE("PI.",J1458,".",K1458)</f>
        <v>PI.IC.IV.160201.01</v>
      </c>
      <c r="N1458" s="64"/>
      <c r="O1458" s="64" t="str">
        <f t="shared" ref="O1458:O1459" si="123">CONCATENATE("PH.",J1458,".",K1458)</f>
        <v>PH.IC.IV.160201.01</v>
      </c>
      <c r="Q1458" s="64" t="str">
        <f t="shared" ref="Q1458:Q1459" si="124">CONCATENATE("CL.",J1458,".",K1458)</f>
        <v>CL.IC.IV.160201.01</v>
      </c>
    </row>
    <row r="1459" spans="1:45" s="114" customFormat="1" ht="15">
      <c r="A1459" s="114" t="s">
        <v>8408</v>
      </c>
      <c r="C1459" s="115" t="s">
        <v>7863</v>
      </c>
      <c r="D1459" s="114" t="s">
        <v>14465</v>
      </c>
      <c r="E1459" s="126" t="s">
        <v>12032</v>
      </c>
      <c r="F1459" s="114" t="s">
        <v>14466</v>
      </c>
      <c r="G1459" s="114" t="s">
        <v>14467</v>
      </c>
      <c r="H1459" s="126" t="s">
        <v>11848</v>
      </c>
      <c r="J1459" s="127" t="str">
        <f t="shared" si="120"/>
        <v>IC.IV.160301</v>
      </c>
      <c r="K1459" s="115" t="s">
        <v>1</v>
      </c>
      <c r="L1459" s="114" t="str">
        <f t="shared" si="121"/>
        <v>YES</v>
      </c>
      <c r="M1459" s="119" t="str">
        <f t="shared" si="122"/>
        <v>PI.IC.IV.160301.01</v>
      </c>
      <c r="N1459" s="119"/>
      <c r="O1459" s="119" t="str">
        <f t="shared" si="123"/>
        <v>PH.IC.IV.160301.01</v>
      </c>
      <c r="Q1459" s="119" t="str">
        <f t="shared" si="124"/>
        <v>CL.IC.IV.160301.01</v>
      </c>
      <c r="AR1459" s="114" t="s">
        <v>12773</v>
      </c>
      <c r="AS1459" s="114">
        <v>1715</v>
      </c>
    </row>
    <row r="1460" spans="1:45" s="114" customFormat="1" ht="15">
      <c r="A1460" s="114" t="s">
        <v>8408</v>
      </c>
      <c r="C1460" s="115" t="s">
        <v>7863</v>
      </c>
      <c r="E1460" s="126" t="s">
        <v>12032</v>
      </c>
      <c r="F1460" s="114" t="s">
        <v>14466</v>
      </c>
      <c r="G1460" s="114" t="s">
        <v>14468</v>
      </c>
      <c r="H1460" s="126" t="s">
        <v>12030</v>
      </c>
      <c r="J1460" s="127" t="str">
        <f t="shared" si="115"/>
        <v>IC.IV.160302</v>
      </c>
      <c r="K1460" s="115" t="s">
        <v>2379</v>
      </c>
      <c r="L1460" s="114" t="str">
        <f t="shared" si="116"/>
        <v>NO</v>
      </c>
      <c r="M1460" s="119" t="str">
        <f t="shared" si="117"/>
        <v>PI.IC.IV.160302.01</v>
      </c>
      <c r="N1460" s="119"/>
      <c r="O1460" s="119" t="str">
        <f t="shared" si="118"/>
        <v>PH.IC.IV.160302.01</v>
      </c>
      <c r="Q1460" s="119" t="str">
        <f t="shared" si="119"/>
        <v>CL.IC.IV.160302.01</v>
      </c>
      <c r="AR1460" s="114" t="s">
        <v>12773</v>
      </c>
      <c r="AS1460" s="114">
        <v>1715</v>
      </c>
    </row>
    <row r="1461" spans="1:45" s="60" customFormat="1" ht="15">
      <c r="A1461" s="60" t="s">
        <v>8408</v>
      </c>
      <c r="B1461" s="60" t="s">
        <v>7699</v>
      </c>
      <c r="C1461" s="61" t="s">
        <v>12462</v>
      </c>
      <c r="D1461" s="60" t="s">
        <v>8082</v>
      </c>
      <c r="E1461" s="62" t="s">
        <v>12175</v>
      </c>
      <c r="F1461" s="60" t="s">
        <v>7700</v>
      </c>
      <c r="G1461" s="60" t="s">
        <v>7701</v>
      </c>
      <c r="H1461" s="62" t="s">
        <v>11848</v>
      </c>
      <c r="I1461" s="60" t="s">
        <v>11867</v>
      </c>
      <c r="J1461" s="63" t="str">
        <f t="shared" si="115"/>
        <v>IC.IV.170101</v>
      </c>
      <c r="K1461" s="61" t="s">
        <v>12175</v>
      </c>
      <c r="L1461" s="60" t="str">
        <f t="shared" si="116"/>
        <v>(free text)</v>
      </c>
      <c r="M1461" s="64" t="str">
        <f t="shared" si="117"/>
        <v>PI.IC.IV.170101.01</v>
      </c>
      <c r="N1461" s="64"/>
      <c r="O1461" s="64" t="str">
        <f t="shared" si="118"/>
        <v>PH.IC.IV.170101.01</v>
      </c>
      <c r="Q1461" s="64" t="str">
        <f t="shared" si="119"/>
        <v>CL.IC.IV.170101.01</v>
      </c>
    </row>
    <row r="1462" spans="1:45" s="60" customFormat="1" ht="15">
      <c r="A1462" s="60" t="s">
        <v>8408</v>
      </c>
      <c r="C1462" s="61" t="s">
        <v>6777</v>
      </c>
      <c r="D1462" s="60" t="s">
        <v>7851</v>
      </c>
      <c r="E1462" s="62" t="s">
        <v>4192</v>
      </c>
      <c r="F1462" s="60" t="s">
        <v>7702</v>
      </c>
      <c r="G1462" s="60" t="s">
        <v>7703</v>
      </c>
      <c r="H1462" s="62" t="s">
        <v>11848</v>
      </c>
      <c r="I1462" s="60" t="s">
        <v>7789</v>
      </c>
      <c r="J1462" s="63" t="str">
        <f t="shared" si="115"/>
        <v>IC.IV.170201</v>
      </c>
      <c r="K1462" s="61" t="s">
        <v>2379</v>
      </c>
      <c r="L1462" s="60" t="str">
        <f t="shared" si="116"/>
        <v>Clean, Dry, and Intact</v>
      </c>
      <c r="M1462" s="64" t="str">
        <f t="shared" si="117"/>
        <v>PI.IC.IV.170201.01</v>
      </c>
      <c r="N1462" s="64"/>
      <c r="O1462" s="64" t="str">
        <f t="shared" si="118"/>
        <v>PH.IC.IV.170201.01</v>
      </c>
      <c r="Q1462" s="64" t="str">
        <f t="shared" si="119"/>
        <v>CL.IC.IV.170201.01</v>
      </c>
    </row>
    <row r="1463" spans="1:45" s="60" customFormat="1" ht="15">
      <c r="A1463" s="60" t="s">
        <v>8408</v>
      </c>
      <c r="C1463" s="61" t="s">
        <v>6777</v>
      </c>
      <c r="E1463" s="62" t="s">
        <v>4192</v>
      </c>
      <c r="F1463" s="60" t="s">
        <v>7702</v>
      </c>
      <c r="G1463" s="60" t="s">
        <v>7790</v>
      </c>
      <c r="H1463" s="62" t="s">
        <v>12030</v>
      </c>
      <c r="I1463" s="60" t="s">
        <v>7791</v>
      </c>
      <c r="J1463" s="63" t="str">
        <f t="shared" si="115"/>
        <v>IC.IV.170202</v>
      </c>
      <c r="K1463" s="61" t="s">
        <v>2379</v>
      </c>
      <c r="L1463" s="60" t="str">
        <f t="shared" si="116"/>
        <v>Large amount drainage</v>
      </c>
      <c r="M1463" s="64" t="str">
        <f t="shared" si="117"/>
        <v>PI.IC.IV.170202.01</v>
      </c>
      <c r="N1463" s="64"/>
      <c r="O1463" s="64" t="str">
        <f t="shared" si="118"/>
        <v>PH.IC.IV.170202.01</v>
      </c>
      <c r="Q1463" s="64" t="str">
        <f t="shared" si="119"/>
        <v>CL.IC.IV.170202.01</v>
      </c>
    </row>
    <row r="1464" spans="1:45" s="60" customFormat="1" ht="15">
      <c r="A1464" s="60" t="s">
        <v>8408</v>
      </c>
      <c r="C1464" s="61" t="s">
        <v>6777</v>
      </c>
      <c r="E1464" s="62" t="s">
        <v>4192</v>
      </c>
      <c r="F1464" s="60" t="s">
        <v>7702</v>
      </c>
      <c r="G1464" s="60" t="s">
        <v>7967</v>
      </c>
      <c r="H1464" s="62" t="s">
        <v>12032</v>
      </c>
      <c r="I1464" s="60" t="s">
        <v>7968</v>
      </c>
      <c r="J1464" s="63" t="str">
        <f t="shared" si="115"/>
        <v>IC.IV.170203</v>
      </c>
      <c r="K1464" s="61" t="s">
        <v>2379</v>
      </c>
      <c r="L1464" s="60" t="str">
        <f t="shared" si="116"/>
        <v>Moderate amount drainage</v>
      </c>
      <c r="M1464" s="64" t="str">
        <f t="shared" si="117"/>
        <v>PI.IC.IV.170203.01</v>
      </c>
      <c r="N1464" s="64"/>
      <c r="O1464" s="64" t="str">
        <f t="shared" si="118"/>
        <v>PH.IC.IV.170203.01</v>
      </c>
      <c r="Q1464" s="64" t="str">
        <f t="shared" si="119"/>
        <v>CL.IC.IV.170203.01</v>
      </c>
    </row>
    <row r="1465" spans="1:45" s="60" customFormat="1" ht="15">
      <c r="A1465" s="60" t="s">
        <v>8408</v>
      </c>
      <c r="C1465" s="61" t="s">
        <v>12462</v>
      </c>
      <c r="E1465" s="62" t="s">
        <v>12430</v>
      </c>
      <c r="F1465" s="60" t="s">
        <v>7702</v>
      </c>
      <c r="G1465" s="60" t="s">
        <v>7969</v>
      </c>
      <c r="H1465" s="62" t="s">
        <v>12028</v>
      </c>
      <c r="I1465" s="60" t="s">
        <v>7970</v>
      </c>
      <c r="J1465" s="63" t="str">
        <f t="shared" si="115"/>
        <v>IC.IV.170204</v>
      </c>
      <c r="K1465" s="61" t="s">
        <v>12175</v>
      </c>
      <c r="L1465" s="60" t="str">
        <f t="shared" si="116"/>
        <v>Non-Occlusive</v>
      </c>
      <c r="M1465" s="64" t="str">
        <f t="shared" si="117"/>
        <v>PI.IC.IV.170204.01</v>
      </c>
      <c r="N1465" s="64"/>
      <c r="O1465" s="64" t="str">
        <f t="shared" si="118"/>
        <v>PH.IC.IV.170204.01</v>
      </c>
      <c r="Q1465" s="64" t="str">
        <f t="shared" si="119"/>
        <v>CL.IC.IV.170204.01</v>
      </c>
    </row>
    <row r="1466" spans="1:45" s="60" customFormat="1" ht="15">
      <c r="A1466" s="60" t="s">
        <v>8408</v>
      </c>
      <c r="C1466" s="61" t="s">
        <v>12462</v>
      </c>
      <c r="D1466" s="60" t="s">
        <v>2696</v>
      </c>
      <c r="E1466" s="62" t="s">
        <v>12430</v>
      </c>
      <c r="F1466" s="60" t="s">
        <v>7702</v>
      </c>
      <c r="G1466" s="60" t="s">
        <v>7794</v>
      </c>
      <c r="H1466" s="62" t="s">
        <v>12210</v>
      </c>
      <c r="I1466" s="60" t="s">
        <v>7795</v>
      </c>
      <c r="J1466" s="63" t="str">
        <f t="shared" si="115"/>
        <v>IC.IV.170205</v>
      </c>
      <c r="K1466" s="61" t="s">
        <v>12175</v>
      </c>
      <c r="L1466" s="60" t="str">
        <f t="shared" si="116"/>
        <v>Occlusive</v>
      </c>
      <c r="M1466" s="64" t="str">
        <f t="shared" si="117"/>
        <v>PI.IC.IV.170205.01</v>
      </c>
      <c r="N1466" s="64"/>
      <c r="O1466" s="64" t="str">
        <f t="shared" si="118"/>
        <v>PH.IC.IV.170205.01</v>
      </c>
      <c r="Q1466" s="64" t="str">
        <f t="shared" si="119"/>
        <v>CL.IC.IV.170205.01</v>
      </c>
    </row>
    <row r="1467" spans="1:45" s="60" customFormat="1" ht="15">
      <c r="A1467" s="60" t="s">
        <v>8408</v>
      </c>
      <c r="C1467" s="61" t="s">
        <v>6777</v>
      </c>
      <c r="E1467" s="62" t="s">
        <v>4192</v>
      </c>
      <c r="F1467" s="60" t="s">
        <v>7702</v>
      </c>
      <c r="G1467" s="60" t="s">
        <v>7796</v>
      </c>
      <c r="H1467" s="62" t="s">
        <v>12212</v>
      </c>
      <c r="I1467" s="60" t="s">
        <v>8114</v>
      </c>
      <c r="J1467" s="63" t="str">
        <f t="shared" si="115"/>
        <v>IC.IV.170206</v>
      </c>
      <c r="K1467" s="61" t="s">
        <v>2379</v>
      </c>
      <c r="L1467" s="60" t="str">
        <f t="shared" si="116"/>
        <v>Small amount drainage</v>
      </c>
      <c r="M1467" s="64" t="str">
        <f t="shared" si="117"/>
        <v>PI.IC.IV.170206.01</v>
      </c>
      <c r="N1467" s="64"/>
      <c r="O1467" s="64" t="str">
        <f t="shared" si="118"/>
        <v>PH.IC.IV.170206.01</v>
      </c>
      <c r="Q1467" s="64" t="str">
        <f t="shared" si="119"/>
        <v>CL.IC.IV.170206.01</v>
      </c>
    </row>
    <row r="1468" spans="1:45" s="60" customFormat="1" ht="15">
      <c r="A1468" s="60" t="s">
        <v>8408</v>
      </c>
      <c r="C1468" s="61" t="s">
        <v>6777</v>
      </c>
      <c r="D1468" s="60" t="s">
        <v>2696</v>
      </c>
      <c r="E1468" s="62" t="s">
        <v>12430</v>
      </c>
      <c r="F1468" s="60" t="s">
        <v>7702</v>
      </c>
      <c r="G1468" s="60" t="s">
        <v>7867</v>
      </c>
      <c r="H1468" s="62" t="s">
        <v>12225</v>
      </c>
      <c r="I1468" s="60" t="s">
        <v>12207</v>
      </c>
      <c r="J1468" s="63" t="str">
        <f t="shared" si="115"/>
        <v>IC.IV.170207</v>
      </c>
      <c r="K1468" s="61" t="s">
        <v>2379</v>
      </c>
      <c r="L1468" s="60" t="str">
        <f t="shared" si="116"/>
        <v>Unable to assess</v>
      </c>
      <c r="M1468" s="64" t="str">
        <f t="shared" si="117"/>
        <v>PI.IC.IV.170207.01</v>
      </c>
      <c r="N1468" s="64"/>
      <c r="O1468" s="64" t="str">
        <f t="shared" si="118"/>
        <v>PH.IC.IV.170207.01</v>
      </c>
      <c r="Q1468" s="64" t="str">
        <f t="shared" si="119"/>
        <v>CL.IC.IV.170207.01</v>
      </c>
    </row>
    <row r="1469" spans="1:45" s="60" customFormat="1" ht="15">
      <c r="A1469" s="60" t="s">
        <v>8408</v>
      </c>
      <c r="C1469" s="61" t="s">
        <v>6777</v>
      </c>
      <c r="D1469" s="60" t="s">
        <v>7868</v>
      </c>
      <c r="E1469" s="62" t="s">
        <v>12592</v>
      </c>
      <c r="F1469" s="60" t="s">
        <v>7869</v>
      </c>
      <c r="G1469" s="60" t="s">
        <v>8431</v>
      </c>
      <c r="H1469" s="62" t="s">
        <v>11848</v>
      </c>
      <c r="I1469" s="60" t="s">
        <v>7972</v>
      </c>
      <c r="J1469" s="63" t="str">
        <f t="shared" si="115"/>
        <v>IC.IV.170301</v>
      </c>
      <c r="K1469" s="61" t="s">
        <v>2379</v>
      </c>
      <c r="L1469" s="60" t="str">
        <f t="shared" si="116"/>
        <v>Present on Admission</v>
      </c>
      <c r="M1469" s="64" t="str">
        <f t="shared" si="117"/>
        <v>PI.IC.IV.170301.01</v>
      </c>
      <c r="N1469" s="64"/>
      <c r="O1469" s="64" t="str">
        <f t="shared" si="118"/>
        <v>PH.IC.IV.170301.01</v>
      </c>
      <c r="Q1469" s="64" t="str">
        <f t="shared" si="119"/>
        <v>CL.IC.IV.170301.01</v>
      </c>
    </row>
    <row r="1470" spans="1:45" s="60" customFormat="1" ht="15">
      <c r="A1470" s="60" t="s">
        <v>8408</v>
      </c>
      <c r="C1470" s="61" t="s">
        <v>6777</v>
      </c>
      <c r="E1470" s="62" t="s">
        <v>12592</v>
      </c>
      <c r="F1470" s="60" t="s">
        <v>7869</v>
      </c>
      <c r="G1470" s="60" t="s">
        <v>11838</v>
      </c>
      <c r="H1470" s="62" t="s">
        <v>12030</v>
      </c>
      <c r="I1470" s="60" t="s">
        <v>8432</v>
      </c>
      <c r="J1470" s="63" t="str">
        <f t="shared" si="115"/>
        <v>IC.IV.170302</v>
      </c>
      <c r="K1470" s="61" t="s">
        <v>2379</v>
      </c>
      <c r="L1470" s="60" t="str">
        <f t="shared" si="116"/>
        <v>Inserted at this date/time</v>
      </c>
      <c r="M1470" s="64" t="str">
        <f t="shared" si="117"/>
        <v>PI.IC.IV.170302.01</v>
      </c>
      <c r="N1470" s="64"/>
      <c r="O1470" s="64" t="str">
        <f t="shared" si="118"/>
        <v>PH.IC.IV.170302.01</v>
      </c>
      <c r="Q1470" s="64" t="str">
        <f t="shared" si="119"/>
        <v>CL.IC.IV.170302.01</v>
      </c>
    </row>
    <row r="1471" spans="1:45" s="60" customFormat="1" ht="15">
      <c r="A1471" s="60" t="s">
        <v>8408</v>
      </c>
      <c r="C1471" s="61" t="s">
        <v>6777</v>
      </c>
      <c r="E1471" s="62" t="s">
        <v>12592</v>
      </c>
      <c r="F1471" s="60" t="s">
        <v>7869</v>
      </c>
      <c r="G1471" s="60" t="s">
        <v>10123</v>
      </c>
      <c r="H1471" s="62" t="s">
        <v>12032</v>
      </c>
      <c r="I1471" s="60" t="s">
        <v>7973</v>
      </c>
      <c r="J1471" s="63" t="str">
        <f t="shared" si="115"/>
        <v>IC.IV.170303</v>
      </c>
      <c r="K1471" s="61" t="s">
        <v>2379</v>
      </c>
      <c r="L1471" s="60" t="str">
        <f t="shared" si="116"/>
        <v>Discontinued</v>
      </c>
      <c r="M1471" s="64" t="str">
        <f t="shared" si="117"/>
        <v>PI.IC.IV.170303.01</v>
      </c>
      <c r="N1471" s="64"/>
      <c r="O1471" s="64" t="str">
        <f t="shared" si="118"/>
        <v>PH.IC.IV.170303.01</v>
      </c>
      <c r="Q1471" s="64" t="str">
        <f t="shared" si="119"/>
        <v>CL.IC.IV.170303.01</v>
      </c>
    </row>
    <row r="1472" spans="1:45" s="60" customFormat="1" ht="15">
      <c r="A1472" s="60" t="s">
        <v>8408</v>
      </c>
      <c r="C1472" s="61" t="s">
        <v>6777</v>
      </c>
      <c r="D1472" s="60" t="s">
        <v>8037</v>
      </c>
      <c r="E1472" s="62" t="s">
        <v>12594</v>
      </c>
      <c r="F1472" s="60" t="s">
        <v>7871</v>
      </c>
      <c r="G1472" s="60" t="s">
        <v>7701</v>
      </c>
      <c r="H1472" s="62" t="s">
        <v>11848</v>
      </c>
      <c r="I1472" s="60" t="s">
        <v>11867</v>
      </c>
      <c r="J1472" s="63" t="str">
        <f t="shared" si="115"/>
        <v>IC.IV.170401</v>
      </c>
      <c r="K1472" s="61" t="s">
        <v>2379</v>
      </c>
      <c r="L1472" s="60" t="str">
        <f t="shared" si="116"/>
        <v>(free text)</v>
      </c>
      <c r="M1472" s="64" t="str">
        <f t="shared" si="117"/>
        <v>PI.IC.IV.170401.01</v>
      </c>
      <c r="N1472" s="64"/>
      <c r="O1472" s="64" t="str">
        <f t="shared" si="118"/>
        <v>PH.IC.IV.170401.01</v>
      </c>
      <c r="Q1472" s="64" t="str">
        <f t="shared" si="119"/>
        <v>CL.IC.IV.170401.01</v>
      </c>
    </row>
    <row r="1473" spans="1:17" s="60" customFormat="1" ht="15">
      <c r="A1473" s="60" t="s">
        <v>8408</v>
      </c>
      <c r="C1473" s="61" t="s">
        <v>12462</v>
      </c>
      <c r="D1473" s="60" t="s">
        <v>7469</v>
      </c>
      <c r="E1473" s="62" t="s">
        <v>6291</v>
      </c>
      <c r="F1473" s="60" t="s">
        <v>7904</v>
      </c>
      <c r="G1473" s="60" t="s">
        <v>12390</v>
      </c>
      <c r="H1473" s="62" t="s">
        <v>11848</v>
      </c>
      <c r="I1473" s="60" t="s">
        <v>12390</v>
      </c>
      <c r="J1473" s="63" t="str">
        <f t="shared" si="115"/>
        <v>IC.IV.170501</v>
      </c>
      <c r="K1473" s="61" t="s">
        <v>12175</v>
      </c>
      <c r="L1473" s="60" t="str">
        <f t="shared" si="116"/>
        <v>Back</v>
      </c>
      <c r="M1473" s="64" t="str">
        <f t="shared" si="117"/>
        <v>PI.IC.IV.170501.01</v>
      </c>
      <c r="N1473" s="64"/>
      <c r="O1473" s="64" t="str">
        <f t="shared" si="118"/>
        <v>PH.IC.IV.170501.01</v>
      </c>
      <c r="Q1473" s="64" t="str">
        <f t="shared" si="119"/>
        <v>CL.IC.IV.170501.01</v>
      </c>
    </row>
    <row r="1474" spans="1:17" s="60" customFormat="1" ht="15">
      <c r="A1474" s="60" t="s">
        <v>8408</v>
      </c>
      <c r="C1474" s="61" t="s">
        <v>6777</v>
      </c>
      <c r="E1474" s="62" t="s">
        <v>6291</v>
      </c>
      <c r="F1474" s="60" t="s">
        <v>7904</v>
      </c>
      <c r="G1474" s="60" t="s">
        <v>7905</v>
      </c>
      <c r="H1474" s="62" t="s">
        <v>12030</v>
      </c>
      <c r="I1474" s="60" t="s">
        <v>7906</v>
      </c>
      <c r="J1474" s="63" t="str">
        <f t="shared" si="115"/>
        <v>IC.IV.170502</v>
      </c>
      <c r="K1474" s="61" t="s">
        <v>2379</v>
      </c>
      <c r="L1474" s="60" t="str">
        <f t="shared" si="116"/>
        <v>Left Abdomen</v>
      </c>
      <c r="M1474" s="64" t="str">
        <f t="shared" si="117"/>
        <v>PI.IC.IV.170502.01</v>
      </c>
      <c r="N1474" s="64"/>
      <c r="O1474" s="64" t="str">
        <f t="shared" si="118"/>
        <v>PH.IC.IV.170502.01</v>
      </c>
      <c r="Q1474" s="64" t="str">
        <f t="shared" si="119"/>
        <v>CL.IC.IV.170502.01</v>
      </c>
    </row>
    <row r="1475" spans="1:17" s="60" customFormat="1" ht="15">
      <c r="A1475" s="60" t="s">
        <v>8408</v>
      </c>
      <c r="C1475" s="61" t="s">
        <v>12462</v>
      </c>
      <c r="E1475" s="62" t="s">
        <v>6291</v>
      </c>
      <c r="F1475" s="60" t="s">
        <v>7904</v>
      </c>
      <c r="G1475" s="60" t="s">
        <v>7907</v>
      </c>
      <c r="H1475" s="62" t="s">
        <v>12032</v>
      </c>
      <c r="I1475" s="60" t="s">
        <v>7734</v>
      </c>
      <c r="J1475" s="63" t="str">
        <f t="shared" si="115"/>
        <v>IC.IV.170503</v>
      </c>
      <c r="K1475" s="61" t="s">
        <v>12175</v>
      </c>
      <c r="L1475" s="60" t="str">
        <f t="shared" si="116"/>
        <v>Left Deltoid</v>
      </c>
      <c r="M1475" s="64" t="str">
        <f t="shared" si="117"/>
        <v>PI.IC.IV.170503.01</v>
      </c>
      <c r="N1475" s="64"/>
      <c r="O1475" s="64" t="str">
        <f t="shared" si="118"/>
        <v>PH.IC.IV.170503.01</v>
      </c>
      <c r="Q1475" s="64" t="str">
        <f t="shared" si="119"/>
        <v>CL.IC.IV.170503.01</v>
      </c>
    </row>
    <row r="1476" spans="1:17" s="60" customFormat="1" ht="15">
      <c r="A1476" s="60" t="s">
        <v>8408</v>
      </c>
      <c r="C1476" s="61" t="s">
        <v>12462</v>
      </c>
      <c r="E1476" s="62" t="s">
        <v>6291</v>
      </c>
      <c r="F1476" s="60" t="s">
        <v>7904</v>
      </c>
      <c r="G1476" s="60" t="s">
        <v>7735</v>
      </c>
      <c r="H1476" s="62" t="s">
        <v>12028</v>
      </c>
      <c r="I1476" s="60" t="s">
        <v>7736</v>
      </c>
      <c r="J1476" s="63" t="str">
        <f t="shared" si="115"/>
        <v>IC.IV.170504</v>
      </c>
      <c r="K1476" s="61" t="s">
        <v>12175</v>
      </c>
      <c r="L1476" s="60" t="str">
        <f t="shared" si="116"/>
        <v>Left Thigh</v>
      </c>
      <c r="M1476" s="64" t="str">
        <f t="shared" si="117"/>
        <v>PI.IC.IV.170504.01</v>
      </c>
      <c r="N1476" s="64"/>
      <c r="O1476" s="64" t="str">
        <f t="shared" si="118"/>
        <v>PH.IC.IV.170504.01</v>
      </c>
      <c r="Q1476" s="64" t="str">
        <f t="shared" si="119"/>
        <v>CL.IC.IV.170504.01</v>
      </c>
    </row>
    <row r="1477" spans="1:17" s="60" customFormat="1" ht="15">
      <c r="A1477" s="60" t="s">
        <v>8408</v>
      </c>
      <c r="C1477" s="61" t="s">
        <v>12462</v>
      </c>
      <c r="E1477" s="62" t="s">
        <v>6291</v>
      </c>
      <c r="F1477" s="60" t="s">
        <v>7904</v>
      </c>
      <c r="G1477" s="60" t="s">
        <v>8272</v>
      </c>
      <c r="H1477" s="62" t="s">
        <v>12210</v>
      </c>
      <c r="I1477" s="60" t="s">
        <v>8273</v>
      </c>
      <c r="J1477" s="63" t="str">
        <f t="shared" si="115"/>
        <v>IC.IV.170505</v>
      </c>
      <c r="K1477" s="61" t="s">
        <v>12175</v>
      </c>
      <c r="L1477" s="60" t="str">
        <f t="shared" si="116"/>
        <v>Right Abdomen</v>
      </c>
      <c r="M1477" s="64" t="str">
        <f t="shared" si="117"/>
        <v>PI.IC.IV.170505.01</v>
      </c>
      <c r="N1477" s="64"/>
      <c r="O1477" s="64" t="str">
        <f t="shared" si="118"/>
        <v>PH.IC.IV.170505.01</v>
      </c>
      <c r="Q1477" s="64" t="str">
        <f t="shared" si="119"/>
        <v>CL.IC.IV.170505.01</v>
      </c>
    </row>
    <row r="1478" spans="1:17" s="60" customFormat="1" ht="15">
      <c r="A1478" s="60" t="s">
        <v>8408</v>
      </c>
      <c r="C1478" s="61" t="s">
        <v>12462</v>
      </c>
      <c r="E1478" s="62" t="s">
        <v>6291</v>
      </c>
      <c r="F1478" s="60" t="s">
        <v>7904</v>
      </c>
      <c r="G1478" s="60" t="s">
        <v>8274</v>
      </c>
      <c r="H1478" s="62" t="s">
        <v>12212</v>
      </c>
      <c r="I1478" s="60" t="s">
        <v>8275</v>
      </c>
      <c r="J1478" s="63" t="str">
        <f t="shared" si="115"/>
        <v>IC.IV.170506</v>
      </c>
      <c r="K1478" s="61" t="s">
        <v>12175</v>
      </c>
      <c r="L1478" s="60" t="str">
        <f t="shared" si="116"/>
        <v>Right Deltoid</v>
      </c>
      <c r="M1478" s="64" t="str">
        <f t="shared" si="117"/>
        <v>PI.IC.IV.170506.01</v>
      </c>
      <c r="N1478" s="64"/>
      <c r="O1478" s="64" t="str">
        <f t="shared" si="118"/>
        <v>PH.IC.IV.170506.01</v>
      </c>
      <c r="Q1478" s="64" t="str">
        <f t="shared" si="119"/>
        <v>CL.IC.IV.170506.01</v>
      </c>
    </row>
    <row r="1479" spans="1:17" s="60" customFormat="1" ht="15">
      <c r="A1479" s="60" t="s">
        <v>8408</v>
      </c>
      <c r="C1479" s="61" t="s">
        <v>6777</v>
      </c>
      <c r="D1479" s="60" t="s">
        <v>12452</v>
      </c>
      <c r="E1479" s="62" t="s">
        <v>6291</v>
      </c>
      <c r="F1479" s="60" t="s">
        <v>7904</v>
      </c>
      <c r="G1479" s="60" t="s">
        <v>8420</v>
      </c>
      <c r="H1479" s="62" t="s">
        <v>12225</v>
      </c>
      <c r="I1479" s="60" t="s">
        <v>8421</v>
      </c>
      <c r="J1479" s="63" t="str">
        <f t="shared" si="115"/>
        <v>IC.IV.170507</v>
      </c>
      <c r="K1479" s="61" t="s">
        <v>2379</v>
      </c>
      <c r="L1479" s="60" t="str">
        <f t="shared" si="116"/>
        <v>Right Thigh</v>
      </c>
      <c r="M1479" s="64" t="str">
        <f t="shared" si="117"/>
        <v>PI.IC.IV.170507.01</v>
      </c>
      <c r="N1479" s="64"/>
      <c r="O1479" s="64" t="str">
        <f t="shared" si="118"/>
        <v>PH.IC.IV.170507.01</v>
      </c>
      <c r="Q1479" s="64" t="str">
        <f t="shared" si="119"/>
        <v>CL.IC.IV.170507.01</v>
      </c>
    </row>
    <row r="1480" spans="1:17" s="60" customFormat="1" ht="15">
      <c r="A1480" s="60" t="s">
        <v>8408</v>
      </c>
      <c r="C1480" s="61" t="s">
        <v>12462</v>
      </c>
      <c r="D1480" s="60" t="s">
        <v>7911</v>
      </c>
      <c r="E1480" s="62" t="s">
        <v>6988</v>
      </c>
      <c r="F1480" s="60" t="s">
        <v>8422</v>
      </c>
      <c r="G1480" s="60" t="s">
        <v>11787</v>
      </c>
      <c r="H1480" s="62" t="s">
        <v>11848</v>
      </c>
      <c r="I1480" s="60" t="s">
        <v>7913</v>
      </c>
      <c r="J1480" s="63" t="str">
        <f t="shared" si="115"/>
        <v>IC.IV.170601</v>
      </c>
      <c r="K1480" s="61" t="s">
        <v>12175</v>
      </c>
      <c r="L1480" s="60" t="str">
        <f t="shared" si="116"/>
        <v>Bleeding</v>
      </c>
      <c r="M1480" s="64" t="str">
        <f t="shared" si="117"/>
        <v>PI.IC.IV.170601.01</v>
      </c>
      <c r="N1480" s="64"/>
      <c r="O1480" s="64" t="str">
        <f t="shared" si="118"/>
        <v>PH.IC.IV.170601.01</v>
      </c>
      <c r="Q1480" s="64" t="str">
        <f t="shared" si="119"/>
        <v>CL.IC.IV.170601.01</v>
      </c>
    </row>
    <row r="1481" spans="1:17" s="60" customFormat="1" ht="15">
      <c r="A1481" s="60" t="s">
        <v>8408</v>
      </c>
      <c r="C1481" s="61" t="s">
        <v>6777</v>
      </c>
      <c r="E1481" s="62" t="s">
        <v>6988</v>
      </c>
      <c r="F1481" s="60" t="s">
        <v>8422</v>
      </c>
      <c r="G1481" s="60" t="s">
        <v>8467</v>
      </c>
      <c r="H1481" s="62" t="s">
        <v>12030</v>
      </c>
      <c r="I1481" s="60" t="s">
        <v>11479</v>
      </c>
      <c r="J1481" s="63" t="str">
        <f t="shared" si="115"/>
        <v>IC.IV.170602</v>
      </c>
      <c r="K1481" s="61" t="s">
        <v>2379</v>
      </c>
      <c r="L1481" s="60" t="str">
        <f t="shared" si="116"/>
        <v>Ecchymosis</v>
      </c>
      <c r="M1481" s="64" t="str">
        <f t="shared" si="117"/>
        <v>PI.IC.IV.170602.01</v>
      </c>
      <c r="N1481" s="64"/>
      <c r="O1481" s="64" t="str">
        <f t="shared" si="118"/>
        <v>PH.IC.IV.170602.01</v>
      </c>
      <c r="Q1481" s="64" t="str">
        <f t="shared" si="119"/>
        <v>CL.IC.IV.170602.01</v>
      </c>
    </row>
    <row r="1482" spans="1:17" s="60" customFormat="1" ht="15">
      <c r="A1482" s="60" t="s">
        <v>8408</v>
      </c>
      <c r="C1482" s="61" t="s">
        <v>6777</v>
      </c>
      <c r="E1482" s="62" t="s">
        <v>6988</v>
      </c>
      <c r="F1482" s="60" t="s">
        <v>8422</v>
      </c>
      <c r="G1482" s="60" t="s">
        <v>10160</v>
      </c>
      <c r="H1482" s="62" t="s">
        <v>12032</v>
      </c>
      <c r="I1482" s="60" t="s">
        <v>10160</v>
      </c>
      <c r="J1482" s="63" t="str">
        <f t="shared" si="115"/>
        <v>IC.IV.170603</v>
      </c>
      <c r="K1482" s="61" t="s">
        <v>2379</v>
      </c>
      <c r="L1482" s="60" t="str">
        <f t="shared" si="116"/>
        <v>Edema</v>
      </c>
      <c r="M1482" s="64" t="str">
        <f t="shared" si="117"/>
        <v>PI.IC.IV.170603.01</v>
      </c>
      <c r="N1482" s="64"/>
      <c r="O1482" s="64" t="str">
        <f t="shared" si="118"/>
        <v>PH.IC.IV.170603.01</v>
      </c>
      <c r="Q1482" s="64" t="str">
        <f t="shared" si="119"/>
        <v>CL.IC.IV.170603.01</v>
      </c>
    </row>
    <row r="1483" spans="1:17" s="60" customFormat="1" ht="15">
      <c r="A1483" s="60" t="s">
        <v>8408</v>
      </c>
      <c r="C1483" s="61" t="s">
        <v>6777</v>
      </c>
      <c r="E1483" s="62" t="s">
        <v>6988</v>
      </c>
      <c r="F1483" s="60" t="s">
        <v>8422</v>
      </c>
      <c r="G1483" s="60" t="s">
        <v>11790</v>
      </c>
      <c r="H1483" s="62" t="s">
        <v>12028</v>
      </c>
      <c r="I1483" s="60" t="s">
        <v>8423</v>
      </c>
      <c r="J1483" s="63" t="str">
        <f t="shared" si="115"/>
        <v>IC.IV.170604</v>
      </c>
      <c r="K1483" s="61" t="s">
        <v>2379</v>
      </c>
      <c r="L1483" s="60" t="str">
        <f t="shared" si="116"/>
        <v>Erythema</v>
      </c>
      <c r="M1483" s="64" t="str">
        <f t="shared" si="117"/>
        <v>PI.IC.IV.170604.01</v>
      </c>
      <c r="N1483" s="64"/>
      <c r="O1483" s="64" t="str">
        <f t="shared" si="118"/>
        <v>PH.IC.IV.170604.01</v>
      </c>
      <c r="Q1483" s="64" t="str">
        <f t="shared" si="119"/>
        <v>CL.IC.IV.170604.01</v>
      </c>
    </row>
    <row r="1484" spans="1:17" s="60" customFormat="1" ht="15">
      <c r="A1484" s="60" t="s">
        <v>8408</v>
      </c>
      <c r="C1484" s="61" t="s">
        <v>6777</v>
      </c>
      <c r="E1484" s="62" t="s">
        <v>6988</v>
      </c>
      <c r="F1484" s="60" t="s">
        <v>8422</v>
      </c>
      <c r="G1484" s="60" t="s">
        <v>8334</v>
      </c>
      <c r="H1484" s="62" t="s">
        <v>12210</v>
      </c>
      <c r="I1484" s="60" t="s">
        <v>8424</v>
      </c>
      <c r="J1484" s="63" t="str">
        <f t="shared" si="115"/>
        <v>IC.IV.170605</v>
      </c>
      <c r="K1484" s="61" t="s">
        <v>2379</v>
      </c>
      <c r="L1484" s="60" t="str">
        <f t="shared" si="116"/>
        <v>Extravasation</v>
      </c>
      <c r="M1484" s="64" t="str">
        <f t="shared" si="117"/>
        <v>PI.IC.IV.170605.01</v>
      </c>
      <c r="N1484" s="64"/>
      <c r="O1484" s="64" t="str">
        <f t="shared" si="118"/>
        <v>PH.IC.IV.170605.01</v>
      </c>
      <c r="Q1484" s="64" t="str">
        <f t="shared" si="119"/>
        <v>CL.IC.IV.170605.01</v>
      </c>
    </row>
    <row r="1485" spans="1:17" s="60" customFormat="1" ht="15">
      <c r="A1485" s="60" t="s">
        <v>8408</v>
      </c>
      <c r="C1485" s="61" t="s">
        <v>6777</v>
      </c>
      <c r="E1485" s="62" t="s">
        <v>6988</v>
      </c>
      <c r="F1485" s="60" t="s">
        <v>8422</v>
      </c>
      <c r="G1485" s="60" t="s">
        <v>11792</v>
      </c>
      <c r="H1485" s="62" t="s">
        <v>12212</v>
      </c>
      <c r="I1485" s="60" t="s">
        <v>8395</v>
      </c>
      <c r="J1485" s="63" t="str">
        <f t="shared" si="115"/>
        <v>IC.IV.170606</v>
      </c>
      <c r="K1485" s="61" t="s">
        <v>2379</v>
      </c>
      <c r="L1485" s="60" t="str">
        <f t="shared" si="116"/>
        <v>Hematoma</v>
      </c>
      <c r="M1485" s="64" t="str">
        <f t="shared" si="117"/>
        <v>PI.IC.IV.170606.01</v>
      </c>
      <c r="N1485" s="64"/>
      <c r="O1485" s="64" t="str">
        <f t="shared" si="118"/>
        <v>PH.IC.IV.170606.01</v>
      </c>
      <c r="Q1485" s="64" t="str">
        <f t="shared" si="119"/>
        <v>CL.IC.IV.170606.01</v>
      </c>
    </row>
    <row r="1486" spans="1:17" s="60" customFormat="1" ht="15">
      <c r="A1486" s="60" t="s">
        <v>8408</v>
      </c>
      <c r="C1486" s="61" t="s">
        <v>12462</v>
      </c>
      <c r="E1486" s="62" t="s">
        <v>6988</v>
      </c>
      <c r="F1486" s="60" t="s">
        <v>8422</v>
      </c>
      <c r="G1486" s="60" t="s">
        <v>12215</v>
      </c>
      <c r="H1486" s="62" t="s">
        <v>12225</v>
      </c>
      <c r="I1486" s="60" t="s">
        <v>12215</v>
      </c>
      <c r="J1486" s="63" t="str">
        <f t="shared" si="115"/>
        <v>IC.IV.170607</v>
      </c>
      <c r="K1486" s="61" t="s">
        <v>12175</v>
      </c>
      <c r="L1486" s="60" t="str">
        <f t="shared" si="116"/>
        <v>Pain</v>
      </c>
      <c r="M1486" s="64" t="str">
        <f t="shared" si="117"/>
        <v>PI.IC.IV.170607.01</v>
      </c>
      <c r="N1486" s="64"/>
      <c r="O1486" s="64" t="str">
        <f t="shared" si="118"/>
        <v>PH.IC.IV.170607.01</v>
      </c>
      <c r="Q1486" s="64" t="str">
        <f t="shared" si="119"/>
        <v>CL.IC.IV.170607.01</v>
      </c>
    </row>
    <row r="1487" spans="1:17" s="60" customFormat="1" ht="15">
      <c r="A1487" s="60" t="s">
        <v>8408</v>
      </c>
      <c r="C1487" s="61" t="s">
        <v>6777</v>
      </c>
      <c r="E1487" s="62" t="s">
        <v>6988</v>
      </c>
      <c r="F1487" s="60" t="s">
        <v>8422</v>
      </c>
      <c r="G1487" s="60" t="s">
        <v>8425</v>
      </c>
      <c r="H1487" s="62" t="s">
        <v>11638</v>
      </c>
      <c r="I1487" s="60" t="s">
        <v>7745</v>
      </c>
      <c r="J1487" s="63" t="str">
        <f t="shared" si="115"/>
        <v>IC.IV.170608</v>
      </c>
      <c r="K1487" s="61" t="s">
        <v>2379</v>
      </c>
      <c r="L1487" s="60" t="str">
        <f t="shared" si="116"/>
        <v>Purulent Drainage</v>
      </c>
      <c r="M1487" s="64" t="str">
        <f t="shared" si="117"/>
        <v>PI.IC.IV.170608.01</v>
      </c>
      <c r="N1487" s="64"/>
      <c r="O1487" s="64" t="str">
        <f t="shared" si="118"/>
        <v>PH.IC.IV.170608.01</v>
      </c>
      <c r="Q1487" s="64" t="str">
        <f t="shared" si="119"/>
        <v>CL.IC.IV.170608.01</v>
      </c>
    </row>
    <row r="1488" spans="1:17" s="60" customFormat="1" ht="15">
      <c r="A1488" s="60" t="s">
        <v>8408</v>
      </c>
      <c r="C1488" s="61" t="s">
        <v>6777</v>
      </c>
      <c r="D1488" s="60" t="s">
        <v>2696</v>
      </c>
      <c r="E1488" s="62" t="s">
        <v>6988</v>
      </c>
      <c r="F1488" s="60" t="s">
        <v>8422</v>
      </c>
      <c r="G1488" s="60" t="s">
        <v>9465</v>
      </c>
      <c r="H1488" s="62" t="s">
        <v>11639</v>
      </c>
      <c r="I1488" s="60" t="s">
        <v>9602</v>
      </c>
      <c r="J1488" s="63" t="str">
        <f t="shared" si="115"/>
        <v>IC.IV.170609</v>
      </c>
      <c r="K1488" s="61" t="s">
        <v>12175</v>
      </c>
      <c r="L1488" s="60" t="str">
        <f t="shared" si="116"/>
        <v>Redness</v>
      </c>
      <c r="M1488" s="64" t="str">
        <f t="shared" si="117"/>
        <v>PI.IC.IV.170609.01</v>
      </c>
      <c r="N1488" s="64"/>
      <c r="O1488" s="64" t="str">
        <f t="shared" si="118"/>
        <v>PH.IC.IV.170609.01</v>
      </c>
      <c r="Q1488" s="64" t="str">
        <f t="shared" si="119"/>
        <v>CL.IC.IV.170609.01</v>
      </c>
    </row>
    <row r="1489" spans="1:25" s="60" customFormat="1" ht="15">
      <c r="A1489" s="60" t="s">
        <v>8408</v>
      </c>
      <c r="C1489" s="61" t="s">
        <v>6777</v>
      </c>
      <c r="E1489" s="62" t="s">
        <v>6988</v>
      </c>
      <c r="F1489" s="60" t="s">
        <v>8422</v>
      </c>
      <c r="G1489" s="60" t="s">
        <v>7746</v>
      </c>
      <c r="H1489" s="62" t="s">
        <v>11829</v>
      </c>
      <c r="I1489" s="60" t="s">
        <v>7747</v>
      </c>
      <c r="J1489" s="63" t="str">
        <f t="shared" si="115"/>
        <v>IC.IV.170610</v>
      </c>
      <c r="K1489" s="61" t="s">
        <v>2379</v>
      </c>
      <c r="L1489" s="60" t="str">
        <f t="shared" si="116"/>
        <v>Serosanguineous Drainage</v>
      </c>
      <c r="M1489" s="64" t="str">
        <f t="shared" si="117"/>
        <v>PI.IC.IV.170610.01</v>
      </c>
      <c r="N1489" s="64"/>
      <c r="O1489" s="64" t="str">
        <f t="shared" si="118"/>
        <v>PH.IC.IV.170610.01</v>
      </c>
      <c r="Q1489" s="64" t="str">
        <f t="shared" si="119"/>
        <v>CL.IC.IV.170610.01</v>
      </c>
    </row>
    <row r="1490" spans="1:25" s="60" customFormat="1" ht="15">
      <c r="A1490" s="60" t="s">
        <v>8408</v>
      </c>
      <c r="C1490" s="61" t="s">
        <v>6777</v>
      </c>
      <c r="E1490" s="62" t="s">
        <v>6988</v>
      </c>
      <c r="F1490" s="60" t="s">
        <v>8422</v>
      </c>
      <c r="G1490" s="60" t="s">
        <v>7748</v>
      </c>
      <c r="H1490" s="62" t="s">
        <v>12099</v>
      </c>
      <c r="I1490" s="60" t="s">
        <v>11548</v>
      </c>
      <c r="J1490" s="63" t="str">
        <f t="shared" si="115"/>
        <v>IC.IV.170611</v>
      </c>
      <c r="K1490" s="61" t="s">
        <v>2379</v>
      </c>
      <c r="L1490" s="60" t="str">
        <f t="shared" si="116"/>
        <v>Serous Drainage</v>
      </c>
      <c r="M1490" s="64" t="str">
        <f t="shared" si="117"/>
        <v>PI.IC.IV.170611.01</v>
      </c>
      <c r="N1490" s="64"/>
      <c r="O1490" s="64" t="str">
        <f t="shared" si="118"/>
        <v>PH.IC.IV.170611.01</v>
      </c>
      <c r="Q1490" s="64" t="str">
        <f t="shared" si="119"/>
        <v>CL.IC.IV.170611.01</v>
      </c>
    </row>
    <row r="1491" spans="1:25" s="60" customFormat="1" ht="15">
      <c r="A1491" s="60" t="s">
        <v>8408</v>
      </c>
      <c r="C1491" s="61" t="s">
        <v>6777</v>
      </c>
      <c r="E1491" s="62" t="s">
        <v>6988</v>
      </c>
      <c r="F1491" s="60" t="s">
        <v>8422</v>
      </c>
      <c r="G1491" s="60" t="s">
        <v>8317</v>
      </c>
      <c r="H1491" s="62" t="s">
        <v>12100</v>
      </c>
      <c r="I1491" s="60" t="s">
        <v>12207</v>
      </c>
      <c r="J1491" s="63" t="str">
        <f t="shared" si="115"/>
        <v>IC.IV.170612</v>
      </c>
      <c r="K1491" s="61" t="s">
        <v>2379</v>
      </c>
      <c r="L1491" s="60" t="str">
        <f t="shared" si="116"/>
        <v>Unable to assess due to drsg</v>
      </c>
      <c r="M1491" s="64" t="str">
        <f t="shared" si="117"/>
        <v>PI.IC.IV.170612.01</v>
      </c>
      <c r="N1491" s="64"/>
      <c r="O1491" s="64" t="str">
        <f t="shared" si="118"/>
        <v>PH.IC.IV.170612.01</v>
      </c>
      <c r="Q1491" s="64" t="str">
        <f t="shared" si="119"/>
        <v>CL.IC.IV.170612.01</v>
      </c>
    </row>
    <row r="1492" spans="1:25" s="60" customFormat="1" ht="15">
      <c r="A1492" s="60" t="s">
        <v>8408</v>
      </c>
      <c r="C1492" s="61" t="s">
        <v>6777</v>
      </c>
      <c r="E1492" s="62" t="s">
        <v>6988</v>
      </c>
      <c r="F1492" s="60" t="s">
        <v>8422</v>
      </c>
      <c r="G1492" s="60" t="s">
        <v>10532</v>
      </c>
      <c r="H1492" s="62" t="s">
        <v>12101</v>
      </c>
      <c r="I1492" s="60" t="s">
        <v>10532</v>
      </c>
      <c r="J1492" s="63" t="str">
        <f t="shared" si="115"/>
        <v>IC.IV.170613</v>
      </c>
      <c r="K1492" s="61" t="s">
        <v>2379</v>
      </c>
      <c r="L1492" s="60" t="str">
        <f t="shared" si="116"/>
        <v>WNL</v>
      </c>
      <c r="M1492" s="64" t="str">
        <f t="shared" si="117"/>
        <v>PI.IC.IV.170613.01</v>
      </c>
      <c r="N1492" s="64"/>
      <c r="O1492" s="64" t="str">
        <f t="shared" si="118"/>
        <v>PH.IC.IV.170613.01</v>
      </c>
      <c r="Q1492" s="64" t="str">
        <f t="shared" si="119"/>
        <v>CL.IC.IV.170613.01</v>
      </c>
      <c r="R1492" s="60" t="s">
        <v>2233</v>
      </c>
      <c r="X1492" s="60" t="s">
        <v>12440</v>
      </c>
      <c r="Y1492" s="60">
        <v>1124</v>
      </c>
    </row>
    <row r="1493" spans="1:25" s="60" customFormat="1" ht="15">
      <c r="A1493" s="60" t="s">
        <v>8408</v>
      </c>
      <c r="C1493" s="61" t="s">
        <v>6777</v>
      </c>
      <c r="D1493" s="60" t="s">
        <v>8426</v>
      </c>
      <c r="E1493" s="62" t="s">
        <v>6317</v>
      </c>
      <c r="F1493" s="60" t="s">
        <v>8427</v>
      </c>
      <c r="G1493" s="60" t="s">
        <v>10123</v>
      </c>
      <c r="H1493" s="62" t="s">
        <v>11848</v>
      </c>
      <c r="I1493" s="60" t="s">
        <v>8428</v>
      </c>
      <c r="J1493" s="63" t="str">
        <f t="shared" si="115"/>
        <v>IC.IV.170701</v>
      </c>
      <c r="K1493" s="61" t="s">
        <v>2379</v>
      </c>
      <c r="L1493" s="60" t="str">
        <f t="shared" si="116"/>
        <v>Discontinued</v>
      </c>
      <c r="M1493" s="64" t="str">
        <f t="shared" si="117"/>
        <v>PI.IC.IV.170701.01</v>
      </c>
      <c r="N1493" s="64"/>
      <c r="O1493" s="64" t="str">
        <f t="shared" si="118"/>
        <v>PH.IC.IV.170701.01</v>
      </c>
      <c r="Q1493" s="64" t="str">
        <f t="shared" si="119"/>
        <v>CL.IC.IV.170701.01</v>
      </c>
    </row>
    <row r="1494" spans="1:25" s="60" customFormat="1" ht="15">
      <c r="A1494" s="60" t="s">
        <v>8408</v>
      </c>
      <c r="C1494" s="61" t="s">
        <v>6777</v>
      </c>
      <c r="E1494" s="62" t="s">
        <v>6317</v>
      </c>
      <c r="F1494" s="60" t="s">
        <v>8427</v>
      </c>
      <c r="G1494" s="60" t="s">
        <v>8429</v>
      </c>
      <c r="H1494" s="62" t="s">
        <v>12030</v>
      </c>
      <c r="I1494" s="60" t="s">
        <v>8430</v>
      </c>
      <c r="J1494" s="63" t="str">
        <f t="shared" si="115"/>
        <v>IC.IV.170702</v>
      </c>
      <c r="K1494" s="61" t="s">
        <v>2379</v>
      </c>
      <c r="L1494" s="60" t="str">
        <f t="shared" si="116"/>
        <v>Intact/Capped</v>
      </c>
      <c r="M1494" s="64" t="str">
        <f t="shared" si="117"/>
        <v>PI.IC.IV.170702.01</v>
      </c>
      <c r="N1494" s="64"/>
      <c r="O1494" s="64" t="str">
        <f t="shared" si="118"/>
        <v>PH.IC.IV.170702.01</v>
      </c>
      <c r="Q1494" s="64" t="str">
        <f t="shared" si="119"/>
        <v>CL.IC.IV.170702.01</v>
      </c>
    </row>
    <row r="1495" spans="1:25" s="88" customFormat="1" ht="15">
      <c r="A1495" s="60" t="s">
        <v>8408</v>
      </c>
      <c r="B1495" s="60"/>
      <c r="C1495" s="61" t="s">
        <v>6777</v>
      </c>
      <c r="D1495" s="60"/>
      <c r="E1495" s="62" t="s">
        <v>6317</v>
      </c>
      <c r="F1495" s="60" t="s">
        <v>8427</v>
      </c>
      <c r="G1495" s="60" t="s">
        <v>8355</v>
      </c>
      <c r="H1495" s="62" t="s">
        <v>12032</v>
      </c>
      <c r="I1495" s="60" t="s">
        <v>10446</v>
      </c>
      <c r="J1495" s="63" t="str">
        <f t="shared" si="115"/>
        <v>IC.IV.170703</v>
      </c>
      <c r="K1495" s="61" t="s">
        <v>2379</v>
      </c>
      <c r="L1495" s="60" t="str">
        <f t="shared" si="116"/>
        <v>Patent/Infusing</v>
      </c>
      <c r="M1495" s="64" t="str">
        <f t="shared" si="117"/>
        <v>PI.IC.IV.170703.01</v>
      </c>
      <c r="N1495" s="64"/>
      <c r="O1495" s="64" t="str">
        <f t="shared" si="118"/>
        <v>PH.IC.IV.170703.01</v>
      </c>
      <c r="P1495" s="60"/>
      <c r="Q1495" s="64" t="str">
        <f t="shared" si="119"/>
        <v>CL.IC.IV.170703.01</v>
      </c>
      <c r="X1495" s="88" t="s">
        <v>12440</v>
      </c>
      <c r="Y1495" s="88">
        <v>1116</v>
      </c>
    </row>
    <row r="1496" spans="1:25" s="88" customFormat="1" ht="15">
      <c r="A1496" s="60" t="s">
        <v>8408</v>
      </c>
      <c r="B1496" s="60"/>
      <c r="C1496" s="62" t="s">
        <v>12762</v>
      </c>
      <c r="D1496" s="60"/>
      <c r="E1496" s="62" t="s">
        <v>12667</v>
      </c>
      <c r="F1496" s="60" t="s">
        <v>8427</v>
      </c>
      <c r="G1496" s="60" t="s">
        <v>12989</v>
      </c>
      <c r="H1496" s="62" t="s">
        <v>12664</v>
      </c>
      <c r="I1496" s="60"/>
      <c r="J1496" s="63" t="str">
        <f>CONCATENATE("IC.IV.",C1496,E1496,H1496)</f>
        <v>IC.IV.170704</v>
      </c>
      <c r="K1496" s="61" t="s">
        <v>2311</v>
      </c>
      <c r="L1496" s="60" t="str">
        <f>G1496</f>
        <v>Self Discontinued</v>
      </c>
      <c r="M1496" s="64" t="str">
        <f>CONCATENATE("PI.",J1496,".",K1496)</f>
        <v>PI.IC.IV.170704.01</v>
      </c>
      <c r="N1496" s="64"/>
      <c r="O1496" s="64" t="str">
        <f>CONCATENATE("PH.",J1496,".",K1496)</f>
        <v>PH.IC.IV.170704.01</v>
      </c>
      <c r="P1496" s="60"/>
      <c r="Q1496" s="64" t="str">
        <f>CONCATENATE("CL.",J1496,".",K1496)</f>
        <v>CL.IC.IV.170704.01</v>
      </c>
      <c r="X1496" s="88" t="s">
        <v>12440</v>
      </c>
      <c r="Y1496" s="88">
        <v>1116</v>
      </c>
    </row>
    <row r="1497" spans="1:25" s="88" customFormat="1" ht="15">
      <c r="A1497" s="60" t="s">
        <v>8408</v>
      </c>
      <c r="B1497" s="60"/>
      <c r="C1497" s="61" t="s">
        <v>6777</v>
      </c>
      <c r="D1497" s="60" t="s">
        <v>8285</v>
      </c>
      <c r="E1497" s="62" t="s">
        <v>3574</v>
      </c>
      <c r="F1497" s="60" t="s">
        <v>8286</v>
      </c>
      <c r="G1497" s="60" t="s">
        <v>8287</v>
      </c>
      <c r="H1497" s="62" t="s">
        <v>11848</v>
      </c>
      <c r="I1497" s="60" t="s">
        <v>8288</v>
      </c>
      <c r="J1497" s="63" t="str">
        <f t="shared" si="115"/>
        <v>IC.IV.170801</v>
      </c>
      <c r="K1497" s="61" t="s">
        <v>2379</v>
      </c>
      <c r="L1497" s="60" t="str">
        <f t="shared" si="116"/>
        <v>Curved</v>
      </c>
      <c r="M1497" s="64" t="str">
        <f t="shared" si="117"/>
        <v>PI.IC.IV.170801.01</v>
      </c>
      <c r="N1497" s="64"/>
      <c r="O1497" s="64" t="str">
        <f t="shared" si="118"/>
        <v>PH.IC.IV.170801.01</v>
      </c>
      <c r="P1497" s="60"/>
      <c r="Q1497" s="64" t="str">
        <f t="shared" si="119"/>
        <v>CL.IC.IV.170801.01</v>
      </c>
      <c r="X1497" s="88" t="s">
        <v>12440</v>
      </c>
      <c r="Y1497" s="88">
        <v>1116</v>
      </c>
    </row>
    <row r="1498" spans="1:25" s="88" customFormat="1" ht="15">
      <c r="A1498" s="60" t="s">
        <v>8408</v>
      </c>
      <c r="B1498" s="60"/>
      <c r="C1498" s="61" t="s">
        <v>6777</v>
      </c>
      <c r="D1498" s="60"/>
      <c r="E1498" s="62" t="s">
        <v>3574</v>
      </c>
      <c r="F1498" s="60" t="s">
        <v>8286</v>
      </c>
      <c r="G1498" s="60" t="s">
        <v>9876</v>
      </c>
      <c r="H1498" s="62" t="s">
        <v>12030</v>
      </c>
      <c r="I1498" s="60" t="s">
        <v>8289</v>
      </c>
      <c r="J1498" s="63" t="str">
        <f t="shared" si="115"/>
        <v>IC.IV.170802</v>
      </c>
      <c r="K1498" s="61" t="s">
        <v>2379</v>
      </c>
      <c r="L1498" s="60" t="str">
        <f t="shared" si="116"/>
        <v>Straight</v>
      </c>
      <c r="M1498" s="64" t="str">
        <f t="shared" si="117"/>
        <v>PI.IC.IV.170802.01</v>
      </c>
      <c r="N1498" s="64"/>
      <c r="O1498" s="64" t="str">
        <f t="shared" si="118"/>
        <v>PH.IC.IV.170802.01</v>
      </c>
      <c r="P1498" s="60"/>
      <c r="Q1498" s="64" t="str">
        <f t="shared" si="119"/>
        <v>CL.IC.IV.170802.01</v>
      </c>
      <c r="X1498" s="88" t="s">
        <v>12440</v>
      </c>
      <c r="Y1498" s="88">
        <v>1116</v>
      </c>
    </row>
    <row r="1499" spans="1:25" s="88" customFormat="1" ht="15">
      <c r="A1499" s="83" t="s">
        <v>8408</v>
      </c>
      <c r="B1499" s="83" t="s">
        <v>12640</v>
      </c>
      <c r="C1499" s="81" t="s">
        <v>12571</v>
      </c>
      <c r="D1499" s="83" t="s">
        <v>8267</v>
      </c>
      <c r="E1499" s="81" t="s">
        <v>12614</v>
      </c>
      <c r="F1499" s="83" t="s">
        <v>12635</v>
      </c>
      <c r="G1499" s="83" t="s">
        <v>8413</v>
      </c>
      <c r="H1499" s="81" t="s">
        <v>12614</v>
      </c>
      <c r="I1499" s="83" t="s">
        <v>8413</v>
      </c>
      <c r="J1499" s="63" t="str">
        <f t="shared" ref="J1499:J1565" si="125">CONCATENATE("IC.IV.",C1499,E1499,H1499)</f>
        <v>IC.IV.180101</v>
      </c>
      <c r="K1499" s="61" t="s">
        <v>2311</v>
      </c>
      <c r="L1499" s="60" t="str">
        <f t="shared" ref="L1499:L1565" si="126">G1499</f>
        <v>Antimicrobial</v>
      </c>
      <c r="M1499" s="64" t="str">
        <f t="shared" ref="M1499:M1565" si="127">CONCATENATE("PI.",J1499,".",K1499)</f>
        <v>PI.IC.IV.180101.01</v>
      </c>
      <c r="N1499" s="64"/>
      <c r="O1499" s="64" t="str">
        <f t="shared" ref="O1499:O1565" si="128">CONCATENATE("PH.",J1499,".",K1499)</f>
        <v>PH.IC.IV.180101.01</v>
      </c>
      <c r="P1499" s="60"/>
      <c r="Q1499" s="64" t="str">
        <f t="shared" ref="Q1499:Q1565" si="129">CONCATENATE("CL.",J1499,".",K1499)</f>
        <v>CL.IC.IV.180101.01</v>
      </c>
      <c r="X1499" s="88" t="s">
        <v>12440</v>
      </c>
      <c r="Y1499" s="88">
        <v>1116</v>
      </c>
    </row>
    <row r="1500" spans="1:25" s="88" customFormat="1" ht="15">
      <c r="A1500" s="83" t="s">
        <v>8408</v>
      </c>
      <c r="B1500" s="83"/>
      <c r="C1500" s="81" t="s">
        <v>12571</v>
      </c>
      <c r="D1500" s="83"/>
      <c r="E1500" s="81" t="s">
        <v>12614</v>
      </c>
      <c r="F1500" s="83" t="s">
        <v>12635</v>
      </c>
      <c r="G1500" s="83" t="s">
        <v>11070</v>
      </c>
      <c r="H1500" s="81" t="s">
        <v>12615</v>
      </c>
      <c r="I1500" s="83" t="s">
        <v>8563</v>
      </c>
      <c r="J1500" s="63" t="str">
        <f t="shared" si="125"/>
        <v>IC.IV.180102</v>
      </c>
      <c r="K1500" s="61" t="s">
        <v>2311</v>
      </c>
      <c r="L1500" s="60" t="str">
        <f t="shared" si="126"/>
        <v>Transparent</v>
      </c>
      <c r="M1500" s="64" t="str">
        <f t="shared" si="127"/>
        <v>PI.IC.IV.180102.01</v>
      </c>
      <c r="N1500" s="64"/>
      <c r="O1500" s="64" t="str">
        <f t="shared" si="128"/>
        <v>PH.IC.IV.180102.01</v>
      </c>
      <c r="P1500" s="60"/>
      <c r="Q1500" s="64" t="str">
        <f t="shared" si="129"/>
        <v>CL.IC.IV.180102.01</v>
      </c>
      <c r="X1500" s="88" t="s">
        <v>12440</v>
      </c>
      <c r="Y1500" s="88">
        <v>1116</v>
      </c>
    </row>
    <row r="1501" spans="1:25" s="88" customFormat="1" ht="15">
      <c r="A1501" s="83" t="s">
        <v>8408</v>
      </c>
      <c r="B1501" s="83"/>
      <c r="C1501" s="81" t="s">
        <v>12571</v>
      </c>
      <c r="D1501" s="83"/>
      <c r="E1501" s="81" t="s">
        <v>12614</v>
      </c>
      <c r="F1501" s="83" t="s">
        <v>12635</v>
      </c>
      <c r="G1501" s="83" t="s">
        <v>11567</v>
      </c>
      <c r="H1501" s="81" t="s">
        <v>12264</v>
      </c>
      <c r="I1501" s="83" t="s">
        <v>11567</v>
      </c>
      <c r="J1501" s="63" t="str">
        <f t="shared" si="125"/>
        <v>IC.IV.180103</v>
      </c>
      <c r="K1501" s="61" t="s">
        <v>2311</v>
      </c>
      <c r="L1501" s="60" t="str">
        <f t="shared" si="126"/>
        <v>Gauze</v>
      </c>
      <c r="M1501" s="64" t="str">
        <f t="shared" si="127"/>
        <v>PI.IC.IV.180103.01</v>
      </c>
      <c r="N1501" s="64"/>
      <c r="O1501" s="64" t="str">
        <f t="shared" si="128"/>
        <v>PH.IC.IV.180103.01</v>
      </c>
      <c r="P1501" s="60"/>
      <c r="Q1501" s="64" t="str">
        <f t="shared" si="129"/>
        <v>CL.IC.IV.180103.01</v>
      </c>
      <c r="X1501" s="88" t="s">
        <v>12440</v>
      </c>
      <c r="Y1501" s="88">
        <v>1116</v>
      </c>
    </row>
    <row r="1502" spans="1:25" s="88" customFormat="1" ht="15">
      <c r="A1502" s="83" t="s">
        <v>8408</v>
      </c>
      <c r="B1502" s="83"/>
      <c r="C1502" s="81" t="s">
        <v>12571</v>
      </c>
      <c r="D1502" s="83"/>
      <c r="E1502" s="81" t="s">
        <v>12614</v>
      </c>
      <c r="F1502" s="83" t="s">
        <v>12635</v>
      </c>
      <c r="G1502" s="83" t="s">
        <v>11569</v>
      </c>
      <c r="H1502" s="81" t="s">
        <v>12617</v>
      </c>
      <c r="I1502" s="83" t="s">
        <v>11569</v>
      </c>
      <c r="J1502" s="63" t="str">
        <f t="shared" si="125"/>
        <v>IC.IV.180104</v>
      </c>
      <c r="K1502" s="61" t="s">
        <v>2311</v>
      </c>
      <c r="L1502" s="60" t="str">
        <f t="shared" si="126"/>
        <v>Pressure</v>
      </c>
      <c r="M1502" s="64" t="str">
        <f t="shared" si="127"/>
        <v>PI.IC.IV.180104.01</v>
      </c>
      <c r="N1502" s="64"/>
      <c r="O1502" s="64" t="str">
        <f t="shared" si="128"/>
        <v>PH.IC.IV.180104.01</v>
      </c>
      <c r="P1502" s="60"/>
      <c r="Q1502" s="64" t="str">
        <f t="shared" si="129"/>
        <v>CL.IC.IV.180104.01</v>
      </c>
      <c r="X1502" s="88" t="s">
        <v>12440</v>
      </c>
      <c r="Y1502" s="88">
        <v>1116</v>
      </c>
    </row>
    <row r="1503" spans="1:25" s="88" customFormat="1" ht="15">
      <c r="A1503" s="83" t="s">
        <v>8408</v>
      </c>
      <c r="B1503" s="83"/>
      <c r="C1503" s="81" t="s">
        <v>12571</v>
      </c>
      <c r="D1503" s="83"/>
      <c r="E1503" s="81" t="s">
        <v>12614</v>
      </c>
      <c r="F1503" s="83" t="s">
        <v>12635</v>
      </c>
      <c r="G1503" s="83" t="s">
        <v>8564</v>
      </c>
      <c r="H1503" s="81" t="s">
        <v>12596</v>
      </c>
      <c r="I1503" s="83" t="s">
        <v>12437</v>
      </c>
      <c r="J1503" s="63" t="str">
        <f t="shared" si="125"/>
        <v>IC.IV.180105</v>
      </c>
      <c r="K1503" s="61" t="s">
        <v>2311</v>
      </c>
      <c r="L1503" s="60" t="str">
        <f t="shared" si="126"/>
        <v>Other; specify</v>
      </c>
      <c r="M1503" s="64" t="str">
        <f t="shared" si="127"/>
        <v>PI.IC.IV.180105.01</v>
      </c>
      <c r="N1503" s="64"/>
      <c r="O1503" s="64" t="str">
        <f t="shared" si="128"/>
        <v>PH.IC.IV.180105.01</v>
      </c>
      <c r="P1503" s="60"/>
      <c r="Q1503" s="64" t="str">
        <f t="shared" si="129"/>
        <v>CL.IC.IV.180105.01</v>
      </c>
      <c r="X1503" s="88" t="s">
        <v>12440</v>
      </c>
      <c r="Y1503" s="88">
        <v>1116</v>
      </c>
    </row>
    <row r="1504" spans="1:25" s="88" customFormat="1" ht="15">
      <c r="A1504" s="83" t="s">
        <v>8408</v>
      </c>
      <c r="B1504" s="83"/>
      <c r="C1504" s="81" t="s">
        <v>12571</v>
      </c>
      <c r="D1504" s="83" t="s">
        <v>10442</v>
      </c>
      <c r="E1504" s="81" t="s">
        <v>12615</v>
      </c>
      <c r="F1504" s="83" t="s">
        <v>12493</v>
      </c>
      <c r="G1504" s="83" t="s">
        <v>7788</v>
      </c>
      <c r="H1504" s="81" t="s">
        <v>12614</v>
      </c>
      <c r="I1504" s="83" t="s">
        <v>7788</v>
      </c>
      <c r="J1504" s="63" t="str">
        <f t="shared" si="125"/>
        <v>IC.IV.180201</v>
      </c>
      <c r="K1504" s="61" t="s">
        <v>2311</v>
      </c>
      <c r="L1504" s="60" t="str">
        <f t="shared" si="126"/>
        <v>Clean, Dry and Intact</v>
      </c>
      <c r="M1504" s="64" t="str">
        <f t="shared" si="127"/>
        <v>PI.IC.IV.180201.01</v>
      </c>
      <c r="N1504" s="64"/>
      <c r="O1504" s="64" t="str">
        <f t="shared" si="128"/>
        <v>PH.IC.IV.180201.01</v>
      </c>
      <c r="P1504" s="60"/>
      <c r="Q1504" s="64" t="str">
        <f t="shared" si="129"/>
        <v>CL.IC.IV.180201.01</v>
      </c>
      <c r="X1504" s="88" t="s">
        <v>12440</v>
      </c>
      <c r="Y1504" s="88">
        <v>1116</v>
      </c>
    </row>
    <row r="1505" spans="1:41" s="88" customFormat="1" ht="15">
      <c r="A1505" s="83" t="s">
        <v>8408</v>
      </c>
      <c r="B1505" s="83"/>
      <c r="C1505" s="81" t="s">
        <v>12571</v>
      </c>
      <c r="D1505" s="83"/>
      <c r="E1505" s="81" t="s">
        <v>12615</v>
      </c>
      <c r="F1505" s="83" t="s">
        <v>12493</v>
      </c>
      <c r="G1505" s="83" t="s">
        <v>12295</v>
      </c>
      <c r="H1505" s="81" t="s">
        <v>12265</v>
      </c>
      <c r="I1505" s="83" t="s">
        <v>12295</v>
      </c>
      <c r="J1505" s="63" t="str">
        <f t="shared" si="125"/>
        <v>IC.IV.180202</v>
      </c>
      <c r="K1505" s="61" t="s">
        <v>2311</v>
      </c>
      <c r="L1505" s="60" t="str">
        <f t="shared" si="126"/>
        <v>Clean</v>
      </c>
      <c r="M1505" s="64" t="str">
        <f t="shared" si="127"/>
        <v>PI.IC.IV.180202.01</v>
      </c>
      <c r="N1505" s="64"/>
      <c r="O1505" s="64" t="str">
        <f t="shared" si="128"/>
        <v>PH.IC.IV.180202.01</v>
      </c>
      <c r="P1505" s="60"/>
      <c r="Q1505" s="64" t="str">
        <f t="shared" si="129"/>
        <v>CL.IC.IV.180202.01</v>
      </c>
      <c r="X1505" s="88" t="s">
        <v>12440</v>
      </c>
      <c r="Y1505" s="88">
        <v>1116</v>
      </c>
    </row>
    <row r="1506" spans="1:41" s="88" customFormat="1" ht="15">
      <c r="A1506" s="83" t="s">
        <v>8408</v>
      </c>
      <c r="B1506" s="83"/>
      <c r="C1506" s="81" t="s">
        <v>12571</v>
      </c>
      <c r="D1506" s="83"/>
      <c r="E1506" s="81" t="s">
        <v>12615</v>
      </c>
      <c r="F1506" s="83" t="s">
        <v>12493</v>
      </c>
      <c r="G1506" s="83" t="s">
        <v>10409</v>
      </c>
      <c r="H1506" s="81" t="s">
        <v>12710</v>
      </c>
      <c r="I1506" s="83" t="s">
        <v>10409</v>
      </c>
      <c r="J1506" s="63" t="str">
        <f t="shared" si="125"/>
        <v>IC.IV.180203</v>
      </c>
      <c r="K1506" s="61" t="s">
        <v>2311</v>
      </c>
      <c r="L1506" s="60" t="str">
        <f t="shared" si="126"/>
        <v>Dry</v>
      </c>
      <c r="M1506" s="64" t="str">
        <f t="shared" si="127"/>
        <v>PI.IC.IV.180203.01</v>
      </c>
      <c r="N1506" s="64"/>
      <c r="O1506" s="64" t="str">
        <f t="shared" si="128"/>
        <v>PH.IC.IV.180203.01</v>
      </c>
      <c r="P1506" s="60"/>
      <c r="Q1506" s="64" t="str">
        <f t="shared" si="129"/>
        <v>CL.IC.IV.180203.01</v>
      </c>
      <c r="X1506" s="88" t="s">
        <v>12440</v>
      </c>
      <c r="Y1506" s="88">
        <v>1116</v>
      </c>
    </row>
    <row r="1507" spans="1:41" s="88" customFormat="1" ht="15">
      <c r="A1507" s="83" t="s">
        <v>8408</v>
      </c>
      <c r="B1507" s="83"/>
      <c r="C1507" s="81" t="s">
        <v>12571</v>
      </c>
      <c r="D1507" s="83"/>
      <c r="E1507" s="81" t="s">
        <v>12615</v>
      </c>
      <c r="F1507" s="83" t="s">
        <v>12493</v>
      </c>
      <c r="G1507" s="83" t="s">
        <v>10646</v>
      </c>
      <c r="H1507" s="81" t="s">
        <v>12711</v>
      </c>
      <c r="I1507" s="83" t="s">
        <v>10646</v>
      </c>
      <c r="J1507" s="63" t="str">
        <f t="shared" si="125"/>
        <v>IC.IV.180204</v>
      </c>
      <c r="K1507" s="61" t="s">
        <v>2311</v>
      </c>
      <c r="L1507" s="60" t="str">
        <f t="shared" si="126"/>
        <v>Intact</v>
      </c>
      <c r="M1507" s="64" t="str">
        <f t="shared" si="127"/>
        <v>PI.IC.IV.180204.01</v>
      </c>
      <c r="N1507" s="64"/>
      <c r="O1507" s="64" t="str">
        <f t="shared" si="128"/>
        <v>PH.IC.IV.180204.01</v>
      </c>
      <c r="P1507" s="60"/>
      <c r="Q1507" s="64" t="str">
        <f t="shared" si="129"/>
        <v>CL.IC.IV.180204.01</v>
      </c>
      <c r="X1507" s="88" t="s">
        <v>12440</v>
      </c>
      <c r="Y1507" s="88">
        <v>1116</v>
      </c>
    </row>
    <row r="1508" spans="1:41" s="88" customFormat="1" ht="15">
      <c r="A1508" s="83" t="s">
        <v>8408</v>
      </c>
      <c r="B1508" s="83"/>
      <c r="C1508" s="81" t="s">
        <v>12571</v>
      </c>
      <c r="D1508" s="83"/>
      <c r="E1508" s="81" t="s">
        <v>12615</v>
      </c>
      <c r="F1508" s="83" t="s">
        <v>12493</v>
      </c>
      <c r="G1508" s="83" t="s">
        <v>12296</v>
      </c>
      <c r="H1508" s="81" t="s">
        <v>12619</v>
      </c>
      <c r="I1508" s="83" t="s">
        <v>12296</v>
      </c>
      <c r="J1508" s="63" t="str">
        <f t="shared" si="125"/>
        <v>IC.IV.180205</v>
      </c>
      <c r="K1508" s="61" t="s">
        <v>2311</v>
      </c>
      <c r="L1508" s="60" t="str">
        <f t="shared" si="126"/>
        <v>Stained</v>
      </c>
      <c r="M1508" s="64" t="str">
        <f t="shared" si="127"/>
        <v>PI.IC.IV.180205.01</v>
      </c>
      <c r="N1508" s="64"/>
      <c r="O1508" s="64" t="str">
        <f t="shared" si="128"/>
        <v>PH.IC.IV.180205.01</v>
      </c>
      <c r="P1508" s="60"/>
      <c r="Q1508" s="64" t="str">
        <f t="shared" si="129"/>
        <v>CL.IC.IV.180205.01</v>
      </c>
      <c r="X1508" s="88" t="s">
        <v>12440</v>
      </c>
      <c r="Y1508" s="88">
        <v>1116</v>
      </c>
    </row>
    <row r="1509" spans="1:41" s="88" customFormat="1" ht="15">
      <c r="A1509" s="83" t="s">
        <v>8408</v>
      </c>
      <c r="B1509" s="83"/>
      <c r="C1509" s="81" t="s">
        <v>12571</v>
      </c>
      <c r="D1509" s="83"/>
      <c r="E1509" s="81" t="s">
        <v>12615</v>
      </c>
      <c r="F1509" s="83" t="s">
        <v>12493</v>
      </c>
      <c r="G1509" s="83" t="s">
        <v>12297</v>
      </c>
      <c r="H1509" s="81" t="s">
        <v>12459</v>
      </c>
      <c r="I1509" s="83" t="s">
        <v>12297</v>
      </c>
      <c r="J1509" s="63" t="str">
        <f t="shared" si="125"/>
        <v>IC.IV.180206</v>
      </c>
      <c r="K1509" s="61" t="s">
        <v>2311</v>
      </c>
      <c r="L1509" s="60" t="str">
        <f t="shared" si="126"/>
        <v>Saturated</v>
      </c>
      <c r="M1509" s="64" t="str">
        <f t="shared" si="127"/>
        <v>PI.IC.IV.180206.01</v>
      </c>
      <c r="N1509" s="64"/>
      <c r="O1509" s="64" t="str">
        <f t="shared" si="128"/>
        <v>PH.IC.IV.180206.01</v>
      </c>
      <c r="P1509" s="60"/>
      <c r="Q1509" s="64" t="str">
        <f t="shared" si="129"/>
        <v>CL.IC.IV.180206.01</v>
      </c>
      <c r="X1509" s="88" t="s">
        <v>12440</v>
      </c>
      <c r="Y1509" s="88">
        <v>1116</v>
      </c>
    </row>
    <row r="1510" spans="1:41" s="88" customFormat="1" ht="15">
      <c r="A1510" s="83" t="s">
        <v>8408</v>
      </c>
      <c r="B1510" s="83"/>
      <c r="C1510" s="81" t="s">
        <v>12571</v>
      </c>
      <c r="D1510" s="83" t="s">
        <v>8679</v>
      </c>
      <c r="E1510" s="81" t="s">
        <v>12710</v>
      </c>
      <c r="F1510" s="83" t="s">
        <v>12494</v>
      </c>
      <c r="G1510" s="83" t="s">
        <v>8431</v>
      </c>
      <c r="H1510" s="81" t="s">
        <v>12498</v>
      </c>
      <c r="I1510" s="83" t="s">
        <v>7972</v>
      </c>
      <c r="J1510" s="63" t="str">
        <f t="shared" si="125"/>
        <v>IC.IV.180301</v>
      </c>
      <c r="K1510" s="61" t="s">
        <v>2311</v>
      </c>
      <c r="L1510" s="60" t="str">
        <f t="shared" si="126"/>
        <v>Present on Admission</v>
      </c>
      <c r="M1510" s="64" t="str">
        <f t="shared" si="127"/>
        <v>PI.IC.IV.180301.01</v>
      </c>
      <c r="N1510" s="64"/>
      <c r="O1510" s="64" t="str">
        <f t="shared" si="128"/>
        <v>PH.IC.IV.180301.01</v>
      </c>
      <c r="P1510" s="60"/>
      <c r="Q1510" s="64" t="str">
        <f t="shared" si="129"/>
        <v>CL.IC.IV.180301.01</v>
      </c>
      <c r="X1510" s="88" t="s">
        <v>12440</v>
      </c>
      <c r="Y1510" s="88">
        <v>1116</v>
      </c>
    </row>
    <row r="1511" spans="1:41" s="88" customFormat="1" ht="17" customHeight="1">
      <c r="A1511" s="83" t="s">
        <v>8408</v>
      </c>
      <c r="B1511" s="83"/>
      <c r="C1511" s="81" t="s">
        <v>12571</v>
      </c>
      <c r="D1511" s="83"/>
      <c r="E1511" s="81" t="s">
        <v>12710</v>
      </c>
      <c r="F1511" s="83" t="s">
        <v>12494</v>
      </c>
      <c r="G1511" s="83" t="s">
        <v>11838</v>
      </c>
      <c r="H1511" s="81" t="s">
        <v>12265</v>
      </c>
      <c r="I1511" s="83" t="s">
        <v>8432</v>
      </c>
      <c r="J1511" s="63" t="str">
        <f>CONCATENATE("IC.IV.",C1511,E1511,H1511)</f>
        <v>IC.IV.180302</v>
      </c>
      <c r="K1511" s="61" t="s">
        <v>2311</v>
      </c>
      <c r="L1511" s="60" t="str">
        <f>G1511</f>
        <v>Inserted at this date/time</v>
      </c>
      <c r="M1511" s="64" t="str">
        <f>CONCATENATE("PI.",J1511,".",K1511)</f>
        <v>PI.IC.IV.180302.01</v>
      </c>
      <c r="N1511" s="64"/>
      <c r="O1511" s="64" t="str">
        <f>CONCATENATE("PH.",J1511,".",K1511)</f>
        <v>PH.IC.IV.180302.01</v>
      </c>
      <c r="P1511" s="60"/>
      <c r="Q1511" s="64" t="str">
        <f>CONCATENATE("CL.",J1511,".",K1511)</f>
        <v>CL.IC.IV.180302.01</v>
      </c>
      <c r="X1511" s="88" t="s">
        <v>12440</v>
      </c>
      <c r="Y1511" s="88">
        <v>1116</v>
      </c>
    </row>
    <row r="1512" spans="1:41" s="88" customFormat="1" ht="15">
      <c r="A1512" s="83" t="s">
        <v>8408</v>
      </c>
      <c r="B1512" s="83"/>
      <c r="C1512" s="81" t="s">
        <v>12571</v>
      </c>
      <c r="D1512" s="83"/>
      <c r="E1512" s="81" t="s">
        <v>12710</v>
      </c>
      <c r="F1512" s="83" t="s">
        <v>12494</v>
      </c>
      <c r="G1512" s="83" t="s">
        <v>10123</v>
      </c>
      <c r="H1512" s="81" t="s">
        <v>12710</v>
      </c>
      <c r="I1512" s="83" t="s">
        <v>7973</v>
      </c>
      <c r="J1512" s="63" t="str">
        <f>CONCATENATE("IC.IV.",C1512,E1512,H1512)</f>
        <v>IC.IV.180303</v>
      </c>
      <c r="K1512" s="61" t="s">
        <v>2311</v>
      </c>
      <c r="L1512" s="60" t="str">
        <f>G1512</f>
        <v>Discontinued</v>
      </c>
      <c r="M1512" s="64" t="str">
        <f>CONCATENATE("PI.",J1512,".",K1512)</f>
        <v>PI.IC.IV.180303.01</v>
      </c>
      <c r="N1512" s="64"/>
      <c r="O1512" s="64" t="str">
        <f>CONCATENATE("PH.",J1512,".",K1512)</f>
        <v>PH.IC.IV.180303.01</v>
      </c>
      <c r="P1512" s="60"/>
      <c r="Q1512" s="64" t="str">
        <f>CONCATENATE("CL.",J1512,".",K1512)</f>
        <v>CL.IC.IV.180303.01</v>
      </c>
      <c r="X1512" s="88" t="s">
        <v>12440</v>
      </c>
      <c r="Y1512" s="88">
        <v>1116</v>
      </c>
    </row>
    <row r="1513" spans="1:41" s="88" customFormat="1" ht="17" customHeight="1">
      <c r="A1513" s="83" t="s">
        <v>8408</v>
      </c>
      <c r="B1513" s="83"/>
      <c r="C1513" s="81" t="s">
        <v>12571</v>
      </c>
      <c r="D1513" s="83"/>
      <c r="E1513" s="81" t="s">
        <v>12710</v>
      </c>
      <c r="F1513" s="83" t="s">
        <v>12494</v>
      </c>
      <c r="G1513" s="83" t="s">
        <v>8681</v>
      </c>
      <c r="H1513" s="81" t="s">
        <v>12028</v>
      </c>
      <c r="I1513" s="83" t="s">
        <v>8682</v>
      </c>
      <c r="J1513" s="63" t="str">
        <f t="shared" si="125"/>
        <v>IC.IV.180304</v>
      </c>
      <c r="K1513" s="61" t="s">
        <v>2311</v>
      </c>
      <c r="L1513" s="60" t="str">
        <f t="shared" si="126"/>
        <v>Declotted</v>
      </c>
      <c r="M1513" s="64" t="str">
        <f t="shared" si="127"/>
        <v>PI.IC.IV.180304.01</v>
      </c>
      <c r="N1513" s="64"/>
      <c r="O1513" s="64" t="str">
        <f t="shared" si="128"/>
        <v>PH.IC.IV.180304.01</v>
      </c>
      <c r="P1513" s="60"/>
      <c r="Q1513" s="64" t="str">
        <f t="shared" si="129"/>
        <v>CL.IC.IV.180304.01</v>
      </c>
      <c r="AN1513" s="88" t="s">
        <v>12773</v>
      </c>
      <c r="AO1513" s="88">
        <v>1526</v>
      </c>
    </row>
    <row r="1514" spans="1:41" s="88" customFormat="1" ht="15">
      <c r="A1514" s="83" t="s">
        <v>8408</v>
      </c>
      <c r="B1514" s="83"/>
      <c r="C1514" s="81" t="s">
        <v>12571</v>
      </c>
      <c r="D1514" s="83"/>
      <c r="E1514" s="81" t="s">
        <v>12710</v>
      </c>
      <c r="F1514" s="83" t="s">
        <v>12494</v>
      </c>
      <c r="G1514" s="83" t="s">
        <v>12267</v>
      </c>
      <c r="H1514" s="81" t="s">
        <v>12210</v>
      </c>
      <c r="I1514" s="83" t="s">
        <v>305</v>
      </c>
      <c r="J1514" s="63" t="str">
        <f t="shared" si="125"/>
        <v>IC.IV.180305</v>
      </c>
      <c r="K1514" s="61" t="s">
        <v>2311</v>
      </c>
      <c r="L1514" s="60" t="str">
        <f t="shared" si="126"/>
        <v>Self Discontinued</v>
      </c>
      <c r="M1514" s="64" t="str">
        <f t="shared" si="127"/>
        <v>PI.IC.IV.180305.01</v>
      </c>
      <c r="N1514" s="64"/>
      <c r="O1514" s="64" t="str">
        <f t="shared" si="128"/>
        <v>PH.IC.IV.180305.01</v>
      </c>
      <c r="P1514" s="60"/>
      <c r="Q1514" s="64" t="str">
        <f t="shared" si="129"/>
        <v>CL.IC.IV.180305.01</v>
      </c>
      <c r="AN1514" s="88" t="s">
        <v>12773</v>
      </c>
      <c r="AO1514" s="88">
        <v>1526</v>
      </c>
    </row>
    <row r="1515" spans="1:41" s="88" customFormat="1" ht="15">
      <c r="A1515" s="83" t="s">
        <v>8408</v>
      </c>
      <c r="B1515" s="83"/>
      <c r="C1515" s="81" t="s">
        <v>12571</v>
      </c>
      <c r="D1515" s="83" t="s">
        <v>11645</v>
      </c>
      <c r="E1515" s="81" t="s">
        <v>12711</v>
      </c>
      <c r="F1515" s="83" t="s">
        <v>12689</v>
      </c>
      <c r="G1515" s="83" t="s">
        <v>8019</v>
      </c>
      <c r="H1515" s="81" t="s">
        <v>12498</v>
      </c>
      <c r="I1515" s="83" t="s">
        <v>8020</v>
      </c>
      <c r="J1515" s="63" t="str">
        <f t="shared" si="125"/>
        <v>IC.IV.180401</v>
      </c>
      <c r="K1515" s="61" t="s">
        <v>2311</v>
      </c>
      <c r="L1515" s="60" t="str">
        <f t="shared" si="126"/>
        <v>Left Antecubital</v>
      </c>
      <c r="M1515" s="64" t="str">
        <f t="shared" si="127"/>
        <v>PI.IC.IV.180401.01</v>
      </c>
      <c r="N1515" s="64"/>
      <c r="O1515" s="64" t="str">
        <f t="shared" si="128"/>
        <v>PH.IC.IV.180401.01</v>
      </c>
      <c r="P1515" s="60"/>
      <c r="Q1515" s="64" t="str">
        <f t="shared" si="129"/>
        <v>CL.IC.IV.180401.01</v>
      </c>
      <c r="X1515" s="88" t="s">
        <v>12440</v>
      </c>
      <c r="Y1515" s="88">
        <v>1116</v>
      </c>
    </row>
    <row r="1516" spans="1:41" s="88" customFormat="1" ht="15">
      <c r="A1516" s="83" t="s">
        <v>8408</v>
      </c>
      <c r="B1516" s="83"/>
      <c r="C1516" s="81" t="s">
        <v>12571</v>
      </c>
      <c r="D1516" s="83"/>
      <c r="E1516" s="81" t="s">
        <v>12711</v>
      </c>
      <c r="F1516" s="83" t="s">
        <v>12689</v>
      </c>
      <c r="G1516" s="83" t="s">
        <v>8021</v>
      </c>
      <c r="H1516" s="81" t="s">
        <v>12265</v>
      </c>
      <c r="I1516" s="83" t="s">
        <v>8022</v>
      </c>
      <c r="J1516" s="63" t="str">
        <f t="shared" si="125"/>
        <v>IC.IV.180402</v>
      </c>
      <c r="K1516" s="61" t="s">
        <v>2311</v>
      </c>
      <c r="L1516" s="60" t="str">
        <f t="shared" si="126"/>
        <v>Left Upper Arm</v>
      </c>
      <c r="M1516" s="64" t="str">
        <f t="shared" si="127"/>
        <v>PI.IC.IV.180402.01</v>
      </c>
      <c r="N1516" s="64"/>
      <c r="O1516" s="64" t="str">
        <f t="shared" si="128"/>
        <v>PH.IC.IV.180402.01</v>
      </c>
      <c r="P1516" s="60"/>
      <c r="Q1516" s="64" t="str">
        <f t="shared" si="129"/>
        <v>CL.IC.IV.180402.01</v>
      </c>
      <c r="X1516" s="88" t="s">
        <v>12440</v>
      </c>
      <c r="Y1516" s="88">
        <v>1116</v>
      </c>
    </row>
    <row r="1517" spans="1:41" s="88" customFormat="1" ht="15">
      <c r="A1517" s="83" t="s">
        <v>8408</v>
      </c>
      <c r="B1517" s="83"/>
      <c r="C1517" s="81" t="s">
        <v>12571</v>
      </c>
      <c r="D1517" s="83"/>
      <c r="E1517" s="81" t="s">
        <v>12711</v>
      </c>
      <c r="F1517" s="83" t="s">
        <v>12689</v>
      </c>
      <c r="G1517" s="83" t="s">
        <v>7692</v>
      </c>
      <c r="H1517" s="81" t="s">
        <v>12710</v>
      </c>
      <c r="I1517" s="83" t="s">
        <v>7693</v>
      </c>
      <c r="J1517" s="63" t="str">
        <f t="shared" si="125"/>
        <v>IC.IV.180403</v>
      </c>
      <c r="K1517" s="61" t="s">
        <v>2311</v>
      </c>
      <c r="L1517" s="60" t="str">
        <f t="shared" si="126"/>
        <v>Right Antecubital</v>
      </c>
      <c r="M1517" s="64" t="str">
        <f t="shared" si="127"/>
        <v>PI.IC.IV.180403.01</v>
      </c>
      <c r="N1517" s="64"/>
      <c r="O1517" s="64" t="str">
        <f t="shared" si="128"/>
        <v>PH.IC.IV.180403.01</v>
      </c>
      <c r="P1517" s="60"/>
      <c r="Q1517" s="64" t="str">
        <f t="shared" si="129"/>
        <v>CL.IC.IV.180403.01</v>
      </c>
      <c r="X1517" s="88" t="s">
        <v>12440</v>
      </c>
      <c r="Y1517" s="88">
        <v>1116</v>
      </c>
    </row>
    <row r="1518" spans="1:41" s="88" customFormat="1" ht="15">
      <c r="A1518" s="83" t="s">
        <v>8408</v>
      </c>
      <c r="B1518" s="83"/>
      <c r="C1518" s="81" t="s">
        <v>12571</v>
      </c>
      <c r="D1518" s="83"/>
      <c r="E1518" s="81" t="s">
        <v>12711</v>
      </c>
      <c r="F1518" s="83" t="s">
        <v>12689</v>
      </c>
      <c r="G1518" s="83" t="s">
        <v>8072</v>
      </c>
      <c r="H1518" s="81" t="s">
        <v>12711</v>
      </c>
      <c r="I1518" s="83" t="s">
        <v>8073</v>
      </c>
      <c r="J1518" s="63" t="str">
        <f t="shared" si="125"/>
        <v>IC.IV.180404</v>
      </c>
      <c r="K1518" s="61" t="s">
        <v>2311</v>
      </c>
      <c r="L1518" s="60" t="str">
        <f t="shared" si="126"/>
        <v>Right Upper Arm</v>
      </c>
      <c r="M1518" s="64" t="str">
        <f t="shared" si="127"/>
        <v>PI.IC.IV.180404.01</v>
      </c>
      <c r="N1518" s="64"/>
      <c r="O1518" s="64" t="str">
        <f t="shared" si="128"/>
        <v>PH.IC.IV.180404.01</v>
      </c>
      <c r="P1518" s="60"/>
      <c r="Q1518" s="64" t="str">
        <f t="shared" si="129"/>
        <v>CL.IC.IV.180404.01</v>
      </c>
      <c r="X1518" s="88" t="s">
        <v>12440</v>
      </c>
      <c r="Y1518" s="88">
        <v>1116</v>
      </c>
    </row>
    <row r="1519" spans="1:41" s="88" customFormat="1" ht="15">
      <c r="A1519" s="83" t="s">
        <v>8408</v>
      </c>
      <c r="B1519" s="83"/>
      <c r="C1519" s="81" t="s">
        <v>12571</v>
      </c>
      <c r="D1519" s="83" t="s">
        <v>12690</v>
      </c>
      <c r="E1519" s="81" t="s">
        <v>12619</v>
      </c>
      <c r="F1519" s="83" t="s">
        <v>12691</v>
      </c>
      <c r="G1519" s="83" t="s">
        <v>8381</v>
      </c>
      <c r="H1519" s="81" t="s">
        <v>12498</v>
      </c>
      <c r="I1519" s="83" t="s">
        <v>7909</v>
      </c>
      <c r="J1519" s="63" t="str">
        <f t="shared" si="125"/>
        <v>IC.IV.180501</v>
      </c>
      <c r="K1519" s="61" t="s">
        <v>2311</v>
      </c>
      <c r="L1519" s="60" t="str">
        <f t="shared" si="126"/>
        <v>Double</v>
      </c>
      <c r="M1519" s="64" t="str">
        <f t="shared" si="127"/>
        <v>PI.IC.IV.180501.01</v>
      </c>
      <c r="N1519" s="64"/>
      <c r="O1519" s="64" t="str">
        <f t="shared" si="128"/>
        <v>PH.IC.IV.180501.01</v>
      </c>
      <c r="P1519" s="60"/>
      <c r="Q1519" s="64" t="str">
        <f t="shared" si="129"/>
        <v>CL.IC.IV.180501.01</v>
      </c>
      <c r="X1519" s="88" t="s">
        <v>12440</v>
      </c>
      <c r="Y1519" s="88">
        <v>1116</v>
      </c>
    </row>
    <row r="1520" spans="1:41" s="88" customFormat="1" ht="15">
      <c r="A1520" s="83" t="s">
        <v>8408</v>
      </c>
      <c r="B1520" s="83"/>
      <c r="C1520" s="81" t="s">
        <v>12571</v>
      </c>
      <c r="D1520" s="83"/>
      <c r="E1520" s="81" t="s">
        <v>12619</v>
      </c>
      <c r="F1520" s="83" t="s">
        <v>12691</v>
      </c>
      <c r="G1520" s="83" t="s">
        <v>8379</v>
      </c>
      <c r="H1520" s="81" t="s">
        <v>12265</v>
      </c>
      <c r="I1520" s="83" t="s">
        <v>7910</v>
      </c>
      <c r="J1520" s="63" t="str">
        <f t="shared" si="125"/>
        <v>IC.IV.180502</v>
      </c>
      <c r="K1520" s="61" t="s">
        <v>2311</v>
      </c>
      <c r="L1520" s="60" t="str">
        <f t="shared" si="126"/>
        <v>Single</v>
      </c>
      <c r="M1520" s="64" t="str">
        <f t="shared" si="127"/>
        <v>PI.IC.IV.180502.01</v>
      </c>
      <c r="N1520" s="64"/>
      <c r="O1520" s="64" t="str">
        <f t="shared" si="128"/>
        <v>PH.IC.IV.180502.01</v>
      </c>
      <c r="P1520" s="60"/>
      <c r="Q1520" s="64" t="str">
        <f t="shared" si="129"/>
        <v>CL.IC.IV.180502.01</v>
      </c>
      <c r="X1520" s="88" t="s">
        <v>12440</v>
      </c>
      <c r="Y1520" s="88">
        <v>1116</v>
      </c>
    </row>
    <row r="1521" spans="1:41" s="88" customFormat="1" ht="15">
      <c r="A1521" s="83" t="s">
        <v>8408</v>
      </c>
      <c r="B1521" s="83"/>
      <c r="C1521" s="81" t="s">
        <v>12571</v>
      </c>
      <c r="D1521" s="83"/>
      <c r="E1521" s="81" t="s">
        <v>12619</v>
      </c>
      <c r="F1521" s="83" t="s">
        <v>12691</v>
      </c>
      <c r="G1521" s="83" t="s">
        <v>8383</v>
      </c>
      <c r="H1521" s="81" t="s">
        <v>12710</v>
      </c>
      <c r="I1521" s="83" t="s">
        <v>12692</v>
      </c>
      <c r="J1521" s="63" t="str">
        <f t="shared" si="125"/>
        <v>IC.IV.180503</v>
      </c>
      <c r="K1521" s="61" t="s">
        <v>2311</v>
      </c>
      <c r="L1521" s="60" t="str">
        <f t="shared" si="126"/>
        <v>Triple</v>
      </c>
      <c r="M1521" s="64" t="str">
        <f t="shared" si="127"/>
        <v>PI.IC.IV.180503.01</v>
      </c>
      <c r="N1521" s="64"/>
      <c r="O1521" s="64" t="str">
        <f t="shared" si="128"/>
        <v>PH.IC.IV.180503.01</v>
      </c>
      <c r="P1521" s="60"/>
      <c r="Q1521" s="64" t="str">
        <f t="shared" si="129"/>
        <v>CL.IC.IV.180503.01</v>
      </c>
      <c r="X1521" s="88" t="s">
        <v>12440</v>
      </c>
      <c r="Y1521" s="88">
        <v>1116</v>
      </c>
    </row>
    <row r="1522" spans="1:41" s="88" customFormat="1" ht="15">
      <c r="A1522" s="83" t="s">
        <v>8408</v>
      </c>
      <c r="B1522" s="83"/>
      <c r="C1522" s="81" t="s">
        <v>12571</v>
      </c>
      <c r="D1522" s="83" t="s">
        <v>10273</v>
      </c>
      <c r="E1522" s="81" t="s">
        <v>12621</v>
      </c>
      <c r="F1522" s="83" t="s">
        <v>12693</v>
      </c>
      <c r="G1522" s="83" t="s">
        <v>11787</v>
      </c>
      <c r="H1522" s="81" t="s">
        <v>11848</v>
      </c>
      <c r="I1522" s="83" t="s">
        <v>7913</v>
      </c>
      <c r="J1522" s="63" t="str">
        <f t="shared" si="125"/>
        <v>IC.IV.180601</v>
      </c>
      <c r="K1522" s="61" t="s">
        <v>2311</v>
      </c>
      <c r="L1522" s="60" t="str">
        <f t="shared" si="126"/>
        <v>Bleeding</v>
      </c>
      <c r="M1522" s="64" t="str">
        <f t="shared" si="127"/>
        <v>PI.IC.IV.180601.01</v>
      </c>
      <c r="N1522" s="64"/>
      <c r="O1522" s="64" t="str">
        <f t="shared" si="128"/>
        <v>PH.IC.IV.180601.01</v>
      </c>
      <c r="P1522" s="60"/>
      <c r="Q1522" s="64" t="str">
        <f t="shared" si="129"/>
        <v>CL.IC.IV.180601.01</v>
      </c>
      <c r="X1522" s="88" t="s">
        <v>12440</v>
      </c>
      <c r="Y1522" s="88">
        <v>1116</v>
      </c>
    </row>
    <row r="1523" spans="1:41" s="88" customFormat="1" ht="15">
      <c r="A1523" s="83" t="s">
        <v>8408</v>
      </c>
      <c r="B1523" s="83"/>
      <c r="C1523" s="81" t="s">
        <v>12571</v>
      </c>
      <c r="D1523" s="83"/>
      <c r="E1523" s="81" t="s">
        <v>12621</v>
      </c>
      <c r="F1523" s="83" t="s">
        <v>12693</v>
      </c>
      <c r="G1523" s="83" t="s">
        <v>8467</v>
      </c>
      <c r="H1523" s="81" t="s">
        <v>12030</v>
      </c>
      <c r="I1523" s="83" t="s">
        <v>11479</v>
      </c>
      <c r="J1523" s="63" t="str">
        <f t="shared" si="125"/>
        <v>IC.IV.180602</v>
      </c>
      <c r="K1523" s="61" t="s">
        <v>2311</v>
      </c>
      <c r="L1523" s="60" t="str">
        <f t="shared" si="126"/>
        <v>Ecchymosis</v>
      </c>
      <c r="M1523" s="64" t="str">
        <f t="shared" si="127"/>
        <v>PI.IC.IV.180602.01</v>
      </c>
      <c r="N1523" s="64"/>
      <c r="O1523" s="64" t="str">
        <f t="shared" si="128"/>
        <v>PH.IC.IV.180602.01</v>
      </c>
      <c r="P1523" s="60"/>
      <c r="Q1523" s="64" t="str">
        <f t="shared" si="129"/>
        <v>CL.IC.IV.180602.01</v>
      </c>
      <c r="X1523" s="88" t="s">
        <v>12440</v>
      </c>
      <c r="Y1523" s="88">
        <v>1116</v>
      </c>
    </row>
    <row r="1524" spans="1:41" s="88" customFormat="1" ht="15">
      <c r="A1524" s="83" t="s">
        <v>8408</v>
      </c>
      <c r="B1524" s="83"/>
      <c r="C1524" s="81" t="s">
        <v>12571</v>
      </c>
      <c r="D1524" s="83"/>
      <c r="E1524" s="81" t="s">
        <v>12621</v>
      </c>
      <c r="F1524" s="83" t="s">
        <v>12693</v>
      </c>
      <c r="G1524" s="83" t="s">
        <v>10160</v>
      </c>
      <c r="H1524" s="81" t="s">
        <v>12032</v>
      </c>
      <c r="I1524" s="83" t="s">
        <v>10160</v>
      </c>
      <c r="J1524" s="63" t="str">
        <f t="shared" si="125"/>
        <v>IC.IV.180603</v>
      </c>
      <c r="K1524" s="61" t="s">
        <v>2311</v>
      </c>
      <c r="L1524" s="60" t="str">
        <f t="shared" si="126"/>
        <v>Edema</v>
      </c>
      <c r="M1524" s="64" t="str">
        <f t="shared" si="127"/>
        <v>PI.IC.IV.180603.01</v>
      </c>
      <c r="N1524" s="64"/>
      <c r="O1524" s="64" t="str">
        <f t="shared" si="128"/>
        <v>PH.IC.IV.180603.01</v>
      </c>
      <c r="P1524" s="60"/>
      <c r="Q1524" s="64" t="str">
        <f t="shared" si="129"/>
        <v>CL.IC.IV.180603.01</v>
      </c>
      <c r="X1524" s="88" t="s">
        <v>12440</v>
      </c>
      <c r="Y1524" s="88">
        <v>1116</v>
      </c>
    </row>
    <row r="1525" spans="1:41" s="88" customFormat="1" ht="15">
      <c r="A1525" s="83" t="s">
        <v>8408</v>
      </c>
      <c r="B1525" s="83"/>
      <c r="C1525" s="81" t="s">
        <v>12571</v>
      </c>
      <c r="D1525" s="83"/>
      <c r="E1525" s="81" t="s">
        <v>12621</v>
      </c>
      <c r="F1525" s="83" t="s">
        <v>12693</v>
      </c>
      <c r="G1525" s="83" t="s">
        <v>8334</v>
      </c>
      <c r="H1525" s="81" t="s">
        <v>12028</v>
      </c>
      <c r="I1525" s="83" t="s">
        <v>7914</v>
      </c>
      <c r="J1525" s="63" t="str">
        <f t="shared" si="125"/>
        <v>IC.IV.180604</v>
      </c>
      <c r="K1525" s="61" t="s">
        <v>2311</v>
      </c>
      <c r="L1525" s="60" t="str">
        <f t="shared" si="126"/>
        <v>Extravasation</v>
      </c>
      <c r="M1525" s="64" t="str">
        <f t="shared" si="127"/>
        <v>PI.IC.IV.180604.01</v>
      </c>
      <c r="N1525" s="64"/>
      <c r="O1525" s="64" t="str">
        <f t="shared" si="128"/>
        <v>PH.IC.IV.180604.01</v>
      </c>
      <c r="P1525" s="60"/>
      <c r="Q1525" s="64" t="str">
        <f t="shared" si="129"/>
        <v>CL.IC.IV.180604.01</v>
      </c>
      <c r="X1525" s="88" t="s">
        <v>12440</v>
      </c>
      <c r="Y1525" s="88">
        <v>1116</v>
      </c>
    </row>
    <row r="1526" spans="1:41" s="88" customFormat="1" ht="15">
      <c r="A1526" s="83" t="s">
        <v>8408</v>
      </c>
      <c r="B1526" s="83"/>
      <c r="C1526" s="81" t="s">
        <v>12571</v>
      </c>
      <c r="D1526" s="83"/>
      <c r="E1526" s="81" t="s">
        <v>12621</v>
      </c>
      <c r="F1526" s="83" t="s">
        <v>12693</v>
      </c>
      <c r="G1526" s="83" t="s">
        <v>11792</v>
      </c>
      <c r="H1526" s="81" t="s">
        <v>12210</v>
      </c>
      <c r="I1526" s="83" t="s">
        <v>8395</v>
      </c>
      <c r="J1526" s="63" t="str">
        <f t="shared" si="125"/>
        <v>IC.IV.180605</v>
      </c>
      <c r="K1526" s="61" t="s">
        <v>2311</v>
      </c>
      <c r="L1526" s="60" t="str">
        <f t="shared" si="126"/>
        <v>Hematoma</v>
      </c>
      <c r="M1526" s="64" t="str">
        <f t="shared" si="127"/>
        <v>PI.IC.IV.180605.01</v>
      </c>
      <c r="N1526" s="64"/>
      <c r="O1526" s="64" t="str">
        <f t="shared" si="128"/>
        <v>PH.IC.IV.180605.01</v>
      </c>
      <c r="P1526" s="60"/>
      <c r="Q1526" s="64" t="str">
        <f t="shared" si="129"/>
        <v>CL.IC.IV.180605.01</v>
      </c>
      <c r="X1526" s="88" t="s">
        <v>12440</v>
      </c>
      <c r="Y1526" s="88">
        <v>1116</v>
      </c>
    </row>
    <row r="1527" spans="1:41" s="88" customFormat="1" ht="15">
      <c r="A1527" s="83" t="s">
        <v>8408</v>
      </c>
      <c r="B1527" s="83"/>
      <c r="C1527" s="81" t="s">
        <v>12571</v>
      </c>
      <c r="D1527" s="83"/>
      <c r="E1527" s="81" t="s">
        <v>12621</v>
      </c>
      <c r="F1527" s="83" t="s">
        <v>12693</v>
      </c>
      <c r="G1527" s="83" t="s">
        <v>7915</v>
      </c>
      <c r="H1527" s="81" t="s">
        <v>12212</v>
      </c>
      <c r="I1527" s="83" t="s">
        <v>7745</v>
      </c>
      <c r="J1527" s="63" t="str">
        <f>CONCATENATE("IC.IV.",C1527,E1527,H1527)</f>
        <v>IC.IV.180606</v>
      </c>
      <c r="K1527" s="61" t="s">
        <v>2311</v>
      </c>
      <c r="L1527" s="60" t="str">
        <f>G1527</f>
        <v>Purulent drainage</v>
      </c>
      <c r="M1527" s="64" t="str">
        <f>CONCATENATE("PI.",J1527,".",K1527)</f>
        <v>PI.IC.IV.180606.01</v>
      </c>
      <c r="N1527" s="64"/>
      <c r="O1527" s="64" t="str">
        <f>CONCATENATE("PH.",J1527,".",K1527)</f>
        <v>PH.IC.IV.180606.01</v>
      </c>
      <c r="P1527" s="60"/>
      <c r="Q1527" s="64" t="str">
        <f>CONCATENATE("CL.",J1527,".",K1527)</f>
        <v>CL.IC.IV.180606.01</v>
      </c>
      <c r="X1527" s="88" t="s">
        <v>12440</v>
      </c>
      <c r="Y1527" s="88">
        <v>1116</v>
      </c>
    </row>
    <row r="1528" spans="1:41" s="88" customFormat="1" ht="15">
      <c r="A1528" s="83" t="s">
        <v>8408</v>
      </c>
      <c r="B1528" s="83"/>
      <c r="C1528" s="81" t="s">
        <v>12571</v>
      </c>
      <c r="D1528" s="83"/>
      <c r="E1528" s="81" t="s">
        <v>12621</v>
      </c>
      <c r="F1528" s="83" t="s">
        <v>12693</v>
      </c>
      <c r="G1528" s="83" t="s">
        <v>13288</v>
      </c>
      <c r="H1528" s="81" t="s">
        <v>12623</v>
      </c>
      <c r="I1528" s="83" t="s">
        <v>7747</v>
      </c>
      <c r="J1528" s="63" t="str">
        <f>CONCATENATE("IC.IV.",C1528,E1528,H1528)</f>
        <v>IC.IV.180607</v>
      </c>
      <c r="K1528" s="61" t="s">
        <v>2311</v>
      </c>
      <c r="L1528" s="60" t="str">
        <f>G1528</f>
        <v>Serosanguineous Drainage</v>
      </c>
      <c r="M1528" s="64" t="str">
        <f>CONCATENATE("PI.",J1528,".",K1528)</f>
        <v>PI.IC.IV.180607.01</v>
      </c>
      <c r="N1528" s="64"/>
      <c r="O1528" s="64" t="str">
        <f>CONCATENATE("PH.",J1528,".",K1528)</f>
        <v>PH.IC.IV.180607.01</v>
      </c>
      <c r="P1528" s="60"/>
      <c r="Q1528" s="64" t="str">
        <f>CONCATENATE("CL.",J1528,".",K1528)</f>
        <v>CL.IC.IV.180607.01</v>
      </c>
      <c r="X1528" s="88" t="s">
        <v>12440</v>
      </c>
      <c r="Y1528" s="88">
        <v>1116</v>
      </c>
    </row>
    <row r="1529" spans="1:41" s="88" customFormat="1" ht="15">
      <c r="A1529" s="83" t="s">
        <v>8408</v>
      </c>
      <c r="B1529" s="83"/>
      <c r="C1529" s="81" t="s">
        <v>12571</v>
      </c>
      <c r="D1529" s="83"/>
      <c r="E1529" s="81" t="s">
        <v>12621</v>
      </c>
      <c r="F1529" s="83" t="s">
        <v>12693</v>
      </c>
      <c r="G1529" s="83" t="s">
        <v>7748</v>
      </c>
      <c r="H1529" s="81" t="s">
        <v>12486</v>
      </c>
      <c r="I1529" s="83" t="s">
        <v>11548</v>
      </c>
      <c r="J1529" s="63" t="str">
        <f>CONCATENATE("IC.IV.",C1529,E1529,H1529)</f>
        <v>IC.IV.180608</v>
      </c>
      <c r="K1529" s="61" t="s">
        <v>2311</v>
      </c>
      <c r="L1529" s="60" t="str">
        <f>G1529</f>
        <v>Serous Drainage</v>
      </c>
      <c r="M1529" s="64" t="str">
        <f>CONCATENATE("PI.",J1529,".",K1529)</f>
        <v>PI.IC.IV.180608.01</v>
      </c>
      <c r="N1529" s="64"/>
      <c r="O1529" s="64" t="str">
        <f>CONCATENATE("PH.",J1529,".",K1529)</f>
        <v>PH.IC.IV.180608.01</v>
      </c>
      <c r="P1529" s="60"/>
      <c r="Q1529" s="64" t="str">
        <f>CONCATENATE("CL.",J1529,".",K1529)</f>
        <v>CL.IC.IV.180608.01</v>
      </c>
      <c r="X1529" s="88" t="s">
        <v>12440</v>
      </c>
      <c r="Y1529" s="88">
        <v>1116</v>
      </c>
    </row>
    <row r="1530" spans="1:41" s="88" customFormat="1" ht="15">
      <c r="A1530" s="83" t="s">
        <v>8408</v>
      </c>
      <c r="B1530" s="83"/>
      <c r="C1530" s="81" t="s">
        <v>12571</v>
      </c>
      <c r="D1530" s="83"/>
      <c r="E1530" s="81" t="s">
        <v>12621</v>
      </c>
      <c r="F1530" s="83" t="s">
        <v>12693</v>
      </c>
      <c r="G1530" s="83" t="s">
        <v>7749</v>
      </c>
      <c r="H1530" s="81" t="s">
        <v>326</v>
      </c>
      <c r="I1530" s="83" t="s">
        <v>12207</v>
      </c>
      <c r="J1530" s="63" t="str">
        <f>CONCATENATE("IC.IV.",C1530,E1530,H1530)</f>
        <v>IC.IV.180609</v>
      </c>
      <c r="K1530" s="61" t="s">
        <v>2311</v>
      </c>
      <c r="L1530" s="60" t="str">
        <f>G1530</f>
        <v>Unable to Assess due to drsg</v>
      </c>
      <c r="M1530" s="64" t="str">
        <f>CONCATENATE("PI.",J1530,".",K1530)</f>
        <v>PI.IC.IV.180609.01</v>
      </c>
      <c r="N1530" s="64"/>
      <c r="O1530" s="64" t="str">
        <f>CONCATENATE("PH.",J1530,".",K1530)</f>
        <v>PH.IC.IV.180609.01</v>
      </c>
      <c r="P1530" s="60"/>
      <c r="Q1530" s="64" t="str">
        <f>CONCATENATE("CL.",J1530,".",K1530)</f>
        <v>CL.IC.IV.180609.01</v>
      </c>
      <c r="X1530" s="88" t="s">
        <v>12440</v>
      </c>
      <c r="Y1530" s="88">
        <v>1116</v>
      </c>
    </row>
    <row r="1531" spans="1:41" s="88" customFormat="1" ht="15">
      <c r="A1531" s="83" t="s">
        <v>8408</v>
      </c>
      <c r="B1531" s="83"/>
      <c r="C1531" s="81" t="s">
        <v>12571</v>
      </c>
      <c r="D1531" s="83"/>
      <c r="E1531" s="81" t="s">
        <v>12621</v>
      </c>
      <c r="F1531" s="83" t="s">
        <v>12693</v>
      </c>
      <c r="G1531" s="83" t="s">
        <v>10532</v>
      </c>
      <c r="H1531" s="81" t="s">
        <v>590</v>
      </c>
      <c r="I1531" s="83" t="s">
        <v>10532</v>
      </c>
      <c r="J1531" s="63" t="str">
        <f>CONCATENATE("IC.IV.",C1531,E1531,H1531)</f>
        <v>IC.IV.180610</v>
      </c>
      <c r="K1531" s="61" t="s">
        <v>2311</v>
      </c>
      <c r="L1531" s="60" t="str">
        <f>G1531</f>
        <v>WNL</v>
      </c>
      <c r="M1531" s="64" t="str">
        <f>CONCATENATE("PI.",J1531,".",K1531)</f>
        <v>PI.IC.IV.180610.01</v>
      </c>
      <c r="N1531" s="64"/>
      <c r="O1531" s="64" t="str">
        <f>CONCATENATE("PH.",J1531,".",K1531)</f>
        <v>PH.IC.IV.180610.01</v>
      </c>
      <c r="P1531" s="60"/>
      <c r="Q1531" s="64" t="str">
        <f>CONCATENATE("CL.",J1531,".",K1531)</f>
        <v>CL.IC.IV.180610.01</v>
      </c>
      <c r="X1531" s="88" t="s">
        <v>12440</v>
      </c>
      <c r="Y1531" s="88">
        <v>1116</v>
      </c>
    </row>
    <row r="1532" spans="1:41" s="88" customFormat="1" ht="15">
      <c r="A1532" s="83" t="s">
        <v>8408</v>
      </c>
      <c r="B1532" s="83"/>
      <c r="C1532" s="81" t="s">
        <v>12571</v>
      </c>
      <c r="D1532" s="83"/>
      <c r="E1532" s="81" t="s">
        <v>12621</v>
      </c>
      <c r="F1532" s="83" t="s">
        <v>12693</v>
      </c>
      <c r="G1532" s="83" t="s">
        <v>13852</v>
      </c>
      <c r="H1532" s="81" t="s">
        <v>12099</v>
      </c>
      <c r="I1532" s="83" t="s">
        <v>13853</v>
      </c>
      <c r="J1532" s="63" t="str">
        <f t="shared" si="125"/>
        <v>IC.IV.180611</v>
      </c>
      <c r="K1532" s="61" t="s">
        <v>2311</v>
      </c>
      <c r="L1532" s="60" t="str">
        <f t="shared" si="126"/>
        <v>No redness or swelling</v>
      </c>
      <c r="M1532" s="64" t="str">
        <f t="shared" si="127"/>
        <v>PI.IC.IV.180611.01</v>
      </c>
      <c r="N1532" s="64"/>
      <c r="O1532" s="64" t="str">
        <f t="shared" si="128"/>
        <v>PH.IC.IV.180611.01</v>
      </c>
      <c r="P1532" s="60"/>
      <c r="Q1532" s="64" t="str">
        <f t="shared" si="129"/>
        <v>CL.IC.IV.180611.01</v>
      </c>
      <c r="AN1532" s="88" t="s">
        <v>12773</v>
      </c>
      <c r="AO1532" s="88">
        <v>1528</v>
      </c>
    </row>
    <row r="1533" spans="1:41" s="88" customFormat="1" ht="15">
      <c r="A1533" s="83" t="s">
        <v>8408</v>
      </c>
      <c r="B1533" s="83"/>
      <c r="C1533" s="81" t="s">
        <v>12571</v>
      </c>
      <c r="D1533" s="83"/>
      <c r="E1533" s="81" t="s">
        <v>12621</v>
      </c>
      <c r="F1533" s="83" t="s">
        <v>12693</v>
      </c>
      <c r="G1533" s="83" t="s">
        <v>8184</v>
      </c>
      <c r="H1533" s="81" t="s">
        <v>12100</v>
      </c>
      <c r="I1533" s="83" t="s">
        <v>7788</v>
      </c>
      <c r="J1533" s="63" t="str">
        <f t="shared" si="125"/>
        <v>IC.IV.180612</v>
      </c>
      <c r="K1533" s="61" t="s">
        <v>2311</v>
      </c>
      <c r="L1533" s="60" t="str">
        <f t="shared" si="126"/>
        <v>Dressing clean dry intact</v>
      </c>
      <c r="M1533" s="64" t="str">
        <f t="shared" si="127"/>
        <v>PI.IC.IV.180612.01</v>
      </c>
      <c r="N1533" s="64"/>
      <c r="O1533" s="64" t="str">
        <f t="shared" si="128"/>
        <v>PH.IC.IV.180612.01</v>
      </c>
      <c r="P1533" s="60"/>
      <c r="Q1533" s="64" t="str">
        <f t="shared" si="129"/>
        <v>CL.IC.IV.180612.01</v>
      </c>
      <c r="AN1533" s="88" t="s">
        <v>12773</v>
      </c>
      <c r="AO1533" s="88">
        <v>1528</v>
      </c>
    </row>
    <row r="1534" spans="1:41" s="88" customFormat="1" ht="15">
      <c r="A1534" s="83" t="s">
        <v>8408</v>
      </c>
      <c r="B1534" s="83"/>
      <c r="C1534" s="81" t="s">
        <v>12571</v>
      </c>
      <c r="D1534" s="83"/>
      <c r="E1534" s="81" t="s">
        <v>12621</v>
      </c>
      <c r="F1534" s="83" t="s">
        <v>12693</v>
      </c>
      <c r="G1534" s="83" t="s">
        <v>8465</v>
      </c>
      <c r="H1534" s="81" t="s">
        <v>12101</v>
      </c>
      <c r="I1534" s="83" t="s">
        <v>13854</v>
      </c>
      <c r="J1534" s="63" t="str">
        <f t="shared" si="125"/>
        <v>IC.IV.180613</v>
      </c>
      <c r="K1534" s="61" t="s">
        <v>2311</v>
      </c>
      <c r="L1534" s="60" t="str">
        <f t="shared" si="126"/>
        <v>Non tender</v>
      </c>
      <c r="M1534" s="64" t="str">
        <f t="shared" si="127"/>
        <v>PI.IC.IV.180613.01</v>
      </c>
      <c r="N1534" s="64"/>
      <c r="O1534" s="64" t="str">
        <f t="shared" si="128"/>
        <v>PH.IC.IV.180613.01</v>
      </c>
      <c r="P1534" s="60"/>
      <c r="Q1534" s="64" t="str">
        <f t="shared" si="129"/>
        <v>CL.IC.IV.180613.01</v>
      </c>
      <c r="AN1534" s="88" t="s">
        <v>12773</v>
      </c>
      <c r="AO1534" s="88">
        <v>1528</v>
      </c>
    </row>
    <row r="1535" spans="1:41" s="88" customFormat="1" ht="15">
      <c r="A1535" s="83" t="s">
        <v>8408</v>
      </c>
      <c r="B1535" s="83"/>
      <c r="C1535" s="81" t="s">
        <v>12571</v>
      </c>
      <c r="D1535" s="83"/>
      <c r="E1535" s="81" t="s">
        <v>12621</v>
      </c>
      <c r="F1535" s="83" t="s">
        <v>12693</v>
      </c>
      <c r="G1535" s="83" t="s">
        <v>11790</v>
      </c>
      <c r="H1535" s="81" t="s">
        <v>12102</v>
      </c>
      <c r="I1535" s="83" t="s">
        <v>8423</v>
      </c>
      <c r="J1535" s="63" t="str">
        <f t="shared" si="125"/>
        <v>IC.IV.180614</v>
      </c>
      <c r="K1535" s="61" t="s">
        <v>2311</v>
      </c>
      <c r="L1535" s="60" t="str">
        <f t="shared" si="126"/>
        <v>Erythema</v>
      </c>
      <c r="M1535" s="64" t="str">
        <f t="shared" si="127"/>
        <v>PI.IC.IV.180614.01</v>
      </c>
      <c r="N1535" s="64"/>
      <c r="O1535" s="64" t="str">
        <f t="shared" si="128"/>
        <v>PH.IC.IV.180614.01</v>
      </c>
      <c r="P1535" s="60"/>
      <c r="Q1535" s="64" t="str">
        <f t="shared" si="129"/>
        <v>CL.IC.IV.180614.01</v>
      </c>
      <c r="AN1535" s="88" t="s">
        <v>12773</v>
      </c>
      <c r="AO1535" s="88">
        <v>1528</v>
      </c>
    </row>
    <row r="1536" spans="1:41" s="88" customFormat="1" ht="15">
      <c r="A1536" s="83" t="s">
        <v>8408</v>
      </c>
      <c r="B1536" s="83"/>
      <c r="C1536" s="81" t="s">
        <v>12571</v>
      </c>
      <c r="D1536" s="83"/>
      <c r="E1536" s="81" t="s">
        <v>12621</v>
      </c>
      <c r="F1536" s="83" t="s">
        <v>12693</v>
      </c>
      <c r="G1536" s="83" t="s">
        <v>11798</v>
      </c>
      <c r="H1536" s="81" t="s">
        <v>11559</v>
      </c>
      <c r="I1536" s="83" t="s">
        <v>13855</v>
      </c>
      <c r="J1536" s="63" t="str">
        <f t="shared" si="125"/>
        <v>IC.IV.180615</v>
      </c>
      <c r="K1536" s="61" t="s">
        <v>2311</v>
      </c>
      <c r="L1536" s="60" t="str">
        <f t="shared" si="126"/>
        <v>Tenderness</v>
      </c>
      <c r="M1536" s="64" t="str">
        <f t="shared" si="127"/>
        <v>PI.IC.IV.180615.01</v>
      </c>
      <c r="N1536" s="64"/>
      <c r="O1536" s="64" t="str">
        <f t="shared" si="128"/>
        <v>PH.IC.IV.180615.01</v>
      </c>
      <c r="P1536" s="60"/>
      <c r="Q1536" s="64" t="str">
        <f t="shared" si="129"/>
        <v>CL.IC.IV.180615.01</v>
      </c>
      <c r="AN1536" s="88" t="s">
        <v>12773</v>
      </c>
      <c r="AO1536" s="88">
        <v>1528</v>
      </c>
    </row>
    <row r="1537" spans="1:25" s="88" customFormat="1" ht="15">
      <c r="A1537" s="83" t="s">
        <v>8408</v>
      </c>
      <c r="B1537" s="83"/>
      <c r="C1537" s="81" t="s">
        <v>12571</v>
      </c>
      <c r="D1537" s="83" t="s">
        <v>10276</v>
      </c>
      <c r="E1537" s="81" t="s">
        <v>12623</v>
      </c>
      <c r="F1537" s="83" t="s">
        <v>12551</v>
      </c>
      <c r="G1537" s="83" t="s">
        <v>11138</v>
      </c>
      <c r="H1537" s="81" t="s">
        <v>11848</v>
      </c>
      <c r="I1537" s="83" t="s">
        <v>9874</v>
      </c>
      <c r="J1537" s="63" t="str">
        <f t="shared" si="125"/>
        <v>IC.IV.180701</v>
      </c>
      <c r="K1537" s="61" t="s">
        <v>2311</v>
      </c>
      <c r="L1537" s="60" t="str">
        <f t="shared" si="126"/>
        <v>Capped</v>
      </c>
      <c r="M1537" s="64" t="str">
        <f t="shared" si="127"/>
        <v>PI.IC.IV.180701.01</v>
      </c>
      <c r="N1537" s="64"/>
      <c r="O1537" s="64" t="str">
        <f t="shared" si="128"/>
        <v>PH.IC.IV.180701.01</v>
      </c>
      <c r="P1537" s="60"/>
      <c r="Q1537" s="64" t="str">
        <f t="shared" si="129"/>
        <v>CL.IC.IV.180701.01</v>
      </c>
      <c r="X1537" s="88" t="s">
        <v>12440</v>
      </c>
      <c r="Y1537" s="88">
        <v>1116</v>
      </c>
    </row>
    <row r="1538" spans="1:25" s="88" customFormat="1" ht="15">
      <c r="A1538" s="83" t="s">
        <v>8408</v>
      </c>
      <c r="B1538" s="83"/>
      <c r="C1538" s="81" t="s">
        <v>12571</v>
      </c>
      <c r="D1538" s="83"/>
      <c r="E1538" s="81" t="s">
        <v>12623</v>
      </c>
      <c r="F1538" s="83" t="s">
        <v>12551</v>
      </c>
      <c r="G1538" s="83" t="s">
        <v>7751</v>
      </c>
      <c r="H1538" s="81" t="s">
        <v>12030</v>
      </c>
      <c r="I1538" s="83" t="s">
        <v>7752</v>
      </c>
      <c r="J1538" s="63" t="str">
        <f t="shared" si="125"/>
        <v>IC.IV.180702</v>
      </c>
      <c r="K1538" s="61" t="s">
        <v>2311</v>
      </c>
      <c r="L1538" s="60" t="str">
        <f t="shared" si="126"/>
        <v>DC per physician order</v>
      </c>
      <c r="M1538" s="64" t="str">
        <f t="shared" si="127"/>
        <v>PI.IC.IV.180702.01</v>
      </c>
      <c r="N1538" s="64"/>
      <c r="O1538" s="64" t="str">
        <f t="shared" si="128"/>
        <v>PH.IC.IV.180702.01</v>
      </c>
      <c r="P1538" s="60"/>
      <c r="Q1538" s="64" t="str">
        <f t="shared" si="129"/>
        <v>CL.IC.IV.180702.01</v>
      </c>
      <c r="X1538" s="88" t="s">
        <v>12440</v>
      </c>
      <c r="Y1538" s="88">
        <v>1116</v>
      </c>
    </row>
    <row r="1539" spans="1:25" s="88" customFormat="1" ht="15">
      <c r="A1539" s="83" t="s">
        <v>8408</v>
      </c>
      <c r="B1539" s="83"/>
      <c r="C1539" s="81" t="s">
        <v>12571</v>
      </c>
      <c r="D1539" s="83"/>
      <c r="E1539" s="81" t="s">
        <v>12623</v>
      </c>
      <c r="F1539" s="83" t="s">
        <v>12551</v>
      </c>
      <c r="G1539" s="83" t="s">
        <v>7924</v>
      </c>
      <c r="H1539" s="81" t="s">
        <v>12710</v>
      </c>
      <c r="I1539" s="83" t="s">
        <v>7925</v>
      </c>
      <c r="J1539" s="63" t="str">
        <f t="shared" si="125"/>
        <v>IC.IV.180703</v>
      </c>
      <c r="K1539" s="61" t="s">
        <v>2311</v>
      </c>
      <c r="L1539" s="60" t="str">
        <f t="shared" si="126"/>
        <v>No Blood Return</v>
      </c>
      <c r="M1539" s="64" t="str">
        <f t="shared" si="127"/>
        <v>PI.IC.IV.180703.01</v>
      </c>
      <c r="N1539" s="64"/>
      <c r="O1539" s="64" t="str">
        <f t="shared" si="128"/>
        <v>PH.IC.IV.180703.01</v>
      </c>
      <c r="P1539" s="60"/>
      <c r="Q1539" s="64" t="str">
        <f t="shared" si="129"/>
        <v>CL.IC.IV.180703.01</v>
      </c>
      <c r="X1539" s="88" t="s">
        <v>12440</v>
      </c>
      <c r="Y1539" s="88">
        <v>1116</v>
      </c>
    </row>
    <row r="1540" spans="1:25" s="88" customFormat="1" ht="15">
      <c r="A1540" s="83" t="s">
        <v>8408</v>
      </c>
      <c r="B1540" s="83"/>
      <c r="C1540" s="81" t="s">
        <v>12571</v>
      </c>
      <c r="D1540" s="83"/>
      <c r="E1540" s="81" t="s">
        <v>12623</v>
      </c>
      <c r="F1540" s="83" t="s">
        <v>12551</v>
      </c>
      <c r="G1540" s="83" t="s">
        <v>9748</v>
      </c>
      <c r="H1540" s="81" t="s">
        <v>12711</v>
      </c>
      <c r="I1540" s="83" t="s">
        <v>7926</v>
      </c>
      <c r="J1540" s="63" t="str">
        <f t="shared" si="125"/>
        <v>IC.IV.180704</v>
      </c>
      <c r="K1540" s="61" t="s">
        <v>2311</v>
      </c>
      <c r="L1540" s="60" t="str">
        <f t="shared" si="126"/>
        <v>Occluded</v>
      </c>
      <c r="M1540" s="64" t="str">
        <f t="shared" si="127"/>
        <v>PI.IC.IV.180704.01</v>
      </c>
      <c r="N1540" s="64"/>
      <c r="O1540" s="64" t="str">
        <f t="shared" si="128"/>
        <v>PH.IC.IV.180704.01</v>
      </c>
      <c r="P1540" s="60"/>
      <c r="Q1540" s="64" t="str">
        <f t="shared" si="129"/>
        <v>CL.IC.IV.180704.01</v>
      </c>
      <c r="X1540" s="88" t="s">
        <v>12440</v>
      </c>
      <c r="Y1540" s="88">
        <v>1116</v>
      </c>
    </row>
    <row r="1541" spans="1:25" s="88" customFormat="1" ht="15">
      <c r="A1541" s="83" t="s">
        <v>8408</v>
      </c>
      <c r="B1541" s="83"/>
      <c r="C1541" s="81" t="s">
        <v>12571</v>
      </c>
      <c r="D1541" s="83"/>
      <c r="E1541" s="81" t="s">
        <v>12623</v>
      </c>
      <c r="F1541" s="83" t="s">
        <v>12551</v>
      </c>
      <c r="G1541" s="83" t="s">
        <v>10446</v>
      </c>
      <c r="H1541" s="81" t="s">
        <v>12619</v>
      </c>
      <c r="I1541" s="83" t="s">
        <v>10446</v>
      </c>
      <c r="J1541" s="63" t="str">
        <f t="shared" si="125"/>
        <v>IC.IV.180705</v>
      </c>
      <c r="K1541" s="61" t="s">
        <v>2311</v>
      </c>
      <c r="L1541" s="60" t="str">
        <f t="shared" si="126"/>
        <v>Patent</v>
      </c>
      <c r="M1541" s="64" t="str">
        <f t="shared" si="127"/>
        <v>PI.IC.IV.180705.01</v>
      </c>
      <c r="N1541" s="64"/>
      <c r="O1541" s="64" t="str">
        <f t="shared" si="128"/>
        <v>PH.IC.IV.180705.01</v>
      </c>
      <c r="P1541" s="60"/>
      <c r="Q1541" s="64" t="str">
        <f t="shared" si="129"/>
        <v>CL.IC.IV.180705.01</v>
      </c>
      <c r="X1541" s="88" t="s">
        <v>12440</v>
      </c>
      <c r="Y1541" s="88">
        <v>1116</v>
      </c>
    </row>
    <row r="1542" spans="1:25" s="88" customFormat="1" ht="15">
      <c r="A1542" s="83" t="s">
        <v>8408</v>
      </c>
      <c r="B1542" s="83"/>
      <c r="C1542" s="81" t="s">
        <v>12571</v>
      </c>
      <c r="D1542" s="83"/>
      <c r="E1542" s="81" t="s">
        <v>12623</v>
      </c>
      <c r="F1542" s="83" t="s">
        <v>12551</v>
      </c>
      <c r="G1542" s="83" t="s">
        <v>8327</v>
      </c>
      <c r="H1542" s="81" t="s">
        <v>12621</v>
      </c>
      <c r="I1542" s="83" t="s">
        <v>7927</v>
      </c>
      <c r="J1542" s="63" t="str">
        <f t="shared" si="125"/>
        <v>IC.IV.180706</v>
      </c>
      <c r="K1542" s="61" t="s">
        <v>2311</v>
      </c>
      <c r="L1542" s="60" t="str">
        <f t="shared" si="126"/>
        <v>Positional</v>
      </c>
      <c r="M1542" s="64" t="str">
        <f t="shared" si="127"/>
        <v>PI.IC.IV.180706.01</v>
      </c>
      <c r="N1542" s="64"/>
      <c r="O1542" s="64" t="str">
        <f t="shared" si="128"/>
        <v>PH.IC.IV.180706.01</v>
      </c>
      <c r="P1542" s="60"/>
      <c r="Q1542" s="64" t="str">
        <f t="shared" si="129"/>
        <v>CL.IC.IV.180706.01</v>
      </c>
      <c r="X1542" s="88" t="s">
        <v>12440</v>
      </c>
      <c r="Y1542" s="88">
        <v>1116</v>
      </c>
    </row>
    <row r="1543" spans="1:25" s="88" customFormat="1" ht="15">
      <c r="A1543" s="83" t="s">
        <v>8408</v>
      </c>
      <c r="B1543" s="83"/>
      <c r="C1543" s="81" t="s">
        <v>12571</v>
      </c>
      <c r="D1543" s="83"/>
      <c r="E1543" s="81" t="s">
        <v>12623</v>
      </c>
      <c r="F1543" s="83" t="s">
        <v>12551</v>
      </c>
      <c r="G1543" s="83" t="s">
        <v>7928</v>
      </c>
      <c r="H1543" s="81" t="s">
        <v>12623</v>
      </c>
      <c r="I1543" s="83" t="s">
        <v>8415</v>
      </c>
      <c r="J1543" s="63" t="str">
        <f t="shared" si="125"/>
        <v>IC.IV.180707</v>
      </c>
      <c r="K1543" s="61" t="s">
        <v>2311</v>
      </c>
      <c r="L1543" s="60" t="str">
        <f t="shared" si="126"/>
        <v>Sluggish</v>
      </c>
      <c r="M1543" s="64" t="str">
        <f t="shared" si="127"/>
        <v>PI.IC.IV.180707.01</v>
      </c>
      <c r="N1543" s="64"/>
      <c r="O1543" s="64" t="str">
        <f t="shared" si="128"/>
        <v>PH.IC.IV.180707.01</v>
      </c>
      <c r="P1543" s="60"/>
      <c r="Q1543" s="64" t="str">
        <f t="shared" si="129"/>
        <v>CL.IC.IV.180707.01</v>
      </c>
      <c r="X1543" s="88" t="s">
        <v>12440</v>
      </c>
      <c r="Y1543" s="88">
        <v>1116</v>
      </c>
    </row>
    <row r="1544" spans="1:25" s="88" customFormat="1" ht="15">
      <c r="A1544" s="83" t="s">
        <v>8408</v>
      </c>
      <c r="B1544" s="83"/>
      <c r="C1544" s="81" t="s">
        <v>12571</v>
      </c>
      <c r="D1544" s="83"/>
      <c r="E1544" s="81" t="s">
        <v>12623</v>
      </c>
      <c r="F1544" s="83" t="s">
        <v>12551</v>
      </c>
      <c r="G1544" s="83" t="s">
        <v>11840</v>
      </c>
      <c r="H1544" s="81" t="s">
        <v>12486</v>
      </c>
      <c r="I1544" s="83" t="s">
        <v>12552</v>
      </c>
      <c r="J1544" s="63" t="str">
        <f t="shared" si="125"/>
        <v>IC.IV.180708</v>
      </c>
      <c r="K1544" s="61" t="s">
        <v>2311</v>
      </c>
      <c r="L1544" s="60" t="str">
        <f t="shared" si="126"/>
        <v>Discontinue</v>
      </c>
      <c r="M1544" s="64" t="str">
        <f t="shared" si="127"/>
        <v>PI.IC.IV.180708.01</v>
      </c>
      <c r="N1544" s="64"/>
      <c r="O1544" s="64" t="str">
        <f t="shared" si="128"/>
        <v>PH.IC.IV.180708.01</v>
      </c>
      <c r="P1544" s="60"/>
      <c r="Q1544" s="64" t="str">
        <f t="shared" si="129"/>
        <v>CL.IC.IV.180708.01</v>
      </c>
      <c r="X1544" s="88" t="s">
        <v>12440</v>
      </c>
      <c r="Y1544" s="88">
        <v>1116</v>
      </c>
    </row>
    <row r="1545" spans="1:25" s="88" customFormat="1" ht="15">
      <c r="A1545" s="83" t="s">
        <v>8408</v>
      </c>
      <c r="B1545" s="83"/>
      <c r="C1545" s="81" t="s">
        <v>12571</v>
      </c>
      <c r="D1545" s="83" t="s">
        <v>12553</v>
      </c>
      <c r="E1545" s="81" t="s">
        <v>12486</v>
      </c>
      <c r="F1545" s="83" t="s">
        <v>12554</v>
      </c>
      <c r="G1545" s="83" t="s">
        <v>12555</v>
      </c>
      <c r="H1545" s="81" t="s">
        <v>12614</v>
      </c>
      <c r="I1545" s="83" t="s">
        <v>12555</v>
      </c>
      <c r="J1545" s="63" t="str">
        <f t="shared" si="125"/>
        <v>IC.IV.180801</v>
      </c>
      <c r="K1545" s="61" t="s">
        <v>2311</v>
      </c>
      <c r="L1545" s="60" t="str">
        <f t="shared" si="126"/>
        <v>Current</v>
      </c>
      <c r="M1545" s="64" t="str">
        <f t="shared" si="127"/>
        <v>PI.IC.IV.180801.01</v>
      </c>
      <c r="N1545" s="64"/>
      <c r="O1545" s="64" t="str">
        <f t="shared" si="128"/>
        <v>PH.IC.IV.180801.01</v>
      </c>
      <c r="P1545" s="60"/>
      <c r="Q1545" s="64" t="str">
        <f t="shared" si="129"/>
        <v>CL.IC.IV.180801.01</v>
      </c>
      <c r="X1545" s="88" t="s">
        <v>12440</v>
      </c>
      <c r="Y1545" s="88">
        <v>1116</v>
      </c>
    </row>
    <row r="1546" spans="1:25" s="88" customFormat="1" ht="15">
      <c r="A1546" s="83" t="s">
        <v>8408</v>
      </c>
      <c r="B1546" s="83"/>
      <c r="C1546" s="81" t="s">
        <v>12571</v>
      </c>
      <c r="D1546" s="83"/>
      <c r="E1546" s="81" t="s">
        <v>12486</v>
      </c>
      <c r="F1546" s="83" t="s">
        <v>12554</v>
      </c>
      <c r="G1546" s="83" t="s">
        <v>8431</v>
      </c>
      <c r="H1546" s="81" t="s">
        <v>12615</v>
      </c>
      <c r="I1546" s="83" t="s">
        <v>7972</v>
      </c>
      <c r="J1546" s="63" t="str">
        <f t="shared" si="125"/>
        <v>IC.IV.180802</v>
      </c>
      <c r="K1546" s="61" t="s">
        <v>2311</v>
      </c>
      <c r="L1546" s="60" t="str">
        <f t="shared" si="126"/>
        <v>Present on Admission</v>
      </c>
      <c r="M1546" s="64" t="str">
        <f t="shared" si="127"/>
        <v>PI.IC.IV.180802.01</v>
      </c>
      <c r="N1546" s="64"/>
      <c r="O1546" s="64" t="str">
        <f t="shared" si="128"/>
        <v>PH.IC.IV.180802.01</v>
      </c>
      <c r="P1546" s="60"/>
      <c r="Q1546" s="64" t="str">
        <f t="shared" si="129"/>
        <v>CL.IC.IV.180802.01</v>
      </c>
      <c r="X1546" s="88" t="s">
        <v>12440</v>
      </c>
      <c r="Y1546" s="88">
        <v>1116</v>
      </c>
    </row>
    <row r="1547" spans="1:25" s="88" customFormat="1" ht="15">
      <c r="A1547" s="83" t="s">
        <v>8408</v>
      </c>
      <c r="B1547" s="83"/>
      <c r="C1547" s="81" t="s">
        <v>12571</v>
      </c>
      <c r="D1547" s="83"/>
      <c r="E1547" s="81" t="s">
        <v>12486</v>
      </c>
      <c r="F1547" s="83" t="s">
        <v>12554</v>
      </c>
      <c r="G1547" s="83" t="s">
        <v>8002</v>
      </c>
      <c r="H1547" s="81" t="s">
        <v>12616</v>
      </c>
      <c r="I1547" s="83" t="s">
        <v>8047</v>
      </c>
      <c r="J1547" s="63" t="str">
        <f t="shared" si="125"/>
        <v>IC.IV.180803</v>
      </c>
      <c r="K1547" s="61" t="s">
        <v>2311</v>
      </c>
      <c r="L1547" s="60" t="str">
        <f t="shared" si="126"/>
        <v>Tubing New/Changed</v>
      </c>
      <c r="M1547" s="64" t="str">
        <f t="shared" si="127"/>
        <v>PI.IC.IV.180803.01</v>
      </c>
      <c r="N1547" s="64"/>
      <c r="O1547" s="64" t="str">
        <f t="shared" si="128"/>
        <v>PH.IC.IV.180803.01</v>
      </c>
      <c r="P1547" s="60"/>
      <c r="Q1547" s="64" t="str">
        <f t="shared" si="129"/>
        <v>CL.IC.IV.180803.01</v>
      </c>
      <c r="X1547" s="88" t="s">
        <v>12440</v>
      </c>
      <c r="Y1547" s="88">
        <v>1116</v>
      </c>
    </row>
    <row r="1548" spans="1:25" s="88" customFormat="1" ht="15">
      <c r="A1548" s="83" t="s">
        <v>8408</v>
      </c>
      <c r="B1548" s="83"/>
      <c r="C1548" s="81" t="s">
        <v>12571</v>
      </c>
      <c r="D1548" s="83"/>
      <c r="E1548" s="81" t="s">
        <v>12486</v>
      </c>
      <c r="F1548" s="83" t="s">
        <v>12554</v>
      </c>
      <c r="G1548" s="83" t="s">
        <v>7848</v>
      </c>
      <c r="H1548" s="81" t="s">
        <v>12617</v>
      </c>
      <c r="I1548" s="83" t="s">
        <v>7973</v>
      </c>
      <c r="J1548" s="63" t="str">
        <f t="shared" si="125"/>
        <v>IC.IV.180804</v>
      </c>
      <c r="K1548" s="61" t="s">
        <v>2311</v>
      </c>
      <c r="L1548" s="60" t="str">
        <f t="shared" si="126"/>
        <v>Tubing DC when PICC DC'd</v>
      </c>
      <c r="M1548" s="64" t="str">
        <f t="shared" si="127"/>
        <v>PI.IC.IV.180804.01</v>
      </c>
      <c r="N1548" s="64"/>
      <c r="O1548" s="64" t="str">
        <f t="shared" si="128"/>
        <v>PH.IC.IV.180804.01</v>
      </c>
      <c r="P1548" s="60"/>
      <c r="Q1548" s="64" t="str">
        <f t="shared" si="129"/>
        <v>CL.IC.IV.180804.01</v>
      </c>
      <c r="X1548" s="88" t="s">
        <v>12440</v>
      </c>
      <c r="Y1548" s="88">
        <v>1116</v>
      </c>
    </row>
    <row r="1549" spans="1:25" s="88" customFormat="1" ht="15">
      <c r="A1549" s="83" t="s">
        <v>8408</v>
      </c>
      <c r="B1549" s="83"/>
      <c r="C1549" s="81" t="s">
        <v>12571</v>
      </c>
      <c r="D1549" s="83"/>
      <c r="E1549" s="81" t="s">
        <v>12486</v>
      </c>
      <c r="F1549" s="83" t="s">
        <v>12554</v>
      </c>
      <c r="G1549" s="83" t="s">
        <v>7849</v>
      </c>
      <c r="H1549" s="81" t="s">
        <v>12596</v>
      </c>
      <c r="I1549" s="83" t="s">
        <v>7850</v>
      </c>
      <c r="J1549" s="63" t="str">
        <f t="shared" si="125"/>
        <v>IC.IV.180805</v>
      </c>
      <c r="K1549" s="61" t="s">
        <v>2311</v>
      </c>
      <c r="L1549" s="60" t="str">
        <f t="shared" si="126"/>
        <v>Tubing DC/PICC Capped</v>
      </c>
      <c r="M1549" s="64" t="str">
        <f t="shared" si="127"/>
        <v>PI.IC.IV.180805.01</v>
      </c>
      <c r="N1549" s="64"/>
      <c r="O1549" s="64" t="str">
        <f t="shared" si="128"/>
        <v>PH.IC.IV.180805.01</v>
      </c>
      <c r="P1549" s="60"/>
      <c r="Q1549" s="64" t="str">
        <f t="shared" si="129"/>
        <v>CL.IC.IV.180805.01</v>
      </c>
      <c r="X1549" s="88" t="s">
        <v>12440</v>
      </c>
      <c r="Y1549" s="88">
        <v>1116</v>
      </c>
    </row>
    <row r="1550" spans="1:25" s="88" customFormat="1" ht="15">
      <c r="A1550" s="83" t="s">
        <v>8408</v>
      </c>
      <c r="B1550" s="83"/>
      <c r="C1550" s="81" t="s">
        <v>12571</v>
      </c>
      <c r="D1550" s="83" t="s">
        <v>8155</v>
      </c>
      <c r="E1550" s="81" t="s">
        <v>12712</v>
      </c>
      <c r="F1550" s="83" t="s">
        <v>12556</v>
      </c>
      <c r="G1550" s="83" t="s">
        <v>8155</v>
      </c>
      <c r="H1550" s="81" t="s">
        <v>12498</v>
      </c>
      <c r="I1550" s="83" t="s">
        <v>6145</v>
      </c>
      <c r="J1550" s="63" t="str">
        <f t="shared" si="125"/>
        <v>IC.IV.180901</v>
      </c>
      <c r="K1550" s="61" t="s">
        <v>2311</v>
      </c>
      <c r="L1550" s="60" t="str">
        <f t="shared" si="126"/>
        <v>Insertion Date</v>
      </c>
      <c r="M1550" s="64" t="str">
        <f t="shared" si="127"/>
        <v>PI.IC.IV.180901.01</v>
      </c>
      <c r="N1550" s="64"/>
      <c r="O1550" s="64" t="str">
        <f t="shared" si="128"/>
        <v>PH.IC.IV.180901.01</v>
      </c>
      <c r="P1550" s="60"/>
      <c r="Q1550" s="64" t="str">
        <f t="shared" si="129"/>
        <v>CL.IC.IV.180901.01</v>
      </c>
      <c r="X1550" s="88" t="s">
        <v>12440</v>
      </c>
      <c r="Y1550" s="88">
        <v>1116</v>
      </c>
    </row>
    <row r="1551" spans="1:25" s="88" customFormat="1" ht="15">
      <c r="A1551" s="83" t="s">
        <v>8408</v>
      </c>
      <c r="B1551" s="83"/>
      <c r="C1551" s="81" t="s">
        <v>12571</v>
      </c>
      <c r="D1551" s="83" t="s">
        <v>8264</v>
      </c>
      <c r="E1551" s="81" t="s">
        <v>12713</v>
      </c>
      <c r="F1551" s="83" t="s">
        <v>12849</v>
      </c>
      <c r="G1551" s="83" t="s">
        <v>6145</v>
      </c>
      <c r="H1551" s="81" t="s">
        <v>11848</v>
      </c>
      <c r="I1551" s="83" t="s">
        <v>6145</v>
      </c>
      <c r="J1551" s="63" t="str">
        <f t="shared" si="125"/>
        <v>IC.IV.181001</v>
      </c>
      <c r="K1551" s="61" t="s">
        <v>2311</v>
      </c>
      <c r="L1551" s="60" t="str">
        <f t="shared" si="126"/>
        <v>Date</v>
      </c>
      <c r="M1551" s="64" t="str">
        <f t="shared" si="127"/>
        <v>PI.IC.IV.181001.01</v>
      </c>
      <c r="N1551" s="64"/>
      <c r="O1551" s="64" t="str">
        <f t="shared" si="128"/>
        <v>PH.IC.IV.181001.01</v>
      </c>
      <c r="P1551" s="60"/>
      <c r="Q1551" s="64" t="str">
        <f t="shared" si="129"/>
        <v>CL.IC.IV.181001.01</v>
      </c>
      <c r="X1551" s="88" t="s">
        <v>12440</v>
      </c>
      <c r="Y1551" s="88">
        <v>1116</v>
      </c>
    </row>
    <row r="1552" spans="1:25" s="88" customFormat="1" ht="15">
      <c r="A1552" s="83" t="s">
        <v>8408</v>
      </c>
      <c r="B1552" s="83"/>
      <c r="C1552" s="81" t="s">
        <v>12571</v>
      </c>
      <c r="D1552" s="83" t="s">
        <v>9695</v>
      </c>
      <c r="E1552" s="81" t="s">
        <v>12629</v>
      </c>
      <c r="F1552" s="83" t="s">
        <v>12694</v>
      </c>
      <c r="G1552" s="83" t="s">
        <v>12695</v>
      </c>
      <c r="H1552" s="81" t="s">
        <v>12614</v>
      </c>
      <c r="I1552" s="83" t="s">
        <v>12695</v>
      </c>
      <c r="J1552" s="63" t="str">
        <f t="shared" si="125"/>
        <v>IC.IV.181101</v>
      </c>
      <c r="K1552" s="61" t="s">
        <v>2311</v>
      </c>
      <c r="L1552" s="60" t="str">
        <f t="shared" si="126"/>
        <v>Saline Locked</v>
      </c>
      <c r="M1552" s="64" t="str">
        <f t="shared" si="127"/>
        <v>PI.IC.IV.181101.01</v>
      </c>
      <c r="N1552" s="64"/>
      <c r="O1552" s="64" t="str">
        <f t="shared" si="128"/>
        <v>PH.IC.IV.181101.01</v>
      </c>
      <c r="P1552" s="60"/>
      <c r="Q1552" s="64" t="str">
        <f t="shared" si="129"/>
        <v>CL.IC.IV.181101.01</v>
      </c>
      <c r="X1552" s="88" t="s">
        <v>12440</v>
      </c>
      <c r="Y1552" s="88">
        <v>1116</v>
      </c>
    </row>
    <row r="1553" spans="1:25" s="88" customFormat="1" ht="15">
      <c r="A1553" s="83" t="s">
        <v>8408</v>
      </c>
      <c r="B1553" s="83"/>
      <c r="C1553" s="81" t="s">
        <v>12571</v>
      </c>
      <c r="D1553" s="83"/>
      <c r="E1553" s="81" t="s">
        <v>12629</v>
      </c>
      <c r="F1553" s="83" t="s">
        <v>12694</v>
      </c>
      <c r="G1553" s="83" t="s">
        <v>12696</v>
      </c>
      <c r="H1553" s="81" t="s">
        <v>12615</v>
      </c>
      <c r="I1553" s="83" t="s">
        <v>12696</v>
      </c>
      <c r="J1553" s="63" t="str">
        <f t="shared" si="125"/>
        <v>IC.IV.181102</v>
      </c>
      <c r="K1553" s="61" t="s">
        <v>2311</v>
      </c>
      <c r="L1553" s="60" t="str">
        <f t="shared" si="126"/>
        <v>Heparin Locked</v>
      </c>
      <c r="M1553" s="64" t="str">
        <f t="shared" si="127"/>
        <v>PI.IC.IV.181102.01</v>
      </c>
      <c r="N1553" s="64"/>
      <c r="O1553" s="64" t="str">
        <f t="shared" si="128"/>
        <v>PH.IC.IV.181102.01</v>
      </c>
      <c r="P1553" s="60"/>
      <c r="Q1553" s="64" t="str">
        <f t="shared" si="129"/>
        <v>CL.IC.IV.181102.01</v>
      </c>
      <c r="X1553" s="88" t="s">
        <v>12440</v>
      </c>
      <c r="Y1553" s="88">
        <v>1116</v>
      </c>
    </row>
    <row r="1554" spans="1:25" s="88" customFormat="1" ht="15">
      <c r="A1554" s="83" t="s">
        <v>8408</v>
      </c>
      <c r="B1554" s="83"/>
      <c r="C1554" s="81" t="s">
        <v>12571</v>
      </c>
      <c r="D1554" s="83"/>
      <c r="E1554" s="81" t="s">
        <v>12629</v>
      </c>
      <c r="F1554" s="83" t="s">
        <v>12694</v>
      </c>
      <c r="G1554" s="83" t="s">
        <v>12697</v>
      </c>
      <c r="H1554" s="81" t="s">
        <v>12616</v>
      </c>
      <c r="I1554" s="83" t="s">
        <v>12697</v>
      </c>
      <c r="J1554" s="63" t="str">
        <f t="shared" si="125"/>
        <v>IC.IV.181103</v>
      </c>
      <c r="K1554" s="61" t="s">
        <v>2311</v>
      </c>
      <c r="L1554" s="60" t="str">
        <f t="shared" si="126"/>
        <v>Fibrinolytic</v>
      </c>
      <c r="M1554" s="64" t="str">
        <f t="shared" si="127"/>
        <v>PI.IC.IV.181103.01</v>
      </c>
      <c r="N1554" s="64"/>
      <c r="O1554" s="64" t="str">
        <f t="shared" si="128"/>
        <v>PH.IC.IV.181103.01</v>
      </c>
      <c r="P1554" s="60"/>
      <c r="Q1554" s="64" t="str">
        <f t="shared" si="129"/>
        <v>CL.IC.IV.181103.01</v>
      </c>
      <c r="X1554" s="88" t="s">
        <v>12440</v>
      </c>
      <c r="Y1554" s="88">
        <v>1116</v>
      </c>
    </row>
    <row r="1555" spans="1:25" s="88" customFormat="1" ht="15">
      <c r="A1555" s="83" t="s">
        <v>8408</v>
      </c>
      <c r="B1555" s="83"/>
      <c r="C1555" s="81" t="s">
        <v>12571</v>
      </c>
      <c r="D1555" s="83"/>
      <c r="E1555" s="81" t="s">
        <v>12629</v>
      </c>
      <c r="F1555" s="83" t="s">
        <v>12694</v>
      </c>
      <c r="G1555" s="83" t="s">
        <v>8438</v>
      </c>
      <c r="H1555" s="81" t="s">
        <v>12617</v>
      </c>
      <c r="I1555" s="83" t="s">
        <v>8439</v>
      </c>
      <c r="J1555" s="63" t="str">
        <f t="shared" si="125"/>
        <v>IC.IV.181104</v>
      </c>
      <c r="K1555" s="61" t="s">
        <v>2311</v>
      </c>
      <c r="L1555" s="60" t="str">
        <f t="shared" si="126"/>
        <v>Citrate locked</v>
      </c>
      <c r="M1555" s="64" t="str">
        <f t="shared" si="127"/>
        <v>PI.IC.IV.181104.01</v>
      </c>
      <c r="N1555" s="64"/>
      <c r="O1555" s="64" t="str">
        <f t="shared" si="128"/>
        <v>PH.IC.IV.181104.01</v>
      </c>
      <c r="P1555" s="60"/>
      <c r="Q1555" s="64" t="str">
        <f t="shared" si="129"/>
        <v>CL.IC.IV.181104.01</v>
      </c>
      <c r="X1555" s="88" t="s">
        <v>12440</v>
      </c>
      <c r="Y1555" s="88">
        <v>1116</v>
      </c>
    </row>
    <row r="1556" spans="1:25" s="88" customFormat="1" ht="15">
      <c r="A1556" s="83" t="s">
        <v>8408</v>
      </c>
      <c r="B1556" s="83"/>
      <c r="C1556" s="81" t="s">
        <v>12571</v>
      </c>
      <c r="D1556" s="83"/>
      <c r="E1556" s="81" t="s">
        <v>12629</v>
      </c>
      <c r="F1556" s="83" t="s">
        <v>12694</v>
      </c>
      <c r="G1556" s="83" t="s">
        <v>10478</v>
      </c>
      <c r="H1556" s="81" t="s">
        <v>12596</v>
      </c>
      <c r="I1556" s="83" t="s">
        <v>10478</v>
      </c>
      <c r="J1556" s="63" t="str">
        <f t="shared" si="125"/>
        <v>IC.IV.181105</v>
      </c>
      <c r="K1556" s="61" t="s">
        <v>2311</v>
      </c>
      <c r="L1556" s="60" t="str">
        <f t="shared" si="126"/>
        <v>Other: specify</v>
      </c>
      <c r="M1556" s="64" t="str">
        <f t="shared" si="127"/>
        <v>PI.IC.IV.181105.01</v>
      </c>
      <c r="N1556" s="64"/>
      <c r="O1556" s="64" t="str">
        <f t="shared" si="128"/>
        <v>PH.IC.IV.181105.01</v>
      </c>
      <c r="P1556" s="60"/>
      <c r="Q1556" s="64" t="str">
        <f t="shared" si="129"/>
        <v>CL.IC.IV.181105.01</v>
      </c>
      <c r="X1556" s="88" t="s">
        <v>12440</v>
      </c>
      <c r="Y1556" s="88">
        <v>1116</v>
      </c>
    </row>
    <row r="1557" spans="1:25" s="88" customFormat="1" ht="15">
      <c r="A1557" s="83" t="s">
        <v>8408</v>
      </c>
      <c r="B1557" s="83"/>
      <c r="C1557" s="81" t="s">
        <v>12571</v>
      </c>
      <c r="D1557" s="83" t="s">
        <v>12698</v>
      </c>
      <c r="E1557" s="81" t="s">
        <v>12263</v>
      </c>
      <c r="F1557" s="83" t="s">
        <v>12699</v>
      </c>
      <c r="G1557" s="83" t="s">
        <v>12700</v>
      </c>
      <c r="H1557" s="81" t="s">
        <v>12614</v>
      </c>
      <c r="I1557" s="83" t="s">
        <v>6539</v>
      </c>
      <c r="J1557" s="63" t="str">
        <f t="shared" si="125"/>
        <v>IC.IV.181201</v>
      </c>
      <c r="K1557" s="61" t="s">
        <v>2311</v>
      </c>
      <c r="L1557" s="60" t="str">
        <f t="shared" si="126"/>
        <v>Line CMs outside body</v>
      </c>
      <c r="M1557" s="64" t="str">
        <f t="shared" si="127"/>
        <v>PI.IC.IV.181201.01</v>
      </c>
      <c r="N1557" s="64"/>
      <c r="O1557" s="64" t="str">
        <f t="shared" si="128"/>
        <v>PH.IC.IV.181201.01</v>
      </c>
      <c r="P1557" s="60"/>
      <c r="Q1557" s="64" t="str">
        <f t="shared" si="129"/>
        <v>CL.IC.IV.181201.01</v>
      </c>
      <c r="X1557" s="88" t="s">
        <v>12440</v>
      </c>
      <c r="Y1557" s="88">
        <v>1116</v>
      </c>
    </row>
    <row r="1558" spans="1:25" s="88" customFormat="1" ht="15">
      <c r="A1558" s="83" t="s">
        <v>8408</v>
      </c>
      <c r="B1558" s="83" t="s">
        <v>13308</v>
      </c>
      <c r="C1558" s="81" t="s">
        <v>12572</v>
      </c>
      <c r="D1558" s="83" t="s">
        <v>8267</v>
      </c>
      <c r="E1558" s="81" t="s">
        <v>12614</v>
      </c>
      <c r="F1558" s="83" t="s">
        <v>12701</v>
      </c>
      <c r="G1558" s="83" t="s">
        <v>8413</v>
      </c>
      <c r="H1558" s="81" t="s">
        <v>12614</v>
      </c>
      <c r="I1558" s="83" t="s">
        <v>8413</v>
      </c>
      <c r="J1558" s="63" t="str">
        <f t="shared" si="125"/>
        <v>IC.IV.190101</v>
      </c>
      <c r="K1558" s="61" t="s">
        <v>2311</v>
      </c>
      <c r="L1558" s="60" t="str">
        <f t="shared" si="126"/>
        <v>Antimicrobial</v>
      </c>
      <c r="M1558" s="64" t="str">
        <f t="shared" si="127"/>
        <v>PI.IC.IV.190101.01</v>
      </c>
      <c r="N1558" s="64"/>
      <c r="O1558" s="64" t="str">
        <f t="shared" si="128"/>
        <v>PH.IC.IV.190101.01</v>
      </c>
      <c r="P1558" s="60"/>
      <c r="Q1558" s="64" t="str">
        <f t="shared" si="129"/>
        <v>CL.IC.IV.190101.01</v>
      </c>
      <c r="X1558" s="88" t="s">
        <v>12440</v>
      </c>
      <c r="Y1558" s="88">
        <v>1116</v>
      </c>
    </row>
    <row r="1559" spans="1:25" s="88" customFormat="1" ht="15">
      <c r="A1559" s="83" t="s">
        <v>8408</v>
      </c>
      <c r="B1559" s="83"/>
      <c r="C1559" s="81" t="s">
        <v>12572</v>
      </c>
      <c r="D1559" s="83"/>
      <c r="E1559" s="81" t="s">
        <v>12614</v>
      </c>
      <c r="F1559" s="83" t="s">
        <v>12701</v>
      </c>
      <c r="G1559" s="83" t="s">
        <v>11070</v>
      </c>
      <c r="H1559" s="81" t="s">
        <v>12615</v>
      </c>
      <c r="I1559" s="83" t="s">
        <v>8563</v>
      </c>
      <c r="J1559" s="63" t="str">
        <f t="shared" si="125"/>
        <v>IC.IV.190102</v>
      </c>
      <c r="K1559" s="61" t="s">
        <v>2311</v>
      </c>
      <c r="L1559" s="60" t="str">
        <f t="shared" si="126"/>
        <v>Transparent</v>
      </c>
      <c r="M1559" s="64" t="str">
        <f t="shared" si="127"/>
        <v>PI.IC.IV.190102.01</v>
      </c>
      <c r="N1559" s="64"/>
      <c r="O1559" s="64" t="str">
        <f t="shared" si="128"/>
        <v>PH.IC.IV.190102.01</v>
      </c>
      <c r="P1559" s="60"/>
      <c r="Q1559" s="64" t="str">
        <f t="shared" si="129"/>
        <v>CL.IC.IV.190102.01</v>
      </c>
      <c r="X1559" s="88" t="s">
        <v>12440</v>
      </c>
      <c r="Y1559" s="88">
        <v>1116</v>
      </c>
    </row>
    <row r="1560" spans="1:25" s="88" customFormat="1" ht="15">
      <c r="A1560" s="83" t="s">
        <v>8408</v>
      </c>
      <c r="B1560" s="83"/>
      <c r="C1560" s="81" t="s">
        <v>12572</v>
      </c>
      <c r="D1560" s="83"/>
      <c r="E1560" s="81" t="s">
        <v>12614</v>
      </c>
      <c r="F1560" s="83" t="s">
        <v>12701</v>
      </c>
      <c r="G1560" s="83" t="s">
        <v>11567</v>
      </c>
      <c r="H1560" s="81" t="s">
        <v>12264</v>
      </c>
      <c r="I1560" s="83" t="s">
        <v>11567</v>
      </c>
      <c r="J1560" s="63" t="str">
        <f t="shared" si="125"/>
        <v>IC.IV.190103</v>
      </c>
      <c r="K1560" s="61" t="s">
        <v>2311</v>
      </c>
      <c r="L1560" s="60" t="str">
        <f t="shared" si="126"/>
        <v>Gauze</v>
      </c>
      <c r="M1560" s="64" t="str">
        <f t="shared" si="127"/>
        <v>PI.IC.IV.190103.01</v>
      </c>
      <c r="N1560" s="64"/>
      <c r="O1560" s="64" t="str">
        <f t="shared" si="128"/>
        <v>PH.IC.IV.190103.01</v>
      </c>
      <c r="P1560" s="60"/>
      <c r="Q1560" s="64" t="str">
        <f t="shared" si="129"/>
        <v>CL.IC.IV.190103.01</v>
      </c>
      <c r="X1560" s="88" t="s">
        <v>12440</v>
      </c>
      <c r="Y1560" s="88">
        <v>1116</v>
      </c>
    </row>
    <row r="1561" spans="1:25" s="88" customFormat="1" ht="15">
      <c r="A1561" s="83" t="s">
        <v>8408</v>
      </c>
      <c r="B1561" s="83"/>
      <c r="C1561" s="81" t="s">
        <v>12572</v>
      </c>
      <c r="D1561" s="83"/>
      <c r="E1561" s="81" t="s">
        <v>12614</v>
      </c>
      <c r="F1561" s="83" t="s">
        <v>12701</v>
      </c>
      <c r="G1561" s="83" t="s">
        <v>11569</v>
      </c>
      <c r="H1561" s="81" t="s">
        <v>12617</v>
      </c>
      <c r="I1561" s="83" t="s">
        <v>11569</v>
      </c>
      <c r="J1561" s="63" t="str">
        <f t="shared" si="125"/>
        <v>IC.IV.190104</v>
      </c>
      <c r="K1561" s="61" t="s">
        <v>2311</v>
      </c>
      <c r="L1561" s="60" t="str">
        <f t="shared" si="126"/>
        <v>Pressure</v>
      </c>
      <c r="M1561" s="64" t="str">
        <f t="shared" si="127"/>
        <v>PI.IC.IV.190104.01</v>
      </c>
      <c r="N1561" s="64"/>
      <c r="O1561" s="64" t="str">
        <f t="shared" si="128"/>
        <v>PH.IC.IV.190104.01</v>
      </c>
      <c r="P1561" s="60"/>
      <c r="Q1561" s="64" t="str">
        <f t="shared" si="129"/>
        <v>CL.IC.IV.190104.01</v>
      </c>
      <c r="X1561" s="88" t="s">
        <v>12440</v>
      </c>
      <c r="Y1561" s="88">
        <v>1116</v>
      </c>
    </row>
    <row r="1562" spans="1:25" s="88" customFormat="1" ht="15">
      <c r="A1562" s="83" t="s">
        <v>8408</v>
      </c>
      <c r="B1562" s="83"/>
      <c r="C1562" s="81" t="s">
        <v>12572</v>
      </c>
      <c r="D1562" s="83"/>
      <c r="E1562" s="81" t="s">
        <v>12614</v>
      </c>
      <c r="F1562" s="83" t="s">
        <v>12701</v>
      </c>
      <c r="G1562" s="83" t="s">
        <v>8564</v>
      </c>
      <c r="H1562" s="81" t="s">
        <v>12596</v>
      </c>
      <c r="I1562" s="83" t="s">
        <v>12437</v>
      </c>
      <c r="J1562" s="63" t="str">
        <f t="shared" si="125"/>
        <v>IC.IV.190105</v>
      </c>
      <c r="K1562" s="61" t="s">
        <v>2311</v>
      </c>
      <c r="L1562" s="60" t="str">
        <f t="shared" si="126"/>
        <v>Other; specify</v>
      </c>
      <c r="M1562" s="64" t="str">
        <f t="shared" si="127"/>
        <v>PI.IC.IV.190105.01</v>
      </c>
      <c r="N1562" s="64"/>
      <c r="O1562" s="64" t="str">
        <f t="shared" si="128"/>
        <v>PH.IC.IV.190105.01</v>
      </c>
      <c r="P1562" s="60"/>
      <c r="Q1562" s="64" t="str">
        <f t="shared" si="129"/>
        <v>CL.IC.IV.190105.01</v>
      </c>
      <c r="X1562" s="88" t="s">
        <v>12440</v>
      </c>
      <c r="Y1562" s="88">
        <v>1116</v>
      </c>
    </row>
    <row r="1563" spans="1:25" s="88" customFormat="1" ht="15">
      <c r="A1563" s="83" t="s">
        <v>8408</v>
      </c>
      <c r="B1563" s="83"/>
      <c r="C1563" s="81" t="s">
        <v>12572</v>
      </c>
      <c r="D1563" s="83" t="s">
        <v>10442</v>
      </c>
      <c r="E1563" s="81" t="s">
        <v>12615</v>
      </c>
      <c r="F1563" s="83" t="s">
        <v>12493</v>
      </c>
      <c r="G1563" s="83" t="s">
        <v>7788</v>
      </c>
      <c r="H1563" s="81" t="s">
        <v>12614</v>
      </c>
      <c r="I1563" s="83" t="s">
        <v>7788</v>
      </c>
      <c r="J1563" s="63" t="str">
        <f t="shared" si="125"/>
        <v>IC.IV.190201</v>
      </c>
      <c r="K1563" s="61" t="s">
        <v>2311</v>
      </c>
      <c r="L1563" s="60" t="str">
        <f t="shared" si="126"/>
        <v>Clean, Dry and Intact</v>
      </c>
      <c r="M1563" s="64" t="str">
        <f t="shared" si="127"/>
        <v>PI.IC.IV.190201.01</v>
      </c>
      <c r="N1563" s="64"/>
      <c r="O1563" s="64" t="str">
        <f t="shared" si="128"/>
        <v>PH.IC.IV.190201.01</v>
      </c>
      <c r="P1563" s="60"/>
      <c r="Q1563" s="64" t="str">
        <f t="shared" si="129"/>
        <v>CL.IC.IV.190201.01</v>
      </c>
      <c r="X1563" s="88" t="s">
        <v>12440</v>
      </c>
      <c r="Y1563" s="88">
        <v>1116</v>
      </c>
    </row>
    <row r="1564" spans="1:25" s="88" customFormat="1" ht="15">
      <c r="A1564" s="83" t="s">
        <v>8408</v>
      </c>
      <c r="B1564" s="83"/>
      <c r="C1564" s="81" t="s">
        <v>12572</v>
      </c>
      <c r="D1564" s="83"/>
      <c r="E1564" s="81" t="s">
        <v>12615</v>
      </c>
      <c r="F1564" s="83" t="s">
        <v>12566</v>
      </c>
      <c r="G1564" s="83" t="s">
        <v>12295</v>
      </c>
      <c r="H1564" s="81" t="s">
        <v>12265</v>
      </c>
      <c r="I1564" s="83" t="s">
        <v>12295</v>
      </c>
      <c r="J1564" s="63" t="str">
        <f t="shared" si="125"/>
        <v>IC.IV.190202</v>
      </c>
      <c r="K1564" s="61" t="s">
        <v>2311</v>
      </c>
      <c r="L1564" s="60" t="str">
        <f t="shared" si="126"/>
        <v>Clean</v>
      </c>
      <c r="M1564" s="64" t="str">
        <f t="shared" si="127"/>
        <v>PI.IC.IV.190202.01</v>
      </c>
      <c r="N1564" s="64"/>
      <c r="O1564" s="64" t="str">
        <f t="shared" si="128"/>
        <v>PH.IC.IV.190202.01</v>
      </c>
      <c r="P1564" s="60"/>
      <c r="Q1564" s="64" t="str">
        <f t="shared" si="129"/>
        <v>CL.IC.IV.190202.01</v>
      </c>
      <c r="X1564" s="88" t="s">
        <v>12440</v>
      </c>
      <c r="Y1564" s="88">
        <v>1116</v>
      </c>
    </row>
    <row r="1565" spans="1:25" s="88" customFormat="1" ht="15">
      <c r="A1565" s="83" t="s">
        <v>8408</v>
      </c>
      <c r="B1565" s="83"/>
      <c r="C1565" s="81" t="s">
        <v>12572</v>
      </c>
      <c r="D1565" s="83"/>
      <c r="E1565" s="81" t="s">
        <v>12615</v>
      </c>
      <c r="F1565" s="83" t="s">
        <v>12566</v>
      </c>
      <c r="G1565" s="83" t="s">
        <v>10409</v>
      </c>
      <c r="H1565" s="81" t="s">
        <v>12710</v>
      </c>
      <c r="I1565" s="83" t="s">
        <v>10409</v>
      </c>
      <c r="J1565" s="63" t="str">
        <f t="shared" si="125"/>
        <v>IC.IV.190203</v>
      </c>
      <c r="K1565" s="61" t="s">
        <v>2311</v>
      </c>
      <c r="L1565" s="60" t="str">
        <f t="shared" si="126"/>
        <v>Dry</v>
      </c>
      <c r="M1565" s="64" t="str">
        <f t="shared" si="127"/>
        <v>PI.IC.IV.190203.01</v>
      </c>
      <c r="N1565" s="64"/>
      <c r="O1565" s="64" t="str">
        <f t="shared" si="128"/>
        <v>PH.IC.IV.190203.01</v>
      </c>
      <c r="P1565" s="60"/>
      <c r="Q1565" s="64" t="str">
        <f t="shared" si="129"/>
        <v>CL.IC.IV.190203.01</v>
      </c>
      <c r="X1565" s="88" t="s">
        <v>12440</v>
      </c>
      <c r="Y1565" s="88">
        <v>1116</v>
      </c>
    </row>
    <row r="1566" spans="1:25" s="88" customFormat="1" ht="15">
      <c r="A1566" s="83" t="s">
        <v>8408</v>
      </c>
      <c r="B1566" s="83"/>
      <c r="C1566" s="81" t="s">
        <v>12572</v>
      </c>
      <c r="D1566" s="83"/>
      <c r="E1566" s="81" t="s">
        <v>12615</v>
      </c>
      <c r="F1566" s="83" t="s">
        <v>12566</v>
      </c>
      <c r="G1566" s="83" t="s">
        <v>10646</v>
      </c>
      <c r="H1566" s="81" t="s">
        <v>12711</v>
      </c>
      <c r="I1566" s="83" t="s">
        <v>10646</v>
      </c>
      <c r="J1566" s="63" t="str">
        <f t="shared" ref="J1566:J1616" si="130">CONCATENATE("IC.IV.",C1566,E1566,H1566)</f>
        <v>IC.IV.190204</v>
      </c>
      <c r="K1566" s="61" t="s">
        <v>2311</v>
      </c>
      <c r="L1566" s="60" t="str">
        <f t="shared" ref="L1566:L1616" si="131">G1566</f>
        <v>Intact</v>
      </c>
      <c r="M1566" s="64" t="str">
        <f t="shared" ref="M1566:M1616" si="132">CONCATENATE("PI.",J1566,".",K1566)</f>
        <v>PI.IC.IV.190204.01</v>
      </c>
      <c r="N1566" s="64"/>
      <c r="O1566" s="64" t="str">
        <f t="shared" ref="O1566:O1616" si="133">CONCATENATE("PH.",J1566,".",K1566)</f>
        <v>PH.IC.IV.190204.01</v>
      </c>
      <c r="P1566" s="60"/>
      <c r="Q1566" s="64" t="str">
        <f t="shared" ref="Q1566:Q1616" si="134">CONCATENATE("CL.",J1566,".",K1566)</f>
        <v>CL.IC.IV.190204.01</v>
      </c>
      <c r="X1566" s="88" t="s">
        <v>12440</v>
      </c>
      <c r="Y1566" s="88">
        <v>1116</v>
      </c>
    </row>
    <row r="1567" spans="1:25" s="88" customFormat="1" ht="15">
      <c r="A1567" s="83" t="s">
        <v>8408</v>
      </c>
      <c r="B1567" s="83"/>
      <c r="C1567" s="81" t="s">
        <v>12572</v>
      </c>
      <c r="D1567" s="83"/>
      <c r="E1567" s="81" t="s">
        <v>12615</v>
      </c>
      <c r="F1567" s="83" t="s">
        <v>12566</v>
      </c>
      <c r="G1567" s="83" t="s">
        <v>12296</v>
      </c>
      <c r="H1567" s="81" t="s">
        <v>12619</v>
      </c>
      <c r="I1567" s="83" t="s">
        <v>12296</v>
      </c>
      <c r="J1567" s="63" t="str">
        <f t="shared" si="130"/>
        <v>IC.IV.190205</v>
      </c>
      <c r="K1567" s="61" t="s">
        <v>2311</v>
      </c>
      <c r="L1567" s="60" t="str">
        <f t="shared" si="131"/>
        <v>Stained</v>
      </c>
      <c r="M1567" s="64" t="str">
        <f t="shared" si="132"/>
        <v>PI.IC.IV.190205.01</v>
      </c>
      <c r="N1567" s="64"/>
      <c r="O1567" s="64" t="str">
        <f t="shared" si="133"/>
        <v>PH.IC.IV.190205.01</v>
      </c>
      <c r="P1567" s="60"/>
      <c r="Q1567" s="64" t="str">
        <f t="shared" si="134"/>
        <v>CL.IC.IV.190205.01</v>
      </c>
      <c r="X1567" s="88" t="s">
        <v>12440</v>
      </c>
      <c r="Y1567" s="88">
        <v>1116</v>
      </c>
    </row>
    <row r="1568" spans="1:25" s="88" customFormat="1" ht="15">
      <c r="A1568" s="83" t="s">
        <v>8408</v>
      </c>
      <c r="B1568" s="83"/>
      <c r="C1568" s="81" t="s">
        <v>12572</v>
      </c>
      <c r="D1568" s="83"/>
      <c r="E1568" s="81" t="s">
        <v>12615</v>
      </c>
      <c r="F1568" s="83" t="s">
        <v>12566</v>
      </c>
      <c r="G1568" s="83" t="s">
        <v>12297</v>
      </c>
      <c r="H1568" s="81" t="s">
        <v>12459</v>
      </c>
      <c r="I1568" s="83" t="s">
        <v>12297</v>
      </c>
      <c r="J1568" s="63" t="str">
        <f t="shared" si="130"/>
        <v>IC.IV.190206</v>
      </c>
      <c r="K1568" s="61" t="s">
        <v>2311</v>
      </c>
      <c r="L1568" s="60" t="str">
        <f t="shared" si="131"/>
        <v>Saturated</v>
      </c>
      <c r="M1568" s="64" t="str">
        <f t="shared" si="132"/>
        <v>PI.IC.IV.190206.01</v>
      </c>
      <c r="N1568" s="64"/>
      <c r="O1568" s="64" t="str">
        <f t="shared" si="133"/>
        <v>PH.IC.IV.190206.01</v>
      </c>
      <c r="P1568" s="60"/>
      <c r="Q1568" s="64" t="str">
        <f t="shared" si="134"/>
        <v>CL.IC.IV.190206.01</v>
      </c>
      <c r="X1568" s="88" t="s">
        <v>12440</v>
      </c>
      <c r="Y1568" s="88">
        <v>1116</v>
      </c>
    </row>
    <row r="1569" spans="1:41" s="88" customFormat="1" ht="15">
      <c r="A1569" s="83" t="s">
        <v>8408</v>
      </c>
      <c r="B1569" s="83"/>
      <c r="C1569" s="81" t="s">
        <v>12572</v>
      </c>
      <c r="D1569" s="83" t="s">
        <v>8679</v>
      </c>
      <c r="E1569" s="81" t="s">
        <v>12710</v>
      </c>
      <c r="F1569" s="83" t="s">
        <v>12567</v>
      </c>
      <c r="G1569" s="83" t="s">
        <v>8431</v>
      </c>
      <c r="H1569" s="81" t="s">
        <v>12498</v>
      </c>
      <c r="I1569" s="83" t="s">
        <v>7972</v>
      </c>
      <c r="J1569" s="63" t="str">
        <f t="shared" si="130"/>
        <v>IC.IV.190301</v>
      </c>
      <c r="K1569" s="61" t="s">
        <v>2311</v>
      </c>
      <c r="L1569" s="60" t="str">
        <f t="shared" si="131"/>
        <v>Present on Admission</v>
      </c>
      <c r="M1569" s="64" t="str">
        <f t="shared" si="132"/>
        <v>PI.IC.IV.190301.01</v>
      </c>
      <c r="N1569" s="64"/>
      <c r="O1569" s="64" t="str">
        <f t="shared" si="133"/>
        <v>PH.IC.IV.190301.01</v>
      </c>
      <c r="P1569" s="60"/>
      <c r="Q1569" s="64" t="str">
        <f t="shared" si="134"/>
        <v>CL.IC.IV.190301.01</v>
      </c>
      <c r="X1569" s="88" t="s">
        <v>12440</v>
      </c>
      <c r="Y1569" s="88">
        <v>1116</v>
      </c>
    </row>
    <row r="1570" spans="1:41" s="88" customFormat="1" ht="15">
      <c r="A1570" s="83" t="s">
        <v>8408</v>
      </c>
      <c r="B1570" s="83"/>
      <c r="C1570" s="81" t="s">
        <v>12572</v>
      </c>
      <c r="D1570" s="83"/>
      <c r="E1570" s="81" t="s">
        <v>12710</v>
      </c>
      <c r="F1570" s="83" t="s">
        <v>12567</v>
      </c>
      <c r="G1570" s="83" t="s">
        <v>11838</v>
      </c>
      <c r="H1570" s="81" t="s">
        <v>12265</v>
      </c>
      <c r="I1570" s="83" t="s">
        <v>8432</v>
      </c>
      <c r="J1570" s="63" t="str">
        <f t="shared" si="130"/>
        <v>IC.IV.190302</v>
      </c>
      <c r="K1570" s="61" t="s">
        <v>2311</v>
      </c>
      <c r="L1570" s="60" t="str">
        <f t="shared" si="131"/>
        <v>Inserted at this date/time</v>
      </c>
      <c r="M1570" s="64" t="str">
        <f t="shared" si="132"/>
        <v>PI.IC.IV.190302.01</v>
      </c>
      <c r="N1570" s="64"/>
      <c r="O1570" s="64" t="str">
        <f t="shared" si="133"/>
        <v>PH.IC.IV.190302.01</v>
      </c>
      <c r="P1570" s="60"/>
      <c r="Q1570" s="64" t="str">
        <f t="shared" si="134"/>
        <v>CL.IC.IV.190302.01</v>
      </c>
      <c r="X1570" s="88" t="s">
        <v>12440</v>
      </c>
      <c r="Y1570" s="88">
        <v>1116</v>
      </c>
    </row>
    <row r="1571" spans="1:41" s="88" customFormat="1" ht="15">
      <c r="A1571" s="83" t="s">
        <v>8408</v>
      </c>
      <c r="B1571" s="83"/>
      <c r="C1571" s="81" t="s">
        <v>12572</v>
      </c>
      <c r="D1571" s="83"/>
      <c r="E1571" s="81" t="s">
        <v>12710</v>
      </c>
      <c r="F1571" s="83" t="s">
        <v>12567</v>
      </c>
      <c r="G1571" s="83" t="s">
        <v>10123</v>
      </c>
      <c r="H1571" s="81" t="s">
        <v>12710</v>
      </c>
      <c r="I1571" s="83" t="s">
        <v>7973</v>
      </c>
      <c r="J1571" s="63" t="str">
        <f t="shared" si="130"/>
        <v>IC.IV.190303</v>
      </c>
      <c r="K1571" s="61" t="s">
        <v>2311</v>
      </c>
      <c r="L1571" s="60" t="str">
        <f t="shared" si="131"/>
        <v>Discontinued</v>
      </c>
      <c r="M1571" s="64" t="str">
        <f t="shared" si="132"/>
        <v>PI.IC.IV.190303.01</v>
      </c>
      <c r="N1571" s="64"/>
      <c r="O1571" s="64" t="str">
        <f t="shared" si="133"/>
        <v>PH.IC.IV.190303.01</v>
      </c>
      <c r="P1571" s="60"/>
      <c r="Q1571" s="64" t="str">
        <f t="shared" si="134"/>
        <v>CL.IC.IV.190303.01</v>
      </c>
      <c r="X1571" s="88" t="s">
        <v>12440</v>
      </c>
      <c r="Y1571" s="88">
        <v>1116</v>
      </c>
    </row>
    <row r="1572" spans="1:41" s="88" customFormat="1" ht="17" customHeight="1">
      <c r="A1572" s="83" t="s">
        <v>8408</v>
      </c>
      <c r="B1572" s="83"/>
      <c r="C1572" s="81" t="s">
        <v>11913</v>
      </c>
      <c r="D1572" s="83"/>
      <c r="E1572" s="81" t="s">
        <v>12710</v>
      </c>
      <c r="F1572" s="83" t="s">
        <v>12567</v>
      </c>
      <c r="G1572" s="83" t="s">
        <v>8681</v>
      </c>
      <c r="H1572" s="81" t="s">
        <v>12028</v>
      </c>
      <c r="I1572" s="83" t="s">
        <v>8682</v>
      </c>
      <c r="J1572" s="63" t="str">
        <f t="shared" si="130"/>
        <v>IC.IV.190304</v>
      </c>
      <c r="K1572" s="61" t="s">
        <v>2311</v>
      </c>
      <c r="L1572" s="60" t="str">
        <f t="shared" si="131"/>
        <v>Declotted</v>
      </c>
      <c r="M1572" s="64" t="str">
        <f t="shared" si="132"/>
        <v>PI.IC.IV.190304.01</v>
      </c>
      <c r="N1572" s="64"/>
      <c r="O1572" s="64" t="str">
        <f t="shared" si="133"/>
        <v>PH.IC.IV.190304.01</v>
      </c>
      <c r="P1572" s="60"/>
      <c r="Q1572" s="64" t="str">
        <f t="shared" si="134"/>
        <v>CL.IC.IV.190304.01</v>
      </c>
      <c r="AN1572" s="88" t="s">
        <v>12773</v>
      </c>
      <c r="AO1572" s="88">
        <v>1526</v>
      </c>
    </row>
    <row r="1573" spans="1:41" s="88" customFormat="1" ht="15">
      <c r="A1573" s="83" t="s">
        <v>8408</v>
      </c>
      <c r="B1573" s="83"/>
      <c r="C1573" s="81" t="s">
        <v>11913</v>
      </c>
      <c r="D1573" s="83"/>
      <c r="E1573" s="81" t="s">
        <v>12710</v>
      </c>
      <c r="F1573" s="83" t="s">
        <v>12567</v>
      </c>
      <c r="G1573" s="83" t="s">
        <v>12267</v>
      </c>
      <c r="H1573" s="81" t="s">
        <v>12210</v>
      </c>
      <c r="I1573" s="83" t="s">
        <v>305</v>
      </c>
      <c r="J1573" s="63" t="str">
        <f t="shared" si="130"/>
        <v>IC.IV.190305</v>
      </c>
      <c r="K1573" s="61" t="s">
        <v>2311</v>
      </c>
      <c r="L1573" s="60" t="str">
        <f t="shared" si="131"/>
        <v>Self Discontinued</v>
      </c>
      <c r="M1573" s="64" t="str">
        <f t="shared" si="132"/>
        <v>PI.IC.IV.190305.01</v>
      </c>
      <c r="N1573" s="64"/>
      <c r="O1573" s="64" t="str">
        <f t="shared" si="133"/>
        <v>PH.IC.IV.190305.01</v>
      </c>
      <c r="P1573" s="60"/>
      <c r="Q1573" s="64" t="str">
        <f t="shared" si="134"/>
        <v>CL.IC.IV.190305.01</v>
      </c>
      <c r="AN1573" s="88" t="s">
        <v>12773</v>
      </c>
      <c r="AO1573" s="88">
        <v>1526</v>
      </c>
    </row>
    <row r="1574" spans="1:41" s="88" customFormat="1" ht="15">
      <c r="A1574" s="83" t="s">
        <v>8408</v>
      </c>
      <c r="B1574" s="83"/>
      <c r="C1574" s="81" t="s">
        <v>12572</v>
      </c>
      <c r="D1574" s="83" t="s">
        <v>11645</v>
      </c>
      <c r="E1574" s="81" t="s">
        <v>12711</v>
      </c>
      <c r="F1574" s="83" t="s">
        <v>12568</v>
      </c>
      <c r="G1574" s="83" t="s">
        <v>8019</v>
      </c>
      <c r="H1574" s="81" t="s">
        <v>12498</v>
      </c>
      <c r="I1574" s="83" t="s">
        <v>8020</v>
      </c>
      <c r="J1574" s="63" t="str">
        <f t="shared" si="130"/>
        <v>IC.IV.190401</v>
      </c>
      <c r="K1574" s="61" t="s">
        <v>2311</v>
      </c>
      <c r="L1574" s="60" t="str">
        <f t="shared" si="131"/>
        <v>Left Antecubital</v>
      </c>
      <c r="M1574" s="64" t="str">
        <f t="shared" si="132"/>
        <v>PI.IC.IV.190401.01</v>
      </c>
      <c r="N1574" s="64"/>
      <c r="O1574" s="64" t="str">
        <f t="shared" si="133"/>
        <v>PH.IC.IV.190401.01</v>
      </c>
      <c r="P1574" s="60"/>
      <c r="Q1574" s="64" t="str">
        <f t="shared" si="134"/>
        <v>CL.IC.IV.190401.01</v>
      </c>
      <c r="X1574" s="88" t="s">
        <v>12440</v>
      </c>
      <c r="Y1574" s="88">
        <v>1116</v>
      </c>
    </row>
    <row r="1575" spans="1:41" s="88" customFormat="1" ht="15">
      <c r="A1575" s="83" t="s">
        <v>8408</v>
      </c>
      <c r="B1575" s="83"/>
      <c r="C1575" s="81" t="s">
        <v>12572</v>
      </c>
      <c r="D1575" s="83"/>
      <c r="E1575" s="81" t="s">
        <v>12711</v>
      </c>
      <c r="F1575" s="83" t="s">
        <v>12568</v>
      </c>
      <c r="G1575" s="83" t="s">
        <v>8021</v>
      </c>
      <c r="H1575" s="81" t="s">
        <v>12265</v>
      </c>
      <c r="I1575" s="83" t="s">
        <v>8022</v>
      </c>
      <c r="J1575" s="63" t="str">
        <f t="shared" si="130"/>
        <v>IC.IV.190402</v>
      </c>
      <c r="K1575" s="61" t="s">
        <v>2311</v>
      </c>
      <c r="L1575" s="60" t="str">
        <f t="shared" si="131"/>
        <v>Left Upper Arm</v>
      </c>
      <c r="M1575" s="64" t="str">
        <f t="shared" si="132"/>
        <v>PI.IC.IV.190402.01</v>
      </c>
      <c r="N1575" s="64"/>
      <c r="O1575" s="64" t="str">
        <f t="shared" si="133"/>
        <v>PH.IC.IV.190402.01</v>
      </c>
      <c r="P1575" s="60"/>
      <c r="Q1575" s="64" t="str">
        <f t="shared" si="134"/>
        <v>CL.IC.IV.190402.01</v>
      </c>
      <c r="X1575" s="88" t="s">
        <v>12440</v>
      </c>
      <c r="Y1575" s="88">
        <v>1116</v>
      </c>
    </row>
    <row r="1576" spans="1:41" s="88" customFormat="1" ht="15">
      <c r="A1576" s="83" t="s">
        <v>8408</v>
      </c>
      <c r="B1576" s="83"/>
      <c r="C1576" s="81" t="s">
        <v>12572</v>
      </c>
      <c r="D1576" s="83"/>
      <c r="E1576" s="81" t="s">
        <v>12711</v>
      </c>
      <c r="F1576" s="83" t="s">
        <v>12568</v>
      </c>
      <c r="G1576" s="83" t="s">
        <v>7692</v>
      </c>
      <c r="H1576" s="81" t="s">
        <v>12710</v>
      </c>
      <c r="I1576" s="83" t="s">
        <v>7693</v>
      </c>
      <c r="J1576" s="63" t="str">
        <f t="shared" si="130"/>
        <v>IC.IV.190403</v>
      </c>
      <c r="K1576" s="61" t="s">
        <v>2311</v>
      </c>
      <c r="L1576" s="60" t="str">
        <f t="shared" si="131"/>
        <v>Right Antecubital</v>
      </c>
      <c r="M1576" s="64" t="str">
        <f t="shared" si="132"/>
        <v>PI.IC.IV.190403.01</v>
      </c>
      <c r="N1576" s="64"/>
      <c r="O1576" s="64" t="str">
        <f t="shared" si="133"/>
        <v>PH.IC.IV.190403.01</v>
      </c>
      <c r="P1576" s="60"/>
      <c r="Q1576" s="64" t="str">
        <f t="shared" si="134"/>
        <v>CL.IC.IV.190403.01</v>
      </c>
      <c r="X1576" s="88" t="s">
        <v>12440</v>
      </c>
      <c r="Y1576" s="88">
        <v>1116</v>
      </c>
    </row>
    <row r="1577" spans="1:41" s="88" customFormat="1" ht="15">
      <c r="A1577" s="83" t="s">
        <v>8408</v>
      </c>
      <c r="B1577" s="83"/>
      <c r="C1577" s="81" t="s">
        <v>12572</v>
      </c>
      <c r="D1577" s="83"/>
      <c r="E1577" s="81" t="s">
        <v>12711</v>
      </c>
      <c r="F1577" s="83" t="s">
        <v>12568</v>
      </c>
      <c r="G1577" s="83" t="s">
        <v>8072</v>
      </c>
      <c r="H1577" s="81" t="s">
        <v>12711</v>
      </c>
      <c r="I1577" s="83" t="s">
        <v>8073</v>
      </c>
      <c r="J1577" s="63" t="str">
        <f t="shared" si="130"/>
        <v>IC.IV.190404</v>
      </c>
      <c r="K1577" s="61" t="s">
        <v>2311</v>
      </c>
      <c r="L1577" s="60" t="str">
        <f t="shared" si="131"/>
        <v>Right Upper Arm</v>
      </c>
      <c r="M1577" s="64" t="str">
        <f t="shared" si="132"/>
        <v>PI.IC.IV.190404.01</v>
      </c>
      <c r="N1577" s="64"/>
      <c r="O1577" s="64" t="str">
        <f t="shared" si="133"/>
        <v>PH.IC.IV.190404.01</v>
      </c>
      <c r="P1577" s="60"/>
      <c r="Q1577" s="64" t="str">
        <f t="shared" si="134"/>
        <v>CL.IC.IV.190404.01</v>
      </c>
      <c r="X1577" s="88" t="s">
        <v>12440</v>
      </c>
      <c r="Y1577" s="88">
        <v>1116</v>
      </c>
    </row>
    <row r="1578" spans="1:41" s="88" customFormat="1" ht="15">
      <c r="A1578" s="83" t="s">
        <v>8408</v>
      </c>
      <c r="B1578" s="83"/>
      <c r="C1578" s="81" t="s">
        <v>12572</v>
      </c>
      <c r="D1578" s="83" t="s">
        <v>12690</v>
      </c>
      <c r="E1578" s="81" t="s">
        <v>12619</v>
      </c>
      <c r="F1578" s="83" t="s">
        <v>12569</v>
      </c>
      <c r="G1578" s="83" t="s">
        <v>8381</v>
      </c>
      <c r="H1578" s="81" t="s">
        <v>12498</v>
      </c>
      <c r="I1578" s="83" t="s">
        <v>7909</v>
      </c>
      <c r="J1578" s="63" t="str">
        <f t="shared" si="130"/>
        <v>IC.IV.190501</v>
      </c>
      <c r="K1578" s="61" t="s">
        <v>2311</v>
      </c>
      <c r="L1578" s="60" t="str">
        <f t="shared" si="131"/>
        <v>Double</v>
      </c>
      <c r="M1578" s="64" t="str">
        <f t="shared" si="132"/>
        <v>PI.IC.IV.190501.01</v>
      </c>
      <c r="N1578" s="64"/>
      <c r="O1578" s="64" t="str">
        <f t="shared" si="133"/>
        <v>PH.IC.IV.190501.01</v>
      </c>
      <c r="P1578" s="60"/>
      <c r="Q1578" s="64" t="str">
        <f t="shared" si="134"/>
        <v>CL.IC.IV.190501.01</v>
      </c>
      <c r="X1578" s="88" t="s">
        <v>12440</v>
      </c>
      <c r="Y1578" s="88">
        <v>1116</v>
      </c>
    </row>
    <row r="1579" spans="1:41" s="88" customFormat="1" ht="15">
      <c r="A1579" s="83" t="s">
        <v>8408</v>
      </c>
      <c r="B1579" s="83"/>
      <c r="C1579" s="81" t="s">
        <v>12572</v>
      </c>
      <c r="D1579" s="83"/>
      <c r="E1579" s="81" t="s">
        <v>12619</v>
      </c>
      <c r="F1579" s="83" t="s">
        <v>12569</v>
      </c>
      <c r="G1579" s="83" t="s">
        <v>8379</v>
      </c>
      <c r="H1579" s="81" t="s">
        <v>12265</v>
      </c>
      <c r="I1579" s="83" t="s">
        <v>7910</v>
      </c>
      <c r="J1579" s="63" t="str">
        <f t="shared" si="130"/>
        <v>IC.IV.190502</v>
      </c>
      <c r="K1579" s="61" t="s">
        <v>2311</v>
      </c>
      <c r="L1579" s="60" t="str">
        <f t="shared" si="131"/>
        <v>Single</v>
      </c>
      <c r="M1579" s="64" t="str">
        <f t="shared" si="132"/>
        <v>PI.IC.IV.190502.01</v>
      </c>
      <c r="N1579" s="64"/>
      <c r="O1579" s="64" t="str">
        <f t="shared" si="133"/>
        <v>PH.IC.IV.190502.01</v>
      </c>
      <c r="P1579" s="60"/>
      <c r="Q1579" s="64" t="str">
        <f t="shared" si="134"/>
        <v>CL.IC.IV.190502.01</v>
      </c>
      <c r="X1579" s="88" t="s">
        <v>12440</v>
      </c>
      <c r="Y1579" s="88">
        <v>1116</v>
      </c>
    </row>
    <row r="1580" spans="1:41" s="88" customFormat="1" ht="15">
      <c r="A1580" s="83" t="s">
        <v>8408</v>
      </c>
      <c r="B1580" s="83"/>
      <c r="C1580" s="81" t="s">
        <v>12572</v>
      </c>
      <c r="D1580" s="83"/>
      <c r="E1580" s="81" t="s">
        <v>12619</v>
      </c>
      <c r="F1580" s="83" t="s">
        <v>12569</v>
      </c>
      <c r="G1580" s="83" t="s">
        <v>8383</v>
      </c>
      <c r="H1580" s="81" t="s">
        <v>12710</v>
      </c>
      <c r="I1580" s="83" t="s">
        <v>12692</v>
      </c>
      <c r="J1580" s="63" t="str">
        <f t="shared" si="130"/>
        <v>IC.IV.190503</v>
      </c>
      <c r="K1580" s="61" t="s">
        <v>2311</v>
      </c>
      <c r="L1580" s="60" t="str">
        <f t="shared" si="131"/>
        <v>Triple</v>
      </c>
      <c r="M1580" s="64" t="str">
        <f t="shared" si="132"/>
        <v>PI.IC.IV.190503.01</v>
      </c>
      <c r="N1580" s="64"/>
      <c r="O1580" s="64" t="str">
        <f t="shared" si="133"/>
        <v>PH.IC.IV.190503.01</v>
      </c>
      <c r="P1580" s="60"/>
      <c r="Q1580" s="64" t="str">
        <f t="shared" si="134"/>
        <v>CL.IC.IV.190503.01</v>
      </c>
      <c r="X1580" s="88" t="s">
        <v>12440</v>
      </c>
      <c r="Y1580" s="88">
        <v>1116</v>
      </c>
    </row>
    <row r="1581" spans="1:41" s="88" customFormat="1" ht="15">
      <c r="A1581" s="83" t="s">
        <v>8408</v>
      </c>
      <c r="B1581" s="83"/>
      <c r="C1581" s="81" t="s">
        <v>12572</v>
      </c>
      <c r="D1581" s="83" t="s">
        <v>10273</v>
      </c>
      <c r="E1581" s="81" t="s">
        <v>12621</v>
      </c>
      <c r="F1581" s="83" t="s">
        <v>12570</v>
      </c>
      <c r="G1581" s="83" t="s">
        <v>11787</v>
      </c>
      <c r="H1581" s="81" t="s">
        <v>11848</v>
      </c>
      <c r="I1581" s="83" t="s">
        <v>7913</v>
      </c>
      <c r="J1581" s="63" t="str">
        <f t="shared" si="130"/>
        <v>IC.IV.190601</v>
      </c>
      <c r="K1581" s="61" t="s">
        <v>2311</v>
      </c>
      <c r="L1581" s="60" t="str">
        <f t="shared" si="131"/>
        <v>Bleeding</v>
      </c>
      <c r="M1581" s="64" t="str">
        <f t="shared" si="132"/>
        <v>PI.IC.IV.190601.01</v>
      </c>
      <c r="N1581" s="64"/>
      <c r="O1581" s="64" t="str">
        <f t="shared" si="133"/>
        <v>PH.IC.IV.190601.01</v>
      </c>
      <c r="P1581" s="60"/>
      <c r="Q1581" s="64" t="str">
        <f t="shared" si="134"/>
        <v>CL.IC.IV.190601.01</v>
      </c>
      <c r="X1581" s="88" t="s">
        <v>12440</v>
      </c>
      <c r="Y1581" s="88">
        <v>1116</v>
      </c>
    </row>
    <row r="1582" spans="1:41" s="88" customFormat="1" ht="15">
      <c r="A1582" s="83" t="s">
        <v>8408</v>
      </c>
      <c r="B1582" s="83"/>
      <c r="C1582" s="81" t="s">
        <v>12572</v>
      </c>
      <c r="D1582" s="83"/>
      <c r="E1582" s="81" t="s">
        <v>12621</v>
      </c>
      <c r="F1582" s="83" t="s">
        <v>12570</v>
      </c>
      <c r="G1582" s="83" t="s">
        <v>8467</v>
      </c>
      <c r="H1582" s="81" t="s">
        <v>12030</v>
      </c>
      <c r="I1582" s="83" t="s">
        <v>11479</v>
      </c>
      <c r="J1582" s="63" t="str">
        <f t="shared" si="130"/>
        <v>IC.IV.190602</v>
      </c>
      <c r="K1582" s="61" t="s">
        <v>2311</v>
      </c>
      <c r="L1582" s="60" t="str">
        <f t="shared" si="131"/>
        <v>Ecchymosis</v>
      </c>
      <c r="M1582" s="64" t="str">
        <f t="shared" si="132"/>
        <v>PI.IC.IV.190602.01</v>
      </c>
      <c r="N1582" s="64"/>
      <c r="O1582" s="64" t="str">
        <f t="shared" si="133"/>
        <v>PH.IC.IV.190602.01</v>
      </c>
      <c r="P1582" s="60"/>
      <c r="Q1582" s="64" t="str">
        <f t="shared" si="134"/>
        <v>CL.IC.IV.190602.01</v>
      </c>
      <c r="X1582" s="88" t="s">
        <v>12440</v>
      </c>
      <c r="Y1582" s="88">
        <v>1116</v>
      </c>
    </row>
    <row r="1583" spans="1:41" s="88" customFormat="1" ht="15">
      <c r="A1583" s="83" t="s">
        <v>8408</v>
      </c>
      <c r="B1583" s="83"/>
      <c r="C1583" s="81" t="s">
        <v>12572</v>
      </c>
      <c r="D1583" s="83"/>
      <c r="E1583" s="81" t="s">
        <v>12621</v>
      </c>
      <c r="F1583" s="83" t="s">
        <v>12570</v>
      </c>
      <c r="G1583" s="83" t="s">
        <v>10160</v>
      </c>
      <c r="H1583" s="81" t="s">
        <v>12032</v>
      </c>
      <c r="I1583" s="83" t="s">
        <v>10160</v>
      </c>
      <c r="J1583" s="63" t="str">
        <f t="shared" si="130"/>
        <v>IC.IV.190603</v>
      </c>
      <c r="K1583" s="61" t="s">
        <v>2311</v>
      </c>
      <c r="L1583" s="60" t="str">
        <f t="shared" si="131"/>
        <v>Edema</v>
      </c>
      <c r="M1583" s="64" t="str">
        <f t="shared" si="132"/>
        <v>PI.IC.IV.190603.01</v>
      </c>
      <c r="N1583" s="64"/>
      <c r="O1583" s="64" t="str">
        <f t="shared" si="133"/>
        <v>PH.IC.IV.190603.01</v>
      </c>
      <c r="P1583" s="60"/>
      <c r="Q1583" s="64" t="str">
        <f t="shared" si="134"/>
        <v>CL.IC.IV.190603.01</v>
      </c>
      <c r="X1583" s="88" t="s">
        <v>12440</v>
      </c>
      <c r="Y1583" s="88">
        <v>1116</v>
      </c>
    </row>
    <row r="1584" spans="1:41" s="88" customFormat="1" ht="15">
      <c r="A1584" s="83" t="s">
        <v>8408</v>
      </c>
      <c r="B1584" s="83"/>
      <c r="C1584" s="81" t="s">
        <v>12572</v>
      </c>
      <c r="D1584" s="83"/>
      <c r="E1584" s="81" t="s">
        <v>12621</v>
      </c>
      <c r="F1584" s="83" t="s">
        <v>12570</v>
      </c>
      <c r="G1584" s="83" t="s">
        <v>8334</v>
      </c>
      <c r="H1584" s="81" t="s">
        <v>12028</v>
      </c>
      <c r="I1584" s="83" t="s">
        <v>7914</v>
      </c>
      <c r="J1584" s="63" t="str">
        <f t="shared" si="130"/>
        <v>IC.IV.190604</v>
      </c>
      <c r="K1584" s="61" t="s">
        <v>2311</v>
      </c>
      <c r="L1584" s="60" t="str">
        <f t="shared" si="131"/>
        <v>Extravasation</v>
      </c>
      <c r="M1584" s="64" t="str">
        <f t="shared" si="132"/>
        <v>PI.IC.IV.190604.01</v>
      </c>
      <c r="N1584" s="64"/>
      <c r="O1584" s="64" t="str">
        <f t="shared" si="133"/>
        <v>PH.IC.IV.190604.01</v>
      </c>
      <c r="P1584" s="60"/>
      <c r="Q1584" s="64" t="str">
        <f t="shared" si="134"/>
        <v>CL.IC.IV.190604.01</v>
      </c>
      <c r="X1584" s="88" t="s">
        <v>12440</v>
      </c>
      <c r="Y1584" s="88">
        <v>1116</v>
      </c>
    </row>
    <row r="1585" spans="1:41" s="88" customFormat="1" ht="15">
      <c r="A1585" s="83" t="s">
        <v>8408</v>
      </c>
      <c r="B1585" s="83"/>
      <c r="C1585" s="81" t="s">
        <v>12572</v>
      </c>
      <c r="D1585" s="83"/>
      <c r="E1585" s="81" t="s">
        <v>12621</v>
      </c>
      <c r="F1585" s="83" t="s">
        <v>12570</v>
      </c>
      <c r="G1585" s="83" t="s">
        <v>11792</v>
      </c>
      <c r="H1585" s="81" t="s">
        <v>12210</v>
      </c>
      <c r="I1585" s="83" t="s">
        <v>8395</v>
      </c>
      <c r="J1585" s="63" t="str">
        <f t="shared" si="130"/>
        <v>IC.IV.190605</v>
      </c>
      <c r="K1585" s="61" t="s">
        <v>2311</v>
      </c>
      <c r="L1585" s="60" t="str">
        <f t="shared" si="131"/>
        <v>Hematoma</v>
      </c>
      <c r="M1585" s="64" t="str">
        <f t="shared" si="132"/>
        <v>PI.IC.IV.190605.01</v>
      </c>
      <c r="N1585" s="64"/>
      <c r="O1585" s="64" t="str">
        <f t="shared" si="133"/>
        <v>PH.IC.IV.190605.01</v>
      </c>
      <c r="P1585" s="60"/>
      <c r="Q1585" s="64" t="str">
        <f t="shared" si="134"/>
        <v>CL.IC.IV.190605.01</v>
      </c>
      <c r="X1585" s="88" t="s">
        <v>12440</v>
      </c>
      <c r="Y1585" s="88">
        <v>1116</v>
      </c>
    </row>
    <row r="1586" spans="1:41" s="88" customFormat="1" ht="15">
      <c r="A1586" s="83" t="s">
        <v>8408</v>
      </c>
      <c r="B1586" s="83"/>
      <c r="C1586" s="81" t="s">
        <v>12572</v>
      </c>
      <c r="D1586" s="83"/>
      <c r="E1586" s="81" t="s">
        <v>12621</v>
      </c>
      <c r="F1586" s="83" t="s">
        <v>12570</v>
      </c>
      <c r="G1586" s="83" t="s">
        <v>7915</v>
      </c>
      <c r="H1586" s="81" t="s">
        <v>12212</v>
      </c>
      <c r="I1586" s="83" t="s">
        <v>7745</v>
      </c>
      <c r="J1586" s="63" t="str">
        <f t="shared" si="130"/>
        <v>IC.IV.190606</v>
      </c>
      <c r="K1586" s="61" t="s">
        <v>2311</v>
      </c>
      <c r="L1586" s="60" t="str">
        <f t="shared" si="131"/>
        <v>Purulent drainage</v>
      </c>
      <c r="M1586" s="64" t="str">
        <f t="shared" si="132"/>
        <v>PI.IC.IV.190606.01</v>
      </c>
      <c r="N1586" s="64"/>
      <c r="O1586" s="64" t="str">
        <f t="shared" si="133"/>
        <v>PH.IC.IV.190606.01</v>
      </c>
      <c r="P1586" s="60"/>
      <c r="Q1586" s="64" t="str">
        <f t="shared" si="134"/>
        <v>CL.IC.IV.190606.01</v>
      </c>
      <c r="X1586" s="88" t="s">
        <v>12440</v>
      </c>
      <c r="Y1586" s="88">
        <v>1116</v>
      </c>
    </row>
    <row r="1587" spans="1:41" s="88" customFormat="1" ht="15">
      <c r="A1587" s="83" t="s">
        <v>8408</v>
      </c>
      <c r="B1587" s="83"/>
      <c r="C1587" s="81" t="s">
        <v>12572</v>
      </c>
      <c r="D1587" s="83"/>
      <c r="E1587" s="81" t="s">
        <v>12621</v>
      </c>
      <c r="F1587" s="83" t="s">
        <v>12570</v>
      </c>
      <c r="G1587" s="83" t="s">
        <v>7746</v>
      </c>
      <c r="H1587" s="81" t="s">
        <v>12623</v>
      </c>
      <c r="I1587" s="83" t="s">
        <v>7747</v>
      </c>
      <c r="J1587" s="63" t="str">
        <f t="shared" si="130"/>
        <v>IC.IV.190607</v>
      </c>
      <c r="K1587" s="61" t="s">
        <v>2311</v>
      </c>
      <c r="L1587" s="60" t="str">
        <f t="shared" si="131"/>
        <v>Serosanguineous Drainage</v>
      </c>
      <c r="M1587" s="64" t="str">
        <f t="shared" si="132"/>
        <v>PI.IC.IV.190607.01</v>
      </c>
      <c r="N1587" s="64"/>
      <c r="O1587" s="64" t="str">
        <f t="shared" si="133"/>
        <v>PH.IC.IV.190607.01</v>
      </c>
      <c r="P1587" s="60"/>
      <c r="Q1587" s="64" t="str">
        <f t="shared" si="134"/>
        <v>CL.IC.IV.190607.01</v>
      </c>
      <c r="X1587" s="88" t="s">
        <v>12440</v>
      </c>
      <c r="Y1587" s="88">
        <v>1116</v>
      </c>
    </row>
    <row r="1588" spans="1:41" s="88" customFormat="1" ht="15">
      <c r="A1588" s="83" t="s">
        <v>8408</v>
      </c>
      <c r="B1588" s="83"/>
      <c r="C1588" s="81" t="s">
        <v>12572</v>
      </c>
      <c r="D1588" s="83"/>
      <c r="E1588" s="81" t="s">
        <v>12621</v>
      </c>
      <c r="F1588" s="83" t="s">
        <v>12570</v>
      </c>
      <c r="G1588" s="83" t="s">
        <v>7748</v>
      </c>
      <c r="H1588" s="81" t="s">
        <v>12486</v>
      </c>
      <c r="I1588" s="83" t="s">
        <v>11548</v>
      </c>
      <c r="J1588" s="63" t="str">
        <f t="shared" si="130"/>
        <v>IC.IV.190608</v>
      </c>
      <c r="K1588" s="61" t="s">
        <v>2311</v>
      </c>
      <c r="L1588" s="60" t="str">
        <f t="shared" si="131"/>
        <v>Serous Drainage</v>
      </c>
      <c r="M1588" s="64" t="str">
        <f t="shared" si="132"/>
        <v>PI.IC.IV.190608.01</v>
      </c>
      <c r="N1588" s="64"/>
      <c r="O1588" s="64" t="str">
        <f t="shared" si="133"/>
        <v>PH.IC.IV.190608.01</v>
      </c>
      <c r="P1588" s="60"/>
      <c r="Q1588" s="64" t="str">
        <f t="shared" si="134"/>
        <v>CL.IC.IV.190608.01</v>
      </c>
      <c r="X1588" s="88" t="s">
        <v>12440</v>
      </c>
      <c r="Y1588" s="88">
        <v>1116</v>
      </c>
    </row>
    <row r="1589" spans="1:41" s="88" customFormat="1" ht="15">
      <c r="A1589" s="83" t="s">
        <v>8408</v>
      </c>
      <c r="B1589" s="83"/>
      <c r="C1589" s="81" t="s">
        <v>12572</v>
      </c>
      <c r="D1589" s="83"/>
      <c r="E1589" s="81" t="s">
        <v>12621</v>
      </c>
      <c r="F1589" s="83" t="s">
        <v>12570</v>
      </c>
      <c r="G1589" s="83" t="s">
        <v>7749</v>
      </c>
      <c r="H1589" s="81" t="s">
        <v>12712</v>
      </c>
      <c r="I1589" s="83" t="s">
        <v>12207</v>
      </c>
      <c r="J1589" s="63" t="str">
        <f t="shared" si="130"/>
        <v>IC.IV.190609</v>
      </c>
      <c r="K1589" s="61" t="s">
        <v>2311</v>
      </c>
      <c r="L1589" s="60" t="str">
        <f t="shared" si="131"/>
        <v>Unable to Assess due to drsg</v>
      </c>
      <c r="M1589" s="64" t="str">
        <f t="shared" si="132"/>
        <v>PI.IC.IV.190609.01</v>
      </c>
      <c r="N1589" s="64"/>
      <c r="O1589" s="64" t="str">
        <f t="shared" si="133"/>
        <v>PH.IC.IV.190609.01</v>
      </c>
      <c r="P1589" s="60"/>
      <c r="Q1589" s="64" t="str">
        <f t="shared" si="134"/>
        <v>CL.IC.IV.190609.01</v>
      </c>
      <c r="X1589" s="88" t="s">
        <v>12440</v>
      </c>
      <c r="Y1589" s="88">
        <v>1116</v>
      </c>
    </row>
    <row r="1590" spans="1:41" s="88" customFormat="1" ht="15">
      <c r="A1590" s="83" t="s">
        <v>8408</v>
      </c>
      <c r="B1590" s="83"/>
      <c r="C1590" s="81" t="s">
        <v>12572</v>
      </c>
      <c r="D1590" s="83"/>
      <c r="E1590" s="81" t="s">
        <v>12621</v>
      </c>
      <c r="F1590" s="83" t="s">
        <v>12570</v>
      </c>
      <c r="G1590" s="83" t="s">
        <v>10532</v>
      </c>
      <c r="H1590" s="81" t="s">
        <v>12713</v>
      </c>
      <c r="I1590" s="83" t="s">
        <v>10532</v>
      </c>
      <c r="J1590" s="63" t="str">
        <f t="shared" si="130"/>
        <v>IC.IV.190610</v>
      </c>
      <c r="K1590" s="61" t="s">
        <v>2311</v>
      </c>
      <c r="L1590" s="60" t="str">
        <f t="shared" si="131"/>
        <v>WNL</v>
      </c>
      <c r="M1590" s="64" t="str">
        <f t="shared" si="132"/>
        <v>PI.IC.IV.190610.01</v>
      </c>
      <c r="N1590" s="64"/>
      <c r="O1590" s="64" t="str">
        <f t="shared" si="133"/>
        <v>PH.IC.IV.190610.01</v>
      </c>
      <c r="P1590" s="60"/>
      <c r="Q1590" s="64" t="str">
        <f t="shared" si="134"/>
        <v>CL.IC.IV.190610.01</v>
      </c>
      <c r="X1590" s="88" t="s">
        <v>12440</v>
      </c>
      <c r="Y1590" s="88">
        <v>1116</v>
      </c>
    </row>
    <row r="1591" spans="1:41" s="88" customFormat="1" ht="15">
      <c r="A1591" s="83" t="s">
        <v>8408</v>
      </c>
      <c r="B1591" s="83"/>
      <c r="C1591" s="81" t="s">
        <v>69</v>
      </c>
      <c r="D1591" s="83"/>
      <c r="E1591" s="81" t="s">
        <v>12621</v>
      </c>
      <c r="F1591" s="83" t="s">
        <v>12570</v>
      </c>
      <c r="G1591" s="83" t="s">
        <v>13852</v>
      </c>
      <c r="H1591" s="81" t="s">
        <v>12099</v>
      </c>
      <c r="I1591" s="83" t="s">
        <v>13853</v>
      </c>
      <c r="J1591" s="63" t="str">
        <f t="shared" si="130"/>
        <v>IC.IV.190611</v>
      </c>
      <c r="K1591" s="61" t="s">
        <v>2311</v>
      </c>
      <c r="L1591" s="60" t="str">
        <f t="shared" si="131"/>
        <v>No redness or swelling</v>
      </c>
      <c r="M1591" s="64" t="str">
        <f t="shared" si="132"/>
        <v>PI.IC.IV.190611.01</v>
      </c>
      <c r="N1591" s="64"/>
      <c r="O1591" s="64" t="str">
        <f t="shared" si="133"/>
        <v>PH.IC.IV.190611.01</v>
      </c>
      <c r="P1591" s="60"/>
      <c r="Q1591" s="64" t="str">
        <f t="shared" si="134"/>
        <v>CL.IC.IV.190611.01</v>
      </c>
      <c r="AN1591" s="88" t="s">
        <v>12773</v>
      </c>
      <c r="AO1591" s="88">
        <v>1528</v>
      </c>
    </row>
    <row r="1592" spans="1:41" s="88" customFormat="1" ht="15">
      <c r="A1592" s="83" t="s">
        <v>8408</v>
      </c>
      <c r="B1592" s="83"/>
      <c r="C1592" s="81" t="s">
        <v>69</v>
      </c>
      <c r="D1592" s="83"/>
      <c r="E1592" s="81" t="s">
        <v>12621</v>
      </c>
      <c r="F1592" s="83" t="s">
        <v>12570</v>
      </c>
      <c r="G1592" s="83" t="s">
        <v>8184</v>
      </c>
      <c r="H1592" s="81" t="s">
        <v>12100</v>
      </c>
      <c r="I1592" s="83" t="s">
        <v>7788</v>
      </c>
      <c r="J1592" s="63" t="str">
        <f t="shared" si="130"/>
        <v>IC.IV.190612</v>
      </c>
      <c r="K1592" s="61" t="s">
        <v>2311</v>
      </c>
      <c r="L1592" s="60" t="str">
        <f t="shared" si="131"/>
        <v>Dressing clean dry intact</v>
      </c>
      <c r="M1592" s="64" t="str">
        <f t="shared" si="132"/>
        <v>PI.IC.IV.190612.01</v>
      </c>
      <c r="N1592" s="64"/>
      <c r="O1592" s="64" t="str">
        <f t="shared" si="133"/>
        <v>PH.IC.IV.190612.01</v>
      </c>
      <c r="P1592" s="60"/>
      <c r="Q1592" s="64" t="str">
        <f t="shared" si="134"/>
        <v>CL.IC.IV.190612.01</v>
      </c>
      <c r="AN1592" s="88" t="s">
        <v>12773</v>
      </c>
      <c r="AO1592" s="88">
        <v>1528</v>
      </c>
    </row>
    <row r="1593" spans="1:41" s="88" customFormat="1" ht="15">
      <c r="A1593" s="83" t="s">
        <v>8408</v>
      </c>
      <c r="B1593" s="83"/>
      <c r="C1593" s="81" t="s">
        <v>69</v>
      </c>
      <c r="D1593" s="83"/>
      <c r="E1593" s="81" t="s">
        <v>12621</v>
      </c>
      <c r="F1593" s="83" t="s">
        <v>12570</v>
      </c>
      <c r="G1593" s="83" t="s">
        <v>8465</v>
      </c>
      <c r="H1593" s="81" t="s">
        <v>12101</v>
      </c>
      <c r="I1593" s="83" t="s">
        <v>13854</v>
      </c>
      <c r="J1593" s="63" t="str">
        <f t="shared" si="130"/>
        <v>IC.IV.190613</v>
      </c>
      <c r="K1593" s="61" t="s">
        <v>2311</v>
      </c>
      <c r="L1593" s="60" t="str">
        <f t="shared" si="131"/>
        <v>Non tender</v>
      </c>
      <c r="M1593" s="64" t="str">
        <f t="shared" si="132"/>
        <v>PI.IC.IV.190613.01</v>
      </c>
      <c r="N1593" s="64"/>
      <c r="O1593" s="64" t="str">
        <f t="shared" si="133"/>
        <v>PH.IC.IV.190613.01</v>
      </c>
      <c r="P1593" s="60"/>
      <c r="Q1593" s="64" t="str">
        <f t="shared" si="134"/>
        <v>CL.IC.IV.190613.01</v>
      </c>
      <c r="AN1593" s="88" t="s">
        <v>12773</v>
      </c>
      <c r="AO1593" s="88">
        <v>1528</v>
      </c>
    </row>
    <row r="1594" spans="1:41" s="88" customFormat="1" ht="15">
      <c r="A1594" s="83" t="s">
        <v>8408</v>
      </c>
      <c r="B1594" s="83"/>
      <c r="C1594" s="81" t="s">
        <v>69</v>
      </c>
      <c r="D1594" s="83"/>
      <c r="E1594" s="81" t="s">
        <v>12621</v>
      </c>
      <c r="F1594" s="83" t="s">
        <v>12570</v>
      </c>
      <c r="G1594" s="83" t="s">
        <v>11790</v>
      </c>
      <c r="H1594" s="81" t="s">
        <v>12102</v>
      </c>
      <c r="I1594" s="83" t="s">
        <v>8423</v>
      </c>
      <c r="J1594" s="63" t="str">
        <f t="shared" si="130"/>
        <v>IC.IV.190614</v>
      </c>
      <c r="K1594" s="61" t="s">
        <v>2311</v>
      </c>
      <c r="L1594" s="60" t="str">
        <f t="shared" si="131"/>
        <v>Erythema</v>
      </c>
      <c r="M1594" s="64" t="str">
        <f t="shared" si="132"/>
        <v>PI.IC.IV.190614.01</v>
      </c>
      <c r="N1594" s="64"/>
      <c r="O1594" s="64" t="str">
        <f t="shared" si="133"/>
        <v>PH.IC.IV.190614.01</v>
      </c>
      <c r="P1594" s="60"/>
      <c r="Q1594" s="64" t="str">
        <f t="shared" si="134"/>
        <v>CL.IC.IV.190614.01</v>
      </c>
      <c r="AN1594" s="88" t="s">
        <v>12773</v>
      </c>
      <c r="AO1594" s="88">
        <v>1528</v>
      </c>
    </row>
    <row r="1595" spans="1:41" s="88" customFormat="1" ht="15">
      <c r="A1595" s="83" t="s">
        <v>8408</v>
      </c>
      <c r="B1595" s="83"/>
      <c r="C1595" s="81" t="s">
        <v>69</v>
      </c>
      <c r="D1595" s="83"/>
      <c r="E1595" s="81" t="s">
        <v>12621</v>
      </c>
      <c r="F1595" s="83" t="s">
        <v>12570</v>
      </c>
      <c r="G1595" s="83" t="s">
        <v>11798</v>
      </c>
      <c r="H1595" s="81" t="s">
        <v>11559</v>
      </c>
      <c r="I1595" s="83" t="s">
        <v>13855</v>
      </c>
      <c r="J1595" s="63" t="str">
        <f t="shared" si="130"/>
        <v>IC.IV.190615</v>
      </c>
      <c r="K1595" s="61" t="s">
        <v>2311</v>
      </c>
      <c r="L1595" s="60" t="str">
        <f t="shared" si="131"/>
        <v>Tenderness</v>
      </c>
      <c r="M1595" s="64" t="str">
        <f t="shared" si="132"/>
        <v>PI.IC.IV.190615.01</v>
      </c>
      <c r="N1595" s="64"/>
      <c r="O1595" s="64" t="str">
        <f t="shared" si="133"/>
        <v>PH.IC.IV.190615.01</v>
      </c>
      <c r="P1595" s="60"/>
      <c r="Q1595" s="64" t="str">
        <f t="shared" si="134"/>
        <v>CL.IC.IV.190615.01</v>
      </c>
      <c r="AN1595" s="88" t="s">
        <v>12773</v>
      </c>
      <c r="AO1595" s="88">
        <v>1528</v>
      </c>
    </row>
    <row r="1596" spans="1:41" s="88" customFormat="1" ht="15">
      <c r="A1596" s="83" t="s">
        <v>8408</v>
      </c>
      <c r="B1596" s="83"/>
      <c r="C1596" s="81" t="s">
        <v>12572</v>
      </c>
      <c r="D1596" s="83" t="s">
        <v>10276</v>
      </c>
      <c r="E1596" s="81" t="s">
        <v>12623</v>
      </c>
      <c r="F1596" s="83" t="s">
        <v>12705</v>
      </c>
      <c r="G1596" s="83" t="s">
        <v>11138</v>
      </c>
      <c r="H1596" s="81" t="s">
        <v>11848</v>
      </c>
      <c r="I1596" s="83" t="s">
        <v>9874</v>
      </c>
      <c r="J1596" s="63" t="str">
        <f t="shared" si="130"/>
        <v>IC.IV.190701</v>
      </c>
      <c r="K1596" s="61" t="s">
        <v>2311</v>
      </c>
      <c r="L1596" s="60" t="str">
        <f t="shared" si="131"/>
        <v>Capped</v>
      </c>
      <c r="M1596" s="64" t="str">
        <f t="shared" si="132"/>
        <v>PI.IC.IV.190701.01</v>
      </c>
      <c r="N1596" s="64"/>
      <c r="O1596" s="64" t="str">
        <f t="shared" si="133"/>
        <v>PH.IC.IV.190701.01</v>
      </c>
      <c r="P1596" s="60"/>
      <c r="Q1596" s="64" t="str">
        <f t="shared" si="134"/>
        <v>CL.IC.IV.190701.01</v>
      </c>
      <c r="X1596" s="88" t="s">
        <v>12440</v>
      </c>
      <c r="Y1596" s="88">
        <v>1116</v>
      </c>
    </row>
    <row r="1597" spans="1:41" s="88" customFormat="1" ht="15">
      <c r="A1597" s="83" t="s">
        <v>8408</v>
      </c>
      <c r="B1597" s="83"/>
      <c r="C1597" s="81" t="s">
        <v>12572</v>
      </c>
      <c r="D1597" s="83"/>
      <c r="E1597" s="81" t="s">
        <v>12623</v>
      </c>
      <c r="F1597" s="83" t="s">
        <v>12705</v>
      </c>
      <c r="G1597" s="83" t="s">
        <v>7751</v>
      </c>
      <c r="H1597" s="81" t="s">
        <v>12030</v>
      </c>
      <c r="I1597" s="83" t="s">
        <v>7752</v>
      </c>
      <c r="J1597" s="63" t="str">
        <f t="shared" si="130"/>
        <v>IC.IV.190702</v>
      </c>
      <c r="K1597" s="61" t="s">
        <v>2311</v>
      </c>
      <c r="L1597" s="60" t="str">
        <f t="shared" si="131"/>
        <v>DC per physician order</v>
      </c>
      <c r="M1597" s="64" t="str">
        <f t="shared" si="132"/>
        <v>PI.IC.IV.190702.01</v>
      </c>
      <c r="N1597" s="64"/>
      <c r="O1597" s="64" t="str">
        <f t="shared" si="133"/>
        <v>PH.IC.IV.190702.01</v>
      </c>
      <c r="P1597" s="60"/>
      <c r="Q1597" s="64" t="str">
        <f t="shared" si="134"/>
        <v>CL.IC.IV.190702.01</v>
      </c>
      <c r="X1597" s="88" t="s">
        <v>12440</v>
      </c>
      <c r="Y1597" s="88">
        <v>1116</v>
      </c>
    </row>
    <row r="1598" spans="1:41" s="88" customFormat="1" ht="15">
      <c r="A1598" s="83" t="s">
        <v>8408</v>
      </c>
      <c r="B1598" s="83"/>
      <c r="C1598" s="81" t="s">
        <v>12572</v>
      </c>
      <c r="D1598" s="83"/>
      <c r="E1598" s="81" t="s">
        <v>12623</v>
      </c>
      <c r="F1598" s="83" t="s">
        <v>12705</v>
      </c>
      <c r="G1598" s="83" t="s">
        <v>7924</v>
      </c>
      <c r="H1598" s="81" t="s">
        <v>12710</v>
      </c>
      <c r="I1598" s="83" t="s">
        <v>7925</v>
      </c>
      <c r="J1598" s="63" t="str">
        <f t="shared" si="130"/>
        <v>IC.IV.190703</v>
      </c>
      <c r="K1598" s="61" t="s">
        <v>2311</v>
      </c>
      <c r="L1598" s="60" t="str">
        <f t="shared" si="131"/>
        <v>No Blood Return</v>
      </c>
      <c r="M1598" s="64" t="str">
        <f t="shared" si="132"/>
        <v>PI.IC.IV.190703.01</v>
      </c>
      <c r="N1598" s="64"/>
      <c r="O1598" s="64" t="str">
        <f t="shared" si="133"/>
        <v>PH.IC.IV.190703.01</v>
      </c>
      <c r="P1598" s="60"/>
      <c r="Q1598" s="64" t="str">
        <f t="shared" si="134"/>
        <v>CL.IC.IV.190703.01</v>
      </c>
      <c r="X1598" s="88" t="s">
        <v>12440</v>
      </c>
      <c r="Y1598" s="88">
        <v>1116</v>
      </c>
    </row>
    <row r="1599" spans="1:41" s="88" customFormat="1" ht="15">
      <c r="A1599" s="83" t="s">
        <v>8408</v>
      </c>
      <c r="B1599" s="83"/>
      <c r="C1599" s="81" t="s">
        <v>12572</v>
      </c>
      <c r="D1599" s="83"/>
      <c r="E1599" s="81" t="s">
        <v>12623</v>
      </c>
      <c r="F1599" s="83" t="s">
        <v>12705</v>
      </c>
      <c r="G1599" s="83" t="s">
        <v>9748</v>
      </c>
      <c r="H1599" s="81" t="s">
        <v>12711</v>
      </c>
      <c r="I1599" s="83" t="s">
        <v>7926</v>
      </c>
      <c r="J1599" s="63" t="str">
        <f t="shared" si="130"/>
        <v>IC.IV.190704</v>
      </c>
      <c r="K1599" s="61" t="s">
        <v>2311</v>
      </c>
      <c r="L1599" s="60" t="str">
        <f t="shared" si="131"/>
        <v>Occluded</v>
      </c>
      <c r="M1599" s="64" t="str">
        <f t="shared" si="132"/>
        <v>PI.IC.IV.190704.01</v>
      </c>
      <c r="N1599" s="64"/>
      <c r="O1599" s="64" t="str">
        <f t="shared" si="133"/>
        <v>PH.IC.IV.190704.01</v>
      </c>
      <c r="P1599" s="60"/>
      <c r="Q1599" s="64" t="str">
        <f t="shared" si="134"/>
        <v>CL.IC.IV.190704.01</v>
      </c>
      <c r="X1599" s="88" t="s">
        <v>12440</v>
      </c>
      <c r="Y1599" s="88">
        <v>1116</v>
      </c>
    </row>
    <row r="1600" spans="1:41" s="88" customFormat="1" ht="15">
      <c r="A1600" s="83" t="s">
        <v>8408</v>
      </c>
      <c r="B1600" s="83"/>
      <c r="C1600" s="81" t="s">
        <v>12572</v>
      </c>
      <c r="D1600" s="83"/>
      <c r="E1600" s="81" t="s">
        <v>12623</v>
      </c>
      <c r="F1600" s="83" t="s">
        <v>12705</v>
      </c>
      <c r="G1600" s="83" t="s">
        <v>10446</v>
      </c>
      <c r="H1600" s="81" t="s">
        <v>12619</v>
      </c>
      <c r="I1600" s="83" t="s">
        <v>10446</v>
      </c>
      <c r="J1600" s="63" t="str">
        <f t="shared" si="130"/>
        <v>IC.IV.190705</v>
      </c>
      <c r="K1600" s="61" t="s">
        <v>2311</v>
      </c>
      <c r="L1600" s="60" t="str">
        <f t="shared" si="131"/>
        <v>Patent</v>
      </c>
      <c r="M1600" s="64" t="str">
        <f t="shared" si="132"/>
        <v>PI.IC.IV.190705.01</v>
      </c>
      <c r="N1600" s="64"/>
      <c r="O1600" s="64" t="str">
        <f t="shared" si="133"/>
        <v>PH.IC.IV.190705.01</v>
      </c>
      <c r="P1600" s="60"/>
      <c r="Q1600" s="64" t="str">
        <f t="shared" si="134"/>
        <v>CL.IC.IV.190705.01</v>
      </c>
      <c r="X1600" s="88" t="s">
        <v>12440</v>
      </c>
      <c r="Y1600" s="88">
        <v>1116</v>
      </c>
    </row>
    <row r="1601" spans="1:27" s="88" customFormat="1" ht="15">
      <c r="A1601" s="83" t="s">
        <v>8408</v>
      </c>
      <c r="B1601" s="83"/>
      <c r="C1601" s="81" t="s">
        <v>12572</v>
      </c>
      <c r="D1601" s="83"/>
      <c r="E1601" s="81" t="s">
        <v>12623</v>
      </c>
      <c r="F1601" s="83" t="s">
        <v>12705</v>
      </c>
      <c r="G1601" s="83" t="s">
        <v>8327</v>
      </c>
      <c r="H1601" s="81" t="s">
        <v>12621</v>
      </c>
      <c r="I1601" s="83" t="s">
        <v>7927</v>
      </c>
      <c r="J1601" s="63" t="str">
        <f t="shared" si="130"/>
        <v>IC.IV.190706</v>
      </c>
      <c r="K1601" s="61" t="s">
        <v>2311</v>
      </c>
      <c r="L1601" s="60" t="str">
        <f t="shared" si="131"/>
        <v>Positional</v>
      </c>
      <c r="M1601" s="64" t="str">
        <f t="shared" si="132"/>
        <v>PI.IC.IV.190706.01</v>
      </c>
      <c r="N1601" s="64"/>
      <c r="O1601" s="64" t="str">
        <f t="shared" si="133"/>
        <v>PH.IC.IV.190706.01</v>
      </c>
      <c r="P1601" s="60"/>
      <c r="Q1601" s="64" t="str">
        <f t="shared" si="134"/>
        <v>CL.IC.IV.190706.01</v>
      </c>
      <c r="X1601" s="88" t="s">
        <v>12440</v>
      </c>
      <c r="Y1601" s="88">
        <v>1116</v>
      </c>
    </row>
    <row r="1602" spans="1:27" s="88" customFormat="1" ht="15">
      <c r="A1602" s="83" t="s">
        <v>8408</v>
      </c>
      <c r="B1602" s="83"/>
      <c r="C1602" s="81" t="s">
        <v>12572</v>
      </c>
      <c r="D1602" s="83"/>
      <c r="E1602" s="81" t="s">
        <v>12623</v>
      </c>
      <c r="F1602" s="83" t="s">
        <v>12705</v>
      </c>
      <c r="G1602" s="83" t="s">
        <v>8087</v>
      </c>
      <c r="H1602" s="81" t="s">
        <v>12623</v>
      </c>
      <c r="I1602" s="83" t="s">
        <v>8088</v>
      </c>
      <c r="J1602" s="63" t="str">
        <f t="shared" si="130"/>
        <v>IC.IV.190707</v>
      </c>
      <c r="K1602" s="61" t="s">
        <v>2311</v>
      </c>
      <c r="L1602" s="60" t="str">
        <f t="shared" si="131"/>
        <v>Discontinued due to Blood Stream Infection</v>
      </c>
      <c r="M1602" s="64" t="str">
        <f t="shared" si="132"/>
        <v>PI.IC.IV.190707.01</v>
      </c>
      <c r="N1602" s="64"/>
      <c r="O1602" s="64" t="str">
        <f t="shared" si="133"/>
        <v>PH.IC.IV.190707.01</v>
      </c>
      <c r="P1602" s="60"/>
      <c r="Q1602" s="64" t="str">
        <f t="shared" si="134"/>
        <v>CL.IC.IV.190707.01</v>
      </c>
      <c r="X1602" s="88" t="s">
        <v>12440</v>
      </c>
      <c r="Y1602" s="88">
        <v>1116</v>
      </c>
    </row>
    <row r="1603" spans="1:27" s="88" customFormat="1" ht="15">
      <c r="A1603" s="83" t="s">
        <v>8408</v>
      </c>
      <c r="B1603" s="83"/>
      <c r="C1603" s="81" t="s">
        <v>12572</v>
      </c>
      <c r="D1603" s="83"/>
      <c r="E1603" s="81" t="s">
        <v>12623</v>
      </c>
      <c r="F1603" s="83" t="s">
        <v>12705</v>
      </c>
      <c r="G1603" s="83" t="s">
        <v>11840</v>
      </c>
      <c r="H1603" s="81" t="s">
        <v>12486</v>
      </c>
      <c r="I1603" s="83" t="s">
        <v>12552</v>
      </c>
      <c r="J1603" s="63" t="str">
        <f t="shared" si="130"/>
        <v>IC.IV.190708</v>
      </c>
      <c r="K1603" s="61" t="s">
        <v>2311</v>
      </c>
      <c r="L1603" s="60" t="str">
        <f t="shared" si="131"/>
        <v>Discontinue</v>
      </c>
      <c r="M1603" s="64" t="str">
        <f t="shared" si="132"/>
        <v>PI.IC.IV.190708.01</v>
      </c>
      <c r="N1603" s="64"/>
      <c r="O1603" s="64" t="str">
        <f t="shared" si="133"/>
        <v>PH.IC.IV.190708.01</v>
      </c>
      <c r="P1603" s="60"/>
      <c r="Q1603" s="64" t="str">
        <f t="shared" si="134"/>
        <v>CL.IC.IV.190708.01</v>
      </c>
      <c r="X1603" s="88" t="s">
        <v>12440</v>
      </c>
      <c r="Y1603" s="88">
        <v>1116</v>
      </c>
    </row>
    <row r="1604" spans="1:27" s="88" customFormat="1" ht="15">
      <c r="A1604" s="83" t="s">
        <v>8408</v>
      </c>
      <c r="B1604" s="83"/>
      <c r="C1604" s="81" t="s">
        <v>12572</v>
      </c>
      <c r="D1604" s="83" t="s">
        <v>12553</v>
      </c>
      <c r="E1604" s="81" t="s">
        <v>12486</v>
      </c>
      <c r="F1604" s="83" t="s">
        <v>12706</v>
      </c>
      <c r="G1604" s="83" t="s">
        <v>12555</v>
      </c>
      <c r="H1604" s="81" t="s">
        <v>12614</v>
      </c>
      <c r="I1604" s="83" t="s">
        <v>12555</v>
      </c>
      <c r="J1604" s="63" t="str">
        <f t="shared" si="130"/>
        <v>IC.IV.190801</v>
      </c>
      <c r="K1604" s="61" t="s">
        <v>2311</v>
      </c>
      <c r="L1604" s="60" t="str">
        <f t="shared" si="131"/>
        <v>Current</v>
      </c>
      <c r="M1604" s="64" t="str">
        <f t="shared" si="132"/>
        <v>PI.IC.IV.190801.01</v>
      </c>
      <c r="N1604" s="64"/>
      <c r="O1604" s="64" t="str">
        <f t="shared" si="133"/>
        <v>PH.IC.IV.190801.01</v>
      </c>
      <c r="P1604" s="60"/>
      <c r="Q1604" s="64" t="str">
        <f t="shared" si="134"/>
        <v>CL.IC.IV.190801.01</v>
      </c>
      <c r="X1604" s="88" t="s">
        <v>12440</v>
      </c>
      <c r="Y1604" s="88">
        <v>1116</v>
      </c>
    </row>
    <row r="1605" spans="1:27" s="88" customFormat="1" ht="15">
      <c r="A1605" s="83" t="s">
        <v>8408</v>
      </c>
      <c r="B1605" s="83"/>
      <c r="C1605" s="81" t="s">
        <v>12572</v>
      </c>
      <c r="D1605" s="83"/>
      <c r="E1605" s="81" t="s">
        <v>12486</v>
      </c>
      <c r="F1605" s="83" t="s">
        <v>12706</v>
      </c>
      <c r="G1605" s="83" t="s">
        <v>8431</v>
      </c>
      <c r="H1605" s="81" t="s">
        <v>12615</v>
      </c>
      <c r="I1605" s="83" t="s">
        <v>7972</v>
      </c>
      <c r="J1605" s="63" t="str">
        <f t="shared" si="130"/>
        <v>IC.IV.190802</v>
      </c>
      <c r="K1605" s="61" t="s">
        <v>2311</v>
      </c>
      <c r="L1605" s="60" t="str">
        <f t="shared" si="131"/>
        <v>Present on Admission</v>
      </c>
      <c r="M1605" s="64" t="str">
        <f t="shared" si="132"/>
        <v>PI.IC.IV.190802.01</v>
      </c>
      <c r="N1605" s="64"/>
      <c r="O1605" s="64" t="str">
        <f t="shared" si="133"/>
        <v>PH.IC.IV.190802.01</v>
      </c>
      <c r="P1605" s="60"/>
      <c r="Q1605" s="64" t="str">
        <f t="shared" si="134"/>
        <v>CL.IC.IV.190802.01</v>
      </c>
      <c r="X1605" s="88" t="s">
        <v>12440</v>
      </c>
      <c r="Y1605" s="88">
        <v>1116</v>
      </c>
    </row>
    <row r="1606" spans="1:27" s="88" customFormat="1" ht="15">
      <c r="A1606" s="83" t="s">
        <v>8408</v>
      </c>
      <c r="B1606" s="83"/>
      <c r="C1606" s="81" t="s">
        <v>12572</v>
      </c>
      <c r="D1606" s="83"/>
      <c r="E1606" s="81" t="s">
        <v>12486</v>
      </c>
      <c r="F1606" s="83" t="s">
        <v>12706</v>
      </c>
      <c r="G1606" s="83" t="s">
        <v>8002</v>
      </c>
      <c r="H1606" s="81" t="s">
        <v>12616</v>
      </c>
      <c r="I1606" s="83" t="s">
        <v>8047</v>
      </c>
      <c r="J1606" s="63" t="str">
        <f t="shared" si="130"/>
        <v>IC.IV.190803</v>
      </c>
      <c r="K1606" s="61" t="s">
        <v>2311</v>
      </c>
      <c r="L1606" s="60" t="str">
        <f t="shared" si="131"/>
        <v>Tubing New/Changed</v>
      </c>
      <c r="M1606" s="64" t="str">
        <f t="shared" si="132"/>
        <v>PI.IC.IV.190803.01</v>
      </c>
      <c r="N1606" s="64"/>
      <c r="O1606" s="64" t="str">
        <f t="shared" si="133"/>
        <v>PH.IC.IV.190803.01</v>
      </c>
      <c r="P1606" s="60"/>
      <c r="Q1606" s="64" t="str">
        <f t="shared" si="134"/>
        <v>CL.IC.IV.190803.01</v>
      </c>
      <c r="X1606" s="88" t="s">
        <v>12440</v>
      </c>
      <c r="Y1606" s="88">
        <v>1116</v>
      </c>
    </row>
    <row r="1607" spans="1:27" s="88" customFormat="1" ht="15">
      <c r="A1607" s="83" t="s">
        <v>8408</v>
      </c>
      <c r="B1607" s="83"/>
      <c r="C1607" s="81" t="s">
        <v>12572</v>
      </c>
      <c r="D1607" s="83"/>
      <c r="E1607" s="81" t="s">
        <v>12486</v>
      </c>
      <c r="F1607" s="83" t="s">
        <v>12706</v>
      </c>
      <c r="G1607" s="83" t="s">
        <v>7848</v>
      </c>
      <c r="H1607" s="81" t="s">
        <v>12617</v>
      </c>
      <c r="I1607" s="83" t="s">
        <v>7973</v>
      </c>
      <c r="J1607" s="63" t="str">
        <f t="shared" si="130"/>
        <v>IC.IV.190804</v>
      </c>
      <c r="K1607" s="61" t="s">
        <v>2311</v>
      </c>
      <c r="L1607" s="60" t="str">
        <f t="shared" si="131"/>
        <v>Tubing DC when PICC DC'd</v>
      </c>
      <c r="M1607" s="64" t="str">
        <f t="shared" si="132"/>
        <v>PI.IC.IV.190804.01</v>
      </c>
      <c r="N1607" s="64"/>
      <c r="O1607" s="64" t="str">
        <f t="shared" si="133"/>
        <v>PH.IC.IV.190804.01</v>
      </c>
      <c r="P1607" s="60"/>
      <c r="Q1607" s="64" t="str">
        <f t="shared" si="134"/>
        <v>CL.IC.IV.190804.01</v>
      </c>
      <c r="X1607" s="88" t="s">
        <v>12440</v>
      </c>
      <c r="Y1607" s="88">
        <v>1116</v>
      </c>
    </row>
    <row r="1608" spans="1:27" s="88" customFormat="1" ht="15">
      <c r="A1608" s="83" t="s">
        <v>8408</v>
      </c>
      <c r="B1608" s="83"/>
      <c r="C1608" s="81" t="s">
        <v>12572</v>
      </c>
      <c r="D1608" s="83"/>
      <c r="E1608" s="81" t="s">
        <v>12486</v>
      </c>
      <c r="F1608" s="83" t="s">
        <v>12706</v>
      </c>
      <c r="G1608" s="83" t="s">
        <v>7849</v>
      </c>
      <c r="H1608" s="81" t="s">
        <v>12596</v>
      </c>
      <c r="I1608" s="83" t="s">
        <v>7850</v>
      </c>
      <c r="J1608" s="63" t="str">
        <f t="shared" si="130"/>
        <v>IC.IV.190805</v>
      </c>
      <c r="K1608" s="61" t="s">
        <v>2311</v>
      </c>
      <c r="L1608" s="60" t="str">
        <f t="shared" si="131"/>
        <v>Tubing DC/PICC Capped</v>
      </c>
      <c r="M1608" s="64" t="str">
        <f t="shared" si="132"/>
        <v>PI.IC.IV.190805.01</v>
      </c>
      <c r="N1608" s="64"/>
      <c r="O1608" s="64" t="str">
        <f t="shared" si="133"/>
        <v>PH.IC.IV.190805.01</v>
      </c>
      <c r="P1608" s="60"/>
      <c r="Q1608" s="64" t="str">
        <f t="shared" si="134"/>
        <v>CL.IC.IV.190805.01</v>
      </c>
      <c r="X1608" s="88" t="s">
        <v>12440</v>
      </c>
      <c r="Y1608" s="88">
        <v>1116</v>
      </c>
    </row>
    <row r="1609" spans="1:27" s="88" customFormat="1" ht="15">
      <c r="A1609" s="83" t="s">
        <v>8408</v>
      </c>
      <c r="B1609" s="83"/>
      <c r="C1609" s="81" t="s">
        <v>12572</v>
      </c>
      <c r="D1609" s="83" t="s">
        <v>8155</v>
      </c>
      <c r="E1609" s="81" t="s">
        <v>12712</v>
      </c>
      <c r="F1609" s="83" t="s">
        <v>12707</v>
      </c>
      <c r="G1609" s="83" t="s">
        <v>8155</v>
      </c>
      <c r="H1609" s="81" t="s">
        <v>12498</v>
      </c>
      <c r="I1609" s="83" t="s">
        <v>6145</v>
      </c>
      <c r="J1609" s="63" t="str">
        <f t="shared" si="130"/>
        <v>IC.IV.190901</v>
      </c>
      <c r="K1609" s="61" t="s">
        <v>2311</v>
      </c>
      <c r="L1609" s="60" t="str">
        <f t="shared" si="131"/>
        <v>Insertion Date</v>
      </c>
      <c r="M1609" s="64" t="str">
        <f t="shared" si="132"/>
        <v>PI.IC.IV.190901.01</v>
      </c>
      <c r="N1609" s="64"/>
      <c r="O1609" s="64" t="str">
        <f t="shared" si="133"/>
        <v>PH.IC.IV.190901.01</v>
      </c>
      <c r="P1609" s="60"/>
      <c r="Q1609" s="64" t="str">
        <f t="shared" si="134"/>
        <v>CL.IC.IV.190901.01</v>
      </c>
      <c r="X1609" s="88" t="s">
        <v>12440</v>
      </c>
      <c r="Y1609" s="88">
        <v>1116</v>
      </c>
    </row>
    <row r="1610" spans="1:27" s="88" customFormat="1" ht="15">
      <c r="A1610" s="83" t="s">
        <v>8408</v>
      </c>
      <c r="B1610" s="83"/>
      <c r="C1610" s="81" t="s">
        <v>12572</v>
      </c>
      <c r="D1610" s="83" t="s">
        <v>8264</v>
      </c>
      <c r="E1610" s="81" t="s">
        <v>12713</v>
      </c>
      <c r="F1610" s="83" t="s">
        <v>12425</v>
      </c>
      <c r="G1610" s="83" t="s">
        <v>6145</v>
      </c>
      <c r="H1610" s="81" t="s">
        <v>11848</v>
      </c>
      <c r="I1610" s="83" t="s">
        <v>6145</v>
      </c>
      <c r="J1610" s="63" t="str">
        <f t="shared" si="130"/>
        <v>IC.IV.191001</v>
      </c>
      <c r="K1610" s="61" t="s">
        <v>2311</v>
      </c>
      <c r="L1610" s="60" t="str">
        <f t="shared" si="131"/>
        <v>Date</v>
      </c>
      <c r="M1610" s="64" t="str">
        <f t="shared" si="132"/>
        <v>PI.IC.IV.191001.01</v>
      </c>
      <c r="N1610" s="64"/>
      <c r="O1610" s="64" t="str">
        <f t="shared" si="133"/>
        <v>PH.IC.IV.191001.01</v>
      </c>
      <c r="P1610" s="60"/>
      <c r="Q1610" s="64" t="str">
        <f t="shared" si="134"/>
        <v>CL.IC.IV.191001.01</v>
      </c>
      <c r="X1610" s="88" t="s">
        <v>12440</v>
      </c>
      <c r="Y1610" s="88">
        <v>1116</v>
      </c>
    </row>
    <row r="1611" spans="1:27" s="88" customFormat="1" ht="15">
      <c r="A1611" s="83" t="s">
        <v>8408</v>
      </c>
      <c r="B1611" s="83"/>
      <c r="C1611" s="81" t="s">
        <v>12572</v>
      </c>
      <c r="D1611" s="83" t="s">
        <v>9695</v>
      </c>
      <c r="E1611" s="81" t="s">
        <v>12629</v>
      </c>
      <c r="F1611" s="83" t="s">
        <v>12426</v>
      </c>
      <c r="G1611" s="83" t="s">
        <v>12695</v>
      </c>
      <c r="H1611" s="81" t="s">
        <v>12614</v>
      </c>
      <c r="I1611" s="83" t="s">
        <v>12695</v>
      </c>
      <c r="J1611" s="63" t="str">
        <f t="shared" si="130"/>
        <v>IC.IV.191101</v>
      </c>
      <c r="K1611" s="61" t="s">
        <v>2311</v>
      </c>
      <c r="L1611" s="60" t="str">
        <f t="shared" si="131"/>
        <v>Saline Locked</v>
      </c>
      <c r="M1611" s="64" t="str">
        <f t="shared" si="132"/>
        <v>PI.IC.IV.191101.01</v>
      </c>
      <c r="N1611" s="64"/>
      <c r="O1611" s="64" t="str">
        <f t="shared" si="133"/>
        <v>PH.IC.IV.191101.01</v>
      </c>
      <c r="P1611" s="60"/>
      <c r="Q1611" s="64" t="str">
        <f t="shared" si="134"/>
        <v>CL.IC.IV.191101.01</v>
      </c>
      <c r="X1611" s="88" t="s">
        <v>12440</v>
      </c>
      <c r="Y1611" s="88">
        <v>1116</v>
      </c>
    </row>
    <row r="1612" spans="1:27" s="88" customFormat="1" ht="15">
      <c r="A1612" s="83" t="s">
        <v>8408</v>
      </c>
      <c r="B1612" s="83"/>
      <c r="C1612" s="81" t="s">
        <v>12572</v>
      </c>
      <c r="D1612" s="83"/>
      <c r="E1612" s="81" t="s">
        <v>12629</v>
      </c>
      <c r="F1612" s="83" t="s">
        <v>12426</v>
      </c>
      <c r="G1612" s="83" t="s">
        <v>12696</v>
      </c>
      <c r="H1612" s="81" t="s">
        <v>12615</v>
      </c>
      <c r="I1612" s="83" t="s">
        <v>12696</v>
      </c>
      <c r="J1612" s="63" t="str">
        <f t="shared" si="130"/>
        <v>IC.IV.191102</v>
      </c>
      <c r="K1612" s="61" t="s">
        <v>2311</v>
      </c>
      <c r="L1612" s="60" t="str">
        <f t="shared" si="131"/>
        <v>Heparin Locked</v>
      </c>
      <c r="M1612" s="64" t="str">
        <f t="shared" si="132"/>
        <v>PI.IC.IV.191102.01</v>
      </c>
      <c r="N1612" s="64"/>
      <c r="O1612" s="64" t="str">
        <f t="shared" si="133"/>
        <v>PH.IC.IV.191102.01</v>
      </c>
      <c r="P1612" s="60"/>
      <c r="Q1612" s="64" t="str">
        <f t="shared" si="134"/>
        <v>CL.IC.IV.191102.01</v>
      </c>
      <c r="X1612" s="88" t="s">
        <v>12440</v>
      </c>
      <c r="Y1612" s="88">
        <v>1116</v>
      </c>
    </row>
    <row r="1613" spans="1:27" s="60" customFormat="1" ht="15">
      <c r="A1613" s="83" t="s">
        <v>8408</v>
      </c>
      <c r="B1613" s="83"/>
      <c r="C1613" s="81" t="s">
        <v>12572</v>
      </c>
      <c r="D1613" s="83"/>
      <c r="E1613" s="81" t="s">
        <v>12629</v>
      </c>
      <c r="F1613" s="83" t="s">
        <v>12426</v>
      </c>
      <c r="G1613" s="83" t="s">
        <v>12697</v>
      </c>
      <c r="H1613" s="81" t="s">
        <v>12616</v>
      </c>
      <c r="I1613" s="83" t="s">
        <v>12697</v>
      </c>
      <c r="J1613" s="63" t="str">
        <f t="shared" si="130"/>
        <v>IC.IV.191103</v>
      </c>
      <c r="K1613" s="61" t="s">
        <v>2311</v>
      </c>
      <c r="L1613" s="60" t="str">
        <f t="shared" si="131"/>
        <v>Fibrinolytic</v>
      </c>
      <c r="M1613" s="64" t="str">
        <f t="shared" si="132"/>
        <v>PI.IC.IV.191103.01</v>
      </c>
      <c r="N1613" s="64"/>
      <c r="O1613" s="64" t="str">
        <f t="shared" si="133"/>
        <v>PH.IC.IV.191103.01</v>
      </c>
      <c r="Q1613" s="64" t="str">
        <f t="shared" si="134"/>
        <v>CL.IC.IV.191103.01</v>
      </c>
      <c r="Z1613" s="60" t="s">
        <v>13083</v>
      </c>
      <c r="AA1613" s="60">
        <v>1151</v>
      </c>
    </row>
    <row r="1614" spans="1:27" s="60" customFormat="1" ht="15">
      <c r="A1614" s="83" t="s">
        <v>8408</v>
      </c>
      <c r="B1614" s="83"/>
      <c r="C1614" s="81" t="s">
        <v>12572</v>
      </c>
      <c r="D1614" s="83"/>
      <c r="E1614" s="81" t="s">
        <v>12629</v>
      </c>
      <c r="F1614" s="83" t="s">
        <v>12426</v>
      </c>
      <c r="G1614" s="83" t="s">
        <v>8438</v>
      </c>
      <c r="H1614" s="81" t="s">
        <v>12617</v>
      </c>
      <c r="I1614" s="83" t="s">
        <v>8439</v>
      </c>
      <c r="J1614" s="63" t="str">
        <f t="shared" si="130"/>
        <v>IC.IV.191104</v>
      </c>
      <c r="K1614" s="61" t="s">
        <v>2311</v>
      </c>
      <c r="L1614" s="60" t="str">
        <f t="shared" si="131"/>
        <v>Citrate locked</v>
      </c>
      <c r="M1614" s="64" t="str">
        <f t="shared" si="132"/>
        <v>PI.IC.IV.191104.01</v>
      </c>
      <c r="N1614" s="64"/>
      <c r="O1614" s="64" t="str">
        <f t="shared" si="133"/>
        <v>PH.IC.IV.191104.01</v>
      </c>
      <c r="Q1614" s="64" t="str">
        <f t="shared" si="134"/>
        <v>CL.IC.IV.191104.01</v>
      </c>
      <c r="Z1614" s="60" t="s">
        <v>13083</v>
      </c>
      <c r="AA1614" s="60">
        <v>1151</v>
      </c>
    </row>
    <row r="1615" spans="1:27" s="60" customFormat="1" ht="15">
      <c r="A1615" s="83" t="s">
        <v>8408</v>
      </c>
      <c r="B1615" s="83"/>
      <c r="C1615" s="81" t="s">
        <v>12572</v>
      </c>
      <c r="D1615" s="83"/>
      <c r="E1615" s="81" t="s">
        <v>12629</v>
      </c>
      <c r="F1615" s="83" t="s">
        <v>12426</v>
      </c>
      <c r="G1615" s="83" t="s">
        <v>10478</v>
      </c>
      <c r="H1615" s="81" t="s">
        <v>12596</v>
      </c>
      <c r="I1615" s="83" t="s">
        <v>10478</v>
      </c>
      <c r="J1615" s="63" t="str">
        <f t="shared" si="130"/>
        <v>IC.IV.191105</v>
      </c>
      <c r="K1615" s="61" t="s">
        <v>2311</v>
      </c>
      <c r="L1615" s="60" t="str">
        <f t="shared" si="131"/>
        <v>Other: specify</v>
      </c>
      <c r="M1615" s="64" t="str">
        <f t="shared" si="132"/>
        <v>PI.IC.IV.191105.01</v>
      </c>
      <c r="N1615" s="64"/>
      <c r="O1615" s="64" t="str">
        <f t="shared" si="133"/>
        <v>PH.IC.IV.191105.01</v>
      </c>
      <c r="Q1615" s="64" t="str">
        <f t="shared" si="134"/>
        <v>CL.IC.IV.191105.01</v>
      </c>
      <c r="Z1615" s="60" t="s">
        <v>13083</v>
      </c>
      <c r="AA1615" s="60">
        <v>1151</v>
      </c>
    </row>
    <row r="1616" spans="1:27" s="60" customFormat="1" ht="15">
      <c r="A1616" s="83" t="s">
        <v>8408</v>
      </c>
      <c r="B1616" s="83"/>
      <c r="C1616" s="81" t="s">
        <v>12572</v>
      </c>
      <c r="D1616" s="83" t="s">
        <v>12698</v>
      </c>
      <c r="E1616" s="81" t="s">
        <v>12263</v>
      </c>
      <c r="F1616" s="83" t="s">
        <v>12427</v>
      </c>
      <c r="G1616" s="83" t="s">
        <v>12700</v>
      </c>
      <c r="H1616" s="81" t="s">
        <v>12614</v>
      </c>
      <c r="I1616" s="83" t="s">
        <v>6539</v>
      </c>
      <c r="J1616" s="63" t="str">
        <f t="shared" si="130"/>
        <v>IC.IV.191201</v>
      </c>
      <c r="K1616" s="61" t="s">
        <v>2311</v>
      </c>
      <c r="L1616" s="60" t="str">
        <f t="shared" si="131"/>
        <v>Line CMs outside body</v>
      </c>
      <c r="M1616" s="64" t="str">
        <f t="shared" si="132"/>
        <v>PI.IC.IV.191201.01</v>
      </c>
      <c r="N1616" s="64"/>
      <c r="O1616" s="64" t="str">
        <f t="shared" si="133"/>
        <v>PH.IC.IV.191201.01</v>
      </c>
      <c r="Q1616" s="64" t="str">
        <f t="shared" si="134"/>
        <v>CL.IC.IV.191201.01</v>
      </c>
      <c r="Z1616" s="60" t="s">
        <v>13083</v>
      </c>
      <c r="AA1616" s="60">
        <v>1151</v>
      </c>
    </row>
    <row r="1617" spans="1:27" s="60" customFormat="1" ht="30">
      <c r="A1617" s="83" t="s">
        <v>8408</v>
      </c>
      <c r="B1617" s="60" t="s">
        <v>3547</v>
      </c>
      <c r="C1617" s="61" t="s">
        <v>13270</v>
      </c>
      <c r="D1617" s="60" t="s">
        <v>3245</v>
      </c>
      <c r="E1617" s="61" t="s">
        <v>11848</v>
      </c>
      <c r="F1617" s="85" t="s">
        <v>3547</v>
      </c>
      <c r="G1617" s="85" t="s">
        <v>3429</v>
      </c>
      <c r="H1617" s="61" t="s">
        <v>11848</v>
      </c>
      <c r="J1617" s="63" t="str">
        <f t="shared" ref="J1617:J1657" si="135">CONCATENATE("IC.IV.",C1617,E1617,H1617)</f>
        <v>IC.IV.200101</v>
      </c>
      <c r="K1617" s="61" t="s">
        <v>2311</v>
      </c>
      <c r="L1617" s="60" t="str">
        <f t="shared" ref="L1617:L1657" si="136">G1617</f>
        <v>Patient informed/instructed regarding procedure</v>
      </c>
      <c r="M1617" s="64" t="str">
        <f t="shared" ref="M1617:M1657" si="137">CONCATENATE("PI.",J1617,".",K1617)</f>
        <v>PI.IC.IV.200101.01</v>
      </c>
      <c r="N1617" s="64"/>
      <c r="O1617" s="64" t="str">
        <f t="shared" ref="O1617:O1657" si="138">CONCATENATE("PH.",J1617,".",K1617)</f>
        <v>PH.IC.IV.200101.01</v>
      </c>
      <c r="Q1617" s="64" t="str">
        <f t="shared" ref="Q1617:Q1657" si="139">CONCATENATE("CL.",J1617,".",K1617)</f>
        <v>CL.IC.IV.200101.01</v>
      </c>
      <c r="Z1617" s="60" t="s">
        <v>13083</v>
      </c>
      <c r="AA1617" s="60">
        <v>1151</v>
      </c>
    </row>
    <row r="1618" spans="1:27" s="60" customFormat="1" ht="15">
      <c r="A1618" s="83" t="s">
        <v>8408</v>
      </c>
      <c r="C1618" s="61" t="s">
        <v>13270</v>
      </c>
      <c r="E1618" s="61" t="s">
        <v>11848</v>
      </c>
      <c r="F1618" s="85" t="s">
        <v>3547</v>
      </c>
      <c r="G1618" s="85" t="s">
        <v>3548</v>
      </c>
      <c r="H1618" s="61" t="s">
        <v>12030</v>
      </c>
      <c r="J1618" s="63" t="str">
        <f t="shared" si="135"/>
        <v>IC.IV.200102</v>
      </c>
      <c r="K1618" s="61" t="s">
        <v>2311</v>
      </c>
      <c r="L1618" s="60" t="str">
        <f t="shared" si="136"/>
        <v>Consent Completed</v>
      </c>
      <c r="M1618" s="64" t="str">
        <f t="shared" si="137"/>
        <v>PI.IC.IV.200102.01</v>
      </c>
      <c r="N1618" s="64"/>
      <c r="O1618" s="64" t="str">
        <f t="shared" si="138"/>
        <v>PH.IC.IV.200102.01</v>
      </c>
      <c r="Q1618" s="64" t="str">
        <f t="shared" si="139"/>
        <v>CL.IC.IV.200102.01</v>
      </c>
      <c r="Z1618" s="60" t="s">
        <v>13083</v>
      </c>
      <c r="AA1618" s="60">
        <v>1151</v>
      </c>
    </row>
    <row r="1619" spans="1:27" s="60" customFormat="1" ht="30">
      <c r="A1619" s="83" t="s">
        <v>8408</v>
      </c>
      <c r="C1619" s="61" t="s">
        <v>13270</v>
      </c>
      <c r="D1619" s="60" t="s">
        <v>13178</v>
      </c>
      <c r="E1619" s="61" t="s">
        <v>12030</v>
      </c>
      <c r="F1619" s="85" t="s">
        <v>3547</v>
      </c>
      <c r="G1619" s="85" t="s">
        <v>3416</v>
      </c>
      <c r="H1619" s="61" t="s">
        <v>11848</v>
      </c>
      <c r="J1619" s="63" t="str">
        <f t="shared" si="135"/>
        <v>IC.IV.200201</v>
      </c>
      <c r="K1619" s="61" t="s">
        <v>2311</v>
      </c>
      <c r="L1619" s="60" t="str">
        <f t="shared" si="136"/>
        <v>Time Out: correct patient position verified</v>
      </c>
      <c r="M1619" s="64" t="str">
        <f t="shared" si="137"/>
        <v>PI.IC.IV.200201.01</v>
      </c>
      <c r="N1619" s="64"/>
      <c r="O1619" s="64" t="str">
        <f t="shared" si="138"/>
        <v>PH.IC.IV.200201.01</v>
      </c>
      <c r="Q1619" s="64" t="str">
        <f t="shared" si="139"/>
        <v>CL.IC.IV.200201.01</v>
      </c>
      <c r="Z1619" s="60" t="s">
        <v>13083</v>
      </c>
      <c r="AA1619" s="60">
        <v>1151</v>
      </c>
    </row>
    <row r="1620" spans="1:27" s="60" customFormat="1" ht="30">
      <c r="A1620" s="83" t="s">
        <v>8408</v>
      </c>
      <c r="C1620" s="61" t="s">
        <v>13270</v>
      </c>
      <c r="E1620" s="61" t="s">
        <v>12030</v>
      </c>
      <c r="F1620" s="85" t="s">
        <v>3547</v>
      </c>
      <c r="G1620" s="85" t="s">
        <v>3205</v>
      </c>
      <c r="H1620" s="61" t="s">
        <v>12030</v>
      </c>
      <c r="J1620" s="63" t="str">
        <f t="shared" si="135"/>
        <v>IC.IV.200202</v>
      </c>
      <c r="K1620" s="61" t="s">
        <v>2311</v>
      </c>
      <c r="L1620" s="60" t="str">
        <f t="shared" si="136"/>
        <v>Time Out: correct side and site verified</v>
      </c>
      <c r="M1620" s="64" t="str">
        <f t="shared" si="137"/>
        <v>PI.IC.IV.200202.01</v>
      </c>
      <c r="N1620" s="64"/>
      <c r="O1620" s="64" t="str">
        <f t="shared" si="138"/>
        <v>PH.IC.IV.200202.01</v>
      </c>
      <c r="Q1620" s="64" t="str">
        <f t="shared" si="139"/>
        <v>CL.IC.IV.200202.01</v>
      </c>
      <c r="Z1620" s="60" t="s">
        <v>13083</v>
      </c>
      <c r="AA1620" s="60">
        <v>1151</v>
      </c>
    </row>
    <row r="1621" spans="1:27" s="60" customFormat="1" ht="15">
      <c r="A1621" s="83" t="s">
        <v>8408</v>
      </c>
      <c r="C1621" s="61" t="s">
        <v>13270</v>
      </c>
      <c r="D1621" s="60" t="s">
        <v>13179</v>
      </c>
      <c r="E1621" s="61" t="s">
        <v>12032</v>
      </c>
      <c r="F1621" s="85" t="s">
        <v>3547</v>
      </c>
      <c r="G1621" s="85" t="s">
        <v>3316</v>
      </c>
      <c r="H1621" s="61" t="s">
        <v>11848</v>
      </c>
      <c r="J1621" s="63" t="str">
        <f t="shared" si="135"/>
        <v>IC.IV.200301</v>
      </c>
      <c r="K1621" s="61" t="s">
        <v>2311</v>
      </c>
      <c r="L1621" s="60" t="str">
        <f t="shared" si="136"/>
        <v>Hand hygiene completed</v>
      </c>
      <c r="M1621" s="64" t="str">
        <f t="shared" si="137"/>
        <v>PI.IC.IV.200301.01</v>
      </c>
      <c r="N1621" s="64"/>
      <c r="O1621" s="64" t="str">
        <f t="shared" si="138"/>
        <v>PH.IC.IV.200301.01</v>
      </c>
      <c r="Q1621" s="64" t="str">
        <f t="shared" si="139"/>
        <v>CL.IC.IV.200301.01</v>
      </c>
      <c r="Z1621" s="60" t="s">
        <v>13083</v>
      </c>
      <c r="AA1621" s="60">
        <v>1151</v>
      </c>
    </row>
    <row r="1622" spans="1:27" s="60" customFormat="1" ht="15">
      <c r="A1622" s="83" t="s">
        <v>8408</v>
      </c>
      <c r="C1622" s="61" t="s">
        <v>13270</v>
      </c>
      <c r="E1622" s="61" t="s">
        <v>12032</v>
      </c>
      <c r="F1622" s="85" t="s">
        <v>3547</v>
      </c>
      <c r="G1622" s="85" t="s">
        <v>3318</v>
      </c>
      <c r="H1622" s="61" t="s">
        <v>12030</v>
      </c>
      <c r="J1622" s="63" t="str">
        <f t="shared" si="135"/>
        <v>IC.IV.200302</v>
      </c>
      <c r="K1622" s="61" t="s">
        <v>2311</v>
      </c>
      <c r="L1622" s="60" t="str">
        <f t="shared" si="136"/>
        <v>Headcover worn by inserter</v>
      </c>
      <c r="M1622" s="64" t="str">
        <f t="shared" si="137"/>
        <v>PI.IC.IV.200302.01</v>
      </c>
      <c r="N1622" s="64"/>
      <c r="O1622" s="64" t="str">
        <f t="shared" si="138"/>
        <v>PH.IC.IV.200302.01</v>
      </c>
      <c r="Q1622" s="64" t="str">
        <f t="shared" si="139"/>
        <v>CL.IC.IV.200302.01</v>
      </c>
      <c r="Z1622" s="60" t="s">
        <v>13083</v>
      </c>
      <c r="AA1622" s="60">
        <v>1151</v>
      </c>
    </row>
    <row r="1623" spans="1:27" s="60" customFormat="1" ht="15">
      <c r="A1623" s="83" t="s">
        <v>8408</v>
      </c>
      <c r="C1623" s="61" t="s">
        <v>13270</v>
      </c>
      <c r="E1623" s="61" t="s">
        <v>12032</v>
      </c>
      <c r="F1623" s="85" t="s">
        <v>3547</v>
      </c>
      <c r="G1623" s="85" t="s">
        <v>3319</v>
      </c>
      <c r="H1623" s="61" t="s">
        <v>12032</v>
      </c>
      <c r="J1623" s="63" t="str">
        <f t="shared" si="135"/>
        <v>IC.IV.200303</v>
      </c>
      <c r="K1623" s="61" t="s">
        <v>2311</v>
      </c>
      <c r="L1623" s="60" t="str">
        <f t="shared" si="136"/>
        <v>Mask worn by inserter</v>
      </c>
      <c r="M1623" s="64" t="str">
        <f t="shared" si="137"/>
        <v>PI.IC.IV.200303.01</v>
      </c>
      <c r="N1623" s="64"/>
      <c r="O1623" s="64" t="str">
        <f t="shared" si="138"/>
        <v>PH.IC.IV.200303.01</v>
      </c>
      <c r="Q1623" s="64" t="str">
        <f t="shared" si="139"/>
        <v>CL.IC.IV.200303.01</v>
      </c>
      <c r="Z1623" s="60" t="s">
        <v>13083</v>
      </c>
      <c r="AA1623" s="60">
        <v>1151</v>
      </c>
    </row>
    <row r="1624" spans="1:27" s="60" customFormat="1" ht="15">
      <c r="A1624" s="83" t="s">
        <v>8408</v>
      </c>
      <c r="C1624" s="61" t="s">
        <v>13270</v>
      </c>
      <c r="E1624" s="61" t="s">
        <v>12032</v>
      </c>
      <c r="F1624" s="85" t="s">
        <v>3547</v>
      </c>
      <c r="G1624" s="85" t="s">
        <v>3320</v>
      </c>
      <c r="H1624" s="61" t="s">
        <v>12028</v>
      </c>
      <c r="J1624" s="63" t="str">
        <f t="shared" si="135"/>
        <v>IC.IV.200304</v>
      </c>
      <c r="K1624" s="61" t="s">
        <v>2311</v>
      </c>
      <c r="L1624" s="60" t="str">
        <f t="shared" si="136"/>
        <v>Sterile gloves worn by inserter</v>
      </c>
      <c r="M1624" s="64" t="str">
        <f t="shared" si="137"/>
        <v>PI.IC.IV.200304.01</v>
      </c>
      <c r="N1624" s="64"/>
      <c r="O1624" s="64" t="str">
        <f t="shared" si="138"/>
        <v>PH.IC.IV.200304.01</v>
      </c>
      <c r="Q1624" s="64" t="str">
        <f t="shared" si="139"/>
        <v>CL.IC.IV.200304.01</v>
      </c>
      <c r="R1624" s="60" t="s">
        <v>12773</v>
      </c>
      <c r="S1624" s="60">
        <v>337</v>
      </c>
      <c r="Z1624" s="60" t="s">
        <v>13083</v>
      </c>
      <c r="AA1624" s="60">
        <v>1151</v>
      </c>
    </row>
    <row r="1625" spans="1:27" s="60" customFormat="1" ht="15">
      <c r="A1625" s="83" t="s">
        <v>8408</v>
      </c>
      <c r="C1625" s="61" t="s">
        <v>13270</v>
      </c>
      <c r="E1625" s="61" t="s">
        <v>12032</v>
      </c>
      <c r="F1625" s="85" t="s">
        <v>3547</v>
      </c>
      <c r="G1625" s="85" t="s">
        <v>3321</v>
      </c>
      <c r="H1625" s="61" t="s">
        <v>12210</v>
      </c>
      <c r="J1625" s="63" t="str">
        <f t="shared" si="135"/>
        <v>IC.IV.200305</v>
      </c>
      <c r="K1625" s="61" t="s">
        <v>2311</v>
      </c>
      <c r="L1625" s="60" t="str">
        <f t="shared" si="136"/>
        <v>Sterile gown worn by inserter</v>
      </c>
      <c r="M1625" s="64" t="str">
        <f t="shared" si="137"/>
        <v>PI.IC.IV.200305.01</v>
      </c>
      <c r="N1625" s="64"/>
      <c r="O1625" s="64" t="str">
        <f t="shared" si="138"/>
        <v>PH.IC.IV.200305.01</v>
      </c>
      <c r="Q1625" s="64" t="str">
        <f t="shared" si="139"/>
        <v>CL.IC.IV.200305.01</v>
      </c>
      <c r="Z1625" s="60" t="s">
        <v>13083</v>
      </c>
      <c r="AA1625" s="60">
        <v>1151</v>
      </c>
    </row>
    <row r="1626" spans="1:27" s="60" customFormat="1" ht="15">
      <c r="A1626" s="83" t="s">
        <v>8408</v>
      </c>
      <c r="C1626" s="61" t="s">
        <v>13270</v>
      </c>
      <c r="E1626" s="61" t="s">
        <v>12032</v>
      </c>
      <c r="F1626" s="85" t="s">
        <v>3547</v>
      </c>
      <c r="G1626" s="85" t="s">
        <v>3322</v>
      </c>
      <c r="H1626" s="61" t="s">
        <v>12212</v>
      </c>
      <c r="J1626" s="63" t="str">
        <f t="shared" si="135"/>
        <v>IC.IV.200306</v>
      </c>
      <c r="K1626" s="61" t="s">
        <v>2311</v>
      </c>
      <c r="L1626" s="60" t="str">
        <f t="shared" si="136"/>
        <v>Full body drape on patient</v>
      </c>
      <c r="M1626" s="64" t="str">
        <f t="shared" si="137"/>
        <v>PI.IC.IV.200306.01</v>
      </c>
      <c r="N1626" s="64"/>
      <c r="O1626" s="64" t="str">
        <f t="shared" si="138"/>
        <v>PH.IC.IV.200306.01</v>
      </c>
      <c r="Q1626" s="64" t="str">
        <f t="shared" si="139"/>
        <v>CL.IC.IV.200306.01</v>
      </c>
      <c r="Z1626" s="60" t="s">
        <v>13083</v>
      </c>
      <c r="AA1626" s="60">
        <v>1151</v>
      </c>
    </row>
    <row r="1627" spans="1:27" s="60" customFormat="1" ht="15">
      <c r="A1627" s="83" t="s">
        <v>8408</v>
      </c>
      <c r="C1627" s="61" t="s">
        <v>13270</v>
      </c>
      <c r="E1627" s="61" t="s">
        <v>12032</v>
      </c>
      <c r="F1627" s="85" t="s">
        <v>3547</v>
      </c>
      <c r="G1627" s="85" t="s">
        <v>3323</v>
      </c>
      <c r="H1627" s="61" t="s">
        <v>12225</v>
      </c>
      <c r="J1627" s="63" t="str">
        <f t="shared" si="135"/>
        <v>IC.IV.200307</v>
      </c>
      <c r="K1627" s="61" t="s">
        <v>2311</v>
      </c>
      <c r="L1627" s="60" t="str">
        <f t="shared" si="136"/>
        <v>Chlorhexidine used</v>
      </c>
      <c r="M1627" s="64" t="str">
        <f t="shared" si="137"/>
        <v>PI.IC.IV.200307.01</v>
      </c>
      <c r="N1627" s="64"/>
      <c r="O1627" s="64" t="str">
        <f t="shared" si="138"/>
        <v>PH.IC.IV.200307.01</v>
      </c>
      <c r="Q1627" s="64" t="str">
        <f t="shared" si="139"/>
        <v>CL.IC.IV.200307.01</v>
      </c>
      <c r="Z1627" s="60" t="s">
        <v>13083</v>
      </c>
      <c r="AA1627" s="60">
        <v>1151</v>
      </c>
    </row>
    <row r="1628" spans="1:27" s="60" customFormat="1" ht="15">
      <c r="A1628" s="83" t="s">
        <v>8408</v>
      </c>
      <c r="C1628" s="61" t="s">
        <v>13270</v>
      </c>
      <c r="E1628" s="61" t="s">
        <v>12032</v>
      </c>
      <c r="F1628" s="85" t="s">
        <v>3547</v>
      </c>
      <c r="G1628" s="85" t="s">
        <v>13168</v>
      </c>
      <c r="H1628" s="61" t="s">
        <v>11638</v>
      </c>
      <c r="J1628" s="63" t="str">
        <f t="shared" si="135"/>
        <v>IC.IV.200308</v>
      </c>
      <c r="K1628" s="61" t="s">
        <v>2311</v>
      </c>
      <c r="L1628" s="60" t="str">
        <f t="shared" si="136"/>
        <v>Chlorhexidine contraindicated</v>
      </c>
      <c r="M1628" s="64" t="str">
        <f t="shared" si="137"/>
        <v>PI.IC.IV.200308.01</v>
      </c>
      <c r="N1628" s="64"/>
      <c r="O1628" s="64" t="str">
        <f t="shared" si="138"/>
        <v>PH.IC.IV.200308.01</v>
      </c>
      <c r="Q1628" s="64" t="str">
        <f t="shared" si="139"/>
        <v>CL.IC.IV.200308.01</v>
      </c>
      <c r="Z1628" s="60" t="s">
        <v>13083</v>
      </c>
      <c r="AA1628" s="60">
        <v>1151</v>
      </c>
    </row>
    <row r="1629" spans="1:27" s="60" customFormat="1" ht="15">
      <c r="A1629" s="83" t="s">
        <v>8408</v>
      </c>
      <c r="C1629" s="61" t="s">
        <v>13270</v>
      </c>
      <c r="D1629" s="60" t="s">
        <v>13169</v>
      </c>
      <c r="E1629" s="61" t="s">
        <v>12028</v>
      </c>
      <c r="F1629" s="85" t="s">
        <v>3547</v>
      </c>
      <c r="G1629" s="85" t="s">
        <v>8228</v>
      </c>
      <c r="H1629" s="61" t="s">
        <v>11848</v>
      </c>
      <c r="J1629" s="63" t="str">
        <f t="shared" si="135"/>
        <v>IC.IV.200401</v>
      </c>
      <c r="K1629" s="61" t="s">
        <v>2311</v>
      </c>
      <c r="L1629" s="60" t="str">
        <f t="shared" si="136"/>
        <v>Introducer</v>
      </c>
      <c r="M1629" s="64" t="str">
        <f t="shared" si="137"/>
        <v>PI.IC.IV.200401.01</v>
      </c>
      <c r="N1629" s="64"/>
      <c r="O1629" s="64" t="str">
        <f t="shared" si="138"/>
        <v>PH.IC.IV.200401.01</v>
      </c>
      <c r="Q1629" s="64" t="str">
        <f t="shared" si="139"/>
        <v>CL.IC.IV.200401.01</v>
      </c>
      <c r="S1629" s="60" t="s">
        <v>9836</v>
      </c>
      <c r="Z1629" s="60" t="s">
        <v>13083</v>
      </c>
      <c r="AA1629" s="60">
        <v>1151</v>
      </c>
    </row>
    <row r="1630" spans="1:27" s="60" customFormat="1" ht="15">
      <c r="A1630" s="83" t="s">
        <v>8408</v>
      </c>
      <c r="C1630" s="61" t="s">
        <v>13270</v>
      </c>
      <c r="E1630" s="61" t="s">
        <v>12028</v>
      </c>
      <c r="F1630" s="85" t="s">
        <v>3547</v>
      </c>
      <c r="G1630" s="85" t="s">
        <v>3326</v>
      </c>
      <c r="H1630" s="61" t="s">
        <v>12030</v>
      </c>
      <c r="J1630" s="63" t="str">
        <f t="shared" si="135"/>
        <v>IC.IV.200402</v>
      </c>
      <c r="K1630" s="61" t="s">
        <v>2311</v>
      </c>
      <c r="L1630" s="60" t="str">
        <f t="shared" si="136"/>
        <v>Pulmonary Artery Catheter</v>
      </c>
      <c r="M1630" s="64" t="str">
        <f t="shared" si="137"/>
        <v>PI.IC.IV.200402.01</v>
      </c>
      <c r="N1630" s="64"/>
      <c r="O1630" s="64" t="str">
        <f t="shared" si="138"/>
        <v>PH.IC.IV.200402.01</v>
      </c>
      <c r="Q1630" s="64" t="str">
        <f t="shared" si="139"/>
        <v>CL.IC.IV.200402.01</v>
      </c>
      <c r="Z1630" s="60" t="s">
        <v>13083</v>
      </c>
      <c r="AA1630" s="60">
        <v>1151</v>
      </c>
    </row>
    <row r="1631" spans="1:27" s="60" customFormat="1" ht="15">
      <c r="A1631" s="83" t="s">
        <v>8408</v>
      </c>
      <c r="C1631" s="61" t="s">
        <v>13270</v>
      </c>
      <c r="E1631" s="61" t="s">
        <v>12028</v>
      </c>
      <c r="F1631" s="85" t="s">
        <v>3547</v>
      </c>
      <c r="G1631" s="85" t="s">
        <v>3211</v>
      </c>
      <c r="H1631" s="61" t="s">
        <v>12032</v>
      </c>
      <c r="J1631" s="63" t="str">
        <f t="shared" si="135"/>
        <v>IC.IV.200403</v>
      </c>
      <c r="K1631" s="61" t="s">
        <v>2311</v>
      </c>
      <c r="L1631" s="60" t="str">
        <f t="shared" si="136"/>
        <v>Single Lumen Catheter</v>
      </c>
      <c r="M1631" s="64" t="str">
        <f t="shared" si="137"/>
        <v>PI.IC.IV.200403.01</v>
      </c>
      <c r="N1631" s="64"/>
      <c r="O1631" s="64" t="str">
        <f t="shared" si="138"/>
        <v>PH.IC.IV.200403.01</v>
      </c>
      <c r="Q1631" s="64" t="str">
        <f t="shared" si="139"/>
        <v>CL.IC.IV.200403.01</v>
      </c>
      <c r="Z1631" s="60" t="s">
        <v>13083</v>
      </c>
      <c r="AA1631" s="60">
        <v>1151</v>
      </c>
    </row>
    <row r="1632" spans="1:27" s="60" customFormat="1" ht="15">
      <c r="A1632" s="83" t="s">
        <v>8408</v>
      </c>
      <c r="C1632" s="61" t="s">
        <v>13270</v>
      </c>
      <c r="E1632" s="61" t="s">
        <v>12028</v>
      </c>
      <c r="F1632" s="85" t="s">
        <v>3547</v>
      </c>
      <c r="G1632" s="85" t="s">
        <v>3212</v>
      </c>
      <c r="H1632" s="61" t="s">
        <v>12028</v>
      </c>
      <c r="J1632" s="63" t="str">
        <f t="shared" si="135"/>
        <v>IC.IV.200404</v>
      </c>
      <c r="K1632" s="61" t="s">
        <v>2311</v>
      </c>
      <c r="L1632" s="60" t="str">
        <f t="shared" si="136"/>
        <v>Multiple Lumen Catheter</v>
      </c>
      <c r="M1632" s="64" t="str">
        <f t="shared" si="137"/>
        <v>PI.IC.IV.200404.01</v>
      </c>
      <c r="N1632" s="64"/>
      <c r="O1632" s="64" t="str">
        <f t="shared" si="138"/>
        <v>PH.IC.IV.200404.01</v>
      </c>
      <c r="Q1632" s="64" t="str">
        <f t="shared" si="139"/>
        <v>CL.IC.IV.200404.01</v>
      </c>
      <c r="Z1632" s="60" t="s">
        <v>13083</v>
      </c>
      <c r="AA1632" s="60">
        <v>1151</v>
      </c>
    </row>
    <row r="1633" spans="1:27" s="60" customFormat="1" ht="15">
      <c r="A1633" s="83" t="s">
        <v>8408</v>
      </c>
      <c r="C1633" s="61" t="s">
        <v>13270</v>
      </c>
      <c r="E1633" s="61" t="s">
        <v>12028</v>
      </c>
      <c r="F1633" s="85" t="s">
        <v>3547</v>
      </c>
      <c r="G1633" s="85" t="s">
        <v>8233</v>
      </c>
      <c r="H1633" s="61" t="s">
        <v>12210</v>
      </c>
      <c r="J1633" s="63" t="str">
        <f t="shared" si="135"/>
        <v>IC.IV.200405</v>
      </c>
      <c r="K1633" s="61" t="s">
        <v>2311</v>
      </c>
      <c r="L1633" s="60" t="str">
        <f t="shared" si="136"/>
        <v>PICC</v>
      </c>
      <c r="M1633" s="64" t="str">
        <f t="shared" si="137"/>
        <v>PI.IC.IV.200405.01</v>
      </c>
      <c r="N1633" s="64"/>
      <c r="O1633" s="64" t="str">
        <f t="shared" si="138"/>
        <v>PH.IC.IV.200405.01</v>
      </c>
      <c r="Q1633" s="64" t="str">
        <f t="shared" si="139"/>
        <v>CL.IC.IV.200405.01</v>
      </c>
      <c r="Z1633" s="60" t="s">
        <v>13083</v>
      </c>
      <c r="AA1633" s="60">
        <v>1151</v>
      </c>
    </row>
    <row r="1634" spans="1:27" s="60" customFormat="1" ht="15">
      <c r="A1634" s="83" t="s">
        <v>8408</v>
      </c>
      <c r="C1634" s="61" t="s">
        <v>13270</v>
      </c>
      <c r="D1634" s="60" t="s">
        <v>13170</v>
      </c>
      <c r="E1634" s="61" t="s">
        <v>12210</v>
      </c>
      <c r="F1634" s="85" t="s">
        <v>3547</v>
      </c>
      <c r="G1634" s="85" t="s">
        <v>3214</v>
      </c>
      <c r="H1634" s="61" t="s">
        <v>12030</v>
      </c>
      <c r="J1634" s="63" t="str">
        <f t="shared" si="135"/>
        <v>IC.IV.200502</v>
      </c>
      <c r="K1634" s="61" t="s">
        <v>2311</v>
      </c>
      <c r="L1634" s="60" t="str">
        <f t="shared" si="136"/>
        <v>Time inserted</v>
      </c>
      <c r="M1634" s="64" t="str">
        <f t="shared" si="137"/>
        <v>PI.IC.IV.200502.01</v>
      </c>
      <c r="N1634" s="64"/>
      <c r="O1634" s="64" t="str">
        <f t="shared" si="138"/>
        <v>PH.IC.IV.200502.01</v>
      </c>
      <c r="Q1634" s="64" t="str">
        <f t="shared" si="139"/>
        <v>CL.IC.IV.200502.01</v>
      </c>
      <c r="Z1634" s="60" t="s">
        <v>13083</v>
      </c>
      <c r="AA1634" s="60">
        <v>1151</v>
      </c>
    </row>
    <row r="1635" spans="1:27" s="60" customFormat="1" ht="15">
      <c r="A1635" s="83" t="s">
        <v>8408</v>
      </c>
      <c r="C1635" s="61" t="s">
        <v>13270</v>
      </c>
      <c r="E1635" s="61" t="s">
        <v>12210</v>
      </c>
      <c r="F1635" s="85" t="s">
        <v>3547</v>
      </c>
      <c r="G1635" s="85" t="s">
        <v>3215</v>
      </c>
      <c r="H1635" s="61" t="s">
        <v>12032</v>
      </c>
      <c r="J1635" s="63" t="str">
        <f t="shared" si="135"/>
        <v>IC.IV.200503</v>
      </c>
      <c r="K1635" s="61" t="s">
        <v>2311</v>
      </c>
      <c r="L1635" s="60" t="str">
        <f t="shared" si="136"/>
        <v>Central line placed by:</v>
      </c>
      <c r="M1635" s="64" t="str">
        <f t="shared" si="137"/>
        <v>PI.IC.IV.200503.01</v>
      </c>
      <c r="N1635" s="64"/>
      <c r="O1635" s="64" t="str">
        <f t="shared" si="138"/>
        <v>PH.IC.IV.200503.01</v>
      </c>
      <c r="Q1635" s="64" t="str">
        <f t="shared" si="139"/>
        <v>CL.IC.IV.200503.01</v>
      </c>
      <c r="Z1635" s="60" t="s">
        <v>13083</v>
      </c>
      <c r="AA1635" s="60">
        <v>1151</v>
      </c>
    </row>
    <row r="1636" spans="1:27" s="60" customFormat="1" ht="30">
      <c r="A1636" s="83" t="s">
        <v>8408</v>
      </c>
      <c r="C1636" s="61" t="s">
        <v>13270</v>
      </c>
      <c r="E1636" s="61" t="s">
        <v>12210</v>
      </c>
      <c r="F1636" s="85" t="s">
        <v>3547</v>
      </c>
      <c r="G1636" s="85" t="s">
        <v>3329</v>
      </c>
      <c r="H1636" s="61" t="s">
        <v>12028</v>
      </c>
      <c r="J1636" s="63" t="str">
        <f t="shared" si="135"/>
        <v>IC.IV.200504</v>
      </c>
      <c r="K1636" s="61" t="s">
        <v>2311</v>
      </c>
      <c r="L1636" s="60" t="str">
        <f t="shared" si="136"/>
        <v>Central Line Placement Supervised by:</v>
      </c>
      <c r="M1636" s="64" t="str">
        <f t="shared" si="137"/>
        <v>PI.IC.IV.200504.01</v>
      </c>
      <c r="N1636" s="64"/>
      <c r="O1636" s="64" t="str">
        <f t="shared" si="138"/>
        <v>PH.IC.IV.200504.01</v>
      </c>
      <c r="Q1636" s="64" t="str">
        <f t="shared" si="139"/>
        <v>CL.IC.IV.200504.01</v>
      </c>
      <c r="Z1636" s="60" t="s">
        <v>13083</v>
      </c>
      <c r="AA1636" s="60">
        <v>1151</v>
      </c>
    </row>
    <row r="1637" spans="1:27" s="60" customFormat="1" ht="30">
      <c r="A1637" s="83" t="s">
        <v>8408</v>
      </c>
      <c r="C1637" s="61" t="s">
        <v>13270</v>
      </c>
      <c r="E1637" s="61" t="s">
        <v>12210</v>
      </c>
      <c r="F1637" s="85" t="s">
        <v>3547</v>
      </c>
      <c r="G1637" s="85" t="s">
        <v>3481</v>
      </c>
      <c r="H1637" s="61" t="s">
        <v>12210</v>
      </c>
      <c r="J1637" s="63" t="str">
        <f t="shared" si="135"/>
        <v>IC.IV.200505</v>
      </c>
      <c r="K1637" s="61" t="s">
        <v>2311</v>
      </c>
      <c r="L1637" s="60" t="str">
        <f t="shared" si="136"/>
        <v>Pulmonary artery catheter flushed; balloon tested</v>
      </c>
      <c r="M1637" s="64" t="str">
        <f t="shared" si="137"/>
        <v>PI.IC.IV.200505.01</v>
      </c>
      <c r="N1637" s="64"/>
      <c r="O1637" s="64" t="str">
        <f t="shared" si="138"/>
        <v>PH.IC.IV.200505.01</v>
      </c>
      <c r="Q1637" s="64" t="str">
        <f t="shared" si="139"/>
        <v>CL.IC.IV.200505.01</v>
      </c>
      <c r="Z1637" s="60" t="s">
        <v>13083</v>
      </c>
      <c r="AA1637" s="60">
        <v>1151</v>
      </c>
    </row>
    <row r="1638" spans="1:27" s="60" customFormat="1" ht="30">
      <c r="A1638" s="83" t="s">
        <v>8408</v>
      </c>
      <c r="C1638" s="61" t="s">
        <v>13270</v>
      </c>
      <c r="E1638" s="61" t="s">
        <v>12210</v>
      </c>
      <c r="F1638" s="85" t="s">
        <v>3547</v>
      </c>
      <c r="G1638" s="85" t="s">
        <v>3482</v>
      </c>
      <c r="H1638" s="61" t="s">
        <v>12212</v>
      </c>
      <c r="J1638" s="63" t="str">
        <f t="shared" si="135"/>
        <v>IC.IV.200506</v>
      </c>
      <c r="K1638" s="61" t="s">
        <v>2311</v>
      </c>
      <c r="L1638" s="60" t="str">
        <f t="shared" si="136"/>
        <v>Pulmonary artery catheter placed via introducer</v>
      </c>
      <c r="M1638" s="64" t="str">
        <f t="shared" si="137"/>
        <v>PI.IC.IV.200506.01</v>
      </c>
      <c r="N1638" s="64"/>
      <c r="O1638" s="64" t="str">
        <f t="shared" si="138"/>
        <v>PH.IC.IV.200506.01</v>
      </c>
      <c r="Q1638" s="64" t="str">
        <f t="shared" si="139"/>
        <v>CL.IC.IV.200506.01</v>
      </c>
      <c r="Z1638" s="60" t="s">
        <v>13083</v>
      </c>
      <c r="AA1638" s="60">
        <v>1151</v>
      </c>
    </row>
    <row r="1639" spans="1:27" s="60" customFormat="1" ht="30">
      <c r="A1639" s="83" t="s">
        <v>8408</v>
      </c>
      <c r="C1639" s="61" t="s">
        <v>13270</v>
      </c>
      <c r="E1639" s="61" t="s">
        <v>12210</v>
      </c>
      <c r="F1639" s="85" t="s">
        <v>3547</v>
      </c>
      <c r="G1639" s="85" t="s">
        <v>3483</v>
      </c>
      <c r="H1639" s="61" t="s">
        <v>12225</v>
      </c>
      <c r="J1639" s="63" t="str">
        <f t="shared" si="135"/>
        <v>IC.IV.200507</v>
      </c>
      <c r="K1639" s="61" t="s">
        <v>2311</v>
      </c>
      <c r="L1639" s="60" t="str">
        <f t="shared" si="136"/>
        <v>Central line placed over guide wire</v>
      </c>
      <c r="M1639" s="64" t="str">
        <f t="shared" si="137"/>
        <v>PI.IC.IV.200507.01</v>
      </c>
      <c r="N1639" s="64"/>
      <c r="O1639" s="64" t="str">
        <f t="shared" si="138"/>
        <v>PH.IC.IV.200507.01</v>
      </c>
      <c r="Q1639" s="64" t="str">
        <f t="shared" si="139"/>
        <v>CL.IC.IV.200507.01</v>
      </c>
      <c r="Z1639" s="60" t="s">
        <v>13083</v>
      </c>
      <c r="AA1639" s="60">
        <v>1151</v>
      </c>
    </row>
    <row r="1640" spans="1:27" s="60" customFormat="1" ht="30">
      <c r="A1640" s="83" t="s">
        <v>8408</v>
      </c>
      <c r="C1640" s="61" t="s">
        <v>13270</v>
      </c>
      <c r="E1640" s="61" t="s">
        <v>12210</v>
      </c>
      <c r="F1640" s="85" t="s">
        <v>3547</v>
      </c>
      <c r="G1640" s="85" t="s">
        <v>3366</v>
      </c>
      <c r="H1640" s="61" t="s">
        <v>11638</v>
      </c>
      <c r="J1640" s="63" t="str">
        <f t="shared" si="135"/>
        <v>IC.IV.200508</v>
      </c>
      <c r="K1640" s="61" t="s">
        <v>2311</v>
      </c>
      <c r="L1640" s="60" t="str">
        <f t="shared" si="136"/>
        <v>Central line secured, sterile dressing applied</v>
      </c>
      <c r="M1640" s="64" t="str">
        <f t="shared" si="137"/>
        <v>PI.IC.IV.200508.01</v>
      </c>
      <c r="N1640" s="64"/>
      <c r="O1640" s="64" t="str">
        <f t="shared" si="138"/>
        <v>PH.IC.IV.200508.01</v>
      </c>
      <c r="Q1640" s="64" t="str">
        <f t="shared" si="139"/>
        <v>CL.IC.IV.200508.01</v>
      </c>
      <c r="Z1640" s="60" t="s">
        <v>13083</v>
      </c>
      <c r="AA1640" s="60">
        <v>1151</v>
      </c>
    </row>
    <row r="1641" spans="1:27" s="60" customFormat="1" ht="15">
      <c r="A1641" s="83" t="s">
        <v>8408</v>
      </c>
      <c r="C1641" s="61" t="s">
        <v>13270</v>
      </c>
      <c r="E1641" s="61" t="s">
        <v>12210</v>
      </c>
      <c r="F1641" s="85" t="s">
        <v>3547</v>
      </c>
      <c r="G1641" s="85" t="s">
        <v>3367</v>
      </c>
      <c r="H1641" s="61" t="s">
        <v>11639</v>
      </c>
      <c r="J1641" s="63" t="str">
        <f t="shared" si="135"/>
        <v>IC.IV.200509</v>
      </c>
      <c r="K1641" s="61" t="s">
        <v>2311</v>
      </c>
      <c r="L1641" s="60" t="str">
        <f t="shared" si="136"/>
        <v>Line sutured in place</v>
      </c>
      <c r="M1641" s="64" t="str">
        <f t="shared" si="137"/>
        <v>PI.IC.IV.200509.01</v>
      </c>
      <c r="N1641" s="64"/>
      <c r="O1641" s="64" t="str">
        <f t="shared" si="138"/>
        <v>PH.IC.IV.200509.01</v>
      </c>
      <c r="Q1641" s="64" t="str">
        <f t="shared" si="139"/>
        <v>CL.IC.IV.200509.01</v>
      </c>
      <c r="Z1641" s="60" t="s">
        <v>13083</v>
      </c>
      <c r="AA1641" s="60">
        <v>1151</v>
      </c>
    </row>
    <row r="1642" spans="1:27" s="60" customFormat="1" ht="15">
      <c r="A1642" s="83" t="s">
        <v>8408</v>
      </c>
      <c r="C1642" s="61" t="s">
        <v>13270</v>
      </c>
      <c r="E1642" s="61" t="s">
        <v>12210</v>
      </c>
      <c r="F1642" s="85" t="s">
        <v>3547</v>
      </c>
      <c r="G1642" s="85" t="s">
        <v>3257</v>
      </c>
      <c r="H1642" s="61" t="s">
        <v>11829</v>
      </c>
      <c r="J1642" s="63" t="str">
        <f t="shared" si="135"/>
        <v>IC.IV.200510</v>
      </c>
      <c r="K1642" s="61" t="s">
        <v>2311</v>
      </c>
      <c r="L1642" s="60" t="str">
        <f t="shared" si="136"/>
        <v>Line taped in place</v>
      </c>
      <c r="M1642" s="64" t="str">
        <f t="shared" si="137"/>
        <v>PI.IC.IV.200510.01</v>
      </c>
      <c r="N1642" s="64"/>
      <c r="O1642" s="64" t="str">
        <f t="shared" si="138"/>
        <v>PH.IC.IV.200510.01</v>
      </c>
      <c r="Q1642" s="64" t="str">
        <f t="shared" si="139"/>
        <v>CL.IC.IV.200510.01</v>
      </c>
      <c r="Z1642" s="60" t="s">
        <v>13083</v>
      </c>
      <c r="AA1642" s="60">
        <v>1151</v>
      </c>
    </row>
    <row r="1643" spans="1:27" s="60" customFormat="1" ht="15">
      <c r="A1643" s="83" t="s">
        <v>8408</v>
      </c>
      <c r="C1643" s="61" t="s">
        <v>13270</v>
      </c>
      <c r="E1643" s="61" t="s">
        <v>12210</v>
      </c>
      <c r="F1643" s="85" t="s">
        <v>3547</v>
      </c>
      <c r="G1643" s="85" t="s">
        <v>3258</v>
      </c>
      <c r="H1643" s="61" t="s">
        <v>12099</v>
      </c>
      <c r="J1643" s="63" t="str">
        <f t="shared" si="135"/>
        <v>IC.IV.200511</v>
      </c>
      <c r="K1643" s="61" t="s">
        <v>2311</v>
      </c>
      <c r="L1643" s="60" t="str">
        <f t="shared" si="136"/>
        <v>Securement device applied</v>
      </c>
      <c r="M1643" s="64" t="str">
        <f t="shared" si="137"/>
        <v>PI.IC.IV.200511.01</v>
      </c>
      <c r="N1643" s="64"/>
      <c r="O1643" s="64" t="str">
        <f t="shared" si="138"/>
        <v>PH.IC.IV.200511.01</v>
      </c>
      <c r="Q1643" s="64" t="str">
        <f t="shared" si="139"/>
        <v>CL.IC.IV.200511.01</v>
      </c>
      <c r="Z1643" s="60" t="s">
        <v>13083</v>
      </c>
      <c r="AA1643" s="60">
        <v>1151</v>
      </c>
    </row>
    <row r="1644" spans="1:27" s="60" customFormat="1" ht="15">
      <c r="A1644" s="83" t="s">
        <v>8408</v>
      </c>
      <c r="C1644" s="61" t="s">
        <v>13270</v>
      </c>
      <c r="E1644" s="61" t="s">
        <v>12210</v>
      </c>
      <c r="F1644" s="85" t="s">
        <v>3547</v>
      </c>
      <c r="G1644" s="85" t="s">
        <v>3139</v>
      </c>
      <c r="H1644" s="61" t="s">
        <v>12100</v>
      </c>
      <c r="J1644" s="63" t="str">
        <f t="shared" si="135"/>
        <v>IC.IV.200512</v>
      </c>
      <c r="K1644" s="61" t="s">
        <v>2311</v>
      </c>
      <c r="L1644" s="60" t="str">
        <f t="shared" si="136"/>
        <v>Sterile dressing applied</v>
      </c>
      <c r="M1644" s="64" t="str">
        <f t="shared" si="137"/>
        <v>PI.IC.IV.200512.01</v>
      </c>
      <c r="N1644" s="64"/>
      <c r="O1644" s="64" t="str">
        <f t="shared" si="138"/>
        <v>PH.IC.IV.200512.01</v>
      </c>
      <c r="Q1644" s="64" t="str">
        <f t="shared" si="139"/>
        <v>CL.IC.IV.200512.01</v>
      </c>
      <c r="Z1644" s="60" t="s">
        <v>13083</v>
      </c>
      <c r="AA1644" s="60">
        <v>1151</v>
      </c>
    </row>
    <row r="1645" spans="1:27" s="60" customFormat="1" ht="15">
      <c r="A1645" s="83" t="s">
        <v>8408</v>
      </c>
      <c r="C1645" s="61" t="s">
        <v>13270</v>
      </c>
      <c r="D1645" s="60" t="s">
        <v>13247</v>
      </c>
      <c r="E1645" s="61" t="s">
        <v>12212</v>
      </c>
      <c r="F1645" s="85" t="s">
        <v>3547</v>
      </c>
      <c r="G1645" s="85" t="s">
        <v>3267</v>
      </c>
      <c r="H1645" s="61" t="s">
        <v>11848</v>
      </c>
      <c r="J1645" s="63" t="str">
        <f t="shared" si="135"/>
        <v>IC.IV.200601</v>
      </c>
      <c r="K1645" s="61" t="s">
        <v>2311</v>
      </c>
      <c r="L1645" s="60" t="str">
        <f t="shared" si="136"/>
        <v>Subclavian Vein Right</v>
      </c>
      <c r="M1645" s="64" t="str">
        <f t="shared" si="137"/>
        <v>PI.IC.IV.200601.01</v>
      </c>
      <c r="N1645" s="64"/>
      <c r="O1645" s="64" t="str">
        <f t="shared" si="138"/>
        <v>PH.IC.IV.200601.01</v>
      </c>
      <c r="Q1645" s="64" t="str">
        <f t="shared" si="139"/>
        <v>CL.IC.IV.200601.01</v>
      </c>
      <c r="Z1645" s="60" t="s">
        <v>13083</v>
      </c>
      <c r="AA1645" s="60">
        <v>1151</v>
      </c>
    </row>
    <row r="1646" spans="1:27" s="60" customFormat="1" ht="15">
      <c r="A1646" s="83" t="s">
        <v>8408</v>
      </c>
      <c r="C1646" s="61" t="s">
        <v>13270</v>
      </c>
      <c r="E1646" s="61" t="s">
        <v>12212</v>
      </c>
      <c r="F1646" s="85" t="s">
        <v>3547</v>
      </c>
      <c r="G1646" s="85" t="s">
        <v>3268</v>
      </c>
      <c r="H1646" s="61" t="s">
        <v>12030</v>
      </c>
      <c r="J1646" s="63" t="str">
        <f t="shared" si="135"/>
        <v>IC.IV.200602</v>
      </c>
      <c r="K1646" s="61" t="s">
        <v>2311</v>
      </c>
      <c r="L1646" s="60" t="str">
        <f t="shared" si="136"/>
        <v>Subclavian Vein Left</v>
      </c>
      <c r="M1646" s="64" t="str">
        <f t="shared" si="137"/>
        <v>PI.IC.IV.200602.01</v>
      </c>
      <c r="N1646" s="64"/>
      <c r="O1646" s="64" t="str">
        <f t="shared" si="138"/>
        <v>PH.IC.IV.200602.01</v>
      </c>
      <c r="Q1646" s="64" t="str">
        <f t="shared" si="139"/>
        <v>CL.IC.IV.200602.01</v>
      </c>
      <c r="Z1646" s="60" t="s">
        <v>13083</v>
      </c>
      <c r="AA1646" s="60">
        <v>1151</v>
      </c>
    </row>
    <row r="1647" spans="1:27" s="60" customFormat="1" ht="15">
      <c r="A1647" s="83" t="s">
        <v>8408</v>
      </c>
      <c r="C1647" s="61" t="s">
        <v>13270</v>
      </c>
      <c r="E1647" s="61" t="s">
        <v>12212</v>
      </c>
      <c r="F1647" s="85" t="s">
        <v>3547</v>
      </c>
      <c r="G1647" s="85" t="s">
        <v>3269</v>
      </c>
      <c r="H1647" s="61" t="s">
        <v>12032</v>
      </c>
      <c r="J1647" s="63" t="str">
        <f t="shared" si="135"/>
        <v>IC.IV.200603</v>
      </c>
      <c r="K1647" s="61" t="s">
        <v>2311</v>
      </c>
      <c r="L1647" s="60" t="str">
        <f t="shared" si="136"/>
        <v>Internal Jugular Vein Right</v>
      </c>
      <c r="M1647" s="64" t="str">
        <f t="shared" si="137"/>
        <v>PI.IC.IV.200603.01</v>
      </c>
      <c r="N1647" s="64"/>
      <c r="O1647" s="64" t="str">
        <f t="shared" si="138"/>
        <v>PH.IC.IV.200603.01</v>
      </c>
      <c r="Q1647" s="64" t="str">
        <f t="shared" si="139"/>
        <v>CL.IC.IV.200603.01</v>
      </c>
      <c r="Z1647" s="60" t="s">
        <v>13083</v>
      </c>
      <c r="AA1647" s="60">
        <v>1151</v>
      </c>
    </row>
    <row r="1648" spans="1:27" s="60" customFormat="1" ht="15">
      <c r="A1648" s="83" t="s">
        <v>8408</v>
      </c>
      <c r="C1648" s="61" t="s">
        <v>13270</v>
      </c>
      <c r="E1648" s="61" t="s">
        <v>12212</v>
      </c>
      <c r="F1648" s="85" t="s">
        <v>3547</v>
      </c>
      <c r="G1648" s="85" t="s">
        <v>3270</v>
      </c>
      <c r="H1648" s="61" t="s">
        <v>12028</v>
      </c>
      <c r="J1648" s="63" t="str">
        <f t="shared" si="135"/>
        <v>IC.IV.200604</v>
      </c>
      <c r="K1648" s="61" t="s">
        <v>2311</v>
      </c>
      <c r="L1648" s="60" t="str">
        <f t="shared" si="136"/>
        <v>Internal Jugular Vein Left</v>
      </c>
      <c r="M1648" s="64" t="str">
        <f t="shared" si="137"/>
        <v>PI.IC.IV.200604.01</v>
      </c>
      <c r="N1648" s="64"/>
      <c r="O1648" s="64" t="str">
        <f t="shared" si="138"/>
        <v>PH.IC.IV.200604.01</v>
      </c>
      <c r="Q1648" s="64" t="str">
        <f t="shared" si="139"/>
        <v>CL.IC.IV.200604.01</v>
      </c>
      <c r="Z1648" s="60" t="s">
        <v>13083</v>
      </c>
      <c r="AA1648" s="60">
        <v>1151</v>
      </c>
    </row>
    <row r="1649" spans="1:31" s="60" customFormat="1" ht="15">
      <c r="A1649" s="83" t="s">
        <v>8408</v>
      </c>
      <c r="C1649" s="61" t="s">
        <v>13270</v>
      </c>
      <c r="E1649" s="61" t="s">
        <v>12212</v>
      </c>
      <c r="F1649" s="85" t="s">
        <v>3547</v>
      </c>
      <c r="G1649" s="85" t="s">
        <v>3271</v>
      </c>
      <c r="H1649" s="61" t="s">
        <v>12210</v>
      </c>
      <c r="J1649" s="63" t="str">
        <f t="shared" si="135"/>
        <v>IC.IV.200605</v>
      </c>
      <c r="K1649" s="61" t="s">
        <v>2311</v>
      </c>
      <c r="L1649" s="60" t="str">
        <f t="shared" si="136"/>
        <v>Femoral Vein Right</v>
      </c>
      <c r="M1649" s="64" t="str">
        <f t="shared" si="137"/>
        <v>PI.IC.IV.200605.01</v>
      </c>
      <c r="N1649" s="64"/>
      <c r="O1649" s="64" t="str">
        <f t="shared" si="138"/>
        <v>PH.IC.IV.200605.01</v>
      </c>
      <c r="Q1649" s="64" t="str">
        <f t="shared" si="139"/>
        <v>CL.IC.IV.200605.01</v>
      </c>
      <c r="Z1649" s="60" t="s">
        <v>13083</v>
      </c>
      <c r="AA1649" s="60">
        <v>1151</v>
      </c>
    </row>
    <row r="1650" spans="1:31" s="60" customFormat="1" ht="15">
      <c r="A1650" s="83" t="s">
        <v>8408</v>
      </c>
      <c r="C1650" s="61" t="s">
        <v>13270</v>
      </c>
      <c r="E1650" s="61" t="s">
        <v>12212</v>
      </c>
      <c r="F1650" s="85" t="s">
        <v>3547</v>
      </c>
      <c r="G1650" s="85" t="s">
        <v>3272</v>
      </c>
      <c r="H1650" s="61" t="s">
        <v>12212</v>
      </c>
      <c r="J1650" s="63" t="str">
        <f t="shared" si="135"/>
        <v>IC.IV.200606</v>
      </c>
      <c r="K1650" s="61" t="s">
        <v>2311</v>
      </c>
      <c r="L1650" s="60" t="str">
        <f t="shared" si="136"/>
        <v>Femoral Vein Left</v>
      </c>
      <c r="M1650" s="64" t="str">
        <f t="shared" si="137"/>
        <v>PI.IC.IV.200606.01</v>
      </c>
      <c r="N1650" s="64"/>
      <c r="O1650" s="64" t="str">
        <f t="shared" si="138"/>
        <v>PH.IC.IV.200606.01</v>
      </c>
      <c r="Q1650" s="64" t="str">
        <f t="shared" si="139"/>
        <v>CL.IC.IV.200606.01</v>
      </c>
      <c r="Z1650" s="60" t="s">
        <v>13083</v>
      </c>
      <c r="AA1650" s="60">
        <v>1151</v>
      </c>
    </row>
    <row r="1651" spans="1:31" s="60" customFormat="1" ht="15">
      <c r="A1651" s="83" t="s">
        <v>8408</v>
      </c>
      <c r="C1651" s="61" t="s">
        <v>13270</v>
      </c>
      <c r="D1651" s="60" t="s">
        <v>13248</v>
      </c>
      <c r="E1651" s="61" t="s">
        <v>12225</v>
      </c>
      <c r="F1651" s="85" t="s">
        <v>3547</v>
      </c>
      <c r="G1651" s="85" t="s">
        <v>3152</v>
      </c>
      <c r="H1651" s="61" t="s">
        <v>11848</v>
      </c>
      <c r="J1651" s="63" t="str">
        <f t="shared" si="135"/>
        <v>IC.IV.200701</v>
      </c>
      <c r="K1651" s="61" t="s">
        <v>2311</v>
      </c>
      <c r="L1651" s="60" t="str">
        <f t="shared" si="136"/>
        <v>Emergent insertion</v>
      </c>
      <c r="M1651" s="64" t="str">
        <f t="shared" si="137"/>
        <v>PI.IC.IV.200701.01</v>
      </c>
      <c r="N1651" s="64"/>
      <c r="O1651" s="64" t="str">
        <f t="shared" si="138"/>
        <v>PH.IC.IV.200701.01</v>
      </c>
      <c r="Q1651" s="64" t="str">
        <f t="shared" si="139"/>
        <v>CL.IC.IV.200701.01</v>
      </c>
      <c r="R1651" s="60" t="s">
        <v>12773</v>
      </c>
      <c r="S1651" s="60">
        <v>957</v>
      </c>
      <c r="Z1651" s="60" t="s">
        <v>13083</v>
      </c>
      <c r="AA1651" s="60">
        <v>1151</v>
      </c>
    </row>
    <row r="1652" spans="1:31" s="60" customFormat="1" ht="15">
      <c r="A1652" s="83" t="s">
        <v>8408</v>
      </c>
      <c r="C1652" s="61" t="s">
        <v>13270</v>
      </c>
      <c r="E1652" s="61" t="s">
        <v>12225</v>
      </c>
      <c r="F1652" s="85" t="s">
        <v>3547</v>
      </c>
      <c r="G1652" s="85" t="s">
        <v>3153</v>
      </c>
      <c r="H1652" s="61" t="s">
        <v>12030</v>
      </c>
      <c r="J1652" s="63" t="str">
        <f t="shared" si="135"/>
        <v>IC.IV.200702</v>
      </c>
      <c r="K1652" s="61" t="s">
        <v>2311</v>
      </c>
      <c r="L1652" s="60" t="str">
        <f t="shared" si="136"/>
        <v>Non-emergent insertion</v>
      </c>
      <c r="M1652" s="64" t="str">
        <f t="shared" si="137"/>
        <v>PI.IC.IV.200702.01</v>
      </c>
      <c r="N1652" s="64"/>
      <c r="O1652" s="64" t="str">
        <f t="shared" si="138"/>
        <v>PH.IC.IV.200702.01</v>
      </c>
      <c r="Q1652" s="64" t="str">
        <f t="shared" si="139"/>
        <v>CL.IC.IV.200702.01</v>
      </c>
      <c r="R1652" s="60" t="s">
        <v>12773</v>
      </c>
      <c r="S1652" s="60">
        <v>958</v>
      </c>
      <c r="Z1652" s="60" t="s">
        <v>13083</v>
      </c>
      <c r="AA1652" s="60">
        <v>1151</v>
      </c>
    </row>
    <row r="1653" spans="1:31" s="60" customFormat="1" ht="18" customHeight="1">
      <c r="A1653" s="83" t="s">
        <v>8408</v>
      </c>
      <c r="C1653" s="61" t="s">
        <v>13270</v>
      </c>
      <c r="E1653" s="61" t="s">
        <v>12225</v>
      </c>
      <c r="F1653" s="85" t="s">
        <v>3547</v>
      </c>
      <c r="G1653" s="85" t="s">
        <v>11660</v>
      </c>
      <c r="H1653" s="61" t="s">
        <v>12032</v>
      </c>
      <c r="J1653" s="63" t="str">
        <f t="shared" si="135"/>
        <v>IC.IV.200703</v>
      </c>
      <c r="K1653" s="61" t="s">
        <v>2311</v>
      </c>
      <c r="L1653" s="60" t="str">
        <f t="shared" si="136"/>
        <v>Change over wire</v>
      </c>
      <c r="M1653" s="64" t="str">
        <f t="shared" si="137"/>
        <v>PI.IC.IV.200703.01</v>
      </c>
      <c r="N1653" s="64"/>
      <c r="O1653" s="64" t="str">
        <f t="shared" si="138"/>
        <v>PH.IC.IV.200703.01</v>
      </c>
      <c r="Q1653" s="64" t="str">
        <f t="shared" si="139"/>
        <v>CL.IC.IV.200703.01</v>
      </c>
      <c r="R1653" s="60" t="s">
        <v>12773</v>
      </c>
      <c r="S1653" s="60">
        <v>959</v>
      </c>
      <c r="Z1653" s="60" t="s">
        <v>13083</v>
      </c>
      <c r="AA1653" s="60">
        <v>1151</v>
      </c>
    </row>
    <row r="1654" spans="1:31" s="60" customFormat="1" ht="15">
      <c r="A1654" s="83" t="s">
        <v>8408</v>
      </c>
      <c r="C1654" s="61" t="s">
        <v>13270</v>
      </c>
      <c r="E1654" s="61" t="s">
        <v>12225</v>
      </c>
      <c r="F1654" s="85" t="s">
        <v>3547</v>
      </c>
      <c r="G1654" s="85" t="s">
        <v>3154</v>
      </c>
      <c r="H1654" s="61" t="s">
        <v>12028</v>
      </c>
      <c r="J1654" s="63" t="str">
        <f t="shared" si="135"/>
        <v>IC.IV.200704</v>
      </c>
      <c r="K1654" s="61" t="s">
        <v>2311</v>
      </c>
      <c r="L1654" s="60" t="str">
        <f t="shared" si="136"/>
        <v>Pre-existing infection</v>
      </c>
      <c r="M1654" s="64" t="str">
        <f t="shared" si="137"/>
        <v>PI.IC.IV.200704.01</v>
      </c>
      <c r="N1654" s="64"/>
      <c r="O1654" s="64" t="str">
        <f t="shared" si="138"/>
        <v>PH.IC.IV.200704.01</v>
      </c>
      <c r="Q1654" s="64" t="str">
        <f t="shared" si="139"/>
        <v>CL.IC.IV.200704.01</v>
      </c>
      <c r="AD1654" s="60" t="s">
        <v>330</v>
      </c>
      <c r="AE1654" s="60">
        <v>1297</v>
      </c>
    </row>
    <row r="1655" spans="1:31" s="60" customFormat="1" ht="15">
      <c r="A1655" s="83" t="s">
        <v>8408</v>
      </c>
      <c r="C1655" s="61" t="s">
        <v>13270</v>
      </c>
      <c r="E1655" s="61" t="s">
        <v>12225</v>
      </c>
      <c r="F1655" s="85" t="s">
        <v>3547</v>
      </c>
      <c r="G1655" s="85" t="s">
        <v>13267</v>
      </c>
      <c r="H1655" s="61" t="s">
        <v>12210</v>
      </c>
      <c r="J1655" s="63" t="str">
        <f t="shared" si="135"/>
        <v>IC.IV.200705</v>
      </c>
      <c r="K1655" s="61" t="s">
        <v>2311</v>
      </c>
      <c r="L1655" s="60" t="str">
        <f t="shared" si="136"/>
        <v>Unsuccessful</v>
      </c>
      <c r="M1655" s="64" t="str">
        <f t="shared" si="137"/>
        <v>PI.IC.IV.200705.01</v>
      </c>
      <c r="N1655" s="64"/>
      <c r="O1655" s="64" t="str">
        <f t="shared" si="138"/>
        <v>PH.IC.IV.200705.01</v>
      </c>
      <c r="Q1655" s="64" t="str">
        <f t="shared" si="139"/>
        <v>CL.IC.IV.200705.01</v>
      </c>
      <c r="AD1655" s="60" t="s">
        <v>330</v>
      </c>
      <c r="AE1655" s="60">
        <v>1297</v>
      </c>
    </row>
    <row r="1656" spans="1:31" s="60" customFormat="1" ht="15">
      <c r="A1656" s="83" t="s">
        <v>8408</v>
      </c>
      <c r="C1656" s="61" t="s">
        <v>13270</v>
      </c>
      <c r="E1656" s="61" t="s">
        <v>12225</v>
      </c>
      <c r="F1656" s="85" t="s">
        <v>3547</v>
      </c>
      <c r="G1656" s="85" t="s">
        <v>13268</v>
      </c>
      <c r="H1656" s="61" t="s">
        <v>12212</v>
      </c>
      <c r="J1656" s="63" t="str">
        <f t="shared" si="135"/>
        <v>IC.IV.200706</v>
      </c>
      <c r="K1656" s="61" t="s">
        <v>2311</v>
      </c>
      <c r="L1656" s="60" t="str">
        <f t="shared" si="136"/>
        <v>New Line</v>
      </c>
      <c r="M1656" s="64" t="str">
        <f t="shared" si="137"/>
        <v>PI.IC.IV.200706.01</v>
      </c>
      <c r="N1656" s="64"/>
      <c r="O1656" s="64" t="str">
        <f t="shared" si="138"/>
        <v>PH.IC.IV.200706.01</v>
      </c>
      <c r="Q1656" s="64" t="str">
        <f t="shared" si="139"/>
        <v>CL.IC.IV.200706.01</v>
      </c>
      <c r="AD1656" s="60" t="s">
        <v>330</v>
      </c>
      <c r="AE1656" s="60">
        <v>1297</v>
      </c>
    </row>
    <row r="1657" spans="1:31" s="60" customFormat="1" ht="30">
      <c r="A1657" s="83" t="s">
        <v>8408</v>
      </c>
      <c r="C1657" s="61" t="s">
        <v>13270</v>
      </c>
      <c r="E1657" s="61" t="s">
        <v>12225</v>
      </c>
      <c r="F1657" s="85" t="s">
        <v>3547</v>
      </c>
      <c r="G1657" s="85" t="s">
        <v>13269</v>
      </c>
      <c r="H1657" s="61" t="s">
        <v>12225</v>
      </c>
      <c r="J1657" s="63" t="str">
        <f t="shared" si="135"/>
        <v>IC.IV.200707</v>
      </c>
      <c r="K1657" s="61" t="s">
        <v>2311</v>
      </c>
      <c r="L1657" s="60" t="str">
        <f t="shared" si="136"/>
        <v>Sterile field maintained throughout procedure</v>
      </c>
      <c r="M1657" s="64" t="str">
        <f t="shared" si="137"/>
        <v>PI.IC.IV.200707.01</v>
      </c>
      <c r="N1657" s="64"/>
      <c r="O1657" s="64" t="str">
        <f t="shared" si="138"/>
        <v>PH.IC.IV.200707.01</v>
      </c>
      <c r="Q1657" s="64" t="str">
        <f t="shared" si="139"/>
        <v>CL.IC.IV.200707.01</v>
      </c>
      <c r="AD1657" s="60" t="s">
        <v>330</v>
      </c>
      <c r="AE1657" s="60">
        <v>1297</v>
      </c>
    </row>
    <row r="1658" spans="1:31" s="60" customFormat="1" ht="15">
      <c r="A1658" s="83" t="s">
        <v>8408</v>
      </c>
      <c r="B1658" s="60" t="s">
        <v>306</v>
      </c>
      <c r="C1658" s="61" t="s">
        <v>628</v>
      </c>
      <c r="D1658" s="60" t="s">
        <v>307</v>
      </c>
      <c r="E1658" s="61" t="s">
        <v>318</v>
      </c>
      <c r="F1658" s="60" t="s">
        <v>382</v>
      </c>
      <c r="G1658" s="60" t="s">
        <v>404</v>
      </c>
      <c r="H1658" s="61" t="s">
        <v>11848</v>
      </c>
      <c r="I1658" s="60" t="s">
        <v>286</v>
      </c>
      <c r="J1658" s="63" t="str">
        <f t="shared" ref="J1658:J1722" si="140">CONCATENATE("IC.IV.",C1658,E1658,H1658)</f>
        <v>IC.IV.210101</v>
      </c>
      <c r="K1658" s="61" t="s">
        <v>13277</v>
      </c>
      <c r="L1658" s="60" t="str">
        <f t="shared" ref="L1658:L1722" si="141">G1658</f>
        <v>Humerus, right</v>
      </c>
      <c r="M1658" s="64" t="str">
        <f t="shared" ref="M1658:M1722" si="142">CONCATENATE("PI.",J1658,".",K1658)</f>
        <v>PI.IC.IV.210101.01</v>
      </c>
      <c r="N1658" s="64"/>
      <c r="O1658" s="64" t="str">
        <f t="shared" ref="O1658:O1722" si="143">CONCATENATE("PH.",J1658,".",K1658)</f>
        <v>PH.IC.IV.210101.01</v>
      </c>
      <c r="Q1658" s="64" t="str">
        <f t="shared" ref="Q1658:Q1722" si="144">CONCATENATE("CL.",J1658,".",K1658)</f>
        <v>CL.IC.IV.210101.01</v>
      </c>
      <c r="AD1658" s="60" t="s">
        <v>330</v>
      </c>
      <c r="AE1658" s="60">
        <v>1297</v>
      </c>
    </row>
    <row r="1659" spans="1:31" s="60" customFormat="1" ht="15">
      <c r="A1659" s="83" t="s">
        <v>8408</v>
      </c>
      <c r="C1659" s="61" t="s">
        <v>628</v>
      </c>
      <c r="E1659" s="61" t="s">
        <v>318</v>
      </c>
      <c r="F1659" s="60" t="s">
        <v>382</v>
      </c>
      <c r="G1659" s="60" t="s">
        <v>405</v>
      </c>
      <c r="H1659" s="61" t="s">
        <v>12030</v>
      </c>
      <c r="I1659" s="60" t="s">
        <v>287</v>
      </c>
      <c r="J1659" s="63" t="str">
        <f t="shared" si="140"/>
        <v>IC.IV.210102</v>
      </c>
      <c r="K1659" s="61" t="s">
        <v>13277</v>
      </c>
      <c r="L1659" s="60" t="str">
        <f t="shared" si="141"/>
        <v>Humerus, left</v>
      </c>
      <c r="M1659" s="64" t="str">
        <f t="shared" si="142"/>
        <v>PI.IC.IV.210102.01</v>
      </c>
      <c r="N1659" s="64"/>
      <c r="O1659" s="64" t="str">
        <f t="shared" si="143"/>
        <v>PH.IC.IV.210102.01</v>
      </c>
      <c r="Q1659" s="64" t="str">
        <f t="shared" si="144"/>
        <v>CL.IC.IV.210102.01</v>
      </c>
      <c r="AD1659" s="60" t="s">
        <v>330</v>
      </c>
      <c r="AE1659" s="60">
        <v>1297</v>
      </c>
    </row>
    <row r="1660" spans="1:31" s="60" customFormat="1" ht="15">
      <c r="A1660" s="83" t="s">
        <v>8408</v>
      </c>
      <c r="C1660" s="61" t="s">
        <v>628</v>
      </c>
      <c r="E1660" s="61" t="s">
        <v>318</v>
      </c>
      <c r="F1660" s="60" t="s">
        <v>382</v>
      </c>
      <c r="G1660" s="60" t="s">
        <v>406</v>
      </c>
      <c r="H1660" s="61" t="s">
        <v>12032</v>
      </c>
      <c r="I1660" s="60" t="s">
        <v>408</v>
      </c>
      <c r="J1660" s="63" t="str">
        <f t="shared" si="140"/>
        <v>IC.IV.210103</v>
      </c>
      <c r="K1660" s="61" t="s">
        <v>13277</v>
      </c>
      <c r="L1660" s="60" t="str">
        <f t="shared" si="141"/>
        <v>Tibia, right</v>
      </c>
      <c r="M1660" s="64" t="str">
        <f t="shared" si="142"/>
        <v>PI.IC.IV.210103.01</v>
      </c>
      <c r="N1660" s="64"/>
      <c r="O1660" s="64" t="str">
        <f t="shared" si="143"/>
        <v>PH.IC.IV.210103.01</v>
      </c>
      <c r="Q1660" s="64" t="str">
        <f t="shared" si="144"/>
        <v>CL.IC.IV.210103.01</v>
      </c>
      <c r="AD1660" s="60" t="s">
        <v>330</v>
      </c>
      <c r="AE1660" s="60">
        <v>1297</v>
      </c>
    </row>
    <row r="1661" spans="1:31" s="60" customFormat="1" ht="15">
      <c r="A1661" s="83" t="s">
        <v>8408</v>
      </c>
      <c r="C1661" s="61" t="s">
        <v>628</v>
      </c>
      <c r="E1661" s="61" t="s">
        <v>318</v>
      </c>
      <c r="F1661" s="60" t="s">
        <v>382</v>
      </c>
      <c r="G1661" s="60" t="s">
        <v>407</v>
      </c>
      <c r="H1661" s="61" t="s">
        <v>12028</v>
      </c>
      <c r="I1661" s="60" t="s">
        <v>304</v>
      </c>
      <c r="J1661" s="63" t="str">
        <f t="shared" si="140"/>
        <v>IC.IV.210104</v>
      </c>
      <c r="K1661" s="61" t="s">
        <v>13277</v>
      </c>
      <c r="L1661" s="60" t="str">
        <f t="shared" si="141"/>
        <v>Tibia, left</v>
      </c>
      <c r="M1661" s="64" t="str">
        <f t="shared" si="142"/>
        <v>PI.IC.IV.210104.01</v>
      </c>
      <c r="N1661" s="64"/>
      <c r="O1661" s="64" t="str">
        <f t="shared" si="143"/>
        <v>PH.IC.IV.210104.01</v>
      </c>
      <c r="Q1661" s="64" t="str">
        <f t="shared" si="144"/>
        <v>CL.IC.IV.210104.01</v>
      </c>
      <c r="AD1661" s="60" t="s">
        <v>330</v>
      </c>
      <c r="AE1661" s="60">
        <v>1297</v>
      </c>
    </row>
    <row r="1662" spans="1:31" s="60" customFormat="1" ht="15">
      <c r="A1662" s="83" t="s">
        <v>8408</v>
      </c>
      <c r="C1662" s="61" t="s">
        <v>628</v>
      </c>
      <c r="E1662" s="61" t="s">
        <v>318</v>
      </c>
      <c r="F1662" s="60" t="s">
        <v>382</v>
      </c>
      <c r="G1662" s="60" t="s">
        <v>10478</v>
      </c>
      <c r="H1662" s="61" t="s">
        <v>12210</v>
      </c>
      <c r="I1662" s="60" t="s">
        <v>12437</v>
      </c>
      <c r="J1662" s="63" t="str">
        <f t="shared" si="140"/>
        <v>IC.IV.210105</v>
      </c>
      <c r="K1662" s="61" t="s">
        <v>13277</v>
      </c>
      <c r="L1662" s="60" t="str">
        <f t="shared" si="141"/>
        <v>Other: specify</v>
      </c>
      <c r="M1662" s="64" t="str">
        <f t="shared" si="142"/>
        <v>PI.IC.IV.210105.01</v>
      </c>
      <c r="N1662" s="64"/>
      <c r="O1662" s="64" t="str">
        <f t="shared" si="143"/>
        <v>PH.IC.IV.210105.01</v>
      </c>
      <c r="Q1662" s="64" t="str">
        <f t="shared" si="144"/>
        <v>CL.IC.IV.210105.01</v>
      </c>
      <c r="AD1662" s="60" t="s">
        <v>330</v>
      </c>
      <c r="AE1662" s="60">
        <v>1297</v>
      </c>
    </row>
    <row r="1663" spans="1:31" s="60" customFormat="1" ht="15">
      <c r="A1663" s="83" t="s">
        <v>8408</v>
      </c>
      <c r="C1663" s="61" t="s">
        <v>628</v>
      </c>
      <c r="D1663" s="60" t="s">
        <v>308</v>
      </c>
      <c r="E1663" s="61" t="s">
        <v>319</v>
      </c>
      <c r="F1663" s="60" t="s">
        <v>383</v>
      </c>
      <c r="G1663" s="60" t="s">
        <v>8108</v>
      </c>
      <c r="H1663" s="61" t="s">
        <v>11848</v>
      </c>
      <c r="I1663" s="60" t="s">
        <v>8678</v>
      </c>
      <c r="J1663" s="63" t="str">
        <f t="shared" si="140"/>
        <v>IC.IV.210201</v>
      </c>
      <c r="K1663" s="61" t="s">
        <v>13277</v>
      </c>
      <c r="L1663" s="60" t="str">
        <f t="shared" si="141"/>
        <v>Antimicrobial disk</v>
      </c>
      <c r="M1663" s="64" t="str">
        <f t="shared" si="142"/>
        <v>PI.IC.IV.210201.01</v>
      </c>
      <c r="N1663" s="64"/>
      <c r="O1663" s="64" t="str">
        <f t="shared" si="143"/>
        <v>PH.IC.IV.210201.01</v>
      </c>
      <c r="Q1663" s="64" t="str">
        <f t="shared" si="144"/>
        <v>CL.IC.IV.210201.01</v>
      </c>
      <c r="AD1663" s="60" t="s">
        <v>330</v>
      </c>
      <c r="AE1663" s="60">
        <v>1297</v>
      </c>
    </row>
    <row r="1664" spans="1:31" s="60" customFormat="1" ht="15">
      <c r="A1664" s="83" t="s">
        <v>8408</v>
      </c>
      <c r="C1664" s="61" t="s">
        <v>628</v>
      </c>
      <c r="E1664" s="61" t="s">
        <v>319</v>
      </c>
      <c r="F1664" s="60" t="s">
        <v>383</v>
      </c>
      <c r="G1664" s="60" t="s">
        <v>11070</v>
      </c>
      <c r="H1664" s="61" t="s">
        <v>12030</v>
      </c>
      <c r="I1664" s="60" t="s">
        <v>11070</v>
      </c>
      <c r="J1664" s="63" t="str">
        <f t="shared" si="140"/>
        <v>IC.IV.210202</v>
      </c>
      <c r="K1664" s="61" t="s">
        <v>13277</v>
      </c>
      <c r="L1664" s="60" t="str">
        <f t="shared" si="141"/>
        <v>Transparent</v>
      </c>
      <c r="M1664" s="64" t="str">
        <f t="shared" si="142"/>
        <v>PI.IC.IV.210202.01</v>
      </c>
      <c r="N1664" s="64"/>
      <c r="O1664" s="64" t="str">
        <f t="shared" si="143"/>
        <v>PH.IC.IV.210202.01</v>
      </c>
      <c r="Q1664" s="64" t="str">
        <f t="shared" si="144"/>
        <v>CL.IC.IV.210202.01</v>
      </c>
      <c r="AD1664" s="60" t="s">
        <v>330</v>
      </c>
      <c r="AE1664" s="60">
        <v>1297</v>
      </c>
    </row>
    <row r="1665" spans="1:31" s="60" customFormat="1" ht="15">
      <c r="A1665" s="83" t="s">
        <v>8408</v>
      </c>
      <c r="C1665" s="61" t="s">
        <v>628</v>
      </c>
      <c r="E1665" s="61" t="s">
        <v>319</v>
      </c>
      <c r="F1665" s="60" t="s">
        <v>383</v>
      </c>
      <c r="G1665" s="60" t="s">
        <v>11567</v>
      </c>
      <c r="H1665" s="61" t="s">
        <v>12032</v>
      </c>
      <c r="I1665" s="60" t="s">
        <v>11567</v>
      </c>
      <c r="J1665" s="63" t="str">
        <f t="shared" si="140"/>
        <v>IC.IV.210203</v>
      </c>
      <c r="K1665" s="61" t="s">
        <v>13277</v>
      </c>
      <c r="L1665" s="60" t="str">
        <f t="shared" si="141"/>
        <v>Gauze</v>
      </c>
      <c r="M1665" s="64" t="str">
        <f t="shared" si="142"/>
        <v>PI.IC.IV.210203.01</v>
      </c>
      <c r="N1665" s="64"/>
      <c r="O1665" s="64" t="str">
        <f t="shared" si="143"/>
        <v>PH.IC.IV.210203.01</v>
      </c>
      <c r="Q1665" s="64" t="str">
        <f t="shared" si="144"/>
        <v>CL.IC.IV.210203.01</v>
      </c>
      <c r="AD1665" s="60" t="s">
        <v>330</v>
      </c>
      <c r="AE1665" s="60">
        <v>1297</v>
      </c>
    </row>
    <row r="1666" spans="1:31" s="60" customFormat="1" ht="15">
      <c r="A1666" s="83" t="s">
        <v>8408</v>
      </c>
      <c r="C1666" s="61" t="s">
        <v>628</v>
      </c>
      <c r="E1666" s="61" t="s">
        <v>319</v>
      </c>
      <c r="F1666" s="60" t="s">
        <v>383</v>
      </c>
      <c r="G1666" s="60" t="s">
        <v>11569</v>
      </c>
      <c r="H1666" s="61" t="s">
        <v>12028</v>
      </c>
      <c r="I1666" s="60" t="s">
        <v>11569</v>
      </c>
      <c r="J1666" s="63" t="str">
        <f t="shared" si="140"/>
        <v>IC.IV.210204</v>
      </c>
      <c r="K1666" s="61" t="s">
        <v>13277</v>
      </c>
      <c r="L1666" s="60" t="str">
        <f t="shared" si="141"/>
        <v>Pressure</v>
      </c>
      <c r="M1666" s="64" t="str">
        <f t="shared" si="142"/>
        <v>PI.IC.IV.210204.01</v>
      </c>
      <c r="N1666" s="64"/>
      <c r="O1666" s="64" t="str">
        <f t="shared" si="143"/>
        <v>PH.IC.IV.210204.01</v>
      </c>
      <c r="Q1666" s="64" t="str">
        <f t="shared" si="144"/>
        <v>CL.IC.IV.210204.01</v>
      </c>
      <c r="AD1666" s="60" t="s">
        <v>330</v>
      </c>
      <c r="AE1666" s="60">
        <v>1297</v>
      </c>
    </row>
    <row r="1667" spans="1:31" s="60" customFormat="1" ht="15">
      <c r="A1667" s="83" t="s">
        <v>8408</v>
      </c>
      <c r="C1667" s="61" t="s">
        <v>628</v>
      </c>
      <c r="E1667" s="61" t="s">
        <v>319</v>
      </c>
      <c r="F1667" s="60" t="s">
        <v>383</v>
      </c>
      <c r="G1667" s="60" t="s">
        <v>10478</v>
      </c>
      <c r="H1667" s="61" t="s">
        <v>12210</v>
      </c>
      <c r="I1667" s="60" t="s">
        <v>12437</v>
      </c>
      <c r="J1667" s="63" t="str">
        <f t="shared" si="140"/>
        <v>IC.IV.210205</v>
      </c>
      <c r="K1667" s="61" t="s">
        <v>13277</v>
      </c>
      <c r="L1667" s="60" t="str">
        <f t="shared" si="141"/>
        <v>Other: specify</v>
      </c>
      <c r="M1667" s="64" t="str">
        <f t="shared" si="142"/>
        <v>PI.IC.IV.210205.01</v>
      </c>
      <c r="N1667" s="64"/>
      <c r="O1667" s="64" t="str">
        <f t="shared" si="143"/>
        <v>PH.IC.IV.210205.01</v>
      </c>
      <c r="Q1667" s="64" t="str">
        <f t="shared" si="144"/>
        <v>CL.IC.IV.210205.01</v>
      </c>
      <c r="AD1667" s="60" t="s">
        <v>330</v>
      </c>
      <c r="AE1667" s="60">
        <v>1297</v>
      </c>
    </row>
    <row r="1668" spans="1:31" s="60" customFormat="1" ht="15">
      <c r="A1668" s="83" t="s">
        <v>8408</v>
      </c>
      <c r="C1668" s="61" t="s">
        <v>628</v>
      </c>
      <c r="D1668" s="60" t="s">
        <v>309</v>
      </c>
      <c r="E1668" s="61" t="s">
        <v>320</v>
      </c>
      <c r="F1668" s="60" t="s">
        <v>384</v>
      </c>
      <c r="G1668" s="60" t="s">
        <v>12295</v>
      </c>
      <c r="H1668" s="61" t="s">
        <v>11848</v>
      </c>
      <c r="I1668" s="60" t="s">
        <v>12295</v>
      </c>
      <c r="J1668" s="63" t="str">
        <f t="shared" si="140"/>
        <v>IC.IV.210301</v>
      </c>
      <c r="K1668" s="61" t="s">
        <v>13277</v>
      </c>
      <c r="L1668" s="60" t="str">
        <f t="shared" si="141"/>
        <v>Clean</v>
      </c>
      <c r="M1668" s="64" t="str">
        <f t="shared" si="142"/>
        <v>PI.IC.IV.210301.01</v>
      </c>
      <c r="N1668" s="64"/>
      <c r="O1668" s="64" t="str">
        <f t="shared" si="143"/>
        <v>PH.IC.IV.210301.01</v>
      </c>
      <c r="Q1668" s="64" t="str">
        <f t="shared" si="144"/>
        <v>CL.IC.IV.210301.01</v>
      </c>
      <c r="AD1668" s="60" t="s">
        <v>330</v>
      </c>
      <c r="AE1668" s="60">
        <v>1297</v>
      </c>
    </row>
    <row r="1669" spans="1:31" s="60" customFormat="1" ht="15">
      <c r="A1669" s="83" t="s">
        <v>8408</v>
      </c>
      <c r="C1669" s="61" t="s">
        <v>628</v>
      </c>
      <c r="E1669" s="61" t="s">
        <v>320</v>
      </c>
      <c r="F1669" s="60" t="s">
        <v>384</v>
      </c>
      <c r="G1669" s="60" t="s">
        <v>10409</v>
      </c>
      <c r="H1669" s="61" t="s">
        <v>12030</v>
      </c>
      <c r="I1669" s="60" t="s">
        <v>10409</v>
      </c>
      <c r="J1669" s="63" t="str">
        <f t="shared" si="140"/>
        <v>IC.IV.210302</v>
      </c>
      <c r="K1669" s="61" t="s">
        <v>13277</v>
      </c>
      <c r="L1669" s="60" t="str">
        <f t="shared" si="141"/>
        <v>Dry</v>
      </c>
      <c r="M1669" s="64" t="str">
        <f t="shared" si="142"/>
        <v>PI.IC.IV.210302.01</v>
      </c>
      <c r="N1669" s="64"/>
      <c r="O1669" s="64" t="str">
        <f t="shared" si="143"/>
        <v>PH.IC.IV.210302.01</v>
      </c>
      <c r="Q1669" s="64" t="str">
        <f t="shared" si="144"/>
        <v>CL.IC.IV.210302.01</v>
      </c>
      <c r="AD1669" s="60" t="s">
        <v>330</v>
      </c>
      <c r="AE1669" s="60">
        <v>1297</v>
      </c>
    </row>
    <row r="1670" spans="1:31" s="60" customFormat="1" ht="15">
      <c r="A1670" s="83" t="s">
        <v>8408</v>
      </c>
      <c r="C1670" s="61" t="s">
        <v>628</v>
      </c>
      <c r="E1670" s="61" t="s">
        <v>320</v>
      </c>
      <c r="F1670" s="60" t="s">
        <v>384</v>
      </c>
      <c r="G1670" s="60" t="s">
        <v>10646</v>
      </c>
      <c r="H1670" s="61" t="s">
        <v>12032</v>
      </c>
      <c r="I1670" s="60" t="s">
        <v>10646</v>
      </c>
      <c r="J1670" s="63" t="str">
        <f t="shared" si="140"/>
        <v>IC.IV.210303</v>
      </c>
      <c r="K1670" s="61" t="s">
        <v>13277</v>
      </c>
      <c r="L1670" s="60" t="str">
        <f t="shared" si="141"/>
        <v>Intact</v>
      </c>
      <c r="M1670" s="64" t="str">
        <f t="shared" si="142"/>
        <v>PI.IC.IV.210303.01</v>
      </c>
      <c r="N1670" s="64"/>
      <c r="O1670" s="64" t="str">
        <f t="shared" si="143"/>
        <v>PH.IC.IV.210303.01</v>
      </c>
      <c r="Q1670" s="64" t="str">
        <f t="shared" si="144"/>
        <v>CL.IC.IV.210303.01</v>
      </c>
      <c r="AD1670" s="60" t="s">
        <v>330</v>
      </c>
      <c r="AE1670" s="60">
        <v>1297</v>
      </c>
    </row>
    <row r="1671" spans="1:31" s="60" customFormat="1" ht="15">
      <c r="A1671" s="83" t="s">
        <v>8408</v>
      </c>
      <c r="C1671" s="61" t="s">
        <v>628</v>
      </c>
      <c r="E1671" s="61" t="s">
        <v>320</v>
      </c>
      <c r="F1671" s="60" t="s">
        <v>384</v>
      </c>
      <c r="G1671" s="60" t="s">
        <v>12297</v>
      </c>
      <c r="H1671" s="61" t="s">
        <v>12028</v>
      </c>
      <c r="I1671" s="60" t="s">
        <v>12297</v>
      </c>
      <c r="J1671" s="63" t="str">
        <f t="shared" si="140"/>
        <v>IC.IV.210304</v>
      </c>
      <c r="K1671" s="61" t="s">
        <v>13277</v>
      </c>
      <c r="L1671" s="60" t="str">
        <f t="shared" si="141"/>
        <v>Saturated</v>
      </c>
      <c r="M1671" s="64" t="str">
        <f t="shared" si="142"/>
        <v>PI.IC.IV.210304.01</v>
      </c>
      <c r="N1671" s="64"/>
      <c r="O1671" s="64" t="str">
        <f t="shared" si="143"/>
        <v>PH.IC.IV.210304.01</v>
      </c>
      <c r="Q1671" s="64" t="str">
        <f t="shared" si="144"/>
        <v>CL.IC.IV.210304.01</v>
      </c>
      <c r="AD1671" s="60" t="s">
        <v>330</v>
      </c>
      <c r="AE1671" s="60">
        <v>1297</v>
      </c>
    </row>
    <row r="1672" spans="1:31" s="60" customFormat="1" ht="15">
      <c r="A1672" s="83" t="s">
        <v>8408</v>
      </c>
      <c r="C1672" s="61" t="s">
        <v>628</v>
      </c>
      <c r="E1672" s="61" t="s">
        <v>320</v>
      </c>
      <c r="F1672" s="60" t="s">
        <v>384</v>
      </c>
      <c r="G1672" s="60" t="s">
        <v>12296</v>
      </c>
      <c r="H1672" s="61" t="s">
        <v>12210</v>
      </c>
      <c r="I1672" s="60" t="s">
        <v>12296</v>
      </c>
      <c r="J1672" s="63" t="str">
        <f t="shared" si="140"/>
        <v>IC.IV.210305</v>
      </c>
      <c r="K1672" s="61" t="s">
        <v>13277</v>
      </c>
      <c r="L1672" s="60" t="str">
        <f t="shared" si="141"/>
        <v>Stained</v>
      </c>
      <c r="M1672" s="64" t="str">
        <f t="shared" si="142"/>
        <v>PI.IC.IV.210305.01</v>
      </c>
      <c r="N1672" s="64"/>
      <c r="O1672" s="64" t="str">
        <f t="shared" si="143"/>
        <v>PH.IC.IV.210305.01</v>
      </c>
      <c r="Q1672" s="64" t="str">
        <f t="shared" si="144"/>
        <v>CL.IC.IV.210305.01</v>
      </c>
      <c r="AD1672" s="60" t="s">
        <v>330</v>
      </c>
      <c r="AE1672" s="60">
        <v>1297</v>
      </c>
    </row>
    <row r="1673" spans="1:31" s="60" customFormat="1" ht="15">
      <c r="A1673" s="83" t="s">
        <v>8408</v>
      </c>
      <c r="C1673" s="61" t="s">
        <v>628</v>
      </c>
      <c r="D1673" s="60" t="s">
        <v>310</v>
      </c>
      <c r="E1673" s="61" t="s">
        <v>321</v>
      </c>
      <c r="F1673" s="60" t="s">
        <v>385</v>
      </c>
      <c r="G1673" s="60" t="s">
        <v>8754</v>
      </c>
      <c r="H1673" s="61" t="s">
        <v>11848</v>
      </c>
      <c r="I1673" s="60" t="s">
        <v>11867</v>
      </c>
      <c r="J1673" s="63" t="str">
        <f t="shared" si="140"/>
        <v>IC.IV.210401</v>
      </c>
      <c r="K1673" s="61" t="s">
        <v>13277</v>
      </c>
      <c r="L1673" s="60" t="str">
        <f t="shared" si="141"/>
        <v>Date drsg changed:specify</v>
      </c>
      <c r="M1673" s="64" t="str">
        <f t="shared" si="142"/>
        <v>PI.IC.IV.210401.01</v>
      </c>
      <c r="N1673" s="64"/>
      <c r="O1673" s="64" t="str">
        <f t="shared" si="143"/>
        <v>PH.IC.IV.210401.01</v>
      </c>
      <c r="Q1673" s="64" t="str">
        <f t="shared" si="144"/>
        <v>CL.IC.IV.210401.01</v>
      </c>
      <c r="AD1673" s="60" t="s">
        <v>330</v>
      </c>
      <c r="AE1673" s="60">
        <v>1297</v>
      </c>
    </row>
    <row r="1674" spans="1:31" s="60" customFormat="1" ht="15">
      <c r="A1674" s="83" t="s">
        <v>8408</v>
      </c>
      <c r="C1674" s="61" t="s">
        <v>628</v>
      </c>
      <c r="D1674" s="60" t="s">
        <v>311</v>
      </c>
      <c r="E1674" s="61" t="s">
        <v>322</v>
      </c>
      <c r="F1674" s="60" t="s">
        <v>386</v>
      </c>
      <c r="G1674" s="60" t="s">
        <v>8473</v>
      </c>
      <c r="H1674" s="61" t="s">
        <v>11848</v>
      </c>
      <c r="I1674" s="60" t="s">
        <v>11859</v>
      </c>
      <c r="J1674" s="63" t="str">
        <f t="shared" si="140"/>
        <v>IC.IV.210501</v>
      </c>
      <c r="K1674" s="61" t="s">
        <v>13277</v>
      </c>
      <c r="L1674" s="60" t="str">
        <f t="shared" si="141"/>
        <v>Securement device</v>
      </c>
      <c r="M1674" s="64" t="str">
        <f t="shared" si="142"/>
        <v>PI.IC.IV.210501.01</v>
      </c>
      <c r="N1674" s="64"/>
      <c r="O1674" s="64" t="str">
        <f t="shared" si="143"/>
        <v>PH.IC.IV.210501.01</v>
      </c>
      <c r="Q1674" s="64" t="str">
        <f t="shared" si="144"/>
        <v>CL.IC.IV.210501.01</v>
      </c>
      <c r="AD1674" s="60" t="s">
        <v>330</v>
      </c>
      <c r="AE1674" s="60">
        <v>1297</v>
      </c>
    </row>
    <row r="1675" spans="1:31" s="60" customFormat="1" ht="15">
      <c r="A1675" s="83" t="s">
        <v>8408</v>
      </c>
      <c r="C1675" s="61" t="s">
        <v>628</v>
      </c>
      <c r="E1675" s="61" t="s">
        <v>322</v>
      </c>
      <c r="F1675" s="60" t="s">
        <v>386</v>
      </c>
      <c r="G1675" s="60" t="s">
        <v>11863</v>
      </c>
      <c r="H1675" s="61" t="s">
        <v>12030</v>
      </c>
      <c r="I1675" s="60" t="s">
        <v>10059</v>
      </c>
      <c r="J1675" s="63" t="str">
        <f t="shared" si="140"/>
        <v>IC.IV.210502</v>
      </c>
      <c r="K1675" s="61" t="s">
        <v>13277</v>
      </c>
      <c r="L1675" s="60" t="str">
        <f t="shared" si="141"/>
        <v>Taped</v>
      </c>
      <c r="M1675" s="64" t="str">
        <f t="shared" si="142"/>
        <v>PI.IC.IV.210502.01</v>
      </c>
      <c r="N1675" s="64"/>
      <c r="O1675" s="64" t="str">
        <f t="shared" si="143"/>
        <v>PH.IC.IV.210502.01</v>
      </c>
      <c r="Q1675" s="64" t="str">
        <f t="shared" si="144"/>
        <v>CL.IC.IV.210502.01</v>
      </c>
      <c r="AD1675" s="60" t="s">
        <v>330</v>
      </c>
      <c r="AE1675" s="60">
        <v>1297</v>
      </c>
    </row>
    <row r="1676" spans="1:31" s="60" customFormat="1" ht="15">
      <c r="A1676" s="83" t="s">
        <v>8408</v>
      </c>
      <c r="C1676" s="61" t="s">
        <v>628</v>
      </c>
      <c r="E1676" s="61" t="s">
        <v>322</v>
      </c>
      <c r="F1676" s="60" t="s">
        <v>386</v>
      </c>
      <c r="G1676" s="60" t="s">
        <v>11861</v>
      </c>
      <c r="H1676" s="61" t="s">
        <v>12032</v>
      </c>
      <c r="I1676" s="60" t="s">
        <v>10192</v>
      </c>
      <c r="J1676" s="63" t="str">
        <f t="shared" si="140"/>
        <v>IC.IV.210503</v>
      </c>
      <c r="K1676" s="61" t="s">
        <v>13277</v>
      </c>
      <c r="L1676" s="60" t="str">
        <f t="shared" si="141"/>
        <v>Sutured</v>
      </c>
      <c r="M1676" s="64" t="str">
        <f t="shared" si="142"/>
        <v>PI.IC.IV.210503.01</v>
      </c>
      <c r="N1676" s="64"/>
      <c r="O1676" s="64" t="str">
        <f t="shared" si="143"/>
        <v>PH.IC.IV.210503.01</v>
      </c>
      <c r="Q1676" s="64" t="str">
        <f t="shared" si="144"/>
        <v>CL.IC.IV.210503.01</v>
      </c>
      <c r="AD1676" s="60" t="s">
        <v>330</v>
      </c>
      <c r="AE1676" s="60">
        <v>1297</v>
      </c>
    </row>
    <row r="1677" spans="1:31" s="60" customFormat="1" ht="15">
      <c r="A1677" s="83" t="s">
        <v>8408</v>
      </c>
      <c r="C1677" s="61" t="s">
        <v>628</v>
      </c>
      <c r="E1677" s="61" t="s">
        <v>322</v>
      </c>
      <c r="F1677" s="60" t="s">
        <v>386</v>
      </c>
      <c r="G1677" s="60" t="s">
        <v>10478</v>
      </c>
      <c r="H1677" s="61" t="s">
        <v>12028</v>
      </c>
      <c r="I1677" s="60" t="s">
        <v>12437</v>
      </c>
      <c r="J1677" s="63" t="str">
        <f t="shared" si="140"/>
        <v>IC.IV.210504</v>
      </c>
      <c r="K1677" s="61" t="s">
        <v>13277</v>
      </c>
      <c r="L1677" s="60" t="str">
        <f t="shared" si="141"/>
        <v>Other: specify</v>
      </c>
      <c r="M1677" s="64" t="str">
        <f t="shared" si="142"/>
        <v>PI.IC.IV.210504.01</v>
      </c>
      <c r="N1677" s="64"/>
      <c r="O1677" s="64" t="str">
        <f t="shared" si="143"/>
        <v>PH.IC.IV.210504.01</v>
      </c>
      <c r="Q1677" s="64" t="str">
        <f t="shared" si="144"/>
        <v>CL.IC.IV.210504.01</v>
      </c>
      <c r="AD1677" s="60" t="s">
        <v>330</v>
      </c>
      <c r="AE1677" s="60">
        <v>1297</v>
      </c>
    </row>
    <row r="1678" spans="1:31" s="60" customFormat="1" ht="15">
      <c r="A1678" s="83" t="s">
        <v>8408</v>
      </c>
      <c r="C1678" s="61" t="s">
        <v>628</v>
      </c>
      <c r="D1678" s="60" t="s">
        <v>312</v>
      </c>
      <c r="E1678" s="61" t="s">
        <v>323</v>
      </c>
      <c r="F1678" s="60" t="s">
        <v>387</v>
      </c>
      <c r="G1678" s="60" t="s">
        <v>8183</v>
      </c>
      <c r="H1678" s="61" t="s">
        <v>11848</v>
      </c>
      <c r="I1678" s="60" t="s">
        <v>10532</v>
      </c>
      <c r="J1678" s="63" t="str">
        <f t="shared" si="140"/>
        <v>IC.IV.210601</v>
      </c>
      <c r="K1678" s="61" t="s">
        <v>13277</v>
      </c>
      <c r="L1678" s="60" t="str">
        <f t="shared" si="141"/>
        <v>No redness, pain, swelling</v>
      </c>
      <c r="M1678" s="64" t="str">
        <f t="shared" si="142"/>
        <v>PI.IC.IV.210601.01</v>
      </c>
      <c r="N1678" s="64"/>
      <c r="O1678" s="64" t="str">
        <f t="shared" si="143"/>
        <v>PH.IC.IV.210601.01</v>
      </c>
      <c r="Q1678" s="64" t="str">
        <f t="shared" si="144"/>
        <v>CL.IC.IV.210601.01</v>
      </c>
      <c r="AD1678" s="60" t="s">
        <v>330</v>
      </c>
      <c r="AE1678" s="60">
        <v>1297</v>
      </c>
    </row>
    <row r="1679" spans="1:31" s="60" customFormat="1" ht="15">
      <c r="A1679" s="83" t="s">
        <v>8408</v>
      </c>
      <c r="C1679" s="61" t="s">
        <v>628</v>
      </c>
      <c r="E1679" s="61" t="s">
        <v>323</v>
      </c>
      <c r="F1679" s="60" t="s">
        <v>387</v>
      </c>
      <c r="G1679" s="60" t="s">
        <v>8184</v>
      </c>
      <c r="H1679" s="61" t="s">
        <v>12030</v>
      </c>
      <c r="I1679" s="60" t="s">
        <v>11575</v>
      </c>
      <c r="J1679" s="63" t="str">
        <f t="shared" si="140"/>
        <v>IC.IV.210602</v>
      </c>
      <c r="K1679" s="61" t="s">
        <v>13277</v>
      </c>
      <c r="L1679" s="60" t="str">
        <f t="shared" si="141"/>
        <v>Dressing clean dry intact</v>
      </c>
      <c r="M1679" s="64" t="str">
        <f t="shared" si="142"/>
        <v>PI.IC.IV.210602.01</v>
      </c>
      <c r="N1679" s="64"/>
      <c r="O1679" s="64" t="str">
        <f t="shared" si="143"/>
        <v>PH.IC.IV.210602.01</v>
      </c>
      <c r="Q1679" s="64" t="str">
        <f t="shared" si="144"/>
        <v>CL.IC.IV.210602.01</v>
      </c>
      <c r="AD1679" s="60" t="s">
        <v>330</v>
      </c>
      <c r="AE1679" s="60">
        <v>1297</v>
      </c>
    </row>
    <row r="1680" spans="1:31" s="60" customFormat="1" ht="15">
      <c r="A1680" s="83" t="s">
        <v>8408</v>
      </c>
      <c r="C1680" s="61" t="s">
        <v>628</v>
      </c>
      <c r="E1680" s="61" t="s">
        <v>323</v>
      </c>
      <c r="F1680" s="60" t="s">
        <v>387</v>
      </c>
      <c r="G1680" s="60" t="s">
        <v>8465</v>
      </c>
      <c r="H1680" s="61" t="s">
        <v>12032</v>
      </c>
      <c r="I1680" s="60" t="s">
        <v>8466</v>
      </c>
      <c r="J1680" s="63" t="str">
        <f t="shared" si="140"/>
        <v>IC.IV.210603</v>
      </c>
      <c r="K1680" s="61" t="s">
        <v>13277</v>
      </c>
      <c r="L1680" s="60" t="str">
        <f t="shared" si="141"/>
        <v>Non tender</v>
      </c>
      <c r="M1680" s="64" t="str">
        <f t="shared" si="142"/>
        <v>PI.IC.IV.210603.01</v>
      </c>
      <c r="N1680" s="64"/>
      <c r="O1680" s="64" t="str">
        <f t="shared" si="143"/>
        <v>PH.IC.IV.210603.01</v>
      </c>
      <c r="Q1680" s="64" t="str">
        <f t="shared" si="144"/>
        <v>CL.IC.IV.210603.01</v>
      </c>
      <c r="AD1680" s="60" t="s">
        <v>330</v>
      </c>
      <c r="AE1680" s="60">
        <v>1297</v>
      </c>
    </row>
    <row r="1681" spans="1:45" s="60" customFormat="1" ht="15">
      <c r="A1681" s="83" t="s">
        <v>8408</v>
      </c>
      <c r="C1681" s="61" t="s">
        <v>628</v>
      </c>
      <c r="E1681" s="61" t="s">
        <v>323</v>
      </c>
      <c r="F1681" s="60" t="s">
        <v>387</v>
      </c>
      <c r="G1681" s="60" t="s">
        <v>11790</v>
      </c>
      <c r="H1681" s="61" t="s">
        <v>12028</v>
      </c>
      <c r="I1681" s="60" t="s">
        <v>11790</v>
      </c>
      <c r="J1681" s="63" t="str">
        <f t="shared" si="140"/>
        <v>IC.IV.210604</v>
      </c>
      <c r="K1681" s="61" t="s">
        <v>13277</v>
      </c>
      <c r="L1681" s="60" t="str">
        <f t="shared" si="141"/>
        <v>Erythema</v>
      </c>
      <c r="M1681" s="64" t="str">
        <f t="shared" si="142"/>
        <v>PI.IC.IV.210604.01</v>
      </c>
      <c r="N1681" s="64"/>
      <c r="O1681" s="64" t="str">
        <f t="shared" si="143"/>
        <v>PH.IC.IV.210604.01</v>
      </c>
      <c r="Q1681" s="64" t="str">
        <f t="shared" si="144"/>
        <v>CL.IC.IV.210604.01</v>
      </c>
      <c r="AD1681" s="60" t="s">
        <v>330</v>
      </c>
      <c r="AE1681" s="60">
        <v>1297</v>
      </c>
    </row>
    <row r="1682" spans="1:45" s="60" customFormat="1" ht="15">
      <c r="A1682" s="83" t="s">
        <v>8408</v>
      </c>
      <c r="C1682" s="61" t="s">
        <v>628</v>
      </c>
      <c r="E1682" s="61" t="s">
        <v>323</v>
      </c>
      <c r="F1682" s="60" t="s">
        <v>387</v>
      </c>
      <c r="G1682" s="60" t="s">
        <v>8467</v>
      </c>
      <c r="H1682" s="61" t="s">
        <v>12210</v>
      </c>
      <c r="I1682" s="60" t="s">
        <v>8467</v>
      </c>
      <c r="J1682" s="63" t="str">
        <f t="shared" si="140"/>
        <v>IC.IV.210605</v>
      </c>
      <c r="K1682" s="61" t="s">
        <v>13277</v>
      </c>
      <c r="L1682" s="60" t="str">
        <f t="shared" si="141"/>
        <v>Ecchymosis</v>
      </c>
      <c r="M1682" s="64" t="str">
        <f t="shared" si="142"/>
        <v>PI.IC.IV.210605.01</v>
      </c>
      <c r="N1682" s="64"/>
      <c r="O1682" s="64" t="str">
        <f t="shared" si="143"/>
        <v>PH.IC.IV.210605.01</v>
      </c>
      <c r="Q1682" s="64" t="str">
        <f t="shared" si="144"/>
        <v>CL.IC.IV.210605.01</v>
      </c>
      <c r="AD1682" s="60" t="s">
        <v>330</v>
      </c>
      <c r="AE1682" s="60">
        <v>1297</v>
      </c>
    </row>
    <row r="1683" spans="1:45" s="60" customFormat="1" ht="15">
      <c r="A1683" s="83" t="s">
        <v>8408</v>
      </c>
      <c r="C1683" s="61" t="s">
        <v>628</v>
      </c>
      <c r="E1683" s="61" t="s">
        <v>323</v>
      </c>
      <c r="F1683" s="60" t="s">
        <v>387</v>
      </c>
      <c r="G1683" s="60" t="s">
        <v>11798</v>
      </c>
      <c r="H1683" s="61" t="s">
        <v>12212</v>
      </c>
      <c r="I1683" s="60" t="s">
        <v>11101</v>
      </c>
      <c r="J1683" s="63" t="str">
        <f t="shared" si="140"/>
        <v>IC.IV.210606</v>
      </c>
      <c r="K1683" s="61" t="s">
        <v>13277</v>
      </c>
      <c r="L1683" s="60" t="str">
        <f t="shared" si="141"/>
        <v>Tenderness</v>
      </c>
      <c r="M1683" s="64" t="str">
        <f t="shared" si="142"/>
        <v>PI.IC.IV.210606.01</v>
      </c>
      <c r="N1683" s="64"/>
      <c r="O1683" s="64" t="str">
        <f t="shared" si="143"/>
        <v>PH.IC.IV.210606.01</v>
      </c>
      <c r="Q1683" s="64" t="str">
        <f t="shared" si="144"/>
        <v>CL.IC.IV.210606.01</v>
      </c>
      <c r="AD1683" s="60" t="s">
        <v>330</v>
      </c>
      <c r="AE1683" s="60">
        <v>1297</v>
      </c>
    </row>
    <row r="1684" spans="1:45" s="60" customFormat="1" ht="15">
      <c r="A1684" s="83" t="s">
        <v>8408</v>
      </c>
      <c r="C1684" s="61" t="s">
        <v>628</v>
      </c>
      <c r="E1684" s="61" t="s">
        <v>323</v>
      </c>
      <c r="F1684" s="60" t="s">
        <v>387</v>
      </c>
      <c r="G1684" s="60" t="s">
        <v>11800</v>
      </c>
      <c r="H1684" s="61" t="s">
        <v>12225</v>
      </c>
      <c r="I1684" s="60" t="s">
        <v>11800</v>
      </c>
      <c r="J1684" s="63" t="str">
        <f t="shared" si="140"/>
        <v>IC.IV.210607</v>
      </c>
      <c r="K1684" s="61" t="s">
        <v>13277</v>
      </c>
      <c r="L1684" s="60" t="str">
        <f t="shared" si="141"/>
        <v>Swelling</v>
      </c>
      <c r="M1684" s="64" t="str">
        <f t="shared" si="142"/>
        <v>PI.IC.IV.210607.01</v>
      </c>
      <c r="N1684" s="64"/>
      <c r="O1684" s="64" t="str">
        <f t="shared" si="143"/>
        <v>PH.IC.IV.210607.01</v>
      </c>
      <c r="Q1684" s="64" t="str">
        <f t="shared" si="144"/>
        <v>CL.IC.IV.210607.01</v>
      </c>
      <c r="AD1684" s="60" t="s">
        <v>330</v>
      </c>
      <c r="AE1684" s="60">
        <v>1297</v>
      </c>
    </row>
    <row r="1685" spans="1:45" s="60" customFormat="1" ht="15">
      <c r="A1685" s="83" t="s">
        <v>8408</v>
      </c>
      <c r="C1685" s="61" t="s">
        <v>628</v>
      </c>
      <c r="E1685" s="61" t="s">
        <v>323</v>
      </c>
      <c r="F1685" s="60" t="s">
        <v>387</v>
      </c>
      <c r="G1685" s="60" t="s">
        <v>11792</v>
      </c>
      <c r="H1685" s="61" t="s">
        <v>325</v>
      </c>
      <c r="I1685" s="60" t="s">
        <v>11792</v>
      </c>
      <c r="J1685" s="63" t="str">
        <f t="shared" si="140"/>
        <v>IC.IV.210608</v>
      </c>
      <c r="K1685" s="61" t="s">
        <v>13277</v>
      </c>
      <c r="L1685" s="60" t="str">
        <f t="shared" si="141"/>
        <v>Hematoma</v>
      </c>
      <c r="M1685" s="64" t="str">
        <f t="shared" si="142"/>
        <v>PI.IC.IV.210608.01</v>
      </c>
      <c r="N1685" s="64"/>
      <c r="O1685" s="64" t="str">
        <f t="shared" si="143"/>
        <v>PH.IC.IV.210608.01</v>
      </c>
      <c r="Q1685" s="64" t="str">
        <f t="shared" si="144"/>
        <v>CL.IC.IV.210608.01</v>
      </c>
      <c r="AD1685" s="60" t="s">
        <v>330</v>
      </c>
      <c r="AE1685" s="60">
        <v>1297</v>
      </c>
    </row>
    <row r="1686" spans="1:45" s="141" customFormat="1" ht="16">
      <c r="A1686" s="141" t="s">
        <v>8408</v>
      </c>
      <c r="C1686" s="142" t="s">
        <v>628</v>
      </c>
      <c r="E1686" s="142" t="s">
        <v>323</v>
      </c>
      <c r="F1686" s="141" t="s">
        <v>387</v>
      </c>
      <c r="G1686" s="141" t="s">
        <v>14616</v>
      </c>
      <c r="H1686" s="142" t="s">
        <v>326</v>
      </c>
      <c r="I1686" s="141" t="s">
        <v>11546</v>
      </c>
      <c r="J1686" s="143" t="str">
        <f t="shared" si="140"/>
        <v>IC.IV.210609</v>
      </c>
      <c r="K1686" s="142" t="s">
        <v>13277</v>
      </c>
      <c r="L1686" s="141" t="str">
        <f t="shared" si="141"/>
        <v>Serosanguinous Drainage</v>
      </c>
      <c r="M1686" s="143" t="str">
        <f t="shared" si="142"/>
        <v>PI.IC.IV.210609.01</v>
      </c>
      <c r="N1686" s="143"/>
      <c r="O1686" s="143" t="str">
        <f t="shared" si="143"/>
        <v>PH.IC.IV.210609.01</v>
      </c>
      <c r="Q1686" s="143" t="str">
        <f t="shared" si="144"/>
        <v>CL.IC.IV.210609.01</v>
      </c>
      <c r="AD1686" s="141" t="s">
        <v>330</v>
      </c>
      <c r="AE1686" s="141">
        <v>1297</v>
      </c>
      <c r="AR1686" s="141" t="s">
        <v>12773</v>
      </c>
      <c r="AS1686" s="141">
        <v>1749</v>
      </c>
    </row>
    <row r="1687" spans="1:45" s="141" customFormat="1" ht="16">
      <c r="A1687" s="141" t="s">
        <v>8408</v>
      </c>
      <c r="C1687" s="142" t="s">
        <v>628</v>
      </c>
      <c r="E1687" s="142" t="s">
        <v>323</v>
      </c>
      <c r="F1687" s="141" t="s">
        <v>387</v>
      </c>
      <c r="G1687" s="141" t="s">
        <v>7748</v>
      </c>
      <c r="H1687" s="142" t="s">
        <v>704</v>
      </c>
      <c r="I1687" s="141" t="s">
        <v>11548</v>
      </c>
      <c r="J1687" s="143" t="str">
        <f t="shared" si="140"/>
        <v>IC.IV.210610</v>
      </c>
      <c r="K1687" s="142" t="s">
        <v>13277</v>
      </c>
      <c r="L1687" s="141" t="str">
        <f t="shared" si="141"/>
        <v>Serous Drainage</v>
      </c>
      <c r="M1687" s="143" t="str">
        <f t="shared" si="142"/>
        <v>PI.IC.IV.210610.01</v>
      </c>
      <c r="N1687" s="143"/>
      <c r="O1687" s="143" t="str">
        <f t="shared" si="143"/>
        <v>PH.IC.IV.210610.01</v>
      </c>
      <c r="Q1687" s="143" t="str">
        <f t="shared" si="144"/>
        <v>CL.IC.IV.210610.01</v>
      </c>
      <c r="AD1687" s="141" t="s">
        <v>330</v>
      </c>
      <c r="AE1687" s="141">
        <v>1297</v>
      </c>
      <c r="AR1687" s="141" t="s">
        <v>12773</v>
      </c>
      <c r="AS1687" s="141">
        <v>1749</v>
      </c>
    </row>
    <row r="1688" spans="1:45" s="141" customFormat="1" ht="16">
      <c r="A1688" s="141" t="s">
        <v>8408</v>
      </c>
      <c r="C1688" s="142" t="s">
        <v>628</v>
      </c>
      <c r="E1688" s="142" t="s">
        <v>323</v>
      </c>
      <c r="F1688" s="141" t="s">
        <v>387</v>
      </c>
      <c r="G1688" s="141" t="s">
        <v>8425</v>
      </c>
      <c r="H1688" s="142" t="s">
        <v>327</v>
      </c>
      <c r="I1688" s="141" t="s">
        <v>11554</v>
      </c>
      <c r="J1688" s="143" t="str">
        <f t="shared" si="140"/>
        <v>IC.IV.210611</v>
      </c>
      <c r="K1688" s="142" t="s">
        <v>13277</v>
      </c>
      <c r="L1688" s="141" t="str">
        <f t="shared" si="141"/>
        <v>Purulent Drainage</v>
      </c>
      <c r="M1688" s="143" t="str">
        <f t="shared" si="142"/>
        <v>PI.IC.IV.210611.01</v>
      </c>
      <c r="N1688" s="143"/>
      <c r="O1688" s="143" t="str">
        <f t="shared" si="143"/>
        <v>PH.IC.IV.210611.01</v>
      </c>
      <c r="Q1688" s="143" t="str">
        <f t="shared" si="144"/>
        <v>CL.IC.IV.210611.01</v>
      </c>
      <c r="AD1688" s="141" t="s">
        <v>330</v>
      </c>
      <c r="AE1688" s="141">
        <v>1297</v>
      </c>
      <c r="AR1688" s="141" t="s">
        <v>12773</v>
      </c>
      <c r="AS1688" s="141">
        <v>1749</v>
      </c>
    </row>
    <row r="1689" spans="1:45" s="60" customFormat="1" ht="15">
      <c r="A1689" s="83" t="s">
        <v>8408</v>
      </c>
      <c r="C1689" s="61" t="s">
        <v>628</v>
      </c>
      <c r="E1689" s="61" t="s">
        <v>323</v>
      </c>
      <c r="F1689" s="60" t="s">
        <v>387</v>
      </c>
      <c r="G1689" s="60" t="s">
        <v>8334</v>
      </c>
      <c r="H1689" s="61" t="s">
        <v>328</v>
      </c>
      <c r="I1689" s="60" t="s">
        <v>8335</v>
      </c>
      <c r="J1689" s="63" t="str">
        <f t="shared" si="140"/>
        <v>IC.IV.210612</v>
      </c>
      <c r="K1689" s="61" t="s">
        <v>13277</v>
      </c>
      <c r="L1689" s="60" t="str">
        <f t="shared" si="141"/>
        <v>Extravasation</v>
      </c>
      <c r="M1689" s="64" t="str">
        <f t="shared" si="142"/>
        <v>PI.IC.IV.210612.01</v>
      </c>
      <c r="N1689" s="64"/>
      <c r="O1689" s="64" t="str">
        <f t="shared" si="143"/>
        <v>PH.IC.IV.210612.01</v>
      </c>
      <c r="Q1689" s="64" t="str">
        <f t="shared" si="144"/>
        <v>CL.IC.IV.210612.01</v>
      </c>
      <c r="AD1689" s="60" t="s">
        <v>330</v>
      </c>
      <c r="AE1689" s="60">
        <v>1297</v>
      </c>
    </row>
    <row r="1690" spans="1:45" s="60" customFormat="1" ht="15">
      <c r="A1690" s="83" t="s">
        <v>8408</v>
      </c>
      <c r="C1690" s="61" t="s">
        <v>628</v>
      </c>
      <c r="E1690" s="61" t="s">
        <v>323</v>
      </c>
      <c r="F1690" s="60" t="s">
        <v>387</v>
      </c>
      <c r="G1690" s="60" t="s">
        <v>8317</v>
      </c>
      <c r="H1690" s="61" t="s">
        <v>329</v>
      </c>
      <c r="I1690" s="60" t="s">
        <v>12207</v>
      </c>
      <c r="J1690" s="63" t="str">
        <f t="shared" si="140"/>
        <v>IC.IV.210613</v>
      </c>
      <c r="K1690" s="61" t="s">
        <v>13277</v>
      </c>
      <c r="L1690" s="60" t="str">
        <f t="shared" si="141"/>
        <v>Unable to assess due to drsg</v>
      </c>
      <c r="M1690" s="64" t="str">
        <f t="shared" si="142"/>
        <v>PI.IC.IV.210613.01</v>
      </c>
      <c r="N1690" s="64"/>
      <c r="O1690" s="64" t="str">
        <f t="shared" si="143"/>
        <v>PH.IC.IV.210613.01</v>
      </c>
      <c r="Q1690" s="64" t="str">
        <f t="shared" si="144"/>
        <v>CL.IC.IV.210613.01</v>
      </c>
      <c r="AD1690" s="60" t="s">
        <v>330</v>
      </c>
      <c r="AE1690" s="60">
        <v>1297</v>
      </c>
    </row>
    <row r="1691" spans="1:45" s="60" customFormat="1" ht="15">
      <c r="A1691" s="83" t="s">
        <v>8408</v>
      </c>
      <c r="C1691" s="61" t="s">
        <v>628</v>
      </c>
      <c r="D1691" s="60" t="s">
        <v>313</v>
      </c>
      <c r="E1691" s="61" t="s">
        <v>324</v>
      </c>
      <c r="F1691" s="60" t="s">
        <v>388</v>
      </c>
      <c r="G1691" s="60" t="s">
        <v>8026</v>
      </c>
      <c r="H1691" s="61" t="s">
        <v>11848</v>
      </c>
      <c r="I1691" s="60" t="s">
        <v>8027</v>
      </c>
      <c r="J1691" s="63" t="str">
        <f t="shared" si="140"/>
        <v>IC.IV.210701</v>
      </c>
      <c r="K1691" s="61" t="s">
        <v>13277</v>
      </c>
      <c r="L1691" s="60" t="str">
        <f t="shared" si="141"/>
        <v>Poor venous access</v>
      </c>
      <c r="M1691" s="64" t="str">
        <f t="shared" si="142"/>
        <v>PI.IC.IV.210701.01</v>
      </c>
      <c r="N1691" s="64"/>
      <c r="O1691" s="64" t="str">
        <f t="shared" si="143"/>
        <v>PH.IC.IV.210701.01</v>
      </c>
      <c r="Q1691" s="64" t="str">
        <f t="shared" si="144"/>
        <v>CL.IC.IV.210701.01</v>
      </c>
      <c r="AD1691" s="60" t="s">
        <v>330</v>
      </c>
      <c r="AE1691" s="60">
        <v>1297</v>
      </c>
    </row>
    <row r="1692" spans="1:45" s="60" customFormat="1" ht="15">
      <c r="A1692" s="83" t="s">
        <v>8408</v>
      </c>
      <c r="C1692" s="61" t="s">
        <v>628</v>
      </c>
      <c r="E1692" s="61" t="s">
        <v>324</v>
      </c>
      <c r="F1692" s="60" t="s">
        <v>388</v>
      </c>
      <c r="G1692" s="60" t="s">
        <v>8177</v>
      </c>
      <c r="H1692" s="61" t="s">
        <v>12030</v>
      </c>
      <c r="I1692" s="60" t="s">
        <v>9801</v>
      </c>
      <c r="J1692" s="63" t="str">
        <f t="shared" si="140"/>
        <v>IC.IV.210702</v>
      </c>
      <c r="K1692" s="61" t="s">
        <v>13277</v>
      </c>
      <c r="L1692" s="60" t="str">
        <f t="shared" si="141"/>
        <v>Large bore access needed</v>
      </c>
      <c r="M1692" s="64" t="str">
        <f t="shared" si="142"/>
        <v>PI.IC.IV.210702.01</v>
      </c>
      <c r="N1692" s="64"/>
      <c r="O1692" s="64" t="str">
        <f t="shared" si="143"/>
        <v>PH.IC.IV.210702.01</v>
      </c>
      <c r="Q1692" s="64" t="str">
        <f t="shared" si="144"/>
        <v>CL.IC.IV.210702.01</v>
      </c>
      <c r="AD1692" s="60" t="s">
        <v>330</v>
      </c>
      <c r="AE1692" s="60">
        <v>1297</v>
      </c>
    </row>
    <row r="1693" spans="1:45" s="60" customFormat="1" ht="15">
      <c r="A1693" s="83" t="s">
        <v>8408</v>
      </c>
      <c r="C1693" s="61" t="s">
        <v>628</v>
      </c>
      <c r="E1693" s="61" t="s">
        <v>324</v>
      </c>
      <c r="F1693" s="60" t="s">
        <v>388</v>
      </c>
      <c r="G1693" s="60" t="s">
        <v>10478</v>
      </c>
      <c r="H1693" s="61" t="s">
        <v>12032</v>
      </c>
      <c r="I1693" s="60" t="s">
        <v>12437</v>
      </c>
      <c r="J1693" s="63" t="str">
        <f t="shared" si="140"/>
        <v>IC.IV.210703</v>
      </c>
      <c r="K1693" s="61" t="s">
        <v>13277</v>
      </c>
      <c r="L1693" s="60" t="str">
        <f t="shared" si="141"/>
        <v>Other: specify</v>
      </c>
      <c r="M1693" s="64" t="str">
        <f t="shared" si="142"/>
        <v>PI.IC.IV.210703.01</v>
      </c>
      <c r="N1693" s="64"/>
      <c r="O1693" s="64" t="str">
        <f t="shared" si="143"/>
        <v>PH.IC.IV.210703.01</v>
      </c>
      <c r="Q1693" s="64" t="str">
        <f t="shared" si="144"/>
        <v>CL.IC.IV.210703.01</v>
      </c>
      <c r="AD1693" s="60" t="s">
        <v>330</v>
      </c>
      <c r="AE1693" s="60">
        <v>1297</v>
      </c>
    </row>
    <row r="1694" spans="1:45" s="60" customFormat="1" ht="15">
      <c r="A1694" s="83" t="s">
        <v>8408</v>
      </c>
      <c r="C1694" s="61" t="s">
        <v>628</v>
      </c>
      <c r="D1694" s="60" t="s">
        <v>314</v>
      </c>
      <c r="E1694" s="61" t="s">
        <v>325</v>
      </c>
      <c r="F1694" s="60" t="s">
        <v>389</v>
      </c>
      <c r="G1694" s="60" t="s">
        <v>10076</v>
      </c>
      <c r="H1694" s="61" t="s">
        <v>11848</v>
      </c>
      <c r="I1694" s="60" t="s">
        <v>10076</v>
      </c>
      <c r="J1694" s="63" t="str">
        <f t="shared" si="140"/>
        <v>IC.IV.210801</v>
      </c>
      <c r="K1694" s="61" t="s">
        <v>13277</v>
      </c>
      <c r="L1694" s="60" t="str">
        <f t="shared" si="141"/>
        <v>Done</v>
      </c>
      <c r="M1694" s="64" t="str">
        <f t="shared" si="142"/>
        <v>PI.IC.IV.210801.01</v>
      </c>
      <c r="N1694" s="64"/>
      <c r="O1694" s="64" t="str">
        <f t="shared" si="143"/>
        <v>PH.IC.IV.210801.01</v>
      </c>
      <c r="Q1694" s="64" t="str">
        <f t="shared" si="144"/>
        <v>CL.IC.IV.210801.01</v>
      </c>
      <c r="AD1694" s="60" t="s">
        <v>330</v>
      </c>
      <c r="AE1694" s="60">
        <v>1297</v>
      </c>
    </row>
    <row r="1695" spans="1:45" s="60" customFormat="1" ht="15">
      <c r="A1695" s="83" t="s">
        <v>8408</v>
      </c>
      <c r="C1695" s="61" t="s">
        <v>628</v>
      </c>
      <c r="E1695" s="61" t="s">
        <v>325</v>
      </c>
      <c r="F1695" s="60" t="s">
        <v>389</v>
      </c>
      <c r="G1695" s="60" t="s">
        <v>8435</v>
      </c>
      <c r="H1695" s="61" t="s">
        <v>12030</v>
      </c>
      <c r="I1695" s="60" t="s">
        <v>8435</v>
      </c>
      <c r="J1695" s="63" t="str">
        <f t="shared" si="140"/>
        <v>IC.IV.210802</v>
      </c>
      <c r="K1695" s="61" t="s">
        <v>13277</v>
      </c>
      <c r="L1695" s="60" t="str">
        <f t="shared" si="141"/>
        <v>Not done</v>
      </c>
      <c r="M1695" s="64" t="str">
        <f t="shared" si="142"/>
        <v>PI.IC.IV.210802.01</v>
      </c>
      <c r="N1695" s="64"/>
      <c r="O1695" s="64" t="str">
        <f t="shared" si="143"/>
        <v>PH.IC.IV.210802.01</v>
      </c>
      <c r="Q1695" s="64" t="str">
        <f t="shared" si="144"/>
        <v>CL.IC.IV.210802.01</v>
      </c>
      <c r="AD1695" s="60" t="s">
        <v>330</v>
      </c>
      <c r="AE1695" s="60">
        <v>1297</v>
      </c>
    </row>
    <row r="1696" spans="1:45" s="60" customFormat="1" ht="15">
      <c r="A1696" s="83" t="s">
        <v>8408</v>
      </c>
      <c r="C1696" s="61" t="s">
        <v>10704</v>
      </c>
      <c r="E1696" s="61" t="s">
        <v>325</v>
      </c>
      <c r="F1696" s="60" t="s">
        <v>389</v>
      </c>
      <c r="G1696" s="60" t="s">
        <v>285</v>
      </c>
      <c r="H1696" s="61" t="s">
        <v>12032</v>
      </c>
      <c r="I1696" s="60" t="s">
        <v>10278</v>
      </c>
      <c r="J1696" s="63" t="str">
        <f t="shared" si="140"/>
        <v>IC.IV.210803</v>
      </c>
      <c r="K1696" s="61" t="s">
        <v>13277</v>
      </c>
      <c r="L1696" s="60" t="str">
        <f t="shared" si="141"/>
        <v>Continuous pressure bag</v>
      </c>
      <c r="M1696" s="64" t="str">
        <f t="shared" si="142"/>
        <v>PI.IC.IV.210803.01</v>
      </c>
      <c r="N1696" s="64"/>
      <c r="O1696" s="64" t="str">
        <f t="shared" si="143"/>
        <v>PH.IC.IV.210803.01</v>
      </c>
      <c r="Q1696" s="64" t="str">
        <f t="shared" si="144"/>
        <v>CL.IC.IV.210803.01</v>
      </c>
      <c r="AD1696" s="60" t="s">
        <v>330</v>
      </c>
      <c r="AE1696" s="60">
        <v>1297</v>
      </c>
    </row>
    <row r="1697" spans="1:31" s="60" customFormat="1" ht="15">
      <c r="A1697" s="83" t="s">
        <v>8408</v>
      </c>
      <c r="C1697" s="61" t="s">
        <v>628</v>
      </c>
      <c r="E1697" s="61" t="s">
        <v>325</v>
      </c>
      <c r="F1697" s="60" t="s">
        <v>389</v>
      </c>
      <c r="G1697" s="60" t="s">
        <v>10478</v>
      </c>
      <c r="H1697" s="61" t="s">
        <v>12028</v>
      </c>
      <c r="I1697" s="60" t="s">
        <v>12437</v>
      </c>
      <c r="J1697" s="63" t="str">
        <f t="shared" si="140"/>
        <v>IC.IV.210804</v>
      </c>
      <c r="K1697" s="61" t="s">
        <v>13277</v>
      </c>
      <c r="L1697" s="60" t="str">
        <f t="shared" si="141"/>
        <v>Other: specify</v>
      </c>
      <c r="M1697" s="64" t="str">
        <f t="shared" si="142"/>
        <v>PI.IC.IV.210804.01</v>
      </c>
      <c r="N1697" s="64"/>
      <c r="O1697" s="64" t="str">
        <f t="shared" si="143"/>
        <v>PH.IC.IV.210804.01</v>
      </c>
      <c r="Q1697" s="64" t="str">
        <f t="shared" si="144"/>
        <v>CL.IC.IV.210804.01</v>
      </c>
      <c r="AD1697" s="60" t="s">
        <v>330</v>
      </c>
      <c r="AE1697" s="60">
        <v>1297</v>
      </c>
    </row>
    <row r="1698" spans="1:31" s="60" customFormat="1" ht="15">
      <c r="A1698" s="83" t="s">
        <v>8408</v>
      </c>
      <c r="C1698" s="61" t="s">
        <v>628</v>
      </c>
      <c r="D1698" s="60" t="s">
        <v>534</v>
      </c>
      <c r="E1698" s="61" t="s">
        <v>326</v>
      </c>
      <c r="F1698" s="60" t="s">
        <v>390</v>
      </c>
      <c r="G1698" s="60" t="s">
        <v>10446</v>
      </c>
      <c r="H1698" s="61" t="s">
        <v>11848</v>
      </c>
      <c r="I1698" s="60" t="s">
        <v>10446</v>
      </c>
      <c r="J1698" s="63" t="str">
        <f t="shared" si="140"/>
        <v>IC.IV.210901</v>
      </c>
      <c r="K1698" s="61" t="s">
        <v>13277</v>
      </c>
      <c r="L1698" s="60" t="str">
        <f t="shared" si="141"/>
        <v>Patent</v>
      </c>
      <c r="M1698" s="64" t="str">
        <f t="shared" si="142"/>
        <v>PI.IC.IV.210901.01</v>
      </c>
      <c r="N1698" s="64"/>
      <c r="O1698" s="64" t="str">
        <f t="shared" si="143"/>
        <v>PH.IC.IV.210901.01</v>
      </c>
      <c r="Q1698" s="64" t="str">
        <f t="shared" si="144"/>
        <v>CL.IC.IV.210901.01</v>
      </c>
      <c r="AD1698" s="60" t="s">
        <v>330</v>
      </c>
      <c r="AE1698" s="60">
        <v>1297</v>
      </c>
    </row>
    <row r="1699" spans="1:31" s="60" customFormat="1" ht="15">
      <c r="A1699" s="83" t="s">
        <v>8408</v>
      </c>
      <c r="C1699" s="61" t="s">
        <v>628</v>
      </c>
      <c r="E1699" s="61" t="s">
        <v>326</v>
      </c>
      <c r="F1699" s="60" t="s">
        <v>390</v>
      </c>
      <c r="G1699" s="60" t="s">
        <v>8109</v>
      </c>
      <c r="H1699" s="61" t="s">
        <v>12030</v>
      </c>
      <c r="I1699" s="60" t="s">
        <v>8110</v>
      </c>
      <c r="J1699" s="63" t="str">
        <f t="shared" si="140"/>
        <v>IC.IV.210902</v>
      </c>
      <c r="K1699" s="61" t="s">
        <v>13277</v>
      </c>
      <c r="L1699" s="60" t="str">
        <f t="shared" si="141"/>
        <v>No blood return, flush easy</v>
      </c>
      <c r="M1699" s="64" t="str">
        <f t="shared" si="142"/>
        <v>PI.IC.IV.210902.01</v>
      </c>
      <c r="N1699" s="64"/>
      <c r="O1699" s="64" t="str">
        <f t="shared" si="143"/>
        <v>PH.IC.IV.210902.01</v>
      </c>
      <c r="Q1699" s="64" t="str">
        <f t="shared" si="144"/>
        <v>CL.IC.IV.210902.01</v>
      </c>
      <c r="AD1699" s="60" t="s">
        <v>330</v>
      </c>
      <c r="AE1699" s="60">
        <v>1297</v>
      </c>
    </row>
    <row r="1700" spans="1:31" s="60" customFormat="1" ht="15">
      <c r="A1700" s="83" t="s">
        <v>8408</v>
      </c>
      <c r="C1700" s="61" t="s">
        <v>628</v>
      </c>
      <c r="E1700" s="61" t="s">
        <v>326</v>
      </c>
      <c r="F1700" s="60" t="s">
        <v>390</v>
      </c>
      <c r="G1700" s="60" t="s">
        <v>8327</v>
      </c>
      <c r="H1700" s="61" t="s">
        <v>12032</v>
      </c>
      <c r="I1700" s="60" t="s">
        <v>8328</v>
      </c>
      <c r="J1700" s="63" t="str">
        <f t="shared" si="140"/>
        <v>IC.IV.210903</v>
      </c>
      <c r="K1700" s="61" t="s">
        <v>13277</v>
      </c>
      <c r="L1700" s="60" t="str">
        <f t="shared" si="141"/>
        <v>Positional</v>
      </c>
      <c r="M1700" s="64" t="str">
        <f t="shared" si="142"/>
        <v>PI.IC.IV.210903.01</v>
      </c>
      <c r="N1700" s="64"/>
      <c r="O1700" s="64" t="str">
        <f t="shared" si="143"/>
        <v>PH.IC.IV.210903.01</v>
      </c>
      <c r="Q1700" s="64" t="str">
        <f t="shared" si="144"/>
        <v>CL.IC.IV.210903.01</v>
      </c>
      <c r="AD1700" s="60" t="s">
        <v>330</v>
      </c>
      <c r="AE1700" s="60">
        <v>1297</v>
      </c>
    </row>
    <row r="1701" spans="1:31" s="60" customFormat="1" ht="15">
      <c r="A1701" s="83" t="s">
        <v>8408</v>
      </c>
      <c r="C1701" s="61" t="s">
        <v>628</v>
      </c>
      <c r="E1701" s="61" t="s">
        <v>326</v>
      </c>
      <c r="F1701" s="60" t="s">
        <v>390</v>
      </c>
      <c r="G1701" s="60" t="s">
        <v>8414</v>
      </c>
      <c r="H1701" s="61" t="s">
        <v>12028</v>
      </c>
      <c r="I1701" s="60" t="s">
        <v>8415</v>
      </c>
      <c r="J1701" s="63" t="str">
        <f t="shared" si="140"/>
        <v>IC.IV.210904</v>
      </c>
      <c r="K1701" s="61" t="s">
        <v>13277</v>
      </c>
      <c r="L1701" s="60" t="str">
        <f t="shared" si="141"/>
        <v>Sluggish blood return</v>
      </c>
      <c r="M1701" s="64" t="str">
        <f t="shared" si="142"/>
        <v>PI.IC.IV.210904.01</v>
      </c>
      <c r="N1701" s="64"/>
      <c r="O1701" s="64" t="str">
        <f t="shared" si="143"/>
        <v>PH.IC.IV.210904.01</v>
      </c>
      <c r="Q1701" s="64" t="str">
        <f t="shared" si="144"/>
        <v>CL.IC.IV.210904.01</v>
      </c>
      <c r="AD1701" s="60" t="s">
        <v>330</v>
      </c>
      <c r="AE1701" s="60">
        <v>1297</v>
      </c>
    </row>
    <row r="1702" spans="1:31" s="60" customFormat="1" ht="15">
      <c r="A1702" s="83" t="s">
        <v>8408</v>
      </c>
      <c r="C1702" s="61" t="s">
        <v>628</v>
      </c>
      <c r="E1702" s="61" t="s">
        <v>326</v>
      </c>
      <c r="F1702" s="60" t="s">
        <v>390</v>
      </c>
      <c r="G1702" s="60" t="s">
        <v>9748</v>
      </c>
      <c r="H1702" s="61" t="s">
        <v>12210</v>
      </c>
      <c r="I1702" s="60" t="s">
        <v>8329</v>
      </c>
      <c r="J1702" s="63" t="str">
        <f t="shared" si="140"/>
        <v>IC.IV.210905</v>
      </c>
      <c r="K1702" s="61" t="s">
        <v>13277</v>
      </c>
      <c r="L1702" s="60" t="str">
        <f t="shared" si="141"/>
        <v>Occluded</v>
      </c>
      <c r="M1702" s="64" t="str">
        <f t="shared" si="142"/>
        <v>PI.IC.IV.210905.01</v>
      </c>
      <c r="N1702" s="64"/>
      <c r="O1702" s="64" t="str">
        <f t="shared" si="143"/>
        <v>PH.IC.IV.210905.01</v>
      </c>
      <c r="Q1702" s="64" t="str">
        <f t="shared" si="144"/>
        <v>CL.IC.IV.210905.01</v>
      </c>
      <c r="AD1702" s="60" t="s">
        <v>330</v>
      </c>
      <c r="AE1702" s="60">
        <v>1297</v>
      </c>
    </row>
    <row r="1703" spans="1:31" s="60" customFormat="1" ht="15">
      <c r="A1703" s="83" t="s">
        <v>8408</v>
      </c>
      <c r="C1703" s="61" t="s">
        <v>628</v>
      </c>
      <c r="E1703" s="61" t="s">
        <v>326</v>
      </c>
      <c r="F1703" s="60" t="s">
        <v>390</v>
      </c>
      <c r="G1703" s="60" t="s">
        <v>10123</v>
      </c>
      <c r="H1703" s="61" t="s">
        <v>12212</v>
      </c>
      <c r="I1703" s="60" t="s">
        <v>11841</v>
      </c>
      <c r="J1703" s="63" t="str">
        <f t="shared" si="140"/>
        <v>IC.IV.210906</v>
      </c>
      <c r="K1703" s="61" t="s">
        <v>13277</v>
      </c>
      <c r="L1703" s="60" t="str">
        <f t="shared" si="141"/>
        <v>Discontinued</v>
      </c>
      <c r="M1703" s="64" t="str">
        <f t="shared" si="142"/>
        <v>PI.IC.IV.210906.01</v>
      </c>
      <c r="N1703" s="64"/>
      <c r="O1703" s="64" t="str">
        <f t="shared" si="143"/>
        <v>PH.IC.IV.210906.01</v>
      </c>
      <c r="Q1703" s="64" t="str">
        <f t="shared" si="144"/>
        <v>CL.IC.IV.210906.01</v>
      </c>
      <c r="AD1703" s="60" t="s">
        <v>330</v>
      </c>
      <c r="AE1703" s="60">
        <v>1297</v>
      </c>
    </row>
    <row r="1704" spans="1:31" s="60" customFormat="1" ht="15">
      <c r="A1704" s="83" t="s">
        <v>8408</v>
      </c>
      <c r="C1704" s="61" t="s">
        <v>628</v>
      </c>
      <c r="E1704" s="61" t="s">
        <v>326</v>
      </c>
      <c r="F1704" s="60" t="s">
        <v>390</v>
      </c>
      <c r="G1704" s="60" t="s">
        <v>8364</v>
      </c>
      <c r="H1704" s="61" t="s">
        <v>12225</v>
      </c>
      <c r="I1704" s="60" t="s">
        <v>9594</v>
      </c>
      <c r="J1704" s="63" t="str">
        <f t="shared" si="140"/>
        <v>IC.IV.210907</v>
      </c>
      <c r="K1704" s="61" t="s">
        <v>13277</v>
      </c>
      <c r="L1704" s="60" t="str">
        <f t="shared" si="141"/>
        <v>D/C due to positive blood cultures</v>
      </c>
      <c r="M1704" s="64" t="str">
        <f t="shared" si="142"/>
        <v>PI.IC.IV.210907.01</v>
      </c>
      <c r="N1704" s="64"/>
      <c r="O1704" s="64" t="str">
        <f t="shared" si="143"/>
        <v>PH.IC.IV.210907.01</v>
      </c>
      <c r="Q1704" s="64" t="str">
        <f t="shared" si="144"/>
        <v>CL.IC.IV.210907.01</v>
      </c>
      <c r="AD1704" s="60" t="s">
        <v>330</v>
      </c>
      <c r="AE1704" s="60">
        <v>1297</v>
      </c>
    </row>
    <row r="1705" spans="1:31" s="60" customFormat="1" ht="15">
      <c r="A1705" s="83" t="s">
        <v>8408</v>
      </c>
      <c r="C1705" s="61" t="s">
        <v>628</v>
      </c>
      <c r="E1705" s="61" t="s">
        <v>326</v>
      </c>
      <c r="F1705" s="60" t="s">
        <v>390</v>
      </c>
      <c r="G1705" s="60" t="s">
        <v>11138</v>
      </c>
      <c r="H1705" s="61" t="s">
        <v>325</v>
      </c>
      <c r="I1705" s="60" t="s">
        <v>11138</v>
      </c>
      <c r="J1705" s="63" t="str">
        <f t="shared" si="140"/>
        <v>IC.IV.210908</v>
      </c>
      <c r="K1705" s="61" t="s">
        <v>13277</v>
      </c>
      <c r="L1705" s="60" t="str">
        <f t="shared" si="141"/>
        <v>Capped</v>
      </c>
      <c r="M1705" s="64" t="str">
        <f t="shared" si="142"/>
        <v>PI.IC.IV.210908.01</v>
      </c>
      <c r="N1705" s="64"/>
      <c r="O1705" s="64" t="str">
        <f t="shared" si="143"/>
        <v>PH.IC.IV.210908.01</v>
      </c>
      <c r="Q1705" s="64" t="str">
        <f t="shared" si="144"/>
        <v>CL.IC.IV.210908.01</v>
      </c>
      <c r="AD1705" s="60" t="s">
        <v>330</v>
      </c>
      <c r="AE1705" s="60">
        <v>1297</v>
      </c>
    </row>
    <row r="1706" spans="1:31" s="60" customFormat="1" ht="15">
      <c r="A1706" s="83" t="s">
        <v>8408</v>
      </c>
      <c r="C1706" s="61" t="s">
        <v>628</v>
      </c>
      <c r="E1706" s="61" t="s">
        <v>326</v>
      </c>
      <c r="F1706" s="60" t="s">
        <v>390</v>
      </c>
      <c r="G1706" s="60" t="s">
        <v>12267</v>
      </c>
      <c r="H1706" s="61" t="s">
        <v>326</v>
      </c>
      <c r="I1706" s="60" t="s">
        <v>305</v>
      </c>
      <c r="J1706" s="63" t="str">
        <f t="shared" si="140"/>
        <v>IC.IV.210909</v>
      </c>
      <c r="K1706" s="61" t="s">
        <v>13277</v>
      </c>
      <c r="L1706" s="60" t="str">
        <f t="shared" si="141"/>
        <v>Self Discontinued</v>
      </c>
      <c r="M1706" s="64" t="str">
        <f t="shared" si="142"/>
        <v>PI.IC.IV.210909.01</v>
      </c>
      <c r="N1706" s="64"/>
      <c r="O1706" s="64" t="str">
        <f t="shared" si="143"/>
        <v>PH.IC.IV.210909.01</v>
      </c>
      <c r="Q1706" s="64" t="str">
        <f t="shared" si="144"/>
        <v>CL.IC.IV.210909.01</v>
      </c>
      <c r="AD1706" s="60" t="s">
        <v>330</v>
      </c>
      <c r="AE1706" s="60">
        <v>1297</v>
      </c>
    </row>
    <row r="1707" spans="1:31" s="60" customFormat="1" ht="15">
      <c r="A1707" s="83" t="s">
        <v>8408</v>
      </c>
      <c r="C1707" s="61" t="s">
        <v>628</v>
      </c>
      <c r="D1707" s="60" t="s">
        <v>315</v>
      </c>
      <c r="E1707" s="61" t="s">
        <v>704</v>
      </c>
      <c r="F1707" s="60" t="s">
        <v>391</v>
      </c>
      <c r="G1707" s="60" t="s">
        <v>8166</v>
      </c>
      <c r="H1707" s="61" t="s">
        <v>11848</v>
      </c>
      <c r="I1707" s="60" t="s">
        <v>12157</v>
      </c>
      <c r="J1707" s="63" t="str">
        <f t="shared" si="140"/>
        <v>IC.IV.211001</v>
      </c>
      <c r="K1707" s="61" t="s">
        <v>13277</v>
      </c>
      <c r="L1707" s="60" t="str">
        <f t="shared" si="141"/>
        <v>None needed</v>
      </c>
      <c r="M1707" s="64" t="str">
        <f t="shared" si="142"/>
        <v>PI.IC.IV.211001.01</v>
      </c>
      <c r="N1707" s="64"/>
      <c r="O1707" s="64" t="str">
        <f t="shared" si="143"/>
        <v>PH.IC.IV.211001.01</v>
      </c>
      <c r="Q1707" s="64" t="str">
        <f t="shared" si="144"/>
        <v>CL.IC.IV.211001.01</v>
      </c>
      <c r="AD1707" s="60" t="s">
        <v>330</v>
      </c>
      <c r="AE1707" s="60">
        <v>1297</v>
      </c>
    </row>
    <row r="1708" spans="1:31" s="60" customFormat="1" ht="15">
      <c r="A1708" s="83" t="s">
        <v>8408</v>
      </c>
      <c r="C1708" s="61" t="s">
        <v>628</v>
      </c>
      <c r="E1708" s="61" t="s">
        <v>704</v>
      </c>
      <c r="F1708" s="60" t="s">
        <v>391</v>
      </c>
      <c r="G1708" s="60" t="s">
        <v>8167</v>
      </c>
      <c r="H1708" s="61" t="s">
        <v>12030</v>
      </c>
      <c r="I1708" s="60" t="s">
        <v>11393</v>
      </c>
      <c r="J1708" s="63" t="str">
        <f t="shared" si="140"/>
        <v>IC.IV.211002</v>
      </c>
      <c r="K1708" s="61" t="s">
        <v>13277</v>
      </c>
      <c r="L1708" s="60" t="str">
        <f t="shared" si="141"/>
        <v>Changed site</v>
      </c>
      <c r="M1708" s="64" t="str">
        <f t="shared" si="142"/>
        <v>PI.IC.IV.211002.01</v>
      </c>
      <c r="N1708" s="64"/>
      <c r="O1708" s="64" t="str">
        <f t="shared" si="143"/>
        <v>PH.IC.IV.211002.01</v>
      </c>
      <c r="Q1708" s="64" t="str">
        <f t="shared" si="144"/>
        <v>CL.IC.IV.211002.01</v>
      </c>
      <c r="AD1708" s="60" t="s">
        <v>330</v>
      </c>
      <c r="AE1708" s="60">
        <v>1297</v>
      </c>
    </row>
    <row r="1709" spans="1:31" s="60" customFormat="1" ht="15">
      <c r="A1709" s="83" t="s">
        <v>8408</v>
      </c>
      <c r="C1709" s="61" t="s">
        <v>628</v>
      </c>
      <c r="E1709" s="61" t="s">
        <v>704</v>
      </c>
      <c r="F1709" s="60" t="s">
        <v>391</v>
      </c>
      <c r="G1709" s="60" t="s">
        <v>8322</v>
      </c>
      <c r="H1709" s="61" t="s">
        <v>12032</v>
      </c>
      <c r="I1709" s="60" t="s">
        <v>8323</v>
      </c>
      <c r="J1709" s="63" t="str">
        <f t="shared" si="140"/>
        <v>IC.IV.211003</v>
      </c>
      <c r="K1709" s="61" t="s">
        <v>13277</v>
      </c>
      <c r="L1709" s="60" t="str">
        <f t="shared" si="141"/>
        <v>Elevated extremity</v>
      </c>
      <c r="M1709" s="64" t="str">
        <f t="shared" si="142"/>
        <v>PI.IC.IV.211003.01</v>
      </c>
      <c r="N1709" s="64"/>
      <c r="O1709" s="64" t="str">
        <f t="shared" si="143"/>
        <v>PH.IC.IV.211003.01</v>
      </c>
      <c r="Q1709" s="64" t="str">
        <f t="shared" si="144"/>
        <v>CL.IC.IV.211003.01</v>
      </c>
      <c r="AD1709" s="60" t="s">
        <v>330</v>
      </c>
      <c r="AE1709" s="60">
        <v>1297</v>
      </c>
    </row>
    <row r="1710" spans="1:31" s="60" customFormat="1" ht="15">
      <c r="A1710" s="83" t="s">
        <v>8408</v>
      </c>
      <c r="C1710" s="61" t="s">
        <v>628</v>
      </c>
      <c r="E1710" s="61" t="s">
        <v>704</v>
      </c>
      <c r="F1710" s="60" t="s">
        <v>391</v>
      </c>
      <c r="G1710" s="60" t="s">
        <v>8324</v>
      </c>
      <c r="H1710" s="61" t="s">
        <v>12028</v>
      </c>
      <c r="I1710" s="60" t="s">
        <v>8453</v>
      </c>
      <c r="J1710" s="63" t="str">
        <f t="shared" si="140"/>
        <v>IC.IV.211004</v>
      </c>
      <c r="K1710" s="61" t="s">
        <v>13277</v>
      </c>
      <c r="L1710" s="60" t="str">
        <f t="shared" si="141"/>
        <v>Warm compress</v>
      </c>
      <c r="M1710" s="64" t="str">
        <f t="shared" si="142"/>
        <v>PI.IC.IV.211004.01</v>
      </c>
      <c r="N1710" s="64"/>
      <c r="O1710" s="64" t="str">
        <f t="shared" si="143"/>
        <v>PH.IC.IV.211004.01</v>
      </c>
      <c r="Q1710" s="64" t="str">
        <f t="shared" si="144"/>
        <v>CL.IC.IV.211004.01</v>
      </c>
      <c r="AD1710" s="60" t="s">
        <v>330</v>
      </c>
      <c r="AE1710" s="60">
        <v>1297</v>
      </c>
    </row>
    <row r="1711" spans="1:31" s="60" customFormat="1" ht="15">
      <c r="A1711" s="83" t="s">
        <v>8408</v>
      </c>
      <c r="C1711" s="61" t="s">
        <v>628</v>
      </c>
      <c r="E1711" s="61" t="s">
        <v>704</v>
      </c>
      <c r="F1711" s="60" t="s">
        <v>391</v>
      </c>
      <c r="G1711" s="60" t="s">
        <v>8257</v>
      </c>
      <c r="H1711" s="61" t="s">
        <v>12210</v>
      </c>
      <c r="I1711" s="60" t="s">
        <v>11569</v>
      </c>
      <c r="J1711" s="63" t="str">
        <f t="shared" si="140"/>
        <v>IC.IV.211005</v>
      </c>
      <c r="K1711" s="61" t="s">
        <v>13277</v>
      </c>
      <c r="L1711" s="60" t="str">
        <f t="shared" si="141"/>
        <v>Pressure applied</v>
      </c>
      <c r="M1711" s="64" t="str">
        <f t="shared" si="142"/>
        <v>PI.IC.IV.211005.01</v>
      </c>
      <c r="N1711" s="64"/>
      <c r="O1711" s="64" t="str">
        <f t="shared" si="143"/>
        <v>PH.IC.IV.211005.01</v>
      </c>
      <c r="Q1711" s="64" t="str">
        <f t="shared" si="144"/>
        <v>CL.IC.IV.211005.01</v>
      </c>
      <c r="AD1711" s="60" t="s">
        <v>330</v>
      </c>
      <c r="AE1711" s="60">
        <v>1297</v>
      </c>
    </row>
    <row r="1712" spans="1:31" s="60" customFormat="1" ht="15">
      <c r="A1712" s="83" t="s">
        <v>8408</v>
      </c>
      <c r="C1712" s="61" t="s">
        <v>628</v>
      </c>
      <c r="E1712" s="61" t="s">
        <v>704</v>
      </c>
      <c r="F1712" s="60" t="s">
        <v>391</v>
      </c>
      <c r="G1712" s="60" t="s">
        <v>10478</v>
      </c>
      <c r="H1712" s="61" t="s">
        <v>12212</v>
      </c>
      <c r="I1712" s="60" t="s">
        <v>12437</v>
      </c>
      <c r="J1712" s="63" t="str">
        <f t="shared" si="140"/>
        <v>IC.IV.211006</v>
      </c>
      <c r="K1712" s="61" t="s">
        <v>13277</v>
      </c>
      <c r="L1712" s="60" t="str">
        <f t="shared" si="141"/>
        <v>Other: specify</v>
      </c>
      <c r="M1712" s="64" t="str">
        <f t="shared" si="142"/>
        <v>PI.IC.IV.211006.01</v>
      </c>
      <c r="N1712" s="64"/>
      <c r="O1712" s="64" t="str">
        <f t="shared" si="143"/>
        <v>PH.IC.IV.211006.01</v>
      </c>
      <c r="Q1712" s="64" t="str">
        <f t="shared" si="144"/>
        <v>CL.IC.IV.211006.01</v>
      </c>
      <c r="AD1712" s="60" t="s">
        <v>330</v>
      </c>
      <c r="AE1712" s="60">
        <v>1297</v>
      </c>
    </row>
    <row r="1713" spans="1:31" s="60" customFormat="1" ht="15">
      <c r="A1713" s="83" t="s">
        <v>8408</v>
      </c>
      <c r="C1713" s="61" t="s">
        <v>628</v>
      </c>
      <c r="D1713" s="60" t="s">
        <v>316</v>
      </c>
      <c r="E1713" s="61" t="s">
        <v>327</v>
      </c>
      <c r="F1713" s="60" t="s">
        <v>392</v>
      </c>
      <c r="G1713" s="60" t="s">
        <v>11836</v>
      </c>
      <c r="H1713" s="61" t="s">
        <v>11848</v>
      </c>
      <c r="I1713" s="60" t="s">
        <v>9690</v>
      </c>
      <c r="J1713" s="63" t="str">
        <f t="shared" si="140"/>
        <v>IC.IV.211101</v>
      </c>
      <c r="K1713" s="61" t="s">
        <v>13277</v>
      </c>
      <c r="L1713" s="60" t="str">
        <f t="shared" si="141"/>
        <v>Present on admit: specify date</v>
      </c>
      <c r="M1713" s="64" t="str">
        <f t="shared" si="142"/>
        <v>PI.IC.IV.211101.01</v>
      </c>
      <c r="N1713" s="64"/>
      <c r="O1713" s="64" t="str">
        <f t="shared" si="143"/>
        <v>PH.IC.IV.211101.01</v>
      </c>
      <c r="Q1713" s="64" t="str">
        <f t="shared" si="144"/>
        <v>CL.IC.IV.211101.01</v>
      </c>
      <c r="AD1713" s="60" t="s">
        <v>330</v>
      </c>
      <c r="AE1713" s="60">
        <v>1297</v>
      </c>
    </row>
    <row r="1714" spans="1:31" s="60" customFormat="1" ht="15">
      <c r="A1714" s="83" t="s">
        <v>8408</v>
      </c>
      <c r="C1714" s="61" t="s">
        <v>628</v>
      </c>
      <c r="E1714" s="61" t="s">
        <v>327</v>
      </c>
      <c r="F1714" s="60" t="s">
        <v>392</v>
      </c>
      <c r="G1714" s="60" t="s">
        <v>8505</v>
      </c>
      <c r="H1714" s="61" t="s">
        <v>12030</v>
      </c>
      <c r="I1714" s="60" t="s">
        <v>8674</v>
      </c>
      <c r="J1714" s="63" t="str">
        <f t="shared" si="140"/>
        <v>IC.IV.211102</v>
      </c>
      <c r="K1714" s="61" t="s">
        <v>13277</v>
      </c>
      <c r="L1714" s="60" t="str">
        <f t="shared" si="141"/>
        <v>Inserted at this date/time: specify date</v>
      </c>
      <c r="M1714" s="64" t="str">
        <f t="shared" si="142"/>
        <v>PI.IC.IV.211102.01</v>
      </c>
      <c r="N1714" s="64"/>
      <c r="O1714" s="64" t="str">
        <f t="shared" si="143"/>
        <v>PH.IC.IV.211102.01</v>
      </c>
      <c r="Q1714" s="64" t="str">
        <f t="shared" si="144"/>
        <v>CL.IC.IV.211102.01</v>
      </c>
      <c r="AD1714" s="60" t="s">
        <v>330</v>
      </c>
      <c r="AE1714" s="60">
        <v>1297</v>
      </c>
    </row>
    <row r="1715" spans="1:31" s="60" customFormat="1" ht="15">
      <c r="A1715" s="83" t="s">
        <v>8408</v>
      </c>
      <c r="C1715" s="61" t="s">
        <v>628</v>
      </c>
      <c r="E1715" s="61" t="s">
        <v>327</v>
      </c>
      <c r="F1715" s="60" t="s">
        <v>392</v>
      </c>
      <c r="G1715" s="60" t="s">
        <v>11840</v>
      </c>
      <c r="H1715" s="61" t="s">
        <v>12032</v>
      </c>
      <c r="I1715" s="60" t="s">
        <v>11841</v>
      </c>
      <c r="J1715" s="63" t="str">
        <f t="shared" si="140"/>
        <v>IC.IV.211103</v>
      </c>
      <c r="K1715" s="61" t="s">
        <v>13277</v>
      </c>
      <c r="L1715" s="60" t="str">
        <f t="shared" si="141"/>
        <v>Discontinue</v>
      </c>
      <c r="M1715" s="64" t="str">
        <f t="shared" si="142"/>
        <v>PI.IC.IV.211103.01</v>
      </c>
      <c r="N1715" s="64"/>
      <c r="O1715" s="64" t="str">
        <f t="shared" si="143"/>
        <v>PH.IC.IV.211103.01</v>
      </c>
      <c r="Q1715" s="64" t="str">
        <f t="shared" si="144"/>
        <v>CL.IC.IV.211103.01</v>
      </c>
      <c r="AD1715" s="60" t="s">
        <v>330</v>
      </c>
      <c r="AE1715" s="60">
        <v>1297</v>
      </c>
    </row>
    <row r="1716" spans="1:31" s="60" customFormat="1" ht="15">
      <c r="A1716" s="83" t="s">
        <v>8408</v>
      </c>
      <c r="C1716" s="61" t="s">
        <v>628</v>
      </c>
      <c r="E1716" s="61" t="s">
        <v>327</v>
      </c>
      <c r="F1716" s="60" t="s">
        <v>392</v>
      </c>
      <c r="G1716" s="60" t="s">
        <v>11497</v>
      </c>
      <c r="H1716" s="61" t="s">
        <v>12028</v>
      </c>
      <c r="I1716" s="60" t="s">
        <v>11498</v>
      </c>
      <c r="J1716" s="63" t="str">
        <f t="shared" si="140"/>
        <v>IC.IV.211104</v>
      </c>
      <c r="K1716" s="61" t="s">
        <v>13277</v>
      </c>
      <c r="L1716" s="60" t="str">
        <f t="shared" si="141"/>
        <v>Tip sent for C&amp;S</v>
      </c>
      <c r="M1716" s="64" t="str">
        <f t="shared" si="142"/>
        <v>PI.IC.IV.211104.01</v>
      </c>
      <c r="N1716" s="64"/>
      <c r="O1716" s="64" t="str">
        <f t="shared" si="143"/>
        <v>PH.IC.IV.211104.01</v>
      </c>
      <c r="Q1716" s="64" t="str">
        <f t="shared" si="144"/>
        <v>CL.IC.IV.211104.01</v>
      </c>
      <c r="AD1716" s="60" t="s">
        <v>330</v>
      </c>
      <c r="AE1716" s="60">
        <v>1297</v>
      </c>
    </row>
    <row r="1717" spans="1:31" s="60" customFormat="1" ht="15">
      <c r="A1717" s="83" t="s">
        <v>8408</v>
      </c>
      <c r="C1717" s="61" t="s">
        <v>628</v>
      </c>
      <c r="E1717" s="61" t="s">
        <v>327</v>
      </c>
      <c r="F1717" s="60" t="s">
        <v>392</v>
      </c>
      <c r="G1717" s="60" t="s">
        <v>8566</v>
      </c>
      <c r="H1717" s="61" t="s">
        <v>12210</v>
      </c>
      <c r="I1717" s="60" t="s">
        <v>8567</v>
      </c>
      <c r="J1717" s="63" t="str">
        <f t="shared" si="140"/>
        <v>IC.IV.211105</v>
      </c>
      <c r="K1717" s="61" t="s">
        <v>13277</v>
      </c>
      <c r="L1717" s="60" t="str">
        <f t="shared" si="141"/>
        <v>Insertion attempts number: specify</v>
      </c>
      <c r="M1717" s="64" t="str">
        <f t="shared" si="142"/>
        <v>PI.IC.IV.211105.01</v>
      </c>
      <c r="N1717" s="64"/>
      <c r="O1717" s="64" t="str">
        <f t="shared" si="143"/>
        <v>PH.IC.IV.211105.01</v>
      </c>
      <c r="Q1717" s="64" t="str">
        <f t="shared" si="144"/>
        <v>CL.IC.IV.211105.01</v>
      </c>
      <c r="AD1717" s="60" t="s">
        <v>330</v>
      </c>
      <c r="AE1717" s="60">
        <v>1297</v>
      </c>
    </row>
    <row r="1718" spans="1:31" s="60" customFormat="1" ht="15">
      <c r="A1718" s="83" t="s">
        <v>8408</v>
      </c>
      <c r="B1718" s="60" t="s">
        <v>317</v>
      </c>
      <c r="C1718" s="61" t="s">
        <v>421</v>
      </c>
      <c r="D1718" s="60" t="s">
        <v>307</v>
      </c>
      <c r="E1718" s="61" t="s">
        <v>318</v>
      </c>
      <c r="F1718" s="60" t="s">
        <v>393</v>
      </c>
      <c r="G1718" s="60" t="s">
        <v>404</v>
      </c>
      <c r="H1718" s="61" t="s">
        <v>11848</v>
      </c>
      <c r="I1718" s="60" t="s">
        <v>286</v>
      </c>
      <c r="J1718" s="63" t="str">
        <f t="shared" si="140"/>
        <v>IC.IV.220101</v>
      </c>
      <c r="K1718" s="61" t="s">
        <v>13277</v>
      </c>
      <c r="L1718" s="60" t="str">
        <f t="shared" si="141"/>
        <v>Humerus, right</v>
      </c>
      <c r="M1718" s="64" t="str">
        <f t="shared" si="142"/>
        <v>PI.IC.IV.220101.01</v>
      </c>
      <c r="N1718" s="64"/>
      <c r="O1718" s="64" t="str">
        <f t="shared" si="143"/>
        <v>PH.IC.IV.220101.01</v>
      </c>
      <c r="Q1718" s="64" t="str">
        <f t="shared" si="144"/>
        <v>CL.IC.IV.220101.01</v>
      </c>
      <c r="AD1718" s="60" t="s">
        <v>330</v>
      </c>
      <c r="AE1718" s="60">
        <v>1297</v>
      </c>
    </row>
    <row r="1719" spans="1:31" s="60" customFormat="1" ht="15">
      <c r="A1719" s="83" t="s">
        <v>8408</v>
      </c>
      <c r="C1719" s="61" t="s">
        <v>421</v>
      </c>
      <c r="E1719" s="61" t="s">
        <v>318</v>
      </c>
      <c r="F1719" s="60" t="s">
        <v>393</v>
      </c>
      <c r="G1719" s="60" t="s">
        <v>405</v>
      </c>
      <c r="H1719" s="61" t="s">
        <v>12030</v>
      </c>
      <c r="I1719" s="60" t="s">
        <v>287</v>
      </c>
      <c r="J1719" s="63" t="str">
        <f t="shared" si="140"/>
        <v>IC.IV.220102</v>
      </c>
      <c r="K1719" s="61" t="s">
        <v>13277</v>
      </c>
      <c r="L1719" s="60" t="str">
        <f t="shared" si="141"/>
        <v>Humerus, left</v>
      </c>
      <c r="M1719" s="64" t="str">
        <f t="shared" si="142"/>
        <v>PI.IC.IV.220102.01</v>
      </c>
      <c r="N1719" s="64"/>
      <c r="O1719" s="64" t="str">
        <f t="shared" si="143"/>
        <v>PH.IC.IV.220102.01</v>
      </c>
      <c r="Q1719" s="64" t="str">
        <f t="shared" si="144"/>
        <v>CL.IC.IV.220102.01</v>
      </c>
      <c r="AD1719" s="60" t="s">
        <v>330</v>
      </c>
      <c r="AE1719" s="60">
        <v>1297</v>
      </c>
    </row>
    <row r="1720" spans="1:31" s="60" customFormat="1" ht="15">
      <c r="A1720" s="83" t="s">
        <v>8408</v>
      </c>
      <c r="C1720" s="61" t="s">
        <v>421</v>
      </c>
      <c r="E1720" s="61" t="s">
        <v>318</v>
      </c>
      <c r="F1720" s="60" t="s">
        <v>393</v>
      </c>
      <c r="G1720" s="60" t="s">
        <v>406</v>
      </c>
      <c r="H1720" s="61" t="s">
        <v>12032</v>
      </c>
      <c r="I1720" s="60" t="s">
        <v>408</v>
      </c>
      <c r="J1720" s="63" t="str">
        <f t="shared" si="140"/>
        <v>IC.IV.220103</v>
      </c>
      <c r="K1720" s="61" t="s">
        <v>13277</v>
      </c>
      <c r="L1720" s="60" t="str">
        <f t="shared" si="141"/>
        <v>Tibia, right</v>
      </c>
      <c r="M1720" s="64" t="str">
        <f t="shared" si="142"/>
        <v>PI.IC.IV.220103.01</v>
      </c>
      <c r="N1720" s="64"/>
      <c r="O1720" s="64" t="str">
        <f t="shared" si="143"/>
        <v>PH.IC.IV.220103.01</v>
      </c>
      <c r="Q1720" s="64" t="str">
        <f t="shared" si="144"/>
        <v>CL.IC.IV.220103.01</v>
      </c>
      <c r="AD1720" s="60" t="s">
        <v>330</v>
      </c>
      <c r="AE1720" s="60">
        <v>1297</v>
      </c>
    </row>
    <row r="1721" spans="1:31" s="60" customFormat="1" ht="15">
      <c r="A1721" s="83" t="s">
        <v>8408</v>
      </c>
      <c r="C1721" s="61" t="s">
        <v>421</v>
      </c>
      <c r="E1721" s="61" t="s">
        <v>318</v>
      </c>
      <c r="F1721" s="60" t="s">
        <v>393</v>
      </c>
      <c r="G1721" s="60" t="s">
        <v>407</v>
      </c>
      <c r="H1721" s="61" t="s">
        <v>12028</v>
      </c>
      <c r="I1721" s="60" t="s">
        <v>304</v>
      </c>
      <c r="J1721" s="63" t="str">
        <f t="shared" si="140"/>
        <v>IC.IV.220104</v>
      </c>
      <c r="K1721" s="61" t="s">
        <v>13277</v>
      </c>
      <c r="L1721" s="60" t="str">
        <f t="shared" si="141"/>
        <v>Tibia, left</v>
      </c>
      <c r="M1721" s="64" t="str">
        <f t="shared" si="142"/>
        <v>PI.IC.IV.220104.01</v>
      </c>
      <c r="N1721" s="64"/>
      <c r="O1721" s="64" t="str">
        <f t="shared" si="143"/>
        <v>PH.IC.IV.220104.01</v>
      </c>
      <c r="Q1721" s="64" t="str">
        <f t="shared" si="144"/>
        <v>CL.IC.IV.220104.01</v>
      </c>
      <c r="AD1721" s="60" t="s">
        <v>330</v>
      </c>
      <c r="AE1721" s="60">
        <v>1297</v>
      </c>
    </row>
    <row r="1722" spans="1:31" s="60" customFormat="1" ht="15">
      <c r="A1722" s="83" t="s">
        <v>8408</v>
      </c>
      <c r="C1722" s="61" t="s">
        <v>421</v>
      </c>
      <c r="E1722" s="61" t="s">
        <v>318</v>
      </c>
      <c r="F1722" s="60" t="s">
        <v>393</v>
      </c>
      <c r="G1722" s="60" t="s">
        <v>10478</v>
      </c>
      <c r="H1722" s="61" t="s">
        <v>12210</v>
      </c>
      <c r="I1722" s="60" t="s">
        <v>12437</v>
      </c>
      <c r="J1722" s="63" t="str">
        <f t="shared" si="140"/>
        <v>IC.IV.220105</v>
      </c>
      <c r="K1722" s="61" t="s">
        <v>13277</v>
      </c>
      <c r="L1722" s="60" t="str">
        <f t="shared" si="141"/>
        <v>Other: specify</v>
      </c>
      <c r="M1722" s="64" t="str">
        <f t="shared" si="142"/>
        <v>PI.IC.IV.220105.01</v>
      </c>
      <c r="N1722" s="64"/>
      <c r="O1722" s="64" t="str">
        <f t="shared" si="143"/>
        <v>PH.IC.IV.220105.01</v>
      </c>
      <c r="Q1722" s="64" t="str">
        <f t="shared" si="144"/>
        <v>CL.IC.IV.220105.01</v>
      </c>
      <c r="AD1722" s="60" t="s">
        <v>330</v>
      </c>
      <c r="AE1722" s="60">
        <v>1297</v>
      </c>
    </row>
    <row r="1723" spans="1:31" s="60" customFormat="1" ht="15">
      <c r="A1723" s="83" t="s">
        <v>8408</v>
      </c>
      <c r="C1723" s="61" t="s">
        <v>421</v>
      </c>
      <c r="D1723" s="60" t="s">
        <v>308</v>
      </c>
      <c r="E1723" s="61" t="s">
        <v>319</v>
      </c>
      <c r="F1723" s="60" t="s">
        <v>394</v>
      </c>
      <c r="G1723" s="60" t="s">
        <v>8108</v>
      </c>
      <c r="H1723" s="61" t="s">
        <v>11848</v>
      </c>
      <c r="I1723" s="60" t="s">
        <v>8678</v>
      </c>
      <c r="J1723" s="63" t="str">
        <f t="shared" ref="J1723:J1777" si="145">CONCATENATE("IC.IV.",C1723,E1723,H1723)</f>
        <v>IC.IV.220201</v>
      </c>
      <c r="K1723" s="61" t="s">
        <v>13277</v>
      </c>
      <c r="L1723" s="60" t="str">
        <f t="shared" ref="L1723:L1777" si="146">G1723</f>
        <v>Antimicrobial disk</v>
      </c>
      <c r="M1723" s="64" t="str">
        <f t="shared" ref="M1723:M1777" si="147">CONCATENATE("PI.",J1723,".",K1723)</f>
        <v>PI.IC.IV.220201.01</v>
      </c>
      <c r="N1723" s="64"/>
      <c r="O1723" s="64" t="str">
        <f t="shared" ref="O1723:O1777" si="148">CONCATENATE("PH.",J1723,".",K1723)</f>
        <v>PH.IC.IV.220201.01</v>
      </c>
      <c r="Q1723" s="64" t="str">
        <f t="shared" ref="Q1723:Q1777" si="149">CONCATENATE("CL.",J1723,".",K1723)</f>
        <v>CL.IC.IV.220201.01</v>
      </c>
      <c r="AD1723" s="60" t="s">
        <v>330</v>
      </c>
      <c r="AE1723" s="60">
        <v>1297</v>
      </c>
    </row>
    <row r="1724" spans="1:31" s="60" customFormat="1" ht="15">
      <c r="A1724" s="83" t="s">
        <v>8408</v>
      </c>
      <c r="C1724" s="61" t="s">
        <v>421</v>
      </c>
      <c r="E1724" s="61" t="s">
        <v>319</v>
      </c>
      <c r="F1724" s="60" t="s">
        <v>394</v>
      </c>
      <c r="G1724" s="60" t="s">
        <v>11070</v>
      </c>
      <c r="H1724" s="61" t="s">
        <v>12030</v>
      </c>
      <c r="I1724" s="60" t="s">
        <v>11070</v>
      </c>
      <c r="J1724" s="63" t="str">
        <f t="shared" si="145"/>
        <v>IC.IV.220202</v>
      </c>
      <c r="K1724" s="61" t="s">
        <v>13277</v>
      </c>
      <c r="L1724" s="60" t="str">
        <f t="shared" si="146"/>
        <v>Transparent</v>
      </c>
      <c r="M1724" s="64" t="str">
        <f t="shared" si="147"/>
        <v>PI.IC.IV.220202.01</v>
      </c>
      <c r="N1724" s="64"/>
      <c r="O1724" s="64" t="str">
        <f t="shared" si="148"/>
        <v>PH.IC.IV.220202.01</v>
      </c>
      <c r="Q1724" s="64" t="str">
        <f t="shared" si="149"/>
        <v>CL.IC.IV.220202.01</v>
      </c>
      <c r="AD1724" s="60" t="s">
        <v>330</v>
      </c>
      <c r="AE1724" s="60">
        <v>1297</v>
      </c>
    </row>
    <row r="1725" spans="1:31" s="60" customFormat="1" ht="15">
      <c r="A1725" s="83" t="s">
        <v>8408</v>
      </c>
      <c r="C1725" s="61" t="s">
        <v>421</v>
      </c>
      <c r="E1725" s="61" t="s">
        <v>319</v>
      </c>
      <c r="F1725" s="60" t="s">
        <v>394</v>
      </c>
      <c r="G1725" s="60" t="s">
        <v>11567</v>
      </c>
      <c r="H1725" s="61" t="s">
        <v>12032</v>
      </c>
      <c r="I1725" s="60" t="s">
        <v>11567</v>
      </c>
      <c r="J1725" s="63" t="str">
        <f t="shared" si="145"/>
        <v>IC.IV.220203</v>
      </c>
      <c r="K1725" s="61" t="s">
        <v>13277</v>
      </c>
      <c r="L1725" s="60" t="str">
        <f t="shared" si="146"/>
        <v>Gauze</v>
      </c>
      <c r="M1725" s="64" t="str">
        <f t="shared" si="147"/>
        <v>PI.IC.IV.220203.01</v>
      </c>
      <c r="N1725" s="64"/>
      <c r="O1725" s="64" t="str">
        <f t="shared" si="148"/>
        <v>PH.IC.IV.220203.01</v>
      </c>
      <c r="Q1725" s="64" t="str">
        <f t="shared" si="149"/>
        <v>CL.IC.IV.220203.01</v>
      </c>
      <c r="AD1725" s="60" t="s">
        <v>330</v>
      </c>
      <c r="AE1725" s="60">
        <v>1297</v>
      </c>
    </row>
    <row r="1726" spans="1:31" s="60" customFormat="1" ht="15">
      <c r="A1726" s="83" t="s">
        <v>8408</v>
      </c>
      <c r="C1726" s="61" t="s">
        <v>421</v>
      </c>
      <c r="E1726" s="61" t="s">
        <v>319</v>
      </c>
      <c r="F1726" s="60" t="s">
        <v>394</v>
      </c>
      <c r="G1726" s="60" t="s">
        <v>11569</v>
      </c>
      <c r="H1726" s="61" t="s">
        <v>12028</v>
      </c>
      <c r="I1726" s="60" t="s">
        <v>11569</v>
      </c>
      <c r="J1726" s="63" t="str">
        <f t="shared" si="145"/>
        <v>IC.IV.220204</v>
      </c>
      <c r="K1726" s="61" t="s">
        <v>13277</v>
      </c>
      <c r="L1726" s="60" t="str">
        <f t="shared" si="146"/>
        <v>Pressure</v>
      </c>
      <c r="M1726" s="64" t="str">
        <f t="shared" si="147"/>
        <v>PI.IC.IV.220204.01</v>
      </c>
      <c r="N1726" s="64"/>
      <c r="O1726" s="64" t="str">
        <f t="shared" si="148"/>
        <v>PH.IC.IV.220204.01</v>
      </c>
      <c r="Q1726" s="64" t="str">
        <f t="shared" si="149"/>
        <v>CL.IC.IV.220204.01</v>
      </c>
      <c r="AD1726" s="60" t="s">
        <v>330</v>
      </c>
      <c r="AE1726" s="60">
        <v>1297</v>
      </c>
    </row>
    <row r="1727" spans="1:31" s="60" customFormat="1" ht="15">
      <c r="A1727" s="83" t="s">
        <v>8408</v>
      </c>
      <c r="C1727" s="61" t="s">
        <v>421</v>
      </c>
      <c r="E1727" s="61" t="s">
        <v>319</v>
      </c>
      <c r="F1727" s="60" t="s">
        <v>394</v>
      </c>
      <c r="G1727" s="60" t="s">
        <v>10478</v>
      </c>
      <c r="H1727" s="61" t="s">
        <v>12210</v>
      </c>
      <c r="I1727" s="60" t="s">
        <v>12437</v>
      </c>
      <c r="J1727" s="63" t="str">
        <f t="shared" si="145"/>
        <v>IC.IV.220205</v>
      </c>
      <c r="K1727" s="61" t="s">
        <v>13277</v>
      </c>
      <c r="L1727" s="60" t="str">
        <f t="shared" si="146"/>
        <v>Other: specify</v>
      </c>
      <c r="M1727" s="64" t="str">
        <f t="shared" si="147"/>
        <v>PI.IC.IV.220205.01</v>
      </c>
      <c r="N1727" s="64"/>
      <c r="O1727" s="64" t="str">
        <f t="shared" si="148"/>
        <v>PH.IC.IV.220205.01</v>
      </c>
      <c r="Q1727" s="64" t="str">
        <f t="shared" si="149"/>
        <v>CL.IC.IV.220205.01</v>
      </c>
      <c r="AD1727" s="60" t="s">
        <v>330</v>
      </c>
      <c r="AE1727" s="60">
        <v>1297</v>
      </c>
    </row>
    <row r="1728" spans="1:31" s="60" customFormat="1" ht="15">
      <c r="A1728" s="83" t="s">
        <v>8408</v>
      </c>
      <c r="C1728" s="61" t="s">
        <v>421</v>
      </c>
      <c r="D1728" s="60" t="s">
        <v>309</v>
      </c>
      <c r="E1728" s="61" t="s">
        <v>320</v>
      </c>
      <c r="F1728" s="60" t="s">
        <v>395</v>
      </c>
      <c r="G1728" s="60" t="s">
        <v>12295</v>
      </c>
      <c r="H1728" s="61" t="s">
        <v>11848</v>
      </c>
      <c r="I1728" s="60" t="s">
        <v>12295</v>
      </c>
      <c r="J1728" s="63" t="str">
        <f t="shared" si="145"/>
        <v>IC.IV.220301</v>
      </c>
      <c r="K1728" s="61" t="s">
        <v>13277</v>
      </c>
      <c r="L1728" s="60" t="str">
        <f t="shared" si="146"/>
        <v>Clean</v>
      </c>
      <c r="M1728" s="64" t="str">
        <f t="shared" si="147"/>
        <v>PI.IC.IV.220301.01</v>
      </c>
      <c r="N1728" s="64"/>
      <c r="O1728" s="64" t="str">
        <f t="shared" si="148"/>
        <v>PH.IC.IV.220301.01</v>
      </c>
      <c r="Q1728" s="64" t="str">
        <f t="shared" si="149"/>
        <v>CL.IC.IV.220301.01</v>
      </c>
      <c r="AD1728" s="60" t="s">
        <v>330</v>
      </c>
      <c r="AE1728" s="60">
        <v>1297</v>
      </c>
    </row>
    <row r="1729" spans="1:31" s="60" customFormat="1" ht="15">
      <c r="A1729" s="83" t="s">
        <v>8408</v>
      </c>
      <c r="C1729" s="61" t="s">
        <v>421</v>
      </c>
      <c r="E1729" s="61" t="s">
        <v>320</v>
      </c>
      <c r="F1729" s="60" t="s">
        <v>395</v>
      </c>
      <c r="G1729" s="60" t="s">
        <v>10409</v>
      </c>
      <c r="H1729" s="61" t="s">
        <v>12030</v>
      </c>
      <c r="I1729" s="60" t="s">
        <v>10409</v>
      </c>
      <c r="J1729" s="63" t="str">
        <f t="shared" si="145"/>
        <v>IC.IV.220302</v>
      </c>
      <c r="K1729" s="61" t="s">
        <v>13277</v>
      </c>
      <c r="L1729" s="60" t="str">
        <f t="shared" si="146"/>
        <v>Dry</v>
      </c>
      <c r="M1729" s="64" t="str">
        <f t="shared" si="147"/>
        <v>PI.IC.IV.220302.01</v>
      </c>
      <c r="N1729" s="64"/>
      <c r="O1729" s="64" t="str">
        <f t="shared" si="148"/>
        <v>PH.IC.IV.220302.01</v>
      </c>
      <c r="Q1729" s="64" t="str">
        <f t="shared" si="149"/>
        <v>CL.IC.IV.220302.01</v>
      </c>
      <c r="AD1729" s="60" t="s">
        <v>330</v>
      </c>
      <c r="AE1729" s="60">
        <v>1297</v>
      </c>
    </row>
    <row r="1730" spans="1:31" s="60" customFormat="1" ht="15">
      <c r="A1730" s="83" t="s">
        <v>8408</v>
      </c>
      <c r="C1730" s="61" t="s">
        <v>421</v>
      </c>
      <c r="E1730" s="61" t="s">
        <v>320</v>
      </c>
      <c r="F1730" s="60" t="s">
        <v>395</v>
      </c>
      <c r="G1730" s="60" t="s">
        <v>10646</v>
      </c>
      <c r="H1730" s="61" t="s">
        <v>12032</v>
      </c>
      <c r="I1730" s="60" t="s">
        <v>10646</v>
      </c>
      <c r="J1730" s="63" t="str">
        <f t="shared" si="145"/>
        <v>IC.IV.220303</v>
      </c>
      <c r="K1730" s="61" t="s">
        <v>13277</v>
      </c>
      <c r="L1730" s="60" t="str">
        <f t="shared" si="146"/>
        <v>Intact</v>
      </c>
      <c r="M1730" s="64" t="str">
        <f t="shared" si="147"/>
        <v>PI.IC.IV.220303.01</v>
      </c>
      <c r="N1730" s="64"/>
      <c r="O1730" s="64" t="str">
        <f t="shared" si="148"/>
        <v>PH.IC.IV.220303.01</v>
      </c>
      <c r="Q1730" s="64" t="str">
        <f t="shared" si="149"/>
        <v>CL.IC.IV.220303.01</v>
      </c>
      <c r="AD1730" s="60" t="s">
        <v>330</v>
      </c>
      <c r="AE1730" s="60">
        <v>1297</v>
      </c>
    </row>
    <row r="1731" spans="1:31" s="60" customFormat="1" ht="15">
      <c r="A1731" s="83" t="s">
        <v>8408</v>
      </c>
      <c r="C1731" s="61" t="s">
        <v>421</v>
      </c>
      <c r="E1731" s="61" t="s">
        <v>320</v>
      </c>
      <c r="F1731" s="60" t="s">
        <v>395</v>
      </c>
      <c r="G1731" s="60" t="s">
        <v>12297</v>
      </c>
      <c r="H1731" s="61" t="s">
        <v>12028</v>
      </c>
      <c r="I1731" s="60" t="s">
        <v>12297</v>
      </c>
      <c r="J1731" s="63" t="str">
        <f t="shared" si="145"/>
        <v>IC.IV.220304</v>
      </c>
      <c r="K1731" s="61" t="s">
        <v>13277</v>
      </c>
      <c r="L1731" s="60" t="str">
        <f t="shared" si="146"/>
        <v>Saturated</v>
      </c>
      <c r="M1731" s="64" t="str">
        <f t="shared" si="147"/>
        <v>PI.IC.IV.220304.01</v>
      </c>
      <c r="N1731" s="64"/>
      <c r="O1731" s="64" t="str">
        <f t="shared" si="148"/>
        <v>PH.IC.IV.220304.01</v>
      </c>
      <c r="Q1731" s="64" t="str">
        <f t="shared" si="149"/>
        <v>CL.IC.IV.220304.01</v>
      </c>
      <c r="AD1731" s="60" t="s">
        <v>330</v>
      </c>
      <c r="AE1731" s="60">
        <v>1297</v>
      </c>
    </row>
    <row r="1732" spans="1:31" s="60" customFormat="1" ht="15">
      <c r="A1732" s="83" t="s">
        <v>8408</v>
      </c>
      <c r="C1732" s="61" t="s">
        <v>421</v>
      </c>
      <c r="E1732" s="61" t="s">
        <v>320</v>
      </c>
      <c r="F1732" s="60" t="s">
        <v>395</v>
      </c>
      <c r="G1732" s="60" t="s">
        <v>12296</v>
      </c>
      <c r="H1732" s="61" t="s">
        <v>12210</v>
      </c>
      <c r="I1732" s="60" t="s">
        <v>12296</v>
      </c>
      <c r="J1732" s="63" t="str">
        <f t="shared" si="145"/>
        <v>IC.IV.220305</v>
      </c>
      <c r="K1732" s="61" t="s">
        <v>13277</v>
      </c>
      <c r="L1732" s="60" t="str">
        <f t="shared" si="146"/>
        <v>Stained</v>
      </c>
      <c r="M1732" s="64" t="str">
        <f t="shared" si="147"/>
        <v>PI.IC.IV.220305.01</v>
      </c>
      <c r="N1732" s="64"/>
      <c r="O1732" s="64" t="str">
        <f t="shared" si="148"/>
        <v>PH.IC.IV.220305.01</v>
      </c>
      <c r="Q1732" s="64" t="str">
        <f t="shared" si="149"/>
        <v>CL.IC.IV.220305.01</v>
      </c>
      <c r="AD1732" s="60" t="s">
        <v>330</v>
      </c>
      <c r="AE1732" s="60">
        <v>1297</v>
      </c>
    </row>
    <row r="1733" spans="1:31" s="60" customFormat="1" ht="15">
      <c r="A1733" s="83" t="s">
        <v>8408</v>
      </c>
      <c r="C1733" s="61" t="s">
        <v>421</v>
      </c>
      <c r="D1733" s="60" t="s">
        <v>310</v>
      </c>
      <c r="E1733" s="61" t="s">
        <v>321</v>
      </c>
      <c r="F1733" s="60" t="s">
        <v>396</v>
      </c>
      <c r="G1733" s="60" t="s">
        <v>8754</v>
      </c>
      <c r="H1733" s="61" t="s">
        <v>11848</v>
      </c>
      <c r="I1733" s="60" t="s">
        <v>11867</v>
      </c>
      <c r="J1733" s="63" t="str">
        <f t="shared" si="145"/>
        <v>IC.IV.220401</v>
      </c>
      <c r="K1733" s="61" t="s">
        <v>13277</v>
      </c>
      <c r="L1733" s="60" t="str">
        <f t="shared" si="146"/>
        <v>Date drsg changed:specify</v>
      </c>
      <c r="M1733" s="64" t="str">
        <f t="shared" si="147"/>
        <v>PI.IC.IV.220401.01</v>
      </c>
      <c r="N1733" s="64"/>
      <c r="O1733" s="64" t="str">
        <f t="shared" si="148"/>
        <v>PH.IC.IV.220401.01</v>
      </c>
      <c r="Q1733" s="64" t="str">
        <f t="shared" si="149"/>
        <v>CL.IC.IV.220401.01</v>
      </c>
      <c r="AD1733" s="60" t="s">
        <v>330</v>
      </c>
      <c r="AE1733" s="60">
        <v>1297</v>
      </c>
    </row>
    <row r="1734" spans="1:31" s="60" customFormat="1" ht="15">
      <c r="A1734" s="83" t="s">
        <v>8408</v>
      </c>
      <c r="C1734" s="61" t="s">
        <v>421</v>
      </c>
      <c r="D1734" s="60" t="s">
        <v>311</v>
      </c>
      <c r="E1734" s="61" t="s">
        <v>322</v>
      </c>
      <c r="F1734" s="60" t="s">
        <v>397</v>
      </c>
      <c r="G1734" s="60" t="s">
        <v>8473</v>
      </c>
      <c r="H1734" s="61" t="s">
        <v>11848</v>
      </c>
      <c r="I1734" s="60" t="s">
        <v>11859</v>
      </c>
      <c r="J1734" s="63" t="str">
        <f t="shared" si="145"/>
        <v>IC.IV.220501</v>
      </c>
      <c r="K1734" s="61" t="s">
        <v>13277</v>
      </c>
      <c r="L1734" s="60" t="str">
        <f t="shared" si="146"/>
        <v>Securement device</v>
      </c>
      <c r="M1734" s="64" t="str">
        <f t="shared" si="147"/>
        <v>PI.IC.IV.220501.01</v>
      </c>
      <c r="N1734" s="64"/>
      <c r="O1734" s="64" t="str">
        <f t="shared" si="148"/>
        <v>PH.IC.IV.220501.01</v>
      </c>
      <c r="Q1734" s="64" t="str">
        <f t="shared" si="149"/>
        <v>CL.IC.IV.220501.01</v>
      </c>
      <c r="AD1734" s="60" t="s">
        <v>330</v>
      </c>
      <c r="AE1734" s="60">
        <v>1297</v>
      </c>
    </row>
    <row r="1735" spans="1:31" s="60" customFormat="1" ht="15">
      <c r="A1735" s="83" t="s">
        <v>8408</v>
      </c>
      <c r="C1735" s="61" t="s">
        <v>421</v>
      </c>
      <c r="E1735" s="61" t="s">
        <v>322</v>
      </c>
      <c r="F1735" s="60" t="s">
        <v>397</v>
      </c>
      <c r="G1735" s="60" t="s">
        <v>11863</v>
      </c>
      <c r="H1735" s="61" t="s">
        <v>12030</v>
      </c>
      <c r="I1735" s="60" t="s">
        <v>10059</v>
      </c>
      <c r="J1735" s="63" t="str">
        <f t="shared" si="145"/>
        <v>IC.IV.220502</v>
      </c>
      <c r="K1735" s="61" t="s">
        <v>13277</v>
      </c>
      <c r="L1735" s="60" t="str">
        <f t="shared" si="146"/>
        <v>Taped</v>
      </c>
      <c r="M1735" s="64" t="str">
        <f t="shared" si="147"/>
        <v>PI.IC.IV.220502.01</v>
      </c>
      <c r="N1735" s="64"/>
      <c r="O1735" s="64" t="str">
        <f t="shared" si="148"/>
        <v>PH.IC.IV.220502.01</v>
      </c>
      <c r="Q1735" s="64" t="str">
        <f t="shared" si="149"/>
        <v>CL.IC.IV.220502.01</v>
      </c>
      <c r="AD1735" s="60" t="s">
        <v>330</v>
      </c>
      <c r="AE1735" s="60">
        <v>1297</v>
      </c>
    </row>
    <row r="1736" spans="1:31" s="60" customFormat="1" ht="15">
      <c r="A1736" s="83" t="s">
        <v>8408</v>
      </c>
      <c r="C1736" s="61" t="s">
        <v>421</v>
      </c>
      <c r="E1736" s="61" t="s">
        <v>322</v>
      </c>
      <c r="F1736" s="60" t="s">
        <v>397</v>
      </c>
      <c r="G1736" s="60" t="s">
        <v>11861</v>
      </c>
      <c r="H1736" s="61" t="s">
        <v>12032</v>
      </c>
      <c r="I1736" s="60" t="s">
        <v>10192</v>
      </c>
      <c r="J1736" s="63" t="str">
        <f t="shared" si="145"/>
        <v>IC.IV.220503</v>
      </c>
      <c r="K1736" s="61" t="s">
        <v>13277</v>
      </c>
      <c r="L1736" s="60" t="str">
        <f t="shared" si="146"/>
        <v>Sutured</v>
      </c>
      <c r="M1736" s="64" t="str">
        <f t="shared" si="147"/>
        <v>PI.IC.IV.220503.01</v>
      </c>
      <c r="N1736" s="64"/>
      <c r="O1736" s="64" t="str">
        <f t="shared" si="148"/>
        <v>PH.IC.IV.220503.01</v>
      </c>
      <c r="Q1736" s="64" t="str">
        <f t="shared" si="149"/>
        <v>CL.IC.IV.220503.01</v>
      </c>
      <c r="AD1736" s="60" t="s">
        <v>330</v>
      </c>
      <c r="AE1736" s="60">
        <v>1297</v>
      </c>
    </row>
    <row r="1737" spans="1:31" s="60" customFormat="1" ht="15">
      <c r="A1737" s="83" t="s">
        <v>8408</v>
      </c>
      <c r="C1737" s="61" t="s">
        <v>421</v>
      </c>
      <c r="E1737" s="61" t="s">
        <v>322</v>
      </c>
      <c r="F1737" s="60" t="s">
        <v>397</v>
      </c>
      <c r="G1737" s="60" t="s">
        <v>10478</v>
      </c>
      <c r="H1737" s="61" t="s">
        <v>12028</v>
      </c>
      <c r="I1737" s="60" t="s">
        <v>12437</v>
      </c>
      <c r="J1737" s="63" t="str">
        <f t="shared" si="145"/>
        <v>IC.IV.220504</v>
      </c>
      <c r="K1737" s="61" t="s">
        <v>13277</v>
      </c>
      <c r="L1737" s="60" t="str">
        <f t="shared" si="146"/>
        <v>Other: specify</v>
      </c>
      <c r="M1737" s="64" t="str">
        <f t="shared" si="147"/>
        <v>PI.IC.IV.220504.01</v>
      </c>
      <c r="N1737" s="64"/>
      <c r="O1737" s="64" t="str">
        <f t="shared" si="148"/>
        <v>PH.IC.IV.220504.01</v>
      </c>
      <c r="Q1737" s="64" t="str">
        <f t="shared" si="149"/>
        <v>CL.IC.IV.220504.01</v>
      </c>
      <c r="AD1737" s="60" t="s">
        <v>330</v>
      </c>
      <c r="AE1737" s="60">
        <v>1297</v>
      </c>
    </row>
    <row r="1738" spans="1:31" s="60" customFormat="1" ht="15">
      <c r="A1738" s="83" t="s">
        <v>8408</v>
      </c>
      <c r="C1738" s="61" t="s">
        <v>421</v>
      </c>
      <c r="D1738" s="60" t="s">
        <v>312</v>
      </c>
      <c r="E1738" s="61" t="s">
        <v>323</v>
      </c>
      <c r="F1738" s="60" t="s">
        <v>398</v>
      </c>
      <c r="G1738" s="60" t="s">
        <v>8183</v>
      </c>
      <c r="H1738" s="61" t="s">
        <v>11848</v>
      </c>
      <c r="I1738" s="60" t="s">
        <v>10532</v>
      </c>
      <c r="J1738" s="63" t="str">
        <f t="shared" si="145"/>
        <v>IC.IV.220601</v>
      </c>
      <c r="K1738" s="61" t="s">
        <v>13277</v>
      </c>
      <c r="L1738" s="60" t="str">
        <f t="shared" si="146"/>
        <v>No redness, pain, swelling</v>
      </c>
      <c r="M1738" s="64" t="str">
        <f t="shared" si="147"/>
        <v>PI.IC.IV.220601.01</v>
      </c>
      <c r="N1738" s="64"/>
      <c r="O1738" s="64" t="str">
        <f t="shared" si="148"/>
        <v>PH.IC.IV.220601.01</v>
      </c>
      <c r="Q1738" s="64" t="str">
        <f t="shared" si="149"/>
        <v>CL.IC.IV.220601.01</v>
      </c>
      <c r="AD1738" s="60" t="s">
        <v>330</v>
      </c>
      <c r="AE1738" s="60">
        <v>1297</v>
      </c>
    </row>
    <row r="1739" spans="1:31" s="60" customFormat="1" ht="15">
      <c r="A1739" s="83" t="s">
        <v>8408</v>
      </c>
      <c r="C1739" s="61" t="s">
        <v>421</v>
      </c>
      <c r="E1739" s="61" t="s">
        <v>323</v>
      </c>
      <c r="F1739" s="60" t="s">
        <v>398</v>
      </c>
      <c r="G1739" s="60" t="s">
        <v>8184</v>
      </c>
      <c r="H1739" s="61" t="s">
        <v>12030</v>
      </c>
      <c r="I1739" s="60" t="s">
        <v>11575</v>
      </c>
      <c r="J1739" s="63" t="str">
        <f t="shared" si="145"/>
        <v>IC.IV.220602</v>
      </c>
      <c r="K1739" s="61" t="s">
        <v>13277</v>
      </c>
      <c r="L1739" s="60" t="str">
        <f t="shared" si="146"/>
        <v>Dressing clean dry intact</v>
      </c>
      <c r="M1739" s="64" t="str">
        <f t="shared" si="147"/>
        <v>PI.IC.IV.220602.01</v>
      </c>
      <c r="N1739" s="64"/>
      <c r="O1739" s="64" t="str">
        <f t="shared" si="148"/>
        <v>PH.IC.IV.220602.01</v>
      </c>
      <c r="Q1739" s="64" t="str">
        <f t="shared" si="149"/>
        <v>CL.IC.IV.220602.01</v>
      </c>
      <c r="AD1739" s="60" t="s">
        <v>330</v>
      </c>
      <c r="AE1739" s="60">
        <v>1297</v>
      </c>
    </row>
    <row r="1740" spans="1:31" s="60" customFormat="1" ht="15">
      <c r="A1740" s="83" t="s">
        <v>8408</v>
      </c>
      <c r="C1740" s="61" t="s">
        <v>421</v>
      </c>
      <c r="E1740" s="61" t="s">
        <v>323</v>
      </c>
      <c r="F1740" s="60" t="s">
        <v>398</v>
      </c>
      <c r="G1740" s="60" t="s">
        <v>8465</v>
      </c>
      <c r="H1740" s="61" t="s">
        <v>12032</v>
      </c>
      <c r="I1740" s="60" t="s">
        <v>8466</v>
      </c>
      <c r="J1740" s="63" t="str">
        <f t="shared" si="145"/>
        <v>IC.IV.220603</v>
      </c>
      <c r="K1740" s="61" t="s">
        <v>13277</v>
      </c>
      <c r="L1740" s="60" t="str">
        <f t="shared" si="146"/>
        <v>Non tender</v>
      </c>
      <c r="M1740" s="64" t="str">
        <f t="shared" si="147"/>
        <v>PI.IC.IV.220603.01</v>
      </c>
      <c r="N1740" s="64"/>
      <c r="O1740" s="64" t="str">
        <f t="shared" si="148"/>
        <v>PH.IC.IV.220603.01</v>
      </c>
      <c r="Q1740" s="64" t="str">
        <f t="shared" si="149"/>
        <v>CL.IC.IV.220603.01</v>
      </c>
      <c r="AD1740" s="60" t="s">
        <v>330</v>
      </c>
      <c r="AE1740" s="60">
        <v>1297</v>
      </c>
    </row>
    <row r="1741" spans="1:31" s="60" customFormat="1" ht="15">
      <c r="A1741" s="83" t="s">
        <v>8408</v>
      </c>
      <c r="C1741" s="61" t="s">
        <v>421</v>
      </c>
      <c r="E1741" s="61" t="s">
        <v>323</v>
      </c>
      <c r="F1741" s="60" t="s">
        <v>398</v>
      </c>
      <c r="G1741" s="60" t="s">
        <v>11790</v>
      </c>
      <c r="H1741" s="61" t="s">
        <v>12028</v>
      </c>
      <c r="I1741" s="60" t="s">
        <v>11790</v>
      </c>
      <c r="J1741" s="63" t="str">
        <f t="shared" si="145"/>
        <v>IC.IV.220604</v>
      </c>
      <c r="K1741" s="61" t="s">
        <v>13277</v>
      </c>
      <c r="L1741" s="60" t="str">
        <f t="shared" si="146"/>
        <v>Erythema</v>
      </c>
      <c r="M1741" s="64" t="str">
        <f t="shared" si="147"/>
        <v>PI.IC.IV.220604.01</v>
      </c>
      <c r="N1741" s="64"/>
      <c r="O1741" s="64" t="str">
        <f t="shared" si="148"/>
        <v>PH.IC.IV.220604.01</v>
      </c>
      <c r="Q1741" s="64" t="str">
        <f t="shared" si="149"/>
        <v>CL.IC.IV.220604.01</v>
      </c>
      <c r="AD1741" s="60" t="s">
        <v>330</v>
      </c>
      <c r="AE1741" s="60">
        <v>1297</v>
      </c>
    </row>
    <row r="1742" spans="1:31" s="60" customFormat="1" ht="15">
      <c r="A1742" s="83" t="s">
        <v>8408</v>
      </c>
      <c r="C1742" s="61" t="s">
        <v>421</v>
      </c>
      <c r="E1742" s="61" t="s">
        <v>323</v>
      </c>
      <c r="F1742" s="60" t="s">
        <v>398</v>
      </c>
      <c r="G1742" s="60" t="s">
        <v>8467</v>
      </c>
      <c r="H1742" s="61" t="s">
        <v>12210</v>
      </c>
      <c r="I1742" s="60" t="s">
        <v>8467</v>
      </c>
      <c r="J1742" s="63" t="str">
        <f t="shared" si="145"/>
        <v>IC.IV.220605</v>
      </c>
      <c r="K1742" s="61" t="s">
        <v>13277</v>
      </c>
      <c r="L1742" s="60" t="str">
        <f t="shared" si="146"/>
        <v>Ecchymosis</v>
      </c>
      <c r="M1742" s="64" t="str">
        <f t="shared" si="147"/>
        <v>PI.IC.IV.220605.01</v>
      </c>
      <c r="N1742" s="64"/>
      <c r="O1742" s="64" t="str">
        <f t="shared" si="148"/>
        <v>PH.IC.IV.220605.01</v>
      </c>
      <c r="Q1742" s="64" t="str">
        <f t="shared" si="149"/>
        <v>CL.IC.IV.220605.01</v>
      </c>
      <c r="AD1742" s="60" t="s">
        <v>330</v>
      </c>
      <c r="AE1742" s="60">
        <v>1297</v>
      </c>
    </row>
    <row r="1743" spans="1:31" s="60" customFormat="1" ht="15">
      <c r="A1743" s="83" t="s">
        <v>8408</v>
      </c>
      <c r="C1743" s="61" t="s">
        <v>421</v>
      </c>
      <c r="E1743" s="61" t="s">
        <v>323</v>
      </c>
      <c r="F1743" s="60" t="s">
        <v>398</v>
      </c>
      <c r="G1743" s="60" t="s">
        <v>11798</v>
      </c>
      <c r="H1743" s="61" t="s">
        <v>12212</v>
      </c>
      <c r="I1743" s="60" t="s">
        <v>11101</v>
      </c>
      <c r="J1743" s="63" t="str">
        <f t="shared" si="145"/>
        <v>IC.IV.220606</v>
      </c>
      <c r="K1743" s="61" t="s">
        <v>13277</v>
      </c>
      <c r="L1743" s="60" t="str">
        <f t="shared" si="146"/>
        <v>Tenderness</v>
      </c>
      <c r="M1743" s="64" t="str">
        <f t="shared" si="147"/>
        <v>PI.IC.IV.220606.01</v>
      </c>
      <c r="N1743" s="64"/>
      <c r="O1743" s="64" t="str">
        <f t="shared" si="148"/>
        <v>PH.IC.IV.220606.01</v>
      </c>
      <c r="Q1743" s="64" t="str">
        <f t="shared" si="149"/>
        <v>CL.IC.IV.220606.01</v>
      </c>
      <c r="AD1743" s="60" t="s">
        <v>330</v>
      </c>
      <c r="AE1743" s="60">
        <v>1297</v>
      </c>
    </row>
    <row r="1744" spans="1:31" s="60" customFormat="1" ht="15">
      <c r="A1744" s="83" t="s">
        <v>8408</v>
      </c>
      <c r="C1744" s="61" t="s">
        <v>421</v>
      </c>
      <c r="E1744" s="61" t="s">
        <v>323</v>
      </c>
      <c r="F1744" s="60" t="s">
        <v>398</v>
      </c>
      <c r="G1744" s="60" t="s">
        <v>11800</v>
      </c>
      <c r="H1744" s="61" t="s">
        <v>12225</v>
      </c>
      <c r="I1744" s="60" t="s">
        <v>11800</v>
      </c>
      <c r="J1744" s="63" t="str">
        <f t="shared" si="145"/>
        <v>IC.IV.220607</v>
      </c>
      <c r="K1744" s="61" t="s">
        <v>13277</v>
      </c>
      <c r="L1744" s="60" t="str">
        <f t="shared" si="146"/>
        <v>Swelling</v>
      </c>
      <c r="M1744" s="64" t="str">
        <f t="shared" si="147"/>
        <v>PI.IC.IV.220607.01</v>
      </c>
      <c r="N1744" s="64"/>
      <c r="O1744" s="64" t="str">
        <f t="shared" si="148"/>
        <v>PH.IC.IV.220607.01</v>
      </c>
      <c r="Q1744" s="64" t="str">
        <f t="shared" si="149"/>
        <v>CL.IC.IV.220607.01</v>
      </c>
      <c r="AD1744" s="60" t="s">
        <v>330</v>
      </c>
      <c r="AE1744" s="60">
        <v>1297</v>
      </c>
    </row>
    <row r="1745" spans="1:45" s="60" customFormat="1" ht="19" customHeight="1">
      <c r="A1745" s="83" t="s">
        <v>8408</v>
      </c>
      <c r="C1745" s="61" t="s">
        <v>421</v>
      </c>
      <c r="E1745" s="61" t="s">
        <v>323</v>
      </c>
      <c r="F1745" s="60" t="s">
        <v>398</v>
      </c>
      <c r="G1745" s="60" t="s">
        <v>11792</v>
      </c>
      <c r="H1745" s="61" t="s">
        <v>325</v>
      </c>
      <c r="I1745" s="60" t="s">
        <v>11792</v>
      </c>
      <c r="J1745" s="63" t="str">
        <f t="shared" si="145"/>
        <v>IC.IV.220608</v>
      </c>
      <c r="K1745" s="61" t="s">
        <v>13277</v>
      </c>
      <c r="L1745" s="60" t="str">
        <f t="shared" si="146"/>
        <v>Hematoma</v>
      </c>
      <c r="M1745" s="64" t="str">
        <f t="shared" si="147"/>
        <v>PI.IC.IV.220608.01</v>
      </c>
      <c r="N1745" s="64"/>
      <c r="O1745" s="64" t="str">
        <f t="shared" si="148"/>
        <v>PH.IC.IV.220608.01</v>
      </c>
      <c r="Q1745" s="64" t="str">
        <f t="shared" si="149"/>
        <v>CL.IC.IV.220608.01</v>
      </c>
      <c r="AD1745" s="60" t="s">
        <v>330</v>
      </c>
      <c r="AE1745" s="60">
        <v>1297</v>
      </c>
    </row>
    <row r="1746" spans="1:45" s="141" customFormat="1" ht="16">
      <c r="A1746" s="141" t="s">
        <v>8408</v>
      </c>
      <c r="C1746" s="142" t="s">
        <v>421</v>
      </c>
      <c r="E1746" s="142" t="s">
        <v>323</v>
      </c>
      <c r="F1746" s="141" t="s">
        <v>398</v>
      </c>
      <c r="G1746" s="141" t="s">
        <v>14616</v>
      </c>
      <c r="H1746" s="142" t="s">
        <v>326</v>
      </c>
      <c r="I1746" s="141" t="s">
        <v>11546</v>
      </c>
      <c r="J1746" s="143" t="str">
        <f t="shared" si="145"/>
        <v>IC.IV.220609</v>
      </c>
      <c r="K1746" s="142" t="s">
        <v>13277</v>
      </c>
      <c r="L1746" s="141" t="str">
        <f t="shared" si="146"/>
        <v>Serosanguinous Drainage</v>
      </c>
      <c r="M1746" s="143" t="str">
        <f t="shared" si="147"/>
        <v>PI.IC.IV.220609.01</v>
      </c>
      <c r="N1746" s="143"/>
      <c r="O1746" s="143" t="str">
        <f t="shared" si="148"/>
        <v>PH.IC.IV.220609.01</v>
      </c>
      <c r="Q1746" s="143" t="str">
        <f t="shared" si="149"/>
        <v>CL.IC.IV.220609.01</v>
      </c>
      <c r="AD1746" s="141" t="s">
        <v>330</v>
      </c>
      <c r="AE1746" s="141">
        <v>1297</v>
      </c>
      <c r="AR1746" s="141" t="s">
        <v>12773</v>
      </c>
      <c r="AS1746" s="141">
        <v>1749</v>
      </c>
    </row>
    <row r="1747" spans="1:45" s="141" customFormat="1" ht="16">
      <c r="A1747" s="141" t="s">
        <v>8408</v>
      </c>
      <c r="C1747" s="142" t="s">
        <v>421</v>
      </c>
      <c r="E1747" s="142" t="s">
        <v>323</v>
      </c>
      <c r="F1747" s="141" t="s">
        <v>398</v>
      </c>
      <c r="G1747" s="141" t="s">
        <v>7748</v>
      </c>
      <c r="H1747" s="142" t="s">
        <v>704</v>
      </c>
      <c r="I1747" s="141" t="s">
        <v>11548</v>
      </c>
      <c r="J1747" s="143" t="str">
        <f t="shared" si="145"/>
        <v>IC.IV.220610</v>
      </c>
      <c r="K1747" s="142" t="s">
        <v>13277</v>
      </c>
      <c r="L1747" s="141" t="str">
        <f t="shared" si="146"/>
        <v>Serous Drainage</v>
      </c>
      <c r="M1747" s="143" t="str">
        <f t="shared" si="147"/>
        <v>PI.IC.IV.220610.01</v>
      </c>
      <c r="N1747" s="143"/>
      <c r="O1747" s="143" t="str">
        <f t="shared" si="148"/>
        <v>PH.IC.IV.220610.01</v>
      </c>
      <c r="Q1747" s="143" t="str">
        <f t="shared" si="149"/>
        <v>CL.IC.IV.220610.01</v>
      </c>
      <c r="AD1747" s="141" t="s">
        <v>330</v>
      </c>
      <c r="AE1747" s="141">
        <v>1297</v>
      </c>
      <c r="AR1747" s="141" t="s">
        <v>12773</v>
      </c>
      <c r="AS1747" s="141">
        <v>1749</v>
      </c>
    </row>
    <row r="1748" spans="1:45" s="141" customFormat="1" ht="16">
      <c r="A1748" s="141" t="s">
        <v>8408</v>
      </c>
      <c r="C1748" s="142" t="s">
        <v>421</v>
      </c>
      <c r="E1748" s="142" t="s">
        <v>323</v>
      </c>
      <c r="F1748" s="141" t="s">
        <v>398</v>
      </c>
      <c r="G1748" s="141" t="s">
        <v>8425</v>
      </c>
      <c r="H1748" s="142" t="s">
        <v>327</v>
      </c>
      <c r="I1748" s="141" t="s">
        <v>11554</v>
      </c>
      <c r="J1748" s="143" t="str">
        <f t="shared" si="145"/>
        <v>IC.IV.220611</v>
      </c>
      <c r="K1748" s="142" t="s">
        <v>13277</v>
      </c>
      <c r="L1748" s="141" t="str">
        <f t="shared" si="146"/>
        <v>Purulent Drainage</v>
      </c>
      <c r="M1748" s="143" t="str">
        <f t="shared" si="147"/>
        <v>PI.IC.IV.220611.01</v>
      </c>
      <c r="N1748" s="143"/>
      <c r="O1748" s="143" t="str">
        <f t="shared" si="148"/>
        <v>PH.IC.IV.220611.01</v>
      </c>
      <c r="Q1748" s="143" t="str">
        <f t="shared" si="149"/>
        <v>CL.IC.IV.220611.01</v>
      </c>
      <c r="AD1748" s="141" t="s">
        <v>330</v>
      </c>
      <c r="AE1748" s="141">
        <v>1297</v>
      </c>
      <c r="AR1748" s="141" t="s">
        <v>12773</v>
      </c>
      <c r="AS1748" s="141">
        <v>1749</v>
      </c>
    </row>
    <row r="1749" spans="1:45" s="60" customFormat="1" ht="15">
      <c r="A1749" s="83" t="s">
        <v>8408</v>
      </c>
      <c r="C1749" s="61" t="s">
        <v>421</v>
      </c>
      <c r="E1749" s="61" t="s">
        <v>323</v>
      </c>
      <c r="F1749" s="60" t="s">
        <v>398</v>
      </c>
      <c r="G1749" s="60" t="s">
        <v>8334</v>
      </c>
      <c r="H1749" s="61" t="s">
        <v>328</v>
      </c>
      <c r="I1749" s="60" t="s">
        <v>8335</v>
      </c>
      <c r="J1749" s="63" t="str">
        <f t="shared" si="145"/>
        <v>IC.IV.220612</v>
      </c>
      <c r="K1749" s="61" t="s">
        <v>13277</v>
      </c>
      <c r="L1749" s="60" t="str">
        <f t="shared" si="146"/>
        <v>Extravasation</v>
      </c>
      <c r="M1749" s="64" t="str">
        <f t="shared" si="147"/>
        <v>PI.IC.IV.220612.01</v>
      </c>
      <c r="N1749" s="64"/>
      <c r="O1749" s="64" t="str">
        <f t="shared" si="148"/>
        <v>PH.IC.IV.220612.01</v>
      </c>
      <c r="Q1749" s="64" t="str">
        <f t="shared" si="149"/>
        <v>CL.IC.IV.220612.01</v>
      </c>
      <c r="AD1749" s="60" t="s">
        <v>330</v>
      </c>
      <c r="AE1749" s="60">
        <v>1297</v>
      </c>
    </row>
    <row r="1750" spans="1:45" s="60" customFormat="1" ht="15">
      <c r="A1750" s="83" t="s">
        <v>8408</v>
      </c>
      <c r="C1750" s="61" t="s">
        <v>421</v>
      </c>
      <c r="E1750" s="61" t="s">
        <v>323</v>
      </c>
      <c r="F1750" s="60" t="s">
        <v>398</v>
      </c>
      <c r="G1750" s="60" t="s">
        <v>8317</v>
      </c>
      <c r="H1750" s="61" t="s">
        <v>329</v>
      </c>
      <c r="I1750" s="60" t="s">
        <v>12207</v>
      </c>
      <c r="J1750" s="63" t="str">
        <f t="shared" si="145"/>
        <v>IC.IV.220613</v>
      </c>
      <c r="K1750" s="61" t="s">
        <v>13277</v>
      </c>
      <c r="L1750" s="60" t="str">
        <f t="shared" si="146"/>
        <v>Unable to assess due to drsg</v>
      </c>
      <c r="M1750" s="64" t="str">
        <f t="shared" si="147"/>
        <v>PI.IC.IV.220613.01</v>
      </c>
      <c r="N1750" s="64"/>
      <c r="O1750" s="64" t="str">
        <f t="shared" si="148"/>
        <v>PH.IC.IV.220613.01</v>
      </c>
      <c r="Q1750" s="64" t="str">
        <f t="shared" si="149"/>
        <v>CL.IC.IV.220613.01</v>
      </c>
      <c r="AD1750" s="60" t="s">
        <v>330</v>
      </c>
      <c r="AE1750" s="60">
        <v>1297</v>
      </c>
    </row>
    <row r="1751" spans="1:45" s="60" customFormat="1" ht="15">
      <c r="A1751" s="83" t="s">
        <v>8408</v>
      </c>
      <c r="C1751" s="61" t="s">
        <v>421</v>
      </c>
      <c r="D1751" s="60" t="s">
        <v>313</v>
      </c>
      <c r="E1751" s="61" t="s">
        <v>324</v>
      </c>
      <c r="F1751" s="60" t="s">
        <v>399</v>
      </c>
      <c r="G1751" s="60" t="s">
        <v>8026</v>
      </c>
      <c r="H1751" s="61" t="s">
        <v>11848</v>
      </c>
      <c r="I1751" s="60" t="s">
        <v>8027</v>
      </c>
      <c r="J1751" s="63" t="str">
        <f t="shared" si="145"/>
        <v>IC.IV.220701</v>
      </c>
      <c r="K1751" s="61" t="s">
        <v>13277</v>
      </c>
      <c r="L1751" s="60" t="str">
        <f t="shared" si="146"/>
        <v>Poor venous access</v>
      </c>
      <c r="M1751" s="64" t="str">
        <f t="shared" si="147"/>
        <v>PI.IC.IV.220701.01</v>
      </c>
      <c r="N1751" s="64"/>
      <c r="O1751" s="64" t="str">
        <f t="shared" si="148"/>
        <v>PH.IC.IV.220701.01</v>
      </c>
      <c r="Q1751" s="64" t="str">
        <f t="shared" si="149"/>
        <v>CL.IC.IV.220701.01</v>
      </c>
      <c r="AD1751" s="60" t="s">
        <v>330</v>
      </c>
      <c r="AE1751" s="60">
        <v>1297</v>
      </c>
    </row>
    <row r="1752" spans="1:45" s="60" customFormat="1" ht="15">
      <c r="A1752" s="83" t="s">
        <v>8408</v>
      </c>
      <c r="C1752" s="61" t="s">
        <v>421</v>
      </c>
      <c r="E1752" s="61" t="s">
        <v>324</v>
      </c>
      <c r="F1752" s="60" t="s">
        <v>399</v>
      </c>
      <c r="G1752" s="60" t="s">
        <v>8177</v>
      </c>
      <c r="H1752" s="61" t="s">
        <v>12030</v>
      </c>
      <c r="I1752" s="60" t="s">
        <v>9801</v>
      </c>
      <c r="J1752" s="63" t="str">
        <f t="shared" si="145"/>
        <v>IC.IV.220702</v>
      </c>
      <c r="K1752" s="61" t="s">
        <v>13277</v>
      </c>
      <c r="L1752" s="60" t="str">
        <f t="shared" si="146"/>
        <v>Large bore access needed</v>
      </c>
      <c r="M1752" s="64" t="str">
        <f t="shared" si="147"/>
        <v>PI.IC.IV.220702.01</v>
      </c>
      <c r="N1752" s="64"/>
      <c r="O1752" s="64" t="str">
        <f t="shared" si="148"/>
        <v>PH.IC.IV.220702.01</v>
      </c>
      <c r="Q1752" s="64" t="str">
        <f t="shared" si="149"/>
        <v>CL.IC.IV.220702.01</v>
      </c>
      <c r="AD1752" s="60" t="s">
        <v>330</v>
      </c>
      <c r="AE1752" s="60">
        <v>1297</v>
      </c>
    </row>
    <row r="1753" spans="1:45" s="60" customFormat="1" ht="15">
      <c r="A1753" s="83" t="s">
        <v>8408</v>
      </c>
      <c r="C1753" s="61" t="s">
        <v>421</v>
      </c>
      <c r="E1753" s="61" t="s">
        <v>324</v>
      </c>
      <c r="F1753" s="60" t="s">
        <v>399</v>
      </c>
      <c r="G1753" s="60" t="s">
        <v>10478</v>
      </c>
      <c r="H1753" s="61" t="s">
        <v>12032</v>
      </c>
      <c r="I1753" s="60" t="s">
        <v>12437</v>
      </c>
      <c r="J1753" s="63" t="str">
        <f t="shared" si="145"/>
        <v>IC.IV.220703</v>
      </c>
      <c r="K1753" s="61" t="s">
        <v>13277</v>
      </c>
      <c r="L1753" s="60" t="str">
        <f t="shared" si="146"/>
        <v>Other: specify</v>
      </c>
      <c r="M1753" s="64" t="str">
        <f t="shared" si="147"/>
        <v>PI.IC.IV.220703.01</v>
      </c>
      <c r="N1753" s="64"/>
      <c r="O1753" s="64" t="str">
        <f t="shared" si="148"/>
        <v>PH.IC.IV.220703.01</v>
      </c>
      <c r="Q1753" s="64" t="str">
        <f t="shared" si="149"/>
        <v>CL.IC.IV.220703.01</v>
      </c>
      <c r="AD1753" s="60" t="s">
        <v>330</v>
      </c>
      <c r="AE1753" s="60">
        <v>1297</v>
      </c>
    </row>
    <row r="1754" spans="1:45" s="60" customFormat="1" ht="15">
      <c r="A1754" s="83" t="s">
        <v>8408</v>
      </c>
      <c r="C1754" s="61" t="s">
        <v>421</v>
      </c>
      <c r="D1754" s="60" t="s">
        <v>314</v>
      </c>
      <c r="E1754" s="61" t="s">
        <v>325</v>
      </c>
      <c r="F1754" s="60" t="s">
        <v>400</v>
      </c>
      <c r="G1754" s="60" t="s">
        <v>10076</v>
      </c>
      <c r="H1754" s="61" t="s">
        <v>11848</v>
      </c>
      <c r="I1754" s="60" t="s">
        <v>10076</v>
      </c>
      <c r="J1754" s="63" t="str">
        <f t="shared" si="145"/>
        <v>IC.IV.220801</v>
      </c>
      <c r="K1754" s="61" t="s">
        <v>13277</v>
      </c>
      <c r="L1754" s="60" t="str">
        <f t="shared" si="146"/>
        <v>Done</v>
      </c>
      <c r="M1754" s="64" t="str">
        <f t="shared" si="147"/>
        <v>PI.IC.IV.220801.01</v>
      </c>
      <c r="N1754" s="64"/>
      <c r="O1754" s="64" t="str">
        <f t="shared" si="148"/>
        <v>PH.IC.IV.220801.01</v>
      </c>
      <c r="Q1754" s="64" t="str">
        <f t="shared" si="149"/>
        <v>CL.IC.IV.220801.01</v>
      </c>
      <c r="AD1754" s="60" t="s">
        <v>330</v>
      </c>
      <c r="AE1754" s="60">
        <v>1297</v>
      </c>
    </row>
    <row r="1755" spans="1:45" s="60" customFormat="1" ht="15">
      <c r="A1755" s="83" t="s">
        <v>8408</v>
      </c>
      <c r="C1755" s="61" t="s">
        <v>421</v>
      </c>
      <c r="E1755" s="61" t="s">
        <v>325</v>
      </c>
      <c r="F1755" s="60" t="s">
        <v>400</v>
      </c>
      <c r="G1755" s="60" t="s">
        <v>8435</v>
      </c>
      <c r="H1755" s="61" t="s">
        <v>12030</v>
      </c>
      <c r="I1755" s="60" t="s">
        <v>8435</v>
      </c>
      <c r="J1755" s="63" t="str">
        <f t="shared" si="145"/>
        <v>IC.IV.220802</v>
      </c>
      <c r="K1755" s="61" t="s">
        <v>13277</v>
      </c>
      <c r="L1755" s="60" t="str">
        <f t="shared" si="146"/>
        <v>Not done</v>
      </c>
      <c r="M1755" s="64" t="str">
        <f t="shared" si="147"/>
        <v>PI.IC.IV.220802.01</v>
      </c>
      <c r="N1755" s="64"/>
      <c r="O1755" s="64" t="str">
        <f t="shared" si="148"/>
        <v>PH.IC.IV.220802.01</v>
      </c>
      <c r="Q1755" s="64" t="str">
        <f t="shared" si="149"/>
        <v>CL.IC.IV.220802.01</v>
      </c>
      <c r="AD1755" s="60" t="s">
        <v>330</v>
      </c>
      <c r="AE1755" s="60">
        <v>1297</v>
      </c>
    </row>
    <row r="1756" spans="1:45" s="60" customFormat="1" ht="15">
      <c r="A1756" s="83" t="s">
        <v>8408</v>
      </c>
      <c r="C1756" s="61" t="s">
        <v>421</v>
      </c>
      <c r="E1756" s="61" t="s">
        <v>325</v>
      </c>
      <c r="F1756" s="60" t="s">
        <v>400</v>
      </c>
      <c r="G1756" s="60" t="s">
        <v>285</v>
      </c>
      <c r="H1756" s="61" t="s">
        <v>12032</v>
      </c>
      <c r="I1756" s="60" t="s">
        <v>10278</v>
      </c>
      <c r="J1756" s="63" t="str">
        <f t="shared" si="145"/>
        <v>IC.IV.220803</v>
      </c>
      <c r="K1756" s="61" t="s">
        <v>13277</v>
      </c>
      <c r="L1756" s="60" t="str">
        <f t="shared" si="146"/>
        <v>Continuous pressure bag</v>
      </c>
      <c r="M1756" s="64" t="str">
        <f t="shared" si="147"/>
        <v>PI.IC.IV.220803.01</v>
      </c>
      <c r="N1756" s="64"/>
      <c r="O1756" s="64" t="str">
        <f t="shared" si="148"/>
        <v>PH.IC.IV.220803.01</v>
      </c>
      <c r="Q1756" s="64" t="str">
        <f t="shared" si="149"/>
        <v>CL.IC.IV.220803.01</v>
      </c>
      <c r="AD1756" s="60" t="s">
        <v>330</v>
      </c>
      <c r="AE1756" s="60">
        <v>1297</v>
      </c>
    </row>
    <row r="1757" spans="1:45" s="60" customFormat="1" ht="15">
      <c r="A1757" s="83" t="s">
        <v>8408</v>
      </c>
      <c r="C1757" s="61" t="s">
        <v>10705</v>
      </c>
      <c r="E1757" s="61" t="s">
        <v>325</v>
      </c>
      <c r="F1757" s="60" t="s">
        <v>400</v>
      </c>
      <c r="G1757" s="60" t="s">
        <v>10478</v>
      </c>
      <c r="H1757" s="61" t="s">
        <v>12028</v>
      </c>
      <c r="I1757" s="60" t="s">
        <v>12437</v>
      </c>
      <c r="J1757" s="63" t="str">
        <f t="shared" si="145"/>
        <v>IC.IV.220804</v>
      </c>
      <c r="K1757" s="61" t="s">
        <v>13277</v>
      </c>
      <c r="L1757" s="60" t="str">
        <f t="shared" si="146"/>
        <v>Other: specify</v>
      </c>
      <c r="M1757" s="64" t="str">
        <f t="shared" si="147"/>
        <v>PI.IC.IV.220804.01</v>
      </c>
      <c r="N1757" s="64"/>
      <c r="O1757" s="64" t="str">
        <f t="shared" si="148"/>
        <v>PH.IC.IV.220804.01</v>
      </c>
      <c r="Q1757" s="64" t="str">
        <f t="shared" si="149"/>
        <v>CL.IC.IV.220804.01</v>
      </c>
      <c r="AD1757" s="60" t="s">
        <v>330</v>
      </c>
      <c r="AE1757" s="60">
        <v>1297</v>
      </c>
    </row>
    <row r="1758" spans="1:45" s="60" customFormat="1" ht="15">
      <c r="A1758" s="83" t="s">
        <v>8408</v>
      </c>
      <c r="C1758" s="61" t="s">
        <v>421</v>
      </c>
      <c r="D1758" s="60" t="s">
        <v>10276</v>
      </c>
      <c r="E1758" s="61" t="s">
        <v>326</v>
      </c>
      <c r="F1758" s="60" t="s">
        <v>401</v>
      </c>
      <c r="G1758" s="60" t="s">
        <v>10446</v>
      </c>
      <c r="H1758" s="61" t="s">
        <v>12030</v>
      </c>
      <c r="I1758" s="60" t="s">
        <v>10446</v>
      </c>
      <c r="J1758" s="63" t="str">
        <f t="shared" si="145"/>
        <v>IC.IV.220902</v>
      </c>
      <c r="K1758" s="61" t="s">
        <v>13277</v>
      </c>
      <c r="L1758" s="60" t="str">
        <f t="shared" si="146"/>
        <v>Patent</v>
      </c>
      <c r="M1758" s="64" t="str">
        <f t="shared" si="147"/>
        <v>PI.IC.IV.220902.01</v>
      </c>
      <c r="N1758" s="64"/>
      <c r="O1758" s="64" t="str">
        <f t="shared" si="148"/>
        <v>PH.IC.IV.220902.01</v>
      </c>
      <c r="Q1758" s="64" t="str">
        <f t="shared" si="149"/>
        <v>CL.IC.IV.220902.01</v>
      </c>
      <c r="AD1758" s="60" t="s">
        <v>330</v>
      </c>
      <c r="AE1758" s="60">
        <v>1297</v>
      </c>
    </row>
    <row r="1759" spans="1:45" s="60" customFormat="1" ht="15">
      <c r="A1759" s="83" t="s">
        <v>8408</v>
      </c>
      <c r="C1759" s="61" t="s">
        <v>421</v>
      </c>
      <c r="E1759" s="61" t="s">
        <v>326</v>
      </c>
      <c r="F1759" s="60" t="s">
        <v>401</v>
      </c>
      <c r="G1759" s="60" t="s">
        <v>8109</v>
      </c>
      <c r="H1759" s="61" t="s">
        <v>12032</v>
      </c>
      <c r="I1759" s="60" t="s">
        <v>8110</v>
      </c>
      <c r="J1759" s="63" t="str">
        <f t="shared" si="145"/>
        <v>IC.IV.220903</v>
      </c>
      <c r="K1759" s="61" t="s">
        <v>13277</v>
      </c>
      <c r="L1759" s="60" t="str">
        <f t="shared" si="146"/>
        <v>No blood return, flush easy</v>
      </c>
      <c r="M1759" s="64" t="str">
        <f t="shared" si="147"/>
        <v>PI.IC.IV.220903.01</v>
      </c>
      <c r="N1759" s="64"/>
      <c r="O1759" s="64" t="str">
        <f t="shared" si="148"/>
        <v>PH.IC.IV.220903.01</v>
      </c>
      <c r="Q1759" s="64" t="str">
        <f t="shared" si="149"/>
        <v>CL.IC.IV.220903.01</v>
      </c>
      <c r="AD1759" s="60" t="s">
        <v>330</v>
      </c>
      <c r="AE1759" s="60">
        <v>1297</v>
      </c>
    </row>
    <row r="1760" spans="1:45" s="60" customFormat="1" ht="15">
      <c r="A1760" s="83" t="s">
        <v>8408</v>
      </c>
      <c r="C1760" s="61" t="s">
        <v>421</v>
      </c>
      <c r="E1760" s="61" t="s">
        <v>326</v>
      </c>
      <c r="F1760" s="60" t="s">
        <v>401</v>
      </c>
      <c r="G1760" s="60" t="s">
        <v>8327</v>
      </c>
      <c r="H1760" s="61" t="s">
        <v>12028</v>
      </c>
      <c r="I1760" s="60" t="s">
        <v>8328</v>
      </c>
      <c r="J1760" s="63" t="str">
        <f t="shared" si="145"/>
        <v>IC.IV.220904</v>
      </c>
      <c r="K1760" s="61" t="s">
        <v>13277</v>
      </c>
      <c r="L1760" s="60" t="str">
        <f t="shared" si="146"/>
        <v>Positional</v>
      </c>
      <c r="M1760" s="64" t="str">
        <f t="shared" si="147"/>
        <v>PI.IC.IV.220904.01</v>
      </c>
      <c r="N1760" s="64"/>
      <c r="O1760" s="64" t="str">
        <f t="shared" si="148"/>
        <v>PH.IC.IV.220904.01</v>
      </c>
      <c r="Q1760" s="64" t="str">
        <f t="shared" si="149"/>
        <v>CL.IC.IV.220904.01</v>
      </c>
      <c r="AD1760" s="60" t="s">
        <v>330</v>
      </c>
      <c r="AE1760" s="60">
        <v>1297</v>
      </c>
    </row>
    <row r="1761" spans="1:31" s="60" customFormat="1" ht="15">
      <c r="A1761" s="83" t="s">
        <v>8408</v>
      </c>
      <c r="C1761" s="61" t="s">
        <v>421</v>
      </c>
      <c r="E1761" s="61" t="s">
        <v>326</v>
      </c>
      <c r="F1761" s="60" t="s">
        <v>401</v>
      </c>
      <c r="G1761" s="60" t="s">
        <v>8414</v>
      </c>
      <c r="H1761" s="61" t="s">
        <v>12210</v>
      </c>
      <c r="I1761" s="60" t="s">
        <v>8415</v>
      </c>
      <c r="J1761" s="63" t="str">
        <f t="shared" si="145"/>
        <v>IC.IV.220905</v>
      </c>
      <c r="K1761" s="61" t="s">
        <v>13277</v>
      </c>
      <c r="L1761" s="60" t="str">
        <f t="shared" si="146"/>
        <v>Sluggish blood return</v>
      </c>
      <c r="M1761" s="64" t="str">
        <f t="shared" si="147"/>
        <v>PI.IC.IV.220905.01</v>
      </c>
      <c r="N1761" s="64"/>
      <c r="O1761" s="64" t="str">
        <f t="shared" si="148"/>
        <v>PH.IC.IV.220905.01</v>
      </c>
      <c r="Q1761" s="64" t="str">
        <f t="shared" si="149"/>
        <v>CL.IC.IV.220905.01</v>
      </c>
      <c r="AD1761" s="60" t="s">
        <v>330</v>
      </c>
      <c r="AE1761" s="60">
        <v>1297</v>
      </c>
    </row>
    <row r="1762" spans="1:31" s="60" customFormat="1" ht="15">
      <c r="A1762" s="83" t="s">
        <v>8408</v>
      </c>
      <c r="C1762" s="61" t="s">
        <v>421</v>
      </c>
      <c r="E1762" s="61" t="s">
        <v>326</v>
      </c>
      <c r="F1762" s="60" t="s">
        <v>401</v>
      </c>
      <c r="G1762" s="60" t="s">
        <v>9748</v>
      </c>
      <c r="H1762" s="61" t="s">
        <v>12212</v>
      </c>
      <c r="I1762" s="60" t="s">
        <v>8329</v>
      </c>
      <c r="J1762" s="63" t="str">
        <f t="shared" si="145"/>
        <v>IC.IV.220906</v>
      </c>
      <c r="K1762" s="61" t="s">
        <v>13277</v>
      </c>
      <c r="L1762" s="60" t="str">
        <f t="shared" si="146"/>
        <v>Occluded</v>
      </c>
      <c r="M1762" s="64" t="str">
        <f t="shared" si="147"/>
        <v>PI.IC.IV.220906.01</v>
      </c>
      <c r="N1762" s="64"/>
      <c r="O1762" s="64" t="str">
        <f t="shared" si="148"/>
        <v>PH.IC.IV.220906.01</v>
      </c>
      <c r="Q1762" s="64" t="str">
        <f t="shared" si="149"/>
        <v>CL.IC.IV.220906.01</v>
      </c>
      <c r="AD1762" s="60" t="s">
        <v>330</v>
      </c>
      <c r="AE1762" s="60">
        <v>1297</v>
      </c>
    </row>
    <row r="1763" spans="1:31" s="60" customFormat="1" ht="15">
      <c r="A1763" s="83" t="s">
        <v>8408</v>
      </c>
      <c r="C1763" s="61" t="s">
        <v>421</v>
      </c>
      <c r="E1763" s="61" t="s">
        <v>326</v>
      </c>
      <c r="F1763" s="60" t="s">
        <v>401</v>
      </c>
      <c r="G1763" s="60" t="s">
        <v>10123</v>
      </c>
      <c r="H1763" s="61" t="s">
        <v>12225</v>
      </c>
      <c r="I1763" s="60" t="s">
        <v>11841</v>
      </c>
      <c r="J1763" s="63" t="str">
        <f t="shared" si="145"/>
        <v>IC.IV.220907</v>
      </c>
      <c r="K1763" s="61" t="s">
        <v>13277</v>
      </c>
      <c r="L1763" s="60" t="str">
        <f t="shared" si="146"/>
        <v>Discontinued</v>
      </c>
      <c r="M1763" s="64" t="str">
        <f t="shared" si="147"/>
        <v>PI.IC.IV.220907.01</v>
      </c>
      <c r="N1763" s="64"/>
      <c r="O1763" s="64" t="str">
        <f t="shared" si="148"/>
        <v>PH.IC.IV.220907.01</v>
      </c>
      <c r="Q1763" s="64" t="str">
        <f t="shared" si="149"/>
        <v>CL.IC.IV.220907.01</v>
      </c>
      <c r="AD1763" s="60" t="s">
        <v>330</v>
      </c>
      <c r="AE1763" s="60">
        <v>1297</v>
      </c>
    </row>
    <row r="1764" spans="1:31" s="60" customFormat="1" ht="15">
      <c r="A1764" s="83" t="s">
        <v>8408</v>
      </c>
      <c r="C1764" s="61" t="s">
        <v>421</v>
      </c>
      <c r="E1764" s="61" t="s">
        <v>326</v>
      </c>
      <c r="F1764" s="60" t="s">
        <v>401</v>
      </c>
      <c r="G1764" s="60" t="s">
        <v>8364</v>
      </c>
      <c r="H1764" s="61" t="s">
        <v>325</v>
      </c>
      <c r="I1764" s="60" t="s">
        <v>9594</v>
      </c>
      <c r="J1764" s="63" t="str">
        <f t="shared" si="145"/>
        <v>IC.IV.220908</v>
      </c>
      <c r="K1764" s="61" t="s">
        <v>13277</v>
      </c>
      <c r="L1764" s="60" t="str">
        <f t="shared" si="146"/>
        <v>D/C due to positive blood cultures</v>
      </c>
      <c r="M1764" s="64" t="str">
        <f t="shared" si="147"/>
        <v>PI.IC.IV.220908.01</v>
      </c>
      <c r="N1764" s="64"/>
      <c r="O1764" s="64" t="str">
        <f t="shared" si="148"/>
        <v>PH.IC.IV.220908.01</v>
      </c>
      <c r="Q1764" s="64" t="str">
        <f t="shared" si="149"/>
        <v>CL.IC.IV.220908.01</v>
      </c>
      <c r="AD1764" s="60" t="s">
        <v>330</v>
      </c>
      <c r="AE1764" s="60">
        <v>1297</v>
      </c>
    </row>
    <row r="1765" spans="1:31" s="60" customFormat="1" ht="15">
      <c r="A1765" s="83" t="s">
        <v>8408</v>
      </c>
      <c r="C1765" s="61" t="s">
        <v>421</v>
      </c>
      <c r="E1765" s="61" t="s">
        <v>326</v>
      </c>
      <c r="F1765" s="60" t="s">
        <v>401</v>
      </c>
      <c r="G1765" s="60" t="s">
        <v>12267</v>
      </c>
      <c r="H1765" s="61" t="s">
        <v>326</v>
      </c>
      <c r="I1765" s="60" t="s">
        <v>305</v>
      </c>
      <c r="J1765" s="63" t="str">
        <f>CONCATENATE("IC.IV.",C1765,E1765,H1765)</f>
        <v>IC.IV.220909</v>
      </c>
      <c r="K1765" s="61" t="s">
        <v>906</v>
      </c>
      <c r="L1765" s="60" t="str">
        <f>G1765</f>
        <v>Self Discontinued</v>
      </c>
      <c r="M1765" s="64" t="str">
        <f>CONCATENATE("PI.",J1765,".",K1765)</f>
        <v>PI.IC.IV.220909.01</v>
      </c>
      <c r="N1765" s="64"/>
      <c r="O1765" s="64" t="str">
        <f>CONCATENATE("PH.",J1765,".",K1765)</f>
        <v>PH.IC.IV.220909.01</v>
      </c>
      <c r="Q1765" s="64" t="str">
        <f>CONCATENATE("CL.",J1765,".",K1765)</f>
        <v>CL.IC.IV.220909.01</v>
      </c>
      <c r="AD1765" s="60" t="s">
        <v>330</v>
      </c>
      <c r="AE1765" s="60">
        <v>1297</v>
      </c>
    </row>
    <row r="1766" spans="1:31" s="60" customFormat="1" ht="15">
      <c r="A1766" s="83" t="s">
        <v>8408</v>
      </c>
      <c r="C1766" s="61" t="s">
        <v>421</v>
      </c>
      <c r="E1766" s="61" t="s">
        <v>326</v>
      </c>
      <c r="F1766" s="60" t="s">
        <v>401</v>
      </c>
      <c r="G1766" s="60" t="s">
        <v>11138</v>
      </c>
      <c r="H1766" s="61" t="s">
        <v>11829</v>
      </c>
      <c r="I1766" s="60" t="s">
        <v>11138</v>
      </c>
      <c r="J1766" s="63" t="str">
        <f t="shared" si="145"/>
        <v>IC.IV.220910</v>
      </c>
      <c r="K1766" s="61" t="s">
        <v>13277</v>
      </c>
      <c r="L1766" s="60" t="str">
        <f t="shared" si="146"/>
        <v>Capped</v>
      </c>
      <c r="M1766" s="64" t="str">
        <f t="shared" si="147"/>
        <v>PI.IC.IV.220910.01</v>
      </c>
      <c r="N1766" s="64"/>
      <c r="O1766" s="64" t="str">
        <f t="shared" si="148"/>
        <v>PH.IC.IV.220910.01</v>
      </c>
      <c r="Q1766" s="64" t="str">
        <f t="shared" si="149"/>
        <v>CL.IC.IV.220910.01</v>
      </c>
      <c r="AD1766" s="60" t="s">
        <v>330</v>
      </c>
      <c r="AE1766" s="60">
        <v>1297</v>
      </c>
    </row>
    <row r="1767" spans="1:31" s="60" customFormat="1" ht="15">
      <c r="A1767" s="83" t="s">
        <v>8408</v>
      </c>
      <c r="C1767" s="61" t="s">
        <v>421</v>
      </c>
      <c r="D1767" s="60" t="s">
        <v>315</v>
      </c>
      <c r="E1767" s="61" t="s">
        <v>704</v>
      </c>
      <c r="F1767" s="60" t="s">
        <v>402</v>
      </c>
      <c r="G1767" s="60" t="s">
        <v>8166</v>
      </c>
      <c r="H1767" s="61" t="s">
        <v>11848</v>
      </c>
      <c r="I1767" s="60" t="s">
        <v>12157</v>
      </c>
      <c r="J1767" s="63" t="str">
        <f t="shared" si="145"/>
        <v>IC.IV.221001</v>
      </c>
      <c r="K1767" s="61" t="s">
        <v>13277</v>
      </c>
      <c r="L1767" s="60" t="str">
        <f t="shared" si="146"/>
        <v>None needed</v>
      </c>
      <c r="M1767" s="64" t="str">
        <f t="shared" si="147"/>
        <v>PI.IC.IV.221001.01</v>
      </c>
      <c r="N1767" s="64"/>
      <c r="O1767" s="64" t="str">
        <f t="shared" si="148"/>
        <v>PH.IC.IV.221001.01</v>
      </c>
      <c r="Q1767" s="64" t="str">
        <f t="shared" si="149"/>
        <v>CL.IC.IV.221001.01</v>
      </c>
      <c r="AD1767" s="60" t="s">
        <v>330</v>
      </c>
      <c r="AE1767" s="60">
        <v>1297</v>
      </c>
    </row>
    <row r="1768" spans="1:31" s="60" customFormat="1" ht="15">
      <c r="A1768" s="83" t="s">
        <v>8408</v>
      </c>
      <c r="C1768" s="61" t="s">
        <v>421</v>
      </c>
      <c r="E1768" s="61" t="s">
        <v>704</v>
      </c>
      <c r="F1768" s="60" t="s">
        <v>402</v>
      </c>
      <c r="G1768" s="60" t="s">
        <v>8167</v>
      </c>
      <c r="H1768" s="61" t="s">
        <v>12030</v>
      </c>
      <c r="I1768" s="60" t="s">
        <v>11393</v>
      </c>
      <c r="J1768" s="63" t="str">
        <f t="shared" si="145"/>
        <v>IC.IV.221002</v>
      </c>
      <c r="K1768" s="61" t="s">
        <v>13277</v>
      </c>
      <c r="L1768" s="60" t="str">
        <f t="shared" si="146"/>
        <v>Changed site</v>
      </c>
      <c r="M1768" s="64" t="str">
        <f t="shared" si="147"/>
        <v>PI.IC.IV.221002.01</v>
      </c>
      <c r="N1768" s="64"/>
      <c r="O1768" s="64" t="str">
        <f t="shared" si="148"/>
        <v>PH.IC.IV.221002.01</v>
      </c>
      <c r="Q1768" s="64" t="str">
        <f t="shared" si="149"/>
        <v>CL.IC.IV.221002.01</v>
      </c>
      <c r="AD1768" s="60" t="s">
        <v>330</v>
      </c>
      <c r="AE1768" s="60">
        <v>1297</v>
      </c>
    </row>
    <row r="1769" spans="1:31" s="60" customFormat="1" ht="15">
      <c r="A1769" s="83" t="s">
        <v>8408</v>
      </c>
      <c r="C1769" s="61" t="s">
        <v>421</v>
      </c>
      <c r="E1769" s="61" t="s">
        <v>704</v>
      </c>
      <c r="F1769" s="60" t="s">
        <v>402</v>
      </c>
      <c r="G1769" s="60" t="s">
        <v>8322</v>
      </c>
      <c r="H1769" s="61" t="s">
        <v>12032</v>
      </c>
      <c r="I1769" s="60" t="s">
        <v>8323</v>
      </c>
      <c r="J1769" s="63" t="str">
        <f t="shared" si="145"/>
        <v>IC.IV.221003</v>
      </c>
      <c r="K1769" s="61" t="s">
        <v>13277</v>
      </c>
      <c r="L1769" s="60" t="str">
        <f t="shared" si="146"/>
        <v>Elevated extremity</v>
      </c>
      <c r="M1769" s="64" t="str">
        <f t="shared" si="147"/>
        <v>PI.IC.IV.221003.01</v>
      </c>
      <c r="N1769" s="64"/>
      <c r="O1769" s="64" t="str">
        <f t="shared" si="148"/>
        <v>PH.IC.IV.221003.01</v>
      </c>
      <c r="Q1769" s="64" t="str">
        <f t="shared" si="149"/>
        <v>CL.IC.IV.221003.01</v>
      </c>
      <c r="AD1769" s="60" t="s">
        <v>330</v>
      </c>
      <c r="AE1769" s="60">
        <v>1297</v>
      </c>
    </row>
    <row r="1770" spans="1:31" s="60" customFormat="1" ht="15">
      <c r="A1770" s="83" t="s">
        <v>8408</v>
      </c>
      <c r="C1770" s="61" t="s">
        <v>421</v>
      </c>
      <c r="E1770" s="61" t="s">
        <v>704</v>
      </c>
      <c r="F1770" s="60" t="s">
        <v>402</v>
      </c>
      <c r="G1770" s="60" t="s">
        <v>8324</v>
      </c>
      <c r="H1770" s="61" t="s">
        <v>12028</v>
      </c>
      <c r="I1770" s="60" t="s">
        <v>8453</v>
      </c>
      <c r="J1770" s="63" t="str">
        <f t="shared" si="145"/>
        <v>IC.IV.221004</v>
      </c>
      <c r="K1770" s="61" t="s">
        <v>13277</v>
      </c>
      <c r="L1770" s="60" t="str">
        <f t="shared" si="146"/>
        <v>Warm compress</v>
      </c>
      <c r="M1770" s="64" t="str">
        <f t="shared" si="147"/>
        <v>PI.IC.IV.221004.01</v>
      </c>
      <c r="N1770" s="64"/>
      <c r="O1770" s="64" t="str">
        <f t="shared" si="148"/>
        <v>PH.IC.IV.221004.01</v>
      </c>
      <c r="Q1770" s="64" t="str">
        <f t="shared" si="149"/>
        <v>CL.IC.IV.221004.01</v>
      </c>
      <c r="AD1770" s="60" t="s">
        <v>330</v>
      </c>
      <c r="AE1770" s="60">
        <v>1297</v>
      </c>
    </row>
    <row r="1771" spans="1:31" s="60" customFormat="1" ht="15">
      <c r="A1771" s="83" t="s">
        <v>8408</v>
      </c>
      <c r="C1771" s="61" t="s">
        <v>421</v>
      </c>
      <c r="E1771" s="61" t="s">
        <v>704</v>
      </c>
      <c r="F1771" s="60" t="s">
        <v>402</v>
      </c>
      <c r="G1771" s="60" t="s">
        <v>8257</v>
      </c>
      <c r="H1771" s="61" t="s">
        <v>12210</v>
      </c>
      <c r="I1771" s="60" t="s">
        <v>11569</v>
      </c>
      <c r="J1771" s="63" t="str">
        <f t="shared" si="145"/>
        <v>IC.IV.221005</v>
      </c>
      <c r="K1771" s="61" t="s">
        <v>13277</v>
      </c>
      <c r="L1771" s="60" t="str">
        <f t="shared" si="146"/>
        <v>Pressure applied</v>
      </c>
      <c r="M1771" s="64" t="str">
        <f t="shared" si="147"/>
        <v>PI.IC.IV.221005.01</v>
      </c>
      <c r="N1771" s="64"/>
      <c r="O1771" s="64" t="str">
        <f t="shared" si="148"/>
        <v>PH.IC.IV.221005.01</v>
      </c>
      <c r="Q1771" s="64" t="str">
        <f t="shared" si="149"/>
        <v>CL.IC.IV.221005.01</v>
      </c>
      <c r="AD1771" s="60" t="s">
        <v>330</v>
      </c>
      <c r="AE1771" s="60">
        <v>1297</v>
      </c>
    </row>
    <row r="1772" spans="1:31" s="60" customFormat="1" ht="15">
      <c r="A1772" s="83" t="s">
        <v>8408</v>
      </c>
      <c r="C1772" s="61" t="s">
        <v>421</v>
      </c>
      <c r="E1772" s="61" t="s">
        <v>704</v>
      </c>
      <c r="F1772" s="60" t="s">
        <v>402</v>
      </c>
      <c r="G1772" s="60" t="s">
        <v>10478</v>
      </c>
      <c r="H1772" s="61" t="s">
        <v>12212</v>
      </c>
      <c r="I1772" s="60" t="s">
        <v>12437</v>
      </c>
      <c r="J1772" s="63" t="str">
        <f t="shared" si="145"/>
        <v>IC.IV.221006</v>
      </c>
      <c r="K1772" s="61" t="s">
        <v>13277</v>
      </c>
      <c r="L1772" s="60" t="str">
        <f t="shared" si="146"/>
        <v>Other: specify</v>
      </c>
      <c r="M1772" s="64" t="str">
        <f t="shared" si="147"/>
        <v>PI.IC.IV.221006.01</v>
      </c>
      <c r="N1772" s="64"/>
      <c r="O1772" s="64" t="str">
        <f t="shared" si="148"/>
        <v>PH.IC.IV.221006.01</v>
      </c>
      <c r="Q1772" s="64" t="str">
        <f t="shared" si="149"/>
        <v>CL.IC.IV.221006.01</v>
      </c>
      <c r="AD1772" s="60" t="s">
        <v>330</v>
      </c>
      <c r="AE1772" s="60">
        <v>1297</v>
      </c>
    </row>
    <row r="1773" spans="1:31" s="60" customFormat="1" ht="15">
      <c r="A1773" s="83" t="s">
        <v>8408</v>
      </c>
      <c r="C1773" s="61" t="s">
        <v>421</v>
      </c>
      <c r="D1773" s="60" t="s">
        <v>316</v>
      </c>
      <c r="E1773" s="61" t="s">
        <v>327</v>
      </c>
      <c r="F1773" s="60" t="s">
        <v>403</v>
      </c>
      <c r="G1773" s="60" t="s">
        <v>11836</v>
      </c>
      <c r="H1773" s="61" t="s">
        <v>11848</v>
      </c>
      <c r="I1773" s="60" t="s">
        <v>9690</v>
      </c>
      <c r="J1773" s="63" t="str">
        <f t="shared" si="145"/>
        <v>IC.IV.221101</v>
      </c>
      <c r="K1773" s="61" t="s">
        <v>13277</v>
      </c>
      <c r="L1773" s="60" t="str">
        <f t="shared" si="146"/>
        <v>Present on admit: specify date</v>
      </c>
      <c r="M1773" s="64" t="str">
        <f t="shared" si="147"/>
        <v>PI.IC.IV.221101.01</v>
      </c>
      <c r="N1773" s="64"/>
      <c r="O1773" s="64" t="str">
        <f t="shared" si="148"/>
        <v>PH.IC.IV.221101.01</v>
      </c>
      <c r="Q1773" s="64" t="str">
        <f t="shared" si="149"/>
        <v>CL.IC.IV.221101.01</v>
      </c>
      <c r="AD1773" s="60" t="s">
        <v>330</v>
      </c>
      <c r="AE1773" s="60">
        <v>1297</v>
      </c>
    </row>
    <row r="1774" spans="1:31" s="60" customFormat="1" ht="15">
      <c r="A1774" s="83" t="s">
        <v>8408</v>
      </c>
      <c r="C1774" s="61" t="s">
        <v>421</v>
      </c>
      <c r="E1774" s="61" t="s">
        <v>327</v>
      </c>
      <c r="F1774" s="60" t="s">
        <v>403</v>
      </c>
      <c r="G1774" s="60" t="s">
        <v>8505</v>
      </c>
      <c r="H1774" s="61" t="s">
        <v>12030</v>
      </c>
      <c r="I1774" s="60" t="s">
        <v>8674</v>
      </c>
      <c r="J1774" s="63" t="str">
        <f t="shared" si="145"/>
        <v>IC.IV.221102</v>
      </c>
      <c r="K1774" s="61" t="s">
        <v>13277</v>
      </c>
      <c r="L1774" s="60" t="str">
        <f t="shared" si="146"/>
        <v>Inserted at this date/time: specify date</v>
      </c>
      <c r="M1774" s="64" t="str">
        <f t="shared" si="147"/>
        <v>PI.IC.IV.221102.01</v>
      </c>
      <c r="N1774" s="64"/>
      <c r="O1774" s="64" t="str">
        <f t="shared" si="148"/>
        <v>PH.IC.IV.221102.01</v>
      </c>
      <c r="Q1774" s="64" t="str">
        <f t="shared" si="149"/>
        <v>CL.IC.IV.221102.01</v>
      </c>
    </row>
    <row r="1775" spans="1:31" s="60" customFormat="1" ht="15">
      <c r="A1775" s="83" t="s">
        <v>8408</v>
      </c>
      <c r="C1775" s="61" t="s">
        <v>421</v>
      </c>
      <c r="E1775" s="61" t="s">
        <v>327</v>
      </c>
      <c r="F1775" s="60" t="s">
        <v>403</v>
      </c>
      <c r="G1775" s="60" t="s">
        <v>11840</v>
      </c>
      <c r="H1775" s="61" t="s">
        <v>12032</v>
      </c>
      <c r="I1775" s="60" t="s">
        <v>11841</v>
      </c>
      <c r="J1775" s="63" t="str">
        <f t="shared" si="145"/>
        <v>IC.IV.221103</v>
      </c>
      <c r="K1775" s="61" t="s">
        <v>13277</v>
      </c>
      <c r="L1775" s="60" t="str">
        <f t="shared" si="146"/>
        <v>Discontinue</v>
      </c>
      <c r="M1775" s="64" t="str">
        <f t="shared" si="147"/>
        <v>PI.IC.IV.221103.01</v>
      </c>
      <c r="N1775" s="64"/>
      <c r="O1775" s="64" t="str">
        <f t="shared" si="148"/>
        <v>PH.IC.IV.221103.01</v>
      </c>
      <c r="Q1775" s="64" t="str">
        <f t="shared" si="149"/>
        <v>CL.IC.IV.221103.01</v>
      </c>
    </row>
    <row r="1776" spans="1:31" s="60" customFormat="1" ht="15">
      <c r="A1776" s="83" t="s">
        <v>8408</v>
      </c>
      <c r="C1776" s="61" t="s">
        <v>421</v>
      </c>
      <c r="E1776" s="61" t="s">
        <v>327</v>
      </c>
      <c r="F1776" s="60" t="s">
        <v>403</v>
      </c>
      <c r="G1776" s="60" t="s">
        <v>11497</v>
      </c>
      <c r="H1776" s="61" t="s">
        <v>12028</v>
      </c>
      <c r="I1776" s="60" t="s">
        <v>11498</v>
      </c>
      <c r="J1776" s="63" t="str">
        <f t="shared" si="145"/>
        <v>IC.IV.221104</v>
      </c>
      <c r="K1776" s="61" t="s">
        <v>13277</v>
      </c>
      <c r="L1776" s="60" t="str">
        <f t="shared" si="146"/>
        <v>Tip sent for C&amp;S</v>
      </c>
      <c r="M1776" s="64" t="str">
        <f t="shared" si="147"/>
        <v>PI.IC.IV.221104.01</v>
      </c>
      <c r="N1776" s="64"/>
      <c r="O1776" s="64" t="str">
        <f t="shared" si="148"/>
        <v>PH.IC.IV.221104.01</v>
      </c>
      <c r="Q1776" s="64" t="str">
        <f t="shared" si="149"/>
        <v>CL.IC.IV.221104.01</v>
      </c>
    </row>
    <row r="1777" spans="1:17" s="60" customFormat="1" ht="15">
      <c r="A1777" s="83" t="s">
        <v>8408</v>
      </c>
      <c r="C1777" s="61" t="s">
        <v>421</v>
      </c>
      <c r="E1777" s="61" t="s">
        <v>327</v>
      </c>
      <c r="F1777" s="60" t="s">
        <v>403</v>
      </c>
      <c r="G1777" s="60" t="s">
        <v>8566</v>
      </c>
      <c r="H1777" s="61" t="s">
        <v>12210</v>
      </c>
      <c r="I1777" s="60" t="s">
        <v>8567</v>
      </c>
      <c r="J1777" s="63" t="str">
        <f t="shared" si="145"/>
        <v>IC.IV.221105</v>
      </c>
      <c r="K1777" s="61" t="s">
        <v>13277</v>
      </c>
      <c r="L1777" s="60" t="str">
        <f t="shared" si="146"/>
        <v>Insertion attempts number: specify</v>
      </c>
      <c r="M1777" s="64" t="str">
        <f t="shared" si="147"/>
        <v>PI.IC.IV.221105.01</v>
      </c>
      <c r="N1777" s="64"/>
      <c r="O1777" s="64" t="str">
        <f t="shared" si="148"/>
        <v>PH.IC.IV.221105.01</v>
      </c>
      <c r="Q1777" s="64" t="str">
        <f t="shared" si="149"/>
        <v>CL.IC.IV.221105.01</v>
      </c>
    </row>
  </sheetData>
  <phoneticPr fontId="6" type="noConversion"/>
  <conditionalFormatting sqref="F1658:F1764 F1766:F1777">
    <cfRule type="expression" dxfId="1" priority="4" stopIfTrue="1">
      <formula>NOT(ISERROR(SEARCH("Central",F1658)))</formula>
    </cfRule>
  </conditionalFormatting>
  <conditionalFormatting sqref="F1765">
    <cfRule type="expression" dxfId="0" priority="1" stopIfTrue="1">
      <formula>NOT(ISERROR(SEARCH("Central",F1765)))</formula>
    </cfRule>
  </conditionalFormatting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U72"/>
  <sheetViews>
    <sheetView workbookViewId="0">
      <pane ySplit="880" activePane="bottomLeft"/>
      <selection activeCell="AV1" sqref="AV1"/>
      <selection pane="bottomLeft" activeCell="F12" sqref="F12"/>
    </sheetView>
  </sheetViews>
  <sheetFormatPr baseColWidth="10" defaultColWidth="11" defaultRowHeight="13" x14ac:dyDescent="0"/>
  <cols>
    <col min="1" max="1" width="15.140625" customWidth="1"/>
    <col min="2" max="2" width="17" customWidth="1"/>
    <col min="3" max="3" width="3.85546875" customWidth="1"/>
    <col min="4" max="4" width="25.28515625" customWidth="1"/>
    <col min="5" max="5" width="4.140625" customWidth="1"/>
    <col min="6" max="6" width="52.28515625" customWidth="1"/>
    <col min="7" max="7" width="29.42578125" customWidth="1"/>
    <col min="17" max="17" width="20.85546875" customWidth="1"/>
    <col min="44" max="45" width="11" style="45"/>
  </cols>
  <sheetData>
    <row r="1" spans="1:47" s="45" customFormat="1" ht="30" customHeight="1">
      <c r="A1" s="43" t="s">
        <v>12085</v>
      </c>
      <c r="B1" s="43" t="s">
        <v>12086</v>
      </c>
      <c r="C1" s="43" t="s">
        <v>12745</v>
      </c>
      <c r="D1" s="43" t="s">
        <v>12363</v>
      </c>
      <c r="E1" s="43" t="s">
        <v>12457</v>
      </c>
      <c r="F1" s="43" t="s">
        <v>12364</v>
      </c>
      <c r="G1" s="43" t="s">
        <v>12365</v>
      </c>
      <c r="H1" s="43" t="s">
        <v>12458</v>
      </c>
      <c r="I1" s="43" t="s">
        <v>12366</v>
      </c>
      <c r="J1" s="43" t="s">
        <v>12367</v>
      </c>
      <c r="K1" s="43" t="s">
        <v>12368</v>
      </c>
      <c r="L1" s="43" t="s">
        <v>12369</v>
      </c>
      <c r="M1" s="43" t="s">
        <v>12000</v>
      </c>
      <c r="N1" s="43" t="s">
        <v>1190</v>
      </c>
      <c r="O1" s="43" t="s">
        <v>12361</v>
      </c>
      <c r="P1" s="43" t="s">
        <v>12362</v>
      </c>
      <c r="Q1" s="43" t="s">
        <v>12172</v>
      </c>
      <c r="R1" s="43" t="s">
        <v>2544</v>
      </c>
      <c r="S1" s="43" t="s">
        <v>12455</v>
      </c>
      <c r="T1" s="43" t="s">
        <v>2545</v>
      </c>
      <c r="U1" s="43" t="s">
        <v>12456</v>
      </c>
      <c r="V1" s="43" t="s">
        <v>12279</v>
      </c>
      <c r="W1" s="43" t="s">
        <v>12280</v>
      </c>
      <c r="X1" s="43" t="s">
        <v>2064</v>
      </c>
      <c r="Y1" s="43" t="s">
        <v>2065</v>
      </c>
      <c r="Z1" s="43" t="s">
        <v>1718</v>
      </c>
      <c r="AA1" s="43" t="s">
        <v>1719</v>
      </c>
      <c r="AB1" s="43" t="s">
        <v>669</v>
      </c>
      <c r="AC1" s="43" t="s">
        <v>670</v>
      </c>
      <c r="AD1" s="43" t="s">
        <v>671</v>
      </c>
      <c r="AE1" s="43" t="s">
        <v>567</v>
      </c>
      <c r="AF1" s="43" t="s">
        <v>13483</v>
      </c>
      <c r="AG1" s="43" t="s">
        <v>13484</v>
      </c>
      <c r="AH1" s="43" t="s">
        <v>13709</v>
      </c>
      <c r="AI1" s="43" t="s">
        <v>13715</v>
      </c>
      <c r="AJ1" s="43" t="s">
        <v>13712</v>
      </c>
      <c r="AK1" s="43" t="s">
        <v>13713</v>
      </c>
      <c r="AL1" s="43" t="s">
        <v>13796</v>
      </c>
      <c r="AM1" s="43" t="s">
        <v>13797</v>
      </c>
      <c r="AN1" s="43" t="s">
        <v>13798</v>
      </c>
      <c r="AO1" s="43" t="s">
        <v>13799</v>
      </c>
      <c r="AP1" s="43" t="s">
        <v>13974</v>
      </c>
      <c r="AQ1" s="43" t="s">
        <v>13975</v>
      </c>
      <c r="AR1" s="43" t="s">
        <v>14487</v>
      </c>
      <c r="AS1" s="43" t="s">
        <v>14488</v>
      </c>
      <c r="AT1" s="43" t="s">
        <v>14705</v>
      </c>
      <c r="AU1" s="43" t="s">
        <v>14706</v>
      </c>
    </row>
    <row r="2" spans="1:47" s="60" customFormat="1" ht="15">
      <c r="A2" s="10" t="s">
        <v>7993</v>
      </c>
      <c r="B2" s="10" t="s">
        <v>13312</v>
      </c>
      <c r="C2" s="62" t="s">
        <v>12175</v>
      </c>
      <c r="D2" s="10" t="s">
        <v>13309</v>
      </c>
      <c r="E2" s="62" t="s">
        <v>12175</v>
      </c>
      <c r="F2" s="10" t="s">
        <v>7994</v>
      </c>
      <c r="G2" s="10" t="s">
        <v>11846</v>
      </c>
      <c r="H2" s="62" t="s">
        <v>12175</v>
      </c>
      <c r="I2" s="10" t="s">
        <v>11846</v>
      </c>
      <c r="J2" s="63" t="str">
        <f>CONCATENATE("IC.MS.",C2,E2,H2)</f>
        <v>IC.MS.010101</v>
      </c>
      <c r="K2" s="61" t="s">
        <v>12175</v>
      </c>
      <c r="L2" s="60" t="str">
        <f t="shared" ref="L2:L64" si="0">G2</f>
        <v>Yes</v>
      </c>
      <c r="M2" s="64" t="str">
        <f>CONCATENATE("PI.",J2,".",K2)</f>
        <v>PI.IC.MS.010101.01</v>
      </c>
      <c r="N2" s="64"/>
      <c r="O2" s="64" t="str">
        <f>CONCATENATE("PH.",J2,".",K2)</f>
        <v>PH.IC.MS.010101.01</v>
      </c>
      <c r="Q2" s="64" t="str">
        <f>CONCATENATE("CL.",J2,".",K2)</f>
        <v>CL.IC.MS.010101.01</v>
      </c>
    </row>
    <row r="3" spans="1:47" s="60" customFormat="1" ht="15">
      <c r="A3" s="10" t="s">
        <v>7993</v>
      </c>
      <c r="B3" s="10"/>
      <c r="C3" s="62" t="s">
        <v>12175</v>
      </c>
      <c r="D3" s="10"/>
      <c r="E3" s="62" t="s">
        <v>12175</v>
      </c>
      <c r="F3" s="10" t="s">
        <v>7994</v>
      </c>
      <c r="G3" s="10" t="s">
        <v>10055</v>
      </c>
      <c r="H3" s="62" t="s">
        <v>12430</v>
      </c>
      <c r="I3" s="10" t="s">
        <v>10055</v>
      </c>
      <c r="J3" s="63" t="str">
        <f t="shared" ref="J3:J64" si="1">CONCATENATE("IC.MS.",C3,E3,H3)</f>
        <v>IC.MS.010102</v>
      </c>
      <c r="K3" s="61" t="s">
        <v>12175</v>
      </c>
      <c r="L3" s="60" t="str">
        <f t="shared" si="0"/>
        <v>No</v>
      </c>
      <c r="M3" s="64" t="str">
        <f t="shared" ref="M3:M64" si="2">CONCATENATE("PI.",J3,".",K3)</f>
        <v>PI.IC.MS.010102.01</v>
      </c>
      <c r="N3" s="64"/>
      <c r="O3" s="64" t="str">
        <f t="shared" ref="O3:O64" si="3">CONCATENATE("PH.",J3,".",K3)</f>
        <v>PH.IC.MS.010102.01</v>
      </c>
      <c r="Q3" s="64" t="str">
        <f t="shared" ref="Q3:Q64" si="4">CONCATENATE("CL.",J3,".",K3)</f>
        <v>CL.IC.MS.010102.01</v>
      </c>
    </row>
    <row r="4" spans="1:47" s="60" customFormat="1" ht="15">
      <c r="A4" s="10" t="s">
        <v>7993</v>
      </c>
      <c r="B4" s="10"/>
      <c r="C4" s="62" t="s">
        <v>2379</v>
      </c>
      <c r="D4" s="10"/>
      <c r="E4" s="62" t="s">
        <v>2379</v>
      </c>
      <c r="F4" s="10" t="s">
        <v>7994</v>
      </c>
      <c r="G4" s="10" t="s">
        <v>12205</v>
      </c>
      <c r="H4" s="62" t="s">
        <v>12592</v>
      </c>
      <c r="I4" s="10" t="s">
        <v>12207</v>
      </c>
      <c r="J4" s="63" t="str">
        <f t="shared" si="1"/>
        <v>IC.MS.010103</v>
      </c>
      <c r="K4" s="61" t="s">
        <v>2379</v>
      </c>
      <c r="L4" s="60" t="str">
        <f t="shared" si="0"/>
        <v>Unable to Assess</v>
      </c>
      <c r="M4" s="64" t="str">
        <f t="shared" si="2"/>
        <v>PI.IC.MS.010103.01</v>
      </c>
      <c r="N4" s="64"/>
      <c r="O4" s="64" t="str">
        <f t="shared" si="3"/>
        <v>PH.IC.MS.010103.01</v>
      </c>
      <c r="Q4" s="64" t="str">
        <f t="shared" si="4"/>
        <v>CL.IC.MS.010103.01</v>
      </c>
    </row>
    <row r="5" spans="1:47" s="60" customFormat="1" ht="15">
      <c r="A5" s="10" t="s">
        <v>7993</v>
      </c>
      <c r="B5" s="10"/>
      <c r="C5" s="62" t="s">
        <v>12175</v>
      </c>
      <c r="D5" s="10" t="s">
        <v>13310</v>
      </c>
      <c r="E5" s="62" t="s">
        <v>12175</v>
      </c>
      <c r="F5" s="10" t="s">
        <v>7995</v>
      </c>
      <c r="G5" s="10" t="s">
        <v>11846</v>
      </c>
      <c r="H5" s="62" t="s">
        <v>6464</v>
      </c>
      <c r="I5" s="10" t="s">
        <v>11846</v>
      </c>
      <c r="J5" s="63" t="str">
        <f t="shared" si="1"/>
        <v>IC.MS.010104</v>
      </c>
      <c r="K5" s="61" t="s">
        <v>12175</v>
      </c>
      <c r="L5" s="60" t="str">
        <f t="shared" si="0"/>
        <v>Yes</v>
      </c>
      <c r="M5" s="64" t="str">
        <f t="shared" si="2"/>
        <v>PI.IC.MS.010104.01</v>
      </c>
      <c r="N5" s="64"/>
      <c r="O5" s="64" t="str">
        <f t="shared" si="3"/>
        <v>PH.IC.MS.010104.01</v>
      </c>
      <c r="Q5" s="64" t="str">
        <f t="shared" si="4"/>
        <v>CL.IC.MS.010104.01</v>
      </c>
    </row>
    <row r="6" spans="1:47" s="60" customFormat="1" ht="15">
      <c r="A6" s="10" t="s">
        <v>7993</v>
      </c>
      <c r="B6" s="10"/>
      <c r="C6" s="62" t="s">
        <v>2379</v>
      </c>
      <c r="D6" s="10"/>
      <c r="E6" s="62" t="s">
        <v>2379</v>
      </c>
      <c r="F6" s="10" t="s">
        <v>7995</v>
      </c>
      <c r="G6" s="10" t="s">
        <v>10055</v>
      </c>
      <c r="H6" s="62" t="s">
        <v>6291</v>
      </c>
      <c r="I6" s="10" t="s">
        <v>10055</v>
      </c>
      <c r="J6" s="63" t="str">
        <f t="shared" si="1"/>
        <v>IC.MS.010105</v>
      </c>
      <c r="K6" s="61" t="s">
        <v>2379</v>
      </c>
      <c r="L6" s="60" t="str">
        <f t="shared" si="0"/>
        <v>No</v>
      </c>
      <c r="M6" s="64" t="str">
        <f t="shared" si="2"/>
        <v>PI.IC.MS.010105.01</v>
      </c>
      <c r="N6" s="64"/>
      <c r="O6" s="64" t="str">
        <f t="shared" si="3"/>
        <v>PH.IC.MS.010105.01</v>
      </c>
      <c r="Q6" s="64" t="str">
        <f t="shared" si="4"/>
        <v>CL.IC.MS.010105.01</v>
      </c>
    </row>
    <row r="7" spans="1:47" s="60" customFormat="1" ht="15">
      <c r="A7" s="10" t="s">
        <v>7993</v>
      </c>
      <c r="B7" s="10"/>
      <c r="C7" s="62" t="s">
        <v>2379</v>
      </c>
      <c r="D7" s="10"/>
      <c r="E7" s="62" t="s">
        <v>2379</v>
      </c>
      <c r="F7" s="10" t="s">
        <v>7995</v>
      </c>
      <c r="G7" s="10" t="s">
        <v>12205</v>
      </c>
      <c r="H7" s="62" t="s">
        <v>6988</v>
      </c>
      <c r="I7" s="10" t="s">
        <v>12207</v>
      </c>
      <c r="J7" s="63" t="str">
        <f t="shared" si="1"/>
        <v>IC.MS.010106</v>
      </c>
      <c r="K7" s="61" t="s">
        <v>2379</v>
      </c>
      <c r="L7" s="60" t="str">
        <f t="shared" si="0"/>
        <v>Unable to Assess</v>
      </c>
      <c r="M7" s="64" t="str">
        <f t="shared" si="2"/>
        <v>PI.IC.MS.010106.01</v>
      </c>
      <c r="N7" s="64"/>
      <c r="O7" s="64" t="str">
        <f t="shared" si="3"/>
        <v>PH.IC.MS.010106.01</v>
      </c>
      <c r="Q7" s="64" t="str">
        <f t="shared" si="4"/>
        <v>CL.IC.MS.010106.01</v>
      </c>
    </row>
    <row r="8" spans="1:47" s="60" customFormat="1" ht="15">
      <c r="A8" s="10" t="s">
        <v>7993</v>
      </c>
      <c r="B8" s="10"/>
      <c r="C8" s="62" t="s">
        <v>2379</v>
      </c>
      <c r="D8" s="10" t="s">
        <v>7996</v>
      </c>
      <c r="E8" s="62" t="s">
        <v>12182</v>
      </c>
      <c r="F8" s="10" t="s">
        <v>7770</v>
      </c>
      <c r="G8" s="10" t="s">
        <v>7615</v>
      </c>
      <c r="H8" s="62" t="s">
        <v>2379</v>
      </c>
      <c r="I8" s="10" t="s">
        <v>7616</v>
      </c>
      <c r="J8" s="63" t="str">
        <f t="shared" si="1"/>
        <v>IC.MS.010201</v>
      </c>
      <c r="K8" s="61" t="s">
        <v>2379</v>
      </c>
      <c r="L8" s="60" t="str">
        <f t="shared" si="0"/>
        <v>Vital signs stable</v>
      </c>
      <c r="M8" s="64" t="str">
        <f t="shared" si="2"/>
        <v>PI.IC.MS.010201.01</v>
      </c>
      <c r="N8" s="64"/>
      <c r="O8" s="64" t="str">
        <f t="shared" si="3"/>
        <v>PH.IC.MS.010201.01</v>
      </c>
      <c r="Q8" s="64" t="str">
        <f t="shared" si="4"/>
        <v>CL.IC.MS.010201.01</v>
      </c>
    </row>
    <row r="9" spans="1:47" s="60" customFormat="1" ht="15">
      <c r="A9" s="10" t="s">
        <v>7993</v>
      </c>
      <c r="B9" s="10"/>
      <c r="C9" s="62" t="s">
        <v>2379</v>
      </c>
      <c r="D9" s="10"/>
      <c r="E9" s="62" t="s">
        <v>12182</v>
      </c>
      <c r="F9" s="10" t="s">
        <v>7770</v>
      </c>
      <c r="G9" s="10" t="s">
        <v>7603</v>
      </c>
      <c r="H9" s="62" t="s">
        <v>12182</v>
      </c>
      <c r="I9" s="10" t="s">
        <v>7604</v>
      </c>
      <c r="J9" s="63" t="str">
        <f t="shared" si="1"/>
        <v>IC.MS.010202</v>
      </c>
      <c r="K9" s="61" t="s">
        <v>2379</v>
      </c>
      <c r="L9" s="60" t="str">
        <f t="shared" si="0"/>
        <v>Return to baseline sedation score</v>
      </c>
      <c r="M9" s="64" t="str">
        <f t="shared" si="2"/>
        <v>PI.IC.MS.010202.01</v>
      </c>
      <c r="N9" s="64"/>
      <c r="O9" s="64" t="str">
        <f t="shared" si="3"/>
        <v>PH.IC.MS.010202.01</v>
      </c>
      <c r="Q9" s="64" t="str">
        <f t="shared" si="4"/>
        <v>CL.IC.MS.010202.01</v>
      </c>
    </row>
    <row r="10" spans="1:47" s="60" customFormat="1" ht="15">
      <c r="A10" s="10" t="s">
        <v>7993</v>
      </c>
      <c r="B10" s="10"/>
      <c r="C10" s="62" t="s">
        <v>2379</v>
      </c>
      <c r="D10" s="10"/>
      <c r="E10" s="62" t="s">
        <v>12182</v>
      </c>
      <c r="F10" s="10" t="s">
        <v>7770</v>
      </c>
      <c r="G10" s="10" t="s">
        <v>7605</v>
      </c>
      <c r="H10" s="62" t="s">
        <v>12592</v>
      </c>
      <c r="I10" s="10" t="s">
        <v>7606</v>
      </c>
      <c r="J10" s="63" t="str">
        <f t="shared" si="1"/>
        <v>IC.MS.010203</v>
      </c>
      <c r="K10" s="61" t="s">
        <v>2379</v>
      </c>
      <c r="L10" s="60" t="str">
        <f t="shared" si="0"/>
        <v>Discharge safety instructions</v>
      </c>
      <c r="M10" s="64" t="str">
        <f t="shared" si="2"/>
        <v>PI.IC.MS.010203.01</v>
      </c>
      <c r="N10" s="64"/>
      <c r="O10" s="64" t="str">
        <f t="shared" si="3"/>
        <v>PH.IC.MS.010203.01</v>
      </c>
      <c r="Q10" s="64" t="str">
        <f t="shared" si="4"/>
        <v>CL.IC.MS.010203.01</v>
      </c>
    </row>
    <row r="11" spans="1:47" s="60" customFormat="1" ht="15">
      <c r="A11" s="10" t="s">
        <v>7993</v>
      </c>
      <c r="B11" s="10"/>
      <c r="C11" s="62" t="s">
        <v>2379</v>
      </c>
      <c r="D11" s="10"/>
      <c r="E11" s="62" t="s">
        <v>12182</v>
      </c>
      <c r="F11" s="10" t="s">
        <v>7770</v>
      </c>
      <c r="G11" s="10" t="s">
        <v>7607</v>
      </c>
      <c r="H11" s="62" t="s">
        <v>12594</v>
      </c>
      <c r="I11" s="10" t="s">
        <v>7458</v>
      </c>
      <c r="J11" s="63" t="str">
        <f t="shared" si="1"/>
        <v>IC.MS.010204</v>
      </c>
      <c r="K11" s="61" t="s">
        <v>2379</v>
      </c>
      <c r="L11" s="60" t="str">
        <f t="shared" si="0"/>
        <v>Pain controlled</v>
      </c>
      <c r="M11" s="64" t="str">
        <f t="shared" si="2"/>
        <v>PI.IC.MS.010204.01</v>
      </c>
      <c r="N11" s="64"/>
      <c r="O11" s="64" t="str">
        <f t="shared" si="3"/>
        <v>PH.IC.MS.010204.01</v>
      </c>
      <c r="Q11" s="64" t="str">
        <f t="shared" si="4"/>
        <v>CL.IC.MS.010204.01</v>
      </c>
    </row>
    <row r="12" spans="1:47" s="60" customFormat="1" ht="15">
      <c r="A12" s="10" t="s">
        <v>7993</v>
      </c>
      <c r="B12" s="10"/>
      <c r="C12" s="62" t="s">
        <v>2379</v>
      </c>
      <c r="D12" s="10"/>
      <c r="E12" s="62" t="s">
        <v>12182</v>
      </c>
      <c r="F12" s="10" t="s">
        <v>7770</v>
      </c>
      <c r="G12" s="10" t="s">
        <v>7764</v>
      </c>
      <c r="H12" s="62" t="s">
        <v>6291</v>
      </c>
      <c r="I12" s="10" t="s">
        <v>7765</v>
      </c>
      <c r="J12" s="63" t="str">
        <f t="shared" si="1"/>
        <v>IC.MS.010205</v>
      </c>
      <c r="K12" s="61" t="s">
        <v>2379</v>
      </c>
      <c r="L12" s="60" t="str">
        <f t="shared" si="0"/>
        <v>No sedating meds  last 30 min</v>
      </c>
      <c r="M12" s="64" t="str">
        <f t="shared" si="2"/>
        <v>PI.IC.MS.010205.01</v>
      </c>
      <c r="N12" s="64"/>
      <c r="O12" s="64" t="str">
        <f t="shared" si="3"/>
        <v>PH.IC.MS.010205.01</v>
      </c>
      <c r="Q12" s="64" t="str">
        <f t="shared" si="4"/>
        <v>CL.IC.MS.010205.01</v>
      </c>
    </row>
    <row r="13" spans="1:47" s="60" customFormat="1" ht="15">
      <c r="A13" s="10" t="s">
        <v>7993</v>
      </c>
      <c r="B13" s="10"/>
      <c r="C13" s="62" t="s">
        <v>2379</v>
      </c>
      <c r="D13" s="10"/>
      <c r="E13" s="62" t="s">
        <v>12182</v>
      </c>
      <c r="F13" s="10" t="s">
        <v>7770</v>
      </c>
      <c r="G13" s="10" t="s">
        <v>7766</v>
      </c>
      <c r="H13" s="62" t="s">
        <v>6988</v>
      </c>
      <c r="I13" s="10" t="s">
        <v>7767</v>
      </c>
      <c r="J13" s="63" t="str">
        <f t="shared" si="1"/>
        <v>IC.MS.010206</v>
      </c>
      <c r="K13" s="61" t="s">
        <v>2379</v>
      </c>
      <c r="L13" s="60" t="str">
        <f t="shared" si="0"/>
        <v>Home with responsible adult</v>
      </c>
      <c r="M13" s="64" t="str">
        <f t="shared" si="2"/>
        <v>PI.IC.MS.010206.01</v>
      </c>
      <c r="N13" s="64"/>
      <c r="O13" s="64" t="str">
        <f t="shared" si="3"/>
        <v>PH.IC.MS.010206.01</v>
      </c>
      <c r="Q13" s="64" t="str">
        <f t="shared" si="4"/>
        <v>CL.IC.MS.010206.01</v>
      </c>
    </row>
    <row r="14" spans="1:47" s="60" customFormat="1" ht="15">
      <c r="A14" s="10" t="s">
        <v>7993</v>
      </c>
      <c r="B14" s="10"/>
      <c r="C14" s="62" t="s">
        <v>2379</v>
      </c>
      <c r="D14" s="10" t="s">
        <v>13311</v>
      </c>
      <c r="E14" s="62" t="s">
        <v>12182</v>
      </c>
      <c r="F14" s="10" t="s">
        <v>7768</v>
      </c>
      <c r="G14" s="10" t="s">
        <v>7608</v>
      </c>
      <c r="H14" s="62" t="s">
        <v>6317</v>
      </c>
      <c r="I14" s="10" t="s">
        <v>7609</v>
      </c>
      <c r="J14" s="63" t="str">
        <f t="shared" si="1"/>
        <v>IC.MS.010207</v>
      </c>
      <c r="K14" s="61" t="s">
        <v>2379</v>
      </c>
      <c r="L14" s="60" t="str">
        <f t="shared" si="0"/>
        <v>Route: specify</v>
      </c>
      <c r="M14" s="64" t="str">
        <f t="shared" si="2"/>
        <v>PI.IC.MS.010207.01</v>
      </c>
      <c r="N14" s="64"/>
      <c r="O14" s="64" t="str">
        <f t="shared" si="3"/>
        <v>PH.IC.MS.010207.01</v>
      </c>
      <c r="Q14" s="64" t="str">
        <f t="shared" si="4"/>
        <v>CL.IC.MS.010207.01</v>
      </c>
    </row>
    <row r="15" spans="1:47" s="60" customFormat="1" ht="15">
      <c r="A15" s="10" t="s">
        <v>7993</v>
      </c>
      <c r="B15" s="10"/>
      <c r="C15" s="62" t="s">
        <v>2379</v>
      </c>
      <c r="D15" s="10"/>
      <c r="E15" s="62" t="s">
        <v>12182</v>
      </c>
      <c r="F15" s="10" t="s">
        <v>7768</v>
      </c>
      <c r="G15" s="10" t="s">
        <v>13058</v>
      </c>
      <c r="H15" s="62" t="s">
        <v>3574</v>
      </c>
      <c r="I15" s="10" t="s">
        <v>7610</v>
      </c>
      <c r="J15" s="63" t="str">
        <f t="shared" si="1"/>
        <v>IC.MS.010208</v>
      </c>
      <c r="K15" s="61" t="s">
        <v>2379</v>
      </c>
      <c r="L15" s="60" t="str">
        <f t="shared" si="0"/>
        <v>Flow rate: specify</v>
      </c>
      <c r="M15" s="64" t="str">
        <f t="shared" si="2"/>
        <v>PI.IC.MS.010208.01</v>
      </c>
      <c r="N15" s="64"/>
      <c r="O15" s="64" t="str">
        <f t="shared" si="3"/>
        <v>PH.IC.MS.010208.01</v>
      </c>
      <c r="Q15" s="64" t="str">
        <f t="shared" si="4"/>
        <v>CL.IC.MS.010208.01</v>
      </c>
    </row>
    <row r="16" spans="1:47" s="60" customFormat="1" ht="15">
      <c r="A16" s="10" t="s">
        <v>7993</v>
      </c>
      <c r="B16" s="10" t="s">
        <v>860</v>
      </c>
      <c r="C16" s="62" t="s">
        <v>2379</v>
      </c>
      <c r="D16" s="10" t="s">
        <v>13313</v>
      </c>
      <c r="E16" s="62" t="s">
        <v>12592</v>
      </c>
      <c r="F16" s="10" t="s">
        <v>7614</v>
      </c>
      <c r="G16" s="10" t="s">
        <v>7620</v>
      </c>
      <c r="H16" s="62" t="s">
        <v>2379</v>
      </c>
      <c r="I16" s="10" t="s">
        <v>7621</v>
      </c>
      <c r="J16" s="63" t="str">
        <f t="shared" si="1"/>
        <v>IC.MS.010301</v>
      </c>
      <c r="K16" s="61" t="s">
        <v>2379</v>
      </c>
      <c r="L16" s="60" t="str">
        <f t="shared" si="0"/>
        <v>No known drug allergies</v>
      </c>
      <c r="M16" s="64" t="str">
        <f t="shared" si="2"/>
        <v>PI.IC.MS.010301.01</v>
      </c>
      <c r="N16" s="64"/>
      <c r="O16" s="64" t="str">
        <f t="shared" si="3"/>
        <v>PH.IC.MS.010301.01</v>
      </c>
      <c r="Q16" s="64" t="str">
        <f t="shared" si="4"/>
        <v>CL.IC.MS.010301.01</v>
      </c>
    </row>
    <row r="17" spans="1:45" s="60" customFormat="1" ht="15">
      <c r="A17" s="10" t="s">
        <v>7993</v>
      </c>
      <c r="B17" s="10"/>
      <c r="C17" s="62" t="s">
        <v>2379</v>
      </c>
      <c r="D17" s="10"/>
      <c r="E17" s="62" t="s">
        <v>12592</v>
      </c>
      <c r="F17" s="10" t="s">
        <v>7614</v>
      </c>
      <c r="G17" s="10" t="s">
        <v>7622</v>
      </c>
      <c r="H17" s="62" t="s">
        <v>12182</v>
      </c>
      <c r="I17" s="10" t="s">
        <v>7623</v>
      </c>
      <c r="J17" s="63" t="str">
        <f t="shared" si="1"/>
        <v>IC.MS.010302</v>
      </c>
      <c r="K17" s="61" t="s">
        <v>2379</v>
      </c>
      <c r="L17" s="60" t="str">
        <f t="shared" si="0"/>
        <v>Chart reviewed</v>
      </c>
      <c r="M17" s="64" t="str">
        <f t="shared" si="2"/>
        <v>PI.IC.MS.010302.01</v>
      </c>
      <c r="N17" s="64"/>
      <c r="O17" s="64" t="str">
        <f t="shared" si="3"/>
        <v>PH.IC.MS.010302.01</v>
      </c>
      <c r="Q17" s="64" t="str">
        <f t="shared" si="4"/>
        <v>CL.IC.MS.010302.01</v>
      </c>
    </row>
    <row r="18" spans="1:45" s="60" customFormat="1" ht="15">
      <c r="A18" s="10" t="s">
        <v>7993</v>
      </c>
      <c r="B18" s="10"/>
      <c r="C18" s="62" t="s">
        <v>2379</v>
      </c>
      <c r="D18" s="10" t="s">
        <v>13314</v>
      </c>
      <c r="E18" s="62" t="s">
        <v>12592</v>
      </c>
      <c r="F18" s="10" t="s">
        <v>7624</v>
      </c>
      <c r="G18" s="10" t="s">
        <v>7625</v>
      </c>
      <c r="H18" s="62" t="s">
        <v>12592</v>
      </c>
      <c r="I18" s="10" t="s">
        <v>12157</v>
      </c>
      <c r="J18" s="63" t="str">
        <f t="shared" si="1"/>
        <v>IC.MS.010303</v>
      </c>
      <c r="K18" s="61" t="s">
        <v>2379</v>
      </c>
      <c r="L18" s="60" t="str">
        <f t="shared" si="0"/>
        <v>No med contraindication</v>
      </c>
      <c r="M18" s="64" t="str">
        <f t="shared" si="2"/>
        <v>PI.IC.MS.010303.01</v>
      </c>
      <c r="N18" s="64"/>
      <c r="O18" s="64" t="str">
        <f t="shared" si="3"/>
        <v>PH.IC.MS.010303.01</v>
      </c>
      <c r="Q18" s="64" t="str">
        <f t="shared" si="4"/>
        <v>CL.IC.MS.010303.01</v>
      </c>
    </row>
    <row r="19" spans="1:45" s="167" customFormat="1" ht="15">
      <c r="A19" s="10" t="s">
        <v>7993</v>
      </c>
      <c r="B19" s="10"/>
      <c r="C19" s="62" t="s">
        <v>3</v>
      </c>
      <c r="D19" s="10"/>
      <c r="E19" s="62" t="s">
        <v>12592</v>
      </c>
      <c r="F19" s="10" t="s">
        <v>7624</v>
      </c>
      <c r="G19" s="10" t="s">
        <v>7622</v>
      </c>
      <c r="H19" s="62" t="s">
        <v>12594</v>
      </c>
      <c r="I19" s="10" t="s">
        <v>7623</v>
      </c>
      <c r="J19" s="63" t="str">
        <f t="shared" ref="J19:J20" si="5">CONCATENATE("IC.MS.",C19,E19,H19)</f>
        <v>IC.MS.010304</v>
      </c>
      <c r="K19" s="61" t="s">
        <v>3</v>
      </c>
      <c r="L19" s="167" t="str">
        <f t="shared" ref="L19:L20" si="6">G19</f>
        <v>Chart reviewed</v>
      </c>
      <c r="M19" s="168" t="str">
        <f t="shared" ref="M19:M20" si="7">CONCATENATE("PI.",J19,".",K19)</f>
        <v>PI.IC.MS.010304.01</v>
      </c>
      <c r="N19" s="168"/>
      <c r="O19" s="168" t="str">
        <f t="shared" ref="O19:O20" si="8">CONCATENATE("PH.",J19,".",K19)</f>
        <v>PH.IC.MS.010304.01</v>
      </c>
      <c r="Q19" s="168" t="str">
        <f t="shared" ref="Q19:Q20" si="9">CONCATENATE("CL.",J19,".",K19)</f>
        <v>CL.IC.MS.010304.01</v>
      </c>
    </row>
    <row r="20" spans="1:45" s="138" customFormat="1" ht="16">
      <c r="A20" s="169" t="s">
        <v>7993</v>
      </c>
      <c r="B20" s="169"/>
      <c r="C20" s="151" t="s">
        <v>3</v>
      </c>
      <c r="D20" s="169"/>
      <c r="E20" s="151" t="s">
        <v>12592</v>
      </c>
      <c r="F20" s="169" t="s">
        <v>7624</v>
      </c>
      <c r="G20" s="169" t="s">
        <v>14390</v>
      </c>
      <c r="H20" s="180" t="s">
        <v>7257</v>
      </c>
      <c r="I20" s="169"/>
      <c r="J20" s="152" t="str">
        <f t="shared" si="5"/>
        <v>IC.MS.010336</v>
      </c>
      <c r="K20" s="150" t="s">
        <v>3</v>
      </c>
      <c r="L20" s="138" t="str">
        <f t="shared" si="6"/>
        <v>Herbal Supplement</v>
      </c>
      <c r="M20" s="153" t="str">
        <f t="shared" si="7"/>
        <v>PI.IC.MS.010336.01</v>
      </c>
      <c r="N20" s="153"/>
      <c r="O20" s="153" t="str">
        <f t="shared" si="8"/>
        <v>PH.IC.MS.010336.01</v>
      </c>
      <c r="Q20" s="153" t="str">
        <f t="shared" si="9"/>
        <v>CL.IC.MS.010336.01</v>
      </c>
      <c r="AR20" s="138" t="s">
        <v>12773</v>
      </c>
      <c r="AS20" s="138">
        <v>1682</v>
      </c>
    </row>
    <row r="21" spans="1:45" s="138" customFormat="1" ht="16">
      <c r="A21" s="169" t="s">
        <v>7993</v>
      </c>
      <c r="B21" s="169"/>
      <c r="C21" s="151" t="s">
        <v>2379</v>
      </c>
      <c r="D21" s="169"/>
      <c r="E21" s="151" t="s">
        <v>12592</v>
      </c>
      <c r="F21" s="169" t="s">
        <v>7624</v>
      </c>
      <c r="G21" s="169" t="s">
        <v>14391</v>
      </c>
      <c r="H21" s="180" t="s">
        <v>7101</v>
      </c>
      <c r="I21" s="169"/>
      <c r="J21" s="152" t="str">
        <f t="shared" si="1"/>
        <v>IC.MS.010337</v>
      </c>
      <c r="K21" s="150" t="s">
        <v>2379</v>
      </c>
      <c r="L21" s="138" t="str">
        <f t="shared" si="0"/>
        <v>Fish oil</v>
      </c>
      <c r="M21" s="153" t="str">
        <f t="shared" si="2"/>
        <v>PI.IC.MS.010337.01</v>
      </c>
      <c r="N21" s="153"/>
      <c r="O21" s="153" t="str">
        <f t="shared" si="3"/>
        <v>PH.IC.MS.010337.01</v>
      </c>
      <c r="Q21" s="153" t="str">
        <f t="shared" si="4"/>
        <v>CL.IC.MS.010337.01</v>
      </c>
      <c r="AR21" s="138" t="s">
        <v>12773</v>
      </c>
      <c r="AS21" s="138">
        <v>1682</v>
      </c>
    </row>
    <row r="22" spans="1:45" s="60" customFormat="1" ht="15">
      <c r="A22" s="10" t="s">
        <v>7993</v>
      </c>
      <c r="B22" s="10"/>
      <c r="C22" s="62" t="s">
        <v>2379</v>
      </c>
      <c r="D22" s="10" t="s">
        <v>13315</v>
      </c>
      <c r="E22" s="62" t="s">
        <v>12592</v>
      </c>
      <c r="F22" s="10" t="s">
        <v>7780</v>
      </c>
      <c r="G22" s="10" t="s">
        <v>7781</v>
      </c>
      <c r="H22" s="62" t="s">
        <v>6291</v>
      </c>
      <c r="I22" s="10" t="s">
        <v>10076</v>
      </c>
      <c r="J22" s="63" t="str">
        <f t="shared" si="1"/>
        <v>IC.MS.010305</v>
      </c>
      <c r="K22" s="61" t="s">
        <v>2379</v>
      </c>
      <c r="L22" s="60" t="str">
        <f t="shared" si="0"/>
        <v>Obtained by MD/NP</v>
      </c>
      <c r="M22" s="64" t="str">
        <f t="shared" si="2"/>
        <v>PI.IC.MS.010305.01</v>
      </c>
      <c r="N22" s="64"/>
      <c r="O22" s="64" t="str">
        <f t="shared" si="3"/>
        <v>PH.IC.MS.010305.01</v>
      </c>
      <c r="Q22" s="64" t="str">
        <f t="shared" si="4"/>
        <v>CL.IC.MS.010305.01</v>
      </c>
    </row>
    <row r="23" spans="1:45" s="60" customFormat="1" ht="15">
      <c r="A23" s="10" t="s">
        <v>7993</v>
      </c>
      <c r="B23" s="10"/>
      <c r="C23" s="62" t="s">
        <v>2379</v>
      </c>
      <c r="D23" s="10"/>
      <c r="E23" s="62" t="s">
        <v>12592</v>
      </c>
      <c r="F23" s="10" t="s">
        <v>7780</v>
      </c>
      <c r="G23" s="10" t="s">
        <v>8435</v>
      </c>
      <c r="H23" s="62" t="s">
        <v>6988</v>
      </c>
      <c r="I23" s="10" t="s">
        <v>8435</v>
      </c>
      <c r="J23" s="63" t="str">
        <f t="shared" si="1"/>
        <v>IC.MS.010306</v>
      </c>
      <c r="K23" s="61" t="s">
        <v>2379</v>
      </c>
      <c r="L23" s="60" t="str">
        <f t="shared" si="0"/>
        <v>Not done</v>
      </c>
      <c r="M23" s="64" t="str">
        <f t="shared" si="2"/>
        <v>PI.IC.MS.010306.01</v>
      </c>
      <c r="N23" s="64"/>
      <c r="O23" s="64" t="str">
        <f t="shared" si="3"/>
        <v>PH.IC.MS.010306.01</v>
      </c>
      <c r="Q23" s="64" t="str">
        <f t="shared" si="4"/>
        <v>CL.IC.MS.010306.01</v>
      </c>
    </row>
    <row r="24" spans="1:45" s="60" customFormat="1" ht="15">
      <c r="A24" s="10" t="s">
        <v>7993</v>
      </c>
      <c r="B24" s="10"/>
      <c r="C24" s="62" t="s">
        <v>2379</v>
      </c>
      <c r="D24" s="10" t="s">
        <v>13316</v>
      </c>
      <c r="E24" s="62" t="s">
        <v>12592</v>
      </c>
      <c r="F24" s="10" t="s">
        <v>7782</v>
      </c>
      <c r="G24" s="10" t="s">
        <v>7783</v>
      </c>
      <c r="H24" s="62" t="s">
        <v>6317</v>
      </c>
      <c r="I24" s="10" t="s">
        <v>12157</v>
      </c>
      <c r="J24" s="63" t="str">
        <f t="shared" si="1"/>
        <v>IC.MS.010307</v>
      </c>
      <c r="K24" s="61" t="s">
        <v>2379</v>
      </c>
      <c r="L24" s="60" t="str">
        <f t="shared" si="0"/>
        <v>Date/time</v>
      </c>
      <c r="M24" s="64" t="str">
        <f t="shared" si="2"/>
        <v>PI.IC.MS.010307.01</v>
      </c>
      <c r="N24" s="64"/>
      <c r="O24" s="64" t="str">
        <f t="shared" si="3"/>
        <v>PH.IC.MS.010307.01</v>
      </c>
      <c r="Q24" s="64" t="str">
        <f t="shared" si="4"/>
        <v>CL.IC.MS.010307.01</v>
      </c>
    </row>
    <row r="25" spans="1:45" s="60" customFormat="1" ht="15">
      <c r="A25" s="10" t="s">
        <v>7993</v>
      </c>
      <c r="B25" s="10"/>
      <c r="C25" s="62" t="s">
        <v>2379</v>
      </c>
      <c r="D25" s="10"/>
      <c r="E25" s="62" t="s">
        <v>12592</v>
      </c>
      <c r="F25" s="10" t="s">
        <v>7782</v>
      </c>
      <c r="G25" s="10" t="s">
        <v>7784</v>
      </c>
      <c r="H25" s="62" t="s">
        <v>3574</v>
      </c>
      <c r="I25" s="10" t="s">
        <v>7623</v>
      </c>
      <c r="J25" s="63" t="str">
        <f t="shared" si="1"/>
        <v>IC.MS.010308</v>
      </c>
      <c r="K25" s="61" t="s">
        <v>2379</v>
      </c>
      <c r="L25" s="60" t="str">
        <f t="shared" si="0"/>
        <v>See Chart</v>
      </c>
      <c r="M25" s="64" t="str">
        <f t="shared" si="2"/>
        <v>PI.IC.MS.010308.01</v>
      </c>
      <c r="N25" s="64"/>
      <c r="O25" s="64" t="str">
        <f t="shared" si="3"/>
        <v>PH.IC.MS.010308.01</v>
      </c>
      <c r="Q25" s="64" t="str">
        <f t="shared" si="4"/>
        <v>CL.IC.MS.010308.01</v>
      </c>
    </row>
    <row r="26" spans="1:45" s="60" customFormat="1" ht="15">
      <c r="A26" s="10" t="s">
        <v>7993</v>
      </c>
      <c r="B26" s="10"/>
      <c r="C26" s="62" t="s">
        <v>2379</v>
      </c>
      <c r="D26" s="10" t="s">
        <v>13430</v>
      </c>
      <c r="E26" s="62" t="s">
        <v>12592</v>
      </c>
      <c r="F26" s="10" t="s">
        <v>7476</v>
      </c>
      <c r="G26" s="10" t="s">
        <v>7974</v>
      </c>
      <c r="H26" s="62" t="s">
        <v>3690</v>
      </c>
      <c r="I26" s="10" t="s">
        <v>7975</v>
      </c>
      <c r="J26" s="63" t="str">
        <f t="shared" si="1"/>
        <v>IC.MS.010309</v>
      </c>
      <c r="K26" s="61" t="s">
        <v>2379</v>
      </c>
      <c r="L26" s="60" t="str">
        <f t="shared" si="0"/>
        <v>No hx mod sedation complications</v>
      </c>
      <c r="M26" s="64" t="str">
        <f t="shared" si="2"/>
        <v>PI.IC.MS.010309.01</v>
      </c>
      <c r="N26" s="64"/>
      <c r="O26" s="64" t="str">
        <f t="shared" si="3"/>
        <v>PH.IC.MS.010309.01</v>
      </c>
      <c r="Q26" s="64" t="str">
        <f t="shared" si="4"/>
        <v>CL.IC.MS.010309.01</v>
      </c>
    </row>
    <row r="27" spans="1:45" s="60" customFormat="1" ht="15">
      <c r="A27" s="10" t="s">
        <v>7993</v>
      </c>
      <c r="B27" s="10"/>
      <c r="C27" s="62" t="s">
        <v>2379</v>
      </c>
      <c r="D27" s="10"/>
      <c r="E27" s="62" t="s">
        <v>12592</v>
      </c>
      <c r="F27" s="10" t="s">
        <v>7476</v>
      </c>
      <c r="G27" s="10" t="s">
        <v>7622</v>
      </c>
      <c r="H27" s="62" t="s">
        <v>3188</v>
      </c>
      <c r="I27" s="10" t="s">
        <v>7623</v>
      </c>
      <c r="J27" s="63" t="str">
        <f t="shared" si="1"/>
        <v>IC.MS.010310</v>
      </c>
      <c r="K27" s="61" t="s">
        <v>2379</v>
      </c>
      <c r="L27" s="60" t="str">
        <f t="shared" si="0"/>
        <v>Chart reviewed</v>
      </c>
      <c r="M27" s="64" t="str">
        <f t="shared" si="2"/>
        <v>PI.IC.MS.010310.01</v>
      </c>
      <c r="N27" s="64"/>
      <c r="O27" s="64" t="str">
        <f t="shared" si="3"/>
        <v>PH.IC.MS.010310.01</v>
      </c>
      <c r="Q27" s="64" t="str">
        <f t="shared" si="4"/>
        <v>CL.IC.MS.010310.01</v>
      </c>
    </row>
    <row r="28" spans="1:45" s="60" customFormat="1" ht="15">
      <c r="A28" s="10" t="s">
        <v>7993</v>
      </c>
      <c r="B28" s="10"/>
      <c r="C28" s="62" t="s">
        <v>12175</v>
      </c>
      <c r="D28" s="10" t="s">
        <v>13431</v>
      </c>
      <c r="E28" s="62" t="s">
        <v>12185</v>
      </c>
      <c r="F28" s="10" t="s">
        <v>8120</v>
      </c>
      <c r="G28" s="10" t="s">
        <v>8121</v>
      </c>
      <c r="H28" s="62" t="s">
        <v>5749</v>
      </c>
      <c r="I28" s="10" t="s">
        <v>8122</v>
      </c>
      <c r="J28" s="63" t="str">
        <f t="shared" si="1"/>
        <v>IC.MS.010311</v>
      </c>
      <c r="K28" s="61" t="s">
        <v>2379</v>
      </c>
      <c r="L28" s="60" t="str">
        <f t="shared" si="0"/>
        <v>No hx substance abuse</v>
      </c>
      <c r="M28" s="64" t="str">
        <f t="shared" si="2"/>
        <v>PI.IC.MS.010311.01</v>
      </c>
      <c r="N28" s="64"/>
      <c r="O28" s="64" t="str">
        <f t="shared" si="3"/>
        <v>PH.IC.MS.010311.01</v>
      </c>
      <c r="Q28" s="64" t="str">
        <f t="shared" si="4"/>
        <v>CL.IC.MS.010311.01</v>
      </c>
    </row>
    <row r="29" spans="1:45" s="60" customFormat="1" ht="15">
      <c r="A29" s="10" t="s">
        <v>7993</v>
      </c>
      <c r="B29" s="10"/>
      <c r="C29" s="62" t="s">
        <v>12175</v>
      </c>
      <c r="D29" s="10"/>
      <c r="E29" s="62" t="s">
        <v>12185</v>
      </c>
      <c r="F29" s="10" t="s">
        <v>8120</v>
      </c>
      <c r="G29" s="10" t="s">
        <v>7622</v>
      </c>
      <c r="H29" s="62" t="s">
        <v>3064</v>
      </c>
      <c r="I29" s="10" t="s">
        <v>7623</v>
      </c>
      <c r="J29" s="63" t="str">
        <f t="shared" si="1"/>
        <v>IC.MS.010312</v>
      </c>
      <c r="K29" s="61" t="s">
        <v>2379</v>
      </c>
      <c r="L29" s="60" t="str">
        <f t="shared" si="0"/>
        <v>Chart reviewed</v>
      </c>
      <c r="M29" s="64" t="str">
        <f t="shared" si="2"/>
        <v>PI.IC.MS.010312.01</v>
      </c>
      <c r="N29" s="64"/>
      <c r="O29" s="64" t="str">
        <f t="shared" si="3"/>
        <v>PH.IC.MS.010312.01</v>
      </c>
      <c r="Q29" s="64" t="str">
        <f t="shared" si="4"/>
        <v>CL.IC.MS.010312.01</v>
      </c>
    </row>
    <row r="30" spans="1:45" s="60" customFormat="1" ht="15">
      <c r="A30" s="10" t="s">
        <v>7993</v>
      </c>
      <c r="B30" s="10"/>
      <c r="C30" s="62" t="s">
        <v>12175</v>
      </c>
      <c r="D30" s="10" t="s">
        <v>750</v>
      </c>
      <c r="E30" s="62" t="s">
        <v>12185</v>
      </c>
      <c r="F30" s="10" t="s">
        <v>748</v>
      </c>
      <c r="G30" s="10" t="s">
        <v>7696</v>
      </c>
      <c r="H30" s="62" t="s">
        <v>5560</v>
      </c>
      <c r="I30" s="10" t="s">
        <v>7696</v>
      </c>
      <c r="J30" s="63" t="str">
        <f t="shared" si="1"/>
        <v>IC.MS.010313</v>
      </c>
      <c r="K30" s="61" t="s">
        <v>2379</v>
      </c>
      <c r="L30" s="60" t="str">
        <f t="shared" si="0"/>
        <v>Dentures</v>
      </c>
      <c r="M30" s="64" t="str">
        <f t="shared" si="2"/>
        <v>PI.IC.MS.010313.01</v>
      </c>
      <c r="N30" s="64"/>
      <c r="O30" s="64" t="str">
        <f t="shared" si="3"/>
        <v>PH.IC.MS.010313.01</v>
      </c>
      <c r="Q30" s="64" t="str">
        <f t="shared" si="4"/>
        <v>CL.IC.MS.010313.01</v>
      </c>
    </row>
    <row r="31" spans="1:45" s="60" customFormat="1" ht="15">
      <c r="A31" s="10" t="s">
        <v>7993</v>
      </c>
      <c r="B31" s="10"/>
      <c r="C31" s="62" t="s">
        <v>12175</v>
      </c>
      <c r="D31" s="10"/>
      <c r="E31" s="62" t="s">
        <v>12185</v>
      </c>
      <c r="F31" s="10" t="s">
        <v>7695</v>
      </c>
      <c r="G31" s="10" t="s">
        <v>7697</v>
      </c>
      <c r="H31" s="62" t="s">
        <v>4082</v>
      </c>
      <c r="I31" s="10" t="s">
        <v>7698</v>
      </c>
      <c r="J31" s="63" t="str">
        <f t="shared" si="1"/>
        <v>IC.MS.010314</v>
      </c>
      <c r="K31" s="61" t="s">
        <v>2379</v>
      </c>
      <c r="L31" s="60" t="str">
        <f t="shared" si="0"/>
        <v>Eyeglasses</v>
      </c>
      <c r="M31" s="64" t="str">
        <f t="shared" si="2"/>
        <v>PI.IC.MS.010314.01</v>
      </c>
      <c r="N31" s="64"/>
      <c r="O31" s="64" t="str">
        <f t="shared" si="3"/>
        <v>PH.IC.MS.010314.01</v>
      </c>
      <c r="Q31" s="64" t="str">
        <f t="shared" si="4"/>
        <v>CL.IC.MS.010314.01</v>
      </c>
    </row>
    <row r="32" spans="1:45" s="60" customFormat="1" ht="15">
      <c r="A32" s="10" t="s">
        <v>7993</v>
      </c>
      <c r="B32" s="10"/>
      <c r="C32" s="62" t="s">
        <v>12175</v>
      </c>
      <c r="D32" s="10"/>
      <c r="E32" s="62" t="s">
        <v>12185</v>
      </c>
      <c r="F32" s="10" t="s">
        <v>7695</v>
      </c>
      <c r="G32" s="10" t="s">
        <v>7861</v>
      </c>
      <c r="H32" s="62" t="s">
        <v>7456</v>
      </c>
      <c r="I32" s="10" t="s">
        <v>7862</v>
      </c>
      <c r="J32" s="63" t="str">
        <f t="shared" si="1"/>
        <v>IC.MS.010315</v>
      </c>
      <c r="K32" s="61" t="s">
        <v>2379</v>
      </c>
      <c r="L32" s="60" t="str">
        <f t="shared" si="0"/>
        <v>Contact Lenses</v>
      </c>
      <c r="M32" s="64" t="str">
        <f t="shared" si="2"/>
        <v>PI.IC.MS.010315.01</v>
      </c>
      <c r="N32" s="64"/>
      <c r="O32" s="64" t="str">
        <f t="shared" si="3"/>
        <v>PH.IC.MS.010315.01</v>
      </c>
      <c r="Q32" s="64" t="str">
        <f t="shared" si="4"/>
        <v>CL.IC.MS.010315.01</v>
      </c>
    </row>
    <row r="33" spans="1:45" s="60" customFormat="1" ht="15">
      <c r="A33" s="10" t="s">
        <v>7993</v>
      </c>
      <c r="B33" s="10"/>
      <c r="C33" s="62" t="s">
        <v>2379</v>
      </c>
      <c r="D33" s="10"/>
      <c r="E33" s="62" t="s">
        <v>3812</v>
      </c>
      <c r="F33" s="10" t="s">
        <v>7695</v>
      </c>
      <c r="G33" s="10" t="s">
        <v>12372</v>
      </c>
      <c r="H33" s="62" t="s">
        <v>7863</v>
      </c>
      <c r="I33" s="10" t="s">
        <v>12372</v>
      </c>
      <c r="J33" s="63" t="str">
        <f t="shared" si="1"/>
        <v>IC.MS.010316</v>
      </c>
      <c r="K33" s="61" t="s">
        <v>2379</v>
      </c>
      <c r="L33" s="60" t="str">
        <f t="shared" si="0"/>
        <v>Prosthesis</v>
      </c>
      <c r="M33" s="64" t="str">
        <f t="shared" si="2"/>
        <v>PI.IC.MS.010316.01</v>
      </c>
      <c r="N33" s="64"/>
      <c r="O33" s="64" t="str">
        <f t="shared" si="3"/>
        <v>PH.IC.MS.010316.01</v>
      </c>
      <c r="Q33" s="64" t="str">
        <f t="shared" si="4"/>
        <v>CL.IC.MS.010316.01</v>
      </c>
    </row>
    <row r="34" spans="1:45" s="60" customFormat="1" ht="15">
      <c r="A34" s="10" t="s">
        <v>7993</v>
      </c>
      <c r="B34" s="10"/>
      <c r="C34" s="62" t="s">
        <v>2379</v>
      </c>
      <c r="D34" s="10"/>
      <c r="E34" s="62" t="s">
        <v>3812</v>
      </c>
      <c r="F34" s="10" t="s">
        <v>7695</v>
      </c>
      <c r="G34" s="10" t="s">
        <v>12437</v>
      </c>
      <c r="H34" s="62" t="s">
        <v>6777</v>
      </c>
      <c r="I34" s="10" t="s">
        <v>12437</v>
      </c>
      <c r="J34" s="63" t="str">
        <f t="shared" si="1"/>
        <v>IC.MS.010317</v>
      </c>
      <c r="K34" s="61" t="s">
        <v>2379</v>
      </c>
      <c r="L34" s="60" t="str">
        <f t="shared" si="0"/>
        <v>Other</v>
      </c>
      <c r="M34" s="64" t="str">
        <f t="shared" si="2"/>
        <v>PI.IC.MS.010317.01</v>
      </c>
      <c r="N34" s="64"/>
      <c r="O34" s="64" t="str">
        <f t="shared" si="3"/>
        <v>PH.IC.MS.010317.01</v>
      </c>
      <c r="Q34" s="64" t="str">
        <f t="shared" si="4"/>
        <v>CL.IC.MS.010317.01</v>
      </c>
    </row>
    <row r="35" spans="1:45" s="60" customFormat="1" ht="15">
      <c r="A35" s="10" t="s">
        <v>7993</v>
      </c>
      <c r="B35" s="10"/>
      <c r="C35" s="62" t="s">
        <v>2379</v>
      </c>
      <c r="D35" s="10" t="s">
        <v>751</v>
      </c>
      <c r="E35" s="62" t="s">
        <v>3812</v>
      </c>
      <c r="F35" s="10" t="s">
        <v>749</v>
      </c>
      <c r="G35" s="10" t="s">
        <v>7865</v>
      </c>
      <c r="H35" s="62" t="s">
        <v>7866</v>
      </c>
      <c r="I35" s="10" t="s">
        <v>11846</v>
      </c>
      <c r="J35" s="63" t="str">
        <f t="shared" si="1"/>
        <v>IC.MS.010318</v>
      </c>
      <c r="K35" s="61" t="s">
        <v>2379</v>
      </c>
      <c r="L35" s="60" t="str">
        <f t="shared" si="0"/>
        <v>Yes - Specify:</v>
      </c>
      <c r="M35" s="64" t="str">
        <f t="shared" si="2"/>
        <v>PI.IC.MS.010318.01</v>
      </c>
      <c r="N35" s="64"/>
      <c r="O35" s="64" t="str">
        <f t="shared" si="3"/>
        <v>PH.IC.MS.010318.01</v>
      </c>
      <c r="Q35" s="64" t="str">
        <f t="shared" si="4"/>
        <v>CL.IC.MS.010318.01</v>
      </c>
    </row>
    <row r="36" spans="1:45" s="60" customFormat="1" ht="15">
      <c r="A36" s="10" t="s">
        <v>7993</v>
      </c>
      <c r="B36" s="10"/>
      <c r="C36" s="62" t="s">
        <v>2379</v>
      </c>
      <c r="D36" s="10"/>
      <c r="E36" s="62" t="s">
        <v>3812</v>
      </c>
      <c r="F36" s="10" t="s">
        <v>7864</v>
      </c>
      <c r="G36" s="10" t="s">
        <v>8036</v>
      </c>
      <c r="H36" s="62" t="s">
        <v>3644</v>
      </c>
      <c r="I36" s="10" t="s">
        <v>10055</v>
      </c>
      <c r="J36" s="63" t="str">
        <f t="shared" si="1"/>
        <v>IC.MS.010319</v>
      </c>
      <c r="K36" s="61" t="s">
        <v>2379</v>
      </c>
      <c r="L36" s="60" t="str">
        <f t="shared" si="0"/>
        <v>No - Reason not done:</v>
      </c>
      <c r="M36" s="64" t="str">
        <f t="shared" si="2"/>
        <v>PI.IC.MS.010319.01</v>
      </c>
      <c r="N36" s="64"/>
      <c r="O36" s="64" t="str">
        <f t="shared" si="3"/>
        <v>PH.IC.MS.010319.01</v>
      </c>
      <c r="Q36" s="64" t="str">
        <f t="shared" si="4"/>
        <v>CL.IC.MS.010319.01</v>
      </c>
    </row>
    <row r="37" spans="1:45" s="60" customFormat="1" ht="15">
      <c r="A37" s="10" t="s">
        <v>7993</v>
      </c>
      <c r="B37" s="10"/>
      <c r="C37" s="62" t="s">
        <v>2379</v>
      </c>
      <c r="D37" s="10" t="s">
        <v>752</v>
      </c>
      <c r="E37" s="62" t="s">
        <v>3812</v>
      </c>
      <c r="F37" s="10" t="s">
        <v>8038</v>
      </c>
      <c r="G37" s="10" t="s">
        <v>11846</v>
      </c>
      <c r="H37" s="62" t="s">
        <v>7228</v>
      </c>
      <c r="I37" s="10" t="s">
        <v>11846</v>
      </c>
      <c r="J37" s="63" t="str">
        <f t="shared" si="1"/>
        <v>IC.MS.010320</v>
      </c>
      <c r="K37" s="61" t="s">
        <v>2379</v>
      </c>
      <c r="L37" s="60" t="str">
        <f t="shared" si="0"/>
        <v>Yes</v>
      </c>
      <c r="M37" s="64" t="str">
        <f t="shared" si="2"/>
        <v>PI.IC.MS.010320.01</v>
      </c>
      <c r="N37" s="64"/>
      <c r="O37" s="64" t="str">
        <f t="shared" si="3"/>
        <v>PH.IC.MS.010320.01</v>
      </c>
      <c r="Q37" s="64" t="str">
        <f t="shared" si="4"/>
        <v>CL.IC.MS.010320.01</v>
      </c>
    </row>
    <row r="38" spans="1:45" s="60" customFormat="1" ht="15">
      <c r="A38" s="10" t="s">
        <v>7993</v>
      </c>
      <c r="B38" s="10"/>
      <c r="C38" s="62" t="s">
        <v>3</v>
      </c>
      <c r="D38" s="10"/>
      <c r="E38" s="62" t="s">
        <v>79</v>
      </c>
      <c r="F38" s="10" t="s">
        <v>8038</v>
      </c>
      <c r="G38" s="10" t="s">
        <v>10055</v>
      </c>
      <c r="H38" s="62" t="s">
        <v>295</v>
      </c>
      <c r="I38" s="10" t="s">
        <v>10055</v>
      </c>
      <c r="J38" s="63" t="str">
        <f t="shared" ref="J38" si="10">CONCATENATE("IC.MS.",C38,E38,H38)</f>
        <v>IC.MS.010321</v>
      </c>
      <c r="K38" s="61" t="s">
        <v>3</v>
      </c>
      <c r="L38" s="60" t="str">
        <f t="shared" ref="L38" si="11">G38</f>
        <v>No</v>
      </c>
      <c r="M38" s="64" t="str">
        <f t="shared" ref="M38" si="12">CONCATENATE("PI.",J38,".",K38)</f>
        <v>PI.IC.MS.010321.01</v>
      </c>
      <c r="N38" s="64"/>
      <c r="O38" s="64" t="str">
        <f t="shared" ref="O38" si="13">CONCATENATE("PH.",J38,".",K38)</f>
        <v>PH.IC.MS.010321.01</v>
      </c>
      <c r="Q38" s="64" t="str">
        <f t="shared" ref="Q38" si="14">CONCATENATE("CL.",J38,".",K38)</f>
        <v>CL.IC.MS.010321.01</v>
      </c>
    </row>
    <row r="39" spans="1:45" s="114" customFormat="1" ht="15">
      <c r="A39" s="128" t="s">
        <v>7993</v>
      </c>
      <c r="B39" s="128"/>
      <c r="C39" s="126" t="s">
        <v>2379</v>
      </c>
      <c r="D39" s="128"/>
      <c r="E39" s="126" t="s">
        <v>3812</v>
      </c>
      <c r="F39" s="128" t="s">
        <v>8038</v>
      </c>
      <c r="G39" s="128" t="s">
        <v>14389</v>
      </c>
      <c r="H39" s="126" t="s">
        <v>7255</v>
      </c>
      <c r="I39" s="128"/>
      <c r="J39" s="127" t="str">
        <f t="shared" si="1"/>
        <v>IC.MS.010335</v>
      </c>
      <c r="K39" s="115" t="s">
        <v>2379</v>
      </c>
      <c r="L39" s="114" t="str">
        <f t="shared" si="0"/>
        <v>Done within last 30 days</v>
      </c>
      <c r="M39" s="119" t="str">
        <f t="shared" si="2"/>
        <v>PI.IC.MS.010335.01</v>
      </c>
      <c r="N39" s="119"/>
      <c r="O39" s="119" t="str">
        <f t="shared" si="3"/>
        <v>PH.IC.MS.010335.01</v>
      </c>
      <c r="Q39" s="119" t="str">
        <f t="shared" si="4"/>
        <v>CL.IC.MS.010335.01</v>
      </c>
      <c r="AR39" s="114" t="s">
        <v>12773</v>
      </c>
      <c r="AS39" s="114">
        <v>1681</v>
      </c>
    </row>
    <row r="40" spans="1:45" s="60" customFormat="1" ht="15">
      <c r="A40" s="10" t="s">
        <v>7993</v>
      </c>
      <c r="B40" s="10"/>
      <c r="C40" s="62" t="s">
        <v>2379</v>
      </c>
      <c r="D40" s="10" t="s">
        <v>753</v>
      </c>
      <c r="E40" s="62" t="s">
        <v>3812</v>
      </c>
      <c r="F40" s="10" t="s">
        <v>7873</v>
      </c>
      <c r="G40" s="10" t="s">
        <v>10076</v>
      </c>
      <c r="H40" s="62" t="s">
        <v>7874</v>
      </c>
      <c r="I40" s="10" t="s">
        <v>10076</v>
      </c>
      <c r="J40" s="63" t="str">
        <f t="shared" si="1"/>
        <v>IC.MS.010322</v>
      </c>
      <c r="K40" s="61" t="s">
        <v>2379</v>
      </c>
      <c r="L40" s="60" t="str">
        <f t="shared" si="0"/>
        <v>Done</v>
      </c>
      <c r="M40" s="64" t="str">
        <f t="shared" si="2"/>
        <v>PI.IC.MS.010322.01</v>
      </c>
      <c r="N40" s="64"/>
      <c r="O40" s="64" t="str">
        <f t="shared" si="3"/>
        <v>PH.IC.MS.010322.01</v>
      </c>
      <c r="Q40" s="64" t="str">
        <f t="shared" si="4"/>
        <v>CL.IC.MS.010322.01</v>
      </c>
    </row>
    <row r="41" spans="1:45" s="60" customFormat="1" ht="15">
      <c r="A41" s="10" t="s">
        <v>7993</v>
      </c>
      <c r="B41" s="10"/>
      <c r="C41" s="62" t="s">
        <v>2379</v>
      </c>
      <c r="D41" s="10"/>
      <c r="E41" s="62" t="s">
        <v>3812</v>
      </c>
      <c r="F41" s="10" t="s">
        <v>7873</v>
      </c>
      <c r="G41" s="10" t="s">
        <v>7875</v>
      </c>
      <c r="H41" s="62" t="s">
        <v>7876</v>
      </c>
      <c r="I41" s="10" t="s">
        <v>7877</v>
      </c>
      <c r="J41" s="63" t="str">
        <f t="shared" si="1"/>
        <v>IC.MS.010323</v>
      </c>
      <c r="K41" s="61" t="s">
        <v>2379</v>
      </c>
      <c r="L41" s="60" t="str">
        <f t="shared" si="0"/>
        <v>Not Done</v>
      </c>
      <c r="M41" s="64" t="str">
        <f t="shared" si="2"/>
        <v>PI.IC.MS.010323.01</v>
      </c>
      <c r="N41" s="64"/>
      <c r="O41" s="64" t="str">
        <f t="shared" si="3"/>
        <v>PH.IC.MS.010323.01</v>
      </c>
      <c r="Q41" s="64" t="str">
        <f t="shared" si="4"/>
        <v>CL.IC.MS.010323.01</v>
      </c>
    </row>
    <row r="42" spans="1:45" s="60" customFormat="1" ht="15">
      <c r="A42" s="10" t="s">
        <v>7993</v>
      </c>
      <c r="B42" s="10"/>
      <c r="C42" s="62" t="s">
        <v>2379</v>
      </c>
      <c r="D42" s="10" t="s">
        <v>754</v>
      </c>
      <c r="E42" s="62" t="s">
        <v>3812</v>
      </c>
      <c r="F42" s="10" t="s">
        <v>8043</v>
      </c>
      <c r="G42" s="10" t="s">
        <v>7679</v>
      </c>
      <c r="H42" s="62" t="s">
        <v>7055</v>
      </c>
      <c r="I42" s="10" t="s">
        <v>7680</v>
      </c>
      <c r="J42" s="63" t="str">
        <f t="shared" si="1"/>
        <v>IC.MS.010324</v>
      </c>
      <c r="K42" s="61" t="s">
        <v>2379</v>
      </c>
      <c r="L42" s="60" t="str">
        <f t="shared" si="0"/>
        <v>Code Cart is Accessible</v>
      </c>
      <c r="M42" s="64" t="str">
        <f t="shared" si="2"/>
        <v>PI.IC.MS.010324.01</v>
      </c>
      <c r="N42" s="64"/>
      <c r="O42" s="64" t="str">
        <f t="shared" si="3"/>
        <v>PH.IC.MS.010324.01</v>
      </c>
      <c r="Q42" s="64" t="str">
        <f t="shared" si="4"/>
        <v>CL.IC.MS.010324.01</v>
      </c>
    </row>
    <row r="43" spans="1:45" s="60" customFormat="1" ht="15">
      <c r="A43" s="10" t="s">
        <v>7993</v>
      </c>
      <c r="B43" s="10"/>
      <c r="C43" s="62" t="s">
        <v>2379</v>
      </c>
      <c r="D43" s="10"/>
      <c r="E43" s="62" t="s">
        <v>3812</v>
      </c>
      <c r="F43" s="10" t="s">
        <v>8043</v>
      </c>
      <c r="G43" s="10" t="s">
        <v>7681</v>
      </c>
      <c r="H43" s="62" t="s">
        <v>5849</v>
      </c>
      <c r="I43" s="10" t="s">
        <v>7682</v>
      </c>
      <c r="J43" s="63" t="str">
        <f t="shared" si="1"/>
        <v>IC.MS.010325</v>
      </c>
      <c r="K43" s="61" t="s">
        <v>2379</v>
      </c>
      <c r="L43" s="60" t="str">
        <f t="shared" si="0"/>
        <v>Bag/Mask &amp; O2 Set Up</v>
      </c>
      <c r="M43" s="64" t="str">
        <f t="shared" si="2"/>
        <v>PI.IC.MS.010325.01</v>
      </c>
      <c r="N43" s="64"/>
      <c r="O43" s="64" t="str">
        <f t="shared" si="3"/>
        <v>PH.IC.MS.010325.01</v>
      </c>
      <c r="Q43" s="64" t="str">
        <f t="shared" si="4"/>
        <v>CL.IC.MS.010325.01</v>
      </c>
    </row>
    <row r="44" spans="1:45" s="60" customFormat="1" ht="15">
      <c r="A44" s="10" t="s">
        <v>7993</v>
      </c>
      <c r="B44" s="10"/>
      <c r="C44" s="62" t="s">
        <v>2379</v>
      </c>
      <c r="D44" s="10"/>
      <c r="E44" s="62" t="s">
        <v>3812</v>
      </c>
      <c r="F44" s="10" t="s">
        <v>8043</v>
      </c>
      <c r="G44" s="10" t="s">
        <v>7683</v>
      </c>
      <c r="H44" s="62" t="s">
        <v>4249</v>
      </c>
      <c r="I44" s="10" t="s">
        <v>7684</v>
      </c>
      <c r="J44" s="63" t="str">
        <f t="shared" si="1"/>
        <v>IC.MS.010326</v>
      </c>
      <c r="K44" s="61" t="s">
        <v>2379</v>
      </c>
      <c r="L44" s="60" t="str">
        <f t="shared" si="0"/>
        <v>Functional Suction Set Up</v>
      </c>
      <c r="M44" s="64" t="str">
        <f t="shared" si="2"/>
        <v>PI.IC.MS.010326.01</v>
      </c>
      <c r="N44" s="64"/>
      <c r="O44" s="64" t="str">
        <f t="shared" si="3"/>
        <v>PH.IC.MS.010326.01</v>
      </c>
      <c r="Q44" s="64" t="str">
        <f t="shared" si="4"/>
        <v>CL.IC.MS.010326.01</v>
      </c>
    </row>
    <row r="45" spans="1:45" s="60" customFormat="1" ht="15">
      <c r="A45" s="10" t="s">
        <v>7993</v>
      </c>
      <c r="B45" s="10"/>
      <c r="C45" s="62" t="s">
        <v>2379</v>
      </c>
      <c r="D45" s="10"/>
      <c r="E45" s="62" t="s">
        <v>3812</v>
      </c>
      <c r="F45" s="10" t="s">
        <v>8043</v>
      </c>
      <c r="G45" s="10" t="s">
        <v>7685</v>
      </c>
      <c r="H45" s="62" t="s">
        <v>7686</v>
      </c>
      <c r="I45" s="10" t="s">
        <v>7687</v>
      </c>
      <c r="J45" s="63" t="str">
        <f t="shared" si="1"/>
        <v>IC.MS.010327</v>
      </c>
      <c r="K45" s="61" t="s">
        <v>2379</v>
      </c>
      <c r="L45" s="60" t="str">
        <f t="shared" si="0"/>
        <v>Cardio-resp Monitor</v>
      </c>
      <c r="M45" s="64" t="str">
        <f t="shared" si="2"/>
        <v>PI.IC.MS.010327.01</v>
      </c>
      <c r="N45" s="64"/>
      <c r="O45" s="64" t="str">
        <f t="shared" si="3"/>
        <v>PH.IC.MS.010327.01</v>
      </c>
      <c r="Q45" s="64" t="str">
        <f t="shared" si="4"/>
        <v>CL.IC.MS.010327.01</v>
      </c>
    </row>
    <row r="46" spans="1:45" s="60" customFormat="1" ht="15">
      <c r="A46" s="10" t="s">
        <v>7993</v>
      </c>
      <c r="B46" s="10"/>
      <c r="C46" s="62" t="s">
        <v>3</v>
      </c>
      <c r="D46" s="10"/>
      <c r="E46" s="62" t="s">
        <v>79</v>
      </c>
      <c r="F46" s="10" t="s">
        <v>8043</v>
      </c>
      <c r="G46" s="10" t="s">
        <v>7688</v>
      </c>
      <c r="H46" s="62" t="s">
        <v>7689</v>
      </c>
      <c r="I46" s="10" t="s">
        <v>7690</v>
      </c>
      <c r="J46" s="63" t="str">
        <f t="shared" ref="J46" si="15">CONCATENATE("IC.MS.",C46,E46,H46)</f>
        <v>IC.MS.010328</v>
      </c>
      <c r="K46" s="61" t="s">
        <v>3</v>
      </c>
      <c r="L46" s="60" t="str">
        <f t="shared" ref="L46" si="16">G46</f>
        <v>Pulse Oximeter</v>
      </c>
      <c r="M46" s="64" t="str">
        <f t="shared" ref="M46" si="17">CONCATENATE("PI.",J46,".",K46)</f>
        <v>PI.IC.MS.010328.01</v>
      </c>
      <c r="N46" s="64"/>
      <c r="O46" s="64" t="str">
        <f t="shared" ref="O46" si="18">CONCATENATE("PH.",J46,".",K46)</f>
        <v>PH.IC.MS.010328.01</v>
      </c>
      <c r="Q46" s="64" t="str">
        <f t="shared" ref="Q46" si="19">CONCATENATE("CL.",J46,".",K46)</f>
        <v>CL.IC.MS.010328.01</v>
      </c>
    </row>
    <row r="47" spans="1:45" s="114" customFormat="1" ht="15">
      <c r="A47" s="128" t="s">
        <v>7993</v>
      </c>
      <c r="B47" s="128"/>
      <c r="C47" s="126" t="s">
        <v>2379</v>
      </c>
      <c r="D47" s="128"/>
      <c r="E47" s="126" t="s">
        <v>3812</v>
      </c>
      <c r="F47" s="128" t="s">
        <v>8043</v>
      </c>
      <c r="G47" s="128" t="s">
        <v>14388</v>
      </c>
      <c r="H47" s="126" t="s">
        <v>7417</v>
      </c>
      <c r="I47" s="128"/>
      <c r="J47" s="127" t="str">
        <f t="shared" si="1"/>
        <v>IC.MS.010334</v>
      </c>
      <c r="K47" s="115" t="s">
        <v>2379</v>
      </c>
      <c r="L47" s="114" t="str">
        <f t="shared" si="0"/>
        <v>Reversal agents available</v>
      </c>
      <c r="M47" s="119" t="str">
        <f t="shared" si="2"/>
        <v>PI.IC.MS.010334.01</v>
      </c>
      <c r="N47" s="119"/>
      <c r="O47" s="119" t="str">
        <f t="shared" si="3"/>
        <v>PH.IC.MS.010334.01</v>
      </c>
      <c r="Q47" s="119" t="str">
        <f t="shared" si="4"/>
        <v>CL.IC.MS.010334.01</v>
      </c>
      <c r="AR47" s="114" t="s">
        <v>12773</v>
      </c>
      <c r="AS47" s="114">
        <v>1680</v>
      </c>
    </row>
    <row r="48" spans="1:45" s="60" customFormat="1" ht="15">
      <c r="A48" s="10" t="s">
        <v>7993</v>
      </c>
      <c r="B48" s="10"/>
      <c r="C48" s="62" t="s">
        <v>2379</v>
      </c>
      <c r="D48" s="10" t="s">
        <v>755</v>
      </c>
      <c r="E48" s="62" t="s">
        <v>3812</v>
      </c>
      <c r="F48" s="10" t="s">
        <v>7530</v>
      </c>
      <c r="G48" s="10" t="s">
        <v>7531</v>
      </c>
      <c r="H48" s="62" t="s">
        <v>7532</v>
      </c>
      <c r="I48" s="10" t="s">
        <v>7535</v>
      </c>
      <c r="J48" s="63" t="str">
        <f t="shared" si="1"/>
        <v>IC.MS.010329</v>
      </c>
      <c r="K48" s="61" t="s">
        <v>2379</v>
      </c>
      <c r="L48" s="60" t="str">
        <f t="shared" si="0"/>
        <v>New allergies</v>
      </c>
      <c r="M48" s="64" t="str">
        <f t="shared" si="2"/>
        <v>PI.IC.MS.010329.01</v>
      </c>
      <c r="N48" s="64"/>
      <c r="O48" s="64" t="str">
        <f t="shared" si="3"/>
        <v>PH.IC.MS.010329.01</v>
      </c>
      <c r="Q48" s="64" t="str">
        <f t="shared" si="4"/>
        <v>CL.IC.MS.010329.01</v>
      </c>
    </row>
    <row r="49" spans="1:45" s="60" customFormat="1" ht="15">
      <c r="A49" s="10" t="s">
        <v>7993</v>
      </c>
      <c r="B49" s="10"/>
      <c r="C49" s="62" t="s">
        <v>2379</v>
      </c>
      <c r="D49" s="10"/>
      <c r="E49" s="62" t="s">
        <v>3812</v>
      </c>
      <c r="F49" s="10" t="s">
        <v>7530</v>
      </c>
      <c r="G49" s="10" t="s">
        <v>7536</v>
      </c>
      <c r="H49" s="62" t="s">
        <v>7537</v>
      </c>
      <c r="I49" s="10" t="s">
        <v>10900</v>
      </c>
      <c r="J49" s="63" t="str">
        <f t="shared" si="1"/>
        <v>IC.MS.010330</v>
      </c>
      <c r="K49" s="61" t="s">
        <v>2379</v>
      </c>
      <c r="L49" s="60" t="str">
        <f t="shared" si="0"/>
        <v>Medications taken preprocedure</v>
      </c>
      <c r="M49" s="64" t="str">
        <f t="shared" si="2"/>
        <v>PI.IC.MS.010330.01</v>
      </c>
      <c r="N49" s="64"/>
      <c r="O49" s="64" t="str">
        <f t="shared" si="3"/>
        <v>PH.IC.MS.010330.01</v>
      </c>
      <c r="Q49" s="64" t="str">
        <f t="shared" si="4"/>
        <v>CL.IC.MS.010330.01</v>
      </c>
    </row>
    <row r="50" spans="1:45" s="60" customFormat="1" ht="15">
      <c r="A50" s="10" t="s">
        <v>7993</v>
      </c>
      <c r="B50" s="10"/>
      <c r="C50" s="62" t="s">
        <v>2379</v>
      </c>
      <c r="D50" s="10"/>
      <c r="E50" s="62" t="s">
        <v>3812</v>
      </c>
      <c r="F50" s="10" t="s">
        <v>7530</v>
      </c>
      <c r="G50" s="10" t="s">
        <v>13059</v>
      </c>
      <c r="H50" s="62" t="s">
        <v>7544</v>
      </c>
      <c r="I50" s="10" t="s">
        <v>7545</v>
      </c>
      <c r="J50" s="63" t="str">
        <f t="shared" si="1"/>
        <v>IC.MS.010331</v>
      </c>
      <c r="K50" s="61" t="s">
        <v>2379</v>
      </c>
      <c r="L50" s="60" t="str">
        <f t="shared" si="0"/>
        <v>History of substance abuse</v>
      </c>
      <c r="M50" s="64" t="str">
        <f t="shared" si="2"/>
        <v>PI.IC.MS.010331.01</v>
      </c>
      <c r="N50" s="64"/>
      <c r="O50" s="64" t="str">
        <f t="shared" si="3"/>
        <v>PH.IC.MS.010331.01</v>
      </c>
      <c r="Q50" s="64" t="str">
        <f t="shared" si="4"/>
        <v>CL.IC.MS.010331.01</v>
      </c>
    </row>
    <row r="51" spans="1:45" s="60" customFormat="1" ht="15">
      <c r="A51" s="10" t="s">
        <v>7993</v>
      </c>
      <c r="B51" s="10"/>
      <c r="C51" s="62" t="s">
        <v>2311</v>
      </c>
      <c r="D51" s="10"/>
      <c r="E51" s="62" t="s">
        <v>3812</v>
      </c>
      <c r="F51" s="10" t="s">
        <v>7530</v>
      </c>
      <c r="G51" s="10" t="s">
        <v>7546</v>
      </c>
      <c r="H51" s="62" t="s">
        <v>7547</v>
      </c>
      <c r="I51" s="10" t="s">
        <v>7548</v>
      </c>
      <c r="J51" s="63" t="str">
        <f>CONCATENATE("IC.MS.",C51,E51,H51)</f>
        <v>IC.MS.010332</v>
      </c>
      <c r="K51" s="61" t="s">
        <v>2311</v>
      </c>
      <c r="L51" s="60" t="str">
        <f>G51</f>
        <v>Previous mod sed complications</v>
      </c>
      <c r="M51" s="64" t="str">
        <f>CONCATENATE("PI.",J51,".",K51)</f>
        <v>PI.IC.MS.010332.01</v>
      </c>
      <c r="N51" s="64"/>
      <c r="O51" s="64" t="str">
        <f>CONCATENATE("PH.",J51,".",K51)</f>
        <v>PH.IC.MS.010332.01</v>
      </c>
      <c r="Q51" s="64" t="str">
        <f>CONCATENATE("CL.",J51,".",K51)</f>
        <v>CL.IC.MS.010332.01</v>
      </c>
    </row>
    <row r="52" spans="1:45" s="60" customFormat="1" ht="15">
      <c r="A52" s="10" t="s">
        <v>7993</v>
      </c>
      <c r="B52" s="10"/>
      <c r="C52" s="62" t="s">
        <v>2379</v>
      </c>
      <c r="D52" s="10"/>
      <c r="E52" s="62" t="s">
        <v>3812</v>
      </c>
      <c r="F52" s="10" t="s">
        <v>7530</v>
      </c>
      <c r="G52" s="10" t="s">
        <v>12765</v>
      </c>
      <c r="H52" s="62" t="s">
        <v>12766</v>
      </c>
      <c r="I52" s="10"/>
      <c r="J52" s="63" t="str">
        <f t="shared" si="1"/>
        <v>IC.MS.010333</v>
      </c>
      <c r="K52" s="61" t="s">
        <v>2379</v>
      </c>
      <c r="L52" s="60" t="str">
        <f t="shared" si="0"/>
        <v>Not Applicable</v>
      </c>
      <c r="M52" s="64" t="str">
        <f t="shared" si="2"/>
        <v>PI.IC.MS.010333.01</v>
      </c>
      <c r="N52" s="64"/>
      <c r="O52" s="64" t="str">
        <f t="shared" si="3"/>
        <v>PH.IC.MS.010333.01</v>
      </c>
      <c r="Q52" s="64" t="str">
        <f t="shared" si="4"/>
        <v>CL.IC.MS.010333.01</v>
      </c>
      <c r="X52" s="60" t="s">
        <v>12564</v>
      </c>
      <c r="Y52" s="60">
        <v>1125</v>
      </c>
    </row>
    <row r="53" spans="1:45" s="60" customFormat="1" ht="15">
      <c r="A53" s="10" t="s">
        <v>7993</v>
      </c>
      <c r="B53" s="10"/>
      <c r="C53" s="62" t="s">
        <v>3</v>
      </c>
      <c r="D53" s="10" t="s">
        <v>857</v>
      </c>
      <c r="E53" s="62" t="s">
        <v>6464</v>
      </c>
      <c r="F53" s="10" t="s">
        <v>7704</v>
      </c>
      <c r="G53" s="10" t="s">
        <v>7705</v>
      </c>
      <c r="H53" s="62" t="s">
        <v>3</v>
      </c>
      <c r="I53" s="10" t="s">
        <v>11867</v>
      </c>
      <c r="J53" s="63" t="str">
        <f t="shared" ref="J53:J58" si="20">CONCATENATE("IC.MS.",C53,E53,H53)</f>
        <v>IC.MS.010401</v>
      </c>
      <c r="K53" s="61" t="s">
        <v>3</v>
      </c>
      <c r="L53" s="60" t="str">
        <f t="shared" ref="L53:L58" si="21">G53</f>
        <v>Enter Free Text:</v>
      </c>
      <c r="M53" s="64" t="str">
        <f t="shared" ref="M53:M58" si="22">CONCATENATE("PI.",J53,".",K53)</f>
        <v>PI.IC.MS.010401.01</v>
      </c>
      <c r="N53" s="64"/>
      <c r="O53" s="64" t="str">
        <f t="shared" ref="O53:O58" si="23">CONCATENATE("PH.",J53,".",K53)</f>
        <v>PH.IC.MS.010401.01</v>
      </c>
      <c r="Q53" s="64" t="str">
        <f t="shared" ref="Q53:Q58" si="24">CONCATENATE("CL.",J53,".",K53)</f>
        <v>CL.IC.MS.010401.01</v>
      </c>
    </row>
    <row r="54" spans="1:45" s="60" customFormat="1" ht="15">
      <c r="A54" s="10" t="s">
        <v>7993</v>
      </c>
      <c r="B54" s="10"/>
      <c r="C54" s="62" t="s">
        <v>2379</v>
      </c>
      <c r="D54" s="10" t="s">
        <v>7737</v>
      </c>
      <c r="E54" s="62" t="s">
        <v>6291</v>
      </c>
      <c r="F54" s="10" t="s">
        <v>7737</v>
      </c>
      <c r="G54" s="10" t="s">
        <v>7738</v>
      </c>
      <c r="H54" s="62" t="s">
        <v>2379</v>
      </c>
      <c r="I54" s="10" t="s">
        <v>7623</v>
      </c>
      <c r="J54" s="63" t="str">
        <f>CONCATENATE("IC.MS.",C54,E54,H54)</f>
        <v>IC.MS.010501</v>
      </c>
      <c r="K54" s="61" t="s">
        <v>2379</v>
      </c>
      <c r="L54" s="60" t="str">
        <f>G54</f>
        <v>Note on chart</v>
      </c>
      <c r="M54" s="64" t="str">
        <f>CONCATENATE("PI.",J54,".",K54)</f>
        <v>PI.IC.MS.010501.01</v>
      </c>
      <c r="N54" s="64"/>
      <c r="O54" s="64" t="str">
        <f>CONCATENATE("PH.",J54,".",K54)</f>
        <v>PH.IC.MS.010501.01</v>
      </c>
      <c r="Q54" s="64" t="str">
        <f>CONCATENATE("CL.",J54,".",K54)</f>
        <v>CL.IC.MS.010501.01</v>
      </c>
    </row>
    <row r="55" spans="1:45" s="60" customFormat="1" ht="15">
      <c r="A55" s="10" t="s">
        <v>7993</v>
      </c>
      <c r="B55" s="10"/>
      <c r="C55" s="62" t="s">
        <v>2379</v>
      </c>
      <c r="D55" s="10"/>
      <c r="E55" s="62" t="s">
        <v>6291</v>
      </c>
      <c r="F55" s="10" t="s">
        <v>7737</v>
      </c>
      <c r="G55" s="10" t="s">
        <v>7739</v>
      </c>
      <c r="H55" s="62" t="s">
        <v>4192</v>
      </c>
      <c r="I55" s="10" t="s">
        <v>8435</v>
      </c>
      <c r="J55" s="63" t="str">
        <f>CONCATENATE("IC.MS.",C55,E55,H55)</f>
        <v>IC.MS.010502</v>
      </c>
      <c r="K55" s="61" t="s">
        <v>2379</v>
      </c>
      <c r="L55" s="60" t="str">
        <f>G55</f>
        <v>No note on chart</v>
      </c>
      <c r="M55" s="64" t="str">
        <f>CONCATENATE("PI.",J55,".",K55)</f>
        <v>PI.IC.MS.010502.01</v>
      </c>
      <c r="N55" s="64"/>
      <c r="O55" s="64" t="str">
        <f>CONCATENATE("PH.",J55,".",K55)</f>
        <v>PH.IC.MS.010502.01</v>
      </c>
      <c r="Q55" s="64" t="str">
        <f>CONCATENATE("CL.",J55,".",K55)</f>
        <v>CL.IC.MS.010502.01</v>
      </c>
    </row>
    <row r="56" spans="1:45" s="114" customFormat="1" ht="15">
      <c r="A56" s="128" t="s">
        <v>7993</v>
      </c>
      <c r="C56" s="126" t="s">
        <v>3</v>
      </c>
      <c r="E56" s="126" t="s">
        <v>6291</v>
      </c>
      <c r="F56" s="128" t="s">
        <v>7737</v>
      </c>
      <c r="G56" s="114" t="s">
        <v>14386</v>
      </c>
      <c r="H56" s="126" t="s">
        <v>12032</v>
      </c>
      <c r="J56" s="127" t="str">
        <f t="shared" ref="J56:J57" si="25">CONCATENATE("IC.MS.",C56,E56,H56)</f>
        <v>IC.MS.010503</v>
      </c>
      <c r="K56" s="115" t="s">
        <v>3</v>
      </c>
      <c r="L56" s="114" t="str">
        <f t="shared" ref="L56:L57" si="26">G56</f>
        <v>Emergent Procedure</v>
      </c>
      <c r="M56" s="119" t="str">
        <f t="shared" ref="M56:M57" si="27">CONCATENATE("PI.",J56,".",K56)</f>
        <v>PI.IC.MS.010503.01</v>
      </c>
      <c r="N56" s="119"/>
      <c r="O56" s="119" t="str">
        <f t="shared" ref="O56:O57" si="28">CONCATENATE("PH.",J56,".",K56)</f>
        <v>PH.IC.MS.010503.01</v>
      </c>
      <c r="Q56" s="119" t="str">
        <f t="shared" ref="Q56:Q57" si="29">CONCATENATE("CL.",J56,".",K56)</f>
        <v>CL.IC.MS.010503.01</v>
      </c>
      <c r="AR56" s="114" t="s">
        <v>12773</v>
      </c>
      <c r="AS56" s="114">
        <v>1679</v>
      </c>
    </row>
    <row r="57" spans="1:45" s="114" customFormat="1" ht="15">
      <c r="A57" s="128" t="s">
        <v>7993</v>
      </c>
      <c r="C57" s="126" t="s">
        <v>3</v>
      </c>
      <c r="E57" s="126" t="s">
        <v>6291</v>
      </c>
      <c r="F57" s="128" t="s">
        <v>7737</v>
      </c>
      <c r="G57" s="114" t="s">
        <v>14387</v>
      </c>
      <c r="H57" s="126" t="s">
        <v>12028</v>
      </c>
      <c r="J57" s="127" t="str">
        <f t="shared" si="25"/>
        <v>IC.MS.010504</v>
      </c>
      <c r="K57" s="115" t="s">
        <v>3</v>
      </c>
      <c r="L57" s="114" t="str">
        <f t="shared" si="26"/>
        <v>LIP verbalized this completed on chart</v>
      </c>
      <c r="M57" s="119" t="str">
        <f t="shared" si="27"/>
        <v>PI.IC.MS.010504.01</v>
      </c>
      <c r="N57" s="119"/>
      <c r="O57" s="119" t="str">
        <f t="shared" si="28"/>
        <v>PH.IC.MS.010504.01</v>
      </c>
      <c r="Q57" s="119" t="str">
        <f t="shared" si="29"/>
        <v>CL.IC.MS.010504.01</v>
      </c>
      <c r="AR57" s="114" t="s">
        <v>12773</v>
      </c>
      <c r="AS57" s="114">
        <v>1679</v>
      </c>
    </row>
    <row r="58" spans="1:45" s="114" customFormat="1" ht="16">
      <c r="A58" s="128" t="s">
        <v>7993</v>
      </c>
      <c r="B58" s="128"/>
      <c r="C58" s="126" t="s">
        <v>3</v>
      </c>
      <c r="D58" s="128" t="s">
        <v>14392</v>
      </c>
      <c r="E58" s="139" t="s">
        <v>12212</v>
      </c>
      <c r="F58" s="128" t="s">
        <v>14393</v>
      </c>
      <c r="G58" s="128" t="s">
        <v>14394</v>
      </c>
      <c r="H58" s="126" t="s">
        <v>3</v>
      </c>
      <c r="I58" s="128"/>
      <c r="J58" s="127" t="str">
        <f t="shared" si="20"/>
        <v>IC.MS.010601</v>
      </c>
      <c r="K58" s="115" t="s">
        <v>3</v>
      </c>
      <c r="L58" s="114" t="str">
        <f t="shared" si="21"/>
        <v>Reviewed requested labs</v>
      </c>
      <c r="M58" s="119" t="str">
        <f t="shared" si="22"/>
        <v>PI.IC.MS.010601.01</v>
      </c>
      <c r="N58" s="119"/>
      <c r="O58" s="119" t="str">
        <f t="shared" si="23"/>
        <v>PH.IC.MS.010601.01</v>
      </c>
      <c r="Q58" s="119" t="str">
        <f t="shared" si="24"/>
        <v>CL.IC.MS.010601.01</v>
      </c>
      <c r="AR58" s="114" t="s">
        <v>12773</v>
      </c>
      <c r="AS58" s="114">
        <v>1683</v>
      </c>
    </row>
    <row r="59" spans="1:45" s="114" customFormat="1" ht="16">
      <c r="A59" s="128" t="s">
        <v>7993</v>
      </c>
      <c r="B59" s="128"/>
      <c r="C59" s="126" t="s">
        <v>2379</v>
      </c>
      <c r="D59" s="128"/>
      <c r="E59" s="139" t="s">
        <v>12212</v>
      </c>
      <c r="F59" s="128" t="s">
        <v>14393</v>
      </c>
      <c r="G59" s="128" t="s">
        <v>14395</v>
      </c>
      <c r="H59" s="126" t="s">
        <v>12030</v>
      </c>
      <c r="I59" s="128"/>
      <c r="J59" s="127" t="str">
        <f t="shared" si="1"/>
        <v>IC.MS.010602</v>
      </c>
      <c r="K59" s="115" t="s">
        <v>2379</v>
      </c>
      <c r="L59" s="114" t="str">
        <f t="shared" si="0"/>
        <v>No labs requested</v>
      </c>
      <c r="M59" s="119" t="str">
        <f t="shared" si="2"/>
        <v>PI.IC.MS.010602.01</v>
      </c>
      <c r="N59" s="119"/>
      <c r="O59" s="119" t="str">
        <f t="shared" si="3"/>
        <v>PH.IC.MS.010602.01</v>
      </c>
      <c r="Q59" s="119" t="str">
        <f t="shared" si="4"/>
        <v>CL.IC.MS.010602.01</v>
      </c>
      <c r="AR59" s="114" t="s">
        <v>12773</v>
      </c>
      <c r="AS59" s="114">
        <v>1683</v>
      </c>
    </row>
    <row r="60" spans="1:45" s="60" customFormat="1" ht="15">
      <c r="A60" s="10" t="s">
        <v>7993</v>
      </c>
      <c r="B60" s="10" t="s">
        <v>858</v>
      </c>
      <c r="C60" s="62" t="s">
        <v>2379</v>
      </c>
      <c r="D60" s="10" t="s">
        <v>859</v>
      </c>
      <c r="E60" s="62" t="s">
        <v>6464</v>
      </c>
      <c r="F60" s="10" t="s">
        <v>7706</v>
      </c>
      <c r="G60" s="10" t="s">
        <v>7707</v>
      </c>
      <c r="H60" s="62" t="s">
        <v>4192</v>
      </c>
      <c r="I60" s="10" t="s">
        <v>7708</v>
      </c>
      <c r="J60" s="63" t="str">
        <f t="shared" si="1"/>
        <v>IC.MS.010402</v>
      </c>
      <c r="K60" s="61" t="s">
        <v>2379</v>
      </c>
      <c r="L60" s="60" t="str">
        <f t="shared" si="0"/>
        <v>Wheelchair</v>
      </c>
      <c r="M60" s="64" t="str">
        <f t="shared" si="2"/>
        <v>PI.IC.MS.010402.01</v>
      </c>
      <c r="N60" s="64"/>
      <c r="O60" s="64" t="str">
        <f t="shared" si="3"/>
        <v>PH.IC.MS.010402.01</v>
      </c>
      <c r="Q60" s="64" t="str">
        <f t="shared" si="4"/>
        <v>CL.IC.MS.010402.01</v>
      </c>
    </row>
    <row r="61" spans="1:45" s="60" customFormat="1" ht="15">
      <c r="A61" s="10" t="s">
        <v>7993</v>
      </c>
      <c r="B61" s="10"/>
      <c r="C61" s="62" t="s">
        <v>2379</v>
      </c>
      <c r="D61" s="10"/>
      <c r="E61" s="62" t="s">
        <v>6464</v>
      </c>
      <c r="F61" s="10" t="s">
        <v>7706</v>
      </c>
      <c r="G61" s="10" t="s">
        <v>7872</v>
      </c>
      <c r="H61" s="62" t="s">
        <v>3812</v>
      </c>
      <c r="I61" s="10" t="s">
        <v>7872</v>
      </c>
      <c r="J61" s="63" t="str">
        <f t="shared" si="1"/>
        <v>IC.MS.010403</v>
      </c>
      <c r="K61" s="61" t="s">
        <v>2379</v>
      </c>
      <c r="L61" s="60" t="str">
        <f t="shared" si="0"/>
        <v>Stretcher</v>
      </c>
      <c r="M61" s="64" t="str">
        <f t="shared" si="2"/>
        <v>PI.IC.MS.010403.01</v>
      </c>
      <c r="N61" s="64"/>
      <c r="O61" s="64" t="str">
        <f t="shared" si="3"/>
        <v>PH.IC.MS.010403.01</v>
      </c>
      <c r="Q61" s="64" t="str">
        <f t="shared" si="4"/>
        <v>CL.IC.MS.010403.01</v>
      </c>
    </row>
    <row r="62" spans="1:45" s="60" customFormat="1" ht="15">
      <c r="A62" s="10" t="s">
        <v>7993</v>
      </c>
      <c r="B62" s="10"/>
      <c r="C62" s="62" t="s">
        <v>2379</v>
      </c>
      <c r="D62" s="10"/>
      <c r="E62" s="62" t="s">
        <v>6464</v>
      </c>
      <c r="F62" s="10" t="s">
        <v>7706</v>
      </c>
      <c r="G62" s="10" t="s">
        <v>7712</v>
      </c>
      <c r="H62" s="62" t="s">
        <v>6464</v>
      </c>
      <c r="I62" s="10" t="s">
        <v>7713</v>
      </c>
      <c r="J62" s="63" t="str">
        <f t="shared" si="1"/>
        <v>IC.MS.010404</v>
      </c>
      <c r="K62" s="61" t="s">
        <v>2379</v>
      </c>
      <c r="L62" s="60" t="str">
        <f t="shared" si="0"/>
        <v>Inpatient Unit</v>
      </c>
      <c r="M62" s="64" t="str">
        <f t="shared" si="2"/>
        <v>PI.IC.MS.010404.01</v>
      </c>
      <c r="N62" s="64"/>
      <c r="O62" s="64" t="str">
        <f t="shared" si="3"/>
        <v>PH.IC.MS.010404.01</v>
      </c>
      <c r="Q62" s="64" t="str">
        <f t="shared" si="4"/>
        <v>CL.IC.MS.010404.01</v>
      </c>
    </row>
    <row r="63" spans="1:45" s="60" customFormat="1" ht="15">
      <c r="A63" s="10" t="s">
        <v>7993</v>
      </c>
      <c r="B63" s="10"/>
      <c r="C63" s="62" t="s">
        <v>2379</v>
      </c>
      <c r="D63" s="10"/>
      <c r="E63" s="62" t="s">
        <v>6464</v>
      </c>
      <c r="F63" s="10" t="s">
        <v>7706</v>
      </c>
      <c r="G63" s="10" t="s">
        <v>7714</v>
      </c>
      <c r="H63" s="62" t="s">
        <v>6291</v>
      </c>
      <c r="I63" s="10" t="s">
        <v>7878</v>
      </c>
      <c r="J63" s="63" t="str">
        <f t="shared" si="1"/>
        <v>IC.MS.010405</v>
      </c>
      <c r="K63" s="61" t="s">
        <v>2379</v>
      </c>
      <c r="L63" s="60" t="str">
        <f t="shared" si="0"/>
        <v>Secondary Recovery</v>
      </c>
      <c r="M63" s="64" t="str">
        <f t="shared" si="2"/>
        <v>PI.IC.MS.010405.01</v>
      </c>
      <c r="N63" s="64"/>
      <c r="O63" s="64" t="str">
        <f t="shared" si="3"/>
        <v>PH.IC.MS.010405.01</v>
      </c>
      <c r="Q63" s="64" t="str">
        <f t="shared" si="4"/>
        <v>CL.IC.MS.010405.01</v>
      </c>
    </row>
    <row r="64" spans="1:45" s="60" customFormat="1" ht="15">
      <c r="A64" s="10" t="s">
        <v>7993</v>
      </c>
      <c r="B64" s="10"/>
      <c r="C64" s="62" t="s">
        <v>2379</v>
      </c>
      <c r="D64" s="10"/>
      <c r="E64" s="62" t="s">
        <v>6464</v>
      </c>
      <c r="F64" s="10" t="s">
        <v>7706</v>
      </c>
      <c r="G64" s="10" t="s">
        <v>7879</v>
      </c>
      <c r="H64" s="62" t="s">
        <v>6988</v>
      </c>
      <c r="I64" s="10" t="s">
        <v>7880</v>
      </c>
      <c r="J64" s="63" t="str">
        <f t="shared" si="1"/>
        <v>IC.MS.010406</v>
      </c>
      <c r="K64" s="61" t="s">
        <v>2379</v>
      </c>
      <c r="L64" s="60" t="str">
        <f t="shared" si="0"/>
        <v>Remains in ICU</v>
      </c>
      <c r="M64" s="64" t="str">
        <f t="shared" si="2"/>
        <v>PI.IC.MS.010406.01</v>
      </c>
      <c r="N64" s="64"/>
      <c r="O64" s="64" t="str">
        <f t="shared" si="3"/>
        <v>PH.IC.MS.010406.01</v>
      </c>
      <c r="Q64" s="64" t="str">
        <f t="shared" si="4"/>
        <v>CL.IC.MS.010406.01</v>
      </c>
    </row>
    <row r="65" spans="1:40" s="88" customFormat="1" ht="15">
      <c r="A65" s="83" t="s">
        <v>7993</v>
      </c>
      <c r="B65" s="83"/>
      <c r="C65" s="81" t="s">
        <v>11848</v>
      </c>
      <c r="D65" s="83"/>
      <c r="E65" s="81" t="s">
        <v>12028</v>
      </c>
      <c r="F65" s="83" t="s">
        <v>7706</v>
      </c>
      <c r="G65" s="83" t="s">
        <v>6740</v>
      </c>
      <c r="H65" s="81" t="s">
        <v>12439</v>
      </c>
      <c r="I65" s="83" t="s">
        <v>6740</v>
      </c>
      <c r="J65" s="63" t="str">
        <f t="shared" ref="J65:J70" si="30">CONCATENATE("IC.MS.",C65,E65,H65)</f>
        <v>IC.MS.010407</v>
      </c>
      <c r="K65" s="61" t="s">
        <v>2311</v>
      </c>
      <c r="L65" s="60" t="str">
        <f t="shared" ref="L65:L70" si="31">G65</f>
        <v>Bed</v>
      </c>
      <c r="M65" s="64" t="str">
        <f t="shared" ref="M65:M70" si="32">CONCATENATE("PI.",J65,".",K65)</f>
        <v>PI.IC.MS.010407.01</v>
      </c>
      <c r="N65" s="64"/>
      <c r="O65" s="64" t="str">
        <f t="shared" ref="O65:O70" si="33">CONCATENATE("PH.",J65,".",K65)</f>
        <v>PH.IC.MS.010407.01</v>
      </c>
      <c r="P65" s="60"/>
      <c r="Q65" s="64" t="str">
        <f t="shared" ref="Q65:Q70" si="34">CONCATENATE("CL.",J65,".",K65)</f>
        <v>CL.IC.MS.010407.01</v>
      </c>
      <c r="X65" s="88" t="s">
        <v>12440</v>
      </c>
      <c r="Y65" s="88">
        <v>1109</v>
      </c>
      <c r="AM65" s="60"/>
      <c r="AN65" s="60"/>
    </row>
    <row r="66" spans="1:40" s="88" customFormat="1" ht="15">
      <c r="A66" s="83" t="s">
        <v>7993</v>
      </c>
      <c r="B66" s="83"/>
      <c r="C66" s="81" t="s">
        <v>11848</v>
      </c>
      <c r="D66" s="83"/>
      <c r="E66" s="81" t="s">
        <v>12028</v>
      </c>
      <c r="F66" s="83" t="s">
        <v>7706</v>
      </c>
      <c r="G66" s="83" t="s">
        <v>12157</v>
      </c>
      <c r="H66" s="81" t="s">
        <v>12545</v>
      </c>
      <c r="I66" s="83" t="s">
        <v>12157</v>
      </c>
      <c r="J66" s="63" t="str">
        <f t="shared" si="30"/>
        <v>IC.MS.010408</v>
      </c>
      <c r="K66" s="61" t="s">
        <v>2311</v>
      </c>
      <c r="L66" s="60" t="str">
        <f t="shared" si="31"/>
        <v>None</v>
      </c>
      <c r="M66" s="64" t="str">
        <f t="shared" si="32"/>
        <v>PI.IC.MS.010408.01</v>
      </c>
      <c r="N66" s="64"/>
      <c r="O66" s="64" t="str">
        <f t="shared" si="33"/>
        <v>PH.IC.MS.010408.01</v>
      </c>
      <c r="P66" s="60"/>
      <c r="Q66" s="64" t="str">
        <f t="shared" si="34"/>
        <v>CL.IC.MS.010408.01</v>
      </c>
      <c r="X66" s="88" t="s">
        <v>12440</v>
      </c>
      <c r="Y66" s="88">
        <v>1109</v>
      </c>
      <c r="AM66" s="60"/>
      <c r="AN66" s="60"/>
    </row>
    <row r="67" spans="1:40" s="88" customFormat="1" ht="15">
      <c r="A67" s="83" t="s">
        <v>7993</v>
      </c>
      <c r="B67" s="83"/>
      <c r="C67" s="81" t="s">
        <v>11848</v>
      </c>
      <c r="D67" s="83"/>
      <c r="E67" s="81" t="s">
        <v>12028</v>
      </c>
      <c r="F67" s="83" t="s">
        <v>7706</v>
      </c>
      <c r="G67" s="83" t="s">
        <v>12543</v>
      </c>
      <c r="H67" s="81" t="s">
        <v>12546</v>
      </c>
      <c r="I67" s="83" t="s">
        <v>12543</v>
      </c>
      <c r="J67" s="63" t="str">
        <f t="shared" si="30"/>
        <v>IC.MS.010409</v>
      </c>
      <c r="K67" s="61" t="s">
        <v>2311</v>
      </c>
      <c r="L67" s="60" t="str">
        <f t="shared" si="31"/>
        <v>Stepdown</v>
      </c>
      <c r="M67" s="64" t="str">
        <f t="shared" si="32"/>
        <v>PI.IC.MS.010409.01</v>
      </c>
      <c r="N67" s="64"/>
      <c r="O67" s="64" t="str">
        <f t="shared" si="33"/>
        <v>PH.IC.MS.010409.01</v>
      </c>
      <c r="P67" s="60"/>
      <c r="Q67" s="64" t="str">
        <f t="shared" si="34"/>
        <v>CL.IC.MS.010409.01</v>
      </c>
      <c r="X67" s="88" t="s">
        <v>12440</v>
      </c>
      <c r="Y67" s="88">
        <v>1109</v>
      </c>
      <c r="AM67" s="60"/>
      <c r="AN67" s="60"/>
    </row>
    <row r="68" spans="1:40" s="88" customFormat="1" ht="15">
      <c r="A68" s="83" t="s">
        <v>7993</v>
      </c>
      <c r="B68" s="83"/>
      <c r="C68" s="81" t="s">
        <v>11848</v>
      </c>
      <c r="D68" s="83"/>
      <c r="E68" s="81" t="s">
        <v>12028</v>
      </c>
      <c r="F68" s="83" t="s">
        <v>7706</v>
      </c>
      <c r="G68" s="83" t="s">
        <v>12544</v>
      </c>
      <c r="H68" s="81" t="s">
        <v>12547</v>
      </c>
      <c r="I68" s="83" t="s">
        <v>12544</v>
      </c>
      <c r="J68" s="63" t="str">
        <f t="shared" si="30"/>
        <v>IC.MS.010410</v>
      </c>
      <c r="K68" s="61" t="s">
        <v>2311</v>
      </c>
      <c r="L68" s="60" t="str">
        <f t="shared" si="31"/>
        <v>Ambulatory Surgery</v>
      </c>
      <c r="M68" s="64" t="str">
        <f t="shared" si="32"/>
        <v>PI.IC.MS.010410.01</v>
      </c>
      <c r="N68" s="64"/>
      <c r="O68" s="64" t="str">
        <f t="shared" si="33"/>
        <v>PH.IC.MS.010410.01</v>
      </c>
      <c r="P68" s="60"/>
      <c r="Q68" s="64" t="str">
        <f t="shared" si="34"/>
        <v>CL.IC.MS.010410.01</v>
      </c>
      <c r="X68" s="88" t="s">
        <v>12440</v>
      </c>
      <c r="Y68" s="88">
        <v>1109</v>
      </c>
      <c r="AM68" s="60"/>
      <c r="AN68" s="60"/>
    </row>
    <row r="69" spans="1:40" s="88" customFormat="1" ht="15">
      <c r="A69" s="83" t="s">
        <v>7993</v>
      </c>
      <c r="B69" s="83"/>
      <c r="C69" s="81" t="s">
        <v>11848</v>
      </c>
      <c r="D69" s="83"/>
      <c r="E69" s="81" t="s">
        <v>12028</v>
      </c>
      <c r="F69" s="83" t="s">
        <v>7706</v>
      </c>
      <c r="G69" s="83" t="s">
        <v>6921</v>
      </c>
      <c r="H69" s="81" t="s">
        <v>12557</v>
      </c>
      <c r="I69" s="83" t="s">
        <v>6921</v>
      </c>
      <c r="J69" s="63" t="str">
        <f t="shared" si="30"/>
        <v>IC.MS.010411</v>
      </c>
      <c r="K69" s="61" t="s">
        <v>2311</v>
      </c>
      <c r="L69" s="60" t="str">
        <f t="shared" si="31"/>
        <v>Home</v>
      </c>
      <c r="M69" s="64" t="str">
        <f t="shared" si="32"/>
        <v>PI.IC.MS.010411.01</v>
      </c>
      <c r="N69" s="64"/>
      <c r="O69" s="64" t="str">
        <f t="shared" si="33"/>
        <v>PH.IC.MS.010411.01</v>
      </c>
      <c r="P69" s="60"/>
      <c r="Q69" s="64" t="str">
        <f t="shared" si="34"/>
        <v>CL.IC.MS.010411.01</v>
      </c>
      <c r="X69" s="88" t="s">
        <v>12440</v>
      </c>
      <c r="Y69" s="88">
        <v>1109</v>
      </c>
      <c r="AM69" s="60"/>
      <c r="AN69" s="60"/>
    </row>
    <row r="70" spans="1:40" s="88" customFormat="1" ht="15">
      <c r="A70" s="83" t="s">
        <v>7993</v>
      </c>
      <c r="B70" s="83"/>
      <c r="C70" s="81" t="s">
        <v>11848</v>
      </c>
      <c r="D70" s="83"/>
      <c r="E70" s="81" t="s">
        <v>12028</v>
      </c>
      <c r="F70" s="83" t="s">
        <v>7706</v>
      </c>
      <c r="G70" s="83" t="s">
        <v>12437</v>
      </c>
      <c r="H70" s="81" t="s">
        <v>12558</v>
      </c>
      <c r="I70" s="83" t="s">
        <v>12437</v>
      </c>
      <c r="J70" s="63" t="str">
        <f t="shared" si="30"/>
        <v>IC.MS.010412</v>
      </c>
      <c r="K70" s="61" t="s">
        <v>2311</v>
      </c>
      <c r="L70" s="60" t="str">
        <f t="shared" si="31"/>
        <v>Other</v>
      </c>
      <c r="M70" s="64" t="str">
        <f t="shared" si="32"/>
        <v>PI.IC.MS.010412.01</v>
      </c>
      <c r="N70" s="64"/>
      <c r="O70" s="64" t="str">
        <f t="shared" si="33"/>
        <v>PH.IC.MS.010412.01</v>
      </c>
      <c r="P70" s="60"/>
      <c r="Q70" s="64" t="str">
        <f t="shared" si="34"/>
        <v>CL.IC.MS.010412.01</v>
      </c>
      <c r="X70" s="88" t="s">
        <v>12440</v>
      </c>
      <c r="Y70" s="88">
        <v>1109</v>
      </c>
      <c r="AM70" s="60"/>
      <c r="AN70" s="60"/>
    </row>
    <row r="71" spans="1:40" s="60" customFormat="1"/>
    <row r="72" spans="1:40" s="60" customFormat="1"/>
  </sheetData>
  <phoneticPr fontId="6" type="noConversion"/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U397"/>
  <sheetViews>
    <sheetView topLeftCell="AB1" workbookViewId="0">
      <pane ySplit="880" topLeftCell="A237"/>
      <selection activeCell="AV1" sqref="AV1"/>
      <selection pane="bottomLeft" activeCell="K417" sqref="K417"/>
    </sheetView>
  </sheetViews>
  <sheetFormatPr baseColWidth="10" defaultColWidth="11" defaultRowHeight="13" x14ac:dyDescent="0"/>
  <cols>
    <col min="1" max="1" width="17.28515625" customWidth="1"/>
    <col min="2" max="2" width="17.42578125" customWidth="1"/>
    <col min="4" max="4" width="20.7109375" customWidth="1"/>
    <col min="6" max="6" width="23.140625" customWidth="1"/>
    <col min="7" max="7" width="14.28515625" customWidth="1"/>
    <col min="8" max="8" width="4.140625" customWidth="1"/>
    <col min="12" max="12" width="24.42578125" customWidth="1"/>
    <col min="17" max="17" width="21.140625" customWidth="1"/>
    <col min="18" max="18" width="4" customWidth="1"/>
    <col min="19" max="19" width="5.28515625" customWidth="1"/>
    <col min="24" max="24" width="5.140625" customWidth="1"/>
    <col min="25" max="25" width="5.42578125" customWidth="1"/>
  </cols>
  <sheetData>
    <row r="1" spans="1:47" s="45" customFormat="1" ht="30" customHeight="1">
      <c r="A1" s="43" t="s">
        <v>12085</v>
      </c>
      <c r="B1" s="43" t="s">
        <v>12086</v>
      </c>
      <c r="C1" s="43" t="s">
        <v>12745</v>
      </c>
      <c r="D1" s="43" t="s">
        <v>12363</v>
      </c>
      <c r="E1" s="43" t="s">
        <v>12457</v>
      </c>
      <c r="F1" s="43" t="s">
        <v>12364</v>
      </c>
      <c r="G1" s="43" t="s">
        <v>12365</v>
      </c>
      <c r="H1" s="43" t="s">
        <v>12458</v>
      </c>
      <c r="I1" s="43" t="s">
        <v>12366</v>
      </c>
      <c r="J1" s="43" t="s">
        <v>12367</v>
      </c>
      <c r="K1" s="43" t="s">
        <v>12368</v>
      </c>
      <c r="L1" s="43" t="s">
        <v>12369</v>
      </c>
      <c r="M1" s="43" t="s">
        <v>12000</v>
      </c>
      <c r="N1" s="43" t="s">
        <v>1190</v>
      </c>
      <c r="O1" s="43" t="s">
        <v>12361</v>
      </c>
      <c r="P1" s="43" t="s">
        <v>12362</v>
      </c>
      <c r="Q1" s="43" t="s">
        <v>12172</v>
      </c>
      <c r="R1" s="43" t="s">
        <v>2544</v>
      </c>
      <c r="S1" s="43" t="s">
        <v>12455</v>
      </c>
      <c r="T1" s="43" t="s">
        <v>2545</v>
      </c>
      <c r="U1" s="43" t="s">
        <v>12456</v>
      </c>
      <c r="V1" s="43" t="s">
        <v>12279</v>
      </c>
      <c r="W1" s="43" t="s">
        <v>12280</v>
      </c>
      <c r="X1" s="43" t="s">
        <v>2064</v>
      </c>
      <c r="Y1" s="43" t="s">
        <v>2065</v>
      </c>
      <c r="Z1" s="43" t="s">
        <v>1718</v>
      </c>
      <c r="AA1" s="43" t="s">
        <v>1719</v>
      </c>
      <c r="AB1" s="43" t="s">
        <v>669</v>
      </c>
      <c r="AC1" s="43" t="s">
        <v>670</v>
      </c>
      <c r="AD1" s="43" t="s">
        <v>671</v>
      </c>
      <c r="AE1" s="43" t="s">
        <v>567</v>
      </c>
      <c r="AF1" s="43" t="s">
        <v>13483</v>
      </c>
      <c r="AG1" s="43" t="s">
        <v>13484</v>
      </c>
      <c r="AH1" s="43" t="s">
        <v>13709</v>
      </c>
      <c r="AI1" s="43" t="s">
        <v>13715</v>
      </c>
      <c r="AJ1" s="43" t="s">
        <v>13712</v>
      </c>
      <c r="AK1" s="43" t="s">
        <v>13713</v>
      </c>
      <c r="AL1" s="43" t="s">
        <v>13796</v>
      </c>
      <c r="AM1" s="43" t="s">
        <v>13797</v>
      </c>
      <c r="AN1" s="43" t="s">
        <v>13798</v>
      </c>
      <c r="AO1" s="43" t="s">
        <v>13799</v>
      </c>
      <c r="AP1" s="43" t="s">
        <v>13974</v>
      </c>
      <c r="AQ1" s="43" t="s">
        <v>13975</v>
      </c>
      <c r="AR1" s="43" t="s">
        <v>14487</v>
      </c>
      <c r="AS1" s="43" t="s">
        <v>14488</v>
      </c>
      <c r="AT1" s="43" t="s">
        <v>14705</v>
      </c>
      <c r="AU1" s="43" t="s">
        <v>14706</v>
      </c>
    </row>
    <row r="2" spans="1:47" s="60" customFormat="1" ht="15">
      <c r="A2" s="60" t="s">
        <v>7740</v>
      </c>
      <c r="B2" s="60" t="s">
        <v>7741</v>
      </c>
      <c r="C2" s="61" t="s">
        <v>12175</v>
      </c>
      <c r="D2" s="60" t="s">
        <v>7460</v>
      </c>
      <c r="E2" s="61" t="s">
        <v>12175</v>
      </c>
      <c r="F2" s="60" t="s">
        <v>7742</v>
      </c>
      <c r="G2" s="60" t="s">
        <v>12215</v>
      </c>
      <c r="H2" s="61" t="s">
        <v>12175</v>
      </c>
      <c r="I2" s="60" t="s">
        <v>12215</v>
      </c>
      <c r="J2" s="63" t="str">
        <f>CONCATENATE("IC.MU.",C2,E2,H2)</f>
        <v>IC.MU.010101</v>
      </c>
      <c r="K2" s="61" t="s">
        <v>12175</v>
      </c>
      <c r="L2" s="60" t="str">
        <f t="shared" ref="L2:L65" si="0">G2</f>
        <v>Pain</v>
      </c>
      <c r="M2" s="64" t="str">
        <f>CONCATENATE("PI.",J2,".",K2)</f>
        <v>PI.IC.MU.010101.01</v>
      </c>
      <c r="N2" s="64"/>
      <c r="O2" s="64" t="str">
        <f>CONCATENATE("PH.",J2,".",K2)</f>
        <v>PH.IC.MU.010101.01</v>
      </c>
      <c r="Q2" s="64" t="str">
        <f>CONCATENATE("CL.",J2,".",K2)</f>
        <v>CL.IC.MU.010101.01</v>
      </c>
    </row>
    <row r="3" spans="1:47" s="60" customFormat="1" ht="15">
      <c r="A3" s="60" t="s">
        <v>7740</v>
      </c>
      <c r="C3" s="61" t="s">
        <v>2379</v>
      </c>
      <c r="E3" s="61" t="s">
        <v>12175</v>
      </c>
      <c r="F3" s="60" t="s">
        <v>7742</v>
      </c>
      <c r="G3" s="60" t="s">
        <v>9465</v>
      </c>
      <c r="H3" s="61" t="s">
        <v>12430</v>
      </c>
      <c r="I3" s="60" t="s">
        <v>11477</v>
      </c>
      <c r="J3" s="63" t="str">
        <f t="shared" ref="J3:J66" si="1">CONCATENATE("IC.MU.",C3,E3,H3)</f>
        <v>IC.MU.010102</v>
      </c>
      <c r="K3" s="61" t="s">
        <v>12175</v>
      </c>
      <c r="L3" s="60" t="str">
        <f t="shared" si="0"/>
        <v>Redness</v>
      </c>
      <c r="M3" s="64" t="str">
        <f t="shared" ref="M3:M66" si="2">CONCATENATE("PI.",J3,".",K3)</f>
        <v>PI.IC.MU.010102.01</v>
      </c>
      <c r="N3" s="64"/>
      <c r="O3" s="64" t="str">
        <f t="shared" ref="O3:O66" si="3">CONCATENATE("PH.",J3,".",K3)</f>
        <v>PH.IC.MU.010102.01</v>
      </c>
      <c r="Q3" s="64" t="str">
        <f t="shared" ref="Q3:Q66" si="4">CONCATENATE("CL.",J3,".",K3)</f>
        <v>CL.IC.MU.010102.01</v>
      </c>
    </row>
    <row r="4" spans="1:47" s="60" customFormat="1" ht="15">
      <c r="A4" s="60" t="s">
        <v>7740</v>
      </c>
      <c r="C4" s="61" t="s">
        <v>12273</v>
      </c>
      <c r="E4" s="61" t="s">
        <v>12273</v>
      </c>
      <c r="F4" s="60" t="s">
        <v>7742</v>
      </c>
      <c r="G4" s="60" t="s">
        <v>11800</v>
      </c>
      <c r="H4" s="61" t="s">
        <v>3812</v>
      </c>
      <c r="I4" s="60" t="s">
        <v>11800</v>
      </c>
      <c r="J4" s="63" t="str">
        <f t="shared" si="1"/>
        <v>IC.MU.010103</v>
      </c>
      <c r="K4" s="61" t="s">
        <v>12175</v>
      </c>
      <c r="L4" s="60" t="str">
        <f t="shared" si="0"/>
        <v>Swelling</v>
      </c>
      <c r="M4" s="64" t="str">
        <f t="shared" si="2"/>
        <v>PI.IC.MU.010103.01</v>
      </c>
      <c r="N4" s="64"/>
      <c r="O4" s="64" t="str">
        <f t="shared" si="3"/>
        <v>PH.IC.MU.010103.01</v>
      </c>
      <c r="Q4" s="64" t="str">
        <f t="shared" si="4"/>
        <v>CL.IC.MU.010103.01</v>
      </c>
    </row>
    <row r="5" spans="1:47" s="60" customFormat="1" ht="15">
      <c r="A5" s="60" t="s">
        <v>7740</v>
      </c>
      <c r="C5" s="61" t="s">
        <v>12175</v>
      </c>
      <c r="E5" s="61" t="s">
        <v>12175</v>
      </c>
      <c r="F5" s="60" t="s">
        <v>7742</v>
      </c>
      <c r="G5" s="60" t="s">
        <v>7743</v>
      </c>
      <c r="H5" s="61" t="s">
        <v>6464</v>
      </c>
      <c r="I5" s="60" t="s">
        <v>7743</v>
      </c>
      <c r="J5" s="63" t="str">
        <f t="shared" si="1"/>
        <v>IC.MU.010104</v>
      </c>
      <c r="K5" s="61" t="s">
        <v>12175</v>
      </c>
      <c r="L5" s="60" t="str">
        <f t="shared" si="0"/>
        <v>Heat</v>
      </c>
      <c r="M5" s="64" t="str">
        <f t="shared" si="2"/>
        <v>PI.IC.MU.010104.01</v>
      </c>
      <c r="N5" s="64"/>
      <c r="O5" s="64" t="str">
        <f t="shared" si="3"/>
        <v>PH.IC.MU.010104.01</v>
      </c>
      <c r="Q5" s="64" t="str">
        <f t="shared" si="4"/>
        <v>CL.IC.MU.010104.01</v>
      </c>
    </row>
    <row r="6" spans="1:47" s="60" customFormat="1" ht="15">
      <c r="A6" s="60" t="s">
        <v>7740</v>
      </c>
      <c r="C6" s="61" t="s">
        <v>12175</v>
      </c>
      <c r="E6" s="61" t="s">
        <v>12175</v>
      </c>
      <c r="F6" s="60" t="s">
        <v>7742</v>
      </c>
      <c r="G6" s="60" t="s">
        <v>11798</v>
      </c>
      <c r="H6" s="61" t="s">
        <v>6291</v>
      </c>
      <c r="I6" s="60" t="s">
        <v>11101</v>
      </c>
      <c r="J6" s="63" t="str">
        <f t="shared" si="1"/>
        <v>IC.MU.010105</v>
      </c>
      <c r="K6" s="61" t="s">
        <v>12175</v>
      </c>
      <c r="L6" s="60" t="str">
        <f t="shared" si="0"/>
        <v>Tenderness</v>
      </c>
      <c r="M6" s="64" t="str">
        <f t="shared" si="2"/>
        <v>PI.IC.MU.010105.01</v>
      </c>
      <c r="N6" s="64"/>
      <c r="O6" s="64" t="str">
        <f t="shared" si="3"/>
        <v>PH.IC.MU.010105.01</v>
      </c>
      <c r="Q6" s="64" t="str">
        <f t="shared" si="4"/>
        <v>CL.IC.MU.010105.01</v>
      </c>
    </row>
    <row r="7" spans="1:47" s="60" customFormat="1" ht="15">
      <c r="A7" s="60" t="s">
        <v>7740</v>
      </c>
      <c r="C7" s="61" t="s">
        <v>12175</v>
      </c>
      <c r="E7" s="61" t="s">
        <v>12175</v>
      </c>
      <c r="F7" s="60" t="s">
        <v>7742</v>
      </c>
      <c r="G7" s="60" t="s">
        <v>7744</v>
      </c>
      <c r="H7" s="61" t="s">
        <v>6988</v>
      </c>
      <c r="I7" s="60" t="s">
        <v>7754</v>
      </c>
      <c r="J7" s="63" t="str">
        <f t="shared" si="1"/>
        <v>IC.MU.010106</v>
      </c>
      <c r="K7" s="61" t="s">
        <v>12175</v>
      </c>
      <c r="L7" s="60" t="str">
        <f t="shared" si="0"/>
        <v>Internal rotation</v>
      </c>
      <c r="M7" s="64" t="str">
        <f t="shared" si="2"/>
        <v>PI.IC.MU.010106.01</v>
      </c>
      <c r="N7" s="64"/>
      <c r="O7" s="64" t="str">
        <f t="shared" si="3"/>
        <v>PH.IC.MU.010106.01</v>
      </c>
      <c r="Q7" s="64" t="str">
        <f t="shared" si="4"/>
        <v>CL.IC.MU.010106.01</v>
      </c>
    </row>
    <row r="8" spans="1:47" s="60" customFormat="1" ht="15">
      <c r="A8" s="60" t="s">
        <v>7740</v>
      </c>
      <c r="C8" s="61" t="s">
        <v>12175</v>
      </c>
      <c r="E8" s="61" t="s">
        <v>12175</v>
      </c>
      <c r="F8" s="60" t="s">
        <v>7742</v>
      </c>
      <c r="G8" s="60" t="s">
        <v>7755</v>
      </c>
      <c r="H8" s="61" t="s">
        <v>6317</v>
      </c>
      <c r="I8" s="60" t="s">
        <v>7756</v>
      </c>
      <c r="J8" s="63" t="str">
        <f t="shared" si="1"/>
        <v>IC.MU.010107</v>
      </c>
      <c r="K8" s="61" t="s">
        <v>12175</v>
      </c>
      <c r="L8" s="60" t="str">
        <f t="shared" si="0"/>
        <v>External rotation</v>
      </c>
      <c r="M8" s="64" t="str">
        <f t="shared" si="2"/>
        <v>PI.IC.MU.010107.01</v>
      </c>
      <c r="N8" s="64"/>
      <c r="O8" s="64" t="str">
        <f t="shared" si="3"/>
        <v>PH.IC.MU.010107.01</v>
      </c>
      <c r="Q8" s="64" t="str">
        <f t="shared" si="4"/>
        <v>CL.IC.MU.010107.01</v>
      </c>
    </row>
    <row r="9" spans="1:47" s="60" customFormat="1" ht="15">
      <c r="A9" s="60" t="s">
        <v>7740</v>
      </c>
      <c r="C9" s="61" t="s">
        <v>12175</v>
      </c>
      <c r="E9" s="61" t="s">
        <v>12175</v>
      </c>
      <c r="F9" s="60" t="s">
        <v>7742</v>
      </c>
      <c r="G9" s="60" t="s">
        <v>7757</v>
      </c>
      <c r="H9" s="61" t="s">
        <v>3574</v>
      </c>
      <c r="I9" s="60" t="s">
        <v>7758</v>
      </c>
      <c r="J9" s="63" t="str">
        <f t="shared" si="1"/>
        <v>IC.MU.010108</v>
      </c>
      <c r="K9" s="61" t="s">
        <v>12175</v>
      </c>
      <c r="L9" s="60" t="str">
        <f t="shared" si="0"/>
        <v>Decreased range of motion</v>
      </c>
      <c r="M9" s="64" t="str">
        <f t="shared" si="2"/>
        <v>PI.IC.MU.010108.01</v>
      </c>
      <c r="N9" s="64"/>
      <c r="O9" s="64" t="str">
        <f t="shared" si="3"/>
        <v>PH.IC.MU.010108.01</v>
      </c>
      <c r="Q9" s="64" t="str">
        <f t="shared" si="4"/>
        <v>CL.IC.MU.010108.01</v>
      </c>
    </row>
    <row r="10" spans="1:47" s="60" customFormat="1" ht="15">
      <c r="A10" s="60" t="s">
        <v>7740</v>
      </c>
      <c r="C10" s="61" t="s">
        <v>12175</v>
      </c>
      <c r="E10" s="61" t="s">
        <v>12175</v>
      </c>
      <c r="F10" s="60" t="s">
        <v>7742</v>
      </c>
      <c r="G10" s="60" t="s">
        <v>7759</v>
      </c>
      <c r="H10" s="61" t="s">
        <v>3690</v>
      </c>
      <c r="I10" s="60" t="s">
        <v>7759</v>
      </c>
      <c r="J10" s="63" t="str">
        <f t="shared" si="1"/>
        <v>IC.MU.010109</v>
      </c>
      <c r="K10" s="61" t="s">
        <v>12175</v>
      </c>
      <c r="L10" s="60" t="str">
        <f t="shared" si="0"/>
        <v>Contracture</v>
      </c>
      <c r="M10" s="64" t="str">
        <f t="shared" si="2"/>
        <v>PI.IC.MU.010109.01</v>
      </c>
      <c r="N10" s="64"/>
      <c r="O10" s="64" t="str">
        <f t="shared" si="3"/>
        <v>PH.IC.MU.010109.01</v>
      </c>
      <c r="Q10" s="64" t="str">
        <f t="shared" si="4"/>
        <v>CL.IC.MU.010109.01</v>
      </c>
    </row>
    <row r="11" spans="1:47" s="60" customFormat="1" ht="15">
      <c r="A11" s="60" t="s">
        <v>7740</v>
      </c>
      <c r="C11" s="61" t="s">
        <v>12175</v>
      </c>
      <c r="D11" s="60" t="s">
        <v>7469</v>
      </c>
      <c r="E11" s="61" t="s">
        <v>12430</v>
      </c>
      <c r="F11" s="60" t="s">
        <v>7760</v>
      </c>
      <c r="G11" s="60" t="s">
        <v>9720</v>
      </c>
      <c r="H11" s="61" t="s">
        <v>12175</v>
      </c>
      <c r="I11" s="60" t="s">
        <v>7761</v>
      </c>
      <c r="J11" s="63" t="str">
        <f t="shared" si="1"/>
        <v>IC.MU.010201</v>
      </c>
      <c r="K11" s="61" t="s">
        <v>2379</v>
      </c>
      <c r="L11" s="60" t="str">
        <f t="shared" si="0"/>
        <v>Wrist, right</v>
      </c>
      <c r="M11" s="64" t="str">
        <f t="shared" si="2"/>
        <v>PI.IC.MU.010201.01</v>
      </c>
      <c r="N11" s="64"/>
      <c r="O11" s="64" t="str">
        <f t="shared" si="3"/>
        <v>PH.IC.MU.010201.01</v>
      </c>
      <c r="Q11" s="64" t="str">
        <f t="shared" si="4"/>
        <v>CL.IC.MU.010201.01</v>
      </c>
    </row>
    <row r="12" spans="1:47" s="60" customFormat="1" ht="15">
      <c r="A12" s="60" t="s">
        <v>7740</v>
      </c>
      <c r="C12" s="61" t="s">
        <v>2379</v>
      </c>
      <c r="E12" s="61" t="s">
        <v>4192</v>
      </c>
      <c r="F12" s="60" t="s">
        <v>7760</v>
      </c>
      <c r="G12" s="60" t="s">
        <v>9722</v>
      </c>
      <c r="H12" s="61" t="s">
        <v>4192</v>
      </c>
      <c r="I12" s="60" t="s">
        <v>7999</v>
      </c>
      <c r="J12" s="63" t="str">
        <f t="shared" si="1"/>
        <v>IC.MU.010202</v>
      </c>
      <c r="K12" s="61" t="s">
        <v>2379</v>
      </c>
      <c r="L12" s="60" t="str">
        <f t="shared" si="0"/>
        <v>Wrist, left</v>
      </c>
      <c r="M12" s="64" t="str">
        <f t="shared" si="2"/>
        <v>PI.IC.MU.010202.01</v>
      </c>
      <c r="N12" s="64"/>
      <c r="O12" s="64" t="str">
        <f t="shared" si="3"/>
        <v>PH.IC.MU.010202.01</v>
      </c>
      <c r="Q12" s="64" t="str">
        <f t="shared" si="4"/>
        <v>CL.IC.MU.010202.01</v>
      </c>
    </row>
    <row r="13" spans="1:47" s="60" customFormat="1" ht="15">
      <c r="A13" s="60" t="s">
        <v>7740</v>
      </c>
      <c r="C13" s="61" t="s">
        <v>2379</v>
      </c>
      <c r="E13" s="61" t="s">
        <v>4192</v>
      </c>
      <c r="F13" s="60" t="s">
        <v>7760</v>
      </c>
      <c r="G13" s="60" t="s">
        <v>9712</v>
      </c>
      <c r="H13" s="61" t="s">
        <v>3812</v>
      </c>
      <c r="I13" s="60" t="s">
        <v>7762</v>
      </c>
      <c r="J13" s="63" t="str">
        <f t="shared" si="1"/>
        <v>IC.MU.010203</v>
      </c>
      <c r="K13" s="61" t="s">
        <v>2379</v>
      </c>
      <c r="L13" s="60" t="str">
        <f t="shared" si="0"/>
        <v>Elbow, right</v>
      </c>
      <c r="M13" s="64" t="str">
        <f t="shared" si="2"/>
        <v>PI.IC.MU.010203.01</v>
      </c>
      <c r="N13" s="64"/>
      <c r="O13" s="64" t="str">
        <f t="shared" si="3"/>
        <v>PH.IC.MU.010203.01</v>
      </c>
      <c r="Q13" s="64" t="str">
        <f t="shared" si="4"/>
        <v>CL.IC.MU.010203.01</v>
      </c>
    </row>
    <row r="14" spans="1:47" s="60" customFormat="1" ht="15">
      <c r="A14" s="60" t="s">
        <v>7740</v>
      </c>
      <c r="C14" s="61" t="s">
        <v>2379</v>
      </c>
      <c r="E14" s="61" t="s">
        <v>4192</v>
      </c>
      <c r="F14" s="60" t="s">
        <v>7760</v>
      </c>
      <c r="G14" s="60" t="s">
        <v>9714</v>
      </c>
      <c r="H14" s="61" t="s">
        <v>6464</v>
      </c>
      <c r="I14" s="60" t="s">
        <v>7763</v>
      </c>
      <c r="J14" s="63" t="str">
        <f t="shared" si="1"/>
        <v>IC.MU.010204</v>
      </c>
      <c r="K14" s="61" t="s">
        <v>2379</v>
      </c>
      <c r="L14" s="60" t="str">
        <f t="shared" si="0"/>
        <v>Elbow, left</v>
      </c>
      <c r="M14" s="64" t="str">
        <f t="shared" si="2"/>
        <v>PI.IC.MU.010204.01</v>
      </c>
      <c r="N14" s="64"/>
      <c r="O14" s="64" t="str">
        <f t="shared" si="3"/>
        <v>PH.IC.MU.010204.01</v>
      </c>
      <c r="Q14" s="64" t="str">
        <f t="shared" si="4"/>
        <v>CL.IC.MU.010204.01</v>
      </c>
    </row>
    <row r="15" spans="1:47" s="60" customFormat="1" ht="15">
      <c r="A15" s="60" t="s">
        <v>7740</v>
      </c>
      <c r="C15" s="61" t="s">
        <v>2379</v>
      </c>
      <c r="E15" s="61" t="s">
        <v>4192</v>
      </c>
      <c r="F15" s="60" t="s">
        <v>7760</v>
      </c>
      <c r="G15" s="60" t="s">
        <v>9649</v>
      </c>
      <c r="H15" s="61" t="s">
        <v>6291</v>
      </c>
      <c r="I15" s="60" t="s">
        <v>7929</v>
      </c>
      <c r="J15" s="63" t="str">
        <f t="shared" si="1"/>
        <v>IC.MU.010205</v>
      </c>
      <c r="K15" s="61" t="s">
        <v>2379</v>
      </c>
      <c r="L15" s="60" t="str">
        <f t="shared" si="0"/>
        <v>Shoulder, right</v>
      </c>
      <c r="M15" s="64" t="str">
        <f t="shared" si="2"/>
        <v>PI.IC.MU.010205.01</v>
      </c>
      <c r="N15" s="64"/>
      <c r="O15" s="64" t="str">
        <f t="shared" si="3"/>
        <v>PH.IC.MU.010205.01</v>
      </c>
      <c r="Q15" s="64" t="str">
        <f t="shared" si="4"/>
        <v>CL.IC.MU.010205.01</v>
      </c>
    </row>
    <row r="16" spans="1:47" s="60" customFormat="1" ht="15">
      <c r="A16" s="60" t="s">
        <v>7740</v>
      </c>
      <c r="C16" s="61" t="s">
        <v>2379</v>
      </c>
      <c r="E16" s="61" t="s">
        <v>4192</v>
      </c>
      <c r="F16" s="60" t="s">
        <v>7760</v>
      </c>
      <c r="G16" s="60" t="s">
        <v>9651</v>
      </c>
      <c r="H16" s="61" t="s">
        <v>6988</v>
      </c>
      <c r="I16" s="60" t="s">
        <v>7930</v>
      </c>
      <c r="J16" s="63" t="str">
        <f t="shared" si="1"/>
        <v>IC.MU.010206</v>
      </c>
      <c r="K16" s="61" t="s">
        <v>2379</v>
      </c>
      <c r="L16" s="60" t="str">
        <f t="shared" si="0"/>
        <v>Shoulder, left</v>
      </c>
      <c r="M16" s="64" t="str">
        <f t="shared" si="2"/>
        <v>PI.IC.MU.010206.01</v>
      </c>
      <c r="N16" s="64"/>
      <c r="O16" s="64" t="str">
        <f t="shared" si="3"/>
        <v>PH.IC.MU.010206.01</v>
      </c>
      <c r="Q16" s="64" t="str">
        <f t="shared" si="4"/>
        <v>CL.IC.MU.010206.01</v>
      </c>
    </row>
    <row r="17" spans="1:17" s="60" customFormat="1" ht="15">
      <c r="A17" s="60" t="s">
        <v>7740</v>
      </c>
      <c r="C17" s="61" t="s">
        <v>2379</v>
      </c>
      <c r="E17" s="61" t="s">
        <v>4192</v>
      </c>
      <c r="F17" s="60" t="s">
        <v>7760</v>
      </c>
      <c r="G17" s="60" t="s">
        <v>9365</v>
      </c>
      <c r="H17" s="61" t="s">
        <v>6317</v>
      </c>
      <c r="I17" s="60" t="s">
        <v>7931</v>
      </c>
      <c r="J17" s="63" t="str">
        <f t="shared" si="1"/>
        <v>IC.MU.010207</v>
      </c>
      <c r="K17" s="61" t="s">
        <v>2379</v>
      </c>
      <c r="L17" s="60" t="str">
        <f t="shared" si="0"/>
        <v>Hip, right</v>
      </c>
      <c r="M17" s="64" t="str">
        <f t="shared" si="2"/>
        <v>PI.IC.MU.010207.01</v>
      </c>
      <c r="N17" s="64"/>
      <c r="O17" s="64" t="str">
        <f t="shared" si="3"/>
        <v>PH.IC.MU.010207.01</v>
      </c>
      <c r="Q17" s="64" t="str">
        <f t="shared" si="4"/>
        <v>CL.IC.MU.010207.01</v>
      </c>
    </row>
    <row r="18" spans="1:17" s="60" customFormat="1" ht="15">
      <c r="A18" s="60" t="s">
        <v>7740</v>
      </c>
      <c r="C18" s="61" t="s">
        <v>2379</v>
      </c>
      <c r="E18" s="61" t="s">
        <v>4192</v>
      </c>
      <c r="F18" s="60" t="s">
        <v>7760</v>
      </c>
      <c r="G18" s="60" t="s">
        <v>9239</v>
      </c>
      <c r="H18" s="61" t="s">
        <v>3574</v>
      </c>
      <c r="I18" s="60" t="s">
        <v>7932</v>
      </c>
      <c r="J18" s="63" t="str">
        <f t="shared" si="1"/>
        <v>IC.MU.010208</v>
      </c>
      <c r="K18" s="61" t="s">
        <v>2379</v>
      </c>
      <c r="L18" s="60" t="str">
        <f t="shared" si="0"/>
        <v>Hip, left</v>
      </c>
      <c r="M18" s="64" t="str">
        <f t="shared" si="2"/>
        <v>PI.IC.MU.010208.01</v>
      </c>
      <c r="N18" s="64"/>
      <c r="O18" s="64" t="str">
        <f t="shared" si="3"/>
        <v>PH.IC.MU.010208.01</v>
      </c>
      <c r="Q18" s="64" t="str">
        <f t="shared" si="4"/>
        <v>CL.IC.MU.010208.01</v>
      </c>
    </row>
    <row r="19" spans="1:17" s="60" customFormat="1" ht="15">
      <c r="A19" s="60" t="s">
        <v>7740</v>
      </c>
      <c r="C19" s="61" t="s">
        <v>12175</v>
      </c>
      <c r="E19" s="61" t="s">
        <v>12430</v>
      </c>
      <c r="F19" s="60" t="s">
        <v>7760</v>
      </c>
      <c r="G19" s="60" t="s">
        <v>9730</v>
      </c>
      <c r="H19" s="61" t="s">
        <v>3690</v>
      </c>
      <c r="I19" s="60" t="s">
        <v>7933</v>
      </c>
      <c r="J19" s="63" t="str">
        <f t="shared" si="1"/>
        <v>IC.MU.010209</v>
      </c>
      <c r="K19" s="61" t="s">
        <v>12175</v>
      </c>
      <c r="L19" s="60" t="str">
        <f t="shared" si="0"/>
        <v>Knee, right</v>
      </c>
      <c r="M19" s="64" t="str">
        <f t="shared" si="2"/>
        <v>PI.IC.MU.010209.01</v>
      </c>
      <c r="N19" s="64"/>
      <c r="O19" s="64" t="str">
        <f t="shared" si="3"/>
        <v>PH.IC.MU.010209.01</v>
      </c>
      <c r="Q19" s="64" t="str">
        <f t="shared" si="4"/>
        <v>CL.IC.MU.010209.01</v>
      </c>
    </row>
    <row r="20" spans="1:17" s="60" customFormat="1" ht="15">
      <c r="A20" s="60" t="s">
        <v>7740</v>
      </c>
      <c r="C20" s="61" t="s">
        <v>12175</v>
      </c>
      <c r="E20" s="61" t="s">
        <v>12430</v>
      </c>
      <c r="F20" s="60" t="s">
        <v>7760</v>
      </c>
      <c r="G20" s="60" t="s">
        <v>9732</v>
      </c>
      <c r="H20" s="61" t="s">
        <v>3188</v>
      </c>
      <c r="I20" s="60" t="s">
        <v>7934</v>
      </c>
      <c r="J20" s="63" t="str">
        <f t="shared" si="1"/>
        <v>IC.MU.010210</v>
      </c>
      <c r="K20" s="61" t="s">
        <v>12175</v>
      </c>
      <c r="L20" s="60" t="str">
        <f t="shared" si="0"/>
        <v>Knee, left</v>
      </c>
      <c r="M20" s="64" t="str">
        <f t="shared" si="2"/>
        <v>PI.IC.MU.010210.01</v>
      </c>
      <c r="N20" s="64"/>
      <c r="O20" s="64" t="str">
        <f t="shared" si="3"/>
        <v>PH.IC.MU.010210.01</v>
      </c>
      <c r="Q20" s="64" t="str">
        <f t="shared" si="4"/>
        <v>CL.IC.MU.010210.01</v>
      </c>
    </row>
    <row r="21" spans="1:17" s="60" customFormat="1" ht="15">
      <c r="A21" s="60" t="s">
        <v>7740</v>
      </c>
      <c r="C21" s="61" t="s">
        <v>12175</v>
      </c>
      <c r="E21" s="61" t="s">
        <v>12430</v>
      </c>
      <c r="F21" s="60" t="s">
        <v>7760</v>
      </c>
      <c r="G21" s="60" t="s">
        <v>9878</v>
      </c>
      <c r="H21" s="61" t="s">
        <v>5749</v>
      </c>
      <c r="I21" s="60" t="s">
        <v>7935</v>
      </c>
      <c r="J21" s="63" t="str">
        <f t="shared" si="1"/>
        <v>IC.MU.010211</v>
      </c>
      <c r="K21" s="61" t="s">
        <v>12175</v>
      </c>
      <c r="L21" s="60" t="str">
        <f t="shared" si="0"/>
        <v>Ankle, right</v>
      </c>
      <c r="M21" s="64" t="str">
        <f t="shared" si="2"/>
        <v>PI.IC.MU.010211.01</v>
      </c>
      <c r="N21" s="64"/>
      <c r="O21" s="64" t="str">
        <f t="shared" si="3"/>
        <v>PH.IC.MU.010211.01</v>
      </c>
      <c r="Q21" s="64" t="str">
        <f t="shared" si="4"/>
        <v>CL.IC.MU.010211.01</v>
      </c>
    </row>
    <row r="22" spans="1:17" s="60" customFormat="1" ht="15">
      <c r="A22" s="60" t="s">
        <v>7740</v>
      </c>
      <c r="C22" s="61" t="s">
        <v>12175</v>
      </c>
      <c r="E22" s="61" t="s">
        <v>12430</v>
      </c>
      <c r="F22" s="60" t="s">
        <v>7760</v>
      </c>
      <c r="G22" s="60" t="s">
        <v>9880</v>
      </c>
      <c r="H22" s="61" t="s">
        <v>3064</v>
      </c>
      <c r="I22" s="60" t="s">
        <v>7936</v>
      </c>
      <c r="J22" s="63" t="str">
        <f t="shared" si="1"/>
        <v>IC.MU.010212</v>
      </c>
      <c r="K22" s="61" t="s">
        <v>12175</v>
      </c>
      <c r="L22" s="60" t="str">
        <f t="shared" si="0"/>
        <v>Ankle, left</v>
      </c>
      <c r="M22" s="64" t="str">
        <f t="shared" si="2"/>
        <v>PI.IC.MU.010212.01</v>
      </c>
      <c r="N22" s="64"/>
      <c r="O22" s="64" t="str">
        <f t="shared" si="3"/>
        <v>PH.IC.MU.010212.01</v>
      </c>
      <c r="Q22" s="64" t="str">
        <f t="shared" si="4"/>
        <v>CL.IC.MU.010212.01</v>
      </c>
    </row>
    <row r="23" spans="1:17" s="60" customFormat="1" ht="15">
      <c r="A23" s="60" t="s">
        <v>7740</v>
      </c>
      <c r="C23" s="61" t="s">
        <v>12175</v>
      </c>
      <c r="E23" s="61" t="s">
        <v>12430</v>
      </c>
      <c r="F23" s="60" t="s">
        <v>7760</v>
      </c>
      <c r="G23" s="60" t="s">
        <v>7937</v>
      </c>
      <c r="H23" s="61" t="s">
        <v>5560</v>
      </c>
      <c r="I23" s="60" t="s">
        <v>7938</v>
      </c>
      <c r="J23" s="63" t="str">
        <f t="shared" si="1"/>
        <v>IC.MU.010213</v>
      </c>
      <c r="K23" s="61" t="s">
        <v>12175</v>
      </c>
      <c r="L23" s="60" t="str">
        <f t="shared" si="0"/>
        <v>Fingers, right</v>
      </c>
      <c r="M23" s="64" t="str">
        <f t="shared" si="2"/>
        <v>PI.IC.MU.010213.01</v>
      </c>
      <c r="N23" s="64"/>
      <c r="O23" s="64" t="str">
        <f t="shared" si="3"/>
        <v>PH.IC.MU.010213.01</v>
      </c>
      <c r="Q23" s="64" t="str">
        <f t="shared" si="4"/>
        <v>CL.IC.MU.010213.01</v>
      </c>
    </row>
    <row r="24" spans="1:17" s="60" customFormat="1" ht="15">
      <c r="A24" s="60" t="s">
        <v>7740</v>
      </c>
      <c r="C24" s="61" t="s">
        <v>12175</v>
      </c>
      <c r="E24" s="61" t="s">
        <v>12430</v>
      </c>
      <c r="F24" s="60" t="s">
        <v>7760</v>
      </c>
      <c r="G24" s="60" t="s">
        <v>7939</v>
      </c>
      <c r="H24" s="61" t="s">
        <v>4082</v>
      </c>
      <c r="I24" s="60" t="s">
        <v>7940</v>
      </c>
      <c r="J24" s="63" t="str">
        <f t="shared" si="1"/>
        <v>IC.MU.010214</v>
      </c>
      <c r="K24" s="61" t="s">
        <v>12175</v>
      </c>
      <c r="L24" s="60" t="str">
        <f t="shared" si="0"/>
        <v>Fingers, left</v>
      </c>
      <c r="M24" s="64" t="str">
        <f t="shared" si="2"/>
        <v>PI.IC.MU.010214.01</v>
      </c>
      <c r="N24" s="64"/>
      <c r="O24" s="64" t="str">
        <f t="shared" si="3"/>
        <v>PH.IC.MU.010214.01</v>
      </c>
      <c r="Q24" s="64" t="str">
        <f t="shared" si="4"/>
        <v>CL.IC.MU.010214.01</v>
      </c>
    </row>
    <row r="25" spans="1:17" s="60" customFormat="1" ht="15">
      <c r="A25" s="60" t="s">
        <v>7740</v>
      </c>
      <c r="C25" s="61" t="s">
        <v>12175</v>
      </c>
      <c r="E25" s="61" t="s">
        <v>12430</v>
      </c>
      <c r="F25" s="60" t="s">
        <v>7760</v>
      </c>
      <c r="G25" s="60" t="s">
        <v>7611</v>
      </c>
      <c r="H25" s="61" t="s">
        <v>7456</v>
      </c>
      <c r="I25" s="60" t="s">
        <v>7612</v>
      </c>
      <c r="J25" s="63" t="str">
        <f t="shared" si="1"/>
        <v>IC.MU.010215</v>
      </c>
      <c r="K25" s="61" t="s">
        <v>12175</v>
      </c>
      <c r="L25" s="60" t="str">
        <f t="shared" si="0"/>
        <v>Toes, right</v>
      </c>
      <c r="M25" s="64" t="str">
        <f t="shared" si="2"/>
        <v>PI.IC.MU.010215.01</v>
      </c>
      <c r="N25" s="64"/>
      <c r="O25" s="64" t="str">
        <f t="shared" si="3"/>
        <v>PH.IC.MU.010215.01</v>
      </c>
      <c r="Q25" s="64" t="str">
        <f t="shared" si="4"/>
        <v>CL.IC.MU.010215.01</v>
      </c>
    </row>
    <row r="26" spans="1:17" s="60" customFormat="1" ht="15">
      <c r="A26" s="60" t="s">
        <v>7740</v>
      </c>
      <c r="C26" s="61" t="s">
        <v>12175</v>
      </c>
      <c r="E26" s="61" t="s">
        <v>12430</v>
      </c>
      <c r="F26" s="60" t="s">
        <v>7760</v>
      </c>
      <c r="G26" s="60" t="s">
        <v>7613</v>
      </c>
      <c r="H26" s="61" t="s">
        <v>7863</v>
      </c>
      <c r="I26" s="60" t="s">
        <v>7588</v>
      </c>
      <c r="J26" s="63" t="str">
        <f t="shared" si="1"/>
        <v>IC.MU.010216</v>
      </c>
      <c r="K26" s="61" t="s">
        <v>12175</v>
      </c>
      <c r="L26" s="60" t="str">
        <f t="shared" si="0"/>
        <v>Toes, left</v>
      </c>
      <c r="M26" s="64" t="str">
        <f t="shared" si="2"/>
        <v>PI.IC.MU.010216.01</v>
      </c>
      <c r="N26" s="64"/>
      <c r="O26" s="64" t="str">
        <f t="shared" si="3"/>
        <v>PH.IC.MU.010216.01</v>
      </c>
      <c r="Q26" s="64" t="str">
        <f t="shared" si="4"/>
        <v>CL.IC.MU.010216.01</v>
      </c>
    </row>
    <row r="27" spans="1:17" s="60" customFormat="1" ht="15">
      <c r="A27" s="60" t="s">
        <v>7740</v>
      </c>
      <c r="B27" s="60" t="s">
        <v>7589</v>
      </c>
      <c r="C27" s="61" t="s">
        <v>12430</v>
      </c>
      <c r="D27" s="60" t="s">
        <v>7460</v>
      </c>
      <c r="E27" s="61" t="s">
        <v>12175</v>
      </c>
      <c r="F27" s="60" t="s">
        <v>7590</v>
      </c>
      <c r="G27" s="60" t="s">
        <v>12215</v>
      </c>
      <c r="H27" s="61" t="s">
        <v>12430</v>
      </c>
      <c r="I27" s="60" t="s">
        <v>12215</v>
      </c>
      <c r="J27" s="63" t="str">
        <f t="shared" si="1"/>
        <v>IC.MU.020102</v>
      </c>
      <c r="K27" s="61" t="s">
        <v>12175</v>
      </c>
      <c r="L27" s="60" t="str">
        <f t="shared" si="0"/>
        <v>Pain</v>
      </c>
      <c r="M27" s="64" t="str">
        <f t="shared" si="2"/>
        <v>PI.IC.MU.020102.01</v>
      </c>
      <c r="N27" s="64"/>
      <c r="O27" s="64" t="str">
        <f t="shared" si="3"/>
        <v>PH.IC.MU.020102.01</v>
      </c>
      <c r="Q27" s="64" t="str">
        <f t="shared" si="4"/>
        <v>CL.IC.MU.020102.01</v>
      </c>
    </row>
    <row r="28" spans="1:17" s="60" customFormat="1" ht="15">
      <c r="A28" s="60" t="s">
        <v>7740</v>
      </c>
      <c r="C28" s="61" t="s">
        <v>12430</v>
      </c>
      <c r="E28" s="61" t="s">
        <v>12175</v>
      </c>
      <c r="F28" s="60" t="s">
        <v>7590</v>
      </c>
      <c r="G28" s="60" t="s">
        <v>9465</v>
      </c>
      <c r="H28" s="61" t="s">
        <v>12185</v>
      </c>
      <c r="I28" s="60" t="s">
        <v>11477</v>
      </c>
      <c r="J28" s="63" t="str">
        <f t="shared" si="1"/>
        <v>IC.MU.020103</v>
      </c>
      <c r="K28" s="61" t="s">
        <v>12175</v>
      </c>
      <c r="L28" s="60" t="str">
        <f t="shared" si="0"/>
        <v>Redness</v>
      </c>
      <c r="M28" s="64" t="str">
        <f t="shared" si="2"/>
        <v>PI.IC.MU.020103.01</v>
      </c>
      <c r="N28" s="64"/>
      <c r="O28" s="64" t="str">
        <f t="shared" si="3"/>
        <v>PH.IC.MU.020103.01</v>
      </c>
      <c r="Q28" s="64" t="str">
        <f t="shared" si="4"/>
        <v>CL.IC.MU.020103.01</v>
      </c>
    </row>
    <row r="29" spans="1:17" s="60" customFormat="1" ht="15">
      <c r="A29" s="60" t="s">
        <v>7740</v>
      </c>
      <c r="C29" s="61" t="s">
        <v>12430</v>
      </c>
      <c r="E29" s="61" t="s">
        <v>12175</v>
      </c>
      <c r="F29" s="60" t="s">
        <v>7590</v>
      </c>
      <c r="G29" s="60" t="s">
        <v>11800</v>
      </c>
      <c r="H29" s="61" t="s">
        <v>6464</v>
      </c>
      <c r="I29" s="60" t="s">
        <v>9469</v>
      </c>
      <c r="J29" s="63" t="str">
        <f t="shared" si="1"/>
        <v>IC.MU.020104</v>
      </c>
      <c r="K29" s="61" t="s">
        <v>12175</v>
      </c>
      <c r="L29" s="60" t="str">
        <f t="shared" si="0"/>
        <v>Swelling</v>
      </c>
      <c r="M29" s="64" t="str">
        <f t="shared" si="2"/>
        <v>PI.IC.MU.020104.01</v>
      </c>
      <c r="N29" s="64"/>
      <c r="O29" s="64" t="str">
        <f t="shared" si="3"/>
        <v>PH.IC.MU.020104.01</v>
      </c>
      <c r="Q29" s="64" t="str">
        <f t="shared" si="4"/>
        <v>CL.IC.MU.020104.01</v>
      </c>
    </row>
    <row r="30" spans="1:17" s="60" customFormat="1" ht="15">
      <c r="A30" s="60" t="s">
        <v>7740</v>
      </c>
      <c r="C30" s="61" t="s">
        <v>12430</v>
      </c>
      <c r="E30" s="61" t="s">
        <v>12175</v>
      </c>
      <c r="F30" s="60" t="s">
        <v>7590</v>
      </c>
      <c r="G30" s="60" t="s">
        <v>7743</v>
      </c>
      <c r="H30" s="61" t="s">
        <v>6291</v>
      </c>
      <c r="I30" s="60" t="s">
        <v>7743</v>
      </c>
      <c r="J30" s="63" t="str">
        <f t="shared" si="1"/>
        <v>IC.MU.020105</v>
      </c>
      <c r="K30" s="61" t="s">
        <v>12175</v>
      </c>
      <c r="L30" s="60" t="str">
        <f t="shared" si="0"/>
        <v>Heat</v>
      </c>
      <c r="M30" s="64" t="str">
        <f t="shared" si="2"/>
        <v>PI.IC.MU.020105.01</v>
      </c>
      <c r="N30" s="64"/>
      <c r="O30" s="64" t="str">
        <f t="shared" si="3"/>
        <v>PH.IC.MU.020105.01</v>
      </c>
      <c r="Q30" s="64" t="str">
        <f t="shared" si="4"/>
        <v>CL.IC.MU.020105.01</v>
      </c>
    </row>
    <row r="31" spans="1:17" s="60" customFormat="1" ht="15">
      <c r="A31" s="60" t="s">
        <v>7740</v>
      </c>
      <c r="C31" s="61" t="s">
        <v>12430</v>
      </c>
      <c r="E31" s="61" t="s">
        <v>12175</v>
      </c>
      <c r="F31" s="60" t="s">
        <v>7590</v>
      </c>
      <c r="G31" s="60" t="s">
        <v>11798</v>
      </c>
      <c r="H31" s="61" t="s">
        <v>6988</v>
      </c>
      <c r="I31" s="60" t="s">
        <v>11101</v>
      </c>
      <c r="J31" s="63" t="str">
        <f t="shared" si="1"/>
        <v>IC.MU.020106</v>
      </c>
      <c r="K31" s="61" t="s">
        <v>12175</v>
      </c>
      <c r="L31" s="60" t="str">
        <f t="shared" si="0"/>
        <v>Tenderness</v>
      </c>
      <c r="M31" s="64" t="str">
        <f t="shared" si="2"/>
        <v>PI.IC.MU.020106.01</v>
      </c>
      <c r="N31" s="64"/>
      <c r="O31" s="64" t="str">
        <f t="shared" si="3"/>
        <v>PH.IC.MU.020106.01</v>
      </c>
      <c r="Q31" s="64" t="str">
        <f t="shared" si="4"/>
        <v>CL.IC.MU.020106.01</v>
      </c>
    </row>
    <row r="32" spans="1:17" s="60" customFormat="1" ht="15">
      <c r="A32" s="60" t="s">
        <v>7740</v>
      </c>
      <c r="C32" s="61" t="s">
        <v>12430</v>
      </c>
      <c r="E32" s="61" t="s">
        <v>12175</v>
      </c>
      <c r="F32" s="60" t="s">
        <v>7590</v>
      </c>
      <c r="G32" s="60" t="s">
        <v>7744</v>
      </c>
      <c r="H32" s="61" t="s">
        <v>6317</v>
      </c>
      <c r="I32" s="60" t="s">
        <v>7591</v>
      </c>
      <c r="J32" s="63" t="str">
        <f t="shared" si="1"/>
        <v>IC.MU.020107</v>
      </c>
      <c r="K32" s="61" t="s">
        <v>12175</v>
      </c>
      <c r="L32" s="60" t="str">
        <f t="shared" si="0"/>
        <v>Internal rotation</v>
      </c>
      <c r="M32" s="64" t="str">
        <f t="shared" si="2"/>
        <v>PI.IC.MU.020107.01</v>
      </c>
      <c r="N32" s="64"/>
      <c r="O32" s="64" t="str">
        <f t="shared" si="3"/>
        <v>PH.IC.MU.020107.01</v>
      </c>
      <c r="Q32" s="64" t="str">
        <f t="shared" si="4"/>
        <v>CL.IC.MU.020107.01</v>
      </c>
    </row>
    <row r="33" spans="1:17" s="60" customFormat="1" ht="15">
      <c r="A33" s="60" t="s">
        <v>7740</v>
      </c>
      <c r="C33" s="61" t="s">
        <v>12430</v>
      </c>
      <c r="E33" s="61" t="s">
        <v>12175</v>
      </c>
      <c r="F33" s="60" t="s">
        <v>7590</v>
      </c>
      <c r="G33" s="60" t="s">
        <v>7755</v>
      </c>
      <c r="H33" s="61" t="s">
        <v>3574</v>
      </c>
      <c r="I33" s="60" t="s">
        <v>7756</v>
      </c>
      <c r="J33" s="63" t="str">
        <f t="shared" si="1"/>
        <v>IC.MU.020108</v>
      </c>
      <c r="K33" s="61" t="s">
        <v>12175</v>
      </c>
      <c r="L33" s="60" t="str">
        <f t="shared" si="0"/>
        <v>External rotation</v>
      </c>
      <c r="M33" s="64" t="str">
        <f t="shared" si="2"/>
        <v>PI.IC.MU.020108.01</v>
      </c>
      <c r="N33" s="64"/>
      <c r="O33" s="64" t="str">
        <f t="shared" si="3"/>
        <v>PH.IC.MU.020108.01</v>
      </c>
      <c r="Q33" s="64" t="str">
        <f t="shared" si="4"/>
        <v>CL.IC.MU.020108.01</v>
      </c>
    </row>
    <row r="34" spans="1:17" s="60" customFormat="1" ht="15">
      <c r="A34" s="60" t="s">
        <v>7740</v>
      </c>
      <c r="C34" s="61" t="s">
        <v>12430</v>
      </c>
      <c r="E34" s="61" t="s">
        <v>12175</v>
      </c>
      <c r="F34" s="60" t="s">
        <v>7590</v>
      </c>
      <c r="G34" s="60" t="s">
        <v>7757</v>
      </c>
      <c r="H34" s="61" t="s">
        <v>3690</v>
      </c>
      <c r="I34" s="60" t="s">
        <v>7758</v>
      </c>
      <c r="J34" s="63" t="str">
        <f t="shared" si="1"/>
        <v>IC.MU.020109</v>
      </c>
      <c r="K34" s="61" t="s">
        <v>12175</v>
      </c>
      <c r="L34" s="60" t="str">
        <f t="shared" si="0"/>
        <v>Decreased range of motion</v>
      </c>
      <c r="M34" s="64" t="str">
        <f t="shared" si="2"/>
        <v>PI.IC.MU.020109.01</v>
      </c>
      <c r="N34" s="64"/>
      <c r="O34" s="64" t="str">
        <f t="shared" si="3"/>
        <v>PH.IC.MU.020109.01</v>
      </c>
      <c r="Q34" s="64" t="str">
        <f t="shared" si="4"/>
        <v>CL.IC.MU.020109.01</v>
      </c>
    </row>
    <row r="35" spans="1:17" s="60" customFormat="1" ht="15">
      <c r="A35" s="60" t="s">
        <v>7740</v>
      </c>
      <c r="C35" s="61" t="s">
        <v>12430</v>
      </c>
      <c r="E35" s="61" t="s">
        <v>12175</v>
      </c>
      <c r="F35" s="60" t="s">
        <v>7590</v>
      </c>
      <c r="G35" s="60" t="s">
        <v>7759</v>
      </c>
      <c r="H35" s="61" t="s">
        <v>3188</v>
      </c>
      <c r="I35" s="60" t="s">
        <v>7759</v>
      </c>
      <c r="J35" s="63" t="str">
        <f t="shared" si="1"/>
        <v>IC.MU.020110</v>
      </c>
      <c r="K35" s="61" t="s">
        <v>12175</v>
      </c>
      <c r="L35" s="60" t="str">
        <f t="shared" si="0"/>
        <v>Contracture</v>
      </c>
      <c r="M35" s="64" t="str">
        <f t="shared" si="2"/>
        <v>PI.IC.MU.020110.01</v>
      </c>
      <c r="N35" s="64"/>
      <c r="O35" s="64" t="str">
        <f t="shared" si="3"/>
        <v>PH.IC.MU.020110.01</v>
      </c>
      <c r="Q35" s="64" t="str">
        <f t="shared" si="4"/>
        <v>CL.IC.MU.020110.01</v>
      </c>
    </row>
    <row r="36" spans="1:17" s="60" customFormat="1" ht="15">
      <c r="A36" s="60" t="s">
        <v>7740</v>
      </c>
      <c r="C36" s="61" t="s">
        <v>12430</v>
      </c>
      <c r="D36" s="60" t="s">
        <v>7469</v>
      </c>
      <c r="E36" s="61" t="s">
        <v>12430</v>
      </c>
      <c r="F36" s="60" t="s">
        <v>7592</v>
      </c>
      <c r="G36" s="60" t="s">
        <v>9720</v>
      </c>
      <c r="H36" s="61" t="s">
        <v>12175</v>
      </c>
      <c r="I36" s="60" t="s">
        <v>7761</v>
      </c>
      <c r="J36" s="63" t="str">
        <f t="shared" si="1"/>
        <v>IC.MU.020201</v>
      </c>
      <c r="K36" s="61" t="s">
        <v>12175</v>
      </c>
      <c r="L36" s="60" t="str">
        <f t="shared" si="0"/>
        <v>Wrist, right</v>
      </c>
      <c r="M36" s="64" t="str">
        <f t="shared" si="2"/>
        <v>PI.IC.MU.020201.01</v>
      </c>
      <c r="N36" s="64"/>
      <c r="O36" s="64" t="str">
        <f t="shared" si="3"/>
        <v>PH.IC.MU.020201.01</v>
      </c>
      <c r="Q36" s="64" t="str">
        <f t="shared" si="4"/>
        <v>CL.IC.MU.020201.01</v>
      </c>
    </row>
    <row r="37" spans="1:17" s="60" customFormat="1" ht="15">
      <c r="A37" s="60" t="s">
        <v>7740</v>
      </c>
      <c r="C37" s="61" t="s">
        <v>12430</v>
      </c>
      <c r="E37" s="61" t="s">
        <v>12430</v>
      </c>
      <c r="F37" s="60" t="s">
        <v>7592</v>
      </c>
      <c r="G37" s="60" t="s">
        <v>9722</v>
      </c>
      <c r="H37" s="61" t="s">
        <v>12430</v>
      </c>
      <c r="I37" s="60" t="s">
        <v>7999</v>
      </c>
      <c r="J37" s="63" t="str">
        <f t="shared" si="1"/>
        <v>IC.MU.020202</v>
      </c>
      <c r="K37" s="61" t="s">
        <v>12175</v>
      </c>
      <c r="L37" s="60" t="str">
        <f t="shared" si="0"/>
        <v>Wrist, left</v>
      </c>
      <c r="M37" s="64" t="str">
        <f t="shared" si="2"/>
        <v>PI.IC.MU.020202.01</v>
      </c>
      <c r="N37" s="64"/>
      <c r="O37" s="64" t="str">
        <f t="shared" si="3"/>
        <v>PH.IC.MU.020202.01</v>
      </c>
      <c r="Q37" s="64" t="str">
        <f t="shared" si="4"/>
        <v>CL.IC.MU.020202.01</v>
      </c>
    </row>
    <row r="38" spans="1:17" s="60" customFormat="1" ht="15">
      <c r="A38" s="60" t="s">
        <v>7740</v>
      </c>
      <c r="C38" s="61" t="s">
        <v>12430</v>
      </c>
      <c r="E38" s="61" t="s">
        <v>12430</v>
      </c>
      <c r="F38" s="60" t="s">
        <v>7592</v>
      </c>
      <c r="G38" s="60" t="s">
        <v>9712</v>
      </c>
      <c r="H38" s="61" t="s">
        <v>12185</v>
      </c>
      <c r="I38" s="60" t="s">
        <v>7762</v>
      </c>
      <c r="J38" s="63" t="str">
        <f t="shared" si="1"/>
        <v>IC.MU.020203</v>
      </c>
      <c r="K38" s="61" t="s">
        <v>12175</v>
      </c>
      <c r="L38" s="60" t="str">
        <f t="shared" si="0"/>
        <v>Elbow, right</v>
      </c>
      <c r="M38" s="64" t="str">
        <f t="shared" si="2"/>
        <v>PI.IC.MU.020203.01</v>
      </c>
      <c r="N38" s="64"/>
      <c r="O38" s="64" t="str">
        <f t="shared" si="3"/>
        <v>PH.IC.MU.020203.01</v>
      </c>
      <c r="Q38" s="64" t="str">
        <f t="shared" si="4"/>
        <v>CL.IC.MU.020203.01</v>
      </c>
    </row>
    <row r="39" spans="1:17" s="60" customFormat="1" ht="15">
      <c r="A39" s="60" t="s">
        <v>7740</v>
      </c>
      <c r="C39" s="61" t="s">
        <v>12430</v>
      </c>
      <c r="E39" s="61" t="s">
        <v>12430</v>
      </c>
      <c r="F39" s="60" t="s">
        <v>7592</v>
      </c>
      <c r="G39" s="60" t="s">
        <v>9714</v>
      </c>
      <c r="H39" s="61" t="s">
        <v>6464</v>
      </c>
      <c r="I39" s="60" t="s">
        <v>7763</v>
      </c>
      <c r="J39" s="63" t="str">
        <f t="shared" si="1"/>
        <v>IC.MU.020204</v>
      </c>
      <c r="K39" s="61" t="s">
        <v>12175</v>
      </c>
      <c r="L39" s="60" t="str">
        <f t="shared" si="0"/>
        <v>Elbow, left</v>
      </c>
      <c r="M39" s="64" t="str">
        <f t="shared" si="2"/>
        <v>PI.IC.MU.020204.01</v>
      </c>
      <c r="N39" s="64"/>
      <c r="O39" s="64" t="str">
        <f t="shared" si="3"/>
        <v>PH.IC.MU.020204.01</v>
      </c>
      <c r="Q39" s="64" t="str">
        <f t="shared" si="4"/>
        <v>CL.IC.MU.020204.01</v>
      </c>
    </row>
    <row r="40" spans="1:17" s="60" customFormat="1" ht="15">
      <c r="A40" s="60" t="s">
        <v>7740</v>
      </c>
      <c r="C40" s="61" t="s">
        <v>12430</v>
      </c>
      <c r="E40" s="61" t="s">
        <v>12430</v>
      </c>
      <c r="F40" s="60" t="s">
        <v>7592</v>
      </c>
      <c r="G40" s="60" t="s">
        <v>9649</v>
      </c>
      <c r="H40" s="61" t="s">
        <v>6291</v>
      </c>
      <c r="I40" s="60" t="s">
        <v>7929</v>
      </c>
      <c r="J40" s="63" t="str">
        <f t="shared" si="1"/>
        <v>IC.MU.020205</v>
      </c>
      <c r="K40" s="61" t="s">
        <v>12175</v>
      </c>
      <c r="L40" s="60" t="str">
        <f t="shared" si="0"/>
        <v>Shoulder, right</v>
      </c>
      <c r="M40" s="64" t="str">
        <f t="shared" si="2"/>
        <v>PI.IC.MU.020205.01</v>
      </c>
      <c r="N40" s="64"/>
      <c r="O40" s="64" t="str">
        <f t="shared" si="3"/>
        <v>PH.IC.MU.020205.01</v>
      </c>
      <c r="Q40" s="64" t="str">
        <f t="shared" si="4"/>
        <v>CL.IC.MU.020205.01</v>
      </c>
    </row>
    <row r="41" spans="1:17" s="60" customFormat="1" ht="15">
      <c r="A41" s="60" t="s">
        <v>7740</v>
      </c>
      <c r="C41" s="61" t="s">
        <v>12430</v>
      </c>
      <c r="E41" s="61" t="s">
        <v>12430</v>
      </c>
      <c r="F41" s="60" t="s">
        <v>7592</v>
      </c>
      <c r="G41" s="60" t="s">
        <v>9651</v>
      </c>
      <c r="H41" s="61" t="s">
        <v>6988</v>
      </c>
      <c r="I41" s="60" t="s">
        <v>7930</v>
      </c>
      <c r="J41" s="63" t="str">
        <f t="shared" si="1"/>
        <v>IC.MU.020206</v>
      </c>
      <c r="K41" s="61" t="s">
        <v>12175</v>
      </c>
      <c r="L41" s="60" t="str">
        <f t="shared" si="0"/>
        <v>Shoulder, left</v>
      </c>
      <c r="M41" s="64" t="str">
        <f t="shared" si="2"/>
        <v>PI.IC.MU.020206.01</v>
      </c>
      <c r="N41" s="64"/>
      <c r="O41" s="64" t="str">
        <f t="shared" si="3"/>
        <v>PH.IC.MU.020206.01</v>
      </c>
      <c r="Q41" s="64" t="str">
        <f t="shared" si="4"/>
        <v>CL.IC.MU.020206.01</v>
      </c>
    </row>
    <row r="42" spans="1:17" s="60" customFormat="1" ht="15">
      <c r="A42" s="60" t="s">
        <v>7740</v>
      </c>
      <c r="C42" s="61" t="s">
        <v>12430</v>
      </c>
      <c r="E42" s="61" t="s">
        <v>12430</v>
      </c>
      <c r="F42" s="60" t="s">
        <v>7592</v>
      </c>
      <c r="G42" s="60" t="s">
        <v>7753</v>
      </c>
      <c r="H42" s="61" t="s">
        <v>6317</v>
      </c>
      <c r="I42" s="60" t="s">
        <v>7931</v>
      </c>
      <c r="J42" s="63" t="str">
        <f t="shared" si="1"/>
        <v>IC.MU.020207</v>
      </c>
      <c r="K42" s="61" t="s">
        <v>12175</v>
      </c>
      <c r="L42" s="60" t="str">
        <f t="shared" si="0"/>
        <v>Hip right</v>
      </c>
      <c r="M42" s="64" t="str">
        <f t="shared" si="2"/>
        <v>PI.IC.MU.020207.01</v>
      </c>
      <c r="N42" s="64"/>
      <c r="O42" s="64" t="str">
        <f t="shared" si="3"/>
        <v>PH.IC.MU.020207.01</v>
      </c>
      <c r="Q42" s="64" t="str">
        <f t="shared" si="4"/>
        <v>CL.IC.MU.020207.01</v>
      </c>
    </row>
    <row r="43" spans="1:17" s="60" customFormat="1" ht="15">
      <c r="A43" s="60" t="s">
        <v>7740</v>
      </c>
      <c r="C43" s="61" t="s">
        <v>12430</v>
      </c>
      <c r="E43" s="61" t="s">
        <v>12430</v>
      </c>
      <c r="F43" s="60" t="s">
        <v>7592</v>
      </c>
      <c r="G43" s="60" t="s">
        <v>9239</v>
      </c>
      <c r="H43" s="61" t="s">
        <v>3574</v>
      </c>
      <c r="I43" s="60" t="s">
        <v>7932</v>
      </c>
      <c r="J43" s="63" t="str">
        <f t="shared" si="1"/>
        <v>IC.MU.020208</v>
      </c>
      <c r="K43" s="61" t="s">
        <v>12175</v>
      </c>
      <c r="L43" s="60" t="str">
        <f t="shared" si="0"/>
        <v>Hip, left</v>
      </c>
      <c r="M43" s="64" t="str">
        <f t="shared" si="2"/>
        <v>PI.IC.MU.020208.01</v>
      </c>
      <c r="N43" s="64"/>
      <c r="O43" s="64" t="str">
        <f t="shared" si="3"/>
        <v>PH.IC.MU.020208.01</v>
      </c>
      <c r="Q43" s="64" t="str">
        <f t="shared" si="4"/>
        <v>CL.IC.MU.020208.01</v>
      </c>
    </row>
    <row r="44" spans="1:17" s="60" customFormat="1" ht="15">
      <c r="A44" s="60" t="s">
        <v>7740</v>
      </c>
      <c r="C44" s="61" t="s">
        <v>12430</v>
      </c>
      <c r="E44" s="61" t="s">
        <v>12430</v>
      </c>
      <c r="F44" s="60" t="s">
        <v>7592</v>
      </c>
      <c r="G44" s="60" t="s">
        <v>9730</v>
      </c>
      <c r="H44" s="61" t="s">
        <v>3690</v>
      </c>
      <c r="I44" s="60" t="s">
        <v>7933</v>
      </c>
      <c r="J44" s="63" t="str">
        <f t="shared" si="1"/>
        <v>IC.MU.020209</v>
      </c>
      <c r="K44" s="61" t="s">
        <v>12175</v>
      </c>
      <c r="L44" s="60" t="str">
        <f t="shared" si="0"/>
        <v>Knee, right</v>
      </c>
      <c r="M44" s="64" t="str">
        <f t="shared" si="2"/>
        <v>PI.IC.MU.020209.01</v>
      </c>
      <c r="N44" s="64"/>
      <c r="O44" s="64" t="str">
        <f t="shared" si="3"/>
        <v>PH.IC.MU.020209.01</v>
      </c>
      <c r="Q44" s="64" t="str">
        <f t="shared" si="4"/>
        <v>CL.IC.MU.020209.01</v>
      </c>
    </row>
    <row r="45" spans="1:17" s="60" customFormat="1" ht="15">
      <c r="A45" s="60" t="s">
        <v>7740</v>
      </c>
      <c r="C45" s="61" t="s">
        <v>12430</v>
      </c>
      <c r="E45" s="61" t="s">
        <v>12430</v>
      </c>
      <c r="F45" s="60" t="s">
        <v>7592</v>
      </c>
      <c r="G45" s="60" t="s">
        <v>9732</v>
      </c>
      <c r="H45" s="61" t="s">
        <v>3188</v>
      </c>
      <c r="I45" s="60" t="s">
        <v>7934</v>
      </c>
      <c r="J45" s="63" t="str">
        <f t="shared" si="1"/>
        <v>IC.MU.020210</v>
      </c>
      <c r="K45" s="61" t="s">
        <v>12175</v>
      </c>
      <c r="L45" s="60" t="str">
        <f t="shared" si="0"/>
        <v>Knee, left</v>
      </c>
      <c r="M45" s="64" t="str">
        <f t="shared" si="2"/>
        <v>PI.IC.MU.020210.01</v>
      </c>
      <c r="N45" s="64"/>
      <c r="O45" s="64" t="str">
        <f t="shared" si="3"/>
        <v>PH.IC.MU.020210.01</v>
      </c>
      <c r="Q45" s="64" t="str">
        <f t="shared" si="4"/>
        <v>CL.IC.MU.020210.01</v>
      </c>
    </row>
    <row r="46" spans="1:17" s="60" customFormat="1" ht="15">
      <c r="A46" s="60" t="s">
        <v>7740</v>
      </c>
      <c r="C46" s="61" t="s">
        <v>4192</v>
      </c>
      <c r="E46" s="61" t="s">
        <v>4192</v>
      </c>
      <c r="F46" s="60" t="s">
        <v>7592</v>
      </c>
      <c r="G46" s="60" t="s">
        <v>9878</v>
      </c>
      <c r="H46" s="61" t="s">
        <v>5749</v>
      </c>
      <c r="I46" s="60" t="s">
        <v>7935</v>
      </c>
      <c r="J46" s="63" t="str">
        <f t="shared" si="1"/>
        <v>IC.MU.020211</v>
      </c>
      <c r="K46" s="61" t="s">
        <v>2379</v>
      </c>
      <c r="L46" s="60" t="str">
        <f t="shared" si="0"/>
        <v>Ankle, right</v>
      </c>
      <c r="M46" s="64" t="str">
        <f t="shared" si="2"/>
        <v>PI.IC.MU.020211.01</v>
      </c>
      <c r="N46" s="64"/>
      <c r="O46" s="64" t="str">
        <f t="shared" si="3"/>
        <v>PH.IC.MU.020211.01</v>
      </c>
      <c r="Q46" s="64" t="str">
        <f t="shared" si="4"/>
        <v>CL.IC.MU.020211.01</v>
      </c>
    </row>
    <row r="47" spans="1:17" s="60" customFormat="1" ht="15">
      <c r="A47" s="60" t="s">
        <v>7740</v>
      </c>
      <c r="C47" s="61" t="s">
        <v>4192</v>
      </c>
      <c r="E47" s="61" t="s">
        <v>4192</v>
      </c>
      <c r="F47" s="60" t="s">
        <v>7592</v>
      </c>
      <c r="G47" s="60" t="s">
        <v>9880</v>
      </c>
      <c r="H47" s="61" t="s">
        <v>3064</v>
      </c>
      <c r="I47" s="60" t="s">
        <v>7936</v>
      </c>
      <c r="J47" s="63" t="str">
        <f t="shared" si="1"/>
        <v>IC.MU.020212</v>
      </c>
      <c r="K47" s="61" t="s">
        <v>2379</v>
      </c>
      <c r="L47" s="60" t="str">
        <f t="shared" si="0"/>
        <v>Ankle, left</v>
      </c>
      <c r="M47" s="64" t="str">
        <f t="shared" si="2"/>
        <v>PI.IC.MU.020212.01</v>
      </c>
      <c r="N47" s="64"/>
      <c r="O47" s="64" t="str">
        <f t="shared" si="3"/>
        <v>PH.IC.MU.020212.01</v>
      </c>
      <c r="Q47" s="64" t="str">
        <f t="shared" si="4"/>
        <v>CL.IC.MU.020212.01</v>
      </c>
    </row>
    <row r="48" spans="1:17" s="60" customFormat="1" ht="15">
      <c r="A48" s="60" t="s">
        <v>7740</v>
      </c>
      <c r="C48" s="61" t="s">
        <v>12430</v>
      </c>
      <c r="E48" s="61" t="s">
        <v>12430</v>
      </c>
      <c r="F48" s="60" t="s">
        <v>7592</v>
      </c>
      <c r="G48" s="60" t="s">
        <v>7453</v>
      </c>
      <c r="H48" s="61" t="s">
        <v>5560</v>
      </c>
      <c r="I48" s="60" t="s">
        <v>7454</v>
      </c>
      <c r="J48" s="63" t="str">
        <f t="shared" si="1"/>
        <v>IC.MU.020213</v>
      </c>
      <c r="K48" s="61" t="s">
        <v>2379</v>
      </c>
      <c r="L48" s="60" t="str">
        <f t="shared" si="0"/>
        <v>Finger, right</v>
      </c>
      <c r="M48" s="64" t="str">
        <f t="shared" si="2"/>
        <v>PI.IC.MU.020213.01</v>
      </c>
      <c r="N48" s="64"/>
      <c r="O48" s="64" t="str">
        <f t="shared" si="3"/>
        <v>PH.IC.MU.020213.01</v>
      </c>
      <c r="Q48" s="64" t="str">
        <f t="shared" si="4"/>
        <v>CL.IC.MU.020213.01</v>
      </c>
    </row>
    <row r="49" spans="1:17" s="60" customFormat="1" ht="15">
      <c r="A49" s="60" t="s">
        <v>7740</v>
      </c>
      <c r="C49" s="61" t="s">
        <v>12430</v>
      </c>
      <c r="E49" s="61" t="s">
        <v>12430</v>
      </c>
      <c r="F49" s="60" t="s">
        <v>7592</v>
      </c>
      <c r="G49" s="60" t="s">
        <v>7939</v>
      </c>
      <c r="H49" s="61" t="s">
        <v>4082</v>
      </c>
      <c r="I49" s="60" t="s">
        <v>7940</v>
      </c>
      <c r="J49" s="63" t="str">
        <f t="shared" si="1"/>
        <v>IC.MU.020214</v>
      </c>
      <c r="K49" s="61" t="s">
        <v>12175</v>
      </c>
      <c r="L49" s="60" t="str">
        <f t="shared" si="0"/>
        <v>Fingers, left</v>
      </c>
      <c r="M49" s="64" t="str">
        <f t="shared" si="2"/>
        <v>PI.IC.MU.020214.01</v>
      </c>
      <c r="N49" s="64"/>
      <c r="O49" s="64" t="str">
        <f t="shared" si="3"/>
        <v>PH.IC.MU.020214.01</v>
      </c>
      <c r="Q49" s="64" t="str">
        <f t="shared" si="4"/>
        <v>CL.IC.MU.020214.01</v>
      </c>
    </row>
    <row r="50" spans="1:17" s="60" customFormat="1" ht="15">
      <c r="A50" s="60" t="s">
        <v>7740</v>
      </c>
      <c r="C50" s="61" t="s">
        <v>4192</v>
      </c>
      <c r="E50" s="61" t="s">
        <v>4192</v>
      </c>
      <c r="F50" s="60" t="s">
        <v>7592</v>
      </c>
      <c r="G50" s="60" t="s">
        <v>7455</v>
      </c>
      <c r="H50" s="61" t="s">
        <v>7456</v>
      </c>
      <c r="I50" s="60" t="s">
        <v>7457</v>
      </c>
      <c r="J50" s="63" t="str">
        <f t="shared" si="1"/>
        <v>IC.MU.020215</v>
      </c>
      <c r="K50" s="61" t="s">
        <v>12175</v>
      </c>
      <c r="L50" s="60" t="str">
        <f t="shared" si="0"/>
        <v>Toe, right</v>
      </c>
      <c r="M50" s="64" t="str">
        <f t="shared" si="2"/>
        <v>PI.IC.MU.020215.01</v>
      </c>
      <c r="N50" s="64"/>
      <c r="O50" s="64" t="str">
        <f t="shared" si="3"/>
        <v>PH.IC.MU.020215.01</v>
      </c>
      <c r="Q50" s="64" t="str">
        <f t="shared" si="4"/>
        <v>CL.IC.MU.020215.01</v>
      </c>
    </row>
    <row r="51" spans="1:17" s="60" customFormat="1" ht="15">
      <c r="A51" s="60" t="s">
        <v>7740</v>
      </c>
      <c r="C51" s="61" t="s">
        <v>12430</v>
      </c>
      <c r="E51" s="61" t="s">
        <v>12430</v>
      </c>
      <c r="F51" s="60" t="s">
        <v>7592</v>
      </c>
      <c r="G51" s="60" t="s">
        <v>7613</v>
      </c>
      <c r="H51" s="61" t="s">
        <v>7863</v>
      </c>
      <c r="I51" s="60" t="s">
        <v>7588</v>
      </c>
      <c r="J51" s="63" t="str">
        <f t="shared" si="1"/>
        <v>IC.MU.020216</v>
      </c>
      <c r="K51" s="61" t="s">
        <v>12175</v>
      </c>
      <c r="L51" s="60" t="str">
        <f t="shared" si="0"/>
        <v>Toes, left</v>
      </c>
      <c r="M51" s="64" t="str">
        <f t="shared" si="2"/>
        <v>PI.IC.MU.020216.01</v>
      </c>
      <c r="N51" s="64"/>
      <c r="O51" s="64" t="str">
        <f t="shared" si="3"/>
        <v>PH.IC.MU.020216.01</v>
      </c>
      <c r="Q51" s="64" t="str">
        <f t="shared" si="4"/>
        <v>CL.IC.MU.020216.01</v>
      </c>
    </row>
    <row r="52" spans="1:17" s="60" customFormat="1" ht="15">
      <c r="A52" s="60" t="s">
        <v>7740</v>
      </c>
      <c r="B52" s="60" t="s">
        <v>7459</v>
      </c>
      <c r="C52" s="61" t="s">
        <v>12185</v>
      </c>
      <c r="D52" s="60" t="s">
        <v>7460</v>
      </c>
      <c r="E52" s="61" t="s">
        <v>2379</v>
      </c>
      <c r="F52" s="60" t="s">
        <v>7461</v>
      </c>
      <c r="G52" s="60" t="s">
        <v>12215</v>
      </c>
      <c r="H52" s="62" t="s">
        <v>11848</v>
      </c>
      <c r="I52" s="60" t="s">
        <v>12215</v>
      </c>
      <c r="J52" s="63" t="str">
        <f t="shared" si="1"/>
        <v>IC.MU.030101</v>
      </c>
      <c r="K52" s="61" t="s">
        <v>2379</v>
      </c>
      <c r="L52" s="60" t="str">
        <f t="shared" si="0"/>
        <v>Pain</v>
      </c>
      <c r="M52" s="64" t="str">
        <f t="shared" si="2"/>
        <v>PI.IC.MU.030101.01</v>
      </c>
      <c r="N52" s="64"/>
      <c r="O52" s="64" t="str">
        <f t="shared" si="3"/>
        <v>PH.IC.MU.030101.01</v>
      </c>
      <c r="Q52" s="64" t="str">
        <f t="shared" si="4"/>
        <v>CL.IC.MU.030101.01</v>
      </c>
    </row>
    <row r="53" spans="1:17" s="60" customFormat="1" ht="15">
      <c r="A53" s="60" t="s">
        <v>7740</v>
      </c>
      <c r="C53" s="61" t="s">
        <v>12185</v>
      </c>
      <c r="E53" s="61" t="s">
        <v>12175</v>
      </c>
      <c r="F53" s="60" t="s">
        <v>7461</v>
      </c>
      <c r="G53" s="60" t="s">
        <v>9465</v>
      </c>
      <c r="H53" s="62" t="s">
        <v>12030</v>
      </c>
      <c r="I53" s="60" t="s">
        <v>11477</v>
      </c>
      <c r="J53" s="63" t="str">
        <f t="shared" si="1"/>
        <v>IC.MU.030102</v>
      </c>
      <c r="K53" s="61" t="s">
        <v>12175</v>
      </c>
      <c r="L53" s="60" t="str">
        <f t="shared" si="0"/>
        <v>Redness</v>
      </c>
      <c r="M53" s="64" t="str">
        <f t="shared" si="2"/>
        <v>PI.IC.MU.030102.01</v>
      </c>
      <c r="N53" s="64"/>
      <c r="O53" s="64" t="str">
        <f t="shared" si="3"/>
        <v>PH.IC.MU.030102.01</v>
      </c>
      <c r="Q53" s="64" t="str">
        <f t="shared" si="4"/>
        <v>CL.IC.MU.030102.01</v>
      </c>
    </row>
    <row r="54" spans="1:17" s="60" customFormat="1" ht="15">
      <c r="A54" s="60" t="s">
        <v>7740</v>
      </c>
      <c r="C54" s="61" t="s">
        <v>12185</v>
      </c>
      <c r="E54" s="61" t="s">
        <v>12175</v>
      </c>
      <c r="F54" s="60" t="s">
        <v>7461</v>
      </c>
      <c r="G54" s="60" t="s">
        <v>11800</v>
      </c>
      <c r="H54" s="62" t="s">
        <v>12032</v>
      </c>
      <c r="I54" s="60" t="s">
        <v>11800</v>
      </c>
      <c r="J54" s="63" t="str">
        <f t="shared" si="1"/>
        <v>IC.MU.030103</v>
      </c>
      <c r="K54" s="61" t="s">
        <v>12175</v>
      </c>
      <c r="L54" s="60" t="str">
        <f t="shared" si="0"/>
        <v>Swelling</v>
      </c>
      <c r="M54" s="64" t="str">
        <f t="shared" si="2"/>
        <v>PI.IC.MU.030103.01</v>
      </c>
      <c r="N54" s="64"/>
      <c r="O54" s="64" t="str">
        <f t="shared" si="3"/>
        <v>PH.IC.MU.030103.01</v>
      </c>
      <c r="Q54" s="64" t="str">
        <f t="shared" si="4"/>
        <v>CL.IC.MU.030103.01</v>
      </c>
    </row>
    <row r="55" spans="1:17" s="60" customFormat="1" ht="15">
      <c r="A55" s="60" t="s">
        <v>7740</v>
      </c>
      <c r="C55" s="61" t="s">
        <v>12185</v>
      </c>
      <c r="E55" s="61" t="s">
        <v>12175</v>
      </c>
      <c r="F55" s="60" t="s">
        <v>7461</v>
      </c>
      <c r="G55" s="60" t="s">
        <v>7743</v>
      </c>
      <c r="H55" s="62" t="s">
        <v>12028</v>
      </c>
      <c r="I55" s="60" t="s">
        <v>7743</v>
      </c>
      <c r="J55" s="63" t="str">
        <f t="shared" si="1"/>
        <v>IC.MU.030104</v>
      </c>
      <c r="K55" s="61" t="s">
        <v>2379</v>
      </c>
      <c r="L55" s="60" t="str">
        <f t="shared" si="0"/>
        <v>Heat</v>
      </c>
      <c r="M55" s="64" t="str">
        <f t="shared" si="2"/>
        <v>PI.IC.MU.030104.01</v>
      </c>
      <c r="N55" s="64"/>
      <c r="O55" s="64" t="str">
        <f t="shared" si="3"/>
        <v>PH.IC.MU.030104.01</v>
      </c>
      <c r="Q55" s="64" t="str">
        <f t="shared" si="4"/>
        <v>CL.IC.MU.030104.01</v>
      </c>
    </row>
    <row r="56" spans="1:17" s="60" customFormat="1" ht="15">
      <c r="A56" s="60" t="s">
        <v>7740</v>
      </c>
      <c r="C56" s="61" t="s">
        <v>12185</v>
      </c>
      <c r="E56" s="61" t="s">
        <v>12175</v>
      </c>
      <c r="F56" s="60" t="s">
        <v>7461</v>
      </c>
      <c r="G56" s="60" t="s">
        <v>11798</v>
      </c>
      <c r="H56" s="62" t="s">
        <v>12210</v>
      </c>
      <c r="I56" s="60" t="s">
        <v>11101</v>
      </c>
      <c r="J56" s="63" t="str">
        <f t="shared" si="1"/>
        <v>IC.MU.030105</v>
      </c>
      <c r="K56" s="61" t="s">
        <v>12175</v>
      </c>
      <c r="L56" s="60" t="str">
        <f t="shared" si="0"/>
        <v>Tenderness</v>
      </c>
      <c r="M56" s="64" t="str">
        <f t="shared" si="2"/>
        <v>PI.IC.MU.030105.01</v>
      </c>
      <c r="N56" s="64"/>
      <c r="O56" s="64" t="str">
        <f t="shared" si="3"/>
        <v>PH.IC.MU.030105.01</v>
      </c>
      <c r="Q56" s="64" t="str">
        <f t="shared" si="4"/>
        <v>CL.IC.MU.030105.01</v>
      </c>
    </row>
    <row r="57" spans="1:17" s="60" customFormat="1" ht="15">
      <c r="A57" s="60" t="s">
        <v>7740</v>
      </c>
      <c r="C57" s="61" t="s">
        <v>12185</v>
      </c>
      <c r="E57" s="61" t="s">
        <v>12175</v>
      </c>
      <c r="F57" s="60" t="s">
        <v>7461</v>
      </c>
      <c r="G57" s="60" t="s">
        <v>7744</v>
      </c>
      <c r="H57" s="62" t="s">
        <v>12212</v>
      </c>
      <c r="I57" s="60" t="s">
        <v>7462</v>
      </c>
      <c r="J57" s="63" t="str">
        <f t="shared" si="1"/>
        <v>IC.MU.030106</v>
      </c>
      <c r="K57" s="61" t="s">
        <v>12175</v>
      </c>
      <c r="L57" s="60" t="str">
        <f t="shared" si="0"/>
        <v>Internal rotation</v>
      </c>
      <c r="M57" s="64" t="str">
        <f t="shared" si="2"/>
        <v>PI.IC.MU.030106.01</v>
      </c>
      <c r="N57" s="64"/>
      <c r="O57" s="64" t="str">
        <f t="shared" si="3"/>
        <v>PH.IC.MU.030106.01</v>
      </c>
      <c r="Q57" s="64" t="str">
        <f t="shared" si="4"/>
        <v>CL.IC.MU.030106.01</v>
      </c>
    </row>
    <row r="58" spans="1:17" s="60" customFormat="1" ht="15">
      <c r="A58" s="60" t="s">
        <v>7740</v>
      </c>
      <c r="C58" s="61" t="s">
        <v>12185</v>
      </c>
      <c r="E58" s="61" t="s">
        <v>12175</v>
      </c>
      <c r="F58" s="60" t="s">
        <v>7461</v>
      </c>
      <c r="G58" s="60" t="s">
        <v>7755</v>
      </c>
      <c r="H58" s="62" t="s">
        <v>12225</v>
      </c>
      <c r="I58" s="60" t="s">
        <v>7463</v>
      </c>
      <c r="J58" s="63" t="str">
        <f t="shared" si="1"/>
        <v>IC.MU.030107</v>
      </c>
      <c r="K58" s="61" t="s">
        <v>12175</v>
      </c>
      <c r="L58" s="60" t="str">
        <f t="shared" si="0"/>
        <v>External rotation</v>
      </c>
      <c r="M58" s="64" t="str">
        <f t="shared" si="2"/>
        <v>PI.IC.MU.030107.01</v>
      </c>
      <c r="N58" s="64"/>
      <c r="O58" s="64" t="str">
        <f t="shared" si="3"/>
        <v>PH.IC.MU.030107.01</v>
      </c>
      <c r="Q58" s="64" t="str">
        <f t="shared" si="4"/>
        <v>CL.IC.MU.030107.01</v>
      </c>
    </row>
    <row r="59" spans="1:17" s="60" customFormat="1" ht="15">
      <c r="A59" s="60" t="s">
        <v>7740</v>
      </c>
      <c r="C59" s="61" t="s">
        <v>12185</v>
      </c>
      <c r="E59" s="61" t="s">
        <v>12175</v>
      </c>
      <c r="F59" s="60" t="s">
        <v>7461</v>
      </c>
      <c r="G59" s="60" t="s">
        <v>7757</v>
      </c>
      <c r="H59" s="62" t="s">
        <v>11638</v>
      </c>
      <c r="I59" s="60" t="s">
        <v>7758</v>
      </c>
      <c r="J59" s="63" t="str">
        <f t="shared" si="1"/>
        <v>IC.MU.030108</v>
      </c>
      <c r="K59" s="61" t="s">
        <v>12175</v>
      </c>
      <c r="L59" s="60" t="str">
        <f t="shared" si="0"/>
        <v>Decreased range of motion</v>
      </c>
      <c r="M59" s="64" t="str">
        <f t="shared" si="2"/>
        <v>PI.IC.MU.030108.01</v>
      </c>
      <c r="N59" s="64"/>
      <c r="O59" s="64" t="str">
        <f t="shared" si="3"/>
        <v>PH.IC.MU.030108.01</v>
      </c>
      <c r="Q59" s="64" t="str">
        <f t="shared" si="4"/>
        <v>CL.IC.MU.030108.01</v>
      </c>
    </row>
    <row r="60" spans="1:17" s="60" customFormat="1" ht="15">
      <c r="A60" s="60" t="s">
        <v>7740</v>
      </c>
      <c r="C60" s="61" t="s">
        <v>12185</v>
      </c>
      <c r="E60" s="61" t="s">
        <v>12175</v>
      </c>
      <c r="F60" s="60" t="s">
        <v>7461</v>
      </c>
      <c r="G60" s="60" t="s">
        <v>7759</v>
      </c>
      <c r="H60" s="62" t="s">
        <v>3690</v>
      </c>
      <c r="I60" s="60" t="s">
        <v>7759</v>
      </c>
      <c r="J60" s="63" t="str">
        <f t="shared" si="1"/>
        <v>IC.MU.030109</v>
      </c>
      <c r="K60" s="61" t="s">
        <v>12175</v>
      </c>
      <c r="L60" s="60" t="str">
        <f t="shared" si="0"/>
        <v>Contracture</v>
      </c>
      <c r="M60" s="64" t="str">
        <f t="shared" si="2"/>
        <v>PI.IC.MU.030109.01</v>
      </c>
      <c r="N60" s="64"/>
      <c r="O60" s="64" t="str">
        <f t="shared" si="3"/>
        <v>PH.IC.MU.030109.01</v>
      </c>
      <c r="Q60" s="64" t="str">
        <f t="shared" si="4"/>
        <v>CL.IC.MU.030109.01</v>
      </c>
    </row>
    <row r="61" spans="1:17" s="60" customFormat="1" ht="15">
      <c r="A61" s="60" t="s">
        <v>7740</v>
      </c>
      <c r="C61" s="61" t="s">
        <v>12185</v>
      </c>
      <c r="D61" s="60" t="s">
        <v>7469</v>
      </c>
      <c r="E61" s="61" t="s">
        <v>12182</v>
      </c>
      <c r="F61" s="60" t="s">
        <v>7464</v>
      </c>
      <c r="G61" s="60" t="s">
        <v>9720</v>
      </c>
      <c r="H61" s="62" t="s">
        <v>12030</v>
      </c>
      <c r="I61" s="60" t="s">
        <v>7761</v>
      </c>
      <c r="J61" s="63" t="str">
        <f t="shared" si="1"/>
        <v>IC.MU.030202</v>
      </c>
      <c r="K61" s="61" t="s">
        <v>2379</v>
      </c>
      <c r="L61" s="60" t="str">
        <f t="shared" si="0"/>
        <v>Wrist, right</v>
      </c>
      <c r="M61" s="64" t="str">
        <f t="shared" si="2"/>
        <v>PI.IC.MU.030202.01</v>
      </c>
      <c r="N61" s="64"/>
      <c r="O61" s="64" t="str">
        <f t="shared" si="3"/>
        <v>PH.IC.MU.030202.01</v>
      </c>
      <c r="Q61" s="64" t="str">
        <f t="shared" si="4"/>
        <v>CL.IC.MU.030202.01</v>
      </c>
    </row>
    <row r="62" spans="1:17" s="60" customFormat="1" ht="15">
      <c r="A62" s="60" t="s">
        <v>7740</v>
      </c>
      <c r="C62" s="61" t="s">
        <v>12185</v>
      </c>
      <c r="E62" s="61" t="s">
        <v>12430</v>
      </c>
      <c r="F62" s="60" t="s">
        <v>7464</v>
      </c>
      <c r="G62" s="60" t="s">
        <v>9722</v>
      </c>
      <c r="H62" s="62" t="s">
        <v>12032</v>
      </c>
      <c r="I62" s="60" t="s">
        <v>7999</v>
      </c>
      <c r="J62" s="63" t="str">
        <f t="shared" si="1"/>
        <v>IC.MU.030203</v>
      </c>
      <c r="K62" s="61" t="s">
        <v>12175</v>
      </c>
      <c r="L62" s="60" t="str">
        <f t="shared" si="0"/>
        <v>Wrist, left</v>
      </c>
      <c r="M62" s="64" t="str">
        <f t="shared" si="2"/>
        <v>PI.IC.MU.030203.01</v>
      </c>
      <c r="N62" s="64"/>
      <c r="O62" s="64" t="str">
        <f t="shared" si="3"/>
        <v>PH.IC.MU.030203.01</v>
      </c>
      <c r="Q62" s="64" t="str">
        <f t="shared" si="4"/>
        <v>CL.IC.MU.030203.01</v>
      </c>
    </row>
    <row r="63" spans="1:17" s="60" customFormat="1" ht="15">
      <c r="A63" s="60" t="s">
        <v>7740</v>
      </c>
      <c r="C63" s="61" t="s">
        <v>12185</v>
      </c>
      <c r="E63" s="61" t="s">
        <v>12430</v>
      </c>
      <c r="F63" s="60" t="s">
        <v>7464</v>
      </c>
      <c r="G63" s="60" t="s">
        <v>9712</v>
      </c>
      <c r="H63" s="62" t="s">
        <v>12028</v>
      </c>
      <c r="I63" s="60" t="s">
        <v>7762</v>
      </c>
      <c r="J63" s="63" t="str">
        <f t="shared" si="1"/>
        <v>IC.MU.030204</v>
      </c>
      <c r="K63" s="61" t="s">
        <v>12175</v>
      </c>
      <c r="L63" s="60" t="str">
        <f t="shared" si="0"/>
        <v>Elbow, right</v>
      </c>
      <c r="M63" s="64" t="str">
        <f t="shared" si="2"/>
        <v>PI.IC.MU.030204.01</v>
      </c>
      <c r="N63" s="64"/>
      <c r="O63" s="64" t="str">
        <f t="shared" si="3"/>
        <v>PH.IC.MU.030204.01</v>
      </c>
      <c r="Q63" s="64" t="str">
        <f t="shared" si="4"/>
        <v>CL.IC.MU.030204.01</v>
      </c>
    </row>
    <row r="64" spans="1:17" s="60" customFormat="1" ht="15">
      <c r="A64" s="60" t="s">
        <v>7740</v>
      </c>
      <c r="C64" s="61" t="s">
        <v>12185</v>
      </c>
      <c r="E64" s="61" t="s">
        <v>12430</v>
      </c>
      <c r="F64" s="60" t="s">
        <v>7464</v>
      </c>
      <c r="G64" s="60" t="s">
        <v>9714</v>
      </c>
      <c r="H64" s="62" t="s">
        <v>12210</v>
      </c>
      <c r="I64" s="60" t="s">
        <v>7763</v>
      </c>
      <c r="J64" s="63" t="str">
        <f t="shared" si="1"/>
        <v>IC.MU.030205</v>
      </c>
      <c r="K64" s="61" t="s">
        <v>12175</v>
      </c>
      <c r="L64" s="60" t="str">
        <f t="shared" si="0"/>
        <v>Elbow, left</v>
      </c>
      <c r="M64" s="64" t="str">
        <f t="shared" si="2"/>
        <v>PI.IC.MU.030205.01</v>
      </c>
      <c r="N64" s="64"/>
      <c r="O64" s="64" t="str">
        <f t="shared" si="3"/>
        <v>PH.IC.MU.030205.01</v>
      </c>
      <c r="Q64" s="64" t="str">
        <f t="shared" si="4"/>
        <v>CL.IC.MU.030205.01</v>
      </c>
    </row>
    <row r="65" spans="1:17" s="60" customFormat="1" ht="15">
      <c r="A65" s="60" t="s">
        <v>7740</v>
      </c>
      <c r="C65" s="61" t="s">
        <v>12185</v>
      </c>
      <c r="E65" s="61" t="s">
        <v>12430</v>
      </c>
      <c r="F65" s="60" t="s">
        <v>7464</v>
      </c>
      <c r="G65" s="60" t="s">
        <v>9649</v>
      </c>
      <c r="H65" s="62" t="s">
        <v>12212</v>
      </c>
      <c r="I65" s="60" t="s">
        <v>7929</v>
      </c>
      <c r="J65" s="63" t="str">
        <f t="shared" si="1"/>
        <v>IC.MU.030206</v>
      </c>
      <c r="K65" s="61" t="s">
        <v>12175</v>
      </c>
      <c r="L65" s="60" t="str">
        <f t="shared" si="0"/>
        <v>Shoulder, right</v>
      </c>
      <c r="M65" s="64" t="str">
        <f t="shared" si="2"/>
        <v>PI.IC.MU.030206.01</v>
      </c>
      <c r="N65" s="64"/>
      <c r="O65" s="64" t="str">
        <f t="shared" si="3"/>
        <v>PH.IC.MU.030206.01</v>
      </c>
      <c r="Q65" s="64" t="str">
        <f t="shared" si="4"/>
        <v>CL.IC.MU.030206.01</v>
      </c>
    </row>
    <row r="66" spans="1:17" s="60" customFormat="1" ht="15">
      <c r="A66" s="60" t="s">
        <v>7740</v>
      </c>
      <c r="C66" s="61" t="s">
        <v>3812</v>
      </c>
      <c r="E66" s="61" t="s">
        <v>4192</v>
      </c>
      <c r="F66" s="60" t="s">
        <v>7464</v>
      </c>
      <c r="G66" s="60" t="s">
        <v>9651</v>
      </c>
      <c r="H66" s="62" t="s">
        <v>12225</v>
      </c>
      <c r="I66" s="60" t="s">
        <v>7930</v>
      </c>
      <c r="J66" s="63" t="str">
        <f t="shared" si="1"/>
        <v>IC.MU.030207</v>
      </c>
      <c r="K66" s="61" t="s">
        <v>2379</v>
      </c>
      <c r="L66" s="60" t="str">
        <f t="shared" ref="L66:L129" si="5">G66</f>
        <v>Shoulder, left</v>
      </c>
      <c r="M66" s="64" t="str">
        <f t="shared" si="2"/>
        <v>PI.IC.MU.030207.01</v>
      </c>
      <c r="N66" s="64"/>
      <c r="O66" s="64" t="str">
        <f t="shared" si="3"/>
        <v>PH.IC.MU.030207.01</v>
      </c>
      <c r="Q66" s="64" t="str">
        <f t="shared" si="4"/>
        <v>CL.IC.MU.030207.01</v>
      </c>
    </row>
    <row r="67" spans="1:17" s="60" customFormat="1" ht="15">
      <c r="A67" s="60" t="s">
        <v>7740</v>
      </c>
      <c r="C67" s="61" t="s">
        <v>12185</v>
      </c>
      <c r="E67" s="61" t="s">
        <v>12430</v>
      </c>
      <c r="F67" s="60" t="s">
        <v>7464</v>
      </c>
      <c r="G67" s="60" t="s">
        <v>9365</v>
      </c>
      <c r="H67" s="62" t="s">
        <v>11638</v>
      </c>
      <c r="I67" s="60" t="s">
        <v>7931</v>
      </c>
      <c r="J67" s="63" t="str">
        <f t="shared" ref="J67:J130" si="6">CONCATENATE("IC.MU.",C67,E67,H67)</f>
        <v>IC.MU.030208</v>
      </c>
      <c r="K67" s="61" t="s">
        <v>12175</v>
      </c>
      <c r="L67" s="60" t="str">
        <f t="shared" si="5"/>
        <v>Hip, right</v>
      </c>
      <c r="M67" s="64" t="str">
        <f t="shared" ref="M67:M130" si="7">CONCATENATE("PI.",J67,".",K67)</f>
        <v>PI.IC.MU.030208.01</v>
      </c>
      <c r="N67" s="64"/>
      <c r="O67" s="64" t="str">
        <f t="shared" ref="O67:O130" si="8">CONCATENATE("PH.",J67,".",K67)</f>
        <v>PH.IC.MU.030208.01</v>
      </c>
      <c r="Q67" s="64" t="str">
        <f t="shared" ref="Q67:Q130" si="9">CONCATENATE("CL.",J67,".",K67)</f>
        <v>CL.IC.MU.030208.01</v>
      </c>
    </row>
    <row r="68" spans="1:17" s="60" customFormat="1" ht="15">
      <c r="A68" s="60" t="s">
        <v>7740</v>
      </c>
      <c r="C68" s="61" t="s">
        <v>12185</v>
      </c>
      <c r="E68" s="61" t="s">
        <v>12430</v>
      </c>
      <c r="F68" s="60" t="s">
        <v>7464</v>
      </c>
      <c r="G68" s="60" t="s">
        <v>9239</v>
      </c>
      <c r="H68" s="62" t="s">
        <v>11639</v>
      </c>
      <c r="I68" s="60" t="s">
        <v>7932</v>
      </c>
      <c r="J68" s="63" t="str">
        <f t="shared" si="6"/>
        <v>IC.MU.030209</v>
      </c>
      <c r="K68" s="61" t="s">
        <v>12175</v>
      </c>
      <c r="L68" s="60" t="str">
        <f t="shared" si="5"/>
        <v>Hip, left</v>
      </c>
      <c r="M68" s="64" t="str">
        <f t="shared" si="7"/>
        <v>PI.IC.MU.030209.01</v>
      </c>
      <c r="N68" s="64"/>
      <c r="O68" s="64" t="str">
        <f t="shared" si="8"/>
        <v>PH.IC.MU.030209.01</v>
      </c>
      <c r="Q68" s="64" t="str">
        <f t="shared" si="9"/>
        <v>CL.IC.MU.030209.01</v>
      </c>
    </row>
    <row r="69" spans="1:17" s="60" customFormat="1" ht="15">
      <c r="A69" s="60" t="s">
        <v>7740</v>
      </c>
      <c r="C69" s="61" t="s">
        <v>12185</v>
      </c>
      <c r="E69" s="61" t="s">
        <v>12430</v>
      </c>
      <c r="F69" s="60" t="s">
        <v>7464</v>
      </c>
      <c r="G69" s="60" t="s">
        <v>9730</v>
      </c>
      <c r="H69" s="62" t="s">
        <v>11829</v>
      </c>
      <c r="I69" s="60" t="s">
        <v>7933</v>
      </c>
      <c r="J69" s="63" t="str">
        <f t="shared" si="6"/>
        <v>IC.MU.030210</v>
      </c>
      <c r="K69" s="61" t="s">
        <v>12175</v>
      </c>
      <c r="L69" s="60" t="str">
        <f t="shared" si="5"/>
        <v>Knee, right</v>
      </c>
      <c r="M69" s="64" t="str">
        <f t="shared" si="7"/>
        <v>PI.IC.MU.030210.01</v>
      </c>
      <c r="N69" s="64"/>
      <c r="O69" s="64" t="str">
        <f t="shared" si="8"/>
        <v>PH.IC.MU.030210.01</v>
      </c>
      <c r="Q69" s="64" t="str">
        <f t="shared" si="9"/>
        <v>CL.IC.MU.030210.01</v>
      </c>
    </row>
    <row r="70" spans="1:17" s="60" customFormat="1" ht="15">
      <c r="A70" s="60" t="s">
        <v>7740</v>
      </c>
      <c r="C70" s="61" t="s">
        <v>12185</v>
      </c>
      <c r="E70" s="61" t="s">
        <v>12430</v>
      </c>
      <c r="F70" s="60" t="s">
        <v>7464</v>
      </c>
      <c r="G70" s="60" t="s">
        <v>9732</v>
      </c>
      <c r="H70" s="62" t="s">
        <v>12099</v>
      </c>
      <c r="I70" s="60" t="s">
        <v>7934</v>
      </c>
      <c r="J70" s="63" t="str">
        <f t="shared" si="6"/>
        <v>IC.MU.030211</v>
      </c>
      <c r="K70" s="61" t="s">
        <v>12175</v>
      </c>
      <c r="L70" s="60" t="str">
        <f t="shared" si="5"/>
        <v>Knee, left</v>
      </c>
      <c r="M70" s="64" t="str">
        <f t="shared" si="7"/>
        <v>PI.IC.MU.030211.01</v>
      </c>
      <c r="N70" s="64"/>
      <c r="O70" s="64" t="str">
        <f t="shared" si="8"/>
        <v>PH.IC.MU.030211.01</v>
      </c>
      <c r="Q70" s="64" t="str">
        <f t="shared" si="9"/>
        <v>CL.IC.MU.030211.01</v>
      </c>
    </row>
    <row r="71" spans="1:17" s="60" customFormat="1" ht="15">
      <c r="A71" s="60" t="s">
        <v>7740</v>
      </c>
      <c r="C71" s="61" t="s">
        <v>3812</v>
      </c>
      <c r="E71" s="61" t="s">
        <v>4192</v>
      </c>
      <c r="F71" s="60" t="s">
        <v>7464</v>
      </c>
      <c r="G71" s="60" t="s">
        <v>9878</v>
      </c>
      <c r="H71" s="62" t="s">
        <v>12100</v>
      </c>
      <c r="I71" s="60" t="s">
        <v>7935</v>
      </c>
      <c r="J71" s="63" t="str">
        <f t="shared" si="6"/>
        <v>IC.MU.030212</v>
      </c>
      <c r="K71" s="61" t="s">
        <v>2379</v>
      </c>
      <c r="L71" s="60" t="str">
        <f t="shared" si="5"/>
        <v>Ankle, right</v>
      </c>
      <c r="M71" s="64" t="str">
        <f t="shared" si="7"/>
        <v>PI.IC.MU.030212.01</v>
      </c>
      <c r="N71" s="64"/>
      <c r="O71" s="64" t="str">
        <f t="shared" si="8"/>
        <v>PH.IC.MU.030212.01</v>
      </c>
      <c r="Q71" s="64" t="str">
        <f t="shared" si="9"/>
        <v>CL.IC.MU.030212.01</v>
      </c>
    </row>
    <row r="72" spans="1:17" s="60" customFormat="1" ht="15">
      <c r="A72" s="60" t="s">
        <v>7740</v>
      </c>
      <c r="C72" s="61" t="s">
        <v>3812</v>
      </c>
      <c r="E72" s="61" t="s">
        <v>4192</v>
      </c>
      <c r="F72" s="60" t="s">
        <v>7464</v>
      </c>
      <c r="G72" s="60" t="s">
        <v>9880</v>
      </c>
      <c r="H72" s="62" t="s">
        <v>12101</v>
      </c>
      <c r="I72" s="60" t="s">
        <v>7936</v>
      </c>
      <c r="J72" s="63" t="str">
        <f t="shared" si="6"/>
        <v>IC.MU.030213</v>
      </c>
      <c r="K72" s="61" t="s">
        <v>2379</v>
      </c>
      <c r="L72" s="60" t="str">
        <f t="shared" si="5"/>
        <v>Ankle, left</v>
      </c>
      <c r="M72" s="64" t="str">
        <f t="shared" si="7"/>
        <v>PI.IC.MU.030213.01</v>
      </c>
      <c r="N72" s="64"/>
      <c r="O72" s="64" t="str">
        <f t="shared" si="8"/>
        <v>PH.IC.MU.030213.01</v>
      </c>
      <c r="Q72" s="64" t="str">
        <f t="shared" si="9"/>
        <v>CL.IC.MU.030213.01</v>
      </c>
    </row>
    <row r="73" spans="1:17" s="60" customFormat="1" ht="15">
      <c r="A73" s="60" t="s">
        <v>7740</v>
      </c>
      <c r="C73" s="61" t="s">
        <v>12185</v>
      </c>
      <c r="E73" s="61" t="s">
        <v>12430</v>
      </c>
      <c r="F73" s="60" t="s">
        <v>7464</v>
      </c>
      <c r="G73" s="60" t="s">
        <v>7937</v>
      </c>
      <c r="H73" s="62" t="s">
        <v>12102</v>
      </c>
      <c r="I73" s="60" t="s">
        <v>7938</v>
      </c>
      <c r="J73" s="63" t="str">
        <f t="shared" si="6"/>
        <v>IC.MU.030214</v>
      </c>
      <c r="K73" s="61" t="s">
        <v>12175</v>
      </c>
      <c r="L73" s="60" t="str">
        <f t="shared" si="5"/>
        <v>Fingers, right</v>
      </c>
      <c r="M73" s="64" t="str">
        <f t="shared" si="7"/>
        <v>PI.IC.MU.030214.01</v>
      </c>
      <c r="N73" s="64"/>
      <c r="O73" s="64" t="str">
        <f t="shared" si="8"/>
        <v>PH.IC.MU.030214.01</v>
      </c>
      <c r="Q73" s="64" t="str">
        <f t="shared" si="9"/>
        <v>CL.IC.MU.030214.01</v>
      </c>
    </row>
    <row r="74" spans="1:17" s="60" customFormat="1" ht="15">
      <c r="A74" s="60" t="s">
        <v>7740</v>
      </c>
      <c r="C74" s="61" t="s">
        <v>3812</v>
      </c>
      <c r="E74" s="61" t="s">
        <v>4192</v>
      </c>
      <c r="F74" s="60" t="s">
        <v>7464</v>
      </c>
      <c r="G74" s="60" t="s">
        <v>7939</v>
      </c>
      <c r="H74" s="62" t="s">
        <v>11559</v>
      </c>
      <c r="I74" s="60" t="s">
        <v>7940</v>
      </c>
      <c r="J74" s="63" t="str">
        <f t="shared" si="6"/>
        <v>IC.MU.030215</v>
      </c>
      <c r="K74" s="61" t="s">
        <v>2379</v>
      </c>
      <c r="L74" s="60" t="str">
        <f t="shared" si="5"/>
        <v>Fingers, left</v>
      </c>
      <c r="M74" s="64" t="str">
        <f t="shared" si="7"/>
        <v>PI.IC.MU.030215.01</v>
      </c>
      <c r="N74" s="64"/>
      <c r="O74" s="64" t="str">
        <f t="shared" si="8"/>
        <v>PH.IC.MU.030215.01</v>
      </c>
      <c r="Q74" s="64" t="str">
        <f t="shared" si="9"/>
        <v>CL.IC.MU.030215.01</v>
      </c>
    </row>
    <row r="75" spans="1:17" s="60" customFormat="1" ht="15">
      <c r="A75" s="60" t="s">
        <v>7740</v>
      </c>
      <c r="C75" s="61" t="s">
        <v>3812</v>
      </c>
      <c r="E75" s="61" t="s">
        <v>4192</v>
      </c>
      <c r="F75" s="60" t="s">
        <v>7464</v>
      </c>
      <c r="G75" s="60" t="s">
        <v>7611</v>
      </c>
      <c r="H75" s="61" t="s">
        <v>6777</v>
      </c>
      <c r="I75" s="60" t="s">
        <v>7612</v>
      </c>
      <c r="J75" s="63" t="str">
        <f t="shared" si="6"/>
        <v>IC.MU.030217</v>
      </c>
      <c r="K75" s="61" t="s">
        <v>2379</v>
      </c>
      <c r="L75" s="60" t="str">
        <f t="shared" si="5"/>
        <v>Toes, right</v>
      </c>
      <c r="M75" s="64" t="str">
        <f t="shared" si="7"/>
        <v>PI.IC.MU.030217.01</v>
      </c>
      <c r="N75" s="64"/>
      <c r="O75" s="64" t="str">
        <f t="shared" si="8"/>
        <v>PH.IC.MU.030217.01</v>
      </c>
      <c r="Q75" s="64" t="str">
        <f t="shared" si="9"/>
        <v>CL.IC.MU.030217.01</v>
      </c>
    </row>
    <row r="76" spans="1:17" s="60" customFormat="1" ht="15">
      <c r="A76" s="60" t="s">
        <v>7740</v>
      </c>
      <c r="C76" s="61" t="s">
        <v>12185</v>
      </c>
      <c r="E76" s="61" t="s">
        <v>12430</v>
      </c>
      <c r="F76" s="60" t="s">
        <v>7464</v>
      </c>
      <c r="G76" s="60" t="s">
        <v>7613</v>
      </c>
      <c r="H76" s="61" t="s">
        <v>12602</v>
      </c>
      <c r="I76" s="60" t="s">
        <v>7588</v>
      </c>
      <c r="J76" s="63" t="str">
        <f t="shared" si="6"/>
        <v>IC.MU.030218</v>
      </c>
      <c r="K76" s="61" t="s">
        <v>12175</v>
      </c>
      <c r="L76" s="60" t="str">
        <f t="shared" si="5"/>
        <v>Toes, left</v>
      </c>
      <c r="M76" s="64" t="str">
        <f t="shared" si="7"/>
        <v>PI.IC.MU.030218.01</v>
      </c>
      <c r="N76" s="64"/>
      <c r="O76" s="64" t="str">
        <f t="shared" si="8"/>
        <v>PH.IC.MU.030218.01</v>
      </c>
      <c r="Q76" s="64" t="str">
        <f t="shared" si="9"/>
        <v>CL.IC.MU.030218.01</v>
      </c>
    </row>
    <row r="77" spans="1:17" s="60" customFormat="1" ht="15">
      <c r="A77" s="60" t="s">
        <v>7740</v>
      </c>
      <c r="B77" s="60" t="s">
        <v>7465</v>
      </c>
      <c r="C77" s="61" t="s">
        <v>6464</v>
      </c>
      <c r="D77" s="60" t="s">
        <v>7460</v>
      </c>
      <c r="E77" s="61" t="s">
        <v>12175</v>
      </c>
      <c r="F77" s="60" t="s">
        <v>7466</v>
      </c>
      <c r="G77" s="60" t="s">
        <v>12215</v>
      </c>
      <c r="H77" s="62" t="s">
        <v>11848</v>
      </c>
      <c r="I77" s="60" t="s">
        <v>12215</v>
      </c>
      <c r="J77" s="63" t="str">
        <f t="shared" si="6"/>
        <v>IC.MU.040101</v>
      </c>
      <c r="K77" s="61" t="s">
        <v>12175</v>
      </c>
      <c r="L77" s="60" t="str">
        <f t="shared" si="5"/>
        <v>Pain</v>
      </c>
      <c r="M77" s="64" t="str">
        <f t="shared" si="7"/>
        <v>PI.IC.MU.040101.01</v>
      </c>
      <c r="N77" s="64"/>
      <c r="O77" s="64" t="str">
        <f t="shared" si="8"/>
        <v>PH.IC.MU.040101.01</v>
      </c>
      <c r="Q77" s="64" t="str">
        <f t="shared" si="9"/>
        <v>CL.IC.MU.040101.01</v>
      </c>
    </row>
    <row r="78" spans="1:17" s="60" customFormat="1" ht="15">
      <c r="A78" s="60" t="s">
        <v>7740</v>
      </c>
      <c r="C78" s="61" t="s">
        <v>6464</v>
      </c>
      <c r="E78" s="61" t="s">
        <v>12175</v>
      </c>
      <c r="F78" s="60" t="s">
        <v>7466</v>
      </c>
      <c r="G78" s="60" t="s">
        <v>9465</v>
      </c>
      <c r="H78" s="62" t="s">
        <v>12030</v>
      </c>
      <c r="I78" s="60" t="s">
        <v>11477</v>
      </c>
      <c r="J78" s="63" t="str">
        <f t="shared" si="6"/>
        <v>IC.MU.040102</v>
      </c>
      <c r="K78" s="61" t="s">
        <v>12175</v>
      </c>
      <c r="L78" s="60" t="str">
        <f t="shared" si="5"/>
        <v>Redness</v>
      </c>
      <c r="M78" s="64" t="str">
        <f t="shared" si="7"/>
        <v>PI.IC.MU.040102.01</v>
      </c>
      <c r="N78" s="64"/>
      <c r="O78" s="64" t="str">
        <f t="shared" si="8"/>
        <v>PH.IC.MU.040102.01</v>
      </c>
      <c r="Q78" s="64" t="str">
        <f t="shared" si="9"/>
        <v>CL.IC.MU.040102.01</v>
      </c>
    </row>
    <row r="79" spans="1:17" s="60" customFormat="1" ht="15">
      <c r="A79" s="60" t="s">
        <v>7740</v>
      </c>
      <c r="C79" s="61" t="s">
        <v>6464</v>
      </c>
      <c r="E79" s="61" t="s">
        <v>12175</v>
      </c>
      <c r="F79" s="60" t="s">
        <v>7466</v>
      </c>
      <c r="G79" s="60" t="s">
        <v>11800</v>
      </c>
      <c r="H79" s="62" t="s">
        <v>12032</v>
      </c>
      <c r="I79" s="60" t="s">
        <v>11800</v>
      </c>
      <c r="J79" s="63" t="str">
        <f t="shared" si="6"/>
        <v>IC.MU.040103</v>
      </c>
      <c r="K79" s="61" t="s">
        <v>12175</v>
      </c>
      <c r="L79" s="60" t="str">
        <f t="shared" si="5"/>
        <v>Swelling</v>
      </c>
      <c r="M79" s="64" t="str">
        <f t="shared" si="7"/>
        <v>PI.IC.MU.040103.01</v>
      </c>
      <c r="N79" s="64"/>
      <c r="O79" s="64" t="str">
        <f t="shared" si="8"/>
        <v>PH.IC.MU.040103.01</v>
      </c>
      <c r="Q79" s="64" t="str">
        <f t="shared" si="9"/>
        <v>CL.IC.MU.040103.01</v>
      </c>
    </row>
    <row r="80" spans="1:17" s="60" customFormat="1" ht="15">
      <c r="A80" s="60" t="s">
        <v>7740</v>
      </c>
      <c r="C80" s="61" t="s">
        <v>6464</v>
      </c>
      <c r="E80" s="61" t="s">
        <v>12175</v>
      </c>
      <c r="F80" s="60" t="s">
        <v>7466</v>
      </c>
      <c r="G80" s="60" t="s">
        <v>7743</v>
      </c>
      <c r="H80" s="62" t="s">
        <v>12028</v>
      </c>
      <c r="I80" s="60" t="s">
        <v>7743</v>
      </c>
      <c r="J80" s="63" t="str">
        <f t="shared" si="6"/>
        <v>IC.MU.040104</v>
      </c>
      <c r="K80" s="61" t="s">
        <v>12175</v>
      </c>
      <c r="L80" s="60" t="str">
        <f t="shared" si="5"/>
        <v>Heat</v>
      </c>
      <c r="M80" s="64" t="str">
        <f t="shared" si="7"/>
        <v>PI.IC.MU.040104.01</v>
      </c>
      <c r="N80" s="64"/>
      <c r="O80" s="64" t="str">
        <f t="shared" si="8"/>
        <v>PH.IC.MU.040104.01</v>
      </c>
      <c r="Q80" s="64" t="str">
        <f t="shared" si="9"/>
        <v>CL.IC.MU.040104.01</v>
      </c>
    </row>
    <row r="81" spans="1:17" s="60" customFormat="1" ht="15">
      <c r="A81" s="60" t="s">
        <v>7740</v>
      </c>
      <c r="C81" s="61" t="s">
        <v>6464</v>
      </c>
      <c r="E81" s="61" t="s">
        <v>12175</v>
      </c>
      <c r="F81" s="60" t="s">
        <v>7466</v>
      </c>
      <c r="G81" s="60" t="s">
        <v>11798</v>
      </c>
      <c r="H81" s="62" t="s">
        <v>12210</v>
      </c>
      <c r="I81" s="60" t="s">
        <v>11101</v>
      </c>
      <c r="J81" s="63" t="str">
        <f t="shared" si="6"/>
        <v>IC.MU.040105</v>
      </c>
      <c r="K81" s="61" t="s">
        <v>12175</v>
      </c>
      <c r="L81" s="60" t="str">
        <f t="shared" si="5"/>
        <v>Tenderness</v>
      </c>
      <c r="M81" s="64" t="str">
        <f t="shared" si="7"/>
        <v>PI.IC.MU.040105.01</v>
      </c>
      <c r="N81" s="64"/>
      <c r="O81" s="64" t="str">
        <f t="shared" si="8"/>
        <v>PH.IC.MU.040105.01</v>
      </c>
      <c r="Q81" s="64" t="str">
        <f t="shared" si="9"/>
        <v>CL.IC.MU.040105.01</v>
      </c>
    </row>
    <row r="82" spans="1:17" s="60" customFormat="1" ht="15">
      <c r="A82" s="60" t="s">
        <v>7740</v>
      </c>
      <c r="C82" s="61" t="s">
        <v>6464</v>
      </c>
      <c r="E82" s="61" t="s">
        <v>12175</v>
      </c>
      <c r="F82" s="60" t="s">
        <v>7466</v>
      </c>
      <c r="G82" s="60" t="s">
        <v>7744</v>
      </c>
      <c r="H82" s="62" t="s">
        <v>12212</v>
      </c>
      <c r="I82" s="60" t="s">
        <v>7462</v>
      </c>
      <c r="J82" s="63" t="str">
        <f t="shared" si="6"/>
        <v>IC.MU.040106</v>
      </c>
      <c r="K82" s="61" t="s">
        <v>12175</v>
      </c>
      <c r="L82" s="60" t="str">
        <f t="shared" si="5"/>
        <v>Internal rotation</v>
      </c>
      <c r="M82" s="64" t="str">
        <f t="shared" si="7"/>
        <v>PI.IC.MU.040106.01</v>
      </c>
      <c r="N82" s="64"/>
      <c r="O82" s="64" t="str">
        <f t="shared" si="8"/>
        <v>PH.IC.MU.040106.01</v>
      </c>
      <c r="Q82" s="64" t="str">
        <f t="shared" si="9"/>
        <v>CL.IC.MU.040106.01</v>
      </c>
    </row>
    <row r="83" spans="1:17" s="60" customFormat="1" ht="15">
      <c r="A83" s="60" t="s">
        <v>7740</v>
      </c>
      <c r="C83" s="61" t="s">
        <v>6464</v>
      </c>
      <c r="E83" s="61" t="s">
        <v>12175</v>
      </c>
      <c r="F83" s="60" t="s">
        <v>7466</v>
      </c>
      <c r="G83" s="60" t="s">
        <v>7755</v>
      </c>
      <c r="H83" s="62" t="s">
        <v>12225</v>
      </c>
      <c r="I83" s="60" t="s">
        <v>7463</v>
      </c>
      <c r="J83" s="63" t="str">
        <f t="shared" si="6"/>
        <v>IC.MU.040107</v>
      </c>
      <c r="K83" s="61" t="s">
        <v>12175</v>
      </c>
      <c r="L83" s="60" t="str">
        <f t="shared" si="5"/>
        <v>External rotation</v>
      </c>
      <c r="M83" s="64" t="str">
        <f t="shared" si="7"/>
        <v>PI.IC.MU.040107.01</v>
      </c>
      <c r="N83" s="64"/>
      <c r="O83" s="64" t="str">
        <f t="shared" si="8"/>
        <v>PH.IC.MU.040107.01</v>
      </c>
      <c r="Q83" s="64" t="str">
        <f t="shared" si="9"/>
        <v>CL.IC.MU.040107.01</v>
      </c>
    </row>
    <row r="84" spans="1:17" s="60" customFormat="1" ht="15">
      <c r="A84" s="60" t="s">
        <v>7740</v>
      </c>
      <c r="C84" s="61" t="s">
        <v>6464</v>
      </c>
      <c r="E84" s="61" t="s">
        <v>12175</v>
      </c>
      <c r="F84" s="60" t="s">
        <v>7466</v>
      </c>
      <c r="G84" s="60" t="s">
        <v>7757</v>
      </c>
      <c r="H84" s="62" t="s">
        <v>11638</v>
      </c>
      <c r="I84" s="60" t="s">
        <v>7758</v>
      </c>
      <c r="J84" s="63" t="str">
        <f t="shared" si="6"/>
        <v>IC.MU.040108</v>
      </c>
      <c r="K84" s="61" t="s">
        <v>12175</v>
      </c>
      <c r="L84" s="60" t="str">
        <f t="shared" si="5"/>
        <v>Decreased range of motion</v>
      </c>
      <c r="M84" s="64" t="str">
        <f t="shared" si="7"/>
        <v>PI.IC.MU.040108.01</v>
      </c>
      <c r="N84" s="64"/>
      <c r="O84" s="64" t="str">
        <f t="shared" si="8"/>
        <v>PH.IC.MU.040108.01</v>
      </c>
      <c r="Q84" s="64" t="str">
        <f t="shared" si="9"/>
        <v>CL.IC.MU.040108.01</v>
      </c>
    </row>
    <row r="85" spans="1:17" s="60" customFormat="1" ht="15">
      <c r="A85" s="60" t="s">
        <v>7740</v>
      </c>
      <c r="C85" s="61" t="s">
        <v>6464</v>
      </c>
      <c r="E85" s="61" t="s">
        <v>12175</v>
      </c>
      <c r="F85" s="60" t="s">
        <v>7466</v>
      </c>
      <c r="G85" s="60" t="s">
        <v>7759</v>
      </c>
      <c r="H85" s="62" t="s">
        <v>11639</v>
      </c>
      <c r="I85" s="60" t="s">
        <v>7759</v>
      </c>
      <c r="J85" s="63" t="str">
        <f t="shared" si="6"/>
        <v>IC.MU.040109</v>
      </c>
      <c r="K85" s="61" t="s">
        <v>12175</v>
      </c>
      <c r="L85" s="60" t="str">
        <f t="shared" si="5"/>
        <v>Contracture</v>
      </c>
      <c r="M85" s="64" t="str">
        <f t="shared" si="7"/>
        <v>PI.IC.MU.040109.01</v>
      </c>
      <c r="N85" s="64"/>
      <c r="O85" s="64" t="str">
        <f t="shared" si="8"/>
        <v>PH.IC.MU.040109.01</v>
      </c>
      <c r="Q85" s="64" t="str">
        <f t="shared" si="9"/>
        <v>CL.IC.MU.040109.01</v>
      </c>
    </row>
    <row r="86" spans="1:17" s="60" customFormat="1" ht="15">
      <c r="A86" s="60" t="s">
        <v>7740</v>
      </c>
      <c r="C86" s="61" t="s">
        <v>6464</v>
      </c>
      <c r="D86" s="60" t="s">
        <v>7469</v>
      </c>
      <c r="E86" s="61" t="s">
        <v>12430</v>
      </c>
      <c r="F86" s="60" t="s">
        <v>7467</v>
      </c>
      <c r="G86" s="60" t="s">
        <v>9720</v>
      </c>
      <c r="H86" s="62" t="s">
        <v>11848</v>
      </c>
      <c r="I86" s="60" t="s">
        <v>7761</v>
      </c>
      <c r="J86" s="63" t="str">
        <f t="shared" si="6"/>
        <v>IC.MU.040201</v>
      </c>
      <c r="K86" s="61" t="s">
        <v>12175</v>
      </c>
      <c r="L86" s="60" t="str">
        <f t="shared" si="5"/>
        <v>Wrist, right</v>
      </c>
      <c r="M86" s="64" t="str">
        <f t="shared" si="7"/>
        <v>PI.IC.MU.040201.01</v>
      </c>
      <c r="N86" s="64"/>
      <c r="O86" s="64" t="str">
        <f t="shared" si="8"/>
        <v>PH.IC.MU.040201.01</v>
      </c>
      <c r="Q86" s="64" t="str">
        <f t="shared" si="9"/>
        <v>CL.IC.MU.040201.01</v>
      </c>
    </row>
    <row r="87" spans="1:17" s="60" customFormat="1" ht="15">
      <c r="A87" s="60" t="s">
        <v>7740</v>
      </c>
      <c r="C87" s="61" t="s">
        <v>6464</v>
      </c>
      <c r="E87" s="61" t="s">
        <v>12430</v>
      </c>
      <c r="F87" s="60" t="s">
        <v>7467</v>
      </c>
      <c r="G87" s="60" t="s">
        <v>9722</v>
      </c>
      <c r="H87" s="62" t="s">
        <v>12030</v>
      </c>
      <c r="I87" s="60" t="s">
        <v>7999</v>
      </c>
      <c r="J87" s="63" t="str">
        <f t="shared" si="6"/>
        <v>IC.MU.040202</v>
      </c>
      <c r="K87" s="61" t="s">
        <v>12175</v>
      </c>
      <c r="L87" s="60" t="str">
        <f t="shared" si="5"/>
        <v>Wrist, left</v>
      </c>
      <c r="M87" s="64" t="str">
        <f t="shared" si="7"/>
        <v>PI.IC.MU.040202.01</v>
      </c>
      <c r="N87" s="64"/>
      <c r="O87" s="64" t="str">
        <f t="shared" si="8"/>
        <v>PH.IC.MU.040202.01</v>
      </c>
      <c r="Q87" s="64" t="str">
        <f t="shared" si="9"/>
        <v>CL.IC.MU.040202.01</v>
      </c>
    </row>
    <row r="88" spans="1:17" s="60" customFormat="1" ht="15">
      <c r="A88" s="60" t="s">
        <v>7740</v>
      </c>
      <c r="C88" s="61" t="s">
        <v>6464</v>
      </c>
      <c r="E88" s="61" t="s">
        <v>12430</v>
      </c>
      <c r="F88" s="60" t="s">
        <v>7467</v>
      </c>
      <c r="G88" s="60" t="s">
        <v>9712</v>
      </c>
      <c r="H88" s="62" t="s">
        <v>12032</v>
      </c>
      <c r="I88" s="60" t="s">
        <v>7762</v>
      </c>
      <c r="J88" s="63" t="str">
        <f t="shared" si="6"/>
        <v>IC.MU.040203</v>
      </c>
      <c r="K88" s="61" t="s">
        <v>12175</v>
      </c>
      <c r="L88" s="60" t="str">
        <f t="shared" si="5"/>
        <v>Elbow, right</v>
      </c>
      <c r="M88" s="64" t="str">
        <f t="shared" si="7"/>
        <v>PI.IC.MU.040203.01</v>
      </c>
      <c r="N88" s="64"/>
      <c r="O88" s="64" t="str">
        <f t="shared" si="8"/>
        <v>PH.IC.MU.040203.01</v>
      </c>
      <c r="Q88" s="64" t="str">
        <f t="shared" si="9"/>
        <v>CL.IC.MU.040203.01</v>
      </c>
    </row>
    <row r="89" spans="1:17" s="60" customFormat="1" ht="15">
      <c r="A89" s="60" t="s">
        <v>7740</v>
      </c>
      <c r="C89" s="61" t="s">
        <v>6464</v>
      </c>
      <c r="E89" s="61" t="s">
        <v>12430</v>
      </c>
      <c r="F89" s="60" t="s">
        <v>7467</v>
      </c>
      <c r="G89" s="60" t="s">
        <v>9714</v>
      </c>
      <c r="H89" s="62" t="s">
        <v>12028</v>
      </c>
      <c r="I89" s="60" t="s">
        <v>7763</v>
      </c>
      <c r="J89" s="63" t="str">
        <f t="shared" si="6"/>
        <v>IC.MU.040204</v>
      </c>
      <c r="K89" s="61" t="s">
        <v>12175</v>
      </c>
      <c r="L89" s="60" t="str">
        <f t="shared" si="5"/>
        <v>Elbow, left</v>
      </c>
      <c r="M89" s="64" t="str">
        <f t="shared" si="7"/>
        <v>PI.IC.MU.040204.01</v>
      </c>
      <c r="N89" s="64"/>
      <c r="O89" s="64" t="str">
        <f t="shared" si="8"/>
        <v>PH.IC.MU.040204.01</v>
      </c>
      <c r="Q89" s="64" t="str">
        <f t="shared" si="9"/>
        <v>CL.IC.MU.040204.01</v>
      </c>
    </row>
    <row r="90" spans="1:17" s="60" customFormat="1" ht="15">
      <c r="A90" s="60" t="s">
        <v>7740</v>
      </c>
      <c r="C90" s="61" t="s">
        <v>6464</v>
      </c>
      <c r="E90" s="61" t="s">
        <v>12430</v>
      </c>
      <c r="F90" s="60" t="s">
        <v>7467</v>
      </c>
      <c r="G90" s="60" t="s">
        <v>9649</v>
      </c>
      <c r="H90" s="62" t="s">
        <v>12210</v>
      </c>
      <c r="I90" s="60" t="s">
        <v>7929</v>
      </c>
      <c r="J90" s="63" t="str">
        <f t="shared" si="6"/>
        <v>IC.MU.040205</v>
      </c>
      <c r="K90" s="61" t="s">
        <v>12175</v>
      </c>
      <c r="L90" s="60" t="str">
        <f t="shared" si="5"/>
        <v>Shoulder, right</v>
      </c>
      <c r="M90" s="64" t="str">
        <f t="shared" si="7"/>
        <v>PI.IC.MU.040205.01</v>
      </c>
      <c r="N90" s="64"/>
      <c r="O90" s="64" t="str">
        <f t="shared" si="8"/>
        <v>PH.IC.MU.040205.01</v>
      </c>
      <c r="Q90" s="64" t="str">
        <f t="shared" si="9"/>
        <v>CL.IC.MU.040205.01</v>
      </c>
    </row>
    <row r="91" spans="1:17" s="60" customFormat="1" ht="15">
      <c r="A91" s="60" t="s">
        <v>7740</v>
      </c>
      <c r="C91" s="61" t="s">
        <v>6464</v>
      </c>
      <c r="E91" s="61" t="s">
        <v>12430</v>
      </c>
      <c r="F91" s="60" t="s">
        <v>7467</v>
      </c>
      <c r="G91" s="60" t="s">
        <v>9651</v>
      </c>
      <c r="H91" s="62" t="s">
        <v>12212</v>
      </c>
      <c r="I91" s="60" t="s">
        <v>7930</v>
      </c>
      <c r="J91" s="63" t="str">
        <f t="shared" si="6"/>
        <v>IC.MU.040206</v>
      </c>
      <c r="K91" s="61" t="s">
        <v>12175</v>
      </c>
      <c r="L91" s="60" t="str">
        <f t="shared" si="5"/>
        <v>Shoulder, left</v>
      </c>
      <c r="M91" s="64" t="str">
        <f t="shared" si="7"/>
        <v>PI.IC.MU.040206.01</v>
      </c>
      <c r="N91" s="64"/>
      <c r="O91" s="64" t="str">
        <f t="shared" si="8"/>
        <v>PH.IC.MU.040206.01</v>
      </c>
      <c r="Q91" s="64" t="str">
        <f t="shared" si="9"/>
        <v>CL.IC.MU.040206.01</v>
      </c>
    </row>
    <row r="92" spans="1:17" s="60" customFormat="1" ht="15">
      <c r="A92" s="60" t="s">
        <v>7740</v>
      </c>
      <c r="C92" s="61" t="s">
        <v>6464</v>
      </c>
      <c r="E92" s="61" t="s">
        <v>12430</v>
      </c>
      <c r="F92" s="60" t="s">
        <v>7467</v>
      </c>
      <c r="G92" s="60" t="s">
        <v>9365</v>
      </c>
      <c r="H92" s="62" t="s">
        <v>12225</v>
      </c>
      <c r="I92" s="60" t="s">
        <v>7931</v>
      </c>
      <c r="J92" s="63" t="str">
        <f t="shared" si="6"/>
        <v>IC.MU.040207</v>
      </c>
      <c r="K92" s="61" t="s">
        <v>12175</v>
      </c>
      <c r="L92" s="60" t="str">
        <f t="shared" si="5"/>
        <v>Hip, right</v>
      </c>
      <c r="M92" s="64" t="str">
        <f t="shared" si="7"/>
        <v>PI.IC.MU.040207.01</v>
      </c>
      <c r="N92" s="64"/>
      <c r="O92" s="64" t="str">
        <f t="shared" si="8"/>
        <v>PH.IC.MU.040207.01</v>
      </c>
      <c r="Q92" s="64" t="str">
        <f t="shared" si="9"/>
        <v>CL.IC.MU.040207.01</v>
      </c>
    </row>
    <row r="93" spans="1:17" s="60" customFormat="1" ht="15">
      <c r="A93" s="60" t="s">
        <v>7740</v>
      </c>
      <c r="C93" s="61" t="s">
        <v>6464</v>
      </c>
      <c r="E93" s="61" t="s">
        <v>12430</v>
      </c>
      <c r="F93" s="60" t="s">
        <v>7467</v>
      </c>
      <c r="G93" s="60" t="s">
        <v>9239</v>
      </c>
      <c r="H93" s="62" t="s">
        <v>11638</v>
      </c>
      <c r="I93" s="60" t="s">
        <v>7932</v>
      </c>
      <c r="J93" s="63" t="str">
        <f t="shared" si="6"/>
        <v>IC.MU.040208</v>
      </c>
      <c r="K93" s="61" t="s">
        <v>12175</v>
      </c>
      <c r="L93" s="60" t="str">
        <f t="shared" si="5"/>
        <v>Hip, left</v>
      </c>
      <c r="M93" s="64" t="str">
        <f t="shared" si="7"/>
        <v>PI.IC.MU.040208.01</v>
      </c>
      <c r="N93" s="64"/>
      <c r="O93" s="64" t="str">
        <f t="shared" si="8"/>
        <v>PH.IC.MU.040208.01</v>
      </c>
      <c r="Q93" s="64" t="str">
        <f t="shared" si="9"/>
        <v>CL.IC.MU.040208.01</v>
      </c>
    </row>
    <row r="94" spans="1:17" s="60" customFormat="1" ht="15">
      <c r="A94" s="60" t="s">
        <v>7740</v>
      </c>
      <c r="C94" s="61" t="s">
        <v>6464</v>
      </c>
      <c r="E94" s="61" t="s">
        <v>12430</v>
      </c>
      <c r="F94" s="60" t="s">
        <v>7467</v>
      </c>
      <c r="G94" s="60" t="s">
        <v>9730</v>
      </c>
      <c r="H94" s="62" t="s">
        <v>11639</v>
      </c>
      <c r="I94" s="60" t="s">
        <v>7933</v>
      </c>
      <c r="J94" s="63" t="str">
        <f t="shared" si="6"/>
        <v>IC.MU.040209</v>
      </c>
      <c r="K94" s="61" t="s">
        <v>12175</v>
      </c>
      <c r="L94" s="60" t="str">
        <f t="shared" si="5"/>
        <v>Knee, right</v>
      </c>
      <c r="M94" s="64" t="str">
        <f t="shared" si="7"/>
        <v>PI.IC.MU.040209.01</v>
      </c>
      <c r="N94" s="64"/>
      <c r="O94" s="64" t="str">
        <f t="shared" si="8"/>
        <v>PH.IC.MU.040209.01</v>
      </c>
      <c r="Q94" s="64" t="str">
        <f t="shared" si="9"/>
        <v>CL.IC.MU.040209.01</v>
      </c>
    </row>
    <row r="95" spans="1:17" s="60" customFormat="1" ht="15">
      <c r="A95" s="60" t="s">
        <v>7740</v>
      </c>
      <c r="C95" s="61" t="s">
        <v>6464</v>
      </c>
      <c r="E95" s="61" t="s">
        <v>12430</v>
      </c>
      <c r="F95" s="60" t="s">
        <v>7467</v>
      </c>
      <c r="G95" s="60" t="s">
        <v>9732</v>
      </c>
      <c r="H95" s="62" t="s">
        <v>11829</v>
      </c>
      <c r="I95" s="60" t="s">
        <v>7934</v>
      </c>
      <c r="J95" s="63" t="str">
        <f t="shared" si="6"/>
        <v>IC.MU.040210</v>
      </c>
      <c r="K95" s="61" t="s">
        <v>12175</v>
      </c>
      <c r="L95" s="60" t="str">
        <f t="shared" si="5"/>
        <v>Knee, left</v>
      </c>
      <c r="M95" s="64" t="str">
        <f t="shared" si="7"/>
        <v>PI.IC.MU.040210.01</v>
      </c>
      <c r="N95" s="64"/>
      <c r="O95" s="64" t="str">
        <f t="shared" si="8"/>
        <v>PH.IC.MU.040210.01</v>
      </c>
      <c r="Q95" s="64" t="str">
        <f t="shared" si="9"/>
        <v>CL.IC.MU.040210.01</v>
      </c>
    </row>
    <row r="96" spans="1:17" s="60" customFormat="1" ht="15">
      <c r="A96" s="60" t="s">
        <v>7740</v>
      </c>
      <c r="C96" s="61" t="s">
        <v>6464</v>
      </c>
      <c r="E96" s="61" t="s">
        <v>12430</v>
      </c>
      <c r="F96" s="60" t="s">
        <v>7467</v>
      </c>
      <c r="G96" s="60" t="s">
        <v>9878</v>
      </c>
      <c r="H96" s="62" t="s">
        <v>12099</v>
      </c>
      <c r="I96" s="60" t="s">
        <v>7935</v>
      </c>
      <c r="J96" s="63" t="str">
        <f t="shared" si="6"/>
        <v>IC.MU.040211</v>
      </c>
      <c r="K96" s="61" t="s">
        <v>12175</v>
      </c>
      <c r="L96" s="60" t="str">
        <f t="shared" si="5"/>
        <v>Ankle, right</v>
      </c>
      <c r="M96" s="64" t="str">
        <f t="shared" si="7"/>
        <v>PI.IC.MU.040211.01</v>
      </c>
      <c r="N96" s="64"/>
      <c r="O96" s="64" t="str">
        <f t="shared" si="8"/>
        <v>PH.IC.MU.040211.01</v>
      </c>
      <c r="Q96" s="64" t="str">
        <f t="shared" si="9"/>
        <v>CL.IC.MU.040211.01</v>
      </c>
    </row>
    <row r="97" spans="1:17" s="60" customFormat="1" ht="15">
      <c r="A97" s="60" t="s">
        <v>7740</v>
      </c>
      <c r="C97" s="61" t="s">
        <v>6464</v>
      </c>
      <c r="E97" s="61" t="s">
        <v>12430</v>
      </c>
      <c r="F97" s="60" t="s">
        <v>7467</v>
      </c>
      <c r="G97" s="60" t="s">
        <v>9880</v>
      </c>
      <c r="H97" s="62" t="s">
        <v>12100</v>
      </c>
      <c r="I97" s="60" t="s">
        <v>7936</v>
      </c>
      <c r="J97" s="63" t="str">
        <f t="shared" si="6"/>
        <v>IC.MU.040212</v>
      </c>
      <c r="K97" s="61" t="s">
        <v>12175</v>
      </c>
      <c r="L97" s="60" t="str">
        <f t="shared" si="5"/>
        <v>Ankle, left</v>
      </c>
      <c r="M97" s="64" t="str">
        <f t="shared" si="7"/>
        <v>PI.IC.MU.040212.01</v>
      </c>
      <c r="N97" s="64"/>
      <c r="O97" s="64" t="str">
        <f t="shared" si="8"/>
        <v>PH.IC.MU.040212.01</v>
      </c>
      <c r="Q97" s="64" t="str">
        <f t="shared" si="9"/>
        <v>CL.IC.MU.040212.01</v>
      </c>
    </row>
    <row r="98" spans="1:17" s="60" customFormat="1" ht="15">
      <c r="A98" s="60" t="s">
        <v>7740</v>
      </c>
      <c r="C98" s="61" t="s">
        <v>6464</v>
      </c>
      <c r="E98" s="61" t="s">
        <v>12430</v>
      </c>
      <c r="F98" s="60" t="s">
        <v>7467</v>
      </c>
      <c r="G98" s="60" t="s">
        <v>7453</v>
      </c>
      <c r="H98" s="62" t="s">
        <v>12101</v>
      </c>
      <c r="I98" s="60" t="s">
        <v>7454</v>
      </c>
      <c r="J98" s="63" t="str">
        <f t="shared" si="6"/>
        <v>IC.MU.040213</v>
      </c>
      <c r="K98" s="61" t="s">
        <v>12175</v>
      </c>
      <c r="L98" s="60" t="str">
        <f t="shared" si="5"/>
        <v>Finger, right</v>
      </c>
      <c r="M98" s="64" t="str">
        <f t="shared" si="7"/>
        <v>PI.IC.MU.040213.01</v>
      </c>
      <c r="N98" s="64"/>
      <c r="O98" s="64" t="str">
        <f t="shared" si="8"/>
        <v>PH.IC.MU.040213.01</v>
      </c>
      <c r="Q98" s="64" t="str">
        <f t="shared" si="9"/>
        <v>CL.IC.MU.040213.01</v>
      </c>
    </row>
    <row r="99" spans="1:17" s="60" customFormat="1" ht="15">
      <c r="A99" s="60" t="s">
        <v>7740</v>
      </c>
      <c r="C99" s="61" t="s">
        <v>6464</v>
      </c>
      <c r="E99" s="61" t="s">
        <v>12430</v>
      </c>
      <c r="F99" s="60" t="s">
        <v>7467</v>
      </c>
      <c r="G99" s="60" t="s">
        <v>7939</v>
      </c>
      <c r="H99" s="62" t="s">
        <v>12102</v>
      </c>
      <c r="I99" s="60" t="s">
        <v>7940</v>
      </c>
      <c r="J99" s="63" t="str">
        <f t="shared" si="6"/>
        <v>IC.MU.040214</v>
      </c>
      <c r="K99" s="61" t="s">
        <v>12175</v>
      </c>
      <c r="L99" s="60" t="str">
        <f t="shared" si="5"/>
        <v>Fingers, left</v>
      </c>
      <c r="M99" s="64" t="str">
        <f t="shared" si="7"/>
        <v>PI.IC.MU.040214.01</v>
      </c>
      <c r="N99" s="64"/>
      <c r="O99" s="64" t="str">
        <f t="shared" si="8"/>
        <v>PH.IC.MU.040214.01</v>
      </c>
      <c r="Q99" s="64" t="str">
        <f t="shared" si="9"/>
        <v>CL.IC.MU.040214.01</v>
      </c>
    </row>
    <row r="100" spans="1:17" s="60" customFormat="1" ht="15">
      <c r="A100" s="60" t="s">
        <v>7740</v>
      </c>
      <c r="C100" s="61" t="s">
        <v>6464</v>
      </c>
      <c r="E100" s="61" t="s">
        <v>12430</v>
      </c>
      <c r="F100" s="60" t="s">
        <v>7467</v>
      </c>
      <c r="G100" s="60" t="s">
        <v>7455</v>
      </c>
      <c r="H100" s="62" t="s">
        <v>11559</v>
      </c>
      <c r="I100" s="60" t="s">
        <v>7457</v>
      </c>
      <c r="J100" s="63" t="str">
        <f t="shared" si="6"/>
        <v>IC.MU.040215</v>
      </c>
      <c r="K100" s="61" t="s">
        <v>12175</v>
      </c>
      <c r="L100" s="60" t="str">
        <f t="shared" si="5"/>
        <v>Toe, right</v>
      </c>
      <c r="M100" s="64" t="str">
        <f t="shared" si="7"/>
        <v>PI.IC.MU.040215.01</v>
      </c>
      <c r="N100" s="64"/>
      <c r="O100" s="64" t="str">
        <f t="shared" si="8"/>
        <v>PH.IC.MU.040215.01</v>
      </c>
      <c r="Q100" s="64" t="str">
        <f t="shared" si="9"/>
        <v>CL.IC.MU.040215.01</v>
      </c>
    </row>
    <row r="101" spans="1:17" s="60" customFormat="1" ht="15">
      <c r="A101" s="60" t="s">
        <v>7740</v>
      </c>
      <c r="C101" s="61" t="s">
        <v>6464</v>
      </c>
      <c r="E101" s="61" t="s">
        <v>12430</v>
      </c>
      <c r="F101" s="60" t="s">
        <v>7467</v>
      </c>
      <c r="G101" s="60" t="s">
        <v>7613</v>
      </c>
      <c r="H101" s="61" t="s">
        <v>12462</v>
      </c>
      <c r="I101" s="60" t="s">
        <v>7588</v>
      </c>
      <c r="J101" s="63" t="str">
        <f t="shared" si="6"/>
        <v>IC.MU.040217</v>
      </c>
      <c r="K101" s="61" t="s">
        <v>12175</v>
      </c>
      <c r="L101" s="60" t="str">
        <f t="shared" si="5"/>
        <v>Toes, left</v>
      </c>
      <c r="M101" s="64" t="str">
        <f t="shared" si="7"/>
        <v>PI.IC.MU.040217.01</v>
      </c>
      <c r="N101" s="64"/>
      <c r="O101" s="64" t="str">
        <f t="shared" si="8"/>
        <v>PH.IC.MU.040217.01</v>
      </c>
      <c r="Q101" s="64" t="str">
        <f t="shared" si="9"/>
        <v>CL.IC.MU.040217.01</v>
      </c>
    </row>
    <row r="102" spans="1:17" s="60" customFormat="1" ht="15">
      <c r="A102" s="60" t="s">
        <v>7740</v>
      </c>
      <c r="B102" s="60" t="s">
        <v>7468</v>
      </c>
      <c r="C102" s="61" t="s">
        <v>6291</v>
      </c>
      <c r="D102" s="60" t="s">
        <v>7469</v>
      </c>
      <c r="E102" s="61" t="s">
        <v>2379</v>
      </c>
      <c r="F102" s="60" t="s">
        <v>7957</v>
      </c>
      <c r="G102" s="60" t="s">
        <v>9113</v>
      </c>
      <c r="H102" s="62" t="s">
        <v>11848</v>
      </c>
      <c r="I102" s="60" t="s">
        <v>9113</v>
      </c>
      <c r="J102" s="63" t="str">
        <f t="shared" si="6"/>
        <v>IC.MU.050101</v>
      </c>
      <c r="K102" s="61" t="s">
        <v>12175</v>
      </c>
      <c r="L102" s="60" t="str">
        <f t="shared" si="5"/>
        <v>Neck</v>
      </c>
      <c r="M102" s="64" t="str">
        <f t="shared" si="7"/>
        <v>PI.IC.MU.050101.01</v>
      </c>
      <c r="N102" s="64"/>
      <c r="O102" s="64" t="str">
        <f t="shared" si="8"/>
        <v>PH.IC.MU.050101.01</v>
      </c>
      <c r="Q102" s="64" t="str">
        <f t="shared" si="9"/>
        <v>CL.IC.MU.050101.01</v>
      </c>
    </row>
    <row r="103" spans="1:17" s="60" customFormat="1" ht="15">
      <c r="A103" s="60" t="s">
        <v>7740</v>
      </c>
      <c r="C103" s="61" t="s">
        <v>6291</v>
      </c>
      <c r="E103" s="61" t="s">
        <v>12175</v>
      </c>
      <c r="F103" s="60" t="s">
        <v>7957</v>
      </c>
      <c r="G103" s="60" t="s">
        <v>9437</v>
      </c>
      <c r="H103" s="62" t="s">
        <v>12030</v>
      </c>
      <c r="I103" s="60" t="s">
        <v>7958</v>
      </c>
      <c r="J103" s="63" t="str">
        <f t="shared" si="6"/>
        <v>IC.MU.050102</v>
      </c>
      <c r="K103" s="61" t="s">
        <v>12175</v>
      </c>
      <c r="L103" s="60" t="str">
        <f t="shared" si="5"/>
        <v>Hand, right</v>
      </c>
      <c r="M103" s="64" t="str">
        <f t="shared" si="7"/>
        <v>PI.IC.MU.050102.01</v>
      </c>
      <c r="N103" s="64"/>
      <c r="O103" s="64" t="str">
        <f t="shared" si="8"/>
        <v>PH.IC.MU.050102.01</v>
      </c>
      <c r="Q103" s="64" t="str">
        <f t="shared" si="9"/>
        <v>CL.IC.MU.050102.01</v>
      </c>
    </row>
    <row r="104" spans="1:17" s="60" customFormat="1" ht="15">
      <c r="A104" s="60" t="s">
        <v>7740</v>
      </c>
      <c r="C104" s="61" t="s">
        <v>6291</v>
      </c>
      <c r="E104" s="61" t="s">
        <v>12175</v>
      </c>
      <c r="F104" s="60" t="s">
        <v>7957</v>
      </c>
      <c r="G104" s="60" t="s">
        <v>9444</v>
      </c>
      <c r="H104" s="62" t="s">
        <v>12032</v>
      </c>
      <c r="I104" s="60" t="s">
        <v>7997</v>
      </c>
      <c r="J104" s="63" t="str">
        <f t="shared" si="6"/>
        <v>IC.MU.050103</v>
      </c>
      <c r="K104" s="61" t="s">
        <v>12175</v>
      </c>
      <c r="L104" s="60" t="str">
        <f t="shared" si="5"/>
        <v>Hand, left</v>
      </c>
      <c r="M104" s="64" t="str">
        <f t="shared" si="7"/>
        <v>PI.IC.MU.050103.01</v>
      </c>
      <c r="N104" s="64"/>
      <c r="O104" s="64" t="str">
        <f t="shared" si="8"/>
        <v>PH.IC.MU.050103.01</v>
      </c>
      <c r="Q104" s="64" t="str">
        <f t="shared" si="9"/>
        <v>CL.IC.MU.050103.01</v>
      </c>
    </row>
    <row r="105" spans="1:17" s="60" customFormat="1" ht="15">
      <c r="A105" s="60" t="s">
        <v>7740</v>
      </c>
      <c r="C105" s="61" t="s">
        <v>6291</v>
      </c>
      <c r="E105" s="61" t="s">
        <v>12175</v>
      </c>
      <c r="F105" s="60" t="s">
        <v>7957</v>
      </c>
      <c r="G105" s="60" t="s">
        <v>9720</v>
      </c>
      <c r="H105" s="62" t="s">
        <v>12028</v>
      </c>
      <c r="I105" s="60" t="s">
        <v>7761</v>
      </c>
      <c r="J105" s="63" t="str">
        <f t="shared" si="6"/>
        <v>IC.MU.050104</v>
      </c>
      <c r="K105" s="61" t="s">
        <v>12175</v>
      </c>
      <c r="L105" s="60" t="str">
        <f t="shared" si="5"/>
        <v>Wrist, right</v>
      </c>
      <c r="M105" s="64" t="str">
        <f t="shared" si="7"/>
        <v>PI.IC.MU.050104.01</v>
      </c>
      <c r="N105" s="64"/>
      <c r="O105" s="64" t="str">
        <f t="shared" si="8"/>
        <v>PH.IC.MU.050104.01</v>
      </c>
      <c r="Q105" s="64" t="str">
        <f t="shared" si="9"/>
        <v>CL.IC.MU.050104.01</v>
      </c>
    </row>
    <row r="106" spans="1:17" s="60" customFormat="1" ht="15">
      <c r="A106" s="60" t="s">
        <v>7740</v>
      </c>
      <c r="C106" s="61" t="s">
        <v>6291</v>
      </c>
      <c r="E106" s="61" t="s">
        <v>12175</v>
      </c>
      <c r="F106" s="60" t="s">
        <v>7957</v>
      </c>
      <c r="G106" s="60" t="s">
        <v>9722</v>
      </c>
      <c r="H106" s="62" t="s">
        <v>12210</v>
      </c>
      <c r="I106" s="60" t="s">
        <v>7999</v>
      </c>
      <c r="J106" s="63" t="str">
        <f t="shared" si="6"/>
        <v>IC.MU.050105</v>
      </c>
      <c r="K106" s="61" t="s">
        <v>12175</v>
      </c>
      <c r="L106" s="60" t="str">
        <f t="shared" si="5"/>
        <v>Wrist, left</v>
      </c>
      <c r="M106" s="64" t="str">
        <f t="shared" si="7"/>
        <v>PI.IC.MU.050105.01</v>
      </c>
      <c r="N106" s="64"/>
      <c r="O106" s="64" t="str">
        <f t="shared" si="8"/>
        <v>PH.IC.MU.050105.01</v>
      </c>
      <c r="Q106" s="64" t="str">
        <f t="shared" si="9"/>
        <v>CL.IC.MU.050105.01</v>
      </c>
    </row>
    <row r="107" spans="1:17" s="60" customFormat="1" ht="15">
      <c r="A107" s="60" t="s">
        <v>7740</v>
      </c>
      <c r="C107" s="61" t="s">
        <v>6291</v>
      </c>
      <c r="E107" s="61" t="s">
        <v>12175</v>
      </c>
      <c r="F107" s="60" t="s">
        <v>7957</v>
      </c>
      <c r="G107" s="60" t="s">
        <v>9712</v>
      </c>
      <c r="H107" s="62" t="s">
        <v>12212</v>
      </c>
      <c r="I107" s="60" t="s">
        <v>7762</v>
      </c>
      <c r="J107" s="63" t="str">
        <f t="shared" si="6"/>
        <v>IC.MU.050106</v>
      </c>
      <c r="K107" s="61" t="s">
        <v>12175</v>
      </c>
      <c r="L107" s="60" t="str">
        <f t="shared" si="5"/>
        <v>Elbow, right</v>
      </c>
      <c r="M107" s="64" t="str">
        <f t="shared" si="7"/>
        <v>PI.IC.MU.050106.01</v>
      </c>
      <c r="N107" s="64"/>
      <c r="O107" s="64" t="str">
        <f t="shared" si="8"/>
        <v>PH.IC.MU.050106.01</v>
      </c>
      <c r="Q107" s="64" t="str">
        <f t="shared" si="9"/>
        <v>CL.IC.MU.050106.01</v>
      </c>
    </row>
    <row r="108" spans="1:17" s="60" customFormat="1" ht="15">
      <c r="A108" s="60" t="s">
        <v>7740</v>
      </c>
      <c r="C108" s="61" t="s">
        <v>6291</v>
      </c>
      <c r="E108" s="61" t="s">
        <v>12175</v>
      </c>
      <c r="F108" s="60" t="s">
        <v>7957</v>
      </c>
      <c r="G108" s="60" t="s">
        <v>9714</v>
      </c>
      <c r="H108" s="62" t="s">
        <v>12225</v>
      </c>
      <c r="I108" s="60" t="s">
        <v>7763</v>
      </c>
      <c r="J108" s="63" t="str">
        <f t="shared" si="6"/>
        <v>IC.MU.050107</v>
      </c>
      <c r="K108" s="61" t="s">
        <v>12175</v>
      </c>
      <c r="L108" s="60" t="str">
        <f t="shared" si="5"/>
        <v>Elbow, left</v>
      </c>
      <c r="M108" s="64" t="str">
        <f t="shared" si="7"/>
        <v>PI.IC.MU.050107.01</v>
      </c>
      <c r="N108" s="64"/>
      <c r="O108" s="64" t="str">
        <f t="shared" si="8"/>
        <v>PH.IC.MU.050107.01</v>
      </c>
      <c r="Q108" s="64" t="str">
        <f t="shared" si="9"/>
        <v>CL.IC.MU.050107.01</v>
      </c>
    </row>
    <row r="109" spans="1:17" s="60" customFormat="1" ht="15">
      <c r="A109" s="60" t="s">
        <v>7740</v>
      </c>
      <c r="C109" s="61" t="s">
        <v>6291</v>
      </c>
      <c r="E109" s="61" t="s">
        <v>12175</v>
      </c>
      <c r="F109" s="60" t="s">
        <v>7957</v>
      </c>
      <c r="G109" s="60" t="s">
        <v>7785</v>
      </c>
      <c r="H109" s="62" t="s">
        <v>11638</v>
      </c>
      <c r="I109" s="60" t="s">
        <v>7786</v>
      </c>
      <c r="J109" s="63" t="str">
        <f t="shared" si="6"/>
        <v>IC.MU.050108</v>
      </c>
      <c r="K109" s="61" t="s">
        <v>12175</v>
      </c>
      <c r="L109" s="60" t="str">
        <f t="shared" si="5"/>
        <v>Arm, right</v>
      </c>
      <c r="M109" s="64" t="str">
        <f t="shared" si="7"/>
        <v>PI.IC.MU.050108.01</v>
      </c>
      <c r="N109" s="64"/>
      <c r="O109" s="64" t="str">
        <f t="shared" si="8"/>
        <v>PH.IC.MU.050108.01</v>
      </c>
      <c r="Q109" s="64" t="str">
        <f t="shared" si="9"/>
        <v>CL.IC.MU.050108.01</v>
      </c>
    </row>
    <row r="110" spans="1:17" s="60" customFormat="1" ht="15">
      <c r="A110" s="60" t="s">
        <v>7740</v>
      </c>
      <c r="C110" s="61" t="s">
        <v>6291</v>
      </c>
      <c r="E110" s="61" t="s">
        <v>12175</v>
      </c>
      <c r="F110" s="60" t="s">
        <v>7957</v>
      </c>
      <c r="G110" s="60" t="s">
        <v>7787</v>
      </c>
      <c r="H110" s="62" t="s">
        <v>11639</v>
      </c>
      <c r="I110" s="60" t="s">
        <v>7632</v>
      </c>
      <c r="J110" s="63" t="str">
        <f t="shared" si="6"/>
        <v>IC.MU.050109</v>
      </c>
      <c r="K110" s="61" t="s">
        <v>12175</v>
      </c>
      <c r="L110" s="60" t="str">
        <f t="shared" si="5"/>
        <v>Arm, left</v>
      </c>
      <c r="M110" s="64" t="str">
        <f t="shared" si="7"/>
        <v>PI.IC.MU.050109.01</v>
      </c>
      <c r="N110" s="64"/>
      <c r="O110" s="64" t="str">
        <f t="shared" si="8"/>
        <v>PH.IC.MU.050109.01</v>
      </c>
      <c r="Q110" s="64" t="str">
        <f t="shared" si="9"/>
        <v>CL.IC.MU.050109.01</v>
      </c>
    </row>
    <row r="111" spans="1:17" s="60" customFormat="1" ht="15">
      <c r="A111" s="60" t="s">
        <v>7740</v>
      </c>
      <c r="C111" s="61" t="s">
        <v>6291</v>
      </c>
      <c r="E111" s="61" t="s">
        <v>12175</v>
      </c>
      <c r="F111" s="60" t="s">
        <v>7957</v>
      </c>
      <c r="G111" s="60" t="s">
        <v>9649</v>
      </c>
      <c r="H111" s="62" t="s">
        <v>11829</v>
      </c>
      <c r="I111" s="60" t="s">
        <v>7929</v>
      </c>
      <c r="J111" s="63" t="str">
        <f t="shared" si="6"/>
        <v>IC.MU.050110</v>
      </c>
      <c r="K111" s="61" t="s">
        <v>12175</v>
      </c>
      <c r="L111" s="60" t="str">
        <f t="shared" si="5"/>
        <v>Shoulder, right</v>
      </c>
      <c r="M111" s="64" t="str">
        <f t="shared" si="7"/>
        <v>PI.IC.MU.050110.01</v>
      </c>
      <c r="N111" s="64"/>
      <c r="O111" s="64" t="str">
        <f t="shared" si="8"/>
        <v>PH.IC.MU.050110.01</v>
      </c>
      <c r="Q111" s="64" t="str">
        <f t="shared" si="9"/>
        <v>CL.IC.MU.050110.01</v>
      </c>
    </row>
    <row r="112" spans="1:17" s="60" customFormat="1" ht="15">
      <c r="A112" s="60" t="s">
        <v>7740</v>
      </c>
      <c r="C112" s="61" t="s">
        <v>6291</v>
      </c>
      <c r="E112" s="61" t="s">
        <v>12175</v>
      </c>
      <c r="F112" s="60" t="s">
        <v>7957</v>
      </c>
      <c r="G112" s="60" t="s">
        <v>9651</v>
      </c>
      <c r="H112" s="62" t="s">
        <v>12099</v>
      </c>
      <c r="I112" s="60" t="s">
        <v>7930</v>
      </c>
      <c r="J112" s="63" t="str">
        <f t="shared" si="6"/>
        <v>IC.MU.050111</v>
      </c>
      <c r="K112" s="61" t="s">
        <v>12175</v>
      </c>
      <c r="L112" s="60" t="str">
        <f t="shared" si="5"/>
        <v>Shoulder, left</v>
      </c>
      <c r="M112" s="64" t="str">
        <f t="shared" si="7"/>
        <v>PI.IC.MU.050111.01</v>
      </c>
      <c r="N112" s="64"/>
      <c r="O112" s="64" t="str">
        <f t="shared" si="8"/>
        <v>PH.IC.MU.050111.01</v>
      </c>
      <c r="Q112" s="64" t="str">
        <f t="shared" si="9"/>
        <v>CL.IC.MU.050111.01</v>
      </c>
    </row>
    <row r="113" spans="1:17" s="60" customFormat="1" ht="15">
      <c r="A113" s="60" t="s">
        <v>7740</v>
      </c>
      <c r="C113" s="61" t="s">
        <v>6291</v>
      </c>
      <c r="E113" s="61" t="s">
        <v>12175</v>
      </c>
      <c r="F113" s="60" t="s">
        <v>7957</v>
      </c>
      <c r="G113" s="60" t="s">
        <v>12390</v>
      </c>
      <c r="H113" s="62" t="s">
        <v>12100</v>
      </c>
      <c r="I113" s="60" t="s">
        <v>12390</v>
      </c>
      <c r="J113" s="63" t="str">
        <f t="shared" si="6"/>
        <v>IC.MU.050112</v>
      </c>
      <c r="K113" s="61" t="s">
        <v>12175</v>
      </c>
      <c r="L113" s="60" t="str">
        <f t="shared" si="5"/>
        <v>Back</v>
      </c>
      <c r="M113" s="64" t="str">
        <f t="shared" si="7"/>
        <v>PI.IC.MU.050112.01</v>
      </c>
      <c r="N113" s="64"/>
      <c r="O113" s="64" t="str">
        <f t="shared" si="8"/>
        <v>PH.IC.MU.050112.01</v>
      </c>
      <c r="Q113" s="64" t="str">
        <f t="shared" si="9"/>
        <v>CL.IC.MU.050112.01</v>
      </c>
    </row>
    <row r="114" spans="1:17" s="60" customFormat="1" ht="15">
      <c r="A114" s="60" t="s">
        <v>7740</v>
      </c>
      <c r="C114" s="61" t="s">
        <v>6291</v>
      </c>
      <c r="E114" s="61" t="s">
        <v>12175</v>
      </c>
      <c r="F114" s="60" t="s">
        <v>7957</v>
      </c>
      <c r="G114" s="60" t="s">
        <v>9365</v>
      </c>
      <c r="H114" s="62" t="s">
        <v>12101</v>
      </c>
      <c r="I114" s="60" t="s">
        <v>7931</v>
      </c>
      <c r="J114" s="63" t="str">
        <f t="shared" si="6"/>
        <v>IC.MU.050113</v>
      </c>
      <c r="K114" s="61" t="s">
        <v>12175</v>
      </c>
      <c r="L114" s="60" t="str">
        <f t="shared" si="5"/>
        <v>Hip, right</v>
      </c>
      <c r="M114" s="64" t="str">
        <f t="shared" si="7"/>
        <v>PI.IC.MU.050113.01</v>
      </c>
      <c r="N114" s="64"/>
      <c r="O114" s="64" t="str">
        <f t="shared" si="8"/>
        <v>PH.IC.MU.050113.01</v>
      </c>
      <c r="Q114" s="64" t="str">
        <f t="shared" si="9"/>
        <v>CL.IC.MU.050113.01</v>
      </c>
    </row>
    <row r="115" spans="1:17" s="60" customFormat="1" ht="15">
      <c r="A115" s="60" t="s">
        <v>7740</v>
      </c>
      <c r="C115" s="61" t="s">
        <v>6291</v>
      </c>
      <c r="E115" s="61" t="s">
        <v>12175</v>
      </c>
      <c r="F115" s="60" t="s">
        <v>7957</v>
      </c>
      <c r="G115" s="60" t="s">
        <v>9239</v>
      </c>
      <c r="H115" s="62" t="s">
        <v>12102</v>
      </c>
      <c r="I115" s="60" t="s">
        <v>7932</v>
      </c>
      <c r="J115" s="63" t="str">
        <f t="shared" si="6"/>
        <v>IC.MU.050114</v>
      </c>
      <c r="K115" s="61" t="s">
        <v>12175</v>
      </c>
      <c r="L115" s="60" t="str">
        <f t="shared" si="5"/>
        <v>Hip, left</v>
      </c>
      <c r="M115" s="64" t="str">
        <f t="shared" si="7"/>
        <v>PI.IC.MU.050114.01</v>
      </c>
      <c r="N115" s="64"/>
      <c r="O115" s="64" t="str">
        <f t="shared" si="8"/>
        <v>PH.IC.MU.050114.01</v>
      </c>
      <c r="Q115" s="64" t="str">
        <f t="shared" si="9"/>
        <v>CL.IC.MU.050114.01</v>
      </c>
    </row>
    <row r="116" spans="1:17" s="60" customFormat="1" ht="15">
      <c r="A116" s="60" t="s">
        <v>7740</v>
      </c>
      <c r="C116" s="61" t="s">
        <v>6291</v>
      </c>
      <c r="E116" s="61" t="s">
        <v>12175</v>
      </c>
      <c r="F116" s="60" t="s">
        <v>7957</v>
      </c>
      <c r="G116" s="60" t="s">
        <v>9730</v>
      </c>
      <c r="H116" s="62" t="s">
        <v>11559</v>
      </c>
      <c r="I116" s="60" t="s">
        <v>7933</v>
      </c>
      <c r="J116" s="63" t="str">
        <f t="shared" si="6"/>
        <v>IC.MU.050115</v>
      </c>
      <c r="K116" s="61" t="s">
        <v>12175</v>
      </c>
      <c r="L116" s="60" t="str">
        <f t="shared" si="5"/>
        <v>Knee, right</v>
      </c>
      <c r="M116" s="64" t="str">
        <f t="shared" si="7"/>
        <v>PI.IC.MU.050115.01</v>
      </c>
      <c r="N116" s="64"/>
      <c r="O116" s="64" t="str">
        <f t="shared" si="8"/>
        <v>PH.IC.MU.050115.01</v>
      </c>
      <c r="Q116" s="64" t="str">
        <f t="shared" si="9"/>
        <v>CL.IC.MU.050115.01</v>
      </c>
    </row>
    <row r="117" spans="1:17" s="60" customFormat="1" ht="15">
      <c r="A117" s="60" t="s">
        <v>7740</v>
      </c>
      <c r="C117" s="61" t="s">
        <v>6291</v>
      </c>
      <c r="E117" s="61" t="s">
        <v>12175</v>
      </c>
      <c r="F117" s="60" t="s">
        <v>7957</v>
      </c>
      <c r="G117" s="60" t="s">
        <v>9732</v>
      </c>
      <c r="H117" s="61" t="s">
        <v>12462</v>
      </c>
      <c r="I117" s="60" t="s">
        <v>7934</v>
      </c>
      <c r="J117" s="63" t="str">
        <f t="shared" si="6"/>
        <v>IC.MU.050117</v>
      </c>
      <c r="K117" s="61" t="s">
        <v>12175</v>
      </c>
      <c r="L117" s="60" t="str">
        <f t="shared" si="5"/>
        <v>Knee, left</v>
      </c>
      <c r="M117" s="64" t="str">
        <f t="shared" si="7"/>
        <v>PI.IC.MU.050117.01</v>
      </c>
      <c r="N117" s="64"/>
      <c r="O117" s="64" t="str">
        <f t="shared" si="8"/>
        <v>PH.IC.MU.050117.01</v>
      </c>
      <c r="Q117" s="64" t="str">
        <f t="shared" si="9"/>
        <v>CL.IC.MU.050117.01</v>
      </c>
    </row>
    <row r="118" spans="1:17" s="60" customFormat="1" ht="15">
      <c r="A118" s="60" t="s">
        <v>7740</v>
      </c>
      <c r="C118" s="61" t="s">
        <v>6291</v>
      </c>
      <c r="E118" s="61" t="s">
        <v>12175</v>
      </c>
      <c r="F118" s="60" t="s">
        <v>7957</v>
      </c>
      <c r="G118" s="60" t="s">
        <v>7633</v>
      </c>
      <c r="H118" s="61" t="s">
        <v>12602</v>
      </c>
      <c r="I118" s="60" t="s">
        <v>7634</v>
      </c>
      <c r="J118" s="63" t="str">
        <f t="shared" si="6"/>
        <v>IC.MU.050118</v>
      </c>
      <c r="K118" s="61" t="s">
        <v>12175</v>
      </c>
      <c r="L118" s="60" t="str">
        <f t="shared" si="5"/>
        <v>Leg, right</v>
      </c>
      <c r="M118" s="64" t="str">
        <f t="shared" si="7"/>
        <v>PI.IC.MU.050118.01</v>
      </c>
      <c r="N118" s="64"/>
      <c r="O118" s="64" t="str">
        <f t="shared" si="8"/>
        <v>PH.IC.MU.050118.01</v>
      </c>
      <c r="Q118" s="64" t="str">
        <f t="shared" si="9"/>
        <v>CL.IC.MU.050118.01</v>
      </c>
    </row>
    <row r="119" spans="1:17" s="60" customFormat="1" ht="15">
      <c r="A119" s="60" t="s">
        <v>7740</v>
      </c>
      <c r="C119" s="61" t="s">
        <v>6291</v>
      </c>
      <c r="E119" s="61" t="s">
        <v>12175</v>
      </c>
      <c r="F119" s="60" t="s">
        <v>7957</v>
      </c>
      <c r="G119" s="60" t="s">
        <v>7635</v>
      </c>
      <c r="H119" s="61" t="s">
        <v>12604</v>
      </c>
      <c r="I119" s="60" t="s">
        <v>7636</v>
      </c>
      <c r="J119" s="63" t="str">
        <f t="shared" si="6"/>
        <v>IC.MU.050119</v>
      </c>
      <c r="K119" s="61" t="s">
        <v>12175</v>
      </c>
      <c r="L119" s="60" t="str">
        <f t="shared" si="5"/>
        <v>Leg, left</v>
      </c>
      <c r="M119" s="64" t="str">
        <f t="shared" si="7"/>
        <v>PI.IC.MU.050119.01</v>
      </c>
      <c r="N119" s="64"/>
      <c r="O119" s="64" t="str">
        <f t="shared" si="8"/>
        <v>PH.IC.MU.050119.01</v>
      </c>
      <c r="Q119" s="64" t="str">
        <f t="shared" si="9"/>
        <v>CL.IC.MU.050119.01</v>
      </c>
    </row>
    <row r="120" spans="1:17" s="60" customFormat="1" ht="15">
      <c r="A120" s="60" t="s">
        <v>7740</v>
      </c>
      <c r="C120" s="61" t="s">
        <v>6291</v>
      </c>
      <c r="E120" s="61" t="s">
        <v>12175</v>
      </c>
      <c r="F120" s="60" t="s">
        <v>7957</v>
      </c>
      <c r="G120" s="60" t="s">
        <v>9878</v>
      </c>
      <c r="H120" s="61" t="s">
        <v>7228</v>
      </c>
      <c r="I120" s="60" t="s">
        <v>7935</v>
      </c>
      <c r="J120" s="63" t="str">
        <f t="shared" si="6"/>
        <v>IC.MU.050120</v>
      </c>
      <c r="K120" s="61" t="s">
        <v>12175</v>
      </c>
      <c r="L120" s="60" t="str">
        <f t="shared" si="5"/>
        <v>Ankle, right</v>
      </c>
      <c r="M120" s="64" t="str">
        <f t="shared" si="7"/>
        <v>PI.IC.MU.050120.01</v>
      </c>
      <c r="N120" s="64"/>
      <c r="O120" s="64" t="str">
        <f t="shared" si="8"/>
        <v>PH.IC.MU.050120.01</v>
      </c>
      <c r="Q120" s="64" t="str">
        <f t="shared" si="9"/>
        <v>CL.IC.MU.050120.01</v>
      </c>
    </row>
    <row r="121" spans="1:17" s="60" customFormat="1" ht="15">
      <c r="A121" s="60" t="s">
        <v>7740</v>
      </c>
      <c r="C121" s="61" t="s">
        <v>6291</v>
      </c>
      <c r="E121" s="61" t="s">
        <v>12175</v>
      </c>
      <c r="F121" s="60" t="s">
        <v>7957</v>
      </c>
      <c r="G121" s="60" t="s">
        <v>9880</v>
      </c>
      <c r="H121" s="61" t="s">
        <v>8039</v>
      </c>
      <c r="I121" s="60" t="s">
        <v>7936</v>
      </c>
      <c r="J121" s="63" t="str">
        <f t="shared" si="6"/>
        <v>IC.MU.050121</v>
      </c>
      <c r="K121" s="61" t="s">
        <v>12175</v>
      </c>
      <c r="L121" s="60" t="str">
        <f t="shared" si="5"/>
        <v>Ankle, left</v>
      </c>
      <c r="M121" s="64" t="str">
        <f t="shared" si="7"/>
        <v>PI.IC.MU.050121.01</v>
      </c>
      <c r="N121" s="64"/>
      <c r="O121" s="64" t="str">
        <f t="shared" si="8"/>
        <v>PH.IC.MU.050121.01</v>
      </c>
      <c r="Q121" s="64" t="str">
        <f t="shared" si="9"/>
        <v>CL.IC.MU.050121.01</v>
      </c>
    </row>
    <row r="122" spans="1:17" s="60" customFormat="1" ht="15">
      <c r="A122" s="60" t="s">
        <v>7740</v>
      </c>
      <c r="C122" s="61" t="s">
        <v>6291</v>
      </c>
      <c r="D122" s="60" t="s">
        <v>11814</v>
      </c>
      <c r="E122" s="61" t="s">
        <v>12430</v>
      </c>
      <c r="F122" s="60" t="s">
        <v>8123</v>
      </c>
      <c r="G122" s="60" t="s">
        <v>11643</v>
      </c>
      <c r="H122" s="62" t="s">
        <v>11848</v>
      </c>
      <c r="I122" s="60" t="s">
        <v>11643</v>
      </c>
      <c r="J122" s="63" t="str">
        <f t="shared" si="6"/>
        <v>IC.MU.050201</v>
      </c>
      <c r="K122" s="61" t="s">
        <v>12175</v>
      </c>
      <c r="L122" s="60" t="str">
        <f t="shared" si="5"/>
        <v>On</v>
      </c>
      <c r="M122" s="64" t="str">
        <f t="shared" si="7"/>
        <v>PI.IC.MU.050201.01</v>
      </c>
      <c r="N122" s="64"/>
      <c r="O122" s="64" t="str">
        <f t="shared" si="8"/>
        <v>PH.IC.MU.050201.01</v>
      </c>
      <c r="Q122" s="64" t="str">
        <f t="shared" si="9"/>
        <v>CL.IC.MU.050201.01</v>
      </c>
    </row>
    <row r="123" spans="1:17" s="60" customFormat="1" ht="15">
      <c r="A123" s="60" t="s">
        <v>7740</v>
      </c>
      <c r="C123" s="61" t="s">
        <v>6291</v>
      </c>
      <c r="E123" s="61" t="s">
        <v>12430</v>
      </c>
      <c r="F123" s="60" t="s">
        <v>8123</v>
      </c>
      <c r="G123" s="60" t="s">
        <v>11821</v>
      </c>
      <c r="H123" s="62" t="s">
        <v>12430</v>
      </c>
      <c r="I123" s="60" t="s">
        <v>11821</v>
      </c>
      <c r="J123" s="63" t="str">
        <f t="shared" si="6"/>
        <v>IC.MU.050202</v>
      </c>
      <c r="K123" s="61" t="s">
        <v>12175</v>
      </c>
      <c r="L123" s="60" t="str">
        <f t="shared" si="5"/>
        <v>Off</v>
      </c>
      <c r="M123" s="64" t="str">
        <f t="shared" si="7"/>
        <v>PI.IC.MU.050202.01</v>
      </c>
      <c r="N123" s="64"/>
      <c r="O123" s="64" t="str">
        <f t="shared" si="8"/>
        <v>PH.IC.MU.050202.01</v>
      </c>
      <c r="Q123" s="64" t="str">
        <f t="shared" si="9"/>
        <v>CL.IC.MU.050202.01</v>
      </c>
    </row>
    <row r="124" spans="1:17" s="60" customFormat="1" ht="15">
      <c r="A124" s="60" t="s">
        <v>7740</v>
      </c>
      <c r="C124" s="61" t="s">
        <v>6291</v>
      </c>
      <c r="D124" s="60" t="s">
        <v>8285</v>
      </c>
      <c r="E124" s="61" t="s">
        <v>12185</v>
      </c>
      <c r="F124" s="60" t="s">
        <v>8276</v>
      </c>
      <c r="G124" s="60" t="s">
        <v>8277</v>
      </c>
      <c r="H124" s="62" t="s">
        <v>12030</v>
      </c>
      <c r="I124" s="60" t="s">
        <v>8278</v>
      </c>
      <c r="J124" s="63" t="str">
        <f t="shared" si="6"/>
        <v>IC.MU.050302</v>
      </c>
      <c r="K124" s="61" t="s">
        <v>12175</v>
      </c>
      <c r="L124" s="60" t="str">
        <f t="shared" si="5"/>
        <v>Knee immobilizer/brace</v>
      </c>
      <c r="M124" s="64" t="str">
        <f t="shared" si="7"/>
        <v>PI.IC.MU.050302.01</v>
      </c>
      <c r="N124" s="64"/>
      <c r="O124" s="64" t="str">
        <f t="shared" si="8"/>
        <v>PH.IC.MU.050302.01</v>
      </c>
      <c r="Q124" s="64" t="str">
        <f t="shared" si="9"/>
        <v>CL.IC.MU.050302.01</v>
      </c>
    </row>
    <row r="125" spans="1:17" s="60" customFormat="1" ht="15">
      <c r="A125" s="60" t="s">
        <v>7740</v>
      </c>
      <c r="C125" s="61" t="s">
        <v>6291</v>
      </c>
      <c r="E125" s="61" t="s">
        <v>12185</v>
      </c>
      <c r="F125" s="60" t="s">
        <v>8276</v>
      </c>
      <c r="G125" s="60" t="s">
        <v>8279</v>
      </c>
      <c r="H125" s="62" t="s">
        <v>12032</v>
      </c>
      <c r="I125" s="60" t="s">
        <v>8280</v>
      </c>
      <c r="J125" s="63" t="str">
        <f t="shared" si="6"/>
        <v>IC.MU.050303</v>
      </c>
      <c r="K125" s="61" t="s">
        <v>12175</v>
      </c>
      <c r="L125" s="60" t="str">
        <f t="shared" si="5"/>
        <v>Abduction pillow</v>
      </c>
      <c r="M125" s="64" t="str">
        <f t="shared" si="7"/>
        <v>PI.IC.MU.050303.01</v>
      </c>
      <c r="N125" s="64"/>
      <c r="O125" s="64" t="str">
        <f t="shared" si="8"/>
        <v>PH.IC.MU.050303.01</v>
      </c>
      <c r="Q125" s="64" t="str">
        <f t="shared" si="9"/>
        <v>CL.IC.MU.050303.01</v>
      </c>
    </row>
    <row r="126" spans="1:17" s="60" customFormat="1" ht="15">
      <c r="A126" s="60" t="s">
        <v>7740</v>
      </c>
      <c r="C126" s="61" t="s">
        <v>6291</v>
      </c>
      <c r="E126" s="61" t="s">
        <v>12185</v>
      </c>
      <c r="F126" s="60" t="s">
        <v>8276</v>
      </c>
      <c r="G126" s="60" t="s">
        <v>8281</v>
      </c>
      <c r="H126" s="62" t="s">
        <v>12028</v>
      </c>
      <c r="I126" s="60" t="s">
        <v>8282</v>
      </c>
      <c r="J126" s="63" t="str">
        <f t="shared" si="6"/>
        <v>IC.MU.050304</v>
      </c>
      <c r="K126" s="61" t="s">
        <v>12175</v>
      </c>
      <c r="L126" s="60" t="str">
        <f t="shared" si="5"/>
        <v>Shoulder abduction splint</v>
      </c>
      <c r="M126" s="64" t="str">
        <f t="shared" si="7"/>
        <v>PI.IC.MU.050304.01</v>
      </c>
      <c r="N126" s="64"/>
      <c r="O126" s="64" t="str">
        <f t="shared" si="8"/>
        <v>PH.IC.MU.050304.01</v>
      </c>
      <c r="Q126" s="64" t="str">
        <f t="shared" si="9"/>
        <v>CL.IC.MU.050304.01</v>
      </c>
    </row>
    <row r="127" spans="1:17" s="60" customFormat="1" ht="15">
      <c r="A127" s="60" t="s">
        <v>7740</v>
      </c>
      <c r="C127" s="61" t="s">
        <v>6291</v>
      </c>
      <c r="E127" s="61" t="s">
        <v>12185</v>
      </c>
      <c r="F127" s="60" t="s">
        <v>8276</v>
      </c>
      <c r="G127" s="60" t="s">
        <v>8283</v>
      </c>
      <c r="H127" s="62" t="s">
        <v>12210</v>
      </c>
      <c r="I127" s="60" t="s">
        <v>8284</v>
      </c>
      <c r="J127" s="63" t="str">
        <f t="shared" si="6"/>
        <v>IC.MU.050305</v>
      </c>
      <c r="K127" s="61" t="s">
        <v>12175</v>
      </c>
      <c r="L127" s="60" t="str">
        <f t="shared" si="5"/>
        <v>Cast boot</v>
      </c>
      <c r="M127" s="64" t="str">
        <f t="shared" si="7"/>
        <v>PI.IC.MU.050305.01</v>
      </c>
      <c r="N127" s="64"/>
      <c r="O127" s="64" t="str">
        <f t="shared" si="8"/>
        <v>PH.IC.MU.050305.01</v>
      </c>
      <c r="Q127" s="64" t="str">
        <f t="shared" si="9"/>
        <v>CL.IC.MU.050305.01</v>
      </c>
    </row>
    <row r="128" spans="1:17" s="60" customFormat="1" ht="15">
      <c r="A128" s="60" t="s">
        <v>7740</v>
      </c>
      <c r="C128" s="61" t="s">
        <v>6291</v>
      </c>
      <c r="E128" s="61" t="s">
        <v>12185</v>
      </c>
      <c r="F128" s="60" t="s">
        <v>8276</v>
      </c>
      <c r="G128" s="60" t="s">
        <v>8135</v>
      </c>
      <c r="H128" s="62" t="s">
        <v>12212</v>
      </c>
      <c r="I128" s="60" t="s">
        <v>8136</v>
      </c>
      <c r="J128" s="63" t="str">
        <f t="shared" si="6"/>
        <v>IC.MU.050306</v>
      </c>
      <c r="K128" s="61" t="s">
        <v>12175</v>
      </c>
      <c r="L128" s="60" t="str">
        <f t="shared" si="5"/>
        <v>Cast shoe</v>
      </c>
      <c r="M128" s="64" t="str">
        <f t="shared" si="7"/>
        <v>PI.IC.MU.050306.01</v>
      </c>
      <c r="N128" s="64"/>
      <c r="O128" s="64" t="str">
        <f t="shared" si="8"/>
        <v>PH.IC.MU.050306.01</v>
      </c>
      <c r="Q128" s="64" t="str">
        <f t="shared" si="9"/>
        <v>CL.IC.MU.050306.01</v>
      </c>
    </row>
    <row r="129" spans="1:17" s="60" customFormat="1" ht="15">
      <c r="A129" s="60" t="s">
        <v>7740</v>
      </c>
      <c r="C129" s="61" t="s">
        <v>6291</v>
      </c>
      <c r="E129" s="61" t="s">
        <v>12185</v>
      </c>
      <c r="F129" s="60" t="s">
        <v>8276</v>
      </c>
      <c r="G129" s="60" t="s">
        <v>8137</v>
      </c>
      <c r="H129" s="62" t="s">
        <v>12225</v>
      </c>
      <c r="I129" s="60" t="s">
        <v>8138</v>
      </c>
      <c r="J129" s="63" t="str">
        <f t="shared" si="6"/>
        <v>IC.MU.050307</v>
      </c>
      <c r="K129" s="61" t="s">
        <v>12175</v>
      </c>
      <c r="L129" s="60" t="str">
        <f t="shared" si="5"/>
        <v>Cervical collar, hard</v>
      </c>
      <c r="M129" s="64" t="str">
        <f t="shared" si="7"/>
        <v>PI.IC.MU.050307.01</v>
      </c>
      <c r="N129" s="64"/>
      <c r="O129" s="64" t="str">
        <f t="shared" si="8"/>
        <v>PH.IC.MU.050307.01</v>
      </c>
      <c r="Q129" s="64" t="str">
        <f t="shared" si="9"/>
        <v>CL.IC.MU.050307.01</v>
      </c>
    </row>
    <row r="130" spans="1:17" s="60" customFormat="1" ht="15">
      <c r="A130" s="60" t="s">
        <v>7740</v>
      </c>
      <c r="C130" s="61" t="s">
        <v>6291</v>
      </c>
      <c r="E130" s="61" t="s">
        <v>12185</v>
      </c>
      <c r="F130" s="60" t="s">
        <v>8276</v>
      </c>
      <c r="G130" s="60" t="s">
        <v>7991</v>
      </c>
      <c r="H130" s="62" t="s">
        <v>11638</v>
      </c>
      <c r="I130" s="60" t="s">
        <v>7992</v>
      </c>
      <c r="J130" s="63" t="str">
        <f t="shared" si="6"/>
        <v>IC.MU.050308</v>
      </c>
      <c r="K130" s="61" t="s">
        <v>12175</v>
      </c>
      <c r="L130" s="60" t="str">
        <f t="shared" ref="L130:L193" si="10">G130</f>
        <v>Cervical collar, soft</v>
      </c>
      <c r="M130" s="64" t="str">
        <f t="shared" si="7"/>
        <v>PI.IC.MU.050308.01</v>
      </c>
      <c r="N130" s="64"/>
      <c r="O130" s="64" t="str">
        <f t="shared" si="8"/>
        <v>PH.IC.MU.050308.01</v>
      </c>
      <c r="Q130" s="64" t="str">
        <f t="shared" si="9"/>
        <v>CL.IC.MU.050308.01</v>
      </c>
    </row>
    <row r="131" spans="1:17" s="60" customFormat="1" ht="15">
      <c r="A131" s="60" t="s">
        <v>7740</v>
      </c>
      <c r="C131" s="61" t="s">
        <v>6291</v>
      </c>
      <c r="E131" s="61" t="s">
        <v>12185</v>
      </c>
      <c r="F131" s="60" t="s">
        <v>8276</v>
      </c>
      <c r="G131" s="60" t="s">
        <v>7819</v>
      </c>
      <c r="H131" s="62" t="s">
        <v>11639</v>
      </c>
      <c r="I131" s="60" t="s">
        <v>7820</v>
      </c>
      <c r="J131" s="63" t="str">
        <f t="shared" ref="J131:J194" si="11">CONCATENATE("IC.MU.",C131,E131,H131)</f>
        <v>IC.MU.050309</v>
      </c>
      <c r="K131" s="61" t="s">
        <v>12175</v>
      </c>
      <c r="L131" s="60" t="str">
        <f t="shared" si="10"/>
        <v>Dorsiflexion boot</v>
      </c>
      <c r="M131" s="64" t="str">
        <f t="shared" ref="M131:M194" si="12">CONCATENATE("PI.",J131,".",K131)</f>
        <v>PI.IC.MU.050309.01</v>
      </c>
      <c r="N131" s="64"/>
      <c r="O131" s="64" t="str">
        <f t="shared" ref="O131:O194" si="13">CONCATENATE("PH.",J131,".",K131)</f>
        <v>PH.IC.MU.050309.01</v>
      </c>
      <c r="Q131" s="64" t="str">
        <f t="shared" ref="Q131:Q194" si="14">CONCATENATE("CL.",J131,".",K131)</f>
        <v>CL.IC.MU.050309.01</v>
      </c>
    </row>
    <row r="132" spans="1:17" s="60" customFormat="1" ht="15">
      <c r="A132" s="60" t="s">
        <v>7740</v>
      </c>
      <c r="C132" s="61" t="s">
        <v>6291</v>
      </c>
      <c r="E132" s="61" t="s">
        <v>12185</v>
      </c>
      <c r="F132" s="60" t="s">
        <v>8276</v>
      </c>
      <c r="G132" s="60" t="s">
        <v>9750</v>
      </c>
      <c r="H132" s="62" t="s">
        <v>11829</v>
      </c>
      <c r="I132" s="60" t="s">
        <v>9750</v>
      </c>
      <c r="J132" s="63" t="str">
        <f t="shared" si="11"/>
        <v>IC.MU.050310</v>
      </c>
      <c r="K132" s="61" t="s">
        <v>12175</v>
      </c>
      <c r="L132" s="60" t="str">
        <f t="shared" si="10"/>
        <v>Sling</v>
      </c>
      <c r="M132" s="64" t="str">
        <f t="shared" si="12"/>
        <v>PI.IC.MU.050310.01</v>
      </c>
      <c r="N132" s="64"/>
      <c r="O132" s="64" t="str">
        <f t="shared" si="13"/>
        <v>PH.IC.MU.050310.01</v>
      </c>
      <c r="Q132" s="64" t="str">
        <f t="shared" si="14"/>
        <v>CL.IC.MU.050310.01</v>
      </c>
    </row>
    <row r="133" spans="1:17" s="60" customFormat="1" ht="15">
      <c r="A133" s="60" t="s">
        <v>7740</v>
      </c>
      <c r="C133" s="61" t="s">
        <v>6291</v>
      </c>
      <c r="E133" s="61" t="s">
        <v>12185</v>
      </c>
      <c r="F133" s="60" t="s">
        <v>8276</v>
      </c>
      <c r="G133" s="60" t="s">
        <v>7654</v>
      </c>
      <c r="H133" s="62" t="s">
        <v>12099</v>
      </c>
      <c r="I133" s="60" t="s">
        <v>7655</v>
      </c>
      <c r="J133" s="63" t="str">
        <f t="shared" si="11"/>
        <v>IC.MU.050311</v>
      </c>
      <c r="K133" s="61" t="s">
        <v>12175</v>
      </c>
      <c r="L133" s="60" t="str">
        <f t="shared" si="10"/>
        <v>Sling and swathe</v>
      </c>
      <c r="M133" s="64" t="str">
        <f t="shared" si="12"/>
        <v>PI.IC.MU.050311.01</v>
      </c>
      <c r="N133" s="64"/>
      <c r="O133" s="64" t="str">
        <f t="shared" si="13"/>
        <v>PH.IC.MU.050311.01</v>
      </c>
      <c r="Q133" s="64" t="str">
        <f t="shared" si="14"/>
        <v>CL.IC.MU.050311.01</v>
      </c>
    </row>
    <row r="134" spans="1:17" s="60" customFormat="1" ht="15">
      <c r="A134" s="60" t="s">
        <v>7740</v>
      </c>
      <c r="C134" s="61" t="s">
        <v>6291</v>
      </c>
      <c r="E134" s="61" t="s">
        <v>12185</v>
      </c>
      <c r="F134" s="60" t="s">
        <v>8276</v>
      </c>
      <c r="G134" s="60" t="s">
        <v>7656</v>
      </c>
      <c r="H134" s="62" t="s">
        <v>12100</v>
      </c>
      <c r="I134" s="60" t="s">
        <v>7657</v>
      </c>
      <c r="J134" s="63" t="str">
        <f t="shared" si="11"/>
        <v>IC.MU.050312</v>
      </c>
      <c r="K134" s="61" t="s">
        <v>12175</v>
      </c>
      <c r="L134" s="60" t="str">
        <f t="shared" si="10"/>
        <v>Splint, long</v>
      </c>
      <c r="M134" s="64" t="str">
        <f t="shared" si="12"/>
        <v>PI.IC.MU.050312.01</v>
      </c>
      <c r="N134" s="64"/>
      <c r="O134" s="64" t="str">
        <f t="shared" si="13"/>
        <v>PH.IC.MU.050312.01</v>
      </c>
      <c r="Q134" s="64" t="str">
        <f t="shared" si="14"/>
        <v>CL.IC.MU.050312.01</v>
      </c>
    </row>
    <row r="135" spans="1:17" s="60" customFormat="1" ht="15">
      <c r="A135" s="60" t="s">
        <v>7740</v>
      </c>
      <c r="C135" s="61" t="s">
        <v>6291</v>
      </c>
      <c r="E135" s="61" t="s">
        <v>12185</v>
      </c>
      <c r="F135" s="60" t="s">
        <v>8276</v>
      </c>
      <c r="G135" s="60" t="s">
        <v>7658</v>
      </c>
      <c r="H135" s="62" t="s">
        <v>12101</v>
      </c>
      <c r="I135" s="60" t="s">
        <v>7821</v>
      </c>
      <c r="J135" s="63" t="str">
        <f t="shared" si="11"/>
        <v>IC.MU.050313</v>
      </c>
      <c r="K135" s="61" t="s">
        <v>12175</v>
      </c>
      <c r="L135" s="60" t="str">
        <f t="shared" si="10"/>
        <v>Splint, short</v>
      </c>
      <c r="M135" s="64" t="str">
        <f t="shared" si="12"/>
        <v>PI.IC.MU.050313.01</v>
      </c>
      <c r="N135" s="64"/>
      <c r="O135" s="64" t="str">
        <f t="shared" si="13"/>
        <v>PH.IC.MU.050313.01</v>
      </c>
      <c r="Q135" s="64" t="str">
        <f t="shared" si="14"/>
        <v>CL.IC.MU.050313.01</v>
      </c>
    </row>
    <row r="136" spans="1:17" s="60" customFormat="1" ht="15">
      <c r="A136" s="60" t="s">
        <v>7740</v>
      </c>
      <c r="C136" s="61" t="s">
        <v>6291</v>
      </c>
      <c r="E136" s="61" t="s">
        <v>12185</v>
      </c>
      <c r="F136" s="60" t="s">
        <v>8276</v>
      </c>
      <c r="G136" s="60" t="s">
        <v>7822</v>
      </c>
      <c r="H136" s="62" t="s">
        <v>12102</v>
      </c>
      <c r="I136" s="60" t="s">
        <v>7823</v>
      </c>
      <c r="J136" s="63" t="str">
        <f t="shared" si="11"/>
        <v>IC.MU.050314</v>
      </c>
      <c r="K136" s="61" t="s">
        <v>12175</v>
      </c>
      <c r="L136" s="60" t="str">
        <f t="shared" si="10"/>
        <v>Splint hand</v>
      </c>
      <c r="M136" s="64" t="str">
        <f t="shared" si="12"/>
        <v>PI.IC.MU.050314.01</v>
      </c>
      <c r="N136" s="64"/>
      <c r="O136" s="64" t="str">
        <f t="shared" si="13"/>
        <v>PH.IC.MU.050314.01</v>
      </c>
      <c r="Q136" s="64" t="str">
        <f t="shared" si="14"/>
        <v>CL.IC.MU.050314.01</v>
      </c>
    </row>
    <row r="137" spans="1:17" s="60" customFormat="1" ht="15">
      <c r="A137" s="60" t="s">
        <v>7740</v>
      </c>
      <c r="C137" s="61" t="s">
        <v>6291</v>
      </c>
      <c r="E137" s="61" t="s">
        <v>12185</v>
      </c>
      <c r="F137" s="60" t="s">
        <v>8276</v>
      </c>
      <c r="G137" s="60" t="s">
        <v>7659</v>
      </c>
      <c r="H137" s="62" t="s">
        <v>11559</v>
      </c>
      <c r="I137" s="60" t="s">
        <v>7660</v>
      </c>
      <c r="J137" s="63" t="str">
        <f t="shared" si="11"/>
        <v>IC.MU.050315</v>
      </c>
      <c r="K137" s="61" t="s">
        <v>12175</v>
      </c>
      <c r="L137" s="60" t="str">
        <f t="shared" si="10"/>
        <v>Queen Anne collar</v>
      </c>
      <c r="M137" s="64" t="str">
        <f t="shared" si="12"/>
        <v>PI.IC.MU.050315.01</v>
      </c>
      <c r="N137" s="64"/>
      <c r="O137" s="64" t="str">
        <f t="shared" si="13"/>
        <v>PH.IC.MU.050315.01</v>
      </c>
      <c r="Q137" s="64" t="str">
        <f t="shared" si="14"/>
        <v>CL.IC.MU.050315.01</v>
      </c>
    </row>
    <row r="138" spans="1:17" s="60" customFormat="1" ht="15">
      <c r="A138" s="60" t="s">
        <v>7740</v>
      </c>
      <c r="C138" s="61" t="s">
        <v>6291</v>
      </c>
      <c r="E138" s="61" t="s">
        <v>12185</v>
      </c>
      <c r="F138" s="60" t="s">
        <v>8276</v>
      </c>
      <c r="G138" s="60" t="s">
        <v>10478</v>
      </c>
      <c r="H138" s="62" t="s">
        <v>11561</v>
      </c>
      <c r="I138" s="60" t="s">
        <v>12437</v>
      </c>
      <c r="J138" s="63" t="str">
        <f t="shared" si="11"/>
        <v>IC.MU.050317</v>
      </c>
      <c r="K138" s="61" t="s">
        <v>12175</v>
      </c>
      <c r="L138" s="60" t="str">
        <f t="shared" si="10"/>
        <v>Other: specify</v>
      </c>
      <c r="M138" s="64" t="str">
        <f t="shared" si="12"/>
        <v>PI.IC.MU.050317.01</v>
      </c>
      <c r="N138" s="64"/>
      <c r="O138" s="64" t="str">
        <f t="shared" si="13"/>
        <v>PH.IC.MU.050317.01</v>
      </c>
      <c r="Q138" s="64" t="str">
        <f t="shared" si="14"/>
        <v>CL.IC.MU.050317.01</v>
      </c>
    </row>
    <row r="139" spans="1:17" s="60" customFormat="1" ht="15">
      <c r="A139" s="60" t="s">
        <v>7740</v>
      </c>
      <c r="B139" s="60" t="s">
        <v>7661</v>
      </c>
      <c r="C139" s="61" t="s">
        <v>6988</v>
      </c>
      <c r="D139" s="60" t="s">
        <v>7469</v>
      </c>
      <c r="E139" s="61" t="s">
        <v>12175</v>
      </c>
      <c r="F139" s="60" t="s">
        <v>7662</v>
      </c>
      <c r="G139" s="60" t="s">
        <v>9113</v>
      </c>
      <c r="H139" s="62" t="s">
        <v>11848</v>
      </c>
      <c r="I139" s="60" t="s">
        <v>9113</v>
      </c>
      <c r="J139" s="63" t="str">
        <f t="shared" si="11"/>
        <v>IC.MU.060101</v>
      </c>
      <c r="K139" s="61" t="s">
        <v>12175</v>
      </c>
      <c r="L139" s="60" t="str">
        <f t="shared" si="10"/>
        <v>Neck</v>
      </c>
      <c r="M139" s="64" t="str">
        <f t="shared" si="12"/>
        <v>PI.IC.MU.060101.01</v>
      </c>
      <c r="N139" s="64"/>
      <c r="O139" s="64" t="str">
        <f t="shared" si="13"/>
        <v>PH.IC.MU.060101.01</v>
      </c>
      <c r="Q139" s="64" t="str">
        <f t="shared" si="14"/>
        <v>CL.IC.MU.060101.01</v>
      </c>
    </row>
    <row r="140" spans="1:17" s="60" customFormat="1" ht="15">
      <c r="A140" s="60" t="s">
        <v>7740</v>
      </c>
      <c r="C140" s="61" t="s">
        <v>6988</v>
      </c>
      <c r="E140" s="61" t="s">
        <v>12175</v>
      </c>
      <c r="F140" s="60" t="s">
        <v>7662</v>
      </c>
      <c r="G140" s="60" t="s">
        <v>9437</v>
      </c>
      <c r="H140" s="62" t="s">
        <v>12030</v>
      </c>
      <c r="I140" s="60" t="s">
        <v>7958</v>
      </c>
      <c r="J140" s="63" t="str">
        <f t="shared" si="11"/>
        <v>IC.MU.060102</v>
      </c>
      <c r="K140" s="61" t="s">
        <v>12175</v>
      </c>
      <c r="L140" s="60" t="str">
        <f t="shared" si="10"/>
        <v>Hand, right</v>
      </c>
      <c r="M140" s="64" t="str">
        <f t="shared" si="12"/>
        <v>PI.IC.MU.060102.01</v>
      </c>
      <c r="N140" s="64"/>
      <c r="O140" s="64" t="str">
        <f t="shared" si="13"/>
        <v>PH.IC.MU.060102.01</v>
      </c>
      <c r="Q140" s="64" t="str">
        <f t="shared" si="14"/>
        <v>CL.IC.MU.060102.01</v>
      </c>
    </row>
    <row r="141" spans="1:17" s="60" customFormat="1" ht="15">
      <c r="A141" s="60" t="s">
        <v>7740</v>
      </c>
      <c r="C141" s="61" t="s">
        <v>6988</v>
      </c>
      <c r="E141" s="61" t="s">
        <v>12175</v>
      </c>
      <c r="F141" s="60" t="s">
        <v>7662</v>
      </c>
      <c r="G141" s="60" t="s">
        <v>9444</v>
      </c>
      <c r="H141" s="62" t="s">
        <v>12032</v>
      </c>
      <c r="I141" s="60" t="s">
        <v>7997</v>
      </c>
      <c r="J141" s="63" t="str">
        <f t="shared" si="11"/>
        <v>IC.MU.060103</v>
      </c>
      <c r="K141" s="61" t="s">
        <v>12175</v>
      </c>
      <c r="L141" s="60" t="str">
        <f t="shared" si="10"/>
        <v>Hand, left</v>
      </c>
      <c r="M141" s="64" t="str">
        <f t="shared" si="12"/>
        <v>PI.IC.MU.060103.01</v>
      </c>
      <c r="N141" s="64"/>
      <c r="O141" s="64" t="str">
        <f t="shared" si="13"/>
        <v>PH.IC.MU.060103.01</v>
      </c>
      <c r="Q141" s="64" t="str">
        <f t="shared" si="14"/>
        <v>CL.IC.MU.060103.01</v>
      </c>
    </row>
    <row r="142" spans="1:17" s="60" customFormat="1" ht="15">
      <c r="A142" s="60" t="s">
        <v>7740</v>
      </c>
      <c r="C142" s="61" t="s">
        <v>6988</v>
      </c>
      <c r="E142" s="61" t="s">
        <v>12175</v>
      </c>
      <c r="F142" s="60" t="s">
        <v>7662</v>
      </c>
      <c r="G142" s="60" t="s">
        <v>9720</v>
      </c>
      <c r="H142" s="62" t="s">
        <v>12028</v>
      </c>
      <c r="I142" s="60" t="s">
        <v>7761</v>
      </c>
      <c r="J142" s="63" t="str">
        <f t="shared" si="11"/>
        <v>IC.MU.060104</v>
      </c>
      <c r="K142" s="61" t="s">
        <v>12175</v>
      </c>
      <c r="L142" s="60" t="str">
        <f t="shared" si="10"/>
        <v>Wrist, right</v>
      </c>
      <c r="M142" s="64" t="str">
        <f t="shared" si="12"/>
        <v>PI.IC.MU.060104.01</v>
      </c>
      <c r="N142" s="64"/>
      <c r="O142" s="64" t="str">
        <f t="shared" si="13"/>
        <v>PH.IC.MU.060104.01</v>
      </c>
      <c r="Q142" s="64" t="str">
        <f t="shared" si="14"/>
        <v>CL.IC.MU.060104.01</v>
      </c>
    </row>
    <row r="143" spans="1:17" s="60" customFormat="1" ht="15">
      <c r="A143" s="60" t="s">
        <v>7740</v>
      </c>
      <c r="C143" s="61" t="s">
        <v>6988</v>
      </c>
      <c r="E143" s="61" t="s">
        <v>12175</v>
      </c>
      <c r="F143" s="60" t="s">
        <v>7662</v>
      </c>
      <c r="G143" s="60" t="s">
        <v>9722</v>
      </c>
      <c r="H143" s="62" t="s">
        <v>12210</v>
      </c>
      <c r="I143" s="60" t="s">
        <v>7999</v>
      </c>
      <c r="J143" s="63" t="str">
        <f t="shared" si="11"/>
        <v>IC.MU.060105</v>
      </c>
      <c r="K143" s="61" t="s">
        <v>12175</v>
      </c>
      <c r="L143" s="60" t="str">
        <f t="shared" si="10"/>
        <v>Wrist, left</v>
      </c>
      <c r="M143" s="64" t="str">
        <f t="shared" si="12"/>
        <v>PI.IC.MU.060105.01</v>
      </c>
      <c r="N143" s="64"/>
      <c r="O143" s="64" t="str">
        <f t="shared" si="13"/>
        <v>PH.IC.MU.060105.01</v>
      </c>
      <c r="Q143" s="64" t="str">
        <f t="shared" si="14"/>
        <v>CL.IC.MU.060105.01</v>
      </c>
    </row>
    <row r="144" spans="1:17" s="60" customFormat="1" ht="15">
      <c r="A144" s="60" t="s">
        <v>7740</v>
      </c>
      <c r="C144" s="61" t="s">
        <v>6988</v>
      </c>
      <c r="E144" s="61" t="s">
        <v>12175</v>
      </c>
      <c r="F144" s="60" t="s">
        <v>7662</v>
      </c>
      <c r="G144" s="60" t="s">
        <v>9712</v>
      </c>
      <c r="H144" s="62" t="s">
        <v>12212</v>
      </c>
      <c r="I144" s="60" t="s">
        <v>7762</v>
      </c>
      <c r="J144" s="63" t="str">
        <f t="shared" si="11"/>
        <v>IC.MU.060106</v>
      </c>
      <c r="K144" s="61" t="s">
        <v>12175</v>
      </c>
      <c r="L144" s="60" t="str">
        <f t="shared" si="10"/>
        <v>Elbow, right</v>
      </c>
      <c r="M144" s="64" t="str">
        <f t="shared" si="12"/>
        <v>PI.IC.MU.060106.01</v>
      </c>
      <c r="N144" s="64"/>
      <c r="O144" s="64" t="str">
        <f t="shared" si="13"/>
        <v>PH.IC.MU.060106.01</v>
      </c>
      <c r="Q144" s="64" t="str">
        <f t="shared" si="14"/>
        <v>CL.IC.MU.060106.01</v>
      </c>
    </row>
    <row r="145" spans="1:17" s="60" customFormat="1" ht="15">
      <c r="A145" s="60" t="s">
        <v>7740</v>
      </c>
      <c r="C145" s="61" t="s">
        <v>6988</v>
      </c>
      <c r="E145" s="61" t="s">
        <v>12175</v>
      </c>
      <c r="F145" s="60" t="s">
        <v>7662</v>
      </c>
      <c r="G145" s="60" t="s">
        <v>9714</v>
      </c>
      <c r="H145" s="62" t="s">
        <v>12225</v>
      </c>
      <c r="I145" s="60" t="s">
        <v>7763</v>
      </c>
      <c r="J145" s="63" t="str">
        <f t="shared" si="11"/>
        <v>IC.MU.060107</v>
      </c>
      <c r="K145" s="61" t="s">
        <v>12175</v>
      </c>
      <c r="L145" s="60" t="str">
        <f t="shared" si="10"/>
        <v>Elbow, left</v>
      </c>
      <c r="M145" s="64" t="str">
        <f t="shared" si="12"/>
        <v>PI.IC.MU.060107.01</v>
      </c>
      <c r="N145" s="64"/>
      <c r="O145" s="64" t="str">
        <f t="shared" si="13"/>
        <v>PH.IC.MU.060107.01</v>
      </c>
      <c r="Q145" s="64" t="str">
        <f t="shared" si="14"/>
        <v>CL.IC.MU.060107.01</v>
      </c>
    </row>
    <row r="146" spans="1:17" s="60" customFormat="1" ht="15">
      <c r="A146" s="60" t="s">
        <v>7740</v>
      </c>
      <c r="C146" s="61" t="s">
        <v>6988</v>
      </c>
      <c r="E146" s="61" t="s">
        <v>12175</v>
      </c>
      <c r="F146" s="60" t="s">
        <v>7662</v>
      </c>
      <c r="G146" s="60" t="s">
        <v>7785</v>
      </c>
      <c r="H146" s="62" t="s">
        <v>11638</v>
      </c>
      <c r="I146" s="60" t="s">
        <v>7786</v>
      </c>
      <c r="J146" s="63" t="str">
        <f t="shared" si="11"/>
        <v>IC.MU.060108</v>
      </c>
      <c r="K146" s="61" t="s">
        <v>12175</v>
      </c>
      <c r="L146" s="60" t="str">
        <f t="shared" si="10"/>
        <v>Arm, right</v>
      </c>
      <c r="M146" s="64" t="str">
        <f t="shared" si="12"/>
        <v>PI.IC.MU.060108.01</v>
      </c>
      <c r="N146" s="64"/>
      <c r="O146" s="64" t="str">
        <f t="shared" si="13"/>
        <v>PH.IC.MU.060108.01</v>
      </c>
      <c r="Q146" s="64" t="str">
        <f t="shared" si="14"/>
        <v>CL.IC.MU.060108.01</v>
      </c>
    </row>
    <row r="147" spans="1:17" s="60" customFormat="1" ht="15">
      <c r="A147" s="60" t="s">
        <v>7740</v>
      </c>
      <c r="C147" s="61" t="s">
        <v>6988</v>
      </c>
      <c r="E147" s="61" t="s">
        <v>12175</v>
      </c>
      <c r="F147" s="60" t="s">
        <v>7662</v>
      </c>
      <c r="G147" s="60" t="s">
        <v>7787</v>
      </c>
      <c r="H147" s="62" t="s">
        <v>11639</v>
      </c>
      <c r="I147" s="60" t="s">
        <v>7632</v>
      </c>
      <c r="J147" s="63" t="str">
        <f t="shared" si="11"/>
        <v>IC.MU.060109</v>
      </c>
      <c r="K147" s="61" t="s">
        <v>12175</v>
      </c>
      <c r="L147" s="60" t="str">
        <f t="shared" si="10"/>
        <v>Arm, left</v>
      </c>
      <c r="M147" s="64" t="str">
        <f t="shared" si="12"/>
        <v>PI.IC.MU.060109.01</v>
      </c>
      <c r="N147" s="64"/>
      <c r="O147" s="64" t="str">
        <f t="shared" si="13"/>
        <v>PH.IC.MU.060109.01</v>
      </c>
      <c r="Q147" s="64" t="str">
        <f t="shared" si="14"/>
        <v>CL.IC.MU.060109.01</v>
      </c>
    </row>
    <row r="148" spans="1:17" s="60" customFormat="1" ht="15">
      <c r="A148" s="60" t="s">
        <v>7740</v>
      </c>
      <c r="C148" s="61" t="s">
        <v>6988</v>
      </c>
      <c r="E148" s="61" t="s">
        <v>12175</v>
      </c>
      <c r="F148" s="60" t="s">
        <v>7662</v>
      </c>
      <c r="G148" s="60" t="s">
        <v>9649</v>
      </c>
      <c r="H148" s="62" t="s">
        <v>11829</v>
      </c>
      <c r="I148" s="60" t="s">
        <v>7929</v>
      </c>
      <c r="J148" s="63" t="str">
        <f t="shared" si="11"/>
        <v>IC.MU.060110</v>
      </c>
      <c r="K148" s="61" t="s">
        <v>12175</v>
      </c>
      <c r="L148" s="60" t="str">
        <f t="shared" si="10"/>
        <v>Shoulder, right</v>
      </c>
      <c r="M148" s="64" t="str">
        <f t="shared" si="12"/>
        <v>PI.IC.MU.060110.01</v>
      </c>
      <c r="N148" s="64"/>
      <c r="O148" s="64" t="str">
        <f t="shared" si="13"/>
        <v>PH.IC.MU.060110.01</v>
      </c>
      <c r="Q148" s="64" t="str">
        <f t="shared" si="14"/>
        <v>CL.IC.MU.060110.01</v>
      </c>
    </row>
    <row r="149" spans="1:17" s="60" customFormat="1" ht="15">
      <c r="A149" s="60" t="s">
        <v>7740</v>
      </c>
      <c r="C149" s="61" t="s">
        <v>6988</v>
      </c>
      <c r="E149" s="61" t="s">
        <v>12175</v>
      </c>
      <c r="F149" s="60" t="s">
        <v>7662</v>
      </c>
      <c r="G149" s="60" t="s">
        <v>9651</v>
      </c>
      <c r="H149" s="62" t="s">
        <v>12099</v>
      </c>
      <c r="I149" s="60" t="s">
        <v>7930</v>
      </c>
      <c r="J149" s="63" t="str">
        <f t="shared" si="11"/>
        <v>IC.MU.060111</v>
      </c>
      <c r="K149" s="61" t="s">
        <v>12175</v>
      </c>
      <c r="L149" s="60" t="str">
        <f t="shared" si="10"/>
        <v>Shoulder, left</v>
      </c>
      <c r="M149" s="64" t="str">
        <f t="shared" si="12"/>
        <v>PI.IC.MU.060111.01</v>
      </c>
      <c r="N149" s="64"/>
      <c r="O149" s="64" t="str">
        <f t="shared" si="13"/>
        <v>PH.IC.MU.060111.01</v>
      </c>
      <c r="Q149" s="64" t="str">
        <f t="shared" si="14"/>
        <v>CL.IC.MU.060111.01</v>
      </c>
    </row>
    <row r="150" spans="1:17" s="60" customFormat="1" ht="15">
      <c r="A150" s="60" t="s">
        <v>7740</v>
      </c>
      <c r="C150" s="61" t="s">
        <v>6988</v>
      </c>
      <c r="E150" s="61" t="s">
        <v>12175</v>
      </c>
      <c r="F150" s="60" t="s">
        <v>7662</v>
      </c>
      <c r="G150" s="60" t="s">
        <v>12390</v>
      </c>
      <c r="H150" s="62" t="s">
        <v>12100</v>
      </c>
      <c r="I150" s="60" t="s">
        <v>12390</v>
      </c>
      <c r="J150" s="63" t="str">
        <f t="shared" si="11"/>
        <v>IC.MU.060112</v>
      </c>
      <c r="K150" s="61" t="s">
        <v>12175</v>
      </c>
      <c r="L150" s="60" t="str">
        <f t="shared" si="10"/>
        <v>Back</v>
      </c>
      <c r="M150" s="64" t="str">
        <f t="shared" si="12"/>
        <v>PI.IC.MU.060112.01</v>
      </c>
      <c r="N150" s="64"/>
      <c r="O150" s="64" t="str">
        <f t="shared" si="13"/>
        <v>PH.IC.MU.060112.01</v>
      </c>
      <c r="Q150" s="64" t="str">
        <f t="shared" si="14"/>
        <v>CL.IC.MU.060112.01</v>
      </c>
    </row>
    <row r="151" spans="1:17" s="60" customFormat="1" ht="15">
      <c r="A151" s="60" t="s">
        <v>7740</v>
      </c>
      <c r="C151" s="61" t="s">
        <v>6988</v>
      </c>
      <c r="E151" s="61" t="s">
        <v>12175</v>
      </c>
      <c r="F151" s="60" t="s">
        <v>7662</v>
      </c>
      <c r="G151" s="60" t="s">
        <v>9365</v>
      </c>
      <c r="H151" s="62" t="s">
        <v>12101</v>
      </c>
      <c r="I151" s="60" t="s">
        <v>7931</v>
      </c>
      <c r="J151" s="63" t="str">
        <f t="shared" si="11"/>
        <v>IC.MU.060113</v>
      </c>
      <c r="K151" s="61" t="s">
        <v>12175</v>
      </c>
      <c r="L151" s="60" t="str">
        <f t="shared" si="10"/>
        <v>Hip, right</v>
      </c>
      <c r="M151" s="64" t="str">
        <f t="shared" si="12"/>
        <v>PI.IC.MU.060113.01</v>
      </c>
      <c r="N151" s="64"/>
      <c r="O151" s="64" t="str">
        <f t="shared" si="13"/>
        <v>PH.IC.MU.060113.01</v>
      </c>
      <c r="Q151" s="64" t="str">
        <f t="shared" si="14"/>
        <v>CL.IC.MU.060113.01</v>
      </c>
    </row>
    <row r="152" spans="1:17" s="60" customFormat="1" ht="15">
      <c r="A152" s="60" t="s">
        <v>7740</v>
      </c>
      <c r="C152" s="61" t="s">
        <v>6988</v>
      </c>
      <c r="E152" s="61" t="s">
        <v>12175</v>
      </c>
      <c r="F152" s="60" t="s">
        <v>7662</v>
      </c>
      <c r="G152" s="60" t="s">
        <v>9239</v>
      </c>
      <c r="H152" s="62" t="s">
        <v>12102</v>
      </c>
      <c r="I152" s="60" t="s">
        <v>7932</v>
      </c>
      <c r="J152" s="63" t="str">
        <f t="shared" si="11"/>
        <v>IC.MU.060114</v>
      </c>
      <c r="K152" s="61" t="s">
        <v>12175</v>
      </c>
      <c r="L152" s="60" t="str">
        <f t="shared" si="10"/>
        <v>Hip, left</v>
      </c>
      <c r="M152" s="64" t="str">
        <f t="shared" si="12"/>
        <v>PI.IC.MU.060114.01</v>
      </c>
      <c r="N152" s="64"/>
      <c r="O152" s="64" t="str">
        <f t="shared" si="13"/>
        <v>PH.IC.MU.060114.01</v>
      </c>
      <c r="Q152" s="64" t="str">
        <f t="shared" si="14"/>
        <v>CL.IC.MU.060114.01</v>
      </c>
    </row>
    <row r="153" spans="1:17" s="60" customFormat="1" ht="15">
      <c r="A153" s="60" t="s">
        <v>7740</v>
      </c>
      <c r="C153" s="61" t="s">
        <v>6988</v>
      </c>
      <c r="E153" s="61" t="s">
        <v>12175</v>
      </c>
      <c r="F153" s="60" t="s">
        <v>7662</v>
      </c>
      <c r="G153" s="60" t="s">
        <v>9730</v>
      </c>
      <c r="H153" s="62" t="s">
        <v>11559</v>
      </c>
      <c r="I153" s="60" t="s">
        <v>7663</v>
      </c>
      <c r="J153" s="63" t="str">
        <f t="shared" si="11"/>
        <v>IC.MU.060115</v>
      </c>
      <c r="K153" s="61" t="s">
        <v>12175</v>
      </c>
      <c r="L153" s="60" t="str">
        <f t="shared" si="10"/>
        <v>Knee, right</v>
      </c>
      <c r="M153" s="64" t="str">
        <f t="shared" si="12"/>
        <v>PI.IC.MU.060115.01</v>
      </c>
      <c r="N153" s="64"/>
      <c r="O153" s="64" t="str">
        <f t="shared" si="13"/>
        <v>PH.IC.MU.060115.01</v>
      </c>
      <c r="Q153" s="64" t="str">
        <f t="shared" si="14"/>
        <v>CL.IC.MU.060115.01</v>
      </c>
    </row>
    <row r="154" spans="1:17" s="60" customFormat="1" ht="15">
      <c r="A154" s="60" t="s">
        <v>7740</v>
      </c>
      <c r="C154" s="61" t="s">
        <v>6988</v>
      </c>
      <c r="E154" s="61" t="s">
        <v>12175</v>
      </c>
      <c r="F154" s="60" t="s">
        <v>7662</v>
      </c>
      <c r="G154" s="60" t="s">
        <v>9732</v>
      </c>
      <c r="H154" s="62" t="s">
        <v>11561</v>
      </c>
      <c r="I154" s="60" t="s">
        <v>7934</v>
      </c>
      <c r="J154" s="63" t="str">
        <f t="shared" si="11"/>
        <v>IC.MU.060117</v>
      </c>
      <c r="K154" s="61" t="s">
        <v>12175</v>
      </c>
      <c r="L154" s="60" t="str">
        <f t="shared" si="10"/>
        <v>Knee, left</v>
      </c>
      <c r="M154" s="64" t="str">
        <f t="shared" si="12"/>
        <v>PI.IC.MU.060117.01</v>
      </c>
      <c r="N154" s="64"/>
      <c r="O154" s="64" t="str">
        <f t="shared" si="13"/>
        <v>PH.IC.MU.060117.01</v>
      </c>
      <c r="Q154" s="64" t="str">
        <f t="shared" si="14"/>
        <v>CL.IC.MU.060117.01</v>
      </c>
    </row>
    <row r="155" spans="1:17" s="60" customFormat="1" ht="15">
      <c r="A155" s="60" t="s">
        <v>7740</v>
      </c>
      <c r="C155" s="61" t="s">
        <v>6988</v>
      </c>
      <c r="E155" s="61" t="s">
        <v>12175</v>
      </c>
      <c r="F155" s="60" t="s">
        <v>7662</v>
      </c>
      <c r="G155" s="60" t="s">
        <v>7633</v>
      </c>
      <c r="H155" s="62" t="s">
        <v>12060</v>
      </c>
      <c r="I155" s="60" t="s">
        <v>7634</v>
      </c>
      <c r="J155" s="63" t="str">
        <f t="shared" si="11"/>
        <v>IC.MU.060118</v>
      </c>
      <c r="K155" s="61" t="s">
        <v>12175</v>
      </c>
      <c r="L155" s="60" t="str">
        <f t="shared" si="10"/>
        <v>Leg, right</v>
      </c>
      <c r="M155" s="64" t="str">
        <f t="shared" si="12"/>
        <v>PI.IC.MU.060118.01</v>
      </c>
      <c r="N155" s="64"/>
      <c r="O155" s="64" t="str">
        <f t="shared" si="13"/>
        <v>PH.IC.MU.060118.01</v>
      </c>
      <c r="Q155" s="64" t="str">
        <f t="shared" si="14"/>
        <v>CL.IC.MU.060118.01</v>
      </c>
    </row>
    <row r="156" spans="1:17" s="60" customFormat="1" ht="15">
      <c r="A156" s="60" t="s">
        <v>7740</v>
      </c>
      <c r="C156" s="61" t="s">
        <v>6988</v>
      </c>
      <c r="E156" s="61" t="s">
        <v>12175</v>
      </c>
      <c r="F156" s="60" t="s">
        <v>7662</v>
      </c>
      <c r="G156" s="60" t="s">
        <v>7635</v>
      </c>
      <c r="H156" s="62" t="s">
        <v>11913</v>
      </c>
      <c r="I156" s="60" t="s">
        <v>7636</v>
      </c>
      <c r="J156" s="63" t="str">
        <f t="shared" si="11"/>
        <v>IC.MU.060119</v>
      </c>
      <c r="K156" s="61" t="s">
        <v>12175</v>
      </c>
      <c r="L156" s="60" t="str">
        <f t="shared" si="10"/>
        <v>Leg, left</v>
      </c>
      <c r="M156" s="64" t="str">
        <f t="shared" si="12"/>
        <v>PI.IC.MU.060119.01</v>
      </c>
      <c r="N156" s="64"/>
      <c r="O156" s="64" t="str">
        <f t="shared" si="13"/>
        <v>PH.IC.MU.060119.01</v>
      </c>
      <c r="Q156" s="64" t="str">
        <f t="shared" si="14"/>
        <v>CL.IC.MU.060119.01</v>
      </c>
    </row>
    <row r="157" spans="1:17" s="60" customFormat="1" ht="15">
      <c r="A157" s="60" t="s">
        <v>7740</v>
      </c>
      <c r="C157" s="61" t="s">
        <v>6988</v>
      </c>
      <c r="E157" s="61" t="s">
        <v>12175</v>
      </c>
      <c r="F157" s="60" t="s">
        <v>7662</v>
      </c>
      <c r="G157" s="60" t="s">
        <v>9878</v>
      </c>
      <c r="H157" s="62" t="s">
        <v>11906</v>
      </c>
      <c r="I157" s="60" t="s">
        <v>7935</v>
      </c>
      <c r="J157" s="63" t="str">
        <f t="shared" si="11"/>
        <v>IC.MU.060120</v>
      </c>
      <c r="K157" s="61" t="s">
        <v>12175</v>
      </c>
      <c r="L157" s="60" t="str">
        <f t="shared" si="10"/>
        <v>Ankle, right</v>
      </c>
      <c r="M157" s="64" t="str">
        <f t="shared" si="12"/>
        <v>PI.IC.MU.060120.01</v>
      </c>
      <c r="N157" s="64"/>
      <c r="O157" s="64" t="str">
        <f t="shared" si="13"/>
        <v>PH.IC.MU.060120.01</v>
      </c>
      <c r="Q157" s="64" t="str">
        <f t="shared" si="14"/>
        <v>CL.IC.MU.060120.01</v>
      </c>
    </row>
    <row r="158" spans="1:17" s="60" customFormat="1" ht="15">
      <c r="A158" s="60" t="s">
        <v>7740</v>
      </c>
      <c r="C158" s="61" t="s">
        <v>6988</v>
      </c>
      <c r="E158" s="61" t="s">
        <v>12175</v>
      </c>
      <c r="F158" s="60" t="s">
        <v>7662</v>
      </c>
      <c r="G158" s="60" t="s">
        <v>9880</v>
      </c>
      <c r="H158" s="62" t="s">
        <v>10704</v>
      </c>
      <c r="I158" s="60" t="s">
        <v>7936</v>
      </c>
      <c r="J158" s="63" t="str">
        <f t="shared" si="11"/>
        <v>IC.MU.060121</v>
      </c>
      <c r="K158" s="61" t="s">
        <v>12175</v>
      </c>
      <c r="L158" s="60" t="str">
        <f t="shared" si="10"/>
        <v>Ankle, left</v>
      </c>
      <c r="M158" s="64" t="str">
        <f t="shared" si="12"/>
        <v>PI.IC.MU.060121.01</v>
      </c>
      <c r="N158" s="64"/>
      <c r="O158" s="64" t="str">
        <f t="shared" si="13"/>
        <v>PH.IC.MU.060121.01</v>
      </c>
      <c r="Q158" s="64" t="str">
        <f t="shared" si="14"/>
        <v>CL.IC.MU.060121.01</v>
      </c>
    </row>
    <row r="159" spans="1:17" s="60" customFormat="1" ht="15">
      <c r="A159" s="60" t="s">
        <v>7740</v>
      </c>
      <c r="C159" s="61" t="s">
        <v>6988</v>
      </c>
      <c r="D159" s="60" t="s">
        <v>11814</v>
      </c>
      <c r="E159" s="61" t="s">
        <v>12430</v>
      </c>
      <c r="F159" s="60" t="s">
        <v>7664</v>
      </c>
      <c r="G159" s="60" t="s">
        <v>11643</v>
      </c>
      <c r="H159" s="62" t="s">
        <v>11848</v>
      </c>
      <c r="I159" s="60" t="s">
        <v>11643</v>
      </c>
      <c r="J159" s="63" t="str">
        <f t="shared" si="11"/>
        <v>IC.MU.060201</v>
      </c>
      <c r="K159" s="61" t="s">
        <v>12175</v>
      </c>
      <c r="L159" s="60" t="str">
        <f t="shared" si="10"/>
        <v>On</v>
      </c>
      <c r="M159" s="64" t="str">
        <f t="shared" si="12"/>
        <v>PI.IC.MU.060201.01</v>
      </c>
      <c r="N159" s="64"/>
      <c r="O159" s="64" t="str">
        <f t="shared" si="13"/>
        <v>PH.IC.MU.060201.01</v>
      </c>
      <c r="Q159" s="64" t="str">
        <f t="shared" si="14"/>
        <v>CL.IC.MU.060201.01</v>
      </c>
    </row>
    <row r="160" spans="1:17" s="60" customFormat="1" ht="15">
      <c r="A160" s="60" t="s">
        <v>7740</v>
      </c>
      <c r="C160" s="61" t="s">
        <v>6988</v>
      </c>
      <c r="E160" s="61" t="s">
        <v>12430</v>
      </c>
      <c r="F160" s="60" t="s">
        <v>7664</v>
      </c>
      <c r="G160" s="60" t="s">
        <v>11821</v>
      </c>
      <c r="H160" s="62" t="s">
        <v>12030</v>
      </c>
      <c r="I160" s="60" t="s">
        <v>11821</v>
      </c>
      <c r="J160" s="63" t="str">
        <f t="shared" si="11"/>
        <v>IC.MU.060202</v>
      </c>
      <c r="K160" s="61" t="s">
        <v>12175</v>
      </c>
      <c r="L160" s="60" t="str">
        <f t="shared" si="10"/>
        <v>Off</v>
      </c>
      <c r="M160" s="64" t="str">
        <f t="shared" si="12"/>
        <v>PI.IC.MU.060202.01</v>
      </c>
      <c r="N160" s="64"/>
      <c r="O160" s="64" t="str">
        <f t="shared" si="13"/>
        <v>PH.IC.MU.060202.01</v>
      </c>
      <c r="Q160" s="64" t="str">
        <f t="shared" si="14"/>
        <v>CL.IC.MU.060202.01</v>
      </c>
    </row>
    <row r="161" spans="1:17" s="60" customFormat="1" ht="15">
      <c r="A161" s="60" t="s">
        <v>7740</v>
      </c>
      <c r="C161" s="61" t="s">
        <v>6988</v>
      </c>
      <c r="D161" s="60" t="s">
        <v>8285</v>
      </c>
      <c r="E161" s="61" t="s">
        <v>12185</v>
      </c>
      <c r="F161" s="60" t="s">
        <v>7665</v>
      </c>
      <c r="G161" s="60" t="s">
        <v>8277</v>
      </c>
      <c r="H161" s="62" t="s">
        <v>11848</v>
      </c>
      <c r="I161" s="60" t="s">
        <v>8278</v>
      </c>
      <c r="J161" s="63" t="str">
        <f t="shared" si="11"/>
        <v>IC.MU.060301</v>
      </c>
      <c r="K161" s="61" t="s">
        <v>12175</v>
      </c>
      <c r="L161" s="60" t="str">
        <f t="shared" si="10"/>
        <v>Knee immobilizer/brace</v>
      </c>
      <c r="M161" s="64" t="str">
        <f t="shared" si="12"/>
        <v>PI.IC.MU.060301.01</v>
      </c>
      <c r="N161" s="64"/>
      <c r="O161" s="64" t="str">
        <f t="shared" si="13"/>
        <v>PH.IC.MU.060301.01</v>
      </c>
      <c r="Q161" s="64" t="str">
        <f t="shared" si="14"/>
        <v>CL.IC.MU.060301.01</v>
      </c>
    </row>
    <row r="162" spans="1:17" s="60" customFormat="1" ht="15">
      <c r="A162" s="60" t="s">
        <v>7740</v>
      </c>
      <c r="C162" s="61" t="s">
        <v>6988</v>
      </c>
      <c r="E162" s="61" t="s">
        <v>12185</v>
      </c>
      <c r="F162" s="60" t="s">
        <v>7665</v>
      </c>
      <c r="G162" s="60" t="s">
        <v>8279</v>
      </c>
      <c r="H162" s="62" t="s">
        <v>12030</v>
      </c>
      <c r="I162" s="60" t="s">
        <v>8280</v>
      </c>
      <c r="J162" s="63" t="str">
        <f t="shared" si="11"/>
        <v>IC.MU.060302</v>
      </c>
      <c r="K162" s="61" t="s">
        <v>12175</v>
      </c>
      <c r="L162" s="60" t="str">
        <f t="shared" si="10"/>
        <v>Abduction pillow</v>
      </c>
      <c r="M162" s="64" t="str">
        <f t="shared" si="12"/>
        <v>PI.IC.MU.060302.01</v>
      </c>
      <c r="N162" s="64"/>
      <c r="O162" s="64" t="str">
        <f t="shared" si="13"/>
        <v>PH.IC.MU.060302.01</v>
      </c>
      <c r="Q162" s="64" t="str">
        <f t="shared" si="14"/>
        <v>CL.IC.MU.060302.01</v>
      </c>
    </row>
    <row r="163" spans="1:17" s="60" customFormat="1" ht="15">
      <c r="A163" s="60" t="s">
        <v>7740</v>
      </c>
      <c r="C163" s="61" t="s">
        <v>6988</v>
      </c>
      <c r="E163" s="61" t="s">
        <v>12185</v>
      </c>
      <c r="F163" s="60" t="s">
        <v>7665</v>
      </c>
      <c r="G163" s="60" t="s">
        <v>8281</v>
      </c>
      <c r="H163" s="62" t="s">
        <v>12032</v>
      </c>
      <c r="I163" s="60" t="s">
        <v>8282</v>
      </c>
      <c r="J163" s="63" t="str">
        <f t="shared" si="11"/>
        <v>IC.MU.060303</v>
      </c>
      <c r="K163" s="61" t="s">
        <v>12175</v>
      </c>
      <c r="L163" s="60" t="str">
        <f t="shared" si="10"/>
        <v>Shoulder abduction splint</v>
      </c>
      <c r="M163" s="64" t="str">
        <f t="shared" si="12"/>
        <v>PI.IC.MU.060303.01</v>
      </c>
      <c r="N163" s="64"/>
      <c r="O163" s="64" t="str">
        <f t="shared" si="13"/>
        <v>PH.IC.MU.060303.01</v>
      </c>
      <c r="Q163" s="64" t="str">
        <f t="shared" si="14"/>
        <v>CL.IC.MU.060303.01</v>
      </c>
    </row>
    <row r="164" spans="1:17" s="60" customFormat="1" ht="15">
      <c r="A164" s="60" t="s">
        <v>7740</v>
      </c>
      <c r="C164" s="61" t="s">
        <v>6988</v>
      </c>
      <c r="E164" s="61" t="s">
        <v>12185</v>
      </c>
      <c r="F164" s="60" t="s">
        <v>7665</v>
      </c>
      <c r="G164" s="60" t="s">
        <v>8283</v>
      </c>
      <c r="H164" s="62" t="s">
        <v>12028</v>
      </c>
      <c r="I164" s="60" t="s">
        <v>8284</v>
      </c>
      <c r="J164" s="63" t="str">
        <f t="shared" si="11"/>
        <v>IC.MU.060304</v>
      </c>
      <c r="K164" s="61" t="s">
        <v>12175</v>
      </c>
      <c r="L164" s="60" t="str">
        <f t="shared" si="10"/>
        <v>Cast boot</v>
      </c>
      <c r="M164" s="64" t="str">
        <f t="shared" si="12"/>
        <v>PI.IC.MU.060304.01</v>
      </c>
      <c r="N164" s="64"/>
      <c r="O164" s="64" t="str">
        <f t="shared" si="13"/>
        <v>PH.IC.MU.060304.01</v>
      </c>
      <c r="Q164" s="64" t="str">
        <f t="shared" si="14"/>
        <v>CL.IC.MU.060304.01</v>
      </c>
    </row>
    <row r="165" spans="1:17" s="60" customFormat="1" ht="15">
      <c r="A165" s="60" t="s">
        <v>7740</v>
      </c>
      <c r="C165" s="61" t="s">
        <v>6988</v>
      </c>
      <c r="E165" s="61" t="s">
        <v>12185</v>
      </c>
      <c r="F165" s="60" t="s">
        <v>7665</v>
      </c>
      <c r="G165" s="60" t="s">
        <v>8135</v>
      </c>
      <c r="H165" s="62" t="s">
        <v>12210</v>
      </c>
      <c r="I165" s="60" t="s">
        <v>8136</v>
      </c>
      <c r="J165" s="63" t="str">
        <f t="shared" si="11"/>
        <v>IC.MU.060305</v>
      </c>
      <c r="K165" s="61" t="s">
        <v>12175</v>
      </c>
      <c r="L165" s="60" t="str">
        <f t="shared" si="10"/>
        <v>Cast shoe</v>
      </c>
      <c r="M165" s="64" t="str">
        <f t="shared" si="12"/>
        <v>PI.IC.MU.060305.01</v>
      </c>
      <c r="N165" s="64"/>
      <c r="O165" s="64" t="str">
        <f t="shared" si="13"/>
        <v>PH.IC.MU.060305.01</v>
      </c>
      <c r="Q165" s="64" t="str">
        <f t="shared" si="14"/>
        <v>CL.IC.MU.060305.01</v>
      </c>
    </row>
    <row r="166" spans="1:17" s="60" customFormat="1" ht="15">
      <c r="A166" s="60" t="s">
        <v>7740</v>
      </c>
      <c r="C166" s="61" t="s">
        <v>6988</v>
      </c>
      <c r="E166" s="61" t="s">
        <v>12185</v>
      </c>
      <c r="F166" s="60" t="s">
        <v>7665</v>
      </c>
      <c r="G166" s="60" t="s">
        <v>8137</v>
      </c>
      <c r="H166" s="62" t="s">
        <v>12212</v>
      </c>
      <c r="I166" s="60" t="s">
        <v>8138</v>
      </c>
      <c r="J166" s="63" t="str">
        <f t="shared" si="11"/>
        <v>IC.MU.060306</v>
      </c>
      <c r="K166" s="61" t="s">
        <v>12175</v>
      </c>
      <c r="L166" s="60" t="str">
        <f t="shared" si="10"/>
        <v>Cervical collar, hard</v>
      </c>
      <c r="M166" s="64" t="str">
        <f t="shared" si="12"/>
        <v>PI.IC.MU.060306.01</v>
      </c>
      <c r="N166" s="64"/>
      <c r="O166" s="64" t="str">
        <f t="shared" si="13"/>
        <v>PH.IC.MU.060306.01</v>
      </c>
      <c r="Q166" s="64" t="str">
        <f t="shared" si="14"/>
        <v>CL.IC.MU.060306.01</v>
      </c>
    </row>
    <row r="167" spans="1:17" s="60" customFormat="1" ht="15">
      <c r="A167" s="60" t="s">
        <v>7740</v>
      </c>
      <c r="C167" s="61" t="s">
        <v>6988</v>
      </c>
      <c r="E167" s="61" t="s">
        <v>12185</v>
      </c>
      <c r="F167" s="60" t="s">
        <v>7665</v>
      </c>
      <c r="G167" s="60" t="s">
        <v>7991</v>
      </c>
      <c r="H167" s="62" t="s">
        <v>12225</v>
      </c>
      <c r="I167" s="60" t="s">
        <v>7992</v>
      </c>
      <c r="J167" s="63" t="str">
        <f t="shared" si="11"/>
        <v>IC.MU.060307</v>
      </c>
      <c r="K167" s="61" t="s">
        <v>12175</v>
      </c>
      <c r="L167" s="60" t="str">
        <f t="shared" si="10"/>
        <v>Cervical collar, soft</v>
      </c>
      <c r="M167" s="64" t="str">
        <f t="shared" si="12"/>
        <v>PI.IC.MU.060307.01</v>
      </c>
      <c r="N167" s="64"/>
      <c r="O167" s="64" t="str">
        <f t="shared" si="13"/>
        <v>PH.IC.MU.060307.01</v>
      </c>
      <c r="Q167" s="64" t="str">
        <f t="shared" si="14"/>
        <v>CL.IC.MU.060307.01</v>
      </c>
    </row>
    <row r="168" spans="1:17" s="60" customFormat="1" ht="15">
      <c r="A168" s="60" t="s">
        <v>7740</v>
      </c>
      <c r="C168" s="61" t="s">
        <v>6988</v>
      </c>
      <c r="E168" s="61" t="s">
        <v>12185</v>
      </c>
      <c r="F168" s="60" t="s">
        <v>7665</v>
      </c>
      <c r="G168" s="60" t="s">
        <v>7819</v>
      </c>
      <c r="H168" s="62" t="s">
        <v>11638</v>
      </c>
      <c r="I168" s="60" t="s">
        <v>7820</v>
      </c>
      <c r="J168" s="63" t="str">
        <f t="shared" si="11"/>
        <v>IC.MU.060308</v>
      </c>
      <c r="K168" s="61" t="s">
        <v>12175</v>
      </c>
      <c r="L168" s="60" t="str">
        <f t="shared" si="10"/>
        <v>Dorsiflexion boot</v>
      </c>
      <c r="M168" s="64" t="str">
        <f t="shared" si="12"/>
        <v>PI.IC.MU.060308.01</v>
      </c>
      <c r="N168" s="64"/>
      <c r="O168" s="64" t="str">
        <f t="shared" si="13"/>
        <v>PH.IC.MU.060308.01</v>
      </c>
      <c r="Q168" s="64" t="str">
        <f t="shared" si="14"/>
        <v>CL.IC.MU.060308.01</v>
      </c>
    </row>
    <row r="169" spans="1:17" s="60" customFormat="1" ht="15">
      <c r="A169" s="60" t="s">
        <v>7740</v>
      </c>
      <c r="C169" s="61" t="s">
        <v>6988</v>
      </c>
      <c r="E169" s="61" t="s">
        <v>12185</v>
      </c>
      <c r="F169" s="60" t="s">
        <v>7665</v>
      </c>
      <c r="G169" s="60" t="s">
        <v>9750</v>
      </c>
      <c r="H169" s="62" t="s">
        <v>11639</v>
      </c>
      <c r="I169" s="60" t="s">
        <v>9750</v>
      </c>
      <c r="J169" s="63" t="str">
        <f t="shared" si="11"/>
        <v>IC.MU.060309</v>
      </c>
      <c r="K169" s="61" t="s">
        <v>12175</v>
      </c>
      <c r="L169" s="60" t="str">
        <f t="shared" si="10"/>
        <v>Sling</v>
      </c>
      <c r="M169" s="64" t="str">
        <f t="shared" si="12"/>
        <v>PI.IC.MU.060309.01</v>
      </c>
      <c r="N169" s="64"/>
      <c r="O169" s="64" t="str">
        <f t="shared" si="13"/>
        <v>PH.IC.MU.060309.01</v>
      </c>
      <c r="Q169" s="64" t="str">
        <f t="shared" si="14"/>
        <v>CL.IC.MU.060309.01</v>
      </c>
    </row>
    <row r="170" spans="1:17" s="60" customFormat="1" ht="15">
      <c r="A170" s="60" t="s">
        <v>7740</v>
      </c>
      <c r="C170" s="61" t="s">
        <v>6988</v>
      </c>
      <c r="E170" s="61" t="s">
        <v>12185</v>
      </c>
      <c r="F170" s="60" t="s">
        <v>7665</v>
      </c>
      <c r="G170" s="60" t="s">
        <v>7654</v>
      </c>
      <c r="H170" s="62" t="s">
        <v>11829</v>
      </c>
      <c r="I170" s="60" t="s">
        <v>7655</v>
      </c>
      <c r="J170" s="63" t="str">
        <f t="shared" si="11"/>
        <v>IC.MU.060310</v>
      </c>
      <c r="K170" s="61" t="s">
        <v>12175</v>
      </c>
      <c r="L170" s="60" t="str">
        <f t="shared" si="10"/>
        <v>Sling and swathe</v>
      </c>
      <c r="M170" s="64" t="str">
        <f t="shared" si="12"/>
        <v>PI.IC.MU.060310.01</v>
      </c>
      <c r="N170" s="64"/>
      <c r="O170" s="64" t="str">
        <f t="shared" si="13"/>
        <v>PH.IC.MU.060310.01</v>
      </c>
      <c r="Q170" s="64" t="str">
        <f t="shared" si="14"/>
        <v>CL.IC.MU.060310.01</v>
      </c>
    </row>
    <row r="171" spans="1:17" s="60" customFormat="1" ht="15">
      <c r="A171" s="60" t="s">
        <v>7740</v>
      </c>
      <c r="C171" s="61" t="s">
        <v>6988</v>
      </c>
      <c r="E171" s="61" t="s">
        <v>12185</v>
      </c>
      <c r="F171" s="60" t="s">
        <v>7665</v>
      </c>
      <c r="G171" s="60" t="s">
        <v>7656</v>
      </c>
      <c r="H171" s="62" t="s">
        <v>12099</v>
      </c>
      <c r="I171" s="60" t="s">
        <v>7666</v>
      </c>
      <c r="J171" s="63" t="str">
        <f t="shared" si="11"/>
        <v>IC.MU.060311</v>
      </c>
      <c r="K171" s="61" t="s">
        <v>12175</v>
      </c>
      <c r="L171" s="60" t="str">
        <f t="shared" si="10"/>
        <v>Splint, long</v>
      </c>
      <c r="M171" s="64" t="str">
        <f t="shared" si="12"/>
        <v>PI.IC.MU.060311.01</v>
      </c>
      <c r="N171" s="64"/>
      <c r="O171" s="64" t="str">
        <f t="shared" si="13"/>
        <v>PH.IC.MU.060311.01</v>
      </c>
      <c r="Q171" s="64" t="str">
        <f t="shared" si="14"/>
        <v>CL.IC.MU.060311.01</v>
      </c>
    </row>
    <row r="172" spans="1:17" s="60" customFormat="1" ht="15">
      <c r="A172" s="60" t="s">
        <v>7740</v>
      </c>
      <c r="C172" s="61" t="s">
        <v>6988</v>
      </c>
      <c r="E172" s="61" t="s">
        <v>12185</v>
      </c>
      <c r="F172" s="60" t="s">
        <v>7665</v>
      </c>
      <c r="G172" s="60" t="s">
        <v>7658</v>
      </c>
      <c r="H172" s="62" t="s">
        <v>12100</v>
      </c>
      <c r="I172" s="60" t="s">
        <v>7821</v>
      </c>
      <c r="J172" s="63" t="str">
        <f t="shared" si="11"/>
        <v>IC.MU.060312</v>
      </c>
      <c r="K172" s="61" t="s">
        <v>12175</v>
      </c>
      <c r="L172" s="60" t="str">
        <f t="shared" si="10"/>
        <v>Splint, short</v>
      </c>
      <c r="M172" s="64" t="str">
        <f t="shared" si="12"/>
        <v>PI.IC.MU.060312.01</v>
      </c>
      <c r="N172" s="64"/>
      <c r="O172" s="64" t="str">
        <f t="shared" si="13"/>
        <v>PH.IC.MU.060312.01</v>
      </c>
      <c r="Q172" s="64" t="str">
        <f t="shared" si="14"/>
        <v>CL.IC.MU.060312.01</v>
      </c>
    </row>
    <row r="173" spans="1:17" s="60" customFormat="1" ht="15">
      <c r="A173" s="60" t="s">
        <v>7740</v>
      </c>
      <c r="C173" s="61" t="s">
        <v>6988</v>
      </c>
      <c r="E173" s="61" t="s">
        <v>12185</v>
      </c>
      <c r="F173" s="60" t="s">
        <v>7665</v>
      </c>
      <c r="G173" s="60" t="s">
        <v>7822</v>
      </c>
      <c r="H173" s="62" t="s">
        <v>12101</v>
      </c>
      <c r="I173" s="60" t="s">
        <v>7823</v>
      </c>
      <c r="J173" s="63" t="str">
        <f t="shared" si="11"/>
        <v>IC.MU.060313</v>
      </c>
      <c r="K173" s="61" t="s">
        <v>12175</v>
      </c>
      <c r="L173" s="60" t="str">
        <f t="shared" si="10"/>
        <v>Splint hand</v>
      </c>
      <c r="M173" s="64" t="str">
        <f t="shared" si="12"/>
        <v>PI.IC.MU.060313.01</v>
      </c>
      <c r="N173" s="64"/>
      <c r="O173" s="64" t="str">
        <f t="shared" si="13"/>
        <v>PH.IC.MU.060313.01</v>
      </c>
      <c r="Q173" s="64" t="str">
        <f t="shared" si="14"/>
        <v>CL.IC.MU.060313.01</v>
      </c>
    </row>
    <row r="174" spans="1:17" s="60" customFormat="1" ht="15">
      <c r="A174" s="60" t="s">
        <v>7740</v>
      </c>
      <c r="C174" s="61" t="s">
        <v>6988</v>
      </c>
      <c r="E174" s="61" t="s">
        <v>12185</v>
      </c>
      <c r="F174" s="60" t="s">
        <v>7665</v>
      </c>
      <c r="G174" s="60" t="s">
        <v>7659</v>
      </c>
      <c r="H174" s="62" t="s">
        <v>12102</v>
      </c>
      <c r="I174" s="60" t="s">
        <v>7660</v>
      </c>
      <c r="J174" s="63" t="str">
        <f t="shared" si="11"/>
        <v>IC.MU.060314</v>
      </c>
      <c r="K174" s="61" t="s">
        <v>12175</v>
      </c>
      <c r="L174" s="60" t="str">
        <f t="shared" si="10"/>
        <v>Queen Anne collar</v>
      </c>
      <c r="M174" s="64" t="str">
        <f t="shared" si="12"/>
        <v>PI.IC.MU.060314.01</v>
      </c>
      <c r="N174" s="64"/>
      <c r="O174" s="64" t="str">
        <f t="shared" si="13"/>
        <v>PH.IC.MU.060314.01</v>
      </c>
      <c r="Q174" s="64" t="str">
        <f t="shared" si="14"/>
        <v>CL.IC.MU.060314.01</v>
      </c>
    </row>
    <row r="175" spans="1:17" s="60" customFormat="1" ht="15">
      <c r="A175" s="60" t="s">
        <v>7740</v>
      </c>
      <c r="C175" s="61" t="s">
        <v>6988</v>
      </c>
      <c r="E175" s="61" t="s">
        <v>12185</v>
      </c>
      <c r="F175" s="60" t="s">
        <v>7665</v>
      </c>
      <c r="G175" s="60" t="s">
        <v>10478</v>
      </c>
      <c r="H175" s="62" t="s">
        <v>11559</v>
      </c>
      <c r="I175" s="60" t="s">
        <v>12437</v>
      </c>
      <c r="J175" s="63" t="str">
        <f t="shared" si="11"/>
        <v>IC.MU.060315</v>
      </c>
      <c r="K175" s="61" t="s">
        <v>12175</v>
      </c>
      <c r="L175" s="60" t="str">
        <f t="shared" si="10"/>
        <v>Other: specify</v>
      </c>
      <c r="M175" s="64" t="str">
        <f t="shared" si="12"/>
        <v>PI.IC.MU.060315.01</v>
      </c>
      <c r="N175" s="64"/>
      <c r="O175" s="64" t="str">
        <f t="shared" si="13"/>
        <v>PH.IC.MU.060315.01</v>
      </c>
      <c r="Q175" s="64" t="str">
        <f t="shared" si="14"/>
        <v>CL.IC.MU.060315.01</v>
      </c>
    </row>
    <row r="176" spans="1:17" s="60" customFormat="1" ht="15">
      <c r="A176" s="60" t="s">
        <v>7740</v>
      </c>
      <c r="B176" s="60" t="s">
        <v>7667</v>
      </c>
      <c r="C176" s="61" t="s">
        <v>6317</v>
      </c>
      <c r="D176" s="60" t="s">
        <v>7469</v>
      </c>
      <c r="E176" s="61" t="s">
        <v>12175</v>
      </c>
      <c r="F176" s="60" t="s">
        <v>7668</v>
      </c>
      <c r="G176" s="60" t="s">
        <v>9113</v>
      </c>
      <c r="H176" s="62" t="s">
        <v>11848</v>
      </c>
      <c r="I176" s="60" t="s">
        <v>9113</v>
      </c>
      <c r="J176" s="63" t="str">
        <f t="shared" si="11"/>
        <v>IC.MU.070101</v>
      </c>
      <c r="K176" s="61" t="s">
        <v>12175</v>
      </c>
      <c r="L176" s="60" t="str">
        <f t="shared" si="10"/>
        <v>Neck</v>
      </c>
      <c r="M176" s="64" t="str">
        <f t="shared" si="12"/>
        <v>PI.IC.MU.070101.01</v>
      </c>
      <c r="N176" s="64"/>
      <c r="O176" s="64" t="str">
        <f t="shared" si="13"/>
        <v>PH.IC.MU.070101.01</v>
      </c>
      <c r="Q176" s="64" t="str">
        <f t="shared" si="14"/>
        <v>CL.IC.MU.070101.01</v>
      </c>
    </row>
    <row r="177" spans="1:17" s="60" customFormat="1" ht="15">
      <c r="A177" s="60" t="s">
        <v>7740</v>
      </c>
      <c r="C177" s="61" t="s">
        <v>6317</v>
      </c>
      <c r="E177" s="61" t="s">
        <v>12175</v>
      </c>
      <c r="F177" s="60" t="s">
        <v>7668</v>
      </c>
      <c r="G177" s="60" t="s">
        <v>9437</v>
      </c>
      <c r="H177" s="62" t="s">
        <v>12030</v>
      </c>
      <c r="I177" s="60" t="s">
        <v>7958</v>
      </c>
      <c r="J177" s="63" t="str">
        <f t="shared" si="11"/>
        <v>IC.MU.070102</v>
      </c>
      <c r="K177" s="61" t="s">
        <v>12175</v>
      </c>
      <c r="L177" s="60" t="str">
        <f t="shared" si="10"/>
        <v>Hand, right</v>
      </c>
      <c r="M177" s="64" t="str">
        <f t="shared" si="12"/>
        <v>PI.IC.MU.070102.01</v>
      </c>
      <c r="N177" s="64"/>
      <c r="O177" s="64" t="str">
        <f t="shared" si="13"/>
        <v>PH.IC.MU.070102.01</v>
      </c>
      <c r="Q177" s="64" t="str">
        <f t="shared" si="14"/>
        <v>CL.IC.MU.070102.01</v>
      </c>
    </row>
    <row r="178" spans="1:17" s="60" customFormat="1" ht="15">
      <c r="A178" s="60" t="s">
        <v>7740</v>
      </c>
      <c r="C178" s="61" t="s">
        <v>6317</v>
      </c>
      <c r="E178" s="61" t="s">
        <v>12175</v>
      </c>
      <c r="F178" s="60" t="s">
        <v>7668</v>
      </c>
      <c r="G178" s="60" t="s">
        <v>9444</v>
      </c>
      <c r="H178" s="62" t="s">
        <v>12032</v>
      </c>
      <c r="I178" s="60" t="s">
        <v>7997</v>
      </c>
      <c r="J178" s="63" t="str">
        <f t="shared" si="11"/>
        <v>IC.MU.070103</v>
      </c>
      <c r="K178" s="61" t="s">
        <v>12175</v>
      </c>
      <c r="L178" s="60" t="str">
        <f t="shared" si="10"/>
        <v>Hand, left</v>
      </c>
      <c r="M178" s="64" t="str">
        <f t="shared" si="12"/>
        <v>PI.IC.MU.070103.01</v>
      </c>
      <c r="N178" s="64"/>
      <c r="O178" s="64" t="str">
        <f t="shared" si="13"/>
        <v>PH.IC.MU.070103.01</v>
      </c>
      <c r="Q178" s="64" t="str">
        <f t="shared" si="14"/>
        <v>CL.IC.MU.070103.01</v>
      </c>
    </row>
    <row r="179" spans="1:17" s="60" customFormat="1" ht="15">
      <c r="A179" s="60" t="s">
        <v>7740</v>
      </c>
      <c r="C179" s="61" t="s">
        <v>6317</v>
      </c>
      <c r="E179" s="61" t="s">
        <v>12175</v>
      </c>
      <c r="F179" s="60" t="s">
        <v>7668</v>
      </c>
      <c r="G179" s="60" t="s">
        <v>9720</v>
      </c>
      <c r="H179" s="62" t="s">
        <v>12028</v>
      </c>
      <c r="I179" s="60" t="s">
        <v>7761</v>
      </c>
      <c r="J179" s="63" t="str">
        <f t="shared" si="11"/>
        <v>IC.MU.070104</v>
      </c>
      <c r="K179" s="61" t="s">
        <v>12175</v>
      </c>
      <c r="L179" s="60" t="str">
        <f t="shared" si="10"/>
        <v>Wrist, right</v>
      </c>
      <c r="M179" s="64" t="str">
        <f t="shared" si="12"/>
        <v>PI.IC.MU.070104.01</v>
      </c>
      <c r="N179" s="64"/>
      <c r="O179" s="64" t="str">
        <f t="shared" si="13"/>
        <v>PH.IC.MU.070104.01</v>
      </c>
      <c r="Q179" s="64" t="str">
        <f t="shared" si="14"/>
        <v>CL.IC.MU.070104.01</v>
      </c>
    </row>
    <row r="180" spans="1:17" s="60" customFormat="1" ht="15">
      <c r="A180" s="60" t="s">
        <v>7740</v>
      </c>
      <c r="C180" s="61" t="s">
        <v>6317</v>
      </c>
      <c r="E180" s="61" t="s">
        <v>12175</v>
      </c>
      <c r="F180" s="60" t="s">
        <v>7668</v>
      </c>
      <c r="G180" s="60" t="s">
        <v>9722</v>
      </c>
      <c r="H180" s="62" t="s">
        <v>12210</v>
      </c>
      <c r="I180" s="60" t="s">
        <v>7999</v>
      </c>
      <c r="J180" s="63" t="str">
        <f t="shared" si="11"/>
        <v>IC.MU.070105</v>
      </c>
      <c r="K180" s="61" t="s">
        <v>12175</v>
      </c>
      <c r="L180" s="60" t="str">
        <f t="shared" si="10"/>
        <v>Wrist, left</v>
      </c>
      <c r="M180" s="64" t="str">
        <f t="shared" si="12"/>
        <v>PI.IC.MU.070105.01</v>
      </c>
      <c r="N180" s="64"/>
      <c r="O180" s="64" t="str">
        <f t="shared" si="13"/>
        <v>PH.IC.MU.070105.01</v>
      </c>
      <c r="Q180" s="64" t="str">
        <f t="shared" si="14"/>
        <v>CL.IC.MU.070105.01</v>
      </c>
    </row>
    <row r="181" spans="1:17" s="60" customFormat="1" ht="15">
      <c r="A181" s="60" t="s">
        <v>7740</v>
      </c>
      <c r="C181" s="61" t="s">
        <v>6317</v>
      </c>
      <c r="E181" s="61" t="s">
        <v>12175</v>
      </c>
      <c r="F181" s="60" t="s">
        <v>7668</v>
      </c>
      <c r="G181" s="60" t="s">
        <v>9712</v>
      </c>
      <c r="H181" s="62" t="s">
        <v>12212</v>
      </c>
      <c r="I181" s="60" t="s">
        <v>7762</v>
      </c>
      <c r="J181" s="63" t="str">
        <f t="shared" si="11"/>
        <v>IC.MU.070106</v>
      </c>
      <c r="K181" s="61" t="s">
        <v>12175</v>
      </c>
      <c r="L181" s="60" t="str">
        <f t="shared" si="10"/>
        <v>Elbow, right</v>
      </c>
      <c r="M181" s="64" t="str">
        <f t="shared" si="12"/>
        <v>PI.IC.MU.070106.01</v>
      </c>
      <c r="N181" s="64"/>
      <c r="O181" s="64" t="str">
        <f t="shared" si="13"/>
        <v>PH.IC.MU.070106.01</v>
      </c>
      <c r="Q181" s="64" t="str">
        <f t="shared" si="14"/>
        <v>CL.IC.MU.070106.01</v>
      </c>
    </row>
    <row r="182" spans="1:17" s="60" customFormat="1" ht="15">
      <c r="A182" s="60" t="s">
        <v>7740</v>
      </c>
      <c r="C182" s="61" t="s">
        <v>6317</v>
      </c>
      <c r="E182" s="61" t="s">
        <v>12175</v>
      </c>
      <c r="F182" s="60" t="s">
        <v>7668</v>
      </c>
      <c r="G182" s="60" t="s">
        <v>9714</v>
      </c>
      <c r="H182" s="62" t="s">
        <v>12225</v>
      </c>
      <c r="I182" s="60" t="s">
        <v>7763</v>
      </c>
      <c r="J182" s="63" t="str">
        <f t="shared" si="11"/>
        <v>IC.MU.070107</v>
      </c>
      <c r="K182" s="61" t="s">
        <v>12175</v>
      </c>
      <c r="L182" s="60" t="str">
        <f t="shared" si="10"/>
        <v>Elbow, left</v>
      </c>
      <c r="M182" s="64" t="str">
        <f t="shared" si="12"/>
        <v>PI.IC.MU.070107.01</v>
      </c>
      <c r="N182" s="64"/>
      <c r="O182" s="64" t="str">
        <f t="shared" si="13"/>
        <v>PH.IC.MU.070107.01</v>
      </c>
      <c r="Q182" s="64" t="str">
        <f t="shared" si="14"/>
        <v>CL.IC.MU.070107.01</v>
      </c>
    </row>
    <row r="183" spans="1:17" s="60" customFormat="1" ht="15">
      <c r="A183" s="60" t="s">
        <v>7740</v>
      </c>
      <c r="C183" s="61" t="s">
        <v>6317</v>
      </c>
      <c r="E183" s="61" t="s">
        <v>12175</v>
      </c>
      <c r="F183" s="60" t="s">
        <v>7668</v>
      </c>
      <c r="G183" s="60" t="s">
        <v>7785</v>
      </c>
      <c r="H183" s="62" t="s">
        <v>11638</v>
      </c>
      <c r="I183" s="60" t="s">
        <v>7786</v>
      </c>
      <c r="J183" s="63" t="str">
        <f t="shared" si="11"/>
        <v>IC.MU.070108</v>
      </c>
      <c r="K183" s="61" t="s">
        <v>12175</v>
      </c>
      <c r="L183" s="60" t="str">
        <f t="shared" si="10"/>
        <v>Arm, right</v>
      </c>
      <c r="M183" s="64" t="str">
        <f t="shared" si="12"/>
        <v>PI.IC.MU.070108.01</v>
      </c>
      <c r="N183" s="64"/>
      <c r="O183" s="64" t="str">
        <f t="shared" si="13"/>
        <v>PH.IC.MU.070108.01</v>
      </c>
      <c r="Q183" s="64" t="str">
        <f t="shared" si="14"/>
        <v>CL.IC.MU.070108.01</v>
      </c>
    </row>
    <row r="184" spans="1:17" s="60" customFormat="1" ht="15">
      <c r="A184" s="60" t="s">
        <v>7740</v>
      </c>
      <c r="C184" s="61" t="s">
        <v>6317</v>
      </c>
      <c r="E184" s="61" t="s">
        <v>12175</v>
      </c>
      <c r="F184" s="60" t="s">
        <v>7668</v>
      </c>
      <c r="G184" s="60" t="s">
        <v>7787</v>
      </c>
      <c r="H184" s="62" t="s">
        <v>11639</v>
      </c>
      <c r="I184" s="60" t="s">
        <v>7632</v>
      </c>
      <c r="J184" s="63" t="str">
        <f t="shared" si="11"/>
        <v>IC.MU.070109</v>
      </c>
      <c r="K184" s="61" t="s">
        <v>12175</v>
      </c>
      <c r="L184" s="60" t="str">
        <f t="shared" si="10"/>
        <v>Arm, left</v>
      </c>
      <c r="M184" s="64" t="str">
        <f t="shared" si="12"/>
        <v>PI.IC.MU.070109.01</v>
      </c>
      <c r="N184" s="64"/>
      <c r="O184" s="64" t="str">
        <f t="shared" si="13"/>
        <v>PH.IC.MU.070109.01</v>
      </c>
      <c r="Q184" s="64" t="str">
        <f t="shared" si="14"/>
        <v>CL.IC.MU.070109.01</v>
      </c>
    </row>
    <row r="185" spans="1:17" s="60" customFormat="1" ht="15">
      <c r="A185" s="60" t="s">
        <v>7740</v>
      </c>
      <c r="C185" s="61" t="s">
        <v>6317</v>
      </c>
      <c r="E185" s="61" t="s">
        <v>12175</v>
      </c>
      <c r="F185" s="60" t="s">
        <v>7668</v>
      </c>
      <c r="G185" s="60" t="s">
        <v>9649</v>
      </c>
      <c r="H185" s="62" t="s">
        <v>11829</v>
      </c>
      <c r="I185" s="60" t="s">
        <v>7929</v>
      </c>
      <c r="J185" s="63" t="str">
        <f t="shared" si="11"/>
        <v>IC.MU.070110</v>
      </c>
      <c r="K185" s="61" t="s">
        <v>12175</v>
      </c>
      <c r="L185" s="60" t="str">
        <f t="shared" si="10"/>
        <v>Shoulder, right</v>
      </c>
      <c r="M185" s="64" t="str">
        <f t="shared" si="12"/>
        <v>PI.IC.MU.070110.01</v>
      </c>
      <c r="N185" s="64"/>
      <c r="O185" s="64" t="str">
        <f t="shared" si="13"/>
        <v>PH.IC.MU.070110.01</v>
      </c>
      <c r="Q185" s="64" t="str">
        <f t="shared" si="14"/>
        <v>CL.IC.MU.070110.01</v>
      </c>
    </row>
    <row r="186" spans="1:17" s="60" customFormat="1" ht="15">
      <c r="A186" s="60" t="s">
        <v>7740</v>
      </c>
      <c r="C186" s="61" t="s">
        <v>6317</v>
      </c>
      <c r="E186" s="61" t="s">
        <v>12175</v>
      </c>
      <c r="F186" s="60" t="s">
        <v>7668</v>
      </c>
      <c r="G186" s="60" t="s">
        <v>9651</v>
      </c>
      <c r="H186" s="62" t="s">
        <v>12099</v>
      </c>
      <c r="I186" s="60" t="s">
        <v>7930</v>
      </c>
      <c r="J186" s="63" t="str">
        <f t="shared" si="11"/>
        <v>IC.MU.070111</v>
      </c>
      <c r="K186" s="61" t="s">
        <v>12175</v>
      </c>
      <c r="L186" s="60" t="str">
        <f t="shared" si="10"/>
        <v>Shoulder, left</v>
      </c>
      <c r="M186" s="64" t="str">
        <f t="shared" si="12"/>
        <v>PI.IC.MU.070111.01</v>
      </c>
      <c r="N186" s="64"/>
      <c r="O186" s="64" t="str">
        <f t="shared" si="13"/>
        <v>PH.IC.MU.070111.01</v>
      </c>
      <c r="Q186" s="64" t="str">
        <f t="shared" si="14"/>
        <v>CL.IC.MU.070111.01</v>
      </c>
    </row>
    <row r="187" spans="1:17" s="60" customFormat="1" ht="15">
      <c r="A187" s="60" t="s">
        <v>7740</v>
      </c>
      <c r="C187" s="61" t="s">
        <v>6317</v>
      </c>
      <c r="E187" s="61" t="s">
        <v>12175</v>
      </c>
      <c r="F187" s="60" t="s">
        <v>7668</v>
      </c>
      <c r="G187" s="60" t="s">
        <v>12390</v>
      </c>
      <c r="H187" s="62" t="s">
        <v>12100</v>
      </c>
      <c r="I187" s="60" t="s">
        <v>12390</v>
      </c>
      <c r="J187" s="63" t="str">
        <f t="shared" si="11"/>
        <v>IC.MU.070112</v>
      </c>
      <c r="K187" s="61" t="s">
        <v>12175</v>
      </c>
      <c r="L187" s="60" t="str">
        <f t="shared" si="10"/>
        <v>Back</v>
      </c>
      <c r="M187" s="64" t="str">
        <f t="shared" si="12"/>
        <v>PI.IC.MU.070112.01</v>
      </c>
      <c r="N187" s="64"/>
      <c r="O187" s="64" t="str">
        <f t="shared" si="13"/>
        <v>PH.IC.MU.070112.01</v>
      </c>
      <c r="Q187" s="64" t="str">
        <f t="shared" si="14"/>
        <v>CL.IC.MU.070112.01</v>
      </c>
    </row>
    <row r="188" spans="1:17" s="60" customFormat="1" ht="15">
      <c r="A188" s="60" t="s">
        <v>7740</v>
      </c>
      <c r="C188" s="61" t="s">
        <v>6317</v>
      </c>
      <c r="E188" s="61" t="s">
        <v>12175</v>
      </c>
      <c r="F188" s="60" t="s">
        <v>7668</v>
      </c>
      <c r="G188" s="60" t="s">
        <v>9365</v>
      </c>
      <c r="H188" s="62" t="s">
        <v>12101</v>
      </c>
      <c r="I188" s="60" t="s">
        <v>7931</v>
      </c>
      <c r="J188" s="63" t="str">
        <f t="shared" si="11"/>
        <v>IC.MU.070113</v>
      </c>
      <c r="K188" s="61" t="s">
        <v>12175</v>
      </c>
      <c r="L188" s="60" t="str">
        <f t="shared" si="10"/>
        <v>Hip, right</v>
      </c>
      <c r="M188" s="64" t="str">
        <f t="shared" si="12"/>
        <v>PI.IC.MU.070113.01</v>
      </c>
      <c r="N188" s="64"/>
      <c r="O188" s="64" t="str">
        <f t="shared" si="13"/>
        <v>PH.IC.MU.070113.01</v>
      </c>
      <c r="Q188" s="64" t="str">
        <f t="shared" si="14"/>
        <v>CL.IC.MU.070113.01</v>
      </c>
    </row>
    <row r="189" spans="1:17" s="60" customFormat="1" ht="15">
      <c r="A189" s="60" t="s">
        <v>7740</v>
      </c>
      <c r="C189" s="61" t="s">
        <v>6317</v>
      </c>
      <c r="E189" s="61" t="s">
        <v>12175</v>
      </c>
      <c r="F189" s="60" t="s">
        <v>7668</v>
      </c>
      <c r="G189" s="60" t="s">
        <v>9239</v>
      </c>
      <c r="H189" s="62" t="s">
        <v>12102</v>
      </c>
      <c r="I189" s="60" t="s">
        <v>7932</v>
      </c>
      <c r="J189" s="63" t="str">
        <f t="shared" si="11"/>
        <v>IC.MU.070114</v>
      </c>
      <c r="K189" s="61" t="s">
        <v>12175</v>
      </c>
      <c r="L189" s="60" t="str">
        <f t="shared" si="10"/>
        <v>Hip, left</v>
      </c>
      <c r="M189" s="64" t="str">
        <f t="shared" si="12"/>
        <v>PI.IC.MU.070114.01</v>
      </c>
      <c r="N189" s="64"/>
      <c r="O189" s="64" t="str">
        <f t="shared" si="13"/>
        <v>PH.IC.MU.070114.01</v>
      </c>
      <c r="Q189" s="64" t="str">
        <f t="shared" si="14"/>
        <v>CL.IC.MU.070114.01</v>
      </c>
    </row>
    <row r="190" spans="1:17" s="60" customFormat="1" ht="15">
      <c r="A190" s="60" t="s">
        <v>7740</v>
      </c>
      <c r="C190" s="61" t="s">
        <v>6317</v>
      </c>
      <c r="E190" s="61" t="s">
        <v>12175</v>
      </c>
      <c r="F190" s="60" t="s">
        <v>7668</v>
      </c>
      <c r="G190" s="60" t="s">
        <v>9730</v>
      </c>
      <c r="H190" s="62" t="s">
        <v>11559</v>
      </c>
      <c r="I190" s="60" t="s">
        <v>7933</v>
      </c>
      <c r="J190" s="63" t="str">
        <f t="shared" si="11"/>
        <v>IC.MU.070115</v>
      </c>
      <c r="K190" s="61" t="s">
        <v>12175</v>
      </c>
      <c r="L190" s="60" t="str">
        <f t="shared" si="10"/>
        <v>Knee, right</v>
      </c>
      <c r="M190" s="64" t="str">
        <f t="shared" si="12"/>
        <v>PI.IC.MU.070115.01</v>
      </c>
      <c r="N190" s="64"/>
      <c r="O190" s="64" t="str">
        <f t="shared" si="13"/>
        <v>PH.IC.MU.070115.01</v>
      </c>
      <c r="Q190" s="64" t="str">
        <f t="shared" si="14"/>
        <v>CL.IC.MU.070115.01</v>
      </c>
    </row>
    <row r="191" spans="1:17" s="60" customFormat="1" ht="15">
      <c r="A191" s="60" t="s">
        <v>7740</v>
      </c>
      <c r="C191" s="61" t="s">
        <v>6317</v>
      </c>
      <c r="E191" s="61" t="s">
        <v>12175</v>
      </c>
      <c r="F191" s="60" t="s">
        <v>7668</v>
      </c>
      <c r="G191" s="60" t="s">
        <v>9732</v>
      </c>
      <c r="H191" s="62" t="s">
        <v>11561</v>
      </c>
      <c r="I191" s="60" t="s">
        <v>7934</v>
      </c>
      <c r="J191" s="63" t="str">
        <f t="shared" si="11"/>
        <v>IC.MU.070117</v>
      </c>
      <c r="K191" s="61" t="s">
        <v>12175</v>
      </c>
      <c r="L191" s="60" t="str">
        <f t="shared" si="10"/>
        <v>Knee, left</v>
      </c>
      <c r="M191" s="64" t="str">
        <f t="shared" si="12"/>
        <v>PI.IC.MU.070117.01</v>
      </c>
      <c r="N191" s="64"/>
      <c r="O191" s="64" t="str">
        <f t="shared" si="13"/>
        <v>PH.IC.MU.070117.01</v>
      </c>
      <c r="Q191" s="64" t="str">
        <f t="shared" si="14"/>
        <v>CL.IC.MU.070117.01</v>
      </c>
    </row>
    <row r="192" spans="1:17" s="60" customFormat="1" ht="15">
      <c r="A192" s="60" t="s">
        <v>7740</v>
      </c>
      <c r="C192" s="61" t="s">
        <v>6317</v>
      </c>
      <c r="E192" s="61" t="s">
        <v>12175</v>
      </c>
      <c r="F192" s="60" t="s">
        <v>7668</v>
      </c>
      <c r="G192" s="60" t="s">
        <v>7633</v>
      </c>
      <c r="H192" s="62" t="s">
        <v>12060</v>
      </c>
      <c r="I192" s="60" t="s">
        <v>7634</v>
      </c>
      <c r="J192" s="63" t="str">
        <f t="shared" si="11"/>
        <v>IC.MU.070118</v>
      </c>
      <c r="K192" s="61" t="s">
        <v>12175</v>
      </c>
      <c r="L192" s="60" t="str">
        <f t="shared" si="10"/>
        <v>Leg, right</v>
      </c>
      <c r="M192" s="64" t="str">
        <f t="shared" si="12"/>
        <v>PI.IC.MU.070118.01</v>
      </c>
      <c r="N192" s="64"/>
      <c r="O192" s="64" t="str">
        <f t="shared" si="13"/>
        <v>PH.IC.MU.070118.01</v>
      </c>
      <c r="Q192" s="64" t="str">
        <f t="shared" si="14"/>
        <v>CL.IC.MU.070118.01</v>
      </c>
    </row>
    <row r="193" spans="1:17" s="60" customFormat="1" ht="15">
      <c r="A193" s="60" t="s">
        <v>7740</v>
      </c>
      <c r="C193" s="61" t="s">
        <v>6317</v>
      </c>
      <c r="E193" s="61" t="s">
        <v>12175</v>
      </c>
      <c r="F193" s="60" t="s">
        <v>7668</v>
      </c>
      <c r="G193" s="60" t="s">
        <v>7635</v>
      </c>
      <c r="H193" s="62" t="s">
        <v>11913</v>
      </c>
      <c r="I193" s="60" t="s">
        <v>7636</v>
      </c>
      <c r="J193" s="63" t="str">
        <f t="shared" si="11"/>
        <v>IC.MU.070119</v>
      </c>
      <c r="K193" s="61" t="s">
        <v>12175</v>
      </c>
      <c r="L193" s="60" t="str">
        <f t="shared" si="10"/>
        <v>Leg, left</v>
      </c>
      <c r="M193" s="64" t="str">
        <f t="shared" si="12"/>
        <v>PI.IC.MU.070119.01</v>
      </c>
      <c r="N193" s="64"/>
      <c r="O193" s="64" t="str">
        <f t="shared" si="13"/>
        <v>PH.IC.MU.070119.01</v>
      </c>
      <c r="Q193" s="64" t="str">
        <f t="shared" si="14"/>
        <v>CL.IC.MU.070119.01</v>
      </c>
    </row>
    <row r="194" spans="1:17" s="60" customFormat="1" ht="15">
      <c r="A194" s="60" t="s">
        <v>7740</v>
      </c>
      <c r="C194" s="61" t="s">
        <v>6317</v>
      </c>
      <c r="E194" s="61" t="s">
        <v>12175</v>
      </c>
      <c r="F194" s="60" t="s">
        <v>7668</v>
      </c>
      <c r="G194" s="60" t="s">
        <v>9878</v>
      </c>
      <c r="H194" s="62" t="s">
        <v>11906</v>
      </c>
      <c r="I194" s="60" t="s">
        <v>7935</v>
      </c>
      <c r="J194" s="63" t="str">
        <f t="shared" si="11"/>
        <v>IC.MU.070120</v>
      </c>
      <c r="K194" s="61" t="s">
        <v>12175</v>
      </c>
      <c r="L194" s="60" t="str">
        <f t="shared" ref="L194:L257" si="15">G194</f>
        <v>Ankle, right</v>
      </c>
      <c r="M194" s="64" t="str">
        <f t="shared" si="12"/>
        <v>PI.IC.MU.070120.01</v>
      </c>
      <c r="N194" s="64"/>
      <c r="O194" s="64" t="str">
        <f t="shared" si="13"/>
        <v>PH.IC.MU.070120.01</v>
      </c>
      <c r="Q194" s="64" t="str">
        <f t="shared" si="14"/>
        <v>CL.IC.MU.070120.01</v>
      </c>
    </row>
    <row r="195" spans="1:17" s="60" customFormat="1" ht="15">
      <c r="A195" s="60" t="s">
        <v>7740</v>
      </c>
      <c r="C195" s="61" t="s">
        <v>6317</v>
      </c>
      <c r="E195" s="61" t="s">
        <v>12175</v>
      </c>
      <c r="F195" s="60" t="s">
        <v>7668</v>
      </c>
      <c r="G195" s="60" t="s">
        <v>9880</v>
      </c>
      <c r="H195" s="62" t="s">
        <v>10704</v>
      </c>
      <c r="I195" s="60" t="s">
        <v>7936</v>
      </c>
      <c r="J195" s="63" t="str">
        <f t="shared" ref="J195:J258" si="16">CONCATENATE("IC.MU.",C195,E195,H195)</f>
        <v>IC.MU.070121</v>
      </c>
      <c r="K195" s="61" t="s">
        <v>12175</v>
      </c>
      <c r="L195" s="60" t="str">
        <f t="shared" si="15"/>
        <v>Ankle, left</v>
      </c>
      <c r="M195" s="64" t="str">
        <f t="shared" ref="M195:M258" si="17">CONCATENATE("PI.",J195,".",K195)</f>
        <v>PI.IC.MU.070121.01</v>
      </c>
      <c r="N195" s="64"/>
      <c r="O195" s="64" t="str">
        <f t="shared" ref="O195:O258" si="18">CONCATENATE("PH.",J195,".",K195)</f>
        <v>PH.IC.MU.070121.01</v>
      </c>
      <c r="Q195" s="64" t="str">
        <f t="shared" ref="Q195:Q258" si="19">CONCATENATE("CL.",J195,".",K195)</f>
        <v>CL.IC.MU.070121.01</v>
      </c>
    </row>
    <row r="196" spans="1:17" s="60" customFormat="1" ht="15">
      <c r="A196" s="60" t="s">
        <v>7740</v>
      </c>
      <c r="C196" s="61" t="s">
        <v>6317</v>
      </c>
      <c r="D196" s="60" t="s">
        <v>8285</v>
      </c>
      <c r="E196" s="61" t="s">
        <v>12430</v>
      </c>
      <c r="F196" s="60" t="s">
        <v>7669</v>
      </c>
      <c r="G196" s="60" t="s">
        <v>8277</v>
      </c>
      <c r="H196" s="62" t="s">
        <v>11848</v>
      </c>
      <c r="I196" s="60" t="s">
        <v>8278</v>
      </c>
      <c r="J196" s="63" t="str">
        <f t="shared" si="16"/>
        <v>IC.MU.070201</v>
      </c>
      <c r="K196" s="61" t="s">
        <v>12175</v>
      </c>
      <c r="L196" s="60" t="str">
        <f t="shared" si="15"/>
        <v>Knee immobilizer/brace</v>
      </c>
      <c r="M196" s="64" t="str">
        <f t="shared" si="17"/>
        <v>PI.IC.MU.070201.01</v>
      </c>
      <c r="N196" s="64"/>
      <c r="O196" s="64" t="str">
        <f t="shared" si="18"/>
        <v>PH.IC.MU.070201.01</v>
      </c>
      <c r="Q196" s="64" t="str">
        <f t="shared" si="19"/>
        <v>CL.IC.MU.070201.01</v>
      </c>
    </row>
    <row r="197" spans="1:17" s="60" customFormat="1" ht="15">
      <c r="A197" s="60" t="s">
        <v>7740</v>
      </c>
      <c r="C197" s="61" t="s">
        <v>6317</v>
      </c>
      <c r="E197" s="61" t="s">
        <v>12430</v>
      </c>
      <c r="F197" s="60" t="s">
        <v>7669</v>
      </c>
      <c r="G197" s="60" t="s">
        <v>8279</v>
      </c>
      <c r="H197" s="62" t="s">
        <v>12030</v>
      </c>
      <c r="I197" s="60" t="s">
        <v>8280</v>
      </c>
      <c r="J197" s="63" t="str">
        <f t="shared" si="16"/>
        <v>IC.MU.070202</v>
      </c>
      <c r="K197" s="61" t="s">
        <v>12175</v>
      </c>
      <c r="L197" s="60" t="str">
        <f t="shared" si="15"/>
        <v>Abduction pillow</v>
      </c>
      <c r="M197" s="64" t="str">
        <f t="shared" si="17"/>
        <v>PI.IC.MU.070202.01</v>
      </c>
      <c r="N197" s="64"/>
      <c r="O197" s="64" t="str">
        <f t="shared" si="18"/>
        <v>PH.IC.MU.070202.01</v>
      </c>
      <c r="Q197" s="64" t="str">
        <f t="shared" si="19"/>
        <v>CL.IC.MU.070202.01</v>
      </c>
    </row>
    <row r="198" spans="1:17" s="60" customFormat="1" ht="15">
      <c r="A198" s="60" t="s">
        <v>7740</v>
      </c>
      <c r="C198" s="61" t="s">
        <v>6317</v>
      </c>
      <c r="E198" s="61" t="s">
        <v>12430</v>
      </c>
      <c r="F198" s="60" t="s">
        <v>7669</v>
      </c>
      <c r="G198" s="60" t="s">
        <v>8281</v>
      </c>
      <c r="H198" s="62" t="s">
        <v>12032</v>
      </c>
      <c r="I198" s="60" t="s">
        <v>8282</v>
      </c>
      <c r="J198" s="63" t="str">
        <f t="shared" si="16"/>
        <v>IC.MU.070203</v>
      </c>
      <c r="K198" s="61" t="s">
        <v>12175</v>
      </c>
      <c r="L198" s="60" t="str">
        <f t="shared" si="15"/>
        <v>Shoulder abduction splint</v>
      </c>
      <c r="M198" s="64" t="str">
        <f t="shared" si="17"/>
        <v>PI.IC.MU.070203.01</v>
      </c>
      <c r="N198" s="64"/>
      <c r="O198" s="64" t="str">
        <f t="shared" si="18"/>
        <v>PH.IC.MU.070203.01</v>
      </c>
      <c r="Q198" s="64" t="str">
        <f t="shared" si="19"/>
        <v>CL.IC.MU.070203.01</v>
      </c>
    </row>
    <row r="199" spans="1:17" s="60" customFormat="1" ht="15">
      <c r="A199" s="60" t="s">
        <v>7740</v>
      </c>
      <c r="C199" s="61" t="s">
        <v>6317</v>
      </c>
      <c r="E199" s="61" t="s">
        <v>12430</v>
      </c>
      <c r="F199" s="60" t="s">
        <v>7669</v>
      </c>
      <c r="G199" s="60" t="s">
        <v>8283</v>
      </c>
      <c r="H199" s="62" t="s">
        <v>12028</v>
      </c>
      <c r="I199" s="60" t="s">
        <v>8284</v>
      </c>
      <c r="J199" s="63" t="str">
        <f t="shared" si="16"/>
        <v>IC.MU.070204</v>
      </c>
      <c r="K199" s="61" t="s">
        <v>12175</v>
      </c>
      <c r="L199" s="60" t="str">
        <f t="shared" si="15"/>
        <v>Cast boot</v>
      </c>
      <c r="M199" s="64" t="str">
        <f t="shared" si="17"/>
        <v>PI.IC.MU.070204.01</v>
      </c>
      <c r="N199" s="64"/>
      <c r="O199" s="64" t="str">
        <f t="shared" si="18"/>
        <v>PH.IC.MU.070204.01</v>
      </c>
      <c r="Q199" s="64" t="str">
        <f t="shared" si="19"/>
        <v>CL.IC.MU.070204.01</v>
      </c>
    </row>
    <row r="200" spans="1:17" s="60" customFormat="1" ht="15">
      <c r="A200" s="60" t="s">
        <v>7740</v>
      </c>
      <c r="C200" s="61" t="s">
        <v>6317</v>
      </c>
      <c r="E200" s="61" t="s">
        <v>12430</v>
      </c>
      <c r="F200" s="60" t="s">
        <v>7669</v>
      </c>
      <c r="G200" s="60" t="s">
        <v>8135</v>
      </c>
      <c r="H200" s="62" t="s">
        <v>12210</v>
      </c>
      <c r="I200" s="60" t="s">
        <v>8136</v>
      </c>
      <c r="J200" s="63" t="str">
        <f t="shared" si="16"/>
        <v>IC.MU.070205</v>
      </c>
      <c r="K200" s="61" t="s">
        <v>12175</v>
      </c>
      <c r="L200" s="60" t="str">
        <f t="shared" si="15"/>
        <v>Cast shoe</v>
      </c>
      <c r="M200" s="64" t="str">
        <f t="shared" si="17"/>
        <v>PI.IC.MU.070205.01</v>
      </c>
      <c r="N200" s="64"/>
      <c r="O200" s="64" t="str">
        <f t="shared" si="18"/>
        <v>PH.IC.MU.070205.01</v>
      </c>
      <c r="Q200" s="64" t="str">
        <f t="shared" si="19"/>
        <v>CL.IC.MU.070205.01</v>
      </c>
    </row>
    <row r="201" spans="1:17" s="60" customFormat="1" ht="15">
      <c r="A201" s="60" t="s">
        <v>7740</v>
      </c>
      <c r="C201" s="61" t="s">
        <v>6317</v>
      </c>
      <c r="E201" s="61" t="s">
        <v>12430</v>
      </c>
      <c r="F201" s="60" t="s">
        <v>7669</v>
      </c>
      <c r="G201" s="60" t="s">
        <v>8137</v>
      </c>
      <c r="H201" s="62" t="s">
        <v>12212</v>
      </c>
      <c r="I201" s="60" t="s">
        <v>7676</v>
      </c>
      <c r="J201" s="63" t="str">
        <f t="shared" si="16"/>
        <v>IC.MU.070206</v>
      </c>
      <c r="K201" s="61" t="s">
        <v>12175</v>
      </c>
      <c r="L201" s="60" t="str">
        <f t="shared" si="15"/>
        <v>Cervical collar, hard</v>
      </c>
      <c r="M201" s="64" t="str">
        <f t="shared" si="17"/>
        <v>PI.IC.MU.070206.01</v>
      </c>
      <c r="N201" s="64"/>
      <c r="O201" s="64" t="str">
        <f t="shared" si="18"/>
        <v>PH.IC.MU.070206.01</v>
      </c>
      <c r="Q201" s="64" t="str">
        <f t="shared" si="19"/>
        <v>CL.IC.MU.070206.01</v>
      </c>
    </row>
    <row r="202" spans="1:17" s="60" customFormat="1" ht="15">
      <c r="A202" s="60" t="s">
        <v>7740</v>
      </c>
      <c r="C202" s="61" t="s">
        <v>6317</v>
      </c>
      <c r="E202" s="61" t="s">
        <v>12430</v>
      </c>
      <c r="F202" s="60" t="s">
        <v>7669</v>
      </c>
      <c r="G202" s="60" t="s">
        <v>7991</v>
      </c>
      <c r="H202" s="62" t="s">
        <v>12225</v>
      </c>
      <c r="I202" s="60" t="s">
        <v>7677</v>
      </c>
      <c r="J202" s="63" t="str">
        <f t="shared" si="16"/>
        <v>IC.MU.070207</v>
      </c>
      <c r="K202" s="61" t="s">
        <v>12175</v>
      </c>
      <c r="L202" s="60" t="str">
        <f t="shared" si="15"/>
        <v>Cervical collar, soft</v>
      </c>
      <c r="M202" s="64" t="str">
        <f t="shared" si="17"/>
        <v>PI.IC.MU.070207.01</v>
      </c>
      <c r="N202" s="64"/>
      <c r="O202" s="64" t="str">
        <f t="shared" si="18"/>
        <v>PH.IC.MU.070207.01</v>
      </c>
      <c r="Q202" s="64" t="str">
        <f t="shared" si="19"/>
        <v>CL.IC.MU.070207.01</v>
      </c>
    </row>
    <row r="203" spans="1:17" s="60" customFormat="1" ht="15">
      <c r="A203" s="60" t="s">
        <v>7740</v>
      </c>
      <c r="C203" s="61" t="s">
        <v>6317</v>
      </c>
      <c r="E203" s="61" t="s">
        <v>12430</v>
      </c>
      <c r="F203" s="60" t="s">
        <v>7669</v>
      </c>
      <c r="G203" s="60" t="s">
        <v>7819</v>
      </c>
      <c r="H203" s="62" t="s">
        <v>11638</v>
      </c>
      <c r="I203" s="60" t="s">
        <v>7678</v>
      </c>
      <c r="J203" s="63" t="str">
        <f t="shared" si="16"/>
        <v>IC.MU.070208</v>
      </c>
      <c r="K203" s="61" t="s">
        <v>12175</v>
      </c>
      <c r="L203" s="60" t="str">
        <f t="shared" si="15"/>
        <v>Dorsiflexion boot</v>
      </c>
      <c r="M203" s="64" t="str">
        <f t="shared" si="17"/>
        <v>PI.IC.MU.070208.01</v>
      </c>
      <c r="N203" s="64"/>
      <c r="O203" s="64" t="str">
        <f t="shared" si="18"/>
        <v>PH.IC.MU.070208.01</v>
      </c>
      <c r="Q203" s="64" t="str">
        <f t="shared" si="19"/>
        <v>CL.IC.MU.070208.01</v>
      </c>
    </row>
    <row r="204" spans="1:17" s="60" customFormat="1" ht="15">
      <c r="A204" s="60" t="s">
        <v>7740</v>
      </c>
      <c r="C204" s="61" t="s">
        <v>6317</v>
      </c>
      <c r="E204" s="61" t="s">
        <v>12430</v>
      </c>
      <c r="F204" s="60" t="s">
        <v>7669</v>
      </c>
      <c r="G204" s="60" t="s">
        <v>9750</v>
      </c>
      <c r="H204" s="62" t="s">
        <v>11639</v>
      </c>
      <c r="I204" s="60" t="s">
        <v>9750</v>
      </c>
      <c r="J204" s="63" t="str">
        <f t="shared" si="16"/>
        <v>IC.MU.070209</v>
      </c>
      <c r="K204" s="61" t="s">
        <v>12175</v>
      </c>
      <c r="L204" s="60" t="str">
        <f t="shared" si="15"/>
        <v>Sling</v>
      </c>
      <c r="M204" s="64" t="str">
        <f t="shared" si="17"/>
        <v>PI.IC.MU.070209.01</v>
      </c>
      <c r="N204" s="64"/>
      <c r="O204" s="64" t="str">
        <f t="shared" si="18"/>
        <v>PH.IC.MU.070209.01</v>
      </c>
      <c r="Q204" s="64" t="str">
        <f t="shared" si="19"/>
        <v>CL.IC.MU.070209.01</v>
      </c>
    </row>
    <row r="205" spans="1:17" s="60" customFormat="1" ht="15">
      <c r="A205" s="60" t="s">
        <v>7740</v>
      </c>
      <c r="C205" s="61" t="s">
        <v>6317</v>
      </c>
      <c r="E205" s="61" t="s">
        <v>12430</v>
      </c>
      <c r="F205" s="60" t="s">
        <v>7669</v>
      </c>
      <c r="G205" s="60" t="s">
        <v>7654</v>
      </c>
      <c r="H205" s="62" t="s">
        <v>11829</v>
      </c>
      <c r="I205" s="60" t="s">
        <v>7655</v>
      </c>
      <c r="J205" s="63" t="str">
        <f t="shared" si="16"/>
        <v>IC.MU.070210</v>
      </c>
      <c r="K205" s="61" t="s">
        <v>12175</v>
      </c>
      <c r="L205" s="60" t="str">
        <f t="shared" si="15"/>
        <v>Sling and swathe</v>
      </c>
      <c r="M205" s="64" t="str">
        <f t="shared" si="17"/>
        <v>PI.IC.MU.070210.01</v>
      </c>
      <c r="N205" s="64"/>
      <c r="O205" s="64" t="str">
        <f t="shared" si="18"/>
        <v>PH.IC.MU.070210.01</v>
      </c>
      <c r="Q205" s="64" t="str">
        <f t="shared" si="19"/>
        <v>CL.IC.MU.070210.01</v>
      </c>
    </row>
    <row r="206" spans="1:17" s="60" customFormat="1" ht="15">
      <c r="A206" s="60" t="s">
        <v>7740</v>
      </c>
      <c r="C206" s="61" t="s">
        <v>6317</v>
      </c>
      <c r="E206" s="61" t="s">
        <v>12430</v>
      </c>
      <c r="F206" s="60" t="s">
        <v>7669</v>
      </c>
      <c r="G206" s="60" t="s">
        <v>7656</v>
      </c>
      <c r="H206" s="62" t="s">
        <v>12099</v>
      </c>
      <c r="I206" s="60" t="s">
        <v>7666</v>
      </c>
      <c r="J206" s="63" t="str">
        <f t="shared" si="16"/>
        <v>IC.MU.070211</v>
      </c>
      <c r="K206" s="61" t="s">
        <v>12175</v>
      </c>
      <c r="L206" s="60" t="str">
        <f t="shared" si="15"/>
        <v>Splint, long</v>
      </c>
      <c r="M206" s="64" t="str">
        <f t="shared" si="17"/>
        <v>PI.IC.MU.070211.01</v>
      </c>
      <c r="N206" s="64"/>
      <c r="O206" s="64" t="str">
        <f t="shared" si="18"/>
        <v>PH.IC.MU.070211.01</v>
      </c>
      <c r="Q206" s="64" t="str">
        <f t="shared" si="19"/>
        <v>CL.IC.MU.070211.01</v>
      </c>
    </row>
    <row r="207" spans="1:17" s="60" customFormat="1" ht="15">
      <c r="A207" s="60" t="s">
        <v>7740</v>
      </c>
      <c r="C207" s="61" t="s">
        <v>6317</v>
      </c>
      <c r="E207" s="61" t="s">
        <v>12430</v>
      </c>
      <c r="F207" s="60" t="s">
        <v>7669</v>
      </c>
      <c r="G207" s="60" t="s">
        <v>7658</v>
      </c>
      <c r="H207" s="62" t="s">
        <v>12100</v>
      </c>
      <c r="I207" s="60" t="s">
        <v>7821</v>
      </c>
      <c r="J207" s="63" t="str">
        <f t="shared" si="16"/>
        <v>IC.MU.070212</v>
      </c>
      <c r="K207" s="61" t="s">
        <v>12175</v>
      </c>
      <c r="L207" s="60" t="str">
        <f t="shared" si="15"/>
        <v>Splint, short</v>
      </c>
      <c r="M207" s="64" t="str">
        <f t="shared" si="17"/>
        <v>PI.IC.MU.070212.01</v>
      </c>
      <c r="N207" s="64"/>
      <c r="O207" s="64" t="str">
        <f t="shared" si="18"/>
        <v>PH.IC.MU.070212.01</v>
      </c>
      <c r="Q207" s="64" t="str">
        <f t="shared" si="19"/>
        <v>CL.IC.MU.070212.01</v>
      </c>
    </row>
    <row r="208" spans="1:17" s="60" customFormat="1" ht="15">
      <c r="A208" s="60" t="s">
        <v>7740</v>
      </c>
      <c r="C208" s="61" t="s">
        <v>6317</v>
      </c>
      <c r="E208" s="61" t="s">
        <v>12430</v>
      </c>
      <c r="F208" s="60" t="s">
        <v>7669</v>
      </c>
      <c r="G208" s="60" t="s">
        <v>7822</v>
      </c>
      <c r="H208" s="62" t="s">
        <v>12101</v>
      </c>
      <c r="I208" s="60" t="s">
        <v>7823</v>
      </c>
      <c r="J208" s="63" t="str">
        <f t="shared" si="16"/>
        <v>IC.MU.070213</v>
      </c>
      <c r="K208" s="61" t="s">
        <v>12175</v>
      </c>
      <c r="L208" s="60" t="str">
        <f t="shared" si="15"/>
        <v>Splint hand</v>
      </c>
      <c r="M208" s="64" t="str">
        <f t="shared" si="17"/>
        <v>PI.IC.MU.070213.01</v>
      </c>
      <c r="N208" s="64"/>
      <c r="O208" s="64" t="str">
        <f t="shared" si="18"/>
        <v>PH.IC.MU.070213.01</v>
      </c>
      <c r="Q208" s="64" t="str">
        <f t="shared" si="19"/>
        <v>CL.IC.MU.070213.01</v>
      </c>
    </row>
    <row r="209" spans="1:17" s="60" customFormat="1" ht="15">
      <c r="A209" s="60" t="s">
        <v>7740</v>
      </c>
      <c r="C209" s="61" t="s">
        <v>6317</v>
      </c>
      <c r="E209" s="61" t="s">
        <v>12430</v>
      </c>
      <c r="F209" s="60" t="s">
        <v>7669</v>
      </c>
      <c r="G209" s="60" t="s">
        <v>7659</v>
      </c>
      <c r="H209" s="62" t="s">
        <v>12102</v>
      </c>
      <c r="I209" s="60" t="s">
        <v>7511</v>
      </c>
      <c r="J209" s="63" t="str">
        <f t="shared" si="16"/>
        <v>IC.MU.070214</v>
      </c>
      <c r="K209" s="61" t="s">
        <v>12175</v>
      </c>
      <c r="L209" s="60" t="str">
        <f t="shared" si="15"/>
        <v>Queen Anne collar</v>
      </c>
      <c r="M209" s="64" t="str">
        <f t="shared" si="17"/>
        <v>PI.IC.MU.070214.01</v>
      </c>
      <c r="N209" s="64"/>
      <c r="O209" s="64" t="str">
        <f t="shared" si="18"/>
        <v>PH.IC.MU.070214.01</v>
      </c>
      <c r="Q209" s="64" t="str">
        <f t="shared" si="19"/>
        <v>CL.IC.MU.070214.01</v>
      </c>
    </row>
    <row r="210" spans="1:17" s="60" customFormat="1" ht="15">
      <c r="A210" s="60" t="s">
        <v>7740</v>
      </c>
      <c r="C210" s="61" t="s">
        <v>6317</v>
      </c>
      <c r="E210" s="61" t="s">
        <v>12430</v>
      </c>
      <c r="F210" s="60" t="s">
        <v>7669</v>
      </c>
      <c r="G210" s="60" t="s">
        <v>10478</v>
      </c>
      <c r="H210" s="62" t="s">
        <v>11559</v>
      </c>
      <c r="I210" s="60" t="s">
        <v>12437</v>
      </c>
      <c r="J210" s="63" t="str">
        <f t="shared" si="16"/>
        <v>IC.MU.070215</v>
      </c>
      <c r="K210" s="61" t="s">
        <v>12175</v>
      </c>
      <c r="L210" s="60" t="str">
        <f t="shared" si="15"/>
        <v>Other: specify</v>
      </c>
      <c r="M210" s="64" t="str">
        <f t="shared" si="17"/>
        <v>PI.IC.MU.070215.01</v>
      </c>
      <c r="N210" s="64"/>
      <c r="O210" s="64" t="str">
        <f t="shared" si="18"/>
        <v>PH.IC.MU.070215.01</v>
      </c>
      <c r="Q210" s="64" t="str">
        <f t="shared" si="19"/>
        <v>CL.IC.MU.070215.01</v>
      </c>
    </row>
    <row r="211" spans="1:17" s="60" customFormat="1" ht="15">
      <c r="A211" s="60" t="s">
        <v>7740</v>
      </c>
      <c r="C211" s="61" t="s">
        <v>6317</v>
      </c>
      <c r="D211" s="60" t="s">
        <v>11814</v>
      </c>
      <c r="E211" s="61" t="s">
        <v>12185</v>
      </c>
      <c r="F211" s="60" t="s">
        <v>7512</v>
      </c>
      <c r="G211" s="60" t="s">
        <v>11643</v>
      </c>
      <c r="H211" s="62" t="s">
        <v>11848</v>
      </c>
      <c r="I211" s="60" t="s">
        <v>11643</v>
      </c>
      <c r="J211" s="63" t="str">
        <f t="shared" si="16"/>
        <v>IC.MU.070301</v>
      </c>
      <c r="K211" s="61" t="s">
        <v>12175</v>
      </c>
      <c r="L211" s="60" t="str">
        <f t="shared" si="15"/>
        <v>On</v>
      </c>
      <c r="M211" s="64" t="str">
        <f t="shared" si="17"/>
        <v>PI.IC.MU.070301.01</v>
      </c>
      <c r="N211" s="64"/>
      <c r="O211" s="64" t="str">
        <f t="shared" si="18"/>
        <v>PH.IC.MU.070301.01</v>
      </c>
      <c r="Q211" s="64" t="str">
        <f t="shared" si="19"/>
        <v>CL.IC.MU.070301.01</v>
      </c>
    </row>
    <row r="212" spans="1:17" s="60" customFormat="1" ht="15">
      <c r="A212" s="60" t="s">
        <v>7740</v>
      </c>
      <c r="C212" s="61" t="s">
        <v>6317</v>
      </c>
      <c r="E212" s="61" t="s">
        <v>12185</v>
      </c>
      <c r="F212" s="60" t="s">
        <v>7512</v>
      </c>
      <c r="G212" s="60" t="s">
        <v>11821</v>
      </c>
      <c r="H212" s="62" t="s">
        <v>12030</v>
      </c>
      <c r="I212" s="60" t="s">
        <v>11821</v>
      </c>
      <c r="J212" s="63" t="str">
        <f t="shared" si="16"/>
        <v>IC.MU.070302</v>
      </c>
      <c r="K212" s="61" t="s">
        <v>12175</v>
      </c>
      <c r="L212" s="60" t="str">
        <f t="shared" si="15"/>
        <v>Off</v>
      </c>
      <c r="M212" s="64" t="str">
        <f t="shared" si="17"/>
        <v>PI.IC.MU.070302.01</v>
      </c>
      <c r="N212" s="64"/>
      <c r="O212" s="64" t="str">
        <f t="shared" si="18"/>
        <v>PH.IC.MU.070302.01</v>
      </c>
      <c r="Q212" s="64" t="str">
        <f t="shared" si="19"/>
        <v>CL.IC.MU.070302.01</v>
      </c>
    </row>
    <row r="213" spans="1:17" s="60" customFormat="1" ht="15">
      <c r="A213" s="60" t="s">
        <v>7740</v>
      </c>
      <c r="B213" s="60" t="s">
        <v>7513</v>
      </c>
      <c r="C213" s="61" t="s">
        <v>3574</v>
      </c>
      <c r="D213" s="60" t="s">
        <v>7469</v>
      </c>
      <c r="E213" s="61" t="s">
        <v>12175</v>
      </c>
      <c r="F213" s="60" t="s">
        <v>7514</v>
      </c>
      <c r="G213" s="60" t="s">
        <v>9113</v>
      </c>
      <c r="H213" s="62" t="s">
        <v>11848</v>
      </c>
      <c r="I213" s="60" t="s">
        <v>9113</v>
      </c>
      <c r="J213" s="63" t="str">
        <f t="shared" si="16"/>
        <v>IC.MU.080101</v>
      </c>
      <c r="K213" s="61" t="s">
        <v>12175</v>
      </c>
      <c r="L213" s="60" t="str">
        <f t="shared" si="15"/>
        <v>Neck</v>
      </c>
      <c r="M213" s="64" t="str">
        <f t="shared" si="17"/>
        <v>PI.IC.MU.080101.01</v>
      </c>
      <c r="N213" s="64"/>
      <c r="O213" s="64" t="str">
        <f t="shared" si="18"/>
        <v>PH.IC.MU.080101.01</v>
      </c>
      <c r="Q213" s="64" t="str">
        <f t="shared" si="19"/>
        <v>CL.IC.MU.080101.01</v>
      </c>
    </row>
    <row r="214" spans="1:17" s="60" customFormat="1" ht="15">
      <c r="A214" s="60" t="s">
        <v>7740</v>
      </c>
      <c r="C214" s="61" t="s">
        <v>3574</v>
      </c>
      <c r="E214" s="61" t="s">
        <v>12175</v>
      </c>
      <c r="F214" s="60" t="s">
        <v>7514</v>
      </c>
      <c r="G214" s="60" t="s">
        <v>7673</v>
      </c>
      <c r="H214" s="62" t="s">
        <v>12030</v>
      </c>
      <c r="I214" s="60" t="s">
        <v>7958</v>
      </c>
      <c r="J214" s="63" t="str">
        <f t="shared" si="16"/>
        <v>IC.MU.080102</v>
      </c>
      <c r="K214" s="61" t="s">
        <v>12175</v>
      </c>
      <c r="L214" s="60" t="str">
        <f t="shared" si="15"/>
        <v>Hand, Right</v>
      </c>
      <c r="M214" s="64" t="str">
        <f t="shared" si="17"/>
        <v>PI.IC.MU.080102.01</v>
      </c>
      <c r="N214" s="64"/>
      <c r="O214" s="64" t="str">
        <f t="shared" si="18"/>
        <v>PH.IC.MU.080102.01</v>
      </c>
      <c r="Q214" s="64" t="str">
        <f t="shared" si="19"/>
        <v>CL.IC.MU.080102.01</v>
      </c>
    </row>
    <row r="215" spans="1:17" s="60" customFormat="1" ht="15">
      <c r="A215" s="60" t="s">
        <v>7740</v>
      </c>
      <c r="C215" s="61" t="s">
        <v>3574</v>
      </c>
      <c r="E215" s="61" t="s">
        <v>12175</v>
      </c>
      <c r="F215" s="60" t="s">
        <v>7514</v>
      </c>
      <c r="G215" s="60" t="s">
        <v>7674</v>
      </c>
      <c r="H215" s="62" t="s">
        <v>12032</v>
      </c>
      <c r="I215" s="60" t="s">
        <v>7997</v>
      </c>
      <c r="J215" s="63" t="str">
        <f t="shared" si="16"/>
        <v>IC.MU.080103</v>
      </c>
      <c r="K215" s="61" t="s">
        <v>12175</v>
      </c>
      <c r="L215" s="60" t="str">
        <f t="shared" si="15"/>
        <v>Hand, Left</v>
      </c>
      <c r="M215" s="64" t="str">
        <f t="shared" si="17"/>
        <v>PI.IC.MU.080103.01</v>
      </c>
      <c r="N215" s="64"/>
      <c r="O215" s="64" t="str">
        <f t="shared" si="18"/>
        <v>PH.IC.MU.080103.01</v>
      </c>
      <c r="Q215" s="64" t="str">
        <f t="shared" si="19"/>
        <v>CL.IC.MU.080103.01</v>
      </c>
    </row>
    <row r="216" spans="1:17" s="60" customFormat="1" ht="15">
      <c r="A216" s="60" t="s">
        <v>7740</v>
      </c>
      <c r="C216" s="61" t="s">
        <v>3574</v>
      </c>
      <c r="E216" s="61" t="s">
        <v>12175</v>
      </c>
      <c r="F216" s="60" t="s">
        <v>7514</v>
      </c>
      <c r="G216" s="60" t="s">
        <v>7675</v>
      </c>
      <c r="H216" s="62" t="s">
        <v>12028</v>
      </c>
      <c r="I216" s="60" t="s">
        <v>7761</v>
      </c>
      <c r="J216" s="63" t="str">
        <f t="shared" si="16"/>
        <v>IC.MU.080104</v>
      </c>
      <c r="K216" s="61" t="s">
        <v>12175</v>
      </c>
      <c r="L216" s="60" t="str">
        <f t="shared" si="15"/>
        <v>Wrist, Right</v>
      </c>
      <c r="M216" s="64" t="str">
        <f t="shared" si="17"/>
        <v>PI.IC.MU.080104.01</v>
      </c>
      <c r="N216" s="64"/>
      <c r="O216" s="64" t="str">
        <f t="shared" si="18"/>
        <v>PH.IC.MU.080104.01</v>
      </c>
      <c r="Q216" s="64" t="str">
        <f t="shared" si="19"/>
        <v>CL.IC.MU.080104.01</v>
      </c>
    </row>
    <row r="217" spans="1:17" s="60" customFormat="1" ht="15">
      <c r="A217" s="60" t="s">
        <v>7740</v>
      </c>
      <c r="C217" s="61" t="s">
        <v>3574</v>
      </c>
      <c r="E217" s="61" t="s">
        <v>12175</v>
      </c>
      <c r="F217" s="60" t="s">
        <v>7514</v>
      </c>
      <c r="G217" s="60" t="s">
        <v>7528</v>
      </c>
      <c r="H217" s="62" t="s">
        <v>12210</v>
      </c>
      <c r="I217" s="60" t="s">
        <v>7999</v>
      </c>
      <c r="J217" s="63" t="str">
        <f t="shared" si="16"/>
        <v>IC.MU.080105</v>
      </c>
      <c r="K217" s="61" t="s">
        <v>12175</v>
      </c>
      <c r="L217" s="60" t="str">
        <f t="shared" si="15"/>
        <v>Wrist, Left</v>
      </c>
      <c r="M217" s="64" t="str">
        <f t="shared" si="17"/>
        <v>PI.IC.MU.080105.01</v>
      </c>
      <c r="N217" s="64"/>
      <c r="O217" s="64" t="str">
        <f t="shared" si="18"/>
        <v>PH.IC.MU.080105.01</v>
      </c>
      <c r="Q217" s="64" t="str">
        <f t="shared" si="19"/>
        <v>CL.IC.MU.080105.01</v>
      </c>
    </row>
    <row r="218" spans="1:17" s="60" customFormat="1" ht="15">
      <c r="A218" s="60" t="s">
        <v>7740</v>
      </c>
      <c r="C218" s="61" t="s">
        <v>3574</v>
      </c>
      <c r="E218" s="61" t="s">
        <v>12175</v>
      </c>
      <c r="F218" s="60" t="s">
        <v>7514</v>
      </c>
      <c r="G218" s="60" t="s">
        <v>7529</v>
      </c>
      <c r="H218" s="62" t="s">
        <v>12212</v>
      </c>
      <c r="I218" s="60" t="s">
        <v>7762</v>
      </c>
      <c r="J218" s="63" t="str">
        <f t="shared" si="16"/>
        <v>IC.MU.080106</v>
      </c>
      <c r="K218" s="61" t="s">
        <v>12175</v>
      </c>
      <c r="L218" s="60" t="str">
        <f t="shared" si="15"/>
        <v>Elbow, Right</v>
      </c>
      <c r="M218" s="64" t="str">
        <f t="shared" si="17"/>
        <v>PI.IC.MU.080106.01</v>
      </c>
      <c r="N218" s="64"/>
      <c r="O218" s="64" t="str">
        <f t="shared" si="18"/>
        <v>PH.IC.MU.080106.01</v>
      </c>
      <c r="Q218" s="64" t="str">
        <f t="shared" si="19"/>
        <v>CL.IC.MU.080106.01</v>
      </c>
    </row>
    <row r="219" spans="1:17" s="60" customFormat="1" ht="15">
      <c r="A219" s="60" t="s">
        <v>7740</v>
      </c>
      <c r="C219" s="61" t="s">
        <v>3574</v>
      </c>
      <c r="E219" s="61" t="s">
        <v>12175</v>
      </c>
      <c r="F219" s="60" t="s">
        <v>7514</v>
      </c>
      <c r="G219" s="60" t="s">
        <v>7371</v>
      </c>
      <c r="H219" s="62" t="s">
        <v>12225</v>
      </c>
      <c r="I219" s="60" t="s">
        <v>7763</v>
      </c>
      <c r="J219" s="63" t="str">
        <f t="shared" si="16"/>
        <v>IC.MU.080107</v>
      </c>
      <c r="K219" s="61" t="s">
        <v>12175</v>
      </c>
      <c r="L219" s="60" t="str">
        <f t="shared" si="15"/>
        <v>Elbow, Left</v>
      </c>
      <c r="M219" s="64" t="str">
        <f t="shared" si="17"/>
        <v>PI.IC.MU.080107.01</v>
      </c>
      <c r="N219" s="64"/>
      <c r="O219" s="64" t="str">
        <f t="shared" si="18"/>
        <v>PH.IC.MU.080107.01</v>
      </c>
      <c r="Q219" s="64" t="str">
        <f t="shared" si="19"/>
        <v>CL.IC.MU.080107.01</v>
      </c>
    </row>
    <row r="220" spans="1:17" s="60" customFormat="1" ht="15">
      <c r="A220" s="60" t="s">
        <v>7740</v>
      </c>
      <c r="C220" s="61" t="s">
        <v>3574</v>
      </c>
      <c r="E220" s="61" t="s">
        <v>12175</v>
      </c>
      <c r="F220" s="60" t="s">
        <v>7514</v>
      </c>
      <c r="G220" s="60" t="s">
        <v>7372</v>
      </c>
      <c r="H220" s="62" t="s">
        <v>11638</v>
      </c>
      <c r="I220" s="60" t="s">
        <v>7786</v>
      </c>
      <c r="J220" s="63" t="str">
        <f t="shared" si="16"/>
        <v>IC.MU.080108</v>
      </c>
      <c r="K220" s="61" t="s">
        <v>12175</v>
      </c>
      <c r="L220" s="60" t="str">
        <f t="shared" si="15"/>
        <v>Arm, Right</v>
      </c>
      <c r="M220" s="64" t="str">
        <f t="shared" si="17"/>
        <v>PI.IC.MU.080108.01</v>
      </c>
      <c r="N220" s="64"/>
      <c r="O220" s="64" t="str">
        <f t="shared" si="18"/>
        <v>PH.IC.MU.080108.01</v>
      </c>
      <c r="Q220" s="64" t="str">
        <f t="shared" si="19"/>
        <v>CL.IC.MU.080108.01</v>
      </c>
    </row>
    <row r="221" spans="1:17" s="60" customFormat="1" ht="15">
      <c r="A221" s="60" t="s">
        <v>7740</v>
      </c>
      <c r="C221" s="61" t="s">
        <v>3574</v>
      </c>
      <c r="E221" s="61" t="s">
        <v>12175</v>
      </c>
      <c r="F221" s="60" t="s">
        <v>7514</v>
      </c>
      <c r="G221" s="60" t="s">
        <v>7373</v>
      </c>
      <c r="H221" s="62" t="s">
        <v>11639</v>
      </c>
      <c r="I221" s="60" t="s">
        <v>7632</v>
      </c>
      <c r="J221" s="63" t="str">
        <f t="shared" si="16"/>
        <v>IC.MU.080109</v>
      </c>
      <c r="K221" s="61" t="s">
        <v>12175</v>
      </c>
      <c r="L221" s="60" t="str">
        <f t="shared" si="15"/>
        <v>Arm, Left</v>
      </c>
      <c r="M221" s="64" t="str">
        <f t="shared" si="17"/>
        <v>PI.IC.MU.080109.01</v>
      </c>
      <c r="N221" s="64"/>
      <c r="O221" s="64" t="str">
        <f t="shared" si="18"/>
        <v>PH.IC.MU.080109.01</v>
      </c>
      <c r="Q221" s="64" t="str">
        <f t="shared" si="19"/>
        <v>CL.IC.MU.080109.01</v>
      </c>
    </row>
    <row r="222" spans="1:17" s="60" customFormat="1" ht="15">
      <c r="A222" s="60" t="s">
        <v>7740</v>
      </c>
      <c r="C222" s="61" t="s">
        <v>3574</v>
      </c>
      <c r="E222" s="61" t="s">
        <v>12175</v>
      </c>
      <c r="F222" s="60" t="s">
        <v>7514</v>
      </c>
      <c r="G222" s="60" t="s">
        <v>7374</v>
      </c>
      <c r="H222" s="62" t="s">
        <v>11829</v>
      </c>
      <c r="I222" s="60" t="s">
        <v>7929</v>
      </c>
      <c r="J222" s="63" t="str">
        <f t="shared" si="16"/>
        <v>IC.MU.080110</v>
      </c>
      <c r="K222" s="61" t="s">
        <v>12175</v>
      </c>
      <c r="L222" s="60" t="str">
        <f t="shared" si="15"/>
        <v>Shoulder, Right</v>
      </c>
      <c r="M222" s="64" t="str">
        <f t="shared" si="17"/>
        <v>PI.IC.MU.080110.01</v>
      </c>
      <c r="N222" s="64"/>
      <c r="O222" s="64" t="str">
        <f t="shared" si="18"/>
        <v>PH.IC.MU.080110.01</v>
      </c>
      <c r="Q222" s="64" t="str">
        <f t="shared" si="19"/>
        <v>CL.IC.MU.080110.01</v>
      </c>
    </row>
    <row r="223" spans="1:17" s="60" customFormat="1" ht="15">
      <c r="A223" s="60" t="s">
        <v>7740</v>
      </c>
      <c r="C223" s="61" t="s">
        <v>3574</v>
      </c>
      <c r="E223" s="61" t="s">
        <v>12175</v>
      </c>
      <c r="F223" s="60" t="s">
        <v>7514</v>
      </c>
      <c r="G223" s="60" t="s">
        <v>7375</v>
      </c>
      <c r="H223" s="62" t="s">
        <v>12099</v>
      </c>
      <c r="I223" s="60" t="s">
        <v>7930</v>
      </c>
      <c r="J223" s="63" t="str">
        <f t="shared" si="16"/>
        <v>IC.MU.080111</v>
      </c>
      <c r="K223" s="61" t="s">
        <v>12175</v>
      </c>
      <c r="L223" s="60" t="str">
        <f t="shared" si="15"/>
        <v>Shoulder, Left</v>
      </c>
      <c r="M223" s="64" t="str">
        <f t="shared" si="17"/>
        <v>PI.IC.MU.080111.01</v>
      </c>
      <c r="N223" s="64"/>
      <c r="O223" s="64" t="str">
        <f t="shared" si="18"/>
        <v>PH.IC.MU.080111.01</v>
      </c>
      <c r="Q223" s="64" t="str">
        <f t="shared" si="19"/>
        <v>CL.IC.MU.080111.01</v>
      </c>
    </row>
    <row r="224" spans="1:17" s="60" customFormat="1" ht="15">
      <c r="A224" s="60" t="s">
        <v>7740</v>
      </c>
      <c r="C224" s="61" t="s">
        <v>3574</v>
      </c>
      <c r="E224" s="61" t="s">
        <v>12175</v>
      </c>
      <c r="F224" s="60" t="s">
        <v>7514</v>
      </c>
      <c r="G224" s="60" t="s">
        <v>12390</v>
      </c>
      <c r="H224" s="62" t="s">
        <v>12100</v>
      </c>
      <c r="I224" s="60" t="s">
        <v>12390</v>
      </c>
      <c r="J224" s="63" t="str">
        <f t="shared" si="16"/>
        <v>IC.MU.080112</v>
      </c>
      <c r="K224" s="61" t="s">
        <v>12175</v>
      </c>
      <c r="L224" s="60" t="str">
        <f t="shared" si="15"/>
        <v>Back</v>
      </c>
      <c r="M224" s="64" t="str">
        <f t="shared" si="17"/>
        <v>PI.IC.MU.080112.01</v>
      </c>
      <c r="N224" s="64"/>
      <c r="O224" s="64" t="str">
        <f t="shared" si="18"/>
        <v>PH.IC.MU.080112.01</v>
      </c>
      <c r="Q224" s="64" t="str">
        <f t="shared" si="19"/>
        <v>CL.IC.MU.080112.01</v>
      </c>
    </row>
    <row r="225" spans="1:17" s="60" customFormat="1" ht="15">
      <c r="A225" s="60" t="s">
        <v>7740</v>
      </c>
      <c r="C225" s="61" t="s">
        <v>3574</v>
      </c>
      <c r="E225" s="61" t="s">
        <v>12175</v>
      </c>
      <c r="F225" s="60" t="s">
        <v>7514</v>
      </c>
      <c r="G225" s="60" t="s">
        <v>7527</v>
      </c>
      <c r="H225" s="62" t="s">
        <v>12101</v>
      </c>
      <c r="I225" s="60" t="s">
        <v>7931</v>
      </c>
      <c r="J225" s="63" t="str">
        <f t="shared" si="16"/>
        <v>IC.MU.080113</v>
      </c>
      <c r="K225" s="61" t="s">
        <v>12175</v>
      </c>
      <c r="L225" s="60" t="str">
        <f t="shared" si="15"/>
        <v>Hip, Right</v>
      </c>
      <c r="M225" s="64" t="str">
        <f t="shared" si="17"/>
        <v>PI.IC.MU.080113.01</v>
      </c>
      <c r="N225" s="64"/>
      <c r="O225" s="64" t="str">
        <f t="shared" si="18"/>
        <v>PH.IC.MU.080113.01</v>
      </c>
      <c r="Q225" s="64" t="str">
        <f t="shared" si="19"/>
        <v>CL.IC.MU.080113.01</v>
      </c>
    </row>
    <row r="226" spans="1:17" s="60" customFormat="1" ht="15">
      <c r="A226" s="60" t="s">
        <v>7740</v>
      </c>
      <c r="C226" s="61" t="s">
        <v>3574</v>
      </c>
      <c r="E226" s="61" t="s">
        <v>12175</v>
      </c>
      <c r="F226" s="60" t="s">
        <v>7514</v>
      </c>
      <c r="G226" s="60" t="s">
        <v>7363</v>
      </c>
      <c r="H226" s="62" t="s">
        <v>12102</v>
      </c>
      <c r="I226" s="60" t="s">
        <v>7932</v>
      </c>
      <c r="J226" s="63" t="str">
        <f t="shared" si="16"/>
        <v>IC.MU.080114</v>
      </c>
      <c r="K226" s="61" t="s">
        <v>12175</v>
      </c>
      <c r="L226" s="60" t="str">
        <f t="shared" si="15"/>
        <v>Hip, Left</v>
      </c>
      <c r="M226" s="64" t="str">
        <f t="shared" si="17"/>
        <v>PI.IC.MU.080114.01</v>
      </c>
      <c r="N226" s="64"/>
      <c r="O226" s="64" t="str">
        <f t="shared" si="18"/>
        <v>PH.IC.MU.080114.01</v>
      </c>
      <c r="Q226" s="64" t="str">
        <f t="shared" si="19"/>
        <v>CL.IC.MU.080114.01</v>
      </c>
    </row>
    <row r="227" spans="1:17" s="60" customFormat="1" ht="15">
      <c r="A227" s="60" t="s">
        <v>7740</v>
      </c>
      <c r="C227" s="61" t="s">
        <v>3574</v>
      </c>
      <c r="E227" s="61" t="s">
        <v>12175</v>
      </c>
      <c r="F227" s="60" t="s">
        <v>7514</v>
      </c>
      <c r="G227" s="60" t="s">
        <v>7364</v>
      </c>
      <c r="H227" s="62" t="s">
        <v>11559</v>
      </c>
      <c r="I227" s="60" t="s">
        <v>7933</v>
      </c>
      <c r="J227" s="63" t="str">
        <f t="shared" si="16"/>
        <v>IC.MU.080115</v>
      </c>
      <c r="K227" s="61" t="s">
        <v>12175</v>
      </c>
      <c r="L227" s="60" t="str">
        <f t="shared" si="15"/>
        <v>Knee, Right</v>
      </c>
      <c r="M227" s="64" t="str">
        <f t="shared" si="17"/>
        <v>PI.IC.MU.080115.01</v>
      </c>
      <c r="N227" s="64"/>
      <c r="O227" s="64" t="str">
        <f t="shared" si="18"/>
        <v>PH.IC.MU.080115.01</v>
      </c>
      <c r="Q227" s="64" t="str">
        <f t="shared" si="19"/>
        <v>CL.IC.MU.080115.01</v>
      </c>
    </row>
    <row r="228" spans="1:17" s="60" customFormat="1" ht="15">
      <c r="A228" s="60" t="s">
        <v>7740</v>
      </c>
      <c r="C228" s="61" t="s">
        <v>3574</v>
      </c>
      <c r="E228" s="61" t="s">
        <v>12175</v>
      </c>
      <c r="F228" s="60" t="s">
        <v>7514</v>
      </c>
      <c r="G228" s="60" t="s">
        <v>7365</v>
      </c>
      <c r="H228" s="62" t="s">
        <v>11561</v>
      </c>
      <c r="I228" s="60" t="s">
        <v>7934</v>
      </c>
      <c r="J228" s="63" t="str">
        <f t="shared" si="16"/>
        <v>IC.MU.080117</v>
      </c>
      <c r="K228" s="61" t="s">
        <v>12175</v>
      </c>
      <c r="L228" s="60" t="str">
        <f t="shared" si="15"/>
        <v>Knee, Left</v>
      </c>
      <c r="M228" s="64" t="str">
        <f t="shared" si="17"/>
        <v>PI.IC.MU.080117.01</v>
      </c>
      <c r="N228" s="64"/>
      <c r="O228" s="64" t="str">
        <f t="shared" si="18"/>
        <v>PH.IC.MU.080117.01</v>
      </c>
      <c r="Q228" s="64" t="str">
        <f t="shared" si="19"/>
        <v>CL.IC.MU.080117.01</v>
      </c>
    </row>
    <row r="229" spans="1:17" s="60" customFormat="1" ht="15">
      <c r="A229" s="60" t="s">
        <v>7740</v>
      </c>
      <c r="C229" s="61" t="s">
        <v>3574</v>
      </c>
      <c r="E229" s="61" t="s">
        <v>12175</v>
      </c>
      <c r="F229" s="60" t="s">
        <v>7514</v>
      </c>
      <c r="G229" s="60" t="s">
        <v>7366</v>
      </c>
      <c r="H229" s="62" t="s">
        <v>12060</v>
      </c>
      <c r="I229" s="60" t="s">
        <v>7634</v>
      </c>
      <c r="J229" s="63" t="str">
        <f t="shared" si="16"/>
        <v>IC.MU.080118</v>
      </c>
      <c r="K229" s="61" t="s">
        <v>12175</v>
      </c>
      <c r="L229" s="60" t="str">
        <f t="shared" si="15"/>
        <v>Leg, Right</v>
      </c>
      <c r="M229" s="64" t="str">
        <f t="shared" si="17"/>
        <v>PI.IC.MU.080118.01</v>
      </c>
      <c r="N229" s="64"/>
      <c r="O229" s="64" t="str">
        <f t="shared" si="18"/>
        <v>PH.IC.MU.080118.01</v>
      </c>
      <c r="Q229" s="64" t="str">
        <f t="shared" si="19"/>
        <v>CL.IC.MU.080118.01</v>
      </c>
    </row>
    <row r="230" spans="1:17" s="60" customFormat="1" ht="15">
      <c r="A230" s="60" t="s">
        <v>7740</v>
      </c>
      <c r="C230" s="61" t="s">
        <v>3574</v>
      </c>
      <c r="E230" s="61" t="s">
        <v>12175</v>
      </c>
      <c r="F230" s="60" t="s">
        <v>7514</v>
      </c>
      <c r="G230" s="60" t="s">
        <v>7367</v>
      </c>
      <c r="H230" s="62" t="s">
        <v>11913</v>
      </c>
      <c r="I230" s="60" t="s">
        <v>7636</v>
      </c>
      <c r="J230" s="63" t="str">
        <f t="shared" si="16"/>
        <v>IC.MU.080119</v>
      </c>
      <c r="K230" s="61" t="s">
        <v>12175</v>
      </c>
      <c r="L230" s="60" t="str">
        <f t="shared" si="15"/>
        <v>Leg, Left</v>
      </c>
      <c r="M230" s="64" t="str">
        <f t="shared" si="17"/>
        <v>PI.IC.MU.080119.01</v>
      </c>
      <c r="N230" s="64"/>
      <c r="O230" s="64" t="str">
        <f t="shared" si="18"/>
        <v>PH.IC.MU.080119.01</v>
      </c>
      <c r="Q230" s="64" t="str">
        <f t="shared" si="19"/>
        <v>CL.IC.MU.080119.01</v>
      </c>
    </row>
    <row r="231" spans="1:17" s="60" customFormat="1" ht="15">
      <c r="A231" s="60" t="s">
        <v>7740</v>
      </c>
      <c r="C231" s="61" t="s">
        <v>3574</v>
      </c>
      <c r="E231" s="61" t="s">
        <v>12175</v>
      </c>
      <c r="F231" s="60" t="s">
        <v>7514</v>
      </c>
      <c r="G231" s="60" t="s">
        <v>7368</v>
      </c>
      <c r="H231" s="62" t="s">
        <v>11906</v>
      </c>
      <c r="I231" s="60" t="s">
        <v>7935</v>
      </c>
      <c r="J231" s="63" t="str">
        <f t="shared" si="16"/>
        <v>IC.MU.080120</v>
      </c>
      <c r="K231" s="61" t="s">
        <v>12175</v>
      </c>
      <c r="L231" s="60" t="str">
        <f t="shared" si="15"/>
        <v>Ankle, Right</v>
      </c>
      <c r="M231" s="64" t="str">
        <f t="shared" si="17"/>
        <v>PI.IC.MU.080120.01</v>
      </c>
      <c r="N231" s="64"/>
      <c r="O231" s="64" t="str">
        <f t="shared" si="18"/>
        <v>PH.IC.MU.080120.01</v>
      </c>
      <c r="Q231" s="64" t="str">
        <f t="shared" si="19"/>
        <v>CL.IC.MU.080120.01</v>
      </c>
    </row>
    <row r="232" spans="1:17" s="60" customFormat="1" ht="15">
      <c r="A232" s="60" t="s">
        <v>7740</v>
      </c>
      <c r="C232" s="61" t="s">
        <v>3574</v>
      </c>
      <c r="E232" s="61" t="s">
        <v>12175</v>
      </c>
      <c r="F232" s="60" t="s">
        <v>7514</v>
      </c>
      <c r="G232" s="60" t="s">
        <v>7376</v>
      </c>
      <c r="H232" s="62" t="s">
        <v>10704</v>
      </c>
      <c r="I232" s="60" t="s">
        <v>7936</v>
      </c>
      <c r="J232" s="63" t="str">
        <f t="shared" si="16"/>
        <v>IC.MU.080121</v>
      </c>
      <c r="K232" s="61" t="s">
        <v>12175</v>
      </c>
      <c r="L232" s="60" t="str">
        <f t="shared" si="15"/>
        <v>Ankle, Left</v>
      </c>
      <c r="M232" s="64" t="str">
        <f t="shared" si="17"/>
        <v>PI.IC.MU.080121.01</v>
      </c>
      <c r="N232" s="64"/>
      <c r="O232" s="64" t="str">
        <f t="shared" si="18"/>
        <v>PH.IC.MU.080121.01</v>
      </c>
      <c r="Q232" s="64" t="str">
        <f t="shared" si="19"/>
        <v>CL.IC.MU.080121.01</v>
      </c>
    </row>
    <row r="233" spans="1:17" s="60" customFormat="1" ht="15">
      <c r="A233" s="60" t="s">
        <v>7740</v>
      </c>
      <c r="C233" s="61" t="s">
        <v>3574</v>
      </c>
      <c r="D233" s="60" t="s">
        <v>11814</v>
      </c>
      <c r="E233" s="61" t="s">
        <v>12430</v>
      </c>
      <c r="F233" s="60" t="s">
        <v>7709</v>
      </c>
      <c r="G233" s="60" t="s">
        <v>11643</v>
      </c>
      <c r="H233" s="62" t="s">
        <v>11848</v>
      </c>
      <c r="I233" s="60" t="s">
        <v>11643</v>
      </c>
      <c r="J233" s="63" t="str">
        <f t="shared" si="16"/>
        <v>IC.MU.080201</v>
      </c>
      <c r="K233" s="61" t="s">
        <v>12175</v>
      </c>
      <c r="L233" s="60" t="str">
        <f t="shared" si="15"/>
        <v>On</v>
      </c>
      <c r="M233" s="64" t="str">
        <f t="shared" si="17"/>
        <v>PI.IC.MU.080201.01</v>
      </c>
      <c r="N233" s="64"/>
      <c r="O233" s="64" t="str">
        <f t="shared" si="18"/>
        <v>PH.IC.MU.080201.01</v>
      </c>
      <c r="Q233" s="64" t="str">
        <f t="shared" si="19"/>
        <v>CL.IC.MU.080201.01</v>
      </c>
    </row>
    <row r="234" spans="1:17" s="60" customFormat="1" ht="15">
      <c r="A234" s="60" t="s">
        <v>7740</v>
      </c>
      <c r="C234" s="61" t="s">
        <v>3574</v>
      </c>
      <c r="E234" s="61" t="s">
        <v>12430</v>
      </c>
      <c r="F234" s="60" t="s">
        <v>7709</v>
      </c>
      <c r="G234" s="60" t="s">
        <v>11821</v>
      </c>
      <c r="H234" s="62" t="s">
        <v>12030</v>
      </c>
      <c r="I234" s="60" t="s">
        <v>11821</v>
      </c>
      <c r="J234" s="63" t="str">
        <f t="shared" si="16"/>
        <v>IC.MU.080202</v>
      </c>
      <c r="K234" s="61" t="s">
        <v>12175</v>
      </c>
      <c r="L234" s="60" t="str">
        <f t="shared" si="15"/>
        <v>Off</v>
      </c>
      <c r="M234" s="64" t="str">
        <f t="shared" si="17"/>
        <v>PI.IC.MU.080202.01</v>
      </c>
      <c r="N234" s="64"/>
      <c r="O234" s="64" t="str">
        <f t="shared" si="18"/>
        <v>PH.IC.MU.080202.01</v>
      </c>
      <c r="Q234" s="64" t="str">
        <f t="shared" si="19"/>
        <v>CL.IC.MU.080202.01</v>
      </c>
    </row>
    <row r="235" spans="1:17" s="60" customFormat="1" ht="15">
      <c r="A235" s="60" t="s">
        <v>7740</v>
      </c>
      <c r="C235" s="61" t="s">
        <v>3574</v>
      </c>
      <c r="D235" s="60" t="s">
        <v>8285</v>
      </c>
      <c r="E235" s="61" t="s">
        <v>12185</v>
      </c>
      <c r="F235" s="60" t="s">
        <v>7553</v>
      </c>
      <c r="G235" s="60" t="s">
        <v>8277</v>
      </c>
      <c r="H235" s="62" t="s">
        <v>11848</v>
      </c>
      <c r="I235" s="60" t="s">
        <v>8278</v>
      </c>
      <c r="J235" s="63" t="str">
        <f t="shared" si="16"/>
        <v>IC.MU.080301</v>
      </c>
      <c r="K235" s="61" t="s">
        <v>12175</v>
      </c>
      <c r="L235" s="60" t="str">
        <f t="shared" si="15"/>
        <v>Knee immobilizer/brace</v>
      </c>
      <c r="M235" s="64" t="str">
        <f t="shared" si="17"/>
        <v>PI.IC.MU.080301.01</v>
      </c>
      <c r="N235" s="64"/>
      <c r="O235" s="64" t="str">
        <f t="shared" si="18"/>
        <v>PH.IC.MU.080301.01</v>
      </c>
      <c r="Q235" s="64" t="str">
        <f t="shared" si="19"/>
        <v>CL.IC.MU.080301.01</v>
      </c>
    </row>
    <row r="236" spans="1:17" s="60" customFormat="1" ht="15">
      <c r="A236" s="60" t="s">
        <v>7740</v>
      </c>
      <c r="C236" s="61" t="s">
        <v>3574</v>
      </c>
      <c r="E236" s="61" t="s">
        <v>12185</v>
      </c>
      <c r="F236" s="60" t="s">
        <v>7553</v>
      </c>
      <c r="G236" s="60" t="s">
        <v>8279</v>
      </c>
      <c r="H236" s="62" t="s">
        <v>12030</v>
      </c>
      <c r="I236" s="60" t="s">
        <v>8280</v>
      </c>
      <c r="J236" s="63" t="str">
        <f t="shared" si="16"/>
        <v>IC.MU.080302</v>
      </c>
      <c r="K236" s="61" t="s">
        <v>12175</v>
      </c>
      <c r="L236" s="60" t="str">
        <f t="shared" si="15"/>
        <v>Abduction pillow</v>
      </c>
      <c r="M236" s="64" t="str">
        <f t="shared" si="17"/>
        <v>PI.IC.MU.080302.01</v>
      </c>
      <c r="N236" s="64"/>
      <c r="O236" s="64" t="str">
        <f t="shared" si="18"/>
        <v>PH.IC.MU.080302.01</v>
      </c>
      <c r="Q236" s="64" t="str">
        <f t="shared" si="19"/>
        <v>CL.IC.MU.080302.01</v>
      </c>
    </row>
    <row r="237" spans="1:17" s="60" customFormat="1" ht="15">
      <c r="A237" s="60" t="s">
        <v>7740</v>
      </c>
      <c r="C237" s="61" t="s">
        <v>3574</v>
      </c>
      <c r="E237" s="61" t="s">
        <v>12185</v>
      </c>
      <c r="F237" s="60" t="s">
        <v>7553</v>
      </c>
      <c r="G237" s="60" t="s">
        <v>8281</v>
      </c>
      <c r="H237" s="62" t="s">
        <v>12032</v>
      </c>
      <c r="I237" s="60" t="s">
        <v>8282</v>
      </c>
      <c r="J237" s="63" t="str">
        <f t="shared" si="16"/>
        <v>IC.MU.080303</v>
      </c>
      <c r="K237" s="61" t="s">
        <v>12175</v>
      </c>
      <c r="L237" s="60" t="str">
        <f t="shared" si="15"/>
        <v>Shoulder abduction splint</v>
      </c>
      <c r="M237" s="64" t="str">
        <f t="shared" si="17"/>
        <v>PI.IC.MU.080303.01</v>
      </c>
      <c r="N237" s="64"/>
      <c r="O237" s="64" t="str">
        <f t="shared" si="18"/>
        <v>PH.IC.MU.080303.01</v>
      </c>
      <c r="Q237" s="64" t="str">
        <f t="shared" si="19"/>
        <v>CL.IC.MU.080303.01</v>
      </c>
    </row>
    <row r="238" spans="1:17" s="60" customFormat="1" ht="15">
      <c r="A238" s="60" t="s">
        <v>7740</v>
      </c>
      <c r="C238" s="61" t="s">
        <v>3574</v>
      </c>
      <c r="E238" s="61" t="s">
        <v>12185</v>
      </c>
      <c r="F238" s="60" t="s">
        <v>7553</v>
      </c>
      <c r="G238" s="60" t="s">
        <v>8283</v>
      </c>
      <c r="H238" s="62" t="s">
        <v>12028</v>
      </c>
      <c r="I238" s="60" t="s">
        <v>8284</v>
      </c>
      <c r="J238" s="63" t="str">
        <f t="shared" si="16"/>
        <v>IC.MU.080304</v>
      </c>
      <c r="K238" s="61" t="s">
        <v>12175</v>
      </c>
      <c r="L238" s="60" t="str">
        <f t="shared" si="15"/>
        <v>Cast boot</v>
      </c>
      <c r="M238" s="64" t="str">
        <f t="shared" si="17"/>
        <v>PI.IC.MU.080304.01</v>
      </c>
      <c r="N238" s="64"/>
      <c r="O238" s="64" t="str">
        <f t="shared" si="18"/>
        <v>PH.IC.MU.080304.01</v>
      </c>
      <c r="Q238" s="64" t="str">
        <f t="shared" si="19"/>
        <v>CL.IC.MU.080304.01</v>
      </c>
    </row>
    <row r="239" spans="1:17" s="60" customFormat="1" ht="15">
      <c r="A239" s="60" t="s">
        <v>7740</v>
      </c>
      <c r="C239" s="61" t="s">
        <v>3574</v>
      </c>
      <c r="E239" s="61" t="s">
        <v>12185</v>
      </c>
      <c r="F239" s="60" t="s">
        <v>7553</v>
      </c>
      <c r="G239" s="60" t="s">
        <v>8135</v>
      </c>
      <c r="H239" s="62" t="s">
        <v>12210</v>
      </c>
      <c r="I239" s="60" t="s">
        <v>8136</v>
      </c>
      <c r="J239" s="63" t="str">
        <f t="shared" si="16"/>
        <v>IC.MU.080305</v>
      </c>
      <c r="K239" s="61" t="s">
        <v>12175</v>
      </c>
      <c r="L239" s="60" t="str">
        <f t="shared" si="15"/>
        <v>Cast shoe</v>
      </c>
      <c r="M239" s="64" t="str">
        <f t="shared" si="17"/>
        <v>PI.IC.MU.080305.01</v>
      </c>
      <c r="N239" s="64"/>
      <c r="O239" s="64" t="str">
        <f t="shared" si="18"/>
        <v>PH.IC.MU.080305.01</v>
      </c>
      <c r="Q239" s="64" t="str">
        <f t="shared" si="19"/>
        <v>CL.IC.MU.080305.01</v>
      </c>
    </row>
    <row r="240" spans="1:17" s="60" customFormat="1" ht="15">
      <c r="A240" s="60" t="s">
        <v>7740</v>
      </c>
      <c r="C240" s="61" t="s">
        <v>3574</v>
      </c>
      <c r="E240" s="61" t="s">
        <v>12185</v>
      </c>
      <c r="F240" s="60" t="s">
        <v>7553</v>
      </c>
      <c r="G240" s="60" t="s">
        <v>8137</v>
      </c>
      <c r="H240" s="62" t="s">
        <v>12212</v>
      </c>
      <c r="I240" s="60" t="s">
        <v>8138</v>
      </c>
      <c r="J240" s="63" t="str">
        <f t="shared" si="16"/>
        <v>IC.MU.080306</v>
      </c>
      <c r="K240" s="61" t="s">
        <v>12175</v>
      </c>
      <c r="L240" s="60" t="str">
        <f t="shared" si="15"/>
        <v>Cervical collar, hard</v>
      </c>
      <c r="M240" s="64" t="str">
        <f t="shared" si="17"/>
        <v>PI.IC.MU.080306.01</v>
      </c>
      <c r="N240" s="64"/>
      <c r="O240" s="64" t="str">
        <f t="shared" si="18"/>
        <v>PH.IC.MU.080306.01</v>
      </c>
      <c r="Q240" s="64" t="str">
        <f t="shared" si="19"/>
        <v>CL.IC.MU.080306.01</v>
      </c>
    </row>
    <row r="241" spans="1:17" s="60" customFormat="1" ht="15">
      <c r="A241" s="60" t="s">
        <v>7740</v>
      </c>
      <c r="C241" s="61" t="s">
        <v>3574</v>
      </c>
      <c r="E241" s="61" t="s">
        <v>12185</v>
      </c>
      <c r="F241" s="60" t="s">
        <v>7553</v>
      </c>
      <c r="G241" s="60" t="s">
        <v>7991</v>
      </c>
      <c r="H241" s="62" t="s">
        <v>12225</v>
      </c>
      <c r="I241" s="60" t="s">
        <v>7992</v>
      </c>
      <c r="J241" s="63" t="str">
        <f t="shared" si="16"/>
        <v>IC.MU.080307</v>
      </c>
      <c r="K241" s="61" t="s">
        <v>12175</v>
      </c>
      <c r="L241" s="60" t="str">
        <f t="shared" si="15"/>
        <v>Cervical collar, soft</v>
      </c>
      <c r="M241" s="64" t="str">
        <f t="shared" si="17"/>
        <v>PI.IC.MU.080307.01</v>
      </c>
      <c r="N241" s="64"/>
      <c r="O241" s="64" t="str">
        <f t="shared" si="18"/>
        <v>PH.IC.MU.080307.01</v>
      </c>
      <c r="Q241" s="64" t="str">
        <f t="shared" si="19"/>
        <v>CL.IC.MU.080307.01</v>
      </c>
    </row>
    <row r="242" spans="1:17" s="60" customFormat="1" ht="15">
      <c r="A242" s="60" t="s">
        <v>7740</v>
      </c>
      <c r="C242" s="61" t="s">
        <v>3574</v>
      </c>
      <c r="E242" s="61" t="s">
        <v>12185</v>
      </c>
      <c r="F242" s="60" t="s">
        <v>7553</v>
      </c>
      <c r="G242" s="60" t="s">
        <v>7819</v>
      </c>
      <c r="H242" s="62" t="s">
        <v>11638</v>
      </c>
      <c r="I242" s="60" t="s">
        <v>7820</v>
      </c>
      <c r="J242" s="63" t="str">
        <f t="shared" si="16"/>
        <v>IC.MU.080308</v>
      </c>
      <c r="K242" s="61" t="s">
        <v>12175</v>
      </c>
      <c r="L242" s="60" t="str">
        <f t="shared" si="15"/>
        <v>Dorsiflexion boot</v>
      </c>
      <c r="M242" s="64" t="str">
        <f t="shared" si="17"/>
        <v>PI.IC.MU.080308.01</v>
      </c>
      <c r="N242" s="64"/>
      <c r="O242" s="64" t="str">
        <f t="shared" si="18"/>
        <v>PH.IC.MU.080308.01</v>
      </c>
      <c r="Q242" s="64" t="str">
        <f t="shared" si="19"/>
        <v>CL.IC.MU.080308.01</v>
      </c>
    </row>
    <row r="243" spans="1:17" s="60" customFormat="1" ht="15">
      <c r="A243" s="60" t="s">
        <v>7740</v>
      </c>
      <c r="C243" s="61" t="s">
        <v>3574</v>
      </c>
      <c r="E243" s="61" t="s">
        <v>12185</v>
      </c>
      <c r="F243" s="60" t="s">
        <v>7553</v>
      </c>
      <c r="G243" s="60" t="s">
        <v>9750</v>
      </c>
      <c r="H243" s="62" t="s">
        <v>11639</v>
      </c>
      <c r="I243" s="60" t="s">
        <v>9750</v>
      </c>
      <c r="J243" s="63" t="str">
        <f t="shared" si="16"/>
        <v>IC.MU.080309</v>
      </c>
      <c r="K243" s="61" t="s">
        <v>12175</v>
      </c>
      <c r="L243" s="60" t="str">
        <f t="shared" si="15"/>
        <v>Sling</v>
      </c>
      <c r="M243" s="64" t="str">
        <f t="shared" si="17"/>
        <v>PI.IC.MU.080309.01</v>
      </c>
      <c r="N243" s="64"/>
      <c r="O243" s="64" t="str">
        <f t="shared" si="18"/>
        <v>PH.IC.MU.080309.01</v>
      </c>
      <c r="Q243" s="64" t="str">
        <f t="shared" si="19"/>
        <v>CL.IC.MU.080309.01</v>
      </c>
    </row>
    <row r="244" spans="1:17" s="60" customFormat="1" ht="15">
      <c r="A244" s="60" t="s">
        <v>7740</v>
      </c>
      <c r="C244" s="61" t="s">
        <v>3574</v>
      </c>
      <c r="E244" s="61" t="s">
        <v>12185</v>
      </c>
      <c r="F244" s="60" t="s">
        <v>7553</v>
      </c>
      <c r="G244" s="60" t="s">
        <v>7654</v>
      </c>
      <c r="H244" s="62" t="s">
        <v>11829</v>
      </c>
      <c r="I244" s="60" t="s">
        <v>7655</v>
      </c>
      <c r="J244" s="63" t="str">
        <f t="shared" si="16"/>
        <v>IC.MU.080310</v>
      </c>
      <c r="K244" s="61" t="s">
        <v>12175</v>
      </c>
      <c r="L244" s="60" t="str">
        <f t="shared" si="15"/>
        <v>Sling and swathe</v>
      </c>
      <c r="M244" s="64" t="str">
        <f t="shared" si="17"/>
        <v>PI.IC.MU.080310.01</v>
      </c>
      <c r="N244" s="64"/>
      <c r="O244" s="64" t="str">
        <f t="shared" si="18"/>
        <v>PH.IC.MU.080310.01</v>
      </c>
      <c r="Q244" s="64" t="str">
        <f t="shared" si="19"/>
        <v>CL.IC.MU.080310.01</v>
      </c>
    </row>
    <row r="245" spans="1:17" s="60" customFormat="1" ht="15">
      <c r="A245" s="60" t="s">
        <v>7740</v>
      </c>
      <c r="C245" s="61" t="s">
        <v>3574</v>
      </c>
      <c r="E245" s="61" t="s">
        <v>12185</v>
      </c>
      <c r="F245" s="60" t="s">
        <v>7553</v>
      </c>
      <c r="G245" s="60" t="s">
        <v>7656</v>
      </c>
      <c r="H245" s="62" t="s">
        <v>12099</v>
      </c>
      <c r="I245" s="60" t="s">
        <v>7666</v>
      </c>
      <c r="J245" s="63" t="str">
        <f t="shared" si="16"/>
        <v>IC.MU.080311</v>
      </c>
      <c r="K245" s="61" t="s">
        <v>12175</v>
      </c>
      <c r="L245" s="60" t="str">
        <f t="shared" si="15"/>
        <v>Splint, long</v>
      </c>
      <c r="M245" s="64" t="str">
        <f t="shared" si="17"/>
        <v>PI.IC.MU.080311.01</v>
      </c>
      <c r="N245" s="64"/>
      <c r="O245" s="64" t="str">
        <f t="shared" si="18"/>
        <v>PH.IC.MU.080311.01</v>
      </c>
      <c r="Q245" s="64" t="str">
        <f t="shared" si="19"/>
        <v>CL.IC.MU.080311.01</v>
      </c>
    </row>
    <row r="246" spans="1:17" s="60" customFormat="1" ht="15">
      <c r="A246" s="60" t="s">
        <v>7740</v>
      </c>
      <c r="C246" s="61" t="s">
        <v>3574</v>
      </c>
      <c r="E246" s="61" t="s">
        <v>12185</v>
      </c>
      <c r="F246" s="60" t="s">
        <v>7553</v>
      </c>
      <c r="G246" s="60" t="s">
        <v>7658</v>
      </c>
      <c r="H246" s="62" t="s">
        <v>12100</v>
      </c>
      <c r="I246" s="60" t="s">
        <v>7396</v>
      </c>
      <c r="J246" s="63" t="str">
        <f t="shared" si="16"/>
        <v>IC.MU.080312</v>
      </c>
      <c r="K246" s="61" t="s">
        <v>12175</v>
      </c>
      <c r="L246" s="60" t="str">
        <f t="shared" si="15"/>
        <v>Splint, short</v>
      </c>
      <c r="M246" s="64" t="str">
        <f t="shared" si="17"/>
        <v>PI.IC.MU.080312.01</v>
      </c>
      <c r="N246" s="64"/>
      <c r="O246" s="64" t="str">
        <f t="shared" si="18"/>
        <v>PH.IC.MU.080312.01</v>
      </c>
      <c r="Q246" s="64" t="str">
        <f t="shared" si="19"/>
        <v>CL.IC.MU.080312.01</v>
      </c>
    </row>
    <row r="247" spans="1:17" s="60" customFormat="1" ht="15">
      <c r="A247" s="60" t="s">
        <v>7740</v>
      </c>
      <c r="C247" s="61" t="s">
        <v>3574</v>
      </c>
      <c r="E247" s="61" t="s">
        <v>12185</v>
      </c>
      <c r="F247" s="60" t="s">
        <v>7553</v>
      </c>
      <c r="G247" s="60" t="s">
        <v>7870</v>
      </c>
      <c r="H247" s="62" t="s">
        <v>12101</v>
      </c>
      <c r="I247" s="60" t="s">
        <v>7710</v>
      </c>
      <c r="J247" s="63" t="str">
        <f t="shared" si="16"/>
        <v>IC.MU.080313</v>
      </c>
      <c r="K247" s="61" t="s">
        <v>12175</v>
      </c>
      <c r="L247" s="60" t="str">
        <f t="shared" si="15"/>
        <v>Splint, hand</v>
      </c>
      <c r="M247" s="64" t="str">
        <f t="shared" si="17"/>
        <v>PI.IC.MU.080313.01</v>
      </c>
      <c r="N247" s="64"/>
      <c r="O247" s="64" t="str">
        <f t="shared" si="18"/>
        <v>PH.IC.MU.080313.01</v>
      </c>
      <c r="Q247" s="64" t="str">
        <f t="shared" si="19"/>
        <v>CL.IC.MU.080313.01</v>
      </c>
    </row>
    <row r="248" spans="1:17" s="60" customFormat="1" ht="15">
      <c r="A248" s="60" t="s">
        <v>7740</v>
      </c>
      <c r="C248" s="61" t="s">
        <v>3574</v>
      </c>
      <c r="E248" s="61" t="s">
        <v>12185</v>
      </c>
      <c r="F248" s="60" t="s">
        <v>7553</v>
      </c>
      <c r="G248" s="60" t="s">
        <v>7659</v>
      </c>
      <c r="H248" s="62" t="s">
        <v>12102</v>
      </c>
      <c r="I248" s="60" t="s">
        <v>7660</v>
      </c>
      <c r="J248" s="63" t="str">
        <f t="shared" si="16"/>
        <v>IC.MU.080314</v>
      </c>
      <c r="K248" s="61" t="s">
        <v>12175</v>
      </c>
      <c r="L248" s="60" t="str">
        <f t="shared" si="15"/>
        <v>Queen Anne collar</v>
      </c>
      <c r="M248" s="64" t="str">
        <f t="shared" si="17"/>
        <v>PI.IC.MU.080314.01</v>
      </c>
      <c r="N248" s="64"/>
      <c r="O248" s="64" t="str">
        <f t="shared" si="18"/>
        <v>PH.IC.MU.080314.01</v>
      </c>
      <c r="Q248" s="64" t="str">
        <f t="shared" si="19"/>
        <v>CL.IC.MU.080314.01</v>
      </c>
    </row>
    <row r="249" spans="1:17" s="60" customFormat="1" ht="15">
      <c r="A249" s="60" t="s">
        <v>7740</v>
      </c>
      <c r="C249" s="61" t="s">
        <v>3574</v>
      </c>
      <c r="E249" s="61" t="s">
        <v>12185</v>
      </c>
      <c r="F249" s="60" t="s">
        <v>7553</v>
      </c>
      <c r="G249" s="60" t="s">
        <v>10478</v>
      </c>
      <c r="H249" s="62" t="s">
        <v>11559</v>
      </c>
      <c r="I249" s="60" t="s">
        <v>12437</v>
      </c>
      <c r="J249" s="63" t="str">
        <f t="shared" si="16"/>
        <v>IC.MU.080315</v>
      </c>
      <c r="K249" s="61" t="s">
        <v>12175</v>
      </c>
      <c r="L249" s="60" t="str">
        <f t="shared" si="15"/>
        <v>Other: specify</v>
      </c>
      <c r="M249" s="64" t="str">
        <f t="shared" si="17"/>
        <v>PI.IC.MU.080315.01</v>
      </c>
      <c r="N249" s="64"/>
      <c r="O249" s="64" t="str">
        <f t="shared" si="18"/>
        <v>PH.IC.MU.080315.01</v>
      </c>
      <c r="Q249" s="64" t="str">
        <f t="shared" si="19"/>
        <v>CL.IC.MU.080315.01</v>
      </c>
    </row>
    <row r="250" spans="1:17" s="60" customFormat="1" ht="15">
      <c r="A250" s="60" t="s">
        <v>7740</v>
      </c>
      <c r="B250" s="60" t="s">
        <v>7554</v>
      </c>
      <c r="C250" s="61" t="s">
        <v>3690</v>
      </c>
      <c r="D250" s="60" t="s">
        <v>4782</v>
      </c>
      <c r="E250" s="61" t="s">
        <v>12175</v>
      </c>
      <c r="F250" s="60" t="s">
        <v>7715</v>
      </c>
      <c r="G250" s="60" t="s">
        <v>7881</v>
      </c>
      <c r="H250" s="62" t="s">
        <v>11848</v>
      </c>
      <c r="I250" s="60" t="s">
        <v>7882</v>
      </c>
      <c r="J250" s="63" t="str">
        <f t="shared" si="16"/>
        <v>IC.MU.090101</v>
      </c>
      <c r="K250" s="61" t="s">
        <v>12175</v>
      </c>
      <c r="L250" s="60" t="str">
        <f t="shared" si="15"/>
        <v>Degree of Extension Set</v>
      </c>
      <c r="M250" s="64" t="str">
        <f t="shared" si="17"/>
        <v>PI.IC.MU.090101.01</v>
      </c>
      <c r="N250" s="64"/>
      <c r="O250" s="64" t="str">
        <f t="shared" si="18"/>
        <v>PH.IC.MU.090101.01</v>
      </c>
      <c r="Q250" s="64" t="str">
        <f t="shared" si="19"/>
        <v>CL.IC.MU.090101.01</v>
      </c>
    </row>
    <row r="251" spans="1:17" s="60" customFormat="1" ht="15">
      <c r="A251" s="60" t="s">
        <v>7740</v>
      </c>
      <c r="C251" s="61" t="s">
        <v>3690</v>
      </c>
      <c r="D251" s="60" t="s">
        <v>12452</v>
      </c>
      <c r="E251" s="61" t="s">
        <v>12175</v>
      </c>
      <c r="F251" s="60" t="s">
        <v>7718</v>
      </c>
      <c r="G251" s="60" t="s">
        <v>8044</v>
      </c>
      <c r="H251" s="62" t="s">
        <v>12030</v>
      </c>
      <c r="I251" s="60" t="s">
        <v>7883</v>
      </c>
      <c r="J251" s="63" t="str">
        <f t="shared" si="16"/>
        <v>IC.MU.090102</v>
      </c>
      <c r="K251" s="61" t="s">
        <v>12175</v>
      </c>
      <c r="L251" s="60" t="str">
        <f t="shared" si="15"/>
        <v>Degree of Flexion Set</v>
      </c>
      <c r="M251" s="64" t="str">
        <f t="shared" si="17"/>
        <v>PI.IC.MU.090102.01</v>
      </c>
      <c r="N251" s="64"/>
      <c r="O251" s="64" t="str">
        <f t="shared" si="18"/>
        <v>PH.IC.MU.090102.01</v>
      </c>
      <c r="Q251" s="64" t="str">
        <f t="shared" si="19"/>
        <v>CL.IC.MU.090102.01</v>
      </c>
    </row>
    <row r="252" spans="1:17" s="60" customFormat="1" ht="15">
      <c r="A252" s="60" t="s">
        <v>7740</v>
      </c>
      <c r="C252" s="61" t="s">
        <v>3690</v>
      </c>
      <c r="D252" s="60" t="s">
        <v>12452</v>
      </c>
      <c r="E252" s="61" t="s">
        <v>2379</v>
      </c>
      <c r="F252" s="60" t="s">
        <v>7884</v>
      </c>
      <c r="G252" s="60" t="s">
        <v>7885</v>
      </c>
      <c r="H252" s="62" t="s">
        <v>12032</v>
      </c>
      <c r="I252" s="60" t="s">
        <v>7886</v>
      </c>
      <c r="J252" s="63" t="str">
        <f t="shared" si="16"/>
        <v>IC.MU.090103</v>
      </c>
      <c r="K252" s="61" t="s">
        <v>2379</v>
      </c>
      <c r="L252" s="60" t="str">
        <f t="shared" si="15"/>
        <v>Speed Set</v>
      </c>
      <c r="M252" s="64" t="str">
        <f t="shared" si="17"/>
        <v>PI.IC.MU.090103.01</v>
      </c>
      <c r="N252" s="64"/>
      <c r="O252" s="64" t="str">
        <f t="shared" si="18"/>
        <v>PH.IC.MU.090103.01</v>
      </c>
      <c r="Q252" s="64" t="str">
        <f t="shared" si="19"/>
        <v>CL.IC.MU.090103.01</v>
      </c>
    </row>
    <row r="253" spans="1:17" s="60" customFormat="1" ht="15">
      <c r="A253" s="60" t="s">
        <v>7740</v>
      </c>
      <c r="B253" s="60" t="s">
        <v>12452</v>
      </c>
      <c r="C253" s="61" t="s">
        <v>3690</v>
      </c>
      <c r="D253" s="60" t="s">
        <v>7469</v>
      </c>
      <c r="E253" s="61" t="s">
        <v>12182</v>
      </c>
      <c r="F253" s="60" t="s">
        <v>7887</v>
      </c>
      <c r="G253" s="60" t="s">
        <v>7364</v>
      </c>
      <c r="H253" s="62" t="s">
        <v>11848</v>
      </c>
      <c r="I253" s="60" t="s">
        <v>7933</v>
      </c>
      <c r="J253" s="63" t="str">
        <f t="shared" si="16"/>
        <v>IC.MU.090201</v>
      </c>
      <c r="K253" s="61" t="s">
        <v>2379</v>
      </c>
      <c r="L253" s="60" t="str">
        <f t="shared" si="15"/>
        <v>Knee, Right</v>
      </c>
      <c r="M253" s="64" t="str">
        <f t="shared" si="17"/>
        <v>PI.IC.MU.090201.01</v>
      </c>
      <c r="N253" s="64"/>
      <c r="O253" s="64" t="str">
        <f t="shared" si="18"/>
        <v>PH.IC.MU.090201.01</v>
      </c>
      <c r="Q253" s="64" t="str">
        <f t="shared" si="19"/>
        <v>CL.IC.MU.090201.01</v>
      </c>
    </row>
    <row r="254" spans="1:17" s="60" customFormat="1" ht="15">
      <c r="A254" s="60" t="s">
        <v>7740</v>
      </c>
      <c r="C254" s="61" t="s">
        <v>3690</v>
      </c>
      <c r="E254" s="61" t="s">
        <v>12430</v>
      </c>
      <c r="F254" s="60" t="s">
        <v>7887</v>
      </c>
      <c r="G254" s="60" t="s">
        <v>7365</v>
      </c>
      <c r="H254" s="62" t="s">
        <v>12030</v>
      </c>
      <c r="I254" s="60" t="s">
        <v>7934</v>
      </c>
      <c r="J254" s="63" t="str">
        <f t="shared" si="16"/>
        <v>IC.MU.090202</v>
      </c>
      <c r="K254" s="61" t="s">
        <v>12175</v>
      </c>
      <c r="L254" s="60" t="str">
        <f t="shared" si="15"/>
        <v>Knee, Left</v>
      </c>
      <c r="M254" s="64" t="str">
        <f t="shared" si="17"/>
        <v>PI.IC.MU.090202.01</v>
      </c>
      <c r="N254" s="64"/>
      <c r="O254" s="64" t="str">
        <f t="shared" si="18"/>
        <v>PH.IC.MU.090202.01</v>
      </c>
      <c r="Q254" s="64" t="str">
        <f t="shared" si="19"/>
        <v>CL.IC.MU.090202.01</v>
      </c>
    </row>
    <row r="255" spans="1:17" s="60" customFormat="1" ht="15">
      <c r="A255" s="60" t="s">
        <v>7740</v>
      </c>
      <c r="C255" s="61" t="s">
        <v>3690</v>
      </c>
      <c r="E255" s="61" t="s">
        <v>12430</v>
      </c>
      <c r="F255" s="60" t="s">
        <v>7887</v>
      </c>
      <c r="G255" s="60" t="s">
        <v>7529</v>
      </c>
      <c r="H255" s="62" t="s">
        <v>12032</v>
      </c>
      <c r="I255" s="60" t="s">
        <v>7762</v>
      </c>
      <c r="J255" s="63" t="str">
        <f t="shared" si="16"/>
        <v>IC.MU.090203</v>
      </c>
      <c r="K255" s="61" t="s">
        <v>12175</v>
      </c>
      <c r="L255" s="60" t="str">
        <f t="shared" si="15"/>
        <v>Elbow, Right</v>
      </c>
      <c r="M255" s="64" t="str">
        <f t="shared" si="17"/>
        <v>PI.IC.MU.090203.01</v>
      </c>
      <c r="N255" s="64"/>
      <c r="O255" s="64" t="str">
        <f t="shared" si="18"/>
        <v>PH.IC.MU.090203.01</v>
      </c>
      <c r="Q255" s="64" t="str">
        <f t="shared" si="19"/>
        <v>CL.IC.MU.090203.01</v>
      </c>
    </row>
    <row r="256" spans="1:17" s="60" customFormat="1" ht="15">
      <c r="A256" s="60" t="s">
        <v>7740</v>
      </c>
      <c r="C256" s="61" t="s">
        <v>3690</v>
      </c>
      <c r="E256" s="61" t="s">
        <v>12430</v>
      </c>
      <c r="F256" s="60" t="s">
        <v>7887</v>
      </c>
      <c r="G256" s="60" t="s">
        <v>7371</v>
      </c>
      <c r="H256" s="62" t="s">
        <v>12028</v>
      </c>
      <c r="I256" s="60" t="s">
        <v>7763</v>
      </c>
      <c r="J256" s="63" t="str">
        <f t="shared" si="16"/>
        <v>IC.MU.090204</v>
      </c>
      <c r="K256" s="61" t="s">
        <v>12175</v>
      </c>
      <c r="L256" s="60" t="str">
        <f t="shared" si="15"/>
        <v>Elbow, Left</v>
      </c>
      <c r="M256" s="64" t="str">
        <f t="shared" si="17"/>
        <v>PI.IC.MU.090204.01</v>
      </c>
      <c r="N256" s="64"/>
      <c r="O256" s="64" t="str">
        <f t="shared" si="18"/>
        <v>PH.IC.MU.090204.01</v>
      </c>
      <c r="Q256" s="64" t="str">
        <f t="shared" si="19"/>
        <v>CL.IC.MU.090204.01</v>
      </c>
    </row>
    <row r="257" spans="1:17" s="60" customFormat="1" ht="15">
      <c r="A257" s="60" t="s">
        <v>7740</v>
      </c>
      <c r="C257" s="61" t="s">
        <v>3690</v>
      </c>
      <c r="E257" s="61" t="s">
        <v>12430</v>
      </c>
      <c r="F257" s="60" t="s">
        <v>7887</v>
      </c>
      <c r="G257" s="60" t="s">
        <v>7374</v>
      </c>
      <c r="H257" s="62" t="s">
        <v>12210</v>
      </c>
      <c r="I257" s="60" t="s">
        <v>7929</v>
      </c>
      <c r="J257" s="63" t="str">
        <f t="shared" si="16"/>
        <v>IC.MU.090205</v>
      </c>
      <c r="K257" s="61" t="s">
        <v>12175</v>
      </c>
      <c r="L257" s="60" t="str">
        <f t="shared" si="15"/>
        <v>Shoulder, Right</v>
      </c>
      <c r="M257" s="64" t="str">
        <f t="shared" si="17"/>
        <v>PI.IC.MU.090205.01</v>
      </c>
      <c r="N257" s="64"/>
      <c r="O257" s="64" t="str">
        <f t="shared" si="18"/>
        <v>PH.IC.MU.090205.01</v>
      </c>
      <c r="Q257" s="64" t="str">
        <f t="shared" si="19"/>
        <v>CL.IC.MU.090205.01</v>
      </c>
    </row>
    <row r="258" spans="1:17" s="60" customFormat="1" ht="15">
      <c r="A258" s="60" t="s">
        <v>7740</v>
      </c>
      <c r="C258" s="61" t="s">
        <v>3690</v>
      </c>
      <c r="E258" s="61" t="s">
        <v>12430</v>
      </c>
      <c r="F258" s="60" t="s">
        <v>7887</v>
      </c>
      <c r="G258" s="60" t="s">
        <v>7375</v>
      </c>
      <c r="H258" s="62" t="s">
        <v>12212</v>
      </c>
      <c r="I258" s="60" t="s">
        <v>7930</v>
      </c>
      <c r="J258" s="63" t="str">
        <f t="shared" si="16"/>
        <v>IC.MU.090206</v>
      </c>
      <c r="K258" s="61" t="s">
        <v>12175</v>
      </c>
      <c r="L258" s="60" t="str">
        <f t="shared" ref="L258:L321" si="20">G258</f>
        <v>Shoulder, Left</v>
      </c>
      <c r="M258" s="64" t="str">
        <f t="shared" si="17"/>
        <v>PI.IC.MU.090206.01</v>
      </c>
      <c r="N258" s="64"/>
      <c r="O258" s="64" t="str">
        <f t="shared" si="18"/>
        <v>PH.IC.MU.090206.01</v>
      </c>
      <c r="Q258" s="64" t="str">
        <f t="shared" si="19"/>
        <v>CL.IC.MU.090206.01</v>
      </c>
    </row>
    <row r="259" spans="1:17" s="60" customFormat="1" ht="15">
      <c r="A259" s="60" t="s">
        <v>7740</v>
      </c>
      <c r="B259" s="60" t="s">
        <v>7888</v>
      </c>
      <c r="C259" s="61" t="s">
        <v>3188</v>
      </c>
      <c r="D259" s="60" t="s">
        <v>4782</v>
      </c>
      <c r="E259" s="61" t="s">
        <v>12175</v>
      </c>
      <c r="F259" s="60" t="s">
        <v>8049</v>
      </c>
      <c r="G259" s="60" t="s">
        <v>7881</v>
      </c>
      <c r="H259" s="62" t="s">
        <v>11848</v>
      </c>
      <c r="I259" s="60" t="s">
        <v>8050</v>
      </c>
      <c r="J259" s="63" t="str">
        <f t="shared" ref="J259:J322" si="21">CONCATENATE("IC.MU.",C259,E259,H259)</f>
        <v>IC.MU.100101</v>
      </c>
      <c r="K259" s="61" t="s">
        <v>12175</v>
      </c>
      <c r="L259" s="60" t="str">
        <f t="shared" si="20"/>
        <v>Degree of Extension Set</v>
      </c>
      <c r="M259" s="64" t="str">
        <f t="shared" ref="M259:M322" si="22">CONCATENATE("PI.",J259,".",K259)</f>
        <v>PI.IC.MU.100101.01</v>
      </c>
      <c r="N259" s="64"/>
      <c r="O259" s="64" t="str">
        <f t="shared" ref="O259:O322" si="23">CONCATENATE("PH.",J259,".",K259)</f>
        <v>PH.IC.MU.100101.01</v>
      </c>
      <c r="Q259" s="64" t="str">
        <f t="shared" ref="Q259:Q322" si="24">CONCATENATE("CL.",J259,".",K259)</f>
        <v>CL.IC.MU.100101.01</v>
      </c>
    </row>
    <row r="260" spans="1:17" s="60" customFormat="1" ht="15">
      <c r="A260" s="60" t="s">
        <v>7740</v>
      </c>
      <c r="C260" s="61" t="s">
        <v>3188</v>
      </c>
      <c r="D260" s="60" t="s">
        <v>12452</v>
      </c>
      <c r="E260" s="61" t="s">
        <v>12175</v>
      </c>
      <c r="F260" s="60" t="s">
        <v>8051</v>
      </c>
      <c r="G260" s="60" t="s">
        <v>8044</v>
      </c>
      <c r="H260" s="62" t="s">
        <v>12030</v>
      </c>
      <c r="I260" s="60" t="s">
        <v>7883</v>
      </c>
      <c r="J260" s="63" t="str">
        <f t="shared" si="21"/>
        <v>IC.MU.100102</v>
      </c>
      <c r="K260" s="61" t="s">
        <v>12175</v>
      </c>
      <c r="L260" s="60" t="str">
        <f t="shared" si="20"/>
        <v>Degree of Flexion Set</v>
      </c>
      <c r="M260" s="64" t="str">
        <f t="shared" si="22"/>
        <v>PI.IC.MU.100102.01</v>
      </c>
      <c r="N260" s="64"/>
      <c r="O260" s="64" t="str">
        <f t="shared" si="23"/>
        <v>PH.IC.MU.100102.01</v>
      </c>
      <c r="Q260" s="64" t="str">
        <f t="shared" si="24"/>
        <v>CL.IC.MU.100102.01</v>
      </c>
    </row>
    <row r="261" spans="1:17" s="60" customFormat="1" ht="15">
      <c r="A261" s="60" t="s">
        <v>7740</v>
      </c>
      <c r="C261" s="61" t="s">
        <v>3188</v>
      </c>
      <c r="D261" s="60" t="s">
        <v>12452</v>
      </c>
      <c r="E261" s="61" t="s">
        <v>2379</v>
      </c>
      <c r="F261" s="60" t="s">
        <v>8052</v>
      </c>
      <c r="G261" s="60" t="s">
        <v>7885</v>
      </c>
      <c r="H261" s="62" t="s">
        <v>12032</v>
      </c>
      <c r="I261" s="60" t="s">
        <v>7886</v>
      </c>
      <c r="J261" s="63" t="str">
        <f t="shared" si="21"/>
        <v>IC.MU.100103</v>
      </c>
      <c r="K261" s="61" t="s">
        <v>2379</v>
      </c>
      <c r="L261" s="60" t="str">
        <f t="shared" si="20"/>
        <v>Speed Set</v>
      </c>
      <c r="M261" s="64" t="str">
        <f t="shared" si="22"/>
        <v>PI.IC.MU.100103.01</v>
      </c>
      <c r="N261" s="64"/>
      <c r="O261" s="64" t="str">
        <f t="shared" si="23"/>
        <v>PH.IC.MU.100103.01</v>
      </c>
      <c r="Q261" s="64" t="str">
        <f t="shared" si="24"/>
        <v>CL.IC.MU.100103.01</v>
      </c>
    </row>
    <row r="262" spans="1:17" s="60" customFormat="1" ht="15">
      <c r="A262" s="60" t="s">
        <v>7740</v>
      </c>
      <c r="B262" s="60" t="s">
        <v>12452</v>
      </c>
      <c r="C262" s="61" t="s">
        <v>3188</v>
      </c>
      <c r="D262" s="60" t="s">
        <v>7469</v>
      </c>
      <c r="E262" s="61" t="s">
        <v>12182</v>
      </c>
      <c r="F262" s="60" t="s">
        <v>8205</v>
      </c>
      <c r="G262" s="60" t="s">
        <v>7364</v>
      </c>
      <c r="H262" s="62" t="s">
        <v>11848</v>
      </c>
      <c r="I262" s="60" t="s">
        <v>7933</v>
      </c>
      <c r="J262" s="63" t="str">
        <f t="shared" si="21"/>
        <v>IC.MU.100201</v>
      </c>
      <c r="K262" s="61" t="s">
        <v>2379</v>
      </c>
      <c r="L262" s="60" t="str">
        <f t="shared" si="20"/>
        <v>Knee, Right</v>
      </c>
      <c r="M262" s="64" t="str">
        <f t="shared" si="22"/>
        <v>PI.IC.MU.100201.01</v>
      </c>
      <c r="N262" s="64"/>
      <c r="O262" s="64" t="str">
        <f t="shared" si="23"/>
        <v>PH.IC.MU.100201.01</v>
      </c>
      <c r="Q262" s="64" t="str">
        <f t="shared" si="24"/>
        <v>CL.IC.MU.100201.01</v>
      </c>
    </row>
    <row r="263" spans="1:17" s="60" customFormat="1" ht="15">
      <c r="A263" s="60" t="s">
        <v>7740</v>
      </c>
      <c r="C263" s="61" t="s">
        <v>3188</v>
      </c>
      <c r="E263" s="61" t="s">
        <v>12430</v>
      </c>
      <c r="F263" s="60" t="s">
        <v>8205</v>
      </c>
      <c r="G263" s="60" t="s">
        <v>7365</v>
      </c>
      <c r="H263" s="62" t="s">
        <v>12030</v>
      </c>
      <c r="I263" s="60" t="s">
        <v>7934</v>
      </c>
      <c r="J263" s="63" t="str">
        <f t="shared" si="21"/>
        <v>IC.MU.100202</v>
      </c>
      <c r="K263" s="61" t="s">
        <v>12175</v>
      </c>
      <c r="L263" s="60" t="str">
        <f t="shared" si="20"/>
        <v>Knee, Left</v>
      </c>
      <c r="M263" s="64" t="str">
        <f t="shared" si="22"/>
        <v>PI.IC.MU.100202.01</v>
      </c>
      <c r="N263" s="64"/>
      <c r="O263" s="64" t="str">
        <f t="shared" si="23"/>
        <v>PH.IC.MU.100202.01</v>
      </c>
      <c r="Q263" s="64" t="str">
        <f t="shared" si="24"/>
        <v>CL.IC.MU.100202.01</v>
      </c>
    </row>
    <row r="264" spans="1:17" s="60" customFormat="1" ht="15">
      <c r="A264" s="60" t="s">
        <v>7740</v>
      </c>
      <c r="C264" s="61" t="s">
        <v>3188</v>
      </c>
      <c r="E264" s="61" t="s">
        <v>12430</v>
      </c>
      <c r="F264" s="60" t="s">
        <v>8205</v>
      </c>
      <c r="G264" s="60" t="s">
        <v>7529</v>
      </c>
      <c r="H264" s="62" t="s">
        <v>12032</v>
      </c>
      <c r="I264" s="60" t="s">
        <v>7762</v>
      </c>
      <c r="J264" s="63" t="str">
        <f t="shared" si="21"/>
        <v>IC.MU.100203</v>
      </c>
      <c r="K264" s="61" t="s">
        <v>12175</v>
      </c>
      <c r="L264" s="60" t="str">
        <f t="shared" si="20"/>
        <v>Elbow, Right</v>
      </c>
      <c r="M264" s="64" t="str">
        <f t="shared" si="22"/>
        <v>PI.IC.MU.100203.01</v>
      </c>
      <c r="N264" s="64"/>
      <c r="O264" s="64" t="str">
        <f t="shared" si="23"/>
        <v>PH.IC.MU.100203.01</v>
      </c>
      <c r="Q264" s="64" t="str">
        <f t="shared" si="24"/>
        <v>CL.IC.MU.100203.01</v>
      </c>
    </row>
    <row r="265" spans="1:17" s="60" customFormat="1" ht="15">
      <c r="A265" s="60" t="s">
        <v>7740</v>
      </c>
      <c r="C265" s="61" t="s">
        <v>3188</v>
      </c>
      <c r="E265" s="61" t="s">
        <v>12430</v>
      </c>
      <c r="F265" s="60" t="s">
        <v>8205</v>
      </c>
      <c r="G265" s="60" t="s">
        <v>7371</v>
      </c>
      <c r="H265" s="62" t="s">
        <v>12028</v>
      </c>
      <c r="I265" s="60" t="s">
        <v>7763</v>
      </c>
      <c r="J265" s="63" t="str">
        <f t="shared" si="21"/>
        <v>IC.MU.100204</v>
      </c>
      <c r="K265" s="61" t="s">
        <v>12175</v>
      </c>
      <c r="L265" s="60" t="str">
        <f t="shared" si="20"/>
        <v>Elbow, Left</v>
      </c>
      <c r="M265" s="64" t="str">
        <f t="shared" si="22"/>
        <v>PI.IC.MU.100204.01</v>
      </c>
      <c r="N265" s="64"/>
      <c r="O265" s="64" t="str">
        <f t="shared" si="23"/>
        <v>PH.IC.MU.100204.01</v>
      </c>
      <c r="Q265" s="64" t="str">
        <f t="shared" si="24"/>
        <v>CL.IC.MU.100204.01</v>
      </c>
    </row>
    <row r="266" spans="1:17" s="60" customFormat="1" ht="15">
      <c r="A266" s="60" t="s">
        <v>7740</v>
      </c>
      <c r="C266" s="61" t="s">
        <v>3188</v>
      </c>
      <c r="E266" s="61" t="s">
        <v>12430</v>
      </c>
      <c r="F266" s="60" t="s">
        <v>8205</v>
      </c>
      <c r="G266" s="60" t="s">
        <v>7374</v>
      </c>
      <c r="H266" s="62" t="s">
        <v>12210</v>
      </c>
      <c r="I266" s="60" t="s">
        <v>7929</v>
      </c>
      <c r="J266" s="63" t="str">
        <f t="shared" si="21"/>
        <v>IC.MU.100205</v>
      </c>
      <c r="K266" s="61" t="s">
        <v>12175</v>
      </c>
      <c r="L266" s="60" t="str">
        <f t="shared" si="20"/>
        <v>Shoulder, Right</v>
      </c>
      <c r="M266" s="64" t="str">
        <f t="shared" si="22"/>
        <v>PI.IC.MU.100205.01</v>
      </c>
      <c r="N266" s="64"/>
      <c r="O266" s="64" t="str">
        <f t="shared" si="23"/>
        <v>PH.IC.MU.100205.01</v>
      </c>
      <c r="Q266" s="64" t="str">
        <f t="shared" si="24"/>
        <v>CL.IC.MU.100205.01</v>
      </c>
    </row>
    <row r="267" spans="1:17" s="60" customFormat="1" ht="15">
      <c r="A267" s="60" t="s">
        <v>7740</v>
      </c>
      <c r="C267" s="61" t="s">
        <v>3188</v>
      </c>
      <c r="E267" s="61" t="s">
        <v>12430</v>
      </c>
      <c r="F267" s="60" t="s">
        <v>8205</v>
      </c>
      <c r="G267" s="60" t="s">
        <v>7375</v>
      </c>
      <c r="H267" s="62" t="s">
        <v>12212</v>
      </c>
      <c r="I267" s="60" t="s">
        <v>7930</v>
      </c>
      <c r="J267" s="63" t="str">
        <f t="shared" si="21"/>
        <v>IC.MU.100206</v>
      </c>
      <c r="K267" s="61" t="s">
        <v>12175</v>
      </c>
      <c r="L267" s="60" t="str">
        <f t="shared" si="20"/>
        <v>Shoulder, Left</v>
      </c>
      <c r="M267" s="64" t="str">
        <f t="shared" si="22"/>
        <v>PI.IC.MU.100206.01</v>
      </c>
      <c r="N267" s="64"/>
      <c r="O267" s="64" t="str">
        <f t="shared" si="23"/>
        <v>PH.IC.MU.100206.01</v>
      </c>
      <c r="Q267" s="64" t="str">
        <f t="shared" si="24"/>
        <v>CL.IC.MU.100206.01</v>
      </c>
    </row>
    <row r="268" spans="1:17" s="60" customFormat="1" ht="15">
      <c r="A268" s="60" t="s">
        <v>7740</v>
      </c>
      <c r="B268" s="60" t="s">
        <v>8206</v>
      </c>
      <c r="C268" s="61" t="s">
        <v>5749</v>
      </c>
      <c r="D268" s="10" t="s">
        <v>4782</v>
      </c>
      <c r="E268" s="62" t="s">
        <v>12175</v>
      </c>
      <c r="F268" s="60" t="s">
        <v>8207</v>
      </c>
      <c r="G268" s="60" t="s">
        <v>7881</v>
      </c>
      <c r="H268" s="62" t="s">
        <v>11848</v>
      </c>
      <c r="I268" s="60" t="s">
        <v>8050</v>
      </c>
      <c r="J268" s="63" t="str">
        <f t="shared" si="21"/>
        <v>IC.MU.110101</v>
      </c>
      <c r="K268" s="61" t="s">
        <v>12175</v>
      </c>
      <c r="L268" s="60" t="str">
        <f t="shared" si="20"/>
        <v>Degree of Extension Set</v>
      </c>
      <c r="M268" s="64" t="str">
        <f t="shared" si="22"/>
        <v>PI.IC.MU.110101.01</v>
      </c>
      <c r="N268" s="64"/>
      <c r="O268" s="64" t="str">
        <f t="shared" si="23"/>
        <v>PH.IC.MU.110101.01</v>
      </c>
      <c r="Q268" s="64" t="str">
        <f t="shared" si="24"/>
        <v>CL.IC.MU.110101.01</v>
      </c>
    </row>
    <row r="269" spans="1:17" s="60" customFormat="1" ht="15">
      <c r="A269" s="60" t="s">
        <v>7740</v>
      </c>
      <c r="C269" s="61" t="s">
        <v>5749</v>
      </c>
      <c r="D269" s="10" t="s">
        <v>12452</v>
      </c>
      <c r="E269" s="62" t="s">
        <v>12175</v>
      </c>
      <c r="F269" s="60" t="s">
        <v>8208</v>
      </c>
      <c r="G269" s="60" t="s">
        <v>8044</v>
      </c>
      <c r="H269" s="62" t="s">
        <v>12030</v>
      </c>
      <c r="I269" s="60" t="s">
        <v>7883</v>
      </c>
      <c r="J269" s="63" t="str">
        <f t="shared" si="21"/>
        <v>IC.MU.110102</v>
      </c>
      <c r="K269" s="61" t="s">
        <v>12175</v>
      </c>
      <c r="L269" s="60" t="str">
        <f t="shared" si="20"/>
        <v>Degree of Flexion Set</v>
      </c>
      <c r="M269" s="64" t="str">
        <f t="shared" si="22"/>
        <v>PI.IC.MU.110102.01</v>
      </c>
      <c r="N269" s="64"/>
      <c r="O269" s="64" t="str">
        <f t="shared" si="23"/>
        <v>PH.IC.MU.110102.01</v>
      </c>
      <c r="Q269" s="64" t="str">
        <f t="shared" si="24"/>
        <v>CL.IC.MU.110102.01</v>
      </c>
    </row>
    <row r="270" spans="1:17" s="60" customFormat="1" ht="15">
      <c r="A270" s="60" t="s">
        <v>7740</v>
      </c>
      <c r="C270" s="61" t="s">
        <v>5749</v>
      </c>
      <c r="D270" s="10" t="s">
        <v>12452</v>
      </c>
      <c r="E270" s="62" t="s">
        <v>2379</v>
      </c>
      <c r="F270" s="60" t="s">
        <v>8209</v>
      </c>
      <c r="G270" s="60" t="s">
        <v>7885</v>
      </c>
      <c r="H270" s="62" t="s">
        <v>12032</v>
      </c>
      <c r="I270" s="60" t="s">
        <v>7886</v>
      </c>
      <c r="J270" s="63" t="str">
        <f t="shared" si="21"/>
        <v>IC.MU.110103</v>
      </c>
      <c r="K270" s="61" t="s">
        <v>2379</v>
      </c>
      <c r="L270" s="60" t="str">
        <f t="shared" si="20"/>
        <v>Speed Set</v>
      </c>
      <c r="M270" s="64" t="str">
        <f t="shared" si="22"/>
        <v>PI.IC.MU.110103.01</v>
      </c>
      <c r="N270" s="64"/>
      <c r="O270" s="64" t="str">
        <f t="shared" si="23"/>
        <v>PH.IC.MU.110103.01</v>
      </c>
      <c r="Q270" s="64" t="str">
        <f t="shared" si="24"/>
        <v>CL.IC.MU.110103.01</v>
      </c>
    </row>
    <row r="271" spans="1:17" s="60" customFormat="1" ht="15">
      <c r="A271" s="60" t="s">
        <v>7740</v>
      </c>
      <c r="C271" s="61" t="s">
        <v>5749</v>
      </c>
      <c r="D271" s="60" t="s">
        <v>7469</v>
      </c>
      <c r="E271" s="61" t="s">
        <v>12430</v>
      </c>
      <c r="F271" s="60" t="s">
        <v>8210</v>
      </c>
      <c r="G271" s="60" t="s">
        <v>7364</v>
      </c>
      <c r="H271" s="62" t="s">
        <v>11848</v>
      </c>
      <c r="I271" s="60" t="s">
        <v>7933</v>
      </c>
      <c r="J271" s="63" t="str">
        <f t="shared" si="21"/>
        <v>IC.MU.110201</v>
      </c>
      <c r="K271" s="61" t="s">
        <v>12175</v>
      </c>
      <c r="L271" s="60" t="str">
        <f t="shared" si="20"/>
        <v>Knee, Right</v>
      </c>
      <c r="M271" s="64" t="str">
        <f t="shared" si="22"/>
        <v>PI.IC.MU.110201.01</v>
      </c>
      <c r="N271" s="64"/>
      <c r="O271" s="64" t="str">
        <f t="shared" si="23"/>
        <v>PH.IC.MU.110201.01</v>
      </c>
      <c r="Q271" s="64" t="str">
        <f t="shared" si="24"/>
        <v>CL.IC.MU.110201.01</v>
      </c>
    </row>
    <row r="272" spans="1:17" s="60" customFormat="1" ht="15">
      <c r="A272" s="60" t="s">
        <v>7740</v>
      </c>
      <c r="C272" s="61" t="s">
        <v>5749</v>
      </c>
      <c r="E272" s="61" t="s">
        <v>12430</v>
      </c>
      <c r="F272" s="60" t="s">
        <v>8210</v>
      </c>
      <c r="G272" s="60" t="s">
        <v>7365</v>
      </c>
      <c r="H272" s="62" t="s">
        <v>12030</v>
      </c>
      <c r="I272" s="60" t="s">
        <v>7934</v>
      </c>
      <c r="J272" s="63" t="str">
        <f t="shared" si="21"/>
        <v>IC.MU.110202</v>
      </c>
      <c r="K272" s="61" t="s">
        <v>12175</v>
      </c>
      <c r="L272" s="60" t="str">
        <f t="shared" si="20"/>
        <v>Knee, Left</v>
      </c>
      <c r="M272" s="64" t="str">
        <f t="shared" si="22"/>
        <v>PI.IC.MU.110202.01</v>
      </c>
      <c r="N272" s="64"/>
      <c r="O272" s="64" t="str">
        <f t="shared" si="23"/>
        <v>PH.IC.MU.110202.01</v>
      </c>
      <c r="Q272" s="64" t="str">
        <f t="shared" si="24"/>
        <v>CL.IC.MU.110202.01</v>
      </c>
    </row>
    <row r="273" spans="1:17" s="60" customFormat="1" ht="15">
      <c r="A273" s="60" t="s">
        <v>7740</v>
      </c>
      <c r="C273" s="61" t="s">
        <v>5749</v>
      </c>
      <c r="E273" s="61" t="s">
        <v>12430</v>
      </c>
      <c r="F273" s="60" t="s">
        <v>8210</v>
      </c>
      <c r="G273" s="60" t="s">
        <v>7529</v>
      </c>
      <c r="H273" s="62" t="s">
        <v>12032</v>
      </c>
      <c r="I273" s="60" t="s">
        <v>7762</v>
      </c>
      <c r="J273" s="63" t="str">
        <f t="shared" si="21"/>
        <v>IC.MU.110203</v>
      </c>
      <c r="K273" s="61" t="s">
        <v>12175</v>
      </c>
      <c r="L273" s="60" t="str">
        <f t="shared" si="20"/>
        <v>Elbow, Right</v>
      </c>
      <c r="M273" s="64" t="str">
        <f t="shared" si="22"/>
        <v>PI.IC.MU.110203.01</v>
      </c>
      <c r="N273" s="64"/>
      <c r="O273" s="64" t="str">
        <f t="shared" si="23"/>
        <v>PH.IC.MU.110203.01</v>
      </c>
      <c r="Q273" s="64" t="str">
        <f t="shared" si="24"/>
        <v>CL.IC.MU.110203.01</v>
      </c>
    </row>
    <row r="274" spans="1:17" s="60" customFormat="1" ht="15">
      <c r="A274" s="60" t="s">
        <v>7740</v>
      </c>
      <c r="C274" s="61" t="s">
        <v>5749</v>
      </c>
      <c r="E274" s="61" t="s">
        <v>12430</v>
      </c>
      <c r="F274" s="60" t="s">
        <v>8210</v>
      </c>
      <c r="G274" s="60" t="s">
        <v>7371</v>
      </c>
      <c r="H274" s="62" t="s">
        <v>12028</v>
      </c>
      <c r="I274" s="60" t="s">
        <v>7763</v>
      </c>
      <c r="J274" s="63" t="str">
        <f t="shared" si="21"/>
        <v>IC.MU.110204</v>
      </c>
      <c r="K274" s="61" t="s">
        <v>12175</v>
      </c>
      <c r="L274" s="60" t="str">
        <f t="shared" si="20"/>
        <v>Elbow, Left</v>
      </c>
      <c r="M274" s="64" t="str">
        <f t="shared" si="22"/>
        <v>PI.IC.MU.110204.01</v>
      </c>
      <c r="N274" s="64"/>
      <c r="O274" s="64" t="str">
        <f t="shared" si="23"/>
        <v>PH.IC.MU.110204.01</v>
      </c>
      <c r="Q274" s="64" t="str">
        <f t="shared" si="24"/>
        <v>CL.IC.MU.110204.01</v>
      </c>
    </row>
    <row r="275" spans="1:17" s="60" customFormat="1" ht="15">
      <c r="A275" s="60" t="s">
        <v>7740</v>
      </c>
      <c r="C275" s="61" t="s">
        <v>5749</v>
      </c>
      <c r="E275" s="61" t="s">
        <v>12430</v>
      </c>
      <c r="F275" s="60" t="s">
        <v>8210</v>
      </c>
      <c r="G275" s="60" t="s">
        <v>7374</v>
      </c>
      <c r="H275" s="62" t="s">
        <v>12210</v>
      </c>
      <c r="I275" s="60" t="s">
        <v>7929</v>
      </c>
      <c r="J275" s="63" t="str">
        <f t="shared" si="21"/>
        <v>IC.MU.110205</v>
      </c>
      <c r="K275" s="61" t="s">
        <v>12175</v>
      </c>
      <c r="L275" s="60" t="str">
        <f t="shared" si="20"/>
        <v>Shoulder, Right</v>
      </c>
      <c r="M275" s="64" t="str">
        <f t="shared" si="22"/>
        <v>PI.IC.MU.110205.01</v>
      </c>
      <c r="N275" s="64"/>
      <c r="O275" s="64" t="str">
        <f t="shared" si="23"/>
        <v>PH.IC.MU.110205.01</v>
      </c>
      <c r="Q275" s="64" t="str">
        <f t="shared" si="24"/>
        <v>CL.IC.MU.110205.01</v>
      </c>
    </row>
    <row r="276" spans="1:17" s="60" customFormat="1" ht="15">
      <c r="A276" s="60" t="s">
        <v>7740</v>
      </c>
      <c r="C276" s="61" t="s">
        <v>5749</v>
      </c>
      <c r="E276" s="61" t="s">
        <v>12430</v>
      </c>
      <c r="F276" s="60" t="s">
        <v>8210</v>
      </c>
      <c r="G276" s="60" t="s">
        <v>7375</v>
      </c>
      <c r="H276" s="62" t="s">
        <v>12212</v>
      </c>
      <c r="I276" s="60" t="s">
        <v>7930</v>
      </c>
      <c r="J276" s="63" t="str">
        <f t="shared" si="21"/>
        <v>IC.MU.110206</v>
      </c>
      <c r="K276" s="61" t="s">
        <v>12175</v>
      </c>
      <c r="L276" s="60" t="str">
        <f t="shared" si="20"/>
        <v>Shoulder, Left</v>
      </c>
      <c r="M276" s="64" t="str">
        <f t="shared" si="22"/>
        <v>PI.IC.MU.110206.01</v>
      </c>
      <c r="N276" s="64"/>
      <c r="O276" s="64" t="str">
        <f t="shared" si="23"/>
        <v>PH.IC.MU.110206.01</v>
      </c>
      <c r="Q276" s="64" t="str">
        <f t="shared" si="24"/>
        <v>CL.IC.MU.110206.01</v>
      </c>
    </row>
    <row r="277" spans="1:17" s="60" customFormat="1" ht="15">
      <c r="A277" s="60" t="s">
        <v>7740</v>
      </c>
      <c r="B277" s="60" t="s">
        <v>8211</v>
      </c>
      <c r="C277" s="61" t="s">
        <v>3064</v>
      </c>
      <c r="D277" s="60" t="s">
        <v>4782</v>
      </c>
      <c r="E277" s="61" t="s">
        <v>12175</v>
      </c>
      <c r="F277" s="60" t="s">
        <v>8060</v>
      </c>
      <c r="G277" s="60" t="s">
        <v>7881</v>
      </c>
      <c r="H277" s="62" t="s">
        <v>11848</v>
      </c>
      <c r="I277" s="60" t="s">
        <v>8050</v>
      </c>
      <c r="J277" s="63" t="str">
        <f t="shared" si="21"/>
        <v>IC.MU.120101</v>
      </c>
      <c r="K277" s="61" t="s">
        <v>12175</v>
      </c>
      <c r="L277" s="60" t="str">
        <f t="shared" si="20"/>
        <v>Degree of Extension Set</v>
      </c>
      <c r="M277" s="64" t="str">
        <f t="shared" si="22"/>
        <v>PI.IC.MU.120101.01</v>
      </c>
      <c r="N277" s="64"/>
      <c r="O277" s="64" t="str">
        <f t="shared" si="23"/>
        <v>PH.IC.MU.120101.01</v>
      </c>
      <c r="Q277" s="64" t="str">
        <f t="shared" si="24"/>
        <v>CL.IC.MU.120101.01</v>
      </c>
    </row>
    <row r="278" spans="1:17" s="60" customFormat="1" ht="15">
      <c r="A278" s="60" t="s">
        <v>7740</v>
      </c>
      <c r="C278" s="61" t="s">
        <v>3064</v>
      </c>
      <c r="E278" s="61" t="s">
        <v>12175</v>
      </c>
      <c r="F278" s="60" t="s">
        <v>8061</v>
      </c>
      <c r="G278" s="60" t="s">
        <v>8044</v>
      </c>
      <c r="H278" s="62" t="s">
        <v>12030</v>
      </c>
      <c r="I278" s="60" t="s">
        <v>7883</v>
      </c>
      <c r="J278" s="63" t="str">
        <f t="shared" si="21"/>
        <v>IC.MU.120102</v>
      </c>
      <c r="K278" s="61" t="s">
        <v>12175</v>
      </c>
      <c r="L278" s="60" t="str">
        <f t="shared" si="20"/>
        <v>Degree of Flexion Set</v>
      </c>
      <c r="M278" s="64" t="str">
        <f t="shared" si="22"/>
        <v>PI.IC.MU.120102.01</v>
      </c>
      <c r="N278" s="64"/>
      <c r="O278" s="64" t="str">
        <f t="shared" si="23"/>
        <v>PH.IC.MU.120102.01</v>
      </c>
      <c r="Q278" s="64" t="str">
        <f t="shared" si="24"/>
        <v>CL.IC.MU.120102.01</v>
      </c>
    </row>
    <row r="279" spans="1:17" s="60" customFormat="1" ht="15">
      <c r="A279" s="60" t="s">
        <v>7740</v>
      </c>
      <c r="C279" s="61" t="s">
        <v>3064</v>
      </c>
      <c r="E279" s="61" t="s">
        <v>12175</v>
      </c>
      <c r="F279" s="60" t="s">
        <v>7900</v>
      </c>
      <c r="G279" s="60" t="s">
        <v>7885</v>
      </c>
      <c r="H279" s="62" t="s">
        <v>12185</v>
      </c>
      <c r="I279" s="60" t="s">
        <v>7886</v>
      </c>
      <c r="J279" s="63" t="str">
        <f t="shared" si="21"/>
        <v>IC.MU.120103</v>
      </c>
      <c r="K279" s="61" t="s">
        <v>12175</v>
      </c>
      <c r="L279" s="60" t="str">
        <f t="shared" si="20"/>
        <v>Speed Set</v>
      </c>
      <c r="M279" s="64" t="str">
        <f t="shared" si="22"/>
        <v>PI.IC.MU.120103.01</v>
      </c>
      <c r="N279" s="64"/>
      <c r="O279" s="64" t="str">
        <f t="shared" si="23"/>
        <v>PH.IC.MU.120103.01</v>
      </c>
      <c r="Q279" s="64" t="str">
        <f t="shared" si="24"/>
        <v>CL.IC.MU.120103.01</v>
      </c>
    </row>
    <row r="280" spans="1:17" s="60" customFormat="1" ht="15">
      <c r="A280" s="60" t="s">
        <v>7740</v>
      </c>
      <c r="C280" s="61" t="s">
        <v>3064</v>
      </c>
      <c r="D280" s="60" t="s">
        <v>7469</v>
      </c>
      <c r="E280" s="61" t="s">
        <v>12182</v>
      </c>
      <c r="F280" s="60" t="s">
        <v>7574</v>
      </c>
      <c r="G280" s="60" t="s">
        <v>7364</v>
      </c>
      <c r="H280" s="62" t="s">
        <v>12030</v>
      </c>
      <c r="I280" s="60" t="s">
        <v>7933</v>
      </c>
      <c r="J280" s="63" t="str">
        <f t="shared" si="21"/>
        <v>IC.MU.120202</v>
      </c>
      <c r="K280" s="61" t="s">
        <v>12175</v>
      </c>
      <c r="L280" s="60" t="str">
        <f t="shared" si="20"/>
        <v>Knee, Right</v>
      </c>
      <c r="M280" s="64" t="str">
        <f t="shared" si="22"/>
        <v>PI.IC.MU.120202.01</v>
      </c>
      <c r="N280" s="64"/>
      <c r="O280" s="64" t="str">
        <f t="shared" si="23"/>
        <v>PH.IC.MU.120202.01</v>
      </c>
      <c r="Q280" s="64" t="str">
        <f t="shared" si="24"/>
        <v>CL.IC.MU.120202.01</v>
      </c>
    </row>
    <row r="281" spans="1:17" s="60" customFormat="1" ht="15">
      <c r="A281" s="60" t="s">
        <v>7740</v>
      </c>
      <c r="C281" s="61" t="s">
        <v>3064</v>
      </c>
      <c r="E281" s="61" t="s">
        <v>12430</v>
      </c>
      <c r="F281" s="60" t="s">
        <v>7574</v>
      </c>
      <c r="G281" s="60" t="s">
        <v>7365</v>
      </c>
      <c r="H281" s="62" t="s">
        <v>12032</v>
      </c>
      <c r="I281" s="60" t="s">
        <v>7934</v>
      </c>
      <c r="J281" s="63" t="str">
        <f t="shared" si="21"/>
        <v>IC.MU.120203</v>
      </c>
      <c r="K281" s="61" t="s">
        <v>12175</v>
      </c>
      <c r="L281" s="60" t="str">
        <f t="shared" si="20"/>
        <v>Knee, Left</v>
      </c>
      <c r="M281" s="64" t="str">
        <f t="shared" si="22"/>
        <v>PI.IC.MU.120203.01</v>
      </c>
      <c r="N281" s="64"/>
      <c r="O281" s="64" t="str">
        <f t="shared" si="23"/>
        <v>PH.IC.MU.120203.01</v>
      </c>
      <c r="Q281" s="64" t="str">
        <f t="shared" si="24"/>
        <v>CL.IC.MU.120203.01</v>
      </c>
    </row>
    <row r="282" spans="1:17" s="60" customFormat="1" ht="15">
      <c r="A282" s="60" t="s">
        <v>7740</v>
      </c>
      <c r="C282" s="61" t="s">
        <v>3064</v>
      </c>
      <c r="E282" s="61" t="s">
        <v>12430</v>
      </c>
      <c r="F282" s="60" t="s">
        <v>7574</v>
      </c>
      <c r="G282" s="60" t="s">
        <v>7529</v>
      </c>
      <c r="H282" s="62" t="s">
        <v>12028</v>
      </c>
      <c r="I282" s="60" t="s">
        <v>7762</v>
      </c>
      <c r="J282" s="63" t="str">
        <f t="shared" si="21"/>
        <v>IC.MU.120204</v>
      </c>
      <c r="K282" s="61" t="s">
        <v>12175</v>
      </c>
      <c r="L282" s="60" t="str">
        <f t="shared" si="20"/>
        <v>Elbow, Right</v>
      </c>
      <c r="M282" s="64" t="str">
        <f t="shared" si="22"/>
        <v>PI.IC.MU.120204.01</v>
      </c>
      <c r="N282" s="64"/>
      <c r="O282" s="64" t="str">
        <f t="shared" si="23"/>
        <v>PH.IC.MU.120204.01</v>
      </c>
      <c r="Q282" s="64" t="str">
        <f t="shared" si="24"/>
        <v>CL.IC.MU.120204.01</v>
      </c>
    </row>
    <row r="283" spans="1:17" s="60" customFormat="1" ht="15">
      <c r="A283" s="60" t="s">
        <v>7740</v>
      </c>
      <c r="C283" s="61" t="s">
        <v>3064</v>
      </c>
      <c r="E283" s="61" t="s">
        <v>12430</v>
      </c>
      <c r="F283" s="60" t="s">
        <v>7574</v>
      </c>
      <c r="G283" s="60" t="s">
        <v>7371</v>
      </c>
      <c r="H283" s="62" t="s">
        <v>12210</v>
      </c>
      <c r="I283" s="60" t="s">
        <v>7763</v>
      </c>
      <c r="J283" s="63" t="str">
        <f t="shared" si="21"/>
        <v>IC.MU.120205</v>
      </c>
      <c r="K283" s="61" t="s">
        <v>12175</v>
      </c>
      <c r="L283" s="60" t="str">
        <f t="shared" si="20"/>
        <v>Elbow, Left</v>
      </c>
      <c r="M283" s="64" t="str">
        <f t="shared" si="22"/>
        <v>PI.IC.MU.120205.01</v>
      </c>
      <c r="N283" s="64"/>
      <c r="O283" s="64" t="str">
        <f t="shared" si="23"/>
        <v>PH.IC.MU.120205.01</v>
      </c>
      <c r="Q283" s="64" t="str">
        <f t="shared" si="24"/>
        <v>CL.IC.MU.120205.01</v>
      </c>
    </row>
    <row r="284" spans="1:17" s="60" customFormat="1" ht="15">
      <c r="A284" s="60" t="s">
        <v>7740</v>
      </c>
      <c r="C284" s="61" t="s">
        <v>3064</v>
      </c>
      <c r="E284" s="61" t="s">
        <v>12430</v>
      </c>
      <c r="F284" s="60" t="s">
        <v>7574</v>
      </c>
      <c r="G284" s="60" t="s">
        <v>7374</v>
      </c>
      <c r="H284" s="62" t="s">
        <v>12212</v>
      </c>
      <c r="I284" s="60" t="s">
        <v>7929</v>
      </c>
      <c r="J284" s="63" t="str">
        <f t="shared" si="21"/>
        <v>IC.MU.120206</v>
      </c>
      <c r="K284" s="61" t="s">
        <v>12175</v>
      </c>
      <c r="L284" s="60" t="str">
        <f t="shared" si="20"/>
        <v>Shoulder, Right</v>
      </c>
      <c r="M284" s="64" t="str">
        <f t="shared" si="22"/>
        <v>PI.IC.MU.120206.01</v>
      </c>
      <c r="N284" s="64"/>
      <c r="O284" s="64" t="str">
        <f t="shared" si="23"/>
        <v>PH.IC.MU.120206.01</v>
      </c>
      <c r="Q284" s="64" t="str">
        <f t="shared" si="24"/>
        <v>CL.IC.MU.120206.01</v>
      </c>
    </row>
    <row r="285" spans="1:17" s="60" customFormat="1" ht="15">
      <c r="A285" s="60" t="s">
        <v>7740</v>
      </c>
      <c r="C285" s="61" t="s">
        <v>3064</v>
      </c>
      <c r="E285" s="61" t="s">
        <v>12430</v>
      </c>
      <c r="F285" s="60" t="s">
        <v>7574</v>
      </c>
      <c r="G285" s="60" t="s">
        <v>7375</v>
      </c>
      <c r="H285" s="62" t="s">
        <v>12225</v>
      </c>
      <c r="I285" s="60" t="s">
        <v>7930</v>
      </c>
      <c r="J285" s="63" t="str">
        <f t="shared" si="21"/>
        <v>IC.MU.120207</v>
      </c>
      <c r="K285" s="61" t="s">
        <v>12175</v>
      </c>
      <c r="L285" s="60" t="str">
        <f t="shared" si="20"/>
        <v>Shoulder, Left</v>
      </c>
      <c r="M285" s="64" t="str">
        <f t="shared" si="22"/>
        <v>PI.IC.MU.120207.01</v>
      </c>
      <c r="N285" s="64"/>
      <c r="O285" s="64" t="str">
        <f t="shared" si="23"/>
        <v>PH.IC.MU.120207.01</v>
      </c>
      <c r="Q285" s="64" t="str">
        <f t="shared" si="24"/>
        <v>CL.IC.MU.120207.01</v>
      </c>
    </row>
    <row r="286" spans="1:17" s="60" customFormat="1" ht="15">
      <c r="A286" s="60" t="s">
        <v>7740</v>
      </c>
      <c r="B286" s="60" t="s">
        <v>7575</v>
      </c>
      <c r="C286" s="61" t="s">
        <v>5560</v>
      </c>
      <c r="D286" s="60" t="s">
        <v>7576</v>
      </c>
      <c r="E286" s="61" t="s">
        <v>12175</v>
      </c>
      <c r="F286" s="60" t="s">
        <v>7577</v>
      </c>
      <c r="G286" s="60" t="s">
        <v>7578</v>
      </c>
      <c r="H286" s="62" t="s">
        <v>11848</v>
      </c>
      <c r="I286" s="60" t="s">
        <v>10076</v>
      </c>
      <c r="J286" s="63" t="str">
        <f t="shared" si="21"/>
        <v>IC.MU.130101</v>
      </c>
      <c r="K286" s="61" t="s">
        <v>12175</v>
      </c>
      <c r="L286" s="60" t="str">
        <f t="shared" si="20"/>
        <v>Pin Care done</v>
      </c>
      <c r="M286" s="64" t="str">
        <f t="shared" si="22"/>
        <v>PI.IC.MU.130101.01</v>
      </c>
      <c r="N286" s="64"/>
      <c r="O286" s="64" t="str">
        <f t="shared" si="23"/>
        <v>PH.IC.MU.130101.01</v>
      </c>
      <c r="Q286" s="64" t="str">
        <f t="shared" si="24"/>
        <v>CL.IC.MU.130101.01</v>
      </c>
    </row>
    <row r="287" spans="1:17" s="60" customFormat="1" ht="15">
      <c r="A287" s="60" t="s">
        <v>7740</v>
      </c>
      <c r="C287" s="61" t="s">
        <v>5560</v>
      </c>
      <c r="E287" s="61" t="s">
        <v>12175</v>
      </c>
      <c r="F287" s="60" t="s">
        <v>7577</v>
      </c>
      <c r="G287" s="60" t="s">
        <v>7581</v>
      </c>
      <c r="H287" s="62" t="s">
        <v>12430</v>
      </c>
      <c r="I287" s="60" t="s">
        <v>8623</v>
      </c>
      <c r="J287" s="63" t="str">
        <f t="shared" si="21"/>
        <v>IC.MU.130102</v>
      </c>
      <c r="K287" s="61" t="s">
        <v>12175</v>
      </c>
      <c r="L287" s="60" t="str">
        <f t="shared" si="20"/>
        <v>Pin Care not due</v>
      </c>
      <c r="M287" s="64" t="str">
        <f t="shared" si="22"/>
        <v>PI.IC.MU.130102.01</v>
      </c>
      <c r="N287" s="64"/>
      <c r="O287" s="64" t="str">
        <f t="shared" si="23"/>
        <v>PH.IC.MU.130102.01</v>
      </c>
      <c r="Q287" s="64" t="str">
        <f t="shared" si="24"/>
        <v>CL.IC.MU.130102.01</v>
      </c>
    </row>
    <row r="288" spans="1:17" s="60" customFormat="1" ht="15">
      <c r="A288" s="60" t="s">
        <v>7740</v>
      </c>
      <c r="B288" s="60" t="s">
        <v>7582</v>
      </c>
      <c r="C288" s="61" t="s">
        <v>4082</v>
      </c>
      <c r="D288" s="60" t="s">
        <v>7469</v>
      </c>
      <c r="E288" s="61" t="s">
        <v>12175</v>
      </c>
      <c r="F288" s="60" t="s">
        <v>7583</v>
      </c>
      <c r="G288" s="60" t="s">
        <v>12157</v>
      </c>
      <c r="H288" s="62" t="s">
        <v>12030</v>
      </c>
      <c r="I288" s="60" t="s">
        <v>12157</v>
      </c>
      <c r="J288" s="63" t="str">
        <f t="shared" si="21"/>
        <v>IC.MU.140102</v>
      </c>
      <c r="K288" s="61" t="s">
        <v>2379</v>
      </c>
      <c r="L288" s="60" t="str">
        <f t="shared" si="20"/>
        <v>None</v>
      </c>
      <c r="M288" s="64" t="str">
        <f t="shared" si="22"/>
        <v>PI.IC.MU.140102.01</v>
      </c>
      <c r="N288" s="64"/>
      <c r="O288" s="64" t="str">
        <f t="shared" si="23"/>
        <v>PH.IC.MU.140102.01</v>
      </c>
      <c r="Q288" s="64" t="str">
        <f t="shared" si="24"/>
        <v>CL.IC.MU.140102.01</v>
      </c>
    </row>
    <row r="289" spans="1:17" s="60" customFormat="1" ht="15">
      <c r="A289" s="60" t="s">
        <v>7740</v>
      </c>
      <c r="C289" s="61" t="s">
        <v>4082</v>
      </c>
      <c r="E289" s="61" t="s">
        <v>12175</v>
      </c>
      <c r="F289" s="60" t="s">
        <v>7583</v>
      </c>
      <c r="G289" s="60" t="s">
        <v>7785</v>
      </c>
      <c r="H289" s="62" t="s">
        <v>12032</v>
      </c>
      <c r="I289" s="60" t="s">
        <v>7584</v>
      </c>
      <c r="J289" s="63" t="str">
        <f t="shared" si="21"/>
        <v>IC.MU.140103</v>
      </c>
      <c r="K289" s="61" t="s">
        <v>12175</v>
      </c>
      <c r="L289" s="60" t="str">
        <f t="shared" si="20"/>
        <v>Arm, right</v>
      </c>
      <c r="M289" s="64" t="str">
        <f t="shared" si="22"/>
        <v>PI.IC.MU.140103.01</v>
      </c>
      <c r="N289" s="64"/>
      <c r="O289" s="64" t="str">
        <f t="shared" si="23"/>
        <v>PH.IC.MU.140103.01</v>
      </c>
      <c r="Q289" s="64" t="str">
        <f t="shared" si="24"/>
        <v>CL.IC.MU.140103.01</v>
      </c>
    </row>
    <row r="290" spans="1:17" s="60" customFormat="1" ht="15">
      <c r="A290" s="60" t="s">
        <v>7740</v>
      </c>
      <c r="C290" s="61" t="s">
        <v>4082</v>
      </c>
      <c r="E290" s="61" t="s">
        <v>12175</v>
      </c>
      <c r="F290" s="60" t="s">
        <v>7583</v>
      </c>
      <c r="G290" s="60" t="s">
        <v>7585</v>
      </c>
      <c r="H290" s="62" t="s">
        <v>12028</v>
      </c>
      <c r="I290" s="60" t="s">
        <v>7586</v>
      </c>
      <c r="J290" s="63" t="str">
        <f t="shared" si="21"/>
        <v>IC.MU.140104</v>
      </c>
      <c r="K290" s="61" t="s">
        <v>12175</v>
      </c>
      <c r="L290" s="60" t="str">
        <f t="shared" si="20"/>
        <v xml:space="preserve">     Arm, left</v>
      </c>
      <c r="M290" s="64" t="str">
        <f t="shared" si="22"/>
        <v>PI.IC.MU.140104.01</v>
      </c>
      <c r="N290" s="64"/>
      <c r="O290" s="64" t="str">
        <f t="shared" si="23"/>
        <v>PH.IC.MU.140104.01</v>
      </c>
      <c r="Q290" s="64" t="str">
        <f t="shared" si="24"/>
        <v>CL.IC.MU.140104.01</v>
      </c>
    </row>
    <row r="291" spans="1:17" s="60" customFormat="1" ht="15">
      <c r="A291" s="60" t="s">
        <v>7740</v>
      </c>
      <c r="C291" s="61" t="s">
        <v>4082</v>
      </c>
      <c r="E291" s="61" t="s">
        <v>12175</v>
      </c>
      <c r="F291" s="60" t="s">
        <v>7583</v>
      </c>
      <c r="G291" s="60" t="s">
        <v>9437</v>
      </c>
      <c r="H291" s="62" t="s">
        <v>12210</v>
      </c>
      <c r="I291" s="60" t="s">
        <v>7827</v>
      </c>
      <c r="J291" s="63" t="str">
        <f t="shared" si="21"/>
        <v>IC.MU.140105</v>
      </c>
      <c r="K291" s="61" t="s">
        <v>12175</v>
      </c>
      <c r="L291" s="60" t="str">
        <f t="shared" si="20"/>
        <v>Hand, right</v>
      </c>
      <c r="M291" s="64" t="str">
        <f t="shared" si="22"/>
        <v>PI.IC.MU.140105.01</v>
      </c>
      <c r="N291" s="64"/>
      <c r="O291" s="64" t="str">
        <f t="shared" si="23"/>
        <v>PH.IC.MU.140105.01</v>
      </c>
      <c r="Q291" s="64" t="str">
        <f t="shared" si="24"/>
        <v>CL.IC.MU.140105.01</v>
      </c>
    </row>
    <row r="292" spans="1:17" s="60" customFormat="1" ht="15">
      <c r="A292" s="60" t="s">
        <v>7740</v>
      </c>
      <c r="C292" s="61" t="s">
        <v>4082</v>
      </c>
      <c r="E292" s="61" t="s">
        <v>12175</v>
      </c>
      <c r="F292" s="60" t="s">
        <v>7583</v>
      </c>
      <c r="G292" s="60" t="s">
        <v>9444</v>
      </c>
      <c r="H292" s="62" t="s">
        <v>12212</v>
      </c>
      <c r="I292" s="60" t="s">
        <v>7828</v>
      </c>
      <c r="J292" s="63" t="str">
        <f t="shared" si="21"/>
        <v>IC.MU.140106</v>
      </c>
      <c r="K292" s="61" t="s">
        <v>12175</v>
      </c>
      <c r="L292" s="60" t="str">
        <f t="shared" si="20"/>
        <v>Hand, left</v>
      </c>
      <c r="M292" s="64" t="str">
        <f t="shared" si="22"/>
        <v>PI.IC.MU.140106.01</v>
      </c>
      <c r="N292" s="64"/>
      <c r="O292" s="64" t="str">
        <f t="shared" si="23"/>
        <v>PH.IC.MU.140106.01</v>
      </c>
      <c r="Q292" s="64" t="str">
        <f t="shared" si="24"/>
        <v>CL.IC.MU.140106.01</v>
      </c>
    </row>
    <row r="293" spans="1:17" s="60" customFormat="1" ht="15">
      <c r="A293" s="60" t="s">
        <v>7740</v>
      </c>
      <c r="C293" s="61" t="s">
        <v>4082</v>
      </c>
      <c r="E293" s="61" t="s">
        <v>12175</v>
      </c>
      <c r="F293" s="60" t="s">
        <v>7583</v>
      </c>
      <c r="G293" s="60" t="s">
        <v>7633</v>
      </c>
      <c r="H293" s="62" t="s">
        <v>12225</v>
      </c>
      <c r="I293" s="60" t="s">
        <v>7587</v>
      </c>
      <c r="J293" s="63" t="str">
        <f t="shared" si="21"/>
        <v>IC.MU.140107</v>
      </c>
      <c r="K293" s="61" t="s">
        <v>12175</v>
      </c>
      <c r="L293" s="60" t="str">
        <f t="shared" si="20"/>
        <v>Leg, right</v>
      </c>
      <c r="M293" s="64" t="str">
        <f t="shared" si="22"/>
        <v>PI.IC.MU.140107.01</v>
      </c>
      <c r="N293" s="64"/>
      <c r="O293" s="64" t="str">
        <f t="shared" si="23"/>
        <v>PH.IC.MU.140107.01</v>
      </c>
      <c r="Q293" s="64" t="str">
        <f t="shared" si="24"/>
        <v>CL.IC.MU.140107.01</v>
      </c>
    </row>
    <row r="294" spans="1:17" s="60" customFormat="1" ht="15">
      <c r="A294" s="60" t="s">
        <v>7740</v>
      </c>
      <c r="C294" s="61" t="s">
        <v>4082</v>
      </c>
      <c r="E294" s="61" t="s">
        <v>12175</v>
      </c>
      <c r="F294" s="60" t="s">
        <v>7583</v>
      </c>
      <c r="G294" s="60" t="s">
        <v>7635</v>
      </c>
      <c r="H294" s="62" t="s">
        <v>11638</v>
      </c>
      <c r="I294" s="60" t="s">
        <v>7429</v>
      </c>
      <c r="J294" s="63" t="str">
        <f t="shared" si="21"/>
        <v>IC.MU.140108</v>
      </c>
      <c r="K294" s="61" t="s">
        <v>12175</v>
      </c>
      <c r="L294" s="60" t="str">
        <f t="shared" si="20"/>
        <v>Leg, left</v>
      </c>
      <c r="M294" s="64" t="str">
        <f t="shared" si="22"/>
        <v>PI.IC.MU.140108.01</v>
      </c>
      <c r="N294" s="64"/>
      <c r="O294" s="64" t="str">
        <f t="shared" si="23"/>
        <v>PH.IC.MU.140108.01</v>
      </c>
      <c r="Q294" s="64" t="str">
        <f t="shared" si="24"/>
        <v>CL.IC.MU.140108.01</v>
      </c>
    </row>
    <row r="295" spans="1:17" s="60" customFormat="1" ht="15">
      <c r="A295" s="60" t="s">
        <v>7740</v>
      </c>
      <c r="C295" s="61" t="s">
        <v>4082</v>
      </c>
      <c r="E295" s="61" t="s">
        <v>12175</v>
      </c>
      <c r="F295" s="60" t="s">
        <v>7583</v>
      </c>
      <c r="G295" s="60" t="s">
        <v>9171</v>
      </c>
      <c r="H295" s="62" t="s">
        <v>11639</v>
      </c>
      <c r="I295" s="60" t="s">
        <v>7671</v>
      </c>
      <c r="J295" s="63" t="str">
        <f t="shared" si="21"/>
        <v>IC.MU.140109</v>
      </c>
      <c r="K295" s="61" t="s">
        <v>12175</v>
      </c>
      <c r="L295" s="60" t="str">
        <f t="shared" si="20"/>
        <v>Foot, right</v>
      </c>
      <c r="M295" s="64" t="str">
        <f t="shared" si="22"/>
        <v>PI.IC.MU.140109.01</v>
      </c>
      <c r="N295" s="64"/>
      <c r="O295" s="64" t="str">
        <f t="shared" si="23"/>
        <v>PH.IC.MU.140109.01</v>
      </c>
      <c r="Q295" s="64" t="str">
        <f t="shared" si="24"/>
        <v>CL.IC.MU.140109.01</v>
      </c>
    </row>
    <row r="296" spans="1:17" s="60" customFormat="1" ht="15">
      <c r="A296" s="60" t="s">
        <v>7740</v>
      </c>
      <c r="C296" s="61" t="s">
        <v>4082</v>
      </c>
      <c r="E296" s="61" t="s">
        <v>12175</v>
      </c>
      <c r="F296" s="60" t="s">
        <v>7583</v>
      </c>
      <c r="G296" s="60" t="s">
        <v>9306</v>
      </c>
      <c r="H296" s="62" t="s">
        <v>11829</v>
      </c>
      <c r="I296" s="60" t="s">
        <v>7430</v>
      </c>
      <c r="J296" s="63" t="str">
        <f t="shared" si="21"/>
        <v>IC.MU.140110</v>
      </c>
      <c r="K296" s="61" t="s">
        <v>12175</v>
      </c>
      <c r="L296" s="60" t="str">
        <f t="shared" si="20"/>
        <v>Foot, left</v>
      </c>
      <c r="M296" s="64" t="str">
        <f t="shared" si="22"/>
        <v>PI.IC.MU.140110.01</v>
      </c>
      <c r="N296" s="64"/>
      <c r="O296" s="64" t="str">
        <f t="shared" si="23"/>
        <v>PH.IC.MU.140110.01</v>
      </c>
      <c r="Q296" s="64" t="str">
        <f t="shared" si="24"/>
        <v>CL.IC.MU.140110.01</v>
      </c>
    </row>
    <row r="297" spans="1:17" s="60" customFormat="1" ht="15">
      <c r="A297" s="60" t="s">
        <v>7740</v>
      </c>
      <c r="C297" s="61" t="s">
        <v>4082</v>
      </c>
      <c r="E297" s="61" t="s">
        <v>12175</v>
      </c>
      <c r="F297" s="60" t="s">
        <v>7583</v>
      </c>
      <c r="G297" s="60" t="s">
        <v>9043</v>
      </c>
      <c r="H297" s="62" t="s">
        <v>12099</v>
      </c>
      <c r="I297" s="60" t="s">
        <v>7431</v>
      </c>
      <c r="J297" s="63" t="str">
        <f t="shared" si="21"/>
        <v>IC.MU.140111</v>
      </c>
      <c r="K297" s="61" t="s">
        <v>12175</v>
      </c>
      <c r="L297" s="60" t="str">
        <f t="shared" si="20"/>
        <v>Eye, right</v>
      </c>
      <c r="M297" s="64" t="str">
        <f t="shared" si="22"/>
        <v>PI.IC.MU.140111.01</v>
      </c>
      <c r="N297" s="64"/>
      <c r="O297" s="64" t="str">
        <f t="shared" si="23"/>
        <v>PH.IC.MU.140111.01</v>
      </c>
      <c r="Q297" s="64" t="str">
        <f t="shared" si="24"/>
        <v>CL.IC.MU.140111.01</v>
      </c>
    </row>
    <row r="298" spans="1:17" s="60" customFormat="1" ht="15">
      <c r="A298" s="60" t="s">
        <v>7740</v>
      </c>
      <c r="C298" s="61" t="s">
        <v>4082</v>
      </c>
      <c r="E298" s="61" t="s">
        <v>12175</v>
      </c>
      <c r="F298" s="60" t="s">
        <v>7583</v>
      </c>
      <c r="G298" s="60" t="s">
        <v>9045</v>
      </c>
      <c r="H298" s="62" t="s">
        <v>12100</v>
      </c>
      <c r="I298" s="60" t="s">
        <v>7432</v>
      </c>
      <c r="J298" s="63" t="str">
        <f t="shared" si="21"/>
        <v>IC.MU.140112</v>
      </c>
      <c r="K298" s="61" t="s">
        <v>12175</v>
      </c>
      <c r="L298" s="60" t="str">
        <f t="shared" si="20"/>
        <v>Eye, left</v>
      </c>
      <c r="M298" s="64" t="str">
        <f t="shared" si="22"/>
        <v>PI.IC.MU.140112.01</v>
      </c>
      <c r="N298" s="64"/>
      <c r="O298" s="64" t="str">
        <f t="shared" si="23"/>
        <v>PH.IC.MU.140112.01</v>
      </c>
      <c r="Q298" s="64" t="str">
        <f t="shared" si="24"/>
        <v>CL.IC.MU.140112.01</v>
      </c>
    </row>
    <row r="299" spans="1:17" s="60" customFormat="1" ht="15">
      <c r="A299" s="60" t="s">
        <v>7740</v>
      </c>
      <c r="C299" s="61" t="s">
        <v>4082</v>
      </c>
      <c r="E299" s="61" t="s">
        <v>12175</v>
      </c>
      <c r="F299" s="60" t="s">
        <v>7583</v>
      </c>
      <c r="G299" s="60" t="s">
        <v>7433</v>
      </c>
      <c r="H299" s="62" t="s">
        <v>12101</v>
      </c>
      <c r="I299" s="60" t="s">
        <v>12437</v>
      </c>
      <c r="J299" s="63" t="str">
        <f t="shared" si="21"/>
        <v>IC.MU.140113</v>
      </c>
      <c r="K299" s="61" t="s">
        <v>12175</v>
      </c>
      <c r="L299" s="60" t="str">
        <f t="shared" si="20"/>
        <v>Other, specify</v>
      </c>
      <c r="M299" s="64" t="str">
        <f t="shared" si="22"/>
        <v>PI.IC.MU.140113.01</v>
      </c>
      <c r="N299" s="64"/>
      <c r="O299" s="64" t="str">
        <f t="shared" si="23"/>
        <v>PH.IC.MU.140113.01</v>
      </c>
      <c r="Q299" s="64" t="str">
        <f t="shared" si="24"/>
        <v>CL.IC.MU.140113.01</v>
      </c>
    </row>
    <row r="300" spans="1:17" s="60" customFormat="1" ht="15">
      <c r="A300" s="60" t="s">
        <v>7740</v>
      </c>
      <c r="C300" s="61" t="s">
        <v>4082</v>
      </c>
      <c r="D300" s="60" t="s">
        <v>11814</v>
      </c>
      <c r="E300" s="61" t="s">
        <v>12430</v>
      </c>
      <c r="F300" s="60" t="s">
        <v>7583</v>
      </c>
      <c r="G300" s="60" t="s">
        <v>7434</v>
      </c>
      <c r="H300" s="62" t="s">
        <v>11848</v>
      </c>
      <c r="I300" s="60" t="s">
        <v>11643</v>
      </c>
      <c r="J300" s="63" t="str">
        <f t="shared" si="21"/>
        <v>IC.MU.140201</v>
      </c>
      <c r="K300" s="61" t="s">
        <v>12175</v>
      </c>
      <c r="L300" s="60" t="str">
        <f t="shared" si="20"/>
        <v>Prosthesis On</v>
      </c>
      <c r="M300" s="64" t="str">
        <f t="shared" si="22"/>
        <v>PI.IC.MU.140201.01</v>
      </c>
      <c r="N300" s="64"/>
      <c r="O300" s="64" t="str">
        <f t="shared" si="23"/>
        <v>PH.IC.MU.140201.01</v>
      </c>
      <c r="Q300" s="64" t="str">
        <f t="shared" si="24"/>
        <v>CL.IC.MU.140201.01</v>
      </c>
    </row>
    <row r="301" spans="1:17" s="60" customFormat="1" ht="15">
      <c r="A301" s="60" t="s">
        <v>7740</v>
      </c>
      <c r="C301" s="61" t="s">
        <v>4082</v>
      </c>
      <c r="E301" s="61" t="s">
        <v>12430</v>
      </c>
      <c r="F301" s="60" t="s">
        <v>7583</v>
      </c>
      <c r="G301" s="60" t="s">
        <v>7435</v>
      </c>
      <c r="H301" s="62" t="s">
        <v>12030</v>
      </c>
      <c r="I301" s="60" t="s">
        <v>11821</v>
      </c>
      <c r="J301" s="63" t="str">
        <f t="shared" si="21"/>
        <v>IC.MU.140202</v>
      </c>
      <c r="K301" s="61" t="s">
        <v>12175</v>
      </c>
      <c r="L301" s="60" t="str">
        <f t="shared" si="20"/>
        <v>Prosthesis off</v>
      </c>
      <c r="M301" s="64" t="str">
        <f t="shared" si="22"/>
        <v>PI.IC.MU.140202.01</v>
      </c>
      <c r="N301" s="64"/>
      <c r="O301" s="64" t="str">
        <f t="shared" si="23"/>
        <v>PH.IC.MU.140202.01</v>
      </c>
      <c r="Q301" s="64" t="str">
        <f t="shared" si="24"/>
        <v>CL.IC.MU.140202.01</v>
      </c>
    </row>
    <row r="302" spans="1:17" s="60" customFormat="1" ht="15">
      <c r="A302" s="60" t="s">
        <v>7740</v>
      </c>
      <c r="B302" s="60" t="s">
        <v>7579</v>
      </c>
      <c r="C302" s="61" t="s">
        <v>7456</v>
      </c>
      <c r="D302" s="60" t="s">
        <v>7469</v>
      </c>
      <c r="E302" s="61" t="s">
        <v>12175</v>
      </c>
      <c r="F302" s="60" t="s">
        <v>7580</v>
      </c>
      <c r="G302" s="60" t="s">
        <v>11363</v>
      </c>
      <c r="H302" s="62" t="s">
        <v>11848</v>
      </c>
      <c r="I302" s="60" t="s">
        <v>12157</v>
      </c>
      <c r="J302" s="63" t="str">
        <f t="shared" si="21"/>
        <v>IC.MU.150101</v>
      </c>
      <c r="K302" s="61" t="s">
        <v>12175</v>
      </c>
      <c r="L302" s="60" t="str">
        <f t="shared" si="20"/>
        <v xml:space="preserve">     None</v>
      </c>
      <c r="M302" s="64" t="str">
        <f t="shared" si="22"/>
        <v>PI.IC.MU.150101.01</v>
      </c>
      <c r="N302" s="64"/>
      <c r="O302" s="64" t="str">
        <f t="shared" si="23"/>
        <v>PH.IC.MU.150101.01</v>
      </c>
      <c r="Q302" s="64" t="str">
        <f t="shared" si="24"/>
        <v>CL.IC.MU.150101.01</v>
      </c>
    </row>
    <row r="303" spans="1:17" s="60" customFormat="1" ht="15">
      <c r="A303" s="60" t="s">
        <v>7740</v>
      </c>
      <c r="C303" s="61" t="s">
        <v>7456</v>
      </c>
      <c r="E303" s="61" t="s">
        <v>12175</v>
      </c>
      <c r="F303" s="60" t="s">
        <v>7580</v>
      </c>
      <c r="G303" s="60" t="s">
        <v>7785</v>
      </c>
      <c r="H303" s="62" t="s">
        <v>12030</v>
      </c>
      <c r="I303" s="60" t="s">
        <v>7438</v>
      </c>
      <c r="J303" s="63" t="str">
        <f t="shared" si="21"/>
        <v>IC.MU.150102</v>
      </c>
      <c r="K303" s="61" t="s">
        <v>12175</v>
      </c>
      <c r="L303" s="60" t="str">
        <f t="shared" si="20"/>
        <v>Arm, right</v>
      </c>
      <c r="M303" s="64" t="str">
        <f t="shared" si="22"/>
        <v>PI.IC.MU.150102.01</v>
      </c>
      <c r="N303" s="64"/>
      <c r="O303" s="64" t="str">
        <f t="shared" si="23"/>
        <v>PH.IC.MU.150102.01</v>
      </c>
      <c r="Q303" s="64" t="str">
        <f t="shared" si="24"/>
        <v>CL.IC.MU.150102.01</v>
      </c>
    </row>
    <row r="304" spans="1:17" s="60" customFormat="1" ht="15">
      <c r="A304" s="60" t="s">
        <v>7740</v>
      </c>
      <c r="C304" s="61" t="s">
        <v>7456</v>
      </c>
      <c r="E304" s="61" t="s">
        <v>12175</v>
      </c>
      <c r="F304" s="60" t="s">
        <v>7580</v>
      </c>
      <c r="G304" s="60" t="s">
        <v>7787</v>
      </c>
      <c r="H304" s="62" t="s">
        <v>12032</v>
      </c>
      <c r="I304" s="60" t="s">
        <v>7586</v>
      </c>
      <c r="J304" s="63" t="str">
        <f t="shared" si="21"/>
        <v>IC.MU.150103</v>
      </c>
      <c r="K304" s="61" t="s">
        <v>12175</v>
      </c>
      <c r="L304" s="60" t="str">
        <f t="shared" si="20"/>
        <v>Arm, left</v>
      </c>
      <c r="M304" s="64" t="str">
        <f t="shared" si="22"/>
        <v>PI.IC.MU.150103.01</v>
      </c>
      <c r="N304" s="64"/>
      <c r="O304" s="64" t="str">
        <f t="shared" si="23"/>
        <v>PH.IC.MU.150103.01</v>
      </c>
      <c r="Q304" s="64" t="str">
        <f t="shared" si="24"/>
        <v>CL.IC.MU.150103.01</v>
      </c>
    </row>
    <row r="305" spans="1:17" s="60" customFormat="1" ht="15">
      <c r="A305" s="60" t="s">
        <v>7740</v>
      </c>
      <c r="C305" s="61" t="s">
        <v>7456</v>
      </c>
      <c r="E305" s="61" t="s">
        <v>12175</v>
      </c>
      <c r="F305" s="60" t="s">
        <v>7580</v>
      </c>
      <c r="G305" s="60" t="s">
        <v>9437</v>
      </c>
      <c r="H305" s="62" t="s">
        <v>12028</v>
      </c>
      <c r="I305" s="60" t="s">
        <v>7827</v>
      </c>
      <c r="J305" s="63" t="str">
        <f t="shared" si="21"/>
        <v>IC.MU.150104</v>
      </c>
      <c r="K305" s="61" t="s">
        <v>12175</v>
      </c>
      <c r="L305" s="60" t="str">
        <f t="shared" si="20"/>
        <v>Hand, right</v>
      </c>
      <c r="M305" s="64" t="str">
        <f t="shared" si="22"/>
        <v>PI.IC.MU.150104.01</v>
      </c>
      <c r="N305" s="64"/>
      <c r="O305" s="64" t="str">
        <f t="shared" si="23"/>
        <v>PH.IC.MU.150104.01</v>
      </c>
      <c r="Q305" s="64" t="str">
        <f t="shared" si="24"/>
        <v>CL.IC.MU.150104.01</v>
      </c>
    </row>
    <row r="306" spans="1:17" s="60" customFormat="1" ht="15">
      <c r="A306" s="60" t="s">
        <v>7740</v>
      </c>
      <c r="C306" s="61" t="s">
        <v>7456</v>
      </c>
      <c r="E306" s="61" t="s">
        <v>12175</v>
      </c>
      <c r="F306" s="60" t="s">
        <v>7580</v>
      </c>
      <c r="G306" s="60" t="s">
        <v>9444</v>
      </c>
      <c r="H306" s="62" t="s">
        <v>12210</v>
      </c>
      <c r="I306" s="60" t="s">
        <v>7828</v>
      </c>
      <c r="J306" s="63" t="str">
        <f t="shared" si="21"/>
        <v>IC.MU.150105</v>
      </c>
      <c r="K306" s="61" t="s">
        <v>12175</v>
      </c>
      <c r="L306" s="60" t="str">
        <f t="shared" si="20"/>
        <v>Hand, left</v>
      </c>
      <c r="M306" s="64" t="str">
        <f t="shared" si="22"/>
        <v>PI.IC.MU.150105.01</v>
      </c>
      <c r="N306" s="64"/>
      <c r="O306" s="64" t="str">
        <f t="shared" si="23"/>
        <v>PH.IC.MU.150105.01</v>
      </c>
      <c r="Q306" s="64" t="str">
        <f t="shared" si="24"/>
        <v>CL.IC.MU.150105.01</v>
      </c>
    </row>
    <row r="307" spans="1:17" s="60" customFormat="1" ht="15">
      <c r="A307" s="60" t="s">
        <v>7740</v>
      </c>
      <c r="C307" s="61" t="s">
        <v>7456</v>
      </c>
      <c r="E307" s="61" t="s">
        <v>12175</v>
      </c>
      <c r="F307" s="60" t="s">
        <v>7580</v>
      </c>
      <c r="G307" s="60" t="s">
        <v>7633</v>
      </c>
      <c r="H307" s="62" t="s">
        <v>12212</v>
      </c>
      <c r="I307" s="60" t="s">
        <v>7587</v>
      </c>
      <c r="J307" s="63" t="str">
        <f t="shared" si="21"/>
        <v>IC.MU.150106</v>
      </c>
      <c r="K307" s="61" t="s">
        <v>12175</v>
      </c>
      <c r="L307" s="60" t="str">
        <f t="shared" si="20"/>
        <v>Leg, right</v>
      </c>
      <c r="M307" s="64" t="str">
        <f t="shared" si="22"/>
        <v>PI.IC.MU.150106.01</v>
      </c>
      <c r="N307" s="64"/>
      <c r="O307" s="64" t="str">
        <f t="shared" si="23"/>
        <v>PH.IC.MU.150106.01</v>
      </c>
      <c r="Q307" s="64" t="str">
        <f t="shared" si="24"/>
        <v>CL.IC.MU.150106.01</v>
      </c>
    </row>
    <row r="308" spans="1:17" s="60" customFormat="1" ht="15">
      <c r="A308" s="60" t="s">
        <v>7740</v>
      </c>
      <c r="C308" s="61" t="s">
        <v>7456</v>
      </c>
      <c r="E308" s="61" t="s">
        <v>12175</v>
      </c>
      <c r="F308" s="60" t="s">
        <v>7580</v>
      </c>
      <c r="G308" s="60" t="s">
        <v>7635</v>
      </c>
      <c r="H308" s="62" t="s">
        <v>12225</v>
      </c>
      <c r="I308" s="60" t="s">
        <v>7429</v>
      </c>
      <c r="J308" s="63" t="str">
        <f t="shared" si="21"/>
        <v>IC.MU.150107</v>
      </c>
      <c r="K308" s="61" t="s">
        <v>12175</v>
      </c>
      <c r="L308" s="60" t="str">
        <f t="shared" si="20"/>
        <v>Leg, left</v>
      </c>
      <c r="M308" s="64" t="str">
        <f t="shared" si="22"/>
        <v>PI.IC.MU.150107.01</v>
      </c>
      <c r="N308" s="64"/>
      <c r="O308" s="64" t="str">
        <f t="shared" si="23"/>
        <v>PH.IC.MU.150107.01</v>
      </c>
      <c r="Q308" s="64" t="str">
        <f t="shared" si="24"/>
        <v>CL.IC.MU.150107.01</v>
      </c>
    </row>
    <row r="309" spans="1:17" s="60" customFormat="1" ht="15">
      <c r="A309" s="60" t="s">
        <v>7740</v>
      </c>
      <c r="C309" s="61" t="s">
        <v>7456</v>
      </c>
      <c r="E309" s="61" t="s">
        <v>12175</v>
      </c>
      <c r="F309" s="60" t="s">
        <v>7580</v>
      </c>
      <c r="G309" s="60" t="s">
        <v>9171</v>
      </c>
      <c r="H309" s="62" t="s">
        <v>11638</v>
      </c>
      <c r="I309" s="60" t="s">
        <v>7671</v>
      </c>
      <c r="J309" s="63" t="str">
        <f t="shared" si="21"/>
        <v>IC.MU.150108</v>
      </c>
      <c r="K309" s="61" t="s">
        <v>12175</v>
      </c>
      <c r="L309" s="60" t="str">
        <f t="shared" si="20"/>
        <v>Foot, right</v>
      </c>
      <c r="M309" s="64" t="str">
        <f t="shared" si="22"/>
        <v>PI.IC.MU.150108.01</v>
      </c>
      <c r="N309" s="64"/>
      <c r="O309" s="64" t="str">
        <f t="shared" si="23"/>
        <v>PH.IC.MU.150108.01</v>
      </c>
      <c r="Q309" s="64" t="str">
        <f t="shared" si="24"/>
        <v>CL.IC.MU.150108.01</v>
      </c>
    </row>
    <row r="310" spans="1:17" s="60" customFormat="1" ht="15">
      <c r="A310" s="60" t="s">
        <v>7740</v>
      </c>
      <c r="C310" s="61" t="s">
        <v>7456</v>
      </c>
      <c r="E310" s="61" t="s">
        <v>12175</v>
      </c>
      <c r="F310" s="60" t="s">
        <v>7580</v>
      </c>
      <c r="G310" s="60" t="s">
        <v>9306</v>
      </c>
      <c r="H310" s="62" t="s">
        <v>11639</v>
      </c>
      <c r="I310" s="60" t="s">
        <v>7430</v>
      </c>
      <c r="J310" s="63" t="str">
        <f t="shared" si="21"/>
        <v>IC.MU.150109</v>
      </c>
      <c r="K310" s="61" t="s">
        <v>12175</v>
      </c>
      <c r="L310" s="60" t="str">
        <f t="shared" si="20"/>
        <v>Foot, left</v>
      </c>
      <c r="M310" s="64" t="str">
        <f t="shared" si="22"/>
        <v>PI.IC.MU.150109.01</v>
      </c>
      <c r="N310" s="64"/>
      <c r="O310" s="64" t="str">
        <f t="shared" si="23"/>
        <v>PH.IC.MU.150109.01</v>
      </c>
      <c r="Q310" s="64" t="str">
        <f t="shared" si="24"/>
        <v>CL.IC.MU.150109.01</v>
      </c>
    </row>
    <row r="311" spans="1:17" s="60" customFormat="1" ht="15">
      <c r="A311" s="60" t="s">
        <v>7740</v>
      </c>
      <c r="C311" s="61" t="s">
        <v>7456</v>
      </c>
      <c r="E311" s="61" t="s">
        <v>12175</v>
      </c>
      <c r="F311" s="60" t="s">
        <v>7580</v>
      </c>
      <c r="G311" s="60" t="s">
        <v>9043</v>
      </c>
      <c r="H311" s="62" t="s">
        <v>11829</v>
      </c>
      <c r="I311" s="60" t="s">
        <v>7431</v>
      </c>
      <c r="J311" s="63" t="str">
        <f t="shared" si="21"/>
        <v>IC.MU.150110</v>
      </c>
      <c r="K311" s="61" t="s">
        <v>12175</v>
      </c>
      <c r="L311" s="60" t="str">
        <f t="shared" si="20"/>
        <v>Eye, right</v>
      </c>
      <c r="M311" s="64" t="str">
        <f t="shared" si="22"/>
        <v>PI.IC.MU.150110.01</v>
      </c>
      <c r="N311" s="64"/>
      <c r="O311" s="64" t="str">
        <f t="shared" si="23"/>
        <v>PH.IC.MU.150110.01</v>
      </c>
      <c r="Q311" s="64" t="str">
        <f t="shared" si="24"/>
        <v>CL.IC.MU.150110.01</v>
      </c>
    </row>
    <row r="312" spans="1:17" s="60" customFormat="1" ht="15">
      <c r="A312" s="60" t="s">
        <v>7740</v>
      </c>
      <c r="C312" s="61" t="s">
        <v>7456</v>
      </c>
      <c r="E312" s="61" t="s">
        <v>12175</v>
      </c>
      <c r="F312" s="60" t="s">
        <v>7580</v>
      </c>
      <c r="G312" s="60" t="s">
        <v>9045</v>
      </c>
      <c r="H312" s="62" t="s">
        <v>12099</v>
      </c>
      <c r="I312" s="60" t="s">
        <v>7432</v>
      </c>
      <c r="J312" s="63" t="str">
        <f t="shared" si="21"/>
        <v>IC.MU.150111</v>
      </c>
      <c r="K312" s="61" t="s">
        <v>12175</v>
      </c>
      <c r="L312" s="60" t="str">
        <f t="shared" si="20"/>
        <v>Eye, left</v>
      </c>
      <c r="M312" s="64" t="str">
        <f t="shared" si="22"/>
        <v>PI.IC.MU.150111.01</v>
      </c>
      <c r="N312" s="64"/>
      <c r="O312" s="64" t="str">
        <f t="shared" si="23"/>
        <v>PH.IC.MU.150111.01</v>
      </c>
      <c r="Q312" s="64" t="str">
        <f t="shared" si="24"/>
        <v>CL.IC.MU.150111.01</v>
      </c>
    </row>
    <row r="313" spans="1:17" s="60" customFormat="1" ht="15">
      <c r="A313" s="60" t="s">
        <v>7740</v>
      </c>
      <c r="C313" s="61" t="s">
        <v>7456</v>
      </c>
      <c r="E313" s="61" t="s">
        <v>12175</v>
      </c>
      <c r="F313" s="60" t="s">
        <v>7580</v>
      </c>
      <c r="G313" s="60" t="s">
        <v>7433</v>
      </c>
      <c r="H313" s="62" t="s">
        <v>12100</v>
      </c>
      <c r="I313" s="60" t="s">
        <v>12437</v>
      </c>
      <c r="J313" s="63" t="str">
        <f t="shared" si="21"/>
        <v>IC.MU.150112</v>
      </c>
      <c r="K313" s="61" t="s">
        <v>12175</v>
      </c>
      <c r="L313" s="60" t="str">
        <f t="shared" si="20"/>
        <v>Other, specify</v>
      </c>
      <c r="M313" s="64" t="str">
        <f t="shared" si="22"/>
        <v>PI.IC.MU.150112.01</v>
      </c>
      <c r="N313" s="64"/>
      <c r="O313" s="64" t="str">
        <f t="shared" si="23"/>
        <v>PH.IC.MU.150112.01</v>
      </c>
      <c r="Q313" s="64" t="str">
        <f t="shared" si="24"/>
        <v>CL.IC.MU.150112.01</v>
      </c>
    </row>
    <row r="314" spans="1:17" s="60" customFormat="1" ht="15">
      <c r="A314" s="60" t="s">
        <v>7740</v>
      </c>
      <c r="C314" s="61" t="s">
        <v>7456</v>
      </c>
      <c r="E314" s="61" t="s">
        <v>12175</v>
      </c>
      <c r="F314" s="60" t="s">
        <v>7580</v>
      </c>
      <c r="G314" s="60" t="s">
        <v>7439</v>
      </c>
      <c r="H314" s="62" t="s">
        <v>12101</v>
      </c>
      <c r="I314" s="60" t="s">
        <v>11643</v>
      </c>
      <c r="J314" s="63" t="str">
        <f t="shared" si="21"/>
        <v>IC.MU.150113</v>
      </c>
      <c r="K314" s="61" t="s">
        <v>12175</v>
      </c>
      <c r="L314" s="60" t="str">
        <f t="shared" si="20"/>
        <v>Prosthesis on</v>
      </c>
      <c r="M314" s="64" t="str">
        <f t="shared" si="22"/>
        <v>PI.IC.MU.150113.01</v>
      </c>
      <c r="N314" s="64"/>
      <c r="O314" s="64" t="str">
        <f t="shared" si="23"/>
        <v>PH.IC.MU.150113.01</v>
      </c>
      <c r="Q314" s="64" t="str">
        <f t="shared" si="24"/>
        <v>CL.IC.MU.150113.01</v>
      </c>
    </row>
    <row r="315" spans="1:17" s="60" customFormat="1" ht="15">
      <c r="A315" s="60" t="s">
        <v>7740</v>
      </c>
      <c r="C315" s="61" t="s">
        <v>7456</v>
      </c>
      <c r="E315" s="61" t="s">
        <v>12175</v>
      </c>
      <c r="F315" s="60" t="s">
        <v>7580</v>
      </c>
      <c r="G315" s="60" t="s">
        <v>7435</v>
      </c>
      <c r="H315" s="62" t="s">
        <v>12102</v>
      </c>
      <c r="I315" s="60" t="s">
        <v>11821</v>
      </c>
      <c r="J315" s="63" t="str">
        <f t="shared" si="21"/>
        <v>IC.MU.150114</v>
      </c>
      <c r="K315" s="61" t="s">
        <v>12175</v>
      </c>
      <c r="L315" s="60" t="str">
        <f t="shared" si="20"/>
        <v>Prosthesis off</v>
      </c>
      <c r="M315" s="64" t="str">
        <f t="shared" si="22"/>
        <v>PI.IC.MU.150114.01</v>
      </c>
      <c r="N315" s="64"/>
      <c r="O315" s="64" t="str">
        <f t="shared" si="23"/>
        <v>PH.IC.MU.150114.01</v>
      </c>
      <c r="Q315" s="64" t="str">
        <f t="shared" si="24"/>
        <v>CL.IC.MU.150114.01</v>
      </c>
    </row>
    <row r="316" spans="1:17" s="60" customFormat="1" ht="15">
      <c r="A316" s="60" t="s">
        <v>7740</v>
      </c>
      <c r="B316" s="60" t="s">
        <v>7440</v>
      </c>
      <c r="C316" s="61" t="s">
        <v>7863</v>
      </c>
      <c r="D316" s="60" t="s">
        <v>7469</v>
      </c>
      <c r="E316" s="61" t="s">
        <v>12175</v>
      </c>
      <c r="F316" s="60" t="s">
        <v>7441</v>
      </c>
      <c r="G316" s="60" t="s">
        <v>12157</v>
      </c>
      <c r="H316" s="62" t="s">
        <v>11848</v>
      </c>
      <c r="I316" s="60" t="s">
        <v>12157</v>
      </c>
      <c r="J316" s="63" t="str">
        <f t="shared" si="21"/>
        <v>IC.MU.160101</v>
      </c>
      <c r="K316" s="61" t="s">
        <v>12175</v>
      </c>
      <c r="L316" s="60" t="str">
        <f t="shared" si="20"/>
        <v>None</v>
      </c>
      <c r="M316" s="64" t="str">
        <f t="shared" si="22"/>
        <v>PI.IC.MU.160101.01</v>
      </c>
      <c r="N316" s="64"/>
      <c r="O316" s="64" t="str">
        <f t="shared" si="23"/>
        <v>PH.IC.MU.160101.01</v>
      </c>
      <c r="Q316" s="64" t="str">
        <f t="shared" si="24"/>
        <v>CL.IC.MU.160101.01</v>
      </c>
    </row>
    <row r="317" spans="1:17" s="60" customFormat="1" ht="15">
      <c r="A317" s="60" t="s">
        <v>7740</v>
      </c>
      <c r="C317" s="61" t="s">
        <v>7863</v>
      </c>
      <c r="E317" s="61" t="s">
        <v>12175</v>
      </c>
      <c r="F317" s="60" t="s">
        <v>7441</v>
      </c>
      <c r="G317" s="60" t="s">
        <v>7785</v>
      </c>
      <c r="H317" s="62" t="s">
        <v>12030</v>
      </c>
      <c r="I317" s="60" t="s">
        <v>7438</v>
      </c>
      <c r="J317" s="63" t="str">
        <f t="shared" si="21"/>
        <v>IC.MU.160102</v>
      </c>
      <c r="K317" s="61" t="s">
        <v>12175</v>
      </c>
      <c r="L317" s="60" t="str">
        <f t="shared" si="20"/>
        <v>Arm, right</v>
      </c>
      <c r="M317" s="64" t="str">
        <f t="shared" si="22"/>
        <v>PI.IC.MU.160102.01</v>
      </c>
      <c r="N317" s="64"/>
      <c r="O317" s="64" t="str">
        <f t="shared" si="23"/>
        <v>PH.IC.MU.160102.01</v>
      </c>
      <c r="Q317" s="64" t="str">
        <f t="shared" si="24"/>
        <v>CL.IC.MU.160102.01</v>
      </c>
    </row>
    <row r="318" spans="1:17" s="60" customFormat="1" ht="15">
      <c r="A318" s="60" t="s">
        <v>7740</v>
      </c>
      <c r="C318" s="61" t="s">
        <v>7863</v>
      </c>
      <c r="E318" s="61" t="s">
        <v>12175</v>
      </c>
      <c r="F318" s="60" t="s">
        <v>7441</v>
      </c>
      <c r="G318" s="60" t="s">
        <v>7787</v>
      </c>
      <c r="H318" s="62" t="s">
        <v>12032</v>
      </c>
      <c r="I318" s="60" t="s">
        <v>7586</v>
      </c>
      <c r="J318" s="63" t="str">
        <f t="shared" si="21"/>
        <v>IC.MU.160103</v>
      </c>
      <c r="K318" s="61" t="s">
        <v>12175</v>
      </c>
      <c r="L318" s="60" t="str">
        <f t="shared" si="20"/>
        <v>Arm, left</v>
      </c>
      <c r="M318" s="64" t="str">
        <f t="shared" si="22"/>
        <v>PI.IC.MU.160103.01</v>
      </c>
      <c r="N318" s="64"/>
      <c r="O318" s="64" t="str">
        <f t="shared" si="23"/>
        <v>PH.IC.MU.160103.01</v>
      </c>
      <c r="Q318" s="64" t="str">
        <f t="shared" si="24"/>
        <v>CL.IC.MU.160103.01</v>
      </c>
    </row>
    <row r="319" spans="1:17" s="60" customFormat="1" ht="15">
      <c r="A319" s="60" t="s">
        <v>7740</v>
      </c>
      <c r="C319" s="61" t="s">
        <v>7863</v>
      </c>
      <c r="E319" s="61" t="s">
        <v>12175</v>
      </c>
      <c r="F319" s="60" t="s">
        <v>7441</v>
      </c>
      <c r="G319" s="60" t="s">
        <v>9437</v>
      </c>
      <c r="H319" s="62" t="s">
        <v>12028</v>
      </c>
      <c r="I319" s="60" t="s">
        <v>7827</v>
      </c>
      <c r="J319" s="63" t="str">
        <f t="shared" si="21"/>
        <v>IC.MU.160104</v>
      </c>
      <c r="K319" s="61" t="s">
        <v>12175</v>
      </c>
      <c r="L319" s="60" t="str">
        <f t="shared" si="20"/>
        <v>Hand, right</v>
      </c>
      <c r="M319" s="64" t="str">
        <f t="shared" si="22"/>
        <v>PI.IC.MU.160104.01</v>
      </c>
      <c r="N319" s="64"/>
      <c r="O319" s="64" t="str">
        <f t="shared" si="23"/>
        <v>PH.IC.MU.160104.01</v>
      </c>
      <c r="Q319" s="64" t="str">
        <f t="shared" si="24"/>
        <v>CL.IC.MU.160104.01</v>
      </c>
    </row>
    <row r="320" spans="1:17" s="60" customFormat="1" ht="15">
      <c r="A320" s="60" t="s">
        <v>7740</v>
      </c>
      <c r="C320" s="61" t="s">
        <v>7863</v>
      </c>
      <c r="E320" s="61" t="s">
        <v>12175</v>
      </c>
      <c r="F320" s="60" t="s">
        <v>7441</v>
      </c>
      <c r="G320" s="60" t="s">
        <v>9444</v>
      </c>
      <c r="H320" s="62" t="s">
        <v>12210</v>
      </c>
      <c r="I320" s="60" t="s">
        <v>7828</v>
      </c>
      <c r="J320" s="63" t="str">
        <f t="shared" si="21"/>
        <v>IC.MU.160105</v>
      </c>
      <c r="K320" s="61" t="s">
        <v>12175</v>
      </c>
      <c r="L320" s="60" t="str">
        <f t="shared" si="20"/>
        <v>Hand, left</v>
      </c>
      <c r="M320" s="64" t="str">
        <f t="shared" si="22"/>
        <v>PI.IC.MU.160105.01</v>
      </c>
      <c r="N320" s="64"/>
      <c r="O320" s="64" t="str">
        <f t="shared" si="23"/>
        <v>PH.IC.MU.160105.01</v>
      </c>
      <c r="Q320" s="64" t="str">
        <f t="shared" si="24"/>
        <v>CL.IC.MU.160105.01</v>
      </c>
    </row>
    <row r="321" spans="1:17" s="60" customFormat="1" ht="15">
      <c r="A321" s="60" t="s">
        <v>7740</v>
      </c>
      <c r="C321" s="61" t="s">
        <v>7863</v>
      </c>
      <c r="E321" s="61" t="s">
        <v>12175</v>
      </c>
      <c r="F321" s="60" t="s">
        <v>7441</v>
      </c>
      <c r="G321" s="60" t="s">
        <v>7633</v>
      </c>
      <c r="H321" s="62" t="s">
        <v>12212</v>
      </c>
      <c r="I321" s="60" t="s">
        <v>7593</v>
      </c>
      <c r="J321" s="63" t="str">
        <f t="shared" si="21"/>
        <v>IC.MU.160106</v>
      </c>
      <c r="K321" s="61" t="s">
        <v>12175</v>
      </c>
      <c r="L321" s="60" t="str">
        <f t="shared" si="20"/>
        <v>Leg, right</v>
      </c>
      <c r="M321" s="64" t="str">
        <f t="shared" si="22"/>
        <v>PI.IC.MU.160106.01</v>
      </c>
      <c r="N321" s="64"/>
      <c r="O321" s="64" t="str">
        <f t="shared" si="23"/>
        <v>PH.IC.MU.160106.01</v>
      </c>
      <c r="Q321" s="64" t="str">
        <f t="shared" si="24"/>
        <v>CL.IC.MU.160106.01</v>
      </c>
    </row>
    <row r="322" spans="1:17" s="60" customFormat="1" ht="15">
      <c r="A322" s="60" t="s">
        <v>7740</v>
      </c>
      <c r="C322" s="61" t="s">
        <v>7863</v>
      </c>
      <c r="E322" s="61" t="s">
        <v>12175</v>
      </c>
      <c r="F322" s="60" t="s">
        <v>7441</v>
      </c>
      <c r="G322" s="60" t="s">
        <v>7635</v>
      </c>
      <c r="H322" s="62" t="s">
        <v>12225</v>
      </c>
      <c r="I322" s="60" t="s">
        <v>7429</v>
      </c>
      <c r="J322" s="63" t="str">
        <f t="shared" si="21"/>
        <v>IC.MU.160107</v>
      </c>
      <c r="K322" s="61" t="s">
        <v>12175</v>
      </c>
      <c r="L322" s="60" t="str">
        <f t="shared" ref="L322:L385" si="25">G322</f>
        <v>Leg, left</v>
      </c>
      <c r="M322" s="64" t="str">
        <f t="shared" si="22"/>
        <v>PI.IC.MU.160107.01</v>
      </c>
      <c r="N322" s="64"/>
      <c r="O322" s="64" t="str">
        <f t="shared" si="23"/>
        <v>PH.IC.MU.160107.01</v>
      </c>
      <c r="Q322" s="64" t="str">
        <f t="shared" si="24"/>
        <v>CL.IC.MU.160107.01</v>
      </c>
    </row>
    <row r="323" spans="1:17" s="60" customFormat="1" ht="15">
      <c r="A323" s="60" t="s">
        <v>7740</v>
      </c>
      <c r="C323" s="61" t="s">
        <v>7863</v>
      </c>
      <c r="E323" s="61" t="s">
        <v>12175</v>
      </c>
      <c r="F323" s="60" t="s">
        <v>7441</v>
      </c>
      <c r="G323" s="60" t="s">
        <v>9171</v>
      </c>
      <c r="H323" s="62" t="s">
        <v>11638</v>
      </c>
      <c r="I323" s="60" t="s">
        <v>7671</v>
      </c>
      <c r="J323" s="63" t="str">
        <f t="shared" ref="J323:J386" si="26">CONCATENATE("IC.MU.",C323,E323,H323)</f>
        <v>IC.MU.160108</v>
      </c>
      <c r="K323" s="61" t="s">
        <v>12175</v>
      </c>
      <c r="L323" s="60" t="str">
        <f t="shared" si="25"/>
        <v>Foot, right</v>
      </c>
      <c r="M323" s="64" t="str">
        <f t="shared" ref="M323:M371" si="27">CONCATENATE("PI.",J323,".",K323)</f>
        <v>PI.IC.MU.160108.01</v>
      </c>
      <c r="N323" s="64"/>
      <c r="O323" s="64" t="str">
        <f t="shared" ref="O323:O371" si="28">CONCATENATE("PH.",J323,".",K323)</f>
        <v>PH.IC.MU.160108.01</v>
      </c>
      <c r="Q323" s="64" t="str">
        <f t="shared" ref="Q323:Q371" si="29">CONCATENATE("CL.",J323,".",K323)</f>
        <v>CL.IC.MU.160108.01</v>
      </c>
    </row>
    <row r="324" spans="1:17" s="60" customFormat="1" ht="15">
      <c r="A324" s="60" t="s">
        <v>7740</v>
      </c>
      <c r="C324" s="61" t="s">
        <v>7863</v>
      </c>
      <c r="E324" s="61" t="s">
        <v>12175</v>
      </c>
      <c r="F324" s="60" t="s">
        <v>7441</v>
      </c>
      <c r="G324" s="60" t="s">
        <v>9306</v>
      </c>
      <c r="H324" s="62" t="s">
        <v>11639</v>
      </c>
      <c r="I324" s="60" t="s">
        <v>7430</v>
      </c>
      <c r="J324" s="63" t="str">
        <f t="shared" si="26"/>
        <v>IC.MU.160109</v>
      </c>
      <c r="K324" s="61" t="s">
        <v>12175</v>
      </c>
      <c r="L324" s="60" t="str">
        <f t="shared" si="25"/>
        <v>Foot, left</v>
      </c>
      <c r="M324" s="64" t="str">
        <f t="shared" si="27"/>
        <v>PI.IC.MU.160109.01</v>
      </c>
      <c r="N324" s="64"/>
      <c r="O324" s="64" t="str">
        <f t="shared" si="28"/>
        <v>PH.IC.MU.160109.01</v>
      </c>
      <c r="Q324" s="64" t="str">
        <f t="shared" si="29"/>
        <v>CL.IC.MU.160109.01</v>
      </c>
    </row>
    <row r="325" spans="1:17" s="60" customFormat="1" ht="15">
      <c r="A325" s="60" t="s">
        <v>7740</v>
      </c>
      <c r="C325" s="61" t="s">
        <v>7863</v>
      </c>
      <c r="E325" s="61" t="s">
        <v>12175</v>
      </c>
      <c r="F325" s="60" t="s">
        <v>7441</v>
      </c>
      <c r="G325" s="60" t="s">
        <v>9043</v>
      </c>
      <c r="H325" s="62" t="s">
        <v>11829</v>
      </c>
      <c r="I325" s="60" t="s">
        <v>7431</v>
      </c>
      <c r="J325" s="63" t="str">
        <f t="shared" si="26"/>
        <v>IC.MU.160110</v>
      </c>
      <c r="K325" s="61" t="s">
        <v>12175</v>
      </c>
      <c r="L325" s="60" t="str">
        <f t="shared" si="25"/>
        <v>Eye, right</v>
      </c>
      <c r="M325" s="64" t="str">
        <f t="shared" si="27"/>
        <v>PI.IC.MU.160110.01</v>
      </c>
      <c r="N325" s="64"/>
      <c r="O325" s="64" t="str">
        <f t="shared" si="28"/>
        <v>PH.IC.MU.160110.01</v>
      </c>
      <c r="Q325" s="64" t="str">
        <f t="shared" si="29"/>
        <v>CL.IC.MU.160110.01</v>
      </c>
    </row>
    <row r="326" spans="1:17" s="60" customFormat="1" ht="15">
      <c r="A326" s="60" t="s">
        <v>7740</v>
      </c>
      <c r="C326" s="61" t="s">
        <v>7863</v>
      </c>
      <c r="E326" s="61" t="s">
        <v>12175</v>
      </c>
      <c r="F326" s="60" t="s">
        <v>7441</v>
      </c>
      <c r="G326" s="60" t="s">
        <v>9045</v>
      </c>
      <c r="H326" s="62" t="s">
        <v>12099</v>
      </c>
      <c r="I326" s="60" t="s">
        <v>7432</v>
      </c>
      <c r="J326" s="63" t="str">
        <f t="shared" si="26"/>
        <v>IC.MU.160111</v>
      </c>
      <c r="K326" s="61" t="s">
        <v>12175</v>
      </c>
      <c r="L326" s="60" t="str">
        <f t="shared" si="25"/>
        <v>Eye, left</v>
      </c>
      <c r="M326" s="64" t="str">
        <f t="shared" si="27"/>
        <v>PI.IC.MU.160111.01</v>
      </c>
      <c r="N326" s="64"/>
      <c r="O326" s="64" t="str">
        <f t="shared" si="28"/>
        <v>PH.IC.MU.160111.01</v>
      </c>
      <c r="Q326" s="64" t="str">
        <f t="shared" si="29"/>
        <v>CL.IC.MU.160111.01</v>
      </c>
    </row>
    <row r="327" spans="1:17" s="60" customFormat="1" ht="15">
      <c r="A327" s="60" t="s">
        <v>7740</v>
      </c>
      <c r="C327" s="61" t="s">
        <v>7863</v>
      </c>
      <c r="E327" s="61" t="s">
        <v>12175</v>
      </c>
      <c r="F327" s="60" t="s">
        <v>7441</v>
      </c>
      <c r="G327" s="60" t="s">
        <v>7433</v>
      </c>
      <c r="H327" s="62" t="s">
        <v>12100</v>
      </c>
      <c r="I327" s="60" t="s">
        <v>12437</v>
      </c>
      <c r="J327" s="63" t="str">
        <f t="shared" si="26"/>
        <v>IC.MU.160112</v>
      </c>
      <c r="K327" s="61" t="s">
        <v>12175</v>
      </c>
      <c r="L327" s="60" t="str">
        <f t="shared" si="25"/>
        <v>Other, specify</v>
      </c>
      <c r="M327" s="64" t="str">
        <f t="shared" si="27"/>
        <v>PI.IC.MU.160112.01</v>
      </c>
      <c r="N327" s="64"/>
      <c r="O327" s="64" t="str">
        <f t="shared" si="28"/>
        <v>PH.IC.MU.160112.01</v>
      </c>
      <c r="Q327" s="64" t="str">
        <f t="shared" si="29"/>
        <v>CL.IC.MU.160112.01</v>
      </c>
    </row>
    <row r="328" spans="1:17" s="60" customFormat="1" ht="15">
      <c r="A328" s="60" t="s">
        <v>7740</v>
      </c>
      <c r="C328" s="61" t="s">
        <v>7863</v>
      </c>
      <c r="E328" s="61" t="s">
        <v>12175</v>
      </c>
      <c r="F328" s="60" t="s">
        <v>7441</v>
      </c>
      <c r="G328" s="60" t="s">
        <v>7439</v>
      </c>
      <c r="H328" s="62" t="s">
        <v>12101</v>
      </c>
      <c r="I328" s="60" t="s">
        <v>11643</v>
      </c>
      <c r="J328" s="63" t="str">
        <f t="shared" si="26"/>
        <v>IC.MU.160113</v>
      </c>
      <c r="K328" s="61" t="s">
        <v>12175</v>
      </c>
      <c r="L328" s="60" t="str">
        <f t="shared" si="25"/>
        <v>Prosthesis on</v>
      </c>
      <c r="M328" s="64" t="str">
        <f t="shared" si="27"/>
        <v>PI.IC.MU.160113.01</v>
      </c>
      <c r="N328" s="64"/>
      <c r="O328" s="64" t="str">
        <f t="shared" si="28"/>
        <v>PH.IC.MU.160113.01</v>
      </c>
      <c r="Q328" s="64" t="str">
        <f t="shared" si="29"/>
        <v>CL.IC.MU.160113.01</v>
      </c>
    </row>
    <row r="329" spans="1:17" s="60" customFormat="1" ht="15">
      <c r="A329" s="60" t="s">
        <v>7740</v>
      </c>
      <c r="C329" s="61" t="s">
        <v>7863</v>
      </c>
      <c r="E329" s="61" t="s">
        <v>12175</v>
      </c>
      <c r="F329" s="60" t="s">
        <v>7441</v>
      </c>
      <c r="G329" s="60" t="s">
        <v>7435</v>
      </c>
      <c r="H329" s="62" t="s">
        <v>12102</v>
      </c>
      <c r="I329" s="60" t="s">
        <v>11821</v>
      </c>
      <c r="J329" s="63" t="str">
        <f t="shared" si="26"/>
        <v>IC.MU.160114</v>
      </c>
      <c r="K329" s="61" t="s">
        <v>12175</v>
      </c>
      <c r="L329" s="60" t="str">
        <f t="shared" si="25"/>
        <v>Prosthesis off</v>
      </c>
      <c r="M329" s="64" t="str">
        <f t="shared" si="27"/>
        <v>PI.IC.MU.160114.01</v>
      </c>
      <c r="N329" s="64"/>
      <c r="O329" s="64" t="str">
        <f t="shared" si="28"/>
        <v>PH.IC.MU.160114.01</v>
      </c>
      <c r="Q329" s="64" t="str">
        <f t="shared" si="29"/>
        <v>CL.IC.MU.160114.01</v>
      </c>
    </row>
    <row r="330" spans="1:17" s="60" customFormat="1" ht="15">
      <c r="A330" s="60" t="s">
        <v>7740</v>
      </c>
      <c r="B330" s="60" t="s">
        <v>7594</v>
      </c>
      <c r="C330" s="61" t="s">
        <v>12462</v>
      </c>
      <c r="D330" s="60" t="s">
        <v>7469</v>
      </c>
      <c r="E330" s="61" t="s">
        <v>12175</v>
      </c>
      <c r="F330" s="60" t="s">
        <v>7595</v>
      </c>
      <c r="G330" s="60" t="s">
        <v>12157</v>
      </c>
      <c r="H330" s="62" t="s">
        <v>11848</v>
      </c>
      <c r="I330" s="60" t="s">
        <v>12157</v>
      </c>
      <c r="J330" s="63" t="str">
        <f t="shared" si="26"/>
        <v>IC.MU.170101</v>
      </c>
      <c r="K330" s="61" t="s">
        <v>12175</v>
      </c>
      <c r="L330" s="60" t="str">
        <f t="shared" si="25"/>
        <v>None</v>
      </c>
      <c r="M330" s="64" t="str">
        <f t="shared" si="27"/>
        <v>PI.IC.MU.170101.01</v>
      </c>
      <c r="N330" s="64"/>
      <c r="O330" s="64" t="str">
        <f t="shared" si="28"/>
        <v>PH.IC.MU.170101.01</v>
      </c>
      <c r="Q330" s="64" t="str">
        <f t="shared" si="29"/>
        <v>CL.IC.MU.170101.01</v>
      </c>
    </row>
    <row r="331" spans="1:17" s="60" customFormat="1" ht="15">
      <c r="A331" s="60" t="s">
        <v>7740</v>
      </c>
      <c r="C331" s="61" t="s">
        <v>12462</v>
      </c>
      <c r="E331" s="61" t="s">
        <v>12175</v>
      </c>
      <c r="F331" s="60" t="s">
        <v>7595</v>
      </c>
      <c r="G331" s="60" t="s">
        <v>7785</v>
      </c>
      <c r="H331" s="62" t="s">
        <v>12030</v>
      </c>
      <c r="I331" s="60" t="s">
        <v>7438</v>
      </c>
      <c r="J331" s="63" t="str">
        <f t="shared" si="26"/>
        <v>IC.MU.170102</v>
      </c>
      <c r="K331" s="61" t="s">
        <v>12175</v>
      </c>
      <c r="L331" s="60" t="str">
        <f t="shared" si="25"/>
        <v>Arm, right</v>
      </c>
      <c r="M331" s="64" t="str">
        <f t="shared" si="27"/>
        <v>PI.IC.MU.170102.01</v>
      </c>
      <c r="N331" s="64"/>
      <c r="O331" s="64" t="str">
        <f t="shared" si="28"/>
        <v>PH.IC.MU.170102.01</v>
      </c>
      <c r="Q331" s="64" t="str">
        <f t="shared" si="29"/>
        <v>CL.IC.MU.170102.01</v>
      </c>
    </row>
    <row r="332" spans="1:17" s="60" customFormat="1" ht="15">
      <c r="A332" s="60" t="s">
        <v>7740</v>
      </c>
      <c r="C332" s="61" t="s">
        <v>12462</v>
      </c>
      <c r="E332" s="61" t="s">
        <v>12175</v>
      </c>
      <c r="F332" s="60" t="s">
        <v>7595</v>
      </c>
      <c r="G332" s="60" t="s">
        <v>7787</v>
      </c>
      <c r="H332" s="62" t="s">
        <v>12032</v>
      </c>
      <c r="I332" s="60" t="s">
        <v>7586</v>
      </c>
      <c r="J332" s="63" t="str">
        <f t="shared" si="26"/>
        <v>IC.MU.170103</v>
      </c>
      <c r="K332" s="61" t="s">
        <v>12175</v>
      </c>
      <c r="L332" s="60" t="str">
        <f t="shared" si="25"/>
        <v>Arm, left</v>
      </c>
      <c r="M332" s="64" t="str">
        <f t="shared" si="27"/>
        <v>PI.IC.MU.170103.01</v>
      </c>
      <c r="N332" s="64"/>
      <c r="O332" s="64" t="str">
        <f t="shared" si="28"/>
        <v>PH.IC.MU.170103.01</v>
      </c>
      <c r="Q332" s="64" t="str">
        <f t="shared" si="29"/>
        <v>CL.IC.MU.170103.01</v>
      </c>
    </row>
    <row r="333" spans="1:17" s="60" customFormat="1" ht="15">
      <c r="A333" s="60" t="s">
        <v>7740</v>
      </c>
      <c r="C333" s="61" t="s">
        <v>12462</v>
      </c>
      <c r="E333" s="61" t="s">
        <v>12175</v>
      </c>
      <c r="F333" s="60" t="s">
        <v>7595</v>
      </c>
      <c r="G333" s="60" t="s">
        <v>9437</v>
      </c>
      <c r="H333" s="62" t="s">
        <v>12028</v>
      </c>
      <c r="I333" s="60" t="s">
        <v>7827</v>
      </c>
      <c r="J333" s="63" t="str">
        <f t="shared" si="26"/>
        <v>IC.MU.170104</v>
      </c>
      <c r="K333" s="61" t="s">
        <v>12175</v>
      </c>
      <c r="L333" s="60" t="str">
        <f t="shared" si="25"/>
        <v>Hand, right</v>
      </c>
      <c r="M333" s="64" t="str">
        <f t="shared" si="27"/>
        <v>PI.IC.MU.170104.01</v>
      </c>
      <c r="N333" s="64"/>
      <c r="O333" s="64" t="str">
        <f t="shared" si="28"/>
        <v>PH.IC.MU.170104.01</v>
      </c>
      <c r="Q333" s="64" t="str">
        <f t="shared" si="29"/>
        <v>CL.IC.MU.170104.01</v>
      </c>
    </row>
    <row r="334" spans="1:17" s="60" customFormat="1" ht="15">
      <c r="A334" s="60" t="s">
        <v>7740</v>
      </c>
      <c r="C334" s="61" t="s">
        <v>12462</v>
      </c>
      <c r="E334" s="61" t="s">
        <v>12175</v>
      </c>
      <c r="F334" s="60" t="s">
        <v>7595</v>
      </c>
      <c r="G334" s="60" t="s">
        <v>9444</v>
      </c>
      <c r="H334" s="62" t="s">
        <v>12210</v>
      </c>
      <c r="I334" s="60" t="s">
        <v>7828</v>
      </c>
      <c r="J334" s="63" t="str">
        <f t="shared" si="26"/>
        <v>IC.MU.170105</v>
      </c>
      <c r="K334" s="61" t="s">
        <v>12175</v>
      </c>
      <c r="L334" s="60" t="str">
        <f t="shared" si="25"/>
        <v>Hand, left</v>
      </c>
      <c r="M334" s="64" t="str">
        <f t="shared" si="27"/>
        <v>PI.IC.MU.170105.01</v>
      </c>
      <c r="N334" s="64"/>
      <c r="O334" s="64" t="str">
        <f t="shared" si="28"/>
        <v>PH.IC.MU.170105.01</v>
      </c>
      <c r="Q334" s="64" t="str">
        <f t="shared" si="29"/>
        <v>CL.IC.MU.170105.01</v>
      </c>
    </row>
    <row r="335" spans="1:17" s="60" customFormat="1" ht="15">
      <c r="A335" s="60" t="s">
        <v>7740</v>
      </c>
      <c r="C335" s="61" t="s">
        <v>12462</v>
      </c>
      <c r="E335" s="61" t="s">
        <v>12175</v>
      </c>
      <c r="F335" s="60" t="s">
        <v>7595</v>
      </c>
      <c r="G335" s="60" t="s">
        <v>7633</v>
      </c>
      <c r="H335" s="62" t="s">
        <v>12212</v>
      </c>
      <c r="I335" s="60" t="s">
        <v>7587</v>
      </c>
      <c r="J335" s="63" t="str">
        <f t="shared" si="26"/>
        <v>IC.MU.170106</v>
      </c>
      <c r="K335" s="61" t="s">
        <v>12175</v>
      </c>
      <c r="L335" s="60" t="str">
        <f t="shared" si="25"/>
        <v>Leg, right</v>
      </c>
      <c r="M335" s="64" t="str">
        <f t="shared" si="27"/>
        <v>PI.IC.MU.170106.01</v>
      </c>
      <c r="N335" s="64"/>
      <c r="O335" s="64" t="str">
        <f t="shared" si="28"/>
        <v>PH.IC.MU.170106.01</v>
      </c>
      <c r="Q335" s="64" t="str">
        <f t="shared" si="29"/>
        <v>CL.IC.MU.170106.01</v>
      </c>
    </row>
    <row r="336" spans="1:17" s="60" customFormat="1" ht="15">
      <c r="A336" s="60" t="s">
        <v>7740</v>
      </c>
      <c r="C336" s="61" t="s">
        <v>12462</v>
      </c>
      <c r="E336" s="61" t="s">
        <v>12175</v>
      </c>
      <c r="F336" s="60" t="s">
        <v>7595</v>
      </c>
      <c r="G336" s="60" t="s">
        <v>7635</v>
      </c>
      <c r="H336" s="62" t="s">
        <v>12225</v>
      </c>
      <c r="I336" s="60" t="s">
        <v>7429</v>
      </c>
      <c r="J336" s="63" t="str">
        <f t="shared" si="26"/>
        <v>IC.MU.170107</v>
      </c>
      <c r="K336" s="61" t="s">
        <v>12175</v>
      </c>
      <c r="L336" s="60" t="str">
        <f t="shared" si="25"/>
        <v>Leg, left</v>
      </c>
      <c r="M336" s="64" t="str">
        <f t="shared" si="27"/>
        <v>PI.IC.MU.170107.01</v>
      </c>
      <c r="N336" s="64"/>
      <c r="O336" s="64" t="str">
        <f t="shared" si="28"/>
        <v>PH.IC.MU.170107.01</v>
      </c>
      <c r="Q336" s="64" t="str">
        <f t="shared" si="29"/>
        <v>CL.IC.MU.170107.01</v>
      </c>
    </row>
    <row r="337" spans="1:17" s="60" customFormat="1" ht="15">
      <c r="A337" s="60" t="s">
        <v>7740</v>
      </c>
      <c r="C337" s="61" t="s">
        <v>12462</v>
      </c>
      <c r="E337" s="61" t="s">
        <v>12175</v>
      </c>
      <c r="F337" s="60" t="s">
        <v>7595</v>
      </c>
      <c r="G337" s="60" t="s">
        <v>9171</v>
      </c>
      <c r="H337" s="62" t="s">
        <v>11638</v>
      </c>
      <c r="I337" s="60" t="s">
        <v>7671</v>
      </c>
      <c r="J337" s="63" t="str">
        <f t="shared" si="26"/>
        <v>IC.MU.170108</v>
      </c>
      <c r="K337" s="61" t="s">
        <v>12175</v>
      </c>
      <c r="L337" s="60" t="str">
        <f t="shared" si="25"/>
        <v>Foot, right</v>
      </c>
      <c r="M337" s="64" t="str">
        <f t="shared" si="27"/>
        <v>PI.IC.MU.170108.01</v>
      </c>
      <c r="N337" s="64"/>
      <c r="O337" s="64" t="str">
        <f t="shared" si="28"/>
        <v>PH.IC.MU.170108.01</v>
      </c>
      <c r="Q337" s="64" t="str">
        <f t="shared" si="29"/>
        <v>CL.IC.MU.170108.01</v>
      </c>
    </row>
    <row r="338" spans="1:17" s="60" customFormat="1" ht="15">
      <c r="A338" s="60" t="s">
        <v>7740</v>
      </c>
      <c r="C338" s="61" t="s">
        <v>12462</v>
      </c>
      <c r="E338" s="61" t="s">
        <v>12175</v>
      </c>
      <c r="F338" s="60" t="s">
        <v>7595</v>
      </c>
      <c r="G338" s="60" t="s">
        <v>9306</v>
      </c>
      <c r="H338" s="62" t="s">
        <v>11639</v>
      </c>
      <c r="I338" s="60" t="s">
        <v>7430</v>
      </c>
      <c r="J338" s="63" t="str">
        <f t="shared" si="26"/>
        <v>IC.MU.170109</v>
      </c>
      <c r="K338" s="61" t="s">
        <v>12175</v>
      </c>
      <c r="L338" s="60" t="str">
        <f t="shared" si="25"/>
        <v>Foot, left</v>
      </c>
      <c r="M338" s="64" t="str">
        <f t="shared" si="27"/>
        <v>PI.IC.MU.170109.01</v>
      </c>
      <c r="N338" s="64"/>
      <c r="O338" s="64" t="str">
        <f t="shared" si="28"/>
        <v>PH.IC.MU.170109.01</v>
      </c>
      <c r="Q338" s="64" t="str">
        <f t="shared" si="29"/>
        <v>CL.IC.MU.170109.01</v>
      </c>
    </row>
    <row r="339" spans="1:17" s="60" customFormat="1" ht="15">
      <c r="A339" s="60" t="s">
        <v>7740</v>
      </c>
      <c r="C339" s="61" t="s">
        <v>12462</v>
      </c>
      <c r="E339" s="61" t="s">
        <v>12175</v>
      </c>
      <c r="F339" s="60" t="s">
        <v>7595</v>
      </c>
      <c r="G339" s="60" t="s">
        <v>9043</v>
      </c>
      <c r="H339" s="62" t="s">
        <v>11829</v>
      </c>
      <c r="I339" s="60" t="s">
        <v>7431</v>
      </c>
      <c r="J339" s="63" t="str">
        <f t="shared" si="26"/>
        <v>IC.MU.170110</v>
      </c>
      <c r="K339" s="61" t="s">
        <v>12175</v>
      </c>
      <c r="L339" s="60" t="str">
        <f t="shared" si="25"/>
        <v>Eye, right</v>
      </c>
      <c r="M339" s="64" t="str">
        <f t="shared" si="27"/>
        <v>PI.IC.MU.170110.01</v>
      </c>
      <c r="N339" s="64"/>
      <c r="O339" s="64" t="str">
        <f t="shared" si="28"/>
        <v>PH.IC.MU.170110.01</v>
      </c>
      <c r="Q339" s="64" t="str">
        <f t="shared" si="29"/>
        <v>CL.IC.MU.170110.01</v>
      </c>
    </row>
    <row r="340" spans="1:17" s="60" customFormat="1" ht="15">
      <c r="A340" s="60" t="s">
        <v>7740</v>
      </c>
      <c r="C340" s="61" t="s">
        <v>12462</v>
      </c>
      <c r="E340" s="61" t="s">
        <v>12175</v>
      </c>
      <c r="F340" s="60" t="s">
        <v>7595</v>
      </c>
      <c r="G340" s="60" t="s">
        <v>9045</v>
      </c>
      <c r="H340" s="62" t="s">
        <v>12099</v>
      </c>
      <c r="I340" s="60" t="s">
        <v>7432</v>
      </c>
      <c r="J340" s="63" t="str">
        <f t="shared" si="26"/>
        <v>IC.MU.170111</v>
      </c>
      <c r="K340" s="61" t="s">
        <v>12175</v>
      </c>
      <c r="L340" s="60" t="str">
        <f t="shared" si="25"/>
        <v>Eye, left</v>
      </c>
      <c r="M340" s="64" t="str">
        <f t="shared" si="27"/>
        <v>PI.IC.MU.170111.01</v>
      </c>
      <c r="N340" s="64"/>
      <c r="O340" s="64" t="str">
        <f t="shared" si="28"/>
        <v>PH.IC.MU.170111.01</v>
      </c>
      <c r="Q340" s="64" t="str">
        <f t="shared" si="29"/>
        <v>CL.IC.MU.170111.01</v>
      </c>
    </row>
    <row r="341" spans="1:17" s="60" customFormat="1" ht="15">
      <c r="A341" s="60" t="s">
        <v>7740</v>
      </c>
      <c r="C341" s="61" t="s">
        <v>12462</v>
      </c>
      <c r="E341" s="61" t="s">
        <v>12175</v>
      </c>
      <c r="F341" s="60" t="s">
        <v>7595</v>
      </c>
      <c r="G341" s="60" t="s">
        <v>7433</v>
      </c>
      <c r="H341" s="62" t="s">
        <v>12100</v>
      </c>
      <c r="I341" s="60" t="s">
        <v>12437</v>
      </c>
      <c r="J341" s="63" t="str">
        <f t="shared" si="26"/>
        <v>IC.MU.170112</v>
      </c>
      <c r="K341" s="61" t="s">
        <v>12175</v>
      </c>
      <c r="L341" s="60" t="str">
        <f t="shared" si="25"/>
        <v>Other, specify</v>
      </c>
      <c r="M341" s="64" t="str">
        <f t="shared" si="27"/>
        <v>PI.IC.MU.170112.01</v>
      </c>
      <c r="N341" s="64"/>
      <c r="O341" s="64" t="str">
        <f t="shared" si="28"/>
        <v>PH.IC.MU.170112.01</v>
      </c>
      <c r="Q341" s="64" t="str">
        <f t="shared" si="29"/>
        <v>CL.IC.MU.170112.01</v>
      </c>
    </row>
    <row r="342" spans="1:17" s="60" customFormat="1" ht="15">
      <c r="A342" s="60" t="s">
        <v>7740</v>
      </c>
      <c r="C342" s="61" t="s">
        <v>12462</v>
      </c>
      <c r="E342" s="61" t="s">
        <v>12175</v>
      </c>
      <c r="F342" s="60" t="s">
        <v>7595</v>
      </c>
      <c r="G342" s="60" t="s">
        <v>7439</v>
      </c>
      <c r="H342" s="62" t="s">
        <v>12101</v>
      </c>
      <c r="I342" s="60" t="s">
        <v>7596</v>
      </c>
      <c r="J342" s="63" t="str">
        <f t="shared" si="26"/>
        <v>IC.MU.170113</v>
      </c>
      <c r="K342" s="61" t="s">
        <v>12175</v>
      </c>
      <c r="L342" s="60" t="str">
        <f t="shared" si="25"/>
        <v>Prosthesis on</v>
      </c>
      <c r="M342" s="64" t="str">
        <f t="shared" si="27"/>
        <v>PI.IC.MU.170113.01</v>
      </c>
      <c r="N342" s="64"/>
      <c r="O342" s="64" t="str">
        <f t="shared" si="28"/>
        <v>PH.IC.MU.170113.01</v>
      </c>
      <c r="Q342" s="64" t="str">
        <f t="shared" si="29"/>
        <v>CL.IC.MU.170113.01</v>
      </c>
    </row>
    <row r="343" spans="1:17" s="60" customFormat="1" ht="15">
      <c r="A343" s="60" t="s">
        <v>7740</v>
      </c>
      <c r="C343" s="61" t="s">
        <v>12462</v>
      </c>
      <c r="E343" s="61" t="s">
        <v>12175</v>
      </c>
      <c r="F343" s="60" t="s">
        <v>7595</v>
      </c>
      <c r="G343" s="60" t="s">
        <v>7435</v>
      </c>
      <c r="H343" s="62" t="s">
        <v>12102</v>
      </c>
      <c r="I343" s="60" t="s">
        <v>11821</v>
      </c>
      <c r="J343" s="63" t="str">
        <f t="shared" si="26"/>
        <v>IC.MU.170114</v>
      </c>
      <c r="K343" s="61" t="s">
        <v>12175</v>
      </c>
      <c r="L343" s="60" t="str">
        <f t="shared" si="25"/>
        <v>Prosthesis off</v>
      </c>
      <c r="M343" s="64" t="str">
        <f t="shared" si="27"/>
        <v>PI.IC.MU.170114.01</v>
      </c>
      <c r="N343" s="64"/>
      <c r="O343" s="64" t="str">
        <f t="shared" si="28"/>
        <v>PH.IC.MU.170114.01</v>
      </c>
      <c r="Q343" s="64" t="str">
        <f t="shared" si="29"/>
        <v>CL.IC.MU.170114.01</v>
      </c>
    </row>
    <row r="344" spans="1:17" s="60" customFormat="1" ht="15">
      <c r="A344" s="60" t="s">
        <v>7740</v>
      </c>
      <c r="B344" s="60" t="s">
        <v>7597</v>
      </c>
      <c r="C344" s="61" t="s">
        <v>12602</v>
      </c>
      <c r="D344" s="60" t="s">
        <v>7576</v>
      </c>
      <c r="E344" s="61" t="s">
        <v>12175</v>
      </c>
      <c r="F344" s="60" t="s">
        <v>7598</v>
      </c>
      <c r="G344" s="60" t="s">
        <v>7599</v>
      </c>
      <c r="H344" s="62" t="s">
        <v>11848</v>
      </c>
      <c r="I344" s="60" t="s">
        <v>10076</v>
      </c>
      <c r="J344" s="63" t="str">
        <f t="shared" si="26"/>
        <v>IC.MU.180101</v>
      </c>
      <c r="K344" s="61" t="s">
        <v>12175</v>
      </c>
      <c r="L344" s="60" t="str">
        <f t="shared" si="25"/>
        <v>Pin care done</v>
      </c>
      <c r="M344" s="64" t="str">
        <f t="shared" si="27"/>
        <v>PI.IC.MU.180101.01</v>
      </c>
      <c r="N344" s="64"/>
      <c r="O344" s="64" t="str">
        <f t="shared" si="28"/>
        <v>PH.IC.MU.180101.01</v>
      </c>
      <c r="Q344" s="64" t="str">
        <f t="shared" si="29"/>
        <v>CL.IC.MU.180101.01</v>
      </c>
    </row>
    <row r="345" spans="1:17" s="60" customFormat="1" ht="15">
      <c r="A345" s="60" t="s">
        <v>7740</v>
      </c>
      <c r="C345" s="61" t="s">
        <v>12602</v>
      </c>
      <c r="E345" s="61" t="s">
        <v>12175</v>
      </c>
      <c r="F345" s="60" t="s">
        <v>7598</v>
      </c>
      <c r="G345" s="60" t="s">
        <v>7600</v>
      </c>
      <c r="H345" s="62" t="s">
        <v>12030</v>
      </c>
      <c r="I345" s="60" t="s">
        <v>7601</v>
      </c>
      <c r="J345" s="63" t="str">
        <f t="shared" si="26"/>
        <v>IC.MU.180102</v>
      </c>
      <c r="K345" s="61" t="s">
        <v>12175</v>
      </c>
      <c r="L345" s="60" t="str">
        <f t="shared" si="25"/>
        <v>Pin care not due</v>
      </c>
      <c r="M345" s="64" t="str">
        <f t="shared" si="27"/>
        <v>PI.IC.MU.180102.01</v>
      </c>
      <c r="N345" s="64"/>
      <c r="O345" s="64" t="str">
        <f t="shared" si="28"/>
        <v>PH.IC.MU.180102.01</v>
      </c>
      <c r="Q345" s="64" t="str">
        <f t="shared" si="29"/>
        <v>CL.IC.MU.180102.01</v>
      </c>
    </row>
    <row r="346" spans="1:17" s="60" customFormat="1" ht="15">
      <c r="A346" s="60" t="s">
        <v>7740</v>
      </c>
      <c r="B346" s="60" t="s">
        <v>7602</v>
      </c>
      <c r="C346" s="61" t="s">
        <v>12604</v>
      </c>
      <c r="D346" s="60" t="s">
        <v>7452</v>
      </c>
      <c r="E346" s="61" t="s">
        <v>12175</v>
      </c>
      <c r="F346" s="60" t="s">
        <v>7976</v>
      </c>
      <c r="G346" s="60" t="s">
        <v>7977</v>
      </c>
      <c r="H346" s="62" t="s">
        <v>11848</v>
      </c>
      <c r="I346" s="60" t="s">
        <v>7978</v>
      </c>
      <c r="J346" s="63" t="str">
        <f t="shared" si="26"/>
        <v>IC.MU.190101</v>
      </c>
      <c r="K346" s="61" t="s">
        <v>12175</v>
      </c>
      <c r="L346" s="60" t="str">
        <f t="shared" si="25"/>
        <v>Sternum Stable</v>
      </c>
      <c r="M346" s="64" t="str">
        <f t="shared" si="27"/>
        <v>PI.IC.MU.190101.01</v>
      </c>
      <c r="N346" s="64"/>
      <c r="O346" s="64" t="str">
        <f t="shared" si="28"/>
        <v>PH.IC.MU.190101.01</v>
      </c>
      <c r="Q346" s="64" t="str">
        <f t="shared" si="29"/>
        <v>CL.IC.MU.190101.01</v>
      </c>
    </row>
    <row r="347" spans="1:17" s="60" customFormat="1" ht="15">
      <c r="A347" s="60" t="s">
        <v>7740</v>
      </c>
      <c r="C347" s="61" t="s">
        <v>12604</v>
      </c>
      <c r="E347" s="61" t="s">
        <v>12175</v>
      </c>
      <c r="F347" s="60" t="s">
        <v>7976</v>
      </c>
      <c r="G347" s="60" t="s">
        <v>13060</v>
      </c>
      <c r="H347" s="62" t="s">
        <v>12030</v>
      </c>
      <c r="I347" s="60" t="s">
        <v>7979</v>
      </c>
      <c r="J347" s="63" t="str">
        <f t="shared" si="26"/>
        <v>IC.MU.190102</v>
      </c>
      <c r="K347" s="61" t="s">
        <v>12175</v>
      </c>
      <c r="L347" s="60" t="str">
        <f t="shared" si="25"/>
        <v>Sternum Unstable</v>
      </c>
      <c r="M347" s="64" t="str">
        <f t="shared" si="27"/>
        <v>PI.IC.MU.190102.01</v>
      </c>
      <c r="N347" s="64"/>
      <c r="O347" s="64" t="str">
        <f t="shared" si="28"/>
        <v>PH.IC.MU.190102.01</v>
      </c>
      <c r="Q347" s="64" t="str">
        <f t="shared" si="29"/>
        <v>CL.IC.MU.190102.01</v>
      </c>
    </row>
    <row r="348" spans="1:17" s="60" customFormat="1" ht="15">
      <c r="A348" s="60" t="s">
        <v>7740</v>
      </c>
      <c r="C348" s="61" t="s">
        <v>12604</v>
      </c>
      <c r="E348" s="61" t="s">
        <v>12175</v>
      </c>
      <c r="F348" s="60" t="s">
        <v>7976</v>
      </c>
      <c r="G348" s="60" t="s">
        <v>7980</v>
      </c>
      <c r="H348" s="62" t="s">
        <v>12032</v>
      </c>
      <c r="I348" s="60" t="s">
        <v>9742</v>
      </c>
      <c r="J348" s="63" t="str">
        <f t="shared" si="26"/>
        <v>IC.MU.190103</v>
      </c>
      <c r="K348" s="61" t="s">
        <v>12175</v>
      </c>
      <c r="L348" s="60" t="str">
        <f t="shared" si="25"/>
        <v>Sternum Not Closed</v>
      </c>
      <c r="M348" s="64" t="str">
        <f t="shared" si="27"/>
        <v>PI.IC.MU.190103.01</v>
      </c>
      <c r="N348" s="64"/>
      <c r="O348" s="64" t="str">
        <f t="shared" si="28"/>
        <v>PH.IC.MU.190103.01</v>
      </c>
      <c r="Q348" s="64" t="str">
        <f t="shared" si="29"/>
        <v>CL.IC.MU.190103.01</v>
      </c>
    </row>
    <row r="349" spans="1:17" s="60" customFormat="1" ht="15">
      <c r="A349" s="60" t="s">
        <v>7740</v>
      </c>
      <c r="C349" s="61" t="s">
        <v>12604</v>
      </c>
      <c r="E349" s="61" t="s">
        <v>12175</v>
      </c>
      <c r="F349" s="60" t="s">
        <v>7976</v>
      </c>
      <c r="G349" s="60" t="s">
        <v>8124</v>
      </c>
      <c r="H349" s="62" t="s">
        <v>12028</v>
      </c>
      <c r="I349" s="60" t="s">
        <v>12215</v>
      </c>
      <c r="J349" s="63" t="str">
        <f t="shared" si="26"/>
        <v>IC.MU.190104</v>
      </c>
      <c r="K349" s="61" t="s">
        <v>12175</v>
      </c>
      <c r="L349" s="60" t="str">
        <f t="shared" si="25"/>
        <v>Sternal Pain with Palpation</v>
      </c>
      <c r="M349" s="64" t="str">
        <f t="shared" si="27"/>
        <v>PI.IC.MU.190104.01</v>
      </c>
      <c r="N349" s="64"/>
      <c r="O349" s="64" t="str">
        <f t="shared" si="28"/>
        <v>PH.IC.MU.190104.01</v>
      </c>
      <c r="Q349" s="64" t="str">
        <f t="shared" si="29"/>
        <v>CL.IC.MU.190104.01</v>
      </c>
    </row>
    <row r="350" spans="1:17" s="60" customFormat="1" ht="15">
      <c r="A350" s="60" t="s">
        <v>7740</v>
      </c>
      <c r="B350" s="60" t="s">
        <v>8125</v>
      </c>
      <c r="C350" s="61" t="s">
        <v>7228</v>
      </c>
      <c r="D350" s="60" t="s">
        <v>8285</v>
      </c>
      <c r="E350" s="61" t="s">
        <v>12175</v>
      </c>
      <c r="F350" s="60" t="s">
        <v>8126</v>
      </c>
      <c r="G350" s="60" t="s">
        <v>8127</v>
      </c>
      <c r="H350" s="62" t="s">
        <v>11848</v>
      </c>
      <c r="I350" s="60" t="s">
        <v>8127</v>
      </c>
      <c r="J350" s="63" t="str">
        <f t="shared" si="26"/>
        <v>IC.MU.200101</v>
      </c>
      <c r="K350" s="61" t="s">
        <v>12175</v>
      </c>
      <c r="L350" s="60" t="str">
        <f t="shared" si="25"/>
        <v>Bucks</v>
      </c>
      <c r="M350" s="64" t="str">
        <f t="shared" si="27"/>
        <v>PI.IC.MU.200101.01</v>
      </c>
      <c r="N350" s="64"/>
      <c r="O350" s="64" t="str">
        <f t="shared" si="28"/>
        <v>PH.IC.MU.200101.01</v>
      </c>
      <c r="Q350" s="64" t="str">
        <f t="shared" si="29"/>
        <v>CL.IC.MU.200101.01</v>
      </c>
    </row>
    <row r="351" spans="1:17" s="60" customFormat="1" ht="15">
      <c r="A351" s="60" t="s">
        <v>7740</v>
      </c>
      <c r="C351" s="61" t="s">
        <v>7228</v>
      </c>
      <c r="E351" s="61" t="s">
        <v>12175</v>
      </c>
      <c r="F351" s="60" t="s">
        <v>8126</v>
      </c>
      <c r="G351" s="60" t="s">
        <v>8128</v>
      </c>
      <c r="H351" s="62" t="s">
        <v>12030</v>
      </c>
      <c r="I351" s="60" t="s">
        <v>8128</v>
      </c>
      <c r="J351" s="63" t="str">
        <f t="shared" si="26"/>
        <v>IC.MU.200102</v>
      </c>
      <c r="K351" s="61" t="s">
        <v>12175</v>
      </c>
      <c r="L351" s="60" t="str">
        <f t="shared" si="25"/>
        <v>Cervical</v>
      </c>
      <c r="M351" s="64" t="str">
        <f t="shared" si="27"/>
        <v>PI.IC.MU.200102.01</v>
      </c>
      <c r="N351" s="64"/>
      <c r="O351" s="64" t="str">
        <f t="shared" si="28"/>
        <v>PH.IC.MU.200102.01</v>
      </c>
      <c r="Q351" s="64" t="str">
        <f t="shared" si="29"/>
        <v>CL.IC.MU.200102.01</v>
      </c>
    </row>
    <row r="352" spans="1:17" s="60" customFormat="1" ht="15">
      <c r="A352" s="60" t="s">
        <v>7740</v>
      </c>
      <c r="C352" s="61" t="s">
        <v>7228</v>
      </c>
      <c r="E352" s="61" t="s">
        <v>12175</v>
      </c>
      <c r="F352" s="60" t="s">
        <v>8126</v>
      </c>
      <c r="G352" s="60" t="s">
        <v>8129</v>
      </c>
      <c r="H352" s="62" t="s">
        <v>12032</v>
      </c>
      <c r="I352" s="60" t="s">
        <v>8129</v>
      </c>
      <c r="J352" s="63" t="str">
        <f t="shared" si="26"/>
        <v>IC.MU.200103</v>
      </c>
      <c r="K352" s="61" t="s">
        <v>12175</v>
      </c>
      <c r="L352" s="60" t="str">
        <f t="shared" si="25"/>
        <v>Halo</v>
      </c>
      <c r="M352" s="64" t="str">
        <f t="shared" si="27"/>
        <v>PI.IC.MU.200103.01</v>
      </c>
      <c r="N352" s="64"/>
      <c r="O352" s="64" t="str">
        <f t="shared" si="28"/>
        <v>PH.IC.MU.200103.01</v>
      </c>
      <c r="Q352" s="64" t="str">
        <f t="shared" si="29"/>
        <v>CL.IC.MU.200103.01</v>
      </c>
    </row>
    <row r="353" spans="1:19" s="60" customFormat="1" ht="15">
      <c r="A353" s="60" t="s">
        <v>7740</v>
      </c>
      <c r="C353" s="61" t="s">
        <v>7228</v>
      </c>
      <c r="E353" s="61" t="s">
        <v>12175</v>
      </c>
      <c r="F353" s="60" t="s">
        <v>8126</v>
      </c>
      <c r="G353" s="60" t="s">
        <v>8130</v>
      </c>
      <c r="H353" s="62" t="s">
        <v>12028</v>
      </c>
      <c r="I353" s="60" t="s">
        <v>8131</v>
      </c>
      <c r="J353" s="63" t="str">
        <f t="shared" si="26"/>
        <v>IC.MU.200104</v>
      </c>
      <c r="K353" s="61" t="s">
        <v>12175</v>
      </c>
      <c r="L353" s="60" t="str">
        <f t="shared" si="25"/>
        <v>Crutchfield Tongs</v>
      </c>
      <c r="M353" s="64" t="str">
        <f t="shared" si="27"/>
        <v>PI.IC.MU.200104.01</v>
      </c>
      <c r="N353" s="64"/>
      <c r="O353" s="64" t="str">
        <f t="shared" si="28"/>
        <v>PH.IC.MU.200104.01</v>
      </c>
      <c r="Q353" s="64" t="str">
        <f t="shared" si="29"/>
        <v>CL.IC.MU.200104.01</v>
      </c>
    </row>
    <row r="354" spans="1:19" s="60" customFormat="1" ht="15">
      <c r="A354" s="60" t="s">
        <v>7740</v>
      </c>
      <c r="C354" s="61" t="s">
        <v>7228</v>
      </c>
      <c r="E354" s="61" t="s">
        <v>12175</v>
      </c>
      <c r="F354" s="60" t="s">
        <v>8126</v>
      </c>
      <c r="G354" s="60" t="s">
        <v>8132</v>
      </c>
      <c r="H354" s="62" t="s">
        <v>12210</v>
      </c>
      <c r="I354" s="60" t="s">
        <v>8132</v>
      </c>
      <c r="J354" s="63" t="str">
        <f t="shared" si="26"/>
        <v>IC.MU.200105</v>
      </c>
      <c r="K354" s="61" t="s">
        <v>12175</v>
      </c>
      <c r="L354" s="60" t="str">
        <f t="shared" si="25"/>
        <v>Pelvic</v>
      </c>
      <c r="M354" s="64" t="str">
        <f t="shared" si="27"/>
        <v>PI.IC.MU.200105.01</v>
      </c>
      <c r="N354" s="64"/>
      <c r="O354" s="64" t="str">
        <f t="shared" si="28"/>
        <v>PH.IC.MU.200105.01</v>
      </c>
      <c r="Q354" s="64" t="str">
        <f t="shared" si="29"/>
        <v>CL.IC.MU.200105.01</v>
      </c>
    </row>
    <row r="355" spans="1:19" s="60" customFormat="1" ht="15">
      <c r="A355" s="60" t="s">
        <v>7740</v>
      </c>
      <c r="C355" s="61" t="s">
        <v>7228</v>
      </c>
      <c r="E355" s="61" t="s">
        <v>12175</v>
      </c>
      <c r="F355" s="60" t="s">
        <v>8126</v>
      </c>
      <c r="G355" s="60" t="s">
        <v>8133</v>
      </c>
      <c r="H355" s="62" t="s">
        <v>12212</v>
      </c>
      <c r="I355" s="60" t="s">
        <v>8134</v>
      </c>
      <c r="J355" s="63" t="str">
        <f t="shared" si="26"/>
        <v>IC.MU.200106</v>
      </c>
      <c r="K355" s="61" t="s">
        <v>12175</v>
      </c>
      <c r="L355" s="60" t="str">
        <f t="shared" si="25"/>
        <v>Skeletal Traction</v>
      </c>
      <c r="M355" s="64" t="str">
        <f t="shared" si="27"/>
        <v>PI.IC.MU.200106.01</v>
      </c>
      <c r="N355" s="64"/>
      <c r="O355" s="64" t="str">
        <f t="shared" si="28"/>
        <v>PH.IC.MU.200106.01</v>
      </c>
      <c r="Q355" s="64" t="str">
        <f t="shared" si="29"/>
        <v>CL.IC.MU.200106.01</v>
      </c>
    </row>
    <row r="356" spans="1:19" s="60" customFormat="1" ht="15">
      <c r="A356" s="60" t="s">
        <v>7740</v>
      </c>
      <c r="C356" s="61" t="s">
        <v>7228</v>
      </c>
      <c r="E356" s="61" t="s">
        <v>12175</v>
      </c>
      <c r="F356" s="60" t="s">
        <v>8126</v>
      </c>
      <c r="G356" s="60" t="s">
        <v>10478</v>
      </c>
      <c r="H356" s="62" t="s">
        <v>12225</v>
      </c>
      <c r="I356" s="60" t="s">
        <v>12437</v>
      </c>
      <c r="J356" s="63" t="str">
        <f t="shared" si="26"/>
        <v>IC.MU.200107</v>
      </c>
      <c r="K356" s="61" t="s">
        <v>12175</v>
      </c>
      <c r="L356" s="60" t="str">
        <f t="shared" si="25"/>
        <v>Other: specify</v>
      </c>
      <c r="M356" s="64" t="str">
        <f t="shared" si="27"/>
        <v>PI.IC.MU.200107.01</v>
      </c>
      <c r="N356" s="64"/>
      <c r="O356" s="64" t="str">
        <f t="shared" si="28"/>
        <v>PH.IC.MU.200107.01</v>
      </c>
      <c r="Q356" s="64" t="str">
        <f t="shared" si="29"/>
        <v>CL.IC.MU.200107.01</v>
      </c>
    </row>
    <row r="357" spans="1:19" s="60" customFormat="1" ht="15">
      <c r="A357" s="60" t="s">
        <v>7740</v>
      </c>
      <c r="C357" s="61" t="s">
        <v>7228</v>
      </c>
      <c r="E357" s="61" t="s">
        <v>12175</v>
      </c>
      <c r="F357" s="60" t="s">
        <v>8126</v>
      </c>
      <c r="G357" s="60" t="s">
        <v>7988</v>
      </c>
      <c r="H357" s="62" t="s">
        <v>3574</v>
      </c>
      <c r="I357" s="60" t="s">
        <v>7989</v>
      </c>
      <c r="J357" s="63" t="str">
        <f t="shared" si="26"/>
        <v>IC.MU.200108</v>
      </c>
      <c r="K357" s="61" t="s">
        <v>12175</v>
      </c>
      <c r="L357" s="60" t="str">
        <f t="shared" si="25"/>
        <v>Halo Wrench at Bedside</v>
      </c>
      <c r="M357" s="64" t="str">
        <f t="shared" si="27"/>
        <v>PI.IC.MU.200108.01</v>
      </c>
      <c r="N357" s="64"/>
      <c r="O357" s="64" t="str">
        <f t="shared" si="28"/>
        <v>PH.IC.MU.200108.01</v>
      </c>
      <c r="Q357" s="64" t="str">
        <f t="shared" si="29"/>
        <v>CL.IC.MU.200108.01</v>
      </c>
      <c r="R357" s="60" t="s">
        <v>12465</v>
      </c>
      <c r="S357" s="60">
        <v>168</v>
      </c>
    </row>
    <row r="358" spans="1:19" s="60" customFormat="1" ht="15">
      <c r="A358" s="60" t="s">
        <v>7740</v>
      </c>
      <c r="C358" s="61" t="s">
        <v>7228</v>
      </c>
      <c r="D358" s="60" t="s">
        <v>7990</v>
      </c>
      <c r="E358" s="61" t="s">
        <v>12430</v>
      </c>
      <c r="F358" s="60" t="s">
        <v>7653</v>
      </c>
      <c r="G358" s="60" t="s">
        <v>7498</v>
      </c>
      <c r="H358" s="62" t="s">
        <v>11848</v>
      </c>
      <c r="I358" s="60" t="s">
        <v>7499</v>
      </c>
      <c r="J358" s="63" t="str">
        <f t="shared" si="26"/>
        <v>IC.MU.200201</v>
      </c>
      <c r="K358" s="61" t="s">
        <v>12175</v>
      </c>
      <c r="L358" s="60" t="str">
        <f t="shared" si="25"/>
        <v>Weight in lbs: specify</v>
      </c>
      <c r="M358" s="64" t="str">
        <f t="shared" si="27"/>
        <v>PI.IC.MU.200201.01</v>
      </c>
      <c r="N358" s="64"/>
      <c r="O358" s="64" t="str">
        <f t="shared" si="28"/>
        <v>PH.IC.MU.200201.01</v>
      </c>
      <c r="Q358" s="64" t="str">
        <f t="shared" si="29"/>
        <v>CL.IC.MU.200201.01</v>
      </c>
    </row>
    <row r="359" spans="1:19" s="60" customFormat="1" ht="15">
      <c r="A359" s="60" t="s">
        <v>7740</v>
      </c>
      <c r="C359" s="61" t="s">
        <v>7228</v>
      </c>
      <c r="E359" s="61" t="s">
        <v>12182</v>
      </c>
      <c r="F359" s="60" t="s">
        <v>7653</v>
      </c>
      <c r="G359" s="60" t="s">
        <v>7500</v>
      </c>
      <c r="H359" s="62" t="s">
        <v>12030</v>
      </c>
      <c r="I359" s="60" t="s">
        <v>7501</v>
      </c>
      <c r="J359" s="63" t="str">
        <f t="shared" si="26"/>
        <v>IC.MU.200202</v>
      </c>
      <c r="K359" s="61" t="s">
        <v>2379</v>
      </c>
      <c r="L359" s="60" t="str">
        <f t="shared" si="25"/>
        <v>Weight in KG: specify</v>
      </c>
      <c r="M359" s="64" t="str">
        <f t="shared" si="27"/>
        <v>PI.IC.MU.200202.01</v>
      </c>
      <c r="N359" s="64"/>
      <c r="O359" s="64" t="str">
        <f t="shared" si="28"/>
        <v>PH.IC.MU.200202.01</v>
      </c>
      <c r="Q359" s="64" t="str">
        <f t="shared" si="29"/>
        <v>CL.IC.MU.200202.01</v>
      </c>
    </row>
    <row r="360" spans="1:19" s="60" customFormat="1" ht="15">
      <c r="A360" s="60" t="s">
        <v>7502</v>
      </c>
      <c r="B360" s="60" t="s">
        <v>7503</v>
      </c>
      <c r="C360" s="61" t="s">
        <v>8039</v>
      </c>
      <c r="D360" s="60" t="s">
        <v>1256</v>
      </c>
      <c r="E360" s="61" t="s">
        <v>2379</v>
      </c>
      <c r="F360" s="60" t="s">
        <v>7508</v>
      </c>
      <c r="G360" s="60" t="s">
        <v>7509</v>
      </c>
      <c r="H360" s="62" t="s">
        <v>11848</v>
      </c>
      <c r="I360" s="60" t="s">
        <v>7509</v>
      </c>
      <c r="J360" s="63" t="str">
        <f t="shared" si="26"/>
        <v>IC.MU.210101</v>
      </c>
      <c r="K360" s="61" t="s">
        <v>12175</v>
      </c>
      <c r="L360" s="60" t="str">
        <f t="shared" si="25"/>
        <v>Within Normal Limits</v>
      </c>
      <c r="M360" s="64" t="str">
        <f t="shared" si="27"/>
        <v>PI.IC.MU.210101.01</v>
      </c>
      <c r="N360" s="64"/>
      <c r="O360" s="64" t="str">
        <f t="shared" si="28"/>
        <v>PH.IC.MU.210101.01</v>
      </c>
      <c r="Q360" s="64" t="str">
        <f t="shared" si="29"/>
        <v>CL.IC.MU.210101.01</v>
      </c>
      <c r="R360" s="60" t="s">
        <v>12465</v>
      </c>
      <c r="S360" s="60">
        <v>48</v>
      </c>
    </row>
    <row r="361" spans="1:19" s="60" customFormat="1" ht="15">
      <c r="A361" s="60" t="s">
        <v>7502</v>
      </c>
      <c r="C361" s="61" t="s">
        <v>8039</v>
      </c>
      <c r="E361" s="61" t="s">
        <v>2379</v>
      </c>
      <c r="F361" s="60" t="s">
        <v>7508</v>
      </c>
      <c r="G361" s="60" t="s">
        <v>7510</v>
      </c>
      <c r="H361" s="62" t="s">
        <v>12030</v>
      </c>
      <c r="I361" s="60" t="s">
        <v>7510</v>
      </c>
      <c r="J361" s="63" t="str">
        <f t="shared" si="26"/>
        <v>IC.MU.210102</v>
      </c>
      <c r="K361" s="61" t="s">
        <v>2379</v>
      </c>
      <c r="L361" s="60" t="str">
        <f t="shared" si="25"/>
        <v>Limited</v>
      </c>
      <c r="M361" s="64" t="str">
        <f t="shared" si="27"/>
        <v>PI.IC.MU.210102.01</v>
      </c>
      <c r="N361" s="64"/>
      <c r="O361" s="64" t="str">
        <f t="shared" si="28"/>
        <v>PH.IC.MU.210102.01</v>
      </c>
      <c r="Q361" s="64" t="str">
        <f t="shared" si="29"/>
        <v>CL.IC.MU.210102.01</v>
      </c>
      <c r="R361" s="60" t="s">
        <v>4415</v>
      </c>
      <c r="S361" s="60">
        <v>48</v>
      </c>
    </row>
    <row r="362" spans="1:19" s="60" customFormat="1" ht="15">
      <c r="A362" s="60" t="s">
        <v>7502</v>
      </c>
      <c r="C362" s="61" t="s">
        <v>8039</v>
      </c>
      <c r="E362" s="61" t="s">
        <v>12175</v>
      </c>
      <c r="F362" s="60" t="s">
        <v>7508</v>
      </c>
      <c r="G362" s="60" t="s">
        <v>11065</v>
      </c>
      <c r="H362" s="62" t="s">
        <v>12032</v>
      </c>
      <c r="I362" s="60" t="s">
        <v>11065</v>
      </c>
      <c r="J362" s="63" t="str">
        <f t="shared" si="26"/>
        <v>IC.MU.210103</v>
      </c>
      <c r="K362" s="61" t="s">
        <v>12175</v>
      </c>
      <c r="L362" s="60" t="str">
        <f t="shared" si="25"/>
        <v>Not Applicable</v>
      </c>
      <c r="M362" s="64" t="str">
        <f t="shared" si="27"/>
        <v>PI.IC.MU.210103.01</v>
      </c>
      <c r="N362" s="64"/>
      <c r="O362" s="64" t="str">
        <f t="shared" si="28"/>
        <v>PH.IC.MU.210103.01</v>
      </c>
      <c r="Q362" s="64" t="str">
        <f t="shared" si="29"/>
        <v>CL.IC.MU.210103.01</v>
      </c>
      <c r="R362" s="60" t="s">
        <v>4415</v>
      </c>
      <c r="S362" s="60">
        <v>48</v>
      </c>
    </row>
    <row r="363" spans="1:19" s="60" customFormat="1" ht="15">
      <c r="A363" s="60" t="s">
        <v>7502</v>
      </c>
      <c r="C363" s="61" t="s">
        <v>8039</v>
      </c>
      <c r="D363" s="60" t="s">
        <v>1257</v>
      </c>
      <c r="E363" s="61" t="s">
        <v>12182</v>
      </c>
      <c r="F363" s="60" t="s">
        <v>7818</v>
      </c>
      <c r="G363" s="60" t="s">
        <v>7509</v>
      </c>
      <c r="H363" s="62" t="s">
        <v>12028</v>
      </c>
      <c r="I363" s="60" t="s">
        <v>7509</v>
      </c>
      <c r="J363" s="63" t="str">
        <f t="shared" si="26"/>
        <v>IC.MU.210204</v>
      </c>
      <c r="K363" s="61" t="s">
        <v>12175</v>
      </c>
      <c r="L363" s="60" t="str">
        <f t="shared" si="25"/>
        <v>Within Normal Limits</v>
      </c>
      <c r="M363" s="64" t="str">
        <f t="shared" si="27"/>
        <v>PI.IC.MU.210204.01</v>
      </c>
      <c r="N363" s="64"/>
      <c r="O363" s="64" t="str">
        <f t="shared" si="28"/>
        <v>PH.IC.MU.210204.01</v>
      </c>
      <c r="Q363" s="64" t="str">
        <f t="shared" si="29"/>
        <v>CL.IC.MU.210204.01</v>
      </c>
      <c r="R363" s="60" t="s">
        <v>4415</v>
      </c>
      <c r="S363" s="60">
        <v>48</v>
      </c>
    </row>
    <row r="364" spans="1:19" s="60" customFormat="1" ht="15">
      <c r="A364" s="60" t="s">
        <v>7502</v>
      </c>
      <c r="C364" s="61" t="s">
        <v>8039</v>
      </c>
      <c r="E364" s="61" t="s">
        <v>12182</v>
      </c>
      <c r="F364" s="60" t="s">
        <v>7818</v>
      </c>
      <c r="G364" s="60" t="s">
        <v>7510</v>
      </c>
      <c r="H364" s="62" t="s">
        <v>12210</v>
      </c>
      <c r="I364" s="60" t="s">
        <v>7510</v>
      </c>
      <c r="J364" s="63" t="str">
        <f t="shared" si="26"/>
        <v>IC.MU.210205</v>
      </c>
      <c r="K364" s="61" t="s">
        <v>2379</v>
      </c>
      <c r="L364" s="60" t="str">
        <f t="shared" si="25"/>
        <v>Limited</v>
      </c>
      <c r="M364" s="64" t="str">
        <f t="shared" si="27"/>
        <v>PI.IC.MU.210205.01</v>
      </c>
      <c r="N364" s="64"/>
      <c r="O364" s="64" t="str">
        <f t="shared" si="28"/>
        <v>PH.IC.MU.210205.01</v>
      </c>
      <c r="Q364" s="64" t="str">
        <f t="shared" si="29"/>
        <v>CL.IC.MU.210205.01</v>
      </c>
      <c r="R364" s="60" t="s">
        <v>12465</v>
      </c>
      <c r="S364" s="60">
        <v>48</v>
      </c>
    </row>
    <row r="365" spans="1:19" s="60" customFormat="1" ht="15">
      <c r="A365" s="60" t="s">
        <v>7502</v>
      </c>
      <c r="C365" s="61" t="s">
        <v>8039</v>
      </c>
      <c r="E365" s="61" t="s">
        <v>12182</v>
      </c>
      <c r="F365" s="60" t="s">
        <v>7818</v>
      </c>
      <c r="G365" s="60" t="s">
        <v>11065</v>
      </c>
      <c r="H365" s="62" t="s">
        <v>12212</v>
      </c>
      <c r="I365" s="60" t="s">
        <v>11065</v>
      </c>
      <c r="J365" s="63" t="str">
        <f t="shared" si="26"/>
        <v>IC.MU.210206</v>
      </c>
      <c r="K365" s="61" t="s">
        <v>2379</v>
      </c>
      <c r="L365" s="60" t="str">
        <f t="shared" si="25"/>
        <v>Not Applicable</v>
      </c>
      <c r="M365" s="64" t="str">
        <f t="shared" si="27"/>
        <v>PI.IC.MU.210206.01</v>
      </c>
      <c r="N365" s="64"/>
      <c r="O365" s="64" t="str">
        <f t="shared" si="28"/>
        <v>PH.IC.MU.210206.01</v>
      </c>
      <c r="Q365" s="64" t="str">
        <f t="shared" si="29"/>
        <v>CL.IC.MU.210206.01</v>
      </c>
      <c r="R365" s="60" t="s">
        <v>4415</v>
      </c>
      <c r="S365" s="60">
        <v>48</v>
      </c>
    </row>
    <row r="366" spans="1:19" s="60" customFormat="1" ht="15">
      <c r="A366" s="60" t="s">
        <v>7502</v>
      </c>
      <c r="C366" s="61" t="s">
        <v>8039</v>
      </c>
      <c r="D366" s="60" t="s">
        <v>1258</v>
      </c>
      <c r="E366" s="61" t="s">
        <v>12592</v>
      </c>
      <c r="F366" s="60" t="s">
        <v>7497</v>
      </c>
      <c r="G366" s="60" t="s">
        <v>7509</v>
      </c>
      <c r="H366" s="62" t="s">
        <v>12225</v>
      </c>
      <c r="I366" s="60" t="s">
        <v>7509</v>
      </c>
      <c r="J366" s="63" t="str">
        <f t="shared" si="26"/>
        <v>IC.MU.210307</v>
      </c>
      <c r="K366" s="61" t="s">
        <v>2379</v>
      </c>
      <c r="L366" s="60" t="str">
        <f t="shared" si="25"/>
        <v>Within Normal Limits</v>
      </c>
      <c r="M366" s="64" t="str">
        <f t="shared" si="27"/>
        <v>PI.IC.MU.210307.01</v>
      </c>
      <c r="N366" s="64"/>
      <c r="O366" s="64" t="str">
        <f t="shared" si="28"/>
        <v>PH.IC.MU.210307.01</v>
      </c>
      <c r="Q366" s="64" t="str">
        <f t="shared" si="29"/>
        <v>CL.IC.MU.210307.01</v>
      </c>
      <c r="R366" s="60" t="s">
        <v>4415</v>
      </c>
      <c r="S366" s="60">
        <v>48</v>
      </c>
    </row>
    <row r="367" spans="1:19" s="60" customFormat="1" ht="15">
      <c r="A367" s="60" t="s">
        <v>7502</v>
      </c>
      <c r="C367" s="61" t="s">
        <v>8039</v>
      </c>
      <c r="E367" s="61" t="s">
        <v>12185</v>
      </c>
      <c r="F367" s="60" t="s">
        <v>7497</v>
      </c>
      <c r="G367" s="60" t="s">
        <v>7510</v>
      </c>
      <c r="H367" s="62" t="s">
        <v>3574</v>
      </c>
      <c r="I367" s="60" t="s">
        <v>7510</v>
      </c>
      <c r="J367" s="63" t="str">
        <f t="shared" si="26"/>
        <v>IC.MU.210308</v>
      </c>
      <c r="K367" s="61" t="s">
        <v>2379</v>
      </c>
      <c r="L367" s="60" t="str">
        <f t="shared" si="25"/>
        <v>Limited</v>
      </c>
      <c r="M367" s="64" t="str">
        <f t="shared" si="27"/>
        <v>PI.IC.MU.210308.01</v>
      </c>
      <c r="N367" s="64"/>
      <c r="O367" s="64" t="str">
        <f t="shared" si="28"/>
        <v>PH.IC.MU.210308.01</v>
      </c>
      <c r="Q367" s="64" t="str">
        <f t="shared" si="29"/>
        <v>CL.IC.MU.210308.01</v>
      </c>
      <c r="R367" s="60" t="s">
        <v>12465</v>
      </c>
      <c r="S367" s="60">
        <v>48</v>
      </c>
    </row>
    <row r="368" spans="1:19" s="60" customFormat="1" ht="15">
      <c r="A368" s="60" t="s">
        <v>7502</v>
      </c>
      <c r="C368" s="61" t="s">
        <v>8039</v>
      </c>
      <c r="E368" s="61" t="s">
        <v>12185</v>
      </c>
      <c r="F368" s="60" t="s">
        <v>7497</v>
      </c>
      <c r="G368" s="60" t="s">
        <v>11065</v>
      </c>
      <c r="H368" s="62" t="s">
        <v>3690</v>
      </c>
      <c r="I368" s="60" t="s">
        <v>11065</v>
      </c>
      <c r="J368" s="63" t="str">
        <f t="shared" si="26"/>
        <v>IC.MU.210309</v>
      </c>
      <c r="K368" s="61" t="s">
        <v>12175</v>
      </c>
      <c r="L368" s="60" t="str">
        <f t="shared" si="25"/>
        <v>Not Applicable</v>
      </c>
      <c r="M368" s="64" t="str">
        <f t="shared" si="27"/>
        <v>PI.IC.MU.210309.01</v>
      </c>
      <c r="N368" s="64"/>
      <c r="O368" s="64" t="str">
        <f t="shared" si="28"/>
        <v>PH.IC.MU.210309.01</v>
      </c>
      <c r="Q368" s="64" t="str">
        <f t="shared" si="29"/>
        <v>CL.IC.MU.210309.01</v>
      </c>
      <c r="R368" s="60" t="s">
        <v>12465</v>
      </c>
      <c r="S368" s="60">
        <v>48</v>
      </c>
    </row>
    <row r="369" spans="1:25" s="60" customFormat="1" ht="15">
      <c r="A369" s="60" t="s">
        <v>7502</v>
      </c>
      <c r="C369" s="61" t="s">
        <v>8039</v>
      </c>
      <c r="D369" s="60" t="s">
        <v>1259</v>
      </c>
      <c r="E369" s="61" t="s">
        <v>12594</v>
      </c>
      <c r="F369" s="60" t="s">
        <v>7343</v>
      </c>
      <c r="G369" s="60" t="s">
        <v>7509</v>
      </c>
      <c r="H369" s="62" t="s">
        <v>3188</v>
      </c>
      <c r="I369" s="60" t="s">
        <v>7509</v>
      </c>
      <c r="J369" s="63" t="str">
        <f t="shared" si="26"/>
        <v>IC.MU.210410</v>
      </c>
      <c r="K369" s="61" t="s">
        <v>12175</v>
      </c>
      <c r="L369" s="60" t="str">
        <f t="shared" si="25"/>
        <v>Within Normal Limits</v>
      </c>
      <c r="M369" s="64" t="str">
        <f t="shared" si="27"/>
        <v>PI.IC.MU.210410.01</v>
      </c>
      <c r="N369" s="64"/>
      <c r="O369" s="64" t="str">
        <f t="shared" si="28"/>
        <v>PH.IC.MU.210410.01</v>
      </c>
      <c r="Q369" s="64" t="str">
        <f t="shared" si="29"/>
        <v>CL.IC.MU.210410.01</v>
      </c>
      <c r="R369" s="60" t="s">
        <v>12465</v>
      </c>
      <c r="S369" s="60">
        <v>48</v>
      </c>
    </row>
    <row r="370" spans="1:25" s="60" customFormat="1" ht="15">
      <c r="A370" s="60" t="s">
        <v>7502</v>
      </c>
      <c r="C370" s="61" t="s">
        <v>8039</v>
      </c>
      <c r="E370" s="61" t="s">
        <v>12594</v>
      </c>
      <c r="F370" s="60" t="s">
        <v>7343</v>
      </c>
      <c r="G370" s="60" t="s">
        <v>7510</v>
      </c>
      <c r="H370" s="62" t="s">
        <v>5749</v>
      </c>
      <c r="I370" s="60" t="s">
        <v>7510</v>
      </c>
      <c r="J370" s="63" t="str">
        <f t="shared" si="26"/>
        <v>IC.MU.210411</v>
      </c>
      <c r="K370" s="61" t="s">
        <v>2379</v>
      </c>
      <c r="L370" s="60" t="str">
        <f t="shared" si="25"/>
        <v>Limited</v>
      </c>
      <c r="M370" s="64" t="str">
        <f t="shared" si="27"/>
        <v>PI.IC.MU.210411.01</v>
      </c>
      <c r="N370" s="64"/>
      <c r="O370" s="64" t="str">
        <f t="shared" si="28"/>
        <v>PH.IC.MU.210411.01</v>
      </c>
      <c r="Q370" s="64" t="str">
        <f t="shared" si="29"/>
        <v>CL.IC.MU.210411.01</v>
      </c>
      <c r="R370" s="60" t="s">
        <v>4415</v>
      </c>
      <c r="S370" s="60">
        <v>48</v>
      </c>
    </row>
    <row r="371" spans="1:25" s="60" customFormat="1" ht="15">
      <c r="A371" s="60" t="s">
        <v>7502</v>
      </c>
      <c r="C371" s="61" t="s">
        <v>8039</v>
      </c>
      <c r="E371" s="61" t="s">
        <v>12594</v>
      </c>
      <c r="F371" s="60" t="s">
        <v>7343</v>
      </c>
      <c r="G371" s="60" t="s">
        <v>11065</v>
      </c>
      <c r="H371" s="62" t="s">
        <v>3064</v>
      </c>
      <c r="I371" s="60" t="s">
        <v>11065</v>
      </c>
      <c r="J371" s="63" t="str">
        <f t="shared" si="26"/>
        <v>IC.MU.210412</v>
      </c>
      <c r="K371" s="61" t="s">
        <v>2379</v>
      </c>
      <c r="L371" s="60" t="str">
        <f t="shared" si="25"/>
        <v>Not Applicable</v>
      </c>
      <c r="M371" s="64" t="str">
        <f t="shared" si="27"/>
        <v>PI.IC.MU.210412.01</v>
      </c>
      <c r="N371" s="64"/>
      <c r="O371" s="64" t="str">
        <f t="shared" si="28"/>
        <v>PH.IC.MU.210412.01</v>
      </c>
      <c r="Q371" s="64" t="str">
        <f t="shared" si="29"/>
        <v>CL.IC.MU.210412.01</v>
      </c>
      <c r="R371" s="60" t="s">
        <v>4415</v>
      </c>
      <c r="S371" s="60">
        <v>48</v>
      </c>
    </row>
    <row r="372" spans="1:25" s="60" customFormat="1" ht="15">
      <c r="A372" s="60" t="s">
        <v>7502</v>
      </c>
      <c r="B372" s="60" t="s">
        <v>12004</v>
      </c>
      <c r="C372" s="61" t="s">
        <v>2334</v>
      </c>
      <c r="D372" s="60" t="s">
        <v>7469</v>
      </c>
      <c r="E372" s="61" t="s">
        <v>12080</v>
      </c>
      <c r="F372" s="60" t="s">
        <v>12005</v>
      </c>
      <c r="G372" s="60" t="s">
        <v>12006</v>
      </c>
      <c r="H372" s="61" t="s">
        <v>12080</v>
      </c>
      <c r="I372" s="60" t="s">
        <v>12007</v>
      </c>
      <c r="J372" s="63" t="str">
        <f t="shared" si="26"/>
        <v>IC.MU.220101</v>
      </c>
      <c r="K372" s="61" t="s">
        <v>12080</v>
      </c>
      <c r="L372" s="60" t="str">
        <f t="shared" si="25"/>
        <v>Leg lower right</v>
      </c>
      <c r="M372" s="64" t="str">
        <f t="shared" ref="M372:M397" si="30">CONCATENATE("PI.",J372,".",K372)</f>
        <v>PI.IC.MU.220101.01</v>
      </c>
      <c r="N372" s="64"/>
      <c r="O372" s="64" t="str">
        <f t="shared" ref="O372:O397" si="31">CONCATENATE("PH.",J372,".",K372)</f>
        <v>PH.IC.MU.220101.01</v>
      </c>
      <c r="Q372" s="64" t="str">
        <f t="shared" ref="Q372:Q397" si="32">CONCATENATE("CL.",J372,".",K372)</f>
        <v>CL.IC.MU.220101.01</v>
      </c>
      <c r="R372" s="79" t="s">
        <v>12452</v>
      </c>
      <c r="S372" s="80" t="s">
        <v>12452</v>
      </c>
      <c r="T372" s="80" t="s">
        <v>12452</v>
      </c>
      <c r="X372" s="60" t="s">
        <v>2336</v>
      </c>
      <c r="Y372" s="60">
        <v>179</v>
      </c>
    </row>
    <row r="373" spans="1:25" s="60" customFormat="1" ht="15">
      <c r="A373" s="60" t="s">
        <v>7502</v>
      </c>
      <c r="C373" s="61" t="s">
        <v>2334</v>
      </c>
      <c r="E373" s="61" t="s">
        <v>2379</v>
      </c>
      <c r="F373" s="60" t="s">
        <v>12005</v>
      </c>
      <c r="G373" s="60" t="s">
        <v>12008</v>
      </c>
      <c r="H373" s="61" t="s">
        <v>12079</v>
      </c>
      <c r="I373" s="60" t="s">
        <v>12009</v>
      </c>
      <c r="J373" s="63" t="str">
        <f t="shared" si="26"/>
        <v>IC.MU.220102</v>
      </c>
      <c r="K373" s="61" t="s">
        <v>2379</v>
      </c>
      <c r="L373" s="60" t="str">
        <f t="shared" si="25"/>
        <v>Leg upper right</v>
      </c>
      <c r="M373" s="64" t="str">
        <f t="shared" si="30"/>
        <v>PI.IC.MU.220102.01</v>
      </c>
      <c r="N373" s="64"/>
      <c r="O373" s="64" t="str">
        <f t="shared" si="31"/>
        <v>PH.IC.MU.220102.01</v>
      </c>
      <c r="Q373" s="64" t="str">
        <f t="shared" si="32"/>
        <v>CL.IC.MU.220102.01</v>
      </c>
      <c r="X373" s="60" t="s">
        <v>2336</v>
      </c>
      <c r="Y373" s="60">
        <v>179</v>
      </c>
    </row>
    <row r="374" spans="1:25" s="60" customFormat="1" ht="15">
      <c r="A374" s="60" t="s">
        <v>7502</v>
      </c>
      <c r="C374" s="61" t="s">
        <v>2334</v>
      </c>
      <c r="E374" s="61" t="s">
        <v>2379</v>
      </c>
      <c r="F374" s="60" t="s">
        <v>12005</v>
      </c>
      <c r="G374" s="60" t="s">
        <v>12010</v>
      </c>
      <c r="H374" s="61" t="s">
        <v>3812</v>
      </c>
      <c r="I374" s="60" t="s">
        <v>12011</v>
      </c>
      <c r="J374" s="63" t="str">
        <f t="shared" si="26"/>
        <v>IC.MU.220103</v>
      </c>
      <c r="K374" s="61" t="s">
        <v>2379</v>
      </c>
      <c r="L374" s="60" t="str">
        <f t="shared" si="25"/>
        <v>Leg lower left</v>
      </c>
      <c r="M374" s="64" t="str">
        <f t="shared" si="30"/>
        <v>PI.IC.MU.220103.01</v>
      </c>
      <c r="N374" s="64"/>
      <c r="O374" s="64" t="str">
        <f t="shared" si="31"/>
        <v>PH.IC.MU.220103.01</v>
      </c>
      <c r="Q374" s="64" t="str">
        <f t="shared" si="32"/>
        <v>CL.IC.MU.220103.01</v>
      </c>
      <c r="X374" s="60" t="s">
        <v>2336</v>
      </c>
      <c r="Y374" s="60">
        <v>179</v>
      </c>
    </row>
    <row r="375" spans="1:25" s="60" customFormat="1" ht="15">
      <c r="A375" s="60" t="s">
        <v>7502</v>
      </c>
      <c r="C375" s="61" t="s">
        <v>2334</v>
      </c>
      <c r="E375" s="61" t="s">
        <v>2379</v>
      </c>
      <c r="F375" s="60" t="s">
        <v>12005</v>
      </c>
      <c r="G375" s="60" t="s">
        <v>12012</v>
      </c>
      <c r="H375" s="61" t="s">
        <v>6464</v>
      </c>
      <c r="I375" s="60" t="s">
        <v>12013</v>
      </c>
      <c r="J375" s="63" t="str">
        <f t="shared" si="26"/>
        <v>IC.MU.220104</v>
      </c>
      <c r="K375" s="61" t="s">
        <v>2379</v>
      </c>
      <c r="L375" s="60" t="str">
        <f t="shared" si="25"/>
        <v>Leg upper left</v>
      </c>
      <c r="M375" s="64" t="str">
        <f t="shared" si="30"/>
        <v>PI.IC.MU.220104.01</v>
      </c>
      <c r="N375" s="64"/>
      <c r="O375" s="64" t="str">
        <f t="shared" si="31"/>
        <v>PH.IC.MU.220104.01</v>
      </c>
      <c r="Q375" s="64" t="str">
        <f t="shared" si="32"/>
        <v>CL.IC.MU.220104.01</v>
      </c>
      <c r="X375" s="60" t="s">
        <v>2336</v>
      </c>
      <c r="Y375" s="60">
        <v>179</v>
      </c>
    </row>
    <row r="376" spans="1:25" s="60" customFormat="1" ht="15">
      <c r="A376" s="60" t="s">
        <v>7502</v>
      </c>
      <c r="C376" s="61" t="s">
        <v>2334</v>
      </c>
      <c r="E376" s="61" t="s">
        <v>2379</v>
      </c>
      <c r="F376" s="60" t="s">
        <v>12005</v>
      </c>
      <c r="G376" s="60" t="s">
        <v>12014</v>
      </c>
      <c r="H376" s="61" t="s">
        <v>6291</v>
      </c>
      <c r="I376" s="60" t="s">
        <v>11988</v>
      </c>
      <c r="J376" s="63" t="str">
        <f t="shared" si="26"/>
        <v>IC.MU.220105</v>
      </c>
      <c r="K376" s="61" t="s">
        <v>2379</v>
      </c>
      <c r="L376" s="60" t="str">
        <f t="shared" si="25"/>
        <v>Arm lower right</v>
      </c>
      <c r="M376" s="64" t="str">
        <f t="shared" si="30"/>
        <v>PI.IC.MU.220105.01</v>
      </c>
      <c r="N376" s="64"/>
      <c r="O376" s="64" t="str">
        <f t="shared" si="31"/>
        <v>PH.IC.MU.220105.01</v>
      </c>
      <c r="Q376" s="64" t="str">
        <f t="shared" si="32"/>
        <v>CL.IC.MU.220105.01</v>
      </c>
      <c r="X376" s="60" t="s">
        <v>2336</v>
      </c>
      <c r="Y376" s="60">
        <v>179</v>
      </c>
    </row>
    <row r="377" spans="1:25" s="60" customFormat="1" ht="15">
      <c r="A377" s="60" t="s">
        <v>7502</v>
      </c>
      <c r="C377" s="61" t="s">
        <v>2334</v>
      </c>
      <c r="E377" s="61" t="s">
        <v>2379</v>
      </c>
      <c r="F377" s="60" t="s">
        <v>12005</v>
      </c>
      <c r="G377" s="60" t="s">
        <v>11989</v>
      </c>
      <c r="H377" s="61" t="s">
        <v>6988</v>
      </c>
      <c r="I377" s="60" t="s">
        <v>11990</v>
      </c>
      <c r="J377" s="63" t="str">
        <f t="shared" si="26"/>
        <v>IC.MU.220106</v>
      </c>
      <c r="K377" s="61" t="s">
        <v>2379</v>
      </c>
      <c r="L377" s="60" t="str">
        <f t="shared" si="25"/>
        <v>Arm upper right</v>
      </c>
      <c r="M377" s="64" t="str">
        <f t="shared" si="30"/>
        <v>PI.IC.MU.220106.01</v>
      </c>
      <c r="N377" s="64"/>
      <c r="O377" s="64" t="str">
        <f t="shared" si="31"/>
        <v>PH.IC.MU.220106.01</v>
      </c>
      <c r="Q377" s="64" t="str">
        <f t="shared" si="32"/>
        <v>CL.IC.MU.220106.01</v>
      </c>
      <c r="X377" s="60" t="s">
        <v>2336</v>
      </c>
      <c r="Y377" s="60">
        <v>179</v>
      </c>
    </row>
    <row r="378" spans="1:25" s="60" customFormat="1" ht="15">
      <c r="A378" s="60" t="s">
        <v>7502</v>
      </c>
      <c r="C378" s="61" t="s">
        <v>2334</v>
      </c>
      <c r="E378" s="61" t="s">
        <v>12080</v>
      </c>
      <c r="F378" s="60" t="s">
        <v>12005</v>
      </c>
      <c r="G378" s="60" t="s">
        <v>11991</v>
      </c>
      <c r="H378" s="61" t="s">
        <v>6317</v>
      </c>
      <c r="I378" s="60" t="s">
        <v>11992</v>
      </c>
      <c r="J378" s="63" t="str">
        <f t="shared" si="26"/>
        <v>IC.MU.220107</v>
      </c>
      <c r="K378" s="61" t="s">
        <v>12080</v>
      </c>
      <c r="L378" s="60" t="str">
        <f t="shared" si="25"/>
        <v>Arm lower left</v>
      </c>
      <c r="M378" s="64" t="str">
        <f t="shared" si="30"/>
        <v>PI.IC.MU.220107.01</v>
      </c>
      <c r="N378" s="64"/>
      <c r="O378" s="64" t="str">
        <f t="shared" si="31"/>
        <v>PH.IC.MU.220107.01</v>
      </c>
      <c r="Q378" s="64" t="str">
        <f t="shared" si="32"/>
        <v>CL.IC.MU.220107.01</v>
      </c>
      <c r="X378" s="60" t="s">
        <v>2336</v>
      </c>
      <c r="Y378" s="60">
        <v>179</v>
      </c>
    </row>
    <row r="379" spans="1:25" s="60" customFormat="1" ht="15">
      <c r="A379" s="60" t="s">
        <v>7502</v>
      </c>
      <c r="C379" s="61" t="s">
        <v>2334</v>
      </c>
      <c r="E379" s="61" t="s">
        <v>12080</v>
      </c>
      <c r="F379" s="60" t="s">
        <v>12005</v>
      </c>
      <c r="G379" s="60" t="s">
        <v>11993</v>
      </c>
      <c r="H379" s="61" t="s">
        <v>3574</v>
      </c>
      <c r="I379" s="60" t="s">
        <v>11816</v>
      </c>
      <c r="J379" s="63" t="str">
        <f t="shared" si="26"/>
        <v>IC.MU.220108</v>
      </c>
      <c r="K379" s="61" t="s">
        <v>12080</v>
      </c>
      <c r="L379" s="60" t="str">
        <f t="shared" si="25"/>
        <v>Arm upper left</v>
      </c>
      <c r="M379" s="64" t="str">
        <f t="shared" si="30"/>
        <v>PI.IC.MU.220108.01</v>
      </c>
      <c r="N379" s="64"/>
      <c r="O379" s="64" t="str">
        <f t="shared" si="31"/>
        <v>PH.IC.MU.220108.01</v>
      </c>
      <c r="Q379" s="64" t="str">
        <f t="shared" si="32"/>
        <v>CL.IC.MU.220108.01</v>
      </c>
      <c r="X379" s="60" t="s">
        <v>2336</v>
      </c>
      <c r="Y379" s="60">
        <v>179</v>
      </c>
    </row>
    <row r="380" spans="1:25" s="60" customFormat="1" ht="15">
      <c r="A380" s="60" t="s">
        <v>7502</v>
      </c>
      <c r="C380" s="61" t="s">
        <v>2334</v>
      </c>
      <c r="E380" s="61" t="s">
        <v>12080</v>
      </c>
      <c r="F380" s="60" t="s">
        <v>12005</v>
      </c>
      <c r="G380" s="60" t="s">
        <v>11817</v>
      </c>
      <c r="H380" s="61" t="s">
        <v>3690</v>
      </c>
      <c r="I380" s="60" t="s">
        <v>12437</v>
      </c>
      <c r="J380" s="63" t="str">
        <f t="shared" si="26"/>
        <v>IC.MU.220109</v>
      </c>
      <c r="K380" s="61" t="s">
        <v>12080</v>
      </c>
      <c r="L380" s="60" t="str">
        <f t="shared" si="25"/>
        <v>Other specify</v>
      </c>
      <c r="M380" s="64" t="str">
        <f t="shared" si="30"/>
        <v>PI.IC.MU.220109.01</v>
      </c>
      <c r="N380" s="64"/>
      <c r="O380" s="64" t="str">
        <f t="shared" si="31"/>
        <v>PH.IC.MU.220109.01</v>
      </c>
      <c r="Q380" s="64" t="str">
        <f t="shared" si="32"/>
        <v>CL.IC.MU.220109.01</v>
      </c>
      <c r="X380" s="60" t="s">
        <v>2336</v>
      </c>
      <c r="Y380" s="60">
        <v>179</v>
      </c>
    </row>
    <row r="381" spans="1:25" s="60" customFormat="1" ht="15">
      <c r="A381" s="60" t="s">
        <v>7502</v>
      </c>
      <c r="C381" s="61" t="s">
        <v>2334</v>
      </c>
      <c r="E381" s="61" t="s">
        <v>12080</v>
      </c>
      <c r="F381" s="60" t="s">
        <v>11813</v>
      </c>
      <c r="G381" s="61" t="s">
        <v>11065</v>
      </c>
      <c r="H381" s="61" t="s">
        <v>3188</v>
      </c>
      <c r="I381" s="61" t="s">
        <v>11066</v>
      </c>
      <c r="J381" s="63" t="str">
        <f t="shared" si="26"/>
        <v>IC.MU.220110</v>
      </c>
      <c r="K381" s="61" t="s">
        <v>12080</v>
      </c>
      <c r="L381" s="60" t="str">
        <f t="shared" si="25"/>
        <v>Not Applicable</v>
      </c>
      <c r="M381" s="64" t="str">
        <f t="shared" si="30"/>
        <v>PI.IC.MU.220110.01</v>
      </c>
      <c r="N381" s="64"/>
      <c r="O381" s="64" t="str">
        <f t="shared" si="31"/>
        <v>PH.IC.MU.220110.01</v>
      </c>
      <c r="Q381" s="64" t="str">
        <f t="shared" si="32"/>
        <v>CL.IC.MU.220110.01</v>
      </c>
      <c r="X381" s="60" t="s">
        <v>2336</v>
      </c>
      <c r="Y381" s="60">
        <v>179</v>
      </c>
    </row>
    <row r="382" spans="1:25" s="60" customFormat="1" ht="15">
      <c r="A382" s="60" t="s">
        <v>7502</v>
      </c>
      <c r="C382" s="61" t="s">
        <v>2334</v>
      </c>
      <c r="D382" s="60" t="s">
        <v>11814</v>
      </c>
      <c r="E382" s="61" t="s">
        <v>12079</v>
      </c>
      <c r="F382" s="60" t="s">
        <v>11815</v>
      </c>
      <c r="G382" s="60" t="s">
        <v>11643</v>
      </c>
      <c r="H382" s="61" t="s">
        <v>12080</v>
      </c>
      <c r="I382" s="60" t="s">
        <v>11643</v>
      </c>
      <c r="J382" s="63" t="str">
        <f t="shared" si="26"/>
        <v>IC.MU.220201</v>
      </c>
      <c r="K382" s="61" t="s">
        <v>12080</v>
      </c>
      <c r="L382" s="60" t="str">
        <f t="shared" si="25"/>
        <v>On</v>
      </c>
      <c r="M382" s="64" t="str">
        <f t="shared" si="30"/>
        <v>PI.IC.MU.220201.01</v>
      </c>
      <c r="N382" s="64"/>
      <c r="O382" s="64" t="str">
        <f t="shared" si="31"/>
        <v>PH.IC.MU.220201.01</v>
      </c>
      <c r="Q382" s="64" t="str">
        <f t="shared" si="32"/>
        <v>CL.IC.MU.220201.01</v>
      </c>
      <c r="X382" s="60" t="s">
        <v>2336</v>
      </c>
      <c r="Y382" s="60">
        <v>179</v>
      </c>
    </row>
    <row r="383" spans="1:25" s="60" customFormat="1" ht="15">
      <c r="A383" s="60" t="s">
        <v>7502</v>
      </c>
      <c r="C383" s="61" t="s">
        <v>2334</v>
      </c>
      <c r="E383" s="61" t="s">
        <v>12079</v>
      </c>
      <c r="F383" s="60" t="s">
        <v>11815</v>
      </c>
      <c r="G383" s="60" t="s">
        <v>11821</v>
      </c>
      <c r="H383" s="61" t="s">
        <v>12079</v>
      </c>
      <c r="I383" s="60" t="s">
        <v>11821</v>
      </c>
      <c r="J383" s="63" t="str">
        <f t="shared" si="26"/>
        <v>IC.MU.220202</v>
      </c>
      <c r="K383" s="61" t="s">
        <v>12080</v>
      </c>
      <c r="L383" s="60" t="str">
        <f t="shared" si="25"/>
        <v>Off</v>
      </c>
      <c r="M383" s="64" t="str">
        <f t="shared" si="30"/>
        <v>PI.IC.MU.220202.01</v>
      </c>
      <c r="N383" s="64"/>
      <c r="O383" s="64" t="str">
        <f t="shared" si="31"/>
        <v>PH.IC.MU.220202.01</v>
      </c>
      <c r="Q383" s="64" t="str">
        <f t="shared" si="32"/>
        <v>CL.IC.MU.220202.01</v>
      </c>
      <c r="X383" s="60" t="s">
        <v>2336</v>
      </c>
      <c r="Y383" s="60">
        <v>179</v>
      </c>
    </row>
    <row r="384" spans="1:25" s="60" customFormat="1" ht="15">
      <c r="A384" s="60" t="s">
        <v>7502</v>
      </c>
      <c r="C384" s="61" t="s">
        <v>2334</v>
      </c>
      <c r="E384" s="61" t="s">
        <v>12079</v>
      </c>
      <c r="F384" s="60" t="s">
        <v>11815</v>
      </c>
      <c r="G384" s="60" t="s">
        <v>11999</v>
      </c>
      <c r="H384" s="61" t="s">
        <v>12432</v>
      </c>
      <c r="I384" s="60" t="s">
        <v>11646</v>
      </c>
      <c r="J384" s="63" t="str">
        <f t="shared" si="26"/>
        <v>IC.MU.220203</v>
      </c>
      <c r="K384" s="61" t="s">
        <v>12080</v>
      </c>
      <c r="L384" s="60" t="str">
        <f t="shared" si="25"/>
        <v>Patient refuses</v>
      </c>
      <c r="M384" s="64" t="str">
        <f t="shared" si="30"/>
        <v>PI.IC.MU.220203.01</v>
      </c>
      <c r="N384" s="64"/>
      <c r="O384" s="64" t="str">
        <f t="shared" si="31"/>
        <v>PH.IC.MU.220203.01</v>
      </c>
      <c r="Q384" s="64" t="str">
        <f t="shared" si="32"/>
        <v>CL.IC.MU.220203.01</v>
      </c>
      <c r="X384" s="60" t="s">
        <v>2336</v>
      </c>
      <c r="Y384" s="60">
        <v>179</v>
      </c>
    </row>
    <row r="385" spans="1:25" s="60" customFormat="1" ht="15">
      <c r="A385" s="60" t="s">
        <v>7502</v>
      </c>
      <c r="B385" s="60" t="s">
        <v>11636</v>
      </c>
      <c r="C385" s="61" t="s">
        <v>2335</v>
      </c>
      <c r="D385" s="60" t="s">
        <v>7469</v>
      </c>
      <c r="E385" s="61" t="s">
        <v>12080</v>
      </c>
      <c r="F385" s="60" t="s">
        <v>11637</v>
      </c>
      <c r="G385" s="60" t="s">
        <v>12006</v>
      </c>
      <c r="H385" s="62" t="s">
        <v>11848</v>
      </c>
      <c r="I385" s="60" t="s">
        <v>12007</v>
      </c>
      <c r="J385" s="63" t="str">
        <f t="shared" si="26"/>
        <v>IC.MU.230101</v>
      </c>
      <c r="K385" s="61" t="s">
        <v>12080</v>
      </c>
      <c r="L385" s="60" t="str">
        <f t="shared" si="25"/>
        <v>Leg lower right</v>
      </c>
      <c r="M385" s="64" t="str">
        <f t="shared" si="30"/>
        <v>PI.IC.MU.230101.01</v>
      </c>
      <c r="N385" s="64"/>
      <c r="O385" s="64" t="str">
        <f t="shared" si="31"/>
        <v>PH.IC.MU.230101.01</v>
      </c>
      <c r="Q385" s="64" t="str">
        <f t="shared" si="32"/>
        <v>CL.IC.MU.230101.01</v>
      </c>
      <c r="X385" s="60" t="s">
        <v>2336</v>
      </c>
      <c r="Y385" s="60">
        <v>179</v>
      </c>
    </row>
    <row r="386" spans="1:25" s="60" customFormat="1" ht="15">
      <c r="A386" s="60" t="s">
        <v>7502</v>
      </c>
      <c r="C386" s="61" t="s">
        <v>2335</v>
      </c>
      <c r="E386" s="61" t="s">
        <v>12080</v>
      </c>
      <c r="F386" s="60" t="s">
        <v>11637</v>
      </c>
      <c r="G386" s="60" t="s">
        <v>12008</v>
      </c>
      <c r="H386" s="62" t="s">
        <v>12030</v>
      </c>
      <c r="I386" s="60" t="s">
        <v>12009</v>
      </c>
      <c r="J386" s="63" t="str">
        <f t="shared" si="26"/>
        <v>IC.MU.230102</v>
      </c>
      <c r="K386" s="61" t="s">
        <v>12080</v>
      </c>
      <c r="L386" s="60" t="str">
        <f t="shared" ref="L386:L397" si="33">G386</f>
        <v>Leg upper right</v>
      </c>
      <c r="M386" s="64" t="str">
        <f t="shared" si="30"/>
        <v>PI.IC.MU.230102.01</v>
      </c>
      <c r="N386" s="64"/>
      <c r="O386" s="64" t="str">
        <f t="shared" si="31"/>
        <v>PH.IC.MU.230102.01</v>
      </c>
      <c r="Q386" s="64" t="str">
        <f t="shared" si="32"/>
        <v>CL.IC.MU.230102.01</v>
      </c>
      <c r="X386" s="60" t="s">
        <v>2336</v>
      </c>
      <c r="Y386" s="60">
        <v>179</v>
      </c>
    </row>
    <row r="387" spans="1:25" s="60" customFormat="1" ht="15">
      <c r="A387" s="60" t="s">
        <v>7502</v>
      </c>
      <c r="C387" s="61" t="s">
        <v>2335</v>
      </c>
      <c r="E387" s="61" t="s">
        <v>12080</v>
      </c>
      <c r="F387" s="60" t="s">
        <v>11637</v>
      </c>
      <c r="G387" s="60" t="s">
        <v>12010</v>
      </c>
      <c r="H387" s="62" t="s">
        <v>12032</v>
      </c>
      <c r="I387" s="60" t="s">
        <v>12011</v>
      </c>
      <c r="J387" s="63" t="str">
        <f t="shared" ref="J387:J397" si="34">CONCATENATE("IC.MU.",C387,E387,H387)</f>
        <v>IC.MU.230103</v>
      </c>
      <c r="K387" s="61" t="s">
        <v>12080</v>
      </c>
      <c r="L387" s="60" t="str">
        <f t="shared" si="33"/>
        <v>Leg lower left</v>
      </c>
      <c r="M387" s="64" t="str">
        <f t="shared" si="30"/>
        <v>PI.IC.MU.230103.01</v>
      </c>
      <c r="N387" s="64"/>
      <c r="O387" s="64" t="str">
        <f t="shared" si="31"/>
        <v>PH.IC.MU.230103.01</v>
      </c>
      <c r="Q387" s="64" t="str">
        <f t="shared" si="32"/>
        <v>CL.IC.MU.230103.01</v>
      </c>
      <c r="X387" s="60" t="s">
        <v>2336</v>
      </c>
      <c r="Y387" s="60">
        <v>179</v>
      </c>
    </row>
    <row r="388" spans="1:25" s="60" customFormat="1" ht="15">
      <c r="A388" s="60" t="s">
        <v>7502</v>
      </c>
      <c r="C388" s="61" t="s">
        <v>2335</v>
      </c>
      <c r="E388" s="61" t="s">
        <v>12080</v>
      </c>
      <c r="F388" s="60" t="s">
        <v>11637</v>
      </c>
      <c r="G388" s="60" t="s">
        <v>12012</v>
      </c>
      <c r="H388" s="62" t="s">
        <v>12028</v>
      </c>
      <c r="I388" s="60" t="s">
        <v>12013</v>
      </c>
      <c r="J388" s="63" t="str">
        <f t="shared" si="34"/>
        <v>IC.MU.230104</v>
      </c>
      <c r="K388" s="61" t="s">
        <v>12080</v>
      </c>
      <c r="L388" s="60" t="str">
        <f t="shared" si="33"/>
        <v>Leg upper left</v>
      </c>
      <c r="M388" s="64" t="str">
        <f t="shared" si="30"/>
        <v>PI.IC.MU.230104.01</v>
      </c>
      <c r="N388" s="64"/>
      <c r="O388" s="64" t="str">
        <f t="shared" si="31"/>
        <v>PH.IC.MU.230104.01</v>
      </c>
      <c r="Q388" s="64" t="str">
        <f t="shared" si="32"/>
        <v>CL.IC.MU.230104.01</v>
      </c>
      <c r="X388" s="60" t="s">
        <v>2336</v>
      </c>
      <c r="Y388" s="60">
        <v>179</v>
      </c>
    </row>
    <row r="389" spans="1:25" s="60" customFormat="1" ht="15">
      <c r="A389" s="60" t="s">
        <v>7502</v>
      </c>
      <c r="C389" s="61" t="s">
        <v>2335</v>
      </c>
      <c r="E389" s="61" t="s">
        <v>12080</v>
      </c>
      <c r="F389" s="60" t="s">
        <v>11637</v>
      </c>
      <c r="G389" s="60" t="s">
        <v>12014</v>
      </c>
      <c r="H389" s="62" t="s">
        <v>12210</v>
      </c>
      <c r="I389" s="60" t="s">
        <v>11988</v>
      </c>
      <c r="J389" s="63" t="str">
        <f t="shared" si="34"/>
        <v>IC.MU.230105</v>
      </c>
      <c r="K389" s="61" t="s">
        <v>12080</v>
      </c>
      <c r="L389" s="60" t="str">
        <f t="shared" si="33"/>
        <v>Arm lower right</v>
      </c>
      <c r="M389" s="64" t="str">
        <f t="shared" si="30"/>
        <v>PI.IC.MU.230105.01</v>
      </c>
      <c r="N389" s="64"/>
      <c r="O389" s="64" t="str">
        <f t="shared" si="31"/>
        <v>PH.IC.MU.230105.01</v>
      </c>
      <c r="Q389" s="64" t="str">
        <f t="shared" si="32"/>
        <v>CL.IC.MU.230105.01</v>
      </c>
      <c r="X389" s="60" t="s">
        <v>2336</v>
      </c>
      <c r="Y389" s="60">
        <v>179</v>
      </c>
    </row>
    <row r="390" spans="1:25" s="60" customFormat="1" ht="15">
      <c r="A390" s="60" t="s">
        <v>7502</v>
      </c>
      <c r="C390" s="61" t="s">
        <v>2335</v>
      </c>
      <c r="E390" s="61" t="s">
        <v>12080</v>
      </c>
      <c r="F390" s="60" t="s">
        <v>11637</v>
      </c>
      <c r="G390" s="60" t="s">
        <v>11989</v>
      </c>
      <c r="H390" s="62" t="s">
        <v>12212</v>
      </c>
      <c r="I390" s="60" t="s">
        <v>11990</v>
      </c>
      <c r="J390" s="63" t="str">
        <f t="shared" si="34"/>
        <v>IC.MU.230106</v>
      </c>
      <c r="K390" s="61" t="s">
        <v>12080</v>
      </c>
      <c r="L390" s="60" t="str">
        <f t="shared" si="33"/>
        <v>Arm upper right</v>
      </c>
      <c r="M390" s="64" t="str">
        <f t="shared" si="30"/>
        <v>PI.IC.MU.230106.01</v>
      </c>
      <c r="N390" s="64"/>
      <c r="O390" s="64" t="str">
        <f t="shared" si="31"/>
        <v>PH.IC.MU.230106.01</v>
      </c>
      <c r="Q390" s="64" t="str">
        <f t="shared" si="32"/>
        <v>CL.IC.MU.230106.01</v>
      </c>
      <c r="X390" s="60" t="s">
        <v>2336</v>
      </c>
      <c r="Y390" s="60">
        <v>179</v>
      </c>
    </row>
    <row r="391" spans="1:25" s="60" customFormat="1" ht="15">
      <c r="A391" s="60" t="s">
        <v>7502</v>
      </c>
      <c r="C391" s="61" t="s">
        <v>2335</v>
      </c>
      <c r="E391" s="61" t="s">
        <v>12080</v>
      </c>
      <c r="F391" s="60" t="s">
        <v>11637</v>
      </c>
      <c r="G391" s="60" t="s">
        <v>11991</v>
      </c>
      <c r="H391" s="62" t="s">
        <v>12225</v>
      </c>
      <c r="I391" s="60" t="s">
        <v>11992</v>
      </c>
      <c r="J391" s="63" t="str">
        <f t="shared" si="34"/>
        <v>IC.MU.230107</v>
      </c>
      <c r="K391" s="61" t="s">
        <v>12080</v>
      </c>
      <c r="L391" s="60" t="str">
        <f t="shared" si="33"/>
        <v>Arm lower left</v>
      </c>
      <c r="M391" s="64" t="str">
        <f t="shared" si="30"/>
        <v>PI.IC.MU.230107.01</v>
      </c>
      <c r="N391" s="64"/>
      <c r="O391" s="64" t="str">
        <f t="shared" si="31"/>
        <v>PH.IC.MU.230107.01</v>
      </c>
      <c r="Q391" s="64" t="str">
        <f t="shared" si="32"/>
        <v>CL.IC.MU.230107.01</v>
      </c>
      <c r="X391" s="60" t="s">
        <v>2336</v>
      </c>
      <c r="Y391" s="60">
        <v>179</v>
      </c>
    </row>
    <row r="392" spans="1:25" s="60" customFormat="1" ht="15">
      <c r="A392" s="60" t="s">
        <v>7502</v>
      </c>
      <c r="C392" s="61" t="s">
        <v>2335</v>
      </c>
      <c r="E392" s="61" t="s">
        <v>12080</v>
      </c>
      <c r="F392" s="60" t="s">
        <v>11637</v>
      </c>
      <c r="G392" s="60" t="s">
        <v>11993</v>
      </c>
      <c r="H392" s="62" t="s">
        <v>11638</v>
      </c>
      <c r="I392" s="60" t="s">
        <v>11816</v>
      </c>
      <c r="J392" s="63" t="str">
        <f t="shared" si="34"/>
        <v>IC.MU.230108</v>
      </c>
      <c r="K392" s="61" t="s">
        <v>12080</v>
      </c>
      <c r="L392" s="60" t="str">
        <f t="shared" si="33"/>
        <v>Arm upper left</v>
      </c>
      <c r="M392" s="64" t="str">
        <f t="shared" si="30"/>
        <v>PI.IC.MU.230108.01</v>
      </c>
      <c r="N392" s="64"/>
      <c r="O392" s="64" t="str">
        <f t="shared" si="31"/>
        <v>PH.IC.MU.230108.01</v>
      </c>
      <c r="Q392" s="64" t="str">
        <f t="shared" si="32"/>
        <v>CL.IC.MU.230108.01</v>
      </c>
      <c r="X392" s="60" t="s">
        <v>2336</v>
      </c>
      <c r="Y392" s="60">
        <v>179</v>
      </c>
    </row>
    <row r="393" spans="1:25" s="60" customFormat="1" ht="15">
      <c r="A393" s="60" t="s">
        <v>7502</v>
      </c>
      <c r="C393" s="61" t="s">
        <v>2335</v>
      </c>
      <c r="E393" s="61" t="s">
        <v>12080</v>
      </c>
      <c r="F393" s="60" t="s">
        <v>11637</v>
      </c>
      <c r="G393" s="60" t="s">
        <v>11817</v>
      </c>
      <c r="H393" s="62" t="s">
        <v>11639</v>
      </c>
      <c r="I393" s="60" t="s">
        <v>12437</v>
      </c>
      <c r="J393" s="63" t="str">
        <f t="shared" si="34"/>
        <v>IC.MU.230109</v>
      </c>
      <c r="K393" s="61" t="s">
        <v>12080</v>
      </c>
      <c r="L393" s="60" t="str">
        <f t="shared" si="33"/>
        <v>Other specify</v>
      </c>
      <c r="M393" s="64" t="str">
        <f t="shared" si="30"/>
        <v>PI.IC.MU.230109.01</v>
      </c>
      <c r="N393" s="64"/>
      <c r="O393" s="64" t="str">
        <f t="shared" si="31"/>
        <v>PH.IC.MU.230109.01</v>
      </c>
      <c r="Q393" s="64" t="str">
        <f t="shared" si="32"/>
        <v>CL.IC.MU.230109.01</v>
      </c>
      <c r="X393" s="60" t="s">
        <v>2336</v>
      </c>
      <c r="Y393" s="60">
        <v>179</v>
      </c>
    </row>
    <row r="394" spans="1:25" s="60" customFormat="1" ht="15">
      <c r="A394" s="60" t="s">
        <v>7502</v>
      </c>
      <c r="C394" s="61" t="s">
        <v>2335</v>
      </c>
      <c r="E394" s="61" t="s">
        <v>12080</v>
      </c>
      <c r="F394" s="60" t="s">
        <v>11640</v>
      </c>
      <c r="G394" s="61" t="s">
        <v>11065</v>
      </c>
      <c r="H394" s="62" t="s">
        <v>3188</v>
      </c>
      <c r="I394" s="62" t="s">
        <v>11066</v>
      </c>
      <c r="J394" s="63" t="str">
        <f t="shared" si="34"/>
        <v>IC.MU.230110</v>
      </c>
      <c r="K394" s="61" t="s">
        <v>12080</v>
      </c>
      <c r="L394" s="60" t="str">
        <f t="shared" si="33"/>
        <v>Not Applicable</v>
      </c>
      <c r="M394" s="64" t="str">
        <f t="shared" si="30"/>
        <v>PI.IC.MU.230110.01</v>
      </c>
      <c r="N394" s="64"/>
      <c r="O394" s="64" t="str">
        <f t="shared" si="31"/>
        <v>PH.IC.MU.230110.01</v>
      </c>
      <c r="Q394" s="64" t="str">
        <f t="shared" si="32"/>
        <v>CL.IC.MU.230110.01</v>
      </c>
      <c r="X394" s="60" t="s">
        <v>2336</v>
      </c>
      <c r="Y394" s="60">
        <v>179</v>
      </c>
    </row>
    <row r="395" spans="1:25" s="60" customFormat="1" ht="15">
      <c r="A395" s="60" t="s">
        <v>7502</v>
      </c>
      <c r="C395" s="61" t="s">
        <v>2335</v>
      </c>
      <c r="D395" s="60" t="s">
        <v>11814</v>
      </c>
      <c r="E395" s="61" t="s">
        <v>12079</v>
      </c>
      <c r="F395" s="60" t="s">
        <v>11641</v>
      </c>
      <c r="G395" s="60" t="s">
        <v>11643</v>
      </c>
      <c r="H395" s="62" t="s">
        <v>11848</v>
      </c>
      <c r="I395" s="60" t="s">
        <v>11643</v>
      </c>
      <c r="J395" s="63" t="str">
        <f t="shared" si="34"/>
        <v>IC.MU.230201</v>
      </c>
      <c r="K395" s="61" t="s">
        <v>2379</v>
      </c>
      <c r="L395" s="60" t="str">
        <f t="shared" si="33"/>
        <v>On</v>
      </c>
      <c r="M395" s="64" t="str">
        <f t="shared" si="30"/>
        <v>PI.IC.MU.230201.01</v>
      </c>
      <c r="N395" s="64"/>
      <c r="O395" s="64" t="str">
        <f t="shared" si="31"/>
        <v>PH.IC.MU.230201.01</v>
      </c>
      <c r="Q395" s="64" t="str">
        <f t="shared" si="32"/>
        <v>CL.IC.MU.230201.01</v>
      </c>
      <c r="X395" s="60" t="s">
        <v>2336</v>
      </c>
      <c r="Y395" s="60">
        <v>179</v>
      </c>
    </row>
    <row r="396" spans="1:25" s="60" customFormat="1" ht="15">
      <c r="A396" s="60" t="s">
        <v>7502</v>
      </c>
      <c r="C396" s="61" t="s">
        <v>2335</v>
      </c>
      <c r="E396" s="61" t="s">
        <v>12079</v>
      </c>
      <c r="F396" s="60" t="s">
        <v>11641</v>
      </c>
      <c r="G396" s="60" t="s">
        <v>11821</v>
      </c>
      <c r="H396" s="62" t="s">
        <v>12030</v>
      </c>
      <c r="I396" s="60" t="s">
        <v>11821</v>
      </c>
      <c r="J396" s="63" t="str">
        <f t="shared" si="34"/>
        <v>IC.MU.230202</v>
      </c>
      <c r="K396" s="61" t="s">
        <v>2379</v>
      </c>
      <c r="L396" s="60" t="str">
        <f t="shared" si="33"/>
        <v>Off</v>
      </c>
      <c r="M396" s="64" t="str">
        <f t="shared" si="30"/>
        <v>PI.IC.MU.230202.01</v>
      </c>
      <c r="N396" s="64"/>
      <c r="O396" s="64" t="str">
        <f t="shared" si="31"/>
        <v>PH.IC.MU.230202.01</v>
      </c>
      <c r="Q396" s="64" t="str">
        <f t="shared" si="32"/>
        <v>CL.IC.MU.230202.01</v>
      </c>
      <c r="X396" s="60" t="s">
        <v>2336</v>
      </c>
      <c r="Y396" s="60">
        <v>179</v>
      </c>
    </row>
    <row r="397" spans="1:25" s="60" customFormat="1" ht="15">
      <c r="A397" s="60" t="s">
        <v>7502</v>
      </c>
      <c r="C397" s="61" t="s">
        <v>2335</v>
      </c>
      <c r="E397" s="61" t="s">
        <v>12079</v>
      </c>
      <c r="F397" s="60" t="s">
        <v>11641</v>
      </c>
      <c r="G397" s="60" t="s">
        <v>11999</v>
      </c>
      <c r="H397" s="62" t="s">
        <v>12032</v>
      </c>
      <c r="I397" s="60" t="s">
        <v>11646</v>
      </c>
      <c r="J397" s="63" t="str">
        <f t="shared" si="34"/>
        <v>IC.MU.230203</v>
      </c>
      <c r="K397" s="61" t="s">
        <v>2379</v>
      </c>
      <c r="L397" s="60" t="str">
        <f t="shared" si="33"/>
        <v>Patient refuses</v>
      </c>
      <c r="M397" s="64" t="str">
        <f t="shared" si="30"/>
        <v>PI.IC.MU.230203.01</v>
      </c>
      <c r="N397" s="64"/>
      <c r="O397" s="64" t="str">
        <f t="shared" si="31"/>
        <v>PH.IC.MU.230203.01</v>
      </c>
      <c r="Q397" s="64" t="str">
        <f t="shared" si="32"/>
        <v>CL.IC.MU.230203.01</v>
      </c>
      <c r="X397" s="60" t="s">
        <v>2336</v>
      </c>
      <c r="Y397" s="60">
        <v>179</v>
      </c>
    </row>
  </sheetData>
  <phoneticPr fontId="6" type="noConversion"/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U580"/>
  <sheetViews>
    <sheetView zoomScale="125" workbookViewId="0">
      <pane ySplit="1120" topLeftCell="A567" activePane="bottomLeft"/>
      <selection activeCell="AV1" sqref="AV1"/>
      <selection pane="bottomLeft" activeCell="F593" sqref="F593"/>
    </sheetView>
  </sheetViews>
  <sheetFormatPr baseColWidth="10" defaultColWidth="11" defaultRowHeight="13" x14ac:dyDescent="0"/>
  <cols>
    <col min="2" max="2" width="22.85546875" customWidth="1"/>
    <col min="3" max="3" width="3.85546875" customWidth="1"/>
    <col min="4" max="4" width="23.140625" customWidth="1"/>
    <col min="5" max="5" width="3.42578125" customWidth="1"/>
    <col min="6" max="6" width="40.7109375" customWidth="1"/>
    <col min="7" max="7" width="60.140625" customWidth="1"/>
    <col min="8" max="8" width="4.42578125" customWidth="1"/>
    <col min="15" max="15" width="16.140625" customWidth="1"/>
    <col min="17" max="17" width="16.7109375" customWidth="1"/>
    <col min="22" max="22" width="6.140625" customWidth="1"/>
  </cols>
  <sheetData>
    <row r="1" spans="1:47" s="45" customFormat="1" ht="30" customHeight="1">
      <c r="A1" s="43" t="s">
        <v>12085</v>
      </c>
      <c r="B1" s="43" t="s">
        <v>12086</v>
      </c>
      <c r="C1" s="43" t="s">
        <v>12745</v>
      </c>
      <c r="D1" s="43" t="s">
        <v>12363</v>
      </c>
      <c r="E1" s="43" t="s">
        <v>12457</v>
      </c>
      <c r="F1" s="43" t="s">
        <v>12364</v>
      </c>
      <c r="G1" s="43" t="s">
        <v>12365</v>
      </c>
      <c r="H1" s="43" t="s">
        <v>12458</v>
      </c>
      <c r="I1" s="43" t="s">
        <v>12366</v>
      </c>
      <c r="J1" s="43" t="s">
        <v>12367</v>
      </c>
      <c r="K1" s="43" t="s">
        <v>12368</v>
      </c>
      <c r="L1" s="43" t="s">
        <v>12369</v>
      </c>
      <c r="M1" s="43" t="s">
        <v>12000</v>
      </c>
      <c r="N1" s="43" t="s">
        <v>1190</v>
      </c>
      <c r="O1" s="43" t="s">
        <v>12361</v>
      </c>
      <c r="P1" s="43" t="s">
        <v>12362</v>
      </c>
      <c r="Q1" s="43" t="s">
        <v>12172</v>
      </c>
      <c r="R1" s="43" t="s">
        <v>2544</v>
      </c>
      <c r="S1" s="43" t="s">
        <v>12455</v>
      </c>
      <c r="T1" s="43" t="s">
        <v>2545</v>
      </c>
      <c r="U1" s="43" t="s">
        <v>12456</v>
      </c>
      <c r="V1" s="43" t="s">
        <v>12279</v>
      </c>
      <c r="W1" s="43" t="s">
        <v>12280</v>
      </c>
      <c r="X1" s="43" t="s">
        <v>2064</v>
      </c>
      <c r="Y1" s="43" t="s">
        <v>2065</v>
      </c>
      <c r="Z1" s="43" t="s">
        <v>1718</v>
      </c>
      <c r="AA1" s="43" t="s">
        <v>1719</v>
      </c>
      <c r="AB1" s="43" t="s">
        <v>669</v>
      </c>
      <c r="AC1" s="43" t="s">
        <v>670</v>
      </c>
      <c r="AD1" s="43" t="s">
        <v>671</v>
      </c>
      <c r="AE1" s="43" t="s">
        <v>567</v>
      </c>
      <c r="AF1" s="43" t="s">
        <v>13483</v>
      </c>
      <c r="AG1" s="43" t="s">
        <v>13484</v>
      </c>
      <c r="AH1" s="43" t="s">
        <v>13709</v>
      </c>
      <c r="AI1" s="43" t="s">
        <v>13715</v>
      </c>
      <c r="AJ1" s="43" t="s">
        <v>13712</v>
      </c>
      <c r="AK1" s="43" t="s">
        <v>13713</v>
      </c>
      <c r="AL1" s="43" t="s">
        <v>13796</v>
      </c>
      <c r="AM1" s="43" t="s">
        <v>13797</v>
      </c>
      <c r="AN1" s="43" t="s">
        <v>13798</v>
      </c>
      <c r="AO1" s="43" t="s">
        <v>13799</v>
      </c>
      <c r="AP1" s="43" t="s">
        <v>13974</v>
      </c>
      <c r="AQ1" s="43" t="s">
        <v>13975</v>
      </c>
      <c r="AR1" s="43" t="s">
        <v>14487</v>
      </c>
      <c r="AS1" s="43" t="s">
        <v>14488</v>
      </c>
      <c r="AT1" s="43" t="s">
        <v>14705</v>
      </c>
      <c r="AU1" s="43" t="s">
        <v>14885</v>
      </c>
    </row>
    <row r="2" spans="1:47" s="167" customFormat="1" ht="15">
      <c r="A2" s="167" t="s">
        <v>7344</v>
      </c>
      <c r="B2" s="167" t="s">
        <v>7345</v>
      </c>
      <c r="C2" s="61" t="s">
        <v>12175</v>
      </c>
      <c r="D2" s="167" t="s">
        <v>7346</v>
      </c>
      <c r="E2" s="61" t="s">
        <v>12175</v>
      </c>
      <c r="F2" s="167" t="s">
        <v>7347</v>
      </c>
      <c r="G2" s="167" t="s">
        <v>10646</v>
      </c>
      <c r="H2" s="61" t="s">
        <v>12175</v>
      </c>
      <c r="I2" s="167" t="s">
        <v>10646</v>
      </c>
      <c r="J2" s="63" t="str">
        <f t="shared" ref="J2:J65" si="0">CONCATENATE("IC.NE.",C2,E2,H2)</f>
        <v>IC.NE.010101</v>
      </c>
      <c r="K2" s="61" t="s">
        <v>12175</v>
      </c>
      <c r="L2" s="167" t="str">
        <f t="shared" ref="L2:L65" si="1">G2</f>
        <v>Intact</v>
      </c>
      <c r="M2" s="168" t="str">
        <f t="shared" ref="M2:M65" si="2">CONCATENATE("PI.",J2,".",K2)</f>
        <v>PI.IC.NE.010101.01</v>
      </c>
      <c r="N2" s="168"/>
      <c r="O2" s="168" t="str">
        <f t="shared" ref="O2:O65" si="3">CONCATENATE("PH.",J2,".",K2)</f>
        <v>PH.IC.NE.010101.01</v>
      </c>
      <c r="Q2" s="168" t="str">
        <f t="shared" ref="Q2:Q65" si="4">CONCATENATE("CL.",J2,".",K2)</f>
        <v>CL.IC.NE.010101.01</v>
      </c>
    </row>
    <row r="3" spans="1:47" s="167" customFormat="1" ht="15">
      <c r="A3" s="167" t="s">
        <v>7344</v>
      </c>
      <c r="C3" s="61" t="s">
        <v>12175</v>
      </c>
      <c r="E3" s="61" t="s">
        <v>12175</v>
      </c>
      <c r="F3" s="167" t="s">
        <v>7347</v>
      </c>
      <c r="G3" s="167" t="s">
        <v>7348</v>
      </c>
      <c r="H3" s="61" t="s">
        <v>12430</v>
      </c>
      <c r="I3" s="167" t="s">
        <v>7349</v>
      </c>
      <c r="J3" s="63" t="str">
        <f t="shared" si="0"/>
        <v>IC.NE.010102</v>
      </c>
      <c r="K3" s="61" t="s">
        <v>12175</v>
      </c>
      <c r="L3" s="167" t="str">
        <f t="shared" si="1"/>
        <v>Numbness</v>
      </c>
      <c r="M3" s="168" t="str">
        <f t="shared" si="2"/>
        <v>PI.IC.NE.010102.01</v>
      </c>
      <c r="N3" s="61"/>
      <c r="O3" s="168" t="str">
        <f t="shared" si="3"/>
        <v>PH.IC.NE.010102.01</v>
      </c>
      <c r="Q3" s="168" t="str">
        <f t="shared" si="4"/>
        <v>CL.IC.NE.010102.01</v>
      </c>
    </row>
    <row r="4" spans="1:47" s="167" customFormat="1" ht="15">
      <c r="A4" s="167" t="s">
        <v>7344</v>
      </c>
      <c r="C4" s="61" t="s">
        <v>12175</v>
      </c>
      <c r="E4" s="61" t="s">
        <v>12175</v>
      </c>
      <c r="F4" s="167" t="s">
        <v>7347</v>
      </c>
      <c r="G4" s="167" t="s">
        <v>7350</v>
      </c>
      <c r="H4" s="61" t="s">
        <v>12185</v>
      </c>
      <c r="I4" s="167" t="s">
        <v>7350</v>
      </c>
      <c r="J4" s="63" t="str">
        <f t="shared" si="0"/>
        <v>IC.NE.010103</v>
      </c>
      <c r="K4" s="61" t="s">
        <v>12175</v>
      </c>
      <c r="L4" s="167" t="str">
        <f t="shared" si="1"/>
        <v>Tingling</v>
      </c>
      <c r="M4" s="168" t="str">
        <f t="shared" si="2"/>
        <v>PI.IC.NE.010103.01</v>
      </c>
      <c r="O4" s="168" t="str">
        <f t="shared" si="3"/>
        <v>PH.IC.NE.010103.01</v>
      </c>
      <c r="Q4" s="168" t="str">
        <f t="shared" si="4"/>
        <v>CL.IC.NE.010103.01</v>
      </c>
    </row>
    <row r="5" spans="1:47" s="167" customFormat="1" ht="15">
      <c r="A5" s="167" t="s">
        <v>7344</v>
      </c>
      <c r="C5" s="61" t="s">
        <v>12175</v>
      </c>
      <c r="E5" s="61" t="s">
        <v>12175</v>
      </c>
      <c r="F5" s="167" t="s">
        <v>7347</v>
      </c>
      <c r="G5" s="167" t="s">
        <v>7351</v>
      </c>
      <c r="H5" s="61" t="s">
        <v>6464</v>
      </c>
      <c r="I5" s="167" t="s">
        <v>7504</v>
      </c>
      <c r="J5" s="63" t="str">
        <f t="shared" si="0"/>
        <v>IC.NE.010104</v>
      </c>
      <c r="K5" s="61" t="s">
        <v>12175</v>
      </c>
      <c r="L5" s="167" t="str">
        <f t="shared" si="1"/>
        <v>Pins and needles</v>
      </c>
      <c r="M5" s="168" t="str">
        <f t="shared" si="2"/>
        <v>PI.IC.NE.010104.01</v>
      </c>
      <c r="O5" s="168" t="str">
        <f t="shared" si="3"/>
        <v>PH.IC.NE.010104.01</v>
      </c>
      <c r="Q5" s="168" t="str">
        <f t="shared" si="4"/>
        <v>CL.IC.NE.010104.01</v>
      </c>
    </row>
    <row r="6" spans="1:47" s="167" customFormat="1" ht="15">
      <c r="A6" s="167" t="s">
        <v>7344</v>
      </c>
      <c r="C6" s="61" t="s">
        <v>12175</v>
      </c>
      <c r="E6" s="61" t="s">
        <v>12175</v>
      </c>
      <c r="F6" s="167" t="s">
        <v>7347</v>
      </c>
      <c r="G6" s="167" t="s">
        <v>7505</v>
      </c>
      <c r="H6" s="61" t="s">
        <v>6291</v>
      </c>
      <c r="I6" s="167" t="s">
        <v>7505</v>
      </c>
      <c r="J6" s="63" t="str">
        <f t="shared" si="0"/>
        <v>IC.NE.010105</v>
      </c>
      <c r="K6" s="61" t="s">
        <v>12175</v>
      </c>
      <c r="L6" s="167" t="str">
        <f t="shared" si="1"/>
        <v>Burning</v>
      </c>
      <c r="M6" s="168" t="str">
        <f t="shared" si="2"/>
        <v>PI.IC.NE.010105.01</v>
      </c>
      <c r="O6" s="168" t="str">
        <f t="shared" si="3"/>
        <v>PH.IC.NE.010105.01</v>
      </c>
      <c r="Q6" s="168" t="str">
        <f t="shared" si="4"/>
        <v>CL.IC.NE.010105.01</v>
      </c>
    </row>
    <row r="7" spans="1:47" s="167" customFormat="1" ht="15">
      <c r="A7" s="167" t="s">
        <v>7344</v>
      </c>
      <c r="C7" s="61" t="s">
        <v>12175</v>
      </c>
      <c r="E7" s="61" t="s">
        <v>12175</v>
      </c>
      <c r="F7" s="167" t="s">
        <v>7347</v>
      </c>
      <c r="G7" s="167" t="s">
        <v>7506</v>
      </c>
      <c r="H7" s="61" t="s">
        <v>6988</v>
      </c>
      <c r="I7" s="167" t="s">
        <v>7507</v>
      </c>
      <c r="J7" s="63" t="str">
        <f t="shared" si="0"/>
        <v>IC.NE.010106</v>
      </c>
      <c r="K7" s="61" t="s">
        <v>12175</v>
      </c>
      <c r="L7" s="167" t="str">
        <f t="shared" si="1"/>
        <v>Phantom limb</v>
      </c>
      <c r="M7" s="168" t="str">
        <f t="shared" si="2"/>
        <v>PI.IC.NE.010106.01</v>
      </c>
      <c r="O7" s="168" t="str">
        <f t="shared" si="3"/>
        <v>PH.IC.NE.010106.01</v>
      </c>
      <c r="Q7" s="168" t="str">
        <f t="shared" si="4"/>
        <v>CL.IC.NE.010106.01</v>
      </c>
    </row>
    <row r="8" spans="1:47" s="167" customFormat="1" ht="15">
      <c r="A8" s="167" t="s">
        <v>7344</v>
      </c>
      <c r="C8" s="61" t="s">
        <v>12175</v>
      </c>
      <c r="E8" s="61" t="s">
        <v>12175</v>
      </c>
      <c r="F8" s="167" t="s">
        <v>7347</v>
      </c>
      <c r="G8" s="167" t="s">
        <v>7355</v>
      </c>
      <c r="H8" s="61" t="s">
        <v>6317</v>
      </c>
      <c r="I8" s="167" t="s">
        <v>7355</v>
      </c>
      <c r="J8" s="63" t="str">
        <f t="shared" si="0"/>
        <v>IC.NE.010107</v>
      </c>
      <c r="K8" s="61" t="s">
        <v>12175</v>
      </c>
      <c r="L8" s="167" t="str">
        <f t="shared" si="1"/>
        <v>Impaired</v>
      </c>
      <c r="M8" s="168" t="str">
        <f t="shared" si="2"/>
        <v>PI.IC.NE.010107.01</v>
      </c>
      <c r="O8" s="168" t="str">
        <f t="shared" si="3"/>
        <v>PH.IC.NE.010107.01</v>
      </c>
      <c r="Q8" s="168" t="str">
        <f t="shared" si="4"/>
        <v>CL.IC.NE.010107.01</v>
      </c>
    </row>
    <row r="9" spans="1:47" s="167" customFormat="1" ht="15">
      <c r="A9" s="167" t="s">
        <v>7344</v>
      </c>
      <c r="C9" s="61" t="s">
        <v>12175</v>
      </c>
      <c r="E9" s="61" t="s">
        <v>12175</v>
      </c>
      <c r="F9" s="167" t="s">
        <v>7347</v>
      </c>
      <c r="G9" s="167" t="s">
        <v>10464</v>
      </c>
      <c r="H9" s="61" t="s">
        <v>3574</v>
      </c>
      <c r="I9" s="167" t="s">
        <v>10464</v>
      </c>
      <c r="J9" s="63" t="str">
        <f t="shared" si="0"/>
        <v>IC.NE.010108</v>
      </c>
      <c r="K9" s="61" t="s">
        <v>12175</v>
      </c>
      <c r="L9" s="167" t="str">
        <f t="shared" si="1"/>
        <v>Absent</v>
      </c>
      <c r="M9" s="168" t="str">
        <f t="shared" si="2"/>
        <v>PI.IC.NE.010108.01</v>
      </c>
      <c r="O9" s="168" t="str">
        <f t="shared" si="3"/>
        <v>PH.IC.NE.010108.01</v>
      </c>
      <c r="Q9" s="168" t="str">
        <f t="shared" si="4"/>
        <v>CL.IC.NE.010108.01</v>
      </c>
    </row>
    <row r="10" spans="1:47" s="167" customFormat="1" ht="15">
      <c r="A10" s="167" t="s">
        <v>7344</v>
      </c>
      <c r="C10" s="61" t="s">
        <v>13277</v>
      </c>
      <c r="E10" s="61" t="s">
        <v>13277</v>
      </c>
      <c r="F10" s="167" t="s">
        <v>7347</v>
      </c>
      <c r="G10" s="167" t="s">
        <v>12765</v>
      </c>
      <c r="H10" s="61" t="s">
        <v>13406</v>
      </c>
      <c r="I10" s="167" t="s">
        <v>7187</v>
      </c>
      <c r="J10" s="63" t="str">
        <f t="shared" si="0"/>
        <v>IC.NE.010109</v>
      </c>
      <c r="K10" s="61" t="s">
        <v>13277</v>
      </c>
      <c r="L10" s="167" t="str">
        <f t="shared" si="1"/>
        <v>Not Applicable</v>
      </c>
      <c r="M10" s="168" t="str">
        <f t="shared" si="2"/>
        <v>PI.IC.NE.010109.01</v>
      </c>
      <c r="O10" s="168" t="str">
        <f t="shared" si="3"/>
        <v>PH.IC.NE.010109.01</v>
      </c>
      <c r="Q10" s="168" t="str">
        <f t="shared" si="4"/>
        <v>CL.IC.NE.010109.01</v>
      </c>
      <c r="R10" s="167" t="s">
        <v>13244</v>
      </c>
      <c r="S10" s="167">
        <v>52</v>
      </c>
    </row>
    <row r="11" spans="1:47" s="167" customFormat="1" ht="15">
      <c r="A11" s="167" t="s">
        <v>7344</v>
      </c>
      <c r="C11" s="61" t="s">
        <v>13277</v>
      </c>
      <c r="E11" s="61" t="s">
        <v>13277</v>
      </c>
      <c r="F11" s="167" t="s">
        <v>7347</v>
      </c>
      <c r="G11" s="167" t="s">
        <v>331</v>
      </c>
      <c r="H11" s="61" t="s">
        <v>447</v>
      </c>
      <c r="J11" s="63" t="str">
        <f t="shared" si="0"/>
        <v>IC.NE.010110</v>
      </c>
      <c r="K11" s="61" t="s">
        <v>13277</v>
      </c>
      <c r="L11" s="167" t="str">
        <f t="shared" si="1"/>
        <v>Unable to assess: sedated</v>
      </c>
      <c r="M11" s="168" t="str">
        <f t="shared" si="2"/>
        <v>PI.IC.NE.010110.01</v>
      </c>
      <c r="O11" s="168" t="str">
        <f t="shared" si="3"/>
        <v>PH.IC.NE.010110.01</v>
      </c>
      <c r="Q11" s="168" t="str">
        <f t="shared" si="4"/>
        <v>CL.IC.NE.010110.01</v>
      </c>
      <c r="R11" s="167" t="s">
        <v>13244</v>
      </c>
      <c r="S11" s="167">
        <v>52</v>
      </c>
      <c r="AD11" s="167" t="s">
        <v>333</v>
      </c>
      <c r="AE11" s="167">
        <v>1188</v>
      </c>
    </row>
    <row r="12" spans="1:47" s="167" customFormat="1" ht="15">
      <c r="A12" s="167" t="s">
        <v>7344</v>
      </c>
      <c r="C12" s="61" t="s">
        <v>12175</v>
      </c>
      <c r="E12" s="61" t="s">
        <v>12175</v>
      </c>
      <c r="F12" s="167" t="s">
        <v>7347</v>
      </c>
      <c r="G12" s="167" t="s">
        <v>332</v>
      </c>
      <c r="H12" s="61" t="s">
        <v>362</v>
      </c>
      <c r="J12" s="63" t="str">
        <f t="shared" si="0"/>
        <v>IC.NE.010111</v>
      </c>
      <c r="K12" s="61" t="s">
        <v>12175</v>
      </c>
      <c r="L12" s="167" t="str">
        <f t="shared" si="1"/>
        <v>Unable to assess: paralytics</v>
      </c>
      <c r="M12" s="168" t="str">
        <f t="shared" si="2"/>
        <v>PI.IC.NE.010111.01</v>
      </c>
      <c r="O12" s="168" t="str">
        <f t="shared" si="3"/>
        <v>PH.IC.NE.010111.01</v>
      </c>
      <c r="Q12" s="168" t="str">
        <f t="shared" si="4"/>
        <v>CL.IC.NE.010111.01</v>
      </c>
      <c r="AD12" s="167" t="s">
        <v>614</v>
      </c>
      <c r="AE12" s="167">
        <v>1188</v>
      </c>
    </row>
    <row r="13" spans="1:47" s="167" customFormat="1" ht="15">
      <c r="A13" s="167" t="s">
        <v>7344</v>
      </c>
      <c r="C13" s="61" t="s">
        <v>12175</v>
      </c>
      <c r="D13" s="167" t="s">
        <v>13477</v>
      </c>
      <c r="E13" s="61" t="s">
        <v>12430</v>
      </c>
      <c r="F13" s="167" t="s">
        <v>7515</v>
      </c>
      <c r="G13" s="167" t="s">
        <v>10646</v>
      </c>
      <c r="H13" s="61" t="s">
        <v>12175</v>
      </c>
      <c r="I13" s="167" t="s">
        <v>10646</v>
      </c>
      <c r="J13" s="63" t="str">
        <f t="shared" si="0"/>
        <v>IC.NE.010201</v>
      </c>
      <c r="K13" s="61" t="s">
        <v>12175</v>
      </c>
      <c r="L13" s="167" t="str">
        <f t="shared" si="1"/>
        <v>Intact</v>
      </c>
      <c r="M13" s="168" t="str">
        <f t="shared" si="2"/>
        <v>PI.IC.NE.010201.01</v>
      </c>
      <c r="O13" s="168" t="str">
        <f t="shared" si="3"/>
        <v>PH.IC.NE.010201.01</v>
      </c>
      <c r="Q13" s="168" t="str">
        <f t="shared" si="4"/>
        <v>CL.IC.NE.010201.01</v>
      </c>
    </row>
    <row r="14" spans="1:47" s="167" customFormat="1" ht="15">
      <c r="A14" s="167" t="s">
        <v>7344</v>
      </c>
      <c r="C14" s="61" t="s">
        <v>12175</v>
      </c>
      <c r="E14" s="61" t="s">
        <v>12430</v>
      </c>
      <c r="F14" s="167" t="s">
        <v>7515</v>
      </c>
      <c r="G14" s="167" t="s">
        <v>7348</v>
      </c>
      <c r="H14" s="61" t="s">
        <v>12430</v>
      </c>
      <c r="I14" s="167" t="s">
        <v>7349</v>
      </c>
      <c r="J14" s="63" t="str">
        <f t="shared" si="0"/>
        <v>IC.NE.010202</v>
      </c>
      <c r="K14" s="61" t="s">
        <v>12175</v>
      </c>
      <c r="L14" s="167" t="str">
        <f t="shared" si="1"/>
        <v>Numbness</v>
      </c>
      <c r="M14" s="168" t="str">
        <f t="shared" si="2"/>
        <v>PI.IC.NE.010202.01</v>
      </c>
      <c r="O14" s="168" t="str">
        <f t="shared" si="3"/>
        <v>PH.IC.NE.010202.01</v>
      </c>
      <c r="Q14" s="168" t="str">
        <f t="shared" si="4"/>
        <v>CL.IC.NE.010202.01</v>
      </c>
    </row>
    <row r="15" spans="1:47" s="167" customFormat="1" ht="15">
      <c r="A15" s="167" t="s">
        <v>7344</v>
      </c>
      <c r="C15" s="61" t="s">
        <v>12175</v>
      </c>
      <c r="E15" s="61" t="s">
        <v>12430</v>
      </c>
      <c r="F15" s="167" t="s">
        <v>7515</v>
      </c>
      <c r="G15" s="167" t="s">
        <v>7350</v>
      </c>
      <c r="H15" s="61" t="s">
        <v>12185</v>
      </c>
      <c r="I15" s="167" t="s">
        <v>7350</v>
      </c>
      <c r="J15" s="63" t="str">
        <f t="shared" si="0"/>
        <v>IC.NE.010203</v>
      </c>
      <c r="K15" s="61" t="s">
        <v>12175</v>
      </c>
      <c r="L15" s="167" t="str">
        <f t="shared" si="1"/>
        <v>Tingling</v>
      </c>
      <c r="M15" s="168" t="str">
        <f t="shared" si="2"/>
        <v>PI.IC.NE.010203.01</v>
      </c>
      <c r="O15" s="168" t="str">
        <f t="shared" si="3"/>
        <v>PH.IC.NE.010203.01</v>
      </c>
      <c r="Q15" s="168" t="str">
        <f t="shared" si="4"/>
        <v>CL.IC.NE.010203.01</v>
      </c>
    </row>
    <row r="16" spans="1:47" s="167" customFormat="1" ht="15">
      <c r="A16" s="167" t="s">
        <v>7344</v>
      </c>
      <c r="C16" s="61" t="s">
        <v>12175</v>
      </c>
      <c r="E16" s="61" t="s">
        <v>12430</v>
      </c>
      <c r="F16" s="167" t="s">
        <v>7515</v>
      </c>
      <c r="G16" s="167" t="s">
        <v>7351</v>
      </c>
      <c r="H16" s="61" t="s">
        <v>6464</v>
      </c>
      <c r="I16" s="167" t="s">
        <v>7504</v>
      </c>
      <c r="J16" s="63" t="str">
        <f t="shared" si="0"/>
        <v>IC.NE.010204</v>
      </c>
      <c r="K16" s="61" t="s">
        <v>12175</v>
      </c>
      <c r="L16" s="167" t="str">
        <f t="shared" si="1"/>
        <v>Pins and needles</v>
      </c>
      <c r="M16" s="168" t="str">
        <f t="shared" si="2"/>
        <v>PI.IC.NE.010204.01</v>
      </c>
      <c r="O16" s="168" t="str">
        <f t="shared" si="3"/>
        <v>PH.IC.NE.010204.01</v>
      </c>
      <c r="Q16" s="168" t="str">
        <f t="shared" si="4"/>
        <v>CL.IC.NE.010204.01</v>
      </c>
    </row>
    <row r="17" spans="1:31" s="167" customFormat="1" ht="15">
      <c r="A17" s="167" t="s">
        <v>7344</v>
      </c>
      <c r="C17" s="61" t="s">
        <v>12175</v>
      </c>
      <c r="E17" s="61" t="s">
        <v>12430</v>
      </c>
      <c r="F17" s="167" t="s">
        <v>7515</v>
      </c>
      <c r="G17" s="167" t="s">
        <v>7505</v>
      </c>
      <c r="H17" s="61" t="s">
        <v>6291</v>
      </c>
      <c r="I17" s="167" t="s">
        <v>7505</v>
      </c>
      <c r="J17" s="63" t="str">
        <f t="shared" si="0"/>
        <v>IC.NE.010205</v>
      </c>
      <c r="K17" s="61" t="s">
        <v>12175</v>
      </c>
      <c r="L17" s="167" t="str">
        <f t="shared" si="1"/>
        <v>Burning</v>
      </c>
      <c r="M17" s="168" t="str">
        <f t="shared" si="2"/>
        <v>PI.IC.NE.010205.01</v>
      </c>
      <c r="O17" s="168" t="str">
        <f t="shared" si="3"/>
        <v>PH.IC.NE.010205.01</v>
      </c>
      <c r="Q17" s="168" t="str">
        <f t="shared" si="4"/>
        <v>CL.IC.NE.010205.01</v>
      </c>
    </row>
    <row r="18" spans="1:31" s="167" customFormat="1" ht="15">
      <c r="A18" s="167" t="s">
        <v>7344</v>
      </c>
      <c r="C18" s="61" t="s">
        <v>12175</v>
      </c>
      <c r="E18" s="61" t="s">
        <v>12430</v>
      </c>
      <c r="F18" s="167" t="s">
        <v>7515</v>
      </c>
      <c r="G18" s="167" t="s">
        <v>7506</v>
      </c>
      <c r="H18" s="61" t="s">
        <v>6988</v>
      </c>
      <c r="I18" s="167" t="s">
        <v>7507</v>
      </c>
      <c r="J18" s="63" t="str">
        <f t="shared" si="0"/>
        <v>IC.NE.010206</v>
      </c>
      <c r="K18" s="61" t="s">
        <v>12175</v>
      </c>
      <c r="L18" s="167" t="str">
        <f t="shared" si="1"/>
        <v>Phantom limb</v>
      </c>
      <c r="M18" s="168" t="str">
        <f t="shared" si="2"/>
        <v>PI.IC.NE.010206.01</v>
      </c>
      <c r="O18" s="168" t="str">
        <f t="shared" si="3"/>
        <v>PH.IC.NE.010206.01</v>
      </c>
      <c r="Q18" s="168" t="str">
        <f t="shared" si="4"/>
        <v>CL.IC.NE.010206.01</v>
      </c>
    </row>
    <row r="19" spans="1:31" s="167" customFormat="1" ht="15">
      <c r="A19" s="167" t="s">
        <v>7344</v>
      </c>
      <c r="C19" s="61" t="s">
        <v>12175</v>
      </c>
      <c r="E19" s="61" t="s">
        <v>12430</v>
      </c>
      <c r="F19" s="167" t="s">
        <v>7515</v>
      </c>
      <c r="G19" s="167" t="s">
        <v>7355</v>
      </c>
      <c r="H19" s="61" t="s">
        <v>6317</v>
      </c>
      <c r="I19" s="167" t="s">
        <v>7355</v>
      </c>
      <c r="J19" s="63" t="str">
        <f t="shared" si="0"/>
        <v>IC.NE.010207</v>
      </c>
      <c r="K19" s="61" t="s">
        <v>12175</v>
      </c>
      <c r="L19" s="167" t="str">
        <f t="shared" si="1"/>
        <v>Impaired</v>
      </c>
      <c r="M19" s="168" t="str">
        <f t="shared" si="2"/>
        <v>PI.IC.NE.010207.01</v>
      </c>
      <c r="O19" s="168" t="str">
        <f t="shared" si="3"/>
        <v>PH.IC.NE.010207.01</v>
      </c>
      <c r="Q19" s="168" t="str">
        <f t="shared" si="4"/>
        <v>CL.IC.NE.010207.01</v>
      </c>
    </row>
    <row r="20" spans="1:31" s="167" customFormat="1" ht="15">
      <c r="A20" s="167" t="s">
        <v>7344</v>
      </c>
      <c r="C20" s="61" t="s">
        <v>12175</v>
      </c>
      <c r="E20" s="61" t="s">
        <v>12430</v>
      </c>
      <c r="F20" s="167" t="s">
        <v>7515</v>
      </c>
      <c r="G20" s="167" t="s">
        <v>10464</v>
      </c>
      <c r="H20" s="61" t="s">
        <v>3574</v>
      </c>
      <c r="I20" s="167" t="s">
        <v>10464</v>
      </c>
      <c r="J20" s="63" t="str">
        <f t="shared" si="0"/>
        <v>IC.NE.010208</v>
      </c>
      <c r="K20" s="61" t="s">
        <v>12175</v>
      </c>
      <c r="L20" s="167" t="str">
        <f t="shared" si="1"/>
        <v>Absent</v>
      </c>
      <c r="M20" s="168" t="str">
        <f t="shared" si="2"/>
        <v>PI.IC.NE.010208.01</v>
      </c>
      <c r="O20" s="168" t="str">
        <f t="shared" si="3"/>
        <v>PH.IC.NE.010208.01</v>
      </c>
      <c r="Q20" s="168" t="str">
        <f t="shared" si="4"/>
        <v>CL.IC.NE.010208.01</v>
      </c>
    </row>
    <row r="21" spans="1:31" s="167" customFormat="1" ht="15">
      <c r="A21" s="167" t="s">
        <v>7344</v>
      </c>
      <c r="C21" s="61" t="s">
        <v>12175</v>
      </c>
      <c r="E21" s="61" t="s">
        <v>12430</v>
      </c>
      <c r="F21" s="167" t="s">
        <v>7515</v>
      </c>
      <c r="G21" s="10" t="s">
        <v>12170</v>
      </c>
      <c r="H21" s="62" t="s">
        <v>11639</v>
      </c>
      <c r="I21" s="10" t="s">
        <v>7516</v>
      </c>
      <c r="J21" s="63" t="str">
        <f t="shared" si="0"/>
        <v>IC.NE.010209</v>
      </c>
      <c r="K21" s="62" t="s">
        <v>11848</v>
      </c>
      <c r="L21" s="167" t="str">
        <f t="shared" si="1"/>
        <v>Not Applicable</v>
      </c>
      <c r="M21" s="168" t="str">
        <f t="shared" si="2"/>
        <v>PI.IC.NE.010209.01</v>
      </c>
      <c r="O21" s="168" t="str">
        <f t="shared" si="3"/>
        <v>PH.IC.NE.010209.01</v>
      </c>
      <c r="Q21" s="168" t="str">
        <f t="shared" si="4"/>
        <v>CL.IC.NE.010209.01</v>
      </c>
      <c r="T21" s="167" t="s">
        <v>12465</v>
      </c>
      <c r="U21" s="167">
        <v>1065</v>
      </c>
    </row>
    <row r="22" spans="1:31" s="167" customFormat="1" ht="15">
      <c r="A22" s="167" t="s">
        <v>7344</v>
      </c>
      <c r="C22" s="61" t="s">
        <v>13277</v>
      </c>
      <c r="E22" s="61" t="s">
        <v>632</v>
      </c>
      <c r="F22" s="167" t="s">
        <v>334</v>
      </c>
      <c r="G22" s="167" t="s">
        <v>331</v>
      </c>
      <c r="H22" s="61" t="s">
        <v>447</v>
      </c>
      <c r="J22" s="63" t="str">
        <f t="shared" si="0"/>
        <v>IC.NE.010210</v>
      </c>
      <c r="K22" s="61" t="s">
        <v>13277</v>
      </c>
      <c r="L22" s="167" t="str">
        <f t="shared" si="1"/>
        <v>Unable to assess: sedated</v>
      </c>
      <c r="M22" s="168" t="str">
        <f t="shared" si="2"/>
        <v>PI.IC.NE.010210.01</v>
      </c>
      <c r="O22" s="168" t="str">
        <f t="shared" si="3"/>
        <v>PH.IC.NE.010210.01</v>
      </c>
      <c r="Q22" s="168" t="str">
        <f t="shared" si="4"/>
        <v>CL.IC.NE.010210.01</v>
      </c>
      <c r="R22" s="167" t="s">
        <v>13244</v>
      </c>
      <c r="S22" s="167">
        <v>52</v>
      </c>
      <c r="AD22" s="167" t="s">
        <v>333</v>
      </c>
      <c r="AE22" s="167">
        <v>1188</v>
      </c>
    </row>
    <row r="23" spans="1:31" s="167" customFormat="1" ht="15">
      <c r="A23" s="167" t="s">
        <v>7344</v>
      </c>
      <c r="C23" s="61" t="s">
        <v>13277</v>
      </c>
      <c r="E23" s="61" t="s">
        <v>632</v>
      </c>
      <c r="F23" s="167" t="s">
        <v>334</v>
      </c>
      <c r="G23" s="167" t="s">
        <v>332</v>
      </c>
      <c r="H23" s="61" t="s">
        <v>362</v>
      </c>
      <c r="J23" s="63" t="str">
        <f t="shared" si="0"/>
        <v>IC.NE.010211</v>
      </c>
      <c r="K23" s="61" t="s">
        <v>13277</v>
      </c>
      <c r="L23" s="167" t="str">
        <f t="shared" si="1"/>
        <v>Unable to assess: paralytics</v>
      </c>
      <c r="M23" s="168" t="str">
        <f t="shared" si="2"/>
        <v>PI.IC.NE.010211.01</v>
      </c>
      <c r="O23" s="168" t="str">
        <f t="shared" si="3"/>
        <v>PH.IC.NE.010211.01</v>
      </c>
      <c r="Q23" s="168" t="str">
        <f t="shared" si="4"/>
        <v>CL.IC.NE.010211.01</v>
      </c>
      <c r="AD23" s="167" t="s">
        <v>614</v>
      </c>
      <c r="AE23" s="167">
        <v>1188</v>
      </c>
    </row>
    <row r="24" spans="1:31" s="167" customFormat="1" ht="15">
      <c r="A24" s="167" t="s">
        <v>7344</v>
      </c>
      <c r="C24" s="61" t="s">
        <v>2379</v>
      </c>
      <c r="D24" s="167" t="s">
        <v>7517</v>
      </c>
      <c r="E24" s="61" t="s">
        <v>12592</v>
      </c>
      <c r="F24" s="167" t="s">
        <v>7518</v>
      </c>
      <c r="G24" s="167" t="s">
        <v>10646</v>
      </c>
      <c r="H24" s="61" t="s">
        <v>2379</v>
      </c>
      <c r="I24" s="167" t="s">
        <v>10646</v>
      </c>
      <c r="J24" s="63" t="str">
        <f t="shared" si="0"/>
        <v>IC.NE.010301</v>
      </c>
      <c r="K24" s="61" t="s">
        <v>2379</v>
      </c>
      <c r="L24" s="167" t="str">
        <f t="shared" si="1"/>
        <v>Intact</v>
      </c>
      <c r="M24" s="168" t="str">
        <f t="shared" si="2"/>
        <v>PI.IC.NE.010301.01</v>
      </c>
      <c r="O24" s="168" t="str">
        <f t="shared" si="3"/>
        <v>PH.IC.NE.010301.01</v>
      </c>
      <c r="Q24" s="168" t="str">
        <f t="shared" si="4"/>
        <v>CL.IC.NE.010301.01</v>
      </c>
    </row>
    <row r="25" spans="1:31" s="167" customFormat="1" ht="15">
      <c r="A25" s="167" t="s">
        <v>7344</v>
      </c>
      <c r="C25" s="61" t="s">
        <v>12175</v>
      </c>
      <c r="E25" s="61" t="s">
        <v>12185</v>
      </c>
      <c r="F25" s="167" t="s">
        <v>7518</v>
      </c>
      <c r="G25" s="167" t="s">
        <v>7348</v>
      </c>
      <c r="H25" s="61" t="s">
        <v>12430</v>
      </c>
      <c r="I25" s="167" t="s">
        <v>7349</v>
      </c>
      <c r="J25" s="63" t="str">
        <f t="shared" si="0"/>
        <v>IC.NE.010302</v>
      </c>
      <c r="K25" s="61" t="s">
        <v>12175</v>
      </c>
      <c r="L25" s="167" t="str">
        <f t="shared" si="1"/>
        <v>Numbness</v>
      </c>
      <c r="M25" s="168" t="str">
        <f t="shared" si="2"/>
        <v>PI.IC.NE.010302.01</v>
      </c>
      <c r="O25" s="168" t="str">
        <f t="shared" si="3"/>
        <v>PH.IC.NE.010302.01</v>
      </c>
      <c r="Q25" s="168" t="str">
        <f t="shared" si="4"/>
        <v>CL.IC.NE.010302.01</v>
      </c>
    </row>
    <row r="26" spans="1:31" s="167" customFormat="1" ht="15">
      <c r="A26" s="167" t="s">
        <v>7344</v>
      </c>
      <c r="C26" s="61" t="s">
        <v>12175</v>
      </c>
      <c r="E26" s="61" t="s">
        <v>12185</v>
      </c>
      <c r="F26" s="167" t="s">
        <v>7518</v>
      </c>
      <c r="G26" s="167" t="s">
        <v>7350</v>
      </c>
      <c r="H26" s="61" t="s">
        <v>12185</v>
      </c>
      <c r="I26" s="167" t="s">
        <v>7519</v>
      </c>
      <c r="J26" s="63" t="str">
        <f t="shared" si="0"/>
        <v>IC.NE.010303</v>
      </c>
      <c r="K26" s="61" t="s">
        <v>12175</v>
      </c>
      <c r="L26" s="167" t="str">
        <f t="shared" si="1"/>
        <v>Tingling</v>
      </c>
      <c r="M26" s="168" t="str">
        <f t="shared" si="2"/>
        <v>PI.IC.NE.010303.01</v>
      </c>
      <c r="O26" s="168" t="str">
        <f t="shared" si="3"/>
        <v>PH.IC.NE.010303.01</v>
      </c>
      <c r="Q26" s="168" t="str">
        <f t="shared" si="4"/>
        <v>CL.IC.NE.010303.01</v>
      </c>
    </row>
    <row r="27" spans="1:31" s="167" customFormat="1" ht="15">
      <c r="A27" s="167" t="s">
        <v>7344</v>
      </c>
      <c r="C27" s="61" t="s">
        <v>12175</v>
      </c>
      <c r="E27" s="61" t="s">
        <v>12185</v>
      </c>
      <c r="F27" s="167" t="s">
        <v>7518</v>
      </c>
      <c r="G27" s="167" t="s">
        <v>7351</v>
      </c>
      <c r="H27" s="61" t="s">
        <v>6464</v>
      </c>
      <c r="I27" s="167" t="s">
        <v>7504</v>
      </c>
      <c r="J27" s="63" t="str">
        <f t="shared" si="0"/>
        <v>IC.NE.010304</v>
      </c>
      <c r="K27" s="61" t="s">
        <v>12175</v>
      </c>
      <c r="L27" s="167" t="str">
        <f t="shared" si="1"/>
        <v>Pins and needles</v>
      </c>
      <c r="M27" s="168" t="str">
        <f t="shared" si="2"/>
        <v>PI.IC.NE.010304.01</v>
      </c>
      <c r="O27" s="168" t="str">
        <f t="shared" si="3"/>
        <v>PH.IC.NE.010304.01</v>
      </c>
      <c r="Q27" s="168" t="str">
        <f t="shared" si="4"/>
        <v>CL.IC.NE.010304.01</v>
      </c>
    </row>
    <row r="28" spans="1:31" s="167" customFormat="1" ht="15">
      <c r="A28" s="167" t="s">
        <v>7344</v>
      </c>
      <c r="C28" s="61" t="s">
        <v>12175</v>
      </c>
      <c r="E28" s="61" t="s">
        <v>12185</v>
      </c>
      <c r="F28" s="167" t="s">
        <v>7518</v>
      </c>
      <c r="G28" s="167" t="s">
        <v>7505</v>
      </c>
      <c r="H28" s="61" t="s">
        <v>6291</v>
      </c>
      <c r="I28" s="167" t="s">
        <v>7505</v>
      </c>
      <c r="J28" s="63" t="str">
        <f t="shared" si="0"/>
        <v>IC.NE.010305</v>
      </c>
      <c r="K28" s="61" t="s">
        <v>12175</v>
      </c>
      <c r="L28" s="167" t="str">
        <f t="shared" si="1"/>
        <v>Burning</v>
      </c>
      <c r="M28" s="168" t="str">
        <f t="shared" si="2"/>
        <v>PI.IC.NE.010305.01</v>
      </c>
      <c r="O28" s="168" t="str">
        <f t="shared" si="3"/>
        <v>PH.IC.NE.010305.01</v>
      </c>
      <c r="Q28" s="168" t="str">
        <f t="shared" si="4"/>
        <v>CL.IC.NE.010305.01</v>
      </c>
    </row>
    <row r="29" spans="1:31" s="167" customFormat="1" ht="15">
      <c r="A29" s="167" t="s">
        <v>7344</v>
      </c>
      <c r="C29" s="61" t="s">
        <v>12175</v>
      </c>
      <c r="E29" s="61" t="s">
        <v>12185</v>
      </c>
      <c r="F29" s="167" t="s">
        <v>7518</v>
      </c>
      <c r="G29" s="167" t="s">
        <v>7506</v>
      </c>
      <c r="H29" s="61" t="s">
        <v>6988</v>
      </c>
      <c r="I29" s="167" t="s">
        <v>7507</v>
      </c>
      <c r="J29" s="63" t="str">
        <f t="shared" si="0"/>
        <v>IC.NE.010306</v>
      </c>
      <c r="K29" s="61" t="s">
        <v>12175</v>
      </c>
      <c r="L29" s="167" t="str">
        <f t="shared" si="1"/>
        <v>Phantom limb</v>
      </c>
      <c r="M29" s="168" t="str">
        <f t="shared" si="2"/>
        <v>PI.IC.NE.010306.01</v>
      </c>
      <c r="O29" s="168" t="str">
        <f t="shared" si="3"/>
        <v>PH.IC.NE.010306.01</v>
      </c>
      <c r="Q29" s="168" t="str">
        <f t="shared" si="4"/>
        <v>CL.IC.NE.010306.01</v>
      </c>
    </row>
    <row r="30" spans="1:31" s="167" customFormat="1" ht="15">
      <c r="A30" s="167" t="s">
        <v>7344</v>
      </c>
      <c r="C30" s="61" t="s">
        <v>12175</v>
      </c>
      <c r="E30" s="61" t="s">
        <v>12185</v>
      </c>
      <c r="F30" s="167" t="s">
        <v>7518</v>
      </c>
      <c r="G30" s="167" t="s">
        <v>7355</v>
      </c>
      <c r="H30" s="61" t="s">
        <v>6317</v>
      </c>
      <c r="I30" s="167" t="s">
        <v>7355</v>
      </c>
      <c r="J30" s="63" t="str">
        <f t="shared" si="0"/>
        <v>IC.NE.010307</v>
      </c>
      <c r="K30" s="61" t="s">
        <v>12175</v>
      </c>
      <c r="L30" s="167" t="str">
        <f t="shared" si="1"/>
        <v>Impaired</v>
      </c>
      <c r="M30" s="168" t="str">
        <f t="shared" si="2"/>
        <v>PI.IC.NE.010307.01</v>
      </c>
      <c r="O30" s="168" t="str">
        <f t="shared" si="3"/>
        <v>PH.IC.NE.010307.01</v>
      </c>
      <c r="Q30" s="168" t="str">
        <f t="shared" si="4"/>
        <v>CL.IC.NE.010307.01</v>
      </c>
    </row>
    <row r="31" spans="1:31" s="167" customFormat="1" ht="15">
      <c r="A31" s="167" t="s">
        <v>7344</v>
      </c>
      <c r="C31" s="61" t="s">
        <v>12175</v>
      </c>
      <c r="E31" s="61" t="s">
        <v>12185</v>
      </c>
      <c r="F31" s="167" t="s">
        <v>7518</v>
      </c>
      <c r="G31" s="167" t="s">
        <v>10464</v>
      </c>
      <c r="H31" s="61" t="s">
        <v>3574</v>
      </c>
      <c r="I31" s="167" t="s">
        <v>10464</v>
      </c>
      <c r="J31" s="63" t="str">
        <f t="shared" si="0"/>
        <v>IC.NE.010308</v>
      </c>
      <c r="K31" s="61" t="s">
        <v>12175</v>
      </c>
      <c r="L31" s="167" t="str">
        <f t="shared" si="1"/>
        <v>Absent</v>
      </c>
      <c r="M31" s="168" t="str">
        <f t="shared" si="2"/>
        <v>PI.IC.NE.010308.01</v>
      </c>
      <c r="O31" s="168" t="str">
        <f t="shared" si="3"/>
        <v>PH.IC.NE.010308.01</v>
      </c>
      <c r="Q31" s="168" t="str">
        <f t="shared" si="4"/>
        <v>CL.IC.NE.010308.01</v>
      </c>
    </row>
    <row r="32" spans="1:31" s="167" customFormat="1" ht="15">
      <c r="A32" s="167" t="s">
        <v>7344</v>
      </c>
      <c r="C32" s="61" t="s">
        <v>12175</v>
      </c>
      <c r="E32" s="61" t="s">
        <v>12185</v>
      </c>
      <c r="F32" s="167" t="s">
        <v>7518</v>
      </c>
      <c r="G32" s="10" t="s">
        <v>12170</v>
      </c>
      <c r="H32" s="62" t="s">
        <v>11639</v>
      </c>
      <c r="I32" s="10" t="s">
        <v>7516</v>
      </c>
      <c r="J32" s="63" t="str">
        <f t="shared" si="0"/>
        <v>IC.NE.010309</v>
      </c>
      <c r="K32" s="62" t="s">
        <v>11848</v>
      </c>
      <c r="L32" s="167" t="str">
        <f t="shared" si="1"/>
        <v>Not Applicable</v>
      </c>
      <c r="M32" s="168" t="str">
        <f t="shared" si="2"/>
        <v>PI.IC.NE.010309.01</v>
      </c>
      <c r="O32" s="168" t="str">
        <f t="shared" si="3"/>
        <v>PH.IC.NE.010309.01</v>
      </c>
      <c r="Q32" s="168" t="str">
        <f t="shared" si="4"/>
        <v>CL.IC.NE.010309.01</v>
      </c>
      <c r="T32" s="167" t="s">
        <v>12465</v>
      </c>
      <c r="U32" s="167">
        <v>1065</v>
      </c>
    </row>
    <row r="33" spans="1:31" s="167" customFormat="1" ht="15">
      <c r="A33" s="167" t="s">
        <v>7344</v>
      </c>
      <c r="C33" s="61" t="s">
        <v>13277</v>
      </c>
      <c r="E33" s="61" t="s">
        <v>716</v>
      </c>
      <c r="F33" s="167" t="s">
        <v>7518</v>
      </c>
      <c r="G33" s="167" t="s">
        <v>331</v>
      </c>
      <c r="H33" s="61" t="s">
        <v>447</v>
      </c>
      <c r="J33" s="63" t="str">
        <f t="shared" si="0"/>
        <v>IC.NE.010310</v>
      </c>
      <c r="K33" s="61" t="s">
        <v>13277</v>
      </c>
      <c r="L33" s="167" t="str">
        <f t="shared" si="1"/>
        <v>Unable to assess: sedated</v>
      </c>
      <c r="M33" s="168" t="str">
        <f t="shared" si="2"/>
        <v>PI.IC.NE.010310.01</v>
      </c>
      <c r="O33" s="168" t="str">
        <f t="shared" si="3"/>
        <v>PH.IC.NE.010310.01</v>
      </c>
      <c r="Q33" s="168" t="str">
        <f t="shared" si="4"/>
        <v>CL.IC.NE.010310.01</v>
      </c>
      <c r="R33" s="167" t="s">
        <v>13244</v>
      </c>
      <c r="S33" s="167">
        <v>52</v>
      </c>
      <c r="AD33" s="167" t="s">
        <v>333</v>
      </c>
      <c r="AE33" s="167">
        <v>1188</v>
      </c>
    </row>
    <row r="34" spans="1:31" s="167" customFormat="1" ht="15">
      <c r="A34" s="167" t="s">
        <v>7344</v>
      </c>
      <c r="C34" s="61" t="s">
        <v>13277</v>
      </c>
      <c r="E34" s="61" t="s">
        <v>716</v>
      </c>
      <c r="F34" s="167" t="s">
        <v>7518</v>
      </c>
      <c r="G34" s="167" t="s">
        <v>332</v>
      </c>
      <c r="H34" s="61" t="s">
        <v>362</v>
      </c>
      <c r="J34" s="63" t="str">
        <f t="shared" si="0"/>
        <v>IC.NE.010311</v>
      </c>
      <c r="K34" s="61" t="s">
        <v>13277</v>
      </c>
      <c r="L34" s="167" t="str">
        <f t="shared" si="1"/>
        <v>Unable to assess: paralytics</v>
      </c>
      <c r="M34" s="168" t="str">
        <f t="shared" si="2"/>
        <v>PI.IC.NE.010311.01</v>
      </c>
      <c r="O34" s="168" t="str">
        <f t="shared" si="3"/>
        <v>PH.IC.NE.010311.01</v>
      </c>
      <c r="Q34" s="168" t="str">
        <f t="shared" si="4"/>
        <v>CL.IC.NE.010311.01</v>
      </c>
      <c r="AD34" s="167" t="s">
        <v>614</v>
      </c>
      <c r="AE34" s="167">
        <v>1188</v>
      </c>
    </row>
    <row r="35" spans="1:31" s="167" customFormat="1" ht="15">
      <c r="A35" s="167" t="s">
        <v>7344</v>
      </c>
      <c r="C35" s="61" t="s">
        <v>2379</v>
      </c>
      <c r="D35" s="167" t="s">
        <v>7520</v>
      </c>
      <c r="E35" s="61" t="s">
        <v>12594</v>
      </c>
      <c r="F35" s="167" t="s">
        <v>7521</v>
      </c>
      <c r="G35" s="167" t="s">
        <v>10646</v>
      </c>
      <c r="H35" s="61" t="s">
        <v>2379</v>
      </c>
      <c r="I35" s="167" t="s">
        <v>10646</v>
      </c>
      <c r="J35" s="63" t="str">
        <f t="shared" si="0"/>
        <v>IC.NE.010401</v>
      </c>
      <c r="K35" s="61" t="s">
        <v>2379</v>
      </c>
      <c r="L35" s="167" t="str">
        <f t="shared" si="1"/>
        <v>Intact</v>
      </c>
      <c r="M35" s="168" t="str">
        <f t="shared" si="2"/>
        <v>PI.IC.NE.010401.01</v>
      </c>
      <c r="O35" s="168" t="str">
        <f t="shared" si="3"/>
        <v>PH.IC.NE.010401.01</v>
      </c>
      <c r="Q35" s="168" t="str">
        <f t="shared" si="4"/>
        <v>CL.IC.NE.010401.01</v>
      </c>
    </row>
    <row r="36" spans="1:31" s="167" customFormat="1" ht="15">
      <c r="A36" s="167" t="s">
        <v>7344</v>
      </c>
      <c r="C36" s="61" t="s">
        <v>12175</v>
      </c>
      <c r="E36" s="61" t="s">
        <v>6464</v>
      </c>
      <c r="F36" s="167" t="s">
        <v>7521</v>
      </c>
      <c r="G36" s="167" t="s">
        <v>7348</v>
      </c>
      <c r="H36" s="61" t="s">
        <v>12430</v>
      </c>
      <c r="I36" s="167" t="s">
        <v>7349</v>
      </c>
      <c r="J36" s="63" t="str">
        <f t="shared" si="0"/>
        <v>IC.NE.010402</v>
      </c>
      <c r="K36" s="61" t="s">
        <v>12175</v>
      </c>
      <c r="L36" s="167" t="str">
        <f t="shared" si="1"/>
        <v>Numbness</v>
      </c>
      <c r="M36" s="168" t="str">
        <f t="shared" si="2"/>
        <v>PI.IC.NE.010402.01</v>
      </c>
      <c r="O36" s="168" t="str">
        <f t="shared" si="3"/>
        <v>PH.IC.NE.010402.01</v>
      </c>
      <c r="Q36" s="168" t="str">
        <f t="shared" si="4"/>
        <v>CL.IC.NE.010402.01</v>
      </c>
    </row>
    <row r="37" spans="1:31" s="167" customFormat="1" ht="15">
      <c r="A37" s="167" t="s">
        <v>7344</v>
      </c>
      <c r="C37" s="61" t="s">
        <v>12175</v>
      </c>
      <c r="E37" s="61" t="s">
        <v>6464</v>
      </c>
      <c r="F37" s="167" t="s">
        <v>7521</v>
      </c>
      <c r="G37" s="167" t="s">
        <v>7350</v>
      </c>
      <c r="H37" s="61" t="s">
        <v>12185</v>
      </c>
      <c r="I37" s="167" t="s">
        <v>7519</v>
      </c>
      <c r="J37" s="63" t="str">
        <f t="shared" si="0"/>
        <v>IC.NE.010403</v>
      </c>
      <c r="K37" s="61" t="s">
        <v>12175</v>
      </c>
      <c r="L37" s="167" t="str">
        <f t="shared" si="1"/>
        <v>Tingling</v>
      </c>
      <c r="M37" s="168" t="str">
        <f t="shared" si="2"/>
        <v>PI.IC.NE.010403.01</v>
      </c>
      <c r="O37" s="168" t="str">
        <f t="shared" si="3"/>
        <v>PH.IC.NE.010403.01</v>
      </c>
      <c r="Q37" s="168" t="str">
        <f t="shared" si="4"/>
        <v>CL.IC.NE.010403.01</v>
      </c>
    </row>
    <row r="38" spans="1:31" s="167" customFormat="1" ht="15">
      <c r="A38" s="167" t="s">
        <v>7344</v>
      </c>
      <c r="C38" s="61" t="s">
        <v>12175</v>
      </c>
      <c r="E38" s="61" t="s">
        <v>6464</v>
      </c>
      <c r="F38" s="167" t="s">
        <v>7521</v>
      </c>
      <c r="G38" s="167" t="s">
        <v>7351</v>
      </c>
      <c r="H38" s="61" t="s">
        <v>6464</v>
      </c>
      <c r="I38" s="167" t="s">
        <v>7504</v>
      </c>
      <c r="J38" s="63" t="str">
        <f t="shared" si="0"/>
        <v>IC.NE.010404</v>
      </c>
      <c r="K38" s="61" t="s">
        <v>12175</v>
      </c>
      <c r="L38" s="167" t="str">
        <f t="shared" si="1"/>
        <v>Pins and needles</v>
      </c>
      <c r="M38" s="168" t="str">
        <f t="shared" si="2"/>
        <v>PI.IC.NE.010404.01</v>
      </c>
      <c r="O38" s="168" t="str">
        <f t="shared" si="3"/>
        <v>PH.IC.NE.010404.01</v>
      </c>
      <c r="Q38" s="168" t="str">
        <f t="shared" si="4"/>
        <v>CL.IC.NE.010404.01</v>
      </c>
    </row>
    <row r="39" spans="1:31" s="167" customFormat="1" ht="15">
      <c r="A39" s="167" t="s">
        <v>7344</v>
      </c>
      <c r="C39" s="61" t="s">
        <v>12175</v>
      </c>
      <c r="E39" s="61" t="s">
        <v>6464</v>
      </c>
      <c r="F39" s="167" t="s">
        <v>7521</v>
      </c>
      <c r="G39" s="167" t="s">
        <v>7505</v>
      </c>
      <c r="H39" s="61" t="s">
        <v>6291</v>
      </c>
      <c r="I39" s="167" t="s">
        <v>7505</v>
      </c>
      <c r="J39" s="63" t="str">
        <f t="shared" si="0"/>
        <v>IC.NE.010405</v>
      </c>
      <c r="K39" s="61" t="s">
        <v>12175</v>
      </c>
      <c r="L39" s="167" t="str">
        <f t="shared" si="1"/>
        <v>Burning</v>
      </c>
      <c r="M39" s="168" t="str">
        <f t="shared" si="2"/>
        <v>PI.IC.NE.010405.01</v>
      </c>
      <c r="O39" s="168" t="str">
        <f t="shared" si="3"/>
        <v>PH.IC.NE.010405.01</v>
      </c>
      <c r="Q39" s="168" t="str">
        <f t="shared" si="4"/>
        <v>CL.IC.NE.010405.01</v>
      </c>
    </row>
    <row r="40" spans="1:31" s="167" customFormat="1" ht="15">
      <c r="A40" s="167" t="s">
        <v>7344</v>
      </c>
      <c r="C40" s="61" t="s">
        <v>12175</v>
      </c>
      <c r="E40" s="61" t="s">
        <v>6464</v>
      </c>
      <c r="F40" s="167" t="s">
        <v>7521</v>
      </c>
      <c r="G40" s="167" t="s">
        <v>7506</v>
      </c>
      <c r="H40" s="61" t="s">
        <v>6988</v>
      </c>
      <c r="I40" s="167" t="s">
        <v>7522</v>
      </c>
      <c r="J40" s="63" t="str">
        <f t="shared" si="0"/>
        <v>IC.NE.010406</v>
      </c>
      <c r="K40" s="61" t="s">
        <v>12175</v>
      </c>
      <c r="L40" s="167" t="str">
        <f t="shared" si="1"/>
        <v>Phantom limb</v>
      </c>
      <c r="M40" s="168" t="str">
        <f t="shared" si="2"/>
        <v>PI.IC.NE.010406.01</v>
      </c>
      <c r="O40" s="168" t="str">
        <f t="shared" si="3"/>
        <v>PH.IC.NE.010406.01</v>
      </c>
      <c r="Q40" s="168" t="str">
        <f t="shared" si="4"/>
        <v>CL.IC.NE.010406.01</v>
      </c>
    </row>
    <row r="41" spans="1:31" s="167" customFormat="1" ht="15">
      <c r="A41" s="167" t="s">
        <v>7344</v>
      </c>
      <c r="C41" s="61" t="s">
        <v>12175</v>
      </c>
      <c r="E41" s="61" t="s">
        <v>6464</v>
      </c>
      <c r="F41" s="167" t="s">
        <v>7521</v>
      </c>
      <c r="G41" s="167" t="s">
        <v>7355</v>
      </c>
      <c r="H41" s="61" t="s">
        <v>6317</v>
      </c>
      <c r="I41" s="167" t="s">
        <v>7355</v>
      </c>
      <c r="J41" s="63" t="str">
        <f t="shared" si="0"/>
        <v>IC.NE.010407</v>
      </c>
      <c r="K41" s="61" t="s">
        <v>12175</v>
      </c>
      <c r="L41" s="167" t="str">
        <f t="shared" si="1"/>
        <v>Impaired</v>
      </c>
      <c r="M41" s="168" t="str">
        <f t="shared" si="2"/>
        <v>PI.IC.NE.010407.01</v>
      </c>
      <c r="O41" s="168" t="str">
        <f t="shared" si="3"/>
        <v>PH.IC.NE.010407.01</v>
      </c>
      <c r="Q41" s="168" t="str">
        <f t="shared" si="4"/>
        <v>CL.IC.NE.010407.01</v>
      </c>
    </row>
    <row r="42" spans="1:31" s="167" customFormat="1" ht="15">
      <c r="A42" s="167" t="s">
        <v>7344</v>
      </c>
      <c r="C42" s="61" t="s">
        <v>12175</v>
      </c>
      <c r="E42" s="61" t="s">
        <v>6464</v>
      </c>
      <c r="F42" s="167" t="s">
        <v>7521</v>
      </c>
      <c r="G42" s="167" t="s">
        <v>10464</v>
      </c>
      <c r="H42" s="61" t="s">
        <v>3574</v>
      </c>
      <c r="I42" s="167" t="s">
        <v>10464</v>
      </c>
      <c r="J42" s="63" t="str">
        <f t="shared" si="0"/>
        <v>IC.NE.010408</v>
      </c>
      <c r="K42" s="61" t="s">
        <v>12175</v>
      </c>
      <c r="L42" s="167" t="str">
        <f t="shared" si="1"/>
        <v>Absent</v>
      </c>
      <c r="M42" s="168" t="str">
        <f t="shared" si="2"/>
        <v>PI.IC.NE.010408.01</v>
      </c>
      <c r="O42" s="168" t="str">
        <f t="shared" si="3"/>
        <v>PH.IC.NE.010408.01</v>
      </c>
      <c r="Q42" s="168" t="str">
        <f t="shared" si="4"/>
        <v>CL.IC.NE.010408.01</v>
      </c>
    </row>
    <row r="43" spans="1:31" s="167" customFormat="1" ht="15">
      <c r="A43" s="167" t="s">
        <v>7344</v>
      </c>
      <c r="C43" s="61" t="s">
        <v>2379</v>
      </c>
      <c r="E43" s="61" t="s">
        <v>6464</v>
      </c>
      <c r="F43" s="167" t="s">
        <v>7521</v>
      </c>
      <c r="G43" s="10" t="s">
        <v>12170</v>
      </c>
      <c r="H43" s="62" t="s">
        <v>11639</v>
      </c>
      <c r="I43" s="10" t="s">
        <v>7516</v>
      </c>
      <c r="J43" s="63" t="str">
        <f t="shared" si="0"/>
        <v>IC.NE.010409</v>
      </c>
      <c r="K43" s="62" t="s">
        <v>11848</v>
      </c>
      <c r="L43" s="167" t="str">
        <f t="shared" si="1"/>
        <v>Not Applicable</v>
      </c>
      <c r="M43" s="168" t="str">
        <f t="shared" si="2"/>
        <v>PI.IC.NE.010409.01</v>
      </c>
      <c r="O43" s="168" t="str">
        <f t="shared" si="3"/>
        <v>PH.IC.NE.010409.01</v>
      </c>
      <c r="Q43" s="168" t="str">
        <f t="shared" si="4"/>
        <v>CL.IC.NE.010409.01</v>
      </c>
      <c r="T43" s="167" t="s">
        <v>12465</v>
      </c>
      <c r="U43" s="167">
        <v>1065</v>
      </c>
    </row>
    <row r="44" spans="1:31" s="167" customFormat="1" ht="15">
      <c r="A44" s="167" t="s">
        <v>7344</v>
      </c>
      <c r="C44" s="61" t="s">
        <v>13277</v>
      </c>
      <c r="E44" s="61" t="s">
        <v>12972</v>
      </c>
      <c r="F44" s="167" t="s">
        <v>7521</v>
      </c>
      <c r="G44" s="167" t="s">
        <v>331</v>
      </c>
      <c r="H44" s="61" t="s">
        <v>447</v>
      </c>
      <c r="J44" s="63" t="str">
        <f t="shared" si="0"/>
        <v>IC.NE.010410</v>
      </c>
      <c r="K44" s="61" t="s">
        <v>13277</v>
      </c>
      <c r="L44" s="167" t="str">
        <f t="shared" si="1"/>
        <v>Unable to assess: sedated</v>
      </c>
      <c r="M44" s="168" t="str">
        <f t="shared" si="2"/>
        <v>PI.IC.NE.010410.01</v>
      </c>
      <c r="O44" s="168" t="str">
        <f t="shared" si="3"/>
        <v>PH.IC.NE.010410.01</v>
      </c>
      <c r="Q44" s="168" t="str">
        <f t="shared" si="4"/>
        <v>CL.IC.NE.010410.01</v>
      </c>
      <c r="R44" s="167" t="s">
        <v>13244</v>
      </c>
      <c r="S44" s="167">
        <v>52</v>
      </c>
      <c r="AD44" s="167" t="s">
        <v>333</v>
      </c>
      <c r="AE44" s="167">
        <v>1188</v>
      </c>
    </row>
    <row r="45" spans="1:31" s="167" customFormat="1" ht="15">
      <c r="A45" s="167" t="s">
        <v>7344</v>
      </c>
      <c r="C45" s="61" t="s">
        <v>13277</v>
      </c>
      <c r="E45" s="61" t="s">
        <v>12972</v>
      </c>
      <c r="F45" s="167" t="s">
        <v>7521</v>
      </c>
      <c r="G45" s="167" t="s">
        <v>332</v>
      </c>
      <c r="H45" s="61" t="s">
        <v>362</v>
      </c>
      <c r="J45" s="63" t="str">
        <f t="shared" si="0"/>
        <v>IC.NE.010411</v>
      </c>
      <c r="K45" s="61" t="s">
        <v>13277</v>
      </c>
      <c r="L45" s="167" t="str">
        <f t="shared" si="1"/>
        <v>Unable to assess: paralytics</v>
      </c>
      <c r="M45" s="168" t="str">
        <f t="shared" si="2"/>
        <v>PI.IC.NE.010411.01</v>
      </c>
      <c r="O45" s="168" t="str">
        <f t="shared" si="3"/>
        <v>PH.IC.NE.010411.01</v>
      </c>
      <c r="Q45" s="168" t="str">
        <f t="shared" si="4"/>
        <v>CL.IC.NE.010411.01</v>
      </c>
      <c r="AD45" s="167" t="s">
        <v>614</v>
      </c>
      <c r="AE45" s="167">
        <v>1188</v>
      </c>
    </row>
    <row r="46" spans="1:31" s="167" customFormat="1" ht="15">
      <c r="A46" s="167" t="s">
        <v>7344</v>
      </c>
      <c r="B46" s="167" t="s">
        <v>7523</v>
      </c>
      <c r="C46" s="61" t="s">
        <v>12430</v>
      </c>
      <c r="D46" s="167" t="s">
        <v>7524</v>
      </c>
      <c r="E46" s="61" t="s">
        <v>12175</v>
      </c>
      <c r="F46" s="167" t="s">
        <v>7525</v>
      </c>
      <c r="G46" s="167" t="s">
        <v>7526</v>
      </c>
      <c r="H46" s="61" t="s">
        <v>12175</v>
      </c>
      <c r="I46" s="167">
        <v>5</v>
      </c>
      <c r="J46" s="63" t="str">
        <f t="shared" si="0"/>
        <v>IC.NE.020101</v>
      </c>
      <c r="K46" s="61" t="s">
        <v>2379</v>
      </c>
      <c r="L46" s="167" t="str">
        <f t="shared" si="1"/>
        <v>Raises arm against max resistance through pts ROM</v>
      </c>
      <c r="M46" s="168" t="str">
        <f t="shared" si="2"/>
        <v>PI.IC.NE.020101.01</v>
      </c>
      <c r="O46" s="168" t="str">
        <f t="shared" si="3"/>
        <v>PH.IC.NE.020101.01</v>
      </c>
      <c r="Q46" s="168" t="str">
        <f t="shared" si="4"/>
        <v>CL.IC.NE.020101.01</v>
      </c>
    </row>
    <row r="47" spans="1:31" s="167" customFormat="1" ht="15">
      <c r="A47" s="167" t="s">
        <v>7344</v>
      </c>
      <c r="C47" s="61" t="s">
        <v>12182</v>
      </c>
      <c r="E47" s="61" t="s">
        <v>2379</v>
      </c>
      <c r="F47" s="167" t="s">
        <v>7525</v>
      </c>
      <c r="G47" s="167" t="s">
        <v>8055</v>
      </c>
      <c r="H47" s="61" t="s">
        <v>12182</v>
      </c>
      <c r="I47" s="167">
        <v>4</v>
      </c>
      <c r="J47" s="63" t="str">
        <f t="shared" si="0"/>
        <v>IC.NE.020102</v>
      </c>
      <c r="K47" s="61" t="s">
        <v>2379</v>
      </c>
      <c r="L47" s="167" t="str">
        <f t="shared" si="1"/>
        <v>Raises arm against mod resistance through pts ROM</v>
      </c>
      <c r="M47" s="168" t="str">
        <f t="shared" si="2"/>
        <v>PI.IC.NE.020102.01</v>
      </c>
      <c r="O47" s="168" t="str">
        <f t="shared" si="3"/>
        <v>PH.IC.NE.020102.01</v>
      </c>
      <c r="Q47" s="168" t="str">
        <f t="shared" si="4"/>
        <v>CL.IC.NE.020102.01</v>
      </c>
    </row>
    <row r="48" spans="1:31" s="167" customFormat="1" ht="15">
      <c r="A48" s="167" t="s">
        <v>7344</v>
      </c>
      <c r="C48" s="61" t="s">
        <v>12182</v>
      </c>
      <c r="E48" s="61" t="s">
        <v>2379</v>
      </c>
      <c r="F48" s="167" t="s">
        <v>7525</v>
      </c>
      <c r="G48" s="167" t="s">
        <v>8056</v>
      </c>
      <c r="H48" s="61" t="s">
        <v>12592</v>
      </c>
      <c r="I48" s="167">
        <v>3</v>
      </c>
      <c r="J48" s="63" t="str">
        <f t="shared" si="0"/>
        <v>IC.NE.020103</v>
      </c>
      <c r="K48" s="61" t="s">
        <v>2379</v>
      </c>
      <c r="L48" s="167" t="str">
        <f t="shared" si="1"/>
        <v>Raises arm against gravity but not against resistance</v>
      </c>
      <c r="M48" s="168" t="str">
        <f t="shared" si="2"/>
        <v>PI.IC.NE.020103.01</v>
      </c>
      <c r="O48" s="168" t="str">
        <f t="shared" si="3"/>
        <v>PH.IC.NE.020103.01</v>
      </c>
      <c r="Q48" s="168" t="str">
        <f t="shared" si="4"/>
        <v>CL.IC.NE.020103.01</v>
      </c>
    </row>
    <row r="49" spans="1:31" s="167" customFormat="1" ht="15">
      <c r="A49" s="167" t="s">
        <v>7344</v>
      </c>
      <c r="C49" s="61" t="s">
        <v>12182</v>
      </c>
      <c r="E49" s="61" t="s">
        <v>2379</v>
      </c>
      <c r="F49" s="167" t="s">
        <v>7525</v>
      </c>
      <c r="G49" s="167" t="s">
        <v>8057</v>
      </c>
      <c r="H49" s="61" t="s">
        <v>12594</v>
      </c>
      <c r="I49" s="167">
        <v>2</v>
      </c>
      <c r="J49" s="63" t="str">
        <f t="shared" si="0"/>
        <v>IC.NE.020104</v>
      </c>
      <c r="K49" s="61" t="s">
        <v>2379</v>
      </c>
      <c r="L49" s="167" t="str">
        <f t="shared" si="1"/>
        <v>Moves arm but cannot overcome gravity</v>
      </c>
      <c r="M49" s="168" t="str">
        <f t="shared" si="2"/>
        <v>PI.IC.NE.020104.01</v>
      </c>
      <c r="O49" s="168" t="str">
        <f t="shared" si="3"/>
        <v>PH.IC.NE.020104.01</v>
      </c>
      <c r="Q49" s="168" t="str">
        <f t="shared" si="4"/>
        <v>CL.IC.NE.020104.01</v>
      </c>
    </row>
    <row r="50" spans="1:31" s="167" customFormat="1" ht="15">
      <c r="A50" s="167" t="s">
        <v>7344</v>
      </c>
      <c r="C50" s="61" t="s">
        <v>12182</v>
      </c>
      <c r="E50" s="61" t="s">
        <v>2379</v>
      </c>
      <c r="F50" s="167" t="s">
        <v>7525</v>
      </c>
      <c r="G50" s="167" t="s">
        <v>8058</v>
      </c>
      <c r="H50" s="61" t="s">
        <v>6291</v>
      </c>
      <c r="I50" s="167">
        <v>1</v>
      </c>
      <c r="J50" s="63" t="str">
        <f t="shared" si="0"/>
        <v>IC.NE.020105</v>
      </c>
      <c r="K50" s="61" t="s">
        <v>2379</v>
      </c>
      <c r="L50" s="167" t="str">
        <f t="shared" si="1"/>
        <v>Slight movement</v>
      </c>
      <c r="M50" s="168" t="str">
        <f t="shared" si="2"/>
        <v>PI.IC.NE.020105.01</v>
      </c>
      <c r="O50" s="168" t="str">
        <f t="shared" si="3"/>
        <v>PH.IC.NE.020105.01</v>
      </c>
      <c r="Q50" s="168" t="str">
        <f t="shared" si="4"/>
        <v>CL.IC.NE.020105.01</v>
      </c>
    </row>
    <row r="51" spans="1:31" s="167" customFormat="1" ht="15">
      <c r="A51" s="167" t="s">
        <v>7344</v>
      </c>
      <c r="C51" s="61" t="s">
        <v>12182</v>
      </c>
      <c r="E51" s="61" t="s">
        <v>2379</v>
      </c>
      <c r="F51" s="167" t="s">
        <v>7525</v>
      </c>
      <c r="G51" s="167" t="s">
        <v>8059</v>
      </c>
      <c r="H51" s="61" t="s">
        <v>6988</v>
      </c>
      <c r="I51" s="167">
        <v>0</v>
      </c>
      <c r="J51" s="63" t="str">
        <f t="shared" si="0"/>
        <v>IC.NE.020106</v>
      </c>
      <c r="K51" s="61" t="s">
        <v>2379</v>
      </c>
      <c r="L51" s="167" t="str">
        <f t="shared" si="1"/>
        <v>No movement</v>
      </c>
      <c r="M51" s="168" t="str">
        <f t="shared" si="2"/>
        <v>PI.IC.NE.020106.01</v>
      </c>
      <c r="O51" s="168" t="str">
        <f t="shared" si="3"/>
        <v>PH.IC.NE.020106.01</v>
      </c>
      <c r="Q51" s="168" t="str">
        <f t="shared" si="4"/>
        <v>CL.IC.NE.020106.01</v>
      </c>
    </row>
    <row r="52" spans="1:31" s="167" customFormat="1" ht="15">
      <c r="A52" s="167" t="s">
        <v>7344</v>
      </c>
      <c r="C52" s="61" t="s">
        <v>12182</v>
      </c>
      <c r="E52" s="61" t="s">
        <v>2379</v>
      </c>
      <c r="F52" s="167" t="s">
        <v>7525</v>
      </c>
      <c r="G52" s="167" t="s">
        <v>11065</v>
      </c>
      <c r="H52" s="62" t="s">
        <v>3574</v>
      </c>
      <c r="I52" s="167" t="s">
        <v>7187</v>
      </c>
      <c r="J52" s="63" t="str">
        <f t="shared" si="0"/>
        <v>IC.NE.020108</v>
      </c>
      <c r="K52" s="61" t="s">
        <v>2379</v>
      </c>
      <c r="L52" s="167" t="str">
        <f t="shared" si="1"/>
        <v>Not Applicable</v>
      </c>
      <c r="M52" s="168" t="str">
        <f t="shared" si="2"/>
        <v>PI.IC.NE.020108.01</v>
      </c>
      <c r="O52" s="168" t="str">
        <f t="shared" si="3"/>
        <v>PH.IC.NE.020108.01</v>
      </c>
      <c r="Q52" s="168" t="str">
        <f t="shared" si="4"/>
        <v>CL.IC.NE.020108.01</v>
      </c>
      <c r="R52" s="167" t="s">
        <v>12465</v>
      </c>
      <c r="S52" s="167">
        <v>56</v>
      </c>
    </row>
    <row r="53" spans="1:31" s="167" customFormat="1" ht="15">
      <c r="A53" s="167" t="s">
        <v>7344</v>
      </c>
      <c r="C53" s="61" t="s">
        <v>12182</v>
      </c>
      <c r="D53" s="167" t="s">
        <v>7899</v>
      </c>
      <c r="E53" s="61" t="s">
        <v>12182</v>
      </c>
      <c r="F53" s="167" t="s">
        <v>7898</v>
      </c>
      <c r="G53" s="167" t="s">
        <v>8055</v>
      </c>
      <c r="H53" s="62" t="s">
        <v>2379</v>
      </c>
      <c r="I53" s="167">
        <v>4</v>
      </c>
      <c r="J53" s="63" t="str">
        <f t="shared" si="0"/>
        <v>IC.NE.020201</v>
      </c>
      <c r="K53" s="61" t="s">
        <v>2379</v>
      </c>
      <c r="L53" s="167" t="str">
        <f t="shared" si="1"/>
        <v>Raises arm against mod resistance through pts ROM</v>
      </c>
      <c r="M53" s="168" t="str">
        <f t="shared" si="2"/>
        <v>PI.IC.NE.020201.01</v>
      </c>
      <c r="O53" s="168" t="str">
        <f t="shared" si="3"/>
        <v>PH.IC.NE.020201.01</v>
      </c>
      <c r="Q53" s="168" t="str">
        <f t="shared" si="4"/>
        <v>CL.IC.NE.020201.01</v>
      </c>
    </row>
    <row r="54" spans="1:31" s="167" customFormat="1" ht="15">
      <c r="A54" s="167" t="s">
        <v>7344</v>
      </c>
      <c r="C54" s="61" t="s">
        <v>12182</v>
      </c>
      <c r="E54" s="61" t="s">
        <v>12182</v>
      </c>
      <c r="F54" s="167" t="s">
        <v>7898</v>
      </c>
      <c r="G54" s="167" t="s">
        <v>8056</v>
      </c>
      <c r="H54" s="62" t="s">
        <v>12182</v>
      </c>
      <c r="I54" s="167">
        <v>3</v>
      </c>
      <c r="J54" s="63" t="str">
        <f t="shared" si="0"/>
        <v>IC.NE.020202</v>
      </c>
      <c r="K54" s="61" t="s">
        <v>2379</v>
      </c>
      <c r="L54" s="167" t="str">
        <f t="shared" si="1"/>
        <v>Raises arm against gravity but not against resistance</v>
      </c>
      <c r="M54" s="168" t="str">
        <f t="shared" si="2"/>
        <v>PI.IC.NE.020202.01</v>
      </c>
      <c r="O54" s="168" t="str">
        <f t="shared" si="3"/>
        <v>PH.IC.NE.020202.01</v>
      </c>
      <c r="Q54" s="168" t="str">
        <f t="shared" si="4"/>
        <v>CL.IC.NE.020202.01</v>
      </c>
    </row>
    <row r="55" spans="1:31" s="167" customFormat="1" ht="15">
      <c r="A55" s="167" t="s">
        <v>7344</v>
      </c>
      <c r="C55" s="61" t="s">
        <v>12182</v>
      </c>
      <c r="E55" s="61" t="s">
        <v>12182</v>
      </c>
      <c r="F55" s="167" t="s">
        <v>7898</v>
      </c>
      <c r="G55" s="167" t="s">
        <v>8057</v>
      </c>
      <c r="H55" s="62" t="s">
        <v>12592</v>
      </c>
      <c r="I55" s="167">
        <v>2</v>
      </c>
      <c r="J55" s="63" t="str">
        <f t="shared" si="0"/>
        <v>IC.NE.020203</v>
      </c>
      <c r="K55" s="61" t="s">
        <v>2379</v>
      </c>
      <c r="L55" s="167" t="str">
        <f t="shared" si="1"/>
        <v>Moves arm but cannot overcome gravity</v>
      </c>
      <c r="M55" s="168" t="str">
        <f t="shared" si="2"/>
        <v>PI.IC.NE.020203.01</v>
      </c>
      <c r="O55" s="168" t="str">
        <f t="shared" si="3"/>
        <v>PH.IC.NE.020203.01</v>
      </c>
      <c r="Q55" s="168" t="str">
        <f t="shared" si="4"/>
        <v>CL.IC.NE.020203.01</v>
      </c>
    </row>
    <row r="56" spans="1:31" s="167" customFormat="1" ht="15">
      <c r="A56" s="167" t="s">
        <v>7344</v>
      </c>
      <c r="C56" s="61" t="s">
        <v>12182</v>
      </c>
      <c r="E56" s="61" t="s">
        <v>12182</v>
      </c>
      <c r="F56" s="167" t="s">
        <v>7898</v>
      </c>
      <c r="G56" s="167" t="s">
        <v>8058</v>
      </c>
      <c r="H56" s="62" t="s">
        <v>12594</v>
      </c>
      <c r="I56" s="167">
        <v>1</v>
      </c>
      <c r="J56" s="63" t="str">
        <f t="shared" si="0"/>
        <v>IC.NE.020204</v>
      </c>
      <c r="K56" s="61" t="s">
        <v>2379</v>
      </c>
      <c r="L56" s="167" t="str">
        <f t="shared" si="1"/>
        <v>Slight movement</v>
      </c>
      <c r="M56" s="168" t="str">
        <f t="shared" si="2"/>
        <v>PI.IC.NE.020204.01</v>
      </c>
      <c r="O56" s="168" t="str">
        <f t="shared" si="3"/>
        <v>PH.IC.NE.020204.01</v>
      </c>
      <c r="Q56" s="168" t="str">
        <f t="shared" si="4"/>
        <v>CL.IC.NE.020204.01</v>
      </c>
    </row>
    <row r="57" spans="1:31" s="167" customFormat="1" ht="15">
      <c r="A57" s="167" t="s">
        <v>7344</v>
      </c>
      <c r="C57" s="61" t="s">
        <v>12182</v>
      </c>
      <c r="E57" s="61" t="s">
        <v>12182</v>
      </c>
      <c r="F57" s="167" t="s">
        <v>7898</v>
      </c>
      <c r="G57" s="167" t="s">
        <v>8059</v>
      </c>
      <c r="H57" s="62" t="s">
        <v>6291</v>
      </c>
      <c r="I57" s="167">
        <v>0</v>
      </c>
      <c r="J57" s="63" t="str">
        <f t="shared" si="0"/>
        <v>IC.NE.020205</v>
      </c>
      <c r="K57" s="61" t="s">
        <v>2379</v>
      </c>
      <c r="L57" s="167" t="str">
        <f t="shared" si="1"/>
        <v>No movement</v>
      </c>
      <c r="M57" s="168" t="str">
        <f t="shared" si="2"/>
        <v>PI.IC.NE.020205.01</v>
      </c>
      <c r="O57" s="168" t="str">
        <f t="shared" si="3"/>
        <v>PH.IC.NE.020205.01</v>
      </c>
      <c r="Q57" s="168" t="str">
        <f t="shared" si="4"/>
        <v>CL.IC.NE.020205.01</v>
      </c>
    </row>
    <row r="58" spans="1:31" s="167" customFormat="1" ht="15">
      <c r="A58" s="167" t="s">
        <v>7344</v>
      </c>
      <c r="C58" s="61" t="s">
        <v>12182</v>
      </c>
      <c r="E58" s="61" t="s">
        <v>12182</v>
      </c>
      <c r="F58" s="167" t="s">
        <v>7898</v>
      </c>
      <c r="G58" s="167" t="s">
        <v>11065</v>
      </c>
      <c r="H58" s="62" t="s">
        <v>6988</v>
      </c>
      <c r="I58" s="167" t="s">
        <v>7187</v>
      </c>
      <c r="J58" s="63" t="str">
        <f t="shared" si="0"/>
        <v>IC.NE.020206</v>
      </c>
      <c r="K58" s="61" t="s">
        <v>2379</v>
      </c>
      <c r="L58" s="167" t="str">
        <f t="shared" si="1"/>
        <v>Not Applicable</v>
      </c>
      <c r="M58" s="168" t="str">
        <f t="shared" si="2"/>
        <v>PI.IC.NE.020206.01</v>
      </c>
      <c r="O58" s="168" t="str">
        <f t="shared" si="3"/>
        <v>PH.IC.NE.020206.01</v>
      </c>
      <c r="Q58" s="168" t="str">
        <f t="shared" si="4"/>
        <v>CL.IC.NE.020206.01</v>
      </c>
      <c r="R58" s="167" t="s">
        <v>12465</v>
      </c>
      <c r="S58" s="167">
        <v>56</v>
      </c>
    </row>
    <row r="59" spans="1:31" s="167" customFormat="1" ht="15">
      <c r="A59" s="167" t="s">
        <v>7344</v>
      </c>
      <c r="C59" s="61" t="s">
        <v>12182</v>
      </c>
      <c r="E59" s="61" t="s">
        <v>12030</v>
      </c>
      <c r="F59" s="167" t="s">
        <v>7898</v>
      </c>
      <c r="G59" s="167" t="s">
        <v>7526</v>
      </c>
      <c r="H59" s="62" t="s">
        <v>6317</v>
      </c>
      <c r="I59" s="167">
        <v>5</v>
      </c>
      <c r="J59" s="63" t="str">
        <f t="shared" si="0"/>
        <v>IC.NE.020207</v>
      </c>
      <c r="K59" s="61" t="s">
        <v>2379</v>
      </c>
      <c r="L59" s="167" t="str">
        <f t="shared" si="1"/>
        <v>Raises arm against max resistance through pts ROM</v>
      </c>
      <c r="M59" s="168" t="str">
        <f t="shared" si="2"/>
        <v>PI.IC.NE.020207.01</v>
      </c>
      <c r="O59" s="168" t="str">
        <f t="shared" si="3"/>
        <v>PH.IC.NE.020207.01</v>
      </c>
      <c r="Q59" s="168" t="str">
        <f t="shared" si="4"/>
        <v>CL.IC.NE.020207.01</v>
      </c>
      <c r="AD59" s="167" t="s">
        <v>12773</v>
      </c>
      <c r="AE59" s="167">
        <v>1188</v>
      </c>
    </row>
    <row r="60" spans="1:31" s="167" customFormat="1" ht="15">
      <c r="A60" s="167" t="s">
        <v>7344</v>
      </c>
      <c r="C60" s="61" t="s">
        <v>12182</v>
      </c>
      <c r="D60" s="167" t="s">
        <v>7517</v>
      </c>
      <c r="E60" s="61" t="s">
        <v>12592</v>
      </c>
      <c r="F60" s="167" t="s">
        <v>7573</v>
      </c>
      <c r="G60" s="167" t="s">
        <v>7428</v>
      </c>
      <c r="H60" s="62" t="s">
        <v>11848</v>
      </c>
      <c r="I60" s="167">
        <v>5</v>
      </c>
      <c r="J60" s="63" t="str">
        <f t="shared" si="0"/>
        <v>IC.NE.020301</v>
      </c>
      <c r="K60" s="61" t="s">
        <v>2379</v>
      </c>
      <c r="L60" s="167" t="str">
        <f t="shared" si="1"/>
        <v>Raises leg against max resistance through pts ROM</v>
      </c>
      <c r="M60" s="168" t="str">
        <f t="shared" si="2"/>
        <v>PI.IC.NE.020301.01</v>
      </c>
      <c r="O60" s="168" t="str">
        <f t="shared" si="3"/>
        <v>PH.IC.NE.020301.01</v>
      </c>
      <c r="Q60" s="168" t="str">
        <f t="shared" si="4"/>
        <v>CL.IC.NE.020301.01</v>
      </c>
    </row>
    <row r="61" spans="1:31" s="167" customFormat="1" ht="15">
      <c r="A61" s="167" t="s">
        <v>7344</v>
      </c>
      <c r="C61" s="61" t="s">
        <v>12182</v>
      </c>
      <c r="E61" s="61" t="s">
        <v>12592</v>
      </c>
      <c r="F61" s="167" t="s">
        <v>7573</v>
      </c>
      <c r="G61" s="167" t="s">
        <v>7895</v>
      </c>
      <c r="H61" s="62" t="s">
        <v>12030</v>
      </c>
      <c r="I61" s="167">
        <v>4</v>
      </c>
      <c r="J61" s="63" t="str">
        <f t="shared" si="0"/>
        <v>IC.NE.020302</v>
      </c>
      <c r="K61" s="61" t="s">
        <v>2379</v>
      </c>
      <c r="L61" s="167" t="str">
        <f t="shared" si="1"/>
        <v>Raises leg against mod resistance through pts ROM</v>
      </c>
      <c r="M61" s="168" t="str">
        <f t="shared" si="2"/>
        <v>PI.IC.NE.020302.01</v>
      </c>
      <c r="O61" s="168" t="str">
        <f t="shared" si="3"/>
        <v>PH.IC.NE.020302.01</v>
      </c>
      <c r="Q61" s="168" t="str">
        <f t="shared" si="4"/>
        <v>CL.IC.NE.020302.01</v>
      </c>
    </row>
    <row r="62" spans="1:31" s="167" customFormat="1" ht="15">
      <c r="A62" s="167" t="s">
        <v>7344</v>
      </c>
      <c r="C62" s="61" t="s">
        <v>12182</v>
      </c>
      <c r="E62" s="61" t="s">
        <v>12592</v>
      </c>
      <c r="F62" s="167" t="s">
        <v>7573</v>
      </c>
      <c r="G62" s="167" t="s">
        <v>7896</v>
      </c>
      <c r="H62" s="62" t="s">
        <v>12032</v>
      </c>
      <c r="I62" s="167">
        <v>3</v>
      </c>
      <c r="J62" s="63" t="str">
        <f t="shared" si="0"/>
        <v>IC.NE.020303</v>
      </c>
      <c r="K62" s="61" t="s">
        <v>2379</v>
      </c>
      <c r="L62" s="167" t="str">
        <f t="shared" si="1"/>
        <v>Raises leg against gravity but not against resistance</v>
      </c>
      <c r="M62" s="168" t="str">
        <f t="shared" si="2"/>
        <v>PI.IC.NE.020303.01</v>
      </c>
      <c r="O62" s="168" t="str">
        <f t="shared" si="3"/>
        <v>PH.IC.NE.020303.01</v>
      </c>
      <c r="Q62" s="168" t="str">
        <f t="shared" si="4"/>
        <v>CL.IC.NE.020303.01</v>
      </c>
    </row>
    <row r="63" spans="1:31" s="167" customFormat="1" ht="15">
      <c r="A63" s="167" t="s">
        <v>7344</v>
      </c>
      <c r="C63" s="61" t="s">
        <v>12182</v>
      </c>
      <c r="E63" s="61" t="s">
        <v>12592</v>
      </c>
      <c r="F63" s="167" t="s">
        <v>7573</v>
      </c>
      <c r="G63" s="167" t="s">
        <v>7897</v>
      </c>
      <c r="H63" s="62" t="s">
        <v>12028</v>
      </c>
      <c r="I63" s="167">
        <v>2</v>
      </c>
      <c r="J63" s="63" t="str">
        <f t="shared" si="0"/>
        <v>IC.NE.020304</v>
      </c>
      <c r="K63" s="61" t="s">
        <v>2379</v>
      </c>
      <c r="L63" s="167" t="str">
        <f t="shared" si="1"/>
        <v>Moves leg but cannot overcome gravity</v>
      </c>
      <c r="M63" s="168" t="str">
        <f t="shared" si="2"/>
        <v>PI.IC.NE.020304.01</v>
      </c>
      <c r="O63" s="168" t="str">
        <f t="shared" si="3"/>
        <v>PH.IC.NE.020304.01</v>
      </c>
      <c r="Q63" s="168" t="str">
        <f t="shared" si="4"/>
        <v>CL.IC.NE.020304.01</v>
      </c>
    </row>
    <row r="64" spans="1:31" s="167" customFormat="1" ht="15">
      <c r="A64" s="167" t="s">
        <v>7344</v>
      </c>
      <c r="C64" s="61" t="s">
        <v>12182</v>
      </c>
      <c r="E64" s="61" t="s">
        <v>12592</v>
      </c>
      <c r="F64" s="167" t="s">
        <v>7573</v>
      </c>
      <c r="G64" s="167" t="s">
        <v>8058</v>
      </c>
      <c r="H64" s="62" t="s">
        <v>12210</v>
      </c>
      <c r="I64" s="167">
        <v>1</v>
      </c>
      <c r="J64" s="63" t="str">
        <f t="shared" si="0"/>
        <v>IC.NE.020305</v>
      </c>
      <c r="K64" s="61" t="s">
        <v>2379</v>
      </c>
      <c r="L64" s="167" t="str">
        <f t="shared" si="1"/>
        <v>Slight movement</v>
      </c>
      <c r="M64" s="168" t="str">
        <f t="shared" si="2"/>
        <v>PI.IC.NE.020305.01</v>
      </c>
      <c r="O64" s="168" t="str">
        <f t="shared" si="3"/>
        <v>PH.IC.NE.020305.01</v>
      </c>
      <c r="Q64" s="168" t="str">
        <f t="shared" si="4"/>
        <v>CL.IC.NE.020305.01</v>
      </c>
    </row>
    <row r="65" spans="1:19" s="167" customFormat="1" ht="15">
      <c r="A65" s="167" t="s">
        <v>7344</v>
      </c>
      <c r="C65" s="61" t="s">
        <v>12182</v>
      </c>
      <c r="E65" s="61" t="s">
        <v>12592</v>
      </c>
      <c r="F65" s="167" t="s">
        <v>7573</v>
      </c>
      <c r="G65" s="167" t="s">
        <v>8059</v>
      </c>
      <c r="H65" s="62" t="s">
        <v>12212</v>
      </c>
      <c r="I65" s="167">
        <v>0</v>
      </c>
      <c r="J65" s="63" t="str">
        <f t="shared" si="0"/>
        <v>IC.NE.020306</v>
      </c>
      <c r="K65" s="61" t="s">
        <v>2379</v>
      </c>
      <c r="L65" s="167" t="str">
        <f t="shared" si="1"/>
        <v>No movement</v>
      </c>
      <c r="M65" s="168" t="str">
        <f t="shared" si="2"/>
        <v>PI.IC.NE.020306.01</v>
      </c>
      <c r="O65" s="168" t="str">
        <f t="shared" si="3"/>
        <v>PH.IC.NE.020306.01</v>
      </c>
      <c r="Q65" s="168" t="str">
        <f t="shared" si="4"/>
        <v>CL.IC.NE.020306.01</v>
      </c>
    </row>
    <row r="66" spans="1:19" s="167" customFormat="1" ht="15">
      <c r="A66" s="167" t="s">
        <v>7344</v>
      </c>
      <c r="C66" s="61" t="s">
        <v>12182</v>
      </c>
      <c r="E66" s="61" t="s">
        <v>12592</v>
      </c>
      <c r="F66" s="167" t="s">
        <v>7732</v>
      </c>
      <c r="G66" s="167" t="s">
        <v>11065</v>
      </c>
      <c r="H66" s="62" t="s">
        <v>6317</v>
      </c>
      <c r="I66" s="167" t="s">
        <v>7187</v>
      </c>
      <c r="J66" s="63" t="str">
        <f t="shared" ref="J66:J129" si="5">CONCATENATE("IC.NE.",C66,E66,H66)</f>
        <v>IC.NE.020307</v>
      </c>
      <c r="K66" s="61" t="s">
        <v>2379</v>
      </c>
      <c r="L66" s="167" t="str">
        <f t="shared" ref="L66:L129" si="6">G66</f>
        <v>Not Applicable</v>
      </c>
      <c r="M66" s="168" t="str">
        <f t="shared" ref="M66:M129" si="7">CONCATENATE("PI.",J66,".",K66)</f>
        <v>PI.IC.NE.020307.01</v>
      </c>
      <c r="O66" s="168" t="str">
        <f t="shared" ref="O66:O129" si="8">CONCATENATE("PH.",J66,".",K66)</f>
        <v>PH.IC.NE.020307.01</v>
      </c>
      <c r="Q66" s="168" t="str">
        <f t="shared" ref="Q66:Q129" si="9">CONCATENATE("CL.",J66,".",K66)</f>
        <v>CL.IC.NE.020307.01</v>
      </c>
      <c r="R66" s="167" t="s">
        <v>12465</v>
      </c>
      <c r="S66" s="167">
        <v>56</v>
      </c>
    </row>
    <row r="67" spans="1:19" s="167" customFormat="1" ht="15">
      <c r="A67" s="167" t="s">
        <v>7344</v>
      </c>
      <c r="C67" s="61" t="s">
        <v>12182</v>
      </c>
      <c r="D67" s="167" t="s">
        <v>7520</v>
      </c>
      <c r="E67" s="61" t="s">
        <v>12594</v>
      </c>
      <c r="F67" s="167" t="s">
        <v>7426</v>
      </c>
      <c r="G67" s="167" t="s">
        <v>7428</v>
      </c>
      <c r="H67" s="62" t="s">
        <v>11848</v>
      </c>
      <c r="I67" s="167">
        <v>5</v>
      </c>
      <c r="J67" s="63" t="str">
        <f t="shared" si="5"/>
        <v>IC.NE.020401</v>
      </c>
      <c r="K67" s="61" t="s">
        <v>2379</v>
      </c>
      <c r="L67" s="167" t="str">
        <f t="shared" si="6"/>
        <v>Raises leg against max resistance through pts ROM</v>
      </c>
      <c r="M67" s="168" t="str">
        <f t="shared" si="7"/>
        <v>PI.IC.NE.020401.01</v>
      </c>
      <c r="O67" s="168" t="str">
        <f t="shared" si="8"/>
        <v>PH.IC.NE.020401.01</v>
      </c>
      <c r="Q67" s="168" t="str">
        <f t="shared" si="9"/>
        <v>CL.IC.NE.020401.01</v>
      </c>
    </row>
    <row r="68" spans="1:19" s="167" customFormat="1" ht="15">
      <c r="A68" s="167" t="s">
        <v>7344</v>
      </c>
      <c r="C68" s="61" t="s">
        <v>12182</v>
      </c>
      <c r="E68" s="61" t="s">
        <v>12594</v>
      </c>
      <c r="F68" s="167" t="s">
        <v>7426</v>
      </c>
      <c r="G68" s="167" t="s">
        <v>7895</v>
      </c>
      <c r="H68" s="62" t="s">
        <v>12030</v>
      </c>
      <c r="I68" s="167">
        <v>4</v>
      </c>
      <c r="J68" s="63" t="str">
        <f t="shared" si="5"/>
        <v>IC.NE.020402</v>
      </c>
      <c r="K68" s="61" t="s">
        <v>2379</v>
      </c>
      <c r="L68" s="167" t="str">
        <f t="shared" si="6"/>
        <v>Raises leg against mod resistance through pts ROM</v>
      </c>
      <c r="M68" s="168" t="str">
        <f t="shared" si="7"/>
        <v>PI.IC.NE.020402.01</v>
      </c>
      <c r="O68" s="168" t="str">
        <f t="shared" si="8"/>
        <v>PH.IC.NE.020402.01</v>
      </c>
      <c r="Q68" s="168" t="str">
        <f t="shared" si="9"/>
        <v>CL.IC.NE.020402.01</v>
      </c>
    </row>
    <row r="69" spans="1:19" s="167" customFormat="1" ht="15">
      <c r="A69" s="167" t="s">
        <v>7344</v>
      </c>
      <c r="C69" s="61" t="s">
        <v>12430</v>
      </c>
      <c r="E69" s="61" t="s">
        <v>6464</v>
      </c>
      <c r="F69" s="167" t="s">
        <v>7426</v>
      </c>
      <c r="G69" s="167" t="s">
        <v>7427</v>
      </c>
      <c r="H69" s="62" t="s">
        <v>12032</v>
      </c>
      <c r="I69" s="167">
        <v>3</v>
      </c>
      <c r="J69" s="63" t="str">
        <f t="shared" si="5"/>
        <v>IC.NE.020403</v>
      </c>
      <c r="K69" s="61" t="s">
        <v>12175</v>
      </c>
      <c r="L69" s="167" t="str">
        <f t="shared" si="6"/>
        <v>Raises leg against gravity, not against resistance</v>
      </c>
      <c r="M69" s="168" t="str">
        <f t="shared" si="7"/>
        <v>PI.IC.NE.020403.01</v>
      </c>
      <c r="O69" s="168" t="str">
        <f t="shared" si="8"/>
        <v>PH.IC.NE.020403.01</v>
      </c>
      <c r="Q69" s="168" t="str">
        <f t="shared" si="9"/>
        <v>CL.IC.NE.020403.01</v>
      </c>
    </row>
    <row r="70" spans="1:19" s="167" customFormat="1" ht="15">
      <c r="A70" s="167" t="s">
        <v>7344</v>
      </c>
      <c r="C70" s="61" t="s">
        <v>12182</v>
      </c>
      <c r="E70" s="61" t="s">
        <v>12594</v>
      </c>
      <c r="F70" s="167" t="s">
        <v>7426</v>
      </c>
      <c r="G70" s="167" t="s">
        <v>7897</v>
      </c>
      <c r="H70" s="62" t="s">
        <v>12028</v>
      </c>
      <c r="I70" s="167">
        <v>2</v>
      </c>
      <c r="J70" s="63" t="str">
        <f t="shared" si="5"/>
        <v>IC.NE.020404</v>
      </c>
      <c r="K70" s="61" t="s">
        <v>2379</v>
      </c>
      <c r="L70" s="167" t="str">
        <f t="shared" si="6"/>
        <v>Moves leg but cannot overcome gravity</v>
      </c>
      <c r="M70" s="168" t="str">
        <f t="shared" si="7"/>
        <v>PI.IC.NE.020404.01</v>
      </c>
      <c r="O70" s="168" t="str">
        <f t="shared" si="8"/>
        <v>PH.IC.NE.020404.01</v>
      </c>
      <c r="Q70" s="168" t="str">
        <f t="shared" si="9"/>
        <v>CL.IC.NE.020404.01</v>
      </c>
    </row>
    <row r="71" spans="1:19" s="167" customFormat="1" ht="15">
      <c r="A71" s="167" t="s">
        <v>7344</v>
      </c>
      <c r="C71" s="61" t="s">
        <v>12182</v>
      </c>
      <c r="E71" s="61" t="s">
        <v>12594</v>
      </c>
      <c r="F71" s="167" t="s">
        <v>7426</v>
      </c>
      <c r="G71" s="167" t="s">
        <v>8058</v>
      </c>
      <c r="H71" s="62" t="s">
        <v>12210</v>
      </c>
      <c r="I71" s="167">
        <v>1</v>
      </c>
      <c r="J71" s="63" t="str">
        <f t="shared" si="5"/>
        <v>IC.NE.020405</v>
      </c>
      <c r="K71" s="61" t="s">
        <v>2379</v>
      </c>
      <c r="L71" s="167" t="str">
        <f t="shared" si="6"/>
        <v>Slight movement</v>
      </c>
      <c r="M71" s="168" t="str">
        <f t="shared" si="7"/>
        <v>PI.IC.NE.020405.01</v>
      </c>
      <c r="O71" s="168" t="str">
        <f t="shared" si="8"/>
        <v>PH.IC.NE.020405.01</v>
      </c>
      <c r="Q71" s="168" t="str">
        <f t="shared" si="9"/>
        <v>CL.IC.NE.020405.01</v>
      </c>
    </row>
    <row r="72" spans="1:19" s="167" customFormat="1" ht="15">
      <c r="A72" s="167" t="s">
        <v>7344</v>
      </c>
      <c r="C72" s="61" t="s">
        <v>12182</v>
      </c>
      <c r="E72" s="61" t="s">
        <v>12594</v>
      </c>
      <c r="F72" s="167" t="s">
        <v>7426</v>
      </c>
      <c r="G72" s="167" t="s">
        <v>8059</v>
      </c>
      <c r="H72" s="62" t="s">
        <v>12212</v>
      </c>
      <c r="I72" s="167">
        <v>0</v>
      </c>
      <c r="J72" s="63" t="str">
        <f t="shared" si="5"/>
        <v>IC.NE.020406</v>
      </c>
      <c r="K72" s="61" t="s">
        <v>2379</v>
      </c>
      <c r="L72" s="167" t="str">
        <f t="shared" si="6"/>
        <v>No movement</v>
      </c>
      <c r="M72" s="168" t="str">
        <f t="shared" si="7"/>
        <v>PI.IC.NE.020406.01</v>
      </c>
      <c r="O72" s="168" t="str">
        <f t="shared" si="8"/>
        <v>PH.IC.NE.020406.01</v>
      </c>
      <c r="Q72" s="168" t="str">
        <f t="shared" si="9"/>
        <v>CL.IC.NE.020406.01</v>
      </c>
    </row>
    <row r="73" spans="1:19" s="167" customFormat="1" ht="15">
      <c r="A73" s="167" t="s">
        <v>7344</v>
      </c>
      <c r="C73" s="61" t="s">
        <v>12182</v>
      </c>
      <c r="E73" s="61" t="s">
        <v>12594</v>
      </c>
      <c r="F73" s="167" t="s">
        <v>7426</v>
      </c>
      <c r="G73" s="167" t="s">
        <v>11065</v>
      </c>
      <c r="H73" s="62" t="s">
        <v>6317</v>
      </c>
      <c r="I73" s="167" t="s">
        <v>7187</v>
      </c>
      <c r="J73" s="63" t="str">
        <f t="shared" si="5"/>
        <v>IC.NE.020407</v>
      </c>
      <c r="K73" s="61" t="s">
        <v>2379</v>
      </c>
      <c r="L73" s="167" t="str">
        <f t="shared" si="6"/>
        <v>Not Applicable</v>
      </c>
      <c r="M73" s="168" t="str">
        <f t="shared" si="7"/>
        <v>PI.IC.NE.020407.01</v>
      </c>
      <c r="O73" s="168" t="str">
        <f t="shared" si="8"/>
        <v>PH.IC.NE.020407.01</v>
      </c>
      <c r="Q73" s="168" t="str">
        <f t="shared" si="9"/>
        <v>CL.IC.NE.020407.01</v>
      </c>
      <c r="R73" s="167" t="s">
        <v>12465</v>
      </c>
      <c r="S73" s="167">
        <v>56</v>
      </c>
    </row>
    <row r="74" spans="1:19" s="167" customFormat="1" ht="15">
      <c r="A74" s="167" t="s">
        <v>7344</v>
      </c>
      <c r="B74" s="167" t="s">
        <v>12452</v>
      </c>
      <c r="C74" s="61" t="s">
        <v>12182</v>
      </c>
      <c r="D74" s="167" t="s">
        <v>335</v>
      </c>
      <c r="E74" s="61" t="s">
        <v>6291</v>
      </c>
      <c r="F74" s="167" t="s">
        <v>7261</v>
      </c>
      <c r="G74" s="167" t="s">
        <v>7262</v>
      </c>
      <c r="H74" s="62" t="s">
        <v>11848</v>
      </c>
      <c r="I74" s="167" t="s">
        <v>7262</v>
      </c>
      <c r="J74" s="63" t="str">
        <f t="shared" si="5"/>
        <v>IC.NE.020501</v>
      </c>
      <c r="K74" s="61" t="s">
        <v>2379</v>
      </c>
      <c r="L74" s="167" t="str">
        <f t="shared" si="6"/>
        <v>Strong</v>
      </c>
      <c r="M74" s="168" t="str">
        <f t="shared" si="7"/>
        <v>PI.IC.NE.020501.01</v>
      </c>
      <c r="O74" s="168" t="str">
        <f t="shared" si="8"/>
        <v>PH.IC.NE.020501.01</v>
      </c>
      <c r="Q74" s="168" t="str">
        <f t="shared" si="9"/>
        <v>CL.IC.NE.020501.01</v>
      </c>
      <c r="R74" s="167" t="s">
        <v>12465</v>
      </c>
      <c r="S74" s="167">
        <v>283</v>
      </c>
    </row>
    <row r="75" spans="1:19" s="167" customFormat="1" ht="15">
      <c r="A75" s="167" t="s">
        <v>7344</v>
      </c>
      <c r="C75" s="61" t="s">
        <v>12182</v>
      </c>
      <c r="E75" s="61" t="s">
        <v>6291</v>
      </c>
      <c r="F75" s="167" t="s">
        <v>7261</v>
      </c>
      <c r="G75" s="167" t="s">
        <v>7263</v>
      </c>
      <c r="H75" s="62" t="s">
        <v>12030</v>
      </c>
      <c r="I75" s="167" t="s">
        <v>7263</v>
      </c>
      <c r="J75" s="63" t="str">
        <f t="shared" si="5"/>
        <v>IC.NE.020502</v>
      </c>
      <c r="K75" s="61" t="s">
        <v>2379</v>
      </c>
      <c r="L75" s="167" t="str">
        <f t="shared" si="6"/>
        <v>Moderate</v>
      </c>
      <c r="M75" s="168" t="str">
        <f t="shared" si="7"/>
        <v>PI.IC.NE.020502.01</v>
      </c>
      <c r="O75" s="168" t="str">
        <f t="shared" si="8"/>
        <v>PH.IC.NE.020502.01</v>
      </c>
      <c r="Q75" s="168" t="str">
        <f t="shared" si="9"/>
        <v>CL.IC.NE.020502.01</v>
      </c>
      <c r="R75" s="167" t="s">
        <v>12465</v>
      </c>
      <c r="S75" s="167">
        <v>283</v>
      </c>
    </row>
    <row r="76" spans="1:19" s="167" customFormat="1" ht="15">
      <c r="A76" s="167" t="s">
        <v>7344</v>
      </c>
      <c r="C76" s="61" t="s">
        <v>12182</v>
      </c>
      <c r="E76" s="61" t="s">
        <v>6291</v>
      </c>
      <c r="F76" s="167" t="s">
        <v>7261</v>
      </c>
      <c r="G76" s="167" t="s">
        <v>5227</v>
      </c>
      <c r="H76" s="62" t="s">
        <v>12032</v>
      </c>
      <c r="I76" s="167" t="s">
        <v>5227</v>
      </c>
      <c r="J76" s="63" t="str">
        <f t="shared" si="5"/>
        <v>IC.NE.020503</v>
      </c>
      <c r="K76" s="61" t="s">
        <v>2379</v>
      </c>
      <c r="L76" s="167" t="str">
        <f t="shared" si="6"/>
        <v>Weak</v>
      </c>
      <c r="M76" s="168" t="str">
        <f t="shared" si="7"/>
        <v>PI.IC.NE.020503.01</v>
      </c>
      <c r="O76" s="168" t="str">
        <f t="shared" si="8"/>
        <v>PH.IC.NE.020503.01</v>
      </c>
      <c r="Q76" s="168" t="str">
        <f t="shared" si="9"/>
        <v>CL.IC.NE.020503.01</v>
      </c>
      <c r="R76" s="167" t="s">
        <v>12465</v>
      </c>
      <c r="S76" s="167">
        <v>283</v>
      </c>
    </row>
    <row r="77" spans="1:19" s="167" customFormat="1" ht="15">
      <c r="A77" s="167" t="s">
        <v>7344</v>
      </c>
      <c r="C77" s="61" t="s">
        <v>12182</v>
      </c>
      <c r="E77" s="61" t="s">
        <v>6291</v>
      </c>
      <c r="F77" s="167" t="s">
        <v>7261</v>
      </c>
      <c r="G77" s="167" t="s">
        <v>7264</v>
      </c>
      <c r="H77" s="62" t="s">
        <v>12028</v>
      </c>
      <c r="I77" s="167" t="s">
        <v>7264</v>
      </c>
      <c r="J77" s="63" t="str">
        <f t="shared" si="5"/>
        <v>IC.NE.020504</v>
      </c>
      <c r="K77" s="61" t="s">
        <v>2379</v>
      </c>
      <c r="L77" s="167" t="str">
        <f t="shared" si="6"/>
        <v>Unable</v>
      </c>
      <c r="M77" s="168" t="str">
        <f t="shared" si="7"/>
        <v>PI.IC.NE.020504.01</v>
      </c>
      <c r="O77" s="168" t="str">
        <f t="shared" si="8"/>
        <v>PH.IC.NE.020504.01</v>
      </c>
      <c r="Q77" s="168" t="str">
        <f t="shared" si="9"/>
        <v>CL.IC.NE.020504.01</v>
      </c>
      <c r="R77" s="167" t="s">
        <v>12465</v>
      </c>
      <c r="S77" s="167">
        <v>283</v>
      </c>
    </row>
    <row r="78" spans="1:19" s="167" customFormat="1" ht="15">
      <c r="A78" s="167" t="s">
        <v>7344</v>
      </c>
      <c r="C78" s="61" t="s">
        <v>12182</v>
      </c>
      <c r="E78" s="61" t="s">
        <v>6291</v>
      </c>
      <c r="F78" s="167" t="s">
        <v>7261</v>
      </c>
      <c r="G78" s="167" t="s">
        <v>7339</v>
      </c>
      <c r="H78" s="62" t="s">
        <v>12210</v>
      </c>
      <c r="I78" s="167" t="s">
        <v>7339</v>
      </c>
      <c r="J78" s="63" t="str">
        <f t="shared" si="5"/>
        <v>IC.NE.020505</v>
      </c>
      <c r="K78" s="61" t="s">
        <v>12175</v>
      </c>
      <c r="L78" s="167" t="str">
        <f t="shared" si="6"/>
        <v>Unable to assess</v>
      </c>
      <c r="M78" s="168" t="str">
        <f t="shared" si="7"/>
        <v>PI.IC.NE.020505.01</v>
      </c>
      <c r="O78" s="168" t="str">
        <f t="shared" si="8"/>
        <v>PH.IC.NE.020505.01</v>
      </c>
      <c r="Q78" s="168" t="str">
        <f t="shared" si="9"/>
        <v>CL.IC.NE.020505.01</v>
      </c>
      <c r="R78" s="167" t="s">
        <v>12465</v>
      </c>
      <c r="S78" s="167">
        <v>283</v>
      </c>
    </row>
    <row r="79" spans="1:19" s="167" customFormat="1" ht="15">
      <c r="A79" s="167" t="s">
        <v>7344</v>
      </c>
      <c r="C79" s="61" t="s">
        <v>12430</v>
      </c>
      <c r="D79" s="167" t="s">
        <v>336</v>
      </c>
      <c r="E79" s="61" t="s">
        <v>6988</v>
      </c>
      <c r="F79" s="167" t="s">
        <v>7265</v>
      </c>
      <c r="G79" s="167" t="s">
        <v>7262</v>
      </c>
      <c r="H79" s="62" t="s">
        <v>11848</v>
      </c>
      <c r="I79" s="167" t="s">
        <v>7262</v>
      </c>
      <c r="J79" s="63" t="str">
        <f t="shared" si="5"/>
        <v>IC.NE.020601</v>
      </c>
      <c r="K79" s="61" t="s">
        <v>2379</v>
      </c>
      <c r="L79" s="167" t="str">
        <f t="shared" si="6"/>
        <v>Strong</v>
      </c>
      <c r="M79" s="168" t="str">
        <f t="shared" si="7"/>
        <v>PI.IC.NE.020601.01</v>
      </c>
      <c r="O79" s="168" t="str">
        <f t="shared" si="8"/>
        <v>PH.IC.NE.020601.01</v>
      </c>
      <c r="Q79" s="168" t="str">
        <f t="shared" si="9"/>
        <v>CL.IC.NE.020601.01</v>
      </c>
      <c r="R79" s="167" t="s">
        <v>12465</v>
      </c>
      <c r="S79" s="167">
        <v>283</v>
      </c>
    </row>
    <row r="80" spans="1:19" s="167" customFormat="1" ht="15">
      <c r="A80" s="167" t="s">
        <v>7344</v>
      </c>
      <c r="C80" s="61" t="s">
        <v>12430</v>
      </c>
      <c r="E80" s="61" t="s">
        <v>6988</v>
      </c>
      <c r="F80" s="167" t="s">
        <v>7265</v>
      </c>
      <c r="G80" s="167" t="s">
        <v>7263</v>
      </c>
      <c r="H80" s="62" t="s">
        <v>12030</v>
      </c>
      <c r="I80" s="167" t="s">
        <v>7263</v>
      </c>
      <c r="J80" s="63" t="str">
        <f t="shared" si="5"/>
        <v>IC.NE.020602</v>
      </c>
      <c r="K80" s="61" t="s">
        <v>2379</v>
      </c>
      <c r="L80" s="167" t="str">
        <f t="shared" si="6"/>
        <v>Moderate</v>
      </c>
      <c r="M80" s="168" t="str">
        <f t="shared" si="7"/>
        <v>PI.IC.NE.020602.01</v>
      </c>
      <c r="O80" s="168" t="str">
        <f t="shared" si="8"/>
        <v>PH.IC.NE.020602.01</v>
      </c>
      <c r="Q80" s="168" t="str">
        <f t="shared" si="9"/>
        <v>CL.IC.NE.020602.01</v>
      </c>
      <c r="R80" s="167" t="s">
        <v>12465</v>
      </c>
      <c r="S80" s="167">
        <v>283</v>
      </c>
    </row>
    <row r="81" spans="1:19" s="167" customFormat="1" ht="15">
      <c r="A81" s="167" t="s">
        <v>7344</v>
      </c>
      <c r="C81" s="61" t="s">
        <v>4192</v>
      </c>
      <c r="E81" s="61" t="s">
        <v>6988</v>
      </c>
      <c r="F81" s="167" t="s">
        <v>7265</v>
      </c>
      <c r="G81" s="167" t="s">
        <v>5227</v>
      </c>
      <c r="H81" s="62" t="s">
        <v>12032</v>
      </c>
      <c r="I81" s="167" t="s">
        <v>5227</v>
      </c>
      <c r="J81" s="63" t="str">
        <f t="shared" si="5"/>
        <v>IC.NE.020603</v>
      </c>
      <c r="K81" s="61" t="s">
        <v>2379</v>
      </c>
      <c r="L81" s="167" t="str">
        <f t="shared" si="6"/>
        <v>Weak</v>
      </c>
      <c r="M81" s="168" t="str">
        <f t="shared" si="7"/>
        <v>PI.IC.NE.020603.01</v>
      </c>
      <c r="O81" s="168" t="str">
        <f t="shared" si="8"/>
        <v>PH.IC.NE.020603.01</v>
      </c>
      <c r="Q81" s="168" t="str">
        <f t="shared" si="9"/>
        <v>CL.IC.NE.020603.01</v>
      </c>
      <c r="R81" s="167" t="s">
        <v>12465</v>
      </c>
      <c r="S81" s="167">
        <v>283</v>
      </c>
    </row>
    <row r="82" spans="1:19" s="167" customFormat="1" ht="15">
      <c r="A82" s="167" t="s">
        <v>7344</v>
      </c>
      <c r="C82" s="61" t="s">
        <v>12430</v>
      </c>
      <c r="E82" s="61" t="s">
        <v>6988</v>
      </c>
      <c r="F82" s="167" t="s">
        <v>7265</v>
      </c>
      <c r="G82" s="167" t="s">
        <v>7264</v>
      </c>
      <c r="H82" s="62" t="s">
        <v>12028</v>
      </c>
      <c r="I82" s="167" t="s">
        <v>7264</v>
      </c>
      <c r="J82" s="63" t="str">
        <f t="shared" si="5"/>
        <v>IC.NE.020604</v>
      </c>
      <c r="K82" s="61" t="s">
        <v>2379</v>
      </c>
      <c r="L82" s="167" t="str">
        <f t="shared" si="6"/>
        <v>Unable</v>
      </c>
      <c r="M82" s="168" t="str">
        <f t="shared" si="7"/>
        <v>PI.IC.NE.020604.01</v>
      </c>
      <c r="O82" s="168" t="str">
        <f t="shared" si="8"/>
        <v>PH.IC.NE.020604.01</v>
      </c>
      <c r="Q82" s="168" t="str">
        <f t="shared" si="9"/>
        <v>CL.IC.NE.020604.01</v>
      </c>
      <c r="R82" s="167" t="s">
        <v>4415</v>
      </c>
      <c r="S82" s="167">
        <v>283</v>
      </c>
    </row>
    <row r="83" spans="1:19" s="167" customFormat="1" ht="15">
      <c r="A83" s="167" t="s">
        <v>7344</v>
      </c>
      <c r="C83" s="61" t="s">
        <v>4192</v>
      </c>
      <c r="E83" s="61" t="s">
        <v>6988</v>
      </c>
      <c r="F83" s="167" t="s">
        <v>7265</v>
      </c>
      <c r="G83" s="167" t="s">
        <v>7339</v>
      </c>
      <c r="H83" s="62" t="s">
        <v>12210</v>
      </c>
      <c r="I83" s="167" t="s">
        <v>7339</v>
      </c>
      <c r="J83" s="63" t="str">
        <f t="shared" si="5"/>
        <v>IC.NE.020605</v>
      </c>
      <c r="K83" s="61" t="s">
        <v>2379</v>
      </c>
      <c r="L83" s="167" t="str">
        <f t="shared" si="6"/>
        <v>Unable to assess</v>
      </c>
      <c r="M83" s="168" t="str">
        <f t="shared" si="7"/>
        <v>PI.IC.NE.020605.01</v>
      </c>
      <c r="O83" s="168" t="str">
        <f t="shared" si="8"/>
        <v>PH.IC.NE.020605.01</v>
      </c>
      <c r="Q83" s="168" t="str">
        <f t="shared" si="9"/>
        <v>CL.IC.NE.020605.01</v>
      </c>
      <c r="R83" s="167" t="s">
        <v>12465</v>
      </c>
      <c r="S83" s="167">
        <v>283</v>
      </c>
    </row>
    <row r="84" spans="1:19" s="167" customFormat="1" ht="15">
      <c r="A84" s="167" t="s">
        <v>7344</v>
      </c>
      <c r="B84" s="167" t="s">
        <v>7266</v>
      </c>
      <c r="C84" s="61" t="s">
        <v>6464</v>
      </c>
      <c r="D84" s="167" t="s">
        <v>338</v>
      </c>
      <c r="E84" s="61" t="s">
        <v>12175</v>
      </c>
      <c r="F84" s="167" t="s">
        <v>337</v>
      </c>
      <c r="G84" s="167" t="s">
        <v>11846</v>
      </c>
      <c r="H84" s="62" t="s">
        <v>11848</v>
      </c>
      <c r="I84" s="167" t="s">
        <v>11846</v>
      </c>
      <c r="J84" s="63" t="str">
        <f t="shared" si="5"/>
        <v>IC.NE.040101</v>
      </c>
      <c r="K84" s="61" t="s">
        <v>2379</v>
      </c>
      <c r="L84" s="167" t="str">
        <f t="shared" si="6"/>
        <v>Yes</v>
      </c>
      <c r="M84" s="168" t="str">
        <f t="shared" si="7"/>
        <v>PI.IC.NE.040101.01</v>
      </c>
      <c r="O84" s="168" t="str">
        <f t="shared" si="8"/>
        <v>PH.IC.NE.040101.01</v>
      </c>
      <c r="Q84" s="168" t="str">
        <f t="shared" si="9"/>
        <v>CL.IC.NE.040101.01</v>
      </c>
    </row>
    <row r="85" spans="1:19" s="167" customFormat="1" ht="15">
      <c r="A85" s="167" t="s">
        <v>7344</v>
      </c>
      <c r="C85" s="61" t="s">
        <v>6464</v>
      </c>
      <c r="E85" s="61" t="s">
        <v>12175</v>
      </c>
      <c r="F85" s="167" t="s">
        <v>7436</v>
      </c>
      <c r="G85" s="167" t="s">
        <v>10055</v>
      </c>
      <c r="H85" s="62" t="s">
        <v>12030</v>
      </c>
      <c r="I85" s="167" t="s">
        <v>10055</v>
      </c>
      <c r="J85" s="63" t="str">
        <f t="shared" si="5"/>
        <v>IC.NE.040102</v>
      </c>
      <c r="K85" s="61" t="s">
        <v>2379</v>
      </c>
      <c r="L85" s="167" t="str">
        <f t="shared" si="6"/>
        <v>No</v>
      </c>
      <c r="M85" s="168" t="str">
        <f t="shared" si="7"/>
        <v>PI.IC.NE.040102.01</v>
      </c>
      <c r="O85" s="168" t="str">
        <f t="shared" si="8"/>
        <v>PH.IC.NE.040102.01</v>
      </c>
      <c r="Q85" s="168" t="str">
        <f t="shared" si="9"/>
        <v>CL.IC.NE.040102.01</v>
      </c>
    </row>
    <row r="86" spans="1:19" s="167" customFormat="1" ht="15">
      <c r="A86" s="167" t="s">
        <v>7344</v>
      </c>
      <c r="C86" s="61" t="s">
        <v>6464</v>
      </c>
      <c r="E86" s="61" t="s">
        <v>12175</v>
      </c>
      <c r="F86" s="167" t="s">
        <v>7436</v>
      </c>
      <c r="G86" s="167" t="s">
        <v>7867</v>
      </c>
      <c r="H86" s="62" t="s">
        <v>12032</v>
      </c>
      <c r="I86" s="167" t="s">
        <v>12207</v>
      </c>
      <c r="J86" s="63" t="str">
        <f t="shared" si="5"/>
        <v>IC.NE.040103</v>
      </c>
      <c r="K86" s="61" t="s">
        <v>2379</v>
      </c>
      <c r="L86" s="167" t="str">
        <f t="shared" si="6"/>
        <v>Unable to assess</v>
      </c>
      <c r="M86" s="168" t="str">
        <f t="shared" si="7"/>
        <v>PI.IC.NE.040103.01</v>
      </c>
      <c r="O86" s="168" t="str">
        <f t="shared" si="8"/>
        <v>PH.IC.NE.040103.01</v>
      </c>
      <c r="Q86" s="168" t="str">
        <f t="shared" si="9"/>
        <v>CL.IC.NE.040103.01</v>
      </c>
    </row>
    <row r="87" spans="1:19" s="167" customFormat="1" ht="15">
      <c r="A87" s="167" t="s">
        <v>7344</v>
      </c>
      <c r="C87" s="61" t="s">
        <v>6464</v>
      </c>
      <c r="D87" s="167" t="s">
        <v>340</v>
      </c>
      <c r="E87" s="61" t="s">
        <v>12430</v>
      </c>
      <c r="F87" s="167" t="s">
        <v>339</v>
      </c>
      <c r="G87" s="167" t="s">
        <v>11846</v>
      </c>
      <c r="H87" s="62" t="s">
        <v>11848</v>
      </c>
      <c r="I87" s="167" t="s">
        <v>11846</v>
      </c>
      <c r="J87" s="63" t="str">
        <f t="shared" si="5"/>
        <v>IC.NE.040201</v>
      </c>
      <c r="K87" s="61" t="s">
        <v>12175</v>
      </c>
      <c r="L87" s="167" t="str">
        <f t="shared" si="6"/>
        <v>Yes</v>
      </c>
      <c r="M87" s="168" t="str">
        <f t="shared" si="7"/>
        <v>PI.IC.NE.040201.01</v>
      </c>
      <c r="O87" s="168" t="str">
        <f t="shared" si="8"/>
        <v>PH.IC.NE.040201.01</v>
      </c>
      <c r="Q87" s="168" t="str">
        <f t="shared" si="9"/>
        <v>CL.IC.NE.040201.01</v>
      </c>
    </row>
    <row r="88" spans="1:19" s="167" customFormat="1" ht="15">
      <c r="A88" s="167" t="s">
        <v>7344</v>
      </c>
      <c r="C88" s="61" t="s">
        <v>6464</v>
      </c>
      <c r="E88" s="61" t="s">
        <v>12430</v>
      </c>
      <c r="F88" s="167" t="s">
        <v>7437</v>
      </c>
      <c r="G88" s="167" t="s">
        <v>10055</v>
      </c>
      <c r="H88" s="62" t="s">
        <v>12030</v>
      </c>
      <c r="I88" s="167" t="s">
        <v>10055</v>
      </c>
      <c r="J88" s="63" t="str">
        <f t="shared" si="5"/>
        <v>IC.NE.040202</v>
      </c>
      <c r="K88" s="61" t="s">
        <v>12175</v>
      </c>
      <c r="L88" s="167" t="str">
        <f t="shared" si="6"/>
        <v>No</v>
      </c>
      <c r="M88" s="168" t="str">
        <f t="shared" si="7"/>
        <v>PI.IC.NE.040202.01</v>
      </c>
      <c r="O88" s="168" t="str">
        <f t="shared" si="8"/>
        <v>PH.IC.NE.040202.01</v>
      </c>
      <c r="Q88" s="168" t="str">
        <f t="shared" si="9"/>
        <v>CL.IC.NE.040202.01</v>
      </c>
    </row>
    <row r="89" spans="1:19" s="167" customFormat="1" ht="15">
      <c r="A89" s="167" t="s">
        <v>7344</v>
      </c>
      <c r="C89" s="61" t="s">
        <v>6464</v>
      </c>
      <c r="E89" s="61" t="s">
        <v>12430</v>
      </c>
      <c r="F89" s="167" t="s">
        <v>7437</v>
      </c>
      <c r="G89" s="167" t="s">
        <v>7867</v>
      </c>
      <c r="H89" s="62" t="s">
        <v>12032</v>
      </c>
      <c r="I89" s="167" t="s">
        <v>12207</v>
      </c>
      <c r="J89" s="63" t="str">
        <f t="shared" si="5"/>
        <v>IC.NE.040203</v>
      </c>
      <c r="K89" s="61" t="s">
        <v>12175</v>
      </c>
      <c r="L89" s="167" t="str">
        <f t="shared" si="6"/>
        <v>Unable to assess</v>
      </c>
      <c r="M89" s="168" t="str">
        <f t="shared" si="7"/>
        <v>PI.IC.NE.040203.01</v>
      </c>
      <c r="O89" s="168" t="str">
        <f t="shared" si="8"/>
        <v>PH.IC.NE.040203.01</v>
      </c>
      <c r="Q89" s="168" t="str">
        <f t="shared" si="9"/>
        <v>CL.IC.NE.040203.01</v>
      </c>
    </row>
    <row r="90" spans="1:19" s="167" customFormat="1" ht="15">
      <c r="A90" s="167" t="s">
        <v>7344</v>
      </c>
      <c r="C90" s="61" t="s">
        <v>6464</v>
      </c>
      <c r="D90" s="167" t="s">
        <v>342</v>
      </c>
      <c r="E90" s="61" t="s">
        <v>12185</v>
      </c>
      <c r="F90" s="167" t="s">
        <v>341</v>
      </c>
      <c r="G90" s="167" t="s">
        <v>11846</v>
      </c>
      <c r="H90" s="62" t="s">
        <v>11848</v>
      </c>
      <c r="I90" s="167" t="s">
        <v>11846</v>
      </c>
      <c r="J90" s="63" t="str">
        <f t="shared" si="5"/>
        <v>IC.NE.040301</v>
      </c>
      <c r="K90" s="61" t="s">
        <v>12175</v>
      </c>
      <c r="L90" s="167" t="str">
        <f t="shared" si="6"/>
        <v>Yes</v>
      </c>
      <c r="M90" s="168" t="str">
        <f t="shared" si="7"/>
        <v>PI.IC.NE.040301.01</v>
      </c>
      <c r="O90" s="168" t="str">
        <f t="shared" si="8"/>
        <v>PH.IC.NE.040301.01</v>
      </c>
      <c r="Q90" s="168" t="str">
        <f t="shared" si="9"/>
        <v>CL.IC.NE.040301.01</v>
      </c>
    </row>
    <row r="91" spans="1:19" s="167" customFormat="1" ht="15">
      <c r="A91" s="167" t="s">
        <v>7344</v>
      </c>
      <c r="C91" s="61" t="s">
        <v>6464</v>
      </c>
      <c r="E91" s="61" t="s">
        <v>12185</v>
      </c>
      <c r="F91" s="167" t="s">
        <v>7268</v>
      </c>
      <c r="G91" s="167" t="s">
        <v>10055</v>
      </c>
      <c r="H91" s="62" t="s">
        <v>12030</v>
      </c>
      <c r="I91" s="167" t="s">
        <v>10055</v>
      </c>
      <c r="J91" s="63" t="str">
        <f t="shared" si="5"/>
        <v>IC.NE.040302</v>
      </c>
      <c r="K91" s="61" t="s">
        <v>12175</v>
      </c>
      <c r="L91" s="167" t="str">
        <f t="shared" si="6"/>
        <v>No</v>
      </c>
      <c r="M91" s="168" t="str">
        <f t="shared" si="7"/>
        <v>PI.IC.NE.040302.01</v>
      </c>
      <c r="O91" s="168" t="str">
        <f t="shared" si="8"/>
        <v>PH.IC.NE.040302.01</v>
      </c>
      <c r="Q91" s="168" t="str">
        <f t="shared" si="9"/>
        <v>CL.IC.NE.040302.01</v>
      </c>
    </row>
    <row r="92" spans="1:19" s="167" customFormat="1" ht="15">
      <c r="A92" s="167" t="s">
        <v>7344</v>
      </c>
      <c r="C92" s="61" t="s">
        <v>6464</v>
      </c>
      <c r="D92" s="167" t="s">
        <v>344</v>
      </c>
      <c r="E92" s="61" t="s">
        <v>6464</v>
      </c>
      <c r="F92" s="167" t="s">
        <v>343</v>
      </c>
      <c r="G92" s="167" t="s">
        <v>11846</v>
      </c>
      <c r="H92" s="62" t="s">
        <v>11848</v>
      </c>
      <c r="I92" s="167" t="s">
        <v>11846</v>
      </c>
      <c r="J92" s="63" t="str">
        <f t="shared" si="5"/>
        <v>IC.NE.040401</v>
      </c>
      <c r="K92" s="61" t="s">
        <v>12175</v>
      </c>
      <c r="L92" s="167" t="str">
        <f t="shared" si="6"/>
        <v>Yes</v>
      </c>
      <c r="M92" s="168" t="str">
        <f t="shared" si="7"/>
        <v>PI.IC.NE.040401.01</v>
      </c>
      <c r="O92" s="168" t="str">
        <f t="shared" si="8"/>
        <v>PH.IC.NE.040401.01</v>
      </c>
      <c r="Q92" s="168" t="str">
        <f t="shared" si="9"/>
        <v>CL.IC.NE.040401.01</v>
      </c>
    </row>
    <row r="93" spans="1:19" s="167" customFormat="1" ht="15">
      <c r="A93" s="167" t="s">
        <v>7344</v>
      </c>
      <c r="C93" s="61" t="s">
        <v>6464</v>
      </c>
      <c r="E93" s="61" t="s">
        <v>6464</v>
      </c>
      <c r="F93" s="167" t="s">
        <v>7269</v>
      </c>
      <c r="G93" s="167" t="s">
        <v>10055</v>
      </c>
      <c r="H93" s="62" t="s">
        <v>12030</v>
      </c>
      <c r="I93" s="167" t="s">
        <v>10055</v>
      </c>
      <c r="J93" s="63" t="str">
        <f t="shared" si="5"/>
        <v>IC.NE.040402</v>
      </c>
      <c r="K93" s="61" t="s">
        <v>12175</v>
      </c>
      <c r="L93" s="167" t="str">
        <f t="shared" si="6"/>
        <v>No</v>
      </c>
      <c r="M93" s="168" t="str">
        <f t="shared" si="7"/>
        <v>PI.IC.NE.040402.01</v>
      </c>
      <c r="O93" s="168" t="str">
        <f t="shared" si="8"/>
        <v>PH.IC.NE.040402.01</v>
      </c>
      <c r="Q93" s="168" t="str">
        <f t="shared" si="9"/>
        <v>CL.IC.NE.040402.01</v>
      </c>
    </row>
    <row r="94" spans="1:19" s="167" customFormat="1" ht="15">
      <c r="A94" s="167" t="s">
        <v>7344</v>
      </c>
      <c r="C94" s="61" t="s">
        <v>6464</v>
      </c>
      <c r="E94" s="61" t="s">
        <v>6464</v>
      </c>
      <c r="F94" s="167" t="s">
        <v>7269</v>
      </c>
      <c r="G94" s="167" t="s">
        <v>7867</v>
      </c>
      <c r="H94" s="62" t="s">
        <v>12032</v>
      </c>
      <c r="I94" s="167" t="s">
        <v>12207</v>
      </c>
      <c r="J94" s="63" t="str">
        <f t="shared" si="5"/>
        <v>IC.NE.040403</v>
      </c>
      <c r="K94" s="61" t="s">
        <v>12175</v>
      </c>
      <c r="L94" s="167" t="str">
        <f t="shared" si="6"/>
        <v>Unable to assess</v>
      </c>
      <c r="M94" s="168" t="str">
        <f t="shared" si="7"/>
        <v>PI.IC.NE.040403.01</v>
      </c>
      <c r="O94" s="168" t="str">
        <f t="shared" si="8"/>
        <v>PH.IC.NE.040403.01</v>
      </c>
      <c r="Q94" s="168" t="str">
        <f t="shared" si="9"/>
        <v>CL.IC.NE.040403.01</v>
      </c>
    </row>
    <row r="95" spans="1:19" s="167" customFormat="1" ht="15">
      <c r="A95" s="167" t="s">
        <v>7344</v>
      </c>
      <c r="C95" s="61" t="s">
        <v>6464</v>
      </c>
      <c r="E95" s="61" t="s">
        <v>6464</v>
      </c>
      <c r="F95" s="167" t="s">
        <v>7269</v>
      </c>
      <c r="G95" s="167" t="s">
        <v>7270</v>
      </c>
      <c r="H95" s="62" t="s">
        <v>12028</v>
      </c>
      <c r="I95" s="167" t="s">
        <v>7270</v>
      </c>
      <c r="J95" s="63" t="str">
        <f t="shared" si="5"/>
        <v>IC.NE.040404</v>
      </c>
      <c r="K95" s="61" t="s">
        <v>12175</v>
      </c>
      <c r="L95" s="167" t="str">
        <f t="shared" si="6"/>
        <v>Not tested</v>
      </c>
      <c r="M95" s="168" t="str">
        <f t="shared" si="7"/>
        <v>PI.IC.NE.040404.01</v>
      </c>
      <c r="O95" s="168" t="str">
        <f t="shared" si="8"/>
        <v>PH.IC.NE.040404.01</v>
      </c>
      <c r="Q95" s="168" t="str">
        <f t="shared" si="9"/>
        <v>CL.IC.NE.040404.01</v>
      </c>
    </row>
    <row r="96" spans="1:19" s="167" customFormat="1" ht="15">
      <c r="A96" s="167" t="s">
        <v>7344</v>
      </c>
      <c r="C96" s="61" t="s">
        <v>6464</v>
      </c>
      <c r="D96" s="167" t="s">
        <v>7470</v>
      </c>
      <c r="E96" s="61" t="s">
        <v>6291</v>
      </c>
      <c r="F96" s="167" t="s">
        <v>7470</v>
      </c>
      <c r="G96" s="167" t="s">
        <v>7471</v>
      </c>
      <c r="H96" s="62" t="s">
        <v>11848</v>
      </c>
      <c r="I96" s="167" t="s">
        <v>7472</v>
      </c>
      <c r="J96" s="63" t="str">
        <f t="shared" si="5"/>
        <v>IC.NE.040501</v>
      </c>
      <c r="K96" s="61" t="s">
        <v>12175</v>
      </c>
      <c r="L96" s="167" t="str">
        <f t="shared" si="6"/>
        <v>CAM Features 1,2,3: Confusion is present</v>
      </c>
      <c r="M96" s="168" t="str">
        <f t="shared" si="7"/>
        <v>PI.IC.NE.040501.01</v>
      </c>
      <c r="O96" s="168" t="str">
        <f t="shared" si="8"/>
        <v>PH.IC.NE.040501.01</v>
      </c>
      <c r="Q96" s="168" t="str">
        <f t="shared" si="9"/>
        <v>CL.IC.NE.040501.01</v>
      </c>
    </row>
    <row r="97" spans="1:31" s="167" customFormat="1" ht="15">
      <c r="A97" s="167" t="s">
        <v>7344</v>
      </c>
      <c r="C97" s="61" t="s">
        <v>6464</v>
      </c>
      <c r="E97" s="61" t="s">
        <v>6291</v>
      </c>
      <c r="F97" s="167" t="s">
        <v>7470</v>
      </c>
      <c r="G97" s="167" t="s">
        <v>7626</v>
      </c>
      <c r="H97" s="62" t="s">
        <v>12030</v>
      </c>
      <c r="I97" s="167" t="s">
        <v>10463</v>
      </c>
      <c r="J97" s="63" t="str">
        <f t="shared" si="5"/>
        <v>IC.NE.040502</v>
      </c>
      <c r="K97" s="61" t="s">
        <v>12175</v>
      </c>
      <c r="L97" s="167" t="str">
        <f t="shared" si="6"/>
        <v>CAM Features 1,2,4: Confusion present</v>
      </c>
      <c r="M97" s="168" t="str">
        <f t="shared" si="7"/>
        <v>PI.IC.NE.040502.01</v>
      </c>
      <c r="O97" s="168" t="str">
        <f t="shared" si="8"/>
        <v>PH.IC.NE.040502.01</v>
      </c>
      <c r="Q97" s="168" t="str">
        <f t="shared" si="9"/>
        <v>CL.IC.NE.040502.01</v>
      </c>
    </row>
    <row r="98" spans="1:31" s="167" customFormat="1" ht="15">
      <c r="A98" s="167" t="s">
        <v>7344</v>
      </c>
      <c r="C98" s="61" t="s">
        <v>6464</v>
      </c>
      <c r="E98" s="61" t="s">
        <v>6291</v>
      </c>
      <c r="F98" s="167" t="s">
        <v>7470</v>
      </c>
      <c r="G98" s="167" t="s">
        <v>7792</v>
      </c>
      <c r="H98" s="62" t="s">
        <v>12032</v>
      </c>
      <c r="I98" s="167" t="s">
        <v>10464</v>
      </c>
      <c r="J98" s="63" t="str">
        <f t="shared" si="5"/>
        <v>IC.NE.040503</v>
      </c>
      <c r="K98" s="61" t="s">
        <v>12175</v>
      </c>
      <c r="L98" s="167" t="str">
        <f t="shared" si="6"/>
        <v>CAM Not 1,2,3 or 1,2,4: Confusion absent</v>
      </c>
      <c r="M98" s="168" t="str">
        <f t="shared" si="7"/>
        <v>PI.IC.NE.040503.01</v>
      </c>
      <c r="O98" s="168" t="str">
        <f t="shared" si="8"/>
        <v>PH.IC.NE.040503.01</v>
      </c>
      <c r="Q98" s="168" t="str">
        <f t="shared" si="9"/>
        <v>CL.IC.NE.040503.01</v>
      </c>
    </row>
    <row r="99" spans="1:31" s="167" customFormat="1" ht="15">
      <c r="A99" s="167" t="s">
        <v>7344</v>
      </c>
      <c r="C99" s="61" t="s">
        <v>12972</v>
      </c>
      <c r="E99" s="61" t="s">
        <v>13027</v>
      </c>
      <c r="F99" s="167" t="s">
        <v>7470</v>
      </c>
      <c r="G99" s="167" t="s">
        <v>7793</v>
      </c>
      <c r="H99" s="62" t="s">
        <v>12028</v>
      </c>
      <c r="I99" s="167" t="s">
        <v>12207</v>
      </c>
      <c r="J99" s="63" t="str">
        <f t="shared" si="5"/>
        <v>IC.NE.040504</v>
      </c>
      <c r="K99" s="61" t="s">
        <v>13277</v>
      </c>
      <c r="L99" s="167" t="str">
        <f t="shared" si="6"/>
        <v>RASS -4 or -5; Unable to assess CAM</v>
      </c>
      <c r="M99" s="168" t="str">
        <f t="shared" si="7"/>
        <v>PI.IC.NE.040504.01</v>
      </c>
      <c r="O99" s="168" t="str">
        <f t="shared" si="8"/>
        <v>PH.IC.NE.040504.01</v>
      </c>
      <c r="Q99" s="168" t="str">
        <f t="shared" si="9"/>
        <v>CL.IC.NE.040504.01</v>
      </c>
    </row>
    <row r="100" spans="1:31" s="167" customFormat="1" ht="15">
      <c r="A100" s="167" t="s">
        <v>7344</v>
      </c>
      <c r="C100" s="61" t="s">
        <v>12972</v>
      </c>
      <c r="D100" s="167" t="s">
        <v>345</v>
      </c>
      <c r="E100" s="61" t="s">
        <v>649</v>
      </c>
      <c r="F100" s="167" t="s">
        <v>346</v>
      </c>
      <c r="G100" s="167" t="s">
        <v>347</v>
      </c>
      <c r="H100" s="61" t="s">
        <v>13277</v>
      </c>
      <c r="I100" s="167" t="s">
        <v>349</v>
      </c>
      <c r="J100" s="63" t="str">
        <f t="shared" si="5"/>
        <v>IC.NE.040601</v>
      </c>
      <c r="K100" s="61" t="s">
        <v>13277</v>
      </c>
      <c r="L100" s="167" t="str">
        <f t="shared" si="6"/>
        <v>Ensure adequate pain Control</v>
      </c>
      <c r="M100" s="168" t="str">
        <f t="shared" si="7"/>
        <v>PI.IC.NE.040601.01</v>
      </c>
      <c r="O100" s="168" t="str">
        <f t="shared" si="8"/>
        <v>PH.IC.NE.040601.01</v>
      </c>
      <c r="Q100" s="168" t="str">
        <f t="shared" si="9"/>
        <v>CL.IC.NE.040601.01</v>
      </c>
      <c r="AD100" s="167" t="s">
        <v>614</v>
      </c>
      <c r="AE100" s="167">
        <v>1295</v>
      </c>
    </row>
    <row r="101" spans="1:31" s="167" customFormat="1" ht="15">
      <c r="A101" s="167" t="s">
        <v>7344</v>
      </c>
      <c r="C101" s="61" t="s">
        <v>12972</v>
      </c>
      <c r="E101" s="61" t="s">
        <v>649</v>
      </c>
      <c r="F101" s="167" t="s">
        <v>346</v>
      </c>
      <c r="G101" s="167" t="s">
        <v>221</v>
      </c>
      <c r="H101" s="61" t="s">
        <v>13016</v>
      </c>
      <c r="I101" s="167" t="s">
        <v>267</v>
      </c>
      <c r="J101" s="63" t="str">
        <f t="shared" si="5"/>
        <v>IC.NE.040602</v>
      </c>
      <c r="K101" s="61" t="s">
        <v>13277</v>
      </c>
      <c r="L101" s="167" t="str">
        <f t="shared" si="6"/>
        <v>Attempt consistency in Nursing staff</v>
      </c>
      <c r="M101" s="168" t="str">
        <f t="shared" si="7"/>
        <v>PI.IC.NE.040602.01</v>
      </c>
      <c r="O101" s="168" t="str">
        <f t="shared" si="8"/>
        <v>PH.IC.NE.040602.01</v>
      </c>
      <c r="Q101" s="168" t="str">
        <f t="shared" si="9"/>
        <v>CL.IC.NE.040602.01</v>
      </c>
      <c r="AD101" s="167" t="s">
        <v>614</v>
      </c>
      <c r="AE101" s="167">
        <v>1295</v>
      </c>
    </row>
    <row r="102" spans="1:31" s="167" customFormat="1" ht="15">
      <c r="A102" s="167" t="s">
        <v>7344</v>
      </c>
      <c r="C102" s="61" t="s">
        <v>12972</v>
      </c>
      <c r="E102" s="61" t="s">
        <v>649</v>
      </c>
      <c r="F102" s="167" t="s">
        <v>346</v>
      </c>
      <c r="G102" s="167" t="s">
        <v>351</v>
      </c>
      <c r="H102" s="61" t="s">
        <v>12917</v>
      </c>
      <c r="I102" s="167" t="s">
        <v>268</v>
      </c>
      <c r="J102" s="63" t="str">
        <f t="shared" si="5"/>
        <v>IC.NE.040603</v>
      </c>
      <c r="K102" s="61" t="s">
        <v>13277</v>
      </c>
      <c r="L102" s="167" t="str">
        <f t="shared" si="6"/>
        <v>Promote Sleep/wake cycles</v>
      </c>
      <c r="M102" s="168" t="str">
        <f t="shared" si="7"/>
        <v>PI.IC.NE.040603.01</v>
      </c>
      <c r="O102" s="168" t="str">
        <f t="shared" si="8"/>
        <v>PH.IC.NE.040603.01</v>
      </c>
      <c r="Q102" s="168" t="str">
        <f t="shared" si="9"/>
        <v>CL.IC.NE.040603.01</v>
      </c>
      <c r="AD102" s="167" t="s">
        <v>614</v>
      </c>
      <c r="AE102" s="167">
        <v>1295</v>
      </c>
    </row>
    <row r="103" spans="1:31" s="167" customFormat="1" ht="15">
      <c r="A103" s="167" t="s">
        <v>7344</v>
      </c>
      <c r="C103" s="61" t="s">
        <v>12972</v>
      </c>
      <c r="E103" s="61" t="s">
        <v>649</v>
      </c>
      <c r="F103" s="167" t="s">
        <v>346</v>
      </c>
      <c r="G103" s="167" t="s">
        <v>352</v>
      </c>
      <c r="H103" s="61" t="s">
        <v>12972</v>
      </c>
      <c r="I103" s="167" t="s">
        <v>269</v>
      </c>
      <c r="J103" s="63" t="str">
        <f t="shared" si="5"/>
        <v>IC.NE.040604</v>
      </c>
      <c r="K103" s="61" t="s">
        <v>13277</v>
      </c>
      <c r="L103" s="167" t="str">
        <f t="shared" si="6"/>
        <v>Mobilize patient early</v>
      </c>
      <c r="M103" s="168" t="str">
        <f t="shared" si="7"/>
        <v>PI.IC.NE.040604.01</v>
      </c>
      <c r="O103" s="168" t="str">
        <f t="shared" si="8"/>
        <v>PH.IC.NE.040604.01</v>
      </c>
      <c r="Q103" s="168" t="str">
        <f t="shared" si="9"/>
        <v>CL.IC.NE.040604.01</v>
      </c>
      <c r="AD103" s="167" t="s">
        <v>614</v>
      </c>
      <c r="AE103" s="167">
        <v>1295</v>
      </c>
    </row>
    <row r="104" spans="1:31" s="167" customFormat="1" ht="15">
      <c r="A104" s="167" t="s">
        <v>7344</v>
      </c>
      <c r="C104" s="61" t="s">
        <v>12972</v>
      </c>
      <c r="E104" s="61" t="s">
        <v>649</v>
      </c>
      <c r="F104" s="167" t="s">
        <v>346</v>
      </c>
      <c r="G104" s="167" t="s">
        <v>353</v>
      </c>
      <c r="H104" s="61" t="s">
        <v>13027</v>
      </c>
      <c r="I104" s="167" t="s">
        <v>270</v>
      </c>
      <c r="J104" s="63" t="str">
        <f t="shared" si="5"/>
        <v>IC.NE.040605</v>
      </c>
      <c r="K104" s="61" t="s">
        <v>13277</v>
      </c>
      <c r="L104" s="167" t="str">
        <f t="shared" si="6"/>
        <v>Mobilize patient frequently</v>
      </c>
      <c r="M104" s="168" t="str">
        <f t="shared" si="7"/>
        <v>PI.IC.NE.040605.01</v>
      </c>
      <c r="O104" s="168" t="str">
        <f t="shared" si="8"/>
        <v>PH.IC.NE.040605.01</v>
      </c>
      <c r="Q104" s="168" t="str">
        <f t="shared" si="9"/>
        <v>CL.IC.NE.040605.01</v>
      </c>
      <c r="AD104" s="167" t="s">
        <v>614</v>
      </c>
      <c r="AE104" s="167">
        <v>1295</v>
      </c>
    </row>
    <row r="105" spans="1:31" s="167" customFormat="1" ht="15">
      <c r="A105" s="167" t="s">
        <v>7344</v>
      </c>
      <c r="C105" s="61" t="s">
        <v>12972</v>
      </c>
      <c r="E105" s="61" t="s">
        <v>649</v>
      </c>
      <c r="F105" s="167" t="s">
        <v>346</v>
      </c>
      <c r="G105" s="167" t="s">
        <v>354</v>
      </c>
      <c r="H105" s="61" t="s">
        <v>13029</v>
      </c>
      <c r="I105" s="167" t="s">
        <v>271</v>
      </c>
      <c r="J105" s="63" t="str">
        <f t="shared" si="5"/>
        <v>IC.NE.040606</v>
      </c>
      <c r="K105" s="61" t="s">
        <v>13277</v>
      </c>
      <c r="L105" s="167" t="str">
        <f t="shared" si="6"/>
        <v>Assess for possible infection</v>
      </c>
      <c r="M105" s="168" t="str">
        <f t="shared" si="7"/>
        <v>PI.IC.NE.040606.01</v>
      </c>
      <c r="O105" s="168" t="str">
        <f t="shared" si="8"/>
        <v>PH.IC.NE.040606.01</v>
      </c>
      <c r="Q105" s="168" t="str">
        <f t="shared" si="9"/>
        <v>CL.IC.NE.040606.01</v>
      </c>
      <c r="AD105" s="167" t="s">
        <v>614</v>
      </c>
      <c r="AE105" s="167">
        <v>1295</v>
      </c>
    </row>
    <row r="106" spans="1:31" s="167" customFormat="1" ht="15">
      <c r="A106" s="167" t="s">
        <v>7344</v>
      </c>
      <c r="C106" s="61" t="s">
        <v>12972</v>
      </c>
      <c r="E106" s="61" t="s">
        <v>649</v>
      </c>
      <c r="F106" s="167" t="s">
        <v>346</v>
      </c>
      <c r="G106" s="167" t="s">
        <v>355</v>
      </c>
      <c r="H106" s="61" t="s">
        <v>13275</v>
      </c>
      <c r="I106" s="167" t="s">
        <v>272</v>
      </c>
      <c r="J106" s="63" t="str">
        <f t="shared" si="5"/>
        <v>IC.NE.040607</v>
      </c>
      <c r="K106" s="61" t="s">
        <v>13277</v>
      </c>
      <c r="L106" s="167" t="str">
        <f t="shared" si="6"/>
        <v>Stop benzodiazepines</v>
      </c>
      <c r="M106" s="168" t="str">
        <f t="shared" si="7"/>
        <v>PI.IC.NE.040607.01</v>
      </c>
      <c r="O106" s="168" t="str">
        <f t="shared" si="8"/>
        <v>PH.IC.NE.040607.01</v>
      </c>
      <c r="Q106" s="168" t="str">
        <f t="shared" si="9"/>
        <v>CL.IC.NE.040607.01</v>
      </c>
      <c r="AD106" s="167" t="s">
        <v>614</v>
      </c>
      <c r="AE106" s="167">
        <v>1295</v>
      </c>
    </row>
    <row r="107" spans="1:31" s="167" customFormat="1" ht="15">
      <c r="A107" s="167" t="s">
        <v>7344</v>
      </c>
      <c r="C107" s="61" t="s">
        <v>12972</v>
      </c>
      <c r="E107" s="61" t="s">
        <v>649</v>
      </c>
      <c r="F107" s="167" t="s">
        <v>346</v>
      </c>
      <c r="G107" s="167" t="s">
        <v>356</v>
      </c>
      <c r="H107" s="61" t="s">
        <v>12976</v>
      </c>
      <c r="I107" s="167" t="s">
        <v>273</v>
      </c>
      <c r="J107" s="63" t="str">
        <f t="shared" si="5"/>
        <v>IC.NE.040608</v>
      </c>
      <c r="K107" s="61" t="s">
        <v>13277</v>
      </c>
      <c r="L107" s="167" t="str">
        <f t="shared" si="6"/>
        <v>Substitute Benzodiazepines</v>
      </c>
      <c r="M107" s="168" t="str">
        <f t="shared" si="7"/>
        <v>PI.IC.NE.040608.01</v>
      </c>
      <c r="O107" s="168" t="str">
        <f t="shared" si="8"/>
        <v>PH.IC.NE.040608.01</v>
      </c>
      <c r="Q107" s="168" t="str">
        <f t="shared" si="9"/>
        <v>CL.IC.NE.040608.01</v>
      </c>
      <c r="AD107" s="167" t="s">
        <v>614</v>
      </c>
      <c r="AE107" s="167">
        <v>1295</v>
      </c>
    </row>
    <row r="108" spans="1:31" s="167" customFormat="1" ht="15">
      <c r="A108" s="167" t="s">
        <v>7344</v>
      </c>
      <c r="C108" s="61" t="s">
        <v>12972</v>
      </c>
      <c r="E108" s="61" t="s">
        <v>649</v>
      </c>
      <c r="F108" s="167" t="s">
        <v>346</v>
      </c>
      <c r="G108" s="167" t="s">
        <v>357</v>
      </c>
      <c r="H108" s="61" t="s">
        <v>13406</v>
      </c>
      <c r="I108" s="167" t="s">
        <v>274</v>
      </c>
      <c r="J108" s="63" t="str">
        <f t="shared" si="5"/>
        <v>IC.NE.040609</v>
      </c>
      <c r="K108" s="61" t="s">
        <v>13277</v>
      </c>
      <c r="L108" s="167" t="str">
        <f t="shared" si="6"/>
        <v>Spontaneous Awakening Trial</v>
      </c>
      <c r="M108" s="168" t="str">
        <f t="shared" si="7"/>
        <v>PI.IC.NE.040609.01</v>
      </c>
      <c r="O108" s="168" t="str">
        <f t="shared" si="8"/>
        <v>PH.IC.NE.040609.01</v>
      </c>
      <c r="Q108" s="168" t="str">
        <f t="shared" si="9"/>
        <v>CL.IC.NE.040609.01</v>
      </c>
      <c r="AD108" s="167" t="s">
        <v>614</v>
      </c>
      <c r="AE108" s="167">
        <v>1295</v>
      </c>
    </row>
    <row r="109" spans="1:31" s="167" customFormat="1" ht="15">
      <c r="A109" s="167" t="s">
        <v>7344</v>
      </c>
      <c r="C109" s="61" t="s">
        <v>12972</v>
      </c>
      <c r="E109" s="61" t="s">
        <v>649</v>
      </c>
      <c r="F109" s="167" t="s">
        <v>346</v>
      </c>
      <c r="G109" s="167" t="s">
        <v>358</v>
      </c>
      <c r="H109" s="62" t="s">
        <v>590</v>
      </c>
      <c r="I109" s="167" t="s">
        <v>275</v>
      </c>
      <c r="J109" s="63" t="str">
        <f t="shared" si="5"/>
        <v>IC.NE.040610</v>
      </c>
      <c r="K109" s="61" t="s">
        <v>13277</v>
      </c>
      <c r="L109" s="167" t="str">
        <f t="shared" si="6"/>
        <v>Spontaneous Breathing Trial</v>
      </c>
      <c r="M109" s="168" t="str">
        <f t="shared" si="7"/>
        <v>PI.IC.NE.040610.01</v>
      </c>
      <c r="O109" s="168" t="str">
        <f t="shared" si="8"/>
        <v>PH.IC.NE.040610.01</v>
      </c>
      <c r="Q109" s="168" t="str">
        <f t="shared" si="9"/>
        <v>CL.IC.NE.040610.01</v>
      </c>
      <c r="AD109" s="167" t="s">
        <v>614</v>
      </c>
      <c r="AE109" s="167">
        <v>1295</v>
      </c>
    </row>
    <row r="110" spans="1:31" s="167" customFormat="1" ht="15">
      <c r="A110" s="167" t="s">
        <v>7344</v>
      </c>
      <c r="C110" s="61" t="s">
        <v>12972</v>
      </c>
      <c r="E110" s="61" t="s">
        <v>649</v>
      </c>
      <c r="F110" s="167" t="s">
        <v>346</v>
      </c>
      <c r="G110" s="167" t="s">
        <v>359</v>
      </c>
      <c r="H110" s="62" t="s">
        <v>563</v>
      </c>
      <c r="I110" s="167" t="s">
        <v>276</v>
      </c>
      <c r="J110" s="63" t="str">
        <f t="shared" si="5"/>
        <v>IC.NE.040611</v>
      </c>
      <c r="K110" s="61" t="s">
        <v>13277</v>
      </c>
      <c r="L110" s="167" t="str">
        <f t="shared" si="6"/>
        <v>Notify Physician within 8 hours  newly CAM positive</v>
      </c>
      <c r="M110" s="168" t="str">
        <f t="shared" si="7"/>
        <v>PI.IC.NE.040611.01</v>
      </c>
      <c r="O110" s="168" t="str">
        <f t="shared" si="8"/>
        <v>PH.IC.NE.040611.01</v>
      </c>
      <c r="Q110" s="168" t="str">
        <f t="shared" si="9"/>
        <v>CL.IC.NE.040611.01</v>
      </c>
      <c r="AD110" s="167" t="s">
        <v>614</v>
      </c>
      <c r="AE110" s="167">
        <v>1295</v>
      </c>
    </row>
    <row r="111" spans="1:31" s="167" customFormat="1" ht="15">
      <c r="A111" s="167" t="s">
        <v>7344</v>
      </c>
      <c r="C111" s="61" t="s">
        <v>12972</v>
      </c>
      <c r="E111" s="61" t="s">
        <v>649</v>
      </c>
      <c r="F111" s="167" t="s">
        <v>346</v>
      </c>
      <c r="G111" s="167" t="s">
        <v>360</v>
      </c>
      <c r="H111" s="62" t="s">
        <v>591</v>
      </c>
      <c r="I111" s="167" t="s">
        <v>277</v>
      </c>
      <c r="J111" s="63" t="str">
        <f t="shared" si="5"/>
        <v>IC.NE.040612</v>
      </c>
      <c r="K111" s="61" t="s">
        <v>13277</v>
      </c>
      <c r="L111" s="167" t="str">
        <f t="shared" si="6"/>
        <v>Ensure adequate Hydration</v>
      </c>
      <c r="M111" s="168" t="str">
        <f t="shared" si="7"/>
        <v>PI.IC.NE.040612.01</v>
      </c>
      <c r="O111" s="168" t="str">
        <f t="shared" si="8"/>
        <v>PH.IC.NE.040612.01</v>
      </c>
      <c r="Q111" s="168" t="str">
        <f t="shared" si="9"/>
        <v>CL.IC.NE.040612.01</v>
      </c>
      <c r="AD111" s="167" t="s">
        <v>614</v>
      </c>
      <c r="AE111" s="167">
        <v>1295</v>
      </c>
    </row>
    <row r="112" spans="1:31" s="167" customFormat="1" ht="15">
      <c r="A112" s="167" t="s">
        <v>7344</v>
      </c>
      <c r="C112" s="61" t="s">
        <v>12972</v>
      </c>
      <c r="E112" s="61" t="s">
        <v>649</v>
      </c>
      <c r="F112" s="167" t="s">
        <v>346</v>
      </c>
      <c r="G112" s="167" t="s">
        <v>361</v>
      </c>
      <c r="H112" s="62" t="s">
        <v>592</v>
      </c>
      <c r="I112" s="167" t="s">
        <v>10512</v>
      </c>
      <c r="J112" s="63" t="str">
        <f t="shared" si="5"/>
        <v>IC.NE.040613</v>
      </c>
      <c r="K112" s="61" t="s">
        <v>13277</v>
      </c>
      <c r="L112" s="167" t="str">
        <f t="shared" si="6"/>
        <v>Ensure adequate Nutrition</v>
      </c>
      <c r="M112" s="168" t="str">
        <f t="shared" si="7"/>
        <v>PI.IC.NE.040613.01</v>
      </c>
      <c r="O112" s="168" t="str">
        <f t="shared" si="8"/>
        <v>PH.IC.NE.040613.01</v>
      </c>
      <c r="Q112" s="168" t="str">
        <f t="shared" si="9"/>
        <v>CL.IC.NE.040613.01</v>
      </c>
      <c r="AD112" s="167" t="s">
        <v>614</v>
      </c>
      <c r="AE112" s="167">
        <v>1295</v>
      </c>
    </row>
    <row r="113" spans="1:31" s="167" customFormat="1" ht="15">
      <c r="A113" s="167" t="s">
        <v>7344</v>
      </c>
      <c r="C113" s="61" t="s">
        <v>6464</v>
      </c>
      <c r="E113" s="61" t="s">
        <v>649</v>
      </c>
      <c r="F113" s="167" t="s">
        <v>346</v>
      </c>
      <c r="G113" s="167" t="s">
        <v>10478</v>
      </c>
      <c r="H113" s="62" t="s">
        <v>593</v>
      </c>
      <c r="J113" s="63" t="str">
        <f t="shared" si="5"/>
        <v>IC.NE.040614</v>
      </c>
      <c r="K113" s="61" t="s">
        <v>12175</v>
      </c>
      <c r="L113" s="167" t="str">
        <f t="shared" si="6"/>
        <v>Other: specify</v>
      </c>
      <c r="M113" s="168" t="str">
        <f t="shared" si="7"/>
        <v>PI.IC.NE.040614.01</v>
      </c>
      <c r="O113" s="168" t="str">
        <f t="shared" si="8"/>
        <v>PH.IC.NE.040614.01</v>
      </c>
      <c r="Q113" s="168" t="str">
        <f t="shared" si="9"/>
        <v>CL.IC.NE.040614.01</v>
      </c>
      <c r="AD113" s="167" t="s">
        <v>614</v>
      </c>
      <c r="AE113" s="167">
        <v>1295</v>
      </c>
    </row>
    <row r="114" spans="1:31" s="167" customFormat="1" ht="15">
      <c r="A114" s="167" t="s">
        <v>7344</v>
      </c>
      <c r="B114" s="167" t="s">
        <v>7640</v>
      </c>
      <c r="C114" s="61" t="s">
        <v>6291</v>
      </c>
      <c r="D114" s="167" t="s">
        <v>7641</v>
      </c>
      <c r="E114" s="61" t="s">
        <v>12175</v>
      </c>
      <c r="F114" s="167" t="s">
        <v>7797</v>
      </c>
      <c r="G114" s="167" t="s">
        <v>7798</v>
      </c>
      <c r="H114" s="61" t="s">
        <v>12175</v>
      </c>
      <c r="I114" s="167" t="s">
        <v>7798</v>
      </c>
      <c r="J114" s="63" t="str">
        <f t="shared" si="5"/>
        <v>IC.NE.050101</v>
      </c>
      <c r="K114" s="61" t="s">
        <v>12175</v>
      </c>
      <c r="L114" s="167" t="str">
        <f t="shared" si="6"/>
        <v>Alert</v>
      </c>
      <c r="M114" s="168" t="str">
        <f t="shared" si="7"/>
        <v>PI.IC.NE.050101.01</v>
      </c>
      <c r="O114" s="168" t="str">
        <f t="shared" si="8"/>
        <v>PH.IC.NE.050101.01</v>
      </c>
      <c r="Q114" s="168" t="str">
        <f t="shared" si="9"/>
        <v>CL.IC.NE.050101.01</v>
      </c>
    </row>
    <row r="115" spans="1:31" s="167" customFormat="1" ht="15">
      <c r="A115" s="167" t="s">
        <v>7344</v>
      </c>
      <c r="C115" s="61" t="s">
        <v>6291</v>
      </c>
      <c r="E115" s="61" t="s">
        <v>12175</v>
      </c>
      <c r="F115" s="167" t="s">
        <v>7797</v>
      </c>
      <c r="G115" s="167" t="s">
        <v>7799</v>
      </c>
      <c r="H115" s="61" t="s">
        <v>12430</v>
      </c>
      <c r="I115" s="167" t="s">
        <v>7800</v>
      </c>
      <c r="J115" s="63" t="str">
        <f t="shared" si="5"/>
        <v>IC.NE.050102</v>
      </c>
      <c r="K115" s="61" t="s">
        <v>12175</v>
      </c>
      <c r="L115" s="167" t="str">
        <f t="shared" si="6"/>
        <v>Follows commands</v>
      </c>
      <c r="M115" s="168" t="str">
        <f t="shared" si="7"/>
        <v>PI.IC.NE.050102.01</v>
      </c>
      <c r="O115" s="168" t="str">
        <f t="shared" si="8"/>
        <v>PH.IC.NE.050102.01</v>
      </c>
      <c r="Q115" s="168" t="str">
        <f t="shared" si="9"/>
        <v>CL.IC.NE.050102.01</v>
      </c>
    </row>
    <row r="116" spans="1:31" s="167" customFormat="1" ht="15">
      <c r="A116" s="167" t="s">
        <v>7344</v>
      </c>
      <c r="C116" s="61" t="s">
        <v>6291</v>
      </c>
      <c r="E116" s="61" t="s">
        <v>12175</v>
      </c>
      <c r="F116" s="167" t="s">
        <v>7797</v>
      </c>
      <c r="G116" s="167" t="s">
        <v>7311</v>
      </c>
      <c r="H116" s="61" t="s">
        <v>12185</v>
      </c>
      <c r="I116" s="167" t="s">
        <v>7311</v>
      </c>
      <c r="J116" s="63" t="str">
        <f t="shared" si="5"/>
        <v>IC.NE.050103</v>
      </c>
      <c r="K116" s="61" t="s">
        <v>12175</v>
      </c>
      <c r="L116" s="167" t="str">
        <f t="shared" si="6"/>
        <v>Lethargic</v>
      </c>
      <c r="M116" s="168" t="str">
        <f t="shared" si="7"/>
        <v>PI.IC.NE.050103.01</v>
      </c>
      <c r="O116" s="168" t="str">
        <f t="shared" si="8"/>
        <v>PH.IC.NE.050103.01</v>
      </c>
      <c r="Q116" s="168" t="str">
        <f t="shared" si="9"/>
        <v>CL.IC.NE.050103.01</v>
      </c>
    </row>
    <row r="117" spans="1:31" s="167" customFormat="1" ht="15">
      <c r="A117" s="167" t="s">
        <v>7344</v>
      </c>
      <c r="C117" s="61" t="s">
        <v>6291</v>
      </c>
      <c r="E117" s="61" t="s">
        <v>12175</v>
      </c>
      <c r="F117" s="167" t="s">
        <v>7797</v>
      </c>
      <c r="G117" s="167" t="s">
        <v>7477</v>
      </c>
      <c r="H117" s="61" t="s">
        <v>6464</v>
      </c>
      <c r="I117" s="167" t="s">
        <v>7477</v>
      </c>
      <c r="J117" s="63" t="str">
        <f t="shared" si="5"/>
        <v>IC.NE.050104</v>
      </c>
      <c r="K117" s="61" t="s">
        <v>12175</v>
      </c>
      <c r="L117" s="167" t="str">
        <f t="shared" si="6"/>
        <v>Asleep</v>
      </c>
      <c r="M117" s="168" t="str">
        <f t="shared" si="7"/>
        <v>PI.IC.NE.050104.01</v>
      </c>
      <c r="O117" s="168" t="str">
        <f t="shared" si="8"/>
        <v>PH.IC.NE.050104.01</v>
      </c>
      <c r="Q117" s="168" t="str">
        <f t="shared" si="9"/>
        <v>CL.IC.NE.050104.01</v>
      </c>
    </row>
    <row r="118" spans="1:31" s="167" customFormat="1" ht="15">
      <c r="A118" s="167" t="s">
        <v>7344</v>
      </c>
      <c r="C118" s="61" t="s">
        <v>6291</v>
      </c>
      <c r="E118" s="61" t="s">
        <v>12175</v>
      </c>
      <c r="F118" s="167" t="s">
        <v>7797</v>
      </c>
      <c r="G118" s="167" t="s">
        <v>7478</v>
      </c>
      <c r="H118" s="61" t="s">
        <v>6291</v>
      </c>
      <c r="I118" s="167" t="s">
        <v>7478</v>
      </c>
      <c r="J118" s="63" t="str">
        <f t="shared" si="5"/>
        <v>IC.NE.050105</v>
      </c>
      <c r="K118" s="61" t="s">
        <v>12175</v>
      </c>
      <c r="L118" s="167" t="str">
        <f t="shared" si="6"/>
        <v>Sedated</v>
      </c>
      <c r="M118" s="168" t="str">
        <f t="shared" si="7"/>
        <v>PI.IC.NE.050105.01</v>
      </c>
      <c r="O118" s="168" t="str">
        <f t="shared" si="8"/>
        <v>PH.IC.NE.050105.01</v>
      </c>
      <c r="Q118" s="168" t="str">
        <f t="shared" si="9"/>
        <v>CL.IC.NE.050105.01</v>
      </c>
    </row>
    <row r="119" spans="1:31" s="167" customFormat="1" ht="15">
      <c r="A119" s="167" t="s">
        <v>7344</v>
      </c>
      <c r="C119" s="61" t="s">
        <v>6291</v>
      </c>
      <c r="E119" s="61" t="s">
        <v>12175</v>
      </c>
      <c r="F119" s="167" t="s">
        <v>7797</v>
      </c>
      <c r="G119" s="167" t="s">
        <v>7314</v>
      </c>
      <c r="H119" s="61" t="s">
        <v>6988</v>
      </c>
      <c r="I119" s="167" t="s">
        <v>7482</v>
      </c>
      <c r="J119" s="63" t="str">
        <f t="shared" si="5"/>
        <v>IC.NE.050106</v>
      </c>
      <c r="K119" s="61" t="s">
        <v>12175</v>
      </c>
      <c r="L119" s="167" t="str">
        <f t="shared" si="6"/>
        <v>Agitated/Restless</v>
      </c>
      <c r="M119" s="168" t="str">
        <f t="shared" si="7"/>
        <v>PI.IC.NE.050106.01</v>
      </c>
      <c r="O119" s="168" t="str">
        <f t="shared" si="8"/>
        <v>PH.IC.NE.050106.01</v>
      </c>
      <c r="Q119" s="168" t="str">
        <f t="shared" si="9"/>
        <v>CL.IC.NE.050106.01</v>
      </c>
    </row>
    <row r="120" spans="1:31" s="167" customFormat="1" ht="15">
      <c r="A120" s="167" t="s">
        <v>7344</v>
      </c>
      <c r="C120" s="61" t="s">
        <v>6291</v>
      </c>
      <c r="E120" s="61" t="s">
        <v>12175</v>
      </c>
      <c r="F120" s="167" t="s">
        <v>7797</v>
      </c>
      <c r="G120" s="167" t="s">
        <v>7483</v>
      </c>
      <c r="H120" s="61" t="s">
        <v>6317</v>
      </c>
      <c r="I120" s="167" t="s">
        <v>7483</v>
      </c>
      <c r="J120" s="63" t="str">
        <f t="shared" si="5"/>
        <v>IC.NE.050107</v>
      </c>
      <c r="K120" s="61" t="s">
        <v>12175</v>
      </c>
      <c r="L120" s="167" t="str">
        <f t="shared" si="6"/>
        <v>Obtunded</v>
      </c>
      <c r="M120" s="168" t="str">
        <f t="shared" si="7"/>
        <v>PI.IC.NE.050107.01</v>
      </c>
      <c r="O120" s="168" t="str">
        <f t="shared" si="8"/>
        <v>PH.IC.NE.050107.01</v>
      </c>
      <c r="Q120" s="168" t="str">
        <f t="shared" si="9"/>
        <v>CL.IC.NE.050107.01</v>
      </c>
    </row>
    <row r="121" spans="1:31" s="167" customFormat="1" ht="15">
      <c r="A121" s="167" t="s">
        <v>7344</v>
      </c>
      <c r="C121" s="61" t="s">
        <v>6291</v>
      </c>
      <c r="E121" s="61" t="s">
        <v>12175</v>
      </c>
      <c r="F121" s="167" t="s">
        <v>7797</v>
      </c>
      <c r="G121" s="167" t="s">
        <v>7484</v>
      </c>
      <c r="H121" s="61" t="s">
        <v>3574</v>
      </c>
      <c r="I121" s="167" t="s">
        <v>7485</v>
      </c>
      <c r="J121" s="63" t="str">
        <f t="shared" si="5"/>
        <v>IC.NE.050108</v>
      </c>
      <c r="K121" s="61" t="s">
        <v>12175</v>
      </c>
      <c r="L121" s="167" t="str">
        <f t="shared" si="6"/>
        <v>Chemically paralyzed</v>
      </c>
      <c r="M121" s="168" t="str">
        <f t="shared" si="7"/>
        <v>PI.IC.NE.050108.01</v>
      </c>
      <c r="O121" s="168" t="str">
        <f t="shared" si="8"/>
        <v>PH.IC.NE.050108.01</v>
      </c>
      <c r="Q121" s="168" t="str">
        <f t="shared" si="9"/>
        <v>CL.IC.NE.050108.01</v>
      </c>
    </row>
    <row r="122" spans="1:31" s="167" customFormat="1" ht="15">
      <c r="A122" s="167" t="s">
        <v>7344</v>
      </c>
      <c r="C122" s="61" t="s">
        <v>6291</v>
      </c>
      <c r="E122" s="61" t="s">
        <v>12175</v>
      </c>
      <c r="F122" s="167" t="s">
        <v>7797</v>
      </c>
      <c r="G122" s="167" t="s">
        <v>7486</v>
      </c>
      <c r="H122" s="61" t="s">
        <v>3690</v>
      </c>
      <c r="I122" s="167" t="s">
        <v>7807</v>
      </c>
      <c r="J122" s="63" t="str">
        <f t="shared" si="5"/>
        <v>IC.NE.050109</v>
      </c>
      <c r="K122" s="61" t="s">
        <v>12175</v>
      </c>
      <c r="L122" s="167" t="str">
        <f t="shared" si="6"/>
        <v>Comatose/unresponsive</v>
      </c>
      <c r="M122" s="168" t="str">
        <f t="shared" si="7"/>
        <v>PI.IC.NE.050109.01</v>
      </c>
      <c r="O122" s="168" t="str">
        <f t="shared" si="8"/>
        <v>PH.IC.NE.050109.01</v>
      </c>
      <c r="Q122" s="168" t="str">
        <f t="shared" si="9"/>
        <v>CL.IC.NE.050109.01</v>
      </c>
    </row>
    <row r="123" spans="1:31" s="167" customFormat="1" ht="15">
      <c r="A123" s="167" t="s">
        <v>7344</v>
      </c>
      <c r="C123" s="61" t="s">
        <v>6291</v>
      </c>
      <c r="D123" s="167" t="s">
        <v>7808</v>
      </c>
      <c r="E123" s="61" t="s">
        <v>12430</v>
      </c>
      <c r="F123" s="167" t="s">
        <v>7809</v>
      </c>
      <c r="G123" s="167" t="s">
        <v>7810</v>
      </c>
      <c r="H123" s="62" t="s">
        <v>11848</v>
      </c>
      <c r="I123" s="167" t="s">
        <v>7811</v>
      </c>
      <c r="J123" s="63" t="str">
        <f t="shared" si="5"/>
        <v>IC.NE.050201</v>
      </c>
      <c r="K123" s="61" t="s">
        <v>12175</v>
      </c>
      <c r="L123" s="167" t="str">
        <f t="shared" si="6"/>
        <v>Person, place, time</v>
      </c>
      <c r="M123" s="168" t="str">
        <f t="shared" si="7"/>
        <v>PI.IC.NE.050201.01</v>
      </c>
      <c r="O123" s="168" t="str">
        <f t="shared" si="8"/>
        <v>PH.IC.NE.050201.01</v>
      </c>
      <c r="Q123" s="168" t="str">
        <f t="shared" si="9"/>
        <v>CL.IC.NE.050201.01</v>
      </c>
    </row>
    <row r="124" spans="1:31" s="167" customFormat="1" ht="15">
      <c r="A124" s="167" t="s">
        <v>7344</v>
      </c>
      <c r="C124" s="61" t="s">
        <v>6291</v>
      </c>
      <c r="E124" s="61" t="s">
        <v>12430</v>
      </c>
      <c r="F124" s="167" t="s">
        <v>7809</v>
      </c>
      <c r="G124" s="167" t="s">
        <v>7812</v>
      </c>
      <c r="H124" s="62" t="s">
        <v>12030</v>
      </c>
      <c r="I124" s="167" t="s">
        <v>7813</v>
      </c>
      <c r="J124" s="63" t="str">
        <f t="shared" si="5"/>
        <v>IC.NE.050202</v>
      </c>
      <c r="K124" s="61" t="s">
        <v>12175</v>
      </c>
      <c r="L124" s="167" t="str">
        <f t="shared" si="6"/>
        <v>Person, place</v>
      </c>
      <c r="M124" s="168" t="str">
        <f t="shared" si="7"/>
        <v>PI.IC.NE.050202.01</v>
      </c>
      <c r="O124" s="168" t="str">
        <f t="shared" si="8"/>
        <v>PH.IC.NE.050202.01</v>
      </c>
      <c r="Q124" s="168" t="str">
        <f t="shared" si="9"/>
        <v>CL.IC.NE.050202.01</v>
      </c>
    </row>
    <row r="125" spans="1:31" s="167" customFormat="1" ht="15">
      <c r="A125" s="167" t="s">
        <v>7344</v>
      </c>
      <c r="C125" s="61" t="s">
        <v>6291</v>
      </c>
      <c r="E125" s="61" t="s">
        <v>12430</v>
      </c>
      <c r="F125" s="167" t="s">
        <v>7809</v>
      </c>
      <c r="G125" s="167" t="s">
        <v>7814</v>
      </c>
      <c r="H125" s="62" t="s">
        <v>12032</v>
      </c>
      <c r="I125" s="167" t="s">
        <v>7815</v>
      </c>
      <c r="J125" s="63" t="str">
        <f t="shared" si="5"/>
        <v>IC.NE.050203</v>
      </c>
      <c r="K125" s="61" t="s">
        <v>12175</v>
      </c>
      <c r="L125" s="167" t="str">
        <f t="shared" si="6"/>
        <v>Person</v>
      </c>
      <c r="M125" s="168" t="str">
        <f t="shared" si="7"/>
        <v>PI.IC.NE.050203.01</v>
      </c>
      <c r="O125" s="168" t="str">
        <f t="shared" si="8"/>
        <v>PH.IC.NE.050203.01</v>
      </c>
      <c r="Q125" s="168" t="str">
        <f t="shared" si="9"/>
        <v>CL.IC.NE.050203.01</v>
      </c>
    </row>
    <row r="126" spans="1:31" s="167" customFormat="1" ht="15">
      <c r="A126" s="167" t="s">
        <v>7344</v>
      </c>
      <c r="C126" s="61" t="s">
        <v>6291</v>
      </c>
      <c r="E126" s="61" t="s">
        <v>12430</v>
      </c>
      <c r="F126" s="167" t="s">
        <v>7809</v>
      </c>
      <c r="G126" s="167" t="s">
        <v>7816</v>
      </c>
      <c r="H126" s="62" t="s">
        <v>12028</v>
      </c>
      <c r="I126" s="167" t="s">
        <v>7817</v>
      </c>
      <c r="J126" s="63" t="str">
        <f t="shared" si="5"/>
        <v>IC.NE.050204</v>
      </c>
      <c r="K126" s="61" t="s">
        <v>12175</v>
      </c>
      <c r="L126" s="167" t="str">
        <f t="shared" si="6"/>
        <v>Disoriented person, place, time, situation</v>
      </c>
      <c r="M126" s="168" t="str">
        <f t="shared" si="7"/>
        <v>PI.IC.NE.050204.01</v>
      </c>
      <c r="O126" s="168" t="str">
        <f t="shared" si="8"/>
        <v>PH.IC.NE.050204.01</v>
      </c>
      <c r="Q126" s="168" t="str">
        <f t="shared" si="9"/>
        <v>CL.IC.NE.050204.01</v>
      </c>
    </row>
    <row r="127" spans="1:31" s="167" customFormat="1" ht="15">
      <c r="A127" s="167" t="s">
        <v>7344</v>
      </c>
      <c r="C127" s="61" t="s">
        <v>6291</v>
      </c>
      <c r="E127" s="61" t="s">
        <v>12430</v>
      </c>
      <c r="F127" s="167" t="s">
        <v>7809</v>
      </c>
      <c r="G127" s="167" t="s">
        <v>7337</v>
      </c>
      <c r="H127" s="62" t="s">
        <v>12210</v>
      </c>
      <c r="I127" s="167" t="s">
        <v>7338</v>
      </c>
      <c r="J127" s="63" t="str">
        <f t="shared" si="5"/>
        <v>IC.NE.050205</v>
      </c>
      <c r="K127" s="61" t="s">
        <v>12175</v>
      </c>
      <c r="L127" s="167" t="str">
        <f t="shared" si="6"/>
        <v>Person, place, time, situation</v>
      </c>
      <c r="M127" s="168" t="str">
        <f t="shared" si="7"/>
        <v>PI.IC.NE.050205.01</v>
      </c>
      <c r="O127" s="168" t="str">
        <f t="shared" si="8"/>
        <v>PH.IC.NE.050205.01</v>
      </c>
      <c r="Q127" s="168" t="str">
        <f t="shared" si="9"/>
        <v>CL.IC.NE.050205.01</v>
      </c>
    </row>
    <row r="128" spans="1:31" s="167" customFormat="1" ht="15">
      <c r="A128" s="167" t="s">
        <v>7344</v>
      </c>
      <c r="C128" s="61" t="s">
        <v>6291</v>
      </c>
      <c r="E128" s="61" t="s">
        <v>12430</v>
      </c>
      <c r="F128" s="167" t="s">
        <v>7809</v>
      </c>
      <c r="G128" s="167" t="s">
        <v>7339</v>
      </c>
      <c r="H128" s="62" t="s">
        <v>6988</v>
      </c>
      <c r="I128" s="167" t="s">
        <v>7135</v>
      </c>
      <c r="J128" s="63" t="str">
        <f t="shared" si="5"/>
        <v>IC.NE.050206</v>
      </c>
      <c r="K128" s="61" t="s">
        <v>2379</v>
      </c>
      <c r="L128" s="167" t="str">
        <f t="shared" si="6"/>
        <v>Unable to assess</v>
      </c>
      <c r="M128" s="168" t="str">
        <f t="shared" si="7"/>
        <v>PI.IC.NE.050206.01</v>
      </c>
      <c r="O128" s="168" t="str">
        <f t="shared" si="8"/>
        <v>PH.IC.NE.050206.01</v>
      </c>
      <c r="Q128" s="168" t="str">
        <f t="shared" si="9"/>
        <v>CL.IC.NE.050206.01</v>
      </c>
      <c r="R128" s="167" t="s">
        <v>4415</v>
      </c>
      <c r="S128" s="167">
        <v>49</v>
      </c>
    </row>
    <row r="129" spans="1:33" s="167" customFormat="1" ht="15">
      <c r="A129" s="167" t="s">
        <v>7344</v>
      </c>
      <c r="C129" s="61" t="s">
        <v>6291</v>
      </c>
      <c r="D129" s="167" t="s">
        <v>7340</v>
      </c>
      <c r="E129" s="61" t="s">
        <v>3812</v>
      </c>
      <c r="F129" s="167" t="s">
        <v>7341</v>
      </c>
      <c r="G129" s="167" t="s">
        <v>7342</v>
      </c>
      <c r="H129" s="62" t="s">
        <v>11848</v>
      </c>
      <c r="I129" s="167" t="s">
        <v>10532</v>
      </c>
      <c r="J129" s="63" t="str">
        <f t="shared" si="5"/>
        <v>IC.NE.050301</v>
      </c>
      <c r="K129" s="61" t="s">
        <v>2379</v>
      </c>
      <c r="L129" s="167" t="str">
        <f t="shared" si="6"/>
        <v>Ability Within Normal Limits</v>
      </c>
      <c r="M129" s="168" t="str">
        <f t="shared" si="7"/>
        <v>PI.IC.NE.050301.01</v>
      </c>
      <c r="O129" s="168" t="str">
        <f t="shared" si="8"/>
        <v>PH.IC.NE.050301.01</v>
      </c>
      <c r="Q129" s="168" t="str">
        <f t="shared" si="9"/>
        <v>CL.IC.NE.050301.01</v>
      </c>
    </row>
    <row r="130" spans="1:33" s="167" customFormat="1" ht="15">
      <c r="A130" s="167" t="s">
        <v>7344</v>
      </c>
      <c r="C130" s="61" t="s">
        <v>6291</v>
      </c>
      <c r="E130" s="61" t="s">
        <v>3812</v>
      </c>
      <c r="F130" s="167" t="s">
        <v>7341</v>
      </c>
      <c r="G130" s="167" t="s">
        <v>7336</v>
      </c>
      <c r="H130" s="62" t="s">
        <v>12030</v>
      </c>
      <c r="I130" s="167" t="s">
        <v>7336</v>
      </c>
      <c r="J130" s="63" t="str">
        <f t="shared" ref="J130:J193" si="10">CONCATENATE("IC.NE.",C130,E130,H130)</f>
        <v>IC.NE.050302</v>
      </c>
      <c r="K130" s="61" t="s">
        <v>2379</v>
      </c>
      <c r="L130" s="167" t="str">
        <f t="shared" ref="L130:L193" si="11">G130</f>
        <v>Slurred</v>
      </c>
      <c r="M130" s="168" t="str">
        <f t="shared" ref="M130:M193" si="12">CONCATENATE("PI.",J130,".",K130)</f>
        <v>PI.IC.NE.050302.01</v>
      </c>
      <c r="O130" s="168" t="str">
        <f t="shared" ref="O130:O193" si="13">CONCATENATE("PH.",J130,".",K130)</f>
        <v>PH.IC.NE.050302.01</v>
      </c>
      <c r="Q130" s="168" t="str">
        <f t="shared" ref="Q130:Q193" si="14">CONCATENATE("CL.",J130,".",K130)</f>
        <v>CL.IC.NE.050302.01</v>
      </c>
    </row>
    <row r="131" spans="1:33" s="167" customFormat="1" ht="15">
      <c r="A131" s="167" t="s">
        <v>7344</v>
      </c>
      <c r="C131" s="61" t="s">
        <v>6291</v>
      </c>
      <c r="E131" s="61" t="s">
        <v>12592</v>
      </c>
      <c r="F131" s="167" t="s">
        <v>7341</v>
      </c>
      <c r="G131" s="167" t="s">
        <v>7496</v>
      </c>
      <c r="H131" s="62" t="s">
        <v>12032</v>
      </c>
      <c r="I131" s="167" t="s">
        <v>7335</v>
      </c>
      <c r="J131" s="63" t="str">
        <f t="shared" si="10"/>
        <v>IC.NE.050303</v>
      </c>
      <c r="K131" s="61" t="s">
        <v>2379</v>
      </c>
      <c r="L131" s="167" t="str">
        <f t="shared" si="11"/>
        <v>Expressive aphasia</v>
      </c>
      <c r="M131" s="168" t="str">
        <f t="shared" si="12"/>
        <v>PI.IC.NE.050303.01</v>
      </c>
      <c r="O131" s="168" t="str">
        <f t="shared" si="13"/>
        <v>PH.IC.NE.050303.01</v>
      </c>
      <c r="Q131" s="168" t="str">
        <f t="shared" si="14"/>
        <v>CL.IC.NE.050303.01</v>
      </c>
    </row>
    <row r="132" spans="1:33" s="167" customFormat="1" ht="15">
      <c r="A132" s="167" t="s">
        <v>7344</v>
      </c>
      <c r="C132" s="61" t="s">
        <v>6291</v>
      </c>
      <c r="E132" s="61" t="s">
        <v>3812</v>
      </c>
      <c r="F132" s="167" t="s">
        <v>7341</v>
      </c>
      <c r="G132" s="167" t="s">
        <v>7173</v>
      </c>
      <c r="H132" s="62" t="s">
        <v>12028</v>
      </c>
      <c r="I132" s="167" t="s">
        <v>7173</v>
      </c>
      <c r="J132" s="63" t="str">
        <f t="shared" si="10"/>
        <v>IC.NE.050304</v>
      </c>
      <c r="K132" s="61" t="s">
        <v>2379</v>
      </c>
      <c r="L132" s="167" t="str">
        <f t="shared" si="11"/>
        <v>Dysarthria</v>
      </c>
      <c r="M132" s="168" t="str">
        <f t="shared" si="12"/>
        <v>PI.IC.NE.050304.01</v>
      </c>
      <c r="O132" s="168" t="str">
        <f t="shared" si="13"/>
        <v>PH.IC.NE.050304.01</v>
      </c>
      <c r="Q132" s="168" t="str">
        <f t="shared" si="14"/>
        <v>CL.IC.NE.050304.01</v>
      </c>
    </row>
    <row r="133" spans="1:33" s="167" customFormat="1" ht="15">
      <c r="A133" s="167" t="s">
        <v>7344</v>
      </c>
      <c r="C133" s="61" t="s">
        <v>6291</v>
      </c>
      <c r="E133" s="61" t="s">
        <v>12592</v>
      </c>
      <c r="F133" s="167" t="s">
        <v>7341</v>
      </c>
      <c r="G133" s="167" t="s">
        <v>7174</v>
      </c>
      <c r="H133" s="62" t="s">
        <v>12210</v>
      </c>
      <c r="I133" s="167" t="s">
        <v>7174</v>
      </c>
      <c r="J133" s="63" t="str">
        <f t="shared" si="10"/>
        <v>IC.NE.050305</v>
      </c>
      <c r="K133" s="61" t="s">
        <v>2379</v>
      </c>
      <c r="L133" s="167" t="str">
        <f t="shared" si="11"/>
        <v>Intubated</v>
      </c>
      <c r="M133" s="168" t="str">
        <f t="shared" si="12"/>
        <v>PI.IC.NE.050305.01</v>
      </c>
      <c r="O133" s="168" t="str">
        <f t="shared" si="13"/>
        <v>PH.IC.NE.050305.01</v>
      </c>
      <c r="Q133" s="168" t="str">
        <f t="shared" si="14"/>
        <v>CL.IC.NE.050305.01</v>
      </c>
    </row>
    <row r="134" spans="1:33" s="167" customFormat="1" ht="15">
      <c r="A134" s="167" t="s">
        <v>7344</v>
      </c>
      <c r="C134" s="61" t="s">
        <v>6291</v>
      </c>
      <c r="E134" s="61" t="s">
        <v>3812</v>
      </c>
      <c r="F134" s="167" t="s">
        <v>7341</v>
      </c>
      <c r="G134" s="167" t="s">
        <v>7175</v>
      </c>
      <c r="H134" s="62" t="s">
        <v>12212</v>
      </c>
      <c r="I134" s="167" t="s">
        <v>12207</v>
      </c>
      <c r="J134" s="63" t="str">
        <f t="shared" si="10"/>
        <v>IC.NE.050306</v>
      </c>
      <c r="K134" s="61" t="s">
        <v>2379</v>
      </c>
      <c r="L134" s="167" t="str">
        <f t="shared" si="11"/>
        <v>Unable to assess:  specify</v>
      </c>
      <c r="M134" s="168" t="str">
        <f t="shared" si="12"/>
        <v>PI.IC.NE.050306.01</v>
      </c>
      <c r="O134" s="168" t="str">
        <f t="shared" si="13"/>
        <v>PH.IC.NE.050306.01</v>
      </c>
      <c r="Q134" s="168" t="str">
        <f t="shared" si="14"/>
        <v>CL.IC.NE.050306.01</v>
      </c>
    </row>
    <row r="135" spans="1:33" s="167" customFormat="1" ht="15">
      <c r="A135" s="167" t="s">
        <v>7344</v>
      </c>
      <c r="C135" s="61" t="s">
        <v>212</v>
      </c>
      <c r="E135" s="61" t="s">
        <v>0</v>
      </c>
      <c r="F135" s="167" t="s">
        <v>7341</v>
      </c>
      <c r="G135" s="167" t="s">
        <v>7377</v>
      </c>
      <c r="H135" s="62" t="s">
        <v>12225</v>
      </c>
      <c r="I135" s="167" t="s">
        <v>12437</v>
      </c>
      <c r="J135" s="63" t="str">
        <f t="shared" si="10"/>
        <v>IC.NE.050307</v>
      </c>
      <c r="K135" s="61" t="s">
        <v>1702</v>
      </c>
      <c r="L135" s="167" t="str">
        <f t="shared" si="11"/>
        <v>Other: describe</v>
      </c>
      <c r="M135" s="168" t="str">
        <f t="shared" si="12"/>
        <v>PI.IC.NE.050307.01</v>
      </c>
      <c r="O135" s="168" t="str">
        <f t="shared" si="13"/>
        <v>PH.IC.NE.050307.01</v>
      </c>
      <c r="Q135" s="168" t="str">
        <f t="shared" si="14"/>
        <v>CL.IC.NE.050307.01</v>
      </c>
    </row>
    <row r="136" spans="1:33" s="167" customFormat="1" ht="15">
      <c r="A136" s="167" t="s">
        <v>7344</v>
      </c>
      <c r="C136" s="61" t="s">
        <v>6291</v>
      </c>
      <c r="E136" s="61" t="s">
        <v>3812</v>
      </c>
      <c r="F136" s="167" t="s">
        <v>7341</v>
      </c>
      <c r="G136" s="167" t="s">
        <v>13556</v>
      </c>
      <c r="H136" s="62" t="s">
        <v>11638</v>
      </c>
      <c r="J136" s="63" t="str">
        <f t="shared" si="10"/>
        <v>IC.NE.050308</v>
      </c>
      <c r="K136" s="61" t="s">
        <v>2379</v>
      </c>
      <c r="L136" s="167" t="str">
        <f t="shared" si="11"/>
        <v>Tracheostomy/laryngectomy</v>
      </c>
      <c r="M136" s="168" t="str">
        <f t="shared" si="12"/>
        <v>PI.IC.NE.050308.01</v>
      </c>
      <c r="O136" s="168" t="str">
        <f t="shared" si="13"/>
        <v>PH.IC.NE.050308.01</v>
      </c>
      <c r="Q136" s="168" t="str">
        <f t="shared" si="14"/>
        <v>CL.IC.NE.050308.01</v>
      </c>
      <c r="AF136" s="167" t="s">
        <v>12773</v>
      </c>
      <c r="AG136" s="167">
        <v>1434</v>
      </c>
    </row>
    <row r="137" spans="1:33" s="167" customFormat="1" ht="15">
      <c r="A137" s="167" t="s">
        <v>7344</v>
      </c>
      <c r="C137" s="61" t="s">
        <v>6291</v>
      </c>
      <c r="D137" s="167" t="s">
        <v>7534</v>
      </c>
      <c r="E137" s="61" t="s">
        <v>12594</v>
      </c>
      <c r="F137" s="167" t="s">
        <v>7207</v>
      </c>
      <c r="G137" s="167" t="s">
        <v>7378</v>
      </c>
      <c r="H137" s="62" t="s">
        <v>11848</v>
      </c>
      <c r="I137" s="167" t="s">
        <v>7379</v>
      </c>
      <c r="J137" s="63" t="str">
        <f t="shared" si="10"/>
        <v>IC.NE.050401</v>
      </c>
      <c r="K137" s="61" t="s">
        <v>12182</v>
      </c>
      <c r="L137" s="167" t="str">
        <f t="shared" si="11"/>
        <v>Babinski sign downward</v>
      </c>
      <c r="M137" s="168" t="str">
        <f t="shared" si="12"/>
        <v>PI.IC.NE.050401.02</v>
      </c>
      <c r="O137" s="168" t="str">
        <f t="shared" si="13"/>
        <v>PH.IC.NE.050401.02</v>
      </c>
      <c r="Q137" s="168" t="str">
        <f t="shared" si="14"/>
        <v>CL.IC.NE.050401.02</v>
      </c>
      <c r="R137" s="167" t="s">
        <v>4415</v>
      </c>
      <c r="S137" s="167">
        <v>88</v>
      </c>
    </row>
    <row r="138" spans="1:33" s="167" customFormat="1" ht="15">
      <c r="A138" s="167" t="s">
        <v>7344</v>
      </c>
      <c r="C138" s="61" t="s">
        <v>6291</v>
      </c>
      <c r="E138" s="61" t="s">
        <v>12594</v>
      </c>
      <c r="F138" s="167" t="s">
        <v>7207</v>
      </c>
      <c r="G138" s="167" t="s">
        <v>7380</v>
      </c>
      <c r="H138" s="62" t="s">
        <v>12030</v>
      </c>
      <c r="I138" s="167" t="s">
        <v>7716</v>
      </c>
      <c r="J138" s="63" t="str">
        <f t="shared" si="10"/>
        <v>IC.NE.050402</v>
      </c>
      <c r="K138" s="61" t="s">
        <v>2379</v>
      </c>
      <c r="L138" s="167" t="str">
        <f t="shared" si="11"/>
        <v>Babinski sign indifferent</v>
      </c>
      <c r="M138" s="168" t="str">
        <f t="shared" si="12"/>
        <v>PI.IC.NE.050402.01</v>
      </c>
      <c r="O138" s="168" t="str">
        <f t="shared" si="13"/>
        <v>PH.IC.NE.050402.01</v>
      </c>
      <c r="Q138" s="168" t="str">
        <f t="shared" si="14"/>
        <v>CL.IC.NE.050402.01</v>
      </c>
    </row>
    <row r="139" spans="1:33" s="167" customFormat="1" ht="15">
      <c r="A139" s="167" t="s">
        <v>7344</v>
      </c>
      <c r="C139" s="61" t="s">
        <v>6291</v>
      </c>
      <c r="E139" s="61" t="s">
        <v>6464</v>
      </c>
      <c r="F139" s="167" t="s">
        <v>7207</v>
      </c>
      <c r="G139" s="167" t="s">
        <v>7717</v>
      </c>
      <c r="H139" s="62" t="s">
        <v>12032</v>
      </c>
      <c r="I139" s="167" t="s">
        <v>7557</v>
      </c>
      <c r="J139" s="63" t="str">
        <f t="shared" si="10"/>
        <v>IC.NE.050403</v>
      </c>
      <c r="K139" s="61" t="s">
        <v>4192</v>
      </c>
      <c r="L139" s="167" t="str">
        <f t="shared" si="11"/>
        <v>Babinski sign upward</v>
      </c>
      <c r="M139" s="168" t="str">
        <f t="shared" si="12"/>
        <v>PI.IC.NE.050403.02</v>
      </c>
      <c r="O139" s="168" t="str">
        <f t="shared" si="13"/>
        <v>PH.IC.NE.050403.02</v>
      </c>
      <c r="Q139" s="168" t="str">
        <f t="shared" si="14"/>
        <v>CL.IC.NE.050403.02</v>
      </c>
      <c r="R139" s="167" t="s">
        <v>12465</v>
      </c>
      <c r="S139" s="167">
        <v>88</v>
      </c>
    </row>
    <row r="140" spans="1:33" s="167" customFormat="1" ht="15">
      <c r="A140" s="167" t="s">
        <v>7344</v>
      </c>
      <c r="C140" s="61" t="s">
        <v>6291</v>
      </c>
      <c r="D140" s="167" t="s">
        <v>2546</v>
      </c>
      <c r="E140" s="61" t="s">
        <v>6291</v>
      </c>
      <c r="F140" s="167" t="s">
        <v>2546</v>
      </c>
      <c r="G140" s="167" t="s">
        <v>7558</v>
      </c>
      <c r="H140" s="62" t="s">
        <v>11848</v>
      </c>
      <c r="I140" s="167" t="s">
        <v>7558</v>
      </c>
      <c r="J140" s="63" t="str">
        <f t="shared" si="10"/>
        <v>IC.NE.050501</v>
      </c>
      <c r="K140" s="61" t="s">
        <v>2379</v>
      </c>
      <c r="L140" s="167" t="str">
        <f t="shared" si="11"/>
        <v>Focal</v>
      </c>
      <c r="M140" s="168" t="str">
        <f t="shared" si="12"/>
        <v>PI.IC.NE.050501.01</v>
      </c>
      <c r="O140" s="168" t="str">
        <f t="shared" si="13"/>
        <v>PH.IC.NE.050501.01</v>
      </c>
      <c r="Q140" s="168" t="str">
        <f t="shared" si="14"/>
        <v>CL.IC.NE.050501.01</v>
      </c>
      <c r="R140" s="167" t="s">
        <v>12465</v>
      </c>
      <c r="S140" s="167">
        <v>506</v>
      </c>
    </row>
    <row r="141" spans="1:33" s="167" customFormat="1" ht="15">
      <c r="A141" s="167" t="s">
        <v>7344</v>
      </c>
      <c r="C141" s="61" t="s">
        <v>6291</v>
      </c>
      <c r="E141" s="61" t="s">
        <v>6291</v>
      </c>
      <c r="F141" s="167" t="s">
        <v>12438</v>
      </c>
      <c r="G141" s="167" t="s">
        <v>7559</v>
      </c>
      <c r="H141" s="62" t="s">
        <v>12030</v>
      </c>
      <c r="I141" s="167" t="s">
        <v>7559</v>
      </c>
      <c r="J141" s="63" t="str">
        <f t="shared" si="10"/>
        <v>IC.NE.050502</v>
      </c>
      <c r="K141" s="61" t="s">
        <v>12175</v>
      </c>
      <c r="L141" s="167" t="str">
        <f t="shared" si="11"/>
        <v>Clonic</v>
      </c>
      <c r="M141" s="168" t="str">
        <f t="shared" si="12"/>
        <v>PI.IC.NE.050502.01</v>
      </c>
      <c r="O141" s="168" t="str">
        <f t="shared" si="13"/>
        <v>PH.IC.NE.050502.01</v>
      </c>
      <c r="Q141" s="168" t="str">
        <f t="shared" si="14"/>
        <v>CL.IC.NE.050502.01</v>
      </c>
      <c r="R141" s="167" t="s">
        <v>12465</v>
      </c>
      <c r="S141" s="167">
        <v>506</v>
      </c>
    </row>
    <row r="142" spans="1:33" s="167" customFormat="1" ht="15">
      <c r="A142" s="167" t="s">
        <v>7344</v>
      </c>
      <c r="C142" s="61" t="s">
        <v>6291</v>
      </c>
      <c r="E142" s="61" t="s">
        <v>6291</v>
      </c>
      <c r="F142" s="167" t="s">
        <v>2546</v>
      </c>
      <c r="G142" s="167" t="s">
        <v>7560</v>
      </c>
      <c r="H142" s="62" t="s">
        <v>12032</v>
      </c>
      <c r="I142" s="167" t="s">
        <v>7560</v>
      </c>
      <c r="J142" s="63" t="str">
        <f t="shared" si="10"/>
        <v>IC.NE.050503</v>
      </c>
      <c r="K142" s="61" t="s">
        <v>12182</v>
      </c>
      <c r="L142" s="167" t="str">
        <f t="shared" si="11"/>
        <v>Focal-Motor</v>
      </c>
      <c r="M142" s="168" t="str">
        <f t="shared" si="12"/>
        <v>PI.IC.NE.050503.02</v>
      </c>
      <c r="O142" s="168" t="str">
        <f t="shared" si="13"/>
        <v>PH.IC.NE.050503.02</v>
      </c>
      <c r="Q142" s="168" t="str">
        <f t="shared" si="14"/>
        <v>CL.IC.NE.050503.02</v>
      </c>
      <c r="R142" s="167" t="s">
        <v>12465</v>
      </c>
      <c r="S142" s="167">
        <v>506</v>
      </c>
    </row>
    <row r="143" spans="1:33" s="167" customFormat="1" ht="15">
      <c r="A143" s="167" t="s">
        <v>7344</v>
      </c>
      <c r="C143" s="61" t="s">
        <v>6291</v>
      </c>
      <c r="D143" s="167" t="s">
        <v>12452</v>
      </c>
      <c r="E143" s="61" t="s">
        <v>6291</v>
      </c>
      <c r="F143" s="167" t="s">
        <v>2546</v>
      </c>
      <c r="G143" s="167" t="s">
        <v>7561</v>
      </c>
      <c r="H143" s="62" t="s">
        <v>12594</v>
      </c>
      <c r="I143" s="167" t="s">
        <v>7561</v>
      </c>
      <c r="J143" s="63" t="str">
        <f t="shared" si="10"/>
        <v>IC.NE.050504</v>
      </c>
      <c r="K143" s="61" t="s">
        <v>2379</v>
      </c>
      <c r="L143" s="167" t="str">
        <f t="shared" si="11"/>
        <v>Partial</v>
      </c>
      <c r="M143" s="168" t="str">
        <f t="shared" si="12"/>
        <v>PI.IC.NE.050504.01</v>
      </c>
      <c r="O143" s="168" t="str">
        <f t="shared" si="13"/>
        <v>PH.IC.NE.050504.01</v>
      </c>
      <c r="Q143" s="168" t="str">
        <f t="shared" si="14"/>
        <v>CL.IC.NE.050504.01</v>
      </c>
      <c r="R143" s="167" t="s">
        <v>12465</v>
      </c>
      <c r="S143" s="167">
        <v>506</v>
      </c>
    </row>
    <row r="144" spans="1:33" s="167" customFormat="1" ht="15">
      <c r="A144" s="167" t="s">
        <v>7344</v>
      </c>
      <c r="C144" s="61" t="s">
        <v>6291</v>
      </c>
      <c r="E144" s="61" t="s">
        <v>6291</v>
      </c>
      <c r="F144" s="167" t="s">
        <v>2546</v>
      </c>
      <c r="G144" s="167" t="s">
        <v>7721</v>
      </c>
      <c r="H144" s="62" t="s">
        <v>6291</v>
      </c>
      <c r="I144" s="167" t="s">
        <v>7721</v>
      </c>
      <c r="J144" s="63" t="str">
        <f t="shared" si="10"/>
        <v>IC.NE.050505</v>
      </c>
      <c r="K144" s="61" t="s">
        <v>2379</v>
      </c>
      <c r="L144" s="167" t="str">
        <f t="shared" si="11"/>
        <v>Subtle</v>
      </c>
      <c r="M144" s="168" t="str">
        <f t="shared" si="12"/>
        <v>PI.IC.NE.050505.01</v>
      </c>
      <c r="O144" s="168" t="str">
        <f t="shared" si="13"/>
        <v>PH.IC.NE.050505.01</v>
      </c>
      <c r="Q144" s="168" t="str">
        <f t="shared" si="14"/>
        <v>CL.IC.NE.050505.01</v>
      </c>
      <c r="R144" s="167" t="s">
        <v>12465</v>
      </c>
      <c r="S144" s="167">
        <v>506</v>
      </c>
    </row>
    <row r="145" spans="1:33" s="167" customFormat="1" ht="15">
      <c r="A145" s="167" t="s">
        <v>7344</v>
      </c>
      <c r="C145" s="61" t="s">
        <v>6291</v>
      </c>
      <c r="E145" s="61" t="s">
        <v>6291</v>
      </c>
      <c r="F145" s="167" t="s">
        <v>2546</v>
      </c>
      <c r="G145" s="167" t="s">
        <v>7722</v>
      </c>
      <c r="H145" s="62" t="s">
        <v>6988</v>
      </c>
      <c r="I145" s="167" t="s">
        <v>7722</v>
      </c>
      <c r="J145" s="63" t="str">
        <f t="shared" si="10"/>
        <v>IC.NE.050506</v>
      </c>
      <c r="K145" s="61" t="s">
        <v>2379</v>
      </c>
      <c r="L145" s="167" t="str">
        <f t="shared" si="11"/>
        <v>Tonic</v>
      </c>
      <c r="M145" s="168" t="str">
        <f t="shared" si="12"/>
        <v>PI.IC.NE.050506.01</v>
      </c>
      <c r="O145" s="168" t="str">
        <f t="shared" si="13"/>
        <v>PH.IC.NE.050506.01</v>
      </c>
      <c r="Q145" s="168" t="str">
        <f t="shared" si="14"/>
        <v>CL.IC.NE.050506.01</v>
      </c>
      <c r="R145" s="167" t="s">
        <v>12465</v>
      </c>
      <c r="S145" s="167">
        <v>506</v>
      </c>
    </row>
    <row r="146" spans="1:33" s="167" customFormat="1" ht="15">
      <c r="A146" s="167" t="s">
        <v>7344</v>
      </c>
      <c r="C146" s="61" t="s">
        <v>6291</v>
      </c>
      <c r="E146" s="61" t="s">
        <v>6291</v>
      </c>
      <c r="F146" s="167" t="s">
        <v>2546</v>
      </c>
      <c r="G146" s="167" t="s">
        <v>7719</v>
      </c>
      <c r="H146" s="62" t="s">
        <v>6317</v>
      </c>
      <c r="I146" s="167" t="s">
        <v>7719</v>
      </c>
      <c r="J146" s="63" t="str">
        <f t="shared" si="10"/>
        <v>IC.NE.050507</v>
      </c>
      <c r="K146" s="61" t="s">
        <v>2379</v>
      </c>
      <c r="L146" s="167" t="str">
        <f t="shared" si="11"/>
        <v>Tonic-Clonic</v>
      </c>
      <c r="M146" s="168" t="str">
        <f t="shared" si="12"/>
        <v>PI.IC.NE.050507.01</v>
      </c>
      <c r="O146" s="168" t="str">
        <f t="shared" si="13"/>
        <v>PH.IC.NE.050507.01</v>
      </c>
      <c r="Q146" s="168" t="str">
        <f t="shared" si="14"/>
        <v>CL.IC.NE.050507.01</v>
      </c>
      <c r="R146" s="167" t="s">
        <v>12465</v>
      </c>
      <c r="S146" s="167">
        <v>506</v>
      </c>
    </row>
    <row r="147" spans="1:33" s="167" customFormat="1" ht="15">
      <c r="A147" s="167" t="s">
        <v>7344</v>
      </c>
      <c r="C147" s="61" t="s">
        <v>212</v>
      </c>
      <c r="E147" s="61" t="s">
        <v>212</v>
      </c>
      <c r="F147" s="167" t="s">
        <v>2546</v>
      </c>
      <c r="G147" s="167" t="s">
        <v>4761</v>
      </c>
      <c r="H147" s="62" t="s">
        <v>92</v>
      </c>
      <c r="I147" s="167" t="s">
        <v>4761</v>
      </c>
      <c r="J147" s="63" t="str">
        <f t="shared" si="10"/>
        <v>IC.NE.050508</v>
      </c>
      <c r="K147" s="61" t="s">
        <v>12182</v>
      </c>
      <c r="L147" s="167" t="str">
        <f t="shared" si="11"/>
        <v>None</v>
      </c>
      <c r="M147" s="168" t="str">
        <f t="shared" si="12"/>
        <v>PI.IC.NE.050508.02</v>
      </c>
      <c r="O147" s="168" t="str">
        <f t="shared" si="13"/>
        <v>PH.IC.NE.050508.02</v>
      </c>
      <c r="Q147" s="168" t="str">
        <f t="shared" si="14"/>
        <v>CL.IC.NE.050508.02</v>
      </c>
      <c r="R147" s="167" t="s">
        <v>12465</v>
      </c>
      <c r="S147" s="167">
        <v>506</v>
      </c>
    </row>
    <row r="148" spans="1:33" s="167" customFormat="1" ht="15">
      <c r="A148" s="167" t="s">
        <v>7344</v>
      </c>
      <c r="C148" s="61" t="s">
        <v>212</v>
      </c>
      <c r="D148" s="167" t="s">
        <v>13693</v>
      </c>
      <c r="E148" s="61" t="s">
        <v>12212</v>
      </c>
      <c r="F148" s="167" t="s">
        <v>13693</v>
      </c>
      <c r="G148" s="167" t="s">
        <v>11046</v>
      </c>
      <c r="H148" s="62" t="s">
        <v>11848</v>
      </c>
      <c r="I148" s="167" t="s">
        <v>10532</v>
      </c>
      <c r="J148" s="63" t="str">
        <f t="shared" si="10"/>
        <v>IC.NE.050601</v>
      </c>
      <c r="K148" s="61" t="s">
        <v>11848</v>
      </c>
      <c r="L148" s="167" t="str">
        <f t="shared" si="11"/>
        <v>Within normal limits</v>
      </c>
      <c r="M148" s="168" t="str">
        <f t="shared" si="12"/>
        <v>PI.IC.NE.050601.01</v>
      </c>
      <c r="O148" s="168" t="str">
        <f t="shared" si="13"/>
        <v>PH.IC.NE.050601.01</v>
      </c>
      <c r="Q148" s="168" t="str">
        <f t="shared" si="14"/>
        <v>CL.IC.NE.050601.01</v>
      </c>
      <c r="R148" s="167" t="s">
        <v>12465</v>
      </c>
      <c r="S148" s="167">
        <v>506</v>
      </c>
      <c r="AF148" s="167" t="s">
        <v>12773</v>
      </c>
      <c r="AG148" s="167">
        <v>1401</v>
      </c>
    </row>
    <row r="149" spans="1:33" s="167" customFormat="1" ht="15">
      <c r="A149" s="167" t="s">
        <v>7344</v>
      </c>
      <c r="C149" s="61" t="s">
        <v>6291</v>
      </c>
      <c r="E149" s="61" t="s">
        <v>12212</v>
      </c>
      <c r="F149" s="167" t="s">
        <v>13693</v>
      </c>
      <c r="G149" s="167" t="s">
        <v>13694</v>
      </c>
      <c r="H149" s="62" t="s">
        <v>12030</v>
      </c>
      <c r="I149" s="167" t="s">
        <v>13695</v>
      </c>
      <c r="J149" s="63" t="str">
        <f t="shared" si="10"/>
        <v>IC.NE.050602</v>
      </c>
      <c r="K149" s="61" t="s">
        <v>11848</v>
      </c>
      <c r="L149" s="167" t="str">
        <f t="shared" si="11"/>
        <v>Not within normal limits</v>
      </c>
      <c r="M149" s="168" t="str">
        <f t="shared" si="12"/>
        <v>PI.IC.NE.050602.01</v>
      </c>
      <c r="O149" s="168" t="str">
        <f t="shared" si="13"/>
        <v>PH.IC.NE.050602.01</v>
      </c>
      <c r="Q149" s="168" t="str">
        <f t="shared" si="14"/>
        <v>CL.IC.NE.050602.01</v>
      </c>
      <c r="R149" s="167" t="s">
        <v>12465</v>
      </c>
      <c r="S149" s="167">
        <v>506</v>
      </c>
      <c r="AF149" s="167" t="s">
        <v>12773</v>
      </c>
      <c r="AG149" s="167">
        <v>1401</v>
      </c>
    </row>
    <row r="150" spans="1:33" s="167" customFormat="1" ht="15">
      <c r="A150" s="167" t="s">
        <v>7344</v>
      </c>
      <c r="B150" s="167" t="s">
        <v>7720</v>
      </c>
      <c r="C150" s="61" t="s">
        <v>6988</v>
      </c>
      <c r="D150" s="167" t="s">
        <v>13478</v>
      </c>
      <c r="E150" s="61" t="s">
        <v>2379</v>
      </c>
      <c r="F150" s="167" t="s">
        <v>7889</v>
      </c>
      <c r="G150" s="167" t="s">
        <v>10463</v>
      </c>
      <c r="H150" s="62" t="s">
        <v>11848</v>
      </c>
      <c r="I150" s="167" t="s">
        <v>10463</v>
      </c>
      <c r="J150" s="63" t="str">
        <f t="shared" si="10"/>
        <v>IC.NE.060101</v>
      </c>
      <c r="K150" s="61" t="s">
        <v>2379</v>
      </c>
      <c r="L150" s="167" t="str">
        <f t="shared" si="11"/>
        <v>Present</v>
      </c>
      <c r="M150" s="168" t="str">
        <f t="shared" si="12"/>
        <v>PI.IC.NE.060101.01</v>
      </c>
      <c r="O150" s="168" t="str">
        <f t="shared" si="13"/>
        <v>PH.IC.NE.060101.01</v>
      </c>
      <c r="Q150" s="168" t="str">
        <f t="shared" si="14"/>
        <v>CL.IC.NE.060101.01</v>
      </c>
    </row>
    <row r="151" spans="1:33" s="167" customFormat="1" ht="15">
      <c r="A151" s="167" t="s">
        <v>7344</v>
      </c>
      <c r="C151" s="61" t="s">
        <v>6988</v>
      </c>
      <c r="E151" s="61" t="s">
        <v>12175</v>
      </c>
      <c r="F151" s="167" t="s">
        <v>7889</v>
      </c>
      <c r="G151" s="167" t="s">
        <v>10464</v>
      </c>
      <c r="H151" s="62" t="s">
        <v>12030</v>
      </c>
      <c r="I151" s="167" t="s">
        <v>10464</v>
      </c>
      <c r="J151" s="63" t="str">
        <f t="shared" si="10"/>
        <v>IC.NE.060102</v>
      </c>
      <c r="K151" s="61" t="s">
        <v>12175</v>
      </c>
      <c r="L151" s="167" t="str">
        <f t="shared" si="11"/>
        <v>Absent</v>
      </c>
      <c r="M151" s="168" t="str">
        <f t="shared" si="12"/>
        <v>PI.IC.NE.060102.01</v>
      </c>
      <c r="O151" s="168" t="str">
        <f t="shared" si="13"/>
        <v>PH.IC.NE.060102.01</v>
      </c>
      <c r="Q151" s="168" t="str">
        <f t="shared" si="14"/>
        <v>CL.IC.NE.060102.01</v>
      </c>
    </row>
    <row r="152" spans="1:33" s="167" customFormat="1" ht="15">
      <c r="A152" s="167" t="s">
        <v>7344</v>
      </c>
      <c r="C152" s="61" t="s">
        <v>6988</v>
      </c>
      <c r="D152" s="167" t="s">
        <v>7890</v>
      </c>
      <c r="E152" s="61" t="s">
        <v>12175</v>
      </c>
      <c r="F152" s="167" t="s">
        <v>7890</v>
      </c>
      <c r="G152" s="167" t="s">
        <v>10463</v>
      </c>
      <c r="H152" s="62" t="s">
        <v>12032</v>
      </c>
      <c r="I152" s="167" t="s">
        <v>10463</v>
      </c>
      <c r="J152" s="63" t="str">
        <f t="shared" si="10"/>
        <v>IC.NE.060103</v>
      </c>
      <c r="K152" s="61" t="s">
        <v>12175</v>
      </c>
      <c r="L152" s="167" t="str">
        <f t="shared" si="11"/>
        <v>Present</v>
      </c>
      <c r="M152" s="168" t="str">
        <f t="shared" si="12"/>
        <v>PI.IC.NE.060103.01</v>
      </c>
      <c r="O152" s="168" t="str">
        <f t="shared" si="13"/>
        <v>PH.IC.NE.060103.01</v>
      </c>
      <c r="Q152" s="168" t="str">
        <f t="shared" si="14"/>
        <v>CL.IC.NE.060103.01</v>
      </c>
    </row>
    <row r="153" spans="1:33" s="167" customFormat="1" ht="15">
      <c r="A153" s="167" t="s">
        <v>7344</v>
      </c>
      <c r="C153" s="61" t="s">
        <v>6988</v>
      </c>
      <c r="E153" s="61" t="s">
        <v>12175</v>
      </c>
      <c r="F153" s="167" t="s">
        <v>7890</v>
      </c>
      <c r="G153" s="167" t="s">
        <v>10464</v>
      </c>
      <c r="H153" s="62" t="s">
        <v>12028</v>
      </c>
      <c r="I153" s="167" t="s">
        <v>10464</v>
      </c>
      <c r="J153" s="63" t="str">
        <f t="shared" si="10"/>
        <v>IC.NE.060104</v>
      </c>
      <c r="K153" s="61" t="s">
        <v>12175</v>
      </c>
      <c r="L153" s="167" t="str">
        <f t="shared" si="11"/>
        <v>Absent</v>
      </c>
      <c r="M153" s="168" t="str">
        <f t="shared" si="12"/>
        <v>PI.IC.NE.060104.01</v>
      </c>
      <c r="O153" s="168" t="str">
        <f t="shared" si="13"/>
        <v>PH.IC.NE.060104.01</v>
      </c>
      <c r="Q153" s="168" t="str">
        <f t="shared" si="14"/>
        <v>CL.IC.NE.060104.01</v>
      </c>
    </row>
    <row r="154" spans="1:33" s="167" customFormat="1" ht="15">
      <c r="A154" s="167" t="s">
        <v>7344</v>
      </c>
      <c r="C154" s="61" t="s">
        <v>6988</v>
      </c>
      <c r="D154" s="167" t="s">
        <v>8053</v>
      </c>
      <c r="E154" s="61" t="s">
        <v>12430</v>
      </c>
      <c r="F154" s="167" t="s">
        <v>8053</v>
      </c>
      <c r="G154" s="167" t="s">
        <v>10463</v>
      </c>
      <c r="H154" s="62" t="s">
        <v>11848</v>
      </c>
      <c r="I154" s="167" t="s">
        <v>10463</v>
      </c>
      <c r="J154" s="63" t="str">
        <f t="shared" si="10"/>
        <v>IC.NE.060201</v>
      </c>
      <c r="K154" s="61" t="s">
        <v>12175</v>
      </c>
      <c r="L154" s="167" t="str">
        <f t="shared" si="11"/>
        <v>Present</v>
      </c>
      <c r="M154" s="168" t="str">
        <f t="shared" si="12"/>
        <v>PI.IC.NE.060201.01</v>
      </c>
      <c r="O154" s="168" t="str">
        <f t="shared" si="13"/>
        <v>PH.IC.NE.060201.01</v>
      </c>
      <c r="Q154" s="168" t="str">
        <f t="shared" si="14"/>
        <v>CL.IC.NE.060201.01</v>
      </c>
    </row>
    <row r="155" spans="1:33" s="167" customFormat="1" ht="15">
      <c r="A155" s="167" t="s">
        <v>7344</v>
      </c>
      <c r="C155" s="61" t="s">
        <v>6988</v>
      </c>
      <c r="E155" s="61" t="s">
        <v>12430</v>
      </c>
      <c r="F155" s="167" t="s">
        <v>8053</v>
      </c>
      <c r="G155" s="167" t="s">
        <v>10464</v>
      </c>
      <c r="H155" s="62" t="s">
        <v>12030</v>
      </c>
      <c r="I155" s="167" t="s">
        <v>10464</v>
      </c>
      <c r="J155" s="63" t="str">
        <f t="shared" si="10"/>
        <v>IC.NE.060202</v>
      </c>
      <c r="K155" s="61" t="s">
        <v>12175</v>
      </c>
      <c r="L155" s="167" t="str">
        <f t="shared" si="11"/>
        <v>Absent</v>
      </c>
      <c r="M155" s="168" t="str">
        <f t="shared" si="12"/>
        <v>PI.IC.NE.060202.01</v>
      </c>
      <c r="O155" s="168" t="str">
        <f t="shared" si="13"/>
        <v>PH.IC.NE.060202.01</v>
      </c>
      <c r="Q155" s="168" t="str">
        <f t="shared" si="14"/>
        <v>CL.IC.NE.060202.01</v>
      </c>
    </row>
    <row r="156" spans="1:33" s="167" customFormat="1" ht="15">
      <c r="A156" s="167" t="s">
        <v>7344</v>
      </c>
      <c r="C156" s="61" t="s">
        <v>6988</v>
      </c>
      <c r="E156" s="61" t="s">
        <v>12430</v>
      </c>
      <c r="F156" s="167" t="s">
        <v>8053</v>
      </c>
      <c r="G156" s="167" t="s">
        <v>8054</v>
      </c>
      <c r="H156" s="62" t="s">
        <v>12032</v>
      </c>
      <c r="I156" s="167" t="s">
        <v>8054</v>
      </c>
      <c r="J156" s="63" t="str">
        <f t="shared" si="10"/>
        <v>IC.NE.060203</v>
      </c>
      <c r="K156" s="61" t="s">
        <v>12175</v>
      </c>
      <c r="L156" s="167" t="str">
        <f t="shared" si="11"/>
        <v>Diminished</v>
      </c>
      <c r="M156" s="168" t="str">
        <f t="shared" si="12"/>
        <v>PI.IC.NE.060203.01</v>
      </c>
      <c r="O156" s="168" t="str">
        <f t="shared" si="13"/>
        <v>PH.IC.NE.060203.01</v>
      </c>
      <c r="Q156" s="168" t="str">
        <f t="shared" si="14"/>
        <v>CL.IC.NE.060203.01</v>
      </c>
    </row>
    <row r="157" spans="1:33" s="167" customFormat="1" ht="15">
      <c r="A157" s="167" t="s">
        <v>7344</v>
      </c>
      <c r="C157" s="61" t="s">
        <v>6988</v>
      </c>
      <c r="E157" s="61" t="s">
        <v>12430</v>
      </c>
      <c r="F157" s="167" t="s">
        <v>7891</v>
      </c>
      <c r="G157" s="167" t="s">
        <v>7339</v>
      </c>
      <c r="H157" s="62" t="s">
        <v>6464</v>
      </c>
      <c r="I157" s="167" t="s">
        <v>7135</v>
      </c>
      <c r="J157" s="63" t="str">
        <f t="shared" si="10"/>
        <v>IC.NE.060204</v>
      </c>
      <c r="K157" s="61" t="s">
        <v>12175</v>
      </c>
      <c r="L157" s="167" t="str">
        <f t="shared" si="11"/>
        <v>Unable to assess</v>
      </c>
      <c r="M157" s="168" t="str">
        <f t="shared" si="12"/>
        <v>PI.IC.NE.060204.01</v>
      </c>
      <c r="O157" s="168" t="str">
        <f t="shared" si="13"/>
        <v>PH.IC.NE.060204.01</v>
      </c>
      <c r="Q157" s="168" t="str">
        <f t="shared" si="14"/>
        <v>CL.IC.NE.060204.01</v>
      </c>
      <c r="R157" s="167" t="s">
        <v>12465</v>
      </c>
      <c r="S157" s="167">
        <v>508</v>
      </c>
    </row>
    <row r="158" spans="1:33" s="167" customFormat="1" ht="15">
      <c r="A158" s="167" t="s">
        <v>7344</v>
      </c>
      <c r="C158" s="61" t="s">
        <v>6988</v>
      </c>
      <c r="D158" s="167" t="s">
        <v>7399</v>
      </c>
      <c r="E158" s="61" t="s">
        <v>12185</v>
      </c>
      <c r="F158" s="167" t="s">
        <v>7237</v>
      </c>
      <c r="G158" s="167" t="s">
        <v>7238</v>
      </c>
      <c r="H158" s="62" t="s">
        <v>11848</v>
      </c>
      <c r="I158" s="167" t="s">
        <v>7238</v>
      </c>
      <c r="J158" s="63" t="str">
        <f t="shared" si="10"/>
        <v>IC.NE.060301</v>
      </c>
      <c r="K158" s="61" t="s">
        <v>12175</v>
      </c>
      <c r="L158" s="167" t="str">
        <f t="shared" si="11"/>
        <v>Time</v>
      </c>
      <c r="M158" s="168" t="str">
        <f t="shared" si="12"/>
        <v>PI.IC.NE.060301.01</v>
      </c>
      <c r="O158" s="168" t="str">
        <f t="shared" si="13"/>
        <v>PH.IC.NE.060301.01</v>
      </c>
      <c r="Q158" s="168" t="str">
        <f t="shared" si="14"/>
        <v>CL.IC.NE.060301.01</v>
      </c>
    </row>
    <row r="159" spans="1:33" s="167" customFormat="1" ht="15">
      <c r="A159" s="167" t="s">
        <v>7344</v>
      </c>
      <c r="C159" s="61" t="s">
        <v>6988</v>
      </c>
      <c r="E159" s="61" t="s">
        <v>12185</v>
      </c>
      <c r="F159" s="167" t="s">
        <v>7237</v>
      </c>
      <c r="G159" s="167" t="s">
        <v>10650</v>
      </c>
      <c r="H159" s="62" t="s">
        <v>12030</v>
      </c>
      <c r="I159" s="167" t="s">
        <v>10650</v>
      </c>
      <c r="J159" s="63" t="str">
        <f t="shared" si="10"/>
        <v>IC.NE.060302</v>
      </c>
      <c r="K159" s="61" t="s">
        <v>12175</v>
      </c>
      <c r="L159" s="167" t="str">
        <f t="shared" si="11"/>
        <v>Place</v>
      </c>
      <c r="M159" s="168" t="str">
        <f t="shared" si="12"/>
        <v>PI.IC.NE.060302.01</v>
      </c>
      <c r="O159" s="168" t="str">
        <f t="shared" si="13"/>
        <v>PH.IC.NE.060302.01</v>
      </c>
      <c r="Q159" s="168" t="str">
        <f t="shared" si="14"/>
        <v>CL.IC.NE.060302.01</v>
      </c>
    </row>
    <row r="160" spans="1:33" s="167" customFormat="1" ht="15">
      <c r="A160" s="167" t="s">
        <v>7344</v>
      </c>
      <c r="C160" s="61" t="s">
        <v>6988</v>
      </c>
      <c r="E160" s="61" t="s">
        <v>12185</v>
      </c>
      <c r="F160" s="167" t="s">
        <v>7237</v>
      </c>
      <c r="G160" s="167" t="s">
        <v>7814</v>
      </c>
      <c r="H160" s="62" t="s">
        <v>12032</v>
      </c>
      <c r="I160" s="167" t="s">
        <v>7814</v>
      </c>
      <c r="J160" s="63" t="str">
        <f t="shared" si="10"/>
        <v>IC.NE.060303</v>
      </c>
      <c r="K160" s="61" t="s">
        <v>12175</v>
      </c>
      <c r="L160" s="167" t="str">
        <f t="shared" si="11"/>
        <v>Person</v>
      </c>
      <c r="M160" s="168" t="str">
        <f t="shared" si="12"/>
        <v>PI.IC.NE.060303.01</v>
      </c>
      <c r="O160" s="168" t="str">
        <f t="shared" si="13"/>
        <v>PH.IC.NE.060303.01</v>
      </c>
      <c r="Q160" s="168" t="str">
        <f t="shared" si="14"/>
        <v>CL.IC.NE.060303.01</v>
      </c>
    </row>
    <row r="161" spans="1:33" s="167" customFormat="1" ht="15">
      <c r="A161" s="167" t="s">
        <v>7344</v>
      </c>
      <c r="C161" s="61" t="s">
        <v>6988</v>
      </c>
      <c r="E161" s="61" t="s">
        <v>12185</v>
      </c>
      <c r="F161" s="167" t="s">
        <v>7237</v>
      </c>
      <c r="G161" s="167" t="s">
        <v>7402</v>
      </c>
      <c r="H161" s="62" t="s">
        <v>12028</v>
      </c>
      <c r="I161" s="167" t="s">
        <v>7402</v>
      </c>
      <c r="J161" s="63" t="str">
        <f t="shared" si="10"/>
        <v>IC.NE.060304</v>
      </c>
      <c r="K161" s="61" t="s">
        <v>12175</v>
      </c>
      <c r="L161" s="167" t="str">
        <f t="shared" si="11"/>
        <v>Situation</v>
      </c>
      <c r="M161" s="168" t="str">
        <f t="shared" si="12"/>
        <v>PI.IC.NE.060304.01</v>
      </c>
      <c r="O161" s="168" t="str">
        <f t="shared" si="13"/>
        <v>PH.IC.NE.060304.01</v>
      </c>
      <c r="Q161" s="168" t="str">
        <f t="shared" si="14"/>
        <v>CL.IC.NE.060304.01</v>
      </c>
    </row>
    <row r="162" spans="1:33" s="167" customFormat="1" ht="15">
      <c r="A162" s="167" t="s">
        <v>7344</v>
      </c>
      <c r="C162" s="61" t="s">
        <v>6988</v>
      </c>
      <c r="D162" s="167" t="s">
        <v>7403</v>
      </c>
      <c r="E162" s="61" t="s">
        <v>6464</v>
      </c>
      <c r="F162" s="167" t="s">
        <v>7272</v>
      </c>
      <c r="G162" s="167" t="s">
        <v>7442</v>
      </c>
      <c r="H162" s="62" t="s">
        <v>12175</v>
      </c>
      <c r="I162" s="167" t="s">
        <v>7442</v>
      </c>
      <c r="J162" s="63" t="str">
        <f t="shared" si="10"/>
        <v>IC.NE.060401</v>
      </c>
      <c r="K162" s="61" t="s">
        <v>12175</v>
      </c>
      <c r="L162" s="167" t="str">
        <f t="shared" si="11"/>
        <v>Complex</v>
      </c>
      <c r="M162" s="168" t="str">
        <f t="shared" si="12"/>
        <v>PI.IC.NE.060401.01</v>
      </c>
      <c r="O162" s="168" t="str">
        <f t="shared" si="13"/>
        <v>PH.IC.NE.060401.01</v>
      </c>
      <c r="Q162" s="168" t="str">
        <f t="shared" si="14"/>
        <v>CL.IC.NE.060401.01</v>
      </c>
    </row>
    <row r="163" spans="1:33" s="167" customFormat="1" ht="15">
      <c r="A163" s="167" t="s">
        <v>7344</v>
      </c>
      <c r="C163" s="61" t="s">
        <v>6988</v>
      </c>
      <c r="E163" s="61" t="s">
        <v>6464</v>
      </c>
      <c r="F163" s="167" t="s">
        <v>7272</v>
      </c>
      <c r="G163" s="167" t="s">
        <v>7443</v>
      </c>
      <c r="H163" s="62" t="s">
        <v>12430</v>
      </c>
      <c r="I163" s="167" t="s">
        <v>7443</v>
      </c>
      <c r="J163" s="63" t="str">
        <f t="shared" si="10"/>
        <v>IC.NE.060402</v>
      </c>
      <c r="K163" s="61" t="s">
        <v>12175</v>
      </c>
      <c r="L163" s="167" t="str">
        <f t="shared" si="11"/>
        <v>Simple</v>
      </c>
      <c r="M163" s="168" t="str">
        <f t="shared" si="12"/>
        <v>PI.IC.NE.060402.01</v>
      </c>
      <c r="O163" s="168" t="str">
        <f t="shared" si="13"/>
        <v>PH.IC.NE.060402.01</v>
      </c>
      <c r="Q163" s="168" t="str">
        <f t="shared" si="14"/>
        <v>CL.IC.NE.060402.01</v>
      </c>
    </row>
    <row r="164" spans="1:33" s="167" customFormat="1" ht="15">
      <c r="A164" s="167" t="s">
        <v>7344</v>
      </c>
      <c r="C164" s="61" t="s">
        <v>6988</v>
      </c>
      <c r="E164" s="61" t="s">
        <v>6464</v>
      </c>
      <c r="F164" s="167" t="s">
        <v>7272</v>
      </c>
      <c r="G164" s="167" t="s">
        <v>7444</v>
      </c>
      <c r="H164" s="62" t="s">
        <v>12185</v>
      </c>
      <c r="I164" s="167" t="s">
        <v>7445</v>
      </c>
      <c r="J164" s="63" t="str">
        <f t="shared" si="10"/>
        <v>IC.NE.060403</v>
      </c>
      <c r="K164" s="61" t="s">
        <v>12175</v>
      </c>
      <c r="L164" s="167" t="str">
        <f t="shared" si="11"/>
        <v>Mimics Only</v>
      </c>
      <c r="M164" s="168" t="str">
        <f t="shared" si="12"/>
        <v>PI.IC.NE.060403.01</v>
      </c>
      <c r="O164" s="168" t="str">
        <f t="shared" si="13"/>
        <v>PH.IC.NE.060403.01</v>
      </c>
      <c r="Q164" s="168" t="str">
        <f t="shared" si="14"/>
        <v>CL.IC.NE.060403.01</v>
      </c>
    </row>
    <row r="165" spans="1:33" s="167" customFormat="1" ht="15">
      <c r="A165" s="167" t="s">
        <v>7344</v>
      </c>
      <c r="C165" s="61" t="s">
        <v>6988</v>
      </c>
      <c r="E165" s="61" t="s">
        <v>6464</v>
      </c>
      <c r="F165" s="167" t="s">
        <v>7272</v>
      </c>
      <c r="G165" s="167" t="s">
        <v>7446</v>
      </c>
      <c r="H165" s="62" t="s">
        <v>6464</v>
      </c>
      <c r="I165" s="167" t="s">
        <v>10277</v>
      </c>
      <c r="J165" s="63" t="str">
        <f t="shared" si="10"/>
        <v>IC.NE.060404</v>
      </c>
      <c r="K165" s="61" t="s">
        <v>12175</v>
      </c>
      <c r="L165" s="167" t="str">
        <f t="shared" si="11"/>
        <v>Intermittently</v>
      </c>
      <c r="M165" s="168" t="str">
        <f t="shared" si="12"/>
        <v>PI.IC.NE.060404.01</v>
      </c>
      <c r="O165" s="168" t="str">
        <f t="shared" si="13"/>
        <v>PH.IC.NE.060404.01</v>
      </c>
      <c r="Q165" s="168" t="str">
        <f t="shared" si="14"/>
        <v>CL.IC.NE.060404.01</v>
      </c>
    </row>
    <row r="166" spans="1:33" s="167" customFormat="1" ht="15">
      <c r="A166" s="167" t="s">
        <v>7344</v>
      </c>
      <c r="C166" s="61" t="s">
        <v>6988</v>
      </c>
      <c r="E166" s="61" t="s">
        <v>6464</v>
      </c>
      <c r="F166" s="167" t="s">
        <v>7272</v>
      </c>
      <c r="G166" s="167" t="s">
        <v>12157</v>
      </c>
      <c r="H166" s="62" t="s">
        <v>6291</v>
      </c>
      <c r="I166" s="167" t="s">
        <v>12157</v>
      </c>
      <c r="J166" s="63" t="str">
        <f t="shared" si="10"/>
        <v>IC.NE.060405</v>
      </c>
      <c r="K166" s="61" t="s">
        <v>2379</v>
      </c>
      <c r="L166" s="167" t="str">
        <f t="shared" si="11"/>
        <v>None</v>
      </c>
      <c r="M166" s="168" t="str">
        <f t="shared" si="12"/>
        <v>PI.IC.NE.060405.01</v>
      </c>
      <c r="O166" s="168" t="str">
        <f t="shared" si="13"/>
        <v>PH.IC.NE.060405.01</v>
      </c>
      <c r="Q166" s="168" t="str">
        <f t="shared" si="14"/>
        <v>CL.IC.NE.060405.01</v>
      </c>
    </row>
    <row r="167" spans="1:33" s="167" customFormat="1" ht="15">
      <c r="A167" s="167" t="s">
        <v>7344</v>
      </c>
      <c r="C167" s="61" t="s">
        <v>6988</v>
      </c>
      <c r="D167" s="167" t="s">
        <v>7447</v>
      </c>
      <c r="E167" s="61" t="s">
        <v>6291</v>
      </c>
      <c r="F167" s="167" t="s">
        <v>7448</v>
      </c>
      <c r="G167" s="167" t="s">
        <v>10463</v>
      </c>
      <c r="H167" s="62" t="s">
        <v>11848</v>
      </c>
      <c r="I167" s="167" t="s">
        <v>10463</v>
      </c>
      <c r="J167" s="63" t="str">
        <f t="shared" si="10"/>
        <v>IC.NE.060501</v>
      </c>
      <c r="K167" s="61" t="s">
        <v>12175</v>
      </c>
      <c r="L167" s="167" t="str">
        <f t="shared" si="11"/>
        <v>Present</v>
      </c>
      <c r="M167" s="168" t="str">
        <f t="shared" si="12"/>
        <v>PI.IC.NE.060501.01</v>
      </c>
      <c r="O167" s="168" t="str">
        <f t="shared" si="13"/>
        <v>PH.IC.NE.060501.01</v>
      </c>
      <c r="Q167" s="168" t="str">
        <f t="shared" si="14"/>
        <v>CL.IC.NE.060501.01</v>
      </c>
    </row>
    <row r="168" spans="1:33" s="167" customFormat="1" ht="15">
      <c r="A168" s="167" t="s">
        <v>7344</v>
      </c>
      <c r="C168" s="61" t="s">
        <v>6988</v>
      </c>
      <c r="E168" s="61" t="s">
        <v>6291</v>
      </c>
      <c r="F168" s="167" t="s">
        <v>7448</v>
      </c>
      <c r="G168" s="167" t="s">
        <v>10464</v>
      </c>
      <c r="H168" s="62" t="s">
        <v>12030</v>
      </c>
      <c r="I168" s="167" t="s">
        <v>10464</v>
      </c>
      <c r="J168" s="63" t="str">
        <f t="shared" si="10"/>
        <v>IC.NE.060502</v>
      </c>
      <c r="K168" s="61" t="s">
        <v>2379</v>
      </c>
      <c r="L168" s="167" t="str">
        <f t="shared" si="11"/>
        <v>Absent</v>
      </c>
      <c r="M168" s="168" t="str">
        <f t="shared" si="12"/>
        <v>PI.IC.NE.060502.01</v>
      </c>
      <c r="O168" s="168" t="str">
        <f t="shared" si="13"/>
        <v>PH.IC.NE.060502.01</v>
      </c>
      <c r="Q168" s="168" t="str">
        <f t="shared" si="14"/>
        <v>CL.IC.NE.060502.01</v>
      </c>
    </row>
    <row r="169" spans="1:33" s="167" customFormat="1" ht="15">
      <c r="A169" s="167" t="s">
        <v>7344</v>
      </c>
      <c r="C169" s="61" t="s">
        <v>6988</v>
      </c>
      <c r="E169" s="61" t="s">
        <v>6291</v>
      </c>
      <c r="F169" s="167" t="s">
        <v>7448</v>
      </c>
      <c r="G169" s="167" t="s">
        <v>8054</v>
      </c>
      <c r="H169" s="62" t="s">
        <v>12032</v>
      </c>
      <c r="I169" s="167" t="s">
        <v>7449</v>
      </c>
      <c r="J169" s="63" t="str">
        <f t="shared" si="10"/>
        <v>IC.NE.060503</v>
      </c>
      <c r="K169" s="61" t="s">
        <v>12175</v>
      </c>
      <c r="L169" s="167" t="str">
        <f t="shared" si="11"/>
        <v>Diminished</v>
      </c>
      <c r="M169" s="168" t="str">
        <f t="shared" si="12"/>
        <v>PI.IC.NE.060503.01</v>
      </c>
      <c r="O169" s="168" t="str">
        <f t="shared" si="13"/>
        <v>PH.IC.NE.060503.01</v>
      </c>
      <c r="Q169" s="168" t="str">
        <f t="shared" si="14"/>
        <v>CL.IC.NE.060503.01</v>
      </c>
    </row>
    <row r="170" spans="1:33" s="167" customFormat="1" ht="15">
      <c r="A170" s="167" t="s">
        <v>7344</v>
      </c>
      <c r="C170" s="61" t="s">
        <v>6988</v>
      </c>
      <c r="E170" s="61" t="s">
        <v>6291</v>
      </c>
      <c r="F170" s="167" t="s">
        <v>7448</v>
      </c>
      <c r="G170" s="167" t="s">
        <v>7339</v>
      </c>
      <c r="H170" s="62" t="s">
        <v>6464</v>
      </c>
      <c r="I170" s="167" t="s">
        <v>7135</v>
      </c>
      <c r="J170" s="63" t="str">
        <f t="shared" si="10"/>
        <v>IC.NE.060504</v>
      </c>
      <c r="K170" s="61" t="s">
        <v>12175</v>
      </c>
      <c r="L170" s="167" t="str">
        <f t="shared" si="11"/>
        <v>Unable to assess</v>
      </c>
      <c r="M170" s="168" t="str">
        <f t="shared" si="12"/>
        <v>PI.IC.NE.060504.01</v>
      </c>
      <c r="O170" s="168" t="str">
        <f t="shared" si="13"/>
        <v>PH.IC.NE.060504.01</v>
      </c>
      <c r="Q170" s="168" t="str">
        <f t="shared" si="14"/>
        <v>CL.IC.NE.060504.01</v>
      </c>
      <c r="R170" s="167" t="s">
        <v>4415</v>
      </c>
      <c r="S170" s="167">
        <v>509</v>
      </c>
    </row>
    <row r="171" spans="1:33" s="167" customFormat="1" ht="15">
      <c r="A171" s="167" t="s">
        <v>7344</v>
      </c>
      <c r="C171" s="61" t="s">
        <v>6988</v>
      </c>
      <c r="D171" s="167" t="s">
        <v>7450</v>
      </c>
      <c r="E171" s="61" t="s">
        <v>6988</v>
      </c>
      <c r="F171" s="167" t="s">
        <v>7627</v>
      </c>
      <c r="G171" s="167" t="s">
        <v>7628</v>
      </c>
      <c r="H171" s="62" t="s">
        <v>11848</v>
      </c>
      <c r="I171" s="167" t="s">
        <v>7629</v>
      </c>
      <c r="J171" s="63" t="str">
        <f t="shared" si="10"/>
        <v>IC.NE.060601</v>
      </c>
      <c r="K171" s="61" t="s">
        <v>2379</v>
      </c>
      <c r="L171" s="167" t="str">
        <f t="shared" si="11"/>
        <v>Smile symmetrical</v>
      </c>
      <c r="M171" s="168" t="str">
        <f t="shared" si="12"/>
        <v>PI.IC.NE.060601.01</v>
      </c>
      <c r="O171" s="168" t="str">
        <f t="shared" si="13"/>
        <v>PH.IC.NE.060601.01</v>
      </c>
      <c r="Q171" s="168" t="str">
        <f t="shared" si="14"/>
        <v>CL.IC.NE.060601.01</v>
      </c>
    </row>
    <row r="172" spans="1:33" s="167" customFormat="1" ht="15">
      <c r="A172" s="167" t="s">
        <v>7344</v>
      </c>
      <c r="C172" s="61" t="s">
        <v>6988</v>
      </c>
      <c r="E172" s="61" t="s">
        <v>6988</v>
      </c>
      <c r="F172" s="167" t="s">
        <v>7627</v>
      </c>
      <c r="G172" s="167" t="s">
        <v>7630</v>
      </c>
      <c r="H172" s="62" t="s">
        <v>12030</v>
      </c>
      <c r="I172" s="167" t="s">
        <v>7631</v>
      </c>
      <c r="J172" s="63" t="str">
        <f t="shared" si="10"/>
        <v>IC.NE.060602</v>
      </c>
      <c r="K172" s="61" t="s">
        <v>2379</v>
      </c>
      <c r="L172" s="167" t="str">
        <f t="shared" si="11"/>
        <v>Smile asymmetrical right side doesn't move</v>
      </c>
      <c r="M172" s="168" t="str">
        <f t="shared" si="12"/>
        <v>PI.IC.NE.060602.01</v>
      </c>
      <c r="O172" s="168" t="str">
        <f t="shared" si="13"/>
        <v>PH.IC.NE.060602.01</v>
      </c>
      <c r="Q172" s="168" t="str">
        <f t="shared" si="14"/>
        <v>CL.IC.NE.060602.01</v>
      </c>
    </row>
    <row r="173" spans="1:33" s="167" customFormat="1" ht="15">
      <c r="A173" s="167" t="s">
        <v>7344</v>
      </c>
      <c r="C173" s="61" t="s">
        <v>6988</v>
      </c>
      <c r="E173" s="61" t="s">
        <v>6988</v>
      </c>
      <c r="F173" s="167" t="s">
        <v>7627</v>
      </c>
      <c r="G173" s="167" t="s">
        <v>7474</v>
      </c>
      <c r="H173" s="62" t="s">
        <v>12032</v>
      </c>
      <c r="I173" s="167" t="s">
        <v>7475</v>
      </c>
      <c r="J173" s="63" t="str">
        <f t="shared" si="10"/>
        <v>IC.NE.060603</v>
      </c>
      <c r="K173" s="61" t="s">
        <v>1702</v>
      </c>
      <c r="L173" s="167" t="str">
        <f t="shared" si="11"/>
        <v>Smile asymmetrical left side doesn't move</v>
      </c>
      <c r="M173" s="168" t="str">
        <f t="shared" si="12"/>
        <v>PI.IC.NE.060603.01</v>
      </c>
      <c r="O173" s="168" t="str">
        <f t="shared" si="13"/>
        <v>PH.IC.NE.060603.01</v>
      </c>
      <c r="Q173" s="168" t="str">
        <f t="shared" si="14"/>
        <v>CL.IC.NE.060603.01</v>
      </c>
    </row>
    <row r="174" spans="1:33" s="167" customFormat="1" ht="15">
      <c r="A174" s="167" t="s">
        <v>7344</v>
      </c>
      <c r="C174" s="61" t="s">
        <v>6988</v>
      </c>
      <c r="E174" s="61" t="s">
        <v>6988</v>
      </c>
      <c r="F174" s="167" t="s">
        <v>7627</v>
      </c>
      <c r="G174" s="167" t="s">
        <v>13555</v>
      </c>
      <c r="H174" s="62" t="s">
        <v>12028</v>
      </c>
      <c r="I174" s="167" t="s">
        <v>6869</v>
      </c>
      <c r="J174" s="63" t="str">
        <f t="shared" si="10"/>
        <v>IC.NE.060604</v>
      </c>
      <c r="K174" s="61" t="s">
        <v>2379</v>
      </c>
      <c r="L174" s="167" t="str">
        <f t="shared" si="11"/>
        <v>Unable to follow directions</v>
      </c>
      <c r="M174" s="168" t="str">
        <f t="shared" si="12"/>
        <v>PI.IC.NE.060604.01</v>
      </c>
      <c r="O174" s="168" t="str">
        <f t="shared" si="13"/>
        <v>PH.IC.NE.060604.01</v>
      </c>
      <c r="Q174" s="168" t="str">
        <f t="shared" si="14"/>
        <v>CL.IC.NE.060604.01</v>
      </c>
      <c r="AF174" s="167" t="s">
        <v>12773</v>
      </c>
      <c r="AG174" s="167">
        <v>1432</v>
      </c>
    </row>
    <row r="175" spans="1:33" s="167" customFormat="1" ht="15">
      <c r="A175" s="167" t="s">
        <v>7344</v>
      </c>
      <c r="C175" s="61" t="s">
        <v>6988</v>
      </c>
      <c r="D175" s="167" t="s">
        <v>7637</v>
      </c>
      <c r="E175" s="61" t="s">
        <v>6317</v>
      </c>
      <c r="F175" s="167" t="s">
        <v>7638</v>
      </c>
      <c r="G175" s="167" t="s">
        <v>10463</v>
      </c>
      <c r="H175" s="62" t="s">
        <v>11848</v>
      </c>
      <c r="I175" s="167" t="s">
        <v>10463</v>
      </c>
      <c r="J175" s="63" t="str">
        <f t="shared" si="10"/>
        <v>IC.NE.060701</v>
      </c>
      <c r="K175" s="61" t="s">
        <v>2379</v>
      </c>
      <c r="L175" s="167" t="str">
        <f t="shared" si="11"/>
        <v>Present</v>
      </c>
      <c r="M175" s="168" t="str">
        <f t="shared" si="12"/>
        <v>PI.IC.NE.060701.01</v>
      </c>
      <c r="O175" s="168" t="str">
        <f t="shared" si="13"/>
        <v>PH.IC.NE.060701.01</v>
      </c>
      <c r="Q175" s="168" t="str">
        <f t="shared" si="14"/>
        <v>CL.IC.NE.060701.01</v>
      </c>
    </row>
    <row r="176" spans="1:33" s="167" customFormat="1" ht="15">
      <c r="A176" s="167" t="s">
        <v>7344</v>
      </c>
      <c r="C176" s="61" t="s">
        <v>6988</v>
      </c>
      <c r="E176" s="61" t="s">
        <v>6317</v>
      </c>
      <c r="F176" s="167" t="s">
        <v>7638</v>
      </c>
      <c r="G176" s="167" t="s">
        <v>10464</v>
      </c>
      <c r="H176" s="62" t="s">
        <v>12030</v>
      </c>
      <c r="I176" s="167" t="s">
        <v>10464</v>
      </c>
      <c r="J176" s="63" t="str">
        <f t="shared" si="10"/>
        <v>IC.NE.060702</v>
      </c>
      <c r="K176" s="61" t="s">
        <v>2379</v>
      </c>
      <c r="L176" s="167" t="str">
        <f t="shared" si="11"/>
        <v>Absent</v>
      </c>
      <c r="M176" s="168" t="str">
        <f t="shared" si="12"/>
        <v>PI.IC.NE.060702.01</v>
      </c>
      <c r="O176" s="168" t="str">
        <f t="shared" si="13"/>
        <v>PH.IC.NE.060702.01</v>
      </c>
      <c r="Q176" s="168" t="str">
        <f t="shared" si="14"/>
        <v>CL.IC.NE.060702.01</v>
      </c>
    </row>
    <row r="177" spans="1:33" s="167" customFormat="1" ht="15">
      <c r="A177" s="167" t="s">
        <v>7344</v>
      </c>
      <c r="C177" s="61" t="s">
        <v>6988</v>
      </c>
      <c r="E177" s="61" t="s">
        <v>6317</v>
      </c>
      <c r="F177" s="167" t="s">
        <v>7638</v>
      </c>
      <c r="G177" s="167" t="s">
        <v>8054</v>
      </c>
      <c r="H177" s="62" t="s">
        <v>12032</v>
      </c>
      <c r="I177" s="167" t="s">
        <v>7449</v>
      </c>
      <c r="J177" s="63" t="str">
        <f t="shared" si="10"/>
        <v>IC.NE.060703</v>
      </c>
      <c r="K177" s="61" t="s">
        <v>12175</v>
      </c>
      <c r="L177" s="167" t="str">
        <f t="shared" si="11"/>
        <v>Diminished</v>
      </c>
      <c r="M177" s="168" t="str">
        <f t="shared" si="12"/>
        <v>PI.IC.NE.060703.01</v>
      </c>
      <c r="O177" s="168" t="str">
        <f t="shared" si="13"/>
        <v>PH.IC.NE.060703.01</v>
      </c>
      <c r="Q177" s="168" t="str">
        <f t="shared" si="14"/>
        <v>CL.IC.NE.060703.01</v>
      </c>
    </row>
    <row r="178" spans="1:33" s="167" customFormat="1" ht="15">
      <c r="A178" s="167" t="s">
        <v>7344</v>
      </c>
      <c r="C178" s="61" t="s">
        <v>6988</v>
      </c>
      <c r="E178" s="61" t="s">
        <v>6317</v>
      </c>
      <c r="F178" s="167" t="s">
        <v>7638</v>
      </c>
      <c r="G178" s="167" t="s">
        <v>7639</v>
      </c>
      <c r="H178" s="62" t="s">
        <v>6464</v>
      </c>
      <c r="I178" s="167" t="s">
        <v>7135</v>
      </c>
      <c r="J178" s="63" t="str">
        <f t="shared" si="10"/>
        <v>IC.NE.060704</v>
      </c>
      <c r="K178" s="61" t="s">
        <v>12175</v>
      </c>
      <c r="L178" s="167" t="str">
        <f t="shared" si="11"/>
        <v>Unable to assess:  specify</v>
      </c>
      <c r="M178" s="168" t="str">
        <f t="shared" si="12"/>
        <v>PI.IC.NE.060704.01</v>
      </c>
      <c r="O178" s="168" t="str">
        <f t="shared" si="13"/>
        <v>PH.IC.NE.060704.01</v>
      </c>
      <c r="Q178" s="168" t="str">
        <f t="shared" si="14"/>
        <v>CL.IC.NE.060704.01</v>
      </c>
      <c r="R178" s="167" t="s">
        <v>12465</v>
      </c>
      <c r="S178" s="167">
        <v>510</v>
      </c>
    </row>
    <row r="179" spans="1:33" s="167" customFormat="1" ht="15">
      <c r="A179" s="167" t="s">
        <v>7344</v>
      </c>
      <c r="C179" s="61" t="s">
        <v>6988</v>
      </c>
      <c r="D179" s="167" t="s">
        <v>7479</v>
      </c>
      <c r="E179" s="61" t="s">
        <v>3574</v>
      </c>
      <c r="F179" s="167" t="s">
        <v>7480</v>
      </c>
      <c r="G179" s="167" t="s">
        <v>7481</v>
      </c>
      <c r="H179" s="62" t="s">
        <v>11848</v>
      </c>
      <c r="I179" s="167" t="s">
        <v>7803</v>
      </c>
      <c r="J179" s="63" t="str">
        <f t="shared" si="10"/>
        <v>IC.NE.060801</v>
      </c>
      <c r="K179" s="61" t="s">
        <v>2379</v>
      </c>
      <c r="L179" s="167" t="str">
        <f t="shared" si="11"/>
        <v>Tongue midline</v>
      </c>
      <c r="M179" s="168" t="str">
        <f t="shared" si="12"/>
        <v>PI.IC.NE.060801.01</v>
      </c>
      <c r="O179" s="168" t="str">
        <f t="shared" si="13"/>
        <v>PH.IC.NE.060801.01</v>
      </c>
      <c r="Q179" s="168" t="str">
        <f t="shared" si="14"/>
        <v>CL.IC.NE.060801.01</v>
      </c>
    </row>
    <row r="180" spans="1:33" s="167" customFormat="1" ht="15">
      <c r="A180" s="167" t="s">
        <v>7344</v>
      </c>
      <c r="C180" s="61" t="s">
        <v>6988</v>
      </c>
      <c r="E180" s="61" t="s">
        <v>3574</v>
      </c>
      <c r="F180" s="167" t="s">
        <v>7480</v>
      </c>
      <c r="G180" s="167" t="s">
        <v>7804</v>
      </c>
      <c r="H180" s="62" t="s">
        <v>12030</v>
      </c>
      <c r="I180" s="167" t="s">
        <v>7805</v>
      </c>
      <c r="J180" s="63" t="str">
        <f t="shared" si="10"/>
        <v>IC.NE.060802</v>
      </c>
      <c r="K180" s="61" t="s">
        <v>2379</v>
      </c>
      <c r="L180" s="167" t="str">
        <f t="shared" si="11"/>
        <v>Tongue deviates to right</v>
      </c>
      <c r="M180" s="168" t="str">
        <f t="shared" si="12"/>
        <v>PI.IC.NE.060802.01</v>
      </c>
      <c r="O180" s="168" t="str">
        <f t="shared" si="13"/>
        <v>PH.IC.NE.060802.01</v>
      </c>
      <c r="Q180" s="168" t="str">
        <f t="shared" si="14"/>
        <v>CL.IC.NE.060802.01</v>
      </c>
    </row>
    <row r="181" spans="1:33" s="167" customFormat="1" ht="15">
      <c r="A181" s="167" t="s">
        <v>7344</v>
      </c>
      <c r="C181" s="61" t="s">
        <v>6988</v>
      </c>
      <c r="E181" s="61" t="s">
        <v>92</v>
      </c>
      <c r="F181" s="167" t="s">
        <v>7480</v>
      </c>
      <c r="G181" s="167" t="s">
        <v>7806</v>
      </c>
      <c r="H181" s="62" t="s">
        <v>12032</v>
      </c>
      <c r="I181" s="167" t="s">
        <v>7642</v>
      </c>
      <c r="J181" s="63" t="str">
        <f t="shared" si="10"/>
        <v>IC.NE.060803</v>
      </c>
      <c r="K181" s="61" t="s">
        <v>12175</v>
      </c>
      <c r="L181" s="167" t="str">
        <f t="shared" si="11"/>
        <v>Tongue deviates to left</v>
      </c>
      <c r="M181" s="168" t="str">
        <f t="shared" si="12"/>
        <v>PI.IC.NE.060803.01</v>
      </c>
      <c r="O181" s="168" t="str">
        <f t="shared" si="13"/>
        <v>PH.IC.NE.060803.01</v>
      </c>
      <c r="Q181" s="168" t="str">
        <f t="shared" si="14"/>
        <v>CL.IC.NE.060803.01</v>
      </c>
    </row>
    <row r="182" spans="1:33" s="167" customFormat="1" ht="15">
      <c r="A182" s="167" t="s">
        <v>7344</v>
      </c>
      <c r="C182" s="61" t="s">
        <v>6988</v>
      </c>
      <c r="E182" s="61" t="s">
        <v>3574</v>
      </c>
      <c r="F182" s="167" t="s">
        <v>7480</v>
      </c>
      <c r="G182" s="167" t="s">
        <v>13555</v>
      </c>
      <c r="H182" s="62" t="s">
        <v>12028</v>
      </c>
      <c r="I182" s="167" t="s">
        <v>6869</v>
      </c>
      <c r="J182" s="63" t="str">
        <f t="shared" si="10"/>
        <v>IC.NE.060804</v>
      </c>
      <c r="K182" s="61" t="s">
        <v>12175</v>
      </c>
      <c r="L182" s="167" t="str">
        <f t="shared" si="11"/>
        <v>Unable to follow directions</v>
      </c>
      <c r="M182" s="168" t="str">
        <f t="shared" si="12"/>
        <v>PI.IC.NE.060804.01</v>
      </c>
      <c r="O182" s="168" t="str">
        <f t="shared" si="13"/>
        <v>PH.IC.NE.060804.01</v>
      </c>
      <c r="Q182" s="168" t="str">
        <f t="shared" si="14"/>
        <v>CL.IC.NE.060804.01</v>
      </c>
      <c r="AF182" s="167" t="s">
        <v>12773</v>
      </c>
      <c r="AG182" s="167">
        <v>1433</v>
      </c>
    </row>
    <row r="183" spans="1:33" s="167" customFormat="1" ht="15">
      <c r="A183" s="167" t="s">
        <v>7344</v>
      </c>
      <c r="C183" s="61" t="s">
        <v>6988</v>
      </c>
      <c r="D183" s="167" t="s">
        <v>7643</v>
      </c>
      <c r="E183" s="61" t="s">
        <v>3690</v>
      </c>
      <c r="F183" s="167" t="s">
        <v>7643</v>
      </c>
      <c r="G183" s="167" t="s">
        <v>7644</v>
      </c>
      <c r="H183" s="62" t="s">
        <v>2379</v>
      </c>
      <c r="I183" s="167" t="s">
        <v>7644</v>
      </c>
      <c r="J183" s="63" t="str">
        <f t="shared" si="10"/>
        <v>IC.NE.060901</v>
      </c>
      <c r="K183" s="61" t="s">
        <v>2379</v>
      </c>
      <c r="L183" s="167" t="str">
        <f t="shared" si="11"/>
        <v>Positive</v>
      </c>
      <c r="M183" s="168" t="str">
        <f t="shared" si="12"/>
        <v>PI.IC.NE.060901.01</v>
      </c>
      <c r="O183" s="168" t="str">
        <f t="shared" si="13"/>
        <v>PH.IC.NE.060901.01</v>
      </c>
      <c r="Q183" s="168" t="str">
        <f t="shared" si="14"/>
        <v>CL.IC.NE.060901.01</v>
      </c>
      <c r="R183" s="167" t="s">
        <v>4415</v>
      </c>
      <c r="S183" s="167">
        <v>288</v>
      </c>
    </row>
    <row r="184" spans="1:33" s="167" customFormat="1" ht="15">
      <c r="A184" s="167" t="s">
        <v>7344</v>
      </c>
      <c r="C184" s="61" t="s">
        <v>6988</v>
      </c>
      <c r="E184" s="61" t="s">
        <v>3690</v>
      </c>
      <c r="F184" s="167" t="s">
        <v>7643</v>
      </c>
      <c r="G184" s="167" t="s">
        <v>7801</v>
      </c>
      <c r="H184" s="62" t="s">
        <v>4192</v>
      </c>
      <c r="I184" s="167" t="s">
        <v>7801</v>
      </c>
      <c r="J184" s="63" t="str">
        <f t="shared" si="10"/>
        <v>IC.NE.060902</v>
      </c>
      <c r="K184" s="61" t="s">
        <v>2379</v>
      </c>
      <c r="L184" s="167" t="str">
        <f t="shared" si="11"/>
        <v>Negative</v>
      </c>
      <c r="M184" s="168" t="str">
        <f t="shared" si="12"/>
        <v>PI.IC.NE.060902.01</v>
      </c>
      <c r="O184" s="168" t="str">
        <f t="shared" si="13"/>
        <v>PH.IC.NE.060902.01</v>
      </c>
      <c r="Q184" s="168" t="str">
        <f t="shared" si="14"/>
        <v>CL.IC.NE.060902.01</v>
      </c>
      <c r="R184" s="167" t="s">
        <v>4415</v>
      </c>
      <c r="S184" s="167">
        <v>289</v>
      </c>
    </row>
    <row r="185" spans="1:33" s="167" customFormat="1" ht="15">
      <c r="A185" s="167" t="s">
        <v>7344</v>
      </c>
      <c r="C185" s="61" t="s">
        <v>6988</v>
      </c>
      <c r="D185" s="167" t="s">
        <v>7802</v>
      </c>
      <c r="E185" s="61" t="s">
        <v>3188</v>
      </c>
      <c r="F185" s="167" t="s">
        <v>7981</v>
      </c>
      <c r="G185" s="167" t="s">
        <v>7644</v>
      </c>
      <c r="H185" s="62" t="s">
        <v>2379</v>
      </c>
      <c r="I185" s="167" t="s">
        <v>7644</v>
      </c>
      <c r="J185" s="63" t="str">
        <f t="shared" si="10"/>
        <v>IC.NE.061001</v>
      </c>
      <c r="K185" s="61" t="s">
        <v>2379</v>
      </c>
      <c r="L185" s="167" t="str">
        <f t="shared" si="11"/>
        <v>Positive</v>
      </c>
      <c r="M185" s="168" t="str">
        <f t="shared" si="12"/>
        <v>PI.IC.NE.061001.01</v>
      </c>
      <c r="O185" s="168" t="str">
        <f t="shared" si="13"/>
        <v>PH.IC.NE.061001.01</v>
      </c>
      <c r="Q185" s="168" t="str">
        <f t="shared" si="14"/>
        <v>CL.IC.NE.061001.01</v>
      </c>
      <c r="R185" s="167" t="s">
        <v>12465</v>
      </c>
      <c r="S185" s="167">
        <v>291</v>
      </c>
    </row>
    <row r="186" spans="1:33" s="167" customFormat="1" ht="15">
      <c r="A186" s="167" t="s">
        <v>7344</v>
      </c>
      <c r="C186" s="61" t="s">
        <v>6988</v>
      </c>
      <c r="E186" s="61" t="s">
        <v>3188</v>
      </c>
      <c r="F186" s="167" t="s">
        <v>7981</v>
      </c>
      <c r="G186" s="167" t="s">
        <v>7801</v>
      </c>
      <c r="H186" s="62" t="s">
        <v>4192</v>
      </c>
      <c r="I186" s="167" t="s">
        <v>7801</v>
      </c>
      <c r="J186" s="63" t="str">
        <f t="shared" si="10"/>
        <v>IC.NE.061002</v>
      </c>
      <c r="K186" s="61" t="s">
        <v>2379</v>
      </c>
      <c r="L186" s="167" t="str">
        <f t="shared" si="11"/>
        <v>Negative</v>
      </c>
      <c r="M186" s="168" t="str">
        <f t="shared" si="12"/>
        <v>PI.IC.NE.061002.01</v>
      </c>
      <c r="O186" s="168" t="str">
        <f t="shared" si="13"/>
        <v>PH.IC.NE.061002.01</v>
      </c>
      <c r="Q186" s="168" t="str">
        <f t="shared" si="14"/>
        <v>CL.IC.NE.061002.01</v>
      </c>
      <c r="R186" s="167" t="s">
        <v>12465</v>
      </c>
      <c r="S186" s="167">
        <v>292</v>
      </c>
    </row>
    <row r="187" spans="1:33" s="167" customFormat="1" ht="15">
      <c r="A187" s="167" t="s">
        <v>7344</v>
      </c>
      <c r="C187" s="61" t="s">
        <v>6988</v>
      </c>
      <c r="D187" s="167" t="s">
        <v>7398</v>
      </c>
      <c r="E187" s="61" t="s">
        <v>5749</v>
      </c>
      <c r="F187" s="167" t="s">
        <v>7398</v>
      </c>
      <c r="G187" s="61" t="s">
        <v>7982</v>
      </c>
      <c r="H187" s="62" t="s">
        <v>2379</v>
      </c>
      <c r="J187" s="63" t="str">
        <f t="shared" si="10"/>
        <v>IC.NE.061101</v>
      </c>
      <c r="K187" s="61" t="s">
        <v>2379</v>
      </c>
      <c r="L187" s="167" t="str">
        <f t="shared" si="11"/>
        <v>No Abnormalities</v>
      </c>
      <c r="M187" s="168" t="str">
        <f t="shared" si="12"/>
        <v>PI.IC.NE.061101.01</v>
      </c>
      <c r="O187" s="168" t="str">
        <f t="shared" si="13"/>
        <v>PH.IC.NE.061101.01</v>
      </c>
      <c r="Q187" s="168" t="str">
        <f t="shared" si="14"/>
        <v>CL.IC.NE.061101.01</v>
      </c>
      <c r="R187" s="167" t="s">
        <v>12465</v>
      </c>
      <c r="S187" s="167">
        <v>502</v>
      </c>
    </row>
    <row r="188" spans="1:33" s="167" customFormat="1" ht="15">
      <c r="A188" s="167" t="s">
        <v>7344</v>
      </c>
      <c r="C188" s="61" t="s">
        <v>6988</v>
      </c>
      <c r="E188" s="61" t="s">
        <v>5749</v>
      </c>
      <c r="F188" s="167" t="s">
        <v>7398</v>
      </c>
      <c r="G188" s="167" t="s">
        <v>7983</v>
      </c>
      <c r="H188" s="62" t="s">
        <v>12182</v>
      </c>
      <c r="J188" s="63" t="str">
        <f t="shared" si="10"/>
        <v>IC.NE.061102</v>
      </c>
      <c r="K188" s="61" t="s">
        <v>2379</v>
      </c>
      <c r="L188" s="167" t="str">
        <f t="shared" si="11"/>
        <v>Amount of Sleep below normal</v>
      </c>
      <c r="M188" s="168" t="str">
        <f t="shared" si="12"/>
        <v>PI.IC.NE.061102.01</v>
      </c>
      <c r="O188" s="168" t="str">
        <f t="shared" si="13"/>
        <v>PH.IC.NE.061102.01</v>
      </c>
      <c r="Q188" s="168" t="str">
        <f t="shared" si="14"/>
        <v>CL.IC.NE.061102.01</v>
      </c>
      <c r="R188" s="167" t="s">
        <v>12465</v>
      </c>
      <c r="S188" s="167">
        <v>502</v>
      </c>
    </row>
    <row r="189" spans="1:33" s="167" customFormat="1" ht="15">
      <c r="A189" s="167" t="s">
        <v>7344</v>
      </c>
      <c r="C189" s="61" t="s">
        <v>6988</v>
      </c>
      <c r="E189" s="61" t="s">
        <v>5749</v>
      </c>
      <c r="F189" s="167" t="s">
        <v>7398</v>
      </c>
      <c r="G189" s="167" t="s">
        <v>7984</v>
      </c>
      <c r="H189" s="62" t="s">
        <v>12592</v>
      </c>
      <c r="J189" s="63" t="str">
        <f t="shared" si="10"/>
        <v>IC.NE.061103</v>
      </c>
      <c r="K189" s="61" t="s">
        <v>2379</v>
      </c>
      <c r="L189" s="167" t="str">
        <f t="shared" si="11"/>
        <v>Can't Fall back to sleep</v>
      </c>
      <c r="M189" s="168" t="str">
        <f t="shared" si="12"/>
        <v>PI.IC.NE.061103.01</v>
      </c>
      <c r="O189" s="168" t="str">
        <f t="shared" si="13"/>
        <v>PH.IC.NE.061103.01</v>
      </c>
      <c r="Q189" s="168" t="str">
        <f t="shared" si="14"/>
        <v>CL.IC.NE.061103.01</v>
      </c>
      <c r="R189" s="167" t="s">
        <v>12465</v>
      </c>
      <c r="S189" s="167">
        <v>502</v>
      </c>
    </row>
    <row r="190" spans="1:33" s="167" customFormat="1" ht="15">
      <c r="A190" s="167" t="s">
        <v>7344</v>
      </c>
      <c r="C190" s="61" t="s">
        <v>6988</v>
      </c>
      <c r="E190" s="61" t="s">
        <v>5749</v>
      </c>
      <c r="F190" s="167" t="s">
        <v>7398</v>
      </c>
      <c r="G190" s="167" t="s">
        <v>7985</v>
      </c>
      <c r="H190" s="62" t="s">
        <v>12594</v>
      </c>
      <c r="J190" s="63" t="str">
        <f t="shared" si="10"/>
        <v>IC.NE.061104</v>
      </c>
      <c r="K190" s="61" t="s">
        <v>2379</v>
      </c>
      <c r="L190" s="167" t="str">
        <f t="shared" si="11"/>
        <v>Difficulty falling asleep</v>
      </c>
      <c r="M190" s="168" t="str">
        <f t="shared" si="12"/>
        <v>PI.IC.NE.061104.01</v>
      </c>
      <c r="O190" s="168" t="str">
        <f t="shared" si="13"/>
        <v>PH.IC.NE.061104.01</v>
      </c>
      <c r="Q190" s="168" t="str">
        <f t="shared" si="14"/>
        <v>CL.IC.NE.061104.01</v>
      </c>
      <c r="R190" s="167" t="s">
        <v>12465</v>
      </c>
      <c r="S190" s="167">
        <v>502</v>
      </c>
    </row>
    <row r="191" spans="1:33" s="167" customFormat="1" ht="15">
      <c r="A191" s="167" t="s">
        <v>7344</v>
      </c>
      <c r="C191" s="61" t="s">
        <v>6988</v>
      </c>
      <c r="E191" s="61" t="s">
        <v>5749</v>
      </c>
      <c r="F191" s="167" t="s">
        <v>7398</v>
      </c>
      <c r="G191" s="167" t="s">
        <v>7986</v>
      </c>
      <c r="H191" s="62" t="s">
        <v>6291</v>
      </c>
      <c r="J191" s="63" t="str">
        <f t="shared" si="10"/>
        <v>IC.NE.061105</v>
      </c>
      <c r="K191" s="61" t="s">
        <v>2379</v>
      </c>
      <c r="L191" s="167" t="str">
        <f t="shared" si="11"/>
        <v>Difficulty in waking up</v>
      </c>
      <c r="M191" s="168" t="str">
        <f t="shared" si="12"/>
        <v>PI.IC.NE.061105.01</v>
      </c>
      <c r="O191" s="168" t="str">
        <f t="shared" si="13"/>
        <v>PH.IC.NE.061105.01</v>
      </c>
      <c r="Q191" s="168" t="str">
        <f t="shared" si="14"/>
        <v>CL.IC.NE.061105.01</v>
      </c>
      <c r="R191" s="167" t="s">
        <v>12465</v>
      </c>
      <c r="S191" s="167">
        <v>502</v>
      </c>
    </row>
    <row r="192" spans="1:33" s="167" customFormat="1" ht="15">
      <c r="A192" s="167" t="s">
        <v>7344</v>
      </c>
      <c r="C192" s="61" t="s">
        <v>6988</v>
      </c>
      <c r="E192" s="61" t="s">
        <v>5749</v>
      </c>
      <c r="F192" s="167" t="s">
        <v>7398</v>
      </c>
      <c r="G192" s="167" t="s">
        <v>7308</v>
      </c>
      <c r="H192" s="62" t="s">
        <v>6988</v>
      </c>
      <c r="J192" s="63" t="str">
        <f t="shared" si="10"/>
        <v>IC.NE.061106</v>
      </c>
      <c r="K192" s="61" t="s">
        <v>2379</v>
      </c>
      <c r="L192" s="167" t="str">
        <f t="shared" si="11"/>
        <v>Disrupted Sleep</v>
      </c>
      <c r="M192" s="168" t="str">
        <f t="shared" si="12"/>
        <v>PI.IC.NE.061106.01</v>
      </c>
      <c r="O192" s="168" t="str">
        <f t="shared" si="13"/>
        <v>PH.IC.NE.061106.01</v>
      </c>
      <c r="Q192" s="168" t="str">
        <f t="shared" si="14"/>
        <v>CL.IC.NE.061106.01</v>
      </c>
      <c r="R192" s="167" t="s">
        <v>4415</v>
      </c>
      <c r="S192" s="167">
        <v>502</v>
      </c>
    </row>
    <row r="193" spans="1:25" s="167" customFormat="1" ht="15">
      <c r="A193" s="167" t="s">
        <v>7344</v>
      </c>
      <c r="C193" s="61" t="s">
        <v>6988</v>
      </c>
      <c r="E193" s="61" t="s">
        <v>5749</v>
      </c>
      <c r="F193" s="167" t="s">
        <v>7398</v>
      </c>
      <c r="G193" s="167" t="s">
        <v>7309</v>
      </c>
      <c r="H193" s="62" t="s">
        <v>6317</v>
      </c>
      <c r="J193" s="63" t="str">
        <f t="shared" si="10"/>
        <v>IC.NE.061107</v>
      </c>
      <c r="K193" s="61" t="s">
        <v>2379</v>
      </c>
      <c r="L193" s="167" t="str">
        <f t="shared" si="11"/>
        <v>Excessive nocturia</v>
      </c>
      <c r="M193" s="168" t="str">
        <f t="shared" si="12"/>
        <v>PI.IC.NE.061107.01</v>
      </c>
      <c r="O193" s="168" t="str">
        <f t="shared" si="13"/>
        <v>PH.IC.NE.061107.01</v>
      </c>
      <c r="Q193" s="168" t="str">
        <f t="shared" si="14"/>
        <v>CL.IC.NE.061107.01</v>
      </c>
      <c r="R193" s="167" t="s">
        <v>4415</v>
      </c>
      <c r="S193" s="167">
        <v>502</v>
      </c>
    </row>
    <row r="194" spans="1:25" s="167" customFormat="1" ht="15">
      <c r="A194" s="167" t="s">
        <v>7344</v>
      </c>
      <c r="C194" s="61" t="s">
        <v>6988</v>
      </c>
      <c r="E194" s="61" t="s">
        <v>5749</v>
      </c>
      <c r="F194" s="167" t="s">
        <v>7398</v>
      </c>
      <c r="G194" s="167" t="s">
        <v>7310</v>
      </c>
      <c r="H194" s="62" t="s">
        <v>3574</v>
      </c>
      <c r="J194" s="63" t="str">
        <f t="shared" ref="J194:J206" si="15">CONCATENATE("IC.NE.",C194,E194,H194)</f>
        <v>IC.NE.061108</v>
      </c>
      <c r="K194" s="61" t="s">
        <v>2379</v>
      </c>
      <c r="L194" s="167" t="str">
        <f t="shared" ref="L194:L206" si="16">G194</f>
        <v>Nightmares</v>
      </c>
      <c r="M194" s="168" t="str">
        <f t="shared" ref="M194:M206" si="17">CONCATENATE("PI.",J194,".",K194)</f>
        <v>PI.IC.NE.061108.01</v>
      </c>
      <c r="O194" s="168" t="str">
        <f t="shared" ref="O194:O206" si="18">CONCATENATE("PH.",J194,".",K194)</f>
        <v>PH.IC.NE.061108.01</v>
      </c>
      <c r="Q194" s="168" t="str">
        <f t="shared" ref="Q194:Q206" si="19">CONCATENATE("CL.",J194,".",K194)</f>
        <v>CL.IC.NE.061108.01</v>
      </c>
      <c r="R194" s="167" t="s">
        <v>4415</v>
      </c>
      <c r="S194" s="167">
        <v>502</v>
      </c>
    </row>
    <row r="195" spans="1:25" s="167" customFormat="1" ht="15">
      <c r="A195" s="167" t="s">
        <v>7344</v>
      </c>
      <c r="B195" s="55"/>
      <c r="C195" s="61" t="s">
        <v>6988</v>
      </c>
      <c r="E195" s="61" t="s">
        <v>5749</v>
      </c>
      <c r="F195" s="167" t="s">
        <v>7398</v>
      </c>
      <c r="G195" s="167" t="s">
        <v>7551</v>
      </c>
      <c r="H195" s="62" t="s">
        <v>3690</v>
      </c>
      <c r="J195" s="63" t="str">
        <f t="shared" si="15"/>
        <v>IC.NE.061109</v>
      </c>
      <c r="K195" s="61" t="s">
        <v>2379</v>
      </c>
      <c r="L195" s="167" t="str">
        <f t="shared" si="16"/>
        <v>Refuses to sleep</v>
      </c>
      <c r="M195" s="168" t="str">
        <f t="shared" si="17"/>
        <v>PI.IC.NE.061109.01</v>
      </c>
      <c r="O195" s="168" t="str">
        <f t="shared" si="18"/>
        <v>PH.IC.NE.061109.01</v>
      </c>
      <c r="Q195" s="168" t="str">
        <f t="shared" si="19"/>
        <v>CL.IC.NE.061109.01</v>
      </c>
      <c r="R195" s="167" t="s">
        <v>4415</v>
      </c>
      <c r="S195" s="167">
        <v>502</v>
      </c>
    </row>
    <row r="196" spans="1:25" s="167" customFormat="1" ht="15">
      <c r="A196" s="167" t="s">
        <v>7344</v>
      </c>
      <c r="C196" s="61" t="s">
        <v>6988</v>
      </c>
      <c r="E196" s="61" t="s">
        <v>5749</v>
      </c>
      <c r="F196" s="167" t="s">
        <v>7398</v>
      </c>
      <c r="G196" s="167" t="s">
        <v>7552</v>
      </c>
      <c r="H196" s="62" t="s">
        <v>3188</v>
      </c>
      <c r="J196" s="63" t="str">
        <f t="shared" si="15"/>
        <v>IC.NE.061110</v>
      </c>
      <c r="K196" s="61" t="s">
        <v>2379</v>
      </c>
      <c r="L196" s="167" t="str">
        <f t="shared" si="16"/>
        <v>Restless sleep</v>
      </c>
      <c r="M196" s="168" t="str">
        <f t="shared" si="17"/>
        <v>PI.IC.NE.061110.01</v>
      </c>
      <c r="O196" s="168" t="str">
        <f t="shared" si="18"/>
        <v>PH.IC.NE.061110.01</v>
      </c>
      <c r="Q196" s="168" t="str">
        <f t="shared" si="19"/>
        <v>CL.IC.NE.061110.01</v>
      </c>
      <c r="R196" s="167" t="s">
        <v>4415</v>
      </c>
      <c r="S196" s="167">
        <v>502</v>
      </c>
    </row>
    <row r="197" spans="1:25" s="167" customFormat="1" ht="15">
      <c r="A197" s="167" t="s">
        <v>7344</v>
      </c>
      <c r="C197" s="61" t="s">
        <v>6988</v>
      </c>
      <c r="E197" s="61" t="s">
        <v>5749</v>
      </c>
      <c r="F197" s="167" t="s">
        <v>7398</v>
      </c>
      <c r="G197" s="167" t="s">
        <v>7393</v>
      </c>
      <c r="H197" s="62" t="s">
        <v>5749</v>
      </c>
      <c r="J197" s="63" t="str">
        <f t="shared" si="15"/>
        <v>IC.NE.061111</v>
      </c>
      <c r="K197" s="61" t="s">
        <v>2379</v>
      </c>
      <c r="L197" s="167" t="str">
        <f t="shared" si="16"/>
        <v>Sleeps days/works night</v>
      </c>
      <c r="M197" s="168" t="str">
        <f t="shared" si="17"/>
        <v>PI.IC.NE.061111.01</v>
      </c>
      <c r="O197" s="168" t="str">
        <f t="shared" si="18"/>
        <v>PH.IC.NE.061111.01</v>
      </c>
      <c r="Q197" s="168" t="str">
        <f t="shared" si="19"/>
        <v>CL.IC.NE.061111.01</v>
      </c>
      <c r="R197" s="167" t="s">
        <v>4415</v>
      </c>
      <c r="S197" s="167">
        <v>502</v>
      </c>
    </row>
    <row r="198" spans="1:25" s="167" customFormat="1" ht="15">
      <c r="A198" s="167" t="s">
        <v>7344</v>
      </c>
      <c r="C198" s="61" t="s">
        <v>6988</v>
      </c>
      <c r="E198" s="61" t="s">
        <v>5749</v>
      </c>
      <c r="F198" s="167" t="s">
        <v>7398</v>
      </c>
      <c r="G198" s="167" t="s">
        <v>7397</v>
      </c>
      <c r="H198" s="62" t="s">
        <v>3064</v>
      </c>
      <c r="J198" s="63" t="str">
        <f t="shared" si="15"/>
        <v>IC.NE.061112</v>
      </c>
      <c r="K198" s="61" t="s">
        <v>2379</v>
      </c>
      <c r="L198" s="167" t="str">
        <f t="shared" si="16"/>
        <v>Symptoms interfere with sleep</v>
      </c>
      <c r="M198" s="168" t="str">
        <f t="shared" si="17"/>
        <v>PI.IC.NE.061112.01</v>
      </c>
      <c r="O198" s="168" t="str">
        <f t="shared" si="18"/>
        <v>PH.IC.NE.061112.01</v>
      </c>
      <c r="Q198" s="168" t="str">
        <f t="shared" si="19"/>
        <v>CL.IC.NE.061112.01</v>
      </c>
      <c r="R198" s="167" t="s">
        <v>4415</v>
      </c>
      <c r="S198" s="167">
        <v>502</v>
      </c>
    </row>
    <row r="199" spans="1:25" s="167" customFormat="1" ht="15">
      <c r="A199" s="167" t="s">
        <v>7344</v>
      </c>
      <c r="C199" s="61" t="s">
        <v>6988</v>
      </c>
      <c r="E199" s="61" t="s">
        <v>5749</v>
      </c>
      <c r="F199" s="167" t="s">
        <v>7398</v>
      </c>
      <c r="G199" s="167" t="s">
        <v>7555</v>
      </c>
      <c r="H199" s="62" t="s">
        <v>5560</v>
      </c>
      <c r="J199" s="63" t="str">
        <f t="shared" si="15"/>
        <v>IC.NE.061113</v>
      </c>
      <c r="K199" s="61" t="s">
        <v>12175</v>
      </c>
      <c r="L199" s="167" t="str">
        <f t="shared" si="16"/>
        <v>Takes nap</v>
      </c>
      <c r="M199" s="168" t="str">
        <f t="shared" si="17"/>
        <v>PI.IC.NE.061113.01</v>
      </c>
      <c r="O199" s="168" t="str">
        <f t="shared" si="18"/>
        <v>PH.IC.NE.061113.01</v>
      </c>
      <c r="Q199" s="168" t="str">
        <f t="shared" si="19"/>
        <v>CL.IC.NE.061113.01</v>
      </c>
      <c r="R199" s="167" t="s">
        <v>4415</v>
      </c>
      <c r="S199" s="167">
        <v>502</v>
      </c>
    </row>
    <row r="200" spans="1:25" s="167" customFormat="1" ht="15">
      <c r="A200" s="167" t="s">
        <v>7344</v>
      </c>
      <c r="C200" s="61" t="s">
        <v>6988</v>
      </c>
      <c r="E200" s="61" t="s">
        <v>5749</v>
      </c>
      <c r="F200" s="167" t="s">
        <v>7398</v>
      </c>
      <c r="G200" s="167" t="s">
        <v>7556</v>
      </c>
      <c r="H200" s="62" t="s">
        <v>4082</v>
      </c>
      <c r="J200" s="63" t="str">
        <f t="shared" si="15"/>
        <v>IC.NE.061114</v>
      </c>
      <c r="K200" s="61" t="s">
        <v>2379</v>
      </c>
      <c r="L200" s="167" t="str">
        <f t="shared" si="16"/>
        <v>Very light sleeper</v>
      </c>
      <c r="M200" s="168" t="str">
        <f t="shared" si="17"/>
        <v>PI.IC.NE.061114.01</v>
      </c>
      <c r="O200" s="168" t="str">
        <f t="shared" si="18"/>
        <v>PH.IC.NE.061114.01</v>
      </c>
      <c r="Q200" s="168" t="str">
        <f t="shared" si="19"/>
        <v>CL.IC.NE.061114.01</v>
      </c>
      <c r="R200" s="167" t="s">
        <v>4415</v>
      </c>
      <c r="S200" s="167">
        <v>502</v>
      </c>
    </row>
    <row r="201" spans="1:25" s="167" customFormat="1" ht="15">
      <c r="A201" s="167" t="s">
        <v>7344</v>
      </c>
      <c r="C201" s="61" t="s">
        <v>6988</v>
      </c>
      <c r="D201" s="167" t="s">
        <v>12980</v>
      </c>
      <c r="E201" s="61" t="s">
        <v>12353</v>
      </c>
      <c r="F201" s="167" t="s">
        <v>13070</v>
      </c>
      <c r="G201" s="167" t="s">
        <v>12995</v>
      </c>
      <c r="H201" s="62" t="s">
        <v>2379</v>
      </c>
      <c r="J201" s="63" t="str">
        <f t="shared" si="15"/>
        <v>IC.NE.061301</v>
      </c>
      <c r="K201" s="61" t="s">
        <v>2379</v>
      </c>
      <c r="L201" s="167" t="str">
        <f t="shared" si="16"/>
        <v>Finger-Nose left: Within Normal Limits</v>
      </c>
      <c r="M201" s="168" t="str">
        <f t="shared" si="17"/>
        <v>PI.IC.NE.061301.01</v>
      </c>
      <c r="O201" s="168" t="str">
        <f t="shared" si="18"/>
        <v>PH.IC.NE.061301.01</v>
      </c>
      <c r="Q201" s="168" t="str">
        <f t="shared" si="19"/>
        <v>CL.IC.NE.061301.01</v>
      </c>
      <c r="X201" s="167" t="s">
        <v>12440</v>
      </c>
      <c r="Y201" s="167">
        <v>1130</v>
      </c>
    </row>
    <row r="202" spans="1:25" s="167" customFormat="1" ht="15">
      <c r="A202" s="167" t="s">
        <v>7344</v>
      </c>
      <c r="C202" s="61" t="s">
        <v>6988</v>
      </c>
      <c r="E202" s="61" t="s">
        <v>12353</v>
      </c>
      <c r="F202" s="167" t="s">
        <v>13070</v>
      </c>
      <c r="G202" s="167" t="s">
        <v>13080</v>
      </c>
      <c r="H202" s="62" t="s">
        <v>12430</v>
      </c>
      <c r="J202" s="63" t="str">
        <f t="shared" si="15"/>
        <v>IC.NE.061302</v>
      </c>
      <c r="K202" s="61" t="s">
        <v>12175</v>
      </c>
      <c r="L202" s="167" t="str">
        <f t="shared" si="16"/>
        <v>Finger-Nose left: Clumsy</v>
      </c>
      <c r="M202" s="168" t="str">
        <f t="shared" si="17"/>
        <v>PI.IC.NE.061302.01</v>
      </c>
      <c r="O202" s="168" t="str">
        <f t="shared" si="18"/>
        <v>PH.IC.NE.061302.01</v>
      </c>
      <c r="Q202" s="168" t="str">
        <f t="shared" si="19"/>
        <v>CL.IC.NE.061302.01</v>
      </c>
      <c r="X202" s="167" t="s">
        <v>12440</v>
      </c>
      <c r="Y202" s="167">
        <v>1130</v>
      </c>
    </row>
    <row r="203" spans="1:25" s="167" customFormat="1" ht="15">
      <c r="A203" s="167" t="s">
        <v>7344</v>
      </c>
      <c r="C203" s="61" t="s">
        <v>6988</v>
      </c>
      <c r="E203" s="61" t="s">
        <v>12353</v>
      </c>
      <c r="F203" s="167" t="s">
        <v>13070</v>
      </c>
      <c r="G203" s="167" t="s">
        <v>13081</v>
      </c>
      <c r="H203" s="62" t="s">
        <v>12185</v>
      </c>
      <c r="J203" s="63" t="str">
        <f t="shared" si="15"/>
        <v>IC.NE.061303</v>
      </c>
      <c r="K203" s="61" t="s">
        <v>2379</v>
      </c>
      <c r="L203" s="167" t="str">
        <f t="shared" si="16"/>
        <v>Finger-Nose left: Unable to assess</v>
      </c>
      <c r="M203" s="168" t="str">
        <f t="shared" si="17"/>
        <v>PI.IC.NE.061303.01</v>
      </c>
      <c r="O203" s="168" t="str">
        <f t="shared" si="18"/>
        <v>PH.IC.NE.061303.01</v>
      </c>
      <c r="Q203" s="168" t="str">
        <f t="shared" si="19"/>
        <v>CL.IC.NE.061303.01</v>
      </c>
      <c r="X203" s="167" t="s">
        <v>12440</v>
      </c>
      <c r="Y203" s="167">
        <v>1130</v>
      </c>
    </row>
    <row r="204" spans="1:25" s="167" customFormat="1" ht="15">
      <c r="A204" s="167" t="s">
        <v>7344</v>
      </c>
      <c r="C204" s="61" t="s">
        <v>6988</v>
      </c>
      <c r="E204" s="61" t="s">
        <v>12353</v>
      </c>
      <c r="F204" s="167" t="s">
        <v>13070</v>
      </c>
      <c r="G204" s="167" t="s">
        <v>13082</v>
      </c>
      <c r="H204" s="62" t="s">
        <v>6464</v>
      </c>
      <c r="J204" s="63" t="str">
        <f t="shared" si="15"/>
        <v>IC.NE.061304</v>
      </c>
      <c r="K204" s="61" t="s">
        <v>12175</v>
      </c>
      <c r="L204" s="167" t="str">
        <f t="shared" si="16"/>
        <v>Finger-Nose Right: Within Normal Limits</v>
      </c>
      <c r="M204" s="168" t="str">
        <f t="shared" si="17"/>
        <v>PI.IC.NE.061304.01</v>
      </c>
      <c r="O204" s="168" t="str">
        <f t="shared" si="18"/>
        <v>PH.IC.NE.061304.01</v>
      </c>
      <c r="Q204" s="168" t="str">
        <f t="shared" si="19"/>
        <v>CL.IC.NE.061304.01</v>
      </c>
      <c r="X204" s="167" t="s">
        <v>12440</v>
      </c>
      <c r="Y204" s="167">
        <v>1130</v>
      </c>
    </row>
    <row r="205" spans="1:25" s="167" customFormat="1" ht="15">
      <c r="A205" s="167" t="s">
        <v>7344</v>
      </c>
      <c r="C205" s="61" t="s">
        <v>6988</v>
      </c>
      <c r="E205" s="61" t="s">
        <v>12353</v>
      </c>
      <c r="F205" s="167" t="s">
        <v>13070</v>
      </c>
      <c r="G205" s="167" t="s">
        <v>13001</v>
      </c>
      <c r="H205" s="62" t="s">
        <v>6291</v>
      </c>
      <c r="J205" s="63" t="str">
        <f t="shared" si="15"/>
        <v>IC.NE.061305</v>
      </c>
      <c r="K205" s="61" t="s">
        <v>12175</v>
      </c>
      <c r="L205" s="167" t="str">
        <f t="shared" si="16"/>
        <v>Finger-Nose Right: Clumsy</v>
      </c>
      <c r="M205" s="168" t="str">
        <f t="shared" si="17"/>
        <v>PI.IC.NE.061305.01</v>
      </c>
      <c r="O205" s="168" t="str">
        <f t="shared" si="18"/>
        <v>PH.IC.NE.061305.01</v>
      </c>
      <c r="Q205" s="168" t="str">
        <f t="shared" si="19"/>
        <v>CL.IC.NE.061305.01</v>
      </c>
      <c r="X205" s="167" t="s">
        <v>12440</v>
      </c>
      <c r="Y205" s="167">
        <v>1130</v>
      </c>
    </row>
    <row r="206" spans="1:25" s="167" customFormat="1" ht="15">
      <c r="A206" s="167" t="s">
        <v>7344</v>
      </c>
      <c r="C206" s="61" t="s">
        <v>6988</v>
      </c>
      <c r="E206" s="61" t="s">
        <v>12353</v>
      </c>
      <c r="F206" s="167" t="s">
        <v>13070</v>
      </c>
      <c r="G206" s="167" t="s">
        <v>13002</v>
      </c>
      <c r="H206" s="62" t="s">
        <v>6988</v>
      </c>
      <c r="J206" s="63" t="str">
        <f t="shared" si="15"/>
        <v>IC.NE.061306</v>
      </c>
      <c r="K206" s="61" t="s">
        <v>2379</v>
      </c>
      <c r="L206" s="167" t="str">
        <f t="shared" si="16"/>
        <v>Finger-Nose Right: Unable to assess</v>
      </c>
      <c r="M206" s="168" t="str">
        <f t="shared" si="17"/>
        <v>PI.IC.NE.061306.01</v>
      </c>
      <c r="O206" s="168" t="str">
        <f t="shared" si="18"/>
        <v>PH.IC.NE.061306.01</v>
      </c>
      <c r="Q206" s="168" t="str">
        <f t="shared" si="19"/>
        <v>CL.IC.NE.061306.01</v>
      </c>
      <c r="X206" s="167" t="s">
        <v>12440</v>
      </c>
      <c r="Y206" s="167">
        <v>1130</v>
      </c>
    </row>
    <row r="207" spans="1:25" s="167" customFormat="1" ht="15">
      <c r="A207" s="167" t="s">
        <v>7344</v>
      </c>
      <c r="C207" s="61" t="s">
        <v>6988</v>
      </c>
      <c r="D207" s="167" t="s">
        <v>13003</v>
      </c>
      <c r="E207" s="61" t="s">
        <v>12159</v>
      </c>
      <c r="F207" s="167" t="s">
        <v>13087</v>
      </c>
      <c r="G207" s="167" t="s">
        <v>13088</v>
      </c>
      <c r="H207" s="62" t="s">
        <v>2311</v>
      </c>
      <c r="J207" s="63" t="str">
        <f t="shared" ref="J207:J212" si="20">CONCATENATE("IC.NE.",C207,E207,H207)</f>
        <v>IC.NE.061401</v>
      </c>
      <c r="K207" s="61" t="s">
        <v>2311</v>
      </c>
      <c r="L207" s="167" t="str">
        <f t="shared" ref="L207:L212" si="21">G207</f>
        <v>Heel to shin Coordination Left:Within Normal Limits</v>
      </c>
      <c r="M207" s="168" t="str">
        <f t="shared" ref="M207:M212" si="22">CONCATENATE("PI.",J207,".",K207)</f>
        <v>PI.IC.NE.061401.01</v>
      </c>
      <c r="O207" s="168" t="str">
        <f t="shared" ref="O207:O212" si="23">CONCATENATE("PH.",J207,".",K207)</f>
        <v>PH.IC.NE.061401.01</v>
      </c>
      <c r="Q207" s="168" t="str">
        <f t="shared" ref="Q207:Q212" si="24">CONCATENATE("CL.",J207,".",K207)</f>
        <v>CL.IC.NE.061401.01</v>
      </c>
      <c r="X207" s="167" t="s">
        <v>12440</v>
      </c>
      <c r="Y207" s="167">
        <v>1130</v>
      </c>
    </row>
    <row r="208" spans="1:25" s="167" customFormat="1" ht="15">
      <c r="A208" s="167" t="s">
        <v>7344</v>
      </c>
      <c r="C208" s="61" t="s">
        <v>6988</v>
      </c>
      <c r="E208" s="61" t="s">
        <v>12159</v>
      </c>
      <c r="F208" s="167" t="s">
        <v>13087</v>
      </c>
      <c r="G208" s="167" t="s">
        <v>13089</v>
      </c>
      <c r="H208" s="62" t="s">
        <v>12430</v>
      </c>
      <c r="J208" s="63" t="str">
        <f t="shared" si="20"/>
        <v>IC.NE.061402</v>
      </c>
      <c r="K208" s="61" t="s">
        <v>2206</v>
      </c>
      <c r="L208" s="167" t="str">
        <f t="shared" si="21"/>
        <v>Heel to shin Coordination Left:Clumsy</v>
      </c>
      <c r="M208" s="168" t="str">
        <f t="shared" si="22"/>
        <v>PI.IC.NE.061402.01</v>
      </c>
      <c r="O208" s="168" t="str">
        <f t="shared" si="23"/>
        <v>PH.IC.NE.061402.01</v>
      </c>
      <c r="Q208" s="168" t="str">
        <f t="shared" si="24"/>
        <v>CL.IC.NE.061402.01</v>
      </c>
      <c r="X208" s="167" t="s">
        <v>12440</v>
      </c>
      <c r="Y208" s="167">
        <v>1130</v>
      </c>
    </row>
    <row r="209" spans="1:45" s="167" customFormat="1" ht="15">
      <c r="A209" s="167" t="s">
        <v>7344</v>
      </c>
      <c r="C209" s="61" t="s">
        <v>6988</v>
      </c>
      <c r="E209" s="61" t="s">
        <v>12159</v>
      </c>
      <c r="F209" s="167" t="s">
        <v>13087</v>
      </c>
      <c r="G209" s="167" t="s">
        <v>13090</v>
      </c>
      <c r="H209" s="62" t="s">
        <v>12185</v>
      </c>
      <c r="J209" s="63" t="str">
        <f t="shared" si="20"/>
        <v>IC.NE.061403</v>
      </c>
      <c r="K209" s="61" t="s">
        <v>2311</v>
      </c>
      <c r="L209" s="167" t="str">
        <f t="shared" si="21"/>
        <v>Heel to shin Coordination Left:Unable to assess</v>
      </c>
      <c r="M209" s="168" t="str">
        <f t="shared" si="22"/>
        <v>PI.IC.NE.061403.01</v>
      </c>
      <c r="O209" s="168" t="str">
        <f t="shared" si="23"/>
        <v>PH.IC.NE.061403.01</v>
      </c>
      <c r="Q209" s="168" t="str">
        <f t="shared" si="24"/>
        <v>CL.IC.NE.061403.01</v>
      </c>
      <c r="X209" s="167" t="s">
        <v>12440</v>
      </c>
      <c r="Y209" s="167">
        <v>1130</v>
      </c>
    </row>
    <row r="210" spans="1:45" s="167" customFormat="1" ht="15">
      <c r="A210" s="167" t="s">
        <v>7344</v>
      </c>
      <c r="C210" s="61" t="s">
        <v>6988</v>
      </c>
      <c r="E210" s="61" t="s">
        <v>12159</v>
      </c>
      <c r="F210" s="167" t="s">
        <v>13087</v>
      </c>
      <c r="G210" s="167" t="s">
        <v>13011</v>
      </c>
      <c r="H210" s="62" t="s">
        <v>2201</v>
      </c>
      <c r="J210" s="63" t="str">
        <f t="shared" si="20"/>
        <v>IC.NE.061404</v>
      </c>
      <c r="K210" s="61" t="s">
        <v>2206</v>
      </c>
      <c r="L210" s="167" t="str">
        <f t="shared" si="21"/>
        <v>Heel to shin Coordination Right:Within Normal Limits</v>
      </c>
      <c r="M210" s="168" t="str">
        <f t="shared" si="22"/>
        <v>PI.IC.NE.061404.01</v>
      </c>
      <c r="O210" s="168" t="str">
        <f t="shared" si="23"/>
        <v>PH.IC.NE.061404.01</v>
      </c>
      <c r="Q210" s="168" t="str">
        <f t="shared" si="24"/>
        <v>CL.IC.NE.061404.01</v>
      </c>
      <c r="X210" s="167" t="s">
        <v>12440</v>
      </c>
      <c r="Y210" s="167">
        <v>1130</v>
      </c>
    </row>
    <row r="211" spans="1:45" s="167" customFormat="1" ht="15">
      <c r="A211" s="167" t="s">
        <v>7344</v>
      </c>
      <c r="C211" s="61" t="s">
        <v>6988</v>
      </c>
      <c r="E211" s="61" t="s">
        <v>12159</v>
      </c>
      <c r="F211" s="167" t="s">
        <v>13087</v>
      </c>
      <c r="G211" s="167" t="s">
        <v>13012</v>
      </c>
      <c r="H211" s="62" t="s">
        <v>6291</v>
      </c>
      <c r="J211" s="63" t="str">
        <f t="shared" si="20"/>
        <v>IC.NE.061405</v>
      </c>
      <c r="K211" s="61" t="s">
        <v>2206</v>
      </c>
      <c r="L211" s="167" t="str">
        <f t="shared" si="21"/>
        <v>Heel to shin Coordination Right:Clumsy</v>
      </c>
      <c r="M211" s="168" t="str">
        <f t="shared" si="22"/>
        <v>PI.IC.NE.061405.01</v>
      </c>
      <c r="O211" s="168" t="str">
        <f t="shared" si="23"/>
        <v>PH.IC.NE.061405.01</v>
      </c>
      <c r="Q211" s="168" t="str">
        <f t="shared" si="24"/>
        <v>CL.IC.NE.061405.01</v>
      </c>
      <c r="X211" s="167" t="s">
        <v>12440</v>
      </c>
      <c r="Y211" s="167">
        <v>1130</v>
      </c>
    </row>
    <row r="212" spans="1:45" s="167" customFormat="1" ht="15">
      <c r="A212" s="167" t="s">
        <v>7344</v>
      </c>
      <c r="C212" s="61" t="s">
        <v>6988</v>
      </c>
      <c r="E212" s="61" t="s">
        <v>12159</v>
      </c>
      <c r="F212" s="167" t="s">
        <v>13087</v>
      </c>
      <c r="G212" s="167" t="s">
        <v>13013</v>
      </c>
      <c r="H212" s="62" t="s">
        <v>6988</v>
      </c>
      <c r="J212" s="63" t="str">
        <f t="shared" si="20"/>
        <v>IC.NE.061406</v>
      </c>
      <c r="K212" s="61" t="s">
        <v>2311</v>
      </c>
      <c r="L212" s="167" t="str">
        <f t="shared" si="21"/>
        <v>Heel to shin Coordination Right:Unable to assess</v>
      </c>
      <c r="M212" s="168" t="str">
        <f t="shared" si="22"/>
        <v>PI.IC.NE.061406.01</v>
      </c>
      <c r="O212" s="168" t="str">
        <f t="shared" si="23"/>
        <v>PH.IC.NE.061406.01</v>
      </c>
      <c r="Q212" s="168" t="str">
        <f t="shared" si="24"/>
        <v>CL.IC.NE.061406.01</v>
      </c>
      <c r="X212" s="167" t="s">
        <v>12440</v>
      </c>
      <c r="Y212" s="167">
        <v>1130</v>
      </c>
    </row>
    <row r="213" spans="1:45" s="167" customFormat="1" ht="15">
      <c r="A213" s="167" t="s">
        <v>7344</v>
      </c>
      <c r="C213" s="61" t="s">
        <v>6988</v>
      </c>
      <c r="D213" s="167" t="s">
        <v>13014</v>
      </c>
      <c r="E213" s="61" t="s">
        <v>12875</v>
      </c>
      <c r="F213" s="167" t="s">
        <v>13015</v>
      </c>
      <c r="G213" s="167" t="s">
        <v>12918</v>
      </c>
      <c r="H213" s="62" t="s">
        <v>2311</v>
      </c>
      <c r="J213" s="63" t="str">
        <f t="shared" ref="J213:J218" si="25">CONCATENATE("IC.NE.",C213,E213,H213)</f>
        <v>IC.NE.061501</v>
      </c>
      <c r="K213" s="61" t="s">
        <v>2311</v>
      </c>
      <c r="L213" s="167" t="str">
        <f t="shared" ref="L213:L218" si="26">G213</f>
        <v>Pronator Drift Left: Yes</v>
      </c>
      <c r="M213" s="168" t="str">
        <f t="shared" ref="M213:M218" si="27">CONCATENATE("PI.",J213,".",K213)</f>
        <v>PI.IC.NE.061501.01</v>
      </c>
      <c r="O213" s="168" t="str">
        <f t="shared" ref="O213:O218" si="28">CONCATENATE("PH.",J213,".",K213)</f>
        <v>PH.IC.NE.061501.01</v>
      </c>
      <c r="Q213" s="168" t="str">
        <f t="shared" ref="Q213:Q218" si="29">CONCATENATE("CL.",J213,".",K213)</f>
        <v>CL.IC.NE.061501.01</v>
      </c>
      <c r="X213" s="167" t="s">
        <v>12440</v>
      </c>
      <c r="Y213" s="167">
        <v>1130</v>
      </c>
    </row>
    <row r="214" spans="1:45" s="167" customFormat="1" ht="15">
      <c r="A214" s="167" t="s">
        <v>7344</v>
      </c>
      <c r="C214" s="61" t="s">
        <v>6988</v>
      </c>
      <c r="E214" s="61" t="s">
        <v>12875</v>
      </c>
      <c r="F214" s="167" t="s">
        <v>13015</v>
      </c>
      <c r="G214" s="167" t="s">
        <v>12919</v>
      </c>
      <c r="H214" s="62" t="s">
        <v>12430</v>
      </c>
      <c r="J214" s="63" t="str">
        <f t="shared" si="25"/>
        <v>IC.NE.061502</v>
      </c>
      <c r="K214" s="61" t="s">
        <v>2206</v>
      </c>
      <c r="L214" s="167" t="str">
        <f t="shared" si="26"/>
        <v>Pronator Drift Left: No</v>
      </c>
      <c r="M214" s="168" t="str">
        <f t="shared" si="27"/>
        <v>PI.IC.NE.061502.01</v>
      </c>
      <c r="O214" s="168" t="str">
        <f t="shared" si="28"/>
        <v>PH.IC.NE.061502.01</v>
      </c>
      <c r="Q214" s="168" t="str">
        <f t="shared" si="29"/>
        <v>CL.IC.NE.061502.01</v>
      </c>
      <c r="X214" s="167" t="s">
        <v>12440</v>
      </c>
      <c r="Y214" s="167">
        <v>1130</v>
      </c>
    </row>
    <row r="215" spans="1:45" s="167" customFormat="1" ht="15">
      <c r="A215" s="167" t="s">
        <v>7344</v>
      </c>
      <c r="C215" s="61" t="s">
        <v>6988</v>
      </c>
      <c r="E215" s="61" t="s">
        <v>12875</v>
      </c>
      <c r="F215" s="167" t="s">
        <v>13015</v>
      </c>
      <c r="G215" s="167" t="s">
        <v>13110</v>
      </c>
      <c r="H215" s="62" t="s">
        <v>12185</v>
      </c>
      <c r="J215" s="63" t="str">
        <f t="shared" si="25"/>
        <v>IC.NE.061503</v>
      </c>
      <c r="K215" s="61" t="s">
        <v>2311</v>
      </c>
      <c r="L215" s="167" t="str">
        <f t="shared" si="26"/>
        <v>Pronator Drift Left: Unable to assess</v>
      </c>
      <c r="M215" s="168" t="str">
        <f t="shared" si="27"/>
        <v>PI.IC.NE.061503.01</v>
      </c>
      <c r="O215" s="168" t="str">
        <f t="shared" si="28"/>
        <v>PH.IC.NE.061503.01</v>
      </c>
      <c r="Q215" s="168" t="str">
        <f t="shared" si="29"/>
        <v>CL.IC.NE.061503.01</v>
      </c>
      <c r="X215" s="167" t="s">
        <v>12440</v>
      </c>
      <c r="Y215" s="167">
        <v>1130</v>
      </c>
    </row>
    <row r="216" spans="1:45" s="167" customFormat="1" ht="15">
      <c r="A216" s="167" t="s">
        <v>7344</v>
      </c>
      <c r="C216" s="61" t="s">
        <v>6988</v>
      </c>
      <c r="E216" s="61" t="s">
        <v>12875</v>
      </c>
      <c r="F216" s="167" t="s">
        <v>13015</v>
      </c>
      <c r="G216" s="167" t="s">
        <v>13111</v>
      </c>
      <c r="H216" s="62" t="s">
        <v>2201</v>
      </c>
      <c r="J216" s="63" t="str">
        <f t="shared" si="25"/>
        <v>IC.NE.061504</v>
      </c>
      <c r="K216" s="61" t="s">
        <v>2206</v>
      </c>
      <c r="L216" s="167" t="str">
        <f t="shared" si="26"/>
        <v>Pronator Drift Right: Yes</v>
      </c>
      <c r="M216" s="168" t="str">
        <f t="shared" si="27"/>
        <v>PI.IC.NE.061504.01</v>
      </c>
      <c r="O216" s="168" t="str">
        <f t="shared" si="28"/>
        <v>PH.IC.NE.061504.01</v>
      </c>
      <c r="Q216" s="168" t="str">
        <f t="shared" si="29"/>
        <v>CL.IC.NE.061504.01</v>
      </c>
      <c r="X216" s="167" t="s">
        <v>12440</v>
      </c>
      <c r="Y216" s="167">
        <v>1130</v>
      </c>
    </row>
    <row r="217" spans="1:45" s="167" customFormat="1" ht="15">
      <c r="A217" s="167" t="s">
        <v>7344</v>
      </c>
      <c r="C217" s="61" t="s">
        <v>6988</v>
      </c>
      <c r="E217" s="61" t="s">
        <v>12875</v>
      </c>
      <c r="F217" s="167" t="s">
        <v>13015</v>
      </c>
      <c r="G217" s="167" t="s">
        <v>13031</v>
      </c>
      <c r="H217" s="62" t="s">
        <v>6291</v>
      </c>
      <c r="J217" s="63" t="str">
        <f t="shared" si="25"/>
        <v>IC.NE.061505</v>
      </c>
      <c r="K217" s="61" t="s">
        <v>2206</v>
      </c>
      <c r="L217" s="167" t="str">
        <f t="shared" si="26"/>
        <v>Pronator Drift Right: No</v>
      </c>
      <c r="M217" s="168" t="str">
        <f t="shared" si="27"/>
        <v>PI.IC.NE.061505.01</v>
      </c>
      <c r="O217" s="168" t="str">
        <f t="shared" si="28"/>
        <v>PH.IC.NE.061505.01</v>
      </c>
      <c r="Q217" s="168" t="str">
        <f t="shared" si="29"/>
        <v>CL.IC.NE.061505.01</v>
      </c>
      <c r="X217" s="167" t="s">
        <v>12440</v>
      </c>
      <c r="Y217" s="167">
        <v>1130</v>
      </c>
    </row>
    <row r="218" spans="1:45" s="167" customFormat="1" ht="15">
      <c r="A218" s="167" t="s">
        <v>7344</v>
      </c>
      <c r="C218" s="61" t="s">
        <v>6988</v>
      </c>
      <c r="E218" s="61" t="s">
        <v>12875</v>
      </c>
      <c r="F218" s="167" t="s">
        <v>13015</v>
      </c>
      <c r="G218" s="167" t="s">
        <v>13032</v>
      </c>
      <c r="H218" s="62" t="s">
        <v>6988</v>
      </c>
      <c r="J218" s="63" t="str">
        <f t="shared" si="25"/>
        <v>IC.NE.061506</v>
      </c>
      <c r="K218" s="61" t="s">
        <v>2311</v>
      </c>
      <c r="L218" s="167" t="str">
        <f t="shared" si="26"/>
        <v>Pronator Drift Right: Unable to assess</v>
      </c>
      <c r="M218" s="168" t="str">
        <f t="shared" si="27"/>
        <v>PI.IC.NE.061506.01</v>
      </c>
      <c r="O218" s="168" t="str">
        <f t="shared" si="28"/>
        <v>PH.IC.NE.061506.01</v>
      </c>
      <c r="Q218" s="168" t="str">
        <f t="shared" si="29"/>
        <v>CL.IC.NE.061506.01</v>
      </c>
      <c r="X218" s="167" t="s">
        <v>12440</v>
      </c>
      <c r="Y218" s="167">
        <v>1130</v>
      </c>
    </row>
    <row r="219" spans="1:45" s="146" customFormat="1" ht="16">
      <c r="A219" s="146" t="s">
        <v>7344</v>
      </c>
      <c r="B219" s="146" t="s">
        <v>7894</v>
      </c>
      <c r="C219" s="147" t="s">
        <v>6317</v>
      </c>
      <c r="D219" s="146" t="s">
        <v>13427</v>
      </c>
      <c r="E219" s="147" t="s">
        <v>2379</v>
      </c>
      <c r="F219" s="146" t="s">
        <v>7038</v>
      </c>
      <c r="G219" s="146" t="s">
        <v>7039</v>
      </c>
      <c r="H219" s="147" t="s">
        <v>2379</v>
      </c>
      <c r="I219" s="146" t="s">
        <v>7039</v>
      </c>
      <c r="J219" s="148" t="str">
        <f>CONCATENATE("IC.NE.",C219,E219,H219)</f>
        <v>IC.NE.070101</v>
      </c>
      <c r="K219" s="147" t="s">
        <v>2379</v>
      </c>
      <c r="L219" s="146" t="str">
        <f t="shared" ref="L219:L232" si="30">G219</f>
        <v>Tragus</v>
      </c>
      <c r="M219" s="148" t="str">
        <f>CONCATENATE("PI.",J219,".",K219)</f>
        <v>PI.IC.NE.070101.01</v>
      </c>
      <c r="O219" s="148" t="str">
        <f>CONCATENATE("PH.",J219,".",K219)</f>
        <v>PH.IC.NE.070101.01</v>
      </c>
      <c r="Q219" s="148" t="str">
        <f>CONCATENATE("CL.",J219,".",K219)</f>
        <v>CL.IC.NE.070101.01</v>
      </c>
      <c r="AR219" s="149"/>
      <c r="AS219" s="149"/>
    </row>
    <row r="220" spans="1:45" s="146" customFormat="1" ht="16">
      <c r="A220" s="146" t="s">
        <v>7344</v>
      </c>
      <c r="C220" s="147" t="s">
        <v>6317</v>
      </c>
      <c r="E220" s="147" t="s">
        <v>12175</v>
      </c>
      <c r="F220" s="146" t="s">
        <v>7038</v>
      </c>
      <c r="G220" s="146" t="s">
        <v>7040</v>
      </c>
      <c r="H220" s="147" t="s">
        <v>12030</v>
      </c>
      <c r="I220" s="146" t="s">
        <v>7041</v>
      </c>
      <c r="J220" s="148" t="str">
        <f>CONCATENATE("IC.NE.",C220,E220,H220)</f>
        <v>IC.NE.070102</v>
      </c>
      <c r="K220" s="147" t="s">
        <v>12175</v>
      </c>
      <c r="L220" s="146" t="str">
        <f t="shared" si="30"/>
        <v>Phlebostatic axis</v>
      </c>
      <c r="M220" s="148" t="str">
        <f>CONCATENATE("PI.",J220,".",K220)</f>
        <v>PI.IC.NE.070102.01</v>
      </c>
      <c r="O220" s="148" t="str">
        <f>CONCATENATE("PH.",J220,".",K220)</f>
        <v>PH.IC.NE.070102.01</v>
      </c>
      <c r="Q220" s="148" t="str">
        <f>CONCATENATE("CL.",J220,".",K220)</f>
        <v>CL.IC.NE.070102.01</v>
      </c>
      <c r="AR220" s="149"/>
      <c r="AS220" s="149"/>
    </row>
    <row r="221" spans="1:45" s="146" customFormat="1" ht="16">
      <c r="A221" s="146" t="s">
        <v>7344</v>
      </c>
      <c r="C221" s="147" t="s">
        <v>6317</v>
      </c>
      <c r="E221" s="147" t="s">
        <v>12175</v>
      </c>
      <c r="F221" s="146" t="s">
        <v>7038</v>
      </c>
      <c r="G221" s="146" t="s">
        <v>7387</v>
      </c>
      <c r="H221" s="147" t="s">
        <v>12032</v>
      </c>
      <c r="I221" s="146" t="s">
        <v>7388</v>
      </c>
      <c r="J221" s="148" t="str">
        <f>CONCATENATE("IC.NE.",C221,E221,H221)</f>
        <v>IC.NE.070103</v>
      </c>
      <c r="K221" s="147" t="s">
        <v>12175</v>
      </c>
      <c r="L221" s="146" t="str">
        <f t="shared" si="30"/>
        <v>Level of insertion site</v>
      </c>
      <c r="M221" s="148" t="str">
        <f>CONCATENATE("PI.",J221,".",K221)</f>
        <v>PI.IC.NE.070103.01</v>
      </c>
      <c r="O221" s="148" t="str">
        <f>CONCATENATE("PH.",J221,".",K221)</f>
        <v>PH.IC.NE.070103.01</v>
      </c>
      <c r="Q221" s="148" t="str">
        <f>CONCATENATE("CL.",J221,".",K221)</f>
        <v>CL.IC.NE.070103.01</v>
      </c>
      <c r="AR221" s="149"/>
      <c r="AS221" s="149"/>
    </row>
    <row r="222" spans="1:45" s="146" customFormat="1" ht="16">
      <c r="A222" s="146" t="s">
        <v>7344</v>
      </c>
      <c r="C222" s="147" t="s">
        <v>6317</v>
      </c>
      <c r="E222" s="147" t="s">
        <v>2379</v>
      </c>
      <c r="F222" s="146" t="s">
        <v>7038</v>
      </c>
      <c r="G222" s="146" t="s">
        <v>8763</v>
      </c>
      <c r="H222" s="147" t="s">
        <v>12028</v>
      </c>
      <c r="I222" s="146" t="s">
        <v>8763</v>
      </c>
      <c r="J222" s="148" t="str">
        <f>CONCATENATE("IC.NE.",C222,E222,H222)</f>
        <v>IC.NE.070104</v>
      </c>
      <c r="K222" s="147" t="s">
        <v>2379</v>
      </c>
      <c r="L222" s="146" t="str">
        <f t="shared" si="30"/>
        <v>Shoulder</v>
      </c>
      <c r="M222" s="148" t="str">
        <f>CONCATENATE("PI.",J222,".",K222)</f>
        <v>PI.IC.NE.070104.01</v>
      </c>
      <c r="O222" s="148" t="str">
        <f>CONCATENATE("PH.",J222,".",K222)</f>
        <v>PH.IC.NE.070104.01</v>
      </c>
      <c r="Q222" s="148" t="str">
        <f>CONCATENATE("CL.",J222,".",K222)</f>
        <v>CL.IC.NE.070104.01</v>
      </c>
      <c r="AR222" s="149"/>
      <c r="AS222" s="149"/>
    </row>
    <row r="223" spans="1:45" s="146" customFormat="1" ht="16">
      <c r="A223" s="146" t="s">
        <v>7344</v>
      </c>
      <c r="C223" s="147" t="s">
        <v>6317</v>
      </c>
      <c r="E223" s="147" t="s">
        <v>12175</v>
      </c>
      <c r="F223" s="146" t="s">
        <v>7038</v>
      </c>
      <c r="G223" s="146" t="s">
        <v>13061</v>
      </c>
      <c r="H223" s="147" t="s">
        <v>12210</v>
      </c>
      <c r="I223" s="146" t="s">
        <v>7389</v>
      </c>
      <c r="J223" s="148" t="str">
        <f>CONCATENATE("IC.NE.",C223,E223,H223)</f>
        <v>IC.NE.070105</v>
      </c>
      <c r="K223" s="147" t="s">
        <v>12175</v>
      </c>
      <c r="L223" s="146" t="str">
        <f t="shared" si="30"/>
        <v>Iliac crest</v>
      </c>
      <c r="M223" s="148" t="str">
        <f>CONCATENATE("PI.",J223,".",K223)</f>
        <v>PI.IC.NE.070105.01</v>
      </c>
      <c r="O223" s="148" t="str">
        <f>CONCATENATE("PH.",J223,".",K223)</f>
        <v>PH.IC.NE.070105.01</v>
      </c>
      <c r="Q223" s="148" t="str">
        <f>CONCATENATE("CL.",J223,".",K223)</f>
        <v>CL.IC.NE.070105.01</v>
      </c>
      <c r="AR223" s="149"/>
      <c r="AS223" s="149"/>
    </row>
    <row r="224" spans="1:45" s="146" customFormat="1" ht="16">
      <c r="A224" s="146" t="s">
        <v>7344</v>
      </c>
      <c r="C224" s="147" t="s">
        <v>6317</v>
      </c>
      <c r="E224" s="147" t="s">
        <v>2379</v>
      </c>
      <c r="F224" s="146" t="s">
        <v>7038</v>
      </c>
      <c r="G224" s="146" t="s">
        <v>7390</v>
      </c>
      <c r="H224" s="147" t="s">
        <v>12212</v>
      </c>
      <c r="I224" s="146" t="s">
        <v>7391</v>
      </c>
      <c r="J224" s="148" t="str">
        <f t="shared" ref="J224:J296" si="31">CONCATENATE("IC.NE.",C224,E224,H224)</f>
        <v>IC.NE.070106</v>
      </c>
      <c r="K224" s="147" t="s">
        <v>2379</v>
      </c>
      <c r="L224" s="146" t="str">
        <f t="shared" si="30"/>
        <v>Specify centimeters above site</v>
      </c>
      <c r="M224" s="148" t="str">
        <f t="shared" ref="M224:M296" si="32">CONCATENATE("PI.",J224,".",K224)</f>
        <v>PI.IC.NE.070106.01</v>
      </c>
      <c r="O224" s="148" t="str">
        <f t="shared" ref="O224:O296" si="33">CONCATENATE("PH.",J224,".",K224)</f>
        <v>PH.IC.NE.070106.01</v>
      </c>
      <c r="Q224" s="148" t="str">
        <f t="shared" ref="Q224:Q296" si="34">CONCATENATE("CL.",J224,".",K224)</f>
        <v>CL.IC.NE.070106.01</v>
      </c>
      <c r="AR224" s="149"/>
      <c r="AS224" s="149"/>
    </row>
    <row r="225" spans="1:45" s="146" customFormat="1" ht="16">
      <c r="A225" s="146" t="s">
        <v>7344</v>
      </c>
      <c r="C225" s="147" t="s">
        <v>6317</v>
      </c>
      <c r="E225" s="147" t="s">
        <v>2379</v>
      </c>
      <c r="F225" s="146" t="s">
        <v>7038</v>
      </c>
      <c r="G225" s="146" t="s">
        <v>7394</v>
      </c>
      <c r="H225" s="147" t="s">
        <v>12225</v>
      </c>
      <c r="I225" s="146" t="s">
        <v>7395</v>
      </c>
      <c r="J225" s="148" t="str">
        <f t="shared" si="31"/>
        <v>IC.NE.070107</v>
      </c>
      <c r="K225" s="147" t="s">
        <v>2379</v>
      </c>
      <c r="L225" s="146" t="str">
        <f t="shared" si="30"/>
        <v>Specify centimeters below site</v>
      </c>
      <c r="M225" s="148" t="str">
        <f t="shared" si="32"/>
        <v>PI.IC.NE.070107.01</v>
      </c>
      <c r="O225" s="148" t="str">
        <f t="shared" si="33"/>
        <v>PH.IC.NE.070107.01</v>
      </c>
      <c r="Q225" s="148" t="str">
        <f t="shared" si="34"/>
        <v>CL.IC.NE.070107.01</v>
      </c>
      <c r="AR225" s="149"/>
      <c r="AS225" s="149"/>
    </row>
    <row r="226" spans="1:45" s="146" customFormat="1" ht="16">
      <c r="A226" s="146" t="s">
        <v>7344</v>
      </c>
      <c r="C226" s="147" t="s">
        <v>6317</v>
      </c>
      <c r="D226" s="146" t="s">
        <v>3936</v>
      </c>
      <c r="E226" s="147" t="s">
        <v>12182</v>
      </c>
      <c r="F226" s="146" t="s">
        <v>7231</v>
      </c>
      <c r="G226" s="146" t="s">
        <v>11325</v>
      </c>
      <c r="H226" s="147" t="s">
        <v>11848</v>
      </c>
      <c r="I226" s="146" t="s">
        <v>11179</v>
      </c>
      <c r="J226" s="148" t="str">
        <f t="shared" si="31"/>
        <v>IC.NE.070201</v>
      </c>
      <c r="K226" s="147" t="s">
        <v>2379</v>
      </c>
      <c r="L226" s="146" t="str">
        <f t="shared" si="30"/>
        <v xml:space="preserve">     Colorless</v>
      </c>
      <c r="M226" s="148" t="str">
        <f t="shared" si="32"/>
        <v>PI.IC.NE.070201.01</v>
      </c>
      <c r="O226" s="148" t="str">
        <f t="shared" si="33"/>
        <v>PH.IC.NE.070201.01</v>
      </c>
      <c r="Q226" s="148" t="str">
        <f t="shared" si="34"/>
        <v>CL.IC.NE.070201.01</v>
      </c>
      <c r="AR226" s="149"/>
      <c r="AS226" s="149"/>
    </row>
    <row r="227" spans="1:45" s="146" customFormat="1" ht="16">
      <c r="A227" s="146" t="s">
        <v>7344</v>
      </c>
      <c r="C227" s="147" t="s">
        <v>6317</v>
      </c>
      <c r="E227" s="147" t="s">
        <v>12430</v>
      </c>
      <c r="F227" s="146" t="s">
        <v>7231</v>
      </c>
      <c r="G227" s="146" t="s">
        <v>11176</v>
      </c>
      <c r="H227" s="147" t="s">
        <v>12030</v>
      </c>
      <c r="I227" s="146" t="s">
        <v>11177</v>
      </c>
      <c r="J227" s="148" t="str">
        <f t="shared" si="31"/>
        <v>IC.NE.070202</v>
      </c>
      <c r="K227" s="147" t="s">
        <v>12175</v>
      </c>
      <c r="L227" s="146" t="str">
        <f t="shared" si="30"/>
        <v xml:space="preserve">     Yellow</v>
      </c>
      <c r="M227" s="148" t="str">
        <f t="shared" si="32"/>
        <v>PI.IC.NE.070202.01</v>
      </c>
      <c r="O227" s="148" t="str">
        <f t="shared" si="33"/>
        <v>PH.IC.NE.070202.01</v>
      </c>
      <c r="Q227" s="148" t="str">
        <f t="shared" si="34"/>
        <v>CL.IC.NE.070202.01</v>
      </c>
      <c r="AR227" s="149"/>
      <c r="AS227" s="149"/>
    </row>
    <row r="228" spans="1:45" s="146" customFormat="1" ht="16">
      <c r="A228" s="146" t="s">
        <v>7344</v>
      </c>
      <c r="C228" s="147" t="s">
        <v>6317</v>
      </c>
      <c r="E228" s="147" t="s">
        <v>12430</v>
      </c>
      <c r="F228" s="146" t="s">
        <v>7231</v>
      </c>
      <c r="G228" s="146" t="s">
        <v>10142</v>
      </c>
      <c r="H228" s="147" t="s">
        <v>12032</v>
      </c>
      <c r="I228" s="146" t="s">
        <v>10143</v>
      </c>
      <c r="J228" s="148" t="str">
        <f t="shared" si="31"/>
        <v>IC.NE.070203</v>
      </c>
      <c r="K228" s="147" t="s">
        <v>12175</v>
      </c>
      <c r="L228" s="146" t="str">
        <f t="shared" si="30"/>
        <v xml:space="preserve">     Orange</v>
      </c>
      <c r="M228" s="148" t="str">
        <f t="shared" si="32"/>
        <v>PI.IC.NE.070203.01</v>
      </c>
      <c r="O228" s="148" t="str">
        <f t="shared" si="33"/>
        <v>PH.IC.NE.070203.01</v>
      </c>
      <c r="Q228" s="148" t="str">
        <f t="shared" si="34"/>
        <v>CL.IC.NE.070203.01</v>
      </c>
      <c r="AR228" s="149"/>
      <c r="AS228" s="149"/>
    </row>
    <row r="229" spans="1:45" s="146" customFormat="1" ht="16">
      <c r="A229" s="146" t="s">
        <v>7344</v>
      </c>
      <c r="C229" s="147" t="s">
        <v>6317</v>
      </c>
      <c r="E229" s="147" t="s">
        <v>12182</v>
      </c>
      <c r="F229" s="146" t="s">
        <v>7231</v>
      </c>
      <c r="G229" s="146" t="s">
        <v>11180</v>
      </c>
      <c r="H229" s="147" t="s">
        <v>12028</v>
      </c>
      <c r="I229" s="146" t="s">
        <v>11181</v>
      </c>
      <c r="J229" s="148" t="str">
        <f t="shared" si="31"/>
        <v>IC.NE.070204</v>
      </c>
      <c r="K229" s="147" t="s">
        <v>2379</v>
      </c>
      <c r="L229" s="146" t="str">
        <f t="shared" si="30"/>
        <v xml:space="preserve">     Pink</v>
      </c>
      <c r="M229" s="148" t="str">
        <f t="shared" si="32"/>
        <v>PI.IC.NE.070204.01</v>
      </c>
      <c r="O229" s="148" t="str">
        <f t="shared" si="33"/>
        <v>PH.IC.NE.070204.01</v>
      </c>
      <c r="Q229" s="148" t="str">
        <f t="shared" si="34"/>
        <v>CL.IC.NE.070204.01</v>
      </c>
      <c r="AR229" s="149"/>
      <c r="AS229" s="149"/>
    </row>
    <row r="230" spans="1:45" s="146" customFormat="1" ht="16">
      <c r="A230" s="146" t="s">
        <v>7344</v>
      </c>
      <c r="C230" s="147" t="s">
        <v>6317</v>
      </c>
      <c r="E230" s="147" t="s">
        <v>4192</v>
      </c>
      <c r="F230" s="146" t="s">
        <v>7231</v>
      </c>
      <c r="G230" s="146" t="s">
        <v>11329</v>
      </c>
      <c r="H230" s="147" t="s">
        <v>12210</v>
      </c>
      <c r="I230" s="146" t="s">
        <v>11477</v>
      </c>
      <c r="J230" s="148" t="str">
        <f t="shared" si="31"/>
        <v>IC.NE.070205</v>
      </c>
      <c r="K230" s="147" t="s">
        <v>2379</v>
      </c>
      <c r="L230" s="146" t="str">
        <f t="shared" si="30"/>
        <v xml:space="preserve">     Red</v>
      </c>
      <c r="M230" s="148" t="str">
        <f t="shared" si="32"/>
        <v>PI.IC.NE.070205.01</v>
      </c>
      <c r="O230" s="148" t="str">
        <f t="shared" si="33"/>
        <v>PH.IC.NE.070205.01</v>
      </c>
      <c r="Q230" s="148" t="str">
        <f t="shared" si="34"/>
        <v>CL.IC.NE.070205.01</v>
      </c>
      <c r="AR230" s="149"/>
      <c r="AS230" s="149"/>
    </row>
    <row r="231" spans="1:45" s="146" customFormat="1" ht="16">
      <c r="A231" s="146" t="s">
        <v>7344</v>
      </c>
      <c r="C231" s="147" t="s">
        <v>6317</v>
      </c>
      <c r="E231" s="147" t="s">
        <v>4192</v>
      </c>
      <c r="F231" s="146" t="s">
        <v>7231</v>
      </c>
      <c r="G231" s="146" t="s">
        <v>10383</v>
      </c>
      <c r="H231" s="147" t="s">
        <v>12212</v>
      </c>
      <c r="I231" s="146" t="s">
        <v>10384</v>
      </c>
      <c r="J231" s="148" t="str">
        <f t="shared" si="31"/>
        <v>IC.NE.070206</v>
      </c>
      <c r="K231" s="147" t="s">
        <v>2379</v>
      </c>
      <c r="L231" s="146" t="str">
        <f t="shared" si="30"/>
        <v xml:space="preserve">     Brown</v>
      </c>
      <c r="M231" s="148" t="str">
        <f t="shared" si="32"/>
        <v>PI.IC.NE.070206.01</v>
      </c>
      <c r="O231" s="148" t="str">
        <f t="shared" si="33"/>
        <v>PH.IC.NE.070206.01</v>
      </c>
      <c r="Q231" s="148" t="str">
        <f t="shared" si="34"/>
        <v>CL.IC.NE.070206.01</v>
      </c>
      <c r="AR231" s="149"/>
      <c r="AS231" s="149"/>
    </row>
    <row r="232" spans="1:45" s="146" customFormat="1" ht="16">
      <c r="A232" s="146" t="s">
        <v>7344</v>
      </c>
      <c r="C232" s="147" t="s">
        <v>6317</v>
      </c>
      <c r="E232" s="147" t="s">
        <v>4192</v>
      </c>
      <c r="F232" s="146" t="s">
        <v>7231</v>
      </c>
      <c r="G232" s="146" t="s">
        <v>11878</v>
      </c>
      <c r="H232" s="147" t="s">
        <v>12225</v>
      </c>
      <c r="I232" s="146" t="s">
        <v>11879</v>
      </c>
      <c r="J232" s="148" t="str">
        <f t="shared" si="31"/>
        <v>IC.NE.070207</v>
      </c>
      <c r="K232" s="147" t="s">
        <v>2379</v>
      </c>
      <c r="L232" s="146" t="str">
        <f t="shared" si="30"/>
        <v xml:space="preserve">     Green</v>
      </c>
      <c r="M232" s="148" t="str">
        <f t="shared" si="32"/>
        <v>PI.IC.NE.070207.01</v>
      </c>
      <c r="O232" s="148" t="str">
        <f t="shared" si="33"/>
        <v>PH.IC.NE.070207.01</v>
      </c>
      <c r="Q232" s="148" t="str">
        <f t="shared" si="34"/>
        <v>CL.IC.NE.070207.01</v>
      </c>
      <c r="AR232" s="149"/>
      <c r="AS232" s="149"/>
    </row>
    <row r="233" spans="1:45" s="146" customFormat="1" ht="16">
      <c r="A233" s="146" t="s">
        <v>7344</v>
      </c>
      <c r="C233" s="147" t="s">
        <v>6317</v>
      </c>
      <c r="E233" s="147" t="s">
        <v>4192</v>
      </c>
      <c r="F233" s="146" t="s">
        <v>7231</v>
      </c>
      <c r="G233" s="146" t="s">
        <v>7191</v>
      </c>
      <c r="H233" s="147" t="s">
        <v>3574</v>
      </c>
      <c r="I233" s="146" t="s">
        <v>7187</v>
      </c>
      <c r="J233" s="148" t="str">
        <f t="shared" si="31"/>
        <v>IC.NE.070208</v>
      </c>
      <c r="K233" s="147" t="s">
        <v>2379</v>
      </c>
      <c r="L233" s="146" t="str">
        <f t="shared" ref="L233:L298" si="35">G233</f>
        <v xml:space="preserve">  Not Applicable</v>
      </c>
      <c r="M233" s="148" t="str">
        <f t="shared" si="32"/>
        <v>PI.IC.NE.070208.01</v>
      </c>
      <c r="O233" s="148" t="str">
        <f t="shared" si="33"/>
        <v>PH.IC.NE.070208.01</v>
      </c>
      <c r="Q233" s="148" t="str">
        <f t="shared" si="34"/>
        <v>CL.IC.NE.070208.01</v>
      </c>
      <c r="R233" s="146" t="s">
        <v>12465</v>
      </c>
      <c r="S233" s="146">
        <v>75</v>
      </c>
      <c r="AR233" s="149"/>
      <c r="AS233" s="149"/>
    </row>
    <row r="234" spans="1:45" s="146" customFormat="1" ht="16">
      <c r="A234" s="146" t="s">
        <v>7344</v>
      </c>
      <c r="C234" s="147" t="s">
        <v>6317</v>
      </c>
      <c r="D234" s="146" t="s">
        <v>7232</v>
      </c>
      <c r="E234" s="147" t="s">
        <v>3812</v>
      </c>
      <c r="F234" s="146" t="s">
        <v>7231</v>
      </c>
      <c r="G234" s="146" t="s">
        <v>11549</v>
      </c>
      <c r="H234" s="147" t="s">
        <v>11848</v>
      </c>
      <c r="I234" s="146" t="s">
        <v>11550</v>
      </c>
      <c r="J234" s="148" t="str">
        <f t="shared" si="31"/>
        <v>IC.NE.070301</v>
      </c>
      <c r="K234" s="147" t="s">
        <v>2379</v>
      </c>
      <c r="L234" s="146" t="str">
        <f t="shared" si="35"/>
        <v xml:space="preserve">     Clear</v>
      </c>
      <c r="M234" s="148" t="str">
        <f t="shared" si="32"/>
        <v>PI.IC.NE.070301.01</v>
      </c>
      <c r="O234" s="148" t="str">
        <f t="shared" si="33"/>
        <v>PH.IC.NE.070301.01</v>
      </c>
      <c r="Q234" s="148" t="str">
        <f t="shared" si="34"/>
        <v>CL.IC.NE.070301.01</v>
      </c>
      <c r="AR234" s="149"/>
      <c r="AS234" s="149"/>
    </row>
    <row r="235" spans="1:45" s="146" customFormat="1" ht="16">
      <c r="A235" s="146" t="s">
        <v>7344</v>
      </c>
      <c r="C235" s="147" t="s">
        <v>6317</v>
      </c>
      <c r="E235" s="147" t="s">
        <v>12185</v>
      </c>
      <c r="F235" s="146" t="s">
        <v>7231</v>
      </c>
      <c r="G235" s="146" t="s">
        <v>11882</v>
      </c>
      <c r="H235" s="147" t="s">
        <v>12030</v>
      </c>
      <c r="I235" s="146" t="s">
        <v>11883</v>
      </c>
      <c r="J235" s="148" t="str">
        <f t="shared" si="31"/>
        <v>IC.NE.070302</v>
      </c>
      <c r="K235" s="147" t="s">
        <v>12175</v>
      </c>
      <c r="L235" s="146" t="str">
        <f t="shared" si="35"/>
        <v xml:space="preserve">     Bloody</v>
      </c>
      <c r="M235" s="148" t="str">
        <f t="shared" si="32"/>
        <v>PI.IC.NE.070302.01</v>
      </c>
      <c r="O235" s="148" t="str">
        <f t="shared" si="33"/>
        <v>PH.IC.NE.070302.01</v>
      </c>
      <c r="Q235" s="148" t="str">
        <f t="shared" si="34"/>
        <v>CL.IC.NE.070302.01</v>
      </c>
      <c r="AR235" s="149"/>
      <c r="AS235" s="149"/>
    </row>
    <row r="236" spans="1:45" s="146" customFormat="1" ht="16">
      <c r="A236" s="146" t="s">
        <v>7344</v>
      </c>
      <c r="C236" s="147" t="s">
        <v>6317</v>
      </c>
      <c r="E236" s="147" t="s">
        <v>12592</v>
      </c>
      <c r="F236" s="146" t="s">
        <v>7231</v>
      </c>
      <c r="G236" s="146" t="s">
        <v>11884</v>
      </c>
      <c r="H236" s="147" t="s">
        <v>12032</v>
      </c>
      <c r="I236" s="146" t="s">
        <v>11546</v>
      </c>
      <c r="J236" s="148" t="str">
        <f t="shared" si="31"/>
        <v>IC.NE.070303</v>
      </c>
      <c r="K236" s="147" t="s">
        <v>2379</v>
      </c>
      <c r="L236" s="146" t="str">
        <f t="shared" si="35"/>
        <v xml:space="preserve">     Serosanguinous</v>
      </c>
      <c r="M236" s="148" t="str">
        <f t="shared" si="32"/>
        <v>PI.IC.NE.070303.01</v>
      </c>
      <c r="O236" s="148" t="str">
        <f t="shared" si="33"/>
        <v>PH.IC.NE.070303.01</v>
      </c>
      <c r="Q236" s="148" t="str">
        <f t="shared" si="34"/>
        <v>CL.IC.NE.070303.01</v>
      </c>
      <c r="AR236" s="149"/>
      <c r="AS236" s="149"/>
    </row>
    <row r="237" spans="1:45" s="146" customFormat="1" ht="16">
      <c r="A237" s="146" t="s">
        <v>7344</v>
      </c>
      <c r="C237" s="147" t="s">
        <v>6317</v>
      </c>
      <c r="E237" s="147" t="s">
        <v>12185</v>
      </c>
      <c r="F237" s="146" t="s">
        <v>7231</v>
      </c>
      <c r="G237" s="146" t="s">
        <v>11547</v>
      </c>
      <c r="H237" s="147" t="s">
        <v>12028</v>
      </c>
      <c r="I237" s="146" t="s">
        <v>11548</v>
      </c>
      <c r="J237" s="148" t="str">
        <f t="shared" si="31"/>
        <v>IC.NE.070304</v>
      </c>
      <c r="K237" s="147" t="s">
        <v>12175</v>
      </c>
      <c r="L237" s="146" t="str">
        <f t="shared" si="35"/>
        <v xml:space="preserve">     Serous</v>
      </c>
      <c r="M237" s="148" t="str">
        <f t="shared" si="32"/>
        <v>PI.IC.NE.070304.01</v>
      </c>
      <c r="O237" s="148" t="str">
        <f t="shared" si="33"/>
        <v>PH.IC.NE.070304.01</v>
      </c>
      <c r="Q237" s="148" t="str">
        <f t="shared" si="34"/>
        <v>CL.IC.NE.070304.01</v>
      </c>
      <c r="AR237" s="149"/>
      <c r="AS237" s="149"/>
    </row>
    <row r="238" spans="1:45" s="146" customFormat="1" ht="16">
      <c r="A238" s="146" t="s">
        <v>7344</v>
      </c>
      <c r="C238" s="147" t="s">
        <v>6317</v>
      </c>
      <c r="E238" s="147" t="s">
        <v>12185</v>
      </c>
      <c r="F238" s="146" t="s">
        <v>7231</v>
      </c>
      <c r="G238" s="146" t="s">
        <v>11551</v>
      </c>
      <c r="H238" s="147" t="s">
        <v>12210</v>
      </c>
      <c r="I238" s="146" t="s">
        <v>11552</v>
      </c>
      <c r="J238" s="148" t="str">
        <f t="shared" si="31"/>
        <v>IC.NE.070305</v>
      </c>
      <c r="K238" s="147" t="s">
        <v>12175</v>
      </c>
      <c r="L238" s="146" t="str">
        <f t="shared" si="35"/>
        <v xml:space="preserve">     Cloudy</v>
      </c>
      <c r="M238" s="148" t="str">
        <f t="shared" si="32"/>
        <v>PI.IC.NE.070305.01</v>
      </c>
      <c r="O238" s="148" t="str">
        <f t="shared" si="33"/>
        <v>PH.IC.NE.070305.01</v>
      </c>
      <c r="Q238" s="148" t="str">
        <f t="shared" si="34"/>
        <v>CL.IC.NE.070305.01</v>
      </c>
      <c r="AR238" s="149"/>
      <c r="AS238" s="149"/>
    </row>
    <row r="239" spans="1:45" s="146" customFormat="1" ht="16">
      <c r="A239" s="146" t="s">
        <v>7344</v>
      </c>
      <c r="C239" s="147" t="s">
        <v>6317</v>
      </c>
      <c r="E239" s="147" t="s">
        <v>12185</v>
      </c>
      <c r="F239" s="146" t="s">
        <v>7231</v>
      </c>
      <c r="G239" s="146" t="s">
        <v>11553</v>
      </c>
      <c r="H239" s="147" t="s">
        <v>12212</v>
      </c>
      <c r="I239" s="146" t="s">
        <v>11554</v>
      </c>
      <c r="J239" s="148" t="str">
        <f t="shared" si="31"/>
        <v>IC.NE.070306</v>
      </c>
      <c r="K239" s="147" t="s">
        <v>12175</v>
      </c>
      <c r="L239" s="146" t="str">
        <f t="shared" si="35"/>
        <v xml:space="preserve">     Purulent</v>
      </c>
      <c r="M239" s="148" t="str">
        <f t="shared" si="32"/>
        <v>PI.IC.NE.070306.01</v>
      </c>
      <c r="O239" s="148" t="str">
        <f t="shared" si="33"/>
        <v>PH.IC.NE.070306.01</v>
      </c>
      <c r="Q239" s="148" t="str">
        <f t="shared" si="34"/>
        <v>CL.IC.NE.070306.01</v>
      </c>
      <c r="AR239" s="149"/>
      <c r="AS239" s="149"/>
    </row>
    <row r="240" spans="1:45" s="146" customFormat="1" ht="16">
      <c r="A240" s="146" t="s">
        <v>7344</v>
      </c>
      <c r="C240" s="147" t="s">
        <v>6317</v>
      </c>
      <c r="E240" s="147" t="s">
        <v>12592</v>
      </c>
      <c r="F240" s="146" t="s">
        <v>7231</v>
      </c>
      <c r="G240" s="146" t="s">
        <v>11395</v>
      </c>
      <c r="H240" s="147" t="s">
        <v>12225</v>
      </c>
      <c r="I240" s="146" t="s">
        <v>11396</v>
      </c>
      <c r="J240" s="148" t="str">
        <f t="shared" si="31"/>
        <v>IC.NE.070307</v>
      </c>
      <c r="K240" s="147" t="s">
        <v>2379</v>
      </c>
      <c r="L240" s="146" t="str">
        <f t="shared" si="35"/>
        <v xml:space="preserve">     Viscous</v>
      </c>
      <c r="M240" s="148" t="str">
        <f t="shared" si="32"/>
        <v>PI.IC.NE.070307.01</v>
      </c>
      <c r="O240" s="148" t="str">
        <f t="shared" si="33"/>
        <v>PH.IC.NE.070307.01</v>
      </c>
      <c r="Q240" s="148" t="str">
        <f t="shared" si="34"/>
        <v>CL.IC.NE.070307.01</v>
      </c>
      <c r="AR240" s="149"/>
      <c r="AS240" s="149"/>
    </row>
    <row r="241" spans="1:45" s="145" customFormat="1" ht="16">
      <c r="A241" s="145" t="s">
        <v>7344</v>
      </c>
      <c r="C241" s="170" t="s">
        <v>6317</v>
      </c>
      <c r="D241" s="145" t="s">
        <v>7009</v>
      </c>
      <c r="E241" s="170" t="s">
        <v>6464</v>
      </c>
      <c r="F241" s="145" t="s">
        <v>14617</v>
      </c>
      <c r="G241" s="145" t="s">
        <v>11566</v>
      </c>
      <c r="H241" s="170" t="s">
        <v>2379</v>
      </c>
      <c r="I241" s="145" t="s">
        <v>11567</v>
      </c>
      <c r="J241" s="171" t="str">
        <f t="shared" si="31"/>
        <v>IC.NE.070401</v>
      </c>
      <c r="K241" s="170" t="s">
        <v>2379</v>
      </c>
      <c r="L241" s="145" t="str">
        <f t="shared" si="35"/>
        <v xml:space="preserve">     Gauze</v>
      </c>
      <c r="M241" s="171" t="str">
        <f t="shared" si="32"/>
        <v>PI.IC.NE.070401.01</v>
      </c>
      <c r="O241" s="171" t="str">
        <f t="shared" si="33"/>
        <v>PH.IC.NE.070401.01</v>
      </c>
      <c r="Q241" s="171" t="str">
        <f t="shared" si="34"/>
        <v>CL.IC.NE.070401.01</v>
      </c>
      <c r="AR241" s="145" t="s">
        <v>12773</v>
      </c>
      <c r="AS241" s="145">
        <v>1749</v>
      </c>
    </row>
    <row r="242" spans="1:45" s="145" customFormat="1" ht="16">
      <c r="A242" s="145" t="s">
        <v>7344</v>
      </c>
      <c r="C242" s="170" t="s">
        <v>6317</v>
      </c>
      <c r="E242" s="170" t="s">
        <v>6464</v>
      </c>
      <c r="F242" s="145" t="s">
        <v>14617</v>
      </c>
      <c r="G242" s="145" t="s">
        <v>9987</v>
      </c>
      <c r="H242" s="170" t="s">
        <v>12030</v>
      </c>
      <c r="I242" s="145" t="s">
        <v>11070</v>
      </c>
      <c r="J242" s="171" t="str">
        <f t="shared" si="31"/>
        <v>IC.NE.070402</v>
      </c>
      <c r="K242" s="170" t="s">
        <v>12175</v>
      </c>
      <c r="L242" s="145" t="str">
        <f t="shared" si="35"/>
        <v xml:space="preserve">     Transparent</v>
      </c>
      <c r="M242" s="171" t="str">
        <f t="shared" si="32"/>
        <v>PI.IC.NE.070402.01</v>
      </c>
      <c r="O242" s="171" t="str">
        <f t="shared" si="33"/>
        <v>PH.IC.NE.070402.01</v>
      </c>
      <c r="Q242" s="171" t="str">
        <f t="shared" si="34"/>
        <v>CL.IC.NE.070402.01</v>
      </c>
      <c r="AR242" s="145" t="s">
        <v>12773</v>
      </c>
      <c r="AS242" s="145">
        <v>1749</v>
      </c>
    </row>
    <row r="243" spans="1:45" s="145" customFormat="1" ht="16">
      <c r="A243" s="145" t="s">
        <v>7344</v>
      </c>
      <c r="C243" s="170" t="s">
        <v>6317</v>
      </c>
      <c r="E243" s="170" t="s">
        <v>6464</v>
      </c>
      <c r="F243" s="145" t="s">
        <v>14617</v>
      </c>
      <c r="G243" s="145" t="s">
        <v>11363</v>
      </c>
      <c r="H243" s="170" t="s">
        <v>12032</v>
      </c>
      <c r="I243" s="145" t="s">
        <v>11573</v>
      </c>
      <c r="J243" s="171" t="str">
        <f t="shared" si="31"/>
        <v>IC.NE.070403</v>
      </c>
      <c r="K243" s="170" t="s">
        <v>12175</v>
      </c>
      <c r="L243" s="145" t="str">
        <f t="shared" si="35"/>
        <v xml:space="preserve">     None</v>
      </c>
      <c r="M243" s="171" t="str">
        <f t="shared" si="32"/>
        <v>PI.IC.NE.070403.01</v>
      </c>
      <c r="O243" s="171" t="str">
        <f t="shared" si="33"/>
        <v>PH.IC.NE.070403.01</v>
      </c>
      <c r="Q243" s="171" t="str">
        <f t="shared" si="34"/>
        <v>CL.IC.NE.070403.01</v>
      </c>
      <c r="AR243" s="145" t="s">
        <v>12773</v>
      </c>
      <c r="AS243" s="145">
        <v>1749</v>
      </c>
    </row>
    <row r="244" spans="1:45" s="145" customFormat="1" ht="16">
      <c r="A244" s="145" t="s">
        <v>7344</v>
      </c>
      <c r="C244" s="170" t="s">
        <v>6317</v>
      </c>
      <c r="E244" s="170" t="s">
        <v>6464</v>
      </c>
      <c r="F244" s="145" t="s">
        <v>14617</v>
      </c>
      <c r="G244" s="145" t="s">
        <v>10529</v>
      </c>
      <c r="H244" s="170" t="s">
        <v>12028</v>
      </c>
      <c r="I244" s="145" t="s">
        <v>12437</v>
      </c>
      <c r="J244" s="171" t="str">
        <f t="shared" si="31"/>
        <v>IC.NE.070404</v>
      </c>
      <c r="K244" s="170" t="s">
        <v>12175</v>
      </c>
      <c r="L244" s="145" t="str">
        <f t="shared" si="35"/>
        <v xml:space="preserve">     Other: specify</v>
      </c>
      <c r="M244" s="171" t="str">
        <f t="shared" si="32"/>
        <v>PI.IC.NE.070404.01</v>
      </c>
      <c r="O244" s="171" t="str">
        <f t="shared" si="33"/>
        <v>PH.IC.NE.070404.01</v>
      </c>
      <c r="Q244" s="171" t="str">
        <f t="shared" si="34"/>
        <v>CL.IC.NE.070404.01</v>
      </c>
      <c r="AR244" s="145" t="s">
        <v>12773</v>
      </c>
      <c r="AS244" s="145">
        <v>1749</v>
      </c>
    </row>
    <row r="245" spans="1:45" s="145" customFormat="1" ht="16">
      <c r="A245" s="145" t="s">
        <v>7344</v>
      </c>
      <c r="C245" s="170" t="s">
        <v>6317</v>
      </c>
      <c r="D245" s="145" t="s">
        <v>3803</v>
      </c>
      <c r="E245" s="170" t="s">
        <v>6291</v>
      </c>
      <c r="F245" s="145" t="s">
        <v>14617</v>
      </c>
      <c r="G245" s="145" t="s">
        <v>11574</v>
      </c>
      <c r="H245" s="170" t="s">
        <v>11848</v>
      </c>
      <c r="I245" s="145" t="s">
        <v>11575</v>
      </c>
      <c r="J245" s="171" t="str">
        <f t="shared" si="31"/>
        <v>IC.NE.070501</v>
      </c>
      <c r="K245" s="170" t="s">
        <v>2379</v>
      </c>
      <c r="L245" s="145" t="str">
        <f t="shared" si="35"/>
        <v xml:space="preserve">     Clean, dry and intact</v>
      </c>
      <c r="M245" s="171" t="str">
        <f t="shared" si="32"/>
        <v>PI.IC.NE.070501.01</v>
      </c>
      <c r="O245" s="171" t="str">
        <f t="shared" si="33"/>
        <v>PH.IC.NE.070501.01</v>
      </c>
      <c r="Q245" s="171" t="str">
        <f t="shared" si="34"/>
        <v>CL.IC.NE.070501.01</v>
      </c>
      <c r="AR245" s="145" t="s">
        <v>12773</v>
      </c>
      <c r="AS245" s="145">
        <v>1749</v>
      </c>
    </row>
    <row r="246" spans="1:45" s="145" customFormat="1" ht="16">
      <c r="A246" s="145" t="s">
        <v>7344</v>
      </c>
      <c r="C246" s="170" t="s">
        <v>6317</v>
      </c>
      <c r="E246" s="170" t="s">
        <v>6291</v>
      </c>
      <c r="F246" s="145" t="s">
        <v>14617</v>
      </c>
      <c r="G246" s="145" t="s">
        <v>10648</v>
      </c>
      <c r="H246" s="170" t="s">
        <v>12030</v>
      </c>
      <c r="I246" s="145" t="s">
        <v>11393</v>
      </c>
      <c r="J246" s="171" t="str">
        <f t="shared" si="31"/>
        <v>IC.NE.070502</v>
      </c>
      <c r="K246" s="170" t="s">
        <v>12175</v>
      </c>
      <c r="L246" s="145" t="str">
        <f t="shared" si="35"/>
        <v xml:space="preserve">     Changed</v>
      </c>
      <c r="M246" s="171" t="str">
        <f t="shared" si="32"/>
        <v>PI.IC.NE.070502.01</v>
      </c>
      <c r="O246" s="171" t="str">
        <f t="shared" si="33"/>
        <v>PH.IC.NE.070502.01</v>
      </c>
      <c r="Q246" s="171" t="str">
        <f t="shared" si="34"/>
        <v>CL.IC.NE.070502.01</v>
      </c>
      <c r="AR246" s="145" t="s">
        <v>12773</v>
      </c>
      <c r="AS246" s="145">
        <v>1749</v>
      </c>
    </row>
    <row r="247" spans="1:45" s="145" customFormat="1" ht="16">
      <c r="A247" s="145" t="s">
        <v>7344</v>
      </c>
      <c r="C247" s="170" t="s">
        <v>6317</v>
      </c>
      <c r="E247" s="170" t="s">
        <v>6291</v>
      </c>
      <c r="F247" s="145" t="s">
        <v>14617</v>
      </c>
      <c r="G247" s="145" t="s">
        <v>11410</v>
      </c>
      <c r="H247" s="170" t="s">
        <v>12185</v>
      </c>
      <c r="I247" s="145" t="s">
        <v>11411</v>
      </c>
      <c r="J247" s="171" t="str">
        <f t="shared" si="31"/>
        <v>IC.NE.070503</v>
      </c>
      <c r="K247" s="170" t="s">
        <v>12175</v>
      </c>
      <c r="L247" s="145" t="str">
        <f t="shared" si="35"/>
        <v xml:space="preserve">     Reinforced: specify date/time</v>
      </c>
      <c r="M247" s="171" t="str">
        <f t="shared" si="32"/>
        <v>PI.IC.NE.070503.01</v>
      </c>
      <c r="O247" s="171" t="str">
        <f t="shared" si="33"/>
        <v>PH.IC.NE.070503.01</v>
      </c>
      <c r="Q247" s="171" t="str">
        <f t="shared" si="34"/>
        <v>CL.IC.NE.070503.01</v>
      </c>
      <c r="AR247" s="145" t="s">
        <v>12773</v>
      </c>
      <c r="AS247" s="145">
        <v>1749</v>
      </c>
    </row>
    <row r="248" spans="1:45" s="145" customFormat="1" ht="16">
      <c r="A248" s="145" t="s">
        <v>7344</v>
      </c>
      <c r="C248" s="170" t="s">
        <v>6317</v>
      </c>
      <c r="E248" s="170" t="s">
        <v>6291</v>
      </c>
      <c r="F248" s="145" t="s">
        <v>14617</v>
      </c>
      <c r="G248" s="145" t="s">
        <v>7565</v>
      </c>
      <c r="H248" s="170" t="s">
        <v>6464</v>
      </c>
      <c r="I248" s="145" t="s">
        <v>7565</v>
      </c>
      <c r="J248" s="171" t="str">
        <f t="shared" si="31"/>
        <v>IC.NE.070504</v>
      </c>
      <c r="K248" s="170" t="s">
        <v>12175</v>
      </c>
      <c r="L248" s="145" t="str">
        <f t="shared" si="35"/>
        <v>Stained</v>
      </c>
      <c r="M248" s="171" t="str">
        <f t="shared" si="32"/>
        <v>PI.IC.NE.070504.01</v>
      </c>
      <c r="O248" s="171" t="str">
        <f t="shared" si="33"/>
        <v>PH.IC.NE.070504.01</v>
      </c>
      <c r="Q248" s="171" t="str">
        <f t="shared" si="34"/>
        <v>CL.IC.NE.070504.01</v>
      </c>
      <c r="R248" s="145" t="s">
        <v>12465</v>
      </c>
      <c r="S248" s="145">
        <v>60</v>
      </c>
      <c r="AR248" s="145" t="s">
        <v>12773</v>
      </c>
      <c r="AS248" s="145">
        <v>1749</v>
      </c>
    </row>
    <row r="249" spans="1:45" s="145" customFormat="1" ht="16">
      <c r="A249" s="145" t="s">
        <v>7344</v>
      </c>
      <c r="C249" s="170" t="s">
        <v>6317</v>
      </c>
      <c r="E249" s="170" t="s">
        <v>6291</v>
      </c>
      <c r="F249" s="145" t="s">
        <v>14617</v>
      </c>
      <c r="G249" s="145" t="s">
        <v>7195</v>
      </c>
      <c r="H249" s="170" t="s">
        <v>6291</v>
      </c>
      <c r="I249" s="145" t="s">
        <v>9339</v>
      </c>
      <c r="J249" s="171" t="str">
        <f t="shared" si="31"/>
        <v>IC.NE.070505</v>
      </c>
      <c r="K249" s="170" t="s">
        <v>12175</v>
      </c>
      <c r="L249" s="145" t="str">
        <f t="shared" si="35"/>
        <v>intact</v>
      </c>
      <c r="M249" s="171" t="str">
        <f t="shared" si="32"/>
        <v>PI.IC.NE.070505.01</v>
      </c>
      <c r="O249" s="171" t="str">
        <f t="shared" si="33"/>
        <v>PH.IC.NE.070505.01</v>
      </c>
      <c r="Q249" s="171" t="str">
        <f t="shared" si="34"/>
        <v>CL.IC.NE.070505.01</v>
      </c>
      <c r="R249" s="145" t="s">
        <v>12465</v>
      </c>
      <c r="S249" s="145">
        <v>60</v>
      </c>
      <c r="AR249" s="145" t="s">
        <v>12773</v>
      </c>
      <c r="AS249" s="145">
        <v>1749</v>
      </c>
    </row>
    <row r="250" spans="1:45" s="145" customFormat="1" ht="16">
      <c r="A250" s="145" t="s">
        <v>7344</v>
      </c>
      <c r="C250" s="170" t="s">
        <v>6317</v>
      </c>
      <c r="E250" s="170" t="s">
        <v>6291</v>
      </c>
      <c r="F250" s="145" t="s">
        <v>14617</v>
      </c>
      <c r="G250" s="145" t="s">
        <v>7196</v>
      </c>
      <c r="H250" s="170" t="s">
        <v>6988</v>
      </c>
      <c r="I250" s="145" t="s">
        <v>7196</v>
      </c>
      <c r="J250" s="171" t="str">
        <f t="shared" si="31"/>
        <v>IC.NE.070506</v>
      </c>
      <c r="K250" s="170" t="s">
        <v>12175</v>
      </c>
      <c r="L250" s="145" t="str">
        <f t="shared" si="35"/>
        <v>Covered</v>
      </c>
      <c r="M250" s="171" t="str">
        <f t="shared" si="32"/>
        <v>PI.IC.NE.070506.01</v>
      </c>
      <c r="O250" s="171" t="str">
        <f t="shared" si="33"/>
        <v>PH.IC.NE.070506.01</v>
      </c>
      <c r="Q250" s="171" t="str">
        <f t="shared" si="34"/>
        <v>CL.IC.NE.070506.01</v>
      </c>
      <c r="R250" s="145" t="s">
        <v>12465</v>
      </c>
      <c r="S250" s="145">
        <v>60</v>
      </c>
      <c r="AR250" s="145" t="s">
        <v>12773</v>
      </c>
      <c r="AS250" s="145">
        <v>1749</v>
      </c>
    </row>
    <row r="251" spans="1:45" s="145" customFormat="1" ht="16">
      <c r="A251" s="145" t="s">
        <v>7344</v>
      </c>
      <c r="C251" s="170" t="s">
        <v>6317</v>
      </c>
      <c r="E251" s="170" t="s">
        <v>6291</v>
      </c>
      <c r="F251" s="145" t="s">
        <v>14617</v>
      </c>
      <c r="G251" s="145" t="s">
        <v>7197</v>
      </c>
      <c r="H251" s="170" t="s">
        <v>6317</v>
      </c>
      <c r="I251" s="145" t="s">
        <v>7198</v>
      </c>
      <c r="J251" s="171" t="str">
        <f t="shared" si="31"/>
        <v>IC.NE.070507</v>
      </c>
      <c r="K251" s="170" t="s">
        <v>2379</v>
      </c>
      <c r="L251" s="145" t="str">
        <f t="shared" si="35"/>
        <v>Original Waiting for Provider to Change</v>
      </c>
      <c r="M251" s="171" t="str">
        <f t="shared" si="32"/>
        <v>PI.IC.NE.070507.01</v>
      </c>
      <c r="O251" s="171" t="str">
        <f t="shared" si="33"/>
        <v>PH.IC.NE.070507.01</v>
      </c>
      <c r="Q251" s="171" t="str">
        <f t="shared" si="34"/>
        <v>CL.IC.NE.070507.01</v>
      </c>
      <c r="R251" s="145" t="s">
        <v>12465</v>
      </c>
      <c r="S251" s="145">
        <v>60</v>
      </c>
      <c r="AR251" s="145" t="s">
        <v>12773</v>
      </c>
      <c r="AS251" s="145">
        <v>1749</v>
      </c>
    </row>
    <row r="252" spans="1:45" s="145" customFormat="1" ht="16">
      <c r="A252" s="145" t="s">
        <v>7344</v>
      </c>
      <c r="C252" s="170" t="s">
        <v>6317</v>
      </c>
      <c r="E252" s="170" t="s">
        <v>6291</v>
      </c>
      <c r="F252" s="145" t="s">
        <v>14617</v>
      </c>
      <c r="G252" s="145" t="s">
        <v>7023</v>
      </c>
      <c r="H252" s="170" t="s">
        <v>3574</v>
      </c>
      <c r="I252" s="145" t="s">
        <v>7024</v>
      </c>
      <c r="J252" s="171" t="str">
        <f t="shared" si="31"/>
        <v>IC.NE.070508</v>
      </c>
      <c r="K252" s="170" t="s">
        <v>2379</v>
      </c>
      <c r="L252" s="145" t="str">
        <f t="shared" si="35"/>
        <v xml:space="preserve">Clean </v>
      </c>
      <c r="M252" s="171" t="str">
        <f t="shared" si="32"/>
        <v>PI.IC.NE.070508.01</v>
      </c>
      <c r="O252" s="171" t="str">
        <f t="shared" si="33"/>
        <v>PH.IC.NE.070508.01</v>
      </c>
      <c r="Q252" s="171" t="str">
        <f t="shared" si="34"/>
        <v>CL.IC.NE.070508.01</v>
      </c>
      <c r="R252" s="145" t="s">
        <v>12465</v>
      </c>
      <c r="S252" s="145">
        <v>60</v>
      </c>
      <c r="AR252" s="145" t="s">
        <v>12773</v>
      </c>
      <c r="AS252" s="145">
        <v>1749</v>
      </c>
    </row>
    <row r="253" spans="1:45" s="145" customFormat="1" ht="16">
      <c r="A253" s="145" t="s">
        <v>7344</v>
      </c>
      <c r="C253" s="170" t="s">
        <v>6317</v>
      </c>
      <c r="E253" s="170" t="s">
        <v>6291</v>
      </c>
      <c r="F253" s="145" t="s">
        <v>14617</v>
      </c>
      <c r="G253" s="145" t="s">
        <v>7296</v>
      </c>
      <c r="H253" s="170" t="s">
        <v>12197</v>
      </c>
      <c r="I253" s="145" t="s">
        <v>7296</v>
      </c>
      <c r="J253" s="171" t="str">
        <f>CONCATENATE("IC.NE.",C253,E253,H253)</f>
        <v>IC.NE.070509</v>
      </c>
      <c r="K253" s="170" t="s">
        <v>12175</v>
      </c>
      <c r="L253" s="145" t="str">
        <f>G253</f>
        <v>Dry</v>
      </c>
      <c r="M253" s="171" t="str">
        <f>CONCATENATE("PI.",J253,".",K253)</f>
        <v>PI.IC.NE.070509.01</v>
      </c>
      <c r="O253" s="171" t="str">
        <f>CONCATENATE("PH.",J253,".",K253)</f>
        <v>PH.IC.NE.070509.01</v>
      </c>
      <c r="Q253" s="171" t="str">
        <f>CONCATENATE("CL.",J253,".",K253)</f>
        <v>CL.IC.NE.070509.01</v>
      </c>
      <c r="R253" s="145" t="s">
        <v>12278</v>
      </c>
      <c r="S253" s="145">
        <v>60</v>
      </c>
      <c r="AR253" s="145" t="s">
        <v>12773</v>
      </c>
      <c r="AS253" s="145">
        <v>1749</v>
      </c>
    </row>
    <row r="254" spans="1:45" s="145" customFormat="1" ht="16">
      <c r="A254" s="145" t="s">
        <v>7344</v>
      </c>
      <c r="C254" s="170" t="s">
        <v>6317</v>
      </c>
      <c r="E254" s="170" t="s">
        <v>6291</v>
      </c>
      <c r="F254" s="145" t="s">
        <v>14617</v>
      </c>
      <c r="G254" s="145" t="s">
        <v>2774</v>
      </c>
      <c r="H254" s="170" t="s">
        <v>2778</v>
      </c>
      <c r="I254" s="145" t="s">
        <v>2075</v>
      </c>
      <c r="J254" s="171" t="str">
        <f t="shared" si="31"/>
        <v>IC.NE.070510</v>
      </c>
      <c r="K254" s="170" t="s">
        <v>2379</v>
      </c>
      <c r="L254" s="145" t="str">
        <f t="shared" si="35"/>
        <v>Saturated</v>
      </c>
      <c r="M254" s="171" t="str">
        <f t="shared" si="32"/>
        <v>PI.IC.NE.070510.01</v>
      </c>
      <c r="O254" s="171" t="str">
        <f t="shared" si="33"/>
        <v>PH.IC.NE.070510.01</v>
      </c>
      <c r="Q254" s="171" t="str">
        <f t="shared" si="34"/>
        <v>CL.IC.NE.070510.01</v>
      </c>
      <c r="R254" s="145" t="s">
        <v>12465</v>
      </c>
      <c r="S254" s="145">
        <v>60</v>
      </c>
      <c r="V254" s="145" t="s">
        <v>2076</v>
      </c>
      <c r="W254" s="145">
        <v>1050</v>
      </c>
      <c r="AR254" s="145" t="s">
        <v>12773</v>
      </c>
      <c r="AS254" s="145">
        <v>1749</v>
      </c>
    </row>
    <row r="255" spans="1:45" s="145" customFormat="1" ht="16">
      <c r="A255" s="145" t="s">
        <v>7344</v>
      </c>
      <c r="C255" s="170" t="s">
        <v>6317</v>
      </c>
      <c r="D255" s="145" t="s">
        <v>8585</v>
      </c>
      <c r="E255" s="170" t="s">
        <v>6988</v>
      </c>
      <c r="F255" s="145" t="s">
        <v>14617</v>
      </c>
      <c r="G255" s="145" t="s">
        <v>11470</v>
      </c>
      <c r="H255" s="170" t="s">
        <v>11848</v>
      </c>
      <c r="I255" s="145" t="s">
        <v>12157</v>
      </c>
      <c r="J255" s="171" t="str">
        <f t="shared" si="31"/>
        <v>IC.NE.070601</v>
      </c>
      <c r="K255" s="170" t="s">
        <v>2379</v>
      </c>
      <c r="L255" s="145" t="str">
        <f t="shared" si="35"/>
        <v xml:space="preserve">     Drsg drainage none</v>
      </c>
      <c r="M255" s="171" t="str">
        <f t="shared" si="32"/>
        <v>PI.IC.NE.070601.01</v>
      </c>
      <c r="O255" s="171" t="str">
        <f t="shared" si="33"/>
        <v>PH.IC.NE.070601.01</v>
      </c>
      <c r="Q255" s="171" t="str">
        <f t="shared" si="34"/>
        <v>CL.IC.NE.070601.01</v>
      </c>
      <c r="AR255" s="145" t="s">
        <v>12773</v>
      </c>
      <c r="AS255" s="145">
        <v>1749</v>
      </c>
    </row>
    <row r="256" spans="1:45" s="145" customFormat="1" ht="16">
      <c r="A256" s="145" t="s">
        <v>7344</v>
      </c>
      <c r="C256" s="170" t="s">
        <v>6317</v>
      </c>
      <c r="E256" s="170" t="s">
        <v>6988</v>
      </c>
      <c r="F256" s="145" t="s">
        <v>14617</v>
      </c>
      <c r="G256" s="145" t="s">
        <v>14503</v>
      </c>
      <c r="H256" s="170" t="s">
        <v>12030</v>
      </c>
      <c r="I256" s="145" t="s">
        <v>11400</v>
      </c>
      <c r="J256" s="171" t="str">
        <f t="shared" si="31"/>
        <v>IC.NE.070602</v>
      </c>
      <c r="K256" s="170" t="s">
        <v>12175</v>
      </c>
      <c r="L256" s="145" t="str">
        <f t="shared" si="35"/>
        <v xml:space="preserve">     Drsg scant amount Drainage</v>
      </c>
      <c r="M256" s="171" t="str">
        <f t="shared" si="32"/>
        <v>PI.IC.NE.070602.01</v>
      </c>
      <c r="O256" s="171" t="str">
        <f t="shared" si="33"/>
        <v>PH.IC.NE.070602.01</v>
      </c>
      <c r="Q256" s="171" t="str">
        <f t="shared" si="34"/>
        <v>CL.IC.NE.070602.01</v>
      </c>
      <c r="AR256" s="145" t="s">
        <v>12773</v>
      </c>
      <c r="AS256" s="145">
        <v>1749</v>
      </c>
    </row>
    <row r="257" spans="1:45" s="145" customFormat="1" ht="16">
      <c r="A257" s="145" t="s">
        <v>7344</v>
      </c>
      <c r="C257" s="170" t="s">
        <v>6317</v>
      </c>
      <c r="E257" s="170" t="s">
        <v>6988</v>
      </c>
      <c r="F257" s="145" t="s">
        <v>14617</v>
      </c>
      <c r="G257" s="145" t="s">
        <v>14504</v>
      </c>
      <c r="H257" s="170" t="s">
        <v>12032</v>
      </c>
      <c r="I257" s="145" t="s">
        <v>7297</v>
      </c>
      <c r="J257" s="171" t="str">
        <f t="shared" si="31"/>
        <v>IC.NE.070603</v>
      </c>
      <c r="K257" s="170" t="s">
        <v>2379</v>
      </c>
      <c r="L257" s="145" t="str">
        <f t="shared" si="35"/>
        <v xml:space="preserve">     Drsg small amount Drainage</v>
      </c>
      <c r="M257" s="171" t="str">
        <f t="shared" si="32"/>
        <v>PI.IC.NE.070603.01</v>
      </c>
      <c r="O257" s="171" t="str">
        <f t="shared" si="33"/>
        <v>PH.IC.NE.070603.01</v>
      </c>
      <c r="Q257" s="171" t="str">
        <f t="shared" si="34"/>
        <v>CL.IC.NE.070603.01</v>
      </c>
      <c r="AR257" s="145" t="s">
        <v>12773</v>
      </c>
      <c r="AS257" s="145">
        <v>1749</v>
      </c>
    </row>
    <row r="258" spans="1:45" s="145" customFormat="1" ht="16">
      <c r="A258" s="145" t="s">
        <v>7344</v>
      </c>
      <c r="C258" s="170" t="s">
        <v>6317</v>
      </c>
      <c r="E258" s="170" t="s">
        <v>6988</v>
      </c>
      <c r="F258" s="145" t="s">
        <v>14617</v>
      </c>
      <c r="G258" s="145" t="s">
        <v>14505</v>
      </c>
      <c r="H258" s="170" t="s">
        <v>12028</v>
      </c>
      <c r="I258" s="145" t="s">
        <v>11732</v>
      </c>
      <c r="J258" s="171" t="str">
        <f t="shared" si="31"/>
        <v>IC.NE.070604</v>
      </c>
      <c r="K258" s="170" t="s">
        <v>12175</v>
      </c>
      <c r="L258" s="145" t="str">
        <f t="shared" si="35"/>
        <v xml:space="preserve">     Drsg moderate amount Drainage</v>
      </c>
      <c r="M258" s="171" t="str">
        <f t="shared" si="32"/>
        <v>PI.IC.NE.070604.01</v>
      </c>
      <c r="O258" s="171" t="str">
        <f t="shared" si="33"/>
        <v>PH.IC.NE.070604.01</v>
      </c>
      <c r="Q258" s="171" t="str">
        <f t="shared" si="34"/>
        <v>CL.IC.NE.070604.01</v>
      </c>
      <c r="AR258" s="145" t="s">
        <v>12773</v>
      </c>
      <c r="AS258" s="145">
        <v>1749</v>
      </c>
    </row>
    <row r="259" spans="1:45" s="145" customFormat="1" ht="16">
      <c r="A259" s="145" t="s">
        <v>7344</v>
      </c>
      <c r="C259" s="170" t="s">
        <v>6317</v>
      </c>
      <c r="E259" s="170" t="s">
        <v>6988</v>
      </c>
      <c r="F259" s="145" t="s">
        <v>14617</v>
      </c>
      <c r="G259" s="145" t="s">
        <v>14566</v>
      </c>
      <c r="H259" s="170" t="s">
        <v>12210</v>
      </c>
      <c r="I259" s="145" t="s">
        <v>11734</v>
      </c>
      <c r="J259" s="171" t="str">
        <f>CONCATENATE("IC.NE.",C259,E259,H259)</f>
        <v>IC.NE.070605</v>
      </c>
      <c r="K259" s="170" t="s">
        <v>12175</v>
      </c>
      <c r="L259" s="145" t="str">
        <f>G259</f>
        <v xml:space="preserve">     Drsg large amount Drainage</v>
      </c>
      <c r="M259" s="171" t="str">
        <f>CONCATENATE("PI.",J259,".",K259)</f>
        <v>PI.IC.NE.070605.01</v>
      </c>
      <c r="O259" s="171" t="str">
        <f>CONCATENATE("PH.",J259,".",K259)</f>
        <v>PH.IC.NE.070605.01</v>
      </c>
      <c r="Q259" s="171" t="str">
        <f>CONCATENATE("CL.",J259,".",K259)</f>
        <v>CL.IC.NE.070605.01</v>
      </c>
      <c r="AR259" s="145" t="s">
        <v>12773</v>
      </c>
      <c r="AS259" s="145">
        <v>1749</v>
      </c>
    </row>
    <row r="260" spans="1:45" s="145" customFormat="1" ht="16">
      <c r="A260" s="145" t="s">
        <v>7344</v>
      </c>
      <c r="C260" s="170" t="s">
        <v>6317</v>
      </c>
      <c r="E260" s="170" t="s">
        <v>6988</v>
      </c>
      <c r="F260" s="145" t="s">
        <v>14617</v>
      </c>
      <c r="G260" s="145" t="s">
        <v>2078</v>
      </c>
      <c r="H260" s="170" t="s">
        <v>2079</v>
      </c>
      <c r="I260" s="145" t="s">
        <v>2080</v>
      </c>
      <c r="J260" s="171" t="str">
        <f t="shared" si="31"/>
        <v>IC.NE.070606</v>
      </c>
      <c r="K260" s="170" t="s">
        <v>2379</v>
      </c>
      <c r="L260" s="145" t="str">
        <f t="shared" si="35"/>
        <v xml:space="preserve">     Saturated</v>
      </c>
      <c r="M260" s="171" t="str">
        <f t="shared" si="32"/>
        <v>PI.IC.NE.070606.01</v>
      </c>
      <c r="O260" s="171" t="str">
        <f t="shared" si="33"/>
        <v>PH.IC.NE.070606.01</v>
      </c>
      <c r="Q260" s="171" t="str">
        <f t="shared" si="34"/>
        <v>CL.IC.NE.070606.01</v>
      </c>
      <c r="V260" s="145" t="s">
        <v>2373</v>
      </c>
      <c r="W260" s="145">
        <v>1050</v>
      </c>
      <c r="AR260" s="145" t="s">
        <v>12773</v>
      </c>
      <c r="AS260" s="145">
        <v>1749</v>
      </c>
    </row>
    <row r="261" spans="1:45" s="145" customFormat="1" ht="16">
      <c r="A261" s="145" t="s">
        <v>7344</v>
      </c>
      <c r="C261" s="170" t="s">
        <v>6317</v>
      </c>
      <c r="D261" s="145" t="s">
        <v>14665</v>
      </c>
      <c r="E261" s="170" t="s">
        <v>6317</v>
      </c>
      <c r="F261" s="145" t="s">
        <v>14617</v>
      </c>
      <c r="G261" s="145" t="s">
        <v>14618</v>
      </c>
      <c r="H261" s="170" t="s">
        <v>11848</v>
      </c>
      <c r="I261" s="145" t="s">
        <v>11753</v>
      </c>
      <c r="J261" s="171" t="str">
        <f t="shared" si="31"/>
        <v>IC.NE.070701</v>
      </c>
      <c r="K261" s="170" t="s">
        <v>2379</v>
      </c>
      <c r="L261" s="145" t="str">
        <f t="shared" si="35"/>
        <v xml:space="preserve">     Drainage volume same amount</v>
      </c>
      <c r="M261" s="171" t="str">
        <f t="shared" si="32"/>
        <v>PI.IC.NE.070701.01</v>
      </c>
      <c r="O261" s="171" t="str">
        <f t="shared" si="33"/>
        <v>PH.IC.NE.070701.01</v>
      </c>
      <c r="Q261" s="171" t="str">
        <f t="shared" si="34"/>
        <v>CL.IC.NE.070701.01</v>
      </c>
      <c r="AR261" s="145" t="s">
        <v>12773</v>
      </c>
      <c r="AS261" s="145">
        <v>1749</v>
      </c>
    </row>
    <row r="262" spans="1:45" s="145" customFormat="1" ht="16">
      <c r="A262" s="145" t="s">
        <v>7344</v>
      </c>
      <c r="C262" s="170" t="s">
        <v>6317</v>
      </c>
      <c r="E262" s="170" t="s">
        <v>6317</v>
      </c>
      <c r="F262" s="145" t="s">
        <v>14617</v>
      </c>
      <c r="G262" s="145" t="s">
        <v>14619</v>
      </c>
      <c r="H262" s="170" t="s">
        <v>12030</v>
      </c>
      <c r="I262" s="145" t="s">
        <v>11752</v>
      </c>
      <c r="J262" s="171" t="str">
        <f t="shared" si="31"/>
        <v>IC.NE.070702</v>
      </c>
      <c r="K262" s="170" t="s">
        <v>12175</v>
      </c>
      <c r="L262" s="145" t="str">
        <f t="shared" si="35"/>
        <v xml:space="preserve">     Drainage volume decreasing</v>
      </c>
      <c r="M262" s="171" t="str">
        <f t="shared" si="32"/>
        <v>PI.IC.NE.070702.01</v>
      </c>
      <c r="O262" s="171" t="str">
        <f t="shared" si="33"/>
        <v>PH.IC.NE.070702.01</v>
      </c>
      <c r="Q262" s="171" t="str">
        <f t="shared" si="34"/>
        <v>CL.IC.NE.070702.01</v>
      </c>
      <c r="AR262" s="145" t="s">
        <v>12773</v>
      </c>
      <c r="AS262" s="145">
        <v>1749</v>
      </c>
    </row>
    <row r="263" spans="1:45" s="145" customFormat="1" ht="16">
      <c r="A263" s="145" t="s">
        <v>7344</v>
      </c>
      <c r="C263" s="170" t="s">
        <v>6317</v>
      </c>
      <c r="E263" s="170" t="s">
        <v>6317</v>
      </c>
      <c r="F263" s="145" t="s">
        <v>14617</v>
      </c>
      <c r="G263" s="145" t="s">
        <v>14620</v>
      </c>
      <c r="H263" s="170" t="s">
        <v>12032</v>
      </c>
      <c r="I263" s="145" t="s">
        <v>11583</v>
      </c>
      <c r="J263" s="171" t="str">
        <f t="shared" si="31"/>
        <v>IC.NE.070703</v>
      </c>
      <c r="K263" s="170" t="s">
        <v>12175</v>
      </c>
      <c r="L263" s="145" t="str">
        <f t="shared" si="35"/>
        <v xml:space="preserve">     Drainage volume increasing</v>
      </c>
      <c r="M263" s="171" t="str">
        <f t="shared" si="32"/>
        <v>PI.IC.NE.070703.01</v>
      </c>
      <c r="O263" s="171" t="str">
        <f t="shared" si="33"/>
        <v>PH.IC.NE.070703.01</v>
      </c>
      <c r="Q263" s="171" t="str">
        <f t="shared" si="34"/>
        <v>CL.IC.NE.070703.01</v>
      </c>
      <c r="AR263" s="145" t="s">
        <v>12773</v>
      </c>
      <c r="AS263" s="145">
        <v>1749</v>
      </c>
    </row>
    <row r="264" spans="1:45" s="145" customFormat="1" ht="16">
      <c r="A264" s="145" t="s">
        <v>7344</v>
      </c>
      <c r="C264" s="170" t="s">
        <v>6317</v>
      </c>
      <c r="D264" s="145" t="s">
        <v>14578</v>
      </c>
      <c r="E264" s="170" t="s">
        <v>3574</v>
      </c>
      <c r="F264" s="145" t="s">
        <v>14617</v>
      </c>
      <c r="G264" s="145" t="s">
        <v>11325</v>
      </c>
      <c r="H264" s="170" t="s">
        <v>11848</v>
      </c>
      <c r="I264" s="145" t="s">
        <v>11179</v>
      </c>
      <c r="J264" s="171" t="str">
        <f t="shared" si="31"/>
        <v>IC.NE.070801</v>
      </c>
      <c r="K264" s="170" t="s">
        <v>12175</v>
      </c>
      <c r="L264" s="145" t="str">
        <f t="shared" si="35"/>
        <v xml:space="preserve">     Colorless</v>
      </c>
      <c r="M264" s="171" t="str">
        <f t="shared" si="32"/>
        <v>PI.IC.NE.070801.01</v>
      </c>
      <c r="O264" s="171" t="str">
        <f t="shared" si="33"/>
        <v>PH.IC.NE.070801.01</v>
      </c>
      <c r="Q264" s="171" t="str">
        <f t="shared" si="34"/>
        <v>CL.IC.NE.070801.01</v>
      </c>
      <c r="AR264" s="145" t="s">
        <v>12773</v>
      </c>
      <c r="AS264" s="145">
        <v>1749</v>
      </c>
    </row>
    <row r="265" spans="1:45" s="145" customFormat="1" ht="16">
      <c r="A265" s="145" t="s">
        <v>7344</v>
      </c>
      <c r="C265" s="170" t="s">
        <v>6317</v>
      </c>
      <c r="E265" s="170" t="s">
        <v>3574</v>
      </c>
      <c r="F265" s="145" t="s">
        <v>14617</v>
      </c>
      <c r="G265" s="145" t="s">
        <v>11176</v>
      </c>
      <c r="H265" s="170" t="s">
        <v>12030</v>
      </c>
      <c r="I265" s="145" t="s">
        <v>11177</v>
      </c>
      <c r="J265" s="171" t="str">
        <f t="shared" si="31"/>
        <v>IC.NE.070802</v>
      </c>
      <c r="K265" s="170" t="s">
        <v>12175</v>
      </c>
      <c r="L265" s="145" t="str">
        <f t="shared" si="35"/>
        <v xml:space="preserve">     Yellow</v>
      </c>
      <c r="M265" s="171" t="str">
        <f t="shared" si="32"/>
        <v>PI.IC.NE.070802.01</v>
      </c>
      <c r="O265" s="171" t="str">
        <f t="shared" si="33"/>
        <v>PH.IC.NE.070802.01</v>
      </c>
      <c r="Q265" s="171" t="str">
        <f t="shared" si="34"/>
        <v>CL.IC.NE.070802.01</v>
      </c>
      <c r="AR265" s="145" t="s">
        <v>12773</v>
      </c>
      <c r="AS265" s="145">
        <v>1749</v>
      </c>
    </row>
    <row r="266" spans="1:45" s="145" customFormat="1" ht="16">
      <c r="A266" s="145" t="s">
        <v>7344</v>
      </c>
      <c r="C266" s="170" t="s">
        <v>6317</v>
      </c>
      <c r="E266" s="170" t="s">
        <v>3574</v>
      </c>
      <c r="F266" s="145" t="s">
        <v>14617</v>
      </c>
      <c r="G266" s="145" t="s">
        <v>10142</v>
      </c>
      <c r="H266" s="170" t="s">
        <v>12032</v>
      </c>
      <c r="I266" s="145" t="s">
        <v>10143</v>
      </c>
      <c r="J266" s="171" t="str">
        <f t="shared" si="31"/>
        <v>IC.NE.070803</v>
      </c>
      <c r="K266" s="170" t="s">
        <v>12175</v>
      </c>
      <c r="L266" s="145" t="str">
        <f t="shared" si="35"/>
        <v xml:space="preserve">     Orange</v>
      </c>
      <c r="M266" s="171" t="str">
        <f t="shared" si="32"/>
        <v>PI.IC.NE.070803.01</v>
      </c>
      <c r="O266" s="171" t="str">
        <f t="shared" si="33"/>
        <v>PH.IC.NE.070803.01</v>
      </c>
      <c r="Q266" s="171" t="str">
        <f t="shared" si="34"/>
        <v>CL.IC.NE.070803.01</v>
      </c>
      <c r="AR266" s="145" t="s">
        <v>12773</v>
      </c>
      <c r="AS266" s="145">
        <v>1749</v>
      </c>
    </row>
    <row r="267" spans="1:45" s="145" customFormat="1" ht="16">
      <c r="A267" s="145" t="s">
        <v>7344</v>
      </c>
      <c r="C267" s="170" t="s">
        <v>6317</v>
      </c>
      <c r="E267" s="170" t="s">
        <v>3574</v>
      </c>
      <c r="F267" s="145" t="s">
        <v>14617</v>
      </c>
      <c r="G267" s="145" t="s">
        <v>11180</v>
      </c>
      <c r="H267" s="170" t="s">
        <v>12028</v>
      </c>
      <c r="I267" s="145" t="s">
        <v>11181</v>
      </c>
      <c r="J267" s="171" t="str">
        <f t="shared" si="31"/>
        <v>IC.NE.070804</v>
      </c>
      <c r="K267" s="170" t="s">
        <v>12175</v>
      </c>
      <c r="L267" s="145" t="str">
        <f t="shared" si="35"/>
        <v xml:space="preserve">     Pink</v>
      </c>
      <c r="M267" s="171" t="str">
        <f t="shared" si="32"/>
        <v>PI.IC.NE.070804.01</v>
      </c>
      <c r="O267" s="171" t="str">
        <f t="shared" si="33"/>
        <v>PH.IC.NE.070804.01</v>
      </c>
      <c r="Q267" s="171" t="str">
        <f t="shared" si="34"/>
        <v>CL.IC.NE.070804.01</v>
      </c>
      <c r="AR267" s="145" t="s">
        <v>12773</v>
      </c>
      <c r="AS267" s="145">
        <v>1749</v>
      </c>
    </row>
    <row r="268" spans="1:45" s="145" customFormat="1" ht="16">
      <c r="A268" s="145" t="s">
        <v>7344</v>
      </c>
      <c r="C268" s="170" t="s">
        <v>6317</v>
      </c>
      <c r="E268" s="170" t="s">
        <v>3574</v>
      </c>
      <c r="F268" s="145" t="s">
        <v>14617</v>
      </c>
      <c r="G268" s="145" t="s">
        <v>11329</v>
      </c>
      <c r="H268" s="170" t="s">
        <v>12210</v>
      </c>
      <c r="I268" s="145" t="s">
        <v>11477</v>
      </c>
      <c r="J268" s="171" t="str">
        <f t="shared" si="31"/>
        <v>IC.NE.070805</v>
      </c>
      <c r="K268" s="170" t="s">
        <v>12175</v>
      </c>
      <c r="L268" s="145" t="str">
        <f t="shared" si="35"/>
        <v xml:space="preserve">     Red</v>
      </c>
      <c r="M268" s="171" t="str">
        <f t="shared" si="32"/>
        <v>PI.IC.NE.070805.01</v>
      </c>
      <c r="O268" s="171" t="str">
        <f t="shared" si="33"/>
        <v>PH.IC.NE.070805.01</v>
      </c>
      <c r="Q268" s="171" t="str">
        <f t="shared" si="34"/>
        <v>CL.IC.NE.070805.01</v>
      </c>
      <c r="AR268" s="145" t="s">
        <v>12773</v>
      </c>
      <c r="AS268" s="145">
        <v>1749</v>
      </c>
    </row>
    <row r="269" spans="1:45" s="145" customFormat="1" ht="16">
      <c r="A269" s="145" t="s">
        <v>7344</v>
      </c>
      <c r="C269" s="170" t="s">
        <v>6317</v>
      </c>
      <c r="E269" s="170" t="s">
        <v>3574</v>
      </c>
      <c r="F269" s="145" t="s">
        <v>14617</v>
      </c>
      <c r="G269" s="145" t="s">
        <v>10383</v>
      </c>
      <c r="H269" s="170" t="s">
        <v>12212</v>
      </c>
      <c r="I269" s="145" t="s">
        <v>10384</v>
      </c>
      <c r="J269" s="171" t="str">
        <f t="shared" si="31"/>
        <v>IC.NE.070806</v>
      </c>
      <c r="K269" s="170" t="s">
        <v>12175</v>
      </c>
      <c r="L269" s="145" t="str">
        <f t="shared" si="35"/>
        <v xml:space="preserve">     Brown</v>
      </c>
      <c r="M269" s="171" t="str">
        <f t="shared" si="32"/>
        <v>PI.IC.NE.070806.01</v>
      </c>
      <c r="O269" s="171" t="str">
        <f t="shared" si="33"/>
        <v>PH.IC.NE.070806.01</v>
      </c>
      <c r="Q269" s="171" t="str">
        <f t="shared" si="34"/>
        <v>CL.IC.NE.070806.01</v>
      </c>
      <c r="AR269" s="145" t="s">
        <v>12773</v>
      </c>
      <c r="AS269" s="145">
        <v>1749</v>
      </c>
    </row>
    <row r="270" spans="1:45" s="145" customFormat="1" ht="16">
      <c r="A270" s="145" t="s">
        <v>7344</v>
      </c>
      <c r="C270" s="170" t="s">
        <v>6317</v>
      </c>
      <c r="E270" s="170" t="s">
        <v>3574</v>
      </c>
      <c r="F270" s="145" t="s">
        <v>14617</v>
      </c>
      <c r="G270" s="145" t="s">
        <v>11878</v>
      </c>
      <c r="H270" s="170" t="s">
        <v>12225</v>
      </c>
      <c r="I270" s="145" t="s">
        <v>11879</v>
      </c>
      <c r="J270" s="171" t="str">
        <f t="shared" si="31"/>
        <v>IC.NE.070807</v>
      </c>
      <c r="K270" s="170" t="s">
        <v>12175</v>
      </c>
      <c r="L270" s="145" t="str">
        <f t="shared" si="35"/>
        <v xml:space="preserve">     Green</v>
      </c>
      <c r="M270" s="171" t="str">
        <f t="shared" si="32"/>
        <v>PI.IC.NE.070807.01</v>
      </c>
      <c r="O270" s="171" t="str">
        <f t="shared" si="33"/>
        <v>PH.IC.NE.070807.01</v>
      </c>
      <c r="Q270" s="171" t="str">
        <f t="shared" si="34"/>
        <v>CL.IC.NE.070807.01</v>
      </c>
      <c r="AR270" s="145" t="s">
        <v>12773</v>
      </c>
      <c r="AS270" s="145">
        <v>1749</v>
      </c>
    </row>
    <row r="271" spans="1:45" s="145" customFormat="1" ht="16">
      <c r="A271" s="145" t="s">
        <v>7344</v>
      </c>
      <c r="C271" s="170" t="s">
        <v>6317</v>
      </c>
      <c r="D271" s="145" t="s">
        <v>14580</v>
      </c>
      <c r="E271" s="170" t="s">
        <v>3690</v>
      </c>
      <c r="F271" s="145" t="s">
        <v>14617</v>
      </c>
      <c r="G271" s="145" t="s">
        <v>11549</v>
      </c>
      <c r="H271" s="170" t="s">
        <v>11848</v>
      </c>
      <c r="I271" s="145" t="s">
        <v>11550</v>
      </c>
      <c r="J271" s="171" t="str">
        <f t="shared" si="31"/>
        <v>IC.NE.070901</v>
      </c>
      <c r="K271" s="170" t="s">
        <v>12175</v>
      </c>
      <c r="L271" s="145" t="str">
        <f t="shared" si="35"/>
        <v xml:space="preserve">     Clear</v>
      </c>
      <c r="M271" s="171" t="str">
        <f t="shared" si="32"/>
        <v>PI.IC.NE.070901.01</v>
      </c>
      <c r="O271" s="171" t="str">
        <f t="shared" si="33"/>
        <v>PH.IC.NE.070901.01</v>
      </c>
      <c r="Q271" s="171" t="str">
        <f t="shared" si="34"/>
        <v>CL.IC.NE.070901.01</v>
      </c>
      <c r="AR271" s="145" t="s">
        <v>12773</v>
      </c>
      <c r="AS271" s="145">
        <v>1749</v>
      </c>
    </row>
    <row r="272" spans="1:45" s="145" customFormat="1" ht="16">
      <c r="A272" s="145" t="s">
        <v>7344</v>
      </c>
      <c r="C272" s="170" t="s">
        <v>6317</v>
      </c>
      <c r="E272" s="170" t="s">
        <v>3690</v>
      </c>
      <c r="F272" s="145" t="s">
        <v>14617</v>
      </c>
      <c r="G272" s="145" t="s">
        <v>11882</v>
      </c>
      <c r="H272" s="170" t="s">
        <v>12030</v>
      </c>
      <c r="I272" s="145" t="s">
        <v>11883</v>
      </c>
      <c r="J272" s="171" t="str">
        <f t="shared" si="31"/>
        <v>IC.NE.070902</v>
      </c>
      <c r="K272" s="170" t="s">
        <v>12175</v>
      </c>
      <c r="L272" s="145" t="str">
        <f t="shared" si="35"/>
        <v xml:space="preserve">     Bloody</v>
      </c>
      <c r="M272" s="171" t="str">
        <f t="shared" si="32"/>
        <v>PI.IC.NE.070902.01</v>
      </c>
      <c r="O272" s="171" t="str">
        <f t="shared" si="33"/>
        <v>PH.IC.NE.070902.01</v>
      </c>
      <c r="Q272" s="171" t="str">
        <f t="shared" si="34"/>
        <v>CL.IC.NE.070902.01</v>
      </c>
      <c r="AR272" s="145" t="s">
        <v>12773</v>
      </c>
      <c r="AS272" s="145">
        <v>1749</v>
      </c>
    </row>
    <row r="273" spans="1:45" s="145" customFormat="1" ht="16">
      <c r="A273" s="145" t="s">
        <v>7344</v>
      </c>
      <c r="C273" s="170" t="s">
        <v>6317</v>
      </c>
      <c r="E273" s="170" t="s">
        <v>3690</v>
      </c>
      <c r="F273" s="145" t="s">
        <v>14617</v>
      </c>
      <c r="G273" s="145" t="s">
        <v>11884</v>
      </c>
      <c r="H273" s="170" t="s">
        <v>12032</v>
      </c>
      <c r="I273" s="145" t="s">
        <v>11546</v>
      </c>
      <c r="J273" s="171" t="str">
        <f t="shared" si="31"/>
        <v>IC.NE.070903</v>
      </c>
      <c r="K273" s="170" t="s">
        <v>12175</v>
      </c>
      <c r="L273" s="145" t="str">
        <f t="shared" si="35"/>
        <v xml:space="preserve">     Serosanguinous</v>
      </c>
      <c r="M273" s="171" t="str">
        <f t="shared" si="32"/>
        <v>PI.IC.NE.070903.01</v>
      </c>
      <c r="O273" s="171" t="str">
        <f t="shared" si="33"/>
        <v>PH.IC.NE.070903.01</v>
      </c>
      <c r="Q273" s="171" t="str">
        <f t="shared" si="34"/>
        <v>CL.IC.NE.070903.01</v>
      </c>
      <c r="AR273" s="145" t="s">
        <v>12773</v>
      </c>
      <c r="AS273" s="145">
        <v>1749</v>
      </c>
    </row>
    <row r="274" spans="1:45" s="145" customFormat="1" ht="16">
      <c r="A274" s="145" t="s">
        <v>7344</v>
      </c>
      <c r="C274" s="170" t="s">
        <v>6317</v>
      </c>
      <c r="E274" s="170" t="s">
        <v>3690</v>
      </c>
      <c r="F274" s="145" t="s">
        <v>14617</v>
      </c>
      <c r="G274" s="145" t="s">
        <v>11547</v>
      </c>
      <c r="H274" s="170" t="s">
        <v>12028</v>
      </c>
      <c r="I274" s="145" t="s">
        <v>11548</v>
      </c>
      <c r="J274" s="171" t="str">
        <f t="shared" si="31"/>
        <v>IC.NE.070904</v>
      </c>
      <c r="K274" s="170" t="s">
        <v>12175</v>
      </c>
      <c r="L274" s="145" t="str">
        <f t="shared" si="35"/>
        <v xml:space="preserve">     Serous</v>
      </c>
      <c r="M274" s="171" t="str">
        <f t="shared" si="32"/>
        <v>PI.IC.NE.070904.01</v>
      </c>
      <c r="O274" s="171" t="str">
        <f t="shared" si="33"/>
        <v>PH.IC.NE.070904.01</v>
      </c>
      <c r="Q274" s="171" t="str">
        <f t="shared" si="34"/>
        <v>CL.IC.NE.070904.01</v>
      </c>
      <c r="AR274" s="145" t="s">
        <v>12773</v>
      </c>
      <c r="AS274" s="145">
        <v>1749</v>
      </c>
    </row>
    <row r="275" spans="1:45" s="145" customFormat="1" ht="16">
      <c r="A275" s="145" t="s">
        <v>7344</v>
      </c>
      <c r="C275" s="170" t="s">
        <v>6317</v>
      </c>
      <c r="E275" s="170" t="s">
        <v>3690</v>
      </c>
      <c r="F275" s="145" t="s">
        <v>14617</v>
      </c>
      <c r="G275" s="145" t="s">
        <v>11551</v>
      </c>
      <c r="H275" s="170" t="s">
        <v>12210</v>
      </c>
      <c r="I275" s="145" t="s">
        <v>11552</v>
      </c>
      <c r="J275" s="171" t="str">
        <f t="shared" si="31"/>
        <v>IC.NE.070905</v>
      </c>
      <c r="K275" s="170" t="s">
        <v>12175</v>
      </c>
      <c r="L275" s="145" t="str">
        <f t="shared" si="35"/>
        <v xml:space="preserve">     Cloudy</v>
      </c>
      <c r="M275" s="171" t="str">
        <f t="shared" si="32"/>
        <v>PI.IC.NE.070905.01</v>
      </c>
      <c r="O275" s="171" t="str">
        <f t="shared" si="33"/>
        <v>PH.IC.NE.070905.01</v>
      </c>
      <c r="Q275" s="171" t="str">
        <f t="shared" si="34"/>
        <v>CL.IC.NE.070905.01</v>
      </c>
      <c r="AR275" s="145" t="s">
        <v>12773</v>
      </c>
      <c r="AS275" s="145">
        <v>1749</v>
      </c>
    </row>
    <row r="276" spans="1:45" s="145" customFormat="1" ht="16">
      <c r="A276" s="145" t="s">
        <v>7344</v>
      </c>
      <c r="C276" s="170" t="s">
        <v>6317</v>
      </c>
      <c r="E276" s="170" t="s">
        <v>3690</v>
      </c>
      <c r="F276" s="145" t="s">
        <v>14617</v>
      </c>
      <c r="G276" s="145" t="s">
        <v>11553</v>
      </c>
      <c r="H276" s="170" t="s">
        <v>12212</v>
      </c>
      <c r="I276" s="145" t="s">
        <v>11554</v>
      </c>
      <c r="J276" s="171" t="str">
        <f t="shared" si="31"/>
        <v>IC.NE.070906</v>
      </c>
      <c r="K276" s="170" t="s">
        <v>12175</v>
      </c>
      <c r="L276" s="145" t="str">
        <f t="shared" si="35"/>
        <v xml:space="preserve">     Purulent</v>
      </c>
      <c r="M276" s="171" t="str">
        <f t="shared" si="32"/>
        <v>PI.IC.NE.070906.01</v>
      </c>
      <c r="O276" s="171" t="str">
        <f t="shared" si="33"/>
        <v>PH.IC.NE.070906.01</v>
      </c>
      <c r="Q276" s="171" t="str">
        <f t="shared" si="34"/>
        <v>CL.IC.NE.070906.01</v>
      </c>
      <c r="AR276" s="145" t="s">
        <v>12773</v>
      </c>
      <c r="AS276" s="145">
        <v>1749</v>
      </c>
    </row>
    <row r="277" spans="1:45" s="145" customFormat="1" ht="16">
      <c r="A277" s="145" t="s">
        <v>7344</v>
      </c>
      <c r="C277" s="170" t="s">
        <v>6317</v>
      </c>
      <c r="E277" s="170" t="s">
        <v>3690</v>
      </c>
      <c r="F277" s="145" t="s">
        <v>14617</v>
      </c>
      <c r="G277" s="145" t="s">
        <v>11395</v>
      </c>
      <c r="H277" s="170" t="s">
        <v>12225</v>
      </c>
      <c r="I277" s="145" t="s">
        <v>11396</v>
      </c>
      <c r="J277" s="171" t="str">
        <f t="shared" si="31"/>
        <v>IC.NE.070907</v>
      </c>
      <c r="K277" s="170" t="s">
        <v>2379</v>
      </c>
      <c r="L277" s="145" t="str">
        <f t="shared" si="35"/>
        <v xml:space="preserve">     Viscous</v>
      </c>
      <c r="M277" s="171" t="str">
        <f t="shared" si="32"/>
        <v>PI.IC.NE.070907.01</v>
      </c>
      <c r="O277" s="171" t="str">
        <f t="shared" si="33"/>
        <v>PH.IC.NE.070907.01</v>
      </c>
      <c r="Q277" s="171" t="str">
        <f t="shared" si="34"/>
        <v>CL.IC.NE.070907.01</v>
      </c>
      <c r="AR277" s="145" t="s">
        <v>12773</v>
      </c>
      <c r="AS277" s="145">
        <v>1749</v>
      </c>
    </row>
    <row r="278" spans="1:45" s="167" customFormat="1" ht="15">
      <c r="A278" s="167" t="s">
        <v>7344</v>
      </c>
      <c r="C278" s="61" t="s">
        <v>6317</v>
      </c>
      <c r="D278" s="167" t="s">
        <v>7868</v>
      </c>
      <c r="E278" s="61" t="s">
        <v>3188</v>
      </c>
      <c r="F278" s="167" t="s">
        <v>7274</v>
      </c>
      <c r="G278" s="167" t="s">
        <v>7275</v>
      </c>
      <c r="H278" s="62" t="s">
        <v>12175</v>
      </c>
      <c r="I278" s="167" t="s">
        <v>9690</v>
      </c>
      <c r="J278" s="63" t="str">
        <f t="shared" si="31"/>
        <v>IC.NE.071001</v>
      </c>
      <c r="K278" s="61" t="s">
        <v>12175</v>
      </c>
      <c r="L278" s="167" t="str">
        <f t="shared" si="35"/>
        <v>Present on admit:  specify date</v>
      </c>
      <c r="M278" s="168" t="str">
        <f t="shared" si="32"/>
        <v>PI.IC.NE.071001.01</v>
      </c>
      <c r="O278" s="168" t="str">
        <f t="shared" si="33"/>
        <v>PH.IC.NE.071001.01</v>
      </c>
      <c r="Q278" s="168" t="str">
        <f t="shared" si="34"/>
        <v>CL.IC.NE.071001.01</v>
      </c>
    </row>
    <row r="279" spans="1:45" s="167" customFormat="1" ht="15">
      <c r="A279" s="167" t="s">
        <v>7344</v>
      </c>
      <c r="C279" s="61" t="s">
        <v>6317</v>
      </c>
      <c r="E279" s="61" t="s">
        <v>3188</v>
      </c>
      <c r="F279" s="167" t="s">
        <v>7274</v>
      </c>
      <c r="G279" s="167" t="s">
        <v>7098</v>
      </c>
      <c r="H279" s="62" t="s">
        <v>12030</v>
      </c>
      <c r="I279" s="167" t="s">
        <v>8674</v>
      </c>
      <c r="J279" s="63" t="str">
        <f t="shared" si="31"/>
        <v>IC.NE.071002</v>
      </c>
      <c r="K279" s="61" t="s">
        <v>12175</v>
      </c>
      <c r="L279" s="167" t="str">
        <f t="shared" si="35"/>
        <v>Inserted at this date/time:  specify date</v>
      </c>
      <c r="M279" s="168" t="str">
        <f t="shared" si="32"/>
        <v>PI.IC.NE.071002.01</v>
      </c>
      <c r="O279" s="168" t="str">
        <f t="shared" si="33"/>
        <v>PH.IC.NE.071002.01</v>
      </c>
      <c r="Q279" s="168" t="str">
        <f t="shared" si="34"/>
        <v>CL.IC.NE.071002.01</v>
      </c>
    </row>
    <row r="280" spans="1:45" s="167" customFormat="1" ht="15">
      <c r="A280" s="167" t="s">
        <v>7344</v>
      </c>
      <c r="C280" s="61" t="s">
        <v>6317</v>
      </c>
      <c r="E280" s="61" t="s">
        <v>3188</v>
      </c>
      <c r="F280" s="167" t="s">
        <v>7274</v>
      </c>
      <c r="G280" s="167" t="s">
        <v>7278</v>
      </c>
      <c r="H280" s="62" t="s">
        <v>12032</v>
      </c>
      <c r="I280" s="167" t="s">
        <v>7279</v>
      </c>
      <c r="J280" s="63" t="str">
        <f t="shared" si="31"/>
        <v>IC.NE.071003</v>
      </c>
      <c r="K280" s="61" t="s">
        <v>12175</v>
      </c>
      <c r="L280" s="167" t="str">
        <f t="shared" si="35"/>
        <v>Fluid sent for C&amp;S</v>
      </c>
      <c r="M280" s="168" t="str">
        <f t="shared" si="32"/>
        <v>PI.IC.NE.071003.01</v>
      </c>
      <c r="O280" s="168" t="str">
        <f t="shared" si="33"/>
        <v>PH.IC.NE.071003.01</v>
      </c>
      <c r="Q280" s="168" t="str">
        <f t="shared" si="34"/>
        <v>CL.IC.NE.071003.01</v>
      </c>
    </row>
    <row r="281" spans="1:45" s="167" customFormat="1" ht="15">
      <c r="A281" s="167" t="s">
        <v>7344</v>
      </c>
      <c r="C281" s="61" t="s">
        <v>6317</v>
      </c>
      <c r="E281" s="61" t="s">
        <v>3188</v>
      </c>
      <c r="F281" s="167" t="s">
        <v>7274</v>
      </c>
      <c r="G281" s="167" t="s">
        <v>11497</v>
      </c>
      <c r="H281" s="62" t="s">
        <v>12028</v>
      </c>
      <c r="I281" s="167" t="s">
        <v>7280</v>
      </c>
      <c r="J281" s="63" t="str">
        <f t="shared" si="31"/>
        <v>IC.NE.071004</v>
      </c>
      <c r="K281" s="61" t="s">
        <v>12175</v>
      </c>
      <c r="L281" s="167" t="str">
        <f t="shared" si="35"/>
        <v>Tip sent for C&amp;S</v>
      </c>
      <c r="M281" s="168" t="str">
        <f t="shared" si="32"/>
        <v>PI.IC.NE.071004.01</v>
      </c>
      <c r="O281" s="168" t="str">
        <f t="shared" si="33"/>
        <v>PH.IC.NE.071004.01</v>
      </c>
      <c r="Q281" s="168" t="str">
        <f t="shared" si="34"/>
        <v>CL.IC.NE.071004.01</v>
      </c>
    </row>
    <row r="282" spans="1:45" s="167" customFormat="1" ht="15">
      <c r="A282" s="167" t="s">
        <v>7344</v>
      </c>
      <c r="C282" s="61" t="s">
        <v>6317</v>
      </c>
      <c r="D282" s="167" t="s">
        <v>7281</v>
      </c>
      <c r="E282" s="61" t="s">
        <v>5749</v>
      </c>
      <c r="F282" s="167" t="s">
        <v>7116</v>
      </c>
      <c r="G282" s="167" t="s">
        <v>7117</v>
      </c>
      <c r="H282" s="62" t="s">
        <v>11848</v>
      </c>
      <c r="I282" s="167" t="s">
        <v>7118</v>
      </c>
      <c r="J282" s="63" t="str">
        <f t="shared" si="31"/>
        <v>IC.NE.071101</v>
      </c>
      <c r="K282" s="61" t="s">
        <v>12175</v>
      </c>
      <c r="L282" s="167" t="str">
        <f t="shared" si="35"/>
        <v>Specify centimeters of H2O</v>
      </c>
      <c r="M282" s="168" t="str">
        <f t="shared" si="32"/>
        <v>PI.IC.NE.071101.01</v>
      </c>
      <c r="O282" s="168" t="str">
        <f t="shared" si="33"/>
        <v>PH.IC.NE.071101.01</v>
      </c>
      <c r="Q282" s="168" t="str">
        <f t="shared" si="34"/>
        <v>CL.IC.NE.071101.01</v>
      </c>
    </row>
    <row r="283" spans="1:45" s="167" customFormat="1" ht="15">
      <c r="A283" s="167" t="s">
        <v>7344</v>
      </c>
      <c r="C283" s="61" t="s">
        <v>6317</v>
      </c>
      <c r="D283" s="167" t="s">
        <v>7469</v>
      </c>
      <c r="E283" s="61" t="s">
        <v>3064</v>
      </c>
      <c r="F283" s="167" t="s">
        <v>7119</v>
      </c>
      <c r="G283" s="167" t="s">
        <v>7120</v>
      </c>
      <c r="H283" s="62" t="s">
        <v>11848</v>
      </c>
      <c r="I283" s="167" t="s">
        <v>7121</v>
      </c>
      <c r="J283" s="63" t="str">
        <f t="shared" si="31"/>
        <v>IC.NE.071201</v>
      </c>
      <c r="K283" s="61" t="s">
        <v>12175</v>
      </c>
      <c r="L283" s="167" t="str">
        <f t="shared" si="35"/>
        <v>Intracranial drain</v>
      </c>
      <c r="M283" s="168" t="str">
        <f t="shared" si="32"/>
        <v>PI.IC.NE.071201.01</v>
      </c>
      <c r="O283" s="168" t="str">
        <f t="shared" si="33"/>
        <v>PH.IC.NE.071201.01</v>
      </c>
      <c r="Q283" s="168" t="str">
        <f t="shared" si="34"/>
        <v>CL.IC.NE.071201.01</v>
      </c>
    </row>
    <row r="284" spans="1:45" s="167" customFormat="1" ht="15">
      <c r="A284" s="167" t="s">
        <v>7344</v>
      </c>
      <c r="C284" s="61" t="s">
        <v>6317</v>
      </c>
      <c r="E284" s="61" t="s">
        <v>3064</v>
      </c>
      <c r="F284" s="167" t="s">
        <v>7119</v>
      </c>
      <c r="G284" s="167" t="s">
        <v>7126</v>
      </c>
      <c r="H284" s="62" t="s">
        <v>12030</v>
      </c>
      <c r="I284" s="167" t="s">
        <v>7127</v>
      </c>
      <c r="J284" s="63" t="str">
        <f t="shared" si="31"/>
        <v>IC.NE.071202</v>
      </c>
      <c r="K284" s="61" t="s">
        <v>12175</v>
      </c>
      <c r="L284" s="167" t="str">
        <f t="shared" si="35"/>
        <v>External ventricular drain</v>
      </c>
      <c r="M284" s="168" t="str">
        <f t="shared" si="32"/>
        <v>PI.IC.NE.071202.01</v>
      </c>
      <c r="O284" s="168" t="str">
        <f t="shared" si="33"/>
        <v>PH.IC.NE.071202.01</v>
      </c>
      <c r="Q284" s="168" t="str">
        <f t="shared" si="34"/>
        <v>CL.IC.NE.071202.01</v>
      </c>
    </row>
    <row r="285" spans="1:45" s="167" customFormat="1" ht="15">
      <c r="A285" s="167" t="s">
        <v>7344</v>
      </c>
      <c r="C285" s="61" t="s">
        <v>6317</v>
      </c>
      <c r="E285" s="61" t="s">
        <v>3064</v>
      </c>
      <c r="F285" s="167" t="s">
        <v>7119</v>
      </c>
      <c r="G285" s="167" t="s">
        <v>7128</v>
      </c>
      <c r="H285" s="62" t="s">
        <v>12032</v>
      </c>
      <c r="I285" s="167" t="s">
        <v>7129</v>
      </c>
      <c r="J285" s="63" t="str">
        <f t="shared" si="31"/>
        <v>IC.NE.071203</v>
      </c>
      <c r="K285" s="61" t="s">
        <v>12175</v>
      </c>
      <c r="L285" s="167" t="str">
        <f t="shared" si="35"/>
        <v>Ventriculostomy drain</v>
      </c>
      <c r="M285" s="168" t="str">
        <f t="shared" si="32"/>
        <v>PI.IC.NE.071203.01</v>
      </c>
      <c r="O285" s="168" t="str">
        <f t="shared" si="33"/>
        <v>PH.IC.NE.071203.01</v>
      </c>
      <c r="Q285" s="168" t="str">
        <f t="shared" si="34"/>
        <v>CL.IC.NE.071203.01</v>
      </c>
    </row>
    <row r="286" spans="1:45" s="167" customFormat="1" ht="15">
      <c r="A286" s="167" t="s">
        <v>7344</v>
      </c>
      <c r="C286" s="61" t="s">
        <v>6317</v>
      </c>
      <c r="E286" s="61" t="s">
        <v>3064</v>
      </c>
      <c r="F286" s="167" t="s">
        <v>7119</v>
      </c>
      <c r="G286" s="167" t="s">
        <v>7130</v>
      </c>
      <c r="H286" s="62" t="s">
        <v>12028</v>
      </c>
      <c r="I286" s="167" t="s">
        <v>9226</v>
      </c>
      <c r="J286" s="63" t="str">
        <f t="shared" si="31"/>
        <v>IC.NE.071204</v>
      </c>
      <c r="K286" s="61" t="s">
        <v>12175</v>
      </c>
      <c r="L286" s="167" t="str">
        <f t="shared" si="35"/>
        <v>Lumbar drain</v>
      </c>
      <c r="M286" s="168" t="str">
        <f t="shared" si="32"/>
        <v>PI.IC.NE.071204.01</v>
      </c>
      <c r="O286" s="168" t="str">
        <f t="shared" si="33"/>
        <v>PH.IC.NE.071204.01</v>
      </c>
      <c r="Q286" s="168" t="str">
        <f t="shared" si="34"/>
        <v>CL.IC.NE.071204.01</v>
      </c>
    </row>
    <row r="287" spans="1:45" s="167" customFormat="1" ht="15">
      <c r="A287" s="167" t="s">
        <v>7344</v>
      </c>
      <c r="C287" s="61" t="s">
        <v>6317</v>
      </c>
      <c r="E287" s="61" t="s">
        <v>3064</v>
      </c>
      <c r="F287" s="167" t="s">
        <v>7119</v>
      </c>
      <c r="G287" s="167" t="s">
        <v>6946</v>
      </c>
      <c r="H287" s="62" t="s">
        <v>12210</v>
      </c>
      <c r="I287" s="167" t="s">
        <v>6947</v>
      </c>
      <c r="J287" s="63" t="str">
        <f t="shared" si="31"/>
        <v>IC.NE.071205</v>
      </c>
      <c r="K287" s="61" t="s">
        <v>2379</v>
      </c>
      <c r="L287" s="167" t="str">
        <f t="shared" si="35"/>
        <v>Thoracic drain</v>
      </c>
      <c r="M287" s="168" t="str">
        <f t="shared" si="32"/>
        <v>PI.IC.NE.071205.01</v>
      </c>
      <c r="O287" s="168" t="str">
        <f t="shared" si="33"/>
        <v>PH.IC.NE.071205.01</v>
      </c>
      <c r="Q287" s="168" t="str">
        <f t="shared" si="34"/>
        <v>CL.IC.NE.071205.01</v>
      </c>
    </row>
    <row r="288" spans="1:45" s="167" customFormat="1" ht="15">
      <c r="A288" s="167" t="s">
        <v>7344</v>
      </c>
      <c r="C288" s="61" t="s">
        <v>6317</v>
      </c>
      <c r="E288" s="61" t="s">
        <v>3064</v>
      </c>
      <c r="F288" s="167" t="s">
        <v>7119</v>
      </c>
      <c r="G288" s="167" t="s">
        <v>10478</v>
      </c>
      <c r="H288" s="62" t="s">
        <v>12212</v>
      </c>
      <c r="I288" s="167" t="s">
        <v>12437</v>
      </c>
      <c r="J288" s="63" t="str">
        <f t="shared" si="31"/>
        <v>IC.NE.071206</v>
      </c>
      <c r="K288" s="61" t="s">
        <v>12175</v>
      </c>
      <c r="L288" s="167" t="str">
        <f t="shared" si="35"/>
        <v>Other: specify</v>
      </c>
      <c r="M288" s="168" t="str">
        <f t="shared" si="32"/>
        <v>PI.IC.NE.071206.01</v>
      </c>
      <c r="O288" s="168" t="str">
        <f t="shared" si="33"/>
        <v>PH.IC.NE.071206.01</v>
      </c>
      <c r="Q288" s="168" t="str">
        <f t="shared" si="34"/>
        <v>CL.IC.NE.071206.01</v>
      </c>
    </row>
    <row r="289" spans="1:45" s="167" customFormat="1" ht="15">
      <c r="A289" s="167" t="s">
        <v>7344</v>
      </c>
      <c r="C289" s="61" t="s">
        <v>6317</v>
      </c>
      <c r="D289" s="167" t="s">
        <v>7125</v>
      </c>
      <c r="E289" s="61" t="s">
        <v>5560</v>
      </c>
      <c r="F289" s="167" t="s">
        <v>6956</v>
      </c>
      <c r="G289" s="167" t="s">
        <v>7298</v>
      </c>
      <c r="H289" s="62" t="s">
        <v>11848</v>
      </c>
      <c r="I289" s="167" t="s">
        <v>10215</v>
      </c>
      <c r="J289" s="63" t="str">
        <f t="shared" si="31"/>
        <v>IC.NE.071301</v>
      </c>
      <c r="K289" s="61" t="s">
        <v>12175</v>
      </c>
      <c r="L289" s="167" t="str">
        <f t="shared" si="35"/>
        <v>Specify pressure in millimeters of mercury</v>
      </c>
      <c r="M289" s="168" t="str">
        <f t="shared" si="32"/>
        <v>PI.IC.NE.071301.01</v>
      </c>
      <c r="O289" s="168" t="str">
        <f t="shared" si="33"/>
        <v>PH.IC.NE.071301.01</v>
      </c>
      <c r="Q289" s="168" t="str">
        <f t="shared" si="34"/>
        <v>CL.IC.NE.071301.01</v>
      </c>
    </row>
    <row r="290" spans="1:45" s="167" customFormat="1" ht="15">
      <c r="A290" s="167" t="s">
        <v>7344</v>
      </c>
      <c r="C290" s="61" t="s">
        <v>6317</v>
      </c>
      <c r="D290" s="167" t="s">
        <v>7911</v>
      </c>
      <c r="E290" s="61" t="s">
        <v>4082</v>
      </c>
      <c r="F290" s="167" t="s">
        <v>7299</v>
      </c>
      <c r="G290" s="167" t="s">
        <v>8183</v>
      </c>
      <c r="H290" s="62" t="s">
        <v>11848</v>
      </c>
      <c r="I290" s="167" t="s">
        <v>10532</v>
      </c>
      <c r="J290" s="63" t="str">
        <f t="shared" si="31"/>
        <v>IC.NE.071401</v>
      </c>
      <c r="K290" s="61" t="s">
        <v>12175</v>
      </c>
      <c r="L290" s="167" t="str">
        <f t="shared" si="35"/>
        <v>No redness, pain, swelling</v>
      </c>
      <c r="M290" s="168" t="str">
        <f t="shared" si="32"/>
        <v>PI.IC.NE.071401.01</v>
      </c>
      <c r="O290" s="168" t="str">
        <f t="shared" si="33"/>
        <v>PH.IC.NE.071401.01</v>
      </c>
      <c r="Q290" s="168" t="str">
        <f t="shared" si="34"/>
        <v>CL.IC.NE.071401.01</v>
      </c>
    </row>
    <row r="291" spans="1:45" s="167" customFormat="1" ht="15">
      <c r="A291" s="167" t="s">
        <v>7344</v>
      </c>
      <c r="C291" s="61" t="s">
        <v>6317</v>
      </c>
      <c r="E291" s="61" t="s">
        <v>4082</v>
      </c>
      <c r="F291" s="167" t="s">
        <v>7299</v>
      </c>
      <c r="G291" s="167" t="s">
        <v>8184</v>
      </c>
      <c r="H291" s="62" t="s">
        <v>12030</v>
      </c>
      <c r="I291" s="167" t="s">
        <v>11575</v>
      </c>
      <c r="J291" s="63" t="str">
        <f t="shared" si="31"/>
        <v>IC.NE.071402</v>
      </c>
      <c r="K291" s="61" t="s">
        <v>12175</v>
      </c>
      <c r="L291" s="167" t="str">
        <f t="shared" si="35"/>
        <v>Dressing clean dry intact</v>
      </c>
      <c r="M291" s="168" t="str">
        <f t="shared" si="32"/>
        <v>PI.IC.NE.071402.01</v>
      </c>
      <c r="O291" s="168" t="str">
        <f t="shared" si="33"/>
        <v>PH.IC.NE.071402.01</v>
      </c>
      <c r="Q291" s="168" t="str">
        <f t="shared" si="34"/>
        <v>CL.IC.NE.071402.01</v>
      </c>
    </row>
    <row r="292" spans="1:45" s="167" customFormat="1" ht="15">
      <c r="A292" s="167" t="s">
        <v>7344</v>
      </c>
      <c r="C292" s="61" t="s">
        <v>6317</v>
      </c>
      <c r="E292" s="61" t="s">
        <v>4082</v>
      </c>
      <c r="F292" s="167" t="s">
        <v>7299</v>
      </c>
      <c r="G292" s="167" t="s">
        <v>8465</v>
      </c>
      <c r="H292" s="62" t="s">
        <v>12032</v>
      </c>
      <c r="I292" s="167" t="s">
        <v>8466</v>
      </c>
      <c r="J292" s="63" t="str">
        <f t="shared" si="31"/>
        <v>IC.NE.071403</v>
      </c>
      <c r="K292" s="61" t="s">
        <v>12175</v>
      </c>
      <c r="L292" s="167" t="str">
        <f t="shared" si="35"/>
        <v>Non tender</v>
      </c>
      <c r="M292" s="168" t="str">
        <f t="shared" si="32"/>
        <v>PI.IC.NE.071403.01</v>
      </c>
      <c r="O292" s="168" t="str">
        <f t="shared" si="33"/>
        <v>PH.IC.NE.071403.01</v>
      </c>
      <c r="Q292" s="168" t="str">
        <f t="shared" si="34"/>
        <v>CL.IC.NE.071403.01</v>
      </c>
    </row>
    <row r="293" spans="1:45" s="167" customFormat="1" ht="15">
      <c r="A293" s="167" t="s">
        <v>7344</v>
      </c>
      <c r="C293" s="61" t="s">
        <v>6317</v>
      </c>
      <c r="E293" s="61" t="s">
        <v>4082</v>
      </c>
      <c r="F293" s="167" t="s">
        <v>7299</v>
      </c>
      <c r="G293" s="167" t="s">
        <v>11790</v>
      </c>
      <c r="H293" s="62" t="s">
        <v>12028</v>
      </c>
      <c r="I293" s="167" t="s">
        <v>11790</v>
      </c>
      <c r="J293" s="63" t="str">
        <f t="shared" si="31"/>
        <v>IC.NE.071404</v>
      </c>
      <c r="K293" s="61" t="s">
        <v>12175</v>
      </c>
      <c r="L293" s="167" t="str">
        <f t="shared" si="35"/>
        <v>Erythema</v>
      </c>
      <c r="M293" s="168" t="str">
        <f t="shared" si="32"/>
        <v>PI.IC.NE.071404.01</v>
      </c>
      <c r="O293" s="168" t="str">
        <f t="shared" si="33"/>
        <v>PH.IC.NE.071404.01</v>
      </c>
      <c r="Q293" s="168" t="str">
        <f t="shared" si="34"/>
        <v>CL.IC.NE.071404.01</v>
      </c>
    </row>
    <row r="294" spans="1:45" s="167" customFormat="1" ht="15">
      <c r="A294" s="167" t="s">
        <v>7344</v>
      </c>
      <c r="C294" s="61" t="s">
        <v>6317</v>
      </c>
      <c r="E294" s="61" t="s">
        <v>4082</v>
      </c>
      <c r="F294" s="167" t="s">
        <v>7299</v>
      </c>
      <c r="G294" s="167" t="s">
        <v>8467</v>
      </c>
      <c r="H294" s="62" t="s">
        <v>12210</v>
      </c>
      <c r="I294" s="167" t="s">
        <v>8467</v>
      </c>
      <c r="J294" s="63" t="str">
        <f t="shared" si="31"/>
        <v>IC.NE.071405</v>
      </c>
      <c r="K294" s="61" t="s">
        <v>12175</v>
      </c>
      <c r="L294" s="167" t="str">
        <f t="shared" si="35"/>
        <v>Ecchymosis</v>
      </c>
      <c r="M294" s="168" t="str">
        <f t="shared" si="32"/>
        <v>PI.IC.NE.071405.01</v>
      </c>
      <c r="O294" s="168" t="str">
        <f t="shared" si="33"/>
        <v>PH.IC.NE.071405.01</v>
      </c>
      <c r="Q294" s="168" t="str">
        <f t="shared" si="34"/>
        <v>CL.IC.NE.071405.01</v>
      </c>
    </row>
    <row r="295" spans="1:45" s="167" customFormat="1" ht="15">
      <c r="A295" s="167" t="s">
        <v>7344</v>
      </c>
      <c r="C295" s="61" t="s">
        <v>6317</v>
      </c>
      <c r="E295" s="61" t="s">
        <v>4082</v>
      </c>
      <c r="F295" s="167" t="s">
        <v>7299</v>
      </c>
      <c r="G295" s="167" t="s">
        <v>11798</v>
      </c>
      <c r="H295" s="62" t="s">
        <v>12212</v>
      </c>
      <c r="I295" s="167" t="s">
        <v>11101</v>
      </c>
      <c r="J295" s="63" t="str">
        <f t="shared" si="31"/>
        <v>IC.NE.071406</v>
      </c>
      <c r="K295" s="61" t="s">
        <v>12175</v>
      </c>
      <c r="L295" s="167" t="str">
        <f t="shared" si="35"/>
        <v>Tenderness</v>
      </c>
      <c r="M295" s="168" t="str">
        <f t="shared" si="32"/>
        <v>PI.IC.NE.071406.01</v>
      </c>
      <c r="O295" s="168" t="str">
        <f t="shared" si="33"/>
        <v>PH.IC.NE.071406.01</v>
      </c>
      <c r="Q295" s="168" t="str">
        <f t="shared" si="34"/>
        <v>CL.IC.NE.071406.01</v>
      </c>
    </row>
    <row r="296" spans="1:45" s="167" customFormat="1" ht="15">
      <c r="A296" s="167" t="s">
        <v>7344</v>
      </c>
      <c r="C296" s="61" t="s">
        <v>6317</v>
      </c>
      <c r="E296" s="61" t="s">
        <v>4082</v>
      </c>
      <c r="F296" s="167" t="s">
        <v>7299</v>
      </c>
      <c r="G296" s="167" t="s">
        <v>11800</v>
      </c>
      <c r="H296" s="62" t="s">
        <v>12225</v>
      </c>
      <c r="I296" s="167" t="s">
        <v>11800</v>
      </c>
      <c r="J296" s="63" t="str">
        <f t="shared" si="31"/>
        <v>IC.NE.071407</v>
      </c>
      <c r="K296" s="61" t="s">
        <v>12175</v>
      </c>
      <c r="L296" s="167" t="str">
        <f t="shared" si="35"/>
        <v>Swelling</v>
      </c>
      <c r="M296" s="168" t="str">
        <f t="shared" si="32"/>
        <v>PI.IC.NE.071407.01</v>
      </c>
      <c r="O296" s="168" t="str">
        <f t="shared" si="33"/>
        <v>PH.IC.NE.071407.01</v>
      </c>
      <c r="Q296" s="168" t="str">
        <f t="shared" si="34"/>
        <v>CL.IC.NE.071407.01</v>
      </c>
    </row>
    <row r="297" spans="1:45" s="167" customFormat="1" ht="15">
      <c r="A297" s="167" t="s">
        <v>7344</v>
      </c>
      <c r="C297" s="61" t="s">
        <v>6317</v>
      </c>
      <c r="E297" s="61" t="s">
        <v>4082</v>
      </c>
      <c r="F297" s="167" t="s">
        <v>7299</v>
      </c>
      <c r="G297" s="167" t="s">
        <v>11792</v>
      </c>
      <c r="H297" s="62" t="s">
        <v>11638</v>
      </c>
      <c r="I297" s="167" t="s">
        <v>11792</v>
      </c>
      <c r="J297" s="63" t="str">
        <f t="shared" ref="J297:J376" si="36">CONCATENATE("IC.NE.",C297,E297,H297)</f>
        <v>IC.NE.071408</v>
      </c>
      <c r="K297" s="61" t="s">
        <v>12175</v>
      </c>
      <c r="L297" s="167" t="str">
        <f t="shared" si="35"/>
        <v>Hematoma</v>
      </c>
      <c r="M297" s="168" t="str">
        <f t="shared" ref="M297:M376" si="37">CONCATENATE("PI.",J297,".",K297)</f>
        <v>PI.IC.NE.071408.01</v>
      </c>
      <c r="O297" s="168" t="str">
        <f t="shared" ref="O297:O376" si="38">CONCATENATE("PH.",J297,".",K297)</f>
        <v>PH.IC.NE.071408.01</v>
      </c>
      <c r="Q297" s="168" t="str">
        <f t="shared" ref="Q297:Q376" si="39">CONCATENATE("CL.",J297,".",K297)</f>
        <v>CL.IC.NE.071408.01</v>
      </c>
    </row>
    <row r="298" spans="1:45" s="145" customFormat="1" ht="16">
      <c r="A298" s="145" t="s">
        <v>7344</v>
      </c>
      <c r="C298" s="170" t="s">
        <v>6317</v>
      </c>
      <c r="E298" s="170" t="s">
        <v>4082</v>
      </c>
      <c r="F298" s="145" t="s">
        <v>7299</v>
      </c>
      <c r="G298" s="145" t="s">
        <v>7300</v>
      </c>
      <c r="H298" s="170" t="s">
        <v>3690</v>
      </c>
      <c r="I298" s="145" t="s">
        <v>11546</v>
      </c>
      <c r="J298" s="171" t="str">
        <f t="shared" si="36"/>
        <v>IC.NE.071409</v>
      </c>
      <c r="K298" s="170" t="s">
        <v>12175</v>
      </c>
      <c r="L298" s="145" t="str">
        <f t="shared" si="35"/>
        <v>Serosanguinous drainage</v>
      </c>
      <c r="M298" s="171" t="str">
        <f t="shared" si="37"/>
        <v>PI.IC.NE.071409.01</v>
      </c>
      <c r="O298" s="171" t="str">
        <f t="shared" si="38"/>
        <v>PH.IC.NE.071409.01</v>
      </c>
      <c r="Q298" s="171" t="str">
        <f t="shared" si="39"/>
        <v>CL.IC.NE.071409.01</v>
      </c>
      <c r="AR298" s="145" t="s">
        <v>12773</v>
      </c>
      <c r="AS298" s="145">
        <v>1749</v>
      </c>
    </row>
    <row r="299" spans="1:45" s="145" customFormat="1" ht="16">
      <c r="A299" s="145" t="s">
        <v>7344</v>
      </c>
      <c r="C299" s="170" t="s">
        <v>6317</v>
      </c>
      <c r="E299" s="170" t="s">
        <v>4082</v>
      </c>
      <c r="F299" s="145" t="s">
        <v>7299</v>
      </c>
      <c r="G299" s="145" t="s">
        <v>7301</v>
      </c>
      <c r="H299" s="170" t="s">
        <v>3188</v>
      </c>
      <c r="I299" s="145" t="s">
        <v>11548</v>
      </c>
      <c r="J299" s="171" t="str">
        <f t="shared" si="36"/>
        <v>IC.NE.071410</v>
      </c>
      <c r="K299" s="170" t="s">
        <v>12175</v>
      </c>
      <c r="L299" s="145" t="str">
        <f t="shared" ref="L299:L365" si="40">G299</f>
        <v>Serous drainage</v>
      </c>
      <c r="M299" s="171" t="str">
        <f t="shared" si="37"/>
        <v>PI.IC.NE.071410.01</v>
      </c>
      <c r="O299" s="171" t="str">
        <f t="shared" si="38"/>
        <v>PH.IC.NE.071410.01</v>
      </c>
      <c r="Q299" s="171" t="str">
        <f t="shared" si="39"/>
        <v>CL.IC.NE.071410.01</v>
      </c>
      <c r="AR299" s="145" t="s">
        <v>12773</v>
      </c>
      <c r="AS299" s="145">
        <v>1749</v>
      </c>
    </row>
    <row r="300" spans="1:45" s="145" customFormat="1" ht="16">
      <c r="A300" s="145" t="s">
        <v>7344</v>
      </c>
      <c r="C300" s="170" t="s">
        <v>6317</v>
      </c>
      <c r="E300" s="170" t="s">
        <v>4082</v>
      </c>
      <c r="F300" s="145" t="s">
        <v>7299</v>
      </c>
      <c r="G300" s="145" t="s">
        <v>7915</v>
      </c>
      <c r="H300" s="170" t="s">
        <v>5749</v>
      </c>
      <c r="I300" s="145" t="s">
        <v>11554</v>
      </c>
      <c r="J300" s="171" t="str">
        <f t="shared" si="36"/>
        <v>IC.NE.071411</v>
      </c>
      <c r="K300" s="170" t="s">
        <v>12175</v>
      </c>
      <c r="L300" s="145" t="str">
        <f t="shared" si="40"/>
        <v>Purulent drainage</v>
      </c>
      <c r="M300" s="171" t="str">
        <f t="shared" si="37"/>
        <v>PI.IC.NE.071411.01</v>
      </c>
      <c r="O300" s="171" t="str">
        <f t="shared" si="38"/>
        <v>PH.IC.NE.071411.01</v>
      </c>
      <c r="Q300" s="171" t="str">
        <f t="shared" si="39"/>
        <v>CL.IC.NE.071411.01</v>
      </c>
      <c r="AR300" s="145" t="s">
        <v>12773</v>
      </c>
      <c r="AS300" s="145">
        <v>1749</v>
      </c>
    </row>
    <row r="301" spans="1:45" s="167" customFormat="1" ht="15">
      <c r="A301" s="167" t="s">
        <v>7344</v>
      </c>
      <c r="C301" s="61" t="s">
        <v>6317</v>
      </c>
      <c r="E301" s="61" t="s">
        <v>4082</v>
      </c>
      <c r="F301" s="167" t="s">
        <v>7299</v>
      </c>
      <c r="G301" s="167" t="s">
        <v>7024</v>
      </c>
      <c r="H301" s="61" t="s">
        <v>3064</v>
      </c>
      <c r="I301" s="167" t="s">
        <v>7024</v>
      </c>
      <c r="J301" s="63" t="str">
        <f t="shared" si="36"/>
        <v>IC.NE.071412</v>
      </c>
      <c r="K301" s="61" t="s">
        <v>12175</v>
      </c>
      <c r="L301" s="167" t="str">
        <f t="shared" si="40"/>
        <v>Clean</v>
      </c>
      <c r="M301" s="168" t="str">
        <f t="shared" si="37"/>
        <v>PI.IC.NE.071412.01</v>
      </c>
      <c r="O301" s="168" t="str">
        <f t="shared" si="38"/>
        <v>PH.IC.NE.071412.01</v>
      </c>
      <c r="Q301" s="168" t="str">
        <f t="shared" si="39"/>
        <v>CL.IC.NE.071412.01</v>
      </c>
    </row>
    <row r="302" spans="1:45" s="167" customFormat="1" ht="15">
      <c r="A302" s="167" t="s">
        <v>7344</v>
      </c>
      <c r="C302" s="61" t="s">
        <v>6317</v>
      </c>
      <c r="E302" s="61" t="s">
        <v>4082</v>
      </c>
      <c r="F302" s="167" t="s">
        <v>7299</v>
      </c>
      <c r="G302" s="167" t="s">
        <v>7296</v>
      </c>
      <c r="H302" s="61" t="s">
        <v>5560</v>
      </c>
      <c r="I302" s="167" t="s">
        <v>7296</v>
      </c>
      <c r="J302" s="63" t="str">
        <f t="shared" si="36"/>
        <v>IC.NE.071413</v>
      </c>
      <c r="K302" s="61" t="s">
        <v>12175</v>
      </c>
      <c r="L302" s="167" t="str">
        <f t="shared" si="40"/>
        <v>Dry</v>
      </c>
      <c r="M302" s="168" t="str">
        <f t="shared" si="37"/>
        <v>PI.IC.NE.071413.01</v>
      </c>
      <c r="O302" s="168" t="str">
        <f t="shared" si="38"/>
        <v>PH.IC.NE.071413.01</v>
      </c>
      <c r="Q302" s="168" t="str">
        <f t="shared" si="39"/>
        <v>CL.IC.NE.071413.01</v>
      </c>
      <c r="R302" s="167" t="s">
        <v>12465</v>
      </c>
      <c r="S302" s="167">
        <v>72</v>
      </c>
    </row>
    <row r="303" spans="1:45" s="167" customFormat="1" ht="15">
      <c r="A303" s="167" t="s">
        <v>7344</v>
      </c>
      <c r="C303" s="61" t="s">
        <v>6317</v>
      </c>
      <c r="E303" s="61" t="s">
        <v>4082</v>
      </c>
      <c r="F303" s="167" t="s">
        <v>7299</v>
      </c>
      <c r="G303" s="167" t="s">
        <v>9339</v>
      </c>
      <c r="H303" s="61" t="s">
        <v>4082</v>
      </c>
      <c r="I303" s="167" t="s">
        <v>9339</v>
      </c>
      <c r="J303" s="63" t="str">
        <f t="shared" si="36"/>
        <v>IC.NE.071414</v>
      </c>
      <c r="K303" s="61" t="s">
        <v>12175</v>
      </c>
      <c r="L303" s="167" t="str">
        <f t="shared" si="40"/>
        <v>Intact</v>
      </c>
      <c r="M303" s="168" t="str">
        <f t="shared" si="37"/>
        <v>PI.IC.NE.071414.01</v>
      </c>
      <c r="O303" s="168" t="str">
        <f t="shared" si="38"/>
        <v>PH.IC.NE.071414.01</v>
      </c>
      <c r="Q303" s="168" t="str">
        <f t="shared" si="39"/>
        <v>CL.IC.NE.071414.01</v>
      </c>
      <c r="R303" s="167" t="s">
        <v>12465</v>
      </c>
      <c r="S303" s="167">
        <v>73</v>
      </c>
    </row>
    <row r="304" spans="1:45" s="167" customFormat="1" ht="15">
      <c r="A304" s="167" t="s">
        <v>7344</v>
      </c>
      <c r="C304" s="61" t="s">
        <v>6317</v>
      </c>
      <c r="E304" s="61" t="s">
        <v>4082</v>
      </c>
      <c r="F304" s="167" t="s">
        <v>7299</v>
      </c>
      <c r="G304" s="167" t="s">
        <v>7196</v>
      </c>
      <c r="H304" s="61" t="s">
        <v>7456</v>
      </c>
      <c r="I304" s="167" t="s">
        <v>7196</v>
      </c>
      <c r="J304" s="63" t="str">
        <f t="shared" si="36"/>
        <v>IC.NE.071415</v>
      </c>
      <c r="K304" s="61" t="s">
        <v>12175</v>
      </c>
      <c r="L304" s="167" t="str">
        <f t="shared" si="40"/>
        <v>Covered</v>
      </c>
      <c r="M304" s="168" t="str">
        <f t="shared" si="37"/>
        <v>PI.IC.NE.071415.01</v>
      </c>
      <c r="O304" s="168" t="str">
        <f t="shared" si="38"/>
        <v>PH.IC.NE.071415.01</v>
      </c>
      <c r="Q304" s="168" t="str">
        <f t="shared" si="39"/>
        <v>CL.IC.NE.071415.01</v>
      </c>
      <c r="R304" s="167" t="s">
        <v>12465</v>
      </c>
      <c r="S304" s="167">
        <v>81</v>
      </c>
    </row>
    <row r="305" spans="1:25" s="167" customFormat="1" ht="15">
      <c r="A305" s="167" t="s">
        <v>7344</v>
      </c>
      <c r="C305" s="61" t="s">
        <v>6317</v>
      </c>
      <c r="E305" s="61" t="s">
        <v>4082</v>
      </c>
      <c r="F305" s="167" t="s">
        <v>7299</v>
      </c>
      <c r="G305" s="167" t="s">
        <v>7339</v>
      </c>
      <c r="H305" s="61" t="s">
        <v>7863</v>
      </c>
      <c r="I305" s="167" t="s">
        <v>7135</v>
      </c>
      <c r="J305" s="63" t="str">
        <f t="shared" si="36"/>
        <v>IC.NE.071416</v>
      </c>
      <c r="K305" s="61" t="s">
        <v>2379</v>
      </c>
      <c r="L305" s="167" t="str">
        <f t="shared" si="40"/>
        <v>Unable to assess</v>
      </c>
      <c r="M305" s="168" t="str">
        <f t="shared" si="37"/>
        <v>PI.IC.NE.071416.01</v>
      </c>
      <c r="O305" s="168" t="str">
        <f t="shared" si="38"/>
        <v>PH.IC.NE.071416.01</v>
      </c>
      <c r="Q305" s="168" t="str">
        <f t="shared" si="39"/>
        <v>CL.IC.NE.071416.01</v>
      </c>
      <c r="R305" s="167" t="s">
        <v>12465</v>
      </c>
      <c r="S305" s="167">
        <v>82</v>
      </c>
    </row>
    <row r="306" spans="1:25" s="167" customFormat="1" ht="15">
      <c r="A306" s="167" t="s">
        <v>7344</v>
      </c>
      <c r="C306" s="61" t="s">
        <v>6317</v>
      </c>
      <c r="D306" s="167" t="s">
        <v>8426</v>
      </c>
      <c r="E306" s="61" t="s">
        <v>7456</v>
      </c>
      <c r="F306" s="167" t="s">
        <v>7176</v>
      </c>
      <c r="G306" s="167" t="s">
        <v>7177</v>
      </c>
      <c r="H306" s="62" t="s">
        <v>11848</v>
      </c>
      <c r="I306" s="167" t="s">
        <v>7177</v>
      </c>
      <c r="J306" s="63" t="str">
        <f t="shared" si="36"/>
        <v>IC.NE.071501</v>
      </c>
      <c r="K306" s="61" t="s">
        <v>2379</v>
      </c>
      <c r="L306" s="167" t="str">
        <f t="shared" si="40"/>
        <v>Manometer</v>
      </c>
      <c r="M306" s="168" t="str">
        <f t="shared" si="37"/>
        <v>PI.IC.NE.071501.01</v>
      </c>
      <c r="O306" s="168" t="str">
        <f t="shared" si="38"/>
        <v>PH.IC.NE.071501.01</v>
      </c>
      <c r="Q306" s="168" t="str">
        <f t="shared" si="39"/>
        <v>CL.IC.NE.071501.01</v>
      </c>
      <c r="R306" s="167" t="s">
        <v>12465</v>
      </c>
      <c r="S306" s="167">
        <v>74</v>
      </c>
    </row>
    <row r="307" spans="1:25" s="167" customFormat="1" ht="15">
      <c r="A307" s="167" t="s">
        <v>7344</v>
      </c>
      <c r="C307" s="61" t="s">
        <v>6317</v>
      </c>
      <c r="E307" s="61" t="s">
        <v>7456</v>
      </c>
      <c r="F307" s="167" t="s">
        <v>7176</v>
      </c>
      <c r="G307" s="167" t="s">
        <v>7178</v>
      </c>
      <c r="H307" s="62" t="s">
        <v>12030</v>
      </c>
      <c r="I307" s="167" t="s">
        <v>7178</v>
      </c>
      <c r="J307" s="63" t="str">
        <f t="shared" si="36"/>
        <v>IC.NE.071502</v>
      </c>
      <c r="K307" s="61" t="s">
        <v>2379</v>
      </c>
      <c r="L307" s="167" t="str">
        <f t="shared" si="40"/>
        <v>Monitor</v>
      </c>
      <c r="M307" s="168" t="str">
        <f t="shared" si="37"/>
        <v>PI.IC.NE.071502.01</v>
      </c>
      <c r="O307" s="168" t="str">
        <f t="shared" si="38"/>
        <v>PH.IC.NE.071502.01</v>
      </c>
      <c r="Q307" s="168" t="str">
        <f t="shared" si="39"/>
        <v>CL.IC.NE.071502.01</v>
      </c>
    </row>
    <row r="308" spans="1:25" s="167" customFormat="1" ht="15">
      <c r="A308" s="167" t="s">
        <v>7344</v>
      </c>
      <c r="C308" s="61" t="s">
        <v>6317</v>
      </c>
      <c r="E308" s="61" t="s">
        <v>7456</v>
      </c>
      <c r="F308" s="167" t="s">
        <v>7176</v>
      </c>
      <c r="G308" s="167" t="s">
        <v>7179</v>
      </c>
      <c r="H308" s="62" t="s">
        <v>12032</v>
      </c>
      <c r="I308" s="167" t="s">
        <v>7180</v>
      </c>
      <c r="J308" s="63" t="str">
        <f t="shared" si="36"/>
        <v>IC.NE.071503</v>
      </c>
      <c r="K308" s="61" t="s">
        <v>12175</v>
      </c>
      <c r="L308" s="167" t="str">
        <f t="shared" si="40"/>
        <v>Bulb suction</v>
      </c>
      <c r="M308" s="168" t="str">
        <f t="shared" si="37"/>
        <v>PI.IC.NE.071503.01</v>
      </c>
      <c r="O308" s="168" t="str">
        <f t="shared" si="38"/>
        <v>PH.IC.NE.071503.01</v>
      </c>
      <c r="Q308" s="168" t="str">
        <f t="shared" si="39"/>
        <v>CL.IC.NE.071503.01</v>
      </c>
    </row>
    <row r="309" spans="1:25" s="167" customFormat="1" ht="15">
      <c r="A309" s="167" t="s">
        <v>7344</v>
      </c>
      <c r="C309" s="61" t="s">
        <v>6317</v>
      </c>
      <c r="E309" s="61" t="s">
        <v>7456</v>
      </c>
      <c r="F309" s="167" t="s">
        <v>7176</v>
      </c>
      <c r="G309" s="167" t="s">
        <v>7181</v>
      </c>
      <c r="H309" s="62" t="s">
        <v>12028</v>
      </c>
      <c r="I309" s="167" t="s">
        <v>7352</v>
      </c>
      <c r="J309" s="63" t="str">
        <f t="shared" si="36"/>
        <v>IC.NE.071504</v>
      </c>
      <c r="K309" s="61" t="s">
        <v>12175</v>
      </c>
      <c r="L309" s="167" t="str">
        <f t="shared" si="40"/>
        <v>Clamped intermittently</v>
      </c>
      <c r="M309" s="168" t="str">
        <f t="shared" si="37"/>
        <v>PI.IC.NE.071504.01</v>
      </c>
      <c r="O309" s="168" t="str">
        <f t="shared" si="38"/>
        <v>PH.IC.NE.071504.01</v>
      </c>
      <c r="Q309" s="168" t="str">
        <f t="shared" si="39"/>
        <v>CL.IC.NE.071504.01</v>
      </c>
    </row>
    <row r="310" spans="1:25" s="167" customFormat="1" ht="15">
      <c r="A310" s="167" t="s">
        <v>7344</v>
      </c>
      <c r="C310" s="61" t="s">
        <v>6317</v>
      </c>
      <c r="E310" s="61" t="s">
        <v>7456</v>
      </c>
      <c r="F310" s="167" t="s">
        <v>7176</v>
      </c>
      <c r="G310" s="167" t="s">
        <v>7353</v>
      </c>
      <c r="H310" s="62" t="s">
        <v>12210</v>
      </c>
      <c r="I310" s="167" t="s">
        <v>7354</v>
      </c>
      <c r="J310" s="63" t="str">
        <f t="shared" si="36"/>
        <v>IC.NE.071505</v>
      </c>
      <c r="K310" s="61" t="s">
        <v>12175</v>
      </c>
      <c r="L310" s="167" t="str">
        <f t="shared" si="40"/>
        <v>Clamped while out of bed</v>
      </c>
      <c r="M310" s="168" t="str">
        <f t="shared" si="37"/>
        <v>PI.IC.NE.071505.01</v>
      </c>
      <c r="O310" s="168" t="str">
        <f t="shared" si="38"/>
        <v>PH.IC.NE.071505.01</v>
      </c>
      <c r="Q310" s="168" t="str">
        <f t="shared" si="39"/>
        <v>CL.IC.NE.071505.01</v>
      </c>
    </row>
    <row r="311" spans="1:25" s="167" customFormat="1" ht="15">
      <c r="A311" s="167" t="s">
        <v>7344</v>
      </c>
      <c r="C311" s="61" t="s">
        <v>6317</v>
      </c>
      <c r="E311" s="61" t="s">
        <v>7456</v>
      </c>
      <c r="F311" s="167" t="s">
        <v>7176</v>
      </c>
      <c r="G311" s="167" t="s">
        <v>7381</v>
      </c>
      <c r="H311" s="62" t="s">
        <v>12212</v>
      </c>
      <c r="I311" s="167" t="s">
        <v>7382</v>
      </c>
      <c r="J311" s="63" t="str">
        <f t="shared" si="36"/>
        <v>IC.NE.071506</v>
      </c>
      <c r="K311" s="61" t="s">
        <v>12175</v>
      </c>
      <c r="L311" s="167" t="str">
        <f t="shared" si="40"/>
        <v>Clamped continuously</v>
      </c>
      <c r="M311" s="168" t="str">
        <f t="shared" si="37"/>
        <v>PI.IC.NE.071506.01</v>
      </c>
      <c r="O311" s="168" t="str">
        <f t="shared" si="38"/>
        <v>PH.IC.NE.071506.01</v>
      </c>
      <c r="Q311" s="168" t="str">
        <f t="shared" si="39"/>
        <v>CL.IC.NE.071506.01</v>
      </c>
    </row>
    <row r="312" spans="1:25" s="167" customFormat="1" ht="15">
      <c r="A312" s="167" t="s">
        <v>7344</v>
      </c>
      <c r="C312" s="61" t="s">
        <v>6317</v>
      </c>
      <c r="E312" s="61" t="s">
        <v>7456</v>
      </c>
      <c r="F312" s="167" t="s">
        <v>7176</v>
      </c>
      <c r="G312" s="167" t="s">
        <v>7383</v>
      </c>
      <c r="H312" s="62" t="s">
        <v>12225</v>
      </c>
      <c r="I312" s="167" t="s">
        <v>7384</v>
      </c>
      <c r="J312" s="63" t="str">
        <f t="shared" si="36"/>
        <v>IC.NE.071507</v>
      </c>
      <c r="K312" s="61" t="s">
        <v>12175</v>
      </c>
      <c r="L312" s="167" t="str">
        <f t="shared" si="40"/>
        <v>Drain continuously</v>
      </c>
      <c r="M312" s="168" t="str">
        <f t="shared" si="37"/>
        <v>PI.IC.NE.071507.01</v>
      </c>
      <c r="O312" s="168" t="str">
        <f t="shared" si="38"/>
        <v>PH.IC.NE.071507.01</v>
      </c>
      <c r="Q312" s="168" t="str">
        <f t="shared" si="39"/>
        <v>CL.IC.NE.071507.01</v>
      </c>
    </row>
    <row r="313" spans="1:25" s="167" customFormat="1" ht="15">
      <c r="A313" s="167" t="s">
        <v>7344</v>
      </c>
      <c r="C313" s="61" t="s">
        <v>6317</v>
      </c>
      <c r="E313" s="61" t="s">
        <v>7456</v>
      </c>
      <c r="F313" s="167" t="s">
        <v>7176</v>
      </c>
      <c r="G313" s="167" t="s">
        <v>7541</v>
      </c>
      <c r="H313" s="62" t="s">
        <v>11638</v>
      </c>
      <c r="I313" s="167" t="s">
        <v>7542</v>
      </c>
      <c r="J313" s="63" t="str">
        <f t="shared" si="36"/>
        <v>IC.NE.071508</v>
      </c>
      <c r="K313" s="61" t="s">
        <v>12175</v>
      </c>
      <c r="L313" s="167" t="str">
        <f t="shared" si="40"/>
        <v>Do not empty drain</v>
      </c>
      <c r="M313" s="168" t="str">
        <f t="shared" si="37"/>
        <v>PI.IC.NE.071508.01</v>
      </c>
      <c r="O313" s="168" t="str">
        <f t="shared" si="38"/>
        <v>PH.IC.NE.071508.01</v>
      </c>
      <c r="Q313" s="168" t="str">
        <f t="shared" si="39"/>
        <v>CL.IC.NE.071508.01</v>
      </c>
    </row>
    <row r="314" spans="1:25" s="167" customFormat="1" ht="15">
      <c r="A314" s="167" t="s">
        <v>7344</v>
      </c>
      <c r="C314" s="61" t="s">
        <v>6317</v>
      </c>
      <c r="E314" s="61" t="s">
        <v>7456</v>
      </c>
      <c r="F314" s="167" t="s">
        <v>7176</v>
      </c>
      <c r="G314" s="167" t="s">
        <v>10123</v>
      </c>
      <c r="H314" s="61" t="s">
        <v>3690</v>
      </c>
      <c r="I314" s="167" t="s">
        <v>11841</v>
      </c>
      <c r="J314" s="63" t="str">
        <f t="shared" si="36"/>
        <v>IC.NE.071509</v>
      </c>
      <c r="K314" s="61" t="s">
        <v>12175</v>
      </c>
      <c r="L314" s="167" t="str">
        <f t="shared" si="40"/>
        <v>Discontinued</v>
      </c>
      <c r="M314" s="168" t="str">
        <f t="shared" si="37"/>
        <v>PI.IC.NE.071509.01</v>
      </c>
      <c r="O314" s="168" t="str">
        <f t="shared" si="38"/>
        <v>PH.IC.NE.071509.01</v>
      </c>
      <c r="Q314" s="168" t="str">
        <f t="shared" si="39"/>
        <v>CL.IC.NE.071509.01</v>
      </c>
    </row>
    <row r="315" spans="1:25" s="167" customFormat="1" ht="15">
      <c r="A315" s="167" t="s">
        <v>7344</v>
      </c>
      <c r="C315" s="61" t="s">
        <v>2533</v>
      </c>
      <c r="E315" s="61" t="s">
        <v>7456</v>
      </c>
      <c r="F315" s="167" t="s">
        <v>7176</v>
      </c>
      <c r="G315" s="167" t="s">
        <v>10884</v>
      </c>
      <c r="H315" s="61" t="s">
        <v>3188</v>
      </c>
      <c r="I315" s="167" t="s">
        <v>12437</v>
      </c>
      <c r="J315" s="63" t="str">
        <f>CONCATENATE("IC.NE.",C315,E315,H315)</f>
        <v>IC.NE.071510</v>
      </c>
      <c r="K315" s="61" t="s">
        <v>2206</v>
      </c>
      <c r="L315" s="167" t="str">
        <f>G315</f>
        <v>Other:  specify</v>
      </c>
      <c r="M315" s="168" t="str">
        <f>CONCATENATE("PI.",J315,".",K315)</f>
        <v>PI.IC.NE.071510.01</v>
      </c>
      <c r="O315" s="168" t="str">
        <f>CONCATENATE("PH.",J315,".",K315)</f>
        <v>PH.IC.NE.071510.01</v>
      </c>
      <c r="Q315" s="168" t="str">
        <f>CONCATENATE("CL.",J315,".",K315)</f>
        <v>CL.IC.NE.071510.01</v>
      </c>
    </row>
    <row r="316" spans="1:25" s="167" customFormat="1" ht="15">
      <c r="A316" s="167" t="s">
        <v>7344</v>
      </c>
      <c r="C316" s="61" t="s">
        <v>6317</v>
      </c>
      <c r="E316" s="61" t="s">
        <v>7456</v>
      </c>
      <c r="F316" s="167" t="s">
        <v>7176</v>
      </c>
      <c r="G316" s="167" t="s">
        <v>12803</v>
      </c>
      <c r="H316" s="61" t="s">
        <v>12344</v>
      </c>
      <c r="J316" s="63" t="str">
        <f t="shared" si="36"/>
        <v>IC.NE.071511</v>
      </c>
      <c r="K316" s="61" t="s">
        <v>12175</v>
      </c>
      <c r="L316" s="167" t="str">
        <f t="shared" si="40"/>
        <v>Self Discontinued</v>
      </c>
      <c r="M316" s="168" t="str">
        <f t="shared" si="37"/>
        <v>PI.IC.NE.071511.01</v>
      </c>
      <c r="O316" s="168" t="str">
        <f t="shared" si="38"/>
        <v>PH.IC.NE.071511.01</v>
      </c>
      <c r="Q316" s="168" t="str">
        <f t="shared" si="39"/>
        <v>CL.IC.NE.071511.01</v>
      </c>
      <c r="X316" s="167" t="s">
        <v>12564</v>
      </c>
      <c r="Y316" s="167">
        <v>1124</v>
      </c>
    </row>
    <row r="317" spans="1:25" s="167" customFormat="1" ht="15">
      <c r="A317" s="167" t="s">
        <v>7344</v>
      </c>
      <c r="C317" s="61" t="s">
        <v>6317</v>
      </c>
      <c r="D317" s="167" t="s">
        <v>7543</v>
      </c>
      <c r="E317" s="61" t="s">
        <v>7863</v>
      </c>
      <c r="F317" s="167" t="s">
        <v>7385</v>
      </c>
      <c r="G317" s="167" t="s">
        <v>11538</v>
      </c>
      <c r="H317" s="62" t="s">
        <v>11848</v>
      </c>
      <c r="I317" s="167" t="s">
        <v>11837</v>
      </c>
      <c r="J317" s="63" t="str">
        <f t="shared" si="36"/>
        <v>IC.NE.071601</v>
      </c>
      <c r="K317" s="61" t="s">
        <v>12175</v>
      </c>
      <c r="L317" s="167" t="str">
        <f t="shared" si="40"/>
        <v>Tubing/system present on admit</v>
      </c>
      <c r="M317" s="168" t="str">
        <f t="shared" si="37"/>
        <v>PI.IC.NE.071601.01</v>
      </c>
      <c r="O317" s="168" t="str">
        <f t="shared" si="38"/>
        <v>PH.IC.NE.071601.01</v>
      </c>
      <c r="Q317" s="168" t="str">
        <f t="shared" si="39"/>
        <v>CL.IC.NE.071601.01</v>
      </c>
    </row>
    <row r="318" spans="1:25" s="167" customFormat="1" ht="15">
      <c r="A318" s="167" t="s">
        <v>7344</v>
      </c>
      <c r="C318" s="61" t="s">
        <v>6317</v>
      </c>
      <c r="E318" s="61" t="s">
        <v>7863</v>
      </c>
      <c r="F318" s="167" t="s">
        <v>7385</v>
      </c>
      <c r="G318" s="167" t="s">
        <v>11382</v>
      </c>
      <c r="H318" s="62" t="s">
        <v>12030</v>
      </c>
      <c r="I318" s="167" t="s">
        <v>8391</v>
      </c>
      <c r="J318" s="63" t="str">
        <f t="shared" si="36"/>
        <v>IC.NE.071602</v>
      </c>
      <c r="K318" s="61" t="s">
        <v>12175</v>
      </c>
      <c r="L318" s="167" t="str">
        <f t="shared" si="40"/>
        <v>Tubing new/changed</v>
      </c>
      <c r="M318" s="168" t="str">
        <f t="shared" si="37"/>
        <v>PI.IC.NE.071602.01</v>
      </c>
      <c r="O318" s="168" t="str">
        <f t="shared" si="38"/>
        <v>PH.IC.NE.071602.01</v>
      </c>
      <c r="Q318" s="168" t="str">
        <f t="shared" si="39"/>
        <v>CL.IC.NE.071602.01</v>
      </c>
    </row>
    <row r="319" spans="1:25" s="167" customFormat="1" ht="15">
      <c r="A319" s="167" t="s">
        <v>7344</v>
      </c>
      <c r="C319" s="61" t="s">
        <v>6317</v>
      </c>
      <c r="E319" s="61" t="s">
        <v>7863</v>
      </c>
      <c r="F319" s="167" t="s">
        <v>7385</v>
      </c>
      <c r="G319" s="167" t="s">
        <v>11385</v>
      </c>
      <c r="H319" s="62" t="s">
        <v>12032</v>
      </c>
      <c r="I319" s="167" t="s">
        <v>11386</v>
      </c>
      <c r="J319" s="63" t="str">
        <f t="shared" si="36"/>
        <v>IC.NE.071603</v>
      </c>
      <c r="K319" s="61" t="s">
        <v>12175</v>
      </c>
      <c r="L319" s="167" t="str">
        <f t="shared" si="40"/>
        <v>Transducer new/changed</v>
      </c>
      <c r="M319" s="168" t="str">
        <f t="shared" si="37"/>
        <v>PI.IC.NE.071603.01</v>
      </c>
      <c r="O319" s="168" t="str">
        <f t="shared" si="38"/>
        <v>PH.IC.NE.071603.01</v>
      </c>
      <c r="Q319" s="168" t="str">
        <f t="shared" si="39"/>
        <v>CL.IC.NE.071603.01</v>
      </c>
    </row>
    <row r="320" spans="1:25" s="167" customFormat="1" ht="15">
      <c r="A320" s="167" t="s">
        <v>7344</v>
      </c>
      <c r="C320" s="61" t="s">
        <v>6317</v>
      </c>
      <c r="E320" s="61" t="s">
        <v>7863</v>
      </c>
      <c r="F320" s="167" t="s">
        <v>7385</v>
      </c>
      <c r="G320" s="167" t="s">
        <v>10111</v>
      </c>
      <c r="H320" s="62" t="s">
        <v>12028</v>
      </c>
      <c r="I320" s="167" t="s">
        <v>11527</v>
      </c>
      <c r="J320" s="63" t="str">
        <f t="shared" si="36"/>
        <v>IC.NE.071604</v>
      </c>
      <c r="K320" s="61" t="s">
        <v>12175</v>
      </c>
      <c r="L320" s="167" t="str">
        <f t="shared" si="40"/>
        <v>Bag changed:  specify date/time</v>
      </c>
      <c r="M320" s="168" t="str">
        <f t="shared" si="37"/>
        <v>PI.IC.NE.071604.01</v>
      </c>
      <c r="O320" s="168" t="str">
        <f t="shared" si="38"/>
        <v>PH.IC.NE.071604.01</v>
      </c>
      <c r="Q320" s="168" t="str">
        <f t="shared" si="39"/>
        <v>CL.IC.NE.071604.01</v>
      </c>
    </row>
    <row r="321" spans="1:23" s="167" customFormat="1" ht="15">
      <c r="A321" s="167" t="s">
        <v>7344</v>
      </c>
      <c r="C321" s="61" t="s">
        <v>6317</v>
      </c>
      <c r="E321" s="61" t="s">
        <v>7863</v>
      </c>
      <c r="F321" s="167" t="s">
        <v>7385</v>
      </c>
      <c r="G321" s="167" t="s">
        <v>7386</v>
      </c>
      <c r="H321" s="62" t="s">
        <v>12210</v>
      </c>
      <c r="I321" s="167" t="s">
        <v>8535</v>
      </c>
      <c r="J321" s="63" t="str">
        <f t="shared" si="36"/>
        <v>IC.NE.071605</v>
      </c>
      <c r="K321" s="61" t="s">
        <v>12175</v>
      </c>
      <c r="L321" s="167" t="str">
        <f t="shared" si="40"/>
        <v xml:space="preserve">Tubing/system d/c with drain </v>
      </c>
      <c r="M321" s="168" t="str">
        <f t="shared" si="37"/>
        <v>PI.IC.NE.071605.01</v>
      </c>
      <c r="O321" s="168" t="str">
        <f t="shared" si="38"/>
        <v>PH.IC.NE.071605.01</v>
      </c>
      <c r="Q321" s="168" t="str">
        <f t="shared" si="39"/>
        <v>CL.IC.NE.071605.01</v>
      </c>
    </row>
    <row r="322" spans="1:23" s="167" customFormat="1" ht="15">
      <c r="A322" s="167" t="s">
        <v>7344</v>
      </c>
      <c r="C322" s="61" t="s">
        <v>6317</v>
      </c>
      <c r="D322" s="167" t="s">
        <v>7549</v>
      </c>
      <c r="E322" s="61" t="s">
        <v>12462</v>
      </c>
      <c r="F322" s="167" t="s">
        <v>7550</v>
      </c>
      <c r="G322" s="167" t="s">
        <v>7218</v>
      </c>
      <c r="H322" s="62" t="s">
        <v>11848</v>
      </c>
      <c r="I322" s="167" t="s">
        <v>7037</v>
      </c>
      <c r="J322" s="63" t="str">
        <f t="shared" si="36"/>
        <v>IC.NE.071701</v>
      </c>
      <c r="K322" s="61" t="s">
        <v>12175</v>
      </c>
      <c r="L322" s="167" t="str">
        <f t="shared" si="40"/>
        <v>Specify amount in millimeters</v>
      </c>
      <c r="M322" s="168" t="str">
        <f t="shared" si="37"/>
        <v>PI.IC.NE.071701.01</v>
      </c>
      <c r="O322" s="168" t="str">
        <f t="shared" si="38"/>
        <v>PH.IC.NE.071701.01</v>
      </c>
      <c r="Q322" s="168" t="str">
        <f t="shared" si="39"/>
        <v>CL.IC.NE.071701.01</v>
      </c>
    </row>
    <row r="323" spans="1:23" s="167" customFormat="1" ht="15">
      <c r="A323" s="167" t="s">
        <v>7344</v>
      </c>
      <c r="C323" s="61" t="s">
        <v>6317</v>
      </c>
      <c r="D323" s="167" t="s">
        <v>8086</v>
      </c>
      <c r="E323" s="61" t="s">
        <v>12602</v>
      </c>
      <c r="F323" s="167" t="s">
        <v>7492</v>
      </c>
      <c r="G323" s="167" t="s">
        <v>11474</v>
      </c>
      <c r="H323" s="62" t="s">
        <v>11848</v>
      </c>
      <c r="I323" s="167" t="s">
        <v>11474</v>
      </c>
      <c r="J323" s="63" t="str">
        <f t="shared" si="36"/>
        <v>IC.NE.071801</v>
      </c>
      <c r="K323" s="61" t="s">
        <v>12175</v>
      </c>
      <c r="L323" s="167" t="str">
        <f t="shared" si="40"/>
        <v>Normal</v>
      </c>
      <c r="M323" s="168" t="str">
        <f t="shared" si="37"/>
        <v>PI.IC.NE.071801.01</v>
      </c>
      <c r="O323" s="168" t="str">
        <f t="shared" si="38"/>
        <v>PH.IC.NE.071801.01</v>
      </c>
      <c r="Q323" s="168" t="str">
        <f t="shared" si="39"/>
        <v>CL.IC.NE.071801.01</v>
      </c>
    </row>
    <row r="324" spans="1:23" s="167" customFormat="1" ht="15">
      <c r="A324" s="167" t="s">
        <v>7344</v>
      </c>
      <c r="C324" s="61" t="s">
        <v>6317</v>
      </c>
      <c r="E324" s="61" t="s">
        <v>12602</v>
      </c>
      <c r="F324" s="167" t="s">
        <v>7492</v>
      </c>
      <c r="G324" s="167" t="s">
        <v>11656</v>
      </c>
      <c r="H324" s="62" t="s">
        <v>12030</v>
      </c>
      <c r="I324" s="167" t="s">
        <v>11656</v>
      </c>
      <c r="J324" s="63" t="str">
        <f t="shared" si="36"/>
        <v>IC.NE.071802</v>
      </c>
      <c r="K324" s="61" t="s">
        <v>12175</v>
      </c>
      <c r="L324" s="167" t="str">
        <f t="shared" si="40"/>
        <v>Damped</v>
      </c>
      <c r="M324" s="168" t="str">
        <f t="shared" si="37"/>
        <v>PI.IC.NE.071802.01</v>
      </c>
      <c r="O324" s="168" t="str">
        <f t="shared" si="38"/>
        <v>PH.IC.NE.071802.01</v>
      </c>
      <c r="Q324" s="168" t="str">
        <f t="shared" si="39"/>
        <v>CL.IC.NE.071802.01</v>
      </c>
    </row>
    <row r="325" spans="1:23" s="167" customFormat="1" ht="15">
      <c r="A325" s="167" t="s">
        <v>7344</v>
      </c>
      <c r="C325" s="61" t="s">
        <v>6317</v>
      </c>
      <c r="E325" s="61" t="s">
        <v>12602</v>
      </c>
      <c r="F325" s="167" t="s">
        <v>7492</v>
      </c>
      <c r="G325" s="167" t="s">
        <v>8327</v>
      </c>
      <c r="H325" s="62" t="s">
        <v>12032</v>
      </c>
      <c r="I325" s="167" t="s">
        <v>8328</v>
      </c>
      <c r="J325" s="63" t="str">
        <f t="shared" si="36"/>
        <v>IC.NE.071803</v>
      </c>
      <c r="K325" s="61" t="s">
        <v>12175</v>
      </c>
      <c r="L325" s="167" t="str">
        <f t="shared" si="40"/>
        <v>Positional</v>
      </c>
      <c r="M325" s="168" t="str">
        <f t="shared" si="37"/>
        <v>PI.IC.NE.071803.01</v>
      </c>
      <c r="O325" s="168" t="str">
        <f t="shared" si="38"/>
        <v>PH.IC.NE.071803.01</v>
      </c>
      <c r="Q325" s="168" t="str">
        <f t="shared" si="39"/>
        <v>CL.IC.NE.071803.01</v>
      </c>
    </row>
    <row r="326" spans="1:23" s="167" customFormat="1" ht="15">
      <c r="A326" s="167" t="s">
        <v>7344</v>
      </c>
      <c r="C326" s="61" t="s">
        <v>6317</v>
      </c>
      <c r="E326" s="61" t="s">
        <v>12602</v>
      </c>
      <c r="F326" s="167" t="s">
        <v>7492</v>
      </c>
      <c r="G326" s="167" t="s">
        <v>12683</v>
      </c>
      <c r="H326" s="62" t="s">
        <v>12028</v>
      </c>
      <c r="I326" s="167" t="s">
        <v>12683</v>
      </c>
      <c r="J326" s="63" t="str">
        <f t="shared" si="36"/>
        <v>IC.NE.071804</v>
      </c>
      <c r="K326" s="61" t="s">
        <v>12175</v>
      </c>
      <c r="L326" s="167" t="str">
        <f t="shared" si="40"/>
        <v>Flat</v>
      </c>
      <c r="M326" s="168" t="str">
        <f t="shared" si="37"/>
        <v>PI.IC.NE.071804.01</v>
      </c>
      <c r="O326" s="168" t="str">
        <f t="shared" si="38"/>
        <v>PH.IC.NE.071804.01</v>
      </c>
      <c r="Q326" s="168" t="str">
        <f t="shared" si="39"/>
        <v>CL.IC.NE.071804.01</v>
      </c>
    </row>
    <row r="327" spans="1:23" s="167" customFormat="1" ht="15">
      <c r="A327" s="167" t="s">
        <v>7344</v>
      </c>
      <c r="C327" s="61" t="s">
        <v>6317</v>
      </c>
      <c r="E327" s="61" t="s">
        <v>12602</v>
      </c>
      <c r="F327" s="167" t="s">
        <v>7492</v>
      </c>
      <c r="G327" s="167" t="s">
        <v>10478</v>
      </c>
      <c r="H327" s="62" t="s">
        <v>12210</v>
      </c>
      <c r="I327" s="167" t="s">
        <v>12437</v>
      </c>
      <c r="J327" s="63" t="str">
        <f t="shared" si="36"/>
        <v>IC.NE.071805</v>
      </c>
      <c r="K327" s="61" t="s">
        <v>12175</v>
      </c>
      <c r="L327" s="167" t="str">
        <f t="shared" si="40"/>
        <v>Other: specify</v>
      </c>
      <c r="M327" s="168" t="str">
        <f t="shared" si="37"/>
        <v>PI.IC.NE.071805.01</v>
      </c>
      <c r="O327" s="168" t="str">
        <f t="shared" si="38"/>
        <v>PH.IC.NE.071805.01</v>
      </c>
      <c r="Q327" s="168" t="str">
        <f t="shared" si="39"/>
        <v>CL.IC.NE.071805.01</v>
      </c>
    </row>
    <row r="328" spans="1:23" s="167" customFormat="1" ht="15">
      <c r="A328" s="167" t="s">
        <v>7344</v>
      </c>
      <c r="C328" s="61" t="s">
        <v>6317</v>
      </c>
      <c r="D328" s="167" t="s">
        <v>9769</v>
      </c>
      <c r="E328" s="61" t="s">
        <v>12604</v>
      </c>
      <c r="F328" s="167" t="s">
        <v>7493</v>
      </c>
      <c r="G328" s="167" t="s">
        <v>11364</v>
      </c>
      <c r="H328" s="62" t="s">
        <v>11848</v>
      </c>
      <c r="I328" s="167" t="s">
        <v>11365</v>
      </c>
      <c r="J328" s="63" t="str">
        <f t="shared" si="36"/>
        <v>IC.NE.071901</v>
      </c>
      <c r="K328" s="61" t="s">
        <v>12175</v>
      </c>
      <c r="L328" s="167" t="str">
        <f t="shared" si="40"/>
        <v>Zero done</v>
      </c>
      <c r="M328" s="168" t="str">
        <f t="shared" si="37"/>
        <v>PI.IC.NE.071901.01</v>
      </c>
      <c r="O328" s="168" t="str">
        <f t="shared" si="38"/>
        <v>PH.IC.NE.071901.01</v>
      </c>
      <c r="Q328" s="168" t="str">
        <f t="shared" si="39"/>
        <v>CL.IC.NE.071901.01</v>
      </c>
    </row>
    <row r="329" spans="1:23" s="167" customFormat="1" ht="15">
      <c r="A329" s="167" t="s">
        <v>7344</v>
      </c>
      <c r="C329" s="61" t="s">
        <v>6317</v>
      </c>
      <c r="E329" s="61" t="s">
        <v>12604</v>
      </c>
      <c r="F329" s="167" t="s">
        <v>7493</v>
      </c>
      <c r="G329" s="167" t="s">
        <v>11366</v>
      </c>
      <c r="H329" s="62" t="s">
        <v>12030</v>
      </c>
      <c r="I329" s="167" t="s">
        <v>12171</v>
      </c>
      <c r="J329" s="63" t="str">
        <f>CONCATENATE("IC.NE.",C329,E329,H329)</f>
        <v>IC.NE.071902</v>
      </c>
      <c r="K329" s="61" t="s">
        <v>12175</v>
      </c>
      <c r="L329" s="167" t="str">
        <f>G329</f>
        <v>Non applicable</v>
      </c>
      <c r="M329" s="168" t="str">
        <f>CONCATENATE("PI.",J329,".",K329)</f>
        <v>PI.IC.NE.071902.01</v>
      </c>
      <c r="O329" s="168" t="str">
        <f>CONCATENATE("PH.",J329,".",K329)</f>
        <v>PH.IC.NE.071902.01</v>
      </c>
      <c r="Q329" s="168" t="str">
        <f>CONCATENATE("CL.",J329,".",K329)</f>
        <v>CL.IC.NE.071902.01</v>
      </c>
    </row>
    <row r="330" spans="1:23" s="167" customFormat="1" ht="15">
      <c r="A330" s="167" t="s">
        <v>7344</v>
      </c>
      <c r="C330" s="61" t="s">
        <v>6317</v>
      </c>
      <c r="E330" s="61" t="s">
        <v>12604</v>
      </c>
      <c r="F330" s="167" t="s">
        <v>7493</v>
      </c>
      <c r="G330" s="167" t="s">
        <v>2446</v>
      </c>
      <c r="H330" s="62" t="s">
        <v>2564</v>
      </c>
      <c r="I330" s="167" t="s">
        <v>2563</v>
      </c>
      <c r="J330" s="63" t="str">
        <f t="shared" si="36"/>
        <v>IC.NE.071903</v>
      </c>
      <c r="K330" s="61" t="s">
        <v>12175</v>
      </c>
      <c r="L330" s="167" t="str">
        <f t="shared" si="40"/>
        <v>Not done</v>
      </c>
      <c r="M330" s="168" t="str">
        <f t="shared" si="37"/>
        <v>PI.IC.NE.071903.01</v>
      </c>
      <c r="O330" s="168" t="str">
        <f t="shared" si="38"/>
        <v>PH.IC.NE.071903.01</v>
      </c>
      <c r="Q330" s="168" t="str">
        <f t="shared" si="39"/>
        <v>CL.IC.NE.071903.01</v>
      </c>
      <c r="V330" s="167" t="s">
        <v>2567</v>
      </c>
      <c r="W330" s="167">
        <v>1051</v>
      </c>
    </row>
    <row r="331" spans="1:23" s="167" customFormat="1" ht="15">
      <c r="A331" s="167" t="s">
        <v>7344</v>
      </c>
      <c r="C331" s="61" t="s">
        <v>6317</v>
      </c>
      <c r="D331" s="167" t="s">
        <v>7494</v>
      </c>
      <c r="E331" s="61" t="s">
        <v>7228</v>
      </c>
      <c r="F331" s="167" t="s">
        <v>7493</v>
      </c>
      <c r="G331" s="167" t="s">
        <v>7495</v>
      </c>
      <c r="H331" s="62" t="s">
        <v>11848</v>
      </c>
      <c r="I331" s="167" t="s">
        <v>7039</v>
      </c>
      <c r="J331" s="63" t="str">
        <f t="shared" si="36"/>
        <v>IC.NE.072001</v>
      </c>
      <c r="K331" s="61" t="s">
        <v>12175</v>
      </c>
      <c r="L331" s="167" t="str">
        <f t="shared" si="40"/>
        <v xml:space="preserve">     Tragus</v>
      </c>
      <c r="M331" s="168" t="str">
        <f t="shared" si="37"/>
        <v>PI.IC.NE.072001.01</v>
      </c>
      <c r="O331" s="168" t="str">
        <f t="shared" si="38"/>
        <v>PH.IC.NE.072001.01</v>
      </c>
      <c r="Q331" s="168" t="str">
        <f t="shared" si="39"/>
        <v>CL.IC.NE.072001.01</v>
      </c>
    </row>
    <row r="332" spans="1:23" s="167" customFormat="1" ht="15">
      <c r="A332" s="167" t="s">
        <v>7344</v>
      </c>
      <c r="C332" s="61" t="s">
        <v>6317</v>
      </c>
      <c r="E332" s="61" t="s">
        <v>7228</v>
      </c>
      <c r="F332" s="167" t="s">
        <v>7493</v>
      </c>
      <c r="G332" s="167" t="s">
        <v>6995</v>
      </c>
      <c r="H332" s="62" t="s">
        <v>12030</v>
      </c>
      <c r="I332" s="167" t="s">
        <v>7041</v>
      </c>
      <c r="J332" s="63" t="str">
        <f t="shared" si="36"/>
        <v>IC.NE.072002</v>
      </c>
      <c r="K332" s="61" t="s">
        <v>12175</v>
      </c>
      <c r="L332" s="167" t="str">
        <f t="shared" si="40"/>
        <v xml:space="preserve">     Phlebostatic axis</v>
      </c>
      <c r="M332" s="168" t="str">
        <f t="shared" si="37"/>
        <v>PI.IC.NE.072002.01</v>
      </c>
      <c r="O332" s="168" t="str">
        <f t="shared" si="38"/>
        <v>PH.IC.NE.072002.01</v>
      </c>
      <c r="Q332" s="168" t="str">
        <f t="shared" si="39"/>
        <v>CL.IC.NE.072002.01</v>
      </c>
    </row>
    <row r="333" spans="1:23" s="167" customFormat="1" ht="15">
      <c r="A333" s="167" t="s">
        <v>7344</v>
      </c>
      <c r="C333" s="61" t="s">
        <v>6317</v>
      </c>
      <c r="E333" s="61" t="s">
        <v>7228</v>
      </c>
      <c r="F333" s="167" t="s">
        <v>7493</v>
      </c>
      <c r="G333" s="167" t="s">
        <v>6996</v>
      </c>
      <c r="H333" s="62" t="s">
        <v>12032</v>
      </c>
      <c r="I333" s="167" t="s">
        <v>6999</v>
      </c>
      <c r="J333" s="63" t="str">
        <f t="shared" si="36"/>
        <v>IC.NE.072003</v>
      </c>
      <c r="K333" s="61" t="s">
        <v>12175</v>
      </c>
      <c r="L333" s="167" t="str">
        <f t="shared" si="40"/>
        <v xml:space="preserve">     Level of insertion site</v>
      </c>
      <c r="M333" s="168" t="str">
        <f t="shared" si="37"/>
        <v>PI.IC.NE.072003.01</v>
      </c>
      <c r="O333" s="168" t="str">
        <f t="shared" si="38"/>
        <v>PH.IC.NE.072003.01</v>
      </c>
      <c r="Q333" s="168" t="str">
        <f t="shared" si="39"/>
        <v>CL.IC.NE.072003.01</v>
      </c>
    </row>
    <row r="334" spans="1:23" s="167" customFormat="1" ht="15">
      <c r="A334" s="167" t="s">
        <v>7344</v>
      </c>
      <c r="C334" s="61" t="s">
        <v>6317</v>
      </c>
      <c r="E334" s="61" t="s">
        <v>7228</v>
      </c>
      <c r="F334" s="167" t="s">
        <v>7493</v>
      </c>
      <c r="G334" s="167" t="s">
        <v>7000</v>
      </c>
      <c r="H334" s="62" t="s">
        <v>12028</v>
      </c>
      <c r="I334" s="167" t="s">
        <v>8763</v>
      </c>
      <c r="J334" s="63" t="str">
        <f t="shared" si="36"/>
        <v>IC.NE.072004</v>
      </c>
      <c r="K334" s="61" t="s">
        <v>12175</v>
      </c>
      <c r="L334" s="167" t="str">
        <f t="shared" si="40"/>
        <v xml:space="preserve">     Shoulder</v>
      </c>
      <c r="M334" s="168" t="str">
        <f t="shared" si="37"/>
        <v>PI.IC.NE.072004.01</v>
      </c>
      <c r="O334" s="168" t="str">
        <f t="shared" si="38"/>
        <v>PH.IC.NE.072004.01</v>
      </c>
      <c r="Q334" s="168" t="str">
        <f t="shared" si="39"/>
        <v>CL.IC.NE.072004.01</v>
      </c>
    </row>
    <row r="335" spans="1:23" s="167" customFormat="1" ht="15">
      <c r="A335" s="167" t="s">
        <v>7344</v>
      </c>
      <c r="C335" s="61" t="s">
        <v>6317</v>
      </c>
      <c r="E335" s="61" t="s">
        <v>7228</v>
      </c>
      <c r="F335" s="167" t="s">
        <v>7493</v>
      </c>
      <c r="G335" s="167" t="s">
        <v>7001</v>
      </c>
      <c r="H335" s="62" t="s">
        <v>12210</v>
      </c>
      <c r="I335" s="167" t="s">
        <v>7002</v>
      </c>
      <c r="J335" s="63" t="str">
        <f t="shared" si="36"/>
        <v>IC.NE.072005</v>
      </c>
      <c r="K335" s="61" t="s">
        <v>12175</v>
      </c>
      <c r="L335" s="167" t="str">
        <f t="shared" si="40"/>
        <v xml:space="preserve">     Iliac crest</v>
      </c>
      <c r="M335" s="168" t="str">
        <f t="shared" si="37"/>
        <v>PI.IC.NE.072005.01</v>
      </c>
      <c r="O335" s="168" t="str">
        <f t="shared" si="38"/>
        <v>PH.IC.NE.072005.01</v>
      </c>
      <c r="Q335" s="168" t="str">
        <f t="shared" si="39"/>
        <v>CL.IC.NE.072005.01</v>
      </c>
    </row>
    <row r="336" spans="1:23" s="167" customFormat="1" ht="15">
      <c r="A336" s="167" t="s">
        <v>7344</v>
      </c>
      <c r="C336" s="61" t="s">
        <v>6317</v>
      </c>
      <c r="E336" s="61" t="s">
        <v>12282</v>
      </c>
      <c r="F336" s="167" t="s">
        <v>7493</v>
      </c>
      <c r="G336" s="167" t="s">
        <v>7003</v>
      </c>
      <c r="H336" s="62" t="s">
        <v>12212</v>
      </c>
      <c r="I336" s="167" t="s">
        <v>12437</v>
      </c>
      <c r="J336" s="63" t="str">
        <f>CONCATENATE("IC.NE.",C336,E336,H336)</f>
        <v>IC.NE.072006</v>
      </c>
      <c r="K336" s="61" t="s">
        <v>12175</v>
      </c>
      <c r="L336" s="167" t="str">
        <f>G336</f>
        <v xml:space="preserve">     Other:  specify anatomical site</v>
      </c>
      <c r="M336" s="168" t="str">
        <f>CONCATENATE("PI.",J336,".",K336)</f>
        <v>PI.IC.NE.072006.01</v>
      </c>
      <c r="O336" s="168" t="str">
        <f>CONCATENATE("PH.",J336,".",K336)</f>
        <v>PH.IC.NE.072006.01</v>
      </c>
      <c r="Q336" s="168" t="str">
        <f>CONCATENATE("CL.",J336,".",K336)</f>
        <v>CL.IC.NE.072006.01</v>
      </c>
    </row>
    <row r="337" spans="1:23" s="167" customFormat="1" ht="15">
      <c r="A337" s="167" t="s">
        <v>7344</v>
      </c>
      <c r="C337" s="61" t="s">
        <v>6317</v>
      </c>
      <c r="D337" s="167" t="s">
        <v>2889</v>
      </c>
      <c r="E337" s="61" t="s">
        <v>2890</v>
      </c>
      <c r="F337" s="167" t="s">
        <v>2891</v>
      </c>
      <c r="G337" s="167" t="s">
        <v>2897</v>
      </c>
      <c r="H337" s="62" t="s">
        <v>2898</v>
      </c>
      <c r="I337" s="167" t="s">
        <v>2772</v>
      </c>
      <c r="J337" s="63" t="str">
        <f t="shared" si="36"/>
        <v>IC.NE.072101</v>
      </c>
      <c r="K337" s="61" t="s">
        <v>12175</v>
      </c>
      <c r="L337" s="167" t="str">
        <f t="shared" si="40"/>
        <v>Insertion Date</v>
      </c>
      <c r="M337" s="168" t="str">
        <f t="shared" si="37"/>
        <v>PI.IC.NE.072101.01</v>
      </c>
      <c r="O337" s="168" t="str">
        <f t="shared" si="38"/>
        <v>PH.IC.NE.072101.01</v>
      </c>
      <c r="Q337" s="168" t="str">
        <f t="shared" si="39"/>
        <v>CL.IC.NE.072101.01</v>
      </c>
      <c r="V337" s="167" t="s">
        <v>2373</v>
      </c>
      <c r="W337" s="167">
        <v>1049</v>
      </c>
    </row>
    <row r="338" spans="1:23" s="167" customFormat="1" ht="15">
      <c r="A338" s="167" t="s">
        <v>7344</v>
      </c>
      <c r="B338" s="167" t="s">
        <v>7004</v>
      </c>
      <c r="C338" s="61" t="s">
        <v>3574</v>
      </c>
      <c r="D338" s="167" t="s">
        <v>7005</v>
      </c>
      <c r="E338" s="61" t="s">
        <v>2379</v>
      </c>
      <c r="F338" s="167" t="s">
        <v>7006</v>
      </c>
      <c r="G338" s="167" t="s">
        <v>7039</v>
      </c>
      <c r="H338" s="62" t="s">
        <v>11848</v>
      </c>
      <c r="I338" s="167" t="s">
        <v>7039</v>
      </c>
      <c r="J338" s="63" t="str">
        <f t="shared" si="36"/>
        <v>IC.NE.080101</v>
      </c>
      <c r="K338" s="61" t="s">
        <v>12175</v>
      </c>
      <c r="L338" s="167" t="str">
        <f t="shared" si="40"/>
        <v>Tragus</v>
      </c>
      <c r="M338" s="168" t="str">
        <f t="shared" si="37"/>
        <v>PI.IC.NE.080101.01</v>
      </c>
      <c r="O338" s="168" t="str">
        <f t="shared" si="38"/>
        <v>PH.IC.NE.080101.01</v>
      </c>
      <c r="Q338" s="168" t="str">
        <f t="shared" si="39"/>
        <v>CL.IC.NE.080101.01</v>
      </c>
    </row>
    <row r="339" spans="1:23" s="167" customFormat="1" ht="15">
      <c r="A339" s="167" t="s">
        <v>7344</v>
      </c>
      <c r="C339" s="61" t="s">
        <v>3574</v>
      </c>
      <c r="E339" s="61" t="s">
        <v>12175</v>
      </c>
      <c r="F339" s="167" t="s">
        <v>7006</v>
      </c>
      <c r="G339" s="167" t="s">
        <v>7040</v>
      </c>
      <c r="H339" s="62" t="s">
        <v>12030</v>
      </c>
      <c r="I339" s="167" t="s">
        <v>7041</v>
      </c>
      <c r="J339" s="63" t="str">
        <f t="shared" si="36"/>
        <v>IC.NE.080102</v>
      </c>
      <c r="K339" s="61" t="s">
        <v>12175</v>
      </c>
      <c r="L339" s="167" t="str">
        <f t="shared" si="40"/>
        <v>Phlebostatic axis</v>
      </c>
      <c r="M339" s="168" t="str">
        <f t="shared" si="37"/>
        <v>PI.IC.NE.080102.01</v>
      </c>
      <c r="O339" s="168" t="str">
        <f t="shared" si="38"/>
        <v>PH.IC.NE.080102.01</v>
      </c>
      <c r="Q339" s="168" t="str">
        <f t="shared" si="39"/>
        <v>CL.IC.NE.080102.01</v>
      </c>
    </row>
    <row r="340" spans="1:23" s="167" customFormat="1" ht="15">
      <c r="A340" s="167" t="s">
        <v>7344</v>
      </c>
      <c r="C340" s="61" t="s">
        <v>3574</v>
      </c>
      <c r="E340" s="61" t="s">
        <v>12175</v>
      </c>
      <c r="F340" s="167" t="s">
        <v>7006</v>
      </c>
      <c r="G340" s="167" t="s">
        <v>7387</v>
      </c>
      <c r="H340" s="62" t="s">
        <v>12032</v>
      </c>
      <c r="I340" s="167" t="s">
        <v>7388</v>
      </c>
      <c r="J340" s="63" t="str">
        <f t="shared" si="36"/>
        <v>IC.NE.080103</v>
      </c>
      <c r="K340" s="61" t="s">
        <v>12175</v>
      </c>
      <c r="L340" s="167" t="str">
        <f t="shared" si="40"/>
        <v>Level of insertion site</v>
      </c>
      <c r="M340" s="168" t="str">
        <f t="shared" si="37"/>
        <v>PI.IC.NE.080103.01</v>
      </c>
      <c r="O340" s="168" t="str">
        <f t="shared" si="38"/>
        <v>PH.IC.NE.080103.01</v>
      </c>
      <c r="Q340" s="168" t="str">
        <f t="shared" si="39"/>
        <v>CL.IC.NE.080103.01</v>
      </c>
    </row>
    <row r="341" spans="1:23" s="167" customFormat="1" ht="15">
      <c r="A341" s="167" t="s">
        <v>7344</v>
      </c>
      <c r="C341" s="61" t="s">
        <v>3574</v>
      </c>
      <c r="E341" s="61" t="s">
        <v>12175</v>
      </c>
      <c r="F341" s="167" t="s">
        <v>7006</v>
      </c>
      <c r="G341" s="167" t="s">
        <v>8763</v>
      </c>
      <c r="H341" s="62" t="s">
        <v>12028</v>
      </c>
      <c r="I341" s="167" t="s">
        <v>8763</v>
      </c>
      <c r="J341" s="63" t="str">
        <f t="shared" si="36"/>
        <v>IC.NE.080104</v>
      </c>
      <c r="K341" s="61" t="s">
        <v>12175</v>
      </c>
      <c r="L341" s="167" t="str">
        <f t="shared" si="40"/>
        <v>Shoulder</v>
      </c>
      <c r="M341" s="168" t="str">
        <f t="shared" si="37"/>
        <v>PI.IC.NE.080104.01</v>
      </c>
      <c r="O341" s="168" t="str">
        <f t="shared" si="38"/>
        <v>PH.IC.NE.080104.01</v>
      </c>
      <c r="Q341" s="168" t="str">
        <f t="shared" si="39"/>
        <v>CL.IC.NE.080104.01</v>
      </c>
    </row>
    <row r="342" spans="1:23" s="167" customFormat="1" ht="15">
      <c r="A342" s="167" t="s">
        <v>7344</v>
      </c>
      <c r="C342" s="61" t="s">
        <v>3574</v>
      </c>
      <c r="E342" s="61" t="s">
        <v>12175</v>
      </c>
      <c r="F342" s="167" t="s">
        <v>7006</v>
      </c>
      <c r="G342" s="167" t="s">
        <v>13061</v>
      </c>
      <c r="H342" s="62" t="s">
        <v>12210</v>
      </c>
      <c r="I342" s="167" t="s">
        <v>7389</v>
      </c>
      <c r="J342" s="63" t="str">
        <f t="shared" si="36"/>
        <v>IC.NE.080105</v>
      </c>
      <c r="K342" s="61" t="s">
        <v>12175</v>
      </c>
      <c r="L342" s="167" t="str">
        <f t="shared" si="40"/>
        <v>Iliac crest</v>
      </c>
      <c r="M342" s="168" t="str">
        <f t="shared" si="37"/>
        <v>PI.IC.NE.080105.01</v>
      </c>
      <c r="O342" s="168" t="str">
        <f t="shared" si="38"/>
        <v>PH.IC.NE.080105.01</v>
      </c>
      <c r="Q342" s="168" t="str">
        <f t="shared" si="39"/>
        <v>CL.IC.NE.080105.01</v>
      </c>
    </row>
    <row r="343" spans="1:23" s="167" customFormat="1" ht="15">
      <c r="A343" s="167" t="s">
        <v>7344</v>
      </c>
      <c r="C343" s="61" t="s">
        <v>3574</v>
      </c>
      <c r="E343" s="61" t="s">
        <v>12175</v>
      </c>
      <c r="F343" s="167" t="s">
        <v>7006</v>
      </c>
      <c r="G343" s="167" t="s">
        <v>7390</v>
      </c>
      <c r="H343" s="62" t="s">
        <v>12212</v>
      </c>
      <c r="I343" s="167" t="s">
        <v>7391</v>
      </c>
      <c r="J343" s="63" t="str">
        <f t="shared" si="36"/>
        <v>IC.NE.080106</v>
      </c>
      <c r="K343" s="61" t="s">
        <v>12175</v>
      </c>
      <c r="L343" s="167" t="str">
        <f t="shared" si="40"/>
        <v>Specify centimeters above site</v>
      </c>
      <c r="M343" s="168" t="str">
        <f t="shared" si="37"/>
        <v>PI.IC.NE.080106.01</v>
      </c>
      <c r="O343" s="168" t="str">
        <f t="shared" si="38"/>
        <v>PH.IC.NE.080106.01</v>
      </c>
      <c r="Q343" s="168" t="str">
        <f t="shared" si="39"/>
        <v>CL.IC.NE.080106.01</v>
      </c>
    </row>
    <row r="344" spans="1:23" s="167" customFormat="1" ht="15">
      <c r="A344" s="167" t="s">
        <v>7344</v>
      </c>
      <c r="C344" s="61" t="s">
        <v>3574</v>
      </c>
      <c r="E344" s="61" t="s">
        <v>12175</v>
      </c>
      <c r="F344" s="167" t="s">
        <v>7006</v>
      </c>
      <c r="G344" s="167" t="s">
        <v>7394</v>
      </c>
      <c r="H344" s="62" t="s">
        <v>6317</v>
      </c>
      <c r="I344" s="167" t="s">
        <v>7395</v>
      </c>
      <c r="J344" s="63" t="str">
        <f t="shared" si="36"/>
        <v>IC.NE.080107</v>
      </c>
      <c r="K344" s="61" t="s">
        <v>12175</v>
      </c>
      <c r="L344" s="167" t="str">
        <f t="shared" si="40"/>
        <v>Specify centimeters below site</v>
      </c>
      <c r="M344" s="168" t="str">
        <f t="shared" si="37"/>
        <v>PI.IC.NE.080107.01</v>
      </c>
      <c r="O344" s="168" t="str">
        <f t="shared" si="38"/>
        <v>PH.IC.NE.080107.01</v>
      </c>
      <c r="Q344" s="168" t="str">
        <f t="shared" si="39"/>
        <v>CL.IC.NE.080107.01</v>
      </c>
    </row>
    <row r="345" spans="1:23" s="167" customFormat="1" ht="15">
      <c r="A345" s="167" t="s">
        <v>7344</v>
      </c>
      <c r="C345" s="61" t="s">
        <v>3574</v>
      </c>
      <c r="D345" s="167" t="s">
        <v>3936</v>
      </c>
      <c r="E345" s="61" t="s">
        <v>12430</v>
      </c>
      <c r="F345" s="167" t="s">
        <v>7189</v>
      </c>
      <c r="G345" s="167" t="s">
        <v>9436</v>
      </c>
      <c r="H345" s="62" t="s">
        <v>11848</v>
      </c>
      <c r="I345" s="167" t="s">
        <v>11179</v>
      </c>
      <c r="J345" s="63" t="str">
        <f t="shared" si="36"/>
        <v>IC.NE.080201</v>
      </c>
      <c r="K345" s="61" t="s">
        <v>12175</v>
      </c>
      <c r="L345" s="167" t="str">
        <f t="shared" si="40"/>
        <v xml:space="preserve">      Colorless</v>
      </c>
      <c r="M345" s="168" t="str">
        <f t="shared" si="37"/>
        <v>PI.IC.NE.080201.01</v>
      </c>
      <c r="O345" s="168" t="str">
        <f t="shared" si="38"/>
        <v>PH.IC.NE.080201.01</v>
      </c>
      <c r="Q345" s="168" t="str">
        <f t="shared" si="39"/>
        <v>CL.IC.NE.080201.01</v>
      </c>
    </row>
    <row r="346" spans="1:23" s="167" customFormat="1" ht="15">
      <c r="A346" s="167" t="s">
        <v>7344</v>
      </c>
      <c r="C346" s="61" t="s">
        <v>3574</v>
      </c>
      <c r="E346" s="61" t="s">
        <v>12430</v>
      </c>
      <c r="F346" s="167" t="s">
        <v>7189</v>
      </c>
      <c r="G346" s="167" t="s">
        <v>9441</v>
      </c>
      <c r="H346" s="62" t="s">
        <v>12030</v>
      </c>
      <c r="I346" s="167" t="s">
        <v>11177</v>
      </c>
      <c r="J346" s="63" t="str">
        <f t="shared" si="36"/>
        <v>IC.NE.080202</v>
      </c>
      <c r="K346" s="61" t="s">
        <v>12175</v>
      </c>
      <c r="L346" s="167" t="str">
        <f t="shared" si="40"/>
        <v xml:space="preserve">      Yellow</v>
      </c>
      <c r="M346" s="168" t="str">
        <f t="shared" si="37"/>
        <v>PI.IC.NE.080202.01</v>
      </c>
      <c r="O346" s="168" t="str">
        <f t="shared" si="38"/>
        <v>PH.IC.NE.080202.01</v>
      </c>
      <c r="Q346" s="168" t="str">
        <f t="shared" si="39"/>
        <v>CL.IC.NE.080202.01</v>
      </c>
    </row>
    <row r="347" spans="1:23" s="167" customFormat="1" ht="15">
      <c r="A347" s="167" t="s">
        <v>7344</v>
      </c>
      <c r="C347" s="61" t="s">
        <v>3574</v>
      </c>
      <c r="E347" s="61" t="s">
        <v>12430</v>
      </c>
      <c r="F347" s="167" t="s">
        <v>7189</v>
      </c>
      <c r="G347" s="167" t="s">
        <v>7190</v>
      </c>
      <c r="H347" s="62" t="s">
        <v>12032</v>
      </c>
      <c r="I347" s="167" t="s">
        <v>10143</v>
      </c>
      <c r="J347" s="63" t="str">
        <f t="shared" si="36"/>
        <v>IC.NE.080203</v>
      </c>
      <c r="K347" s="61" t="s">
        <v>12175</v>
      </c>
      <c r="L347" s="167" t="str">
        <f t="shared" si="40"/>
        <v xml:space="preserve">      Orange</v>
      </c>
      <c r="M347" s="168" t="str">
        <f t="shared" si="37"/>
        <v>PI.IC.NE.080203.01</v>
      </c>
      <c r="O347" s="168" t="str">
        <f t="shared" si="38"/>
        <v>PH.IC.NE.080203.01</v>
      </c>
      <c r="Q347" s="168" t="str">
        <f t="shared" si="39"/>
        <v>CL.IC.NE.080203.01</v>
      </c>
    </row>
    <row r="348" spans="1:23" s="167" customFormat="1" ht="15">
      <c r="A348" s="167" t="s">
        <v>7344</v>
      </c>
      <c r="C348" s="61" t="s">
        <v>3574</v>
      </c>
      <c r="E348" s="61" t="s">
        <v>12430</v>
      </c>
      <c r="F348" s="167" t="s">
        <v>7189</v>
      </c>
      <c r="G348" s="167" t="s">
        <v>9443</v>
      </c>
      <c r="H348" s="62" t="s">
        <v>12028</v>
      </c>
      <c r="I348" s="167" t="s">
        <v>11181</v>
      </c>
      <c r="J348" s="63" t="str">
        <f t="shared" si="36"/>
        <v>IC.NE.080204</v>
      </c>
      <c r="K348" s="61" t="s">
        <v>12175</v>
      </c>
      <c r="L348" s="167" t="str">
        <f t="shared" si="40"/>
        <v xml:space="preserve">      Pink</v>
      </c>
      <c r="M348" s="168" t="str">
        <f t="shared" si="37"/>
        <v>PI.IC.NE.080204.01</v>
      </c>
      <c r="O348" s="168" t="str">
        <f t="shared" si="38"/>
        <v>PH.IC.NE.080204.01</v>
      </c>
      <c r="Q348" s="168" t="str">
        <f t="shared" si="39"/>
        <v>CL.IC.NE.080204.01</v>
      </c>
    </row>
    <row r="349" spans="1:23" s="167" customFormat="1" ht="15">
      <c r="A349" s="167" t="s">
        <v>7344</v>
      </c>
      <c r="C349" s="61" t="s">
        <v>3574</v>
      </c>
      <c r="E349" s="61" t="s">
        <v>12430</v>
      </c>
      <c r="F349" s="167" t="s">
        <v>7189</v>
      </c>
      <c r="G349" s="167" t="s">
        <v>9324</v>
      </c>
      <c r="H349" s="62" t="s">
        <v>12210</v>
      </c>
      <c r="I349" s="167" t="s">
        <v>11477</v>
      </c>
      <c r="J349" s="63" t="str">
        <f t="shared" si="36"/>
        <v>IC.NE.080205</v>
      </c>
      <c r="K349" s="61" t="s">
        <v>12175</v>
      </c>
      <c r="L349" s="167" t="str">
        <f t="shared" si="40"/>
        <v xml:space="preserve">      Red</v>
      </c>
      <c r="M349" s="168" t="str">
        <f t="shared" si="37"/>
        <v>PI.IC.NE.080205.01</v>
      </c>
      <c r="O349" s="168" t="str">
        <f t="shared" si="38"/>
        <v>PH.IC.NE.080205.01</v>
      </c>
      <c r="Q349" s="168" t="str">
        <f t="shared" si="39"/>
        <v>CL.IC.NE.080205.01</v>
      </c>
    </row>
    <row r="350" spans="1:23" s="167" customFormat="1" ht="15">
      <c r="A350" s="167" t="s">
        <v>7344</v>
      </c>
      <c r="C350" s="61" t="s">
        <v>3574</v>
      </c>
      <c r="E350" s="61" t="s">
        <v>12430</v>
      </c>
      <c r="F350" s="167" t="s">
        <v>7189</v>
      </c>
      <c r="G350" s="167" t="s">
        <v>9446</v>
      </c>
      <c r="H350" s="62" t="s">
        <v>12212</v>
      </c>
      <c r="I350" s="167" t="s">
        <v>10384</v>
      </c>
      <c r="J350" s="63" t="str">
        <f t="shared" si="36"/>
        <v>IC.NE.080206</v>
      </c>
      <c r="K350" s="61" t="s">
        <v>12175</v>
      </c>
      <c r="L350" s="167" t="str">
        <f t="shared" si="40"/>
        <v xml:space="preserve">      Brown</v>
      </c>
      <c r="M350" s="168" t="str">
        <f t="shared" si="37"/>
        <v>PI.IC.NE.080206.01</v>
      </c>
      <c r="O350" s="168" t="str">
        <f t="shared" si="38"/>
        <v>PH.IC.NE.080206.01</v>
      </c>
      <c r="Q350" s="168" t="str">
        <f t="shared" si="39"/>
        <v>CL.IC.NE.080206.01</v>
      </c>
    </row>
    <row r="351" spans="1:23" s="167" customFormat="1" ht="15">
      <c r="A351" s="167" t="s">
        <v>7344</v>
      </c>
      <c r="C351" s="61" t="s">
        <v>3574</v>
      </c>
      <c r="E351" s="61" t="s">
        <v>12430</v>
      </c>
      <c r="F351" s="167" t="s">
        <v>7189</v>
      </c>
      <c r="G351" s="167" t="s">
        <v>9447</v>
      </c>
      <c r="H351" s="62" t="s">
        <v>12225</v>
      </c>
      <c r="I351" s="167" t="s">
        <v>11879</v>
      </c>
      <c r="J351" s="63" t="str">
        <f t="shared" si="36"/>
        <v>IC.NE.080207</v>
      </c>
      <c r="K351" s="61" t="s">
        <v>12175</v>
      </c>
      <c r="L351" s="167" t="str">
        <f t="shared" si="40"/>
        <v xml:space="preserve">      Green</v>
      </c>
      <c r="M351" s="168" t="str">
        <f t="shared" si="37"/>
        <v>PI.IC.NE.080207.01</v>
      </c>
      <c r="O351" s="168" t="str">
        <f t="shared" si="38"/>
        <v>PH.IC.NE.080207.01</v>
      </c>
      <c r="Q351" s="168" t="str">
        <f t="shared" si="39"/>
        <v>CL.IC.NE.080207.01</v>
      </c>
    </row>
    <row r="352" spans="1:23" s="167" customFormat="1" ht="15">
      <c r="A352" s="167" t="s">
        <v>7344</v>
      </c>
      <c r="C352" s="61" t="s">
        <v>3574</v>
      </c>
      <c r="E352" s="61" t="s">
        <v>12182</v>
      </c>
      <c r="F352" s="167" t="s">
        <v>7189</v>
      </c>
      <c r="G352" s="167" t="s">
        <v>7191</v>
      </c>
      <c r="H352" s="62" t="s">
        <v>3574</v>
      </c>
      <c r="I352" s="167" t="s">
        <v>7187</v>
      </c>
      <c r="J352" s="63" t="str">
        <f t="shared" si="36"/>
        <v>IC.NE.080208</v>
      </c>
      <c r="K352" s="61" t="s">
        <v>12175</v>
      </c>
      <c r="L352" s="167" t="str">
        <f t="shared" si="40"/>
        <v xml:space="preserve">  Not Applicable</v>
      </c>
      <c r="M352" s="168" t="str">
        <f t="shared" si="37"/>
        <v>PI.IC.NE.080208.01</v>
      </c>
      <c r="O352" s="168" t="str">
        <f t="shared" si="38"/>
        <v>PH.IC.NE.080208.01</v>
      </c>
      <c r="Q352" s="168" t="str">
        <f t="shared" si="39"/>
        <v>CL.IC.NE.080208.01</v>
      </c>
      <c r="R352" s="167" t="s">
        <v>12465</v>
      </c>
      <c r="S352" s="167">
        <v>75</v>
      </c>
    </row>
    <row r="353" spans="1:45" s="167" customFormat="1" ht="15">
      <c r="A353" s="167" t="s">
        <v>7344</v>
      </c>
      <c r="C353" s="61" t="s">
        <v>3574</v>
      </c>
      <c r="D353" s="167" t="s">
        <v>7232</v>
      </c>
      <c r="E353" s="61" t="s">
        <v>12185</v>
      </c>
      <c r="F353" s="167" t="s">
        <v>7189</v>
      </c>
      <c r="G353" s="167" t="s">
        <v>7192</v>
      </c>
      <c r="H353" s="62" t="s">
        <v>11848</v>
      </c>
      <c r="I353" s="167" t="s">
        <v>11550</v>
      </c>
      <c r="J353" s="63" t="str">
        <f t="shared" si="36"/>
        <v>IC.NE.080301</v>
      </c>
      <c r="K353" s="61" t="s">
        <v>12175</v>
      </c>
      <c r="L353" s="167" t="str">
        <f t="shared" si="40"/>
        <v xml:space="preserve">      Clear</v>
      </c>
      <c r="M353" s="168" t="str">
        <f t="shared" si="37"/>
        <v>PI.IC.NE.080301.01</v>
      </c>
      <c r="O353" s="168" t="str">
        <f t="shared" si="38"/>
        <v>PH.IC.NE.080301.01</v>
      </c>
      <c r="Q353" s="168" t="str">
        <f t="shared" si="39"/>
        <v>CL.IC.NE.080301.01</v>
      </c>
    </row>
    <row r="354" spans="1:45" s="167" customFormat="1" ht="15">
      <c r="A354" s="167" t="s">
        <v>7344</v>
      </c>
      <c r="C354" s="61" t="s">
        <v>3574</v>
      </c>
      <c r="E354" s="61" t="s">
        <v>12185</v>
      </c>
      <c r="F354" s="167" t="s">
        <v>7189</v>
      </c>
      <c r="G354" s="167" t="s">
        <v>9449</v>
      </c>
      <c r="H354" s="62" t="s">
        <v>12030</v>
      </c>
      <c r="I354" s="167" t="s">
        <v>11883</v>
      </c>
      <c r="J354" s="63" t="str">
        <f t="shared" si="36"/>
        <v>IC.NE.080302</v>
      </c>
      <c r="K354" s="61" t="s">
        <v>12175</v>
      </c>
      <c r="L354" s="167" t="str">
        <f t="shared" si="40"/>
        <v xml:space="preserve">      Bloody</v>
      </c>
      <c r="M354" s="168" t="str">
        <f t="shared" si="37"/>
        <v>PI.IC.NE.080302.01</v>
      </c>
      <c r="O354" s="168" t="str">
        <f t="shared" si="38"/>
        <v>PH.IC.NE.080302.01</v>
      </c>
      <c r="Q354" s="168" t="str">
        <f t="shared" si="39"/>
        <v>CL.IC.NE.080302.01</v>
      </c>
    </row>
    <row r="355" spans="1:45" s="167" customFormat="1" ht="15">
      <c r="A355" s="167" t="s">
        <v>7344</v>
      </c>
      <c r="C355" s="61" t="s">
        <v>3574</v>
      </c>
      <c r="E355" s="61" t="s">
        <v>12185</v>
      </c>
      <c r="F355" s="167" t="s">
        <v>7189</v>
      </c>
      <c r="G355" s="167" t="s">
        <v>9450</v>
      </c>
      <c r="H355" s="62" t="s">
        <v>12032</v>
      </c>
      <c r="I355" s="167" t="s">
        <v>11546</v>
      </c>
      <c r="J355" s="63" t="str">
        <f t="shared" si="36"/>
        <v>IC.NE.080303</v>
      </c>
      <c r="K355" s="61" t="s">
        <v>12175</v>
      </c>
      <c r="L355" s="167" t="str">
        <f t="shared" si="40"/>
        <v xml:space="preserve">      Serosanguinous</v>
      </c>
      <c r="M355" s="168" t="str">
        <f t="shared" si="37"/>
        <v>PI.IC.NE.080303.01</v>
      </c>
      <c r="O355" s="168" t="str">
        <f t="shared" si="38"/>
        <v>PH.IC.NE.080303.01</v>
      </c>
      <c r="Q355" s="168" t="str">
        <f t="shared" si="39"/>
        <v>CL.IC.NE.080303.01</v>
      </c>
    </row>
    <row r="356" spans="1:45" s="167" customFormat="1" ht="15">
      <c r="A356" s="167" t="s">
        <v>7344</v>
      </c>
      <c r="C356" s="61" t="s">
        <v>3574</v>
      </c>
      <c r="E356" s="61" t="s">
        <v>12185</v>
      </c>
      <c r="F356" s="167" t="s">
        <v>7189</v>
      </c>
      <c r="G356" s="167" t="s">
        <v>9451</v>
      </c>
      <c r="H356" s="62" t="s">
        <v>12028</v>
      </c>
      <c r="I356" s="167" t="s">
        <v>11548</v>
      </c>
      <c r="J356" s="63" t="str">
        <f t="shared" si="36"/>
        <v>IC.NE.080304</v>
      </c>
      <c r="K356" s="61" t="s">
        <v>12175</v>
      </c>
      <c r="L356" s="167" t="str">
        <f t="shared" si="40"/>
        <v xml:space="preserve">      Serous</v>
      </c>
      <c r="M356" s="168" t="str">
        <f t="shared" si="37"/>
        <v>PI.IC.NE.080304.01</v>
      </c>
      <c r="O356" s="168" t="str">
        <f t="shared" si="38"/>
        <v>PH.IC.NE.080304.01</v>
      </c>
      <c r="Q356" s="168" t="str">
        <f t="shared" si="39"/>
        <v>CL.IC.NE.080304.01</v>
      </c>
    </row>
    <row r="357" spans="1:45" s="167" customFormat="1" ht="15">
      <c r="A357" s="167" t="s">
        <v>7344</v>
      </c>
      <c r="C357" s="61" t="s">
        <v>3574</v>
      </c>
      <c r="E357" s="61" t="s">
        <v>12185</v>
      </c>
      <c r="F357" s="167" t="s">
        <v>7189</v>
      </c>
      <c r="G357" s="167" t="s">
        <v>9452</v>
      </c>
      <c r="H357" s="62" t="s">
        <v>12210</v>
      </c>
      <c r="I357" s="167" t="s">
        <v>11552</v>
      </c>
      <c r="J357" s="63" t="str">
        <f t="shared" si="36"/>
        <v>IC.NE.080305</v>
      </c>
      <c r="K357" s="61" t="s">
        <v>12175</v>
      </c>
      <c r="L357" s="167" t="str">
        <f t="shared" si="40"/>
        <v xml:space="preserve">      Cloudy</v>
      </c>
      <c r="M357" s="168" t="str">
        <f t="shared" si="37"/>
        <v>PI.IC.NE.080305.01</v>
      </c>
      <c r="O357" s="168" t="str">
        <f t="shared" si="38"/>
        <v>PH.IC.NE.080305.01</v>
      </c>
      <c r="Q357" s="168" t="str">
        <f t="shared" si="39"/>
        <v>CL.IC.NE.080305.01</v>
      </c>
    </row>
    <row r="358" spans="1:45" s="167" customFormat="1" ht="15">
      <c r="A358" s="167" t="s">
        <v>7344</v>
      </c>
      <c r="C358" s="61" t="s">
        <v>3574</v>
      </c>
      <c r="E358" s="61" t="s">
        <v>12185</v>
      </c>
      <c r="F358" s="167" t="s">
        <v>7189</v>
      </c>
      <c r="G358" s="167" t="s">
        <v>9453</v>
      </c>
      <c r="H358" s="62" t="s">
        <v>12212</v>
      </c>
      <c r="I358" s="167" t="s">
        <v>11554</v>
      </c>
      <c r="J358" s="63" t="str">
        <f t="shared" si="36"/>
        <v>IC.NE.080306</v>
      </c>
      <c r="K358" s="61" t="s">
        <v>12175</v>
      </c>
      <c r="L358" s="167" t="str">
        <f t="shared" si="40"/>
        <v xml:space="preserve">      Purulent</v>
      </c>
      <c r="M358" s="168" t="str">
        <f t="shared" si="37"/>
        <v>PI.IC.NE.080306.01</v>
      </c>
      <c r="O358" s="168" t="str">
        <f t="shared" si="38"/>
        <v>PH.IC.NE.080306.01</v>
      </c>
      <c r="Q358" s="168" t="str">
        <f t="shared" si="39"/>
        <v>CL.IC.NE.080306.01</v>
      </c>
    </row>
    <row r="359" spans="1:45" s="167" customFormat="1" ht="15">
      <c r="A359" s="167" t="s">
        <v>7344</v>
      </c>
      <c r="C359" s="61" t="s">
        <v>3574</v>
      </c>
      <c r="E359" s="61" t="s">
        <v>12185</v>
      </c>
      <c r="F359" s="167" t="s">
        <v>7189</v>
      </c>
      <c r="G359" s="167" t="s">
        <v>9454</v>
      </c>
      <c r="H359" s="62" t="s">
        <v>12225</v>
      </c>
      <c r="I359" s="167" t="s">
        <v>11396</v>
      </c>
      <c r="J359" s="63" t="str">
        <f t="shared" si="36"/>
        <v>IC.NE.080307</v>
      </c>
      <c r="K359" s="61" t="s">
        <v>12175</v>
      </c>
      <c r="L359" s="167" t="str">
        <f t="shared" si="40"/>
        <v xml:space="preserve">      Viscous</v>
      </c>
      <c r="M359" s="168" t="str">
        <f t="shared" si="37"/>
        <v>PI.IC.NE.080307.01</v>
      </c>
      <c r="O359" s="168" t="str">
        <f t="shared" si="38"/>
        <v>PH.IC.NE.080307.01</v>
      </c>
      <c r="Q359" s="168" t="str">
        <f t="shared" si="39"/>
        <v>CL.IC.NE.080307.01</v>
      </c>
    </row>
    <row r="360" spans="1:45" s="145" customFormat="1" ht="16">
      <c r="A360" s="145" t="s">
        <v>7344</v>
      </c>
      <c r="C360" s="170" t="s">
        <v>3574</v>
      </c>
      <c r="D360" s="145" t="s">
        <v>7009</v>
      </c>
      <c r="E360" s="170" t="s">
        <v>6464</v>
      </c>
      <c r="F360" s="145" t="s">
        <v>14621</v>
      </c>
      <c r="G360" s="145" t="s">
        <v>11566</v>
      </c>
      <c r="H360" s="170" t="s">
        <v>12175</v>
      </c>
      <c r="I360" s="145" t="s">
        <v>11567</v>
      </c>
      <c r="J360" s="171" t="str">
        <f t="shared" si="36"/>
        <v>IC.NE.080401</v>
      </c>
      <c r="K360" s="170" t="s">
        <v>12175</v>
      </c>
      <c r="L360" s="145" t="str">
        <f t="shared" si="40"/>
        <v xml:space="preserve">     Gauze</v>
      </c>
      <c r="M360" s="171" t="str">
        <f t="shared" si="37"/>
        <v>PI.IC.NE.080401.01</v>
      </c>
      <c r="O360" s="171" t="str">
        <f t="shared" si="38"/>
        <v>PH.IC.NE.080401.01</v>
      </c>
      <c r="Q360" s="171" t="str">
        <f t="shared" si="39"/>
        <v>CL.IC.NE.080401.01</v>
      </c>
      <c r="AR360" s="145" t="s">
        <v>12773</v>
      </c>
      <c r="AS360" s="145">
        <v>1749</v>
      </c>
    </row>
    <row r="361" spans="1:45" s="145" customFormat="1" ht="16">
      <c r="A361" s="145" t="s">
        <v>7344</v>
      </c>
      <c r="C361" s="170" t="s">
        <v>3574</v>
      </c>
      <c r="E361" s="170" t="s">
        <v>6464</v>
      </c>
      <c r="F361" s="145" t="s">
        <v>14621</v>
      </c>
      <c r="G361" s="145" t="s">
        <v>9987</v>
      </c>
      <c r="H361" s="170" t="s">
        <v>12030</v>
      </c>
      <c r="I361" s="145" t="s">
        <v>11070</v>
      </c>
      <c r="J361" s="171" t="str">
        <f t="shared" si="36"/>
        <v>IC.NE.080402</v>
      </c>
      <c r="K361" s="170" t="s">
        <v>12175</v>
      </c>
      <c r="L361" s="145" t="str">
        <f t="shared" si="40"/>
        <v xml:space="preserve">     Transparent</v>
      </c>
      <c r="M361" s="171" t="str">
        <f t="shared" si="37"/>
        <v>PI.IC.NE.080402.01</v>
      </c>
      <c r="O361" s="171" t="str">
        <f t="shared" si="38"/>
        <v>PH.IC.NE.080402.01</v>
      </c>
      <c r="Q361" s="171" t="str">
        <f t="shared" si="39"/>
        <v>CL.IC.NE.080402.01</v>
      </c>
      <c r="AR361" s="145" t="s">
        <v>12773</v>
      </c>
      <c r="AS361" s="145">
        <v>1749</v>
      </c>
    </row>
    <row r="362" spans="1:45" s="145" customFormat="1" ht="16">
      <c r="A362" s="145" t="s">
        <v>7344</v>
      </c>
      <c r="C362" s="170" t="s">
        <v>3574</v>
      </c>
      <c r="E362" s="170" t="s">
        <v>6464</v>
      </c>
      <c r="F362" s="145" t="s">
        <v>14621</v>
      </c>
      <c r="G362" s="145" t="s">
        <v>11363</v>
      </c>
      <c r="H362" s="170" t="s">
        <v>12032</v>
      </c>
      <c r="I362" s="145" t="s">
        <v>11573</v>
      </c>
      <c r="J362" s="171" t="str">
        <f t="shared" si="36"/>
        <v>IC.NE.080403</v>
      </c>
      <c r="K362" s="170" t="s">
        <v>12175</v>
      </c>
      <c r="L362" s="145" t="str">
        <f t="shared" si="40"/>
        <v xml:space="preserve">     None</v>
      </c>
      <c r="M362" s="171" t="str">
        <f t="shared" si="37"/>
        <v>PI.IC.NE.080403.01</v>
      </c>
      <c r="O362" s="171" t="str">
        <f t="shared" si="38"/>
        <v>PH.IC.NE.080403.01</v>
      </c>
      <c r="Q362" s="171" t="str">
        <f t="shared" si="39"/>
        <v>CL.IC.NE.080403.01</v>
      </c>
      <c r="AR362" s="145" t="s">
        <v>12773</v>
      </c>
      <c r="AS362" s="145">
        <v>1749</v>
      </c>
    </row>
    <row r="363" spans="1:45" s="145" customFormat="1" ht="16">
      <c r="A363" s="145" t="s">
        <v>7344</v>
      </c>
      <c r="C363" s="170" t="s">
        <v>3574</v>
      </c>
      <c r="E363" s="170" t="s">
        <v>6464</v>
      </c>
      <c r="F363" s="145" t="s">
        <v>14621</v>
      </c>
      <c r="G363" s="145" t="s">
        <v>10529</v>
      </c>
      <c r="H363" s="170" t="s">
        <v>12028</v>
      </c>
      <c r="I363" s="145" t="s">
        <v>12437</v>
      </c>
      <c r="J363" s="171" t="str">
        <f t="shared" si="36"/>
        <v>IC.NE.080404</v>
      </c>
      <c r="K363" s="170" t="s">
        <v>12175</v>
      </c>
      <c r="L363" s="145" t="str">
        <f t="shared" si="40"/>
        <v xml:space="preserve">     Other: specify</v>
      </c>
      <c r="M363" s="171" t="str">
        <f t="shared" si="37"/>
        <v>PI.IC.NE.080404.01</v>
      </c>
      <c r="O363" s="171" t="str">
        <f t="shared" si="38"/>
        <v>PH.IC.NE.080404.01</v>
      </c>
      <c r="Q363" s="171" t="str">
        <f t="shared" si="39"/>
        <v>CL.IC.NE.080404.01</v>
      </c>
      <c r="AR363" s="145" t="s">
        <v>12773</v>
      </c>
      <c r="AS363" s="145">
        <v>1749</v>
      </c>
    </row>
    <row r="364" spans="1:45" s="145" customFormat="1" ht="16">
      <c r="A364" s="145" t="s">
        <v>7344</v>
      </c>
      <c r="C364" s="170" t="s">
        <v>3574</v>
      </c>
      <c r="D364" s="145" t="s">
        <v>3803</v>
      </c>
      <c r="E364" s="170" t="s">
        <v>6291</v>
      </c>
      <c r="F364" s="145" t="s">
        <v>14621</v>
      </c>
      <c r="G364" s="145" t="s">
        <v>11574</v>
      </c>
      <c r="H364" s="170" t="s">
        <v>11848</v>
      </c>
      <c r="I364" s="145" t="s">
        <v>11575</v>
      </c>
      <c r="J364" s="171" t="str">
        <f t="shared" si="36"/>
        <v>IC.NE.080501</v>
      </c>
      <c r="K364" s="170" t="s">
        <v>12175</v>
      </c>
      <c r="L364" s="145" t="str">
        <f t="shared" si="40"/>
        <v xml:space="preserve">     Clean, dry and intact</v>
      </c>
      <c r="M364" s="171" t="str">
        <f t="shared" si="37"/>
        <v>PI.IC.NE.080501.01</v>
      </c>
      <c r="O364" s="171" t="str">
        <f t="shared" si="38"/>
        <v>PH.IC.NE.080501.01</v>
      </c>
      <c r="Q364" s="171" t="str">
        <f t="shared" si="39"/>
        <v>CL.IC.NE.080501.01</v>
      </c>
      <c r="AR364" s="145" t="s">
        <v>12773</v>
      </c>
      <c r="AS364" s="145">
        <v>1749</v>
      </c>
    </row>
    <row r="365" spans="1:45" s="145" customFormat="1" ht="16">
      <c r="A365" s="145" t="s">
        <v>7344</v>
      </c>
      <c r="C365" s="170" t="s">
        <v>3574</v>
      </c>
      <c r="E365" s="170" t="s">
        <v>6291</v>
      </c>
      <c r="F365" s="145" t="s">
        <v>14621</v>
      </c>
      <c r="G365" s="145" t="s">
        <v>10648</v>
      </c>
      <c r="H365" s="170" t="s">
        <v>12030</v>
      </c>
      <c r="I365" s="145" t="s">
        <v>11393</v>
      </c>
      <c r="J365" s="171" t="str">
        <f t="shared" si="36"/>
        <v>IC.NE.080502</v>
      </c>
      <c r="K365" s="170" t="s">
        <v>12175</v>
      </c>
      <c r="L365" s="145" t="str">
        <f t="shared" si="40"/>
        <v xml:space="preserve">     Changed</v>
      </c>
      <c r="M365" s="171" t="str">
        <f t="shared" si="37"/>
        <v>PI.IC.NE.080502.01</v>
      </c>
      <c r="O365" s="171" t="str">
        <f t="shared" si="38"/>
        <v>PH.IC.NE.080502.01</v>
      </c>
      <c r="Q365" s="171" t="str">
        <f t="shared" si="39"/>
        <v>CL.IC.NE.080502.01</v>
      </c>
      <c r="AR365" s="145" t="s">
        <v>12773</v>
      </c>
      <c r="AS365" s="145">
        <v>1749</v>
      </c>
    </row>
    <row r="366" spans="1:45" s="145" customFormat="1" ht="16">
      <c r="A366" s="145" t="s">
        <v>7344</v>
      </c>
      <c r="C366" s="170" t="s">
        <v>3574</v>
      </c>
      <c r="E366" s="170" t="s">
        <v>6291</v>
      </c>
      <c r="F366" s="145" t="s">
        <v>14621</v>
      </c>
      <c r="G366" s="145" t="s">
        <v>11410</v>
      </c>
      <c r="H366" s="170" t="s">
        <v>12032</v>
      </c>
      <c r="I366" s="145" t="s">
        <v>11411</v>
      </c>
      <c r="J366" s="171" t="str">
        <f t="shared" si="36"/>
        <v>IC.NE.080503</v>
      </c>
      <c r="K366" s="170" t="s">
        <v>12175</v>
      </c>
      <c r="L366" s="145" t="str">
        <f t="shared" ref="L366:L431" si="41">G366</f>
        <v xml:space="preserve">     Reinforced: specify date/time</v>
      </c>
      <c r="M366" s="171" t="str">
        <f t="shared" si="37"/>
        <v>PI.IC.NE.080503.01</v>
      </c>
      <c r="O366" s="171" t="str">
        <f t="shared" si="38"/>
        <v>PH.IC.NE.080503.01</v>
      </c>
      <c r="Q366" s="171" t="str">
        <f t="shared" si="39"/>
        <v>CL.IC.NE.080503.01</v>
      </c>
      <c r="AR366" s="145" t="s">
        <v>12773</v>
      </c>
      <c r="AS366" s="145">
        <v>1749</v>
      </c>
    </row>
    <row r="367" spans="1:45" s="145" customFormat="1" ht="16">
      <c r="A367" s="145" t="s">
        <v>7344</v>
      </c>
      <c r="C367" s="170" t="s">
        <v>3574</v>
      </c>
      <c r="E367" s="170" t="s">
        <v>6291</v>
      </c>
      <c r="F367" s="145" t="s">
        <v>14621</v>
      </c>
      <c r="G367" s="145" t="s">
        <v>7565</v>
      </c>
      <c r="H367" s="170" t="s">
        <v>6464</v>
      </c>
      <c r="I367" s="145" t="s">
        <v>7565</v>
      </c>
      <c r="J367" s="171" t="str">
        <f t="shared" si="36"/>
        <v>IC.NE.080504</v>
      </c>
      <c r="K367" s="170" t="s">
        <v>12175</v>
      </c>
      <c r="L367" s="145" t="str">
        <f t="shared" si="41"/>
        <v>Stained</v>
      </c>
      <c r="M367" s="171" t="str">
        <f t="shared" si="37"/>
        <v>PI.IC.NE.080504.01</v>
      </c>
      <c r="O367" s="171" t="str">
        <f t="shared" si="38"/>
        <v>PH.IC.NE.080504.01</v>
      </c>
      <c r="Q367" s="171" t="str">
        <f t="shared" si="39"/>
        <v>CL.IC.NE.080504.01</v>
      </c>
      <c r="R367" s="145" t="s">
        <v>12465</v>
      </c>
      <c r="S367" s="145">
        <v>60</v>
      </c>
      <c r="AR367" s="145" t="s">
        <v>12773</v>
      </c>
      <c r="AS367" s="145">
        <v>1749</v>
      </c>
    </row>
    <row r="368" spans="1:45" s="145" customFormat="1" ht="16">
      <c r="A368" s="145" t="s">
        <v>7344</v>
      </c>
      <c r="C368" s="170" t="s">
        <v>3574</v>
      </c>
      <c r="E368" s="170" t="s">
        <v>6291</v>
      </c>
      <c r="F368" s="145" t="s">
        <v>14621</v>
      </c>
      <c r="G368" s="145" t="s">
        <v>7195</v>
      </c>
      <c r="H368" s="170" t="s">
        <v>6291</v>
      </c>
      <c r="I368" s="145" t="s">
        <v>9339</v>
      </c>
      <c r="J368" s="171" t="str">
        <f t="shared" si="36"/>
        <v>IC.NE.080505</v>
      </c>
      <c r="K368" s="170" t="s">
        <v>12175</v>
      </c>
      <c r="L368" s="145" t="str">
        <f t="shared" si="41"/>
        <v>intact</v>
      </c>
      <c r="M368" s="171" t="str">
        <f t="shared" si="37"/>
        <v>PI.IC.NE.080505.01</v>
      </c>
      <c r="O368" s="171" t="str">
        <f t="shared" si="38"/>
        <v>PH.IC.NE.080505.01</v>
      </c>
      <c r="Q368" s="171" t="str">
        <f t="shared" si="39"/>
        <v>CL.IC.NE.080505.01</v>
      </c>
      <c r="R368" s="145" t="s">
        <v>12465</v>
      </c>
      <c r="S368" s="145">
        <v>60</v>
      </c>
      <c r="AR368" s="145" t="s">
        <v>12773</v>
      </c>
      <c r="AS368" s="145">
        <v>1749</v>
      </c>
    </row>
    <row r="369" spans="1:45" s="145" customFormat="1" ht="16">
      <c r="A369" s="145" t="s">
        <v>7344</v>
      </c>
      <c r="C369" s="170" t="s">
        <v>3574</v>
      </c>
      <c r="E369" s="170" t="s">
        <v>6291</v>
      </c>
      <c r="F369" s="145" t="s">
        <v>14621</v>
      </c>
      <c r="G369" s="145" t="s">
        <v>7196</v>
      </c>
      <c r="H369" s="170" t="s">
        <v>6988</v>
      </c>
      <c r="I369" s="145" t="s">
        <v>7196</v>
      </c>
      <c r="J369" s="171" t="str">
        <f t="shared" si="36"/>
        <v>IC.NE.080506</v>
      </c>
      <c r="K369" s="170" t="s">
        <v>12175</v>
      </c>
      <c r="L369" s="145" t="str">
        <f t="shared" si="41"/>
        <v>Covered</v>
      </c>
      <c r="M369" s="171" t="str">
        <f t="shared" si="37"/>
        <v>PI.IC.NE.080506.01</v>
      </c>
      <c r="O369" s="171" t="str">
        <f t="shared" si="38"/>
        <v>PH.IC.NE.080506.01</v>
      </c>
      <c r="Q369" s="171" t="str">
        <f t="shared" si="39"/>
        <v>CL.IC.NE.080506.01</v>
      </c>
      <c r="R369" s="145" t="s">
        <v>12465</v>
      </c>
      <c r="S369" s="145">
        <v>60</v>
      </c>
      <c r="AR369" s="145" t="s">
        <v>12773</v>
      </c>
      <c r="AS369" s="145">
        <v>1749</v>
      </c>
    </row>
    <row r="370" spans="1:45" s="145" customFormat="1" ht="16">
      <c r="A370" s="145" t="s">
        <v>7344</v>
      </c>
      <c r="C370" s="170" t="s">
        <v>3574</v>
      </c>
      <c r="E370" s="170" t="s">
        <v>6291</v>
      </c>
      <c r="F370" s="145" t="s">
        <v>14621</v>
      </c>
      <c r="G370" s="145" t="s">
        <v>7197</v>
      </c>
      <c r="H370" s="170" t="s">
        <v>6317</v>
      </c>
      <c r="I370" s="145" t="s">
        <v>7198</v>
      </c>
      <c r="J370" s="171" t="str">
        <f t="shared" si="36"/>
        <v>IC.NE.080507</v>
      </c>
      <c r="K370" s="170" t="s">
        <v>2379</v>
      </c>
      <c r="L370" s="145" t="str">
        <f t="shared" si="41"/>
        <v>Original Waiting for Provider to Change</v>
      </c>
      <c r="M370" s="171" t="str">
        <f t="shared" si="37"/>
        <v>PI.IC.NE.080507.01</v>
      </c>
      <c r="O370" s="171" t="str">
        <f t="shared" si="38"/>
        <v>PH.IC.NE.080507.01</v>
      </c>
      <c r="Q370" s="171" t="str">
        <f t="shared" si="39"/>
        <v>CL.IC.NE.080507.01</v>
      </c>
      <c r="R370" s="145" t="s">
        <v>12465</v>
      </c>
      <c r="S370" s="145">
        <v>60</v>
      </c>
      <c r="AR370" s="145" t="s">
        <v>12773</v>
      </c>
      <c r="AS370" s="145">
        <v>1749</v>
      </c>
    </row>
    <row r="371" spans="1:45" s="145" customFormat="1" ht="16">
      <c r="A371" s="145" t="s">
        <v>7344</v>
      </c>
      <c r="C371" s="170" t="s">
        <v>3574</v>
      </c>
      <c r="E371" s="170" t="s">
        <v>6291</v>
      </c>
      <c r="F371" s="145" t="s">
        <v>14621</v>
      </c>
      <c r="G371" s="145" t="s">
        <v>7023</v>
      </c>
      <c r="H371" s="170" t="s">
        <v>3574</v>
      </c>
      <c r="I371" s="145" t="s">
        <v>7024</v>
      </c>
      <c r="J371" s="171" t="str">
        <f t="shared" si="36"/>
        <v>IC.NE.080508</v>
      </c>
      <c r="K371" s="170" t="s">
        <v>12175</v>
      </c>
      <c r="L371" s="145" t="str">
        <f t="shared" si="41"/>
        <v xml:space="preserve">Clean </v>
      </c>
      <c r="M371" s="171" t="str">
        <f t="shared" si="37"/>
        <v>PI.IC.NE.080508.01</v>
      </c>
      <c r="O371" s="171" t="str">
        <f t="shared" si="38"/>
        <v>PH.IC.NE.080508.01</v>
      </c>
      <c r="Q371" s="171" t="str">
        <f t="shared" si="39"/>
        <v>CL.IC.NE.080508.01</v>
      </c>
      <c r="R371" s="145" t="s">
        <v>12465</v>
      </c>
      <c r="S371" s="145">
        <v>60</v>
      </c>
      <c r="AR371" s="145" t="s">
        <v>12773</v>
      </c>
      <c r="AS371" s="145">
        <v>1749</v>
      </c>
    </row>
    <row r="372" spans="1:45" s="145" customFormat="1" ht="16">
      <c r="A372" s="145" t="s">
        <v>7344</v>
      </c>
      <c r="C372" s="170" t="s">
        <v>3574</v>
      </c>
      <c r="E372" s="170" t="s">
        <v>6291</v>
      </c>
      <c r="F372" s="145" t="s">
        <v>14621</v>
      </c>
      <c r="G372" s="145" t="s">
        <v>7296</v>
      </c>
      <c r="H372" s="170" t="s">
        <v>3690</v>
      </c>
      <c r="I372" s="145" t="s">
        <v>7296</v>
      </c>
      <c r="J372" s="171" t="str">
        <f t="shared" si="36"/>
        <v>IC.NE.080509</v>
      </c>
      <c r="K372" s="170" t="s">
        <v>12175</v>
      </c>
      <c r="L372" s="145" t="str">
        <f t="shared" si="41"/>
        <v>Dry</v>
      </c>
      <c r="M372" s="171" t="str">
        <f t="shared" si="37"/>
        <v>PI.IC.NE.080509.01</v>
      </c>
      <c r="O372" s="171" t="str">
        <f t="shared" si="38"/>
        <v>PH.IC.NE.080509.01</v>
      </c>
      <c r="Q372" s="171" t="str">
        <f t="shared" si="39"/>
        <v>CL.IC.NE.080509.01</v>
      </c>
      <c r="R372" s="145" t="s">
        <v>12465</v>
      </c>
      <c r="S372" s="145">
        <v>60</v>
      </c>
      <c r="AR372" s="145" t="s">
        <v>12773</v>
      </c>
      <c r="AS372" s="145">
        <v>1749</v>
      </c>
    </row>
    <row r="373" spans="1:45" s="145" customFormat="1" ht="16">
      <c r="A373" s="145" t="s">
        <v>7344</v>
      </c>
      <c r="C373" s="170" t="s">
        <v>2077</v>
      </c>
      <c r="E373" s="170" t="s">
        <v>6291</v>
      </c>
      <c r="F373" s="145" t="s">
        <v>14621</v>
      </c>
      <c r="G373" s="145" t="s">
        <v>2774</v>
      </c>
      <c r="H373" s="170" t="s">
        <v>2778</v>
      </c>
      <c r="I373" s="145" t="s">
        <v>2075</v>
      </c>
      <c r="J373" s="171" t="str">
        <f t="shared" si="36"/>
        <v>IC.NE.080510</v>
      </c>
      <c r="K373" s="170" t="s">
        <v>12175</v>
      </c>
      <c r="L373" s="145" t="str">
        <f t="shared" si="41"/>
        <v>Saturated</v>
      </c>
      <c r="M373" s="171" t="str">
        <f t="shared" si="37"/>
        <v>PI.IC.NE.080510.01</v>
      </c>
      <c r="O373" s="171" t="str">
        <f t="shared" si="38"/>
        <v>PH.IC.NE.080510.01</v>
      </c>
      <c r="Q373" s="171" t="str">
        <f t="shared" si="39"/>
        <v>CL.IC.NE.080510.01</v>
      </c>
      <c r="R373" s="145" t="s">
        <v>12278</v>
      </c>
      <c r="S373" s="145">
        <v>60</v>
      </c>
      <c r="V373" s="145" t="s">
        <v>2076</v>
      </c>
      <c r="W373" s="145">
        <v>1050</v>
      </c>
      <c r="AR373" s="145" t="s">
        <v>12773</v>
      </c>
      <c r="AS373" s="145">
        <v>1749</v>
      </c>
    </row>
    <row r="374" spans="1:45" s="145" customFormat="1" ht="16">
      <c r="A374" s="145" t="s">
        <v>7344</v>
      </c>
      <c r="C374" s="170" t="s">
        <v>3574</v>
      </c>
      <c r="D374" s="145" t="s">
        <v>8585</v>
      </c>
      <c r="E374" s="170" t="s">
        <v>6988</v>
      </c>
      <c r="F374" s="145" t="s">
        <v>14621</v>
      </c>
      <c r="G374" s="145" t="s">
        <v>14502</v>
      </c>
      <c r="H374" s="170" t="s">
        <v>11848</v>
      </c>
      <c r="I374" s="145" t="s">
        <v>12157</v>
      </c>
      <c r="J374" s="171" t="str">
        <f t="shared" si="36"/>
        <v>IC.NE.080601</v>
      </c>
      <c r="K374" s="170" t="s">
        <v>12175</v>
      </c>
      <c r="L374" s="145" t="str">
        <f t="shared" si="41"/>
        <v xml:space="preserve">     Drsg Drainage none</v>
      </c>
      <c r="M374" s="171" t="str">
        <f t="shared" si="37"/>
        <v>PI.IC.NE.080601.01</v>
      </c>
      <c r="O374" s="171" t="str">
        <f t="shared" si="38"/>
        <v>PH.IC.NE.080601.01</v>
      </c>
      <c r="Q374" s="171" t="str">
        <f t="shared" si="39"/>
        <v>CL.IC.NE.080601.01</v>
      </c>
      <c r="AR374" s="145" t="s">
        <v>12773</v>
      </c>
      <c r="AS374" s="145">
        <v>1749</v>
      </c>
    </row>
    <row r="375" spans="1:45" s="145" customFormat="1" ht="16">
      <c r="A375" s="145" t="s">
        <v>7344</v>
      </c>
      <c r="C375" s="170" t="s">
        <v>3574</v>
      </c>
      <c r="E375" s="170" t="s">
        <v>6988</v>
      </c>
      <c r="F375" s="145" t="s">
        <v>14621</v>
      </c>
      <c r="G375" s="145" t="s">
        <v>14503</v>
      </c>
      <c r="H375" s="170" t="s">
        <v>12030</v>
      </c>
      <c r="I375" s="145" t="s">
        <v>11400</v>
      </c>
      <c r="J375" s="171" t="str">
        <f t="shared" si="36"/>
        <v>IC.NE.080602</v>
      </c>
      <c r="K375" s="170" t="s">
        <v>12175</v>
      </c>
      <c r="L375" s="145" t="str">
        <f t="shared" si="41"/>
        <v xml:space="preserve">     Drsg scant amount Drainage</v>
      </c>
      <c r="M375" s="171" t="str">
        <f t="shared" si="37"/>
        <v>PI.IC.NE.080602.01</v>
      </c>
      <c r="O375" s="171" t="str">
        <f t="shared" si="38"/>
        <v>PH.IC.NE.080602.01</v>
      </c>
      <c r="Q375" s="171" t="str">
        <f t="shared" si="39"/>
        <v>CL.IC.NE.080602.01</v>
      </c>
      <c r="AR375" s="145" t="s">
        <v>12773</v>
      </c>
      <c r="AS375" s="145">
        <v>1749</v>
      </c>
    </row>
    <row r="376" spans="1:45" s="145" customFormat="1" ht="16">
      <c r="A376" s="145" t="s">
        <v>7344</v>
      </c>
      <c r="C376" s="170" t="s">
        <v>3574</v>
      </c>
      <c r="E376" s="170" t="s">
        <v>6988</v>
      </c>
      <c r="F376" s="145" t="s">
        <v>14621</v>
      </c>
      <c r="G376" s="145" t="s">
        <v>14504</v>
      </c>
      <c r="H376" s="170" t="s">
        <v>12032</v>
      </c>
      <c r="I376" s="145" t="s">
        <v>11730</v>
      </c>
      <c r="J376" s="171" t="str">
        <f t="shared" si="36"/>
        <v>IC.NE.080603</v>
      </c>
      <c r="K376" s="170" t="s">
        <v>12175</v>
      </c>
      <c r="L376" s="145" t="str">
        <f t="shared" si="41"/>
        <v xml:space="preserve">     Drsg small amount Drainage</v>
      </c>
      <c r="M376" s="171" t="str">
        <f t="shared" si="37"/>
        <v>PI.IC.NE.080603.01</v>
      </c>
      <c r="O376" s="171" t="str">
        <f t="shared" si="38"/>
        <v>PH.IC.NE.080603.01</v>
      </c>
      <c r="Q376" s="171" t="str">
        <f t="shared" si="39"/>
        <v>CL.IC.NE.080603.01</v>
      </c>
      <c r="AR376" s="145" t="s">
        <v>12773</v>
      </c>
      <c r="AS376" s="145">
        <v>1749</v>
      </c>
    </row>
    <row r="377" spans="1:45" s="145" customFormat="1" ht="16">
      <c r="A377" s="145" t="s">
        <v>7344</v>
      </c>
      <c r="C377" s="170" t="s">
        <v>3574</v>
      </c>
      <c r="E377" s="170" t="s">
        <v>6988</v>
      </c>
      <c r="F377" s="145" t="s">
        <v>14621</v>
      </c>
      <c r="G377" s="145" t="s">
        <v>11314</v>
      </c>
      <c r="H377" s="170" t="s">
        <v>12028</v>
      </c>
      <c r="I377" s="145" t="s">
        <v>11732</v>
      </c>
      <c r="J377" s="171" t="str">
        <f t="shared" ref="J377:J448" si="42">CONCATENATE("IC.NE.",C377,E377,H377)</f>
        <v>IC.NE.080604</v>
      </c>
      <c r="K377" s="170" t="s">
        <v>12175</v>
      </c>
      <c r="L377" s="145" t="str">
        <f t="shared" si="41"/>
        <v xml:space="preserve">     Drsg moderate amount drainage</v>
      </c>
      <c r="M377" s="171" t="str">
        <f t="shared" ref="M377:M448" si="43">CONCATENATE("PI.",J377,".",K377)</f>
        <v>PI.IC.NE.080604.01</v>
      </c>
      <c r="O377" s="171" t="str">
        <f t="shared" ref="O377:O448" si="44">CONCATENATE("PH.",J377,".",K377)</f>
        <v>PH.IC.NE.080604.01</v>
      </c>
      <c r="Q377" s="171" t="str">
        <f t="shared" ref="Q377:Q448" si="45">CONCATENATE("CL.",J377,".",K377)</f>
        <v>CL.IC.NE.080604.01</v>
      </c>
      <c r="AR377" s="145" t="s">
        <v>12773</v>
      </c>
      <c r="AS377" s="145">
        <v>1749</v>
      </c>
    </row>
    <row r="378" spans="1:45" s="145" customFormat="1" ht="16">
      <c r="A378" s="145" t="s">
        <v>7344</v>
      </c>
      <c r="C378" s="170" t="s">
        <v>3574</v>
      </c>
      <c r="E378" s="170" t="s">
        <v>6988</v>
      </c>
      <c r="F378" s="145" t="s">
        <v>14621</v>
      </c>
      <c r="G378" s="145" t="s">
        <v>14566</v>
      </c>
      <c r="H378" s="170" t="s">
        <v>12210</v>
      </c>
      <c r="I378" s="145" t="s">
        <v>11734</v>
      </c>
      <c r="J378" s="171" t="str">
        <f t="shared" si="42"/>
        <v>IC.NE.080605</v>
      </c>
      <c r="K378" s="170" t="s">
        <v>12175</v>
      </c>
      <c r="L378" s="145" t="str">
        <f t="shared" si="41"/>
        <v xml:space="preserve">     Drsg large amount Drainage</v>
      </c>
      <c r="M378" s="171" t="str">
        <f t="shared" si="43"/>
        <v>PI.IC.NE.080605.01</v>
      </c>
      <c r="O378" s="171" t="str">
        <f t="shared" si="44"/>
        <v>PH.IC.NE.080605.01</v>
      </c>
      <c r="Q378" s="171" t="str">
        <f t="shared" si="45"/>
        <v>CL.IC.NE.080605.01</v>
      </c>
      <c r="AR378" s="145" t="s">
        <v>12773</v>
      </c>
      <c r="AS378" s="145">
        <v>1749</v>
      </c>
    </row>
    <row r="379" spans="1:45" s="145" customFormat="1" ht="16">
      <c r="A379" s="145" t="s">
        <v>7344</v>
      </c>
      <c r="C379" s="170" t="s">
        <v>2513</v>
      </c>
      <c r="E379" s="170" t="s">
        <v>6988</v>
      </c>
      <c r="F379" s="145" t="s">
        <v>14621</v>
      </c>
      <c r="G379" s="145" t="s">
        <v>2078</v>
      </c>
      <c r="H379" s="170" t="s">
        <v>2079</v>
      </c>
      <c r="I379" s="145" t="s">
        <v>2080</v>
      </c>
      <c r="J379" s="171" t="str">
        <f t="shared" si="42"/>
        <v>IC.NE.080606</v>
      </c>
      <c r="K379" s="170" t="s">
        <v>12175</v>
      </c>
      <c r="L379" s="145" t="str">
        <f t="shared" si="41"/>
        <v xml:space="preserve">     Saturated</v>
      </c>
      <c r="M379" s="171" t="str">
        <f t="shared" si="43"/>
        <v>PI.IC.NE.080606.01</v>
      </c>
      <c r="O379" s="171" t="str">
        <f t="shared" si="44"/>
        <v>PH.IC.NE.080606.01</v>
      </c>
      <c r="Q379" s="171" t="str">
        <f t="shared" si="45"/>
        <v>CL.IC.NE.080606.01</v>
      </c>
      <c r="V379" s="145" t="s">
        <v>2373</v>
      </c>
      <c r="W379" s="145">
        <v>1050</v>
      </c>
      <c r="AR379" s="145" t="s">
        <v>12773</v>
      </c>
      <c r="AS379" s="145">
        <v>1749</v>
      </c>
    </row>
    <row r="380" spans="1:45" s="145" customFormat="1" ht="16">
      <c r="A380" s="145" t="s">
        <v>7344</v>
      </c>
      <c r="C380" s="170" t="s">
        <v>3574</v>
      </c>
      <c r="D380" s="145" t="s">
        <v>14665</v>
      </c>
      <c r="E380" s="170" t="s">
        <v>6317</v>
      </c>
      <c r="F380" s="145" t="s">
        <v>14621</v>
      </c>
      <c r="G380" s="145" t="s">
        <v>14618</v>
      </c>
      <c r="H380" s="170" t="s">
        <v>11848</v>
      </c>
      <c r="I380" s="145" t="s">
        <v>11753</v>
      </c>
      <c r="J380" s="171" t="str">
        <f t="shared" si="42"/>
        <v>IC.NE.080701</v>
      </c>
      <c r="K380" s="170" t="s">
        <v>12175</v>
      </c>
      <c r="L380" s="145" t="str">
        <f t="shared" si="41"/>
        <v xml:space="preserve">     Drainage volume same amount</v>
      </c>
      <c r="M380" s="171" t="str">
        <f t="shared" si="43"/>
        <v>PI.IC.NE.080701.01</v>
      </c>
      <c r="O380" s="171" t="str">
        <f t="shared" si="44"/>
        <v>PH.IC.NE.080701.01</v>
      </c>
      <c r="Q380" s="171" t="str">
        <f t="shared" si="45"/>
        <v>CL.IC.NE.080701.01</v>
      </c>
      <c r="AR380" s="145" t="s">
        <v>12773</v>
      </c>
      <c r="AS380" s="145">
        <v>1749</v>
      </c>
    </row>
    <row r="381" spans="1:45" s="145" customFormat="1" ht="16">
      <c r="A381" s="145" t="s">
        <v>7344</v>
      </c>
      <c r="C381" s="170" t="s">
        <v>3574</v>
      </c>
      <c r="E381" s="170" t="s">
        <v>6317</v>
      </c>
      <c r="F381" s="145" t="s">
        <v>14621</v>
      </c>
      <c r="G381" s="145" t="s">
        <v>14619</v>
      </c>
      <c r="H381" s="170" t="s">
        <v>12030</v>
      </c>
      <c r="I381" s="145" t="s">
        <v>11752</v>
      </c>
      <c r="J381" s="171" t="str">
        <f t="shared" si="42"/>
        <v>IC.NE.080702</v>
      </c>
      <c r="K381" s="170" t="s">
        <v>12175</v>
      </c>
      <c r="L381" s="145" t="str">
        <f t="shared" si="41"/>
        <v xml:space="preserve">     Drainage volume decreasing</v>
      </c>
      <c r="M381" s="171" t="str">
        <f t="shared" si="43"/>
        <v>PI.IC.NE.080702.01</v>
      </c>
      <c r="O381" s="171" t="str">
        <f t="shared" si="44"/>
        <v>PH.IC.NE.080702.01</v>
      </c>
      <c r="Q381" s="171" t="str">
        <f t="shared" si="45"/>
        <v>CL.IC.NE.080702.01</v>
      </c>
      <c r="AR381" s="145" t="s">
        <v>12773</v>
      </c>
      <c r="AS381" s="145">
        <v>1749</v>
      </c>
    </row>
    <row r="382" spans="1:45" s="145" customFormat="1" ht="16">
      <c r="A382" s="145" t="s">
        <v>7344</v>
      </c>
      <c r="C382" s="170" t="s">
        <v>3574</v>
      </c>
      <c r="E382" s="170" t="s">
        <v>6317</v>
      </c>
      <c r="F382" s="145" t="s">
        <v>14621</v>
      </c>
      <c r="G382" s="145" t="s">
        <v>14620</v>
      </c>
      <c r="H382" s="170" t="s">
        <v>12032</v>
      </c>
      <c r="I382" s="145" t="s">
        <v>11583</v>
      </c>
      <c r="J382" s="171" t="str">
        <f t="shared" si="42"/>
        <v>IC.NE.080703</v>
      </c>
      <c r="K382" s="170" t="s">
        <v>12175</v>
      </c>
      <c r="L382" s="145" t="str">
        <f t="shared" si="41"/>
        <v xml:space="preserve">     Drainage volume increasing</v>
      </c>
      <c r="M382" s="171" t="str">
        <f t="shared" si="43"/>
        <v>PI.IC.NE.080703.01</v>
      </c>
      <c r="O382" s="171" t="str">
        <f t="shared" si="44"/>
        <v>PH.IC.NE.080703.01</v>
      </c>
      <c r="Q382" s="171" t="str">
        <f t="shared" si="45"/>
        <v>CL.IC.NE.080703.01</v>
      </c>
      <c r="AR382" s="145" t="s">
        <v>12773</v>
      </c>
      <c r="AS382" s="145">
        <v>1749</v>
      </c>
    </row>
    <row r="383" spans="1:45" s="145" customFormat="1" ht="16">
      <c r="A383" s="145" t="s">
        <v>7344</v>
      </c>
      <c r="C383" s="170" t="s">
        <v>3574</v>
      </c>
      <c r="D383" s="145" t="s">
        <v>7025</v>
      </c>
      <c r="E383" s="170" t="s">
        <v>3574</v>
      </c>
      <c r="F383" s="145" t="s">
        <v>14621</v>
      </c>
      <c r="G383" s="145" t="s">
        <v>11325</v>
      </c>
      <c r="H383" s="170" t="s">
        <v>11848</v>
      </c>
      <c r="I383" s="145" t="s">
        <v>11179</v>
      </c>
      <c r="J383" s="171" t="str">
        <f t="shared" si="42"/>
        <v>IC.NE.080801</v>
      </c>
      <c r="K383" s="170" t="s">
        <v>12175</v>
      </c>
      <c r="L383" s="145" t="str">
        <f t="shared" si="41"/>
        <v xml:space="preserve">     Colorless</v>
      </c>
      <c r="M383" s="171" t="str">
        <f t="shared" si="43"/>
        <v>PI.IC.NE.080801.01</v>
      </c>
      <c r="O383" s="171" t="str">
        <f t="shared" si="44"/>
        <v>PH.IC.NE.080801.01</v>
      </c>
      <c r="Q383" s="171" t="str">
        <f t="shared" si="45"/>
        <v>CL.IC.NE.080801.01</v>
      </c>
      <c r="AR383" s="145" t="s">
        <v>12773</v>
      </c>
      <c r="AS383" s="145">
        <v>1749</v>
      </c>
    </row>
    <row r="384" spans="1:45" s="145" customFormat="1" ht="16">
      <c r="A384" s="145" t="s">
        <v>7344</v>
      </c>
      <c r="C384" s="170" t="s">
        <v>3574</v>
      </c>
      <c r="E384" s="170" t="s">
        <v>3574</v>
      </c>
      <c r="F384" s="145" t="s">
        <v>14621</v>
      </c>
      <c r="G384" s="145" t="s">
        <v>11176</v>
      </c>
      <c r="H384" s="170" t="s">
        <v>12030</v>
      </c>
      <c r="I384" s="145" t="s">
        <v>11177</v>
      </c>
      <c r="J384" s="171" t="str">
        <f t="shared" si="42"/>
        <v>IC.NE.080802</v>
      </c>
      <c r="K384" s="170" t="s">
        <v>12175</v>
      </c>
      <c r="L384" s="145" t="str">
        <f t="shared" si="41"/>
        <v xml:space="preserve">     Yellow</v>
      </c>
      <c r="M384" s="171" t="str">
        <f t="shared" si="43"/>
        <v>PI.IC.NE.080802.01</v>
      </c>
      <c r="O384" s="171" t="str">
        <f t="shared" si="44"/>
        <v>PH.IC.NE.080802.01</v>
      </c>
      <c r="Q384" s="171" t="str">
        <f t="shared" si="45"/>
        <v>CL.IC.NE.080802.01</v>
      </c>
      <c r="AR384" s="145" t="s">
        <v>12773</v>
      </c>
      <c r="AS384" s="145">
        <v>1749</v>
      </c>
    </row>
    <row r="385" spans="1:45" s="145" customFormat="1" ht="16">
      <c r="A385" s="145" t="s">
        <v>7344</v>
      </c>
      <c r="C385" s="170" t="s">
        <v>3574</v>
      </c>
      <c r="E385" s="170" t="s">
        <v>3574</v>
      </c>
      <c r="F385" s="145" t="s">
        <v>14621</v>
      </c>
      <c r="G385" s="145" t="s">
        <v>10142</v>
      </c>
      <c r="H385" s="170" t="s">
        <v>12032</v>
      </c>
      <c r="I385" s="145" t="s">
        <v>10143</v>
      </c>
      <c r="J385" s="171" t="str">
        <f t="shared" si="42"/>
        <v>IC.NE.080803</v>
      </c>
      <c r="K385" s="170" t="s">
        <v>12175</v>
      </c>
      <c r="L385" s="145" t="str">
        <f t="shared" si="41"/>
        <v xml:space="preserve">     Orange</v>
      </c>
      <c r="M385" s="171" t="str">
        <f t="shared" si="43"/>
        <v>PI.IC.NE.080803.01</v>
      </c>
      <c r="O385" s="171" t="str">
        <f t="shared" si="44"/>
        <v>PH.IC.NE.080803.01</v>
      </c>
      <c r="Q385" s="171" t="str">
        <f t="shared" si="45"/>
        <v>CL.IC.NE.080803.01</v>
      </c>
      <c r="AR385" s="145" t="s">
        <v>12773</v>
      </c>
      <c r="AS385" s="145">
        <v>1749</v>
      </c>
    </row>
    <row r="386" spans="1:45" s="145" customFormat="1" ht="16">
      <c r="A386" s="145" t="s">
        <v>7344</v>
      </c>
      <c r="C386" s="170" t="s">
        <v>3574</v>
      </c>
      <c r="E386" s="170" t="s">
        <v>3574</v>
      </c>
      <c r="F386" s="145" t="s">
        <v>14621</v>
      </c>
      <c r="G386" s="145" t="s">
        <v>11180</v>
      </c>
      <c r="H386" s="170" t="s">
        <v>12028</v>
      </c>
      <c r="I386" s="145" t="s">
        <v>11181</v>
      </c>
      <c r="J386" s="171" t="str">
        <f t="shared" si="42"/>
        <v>IC.NE.080804</v>
      </c>
      <c r="K386" s="170" t="s">
        <v>12175</v>
      </c>
      <c r="L386" s="145" t="str">
        <f t="shared" si="41"/>
        <v xml:space="preserve">     Pink</v>
      </c>
      <c r="M386" s="171" t="str">
        <f t="shared" si="43"/>
        <v>PI.IC.NE.080804.01</v>
      </c>
      <c r="O386" s="171" t="str">
        <f t="shared" si="44"/>
        <v>PH.IC.NE.080804.01</v>
      </c>
      <c r="Q386" s="171" t="str">
        <f t="shared" si="45"/>
        <v>CL.IC.NE.080804.01</v>
      </c>
      <c r="AR386" s="145" t="s">
        <v>12773</v>
      </c>
      <c r="AS386" s="145">
        <v>1749</v>
      </c>
    </row>
    <row r="387" spans="1:45" s="145" customFormat="1" ht="16">
      <c r="A387" s="145" t="s">
        <v>7344</v>
      </c>
      <c r="C387" s="170" t="s">
        <v>3574</v>
      </c>
      <c r="E387" s="170" t="s">
        <v>3574</v>
      </c>
      <c r="F387" s="145" t="s">
        <v>14621</v>
      </c>
      <c r="G387" s="145" t="s">
        <v>11329</v>
      </c>
      <c r="H387" s="170" t="s">
        <v>12210</v>
      </c>
      <c r="I387" s="145" t="s">
        <v>11477</v>
      </c>
      <c r="J387" s="171" t="str">
        <f t="shared" si="42"/>
        <v>IC.NE.080805</v>
      </c>
      <c r="K387" s="170" t="s">
        <v>12175</v>
      </c>
      <c r="L387" s="145" t="str">
        <f t="shared" si="41"/>
        <v xml:space="preserve">     Red</v>
      </c>
      <c r="M387" s="171" t="str">
        <f t="shared" si="43"/>
        <v>PI.IC.NE.080805.01</v>
      </c>
      <c r="O387" s="171" t="str">
        <f t="shared" si="44"/>
        <v>PH.IC.NE.080805.01</v>
      </c>
      <c r="Q387" s="171" t="str">
        <f t="shared" si="45"/>
        <v>CL.IC.NE.080805.01</v>
      </c>
      <c r="AR387" s="145" t="s">
        <v>12773</v>
      </c>
      <c r="AS387" s="145">
        <v>1749</v>
      </c>
    </row>
    <row r="388" spans="1:45" s="145" customFormat="1" ht="16">
      <c r="A388" s="145" t="s">
        <v>7344</v>
      </c>
      <c r="C388" s="170" t="s">
        <v>3574</v>
      </c>
      <c r="E388" s="170" t="s">
        <v>3574</v>
      </c>
      <c r="F388" s="145" t="s">
        <v>14621</v>
      </c>
      <c r="G388" s="145" t="s">
        <v>10383</v>
      </c>
      <c r="H388" s="170" t="s">
        <v>12212</v>
      </c>
      <c r="I388" s="145" t="s">
        <v>10384</v>
      </c>
      <c r="J388" s="171" t="str">
        <f t="shared" si="42"/>
        <v>IC.NE.080806</v>
      </c>
      <c r="K388" s="170" t="s">
        <v>12175</v>
      </c>
      <c r="L388" s="145" t="str">
        <f t="shared" si="41"/>
        <v xml:space="preserve">     Brown</v>
      </c>
      <c r="M388" s="171" t="str">
        <f t="shared" si="43"/>
        <v>PI.IC.NE.080806.01</v>
      </c>
      <c r="O388" s="171" t="str">
        <f t="shared" si="44"/>
        <v>PH.IC.NE.080806.01</v>
      </c>
      <c r="Q388" s="171" t="str">
        <f t="shared" si="45"/>
        <v>CL.IC.NE.080806.01</v>
      </c>
      <c r="AR388" s="145" t="s">
        <v>12773</v>
      </c>
      <c r="AS388" s="145">
        <v>1749</v>
      </c>
    </row>
    <row r="389" spans="1:45" s="145" customFormat="1" ht="16">
      <c r="A389" s="145" t="s">
        <v>7344</v>
      </c>
      <c r="C389" s="170" t="s">
        <v>3574</v>
      </c>
      <c r="E389" s="170" t="s">
        <v>3574</v>
      </c>
      <c r="F389" s="145" t="s">
        <v>14621</v>
      </c>
      <c r="G389" s="145" t="s">
        <v>11878</v>
      </c>
      <c r="H389" s="170" t="s">
        <v>12225</v>
      </c>
      <c r="I389" s="145" t="s">
        <v>11879</v>
      </c>
      <c r="J389" s="171" t="str">
        <f t="shared" si="42"/>
        <v>IC.NE.080807</v>
      </c>
      <c r="K389" s="170" t="s">
        <v>12175</v>
      </c>
      <c r="L389" s="145" t="str">
        <f t="shared" si="41"/>
        <v xml:space="preserve">     Green</v>
      </c>
      <c r="M389" s="171" t="str">
        <f t="shared" si="43"/>
        <v>PI.IC.NE.080807.01</v>
      </c>
      <c r="O389" s="171" t="str">
        <f t="shared" si="44"/>
        <v>PH.IC.NE.080807.01</v>
      </c>
      <c r="Q389" s="171" t="str">
        <f t="shared" si="45"/>
        <v>CL.IC.NE.080807.01</v>
      </c>
      <c r="AR389" s="145" t="s">
        <v>12773</v>
      </c>
      <c r="AS389" s="145">
        <v>1749</v>
      </c>
    </row>
    <row r="390" spans="1:45" s="145" customFormat="1" ht="16">
      <c r="A390" s="145" t="s">
        <v>7344</v>
      </c>
      <c r="C390" s="170" t="s">
        <v>3574</v>
      </c>
      <c r="D390" s="145" t="s">
        <v>14580</v>
      </c>
      <c r="E390" s="170" t="s">
        <v>3690</v>
      </c>
      <c r="F390" s="145" t="s">
        <v>14621</v>
      </c>
      <c r="G390" s="145" t="s">
        <v>11549</v>
      </c>
      <c r="H390" s="170" t="s">
        <v>12175</v>
      </c>
      <c r="I390" s="145" t="s">
        <v>11550</v>
      </c>
      <c r="J390" s="171" t="str">
        <f t="shared" si="42"/>
        <v>IC.NE.080901</v>
      </c>
      <c r="K390" s="170" t="s">
        <v>12175</v>
      </c>
      <c r="L390" s="145" t="str">
        <f t="shared" si="41"/>
        <v xml:space="preserve">     Clear</v>
      </c>
      <c r="M390" s="171" t="str">
        <f t="shared" si="43"/>
        <v>PI.IC.NE.080901.01</v>
      </c>
      <c r="O390" s="171" t="str">
        <f t="shared" si="44"/>
        <v>PH.IC.NE.080901.01</v>
      </c>
      <c r="Q390" s="171" t="str">
        <f t="shared" si="45"/>
        <v>CL.IC.NE.080901.01</v>
      </c>
      <c r="AR390" s="145" t="s">
        <v>12773</v>
      </c>
      <c r="AS390" s="145">
        <v>1749</v>
      </c>
    </row>
    <row r="391" spans="1:45" s="145" customFormat="1" ht="16">
      <c r="A391" s="145" t="s">
        <v>7344</v>
      </c>
      <c r="C391" s="170" t="s">
        <v>3574</v>
      </c>
      <c r="E391" s="170" t="s">
        <v>3690</v>
      </c>
      <c r="F391" s="145" t="s">
        <v>14621</v>
      </c>
      <c r="G391" s="145" t="s">
        <v>11882</v>
      </c>
      <c r="H391" s="170" t="s">
        <v>12030</v>
      </c>
      <c r="I391" s="145" t="s">
        <v>11883</v>
      </c>
      <c r="J391" s="171" t="str">
        <f t="shared" si="42"/>
        <v>IC.NE.080902</v>
      </c>
      <c r="K391" s="170" t="s">
        <v>12175</v>
      </c>
      <c r="L391" s="145" t="str">
        <f t="shared" si="41"/>
        <v xml:space="preserve">     Bloody</v>
      </c>
      <c r="M391" s="171" t="str">
        <f t="shared" si="43"/>
        <v>PI.IC.NE.080902.01</v>
      </c>
      <c r="O391" s="171" t="str">
        <f t="shared" si="44"/>
        <v>PH.IC.NE.080902.01</v>
      </c>
      <c r="Q391" s="171" t="str">
        <f t="shared" si="45"/>
        <v>CL.IC.NE.080902.01</v>
      </c>
      <c r="AR391" s="145" t="s">
        <v>12773</v>
      </c>
      <c r="AS391" s="145">
        <v>1749</v>
      </c>
    </row>
    <row r="392" spans="1:45" s="145" customFormat="1" ht="16">
      <c r="A392" s="145" t="s">
        <v>7344</v>
      </c>
      <c r="C392" s="170" t="s">
        <v>3574</v>
      </c>
      <c r="E392" s="170" t="s">
        <v>3690</v>
      </c>
      <c r="F392" s="145" t="s">
        <v>14621</v>
      </c>
      <c r="G392" s="145" t="s">
        <v>11884</v>
      </c>
      <c r="H392" s="170" t="s">
        <v>12032</v>
      </c>
      <c r="I392" s="145" t="s">
        <v>11546</v>
      </c>
      <c r="J392" s="171" t="str">
        <f t="shared" si="42"/>
        <v>IC.NE.080903</v>
      </c>
      <c r="K392" s="170" t="s">
        <v>12175</v>
      </c>
      <c r="L392" s="145" t="str">
        <f t="shared" si="41"/>
        <v xml:space="preserve">     Serosanguinous</v>
      </c>
      <c r="M392" s="171" t="str">
        <f t="shared" si="43"/>
        <v>PI.IC.NE.080903.01</v>
      </c>
      <c r="O392" s="171" t="str">
        <f t="shared" si="44"/>
        <v>PH.IC.NE.080903.01</v>
      </c>
      <c r="Q392" s="171" t="str">
        <f t="shared" si="45"/>
        <v>CL.IC.NE.080903.01</v>
      </c>
      <c r="AR392" s="145" t="s">
        <v>12773</v>
      </c>
      <c r="AS392" s="145">
        <v>1749</v>
      </c>
    </row>
    <row r="393" spans="1:45" s="145" customFormat="1" ht="16">
      <c r="A393" s="145" t="s">
        <v>7344</v>
      </c>
      <c r="C393" s="170" t="s">
        <v>3574</v>
      </c>
      <c r="E393" s="170" t="s">
        <v>3690</v>
      </c>
      <c r="F393" s="145" t="s">
        <v>14621</v>
      </c>
      <c r="G393" s="145" t="s">
        <v>11547</v>
      </c>
      <c r="H393" s="170" t="s">
        <v>12028</v>
      </c>
      <c r="I393" s="145" t="s">
        <v>11548</v>
      </c>
      <c r="J393" s="171" t="str">
        <f t="shared" si="42"/>
        <v>IC.NE.080904</v>
      </c>
      <c r="K393" s="170" t="s">
        <v>12175</v>
      </c>
      <c r="L393" s="145" t="str">
        <f t="shared" si="41"/>
        <v xml:space="preserve">     Serous</v>
      </c>
      <c r="M393" s="171" t="str">
        <f t="shared" si="43"/>
        <v>PI.IC.NE.080904.01</v>
      </c>
      <c r="O393" s="171" t="str">
        <f t="shared" si="44"/>
        <v>PH.IC.NE.080904.01</v>
      </c>
      <c r="Q393" s="171" t="str">
        <f t="shared" si="45"/>
        <v>CL.IC.NE.080904.01</v>
      </c>
      <c r="AR393" s="145" t="s">
        <v>12773</v>
      </c>
      <c r="AS393" s="145">
        <v>1749</v>
      </c>
    </row>
    <row r="394" spans="1:45" s="145" customFormat="1" ht="16">
      <c r="A394" s="145" t="s">
        <v>7344</v>
      </c>
      <c r="C394" s="170" t="s">
        <v>3574</v>
      </c>
      <c r="E394" s="170" t="s">
        <v>3690</v>
      </c>
      <c r="F394" s="145" t="s">
        <v>14621</v>
      </c>
      <c r="G394" s="145" t="s">
        <v>11551</v>
      </c>
      <c r="H394" s="170" t="s">
        <v>12210</v>
      </c>
      <c r="I394" s="145" t="s">
        <v>11552</v>
      </c>
      <c r="J394" s="171" t="str">
        <f t="shared" si="42"/>
        <v>IC.NE.080905</v>
      </c>
      <c r="K394" s="170" t="s">
        <v>12175</v>
      </c>
      <c r="L394" s="145" t="str">
        <f t="shared" si="41"/>
        <v xml:space="preserve">     Cloudy</v>
      </c>
      <c r="M394" s="171" t="str">
        <f t="shared" si="43"/>
        <v>PI.IC.NE.080905.01</v>
      </c>
      <c r="O394" s="171" t="str">
        <f t="shared" si="44"/>
        <v>PH.IC.NE.080905.01</v>
      </c>
      <c r="Q394" s="171" t="str">
        <f t="shared" si="45"/>
        <v>CL.IC.NE.080905.01</v>
      </c>
      <c r="AR394" s="145" t="s">
        <v>12773</v>
      </c>
      <c r="AS394" s="145">
        <v>1749</v>
      </c>
    </row>
    <row r="395" spans="1:45" s="145" customFormat="1" ht="16">
      <c r="A395" s="145" t="s">
        <v>7344</v>
      </c>
      <c r="C395" s="170" t="s">
        <v>3574</v>
      </c>
      <c r="E395" s="170" t="s">
        <v>3690</v>
      </c>
      <c r="F395" s="145" t="s">
        <v>14621</v>
      </c>
      <c r="G395" s="145" t="s">
        <v>11553</v>
      </c>
      <c r="H395" s="170" t="s">
        <v>12212</v>
      </c>
      <c r="I395" s="145" t="s">
        <v>11554</v>
      </c>
      <c r="J395" s="171" t="str">
        <f t="shared" si="42"/>
        <v>IC.NE.080906</v>
      </c>
      <c r="K395" s="170" t="s">
        <v>12175</v>
      </c>
      <c r="L395" s="145" t="str">
        <f t="shared" si="41"/>
        <v xml:space="preserve">     Purulent</v>
      </c>
      <c r="M395" s="171" t="str">
        <f t="shared" si="43"/>
        <v>PI.IC.NE.080906.01</v>
      </c>
      <c r="O395" s="171" t="str">
        <f t="shared" si="44"/>
        <v>PH.IC.NE.080906.01</v>
      </c>
      <c r="Q395" s="171" t="str">
        <f t="shared" si="45"/>
        <v>CL.IC.NE.080906.01</v>
      </c>
      <c r="AR395" s="145" t="s">
        <v>12773</v>
      </c>
      <c r="AS395" s="145">
        <v>1749</v>
      </c>
    </row>
    <row r="396" spans="1:45" s="145" customFormat="1" ht="16">
      <c r="A396" s="145" t="s">
        <v>7344</v>
      </c>
      <c r="C396" s="170" t="s">
        <v>3574</v>
      </c>
      <c r="E396" s="170" t="s">
        <v>3690</v>
      </c>
      <c r="F396" s="145" t="s">
        <v>14621</v>
      </c>
      <c r="G396" s="145" t="s">
        <v>11395</v>
      </c>
      <c r="H396" s="170" t="s">
        <v>6317</v>
      </c>
      <c r="I396" s="145" t="s">
        <v>11396</v>
      </c>
      <c r="J396" s="171" t="str">
        <f t="shared" si="42"/>
        <v>IC.NE.080907</v>
      </c>
      <c r="K396" s="170" t="s">
        <v>12175</v>
      </c>
      <c r="L396" s="145" t="str">
        <f t="shared" si="41"/>
        <v xml:space="preserve">     Viscous</v>
      </c>
      <c r="M396" s="171" t="str">
        <f t="shared" si="43"/>
        <v>PI.IC.NE.080907.01</v>
      </c>
      <c r="O396" s="171" t="str">
        <f t="shared" si="44"/>
        <v>PH.IC.NE.080907.01</v>
      </c>
      <c r="Q396" s="171" t="str">
        <f t="shared" si="45"/>
        <v>CL.IC.NE.080907.01</v>
      </c>
      <c r="AR396" s="145" t="s">
        <v>12773</v>
      </c>
      <c r="AS396" s="145">
        <v>1749</v>
      </c>
    </row>
    <row r="397" spans="1:45" s="167" customFormat="1" ht="15">
      <c r="A397" s="167" t="s">
        <v>7344</v>
      </c>
      <c r="C397" s="61" t="s">
        <v>3574</v>
      </c>
      <c r="D397" s="167" t="s">
        <v>7868</v>
      </c>
      <c r="E397" s="61" t="s">
        <v>3188</v>
      </c>
      <c r="F397" s="167" t="s">
        <v>7026</v>
      </c>
      <c r="G397" s="167" t="s">
        <v>7275</v>
      </c>
      <c r="H397" s="62" t="s">
        <v>11848</v>
      </c>
      <c r="I397" s="167" t="s">
        <v>11837</v>
      </c>
      <c r="J397" s="63" t="str">
        <f t="shared" si="42"/>
        <v>IC.NE.081001</v>
      </c>
      <c r="K397" s="61" t="s">
        <v>12175</v>
      </c>
      <c r="L397" s="167" t="str">
        <f t="shared" si="41"/>
        <v>Present on admit:  specify date</v>
      </c>
      <c r="M397" s="168" t="str">
        <f t="shared" si="43"/>
        <v>PI.IC.NE.081001.01</v>
      </c>
      <c r="O397" s="168" t="str">
        <f t="shared" si="44"/>
        <v>PH.IC.NE.081001.01</v>
      </c>
      <c r="Q397" s="168" t="str">
        <f t="shared" si="45"/>
        <v>CL.IC.NE.081001.01</v>
      </c>
    </row>
    <row r="398" spans="1:45" s="167" customFormat="1" ht="15">
      <c r="A398" s="167" t="s">
        <v>7344</v>
      </c>
      <c r="C398" s="61" t="s">
        <v>3574</v>
      </c>
      <c r="E398" s="61" t="s">
        <v>3188</v>
      </c>
      <c r="F398" s="167" t="s">
        <v>7026</v>
      </c>
      <c r="G398" s="167" t="s">
        <v>7098</v>
      </c>
      <c r="H398" s="62" t="s">
        <v>12030</v>
      </c>
      <c r="I398" s="167" t="s">
        <v>8674</v>
      </c>
      <c r="J398" s="63" t="str">
        <f t="shared" si="42"/>
        <v>IC.NE.081002</v>
      </c>
      <c r="K398" s="61" t="s">
        <v>12175</v>
      </c>
      <c r="L398" s="167" t="str">
        <f t="shared" si="41"/>
        <v>Inserted at this date/time:  specify date</v>
      </c>
      <c r="M398" s="168" t="str">
        <f t="shared" si="43"/>
        <v>PI.IC.NE.081002.01</v>
      </c>
      <c r="O398" s="168" t="str">
        <f t="shared" si="44"/>
        <v>PH.IC.NE.081002.01</v>
      </c>
      <c r="Q398" s="168" t="str">
        <f t="shared" si="45"/>
        <v>CL.IC.NE.081002.01</v>
      </c>
    </row>
    <row r="399" spans="1:45" s="167" customFormat="1" ht="15">
      <c r="A399" s="167" t="s">
        <v>7344</v>
      </c>
      <c r="C399" s="61" t="s">
        <v>3574</v>
      </c>
      <c r="E399" s="61" t="s">
        <v>3188</v>
      </c>
      <c r="F399" s="167" t="s">
        <v>7026</v>
      </c>
      <c r="G399" s="167" t="s">
        <v>7278</v>
      </c>
      <c r="H399" s="62" t="s">
        <v>12032</v>
      </c>
      <c r="I399" s="167" t="s">
        <v>7279</v>
      </c>
      <c r="J399" s="63" t="str">
        <f t="shared" si="42"/>
        <v>IC.NE.081003</v>
      </c>
      <c r="K399" s="61" t="s">
        <v>12175</v>
      </c>
      <c r="L399" s="167" t="str">
        <f t="shared" si="41"/>
        <v>Fluid sent for C&amp;S</v>
      </c>
      <c r="M399" s="168" t="str">
        <f t="shared" si="43"/>
        <v>PI.IC.NE.081003.01</v>
      </c>
      <c r="O399" s="168" t="str">
        <f t="shared" si="44"/>
        <v>PH.IC.NE.081003.01</v>
      </c>
      <c r="Q399" s="168" t="str">
        <f t="shared" si="45"/>
        <v>CL.IC.NE.081003.01</v>
      </c>
    </row>
    <row r="400" spans="1:45" s="167" customFormat="1" ht="15">
      <c r="A400" s="167" t="s">
        <v>7344</v>
      </c>
      <c r="C400" s="61" t="s">
        <v>3574</v>
      </c>
      <c r="E400" s="61" t="s">
        <v>3188</v>
      </c>
      <c r="F400" s="167" t="s">
        <v>7026</v>
      </c>
      <c r="G400" s="167" t="s">
        <v>11497</v>
      </c>
      <c r="H400" s="62" t="s">
        <v>12028</v>
      </c>
      <c r="I400" s="167" t="s">
        <v>7280</v>
      </c>
      <c r="J400" s="63" t="str">
        <f t="shared" si="42"/>
        <v>IC.NE.081004</v>
      </c>
      <c r="K400" s="61" t="s">
        <v>12175</v>
      </c>
      <c r="L400" s="167" t="str">
        <f t="shared" si="41"/>
        <v>Tip sent for C&amp;S</v>
      </c>
      <c r="M400" s="168" t="str">
        <f t="shared" si="43"/>
        <v>PI.IC.NE.081004.01</v>
      </c>
      <c r="O400" s="168" t="str">
        <f t="shared" si="44"/>
        <v>PH.IC.NE.081004.01</v>
      </c>
      <c r="Q400" s="168" t="str">
        <f t="shared" si="45"/>
        <v>CL.IC.NE.081004.01</v>
      </c>
    </row>
    <row r="401" spans="1:17" s="167" customFormat="1" ht="15">
      <c r="A401" s="167" t="s">
        <v>7344</v>
      </c>
      <c r="C401" s="61" t="s">
        <v>3574</v>
      </c>
      <c r="D401" s="167" t="s">
        <v>7281</v>
      </c>
      <c r="E401" s="61" t="s">
        <v>5749</v>
      </c>
      <c r="F401" s="167" t="s">
        <v>7027</v>
      </c>
      <c r="G401" s="167" t="s">
        <v>7117</v>
      </c>
      <c r="H401" s="62" t="s">
        <v>11848</v>
      </c>
      <c r="I401" s="167" t="s">
        <v>7118</v>
      </c>
      <c r="J401" s="63" t="str">
        <f t="shared" si="42"/>
        <v>IC.NE.081101</v>
      </c>
      <c r="K401" s="61" t="s">
        <v>12175</v>
      </c>
      <c r="L401" s="167" t="str">
        <f t="shared" si="41"/>
        <v>Specify centimeters of H2O</v>
      </c>
      <c r="M401" s="168" t="str">
        <f t="shared" si="43"/>
        <v>PI.IC.NE.081101.01</v>
      </c>
      <c r="O401" s="168" t="str">
        <f t="shared" si="44"/>
        <v>PH.IC.NE.081101.01</v>
      </c>
      <c r="Q401" s="168" t="str">
        <f t="shared" si="45"/>
        <v>CL.IC.NE.081101.01</v>
      </c>
    </row>
    <row r="402" spans="1:17" s="167" customFormat="1" ht="15">
      <c r="A402" s="167" t="s">
        <v>7344</v>
      </c>
      <c r="C402" s="61" t="s">
        <v>3574</v>
      </c>
      <c r="D402" s="167" t="s">
        <v>7469</v>
      </c>
      <c r="E402" s="61" t="s">
        <v>3064</v>
      </c>
      <c r="F402" s="167" t="s">
        <v>7036</v>
      </c>
      <c r="G402" s="167" t="s">
        <v>7120</v>
      </c>
      <c r="H402" s="62" t="s">
        <v>11848</v>
      </c>
      <c r="I402" s="167" t="s">
        <v>7121</v>
      </c>
      <c r="J402" s="63" t="str">
        <f t="shared" si="42"/>
        <v>IC.NE.081201</v>
      </c>
      <c r="K402" s="61" t="s">
        <v>12175</v>
      </c>
      <c r="L402" s="167" t="str">
        <f t="shared" si="41"/>
        <v>Intracranial drain</v>
      </c>
      <c r="M402" s="168" t="str">
        <f t="shared" si="43"/>
        <v>PI.IC.NE.081201.01</v>
      </c>
      <c r="O402" s="168" t="str">
        <f t="shared" si="44"/>
        <v>PH.IC.NE.081201.01</v>
      </c>
      <c r="Q402" s="168" t="str">
        <f t="shared" si="45"/>
        <v>CL.IC.NE.081201.01</v>
      </c>
    </row>
    <row r="403" spans="1:17" s="167" customFormat="1" ht="15">
      <c r="A403" s="167" t="s">
        <v>7344</v>
      </c>
      <c r="C403" s="61" t="s">
        <v>3574</v>
      </c>
      <c r="E403" s="61" t="s">
        <v>3064</v>
      </c>
      <c r="F403" s="167" t="s">
        <v>7036</v>
      </c>
      <c r="G403" s="167" t="s">
        <v>7126</v>
      </c>
      <c r="H403" s="62" t="s">
        <v>12030</v>
      </c>
      <c r="I403" s="167" t="s">
        <v>7127</v>
      </c>
      <c r="J403" s="63" t="str">
        <f t="shared" si="42"/>
        <v>IC.NE.081202</v>
      </c>
      <c r="K403" s="61" t="s">
        <v>12175</v>
      </c>
      <c r="L403" s="167" t="str">
        <f t="shared" si="41"/>
        <v>External ventricular drain</v>
      </c>
      <c r="M403" s="168" t="str">
        <f t="shared" si="43"/>
        <v>PI.IC.NE.081202.01</v>
      </c>
      <c r="O403" s="168" t="str">
        <f t="shared" si="44"/>
        <v>PH.IC.NE.081202.01</v>
      </c>
      <c r="Q403" s="168" t="str">
        <f t="shared" si="45"/>
        <v>CL.IC.NE.081202.01</v>
      </c>
    </row>
    <row r="404" spans="1:17" s="167" customFormat="1" ht="15">
      <c r="A404" s="167" t="s">
        <v>7344</v>
      </c>
      <c r="C404" s="61" t="s">
        <v>3574</v>
      </c>
      <c r="E404" s="61" t="s">
        <v>3064</v>
      </c>
      <c r="F404" s="167" t="s">
        <v>7036</v>
      </c>
      <c r="G404" s="167" t="s">
        <v>7128</v>
      </c>
      <c r="H404" s="62" t="s">
        <v>12032</v>
      </c>
      <c r="I404" s="167" t="s">
        <v>7129</v>
      </c>
      <c r="J404" s="63" t="str">
        <f t="shared" si="42"/>
        <v>IC.NE.081203</v>
      </c>
      <c r="K404" s="61" t="s">
        <v>12175</v>
      </c>
      <c r="L404" s="167" t="str">
        <f t="shared" si="41"/>
        <v>Ventriculostomy drain</v>
      </c>
      <c r="M404" s="168" t="str">
        <f t="shared" si="43"/>
        <v>PI.IC.NE.081203.01</v>
      </c>
      <c r="O404" s="168" t="str">
        <f t="shared" si="44"/>
        <v>PH.IC.NE.081203.01</v>
      </c>
      <c r="Q404" s="168" t="str">
        <f t="shared" si="45"/>
        <v>CL.IC.NE.081203.01</v>
      </c>
    </row>
    <row r="405" spans="1:17" s="167" customFormat="1" ht="15">
      <c r="A405" s="167" t="s">
        <v>7344</v>
      </c>
      <c r="C405" s="61" t="s">
        <v>3574</v>
      </c>
      <c r="E405" s="61" t="s">
        <v>3064</v>
      </c>
      <c r="F405" s="167" t="s">
        <v>7036</v>
      </c>
      <c r="G405" s="167" t="s">
        <v>7130</v>
      </c>
      <c r="H405" s="62" t="s">
        <v>12028</v>
      </c>
      <c r="I405" s="167" t="s">
        <v>9226</v>
      </c>
      <c r="J405" s="63" t="str">
        <f t="shared" si="42"/>
        <v>IC.NE.081204</v>
      </c>
      <c r="K405" s="61" t="s">
        <v>12175</v>
      </c>
      <c r="L405" s="167" t="str">
        <f t="shared" si="41"/>
        <v>Lumbar drain</v>
      </c>
      <c r="M405" s="168" t="str">
        <f t="shared" si="43"/>
        <v>PI.IC.NE.081204.01</v>
      </c>
      <c r="O405" s="168" t="str">
        <f t="shared" si="44"/>
        <v>PH.IC.NE.081204.01</v>
      </c>
      <c r="Q405" s="168" t="str">
        <f t="shared" si="45"/>
        <v>CL.IC.NE.081204.01</v>
      </c>
    </row>
    <row r="406" spans="1:17" s="167" customFormat="1" ht="15">
      <c r="A406" s="167" t="s">
        <v>7344</v>
      </c>
      <c r="C406" s="61" t="s">
        <v>3574</v>
      </c>
      <c r="E406" s="61" t="s">
        <v>3064</v>
      </c>
      <c r="F406" s="167" t="s">
        <v>7036</v>
      </c>
      <c r="G406" s="167" t="s">
        <v>6946</v>
      </c>
      <c r="H406" s="62" t="s">
        <v>12210</v>
      </c>
      <c r="I406" s="167" t="s">
        <v>6947</v>
      </c>
      <c r="J406" s="63" t="str">
        <f t="shared" si="42"/>
        <v>IC.NE.081205</v>
      </c>
      <c r="K406" s="61" t="s">
        <v>12175</v>
      </c>
      <c r="L406" s="167" t="str">
        <f t="shared" si="41"/>
        <v>Thoracic drain</v>
      </c>
      <c r="M406" s="168" t="str">
        <f t="shared" si="43"/>
        <v>PI.IC.NE.081205.01</v>
      </c>
      <c r="O406" s="168" t="str">
        <f t="shared" si="44"/>
        <v>PH.IC.NE.081205.01</v>
      </c>
      <c r="Q406" s="168" t="str">
        <f t="shared" si="45"/>
        <v>CL.IC.NE.081205.01</v>
      </c>
    </row>
    <row r="407" spans="1:17" s="167" customFormat="1" ht="15">
      <c r="A407" s="167" t="s">
        <v>7344</v>
      </c>
      <c r="C407" s="61" t="s">
        <v>3574</v>
      </c>
      <c r="E407" s="61" t="s">
        <v>3064</v>
      </c>
      <c r="F407" s="167" t="s">
        <v>7036</v>
      </c>
      <c r="G407" s="167" t="s">
        <v>10478</v>
      </c>
      <c r="H407" s="62" t="s">
        <v>12212</v>
      </c>
      <c r="I407" s="167" t="s">
        <v>12437</v>
      </c>
      <c r="J407" s="63" t="str">
        <f t="shared" si="42"/>
        <v>IC.NE.081206</v>
      </c>
      <c r="K407" s="61" t="s">
        <v>12175</v>
      </c>
      <c r="L407" s="167" t="str">
        <f t="shared" si="41"/>
        <v>Other: specify</v>
      </c>
      <c r="M407" s="168" t="str">
        <f t="shared" si="43"/>
        <v>PI.IC.NE.081206.01</v>
      </c>
      <c r="O407" s="168" t="str">
        <f t="shared" si="44"/>
        <v>PH.IC.NE.081206.01</v>
      </c>
      <c r="Q407" s="168" t="str">
        <f t="shared" si="45"/>
        <v>CL.IC.NE.081206.01</v>
      </c>
    </row>
    <row r="408" spans="1:17" s="167" customFormat="1" ht="15">
      <c r="A408" s="167" t="s">
        <v>7344</v>
      </c>
      <c r="C408" s="61" t="s">
        <v>3574</v>
      </c>
      <c r="D408" s="167" t="s">
        <v>7125</v>
      </c>
      <c r="E408" s="61" t="s">
        <v>5560</v>
      </c>
      <c r="F408" s="167" t="s">
        <v>7725</v>
      </c>
      <c r="G408" s="167" t="s">
        <v>7726</v>
      </c>
      <c r="H408" s="62" t="s">
        <v>11848</v>
      </c>
      <c r="I408" s="167" t="s">
        <v>10215</v>
      </c>
      <c r="J408" s="63" t="str">
        <f t="shared" si="42"/>
        <v>IC.NE.081301</v>
      </c>
      <c r="K408" s="61" t="s">
        <v>12175</v>
      </c>
      <c r="L408" s="167" t="str">
        <f t="shared" si="41"/>
        <v>Specify pressure in millimeter of mercury</v>
      </c>
      <c r="M408" s="168" t="str">
        <f t="shared" si="43"/>
        <v>PI.IC.NE.081301.01</v>
      </c>
      <c r="O408" s="168" t="str">
        <f t="shared" si="44"/>
        <v>PH.IC.NE.081301.01</v>
      </c>
      <c r="Q408" s="168" t="str">
        <f t="shared" si="45"/>
        <v>CL.IC.NE.081301.01</v>
      </c>
    </row>
    <row r="409" spans="1:17" s="167" customFormat="1" ht="15">
      <c r="A409" s="167" t="s">
        <v>7344</v>
      </c>
      <c r="C409" s="61" t="s">
        <v>3574</v>
      </c>
      <c r="D409" s="167" t="s">
        <v>7911</v>
      </c>
      <c r="E409" s="61" t="s">
        <v>4082</v>
      </c>
      <c r="F409" s="167" t="s">
        <v>7727</v>
      </c>
      <c r="G409" s="167" t="s">
        <v>8183</v>
      </c>
      <c r="H409" s="62" t="s">
        <v>11848</v>
      </c>
      <c r="I409" s="167" t="s">
        <v>10532</v>
      </c>
      <c r="J409" s="63" t="str">
        <f t="shared" si="42"/>
        <v>IC.NE.081401</v>
      </c>
      <c r="K409" s="61" t="s">
        <v>12175</v>
      </c>
      <c r="L409" s="167" t="str">
        <f t="shared" si="41"/>
        <v>No redness, pain, swelling</v>
      </c>
      <c r="M409" s="168" t="str">
        <f t="shared" si="43"/>
        <v>PI.IC.NE.081401.01</v>
      </c>
      <c r="O409" s="168" t="str">
        <f t="shared" si="44"/>
        <v>PH.IC.NE.081401.01</v>
      </c>
      <c r="Q409" s="168" t="str">
        <f t="shared" si="45"/>
        <v>CL.IC.NE.081401.01</v>
      </c>
    </row>
    <row r="410" spans="1:17" s="167" customFormat="1" ht="15">
      <c r="A410" s="167" t="s">
        <v>7344</v>
      </c>
      <c r="C410" s="61" t="s">
        <v>3574</v>
      </c>
      <c r="E410" s="61" t="s">
        <v>4082</v>
      </c>
      <c r="F410" s="167" t="s">
        <v>7727</v>
      </c>
      <c r="G410" s="167" t="s">
        <v>8184</v>
      </c>
      <c r="H410" s="62" t="s">
        <v>12030</v>
      </c>
      <c r="I410" s="167" t="s">
        <v>11575</v>
      </c>
      <c r="J410" s="63" t="str">
        <f t="shared" si="42"/>
        <v>IC.NE.081402</v>
      </c>
      <c r="K410" s="61" t="s">
        <v>12175</v>
      </c>
      <c r="L410" s="167" t="str">
        <f t="shared" si="41"/>
        <v>Dressing clean dry intact</v>
      </c>
      <c r="M410" s="168" t="str">
        <f t="shared" si="43"/>
        <v>PI.IC.NE.081402.01</v>
      </c>
      <c r="O410" s="168" t="str">
        <f t="shared" si="44"/>
        <v>PH.IC.NE.081402.01</v>
      </c>
      <c r="Q410" s="168" t="str">
        <f t="shared" si="45"/>
        <v>CL.IC.NE.081402.01</v>
      </c>
    </row>
    <row r="411" spans="1:17" s="167" customFormat="1" ht="15">
      <c r="A411" s="167" t="s">
        <v>7344</v>
      </c>
      <c r="C411" s="61" t="s">
        <v>3574</v>
      </c>
      <c r="E411" s="61" t="s">
        <v>4082</v>
      </c>
      <c r="F411" s="167" t="s">
        <v>7727</v>
      </c>
      <c r="G411" s="167" t="s">
        <v>8465</v>
      </c>
      <c r="H411" s="62" t="s">
        <v>12032</v>
      </c>
      <c r="I411" s="167" t="s">
        <v>8466</v>
      </c>
      <c r="J411" s="63" t="str">
        <f t="shared" si="42"/>
        <v>IC.NE.081403</v>
      </c>
      <c r="K411" s="61" t="s">
        <v>12175</v>
      </c>
      <c r="L411" s="167" t="str">
        <f t="shared" si="41"/>
        <v>Non tender</v>
      </c>
      <c r="M411" s="168" t="str">
        <f t="shared" si="43"/>
        <v>PI.IC.NE.081403.01</v>
      </c>
      <c r="O411" s="168" t="str">
        <f t="shared" si="44"/>
        <v>PH.IC.NE.081403.01</v>
      </c>
      <c r="Q411" s="168" t="str">
        <f t="shared" si="45"/>
        <v>CL.IC.NE.081403.01</v>
      </c>
    </row>
    <row r="412" spans="1:17" s="167" customFormat="1" ht="15">
      <c r="A412" s="167" t="s">
        <v>7344</v>
      </c>
      <c r="C412" s="61" t="s">
        <v>3574</v>
      </c>
      <c r="E412" s="61" t="s">
        <v>4082</v>
      </c>
      <c r="F412" s="167" t="s">
        <v>7727</v>
      </c>
      <c r="G412" s="167" t="s">
        <v>11790</v>
      </c>
      <c r="H412" s="62" t="s">
        <v>12028</v>
      </c>
      <c r="I412" s="167" t="s">
        <v>11790</v>
      </c>
      <c r="J412" s="63" t="str">
        <f t="shared" si="42"/>
        <v>IC.NE.081404</v>
      </c>
      <c r="K412" s="61" t="s">
        <v>12175</v>
      </c>
      <c r="L412" s="167" t="str">
        <f t="shared" si="41"/>
        <v>Erythema</v>
      </c>
      <c r="M412" s="168" t="str">
        <f t="shared" si="43"/>
        <v>PI.IC.NE.081404.01</v>
      </c>
      <c r="O412" s="168" t="str">
        <f t="shared" si="44"/>
        <v>PH.IC.NE.081404.01</v>
      </c>
      <c r="Q412" s="168" t="str">
        <f t="shared" si="45"/>
        <v>CL.IC.NE.081404.01</v>
      </c>
    </row>
    <row r="413" spans="1:17" s="167" customFormat="1" ht="15">
      <c r="A413" s="167" t="s">
        <v>7344</v>
      </c>
      <c r="C413" s="61" t="s">
        <v>3574</v>
      </c>
      <c r="E413" s="61" t="s">
        <v>4082</v>
      </c>
      <c r="F413" s="167" t="s">
        <v>7727</v>
      </c>
      <c r="G413" s="167" t="s">
        <v>8467</v>
      </c>
      <c r="H413" s="62" t="s">
        <v>12210</v>
      </c>
      <c r="I413" s="167" t="s">
        <v>8467</v>
      </c>
      <c r="J413" s="63" t="str">
        <f t="shared" si="42"/>
        <v>IC.NE.081405</v>
      </c>
      <c r="K413" s="61" t="s">
        <v>12175</v>
      </c>
      <c r="L413" s="167" t="str">
        <f t="shared" si="41"/>
        <v>Ecchymosis</v>
      </c>
      <c r="M413" s="168" t="str">
        <f t="shared" si="43"/>
        <v>PI.IC.NE.081405.01</v>
      </c>
      <c r="O413" s="168" t="str">
        <f t="shared" si="44"/>
        <v>PH.IC.NE.081405.01</v>
      </c>
      <c r="Q413" s="168" t="str">
        <f t="shared" si="45"/>
        <v>CL.IC.NE.081405.01</v>
      </c>
    </row>
    <row r="414" spans="1:17" s="167" customFormat="1" ht="15">
      <c r="A414" s="167" t="s">
        <v>7344</v>
      </c>
      <c r="C414" s="61" t="s">
        <v>3574</v>
      </c>
      <c r="E414" s="61" t="s">
        <v>4082</v>
      </c>
      <c r="F414" s="167" t="s">
        <v>7727</v>
      </c>
      <c r="G414" s="167" t="s">
        <v>11798</v>
      </c>
      <c r="H414" s="62" t="s">
        <v>12212</v>
      </c>
      <c r="I414" s="167" t="s">
        <v>11101</v>
      </c>
      <c r="J414" s="63" t="str">
        <f t="shared" si="42"/>
        <v>IC.NE.081406</v>
      </c>
      <c r="K414" s="61" t="s">
        <v>12175</v>
      </c>
      <c r="L414" s="167" t="str">
        <f t="shared" si="41"/>
        <v>Tenderness</v>
      </c>
      <c r="M414" s="168" t="str">
        <f t="shared" si="43"/>
        <v>PI.IC.NE.081406.01</v>
      </c>
      <c r="O414" s="168" t="str">
        <f t="shared" si="44"/>
        <v>PH.IC.NE.081406.01</v>
      </c>
      <c r="Q414" s="168" t="str">
        <f t="shared" si="45"/>
        <v>CL.IC.NE.081406.01</v>
      </c>
    </row>
    <row r="415" spans="1:17" s="167" customFormat="1" ht="15">
      <c r="A415" s="167" t="s">
        <v>7344</v>
      </c>
      <c r="C415" s="61" t="s">
        <v>3574</v>
      </c>
      <c r="E415" s="61" t="s">
        <v>4082</v>
      </c>
      <c r="F415" s="167" t="s">
        <v>7727</v>
      </c>
      <c r="G415" s="167" t="s">
        <v>11800</v>
      </c>
      <c r="H415" s="62" t="s">
        <v>12225</v>
      </c>
      <c r="I415" s="167" t="s">
        <v>11800</v>
      </c>
      <c r="J415" s="63" t="str">
        <f t="shared" si="42"/>
        <v>IC.NE.081407</v>
      </c>
      <c r="K415" s="61" t="s">
        <v>12175</v>
      </c>
      <c r="L415" s="167" t="str">
        <f t="shared" si="41"/>
        <v>Swelling</v>
      </c>
      <c r="M415" s="168" t="str">
        <f t="shared" si="43"/>
        <v>PI.IC.NE.081407.01</v>
      </c>
      <c r="O415" s="168" t="str">
        <f t="shared" si="44"/>
        <v>PH.IC.NE.081407.01</v>
      </c>
      <c r="Q415" s="168" t="str">
        <f t="shared" si="45"/>
        <v>CL.IC.NE.081407.01</v>
      </c>
    </row>
    <row r="416" spans="1:17" s="167" customFormat="1" ht="15">
      <c r="A416" s="167" t="s">
        <v>7344</v>
      </c>
      <c r="C416" s="61" t="s">
        <v>3574</v>
      </c>
      <c r="E416" s="61" t="s">
        <v>4082</v>
      </c>
      <c r="F416" s="167" t="s">
        <v>7727</v>
      </c>
      <c r="G416" s="167" t="s">
        <v>11792</v>
      </c>
      <c r="H416" s="62" t="s">
        <v>11638</v>
      </c>
      <c r="I416" s="167" t="s">
        <v>11792</v>
      </c>
      <c r="J416" s="63" t="str">
        <f t="shared" si="42"/>
        <v>IC.NE.081408</v>
      </c>
      <c r="K416" s="61" t="s">
        <v>12175</v>
      </c>
      <c r="L416" s="167" t="str">
        <f t="shared" si="41"/>
        <v>Hematoma</v>
      </c>
      <c r="M416" s="168" t="str">
        <f t="shared" si="43"/>
        <v>PI.IC.NE.081408.01</v>
      </c>
      <c r="O416" s="168" t="str">
        <f t="shared" si="44"/>
        <v>PH.IC.NE.081408.01</v>
      </c>
      <c r="Q416" s="168" t="str">
        <f t="shared" si="45"/>
        <v>CL.IC.NE.081408.01</v>
      </c>
    </row>
    <row r="417" spans="1:45" s="145" customFormat="1" ht="16">
      <c r="A417" s="145" t="s">
        <v>7344</v>
      </c>
      <c r="C417" s="170" t="s">
        <v>3574</v>
      </c>
      <c r="E417" s="170" t="s">
        <v>4082</v>
      </c>
      <c r="F417" s="145" t="s">
        <v>7727</v>
      </c>
      <c r="G417" s="145" t="s">
        <v>7300</v>
      </c>
      <c r="H417" s="170" t="s">
        <v>3690</v>
      </c>
      <c r="I417" s="145" t="s">
        <v>11546</v>
      </c>
      <c r="J417" s="171" t="str">
        <f t="shared" si="42"/>
        <v>IC.NE.081409</v>
      </c>
      <c r="K417" s="170" t="s">
        <v>12175</v>
      </c>
      <c r="L417" s="145" t="str">
        <f t="shared" si="41"/>
        <v>Serosanguinous drainage</v>
      </c>
      <c r="M417" s="171" t="str">
        <f t="shared" si="43"/>
        <v>PI.IC.NE.081409.01</v>
      </c>
      <c r="O417" s="171" t="str">
        <f t="shared" si="44"/>
        <v>PH.IC.NE.081409.01</v>
      </c>
      <c r="Q417" s="171" t="str">
        <f t="shared" si="45"/>
        <v>CL.IC.NE.081409.01</v>
      </c>
      <c r="AR417" s="145" t="s">
        <v>12773</v>
      </c>
      <c r="AS417" s="145">
        <v>1749</v>
      </c>
    </row>
    <row r="418" spans="1:45" s="145" customFormat="1" ht="16">
      <c r="A418" s="145" t="s">
        <v>7344</v>
      </c>
      <c r="C418" s="170" t="s">
        <v>3574</v>
      </c>
      <c r="E418" s="170" t="s">
        <v>4082</v>
      </c>
      <c r="F418" s="145" t="s">
        <v>7727</v>
      </c>
      <c r="G418" s="145" t="s">
        <v>7301</v>
      </c>
      <c r="H418" s="170" t="s">
        <v>3188</v>
      </c>
      <c r="I418" s="145" t="s">
        <v>11548</v>
      </c>
      <c r="J418" s="171" t="str">
        <f t="shared" si="42"/>
        <v>IC.NE.081410</v>
      </c>
      <c r="K418" s="170" t="s">
        <v>12175</v>
      </c>
      <c r="L418" s="145" t="str">
        <f t="shared" si="41"/>
        <v>Serous drainage</v>
      </c>
      <c r="M418" s="171" t="str">
        <f t="shared" si="43"/>
        <v>PI.IC.NE.081410.01</v>
      </c>
      <c r="O418" s="171" t="str">
        <f t="shared" si="44"/>
        <v>PH.IC.NE.081410.01</v>
      </c>
      <c r="Q418" s="171" t="str">
        <f t="shared" si="45"/>
        <v>CL.IC.NE.081410.01</v>
      </c>
      <c r="AR418" s="145" t="s">
        <v>12773</v>
      </c>
      <c r="AS418" s="145">
        <v>1749</v>
      </c>
    </row>
    <row r="419" spans="1:45" s="145" customFormat="1" ht="16">
      <c r="A419" s="145" t="s">
        <v>7344</v>
      </c>
      <c r="C419" s="170" t="s">
        <v>3574</v>
      </c>
      <c r="E419" s="170" t="s">
        <v>4082</v>
      </c>
      <c r="F419" s="145" t="s">
        <v>7727</v>
      </c>
      <c r="G419" s="145" t="s">
        <v>7915</v>
      </c>
      <c r="H419" s="170" t="s">
        <v>5749</v>
      </c>
      <c r="I419" s="145" t="s">
        <v>11554</v>
      </c>
      <c r="J419" s="171" t="str">
        <f t="shared" si="42"/>
        <v>IC.NE.081411</v>
      </c>
      <c r="K419" s="170" t="s">
        <v>12175</v>
      </c>
      <c r="L419" s="145" t="str">
        <f t="shared" si="41"/>
        <v>Purulent drainage</v>
      </c>
      <c r="M419" s="171" t="str">
        <f t="shared" si="43"/>
        <v>PI.IC.NE.081411.01</v>
      </c>
      <c r="O419" s="171" t="str">
        <f t="shared" si="44"/>
        <v>PH.IC.NE.081411.01</v>
      </c>
      <c r="Q419" s="171" t="str">
        <f t="shared" si="45"/>
        <v>CL.IC.NE.081411.01</v>
      </c>
      <c r="AR419" s="145" t="s">
        <v>12773</v>
      </c>
      <c r="AS419" s="145">
        <v>1749</v>
      </c>
    </row>
    <row r="420" spans="1:45" s="167" customFormat="1" ht="15">
      <c r="A420" s="167" t="s">
        <v>7344</v>
      </c>
      <c r="C420" s="61" t="s">
        <v>3574</v>
      </c>
      <c r="E420" s="61" t="s">
        <v>4082</v>
      </c>
      <c r="F420" s="167" t="s">
        <v>7727</v>
      </c>
      <c r="G420" s="167" t="s">
        <v>7024</v>
      </c>
      <c r="H420" s="61" t="s">
        <v>3064</v>
      </c>
      <c r="I420" s="167" t="s">
        <v>7024</v>
      </c>
      <c r="J420" s="63" t="str">
        <f t="shared" si="42"/>
        <v>IC.NE.081412</v>
      </c>
      <c r="K420" s="61" t="s">
        <v>12175</v>
      </c>
      <c r="L420" s="167" t="str">
        <f t="shared" si="41"/>
        <v>Clean</v>
      </c>
      <c r="M420" s="168" t="str">
        <f t="shared" si="43"/>
        <v>PI.IC.NE.081412.01</v>
      </c>
      <c r="O420" s="168" t="str">
        <f t="shared" si="44"/>
        <v>PH.IC.NE.081412.01</v>
      </c>
      <c r="Q420" s="168" t="str">
        <f t="shared" si="45"/>
        <v>CL.IC.NE.081412.01</v>
      </c>
    </row>
    <row r="421" spans="1:45" s="167" customFormat="1" ht="15">
      <c r="A421" s="167" t="s">
        <v>7344</v>
      </c>
      <c r="C421" s="61" t="s">
        <v>3574</v>
      </c>
      <c r="E421" s="61" t="s">
        <v>4082</v>
      </c>
      <c r="F421" s="167" t="s">
        <v>7727</v>
      </c>
      <c r="G421" s="167" t="s">
        <v>7296</v>
      </c>
      <c r="H421" s="61" t="s">
        <v>5560</v>
      </c>
      <c r="I421" s="167" t="s">
        <v>7296</v>
      </c>
      <c r="J421" s="63" t="str">
        <f t="shared" si="42"/>
        <v>IC.NE.081413</v>
      </c>
      <c r="K421" s="61" t="s">
        <v>12175</v>
      </c>
      <c r="L421" s="167" t="str">
        <f t="shared" si="41"/>
        <v>Dry</v>
      </c>
      <c r="M421" s="168" t="str">
        <f t="shared" si="43"/>
        <v>PI.IC.NE.081413.01</v>
      </c>
      <c r="O421" s="168" t="str">
        <f t="shared" si="44"/>
        <v>PH.IC.NE.081413.01</v>
      </c>
      <c r="Q421" s="168" t="str">
        <f t="shared" si="45"/>
        <v>CL.IC.NE.081413.01</v>
      </c>
      <c r="R421" s="167" t="s">
        <v>12465</v>
      </c>
      <c r="S421" s="167">
        <v>72</v>
      </c>
    </row>
    <row r="422" spans="1:45" s="167" customFormat="1" ht="15">
      <c r="A422" s="167" t="s">
        <v>7344</v>
      </c>
      <c r="C422" s="61" t="s">
        <v>3574</v>
      </c>
      <c r="E422" s="61" t="s">
        <v>4082</v>
      </c>
      <c r="F422" s="167" t="s">
        <v>7727</v>
      </c>
      <c r="G422" s="167" t="s">
        <v>9339</v>
      </c>
      <c r="H422" s="61" t="s">
        <v>4082</v>
      </c>
      <c r="I422" s="167" t="s">
        <v>9339</v>
      </c>
      <c r="J422" s="63" t="str">
        <f t="shared" si="42"/>
        <v>IC.NE.081414</v>
      </c>
      <c r="K422" s="61" t="s">
        <v>12175</v>
      </c>
      <c r="L422" s="167" t="str">
        <f t="shared" si="41"/>
        <v>Intact</v>
      </c>
      <c r="M422" s="168" t="str">
        <f t="shared" si="43"/>
        <v>PI.IC.NE.081414.01</v>
      </c>
      <c r="O422" s="168" t="str">
        <f t="shared" si="44"/>
        <v>PH.IC.NE.081414.01</v>
      </c>
      <c r="Q422" s="168" t="str">
        <f t="shared" si="45"/>
        <v>CL.IC.NE.081414.01</v>
      </c>
      <c r="R422" s="167" t="s">
        <v>12465</v>
      </c>
      <c r="S422" s="167">
        <v>73</v>
      </c>
    </row>
    <row r="423" spans="1:45" s="167" customFormat="1" ht="15">
      <c r="A423" s="167" t="s">
        <v>7344</v>
      </c>
      <c r="C423" s="61" t="s">
        <v>3574</v>
      </c>
      <c r="E423" s="61" t="s">
        <v>4082</v>
      </c>
      <c r="F423" s="167" t="s">
        <v>7727</v>
      </c>
      <c r="G423" s="167" t="s">
        <v>7196</v>
      </c>
      <c r="H423" s="61" t="s">
        <v>7456</v>
      </c>
      <c r="I423" s="167" t="s">
        <v>7196</v>
      </c>
      <c r="J423" s="63" t="str">
        <f t="shared" si="42"/>
        <v>IC.NE.081415</v>
      </c>
      <c r="K423" s="61" t="s">
        <v>12175</v>
      </c>
      <c r="L423" s="167" t="str">
        <f t="shared" si="41"/>
        <v>Covered</v>
      </c>
      <c r="M423" s="168" t="str">
        <f t="shared" si="43"/>
        <v>PI.IC.NE.081415.01</v>
      </c>
      <c r="O423" s="168" t="str">
        <f t="shared" si="44"/>
        <v>PH.IC.NE.081415.01</v>
      </c>
      <c r="Q423" s="168" t="str">
        <f t="shared" si="45"/>
        <v>CL.IC.NE.081415.01</v>
      </c>
      <c r="R423" s="167" t="s">
        <v>12465</v>
      </c>
      <c r="S423" s="167">
        <v>81</v>
      </c>
    </row>
    <row r="424" spans="1:45" s="167" customFormat="1" ht="15">
      <c r="A424" s="167" t="s">
        <v>7344</v>
      </c>
      <c r="C424" s="61" t="s">
        <v>3574</v>
      </c>
      <c r="E424" s="61" t="s">
        <v>4082</v>
      </c>
      <c r="F424" s="167" t="s">
        <v>7727</v>
      </c>
      <c r="G424" s="167" t="s">
        <v>7339</v>
      </c>
      <c r="H424" s="61" t="s">
        <v>7863</v>
      </c>
      <c r="I424" s="167" t="s">
        <v>7135</v>
      </c>
      <c r="J424" s="63" t="str">
        <f t="shared" si="42"/>
        <v>IC.NE.081416</v>
      </c>
      <c r="K424" s="61" t="s">
        <v>2379</v>
      </c>
      <c r="L424" s="167" t="str">
        <f t="shared" si="41"/>
        <v>Unable to assess</v>
      </c>
      <c r="M424" s="168" t="str">
        <f t="shared" si="43"/>
        <v>PI.IC.NE.081416.01</v>
      </c>
      <c r="O424" s="168" t="str">
        <f t="shared" si="44"/>
        <v>PH.IC.NE.081416.01</v>
      </c>
      <c r="Q424" s="168" t="str">
        <f t="shared" si="45"/>
        <v>CL.IC.NE.081416.01</v>
      </c>
      <c r="R424" s="167" t="s">
        <v>12465</v>
      </c>
      <c r="S424" s="167">
        <v>82</v>
      </c>
    </row>
    <row r="425" spans="1:45" s="167" customFormat="1" ht="15">
      <c r="A425" s="167" t="s">
        <v>7344</v>
      </c>
      <c r="C425" s="61" t="s">
        <v>3574</v>
      </c>
      <c r="D425" s="167" t="s">
        <v>8426</v>
      </c>
      <c r="E425" s="61" t="s">
        <v>7456</v>
      </c>
      <c r="F425" s="167" t="s">
        <v>7728</v>
      </c>
      <c r="G425" s="167" t="s">
        <v>7177</v>
      </c>
      <c r="H425" s="62" t="s">
        <v>11848</v>
      </c>
      <c r="I425" s="167" t="s">
        <v>7177</v>
      </c>
      <c r="J425" s="63" t="str">
        <f t="shared" si="42"/>
        <v>IC.NE.081501</v>
      </c>
      <c r="K425" s="61" t="s">
        <v>2379</v>
      </c>
      <c r="L425" s="167" t="str">
        <f t="shared" si="41"/>
        <v>Manometer</v>
      </c>
      <c r="M425" s="168" t="str">
        <f t="shared" si="43"/>
        <v>PI.IC.NE.081501.01</v>
      </c>
      <c r="O425" s="168" t="str">
        <f t="shared" si="44"/>
        <v>PH.IC.NE.081501.01</v>
      </c>
      <c r="Q425" s="168" t="str">
        <f t="shared" si="45"/>
        <v>CL.IC.NE.081501.01</v>
      </c>
    </row>
    <row r="426" spans="1:45" s="167" customFormat="1" ht="15">
      <c r="A426" s="167" t="s">
        <v>7344</v>
      </c>
      <c r="C426" s="61" t="s">
        <v>3574</v>
      </c>
      <c r="E426" s="61" t="s">
        <v>7456</v>
      </c>
      <c r="F426" s="167" t="s">
        <v>7728</v>
      </c>
      <c r="G426" s="167" t="s">
        <v>7178</v>
      </c>
      <c r="H426" s="62" t="s">
        <v>12030</v>
      </c>
      <c r="I426" s="167" t="s">
        <v>7178</v>
      </c>
      <c r="J426" s="63" t="str">
        <f t="shared" si="42"/>
        <v>IC.NE.081502</v>
      </c>
      <c r="K426" s="61" t="s">
        <v>12175</v>
      </c>
      <c r="L426" s="167" t="str">
        <f t="shared" si="41"/>
        <v>Monitor</v>
      </c>
      <c r="M426" s="168" t="str">
        <f t="shared" si="43"/>
        <v>PI.IC.NE.081502.01</v>
      </c>
      <c r="O426" s="168" t="str">
        <f t="shared" si="44"/>
        <v>PH.IC.NE.081502.01</v>
      </c>
      <c r="Q426" s="168" t="str">
        <f t="shared" si="45"/>
        <v>CL.IC.NE.081502.01</v>
      </c>
    </row>
    <row r="427" spans="1:45" s="167" customFormat="1" ht="15">
      <c r="A427" s="167" t="s">
        <v>7344</v>
      </c>
      <c r="C427" s="61" t="s">
        <v>3574</v>
      </c>
      <c r="E427" s="61" t="s">
        <v>7456</v>
      </c>
      <c r="F427" s="167" t="s">
        <v>7728</v>
      </c>
      <c r="G427" s="167" t="s">
        <v>7179</v>
      </c>
      <c r="H427" s="62" t="s">
        <v>12032</v>
      </c>
      <c r="I427" s="167" t="s">
        <v>7180</v>
      </c>
      <c r="J427" s="63" t="str">
        <f t="shared" si="42"/>
        <v>IC.NE.081503</v>
      </c>
      <c r="K427" s="61" t="s">
        <v>12175</v>
      </c>
      <c r="L427" s="167" t="str">
        <f t="shared" si="41"/>
        <v>Bulb suction</v>
      </c>
      <c r="M427" s="168" t="str">
        <f t="shared" si="43"/>
        <v>PI.IC.NE.081503.01</v>
      </c>
      <c r="O427" s="168" t="str">
        <f t="shared" si="44"/>
        <v>PH.IC.NE.081503.01</v>
      </c>
      <c r="Q427" s="168" t="str">
        <f t="shared" si="45"/>
        <v>CL.IC.NE.081503.01</v>
      </c>
    </row>
    <row r="428" spans="1:45" s="167" customFormat="1" ht="15">
      <c r="A428" s="167" t="s">
        <v>7344</v>
      </c>
      <c r="C428" s="61" t="s">
        <v>3574</v>
      </c>
      <c r="E428" s="61" t="s">
        <v>7456</v>
      </c>
      <c r="F428" s="167" t="s">
        <v>7728</v>
      </c>
      <c r="G428" s="167" t="s">
        <v>7181</v>
      </c>
      <c r="H428" s="62" t="s">
        <v>12028</v>
      </c>
      <c r="I428" s="167" t="s">
        <v>7352</v>
      </c>
      <c r="J428" s="63" t="str">
        <f t="shared" si="42"/>
        <v>IC.NE.081504</v>
      </c>
      <c r="K428" s="61" t="s">
        <v>12175</v>
      </c>
      <c r="L428" s="167" t="str">
        <f t="shared" si="41"/>
        <v>Clamped intermittently</v>
      </c>
      <c r="M428" s="168" t="str">
        <f t="shared" si="43"/>
        <v>PI.IC.NE.081504.01</v>
      </c>
      <c r="O428" s="168" t="str">
        <f t="shared" si="44"/>
        <v>PH.IC.NE.081504.01</v>
      </c>
      <c r="Q428" s="168" t="str">
        <f t="shared" si="45"/>
        <v>CL.IC.NE.081504.01</v>
      </c>
    </row>
    <row r="429" spans="1:45" s="167" customFormat="1" ht="15">
      <c r="A429" s="167" t="s">
        <v>7344</v>
      </c>
      <c r="C429" s="61" t="s">
        <v>3574</v>
      </c>
      <c r="E429" s="61" t="s">
        <v>7456</v>
      </c>
      <c r="F429" s="167" t="s">
        <v>7728</v>
      </c>
      <c r="G429" s="167" t="s">
        <v>7353</v>
      </c>
      <c r="H429" s="62" t="s">
        <v>12210</v>
      </c>
      <c r="I429" s="167" t="s">
        <v>7354</v>
      </c>
      <c r="J429" s="63" t="str">
        <f t="shared" si="42"/>
        <v>IC.NE.081505</v>
      </c>
      <c r="K429" s="61" t="s">
        <v>12175</v>
      </c>
      <c r="L429" s="167" t="str">
        <f t="shared" si="41"/>
        <v>Clamped while out of bed</v>
      </c>
      <c r="M429" s="168" t="str">
        <f t="shared" si="43"/>
        <v>PI.IC.NE.081505.01</v>
      </c>
      <c r="O429" s="168" t="str">
        <f t="shared" si="44"/>
        <v>PH.IC.NE.081505.01</v>
      </c>
      <c r="Q429" s="168" t="str">
        <f t="shared" si="45"/>
        <v>CL.IC.NE.081505.01</v>
      </c>
    </row>
    <row r="430" spans="1:45" s="167" customFormat="1" ht="15">
      <c r="A430" s="167" t="s">
        <v>7344</v>
      </c>
      <c r="C430" s="61" t="s">
        <v>3574</v>
      </c>
      <c r="E430" s="61" t="s">
        <v>7456</v>
      </c>
      <c r="F430" s="167" t="s">
        <v>7728</v>
      </c>
      <c r="G430" s="167" t="s">
        <v>7381</v>
      </c>
      <c r="H430" s="62" t="s">
        <v>12212</v>
      </c>
      <c r="I430" s="167" t="s">
        <v>7382</v>
      </c>
      <c r="J430" s="63" t="str">
        <f t="shared" si="42"/>
        <v>IC.NE.081506</v>
      </c>
      <c r="K430" s="61" t="s">
        <v>12175</v>
      </c>
      <c r="L430" s="167" t="str">
        <f t="shared" si="41"/>
        <v>Clamped continuously</v>
      </c>
      <c r="M430" s="168" t="str">
        <f t="shared" si="43"/>
        <v>PI.IC.NE.081506.01</v>
      </c>
      <c r="O430" s="168" t="str">
        <f t="shared" si="44"/>
        <v>PH.IC.NE.081506.01</v>
      </c>
      <c r="Q430" s="168" t="str">
        <f t="shared" si="45"/>
        <v>CL.IC.NE.081506.01</v>
      </c>
    </row>
    <row r="431" spans="1:45" s="167" customFormat="1" ht="15">
      <c r="A431" s="167" t="s">
        <v>7344</v>
      </c>
      <c r="C431" s="61" t="s">
        <v>3574</v>
      </c>
      <c r="E431" s="61" t="s">
        <v>7456</v>
      </c>
      <c r="F431" s="167" t="s">
        <v>7728</v>
      </c>
      <c r="G431" s="167" t="s">
        <v>7383</v>
      </c>
      <c r="H431" s="62" t="s">
        <v>12225</v>
      </c>
      <c r="I431" s="167" t="s">
        <v>7384</v>
      </c>
      <c r="J431" s="63" t="str">
        <f t="shared" si="42"/>
        <v>IC.NE.081507</v>
      </c>
      <c r="K431" s="61" t="s">
        <v>12175</v>
      </c>
      <c r="L431" s="167" t="str">
        <f t="shared" si="41"/>
        <v>Drain continuously</v>
      </c>
      <c r="M431" s="168" t="str">
        <f t="shared" si="43"/>
        <v>PI.IC.NE.081507.01</v>
      </c>
      <c r="O431" s="168" t="str">
        <f t="shared" si="44"/>
        <v>PH.IC.NE.081507.01</v>
      </c>
      <c r="Q431" s="168" t="str">
        <f t="shared" si="45"/>
        <v>CL.IC.NE.081507.01</v>
      </c>
    </row>
    <row r="432" spans="1:45" s="167" customFormat="1" ht="15">
      <c r="A432" s="167" t="s">
        <v>7344</v>
      </c>
      <c r="C432" s="61" t="s">
        <v>3574</v>
      </c>
      <c r="E432" s="61" t="s">
        <v>7456</v>
      </c>
      <c r="F432" s="167" t="s">
        <v>7728</v>
      </c>
      <c r="G432" s="167" t="s">
        <v>7541</v>
      </c>
      <c r="H432" s="62" t="s">
        <v>11638</v>
      </c>
      <c r="I432" s="167" t="s">
        <v>7542</v>
      </c>
      <c r="J432" s="63" t="str">
        <f t="shared" si="42"/>
        <v>IC.NE.081508</v>
      </c>
      <c r="K432" s="61" t="s">
        <v>12175</v>
      </c>
      <c r="L432" s="167" t="str">
        <f t="shared" ref="L432:L498" si="46">G432</f>
        <v>Do not empty drain</v>
      </c>
      <c r="M432" s="168" t="str">
        <f t="shared" si="43"/>
        <v>PI.IC.NE.081508.01</v>
      </c>
      <c r="O432" s="168" t="str">
        <f t="shared" si="44"/>
        <v>PH.IC.NE.081508.01</v>
      </c>
      <c r="Q432" s="168" t="str">
        <f t="shared" si="45"/>
        <v>CL.IC.NE.081508.01</v>
      </c>
    </row>
    <row r="433" spans="1:25" s="167" customFormat="1" ht="15">
      <c r="A433" s="167" t="s">
        <v>7344</v>
      </c>
      <c r="C433" s="61" t="s">
        <v>3574</v>
      </c>
      <c r="E433" s="61" t="s">
        <v>7456</v>
      </c>
      <c r="F433" s="167" t="s">
        <v>7728</v>
      </c>
      <c r="G433" s="167" t="s">
        <v>10123</v>
      </c>
      <c r="H433" s="61" t="s">
        <v>3690</v>
      </c>
      <c r="I433" s="167" t="s">
        <v>11841</v>
      </c>
      <c r="J433" s="63" t="str">
        <f t="shared" si="42"/>
        <v>IC.NE.081509</v>
      </c>
      <c r="K433" s="61" t="s">
        <v>12175</v>
      </c>
      <c r="L433" s="167" t="str">
        <f t="shared" si="46"/>
        <v>Discontinued</v>
      </c>
      <c r="M433" s="168" t="str">
        <f t="shared" si="43"/>
        <v>PI.IC.NE.081509.01</v>
      </c>
      <c r="O433" s="168" t="str">
        <f t="shared" si="44"/>
        <v>PH.IC.NE.081509.01</v>
      </c>
      <c r="Q433" s="168" t="str">
        <f t="shared" si="45"/>
        <v>CL.IC.NE.081509.01</v>
      </c>
    </row>
    <row r="434" spans="1:25" s="167" customFormat="1" ht="15">
      <c r="A434" s="167" t="s">
        <v>7344</v>
      </c>
      <c r="C434" s="61" t="s">
        <v>3574</v>
      </c>
      <c r="E434" s="61" t="s">
        <v>7456</v>
      </c>
      <c r="F434" s="167" t="s">
        <v>7728</v>
      </c>
      <c r="G434" s="167" t="s">
        <v>10884</v>
      </c>
      <c r="H434" s="61" t="s">
        <v>3188</v>
      </c>
      <c r="I434" s="167" t="s">
        <v>12437</v>
      </c>
      <c r="J434" s="63" t="str">
        <f t="shared" si="42"/>
        <v>IC.NE.081510</v>
      </c>
      <c r="K434" s="61" t="s">
        <v>12175</v>
      </c>
      <c r="L434" s="167" t="str">
        <f t="shared" si="46"/>
        <v>Other:  specify</v>
      </c>
      <c r="M434" s="168" t="str">
        <f t="shared" si="43"/>
        <v>PI.IC.NE.081510.01</v>
      </c>
      <c r="O434" s="168" t="str">
        <f t="shared" si="44"/>
        <v>PH.IC.NE.081510.01</v>
      </c>
      <c r="Q434" s="168" t="str">
        <f t="shared" si="45"/>
        <v>CL.IC.NE.081510.01</v>
      </c>
    </row>
    <row r="435" spans="1:25" s="167" customFormat="1" ht="15">
      <c r="A435" s="167" t="s">
        <v>7344</v>
      </c>
      <c r="C435" s="61" t="s">
        <v>12349</v>
      </c>
      <c r="E435" s="61" t="s">
        <v>7456</v>
      </c>
      <c r="F435" s="167" t="s">
        <v>12804</v>
      </c>
      <c r="G435" s="167" t="s">
        <v>12803</v>
      </c>
      <c r="H435" s="61" t="s">
        <v>12344</v>
      </c>
      <c r="J435" s="63" t="str">
        <f t="shared" si="42"/>
        <v>IC.NE.081511</v>
      </c>
      <c r="K435" s="61" t="s">
        <v>2206</v>
      </c>
      <c r="L435" s="167" t="str">
        <f t="shared" si="46"/>
        <v>Self Discontinued</v>
      </c>
      <c r="M435" s="168" t="str">
        <f t="shared" si="43"/>
        <v>PI.IC.NE.081511.01</v>
      </c>
      <c r="O435" s="168" t="str">
        <f t="shared" si="44"/>
        <v>PH.IC.NE.081511.01</v>
      </c>
      <c r="Q435" s="168" t="str">
        <f t="shared" si="45"/>
        <v>CL.IC.NE.081511.01</v>
      </c>
      <c r="X435" s="167" t="s">
        <v>12564</v>
      </c>
      <c r="Y435" s="167">
        <v>1124</v>
      </c>
    </row>
    <row r="436" spans="1:25" s="167" customFormat="1" ht="15">
      <c r="A436" s="167" t="s">
        <v>7344</v>
      </c>
      <c r="C436" s="61" t="s">
        <v>3574</v>
      </c>
      <c r="D436" s="167" t="s">
        <v>7543</v>
      </c>
      <c r="E436" s="61" t="s">
        <v>7863</v>
      </c>
      <c r="F436" s="167" t="s">
        <v>7451</v>
      </c>
      <c r="G436" s="167" t="s">
        <v>11538</v>
      </c>
      <c r="H436" s="62" t="s">
        <v>11848</v>
      </c>
      <c r="I436" s="167" t="s">
        <v>11837</v>
      </c>
      <c r="J436" s="63" t="str">
        <f t="shared" si="42"/>
        <v>IC.NE.081601</v>
      </c>
      <c r="K436" s="61" t="s">
        <v>12175</v>
      </c>
      <c r="L436" s="167" t="str">
        <f t="shared" si="46"/>
        <v>Tubing/system present on admit</v>
      </c>
      <c r="M436" s="168" t="str">
        <f t="shared" si="43"/>
        <v>PI.IC.NE.081601.01</v>
      </c>
      <c r="O436" s="168" t="str">
        <f t="shared" si="44"/>
        <v>PH.IC.NE.081601.01</v>
      </c>
      <c r="Q436" s="168" t="str">
        <f t="shared" si="45"/>
        <v>CL.IC.NE.081601.01</v>
      </c>
    </row>
    <row r="437" spans="1:25" s="167" customFormat="1" ht="15">
      <c r="A437" s="167" t="s">
        <v>7344</v>
      </c>
      <c r="C437" s="61" t="s">
        <v>3574</v>
      </c>
      <c r="E437" s="61" t="s">
        <v>7863</v>
      </c>
      <c r="F437" s="167" t="s">
        <v>7451</v>
      </c>
      <c r="G437" s="167" t="s">
        <v>11382</v>
      </c>
      <c r="H437" s="62" t="s">
        <v>12030</v>
      </c>
      <c r="I437" s="167" t="s">
        <v>8391</v>
      </c>
      <c r="J437" s="63" t="str">
        <f t="shared" si="42"/>
        <v>IC.NE.081602</v>
      </c>
      <c r="K437" s="61" t="s">
        <v>12175</v>
      </c>
      <c r="L437" s="167" t="str">
        <f t="shared" si="46"/>
        <v>Tubing new/changed</v>
      </c>
      <c r="M437" s="168" t="str">
        <f t="shared" si="43"/>
        <v>PI.IC.NE.081602.01</v>
      </c>
      <c r="O437" s="168" t="str">
        <f t="shared" si="44"/>
        <v>PH.IC.NE.081602.01</v>
      </c>
      <c r="Q437" s="168" t="str">
        <f t="shared" si="45"/>
        <v>CL.IC.NE.081602.01</v>
      </c>
    </row>
    <row r="438" spans="1:25" s="167" customFormat="1" ht="15">
      <c r="A438" s="167" t="s">
        <v>7344</v>
      </c>
      <c r="C438" s="61" t="s">
        <v>3574</v>
      </c>
      <c r="E438" s="61" t="s">
        <v>7863</v>
      </c>
      <c r="F438" s="167" t="s">
        <v>7451</v>
      </c>
      <c r="G438" s="167" t="s">
        <v>11385</v>
      </c>
      <c r="H438" s="62" t="s">
        <v>12032</v>
      </c>
      <c r="I438" s="167" t="s">
        <v>11386</v>
      </c>
      <c r="J438" s="63" t="str">
        <f t="shared" si="42"/>
        <v>IC.NE.081603</v>
      </c>
      <c r="K438" s="61" t="s">
        <v>12175</v>
      </c>
      <c r="L438" s="167" t="str">
        <f t="shared" si="46"/>
        <v>Transducer new/changed</v>
      </c>
      <c r="M438" s="168" t="str">
        <f t="shared" si="43"/>
        <v>PI.IC.NE.081603.01</v>
      </c>
      <c r="O438" s="168" t="str">
        <f t="shared" si="44"/>
        <v>PH.IC.NE.081603.01</v>
      </c>
      <c r="Q438" s="168" t="str">
        <f t="shared" si="45"/>
        <v>CL.IC.NE.081603.01</v>
      </c>
    </row>
    <row r="439" spans="1:25" s="167" customFormat="1" ht="15">
      <c r="A439" s="167" t="s">
        <v>7344</v>
      </c>
      <c r="C439" s="61" t="s">
        <v>3574</v>
      </c>
      <c r="E439" s="61" t="s">
        <v>7863</v>
      </c>
      <c r="F439" s="167" t="s">
        <v>7451</v>
      </c>
      <c r="G439" s="167" t="s">
        <v>10111</v>
      </c>
      <c r="H439" s="62" t="s">
        <v>12028</v>
      </c>
      <c r="I439" s="167" t="s">
        <v>11527</v>
      </c>
      <c r="J439" s="63" t="str">
        <f t="shared" si="42"/>
        <v>IC.NE.081604</v>
      </c>
      <c r="K439" s="61" t="s">
        <v>12175</v>
      </c>
      <c r="L439" s="167" t="str">
        <f t="shared" si="46"/>
        <v>Bag changed:  specify date/time</v>
      </c>
      <c r="M439" s="168" t="str">
        <f t="shared" si="43"/>
        <v>PI.IC.NE.081604.01</v>
      </c>
      <c r="O439" s="168" t="str">
        <f t="shared" si="44"/>
        <v>PH.IC.NE.081604.01</v>
      </c>
      <c r="Q439" s="168" t="str">
        <f t="shared" si="45"/>
        <v>CL.IC.NE.081604.01</v>
      </c>
    </row>
    <row r="440" spans="1:25" s="167" customFormat="1" ht="15">
      <c r="A440" s="167" t="s">
        <v>7344</v>
      </c>
      <c r="C440" s="61" t="s">
        <v>3574</v>
      </c>
      <c r="E440" s="61" t="s">
        <v>7863</v>
      </c>
      <c r="F440" s="167" t="s">
        <v>7451</v>
      </c>
      <c r="G440" s="167" t="s">
        <v>8534</v>
      </c>
      <c r="H440" s="62" t="s">
        <v>12210</v>
      </c>
      <c r="I440" s="167" t="s">
        <v>8535</v>
      </c>
      <c r="J440" s="63" t="str">
        <f t="shared" si="42"/>
        <v>IC.NE.081605</v>
      </c>
      <c r="K440" s="61" t="s">
        <v>12175</v>
      </c>
      <c r="L440" s="167" t="str">
        <f t="shared" si="46"/>
        <v>Tubing/system d/c with cath d/c</v>
      </c>
      <c r="M440" s="168" t="str">
        <f t="shared" si="43"/>
        <v>PI.IC.NE.081605.01</v>
      </c>
      <c r="O440" s="168" t="str">
        <f t="shared" si="44"/>
        <v>PH.IC.NE.081605.01</v>
      </c>
      <c r="Q440" s="168" t="str">
        <f t="shared" si="45"/>
        <v>CL.IC.NE.081605.01</v>
      </c>
    </row>
    <row r="441" spans="1:25" s="167" customFormat="1" ht="15">
      <c r="A441" s="167" t="s">
        <v>7344</v>
      </c>
      <c r="C441" s="61" t="s">
        <v>3574</v>
      </c>
      <c r="D441" s="167" t="s">
        <v>7549</v>
      </c>
      <c r="E441" s="61" t="s">
        <v>12462</v>
      </c>
      <c r="F441" s="167" t="s">
        <v>7276</v>
      </c>
      <c r="G441" s="167" t="s">
        <v>7277</v>
      </c>
      <c r="H441" s="62" t="s">
        <v>11848</v>
      </c>
      <c r="I441" s="167" t="s">
        <v>7037</v>
      </c>
      <c r="J441" s="63" t="str">
        <f t="shared" si="42"/>
        <v>IC.NE.081701</v>
      </c>
      <c r="K441" s="61" t="s">
        <v>12430</v>
      </c>
      <c r="L441" s="167" t="str">
        <f t="shared" si="46"/>
        <v>Specify amount in mL</v>
      </c>
      <c r="M441" s="168" t="str">
        <f t="shared" si="43"/>
        <v>PI.IC.NE.081701.02</v>
      </c>
      <c r="O441" s="168" t="str">
        <f t="shared" si="44"/>
        <v>PH.IC.NE.081701.02</v>
      </c>
      <c r="Q441" s="168" t="str">
        <f t="shared" si="45"/>
        <v>CL.IC.NE.081701.02</v>
      </c>
      <c r="R441" s="167" t="s">
        <v>12465</v>
      </c>
      <c r="S441" s="167">
        <v>85</v>
      </c>
    </row>
    <row r="442" spans="1:25" s="167" customFormat="1" ht="15">
      <c r="A442" s="167" t="s">
        <v>7344</v>
      </c>
      <c r="C442" s="61" t="s">
        <v>3574</v>
      </c>
      <c r="D442" s="167" t="s">
        <v>9769</v>
      </c>
      <c r="E442" s="61" t="s">
        <v>7866</v>
      </c>
      <c r="F442" s="167" t="s">
        <v>7282</v>
      </c>
      <c r="G442" s="167" t="s">
        <v>11364</v>
      </c>
      <c r="H442" s="62" t="s">
        <v>11848</v>
      </c>
      <c r="I442" s="167" t="s">
        <v>11365</v>
      </c>
      <c r="J442" s="63" t="str">
        <f t="shared" si="42"/>
        <v>IC.NE.081801</v>
      </c>
      <c r="K442" s="61" t="s">
        <v>12175</v>
      </c>
      <c r="L442" s="167" t="str">
        <f t="shared" si="46"/>
        <v>Zero done</v>
      </c>
      <c r="M442" s="168" t="str">
        <f t="shared" si="43"/>
        <v>PI.IC.NE.081801.01</v>
      </c>
      <c r="O442" s="168" t="str">
        <f t="shared" si="44"/>
        <v>PH.IC.NE.081801.01</v>
      </c>
      <c r="Q442" s="168" t="str">
        <f t="shared" si="45"/>
        <v>CL.IC.NE.081801.01</v>
      </c>
    </row>
    <row r="443" spans="1:25" s="167" customFormat="1" ht="15">
      <c r="A443" s="167" t="s">
        <v>7344</v>
      </c>
      <c r="C443" s="61" t="s">
        <v>3574</v>
      </c>
      <c r="E443" s="61" t="s">
        <v>12602</v>
      </c>
      <c r="F443" s="167" t="s">
        <v>7282</v>
      </c>
      <c r="G443" s="167" t="s">
        <v>11366</v>
      </c>
      <c r="H443" s="62" t="s">
        <v>12030</v>
      </c>
      <c r="I443" s="167" t="s">
        <v>12171</v>
      </c>
      <c r="J443" s="63" t="str">
        <f t="shared" si="42"/>
        <v>IC.NE.081802</v>
      </c>
      <c r="K443" s="61" t="s">
        <v>12175</v>
      </c>
      <c r="L443" s="167" t="str">
        <f t="shared" si="46"/>
        <v>Non applicable</v>
      </c>
      <c r="M443" s="168" t="str">
        <f t="shared" si="43"/>
        <v>PI.IC.NE.081802.01</v>
      </c>
      <c r="O443" s="168" t="str">
        <f t="shared" si="44"/>
        <v>PH.IC.NE.081802.01</v>
      </c>
      <c r="Q443" s="168" t="str">
        <f t="shared" si="45"/>
        <v>CL.IC.NE.081802.01</v>
      </c>
    </row>
    <row r="444" spans="1:25" s="167" customFormat="1" ht="15">
      <c r="A444" s="167" t="s">
        <v>7344</v>
      </c>
      <c r="C444" s="61" t="s">
        <v>2513</v>
      </c>
      <c r="E444" s="61" t="s">
        <v>2566</v>
      </c>
      <c r="F444" s="167" t="s">
        <v>2565</v>
      </c>
      <c r="G444" s="167" t="s">
        <v>2446</v>
      </c>
      <c r="H444" s="62" t="s">
        <v>2564</v>
      </c>
      <c r="I444" s="167" t="s">
        <v>2563</v>
      </c>
      <c r="J444" s="63" t="str">
        <f t="shared" si="42"/>
        <v>IC.NE.081803</v>
      </c>
      <c r="K444" s="61" t="s">
        <v>12175</v>
      </c>
      <c r="L444" s="167" t="str">
        <f t="shared" si="46"/>
        <v>Not done</v>
      </c>
      <c r="M444" s="168" t="str">
        <f t="shared" si="43"/>
        <v>PI.IC.NE.081803.01</v>
      </c>
      <c r="O444" s="168" t="str">
        <f t="shared" si="44"/>
        <v>PH.IC.NE.081803.01</v>
      </c>
      <c r="Q444" s="168" t="str">
        <f t="shared" si="45"/>
        <v>CL.IC.NE.081803.01</v>
      </c>
      <c r="V444" s="167" t="s">
        <v>2373</v>
      </c>
      <c r="W444" s="167">
        <v>1051</v>
      </c>
    </row>
    <row r="445" spans="1:25" s="167" customFormat="1" ht="15">
      <c r="A445" s="167" t="s">
        <v>7344</v>
      </c>
      <c r="C445" s="61" t="s">
        <v>3574</v>
      </c>
      <c r="D445" s="167" t="s">
        <v>7494</v>
      </c>
      <c r="E445" s="61" t="s">
        <v>12604</v>
      </c>
      <c r="F445" s="167" t="s">
        <v>7282</v>
      </c>
      <c r="G445" s="167" t="s">
        <v>7495</v>
      </c>
      <c r="H445" s="62" t="s">
        <v>11848</v>
      </c>
      <c r="I445" s="167" t="s">
        <v>7039</v>
      </c>
      <c r="J445" s="63" t="str">
        <f t="shared" si="42"/>
        <v>IC.NE.081901</v>
      </c>
      <c r="K445" s="61" t="s">
        <v>12175</v>
      </c>
      <c r="L445" s="167" t="str">
        <f t="shared" si="46"/>
        <v xml:space="preserve">     Tragus</v>
      </c>
      <c r="M445" s="168" t="str">
        <f t="shared" si="43"/>
        <v>PI.IC.NE.081901.01</v>
      </c>
      <c r="O445" s="168" t="str">
        <f t="shared" si="44"/>
        <v>PH.IC.NE.081901.01</v>
      </c>
      <c r="Q445" s="168" t="str">
        <f t="shared" si="45"/>
        <v>CL.IC.NE.081901.01</v>
      </c>
    </row>
    <row r="446" spans="1:25" s="167" customFormat="1" ht="15">
      <c r="A446" s="167" t="s">
        <v>7344</v>
      </c>
      <c r="C446" s="61" t="s">
        <v>3574</v>
      </c>
      <c r="E446" s="61" t="s">
        <v>12604</v>
      </c>
      <c r="F446" s="167" t="s">
        <v>7282</v>
      </c>
      <c r="G446" s="167" t="s">
        <v>6995</v>
      </c>
      <c r="H446" s="62" t="s">
        <v>12030</v>
      </c>
      <c r="I446" s="167" t="s">
        <v>7041</v>
      </c>
      <c r="J446" s="63" t="str">
        <f t="shared" si="42"/>
        <v>IC.NE.081902</v>
      </c>
      <c r="K446" s="61" t="s">
        <v>12175</v>
      </c>
      <c r="L446" s="167" t="str">
        <f t="shared" si="46"/>
        <v xml:space="preserve">     Phlebostatic axis</v>
      </c>
      <c r="M446" s="168" t="str">
        <f t="shared" si="43"/>
        <v>PI.IC.NE.081902.01</v>
      </c>
      <c r="O446" s="168" t="str">
        <f t="shared" si="44"/>
        <v>PH.IC.NE.081902.01</v>
      </c>
      <c r="Q446" s="168" t="str">
        <f t="shared" si="45"/>
        <v>CL.IC.NE.081902.01</v>
      </c>
    </row>
    <row r="447" spans="1:25" s="167" customFormat="1" ht="15">
      <c r="A447" s="167" t="s">
        <v>7344</v>
      </c>
      <c r="C447" s="61" t="s">
        <v>3574</v>
      </c>
      <c r="E447" s="61" t="s">
        <v>12604</v>
      </c>
      <c r="F447" s="167" t="s">
        <v>7282</v>
      </c>
      <c r="G447" s="167" t="s">
        <v>6996</v>
      </c>
      <c r="H447" s="62" t="s">
        <v>12032</v>
      </c>
      <c r="I447" s="167" t="s">
        <v>6999</v>
      </c>
      <c r="J447" s="63" t="str">
        <f t="shared" si="42"/>
        <v>IC.NE.081903</v>
      </c>
      <c r="K447" s="61" t="s">
        <v>12175</v>
      </c>
      <c r="L447" s="167" t="str">
        <f t="shared" si="46"/>
        <v xml:space="preserve">     Level of insertion site</v>
      </c>
      <c r="M447" s="168" t="str">
        <f t="shared" si="43"/>
        <v>PI.IC.NE.081903.01</v>
      </c>
      <c r="O447" s="168" t="str">
        <f t="shared" si="44"/>
        <v>PH.IC.NE.081903.01</v>
      </c>
      <c r="Q447" s="168" t="str">
        <f t="shared" si="45"/>
        <v>CL.IC.NE.081903.01</v>
      </c>
    </row>
    <row r="448" spans="1:25" s="167" customFormat="1" ht="15">
      <c r="A448" s="167" t="s">
        <v>7344</v>
      </c>
      <c r="C448" s="61" t="s">
        <v>3574</v>
      </c>
      <c r="E448" s="61" t="s">
        <v>12604</v>
      </c>
      <c r="F448" s="167" t="s">
        <v>7282</v>
      </c>
      <c r="G448" s="167" t="s">
        <v>7000</v>
      </c>
      <c r="H448" s="62" t="s">
        <v>12028</v>
      </c>
      <c r="I448" s="167" t="s">
        <v>8763</v>
      </c>
      <c r="J448" s="63" t="str">
        <f t="shared" si="42"/>
        <v>IC.NE.081904</v>
      </c>
      <c r="K448" s="61" t="s">
        <v>12175</v>
      </c>
      <c r="L448" s="167" t="str">
        <f t="shared" si="46"/>
        <v xml:space="preserve">     Shoulder</v>
      </c>
      <c r="M448" s="168" t="str">
        <f t="shared" si="43"/>
        <v>PI.IC.NE.081904.01</v>
      </c>
      <c r="O448" s="168" t="str">
        <f t="shared" si="44"/>
        <v>PH.IC.NE.081904.01</v>
      </c>
      <c r="Q448" s="168" t="str">
        <f t="shared" si="45"/>
        <v>CL.IC.NE.081904.01</v>
      </c>
    </row>
    <row r="449" spans="1:23" s="167" customFormat="1" ht="15">
      <c r="A449" s="167" t="s">
        <v>7344</v>
      </c>
      <c r="C449" s="61" t="s">
        <v>3574</v>
      </c>
      <c r="E449" s="61" t="s">
        <v>12604</v>
      </c>
      <c r="F449" s="167" t="s">
        <v>7282</v>
      </c>
      <c r="G449" s="167" t="s">
        <v>13062</v>
      </c>
      <c r="H449" s="62" t="s">
        <v>12210</v>
      </c>
      <c r="I449" s="167" t="s">
        <v>7389</v>
      </c>
      <c r="J449" s="63" t="str">
        <f t="shared" ref="J449:J517" si="47">CONCATENATE("IC.NE.",C449,E449,H449)</f>
        <v>IC.NE.081905</v>
      </c>
      <c r="K449" s="61" t="s">
        <v>12175</v>
      </c>
      <c r="L449" s="167" t="str">
        <f t="shared" si="46"/>
        <v xml:space="preserve">     Iliac crest</v>
      </c>
      <c r="M449" s="168" t="str">
        <f t="shared" ref="M449:M517" si="48">CONCATENATE("PI.",J449,".",K449)</f>
        <v>PI.IC.NE.081905.01</v>
      </c>
      <c r="O449" s="168" t="str">
        <f t="shared" ref="O449:O517" si="49">CONCATENATE("PH.",J449,".",K449)</f>
        <v>PH.IC.NE.081905.01</v>
      </c>
      <c r="Q449" s="168" t="str">
        <f t="shared" ref="Q449:Q517" si="50">CONCATENATE("CL.",J449,".",K449)</f>
        <v>CL.IC.NE.081905.01</v>
      </c>
    </row>
    <row r="450" spans="1:23" s="167" customFormat="1" ht="15">
      <c r="A450" s="167" t="s">
        <v>7344</v>
      </c>
      <c r="C450" s="61" t="s">
        <v>3574</v>
      </c>
      <c r="E450" s="61" t="s">
        <v>12604</v>
      </c>
      <c r="F450" s="167" t="s">
        <v>7282</v>
      </c>
      <c r="G450" s="167" t="s">
        <v>7003</v>
      </c>
      <c r="H450" s="62" t="s">
        <v>12212</v>
      </c>
      <c r="I450" s="167" t="s">
        <v>12437</v>
      </c>
      <c r="J450" s="63" t="str">
        <f t="shared" si="47"/>
        <v>IC.NE.081906</v>
      </c>
      <c r="K450" s="61" t="s">
        <v>12175</v>
      </c>
      <c r="L450" s="167" t="str">
        <f t="shared" si="46"/>
        <v xml:space="preserve">     Other:  specify anatomical site</v>
      </c>
      <c r="M450" s="168" t="str">
        <f t="shared" si="48"/>
        <v>PI.IC.NE.081906.01</v>
      </c>
      <c r="O450" s="168" t="str">
        <f t="shared" si="49"/>
        <v>PH.IC.NE.081906.01</v>
      </c>
      <c r="Q450" s="168" t="str">
        <f t="shared" si="50"/>
        <v>CL.IC.NE.081906.01</v>
      </c>
    </row>
    <row r="451" spans="1:23" s="167" customFormat="1" ht="15">
      <c r="A451" s="167" t="s">
        <v>7344</v>
      </c>
      <c r="C451" s="61" t="s">
        <v>3574</v>
      </c>
      <c r="D451" s="167" t="s">
        <v>8086</v>
      </c>
      <c r="E451" s="61" t="s">
        <v>7228</v>
      </c>
      <c r="F451" s="167" t="s">
        <v>7283</v>
      </c>
      <c r="G451" s="167" t="s">
        <v>11474</v>
      </c>
      <c r="H451" s="62" t="s">
        <v>11848</v>
      </c>
      <c r="I451" s="167" t="s">
        <v>11474</v>
      </c>
      <c r="J451" s="63" t="str">
        <f t="shared" si="47"/>
        <v>IC.NE.082001</v>
      </c>
      <c r="K451" s="61" t="s">
        <v>12175</v>
      </c>
      <c r="L451" s="167" t="str">
        <f t="shared" si="46"/>
        <v>Normal</v>
      </c>
      <c r="M451" s="168" t="str">
        <f t="shared" si="48"/>
        <v>PI.IC.NE.082001.01</v>
      </c>
      <c r="O451" s="168" t="str">
        <f t="shared" si="49"/>
        <v>PH.IC.NE.082001.01</v>
      </c>
      <c r="Q451" s="168" t="str">
        <f t="shared" si="50"/>
        <v>CL.IC.NE.082001.01</v>
      </c>
    </row>
    <row r="452" spans="1:23" s="167" customFormat="1" ht="15">
      <c r="A452" s="167" t="s">
        <v>7344</v>
      </c>
      <c r="C452" s="61" t="s">
        <v>3574</v>
      </c>
      <c r="E452" s="61" t="s">
        <v>7228</v>
      </c>
      <c r="F452" s="167" t="s">
        <v>7283</v>
      </c>
      <c r="G452" s="167" t="s">
        <v>11656</v>
      </c>
      <c r="H452" s="62" t="s">
        <v>12030</v>
      </c>
      <c r="I452" s="167" t="s">
        <v>11656</v>
      </c>
      <c r="J452" s="63" t="str">
        <f t="shared" si="47"/>
        <v>IC.NE.082002</v>
      </c>
      <c r="K452" s="61" t="s">
        <v>12175</v>
      </c>
      <c r="L452" s="167" t="str">
        <f t="shared" si="46"/>
        <v>Damped</v>
      </c>
      <c r="M452" s="168" t="str">
        <f t="shared" si="48"/>
        <v>PI.IC.NE.082002.01</v>
      </c>
      <c r="O452" s="168" t="str">
        <f t="shared" si="49"/>
        <v>PH.IC.NE.082002.01</v>
      </c>
      <c r="Q452" s="168" t="str">
        <f t="shared" si="50"/>
        <v>CL.IC.NE.082002.01</v>
      </c>
    </row>
    <row r="453" spans="1:23" s="167" customFormat="1" ht="15">
      <c r="A453" s="167" t="s">
        <v>7344</v>
      </c>
      <c r="C453" s="61" t="s">
        <v>3574</v>
      </c>
      <c r="E453" s="61" t="s">
        <v>7228</v>
      </c>
      <c r="F453" s="167" t="s">
        <v>7283</v>
      </c>
      <c r="G453" s="167" t="s">
        <v>8327</v>
      </c>
      <c r="H453" s="62" t="s">
        <v>12032</v>
      </c>
      <c r="I453" s="167" t="s">
        <v>8327</v>
      </c>
      <c r="J453" s="63" t="str">
        <f t="shared" si="47"/>
        <v>IC.NE.082003</v>
      </c>
      <c r="K453" s="61" t="s">
        <v>12175</v>
      </c>
      <c r="L453" s="167" t="str">
        <f t="shared" si="46"/>
        <v>Positional</v>
      </c>
      <c r="M453" s="168" t="str">
        <f t="shared" si="48"/>
        <v>PI.IC.NE.082003.01</v>
      </c>
      <c r="O453" s="168" t="str">
        <f t="shared" si="49"/>
        <v>PH.IC.NE.082003.01</v>
      </c>
      <c r="Q453" s="168" t="str">
        <f t="shared" si="50"/>
        <v>CL.IC.NE.082003.01</v>
      </c>
    </row>
    <row r="454" spans="1:23" s="167" customFormat="1" ht="15">
      <c r="A454" s="167" t="s">
        <v>7344</v>
      </c>
      <c r="C454" s="61" t="s">
        <v>3574</v>
      </c>
      <c r="E454" s="61" t="s">
        <v>7228</v>
      </c>
      <c r="F454" s="167" t="s">
        <v>7283</v>
      </c>
      <c r="G454" s="167" t="s">
        <v>12683</v>
      </c>
      <c r="H454" s="62" t="s">
        <v>12028</v>
      </c>
      <c r="I454" s="167" t="s">
        <v>12683</v>
      </c>
      <c r="J454" s="63" t="str">
        <f t="shared" si="47"/>
        <v>IC.NE.082004</v>
      </c>
      <c r="K454" s="61" t="s">
        <v>12175</v>
      </c>
      <c r="L454" s="167" t="str">
        <f t="shared" si="46"/>
        <v>Flat</v>
      </c>
      <c r="M454" s="168" t="str">
        <f t="shared" si="48"/>
        <v>PI.IC.NE.082004.01</v>
      </c>
      <c r="O454" s="168" t="str">
        <f t="shared" si="49"/>
        <v>PH.IC.NE.082004.01</v>
      </c>
      <c r="Q454" s="168" t="str">
        <f t="shared" si="50"/>
        <v>CL.IC.NE.082004.01</v>
      </c>
    </row>
    <row r="455" spans="1:23" s="167" customFormat="1" ht="15">
      <c r="A455" s="167" t="s">
        <v>7344</v>
      </c>
      <c r="C455" s="61" t="s">
        <v>3574</v>
      </c>
      <c r="E455" s="61" t="s">
        <v>7228</v>
      </c>
      <c r="F455" s="167" t="s">
        <v>7283</v>
      </c>
      <c r="G455" s="167" t="s">
        <v>10884</v>
      </c>
      <c r="H455" s="62" t="s">
        <v>12210</v>
      </c>
      <c r="I455" s="167" t="s">
        <v>12437</v>
      </c>
      <c r="J455" s="63" t="str">
        <f t="shared" si="47"/>
        <v>IC.NE.082005</v>
      </c>
      <c r="K455" s="61" t="s">
        <v>12175</v>
      </c>
      <c r="L455" s="167" t="str">
        <f t="shared" si="46"/>
        <v>Other:  specify</v>
      </c>
      <c r="M455" s="168" t="str">
        <f t="shared" si="48"/>
        <v>PI.IC.NE.082005.01</v>
      </c>
      <c r="O455" s="168" t="str">
        <f t="shared" si="49"/>
        <v>PH.IC.NE.082005.01</v>
      </c>
      <c r="Q455" s="168" t="str">
        <f t="shared" si="50"/>
        <v>CL.IC.NE.082005.01</v>
      </c>
    </row>
    <row r="456" spans="1:23" s="167" customFormat="1" ht="15">
      <c r="A456" s="167" t="s">
        <v>7344</v>
      </c>
      <c r="C456" s="61" t="s">
        <v>11638</v>
      </c>
      <c r="D456" s="167" t="s">
        <v>2889</v>
      </c>
      <c r="E456" s="61" t="s">
        <v>2890</v>
      </c>
      <c r="F456" s="167" t="s">
        <v>2773</v>
      </c>
      <c r="G456" s="167" t="s">
        <v>2897</v>
      </c>
      <c r="H456" s="62" t="s">
        <v>2898</v>
      </c>
      <c r="I456" s="167" t="s">
        <v>2772</v>
      </c>
      <c r="J456" s="63" t="str">
        <f t="shared" si="47"/>
        <v>IC.NE.082101</v>
      </c>
      <c r="K456" s="61" t="s">
        <v>12175</v>
      </c>
      <c r="L456" s="167" t="str">
        <f t="shared" si="46"/>
        <v>Insertion Date</v>
      </c>
      <c r="M456" s="168" t="str">
        <f t="shared" si="48"/>
        <v>PI.IC.NE.082101.01</v>
      </c>
      <c r="O456" s="168" t="str">
        <f t="shared" si="49"/>
        <v>PH.IC.NE.082101.01</v>
      </c>
      <c r="Q456" s="168" t="str">
        <f t="shared" si="50"/>
        <v>CL.IC.NE.082101.01</v>
      </c>
      <c r="V456" s="167" t="s">
        <v>2373</v>
      </c>
      <c r="W456" s="167">
        <v>1049</v>
      </c>
    </row>
    <row r="457" spans="1:23" s="167" customFormat="1" ht="15">
      <c r="A457" s="167" t="s">
        <v>7344</v>
      </c>
      <c r="B457" s="167" t="s">
        <v>7284</v>
      </c>
      <c r="C457" s="61" t="s">
        <v>3690</v>
      </c>
      <c r="D457" s="167" t="s">
        <v>7285</v>
      </c>
      <c r="E457" s="61" t="s">
        <v>2379</v>
      </c>
      <c r="F457" s="167" t="s">
        <v>13402</v>
      </c>
      <c r="G457" s="167" t="s">
        <v>7286</v>
      </c>
      <c r="H457" s="62" t="s">
        <v>11848</v>
      </c>
      <c r="I457" s="167" t="s">
        <v>7122</v>
      </c>
      <c r="J457" s="63" t="str">
        <f t="shared" si="47"/>
        <v>IC.NE.090101</v>
      </c>
      <c r="K457" s="61" t="s">
        <v>12175</v>
      </c>
      <c r="L457" s="167" t="str">
        <f t="shared" si="46"/>
        <v>10 mAmp</v>
      </c>
      <c r="M457" s="168" t="str">
        <f t="shared" si="48"/>
        <v>PI.IC.NE.090101.01</v>
      </c>
      <c r="O457" s="168" t="str">
        <f t="shared" si="49"/>
        <v>PH.IC.NE.090101.01</v>
      </c>
      <c r="Q457" s="168" t="str">
        <f t="shared" si="50"/>
        <v>CL.IC.NE.090101.01</v>
      </c>
    </row>
    <row r="458" spans="1:23" s="167" customFormat="1" ht="15">
      <c r="A458" s="167" t="s">
        <v>7344</v>
      </c>
      <c r="C458" s="61" t="s">
        <v>3690</v>
      </c>
      <c r="E458" s="61" t="s">
        <v>12175</v>
      </c>
      <c r="F458" s="167" t="s">
        <v>13402</v>
      </c>
      <c r="G458" s="167" t="s">
        <v>7123</v>
      </c>
      <c r="H458" s="62" t="s">
        <v>12030</v>
      </c>
      <c r="I458" s="167" t="s">
        <v>7123</v>
      </c>
      <c r="J458" s="63" t="str">
        <f t="shared" si="47"/>
        <v>IC.NE.090102</v>
      </c>
      <c r="K458" s="61" t="s">
        <v>12175</v>
      </c>
      <c r="L458" s="167" t="str">
        <f t="shared" si="46"/>
        <v>20mAmp</v>
      </c>
      <c r="M458" s="168" t="str">
        <f t="shared" si="48"/>
        <v>PI.IC.NE.090102.01</v>
      </c>
      <c r="O458" s="168" t="str">
        <f t="shared" si="49"/>
        <v>PH.IC.NE.090102.01</v>
      </c>
      <c r="Q458" s="168" t="str">
        <f t="shared" si="50"/>
        <v>CL.IC.NE.090102.01</v>
      </c>
    </row>
    <row r="459" spans="1:23" s="167" customFormat="1" ht="15">
      <c r="A459" s="167" t="s">
        <v>7344</v>
      </c>
      <c r="C459" s="61" t="s">
        <v>3690</v>
      </c>
      <c r="E459" s="61" t="s">
        <v>12175</v>
      </c>
      <c r="F459" s="167" t="s">
        <v>13402</v>
      </c>
      <c r="G459" s="167" t="s">
        <v>7124</v>
      </c>
      <c r="H459" s="62" t="s">
        <v>12032</v>
      </c>
      <c r="I459" s="167" t="s">
        <v>7124</v>
      </c>
      <c r="J459" s="63" t="str">
        <f t="shared" si="47"/>
        <v>IC.NE.090103</v>
      </c>
      <c r="K459" s="61" t="s">
        <v>12175</v>
      </c>
      <c r="L459" s="167" t="str">
        <f t="shared" si="46"/>
        <v>30mAmp</v>
      </c>
      <c r="M459" s="168" t="str">
        <f t="shared" si="48"/>
        <v>PI.IC.NE.090103.01</v>
      </c>
      <c r="O459" s="168" t="str">
        <f t="shared" si="49"/>
        <v>PH.IC.NE.090103.01</v>
      </c>
      <c r="Q459" s="168" t="str">
        <f t="shared" si="50"/>
        <v>CL.IC.NE.090103.01</v>
      </c>
    </row>
    <row r="460" spans="1:23" s="167" customFormat="1" ht="15">
      <c r="A460" s="167" t="s">
        <v>7344</v>
      </c>
      <c r="C460" s="61" t="s">
        <v>3690</v>
      </c>
      <c r="E460" s="61" t="s">
        <v>12175</v>
      </c>
      <c r="F460" s="167" t="s">
        <v>13402</v>
      </c>
      <c r="G460" s="167" t="s">
        <v>7287</v>
      </c>
      <c r="H460" s="62" t="s">
        <v>12028</v>
      </c>
      <c r="I460" s="167" t="s">
        <v>7287</v>
      </c>
      <c r="J460" s="63" t="str">
        <f t="shared" si="47"/>
        <v>IC.NE.090104</v>
      </c>
      <c r="K460" s="61" t="s">
        <v>12175</v>
      </c>
      <c r="L460" s="167" t="str">
        <f t="shared" si="46"/>
        <v>40mAmp</v>
      </c>
      <c r="M460" s="168" t="str">
        <f t="shared" si="48"/>
        <v>PI.IC.NE.090104.01</v>
      </c>
      <c r="O460" s="168" t="str">
        <f t="shared" si="49"/>
        <v>PH.IC.NE.090104.01</v>
      </c>
      <c r="Q460" s="168" t="str">
        <f t="shared" si="50"/>
        <v>CL.IC.NE.090104.01</v>
      </c>
    </row>
    <row r="461" spans="1:23" s="167" customFormat="1" ht="15">
      <c r="A461" s="167" t="s">
        <v>7344</v>
      </c>
      <c r="C461" s="61" t="s">
        <v>3690</v>
      </c>
      <c r="E461" s="61" t="s">
        <v>12175</v>
      </c>
      <c r="F461" s="167" t="s">
        <v>13402</v>
      </c>
      <c r="G461" s="167" t="s">
        <v>7288</v>
      </c>
      <c r="H461" s="62" t="s">
        <v>12210</v>
      </c>
      <c r="I461" s="167" t="s">
        <v>7288</v>
      </c>
      <c r="J461" s="63" t="str">
        <f t="shared" si="47"/>
        <v>IC.NE.090105</v>
      </c>
      <c r="K461" s="61" t="s">
        <v>12175</v>
      </c>
      <c r="L461" s="167" t="str">
        <f t="shared" si="46"/>
        <v>50mAmp</v>
      </c>
      <c r="M461" s="168" t="str">
        <f t="shared" si="48"/>
        <v>PI.IC.NE.090105.01</v>
      </c>
      <c r="O461" s="168" t="str">
        <f t="shared" si="49"/>
        <v>PH.IC.NE.090105.01</v>
      </c>
      <c r="Q461" s="168" t="str">
        <f t="shared" si="50"/>
        <v>CL.IC.NE.090105.01</v>
      </c>
    </row>
    <row r="462" spans="1:23" s="167" customFormat="1" ht="15">
      <c r="A462" s="167" t="s">
        <v>7344</v>
      </c>
      <c r="C462" s="61" t="s">
        <v>3690</v>
      </c>
      <c r="E462" s="61" t="s">
        <v>12175</v>
      </c>
      <c r="F462" s="167" t="s">
        <v>13402</v>
      </c>
      <c r="G462" s="167" t="s">
        <v>7289</v>
      </c>
      <c r="H462" s="62" t="s">
        <v>12212</v>
      </c>
      <c r="I462" s="167" t="s">
        <v>7290</v>
      </c>
      <c r="J462" s="63" t="str">
        <f t="shared" si="47"/>
        <v>IC.NE.090106</v>
      </c>
      <c r="K462" s="61" t="s">
        <v>12175</v>
      </c>
      <c r="L462" s="167" t="str">
        <f t="shared" si="46"/>
        <v>60 mAmp</v>
      </c>
      <c r="M462" s="168" t="str">
        <f t="shared" si="48"/>
        <v>PI.IC.NE.090106.01</v>
      </c>
      <c r="O462" s="168" t="str">
        <f t="shared" si="49"/>
        <v>PH.IC.NE.090106.01</v>
      </c>
      <c r="Q462" s="168" t="str">
        <f t="shared" si="50"/>
        <v>CL.IC.NE.090106.01</v>
      </c>
    </row>
    <row r="463" spans="1:23" s="167" customFormat="1" ht="15">
      <c r="A463" s="167" t="s">
        <v>7344</v>
      </c>
      <c r="C463" s="61" t="s">
        <v>3690</v>
      </c>
      <c r="E463" s="61" t="s">
        <v>12175</v>
      </c>
      <c r="F463" s="167" t="s">
        <v>13402</v>
      </c>
      <c r="G463" s="167" t="s">
        <v>7291</v>
      </c>
      <c r="H463" s="62" t="s">
        <v>12225</v>
      </c>
      <c r="I463" s="167" t="s">
        <v>7292</v>
      </c>
      <c r="J463" s="63" t="str">
        <f t="shared" si="47"/>
        <v>IC.NE.090107</v>
      </c>
      <c r="K463" s="61" t="s">
        <v>12175</v>
      </c>
      <c r="L463" s="167" t="str">
        <f t="shared" si="46"/>
        <v>70 mAmp</v>
      </c>
      <c r="M463" s="168" t="str">
        <f t="shared" si="48"/>
        <v>PI.IC.NE.090107.01</v>
      </c>
      <c r="O463" s="168" t="str">
        <f t="shared" si="49"/>
        <v>PH.IC.NE.090107.01</v>
      </c>
      <c r="Q463" s="168" t="str">
        <f t="shared" si="50"/>
        <v>CL.IC.NE.090107.01</v>
      </c>
    </row>
    <row r="464" spans="1:23" s="167" customFormat="1" ht="15">
      <c r="A464" s="167" t="s">
        <v>7344</v>
      </c>
      <c r="C464" s="61" t="s">
        <v>3690</v>
      </c>
      <c r="E464" s="61" t="s">
        <v>12175</v>
      </c>
      <c r="F464" s="167" t="s">
        <v>13402</v>
      </c>
      <c r="G464" s="167" t="s">
        <v>7293</v>
      </c>
      <c r="H464" s="62" t="s">
        <v>11638</v>
      </c>
      <c r="I464" s="167" t="s">
        <v>7294</v>
      </c>
      <c r="J464" s="63" t="str">
        <f t="shared" si="47"/>
        <v>IC.NE.090108</v>
      </c>
      <c r="K464" s="61" t="s">
        <v>12175</v>
      </c>
      <c r="L464" s="167" t="str">
        <f t="shared" si="46"/>
        <v>80 mAmp</v>
      </c>
      <c r="M464" s="168" t="str">
        <f t="shared" si="48"/>
        <v>PI.IC.NE.090108.01</v>
      </c>
      <c r="O464" s="168" t="str">
        <f t="shared" si="49"/>
        <v>PH.IC.NE.090108.01</v>
      </c>
      <c r="Q464" s="168" t="str">
        <f t="shared" si="50"/>
        <v>CL.IC.NE.090108.01</v>
      </c>
    </row>
    <row r="465" spans="1:19" s="167" customFormat="1" ht="15">
      <c r="A465" s="167" t="s">
        <v>7344</v>
      </c>
      <c r="C465" s="61" t="s">
        <v>3690</v>
      </c>
      <c r="D465" s="167" t="s">
        <v>7295</v>
      </c>
      <c r="E465" s="61" t="s">
        <v>12430</v>
      </c>
      <c r="F465" s="167" t="s">
        <v>13403</v>
      </c>
      <c r="G465" s="167" t="s">
        <v>7131</v>
      </c>
      <c r="H465" s="62" t="s">
        <v>11848</v>
      </c>
      <c r="I465" s="167" t="s">
        <v>7132</v>
      </c>
      <c r="J465" s="63" t="str">
        <f t="shared" si="47"/>
        <v>IC.NE.090201</v>
      </c>
      <c r="K465" s="61" t="s">
        <v>12175</v>
      </c>
      <c r="L465" s="167" t="str">
        <f t="shared" si="46"/>
        <v>Ulnar right</v>
      </c>
      <c r="M465" s="168" t="str">
        <f t="shared" si="48"/>
        <v>PI.IC.NE.090201.01</v>
      </c>
      <c r="O465" s="168" t="str">
        <f t="shared" si="49"/>
        <v>PH.IC.NE.090201.01</v>
      </c>
      <c r="Q465" s="168" t="str">
        <f t="shared" si="50"/>
        <v>CL.IC.NE.090201.01</v>
      </c>
    </row>
    <row r="466" spans="1:19" s="167" customFormat="1" ht="15">
      <c r="A466" s="167" t="s">
        <v>7344</v>
      </c>
      <c r="C466" s="61" t="s">
        <v>3690</v>
      </c>
      <c r="E466" s="61" t="s">
        <v>12430</v>
      </c>
      <c r="F466" s="167" t="s">
        <v>13403</v>
      </c>
      <c r="G466" s="167" t="s">
        <v>7133</v>
      </c>
      <c r="H466" s="62" t="s">
        <v>12030</v>
      </c>
      <c r="I466" s="167" t="s">
        <v>7567</v>
      </c>
      <c r="J466" s="63" t="str">
        <f t="shared" si="47"/>
        <v>IC.NE.090202</v>
      </c>
      <c r="K466" s="61" t="s">
        <v>12175</v>
      </c>
      <c r="L466" s="167" t="str">
        <f t="shared" si="46"/>
        <v>Ulnar left</v>
      </c>
      <c r="M466" s="168" t="str">
        <f t="shared" si="48"/>
        <v>PI.IC.NE.090202.01</v>
      </c>
      <c r="O466" s="168" t="str">
        <f t="shared" si="49"/>
        <v>PH.IC.NE.090202.01</v>
      </c>
      <c r="Q466" s="168" t="str">
        <f t="shared" si="50"/>
        <v>CL.IC.NE.090202.01</v>
      </c>
    </row>
    <row r="467" spans="1:19" s="167" customFormat="1" ht="15">
      <c r="A467" s="167" t="s">
        <v>7344</v>
      </c>
      <c r="C467" s="61" t="s">
        <v>3690</v>
      </c>
      <c r="E467" s="61" t="s">
        <v>12430</v>
      </c>
      <c r="F467" s="167" t="s">
        <v>13403</v>
      </c>
      <c r="G467" s="167" t="s">
        <v>7568</v>
      </c>
      <c r="H467" s="62" t="s">
        <v>12032</v>
      </c>
      <c r="I467" s="167" t="s">
        <v>7569</v>
      </c>
      <c r="J467" s="63" t="str">
        <f t="shared" si="47"/>
        <v>IC.NE.090203</v>
      </c>
      <c r="K467" s="61" t="s">
        <v>12175</v>
      </c>
      <c r="L467" s="167" t="str">
        <f t="shared" si="46"/>
        <v>Temporal right</v>
      </c>
      <c r="M467" s="168" t="str">
        <f t="shared" si="48"/>
        <v>PI.IC.NE.090203.01</v>
      </c>
      <c r="O467" s="168" t="str">
        <f t="shared" si="49"/>
        <v>PH.IC.NE.090203.01</v>
      </c>
      <c r="Q467" s="168" t="str">
        <f t="shared" si="50"/>
        <v>CL.IC.NE.090203.01</v>
      </c>
    </row>
    <row r="468" spans="1:19" s="167" customFormat="1" ht="15">
      <c r="A468" s="167" t="s">
        <v>7344</v>
      </c>
      <c r="C468" s="61" t="s">
        <v>3690</v>
      </c>
      <c r="E468" s="61" t="s">
        <v>12430</v>
      </c>
      <c r="F468" s="167" t="s">
        <v>13403</v>
      </c>
      <c r="G468" s="167" t="s">
        <v>7570</v>
      </c>
      <c r="H468" s="62" t="s">
        <v>12028</v>
      </c>
      <c r="I468" s="167" t="s">
        <v>7419</v>
      </c>
      <c r="J468" s="63" t="str">
        <f t="shared" si="47"/>
        <v>IC.NE.090204</v>
      </c>
      <c r="K468" s="61" t="s">
        <v>12175</v>
      </c>
      <c r="L468" s="167" t="str">
        <f t="shared" si="46"/>
        <v>Temporal left</v>
      </c>
      <c r="M468" s="168" t="str">
        <f t="shared" si="48"/>
        <v>PI.IC.NE.090204.01</v>
      </c>
      <c r="O468" s="168" t="str">
        <f t="shared" si="49"/>
        <v>PH.IC.NE.090204.01</v>
      </c>
      <c r="Q468" s="168" t="str">
        <f t="shared" si="50"/>
        <v>CL.IC.NE.090204.01</v>
      </c>
    </row>
    <row r="469" spans="1:19" s="167" customFormat="1" ht="15">
      <c r="A469" s="167" t="s">
        <v>7344</v>
      </c>
      <c r="C469" s="61" t="s">
        <v>3690</v>
      </c>
      <c r="E469" s="61" t="s">
        <v>12430</v>
      </c>
      <c r="F469" s="167" t="s">
        <v>13403</v>
      </c>
      <c r="G469" s="167" t="s">
        <v>10478</v>
      </c>
      <c r="H469" s="62" t="s">
        <v>12210</v>
      </c>
      <c r="I469" s="167" t="s">
        <v>10703</v>
      </c>
      <c r="J469" s="63" t="str">
        <f t="shared" si="47"/>
        <v>IC.NE.090205</v>
      </c>
      <c r="K469" s="61" t="s">
        <v>12175</v>
      </c>
      <c r="L469" s="167" t="str">
        <f t="shared" si="46"/>
        <v>Other: specify</v>
      </c>
      <c r="M469" s="168" t="str">
        <f t="shared" si="48"/>
        <v>PI.IC.NE.090205.01</v>
      </c>
      <c r="O469" s="168" t="str">
        <f t="shared" si="49"/>
        <v>PH.IC.NE.090205.01</v>
      </c>
      <c r="Q469" s="168" t="str">
        <f t="shared" si="50"/>
        <v>CL.IC.NE.090205.01</v>
      </c>
    </row>
    <row r="470" spans="1:19" s="167" customFormat="1" ht="15">
      <c r="A470" s="167" t="s">
        <v>7344</v>
      </c>
      <c r="C470" s="61" t="s">
        <v>3690</v>
      </c>
      <c r="E470" s="61" t="s">
        <v>12430</v>
      </c>
      <c r="F470" s="167" t="s">
        <v>13403</v>
      </c>
      <c r="G470" s="167" t="s">
        <v>7420</v>
      </c>
      <c r="H470" s="62" t="s">
        <v>6988</v>
      </c>
      <c r="I470" s="167" t="s">
        <v>7420</v>
      </c>
      <c r="J470" s="63" t="str">
        <f t="shared" si="47"/>
        <v>IC.NE.090206</v>
      </c>
      <c r="K470" s="61" t="s">
        <v>12175</v>
      </c>
      <c r="L470" s="167" t="str">
        <f t="shared" si="46"/>
        <v>Tibial</v>
      </c>
      <c r="M470" s="168" t="str">
        <f t="shared" si="48"/>
        <v>PI.IC.NE.090206.01</v>
      </c>
      <c r="O470" s="168" t="str">
        <f t="shared" si="49"/>
        <v>PH.IC.NE.090206.01</v>
      </c>
      <c r="Q470" s="168" t="str">
        <f t="shared" si="50"/>
        <v>CL.IC.NE.090206.01</v>
      </c>
      <c r="R470" s="167" t="s">
        <v>12465</v>
      </c>
      <c r="S470" s="167">
        <v>86</v>
      </c>
    </row>
    <row r="471" spans="1:19" s="167" customFormat="1" ht="15">
      <c r="A471" s="167" t="s">
        <v>7344</v>
      </c>
      <c r="C471" s="61" t="s">
        <v>3690</v>
      </c>
      <c r="D471" s="167" t="s">
        <v>7421</v>
      </c>
      <c r="E471" s="61" t="s">
        <v>12592</v>
      </c>
      <c r="F471" s="167" t="s">
        <v>13404</v>
      </c>
      <c r="G471" s="167" t="s">
        <v>7422</v>
      </c>
      <c r="H471" s="62" t="s">
        <v>11848</v>
      </c>
      <c r="I471" s="167" t="s">
        <v>7423</v>
      </c>
      <c r="J471" s="63" t="str">
        <f t="shared" si="47"/>
        <v>IC.NE.090301</v>
      </c>
      <c r="K471" s="61" t="s">
        <v>12175</v>
      </c>
      <c r="L471" s="167" t="str">
        <f t="shared" si="46"/>
        <v>Train of Four Response 2:4</v>
      </c>
      <c r="M471" s="168" t="str">
        <f t="shared" si="48"/>
        <v>PI.IC.NE.090301.01</v>
      </c>
      <c r="O471" s="168" t="str">
        <f t="shared" si="49"/>
        <v>PH.IC.NE.090301.01</v>
      </c>
      <c r="Q471" s="168" t="str">
        <f t="shared" si="50"/>
        <v>CL.IC.NE.090301.01</v>
      </c>
    </row>
    <row r="472" spans="1:19" s="167" customFormat="1" ht="15">
      <c r="A472" s="167" t="s">
        <v>7344</v>
      </c>
      <c r="C472" s="61" t="s">
        <v>3690</v>
      </c>
      <c r="E472" s="61" t="s">
        <v>12185</v>
      </c>
      <c r="F472" s="167" t="s">
        <v>13404</v>
      </c>
      <c r="G472" s="167" t="s">
        <v>6903</v>
      </c>
      <c r="H472" s="62" t="s">
        <v>12030</v>
      </c>
      <c r="I472" s="167" t="s">
        <v>6904</v>
      </c>
      <c r="J472" s="63" t="str">
        <f t="shared" si="47"/>
        <v>IC.NE.090302</v>
      </c>
      <c r="K472" s="61" t="s">
        <v>12175</v>
      </c>
      <c r="L472" s="167" t="str">
        <f t="shared" si="46"/>
        <v>Train of Four Response 3:4</v>
      </c>
      <c r="M472" s="168" t="str">
        <f t="shared" si="48"/>
        <v>PI.IC.NE.090302.01</v>
      </c>
      <c r="O472" s="168" t="str">
        <f t="shared" si="49"/>
        <v>PH.IC.NE.090302.01</v>
      </c>
      <c r="Q472" s="168" t="str">
        <f t="shared" si="50"/>
        <v>CL.IC.NE.090302.01</v>
      </c>
    </row>
    <row r="473" spans="1:19" s="167" customFormat="1" ht="15">
      <c r="A473" s="167" t="s">
        <v>7344</v>
      </c>
      <c r="C473" s="61" t="s">
        <v>3690</v>
      </c>
      <c r="E473" s="61" t="s">
        <v>12185</v>
      </c>
      <c r="F473" s="167" t="s">
        <v>13404</v>
      </c>
      <c r="G473" s="167" t="s">
        <v>6905</v>
      </c>
      <c r="H473" s="62" t="s">
        <v>12032</v>
      </c>
      <c r="I473" s="167" t="s">
        <v>6907</v>
      </c>
      <c r="J473" s="63" t="str">
        <f t="shared" si="47"/>
        <v>IC.NE.090303</v>
      </c>
      <c r="K473" s="61" t="s">
        <v>12175</v>
      </c>
      <c r="L473" s="167" t="str">
        <f t="shared" si="46"/>
        <v>Train of Four Response 1:4</v>
      </c>
      <c r="M473" s="168" t="str">
        <f t="shared" si="48"/>
        <v>PI.IC.NE.090303.01</v>
      </c>
      <c r="O473" s="168" t="str">
        <f t="shared" si="49"/>
        <v>PH.IC.NE.090303.01</v>
      </c>
      <c r="Q473" s="168" t="str">
        <f t="shared" si="50"/>
        <v>CL.IC.NE.090303.01</v>
      </c>
    </row>
    <row r="474" spans="1:19" s="167" customFormat="1" ht="15">
      <c r="A474" s="167" t="s">
        <v>7344</v>
      </c>
      <c r="C474" s="61" t="s">
        <v>3690</v>
      </c>
      <c r="E474" s="61" t="s">
        <v>12185</v>
      </c>
      <c r="F474" s="167" t="s">
        <v>13404</v>
      </c>
      <c r="G474" s="167" t="s">
        <v>6908</v>
      </c>
      <c r="H474" s="62" t="s">
        <v>12028</v>
      </c>
      <c r="I474" s="167" t="s">
        <v>6909</v>
      </c>
      <c r="J474" s="63" t="str">
        <f t="shared" si="47"/>
        <v>IC.NE.090304</v>
      </c>
      <c r="K474" s="61" t="s">
        <v>12175</v>
      </c>
      <c r="L474" s="167" t="str">
        <f t="shared" si="46"/>
        <v>Train of Four Response 4:4</v>
      </c>
      <c r="M474" s="168" t="str">
        <f t="shared" si="48"/>
        <v>PI.IC.NE.090304.01</v>
      </c>
      <c r="O474" s="168" t="str">
        <f t="shared" si="49"/>
        <v>PH.IC.NE.090304.01</v>
      </c>
      <c r="Q474" s="168" t="str">
        <f t="shared" si="50"/>
        <v>CL.IC.NE.090304.01</v>
      </c>
    </row>
    <row r="475" spans="1:19" s="167" customFormat="1" ht="15">
      <c r="A475" s="167" t="s">
        <v>7344</v>
      </c>
      <c r="C475" s="61" t="s">
        <v>3690</v>
      </c>
      <c r="E475" s="61" t="s">
        <v>12185</v>
      </c>
      <c r="F475" s="167" t="s">
        <v>13404</v>
      </c>
      <c r="G475" s="167" t="s">
        <v>6910</v>
      </c>
      <c r="H475" s="62" t="s">
        <v>12210</v>
      </c>
      <c r="I475" s="167" t="s">
        <v>6911</v>
      </c>
      <c r="J475" s="63" t="str">
        <f t="shared" si="47"/>
        <v>IC.NE.090305</v>
      </c>
      <c r="K475" s="61" t="s">
        <v>12175</v>
      </c>
      <c r="L475" s="167" t="str">
        <f t="shared" si="46"/>
        <v>Train of Four Response 0:4</v>
      </c>
      <c r="M475" s="168" t="str">
        <f t="shared" si="48"/>
        <v>PI.IC.NE.090305.01</v>
      </c>
      <c r="O475" s="168" t="str">
        <f t="shared" si="49"/>
        <v>PH.IC.NE.090305.01</v>
      </c>
      <c r="Q475" s="168" t="str">
        <f t="shared" si="50"/>
        <v>CL.IC.NE.090305.01</v>
      </c>
    </row>
    <row r="476" spans="1:19" s="167" customFormat="1" ht="15">
      <c r="A476" s="167" t="s">
        <v>7344</v>
      </c>
      <c r="C476" s="61" t="s">
        <v>3690</v>
      </c>
      <c r="E476" s="61" t="s">
        <v>12185</v>
      </c>
      <c r="F476" s="167" t="s">
        <v>13404</v>
      </c>
      <c r="G476" s="167" t="s">
        <v>6912</v>
      </c>
      <c r="H476" s="62" t="s">
        <v>6988</v>
      </c>
      <c r="I476" s="167" t="s">
        <v>6913</v>
      </c>
      <c r="J476" s="63" t="str">
        <f t="shared" si="47"/>
        <v>IC.NE.090306</v>
      </c>
      <c r="K476" s="61" t="s">
        <v>12175</v>
      </c>
      <c r="L476" s="167" t="str">
        <f t="shared" si="46"/>
        <v>Twitches seen while medicated</v>
      </c>
      <c r="M476" s="168" t="str">
        <f t="shared" si="48"/>
        <v>PI.IC.NE.090306.01</v>
      </c>
      <c r="O476" s="168" t="str">
        <f t="shared" si="49"/>
        <v>PH.IC.NE.090306.01</v>
      </c>
      <c r="Q476" s="168" t="str">
        <f t="shared" si="50"/>
        <v>CL.IC.NE.090306.01</v>
      </c>
      <c r="R476" s="167" t="s">
        <v>12465</v>
      </c>
      <c r="S476" s="167">
        <v>511</v>
      </c>
    </row>
    <row r="477" spans="1:19" s="167" customFormat="1" ht="15">
      <c r="A477" s="167" t="s">
        <v>7344</v>
      </c>
      <c r="B477" s="167" t="s">
        <v>6914</v>
      </c>
      <c r="C477" s="61" t="s">
        <v>3188</v>
      </c>
      <c r="D477" s="167" t="s">
        <v>6915</v>
      </c>
      <c r="E477" s="61" t="s">
        <v>2379</v>
      </c>
      <c r="F477" s="167" t="s">
        <v>7473</v>
      </c>
      <c r="G477" s="167" t="s">
        <v>7302</v>
      </c>
      <c r="H477" s="62" t="s">
        <v>11848</v>
      </c>
      <c r="I477" s="167" t="s">
        <v>7303</v>
      </c>
      <c r="J477" s="63" t="str">
        <f t="shared" si="47"/>
        <v>IC.NE.100101</v>
      </c>
      <c r="K477" s="61" t="s">
        <v>2379</v>
      </c>
      <c r="L477" s="167" t="str">
        <f t="shared" si="46"/>
        <v>Accommodation present</v>
      </c>
      <c r="M477" s="168" t="str">
        <f t="shared" si="48"/>
        <v>PI.IC.NE.100101.01</v>
      </c>
      <c r="O477" s="168" t="str">
        <f t="shared" si="49"/>
        <v>PH.IC.NE.100101.01</v>
      </c>
      <c r="Q477" s="168" t="str">
        <f t="shared" si="50"/>
        <v>CL.IC.NE.100101.01</v>
      </c>
    </row>
    <row r="478" spans="1:19" s="167" customFormat="1" ht="15">
      <c r="A478" s="167" t="s">
        <v>7344</v>
      </c>
      <c r="C478" s="61" t="s">
        <v>3188</v>
      </c>
      <c r="E478" s="61" t="s">
        <v>12175</v>
      </c>
      <c r="F478" s="167" t="s">
        <v>7473</v>
      </c>
      <c r="G478" s="167" t="s">
        <v>13063</v>
      </c>
      <c r="H478" s="62" t="s">
        <v>12030</v>
      </c>
      <c r="I478" s="167" t="s">
        <v>7304</v>
      </c>
      <c r="J478" s="63" t="str">
        <f t="shared" si="47"/>
        <v>IC.NE.100102</v>
      </c>
      <c r="K478" s="61" t="s">
        <v>12175</v>
      </c>
      <c r="L478" s="167" t="str">
        <f t="shared" si="46"/>
        <v>Accommodation diminished</v>
      </c>
      <c r="M478" s="168" t="str">
        <f t="shared" si="48"/>
        <v>PI.IC.NE.100102.01</v>
      </c>
      <c r="O478" s="168" t="str">
        <f t="shared" si="49"/>
        <v>PH.IC.NE.100102.01</v>
      </c>
      <c r="Q478" s="168" t="str">
        <f t="shared" si="50"/>
        <v>CL.IC.NE.100102.01</v>
      </c>
    </row>
    <row r="479" spans="1:19" s="167" customFormat="1" ht="15">
      <c r="A479" s="167" t="s">
        <v>7344</v>
      </c>
      <c r="C479" s="61" t="s">
        <v>3188</v>
      </c>
      <c r="E479" s="61" t="s">
        <v>12175</v>
      </c>
      <c r="F479" s="167" t="s">
        <v>7473</v>
      </c>
      <c r="G479" s="167" t="s">
        <v>7305</v>
      </c>
      <c r="H479" s="62" t="s">
        <v>12032</v>
      </c>
      <c r="I479" s="167" t="s">
        <v>7306</v>
      </c>
      <c r="J479" s="63" t="str">
        <f t="shared" si="47"/>
        <v>IC.NE.100103</v>
      </c>
      <c r="K479" s="61" t="s">
        <v>12175</v>
      </c>
      <c r="L479" s="167" t="str">
        <f t="shared" si="46"/>
        <v>Accommodation absent</v>
      </c>
      <c r="M479" s="168" t="str">
        <f t="shared" si="48"/>
        <v>PI.IC.NE.100103.01</v>
      </c>
      <c r="O479" s="168" t="str">
        <f t="shared" si="49"/>
        <v>PH.IC.NE.100103.01</v>
      </c>
      <c r="Q479" s="168" t="str">
        <f t="shared" si="50"/>
        <v>CL.IC.NE.100103.01</v>
      </c>
    </row>
    <row r="480" spans="1:19" s="167" customFormat="1" ht="15">
      <c r="A480" s="167" t="s">
        <v>7344</v>
      </c>
      <c r="C480" s="61" t="s">
        <v>3188</v>
      </c>
      <c r="E480" s="61" t="s">
        <v>12175</v>
      </c>
      <c r="F480" s="167" t="s">
        <v>7185</v>
      </c>
      <c r="G480" s="167" t="s">
        <v>7186</v>
      </c>
      <c r="H480" s="62" t="s">
        <v>6317</v>
      </c>
      <c r="I480" s="167" t="s">
        <v>7187</v>
      </c>
      <c r="J480" s="63" t="str">
        <f>CONCATENATE("IC.NE.",C480,E480,H480)</f>
        <v>IC.NE.100107</v>
      </c>
      <c r="K480" s="61" t="s">
        <v>12175</v>
      </c>
      <c r="L480" s="167" t="str">
        <f>G480</f>
        <v>Not applicable</v>
      </c>
      <c r="M480" s="168" t="str">
        <f>CONCATENATE("PI.",J480,".",K480)</f>
        <v>PI.IC.NE.100107.01</v>
      </c>
      <c r="O480" s="168" t="str">
        <f>CONCATENATE("PH.",J480,".",K480)</f>
        <v>PH.IC.NE.100107.01</v>
      </c>
      <c r="Q480" s="168" t="str">
        <f>CONCATENATE("CL.",J480,".",K480)</f>
        <v>CL.IC.NE.100107.01</v>
      </c>
      <c r="R480" s="167" t="s">
        <v>12465</v>
      </c>
      <c r="S480" s="167">
        <v>50</v>
      </c>
    </row>
    <row r="481" spans="1:19" s="167" customFormat="1" ht="15">
      <c r="A481" s="167" t="s">
        <v>7344</v>
      </c>
      <c r="C481" s="61" t="s">
        <v>3188</v>
      </c>
      <c r="D481" s="167" t="s">
        <v>13479</v>
      </c>
      <c r="E481" s="61" t="s">
        <v>12175</v>
      </c>
      <c r="F481" s="167" t="s">
        <v>6997</v>
      </c>
      <c r="G481" s="167" t="s">
        <v>7302</v>
      </c>
      <c r="H481" s="62" t="s">
        <v>12028</v>
      </c>
      <c r="I481" s="167" t="s">
        <v>6998</v>
      </c>
      <c r="J481" s="63" t="str">
        <f t="shared" si="47"/>
        <v>IC.NE.100104</v>
      </c>
      <c r="K481" s="61" t="s">
        <v>12175</v>
      </c>
      <c r="L481" s="167" t="str">
        <f t="shared" si="46"/>
        <v>Accommodation present</v>
      </c>
      <c r="M481" s="168" t="str">
        <f t="shared" si="48"/>
        <v>PI.IC.NE.100104.01</v>
      </c>
      <c r="O481" s="168" t="str">
        <f t="shared" si="49"/>
        <v>PH.IC.NE.100104.01</v>
      </c>
      <c r="Q481" s="168" t="str">
        <f t="shared" si="50"/>
        <v>CL.IC.NE.100104.01</v>
      </c>
    </row>
    <row r="482" spans="1:19" s="167" customFormat="1" ht="15">
      <c r="A482" s="167" t="s">
        <v>7344</v>
      </c>
      <c r="C482" s="61" t="s">
        <v>3188</v>
      </c>
      <c r="E482" s="61" t="s">
        <v>12175</v>
      </c>
      <c r="F482" s="167" t="s">
        <v>6997</v>
      </c>
      <c r="G482" s="167" t="s">
        <v>7182</v>
      </c>
      <c r="H482" s="62" t="s">
        <v>12210</v>
      </c>
      <c r="I482" s="167" t="s">
        <v>7183</v>
      </c>
      <c r="J482" s="63" t="str">
        <f t="shared" si="47"/>
        <v>IC.NE.100105</v>
      </c>
      <c r="K482" s="61" t="s">
        <v>12175</v>
      </c>
      <c r="L482" s="167" t="str">
        <f t="shared" si="46"/>
        <v>Accommodation diminished</v>
      </c>
      <c r="M482" s="168" t="str">
        <f t="shared" si="48"/>
        <v>PI.IC.NE.100105.01</v>
      </c>
      <c r="O482" s="168" t="str">
        <f t="shared" si="49"/>
        <v>PH.IC.NE.100105.01</v>
      </c>
      <c r="Q482" s="168" t="str">
        <f t="shared" si="50"/>
        <v>CL.IC.NE.100105.01</v>
      </c>
    </row>
    <row r="483" spans="1:19" s="167" customFormat="1" ht="15">
      <c r="A483" s="167" t="s">
        <v>7344</v>
      </c>
      <c r="C483" s="61" t="s">
        <v>3188</v>
      </c>
      <c r="E483" s="61" t="s">
        <v>12175</v>
      </c>
      <c r="F483" s="167" t="s">
        <v>6997</v>
      </c>
      <c r="G483" s="167" t="s">
        <v>7305</v>
      </c>
      <c r="H483" s="62" t="s">
        <v>12212</v>
      </c>
      <c r="I483" s="167" t="s">
        <v>7184</v>
      </c>
      <c r="J483" s="63" t="str">
        <f t="shared" si="47"/>
        <v>IC.NE.100106</v>
      </c>
      <c r="K483" s="61" t="s">
        <v>12175</v>
      </c>
      <c r="L483" s="167" t="str">
        <f t="shared" si="46"/>
        <v>Accommodation absent</v>
      </c>
      <c r="M483" s="168" t="str">
        <f t="shared" si="48"/>
        <v>PI.IC.NE.100106.01</v>
      </c>
      <c r="O483" s="168" t="str">
        <f t="shared" si="49"/>
        <v>PH.IC.NE.100106.01</v>
      </c>
      <c r="Q483" s="168" t="str">
        <f t="shared" si="50"/>
        <v>CL.IC.NE.100106.01</v>
      </c>
    </row>
    <row r="484" spans="1:19" s="167" customFormat="1" ht="15">
      <c r="A484" s="167" t="s">
        <v>7344</v>
      </c>
      <c r="C484" s="61" t="s">
        <v>3188</v>
      </c>
      <c r="E484" s="61" t="s">
        <v>12175</v>
      </c>
      <c r="F484" s="167" t="s">
        <v>6997</v>
      </c>
      <c r="G484" s="167" t="s">
        <v>7186</v>
      </c>
      <c r="H484" s="62" t="s">
        <v>3574</v>
      </c>
      <c r="I484" s="167" t="s">
        <v>7187</v>
      </c>
      <c r="J484" s="63" t="str">
        <f t="shared" si="47"/>
        <v>IC.NE.100108</v>
      </c>
      <c r="K484" s="61" t="s">
        <v>2379</v>
      </c>
      <c r="L484" s="167" t="str">
        <f t="shared" si="46"/>
        <v>Not applicable</v>
      </c>
      <c r="M484" s="168" t="str">
        <f t="shared" si="48"/>
        <v>PI.IC.NE.100108.01</v>
      </c>
      <c r="O484" s="168" t="str">
        <f t="shared" si="49"/>
        <v>PH.IC.NE.100108.01</v>
      </c>
      <c r="Q484" s="168" t="str">
        <f t="shared" si="50"/>
        <v>CL.IC.NE.100108.01</v>
      </c>
      <c r="R484" s="167" t="s">
        <v>12465</v>
      </c>
      <c r="S484" s="167">
        <v>51</v>
      </c>
    </row>
    <row r="485" spans="1:19" s="167" customFormat="1" ht="15">
      <c r="A485" s="167" t="s">
        <v>7344</v>
      </c>
      <c r="C485" s="61" t="s">
        <v>3188</v>
      </c>
      <c r="D485" s="167" t="s">
        <v>7188</v>
      </c>
      <c r="E485" s="61" t="s">
        <v>12430</v>
      </c>
      <c r="F485" s="167" t="s">
        <v>7356</v>
      </c>
      <c r="G485" s="167" t="s">
        <v>7357</v>
      </c>
      <c r="H485" s="62" t="s">
        <v>11848</v>
      </c>
      <c r="I485" s="167" t="s">
        <v>7357</v>
      </c>
      <c r="J485" s="63" t="str">
        <f t="shared" si="47"/>
        <v>IC.NE.100201</v>
      </c>
      <c r="K485" s="61" t="s">
        <v>12175</v>
      </c>
      <c r="L485" s="167" t="str">
        <f t="shared" si="46"/>
        <v>Brisk</v>
      </c>
      <c r="M485" s="168" t="str">
        <f t="shared" si="48"/>
        <v>PI.IC.NE.100201.01</v>
      </c>
      <c r="O485" s="168" t="str">
        <f t="shared" si="49"/>
        <v>PH.IC.NE.100201.01</v>
      </c>
      <c r="Q485" s="168" t="str">
        <f t="shared" si="50"/>
        <v>CL.IC.NE.100201.01</v>
      </c>
    </row>
    <row r="486" spans="1:19" s="167" customFormat="1" ht="15">
      <c r="A486" s="167" t="s">
        <v>7344</v>
      </c>
      <c r="C486" s="61" t="s">
        <v>3188</v>
      </c>
      <c r="E486" s="61" t="s">
        <v>12430</v>
      </c>
      <c r="F486" s="167" t="s">
        <v>7356</v>
      </c>
      <c r="G486" s="167" t="s">
        <v>7928</v>
      </c>
      <c r="H486" s="62" t="s">
        <v>12030</v>
      </c>
      <c r="I486" s="167" t="s">
        <v>7928</v>
      </c>
      <c r="J486" s="63" t="str">
        <f t="shared" si="47"/>
        <v>IC.NE.100202</v>
      </c>
      <c r="K486" s="61" t="s">
        <v>12175</v>
      </c>
      <c r="L486" s="167" t="str">
        <f t="shared" si="46"/>
        <v>Sluggish</v>
      </c>
      <c r="M486" s="168" t="str">
        <f t="shared" si="48"/>
        <v>PI.IC.NE.100202.01</v>
      </c>
      <c r="O486" s="168" t="str">
        <f t="shared" si="49"/>
        <v>PH.IC.NE.100202.01</v>
      </c>
      <c r="Q486" s="168" t="str">
        <f t="shared" si="50"/>
        <v>CL.IC.NE.100202.01</v>
      </c>
    </row>
    <row r="487" spans="1:19" s="167" customFormat="1" ht="15">
      <c r="A487" s="167" t="s">
        <v>7344</v>
      </c>
      <c r="C487" s="61" t="s">
        <v>3188</v>
      </c>
      <c r="E487" s="61" t="s">
        <v>12430</v>
      </c>
      <c r="F487" s="167" t="s">
        <v>7356</v>
      </c>
      <c r="G487" s="167" t="s">
        <v>7358</v>
      </c>
      <c r="H487" s="62" t="s">
        <v>12032</v>
      </c>
      <c r="I487" s="167" t="s">
        <v>7359</v>
      </c>
      <c r="J487" s="63" t="str">
        <f t="shared" si="47"/>
        <v>IC.NE.100203</v>
      </c>
      <c r="K487" s="61" t="s">
        <v>12175</v>
      </c>
      <c r="L487" s="167" t="str">
        <f t="shared" si="46"/>
        <v>Non-reactive/fixed</v>
      </c>
      <c r="M487" s="168" t="str">
        <f t="shared" si="48"/>
        <v>PI.IC.NE.100203.01</v>
      </c>
      <c r="O487" s="168" t="str">
        <f t="shared" si="49"/>
        <v>PH.IC.NE.100203.01</v>
      </c>
      <c r="Q487" s="168" t="str">
        <f t="shared" si="50"/>
        <v>CL.IC.NE.100203.01</v>
      </c>
    </row>
    <row r="488" spans="1:19" s="167" customFormat="1" ht="15">
      <c r="A488" s="167" t="s">
        <v>7344</v>
      </c>
      <c r="C488" s="61" t="s">
        <v>3188</v>
      </c>
      <c r="E488" s="61" t="s">
        <v>12430</v>
      </c>
      <c r="F488" s="167" t="s">
        <v>7356</v>
      </c>
      <c r="G488" s="167" t="s">
        <v>7360</v>
      </c>
      <c r="H488" s="62" t="s">
        <v>12028</v>
      </c>
      <c r="I488" s="167" t="s">
        <v>7360</v>
      </c>
      <c r="J488" s="63" t="str">
        <f t="shared" si="47"/>
        <v>IC.NE.100204</v>
      </c>
      <c r="K488" s="61" t="s">
        <v>12175</v>
      </c>
      <c r="L488" s="167" t="str">
        <f t="shared" si="46"/>
        <v>Hippus</v>
      </c>
      <c r="M488" s="168" t="str">
        <f t="shared" si="48"/>
        <v>PI.IC.NE.100204.01</v>
      </c>
      <c r="O488" s="168" t="str">
        <f t="shared" si="49"/>
        <v>PH.IC.NE.100204.01</v>
      </c>
      <c r="Q488" s="168" t="str">
        <f t="shared" si="50"/>
        <v>CL.IC.NE.100204.01</v>
      </c>
    </row>
    <row r="489" spans="1:19" s="167" customFormat="1" ht="15">
      <c r="A489" s="167" t="s">
        <v>7344</v>
      </c>
      <c r="C489" s="61" t="s">
        <v>3188</v>
      </c>
      <c r="E489" s="61" t="s">
        <v>12430</v>
      </c>
      <c r="F489" s="167" t="s">
        <v>7356</v>
      </c>
      <c r="G489" s="167" t="s">
        <v>11648</v>
      </c>
      <c r="H489" s="62" t="s">
        <v>12210</v>
      </c>
      <c r="I489" s="167" t="s">
        <v>12171</v>
      </c>
      <c r="J489" s="63" t="str">
        <f t="shared" si="47"/>
        <v>IC.NE.100205</v>
      </c>
      <c r="K489" s="61" t="s">
        <v>12175</v>
      </c>
      <c r="L489" s="167" t="str">
        <f t="shared" si="46"/>
        <v>Not applicable</v>
      </c>
      <c r="M489" s="168" t="str">
        <f t="shared" si="48"/>
        <v>PI.IC.NE.100205.01</v>
      </c>
      <c r="O489" s="168" t="str">
        <f t="shared" si="49"/>
        <v>PH.IC.NE.100205.01</v>
      </c>
      <c r="Q489" s="168" t="str">
        <f t="shared" si="50"/>
        <v>CL.IC.NE.100205.01</v>
      </c>
    </row>
    <row r="490" spans="1:19" s="167" customFormat="1" ht="15">
      <c r="A490" s="167" t="s">
        <v>7344</v>
      </c>
      <c r="C490" s="61" t="s">
        <v>3188</v>
      </c>
      <c r="D490" s="167" t="s">
        <v>7361</v>
      </c>
      <c r="E490" s="61" t="s">
        <v>12185</v>
      </c>
      <c r="F490" s="167" t="s">
        <v>7362</v>
      </c>
      <c r="G490" s="167" t="s">
        <v>7357</v>
      </c>
      <c r="H490" s="62" t="s">
        <v>11848</v>
      </c>
      <c r="I490" s="167" t="s">
        <v>7357</v>
      </c>
      <c r="J490" s="63" t="str">
        <f t="shared" si="47"/>
        <v>IC.NE.100301</v>
      </c>
      <c r="K490" s="61" t="s">
        <v>12175</v>
      </c>
      <c r="L490" s="167" t="str">
        <f t="shared" si="46"/>
        <v>Brisk</v>
      </c>
      <c r="M490" s="168" t="str">
        <f t="shared" si="48"/>
        <v>PI.IC.NE.100301.01</v>
      </c>
      <c r="O490" s="168" t="str">
        <f t="shared" si="49"/>
        <v>PH.IC.NE.100301.01</v>
      </c>
      <c r="Q490" s="168" t="str">
        <f t="shared" si="50"/>
        <v>CL.IC.NE.100301.01</v>
      </c>
    </row>
    <row r="491" spans="1:19" s="167" customFormat="1" ht="15">
      <c r="A491" s="167" t="s">
        <v>7344</v>
      </c>
      <c r="C491" s="61" t="s">
        <v>3188</v>
      </c>
      <c r="E491" s="61" t="s">
        <v>12185</v>
      </c>
      <c r="F491" s="167" t="s">
        <v>7362</v>
      </c>
      <c r="G491" s="167" t="s">
        <v>7928</v>
      </c>
      <c r="H491" s="62" t="s">
        <v>12030</v>
      </c>
      <c r="I491" s="167" t="s">
        <v>7928</v>
      </c>
      <c r="J491" s="63" t="str">
        <f t="shared" si="47"/>
        <v>IC.NE.100302</v>
      </c>
      <c r="K491" s="61" t="s">
        <v>12175</v>
      </c>
      <c r="L491" s="167" t="str">
        <f t="shared" si="46"/>
        <v>Sluggish</v>
      </c>
      <c r="M491" s="168" t="str">
        <f t="shared" si="48"/>
        <v>PI.IC.NE.100302.01</v>
      </c>
      <c r="O491" s="168" t="str">
        <f t="shared" si="49"/>
        <v>PH.IC.NE.100302.01</v>
      </c>
      <c r="Q491" s="168" t="str">
        <f t="shared" si="50"/>
        <v>CL.IC.NE.100302.01</v>
      </c>
    </row>
    <row r="492" spans="1:19" s="167" customFormat="1" ht="15">
      <c r="A492" s="167" t="s">
        <v>7344</v>
      </c>
      <c r="C492" s="61" t="s">
        <v>3188</v>
      </c>
      <c r="E492" s="61" t="s">
        <v>12185</v>
      </c>
      <c r="F492" s="167" t="s">
        <v>7362</v>
      </c>
      <c r="G492" s="167" t="s">
        <v>7358</v>
      </c>
      <c r="H492" s="62" t="s">
        <v>12032</v>
      </c>
      <c r="I492" s="167" t="s">
        <v>7359</v>
      </c>
      <c r="J492" s="63" t="str">
        <f t="shared" si="47"/>
        <v>IC.NE.100303</v>
      </c>
      <c r="K492" s="61" t="s">
        <v>12175</v>
      </c>
      <c r="L492" s="167" t="str">
        <f t="shared" si="46"/>
        <v>Non-reactive/fixed</v>
      </c>
      <c r="M492" s="168" t="str">
        <f t="shared" si="48"/>
        <v>PI.IC.NE.100303.01</v>
      </c>
      <c r="O492" s="168" t="str">
        <f t="shared" si="49"/>
        <v>PH.IC.NE.100303.01</v>
      </c>
      <c r="Q492" s="168" t="str">
        <f t="shared" si="50"/>
        <v>CL.IC.NE.100303.01</v>
      </c>
    </row>
    <row r="493" spans="1:19" s="167" customFormat="1" ht="15">
      <c r="A493" s="167" t="s">
        <v>7344</v>
      </c>
      <c r="C493" s="61" t="s">
        <v>3188</v>
      </c>
      <c r="E493" s="61" t="s">
        <v>12185</v>
      </c>
      <c r="F493" s="167" t="s">
        <v>7362</v>
      </c>
      <c r="G493" s="167" t="s">
        <v>7360</v>
      </c>
      <c r="H493" s="62" t="s">
        <v>12028</v>
      </c>
      <c r="I493" s="167" t="s">
        <v>7360</v>
      </c>
      <c r="J493" s="63" t="str">
        <f t="shared" si="47"/>
        <v>IC.NE.100304</v>
      </c>
      <c r="K493" s="61" t="s">
        <v>12175</v>
      </c>
      <c r="L493" s="167" t="str">
        <f t="shared" si="46"/>
        <v>Hippus</v>
      </c>
      <c r="M493" s="168" t="str">
        <f t="shared" si="48"/>
        <v>PI.IC.NE.100304.01</v>
      </c>
      <c r="O493" s="168" t="str">
        <f t="shared" si="49"/>
        <v>PH.IC.NE.100304.01</v>
      </c>
      <c r="Q493" s="168" t="str">
        <f t="shared" si="50"/>
        <v>CL.IC.NE.100304.01</v>
      </c>
    </row>
    <row r="494" spans="1:19" s="167" customFormat="1" ht="15">
      <c r="A494" s="167" t="s">
        <v>7344</v>
      </c>
      <c r="C494" s="61" t="s">
        <v>3188</v>
      </c>
      <c r="E494" s="61" t="s">
        <v>12185</v>
      </c>
      <c r="F494" s="167" t="s">
        <v>7362</v>
      </c>
      <c r="G494" s="167" t="s">
        <v>11648</v>
      </c>
      <c r="H494" s="62" t="s">
        <v>12210</v>
      </c>
      <c r="I494" s="167" t="s">
        <v>12171</v>
      </c>
      <c r="J494" s="63" t="str">
        <f t="shared" si="47"/>
        <v>IC.NE.100305</v>
      </c>
      <c r="K494" s="61" t="s">
        <v>12175</v>
      </c>
      <c r="L494" s="167" t="str">
        <f t="shared" si="46"/>
        <v>Not applicable</v>
      </c>
      <c r="M494" s="168" t="str">
        <f t="shared" si="48"/>
        <v>PI.IC.NE.100305.01</v>
      </c>
      <c r="O494" s="168" t="str">
        <f t="shared" si="49"/>
        <v>PH.IC.NE.100305.01</v>
      </c>
      <c r="Q494" s="168" t="str">
        <f t="shared" si="50"/>
        <v>CL.IC.NE.100305.01</v>
      </c>
    </row>
    <row r="495" spans="1:19" s="167" customFormat="1" ht="15">
      <c r="A495" s="167" t="s">
        <v>7344</v>
      </c>
      <c r="C495" s="61" t="s">
        <v>3188</v>
      </c>
      <c r="D495" s="167" t="s">
        <v>7193</v>
      </c>
      <c r="E495" s="61" t="s">
        <v>6464</v>
      </c>
      <c r="F495" s="167" t="s">
        <v>7194</v>
      </c>
      <c r="G495" s="167" t="s">
        <v>10938</v>
      </c>
      <c r="H495" s="62" t="s">
        <v>11848</v>
      </c>
      <c r="I495" s="167" t="s">
        <v>10938</v>
      </c>
      <c r="J495" s="63" t="str">
        <f t="shared" si="47"/>
        <v>IC.NE.100401</v>
      </c>
      <c r="K495" s="61" t="s">
        <v>12175</v>
      </c>
      <c r="L495" s="167" t="str">
        <f t="shared" si="46"/>
        <v>Round</v>
      </c>
      <c r="M495" s="168" t="str">
        <f t="shared" si="48"/>
        <v>PI.IC.NE.100401.01</v>
      </c>
      <c r="O495" s="168" t="str">
        <f t="shared" si="49"/>
        <v>PH.IC.NE.100401.01</v>
      </c>
      <c r="Q495" s="168" t="str">
        <f t="shared" si="50"/>
        <v>CL.IC.NE.100401.01</v>
      </c>
    </row>
    <row r="496" spans="1:19" s="167" customFormat="1" ht="15">
      <c r="A496" s="167" t="s">
        <v>7344</v>
      </c>
      <c r="C496" s="61" t="s">
        <v>3188</v>
      </c>
      <c r="E496" s="61" t="s">
        <v>6464</v>
      </c>
      <c r="F496" s="167" t="s">
        <v>7194</v>
      </c>
      <c r="G496" s="167" t="s">
        <v>11688</v>
      </c>
      <c r="H496" s="62" t="s">
        <v>12030</v>
      </c>
      <c r="I496" s="167" t="s">
        <v>7369</v>
      </c>
      <c r="J496" s="63" t="str">
        <f t="shared" si="47"/>
        <v>IC.NE.100402</v>
      </c>
      <c r="K496" s="61" t="s">
        <v>2379</v>
      </c>
      <c r="L496" s="167" t="str">
        <f t="shared" si="46"/>
        <v>Irregular</v>
      </c>
      <c r="M496" s="168" t="str">
        <f t="shared" si="48"/>
        <v>PI.IC.NE.100402.01</v>
      </c>
      <c r="O496" s="168" t="str">
        <f t="shared" si="49"/>
        <v>PH.IC.NE.100402.01</v>
      </c>
      <c r="Q496" s="168" t="str">
        <f t="shared" si="50"/>
        <v>CL.IC.NE.100402.01</v>
      </c>
    </row>
    <row r="497" spans="1:17" s="167" customFormat="1" ht="15">
      <c r="A497" s="167" t="s">
        <v>7344</v>
      </c>
      <c r="C497" s="61" t="s">
        <v>3188</v>
      </c>
      <c r="E497" s="61" t="s">
        <v>6464</v>
      </c>
      <c r="F497" s="167" t="s">
        <v>7194</v>
      </c>
      <c r="G497" s="167" t="s">
        <v>7370</v>
      </c>
      <c r="H497" s="62" t="s">
        <v>12032</v>
      </c>
      <c r="I497" s="167" t="s">
        <v>12207</v>
      </c>
      <c r="J497" s="63" t="str">
        <f t="shared" si="47"/>
        <v>IC.NE.100403</v>
      </c>
      <c r="K497" s="61" t="s">
        <v>12175</v>
      </c>
      <c r="L497" s="167" t="str">
        <f t="shared" si="46"/>
        <v>Unable to assess due to:  specify</v>
      </c>
      <c r="M497" s="168" t="str">
        <f t="shared" si="48"/>
        <v>PI.IC.NE.100403.01</v>
      </c>
      <c r="O497" s="168" t="str">
        <f t="shared" si="49"/>
        <v>PH.IC.NE.100403.01</v>
      </c>
      <c r="Q497" s="168" t="str">
        <f t="shared" si="50"/>
        <v>CL.IC.NE.100403.01</v>
      </c>
    </row>
    <row r="498" spans="1:17" s="167" customFormat="1" ht="15">
      <c r="A498" s="167" t="s">
        <v>7344</v>
      </c>
      <c r="C498" s="61" t="s">
        <v>3188</v>
      </c>
      <c r="D498" s="167" t="s">
        <v>7199</v>
      </c>
      <c r="E498" s="61" t="s">
        <v>6291</v>
      </c>
      <c r="F498" s="167" t="s">
        <v>7200</v>
      </c>
      <c r="G498" s="167" t="s">
        <v>10938</v>
      </c>
      <c r="H498" s="62" t="s">
        <v>11848</v>
      </c>
      <c r="I498" s="167" t="s">
        <v>10938</v>
      </c>
      <c r="J498" s="63" t="str">
        <f t="shared" si="47"/>
        <v>IC.NE.100501</v>
      </c>
      <c r="K498" s="61" t="s">
        <v>12175</v>
      </c>
      <c r="L498" s="167" t="str">
        <f t="shared" si="46"/>
        <v>Round</v>
      </c>
      <c r="M498" s="168" t="str">
        <f t="shared" si="48"/>
        <v>PI.IC.NE.100501.01</v>
      </c>
      <c r="O498" s="168" t="str">
        <f t="shared" si="49"/>
        <v>PH.IC.NE.100501.01</v>
      </c>
      <c r="Q498" s="168" t="str">
        <f t="shared" si="50"/>
        <v>CL.IC.NE.100501.01</v>
      </c>
    </row>
    <row r="499" spans="1:17" s="167" customFormat="1" ht="15">
      <c r="A499" s="167" t="s">
        <v>7344</v>
      </c>
      <c r="C499" s="61" t="s">
        <v>3188</v>
      </c>
      <c r="E499" s="61" t="s">
        <v>6291</v>
      </c>
      <c r="F499" s="167" t="s">
        <v>7200</v>
      </c>
      <c r="G499" s="167" t="s">
        <v>11688</v>
      </c>
      <c r="H499" s="62" t="s">
        <v>12030</v>
      </c>
      <c r="I499" s="167" t="s">
        <v>7369</v>
      </c>
      <c r="J499" s="63" t="str">
        <f t="shared" si="47"/>
        <v>IC.NE.100502</v>
      </c>
      <c r="K499" s="61" t="s">
        <v>12175</v>
      </c>
      <c r="L499" s="167" t="str">
        <f t="shared" ref="L499:L566" si="51">G499</f>
        <v>Irregular</v>
      </c>
      <c r="M499" s="168" t="str">
        <f t="shared" si="48"/>
        <v>PI.IC.NE.100502.01</v>
      </c>
      <c r="O499" s="168" t="str">
        <f t="shared" si="49"/>
        <v>PH.IC.NE.100502.01</v>
      </c>
      <c r="Q499" s="168" t="str">
        <f t="shared" si="50"/>
        <v>CL.IC.NE.100502.01</v>
      </c>
    </row>
    <row r="500" spans="1:17" s="167" customFormat="1" ht="15">
      <c r="A500" s="167" t="s">
        <v>7344</v>
      </c>
      <c r="C500" s="61" t="s">
        <v>3188</v>
      </c>
      <c r="E500" s="61" t="s">
        <v>6291</v>
      </c>
      <c r="F500" s="167" t="s">
        <v>7200</v>
      </c>
      <c r="G500" s="167" t="s">
        <v>7201</v>
      </c>
      <c r="H500" s="62" t="s">
        <v>12032</v>
      </c>
      <c r="I500" s="167" t="s">
        <v>12207</v>
      </c>
      <c r="J500" s="63" t="str">
        <f t="shared" si="47"/>
        <v>IC.NE.100503</v>
      </c>
      <c r="K500" s="61" t="s">
        <v>12175</v>
      </c>
      <c r="L500" s="167" t="str">
        <f t="shared" si="51"/>
        <v>Unable to assess due to: specify</v>
      </c>
      <c r="M500" s="168" t="str">
        <f t="shared" si="48"/>
        <v>PI.IC.NE.100503.01</v>
      </c>
      <c r="O500" s="168" t="str">
        <f t="shared" si="49"/>
        <v>PH.IC.NE.100503.01</v>
      </c>
      <c r="Q500" s="168" t="str">
        <f t="shared" si="50"/>
        <v>CL.IC.NE.100503.01</v>
      </c>
    </row>
    <row r="501" spans="1:17" s="167" customFormat="1" ht="15">
      <c r="A501" s="167" t="s">
        <v>7344</v>
      </c>
      <c r="C501" s="61" t="s">
        <v>3188</v>
      </c>
      <c r="D501" s="167" t="s">
        <v>7202</v>
      </c>
      <c r="E501" s="61" t="s">
        <v>6988</v>
      </c>
      <c r="F501" s="167" t="s">
        <v>7203</v>
      </c>
      <c r="G501" s="167" t="s">
        <v>7204</v>
      </c>
      <c r="H501" s="62" t="s">
        <v>11848</v>
      </c>
      <c r="I501" s="167" t="s">
        <v>7204</v>
      </c>
      <c r="J501" s="63" t="str">
        <f t="shared" si="47"/>
        <v>IC.NE.100601</v>
      </c>
      <c r="K501" s="61" t="s">
        <v>12175</v>
      </c>
      <c r="L501" s="167" t="str">
        <f t="shared" si="51"/>
        <v>Pinpoint</v>
      </c>
      <c r="M501" s="168" t="str">
        <f t="shared" si="48"/>
        <v>PI.IC.NE.100601.01</v>
      </c>
      <c r="O501" s="168" t="str">
        <f t="shared" si="49"/>
        <v>PH.IC.NE.100601.01</v>
      </c>
      <c r="Q501" s="168" t="str">
        <f t="shared" si="50"/>
        <v>CL.IC.NE.100601.01</v>
      </c>
    </row>
    <row r="502" spans="1:17" s="167" customFormat="1" ht="15">
      <c r="A502" s="167" t="s">
        <v>7344</v>
      </c>
      <c r="C502" s="61" t="s">
        <v>3188</v>
      </c>
      <c r="E502" s="61" t="s">
        <v>6988</v>
      </c>
      <c r="F502" s="167" t="s">
        <v>7203</v>
      </c>
      <c r="G502" s="167" t="s">
        <v>7205</v>
      </c>
      <c r="H502" s="62" t="s">
        <v>12030</v>
      </c>
      <c r="I502" s="167" t="s">
        <v>7206</v>
      </c>
      <c r="J502" s="63" t="str">
        <f t="shared" si="47"/>
        <v>IC.NE.100602</v>
      </c>
      <c r="K502" s="61" t="s">
        <v>12175</v>
      </c>
      <c r="L502" s="167" t="str">
        <f t="shared" si="51"/>
        <v>1 mm</v>
      </c>
      <c r="M502" s="168" t="str">
        <f t="shared" si="48"/>
        <v>PI.IC.NE.100602.01</v>
      </c>
      <c r="O502" s="168" t="str">
        <f t="shared" si="49"/>
        <v>PH.IC.NE.100602.01</v>
      </c>
      <c r="Q502" s="168" t="str">
        <f t="shared" si="50"/>
        <v>CL.IC.NE.100602.01</v>
      </c>
    </row>
    <row r="503" spans="1:17" s="167" customFormat="1" ht="15">
      <c r="A503" s="167" t="s">
        <v>7344</v>
      </c>
      <c r="C503" s="61" t="s">
        <v>3188</v>
      </c>
      <c r="E503" s="61" t="s">
        <v>6988</v>
      </c>
      <c r="F503" s="167" t="s">
        <v>7203</v>
      </c>
      <c r="G503" s="167" t="s">
        <v>7028</v>
      </c>
      <c r="H503" s="62" t="s">
        <v>12032</v>
      </c>
      <c r="I503" s="167" t="s">
        <v>7029</v>
      </c>
      <c r="J503" s="63" t="str">
        <f t="shared" si="47"/>
        <v>IC.NE.100603</v>
      </c>
      <c r="K503" s="61" t="s">
        <v>12175</v>
      </c>
      <c r="L503" s="167" t="str">
        <f t="shared" si="51"/>
        <v>2 mm</v>
      </c>
      <c r="M503" s="168" t="str">
        <f t="shared" si="48"/>
        <v>PI.IC.NE.100603.01</v>
      </c>
      <c r="O503" s="168" t="str">
        <f t="shared" si="49"/>
        <v>PH.IC.NE.100603.01</v>
      </c>
      <c r="Q503" s="168" t="str">
        <f t="shared" si="50"/>
        <v>CL.IC.NE.100603.01</v>
      </c>
    </row>
    <row r="504" spans="1:17" s="167" customFormat="1" ht="15">
      <c r="A504" s="167" t="s">
        <v>7344</v>
      </c>
      <c r="C504" s="61" t="s">
        <v>3188</v>
      </c>
      <c r="E504" s="61" t="s">
        <v>6988</v>
      </c>
      <c r="F504" s="167" t="s">
        <v>7203</v>
      </c>
      <c r="G504" s="167" t="s">
        <v>7208</v>
      </c>
      <c r="H504" s="62" t="s">
        <v>12028</v>
      </c>
      <c r="I504" s="167" t="s">
        <v>7208</v>
      </c>
      <c r="J504" s="63" t="str">
        <f t="shared" si="47"/>
        <v>IC.NE.100604</v>
      </c>
      <c r="K504" s="61" t="s">
        <v>12175</v>
      </c>
      <c r="L504" s="167" t="str">
        <f t="shared" si="51"/>
        <v>3mm</v>
      </c>
      <c r="M504" s="168" t="str">
        <f t="shared" si="48"/>
        <v>PI.IC.NE.100604.01</v>
      </c>
      <c r="O504" s="168" t="str">
        <f t="shared" si="49"/>
        <v>PH.IC.NE.100604.01</v>
      </c>
      <c r="Q504" s="168" t="str">
        <f t="shared" si="50"/>
        <v>CL.IC.NE.100604.01</v>
      </c>
    </row>
    <row r="505" spans="1:17" s="167" customFormat="1" ht="15">
      <c r="A505" s="167" t="s">
        <v>7344</v>
      </c>
      <c r="C505" s="61" t="s">
        <v>3188</v>
      </c>
      <c r="E505" s="61" t="s">
        <v>6988</v>
      </c>
      <c r="F505" s="167" t="s">
        <v>7203</v>
      </c>
      <c r="G505" s="167" t="s">
        <v>7209</v>
      </c>
      <c r="H505" s="62" t="s">
        <v>12210</v>
      </c>
      <c r="I505" s="167" t="s">
        <v>7209</v>
      </c>
      <c r="J505" s="63" t="str">
        <f t="shared" si="47"/>
        <v>IC.NE.100605</v>
      </c>
      <c r="K505" s="61" t="s">
        <v>12175</v>
      </c>
      <c r="L505" s="167" t="str">
        <f t="shared" si="51"/>
        <v>4mm</v>
      </c>
      <c r="M505" s="168" t="str">
        <f t="shared" si="48"/>
        <v>PI.IC.NE.100605.01</v>
      </c>
      <c r="O505" s="168" t="str">
        <f t="shared" si="49"/>
        <v>PH.IC.NE.100605.01</v>
      </c>
      <c r="Q505" s="168" t="str">
        <f t="shared" si="50"/>
        <v>CL.IC.NE.100605.01</v>
      </c>
    </row>
    <row r="506" spans="1:17" s="167" customFormat="1" ht="15">
      <c r="A506" s="167" t="s">
        <v>7344</v>
      </c>
      <c r="C506" s="61" t="s">
        <v>3188</v>
      </c>
      <c r="E506" s="61" t="s">
        <v>6988</v>
      </c>
      <c r="F506" s="167" t="s">
        <v>7203</v>
      </c>
      <c r="G506" s="167" t="s">
        <v>7210</v>
      </c>
      <c r="H506" s="62" t="s">
        <v>12212</v>
      </c>
      <c r="I506" s="167" t="s">
        <v>7210</v>
      </c>
      <c r="J506" s="63" t="str">
        <f t="shared" si="47"/>
        <v>IC.NE.100606</v>
      </c>
      <c r="K506" s="61" t="s">
        <v>12175</v>
      </c>
      <c r="L506" s="167" t="str">
        <f t="shared" si="51"/>
        <v>5mm</v>
      </c>
      <c r="M506" s="168" t="str">
        <f t="shared" si="48"/>
        <v>PI.IC.NE.100606.01</v>
      </c>
      <c r="O506" s="168" t="str">
        <f t="shared" si="49"/>
        <v>PH.IC.NE.100606.01</v>
      </c>
      <c r="Q506" s="168" t="str">
        <f t="shared" si="50"/>
        <v>CL.IC.NE.100606.01</v>
      </c>
    </row>
    <row r="507" spans="1:17" s="167" customFormat="1" ht="15">
      <c r="A507" s="167" t="s">
        <v>7344</v>
      </c>
      <c r="C507" s="61" t="s">
        <v>3188</v>
      </c>
      <c r="E507" s="61" t="s">
        <v>6988</v>
      </c>
      <c r="F507" s="167" t="s">
        <v>7203</v>
      </c>
      <c r="G507" s="167" t="s">
        <v>7211</v>
      </c>
      <c r="H507" s="62" t="s">
        <v>12225</v>
      </c>
      <c r="I507" s="167" t="s">
        <v>7212</v>
      </c>
      <c r="J507" s="63" t="str">
        <f t="shared" si="47"/>
        <v>IC.NE.100607</v>
      </c>
      <c r="K507" s="61" t="s">
        <v>12175</v>
      </c>
      <c r="L507" s="167" t="str">
        <f t="shared" si="51"/>
        <v>6 mm</v>
      </c>
      <c r="M507" s="168" t="str">
        <f t="shared" si="48"/>
        <v>PI.IC.NE.100607.01</v>
      </c>
      <c r="O507" s="168" t="str">
        <f t="shared" si="49"/>
        <v>PH.IC.NE.100607.01</v>
      </c>
      <c r="Q507" s="168" t="str">
        <f t="shared" si="50"/>
        <v>CL.IC.NE.100607.01</v>
      </c>
    </row>
    <row r="508" spans="1:17" s="167" customFormat="1" ht="15">
      <c r="A508" s="167" t="s">
        <v>7344</v>
      </c>
      <c r="C508" s="61" t="s">
        <v>3188</v>
      </c>
      <c r="E508" s="61" t="s">
        <v>6988</v>
      </c>
      <c r="F508" s="167" t="s">
        <v>7203</v>
      </c>
      <c r="G508" s="167" t="s">
        <v>7213</v>
      </c>
      <c r="H508" s="62" t="s">
        <v>11638</v>
      </c>
      <c r="I508" s="167" t="s">
        <v>7214</v>
      </c>
      <c r="J508" s="63" t="str">
        <f t="shared" si="47"/>
        <v>IC.NE.100608</v>
      </c>
      <c r="K508" s="61" t="s">
        <v>12175</v>
      </c>
      <c r="L508" s="167" t="str">
        <f t="shared" si="51"/>
        <v>7 mm</v>
      </c>
      <c r="M508" s="168" t="str">
        <f t="shared" si="48"/>
        <v>PI.IC.NE.100608.01</v>
      </c>
      <c r="O508" s="168" t="str">
        <f t="shared" si="49"/>
        <v>PH.IC.NE.100608.01</v>
      </c>
      <c r="Q508" s="168" t="str">
        <f t="shared" si="50"/>
        <v>CL.IC.NE.100608.01</v>
      </c>
    </row>
    <row r="509" spans="1:17" s="167" customFormat="1" ht="15">
      <c r="A509" s="167" t="s">
        <v>7344</v>
      </c>
      <c r="C509" s="61" t="s">
        <v>3188</v>
      </c>
      <c r="E509" s="61" t="s">
        <v>6988</v>
      </c>
      <c r="F509" s="167" t="s">
        <v>7203</v>
      </c>
      <c r="G509" s="167" t="s">
        <v>7215</v>
      </c>
      <c r="H509" s="61" t="s">
        <v>3690</v>
      </c>
      <c r="I509" s="167" t="s">
        <v>7216</v>
      </c>
      <c r="J509" s="63" t="str">
        <f t="shared" si="47"/>
        <v>IC.NE.100609</v>
      </c>
      <c r="K509" s="61" t="s">
        <v>12175</v>
      </c>
      <c r="L509" s="167" t="str">
        <f t="shared" si="51"/>
        <v>8 mm</v>
      </c>
      <c r="M509" s="168" t="str">
        <f t="shared" si="48"/>
        <v>PI.IC.NE.100609.01</v>
      </c>
      <c r="O509" s="168" t="str">
        <f t="shared" si="49"/>
        <v>PH.IC.NE.100609.01</v>
      </c>
      <c r="Q509" s="168" t="str">
        <f t="shared" si="50"/>
        <v>CL.IC.NE.100609.01</v>
      </c>
    </row>
    <row r="510" spans="1:17" s="167" customFormat="1" ht="15">
      <c r="A510" s="167" t="s">
        <v>7344</v>
      </c>
      <c r="C510" s="61" t="s">
        <v>3188</v>
      </c>
      <c r="E510" s="61" t="s">
        <v>6988</v>
      </c>
      <c r="F510" s="167" t="s">
        <v>7203</v>
      </c>
      <c r="G510" s="167" t="s">
        <v>7217</v>
      </c>
      <c r="H510" s="61" t="s">
        <v>3188</v>
      </c>
      <c r="I510" s="167" t="s">
        <v>7217</v>
      </c>
      <c r="J510" s="63" t="str">
        <f t="shared" si="47"/>
        <v>IC.NE.100610</v>
      </c>
      <c r="K510" s="61" t="s">
        <v>12175</v>
      </c>
      <c r="L510" s="167" t="str">
        <f t="shared" si="51"/>
        <v>Dilated</v>
      </c>
      <c r="M510" s="168" t="str">
        <f t="shared" si="48"/>
        <v>PI.IC.NE.100610.01</v>
      </c>
      <c r="O510" s="168" t="str">
        <f t="shared" si="49"/>
        <v>PH.IC.NE.100610.01</v>
      </c>
      <c r="Q510" s="168" t="str">
        <f t="shared" si="50"/>
        <v>CL.IC.NE.100610.01</v>
      </c>
    </row>
    <row r="511" spans="1:17" s="167" customFormat="1" ht="15">
      <c r="A511" s="167" t="s">
        <v>7344</v>
      </c>
      <c r="C511" s="61" t="s">
        <v>3188</v>
      </c>
      <c r="E511" s="61" t="s">
        <v>6988</v>
      </c>
      <c r="F511" s="167" t="s">
        <v>7203</v>
      </c>
      <c r="G511" s="167" t="s">
        <v>7175</v>
      </c>
      <c r="H511" s="61" t="s">
        <v>5749</v>
      </c>
      <c r="I511" s="167" t="s">
        <v>12207</v>
      </c>
      <c r="J511" s="63" t="str">
        <f t="shared" si="47"/>
        <v>IC.NE.100611</v>
      </c>
      <c r="K511" s="61" t="s">
        <v>12175</v>
      </c>
      <c r="L511" s="167" t="str">
        <f t="shared" si="51"/>
        <v>Unable to assess:  specify</v>
      </c>
      <c r="M511" s="168" t="str">
        <f t="shared" si="48"/>
        <v>PI.IC.NE.100611.01</v>
      </c>
      <c r="O511" s="168" t="str">
        <f t="shared" si="49"/>
        <v>PH.IC.NE.100611.01</v>
      </c>
      <c r="Q511" s="168" t="str">
        <f t="shared" si="50"/>
        <v>CL.IC.NE.100611.01</v>
      </c>
    </row>
    <row r="512" spans="1:17" s="167" customFormat="1" ht="15">
      <c r="A512" s="167" t="s">
        <v>7344</v>
      </c>
      <c r="C512" s="61" t="s">
        <v>3188</v>
      </c>
      <c r="D512" s="167" t="s">
        <v>7030</v>
      </c>
      <c r="E512" s="61" t="s">
        <v>6317</v>
      </c>
      <c r="F512" s="167" t="s">
        <v>7031</v>
      </c>
      <c r="G512" s="167" t="s">
        <v>7204</v>
      </c>
      <c r="H512" s="62" t="s">
        <v>11848</v>
      </c>
      <c r="I512" s="167" t="s">
        <v>7204</v>
      </c>
      <c r="J512" s="63" t="str">
        <f t="shared" si="47"/>
        <v>IC.NE.100701</v>
      </c>
      <c r="K512" s="61" t="s">
        <v>2379</v>
      </c>
      <c r="L512" s="167" t="str">
        <f t="shared" si="51"/>
        <v>Pinpoint</v>
      </c>
      <c r="M512" s="168" t="str">
        <f t="shared" si="48"/>
        <v>PI.IC.NE.100701.01</v>
      </c>
      <c r="O512" s="168" t="str">
        <f t="shared" si="49"/>
        <v>PH.IC.NE.100701.01</v>
      </c>
      <c r="Q512" s="168" t="str">
        <f t="shared" si="50"/>
        <v>CL.IC.NE.100701.01</v>
      </c>
    </row>
    <row r="513" spans="1:19" s="167" customFormat="1" ht="15">
      <c r="A513" s="167" t="s">
        <v>7344</v>
      </c>
      <c r="C513" s="61" t="s">
        <v>3188</v>
      </c>
      <c r="E513" s="61" t="s">
        <v>6317</v>
      </c>
      <c r="F513" s="167" t="s">
        <v>7031</v>
      </c>
      <c r="G513" s="167" t="s">
        <v>7205</v>
      </c>
      <c r="H513" s="62" t="s">
        <v>12030</v>
      </c>
      <c r="I513" s="167" t="s">
        <v>7206</v>
      </c>
      <c r="J513" s="63" t="str">
        <f t="shared" si="47"/>
        <v>IC.NE.100702</v>
      </c>
      <c r="K513" s="61" t="s">
        <v>12175</v>
      </c>
      <c r="L513" s="167" t="str">
        <f t="shared" si="51"/>
        <v>1 mm</v>
      </c>
      <c r="M513" s="168" t="str">
        <f t="shared" si="48"/>
        <v>PI.IC.NE.100702.01</v>
      </c>
      <c r="O513" s="168" t="str">
        <f t="shared" si="49"/>
        <v>PH.IC.NE.100702.01</v>
      </c>
      <c r="Q513" s="168" t="str">
        <f t="shared" si="50"/>
        <v>CL.IC.NE.100702.01</v>
      </c>
    </row>
    <row r="514" spans="1:19" s="167" customFormat="1" ht="15">
      <c r="A514" s="167" t="s">
        <v>7344</v>
      </c>
      <c r="C514" s="61" t="s">
        <v>3188</v>
      </c>
      <c r="E514" s="61" t="s">
        <v>6317</v>
      </c>
      <c r="F514" s="167" t="s">
        <v>7031</v>
      </c>
      <c r="G514" s="167" t="s">
        <v>7028</v>
      </c>
      <c r="H514" s="62" t="s">
        <v>12032</v>
      </c>
      <c r="I514" s="167" t="s">
        <v>7029</v>
      </c>
      <c r="J514" s="63" t="str">
        <f t="shared" si="47"/>
        <v>IC.NE.100703</v>
      </c>
      <c r="K514" s="61" t="s">
        <v>12175</v>
      </c>
      <c r="L514" s="167" t="str">
        <f t="shared" si="51"/>
        <v>2 mm</v>
      </c>
      <c r="M514" s="168" t="str">
        <f t="shared" si="48"/>
        <v>PI.IC.NE.100703.01</v>
      </c>
      <c r="O514" s="168" t="str">
        <f t="shared" si="49"/>
        <v>PH.IC.NE.100703.01</v>
      </c>
      <c r="Q514" s="168" t="str">
        <f t="shared" si="50"/>
        <v>CL.IC.NE.100703.01</v>
      </c>
    </row>
    <row r="515" spans="1:19" s="167" customFormat="1" ht="15">
      <c r="A515" s="167" t="s">
        <v>7344</v>
      </c>
      <c r="C515" s="61" t="s">
        <v>3188</v>
      </c>
      <c r="E515" s="61" t="s">
        <v>6317</v>
      </c>
      <c r="F515" s="167" t="s">
        <v>7031</v>
      </c>
      <c r="G515" s="167" t="s">
        <v>7208</v>
      </c>
      <c r="H515" s="62" t="s">
        <v>12028</v>
      </c>
      <c r="I515" s="167" t="s">
        <v>7208</v>
      </c>
      <c r="J515" s="63" t="str">
        <f t="shared" si="47"/>
        <v>IC.NE.100704</v>
      </c>
      <c r="K515" s="61" t="s">
        <v>12175</v>
      </c>
      <c r="L515" s="167" t="str">
        <f t="shared" si="51"/>
        <v>3mm</v>
      </c>
      <c r="M515" s="168" t="str">
        <f t="shared" si="48"/>
        <v>PI.IC.NE.100704.01</v>
      </c>
      <c r="O515" s="168" t="str">
        <f t="shared" si="49"/>
        <v>PH.IC.NE.100704.01</v>
      </c>
      <c r="Q515" s="168" t="str">
        <f t="shared" si="50"/>
        <v>CL.IC.NE.100704.01</v>
      </c>
    </row>
    <row r="516" spans="1:19" s="167" customFormat="1" ht="15">
      <c r="A516" s="167" t="s">
        <v>7344</v>
      </c>
      <c r="C516" s="61" t="s">
        <v>3188</v>
      </c>
      <c r="E516" s="61" t="s">
        <v>6317</v>
      </c>
      <c r="F516" s="167" t="s">
        <v>7031</v>
      </c>
      <c r="G516" s="167" t="s">
        <v>7209</v>
      </c>
      <c r="H516" s="62" t="s">
        <v>12210</v>
      </c>
      <c r="I516" s="167" t="s">
        <v>7209</v>
      </c>
      <c r="J516" s="63" t="str">
        <f t="shared" si="47"/>
        <v>IC.NE.100705</v>
      </c>
      <c r="K516" s="61" t="s">
        <v>12175</v>
      </c>
      <c r="L516" s="167" t="str">
        <f t="shared" si="51"/>
        <v>4mm</v>
      </c>
      <c r="M516" s="168" t="str">
        <f t="shared" si="48"/>
        <v>PI.IC.NE.100705.01</v>
      </c>
      <c r="O516" s="168" t="str">
        <f t="shared" si="49"/>
        <v>PH.IC.NE.100705.01</v>
      </c>
      <c r="Q516" s="168" t="str">
        <f t="shared" si="50"/>
        <v>CL.IC.NE.100705.01</v>
      </c>
    </row>
    <row r="517" spans="1:19" s="167" customFormat="1" ht="15">
      <c r="A517" s="167" t="s">
        <v>7344</v>
      </c>
      <c r="C517" s="61" t="s">
        <v>3188</v>
      </c>
      <c r="E517" s="61" t="s">
        <v>6317</v>
      </c>
      <c r="F517" s="167" t="s">
        <v>7031</v>
      </c>
      <c r="G517" s="167" t="s">
        <v>7210</v>
      </c>
      <c r="H517" s="62" t="s">
        <v>12212</v>
      </c>
      <c r="I517" s="167" t="s">
        <v>7210</v>
      </c>
      <c r="J517" s="63" t="str">
        <f t="shared" si="47"/>
        <v>IC.NE.100706</v>
      </c>
      <c r="K517" s="61" t="s">
        <v>12175</v>
      </c>
      <c r="L517" s="167" t="str">
        <f t="shared" si="51"/>
        <v>5mm</v>
      </c>
      <c r="M517" s="168" t="str">
        <f t="shared" si="48"/>
        <v>PI.IC.NE.100706.01</v>
      </c>
      <c r="O517" s="168" t="str">
        <f t="shared" si="49"/>
        <v>PH.IC.NE.100706.01</v>
      </c>
      <c r="Q517" s="168" t="str">
        <f t="shared" si="50"/>
        <v>CL.IC.NE.100706.01</v>
      </c>
    </row>
    <row r="518" spans="1:19" s="167" customFormat="1" ht="15">
      <c r="A518" s="167" t="s">
        <v>7344</v>
      </c>
      <c r="C518" s="61" t="s">
        <v>3188</v>
      </c>
      <c r="E518" s="61" t="s">
        <v>6317</v>
      </c>
      <c r="F518" s="167" t="s">
        <v>7031</v>
      </c>
      <c r="G518" s="167" t="s">
        <v>7211</v>
      </c>
      <c r="H518" s="62" t="s">
        <v>12225</v>
      </c>
      <c r="I518" s="167" t="s">
        <v>7212</v>
      </c>
      <c r="J518" s="63" t="str">
        <f t="shared" ref="J518:J580" si="52">CONCATENATE("IC.NE.",C518,E518,H518)</f>
        <v>IC.NE.100707</v>
      </c>
      <c r="K518" s="61" t="s">
        <v>12175</v>
      </c>
      <c r="L518" s="167" t="str">
        <f t="shared" si="51"/>
        <v>6 mm</v>
      </c>
      <c r="M518" s="168" t="str">
        <f t="shared" ref="M518:M580" si="53">CONCATENATE("PI.",J518,".",K518)</f>
        <v>PI.IC.NE.100707.01</v>
      </c>
      <c r="O518" s="168" t="str">
        <f t="shared" ref="O518:O580" si="54">CONCATENATE("PH.",J518,".",K518)</f>
        <v>PH.IC.NE.100707.01</v>
      </c>
      <c r="Q518" s="168" t="str">
        <f t="shared" ref="Q518:Q580" si="55">CONCATENATE("CL.",J518,".",K518)</f>
        <v>CL.IC.NE.100707.01</v>
      </c>
    </row>
    <row r="519" spans="1:19" s="167" customFormat="1" ht="15">
      <c r="A519" s="167" t="s">
        <v>7344</v>
      </c>
      <c r="C519" s="61" t="s">
        <v>3188</v>
      </c>
      <c r="E519" s="61" t="s">
        <v>6317</v>
      </c>
      <c r="F519" s="167" t="s">
        <v>7031</v>
      </c>
      <c r="G519" s="167" t="s">
        <v>7213</v>
      </c>
      <c r="H519" s="62" t="s">
        <v>11638</v>
      </c>
      <c r="I519" s="167" t="s">
        <v>7214</v>
      </c>
      <c r="J519" s="63" t="str">
        <f t="shared" si="52"/>
        <v>IC.NE.100708</v>
      </c>
      <c r="K519" s="61" t="s">
        <v>12175</v>
      </c>
      <c r="L519" s="167" t="str">
        <f t="shared" si="51"/>
        <v>7 mm</v>
      </c>
      <c r="M519" s="168" t="str">
        <f t="shared" si="53"/>
        <v>PI.IC.NE.100708.01</v>
      </c>
      <c r="O519" s="168" t="str">
        <f t="shared" si="54"/>
        <v>PH.IC.NE.100708.01</v>
      </c>
      <c r="Q519" s="168" t="str">
        <f t="shared" si="55"/>
        <v>CL.IC.NE.100708.01</v>
      </c>
    </row>
    <row r="520" spans="1:19" s="167" customFormat="1" ht="15">
      <c r="A520" s="167" t="s">
        <v>7344</v>
      </c>
      <c r="C520" s="61" t="s">
        <v>3188</v>
      </c>
      <c r="E520" s="61" t="s">
        <v>6317</v>
      </c>
      <c r="F520" s="167" t="s">
        <v>7031</v>
      </c>
      <c r="G520" s="167" t="s">
        <v>7215</v>
      </c>
      <c r="H520" s="61" t="s">
        <v>3690</v>
      </c>
      <c r="I520" s="167" t="s">
        <v>7216</v>
      </c>
      <c r="J520" s="63" t="str">
        <f t="shared" si="52"/>
        <v>IC.NE.100709</v>
      </c>
      <c r="K520" s="61" t="s">
        <v>12175</v>
      </c>
      <c r="L520" s="167" t="str">
        <f t="shared" si="51"/>
        <v>8 mm</v>
      </c>
      <c r="M520" s="168" t="str">
        <f t="shared" si="53"/>
        <v>PI.IC.NE.100709.01</v>
      </c>
      <c r="O520" s="168" t="str">
        <f t="shared" si="54"/>
        <v>PH.IC.NE.100709.01</v>
      </c>
      <c r="Q520" s="168" t="str">
        <f t="shared" si="55"/>
        <v>CL.IC.NE.100709.01</v>
      </c>
    </row>
    <row r="521" spans="1:19" s="167" customFormat="1" ht="15">
      <c r="A521" s="167" t="s">
        <v>7344</v>
      </c>
      <c r="C521" s="61" t="s">
        <v>3188</v>
      </c>
      <c r="E521" s="61" t="s">
        <v>6317</v>
      </c>
      <c r="F521" s="167" t="s">
        <v>7031</v>
      </c>
      <c r="G521" s="167" t="s">
        <v>7217</v>
      </c>
      <c r="H521" s="61" t="s">
        <v>3188</v>
      </c>
      <c r="I521" s="167" t="s">
        <v>7217</v>
      </c>
      <c r="J521" s="63" t="str">
        <f t="shared" si="52"/>
        <v>IC.NE.100710</v>
      </c>
      <c r="K521" s="61" t="s">
        <v>12175</v>
      </c>
      <c r="L521" s="167" t="str">
        <f t="shared" si="51"/>
        <v>Dilated</v>
      </c>
      <c r="M521" s="168" t="str">
        <f t="shared" si="53"/>
        <v>PI.IC.NE.100710.01</v>
      </c>
      <c r="O521" s="168" t="str">
        <f t="shared" si="54"/>
        <v>PH.IC.NE.100710.01</v>
      </c>
      <c r="Q521" s="168" t="str">
        <f t="shared" si="55"/>
        <v>CL.IC.NE.100710.01</v>
      </c>
    </row>
    <row r="522" spans="1:19" s="167" customFormat="1" ht="15">
      <c r="A522" s="167" t="s">
        <v>7344</v>
      </c>
      <c r="C522" s="61" t="s">
        <v>3188</v>
      </c>
      <c r="E522" s="61" t="s">
        <v>6317</v>
      </c>
      <c r="F522" s="167" t="s">
        <v>7031</v>
      </c>
      <c r="G522" s="167" t="s">
        <v>7032</v>
      </c>
      <c r="H522" s="61" t="s">
        <v>5749</v>
      </c>
      <c r="I522" s="167" t="s">
        <v>12207</v>
      </c>
      <c r="J522" s="63" t="str">
        <f t="shared" si="52"/>
        <v>IC.NE.100711</v>
      </c>
      <c r="K522" s="61" t="s">
        <v>12175</v>
      </c>
      <c r="L522" s="167" t="str">
        <f t="shared" si="51"/>
        <v>Unable to assess: specify</v>
      </c>
      <c r="M522" s="168" t="str">
        <f t="shared" si="53"/>
        <v>PI.IC.NE.100711.01</v>
      </c>
      <c r="O522" s="168" t="str">
        <f t="shared" si="54"/>
        <v>PH.IC.NE.100711.01</v>
      </c>
      <c r="Q522" s="168" t="str">
        <f t="shared" si="55"/>
        <v>CL.IC.NE.100711.01</v>
      </c>
    </row>
    <row r="523" spans="1:19" s="167" customFormat="1" ht="15">
      <c r="A523" s="167" t="s">
        <v>7344</v>
      </c>
      <c r="C523" s="61" t="s">
        <v>3188</v>
      </c>
      <c r="D523" s="167" t="s">
        <v>7729</v>
      </c>
      <c r="E523" s="61" t="s">
        <v>3574</v>
      </c>
      <c r="F523" s="167" t="s">
        <v>7730</v>
      </c>
      <c r="G523" s="61" t="s">
        <v>7731</v>
      </c>
      <c r="H523" s="61" t="s">
        <v>12175</v>
      </c>
      <c r="I523" s="61" t="s">
        <v>7731</v>
      </c>
      <c r="J523" s="63" t="str">
        <f t="shared" si="52"/>
        <v>IC.NE.100801</v>
      </c>
      <c r="K523" s="61" t="s">
        <v>12175</v>
      </c>
      <c r="L523" s="167" t="str">
        <f t="shared" si="51"/>
        <v>Tracking Yes</v>
      </c>
      <c r="M523" s="168" t="str">
        <f t="shared" si="53"/>
        <v>PI.IC.NE.100801.01</v>
      </c>
      <c r="O523" s="168" t="str">
        <f t="shared" si="54"/>
        <v>PH.IC.NE.100801.01</v>
      </c>
      <c r="Q523" s="168" t="str">
        <f t="shared" si="55"/>
        <v>CL.IC.NE.100801.01</v>
      </c>
      <c r="R523" s="167" t="s">
        <v>12465</v>
      </c>
      <c r="S523" s="167">
        <v>273</v>
      </c>
    </row>
    <row r="524" spans="1:19" s="167" customFormat="1" ht="15">
      <c r="A524" s="167" t="s">
        <v>7344</v>
      </c>
      <c r="C524" s="61" t="s">
        <v>3188</v>
      </c>
      <c r="E524" s="61" t="s">
        <v>3574</v>
      </c>
      <c r="F524" s="167" t="s">
        <v>7730</v>
      </c>
      <c r="G524" s="61" t="s">
        <v>7425</v>
      </c>
      <c r="H524" s="61" t="s">
        <v>12430</v>
      </c>
      <c r="I524" s="61" t="s">
        <v>7425</v>
      </c>
      <c r="J524" s="63" t="str">
        <f t="shared" si="52"/>
        <v>IC.NE.100802</v>
      </c>
      <c r="K524" s="61" t="s">
        <v>12175</v>
      </c>
      <c r="L524" s="167" t="str">
        <f t="shared" si="51"/>
        <v>Tracking No</v>
      </c>
      <c r="M524" s="168" t="str">
        <f t="shared" si="53"/>
        <v>PI.IC.NE.100802.01</v>
      </c>
      <c r="O524" s="168" t="str">
        <f t="shared" si="54"/>
        <v>PH.IC.NE.100802.01</v>
      </c>
      <c r="Q524" s="168" t="str">
        <f t="shared" si="55"/>
        <v>CL.IC.NE.100802.01</v>
      </c>
      <c r="R524" s="167" t="s">
        <v>12465</v>
      </c>
      <c r="S524" s="167">
        <v>273</v>
      </c>
    </row>
    <row r="525" spans="1:19" s="167" customFormat="1" ht="15">
      <c r="A525" s="167" t="s">
        <v>7344</v>
      </c>
      <c r="C525" s="61" t="s">
        <v>3188</v>
      </c>
      <c r="E525" s="61" t="s">
        <v>3574</v>
      </c>
      <c r="F525" s="167" t="s">
        <v>7730</v>
      </c>
      <c r="G525" s="61" t="s">
        <v>7424</v>
      </c>
      <c r="H525" s="61" t="s">
        <v>12592</v>
      </c>
      <c r="I525" s="61" t="s">
        <v>7424</v>
      </c>
      <c r="J525" s="63" t="str">
        <f t="shared" si="52"/>
        <v>IC.NE.100803</v>
      </c>
      <c r="K525" s="61" t="s">
        <v>2379</v>
      </c>
      <c r="L525" s="167" t="str">
        <f t="shared" si="51"/>
        <v>Nystagmus - Yes</v>
      </c>
      <c r="M525" s="168" t="str">
        <f t="shared" si="53"/>
        <v>PI.IC.NE.100803.01</v>
      </c>
      <c r="O525" s="168" t="str">
        <f t="shared" si="54"/>
        <v>PH.IC.NE.100803.01</v>
      </c>
      <c r="Q525" s="168" t="str">
        <f t="shared" si="55"/>
        <v>CL.IC.NE.100803.01</v>
      </c>
      <c r="R525" s="167" t="s">
        <v>12465</v>
      </c>
      <c r="S525" s="167">
        <v>273</v>
      </c>
    </row>
    <row r="526" spans="1:19" s="167" customFormat="1" ht="15">
      <c r="A526" s="167" t="s">
        <v>7344</v>
      </c>
      <c r="C526" s="61" t="s">
        <v>3188</v>
      </c>
      <c r="E526" s="61" t="s">
        <v>3574</v>
      </c>
      <c r="F526" s="167" t="s">
        <v>7730</v>
      </c>
      <c r="G526" s="61" t="s">
        <v>7259</v>
      </c>
      <c r="H526" s="61" t="s">
        <v>12594</v>
      </c>
      <c r="I526" s="61" t="s">
        <v>7259</v>
      </c>
      <c r="J526" s="63" t="str">
        <f t="shared" si="52"/>
        <v>IC.NE.100804</v>
      </c>
      <c r="K526" s="61" t="s">
        <v>2379</v>
      </c>
      <c r="L526" s="167" t="str">
        <f t="shared" si="51"/>
        <v>Nystagmus - No</v>
      </c>
      <c r="M526" s="168" t="str">
        <f t="shared" si="53"/>
        <v>PI.IC.NE.100804.01</v>
      </c>
      <c r="O526" s="168" t="str">
        <f t="shared" si="54"/>
        <v>PH.IC.NE.100804.01</v>
      </c>
      <c r="Q526" s="168" t="str">
        <f t="shared" si="55"/>
        <v>CL.IC.NE.100804.01</v>
      </c>
      <c r="R526" s="167" t="s">
        <v>12465</v>
      </c>
      <c r="S526" s="167">
        <v>273</v>
      </c>
    </row>
    <row r="527" spans="1:19" s="167" customFormat="1" ht="15">
      <c r="A527" s="167" t="s">
        <v>7344</v>
      </c>
      <c r="C527" s="61" t="s">
        <v>3188</v>
      </c>
      <c r="E527" s="61" t="s">
        <v>3574</v>
      </c>
      <c r="F527" s="167" t="s">
        <v>7730</v>
      </c>
      <c r="G527" s="61" t="s">
        <v>7260</v>
      </c>
      <c r="H527" s="61" t="s">
        <v>6291</v>
      </c>
      <c r="I527" s="61" t="s">
        <v>7260</v>
      </c>
      <c r="J527" s="63" t="str">
        <f t="shared" si="52"/>
        <v>IC.NE.100805</v>
      </c>
      <c r="K527" s="61" t="s">
        <v>2379</v>
      </c>
      <c r="L527" s="167" t="str">
        <f t="shared" si="51"/>
        <v>Conjugate - Yes</v>
      </c>
      <c r="M527" s="168" t="str">
        <f t="shared" si="53"/>
        <v>PI.IC.NE.100805.01</v>
      </c>
      <c r="O527" s="168" t="str">
        <f t="shared" si="54"/>
        <v>PH.IC.NE.100805.01</v>
      </c>
      <c r="Q527" s="168" t="str">
        <f t="shared" si="55"/>
        <v>CL.IC.NE.100805.01</v>
      </c>
      <c r="R527" s="167" t="s">
        <v>12465</v>
      </c>
      <c r="S527" s="167">
        <v>273</v>
      </c>
    </row>
    <row r="528" spans="1:19" s="167" customFormat="1" ht="15">
      <c r="A528" s="167" t="s">
        <v>7344</v>
      </c>
      <c r="C528" s="61" t="s">
        <v>3188</v>
      </c>
      <c r="E528" s="61" t="s">
        <v>3574</v>
      </c>
      <c r="F528" s="167" t="s">
        <v>7730</v>
      </c>
      <c r="G528" s="61" t="s">
        <v>7571</v>
      </c>
      <c r="H528" s="61" t="s">
        <v>6988</v>
      </c>
      <c r="I528" s="61" t="s">
        <v>7571</v>
      </c>
      <c r="J528" s="63" t="str">
        <f t="shared" si="52"/>
        <v>IC.NE.100806</v>
      </c>
      <c r="K528" s="61" t="s">
        <v>2379</v>
      </c>
      <c r="L528" s="167" t="str">
        <f t="shared" si="51"/>
        <v>Conjugate - No</v>
      </c>
      <c r="M528" s="168" t="str">
        <f t="shared" si="53"/>
        <v>PI.IC.NE.100806.01</v>
      </c>
      <c r="O528" s="168" t="str">
        <f t="shared" si="54"/>
        <v>PH.IC.NE.100806.01</v>
      </c>
      <c r="Q528" s="168" t="str">
        <f t="shared" si="55"/>
        <v>CL.IC.NE.100806.01</v>
      </c>
      <c r="R528" s="167" t="s">
        <v>12465</v>
      </c>
      <c r="S528" s="167">
        <v>273</v>
      </c>
    </row>
    <row r="529" spans="1:38" s="167" customFormat="1" ht="15">
      <c r="A529" s="167" t="s">
        <v>7344</v>
      </c>
      <c r="C529" s="61" t="s">
        <v>3188</v>
      </c>
      <c r="E529" s="61" t="s">
        <v>3574</v>
      </c>
      <c r="F529" s="167" t="s">
        <v>7730</v>
      </c>
      <c r="G529" s="61" t="s">
        <v>7572</v>
      </c>
      <c r="H529" s="61" t="s">
        <v>6317</v>
      </c>
      <c r="I529" s="61" t="s">
        <v>7572</v>
      </c>
      <c r="J529" s="63" t="str">
        <f t="shared" si="52"/>
        <v>IC.NE.100807</v>
      </c>
      <c r="K529" s="61" t="s">
        <v>2379</v>
      </c>
      <c r="L529" s="167" t="str">
        <f t="shared" si="51"/>
        <v>Extraocular movements Intact - Yes</v>
      </c>
      <c r="M529" s="168" t="str">
        <f t="shared" si="53"/>
        <v>PI.IC.NE.100807.01</v>
      </c>
      <c r="O529" s="168" t="str">
        <f t="shared" si="54"/>
        <v>PH.IC.NE.100807.01</v>
      </c>
      <c r="Q529" s="168" t="str">
        <f t="shared" si="55"/>
        <v>CL.IC.NE.100807.01</v>
      </c>
      <c r="R529" s="167" t="s">
        <v>12465</v>
      </c>
      <c r="S529" s="167">
        <v>273</v>
      </c>
    </row>
    <row r="530" spans="1:38" s="167" customFormat="1" ht="15">
      <c r="A530" s="167" t="s">
        <v>7344</v>
      </c>
      <c r="C530" s="61" t="s">
        <v>3188</v>
      </c>
      <c r="E530" s="61" t="s">
        <v>3574</v>
      </c>
      <c r="F530" s="167" t="s">
        <v>7730</v>
      </c>
      <c r="G530" s="61" t="s">
        <v>7080</v>
      </c>
      <c r="H530" s="61" t="s">
        <v>3574</v>
      </c>
      <c r="I530" s="61" t="s">
        <v>7080</v>
      </c>
      <c r="J530" s="63" t="str">
        <f t="shared" si="52"/>
        <v>IC.NE.100808</v>
      </c>
      <c r="K530" s="61" t="s">
        <v>2379</v>
      </c>
      <c r="L530" s="167" t="str">
        <f t="shared" si="51"/>
        <v>Extraocular movements Intact - No</v>
      </c>
      <c r="M530" s="168" t="str">
        <f t="shared" si="53"/>
        <v>PI.IC.NE.100808.01</v>
      </c>
      <c r="O530" s="168" t="str">
        <f t="shared" si="54"/>
        <v>PH.IC.NE.100808.01</v>
      </c>
      <c r="Q530" s="168" t="str">
        <f t="shared" si="55"/>
        <v>CL.IC.NE.100808.01</v>
      </c>
      <c r="R530" s="167" t="s">
        <v>4415</v>
      </c>
      <c r="S530" s="167">
        <v>273</v>
      </c>
    </row>
    <row r="531" spans="1:38" s="167" customFormat="1" ht="15">
      <c r="A531" s="167" t="s">
        <v>7344</v>
      </c>
      <c r="C531" s="61" t="s">
        <v>12952</v>
      </c>
      <c r="D531" s="167" t="s">
        <v>7081</v>
      </c>
      <c r="E531" s="61" t="s">
        <v>12709</v>
      </c>
      <c r="F531" s="167" t="s">
        <v>7082</v>
      </c>
      <c r="G531" s="61" t="s">
        <v>7083</v>
      </c>
      <c r="H531" s="61" t="s">
        <v>12906</v>
      </c>
      <c r="I531" s="61" t="s">
        <v>7084</v>
      </c>
      <c r="J531" s="63" t="str">
        <f t="shared" si="52"/>
        <v>IC.NE.100901</v>
      </c>
      <c r="K531" s="61" t="s">
        <v>12906</v>
      </c>
      <c r="L531" s="167" t="str">
        <f t="shared" si="51"/>
        <v>x/x numerical value</v>
      </c>
      <c r="M531" s="168" t="str">
        <f t="shared" si="53"/>
        <v>PI.IC.NE.100901.01</v>
      </c>
      <c r="O531" s="168" t="str">
        <f t="shared" si="54"/>
        <v>PH.IC.NE.100901.01</v>
      </c>
      <c r="Q531" s="168" t="str">
        <f t="shared" si="55"/>
        <v>CL.IC.NE.100901.01</v>
      </c>
      <c r="R531" s="167" t="s">
        <v>13083</v>
      </c>
      <c r="S531" s="167">
        <v>276</v>
      </c>
    </row>
    <row r="532" spans="1:38" s="167" customFormat="1" ht="15">
      <c r="A532" s="167" t="s">
        <v>7344</v>
      </c>
      <c r="C532" s="61" t="s">
        <v>12952</v>
      </c>
      <c r="E532" s="61" t="s">
        <v>12709</v>
      </c>
      <c r="F532" s="167" t="s">
        <v>1695</v>
      </c>
      <c r="G532" s="61" t="s">
        <v>1698</v>
      </c>
      <c r="H532" s="61" t="s">
        <v>2404</v>
      </c>
      <c r="I532" s="61" t="s">
        <v>7084</v>
      </c>
      <c r="J532" s="63" t="str">
        <f>CONCATENATE("IC.NE.",C532,E532,H532)</f>
        <v>IC.NE.100902</v>
      </c>
      <c r="K532" s="61" t="s">
        <v>12906</v>
      </c>
      <c r="L532" s="167" t="str">
        <f>G532</f>
        <v>x/x numerical value Rt</v>
      </c>
      <c r="M532" s="168" t="str">
        <f>CONCATENATE("PI.",J532,".",K532)</f>
        <v>PI.IC.NE.100902.01</v>
      </c>
      <c r="O532" s="168" t="str">
        <f>CONCATENATE("PH.",J532,".",K532)</f>
        <v>PH.IC.NE.100902.01</v>
      </c>
      <c r="Q532" s="168" t="str">
        <f>CONCATENATE("CL.",J532,".",K532)</f>
        <v>CL.IC.NE.100902.01</v>
      </c>
      <c r="Z532" s="167" t="s">
        <v>1697</v>
      </c>
      <c r="AA532" s="167">
        <v>1141</v>
      </c>
    </row>
    <row r="533" spans="1:38" s="167" customFormat="1" ht="15">
      <c r="A533" s="167" t="s">
        <v>7344</v>
      </c>
      <c r="C533" s="61" t="s">
        <v>3188</v>
      </c>
      <c r="E533" s="61" t="s">
        <v>93</v>
      </c>
      <c r="F533" s="167" t="s">
        <v>1696</v>
      </c>
      <c r="G533" s="61" t="s">
        <v>1595</v>
      </c>
      <c r="H533" s="61" t="s">
        <v>2048</v>
      </c>
      <c r="I533" s="61" t="s">
        <v>7084</v>
      </c>
      <c r="J533" s="63" t="str">
        <f>CONCATENATE("IC.NE.",C533,E533,H533)</f>
        <v>IC.NE.100903</v>
      </c>
      <c r="K533" s="61" t="s">
        <v>1702</v>
      </c>
      <c r="L533" s="167" t="str">
        <f>G533</f>
        <v>x/x numerical value Lt</v>
      </c>
      <c r="M533" s="168" t="str">
        <f>CONCATENATE("PI.",J533,".",K533)</f>
        <v>PI.IC.NE.100903.01</v>
      </c>
      <c r="O533" s="168" t="str">
        <f>CONCATENATE("PH.",J533,".",K533)</f>
        <v>PH.IC.NE.100903.01</v>
      </c>
      <c r="Q533" s="168" t="str">
        <f>CONCATENATE("CL.",J533,".",K533)</f>
        <v>CL.IC.NE.100903.01</v>
      </c>
      <c r="Z533" s="167" t="s">
        <v>1706</v>
      </c>
      <c r="AA533" s="167">
        <v>1142</v>
      </c>
    </row>
    <row r="534" spans="1:38" s="167" customFormat="1" ht="15">
      <c r="A534" s="167" t="s">
        <v>7344</v>
      </c>
      <c r="C534" s="61" t="s">
        <v>3188</v>
      </c>
      <c r="D534" s="167" t="s">
        <v>13701</v>
      </c>
      <c r="E534" s="61" t="s">
        <v>11829</v>
      </c>
      <c r="F534" s="167" t="s">
        <v>13701</v>
      </c>
      <c r="G534" s="61" t="s">
        <v>13702</v>
      </c>
      <c r="H534" s="61" t="s">
        <v>11848</v>
      </c>
      <c r="I534" s="61" t="s">
        <v>13703</v>
      </c>
      <c r="J534" s="63" t="str">
        <f>CONCATENATE("IC.NE.",C534,E534,H534)</f>
        <v>IC.NE.101001</v>
      </c>
      <c r="K534" s="61" t="s">
        <v>1702</v>
      </c>
      <c r="L534" s="167" t="str">
        <f>G534</f>
        <v>Pupils equal, round, react, accommodate</v>
      </c>
      <c r="M534" s="168" t="str">
        <f>CONCATENATE("PI.",J534,".",K534)</f>
        <v>PI.IC.NE.101001.01</v>
      </c>
      <c r="O534" s="168" t="str">
        <f>CONCATENATE("PH.",J534,".",K534)</f>
        <v>PH.IC.NE.101001.01</v>
      </c>
      <c r="Q534" s="168" t="str">
        <f>CONCATENATE("CL.",J534,".",K534)</f>
        <v>CL.IC.NE.101001.01</v>
      </c>
      <c r="AF534" s="167" t="s">
        <v>12773</v>
      </c>
      <c r="AG534" s="167">
        <v>1401</v>
      </c>
    </row>
    <row r="535" spans="1:38" s="167" customFormat="1" ht="15">
      <c r="A535" s="167" t="s">
        <v>7344</v>
      </c>
      <c r="C535" s="61" t="s">
        <v>3188</v>
      </c>
      <c r="E535" s="61" t="s">
        <v>11829</v>
      </c>
      <c r="F535" s="167" t="s">
        <v>13701</v>
      </c>
      <c r="G535" s="61" t="s">
        <v>13704</v>
      </c>
      <c r="H535" s="61" t="s">
        <v>12030</v>
      </c>
      <c r="I535" s="61" t="s">
        <v>13705</v>
      </c>
      <c r="J535" s="63" t="str">
        <f t="shared" si="52"/>
        <v>IC.NE.101002</v>
      </c>
      <c r="K535" s="61" t="s">
        <v>2379</v>
      </c>
      <c r="L535" s="167" t="str">
        <f t="shared" si="51"/>
        <v>Pupils not equal, round, react, accommodate</v>
      </c>
      <c r="M535" s="168" t="str">
        <f t="shared" si="53"/>
        <v>PI.IC.NE.101002.01</v>
      </c>
      <c r="O535" s="168" t="str">
        <f t="shared" si="54"/>
        <v>PH.IC.NE.101002.01</v>
      </c>
      <c r="Q535" s="168" t="str">
        <f t="shared" si="55"/>
        <v>CL.IC.NE.101002.01</v>
      </c>
      <c r="AF535" s="167" t="s">
        <v>12773</v>
      </c>
      <c r="AG535" s="167">
        <v>1401</v>
      </c>
      <c r="AK535" s="167" t="s">
        <v>12773</v>
      </c>
      <c r="AL535" s="167">
        <v>1671</v>
      </c>
    </row>
    <row r="536" spans="1:38" s="167" customFormat="1" ht="15">
      <c r="A536" s="167" t="s">
        <v>7344</v>
      </c>
      <c r="B536" s="167" t="s">
        <v>7267</v>
      </c>
      <c r="C536" s="61" t="s">
        <v>5749</v>
      </c>
      <c r="D536" s="167" t="s">
        <v>13428</v>
      </c>
      <c r="E536" s="61" t="s">
        <v>12175</v>
      </c>
      <c r="F536" s="167" t="s">
        <v>7085</v>
      </c>
      <c r="G536" s="167" t="s">
        <v>7086</v>
      </c>
      <c r="H536" s="62" t="s">
        <v>2379</v>
      </c>
      <c r="I536" s="167">
        <v>4</v>
      </c>
      <c r="J536" s="63" t="str">
        <f t="shared" si="52"/>
        <v>IC.NE.110101</v>
      </c>
      <c r="K536" s="61" t="s">
        <v>2379</v>
      </c>
      <c r="L536" s="167" t="str">
        <f t="shared" si="51"/>
        <v>Calm and Cooperative</v>
      </c>
      <c r="M536" s="168" t="str">
        <f t="shared" si="53"/>
        <v>PI.IC.NE.110101.01</v>
      </c>
      <c r="O536" s="168" t="str">
        <f t="shared" si="54"/>
        <v>PH.IC.NE.110101.01</v>
      </c>
      <c r="Q536" s="168" t="str">
        <f t="shared" si="55"/>
        <v>CL.IC.NE.110101.01</v>
      </c>
    </row>
    <row r="537" spans="1:38" s="167" customFormat="1" ht="15">
      <c r="A537" s="167" t="s">
        <v>7344</v>
      </c>
      <c r="C537" s="61" t="s">
        <v>5749</v>
      </c>
      <c r="E537" s="61" t="s">
        <v>2379</v>
      </c>
      <c r="F537" s="167" t="s">
        <v>7085</v>
      </c>
      <c r="G537" s="167" t="s">
        <v>7478</v>
      </c>
      <c r="H537" s="62" t="s">
        <v>12030</v>
      </c>
      <c r="I537" s="167">
        <v>3</v>
      </c>
      <c r="J537" s="63" t="str">
        <f t="shared" si="52"/>
        <v>IC.NE.110102</v>
      </c>
      <c r="K537" s="61" t="s">
        <v>2379</v>
      </c>
      <c r="L537" s="167" t="str">
        <f t="shared" si="51"/>
        <v>Sedated</v>
      </c>
      <c r="M537" s="168" t="str">
        <f t="shared" si="53"/>
        <v>PI.IC.NE.110102.01</v>
      </c>
      <c r="O537" s="168" t="str">
        <f t="shared" si="54"/>
        <v>PH.IC.NE.110102.01</v>
      </c>
      <c r="Q537" s="168" t="str">
        <f t="shared" si="55"/>
        <v>CL.IC.NE.110102.01</v>
      </c>
    </row>
    <row r="538" spans="1:38" s="167" customFormat="1" ht="15">
      <c r="A538" s="167" t="s">
        <v>7344</v>
      </c>
      <c r="C538" s="61" t="s">
        <v>5749</v>
      </c>
      <c r="E538" s="61" t="s">
        <v>2379</v>
      </c>
      <c r="F538" s="167" t="s">
        <v>7085</v>
      </c>
      <c r="G538" s="167" t="s">
        <v>7087</v>
      </c>
      <c r="H538" s="62" t="s">
        <v>12032</v>
      </c>
      <c r="I538" s="167">
        <v>2</v>
      </c>
      <c r="J538" s="63" t="str">
        <f t="shared" si="52"/>
        <v>IC.NE.110103</v>
      </c>
      <c r="K538" s="61" t="s">
        <v>2379</v>
      </c>
      <c r="L538" s="167" t="str">
        <f t="shared" si="51"/>
        <v>Very Sedated</v>
      </c>
      <c r="M538" s="168" t="str">
        <f t="shared" si="53"/>
        <v>PI.IC.NE.110103.01</v>
      </c>
      <c r="O538" s="168" t="str">
        <f t="shared" si="54"/>
        <v>PH.IC.NE.110103.01</v>
      </c>
      <c r="Q538" s="168" t="str">
        <f t="shared" si="55"/>
        <v>CL.IC.NE.110103.01</v>
      </c>
    </row>
    <row r="539" spans="1:38" s="167" customFormat="1" ht="15">
      <c r="A539" s="167" t="s">
        <v>7344</v>
      </c>
      <c r="C539" s="61" t="s">
        <v>5749</v>
      </c>
      <c r="E539" s="61" t="s">
        <v>2379</v>
      </c>
      <c r="F539" s="167" t="s">
        <v>7085</v>
      </c>
      <c r="G539" s="167" t="s">
        <v>7088</v>
      </c>
      <c r="H539" s="62" t="s">
        <v>12028</v>
      </c>
      <c r="I539" s="167">
        <v>1</v>
      </c>
      <c r="J539" s="63" t="str">
        <f t="shared" si="52"/>
        <v>IC.NE.110104</v>
      </c>
      <c r="K539" s="61" t="s">
        <v>2379</v>
      </c>
      <c r="L539" s="167" t="str">
        <f t="shared" si="51"/>
        <v>Unarousable</v>
      </c>
      <c r="M539" s="168" t="str">
        <f t="shared" si="53"/>
        <v>PI.IC.NE.110104.01</v>
      </c>
      <c r="O539" s="168" t="str">
        <f t="shared" si="54"/>
        <v>PH.IC.NE.110104.01</v>
      </c>
      <c r="Q539" s="168" t="str">
        <f t="shared" si="55"/>
        <v>CL.IC.NE.110104.01</v>
      </c>
    </row>
    <row r="540" spans="1:38" s="167" customFormat="1" ht="15">
      <c r="A540" s="167" t="s">
        <v>7344</v>
      </c>
      <c r="C540" s="61" t="s">
        <v>5749</v>
      </c>
      <c r="E540" s="61" t="s">
        <v>2379</v>
      </c>
      <c r="F540" s="167" t="s">
        <v>7085</v>
      </c>
      <c r="G540" s="167" t="s">
        <v>7482</v>
      </c>
      <c r="H540" s="62" t="s">
        <v>12210</v>
      </c>
      <c r="I540" s="167">
        <v>5</v>
      </c>
      <c r="J540" s="63" t="str">
        <f t="shared" si="52"/>
        <v>IC.NE.110105</v>
      </c>
      <c r="K540" s="61" t="s">
        <v>2379</v>
      </c>
      <c r="L540" s="167" t="str">
        <f t="shared" si="51"/>
        <v>Agitated</v>
      </c>
      <c r="M540" s="168" t="str">
        <f t="shared" si="53"/>
        <v>PI.IC.NE.110105.01</v>
      </c>
      <c r="O540" s="168" t="str">
        <f t="shared" si="54"/>
        <v>PH.IC.NE.110105.01</v>
      </c>
      <c r="Q540" s="168" t="str">
        <f t="shared" si="55"/>
        <v>CL.IC.NE.110105.01</v>
      </c>
    </row>
    <row r="541" spans="1:38" s="167" customFormat="1" ht="15">
      <c r="A541" s="167" t="s">
        <v>7344</v>
      </c>
      <c r="C541" s="61" t="s">
        <v>5749</v>
      </c>
      <c r="E541" s="61" t="s">
        <v>2379</v>
      </c>
      <c r="F541" s="167" t="s">
        <v>7085</v>
      </c>
      <c r="G541" s="167" t="s">
        <v>7089</v>
      </c>
      <c r="H541" s="62" t="s">
        <v>12212</v>
      </c>
      <c r="I541" s="167">
        <v>6</v>
      </c>
      <c r="J541" s="63" t="str">
        <f t="shared" si="52"/>
        <v>IC.NE.110106</v>
      </c>
      <c r="K541" s="61" t="s">
        <v>2379</v>
      </c>
      <c r="L541" s="167" t="str">
        <f t="shared" si="51"/>
        <v>Very Agitated</v>
      </c>
      <c r="M541" s="168" t="str">
        <f t="shared" si="53"/>
        <v>PI.IC.NE.110106.01</v>
      </c>
      <c r="O541" s="168" t="str">
        <f t="shared" si="54"/>
        <v>PH.IC.NE.110106.01</v>
      </c>
      <c r="Q541" s="168" t="str">
        <f t="shared" si="55"/>
        <v>CL.IC.NE.110106.01</v>
      </c>
    </row>
    <row r="542" spans="1:38" s="167" customFormat="1" ht="15">
      <c r="A542" s="167" t="s">
        <v>7344</v>
      </c>
      <c r="C542" s="61" t="s">
        <v>5749</v>
      </c>
      <c r="E542" s="61" t="s">
        <v>2379</v>
      </c>
      <c r="F542" s="167" t="s">
        <v>7085</v>
      </c>
      <c r="G542" s="167" t="s">
        <v>7090</v>
      </c>
      <c r="H542" s="62" t="s">
        <v>6317</v>
      </c>
      <c r="I542" s="167">
        <v>7</v>
      </c>
      <c r="J542" s="63" t="str">
        <f t="shared" si="52"/>
        <v>IC.NE.110107</v>
      </c>
      <c r="K542" s="61" t="s">
        <v>2379</v>
      </c>
      <c r="L542" s="167" t="str">
        <f t="shared" si="51"/>
        <v>Dangerous Agitation</v>
      </c>
      <c r="M542" s="168" t="str">
        <f t="shared" si="53"/>
        <v>PI.IC.NE.110107.01</v>
      </c>
      <c r="O542" s="168" t="str">
        <f t="shared" si="54"/>
        <v>PH.IC.NE.110107.01</v>
      </c>
      <c r="Q542" s="168" t="str">
        <f t="shared" si="55"/>
        <v>CL.IC.NE.110107.01</v>
      </c>
      <c r="R542" s="167" t="s">
        <v>4415</v>
      </c>
    </row>
    <row r="543" spans="1:38" s="167" customFormat="1" ht="15">
      <c r="A543" s="167" t="s">
        <v>7344</v>
      </c>
      <c r="B543" s="167" t="s">
        <v>7091</v>
      </c>
      <c r="C543" s="61" t="s">
        <v>3064</v>
      </c>
      <c r="D543" s="167" t="s">
        <v>7851</v>
      </c>
      <c r="E543" s="61" t="s">
        <v>12175</v>
      </c>
      <c r="F543" s="167" t="s">
        <v>7092</v>
      </c>
      <c r="G543" s="61" t="s">
        <v>7093</v>
      </c>
      <c r="H543" s="62" t="s">
        <v>12175</v>
      </c>
      <c r="I543" s="61" t="s">
        <v>7093</v>
      </c>
      <c r="J543" s="61" t="str">
        <f t="shared" si="52"/>
        <v>IC.NE.120101</v>
      </c>
      <c r="K543" s="61" t="s">
        <v>12175</v>
      </c>
      <c r="L543" s="167" t="str">
        <f t="shared" si="51"/>
        <v>Gauze</v>
      </c>
      <c r="M543" s="168" t="str">
        <f t="shared" si="53"/>
        <v>PI.IC.NE.120101.01</v>
      </c>
      <c r="O543" s="168" t="str">
        <f t="shared" si="54"/>
        <v>PH.IC.NE.120101.01</v>
      </c>
      <c r="Q543" s="168" t="str">
        <f t="shared" si="55"/>
        <v>CL.IC.NE.120101.01</v>
      </c>
      <c r="R543" s="167" t="s">
        <v>4415</v>
      </c>
      <c r="S543" s="167">
        <v>228</v>
      </c>
    </row>
    <row r="544" spans="1:38" s="167" customFormat="1">
      <c r="A544" s="167" t="s">
        <v>7344</v>
      </c>
      <c r="C544" s="61" t="s">
        <v>3064</v>
      </c>
      <c r="E544" s="61" t="s">
        <v>2379</v>
      </c>
      <c r="F544" s="167" t="s">
        <v>7092</v>
      </c>
      <c r="G544" s="167" t="s">
        <v>7273</v>
      </c>
      <c r="H544" s="61" t="s">
        <v>12182</v>
      </c>
      <c r="I544" s="167" t="s">
        <v>7273</v>
      </c>
      <c r="J544" s="61" t="str">
        <f t="shared" si="52"/>
        <v>IC.NE.120102</v>
      </c>
      <c r="K544" s="61" t="s">
        <v>2379</v>
      </c>
      <c r="L544" s="167" t="str">
        <f t="shared" si="51"/>
        <v>Transparent</v>
      </c>
      <c r="M544" s="168" t="str">
        <f t="shared" si="53"/>
        <v>PI.IC.NE.120102.01</v>
      </c>
      <c r="O544" s="168" t="str">
        <f t="shared" si="54"/>
        <v>PH.IC.NE.120102.01</v>
      </c>
      <c r="Q544" s="168" t="str">
        <f t="shared" si="55"/>
        <v>CL.IC.NE.120102.01</v>
      </c>
      <c r="R544" s="167" t="s">
        <v>4415</v>
      </c>
      <c r="S544" s="167">
        <v>228</v>
      </c>
    </row>
    <row r="545" spans="1:45" s="167" customFormat="1">
      <c r="A545" s="167" t="s">
        <v>7344</v>
      </c>
      <c r="C545" s="61" t="s">
        <v>3064</v>
      </c>
      <c r="E545" s="61" t="s">
        <v>2379</v>
      </c>
      <c r="F545" s="167" t="s">
        <v>7092</v>
      </c>
      <c r="G545" s="167" t="s">
        <v>4761</v>
      </c>
      <c r="H545" s="61" t="s">
        <v>12592</v>
      </c>
      <c r="I545" s="167" t="s">
        <v>4761</v>
      </c>
      <c r="J545" s="61" t="str">
        <f t="shared" si="52"/>
        <v>IC.NE.120103</v>
      </c>
      <c r="K545" s="61" t="s">
        <v>2379</v>
      </c>
      <c r="L545" s="167" t="str">
        <f t="shared" si="51"/>
        <v>None</v>
      </c>
      <c r="M545" s="168" t="str">
        <f t="shared" si="53"/>
        <v>PI.IC.NE.120103.01</v>
      </c>
      <c r="O545" s="168" t="str">
        <f t="shared" si="54"/>
        <v>PH.IC.NE.120103.01</v>
      </c>
      <c r="Q545" s="168" t="str">
        <f t="shared" si="55"/>
        <v>CL.IC.NE.120103.01</v>
      </c>
      <c r="R545" s="167" t="s">
        <v>4415</v>
      </c>
      <c r="S545" s="167">
        <v>228</v>
      </c>
    </row>
    <row r="546" spans="1:45" s="167" customFormat="1">
      <c r="A546" s="167" t="s">
        <v>7344</v>
      </c>
      <c r="C546" s="61" t="s">
        <v>3064</v>
      </c>
      <c r="E546" s="61" t="s">
        <v>2379</v>
      </c>
      <c r="F546" s="167" t="s">
        <v>7092</v>
      </c>
      <c r="G546" s="167" t="s">
        <v>5234</v>
      </c>
      <c r="H546" s="61" t="s">
        <v>12594</v>
      </c>
      <c r="I546" s="167" t="s">
        <v>5234</v>
      </c>
      <c r="J546" s="61" t="str">
        <f t="shared" si="52"/>
        <v>IC.NE.120104</v>
      </c>
      <c r="K546" s="61" t="s">
        <v>2379</v>
      </c>
      <c r="L546" s="167" t="str">
        <f t="shared" si="51"/>
        <v>Other:  specify</v>
      </c>
      <c r="M546" s="168" t="str">
        <f t="shared" si="53"/>
        <v>PI.IC.NE.120104.01</v>
      </c>
      <c r="O546" s="168" t="str">
        <f t="shared" si="54"/>
        <v>PH.IC.NE.120104.01</v>
      </c>
      <c r="Q546" s="168" t="str">
        <f t="shared" si="55"/>
        <v>CL.IC.NE.120104.01</v>
      </c>
      <c r="R546" s="167" t="s">
        <v>4415</v>
      </c>
      <c r="S546" s="167">
        <v>228</v>
      </c>
    </row>
    <row r="547" spans="1:45" s="167" customFormat="1">
      <c r="A547" s="167" t="s">
        <v>7344</v>
      </c>
      <c r="C547" s="61" t="s">
        <v>3064</v>
      </c>
      <c r="D547" s="167" t="s">
        <v>3803</v>
      </c>
      <c r="E547" s="61" t="s">
        <v>4192</v>
      </c>
      <c r="F547" s="167" t="s">
        <v>7564</v>
      </c>
      <c r="G547" s="167" t="s">
        <v>7024</v>
      </c>
      <c r="H547" s="61" t="s">
        <v>2379</v>
      </c>
      <c r="I547" s="167" t="s">
        <v>7024</v>
      </c>
      <c r="J547" s="61" t="str">
        <f t="shared" si="52"/>
        <v>IC.NE.120201</v>
      </c>
      <c r="K547" s="61" t="s">
        <v>2379</v>
      </c>
      <c r="L547" s="167" t="str">
        <f t="shared" si="51"/>
        <v>Clean</v>
      </c>
      <c r="M547" s="168" t="str">
        <f t="shared" si="53"/>
        <v>PI.IC.NE.120201.01</v>
      </c>
      <c r="O547" s="168" t="str">
        <f t="shared" si="54"/>
        <v>PH.IC.NE.120201.01</v>
      </c>
      <c r="Q547" s="168" t="str">
        <f t="shared" si="55"/>
        <v>CL.IC.NE.120201.01</v>
      </c>
      <c r="R547" s="167" t="s">
        <v>4415</v>
      </c>
      <c r="S547" s="167">
        <v>228</v>
      </c>
    </row>
    <row r="548" spans="1:45" s="167" customFormat="1">
      <c r="A548" s="167" t="s">
        <v>7344</v>
      </c>
      <c r="C548" s="61" t="s">
        <v>3064</v>
      </c>
      <c r="E548" s="61" t="s">
        <v>12182</v>
      </c>
      <c r="F548" s="167" t="s">
        <v>7564</v>
      </c>
      <c r="G548" s="167" t="s">
        <v>7296</v>
      </c>
      <c r="H548" s="61" t="s">
        <v>12182</v>
      </c>
      <c r="I548" s="167" t="s">
        <v>7296</v>
      </c>
      <c r="J548" s="61" t="str">
        <f t="shared" si="52"/>
        <v>IC.NE.120202</v>
      </c>
      <c r="K548" s="61" t="s">
        <v>2379</v>
      </c>
      <c r="L548" s="167" t="str">
        <f t="shared" si="51"/>
        <v>Dry</v>
      </c>
      <c r="M548" s="168" t="str">
        <f t="shared" si="53"/>
        <v>PI.IC.NE.120202.01</v>
      </c>
      <c r="O548" s="168" t="str">
        <f t="shared" si="54"/>
        <v>PH.IC.NE.120202.01</v>
      </c>
      <c r="Q548" s="168" t="str">
        <f t="shared" si="55"/>
        <v>CL.IC.NE.120202.01</v>
      </c>
      <c r="R548" s="167" t="s">
        <v>4415</v>
      </c>
      <c r="S548" s="167">
        <v>228</v>
      </c>
    </row>
    <row r="549" spans="1:45" s="167" customFormat="1">
      <c r="A549" s="167" t="s">
        <v>7344</v>
      </c>
      <c r="C549" s="61" t="s">
        <v>3064</v>
      </c>
      <c r="E549" s="61" t="s">
        <v>12182</v>
      </c>
      <c r="F549" s="167" t="s">
        <v>7564</v>
      </c>
      <c r="G549" s="167" t="s">
        <v>9339</v>
      </c>
      <c r="H549" s="61" t="s">
        <v>12592</v>
      </c>
      <c r="I549" s="167" t="s">
        <v>9339</v>
      </c>
      <c r="J549" s="61" t="str">
        <f t="shared" si="52"/>
        <v>IC.NE.120203</v>
      </c>
      <c r="K549" s="61" t="s">
        <v>2379</v>
      </c>
      <c r="L549" s="167" t="str">
        <f t="shared" si="51"/>
        <v>Intact</v>
      </c>
      <c r="M549" s="168" t="str">
        <f t="shared" si="53"/>
        <v>PI.IC.NE.120203.01</v>
      </c>
      <c r="O549" s="168" t="str">
        <f t="shared" si="54"/>
        <v>PH.IC.NE.120203.01</v>
      </c>
      <c r="Q549" s="168" t="str">
        <f t="shared" si="55"/>
        <v>CL.IC.NE.120203.01</v>
      </c>
      <c r="R549" s="167" t="s">
        <v>4415</v>
      </c>
      <c r="S549" s="167">
        <v>228</v>
      </c>
    </row>
    <row r="550" spans="1:45" s="167" customFormat="1">
      <c r="A550" s="167" t="s">
        <v>7344</v>
      </c>
      <c r="C550" s="61" t="s">
        <v>3064</v>
      </c>
      <c r="E550" s="61" t="s">
        <v>12182</v>
      </c>
      <c r="F550" s="167" t="s">
        <v>7564</v>
      </c>
      <c r="G550" s="167" t="s">
        <v>7565</v>
      </c>
      <c r="H550" s="61" t="s">
        <v>12594</v>
      </c>
      <c r="I550" s="167" t="s">
        <v>7565</v>
      </c>
      <c r="J550" s="61" t="str">
        <f t="shared" si="52"/>
        <v>IC.NE.120204</v>
      </c>
      <c r="K550" s="61" t="s">
        <v>2379</v>
      </c>
      <c r="L550" s="167" t="str">
        <f t="shared" si="51"/>
        <v>Stained</v>
      </c>
      <c r="M550" s="168" t="str">
        <f t="shared" si="53"/>
        <v>PI.IC.NE.120204.01</v>
      </c>
      <c r="O550" s="168" t="str">
        <f t="shared" si="54"/>
        <v>PH.IC.NE.120204.01</v>
      </c>
      <c r="Q550" s="168" t="str">
        <f t="shared" si="55"/>
        <v>CL.IC.NE.120204.01</v>
      </c>
      <c r="R550" s="167" t="s">
        <v>4415</v>
      </c>
      <c r="S550" s="167">
        <v>228</v>
      </c>
    </row>
    <row r="551" spans="1:45" s="167" customFormat="1">
      <c r="A551" s="167" t="s">
        <v>7344</v>
      </c>
      <c r="C551" s="61" t="s">
        <v>3064</v>
      </c>
      <c r="E551" s="61" t="s">
        <v>12182</v>
      </c>
      <c r="F551" s="167" t="s">
        <v>7564</v>
      </c>
      <c r="G551" s="167" t="s">
        <v>9286</v>
      </c>
      <c r="H551" s="61" t="s">
        <v>6291</v>
      </c>
      <c r="I551" s="167" t="s">
        <v>9286</v>
      </c>
      <c r="J551" s="61" t="str">
        <f t="shared" si="52"/>
        <v>IC.NE.120205</v>
      </c>
      <c r="K551" s="61" t="s">
        <v>2379</v>
      </c>
      <c r="L551" s="167" t="str">
        <f t="shared" si="51"/>
        <v>Changed</v>
      </c>
      <c r="M551" s="168" t="str">
        <f t="shared" si="53"/>
        <v>PI.IC.NE.120205.01</v>
      </c>
      <c r="O551" s="168" t="str">
        <f t="shared" si="54"/>
        <v>PH.IC.NE.120205.01</v>
      </c>
      <c r="Q551" s="168" t="str">
        <f t="shared" si="55"/>
        <v>CL.IC.NE.120205.01</v>
      </c>
      <c r="R551" s="167" t="s">
        <v>4415</v>
      </c>
      <c r="S551" s="167">
        <v>228</v>
      </c>
    </row>
    <row r="552" spans="1:45" s="167" customFormat="1">
      <c r="A552" s="167" t="s">
        <v>7344</v>
      </c>
      <c r="C552" s="61" t="s">
        <v>3064</v>
      </c>
      <c r="E552" s="61" t="s">
        <v>12182</v>
      </c>
      <c r="F552" s="167" t="s">
        <v>7564</v>
      </c>
      <c r="G552" s="167" t="s">
        <v>7566</v>
      </c>
      <c r="H552" s="61" t="s">
        <v>6988</v>
      </c>
      <c r="I552" s="167" t="s">
        <v>7566</v>
      </c>
      <c r="J552" s="61" t="str">
        <f t="shared" si="52"/>
        <v>IC.NE.120206</v>
      </c>
      <c r="K552" s="61" t="s">
        <v>2379</v>
      </c>
      <c r="L552" s="167" t="str">
        <f t="shared" si="51"/>
        <v>Reinforced</v>
      </c>
      <c r="M552" s="168" t="str">
        <f t="shared" si="53"/>
        <v>PI.IC.NE.120206.01</v>
      </c>
      <c r="O552" s="168" t="str">
        <f t="shared" si="54"/>
        <v>PH.IC.NE.120206.01</v>
      </c>
      <c r="Q552" s="168" t="str">
        <f t="shared" si="55"/>
        <v>CL.IC.NE.120206.01</v>
      </c>
      <c r="R552" s="167" t="s">
        <v>4415</v>
      </c>
      <c r="S552" s="167">
        <v>228</v>
      </c>
    </row>
    <row r="553" spans="1:45" s="145" customFormat="1" ht="16">
      <c r="A553" s="145" t="s">
        <v>7344</v>
      </c>
      <c r="C553" s="170" t="s">
        <v>3064</v>
      </c>
      <c r="D553" s="145" t="s">
        <v>8585</v>
      </c>
      <c r="E553" s="170" t="s">
        <v>12592</v>
      </c>
      <c r="F553" s="145" t="s">
        <v>14622</v>
      </c>
      <c r="G553" s="145" t="s">
        <v>14512</v>
      </c>
      <c r="H553" s="170" t="s">
        <v>2379</v>
      </c>
      <c r="I553" s="145" t="s">
        <v>14512</v>
      </c>
      <c r="J553" s="170" t="str">
        <f t="shared" si="52"/>
        <v>IC.NE.120301</v>
      </c>
      <c r="K553" s="170" t="s">
        <v>2379</v>
      </c>
      <c r="L553" s="145" t="str">
        <f t="shared" si="51"/>
        <v>Drsg Drainage none</v>
      </c>
      <c r="M553" s="171" t="str">
        <f t="shared" si="53"/>
        <v>PI.IC.NE.120301.01</v>
      </c>
      <c r="O553" s="171" t="str">
        <f t="shared" si="54"/>
        <v>PH.IC.NE.120301.01</v>
      </c>
      <c r="Q553" s="171" t="str">
        <f t="shared" si="55"/>
        <v>CL.IC.NE.120301.01</v>
      </c>
      <c r="R553" s="145" t="s">
        <v>4415</v>
      </c>
      <c r="S553" s="145">
        <v>228</v>
      </c>
      <c r="AR553" s="145" t="s">
        <v>12773</v>
      </c>
      <c r="AS553" s="145">
        <v>1749</v>
      </c>
    </row>
    <row r="554" spans="1:45" s="145" customFormat="1" ht="16">
      <c r="A554" s="145" t="s">
        <v>7344</v>
      </c>
      <c r="C554" s="170" t="s">
        <v>3064</v>
      </c>
      <c r="E554" s="170" t="s">
        <v>12592</v>
      </c>
      <c r="F554" s="145" t="s">
        <v>14622</v>
      </c>
      <c r="G554" s="145" t="s">
        <v>14623</v>
      </c>
      <c r="H554" s="170" t="s">
        <v>12182</v>
      </c>
      <c r="I554" s="145" t="s">
        <v>14623</v>
      </c>
      <c r="J554" s="170" t="str">
        <f t="shared" si="52"/>
        <v>IC.NE.120302</v>
      </c>
      <c r="K554" s="170" t="s">
        <v>2379</v>
      </c>
      <c r="L554" s="145" t="str">
        <f t="shared" si="51"/>
        <v>Drsg Drainage scant amount</v>
      </c>
      <c r="M554" s="171" t="str">
        <f t="shared" si="53"/>
        <v>PI.IC.NE.120302.01</v>
      </c>
      <c r="O554" s="171" t="str">
        <f t="shared" si="54"/>
        <v>PH.IC.NE.120302.01</v>
      </c>
      <c r="Q554" s="171" t="str">
        <f t="shared" si="55"/>
        <v>CL.IC.NE.120302.01</v>
      </c>
      <c r="R554" s="145" t="s">
        <v>4415</v>
      </c>
      <c r="S554" s="145">
        <v>228</v>
      </c>
      <c r="AR554" s="145" t="s">
        <v>12773</v>
      </c>
      <c r="AS554" s="145">
        <v>1749</v>
      </c>
    </row>
    <row r="555" spans="1:45" s="145" customFormat="1" ht="16">
      <c r="A555" s="145" t="s">
        <v>7344</v>
      </c>
      <c r="C555" s="170" t="s">
        <v>3064</v>
      </c>
      <c r="E555" s="170" t="s">
        <v>3812</v>
      </c>
      <c r="F555" s="145" t="s">
        <v>14622</v>
      </c>
      <c r="G555" s="145" t="s">
        <v>14624</v>
      </c>
      <c r="H555" s="170" t="s">
        <v>3812</v>
      </c>
      <c r="I555" s="145" t="s">
        <v>14624</v>
      </c>
      <c r="J555" s="170" t="str">
        <f t="shared" si="52"/>
        <v>IC.NE.120303</v>
      </c>
      <c r="K555" s="170" t="s">
        <v>2379</v>
      </c>
      <c r="L555" s="145" t="str">
        <f t="shared" si="51"/>
        <v>Drsg Drainage small amount</v>
      </c>
      <c r="M555" s="171" t="str">
        <f t="shared" si="53"/>
        <v>PI.IC.NE.120303.01</v>
      </c>
      <c r="O555" s="171" t="str">
        <f t="shared" si="54"/>
        <v>PH.IC.NE.120303.01</v>
      </c>
      <c r="Q555" s="171" t="str">
        <f t="shared" si="55"/>
        <v>CL.IC.NE.120303.01</v>
      </c>
      <c r="R555" s="145" t="s">
        <v>4415</v>
      </c>
      <c r="S555" s="145">
        <v>228</v>
      </c>
      <c r="AR555" s="145" t="s">
        <v>12773</v>
      </c>
      <c r="AS555" s="145">
        <v>1749</v>
      </c>
    </row>
    <row r="556" spans="1:45" s="145" customFormat="1" ht="16">
      <c r="A556" s="145" t="s">
        <v>7344</v>
      </c>
      <c r="C556" s="170" t="s">
        <v>3064</v>
      </c>
      <c r="E556" s="170" t="s">
        <v>12592</v>
      </c>
      <c r="F556" s="145" t="s">
        <v>14622</v>
      </c>
      <c r="G556" s="145" t="s">
        <v>14668</v>
      </c>
      <c r="H556" s="170" t="s">
        <v>12594</v>
      </c>
      <c r="I556" s="145" t="s">
        <v>14668</v>
      </c>
      <c r="J556" s="170" t="str">
        <f t="shared" si="52"/>
        <v>IC.NE.120304</v>
      </c>
      <c r="K556" s="170" t="s">
        <v>2379</v>
      </c>
      <c r="L556" s="145" t="str">
        <f t="shared" si="51"/>
        <v>Drsg Drainage moderate amount</v>
      </c>
      <c r="M556" s="171" t="str">
        <f t="shared" si="53"/>
        <v>PI.IC.NE.120304.01</v>
      </c>
      <c r="O556" s="171" t="str">
        <f t="shared" si="54"/>
        <v>PH.IC.NE.120304.01</v>
      </c>
      <c r="Q556" s="171" t="str">
        <f t="shared" si="55"/>
        <v>CL.IC.NE.120304.01</v>
      </c>
      <c r="R556" s="145" t="s">
        <v>4415</v>
      </c>
      <c r="S556" s="145">
        <v>228</v>
      </c>
      <c r="AR556" s="145" t="s">
        <v>12773</v>
      </c>
      <c r="AS556" s="145">
        <v>1749</v>
      </c>
    </row>
    <row r="557" spans="1:45" s="145" customFormat="1" ht="16">
      <c r="A557" s="145" t="s">
        <v>7344</v>
      </c>
      <c r="C557" s="170" t="s">
        <v>3064</v>
      </c>
      <c r="E557" s="170" t="s">
        <v>3812</v>
      </c>
      <c r="F557" s="145" t="s">
        <v>14622</v>
      </c>
      <c r="G557" s="145" t="s">
        <v>14667</v>
      </c>
      <c r="H557" s="170" t="s">
        <v>6291</v>
      </c>
      <c r="I557" s="145" t="s">
        <v>14667</v>
      </c>
      <c r="J557" s="170" t="str">
        <f t="shared" si="52"/>
        <v>IC.NE.120305</v>
      </c>
      <c r="K557" s="170" t="s">
        <v>2379</v>
      </c>
      <c r="L557" s="145" t="str">
        <f t="shared" si="51"/>
        <v>Drainage volume same amount</v>
      </c>
      <c r="M557" s="171" t="str">
        <f t="shared" si="53"/>
        <v>PI.IC.NE.120305.01</v>
      </c>
      <c r="O557" s="171" t="str">
        <f t="shared" si="54"/>
        <v>PH.IC.NE.120305.01</v>
      </c>
      <c r="Q557" s="171" t="str">
        <f t="shared" si="55"/>
        <v>CL.IC.NE.120305.01</v>
      </c>
      <c r="R557" s="145" t="s">
        <v>4415</v>
      </c>
      <c r="S557" s="145">
        <v>228</v>
      </c>
      <c r="AR557" s="145" t="s">
        <v>12773</v>
      </c>
      <c r="AS557" s="145">
        <v>1749</v>
      </c>
    </row>
    <row r="558" spans="1:45" s="145" customFormat="1" ht="16">
      <c r="A558" s="145" t="s">
        <v>7344</v>
      </c>
      <c r="C558" s="170" t="s">
        <v>3064</v>
      </c>
      <c r="E558" s="170" t="s">
        <v>3812</v>
      </c>
      <c r="F558" s="145" t="s">
        <v>14622</v>
      </c>
      <c r="G558" s="145" t="s">
        <v>14625</v>
      </c>
      <c r="H558" s="170" t="s">
        <v>6988</v>
      </c>
      <c r="I558" s="145" t="s">
        <v>14625</v>
      </c>
      <c r="J558" s="170" t="str">
        <f t="shared" si="52"/>
        <v>IC.NE.120306</v>
      </c>
      <c r="K558" s="170" t="s">
        <v>2379</v>
      </c>
      <c r="L558" s="145" t="str">
        <f t="shared" si="51"/>
        <v xml:space="preserve">Drainage volume decreasing </v>
      </c>
      <c r="M558" s="171" t="str">
        <f t="shared" si="53"/>
        <v>PI.IC.NE.120306.01</v>
      </c>
      <c r="O558" s="171" t="str">
        <f t="shared" si="54"/>
        <v>PH.IC.NE.120306.01</v>
      </c>
      <c r="Q558" s="171" t="str">
        <f t="shared" si="55"/>
        <v>CL.IC.NE.120306.01</v>
      </c>
      <c r="R558" s="145" t="s">
        <v>4415</v>
      </c>
      <c r="S558" s="145">
        <v>228</v>
      </c>
      <c r="AR558" s="145" t="s">
        <v>12773</v>
      </c>
      <c r="AS558" s="145">
        <v>1749</v>
      </c>
    </row>
    <row r="559" spans="1:45" s="145" customFormat="1" ht="16">
      <c r="A559" s="145" t="s">
        <v>7344</v>
      </c>
      <c r="C559" s="170" t="s">
        <v>3064</v>
      </c>
      <c r="E559" s="170" t="s">
        <v>12592</v>
      </c>
      <c r="F559" s="145" t="s">
        <v>14622</v>
      </c>
      <c r="G559" s="145" t="s">
        <v>14626</v>
      </c>
      <c r="H559" s="170" t="s">
        <v>6317</v>
      </c>
      <c r="I559" s="145" t="s">
        <v>14626</v>
      </c>
      <c r="J559" s="170" t="str">
        <f t="shared" si="52"/>
        <v>IC.NE.120307</v>
      </c>
      <c r="K559" s="170" t="s">
        <v>2379</v>
      </c>
      <c r="L559" s="145" t="str">
        <f t="shared" si="51"/>
        <v>Drainage volume increasing</v>
      </c>
      <c r="M559" s="171" t="str">
        <f t="shared" si="53"/>
        <v>PI.IC.NE.120307.01</v>
      </c>
      <c r="O559" s="171" t="str">
        <f t="shared" si="54"/>
        <v>PH.IC.NE.120307.01</v>
      </c>
      <c r="Q559" s="171" t="str">
        <f t="shared" si="55"/>
        <v>CL.IC.NE.120307.01</v>
      </c>
      <c r="R559" s="145" t="s">
        <v>4415</v>
      </c>
      <c r="S559" s="145">
        <v>228</v>
      </c>
      <c r="AR559" s="145" t="s">
        <v>12773</v>
      </c>
      <c r="AS559" s="145">
        <v>1749</v>
      </c>
    </row>
    <row r="560" spans="1:45" s="145" customFormat="1" ht="16">
      <c r="A560" s="145" t="s">
        <v>7344</v>
      </c>
      <c r="C560" s="170" t="s">
        <v>3064</v>
      </c>
      <c r="D560" s="145" t="s">
        <v>14580</v>
      </c>
      <c r="E560" s="170" t="s">
        <v>6464</v>
      </c>
      <c r="F560" s="145" t="s">
        <v>14627</v>
      </c>
      <c r="G560" s="145" t="s">
        <v>7148</v>
      </c>
      <c r="H560" s="170" t="s">
        <v>2379</v>
      </c>
      <c r="I560" s="145" t="s">
        <v>7148</v>
      </c>
      <c r="J560" s="170" t="str">
        <f t="shared" si="52"/>
        <v>IC.NE.120401</v>
      </c>
      <c r="K560" s="170" t="s">
        <v>12175</v>
      </c>
      <c r="L560" s="145" t="str">
        <f t="shared" si="51"/>
        <v>Clear</v>
      </c>
      <c r="M560" s="171" t="str">
        <f t="shared" si="53"/>
        <v>PI.IC.NE.120401.01</v>
      </c>
      <c r="O560" s="171" t="str">
        <f t="shared" si="54"/>
        <v>PH.IC.NE.120401.01</v>
      </c>
      <c r="Q560" s="171" t="str">
        <f t="shared" si="55"/>
        <v>CL.IC.NE.120401.01</v>
      </c>
      <c r="R560" s="145" t="s">
        <v>4415</v>
      </c>
      <c r="S560" s="145">
        <v>228</v>
      </c>
      <c r="AR560" s="145" t="s">
        <v>12773</v>
      </c>
      <c r="AS560" s="145">
        <v>1749</v>
      </c>
    </row>
    <row r="561" spans="1:45" s="145" customFormat="1" ht="16">
      <c r="A561" s="145" t="s">
        <v>7344</v>
      </c>
      <c r="C561" s="170" t="s">
        <v>3064</v>
      </c>
      <c r="E561" s="170" t="s">
        <v>12594</v>
      </c>
      <c r="F561" s="145" t="s">
        <v>14627</v>
      </c>
      <c r="G561" s="145" t="s">
        <v>7315</v>
      </c>
      <c r="H561" s="170" t="s">
        <v>12182</v>
      </c>
      <c r="I561" s="145" t="s">
        <v>7315</v>
      </c>
      <c r="J561" s="170" t="str">
        <f t="shared" si="52"/>
        <v>IC.NE.120402</v>
      </c>
      <c r="K561" s="170" t="s">
        <v>12175</v>
      </c>
      <c r="L561" s="145" t="str">
        <f t="shared" si="51"/>
        <v>Bloody</v>
      </c>
      <c r="M561" s="171" t="str">
        <f t="shared" si="53"/>
        <v>PI.IC.NE.120402.01</v>
      </c>
      <c r="O561" s="171" t="str">
        <f t="shared" si="54"/>
        <v>PH.IC.NE.120402.01</v>
      </c>
      <c r="Q561" s="171" t="str">
        <f t="shared" si="55"/>
        <v>CL.IC.NE.120402.01</v>
      </c>
      <c r="R561" s="145" t="s">
        <v>4415</v>
      </c>
      <c r="S561" s="145">
        <v>228</v>
      </c>
      <c r="AR561" s="145" t="s">
        <v>12773</v>
      </c>
      <c r="AS561" s="145">
        <v>1749</v>
      </c>
    </row>
    <row r="562" spans="1:45" s="145" customFormat="1" ht="16">
      <c r="A562" s="145" t="s">
        <v>7344</v>
      </c>
      <c r="C562" s="170" t="s">
        <v>3064</v>
      </c>
      <c r="E562" s="170" t="s">
        <v>12594</v>
      </c>
      <c r="F562" s="145" t="s">
        <v>14627</v>
      </c>
      <c r="G562" s="145" t="s">
        <v>13405</v>
      </c>
      <c r="H562" s="170" t="s">
        <v>12592</v>
      </c>
      <c r="I562" s="145" t="s">
        <v>7316</v>
      </c>
      <c r="J562" s="170" t="str">
        <f t="shared" si="52"/>
        <v>IC.NE.120403</v>
      </c>
      <c r="K562" s="170" t="s">
        <v>12175</v>
      </c>
      <c r="L562" s="145" t="str">
        <f t="shared" si="51"/>
        <v>Serosanguineous</v>
      </c>
      <c r="M562" s="171" t="str">
        <f t="shared" si="53"/>
        <v>PI.IC.NE.120403.01</v>
      </c>
      <c r="O562" s="171" t="str">
        <f t="shared" si="54"/>
        <v>PH.IC.NE.120403.01</v>
      </c>
      <c r="Q562" s="171" t="str">
        <f t="shared" si="55"/>
        <v>CL.IC.NE.120403.01</v>
      </c>
      <c r="R562" s="145" t="s">
        <v>4415</v>
      </c>
      <c r="S562" s="145">
        <v>228</v>
      </c>
      <c r="AR562" s="145" t="s">
        <v>12773</v>
      </c>
      <c r="AS562" s="145">
        <v>1749</v>
      </c>
    </row>
    <row r="563" spans="1:45" s="145" customFormat="1" ht="16">
      <c r="A563" s="145" t="s">
        <v>7344</v>
      </c>
      <c r="C563" s="170" t="s">
        <v>3064</v>
      </c>
      <c r="E563" s="170" t="s">
        <v>12594</v>
      </c>
      <c r="F563" s="145" t="s">
        <v>14627</v>
      </c>
      <c r="G563" s="145" t="s">
        <v>7317</v>
      </c>
      <c r="H563" s="170" t="s">
        <v>12594</v>
      </c>
      <c r="I563" s="145" t="s">
        <v>7317</v>
      </c>
      <c r="J563" s="170" t="str">
        <f t="shared" si="52"/>
        <v>IC.NE.120404</v>
      </c>
      <c r="K563" s="170" t="s">
        <v>12175</v>
      </c>
      <c r="L563" s="145" t="str">
        <f t="shared" si="51"/>
        <v>Serous</v>
      </c>
      <c r="M563" s="171" t="str">
        <f t="shared" si="53"/>
        <v>PI.IC.NE.120404.01</v>
      </c>
      <c r="O563" s="171" t="str">
        <f t="shared" si="54"/>
        <v>PH.IC.NE.120404.01</v>
      </c>
      <c r="Q563" s="171" t="str">
        <f t="shared" si="55"/>
        <v>CL.IC.NE.120404.01</v>
      </c>
      <c r="R563" s="145" t="s">
        <v>4415</v>
      </c>
      <c r="S563" s="145">
        <v>228</v>
      </c>
      <c r="AR563" s="145" t="s">
        <v>12773</v>
      </c>
      <c r="AS563" s="145">
        <v>1749</v>
      </c>
    </row>
    <row r="564" spans="1:45" s="145" customFormat="1" ht="16">
      <c r="A564" s="145" t="s">
        <v>7344</v>
      </c>
      <c r="C564" s="170" t="s">
        <v>3064</v>
      </c>
      <c r="E564" s="170" t="s">
        <v>12594</v>
      </c>
      <c r="F564" s="145" t="s">
        <v>14627</v>
      </c>
      <c r="G564" s="145" t="s">
        <v>7318</v>
      </c>
      <c r="H564" s="170" t="s">
        <v>6291</v>
      </c>
      <c r="I564" s="145" t="s">
        <v>7318</v>
      </c>
      <c r="J564" s="170" t="str">
        <f t="shared" si="52"/>
        <v>IC.NE.120405</v>
      </c>
      <c r="K564" s="170" t="s">
        <v>12175</v>
      </c>
      <c r="L564" s="145" t="str">
        <f t="shared" si="51"/>
        <v>Cloudy</v>
      </c>
      <c r="M564" s="171" t="str">
        <f t="shared" si="53"/>
        <v>PI.IC.NE.120405.01</v>
      </c>
      <c r="O564" s="171" t="str">
        <f t="shared" si="54"/>
        <v>PH.IC.NE.120405.01</v>
      </c>
      <c r="Q564" s="171" t="str">
        <f t="shared" si="55"/>
        <v>CL.IC.NE.120405.01</v>
      </c>
      <c r="R564" s="145" t="s">
        <v>4415</v>
      </c>
      <c r="S564" s="145">
        <v>228</v>
      </c>
      <c r="AR564" s="145" t="s">
        <v>12773</v>
      </c>
      <c r="AS564" s="145">
        <v>1749</v>
      </c>
    </row>
    <row r="565" spans="1:45" s="145" customFormat="1" ht="16">
      <c r="A565" s="145" t="s">
        <v>7344</v>
      </c>
      <c r="C565" s="170" t="s">
        <v>3064</v>
      </c>
      <c r="E565" s="170" t="s">
        <v>12594</v>
      </c>
      <c r="F565" s="145" t="s">
        <v>14627</v>
      </c>
      <c r="G565" s="145" t="s">
        <v>11554</v>
      </c>
      <c r="H565" s="170" t="s">
        <v>6988</v>
      </c>
      <c r="I565" s="145" t="s">
        <v>7319</v>
      </c>
      <c r="J565" s="170" t="str">
        <f t="shared" si="52"/>
        <v>IC.NE.120406</v>
      </c>
      <c r="K565" s="170" t="s">
        <v>12175</v>
      </c>
      <c r="L565" s="145" t="str">
        <f t="shared" si="51"/>
        <v>Purulent</v>
      </c>
      <c r="M565" s="171" t="str">
        <f t="shared" si="53"/>
        <v>PI.IC.NE.120406.01</v>
      </c>
      <c r="O565" s="171" t="str">
        <f t="shared" si="54"/>
        <v>PH.IC.NE.120406.01</v>
      </c>
      <c r="Q565" s="171" t="str">
        <f t="shared" si="55"/>
        <v>CL.IC.NE.120406.01</v>
      </c>
      <c r="R565" s="145" t="s">
        <v>4415</v>
      </c>
      <c r="S565" s="145">
        <v>228</v>
      </c>
      <c r="AR565" s="145" t="s">
        <v>12773</v>
      </c>
      <c r="AS565" s="145">
        <v>1749</v>
      </c>
    </row>
    <row r="566" spans="1:45" s="145" customFormat="1" ht="16">
      <c r="A566" s="145" t="s">
        <v>7344</v>
      </c>
      <c r="C566" s="170" t="s">
        <v>3064</v>
      </c>
      <c r="E566" s="170" t="s">
        <v>12594</v>
      </c>
      <c r="F566" s="145" t="s">
        <v>14627</v>
      </c>
      <c r="G566" s="145" t="s">
        <v>11396</v>
      </c>
      <c r="H566" s="170" t="s">
        <v>6317</v>
      </c>
      <c r="I566" s="145" t="s">
        <v>7320</v>
      </c>
      <c r="J566" s="170" t="str">
        <f t="shared" si="52"/>
        <v>IC.NE.120407</v>
      </c>
      <c r="K566" s="170" t="s">
        <v>12175</v>
      </c>
      <c r="L566" s="145" t="str">
        <f t="shared" si="51"/>
        <v>Viscous</v>
      </c>
      <c r="M566" s="171" t="str">
        <f t="shared" si="53"/>
        <v>PI.IC.NE.120407.01</v>
      </c>
      <c r="O566" s="171" t="str">
        <f t="shared" si="54"/>
        <v>PH.IC.NE.120407.01</v>
      </c>
      <c r="Q566" s="171" t="str">
        <f t="shared" si="55"/>
        <v>CL.IC.NE.120407.01</v>
      </c>
      <c r="R566" s="145" t="s">
        <v>4415</v>
      </c>
      <c r="S566" s="145">
        <v>228</v>
      </c>
      <c r="AR566" s="145" t="s">
        <v>12773</v>
      </c>
      <c r="AS566" s="145">
        <v>1749</v>
      </c>
    </row>
    <row r="567" spans="1:45" s="145" customFormat="1" ht="16">
      <c r="A567" s="145" t="s">
        <v>7344</v>
      </c>
      <c r="C567" s="170" t="s">
        <v>3064</v>
      </c>
      <c r="D567" s="145" t="s">
        <v>14578</v>
      </c>
      <c r="E567" s="170" t="s">
        <v>6291</v>
      </c>
      <c r="F567" s="145" t="s">
        <v>14628</v>
      </c>
      <c r="G567" s="145" t="s">
        <v>9549</v>
      </c>
      <c r="H567" s="170" t="s">
        <v>2379</v>
      </c>
      <c r="I567" s="145" t="s">
        <v>9549</v>
      </c>
      <c r="J567" s="170" t="str">
        <f t="shared" si="52"/>
        <v>IC.NE.120501</v>
      </c>
      <c r="K567" s="170" t="s">
        <v>2379</v>
      </c>
      <c r="L567" s="145" t="str">
        <f t="shared" ref="L567:L580" si="56">G567</f>
        <v>Colorless</v>
      </c>
      <c r="M567" s="171" t="str">
        <f t="shared" si="53"/>
        <v>PI.IC.NE.120501.01</v>
      </c>
      <c r="O567" s="171" t="str">
        <f t="shared" si="54"/>
        <v>PH.IC.NE.120501.01</v>
      </c>
      <c r="Q567" s="171" t="str">
        <f t="shared" si="55"/>
        <v>CL.IC.NE.120501.01</v>
      </c>
      <c r="R567" s="145" t="s">
        <v>4415</v>
      </c>
      <c r="S567" s="145">
        <v>228</v>
      </c>
      <c r="AR567" s="145" t="s">
        <v>12773</v>
      </c>
      <c r="AS567" s="145">
        <v>1749</v>
      </c>
    </row>
    <row r="568" spans="1:45" s="145" customFormat="1" ht="16">
      <c r="A568" s="145" t="s">
        <v>7344</v>
      </c>
      <c r="C568" s="170" t="s">
        <v>3064</v>
      </c>
      <c r="E568" s="170" t="s">
        <v>6291</v>
      </c>
      <c r="F568" s="145" t="s">
        <v>14628</v>
      </c>
      <c r="G568" s="145" t="s">
        <v>7487</v>
      </c>
      <c r="H568" s="170" t="s">
        <v>12182</v>
      </c>
      <c r="I568" s="145" t="s">
        <v>7487</v>
      </c>
      <c r="J568" s="170" t="str">
        <f t="shared" si="52"/>
        <v>IC.NE.120502</v>
      </c>
      <c r="K568" s="170" t="s">
        <v>2379</v>
      </c>
      <c r="L568" s="145" t="str">
        <f t="shared" si="56"/>
        <v>Yellow</v>
      </c>
      <c r="M568" s="171" t="str">
        <f t="shared" si="53"/>
        <v>PI.IC.NE.120502.01</v>
      </c>
      <c r="O568" s="171" t="str">
        <f t="shared" si="54"/>
        <v>PH.IC.NE.120502.01</v>
      </c>
      <c r="Q568" s="171" t="str">
        <f t="shared" si="55"/>
        <v>CL.IC.NE.120502.01</v>
      </c>
      <c r="R568" s="145" t="s">
        <v>4415</v>
      </c>
      <c r="S568" s="145">
        <v>228</v>
      </c>
      <c r="AR568" s="145" t="s">
        <v>12773</v>
      </c>
      <c r="AS568" s="145">
        <v>1749</v>
      </c>
    </row>
    <row r="569" spans="1:45" s="145" customFormat="1" ht="16">
      <c r="A569" s="145" t="s">
        <v>7344</v>
      </c>
      <c r="C569" s="170" t="s">
        <v>3064</v>
      </c>
      <c r="E569" s="170" t="s">
        <v>6291</v>
      </c>
      <c r="F569" s="145" t="s">
        <v>14628</v>
      </c>
      <c r="G569" s="145" t="s">
        <v>7488</v>
      </c>
      <c r="H569" s="170" t="s">
        <v>12592</v>
      </c>
      <c r="I569" s="145" t="s">
        <v>7488</v>
      </c>
      <c r="J569" s="170" t="str">
        <f t="shared" si="52"/>
        <v>IC.NE.120503</v>
      </c>
      <c r="K569" s="170" t="s">
        <v>2379</v>
      </c>
      <c r="L569" s="145" t="str">
        <f t="shared" si="56"/>
        <v>Orange</v>
      </c>
      <c r="M569" s="171" t="str">
        <f t="shared" si="53"/>
        <v>PI.IC.NE.120503.01</v>
      </c>
      <c r="O569" s="171" t="str">
        <f t="shared" si="54"/>
        <v>PH.IC.NE.120503.01</v>
      </c>
      <c r="Q569" s="171" t="str">
        <f t="shared" si="55"/>
        <v>CL.IC.NE.120503.01</v>
      </c>
      <c r="R569" s="145" t="s">
        <v>4415</v>
      </c>
      <c r="S569" s="145">
        <v>228</v>
      </c>
      <c r="AR569" s="145" t="s">
        <v>12773</v>
      </c>
      <c r="AS569" s="145">
        <v>1749</v>
      </c>
    </row>
    <row r="570" spans="1:45" s="145" customFormat="1" ht="16">
      <c r="A570" s="145" t="s">
        <v>7344</v>
      </c>
      <c r="C570" s="170" t="s">
        <v>3064</v>
      </c>
      <c r="E570" s="170" t="s">
        <v>6291</v>
      </c>
      <c r="F570" s="145" t="s">
        <v>14628</v>
      </c>
      <c r="G570" s="145" t="s">
        <v>7489</v>
      </c>
      <c r="H570" s="170" t="s">
        <v>12594</v>
      </c>
      <c r="I570" s="145" t="s">
        <v>7489</v>
      </c>
      <c r="J570" s="170" t="str">
        <f t="shared" si="52"/>
        <v>IC.NE.120504</v>
      </c>
      <c r="K570" s="170" t="s">
        <v>2379</v>
      </c>
      <c r="L570" s="145" t="str">
        <f t="shared" si="56"/>
        <v>Pink</v>
      </c>
      <c r="M570" s="171" t="str">
        <f t="shared" si="53"/>
        <v>PI.IC.NE.120504.01</v>
      </c>
      <c r="O570" s="171" t="str">
        <f t="shared" si="54"/>
        <v>PH.IC.NE.120504.01</v>
      </c>
      <c r="Q570" s="171" t="str">
        <f t="shared" si="55"/>
        <v>CL.IC.NE.120504.01</v>
      </c>
      <c r="R570" s="145" t="s">
        <v>4415</v>
      </c>
      <c r="S570" s="145">
        <v>228</v>
      </c>
      <c r="AR570" s="145" t="s">
        <v>12773</v>
      </c>
      <c r="AS570" s="145">
        <v>1749</v>
      </c>
    </row>
    <row r="571" spans="1:45" s="145" customFormat="1" ht="16">
      <c r="A571" s="145" t="s">
        <v>7344</v>
      </c>
      <c r="C571" s="170" t="s">
        <v>3064</v>
      </c>
      <c r="E571" s="170" t="s">
        <v>6291</v>
      </c>
      <c r="F571" s="145" t="s">
        <v>14628</v>
      </c>
      <c r="G571" s="145" t="s">
        <v>9232</v>
      </c>
      <c r="H571" s="170" t="s">
        <v>6291</v>
      </c>
      <c r="I571" s="145" t="s">
        <v>9232</v>
      </c>
      <c r="J571" s="170" t="str">
        <f t="shared" si="52"/>
        <v>IC.NE.120505</v>
      </c>
      <c r="K571" s="170" t="s">
        <v>2379</v>
      </c>
      <c r="L571" s="145" t="str">
        <f t="shared" si="56"/>
        <v>Red</v>
      </c>
      <c r="M571" s="171" t="str">
        <f t="shared" si="53"/>
        <v>PI.IC.NE.120505.01</v>
      </c>
      <c r="O571" s="171" t="str">
        <f t="shared" si="54"/>
        <v>PH.IC.NE.120505.01</v>
      </c>
      <c r="Q571" s="171" t="str">
        <f t="shared" si="55"/>
        <v>CL.IC.NE.120505.01</v>
      </c>
      <c r="R571" s="145" t="s">
        <v>4415</v>
      </c>
      <c r="S571" s="145">
        <v>228</v>
      </c>
      <c r="AR571" s="145" t="s">
        <v>12773</v>
      </c>
      <c r="AS571" s="145">
        <v>1749</v>
      </c>
    </row>
    <row r="572" spans="1:45" s="145" customFormat="1" ht="16">
      <c r="A572" s="145" t="s">
        <v>7344</v>
      </c>
      <c r="C572" s="170" t="s">
        <v>3064</v>
      </c>
      <c r="E572" s="170" t="s">
        <v>6291</v>
      </c>
      <c r="F572" s="145" t="s">
        <v>14628</v>
      </c>
      <c r="G572" s="145" t="s">
        <v>7490</v>
      </c>
      <c r="H572" s="170" t="s">
        <v>6988</v>
      </c>
      <c r="I572" s="145" t="s">
        <v>7490</v>
      </c>
      <c r="J572" s="170" t="str">
        <f t="shared" si="52"/>
        <v>IC.NE.120506</v>
      </c>
      <c r="K572" s="170" t="s">
        <v>2379</v>
      </c>
      <c r="L572" s="145" t="str">
        <f t="shared" si="56"/>
        <v>Brown</v>
      </c>
      <c r="M572" s="171" t="str">
        <f t="shared" si="53"/>
        <v>PI.IC.NE.120506.01</v>
      </c>
      <c r="O572" s="171" t="str">
        <f t="shared" si="54"/>
        <v>PH.IC.NE.120506.01</v>
      </c>
      <c r="Q572" s="171" t="str">
        <f t="shared" si="55"/>
        <v>CL.IC.NE.120506.01</v>
      </c>
      <c r="R572" s="145" t="s">
        <v>4415</v>
      </c>
      <c r="S572" s="145">
        <v>228</v>
      </c>
      <c r="AR572" s="145" t="s">
        <v>12773</v>
      </c>
      <c r="AS572" s="145">
        <v>1749</v>
      </c>
    </row>
    <row r="573" spans="1:45" s="145" customFormat="1" ht="16">
      <c r="A573" s="145" t="s">
        <v>7344</v>
      </c>
      <c r="C573" s="170" t="s">
        <v>3064</v>
      </c>
      <c r="E573" s="170" t="s">
        <v>6291</v>
      </c>
      <c r="F573" s="145" t="s">
        <v>14628</v>
      </c>
      <c r="G573" s="145" t="s">
        <v>7491</v>
      </c>
      <c r="H573" s="170" t="s">
        <v>6317</v>
      </c>
      <c r="I573" s="145" t="s">
        <v>7491</v>
      </c>
      <c r="J573" s="170" t="str">
        <f t="shared" si="52"/>
        <v>IC.NE.120507</v>
      </c>
      <c r="K573" s="170" t="s">
        <v>2379</v>
      </c>
      <c r="L573" s="145" t="str">
        <f t="shared" si="56"/>
        <v>Green</v>
      </c>
      <c r="M573" s="171" t="str">
        <f t="shared" si="53"/>
        <v>PI.IC.NE.120507.01</v>
      </c>
      <c r="O573" s="171" t="str">
        <f t="shared" si="54"/>
        <v>PH.IC.NE.120507.01</v>
      </c>
      <c r="Q573" s="171" t="str">
        <f t="shared" si="55"/>
        <v>CL.IC.NE.120507.01</v>
      </c>
      <c r="R573" s="145" t="s">
        <v>4415</v>
      </c>
      <c r="S573" s="145">
        <v>228</v>
      </c>
      <c r="AR573" s="145" t="s">
        <v>12773</v>
      </c>
      <c r="AS573" s="145">
        <v>1749</v>
      </c>
    </row>
    <row r="574" spans="1:45" s="167" customFormat="1">
      <c r="A574" s="167" t="s">
        <v>7344</v>
      </c>
      <c r="C574" s="61" t="s">
        <v>3064</v>
      </c>
      <c r="D574" s="167" t="s">
        <v>2368</v>
      </c>
      <c r="E574" s="61" t="s">
        <v>6988</v>
      </c>
      <c r="F574" s="167" t="s">
        <v>14666</v>
      </c>
      <c r="G574" s="167" t="s">
        <v>7329</v>
      </c>
      <c r="H574" s="61" t="s">
        <v>2379</v>
      </c>
      <c r="I574" s="167" t="s">
        <v>7329</v>
      </c>
      <c r="J574" s="61" t="str">
        <f t="shared" si="52"/>
        <v>IC.NE.120601</v>
      </c>
      <c r="K574" s="61" t="s">
        <v>2379</v>
      </c>
      <c r="L574" s="167" t="str">
        <f t="shared" si="56"/>
        <v>___ mmHg</v>
      </c>
      <c r="M574" s="168" t="str">
        <f t="shared" si="53"/>
        <v>PI.IC.NE.120601.01</v>
      </c>
      <c r="O574" s="168" t="str">
        <f t="shared" si="54"/>
        <v>PH.IC.NE.120601.01</v>
      </c>
      <c r="Q574" s="168" t="str">
        <f t="shared" si="55"/>
        <v>CL.IC.NE.120601.01</v>
      </c>
      <c r="R574" s="167" t="s">
        <v>4415</v>
      </c>
      <c r="S574" s="167">
        <v>228</v>
      </c>
      <c r="V574" s="167" t="s">
        <v>2372</v>
      </c>
      <c r="W574" s="167">
        <v>1090</v>
      </c>
    </row>
    <row r="575" spans="1:45" s="167" customFormat="1" ht="15">
      <c r="A575" s="167" t="s">
        <v>7344</v>
      </c>
      <c r="C575" s="61" t="s">
        <v>3064</v>
      </c>
      <c r="D575" s="167" t="s">
        <v>2367</v>
      </c>
      <c r="E575" s="61" t="s">
        <v>6317</v>
      </c>
      <c r="F575" s="167" t="s">
        <v>2369</v>
      </c>
      <c r="G575" s="167" t="s">
        <v>7330</v>
      </c>
      <c r="H575" s="62" t="s">
        <v>11848</v>
      </c>
      <c r="I575" s="167" t="s">
        <v>7330</v>
      </c>
      <c r="J575" s="61" t="str">
        <f t="shared" si="52"/>
        <v>IC.NE.120701</v>
      </c>
      <c r="K575" s="61" t="s">
        <v>2375</v>
      </c>
      <c r="L575" s="167" t="str">
        <f t="shared" si="56"/>
        <v>Normal</v>
      </c>
      <c r="M575" s="168" t="str">
        <f t="shared" si="53"/>
        <v>PI.IC.NE.120701.02</v>
      </c>
      <c r="O575" s="168" t="str">
        <f t="shared" si="54"/>
        <v>PH.IC.NE.120701.02</v>
      </c>
      <c r="Q575" s="168" t="str">
        <f t="shared" si="55"/>
        <v>CL.IC.NE.120701.02</v>
      </c>
      <c r="R575" s="167" t="s">
        <v>4415</v>
      </c>
      <c r="S575" s="167">
        <v>228</v>
      </c>
      <c r="V575" s="167" t="s">
        <v>2372</v>
      </c>
      <c r="W575" s="167">
        <v>1090</v>
      </c>
    </row>
    <row r="576" spans="1:45" s="167" customFormat="1" ht="15">
      <c r="A576" s="167" t="s">
        <v>7344</v>
      </c>
      <c r="C576" s="61" t="s">
        <v>3064</v>
      </c>
      <c r="E576" s="61" t="s">
        <v>6317</v>
      </c>
      <c r="F576" s="167" t="s">
        <v>2369</v>
      </c>
      <c r="G576" s="167" t="s">
        <v>13064</v>
      </c>
      <c r="H576" s="62" t="s">
        <v>12030</v>
      </c>
      <c r="I576" s="167" t="s">
        <v>7331</v>
      </c>
      <c r="J576" s="61" t="str">
        <f t="shared" si="52"/>
        <v>IC.NE.120702</v>
      </c>
      <c r="K576" s="61" t="s">
        <v>2375</v>
      </c>
      <c r="L576" s="167" t="str">
        <f t="shared" si="56"/>
        <v>Dampened</v>
      </c>
      <c r="M576" s="168" t="str">
        <f t="shared" si="53"/>
        <v>PI.IC.NE.120702.02</v>
      </c>
      <c r="O576" s="168" t="str">
        <f t="shared" si="54"/>
        <v>PH.IC.NE.120702.02</v>
      </c>
      <c r="Q576" s="168" t="str">
        <f t="shared" si="55"/>
        <v>CL.IC.NE.120702.02</v>
      </c>
      <c r="R576" s="167" t="s">
        <v>4415</v>
      </c>
      <c r="S576" s="167">
        <v>228</v>
      </c>
      <c r="V576" s="167" t="s">
        <v>2372</v>
      </c>
      <c r="W576" s="167">
        <v>1090</v>
      </c>
    </row>
    <row r="577" spans="1:23" s="167" customFormat="1" ht="15">
      <c r="A577" s="167" t="s">
        <v>7344</v>
      </c>
      <c r="C577" s="61" t="s">
        <v>3064</v>
      </c>
      <c r="E577" s="61" t="s">
        <v>6317</v>
      </c>
      <c r="F577" s="167" t="s">
        <v>2369</v>
      </c>
      <c r="G577" s="167" t="s">
        <v>6848</v>
      </c>
      <c r="H577" s="62" t="s">
        <v>12032</v>
      </c>
      <c r="I577" s="167" t="s">
        <v>6848</v>
      </c>
      <c r="J577" s="61" t="str">
        <f t="shared" si="52"/>
        <v>IC.NE.120703</v>
      </c>
      <c r="K577" s="61" t="s">
        <v>2375</v>
      </c>
      <c r="L577" s="167" t="str">
        <f t="shared" si="56"/>
        <v>Positional</v>
      </c>
      <c r="M577" s="168" t="str">
        <f t="shared" si="53"/>
        <v>PI.IC.NE.120703.02</v>
      </c>
      <c r="O577" s="168" t="str">
        <f t="shared" si="54"/>
        <v>PH.IC.NE.120703.02</v>
      </c>
      <c r="Q577" s="168" t="str">
        <f t="shared" si="55"/>
        <v>CL.IC.NE.120703.02</v>
      </c>
      <c r="R577" s="167" t="s">
        <v>4415</v>
      </c>
      <c r="S577" s="167">
        <v>228</v>
      </c>
      <c r="V577" s="167" t="s">
        <v>2373</v>
      </c>
      <c r="W577" s="167">
        <v>1090</v>
      </c>
    </row>
    <row r="578" spans="1:23" s="167" customFormat="1" ht="15">
      <c r="A578" s="167" t="s">
        <v>7344</v>
      </c>
      <c r="C578" s="61" t="s">
        <v>3064</v>
      </c>
      <c r="E578" s="61" t="s">
        <v>6317</v>
      </c>
      <c r="F578" s="167" t="s">
        <v>2369</v>
      </c>
      <c r="G578" s="167" t="s">
        <v>6849</v>
      </c>
      <c r="H578" s="62" t="s">
        <v>12028</v>
      </c>
      <c r="I578" s="167" t="s">
        <v>6849</v>
      </c>
      <c r="J578" s="61" t="str">
        <f t="shared" si="52"/>
        <v>IC.NE.120704</v>
      </c>
      <c r="K578" s="61" t="s">
        <v>2375</v>
      </c>
      <c r="L578" s="167" t="str">
        <f t="shared" si="56"/>
        <v>Flat</v>
      </c>
      <c r="M578" s="168" t="str">
        <f t="shared" si="53"/>
        <v>PI.IC.NE.120704.02</v>
      </c>
      <c r="O578" s="168" t="str">
        <f t="shared" si="54"/>
        <v>PH.IC.NE.120704.02</v>
      </c>
      <c r="Q578" s="168" t="str">
        <f t="shared" si="55"/>
        <v>CL.IC.NE.120704.02</v>
      </c>
      <c r="R578" s="167" t="s">
        <v>4415</v>
      </c>
      <c r="S578" s="167">
        <v>228</v>
      </c>
      <c r="V578" s="167" t="s">
        <v>2373</v>
      </c>
      <c r="W578" s="167">
        <v>1090</v>
      </c>
    </row>
    <row r="579" spans="1:23" s="167" customFormat="1" ht="15">
      <c r="A579" s="167" t="s">
        <v>7344</v>
      </c>
      <c r="C579" s="61" t="s">
        <v>3064</v>
      </c>
      <c r="E579" s="61" t="s">
        <v>6317</v>
      </c>
      <c r="F579" s="167" t="s">
        <v>2369</v>
      </c>
      <c r="G579" s="167" t="s">
        <v>5234</v>
      </c>
      <c r="H579" s="62" t="s">
        <v>12210</v>
      </c>
      <c r="I579" s="167" t="s">
        <v>5234</v>
      </c>
      <c r="J579" s="61" t="str">
        <f t="shared" si="52"/>
        <v>IC.NE.120705</v>
      </c>
      <c r="K579" s="61" t="s">
        <v>2375</v>
      </c>
      <c r="L579" s="167" t="str">
        <f t="shared" si="56"/>
        <v>Other:  specify</v>
      </c>
      <c r="M579" s="168" t="str">
        <f t="shared" si="53"/>
        <v>PI.IC.NE.120705.02</v>
      </c>
      <c r="O579" s="168" t="str">
        <f t="shared" si="54"/>
        <v>PH.IC.NE.120705.02</v>
      </c>
      <c r="Q579" s="168" t="str">
        <f t="shared" si="55"/>
        <v>CL.IC.NE.120705.02</v>
      </c>
      <c r="R579" s="167" t="s">
        <v>4415</v>
      </c>
      <c r="S579" s="167">
        <v>228</v>
      </c>
      <c r="V579" s="167" t="s">
        <v>2373</v>
      </c>
      <c r="W579" s="167">
        <v>1090</v>
      </c>
    </row>
    <row r="580" spans="1:23" s="167" customFormat="1" ht="15">
      <c r="A580" s="167" t="s">
        <v>7344</v>
      </c>
      <c r="C580" s="61" t="s">
        <v>3064</v>
      </c>
      <c r="D580" s="167" t="s">
        <v>2370</v>
      </c>
      <c r="E580" s="61" t="s">
        <v>3574</v>
      </c>
      <c r="F580" s="167" t="s">
        <v>2371</v>
      </c>
      <c r="G580" s="167" t="s">
        <v>6880</v>
      </c>
      <c r="H580" s="62" t="s">
        <v>2379</v>
      </c>
      <c r="I580" s="167" t="s">
        <v>6880</v>
      </c>
      <c r="J580" s="61" t="str">
        <f t="shared" si="52"/>
        <v>IC.NE.120801</v>
      </c>
      <c r="K580" s="61" t="s">
        <v>2375</v>
      </c>
      <c r="L580" s="167" t="str">
        <f t="shared" si="56"/>
        <v>Zero Completed</v>
      </c>
      <c r="M580" s="168" t="str">
        <f t="shared" si="53"/>
        <v>PI.IC.NE.120801.02</v>
      </c>
      <c r="O580" s="168" t="str">
        <f t="shared" si="54"/>
        <v>PH.IC.NE.120801.02</v>
      </c>
      <c r="Q580" s="168" t="str">
        <f t="shared" si="55"/>
        <v>CL.IC.NE.120801.02</v>
      </c>
      <c r="R580" s="167" t="s">
        <v>4415</v>
      </c>
      <c r="S580" s="167">
        <v>228</v>
      </c>
      <c r="V580" s="167" t="s">
        <v>2374</v>
      </c>
      <c r="W580" s="167">
        <v>1090</v>
      </c>
    </row>
  </sheetData>
  <phoneticPr fontId="6" type="noConversion"/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U530"/>
  <sheetViews>
    <sheetView zoomScale="150" zoomScaleNormal="150" zoomScalePageLayoutView="150" workbookViewId="0">
      <pane ySplit="1720" activePane="bottomLeft"/>
      <selection activeCell="AV1" sqref="AV1"/>
      <selection pane="bottomLeft" activeCell="F544" sqref="F544"/>
    </sheetView>
  </sheetViews>
  <sheetFormatPr baseColWidth="10" defaultColWidth="11" defaultRowHeight="13" x14ac:dyDescent="0"/>
  <cols>
    <col min="1" max="1" width="23" customWidth="1"/>
    <col min="2" max="2" width="12.7109375" customWidth="1"/>
    <col min="3" max="3" width="3.7109375" customWidth="1"/>
    <col min="4" max="4" width="27.140625" customWidth="1"/>
    <col min="5" max="5" width="3.85546875" customWidth="1"/>
    <col min="6" max="6" width="34" customWidth="1"/>
    <col min="7" max="7" width="31.28515625" customWidth="1"/>
    <col min="8" max="8" width="4.28515625" customWidth="1"/>
    <col min="11" max="11" width="4" customWidth="1"/>
    <col min="12" max="12" width="17.7109375" customWidth="1"/>
    <col min="17" max="17" width="16.85546875" customWidth="1"/>
  </cols>
  <sheetData>
    <row r="1" spans="1:47" s="45" customFormat="1" ht="30" customHeight="1">
      <c r="A1" s="43" t="s">
        <v>12085</v>
      </c>
      <c r="B1" s="43" t="s">
        <v>12086</v>
      </c>
      <c r="C1" s="43" t="s">
        <v>12745</v>
      </c>
      <c r="D1" s="43" t="s">
        <v>12363</v>
      </c>
      <c r="E1" s="43" t="s">
        <v>12457</v>
      </c>
      <c r="F1" s="43" t="s">
        <v>12364</v>
      </c>
      <c r="G1" s="43" t="s">
        <v>12365</v>
      </c>
      <c r="H1" s="43" t="s">
        <v>12458</v>
      </c>
      <c r="I1" s="43" t="s">
        <v>12366</v>
      </c>
      <c r="J1" s="43" t="s">
        <v>12367</v>
      </c>
      <c r="K1" s="43" t="s">
        <v>12368</v>
      </c>
      <c r="L1" s="43" t="s">
        <v>12369</v>
      </c>
      <c r="M1" s="43" t="s">
        <v>12000</v>
      </c>
      <c r="N1" s="43" t="s">
        <v>1190</v>
      </c>
      <c r="O1" s="43" t="s">
        <v>12361</v>
      </c>
      <c r="P1" s="43" t="s">
        <v>12362</v>
      </c>
      <c r="Q1" s="43" t="s">
        <v>12172</v>
      </c>
      <c r="R1" s="43" t="s">
        <v>2544</v>
      </c>
      <c r="S1" s="43" t="s">
        <v>12455</v>
      </c>
      <c r="T1" s="43" t="s">
        <v>2545</v>
      </c>
      <c r="U1" s="43" t="s">
        <v>12456</v>
      </c>
      <c r="V1" s="43" t="s">
        <v>12279</v>
      </c>
      <c r="W1" s="43" t="s">
        <v>12280</v>
      </c>
      <c r="X1" s="43" t="s">
        <v>2064</v>
      </c>
      <c r="Y1" s="43" t="s">
        <v>2065</v>
      </c>
      <c r="Z1" s="43" t="s">
        <v>1718</v>
      </c>
      <c r="AA1" s="43" t="s">
        <v>1719</v>
      </c>
      <c r="AB1" s="43" t="s">
        <v>669</v>
      </c>
      <c r="AC1" s="43" t="s">
        <v>670</v>
      </c>
      <c r="AD1" s="43" t="s">
        <v>671</v>
      </c>
      <c r="AE1" s="43" t="s">
        <v>567</v>
      </c>
      <c r="AF1" s="43" t="s">
        <v>13483</v>
      </c>
      <c r="AG1" s="43" t="s">
        <v>13484</v>
      </c>
      <c r="AH1" s="43" t="s">
        <v>13709</v>
      </c>
      <c r="AI1" s="43" t="s">
        <v>13715</v>
      </c>
      <c r="AJ1" s="43" t="s">
        <v>13712</v>
      </c>
      <c r="AK1" s="43" t="s">
        <v>13713</v>
      </c>
      <c r="AL1" s="43" t="s">
        <v>13796</v>
      </c>
      <c r="AM1" s="43" t="s">
        <v>13797</v>
      </c>
      <c r="AN1" s="43" t="s">
        <v>13798</v>
      </c>
      <c r="AO1" s="43" t="s">
        <v>13799</v>
      </c>
      <c r="AP1" s="43" t="s">
        <v>13974</v>
      </c>
      <c r="AQ1" s="43" t="s">
        <v>13975</v>
      </c>
      <c r="AR1" s="43" t="s">
        <v>14487</v>
      </c>
      <c r="AS1" s="43" t="s">
        <v>14488</v>
      </c>
      <c r="AT1" s="43" t="s">
        <v>14705</v>
      </c>
      <c r="AU1" s="43" t="s">
        <v>14706</v>
      </c>
    </row>
    <row r="2" spans="1:47" ht="15">
      <c r="A2" t="s">
        <v>6881</v>
      </c>
      <c r="B2" t="s">
        <v>6882</v>
      </c>
      <c r="C2" s="1" t="s">
        <v>2379</v>
      </c>
      <c r="D2" t="s">
        <v>861</v>
      </c>
      <c r="E2" s="1" t="s">
        <v>2379</v>
      </c>
      <c r="F2" t="s">
        <v>7057</v>
      </c>
      <c r="G2" t="s">
        <v>7233</v>
      </c>
      <c r="H2" s="1" t="s">
        <v>2379</v>
      </c>
      <c r="I2" t="s">
        <v>11846</v>
      </c>
      <c r="J2" s="5" t="str">
        <f>CONCATENATE("IC.NA.",C2,E2,H2)</f>
        <v>IC.NA.010101</v>
      </c>
      <c r="K2" s="1" t="s">
        <v>2379</v>
      </c>
      <c r="L2" t="str">
        <f t="shared" ref="L2:L65" si="0">G2</f>
        <v>Able to read</v>
      </c>
      <c r="M2" s="6" t="str">
        <f>CONCATENATE("PI.",J2,".",K2)</f>
        <v>PI.IC.NA.010101.01</v>
      </c>
      <c r="N2" s="6"/>
      <c r="O2" s="6" t="str">
        <f>CONCATENATE("PH.",J2,".",K2)</f>
        <v>PH.IC.NA.010101.01</v>
      </c>
      <c r="Q2" s="6" t="str">
        <f>CONCATENATE("CL.",J2,".",K2)</f>
        <v>CL.IC.NA.010101.01</v>
      </c>
    </row>
    <row r="3" spans="1:47" ht="15">
      <c r="A3" t="s">
        <v>6881</v>
      </c>
      <c r="C3" s="1" t="s">
        <v>12175</v>
      </c>
      <c r="E3" s="1" t="s">
        <v>12175</v>
      </c>
      <c r="F3" t="s">
        <v>7057</v>
      </c>
      <c r="G3" t="s">
        <v>7239</v>
      </c>
      <c r="H3" s="1" t="s">
        <v>12430</v>
      </c>
      <c r="I3" t="s">
        <v>10055</v>
      </c>
      <c r="J3" s="5" t="str">
        <f t="shared" ref="J3:J83" si="1">CONCATENATE("IC.NA.",C3,E3,H3)</f>
        <v>IC.NA.010102</v>
      </c>
      <c r="K3" s="1" t="s">
        <v>12175</v>
      </c>
      <c r="L3" t="str">
        <f t="shared" si="0"/>
        <v>Unable to read</v>
      </c>
      <c r="M3" s="6" t="str">
        <f t="shared" ref="M3:M83" si="2">CONCATENATE("PI.",J3,".",K3)</f>
        <v>PI.IC.NA.010102.01</v>
      </c>
      <c r="N3" s="6"/>
      <c r="O3" s="6" t="str">
        <f t="shared" ref="O3:O83" si="3">CONCATENATE("PH.",J3,".",K3)</f>
        <v>PH.IC.NA.010102.01</v>
      </c>
      <c r="Q3" s="6" t="str">
        <f t="shared" ref="Q3:Q83" si="4">CONCATENATE("CL.",J3,".",K3)</f>
        <v>CL.IC.NA.010102.01</v>
      </c>
    </row>
    <row r="4" spans="1:47" ht="15">
      <c r="A4" t="s">
        <v>6881</v>
      </c>
      <c r="C4" s="1" t="s">
        <v>12175</v>
      </c>
      <c r="E4" s="1" t="s">
        <v>12175</v>
      </c>
      <c r="F4" t="s">
        <v>7057</v>
      </c>
      <c r="G4" t="s">
        <v>7240</v>
      </c>
      <c r="H4" s="1" t="s">
        <v>12185</v>
      </c>
      <c r="I4" t="s">
        <v>7241</v>
      </c>
      <c r="J4" s="5" t="str">
        <f t="shared" si="1"/>
        <v>IC.NA.010103</v>
      </c>
      <c r="K4" s="1" t="s">
        <v>12175</v>
      </c>
      <c r="L4" t="str">
        <f t="shared" si="0"/>
        <v>Reason unable to read:specify</v>
      </c>
      <c r="M4" s="6" t="str">
        <f t="shared" si="2"/>
        <v>PI.IC.NA.010103.01</v>
      </c>
      <c r="N4" s="6"/>
      <c r="O4" s="6" t="str">
        <f t="shared" si="3"/>
        <v>PH.IC.NA.010103.01</v>
      </c>
      <c r="Q4" s="6" t="str">
        <f t="shared" si="4"/>
        <v>CL.IC.NA.010103.01</v>
      </c>
    </row>
    <row r="5" spans="1:47" ht="15">
      <c r="A5" t="s">
        <v>6881</v>
      </c>
      <c r="C5" s="1" t="s">
        <v>12175</v>
      </c>
      <c r="E5" s="1" t="s">
        <v>12175</v>
      </c>
      <c r="F5" t="s">
        <v>7057</v>
      </c>
      <c r="G5" t="s">
        <v>7339</v>
      </c>
      <c r="H5" s="1" t="s">
        <v>7242</v>
      </c>
      <c r="I5" t="s">
        <v>7135</v>
      </c>
      <c r="J5" s="5" t="str">
        <f t="shared" si="1"/>
        <v>IC.NA.010159</v>
      </c>
      <c r="K5" s="1" t="s">
        <v>12175</v>
      </c>
      <c r="L5" t="str">
        <f t="shared" si="0"/>
        <v>Unable to assess</v>
      </c>
      <c r="M5" s="6" t="str">
        <f t="shared" si="2"/>
        <v>PI.IC.NA.010159.01</v>
      </c>
      <c r="N5" s="6"/>
      <c r="O5" s="6" t="str">
        <f t="shared" si="3"/>
        <v>PH.IC.NA.010159.01</v>
      </c>
      <c r="Q5" s="6" t="str">
        <f t="shared" si="4"/>
        <v>CL.IC.NA.010159.01</v>
      </c>
      <c r="R5" t="s">
        <v>12465</v>
      </c>
      <c r="S5">
        <v>834</v>
      </c>
    </row>
    <row r="6" spans="1:47" ht="15">
      <c r="A6" t="s">
        <v>6881</v>
      </c>
      <c r="C6" s="1" t="s">
        <v>12175</v>
      </c>
      <c r="D6" t="s">
        <v>862</v>
      </c>
      <c r="E6" s="1" t="s">
        <v>12175</v>
      </c>
      <c r="F6" t="s">
        <v>7408</v>
      </c>
      <c r="G6" t="s">
        <v>7409</v>
      </c>
      <c r="H6" s="1" t="s">
        <v>6464</v>
      </c>
      <c r="I6" t="s">
        <v>11846</v>
      </c>
      <c r="J6" s="5" t="str">
        <f t="shared" si="1"/>
        <v>IC.NA.010104</v>
      </c>
      <c r="K6" s="1" t="s">
        <v>12175</v>
      </c>
      <c r="L6" t="str">
        <f t="shared" si="0"/>
        <v>Able to write</v>
      </c>
      <c r="M6" s="6" t="str">
        <f t="shared" si="2"/>
        <v>PI.IC.NA.010104.01</v>
      </c>
      <c r="N6" s="6"/>
      <c r="O6" s="6" t="str">
        <f t="shared" si="3"/>
        <v>PH.IC.NA.010104.01</v>
      </c>
      <c r="Q6" s="6" t="str">
        <f t="shared" si="4"/>
        <v>CL.IC.NA.010104.01</v>
      </c>
    </row>
    <row r="7" spans="1:47" ht="15">
      <c r="A7" t="s">
        <v>6881</v>
      </c>
      <c r="C7" s="1" t="s">
        <v>12175</v>
      </c>
      <c r="E7" s="1" t="s">
        <v>12175</v>
      </c>
      <c r="F7" t="s">
        <v>7408</v>
      </c>
      <c r="G7" t="s">
        <v>7410</v>
      </c>
      <c r="H7" s="1" t="s">
        <v>6291</v>
      </c>
      <c r="I7" t="s">
        <v>10055</v>
      </c>
      <c r="J7" s="5" t="str">
        <f t="shared" si="1"/>
        <v>IC.NA.010105</v>
      </c>
      <c r="K7" s="1" t="s">
        <v>12175</v>
      </c>
      <c r="L7" t="str">
        <f t="shared" si="0"/>
        <v>Unable to write</v>
      </c>
      <c r="M7" s="6" t="str">
        <f t="shared" si="2"/>
        <v>PI.IC.NA.010105.01</v>
      </c>
      <c r="N7" s="6"/>
      <c r="O7" s="6" t="str">
        <f t="shared" si="3"/>
        <v>PH.IC.NA.010105.01</v>
      </c>
      <c r="Q7" s="6" t="str">
        <f t="shared" si="4"/>
        <v>CL.IC.NA.010105.01</v>
      </c>
    </row>
    <row r="8" spans="1:47" ht="15">
      <c r="A8" t="s">
        <v>6881</v>
      </c>
      <c r="C8" s="1" t="s">
        <v>12175</v>
      </c>
      <c r="E8" s="1" t="s">
        <v>12175</v>
      </c>
      <c r="F8" t="s">
        <v>7408</v>
      </c>
      <c r="G8" t="s">
        <v>7094</v>
      </c>
      <c r="H8" s="1" t="s">
        <v>6988</v>
      </c>
      <c r="I8" t="s">
        <v>7241</v>
      </c>
      <c r="J8" s="5" t="str">
        <f t="shared" si="1"/>
        <v>IC.NA.010106</v>
      </c>
      <c r="K8" s="1" t="s">
        <v>12175</v>
      </c>
      <c r="L8" t="str">
        <f t="shared" si="0"/>
        <v>Reason unable to write</v>
      </c>
      <c r="M8" s="6" t="str">
        <f t="shared" si="2"/>
        <v>PI.IC.NA.010106.01</v>
      </c>
      <c r="N8" s="6"/>
      <c r="O8" s="6" t="str">
        <f t="shared" si="3"/>
        <v>PH.IC.NA.010106.01</v>
      </c>
      <c r="Q8" s="6" t="str">
        <f t="shared" si="4"/>
        <v>CL.IC.NA.010106.01</v>
      </c>
    </row>
    <row r="9" spans="1:47" ht="15">
      <c r="A9" t="s">
        <v>6881</v>
      </c>
      <c r="C9" s="1" t="s">
        <v>2379</v>
      </c>
      <c r="E9" s="1" t="s">
        <v>2379</v>
      </c>
      <c r="F9" t="s">
        <v>7408</v>
      </c>
      <c r="G9" t="s">
        <v>7339</v>
      </c>
      <c r="H9" s="1" t="s">
        <v>7170</v>
      </c>
      <c r="I9" t="s">
        <v>7135</v>
      </c>
      <c r="J9" s="5" t="str">
        <f t="shared" si="1"/>
        <v>IC.NA.010160</v>
      </c>
      <c r="K9" s="1" t="s">
        <v>12175</v>
      </c>
      <c r="L9" t="str">
        <f t="shared" si="0"/>
        <v>Unable to assess</v>
      </c>
      <c r="M9" s="6" t="str">
        <f t="shared" si="2"/>
        <v>PI.IC.NA.010160.01</v>
      </c>
      <c r="N9" s="6"/>
      <c r="O9" s="6" t="str">
        <f t="shared" si="3"/>
        <v>PH.IC.NA.010160.01</v>
      </c>
      <c r="Q9" s="6" t="str">
        <f t="shared" si="4"/>
        <v>CL.IC.NA.010160.01</v>
      </c>
      <c r="R9" t="s">
        <v>12465</v>
      </c>
      <c r="S9">
        <v>834</v>
      </c>
    </row>
    <row r="10" spans="1:47" ht="15">
      <c r="A10" t="s">
        <v>6881</v>
      </c>
      <c r="C10" s="1" t="s">
        <v>12175</v>
      </c>
      <c r="D10" t="s">
        <v>863</v>
      </c>
      <c r="E10" s="1" t="s">
        <v>12175</v>
      </c>
      <c r="F10" t="s">
        <v>7095</v>
      </c>
      <c r="G10" t="s">
        <v>7096</v>
      </c>
      <c r="H10" s="1" t="s">
        <v>6317</v>
      </c>
      <c r="I10" t="s">
        <v>7096</v>
      </c>
      <c r="J10" s="5" t="str">
        <f t="shared" si="1"/>
        <v>IC.NA.010107</v>
      </c>
      <c r="K10" s="1" t="s">
        <v>2379</v>
      </c>
      <c r="L10" t="str">
        <f t="shared" si="0"/>
        <v>Clinic</v>
      </c>
      <c r="M10" s="6" t="str">
        <f t="shared" si="2"/>
        <v>PI.IC.NA.010107.01</v>
      </c>
      <c r="N10" s="6"/>
      <c r="O10" s="6" t="str">
        <f t="shared" si="3"/>
        <v>PH.IC.NA.010107.01</v>
      </c>
      <c r="Q10" s="6" t="str">
        <f t="shared" si="4"/>
        <v>CL.IC.NA.010107.01</v>
      </c>
    </row>
    <row r="11" spans="1:47" ht="15">
      <c r="A11" t="s">
        <v>6881</v>
      </c>
      <c r="C11" s="1" t="s">
        <v>12175</v>
      </c>
      <c r="E11" s="1" t="s">
        <v>12175</v>
      </c>
      <c r="F11" t="s">
        <v>7095</v>
      </c>
      <c r="G11" t="s">
        <v>7097</v>
      </c>
      <c r="H11" s="1" t="s">
        <v>3574</v>
      </c>
      <c r="I11" t="s">
        <v>6918</v>
      </c>
      <c r="J11" s="5" t="str">
        <f t="shared" si="1"/>
        <v>IC.NA.010108</v>
      </c>
      <c r="K11" s="1" t="s">
        <v>12175</v>
      </c>
      <c r="L11" t="str">
        <f t="shared" si="0"/>
        <v>Community Residential Care</v>
      </c>
      <c r="M11" s="6" t="str">
        <f t="shared" si="2"/>
        <v>PI.IC.NA.010108.01</v>
      </c>
      <c r="N11" s="6"/>
      <c r="O11" s="6" t="str">
        <f t="shared" si="3"/>
        <v>PH.IC.NA.010108.01</v>
      </c>
      <c r="Q11" s="6" t="str">
        <f t="shared" si="4"/>
        <v>CL.IC.NA.010108.01</v>
      </c>
    </row>
    <row r="12" spans="1:47" ht="15">
      <c r="A12" t="s">
        <v>6881</v>
      </c>
      <c r="C12" s="1" t="s">
        <v>12175</v>
      </c>
      <c r="E12" s="1" t="s">
        <v>12175</v>
      </c>
      <c r="F12" t="s">
        <v>7095</v>
      </c>
      <c r="G12" t="s">
        <v>6919</v>
      </c>
      <c r="H12" s="1" t="s">
        <v>3690</v>
      </c>
      <c r="I12" t="s">
        <v>6920</v>
      </c>
      <c r="J12" s="5" t="str">
        <f t="shared" si="1"/>
        <v>IC.NA.010109</v>
      </c>
      <c r="K12" s="1" t="s">
        <v>12175</v>
      </c>
      <c r="L12" t="str">
        <f t="shared" si="0"/>
        <v>Emergency Department</v>
      </c>
      <c r="M12" s="6" t="str">
        <f t="shared" si="2"/>
        <v>PI.IC.NA.010109.01</v>
      </c>
      <c r="N12" s="6"/>
      <c r="O12" s="6" t="str">
        <f t="shared" si="3"/>
        <v>PH.IC.NA.010109.01</v>
      </c>
      <c r="Q12" s="6" t="str">
        <f t="shared" si="4"/>
        <v>CL.IC.NA.010109.01</v>
      </c>
    </row>
    <row r="13" spans="1:47" ht="15">
      <c r="A13" t="s">
        <v>6881</v>
      </c>
      <c r="C13" s="1" t="s">
        <v>12175</v>
      </c>
      <c r="E13" s="1" t="s">
        <v>12175</v>
      </c>
      <c r="F13" t="s">
        <v>7095</v>
      </c>
      <c r="G13" t="s">
        <v>6921</v>
      </c>
      <c r="H13" s="1" t="s">
        <v>3188</v>
      </c>
      <c r="I13" t="s">
        <v>6921</v>
      </c>
      <c r="J13" s="5" t="str">
        <f t="shared" si="1"/>
        <v>IC.NA.010110</v>
      </c>
      <c r="K13" s="1" t="s">
        <v>12175</v>
      </c>
      <c r="L13" t="str">
        <f t="shared" si="0"/>
        <v>Home</v>
      </c>
      <c r="M13" s="6" t="str">
        <f t="shared" si="2"/>
        <v>PI.IC.NA.010110.01</v>
      </c>
      <c r="N13" s="6"/>
      <c r="O13" s="6" t="str">
        <f t="shared" si="3"/>
        <v>PH.IC.NA.010110.01</v>
      </c>
      <c r="Q13" s="6" t="str">
        <f t="shared" si="4"/>
        <v>CL.IC.NA.010110.01</v>
      </c>
    </row>
    <row r="14" spans="1:47" ht="15">
      <c r="A14" t="s">
        <v>6881</v>
      </c>
      <c r="C14" s="1" t="s">
        <v>12175</v>
      </c>
      <c r="E14" s="1" t="s">
        <v>12175</v>
      </c>
      <c r="F14" t="s">
        <v>7095</v>
      </c>
      <c r="G14" t="s">
        <v>7307</v>
      </c>
      <c r="H14" s="1" t="s">
        <v>5749</v>
      </c>
      <c r="I14" t="s">
        <v>7140</v>
      </c>
      <c r="J14" s="5" t="str">
        <f t="shared" si="1"/>
        <v>IC.NA.010111</v>
      </c>
      <c r="K14" s="1" t="s">
        <v>12175</v>
      </c>
      <c r="L14" t="str">
        <f t="shared" si="0"/>
        <v>Nursing Home</v>
      </c>
      <c r="M14" s="6" t="str">
        <f t="shared" si="2"/>
        <v>PI.IC.NA.010111.01</v>
      </c>
      <c r="N14" s="6"/>
      <c r="O14" s="6" t="str">
        <f t="shared" si="3"/>
        <v>PH.IC.NA.010111.01</v>
      </c>
      <c r="Q14" s="6" t="str">
        <f t="shared" si="4"/>
        <v>CL.IC.NA.010111.01</v>
      </c>
    </row>
    <row r="15" spans="1:47" ht="15">
      <c r="A15" t="s">
        <v>6881</v>
      </c>
      <c r="C15" s="1" t="s">
        <v>12175</v>
      </c>
      <c r="E15" s="1" t="s">
        <v>12175</v>
      </c>
      <c r="F15" t="s">
        <v>7095</v>
      </c>
      <c r="G15" t="s">
        <v>7141</v>
      </c>
      <c r="H15" s="1" t="s">
        <v>3064</v>
      </c>
      <c r="I15" t="s">
        <v>7141</v>
      </c>
      <c r="J15" s="5" t="str">
        <f t="shared" si="1"/>
        <v>IC.NA.010112</v>
      </c>
      <c r="K15" s="1" t="s">
        <v>12175</v>
      </c>
      <c r="L15" t="str">
        <f t="shared" si="0"/>
        <v>Shelter</v>
      </c>
      <c r="M15" s="6" t="str">
        <f t="shared" si="2"/>
        <v>PI.IC.NA.010112.01</v>
      </c>
      <c r="N15" s="6"/>
      <c r="O15" s="6" t="str">
        <f t="shared" si="3"/>
        <v>PH.IC.NA.010112.01</v>
      </c>
      <c r="Q15" s="6" t="str">
        <f t="shared" si="4"/>
        <v>CL.IC.NA.010112.01</v>
      </c>
    </row>
    <row r="16" spans="1:47" ht="15">
      <c r="A16" t="s">
        <v>6881</v>
      </c>
      <c r="C16" s="1" t="s">
        <v>2379</v>
      </c>
      <c r="E16" s="1" t="s">
        <v>2379</v>
      </c>
      <c r="F16" t="s">
        <v>7095</v>
      </c>
      <c r="G16" t="s">
        <v>7142</v>
      </c>
      <c r="H16" s="1" t="s">
        <v>5560</v>
      </c>
      <c r="I16" t="s">
        <v>7143</v>
      </c>
      <c r="J16" s="5" t="str">
        <f t="shared" si="1"/>
        <v>IC.NA.010113</v>
      </c>
      <c r="K16" s="1" t="s">
        <v>2379</v>
      </c>
      <c r="L16" t="str">
        <f t="shared" si="0"/>
        <v>23 hour observation</v>
      </c>
      <c r="M16" s="6" t="str">
        <f t="shared" si="2"/>
        <v>PI.IC.NA.010113.01</v>
      </c>
      <c r="N16" s="6"/>
      <c r="O16" s="6" t="str">
        <f t="shared" si="3"/>
        <v>PH.IC.NA.010113.01</v>
      </c>
      <c r="Q16" s="6" t="str">
        <f t="shared" si="4"/>
        <v>CL.IC.NA.010113.01</v>
      </c>
    </row>
    <row r="17" spans="1:19" ht="15">
      <c r="A17" t="s">
        <v>6881</v>
      </c>
      <c r="C17" s="1" t="s">
        <v>12175</v>
      </c>
      <c r="E17" s="1" t="s">
        <v>12175</v>
      </c>
      <c r="F17" t="s">
        <v>7095</v>
      </c>
      <c r="G17" t="s">
        <v>10478</v>
      </c>
      <c r="H17" s="1" t="s">
        <v>4082</v>
      </c>
      <c r="I17" t="s">
        <v>12437</v>
      </c>
      <c r="J17" s="5" t="str">
        <f t="shared" si="1"/>
        <v>IC.NA.010114</v>
      </c>
      <c r="K17" s="1" t="s">
        <v>12175</v>
      </c>
      <c r="L17" t="str">
        <f t="shared" si="0"/>
        <v>Other: specify</v>
      </c>
      <c r="M17" s="6" t="str">
        <f t="shared" si="2"/>
        <v>PI.IC.NA.010114.01</v>
      </c>
      <c r="N17" s="6"/>
      <c r="O17" s="6" t="str">
        <f t="shared" si="3"/>
        <v>PH.IC.NA.010114.01</v>
      </c>
      <c r="Q17" s="6" t="str">
        <f t="shared" si="4"/>
        <v>CL.IC.NA.010114.01</v>
      </c>
    </row>
    <row r="18" spans="1:19" ht="15">
      <c r="A18" t="s">
        <v>6881</v>
      </c>
      <c r="C18" s="1" t="s">
        <v>2379</v>
      </c>
      <c r="E18" s="1" t="s">
        <v>2379</v>
      </c>
      <c r="F18" t="s">
        <v>7095</v>
      </c>
      <c r="G18" t="s">
        <v>7144</v>
      </c>
      <c r="H18" s="1" t="s">
        <v>6665</v>
      </c>
      <c r="I18" t="s">
        <v>12437</v>
      </c>
      <c r="J18" s="5" t="str">
        <f t="shared" si="1"/>
        <v>IC.NA.010153</v>
      </c>
      <c r="K18" s="1" t="s">
        <v>2379</v>
      </c>
      <c r="L18" t="str">
        <f t="shared" si="0"/>
        <v>Outside  Hospital</v>
      </c>
      <c r="M18" s="6" t="str">
        <f t="shared" si="2"/>
        <v>PI.IC.NA.010153.01</v>
      </c>
      <c r="N18" s="6"/>
      <c r="O18" s="6" t="str">
        <f t="shared" si="3"/>
        <v>PH.IC.NA.010153.01</v>
      </c>
      <c r="Q18" s="6" t="str">
        <f t="shared" si="4"/>
        <v>CL.IC.NA.010153.01</v>
      </c>
      <c r="R18" t="s">
        <v>12465</v>
      </c>
      <c r="S18">
        <v>831</v>
      </c>
    </row>
    <row r="19" spans="1:19" ht="15">
      <c r="A19" t="s">
        <v>6881</v>
      </c>
      <c r="C19" s="1" t="s">
        <v>2379</v>
      </c>
      <c r="E19" s="1" t="s">
        <v>2379</v>
      </c>
      <c r="F19" t="s">
        <v>7095</v>
      </c>
      <c r="G19" t="s">
        <v>7145</v>
      </c>
      <c r="H19" s="1" t="s">
        <v>7246</v>
      </c>
      <c r="I19" t="s">
        <v>12437</v>
      </c>
      <c r="J19" s="5" t="str">
        <f t="shared" si="1"/>
        <v>IC.NA.010154</v>
      </c>
      <c r="K19" s="1" t="s">
        <v>2379</v>
      </c>
      <c r="L19" t="str">
        <f t="shared" si="0"/>
        <v>Operating Room</v>
      </c>
      <c r="M19" s="6" t="str">
        <f t="shared" si="2"/>
        <v>PI.IC.NA.010154.01</v>
      </c>
      <c r="N19" s="6"/>
      <c r="O19" s="6" t="str">
        <f t="shared" si="3"/>
        <v>PH.IC.NA.010154.01</v>
      </c>
      <c r="Q19" s="6" t="str">
        <f t="shared" si="4"/>
        <v>CL.IC.NA.010154.01</v>
      </c>
      <c r="R19" t="s">
        <v>12465</v>
      </c>
      <c r="S19">
        <v>831</v>
      </c>
    </row>
    <row r="20" spans="1:19" ht="15">
      <c r="A20" t="s">
        <v>6881</v>
      </c>
      <c r="C20" s="1" t="s">
        <v>12175</v>
      </c>
      <c r="E20" s="1" t="s">
        <v>12175</v>
      </c>
      <c r="F20" t="s">
        <v>7095</v>
      </c>
      <c r="G20" t="s">
        <v>7146</v>
      </c>
      <c r="H20" s="1" t="s">
        <v>6900</v>
      </c>
      <c r="I20" t="s">
        <v>7147</v>
      </c>
      <c r="J20" s="5" t="str">
        <f t="shared" si="1"/>
        <v>IC.NA.010155</v>
      </c>
      <c r="K20" s="1" t="s">
        <v>12175</v>
      </c>
      <c r="L20" t="str">
        <f t="shared" si="0"/>
        <v xml:space="preserve">Community Living Center </v>
      </c>
      <c r="M20" s="6" t="str">
        <f t="shared" si="2"/>
        <v>PI.IC.NA.010155.01</v>
      </c>
      <c r="N20" s="6"/>
      <c r="O20" s="6" t="str">
        <f t="shared" si="3"/>
        <v>PH.IC.NA.010155.01</v>
      </c>
      <c r="Q20" s="6" t="str">
        <f t="shared" si="4"/>
        <v>CL.IC.NA.010155.01</v>
      </c>
      <c r="R20" t="s">
        <v>4415</v>
      </c>
      <c r="S20">
        <v>831</v>
      </c>
    </row>
    <row r="21" spans="1:19" ht="15">
      <c r="A21" t="s">
        <v>6881</v>
      </c>
      <c r="C21" s="1" t="s">
        <v>12175</v>
      </c>
      <c r="E21" s="1" t="s">
        <v>12175</v>
      </c>
      <c r="F21" t="s">
        <v>7095</v>
      </c>
      <c r="G21" t="s">
        <v>7645</v>
      </c>
      <c r="H21" s="1" t="s">
        <v>6741</v>
      </c>
      <c r="I21" t="s">
        <v>12437</v>
      </c>
      <c r="J21" s="5" t="str">
        <f t="shared" si="1"/>
        <v>IC.NA.010156</v>
      </c>
      <c r="K21" s="1" t="s">
        <v>2379</v>
      </c>
      <c r="L21" t="str">
        <f t="shared" si="0"/>
        <v>Veteran's Home</v>
      </c>
      <c r="M21" s="6" t="str">
        <f t="shared" si="2"/>
        <v>PI.IC.NA.010156.01</v>
      </c>
      <c r="N21" s="6"/>
      <c r="O21" s="6" t="str">
        <f t="shared" si="3"/>
        <v>PH.IC.NA.010156.01</v>
      </c>
      <c r="Q21" s="6" t="str">
        <f t="shared" si="4"/>
        <v>CL.IC.NA.010156.01</v>
      </c>
      <c r="R21" t="s">
        <v>4415</v>
      </c>
      <c r="S21">
        <v>831</v>
      </c>
    </row>
    <row r="22" spans="1:19" ht="15">
      <c r="A22" t="s">
        <v>6881</v>
      </c>
      <c r="C22" s="1" t="s">
        <v>12175</v>
      </c>
      <c r="E22" s="1" t="s">
        <v>12175</v>
      </c>
      <c r="F22" t="s">
        <v>7095</v>
      </c>
      <c r="G22" t="s">
        <v>7646</v>
      </c>
      <c r="H22" s="1" t="s">
        <v>7647</v>
      </c>
      <c r="I22" t="s">
        <v>12437</v>
      </c>
      <c r="J22" s="5" t="str">
        <f t="shared" si="1"/>
        <v>IC.NA.010157</v>
      </c>
      <c r="K22" s="1" t="s">
        <v>12175</v>
      </c>
      <c r="L22" t="str">
        <f t="shared" si="0"/>
        <v>Medical/Surgical Floor</v>
      </c>
      <c r="M22" s="6" t="str">
        <f t="shared" si="2"/>
        <v>PI.IC.NA.010157.01</v>
      </c>
      <c r="N22" s="6"/>
      <c r="O22" s="6" t="str">
        <f t="shared" si="3"/>
        <v>PH.IC.NA.010157.01</v>
      </c>
      <c r="Q22" s="6" t="str">
        <f t="shared" si="4"/>
        <v>CL.IC.NA.010157.01</v>
      </c>
      <c r="R22" t="s">
        <v>12465</v>
      </c>
      <c r="S22">
        <v>831</v>
      </c>
    </row>
    <row r="23" spans="1:19" ht="15">
      <c r="A23" t="s">
        <v>6881</v>
      </c>
      <c r="C23" s="1" t="s">
        <v>12175</v>
      </c>
      <c r="D23" t="s">
        <v>864</v>
      </c>
      <c r="E23" s="1" t="s">
        <v>12175</v>
      </c>
      <c r="F23" t="s">
        <v>7222</v>
      </c>
      <c r="G23" t="s">
        <v>7648</v>
      </c>
      <c r="H23" s="1" t="s">
        <v>7456</v>
      </c>
      <c r="I23" t="s">
        <v>7649</v>
      </c>
      <c r="J23" s="5" t="str">
        <f t="shared" si="1"/>
        <v>IC.NA.010115</v>
      </c>
      <c r="K23" s="1" t="s">
        <v>12175</v>
      </c>
      <c r="L23" t="str">
        <f t="shared" si="0"/>
        <v xml:space="preserve">Has advance directive </v>
      </c>
      <c r="M23" s="6" t="str">
        <f t="shared" si="2"/>
        <v>PI.IC.NA.010115.01</v>
      </c>
      <c r="N23" s="6"/>
      <c r="O23" s="6" t="str">
        <f t="shared" si="3"/>
        <v>PH.IC.NA.010115.01</v>
      </c>
      <c r="Q23" s="6" t="str">
        <f t="shared" si="4"/>
        <v>CL.IC.NA.010115.01</v>
      </c>
    </row>
    <row r="24" spans="1:19" ht="15">
      <c r="A24" t="s">
        <v>6881</v>
      </c>
      <c r="C24" s="1" t="s">
        <v>12175</v>
      </c>
      <c r="E24" s="1" t="s">
        <v>12175</v>
      </c>
      <c r="F24" t="s">
        <v>7222</v>
      </c>
      <c r="G24" t="s">
        <v>7650</v>
      </c>
      <c r="H24" s="1" t="s">
        <v>7863</v>
      </c>
      <c r="I24" t="s">
        <v>11645</v>
      </c>
      <c r="J24" s="5" t="str">
        <f t="shared" si="1"/>
        <v>IC.NA.010116</v>
      </c>
      <c r="K24" s="1" t="s">
        <v>12175</v>
      </c>
      <c r="L24" t="str">
        <f t="shared" si="0"/>
        <v>Location of advance directive</v>
      </c>
      <c r="M24" s="6" t="str">
        <f t="shared" si="2"/>
        <v>PI.IC.NA.010116.01</v>
      </c>
      <c r="N24" s="6"/>
      <c r="O24" s="6" t="str">
        <f t="shared" si="3"/>
        <v>PH.IC.NA.010116.01</v>
      </c>
      <c r="Q24" s="6" t="str">
        <f t="shared" si="4"/>
        <v>CL.IC.NA.010116.01</v>
      </c>
    </row>
    <row r="25" spans="1:19" ht="15">
      <c r="A25" t="s">
        <v>6881</v>
      </c>
      <c r="C25" s="1" t="s">
        <v>2379</v>
      </c>
      <c r="E25" s="1" t="s">
        <v>2379</v>
      </c>
      <c r="F25" t="s">
        <v>7222</v>
      </c>
      <c r="G25" t="s">
        <v>7651</v>
      </c>
      <c r="H25" s="1" t="s">
        <v>6777</v>
      </c>
      <c r="I25" t="s">
        <v>12157</v>
      </c>
      <c r="J25" s="5" t="str">
        <f t="shared" si="1"/>
        <v>IC.NA.010117</v>
      </c>
      <c r="K25" s="1" t="s">
        <v>2379</v>
      </c>
      <c r="L25" t="str">
        <f t="shared" si="0"/>
        <v>No advance directive</v>
      </c>
      <c r="M25" s="6" t="str">
        <f t="shared" si="2"/>
        <v>PI.IC.NA.010117.01</v>
      </c>
      <c r="N25" s="6"/>
      <c r="O25" s="6" t="str">
        <f t="shared" si="3"/>
        <v>PH.IC.NA.010117.01</v>
      </c>
      <c r="Q25" s="6" t="str">
        <f t="shared" si="4"/>
        <v>CL.IC.NA.010117.01</v>
      </c>
    </row>
    <row r="26" spans="1:19" ht="15">
      <c r="A26" t="s">
        <v>6881</v>
      </c>
      <c r="C26" s="1" t="s">
        <v>2379</v>
      </c>
      <c r="E26" s="1" t="s">
        <v>2379</v>
      </c>
      <c r="F26" t="s">
        <v>7222</v>
      </c>
      <c r="G26" t="s">
        <v>7652</v>
      </c>
      <c r="H26" s="1" t="s">
        <v>7866</v>
      </c>
      <c r="I26" t="s">
        <v>7221</v>
      </c>
      <c r="J26" s="5" t="str">
        <f t="shared" si="1"/>
        <v>IC.NA.010118</v>
      </c>
      <c r="K26" s="1" t="s">
        <v>2379</v>
      </c>
      <c r="L26" t="str">
        <f t="shared" si="0"/>
        <v>Information on Advanced Directives given</v>
      </c>
      <c r="M26" s="6" t="str">
        <f t="shared" si="2"/>
        <v>PI.IC.NA.010118.01</v>
      </c>
      <c r="N26" s="6"/>
      <c r="O26" s="6" t="str">
        <f t="shared" si="3"/>
        <v>PH.IC.NA.010118.01</v>
      </c>
      <c r="Q26" s="6" t="str">
        <f t="shared" si="4"/>
        <v>CL.IC.NA.010118.01</v>
      </c>
    </row>
    <row r="27" spans="1:19" ht="15">
      <c r="A27" t="s">
        <v>6881</v>
      </c>
      <c r="C27" s="1" t="s">
        <v>2379</v>
      </c>
      <c r="E27" s="1" t="s">
        <v>2379</v>
      </c>
      <c r="F27" t="s">
        <v>7222</v>
      </c>
      <c r="G27" t="s">
        <v>7223</v>
      </c>
      <c r="H27" s="1" t="s">
        <v>3644</v>
      </c>
      <c r="I27" t="s">
        <v>7392</v>
      </c>
      <c r="J27" s="5" t="str">
        <f t="shared" si="1"/>
        <v>IC.NA.010119</v>
      </c>
      <c r="K27" s="1" t="s">
        <v>2379</v>
      </c>
      <c r="L27" t="str">
        <f t="shared" si="0"/>
        <v>Info not given: explain</v>
      </c>
      <c r="M27" s="6" t="str">
        <f t="shared" si="2"/>
        <v>PI.IC.NA.010119.01</v>
      </c>
      <c r="N27" s="6"/>
      <c r="O27" s="6" t="str">
        <f t="shared" si="3"/>
        <v>PH.IC.NA.010119.01</v>
      </c>
      <c r="Q27" s="6" t="str">
        <f t="shared" si="4"/>
        <v>CL.IC.NA.010119.01</v>
      </c>
    </row>
    <row r="28" spans="1:19" ht="15">
      <c r="A28" t="s">
        <v>6881</v>
      </c>
      <c r="C28" s="1" t="s">
        <v>2379</v>
      </c>
      <c r="E28" s="1" t="s">
        <v>2379</v>
      </c>
      <c r="F28" t="s">
        <v>7222</v>
      </c>
      <c r="G28" t="s">
        <v>7224</v>
      </c>
      <c r="H28" s="1" t="s">
        <v>7153</v>
      </c>
      <c r="I28" t="s">
        <v>7225</v>
      </c>
      <c r="J28" s="5" t="str">
        <f t="shared" si="1"/>
        <v>IC.NA.010158</v>
      </c>
      <c r="K28" s="1" t="s">
        <v>2379</v>
      </c>
      <c r="L28" t="str">
        <f t="shared" si="0"/>
        <v>Unknown status</v>
      </c>
      <c r="M28" s="6" t="str">
        <f t="shared" si="2"/>
        <v>PI.IC.NA.010158.01</v>
      </c>
      <c r="N28" s="6"/>
      <c r="O28" s="6" t="str">
        <f t="shared" si="3"/>
        <v>PH.IC.NA.010158.01</v>
      </c>
      <c r="Q28" s="6" t="str">
        <f t="shared" si="4"/>
        <v>CL.IC.NA.010158.01</v>
      </c>
      <c r="R28" t="s">
        <v>4415</v>
      </c>
      <c r="S28">
        <v>833</v>
      </c>
    </row>
    <row r="29" spans="1:19" ht="15">
      <c r="A29" t="s">
        <v>6881</v>
      </c>
      <c r="C29" s="1" t="s">
        <v>2379</v>
      </c>
      <c r="D29" t="s">
        <v>865</v>
      </c>
      <c r="E29" s="1" t="s">
        <v>2379</v>
      </c>
      <c r="F29" t="s">
        <v>7226</v>
      </c>
      <c r="G29" t="s">
        <v>7227</v>
      </c>
      <c r="H29" s="1" t="s">
        <v>7228</v>
      </c>
      <c r="I29" t="s">
        <v>7229</v>
      </c>
      <c r="J29" s="5" t="str">
        <f t="shared" si="1"/>
        <v>IC.NA.010120</v>
      </c>
      <c r="K29" s="1" t="s">
        <v>2379</v>
      </c>
      <c r="L29" t="str">
        <f t="shared" si="0"/>
        <v>Reviewed, No new allergies</v>
      </c>
      <c r="M29" s="6" t="str">
        <f t="shared" si="2"/>
        <v>PI.IC.NA.010120.01</v>
      </c>
      <c r="N29" s="6"/>
      <c r="O29" s="6" t="str">
        <f t="shared" si="3"/>
        <v>PH.IC.NA.010120.01</v>
      </c>
      <c r="Q29" s="6" t="str">
        <f t="shared" si="4"/>
        <v>CL.IC.NA.010120.01</v>
      </c>
    </row>
    <row r="30" spans="1:19" ht="15">
      <c r="A30" t="s">
        <v>6881</v>
      </c>
      <c r="C30" s="1" t="s">
        <v>2379</v>
      </c>
      <c r="E30" s="1" t="s">
        <v>2379</v>
      </c>
      <c r="F30" t="s">
        <v>7226</v>
      </c>
      <c r="G30" t="s">
        <v>7230</v>
      </c>
      <c r="H30" s="1" t="s">
        <v>8039</v>
      </c>
      <c r="I30" t="s">
        <v>7050</v>
      </c>
      <c r="J30" s="5" t="str">
        <f t="shared" si="1"/>
        <v>IC.NA.010121</v>
      </c>
      <c r="K30" s="1" t="s">
        <v>12175</v>
      </c>
      <c r="L30" t="str">
        <f t="shared" si="0"/>
        <v>New allergy: Specify</v>
      </c>
      <c r="M30" s="6" t="str">
        <f t="shared" si="2"/>
        <v>PI.IC.NA.010121.01</v>
      </c>
      <c r="N30" s="6"/>
      <c r="O30" s="6" t="str">
        <f t="shared" si="3"/>
        <v>PH.IC.NA.010121.01</v>
      </c>
      <c r="Q30" s="6" t="str">
        <f t="shared" si="4"/>
        <v>CL.IC.NA.010121.01</v>
      </c>
    </row>
    <row r="31" spans="1:19" ht="15">
      <c r="A31" t="s">
        <v>6881</v>
      </c>
      <c r="C31" s="1" t="s">
        <v>2379</v>
      </c>
      <c r="E31" s="1" t="s">
        <v>2379</v>
      </c>
      <c r="F31" t="s">
        <v>7226</v>
      </c>
      <c r="G31" t="s">
        <v>7051</v>
      </c>
      <c r="H31" s="1" t="s">
        <v>7874</v>
      </c>
      <c r="I31" t="s">
        <v>7052</v>
      </c>
      <c r="J31" s="5" t="str">
        <f t="shared" si="1"/>
        <v>IC.NA.010122</v>
      </c>
      <c r="K31" s="1" t="s">
        <v>2379</v>
      </c>
      <c r="L31" t="str">
        <f t="shared" si="0"/>
        <v>Allergy added in CPRS</v>
      </c>
      <c r="M31" s="6" t="str">
        <f t="shared" si="2"/>
        <v>PI.IC.NA.010122.01</v>
      </c>
      <c r="N31" s="6"/>
      <c r="O31" s="6" t="str">
        <f t="shared" si="3"/>
        <v>PH.IC.NA.010122.01</v>
      </c>
      <c r="Q31" s="6" t="str">
        <f t="shared" si="4"/>
        <v>CL.IC.NA.010122.01</v>
      </c>
    </row>
    <row r="32" spans="1:19" ht="15">
      <c r="A32" t="s">
        <v>6881</v>
      </c>
      <c r="C32" s="1" t="s">
        <v>12175</v>
      </c>
      <c r="D32" t="s">
        <v>866</v>
      </c>
      <c r="E32" s="1" t="s">
        <v>12175</v>
      </c>
      <c r="F32" t="s">
        <v>7053</v>
      </c>
      <c r="G32" t="s">
        <v>10055</v>
      </c>
      <c r="H32" s="1" t="s">
        <v>7876</v>
      </c>
      <c r="I32" t="s">
        <v>10055</v>
      </c>
      <c r="J32" s="5" t="str">
        <f t="shared" si="1"/>
        <v>IC.NA.010123</v>
      </c>
      <c r="K32" s="1" t="s">
        <v>12175</v>
      </c>
      <c r="L32" t="str">
        <f t="shared" si="0"/>
        <v>No</v>
      </c>
      <c r="M32" s="6" t="str">
        <f t="shared" si="2"/>
        <v>PI.IC.NA.010123.01</v>
      </c>
      <c r="N32" s="6"/>
      <c r="O32" s="6" t="str">
        <f t="shared" si="3"/>
        <v>PH.IC.NA.010123.01</v>
      </c>
      <c r="Q32" s="6" t="str">
        <f t="shared" si="4"/>
        <v>CL.IC.NA.010123.01</v>
      </c>
    </row>
    <row r="33" spans="1:19" ht="15">
      <c r="A33" t="s">
        <v>6881</v>
      </c>
      <c r="C33" s="1" t="s">
        <v>2379</v>
      </c>
      <c r="E33" s="1" t="s">
        <v>2379</v>
      </c>
      <c r="F33" t="s">
        <v>7053</v>
      </c>
      <c r="G33" t="s">
        <v>7054</v>
      </c>
      <c r="H33" s="1" t="s">
        <v>7055</v>
      </c>
      <c r="I33" t="s">
        <v>11846</v>
      </c>
      <c r="J33" s="5" t="str">
        <f t="shared" si="1"/>
        <v>IC.NA.010124</v>
      </c>
      <c r="K33" s="1" t="s">
        <v>2379</v>
      </c>
      <c r="L33" t="str">
        <f t="shared" si="0"/>
        <v>Yes: describe concerns</v>
      </c>
      <c r="M33" s="6" t="str">
        <f t="shared" si="2"/>
        <v>PI.IC.NA.010124.01</v>
      </c>
      <c r="N33" s="6"/>
      <c r="O33" s="6" t="str">
        <f t="shared" si="3"/>
        <v>PH.IC.NA.010124.01</v>
      </c>
      <c r="Q33" s="6" t="str">
        <f t="shared" si="4"/>
        <v>CL.IC.NA.010124.01</v>
      </c>
    </row>
    <row r="34" spans="1:19" ht="15">
      <c r="A34" t="s">
        <v>6881</v>
      </c>
      <c r="C34" s="1" t="s">
        <v>2379</v>
      </c>
      <c r="D34" t="s">
        <v>809</v>
      </c>
      <c r="E34" s="1" t="s">
        <v>2379</v>
      </c>
      <c r="F34" t="s">
        <v>7056</v>
      </c>
      <c r="G34" t="s">
        <v>12157</v>
      </c>
      <c r="H34" s="1" t="s">
        <v>5849</v>
      </c>
      <c r="I34" t="s">
        <v>12157</v>
      </c>
      <c r="J34" s="5" t="str">
        <f t="shared" si="1"/>
        <v>IC.NA.010125</v>
      </c>
      <c r="K34" s="1" t="s">
        <v>2379</v>
      </c>
      <c r="L34" t="str">
        <f t="shared" si="0"/>
        <v>None</v>
      </c>
      <c r="M34" s="6" t="str">
        <f t="shared" si="2"/>
        <v>PI.IC.NA.010125.01</v>
      </c>
      <c r="N34" s="6"/>
      <c r="O34" s="6" t="str">
        <f t="shared" si="3"/>
        <v>PH.IC.NA.010125.01</v>
      </c>
      <c r="Q34" s="6" t="str">
        <f t="shared" si="4"/>
        <v>CL.IC.NA.010125.01</v>
      </c>
    </row>
    <row r="35" spans="1:19" ht="15">
      <c r="A35" t="s">
        <v>6881</v>
      </c>
      <c r="C35" s="1" t="s">
        <v>2379</v>
      </c>
      <c r="E35" s="1" t="s">
        <v>2379</v>
      </c>
      <c r="F35" t="s">
        <v>7056</v>
      </c>
      <c r="G35" t="s">
        <v>12189</v>
      </c>
      <c r="H35" s="1" t="s">
        <v>4249</v>
      </c>
      <c r="I35" t="s">
        <v>12189</v>
      </c>
      <c r="J35" s="5" t="str">
        <f t="shared" si="1"/>
        <v>IC.NA.010126</v>
      </c>
      <c r="K35" s="1" t="s">
        <v>2379</v>
      </c>
      <c r="L35" t="str">
        <f t="shared" si="0"/>
        <v>Cane</v>
      </c>
      <c r="M35" s="6" t="str">
        <f t="shared" si="2"/>
        <v>PI.IC.NA.010126.01</v>
      </c>
      <c r="N35" s="6"/>
      <c r="O35" s="6" t="str">
        <f t="shared" si="3"/>
        <v>PH.IC.NA.010126.01</v>
      </c>
      <c r="Q35" s="6" t="str">
        <f t="shared" si="4"/>
        <v>CL.IC.NA.010126.01</v>
      </c>
    </row>
    <row r="36" spans="1:19" ht="15">
      <c r="A36" t="s">
        <v>6881</v>
      </c>
      <c r="C36" s="1" t="s">
        <v>12175</v>
      </c>
      <c r="E36" s="1" t="s">
        <v>12175</v>
      </c>
      <c r="F36" t="s">
        <v>7056</v>
      </c>
      <c r="G36" t="s">
        <v>7404</v>
      </c>
      <c r="H36" s="1" t="s">
        <v>7686</v>
      </c>
      <c r="I36" t="s">
        <v>7405</v>
      </c>
      <c r="J36" s="5" t="str">
        <f t="shared" si="1"/>
        <v>IC.NA.010127</v>
      </c>
      <c r="K36" s="1" t="s">
        <v>2379</v>
      </c>
      <c r="L36" t="str">
        <f t="shared" si="0"/>
        <v>Electric mobility scooter</v>
      </c>
      <c r="M36" s="6" t="str">
        <f t="shared" si="2"/>
        <v>PI.IC.NA.010127.01</v>
      </c>
      <c r="N36" s="6"/>
      <c r="O36" s="6" t="str">
        <f t="shared" si="3"/>
        <v>PH.IC.NA.010127.01</v>
      </c>
      <c r="Q36" s="6" t="str">
        <f t="shared" si="4"/>
        <v>CL.IC.NA.010127.01</v>
      </c>
    </row>
    <row r="37" spans="1:19" ht="15">
      <c r="A37" t="s">
        <v>6881</v>
      </c>
      <c r="C37" s="1" t="s">
        <v>12175</v>
      </c>
      <c r="E37" s="1" t="s">
        <v>12175</v>
      </c>
      <c r="F37" t="s">
        <v>7056</v>
      </c>
      <c r="G37" t="s">
        <v>7406</v>
      </c>
      <c r="H37" s="1" t="s">
        <v>7689</v>
      </c>
      <c r="I37" t="s">
        <v>7407</v>
      </c>
      <c r="J37" s="5" t="str">
        <f t="shared" si="1"/>
        <v>IC.NA.010128</v>
      </c>
      <c r="K37" s="1" t="s">
        <v>12175</v>
      </c>
      <c r="L37" t="str">
        <f t="shared" si="0"/>
        <v>Transfer device</v>
      </c>
      <c r="M37" s="6" t="str">
        <f t="shared" si="2"/>
        <v>PI.IC.NA.010128.01</v>
      </c>
      <c r="N37" s="6"/>
      <c r="O37" s="6" t="str">
        <f t="shared" si="3"/>
        <v>PH.IC.NA.010128.01</v>
      </c>
      <c r="Q37" s="6" t="str">
        <f t="shared" si="4"/>
        <v>CL.IC.NA.010128.01</v>
      </c>
    </row>
    <row r="38" spans="1:19" ht="15">
      <c r="A38" t="s">
        <v>6881</v>
      </c>
      <c r="C38" s="1" t="s">
        <v>12175</v>
      </c>
      <c r="E38" s="1" t="s">
        <v>12175</v>
      </c>
      <c r="F38" t="s">
        <v>7056</v>
      </c>
      <c r="G38" t="s">
        <v>12603</v>
      </c>
      <c r="H38" s="1" t="s">
        <v>7532</v>
      </c>
      <c r="I38" t="s">
        <v>12603</v>
      </c>
      <c r="J38" s="5" t="str">
        <f t="shared" si="1"/>
        <v>IC.NA.010129</v>
      </c>
      <c r="K38" s="1" t="s">
        <v>12175</v>
      </c>
      <c r="L38" t="str">
        <f t="shared" si="0"/>
        <v>Walker</v>
      </c>
      <c r="M38" s="6" t="str">
        <f t="shared" si="2"/>
        <v>PI.IC.NA.010129.01</v>
      </c>
      <c r="N38" s="6"/>
      <c r="O38" s="6" t="str">
        <f t="shared" si="3"/>
        <v>PH.IC.NA.010129.01</v>
      </c>
      <c r="Q38" s="6" t="str">
        <f t="shared" si="4"/>
        <v>CL.IC.NA.010129.01</v>
      </c>
      <c r="S38" t="s">
        <v>2696</v>
      </c>
    </row>
    <row r="39" spans="1:19" ht="15">
      <c r="A39" t="s">
        <v>6881</v>
      </c>
      <c r="C39" s="1" t="s">
        <v>2379</v>
      </c>
      <c r="E39" s="1" t="s">
        <v>2379</v>
      </c>
      <c r="F39" t="s">
        <v>7056</v>
      </c>
      <c r="G39" t="s">
        <v>7707</v>
      </c>
      <c r="H39" s="1" t="s">
        <v>7537</v>
      </c>
      <c r="I39" t="s">
        <v>7708</v>
      </c>
      <c r="J39" s="5" t="str">
        <f t="shared" si="1"/>
        <v>IC.NA.010130</v>
      </c>
      <c r="K39" s="1" t="s">
        <v>2379</v>
      </c>
      <c r="L39" t="str">
        <f t="shared" si="0"/>
        <v>Wheelchair</v>
      </c>
      <c r="M39" s="6" t="str">
        <f t="shared" si="2"/>
        <v>PI.IC.NA.010130.01</v>
      </c>
      <c r="N39" s="6"/>
      <c r="O39" s="6" t="str">
        <f t="shared" si="3"/>
        <v>PH.IC.NA.010130.01</v>
      </c>
      <c r="Q39" s="6" t="str">
        <f t="shared" si="4"/>
        <v>CL.IC.NA.010130.01</v>
      </c>
    </row>
    <row r="40" spans="1:19" ht="15">
      <c r="A40" t="s">
        <v>6881</v>
      </c>
      <c r="C40" s="1" t="s">
        <v>2379</v>
      </c>
      <c r="E40" s="1" t="s">
        <v>2379</v>
      </c>
      <c r="F40" t="s">
        <v>7056</v>
      </c>
      <c r="G40" t="s">
        <v>10478</v>
      </c>
      <c r="H40" s="1" t="s">
        <v>7544</v>
      </c>
      <c r="I40" t="s">
        <v>12437</v>
      </c>
      <c r="J40" s="5" t="str">
        <f t="shared" si="1"/>
        <v>IC.NA.010131</v>
      </c>
      <c r="K40" s="1" t="s">
        <v>2379</v>
      </c>
      <c r="L40" t="str">
        <f t="shared" si="0"/>
        <v>Other: specify</v>
      </c>
      <c r="M40" s="6" t="str">
        <f t="shared" si="2"/>
        <v>PI.IC.NA.010131.01</v>
      </c>
      <c r="N40" s="6"/>
      <c r="O40" s="6" t="str">
        <f t="shared" si="3"/>
        <v>PH.IC.NA.010131.01</v>
      </c>
      <c r="Q40" s="6" t="str">
        <f t="shared" si="4"/>
        <v>CL.IC.NA.010131.01</v>
      </c>
    </row>
    <row r="41" spans="1:19" ht="15">
      <c r="A41" t="s">
        <v>6881</v>
      </c>
      <c r="C41" s="1" t="s">
        <v>2379</v>
      </c>
      <c r="E41" s="1" t="s">
        <v>2379</v>
      </c>
      <c r="F41" t="s">
        <v>7056</v>
      </c>
      <c r="G41" t="s">
        <v>7563</v>
      </c>
      <c r="H41" s="1" t="s">
        <v>2833</v>
      </c>
      <c r="I41" t="s">
        <v>7563</v>
      </c>
      <c r="J41" s="5" t="str">
        <f t="shared" si="1"/>
        <v>IC.NA.010162</v>
      </c>
      <c r="K41" s="1" t="s">
        <v>2379</v>
      </c>
      <c r="L41" t="str">
        <f t="shared" si="0"/>
        <v>Crutches</v>
      </c>
      <c r="M41" s="6" t="str">
        <f t="shared" si="2"/>
        <v>PI.IC.NA.010162.01</v>
      </c>
      <c r="N41" s="6"/>
      <c r="O41" s="6" t="str">
        <f t="shared" si="3"/>
        <v>PH.IC.NA.010162.01</v>
      </c>
      <c r="Q41" s="6" t="str">
        <f t="shared" si="4"/>
        <v>CL.IC.NA.010162.01</v>
      </c>
      <c r="R41" t="s">
        <v>12465</v>
      </c>
      <c r="S41">
        <v>837</v>
      </c>
    </row>
    <row r="42" spans="1:19" ht="15">
      <c r="A42" t="s">
        <v>6881</v>
      </c>
      <c r="C42" s="1" t="s">
        <v>2379</v>
      </c>
      <c r="E42" s="1" t="s">
        <v>2379</v>
      </c>
      <c r="F42" t="s">
        <v>7056</v>
      </c>
      <c r="G42" t="s">
        <v>6847</v>
      </c>
      <c r="H42" s="1" t="s">
        <v>2834</v>
      </c>
      <c r="I42" t="s">
        <v>6847</v>
      </c>
      <c r="J42" s="5" t="str">
        <f t="shared" si="1"/>
        <v>IC.NA.010163</v>
      </c>
      <c r="K42" s="1" t="s">
        <v>2379</v>
      </c>
      <c r="L42" t="str">
        <f t="shared" si="0"/>
        <v>CPAP</v>
      </c>
      <c r="M42" s="6" t="str">
        <f t="shared" si="2"/>
        <v>PI.IC.NA.010163.01</v>
      </c>
      <c r="N42" s="6"/>
      <c r="O42" s="6" t="str">
        <f t="shared" si="3"/>
        <v>PH.IC.NA.010163.01</v>
      </c>
      <c r="Q42" s="6" t="str">
        <f t="shared" si="4"/>
        <v>CL.IC.NA.010163.01</v>
      </c>
      <c r="R42" t="s">
        <v>4415</v>
      </c>
      <c r="S42">
        <v>837</v>
      </c>
    </row>
    <row r="43" spans="1:19" ht="15">
      <c r="A43" t="s">
        <v>6881</v>
      </c>
      <c r="C43" s="1" t="s">
        <v>12175</v>
      </c>
      <c r="E43" s="1" t="s">
        <v>12175</v>
      </c>
      <c r="F43" t="s">
        <v>7056</v>
      </c>
      <c r="G43" t="s">
        <v>6842</v>
      </c>
      <c r="H43" s="1" t="s">
        <v>2835</v>
      </c>
      <c r="I43" t="s">
        <v>6842</v>
      </c>
      <c r="J43" s="5" t="str">
        <f t="shared" si="1"/>
        <v>IC.NA.010164</v>
      </c>
      <c r="K43" s="1" t="s">
        <v>12175</v>
      </c>
      <c r="L43" t="str">
        <f t="shared" si="0"/>
        <v>Home O2</v>
      </c>
      <c r="M43" s="6" t="str">
        <f t="shared" si="2"/>
        <v>PI.IC.NA.010164.01</v>
      </c>
      <c r="N43" s="6"/>
      <c r="O43" s="6" t="str">
        <f t="shared" si="3"/>
        <v>PH.IC.NA.010164.01</v>
      </c>
      <c r="Q43" s="6" t="str">
        <f t="shared" si="4"/>
        <v>CL.IC.NA.010164.01</v>
      </c>
      <c r="R43" t="s">
        <v>12465</v>
      </c>
      <c r="S43">
        <v>837</v>
      </c>
    </row>
    <row r="44" spans="1:19" ht="15">
      <c r="A44" t="s">
        <v>6881</v>
      </c>
      <c r="C44" s="1" t="s">
        <v>12175</v>
      </c>
      <c r="D44" t="s">
        <v>810</v>
      </c>
      <c r="E44" s="1" t="s">
        <v>12175</v>
      </c>
      <c r="F44" t="s">
        <v>6843</v>
      </c>
      <c r="G44" t="s">
        <v>6660</v>
      </c>
      <c r="H44" s="1" t="s">
        <v>7547</v>
      </c>
      <c r="I44" t="s">
        <v>12157</v>
      </c>
      <c r="J44" s="5" t="str">
        <f t="shared" si="1"/>
        <v>IC.NA.010132</v>
      </c>
      <c r="K44" s="1" t="s">
        <v>12175</v>
      </c>
      <c r="L44" t="str">
        <f t="shared" si="0"/>
        <v>None identified</v>
      </c>
      <c r="M44" s="6" t="str">
        <f t="shared" si="2"/>
        <v>PI.IC.NA.010132.01</v>
      </c>
      <c r="N44" s="6"/>
      <c r="O44" s="6" t="str">
        <f t="shared" si="3"/>
        <v>PH.IC.NA.010132.01</v>
      </c>
      <c r="Q44" s="6" t="str">
        <f t="shared" si="4"/>
        <v>CL.IC.NA.010132.01</v>
      </c>
    </row>
    <row r="45" spans="1:19" ht="15">
      <c r="A45" t="s">
        <v>6881</v>
      </c>
      <c r="C45" s="1" t="s">
        <v>12175</v>
      </c>
      <c r="E45" s="1" t="s">
        <v>12175</v>
      </c>
      <c r="F45" t="s">
        <v>6843</v>
      </c>
      <c r="G45" t="s">
        <v>6661</v>
      </c>
      <c r="H45" s="1" t="s">
        <v>7163</v>
      </c>
      <c r="I45" t="s">
        <v>6661</v>
      </c>
      <c r="J45" s="5" t="str">
        <f t="shared" si="1"/>
        <v>IC.NA.010133</v>
      </c>
      <c r="K45" s="1" t="s">
        <v>12175</v>
      </c>
      <c r="L45" t="str">
        <f t="shared" si="0"/>
        <v>Hearing</v>
      </c>
      <c r="M45" s="6" t="str">
        <f t="shared" si="2"/>
        <v>PI.IC.NA.010133.01</v>
      </c>
      <c r="N45" s="6"/>
      <c r="O45" s="6" t="str">
        <f t="shared" si="3"/>
        <v>PH.IC.NA.010133.01</v>
      </c>
      <c r="Q45" s="6" t="str">
        <f t="shared" si="4"/>
        <v>CL.IC.NA.010133.01</v>
      </c>
    </row>
    <row r="46" spans="1:19" ht="15">
      <c r="A46" t="s">
        <v>6881</v>
      </c>
      <c r="C46" s="1" t="s">
        <v>12175</v>
      </c>
      <c r="E46" s="1" t="s">
        <v>12175</v>
      </c>
      <c r="F46" t="s">
        <v>6843</v>
      </c>
      <c r="G46" t="s">
        <v>6662</v>
      </c>
      <c r="H46" s="1" t="s">
        <v>8320</v>
      </c>
      <c r="I46" t="s">
        <v>6662</v>
      </c>
      <c r="J46" s="5" t="str">
        <f t="shared" si="1"/>
        <v>IC.NA.010134</v>
      </c>
      <c r="K46" s="1" t="s">
        <v>12175</v>
      </c>
      <c r="L46" t="str">
        <f t="shared" si="0"/>
        <v>Language</v>
      </c>
      <c r="M46" s="6" t="str">
        <f t="shared" si="2"/>
        <v>PI.IC.NA.010134.01</v>
      </c>
      <c r="N46" s="6"/>
      <c r="O46" s="6" t="str">
        <f t="shared" si="3"/>
        <v>PH.IC.NA.010134.01</v>
      </c>
      <c r="Q46" s="6" t="str">
        <f t="shared" si="4"/>
        <v>CL.IC.NA.010134.01</v>
      </c>
    </row>
    <row r="47" spans="1:19" ht="15">
      <c r="A47" t="s">
        <v>6881</v>
      </c>
      <c r="C47" s="1" t="s">
        <v>12175</v>
      </c>
      <c r="E47" s="1" t="s">
        <v>12175</v>
      </c>
      <c r="F47" t="s">
        <v>6843</v>
      </c>
      <c r="G47" t="s">
        <v>6850</v>
      </c>
      <c r="H47" s="1" t="s">
        <v>8516</v>
      </c>
      <c r="I47" t="s">
        <v>6851</v>
      </c>
      <c r="J47" s="5" t="str">
        <f t="shared" si="1"/>
        <v>IC.NA.010135</v>
      </c>
      <c r="K47" s="1" t="s">
        <v>12175</v>
      </c>
      <c r="L47" t="str">
        <f t="shared" si="0"/>
        <v>Limited Attention Span</v>
      </c>
      <c r="M47" s="6" t="str">
        <f t="shared" si="2"/>
        <v>PI.IC.NA.010135.01</v>
      </c>
      <c r="N47" s="6"/>
      <c r="O47" s="6" t="str">
        <f t="shared" si="3"/>
        <v>PH.IC.NA.010135.01</v>
      </c>
      <c r="Q47" s="6" t="str">
        <f t="shared" si="4"/>
        <v>CL.IC.NA.010135.01</v>
      </c>
    </row>
    <row r="48" spans="1:19" ht="15">
      <c r="A48" t="s">
        <v>6881</v>
      </c>
      <c r="C48" s="1" t="s">
        <v>12175</v>
      </c>
      <c r="E48" s="1" t="s">
        <v>12175</v>
      </c>
      <c r="F48" t="s">
        <v>6843</v>
      </c>
      <c r="G48" t="s">
        <v>6852</v>
      </c>
      <c r="H48" s="1" t="s">
        <v>8783</v>
      </c>
      <c r="I48" t="s">
        <v>6852</v>
      </c>
      <c r="J48" s="5" t="str">
        <f t="shared" si="1"/>
        <v>IC.NA.010136</v>
      </c>
      <c r="K48" s="1" t="s">
        <v>12175</v>
      </c>
      <c r="L48" t="str">
        <f t="shared" si="0"/>
        <v>Memory</v>
      </c>
      <c r="M48" s="6" t="str">
        <f t="shared" si="2"/>
        <v>PI.IC.NA.010136.01</v>
      </c>
      <c r="N48" s="6"/>
      <c r="O48" s="6" t="str">
        <f t="shared" si="3"/>
        <v>PH.IC.NA.010136.01</v>
      </c>
      <c r="Q48" s="6" t="str">
        <f t="shared" si="4"/>
        <v>CL.IC.NA.010136.01</v>
      </c>
    </row>
    <row r="49" spans="1:19" ht="15">
      <c r="A49" t="s">
        <v>6881</v>
      </c>
      <c r="C49" s="1" t="s">
        <v>12175</v>
      </c>
      <c r="E49" s="1" t="s">
        <v>12175</v>
      </c>
      <c r="F49" t="s">
        <v>6843</v>
      </c>
      <c r="G49" t="s">
        <v>12215</v>
      </c>
      <c r="H49" s="1" t="s">
        <v>8912</v>
      </c>
      <c r="I49" t="s">
        <v>12215</v>
      </c>
      <c r="J49" s="5" t="str">
        <f t="shared" si="1"/>
        <v>IC.NA.010137</v>
      </c>
      <c r="K49" s="1" t="s">
        <v>12175</v>
      </c>
      <c r="L49" t="str">
        <f t="shared" si="0"/>
        <v>Pain</v>
      </c>
      <c r="M49" s="6" t="str">
        <f t="shared" si="2"/>
        <v>PI.IC.NA.010137.01</v>
      </c>
      <c r="N49" s="6"/>
      <c r="O49" s="6" t="str">
        <f t="shared" si="3"/>
        <v>PH.IC.NA.010137.01</v>
      </c>
      <c r="Q49" s="6" t="str">
        <f t="shared" si="4"/>
        <v>CL.IC.NA.010137.01</v>
      </c>
    </row>
    <row r="50" spans="1:19" ht="15">
      <c r="A50" t="s">
        <v>6881</v>
      </c>
      <c r="C50" s="1" t="s">
        <v>12175</v>
      </c>
      <c r="E50" s="1" t="s">
        <v>12175</v>
      </c>
      <c r="F50" t="s">
        <v>6843</v>
      </c>
      <c r="G50" t="s">
        <v>6853</v>
      </c>
      <c r="H50" s="1" t="s">
        <v>5983</v>
      </c>
      <c r="I50" t="s">
        <v>6854</v>
      </c>
      <c r="J50" s="5" t="str">
        <f t="shared" si="1"/>
        <v>IC.NA.010138</v>
      </c>
      <c r="K50" s="1" t="s">
        <v>12175</v>
      </c>
      <c r="L50" t="str">
        <f t="shared" si="0"/>
        <v>Sedation/lethargy</v>
      </c>
      <c r="M50" s="6" t="str">
        <f t="shared" si="2"/>
        <v>PI.IC.NA.010138.01</v>
      </c>
      <c r="N50" s="6"/>
      <c r="O50" s="6" t="str">
        <f t="shared" si="3"/>
        <v>PH.IC.NA.010138.01</v>
      </c>
      <c r="Q50" s="6" t="str">
        <f t="shared" si="4"/>
        <v>CL.IC.NA.010138.01</v>
      </c>
    </row>
    <row r="51" spans="1:19" ht="15">
      <c r="A51" t="s">
        <v>6881</v>
      </c>
      <c r="C51" s="1" t="s">
        <v>12175</v>
      </c>
      <c r="E51" s="1" t="s">
        <v>12175</v>
      </c>
      <c r="F51" t="s">
        <v>6843</v>
      </c>
      <c r="G51" t="s">
        <v>6855</v>
      </c>
      <c r="H51" s="1" t="s">
        <v>6127</v>
      </c>
      <c r="I51" t="s">
        <v>6856</v>
      </c>
      <c r="J51" s="5" t="str">
        <f t="shared" si="1"/>
        <v>IC.NA.010139</v>
      </c>
      <c r="K51" s="1" t="s">
        <v>12175</v>
      </c>
      <c r="L51" t="str">
        <f t="shared" si="0"/>
        <v>Visual Impairment</v>
      </c>
      <c r="M51" s="6" t="str">
        <f t="shared" si="2"/>
        <v>PI.IC.NA.010139.01</v>
      </c>
      <c r="N51" s="6"/>
      <c r="O51" s="6" t="str">
        <f t="shared" si="3"/>
        <v>PH.IC.NA.010139.01</v>
      </c>
      <c r="Q51" s="6" t="str">
        <f t="shared" si="4"/>
        <v>CL.IC.NA.010139.01</v>
      </c>
    </row>
    <row r="52" spans="1:19" ht="15">
      <c r="A52" t="s">
        <v>6881</v>
      </c>
      <c r="C52" s="1" t="s">
        <v>12175</v>
      </c>
      <c r="E52" s="1" t="s">
        <v>12175</v>
      </c>
      <c r="F52" t="s">
        <v>6843</v>
      </c>
      <c r="G52" t="s">
        <v>8461</v>
      </c>
      <c r="H52" s="1" t="s">
        <v>2887</v>
      </c>
      <c r="I52" t="s">
        <v>12437</v>
      </c>
      <c r="J52" s="5" t="str">
        <f t="shared" si="1"/>
        <v>IC.NA.010140</v>
      </c>
      <c r="K52" s="1" t="s">
        <v>12175</v>
      </c>
      <c r="L52" t="str">
        <f t="shared" si="0"/>
        <v>Other: Specify</v>
      </c>
      <c r="M52" s="6" t="str">
        <f t="shared" si="2"/>
        <v>PI.IC.NA.010140.01</v>
      </c>
      <c r="N52" s="6"/>
      <c r="O52" s="6" t="str">
        <f t="shared" si="3"/>
        <v>PH.IC.NA.010140.01</v>
      </c>
      <c r="Q52" s="6" t="str">
        <f t="shared" si="4"/>
        <v>CL.IC.NA.010140.01</v>
      </c>
    </row>
    <row r="53" spans="1:19" ht="15">
      <c r="A53" t="s">
        <v>6881</v>
      </c>
      <c r="C53" s="1" t="s">
        <v>12175</v>
      </c>
      <c r="E53" s="1" t="s">
        <v>12175</v>
      </c>
      <c r="F53" t="s">
        <v>6843</v>
      </c>
      <c r="G53" t="s">
        <v>6860</v>
      </c>
      <c r="H53" s="1" t="s">
        <v>2836</v>
      </c>
      <c r="I53" t="s">
        <v>6860</v>
      </c>
      <c r="J53" s="5" t="str">
        <f t="shared" si="1"/>
        <v>IC.NA.010165</v>
      </c>
      <c r="K53" s="1" t="s">
        <v>12175</v>
      </c>
      <c r="L53" t="str">
        <f t="shared" si="0"/>
        <v>Anxiety</v>
      </c>
      <c r="M53" s="6" t="str">
        <f t="shared" si="2"/>
        <v>PI.IC.NA.010165.01</v>
      </c>
      <c r="N53" s="6"/>
      <c r="O53" s="6" t="str">
        <f t="shared" si="3"/>
        <v>PH.IC.NA.010165.01</v>
      </c>
      <c r="Q53" s="6" t="str">
        <f t="shared" si="4"/>
        <v>CL.IC.NA.010165.01</v>
      </c>
      <c r="R53" t="s">
        <v>12465</v>
      </c>
      <c r="S53">
        <v>870</v>
      </c>
    </row>
    <row r="54" spans="1:19" ht="15">
      <c r="A54" t="s">
        <v>6881</v>
      </c>
      <c r="C54" s="1" t="s">
        <v>12175</v>
      </c>
      <c r="E54" s="1" t="s">
        <v>12175</v>
      </c>
      <c r="F54" t="s">
        <v>6843</v>
      </c>
      <c r="G54" t="s">
        <v>6896</v>
      </c>
      <c r="H54" s="1" t="s">
        <v>6861</v>
      </c>
      <c r="I54" t="s">
        <v>6896</v>
      </c>
      <c r="J54" s="5" t="str">
        <f t="shared" si="1"/>
        <v>IC.NA.010166</v>
      </c>
      <c r="K54" s="1" t="s">
        <v>12175</v>
      </c>
      <c r="L54" t="str">
        <f t="shared" si="0"/>
        <v>Confusion</v>
      </c>
      <c r="M54" s="6" t="str">
        <f t="shared" si="2"/>
        <v>PI.IC.NA.010166.01</v>
      </c>
      <c r="N54" s="6"/>
      <c r="O54" s="6" t="str">
        <f t="shared" si="3"/>
        <v>PH.IC.NA.010166.01</v>
      </c>
      <c r="Q54" s="6" t="str">
        <f t="shared" si="4"/>
        <v>CL.IC.NA.010166.01</v>
      </c>
      <c r="R54" t="s">
        <v>4415</v>
      </c>
      <c r="S54">
        <v>870</v>
      </c>
    </row>
    <row r="55" spans="1:19" ht="15">
      <c r="A55" t="s">
        <v>6881</v>
      </c>
      <c r="C55" s="1" t="s">
        <v>12175</v>
      </c>
      <c r="E55" s="1" t="s">
        <v>12175</v>
      </c>
      <c r="F55" t="s">
        <v>6843</v>
      </c>
      <c r="G55" t="s">
        <v>7044</v>
      </c>
      <c r="H55" s="1" t="s">
        <v>7045</v>
      </c>
      <c r="I55" t="s">
        <v>7044</v>
      </c>
      <c r="J55" s="5" t="str">
        <f t="shared" si="1"/>
        <v>IC.NA.010167</v>
      </c>
      <c r="K55" s="1" t="s">
        <v>12175</v>
      </c>
      <c r="L55" t="str">
        <f t="shared" si="0"/>
        <v>Communication Barrier</v>
      </c>
      <c r="M55" s="6" t="str">
        <f t="shared" si="2"/>
        <v>PI.IC.NA.010167.01</v>
      </c>
      <c r="N55" s="6"/>
      <c r="O55" s="6" t="str">
        <f t="shared" si="3"/>
        <v>PH.IC.NA.010167.01</v>
      </c>
      <c r="Q55" s="6" t="str">
        <f t="shared" si="4"/>
        <v>CL.IC.NA.010167.01</v>
      </c>
      <c r="R55" t="s">
        <v>4415</v>
      </c>
      <c r="S55">
        <v>870</v>
      </c>
    </row>
    <row r="56" spans="1:19" ht="15">
      <c r="A56" t="s">
        <v>6881</v>
      </c>
      <c r="C56" s="1" t="s">
        <v>2379</v>
      </c>
      <c r="E56" s="1" t="s">
        <v>2379</v>
      </c>
      <c r="F56" t="s">
        <v>6843</v>
      </c>
      <c r="G56" t="s">
        <v>7046</v>
      </c>
      <c r="H56" s="1" t="s">
        <v>7047</v>
      </c>
      <c r="I56" t="s">
        <v>7046</v>
      </c>
      <c r="J56" s="5" t="str">
        <f t="shared" si="1"/>
        <v>IC.NA.010168</v>
      </c>
      <c r="K56" s="1" t="s">
        <v>2379</v>
      </c>
      <c r="L56" t="str">
        <f t="shared" si="0"/>
        <v>Impaired Listening Skills</v>
      </c>
      <c r="M56" s="6" t="str">
        <f t="shared" si="2"/>
        <v>PI.IC.NA.010168.01</v>
      </c>
      <c r="N56" s="6"/>
      <c r="O56" s="6" t="str">
        <f t="shared" si="3"/>
        <v>PH.IC.NA.010168.01</v>
      </c>
      <c r="Q56" s="6" t="str">
        <f t="shared" si="4"/>
        <v>CL.IC.NA.010168.01</v>
      </c>
      <c r="R56" t="s">
        <v>4415</v>
      </c>
      <c r="S56">
        <v>870</v>
      </c>
    </row>
    <row r="57" spans="1:19" ht="15">
      <c r="A57" t="s">
        <v>6881</v>
      </c>
      <c r="C57" s="1" t="s">
        <v>2379</v>
      </c>
      <c r="E57" s="1" t="s">
        <v>2379</v>
      </c>
      <c r="F57" t="s">
        <v>6843</v>
      </c>
      <c r="G57" t="s">
        <v>7048</v>
      </c>
      <c r="H57" s="1" t="s">
        <v>7049</v>
      </c>
      <c r="I57" t="s">
        <v>7048</v>
      </c>
      <c r="J57" s="5" t="str">
        <f t="shared" si="1"/>
        <v>IC.NA.010169</v>
      </c>
      <c r="K57" s="1" t="s">
        <v>2379</v>
      </c>
      <c r="L57" t="str">
        <f t="shared" si="0"/>
        <v>Unable to read</v>
      </c>
      <c r="M57" s="6" t="str">
        <f t="shared" si="2"/>
        <v>PI.IC.NA.010169.01</v>
      </c>
      <c r="N57" s="6"/>
      <c r="O57" s="6" t="str">
        <f t="shared" si="3"/>
        <v>PH.IC.NA.010169.01</v>
      </c>
      <c r="Q57" s="6" t="str">
        <f t="shared" si="4"/>
        <v>CL.IC.NA.010169.01</v>
      </c>
      <c r="R57" t="s">
        <v>4415</v>
      </c>
      <c r="S57">
        <v>870</v>
      </c>
    </row>
    <row r="58" spans="1:19" ht="15">
      <c r="A58" t="s">
        <v>6881</v>
      </c>
      <c r="C58" s="1" t="s">
        <v>2379</v>
      </c>
      <c r="D58" t="s">
        <v>811</v>
      </c>
      <c r="E58" s="1" t="s">
        <v>2379</v>
      </c>
      <c r="F58" t="s">
        <v>6878</v>
      </c>
      <c r="G58" t="s">
        <v>6879</v>
      </c>
      <c r="H58" s="1" t="s">
        <v>7019</v>
      </c>
      <c r="I58" t="s">
        <v>6879</v>
      </c>
      <c r="J58" s="5" t="str">
        <f t="shared" si="1"/>
        <v>IC.NA.010141</v>
      </c>
      <c r="K58" s="1" t="s">
        <v>2379</v>
      </c>
      <c r="L58" t="str">
        <f t="shared" si="0"/>
        <v>Daily</v>
      </c>
      <c r="M58" s="6" t="str">
        <f t="shared" si="2"/>
        <v>PI.IC.NA.010141.01</v>
      </c>
      <c r="N58" s="6"/>
      <c r="O58" s="6" t="str">
        <f t="shared" si="3"/>
        <v>PH.IC.NA.010141.01</v>
      </c>
      <c r="Q58" s="6" t="str">
        <f t="shared" si="4"/>
        <v>CL.IC.NA.010141.01</v>
      </c>
    </row>
    <row r="59" spans="1:19" ht="15">
      <c r="A59" t="s">
        <v>6881</v>
      </c>
      <c r="C59" s="1" t="s">
        <v>2379</v>
      </c>
      <c r="E59" s="1" t="s">
        <v>2379</v>
      </c>
      <c r="F59" t="s">
        <v>6878</v>
      </c>
      <c r="G59" t="s">
        <v>6761</v>
      </c>
      <c r="H59" s="1" t="s">
        <v>7022</v>
      </c>
      <c r="I59" t="s">
        <v>6762</v>
      </c>
      <c r="J59" s="5" t="str">
        <f t="shared" si="1"/>
        <v>IC.NA.010142</v>
      </c>
      <c r="K59" s="1" t="s">
        <v>2379</v>
      </c>
      <c r="L59" t="str">
        <f t="shared" si="0"/>
        <v>Several times a week</v>
      </c>
      <c r="M59" s="6" t="str">
        <f t="shared" si="2"/>
        <v>PI.IC.NA.010142.01</v>
      </c>
      <c r="N59" s="6"/>
      <c r="O59" s="6" t="str">
        <f t="shared" si="3"/>
        <v>PH.IC.NA.010142.01</v>
      </c>
      <c r="Q59" s="6" t="str">
        <f t="shared" si="4"/>
        <v>CL.IC.NA.010142.01</v>
      </c>
    </row>
    <row r="60" spans="1:19" ht="15">
      <c r="A60" t="s">
        <v>6881</v>
      </c>
      <c r="C60" s="1" t="s">
        <v>12175</v>
      </c>
      <c r="E60" s="1" t="s">
        <v>12175</v>
      </c>
      <c r="F60" t="s">
        <v>6878</v>
      </c>
      <c r="G60" t="s">
        <v>6763</v>
      </c>
      <c r="H60" s="1" t="s">
        <v>2841</v>
      </c>
      <c r="I60" t="s">
        <v>6763</v>
      </c>
      <c r="J60" s="5" t="str">
        <f t="shared" si="1"/>
        <v>IC.NA.010143</v>
      </c>
      <c r="K60" s="1" t="s">
        <v>12175</v>
      </c>
      <c r="L60" t="str">
        <f t="shared" si="0"/>
        <v>Weekly</v>
      </c>
      <c r="M60" s="6" t="str">
        <f t="shared" si="2"/>
        <v>PI.IC.NA.010143.01</v>
      </c>
      <c r="N60" s="6"/>
      <c r="O60" s="6" t="str">
        <f t="shared" si="3"/>
        <v>PH.IC.NA.010143.01</v>
      </c>
      <c r="Q60" s="6" t="str">
        <f t="shared" si="4"/>
        <v>CL.IC.NA.010143.01</v>
      </c>
    </row>
    <row r="61" spans="1:19" ht="15">
      <c r="A61" t="s">
        <v>6881</v>
      </c>
      <c r="C61" s="1" t="s">
        <v>12175</v>
      </c>
      <c r="E61" s="1" t="s">
        <v>12175</v>
      </c>
      <c r="F61" t="s">
        <v>6878</v>
      </c>
      <c r="G61" t="s">
        <v>10478</v>
      </c>
      <c r="H61" s="1" t="s">
        <v>6957</v>
      </c>
      <c r="I61" t="s">
        <v>12437</v>
      </c>
      <c r="J61" s="5" t="str">
        <f t="shared" si="1"/>
        <v>IC.NA.010144</v>
      </c>
      <c r="K61" s="1" t="s">
        <v>12175</v>
      </c>
      <c r="L61" t="str">
        <f t="shared" si="0"/>
        <v>Other: specify</v>
      </c>
      <c r="M61" s="6" t="str">
        <f t="shared" si="2"/>
        <v>PI.IC.NA.010144.01</v>
      </c>
      <c r="N61" s="6"/>
      <c r="O61" s="6" t="str">
        <f t="shared" si="3"/>
        <v>PH.IC.NA.010144.01</v>
      </c>
      <c r="Q61" s="6" t="str">
        <f t="shared" si="4"/>
        <v>CL.IC.NA.010144.01</v>
      </c>
    </row>
    <row r="62" spans="1:19" ht="15">
      <c r="A62" t="s">
        <v>6881</v>
      </c>
      <c r="C62" s="1" t="s">
        <v>12175</v>
      </c>
      <c r="D62" t="s">
        <v>812</v>
      </c>
      <c r="E62" s="1" t="s">
        <v>12175</v>
      </c>
      <c r="F62" t="s">
        <v>6958</v>
      </c>
      <c r="G62" t="s">
        <v>6959</v>
      </c>
      <c r="H62" s="1" t="s">
        <v>6960</v>
      </c>
      <c r="I62" t="s">
        <v>11177</v>
      </c>
      <c r="J62" s="5" t="str">
        <f t="shared" si="1"/>
        <v>IC.NA.010145</v>
      </c>
      <c r="K62" s="1" t="s">
        <v>12175</v>
      </c>
      <c r="L62" t="str">
        <f t="shared" si="0"/>
        <v>Yellow metal</v>
      </c>
      <c r="M62" s="6" t="str">
        <f t="shared" si="2"/>
        <v>PI.IC.NA.010145.01</v>
      </c>
      <c r="N62" s="6"/>
      <c r="O62" s="6" t="str">
        <f t="shared" si="3"/>
        <v>PH.IC.NA.010145.01</v>
      </c>
      <c r="Q62" s="6" t="str">
        <f t="shared" si="4"/>
        <v>CL.IC.NA.010145.01</v>
      </c>
    </row>
    <row r="63" spans="1:19" ht="15">
      <c r="A63" t="s">
        <v>6881</v>
      </c>
      <c r="C63" s="1" t="s">
        <v>12175</v>
      </c>
      <c r="E63" s="1" t="s">
        <v>12175</v>
      </c>
      <c r="F63" t="s">
        <v>6958</v>
      </c>
      <c r="G63" t="s">
        <v>6961</v>
      </c>
      <c r="H63" s="1" t="s">
        <v>6962</v>
      </c>
      <c r="I63" t="s">
        <v>10145</v>
      </c>
      <c r="J63" s="5" t="str">
        <f t="shared" si="1"/>
        <v>IC.NA.010146</v>
      </c>
      <c r="K63" s="1" t="s">
        <v>12175</v>
      </c>
      <c r="L63" t="str">
        <f t="shared" si="0"/>
        <v>White metal</v>
      </c>
      <c r="M63" s="6" t="str">
        <f t="shared" si="2"/>
        <v>PI.IC.NA.010146.01</v>
      </c>
      <c r="N63" s="6"/>
      <c r="O63" s="6" t="str">
        <f t="shared" si="3"/>
        <v>PH.IC.NA.010146.01</v>
      </c>
      <c r="Q63" s="6" t="str">
        <f t="shared" si="4"/>
        <v>CL.IC.NA.010146.01</v>
      </c>
    </row>
    <row r="64" spans="1:19" ht="15">
      <c r="A64" t="s">
        <v>6881</v>
      </c>
      <c r="C64" s="1" t="s">
        <v>12175</v>
      </c>
      <c r="E64" s="1" t="s">
        <v>12175</v>
      </c>
      <c r="F64" t="s">
        <v>6958</v>
      </c>
      <c r="G64" t="s">
        <v>7136</v>
      </c>
      <c r="H64" s="1" t="s">
        <v>7137</v>
      </c>
      <c r="I64" t="s">
        <v>7138</v>
      </c>
      <c r="J64" s="5" t="str">
        <f t="shared" si="1"/>
        <v>IC.NA.010147</v>
      </c>
      <c r="K64" s="1" t="s">
        <v>12175</v>
      </c>
      <c r="L64" t="str">
        <f t="shared" si="0"/>
        <v>Stone color: Specify</v>
      </c>
      <c r="M64" s="6" t="str">
        <f t="shared" si="2"/>
        <v>PI.IC.NA.010147.01</v>
      </c>
      <c r="N64" s="6"/>
      <c r="O64" s="6" t="str">
        <f t="shared" si="3"/>
        <v>PH.IC.NA.010147.01</v>
      </c>
      <c r="Q64" s="6" t="str">
        <f t="shared" si="4"/>
        <v>CL.IC.NA.010147.01</v>
      </c>
    </row>
    <row r="65" spans="1:19" ht="15">
      <c r="A65" t="s">
        <v>6881</v>
      </c>
      <c r="C65" s="1" t="s">
        <v>2379</v>
      </c>
      <c r="E65" s="1" t="s">
        <v>2379</v>
      </c>
      <c r="F65" t="s">
        <v>6958</v>
      </c>
      <c r="G65" t="s">
        <v>12157</v>
      </c>
      <c r="H65" s="1" t="s">
        <v>6647</v>
      </c>
      <c r="I65" t="s">
        <v>12171</v>
      </c>
      <c r="J65" s="5" t="str">
        <f t="shared" si="1"/>
        <v>IC.NA.010148</v>
      </c>
      <c r="K65" s="1" t="s">
        <v>2379</v>
      </c>
      <c r="L65" t="str">
        <f t="shared" si="0"/>
        <v>None</v>
      </c>
      <c r="M65" s="6" t="str">
        <f t="shared" si="2"/>
        <v>PI.IC.NA.010148.01</v>
      </c>
      <c r="N65" s="6"/>
      <c r="O65" s="6" t="str">
        <f t="shared" si="3"/>
        <v>PH.IC.NA.010148.01</v>
      </c>
      <c r="Q65" s="6" t="str">
        <f t="shared" si="4"/>
        <v>CL.IC.NA.010148.01</v>
      </c>
    </row>
    <row r="66" spans="1:19" ht="15">
      <c r="A66" t="s">
        <v>6881</v>
      </c>
      <c r="C66" s="1" t="s">
        <v>2379</v>
      </c>
      <c r="E66" s="1" t="s">
        <v>2379</v>
      </c>
      <c r="F66" t="s">
        <v>6958</v>
      </c>
      <c r="G66" t="s">
        <v>7139</v>
      </c>
      <c r="H66" s="1" t="s">
        <v>6649</v>
      </c>
      <c r="I66" t="s">
        <v>6926</v>
      </c>
      <c r="J66" s="5" t="str">
        <f t="shared" si="1"/>
        <v>IC.NA.010149</v>
      </c>
      <c r="K66" s="1" t="s">
        <v>2379</v>
      </c>
      <c r="L66" t="str">
        <f t="shared" ref="L66:L131" si="5">G66</f>
        <v>DISPOSITION:</v>
      </c>
      <c r="M66" s="6" t="str">
        <f t="shared" si="2"/>
        <v>PI.IC.NA.010149.01</v>
      </c>
      <c r="N66" s="6"/>
      <c r="O66" s="6" t="str">
        <f t="shared" si="3"/>
        <v>PH.IC.NA.010149.01</v>
      </c>
      <c r="Q66" s="6" t="str">
        <f t="shared" si="4"/>
        <v>CL.IC.NA.010149.01</v>
      </c>
    </row>
    <row r="67" spans="1:19" ht="15">
      <c r="A67" t="s">
        <v>6881</v>
      </c>
      <c r="C67" s="1" t="s">
        <v>12175</v>
      </c>
      <c r="E67" s="1" t="s">
        <v>12175</v>
      </c>
      <c r="F67" t="s">
        <v>6958</v>
      </c>
      <c r="G67" t="s">
        <v>6927</v>
      </c>
      <c r="H67" s="1" t="s">
        <v>6928</v>
      </c>
      <c r="I67" t="s">
        <v>6929</v>
      </c>
      <c r="J67" s="5" t="str">
        <f t="shared" si="1"/>
        <v>IC.NA.010150</v>
      </c>
      <c r="K67" s="1" t="s">
        <v>12175</v>
      </c>
      <c r="L67" t="str">
        <f t="shared" si="5"/>
        <v>Sent to secure location</v>
      </c>
      <c r="M67" s="6" t="str">
        <f t="shared" si="2"/>
        <v>PI.IC.NA.010150.01</v>
      </c>
      <c r="N67" s="6"/>
      <c r="O67" s="6" t="str">
        <f t="shared" si="3"/>
        <v>PH.IC.NA.010150.01</v>
      </c>
      <c r="Q67" s="6" t="str">
        <f t="shared" si="4"/>
        <v>CL.IC.NA.010150.01</v>
      </c>
    </row>
    <row r="68" spans="1:19" ht="15">
      <c r="A68" t="s">
        <v>6881</v>
      </c>
      <c r="C68" s="1" t="s">
        <v>12175</v>
      </c>
      <c r="E68" s="1" t="s">
        <v>12175</v>
      </c>
      <c r="F68" t="s">
        <v>6958</v>
      </c>
      <c r="G68" t="s">
        <v>6930</v>
      </c>
      <c r="H68" s="1" t="s">
        <v>6931</v>
      </c>
      <c r="I68" t="s">
        <v>6932</v>
      </c>
      <c r="J68" s="5" t="str">
        <f t="shared" si="1"/>
        <v>IC.NA.010151</v>
      </c>
      <c r="K68" s="1" t="s">
        <v>12175</v>
      </c>
      <c r="L68" t="str">
        <f t="shared" si="5"/>
        <v>Kept at bedside per Pt</v>
      </c>
      <c r="M68" s="6" t="str">
        <f t="shared" si="2"/>
        <v>PI.IC.NA.010151.01</v>
      </c>
      <c r="N68" s="6"/>
      <c r="O68" s="6" t="str">
        <f t="shared" si="3"/>
        <v>PH.IC.NA.010151.01</v>
      </c>
      <c r="Q68" s="6" t="str">
        <f t="shared" si="4"/>
        <v>CL.IC.NA.010151.01</v>
      </c>
    </row>
    <row r="69" spans="1:19" ht="15">
      <c r="A69" t="s">
        <v>6881</v>
      </c>
      <c r="C69" s="1" t="s">
        <v>2379</v>
      </c>
      <c r="E69" s="1" t="s">
        <v>2379</v>
      </c>
      <c r="F69" t="s">
        <v>6958</v>
      </c>
      <c r="G69" t="s">
        <v>6933</v>
      </c>
      <c r="H69" s="1" t="s">
        <v>6934</v>
      </c>
      <c r="I69" t="s">
        <v>6921</v>
      </c>
      <c r="J69" s="5" t="str">
        <f t="shared" si="1"/>
        <v>IC.NA.010152</v>
      </c>
      <c r="K69" s="1" t="s">
        <v>2379</v>
      </c>
      <c r="L69" t="str">
        <f t="shared" si="5"/>
        <v>Sent home: Specify</v>
      </c>
      <c r="M69" s="6" t="str">
        <f t="shared" si="2"/>
        <v>PI.IC.NA.010152.01</v>
      </c>
      <c r="N69" s="6"/>
      <c r="O69" s="6" t="str">
        <f t="shared" si="3"/>
        <v>PH.IC.NA.010152.01</v>
      </c>
      <c r="Q69" s="6" t="str">
        <f t="shared" si="4"/>
        <v>CL.IC.NA.010152.01</v>
      </c>
    </row>
    <row r="70" spans="1:19" ht="15">
      <c r="A70" t="s">
        <v>6881</v>
      </c>
      <c r="C70" s="1" t="s">
        <v>12175</v>
      </c>
      <c r="E70" s="1" t="s">
        <v>12175</v>
      </c>
      <c r="F70" t="s">
        <v>6958</v>
      </c>
      <c r="G70" t="s">
        <v>6935</v>
      </c>
      <c r="H70" s="1" t="s">
        <v>6936</v>
      </c>
      <c r="I70" t="s">
        <v>6749</v>
      </c>
      <c r="J70" s="5" t="str">
        <f t="shared" si="1"/>
        <v>IC.NA.010161</v>
      </c>
      <c r="K70" s="1" t="s">
        <v>2379</v>
      </c>
      <c r="L70" t="str">
        <f t="shared" si="5"/>
        <v>Remains on patient per request</v>
      </c>
      <c r="M70" s="6" t="str">
        <f t="shared" si="2"/>
        <v>PI.IC.NA.010161.01</v>
      </c>
      <c r="N70" s="6"/>
      <c r="O70" s="6" t="str">
        <f t="shared" si="3"/>
        <v>PH.IC.NA.010161.01</v>
      </c>
      <c r="Q70" s="6" t="str">
        <f t="shared" si="4"/>
        <v>CL.IC.NA.010161.01</v>
      </c>
      <c r="R70" t="s">
        <v>12465</v>
      </c>
      <c r="S70">
        <v>836</v>
      </c>
    </row>
    <row r="71" spans="1:19" ht="15">
      <c r="A71" t="s">
        <v>6881</v>
      </c>
      <c r="C71" s="1" t="s">
        <v>2379</v>
      </c>
      <c r="D71" t="s">
        <v>813</v>
      </c>
      <c r="E71" s="1" t="s">
        <v>4192</v>
      </c>
      <c r="F71" t="s">
        <v>6750</v>
      </c>
      <c r="G71" t="s">
        <v>6576</v>
      </c>
      <c r="H71" s="1" t="s">
        <v>2379</v>
      </c>
      <c r="I71" t="s">
        <v>12157</v>
      </c>
      <c r="J71" s="5" t="str">
        <f t="shared" si="1"/>
        <v>IC.NA.010201</v>
      </c>
      <c r="K71" s="1" t="s">
        <v>2379</v>
      </c>
      <c r="L71" t="str">
        <f t="shared" si="5"/>
        <v>None reports</v>
      </c>
      <c r="M71" s="6" t="str">
        <f t="shared" si="2"/>
        <v>PI.IC.NA.010201.01</v>
      </c>
      <c r="N71" s="6"/>
      <c r="O71" s="6" t="str">
        <f t="shared" si="3"/>
        <v>PH.IC.NA.010201.01</v>
      </c>
      <c r="Q71" s="6" t="str">
        <f t="shared" si="4"/>
        <v>CL.IC.NA.010201.01</v>
      </c>
    </row>
    <row r="72" spans="1:19" ht="15">
      <c r="A72" t="s">
        <v>6881</v>
      </c>
      <c r="C72" s="1" t="s">
        <v>12175</v>
      </c>
      <c r="E72" s="1" t="s">
        <v>12430</v>
      </c>
      <c r="F72" t="s">
        <v>6750</v>
      </c>
      <c r="G72" t="s">
        <v>6577</v>
      </c>
      <c r="H72" s="1" t="s">
        <v>12430</v>
      </c>
      <c r="I72" t="s">
        <v>6577</v>
      </c>
      <c r="J72" s="5" t="str">
        <f t="shared" si="1"/>
        <v>IC.NA.010202</v>
      </c>
      <c r="K72" s="1" t="s">
        <v>12175</v>
      </c>
      <c r="L72" t="str">
        <f t="shared" si="5"/>
        <v>Anemia</v>
      </c>
      <c r="M72" s="6" t="str">
        <f t="shared" si="2"/>
        <v>PI.IC.NA.010202.01</v>
      </c>
      <c r="N72" s="6"/>
      <c r="O72" s="6" t="str">
        <f t="shared" si="3"/>
        <v>PH.IC.NA.010202.01</v>
      </c>
      <c r="Q72" s="6" t="str">
        <f t="shared" si="4"/>
        <v>CL.IC.NA.010202.01</v>
      </c>
    </row>
    <row r="73" spans="1:19" ht="15">
      <c r="A73" t="s">
        <v>6881</v>
      </c>
      <c r="C73" s="1" t="s">
        <v>12175</v>
      </c>
      <c r="E73" s="1" t="s">
        <v>12430</v>
      </c>
      <c r="F73" t="s">
        <v>6750</v>
      </c>
      <c r="G73" t="s">
        <v>6578</v>
      </c>
      <c r="H73" s="1" t="s">
        <v>12185</v>
      </c>
      <c r="I73" t="s">
        <v>6578</v>
      </c>
      <c r="J73" s="5" t="str">
        <f t="shared" si="1"/>
        <v>IC.NA.010203</v>
      </c>
      <c r="K73" s="1" t="s">
        <v>12175</v>
      </c>
      <c r="L73" t="str">
        <f t="shared" si="5"/>
        <v>Angina</v>
      </c>
      <c r="M73" s="6" t="str">
        <f t="shared" si="2"/>
        <v>PI.IC.NA.010203.01</v>
      </c>
      <c r="N73" s="6"/>
      <c r="O73" s="6" t="str">
        <f t="shared" si="3"/>
        <v>PH.IC.NA.010203.01</v>
      </c>
      <c r="Q73" s="6" t="str">
        <f t="shared" si="4"/>
        <v>CL.IC.NA.010203.01</v>
      </c>
    </row>
    <row r="74" spans="1:19" ht="15">
      <c r="A74" t="s">
        <v>6881</v>
      </c>
      <c r="C74" s="1" t="s">
        <v>12175</v>
      </c>
      <c r="E74" s="1" t="s">
        <v>12430</v>
      </c>
      <c r="F74" t="s">
        <v>6750</v>
      </c>
      <c r="G74" t="s">
        <v>6579</v>
      </c>
      <c r="H74" s="1" t="s">
        <v>6464</v>
      </c>
      <c r="I74" t="s">
        <v>6580</v>
      </c>
      <c r="J74" s="5" t="str">
        <f t="shared" si="1"/>
        <v>IC.NA.010204</v>
      </c>
      <c r="K74" s="1" t="s">
        <v>12175</v>
      </c>
      <c r="L74" t="str">
        <f t="shared" si="5"/>
        <v>Anticoagulant therapy</v>
      </c>
      <c r="M74" s="6" t="str">
        <f t="shared" si="2"/>
        <v>PI.IC.NA.010204.01</v>
      </c>
      <c r="N74" s="6"/>
      <c r="O74" s="6" t="str">
        <f t="shared" si="3"/>
        <v>PH.IC.NA.010204.01</v>
      </c>
      <c r="Q74" s="6" t="str">
        <f t="shared" si="4"/>
        <v>CL.IC.NA.010204.01</v>
      </c>
    </row>
    <row r="75" spans="1:19" ht="15">
      <c r="A75" t="s">
        <v>6881</v>
      </c>
      <c r="C75" s="1" t="s">
        <v>2379</v>
      </c>
      <c r="E75" s="1" t="s">
        <v>12450</v>
      </c>
      <c r="F75" t="s">
        <v>6750</v>
      </c>
      <c r="G75" t="s">
        <v>6753</v>
      </c>
      <c r="H75" s="1" t="s">
        <v>6291</v>
      </c>
      <c r="I75" t="s">
        <v>6754</v>
      </c>
      <c r="J75" s="5" t="str">
        <f t="shared" si="1"/>
        <v>IC.NA.010205</v>
      </c>
      <c r="K75" s="1" t="s">
        <v>2379</v>
      </c>
      <c r="L75" t="str">
        <f t="shared" si="5"/>
        <v>Arrhythmias</v>
      </c>
      <c r="M75" s="6" t="str">
        <f t="shared" si="2"/>
        <v>PI.IC.NA.010205.01</v>
      </c>
      <c r="N75" s="6"/>
      <c r="O75" s="6" t="str">
        <f t="shared" si="3"/>
        <v>PH.IC.NA.010205.01</v>
      </c>
      <c r="Q75" s="6" t="str">
        <f t="shared" si="4"/>
        <v>CL.IC.NA.010205.01</v>
      </c>
    </row>
    <row r="76" spans="1:19" ht="15">
      <c r="A76" t="s">
        <v>6881</v>
      </c>
      <c r="C76" s="1" t="s">
        <v>2379</v>
      </c>
      <c r="E76" s="1" t="s">
        <v>12182</v>
      </c>
      <c r="F76" t="s">
        <v>6750</v>
      </c>
      <c r="G76" t="s">
        <v>6755</v>
      </c>
      <c r="H76" s="1" t="s">
        <v>6988</v>
      </c>
      <c r="I76" t="s">
        <v>6756</v>
      </c>
      <c r="J76" s="5" t="str">
        <f t="shared" si="1"/>
        <v>IC.NA.010206</v>
      </c>
      <c r="K76" s="1" t="s">
        <v>2379</v>
      </c>
      <c r="L76" t="str">
        <f t="shared" si="5"/>
        <v>Coronary artery disease</v>
      </c>
      <c r="M76" s="6" t="str">
        <f t="shared" si="2"/>
        <v>PI.IC.NA.010206.01</v>
      </c>
      <c r="N76" s="6"/>
      <c r="O76" s="6" t="str">
        <f t="shared" si="3"/>
        <v>PH.IC.NA.010206.01</v>
      </c>
      <c r="Q76" s="6" t="str">
        <f t="shared" si="4"/>
        <v>CL.IC.NA.010206.01</v>
      </c>
    </row>
    <row r="77" spans="1:19" ht="15">
      <c r="A77" t="s">
        <v>6881</v>
      </c>
      <c r="C77" s="1" t="s">
        <v>2379</v>
      </c>
      <c r="E77" s="1" t="s">
        <v>12182</v>
      </c>
      <c r="F77" t="s">
        <v>6750</v>
      </c>
      <c r="G77" t="s">
        <v>6757</v>
      </c>
      <c r="H77" s="1" t="s">
        <v>6317</v>
      </c>
      <c r="I77" t="s">
        <v>6757</v>
      </c>
      <c r="J77" s="5" t="str">
        <f t="shared" si="1"/>
        <v>IC.NA.010207</v>
      </c>
      <c r="K77" s="1" t="s">
        <v>2379</v>
      </c>
      <c r="L77" t="str">
        <f t="shared" si="5"/>
        <v>CABG</v>
      </c>
      <c r="M77" s="6" t="str">
        <f t="shared" si="2"/>
        <v>PI.IC.NA.010207.01</v>
      </c>
      <c r="N77" s="6"/>
      <c r="O77" s="6" t="str">
        <f t="shared" si="3"/>
        <v>PH.IC.NA.010207.01</v>
      </c>
      <c r="Q77" s="6" t="str">
        <f t="shared" si="4"/>
        <v>CL.IC.NA.010207.01</v>
      </c>
    </row>
    <row r="78" spans="1:19" ht="15">
      <c r="A78" t="s">
        <v>6881</v>
      </c>
      <c r="C78" s="1" t="s">
        <v>12175</v>
      </c>
      <c r="E78" s="1" t="s">
        <v>12430</v>
      </c>
      <c r="F78" t="s">
        <v>6750</v>
      </c>
      <c r="G78" t="s">
        <v>6758</v>
      </c>
      <c r="H78" s="1" t="s">
        <v>3574</v>
      </c>
      <c r="I78" t="s">
        <v>6758</v>
      </c>
      <c r="J78" s="5" t="str">
        <f t="shared" si="1"/>
        <v>IC.NA.010208</v>
      </c>
      <c r="K78" s="1" t="s">
        <v>12175</v>
      </c>
      <c r="L78" t="str">
        <f t="shared" si="5"/>
        <v>CHF</v>
      </c>
      <c r="M78" s="6" t="str">
        <f t="shared" si="2"/>
        <v>PI.IC.NA.010208.01</v>
      </c>
      <c r="N78" s="6"/>
      <c r="O78" s="6" t="str">
        <f t="shared" si="3"/>
        <v>PH.IC.NA.010208.01</v>
      </c>
      <c r="Q78" s="6" t="str">
        <f t="shared" si="4"/>
        <v>CL.IC.NA.010208.01</v>
      </c>
    </row>
    <row r="79" spans="1:19" ht="15">
      <c r="A79" t="s">
        <v>6881</v>
      </c>
      <c r="C79" s="1" t="s">
        <v>12175</v>
      </c>
      <c r="E79" s="1" t="s">
        <v>12430</v>
      </c>
      <c r="F79" t="s">
        <v>6750</v>
      </c>
      <c r="G79" t="s">
        <v>6963</v>
      </c>
      <c r="H79" s="1" t="s">
        <v>3690</v>
      </c>
      <c r="I79" t="s">
        <v>6964</v>
      </c>
      <c r="J79" s="5" t="str">
        <f t="shared" si="1"/>
        <v>IC.NA.010209</v>
      </c>
      <c r="K79" s="1" t="s">
        <v>12175</v>
      </c>
      <c r="L79" t="str">
        <f t="shared" si="5"/>
        <v>Deep vein thrombosis</v>
      </c>
      <c r="M79" s="6" t="str">
        <f t="shared" si="2"/>
        <v>PI.IC.NA.010209.01</v>
      </c>
      <c r="N79" s="6"/>
      <c r="O79" s="6" t="str">
        <f t="shared" si="3"/>
        <v>PH.IC.NA.010209.01</v>
      </c>
      <c r="Q79" s="6" t="str">
        <f t="shared" si="4"/>
        <v>CL.IC.NA.010209.01</v>
      </c>
    </row>
    <row r="80" spans="1:19" ht="15">
      <c r="A80" t="s">
        <v>6881</v>
      </c>
      <c r="C80" s="1" t="s">
        <v>12175</v>
      </c>
      <c r="E80" s="1" t="s">
        <v>12430</v>
      </c>
      <c r="F80" t="s">
        <v>6750</v>
      </c>
      <c r="G80" t="s">
        <v>7134</v>
      </c>
      <c r="H80" s="1" t="s">
        <v>3188</v>
      </c>
      <c r="I80" t="s">
        <v>6966</v>
      </c>
      <c r="J80" s="5" t="str">
        <f t="shared" si="1"/>
        <v>IC.NA.010210</v>
      </c>
      <c r="K80" s="1" t="s">
        <v>12175</v>
      </c>
      <c r="L80" t="str">
        <f t="shared" si="5"/>
        <v>Hypertension</v>
      </c>
      <c r="M80" s="6" t="str">
        <f t="shared" si="2"/>
        <v>PI.IC.NA.010210.01</v>
      </c>
      <c r="N80" s="6"/>
      <c r="O80" s="6" t="str">
        <f t="shared" si="3"/>
        <v>PH.IC.NA.010210.01</v>
      </c>
      <c r="Q80" s="6" t="str">
        <f t="shared" si="4"/>
        <v>CL.IC.NA.010210.01</v>
      </c>
    </row>
    <row r="81" spans="1:39" ht="15">
      <c r="A81" t="s">
        <v>6881</v>
      </c>
      <c r="C81" s="1" t="s">
        <v>12175</v>
      </c>
      <c r="E81" s="1" t="s">
        <v>12430</v>
      </c>
      <c r="F81" t="s">
        <v>6750</v>
      </c>
      <c r="G81" t="s">
        <v>6967</v>
      </c>
      <c r="H81" s="1" t="s">
        <v>5749</v>
      </c>
      <c r="I81" t="s">
        <v>6968</v>
      </c>
      <c r="J81" s="5" t="str">
        <f t="shared" si="1"/>
        <v>IC.NA.010211</v>
      </c>
      <c r="K81" s="1" t="s">
        <v>12175</v>
      </c>
      <c r="L81" t="str">
        <f t="shared" si="5"/>
        <v>Myocardial infarction</v>
      </c>
      <c r="M81" s="6" t="str">
        <f t="shared" si="2"/>
        <v>PI.IC.NA.010211.01</v>
      </c>
      <c r="N81" s="6"/>
      <c r="O81" s="6" t="str">
        <f t="shared" si="3"/>
        <v>PH.IC.NA.010211.01</v>
      </c>
      <c r="Q81" s="6" t="str">
        <f t="shared" si="4"/>
        <v>CL.IC.NA.010211.01</v>
      </c>
    </row>
    <row r="82" spans="1:39" ht="15">
      <c r="A82" t="s">
        <v>6881</v>
      </c>
      <c r="C82" s="1" t="s">
        <v>12175</v>
      </c>
      <c r="E82" s="1" t="s">
        <v>12430</v>
      </c>
      <c r="F82" t="s">
        <v>6750</v>
      </c>
      <c r="G82" t="s">
        <v>6969</v>
      </c>
      <c r="H82" s="1" t="s">
        <v>3064</v>
      </c>
      <c r="I82" t="s">
        <v>6970</v>
      </c>
      <c r="J82" s="5" t="str">
        <f t="shared" si="1"/>
        <v>IC.NA.010212</v>
      </c>
      <c r="K82" s="1" t="s">
        <v>12175</v>
      </c>
      <c r="L82" t="str">
        <f t="shared" si="5"/>
        <v>Peripheral vascular disease</v>
      </c>
      <c r="M82" s="6" t="str">
        <f t="shared" si="2"/>
        <v>PI.IC.NA.010212.01</v>
      </c>
      <c r="N82" s="6"/>
      <c r="O82" s="6" t="str">
        <f t="shared" si="3"/>
        <v>PH.IC.NA.010212.01</v>
      </c>
      <c r="Q82" s="6" t="str">
        <f t="shared" si="4"/>
        <v>CL.IC.NA.010212.01</v>
      </c>
    </row>
    <row r="83" spans="1:39" ht="15">
      <c r="A83" t="s">
        <v>6881</v>
      </c>
      <c r="C83" s="1" t="s">
        <v>12175</v>
      </c>
      <c r="E83" s="1" t="s">
        <v>12430</v>
      </c>
      <c r="F83" t="s">
        <v>6750</v>
      </c>
      <c r="G83" t="s">
        <v>10478</v>
      </c>
      <c r="H83" s="1" t="s">
        <v>5560</v>
      </c>
      <c r="I83" t="s">
        <v>12437</v>
      </c>
      <c r="J83" s="5" t="str">
        <f t="shared" si="1"/>
        <v>IC.NA.010213</v>
      </c>
      <c r="K83" s="1" t="s">
        <v>12175</v>
      </c>
      <c r="L83" t="str">
        <f t="shared" si="5"/>
        <v>Other: specify</v>
      </c>
      <c r="M83" s="6" t="str">
        <f t="shared" si="2"/>
        <v>PI.IC.NA.010213.01</v>
      </c>
      <c r="N83" s="6"/>
      <c r="O83" s="6" t="str">
        <f t="shared" si="3"/>
        <v>PH.IC.NA.010213.01</v>
      </c>
      <c r="Q83" s="6" t="str">
        <f t="shared" si="4"/>
        <v>CL.IC.NA.010213.01</v>
      </c>
    </row>
    <row r="84" spans="1:39" ht="15">
      <c r="A84" t="s">
        <v>6881</v>
      </c>
      <c r="C84" s="1" t="s">
        <v>12175</v>
      </c>
      <c r="D84" t="s">
        <v>814</v>
      </c>
      <c r="E84" s="1" t="s">
        <v>12430</v>
      </c>
      <c r="F84" t="s">
        <v>6971</v>
      </c>
      <c r="G84" t="s">
        <v>10055</v>
      </c>
      <c r="H84" s="1" t="s">
        <v>4082</v>
      </c>
      <c r="I84" t="s">
        <v>10055</v>
      </c>
      <c r="J84" s="5" t="str">
        <f t="shared" ref="J84:J151" si="6">CONCATENATE("IC.NA.",C84,E84,H84)</f>
        <v>IC.NA.010214</v>
      </c>
      <c r="K84" s="1" t="s">
        <v>12175</v>
      </c>
      <c r="L84" t="str">
        <f t="shared" si="5"/>
        <v>No</v>
      </c>
      <c r="M84" s="6" t="str">
        <f t="shared" ref="M84:M151" si="7">CONCATENATE("PI.",J84,".",K84)</f>
        <v>PI.IC.NA.010214.01</v>
      </c>
      <c r="N84" s="6"/>
      <c r="O84" s="6" t="str">
        <f t="shared" ref="O84:O151" si="8">CONCATENATE("PH.",J84,".",K84)</f>
        <v>PH.IC.NA.010214.01</v>
      </c>
      <c r="Q84" s="6" t="str">
        <f t="shared" ref="Q84:Q151" si="9">CONCATENATE("CL.",J84,".",K84)</f>
        <v>CL.IC.NA.010214.01</v>
      </c>
    </row>
    <row r="85" spans="1:39" ht="15">
      <c r="A85" t="s">
        <v>6881</v>
      </c>
      <c r="C85" s="1" t="s">
        <v>12175</v>
      </c>
      <c r="E85" s="1" t="s">
        <v>12430</v>
      </c>
      <c r="F85" t="s">
        <v>6971</v>
      </c>
      <c r="G85" t="s">
        <v>6972</v>
      </c>
      <c r="H85" s="1" t="s">
        <v>7456</v>
      </c>
      <c r="I85" t="s">
        <v>6929</v>
      </c>
      <c r="J85" s="5" t="str">
        <f t="shared" si="6"/>
        <v>IC.NA.010215</v>
      </c>
      <c r="K85" s="1" t="s">
        <v>12175</v>
      </c>
      <c r="L85" t="str">
        <f t="shared" si="5"/>
        <v>Yes, sent to secure location</v>
      </c>
      <c r="M85" s="6" t="str">
        <f t="shared" si="7"/>
        <v>PI.IC.NA.010215.01</v>
      </c>
      <c r="N85" s="6"/>
      <c r="O85" s="6" t="str">
        <f t="shared" si="8"/>
        <v>PH.IC.NA.010215.01</v>
      </c>
      <c r="Q85" s="6" t="str">
        <f t="shared" si="9"/>
        <v>CL.IC.NA.010215.01</v>
      </c>
    </row>
    <row r="86" spans="1:39" ht="15">
      <c r="A86" t="s">
        <v>6881</v>
      </c>
      <c r="C86" s="1" t="s">
        <v>12175</v>
      </c>
      <c r="E86" s="1" t="s">
        <v>12430</v>
      </c>
      <c r="F86" t="s">
        <v>6971</v>
      </c>
      <c r="G86" t="s">
        <v>6973</v>
      </c>
      <c r="H86" s="1" t="s">
        <v>7863</v>
      </c>
      <c r="I86" t="s">
        <v>6932</v>
      </c>
      <c r="J86" s="5" t="str">
        <f t="shared" si="6"/>
        <v>IC.NA.010216</v>
      </c>
      <c r="K86" s="1" t="s">
        <v>12175</v>
      </c>
      <c r="L86" t="str">
        <f t="shared" si="5"/>
        <v>Yes, kept at bedside per pt</v>
      </c>
      <c r="M86" s="6" t="str">
        <f t="shared" si="7"/>
        <v>PI.IC.NA.010216.01</v>
      </c>
      <c r="N86" s="6"/>
      <c r="O86" s="6" t="str">
        <f t="shared" si="8"/>
        <v>PH.IC.NA.010216.01</v>
      </c>
      <c r="Q86" s="6" t="str">
        <f t="shared" si="9"/>
        <v>CL.IC.NA.010216.01</v>
      </c>
    </row>
    <row r="87" spans="1:39" ht="15">
      <c r="A87" t="s">
        <v>6881</v>
      </c>
      <c r="C87" s="1" t="s">
        <v>2379</v>
      </c>
      <c r="E87" s="1" t="s">
        <v>4192</v>
      </c>
      <c r="F87" t="s">
        <v>6971</v>
      </c>
      <c r="G87" t="s">
        <v>6776</v>
      </c>
      <c r="H87" s="1" t="s">
        <v>6777</v>
      </c>
      <c r="I87" t="s">
        <v>6778</v>
      </c>
      <c r="J87" s="5" t="str">
        <f t="shared" si="6"/>
        <v>IC.NA.010217</v>
      </c>
      <c r="K87" s="1" t="s">
        <v>2379</v>
      </c>
      <c r="L87" t="str">
        <f t="shared" si="5"/>
        <v>Yes, sent home with: specify</v>
      </c>
      <c r="M87" s="6" t="str">
        <f t="shared" si="7"/>
        <v>PI.IC.NA.010217.01</v>
      </c>
      <c r="N87" s="6"/>
      <c r="O87" s="6" t="str">
        <f t="shared" si="8"/>
        <v>PH.IC.NA.010217.01</v>
      </c>
      <c r="Q87" s="6" t="str">
        <f t="shared" si="9"/>
        <v>CL.IC.NA.010217.01</v>
      </c>
    </row>
    <row r="88" spans="1:39" ht="15">
      <c r="A88" t="s">
        <v>6881</v>
      </c>
      <c r="C88" s="1" t="s">
        <v>12175</v>
      </c>
      <c r="E88" s="1" t="s">
        <v>12430</v>
      </c>
      <c r="F88" t="s">
        <v>6971</v>
      </c>
      <c r="G88" t="s">
        <v>7150</v>
      </c>
      <c r="H88" s="1" t="s">
        <v>6934</v>
      </c>
      <c r="I88" t="s">
        <v>9395</v>
      </c>
      <c r="J88" s="5" t="str">
        <f t="shared" si="6"/>
        <v>IC.NA.010252</v>
      </c>
      <c r="K88" s="1" t="s">
        <v>12175</v>
      </c>
      <c r="L88" t="str">
        <f t="shared" si="5"/>
        <v>Amount of Cash</v>
      </c>
      <c r="M88" s="6" t="str">
        <f t="shared" si="7"/>
        <v>PI.IC.NA.010252.01</v>
      </c>
      <c r="N88" s="6"/>
      <c r="O88" s="6" t="str">
        <f t="shared" si="8"/>
        <v>PH.IC.NA.010252.01</v>
      </c>
      <c r="Q88" s="6" t="str">
        <f t="shared" si="9"/>
        <v>CL.IC.NA.010252.01</v>
      </c>
      <c r="R88" t="s">
        <v>12465</v>
      </c>
      <c r="S88">
        <v>840</v>
      </c>
    </row>
    <row r="89" spans="1:39" ht="15">
      <c r="A89" t="s">
        <v>6881</v>
      </c>
      <c r="C89" s="1" t="s">
        <v>12175</v>
      </c>
      <c r="E89" s="1" t="s">
        <v>12430</v>
      </c>
      <c r="F89" t="s">
        <v>6971</v>
      </c>
      <c r="G89" t="s">
        <v>7151</v>
      </c>
      <c r="H89" s="1" t="s">
        <v>6665</v>
      </c>
      <c r="I89" t="s">
        <v>7149</v>
      </c>
      <c r="J89" s="5" t="str">
        <f t="shared" si="6"/>
        <v>IC.NA.010253</v>
      </c>
      <c r="K89" s="1" t="s">
        <v>12175</v>
      </c>
      <c r="L89" t="str">
        <f t="shared" si="5"/>
        <v>Credit card</v>
      </c>
      <c r="M89" s="6" t="str">
        <f t="shared" si="7"/>
        <v>PI.IC.NA.010253.01</v>
      </c>
      <c r="N89" s="6"/>
      <c r="O89" s="6" t="str">
        <f t="shared" si="8"/>
        <v>PH.IC.NA.010253.01</v>
      </c>
      <c r="Q89" s="6" t="str">
        <f t="shared" si="9"/>
        <v>CL.IC.NA.010253.01</v>
      </c>
      <c r="R89" t="s">
        <v>12465</v>
      </c>
      <c r="S89">
        <v>840</v>
      </c>
    </row>
    <row r="90" spans="1:39" ht="15">
      <c r="A90" t="s">
        <v>6881</v>
      </c>
      <c r="C90" s="1" t="s">
        <v>12175</v>
      </c>
      <c r="D90" t="s">
        <v>815</v>
      </c>
      <c r="E90" s="1" t="s">
        <v>12430</v>
      </c>
      <c r="F90" t="s">
        <v>7312</v>
      </c>
      <c r="G90" t="s">
        <v>7313</v>
      </c>
      <c r="H90" s="1" t="s">
        <v>12602</v>
      </c>
      <c r="I90" t="s">
        <v>7321</v>
      </c>
      <c r="J90" s="5" t="str">
        <f t="shared" si="6"/>
        <v>IC.NA.010218</v>
      </c>
      <c r="K90" s="1" t="s">
        <v>12175</v>
      </c>
      <c r="L90" t="str">
        <f t="shared" si="5"/>
        <v>Cell phone: Describe</v>
      </c>
      <c r="M90" s="6" t="str">
        <f t="shared" si="7"/>
        <v>PI.IC.NA.010218.01</v>
      </c>
      <c r="N90" s="6"/>
      <c r="O90" s="6" t="str">
        <f t="shared" si="8"/>
        <v>PH.IC.NA.010218.01</v>
      </c>
      <c r="Q90" s="6" t="str">
        <f t="shared" si="9"/>
        <v>CL.IC.NA.010218.01</v>
      </c>
    </row>
    <row r="91" spans="1:39" ht="15">
      <c r="A91" t="s">
        <v>6881</v>
      </c>
      <c r="C91" s="1" t="s">
        <v>12175</v>
      </c>
      <c r="E91" s="1" t="s">
        <v>12430</v>
      </c>
      <c r="F91" t="s">
        <v>7312</v>
      </c>
      <c r="G91" t="s">
        <v>12157</v>
      </c>
      <c r="H91" s="1" t="s">
        <v>12604</v>
      </c>
      <c r="I91" t="s">
        <v>7332</v>
      </c>
      <c r="J91" s="5" t="str">
        <f t="shared" si="6"/>
        <v>IC.NA.010219</v>
      </c>
      <c r="K91" s="1" t="s">
        <v>12175</v>
      </c>
      <c r="L91" t="str">
        <f t="shared" si="5"/>
        <v>None</v>
      </c>
      <c r="M91" s="6" t="str">
        <f t="shared" si="7"/>
        <v>PI.IC.NA.010219.01</v>
      </c>
      <c r="N91" s="6"/>
      <c r="O91" s="6" t="str">
        <f t="shared" si="8"/>
        <v>PH.IC.NA.010219.01</v>
      </c>
      <c r="Q91" s="6" t="str">
        <f t="shared" si="9"/>
        <v>CL.IC.NA.010219.01</v>
      </c>
    </row>
    <row r="92" spans="1:39" ht="15">
      <c r="A92" t="s">
        <v>6881</v>
      </c>
      <c r="C92" s="1" t="s">
        <v>12175</v>
      </c>
      <c r="E92" s="1" t="s">
        <v>12430</v>
      </c>
      <c r="F92" t="s">
        <v>7312</v>
      </c>
      <c r="G92" t="s">
        <v>7333</v>
      </c>
      <c r="H92" s="1" t="s">
        <v>7228</v>
      </c>
      <c r="I92" t="s">
        <v>6926</v>
      </c>
      <c r="J92" s="5" t="str">
        <f t="shared" si="6"/>
        <v>IC.NA.010220</v>
      </c>
      <c r="K92" s="1" t="s">
        <v>12175</v>
      </c>
      <c r="L92" t="str">
        <f t="shared" si="5"/>
        <v>DISPOSITION</v>
      </c>
      <c r="M92" s="6" t="str">
        <f t="shared" si="7"/>
        <v>PI.IC.NA.010220.01</v>
      </c>
      <c r="N92" s="6"/>
      <c r="O92" s="6" t="str">
        <f t="shared" si="8"/>
        <v>PH.IC.NA.010220.01</v>
      </c>
      <c r="Q92" s="6" t="str">
        <f t="shared" si="9"/>
        <v>CL.IC.NA.010220.01</v>
      </c>
    </row>
    <row r="93" spans="1:39" ht="15">
      <c r="A93" t="s">
        <v>6881</v>
      </c>
      <c r="C93" s="1" t="s">
        <v>12175</v>
      </c>
      <c r="E93" s="1" t="s">
        <v>12430</v>
      </c>
      <c r="F93" t="s">
        <v>7312</v>
      </c>
      <c r="G93" t="s">
        <v>6927</v>
      </c>
      <c r="H93" s="1" t="s">
        <v>8039</v>
      </c>
      <c r="I93" t="s">
        <v>6929</v>
      </c>
      <c r="J93" s="5" t="str">
        <f t="shared" si="6"/>
        <v>IC.NA.010221</v>
      </c>
      <c r="K93" s="1" t="s">
        <v>12175</v>
      </c>
      <c r="L93" t="str">
        <f t="shared" si="5"/>
        <v>Sent to secure location</v>
      </c>
      <c r="M93" s="6" t="str">
        <f t="shared" si="7"/>
        <v>PI.IC.NA.010221.01</v>
      </c>
      <c r="N93" s="6"/>
      <c r="O93" s="6" t="str">
        <f t="shared" si="8"/>
        <v>PH.IC.NA.010221.01</v>
      </c>
      <c r="Q93" s="6" t="str">
        <f t="shared" si="9"/>
        <v>CL.IC.NA.010221.01</v>
      </c>
    </row>
    <row r="94" spans="1:39" ht="15">
      <c r="A94" t="s">
        <v>6881</v>
      </c>
      <c r="C94" s="1" t="s">
        <v>12175</v>
      </c>
      <c r="E94" s="1" t="s">
        <v>12430</v>
      </c>
      <c r="F94" t="s">
        <v>7312</v>
      </c>
      <c r="G94" t="s">
        <v>7334</v>
      </c>
      <c r="H94" s="1" t="s">
        <v>7874</v>
      </c>
      <c r="I94" t="s">
        <v>6932</v>
      </c>
      <c r="J94" s="5" t="str">
        <f t="shared" si="6"/>
        <v>IC.NA.010222</v>
      </c>
      <c r="K94" s="1" t="s">
        <v>12175</v>
      </c>
      <c r="L94" t="str">
        <f t="shared" si="5"/>
        <v>Kept at bedside per patient</v>
      </c>
      <c r="M94" s="6" t="str">
        <f t="shared" si="7"/>
        <v>PI.IC.NA.010222.01</v>
      </c>
      <c r="N94" s="6"/>
      <c r="O94" s="6" t="str">
        <f t="shared" si="8"/>
        <v>PH.IC.NA.010222.01</v>
      </c>
      <c r="Q94" s="6" t="str">
        <f t="shared" si="9"/>
        <v>CL.IC.NA.010222.01</v>
      </c>
    </row>
    <row r="95" spans="1:39" s="45" customFormat="1" ht="15">
      <c r="A95" s="45" t="s">
        <v>6881</v>
      </c>
      <c r="C95" s="40" t="s">
        <v>12175</v>
      </c>
      <c r="E95" s="40" t="s">
        <v>115</v>
      </c>
      <c r="F95" s="45" t="s">
        <v>7312</v>
      </c>
      <c r="G95" s="45" t="s">
        <v>6994</v>
      </c>
      <c r="H95" s="40" t="s">
        <v>7876</v>
      </c>
      <c r="I95" s="45" t="s">
        <v>6921</v>
      </c>
      <c r="J95" s="37" t="str">
        <f t="shared" ref="J95" si="10">CONCATENATE("IC.NA.",C95,E95,H95)</f>
        <v>IC.NA.010223</v>
      </c>
      <c r="K95" s="40" t="s">
        <v>12175</v>
      </c>
      <c r="L95" s="45" t="str">
        <f t="shared" ref="L95" si="11">G95</f>
        <v>Sent home with: specify</v>
      </c>
      <c r="M95" s="44" t="str">
        <f t="shared" ref="M95" si="12">CONCATENATE("PI.",J95,".",K95)</f>
        <v>PI.IC.NA.010223.01</v>
      </c>
      <c r="N95" s="44"/>
      <c r="O95" s="44" t="str">
        <f t="shared" ref="O95" si="13">CONCATENATE("PH.",J95,".",K95)</f>
        <v>PH.IC.NA.010223.01</v>
      </c>
      <c r="Q95" s="44" t="str">
        <f t="shared" ref="Q95" si="14">CONCATENATE("CL.",J95,".",K95)</f>
        <v>CL.IC.NA.010223.01</v>
      </c>
    </row>
    <row r="96" spans="1:39" ht="15">
      <c r="A96" t="s">
        <v>6881</v>
      </c>
      <c r="C96" s="1" t="s">
        <v>12175</v>
      </c>
      <c r="E96" s="1" t="s">
        <v>12430</v>
      </c>
      <c r="F96" t="s">
        <v>7312</v>
      </c>
      <c r="G96" t="s">
        <v>14474</v>
      </c>
      <c r="H96" s="1" t="s">
        <v>6954</v>
      </c>
      <c r="I96" t="s">
        <v>14474</v>
      </c>
      <c r="J96" s="5" t="str">
        <f t="shared" si="6"/>
        <v>IC.NA.010252</v>
      </c>
      <c r="K96" s="1" t="s">
        <v>12175</v>
      </c>
      <c r="L96" t="str">
        <f t="shared" si="5"/>
        <v>Charger</v>
      </c>
      <c r="M96" s="6" t="str">
        <f t="shared" si="7"/>
        <v>PI.IC.NA.010252.01</v>
      </c>
      <c r="N96" s="6"/>
      <c r="O96" s="6" t="str">
        <f t="shared" si="8"/>
        <v>PH.IC.NA.010252.01</v>
      </c>
      <c r="Q96" s="6" t="str">
        <f t="shared" si="9"/>
        <v>CL.IC.NA.010252.01</v>
      </c>
      <c r="AL96" t="s">
        <v>12773</v>
      </c>
      <c r="AM96">
        <v>1721</v>
      </c>
    </row>
    <row r="97" spans="1:17" ht="15">
      <c r="A97" t="s">
        <v>6881</v>
      </c>
      <c r="C97" s="1" t="s">
        <v>12175</v>
      </c>
      <c r="D97" t="s">
        <v>816</v>
      </c>
      <c r="E97" s="1" t="s">
        <v>12430</v>
      </c>
      <c r="F97" t="s">
        <v>6809</v>
      </c>
      <c r="G97" t="s">
        <v>12451</v>
      </c>
      <c r="H97" s="1" t="s">
        <v>7055</v>
      </c>
      <c r="I97" t="s">
        <v>12451</v>
      </c>
      <c r="J97" s="5" t="str">
        <f t="shared" si="6"/>
        <v>IC.NA.010224</v>
      </c>
      <c r="K97" s="1" t="s">
        <v>12175</v>
      </c>
      <c r="L97" t="str">
        <f t="shared" si="5"/>
        <v>Belt</v>
      </c>
      <c r="M97" s="6" t="str">
        <f t="shared" si="7"/>
        <v>PI.IC.NA.010224.01</v>
      </c>
      <c r="N97" s="6"/>
      <c r="O97" s="6" t="str">
        <f t="shared" si="8"/>
        <v>PH.IC.NA.010224.01</v>
      </c>
      <c r="Q97" s="6" t="str">
        <f t="shared" si="9"/>
        <v>CL.IC.NA.010224.01</v>
      </c>
    </row>
    <row r="98" spans="1:17" ht="15">
      <c r="A98" t="s">
        <v>6881</v>
      </c>
      <c r="C98" s="1" t="s">
        <v>12175</v>
      </c>
      <c r="E98" s="1" t="s">
        <v>12430</v>
      </c>
      <c r="F98" t="s">
        <v>6809</v>
      </c>
      <c r="G98" t="s">
        <v>6810</v>
      </c>
      <c r="H98" s="1" t="s">
        <v>5849</v>
      </c>
      <c r="I98" t="s">
        <v>6810</v>
      </c>
      <c r="J98" s="5" t="str">
        <f t="shared" si="6"/>
        <v>IC.NA.010225</v>
      </c>
      <c r="K98" s="1" t="s">
        <v>12175</v>
      </c>
      <c r="L98" t="str">
        <f t="shared" si="5"/>
        <v>Boots</v>
      </c>
      <c r="M98" s="6" t="str">
        <f t="shared" si="7"/>
        <v>PI.IC.NA.010225.01</v>
      </c>
      <c r="N98" s="6"/>
      <c r="O98" s="6" t="str">
        <f t="shared" si="8"/>
        <v>PH.IC.NA.010225.01</v>
      </c>
      <c r="Q98" s="6" t="str">
        <f t="shared" si="9"/>
        <v>CL.IC.NA.010225.01</v>
      </c>
    </row>
    <row r="99" spans="1:17" ht="15">
      <c r="A99" t="s">
        <v>6881</v>
      </c>
      <c r="C99" s="1" t="s">
        <v>12175</v>
      </c>
      <c r="E99" s="1" t="s">
        <v>12430</v>
      </c>
      <c r="F99" t="s">
        <v>6809</v>
      </c>
      <c r="G99" t="s">
        <v>6811</v>
      </c>
      <c r="H99" s="1" t="s">
        <v>4249</v>
      </c>
      <c r="I99" t="s">
        <v>6811</v>
      </c>
      <c r="J99" s="5" t="str">
        <f t="shared" si="6"/>
        <v>IC.NA.010226</v>
      </c>
      <c r="K99" s="1" t="s">
        <v>12175</v>
      </c>
      <c r="L99" t="str">
        <f t="shared" si="5"/>
        <v>Bras</v>
      </c>
      <c r="M99" s="6" t="str">
        <f t="shared" si="7"/>
        <v>PI.IC.NA.010226.01</v>
      </c>
      <c r="N99" s="6"/>
      <c r="O99" s="6" t="str">
        <f t="shared" si="8"/>
        <v>PH.IC.NA.010226.01</v>
      </c>
      <c r="Q99" s="6" t="str">
        <f t="shared" si="9"/>
        <v>CL.IC.NA.010226.01</v>
      </c>
    </row>
    <row r="100" spans="1:17" ht="15">
      <c r="A100" t="s">
        <v>6881</v>
      </c>
      <c r="C100" s="1" t="s">
        <v>12175</v>
      </c>
      <c r="E100" s="1" t="s">
        <v>12430</v>
      </c>
      <c r="F100" t="s">
        <v>6809</v>
      </c>
      <c r="G100" t="s">
        <v>6812</v>
      </c>
      <c r="H100" s="1" t="s">
        <v>7686</v>
      </c>
      <c r="I100" t="s">
        <v>6812</v>
      </c>
      <c r="J100" s="5" t="str">
        <f t="shared" si="6"/>
        <v>IC.NA.010227</v>
      </c>
      <c r="K100" s="1" t="s">
        <v>12175</v>
      </c>
      <c r="L100" t="str">
        <f t="shared" si="5"/>
        <v>Coats</v>
      </c>
      <c r="M100" s="6" t="str">
        <f t="shared" si="7"/>
        <v>PI.IC.NA.010227.01</v>
      </c>
      <c r="N100" s="6"/>
      <c r="O100" s="6" t="str">
        <f t="shared" si="8"/>
        <v>PH.IC.NA.010227.01</v>
      </c>
      <c r="Q100" s="6" t="str">
        <f t="shared" si="9"/>
        <v>CL.IC.NA.010227.01</v>
      </c>
    </row>
    <row r="101" spans="1:17" ht="15">
      <c r="A101" t="s">
        <v>6881</v>
      </c>
      <c r="C101" s="1" t="s">
        <v>12175</v>
      </c>
      <c r="E101" s="1" t="s">
        <v>12430</v>
      </c>
      <c r="F101" t="s">
        <v>6809</v>
      </c>
      <c r="G101" t="s">
        <v>6813</v>
      </c>
      <c r="H101" s="1" t="s">
        <v>7689</v>
      </c>
      <c r="I101" t="s">
        <v>6813</v>
      </c>
      <c r="J101" s="5" t="str">
        <f t="shared" si="6"/>
        <v>IC.NA.010228</v>
      </c>
      <c r="K101" s="1" t="s">
        <v>12175</v>
      </c>
      <c r="L101" t="str">
        <f t="shared" si="5"/>
        <v>Hat</v>
      </c>
      <c r="M101" s="6" t="str">
        <f t="shared" si="7"/>
        <v>PI.IC.NA.010228.01</v>
      </c>
      <c r="N101" s="6"/>
      <c r="O101" s="6" t="str">
        <f t="shared" si="8"/>
        <v>PH.IC.NA.010228.01</v>
      </c>
      <c r="Q101" s="6" t="str">
        <f t="shared" si="9"/>
        <v>CL.IC.NA.010228.01</v>
      </c>
    </row>
    <row r="102" spans="1:17" ht="15">
      <c r="A102" t="s">
        <v>6881</v>
      </c>
      <c r="C102" s="1" t="s">
        <v>12175</v>
      </c>
      <c r="E102" s="1" t="s">
        <v>12430</v>
      </c>
      <c r="F102" t="s">
        <v>6809</v>
      </c>
      <c r="G102" t="s">
        <v>6814</v>
      </c>
      <c r="H102" s="1" t="s">
        <v>7532</v>
      </c>
      <c r="I102" t="s">
        <v>6814</v>
      </c>
      <c r="J102" s="5" t="str">
        <f t="shared" si="6"/>
        <v>IC.NA.010229</v>
      </c>
      <c r="K102" s="1" t="s">
        <v>12175</v>
      </c>
      <c r="L102" t="str">
        <f t="shared" si="5"/>
        <v>Jacket</v>
      </c>
      <c r="M102" s="6" t="str">
        <f t="shared" si="7"/>
        <v>PI.IC.NA.010229.01</v>
      </c>
      <c r="N102" s="6"/>
      <c r="O102" s="6" t="str">
        <f t="shared" si="8"/>
        <v>PH.IC.NA.010229.01</v>
      </c>
      <c r="Q102" s="6" t="str">
        <f t="shared" si="9"/>
        <v>CL.IC.NA.010229.01</v>
      </c>
    </row>
    <row r="103" spans="1:17" ht="15">
      <c r="A103" t="s">
        <v>6881</v>
      </c>
      <c r="C103" s="1" t="s">
        <v>12175</v>
      </c>
      <c r="E103" s="1" t="s">
        <v>12182</v>
      </c>
      <c r="F103" t="s">
        <v>6809</v>
      </c>
      <c r="G103" t="s">
        <v>7033</v>
      </c>
      <c r="H103" s="1" t="s">
        <v>7537</v>
      </c>
      <c r="I103" t="s">
        <v>7033</v>
      </c>
      <c r="J103" s="5" t="str">
        <f t="shared" si="6"/>
        <v>IC.NA.010230</v>
      </c>
      <c r="K103" s="1" t="s">
        <v>12175</v>
      </c>
      <c r="L103" t="str">
        <f t="shared" si="5"/>
        <v>Pants</v>
      </c>
      <c r="M103" s="6" t="str">
        <f t="shared" si="7"/>
        <v>PI.IC.NA.010230.01</v>
      </c>
      <c r="N103" s="6"/>
      <c r="O103" s="6" t="str">
        <f t="shared" si="8"/>
        <v>PH.IC.NA.010230.01</v>
      </c>
      <c r="Q103" s="6" t="str">
        <f t="shared" si="9"/>
        <v>CL.IC.NA.010230.01</v>
      </c>
    </row>
    <row r="104" spans="1:17" ht="15">
      <c r="A104" t="s">
        <v>6881</v>
      </c>
      <c r="C104" s="1" t="s">
        <v>12175</v>
      </c>
      <c r="E104" s="1" t="s">
        <v>12430</v>
      </c>
      <c r="F104" t="s">
        <v>6809</v>
      </c>
      <c r="G104" t="s">
        <v>7034</v>
      </c>
      <c r="H104" s="1" t="s">
        <v>7544</v>
      </c>
      <c r="I104" t="s">
        <v>7034</v>
      </c>
      <c r="J104" s="5" t="str">
        <f t="shared" si="6"/>
        <v>IC.NA.010231</v>
      </c>
      <c r="K104" s="1" t="s">
        <v>12175</v>
      </c>
      <c r="L104" t="str">
        <f t="shared" si="5"/>
        <v>Shirt</v>
      </c>
      <c r="M104" s="6" t="str">
        <f t="shared" si="7"/>
        <v>PI.IC.NA.010231.01</v>
      </c>
      <c r="N104" s="6"/>
      <c r="O104" s="6" t="str">
        <f t="shared" si="8"/>
        <v>PH.IC.NA.010231.01</v>
      </c>
      <c r="Q104" s="6" t="str">
        <f t="shared" si="9"/>
        <v>CL.IC.NA.010231.01</v>
      </c>
    </row>
    <row r="105" spans="1:17" ht="15">
      <c r="A105" t="s">
        <v>6881</v>
      </c>
      <c r="C105" s="1" t="s">
        <v>12175</v>
      </c>
      <c r="E105" s="1" t="s">
        <v>12430</v>
      </c>
      <c r="F105" t="s">
        <v>6809</v>
      </c>
      <c r="G105" t="s">
        <v>7035</v>
      </c>
      <c r="H105" s="1" t="s">
        <v>7547</v>
      </c>
      <c r="I105" t="s">
        <v>7035</v>
      </c>
      <c r="J105" s="5" t="str">
        <f t="shared" si="6"/>
        <v>IC.NA.010232</v>
      </c>
      <c r="K105" s="1" t="s">
        <v>12175</v>
      </c>
      <c r="L105" t="str">
        <f t="shared" si="5"/>
        <v>Shoes</v>
      </c>
      <c r="M105" s="6" t="str">
        <f t="shared" si="7"/>
        <v>PI.IC.NA.010232.01</v>
      </c>
      <c r="N105" s="6"/>
      <c r="O105" s="6" t="str">
        <f t="shared" si="8"/>
        <v>PH.IC.NA.010232.01</v>
      </c>
      <c r="Q105" s="6" t="str">
        <f t="shared" si="9"/>
        <v>CL.IC.NA.010232.01</v>
      </c>
    </row>
    <row r="106" spans="1:17" ht="15">
      <c r="A106" t="s">
        <v>6881</v>
      </c>
      <c r="C106" s="1" t="s">
        <v>12175</v>
      </c>
      <c r="E106" s="1" t="s">
        <v>12430</v>
      </c>
      <c r="F106" t="s">
        <v>6809</v>
      </c>
      <c r="G106" t="s">
        <v>6857</v>
      </c>
      <c r="H106" s="1" t="s">
        <v>7163</v>
      </c>
      <c r="I106" t="s">
        <v>6857</v>
      </c>
      <c r="J106" s="5" t="str">
        <f t="shared" si="6"/>
        <v>IC.NA.010233</v>
      </c>
      <c r="K106" s="1" t="s">
        <v>12175</v>
      </c>
      <c r="L106" t="str">
        <f t="shared" si="5"/>
        <v>Sneakers</v>
      </c>
      <c r="M106" s="6" t="str">
        <f t="shared" si="7"/>
        <v>PI.IC.NA.010233.01</v>
      </c>
      <c r="N106" s="6"/>
      <c r="O106" s="6" t="str">
        <f t="shared" si="8"/>
        <v>PH.IC.NA.010233.01</v>
      </c>
      <c r="Q106" s="6" t="str">
        <f t="shared" si="9"/>
        <v>CL.IC.NA.010233.01</v>
      </c>
    </row>
    <row r="107" spans="1:17" ht="15">
      <c r="A107" t="s">
        <v>6881</v>
      </c>
      <c r="C107" s="1" t="s">
        <v>12175</v>
      </c>
      <c r="E107" s="1" t="s">
        <v>12430</v>
      </c>
      <c r="F107" t="s">
        <v>6809</v>
      </c>
      <c r="G107" t="s">
        <v>6858</v>
      </c>
      <c r="H107" s="1" t="s">
        <v>8320</v>
      </c>
      <c r="I107" t="s">
        <v>6858</v>
      </c>
      <c r="J107" s="5" t="str">
        <f t="shared" si="6"/>
        <v>IC.NA.010234</v>
      </c>
      <c r="K107" s="1" t="s">
        <v>12175</v>
      </c>
      <c r="L107" t="str">
        <f t="shared" si="5"/>
        <v>Socks</v>
      </c>
      <c r="M107" s="6" t="str">
        <f t="shared" si="7"/>
        <v>PI.IC.NA.010234.01</v>
      </c>
      <c r="N107" s="6"/>
      <c r="O107" s="6" t="str">
        <f t="shared" si="8"/>
        <v>PH.IC.NA.010234.01</v>
      </c>
      <c r="Q107" s="6" t="str">
        <f t="shared" si="9"/>
        <v>CL.IC.NA.010234.01</v>
      </c>
    </row>
    <row r="108" spans="1:17" ht="15">
      <c r="A108" t="s">
        <v>6881</v>
      </c>
      <c r="C108" s="1" t="s">
        <v>12175</v>
      </c>
      <c r="E108" s="1" t="s">
        <v>12430</v>
      </c>
      <c r="F108" t="s">
        <v>6809</v>
      </c>
      <c r="G108" t="s">
        <v>6859</v>
      </c>
      <c r="H108" s="1" t="s">
        <v>8516</v>
      </c>
      <c r="I108" t="s">
        <v>6859</v>
      </c>
      <c r="J108" s="5" t="str">
        <f t="shared" si="6"/>
        <v>IC.NA.010235</v>
      </c>
      <c r="K108" s="1" t="s">
        <v>12175</v>
      </c>
      <c r="L108" t="str">
        <f t="shared" si="5"/>
        <v>Sweater</v>
      </c>
      <c r="M108" s="6" t="str">
        <f t="shared" si="7"/>
        <v>PI.IC.NA.010235.01</v>
      </c>
      <c r="N108" s="6"/>
      <c r="O108" s="6" t="str">
        <f t="shared" si="8"/>
        <v>PH.IC.NA.010235.01</v>
      </c>
      <c r="Q108" s="6" t="str">
        <f t="shared" si="9"/>
        <v>CL.IC.NA.010235.01</v>
      </c>
    </row>
    <row r="109" spans="1:17" ht="15">
      <c r="A109" t="s">
        <v>6881</v>
      </c>
      <c r="C109" s="1" t="s">
        <v>12175</v>
      </c>
      <c r="E109" s="1" t="s">
        <v>12430</v>
      </c>
      <c r="F109" t="s">
        <v>6809</v>
      </c>
      <c r="G109" t="s">
        <v>7042</v>
      </c>
      <c r="H109" s="1" t="s">
        <v>8783</v>
      </c>
      <c r="I109" t="s">
        <v>7042</v>
      </c>
      <c r="J109" s="5" t="str">
        <f t="shared" si="6"/>
        <v>IC.NA.010236</v>
      </c>
      <c r="K109" s="1" t="s">
        <v>12175</v>
      </c>
      <c r="L109" t="str">
        <f t="shared" si="5"/>
        <v>Sweatpants</v>
      </c>
      <c r="M109" s="6" t="str">
        <f t="shared" si="7"/>
        <v>PI.IC.NA.010236.01</v>
      </c>
      <c r="N109" s="6"/>
      <c r="O109" s="6" t="str">
        <f t="shared" si="8"/>
        <v>PH.IC.NA.010236.01</v>
      </c>
      <c r="Q109" s="6" t="str">
        <f t="shared" si="9"/>
        <v>CL.IC.NA.010236.01</v>
      </c>
    </row>
    <row r="110" spans="1:17" ht="15">
      <c r="A110" t="s">
        <v>6881</v>
      </c>
      <c r="C110" s="1" t="s">
        <v>12175</v>
      </c>
      <c r="E110" s="1" t="s">
        <v>12430</v>
      </c>
      <c r="F110" t="s">
        <v>6809</v>
      </c>
      <c r="G110" t="s">
        <v>7219</v>
      </c>
      <c r="H110" s="1" t="s">
        <v>8912</v>
      </c>
      <c r="I110" t="s">
        <v>7219</v>
      </c>
      <c r="J110" s="5" t="str">
        <f t="shared" si="6"/>
        <v>IC.NA.010237</v>
      </c>
      <c r="K110" s="1" t="s">
        <v>12175</v>
      </c>
      <c r="L110" t="str">
        <f t="shared" si="5"/>
        <v>Sweatshirt</v>
      </c>
      <c r="M110" s="6" t="str">
        <f t="shared" si="7"/>
        <v>PI.IC.NA.010237.01</v>
      </c>
      <c r="N110" s="6"/>
      <c r="O110" s="6" t="str">
        <f t="shared" si="8"/>
        <v>PH.IC.NA.010237.01</v>
      </c>
      <c r="Q110" s="6" t="str">
        <f t="shared" si="9"/>
        <v>CL.IC.NA.010237.01</v>
      </c>
    </row>
    <row r="111" spans="1:17" ht="15">
      <c r="A111" t="s">
        <v>6881</v>
      </c>
      <c r="C111" s="1" t="s">
        <v>12175</v>
      </c>
      <c r="E111" s="1" t="s">
        <v>12430</v>
      </c>
      <c r="F111" t="s">
        <v>6809</v>
      </c>
      <c r="G111" t="s">
        <v>7220</v>
      </c>
      <c r="H111" s="1" t="s">
        <v>5983</v>
      </c>
      <c r="I111" t="s">
        <v>7220</v>
      </c>
      <c r="J111" s="5" t="str">
        <f t="shared" si="6"/>
        <v>IC.NA.010238</v>
      </c>
      <c r="K111" s="1" t="s">
        <v>12175</v>
      </c>
      <c r="L111" t="str">
        <f t="shared" si="5"/>
        <v>Underwear</v>
      </c>
      <c r="M111" s="6" t="str">
        <f t="shared" si="7"/>
        <v>PI.IC.NA.010238.01</v>
      </c>
      <c r="N111" s="6"/>
      <c r="O111" s="6" t="str">
        <f t="shared" si="8"/>
        <v>PH.IC.NA.010238.01</v>
      </c>
      <c r="Q111" s="6" t="str">
        <f t="shared" si="9"/>
        <v>CL.IC.NA.010238.01</v>
      </c>
    </row>
    <row r="112" spans="1:17" ht="15">
      <c r="A112" t="s">
        <v>6881</v>
      </c>
      <c r="C112" s="1" t="s">
        <v>12175</v>
      </c>
      <c r="E112" s="1" t="s">
        <v>12430</v>
      </c>
      <c r="F112" t="s">
        <v>6809</v>
      </c>
      <c r="G112" t="s">
        <v>7015</v>
      </c>
      <c r="H112" s="1" t="s">
        <v>6127</v>
      </c>
      <c r="I112" t="s">
        <v>7016</v>
      </c>
      <c r="J112" s="5" t="str">
        <f t="shared" si="6"/>
        <v>IC.NA.010239</v>
      </c>
      <c r="K112" s="1" t="s">
        <v>12175</v>
      </c>
      <c r="L112" t="str">
        <f t="shared" si="5"/>
        <v>Tee-Shirt</v>
      </c>
      <c r="M112" s="6" t="str">
        <f t="shared" si="7"/>
        <v>PI.IC.NA.010239.01</v>
      </c>
      <c r="N112" s="6"/>
      <c r="O112" s="6" t="str">
        <f t="shared" si="8"/>
        <v>PH.IC.NA.010239.01</v>
      </c>
      <c r="Q112" s="6" t="str">
        <f t="shared" si="9"/>
        <v>CL.IC.NA.010239.01</v>
      </c>
    </row>
    <row r="113" spans="1:39" ht="15">
      <c r="A113" t="s">
        <v>6881</v>
      </c>
      <c r="C113" s="1" t="s">
        <v>12175</v>
      </c>
      <c r="E113" s="1" t="s">
        <v>12430</v>
      </c>
      <c r="F113" t="s">
        <v>6809</v>
      </c>
      <c r="G113" t="s">
        <v>10478</v>
      </c>
      <c r="H113" s="1" t="s">
        <v>2887</v>
      </c>
      <c r="I113" t="s">
        <v>12437</v>
      </c>
      <c r="J113" s="5" t="str">
        <f t="shared" si="6"/>
        <v>IC.NA.010240</v>
      </c>
      <c r="K113" s="1" t="s">
        <v>12175</v>
      </c>
      <c r="L113" t="str">
        <f t="shared" si="5"/>
        <v>Other: specify</v>
      </c>
      <c r="M113" s="6" t="str">
        <f t="shared" si="7"/>
        <v>PI.IC.NA.010240.01</v>
      </c>
      <c r="N113" s="6"/>
      <c r="O113" s="6" t="str">
        <f t="shared" si="8"/>
        <v>PH.IC.NA.010240.01</v>
      </c>
      <c r="Q113" s="6" t="str">
        <f t="shared" si="9"/>
        <v>CL.IC.NA.010240.01</v>
      </c>
    </row>
    <row r="114" spans="1:39" ht="15">
      <c r="A114" t="s">
        <v>6881</v>
      </c>
      <c r="C114" s="1" t="s">
        <v>12175</v>
      </c>
      <c r="D114" t="s">
        <v>817</v>
      </c>
      <c r="E114" s="1" t="s">
        <v>12430</v>
      </c>
      <c r="F114" t="s">
        <v>7017</v>
      </c>
      <c r="G114" t="s">
        <v>7018</v>
      </c>
      <c r="H114" s="1" t="s">
        <v>7019</v>
      </c>
      <c r="I114" t="s">
        <v>7020</v>
      </c>
      <c r="J114" s="5" t="str">
        <f t="shared" si="6"/>
        <v>IC.NA.010241</v>
      </c>
      <c r="K114" s="1" t="s">
        <v>12175</v>
      </c>
      <c r="L114" t="str">
        <f t="shared" si="5"/>
        <v>Spouse or significant other</v>
      </c>
      <c r="M114" s="6" t="str">
        <f t="shared" si="7"/>
        <v>PI.IC.NA.010241.01</v>
      </c>
      <c r="N114" s="6"/>
      <c r="O114" s="6" t="str">
        <f t="shared" si="8"/>
        <v>PH.IC.NA.010241.01</v>
      </c>
      <c r="Q114" s="6" t="str">
        <f t="shared" si="9"/>
        <v>CL.IC.NA.010241.01</v>
      </c>
    </row>
    <row r="115" spans="1:39" ht="15">
      <c r="A115" t="s">
        <v>6881</v>
      </c>
      <c r="C115" s="1" t="s">
        <v>12175</v>
      </c>
      <c r="E115" s="1" t="s">
        <v>12430</v>
      </c>
      <c r="F115" t="s">
        <v>7017</v>
      </c>
      <c r="G115" t="s">
        <v>7021</v>
      </c>
      <c r="H115" s="1" t="s">
        <v>7022</v>
      </c>
      <c r="I115" t="s">
        <v>7021</v>
      </c>
      <c r="J115" s="5" t="str">
        <f t="shared" si="6"/>
        <v>IC.NA.010242</v>
      </c>
      <c r="K115" s="1" t="s">
        <v>12175</v>
      </c>
      <c r="L115" t="str">
        <f t="shared" si="5"/>
        <v>Family</v>
      </c>
      <c r="M115" s="6" t="str">
        <f t="shared" si="7"/>
        <v>PI.IC.NA.010242.01</v>
      </c>
      <c r="N115" s="6"/>
      <c r="O115" s="6" t="str">
        <f t="shared" si="8"/>
        <v>PH.IC.NA.010242.01</v>
      </c>
      <c r="Q115" s="6" t="str">
        <f t="shared" si="9"/>
        <v>CL.IC.NA.010242.01</v>
      </c>
    </row>
    <row r="116" spans="1:39" ht="15">
      <c r="A116" t="s">
        <v>6881</v>
      </c>
      <c r="C116" s="1" t="s">
        <v>12175</v>
      </c>
      <c r="E116" s="1" t="s">
        <v>12430</v>
      </c>
      <c r="F116" t="s">
        <v>7017</v>
      </c>
      <c r="G116" t="s">
        <v>6844</v>
      </c>
      <c r="H116" s="1" t="s">
        <v>2841</v>
      </c>
      <c r="I116" t="s">
        <v>6845</v>
      </c>
      <c r="J116" s="5" t="str">
        <f t="shared" si="6"/>
        <v>IC.NA.010243</v>
      </c>
      <c r="K116" s="1" t="s">
        <v>12175</v>
      </c>
      <c r="L116" t="str">
        <f t="shared" si="5"/>
        <v>Support person: specify</v>
      </c>
      <c r="M116" s="6" t="str">
        <f t="shared" si="7"/>
        <v>PI.IC.NA.010243.01</v>
      </c>
      <c r="N116" s="6"/>
      <c r="O116" s="6" t="str">
        <f t="shared" si="8"/>
        <v>PH.IC.NA.010243.01</v>
      </c>
      <c r="Q116" s="6" t="str">
        <f t="shared" si="9"/>
        <v>CL.IC.NA.010243.01</v>
      </c>
    </row>
    <row r="117" spans="1:39" ht="15">
      <c r="A117" t="s">
        <v>6881</v>
      </c>
      <c r="C117" s="1" t="s">
        <v>12175</v>
      </c>
      <c r="D117" t="s">
        <v>818</v>
      </c>
      <c r="E117" s="1" t="s">
        <v>12430</v>
      </c>
      <c r="F117" t="s">
        <v>6846</v>
      </c>
      <c r="G117" t="s">
        <v>6646</v>
      </c>
      <c r="H117" s="1" t="s">
        <v>6957</v>
      </c>
      <c r="I117" t="s">
        <v>6846</v>
      </c>
      <c r="J117" s="5" t="str">
        <f t="shared" si="6"/>
        <v>IC.NA.010244</v>
      </c>
      <c r="K117" s="1" t="s">
        <v>12175</v>
      </c>
      <c r="L117" t="str">
        <f t="shared" si="5"/>
        <v>Computers: describe</v>
      </c>
      <c r="M117" s="6" t="str">
        <f t="shared" si="7"/>
        <v>PI.IC.NA.010244.01</v>
      </c>
      <c r="N117" s="6"/>
      <c r="O117" s="6" t="str">
        <f t="shared" si="8"/>
        <v>PH.IC.NA.010244.01</v>
      </c>
      <c r="Q117" s="6" t="str">
        <f t="shared" si="9"/>
        <v>CL.IC.NA.010244.01</v>
      </c>
    </row>
    <row r="118" spans="1:39" ht="15">
      <c r="A118" t="s">
        <v>6881</v>
      </c>
      <c r="C118" s="1" t="s">
        <v>12175</v>
      </c>
      <c r="E118" s="1" t="s">
        <v>12430</v>
      </c>
      <c r="F118" t="s">
        <v>6846</v>
      </c>
      <c r="G118" t="s">
        <v>12157</v>
      </c>
      <c r="H118" s="1" t="s">
        <v>6960</v>
      </c>
      <c r="I118" t="s">
        <v>12171</v>
      </c>
      <c r="J118" s="5" t="str">
        <f t="shared" si="6"/>
        <v>IC.NA.010245</v>
      </c>
      <c r="K118" s="1" t="s">
        <v>12175</v>
      </c>
      <c r="L118" t="str">
        <f t="shared" si="5"/>
        <v>None</v>
      </c>
      <c r="M118" s="6" t="str">
        <f t="shared" si="7"/>
        <v>PI.IC.NA.010245.01</v>
      </c>
      <c r="N118" s="6"/>
      <c r="O118" s="6" t="str">
        <f t="shared" si="8"/>
        <v>PH.IC.NA.010245.01</v>
      </c>
      <c r="Q118" s="6" t="str">
        <f t="shared" si="9"/>
        <v>CL.IC.NA.010245.01</v>
      </c>
    </row>
    <row r="119" spans="1:39" ht="15">
      <c r="A119" t="s">
        <v>6881</v>
      </c>
      <c r="C119" s="1" t="s">
        <v>12175</v>
      </c>
      <c r="E119" s="1" t="s">
        <v>12430</v>
      </c>
      <c r="F119" t="s">
        <v>6846</v>
      </c>
      <c r="G119" t="s">
        <v>7333</v>
      </c>
      <c r="H119" s="1" t="s">
        <v>6962</v>
      </c>
      <c r="I119" t="s">
        <v>6926</v>
      </c>
      <c r="J119" s="5" t="str">
        <f t="shared" si="6"/>
        <v>IC.NA.010246</v>
      </c>
      <c r="K119" s="1" t="s">
        <v>12175</v>
      </c>
      <c r="L119" t="str">
        <f t="shared" si="5"/>
        <v>DISPOSITION</v>
      </c>
      <c r="M119" s="6" t="str">
        <f t="shared" si="7"/>
        <v>PI.IC.NA.010246.01</v>
      </c>
      <c r="N119" s="6"/>
      <c r="O119" s="6" t="str">
        <f t="shared" si="8"/>
        <v>PH.IC.NA.010246.01</v>
      </c>
      <c r="Q119" s="6" t="str">
        <f t="shared" si="9"/>
        <v>CL.IC.NA.010246.01</v>
      </c>
    </row>
    <row r="120" spans="1:39" ht="15">
      <c r="A120" t="s">
        <v>6881</v>
      </c>
      <c r="C120" s="1" t="s">
        <v>12175</v>
      </c>
      <c r="E120" s="1" t="s">
        <v>12430</v>
      </c>
      <c r="F120" t="s">
        <v>6846</v>
      </c>
      <c r="G120" t="s">
        <v>6927</v>
      </c>
      <c r="H120" s="1" t="s">
        <v>7137</v>
      </c>
      <c r="I120" t="s">
        <v>6929</v>
      </c>
      <c r="J120" s="5" t="str">
        <f t="shared" si="6"/>
        <v>IC.NA.010247</v>
      </c>
      <c r="K120" s="1" t="s">
        <v>12175</v>
      </c>
      <c r="L120" t="str">
        <f t="shared" si="5"/>
        <v>Sent to secure location</v>
      </c>
      <c r="M120" s="6" t="str">
        <f t="shared" si="7"/>
        <v>PI.IC.NA.010247.01</v>
      </c>
      <c r="N120" s="6"/>
      <c r="O120" s="6" t="str">
        <f t="shared" si="8"/>
        <v>PH.IC.NA.010247.01</v>
      </c>
      <c r="Q120" s="6" t="str">
        <f t="shared" si="9"/>
        <v>CL.IC.NA.010247.01</v>
      </c>
    </row>
    <row r="121" spans="1:39" ht="15">
      <c r="A121" t="s">
        <v>6881</v>
      </c>
      <c r="C121" s="1" t="s">
        <v>12175</v>
      </c>
      <c r="E121" s="1" t="s">
        <v>12430</v>
      </c>
      <c r="F121" t="s">
        <v>6846</v>
      </c>
      <c r="G121" t="s">
        <v>7334</v>
      </c>
      <c r="H121" s="1" t="s">
        <v>6647</v>
      </c>
      <c r="I121" t="s">
        <v>6932</v>
      </c>
      <c r="J121" s="5" t="str">
        <f t="shared" si="6"/>
        <v>IC.NA.010248</v>
      </c>
      <c r="K121" s="1" t="s">
        <v>12175</v>
      </c>
      <c r="L121" t="str">
        <f t="shared" si="5"/>
        <v>Kept at bedside per patient</v>
      </c>
      <c r="M121" s="6" t="str">
        <f t="shared" si="7"/>
        <v>PI.IC.NA.010248.01</v>
      </c>
      <c r="N121" s="6"/>
      <c r="O121" s="6" t="str">
        <f t="shared" si="8"/>
        <v>PH.IC.NA.010248.01</v>
      </c>
      <c r="Q121" s="6" t="str">
        <f t="shared" si="9"/>
        <v>CL.IC.NA.010248.01</v>
      </c>
    </row>
    <row r="122" spans="1:39" s="45" customFormat="1" ht="15">
      <c r="A122" s="45" t="s">
        <v>6881</v>
      </c>
      <c r="C122" s="40" t="s">
        <v>12175</v>
      </c>
      <c r="E122" s="40" t="s">
        <v>115</v>
      </c>
      <c r="F122" s="45" t="s">
        <v>6846</v>
      </c>
      <c r="G122" s="45" t="s">
        <v>6648</v>
      </c>
      <c r="H122" s="40" t="s">
        <v>6649</v>
      </c>
      <c r="I122" s="45" t="s">
        <v>6921</v>
      </c>
      <c r="J122" s="37" t="str">
        <f t="shared" ref="J122" si="15">CONCATENATE("IC.NA.",C122,E122,H122)</f>
        <v>IC.NA.010249</v>
      </c>
      <c r="K122" s="40" t="s">
        <v>12175</v>
      </c>
      <c r="L122" s="45" t="str">
        <f t="shared" ref="L122" si="16">G122</f>
        <v>Sent home with:</v>
      </c>
      <c r="M122" s="44" t="str">
        <f t="shared" ref="M122" si="17">CONCATENATE("PI.",J122,".",K122)</f>
        <v>PI.IC.NA.010249.01</v>
      </c>
      <c r="N122" s="44"/>
      <c r="O122" s="44" t="str">
        <f t="shared" ref="O122" si="18">CONCATENATE("PH.",J122,".",K122)</f>
        <v>PH.IC.NA.010249.01</v>
      </c>
      <c r="Q122" s="44" t="str">
        <f t="shared" ref="Q122" si="19">CONCATENATE("CL.",J122,".",K122)</f>
        <v>CL.IC.NA.010249.01</v>
      </c>
    </row>
    <row r="123" spans="1:39" ht="15">
      <c r="A123" t="s">
        <v>6881</v>
      </c>
      <c r="C123" s="1" t="s">
        <v>12175</v>
      </c>
      <c r="E123" s="1" t="s">
        <v>12430</v>
      </c>
      <c r="F123" t="s">
        <v>6846</v>
      </c>
      <c r="G123" t="s">
        <v>14474</v>
      </c>
      <c r="H123" s="1" t="s">
        <v>14475</v>
      </c>
      <c r="I123" t="s">
        <v>14474</v>
      </c>
      <c r="J123" s="5" t="str">
        <f t="shared" si="6"/>
        <v>IC.NA.010253</v>
      </c>
      <c r="K123" s="1" t="s">
        <v>12175</v>
      </c>
      <c r="L123" t="str">
        <f t="shared" si="5"/>
        <v>Charger</v>
      </c>
      <c r="M123" s="6" t="str">
        <f t="shared" si="7"/>
        <v>PI.IC.NA.010253.01</v>
      </c>
      <c r="N123" s="6"/>
      <c r="O123" s="6" t="str">
        <f t="shared" si="8"/>
        <v>PH.IC.NA.010253.01</v>
      </c>
      <c r="Q123" s="6" t="str">
        <f t="shared" si="9"/>
        <v>CL.IC.NA.010253.01</v>
      </c>
      <c r="AL123" t="s">
        <v>12773</v>
      </c>
      <c r="AM123">
        <v>1721</v>
      </c>
    </row>
    <row r="124" spans="1:39" ht="15">
      <c r="A124" t="s">
        <v>6881</v>
      </c>
      <c r="C124" s="1" t="s">
        <v>12175</v>
      </c>
      <c r="D124" t="s">
        <v>819</v>
      </c>
      <c r="E124" s="1" t="s">
        <v>12430</v>
      </c>
      <c r="F124" t="s">
        <v>6831</v>
      </c>
      <c r="G124" t="s">
        <v>10055</v>
      </c>
      <c r="H124" s="1" t="s">
        <v>6928</v>
      </c>
      <c r="I124" t="s">
        <v>10055</v>
      </c>
      <c r="J124" s="5" t="str">
        <f t="shared" si="6"/>
        <v>IC.NA.010250</v>
      </c>
      <c r="K124" s="1" t="s">
        <v>12175</v>
      </c>
      <c r="L124" t="str">
        <f t="shared" si="5"/>
        <v>No</v>
      </c>
      <c r="M124" s="6" t="str">
        <f t="shared" si="7"/>
        <v>PI.IC.NA.010250.01</v>
      </c>
      <c r="N124" s="6"/>
      <c r="O124" s="6" t="str">
        <f t="shared" si="8"/>
        <v>PH.IC.NA.010250.01</v>
      </c>
      <c r="Q124" s="6" t="str">
        <f t="shared" si="9"/>
        <v>CL.IC.NA.010250.01</v>
      </c>
    </row>
    <row r="125" spans="1:39" ht="15">
      <c r="A125" t="s">
        <v>6881</v>
      </c>
      <c r="C125" s="1" t="s">
        <v>12175</v>
      </c>
      <c r="E125" s="1" t="s">
        <v>12430</v>
      </c>
      <c r="F125" t="s">
        <v>6831</v>
      </c>
      <c r="G125" t="s">
        <v>6832</v>
      </c>
      <c r="H125" s="1" t="s">
        <v>6931</v>
      </c>
      <c r="I125" t="s">
        <v>11846</v>
      </c>
      <c r="J125" s="5" t="str">
        <f t="shared" si="6"/>
        <v>IC.NA.010251</v>
      </c>
      <c r="K125" s="1" t="s">
        <v>12175</v>
      </c>
      <c r="L125" t="str">
        <f t="shared" si="5"/>
        <v>Yes: Describe</v>
      </c>
      <c r="M125" s="6" t="str">
        <f t="shared" si="7"/>
        <v>PI.IC.NA.010251.01</v>
      </c>
      <c r="N125" s="6"/>
      <c r="O125" s="6" t="str">
        <f t="shared" si="8"/>
        <v>PH.IC.NA.010251.01</v>
      </c>
      <c r="Q125" s="6" t="str">
        <f t="shared" si="9"/>
        <v>CL.IC.NA.010251.01</v>
      </c>
    </row>
    <row r="126" spans="1:39" ht="15">
      <c r="A126" t="s">
        <v>6881</v>
      </c>
      <c r="C126" s="1" t="s">
        <v>12175</v>
      </c>
      <c r="D126" t="s">
        <v>820</v>
      </c>
      <c r="E126" s="1" t="s">
        <v>12185</v>
      </c>
      <c r="F126" t="s">
        <v>7696</v>
      </c>
      <c r="G126" t="s">
        <v>12157</v>
      </c>
      <c r="H126" s="11" t="s">
        <v>11848</v>
      </c>
      <c r="I126" t="s">
        <v>12157</v>
      </c>
      <c r="J126" s="5" t="str">
        <f t="shared" si="6"/>
        <v>IC.NA.010301</v>
      </c>
      <c r="K126" s="1" t="s">
        <v>12175</v>
      </c>
      <c r="L126" t="str">
        <f t="shared" si="5"/>
        <v>None</v>
      </c>
      <c r="M126" s="6" t="str">
        <f t="shared" si="7"/>
        <v>PI.IC.NA.010301.01</v>
      </c>
      <c r="N126" s="6"/>
      <c r="O126" s="6" t="str">
        <f t="shared" si="8"/>
        <v>PH.IC.NA.010301.01</v>
      </c>
      <c r="Q126" s="6" t="str">
        <f t="shared" si="9"/>
        <v>CL.IC.NA.010301.01</v>
      </c>
    </row>
    <row r="127" spans="1:39" ht="15">
      <c r="A127" t="s">
        <v>6881</v>
      </c>
      <c r="C127" s="1" t="s">
        <v>12175</v>
      </c>
      <c r="E127" s="1" t="s">
        <v>12185</v>
      </c>
      <c r="F127" t="s">
        <v>7696</v>
      </c>
      <c r="G127" t="s">
        <v>6833</v>
      </c>
      <c r="H127" s="11" t="s">
        <v>12030</v>
      </c>
      <c r="I127" t="s">
        <v>6834</v>
      </c>
      <c r="J127" s="5" t="str">
        <f t="shared" si="6"/>
        <v>IC.NA.010302</v>
      </c>
      <c r="K127" s="1" t="s">
        <v>12175</v>
      </c>
      <c r="L127" t="str">
        <f t="shared" si="5"/>
        <v>Partial upper</v>
      </c>
      <c r="M127" s="6" t="str">
        <f t="shared" si="7"/>
        <v>PI.IC.NA.010302.01</v>
      </c>
      <c r="N127" s="6"/>
      <c r="O127" s="6" t="str">
        <f t="shared" si="8"/>
        <v>PH.IC.NA.010302.01</v>
      </c>
      <c r="Q127" s="6" t="str">
        <f t="shared" si="9"/>
        <v>CL.IC.NA.010302.01</v>
      </c>
    </row>
    <row r="128" spans="1:39" ht="15">
      <c r="A128" t="s">
        <v>6881</v>
      </c>
      <c r="C128" s="1" t="s">
        <v>12175</v>
      </c>
      <c r="E128" s="1" t="s">
        <v>12185</v>
      </c>
      <c r="F128" t="s">
        <v>7696</v>
      </c>
      <c r="G128" t="s">
        <v>6835</v>
      </c>
      <c r="H128" s="11" t="s">
        <v>12032</v>
      </c>
      <c r="I128" t="s">
        <v>6836</v>
      </c>
      <c r="J128" s="5" t="str">
        <f t="shared" si="6"/>
        <v>IC.NA.010303</v>
      </c>
      <c r="K128" s="1" t="s">
        <v>12175</v>
      </c>
      <c r="L128" t="str">
        <f t="shared" si="5"/>
        <v>Partial lower</v>
      </c>
      <c r="M128" s="6" t="str">
        <f t="shared" si="7"/>
        <v>PI.IC.NA.010303.01</v>
      </c>
      <c r="N128" s="6"/>
      <c r="O128" s="6" t="str">
        <f t="shared" si="8"/>
        <v>PH.IC.NA.010303.01</v>
      </c>
      <c r="Q128" s="6" t="str">
        <f t="shared" si="9"/>
        <v>CL.IC.NA.010303.01</v>
      </c>
    </row>
    <row r="129" spans="1:19" ht="15">
      <c r="A129" t="s">
        <v>6881</v>
      </c>
      <c r="C129" s="1" t="s">
        <v>12175</v>
      </c>
      <c r="E129" s="1" t="s">
        <v>12185</v>
      </c>
      <c r="F129" t="s">
        <v>7696</v>
      </c>
      <c r="G129" t="s">
        <v>6837</v>
      </c>
      <c r="H129" s="11" t="s">
        <v>12028</v>
      </c>
      <c r="I129" t="s">
        <v>6838</v>
      </c>
      <c r="J129" s="5" t="str">
        <f t="shared" si="6"/>
        <v>IC.NA.010304</v>
      </c>
      <c r="K129" s="1" t="s">
        <v>12175</v>
      </c>
      <c r="L129" t="str">
        <f t="shared" si="5"/>
        <v>Full upper</v>
      </c>
      <c r="M129" s="6" t="str">
        <f t="shared" si="7"/>
        <v>PI.IC.NA.010304.01</v>
      </c>
      <c r="N129" s="6"/>
      <c r="O129" s="6" t="str">
        <f t="shared" si="8"/>
        <v>PH.IC.NA.010304.01</v>
      </c>
      <c r="Q129" s="6" t="str">
        <f t="shared" si="9"/>
        <v>CL.IC.NA.010304.01</v>
      </c>
    </row>
    <row r="130" spans="1:19" ht="15">
      <c r="A130" t="s">
        <v>6881</v>
      </c>
      <c r="C130" s="1" t="s">
        <v>12175</v>
      </c>
      <c r="E130" s="1" t="s">
        <v>12185</v>
      </c>
      <c r="F130" t="s">
        <v>7696</v>
      </c>
      <c r="G130" t="s">
        <v>6839</v>
      </c>
      <c r="H130" s="11" t="s">
        <v>12210</v>
      </c>
      <c r="I130" t="s">
        <v>6840</v>
      </c>
      <c r="J130" s="5" t="str">
        <f t="shared" si="6"/>
        <v>IC.NA.010305</v>
      </c>
      <c r="K130" s="1" t="s">
        <v>12175</v>
      </c>
      <c r="L130" t="str">
        <f t="shared" si="5"/>
        <v>Full lower</v>
      </c>
      <c r="M130" s="6" t="str">
        <f t="shared" si="7"/>
        <v>PI.IC.NA.010305.01</v>
      </c>
      <c r="N130" s="6"/>
      <c r="O130" s="6" t="str">
        <f t="shared" si="8"/>
        <v>PH.IC.NA.010305.01</v>
      </c>
      <c r="Q130" s="6" t="str">
        <f t="shared" si="9"/>
        <v>CL.IC.NA.010305.01</v>
      </c>
    </row>
    <row r="131" spans="1:19" ht="15">
      <c r="A131" t="s">
        <v>6881</v>
      </c>
      <c r="C131" s="1" t="s">
        <v>12175</v>
      </c>
      <c r="E131" s="1" t="s">
        <v>12185</v>
      </c>
      <c r="F131" t="s">
        <v>7696</v>
      </c>
      <c r="G131" t="s">
        <v>6841</v>
      </c>
      <c r="H131" s="11" t="s">
        <v>12212</v>
      </c>
      <c r="I131" t="s">
        <v>6659</v>
      </c>
      <c r="J131" s="5" t="str">
        <f t="shared" si="6"/>
        <v>IC.NA.010306</v>
      </c>
      <c r="K131" s="1" t="s">
        <v>12175</v>
      </c>
      <c r="L131" t="str">
        <f t="shared" si="5"/>
        <v>Implants: specify</v>
      </c>
      <c r="M131" s="6" t="str">
        <f t="shared" si="7"/>
        <v>PI.IC.NA.010306.01</v>
      </c>
      <c r="N131" s="6"/>
      <c r="O131" s="6" t="str">
        <f t="shared" si="8"/>
        <v>PH.IC.NA.010306.01</v>
      </c>
      <c r="Q131" s="6" t="str">
        <f t="shared" si="9"/>
        <v>CL.IC.NA.010306.01</v>
      </c>
    </row>
    <row r="132" spans="1:19" ht="15">
      <c r="A132" t="s">
        <v>6881</v>
      </c>
      <c r="C132" s="1" t="s">
        <v>12175</v>
      </c>
      <c r="D132" t="s">
        <v>927</v>
      </c>
      <c r="E132" s="1" t="s">
        <v>12185</v>
      </c>
      <c r="F132" t="s">
        <v>6493</v>
      </c>
      <c r="G132" t="s">
        <v>11846</v>
      </c>
      <c r="H132" s="11" t="s">
        <v>12225</v>
      </c>
      <c r="I132" t="s">
        <v>11846</v>
      </c>
      <c r="J132" s="5" t="str">
        <f t="shared" si="6"/>
        <v>IC.NA.010307</v>
      </c>
      <c r="K132" s="1" t="s">
        <v>12175</v>
      </c>
      <c r="L132" t="str">
        <f t="shared" ref="L132:L195" si="20">G132</f>
        <v>Yes</v>
      </c>
      <c r="M132" s="6" t="str">
        <f t="shared" si="7"/>
        <v>PI.IC.NA.010307.01</v>
      </c>
      <c r="N132" s="6"/>
      <c r="O132" s="6" t="str">
        <f t="shared" si="8"/>
        <v>PH.IC.NA.010307.01</v>
      </c>
      <c r="Q132" s="6" t="str">
        <f t="shared" si="9"/>
        <v>CL.IC.NA.010307.01</v>
      </c>
    </row>
    <row r="133" spans="1:19" ht="15">
      <c r="A133" t="s">
        <v>6881</v>
      </c>
      <c r="C133" s="1" t="s">
        <v>12175</v>
      </c>
      <c r="E133" s="1" t="s">
        <v>12185</v>
      </c>
      <c r="F133" t="s">
        <v>6493</v>
      </c>
      <c r="G133" t="s">
        <v>10055</v>
      </c>
      <c r="H133" s="11" t="s">
        <v>11638</v>
      </c>
      <c r="I133" t="s">
        <v>10055</v>
      </c>
      <c r="J133" s="5" t="str">
        <f t="shared" si="6"/>
        <v>IC.NA.010308</v>
      </c>
      <c r="K133" s="1" t="s">
        <v>12175</v>
      </c>
      <c r="L133" t="str">
        <f t="shared" si="20"/>
        <v>No</v>
      </c>
      <c r="M133" s="6" t="str">
        <f t="shared" si="7"/>
        <v>PI.IC.NA.010308.01</v>
      </c>
      <c r="N133" s="6"/>
      <c r="O133" s="6" t="str">
        <f t="shared" si="8"/>
        <v>PH.IC.NA.010308.01</v>
      </c>
      <c r="Q133" s="6" t="str">
        <f t="shared" si="9"/>
        <v>CL.IC.NA.010308.01</v>
      </c>
    </row>
    <row r="134" spans="1:19" ht="15">
      <c r="A134" t="s">
        <v>6881</v>
      </c>
      <c r="C134" s="1" t="s">
        <v>12175</v>
      </c>
      <c r="D134" t="s">
        <v>928</v>
      </c>
      <c r="E134" s="1" t="s">
        <v>12185</v>
      </c>
      <c r="F134" t="s">
        <v>6494</v>
      </c>
      <c r="G134" t="s">
        <v>10055</v>
      </c>
      <c r="H134" s="11" t="s">
        <v>11639</v>
      </c>
      <c r="I134" t="s">
        <v>10055</v>
      </c>
      <c r="J134" s="5" t="str">
        <f t="shared" si="6"/>
        <v>IC.NA.010309</v>
      </c>
      <c r="K134" s="1" t="s">
        <v>12175</v>
      </c>
      <c r="L134" t="str">
        <f t="shared" si="20"/>
        <v>No</v>
      </c>
      <c r="M134" s="6" t="str">
        <f t="shared" si="7"/>
        <v>PI.IC.NA.010309.01</v>
      </c>
      <c r="N134" s="6"/>
      <c r="O134" s="6" t="str">
        <f t="shared" si="8"/>
        <v>PH.IC.NA.010309.01</v>
      </c>
      <c r="Q134" s="6" t="str">
        <f t="shared" si="9"/>
        <v>CL.IC.NA.010309.01</v>
      </c>
    </row>
    <row r="135" spans="1:19" ht="15">
      <c r="A135" t="s">
        <v>6881</v>
      </c>
      <c r="C135" s="1" t="s">
        <v>12175</v>
      </c>
      <c r="E135" s="1" t="s">
        <v>12185</v>
      </c>
      <c r="F135" t="s">
        <v>6494</v>
      </c>
      <c r="G135" t="s">
        <v>6495</v>
      </c>
      <c r="H135" s="11" t="s">
        <v>11829</v>
      </c>
      <c r="I135" t="s">
        <v>11846</v>
      </c>
      <c r="J135" s="5" t="str">
        <f t="shared" si="6"/>
        <v>IC.NA.010310</v>
      </c>
      <c r="K135" s="1" t="s">
        <v>12175</v>
      </c>
      <c r="L135" t="str">
        <f t="shared" si="20"/>
        <v>Yes: Specify</v>
      </c>
      <c r="M135" s="6" t="str">
        <f t="shared" si="7"/>
        <v>PI.IC.NA.010310.01</v>
      </c>
      <c r="N135" s="6"/>
      <c r="O135" s="6" t="str">
        <f t="shared" si="8"/>
        <v>PH.IC.NA.010310.01</v>
      </c>
      <c r="Q135" s="6" t="str">
        <f t="shared" si="9"/>
        <v>CL.IC.NA.010310.01</v>
      </c>
    </row>
    <row r="136" spans="1:19" ht="15">
      <c r="A136" t="s">
        <v>6881</v>
      </c>
      <c r="C136" s="1" t="s">
        <v>12175</v>
      </c>
      <c r="D136" t="s">
        <v>822</v>
      </c>
      <c r="E136" s="1" t="s">
        <v>12185</v>
      </c>
      <c r="F136" t="s">
        <v>6496</v>
      </c>
      <c r="G136" t="s">
        <v>10055</v>
      </c>
      <c r="H136" s="11" t="s">
        <v>12099</v>
      </c>
      <c r="I136" t="s">
        <v>10055</v>
      </c>
      <c r="J136" s="5" t="str">
        <f t="shared" si="6"/>
        <v>IC.NA.010311</v>
      </c>
      <c r="K136" s="1" t="s">
        <v>12175</v>
      </c>
      <c r="L136" t="str">
        <f t="shared" si="20"/>
        <v>No</v>
      </c>
      <c r="M136" s="6" t="str">
        <f t="shared" si="7"/>
        <v>PI.IC.NA.010311.01</v>
      </c>
      <c r="N136" s="6"/>
      <c r="O136" s="6" t="str">
        <f t="shared" si="8"/>
        <v>PH.IC.NA.010311.01</v>
      </c>
      <c r="Q136" s="6" t="str">
        <f t="shared" si="9"/>
        <v>CL.IC.NA.010311.01</v>
      </c>
    </row>
    <row r="137" spans="1:19" ht="15">
      <c r="A137" t="s">
        <v>6881</v>
      </c>
      <c r="C137" s="1" t="s">
        <v>12175</v>
      </c>
      <c r="E137" s="1" t="s">
        <v>12185</v>
      </c>
      <c r="F137" t="s">
        <v>6496</v>
      </c>
      <c r="G137" t="s">
        <v>6497</v>
      </c>
      <c r="H137" s="11" t="s">
        <v>12100</v>
      </c>
      <c r="I137" t="s">
        <v>6498</v>
      </c>
      <c r="J137" s="5" t="str">
        <f t="shared" si="6"/>
        <v>IC.NA.010312</v>
      </c>
      <c r="K137" s="1" t="s">
        <v>12175</v>
      </c>
      <c r="L137" t="str">
        <f t="shared" si="20"/>
        <v>Yes: Consult SW</v>
      </c>
      <c r="M137" s="6" t="str">
        <f t="shared" si="7"/>
        <v>PI.IC.NA.010312.01</v>
      </c>
      <c r="N137" s="6"/>
      <c r="O137" s="6" t="str">
        <f t="shared" si="8"/>
        <v>PH.IC.NA.010312.01</v>
      </c>
      <c r="Q137" s="6" t="str">
        <f t="shared" si="9"/>
        <v>CL.IC.NA.010312.01</v>
      </c>
    </row>
    <row r="138" spans="1:19" ht="15">
      <c r="A138" t="s">
        <v>6881</v>
      </c>
      <c r="C138" s="1" t="s">
        <v>12175</v>
      </c>
      <c r="D138" t="s">
        <v>823</v>
      </c>
      <c r="E138" s="1" t="s">
        <v>12185</v>
      </c>
      <c r="F138" t="s">
        <v>6663</v>
      </c>
      <c r="G138" t="s">
        <v>6959</v>
      </c>
      <c r="H138" s="11" t="s">
        <v>12101</v>
      </c>
      <c r="I138" t="s">
        <v>11177</v>
      </c>
      <c r="J138" s="5" t="str">
        <f t="shared" si="6"/>
        <v>IC.NA.010313</v>
      </c>
      <c r="K138" s="1" t="s">
        <v>12430</v>
      </c>
      <c r="L138" t="str">
        <f t="shared" si="20"/>
        <v>Yellow metal</v>
      </c>
      <c r="M138" s="6" t="str">
        <f t="shared" si="7"/>
        <v>PI.IC.NA.010313.02</v>
      </c>
      <c r="N138" s="6"/>
      <c r="O138" s="6" t="str">
        <f t="shared" si="8"/>
        <v>PH.IC.NA.010313.02</v>
      </c>
      <c r="Q138" s="6" t="str">
        <f t="shared" si="9"/>
        <v>CL.IC.NA.010313.02</v>
      </c>
      <c r="R138" t="s">
        <v>12465</v>
      </c>
      <c r="S138">
        <v>863</v>
      </c>
    </row>
    <row r="139" spans="1:19" ht="15">
      <c r="A139" t="s">
        <v>6881</v>
      </c>
      <c r="C139" s="1" t="s">
        <v>12175</v>
      </c>
      <c r="E139" s="1" t="s">
        <v>12592</v>
      </c>
      <c r="F139" t="s">
        <v>6663</v>
      </c>
      <c r="G139" t="s">
        <v>6961</v>
      </c>
      <c r="H139" s="11" t="s">
        <v>12102</v>
      </c>
      <c r="I139" t="s">
        <v>10145</v>
      </c>
      <c r="J139" s="5" t="str">
        <f t="shared" si="6"/>
        <v>IC.NA.010314</v>
      </c>
      <c r="K139" s="1" t="s">
        <v>12430</v>
      </c>
      <c r="L139" t="str">
        <f t="shared" si="20"/>
        <v>White metal</v>
      </c>
      <c r="M139" s="6" t="str">
        <f t="shared" si="7"/>
        <v>PI.IC.NA.010314.02</v>
      </c>
      <c r="N139" s="6"/>
      <c r="O139" s="6" t="str">
        <f t="shared" si="8"/>
        <v>PH.IC.NA.010314.02</v>
      </c>
      <c r="Q139" s="6" t="str">
        <f t="shared" si="9"/>
        <v>CL.IC.NA.010314.02</v>
      </c>
      <c r="R139" t="s">
        <v>12465</v>
      </c>
      <c r="S139">
        <v>863</v>
      </c>
    </row>
    <row r="140" spans="1:19" ht="15">
      <c r="A140" t="s">
        <v>6881</v>
      </c>
      <c r="C140" s="1" t="s">
        <v>12175</v>
      </c>
      <c r="E140" s="1" t="s">
        <v>12592</v>
      </c>
      <c r="F140" t="s">
        <v>6663</v>
      </c>
      <c r="G140" t="s">
        <v>7136</v>
      </c>
      <c r="H140" s="11" t="s">
        <v>11559</v>
      </c>
      <c r="I140" t="s">
        <v>7138</v>
      </c>
      <c r="J140" s="5" t="str">
        <f t="shared" si="6"/>
        <v>IC.NA.010315</v>
      </c>
      <c r="K140" s="1" t="s">
        <v>12430</v>
      </c>
      <c r="L140" t="str">
        <f t="shared" si="20"/>
        <v>Stone color: Specify</v>
      </c>
      <c r="M140" s="6" t="str">
        <f t="shared" si="7"/>
        <v>PI.IC.NA.010315.02</v>
      </c>
      <c r="N140" s="6"/>
      <c r="O140" s="6" t="str">
        <f t="shared" si="8"/>
        <v>PH.IC.NA.010315.02</v>
      </c>
      <c r="Q140" s="6" t="str">
        <f t="shared" si="9"/>
        <v>CL.IC.NA.010315.02</v>
      </c>
      <c r="R140" t="s">
        <v>12465</v>
      </c>
      <c r="S140">
        <v>863</v>
      </c>
    </row>
    <row r="141" spans="1:19" ht="15">
      <c r="A141" t="s">
        <v>6881</v>
      </c>
      <c r="C141" s="1" t="s">
        <v>12175</v>
      </c>
      <c r="E141" s="1" t="s">
        <v>12592</v>
      </c>
      <c r="F141" t="s">
        <v>6663</v>
      </c>
      <c r="G141" t="s">
        <v>12437</v>
      </c>
      <c r="H141" s="11" t="s">
        <v>11560</v>
      </c>
      <c r="I141" t="s">
        <v>12437</v>
      </c>
      <c r="J141" s="5" t="str">
        <f t="shared" si="6"/>
        <v>IC.NA.010316</v>
      </c>
      <c r="K141" s="1" t="s">
        <v>12430</v>
      </c>
      <c r="L141" t="str">
        <f t="shared" si="20"/>
        <v>Other</v>
      </c>
      <c r="M141" s="6" t="str">
        <f t="shared" si="7"/>
        <v>PI.IC.NA.010316.02</v>
      </c>
      <c r="N141" s="6"/>
      <c r="O141" s="6" t="str">
        <f t="shared" si="8"/>
        <v>PH.IC.NA.010316.02</v>
      </c>
      <c r="Q141" s="6" t="str">
        <f t="shared" si="9"/>
        <v>CL.IC.NA.010316.02</v>
      </c>
      <c r="R141" t="s">
        <v>12465</v>
      </c>
      <c r="S141">
        <v>863</v>
      </c>
    </row>
    <row r="142" spans="1:19" ht="15">
      <c r="A142" t="s">
        <v>6881</v>
      </c>
      <c r="C142" s="1" t="s">
        <v>12175</v>
      </c>
      <c r="E142" s="1" t="s">
        <v>12592</v>
      </c>
      <c r="F142" t="s">
        <v>6663</v>
      </c>
      <c r="G142" t="s">
        <v>12157</v>
      </c>
      <c r="H142" s="11" t="s">
        <v>11561</v>
      </c>
      <c r="I142" t="s">
        <v>12171</v>
      </c>
      <c r="J142" s="5" t="str">
        <f t="shared" si="6"/>
        <v>IC.NA.010317</v>
      </c>
      <c r="K142" s="1" t="s">
        <v>12430</v>
      </c>
      <c r="L142" t="str">
        <f t="shared" si="20"/>
        <v>None</v>
      </c>
      <c r="M142" s="6" t="str">
        <f t="shared" si="7"/>
        <v>PI.IC.NA.010317.02</v>
      </c>
      <c r="N142" s="6"/>
      <c r="O142" s="6" t="str">
        <f t="shared" si="8"/>
        <v>PH.IC.NA.010317.02</v>
      </c>
      <c r="Q142" s="6" t="str">
        <f t="shared" si="9"/>
        <v>CL.IC.NA.010317.02</v>
      </c>
      <c r="R142" t="s">
        <v>12465</v>
      </c>
      <c r="S142">
        <v>863</v>
      </c>
    </row>
    <row r="143" spans="1:19" ht="15">
      <c r="A143" t="s">
        <v>6881</v>
      </c>
      <c r="C143" s="1" t="s">
        <v>12175</v>
      </c>
      <c r="E143" s="1" t="s">
        <v>12185</v>
      </c>
      <c r="F143" t="s">
        <v>6663</v>
      </c>
      <c r="G143" t="s">
        <v>7333</v>
      </c>
      <c r="H143" s="11" t="s">
        <v>12060</v>
      </c>
      <c r="I143" t="s">
        <v>6926</v>
      </c>
      <c r="J143" s="5" t="str">
        <f t="shared" si="6"/>
        <v>IC.NA.010318</v>
      </c>
      <c r="K143" s="1" t="s">
        <v>12182</v>
      </c>
      <c r="L143" t="str">
        <f t="shared" si="20"/>
        <v>DISPOSITION</v>
      </c>
      <c r="M143" s="6" t="str">
        <f t="shared" si="7"/>
        <v>PI.IC.NA.010318.02</v>
      </c>
      <c r="N143" s="6"/>
      <c r="O143" s="6" t="str">
        <f t="shared" si="8"/>
        <v>PH.IC.NA.010318.02</v>
      </c>
      <c r="Q143" s="6" t="str">
        <f t="shared" si="9"/>
        <v>CL.IC.NA.010318.02</v>
      </c>
      <c r="R143" t="s">
        <v>12465</v>
      </c>
      <c r="S143">
        <v>863</v>
      </c>
    </row>
    <row r="144" spans="1:19" ht="15">
      <c r="A144" t="s">
        <v>6881</v>
      </c>
      <c r="C144" s="1" t="s">
        <v>2379</v>
      </c>
      <c r="E144" s="1" t="s">
        <v>12592</v>
      </c>
      <c r="F144" t="s">
        <v>6663</v>
      </c>
      <c r="G144" t="s">
        <v>6927</v>
      </c>
      <c r="H144" s="11" t="s">
        <v>11913</v>
      </c>
      <c r="I144" t="s">
        <v>6929</v>
      </c>
      <c r="J144" s="5" t="str">
        <f t="shared" si="6"/>
        <v>IC.NA.010319</v>
      </c>
      <c r="K144" s="1" t="s">
        <v>12182</v>
      </c>
      <c r="L144" t="str">
        <f t="shared" si="20"/>
        <v>Sent to secure location</v>
      </c>
      <c r="M144" s="6" t="str">
        <f t="shared" si="7"/>
        <v>PI.IC.NA.010319.02</v>
      </c>
      <c r="N144" s="6"/>
      <c r="O144" s="6" t="str">
        <f t="shared" si="8"/>
        <v>PH.IC.NA.010319.02</v>
      </c>
      <c r="Q144" s="6" t="str">
        <f t="shared" si="9"/>
        <v>CL.IC.NA.010319.02</v>
      </c>
      <c r="R144" t="s">
        <v>12465</v>
      </c>
      <c r="S144">
        <v>863</v>
      </c>
    </row>
    <row r="145" spans="1:19" ht="15">
      <c r="A145" t="s">
        <v>6881</v>
      </c>
      <c r="C145" s="1" t="s">
        <v>2379</v>
      </c>
      <c r="E145" s="1" t="s">
        <v>12592</v>
      </c>
      <c r="F145" t="s">
        <v>6663</v>
      </c>
      <c r="G145" t="s">
        <v>6930</v>
      </c>
      <c r="H145" s="11" t="s">
        <v>11906</v>
      </c>
      <c r="I145" t="s">
        <v>6932</v>
      </c>
      <c r="J145" s="5" t="str">
        <f t="shared" si="6"/>
        <v>IC.NA.010320</v>
      </c>
      <c r="K145" s="1" t="s">
        <v>12182</v>
      </c>
      <c r="L145" t="str">
        <f t="shared" si="20"/>
        <v>Kept at bedside per Pt</v>
      </c>
      <c r="M145" s="6" t="str">
        <f t="shared" si="7"/>
        <v>PI.IC.NA.010320.02</v>
      </c>
      <c r="N145" s="6"/>
      <c r="O145" s="6" t="str">
        <f t="shared" si="8"/>
        <v>PH.IC.NA.010320.02</v>
      </c>
      <c r="Q145" s="6" t="str">
        <f t="shared" si="9"/>
        <v>CL.IC.NA.010320.02</v>
      </c>
      <c r="R145" t="s">
        <v>12465</v>
      </c>
      <c r="S145">
        <v>863</v>
      </c>
    </row>
    <row r="146" spans="1:19" ht="15">
      <c r="A146" t="s">
        <v>6881</v>
      </c>
      <c r="C146" s="1" t="s">
        <v>2379</v>
      </c>
      <c r="E146" s="1" t="s">
        <v>12592</v>
      </c>
      <c r="F146" t="s">
        <v>6663</v>
      </c>
      <c r="G146" t="s">
        <v>6933</v>
      </c>
      <c r="H146" s="11" t="s">
        <v>10704</v>
      </c>
      <c r="I146" t="s">
        <v>6921</v>
      </c>
      <c r="J146" s="5" t="str">
        <f t="shared" si="6"/>
        <v>IC.NA.010321</v>
      </c>
      <c r="K146" s="1" t="s">
        <v>12182</v>
      </c>
      <c r="L146" t="str">
        <f t="shared" si="20"/>
        <v>Sent home: Specify</v>
      </c>
      <c r="M146" s="6" t="str">
        <f t="shared" si="7"/>
        <v>PI.IC.NA.010321.02</v>
      </c>
      <c r="N146" s="6"/>
      <c r="O146" s="6" t="str">
        <f t="shared" si="8"/>
        <v>PH.IC.NA.010321.02</v>
      </c>
      <c r="Q146" s="6" t="str">
        <f t="shared" si="9"/>
        <v>CL.IC.NA.010321.02</v>
      </c>
      <c r="R146" t="s">
        <v>12465</v>
      </c>
      <c r="S146">
        <v>863</v>
      </c>
    </row>
    <row r="147" spans="1:19" ht="15">
      <c r="A147" t="s">
        <v>6881</v>
      </c>
      <c r="C147" s="1" t="s">
        <v>2379</v>
      </c>
      <c r="D147" t="s">
        <v>824</v>
      </c>
      <c r="E147" s="1" t="s">
        <v>12592</v>
      </c>
      <c r="F147" t="s">
        <v>6664</v>
      </c>
      <c r="G147" t="s">
        <v>6862</v>
      </c>
      <c r="H147" s="11" t="s">
        <v>10705</v>
      </c>
      <c r="I147" t="s">
        <v>6863</v>
      </c>
      <c r="J147" s="5" t="str">
        <f t="shared" si="6"/>
        <v>IC.NA.010322</v>
      </c>
      <c r="K147" s="1" t="s">
        <v>2379</v>
      </c>
      <c r="L147" t="str">
        <f t="shared" si="20"/>
        <v>Grade school</v>
      </c>
      <c r="M147" s="6" t="str">
        <f t="shared" si="7"/>
        <v>PI.IC.NA.010322.01</v>
      </c>
      <c r="N147" s="6"/>
      <c r="O147" s="6" t="str">
        <f t="shared" si="8"/>
        <v>PH.IC.NA.010322.01</v>
      </c>
      <c r="Q147" s="6" t="str">
        <f t="shared" si="9"/>
        <v>CL.IC.NA.010322.01</v>
      </c>
    </row>
    <row r="148" spans="1:19" ht="15">
      <c r="A148" t="s">
        <v>6881</v>
      </c>
      <c r="C148" s="1" t="s">
        <v>12175</v>
      </c>
      <c r="E148" s="1" t="s">
        <v>12185</v>
      </c>
      <c r="F148" t="s">
        <v>6664</v>
      </c>
      <c r="G148" t="s">
        <v>6864</v>
      </c>
      <c r="H148" s="11" t="s">
        <v>10706</v>
      </c>
      <c r="I148" t="s">
        <v>6865</v>
      </c>
      <c r="J148" s="5" t="str">
        <f t="shared" si="6"/>
        <v>IC.NA.010323</v>
      </c>
      <c r="K148" s="1" t="s">
        <v>12175</v>
      </c>
      <c r="L148" t="str">
        <f t="shared" si="20"/>
        <v>Junior high school</v>
      </c>
      <c r="M148" s="6" t="str">
        <f t="shared" si="7"/>
        <v>PI.IC.NA.010323.01</v>
      </c>
      <c r="N148" s="6"/>
      <c r="O148" s="6" t="str">
        <f t="shared" si="8"/>
        <v>PH.IC.NA.010323.01</v>
      </c>
      <c r="Q148" s="6" t="str">
        <f t="shared" si="9"/>
        <v>CL.IC.NA.010323.01</v>
      </c>
    </row>
    <row r="149" spans="1:19" ht="15">
      <c r="A149" t="s">
        <v>6881</v>
      </c>
      <c r="C149" s="1" t="s">
        <v>12175</v>
      </c>
      <c r="E149" s="1" t="s">
        <v>12185</v>
      </c>
      <c r="F149" t="s">
        <v>6664</v>
      </c>
      <c r="G149" t="s">
        <v>6866</v>
      </c>
      <c r="H149" s="11" t="s">
        <v>10707</v>
      </c>
      <c r="I149" t="s">
        <v>6867</v>
      </c>
      <c r="J149" s="5" t="str">
        <f t="shared" si="6"/>
        <v>IC.NA.010324</v>
      </c>
      <c r="K149" s="1" t="s">
        <v>12175</v>
      </c>
      <c r="L149" t="str">
        <f t="shared" si="20"/>
        <v>High school</v>
      </c>
      <c r="M149" s="6" t="str">
        <f t="shared" si="7"/>
        <v>PI.IC.NA.010324.01</v>
      </c>
      <c r="N149" s="6"/>
      <c r="O149" s="6" t="str">
        <f t="shared" si="8"/>
        <v>PH.IC.NA.010324.01</v>
      </c>
      <c r="Q149" s="6" t="str">
        <f t="shared" si="9"/>
        <v>CL.IC.NA.010324.01</v>
      </c>
    </row>
    <row r="150" spans="1:19" ht="15">
      <c r="A150" t="s">
        <v>6881</v>
      </c>
      <c r="C150" s="1" t="s">
        <v>12175</v>
      </c>
      <c r="E150" s="1" t="s">
        <v>12185</v>
      </c>
      <c r="F150" t="s">
        <v>6664</v>
      </c>
      <c r="G150" t="s">
        <v>6868</v>
      </c>
      <c r="H150" s="11" t="s">
        <v>10708</v>
      </c>
      <c r="I150" t="s">
        <v>6868</v>
      </c>
      <c r="J150" s="5" t="str">
        <f t="shared" si="6"/>
        <v>IC.NA.010325</v>
      </c>
      <c r="K150" s="1" t="s">
        <v>12175</v>
      </c>
      <c r="L150" t="str">
        <f t="shared" si="20"/>
        <v>College</v>
      </c>
      <c r="M150" s="6" t="str">
        <f t="shared" si="7"/>
        <v>PI.IC.NA.010325.01</v>
      </c>
      <c r="N150" s="6"/>
      <c r="O150" s="6" t="str">
        <f t="shared" si="8"/>
        <v>PH.IC.NA.010325.01</v>
      </c>
      <c r="Q150" s="6" t="str">
        <f t="shared" si="9"/>
        <v>CL.IC.NA.010325.01</v>
      </c>
    </row>
    <row r="151" spans="1:19" ht="15">
      <c r="A151" t="s">
        <v>6881</v>
      </c>
      <c r="C151" s="1" t="s">
        <v>12175</v>
      </c>
      <c r="E151" s="1" t="s">
        <v>12185</v>
      </c>
      <c r="F151" t="s">
        <v>6664</v>
      </c>
      <c r="G151" t="s">
        <v>7043</v>
      </c>
      <c r="H151" s="11" t="s">
        <v>10709</v>
      </c>
      <c r="I151" t="s">
        <v>6673</v>
      </c>
      <c r="J151" s="5" t="str">
        <f t="shared" si="6"/>
        <v>IC.NA.010326</v>
      </c>
      <c r="K151" s="1" t="s">
        <v>12175</v>
      </c>
      <c r="L151" t="str">
        <f t="shared" si="20"/>
        <v>Graduate School</v>
      </c>
      <c r="M151" s="6" t="str">
        <f t="shared" si="7"/>
        <v>PI.IC.NA.010326.01</v>
      </c>
      <c r="N151" s="6"/>
      <c r="O151" s="6" t="str">
        <f t="shared" si="8"/>
        <v>PH.IC.NA.010326.01</v>
      </c>
      <c r="Q151" s="6" t="str">
        <f t="shared" si="9"/>
        <v>CL.IC.NA.010326.01</v>
      </c>
    </row>
    <row r="152" spans="1:19" ht="15">
      <c r="A152" t="s">
        <v>6881</v>
      </c>
      <c r="C152" s="1" t="s">
        <v>12175</v>
      </c>
      <c r="E152" s="1" t="s">
        <v>12185</v>
      </c>
      <c r="F152" t="s">
        <v>6664</v>
      </c>
      <c r="G152" t="s">
        <v>8461</v>
      </c>
      <c r="H152" s="11" t="s">
        <v>9143</v>
      </c>
      <c r="I152" t="s">
        <v>12437</v>
      </c>
      <c r="J152" s="5" t="str">
        <f t="shared" ref="J152:J220" si="21">CONCATENATE("IC.NA.",C152,E152,H152)</f>
        <v>IC.NA.010327</v>
      </c>
      <c r="K152" s="1" t="s">
        <v>12175</v>
      </c>
      <c r="L152" t="str">
        <f t="shared" si="20"/>
        <v>Other: Specify</v>
      </c>
      <c r="M152" s="6" t="str">
        <f t="shared" ref="M152:M220" si="22">CONCATENATE("PI.",J152,".",K152)</f>
        <v>PI.IC.NA.010327.01</v>
      </c>
      <c r="N152" s="6"/>
      <c r="O152" s="6" t="str">
        <f t="shared" ref="O152:O220" si="23">CONCATENATE("PH.",J152,".",K152)</f>
        <v>PH.IC.NA.010327.01</v>
      </c>
      <c r="Q152" s="6" t="str">
        <f t="shared" ref="Q152:Q220" si="24">CONCATENATE("CL.",J152,".",K152)</f>
        <v>CL.IC.NA.010327.01</v>
      </c>
    </row>
    <row r="153" spans="1:19" ht="15">
      <c r="A153" t="s">
        <v>6881</v>
      </c>
      <c r="C153" s="1" t="s">
        <v>12175</v>
      </c>
      <c r="E153" s="1" t="s">
        <v>12185</v>
      </c>
      <c r="F153" t="s">
        <v>6664</v>
      </c>
      <c r="G153" t="s">
        <v>6674</v>
      </c>
      <c r="H153" s="11" t="s">
        <v>9144</v>
      </c>
      <c r="I153" t="s">
        <v>6869</v>
      </c>
      <c r="J153" s="5" t="str">
        <f t="shared" si="21"/>
        <v>IC.NA.010328</v>
      </c>
      <c r="K153" s="1" t="s">
        <v>12175</v>
      </c>
      <c r="L153" t="str">
        <f t="shared" si="20"/>
        <v>Unable to answer</v>
      </c>
      <c r="M153" s="6" t="str">
        <f t="shared" si="22"/>
        <v>PI.IC.NA.010328.01</v>
      </c>
      <c r="N153" s="6"/>
      <c r="O153" s="6" t="str">
        <f t="shared" si="23"/>
        <v>PH.IC.NA.010328.01</v>
      </c>
      <c r="Q153" s="6" t="str">
        <f t="shared" si="24"/>
        <v>CL.IC.NA.010328.01</v>
      </c>
    </row>
    <row r="154" spans="1:19" ht="15">
      <c r="A154" t="s">
        <v>6881</v>
      </c>
      <c r="C154" s="1" t="s">
        <v>12175</v>
      </c>
      <c r="E154" s="1" t="s">
        <v>12185</v>
      </c>
      <c r="F154" t="s">
        <v>6664</v>
      </c>
      <c r="G154" t="s">
        <v>6870</v>
      </c>
      <c r="H154" s="11" t="s">
        <v>7532</v>
      </c>
      <c r="I154" t="s">
        <v>10358</v>
      </c>
      <c r="J154" s="5" t="str">
        <f t="shared" si="21"/>
        <v>IC.NA.010329</v>
      </c>
      <c r="K154" s="1" t="s">
        <v>12175</v>
      </c>
      <c r="L154" t="str">
        <f t="shared" si="20"/>
        <v>Refused to answer</v>
      </c>
      <c r="M154" s="6" t="str">
        <f t="shared" si="22"/>
        <v>PI.IC.NA.010329.01</v>
      </c>
      <c r="N154" s="6"/>
      <c r="O154" s="6" t="str">
        <f t="shared" si="23"/>
        <v>PH.IC.NA.010329.01</v>
      </c>
      <c r="Q154" s="6" t="str">
        <f t="shared" si="24"/>
        <v>CL.IC.NA.010329.01</v>
      </c>
    </row>
    <row r="155" spans="1:19" ht="15">
      <c r="A155" t="s">
        <v>6881</v>
      </c>
      <c r="C155" s="1" t="s">
        <v>12175</v>
      </c>
      <c r="D155" t="s">
        <v>825</v>
      </c>
      <c r="E155" s="1" t="s">
        <v>12592</v>
      </c>
      <c r="F155" t="s">
        <v>6871</v>
      </c>
      <c r="G155" t="s">
        <v>10055</v>
      </c>
      <c r="H155" s="11" t="s">
        <v>6872</v>
      </c>
      <c r="I155" t="s">
        <v>10055</v>
      </c>
      <c r="J155" s="5" t="str">
        <f t="shared" si="21"/>
        <v>IC.NA.010330</v>
      </c>
      <c r="K155" s="1" t="s">
        <v>12175</v>
      </c>
      <c r="L155" t="str">
        <f t="shared" si="20"/>
        <v>No</v>
      </c>
      <c r="M155" s="6" t="str">
        <f t="shared" si="22"/>
        <v>PI.IC.NA.010330.01</v>
      </c>
      <c r="N155" s="6"/>
      <c r="O155" s="6" t="str">
        <f t="shared" si="23"/>
        <v>PH.IC.NA.010330.01</v>
      </c>
      <c r="Q155" s="6" t="str">
        <f t="shared" si="24"/>
        <v>CL.IC.NA.010330.01</v>
      </c>
    </row>
    <row r="156" spans="1:19" ht="15">
      <c r="A156" t="s">
        <v>6881</v>
      </c>
      <c r="C156" s="1" t="s">
        <v>12175</v>
      </c>
      <c r="E156" s="1" t="s">
        <v>12185</v>
      </c>
      <c r="F156" t="s">
        <v>6871</v>
      </c>
      <c r="G156" t="s">
        <v>6873</v>
      </c>
      <c r="H156" s="11" t="s">
        <v>6874</v>
      </c>
      <c r="I156" t="s">
        <v>6875</v>
      </c>
      <c r="J156" s="5" t="str">
        <f t="shared" si="21"/>
        <v>IC.NA.010331</v>
      </c>
      <c r="K156" s="1" t="s">
        <v>12175</v>
      </c>
      <c r="L156" t="str">
        <f t="shared" si="20"/>
        <v>Matches left at bedside</v>
      </c>
      <c r="M156" s="6" t="str">
        <f t="shared" si="22"/>
        <v>PI.IC.NA.010331.01</v>
      </c>
      <c r="N156" s="6"/>
      <c r="O156" s="6" t="str">
        <f t="shared" si="23"/>
        <v>PH.IC.NA.010331.01</v>
      </c>
      <c r="Q156" s="6" t="str">
        <f t="shared" si="24"/>
        <v>CL.IC.NA.010331.01</v>
      </c>
    </row>
    <row r="157" spans="1:19" ht="15">
      <c r="A157" t="s">
        <v>6881</v>
      </c>
      <c r="C157" s="1" t="s">
        <v>12175</v>
      </c>
      <c r="E157" s="1" t="s">
        <v>12185</v>
      </c>
      <c r="F157" t="s">
        <v>6871</v>
      </c>
      <c r="G157" t="s">
        <v>6876</v>
      </c>
      <c r="H157" s="11" t="s">
        <v>7411</v>
      </c>
      <c r="I157" t="s">
        <v>7412</v>
      </c>
      <c r="J157" s="5" t="str">
        <f t="shared" si="21"/>
        <v>IC.NA.010332</v>
      </c>
      <c r="K157" s="1" t="s">
        <v>12175</v>
      </c>
      <c r="L157" t="str">
        <f t="shared" si="20"/>
        <v>Matches removed-safekeeping</v>
      </c>
      <c r="M157" s="6" t="str">
        <f t="shared" si="22"/>
        <v>PI.IC.NA.010332.01</v>
      </c>
      <c r="N157" s="6"/>
      <c r="O157" s="6" t="str">
        <f t="shared" si="23"/>
        <v>PH.IC.NA.010332.01</v>
      </c>
      <c r="Q157" s="6" t="str">
        <f t="shared" si="24"/>
        <v>CL.IC.NA.010332.01</v>
      </c>
    </row>
    <row r="158" spans="1:19" ht="15">
      <c r="A158" t="s">
        <v>6881</v>
      </c>
      <c r="C158" s="1" t="s">
        <v>12175</v>
      </c>
      <c r="E158" s="1" t="s">
        <v>12185</v>
      </c>
      <c r="F158" t="s">
        <v>6871</v>
      </c>
      <c r="G158" t="s">
        <v>7413</v>
      </c>
      <c r="H158" s="11" t="s">
        <v>7414</v>
      </c>
      <c r="I158" t="s">
        <v>7415</v>
      </c>
      <c r="J158" s="5" t="str">
        <f t="shared" si="21"/>
        <v>IC.NA.010333</v>
      </c>
      <c r="K158" s="1" t="s">
        <v>12175</v>
      </c>
      <c r="L158" t="str">
        <f t="shared" si="20"/>
        <v>Cigarette lighter at bedside</v>
      </c>
      <c r="M158" s="6" t="str">
        <f t="shared" si="22"/>
        <v>PI.IC.NA.010333.01</v>
      </c>
      <c r="N158" s="6"/>
      <c r="O158" s="6" t="str">
        <f t="shared" si="23"/>
        <v>PH.IC.NA.010333.01</v>
      </c>
      <c r="Q158" s="6" t="str">
        <f t="shared" si="24"/>
        <v>CL.IC.NA.010333.01</v>
      </c>
    </row>
    <row r="159" spans="1:19" ht="15">
      <c r="A159" t="s">
        <v>6881</v>
      </c>
      <c r="C159" s="1" t="s">
        <v>12175</v>
      </c>
      <c r="E159" s="1" t="s">
        <v>12185</v>
      </c>
      <c r="F159" t="s">
        <v>6871</v>
      </c>
      <c r="G159" t="s">
        <v>7416</v>
      </c>
      <c r="H159" s="11" t="s">
        <v>7417</v>
      </c>
      <c r="I159" t="s">
        <v>7418</v>
      </c>
      <c r="J159" s="5" t="str">
        <f t="shared" si="21"/>
        <v>IC.NA.010334</v>
      </c>
      <c r="K159" s="1" t="s">
        <v>12175</v>
      </c>
      <c r="L159" t="str">
        <f t="shared" si="20"/>
        <v>Cigarette lighter removed</v>
      </c>
      <c r="M159" s="6" t="str">
        <f t="shared" si="22"/>
        <v>PI.IC.NA.010334.01</v>
      </c>
      <c r="N159" s="6"/>
      <c r="O159" s="6" t="str">
        <f t="shared" si="23"/>
        <v>PH.IC.NA.010334.01</v>
      </c>
      <c r="Q159" s="6" t="str">
        <f t="shared" si="24"/>
        <v>CL.IC.NA.010334.01</v>
      </c>
    </row>
    <row r="160" spans="1:19" ht="15">
      <c r="A160" t="s">
        <v>6881</v>
      </c>
      <c r="C160" s="1" t="s">
        <v>12175</v>
      </c>
      <c r="D160" t="s">
        <v>826</v>
      </c>
      <c r="E160" s="1" t="s">
        <v>12185</v>
      </c>
      <c r="F160" t="s">
        <v>7253</v>
      </c>
      <c r="G160" t="s">
        <v>7254</v>
      </c>
      <c r="H160" s="11" t="s">
        <v>7255</v>
      </c>
      <c r="I160" t="s">
        <v>12157</v>
      </c>
      <c r="J160" s="5" t="str">
        <f t="shared" si="21"/>
        <v>IC.NA.010335</v>
      </c>
      <c r="K160" s="1" t="s">
        <v>12175</v>
      </c>
      <c r="L160" t="str">
        <f t="shared" si="20"/>
        <v>None Reported</v>
      </c>
      <c r="M160" s="6" t="str">
        <f t="shared" si="22"/>
        <v>PI.IC.NA.010335.01</v>
      </c>
      <c r="N160" s="6"/>
      <c r="O160" s="6" t="str">
        <f t="shared" si="23"/>
        <v>PH.IC.NA.010335.01</v>
      </c>
      <c r="Q160" s="6" t="str">
        <f t="shared" si="24"/>
        <v>CL.IC.NA.010335.01</v>
      </c>
    </row>
    <row r="161" spans="1:17" ht="15">
      <c r="A161" t="s">
        <v>6881</v>
      </c>
      <c r="C161" s="1" t="s">
        <v>12175</v>
      </c>
      <c r="E161" s="1" t="s">
        <v>12185</v>
      </c>
      <c r="F161" t="s">
        <v>7253</v>
      </c>
      <c r="G161" t="s">
        <v>7256</v>
      </c>
      <c r="H161" s="11" t="s">
        <v>7257</v>
      </c>
      <c r="I161" t="s">
        <v>7099</v>
      </c>
      <c r="J161" s="5" t="str">
        <f t="shared" si="21"/>
        <v>IC.NA.010336</v>
      </c>
      <c r="K161" s="1" t="s">
        <v>12175</v>
      </c>
      <c r="L161" t="str">
        <f t="shared" si="20"/>
        <v>Bleeding - emesis</v>
      </c>
      <c r="M161" s="6" t="str">
        <f t="shared" si="22"/>
        <v>PI.IC.NA.010336.01</v>
      </c>
      <c r="N161" s="6"/>
      <c r="O161" s="6" t="str">
        <f t="shared" si="23"/>
        <v>PH.IC.NA.010336.01</v>
      </c>
      <c r="Q161" s="6" t="str">
        <f t="shared" si="24"/>
        <v>CL.IC.NA.010336.01</v>
      </c>
    </row>
    <row r="162" spans="1:17" ht="15">
      <c r="A162" t="s">
        <v>6881</v>
      </c>
      <c r="C162" s="1" t="s">
        <v>12175</v>
      </c>
      <c r="E162" s="1" t="s">
        <v>12185</v>
      </c>
      <c r="F162" t="s">
        <v>7253</v>
      </c>
      <c r="G162" t="s">
        <v>7100</v>
      </c>
      <c r="H162" s="11" t="s">
        <v>7101</v>
      </c>
      <c r="I162" t="s">
        <v>7102</v>
      </c>
      <c r="J162" s="5" t="str">
        <f t="shared" si="21"/>
        <v>IC.NA.010337</v>
      </c>
      <c r="K162" s="1" t="s">
        <v>12175</v>
      </c>
      <c r="L162" t="str">
        <f t="shared" si="20"/>
        <v>Bleeding - stool</v>
      </c>
      <c r="M162" s="6" t="str">
        <f t="shared" si="22"/>
        <v>PI.IC.NA.010337.01</v>
      </c>
      <c r="N162" s="6"/>
      <c r="O162" s="6" t="str">
        <f t="shared" si="23"/>
        <v>PH.IC.NA.010337.01</v>
      </c>
      <c r="Q162" s="6" t="str">
        <f t="shared" si="24"/>
        <v>CL.IC.NA.010337.01</v>
      </c>
    </row>
    <row r="163" spans="1:17" ht="15">
      <c r="A163" t="s">
        <v>6881</v>
      </c>
      <c r="C163" s="1" t="s">
        <v>12175</v>
      </c>
      <c r="E163" s="1" t="s">
        <v>12185</v>
      </c>
      <c r="F163" t="s">
        <v>7253</v>
      </c>
      <c r="G163" t="s">
        <v>10423</v>
      </c>
      <c r="H163" s="11" t="s">
        <v>7103</v>
      </c>
      <c r="I163" t="s">
        <v>10744</v>
      </c>
      <c r="J163" s="5" t="str">
        <f t="shared" si="21"/>
        <v>IC.NA.010338</v>
      </c>
      <c r="K163" s="1" t="s">
        <v>12175</v>
      </c>
      <c r="L163" t="str">
        <f t="shared" si="20"/>
        <v>Constipation</v>
      </c>
      <c r="M163" s="6" t="str">
        <f t="shared" si="22"/>
        <v>PI.IC.NA.010338.01</v>
      </c>
      <c r="N163" s="6"/>
      <c r="O163" s="6" t="str">
        <f t="shared" si="23"/>
        <v>PH.IC.NA.010338.01</v>
      </c>
      <c r="Q163" s="6" t="str">
        <f t="shared" si="24"/>
        <v>CL.IC.NA.010338.01</v>
      </c>
    </row>
    <row r="164" spans="1:17" ht="15">
      <c r="A164" t="s">
        <v>6881</v>
      </c>
      <c r="C164" s="1" t="s">
        <v>12175</v>
      </c>
      <c r="E164" s="1" t="s">
        <v>12185</v>
      </c>
      <c r="F164" t="s">
        <v>7253</v>
      </c>
      <c r="G164" t="s">
        <v>7104</v>
      </c>
      <c r="H164" s="11" t="s">
        <v>7105</v>
      </c>
      <c r="I164" t="s">
        <v>7104</v>
      </c>
      <c r="J164" s="5" t="str">
        <f t="shared" si="21"/>
        <v>IC.NA.010339</v>
      </c>
      <c r="K164" s="1" t="s">
        <v>12175</v>
      </c>
      <c r="L164" t="str">
        <f t="shared" si="20"/>
        <v>Diarrhea</v>
      </c>
      <c r="M164" s="6" t="str">
        <f t="shared" si="22"/>
        <v>PI.IC.NA.010339.01</v>
      </c>
      <c r="N164" s="6"/>
      <c r="O164" s="6" t="str">
        <f t="shared" si="23"/>
        <v>PH.IC.NA.010339.01</v>
      </c>
      <c r="Q164" s="6" t="str">
        <f t="shared" si="24"/>
        <v>CL.IC.NA.010339.01</v>
      </c>
    </row>
    <row r="165" spans="1:17" ht="15">
      <c r="A165" t="s">
        <v>6881</v>
      </c>
      <c r="C165" s="1" t="s">
        <v>12175</v>
      </c>
      <c r="E165" s="1" t="s">
        <v>12185</v>
      </c>
      <c r="F165" t="s">
        <v>7253</v>
      </c>
      <c r="G165" t="s">
        <v>7106</v>
      </c>
      <c r="H165" s="11" t="s">
        <v>7107</v>
      </c>
      <c r="I165" t="s">
        <v>7108</v>
      </c>
      <c r="J165" s="5" t="str">
        <f t="shared" si="21"/>
        <v>IC.NA.010340</v>
      </c>
      <c r="K165" s="1" t="s">
        <v>12175</v>
      </c>
      <c r="L165" t="str">
        <f t="shared" si="20"/>
        <v>Hemorrhoids</v>
      </c>
      <c r="M165" s="6" t="str">
        <f t="shared" si="22"/>
        <v>PI.IC.NA.010340.01</v>
      </c>
      <c r="N165" s="6"/>
      <c r="O165" s="6" t="str">
        <f t="shared" si="23"/>
        <v>PH.IC.NA.010340.01</v>
      </c>
      <c r="Q165" s="6" t="str">
        <f t="shared" si="24"/>
        <v>CL.IC.NA.010340.01</v>
      </c>
    </row>
    <row r="166" spans="1:17" ht="15">
      <c r="A166" t="s">
        <v>6881</v>
      </c>
      <c r="C166" s="1" t="s">
        <v>12175</v>
      </c>
      <c r="E166" s="1" t="s">
        <v>12185</v>
      </c>
      <c r="F166" t="s">
        <v>7253</v>
      </c>
      <c r="G166" t="s">
        <v>7109</v>
      </c>
      <c r="H166" s="11" t="s">
        <v>7110</v>
      </c>
      <c r="I166" t="s">
        <v>7109</v>
      </c>
      <c r="J166" s="5" t="str">
        <f t="shared" si="21"/>
        <v>IC.NA.010341</v>
      </c>
      <c r="K166" s="1" t="s">
        <v>12175</v>
      </c>
      <c r="L166" t="str">
        <f t="shared" si="20"/>
        <v>Hernia</v>
      </c>
      <c r="M166" s="6" t="str">
        <f t="shared" si="22"/>
        <v>PI.IC.NA.010341.01</v>
      </c>
      <c r="N166" s="6"/>
      <c r="O166" s="6" t="str">
        <f t="shared" si="23"/>
        <v>PH.IC.NA.010341.01</v>
      </c>
      <c r="Q166" s="6" t="str">
        <f t="shared" si="24"/>
        <v>CL.IC.NA.010341.01</v>
      </c>
    </row>
    <row r="167" spans="1:17" ht="15">
      <c r="A167" t="s">
        <v>6881</v>
      </c>
      <c r="C167" s="1" t="s">
        <v>12175</v>
      </c>
      <c r="E167" s="1" t="s">
        <v>12185</v>
      </c>
      <c r="F167" t="s">
        <v>7253</v>
      </c>
      <c r="G167" t="s">
        <v>13065</v>
      </c>
      <c r="H167" s="11" t="s">
        <v>7111</v>
      </c>
      <c r="I167" t="s">
        <v>7112</v>
      </c>
      <c r="J167" s="5" t="str">
        <f t="shared" si="21"/>
        <v>IC.NA.010342</v>
      </c>
      <c r="K167" s="1" t="s">
        <v>12175</v>
      </c>
      <c r="L167" t="str">
        <f t="shared" si="20"/>
        <v>Incontinence of stool</v>
      </c>
      <c r="M167" s="6" t="str">
        <f t="shared" si="22"/>
        <v>PI.IC.NA.010342.01</v>
      </c>
      <c r="N167" s="6"/>
      <c r="O167" s="6" t="str">
        <f t="shared" si="23"/>
        <v>PH.IC.NA.010342.01</v>
      </c>
      <c r="Q167" s="6" t="str">
        <f t="shared" si="24"/>
        <v>CL.IC.NA.010342.01</v>
      </c>
    </row>
    <row r="168" spans="1:17" ht="15">
      <c r="A168" t="s">
        <v>6881</v>
      </c>
      <c r="C168" s="1" t="s">
        <v>12175</v>
      </c>
      <c r="E168" s="1" t="s">
        <v>12185</v>
      </c>
      <c r="F168" t="s">
        <v>7253</v>
      </c>
      <c r="G168" t="s">
        <v>10592</v>
      </c>
      <c r="H168" s="11" t="s">
        <v>7113</v>
      </c>
      <c r="I168" t="s">
        <v>10592</v>
      </c>
      <c r="J168" s="5" t="str">
        <f t="shared" si="21"/>
        <v>IC.NA.010343</v>
      </c>
      <c r="K168" s="1" t="s">
        <v>12175</v>
      </c>
      <c r="L168" t="str">
        <f t="shared" si="20"/>
        <v>Nausea</v>
      </c>
      <c r="M168" s="6" t="str">
        <f t="shared" si="22"/>
        <v>PI.IC.NA.010343.01</v>
      </c>
      <c r="N168" s="6"/>
      <c r="O168" s="6" t="str">
        <f t="shared" si="23"/>
        <v>PH.IC.NA.010343.01</v>
      </c>
      <c r="Q168" s="6" t="str">
        <f t="shared" si="24"/>
        <v>CL.IC.NA.010343.01</v>
      </c>
    </row>
    <row r="169" spans="1:17" ht="15">
      <c r="A169" t="s">
        <v>6881</v>
      </c>
      <c r="C169" s="1" t="s">
        <v>12175</v>
      </c>
      <c r="E169" s="1" t="s">
        <v>12185</v>
      </c>
      <c r="F169" t="s">
        <v>7253</v>
      </c>
      <c r="G169" t="s">
        <v>10896</v>
      </c>
      <c r="H169" s="11" t="s">
        <v>7114</v>
      </c>
      <c r="I169" t="s">
        <v>10896</v>
      </c>
      <c r="J169" s="5" t="str">
        <f t="shared" si="21"/>
        <v>IC.NA.010344</v>
      </c>
      <c r="K169" s="1" t="s">
        <v>12175</v>
      </c>
      <c r="L169" t="str">
        <f t="shared" si="20"/>
        <v>Vomiting</v>
      </c>
      <c r="M169" s="6" t="str">
        <f t="shared" si="22"/>
        <v>PI.IC.NA.010344.01</v>
      </c>
      <c r="N169" s="6"/>
      <c r="O169" s="6" t="str">
        <f t="shared" si="23"/>
        <v>PH.IC.NA.010344.01</v>
      </c>
      <c r="Q169" s="6" t="str">
        <f t="shared" si="24"/>
        <v>CL.IC.NA.010344.01</v>
      </c>
    </row>
    <row r="170" spans="1:17" ht="15">
      <c r="A170" t="s">
        <v>6881</v>
      </c>
      <c r="C170" s="1" t="s">
        <v>12175</v>
      </c>
      <c r="E170" s="1" t="s">
        <v>12185</v>
      </c>
      <c r="F170" t="s">
        <v>7253</v>
      </c>
      <c r="G170" t="s">
        <v>10478</v>
      </c>
      <c r="H170" s="11" t="s">
        <v>7115</v>
      </c>
      <c r="I170" t="s">
        <v>12437</v>
      </c>
      <c r="J170" s="5" t="str">
        <f t="shared" si="21"/>
        <v>IC.NA.010345</v>
      </c>
      <c r="K170" s="1" t="s">
        <v>12175</v>
      </c>
      <c r="L170" t="str">
        <f t="shared" si="20"/>
        <v>Other: specify</v>
      </c>
      <c r="M170" s="6" t="str">
        <f t="shared" si="22"/>
        <v>PI.IC.NA.010345.01</v>
      </c>
      <c r="N170" s="6"/>
      <c r="O170" s="6" t="str">
        <f t="shared" si="23"/>
        <v>PH.IC.NA.010345.01</v>
      </c>
      <c r="Q170" s="6" t="str">
        <f t="shared" si="24"/>
        <v>CL.IC.NA.010345.01</v>
      </c>
    </row>
    <row r="171" spans="1:17" ht="15">
      <c r="A171" t="s">
        <v>6881</v>
      </c>
      <c r="C171" s="1" t="s">
        <v>12175</v>
      </c>
      <c r="D171" t="s">
        <v>827</v>
      </c>
      <c r="E171" s="1" t="s">
        <v>12185</v>
      </c>
      <c r="F171" t="s">
        <v>6938</v>
      </c>
      <c r="G171" t="s">
        <v>6939</v>
      </c>
      <c r="H171" s="11" t="s">
        <v>6940</v>
      </c>
      <c r="I171" t="s">
        <v>12157</v>
      </c>
      <c r="J171" s="5" t="str">
        <f t="shared" si="21"/>
        <v>IC.NA.010346</v>
      </c>
      <c r="K171" s="1" t="s">
        <v>12175</v>
      </c>
      <c r="L171" t="str">
        <f t="shared" si="20"/>
        <v>None reported</v>
      </c>
      <c r="M171" s="6" t="str">
        <f t="shared" si="22"/>
        <v>PI.IC.NA.010346.01</v>
      </c>
      <c r="N171" s="6"/>
      <c r="O171" s="6" t="str">
        <f t="shared" si="23"/>
        <v>PH.IC.NA.010346.01</v>
      </c>
      <c r="Q171" s="6" t="str">
        <f t="shared" si="24"/>
        <v>CL.IC.NA.010346.01</v>
      </c>
    </row>
    <row r="172" spans="1:17" ht="15">
      <c r="A172" t="s">
        <v>6881</v>
      </c>
      <c r="C172" s="1" t="s">
        <v>12175</v>
      </c>
      <c r="E172" s="1" t="s">
        <v>12185</v>
      </c>
      <c r="F172" t="s">
        <v>6938</v>
      </c>
      <c r="G172" t="s">
        <v>6941</v>
      </c>
      <c r="H172" s="11" t="s">
        <v>6942</v>
      </c>
      <c r="I172" t="s">
        <v>6941</v>
      </c>
      <c r="J172" s="5" t="str">
        <f t="shared" si="21"/>
        <v>IC.NA.010347</v>
      </c>
      <c r="K172" s="1" t="s">
        <v>12175</v>
      </c>
      <c r="L172" t="str">
        <f t="shared" si="20"/>
        <v>Cancer</v>
      </c>
      <c r="M172" s="6" t="str">
        <f t="shared" si="22"/>
        <v>PI.IC.NA.010347.01</v>
      </c>
      <c r="N172" s="6"/>
      <c r="O172" s="6" t="str">
        <f t="shared" si="23"/>
        <v>PH.IC.NA.010347.01</v>
      </c>
      <c r="Q172" s="6" t="str">
        <f t="shared" si="24"/>
        <v>CL.IC.NA.010347.01</v>
      </c>
    </row>
    <row r="173" spans="1:17" ht="15">
      <c r="A173" t="s">
        <v>6881</v>
      </c>
      <c r="C173" s="1" t="s">
        <v>12175</v>
      </c>
      <c r="E173" s="1" t="s">
        <v>12185</v>
      </c>
      <c r="F173" t="s">
        <v>6938</v>
      </c>
      <c r="G173" t="s">
        <v>6943</v>
      </c>
      <c r="H173" s="11" t="s">
        <v>6944</v>
      </c>
      <c r="I173" t="s">
        <v>6943</v>
      </c>
      <c r="J173" s="5" t="str">
        <f t="shared" si="21"/>
        <v>IC.NA.010348</v>
      </c>
      <c r="K173" s="1" t="s">
        <v>12175</v>
      </c>
      <c r="L173" t="str">
        <f t="shared" si="20"/>
        <v>Diabetes</v>
      </c>
      <c r="M173" s="6" t="str">
        <f t="shared" si="22"/>
        <v>PI.IC.NA.010348.01</v>
      </c>
      <c r="N173" s="6"/>
      <c r="O173" s="6" t="str">
        <f t="shared" si="23"/>
        <v>PH.IC.NA.010348.01</v>
      </c>
      <c r="Q173" s="6" t="str">
        <f t="shared" si="24"/>
        <v>CL.IC.NA.010348.01</v>
      </c>
    </row>
    <row r="174" spans="1:17" ht="15">
      <c r="A174" t="s">
        <v>6881</v>
      </c>
      <c r="C174" s="1" t="s">
        <v>12175</v>
      </c>
      <c r="E174" s="1" t="s">
        <v>12185</v>
      </c>
      <c r="F174" t="s">
        <v>6938</v>
      </c>
      <c r="G174" t="s">
        <v>6945</v>
      </c>
      <c r="H174" s="11" t="s">
        <v>6937</v>
      </c>
      <c r="I174" t="s">
        <v>6751</v>
      </c>
      <c r="J174" s="5" t="str">
        <f t="shared" si="21"/>
        <v>IC.NA.010349</v>
      </c>
      <c r="K174" s="1" t="s">
        <v>12175</v>
      </c>
      <c r="L174" t="str">
        <f t="shared" si="20"/>
        <v>Dialysis - Peritoneal</v>
      </c>
      <c r="M174" s="6" t="str">
        <f t="shared" si="22"/>
        <v>PI.IC.NA.010349.01</v>
      </c>
      <c r="N174" s="6"/>
      <c r="O174" s="6" t="str">
        <f t="shared" si="23"/>
        <v>PH.IC.NA.010349.01</v>
      </c>
      <c r="Q174" s="6" t="str">
        <f t="shared" si="24"/>
        <v>CL.IC.NA.010349.01</v>
      </c>
    </row>
    <row r="175" spans="1:17" ht="15">
      <c r="A175" t="s">
        <v>6881</v>
      </c>
      <c r="C175" s="1" t="s">
        <v>12175</v>
      </c>
      <c r="E175" s="1" t="s">
        <v>12185</v>
      </c>
      <c r="F175" t="s">
        <v>6938</v>
      </c>
      <c r="G175" t="s">
        <v>6752</v>
      </c>
      <c r="H175" s="11" t="s">
        <v>6948</v>
      </c>
      <c r="I175" t="s">
        <v>6949</v>
      </c>
      <c r="J175" s="5" t="str">
        <f t="shared" si="21"/>
        <v>IC.NA.010350</v>
      </c>
      <c r="K175" s="1" t="s">
        <v>12175</v>
      </c>
      <c r="L175" t="str">
        <f t="shared" si="20"/>
        <v>Dialysis - Hemodialysis</v>
      </c>
      <c r="M175" s="6" t="str">
        <f t="shared" si="22"/>
        <v>PI.IC.NA.010350.01</v>
      </c>
      <c r="N175" s="6"/>
      <c r="O175" s="6" t="str">
        <f t="shared" si="23"/>
        <v>PH.IC.NA.010350.01</v>
      </c>
      <c r="Q175" s="6" t="str">
        <f t="shared" si="24"/>
        <v>CL.IC.NA.010350.01</v>
      </c>
    </row>
    <row r="176" spans="1:17" ht="15">
      <c r="A176" t="s">
        <v>6881</v>
      </c>
      <c r="C176" s="1" t="s">
        <v>12175</v>
      </c>
      <c r="E176" s="1" t="s">
        <v>12185</v>
      </c>
      <c r="F176" t="s">
        <v>6938</v>
      </c>
      <c r="G176" t="s">
        <v>6950</v>
      </c>
      <c r="H176" s="11" t="s">
        <v>6951</v>
      </c>
      <c r="I176" t="s">
        <v>6952</v>
      </c>
      <c r="J176" s="5" t="str">
        <f t="shared" si="21"/>
        <v>IC.NA.010351</v>
      </c>
      <c r="K176" s="1" t="s">
        <v>12175</v>
      </c>
      <c r="L176" t="str">
        <f t="shared" si="20"/>
        <v>Kidney Disease</v>
      </c>
      <c r="M176" s="6" t="str">
        <f t="shared" si="22"/>
        <v>PI.IC.NA.010351.01</v>
      </c>
      <c r="N176" s="6"/>
      <c r="O176" s="6" t="str">
        <f t="shared" si="23"/>
        <v>PH.IC.NA.010351.01</v>
      </c>
      <c r="Q176" s="6" t="str">
        <f t="shared" si="24"/>
        <v>CL.IC.NA.010351.01</v>
      </c>
    </row>
    <row r="177" spans="1:17" ht="15">
      <c r="A177" t="s">
        <v>6881</v>
      </c>
      <c r="C177" s="1" t="s">
        <v>12175</v>
      </c>
      <c r="E177" s="1" t="s">
        <v>12185</v>
      </c>
      <c r="F177" t="s">
        <v>6938</v>
      </c>
      <c r="G177" t="s">
        <v>6953</v>
      </c>
      <c r="H177" s="11" t="s">
        <v>6954</v>
      </c>
      <c r="I177" t="s">
        <v>6955</v>
      </c>
      <c r="J177" s="5" t="str">
        <f t="shared" si="21"/>
        <v>IC.NA.010352</v>
      </c>
      <c r="K177" s="1" t="s">
        <v>12175</v>
      </c>
      <c r="L177" t="str">
        <f t="shared" si="20"/>
        <v>Neurogenic Bladder</v>
      </c>
      <c r="M177" s="6" t="str">
        <f t="shared" si="22"/>
        <v>PI.IC.NA.010352.01</v>
      </c>
      <c r="N177" s="6"/>
      <c r="O177" s="6" t="str">
        <f t="shared" si="23"/>
        <v>PH.IC.NA.010352.01</v>
      </c>
      <c r="Q177" s="6" t="str">
        <f t="shared" si="24"/>
        <v>CL.IC.NA.010352.01</v>
      </c>
    </row>
    <row r="178" spans="1:17" ht="15">
      <c r="A178" t="s">
        <v>6881</v>
      </c>
      <c r="C178" s="1" t="s">
        <v>12175</v>
      </c>
      <c r="E178" s="1" t="s">
        <v>12185</v>
      </c>
      <c r="F178" t="s">
        <v>6938</v>
      </c>
      <c r="G178" t="s">
        <v>6562</v>
      </c>
      <c r="H178" s="1" t="s">
        <v>6665</v>
      </c>
      <c r="I178" t="s">
        <v>6563</v>
      </c>
      <c r="J178" s="5" t="str">
        <f t="shared" si="21"/>
        <v>IC.NA.010353</v>
      </c>
      <c r="K178" s="1" t="s">
        <v>12175</v>
      </c>
      <c r="L178" t="str">
        <f t="shared" si="20"/>
        <v>Sexually Transmitted Disease</v>
      </c>
      <c r="M178" s="6" t="str">
        <f t="shared" si="22"/>
        <v>PI.IC.NA.010353.01</v>
      </c>
      <c r="N178" s="6"/>
      <c r="O178" s="6" t="str">
        <f t="shared" si="23"/>
        <v>PH.IC.NA.010353.01</v>
      </c>
      <c r="Q178" s="6" t="str">
        <f t="shared" si="24"/>
        <v>CL.IC.NA.010353.01</v>
      </c>
    </row>
    <row r="179" spans="1:17" ht="15">
      <c r="A179" t="s">
        <v>6881</v>
      </c>
      <c r="C179" s="1" t="s">
        <v>12175</v>
      </c>
      <c r="E179" s="1" t="s">
        <v>12185</v>
      </c>
      <c r="F179" t="s">
        <v>6938</v>
      </c>
      <c r="G179" t="s">
        <v>6564</v>
      </c>
      <c r="H179" s="1" t="s">
        <v>7246</v>
      </c>
      <c r="I179" t="s">
        <v>6564</v>
      </c>
      <c r="J179" s="5" t="str">
        <f t="shared" si="21"/>
        <v>IC.NA.010354</v>
      </c>
      <c r="K179" s="1" t="s">
        <v>12175</v>
      </c>
      <c r="L179" t="str">
        <f t="shared" si="20"/>
        <v>TURP</v>
      </c>
      <c r="M179" s="6" t="str">
        <f t="shared" si="22"/>
        <v>PI.IC.NA.010354.01</v>
      </c>
      <c r="N179" s="6"/>
      <c r="O179" s="6" t="str">
        <f t="shared" si="23"/>
        <v>PH.IC.NA.010354.01</v>
      </c>
      <c r="Q179" s="6" t="str">
        <f t="shared" si="24"/>
        <v>CL.IC.NA.010354.01</v>
      </c>
    </row>
    <row r="180" spans="1:17" ht="15">
      <c r="A180" t="s">
        <v>6881</v>
      </c>
      <c r="C180" s="1" t="s">
        <v>12175</v>
      </c>
      <c r="E180" s="1" t="s">
        <v>12185</v>
      </c>
      <c r="F180" t="s">
        <v>6938</v>
      </c>
      <c r="G180" t="s">
        <v>6565</v>
      </c>
      <c r="H180" s="1" t="s">
        <v>6900</v>
      </c>
      <c r="I180" t="s">
        <v>6566</v>
      </c>
      <c r="J180" s="5" t="str">
        <f t="shared" si="21"/>
        <v>IC.NA.010355</v>
      </c>
      <c r="K180" s="1" t="s">
        <v>12175</v>
      </c>
      <c r="L180" t="str">
        <f t="shared" si="20"/>
        <v>Urinary Tract Infections</v>
      </c>
      <c r="M180" s="6" t="str">
        <f t="shared" si="22"/>
        <v>PI.IC.NA.010355.01</v>
      </c>
      <c r="N180" s="6"/>
      <c r="O180" s="6" t="str">
        <f t="shared" si="23"/>
        <v>PH.IC.NA.010355.01</v>
      </c>
      <c r="Q180" s="6" t="str">
        <f t="shared" si="24"/>
        <v>CL.IC.NA.010355.01</v>
      </c>
    </row>
    <row r="181" spans="1:17" ht="15">
      <c r="A181" t="s">
        <v>6881</v>
      </c>
      <c r="C181" s="1" t="s">
        <v>12175</v>
      </c>
      <c r="E181" s="1" t="s">
        <v>12185</v>
      </c>
      <c r="F181" t="s">
        <v>6938</v>
      </c>
      <c r="G181" t="s">
        <v>10478</v>
      </c>
      <c r="H181" s="1" t="s">
        <v>6741</v>
      </c>
      <c r="I181" t="s">
        <v>12437</v>
      </c>
      <c r="J181" s="5" t="str">
        <f t="shared" si="21"/>
        <v>IC.NA.010356</v>
      </c>
      <c r="K181" s="1" t="s">
        <v>12175</v>
      </c>
      <c r="L181" t="str">
        <f t="shared" si="20"/>
        <v>Other: specify</v>
      </c>
      <c r="M181" s="6" t="str">
        <f t="shared" si="22"/>
        <v>PI.IC.NA.010356.01</v>
      </c>
      <c r="N181" s="6"/>
      <c r="O181" s="6" t="str">
        <f t="shared" si="23"/>
        <v>PH.IC.NA.010356.01</v>
      </c>
      <c r="Q181" s="6" t="str">
        <f t="shared" si="24"/>
        <v>CL.IC.NA.010356.01</v>
      </c>
    </row>
    <row r="182" spans="1:17" ht="15">
      <c r="A182" t="s">
        <v>6881</v>
      </c>
      <c r="C182" s="1" t="s">
        <v>12175</v>
      </c>
      <c r="D182" t="s">
        <v>828</v>
      </c>
      <c r="E182" s="1" t="s">
        <v>6464</v>
      </c>
      <c r="F182" t="s">
        <v>6742</v>
      </c>
      <c r="G182" t="s">
        <v>12157</v>
      </c>
      <c r="H182" s="11" t="s">
        <v>11848</v>
      </c>
      <c r="I182" t="s">
        <v>12157</v>
      </c>
      <c r="J182" s="5" t="str">
        <f t="shared" si="21"/>
        <v>IC.NA.010401</v>
      </c>
      <c r="K182" s="1" t="s">
        <v>12175</v>
      </c>
      <c r="L182" t="str">
        <f t="shared" si="20"/>
        <v>None</v>
      </c>
      <c r="M182" s="6" t="str">
        <f t="shared" si="22"/>
        <v>PI.IC.NA.010401.01</v>
      </c>
      <c r="N182" s="6"/>
      <c r="O182" s="6" t="str">
        <f t="shared" si="23"/>
        <v>PH.IC.NA.010401.01</v>
      </c>
      <c r="Q182" s="6" t="str">
        <f t="shared" si="24"/>
        <v>CL.IC.NA.010401.01</v>
      </c>
    </row>
    <row r="183" spans="1:17" ht="15">
      <c r="A183" t="s">
        <v>6881</v>
      </c>
      <c r="C183" s="1" t="s">
        <v>12175</v>
      </c>
      <c r="E183" s="1" t="s">
        <v>6464</v>
      </c>
      <c r="F183" t="s">
        <v>6742</v>
      </c>
      <c r="G183" t="s">
        <v>6743</v>
      </c>
      <c r="H183" s="11" t="s">
        <v>12030</v>
      </c>
      <c r="I183" t="s">
        <v>6744</v>
      </c>
      <c r="J183" s="5" t="str">
        <f t="shared" si="21"/>
        <v>IC.NA.010402</v>
      </c>
      <c r="K183" s="1" t="s">
        <v>12175</v>
      </c>
      <c r="L183" t="str">
        <f t="shared" si="20"/>
        <v>Yes: Insulin Pump</v>
      </c>
      <c r="M183" s="6" t="str">
        <f t="shared" si="22"/>
        <v>PI.IC.NA.010402.01</v>
      </c>
      <c r="N183" s="6"/>
      <c r="O183" s="6" t="str">
        <f t="shared" si="23"/>
        <v>PH.IC.NA.010402.01</v>
      </c>
      <c r="Q183" s="6" t="str">
        <f t="shared" si="24"/>
        <v>CL.IC.NA.010402.01</v>
      </c>
    </row>
    <row r="184" spans="1:17" ht="15">
      <c r="A184" t="s">
        <v>6881</v>
      </c>
      <c r="C184" s="1" t="s">
        <v>12175</v>
      </c>
      <c r="E184" s="1" t="s">
        <v>6464</v>
      </c>
      <c r="F184" t="s">
        <v>6742</v>
      </c>
      <c r="G184" t="s">
        <v>6745</v>
      </c>
      <c r="H184" s="11" t="s">
        <v>12032</v>
      </c>
      <c r="I184" t="s">
        <v>6746</v>
      </c>
      <c r="J184" s="5" t="str">
        <f t="shared" si="21"/>
        <v>IC.NA.010403</v>
      </c>
      <c r="K184" s="1" t="s">
        <v>12175</v>
      </c>
      <c r="L184" t="str">
        <f t="shared" si="20"/>
        <v>Yes: Baclofen Pump</v>
      </c>
      <c r="M184" s="6" t="str">
        <f t="shared" si="22"/>
        <v>PI.IC.NA.010403.01</v>
      </c>
      <c r="N184" s="6"/>
      <c r="O184" s="6" t="str">
        <f t="shared" si="23"/>
        <v>PH.IC.NA.010403.01</v>
      </c>
      <c r="Q184" s="6" t="str">
        <f t="shared" si="24"/>
        <v>CL.IC.NA.010403.01</v>
      </c>
    </row>
    <row r="185" spans="1:17" ht="15">
      <c r="A185" t="s">
        <v>6881</v>
      </c>
      <c r="C185" s="1" t="s">
        <v>12175</v>
      </c>
      <c r="E185" s="1" t="s">
        <v>6464</v>
      </c>
      <c r="F185" t="s">
        <v>6742</v>
      </c>
      <c r="G185" t="s">
        <v>6747</v>
      </c>
      <c r="H185" s="11" t="s">
        <v>12028</v>
      </c>
      <c r="I185" t="s">
        <v>12437</v>
      </c>
      <c r="J185" s="5" t="str">
        <f t="shared" si="21"/>
        <v>IC.NA.010404</v>
      </c>
      <c r="K185" s="1" t="s">
        <v>12175</v>
      </c>
      <c r="L185" t="str">
        <f t="shared" si="20"/>
        <v>Yes: Other: specify</v>
      </c>
      <c r="M185" s="6" t="str">
        <f t="shared" si="22"/>
        <v>PI.IC.NA.010404.01</v>
      </c>
      <c r="N185" s="6"/>
      <c r="O185" s="6" t="str">
        <f t="shared" si="23"/>
        <v>PH.IC.NA.010404.01</v>
      </c>
      <c r="Q185" s="6" t="str">
        <f t="shared" si="24"/>
        <v>CL.IC.NA.010404.01</v>
      </c>
    </row>
    <row r="186" spans="1:17" ht="15">
      <c r="A186" t="s">
        <v>6881</v>
      </c>
      <c r="C186" s="1" t="s">
        <v>12175</v>
      </c>
      <c r="D186" t="s">
        <v>829</v>
      </c>
      <c r="E186" s="1" t="s">
        <v>6464</v>
      </c>
      <c r="F186" t="s">
        <v>6748</v>
      </c>
      <c r="G186" t="s">
        <v>6406</v>
      </c>
      <c r="H186" s="11" t="s">
        <v>12210</v>
      </c>
      <c r="I186" t="s">
        <v>6407</v>
      </c>
      <c r="J186" s="5" t="str">
        <f t="shared" si="21"/>
        <v>IC.NA.010405</v>
      </c>
      <c r="K186" s="1" t="s">
        <v>12175</v>
      </c>
      <c r="L186" t="str">
        <f t="shared" si="20"/>
        <v>Hand Hygiene practices</v>
      </c>
      <c r="M186" s="6" t="str">
        <f t="shared" si="22"/>
        <v>PI.IC.NA.010405.01</v>
      </c>
      <c r="N186" s="6"/>
      <c r="O186" s="6" t="str">
        <f t="shared" si="23"/>
        <v>PH.IC.NA.010405.01</v>
      </c>
      <c r="Q186" s="6" t="str">
        <f t="shared" si="24"/>
        <v>CL.IC.NA.010405.01</v>
      </c>
    </row>
    <row r="187" spans="1:17" ht="15">
      <c r="A187" t="s">
        <v>6881</v>
      </c>
      <c r="C187" s="1" t="s">
        <v>12175</v>
      </c>
      <c r="E187" s="1" t="s">
        <v>6464</v>
      </c>
      <c r="F187" t="s">
        <v>6748</v>
      </c>
      <c r="G187" t="s">
        <v>6408</v>
      </c>
      <c r="H187" s="11" t="s">
        <v>12212</v>
      </c>
      <c r="I187" t="s">
        <v>6409</v>
      </c>
      <c r="J187" s="5" t="str">
        <f t="shared" si="21"/>
        <v>IC.NA.010406</v>
      </c>
      <c r="K187" s="1" t="s">
        <v>12175</v>
      </c>
      <c r="L187" t="str">
        <f t="shared" si="20"/>
        <v>Define resistant orgs</v>
      </c>
      <c r="M187" s="6" t="str">
        <f t="shared" si="22"/>
        <v>PI.IC.NA.010406.01</v>
      </c>
      <c r="N187" s="6"/>
      <c r="O187" s="6" t="str">
        <f t="shared" si="23"/>
        <v>PH.IC.NA.010406.01</v>
      </c>
      <c r="Q187" s="6" t="str">
        <f t="shared" si="24"/>
        <v>CL.IC.NA.010406.01</v>
      </c>
    </row>
    <row r="188" spans="1:17" ht="15">
      <c r="A188" t="s">
        <v>6881</v>
      </c>
      <c r="C188" s="1" t="s">
        <v>12175</v>
      </c>
      <c r="E188" s="1" t="s">
        <v>6464</v>
      </c>
      <c r="F188" t="s">
        <v>6748</v>
      </c>
      <c r="G188" t="s">
        <v>6410</v>
      </c>
      <c r="H188" s="11" t="s">
        <v>12225</v>
      </c>
      <c r="I188" t="s">
        <v>8972</v>
      </c>
      <c r="J188" s="5" t="str">
        <f t="shared" si="21"/>
        <v>IC.NA.010407</v>
      </c>
      <c r="K188" s="1" t="s">
        <v>12175</v>
      </c>
      <c r="L188" t="str">
        <f t="shared" si="20"/>
        <v>Prevent spread of infection</v>
      </c>
      <c r="M188" s="6" t="str">
        <f t="shared" si="22"/>
        <v>PI.IC.NA.010407.01</v>
      </c>
      <c r="N188" s="6"/>
      <c r="O188" s="6" t="str">
        <f t="shared" si="23"/>
        <v>PH.IC.NA.010407.01</v>
      </c>
      <c r="Q188" s="6" t="str">
        <f t="shared" si="24"/>
        <v>CL.IC.NA.010407.01</v>
      </c>
    </row>
    <row r="189" spans="1:17" ht="15">
      <c r="A189" t="s">
        <v>6881</v>
      </c>
      <c r="C189" s="1" t="s">
        <v>12175</v>
      </c>
      <c r="E189" s="1" t="s">
        <v>6464</v>
      </c>
      <c r="F189" t="s">
        <v>6748</v>
      </c>
      <c r="G189" t="s">
        <v>6411</v>
      </c>
      <c r="H189" s="11" t="s">
        <v>11638</v>
      </c>
      <c r="I189" t="s">
        <v>6412</v>
      </c>
      <c r="J189" s="5" t="str">
        <f t="shared" si="21"/>
        <v>IC.NA.010408</v>
      </c>
      <c r="K189" s="1" t="s">
        <v>12175</v>
      </c>
      <c r="L189" t="str">
        <f t="shared" si="20"/>
        <v>Contact precautions</v>
      </c>
      <c r="M189" s="6" t="str">
        <f t="shared" si="22"/>
        <v>PI.IC.NA.010408.01</v>
      </c>
      <c r="N189" s="6"/>
      <c r="O189" s="6" t="str">
        <f t="shared" si="23"/>
        <v>PH.IC.NA.010408.01</v>
      </c>
      <c r="Q189" s="6" t="str">
        <f t="shared" si="24"/>
        <v>CL.IC.NA.010408.01</v>
      </c>
    </row>
    <row r="190" spans="1:17" ht="15">
      <c r="A190" t="s">
        <v>6881</v>
      </c>
      <c r="C190" s="1" t="s">
        <v>12175</v>
      </c>
      <c r="E190" s="1" t="s">
        <v>6464</v>
      </c>
      <c r="F190" t="s">
        <v>6748</v>
      </c>
      <c r="G190" t="s">
        <v>6413</v>
      </c>
      <c r="H190" s="11" t="s">
        <v>11639</v>
      </c>
      <c r="I190" t="s">
        <v>6414</v>
      </c>
      <c r="J190" s="5" t="str">
        <f t="shared" si="21"/>
        <v>IC.NA.010409</v>
      </c>
      <c r="K190" s="1" t="s">
        <v>12175</v>
      </c>
      <c r="L190" t="str">
        <f t="shared" si="20"/>
        <v>Respiratory Precautions</v>
      </c>
      <c r="M190" s="6" t="str">
        <f t="shared" si="22"/>
        <v>PI.IC.NA.010409.01</v>
      </c>
      <c r="N190" s="6"/>
      <c r="O190" s="6" t="str">
        <f t="shared" si="23"/>
        <v>PH.IC.NA.010409.01</v>
      </c>
      <c r="Q190" s="6" t="str">
        <f t="shared" si="24"/>
        <v>CL.IC.NA.010409.01</v>
      </c>
    </row>
    <row r="191" spans="1:17" ht="15">
      <c r="A191" t="s">
        <v>6881</v>
      </c>
      <c r="C191" s="1" t="s">
        <v>12175</v>
      </c>
      <c r="E191" s="1" t="s">
        <v>6464</v>
      </c>
      <c r="F191" t="s">
        <v>6748</v>
      </c>
      <c r="G191" t="s">
        <v>6415</v>
      </c>
      <c r="H191" s="11" t="s">
        <v>11829</v>
      </c>
      <c r="I191" t="s">
        <v>6581</v>
      </c>
      <c r="J191" s="5" t="str">
        <f t="shared" si="21"/>
        <v>IC.NA.010410</v>
      </c>
      <c r="K191" s="1" t="s">
        <v>12175</v>
      </c>
      <c r="L191" t="str">
        <f t="shared" si="20"/>
        <v>Surgical site</v>
      </c>
      <c r="M191" s="6" t="str">
        <f t="shared" si="22"/>
        <v>PI.IC.NA.010410.01</v>
      </c>
      <c r="N191" s="6"/>
      <c r="O191" s="6" t="str">
        <f t="shared" si="23"/>
        <v>PH.IC.NA.010410.01</v>
      </c>
      <c r="Q191" s="6" t="str">
        <f t="shared" si="24"/>
        <v>CL.IC.NA.010410.01</v>
      </c>
    </row>
    <row r="192" spans="1:17" ht="15">
      <c r="A192" t="s">
        <v>6881</v>
      </c>
      <c r="C192" s="1" t="s">
        <v>12175</v>
      </c>
      <c r="E192" s="1" t="s">
        <v>6464</v>
      </c>
      <c r="F192" t="s">
        <v>6748</v>
      </c>
      <c r="G192" t="s">
        <v>6582</v>
      </c>
      <c r="H192" s="11" t="s">
        <v>12099</v>
      </c>
      <c r="I192" t="s">
        <v>12157</v>
      </c>
      <c r="J192" s="5" t="str">
        <f t="shared" si="21"/>
        <v>IC.NA.010411</v>
      </c>
      <c r="K192" s="1" t="s">
        <v>12175</v>
      </c>
      <c r="L192" t="str">
        <f t="shared" si="20"/>
        <v>None at this time</v>
      </c>
      <c r="M192" s="6" t="str">
        <f t="shared" si="22"/>
        <v>PI.IC.NA.010411.01</v>
      </c>
      <c r="N192" s="6"/>
      <c r="O192" s="6" t="str">
        <f t="shared" si="23"/>
        <v>PH.IC.NA.010411.01</v>
      </c>
      <c r="Q192" s="6" t="str">
        <f t="shared" si="24"/>
        <v>CL.IC.NA.010411.01</v>
      </c>
    </row>
    <row r="193" spans="1:19" ht="15">
      <c r="A193" t="s">
        <v>6881</v>
      </c>
      <c r="C193" s="1" t="s">
        <v>12175</v>
      </c>
      <c r="D193" t="s">
        <v>830</v>
      </c>
      <c r="E193" s="1" t="s">
        <v>6464</v>
      </c>
      <c r="F193" t="s">
        <v>6764</v>
      </c>
      <c r="G193" t="s">
        <v>6765</v>
      </c>
      <c r="H193" s="11" t="s">
        <v>12100</v>
      </c>
      <c r="I193" t="s">
        <v>6765</v>
      </c>
      <c r="J193" s="5" t="str">
        <f t="shared" si="21"/>
        <v>IC.NA.010412</v>
      </c>
      <c r="K193" s="1" t="s">
        <v>12175</v>
      </c>
      <c r="L193" t="str">
        <f t="shared" si="20"/>
        <v>Patient</v>
      </c>
      <c r="M193" s="6" t="str">
        <f t="shared" si="22"/>
        <v>PI.IC.NA.010412.01</v>
      </c>
      <c r="N193" s="6"/>
      <c r="O193" s="6" t="str">
        <f t="shared" si="23"/>
        <v>PH.IC.NA.010412.01</v>
      </c>
      <c r="Q193" s="6" t="str">
        <f t="shared" si="24"/>
        <v>CL.IC.NA.010412.01</v>
      </c>
    </row>
    <row r="194" spans="1:19" ht="15">
      <c r="A194" t="s">
        <v>6881</v>
      </c>
      <c r="C194" s="1" t="s">
        <v>12175</v>
      </c>
      <c r="E194" s="1" t="s">
        <v>6464</v>
      </c>
      <c r="F194" t="s">
        <v>6764</v>
      </c>
      <c r="G194" t="s">
        <v>6766</v>
      </c>
      <c r="H194" s="11" t="s">
        <v>12101</v>
      </c>
      <c r="I194" t="s">
        <v>6767</v>
      </c>
      <c r="J194" s="5" t="str">
        <f t="shared" si="21"/>
        <v>IC.NA.010413</v>
      </c>
      <c r="K194" s="1" t="s">
        <v>12175</v>
      </c>
      <c r="L194" t="str">
        <f t="shared" si="20"/>
        <v>Authorized surrogate</v>
      </c>
      <c r="M194" s="6" t="str">
        <f t="shared" si="22"/>
        <v>PI.IC.NA.010413.01</v>
      </c>
      <c r="N194" s="6"/>
      <c r="O194" s="6" t="str">
        <f t="shared" si="23"/>
        <v>PH.IC.NA.010413.01</v>
      </c>
      <c r="Q194" s="6" t="str">
        <f t="shared" si="24"/>
        <v>CL.IC.NA.010413.01</v>
      </c>
    </row>
    <row r="195" spans="1:19" ht="15">
      <c r="A195" t="s">
        <v>6881</v>
      </c>
      <c r="C195" s="1" t="s">
        <v>12175</v>
      </c>
      <c r="E195" s="1" t="s">
        <v>6464</v>
      </c>
      <c r="F195" t="s">
        <v>6764</v>
      </c>
      <c r="G195" t="s">
        <v>6768</v>
      </c>
      <c r="H195" s="11" t="s">
        <v>12102</v>
      </c>
      <c r="I195" t="s">
        <v>7021</v>
      </c>
      <c r="J195" s="5" t="str">
        <f t="shared" si="21"/>
        <v>IC.NA.010414</v>
      </c>
      <c r="K195" s="1" t="s">
        <v>12175</v>
      </c>
      <c r="L195" t="str">
        <f t="shared" si="20"/>
        <v>Family or support person</v>
      </c>
      <c r="M195" s="6" t="str">
        <f t="shared" si="22"/>
        <v>PI.IC.NA.010414.01</v>
      </c>
      <c r="N195" s="6"/>
      <c r="O195" s="6" t="str">
        <f t="shared" si="23"/>
        <v>PH.IC.NA.010414.01</v>
      </c>
      <c r="Q195" s="6" t="str">
        <f t="shared" si="24"/>
        <v>CL.IC.NA.010414.01</v>
      </c>
    </row>
    <row r="196" spans="1:19" ht="15">
      <c r="A196" t="s">
        <v>6881</v>
      </c>
      <c r="C196" s="1" t="s">
        <v>12175</v>
      </c>
      <c r="E196" s="1" t="s">
        <v>6464</v>
      </c>
      <c r="F196" t="s">
        <v>6764</v>
      </c>
      <c r="G196" t="s">
        <v>6769</v>
      </c>
      <c r="H196" s="11" t="s">
        <v>11559</v>
      </c>
      <c r="I196" t="s">
        <v>6965</v>
      </c>
      <c r="J196" s="5" t="str">
        <f t="shared" si="21"/>
        <v>IC.NA.010415</v>
      </c>
      <c r="K196" s="1" t="s">
        <v>12175</v>
      </c>
      <c r="L196" t="str">
        <f t="shared" ref="L196:L261" si="25">G196</f>
        <v>Medical record</v>
      </c>
      <c r="M196" s="6" t="str">
        <f t="shared" si="22"/>
        <v>PI.IC.NA.010415.01</v>
      </c>
      <c r="N196" s="6"/>
      <c r="O196" s="6" t="str">
        <f t="shared" si="23"/>
        <v>PH.IC.NA.010415.01</v>
      </c>
      <c r="Q196" s="6" t="str">
        <f t="shared" si="24"/>
        <v>CL.IC.NA.010415.01</v>
      </c>
    </row>
    <row r="197" spans="1:19" ht="15">
      <c r="A197" t="s">
        <v>6881</v>
      </c>
      <c r="C197" s="1" t="s">
        <v>12175</v>
      </c>
      <c r="E197" s="1" t="s">
        <v>6464</v>
      </c>
      <c r="F197" t="s">
        <v>6764</v>
      </c>
      <c r="G197" t="s">
        <v>10478</v>
      </c>
      <c r="H197" s="11" t="s">
        <v>11560</v>
      </c>
      <c r="I197" t="s">
        <v>12437</v>
      </c>
      <c r="J197" s="5" t="str">
        <f t="shared" si="21"/>
        <v>IC.NA.010416</v>
      </c>
      <c r="K197" s="1" t="s">
        <v>12175</v>
      </c>
      <c r="L197" t="str">
        <f t="shared" si="25"/>
        <v>Other: specify</v>
      </c>
      <c r="M197" s="6" t="str">
        <f t="shared" si="22"/>
        <v>PI.IC.NA.010416.01</v>
      </c>
      <c r="N197" s="6"/>
      <c r="O197" s="6" t="str">
        <f t="shared" si="23"/>
        <v>PH.IC.NA.010416.01</v>
      </c>
      <c r="Q197" s="6" t="str">
        <f t="shared" si="24"/>
        <v>CL.IC.NA.010416.01</v>
      </c>
    </row>
    <row r="198" spans="1:19" ht="15">
      <c r="A198" t="s">
        <v>6881</v>
      </c>
      <c r="C198" s="1" t="s">
        <v>12175</v>
      </c>
      <c r="D198" t="s">
        <v>831</v>
      </c>
      <c r="E198" s="1" t="s">
        <v>6464</v>
      </c>
      <c r="F198" t="s">
        <v>6597</v>
      </c>
      <c r="G198" t="s">
        <v>6598</v>
      </c>
      <c r="H198" s="11" t="s">
        <v>11561</v>
      </c>
      <c r="I198" t="s">
        <v>6599</v>
      </c>
      <c r="J198" s="5" t="str">
        <f t="shared" si="21"/>
        <v>IC.NA.010417</v>
      </c>
      <c r="K198" s="1" t="s">
        <v>12175</v>
      </c>
      <c r="L198" t="str">
        <f t="shared" si="25"/>
        <v>BCMA</v>
      </c>
      <c r="M198" s="6" t="str">
        <f t="shared" si="22"/>
        <v>PI.IC.NA.010417.01</v>
      </c>
      <c r="N198" s="6"/>
      <c r="O198" s="6" t="str">
        <f t="shared" si="23"/>
        <v>PH.IC.NA.010417.01</v>
      </c>
      <c r="Q198" s="6" t="str">
        <f t="shared" si="24"/>
        <v>CL.IC.NA.010417.01</v>
      </c>
    </row>
    <row r="199" spans="1:19" ht="15">
      <c r="A199" t="s">
        <v>6881</v>
      </c>
      <c r="C199" s="1" t="s">
        <v>12175</v>
      </c>
      <c r="E199" s="1" t="s">
        <v>6464</v>
      </c>
      <c r="F199" t="s">
        <v>6597</v>
      </c>
      <c r="G199" t="s">
        <v>6770</v>
      </c>
      <c r="H199" s="11" t="s">
        <v>12060</v>
      </c>
      <c r="I199" t="s">
        <v>12215</v>
      </c>
      <c r="J199" s="5" t="str">
        <f t="shared" si="21"/>
        <v>IC.NA.010418</v>
      </c>
      <c r="K199" s="1" t="s">
        <v>12175</v>
      </c>
      <c r="L199" t="str">
        <f t="shared" si="25"/>
        <v>Managing your pain</v>
      </c>
      <c r="M199" s="6" t="str">
        <f t="shared" si="22"/>
        <v>PI.IC.NA.010418.01</v>
      </c>
      <c r="N199" s="6"/>
      <c r="O199" s="6" t="str">
        <f t="shared" si="23"/>
        <v>PH.IC.NA.010418.01</v>
      </c>
      <c r="Q199" s="6" t="str">
        <f t="shared" si="24"/>
        <v>CL.IC.NA.010418.01</v>
      </c>
    </row>
    <row r="200" spans="1:19" ht="15">
      <c r="A200" t="s">
        <v>6881</v>
      </c>
      <c r="C200" s="1" t="s">
        <v>12175</v>
      </c>
      <c r="E200" s="1" t="s">
        <v>6464</v>
      </c>
      <c r="F200" t="s">
        <v>6597</v>
      </c>
      <c r="G200" t="s">
        <v>6771</v>
      </c>
      <c r="H200" s="11" t="s">
        <v>11913</v>
      </c>
      <c r="I200" t="s">
        <v>6772</v>
      </c>
      <c r="J200" s="5" t="str">
        <f t="shared" si="21"/>
        <v>IC.NA.010419</v>
      </c>
      <c r="K200" s="1" t="s">
        <v>12175</v>
      </c>
      <c r="L200" t="str">
        <f t="shared" si="25"/>
        <v>Notification of Joint Comm</v>
      </c>
      <c r="M200" s="6" t="str">
        <f t="shared" si="22"/>
        <v>PI.IC.NA.010419.01</v>
      </c>
      <c r="N200" s="6"/>
      <c r="O200" s="6" t="str">
        <f t="shared" si="23"/>
        <v>PH.IC.NA.010419.01</v>
      </c>
      <c r="Q200" s="6" t="str">
        <f t="shared" si="24"/>
        <v>CL.IC.NA.010419.01</v>
      </c>
    </row>
    <row r="201" spans="1:19" ht="15">
      <c r="A201" t="s">
        <v>6881</v>
      </c>
      <c r="C201" s="1" t="s">
        <v>12175</v>
      </c>
      <c r="E201" s="1" t="s">
        <v>6464</v>
      </c>
      <c r="F201" t="s">
        <v>6597</v>
      </c>
      <c r="G201" t="s">
        <v>6773</v>
      </c>
      <c r="H201" s="11" t="s">
        <v>11906</v>
      </c>
      <c r="I201" t="s">
        <v>7322</v>
      </c>
      <c r="J201" s="5" t="str">
        <f t="shared" si="21"/>
        <v>IC.NA.010420</v>
      </c>
      <c r="K201" s="1" t="s">
        <v>12175</v>
      </c>
      <c r="L201" t="str">
        <f t="shared" si="25"/>
        <v>Pt rights responsibilities</v>
      </c>
      <c r="M201" s="6" t="str">
        <f t="shared" si="22"/>
        <v>PI.IC.NA.010420.01</v>
      </c>
      <c r="N201" s="6"/>
      <c r="O201" s="6" t="str">
        <f t="shared" si="23"/>
        <v>PH.IC.NA.010420.01</v>
      </c>
      <c r="Q201" s="6" t="str">
        <f t="shared" si="24"/>
        <v>CL.IC.NA.010420.01</v>
      </c>
    </row>
    <row r="202" spans="1:19" ht="15">
      <c r="A202" t="s">
        <v>6881</v>
      </c>
      <c r="C202" s="1" t="s">
        <v>12175</v>
      </c>
      <c r="E202" s="1" t="s">
        <v>6464</v>
      </c>
      <c r="F202" t="s">
        <v>6597</v>
      </c>
      <c r="G202" t="s">
        <v>7323</v>
      </c>
      <c r="H202" s="11" t="s">
        <v>10704</v>
      </c>
      <c r="I202" t="s">
        <v>7606</v>
      </c>
      <c r="J202" s="5" t="str">
        <f t="shared" si="21"/>
        <v>IC.NA.010421</v>
      </c>
      <c r="K202" s="1" t="s">
        <v>12175</v>
      </c>
      <c r="L202" t="str">
        <f t="shared" si="25"/>
        <v>Patient Safety Concerns</v>
      </c>
      <c r="M202" s="6" t="str">
        <f t="shared" si="22"/>
        <v>PI.IC.NA.010421.01</v>
      </c>
      <c r="N202" s="6"/>
      <c r="O202" s="6" t="str">
        <f t="shared" si="23"/>
        <v>PH.IC.NA.010421.01</v>
      </c>
      <c r="Q202" s="6" t="str">
        <f t="shared" si="24"/>
        <v>CL.IC.NA.010421.01</v>
      </c>
    </row>
    <row r="203" spans="1:19" ht="15">
      <c r="A203" t="s">
        <v>6881</v>
      </c>
      <c r="C203" s="1" t="s">
        <v>12175</v>
      </c>
      <c r="E203" s="1" t="s">
        <v>6464</v>
      </c>
      <c r="F203" t="s">
        <v>6597</v>
      </c>
      <c r="G203" t="s">
        <v>7324</v>
      </c>
      <c r="H203" s="11" t="s">
        <v>10705</v>
      </c>
      <c r="I203" t="s">
        <v>7325</v>
      </c>
      <c r="J203" s="5" t="str">
        <f t="shared" si="21"/>
        <v>IC.NA.010422</v>
      </c>
      <c r="K203" s="1" t="s">
        <v>12175</v>
      </c>
      <c r="L203" t="str">
        <f t="shared" si="25"/>
        <v>Prevention of falls</v>
      </c>
      <c r="M203" s="6" t="str">
        <f t="shared" si="22"/>
        <v>PI.IC.NA.010422.01</v>
      </c>
      <c r="N203" s="6"/>
      <c r="O203" s="6" t="str">
        <f t="shared" si="23"/>
        <v>PH.IC.NA.010422.01</v>
      </c>
      <c r="Q203" s="6" t="str">
        <f t="shared" si="24"/>
        <v>CL.IC.NA.010422.01</v>
      </c>
    </row>
    <row r="204" spans="1:19" ht="15">
      <c r="A204" t="s">
        <v>6881</v>
      </c>
      <c r="C204" s="1" t="s">
        <v>12175</v>
      </c>
      <c r="E204" s="1" t="s">
        <v>6464</v>
      </c>
      <c r="F204" t="s">
        <v>6597</v>
      </c>
      <c r="G204" t="s">
        <v>7326</v>
      </c>
      <c r="H204" s="11" t="s">
        <v>10706</v>
      </c>
      <c r="I204" t="s">
        <v>7327</v>
      </c>
      <c r="J204" s="5" t="str">
        <f t="shared" si="21"/>
        <v>IC.NA.010423</v>
      </c>
      <c r="K204" s="1" t="s">
        <v>12175</v>
      </c>
      <c r="L204" t="str">
        <f t="shared" si="25"/>
        <v>Restraint free environment</v>
      </c>
      <c r="M204" s="6" t="str">
        <f t="shared" si="22"/>
        <v>PI.IC.NA.010423.01</v>
      </c>
      <c r="N204" s="6"/>
      <c r="O204" s="6" t="str">
        <f t="shared" si="23"/>
        <v>PH.IC.NA.010423.01</v>
      </c>
      <c r="Q204" s="6" t="str">
        <f t="shared" si="24"/>
        <v>CL.IC.NA.010423.01</v>
      </c>
    </row>
    <row r="205" spans="1:19" ht="15">
      <c r="A205" t="s">
        <v>6881</v>
      </c>
      <c r="C205" s="1" t="s">
        <v>12175</v>
      </c>
      <c r="E205" s="1" t="s">
        <v>6464</v>
      </c>
      <c r="F205" t="s">
        <v>6597</v>
      </c>
      <c r="G205" t="s">
        <v>8461</v>
      </c>
      <c r="H205" s="11" t="s">
        <v>10707</v>
      </c>
      <c r="I205" t="s">
        <v>12437</v>
      </c>
      <c r="J205" s="5" t="str">
        <f t="shared" si="21"/>
        <v>IC.NA.010424</v>
      </c>
      <c r="K205" s="1" t="s">
        <v>12175</v>
      </c>
      <c r="L205" t="str">
        <f t="shared" si="25"/>
        <v>Other: Specify</v>
      </c>
      <c r="M205" s="6" t="str">
        <f t="shared" si="22"/>
        <v>PI.IC.NA.010424.01</v>
      </c>
      <c r="N205" s="6"/>
      <c r="O205" s="6" t="str">
        <f t="shared" si="23"/>
        <v>PH.IC.NA.010424.01</v>
      </c>
      <c r="Q205" s="6" t="str">
        <f t="shared" si="24"/>
        <v>CL.IC.NA.010424.01</v>
      </c>
    </row>
    <row r="206" spans="1:19" ht="15">
      <c r="A206" t="s">
        <v>6881</v>
      </c>
      <c r="C206" s="1" t="s">
        <v>12175</v>
      </c>
      <c r="E206" s="1" t="s">
        <v>6464</v>
      </c>
      <c r="F206" t="s">
        <v>6597</v>
      </c>
      <c r="G206" t="s">
        <v>7328</v>
      </c>
      <c r="H206" s="11" t="s">
        <v>7242</v>
      </c>
      <c r="I206" t="s">
        <v>7328</v>
      </c>
      <c r="J206" s="5" t="str">
        <f t="shared" si="21"/>
        <v>IC.NA.010459</v>
      </c>
      <c r="K206" s="1" t="s">
        <v>12175</v>
      </c>
      <c r="L206" t="str">
        <f t="shared" si="25"/>
        <v>Infection control surveillance</v>
      </c>
      <c r="M206" s="6" t="str">
        <f t="shared" si="22"/>
        <v>PI.IC.NA.010459.01</v>
      </c>
      <c r="N206" s="6"/>
      <c r="O206" s="6" t="str">
        <f t="shared" si="23"/>
        <v>PH.IC.NA.010459.01</v>
      </c>
      <c r="Q206" s="6" t="str">
        <f t="shared" si="24"/>
        <v>CL.IC.NA.010459.01</v>
      </c>
      <c r="R206" t="s">
        <v>12465</v>
      </c>
      <c r="S206">
        <v>848</v>
      </c>
    </row>
    <row r="207" spans="1:19" ht="15">
      <c r="A207" t="s">
        <v>6881</v>
      </c>
      <c r="C207" s="1" t="s">
        <v>12175</v>
      </c>
      <c r="E207" s="1" t="s">
        <v>12594</v>
      </c>
      <c r="F207" t="s">
        <v>6597</v>
      </c>
      <c r="G207" t="s">
        <v>7169</v>
      </c>
      <c r="H207" s="11" t="s">
        <v>7170</v>
      </c>
      <c r="I207" t="s">
        <v>7169</v>
      </c>
      <c r="J207" s="5" t="str">
        <f t="shared" si="21"/>
        <v>IC.NA.010460</v>
      </c>
      <c r="K207" s="1" t="s">
        <v>12175</v>
      </c>
      <c r="L207" t="str">
        <f t="shared" si="25"/>
        <v>Rapid Response Team</v>
      </c>
      <c r="M207" s="6" t="str">
        <f t="shared" si="22"/>
        <v>PI.IC.NA.010460.01</v>
      </c>
      <c r="N207" s="6"/>
      <c r="O207" s="6" t="str">
        <f t="shared" si="23"/>
        <v>PH.IC.NA.010460.01</v>
      </c>
      <c r="Q207" s="6" t="str">
        <f t="shared" si="24"/>
        <v>CL.IC.NA.010460.01</v>
      </c>
      <c r="R207" t="s">
        <v>12465</v>
      </c>
      <c r="S207">
        <v>848</v>
      </c>
    </row>
    <row r="208" spans="1:19" ht="15">
      <c r="A208" t="s">
        <v>6881</v>
      </c>
      <c r="C208" s="1" t="s">
        <v>12175</v>
      </c>
      <c r="E208" s="1" t="s">
        <v>6464</v>
      </c>
      <c r="F208" t="s">
        <v>6597</v>
      </c>
      <c r="G208" t="s">
        <v>6815</v>
      </c>
      <c r="H208" s="11" t="s">
        <v>6936</v>
      </c>
      <c r="I208" t="s">
        <v>6815</v>
      </c>
      <c r="J208" s="5" t="str">
        <f t="shared" si="21"/>
        <v>IC.NA.010461</v>
      </c>
      <c r="K208" s="1" t="s">
        <v>12175</v>
      </c>
      <c r="L208" t="str">
        <f t="shared" si="25"/>
        <v>Remote Tele-ICU Monitoring</v>
      </c>
      <c r="M208" s="6" t="str">
        <f t="shared" si="22"/>
        <v>PI.IC.NA.010461.01</v>
      </c>
      <c r="N208" s="6"/>
      <c r="O208" s="6" t="str">
        <f t="shared" si="23"/>
        <v>PH.IC.NA.010461.01</v>
      </c>
      <c r="Q208" s="6" t="str">
        <f t="shared" si="24"/>
        <v>CL.IC.NA.010461.01</v>
      </c>
      <c r="R208" t="s">
        <v>12465</v>
      </c>
      <c r="S208">
        <v>848</v>
      </c>
    </row>
    <row r="209" spans="1:29" ht="15">
      <c r="A209" t="s">
        <v>6881</v>
      </c>
      <c r="C209" s="1" t="s">
        <v>2379</v>
      </c>
      <c r="D209" t="s">
        <v>832</v>
      </c>
      <c r="E209" s="1" t="s">
        <v>6464</v>
      </c>
      <c r="F209" t="s">
        <v>6816</v>
      </c>
      <c r="G209" t="s">
        <v>13401</v>
      </c>
      <c r="H209" s="11" t="s">
        <v>10708</v>
      </c>
      <c r="I209" t="s">
        <v>6817</v>
      </c>
      <c r="J209" s="5" t="str">
        <f t="shared" si="21"/>
        <v>IC.NA.010425</v>
      </c>
      <c r="K209" s="1" t="s">
        <v>2379</v>
      </c>
      <c r="L209" t="str">
        <f t="shared" si="25"/>
        <v>IPods or MP3 players:describe</v>
      </c>
      <c r="M209" s="6" t="str">
        <f t="shared" si="22"/>
        <v>PI.IC.NA.010425.01</v>
      </c>
      <c r="N209" s="6"/>
      <c r="O209" s="6" t="str">
        <f t="shared" si="23"/>
        <v>PH.IC.NA.010425.01</v>
      </c>
      <c r="Q209" s="6" t="str">
        <f t="shared" si="24"/>
        <v>CL.IC.NA.010425.01</v>
      </c>
    </row>
    <row r="210" spans="1:29" ht="15">
      <c r="A210" t="s">
        <v>6881</v>
      </c>
      <c r="C210" s="1" t="s">
        <v>12175</v>
      </c>
      <c r="E210" s="1" t="s">
        <v>6464</v>
      </c>
      <c r="F210" t="s">
        <v>6816</v>
      </c>
      <c r="G210" t="s">
        <v>12157</v>
      </c>
      <c r="H210" s="11" t="s">
        <v>10709</v>
      </c>
      <c r="I210" t="s">
        <v>12157</v>
      </c>
      <c r="J210" s="5" t="str">
        <f t="shared" si="21"/>
        <v>IC.NA.010426</v>
      </c>
      <c r="K210" s="1" t="s">
        <v>12175</v>
      </c>
      <c r="L210" t="str">
        <f t="shared" si="25"/>
        <v>None</v>
      </c>
      <c r="M210" s="6" t="str">
        <f t="shared" si="22"/>
        <v>PI.IC.NA.010426.01</v>
      </c>
      <c r="N210" s="6"/>
      <c r="O210" s="6" t="str">
        <f t="shared" si="23"/>
        <v>PH.IC.NA.010426.01</v>
      </c>
      <c r="Q210" s="6" t="str">
        <f t="shared" si="24"/>
        <v>CL.IC.NA.010426.01</v>
      </c>
    </row>
    <row r="211" spans="1:29" ht="15">
      <c r="A211" t="s">
        <v>6881</v>
      </c>
      <c r="C211" s="1" t="s">
        <v>12175</v>
      </c>
      <c r="E211" s="1" t="s">
        <v>6464</v>
      </c>
      <c r="F211" t="s">
        <v>6816</v>
      </c>
      <c r="G211" t="s">
        <v>7333</v>
      </c>
      <c r="H211" s="11" t="s">
        <v>9143</v>
      </c>
      <c r="I211" t="s">
        <v>6926</v>
      </c>
      <c r="J211" s="5" t="str">
        <f t="shared" si="21"/>
        <v>IC.NA.010427</v>
      </c>
      <c r="K211" s="1" t="s">
        <v>12175</v>
      </c>
      <c r="L211" t="str">
        <f t="shared" si="25"/>
        <v>DISPOSITION</v>
      </c>
      <c r="M211" s="6" t="str">
        <f t="shared" si="22"/>
        <v>PI.IC.NA.010427.01</v>
      </c>
      <c r="N211" s="6"/>
      <c r="O211" s="6" t="str">
        <f t="shared" si="23"/>
        <v>PH.IC.NA.010427.01</v>
      </c>
      <c r="Q211" s="6" t="str">
        <f t="shared" si="24"/>
        <v>CL.IC.NA.010427.01</v>
      </c>
    </row>
    <row r="212" spans="1:29" ht="15">
      <c r="A212" t="s">
        <v>6881</v>
      </c>
      <c r="C212" s="1" t="s">
        <v>12175</v>
      </c>
      <c r="E212" s="1" t="s">
        <v>6464</v>
      </c>
      <c r="F212" t="s">
        <v>6816</v>
      </c>
      <c r="G212" t="s">
        <v>6927</v>
      </c>
      <c r="H212" s="11" t="s">
        <v>9144</v>
      </c>
      <c r="I212" t="s">
        <v>6929</v>
      </c>
      <c r="J212" s="5" t="str">
        <f t="shared" si="21"/>
        <v>IC.NA.010428</v>
      </c>
      <c r="K212" s="1" t="s">
        <v>12175</v>
      </c>
      <c r="L212" t="str">
        <f t="shared" si="25"/>
        <v>Sent to secure location</v>
      </c>
      <c r="M212" s="6" t="str">
        <f t="shared" si="22"/>
        <v>PI.IC.NA.010428.01</v>
      </c>
      <c r="N212" s="6"/>
      <c r="O212" s="6" t="str">
        <f t="shared" si="23"/>
        <v>PH.IC.NA.010428.01</v>
      </c>
      <c r="Q212" s="6" t="str">
        <f t="shared" si="24"/>
        <v>CL.IC.NA.010428.01</v>
      </c>
    </row>
    <row r="213" spans="1:29" ht="15">
      <c r="A213" t="s">
        <v>6881</v>
      </c>
      <c r="C213" s="1" t="s">
        <v>12175</v>
      </c>
      <c r="E213" s="1" t="s">
        <v>6464</v>
      </c>
      <c r="F213" t="s">
        <v>6816</v>
      </c>
      <c r="G213" t="s">
        <v>7334</v>
      </c>
      <c r="H213" s="11" t="s">
        <v>7532</v>
      </c>
      <c r="I213" t="s">
        <v>6932</v>
      </c>
      <c r="J213" s="5" t="str">
        <f t="shared" si="21"/>
        <v>IC.NA.010429</v>
      </c>
      <c r="K213" s="1" t="s">
        <v>12175</v>
      </c>
      <c r="L213" t="str">
        <f t="shared" si="25"/>
        <v>Kept at bedside per patient</v>
      </c>
      <c r="M213" s="6" t="str">
        <f t="shared" si="22"/>
        <v>PI.IC.NA.010429.01</v>
      </c>
      <c r="N213" s="6"/>
      <c r="O213" s="6" t="str">
        <f t="shared" si="23"/>
        <v>PH.IC.NA.010429.01</v>
      </c>
      <c r="Q213" s="6" t="str">
        <f t="shared" si="24"/>
        <v>CL.IC.NA.010429.01</v>
      </c>
    </row>
    <row r="214" spans="1:29" ht="15">
      <c r="A214" t="s">
        <v>6881</v>
      </c>
      <c r="C214" s="1" t="s">
        <v>12175</v>
      </c>
      <c r="E214" s="1" t="s">
        <v>12594</v>
      </c>
      <c r="F214" t="s">
        <v>6816</v>
      </c>
      <c r="G214" t="s">
        <v>6994</v>
      </c>
      <c r="H214" s="11" t="s">
        <v>6872</v>
      </c>
      <c r="I214" t="s">
        <v>6921</v>
      </c>
      <c r="J214" s="5" t="str">
        <f t="shared" si="21"/>
        <v>IC.NA.010430</v>
      </c>
      <c r="K214" s="1" t="s">
        <v>12175</v>
      </c>
      <c r="L214" t="str">
        <f t="shared" si="25"/>
        <v>Sent home with: specify</v>
      </c>
      <c r="M214" s="6" t="str">
        <f t="shared" si="22"/>
        <v>PI.IC.NA.010430.01</v>
      </c>
      <c r="N214" s="6"/>
      <c r="O214" s="6" t="str">
        <f t="shared" si="23"/>
        <v>PH.IC.NA.010430.01</v>
      </c>
      <c r="Q214" s="6" t="str">
        <f t="shared" si="24"/>
        <v>CL.IC.NA.010430.01</v>
      </c>
    </row>
    <row r="215" spans="1:29" ht="15">
      <c r="A215" t="s">
        <v>6881</v>
      </c>
      <c r="C215" s="1" t="s">
        <v>12175</v>
      </c>
      <c r="D215" t="s">
        <v>833</v>
      </c>
      <c r="E215" s="1" t="s">
        <v>6464</v>
      </c>
      <c r="F215" t="s">
        <v>6818</v>
      </c>
      <c r="G215" t="s">
        <v>10055</v>
      </c>
      <c r="H215" s="11" t="s">
        <v>6874</v>
      </c>
      <c r="I215" t="s">
        <v>10055</v>
      </c>
      <c r="J215" s="5" t="str">
        <f t="shared" si="21"/>
        <v>IC.NA.010431</v>
      </c>
      <c r="K215" s="1" t="s">
        <v>12175</v>
      </c>
      <c r="L215" t="str">
        <f t="shared" si="25"/>
        <v>No</v>
      </c>
      <c r="M215" s="6" t="str">
        <f t="shared" si="22"/>
        <v>PI.IC.NA.010431.01</v>
      </c>
      <c r="N215" s="6"/>
      <c r="O215" s="6" t="str">
        <f t="shared" si="23"/>
        <v>PH.IC.NA.010431.01</v>
      </c>
      <c r="Q215" s="6" t="str">
        <f t="shared" si="24"/>
        <v>CL.IC.NA.010431.01</v>
      </c>
    </row>
    <row r="216" spans="1:29" ht="15">
      <c r="A216" t="s">
        <v>6881</v>
      </c>
      <c r="C216" s="36" t="s">
        <v>13277</v>
      </c>
      <c r="E216" s="36" t="s">
        <v>12972</v>
      </c>
      <c r="F216" t="s">
        <v>6818</v>
      </c>
      <c r="G216" t="s">
        <v>6819</v>
      </c>
      <c r="H216" s="35" t="s">
        <v>7411</v>
      </c>
      <c r="I216" t="s">
        <v>11846</v>
      </c>
      <c r="J216" s="37" t="str">
        <f>CONCATENATE("IC.NA.",C216,E216,H216)</f>
        <v>IC.NA.010432</v>
      </c>
      <c r="K216" s="36" t="s">
        <v>13277</v>
      </c>
      <c r="L216" t="str">
        <f>G216</f>
        <v>Yes: comments</v>
      </c>
      <c r="M216" s="38" t="str">
        <f>CONCATENATE("PI.",J216,".",K216)</f>
        <v>PI.IC.NA.010432.01</v>
      </c>
      <c r="N216" s="38"/>
      <c r="O216" s="38" t="str">
        <f>CONCATENATE("PH.",J216,".",K216)</f>
        <v>PH.IC.NA.010432.01</v>
      </c>
      <c r="Q216" s="38" t="str">
        <f>CONCATENATE("CL.",J216,".",K216)</f>
        <v>CL.IC.NA.010432.01</v>
      </c>
    </row>
    <row r="217" spans="1:29" ht="15">
      <c r="A217" t="s">
        <v>6881</v>
      </c>
      <c r="C217" s="36" t="s">
        <v>13277</v>
      </c>
      <c r="E217" s="36" t="s">
        <v>12972</v>
      </c>
      <c r="F217" t="s">
        <v>6818</v>
      </c>
      <c r="G217" t="s">
        <v>95</v>
      </c>
      <c r="H217" s="35" t="s">
        <v>99</v>
      </c>
      <c r="I217" t="s">
        <v>97</v>
      </c>
      <c r="J217" s="37" t="str">
        <f>CONCATENATE("IC.NA.",C217,E217,H217)</f>
        <v>IC.NA.010466</v>
      </c>
      <c r="K217" s="36" t="s">
        <v>13277</v>
      </c>
      <c r="L217" t="str">
        <f>G217</f>
        <v>Does patient wish to be an organ/tissue donor? Yes: comments</v>
      </c>
      <c r="M217" s="38" t="str">
        <f>CONCATENATE("PI.",J217,".",K217)</f>
        <v>PI.IC.NA.010466.01</v>
      </c>
      <c r="N217" s="38"/>
      <c r="O217" s="38" t="str">
        <f>CONCATENATE("PH.",J217,".",K217)</f>
        <v>PH.IC.NA.010466.01</v>
      </c>
      <c r="Q217" s="38" t="str">
        <f>CONCATENATE("CL.",J217,".",K217)</f>
        <v>CL.IC.NA.010466.01</v>
      </c>
      <c r="AB217" t="s">
        <v>614</v>
      </c>
      <c r="AC217">
        <v>1338</v>
      </c>
    </row>
    <row r="218" spans="1:29" ht="15">
      <c r="A218" t="s">
        <v>6881</v>
      </c>
      <c r="C218" s="1" t="s">
        <v>12175</v>
      </c>
      <c r="E218" s="1" t="s">
        <v>6464</v>
      </c>
      <c r="F218" t="s">
        <v>6818</v>
      </c>
      <c r="G218" t="s">
        <v>96</v>
      </c>
      <c r="H218" s="35" t="s">
        <v>100</v>
      </c>
      <c r="I218" t="s">
        <v>98</v>
      </c>
      <c r="J218" s="5" t="str">
        <f t="shared" si="21"/>
        <v>IC.NA.010467</v>
      </c>
      <c r="K218" s="1" t="s">
        <v>12175</v>
      </c>
      <c r="L218" t="str">
        <f t="shared" si="25"/>
        <v>Does patient wish to be an organ/tissue donor? No</v>
      </c>
      <c r="M218" s="6" t="str">
        <f t="shared" si="22"/>
        <v>PI.IC.NA.010467.01</v>
      </c>
      <c r="N218" s="6"/>
      <c r="O218" s="6" t="str">
        <f t="shared" si="23"/>
        <v>PH.IC.NA.010467.01</v>
      </c>
      <c r="Q218" s="6" t="str">
        <f t="shared" si="24"/>
        <v>CL.IC.NA.010467.01</v>
      </c>
      <c r="AB218" t="s">
        <v>614</v>
      </c>
      <c r="AC218">
        <v>1338</v>
      </c>
    </row>
    <row r="219" spans="1:29" ht="15">
      <c r="A219" t="s">
        <v>6881</v>
      </c>
      <c r="C219" s="1" t="s">
        <v>12175</v>
      </c>
      <c r="D219" t="s">
        <v>834</v>
      </c>
      <c r="E219" s="1" t="s">
        <v>6464</v>
      </c>
      <c r="F219" t="s">
        <v>6820</v>
      </c>
      <c r="G219" t="s">
        <v>6821</v>
      </c>
      <c r="H219" s="11" t="s">
        <v>7414</v>
      </c>
      <c r="I219" t="s">
        <v>12157</v>
      </c>
      <c r="J219" s="5" t="str">
        <f t="shared" si="21"/>
        <v>IC.NA.010433</v>
      </c>
      <c r="K219" s="1" t="s">
        <v>12175</v>
      </c>
      <c r="L219" t="str">
        <f t="shared" si="25"/>
        <v>No medication patch</v>
      </c>
      <c r="M219" s="6" t="str">
        <f t="shared" si="22"/>
        <v>PI.IC.NA.010433.01</v>
      </c>
      <c r="N219" s="6"/>
      <c r="O219" s="6" t="str">
        <f t="shared" si="23"/>
        <v>PH.IC.NA.010433.01</v>
      </c>
      <c r="Q219" s="6" t="str">
        <f t="shared" si="24"/>
        <v>CL.IC.NA.010433.01</v>
      </c>
    </row>
    <row r="220" spans="1:29" ht="15">
      <c r="A220" t="s">
        <v>6881</v>
      </c>
      <c r="C220" s="1" t="s">
        <v>12175</v>
      </c>
      <c r="E220" s="1" t="s">
        <v>6464</v>
      </c>
      <c r="F220" t="s">
        <v>6820</v>
      </c>
      <c r="G220" t="s">
        <v>6822</v>
      </c>
      <c r="H220" s="11" t="s">
        <v>7417</v>
      </c>
      <c r="I220" t="s">
        <v>11846</v>
      </c>
      <c r="J220" s="5" t="str">
        <f t="shared" si="21"/>
        <v>IC.NA.010434</v>
      </c>
      <c r="K220" s="1" t="s">
        <v>12175</v>
      </c>
      <c r="L220" t="str">
        <f t="shared" si="25"/>
        <v>Yes: specify type of patch</v>
      </c>
      <c r="M220" s="6" t="str">
        <f t="shared" si="22"/>
        <v>PI.IC.NA.010434.01</v>
      </c>
      <c r="N220" s="6"/>
      <c r="O220" s="6" t="str">
        <f t="shared" si="23"/>
        <v>PH.IC.NA.010434.01</v>
      </c>
      <c r="Q220" s="6" t="str">
        <f t="shared" si="24"/>
        <v>CL.IC.NA.010434.01</v>
      </c>
    </row>
    <row r="221" spans="1:29" ht="15">
      <c r="A221" t="s">
        <v>6881</v>
      </c>
      <c r="C221" s="1" t="s">
        <v>12175</v>
      </c>
      <c r="D221" t="s">
        <v>835</v>
      </c>
      <c r="E221" s="1" t="s">
        <v>6464</v>
      </c>
      <c r="F221" t="s">
        <v>6823</v>
      </c>
      <c r="G221" t="s">
        <v>11141</v>
      </c>
      <c r="H221" s="11" t="s">
        <v>7255</v>
      </c>
      <c r="I221" t="s">
        <v>11485</v>
      </c>
      <c r="J221" s="5" t="str">
        <f t="shared" ref="J221:J297" si="26">CONCATENATE("IC.NA.",C221,E221,H221)</f>
        <v>IC.NA.010435</v>
      </c>
      <c r="K221" s="1" t="s">
        <v>12175</v>
      </c>
      <c r="L221" t="str">
        <f t="shared" si="25"/>
        <v>Number: specify</v>
      </c>
      <c r="M221" s="6" t="str">
        <f t="shared" ref="M221:M297" si="27">CONCATENATE("PI.",J221,".",K221)</f>
        <v>PI.IC.NA.010435.01</v>
      </c>
      <c r="N221" s="6"/>
      <c r="O221" s="6" t="str">
        <f t="shared" ref="O221:O297" si="28">CONCATENATE("PH.",J221,".",K221)</f>
        <v>PH.IC.NA.010435.01</v>
      </c>
      <c r="Q221" s="6" t="str">
        <f t="shared" ref="Q221:Q297" si="29">CONCATENATE("CL.",J221,".",K221)</f>
        <v>CL.IC.NA.010435.01</v>
      </c>
    </row>
    <row r="222" spans="1:29" ht="15">
      <c r="A222" t="s">
        <v>6881</v>
      </c>
      <c r="C222" s="1" t="s">
        <v>12175</v>
      </c>
      <c r="E222" s="1" t="s">
        <v>6464</v>
      </c>
      <c r="F222" t="s">
        <v>6823</v>
      </c>
      <c r="G222" t="s">
        <v>7333</v>
      </c>
      <c r="H222" s="11" t="s">
        <v>7257</v>
      </c>
      <c r="I222" t="s">
        <v>6926</v>
      </c>
      <c r="J222" s="5" t="str">
        <f t="shared" si="26"/>
        <v>IC.NA.010436</v>
      </c>
      <c r="K222" s="1" t="s">
        <v>12175</v>
      </c>
      <c r="L222" t="str">
        <f t="shared" si="25"/>
        <v>DISPOSITION</v>
      </c>
      <c r="M222" s="6" t="str">
        <f t="shared" si="27"/>
        <v>PI.IC.NA.010436.01</v>
      </c>
      <c r="N222" s="6"/>
      <c r="O222" s="6" t="str">
        <f t="shared" si="28"/>
        <v>PH.IC.NA.010436.01</v>
      </c>
      <c r="Q222" s="6" t="str">
        <f t="shared" si="29"/>
        <v>CL.IC.NA.010436.01</v>
      </c>
    </row>
    <row r="223" spans="1:29" ht="15">
      <c r="A223" t="s">
        <v>6881</v>
      </c>
      <c r="C223" s="1" t="s">
        <v>12175</v>
      </c>
      <c r="E223" s="1" t="s">
        <v>6464</v>
      </c>
      <c r="F223" t="s">
        <v>6823</v>
      </c>
      <c r="G223" t="s">
        <v>6927</v>
      </c>
      <c r="H223" s="11" t="s">
        <v>7101</v>
      </c>
      <c r="I223" t="s">
        <v>6929</v>
      </c>
      <c r="J223" s="5" t="str">
        <f t="shared" si="26"/>
        <v>IC.NA.010437</v>
      </c>
      <c r="K223" s="1" t="s">
        <v>12175</v>
      </c>
      <c r="L223" t="str">
        <f t="shared" si="25"/>
        <v>Sent to secure location</v>
      </c>
      <c r="M223" s="6" t="str">
        <f t="shared" si="27"/>
        <v>PI.IC.NA.010437.01</v>
      </c>
      <c r="N223" s="6"/>
      <c r="O223" s="6" t="str">
        <f t="shared" si="28"/>
        <v>PH.IC.NA.010437.01</v>
      </c>
      <c r="Q223" s="6" t="str">
        <f t="shared" si="29"/>
        <v>CL.IC.NA.010437.01</v>
      </c>
    </row>
    <row r="224" spans="1:29" ht="15">
      <c r="A224" t="s">
        <v>6881</v>
      </c>
      <c r="C224" s="1" t="s">
        <v>12175</v>
      </c>
      <c r="E224" s="1" t="s">
        <v>6464</v>
      </c>
      <c r="F224" t="s">
        <v>6823</v>
      </c>
      <c r="G224" t="s">
        <v>7007</v>
      </c>
      <c r="H224" s="11" t="s">
        <v>7103</v>
      </c>
      <c r="I224" t="s">
        <v>6932</v>
      </c>
      <c r="J224" s="5" t="str">
        <f t="shared" si="26"/>
        <v>IC.NA.010438</v>
      </c>
      <c r="K224" s="1" t="s">
        <v>12175</v>
      </c>
      <c r="L224" t="str">
        <f t="shared" si="25"/>
        <v>Kept at bedside per pt</v>
      </c>
      <c r="M224" s="6" t="str">
        <f t="shared" si="27"/>
        <v>PI.IC.NA.010438.01</v>
      </c>
      <c r="N224" s="6"/>
      <c r="O224" s="6" t="str">
        <f t="shared" si="28"/>
        <v>PH.IC.NA.010438.01</v>
      </c>
      <c r="Q224" s="6" t="str">
        <f t="shared" si="29"/>
        <v>CL.IC.NA.010438.01</v>
      </c>
    </row>
    <row r="225" spans="1:21" ht="15">
      <c r="A225" t="s">
        <v>6881</v>
      </c>
      <c r="C225" s="1" t="s">
        <v>12175</v>
      </c>
      <c r="E225" s="1" t="s">
        <v>6464</v>
      </c>
      <c r="F225" t="s">
        <v>6823</v>
      </c>
      <c r="G225" t="s">
        <v>6994</v>
      </c>
      <c r="H225" s="11" t="s">
        <v>7105</v>
      </c>
      <c r="I225" t="s">
        <v>6921</v>
      </c>
      <c r="J225" s="5" t="str">
        <f t="shared" si="26"/>
        <v>IC.NA.010439</v>
      </c>
      <c r="K225" s="1" t="s">
        <v>12175</v>
      </c>
      <c r="L225" t="str">
        <f t="shared" si="25"/>
        <v>Sent home with: specify</v>
      </c>
      <c r="M225" s="6" t="str">
        <f t="shared" si="27"/>
        <v>PI.IC.NA.010439.01</v>
      </c>
      <c r="N225" s="6"/>
      <c r="O225" s="6" t="str">
        <f t="shared" si="28"/>
        <v>PH.IC.NA.010439.01</v>
      </c>
      <c r="Q225" s="6" t="str">
        <f t="shared" si="29"/>
        <v>CL.IC.NA.010439.01</v>
      </c>
    </row>
    <row r="226" spans="1:21" ht="15">
      <c r="A226" t="s">
        <v>6881</v>
      </c>
      <c r="C226" s="1" t="s">
        <v>12175</v>
      </c>
      <c r="D226" t="s">
        <v>836</v>
      </c>
      <c r="E226" s="1" t="s">
        <v>6464</v>
      </c>
      <c r="F226" t="s">
        <v>7008</v>
      </c>
      <c r="G226" t="s">
        <v>12157</v>
      </c>
      <c r="H226" s="11" t="s">
        <v>7107</v>
      </c>
      <c r="I226" t="s">
        <v>12157</v>
      </c>
      <c r="J226" s="5" t="str">
        <f t="shared" si="26"/>
        <v>IC.NA.010440</v>
      </c>
      <c r="K226" s="1" t="s">
        <v>12175</v>
      </c>
      <c r="L226" t="str">
        <f t="shared" si="25"/>
        <v>None</v>
      </c>
      <c r="M226" s="6" t="str">
        <f t="shared" si="27"/>
        <v>PI.IC.NA.010440.01</v>
      </c>
      <c r="N226" s="6"/>
      <c r="O226" s="6" t="str">
        <f t="shared" si="28"/>
        <v>PH.IC.NA.010440.01</v>
      </c>
      <c r="Q226" s="6" t="str">
        <f t="shared" si="29"/>
        <v>CL.IC.NA.010440.01</v>
      </c>
    </row>
    <row r="227" spans="1:21" ht="15">
      <c r="A227" t="s">
        <v>6881</v>
      </c>
      <c r="C227" s="1" t="s">
        <v>12175</v>
      </c>
      <c r="E227" s="1" t="s">
        <v>6464</v>
      </c>
      <c r="F227" t="s">
        <v>7008</v>
      </c>
      <c r="G227" t="s">
        <v>6825</v>
      </c>
      <c r="H227" s="11" t="s">
        <v>7110</v>
      </c>
      <c r="I227" t="s">
        <v>6825</v>
      </c>
      <c r="J227" s="5" t="str">
        <f t="shared" si="26"/>
        <v>IC.NA.010441</v>
      </c>
      <c r="K227" s="1" t="s">
        <v>12175</v>
      </c>
      <c r="L227" t="str">
        <f t="shared" si="25"/>
        <v>Limited</v>
      </c>
      <c r="M227" s="6" t="str">
        <f t="shared" si="27"/>
        <v>PI.IC.NA.010441.01</v>
      </c>
      <c r="N227" s="6"/>
      <c r="O227" s="6" t="str">
        <f t="shared" si="28"/>
        <v>PH.IC.NA.010441.01</v>
      </c>
      <c r="Q227" s="6" t="str">
        <f t="shared" si="29"/>
        <v>CL.IC.NA.010441.01</v>
      </c>
    </row>
    <row r="228" spans="1:21" ht="15">
      <c r="A228" t="s">
        <v>6881</v>
      </c>
      <c r="C228" s="1" t="s">
        <v>12175</v>
      </c>
      <c r="E228" s="1" t="s">
        <v>6464</v>
      </c>
      <c r="F228" t="s">
        <v>7008</v>
      </c>
      <c r="G228" t="s">
        <v>6826</v>
      </c>
      <c r="H228" s="11" t="s">
        <v>7111</v>
      </c>
      <c r="I228" t="s">
        <v>6826</v>
      </c>
      <c r="J228" s="5" t="str">
        <f t="shared" si="26"/>
        <v>IC.NA.010442</v>
      </c>
      <c r="K228" s="1" t="s">
        <v>12175</v>
      </c>
      <c r="L228" t="str">
        <f t="shared" si="25"/>
        <v>Extensive</v>
      </c>
      <c r="M228" s="6" t="str">
        <f t="shared" si="27"/>
        <v>PI.IC.NA.010442.01</v>
      </c>
      <c r="N228" s="6"/>
      <c r="O228" s="6" t="str">
        <f t="shared" si="28"/>
        <v>PH.IC.NA.010442.01</v>
      </c>
      <c r="Q228" s="6" t="str">
        <f t="shared" si="29"/>
        <v>CL.IC.NA.010442.01</v>
      </c>
    </row>
    <row r="229" spans="1:21" ht="15">
      <c r="A229" t="s">
        <v>6881</v>
      </c>
      <c r="C229" s="1" t="s">
        <v>12175</v>
      </c>
      <c r="D229" t="s">
        <v>783</v>
      </c>
      <c r="E229" s="1" t="s">
        <v>6464</v>
      </c>
      <c r="F229" t="s">
        <v>6827</v>
      </c>
      <c r="G229" t="s">
        <v>6828</v>
      </c>
      <c r="H229" s="11" t="s">
        <v>7113</v>
      </c>
      <c r="I229" t="s">
        <v>6829</v>
      </c>
      <c r="J229" s="5" t="str">
        <f t="shared" si="26"/>
        <v>IC.NA.010443</v>
      </c>
      <c r="K229" s="1" t="s">
        <v>12175</v>
      </c>
      <c r="L229" t="str">
        <f t="shared" si="25"/>
        <v>Group classes</v>
      </c>
      <c r="M229" s="6" t="str">
        <f t="shared" si="27"/>
        <v>PI.IC.NA.010443.01</v>
      </c>
      <c r="N229" s="6"/>
      <c r="O229" s="6" t="str">
        <f t="shared" si="28"/>
        <v>PH.IC.NA.010443.01</v>
      </c>
      <c r="Q229" s="6" t="str">
        <f t="shared" si="29"/>
        <v>CL.IC.NA.010443.01</v>
      </c>
    </row>
    <row r="230" spans="1:21" ht="15">
      <c r="A230" t="s">
        <v>6881</v>
      </c>
      <c r="C230" s="1" t="s">
        <v>12175</v>
      </c>
      <c r="E230" s="1" t="s">
        <v>6464</v>
      </c>
      <c r="F230" t="s">
        <v>6827</v>
      </c>
      <c r="G230" t="s">
        <v>6830</v>
      </c>
      <c r="H230" s="11" t="s">
        <v>7114</v>
      </c>
      <c r="I230" t="s">
        <v>7010</v>
      </c>
      <c r="J230" s="5" t="str">
        <f t="shared" si="26"/>
        <v>IC.NA.010444</v>
      </c>
      <c r="K230" s="1" t="s">
        <v>12175</v>
      </c>
      <c r="L230" t="str">
        <f t="shared" si="25"/>
        <v>Individual Approach</v>
      </c>
      <c r="M230" s="6" t="str">
        <f t="shared" si="27"/>
        <v>PI.IC.NA.010444.01</v>
      </c>
      <c r="N230" s="6"/>
      <c r="O230" s="6" t="str">
        <f t="shared" si="28"/>
        <v>PH.IC.NA.010444.01</v>
      </c>
      <c r="Q230" s="6" t="str">
        <f t="shared" si="29"/>
        <v>CL.IC.NA.010444.01</v>
      </c>
    </row>
    <row r="231" spans="1:21" ht="15">
      <c r="A231" t="s">
        <v>6881</v>
      </c>
      <c r="C231" s="1" t="s">
        <v>12175</v>
      </c>
      <c r="E231" s="1" t="s">
        <v>6464</v>
      </c>
      <c r="F231" t="s">
        <v>6827</v>
      </c>
      <c r="G231" t="s">
        <v>7011</v>
      </c>
      <c r="H231" s="11" t="s">
        <v>7115</v>
      </c>
      <c r="I231" t="s">
        <v>7012</v>
      </c>
      <c r="J231" s="5" t="str">
        <f t="shared" si="26"/>
        <v>IC.NA.010445</v>
      </c>
      <c r="K231" s="1" t="s">
        <v>12175</v>
      </c>
      <c r="L231" t="str">
        <f t="shared" si="25"/>
        <v>Include support person</v>
      </c>
      <c r="M231" s="6" t="str">
        <f t="shared" si="27"/>
        <v>PI.IC.NA.010445.01</v>
      </c>
      <c r="N231" s="6"/>
      <c r="O231" s="6" t="str">
        <f t="shared" si="28"/>
        <v>PH.IC.NA.010445.01</v>
      </c>
      <c r="Q231" s="6" t="str">
        <f t="shared" si="29"/>
        <v>CL.IC.NA.010445.01</v>
      </c>
    </row>
    <row r="232" spans="1:21" ht="15">
      <c r="A232" t="s">
        <v>6881</v>
      </c>
      <c r="C232" s="1" t="s">
        <v>12175</v>
      </c>
      <c r="E232" s="1" t="s">
        <v>6464</v>
      </c>
      <c r="F232" t="s">
        <v>6827</v>
      </c>
      <c r="G232" t="s">
        <v>7013</v>
      </c>
      <c r="H232" s="11" t="s">
        <v>6940</v>
      </c>
      <c r="I232" t="s">
        <v>7014</v>
      </c>
      <c r="J232" s="5" t="str">
        <f t="shared" si="26"/>
        <v>IC.NA.010446</v>
      </c>
      <c r="K232" s="1" t="s">
        <v>12175</v>
      </c>
      <c r="L232" t="str">
        <f t="shared" si="25"/>
        <v>Computer based training</v>
      </c>
      <c r="M232" s="6" t="str">
        <f t="shared" si="27"/>
        <v>PI.IC.NA.010446.01</v>
      </c>
      <c r="N232" s="6"/>
      <c r="O232" s="6" t="str">
        <f t="shared" si="28"/>
        <v>PH.IC.NA.010446.01</v>
      </c>
      <c r="Q232" s="6" t="str">
        <f t="shared" si="29"/>
        <v>CL.IC.NA.010446.01</v>
      </c>
    </row>
    <row r="233" spans="1:21" ht="15">
      <c r="A233" t="s">
        <v>6881</v>
      </c>
      <c r="C233" s="1" t="s">
        <v>12175</v>
      </c>
      <c r="E233" s="1" t="s">
        <v>6464</v>
      </c>
      <c r="F233" t="s">
        <v>6827</v>
      </c>
      <c r="G233" t="s">
        <v>6655</v>
      </c>
      <c r="H233" s="11" t="s">
        <v>2833</v>
      </c>
      <c r="I233" t="s">
        <v>6655</v>
      </c>
      <c r="J233" s="5" t="str">
        <f t="shared" si="26"/>
        <v>IC.NA.010462</v>
      </c>
      <c r="K233" s="1" t="s">
        <v>12175</v>
      </c>
      <c r="L233" t="str">
        <f t="shared" si="25"/>
        <v>Return demo</v>
      </c>
      <c r="M233" s="6" t="str">
        <f t="shared" si="27"/>
        <v>PI.IC.NA.010462.01</v>
      </c>
      <c r="N233" s="6"/>
      <c r="O233" s="6" t="str">
        <f t="shared" si="28"/>
        <v>PH.IC.NA.010462.01</v>
      </c>
      <c r="Q233" s="6" t="str">
        <f t="shared" si="29"/>
        <v>CL.IC.NA.010462.01</v>
      </c>
      <c r="R233" t="s">
        <v>12465</v>
      </c>
      <c r="S233">
        <v>875</v>
      </c>
      <c r="T233" t="s">
        <v>12465</v>
      </c>
      <c r="U233">
        <v>1065</v>
      </c>
    </row>
    <row r="234" spans="1:21" ht="15">
      <c r="A234" t="s">
        <v>6881</v>
      </c>
      <c r="C234" s="1" t="s">
        <v>12175</v>
      </c>
      <c r="E234" s="1" t="s">
        <v>6464</v>
      </c>
      <c r="F234" t="s">
        <v>6827</v>
      </c>
      <c r="G234" t="s">
        <v>6656</v>
      </c>
      <c r="H234" s="11" t="s">
        <v>2834</v>
      </c>
      <c r="I234" t="s">
        <v>6656</v>
      </c>
      <c r="J234" s="5" t="str">
        <f t="shared" si="26"/>
        <v>IC.NA.010463</v>
      </c>
      <c r="K234" s="1" t="s">
        <v>12175</v>
      </c>
      <c r="L234" t="str">
        <f t="shared" si="25"/>
        <v>TV/Video</v>
      </c>
      <c r="M234" s="6" t="str">
        <f t="shared" si="27"/>
        <v>PI.IC.NA.010463.01</v>
      </c>
      <c r="N234" s="6"/>
      <c r="O234" s="6" t="str">
        <f t="shared" si="28"/>
        <v>PH.IC.NA.010463.01</v>
      </c>
      <c r="Q234" s="6" t="str">
        <f t="shared" si="29"/>
        <v>CL.IC.NA.010463.01</v>
      </c>
      <c r="R234" t="s">
        <v>12465</v>
      </c>
      <c r="S234">
        <v>875</v>
      </c>
      <c r="T234" t="s">
        <v>12465</v>
      </c>
      <c r="U234">
        <v>1065</v>
      </c>
    </row>
    <row r="235" spans="1:21" ht="15">
      <c r="A235" t="s">
        <v>6881</v>
      </c>
      <c r="C235" s="1" t="s">
        <v>12175</v>
      </c>
      <c r="E235" s="1" t="s">
        <v>6464</v>
      </c>
      <c r="F235" t="s">
        <v>6827</v>
      </c>
      <c r="G235" t="s">
        <v>6657</v>
      </c>
      <c r="H235" s="11" t="s">
        <v>2835</v>
      </c>
      <c r="I235" t="s">
        <v>6657</v>
      </c>
      <c r="J235" s="5" t="str">
        <f t="shared" si="26"/>
        <v>IC.NA.010464</v>
      </c>
      <c r="K235" s="1" t="s">
        <v>12175</v>
      </c>
      <c r="L235" t="str">
        <f t="shared" si="25"/>
        <v>Deferred</v>
      </c>
      <c r="M235" s="6" t="str">
        <f t="shared" si="27"/>
        <v>PI.IC.NA.010464.01</v>
      </c>
      <c r="N235" s="6"/>
      <c r="O235" s="6" t="str">
        <f t="shared" si="28"/>
        <v>PH.IC.NA.010464.01</v>
      </c>
      <c r="Q235" s="6" t="str">
        <f t="shared" si="29"/>
        <v>CL.IC.NA.010464.01</v>
      </c>
      <c r="R235" t="s">
        <v>12465</v>
      </c>
      <c r="S235">
        <v>875</v>
      </c>
      <c r="T235" t="s">
        <v>12465</v>
      </c>
      <c r="U235">
        <v>1065</v>
      </c>
    </row>
    <row r="236" spans="1:21" ht="15">
      <c r="A236" t="s">
        <v>6881</v>
      </c>
      <c r="C236" s="1" t="s">
        <v>12175</v>
      </c>
      <c r="E236" s="1" t="s">
        <v>6464</v>
      </c>
      <c r="F236" t="s">
        <v>6827</v>
      </c>
      <c r="G236" t="s">
        <v>6658</v>
      </c>
      <c r="H236" s="11" t="s">
        <v>2836</v>
      </c>
      <c r="I236" t="s">
        <v>6658</v>
      </c>
      <c r="J236" s="5" t="str">
        <f t="shared" si="26"/>
        <v>IC.NA.010465</v>
      </c>
      <c r="K236" s="1" t="s">
        <v>12175</v>
      </c>
      <c r="L236" t="str">
        <f t="shared" si="25"/>
        <v>Refused</v>
      </c>
      <c r="M236" s="6" t="str">
        <f t="shared" si="27"/>
        <v>PI.IC.NA.010465.01</v>
      </c>
      <c r="N236" s="6"/>
      <c r="O236" s="6" t="str">
        <f t="shared" si="28"/>
        <v>PH.IC.NA.010465.01</v>
      </c>
      <c r="Q236" s="6" t="str">
        <f t="shared" si="29"/>
        <v>CL.IC.NA.010465.01</v>
      </c>
      <c r="R236" t="s">
        <v>12465</v>
      </c>
      <c r="S236">
        <v>875</v>
      </c>
      <c r="T236" t="s">
        <v>12465</v>
      </c>
      <c r="U236">
        <v>1065</v>
      </c>
    </row>
    <row r="237" spans="1:21" ht="15">
      <c r="A237" t="s">
        <v>6881</v>
      </c>
      <c r="C237" s="1" t="s">
        <v>12175</v>
      </c>
      <c r="D237" t="s">
        <v>784</v>
      </c>
      <c r="E237" s="1" t="s">
        <v>6464</v>
      </c>
      <c r="F237" t="s">
        <v>6324</v>
      </c>
      <c r="G237" t="s">
        <v>6325</v>
      </c>
      <c r="H237" s="11" t="s">
        <v>6942</v>
      </c>
      <c r="I237" t="s">
        <v>6325</v>
      </c>
      <c r="J237" s="5" t="str">
        <f t="shared" si="26"/>
        <v>IC.NA.010447</v>
      </c>
      <c r="K237" s="1" t="s">
        <v>12175</v>
      </c>
      <c r="L237" t="str">
        <f t="shared" si="25"/>
        <v>Doing</v>
      </c>
      <c r="M237" s="6" t="str">
        <f t="shared" si="27"/>
        <v>PI.IC.NA.010447.01</v>
      </c>
      <c r="N237" s="6"/>
      <c r="O237" s="6" t="str">
        <f t="shared" si="28"/>
        <v>PH.IC.NA.010447.01</v>
      </c>
      <c r="Q237" s="6" t="str">
        <f t="shared" si="29"/>
        <v>CL.IC.NA.010447.01</v>
      </c>
    </row>
    <row r="238" spans="1:21" ht="15">
      <c r="A238" t="s">
        <v>6881</v>
      </c>
      <c r="C238" s="1" t="s">
        <v>12175</v>
      </c>
      <c r="E238" s="1" t="s">
        <v>6464</v>
      </c>
      <c r="F238" t="s">
        <v>6324</v>
      </c>
      <c r="G238" t="s">
        <v>6326</v>
      </c>
      <c r="H238" s="11" t="s">
        <v>6944</v>
      </c>
      <c r="I238" t="s">
        <v>6661</v>
      </c>
      <c r="J238" s="5" t="str">
        <f t="shared" si="26"/>
        <v>IC.NA.010448</v>
      </c>
      <c r="K238" s="1" t="s">
        <v>12175</v>
      </c>
      <c r="L238" t="str">
        <f t="shared" si="25"/>
        <v>Hearing/Listening</v>
      </c>
      <c r="M238" s="6" t="str">
        <f t="shared" si="27"/>
        <v>PI.IC.NA.010448.01</v>
      </c>
      <c r="N238" s="6"/>
      <c r="O238" s="6" t="str">
        <f t="shared" si="28"/>
        <v>PH.IC.NA.010448.01</v>
      </c>
      <c r="Q238" s="6" t="str">
        <f t="shared" si="29"/>
        <v>CL.IC.NA.010448.01</v>
      </c>
    </row>
    <row r="239" spans="1:21" ht="15">
      <c r="A239" t="s">
        <v>6881</v>
      </c>
      <c r="C239" s="1" t="s">
        <v>12175</v>
      </c>
      <c r="E239" s="1" t="s">
        <v>6464</v>
      </c>
      <c r="F239" t="s">
        <v>6324</v>
      </c>
      <c r="G239" t="s">
        <v>6327</v>
      </c>
      <c r="H239" s="11" t="s">
        <v>6937</v>
      </c>
      <c r="I239" t="s">
        <v>6327</v>
      </c>
      <c r="J239" s="5" t="str">
        <f t="shared" si="26"/>
        <v>IC.NA.010449</v>
      </c>
      <c r="K239" s="1" t="s">
        <v>12175</v>
      </c>
      <c r="L239" t="str">
        <f t="shared" si="25"/>
        <v>Reading</v>
      </c>
      <c r="M239" s="6" t="str">
        <f t="shared" si="27"/>
        <v>PI.IC.NA.010449.01</v>
      </c>
      <c r="N239" s="6"/>
      <c r="O239" s="6" t="str">
        <f t="shared" si="28"/>
        <v>PH.IC.NA.010449.01</v>
      </c>
      <c r="Q239" s="6" t="str">
        <f t="shared" si="29"/>
        <v>CL.IC.NA.010449.01</v>
      </c>
    </row>
    <row r="240" spans="1:21" ht="15">
      <c r="A240" t="s">
        <v>6881</v>
      </c>
      <c r="C240" s="1" t="s">
        <v>12175</v>
      </c>
      <c r="E240" s="1" t="s">
        <v>6464</v>
      </c>
      <c r="F240" t="s">
        <v>6324</v>
      </c>
      <c r="G240" t="s">
        <v>6328</v>
      </c>
      <c r="H240" s="11" t="s">
        <v>6948</v>
      </c>
      <c r="I240" t="s">
        <v>6328</v>
      </c>
      <c r="J240" s="5" t="str">
        <f t="shared" si="26"/>
        <v>IC.NA.010450</v>
      </c>
      <c r="K240" s="1" t="s">
        <v>12175</v>
      </c>
      <c r="L240" t="str">
        <f t="shared" si="25"/>
        <v>Seeing</v>
      </c>
      <c r="M240" s="6" t="str">
        <f t="shared" si="27"/>
        <v>PI.IC.NA.010450.01</v>
      </c>
      <c r="N240" s="6"/>
      <c r="O240" s="6" t="str">
        <f t="shared" si="28"/>
        <v>PH.IC.NA.010450.01</v>
      </c>
      <c r="Q240" s="6" t="str">
        <f t="shared" si="29"/>
        <v>CL.IC.NA.010450.01</v>
      </c>
    </row>
    <row r="241" spans="1:19" ht="15">
      <c r="A241" t="s">
        <v>6881</v>
      </c>
      <c r="C241" s="1" t="s">
        <v>12175</v>
      </c>
      <c r="D241" t="s">
        <v>785</v>
      </c>
      <c r="E241" s="1" t="s">
        <v>6464</v>
      </c>
      <c r="F241" t="s">
        <v>6329</v>
      </c>
      <c r="G241" t="s">
        <v>12511</v>
      </c>
      <c r="H241" s="11" t="s">
        <v>6951</v>
      </c>
      <c r="I241" t="s">
        <v>12511</v>
      </c>
      <c r="J241" s="5" t="str">
        <f t="shared" si="26"/>
        <v>IC.NA.010451</v>
      </c>
      <c r="K241" s="1" t="s">
        <v>12175</v>
      </c>
      <c r="L241" t="str">
        <f t="shared" si="25"/>
        <v>Good</v>
      </c>
      <c r="M241" s="6" t="str">
        <f t="shared" si="27"/>
        <v>PI.IC.NA.010451.01</v>
      </c>
      <c r="N241" s="6"/>
      <c r="O241" s="6" t="str">
        <f t="shared" si="28"/>
        <v>PH.IC.NA.010451.01</v>
      </c>
      <c r="Q241" s="6" t="str">
        <f t="shared" si="29"/>
        <v>CL.IC.NA.010451.01</v>
      </c>
    </row>
    <row r="242" spans="1:19" ht="15">
      <c r="A242" t="s">
        <v>6881</v>
      </c>
      <c r="C242" s="1" t="s">
        <v>12175</v>
      </c>
      <c r="E242" s="1" t="s">
        <v>6464</v>
      </c>
      <c r="F242" t="s">
        <v>6329</v>
      </c>
      <c r="G242" t="s">
        <v>6330</v>
      </c>
      <c r="H242" s="11" t="s">
        <v>7246</v>
      </c>
      <c r="I242" t="s">
        <v>6330</v>
      </c>
      <c r="J242" s="5" t="str">
        <f t="shared" si="26"/>
        <v>IC.NA.010454</v>
      </c>
      <c r="K242" s="1" t="s">
        <v>12175</v>
      </c>
      <c r="L242" t="str">
        <f t="shared" si="25"/>
        <v>Understands</v>
      </c>
      <c r="M242" s="6" t="str">
        <f t="shared" si="27"/>
        <v>PI.IC.NA.010454.01</v>
      </c>
      <c r="N242" s="6"/>
      <c r="O242" s="6" t="str">
        <f t="shared" si="28"/>
        <v>PH.IC.NA.010454.01</v>
      </c>
      <c r="Q242" s="6" t="str">
        <f t="shared" si="29"/>
        <v>CL.IC.NA.010454.01</v>
      </c>
      <c r="R242" t="s">
        <v>12465</v>
      </c>
      <c r="S242">
        <v>843</v>
      </c>
    </row>
    <row r="243" spans="1:19" ht="15">
      <c r="A243" t="s">
        <v>6881</v>
      </c>
      <c r="C243" s="1" t="s">
        <v>12175</v>
      </c>
      <c r="E243" s="1" t="s">
        <v>12594</v>
      </c>
      <c r="F243" t="s">
        <v>6329</v>
      </c>
      <c r="G243" t="s">
        <v>6331</v>
      </c>
      <c r="H243" s="11" t="s">
        <v>6900</v>
      </c>
      <c r="I243" t="s">
        <v>6331</v>
      </c>
      <c r="J243" s="5" t="str">
        <f t="shared" si="26"/>
        <v>IC.NA.010455</v>
      </c>
      <c r="K243" s="1" t="s">
        <v>12175</v>
      </c>
      <c r="L243" t="str">
        <f t="shared" si="25"/>
        <v>No Understanding</v>
      </c>
      <c r="M243" s="6" t="str">
        <f t="shared" si="27"/>
        <v>PI.IC.NA.010455.01</v>
      </c>
      <c r="N243" s="6"/>
      <c r="O243" s="6" t="str">
        <f t="shared" si="28"/>
        <v>PH.IC.NA.010455.01</v>
      </c>
      <c r="Q243" s="6" t="str">
        <f t="shared" si="29"/>
        <v>CL.IC.NA.010455.01</v>
      </c>
      <c r="R243" t="s">
        <v>12465</v>
      </c>
      <c r="S243">
        <v>843</v>
      </c>
    </row>
    <row r="244" spans="1:19" ht="15">
      <c r="A244" t="s">
        <v>6881</v>
      </c>
      <c r="C244" s="1" t="s">
        <v>12175</v>
      </c>
      <c r="E244" s="1" t="s">
        <v>6464</v>
      </c>
      <c r="F244" t="s">
        <v>6329</v>
      </c>
      <c r="G244" t="s">
        <v>6332</v>
      </c>
      <c r="H244" s="11" t="s">
        <v>6741</v>
      </c>
      <c r="I244" t="s">
        <v>6332</v>
      </c>
      <c r="J244" s="5" t="str">
        <f t="shared" si="26"/>
        <v>IC.NA.010456</v>
      </c>
      <c r="K244" s="1" t="s">
        <v>12175</v>
      </c>
      <c r="L244" t="str">
        <f t="shared" si="25"/>
        <v>Needs Reinforcement</v>
      </c>
      <c r="M244" s="6" t="str">
        <f t="shared" si="27"/>
        <v>PI.IC.NA.010456.01</v>
      </c>
      <c r="N244" s="6"/>
      <c r="O244" s="6" t="str">
        <f t="shared" si="28"/>
        <v>PH.IC.NA.010456.01</v>
      </c>
      <c r="Q244" s="6" t="str">
        <f t="shared" si="29"/>
        <v>CL.IC.NA.010456.01</v>
      </c>
      <c r="R244" t="s">
        <v>12465</v>
      </c>
      <c r="S244">
        <v>843</v>
      </c>
    </row>
    <row r="245" spans="1:19" ht="15">
      <c r="A245" t="s">
        <v>6881</v>
      </c>
      <c r="C245" s="1" t="s">
        <v>2379</v>
      </c>
      <c r="E245" s="1" t="s">
        <v>12594</v>
      </c>
      <c r="F245" t="s">
        <v>6329</v>
      </c>
      <c r="G245" t="s">
        <v>6499</v>
      </c>
      <c r="H245" s="11" t="s">
        <v>7647</v>
      </c>
      <c r="I245" t="s">
        <v>6499</v>
      </c>
      <c r="J245" s="5" t="str">
        <f t="shared" si="26"/>
        <v>IC.NA.010457</v>
      </c>
      <c r="K245" s="1" t="s">
        <v>2379</v>
      </c>
      <c r="L245" t="str">
        <f t="shared" si="25"/>
        <v>Patient Sedated</v>
      </c>
      <c r="M245" s="6" t="str">
        <f t="shared" si="27"/>
        <v>PI.IC.NA.010457.01</v>
      </c>
      <c r="N245" s="6"/>
      <c r="O245" s="6" t="str">
        <f t="shared" si="28"/>
        <v>PH.IC.NA.010457.01</v>
      </c>
      <c r="Q245" s="6" t="str">
        <f t="shared" si="29"/>
        <v>CL.IC.NA.010457.01</v>
      </c>
      <c r="R245" t="s">
        <v>4415</v>
      </c>
      <c r="S245">
        <v>843</v>
      </c>
    </row>
    <row r="246" spans="1:19" ht="15">
      <c r="A246" t="s">
        <v>6881</v>
      </c>
      <c r="C246" s="1" t="s">
        <v>2379</v>
      </c>
      <c r="E246" s="1" t="s">
        <v>12594</v>
      </c>
      <c r="F246" t="s">
        <v>6329</v>
      </c>
      <c r="G246" t="s">
        <v>6658</v>
      </c>
      <c r="H246" s="11" t="s">
        <v>7153</v>
      </c>
      <c r="I246" t="s">
        <v>6658</v>
      </c>
      <c r="J246" s="5" t="str">
        <f t="shared" si="26"/>
        <v>IC.NA.010458</v>
      </c>
      <c r="K246" s="1" t="s">
        <v>2379</v>
      </c>
      <c r="L246" t="str">
        <f t="shared" si="25"/>
        <v>Refused</v>
      </c>
      <c r="M246" s="6" t="str">
        <f t="shared" si="27"/>
        <v>PI.IC.NA.010458.01</v>
      </c>
      <c r="N246" s="6"/>
      <c r="O246" s="6" t="str">
        <f t="shared" si="28"/>
        <v>PH.IC.NA.010458.01</v>
      </c>
      <c r="Q246" s="6" t="str">
        <f t="shared" si="29"/>
        <v>CL.IC.NA.010458.01</v>
      </c>
      <c r="R246" t="s">
        <v>12465</v>
      </c>
      <c r="S246">
        <v>843</v>
      </c>
    </row>
    <row r="247" spans="1:19" ht="15">
      <c r="A247" t="s">
        <v>6881</v>
      </c>
      <c r="C247" s="1" t="s">
        <v>2379</v>
      </c>
      <c r="D247" t="s">
        <v>786</v>
      </c>
      <c r="E247" s="1" t="s">
        <v>12594</v>
      </c>
      <c r="F247" t="s">
        <v>6500</v>
      </c>
      <c r="G247" t="s">
        <v>6501</v>
      </c>
      <c r="H247" s="11" t="s">
        <v>6954</v>
      </c>
      <c r="I247" t="s">
        <v>11846</v>
      </c>
      <c r="J247" s="5" t="str">
        <f t="shared" si="26"/>
        <v>IC.NA.010452</v>
      </c>
      <c r="K247" s="1" t="s">
        <v>2379</v>
      </c>
      <c r="L247" t="str">
        <f t="shared" si="25"/>
        <v>Yes: describe</v>
      </c>
      <c r="M247" s="6" t="str">
        <f t="shared" si="27"/>
        <v>PI.IC.NA.010452.01</v>
      </c>
      <c r="N247" s="6"/>
      <c r="O247" s="6" t="str">
        <f t="shared" si="28"/>
        <v>PH.IC.NA.010452.01</v>
      </c>
      <c r="Q247" s="6" t="str">
        <f t="shared" si="29"/>
        <v>CL.IC.NA.010452.01</v>
      </c>
    </row>
    <row r="248" spans="1:19" ht="15">
      <c r="A248" t="s">
        <v>6881</v>
      </c>
      <c r="C248" s="1" t="s">
        <v>2379</v>
      </c>
      <c r="E248" s="1" t="s">
        <v>12594</v>
      </c>
      <c r="F248" t="s">
        <v>6500</v>
      </c>
      <c r="G248" t="s">
        <v>10055</v>
      </c>
      <c r="H248" s="1" t="s">
        <v>6665</v>
      </c>
      <c r="I248" t="s">
        <v>10055</v>
      </c>
      <c r="J248" s="5" t="str">
        <f t="shared" si="26"/>
        <v>IC.NA.010453</v>
      </c>
      <c r="K248" s="1" t="s">
        <v>2379</v>
      </c>
      <c r="L248" t="str">
        <f t="shared" si="25"/>
        <v>No</v>
      </c>
      <c r="M248" s="6" t="str">
        <f t="shared" si="27"/>
        <v>PI.IC.NA.010453.01</v>
      </c>
      <c r="N248" s="6"/>
      <c r="O248" s="6" t="str">
        <f t="shared" si="28"/>
        <v>PH.IC.NA.010453.01</v>
      </c>
      <c r="Q248" s="6" t="str">
        <f t="shared" si="29"/>
        <v>CL.IC.NA.010453.01</v>
      </c>
    </row>
    <row r="249" spans="1:19" ht="15">
      <c r="A249" t="s">
        <v>6881</v>
      </c>
      <c r="C249" s="1" t="s">
        <v>2379</v>
      </c>
      <c r="D249" t="s">
        <v>787</v>
      </c>
      <c r="E249" s="1" t="s">
        <v>6291</v>
      </c>
      <c r="F249" t="s">
        <v>6668</v>
      </c>
      <c r="G249" t="s">
        <v>10055</v>
      </c>
      <c r="H249" s="11" t="s">
        <v>11848</v>
      </c>
      <c r="I249" t="s">
        <v>10055</v>
      </c>
      <c r="J249" s="5" t="str">
        <f t="shared" si="26"/>
        <v>IC.NA.010501</v>
      </c>
      <c r="K249" s="1" t="s">
        <v>2379</v>
      </c>
      <c r="L249" t="str">
        <f t="shared" si="25"/>
        <v>No</v>
      </c>
      <c r="M249" s="6" t="str">
        <f t="shared" si="27"/>
        <v>PI.IC.NA.010501.01</v>
      </c>
      <c r="N249" s="6"/>
      <c r="O249" s="6" t="str">
        <f t="shared" si="28"/>
        <v>PH.IC.NA.010501.01</v>
      </c>
      <c r="Q249" s="6" t="str">
        <f t="shared" si="29"/>
        <v>CL.IC.NA.010501.01</v>
      </c>
    </row>
    <row r="250" spans="1:19" ht="15">
      <c r="A250" t="s">
        <v>6881</v>
      </c>
      <c r="C250" s="1" t="s">
        <v>2379</v>
      </c>
      <c r="E250" s="1" t="s">
        <v>6291</v>
      </c>
      <c r="F250" t="s">
        <v>6668</v>
      </c>
      <c r="G250" t="s">
        <v>6883</v>
      </c>
      <c r="H250" s="11" t="s">
        <v>12030</v>
      </c>
      <c r="I250" t="s">
        <v>6932</v>
      </c>
      <c r="J250" s="5" t="str">
        <f t="shared" si="26"/>
        <v>IC.NA.010502</v>
      </c>
      <c r="K250" s="1" t="s">
        <v>2379</v>
      </c>
      <c r="L250" t="str">
        <f t="shared" si="25"/>
        <v>Yes, kept at bedside</v>
      </c>
      <c r="M250" s="6" t="str">
        <f t="shared" si="27"/>
        <v>PI.IC.NA.010502.01</v>
      </c>
      <c r="N250" s="6"/>
      <c r="O250" s="6" t="str">
        <f t="shared" si="28"/>
        <v>PH.IC.NA.010502.01</v>
      </c>
      <c r="Q250" s="6" t="str">
        <f t="shared" si="29"/>
        <v>CL.IC.NA.010502.01</v>
      </c>
    </row>
    <row r="251" spans="1:19" ht="15">
      <c r="A251" t="s">
        <v>6881</v>
      </c>
      <c r="C251" s="1" t="s">
        <v>12175</v>
      </c>
      <c r="E251" s="1" t="s">
        <v>6291</v>
      </c>
      <c r="F251" t="s">
        <v>6668</v>
      </c>
      <c r="G251" t="s">
        <v>6884</v>
      </c>
      <c r="H251" s="11" t="s">
        <v>12032</v>
      </c>
      <c r="I251" t="s">
        <v>7058</v>
      </c>
      <c r="J251" s="5" t="str">
        <f t="shared" si="26"/>
        <v>IC.NA.010503</v>
      </c>
      <c r="K251" s="1" t="s">
        <v>12175</v>
      </c>
      <c r="L251" t="str">
        <f t="shared" si="25"/>
        <v>Yes, sent to pharmacy</v>
      </c>
      <c r="M251" s="6" t="str">
        <f t="shared" si="27"/>
        <v>PI.IC.NA.010503.01</v>
      </c>
      <c r="N251" s="6"/>
      <c r="O251" s="6" t="str">
        <f t="shared" si="28"/>
        <v>PH.IC.NA.010503.01</v>
      </c>
      <c r="Q251" s="6" t="str">
        <f t="shared" si="29"/>
        <v>CL.IC.NA.010503.01</v>
      </c>
    </row>
    <row r="252" spans="1:19" ht="15">
      <c r="A252" t="s">
        <v>6881</v>
      </c>
      <c r="C252" s="1" t="s">
        <v>12175</v>
      </c>
      <c r="E252" s="1" t="s">
        <v>6291</v>
      </c>
      <c r="F252" t="s">
        <v>6668</v>
      </c>
      <c r="G252" t="s">
        <v>7234</v>
      </c>
      <c r="H252" s="11" t="s">
        <v>12028</v>
      </c>
      <c r="I252" t="s">
        <v>7235</v>
      </c>
      <c r="J252" s="5" t="str">
        <f t="shared" si="26"/>
        <v>IC.NA.010504</v>
      </c>
      <c r="K252" s="1" t="s">
        <v>12175</v>
      </c>
      <c r="L252" t="str">
        <f t="shared" si="25"/>
        <v>Yes, sent home with family</v>
      </c>
      <c r="M252" s="6" t="str">
        <f t="shared" si="27"/>
        <v>PI.IC.NA.010504.01</v>
      </c>
      <c r="N252" s="6"/>
      <c r="O252" s="6" t="str">
        <f t="shared" si="28"/>
        <v>PH.IC.NA.010504.01</v>
      </c>
      <c r="Q252" s="6" t="str">
        <f t="shared" si="29"/>
        <v>CL.IC.NA.010504.01</v>
      </c>
    </row>
    <row r="253" spans="1:19" ht="15">
      <c r="A253" t="s">
        <v>6881</v>
      </c>
      <c r="C253" s="1" t="s">
        <v>12175</v>
      </c>
      <c r="E253" s="1" t="s">
        <v>6291</v>
      </c>
      <c r="F253" t="s">
        <v>6668</v>
      </c>
      <c r="G253" t="s">
        <v>10478</v>
      </c>
      <c r="H253" s="11" t="s">
        <v>12210</v>
      </c>
      <c r="I253" t="s">
        <v>12437</v>
      </c>
      <c r="J253" s="5" t="str">
        <f t="shared" si="26"/>
        <v>IC.NA.010505</v>
      </c>
      <c r="K253" s="1" t="s">
        <v>12175</v>
      </c>
      <c r="L253" t="str">
        <f t="shared" si="25"/>
        <v>Other: specify</v>
      </c>
      <c r="M253" s="6" t="str">
        <f t="shared" si="27"/>
        <v>PI.IC.NA.010505.01</v>
      </c>
      <c r="N253" s="6"/>
      <c r="O253" s="6" t="str">
        <f t="shared" si="28"/>
        <v>PH.IC.NA.010505.01</v>
      </c>
      <c r="Q253" s="6" t="str">
        <f t="shared" si="29"/>
        <v>CL.IC.NA.010505.01</v>
      </c>
    </row>
    <row r="254" spans="1:19" ht="15">
      <c r="A254" t="s">
        <v>6881</v>
      </c>
      <c r="C254" s="1" t="s">
        <v>12175</v>
      </c>
      <c r="E254" s="1" t="s">
        <v>6291</v>
      </c>
      <c r="F254" t="s">
        <v>6668</v>
      </c>
      <c r="G254" t="s">
        <v>7236</v>
      </c>
      <c r="H254" s="11" t="s">
        <v>6665</v>
      </c>
      <c r="I254" t="s">
        <v>7244</v>
      </c>
      <c r="J254" s="5" t="str">
        <f t="shared" si="26"/>
        <v>IC.NA.010553</v>
      </c>
      <c r="K254" s="1" t="s">
        <v>12175</v>
      </c>
      <c r="L254" t="str">
        <f t="shared" si="25"/>
        <v>Mailed to Patient's Home</v>
      </c>
      <c r="M254" s="6" t="str">
        <f t="shared" si="27"/>
        <v>PI.IC.NA.010553.01</v>
      </c>
      <c r="N254" s="6"/>
      <c r="O254" s="6" t="str">
        <f t="shared" si="28"/>
        <v>PH.IC.NA.010553.01</v>
      </c>
      <c r="Q254" s="6" t="str">
        <f t="shared" si="29"/>
        <v>CL.IC.NA.010553.01</v>
      </c>
      <c r="R254" t="s">
        <v>12465</v>
      </c>
      <c r="S254">
        <v>851</v>
      </c>
    </row>
    <row r="255" spans="1:19" ht="15">
      <c r="A255" t="s">
        <v>6881</v>
      </c>
      <c r="C255" s="1" t="s">
        <v>12175</v>
      </c>
      <c r="E255" s="1" t="s">
        <v>6291</v>
      </c>
      <c r="F255" t="s">
        <v>6668</v>
      </c>
      <c r="G255" t="s">
        <v>7245</v>
      </c>
      <c r="H255" s="11" t="s">
        <v>7246</v>
      </c>
      <c r="I255" t="s">
        <v>7245</v>
      </c>
      <c r="J255" s="5" t="str">
        <f t="shared" si="26"/>
        <v>IC.NA.010554</v>
      </c>
      <c r="K255" s="1" t="s">
        <v>12175</v>
      </c>
      <c r="L255" t="str">
        <f t="shared" si="25"/>
        <v>Locked in Medications Room</v>
      </c>
      <c r="M255" s="6" t="str">
        <f t="shared" si="27"/>
        <v>PI.IC.NA.010554.01</v>
      </c>
      <c r="N255" s="6"/>
      <c r="O255" s="6" t="str">
        <f t="shared" si="28"/>
        <v>PH.IC.NA.010554.01</v>
      </c>
      <c r="Q255" s="6" t="str">
        <f t="shared" si="29"/>
        <v>CL.IC.NA.010554.01</v>
      </c>
      <c r="R255" t="s">
        <v>12465</v>
      </c>
      <c r="S255">
        <v>851</v>
      </c>
    </row>
    <row r="256" spans="1:19" ht="15">
      <c r="A256" t="s">
        <v>6881</v>
      </c>
      <c r="C256" s="1" t="s">
        <v>2379</v>
      </c>
      <c r="E256" s="1" t="s">
        <v>6291</v>
      </c>
      <c r="F256" t="s">
        <v>6668</v>
      </c>
      <c r="G256" t="s">
        <v>7258</v>
      </c>
      <c r="H256" s="11" t="s">
        <v>6900</v>
      </c>
      <c r="I256" t="s">
        <v>7258</v>
      </c>
      <c r="J256" s="5" t="str">
        <f t="shared" si="26"/>
        <v>IC.NA.010555</v>
      </c>
      <c r="K256" s="1" t="s">
        <v>2379</v>
      </c>
      <c r="L256" t="str">
        <f t="shared" si="25"/>
        <v>Wasted</v>
      </c>
      <c r="M256" s="6" t="str">
        <f t="shared" si="27"/>
        <v>PI.IC.NA.010555.01</v>
      </c>
      <c r="N256" s="6"/>
      <c r="O256" s="6" t="str">
        <f t="shared" si="28"/>
        <v>PH.IC.NA.010555.01</v>
      </c>
      <c r="Q256" s="6" t="str">
        <f t="shared" si="29"/>
        <v>CL.IC.NA.010555.01</v>
      </c>
      <c r="R256" t="s">
        <v>12465</v>
      </c>
      <c r="S256">
        <v>851</v>
      </c>
    </row>
    <row r="257" spans="1:17" ht="15">
      <c r="A257" t="s">
        <v>6881</v>
      </c>
      <c r="C257" s="1" t="s">
        <v>2379</v>
      </c>
      <c r="D257" t="s">
        <v>788</v>
      </c>
      <c r="E257" s="1" t="s">
        <v>6291</v>
      </c>
      <c r="F257" t="s">
        <v>6901</v>
      </c>
      <c r="G257" t="s">
        <v>6902</v>
      </c>
      <c r="H257" s="11" t="s">
        <v>12212</v>
      </c>
      <c r="I257" t="s">
        <v>6902</v>
      </c>
      <c r="J257" s="5" t="str">
        <f t="shared" si="26"/>
        <v>IC.NA.010506</v>
      </c>
      <c r="K257" s="1" t="s">
        <v>2379</v>
      </c>
      <c r="L257" t="str">
        <f t="shared" si="25"/>
        <v>Ambulatory</v>
      </c>
      <c r="M257" s="6" t="str">
        <f t="shared" si="27"/>
        <v>PI.IC.NA.010506.01</v>
      </c>
      <c r="N257" s="6"/>
      <c r="O257" s="6" t="str">
        <f t="shared" si="28"/>
        <v>PH.IC.NA.010506.01</v>
      </c>
      <c r="Q257" s="6" t="str">
        <f t="shared" si="29"/>
        <v>CL.IC.NA.010506.01</v>
      </c>
    </row>
    <row r="258" spans="1:17" ht="15">
      <c r="A258" t="s">
        <v>6881</v>
      </c>
      <c r="C258" s="1" t="s">
        <v>12175</v>
      </c>
      <c r="E258" s="1" t="s">
        <v>6291</v>
      </c>
      <c r="F258" t="s">
        <v>6901</v>
      </c>
      <c r="G258" t="s">
        <v>6714</v>
      </c>
      <c r="H258" s="11" t="s">
        <v>12225</v>
      </c>
      <c r="I258" t="s">
        <v>7872</v>
      </c>
      <c r="J258" s="5" t="str">
        <f t="shared" si="26"/>
        <v>IC.NA.010507</v>
      </c>
      <c r="K258" s="1" t="s">
        <v>12175</v>
      </c>
      <c r="L258" t="str">
        <f t="shared" si="25"/>
        <v>Stretcher or Gurney</v>
      </c>
      <c r="M258" s="6" t="str">
        <f t="shared" si="27"/>
        <v>PI.IC.NA.010507.01</v>
      </c>
      <c r="N258" s="6"/>
      <c r="O258" s="6" t="str">
        <f t="shared" si="28"/>
        <v>PH.IC.NA.010507.01</v>
      </c>
      <c r="Q258" s="6" t="str">
        <f t="shared" si="29"/>
        <v>CL.IC.NA.010507.01</v>
      </c>
    </row>
    <row r="259" spans="1:17" ht="15">
      <c r="A259" t="s">
        <v>6881</v>
      </c>
      <c r="C259" s="1" t="s">
        <v>12175</v>
      </c>
      <c r="E259" s="1" t="s">
        <v>6291</v>
      </c>
      <c r="F259" t="s">
        <v>6901</v>
      </c>
      <c r="G259" t="s">
        <v>7707</v>
      </c>
      <c r="H259" s="11" t="s">
        <v>11638</v>
      </c>
      <c r="I259" t="s">
        <v>7707</v>
      </c>
      <c r="J259" s="5" t="str">
        <f t="shared" si="26"/>
        <v>IC.NA.010508</v>
      </c>
      <c r="K259" s="1" t="s">
        <v>12175</v>
      </c>
      <c r="L259" t="str">
        <f t="shared" si="25"/>
        <v>Wheelchair</v>
      </c>
      <c r="M259" s="6" t="str">
        <f t="shared" si="27"/>
        <v>PI.IC.NA.010508.01</v>
      </c>
      <c r="N259" s="6"/>
      <c r="O259" s="6" t="str">
        <f t="shared" si="28"/>
        <v>PH.IC.NA.010508.01</v>
      </c>
      <c r="Q259" s="6" t="str">
        <f t="shared" si="29"/>
        <v>CL.IC.NA.010508.01</v>
      </c>
    </row>
    <row r="260" spans="1:17" ht="15">
      <c r="A260" t="s">
        <v>6881</v>
      </c>
      <c r="C260" s="1" t="s">
        <v>12175</v>
      </c>
      <c r="D260" t="s">
        <v>789</v>
      </c>
      <c r="E260" s="1" t="s">
        <v>6291</v>
      </c>
      <c r="F260" t="s">
        <v>6715</v>
      </c>
      <c r="G260" t="s">
        <v>6959</v>
      </c>
      <c r="H260" s="11" t="s">
        <v>11639</v>
      </c>
      <c r="I260" t="s">
        <v>11177</v>
      </c>
      <c r="J260" s="5" t="str">
        <f t="shared" si="26"/>
        <v>IC.NA.010509</v>
      </c>
      <c r="K260" s="1" t="s">
        <v>12175</v>
      </c>
      <c r="L260" t="str">
        <f t="shared" si="25"/>
        <v>Yellow metal</v>
      </c>
      <c r="M260" s="6" t="str">
        <f t="shared" si="27"/>
        <v>PI.IC.NA.010509.01</v>
      </c>
      <c r="N260" s="6"/>
      <c r="O260" s="6" t="str">
        <f t="shared" si="28"/>
        <v>PH.IC.NA.010509.01</v>
      </c>
      <c r="Q260" s="6" t="str">
        <f t="shared" si="29"/>
        <v>CL.IC.NA.010509.01</v>
      </c>
    </row>
    <row r="261" spans="1:17" ht="15">
      <c r="A261" t="s">
        <v>6881</v>
      </c>
      <c r="C261" s="1" t="s">
        <v>12175</v>
      </c>
      <c r="E261" s="1" t="s">
        <v>6291</v>
      </c>
      <c r="F261" t="s">
        <v>6715</v>
      </c>
      <c r="G261" t="s">
        <v>6961</v>
      </c>
      <c r="H261" s="11" t="s">
        <v>11829</v>
      </c>
      <c r="I261" t="s">
        <v>10145</v>
      </c>
      <c r="J261" s="5" t="str">
        <f t="shared" si="26"/>
        <v>IC.NA.010510</v>
      </c>
      <c r="K261" s="1" t="s">
        <v>12175</v>
      </c>
      <c r="L261" t="str">
        <f t="shared" si="25"/>
        <v>White metal</v>
      </c>
      <c r="M261" s="6" t="str">
        <f t="shared" si="27"/>
        <v>PI.IC.NA.010510.01</v>
      </c>
      <c r="N261" s="6"/>
      <c r="O261" s="6" t="str">
        <f t="shared" si="28"/>
        <v>PH.IC.NA.010510.01</v>
      </c>
      <c r="Q261" s="6" t="str">
        <f t="shared" si="29"/>
        <v>CL.IC.NA.010510.01</v>
      </c>
    </row>
    <row r="262" spans="1:17" ht="15">
      <c r="A262" t="s">
        <v>6881</v>
      </c>
      <c r="C262" s="1" t="s">
        <v>12175</v>
      </c>
      <c r="E262" s="1" t="s">
        <v>6291</v>
      </c>
      <c r="F262" t="s">
        <v>6715</v>
      </c>
      <c r="G262" t="s">
        <v>6716</v>
      </c>
      <c r="H262" s="11" t="s">
        <v>12099</v>
      </c>
      <c r="I262" t="s">
        <v>7138</v>
      </c>
      <c r="J262" s="5" t="str">
        <f t="shared" si="26"/>
        <v>IC.NA.010511</v>
      </c>
      <c r="K262" s="1" t="s">
        <v>12175</v>
      </c>
      <c r="L262" t="str">
        <f t="shared" ref="L262:L326" si="30">G262</f>
        <v>Stone color: specify</v>
      </c>
      <c r="M262" s="6" t="str">
        <f t="shared" si="27"/>
        <v>PI.IC.NA.010511.01</v>
      </c>
      <c r="N262" s="6"/>
      <c r="O262" s="6" t="str">
        <f t="shared" si="28"/>
        <v>PH.IC.NA.010511.01</v>
      </c>
      <c r="Q262" s="6" t="str">
        <f t="shared" si="29"/>
        <v>CL.IC.NA.010511.01</v>
      </c>
    </row>
    <row r="263" spans="1:17" ht="15">
      <c r="A263" t="s">
        <v>6881</v>
      </c>
      <c r="C263" s="1" t="s">
        <v>12175</v>
      </c>
      <c r="E263" s="1" t="s">
        <v>6291</v>
      </c>
      <c r="F263" t="s">
        <v>6715</v>
      </c>
      <c r="G263" t="s">
        <v>6717</v>
      </c>
      <c r="H263" s="11" t="s">
        <v>12100</v>
      </c>
      <c r="I263" t="s">
        <v>6906</v>
      </c>
      <c r="J263" s="5" t="str">
        <f t="shared" si="26"/>
        <v>IC.NA.010512</v>
      </c>
      <c r="K263" s="1" t="s">
        <v>12175</v>
      </c>
      <c r="L263" t="str">
        <f t="shared" si="30"/>
        <v>Pendant or pin</v>
      </c>
      <c r="M263" s="6" t="str">
        <f t="shared" si="27"/>
        <v>PI.IC.NA.010512.01</v>
      </c>
      <c r="N263" s="6"/>
      <c r="O263" s="6" t="str">
        <f t="shared" si="28"/>
        <v>PH.IC.NA.010512.01</v>
      </c>
      <c r="Q263" s="6" t="str">
        <f t="shared" si="29"/>
        <v>CL.IC.NA.010512.01</v>
      </c>
    </row>
    <row r="264" spans="1:17" ht="15">
      <c r="A264" t="s">
        <v>6881</v>
      </c>
      <c r="C264" s="1" t="s">
        <v>12175</v>
      </c>
      <c r="E264" s="1" t="s">
        <v>6291</v>
      </c>
      <c r="F264" t="s">
        <v>6715</v>
      </c>
      <c r="G264" t="s">
        <v>7377</v>
      </c>
      <c r="H264" s="11" t="s">
        <v>12101</v>
      </c>
      <c r="I264" t="s">
        <v>12437</v>
      </c>
      <c r="J264" s="5" t="str">
        <f t="shared" si="26"/>
        <v>IC.NA.010513</v>
      </c>
      <c r="K264" s="1" t="s">
        <v>12175</v>
      </c>
      <c r="L264" t="str">
        <f t="shared" si="30"/>
        <v>Other: describe</v>
      </c>
      <c r="M264" s="6" t="str">
        <f t="shared" si="27"/>
        <v>PI.IC.NA.010513.01</v>
      </c>
      <c r="N264" s="6"/>
      <c r="O264" s="6" t="str">
        <f t="shared" si="28"/>
        <v>PH.IC.NA.010513.01</v>
      </c>
      <c r="Q264" s="6" t="str">
        <f t="shared" si="29"/>
        <v>CL.IC.NA.010513.01</v>
      </c>
    </row>
    <row r="265" spans="1:17" ht="15">
      <c r="A265" t="s">
        <v>6881</v>
      </c>
      <c r="C265" s="1" t="s">
        <v>12175</v>
      </c>
      <c r="E265" s="1" t="s">
        <v>6291</v>
      </c>
      <c r="F265" t="s">
        <v>6715</v>
      </c>
      <c r="G265" t="s">
        <v>12157</v>
      </c>
      <c r="H265" s="11" t="s">
        <v>12102</v>
      </c>
      <c r="I265" t="s">
        <v>12157</v>
      </c>
      <c r="J265" s="5" t="str">
        <f t="shared" si="26"/>
        <v>IC.NA.010514</v>
      </c>
      <c r="K265" s="1" t="s">
        <v>12175</v>
      </c>
      <c r="L265" t="str">
        <f t="shared" si="30"/>
        <v>None</v>
      </c>
      <c r="M265" s="6" t="str">
        <f t="shared" si="27"/>
        <v>PI.IC.NA.010514.01</v>
      </c>
      <c r="N265" s="6"/>
      <c r="O265" s="6" t="str">
        <f t="shared" si="28"/>
        <v>PH.IC.NA.010514.01</v>
      </c>
      <c r="Q265" s="6" t="str">
        <f t="shared" si="29"/>
        <v>CL.IC.NA.010514.01</v>
      </c>
    </row>
    <row r="266" spans="1:17" ht="15">
      <c r="A266" t="s">
        <v>6881</v>
      </c>
      <c r="C266" s="1" t="s">
        <v>12175</v>
      </c>
      <c r="E266" s="1" t="s">
        <v>6291</v>
      </c>
      <c r="F266" t="s">
        <v>6715</v>
      </c>
      <c r="G266" t="s">
        <v>7333</v>
      </c>
      <c r="H266" s="11" t="s">
        <v>11559</v>
      </c>
      <c r="I266" t="s">
        <v>6926</v>
      </c>
      <c r="J266" s="5" t="str">
        <f t="shared" si="26"/>
        <v>IC.NA.010515</v>
      </c>
      <c r="K266" s="1" t="s">
        <v>12175</v>
      </c>
      <c r="L266" t="str">
        <f t="shared" si="30"/>
        <v>DISPOSITION</v>
      </c>
      <c r="M266" s="6" t="str">
        <f t="shared" si="27"/>
        <v>PI.IC.NA.010515.01</v>
      </c>
      <c r="N266" s="6"/>
      <c r="O266" s="6" t="str">
        <f t="shared" si="28"/>
        <v>PH.IC.NA.010515.01</v>
      </c>
      <c r="Q266" s="6" t="str">
        <f t="shared" si="29"/>
        <v>CL.IC.NA.010515.01</v>
      </c>
    </row>
    <row r="267" spans="1:17" ht="15">
      <c r="A267" t="s">
        <v>6881</v>
      </c>
      <c r="C267" s="1" t="s">
        <v>12175</v>
      </c>
      <c r="E267" s="1" t="s">
        <v>6291</v>
      </c>
      <c r="F267" t="s">
        <v>6715</v>
      </c>
      <c r="G267" t="s">
        <v>6927</v>
      </c>
      <c r="H267" s="11" t="s">
        <v>11560</v>
      </c>
      <c r="I267" t="s">
        <v>6929</v>
      </c>
      <c r="J267" s="5" t="str">
        <f t="shared" si="26"/>
        <v>IC.NA.010516</v>
      </c>
      <c r="K267" s="1" t="s">
        <v>12175</v>
      </c>
      <c r="L267" t="str">
        <f t="shared" si="30"/>
        <v>Sent to secure location</v>
      </c>
      <c r="M267" s="6" t="str">
        <f t="shared" si="27"/>
        <v>PI.IC.NA.010516.01</v>
      </c>
      <c r="N267" s="6"/>
      <c r="O267" s="6" t="str">
        <f t="shared" si="28"/>
        <v>PH.IC.NA.010516.01</v>
      </c>
      <c r="Q267" s="6" t="str">
        <f t="shared" si="29"/>
        <v>CL.IC.NA.010516.01</v>
      </c>
    </row>
    <row r="268" spans="1:17" ht="15">
      <c r="A268" t="s">
        <v>6881</v>
      </c>
      <c r="C268" s="1" t="s">
        <v>12175</v>
      </c>
      <c r="E268" s="1" t="s">
        <v>6291</v>
      </c>
      <c r="F268" t="s">
        <v>6715</v>
      </c>
      <c r="G268" t="s">
        <v>7007</v>
      </c>
      <c r="H268" s="11" t="s">
        <v>11561</v>
      </c>
      <c r="I268" t="s">
        <v>6932</v>
      </c>
      <c r="J268" s="5" t="str">
        <f t="shared" si="26"/>
        <v>IC.NA.010517</v>
      </c>
      <c r="K268" s="1" t="s">
        <v>12175</v>
      </c>
      <c r="L268" t="str">
        <f t="shared" si="30"/>
        <v>Kept at bedside per pt</v>
      </c>
      <c r="M268" s="6" t="str">
        <f t="shared" si="27"/>
        <v>PI.IC.NA.010517.01</v>
      </c>
      <c r="N268" s="6"/>
      <c r="O268" s="6" t="str">
        <f t="shared" si="28"/>
        <v>PH.IC.NA.010517.01</v>
      </c>
      <c r="Q268" s="6" t="str">
        <f t="shared" si="29"/>
        <v>CL.IC.NA.010517.01</v>
      </c>
    </row>
    <row r="269" spans="1:17" ht="15">
      <c r="A269" t="s">
        <v>6881</v>
      </c>
      <c r="C269" s="1" t="s">
        <v>12175</v>
      </c>
      <c r="E269" s="1" t="s">
        <v>6291</v>
      </c>
      <c r="F269" t="s">
        <v>6715</v>
      </c>
      <c r="G269" t="s">
        <v>6994</v>
      </c>
      <c r="H269" s="11" t="s">
        <v>12060</v>
      </c>
      <c r="I269" t="s">
        <v>6921</v>
      </c>
      <c r="J269" s="5" t="str">
        <f t="shared" si="26"/>
        <v>IC.NA.010518</v>
      </c>
      <c r="K269" s="1" t="s">
        <v>12175</v>
      </c>
      <c r="L269" t="str">
        <f t="shared" si="30"/>
        <v>Sent home with: specify</v>
      </c>
      <c r="M269" s="6" t="str">
        <f t="shared" si="27"/>
        <v>PI.IC.NA.010518.01</v>
      </c>
      <c r="N269" s="6"/>
      <c r="O269" s="6" t="str">
        <f t="shared" si="28"/>
        <v>PH.IC.NA.010518.01</v>
      </c>
      <c r="Q269" s="6" t="str">
        <f t="shared" si="29"/>
        <v>CL.IC.NA.010518.01</v>
      </c>
    </row>
    <row r="270" spans="1:17" ht="15">
      <c r="A270" t="s">
        <v>6881</v>
      </c>
      <c r="C270" s="1" t="s">
        <v>12175</v>
      </c>
      <c r="D270" t="s">
        <v>790</v>
      </c>
      <c r="E270" s="1" t="s">
        <v>6291</v>
      </c>
      <c r="F270" t="s">
        <v>6718</v>
      </c>
      <c r="G270" t="s">
        <v>6939</v>
      </c>
      <c r="H270" s="11" t="s">
        <v>11913</v>
      </c>
      <c r="I270" t="s">
        <v>12157</v>
      </c>
      <c r="J270" s="5" t="str">
        <f t="shared" si="26"/>
        <v>IC.NA.010519</v>
      </c>
      <c r="K270" s="1" t="s">
        <v>12175</v>
      </c>
      <c r="L270" t="str">
        <f t="shared" si="30"/>
        <v>None reported</v>
      </c>
      <c r="M270" s="6" t="str">
        <f t="shared" si="27"/>
        <v>PI.IC.NA.010519.01</v>
      </c>
      <c r="N270" s="6"/>
      <c r="O270" s="6" t="str">
        <f t="shared" si="28"/>
        <v>PH.IC.NA.010519.01</v>
      </c>
      <c r="Q270" s="6" t="str">
        <f t="shared" si="29"/>
        <v>CL.IC.NA.010519.01</v>
      </c>
    </row>
    <row r="271" spans="1:17" ht="15">
      <c r="A271" t="s">
        <v>6881</v>
      </c>
      <c r="C271" s="1" t="s">
        <v>12175</v>
      </c>
      <c r="E271" s="1" t="s">
        <v>6291</v>
      </c>
      <c r="F271" t="s">
        <v>6718</v>
      </c>
      <c r="G271" t="s">
        <v>6719</v>
      </c>
      <c r="H271" s="11" t="s">
        <v>11906</v>
      </c>
      <c r="I271" t="s">
        <v>6719</v>
      </c>
      <c r="J271" s="5" t="str">
        <f t="shared" si="26"/>
        <v>IC.NA.010520</v>
      </c>
      <c r="K271" s="1" t="s">
        <v>12175</v>
      </c>
      <c r="L271" t="str">
        <f t="shared" si="30"/>
        <v>CVA</v>
      </c>
      <c r="M271" s="6" t="str">
        <f t="shared" si="27"/>
        <v>PI.IC.NA.010520.01</v>
      </c>
      <c r="N271" s="6"/>
      <c r="O271" s="6" t="str">
        <f t="shared" si="28"/>
        <v>PH.IC.NA.010520.01</v>
      </c>
      <c r="Q271" s="6" t="str">
        <f t="shared" si="29"/>
        <v>CL.IC.NA.010520.01</v>
      </c>
    </row>
    <row r="272" spans="1:17" ht="15">
      <c r="A272" t="s">
        <v>6881</v>
      </c>
      <c r="C272" s="1" t="s">
        <v>12175</v>
      </c>
      <c r="E272" s="1" t="s">
        <v>6291</v>
      </c>
      <c r="F272" t="s">
        <v>6718</v>
      </c>
      <c r="G272" t="s">
        <v>6720</v>
      </c>
      <c r="H272" s="11" t="s">
        <v>10704</v>
      </c>
      <c r="I272" t="s">
        <v>6721</v>
      </c>
      <c r="J272" s="5" t="str">
        <f t="shared" si="26"/>
        <v>IC.NA.010521</v>
      </c>
      <c r="K272" s="1" t="s">
        <v>12175</v>
      </c>
      <c r="L272" t="str">
        <f t="shared" si="30"/>
        <v>Multiple Seizures</v>
      </c>
      <c r="M272" s="6" t="str">
        <f t="shared" si="27"/>
        <v>PI.IC.NA.010521.01</v>
      </c>
      <c r="N272" s="6"/>
      <c r="O272" s="6" t="str">
        <f t="shared" si="28"/>
        <v>PH.IC.NA.010521.01</v>
      </c>
      <c r="Q272" s="6" t="str">
        <f t="shared" si="29"/>
        <v>CL.IC.NA.010521.01</v>
      </c>
    </row>
    <row r="273" spans="1:17" ht="15">
      <c r="A273" t="s">
        <v>6881</v>
      </c>
      <c r="C273" s="1" t="s">
        <v>12175</v>
      </c>
      <c r="E273" s="1" t="s">
        <v>6291</v>
      </c>
      <c r="F273" t="s">
        <v>6718</v>
      </c>
      <c r="G273" t="s">
        <v>6722</v>
      </c>
      <c r="H273" s="11" t="s">
        <v>10705</v>
      </c>
      <c r="I273" t="s">
        <v>6722</v>
      </c>
      <c r="J273" s="5" t="str">
        <f t="shared" si="26"/>
        <v>IC.NA.010522</v>
      </c>
      <c r="K273" s="1" t="s">
        <v>12175</v>
      </c>
      <c r="L273" t="str">
        <f t="shared" si="30"/>
        <v>Seizures</v>
      </c>
      <c r="M273" s="6" t="str">
        <f t="shared" si="27"/>
        <v>PI.IC.NA.010522.01</v>
      </c>
      <c r="N273" s="6"/>
      <c r="O273" s="6" t="str">
        <f t="shared" si="28"/>
        <v>PH.IC.NA.010522.01</v>
      </c>
      <c r="Q273" s="6" t="str">
        <f t="shared" si="29"/>
        <v>CL.IC.NA.010522.01</v>
      </c>
    </row>
    <row r="274" spans="1:17" ht="15">
      <c r="A274" t="s">
        <v>6881</v>
      </c>
      <c r="C274" s="1" t="s">
        <v>12175</v>
      </c>
      <c r="E274" s="1" t="s">
        <v>6291</v>
      </c>
      <c r="F274" t="s">
        <v>6718</v>
      </c>
      <c r="G274" t="s">
        <v>6723</v>
      </c>
      <c r="H274" s="11" t="s">
        <v>10706</v>
      </c>
      <c r="I274" t="s">
        <v>6724</v>
      </c>
      <c r="J274" s="5" t="str">
        <f t="shared" si="26"/>
        <v>IC.NA.010523</v>
      </c>
      <c r="K274" s="1" t="s">
        <v>12175</v>
      </c>
      <c r="L274" t="str">
        <f t="shared" si="30"/>
        <v>Spinal Cord Injury</v>
      </c>
      <c r="M274" s="6" t="str">
        <f t="shared" si="27"/>
        <v>PI.IC.NA.010523.01</v>
      </c>
      <c r="N274" s="6"/>
      <c r="O274" s="6" t="str">
        <f t="shared" si="28"/>
        <v>PH.IC.NA.010523.01</v>
      </c>
      <c r="Q274" s="6" t="str">
        <f t="shared" si="29"/>
        <v>CL.IC.NA.010523.01</v>
      </c>
    </row>
    <row r="275" spans="1:17" ht="15">
      <c r="A275" t="s">
        <v>6881</v>
      </c>
      <c r="C275" s="1" t="s">
        <v>12175</v>
      </c>
      <c r="E275" s="1" t="s">
        <v>6291</v>
      </c>
      <c r="F275" t="s">
        <v>6718</v>
      </c>
      <c r="G275" t="s">
        <v>6725</v>
      </c>
      <c r="H275" s="11" t="s">
        <v>10707</v>
      </c>
      <c r="I275" t="s">
        <v>6726</v>
      </c>
      <c r="J275" s="5" t="str">
        <f t="shared" si="26"/>
        <v>IC.NA.010524</v>
      </c>
      <c r="K275" s="1" t="s">
        <v>12175</v>
      </c>
      <c r="L275" t="str">
        <f t="shared" si="30"/>
        <v>Traumatic Brain Injury</v>
      </c>
      <c r="M275" s="6" t="str">
        <f t="shared" si="27"/>
        <v>PI.IC.NA.010524.01</v>
      </c>
      <c r="N275" s="6"/>
      <c r="O275" s="6" t="str">
        <f t="shared" si="28"/>
        <v>PH.IC.NA.010524.01</v>
      </c>
      <c r="Q275" s="6" t="str">
        <f t="shared" si="29"/>
        <v>CL.IC.NA.010524.01</v>
      </c>
    </row>
    <row r="276" spans="1:17" ht="15">
      <c r="A276" t="s">
        <v>6881</v>
      </c>
      <c r="C276" s="1" t="s">
        <v>12175</v>
      </c>
      <c r="E276" s="1" t="s">
        <v>6291</v>
      </c>
      <c r="F276" t="s">
        <v>6718</v>
      </c>
      <c r="G276" t="s">
        <v>10478</v>
      </c>
      <c r="H276" s="11" t="s">
        <v>10708</v>
      </c>
      <c r="I276" t="s">
        <v>12437</v>
      </c>
      <c r="J276" s="5" t="str">
        <f t="shared" si="26"/>
        <v>IC.NA.010525</v>
      </c>
      <c r="K276" s="1" t="s">
        <v>12175</v>
      </c>
      <c r="L276" t="str">
        <f t="shared" si="30"/>
        <v>Other: specify</v>
      </c>
      <c r="M276" s="6" t="str">
        <f t="shared" si="27"/>
        <v>PI.IC.NA.010525.01</v>
      </c>
      <c r="N276" s="6"/>
      <c r="O276" s="6" t="str">
        <f t="shared" si="28"/>
        <v>PH.IC.NA.010525.01</v>
      </c>
      <c r="Q276" s="6" t="str">
        <f t="shared" si="29"/>
        <v>CL.IC.NA.010525.01</v>
      </c>
    </row>
    <row r="277" spans="1:17" ht="15">
      <c r="A277" t="s">
        <v>6881</v>
      </c>
      <c r="C277" s="1" t="s">
        <v>12175</v>
      </c>
      <c r="D277" t="s">
        <v>791</v>
      </c>
      <c r="E277" s="1" t="s">
        <v>6291</v>
      </c>
      <c r="F277" t="s">
        <v>6727</v>
      </c>
      <c r="G277" t="s">
        <v>6728</v>
      </c>
      <c r="H277" s="11" t="s">
        <v>10709</v>
      </c>
      <c r="I277" t="s">
        <v>6765</v>
      </c>
      <c r="J277" s="5" t="str">
        <f t="shared" si="26"/>
        <v>IC.NA.010526</v>
      </c>
      <c r="K277" s="1" t="s">
        <v>12175</v>
      </c>
      <c r="L277" t="str">
        <f t="shared" si="30"/>
        <v>Patient oriented to unit</v>
      </c>
      <c r="M277" s="6" t="str">
        <f t="shared" si="27"/>
        <v>PI.IC.NA.010526.01</v>
      </c>
      <c r="N277" s="6"/>
      <c r="O277" s="6" t="str">
        <f t="shared" si="28"/>
        <v>PH.IC.NA.010526.01</v>
      </c>
      <c r="Q277" s="6" t="str">
        <f t="shared" si="29"/>
        <v>CL.IC.NA.010526.01</v>
      </c>
    </row>
    <row r="278" spans="1:17" ht="15">
      <c r="A278" t="s">
        <v>6881</v>
      </c>
      <c r="C278" s="1" t="s">
        <v>12175</v>
      </c>
      <c r="E278" s="1" t="s">
        <v>6291</v>
      </c>
      <c r="F278" t="s">
        <v>6727</v>
      </c>
      <c r="G278" t="s">
        <v>6729</v>
      </c>
      <c r="H278" s="11" t="s">
        <v>9143</v>
      </c>
      <c r="I278" t="s">
        <v>7021</v>
      </c>
      <c r="J278" s="5" t="str">
        <f t="shared" si="26"/>
        <v>IC.NA.010527</v>
      </c>
      <c r="K278" s="1" t="s">
        <v>12175</v>
      </c>
      <c r="L278" t="str">
        <f t="shared" si="30"/>
        <v>Family/support person oriented</v>
      </c>
      <c r="M278" s="6" t="str">
        <f t="shared" si="27"/>
        <v>PI.IC.NA.010527.01</v>
      </c>
      <c r="N278" s="6"/>
      <c r="O278" s="6" t="str">
        <f t="shared" si="28"/>
        <v>PH.IC.NA.010527.01</v>
      </c>
      <c r="Q278" s="6" t="str">
        <f t="shared" si="29"/>
        <v>CL.IC.NA.010527.01</v>
      </c>
    </row>
    <row r="279" spans="1:17" ht="15">
      <c r="A279" t="s">
        <v>6881</v>
      </c>
      <c r="C279" s="1" t="s">
        <v>12175</v>
      </c>
      <c r="E279" s="1" t="s">
        <v>6291</v>
      </c>
      <c r="F279" t="s">
        <v>6727</v>
      </c>
      <c r="G279" t="s">
        <v>6730</v>
      </c>
      <c r="H279" s="11" t="s">
        <v>9144</v>
      </c>
      <c r="I279" t="s">
        <v>6731</v>
      </c>
      <c r="J279" s="5" t="str">
        <f t="shared" si="26"/>
        <v>IC.NA.010528</v>
      </c>
      <c r="K279" s="1" t="s">
        <v>12175</v>
      </c>
      <c r="L279" t="str">
        <f t="shared" si="30"/>
        <v>Patient unable to respond</v>
      </c>
      <c r="M279" s="6" t="str">
        <f t="shared" si="27"/>
        <v>PI.IC.NA.010528.01</v>
      </c>
      <c r="N279" s="6"/>
      <c r="O279" s="6" t="str">
        <f t="shared" si="28"/>
        <v>PH.IC.NA.010528.01</v>
      </c>
      <c r="Q279" s="6" t="str">
        <f t="shared" si="29"/>
        <v>CL.IC.NA.010528.01</v>
      </c>
    </row>
    <row r="280" spans="1:17" ht="2" customHeight="1">
      <c r="A280" t="s">
        <v>6881</v>
      </c>
      <c r="C280" s="1" t="s">
        <v>12175</v>
      </c>
      <c r="E280" s="1" t="s">
        <v>6291</v>
      </c>
      <c r="F280" t="s">
        <v>6727</v>
      </c>
      <c r="G280" t="s">
        <v>6916</v>
      </c>
      <c r="H280" s="11" t="s">
        <v>7532</v>
      </c>
      <c r="I280" t="s">
        <v>6917</v>
      </c>
      <c r="J280" s="5" t="str">
        <f t="shared" si="26"/>
        <v>IC.NA.010529</v>
      </c>
      <c r="K280" s="1" t="s">
        <v>12175</v>
      </c>
      <c r="L280" t="str">
        <f t="shared" si="30"/>
        <v>No family support person avail</v>
      </c>
      <c r="M280" s="6" t="str">
        <f t="shared" si="27"/>
        <v>PI.IC.NA.010529.01</v>
      </c>
      <c r="N280" s="6"/>
      <c r="O280" s="6" t="str">
        <f t="shared" si="28"/>
        <v>PH.IC.NA.010529.01</v>
      </c>
      <c r="Q280" s="6" t="str">
        <f t="shared" si="29"/>
        <v>CL.IC.NA.010529.01</v>
      </c>
    </row>
    <row r="281" spans="1:17" ht="15">
      <c r="A281" t="s">
        <v>6881</v>
      </c>
      <c r="C281" s="1" t="s">
        <v>12175</v>
      </c>
      <c r="D281" t="s">
        <v>792</v>
      </c>
      <c r="E281" s="1" t="s">
        <v>6291</v>
      </c>
      <c r="F281" t="s">
        <v>6732</v>
      </c>
      <c r="G281" t="s">
        <v>6733</v>
      </c>
      <c r="H281" s="11" t="s">
        <v>6872</v>
      </c>
      <c r="I281" t="s">
        <v>6734</v>
      </c>
      <c r="J281" s="5" t="str">
        <f t="shared" si="26"/>
        <v>IC.NA.010530</v>
      </c>
      <c r="K281" s="1" t="s">
        <v>2379</v>
      </c>
      <c r="L281" t="str">
        <f t="shared" si="30"/>
        <v>Bathroom/shower</v>
      </c>
      <c r="M281" s="6" t="str">
        <f t="shared" si="27"/>
        <v>PI.IC.NA.010530.01</v>
      </c>
      <c r="N281" s="6"/>
      <c r="O281" s="6" t="str">
        <f t="shared" si="28"/>
        <v>PH.IC.NA.010530.01</v>
      </c>
      <c r="Q281" s="6" t="str">
        <f t="shared" si="29"/>
        <v>CL.IC.NA.010530.01</v>
      </c>
    </row>
    <row r="282" spans="1:17" ht="15">
      <c r="A282" t="s">
        <v>6881</v>
      </c>
      <c r="C282" s="1" t="s">
        <v>12175</v>
      </c>
      <c r="E282" s="1" t="s">
        <v>6291</v>
      </c>
      <c r="F282" t="s">
        <v>6732</v>
      </c>
      <c r="G282" t="s">
        <v>6735</v>
      </c>
      <c r="H282" s="11" t="s">
        <v>6874</v>
      </c>
      <c r="I282" t="s">
        <v>6736</v>
      </c>
      <c r="J282" s="5" t="str">
        <f t="shared" si="26"/>
        <v>IC.NA.010531</v>
      </c>
      <c r="K282" s="1" t="s">
        <v>12175</v>
      </c>
      <c r="L282" t="str">
        <f t="shared" si="30"/>
        <v>Call lights</v>
      </c>
      <c r="M282" s="6" t="str">
        <f t="shared" si="27"/>
        <v>PI.IC.NA.010531.01</v>
      </c>
      <c r="N282" s="6"/>
      <c r="O282" s="6" t="str">
        <f t="shared" si="28"/>
        <v>PH.IC.NA.010531.01</v>
      </c>
      <c r="Q282" s="6" t="str">
        <f t="shared" si="29"/>
        <v>CL.IC.NA.010531.01</v>
      </c>
    </row>
    <row r="283" spans="1:17" ht="15">
      <c r="A283" t="s">
        <v>6881</v>
      </c>
      <c r="C283" s="1" t="s">
        <v>12175</v>
      </c>
      <c r="E283" s="1" t="s">
        <v>6291</v>
      </c>
      <c r="F283" t="s">
        <v>6732</v>
      </c>
      <c r="G283" t="s">
        <v>6737</v>
      </c>
      <c r="H283" s="11" t="s">
        <v>7411</v>
      </c>
      <c r="I283" t="s">
        <v>6737</v>
      </c>
      <c r="J283" s="5" t="str">
        <f t="shared" si="26"/>
        <v>IC.NA.010532</v>
      </c>
      <c r="K283" s="1" t="s">
        <v>12175</v>
      </c>
      <c r="L283" t="str">
        <f t="shared" si="30"/>
        <v>Locker</v>
      </c>
      <c r="M283" s="6" t="str">
        <f t="shared" si="27"/>
        <v>PI.IC.NA.010532.01</v>
      </c>
      <c r="N283" s="6"/>
      <c r="O283" s="6" t="str">
        <f t="shared" si="28"/>
        <v>PH.IC.NA.010532.01</v>
      </c>
      <c r="Q283" s="6" t="str">
        <f t="shared" si="29"/>
        <v>CL.IC.NA.010532.01</v>
      </c>
    </row>
    <row r="284" spans="1:17" ht="15">
      <c r="A284" t="s">
        <v>6881</v>
      </c>
      <c r="C284" s="1" t="s">
        <v>12175</v>
      </c>
      <c r="E284" s="1" t="s">
        <v>6291</v>
      </c>
      <c r="F284" t="s">
        <v>6732</v>
      </c>
      <c r="G284" t="s">
        <v>6738</v>
      </c>
      <c r="H284" s="11" t="s">
        <v>7414</v>
      </c>
      <c r="I284" t="s">
        <v>6738</v>
      </c>
      <c r="J284" s="5" t="str">
        <f t="shared" si="26"/>
        <v>IC.NA.010533</v>
      </c>
      <c r="K284" s="1" t="s">
        <v>12175</v>
      </c>
      <c r="L284" t="str">
        <f t="shared" si="30"/>
        <v>Meal times</v>
      </c>
      <c r="M284" s="6" t="str">
        <f t="shared" si="27"/>
        <v>PI.IC.NA.010533.01</v>
      </c>
      <c r="N284" s="6"/>
      <c r="O284" s="6" t="str">
        <f t="shared" si="28"/>
        <v>PH.IC.NA.010533.01</v>
      </c>
      <c r="Q284" s="6" t="str">
        <f t="shared" si="29"/>
        <v>CL.IC.NA.010533.01</v>
      </c>
    </row>
    <row r="285" spans="1:17" ht="15">
      <c r="A285" t="s">
        <v>6881</v>
      </c>
      <c r="C285" s="1" t="s">
        <v>12175</v>
      </c>
      <c r="E285" s="1" t="s">
        <v>6291</v>
      </c>
      <c r="F285" t="s">
        <v>6732</v>
      </c>
      <c r="G285" t="s">
        <v>6739</v>
      </c>
      <c r="H285" s="11" t="s">
        <v>7417</v>
      </c>
      <c r="I285" t="s">
        <v>6740</v>
      </c>
      <c r="J285" s="5" t="str">
        <f t="shared" si="26"/>
        <v>IC.NA.010534</v>
      </c>
      <c r="K285" s="1" t="s">
        <v>12175</v>
      </c>
      <c r="L285" t="str">
        <f t="shared" si="30"/>
        <v>Operation of bed/side rails</v>
      </c>
      <c r="M285" s="6" t="str">
        <f t="shared" si="27"/>
        <v>PI.IC.NA.010534.01</v>
      </c>
      <c r="N285" s="6"/>
      <c r="O285" s="6" t="str">
        <f t="shared" si="28"/>
        <v>PH.IC.NA.010534.01</v>
      </c>
      <c r="Q285" s="6" t="str">
        <f t="shared" si="29"/>
        <v>CL.IC.NA.010534.01</v>
      </c>
    </row>
    <row r="286" spans="1:17" ht="15">
      <c r="A286" t="s">
        <v>6881</v>
      </c>
      <c r="C286" s="1" t="s">
        <v>12175</v>
      </c>
      <c r="E286" s="1" t="s">
        <v>6291</v>
      </c>
      <c r="F286" t="s">
        <v>6732</v>
      </c>
      <c r="G286" t="s">
        <v>6922</v>
      </c>
      <c r="H286" s="11" t="s">
        <v>7255</v>
      </c>
      <c r="I286" t="s">
        <v>6923</v>
      </c>
      <c r="J286" s="5" t="str">
        <f t="shared" si="26"/>
        <v>IC.NA.010535</v>
      </c>
      <c r="K286" s="1" t="s">
        <v>12175</v>
      </c>
      <c r="L286" t="str">
        <f t="shared" si="30"/>
        <v>Room set up</v>
      </c>
      <c r="M286" s="6" t="str">
        <f t="shared" si="27"/>
        <v>PI.IC.NA.010535.01</v>
      </c>
      <c r="N286" s="6"/>
      <c r="O286" s="6" t="str">
        <f t="shared" si="28"/>
        <v>PH.IC.NA.010535.01</v>
      </c>
      <c r="Q286" s="6" t="str">
        <f t="shared" si="29"/>
        <v>CL.IC.NA.010535.01</v>
      </c>
    </row>
    <row r="287" spans="1:17" ht="15">
      <c r="A287" t="s">
        <v>6881</v>
      </c>
      <c r="C287" s="1" t="s">
        <v>12175</v>
      </c>
      <c r="E287" s="1" t="s">
        <v>6291</v>
      </c>
      <c r="F287" t="s">
        <v>6732</v>
      </c>
      <c r="G287" t="s">
        <v>6924</v>
      </c>
      <c r="H287" s="11" t="s">
        <v>7257</v>
      </c>
      <c r="I287" t="s">
        <v>6925</v>
      </c>
      <c r="J287" s="5" t="str">
        <f t="shared" si="26"/>
        <v>IC.NA.010536</v>
      </c>
      <c r="K287" s="1" t="s">
        <v>12175</v>
      </c>
      <c r="L287" t="str">
        <f t="shared" si="30"/>
        <v>Smoking policy</v>
      </c>
      <c r="M287" s="6" t="str">
        <f t="shared" si="27"/>
        <v>PI.IC.NA.010536.01</v>
      </c>
      <c r="N287" s="6"/>
      <c r="O287" s="6" t="str">
        <f t="shared" si="28"/>
        <v>PH.IC.NA.010536.01</v>
      </c>
      <c r="Q287" s="6" t="str">
        <f t="shared" si="29"/>
        <v>CL.IC.NA.010536.01</v>
      </c>
    </row>
    <row r="288" spans="1:17" ht="15">
      <c r="A288" t="s">
        <v>6881</v>
      </c>
      <c r="C288" s="1" t="s">
        <v>12175</v>
      </c>
      <c r="E288" s="1" t="s">
        <v>6291</v>
      </c>
      <c r="F288" t="s">
        <v>6732</v>
      </c>
      <c r="G288" t="s">
        <v>6571</v>
      </c>
      <c r="H288" s="11" t="s">
        <v>7101</v>
      </c>
      <c r="I288" t="s">
        <v>6572</v>
      </c>
      <c r="J288" s="5" t="str">
        <f t="shared" si="26"/>
        <v>IC.NA.010537</v>
      </c>
      <c r="K288" s="1" t="s">
        <v>12175</v>
      </c>
      <c r="L288" t="str">
        <f t="shared" si="30"/>
        <v>Telephone Use</v>
      </c>
      <c r="M288" s="6" t="str">
        <f t="shared" si="27"/>
        <v>PI.IC.NA.010537.01</v>
      </c>
      <c r="N288" s="6"/>
      <c r="O288" s="6" t="str">
        <f t="shared" si="28"/>
        <v>PH.IC.NA.010537.01</v>
      </c>
      <c r="Q288" s="6" t="str">
        <f t="shared" si="29"/>
        <v>CL.IC.NA.010537.01</v>
      </c>
    </row>
    <row r="289" spans="1:37" ht="15">
      <c r="A289" t="s">
        <v>6881</v>
      </c>
      <c r="C289" s="1" t="s">
        <v>12175</v>
      </c>
      <c r="E289" s="1" t="s">
        <v>6291</v>
      </c>
      <c r="F289" t="s">
        <v>6732</v>
      </c>
      <c r="G289" t="s">
        <v>6573</v>
      </c>
      <c r="H289" s="11" t="s">
        <v>7103</v>
      </c>
      <c r="I289" t="s">
        <v>6574</v>
      </c>
      <c r="J289" s="5" t="str">
        <f t="shared" si="26"/>
        <v>IC.NA.010538</v>
      </c>
      <c r="K289" s="1" t="s">
        <v>12175</v>
      </c>
      <c r="L289" t="str">
        <f t="shared" si="30"/>
        <v>TV use</v>
      </c>
      <c r="M289" s="6" t="str">
        <f t="shared" si="27"/>
        <v>PI.IC.NA.010538.01</v>
      </c>
      <c r="N289" s="6"/>
      <c r="O289" s="6" t="str">
        <f t="shared" si="28"/>
        <v>PH.IC.NA.010538.01</v>
      </c>
      <c r="Q289" s="6" t="str">
        <f t="shared" si="29"/>
        <v>CL.IC.NA.010538.01</v>
      </c>
    </row>
    <row r="290" spans="1:37" ht="15">
      <c r="A290" t="s">
        <v>6881</v>
      </c>
      <c r="C290" s="1" t="s">
        <v>12175</v>
      </c>
      <c r="E290" s="1" t="s">
        <v>6291</v>
      </c>
      <c r="F290" t="s">
        <v>6732</v>
      </c>
      <c r="G290" t="s">
        <v>6575</v>
      </c>
      <c r="H290" s="11" t="s">
        <v>7105</v>
      </c>
      <c r="I290" t="s">
        <v>6238</v>
      </c>
      <c r="J290" s="5" t="str">
        <f t="shared" si="26"/>
        <v>IC.NA.010539</v>
      </c>
      <c r="K290" s="1" t="s">
        <v>12175</v>
      </c>
      <c r="L290" t="str">
        <f t="shared" si="30"/>
        <v>Visiting hours</v>
      </c>
      <c r="M290" s="6" t="str">
        <f t="shared" si="27"/>
        <v>PI.IC.NA.010539.01</v>
      </c>
      <c r="N290" s="6"/>
      <c r="O290" s="6" t="str">
        <f t="shared" si="28"/>
        <v>PH.IC.NA.010539.01</v>
      </c>
      <c r="Q290" s="6" t="str">
        <f t="shared" si="29"/>
        <v>CL.IC.NA.010539.01</v>
      </c>
    </row>
    <row r="291" spans="1:37" s="45" customFormat="1" ht="15">
      <c r="A291" s="45" t="s">
        <v>6881</v>
      </c>
      <c r="C291" s="40" t="s">
        <v>12175</v>
      </c>
      <c r="E291" s="40" t="s">
        <v>212</v>
      </c>
      <c r="F291" s="45" t="s">
        <v>6732</v>
      </c>
      <c r="G291" s="45" t="s">
        <v>10478</v>
      </c>
      <c r="H291" s="42" t="s">
        <v>7107</v>
      </c>
      <c r="I291" s="45" t="s">
        <v>12437</v>
      </c>
      <c r="J291" s="37" t="str">
        <f>CONCATENATE("IC.NA.",C291,E291,H291)</f>
        <v>IC.NA.010540</v>
      </c>
      <c r="K291" s="40" t="s">
        <v>12175</v>
      </c>
      <c r="L291" s="45" t="str">
        <f>G291</f>
        <v>Other: specify</v>
      </c>
      <c r="M291" s="44" t="str">
        <f>CONCATENATE("PI.",J291,".",K291)</f>
        <v>PI.IC.NA.010540.01</v>
      </c>
      <c r="N291" s="44"/>
      <c r="O291" s="44" t="str">
        <f>CONCATENATE("PH.",J291,".",K291)</f>
        <v>PH.IC.NA.010540.01</v>
      </c>
      <c r="Q291" s="44" t="str">
        <f>CONCATENATE("CL.",J291,".",K291)</f>
        <v>CL.IC.NA.010540.01</v>
      </c>
    </row>
    <row r="292" spans="1:37" s="2" customFormat="1" ht="15">
      <c r="A292" s="2" t="s">
        <v>6881</v>
      </c>
      <c r="C292" s="3" t="s">
        <v>12175</v>
      </c>
      <c r="E292" s="3" t="s">
        <v>6291</v>
      </c>
      <c r="F292" s="2" t="s">
        <v>6732</v>
      </c>
      <c r="G292" s="2" t="s">
        <v>13547</v>
      </c>
      <c r="H292" s="4" t="s">
        <v>7110</v>
      </c>
      <c r="J292" s="7" t="str">
        <f t="shared" si="26"/>
        <v>IC.NA.010541</v>
      </c>
      <c r="K292" s="3" t="s">
        <v>12175</v>
      </c>
      <c r="L292" s="2" t="str">
        <f t="shared" si="30"/>
        <v>Patient/family aware of camera monitoring</v>
      </c>
      <c r="M292" s="8" t="str">
        <f t="shared" si="27"/>
        <v>PI.IC.NA.010541.01</v>
      </c>
      <c r="N292" s="8"/>
      <c r="O292" s="8" t="str">
        <f t="shared" si="28"/>
        <v>PH.IC.NA.010541.01</v>
      </c>
      <c r="Q292" s="8" t="str">
        <f t="shared" si="29"/>
        <v>CL.IC.NA.010541.01</v>
      </c>
      <c r="AF292" s="2" t="s">
        <v>12773</v>
      </c>
      <c r="AG292" s="2">
        <v>1353</v>
      </c>
    </row>
    <row r="293" spans="1:37" s="2" customFormat="1" ht="15">
      <c r="A293" s="2" t="s">
        <v>6881</v>
      </c>
      <c r="C293" s="3" t="s">
        <v>12175</v>
      </c>
      <c r="D293" s="2" t="s">
        <v>793</v>
      </c>
      <c r="E293" s="3" t="s">
        <v>6291</v>
      </c>
      <c r="F293" s="2" t="s">
        <v>6239</v>
      </c>
      <c r="G293" s="2" t="s">
        <v>6240</v>
      </c>
      <c r="H293" s="4" t="s">
        <v>14211</v>
      </c>
      <c r="I293" s="2" t="s">
        <v>6241</v>
      </c>
      <c r="J293" s="7" t="str">
        <f t="shared" si="26"/>
        <v>IC.NA.010556</v>
      </c>
      <c r="K293" s="3" t="s">
        <v>12175</v>
      </c>
      <c r="L293" s="2" t="str">
        <f t="shared" si="30"/>
        <v>Other Equipment: Describe</v>
      </c>
      <c r="M293" s="8" t="str">
        <f t="shared" si="27"/>
        <v>PI.IC.NA.010556.01</v>
      </c>
      <c r="N293" s="8"/>
      <c r="O293" s="8" t="str">
        <f t="shared" si="28"/>
        <v>PH.IC.NA.010556.01</v>
      </c>
      <c r="Q293" s="8" t="str">
        <f t="shared" si="29"/>
        <v>CL.IC.NA.010556.01</v>
      </c>
      <c r="AJ293" s="2" t="s">
        <v>12773</v>
      </c>
      <c r="AK293" s="2">
        <v>1671</v>
      </c>
    </row>
    <row r="294" spans="1:37" s="2" customFormat="1" ht="15">
      <c r="A294" s="2" t="s">
        <v>6881</v>
      </c>
      <c r="C294" s="3" t="s">
        <v>12175</v>
      </c>
      <c r="E294" s="3" t="s">
        <v>6291</v>
      </c>
      <c r="F294" s="2" t="s">
        <v>6239</v>
      </c>
      <c r="G294" s="2" t="s">
        <v>12157</v>
      </c>
      <c r="H294" s="4" t="s">
        <v>7111</v>
      </c>
      <c r="I294" s="2" t="s">
        <v>12157</v>
      </c>
      <c r="J294" s="7" t="str">
        <f t="shared" si="26"/>
        <v>IC.NA.010542</v>
      </c>
      <c r="K294" s="3" t="s">
        <v>12175</v>
      </c>
      <c r="L294" s="2" t="str">
        <f t="shared" si="30"/>
        <v>None</v>
      </c>
      <c r="M294" s="8" t="str">
        <f t="shared" si="27"/>
        <v>PI.IC.NA.010542.01</v>
      </c>
      <c r="N294" s="8"/>
      <c r="O294" s="8" t="str">
        <f t="shared" si="28"/>
        <v>PH.IC.NA.010542.01</v>
      </c>
      <c r="Q294" s="8" t="str">
        <f t="shared" si="29"/>
        <v>CL.IC.NA.010542.01</v>
      </c>
    </row>
    <row r="295" spans="1:37" ht="15">
      <c r="A295" t="s">
        <v>6881</v>
      </c>
      <c r="C295" s="1" t="s">
        <v>12175</v>
      </c>
      <c r="E295" s="1" t="s">
        <v>6291</v>
      </c>
      <c r="F295" t="s">
        <v>6239</v>
      </c>
      <c r="G295" t="s">
        <v>7333</v>
      </c>
      <c r="H295" s="11" t="s">
        <v>7113</v>
      </c>
      <c r="I295" t="s">
        <v>6926</v>
      </c>
      <c r="J295" s="5" t="str">
        <f t="shared" si="26"/>
        <v>IC.NA.010543</v>
      </c>
      <c r="K295" s="1" t="s">
        <v>12175</v>
      </c>
      <c r="L295" t="str">
        <f t="shared" si="30"/>
        <v>DISPOSITION</v>
      </c>
      <c r="M295" s="6" t="str">
        <f t="shared" si="27"/>
        <v>PI.IC.NA.010543.01</v>
      </c>
      <c r="N295" s="6"/>
      <c r="O295" s="6" t="str">
        <f t="shared" si="28"/>
        <v>PH.IC.NA.010543.01</v>
      </c>
      <c r="Q295" s="6" t="str">
        <f t="shared" si="29"/>
        <v>CL.IC.NA.010543.01</v>
      </c>
    </row>
    <row r="296" spans="1:37" ht="15">
      <c r="A296" t="s">
        <v>6881</v>
      </c>
      <c r="C296" s="1" t="s">
        <v>12175</v>
      </c>
      <c r="E296" s="1" t="s">
        <v>6291</v>
      </c>
      <c r="F296" t="s">
        <v>6239</v>
      </c>
      <c r="G296" t="s">
        <v>6927</v>
      </c>
      <c r="H296" s="11" t="s">
        <v>7114</v>
      </c>
      <c r="I296" t="s">
        <v>6929</v>
      </c>
      <c r="J296" s="5" t="str">
        <f t="shared" si="26"/>
        <v>IC.NA.010544</v>
      </c>
      <c r="K296" s="1" t="s">
        <v>12175</v>
      </c>
      <c r="L296" t="str">
        <f t="shared" si="30"/>
        <v>Sent to secure location</v>
      </c>
      <c r="M296" s="6" t="str">
        <f t="shared" si="27"/>
        <v>PI.IC.NA.010544.01</v>
      </c>
      <c r="N296" s="6"/>
      <c r="O296" s="6" t="str">
        <f t="shared" si="28"/>
        <v>PH.IC.NA.010544.01</v>
      </c>
      <c r="Q296" s="6" t="str">
        <f t="shared" si="29"/>
        <v>CL.IC.NA.010544.01</v>
      </c>
    </row>
    <row r="297" spans="1:37" ht="15">
      <c r="A297" t="s">
        <v>6881</v>
      </c>
      <c r="C297" s="1" t="s">
        <v>12175</v>
      </c>
      <c r="E297" s="1" t="s">
        <v>6291</v>
      </c>
      <c r="F297" t="s">
        <v>6239</v>
      </c>
      <c r="G297" t="s">
        <v>7334</v>
      </c>
      <c r="H297" s="11" t="s">
        <v>7115</v>
      </c>
      <c r="I297" t="s">
        <v>6932</v>
      </c>
      <c r="J297" s="5" t="str">
        <f t="shared" si="26"/>
        <v>IC.NA.010545</v>
      </c>
      <c r="K297" s="1" t="s">
        <v>12175</v>
      </c>
      <c r="L297" t="str">
        <f t="shared" si="30"/>
        <v>Kept at bedside per patient</v>
      </c>
      <c r="M297" s="6" t="str">
        <f t="shared" si="27"/>
        <v>PI.IC.NA.010545.01</v>
      </c>
      <c r="N297" s="6"/>
      <c r="O297" s="6" t="str">
        <f t="shared" si="28"/>
        <v>PH.IC.NA.010545.01</v>
      </c>
      <c r="Q297" s="6" t="str">
        <f t="shared" si="29"/>
        <v>CL.IC.NA.010545.01</v>
      </c>
    </row>
    <row r="298" spans="1:37" ht="15">
      <c r="A298" t="s">
        <v>6881</v>
      </c>
      <c r="C298" s="1" t="s">
        <v>12175</v>
      </c>
      <c r="E298" s="1" t="s">
        <v>6291</v>
      </c>
      <c r="F298" t="s">
        <v>6239</v>
      </c>
      <c r="G298" t="s">
        <v>6994</v>
      </c>
      <c r="H298" s="11" t="s">
        <v>6940</v>
      </c>
      <c r="I298" t="s">
        <v>6921</v>
      </c>
      <c r="J298" s="5" t="str">
        <f t="shared" ref="J298:J367" si="31">CONCATENATE("IC.NA.",C298,E298,H298)</f>
        <v>IC.NA.010546</v>
      </c>
      <c r="K298" s="1" t="s">
        <v>12175</v>
      </c>
      <c r="L298" t="str">
        <f t="shared" si="30"/>
        <v>Sent home with: specify</v>
      </c>
      <c r="M298" s="6" t="str">
        <f t="shared" ref="M298:M367" si="32">CONCATENATE("PI.",J298,".",K298)</f>
        <v>PI.IC.NA.010546.01</v>
      </c>
      <c r="N298" s="6"/>
      <c r="O298" s="6" t="str">
        <f t="shared" ref="O298:O367" si="33">CONCATENATE("PH.",J298,".",K298)</f>
        <v>PH.IC.NA.010546.01</v>
      </c>
      <c r="Q298" s="6" t="str">
        <f t="shared" ref="Q298:Q367" si="34">CONCATENATE("CL.",J298,".",K298)</f>
        <v>CL.IC.NA.010546.01</v>
      </c>
    </row>
    <row r="299" spans="1:37" ht="15">
      <c r="A299" t="s">
        <v>6881</v>
      </c>
      <c r="C299" s="1" t="s">
        <v>12175</v>
      </c>
      <c r="D299" t="s">
        <v>794</v>
      </c>
      <c r="E299" s="1" t="s">
        <v>6291</v>
      </c>
      <c r="F299" t="s">
        <v>6242</v>
      </c>
      <c r="G299" t="s">
        <v>6243</v>
      </c>
      <c r="H299" s="11" t="s">
        <v>6942</v>
      </c>
      <c r="I299" t="s">
        <v>6242</v>
      </c>
      <c r="J299" s="5" t="str">
        <f t="shared" si="31"/>
        <v>IC.NA.010547</v>
      </c>
      <c r="K299" s="1" t="s">
        <v>12175</v>
      </c>
      <c r="L299" t="str">
        <f t="shared" si="30"/>
        <v>Pagers: Describe</v>
      </c>
      <c r="M299" s="6" t="str">
        <f t="shared" si="32"/>
        <v>PI.IC.NA.010547.01</v>
      </c>
      <c r="N299" s="6"/>
      <c r="O299" s="6" t="str">
        <f t="shared" si="33"/>
        <v>PH.IC.NA.010547.01</v>
      </c>
      <c r="Q299" s="6" t="str">
        <f t="shared" si="34"/>
        <v>CL.IC.NA.010547.01</v>
      </c>
    </row>
    <row r="300" spans="1:37" ht="15">
      <c r="A300" t="s">
        <v>6881</v>
      </c>
      <c r="C300" s="1" t="s">
        <v>12175</v>
      </c>
      <c r="E300" s="1" t="s">
        <v>6291</v>
      </c>
      <c r="F300" t="s">
        <v>6242</v>
      </c>
      <c r="G300" t="s">
        <v>12157</v>
      </c>
      <c r="H300" s="11" t="s">
        <v>6944</v>
      </c>
      <c r="I300" t="s">
        <v>12157</v>
      </c>
      <c r="J300" s="5" t="str">
        <f t="shared" si="31"/>
        <v>IC.NA.010548</v>
      </c>
      <c r="K300" s="1" t="s">
        <v>12175</v>
      </c>
      <c r="L300" t="str">
        <f t="shared" si="30"/>
        <v>None</v>
      </c>
      <c r="M300" s="6" t="str">
        <f t="shared" si="32"/>
        <v>PI.IC.NA.010548.01</v>
      </c>
      <c r="N300" s="6"/>
      <c r="O300" s="6" t="str">
        <f t="shared" si="33"/>
        <v>PH.IC.NA.010548.01</v>
      </c>
      <c r="Q300" s="6" t="str">
        <f t="shared" si="34"/>
        <v>CL.IC.NA.010548.01</v>
      </c>
    </row>
    <row r="301" spans="1:37" ht="15">
      <c r="A301" t="s">
        <v>6881</v>
      </c>
      <c r="C301" s="1" t="s">
        <v>12175</v>
      </c>
      <c r="E301" s="1" t="s">
        <v>6291</v>
      </c>
      <c r="F301" t="s">
        <v>6242</v>
      </c>
      <c r="G301" t="s">
        <v>7333</v>
      </c>
      <c r="H301" s="11" t="s">
        <v>6937</v>
      </c>
      <c r="I301" t="s">
        <v>6926</v>
      </c>
      <c r="J301" s="5" t="str">
        <f t="shared" si="31"/>
        <v>IC.NA.010549</v>
      </c>
      <c r="K301" s="1" t="s">
        <v>12175</v>
      </c>
      <c r="L301" t="str">
        <f t="shared" si="30"/>
        <v>DISPOSITION</v>
      </c>
      <c r="M301" s="6" t="str">
        <f t="shared" si="32"/>
        <v>PI.IC.NA.010549.01</v>
      </c>
      <c r="N301" s="6"/>
      <c r="O301" s="6" t="str">
        <f t="shared" si="33"/>
        <v>PH.IC.NA.010549.01</v>
      </c>
      <c r="Q301" s="6" t="str">
        <f t="shared" si="34"/>
        <v>CL.IC.NA.010549.01</v>
      </c>
    </row>
    <row r="302" spans="1:37" ht="15">
      <c r="A302" t="s">
        <v>6881</v>
      </c>
      <c r="C302" s="1" t="s">
        <v>12175</v>
      </c>
      <c r="E302" s="1" t="s">
        <v>6291</v>
      </c>
      <c r="F302" t="s">
        <v>6242</v>
      </c>
      <c r="G302" t="s">
        <v>6927</v>
      </c>
      <c r="H302" s="11" t="s">
        <v>6948</v>
      </c>
      <c r="I302" t="s">
        <v>6929</v>
      </c>
      <c r="J302" s="5" t="str">
        <f t="shared" si="31"/>
        <v>IC.NA.010550</v>
      </c>
      <c r="K302" s="1" t="s">
        <v>12175</v>
      </c>
      <c r="L302" t="str">
        <f t="shared" si="30"/>
        <v>Sent to secure location</v>
      </c>
      <c r="M302" s="6" t="str">
        <f t="shared" si="32"/>
        <v>PI.IC.NA.010550.01</v>
      </c>
      <c r="N302" s="6"/>
      <c r="O302" s="6" t="str">
        <f t="shared" si="33"/>
        <v>PH.IC.NA.010550.01</v>
      </c>
      <c r="Q302" s="6" t="str">
        <f t="shared" si="34"/>
        <v>CL.IC.NA.010550.01</v>
      </c>
    </row>
    <row r="303" spans="1:37" ht="15">
      <c r="A303" t="s">
        <v>6881</v>
      </c>
      <c r="C303" s="1" t="s">
        <v>12175</v>
      </c>
      <c r="E303" s="1" t="s">
        <v>6291</v>
      </c>
      <c r="F303" t="s">
        <v>6242</v>
      </c>
      <c r="G303" t="s">
        <v>7334</v>
      </c>
      <c r="H303" s="11" t="s">
        <v>6951</v>
      </c>
      <c r="I303" t="s">
        <v>6932</v>
      </c>
      <c r="J303" s="5" t="str">
        <f t="shared" si="31"/>
        <v>IC.NA.010551</v>
      </c>
      <c r="K303" s="1" t="s">
        <v>12175</v>
      </c>
      <c r="L303" t="str">
        <f t="shared" si="30"/>
        <v>Kept at bedside per patient</v>
      </c>
      <c r="M303" s="6" t="str">
        <f t="shared" si="32"/>
        <v>PI.IC.NA.010551.01</v>
      </c>
      <c r="N303" s="6"/>
      <c r="O303" s="6" t="str">
        <f t="shared" si="33"/>
        <v>PH.IC.NA.010551.01</v>
      </c>
      <c r="Q303" s="6" t="str">
        <f t="shared" si="34"/>
        <v>CL.IC.NA.010551.01</v>
      </c>
    </row>
    <row r="304" spans="1:37" ht="15">
      <c r="A304" t="s">
        <v>6881</v>
      </c>
      <c r="C304" s="1" t="s">
        <v>12175</v>
      </c>
      <c r="E304" s="1" t="s">
        <v>6291</v>
      </c>
      <c r="F304" t="s">
        <v>6242</v>
      </c>
      <c r="G304" t="s">
        <v>6994</v>
      </c>
      <c r="H304" s="11" t="s">
        <v>6954</v>
      </c>
      <c r="I304" t="s">
        <v>6921</v>
      </c>
      <c r="J304" s="5" t="str">
        <f t="shared" si="31"/>
        <v>IC.NA.010552</v>
      </c>
      <c r="K304" s="1" t="s">
        <v>12175</v>
      </c>
      <c r="L304" t="str">
        <f t="shared" si="30"/>
        <v>Sent home with: specify</v>
      </c>
      <c r="M304" s="6" t="str">
        <f t="shared" si="32"/>
        <v>PI.IC.NA.010552.01</v>
      </c>
      <c r="N304" s="6"/>
      <c r="O304" s="6" t="str">
        <f t="shared" si="33"/>
        <v>PH.IC.NA.010552.01</v>
      </c>
      <c r="Q304" s="6" t="str">
        <f t="shared" si="34"/>
        <v>CL.IC.NA.010552.01</v>
      </c>
    </row>
    <row r="305" spans="1:19" ht="15">
      <c r="A305" t="s">
        <v>6881</v>
      </c>
      <c r="C305" s="1" t="s">
        <v>12175</v>
      </c>
      <c r="D305" t="s">
        <v>795</v>
      </c>
      <c r="E305" s="1" t="s">
        <v>6988</v>
      </c>
      <c r="F305" t="s">
        <v>6244</v>
      </c>
      <c r="G305" t="s">
        <v>11846</v>
      </c>
      <c r="H305" s="11" t="s">
        <v>11848</v>
      </c>
      <c r="I305" t="s">
        <v>11846</v>
      </c>
      <c r="J305" s="5" t="str">
        <f t="shared" si="31"/>
        <v>IC.NA.010601</v>
      </c>
      <c r="K305" s="1" t="s">
        <v>12175</v>
      </c>
      <c r="L305" t="str">
        <f t="shared" si="30"/>
        <v>Yes</v>
      </c>
      <c r="M305" s="6" t="str">
        <f t="shared" si="32"/>
        <v>PI.IC.NA.010601.01</v>
      </c>
      <c r="N305" s="6"/>
      <c r="O305" s="6" t="str">
        <f t="shared" si="33"/>
        <v>PH.IC.NA.010601.01</v>
      </c>
      <c r="Q305" s="6" t="str">
        <f t="shared" si="34"/>
        <v>CL.IC.NA.010601.01</v>
      </c>
    </row>
    <row r="306" spans="1:19" ht="15">
      <c r="A306" t="s">
        <v>6881</v>
      </c>
      <c r="C306" s="1" t="s">
        <v>12175</v>
      </c>
      <c r="E306" s="1" t="s">
        <v>6988</v>
      </c>
      <c r="F306" t="s">
        <v>6244</v>
      </c>
      <c r="G306" t="s">
        <v>10055</v>
      </c>
      <c r="H306" s="11" t="s">
        <v>12030</v>
      </c>
      <c r="I306" t="s">
        <v>10055</v>
      </c>
      <c r="J306" s="5" t="str">
        <f t="shared" si="31"/>
        <v>IC.NA.010602</v>
      </c>
      <c r="K306" s="1" t="s">
        <v>12175</v>
      </c>
      <c r="L306" t="str">
        <f t="shared" si="30"/>
        <v>No</v>
      </c>
      <c r="M306" s="6" t="str">
        <f t="shared" si="32"/>
        <v>PI.IC.NA.010602.01</v>
      </c>
      <c r="N306" s="6"/>
      <c r="O306" s="6" t="str">
        <f t="shared" si="33"/>
        <v>PH.IC.NA.010602.01</v>
      </c>
      <c r="Q306" s="6" t="str">
        <f t="shared" si="34"/>
        <v>CL.IC.NA.010602.01</v>
      </c>
    </row>
    <row r="307" spans="1:19" ht="15">
      <c r="A307" t="s">
        <v>6881</v>
      </c>
      <c r="C307" s="1" t="s">
        <v>12175</v>
      </c>
      <c r="E307" s="1" t="s">
        <v>6988</v>
      </c>
      <c r="F307" t="s">
        <v>6244</v>
      </c>
      <c r="G307" t="s">
        <v>7516</v>
      </c>
      <c r="H307" s="11" t="s">
        <v>12032</v>
      </c>
      <c r="I307" t="s">
        <v>7516</v>
      </c>
      <c r="J307" s="5" t="str">
        <f t="shared" si="31"/>
        <v>IC.NA.010603</v>
      </c>
      <c r="K307" s="1" t="s">
        <v>12175</v>
      </c>
      <c r="L307" t="str">
        <f t="shared" si="30"/>
        <v>NA</v>
      </c>
      <c r="M307" s="6" t="str">
        <f t="shared" si="32"/>
        <v>PI.IC.NA.010603.01</v>
      </c>
      <c r="N307" s="6"/>
      <c r="O307" s="6" t="str">
        <f t="shared" si="33"/>
        <v>PH.IC.NA.010603.01</v>
      </c>
      <c r="Q307" s="6" t="str">
        <f t="shared" si="34"/>
        <v>CL.IC.NA.010603.01</v>
      </c>
    </row>
    <row r="308" spans="1:19" ht="15">
      <c r="A308" t="s">
        <v>6881</v>
      </c>
      <c r="C308" s="1" t="s">
        <v>12175</v>
      </c>
      <c r="D308" t="s">
        <v>796</v>
      </c>
      <c r="E308" s="1" t="s">
        <v>6988</v>
      </c>
      <c r="F308" t="s">
        <v>6774</v>
      </c>
      <c r="G308" t="s">
        <v>6779</v>
      </c>
      <c r="H308" s="11" t="s">
        <v>12028</v>
      </c>
      <c r="I308" t="s">
        <v>6780</v>
      </c>
      <c r="J308" s="5" t="str">
        <f t="shared" si="31"/>
        <v>IC.NA.010604</v>
      </c>
      <c r="K308" s="1" t="s">
        <v>12175</v>
      </c>
      <c r="L308" t="str">
        <f t="shared" si="30"/>
        <v>Arrived with ID band on</v>
      </c>
      <c r="M308" s="6" t="str">
        <f t="shared" si="32"/>
        <v>PI.IC.NA.010604.01</v>
      </c>
      <c r="N308" s="6"/>
      <c r="O308" s="6" t="str">
        <f t="shared" si="33"/>
        <v>PH.IC.NA.010604.01</v>
      </c>
      <c r="Q308" s="6" t="str">
        <f t="shared" si="34"/>
        <v>CL.IC.NA.010604.01</v>
      </c>
    </row>
    <row r="309" spans="1:19" ht="15">
      <c r="A309" t="s">
        <v>6881</v>
      </c>
      <c r="C309" s="1" t="s">
        <v>12175</v>
      </c>
      <c r="E309" s="1" t="s">
        <v>6988</v>
      </c>
      <c r="F309" t="s">
        <v>6774</v>
      </c>
      <c r="G309" t="s">
        <v>6781</v>
      </c>
      <c r="H309" s="11" t="s">
        <v>12210</v>
      </c>
      <c r="I309" t="s">
        <v>6782</v>
      </c>
      <c r="J309" s="5" t="str">
        <f t="shared" si="31"/>
        <v>IC.NA.010605</v>
      </c>
      <c r="K309" s="1" t="s">
        <v>12175</v>
      </c>
      <c r="L309" t="str">
        <f t="shared" si="30"/>
        <v>Applied on unit</v>
      </c>
      <c r="M309" s="6" t="str">
        <f t="shared" si="32"/>
        <v>PI.IC.NA.010605.01</v>
      </c>
      <c r="N309" s="6"/>
      <c r="O309" s="6" t="str">
        <f t="shared" si="33"/>
        <v>PH.IC.NA.010605.01</v>
      </c>
      <c r="Q309" s="6" t="str">
        <f t="shared" si="34"/>
        <v>CL.IC.NA.010605.01</v>
      </c>
    </row>
    <row r="310" spans="1:19" ht="15">
      <c r="A310" t="s">
        <v>6881</v>
      </c>
      <c r="C310" s="1" t="s">
        <v>12175</v>
      </c>
      <c r="E310" s="1" t="s">
        <v>6988</v>
      </c>
      <c r="F310" t="s">
        <v>6774</v>
      </c>
      <c r="G310" t="s">
        <v>6783</v>
      </c>
      <c r="H310" s="11" t="s">
        <v>12212</v>
      </c>
      <c r="I310" t="s">
        <v>11368</v>
      </c>
      <c r="J310" s="5" t="str">
        <f t="shared" si="31"/>
        <v>IC.NA.010606</v>
      </c>
      <c r="K310" s="1" t="s">
        <v>12175</v>
      </c>
      <c r="L310" t="str">
        <f t="shared" si="30"/>
        <v>Verified as Correct</v>
      </c>
      <c r="M310" s="6" t="str">
        <f t="shared" si="32"/>
        <v>PI.IC.NA.010606.01</v>
      </c>
      <c r="N310" s="6"/>
      <c r="O310" s="6" t="str">
        <f t="shared" si="33"/>
        <v>PH.IC.NA.010606.01</v>
      </c>
      <c r="Q310" s="6" t="str">
        <f t="shared" si="34"/>
        <v>CL.IC.NA.010606.01</v>
      </c>
    </row>
    <row r="311" spans="1:19" ht="15">
      <c r="A311" t="s">
        <v>6881</v>
      </c>
      <c r="C311" s="1" t="s">
        <v>12175</v>
      </c>
      <c r="E311" s="1" t="s">
        <v>6988</v>
      </c>
      <c r="F311" t="s">
        <v>6774</v>
      </c>
      <c r="G311" t="s">
        <v>6784</v>
      </c>
      <c r="H311" s="11" t="s">
        <v>7647</v>
      </c>
      <c r="I311" t="s">
        <v>6784</v>
      </c>
      <c r="J311" s="5" t="str">
        <f t="shared" si="31"/>
        <v>IC.NA.010657</v>
      </c>
      <c r="K311" s="1" t="s">
        <v>12175</v>
      </c>
      <c r="L311" t="str">
        <f t="shared" si="30"/>
        <v>Dialysis Band (affected arm) Applied</v>
      </c>
      <c r="M311" s="6" t="str">
        <f t="shared" si="32"/>
        <v>PI.IC.NA.010657.01</v>
      </c>
      <c r="N311" s="6"/>
      <c r="O311" s="6" t="str">
        <f t="shared" si="33"/>
        <v>PH.IC.NA.010657.01</v>
      </c>
      <c r="Q311" s="6" t="str">
        <f t="shared" si="34"/>
        <v>CL.IC.NA.010657.01</v>
      </c>
      <c r="R311" t="s">
        <v>12465</v>
      </c>
      <c r="S311">
        <v>864</v>
      </c>
    </row>
    <row r="312" spans="1:19" ht="15">
      <c r="A312" t="s">
        <v>6881</v>
      </c>
      <c r="C312" s="1" t="s">
        <v>12175</v>
      </c>
      <c r="E312" s="1" t="s">
        <v>6988</v>
      </c>
      <c r="F312" t="s">
        <v>6774</v>
      </c>
      <c r="G312" t="s">
        <v>7152</v>
      </c>
      <c r="H312" s="11" t="s">
        <v>7153</v>
      </c>
      <c r="I312" t="s">
        <v>7152</v>
      </c>
      <c r="J312" s="5" t="str">
        <f t="shared" si="31"/>
        <v>IC.NA.010658</v>
      </c>
      <c r="K312" s="1" t="s">
        <v>12175</v>
      </c>
      <c r="L312" t="str">
        <f t="shared" si="30"/>
        <v>Dialysis Band (affected arm) arrived with ID</v>
      </c>
      <c r="M312" s="6" t="str">
        <f t="shared" si="32"/>
        <v>PI.IC.NA.010658.01</v>
      </c>
      <c r="N312" s="6"/>
      <c r="O312" s="6" t="str">
        <f t="shared" si="33"/>
        <v>PH.IC.NA.010658.01</v>
      </c>
      <c r="Q312" s="6" t="str">
        <f t="shared" si="34"/>
        <v>CL.IC.NA.010658.01</v>
      </c>
      <c r="R312" t="s">
        <v>12465</v>
      </c>
      <c r="S312">
        <v>864</v>
      </c>
    </row>
    <row r="313" spans="1:19" ht="15">
      <c r="A313" t="s">
        <v>6881</v>
      </c>
      <c r="C313" s="1" t="s">
        <v>12175</v>
      </c>
      <c r="E313" s="1" t="s">
        <v>6988</v>
      </c>
      <c r="F313" t="s">
        <v>6774</v>
      </c>
      <c r="G313" t="s">
        <v>7171</v>
      </c>
      <c r="H313" s="11" t="s">
        <v>7242</v>
      </c>
      <c r="I313" t="s">
        <v>7171</v>
      </c>
      <c r="J313" s="5" t="str">
        <f t="shared" si="31"/>
        <v>IC.NA.010659</v>
      </c>
      <c r="K313" s="1" t="s">
        <v>12175</v>
      </c>
      <c r="L313" t="str">
        <f t="shared" si="30"/>
        <v>Allergy Band Applied</v>
      </c>
      <c r="M313" s="6" t="str">
        <f t="shared" si="32"/>
        <v>PI.IC.NA.010659.01</v>
      </c>
      <c r="N313" s="6"/>
      <c r="O313" s="6" t="str">
        <f t="shared" si="33"/>
        <v>PH.IC.NA.010659.01</v>
      </c>
      <c r="Q313" s="6" t="str">
        <f t="shared" si="34"/>
        <v>CL.IC.NA.010659.01</v>
      </c>
      <c r="R313" t="s">
        <v>12465</v>
      </c>
      <c r="S313">
        <v>864</v>
      </c>
    </row>
    <row r="314" spans="1:19" ht="15">
      <c r="A314" t="s">
        <v>6881</v>
      </c>
      <c r="C314" s="1" t="s">
        <v>2379</v>
      </c>
      <c r="E314" s="1" t="s">
        <v>6988</v>
      </c>
      <c r="F314" t="s">
        <v>6774</v>
      </c>
      <c r="G314" t="s">
        <v>7172</v>
      </c>
      <c r="H314" s="11" t="s">
        <v>7170</v>
      </c>
      <c r="I314" t="s">
        <v>7172</v>
      </c>
      <c r="J314" s="5" t="str">
        <f t="shared" si="31"/>
        <v>IC.NA.010660</v>
      </c>
      <c r="K314" s="1" t="s">
        <v>12175</v>
      </c>
      <c r="L314" t="str">
        <f t="shared" si="30"/>
        <v>Allergy Band Arrived with ID band on</v>
      </c>
      <c r="M314" s="6" t="str">
        <f t="shared" si="32"/>
        <v>PI.IC.NA.010660.01</v>
      </c>
      <c r="N314" s="6"/>
      <c r="O314" s="6" t="str">
        <f t="shared" si="33"/>
        <v>PH.IC.NA.010660.01</v>
      </c>
      <c r="Q314" s="6" t="str">
        <f t="shared" si="34"/>
        <v>CL.IC.NA.010660.01</v>
      </c>
      <c r="R314" t="s">
        <v>12465</v>
      </c>
      <c r="S314">
        <v>864</v>
      </c>
    </row>
    <row r="315" spans="1:19" ht="15">
      <c r="A315" t="s">
        <v>6881</v>
      </c>
      <c r="C315" s="1" t="s">
        <v>2379</v>
      </c>
      <c r="D315" t="s">
        <v>797</v>
      </c>
      <c r="E315" s="1" t="s">
        <v>6988</v>
      </c>
      <c r="F315" t="s">
        <v>6807</v>
      </c>
      <c r="G315" t="s">
        <v>6808</v>
      </c>
      <c r="H315" s="11" t="s">
        <v>12225</v>
      </c>
      <c r="I315" t="s">
        <v>10309</v>
      </c>
      <c r="J315" s="5" t="str">
        <f t="shared" si="31"/>
        <v>IC.NA.010607</v>
      </c>
      <c r="K315" s="1" t="s">
        <v>2379</v>
      </c>
      <c r="L315" t="str">
        <f t="shared" si="30"/>
        <v>Yes: Send chaplain consult</v>
      </c>
      <c r="M315" s="6" t="str">
        <f t="shared" si="32"/>
        <v>PI.IC.NA.010607.01</v>
      </c>
      <c r="N315" s="6"/>
      <c r="O315" s="6" t="str">
        <f t="shared" si="33"/>
        <v>PH.IC.NA.010607.01</v>
      </c>
      <c r="Q315" s="6" t="str">
        <f t="shared" si="34"/>
        <v>CL.IC.NA.010607.01</v>
      </c>
    </row>
    <row r="316" spans="1:19" ht="15">
      <c r="A316" t="s">
        <v>6881</v>
      </c>
      <c r="C316" s="1" t="s">
        <v>12175</v>
      </c>
      <c r="E316" s="1" t="s">
        <v>6988</v>
      </c>
      <c r="F316" t="s">
        <v>6807</v>
      </c>
      <c r="G316" t="s">
        <v>10055</v>
      </c>
      <c r="H316" s="11" t="s">
        <v>11638</v>
      </c>
      <c r="I316" t="s">
        <v>10055</v>
      </c>
      <c r="J316" s="5" t="str">
        <f t="shared" si="31"/>
        <v>IC.NA.010608</v>
      </c>
      <c r="K316" s="1" t="s">
        <v>12175</v>
      </c>
      <c r="L316" t="str">
        <f t="shared" si="30"/>
        <v>No</v>
      </c>
      <c r="M316" s="6" t="str">
        <f t="shared" si="32"/>
        <v>PI.IC.NA.010608.01</v>
      </c>
      <c r="N316" s="6"/>
      <c r="O316" s="6" t="str">
        <f t="shared" si="33"/>
        <v>PH.IC.NA.010608.01</v>
      </c>
      <c r="Q316" s="6" t="str">
        <f t="shared" si="34"/>
        <v>CL.IC.NA.010608.01</v>
      </c>
    </row>
    <row r="317" spans="1:19" ht="15">
      <c r="A317" t="s">
        <v>6881</v>
      </c>
      <c r="C317" s="1" t="s">
        <v>12175</v>
      </c>
      <c r="D317" t="s">
        <v>798</v>
      </c>
      <c r="E317" s="1" t="s">
        <v>6988</v>
      </c>
      <c r="F317" t="s">
        <v>6628</v>
      </c>
      <c r="G317" t="s">
        <v>11846</v>
      </c>
      <c r="H317" s="11" t="s">
        <v>11639</v>
      </c>
      <c r="I317" t="s">
        <v>11846</v>
      </c>
      <c r="J317" s="5" t="str">
        <f t="shared" si="31"/>
        <v>IC.NA.010609</v>
      </c>
      <c r="K317" s="1" t="s">
        <v>12175</v>
      </c>
      <c r="L317" t="str">
        <f t="shared" si="30"/>
        <v>Yes</v>
      </c>
      <c r="M317" s="6" t="str">
        <f t="shared" si="32"/>
        <v>PI.IC.NA.010609.01</v>
      </c>
      <c r="N317" s="6"/>
      <c r="O317" s="6" t="str">
        <f t="shared" si="33"/>
        <v>PH.IC.NA.010609.01</v>
      </c>
      <c r="Q317" s="6" t="str">
        <f t="shared" si="34"/>
        <v>CL.IC.NA.010609.01</v>
      </c>
    </row>
    <row r="318" spans="1:19" ht="15">
      <c r="A318" t="s">
        <v>6881</v>
      </c>
      <c r="C318" s="1" t="s">
        <v>12175</v>
      </c>
      <c r="E318" s="1" t="s">
        <v>6988</v>
      </c>
      <c r="F318" t="s">
        <v>6628</v>
      </c>
      <c r="G318" t="s">
        <v>6629</v>
      </c>
      <c r="H318" s="11" t="s">
        <v>11829</v>
      </c>
      <c r="I318" t="s">
        <v>10055</v>
      </c>
      <c r="J318" s="5" t="str">
        <f t="shared" si="31"/>
        <v>IC.NA.010610</v>
      </c>
      <c r="K318" s="1" t="s">
        <v>12175</v>
      </c>
      <c r="L318" t="str">
        <f t="shared" si="30"/>
        <v>No:  Give reason</v>
      </c>
      <c r="M318" s="6" t="str">
        <f t="shared" si="32"/>
        <v>PI.IC.NA.010610.01</v>
      </c>
      <c r="N318" s="6"/>
      <c r="O318" s="6" t="str">
        <f t="shared" si="33"/>
        <v>PH.IC.NA.010610.01</v>
      </c>
      <c r="Q318" s="6" t="str">
        <f t="shared" si="34"/>
        <v>CL.IC.NA.010610.01</v>
      </c>
    </row>
    <row r="319" spans="1:19" ht="15">
      <c r="A319" t="s">
        <v>6881</v>
      </c>
      <c r="C319" s="1" t="s">
        <v>2379</v>
      </c>
      <c r="D319" t="s">
        <v>799</v>
      </c>
      <c r="E319" s="1" t="s">
        <v>6988</v>
      </c>
      <c r="F319" t="s">
        <v>6630</v>
      </c>
      <c r="G319" t="s">
        <v>6728</v>
      </c>
      <c r="H319" s="11" t="s">
        <v>12099</v>
      </c>
      <c r="I319" t="s">
        <v>6765</v>
      </c>
      <c r="J319" s="5" t="str">
        <f t="shared" si="31"/>
        <v>IC.NA.010611</v>
      </c>
      <c r="K319" s="1" t="s">
        <v>2379</v>
      </c>
      <c r="L319" t="str">
        <f t="shared" si="30"/>
        <v>Patient oriented to unit</v>
      </c>
      <c r="M319" s="6" t="str">
        <f t="shared" si="32"/>
        <v>PI.IC.NA.010611.01</v>
      </c>
      <c r="N319" s="6"/>
      <c r="O319" s="6" t="str">
        <f t="shared" si="33"/>
        <v>PH.IC.NA.010611.01</v>
      </c>
      <c r="Q319" s="6" t="str">
        <f t="shared" si="34"/>
        <v>CL.IC.NA.010611.01</v>
      </c>
    </row>
    <row r="320" spans="1:19" ht="15">
      <c r="A320" t="s">
        <v>6881</v>
      </c>
      <c r="C320" s="1" t="s">
        <v>12175</v>
      </c>
      <c r="E320" s="1" t="s">
        <v>6988</v>
      </c>
      <c r="F320" t="s">
        <v>6630</v>
      </c>
      <c r="G320" t="s">
        <v>6631</v>
      </c>
      <c r="H320" s="11" t="s">
        <v>12100</v>
      </c>
      <c r="I320" t="s">
        <v>7021</v>
      </c>
      <c r="J320" s="5" t="str">
        <f t="shared" si="31"/>
        <v>IC.NA.010612</v>
      </c>
      <c r="K320" s="1" t="s">
        <v>12175</v>
      </c>
      <c r="L320" t="str">
        <f t="shared" si="30"/>
        <v>Family,support person oriented</v>
      </c>
      <c r="M320" s="6" t="str">
        <f t="shared" si="32"/>
        <v>PI.IC.NA.010612.01</v>
      </c>
      <c r="N320" s="6"/>
      <c r="O320" s="6" t="str">
        <f t="shared" si="33"/>
        <v>PH.IC.NA.010612.01</v>
      </c>
      <c r="Q320" s="6" t="str">
        <f t="shared" si="34"/>
        <v>CL.IC.NA.010612.01</v>
      </c>
    </row>
    <row r="321" spans="1:19" ht="15">
      <c r="A321" t="s">
        <v>6881</v>
      </c>
      <c r="C321" s="1" t="s">
        <v>12175</v>
      </c>
      <c r="E321" s="1" t="s">
        <v>6988</v>
      </c>
      <c r="F321" t="s">
        <v>6630</v>
      </c>
      <c r="G321" t="s">
        <v>6632</v>
      </c>
      <c r="H321" s="11" t="s">
        <v>12101</v>
      </c>
      <c r="I321" t="s">
        <v>10055</v>
      </c>
      <c r="J321" s="5" t="str">
        <f t="shared" si="31"/>
        <v>IC.NA.010613</v>
      </c>
      <c r="K321" s="1" t="s">
        <v>12175</v>
      </c>
      <c r="L321" t="str">
        <f t="shared" si="30"/>
        <v>Pt unable to respond</v>
      </c>
      <c r="M321" s="6" t="str">
        <f t="shared" si="32"/>
        <v>PI.IC.NA.010613.01</v>
      </c>
      <c r="N321" s="6"/>
      <c r="O321" s="6" t="str">
        <f t="shared" si="33"/>
        <v>PH.IC.NA.010613.01</v>
      </c>
      <c r="Q321" s="6" t="str">
        <f t="shared" si="34"/>
        <v>CL.IC.NA.010613.01</v>
      </c>
    </row>
    <row r="322" spans="1:19" ht="15">
      <c r="A322" t="s">
        <v>6881</v>
      </c>
      <c r="C322" s="1" t="s">
        <v>12175</v>
      </c>
      <c r="E322" s="1" t="s">
        <v>6988</v>
      </c>
      <c r="F322" t="s">
        <v>6630</v>
      </c>
      <c r="G322" t="s">
        <v>6633</v>
      </c>
      <c r="H322" s="11" t="s">
        <v>12102</v>
      </c>
      <c r="I322" t="s">
        <v>6634</v>
      </c>
      <c r="J322" s="5" t="str">
        <f t="shared" si="31"/>
        <v>IC.NA.010614</v>
      </c>
      <c r="K322" s="1" t="s">
        <v>12175</v>
      </c>
      <c r="L322" t="str">
        <f t="shared" si="30"/>
        <v>No family available</v>
      </c>
      <c r="M322" s="6" t="str">
        <f t="shared" si="32"/>
        <v>PI.IC.NA.010614.01</v>
      </c>
      <c r="N322" s="6"/>
      <c r="O322" s="6" t="str">
        <f t="shared" si="33"/>
        <v>PH.IC.NA.010614.01</v>
      </c>
      <c r="Q322" s="6" t="str">
        <f t="shared" si="34"/>
        <v>CL.IC.NA.010614.01</v>
      </c>
    </row>
    <row r="323" spans="1:19" ht="15">
      <c r="A323" t="s">
        <v>6881</v>
      </c>
      <c r="C323" s="1" t="s">
        <v>12175</v>
      </c>
      <c r="D323" t="s">
        <v>800</v>
      </c>
      <c r="E323" s="1" t="s">
        <v>6988</v>
      </c>
      <c r="F323" t="s">
        <v>6635</v>
      </c>
      <c r="G323" t="s">
        <v>12157</v>
      </c>
      <c r="H323" s="11" t="s">
        <v>11559</v>
      </c>
      <c r="I323" t="s">
        <v>12157</v>
      </c>
      <c r="J323" s="5" t="str">
        <f t="shared" si="31"/>
        <v>IC.NA.010615</v>
      </c>
      <c r="K323" s="1" t="s">
        <v>12175</v>
      </c>
      <c r="L323" t="str">
        <f t="shared" si="30"/>
        <v>None</v>
      </c>
      <c r="M323" s="6" t="str">
        <f t="shared" si="32"/>
        <v>PI.IC.NA.010615.01</v>
      </c>
      <c r="N323" s="6"/>
      <c r="O323" s="6" t="str">
        <f t="shared" si="33"/>
        <v>PH.IC.NA.010615.01</v>
      </c>
      <c r="Q323" s="6" t="str">
        <f t="shared" si="34"/>
        <v>CL.IC.NA.010615.01</v>
      </c>
    </row>
    <row r="324" spans="1:19" ht="15">
      <c r="A324" t="s">
        <v>6881</v>
      </c>
      <c r="C324" s="1" t="s">
        <v>12175</v>
      </c>
      <c r="E324" s="1" t="s">
        <v>6988</v>
      </c>
      <c r="F324" t="s">
        <v>6635</v>
      </c>
      <c r="G324" t="s">
        <v>6636</v>
      </c>
      <c r="H324" s="11" t="s">
        <v>11560</v>
      </c>
      <c r="I324" t="s">
        <v>6637</v>
      </c>
      <c r="J324" s="5" t="str">
        <f t="shared" si="31"/>
        <v>IC.NA.010616</v>
      </c>
      <c r="K324" s="1" t="s">
        <v>12175</v>
      </c>
      <c r="L324" t="str">
        <f t="shared" si="30"/>
        <v>Traditional: Describe</v>
      </c>
      <c r="M324" s="6" t="str">
        <f t="shared" si="32"/>
        <v>PI.IC.NA.010616.01</v>
      </c>
      <c r="N324" s="6"/>
      <c r="O324" s="6" t="str">
        <f t="shared" si="33"/>
        <v>PH.IC.NA.010616.01</v>
      </c>
      <c r="Q324" s="6" t="str">
        <f t="shared" si="34"/>
        <v>CL.IC.NA.010616.01</v>
      </c>
    </row>
    <row r="325" spans="1:19" ht="15">
      <c r="A325" t="s">
        <v>6881</v>
      </c>
      <c r="C325" s="1" t="s">
        <v>12175</v>
      </c>
      <c r="E325" s="1" t="s">
        <v>6988</v>
      </c>
      <c r="F325" t="s">
        <v>6635</v>
      </c>
      <c r="G325" t="s">
        <v>6638</v>
      </c>
      <c r="H325" s="11" t="s">
        <v>11561</v>
      </c>
      <c r="I325" t="s">
        <v>6639</v>
      </c>
      <c r="J325" s="5" t="str">
        <f t="shared" si="31"/>
        <v>IC.NA.010617</v>
      </c>
      <c r="K325" s="1" t="s">
        <v>12175</v>
      </c>
      <c r="L325" t="str">
        <f t="shared" si="30"/>
        <v>Ethnic practices: Describe</v>
      </c>
      <c r="M325" s="6" t="str">
        <f t="shared" si="32"/>
        <v>PI.IC.NA.010617.01</v>
      </c>
      <c r="N325" s="6"/>
      <c r="O325" s="6" t="str">
        <f t="shared" si="33"/>
        <v>PH.IC.NA.010617.01</v>
      </c>
      <c r="Q325" s="6" t="str">
        <f t="shared" si="34"/>
        <v>CL.IC.NA.010617.01</v>
      </c>
    </row>
    <row r="326" spans="1:19" ht="15">
      <c r="A326" t="s">
        <v>6881</v>
      </c>
      <c r="C326" s="1" t="s">
        <v>12175</v>
      </c>
      <c r="E326" s="1" t="s">
        <v>6988</v>
      </c>
      <c r="F326" t="s">
        <v>6635</v>
      </c>
      <c r="G326" t="s">
        <v>6824</v>
      </c>
      <c r="H326" s="11" t="s">
        <v>12060</v>
      </c>
      <c r="I326" t="s">
        <v>6473</v>
      </c>
      <c r="J326" s="5" t="str">
        <f t="shared" si="31"/>
        <v>IC.NA.010618</v>
      </c>
      <c r="K326" s="1" t="s">
        <v>12175</v>
      </c>
      <c r="L326" t="str">
        <f t="shared" si="30"/>
        <v>Cultural practices: describe</v>
      </c>
      <c r="M326" s="6" t="str">
        <f t="shared" si="32"/>
        <v>PI.IC.NA.010618.01</v>
      </c>
      <c r="N326" s="6"/>
      <c r="O326" s="6" t="str">
        <f t="shared" si="33"/>
        <v>PH.IC.NA.010618.01</v>
      </c>
      <c r="Q326" s="6" t="str">
        <f t="shared" si="34"/>
        <v>CL.IC.NA.010618.01</v>
      </c>
    </row>
    <row r="327" spans="1:19" ht="15">
      <c r="A327" t="s">
        <v>6881</v>
      </c>
      <c r="C327" s="1" t="s">
        <v>12175</v>
      </c>
      <c r="D327" t="s">
        <v>801</v>
      </c>
      <c r="E327" s="1" t="s">
        <v>6988</v>
      </c>
      <c r="F327" t="s">
        <v>6640</v>
      </c>
      <c r="G327" t="s">
        <v>6641</v>
      </c>
      <c r="H327" s="11" t="s">
        <v>11913</v>
      </c>
      <c r="I327" t="s">
        <v>6641</v>
      </c>
      <c r="J327" s="5" t="str">
        <f t="shared" si="31"/>
        <v>IC.NA.010619</v>
      </c>
      <c r="K327" s="1" t="s">
        <v>12175</v>
      </c>
      <c r="L327" t="str">
        <f t="shared" ref="L327:L390" si="35">G327</f>
        <v>English</v>
      </c>
      <c r="M327" s="6" t="str">
        <f t="shared" si="32"/>
        <v>PI.IC.NA.010619.01</v>
      </c>
      <c r="N327" s="6"/>
      <c r="O327" s="6" t="str">
        <f t="shared" si="33"/>
        <v>PH.IC.NA.010619.01</v>
      </c>
      <c r="Q327" s="6" t="str">
        <f t="shared" si="34"/>
        <v>CL.IC.NA.010619.01</v>
      </c>
    </row>
    <row r="328" spans="1:19" ht="15">
      <c r="A328" t="s">
        <v>6881</v>
      </c>
      <c r="C328" s="1" t="s">
        <v>12175</v>
      </c>
      <c r="E328" s="1" t="s">
        <v>6988</v>
      </c>
      <c r="F328" t="s">
        <v>6640</v>
      </c>
      <c r="G328" t="s">
        <v>6642</v>
      </c>
      <c r="H328" s="11" t="s">
        <v>11906</v>
      </c>
      <c r="I328" t="s">
        <v>6642</v>
      </c>
      <c r="J328" s="5" t="str">
        <f t="shared" si="31"/>
        <v>IC.NA.010620</v>
      </c>
      <c r="K328" s="1" t="s">
        <v>12175</v>
      </c>
      <c r="L328" t="str">
        <f t="shared" si="35"/>
        <v>Spanish</v>
      </c>
      <c r="M328" s="6" t="str">
        <f t="shared" si="32"/>
        <v>PI.IC.NA.010620.01</v>
      </c>
      <c r="N328" s="6"/>
      <c r="O328" s="6" t="str">
        <f t="shared" si="33"/>
        <v>PH.IC.NA.010620.01</v>
      </c>
      <c r="Q328" s="6" t="str">
        <f t="shared" si="34"/>
        <v>CL.IC.NA.010620.01</v>
      </c>
    </row>
    <row r="329" spans="1:19" ht="15">
      <c r="A329" t="s">
        <v>6881</v>
      </c>
      <c r="C329" s="1" t="s">
        <v>12175</v>
      </c>
      <c r="E329" s="1" t="s">
        <v>6988</v>
      </c>
      <c r="F329" t="s">
        <v>6640</v>
      </c>
      <c r="G329" t="s">
        <v>10478</v>
      </c>
      <c r="H329" s="11" t="s">
        <v>10704</v>
      </c>
      <c r="I329" t="s">
        <v>12437</v>
      </c>
      <c r="J329" s="5" t="str">
        <f t="shared" si="31"/>
        <v>IC.NA.010621</v>
      </c>
      <c r="K329" s="1" t="s">
        <v>12175</v>
      </c>
      <c r="L329" t="str">
        <f t="shared" si="35"/>
        <v>Other: specify</v>
      </c>
      <c r="M329" s="6" t="str">
        <f t="shared" si="32"/>
        <v>PI.IC.NA.010621.01</v>
      </c>
      <c r="N329" s="6"/>
      <c r="O329" s="6" t="str">
        <f t="shared" si="33"/>
        <v>PH.IC.NA.010621.01</v>
      </c>
      <c r="Q329" s="6" t="str">
        <f t="shared" si="34"/>
        <v>CL.IC.NA.010621.01</v>
      </c>
    </row>
    <row r="330" spans="1:19" ht="15">
      <c r="A330" t="s">
        <v>6881</v>
      </c>
      <c r="C330" s="1" t="s">
        <v>12175</v>
      </c>
      <c r="D330" t="s">
        <v>802</v>
      </c>
      <c r="E330" s="1" t="s">
        <v>6988</v>
      </c>
      <c r="F330" t="s">
        <v>6643</v>
      </c>
      <c r="G330" t="s">
        <v>12157</v>
      </c>
      <c r="H330" s="11" t="s">
        <v>10705</v>
      </c>
      <c r="I330" t="s">
        <v>12157</v>
      </c>
      <c r="J330" s="5" t="str">
        <f t="shared" si="31"/>
        <v>IC.NA.010622</v>
      </c>
      <c r="K330" s="1" t="s">
        <v>12430</v>
      </c>
      <c r="L330" t="str">
        <f t="shared" si="35"/>
        <v>None</v>
      </c>
      <c r="M330" s="6" t="str">
        <f t="shared" si="32"/>
        <v>PI.IC.NA.010622.02</v>
      </c>
      <c r="N330" s="6"/>
      <c r="O330" s="6" t="str">
        <f t="shared" si="33"/>
        <v>PH.IC.NA.010622.02</v>
      </c>
      <c r="Q330" s="6" t="str">
        <f t="shared" si="34"/>
        <v>CL.IC.NA.010622.02</v>
      </c>
      <c r="R330" t="s">
        <v>12465</v>
      </c>
      <c r="S330">
        <v>854</v>
      </c>
    </row>
    <row r="331" spans="1:19" ht="15">
      <c r="A331" t="s">
        <v>6881</v>
      </c>
      <c r="C331" s="1" t="s">
        <v>12175</v>
      </c>
      <c r="E331" s="1" t="s">
        <v>6988</v>
      </c>
      <c r="F331" t="s">
        <v>6643</v>
      </c>
      <c r="G331" t="s">
        <v>6644</v>
      </c>
      <c r="H331" s="11" t="s">
        <v>10706</v>
      </c>
      <c r="I331" t="s">
        <v>6645</v>
      </c>
      <c r="J331" s="5" t="str">
        <f t="shared" si="31"/>
        <v>IC.NA.010623</v>
      </c>
      <c r="K331" s="1" t="s">
        <v>12430</v>
      </c>
      <c r="L331" t="str">
        <f t="shared" si="35"/>
        <v>Arm - right</v>
      </c>
      <c r="M331" s="6" t="str">
        <f t="shared" si="32"/>
        <v>PI.IC.NA.010623.02</v>
      </c>
      <c r="N331" s="6"/>
      <c r="O331" s="6" t="str">
        <f t="shared" si="33"/>
        <v>PH.IC.NA.010623.02</v>
      </c>
      <c r="Q331" s="6" t="str">
        <f t="shared" si="34"/>
        <v>CL.IC.NA.010623.02</v>
      </c>
      <c r="R331" t="s">
        <v>12465</v>
      </c>
      <c r="S331">
        <v>854</v>
      </c>
    </row>
    <row r="332" spans="1:19" ht="15">
      <c r="A332" t="s">
        <v>6881</v>
      </c>
      <c r="C332" s="1" t="s">
        <v>2379</v>
      </c>
      <c r="E332" s="1" t="s">
        <v>6988</v>
      </c>
      <c r="F332" t="s">
        <v>6643</v>
      </c>
      <c r="G332" t="s">
        <v>6476</v>
      </c>
      <c r="H332" s="11" t="s">
        <v>10707</v>
      </c>
      <c r="I332" t="s">
        <v>6477</v>
      </c>
      <c r="J332" s="5" t="str">
        <f t="shared" si="31"/>
        <v>IC.NA.010624</v>
      </c>
      <c r="K332" s="1" t="s">
        <v>12182</v>
      </c>
      <c r="L332" t="str">
        <f t="shared" si="35"/>
        <v>Arm - left</v>
      </c>
      <c r="M332" s="6" t="str">
        <f t="shared" si="32"/>
        <v>PI.IC.NA.010624.02</v>
      </c>
      <c r="N332" s="6"/>
      <c r="O332" s="6" t="str">
        <f t="shared" si="33"/>
        <v>PH.IC.NA.010624.02</v>
      </c>
      <c r="Q332" s="6" t="str">
        <f t="shared" si="34"/>
        <v>CL.IC.NA.010624.02</v>
      </c>
      <c r="R332" t="s">
        <v>12465</v>
      </c>
      <c r="S332">
        <v>854</v>
      </c>
    </row>
    <row r="333" spans="1:19" ht="15">
      <c r="A333" t="s">
        <v>6881</v>
      </c>
      <c r="C333" s="1" t="s">
        <v>2379</v>
      </c>
      <c r="E333" s="1" t="s">
        <v>6988</v>
      </c>
      <c r="F333" t="s">
        <v>6643</v>
      </c>
      <c r="G333" t="s">
        <v>6478</v>
      </c>
      <c r="H333" s="11" t="s">
        <v>10708</v>
      </c>
      <c r="I333" t="s">
        <v>6479</v>
      </c>
      <c r="J333" s="5" t="str">
        <f t="shared" si="31"/>
        <v>IC.NA.010625</v>
      </c>
      <c r="K333" s="1" t="s">
        <v>12182</v>
      </c>
      <c r="L333" t="str">
        <f t="shared" si="35"/>
        <v>Hand - right</v>
      </c>
      <c r="M333" s="6" t="str">
        <f t="shared" si="32"/>
        <v>PI.IC.NA.010625.02</v>
      </c>
      <c r="N333" s="6"/>
      <c r="O333" s="6" t="str">
        <f t="shared" si="33"/>
        <v>PH.IC.NA.010625.02</v>
      </c>
      <c r="Q333" s="6" t="str">
        <f t="shared" si="34"/>
        <v>CL.IC.NA.010625.02</v>
      </c>
      <c r="R333" t="s">
        <v>12465</v>
      </c>
      <c r="S333">
        <v>854</v>
      </c>
    </row>
    <row r="334" spans="1:19" ht="15">
      <c r="A334" t="s">
        <v>6881</v>
      </c>
      <c r="C334" s="1" t="s">
        <v>2379</v>
      </c>
      <c r="E334" s="1" t="s">
        <v>6988</v>
      </c>
      <c r="F334" t="s">
        <v>6643</v>
      </c>
      <c r="G334" t="s">
        <v>6480</v>
      </c>
      <c r="H334" s="11" t="s">
        <v>10709</v>
      </c>
      <c r="I334" t="s">
        <v>6481</v>
      </c>
      <c r="J334" s="5" t="str">
        <f t="shared" si="31"/>
        <v>IC.NA.010626</v>
      </c>
      <c r="K334" s="1" t="s">
        <v>12182</v>
      </c>
      <c r="L334" t="str">
        <f t="shared" si="35"/>
        <v>Hand - left</v>
      </c>
      <c r="M334" s="6" t="str">
        <f t="shared" si="32"/>
        <v>PI.IC.NA.010626.02</v>
      </c>
      <c r="N334" s="6"/>
      <c r="O334" s="6" t="str">
        <f t="shared" si="33"/>
        <v>PH.IC.NA.010626.02</v>
      </c>
      <c r="Q334" s="6" t="str">
        <f t="shared" si="34"/>
        <v>CL.IC.NA.010626.02</v>
      </c>
      <c r="R334" t="s">
        <v>12465</v>
      </c>
      <c r="S334">
        <v>854</v>
      </c>
    </row>
    <row r="335" spans="1:19" ht="15">
      <c r="A335" t="s">
        <v>6881</v>
      </c>
      <c r="C335" s="1" t="s">
        <v>2379</v>
      </c>
      <c r="E335" s="1" t="s">
        <v>6988</v>
      </c>
      <c r="F335" t="s">
        <v>6643</v>
      </c>
      <c r="G335" t="s">
        <v>6482</v>
      </c>
      <c r="H335" s="11" t="s">
        <v>9143</v>
      </c>
      <c r="I335" t="s">
        <v>6483</v>
      </c>
      <c r="J335" s="5" t="str">
        <f t="shared" si="31"/>
        <v>IC.NA.010627</v>
      </c>
      <c r="K335" s="1" t="s">
        <v>12182</v>
      </c>
      <c r="L335" t="str">
        <f t="shared" si="35"/>
        <v>Leg - right</v>
      </c>
      <c r="M335" s="6" t="str">
        <f t="shared" si="32"/>
        <v>PI.IC.NA.010627.02</v>
      </c>
      <c r="N335" s="6"/>
      <c r="O335" s="6" t="str">
        <f t="shared" si="33"/>
        <v>PH.IC.NA.010627.02</v>
      </c>
      <c r="Q335" s="6" t="str">
        <f t="shared" si="34"/>
        <v>CL.IC.NA.010627.02</v>
      </c>
      <c r="R335" t="s">
        <v>12465</v>
      </c>
      <c r="S335">
        <v>854</v>
      </c>
    </row>
    <row r="336" spans="1:19" ht="15">
      <c r="A336" t="s">
        <v>6881</v>
      </c>
      <c r="C336" s="1" t="s">
        <v>2379</v>
      </c>
      <c r="E336" s="1" t="s">
        <v>6988</v>
      </c>
      <c r="F336" t="s">
        <v>6643</v>
      </c>
      <c r="G336" t="s">
        <v>6484</v>
      </c>
      <c r="H336" s="11" t="s">
        <v>9144</v>
      </c>
      <c r="I336" t="s">
        <v>6485</v>
      </c>
      <c r="J336" s="5" t="str">
        <f t="shared" si="31"/>
        <v>IC.NA.010628</v>
      </c>
      <c r="K336" s="1" t="s">
        <v>12182</v>
      </c>
      <c r="L336" t="str">
        <f t="shared" si="35"/>
        <v>Leg - left</v>
      </c>
      <c r="M336" s="6" t="str">
        <f t="shared" si="32"/>
        <v>PI.IC.NA.010628.02</v>
      </c>
      <c r="N336" s="6"/>
      <c r="O336" s="6" t="str">
        <f t="shared" si="33"/>
        <v>PH.IC.NA.010628.02</v>
      </c>
      <c r="Q336" s="6" t="str">
        <f t="shared" si="34"/>
        <v>CL.IC.NA.010628.02</v>
      </c>
      <c r="R336" t="s">
        <v>12465</v>
      </c>
      <c r="S336">
        <v>854</v>
      </c>
    </row>
    <row r="337" spans="1:19" ht="15">
      <c r="A337" t="s">
        <v>6881</v>
      </c>
      <c r="C337" s="1" t="s">
        <v>2379</v>
      </c>
      <c r="E337" s="1" t="s">
        <v>6988</v>
      </c>
      <c r="F337" t="s">
        <v>6643</v>
      </c>
      <c r="G337" t="s">
        <v>6486</v>
      </c>
      <c r="H337" s="11" t="s">
        <v>7532</v>
      </c>
      <c r="I337" t="s">
        <v>6487</v>
      </c>
      <c r="J337" s="5" t="str">
        <f t="shared" si="31"/>
        <v>IC.NA.010629</v>
      </c>
      <c r="K337" s="1" t="s">
        <v>12182</v>
      </c>
      <c r="L337" t="str">
        <f t="shared" si="35"/>
        <v>Foot - right</v>
      </c>
      <c r="M337" s="6" t="str">
        <f t="shared" si="32"/>
        <v>PI.IC.NA.010629.02</v>
      </c>
      <c r="N337" s="6"/>
      <c r="O337" s="6" t="str">
        <f t="shared" si="33"/>
        <v>PH.IC.NA.010629.02</v>
      </c>
      <c r="Q337" s="6" t="str">
        <f t="shared" si="34"/>
        <v>CL.IC.NA.010629.02</v>
      </c>
      <c r="R337" t="s">
        <v>12465</v>
      </c>
      <c r="S337">
        <v>854</v>
      </c>
    </row>
    <row r="338" spans="1:19" ht="15">
      <c r="A338" t="s">
        <v>6881</v>
      </c>
      <c r="C338" s="1" t="s">
        <v>2379</v>
      </c>
      <c r="E338" s="1" t="s">
        <v>6988</v>
      </c>
      <c r="F338" t="s">
        <v>6643</v>
      </c>
      <c r="G338" t="s">
        <v>6488</v>
      </c>
      <c r="H338" s="11" t="s">
        <v>6872</v>
      </c>
      <c r="I338" t="s">
        <v>6489</v>
      </c>
      <c r="J338" s="5" t="str">
        <f t="shared" si="31"/>
        <v>IC.NA.010630</v>
      </c>
      <c r="K338" s="1" t="s">
        <v>12430</v>
      </c>
      <c r="L338" t="str">
        <f t="shared" si="35"/>
        <v>Foot - left</v>
      </c>
      <c r="M338" s="6" t="str">
        <f t="shared" si="32"/>
        <v>PI.IC.NA.010630.02</v>
      </c>
      <c r="N338" s="6"/>
      <c r="O338" s="6" t="str">
        <f t="shared" si="33"/>
        <v>PH.IC.NA.010630.02</v>
      </c>
      <c r="Q338" s="6" t="str">
        <f t="shared" si="34"/>
        <v>CL.IC.NA.010630.02</v>
      </c>
      <c r="R338" t="s">
        <v>12465</v>
      </c>
      <c r="S338">
        <v>854</v>
      </c>
    </row>
    <row r="339" spans="1:19" ht="15">
      <c r="A339" t="s">
        <v>6881</v>
      </c>
      <c r="C339" s="1" t="s">
        <v>12175</v>
      </c>
      <c r="E339" s="1" t="s">
        <v>6988</v>
      </c>
      <c r="F339" t="s">
        <v>6643</v>
      </c>
      <c r="G339" t="s">
        <v>9043</v>
      </c>
      <c r="H339" s="11" t="s">
        <v>6874</v>
      </c>
      <c r="I339" t="s">
        <v>6490</v>
      </c>
      <c r="J339" s="5" t="str">
        <f t="shared" si="31"/>
        <v>IC.NA.010631</v>
      </c>
      <c r="K339" s="1" t="s">
        <v>12430</v>
      </c>
      <c r="L339" t="str">
        <f t="shared" si="35"/>
        <v>Eye, right</v>
      </c>
      <c r="M339" s="6" t="str">
        <f t="shared" si="32"/>
        <v>PI.IC.NA.010631.02</v>
      </c>
      <c r="N339" s="6"/>
      <c r="O339" s="6" t="str">
        <f t="shared" si="33"/>
        <v>PH.IC.NA.010631.02</v>
      </c>
      <c r="Q339" s="6" t="str">
        <f t="shared" si="34"/>
        <v>CL.IC.NA.010631.02</v>
      </c>
      <c r="R339" t="s">
        <v>12465</v>
      </c>
      <c r="S339">
        <v>854</v>
      </c>
    </row>
    <row r="340" spans="1:19" ht="15">
      <c r="A340" t="s">
        <v>6881</v>
      </c>
      <c r="C340" s="1" t="s">
        <v>12175</v>
      </c>
      <c r="E340" s="1" t="s">
        <v>6988</v>
      </c>
      <c r="F340" t="s">
        <v>6643</v>
      </c>
      <c r="G340" t="s">
        <v>6650</v>
      </c>
      <c r="H340" s="11" t="s">
        <v>7411</v>
      </c>
      <c r="I340" t="s">
        <v>6651</v>
      </c>
      <c r="J340" s="5" t="str">
        <f t="shared" si="31"/>
        <v>IC.NA.010632</v>
      </c>
      <c r="K340" s="1" t="s">
        <v>12430</v>
      </c>
      <c r="L340" t="str">
        <f t="shared" si="35"/>
        <v>Eye - left</v>
      </c>
      <c r="M340" s="6" t="str">
        <f t="shared" si="32"/>
        <v>PI.IC.NA.010632.02</v>
      </c>
      <c r="N340" s="6"/>
      <c r="O340" s="6" t="str">
        <f t="shared" si="33"/>
        <v>PH.IC.NA.010632.02</v>
      </c>
      <c r="Q340" s="6" t="str">
        <f t="shared" si="34"/>
        <v>CL.IC.NA.010632.02</v>
      </c>
      <c r="R340" t="s">
        <v>12465</v>
      </c>
      <c r="S340">
        <v>854</v>
      </c>
    </row>
    <row r="341" spans="1:19" ht="15">
      <c r="A341" t="s">
        <v>6881</v>
      </c>
      <c r="C341" s="1" t="s">
        <v>12175</v>
      </c>
      <c r="E341" s="1" t="s">
        <v>6988</v>
      </c>
      <c r="F341" t="s">
        <v>6643</v>
      </c>
      <c r="G341" t="s">
        <v>12437</v>
      </c>
      <c r="H341" s="11" t="s">
        <v>7414</v>
      </c>
      <c r="I341" t="s">
        <v>12437</v>
      </c>
      <c r="J341" s="5" t="str">
        <f t="shared" si="31"/>
        <v>IC.NA.010633</v>
      </c>
      <c r="K341" s="1" t="s">
        <v>12430</v>
      </c>
      <c r="L341" t="str">
        <f t="shared" si="35"/>
        <v>Other</v>
      </c>
      <c r="M341" s="6" t="str">
        <f t="shared" si="32"/>
        <v>PI.IC.NA.010633.02</v>
      </c>
      <c r="N341" s="6"/>
      <c r="O341" s="6" t="str">
        <f t="shared" si="33"/>
        <v>PH.IC.NA.010633.02</v>
      </c>
      <c r="Q341" s="6" t="str">
        <f t="shared" si="34"/>
        <v>CL.IC.NA.010633.02</v>
      </c>
      <c r="R341" t="s">
        <v>12465</v>
      </c>
      <c r="S341">
        <v>854</v>
      </c>
    </row>
    <row r="342" spans="1:19" ht="15">
      <c r="A342" t="s">
        <v>6881</v>
      </c>
      <c r="C342" s="1" t="s">
        <v>12175</v>
      </c>
      <c r="D342" t="s">
        <v>676</v>
      </c>
      <c r="E342" s="1" t="s">
        <v>6988</v>
      </c>
      <c r="F342" t="s">
        <v>6652</v>
      </c>
      <c r="G342" t="s">
        <v>6653</v>
      </c>
      <c r="H342" s="11" t="s">
        <v>7417</v>
      </c>
      <c r="I342" t="s">
        <v>6654</v>
      </c>
      <c r="J342" s="5" t="str">
        <f t="shared" si="31"/>
        <v>IC.NA.010634</v>
      </c>
      <c r="K342" s="1" t="s">
        <v>2379</v>
      </c>
      <c r="L342" t="str">
        <f t="shared" si="35"/>
        <v>Ready to learn</v>
      </c>
      <c r="M342" s="6" t="str">
        <f t="shared" si="32"/>
        <v>PI.IC.NA.010634.01</v>
      </c>
      <c r="N342" s="6"/>
      <c r="O342" s="6" t="str">
        <f t="shared" si="33"/>
        <v>PH.IC.NA.010634.01</v>
      </c>
      <c r="Q342" s="6" t="str">
        <f t="shared" si="34"/>
        <v>CL.IC.NA.010634.01</v>
      </c>
    </row>
    <row r="343" spans="1:19" ht="15">
      <c r="A343" t="s">
        <v>6881</v>
      </c>
      <c r="C343" s="1" t="s">
        <v>2379</v>
      </c>
      <c r="E343" s="1" t="s">
        <v>6988</v>
      </c>
      <c r="F343" t="s">
        <v>6652</v>
      </c>
      <c r="G343" t="s">
        <v>13066</v>
      </c>
      <c r="H343" s="11" t="s">
        <v>7255</v>
      </c>
      <c r="I343" t="s">
        <v>6671</v>
      </c>
      <c r="J343" s="5" t="str">
        <f t="shared" si="31"/>
        <v>IC.NA.010635</v>
      </c>
      <c r="K343" s="1" t="s">
        <v>12175</v>
      </c>
      <c r="L343" t="str">
        <f t="shared" si="35"/>
        <v>Not interested in learning</v>
      </c>
      <c r="M343" s="6" t="str">
        <f t="shared" si="32"/>
        <v>PI.IC.NA.010635.01</v>
      </c>
      <c r="N343" s="6"/>
      <c r="O343" s="6" t="str">
        <f t="shared" si="33"/>
        <v>PH.IC.NA.010635.01</v>
      </c>
      <c r="Q343" s="6" t="str">
        <f t="shared" si="34"/>
        <v>CL.IC.NA.010635.01</v>
      </c>
    </row>
    <row r="344" spans="1:19" ht="15">
      <c r="A344" t="s">
        <v>6881</v>
      </c>
      <c r="C344" s="1" t="s">
        <v>12175</v>
      </c>
      <c r="E344" s="1" t="s">
        <v>6988</v>
      </c>
      <c r="F344" t="s">
        <v>6652</v>
      </c>
      <c r="G344" t="s">
        <v>6672</v>
      </c>
      <c r="H344" s="11" t="s">
        <v>7257</v>
      </c>
      <c r="I344" t="s">
        <v>6510</v>
      </c>
      <c r="J344" s="5" t="str">
        <f t="shared" si="31"/>
        <v>IC.NA.010636</v>
      </c>
      <c r="K344" s="1" t="s">
        <v>12175</v>
      </c>
      <c r="L344" t="str">
        <f t="shared" si="35"/>
        <v>States teaching is not needed</v>
      </c>
      <c r="M344" s="6" t="str">
        <f t="shared" si="32"/>
        <v>PI.IC.NA.010636.01</v>
      </c>
      <c r="N344" s="6"/>
      <c r="O344" s="6" t="str">
        <f t="shared" si="33"/>
        <v>PH.IC.NA.010636.01</v>
      </c>
      <c r="Q344" s="6" t="str">
        <f t="shared" si="34"/>
        <v>CL.IC.NA.010636.01</v>
      </c>
    </row>
    <row r="345" spans="1:19" ht="15">
      <c r="A345" t="s">
        <v>6881</v>
      </c>
      <c r="C345" s="1" t="s">
        <v>12175</v>
      </c>
      <c r="E345" s="1" t="s">
        <v>6988</v>
      </c>
      <c r="F345" t="s">
        <v>6652</v>
      </c>
      <c r="G345" t="s">
        <v>6511</v>
      </c>
      <c r="H345" s="11" t="s">
        <v>7101</v>
      </c>
      <c r="I345" t="s">
        <v>6512</v>
      </c>
      <c r="J345" s="5" t="str">
        <f t="shared" si="31"/>
        <v>IC.NA.010637</v>
      </c>
      <c r="K345" s="1" t="s">
        <v>12175</v>
      </c>
      <c r="L345" t="str">
        <f t="shared" si="35"/>
        <v>Impeded by current condition</v>
      </c>
      <c r="M345" s="6" t="str">
        <f t="shared" si="32"/>
        <v>PI.IC.NA.010637.01</v>
      </c>
      <c r="N345" s="6"/>
      <c r="O345" s="6" t="str">
        <f t="shared" si="33"/>
        <v>PH.IC.NA.010637.01</v>
      </c>
      <c r="Q345" s="6" t="str">
        <f t="shared" si="34"/>
        <v>CL.IC.NA.010637.01</v>
      </c>
    </row>
    <row r="346" spans="1:19" ht="15">
      <c r="A346" t="s">
        <v>6881</v>
      </c>
      <c r="C346" s="1" t="s">
        <v>12175</v>
      </c>
      <c r="E346" s="1" t="s">
        <v>6988</v>
      </c>
      <c r="F346" t="s">
        <v>6652</v>
      </c>
      <c r="G346" t="s">
        <v>6513</v>
      </c>
      <c r="H346" s="11" t="s">
        <v>6936</v>
      </c>
      <c r="I346" t="s">
        <v>6513</v>
      </c>
      <c r="J346" s="5" t="str">
        <f t="shared" si="31"/>
        <v>IC.NA.010661</v>
      </c>
      <c r="K346" s="1" t="s">
        <v>2379</v>
      </c>
      <c r="L346" t="str">
        <f t="shared" si="35"/>
        <v>Not ready for education</v>
      </c>
      <c r="M346" s="6" t="str">
        <f t="shared" si="32"/>
        <v>PI.IC.NA.010661.01</v>
      </c>
      <c r="N346" s="6"/>
      <c r="O346" s="6" t="str">
        <f t="shared" si="33"/>
        <v>PH.IC.NA.010661.01</v>
      </c>
      <c r="Q346" s="6" t="str">
        <f t="shared" si="34"/>
        <v>CL.IC.NA.010661.01</v>
      </c>
      <c r="R346" t="s">
        <v>12465</v>
      </c>
      <c r="S346">
        <v>868</v>
      </c>
    </row>
    <row r="347" spans="1:19" ht="15">
      <c r="A347" t="s">
        <v>6881</v>
      </c>
      <c r="C347" s="1" t="s">
        <v>12175</v>
      </c>
      <c r="E347" s="1" t="s">
        <v>6988</v>
      </c>
      <c r="F347" t="s">
        <v>6652</v>
      </c>
      <c r="G347" t="s">
        <v>6675</v>
      </c>
      <c r="H347" s="11" t="s">
        <v>2833</v>
      </c>
      <c r="I347" t="s">
        <v>6675</v>
      </c>
      <c r="J347" s="5" t="str">
        <f t="shared" si="31"/>
        <v>IC.NA.010662</v>
      </c>
      <c r="K347" s="1" t="s">
        <v>12175</v>
      </c>
      <c r="L347" t="str">
        <f t="shared" si="35"/>
        <v>Emotional factor</v>
      </c>
      <c r="M347" s="6" t="str">
        <f t="shared" si="32"/>
        <v>PI.IC.NA.010662.01</v>
      </c>
      <c r="N347" s="6"/>
      <c r="O347" s="6" t="str">
        <f t="shared" si="33"/>
        <v>PH.IC.NA.010662.01</v>
      </c>
      <c r="Q347" s="6" t="str">
        <f t="shared" si="34"/>
        <v>CL.IC.NA.010662.01</v>
      </c>
      <c r="R347" t="s">
        <v>12465</v>
      </c>
      <c r="S347">
        <v>868</v>
      </c>
    </row>
    <row r="348" spans="1:19" ht="15">
      <c r="A348" t="s">
        <v>6881</v>
      </c>
      <c r="C348" s="1" t="s">
        <v>12175</v>
      </c>
      <c r="D348" t="s">
        <v>677</v>
      </c>
      <c r="E348" s="1" t="s">
        <v>6988</v>
      </c>
      <c r="F348" t="s">
        <v>7247</v>
      </c>
      <c r="G348" t="s">
        <v>12157</v>
      </c>
      <c r="H348" s="11" t="s">
        <v>7103</v>
      </c>
      <c r="I348" t="s">
        <v>12157</v>
      </c>
      <c r="J348" s="5" t="str">
        <f t="shared" si="31"/>
        <v>IC.NA.010638</v>
      </c>
      <c r="K348" s="1" t="s">
        <v>12175</v>
      </c>
      <c r="L348" t="str">
        <f t="shared" si="35"/>
        <v>None</v>
      </c>
      <c r="M348" s="6" t="str">
        <f t="shared" si="32"/>
        <v>PI.IC.NA.010638.01</v>
      </c>
      <c r="N348" s="6"/>
      <c r="O348" s="6" t="str">
        <f t="shared" si="33"/>
        <v>PH.IC.NA.010638.01</v>
      </c>
      <c r="Q348" s="6" t="str">
        <f t="shared" si="34"/>
        <v>CL.IC.NA.010638.01</v>
      </c>
    </row>
    <row r="349" spans="1:19" ht="15">
      <c r="A349" t="s">
        <v>6881</v>
      </c>
      <c r="C349" s="1" t="s">
        <v>12175</v>
      </c>
      <c r="E349" s="1" t="s">
        <v>6988</v>
      </c>
      <c r="F349" t="s">
        <v>7247</v>
      </c>
      <c r="G349" t="s">
        <v>7248</v>
      </c>
      <c r="H349" s="11" t="s">
        <v>7105</v>
      </c>
      <c r="I349" t="s">
        <v>7248</v>
      </c>
      <c r="J349" s="5" t="str">
        <f t="shared" si="31"/>
        <v>IC.NA.010639</v>
      </c>
      <c r="K349" s="1" t="s">
        <v>12175</v>
      </c>
      <c r="L349" t="str">
        <f t="shared" si="35"/>
        <v>Asthma</v>
      </c>
      <c r="M349" s="6" t="str">
        <f t="shared" si="32"/>
        <v>PI.IC.NA.010639.01</v>
      </c>
      <c r="N349" s="6"/>
      <c r="O349" s="6" t="str">
        <f t="shared" si="33"/>
        <v>PH.IC.NA.010639.01</v>
      </c>
      <c r="Q349" s="6" t="str">
        <f t="shared" si="34"/>
        <v>CL.IC.NA.010639.01</v>
      </c>
    </row>
    <row r="350" spans="1:19" ht="15">
      <c r="A350" t="s">
        <v>6881</v>
      </c>
      <c r="C350" s="1" t="s">
        <v>12175</v>
      </c>
      <c r="E350" s="1" t="s">
        <v>6988</v>
      </c>
      <c r="F350" t="s">
        <v>7247</v>
      </c>
      <c r="G350" t="s">
        <v>7249</v>
      </c>
      <c r="H350" s="11" t="s">
        <v>7107</v>
      </c>
      <c r="I350" t="s">
        <v>7249</v>
      </c>
      <c r="J350" s="5" t="str">
        <f t="shared" si="31"/>
        <v>IC.NA.010640</v>
      </c>
      <c r="K350" s="1" t="s">
        <v>12175</v>
      </c>
      <c r="L350" t="str">
        <f t="shared" si="35"/>
        <v>COPD</v>
      </c>
      <c r="M350" s="6" t="str">
        <f t="shared" si="32"/>
        <v>PI.IC.NA.010640.01</v>
      </c>
      <c r="N350" s="6"/>
      <c r="O350" s="6" t="str">
        <f t="shared" si="33"/>
        <v>PH.IC.NA.010640.01</v>
      </c>
      <c r="Q350" s="6" t="str">
        <f t="shared" si="34"/>
        <v>CL.IC.NA.010640.01</v>
      </c>
    </row>
    <row r="351" spans="1:19" ht="15">
      <c r="A351" t="s">
        <v>6881</v>
      </c>
      <c r="C351" s="1" t="s">
        <v>12175</v>
      </c>
      <c r="E351" s="1" t="s">
        <v>6988</v>
      </c>
      <c r="F351" t="s">
        <v>7247</v>
      </c>
      <c r="G351" t="s">
        <v>7250</v>
      </c>
      <c r="H351" s="11" t="s">
        <v>7110</v>
      </c>
      <c r="I351" t="s">
        <v>7251</v>
      </c>
      <c r="J351" s="5" t="str">
        <f t="shared" si="31"/>
        <v>IC.NA.010641</v>
      </c>
      <c r="K351" s="1" t="s">
        <v>12175</v>
      </c>
      <c r="L351" t="str">
        <f t="shared" si="35"/>
        <v>Pulmonary Emboli</v>
      </c>
      <c r="M351" s="6" t="str">
        <f t="shared" si="32"/>
        <v>PI.IC.NA.010641.01</v>
      </c>
      <c r="N351" s="6"/>
      <c r="O351" s="6" t="str">
        <f t="shared" si="33"/>
        <v>PH.IC.NA.010641.01</v>
      </c>
      <c r="Q351" s="6" t="str">
        <f t="shared" si="34"/>
        <v>CL.IC.NA.010641.01</v>
      </c>
    </row>
    <row r="352" spans="1:19" ht="15">
      <c r="A352" t="s">
        <v>6881</v>
      </c>
      <c r="C352" s="1" t="s">
        <v>12175</v>
      </c>
      <c r="E352" s="1" t="s">
        <v>6988</v>
      </c>
      <c r="F352" t="s">
        <v>7247</v>
      </c>
      <c r="G352" t="s">
        <v>7252</v>
      </c>
      <c r="H352" s="11" t="s">
        <v>7111</v>
      </c>
      <c r="I352" t="s">
        <v>7071</v>
      </c>
      <c r="J352" s="5" t="str">
        <f t="shared" si="31"/>
        <v>IC.NA.010642</v>
      </c>
      <c r="K352" s="1" t="s">
        <v>12175</v>
      </c>
      <c r="L352" t="str">
        <f t="shared" si="35"/>
        <v>Pulmonary Fibrosis</v>
      </c>
      <c r="M352" s="6" t="str">
        <f t="shared" si="32"/>
        <v>PI.IC.NA.010642.01</v>
      </c>
      <c r="N352" s="6"/>
      <c r="O352" s="6" t="str">
        <f t="shared" si="33"/>
        <v>PH.IC.NA.010642.01</v>
      </c>
      <c r="Q352" s="6" t="str">
        <f t="shared" si="34"/>
        <v>CL.IC.NA.010642.01</v>
      </c>
    </row>
    <row r="353" spans="1:17" ht="15">
      <c r="A353" t="s">
        <v>6881</v>
      </c>
      <c r="C353" s="1" t="s">
        <v>12175</v>
      </c>
      <c r="E353" s="1" t="s">
        <v>6988</v>
      </c>
      <c r="F353" t="s">
        <v>7247</v>
      </c>
      <c r="G353" t="s">
        <v>7072</v>
      </c>
      <c r="H353" s="11" t="s">
        <v>7113</v>
      </c>
      <c r="I353" t="s">
        <v>7073</v>
      </c>
      <c r="J353" s="5" t="str">
        <f t="shared" si="31"/>
        <v>IC.NA.010643</v>
      </c>
      <c r="K353" s="1" t="s">
        <v>12175</v>
      </c>
      <c r="L353" t="str">
        <f t="shared" si="35"/>
        <v>Upper respiratory infections</v>
      </c>
      <c r="M353" s="6" t="str">
        <f t="shared" si="32"/>
        <v>PI.IC.NA.010643.01</v>
      </c>
      <c r="N353" s="6"/>
      <c r="O353" s="6" t="str">
        <f t="shared" si="33"/>
        <v>PH.IC.NA.010643.01</v>
      </c>
      <c r="Q353" s="6" t="str">
        <f t="shared" si="34"/>
        <v>CL.IC.NA.010643.01</v>
      </c>
    </row>
    <row r="354" spans="1:17" ht="15">
      <c r="A354" t="s">
        <v>6881</v>
      </c>
      <c r="C354" s="1" t="s">
        <v>12175</v>
      </c>
      <c r="E354" s="1" t="s">
        <v>6988</v>
      </c>
      <c r="F354" t="s">
        <v>7247</v>
      </c>
      <c r="G354" t="s">
        <v>7074</v>
      </c>
      <c r="H354" s="11" t="s">
        <v>7114</v>
      </c>
      <c r="I354" t="s">
        <v>7075</v>
      </c>
      <c r="J354" s="5" t="str">
        <f t="shared" si="31"/>
        <v>IC.NA.010644</v>
      </c>
      <c r="K354" s="1" t="s">
        <v>12175</v>
      </c>
      <c r="L354" t="str">
        <f t="shared" si="35"/>
        <v>Tuberculosis</v>
      </c>
      <c r="M354" s="6" t="str">
        <f t="shared" si="32"/>
        <v>PI.IC.NA.010644.01</v>
      </c>
      <c r="N354" s="6"/>
      <c r="O354" s="6" t="str">
        <f t="shared" si="33"/>
        <v>PH.IC.NA.010644.01</v>
      </c>
      <c r="Q354" s="6" t="str">
        <f t="shared" si="34"/>
        <v>CL.IC.NA.010644.01</v>
      </c>
    </row>
    <row r="355" spans="1:17" ht="15">
      <c r="A355" t="s">
        <v>6881</v>
      </c>
      <c r="C355" s="1" t="s">
        <v>12175</v>
      </c>
      <c r="D355" t="s">
        <v>678</v>
      </c>
      <c r="E355" s="1" t="s">
        <v>6988</v>
      </c>
      <c r="F355" t="s">
        <v>7076</v>
      </c>
      <c r="G355" t="s">
        <v>7077</v>
      </c>
      <c r="H355" s="11" t="s">
        <v>7115</v>
      </c>
      <c r="I355" t="s">
        <v>7077</v>
      </c>
      <c r="J355" s="5" t="str">
        <f t="shared" si="31"/>
        <v>IC.NA.010645</v>
      </c>
      <c r="K355" s="1" t="s">
        <v>12175</v>
      </c>
      <c r="L355" t="str">
        <f t="shared" si="35"/>
        <v>1 L/Min</v>
      </c>
      <c r="M355" s="6" t="str">
        <f t="shared" si="32"/>
        <v>PI.IC.NA.010645.01</v>
      </c>
      <c r="N355" s="6"/>
      <c r="O355" s="6" t="str">
        <f t="shared" si="33"/>
        <v>PH.IC.NA.010645.01</v>
      </c>
      <c r="Q355" s="6" t="str">
        <f t="shared" si="34"/>
        <v>CL.IC.NA.010645.01</v>
      </c>
    </row>
    <row r="356" spans="1:17" ht="15">
      <c r="A356" t="s">
        <v>6881</v>
      </c>
      <c r="C356" s="1" t="s">
        <v>12175</v>
      </c>
      <c r="E356" s="1" t="s">
        <v>6988</v>
      </c>
      <c r="F356" t="s">
        <v>7076</v>
      </c>
      <c r="G356" t="s">
        <v>7078</v>
      </c>
      <c r="H356" s="11" t="s">
        <v>6940</v>
      </c>
      <c r="I356" t="s">
        <v>7078</v>
      </c>
      <c r="J356" s="5" t="str">
        <f t="shared" si="31"/>
        <v>IC.NA.010646</v>
      </c>
      <c r="K356" s="1" t="s">
        <v>12175</v>
      </c>
      <c r="L356" t="str">
        <f t="shared" si="35"/>
        <v>2 L/Min</v>
      </c>
      <c r="M356" s="6" t="str">
        <f t="shared" si="32"/>
        <v>PI.IC.NA.010646.01</v>
      </c>
      <c r="N356" s="6"/>
      <c r="O356" s="6" t="str">
        <f t="shared" si="33"/>
        <v>PH.IC.NA.010646.01</v>
      </c>
      <c r="Q356" s="6" t="str">
        <f t="shared" si="34"/>
        <v>CL.IC.NA.010646.01</v>
      </c>
    </row>
    <row r="357" spans="1:17" ht="15">
      <c r="A357" t="s">
        <v>6881</v>
      </c>
      <c r="C357" s="1" t="s">
        <v>12175</v>
      </c>
      <c r="E357" s="1" t="s">
        <v>6988</v>
      </c>
      <c r="F357" t="s">
        <v>7076</v>
      </c>
      <c r="G357" t="s">
        <v>7079</v>
      </c>
      <c r="H357" s="11" t="s">
        <v>6942</v>
      </c>
      <c r="I357" t="s">
        <v>7079</v>
      </c>
      <c r="J357" s="5" t="str">
        <f t="shared" si="31"/>
        <v>IC.NA.010647</v>
      </c>
      <c r="K357" s="1" t="s">
        <v>12175</v>
      </c>
      <c r="L357" t="str">
        <f t="shared" si="35"/>
        <v>3 L/Min</v>
      </c>
      <c r="M357" s="6" t="str">
        <f t="shared" si="32"/>
        <v>PI.IC.NA.010647.01</v>
      </c>
      <c r="N357" s="6"/>
      <c r="O357" s="6" t="str">
        <f t="shared" si="33"/>
        <v>PH.IC.NA.010647.01</v>
      </c>
      <c r="Q357" s="6" t="str">
        <f t="shared" si="34"/>
        <v>CL.IC.NA.010647.01</v>
      </c>
    </row>
    <row r="358" spans="1:17" ht="15">
      <c r="A358" t="s">
        <v>6881</v>
      </c>
      <c r="C358" s="1" t="s">
        <v>12175</v>
      </c>
      <c r="E358" s="1" t="s">
        <v>6988</v>
      </c>
      <c r="F358" t="s">
        <v>7076</v>
      </c>
      <c r="G358" t="s">
        <v>6899</v>
      </c>
      <c r="H358" s="11" t="s">
        <v>6944</v>
      </c>
      <c r="I358" t="s">
        <v>6899</v>
      </c>
      <c r="J358" s="5" t="str">
        <f t="shared" si="31"/>
        <v>IC.NA.010648</v>
      </c>
      <c r="K358" s="1" t="s">
        <v>12175</v>
      </c>
      <c r="L358" t="str">
        <f t="shared" si="35"/>
        <v>4 L/Min</v>
      </c>
      <c r="M358" s="6" t="str">
        <f t="shared" si="32"/>
        <v>PI.IC.NA.010648.01</v>
      </c>
      <c r="N358" s="6"/>
      <c r="O358" s="6" t="str">
        <f t="shared" si="33"/>
        <v>PH.IC.NA.010648.01</v>
      </c>
      <c r="Q358" s="6" t="str">
        <f t="shared" si="34"/>
        <v>CL.IC.NA.010648.01</v>
      </c>
    </row>
    <row r="359" spans="1:17" ht="15">
      <c r="A359" t="s">
        <v>6881</v>
      </c>
      <c r="C359" s="1" t="s">
        <v>12175</v>
      </c>
      <c r="E359" s="1" t="s">
        <v>6988</v>
      </c>
      <c r="F359" t="s">
        <v>7076</v>
      </c>
      <c r="G359" t="s">
        <v>6898</v>
      </c>
      <c r="H359" s="11" t="s">
        <v>6937</v>
      </c>
      <c r="I359" t="s">
        <v>12437</v>
      </c>
      <c r="J359" s="5" t="str">
        <f t="shared" si="31"/>
        <v>IC.NA.010649</v>
      </c>
      <c r="K359" s="1" t="s">
        <v>12175</v>
      </c>
      <c r="L359" t="str">
        <f t="shared" si="35"/>
        <v>Other O2 Flowrate</v>
      </c>
      <c r="M359" s="6" t="str">
        <f t="shared" si="32"/>
        <v>PI.IC.NA.010649.01</v>
      </c>
      <c r="N359" s="6"/>
      <c r="O359" s="6" t="str">
        <f t="shared" si="33"/>
        <v>PH.IC.NA.010649.01</v>
      </c>
      <c r="Q359" s="6" t="str">
        <f t="shared" si="34"/>
        <v>CL.IC.NA.010649.01</v>
      </c>
    </row>
    <row r="360" spans="1:17" ht="15">
      <c r="A360" t="s">
        <v>6881</v>
      </c>
      <c r="C360" s="1" t="s">
        <v>12175</v>
      </c>
      <c r="E360" s="1" t="s">
        <v>6988</v>
      </c>
      <c r="F360" t="s">
        <v>7076</v>
      </c>
      <c r="G360" t="s">
        <v>6709</v>
      </c>
      <c r="H360" s="11" t="s">
        <v>6948</v>
      </c>
      <c r="I360" t="s">
        <v>6710</v>
      </c>
      <c r="J360" s="5" t="str">
        <f t="shared" si="31"/>
        <v>IC.NA.010650</v>
      </c>
      <c r="K360" s="1" t="s">
        <v>12175</v>
      </c>
      <c r="L360" t="str">
        <f t="shared" si="35"/>
        <v>BiPap</v>
      </c>
      <c r="M360" s="6" t="str">
        <f t="shared" si="32"/>
        <v>PI.IC.NA.010650.01</v>
      </c>
      <c r="N360" s="6"/>
      <c r="O360" s="6" t="str">
        <f t="shared" si="33"/>
        <v>PH.IC.NA.010650.01</v>
      </c>
      <c r="Q360" s="6" t="str">
        <f t="shared" si="34"/>
        <v>CL.IC.NA.010650.01</v>
      </c>
    </row>
    <row r="361" spans="1:17" ht="15">
      <c r="A361" t="s">
        <v>6881</v>
      </c>
      <c r="C361" s="1" t="s">
        <v>12175</v>
      </c>
      <c r="E361" s="1" t="s">
        <v>6988</v>
      </c>
      <c r="F361" t="s">
        <v>7076</v>
      </c>
      <c r="G361" t="s">
        <v>5661</v>
      </c>
      <c r="H361" s="11" t="s">
        <v>6951</v>
      </c>
      <c r="I361" t="s">
        <v>6711</v>
      </c>
      <c r="J361" s="5" t="str">
        <f t="shared" si="31"/>
        <v>IC.NA.010651</v>
      </c>
      <c r="K361" s="1" t="s">
        <v>12175</v>
      </c>
      <c r="L361" t="str">
        <f t="shared" si="35"/>
        <v>CPAP</v>
      </c>
      <c r="M361" s="6" t="str">
        <f t="shared" si="32"/>
        <v>PI.IC.NA.010651.01</v>
      </c>
      <c r="N361" s="6"/>
      <c r="O361" s="6" t="str">
        <f t="shared" si="33"/>
        <v>PH.IC.NA.010651.01</v>
      </c>
      <c r="Q361" s="6" t="str">
        <f t="shared" si="34"/>
        <v>CL.IC.NA.010651.01</v>
      </c>
    </row>
    <row r="362" spans="1:17" ht="15">
      <c r="A362" t="s">
        <v>6881</v>
      </c>
      <c r="C362" s="1" t="s">
        <v>12175</v>
      </c>
      <c r="E362" s="1" t="s">
        <v>6988</v>
      </c>
      <c r="F362" t="s">
        <v>7076</v>
      </c>
      <c r="G362" t="s">
        <v>6712</v>
      </c>
      <c r="H362" s="11" t="s">
        <v>6954</v>
      </c>
      <c r="I362" t="s">
        <v>6712</v>
      </c>
      <c r="J362" s="5" t="str">
        <f t="shared" si="31"/>
        <v>IC.NA.010652</v>
      </c>
      <c r="K362" s="1" t="s">
        <v>12175</v>
      </c>
      <c r="L362" t="str">
        <f t="shared" si="35"/>
        <v>Cannula</v>
      </c>
      <c r="M362" s="6" t="str">
        <f t="shared" si="32"/>
        <v>PI.IC.NA.010652.01</v>
      </c>
      <c r="N362" s="6"/>
      <c r="O362" s="6" t="str">
        <f t="shared" si="33"/>
        <v>PH.IC.NA.010652.01</v>
      </c>
      <c r="Q362" s="6" t="str">
        <f t="shared" si="34"/>
        <v>CL.IC.NA.010652.01</v>
      </c>
    </row>
    <row r="363" spans="1:17" ht="15">
      <c r="A363" t="s">
        <v>6881</v>
      </c>
      <c r="C363" s="1" t="s">
        <v>12175</v>
      </c>
      <c r="E363" s="1" t="s">
        <v>6988</v>
      </c>
      <c r="F363" t="s">
        <v>7076</v>
      </c>
      <c r="G363" t="s">
        <v>9670</v>
      </c>
      <c r="H363" s="1" t="s">
        <v>6665</v>
      </c>
      <c r="I363" t="s">
        <v>9670</v>
      </c>
      <c r="J363" s="5" t="str">
        <f t="shared" si="31"/>
        <v>IC.NA.010653</v>
      </c>
      <c r="K363" s="1" t="s">
        <v>12175</v>
      </c>
      <c r="L363" t="str">
        <f t="shared" si="35"/>
        <v>Catheter</v>
      </c>
      <c r="M363" s="6" t="str">
        <f t="shared" si="32"/>
        <v>PI.IC.NA.010653.01</v>
      </c>
      <c r="N363" s="6"/>
      <c r="O363" s="6" t="str">
        <f t="shared" si="33"/>
        <v>PH.IC.NA.010653.01</v>
      </c>
      <c r="Q363" s="6" t="str">
        <f t="shared" si="34"/>
        <v>CL.IC.NA.010653.01</v>
      </c>
    </row>
    <row r="364" spans="1:17" ht="15">
      <c r="A364" t="s">
        <v>6881</v>
      </c>
      <c r="C364" s="1" t="s">
        <v>12175</v>
      </c>
      <c r="E364" s="1" t="s">
        <v>6988</v>
      </c>
      <c r="F364" t="s">
        <v>7076</v>
      </c>
      <c r="G364" t="s">
        <v>6713</v>
      </c>
      <c r="H364" s="1" t="s">
        <v>7246</v>
      </c>
      <c r="I364" t="s">
        <v>6713</v>
      </c>
      <c r="J364" s="5" t="str">
        <f t="shared" si="31"/>
        <v>IC.NA.010654</v>
      </c>
      <c r="K364" s="1" t="s">
        <v>12175</v>
      </c>
      <c r="L364" t="str">
        <f t="shared" si="35"/>
        <v>Mask</v>
      </c>
      <c r="M364" s="6" t="str">
        <f t="shared" si="32"/>
        <v>PI.IC.NA.010654.01</v>
      </c>
      <c r="N364" s="6"/>
      <c r="O364" s="6" t="str">
        <f t="shared" si="33"/>
        <v>PH.IC.NA.010654.01</v>
      </c>
      <c r="Q364" s="6" t="str">
        <f t="shared" si="34"/>
        <v>CL.IC.NA.010654.01</v>
      </c>
    </row>
    <row r="365" spans="1:17" ht="15">
      <c r="A365" t="s">
        <v>6881</v>
      </c>
      <c r="C365" s="1" t="s">
        <v>12175</v>
      </c>
      <c r="E365" s="1" t="s">
        <v>6988</v>
      </c>
      <c r="F365" t="s">
        <v>7076</v>
      </c>
      <c r="G365" t="s">
        <v>6543</v>
      </c>
      <c r="H365" s="1" t="s">
        <v>6900</v>
      </c>
      <c r="I365" t="s">
        <v>6544</v>
      </c>
      <c r="J365" s="5" t="str">
        <f t="shared" si="31"/>
        <v>IC.NA.010655</v>
      </c>
      <c r="K365" s="1" t="s">
        <v>12175</v>
      </c>
      <c r="L365" t="str">
        <f t="shared" si="35"/>
        <v>Other O2 Delivery Device</v>
      </c>
      <c r="M365" s="6" t="str">
        <f t="shared" si="32"/>
        <v>PI.IC.NA.010655.01</v>
      </c>
      <c r="N365" s="6"/>
      <c r="O365" s="6" t="str">
        <f t="shared" si="33"/>
        <v>PH.IC.NA.010655.01</v>
      </c>
      <c r="Q365" s="6" t="str">
        <f t="shared" si="34"/>
        <v>CL.IC.NA.010655.01</v>
      </c>
    </row>
    <row r="366" spans="1:17" ht="15">
      <c r="A366" t="s">
        <v>6881</v>
      </c>
      <c r="C366" s="1" t="s">
        <v>12175</v>
      </c>
      <c r="E366" s="1" t="s">
        <v>6988</v>
      </c>
      <c r="F366" t="s">
        <v>7076</v>
      </c>
      <c r="G366" t="s">
        <v>12157</v>
      </c>
      <c r="H366" s="1" t="s">
        <v>6741</v>
      </c>
      <c r="I366" t="s">
        <v>12157</v>
      </c>
      <c r="J366" s="5" t="str">
        <f t="shared" si="31"/>
        <v>IC.NA.010656</v>
      </c>
      <c r="K366" s="1" t="s">
        <v>12175</v>
      </c>
      <c r="L366" t="str">
        <f t="shared" si="35"/>
        <v>None</v>
      </c>
      <c r="M366" s="6" t="str">
        <f t="shared" si="32"/>
        <v>PI.IC.NA.010656.01</v>
      </c>
      <c r="N366" s="6"/>
      <c r="O366" s="6" t="str">
        <f t="shared" si="33"/>
        <v>PH.IC.NA.010656.01</v>
      </c>
      <c r="Q366" s="6" t="str">
        <f t="shared" si="34"/>
        <v>CL.IC.NA.010656.01</v>
      </c>
    </row>
    <row r="367" spans="1:17" ht="15">
      <c r="A367" t="s">
        <v>6881</v>
      </c>
      <c r="C367" s="1" t="s">
        <v>12175</v>
      </c>
      <c r="D367" t="s">
        <v>679</v>
      </c>
      <c r="E367" s="1" t="s">
        <v>6317</v>
      </c>
      <c r="F367" t="s">
        <v>6545</v>
      </c>
      <c r="G367" t="s">
        <v>6959</v>
      </c>
      <c r="H367" s="11" t="s">
        <v>11848</v>
      </c>
      <c r="I367" t="s">
        <v>11177</v>
      </c>
      <c r="J367" s="5" t="str">
        <f t="shared" si="31"/>
        <v>IC.NA.010701</v>
      </c>
      <c r="K367" s="1" t="s">
        <v>12175</v>
      </c>
      <c r="L367" t="str">
        <f t="shared" si="35"/>
        <v>Yellow metal</v>
      </c>
      <c r="M367" s="6" t="str">
        <f t="shared" si="32"/>
        <v>PI.IC.NA.010701.01</v>
      </c>
      <c r="N367" s="6"/>
      <c r="O367" s="6" t="str">
        <f t="shared" si="33"/>
        <v>PH.IC.NA.010701.01</v>
      </c>
      <c r="Q367" s="6" t="str">
        <f t="shared" si="34"/>
        <v>CL.IC.NA.010701.01</v>
      </c>
    </row>
    <row r="368" spans="1:17" ht="15">
      <c r="A368" t="s">
        <v>6881</v>
      </c>
      <c r="C368" s="1" t="s">
        <v>12175</v>
      </c>
      <c r="E368" s="1" t="s">
        <v>6317</v>
      </c>
      <c r="F368" t="s">
        <v>6545</v>
      </c>
      <c r="G368" t="s">
        <v>6961</v>
      </c>
      <c r="H368" s="11" t="s">
        <v>12030</v>
      </c>
      <c r="I368" t="s">
        <v>10145</v>
      </c>
      <c r="J368" s="5" t="str">
        <f t="shared" ref="J368:J424" si="36">CONCATENATE("IC.NA.",C368,E368,H368)</f>
        <v>IC.NA.010702</v>
      </c>
      <c r="K368" s="1" t="s">
        <v>12175</v>
      </c>
      <c r="L368" t="str">
        <f t="shared" si="35"/>
        <v>White metal</v>
      </c>
      <c r="M368" s="6" t="str">
        <f t="shared" ref="M368:M424" si="37">CONCATENATE("PI.",J368,".",K368)</f>
        <v>PI.IC.NA.010702.01</v>
      </c>
      <c r="N368" s="6"/>
      <c r="O368" s="6" t="str">
        <f t="shared" ref="O368:O424" si="38">CONCATENATE("PH.",J368,".",K368)</f>
        <v>PH.IC.NA.010702.01</v>
      </c>
      <c r="Q368" s="6" t="str">
        <f t="shared" ref="Q368:Q424" si="39">CONCATENATE("CL.",J368,".",K368)</f>
        <v>CL.IC.NA.010702.01</v>
      </c>
    </row>
    <row r="369" spans="1:17" ht="15">
      <c r="A369" t="s">
        <v>6881</v>
      </c>
      <c r="C369" s="1" t="s">
        <v>12175</v>
      </c>
      <c r="E369" s="1" t="s">
        <v>6317</v>
      </c>
      <c r="F369" t="s">
        <v>6545</v>
      </c>
      <c r="G369" t="s">
        <v>6716</v>
      </c>
      <c r="H369" s="11" t="s">
        <v>12032</v>
      </c>
      <c r="I369" t="s">
        <v>7138</v>
      </c>
      <c r="J369" s="5" t="str">
        <f t="shared" si="36"/>
        <v>IC.NA.010703</v>
      </c>
      <c r="K369" s="1" t="s">
        <v>12175</v>
      </c>
      <c r="L369" t="str">
        <f t="shared" si="35"/>
        <v>Stone color: specify</v>
      </c>
      <c r="M369" s="6" t="str">
        <f t="shared" si="37"/>
        <v>PI.IC.NA.010703.01</v>
      </c>
      <c r="N369" s="6"/>
      <c r="O369" s="6" t="str">
        <f t="shared" si="38"/>
        <v>PH.IC.NA.010703.01</v>
      </c>
      <c r="Q369" s="6" t="str">
        <f t="shared" si="39"/>
        <v>CL.IC.NA.010703.01</v>
      </c>
    </row>
    <row r="370" spans="1:17" ht="15">
      <c r="A370" t="s">
        <v>6881</v>
      </c>
      <c r="C370" s="1" t="s">
        <v>12175</v>
      </c>
      <c r="E370" s="1" t="s">
        <v>6317</v>
      </c>
      <c r="F370" t="s">
        <v>6545</v>
      </c>
      <c r="G370" t="s">
        <v>12437</v>
      </c>
      <c r="H370" s="11" t="s">
        <v>12028</v>
      </c>
      <c r="I370" t="s">
        <v>12437</v>
      </c>
      <c r="J370" s="5" t="str">
        <f t="shared" si="36"/>
        <v>IC.NA.010704</v>
      </c>
      <c r="K370" s="1" t="s">
        <v>12175</v>
      </c>
      <c r="L370" t="str">
        <f t="shared" si="35"/>
        <v>Other</v>
      </c>
      <c r="M370" s="6" t="str">
        <f t="shared" si="37"/>
        <v>PI.IC.NA.010704.01</v>
      </c>
      <c r="N370" s="6"/>
      <c r="O370" s="6" t="str">
        <f t="shared" si="38"/>
        <v>PH.IC.NA.010704.01</v>
      </c>
      <c r="Q370" s="6" t="str">
        <f t="shared" si="39"/>
        <v>CL.IC.NA.010704.01</v>
      </c>
    </row>
    <row r="371" spans="1:17" ht="15">
      <c r="A371" t="s">
        <v>6881</v>
      </c>
      <c r="C371" s="1" t="s">
        <v>12175</v>
      </c>
      <c r="E371" s="1" t="s">
        <v>6317</v>
      </c>
      <c r="F371" t="s">
        <v>6545</v>
      </c>
      <c r="G371" t="s">
        <v>7333</v>
      </c>
      <c r="H371" s="11" t="s">
        <v>12210</v>
      </c>
      <c r="I371" t="s">
        <v>6926</v>
      </c>
      <c r="J371" s="5" t="str">
        <f t="shared" si="36"/>
        <v>IC.NA.010705</v>
      </c>
      <c r="K371" s="1" t="s">
        <v>12175</v>
      </c>
      <c r="L371" t="str">
        <f t="shared" si="35"/>
        <v>DISPOSITION</v>
      </c>
      <c r="M371" s="6" t="str">
        <f t="shared" si="37"/>
        <v>PI.IC.NA.010705.01</v>
      </c>
      <c r="N371" s="6"/>
      <c r="O371" s="6" t="str">
        <f t="shared" si="38"/>
        <v>PH.IC.NA.010705.01</v>
      </c>
      <c r="Q371" s="6" t="str">
        <f t="shared" si="39"/>
        <v>CL.IC.NA.010705.01</v>
      </c>
    </row>
    <row r="372" spans="1:17" ht="15">
      <c r="A372" t="s">
        <v>6881</v>
      </c>
      <c r="C372" s="1" t="s">
        <v>12175</v>
      </c>
      <c r="E372" s="1" t="s">
        <v>6317</v>
      </c>
      <c r="F372" t="s">
        <v>6545</v>
      </c>
      <c r="G372" t="s">
        <v>6927</v>
      </c>
      <c r="H372" s="11" t="s">
        <v>12212</v>
      </c>
      <c r="I372" t="s">
        <v>6546</v>
      </c>
      <c r="J372" s="5" t="str">
        <f t="shared" si="36"/>
        <v>IC.NA.010706</v>
      </c>
      <c r="K372" s="1" t="s">
        <v>12175</v>
      </c>
      <c r="L372" t="str">
        <f t="shared" si="35"/>
        <v>Sent to secure location</v>
      </c>
      <c r="M372" s="6" t="str">
        <f t="shared" si="37"/>
        <v>PI.IC.NA.010706.01</v>
      </c>
      <c r="N372" s="6"/>
      <c r="O372" s="6" t="str">
        <f t="shared" si="38"/>
        <v>PH.IC.NA.010706.01</v>
      </c>
      <c r="Q372" s="6" t="str">
        <f t="shared" si="39"/>
        <v>CL.IC.NA.010706.01</v>
      </c>
    </row>
    <row r="373" spans="1:17" ht="15">
      <c r="A373" t="s">
        <v>6881</v>
      </c>
      <c r="C373" s="1" t="s">
        <v>12175</v>
      </c>
      <c r="E373" s="1" t="s">
        <v>6317</v>
      </c>
      <c r="F373" t="s">
        <v>6545</v>
      </c>
      <c r="G373" t="s">
        <v>7334</v>
      </c>
      <c r="H373" s="11" t="s">
        <v>12225</v>
      </c>
      <c r="I373" t="s">
        <v>6932</v>
      </c>
      <c r="J373" s="5" t="str">
        <f t="shared" si="36"/>
        <v>IC.NA.010707</v>
      </c>
      <c r="K373" s="1" t="s">
        <v>12175</v>
      </c>
      <c r="L373" t="str">
        <f t="shared" si="35"/>
        <v>Kept at bedside per patient</v>
      </c>
      <c r="M373" s="6" t="str">
        <f t="shared" si="37"/>
        <v>PI.IC.NA.010707.01</v>
      </c>
      <c r="N373" s="6"/>
      <c r="O373" s="6" t="str">
        <f t="shared" si="38"/>
        <v>PH.IC.NA.010707.01</v>
      </c>
      <c r="Q373" s="6" t="str">
        <f t="shared" si="39"/>
        <v>CL.IC.NA.010707.01</v>
      </c>
    </row>
    <row r="374" spans="1:17" ht="15">
      <c r="A374" t="s">
        <v>6881</v>
      </c>
      <c r="C374" s="1" t="s">
        <v>12175</v>
      </c>
      <c r="E374" s="1" t="s">
        <v>6317</v>
      </c>
      <c r="F374" t="s">
        <v>6545</v>
      </c>
      <c r="G374" t="s">
        <v>6994</v>
      </c>
      <c r="H374" s="11" t="s">
        <v>11638</v>
      </c>
      <c r="I374" t="s">
        <v>6921</v>
      </c>
      <c r="J374" s="5" t="str">
        <f t="shared" si="36"/>
        <v>IC.NA.010708</v>
      </c>
      <c r="K374" s="1" t="s">
        <v>12175</v>
      </c>
      <c r="L374" t="str">
        <f t="shared" si="35"/>
        <v>Sent home with: specify</v>
      </c>
      <c r="M374" s="6" t="str">
        <f t="shared" si="37"/>
        <v>PI.IC.NA.010708.01</v>
      </c>
      <c r="N374" s="6"/>
      <c r="O374" s="6" t="str">
        <f t="shared" si="38"/>
        <v>PH.IC.NA.010708.01</v>
      </c>
      <c r="Q374" s="6" t="str">
        <f t="shared" si="39"/>
        <v>CL.IC.NA.010708.01</v>
      </c>
    </row>
    <row r="375" spans="1:17" ht="15">
      <c r="A375" t="s">
        <v>6881</v>
      </c>
      <c r="C375" s="1" t="s">
        <v>12175</v>
      </c>
      <c r="D375" t="s">
        <v>680</v>
      </c>
      <c r="E375" s="1" t="s">
        <v>6317</v>
      </c>
      <c r="F375" t="s">
        <v>6547</v>
      </c>
      <c r="G375" t="s">
        <v>6548</v>
      </c>
      <c r="H375" s="11" t="s">
        <v>11639</v>
      </c>
      <c r="I375" t="s">
        <v>6549</v>
      </c>
      <c r="J375" s="5" t="str">
        <f t="shared" si="36"/>
        <v>IC.NA.010709</v>
      </c>
      <c r="K375" s="1" t="s">
        <v>12175</v>
      </c>
      <c r="L375" t="str">
        <f t="shared" si="35"/>
        <v>Glasses</v>
      </c>
      <c r="M375" s="6" t="str">
        <f t="shared" si="37"/>
        <v>PI.IC.NA.010709.01</v>
      </c>
      <c r="N375" s="6"/>
      <c r="O375" s="6" t="str">
        <f t="shared" si="38"/>
        <v>PH.IC.NA.010709.01</v>
      </c>
      <c r="Q375" s="6" t="str">
        <f t="shared" si="39"/>
        <v>CL.IC.NA.010709.01</v>
      </c>
    </row>
    <row r="376" spans="1:17" ht="15">
      <c r="A376" t="s">
        <v>6881</v>
      </c>
      <c r="C376" s="1" t="s">
        <v>12175</v>
      </c>
      <c r="E376" s="1" t="s">
        <v>6317</v>
      </c>
      <c r="F376" t="s">
        <v>6547</v>
      </c>
      <c r="G376" t="s">
        <v>6550</v>
      </c>
      <c r="H376" s="11" t="s">
        <v>11829</v>
      </c>
      <c r="I376" t="s">
        <v>6550</v>
      </c>
      <c r="J376" s="5" t="str">
        <f t="shared" si="36"/>
        <v>IC.NA.010710</v>
      </c>
      <c r="K376" s="1" t="s">
        <v>12175</v>
      </c>
      <c r="L376" t="str">
        <f t="shared" si="35"/>
        <v>Contacts</v>
      </c>
      <c r="M376" s="6" t="str">
        <f t="shared" si="37"/>
        <v>PI.IC.NA.010710.01</v>
      </c>
      <c r="N376" s="6"/>
      <c r="O376" s="6" t="str">
        <f t="shared" si="38"/>
        <v>PH.IC.NA.010710.01</v>
      </c>
      <c r="Q376" s="6" t="str">
        <f t="shared" si="39"/>
        <v>CL.IC.NA.010710.01</v>
      </c>
    </row>
    <row r="377" spans="1:17" ht="15">
      <c r="A377" t="s">
        <v>6881</v>
      </c>
      <c r="C377" s="1" t="s">
        <v>12175</v>
      </c>
      <c r="E377" s="1" t="s">
        <v>6317</v>
      </c>
      <c r="F377" t="s">
        <v>6547</v>
      </c>
      <c r="G377" t="s">
        <v>6551</v>
      </c>
      <c r="H377" s="11" t="s">
        <v>12099</v>
      </c>
      <c r="I377" t="s">
        <v>6552</v>
      </c>
      <c r="J377" s="5" t="str">
        <f t="shared" si="36"/>
        <v>IC.NA.010711</v>
      </c>
      <c r="K377" s="1" t="s">
        <v>12175</v>
      </c>
      <c r="L377" t="str">
        <f t="shared" si="35"/>
        <v>Hearing Aid: Specify</v>
      </c>
      <c r="M377" s="6" t="str">
        <f t="shared" si="37"/>
        <v>PI.IC.NA.010711.01</v>
      </c>
      <c r="N377" s="6"/>
      <c r="O377" s="6" t="str">
        <f t="shared" si="38"/>
        <v>PH.IC.NA.010711.01</v>
      </c>
      <c r="Q377" s="6" t="str">
        <f t="shared" si="39"/>
        <v>CL.IC.NA.010711.01</v>
      </c>
    </row>
    <row r="378" spans="1:17" ht="15">
      <c r="A378" t="s">
        <v>6881</v>
      </c>
      <c r="C378" s="1" t="s">
        <v>12175</v>
      </c>
      <c r="D378" t="s">
        <v>681</v>
      </c>
      <c r="E378" s="1" t="s">
        <v>6317</v>
      </c>
      <c r="F378" t="s">
        <v>6553</v>
      </c>
      <c r="G378" t="s">
        <v>12157</v>
      </c>
      <c r="H378" s="11" t="s">
        <v>12100</v>
      </c>
      <c r="I378" t="s">
        <v>12157</v>
      </c>
      <c r="J378" s="5" t="str">
        <f t="shared" si="36"/>
        <v>IC.NA.010712</v>
      </c>
      <c r="K378" s="1" t="s">
        <v>12175</v>
      </c>
      <c r="L378" t="str">
        <f t="shared" si="35"/>
        <v>None</v>
      </c>
      <c r="M378" s="6" t="str">
        <f t="shared" si="37"/>
        <v>PI.IC.NA.010712.01</v>
      </c>
      <c r="N378" s="6"/>
      <c r="O378" s="6" t="str">
        <f t="shared" si="38"/>
        <v>PH.IC.NA.010712.01</v>
      </c>
      <c r="Q378" s="6" t="str">
        <f t="shared" si="39"/>
        <v>CL.IC.NA.010712.01</v>
      </c>
    </row>
    <row r="379" spans="1:17" ht="15">
      <c r="A379" t="s">
        <v>6881</v>
      </c>
      <c r="C379" s="1" t="s">
        <v>12175</v>
      </c>
      <c r="E379" s="1" t="s">
        <v>6317</v>
      </c>
      <c r="F379" t="s">
        <v>6553</v>
      </c>
      <c r="G379" t="s">
        <v>10324</v>
      </c>
      <c r="H379" s="11" t="s">
        <v>12101</v>
      </c>
      <c r="I379" t="s">
        <v>10324</v>
      </c>
      <c r="J379" s="5" t="str">
        <f t="shared" si="36"/>
        <v>IC.NA.010713</v>
      </c>
      <c r="K379" s="1" t="s">
        <v>12175</v>
      </c>
      <c r="L379" t="str">
        <f t="shared" si="35"/>
        <v>Allergy</v>
      </c>
      <c r="M379" s="6" t="str">
        <f t="shared" si="37"/>
        <v>PI.IC.NA.010713.01</v>
      </c>
      <c r="N379" s="6"/>
      <c r="O379" s="6" t="str">
        <f t="shared" si="38"/>
        <v>PH.IC.NA.010713.01</v>
      </c>
      <c r="Q379" s="6" t="str">
        <f t="shared" si="39"/>
        <v>CL.IC.NA.010713.01</v>
      </c>
    </row>
    <row r="380" spans="1:17" ht="15">
      <c r="A380" t="s">
        <v>6881</v>
      </c>
      <c r="C380" s="1" t="s">
        <v>12175</v>
      </c>
      <c r="E380" s="1" t="s">
        <v>6317</v>
      </c>
      <c r="F380" t="s">
        <v>6553</v>
      </c>
      <c r="G380" t="s">
        <v>10478</v>
      </c>
      <c r="H380" s="11" t="s">
        <v>12102</v>
      </c>
      <c r="I380" t="s">
        <v>12437</v>
      </c>
      <c r="J380" s="5" t="str">
        <f t="shared" si="36"/>
        <v>IC.NA.010714</v>
      </c>
      <c r="K380" s="1" t="s">
        <v>12175</v>
      </c>
      <c r="L380" t="str">
        <f t="shared" si="35"/>
        <v>Other: specify</v>
      </c>
      <c r="M380" s="6" t="str">
        <f t="shared" si="37"/>
        <v>PI.IC.NA.010714.01</v>
      </c>
      <c r="N380" s="6"/>
      <c r="O380" s="6" t="str">
        <f t="shared" si="38"/>
        <v>PH.IC.NA.010714.01</v>
      </c>
      <c r="Q380" s="6" t="str">
        <f t="shared" si="39"/>
        <v>CL.IC.NA.010714.01</v>
      </c>
    </row>
    <row r="381" spans="1:17" ht="15">
      <c r="A381" t="s">
        <v>6881</v>
      </c>
      <c r="C381" s="1" t="s">
        <v>12175</v>
      </c>
      <c r="D381" t="s">
        <v>682</v>
      </c>
      <c r="E381" s="1" t="s">
        <v>6317</v>
      </c>
      <c r="F381" t="s">
        <v>6554</v>
      </c>
      <c r="G381" t="s">
        <v>6555</v>
      </c>
      <c r="H381" s="11" t="s">
        <v>11559</v>
      </c>
      <c r="I381" t="s">
        <v>8128</v>
      </c>
      <c r="J381" s="5" t="str">
        <f t="shared" si="36"/>
        <v>IC.NA.010715</v>
      </c>
      <c r="K381" s="1" t="s">
        <v>12175</v>
      </c>
      <c r="L381" t="str">
        <f t="shared" si="35"/>
        <v>Cervical: describe</v>
      </c>
      <c r="M381" s="6" t="str">
        <f t="shared" si="37"/>
        <v>PI.IC.NA.010715.01</v>
      </c>
      <c r="N381" s="6"/>
      <c r="O381" s="6" t="str">
        <f t="shared" si="38"/>
        <v>PH.IC.NA.010715.01</v>
      </c>
      <c r="Q381" s="6" t="str">
        <f t="shared" si="39"/>
        <v>CL.IC.NA.010715.01</v>
      </c>
    </row>
    <row r="382" spans="1:17" ht="15">
      <c r="A382" t="s">
        <v>6881</v>
      </c>
      <c r="C382" s="1" t="s">
        <v>12175</v>
      </c>
      <c r="E382" s="1" t="s">
        <v>6317</v>
      </c>
      <c r="F382" t="s">
        <v>6554</v>
      </c>
      <c r="G382" t="s">
        <v>6556</v>
      </c>
      <c r="H382" s="11" t="s">
        <v>11560</v>
      </c>
      <c r="I382" t="s">
        <v>6947</v>
      </c>
      <c r="J382" s="5" t="str">
        <f t="shared" si="36"/>
        <v>IC.NA.010716</v>
      </c>
      <c r="K382" s="1" t="s">
        <v>12175</v>
      </c>
      <c r="L382" t="str">
        <f t="shared" si="35"/>
        <v>Thoracic: describe</v>
      </c>
      <c r="M382" s="6" t="str">
        <f t="shared" si="37"/>
        <v>PI.IC.NA.010716.01</v>
      </c>
      <c r="N382" s="6"/>
      <c r="O382" s="6" t="str">
        <f t="shared" si="38"/>
        <v>PH.IC.NA.010716.01</v>
      </c>
      <c r="Q382" s="6" t="str">
        <f t="shared" si="39"/>
        <v>CL.IC.NA.010716.01</v>
      </c>
    </row>
    <row r="383" spans="1:17" ht="15">
      <c r="A383" t="s">
        <v>6881</v>
      </c>
      <c r="C383" s="1" t="s">
        <v>12175</v>
      </c>
      <c r="E383" s="1" t="s">
        <v>6317</v>
      </c>
      <c r="F383" t="s">
        <v>6554</v>
      </c>
      <c r="G383" t="s">
        <v>6557</v>
      </c>
      <c r="H383" s="11" t="s">
        <v>11561</v>
      </c>
      <c r="I383" t="s">
        <v>9226</v>
      </c>
      <c r="J383" s="5" t="str">
        <f t="shared" si="36"/>
        <v>IC.NA.010717</v>
      </c>
      <c r="K383" s="1" t="s">
        <v>12175</v>
      </c>
      <c r="L383" t="str">
        <f t="shared" si="35"/>
        <v>Lumbar: describe</v>
      </c>
      <c r="M383" s="6" t="str">
        <f t="shared" si="37"/>
        <v>PI.IC.NA.010717.01</v>
      </c>
      <c r="N383" s="6"/>
      <c r="O383" s="6" t="str">
        <f t="shared" si="38"/>
        <v>PH.IC.NA.010717.01</v>
      </c>
      <c r="Q383" s="6" t="str">
        <f t="shared" si="39"/>
        <v>CL.IC.NA.010717.01</v>
      </c>
    </row>
    <row r="384" spans="1:17" ht="15">
      <c r="A384" t="s">
        <v>6881</v>
      </c>
      <c r="C384" s="1" t="s">
        <v>12175</v>
      </c>
      <c r="E384" s="1" t="s">
        <v>6317</v>
      </c>
      <c r="F384" t="s">
        <v>6554</v>
      </c>
      <c r="G384" t="s">
        <v>6558</v>
      </c>
      <c r="H384" s="11" t="s">
        <v>12060</v>
      </c>
      <c r="I384" t="s">
        <v>11745</v>
      </c>
      <c r="J384" s="5" t="str">
        <f t="shared" si="36"/>
        <v>IC.NA.010718</v>
      </c>
      <c r="K384" s="1" t="s">
        <v>12175</v>
      </c>
      <c r="L384" t="str">
        <f t="shared" si="35"/>
        <v>Sacral: describe</v>
      </c>
      <c r="M384" s="6" t="str">
        <f t="shared" si="37"/>
        <v>PI.IC.NA.010718.01</v>
      </c>
      <c r="N384" s="6"/>
      <c r="O384" s="6" t="str">
        <f t="shared" si="38"/>
        <v>PH.IC.NA.010718.01</v>
      </c>
      <c r="Q384" s="6" t="str">
        <f t="shared" si="39"/>
        <v>CL.IC.NA.010718.01</v>
      </c>
    </row>
    <row r="385" spans="1:17" ht="15">
      <c r="A385" t="s">
        <v>6881</v>
      </c>
      <c r="C385" s="1" t="s">
        <v>12175</v>
      </c>
      <c r="E385" s="1" t="s">
        <v>6317</v>
      </c>
      <c r="F385" t="s">
        <v>6554</v>
      </c>
      <c r="G385" t="s">
        <v>6559</v>
      </c>
      <c r="H385" s="11" t="s">
        <v>11913</v>
      </c>
      <c r="I385" t="s">
        <v>6559</v>
      </c>
      <c r="J385" s="5" t="str">
        <f t="shared" si="36"/>
        <v>IC.NA.010719</v>
      </c>
      <c r="K385" s="1" t="s">
        <v>12175</v>
      </c>
      <c r="L385" t="str">
        <f t="shared" si="35"/>
        <v>Complete</v>
      </c>
      <c r="M385" s="6" t="str">
        <f t="shared" si="37"/>
        <v>PI.IC.NA.010719.01</v>
      </c>
      <c r="N385" s="6"/>
      <c r="O385" s="6" t="str">
        <f t="shared" si="38"/>
        <v>PH.IC.NA.010719.01</v>
      </c>
      <c r="Q385" s="6" t="str">
        <f t="shared" si="39"/>
        <v>CL.IC.NA.010719.01</v>
      </c>
    </row>
    <row r="386" spans="1:17" ht="15">
      <c r="A386" t="s">
        <v>6881</v>
      </c>
      <c r="C386" s="1" t="s">
        <v>12175</v>
      </c>
      <c r="E386" s="1" t="s">
        <v>6317</v>
      </c>
      <c r="F386" t="s">
        <v>6554</v>
      </c>
      <c r="G386" t="s">
        <v>6560</v>
      </c>
      <c r="H386" s="11" t="s">
        <v>11906</v>
      </c>
      <c r="I386" t="s">
        <v>6560</v>
      </c>
      <c r="J386" s="5" t="str">
        <f t="shared" si="36"/>
        <v>IC.NA.010720</v>
      </c>
      <c r="K386" s="1" t="s">
        <v>12175</v>
      </c>
      <c r="L386" t="str">
        <f t="shared" si="35"/>
        <v>Incomplete</v>
      </c>
      <c r="M386" s="6" t="str">
        <f t="shared" si="37"/>
        <v>PI.IC.NA.010720.01</v>
      </c>
      <c r="N386" s="6"/>
      <c r="O386" s="6" t="str">
        <f t="shared" si="38"/>
        <v>PH.IC.NA.010720.01</v>
      </c>
      <c r="Q386" s="6" t="str">
        <f t="shared" si="39"/>
        <v>CL.IC.NA.010720.01</v>
      </c>
    </row>
    <row r="387" spans="1:17" ht="15">
      <c r="A387" t="s">
        <v>6881</v>
      </c>
      <c r="C387" s="1" t="s">
        <v>12175</v>
      </c>
      <c r="D387" t="s">
        <v>683</v>
      </c>
      <c r="E387" s="1" t="s">
        <v>6317</v>
      </c>
      <c r="F387" t="s">
        <v>6561</v>
      </c>
      <c r="G387" t="s">
        <v>6540</v>
      </c>
      <c r="H387" s="11" t="s">
        <v>10704</v>
      </c>
      <c r="I387" t="s">
        <v>6541</v>
      </c>
      <c r="J387" s="5" t="str">
        <f t="shared" si="36"/>
        <v>IC.NA.010721</v>
      </c>
      <c r="K387" s="1" t="s">
        <v>12175</v>
      </c>
      <c r="L387" t="str">
        <f t="shared" si="35"/>
        <v>States quit less than 12months</v>
      </c>
      <c r="M387" s="6" t="str">
        <f t="shared" si="37"/>
        <v>PI.IC.NA.010721.01</v>
      </c>
      <c r="N387" s="6"/>
      <c r="O387" s="6" t="str">
        <f t="shared" si="38"/>
        <v>PH.IC.NA.010721.01</v>
      </c>
      <c r="Q387" s="6" t="str">
        <f t="shared" si="39"/>
        <v>CL.IC.NA.010721.01</v>
      </c>
    </row>
    <row r="388" spans="1:17" ht="15">
      <c r="A388" t="s">
        <v>6881</v>
      </c>
      <c r="C388" s="1" t="s">
        <v>12175</v>
      </c>
      <c r="E388" s="1" t="s">
        <v>6317</v>
      </c>
      <c r="F388" t="s">
        <v>6561</v>
      </c>
      <c r="G388" t="s">
        <v>6542</v>
      </c>
      <c r="H388" s="11" t="s">
        <v>10705</v>
      </c>
      <c r="I388" t="s">
        <v>6379</v>
      </c>
      <c r="J388" s="5" t="str">
        <f t="shared" si="36"/>
        <v>IC.NA.010722</v>
      </c>
      <c r="K388" s="1" t="s">
        <v>12175</v>
      </c>
      <c r="L388" t="str">
        <f t="shared" si="35"/>
        <v>Quit 12 month to 7 years ago</v>
      </c>
      <c r="M388" s="6" t="str">
        <f t="shared" si="37"/>
        <v>PI.IC.NA.010722.01</v>
      </c>
      <c r="N388" s="6"/>
      <c r="O388" s="6" t="str">
        <f t="shared" si="38"/>
        <v>PH.IC.NA.010722.01</v>
      </c>
      <c r="Q388" s="6" t="str">
        <f t="shared" si="39"/>
        <v>CL.IC.NA.010722.01</v>
      </c>
    </row>
    <row r="389" spans="1:17" ht="15">
      <c r="A389" t="s">
        <v>6881</v>
      </c>
      <c r="C389" s="1" t="s">
        <v>12175</v>
      </c>
      <c r="E389" s="1" t="s">
        <v>6317</v>
      </c>
      <c r="F389" t="s">
        <v>6561</v>
      </c>
      <c r="G389" t="s">
        <v>6380</v>
      </c>
      <c r="H389" s="11" t="s">
        <v>10706</v>
      </c>
      <c r="I389" t="s">
        <v>6381</v>
      </c>
      <c r="J389" s="5" t="str">
        <f t="shared" si="36"/>
        <v>IC.NA.010723</v>
      </c>
      <c r="K389" s="1" t="s">
        <v>12175</v>
      </c>
      <c r="L389" t="str">
        <f t="shared" si="35"/>
        <v>Quit more than 7 years ago</v>
      </c>
      <c r="M389" s="6" t="str">
        <f t="shared" si="37"/>
        <v>PI.IC.NA.010723.01</v>
      </c>
      <c r="N389" s="6"/>
      <c r="O389" s="6" t="str">
        <f t="shared" si="38"/>
        <v>PH.IC.NA.010723.01</v>
      </c>
      <c r="Q389" s="6" t="str">
        <f t="shared" si="39"/>
        <v>CL.IC.NA.010723.01</v>
      </c>
    </row>
    <row r="390" spans="1:17" ht="15">
      <c r="A390" t="s">
        <v>6881</v>
      </c>
      <c r="C390" s="1" t="s">
        <v>12175</v>
      </c>
      <c r="D390" t="s">
        <v>684</v>
      </c>
      <c r="E390" s="1" t="s">
        <v>6317</v>
      </c>
      <c r="F390" t="s">
        <v>6382</v>
      </c>
      <c r="G390" t="s">
        <v>6383</v>
      </c>
      <c r="H390" s="11" t="s">
        <v>10707</v>
      </c>
      <c r="I390" t="s">
        <v>6384</v>
      </c>
      <c r="J390" s="5" t="str">
        <f t="shared" si="36"/>
        <v>IC.NA.010724</v>
      </c>
      <c r="K390" s="1" t="s">
        <v>12175</v>
      </c>
      <c r="L390" t="str">
        <f t="shared" si="35"/>
        <v>Lifetime non-tobacco user</v>
      </c>
      <c r="M390" s="6" t="str">
        <f t="shared" si="37"/>
        <v>PI.IC.NA.010724.01</v>
      </c>
      <c r="N390" s="6"/>
      <c r="O390" s="6" t="str">
        <f t="shared" si="38"/>
        <v>PH.IC.NA.010724.01</v>
      </c>
      <c r="Q390" s="6" t="str">
        <f t="shared" si="39"/>
        <v>CL.IC.NA.010724.01</v>
      </c>
    </row>
    <row r="391" spans="1:17" ht="15">
      <c r="A391" t="s">
        <v>6881</v>
      </c>
      <c r="C391" s="1" t="s">
        <v>12175</v>
      </c>
      <c r="E391" s="1" t="s">
        <v>6317</v>
      </c>
      <c r="F391" t="s">
        <v>6382</v>
      </c>
      <c r="G391" t="s">
        <v>6385</v>
      </c>
      <c r="H391" s="11" t="s">
        <v>10708</v>
      </c>
      <c r="I391" t="s">
        <v>6386</v>
      </c>
      <c r="J391" s="5" t="str">
        <f t="shared" si="36"/>
        <v>IC.NA.010725</v>
      </c>
      <c r="K391" s="1" t="s">
        <v>12175</v>
      </c>
      <c r="L391" t="str">
        <f t="shared" ref="L391:L440" si="40">G391</f>
        <v>Former tobacco user, quit</v>
      </c>
      <c r="M391" s="6" t="str">
        <f t="shared" si="37"/>
        <v>PI.IC.NA.010725.01</v>
      </c>
      <c r="N391" s="6"/>
      <c r="O391" s="6" t="str">
        <f t="shared" si="38"/>
        <v>PH.IC.NA.010725.01</v>
      </c>
      <c r="Q391" s="6" t="str">
        <f t="shared" si="39"/>
        <v>CL.IC.NA.010725.01</v>
      </c>
    </row>
    <row r="392" spans="1:17" ht="15">
      <c r="A392" t="s">
        <v>6881</v>
      </c>
      <c r="C392" s="1" t="s">
        <v>12175</v>
      </c>
      <c r="E392" s="1" t="s">
        <v>6317</v>
      </c>
      <c r="F392" t="s">
        <v>6382</v>
      </c>
      <c r="G392" t="s">
        <v>6390</v>
      </c>
      <c r="H392" s="11" t="s">
        <v>10709</v>
      </c>
      <c r="I392" t="s">
        <v>6391</v>
      </c>
      <c r="J392" s="5" t="str">
        <f t="shared" si="36"/>
        <v>IC.NA.010726</v>
      </c>
      <c r="K392" s="1" t="s">
        <v>12175</v>
      </c>
      <c r="L392" t="str">
        <f t="shared" si="40"/>
        <v>Current tobacco user</v>
      </c>
      <c r="M392" s="6" t="str">
        <f t="shared" si="37"/>
        <v>PI.IC.NA.010726.01</v>
      </c>
      <c r="N392" s="6"/>
      <c r="O392" s="6" t="str">
        <f t="shared" si="38"/>
        <v>PH.IC.NA.010726.01</v>
      </c>
      <c r="Q392" s="6" t="str">
        <f t="shared" si="39"/>
        <v>CL.IC.NA.010726.01</v>
      </c>
    </row>
    <row r="393" spans="1:17" ht="15">
      <c r="A393" t="s">
        <v>6881</v>
      </c>
      <c r="C393" s="1" t="s">
        <v>12175</v>
      </c>
      <c r="E393" s="1" t="s">
        <v>6317</v>
      </c>
      <c r="F393" t="s">
        <v>6382</v>
      </c>
      <c r="G393" t="s">
        <v>6392</v>
      </c>
      <c r="H393" s="11" t="s">
        <v>9143</v>
      </c>
      <c r="I393" t="s">
        <v>6393</v>
      </c>
      <c r="J393" s="5" t="str">
        <f t="shared" si="36"/>
        <v>IC.NA.010727</v>
      </c>
      <c r="K393" s="1" t="s">
        <v>12175</v>
      </c>
      <c r="L393" t="str">
        <f t="shared" si="40"/>
        <v>Declines to answer</v>
      </c>
      <c r="M393" s="6" t="str">
        <f t="shared" si="37"/>
        <v>PI.IC.NA.010727.01</v>
      </c>
      <c r="N393" s="6"/>
      <c r="O393" s="6" t="str">
        <f t="shared" si="38"/>
        <v>PH.IC.NA.010727.01</v>
      </c>
      <c r="Q393" s="6" t="str">
        <f t="shared" si="39"/>
        <v>CL.IC.NA.010727.01</v>
      </c>
    </row>
    <row r="394" spans="1:17" ht="15">
      <c r="A394" t="s">
        <v>6881</v>
      </c>
      <c r="C394" s="1" t="s">
        <v>12175</v>
      </c>
      <c r="D394" t="s">
        <v>685</v>
      </c>
      <c r="E394" s="1" t="s">
        <v>6317</v>
      </c>
      <c r="F394" t="s">
        <v>6394</v>
      </c>
      <c r="G394" t="s">
        <v>6395</v>
      </c>
      <c r="H394" s="11" t="s">
        <v>9144</v>
      </c>
      <c r="I394" t="s">
        <v>6396</v>
      </c>
      <c r="J394" s="5" t="str">
        <f t="shared" si="36"/>
        <v>IC.NA.010728</v>
      </c>
      <c r="K394" s="1" t="s">
        <v>12175</v>
      </c>
      <c r="L394" t="str">
        <f t="shared" si="40"/>
        <v>Description</v>
      </c>
      <c r="M394" s="6" t="str">
        <f t="shared" si="37"/>
        <v>PI.IC.NA.010728.01</v>
      </c>
      <c r="N394" s="6"/>
      <c r="O394" s="6" t="str">
        <f t="shared" si="38"/>
        <v>PH.IC.NA.010728.01</v>
      </c>
      <c r="Q394" s="6" t="str">
        <f t="shared" si="39"/>
        <v>CL.IC.NA.010728.01</v>
      </c>
    </row>
    <row r="395" spans="1:17" ht="15">
      <c r="A395" t="s">
        <v>6881</v>
      </c>
      <c r="C395" s="1" t="s">
        <v>12175</v>
      </c>
      <c r="E395" s="1" t="s">
        <v>6317</v>
      </c>
      <c r="F395" t="s">
        <v>6394</v>
      </c>
      <c r="G395" t="s">
        <v>7333</v>
      </c>
      <c r="H395" s="11" t="s">
        <v>7532</v>
      </c>
      <c r="I395" t="s">
        <v>6926</v>
      </c>
      <c r="J395" s="5" t="str">
        <f t="shared" si="36"/>
        <v>IC.NA.010729</v>
      </c>
      <c r="K395" s="1" t="s">
        <v>12175</v>
      </c>
      <c r="L395" t="str">
        <f t="shared" si="40"/>
        <v>DISPOSITION</v>
      </c>
      <c r="M395" s="6" t="str">
        <f t="shared" si="37"/>
        <v>PI.IC.NA.010729.01</v>
      </c>
      <c r="N395" s="6"/>
      <c r="O395" s="6" t="str">
        <f t="shared" si="38"/>
        <v>PH.IC.NA.010729.01</v>
      </c>
      <c r="Q395" s="6" t="str">
        <f t="shared" si="39"/>
        <v>CL.IC.NA.010729.01</v>
      </c>
    </row>
    <row r="396" spans="1:17" ht="15">
      <c r="A396" t="s">
        <v>6881</v>
      </c>
      <c r="C396" s="1" t="s">
        <v>12175</v>
      </c>
      <c r="E396" s="1" t="s">
        <v>6317</v>
      </c>
      <c r="F396" t="s">
        <v>6394</v>
      </c>
      <c r="G396" t="s">
        <v>6927</v>
      </c>
      <c r="H396" s="11" t="s">
        <v>6872</v>
      </c>
      <c r="I396" t="s">
        <v>6929</v>
      </c>
      <c r="J396" s="5" t="str">
        <f t="shared" si="36"/>
        <v>IC.NA.010730</v>
      </c>
      <c r="K396" s="1" t="s">
        <v>12175</v>
      </c>
      <c r="L396" t="str">
        <f t="shared" si="40"/>
        <v>Sent to secure location</v>
      </c>
      <c r="M396" s="6" t="str">
        <f t="shared" si="37"/>
        <v>PI.IC.NA.010730.01</v>
      </c>
      <c r="N396" s="6"/>
      <c r="O396" s="6" t="str">
        <f t="shared" si="38"/>
        <v>PH.IC.NA.010730.01</v>
      </c>
      <c r="Q396" s="6" t="str">
        <f t="shared" si="39"/>
        <v>CL.IC.NA.010730.01</v>
      </c>
    </row>
    <row r="397" spans="1:17" ht="15">
      <c r="A397" t="s">
        <v>6881</v>
      </c>
      <c r="C397" s="1" t="s">
        <v>12175</v>
      </c>
      <c r="E397" s="1" t="s">
        <v>6317</v>
      </c>
      <c r="F397" t="s">
        <v>6394</v>
      </c>
      <c r="G397" t="s">
        <v>7007</v>
      </c>
      <c r="H397" s="11" t="s">
        <v>6874</v>
      </c>
      <c r="I397" t="s">
        <v>6932</v>
      </c>
      <c r="J397" s="5" t="str">
        <f t="shared" si="36"/>
        <v>IC.NA.010731</v>
      </c>
      <c r="K397" s="1" t="s">
        <v>12175</v>
      </c>
      <c r="L397" t="str">
        <f t="shared" si="40"/>
        <v>Kept at bedside per pt</v>
      </c>
      <c r="M397" s="6" t="str">
        <f t="shared" si="37"/>
        <v>PI.IC.NA.010731.01</v>
      </c>
      <c r="N397" s="6"/>
      <c r="O397" s="6" t="str">
        <f t="shared" si="38"/>
        <v>PH.IC.NA.010731.01</v>
      </c>
      <c r="Q397" s="6" t="str">
        <f t="shared" si="39"/>
        <v>CL.IC.NA.010731.01</v>
      </c>
    </row>
    <row r="398" spans="1:17" ht="15">
      <c r="A398" t="s">
        <v>6881</v>
      </c>
      <c r="C398" s="1" t="s">
        <v>12175</v>
      </c>
      <c r="E398" s="1" t="s">
        <v>6317</v>
      </c>
      <c r="F398" t="s">
        <v>6394</v>
      </c>
      <c r="G398" t="s">
        <v>6994</v>
      </c>
      <c r="H398" s="11" t="s">
        <v>7411</v>
      </c>
      <c r="I398" t="s">
        <v>6921</v>
      </c>
      <c r="J398" s="5" t="str">
        <f t="shared" si="36"/>
        <v>IC.NA.010732</v>
      </c>
      <c r="K398" s="1" t="s">
        <v>12175</v>
      </c>
      <c r="L398" t="str">
        <f t="shared" si="40"/>
        <v>Sent home with: specify</v>
      </c>
      <c r="M398" s="6" t="str">
        <f t="shared" si="37"/>
        <v>PI.IC.NA.010732.01</v>
      </c>
      <c r="N398" s="6"/>
      <c r="O398" s="6" t="str">
        <f t="shared" si="38"/>
        <v>PH.IC.NA.010732.01</v>
      </c>
      <c r="Q398" s="6" t="str">
        <f t="shared" si="39"/>
        <v>CL.IC.NA.010732.01</v>
      </c>
    </row>
    <row r="399" spans="1:17" ht="15">
      <c r="A399" t="s">
        <v>6881</v>
      </c>
      <c r="C399" s="1" t="s">
        <v>12175</v>
      </c>
      <c r="D399" t="s">
        <v>803</v>
      </c>
      <c r="E399" s="1" t="s">
        <v>6317</v>
      </c>
      <c r="F399" t="s">
        <v>6397</v>
      </c>
      <c r="G399" t="s">
        <v>6959</v>
      </c>
      <c r="H399" s="11" t="s">
        <v>7414</v>
      </c>
      <c r="I399" t="s">
        <v>11177</v>
      </c>
      <c r="J399" s="5" t="str">
        <f t="shared" si="36"/>
        <v>IC.NA.010733</v>
      </c>
      <c r="K399" s="1" t="s">
        <v>12175</v>
      </c>
      <c r="L399" t="str">
        <f t="shared" si="40"/>
        <v>Yellow metal</v>
      </c>
      <c r="M399" s="6" t="str">
        <f t="shared" si="37"/>
        <v>PI.IC.NA.010733.01</v>
      </c>
      <c r="N399" s="6"/>
      <c r="O399" s="6" t="str">
        <f t="shared" si="38"/>
        <v>PH.IC.NA.010733.01</v>
      </c>
      <c r="Q399" s="6" t="str">
        <f t="shared" si="39"/>
        <v>CL.IC.NA.010733.01</v>
      </c>
    </row>
    <row r="400" spans="1:17" ht="15">
      <c r="A400" t="s">
        <v>6881</v>
      </c>
      <c r="C400" s="1" t="s">
        <v>12175</v>
      </c>
      <c r="E400" s="1" t="s">
        <v>6317</v>
      </c>
      <c r="F400" t="s">
        <v>6397</v>
      </c>
      <c r="G400" t="s">
        <v>6961</v>
      </c>
      <c r="H400" s="11" t="s">
        <v>7417</v>
      </c>
      <c r="I400" t="s">
        <v>10145</v>
      </c>
      <c r="J400" s="5" t="str">
        <f t="shared" si="36"/>
        <v>IC.NA.010734</v>
      </c>
      <c r="K400" s="1" t="s">
        <v>12175</v>
      </c>
      <c r="L400" t="str">
        <f t="shared" si="40"/>
        <v>White metal</v>
      </c>
      <c r="M400" s="6" t="str">
        <f t="shared" si="37"/>
        <v>PI.IC.NA.010734.01</v>
      </c>
      <c r="N400" s="6"/>
      <c r="O400" s="6" t="str">
        <f t="shared" si="38"/>
        <v>PH.IC.NA.010734.01</v>
      </c>
      <c r="Q400" s="6" t="str">
        <f t="shared" si="39"/>
        <v>CL.IC.NA.010734.01</v>
      </c>
    </row>
    <row r="401" spans="1:25" ht="15">
      <c r="A401" t="s">
        <v>6881</v>
      </c>
      <c r="C401" s="1" t="s">
        <v>12175</v>
      </c>
      <c r="E401" s="1" t="s">
        <v>6317</v>
      </c>
      <c r="F401" t="s">
        <v>6397</v>
      </c>
      <c r="G401" t="s">
        <v>6716</v>
      </c>
      <c r="H401" s="11" t="s">
        <v>7255</v>
      </c>
      <c r="I401" t="s">
        <v>7138</v>
      </c>
      <c r="J401" s="5" t="str">
        <f t="shared" si="36"/>
        <v>IC.NA.010735</v>
      </c>
      <c r="K401" s="1" t="s">
        <v>12175</v>
      </c>
      <c r="L401" t="str">
        <f t="shared" si="40"/>
        <v>Stone color: specify</v>
      </c>
      <c r="M401" s="6" t="str">
        <f t="shared" si="37"/>
        <v>PI.IC.NA.010735.01</v>
      </c>
      <c r="N401" s="6"/>
      <c r="O401" s="6" t="str">
        <f t="shared" si="38"/>
        <v>PH.IC.NA.010735.01</v>
      </c>
      <c r="Q401" s="6" t="str">
        <f t="shared" si="39"/>
        <v>CL.IC.NA.010735.01</v>
      </c>
    </row>
    <row r="402" spans="1:25" ht="15">
      <c r="A402" t="s">
        <v>6881</v>
      </c>
      <c r="C402" s="1" t="s">
        <v>12175</v>
      </c>
      <c r="E402" s="1" t="s">
        <v>6317</v>
      </c>
      <c r="F402" t="s">
        <v>6397</v>
      </c>
      <c r="G402" t="s">
        <v>6398</v>
      </c>
      <c r="H402" s="11" t="s">
        <v>7257</v>
      </c>
      <c r="I402" t="s">
        <v>10635</v>
      </c>
      <c r="J402" s="5" t="str">
        <f t="shared" si="36"/>
        <v>IC.NA.010736</v>
      </c>
      <c r="K402" s="1" t="s">
        <v>12175</v>
      </c>
      <c r="L402" t="str">
        <f t="shared" si="40"/>
        <v>Black band</v>
      </c>
      <c r="M402" s="6" t="str">
        <f t="shared" si="37"/>
        <v>PI.IC.NA.010736.01</v>
      </c>
      <c r="N402" s="6"/>
      <c r="O402" s="6" t="str">
        <f t="shared" si="38"/>
        <v>PH.IC.NA.010736.01</v>
      </c>
      <c r="Q402" s="6" t="str">
        <f t="shared" si="39"/>
        <v>CL.IC.NA.010736.01</v>
      </c>
    </row>
    <row r="403" spans="1:25" ht="15">
      <c r="A403" t="s">
        <v>6881</v>
      </c>
      <c r="C403" s="1" t="s">
        <v>12175</v>
      </c>
      <c r="E403" s="1" t="s">
        <v>6317</v>
      </c>
      <c r="F403" t="s">
        <v>6397</v>
      </c>
      <c r="G403" t="s">
        <v>6399</v>
      </c>
      <c r="H403" s="11" t="s">
        <v>7101</v>
      </c>
      <c r="I403" t="s">
        <v>10384</v>
      </c>
      <c r="J403" s="5" t="str">
        <f t="shared" si="36"/>
        <v>IC.NA.010737</v>
      </c>
      <c r="K403" s="1" t="s">
        <v>12175</v>
      </c>
      <c r="L403" t="str">
        <f t="shared" si="40"/>
        <v>Brown band</v>
      </c>
      <c r="M403" s="6" t="str">
        <f t="shared" si="37"/>
        <v>PI.IC.NA.010737.01</v>
      </c>
      <c r="N403" s="6"/>
      <c r="O403" s="6" t="str">
        <f t="shared" si="38"/>
        <v>PH.IC.NA.010737.01</v>
      </c>
      <c r="Q403" s="6" t="str">
        <f t="shared" si="39"/>
        <v>CL.IC.NA.010737.01</v>
      </c>
    </row>
    <row r="404" spans="1:25" ht="15">
      <c r="A404" t="s">
        <v>6881</v>
      </c>
      <c r="C404" s="1" t="s">
        <v>12175</v>
      </c>
      <c r="E404" s="1" t="s">
        <v>6317</v>
      </c>
      <c r="F404" t="s">
        <v>6397</v>
      </c>
      <c r="G404" t="s">
        <v>7377</v>
      </c>
      <c r="H404" s="11" t="s">
        <v>7103</v>
      </c>
      <c r="I404" t="s">
        <v>12437</v>
      </c>
      <c r="J404" s="5" t="str">
        <f t="shared" si="36"/>
        <v>IC.NA.010738</v>
      </c>
      <c r="K404" s="1" t="s">
        <v>12175</v>
      </c>
      <c r="L404" t="str">
        <f t="shared" si="40"/>
        <v>Other: describe</v>
      </c>
      <c r="M404" s="6" t="str">
        <f t="shared" si="37"/>
        <v>PI.IC.NA.010738.01</v>
      </c>
      <c r="N404" s="6"/>
      <c r="O404" s="6" t="str">
        <f t="shared" si="38"/>
        <v>PH.IC.NA.010738.01</v>
      </c>
      <c r="Q404" s="6" t="str">
        <f t="shared" si="39"/>
        <v>CL.IC.NA.010738.01</v>
      </c>
    </row>
    <row r="405" spans="1:25" ht="15">
      <c r="A405" t="s">
        <v>6881</v>
      </c>
      <c r="C405" s="1" t="s">
        <v>12175</v>
      </c>
      <c r="E405" s="1" t="s">
        <v>6317</v>
      </c>
      <c r="F405" t="s">
        <v>6397</v>
      </c>
      <c r="G405" t="s">
        <v>7333</v>
      </c>
      <c r="H405" s="11" t="s">
        <v>7105</v>
      </c>
      <c r="I405" t="s">
        <v>6926</v>
      </c>
      <c r="J405" s="5" t="str">
        <f t="shared" si="36"/>
        <v>IC.NA.010739</v>
      </c>
      <c r="K405" s="1" t="s">
        <v>12175</v>
      </c>
      <c r="L405" t="str">
        <f t="shared" si="40"/>
        <v>DISPOSITION</v>
      </c>
      <c r="M405" s="6" t="str">
        <f t="shared" si="37"/>
        <v>PI.IC.NA.010739.01</v>
      </c>
      <c r="N405" s="6"/>
      <c r="O405" s="6" t="str">
        <f t="shared" si="38"/>
        <v>PH.IC.NA.010739.01</v>
      </c>
      <c r="Q405" s="6" t="str">
        <f t="shared" si="39"/>
        <v>CL.IC.NA.010739.01</v>
      </c>
    </row>
    <row r="406" spans="1:25" ht="15">
      <c r="A406" t="s">
        <v>6881</v>
      </c>
      <c r="C406" s="1" t="s">
        <v>12175</v>
      </c>
      <c r="E406" s="1" t="s">
        <v>6317</v>
      </c>
      <c r="F406" t="s">
        <v>6397</v>
      </c>
      <c r="G406" t="s">
        <v>6927</v>
      </c>
      <c r="H406" s="11" t="s">
        <v>7107</v>
      </c>
      <c r="I406" t="s">
        <v>6929</v>
      </c>
      <c r="J406" s="5" t="str">
        <f t="shared" si="36"/>
        <v>IC.NA.010740</v>
      </c>
      <c r="K406" s="1" t="s">
        <v>12175</v>
      </c>
      <c r="L406" t="str">
        <f t="shared" si="40"/>
        <v>Sent to secure location</v>
      </c>
      <c r="M406" s="6" t="str">
        <f t="shared" si="37"/>
        <v>PI.IC.NA.010740.01</v>
      </c>
      <c r="N406" s="6"/>
      <c r="O406" s="6" t="str">
        <f t="shared" si="38"/>
        <v>PH.IC.NA.010740.01</v>
      </c>
      <c r="Q406" s="6" t="str">
        <f t="shared" si="39"/>
        <v>CL.IC.NA.010740.01</v>
      </c>
    </row>
    <row r="407" spans="1:25" ht="15">
      <c r="A407" t="s">
        <v>6881</v>
      </c>
      <c r="C407" s="1" t="s">
        <v>12175</v>
      </c>
      <c r="E407" s="1" t="s">
        <v>6317</v>
      </c>
      <c r="F407" t="s">
        <v>6397</v>
      </c>
      <c r="G407" t="s">
        <v>6994</v>
      </c>
      <c r="H407" s="11" t="s">
        <v>7110</v>
      </c>
      <c r="I407" t="s">
        <v>6921</v>
      </c>
      <c r="J407" s="5" t="str">
        <f t="shared" si="36"/>
        <v>IC.NA.010741</v>
      </c>
      <c r="K407" s="1" t="s">
        <v>12175</v>
      </c>
      <c r="L407" t="str">
        <f t="shared" si="40"/>
        <v>Sent home with: specify</v>
      </c>
      <c r="M407" s="6" t="str">
        <f t="shared" si="37"/>
        <v>PI.IC.NA.010741.01</v>
      </c>
      <c r="N407" s="6"/>
      <c r="O407" s="6" t="str">
        <f t="shared" si="38"/>
        <v>PH.IC.NA.010741.01</v>
      </c>
      <c r="Q407" s="6" t="str">
        <f t="shared" si="39"/>
        <v>CL.IC.NA.010741.01</v>
      </c>
    </row>
    <row r="408" spans="1:25" ht="15">
      <c r="A408" t="s">
        <v>6881</v>
      </c>
      <c r="C408" s="1" t="s">
        <v>12175</v>
      </c>
      <c r="E408" s="1" t="s">
        <v>6317</v>
      </c>
      <c r="F408" t="s">
        <v>6397</v>
      </c>
      <c r="G408" t="s">
        <v>7007</v>
      </c>
      <c r="H408" s="11" t="s">
        <v>7111</v>
      </c>
      <c r="I408" t="s">
        <v>6932</v>
      </c>
      <c r="J408" s="5" t="str">
        <f t="shared" si="36"/>
        <v>IC.NA.010742</v>
      </c>
      <c r="K408" s="1" t="s">
        <v>12175</v>
      </c>
      <c r="L408" t="str">
        <f t="shared" si="40"/>
        <v>Kept at bedside per pt</v>
      </c>
      <c r="M408" s="6" t="str">
        <f t="shared" si="37"/>
        <v>PI.IC.NA.010742.01</v>
      </c>
      <c r="N408" s="6"/>
      <c r="O408" s="6" t="str">
        <f t="shared" si="38"/>
        <v>PH.IC.NA.010742.01</v>
      </c>
      <c r="Q408" s="6" t="str">
        <f t="shared" si="39"/>
        <v>CL.IC.NA.010742.01</v>
      </c>
    </row>
    <row r="409" spans="1:25" ht="15">
      <c r="A409" t="s">
        <v>6881</v>
      </c>
      <c r="C409" s="1" t="s">
        <v>12175</v>
      </c>
      <c r="D409" t="s">
        <v>804</v>
      </c>
      <c r="E409" s="1" t="s">
        <v>6317</v>
      </c>
      <c r="F409" t="s">
        <v>6400</v>
      </c>
      <c r="G409" t="s">
        <v>4761</v>
      </c>
      <c r="H409" s="11" t="s">
        <v>2841</v>
      </c>
      <c r="I409" t="s">
        <v>4761</v>
      </c>
      <c r="J409" s="5" t="str">
        <f t="shared" si="36"/>
        <v>IC.NA.010743</v>
      </c>
      <c r="K409" s="1" t="s">
        <v>12175</v>
      </c>
      <c r="L409" t="str">
        <f t="shared" si="40"/>
        <v>None</v>
      </c>
      <c r="M409" s="6" t="str">
        <f t="shared" si="37"/>
        <v>PI.IC.NA.010743.01</v>
      </c>
      <c r="N409" s="6"/>
      <c r="O409" s="6" t="str">
        <f t="shared" si="38"/>
        <v>PH.IC.NA.010743.01</v>
      </c>
      <c r="Q409" s="6" t="str">
        <f t="shared" si="39"/>
        <v>CL.IC.NA.010743.01</v>
      </c>
      <c r="R409" t="s">
        <v>12465</v>
      </c>
      <c r="S409">
        <v>853</v>
      </c>
    </row>
    <row r="410" spans="1:25" ht="15">
      <c r="A410" t="s">
        <v>6881</v>
      </c>
      <c r="C410" s="1" t="s">
        <v>2379</v>
      </c>
      <c r="E410" s="1" t="s">
        <v>6317</v>
      </c>
      <c r="F410" t="s">
        <v>6400</v>
      </c>
      <c r="G410" t="s">
        <v>6401</v>
      </c>
      <c r="H410" s="11" t="s">
        <v>6957</v>
      </c>
      <c r="I410" t="s">
        <v>6401</v>
      </c>
      <c r="J410" s="5" t="str">
        <f t="shared" si="36"/>
        <v>IC.NA.010744</v>
      </c>
      <c r="K410" s="1" t="s">
        <v>12175</v>
      </c>
      <c r="L410" t="str">
        <f t="shared" si="40"/>
        <v>Yes</v>
      </c>
      <c r="M410" s="6" t="str">
        <f t="shared" si="37"/>
        <v>PI.IC.NA.010744.01</v>
      </c>
      <c r="N410" s="6"/>
      <c r="O410" s="6" t="str">
        <f t="shared" si="38"/>
        <v>PH.IC.NA.010744.01</v>
      </c>
      <c r="Q410" s="6" t="str">
        <f t="shared" si="39"/>
        <v>CL.IC.NA.010744.01</v>
      </c>
      <c r="R410" t="s">
        <v>4415</v>
      </c>
      <c r="S410">
        <v>853</v>
      </c>
    </row>
    <row r="411" spans="1:25" ht="15">
      <c r="A411" t="s">
        <v>6881</v>
      </c>
      <c r="C411" s="1" t="s">
        <v>12080</v>
      </c>
      <c r="E411" s="1" t="s">
        <v>6317</v>
      </c>
      <c r="F411" t="s">
        <v>6400</v>
      </c>
      <c r="G411" t="s">
        <v>6567</v>
      </c>
      <c r="H411" s="11" t="s">
        <v>6960</v>
      </c>
      <c r="I411" t="s">
        <v>6567</v>
      </c>
      <c r="J411" s="5" t="str">
        <f>CONCATENATE("IC.NA.",C411,E411,H411)</f>
        <v>IC.NA.010745</v>
      </c>
      <c r="K411" s="1" t="s">
        <v>12080</v>
      </c>
      <c r="L411" t="str">
        <f>G411</f>
        <v>Other: specify</v>
      </c>
      <c r="M411" s="6" t="str">
        <f>CONCATENATE("PI.",J411,".",K411)</f>
        <v>PI.IC.NA.010745.01</v>
      </c>
      <c r="N411" s="6"/>
      <c r="O411" s="6" t="str">
        <f>CONCATENATE("PH.",J411,".",K411)</f>
        <v>PH.IC.NA.010745.01</v>
      </c>
      <c r="Q411" s="6" t="str">
        <f>CONCATENATE("CL.",J411,".",K411)</f>
        <v>CL.IC.NA.010745.01</v>
      </c>
      <c r="R411" t="s">
        <v>12465</v>
      </c>
      <c r="S411">
        <v>853</v>
      </c>
    </row>
    <row r="412" spans="1:25" ht="15">
      <c r="A412" t="s">
        <v>6881</v>
      </c>
      <c r="C412" s="1" t="s">
        <v>12080</v>
      </c>
      <c r="D412" t="s">
        <v>805</v>
      </c>
      <c r="E412" s="1" t="s">
        <v>6317</v>
      </c>
      <c r="F412" t="s">
        <v>2219</v>
      </c>
      <c r="G412" t="s">
        <v>2220</v>
      </c>
      <c r="H412" s="11" t="s">
        <v>2223</v>
      </c>
      <c r="J412" s="5" t="str">
        <f>CONCATENATE("IC.NA.",C412,E412,H412)</f>
        <v>IC.NA.010746</v>
      </c>
      <c r="K412" s="1" t="s">
        <v>12080</v>
      </c>
      <c r="L412" t="str">
        <f>G412</f>
        <v>None Reported</v>
      </c>
      <c r="M412" s="6" t="str">
        <f>CONCATENATE("PI.",J412,".",K412)</f>
        <v>PI.IC.NA.010746.01</v>
      </c>
      <c r="N412" s="6"/>
      <c r="O412" s="6" t="str">
        <f>CONCATENATE("PH.",J412,".",K412)</f>
        <v>PH.IC.NA.010746.01</v>
      </c>
      <c r="Q412" s="6" t="str">
        <f>CONCATENATE("CL.",J412,".",K412)</f>
        <v>CL.IC.NA.010746.01</v>
      </c>
      <c r="X412" t="s">
        <v>2336</v>
      </c>
      <c r="Y412">
        <v>1076</v>
      </c>
    </row>
    <row r="413" spans="1:25" ht="15">
      <c r="A413" t="s">
        <v>6881</v>
      </c>
      <c r="C413" s="1" t="s">
        <v>12080</v>
      </c>
      <c r="E413" s="1" t="s">
        <v>6317</v>
      </c>
      <c r="F413" t="s">
        <v>2219</v>
      </c>
      <c r="G413" t="s">
        <v>2221</v>
      </c>
      <c r="H413" s="11" t="s">
        <v>2224</v>
      </c>
      <c r="J413" s="5" t="str">
        <f>CONCATENATE("IC.NA.",C413,E413,H413)</f>
        <v>IC.NA.010747</v>
      </c>
      <c r="K413" s="1" t="s">
        <v>12080</v>
      </c>
      <c r="L413" t="str">
        <f>G413</f>
        <v>Alcoholism</v>
      </c>
      <c r="M413" s="6" t="str">
        <f>CONCATENATE("PI.",J413,".",K413)</f>
        <v>PI.IC.NA.010747.01</v>
      </c>
      <c r="N413" s="6"/>
      <c r="O413" s="6" t="str">
        <f>CONCATENATE("PH.",J413,".",K413)</f>
        <v>PH.IC.NA.010747.01</v>
      </c>
      <c r="Q413" s="6" t="str">
        <f>CONCATENATE("CL.",J413,".",K413)</f>
        <v>CL.IC.NA.010747.01</v>
      </c>
      <c r="X413" t="s">
        <v>2336</v>
      </c>
      <c r="Y413">
        <v>1076</v>
      </c>
    </row>
    <row r="414" spans="1:25" ht="15">
      <c r="A414" t="s">
        <v>6881</v>
      </c>
      <c r="C414" s="1" t="s">
        <v>12080</v>
      </c>
      <c r="E414" s="1" t="s">
        <v>6317</v>
      </c>
      <c r="F414" t="s">
        <v>2219</v>
      </c>
      <c r="G414" t="s">
        <v>2222</v>
      </c>
      <c r="H414" s="11" t="s">
        <v>2225</v>
      </c>
      <c r="J414" s="5" t="str">
        <f>CONCATENATE("IC.NA.",C414,E414,H414)</f>
        <v>IC.NA.010748</v>
      </c>
      <c r="K414" s="1" t="s">
        <v>12080</v>
      </c>
      <c r="L414" t="str">
        <f>G414</f>
        <v>Treatment for mental health problems</v>
      </c>
      <c r="M414" s="6" t="str">
        <f>CONCATENATE("PI.",J414,".",K414)</f>
        <v>PI.IC.NA.010748.01</v>
      </c>
      <c r="N414" s="6"/>
      <c r="O414" s="6" t="str">
        <f>CONCATENATE("PH.",J414,".",K414)</f>
        <v>PH.IC.NA.010748.01</v>
      </c>
      <c r="Q414" s="6" t="str">
        <f>CONCATENATE("CL.",J414,".",K414)</f>
        <v>CL.IC.NA.010748.01</v>
      </c>
      <c r="X414" t="s">
        <v>2336</v>
      </c>
      <c r="Y414">
        <v>1076</v>
      </c>
    </row>
    <row r="415" spans="1:25" s="45" customFormat="1" ht="15">
      <c r="A415" s="45" t="s">
        <v>6881</v>
      </c>
      <c r="C415" s="40" t="s">
        <v>87</v>
      </c>
      <c r="E415" s="40" t="s">
        <v>6317</v>
      </c>
      <c r="F415" s="45" t="s">
        <v>2219</v>
      </c>
      <c r="G415" s="45" t="s">
        <v>2226</v>
      </c>
      <c r="H415" s="42" t="s">
        <v>931</v>
      </c>
      <c r="J415" s="37" t="str">
        <f>CONCATENATE("IC.NA.",C415,E415,H415)</f>
        <v>IC.NA.010749</v>
      </c>
      <c r="K415" s="40" t="s">
        <v>87</v>
      </c>
      <c r="L415" s="45" t="str">
        <f>G415</f>
        <v>Depression</v>
      </c>
      <c r="M415" s="44" t="str">
        <f>CONCATENATE("PI.",J415,".",K415)</f>
        <v>PI.IC.NA.010749.01</v>
      </c>
      <c r="N415" s="44"/>
      <c r="O415" s="44" t="str">
        <f>CONCATENATE("PH.",J415,".",K415)</f>
        <v>PH.IC.NA.010749.01</v>
      </c>
      <c r="Q415" s="44" t="str">
        <f>CONCATENATE("CL.",J415,".",K415)</f>
        <v>CL.IC.NA.010749.01</v>
      </c>
      <c r="X415" s="45" t="s">
        <v>2336</v>
      </c>
      <c r="Y415" s="45">
        <v>1076</v>
      </c>
    </row>
    <row r="416" spans="1:25" ht="15">
      <c r="A416" t="s">
        <v>6881</v>
      </c>
      <c r="B416" t="s">
        <v>6568</v>
      </c>
      <c r="C416" s="1" t="s">
        <v>12430</v>
      </c>
      <c r="D416" t="s">
        <v>6569</v>
      </c>
      <c r="E416" s="1" t="s">
        <v>12175</v>
      </c>
      <c r="F416" t="s">
        <v>6569</v>
      </c>
      <c r="G416" s="1" t="s">
        <v>6570</v>
      </c>
      <c r="H416" s="11" t="s">
        <v>11848</v>
      </c>
      <c r="I416" s="1" t="s">
        <v>6570</v>
      </c>
      <c r="J416" s="5" t="str">
        <f t="shared" si="36"/>
        <v>IC.NA.020101</v>
      </c>
      <c r="K416" s="1" t="s">
        <v>2379</v>
      </c>
      <c r="L416" t="str">
        <f t="shared" si="40"/>
        <v>Neck brace</v>
      </c>
      <c r="M416" s="6" t="str">
        <f t="shared" si="37"/>
        <v>PI.IC.NA.020101.01</v>
      </c>
      <c r="N416" s="6"/>
      <c r="O416" s="6" t="str">
        <f t="shared" si="38"/>
        <v>PH.IC.NA.020101.01</v>
      </c>
      <c r="Q416" s="6" t="str">
        <f t="shared" si="39"/>
        <v>CL.IC.NA.020101.01</v>
      </c>
      <c r="R416" t="s">
        <v>12465</v>
      </c>
      <c r="S416">
        <v>853</v>
      </c>
    </row>
    <row r="417" spans="1:25" ht="15">
      <c r="A417" t="s">
        <v>6881</v>
      </c>
      <c r="C417" s="1" t="s">
        <v>4192</v>
      </c>
      <c r="E417" s="1" t="s">
        <v>2379</v>
      </c>
      <c r="F417" t="s">
        <v>6569</v>
      </c>
      <c r="G417" t="s">
        <v>6989</v>
      </c>
      <c r="H417" s="11" t="s">
        <v>4192</v>
      </c>
      <c r="I417" t="s">
        <v>6989</v>
      </c>
      <c r="J417" s="5" t="str">
        <f t="shared" si="36"/>
        <v>IC.NA.020102</v>
      </c>
      <c r="K417" s="1" t="s">
        <v>2379</v>
      </c>
      <c r="L417" t="str">
        <f t="shared" si="40"/>
        <v>Back Brace</v>
      </c>
      <c r="M417" s="6" t="str">
        <f t="shared" si="37"/>
        <v>PI.IC.NA.020102.01</v>
      </c>
      <c r="N417" s="6"/>
      <c r="O417" s="6" t="str">
        <f t="shared" si="38"/>
        <v>PH.IC.NA.020102.01</v>
      </c>
      <c r="Q417" s="6" t="str">
        <f t="shared" si="39"/>
        <v>CL.IC.NA.020102.01</v>
      </c>
      <c r="R417" t="s">
        <v>12465</v>
      </c>
      <c r="S417">
        <v>853</v>
      </c>
    </row>
    <row r="418" spans="1:25" ht="15">
      <c r="A418" t="s">
        <v>6881</v>
      </c>
      <c r="C418" s="1" t="s">
        <v>4192</v>
      </c>
      <c r="E418" s="1" t="s">
        <v>2379</v>
      </c>
      <c r="F418" t="s">
        <v>6569</v>
      </c>
      <c r="G418" t="s">
        <v>6990</v>
      </c>
      <c r="H418" s="11" t="s">
        <v>3812</v>
      </c>
      <c r="I418" t="s">
        <v>6990</v>
      </c>
      <c r="J418" s="5" t="str">
        <f t="shared" si="36"/>
        <v>IC.NA.020103</v>
      </c>
      <c r="K418" s="1" t="s">
        <v>2379</v>
      </c>
      <c r="L418" t="str">
        <f t="shared" si="40"/>
        <v>Arm Brace</v>
      </c>
      <c r="M418" s="6" t="str">
        <f t="shared" si="37"/>
        <v>PI.IC.NA.020103.01</v>
      </c>
      <c r="N418" s="6"/>
      <c r="O418" s="6" t="str">
        <f t="shared" si="38"/>
        <v>PH.IC.NA.020103.01</v>
      </c>
      <c r="Q418" s="6" t="str">
        <f t="shared" si="39"/>
        <v>CL.IC.NA.020103.01</v>
      </c>
      <c r="R418" t="s">
        <v>12465</v>
      </c>
      <c r="S418">
        <v>853</v>
      </c>
    </row>
    <row r="419" spans="1:25" ht="15">
      <c r="A419" t="s">
        <v>6881</v>
      </c>
      <c r="C419" s="1" t="s">
        <v>4192</v>
      </c>
      <c r="D419" t="s">
        <v>6991</v>
      </c>
      <c r="E419" s="1" t="s">
        <v>4192</v>
      </c>
      <c r="F419" t="s">
        <v>6991</v>
      </c>
      <c r="G419" t="s">
        <v>6992</v>
      </c>
      <c r="H419" s="11" t="s">
        <v>2379</v>
      </c>
      <c r="I419" t="s">
        <v>6992</v>
      </c>
      <c r="J419" s="5" t="str">
        <f t="shared" si="36"/>
        <v>IC.NA.020201</v>
      </c>
      <c r="K419" s="1" t="s">
        <v>2379</v>
      </c>
      <c r="L419" t="str">
        <f t="shared" si="40"/>
        <v>Hearing Aid Left</v>
      </c>
      <c r="M419" s="6" t="str">
        <f t="shared" si="37"/>
        <v>PI.IC.NA.020201.01</v>
      </c>
      <c r="N419" s="6"/>
      <c r="O419" s="6" t="str">
        <f t="shared" si="38"/>
        <v>PH.IC.NA.020201.01</v>
      </c>
      <c r="Q419" s="6" t="str">
        <f t="shared" si="39"/>
        <v>CL.IC.NA.020201.01</v>
      </c>
      <c r="R419" t="s">
        <v>4415</v>
      </c>
      <c r="S419">
        <v>853</v>
      </c>
    </row>
    <row r="420" spans="1:25" ht="15">
      <c r="A420" t="s">
        <v>6881</v>
      </c>
      <c r="C420" s="1" t="s">
        <v>12182</v>
      </c>
      <c r="E420" s="1" t="s">
        <v>12182</v>
      </c>
      <c r="F420" t="s">
        <v>6991</v>
      </c>
      <c r="G420" t="s">
        <v>6993</v>
      </c>
      <c r="H420" s="11" t="s">
        <v>12182</v>
      </c>
      <c r="I420" t="s">
        <v>6993</v>
      </c>
      <c r="J420" s="5" t="str">
        <f t="shared" si="36"/>
        <v>IC.NA.020202</v>
      </c>
      <c r="K420" s="1" t="s">
        <v>2379</v>
      </c>
      <c r="L420" t="str">
        <f t="shared" si="40"/>
        <v>Hearing Aid Right</v>
      </c>
      <c r="M420" s="6" t="str">
        <f t="shared" si="37"/>
        <v>PI.IC.NA.020202.01</v>
      </c>
      <c r="N420" s="6"/>
      <c r="O420" s="6" t="str">
        <f t="shared" si="38"/>
        <v>PH.IC.NA.020202.01</v>
      </c>
      <c r="Q420" s="6" t="str">
        <f t="shared" si="39"/>
        <v>CL.IC.NA.020202.01</v>
      </c>
      <c r="R420" t="s">
        <v>4415</v>
      </c>
      <c r="S420">
        <v>853</v>
      </c>
    </row>
    <row r="421" spans="1:25" ht="15">
      <c r="A421" t="s">
        <v>6881</v>
      </c>
      <c r="C421" s="1" t="s">
        <v>12182</v>
      </c>
      <c r="E421" s="1" t="s">
        <v>12182</v>
      </c>
      <c r="F421" t="s">
        <v>6991</v>
      </c>
      <c r="G421" t="s">
        <v>6626</v>
      </c>
      <c r="H421" s="11" t="s">
        <v>12592</v>
      </c>
      <c r="I421" t="s">
        <v>6626</v>
      </c>
      <c r="J421" s="5" t="str">
        <f t="shared" si="36"/>
        <v>IC.NA.020203</v>
      </c>
      <c r="K421" s="1" t="s">
        <v>12175</v>
      </c>
      <c r="L421" t="str">
        <f t="shared" si="40"/>
        <v>Hearing Aid Bilateral</v>
      </c>
      <c r="M421" s="6" t="str">
        <f t="shared" si="37"/>
        <v>PI.IC.NA.020203.01</v>
      </c>
      <c r="N421" s="6"/>
      <c r="O421" s="6" t="str">
        <f t="shared" si="38"/>
        <v>PH.IC.NA.020203.01</v>
      </c>
      <c r="Q421" s="6" t="str">
        <f t="shared" si="39"/>
        <v>CL.IC.NA.020203.01</v>
      </c>
      <c r="R421" t="s">
        <v>4415</v>
      </c>
      <c r="S421">
        <v>853</v>
      </c>
    </row>
    <row r="422" spans="1:25" ht="15">
      <c r="A422" t="s">
        <v>6881</v>
      </c>
      <c r="C422" s="1" t="s">
        <v>12182</v>
      </c>
      <c r="E422" s="1" t="s">
        <v>12182</v>
      </c>
      <c r="F422" t="s">
        <v>6991</v>
      </c>
      <c r="G422" t="s">
        <v>6627</v>
      </c>
      <c r="H422" s="11" t="s">
        <v>12594</v>
      </c>
      <c r="I422" t="s">
        <v>6627</v>
      </c>
      <c r="J422" s="5" t="str">
        <f t="shared" si="36"/>
        <v>IC.NA.020204</v>
      </c>
      <c r="K422" s="1" t="s">
        <v>12175</v>
      </c>
      <c r="L422" t="str">
        <f t="shared" si="40"/>
        <v>Hearing Aid Sent Home</v>
      </c>
      <c r="M422" s="6" t="str">
        <f t="shared" si="37"/>
        <v>PI.IC.NA.020204.01</v>
      </c>
      <c r="N422" s="6"/>
      <c r="O422" s="6" t="str">
        <f t="shared" si="38"/>
        <v>PH.IC.NA.020204.01</v>
      </c>
      <c r="Q422" s="6" t="str">
        <f t="shared" si="39"/>
        <v>CL.IC.NA.020204.01</v>
      </c>
      <c r="R422" t="s">
        <v>4415</v>
      </c>
      <c r="S422">
        <v>853</v>
      </c>
    </row>
    <row r="423" spans="1:25" ht="15">
      <c r="A423" t="s">
        <v>6881</v>
      </c>
      <c r="C423" s="1" t="s">
        <v>12079</v>
      </c>
      <c r="E423" s="1" t="s">
        <v>12079</v>
      </c>
      <c r="F423" t="s">
        <v>6991</v>
      </c>
      <c r="G423" t="s">
        <v>8842</v>
      </c>
      <c r="H423" s="11" t="s">
        <v>6291</v>
      </c>
      <c r="I423" t="s">
        <v>8842</v>
      </c>
      <c r="J423" s="5" t="str">
        <f>CONCATENATE("IC.NA.",C423,E423,H423)</f>
        <v>IC.NA.020205</v>
      </c>
      <c r="K423" s="1" t="s">
        <v>2379</v>
      </c>
      <c r="L423" t="str">
        <f>G423</f>
        <v>Other</v>
      </c>
      <c r="M423" s="6" t="str">
        <f>CONCATENATE("PI.",J423,".",K423)</f>
        <v>PI.IC.NA.020205.01</v>
      </c>
      <c r="N423" s="6"/>
      <c r="O423" s="6" t="str">
        <f>CONCATENATE("PH.",J423,".",K423)</f>
        <v>PH.IC.NA.020205.01</v>
      </c>
      <c r="Q423" s="6" t="str">
        <f>CONCATENATE("CL.",J423,".",K423)</f>
        <v>CL.IC.NA.020205.01</v>
      </c>
    </row>
    <row r="424" spans="1:25" ht="15">
      <c r="A424" t="s">
        <v>6881</v>
      </c>
      <c r="B424" t="s">
        <v>2227</v>
      </c>
      <c r="C424" s="1" t="s">
        <v>2228</v>
      </c>
      <c r="D424" t="s">
        <v>2229</v>
      </c>
      <c r="E424" s="24" t="s">
        <v>2067</v>
      </c>
      <c r="F424" t="s">
        <v>2230</v>
      </c>
      <c r="G424" t="s">
        <v>2113</v>
      </c>
      <c r="H424" s="25" t="s">
        <v>2206</v>
      </c>
      <c r="J424" s="5" t="str">
        <f t="shared" si="36"/>
        <v>IC.NA.030101</v>
      </c>
      <c r="K424" s="1" t="s">
        <v>2379</v>
      </c>
      <c r="L424" t="str">
        <f t="shared" si="40"/>
        <v>Patient Reports Verbal Abuse</v>
      </c>
      <c r="M424" s="6" t="str">
        <f t="shared" si="37"/>
        <v>PI.IC.NA.030101.01</v>
      </c>
      <c r="N424" s="6"/>
      <c r="O424" s="6" t="str">
        <f t="shared" si="38"/>
        <v>PH.IC.NA.030101.01</v>
      </c>
      <c r="Q424" s="6" t="str">
        <f t="shared" si="39"/>
        <v>CL.IC.NA.030101.01</v>
      </c>
      <c r="X424" t="s">
        <v>2336</v>
      </c>
      <c r="Y424">
        <v>1080</v>
      </c>
    </row>
    <row r="425" spans="1:25" ht="15">
      <c r="A425" t="s">
        <v>6881</v>
      </c>
      <c r="C425" s="1" t="s">
        <v>2228</v>
      </c>
      <c r="E425" s="24" t="s">
        <v>2067</v>
      </c>
      <c r="F425" t="s">
        <v>2230</v>
      </c>
      <c r="G425" t="s">
        <v>2009</v>
      </c>
      <c r="H425" s="24" t="s">
        <v>1934</v>
      </c>
      <c r="J425" s="5" t="str">
        <f t="shared" ref="J425:J440" si="41">CONCATENATE("IC.NA.",C425,E425,H425)</f>
        <v>IC.NA.030102</v>
      </c>
      <c r="K425" s="1" t="s">
        <v>2379</v>
      </c>
      <c r="L425" t="str">
        <f t="shared" si="40"/>
        <v>Patient denies verbal abuse</v>
      </c>
      <c r="M425" s="6" t="str">
        <f t="shared" ref="M425:M440" si="42">CONCATENATE("PI.",J425,".",K425)</f>
        <v>PI.IC.NA.030102.01</v>
      </c>
      <c r="N425" s="6"/>
      <c r="O425" s="6" t="str">
        <f t="shared" ref="O425:O440" si="43">CONCATENATE("PH.",J425,".",K425)</f>
        <v>PH.IC.NA.030102.01</v>
      </c>
      <c r="Q425" s="6" t="str">
        <f t="shared" ref="Q425:Q440" si="44">CONCATENATE("CL.",J425,".",K425)</f>
        <v>CL.IC.NA.030102.01</v>
      </c>
      <c r="X425" t="s">
        <v>2336</v>
      </c>
      <c r="Y425">
        <v>1080</v>
      </c>
    </row>
    <row r="426" spans="1:25" ht="15">
      <c r="A426" t="s">
        <v>6881</v>
      </c>
      <c r="C426" s="1" t="s">
        <v>2228</v>
      </c>
      <c r="E426" s="24" t="s">
        <v>2067</v>
      </c>
      <c r="F426" t="s">
        <v>2230</v>
      </c>
      <c r="G426" t="s">
        <v>2116</v>
      </c>
      <c r="H426" s="24" t="s">
        <v>1935</v>
      </c>
      <c r="J426" s="5" t="str">
        <f t="shared" si="41"/>
        <v>IC.NA.030103</v>
      </c>
      <c r="K426" s="1" t="s">
        <v>2379</v>
      </c>
      <c r="L426" t="str">
        <f t="shared" si="40"/>
        <v>Patient declines to answer</v>
      </c>
      <c r="M426" s="6" t="str">
        <f t="shared" si="42"/>
        <v>PI.IC.NA.030103.01</v>
      </c>
      <c r="N426" s="6"/>
      <c r="O426" s="6" t="str">
        <f t="shared" si="43"/>
        <v>PH.IC.NA.030103.01</v>
      </c>
      <c r="Q426" s="6" t="str">
        <f t="shared" si="44"/>
        <v>CL.IC.NA.030103.01</v>
      </c>
      <c r="X426" t="s">
        <v>2336</v>
      </c>
      <c r="Y426">
        <v>1080</v>
      </c>
    </row>
    <row r="427" spans="1:25" ht="15">
      <c r="A427" t="s">
        <v>6881</v>
      </c>
      <c r="C427" s="1" t="s">
        <v>2228</v>
      </c>
      <c r="D427" t="s">
        <v>2117</v>
      </c>
      <c r="E427" s="24" t="s">
        <v>2083</v>
      </c>
      <c r="F427" t="s">
        <v>2117</v>
      </c>
      <c r="G427" t="s">
        <v>2118</v>
      </c>
      <c r="H427" s="24" t="s">
        <v>1936</v>
      </c>
      <c r="J427" s="5" t="str">
        <f t="shared" si="41"/>
        <v>IC.NA.030201</v>
      </c>
      <c r="K427" s="1" t="s">
        <v>2379</v>
      </c>
      <c r="L427" t="str">
        <f t="shared" si="40"/>
        <v>Patient reports financial abuse</v>
      </c>
      <c r="M427" s="6" t="str">
        <f t="shared" si="42"/>
        <v>PI.IC.NA.030201.01</v>
      </c>
      <c r="N427" s="6"/>
      <c r="O427" s="6" t="str">
        <f t="shared" si="43"/>
        <v>PH.IC.NA.030201.01</v>
      </c>
      <c r="Q427" s="6" t="str">
        <f t="shared" si="44"/>
        <v>CL.IC.NA.030201.01</v>
      </c>
      <c r="X427" t="s">
        <v>2336</v>
      </c>
      <c r="Y427">
        <v>1080</v>
      </c>
    </row>
    <row r="428" spans="1:25" ht="15">
      <c r="A428" t="s">
        <v>6881</v>
      </c>
      <c r="C428" s="1" t="s">
        <v>2228</v>
      </c>
      <c r="E428" s="24" t="s">
        <v>2083</v>
      </c>
      <c r="F428" t="s">
        <v>2117</v>
      </c>
      <c r="G428" t="s">
        <v>2119</v>
      </c>
      <c r="H428" s="24" t="s">
        <v>2083</v>
      </c>
      <c r="J428" s="5" t="str">
        <f t="shared" si="41"/>
        <v>IC.NA.030202</v>
      </c>
      <c r="K428" s="1" t="s">
        <v>2379</v>
      </c>
      <c r="L428" t="str">
        <f t="shared" si="40"/>
        <v>Patient denies financial abuse</v>
      </c>
      <c r="M428" s="6" t="str">
        <f t="shared" si="42"/>
        <v>PI.IC.NA.030202.01</v>
      </c>
      <c r="N428" s="6"/>
      <c r="O428" s="6" t="str">
        <f t="shared" si="43"/>
        <v>PH.IC.NA.030202.01</v>
      </c>
      <c r="Q428" s="6" t="str">
        <f t="shared" si="44"/>
        <v>CL.IC.NA.030202.01</v>
      </c>
      <c r="X428" t="s">
        <v>2336</v>
      </c>
      <c r="Y428">
        <v>1080</v>
      </c>
    </row>
    <row r="429" spans="1:25" ht="15">
      <c r="A429" t="s">
        <v>6881</v>
      </c>
      <c r="C429" s="1" t="s">
        <v>2228</v>
      </c>
      <c r="E429" s="24" t="s">
        <v>2083</v>
      </c>
      <c r="F429" t="s">
        <v>2117</v>
      </c>
      <c r="G429" t="s">
        <v>1988</v>
      </c>
      <c r="H429" s="24" t="s">
        <v>1935</v>
      </c>
      <c r="J429" s="5" t="str">
        <f t="shared" si="41"/>
        <v>IC.NA.030203</v>
      </c>
      <c r="K429" s="1" t="s">
        <v>2379</v>
      </c>
      <c r="L429" t="str">
        <f t="shared" si="40"/>
        <v>Patient declines to answer</v>
      </c>
      <c r="M429" s="6" t="str">
        <f t="shared" si="42"/>
        <v>PI.IC.NA.030203.01</v>
      </c>
      <c r="N429" s="6"/>
      <c r="O429" s="6" t="str">
        <f t="shared" si="43"/>
        <v>PH.IC.NA.030203.01</v>
      </c>
      <c r="Q429" s="6" t="str">
        <f t="shared" si="44"/>
        <v>CL.IC.NA.030203.01</v>
      </c>
      <c r="X429" t="s">
        <v>2336</v>
      </c>
      <c r="Y429">
        <v>1080</v>
      </c>
    </row>
    <row r="430" spans="1:25" ht="15">
      <c r="A430" t="s">
        <v>6881</v>
      </c>
      <c r="C430" s="1" t="s">
        <v>2228</v>
      </c>
      <c r="D430" t="s">
        <v>1983</v>
      </c>
      <c r="E430" s="24" t="s">
        <v>2084</v>
      </c>
      <c r="F430" t="s">
        <v>2085</v>
      </c>
      <c r="G430" t="s">
        <v>2086</v>
      </c>
      <c r="H430" s="24" t="s">
        <v>2029</v>
      </c>
      <c r="J430" s="5" t="str">
        <f t="shared" si="41"/>
        <v>IC.NA.030301</v>
      </c>
      <c r="K430" s="1" t="s">
        <v>2379</v>
      </c>
      <c r="L430" t="str">
        <f t="shared" si="40"/>
        <v>Patient reports rape/sexual abuse</v>
      </c>
      <c r="M430" s="6" t="str">
        <f t="shared" si="42"/>
        <v>PI.IC.NA.030301.01</v>
      </c>
      <c r="N430" s="6"/>
      <c r="O430" s="6" t="str">
        <f t="shared" si="43"/>
        <v>PH.IC.NA.030301.01</v>
      </c>
      <c r="Q430" s="6" t="str">
        <f t="shared" si="44"/>
        <v>CL.IC.NA.030301.01</v>
      </c>
      <c r="X430" t="s">
        <v>2336</v>
      </c>
      <c r="Y430">
        <v>1080</v>
      </c>
    </row>
    <row r="431" spans="1:25" ht="15">
      <c r="A431" t="s">
        <v>6881</v>
      </c>
      <c r="C431" s="1" t="s">
        <v>2228</v>
      </c>
      <c r="E431" s="24" t="s">
        <v>2084</v>
      </c>
      <c r="F431" t="s">
        <v>2085</v>
      </c>
      <c r="G431" t="s">
        <v>2087</v>
      </c>
      <c r="H431" s="24" t="s">
        <v>2083</v>
      </c>
      <c r="J431" s="5" t="str">
        <f t="shared" si="41"/>
        <v>IC.NA.030302</v>
      </c>
      <c r="K431" s="1" t="s">
        <v>2379</v>
      </c>
      <c r="L431" t="str">
        <f t="shared" si="40"/>
        <v>Patient denies rape/sexual abuse</v>
      </c>
      <c r="M431" s="6" t="str">
        <f t="shared" si="42"/>
        <v>PI.IC.NA.030302.01</v>
      </c>
      <c r="N431" s="6"/>
      <c r="O431" s="6" t="str">
        <f t="shared" si="43"/>
        <v>PH.IC.NA.030302.01</v>
      </c>
      <c r="Q431" s="6" t="str">
        <f t="shared" si="44"/>
        <v>CL.IC.NA.030302.01</v>
      </c>
      <c r="X431" t="s">
        <v>2336</v>
      </c>
      <c r="Y431">
        <v>1080</v>
      </c>
    </row>
    <row r="432" spans="1:25" ht="15">
      <c r="A432" t="s">
        <v>6881</v>
      </c>
      <c r="C432" s="1" t="s">
        <v>2228</v>
      </c>
      <c r="E432" s="24" t="s">
        <v>2084</v>
      </c>
      <c r="F432" t="s">
        <v>2085</v>
      </c>
      <c r="G432" t="s">
        <v>2088</v>
      </c>
      <c r="H432" s="24" t="s">
        <v>1935</v>
      </c>
      <c r="J432" s="5" t="str">
        <f t="shared" si="41"/>
        <v>IC.NA.030303</v>
      </c>
      <c r="K432" s="1" t="s">
        <v>2379</v>
      </c>
      <c r="L432" t="str">
        <f t="shared" si="40"/>
        <v>Patient declines to answer</v>
      </c>
      <c r="M432" s="6" t="str">
        <f t="shared" si="42"/>
        <v>PI.IC.NA.030303.01</v>
      </c>
      <c r="N432" s="6"/>
      <c r="O432" s="6" t="str">
        <f t="shared" si="43"/>
        <v>PH.IC.NA.030303.01</v>
      </c>
      <c r="Q432" s="6" t="str">
        <f t="shared" si="44"/>
        <v>CL.IC.NA.030303.01</v>
      </c>
      <c r="X432" t="s">
        <v>2336</v>
      </c>
      <c r="Y432">
        <v>1080</v>
      </c>
    </row>
    <row r="433" spans="1:25" ht="15">
      <c r="A433" t="s">
        <v>6881</v>
      </c>
      <c r="C433" s="1" t="s">
        <v>2228</v>
      </c>
      <c r="D433" t="s">
        <v>2200</v>
      </c>
      <c r="E433" s="24" t="s">
        <v>2201</v>
      </c>
      <c r="F433" t="s">
        <v>2200</v>
      </c>
      <c r="G433" t="s">
        <v>2202</v>
      </c>
      <c r="H433" s="24" t="s">
        <v>1936</v>
      </c>
      <c r="J433" s="5" t="str">
        <f t="shared" si="41"/>
        <v>IC.NA.030401</v>
      </c>
      <c r="K433" s="1" t="s">
        <v>2379</v>
      </c>
      <c r="L433" t="str">
        <f t="shared" si="40"/>
        <v>Patient reports neglect</v>
      </c>
      <c r="M433" s="6" t="str">
        <f t="shared" si="42"/>
        <v>PI.IC.NA.030401.01</v>
      </c>
      <c r="N433" s="6"/>
      <c r="O433" s="6" t="str">
        <f t="shared" si="43"/>
        <v>PH.IC.NA.030401.01</v>
      </c>
      <c r="Q433" s="6" t="str">
        <f t="shared" si="44"/>
        <v>CL.IC.NA.030401.01</v>
      </c>
      <c r="X433" t="s">
        <v>2336</v>
      </c>
      <c r="Y433">
        <v>1080</v>
      </c>
    </row>
    <row r="434" spans="1:25" ht="15">
      <c r="A434" t="s">
        <v>6881</v>
      </c>
      <c r="C434" s="1" t="s">
        <v>2228</v>
      </c>
      <c r="E434" s="24" t="s">
        <v>2201</v>
      </c>
      <c r="F434" t="s">
        <v>2200</v>
      </c>
      <c r="G434" t="s">
        <v>2012</v>
      </c>
      <c r="H434" s="24" t="s">
        <v>2030</v>
      </c>
      <c r="J434" s="5" t="str">
        <f t="shared" si="41"/>
        <v>IC.NA.030402</v>
      </c>
      <c r="K434" s="1" t="s">
        <v>2379</v>
      </c>
      <c r="L434" t="str">
        <f t="shared" si="40"/>
        <v>Patient denies neglect</v>
      </c>
      <c r="M434" s="6" t="str">
        <f t="shared" si="42"/>
        <v>PI.IC.NA.030402.01</v>
      </c>
      <c r="N434" s="6"/>
      <c r="O434" s="6" t="str">
        <f t="shared" si="43"/>
        <v>PH.IC.NA.030402.01</v>
      </c>
      <c r="Q434" s="6" t="str">
        <f t="shared" si="44"/>
        <v>CL.IC.NA.030402.01</v>
      </c>
      <c r="X434" t="s">
        <v>2336</v>
      </c>
      <c r="Y434">
        <v>1080</v>
      </c>
    </row>
    <row r="435" spans="1:25" ht="15">
      <c r="A435" t="s">
        <v>6881</v>
      </c>
      <c r="C435" s="1" t="s">
        <v>2228</v>
      </c>
      <c r="E435" s="24" t="s">
        <v>2201</v>
      </c>
      <c r="F435" t="s">
        <v>2200</v>
      </c>
      <c r="G435" t="s">
        <v>2013</v>
      </c>
      <c r="H435" s="24" t="s">
        <v>2026</v>
      </c>
      <c r="J435" s="5" t="str">
        <f t="shared" si="41"/>
        <v>IC.NA.030403</v>
      </c>
      <c r="K435" s="1" t="s">
        <v>2379</v>
      </c>
      <c r="L435" t="str">
        <f t="shared" si="40"/>
        <v>Patient declines to answer</v>
      </c>
      <c r="M435" s="6" t="str">
        <f t="shared" si="42"/>
        <v>PI.IC.NA.030403.01</v>
      </c>
      <c r="N435" s="6"/>
      <c r="O435" s="6" t="str">
        <f t="shared" si="43"/>
        <v>PH.IC.NA.030403.01</v>
      </c>
      <c r="Q435" s="6" t="str">
        <f t="shared" si="44"/>
        <v>CL.IC.NA.030403.01</v>
      </c>
      <c r="X435" t="s">
        <v>2336</v>
      </c>
      <c r="Y435">
        <v>1080</v>
      </c>
    </row>
    <row r="436" spans="1:25" ht="15">
      <c r="A436" t="s">
        <v>6881</v>
      </c>
      <c r="C436" s="1" t="s">
        <v>2228</v>
      </c>
      <c r="D436" t="s">
        <v>2014</v>
      </c>
      <c r="E436" s="24" t="s">
        <v>2015</v>
      </c>
      <c r="F436" t="s">
        <v>2014</v>
      </c>
      <c r="G436" t="s">
        <v>2016</v>
      </c>
      <c r="H436" s="24" t="s">
        <v>1936</v>
      </c>
      <c r="J436" s="5" t="str">
        <f t="shared" si="41"/>
        <v>IC.NA.030501</v>
      </c>
      <c r="K436" s="1" t="s">
        <v>2379</v>
      </c>
      <c r="L436" t="str">
        <f t="shared" si="40"/>
        <v>Abuse suspected: Verbal: explain</v>
      </c>
      <c r="M436" s="6" t="str">
        <f t="shared" si="42"/>
        <v>PI.IC.NA.030501.01</v>
      </c>
      <c r="N436" s="6"/>
      <c r="O436" s="6" t="str">
        <f t="shared" si="43"/>
        <v>PH.IC.NA.030501.01</v>
      </c>
      <c r="Q436" s="6" t="str">
        <f t="shared" si="44"/>
        <v>CL.IC.NA.030501.01</v>
      </c>
      <c r="X436" t="s">
        <v>2336</v>
      </c>
      <c r="Y436">
        <v>1080</v>
      </c>
    </row>
    <row r="437" spans="1:25" ht="15">
      <c r="A437" t="s">
        <v>6881</v>
      </c>
      <c r="C437" s="1" t="s">
        <v>2228</v>
      </c>
      <c r="E437" s="24" t="s">
        <v>2015</v>
      </c>
      <c r="F437" t="s">
        <v>2014</v>
      </c>
      <c r="G437" t="s">
        <v>2017</v>
      </c>
      <c r="H437" s="24" t="s">
        <v>2083</v>
      </c>
      <c r="J437" s="5" t="str">
        <f t="shared" si="41"/>
        <v>IC.NA.030502</v>
      </c>
      <c r="K437" s="1" t="s">
        <v>2379</v>
      </c>
      <c r="L437" t="str">
        <f t="shared" si="40"/>
        <v>Abuse suspected: Physical: explain</v>
      </c>
      <c r="M437" s="6" t="str">
        <f t="shared" si="42"/>
        <v>PI.IC.NA.030502.01</v>
      </c>
      <c r="N437" s="6"/>
      <c r="O437" s="6" t="str">
        <f t="shared" si="43"/>
        <v>PH.IC.NA.030502.01</v>
      </c>
      <c r="Q437" s="6" t="str">
        <f t="shared" si="44"/>
        <v>CL.IC.NA.030502.01</v>
      </c>
      <c r="X437" t="s">
        <v>2336</v>
      </c>
      <c r="Y437">
        <v>1080</v>
      </c>
    </row>
    <row r="438" spans="1:25" ht="15">
      <c r="A438" t="s">
        <v>6881</v>
      </c>
      <c r="C438" s="1" t="s">
        <v>2228</v>
      </c>
      <c r="E438" s="24" t="s">
        <v>2015</v>
      </c>
      <c r="F438" t="s">
        <v>2014</v>
      </c>
      <c r="G438" t="s">
        <v>2018</v>
      </c>
      <c r="H438" s="24" t="s">
        <v>1935</v>
      </c>
      <c r="J438" s="5" t="str">
        <f t="shared" si="41"/>
        <v>IC.NA.030503</v>
      </c>
      <c r="K438" s="1" t="s">
        <v>2379</v>
      </c>
      <c r="L438" t="str">
        <f t="shared" si="40"/>
        <v>Abuse suspected: Neglect: explain</v>
      </c>
      <c r="M438" s="6" t="str">
        <f t="shared" si="42"/>
        <v>PI.IC.NA.030503.01</v>
      </c>
      <c r="N438" s="6"/>
      <c r="O438" s="6" t="str">
        <f t="shared" si="43"/>
        <v>PH.IC.NA.030503.01</v>
      </c>
      <c r="Q438" s="6" t="str">
        <f t="shared" si="44"/>
        <v>CL.IC.NA.030503.01</v>
      </c>
      <c r="X438" t="s">
        <v>2336</v>
      </c>
      <c r="Y438">
        <v>1080</v>
      </c>
    </row>
    <row r="439" spans="1:25" ht="15">
      <c r="A439" t="s">
        <v>6881</v>
      </c>
      <c r="C439" s="1" t="s">
        <v>2228</v>
      </c>
      <c r="E439" s="24" t="s">
        <v>2015</v>
      </c>
      <c r="F439" t="s">
        <v>2014</v>
      </c>
      <c r="G439" t="s">
        <v>1932</v>
      </c>
      <c r="H439" s="24" t="s">
        <v>2027</v>
      </c>
      <c r="J439" s="5" t="str">
        <f t="shared" si="41"/>
        <v>IC.NA.030504</v>
      </c>
      <c r="K439" s="1" t="s">
        <v>2379</v>
      </c>
      <c r="L439" t="str">
        <f t="shared" si="40"/>
        <v>Abuse suspected: None</v>
      </c>
      <c r="M439" s="6" t="str">
        <f t="shared" si="42"/>
        <v>PI.IC.NA.030504.01</v>
      </c>
      <c r="N439" s="6"/>
      <c r="O439" s="6" t="str">
        <f t="shared" si="43"/>
        <v>PH.IC.NA.030504.01</v>
      </c>
      <c r="Q439" s="6" t="str">
        <f t="shared" si="44"/>
        <v>CL.IC.NA.030504.01</v>
      </c>
      <c r="X439" t="s">
        <v>2336</v>
      </c>
      <c r="Y439">
        <v>1080</v>
      </c>
    </row>
    <row r="440" spans="1:25" ht="15">
      <c r="A440" t="s">
        <v>6881</v>
      </c>
      <c r="C440" s="1" t="s">
        <v>2228</v>
      </c>
      <c r="E440" s="24" t="s">
        <v>2015</v>
      </c>
      <c r="F440" t="s">
        <v>2014</v>
      </c>
      <c r="G440" t="s">
        <v>1933</v>
      </c>
      <c r="H440" s="24" t="s">
        <v>2028</v>
      </c>
      <c r="J440" s="5" t="str">
        <f t="shared" si="41"/>
        <v>IC.NA.030505</v>
      </c>
      <c r="K440" s="1" t="s">
        <v>2379</v>
      </c>
      <c r="L440" t="str">
        <f t="shared" si="40"/>
        <v>Send SW Consult if abuse reported or suspected</v>
      </c>
      <c r="M440" s="6" t="str">
        <f t="shared" si="42"/>
        <v>PI.IC.NA.030505.01</v>
      </c>
      <c r="N440" s="6"/>
      <c r="O440" s="6" t="str">
        <f t="shared" si="43"/>
        <v>PH.IC.NA.030505.01</v>
      </c>
      <c r="Q440" s="6" t="str">
        <f t="shared" si="44"/>
        <v>CL.IC.NA.030505.01</v>
      </c>
      <c r="X440" t="s">
        <v>2336</v>
      </c>
      <c r="Y440">
        <v>1080</v>
      </c>
    </row>
    <row r="441" spans="1:25" ht="15">
      <c r="A441" t="s">
        <v>6881</v>
      </c>
      <c r="B441" t="s">
        <v>12110</v>
      </c>
      <c r="C441" s="1" t="s">
        <v>12111</v>
      </c>
      <c r="D441" t="s">
        <v>12112</v>
      </c>
      <c r="E441" s="24" t="s">
        <v>12113</v>
      </c>
      <c r="F441" t="s">
        <v>12112</v>
      </c>
      <c r="G441" t="s">
        <v>12611</v>
      </c>
      <c r="H441" s="24" t="s">
        <v>1936</v>
      </c>
      <c r="J441" s="5" t="str">
        <f>CONCATENATE("IC.NA.",C441,E441,H441)</f>
        <v>IC.NA.040101</v>
      </c>
      <c r="K441" s="1" t="s">
        <v>2311</v>
      </c>
      <c r="L441" t="str">
        <f>G441</f>
        <v>Have you recently had thoughts about harming self: Yes</v>
      </c>
      <c r="M441" s="6" t="str">
        <f>CONCATENATE("PI.",J441,".",K441)</f>
        <v>PI.IC.NA.040101.01</v>
      </c>
      <c r="N441" s="6"/>
      <c r="O441" s="6" t="str">
        <f>CONCATENATE("PH.",J441,".",K441)</f>
        <v>PH.IC.NA.040101.01</v>
      </c>
      <c r="Q441" s="6" t="str">
        <f>CONCATENATE("CL.",J441,".",K441)</f>
        <v>CL.IC.NA.040101.01</v>
      </c>
      <c r="X441" t="s">
        <v>2336</v>
      </c>
      <c r="Y441">
        <v>1083</v>
      </c>
    </row>
    <row r="442" spans="1:25" ht="15">
      <c r="A442" t="s">
        <v>6881</v>
      </c>
      <c r="C442" s="1" t="s">
        <v>12111</v>
      </c>
      <c r="E442" s="24" t="s">
        <v>12113</v>
      </c>
      <c r="F442" t="s">
        <v>12112</v>
      </c>
      <c r="G442" t="s">
        <v>12476</v>
      </c>
      <c r="H442" s="24" t="s">
        <v>2347</v>
      </c>
      <c r="J442" s="5" t="str">
        <f>CONCATENATE("IC.NA.",C442,E442,H442)</f>
        <v>IC.NA.040102</v>
      </c>
      <c r="K442" s="1" t="s">
        <v>2311</v>
      </c>
      <c r="L442" t="str">
        <f>G442</f>
        <v>Have you recently had thoughts about harming self: No</v>
      </c>
      <c r="M442" s="6" t="str">
        <f>CONCATENATE("PI.",J442,".",K442)</f>
        <v>PI.IC.NA.040102.01</v>
      </c>
      <c r="N442" s="6"/>
      <c r="O442" s="6" t="str">
        <f>CONCATENATE("PH.",J442,".",K442)</f>
        <v>PH.IC.NA.040102.01</v>
      </c>
      <c r="Q442" s="6" t="str">
        <f>CONCATENATE("CL.",J442,".",K442)</f>
        <v>CL.IC.NA.040102.01</v>
      </c>
      <c r="X442" t="s">
        <v>2336</v>
      </c>
      <c r="Y442">
        <v>1083</v>
      </c>
    </row>
    <row r="443" spans="1:25" ht="15">
      <c r="A443" t="s">
        <v>6881</v>
      </c>
      <c r="C443" s="1" t="s">
        <v>12111</v>
      </c>
      <c r="E443" s="24" t="s">
        <v>12113</v>
      </c>
      <c r="F443" t="s">
        <v>12112</v>
      </c>
      <c r="G443" t="s">
        <v>12477</v>
      </c>
      <c r="H443" s="24" t="s">
        <v>1935</v>
      </c>
      <c r="J443" s="5" t="str">
        <f>CONCATENATE("IC.NA.",C443,E443,H443)</f>
        <v>IC.NA.040103</v>
      </c>
      <c r="K443" s="1" t="s">
        <v>2311</v>
      </c>
      <c r="L443" t="str">
        <f>G443</f>
        <v>Have you recently had thoughts about harming self: Declines</v>
      </c>
      <c r="M443" s="6" t="str">
        <f>CONCATENATE("PI.",J443,".",K443)</f>
        <v>PI.IC.NA.040103.01</v>
      </c>
      <c r="N443" s="6"/>
      <c r="O443" s="6" t="str">
        <f>CONCATENATE("PH.",J443,".",K443)</f>
        <v>PH.IC.NA.040103.01</v>
      </c>
      <c r="Q443" s="6" t="str">
        <f>CONCATENATE("CL.",J443,".",K443)</f>
        <v>CL.IC.NA.040103.01</v>
      </c>
      <c r="X443" t="s">
        <v>2336</v>
      </c>
      <c r="Y443">
        <v>1083</v>
      </c>
    </row>
    <row r="444" spans="1:25" ht="15">
      <c r="A444" t="s">
        <v>6881</v>
      </c>
      <c r="C444" s="1" t="s">
        <v>12111</v>
      </c>
      <c r="E444" s="24" t="s">
        <v>12113</v>
      </c>
      <c r="F444" t="s">
        <v>12112</v>
      </c>
      <c r="G444" t="s">
        <v>12478</v>
      </c>
      <c r="H444" s="26" t="s">
        <v>12515</v>
      </c>
      <c r="J444" s="5" t="str">
        <f t="shared" ref="J444:J461" si="45">CONCATENATE("IC.NA.",C444,E444,H444)</f>
        <v>IC.NA.040104</v>
      </c>
      <c r="K444" s="1" t="s">
        <v>2311</v>
      </c>
      <c r="L444" t="str">
        <f t="shared" ref="L444:L461" si="46">G444</f>
        <v>Do you have a plan for how to do this? If yes describe Yes</v>
      </c>
      <c r="M444" s="6" t="str">
        <f t="shared" ref="M444:M461" si="47">CONCATENATE("PI.",J444,".",K444)</f>
        <v>PI.IC.NA.040104.01</v>
      </c>
      <c r="N444" s="6"/>
      <c r="O444" s="6" t="str">
        <f t="shared" ref="O444:O461" si="48">CONCATENATE("PH.",J444,".",K444)</f>
        <v>PH.IC.NA.040104.01</v>
      </c>
      <c r="Q444" s="6" t="str">
        <f t="shared" ref="Q444:Q461" si="49">CONCATENATE("CL.",J444,".",K444)</f>
        <v>CL.IC.NA.040104.01</v>
      </c>
      <c r="X444" t="s">
        <v>2336</v>
      </c>
      <c r="Y444">
        <v>1083</v>
      </c>
    </row>
    <row r="445" spans="1:25" ht="15">
      <c r="A445" t="s">
        <v>6881</v>
      </c>
      <c r="C445" s="1" t="s">
        <v>12111</v>
      </c>
      <c r="E445" s="24" t="s">
        <v>12113</v>
      </c>
      <c r="F445" t="s">
        <v>12112</v>
      </c>
      <c r="G445" t="s">
        <v>12608</v>
      </c>
      <c r="H445" s="26" t="s">
        <v>12377</v>
      </c>
      <c r="J445" s="5" t="str">
        <f t="shared" si="45"/>
        <v>IC.NA.040105</v>
      </c>
      <c r="K445" s="1" t="s">
        <v>2311</v>
      </c>
      <c r="L445" t="str">
        <f t="shared" si="46"/>
        <v>Do you have a plan for how to do this? If yes describe No</v>
      </c>
      <c r="M445" s="6" t="str">
        <f t="shared" si="47"/>
        <v>PI.IC.NA.040105.01</v>
      </c>
      <c r="N445" s="6"/>
      <c r="O445" s="6" t="str">
        <f t="shared" si="48"/>
        <v>PH.IC.NA.040105.01</v>
      </c>
      <c r="Q445" s="6" t="str">
        <f t="shared" si="49"/>
        <v>CL.IC.NA.040105.01</v>
      </c>
      <c r="X445" t="s">
        <v>2336</v>
      </c>
      <c r="Y445">
        <v>1083</v>
      </c>
    </row>
    <row r="446" spans="1:25" ht="15">
      <c r="A446" t="s">
        <v>6881</v>
      </c>
      <c r="C446" s="1" t="s">
        <v>12111</v>
      </c>
      <c r="E446" s="24" t="s">
        <v>12113</v>
      </c>
      <c r="F446" t="s">
        <v>12112</v>
      </c>
      <c r="G446" t="s">
        <v>12609</v>
      </c>
      <c r="H446" s="26" t="s">
        <v>12513</v>
      </c>
      <c r="J446" s="5" t="str">
        <f t="shared" si="45"/>
        <v>IC.NA.040106</v>
      </c>
      <c r="K446" s="1" t="s">
        <v>2311</v>
      </c>
      <c r="L446" t="str">
        <f t="shared" si="46"/>
        <v>Do you have a plan for how to do this? If yes describe Declines</v>
      </c>
      <c r="M446" s="6" t="str">
        <f t="shared" si="47"/>
        <v>PI.IC.NA.040106.01</v>
      </c>
      <c r="N446" s="6"/>
      <c r="O446" s="6" t="str">
        <f t="shared" si="48"/>
        <v>PH.IC.NA.040106.01</v>
      </c>
      <c r="Q446" s="6" t="str">
        <f t="shared" si="49"/>
        <v>CL.IC.NA.040106.01</v>
      </c>
      <c r="X446" t="s">
        <v>2336</v>
      </c>
      <c r="Y446">
        <v>1083</v>
      </c>
    </row>
    <row r="447" spans="1:25" ht="15">
      <c r="A447" t="s">
        <v>6881</v>
      </c>
      <c r="C447" s="1" t="s">
        <v>12111</v>
      </c>
      <c r="E447" s="24" t="s">
        <v>12113</v>
      </c>
      <c r="F447" t="s">
        <v>12112</v>
      </c>
      <c r="G447" t="s">
        <v>12610</v>
      </c>
      <c r="H447" s="26" t="s">
        <v>12374</v>
      </c>
      <c r="J447" s="5" t="str">
        <f t="shared" si="45"/>
        <v>IC.NA.040107</v>
      </c>
      <c r="K447" s="1" t="s">
        <v>2311</v>
      </c>
      <c r="L447" t="str">
        <f t="shared" si="46"/>
        <v>Are there means available? Yes</v>
      </c>
      <c r="M447" s="6" t="str">
        <f t="shared" si="47"/>
        <v>PI.IC.NA.040107.01</v>
      </c>
      <c r="N447" s="6"/>
      <c r="O447" s="6" t="str">
        <f t="shared" si="48"/>
        <v>PH.IC.NA.040107.01</v>
      </c>
      <c r="Q447" s="6" t="str">
        <f t="shared" si="49"/>
        <v>CL.IC.NA.040107.01</v>
      </c>
      <c r="X447" t="s">
        <v>2336</v>
      </c>
      <c r="Y447">
        <v>1083</v>
      </c>
    </row>
    <row r="448" spans="1:25" ht="15">
      <c r="A448" t="s">
        <v>6881</v>
      </c>
      <c r="C448" s="1" t="s">
        <v>12111</v>
      </c>
      <c r="E448" s="24" t="s">
        <v>12113</v>
      </c>
      <c r="F448" t="s">
        <v>12112</v>
      </c>
      <c r="G448" t="s">
        <v>12473</v>
      </c>
      <c r="H448" s="26" t="s">
        <v>12375</v>
      </c>
      <c r="J448" s="5" t="str">
        <f t="shared" si="45"/>
        <v>IC.NA.040108</v>
      </c>
      <c r="K448" s="1" t="s">
        <v>2311</v>
      </c>
      <c r="L448" t="str">
        <f t="shared" si="46"/>
        <v>Are there means available? No</v>
      </c>
      <c r="M448" s="6" t="str">
        <f t="shared" si="47"/>
        <v>PI.IC.NA.040108.01</v>
      </c>
      <c r="N448" s="6"/>
      <c r="O448" s="6" t="str">
        <f t="shared" si="48"/>
        <v>PH.IC.NA.040108.01</v>
      </c>
      <c r="Q448" s="6" t="str">
        <f t="shared" si="49"/>
        <v>CL.IC.NA.040108.01</v>
      </c>
      <c r="X448" t="s">
        <v>2336</v>
      </c>
      <c r="Y448">
        <v>1083</v>
      </c>
    </row>
    <row r="449" spans="1:25" ht="15">
      <c r="A449" t="s">
        <v>6881</v>
      </c>
      <c r="C449" s="1" t="s">
        <v>12111</v>
      </c>
      <c r="E449" s="24" t="s">
        <v>12113</v>
      </c>
      <c r="F449" t="s">
        <v>12112</v>
      </c>
      <c r="G449" t="s">
        <v>12474</v>
      </c>
      <c r="H449" s="26" t="s">
        <v>12376</v>
      </c>
      <c r="J449" s="5" t="str">
        <f t="shared" si="45"/>
        <v>IC.NA.040109</v>
      </c>
      <c r="K449" s="1" t="s">
        <v>2311</v>
      </c>
      <c r="L449" t="str">
        <f t="shared" si="46"/>
        <v>Are there means available? Declines</v>
      </c>
      <c r="M449" s="6" t="str">
        <f t="shared" si="47"/>
        <v>PI.IC.NA.040109.01</v>
      </c>
      <c r="N449" s="6"/>
      <c r="O449" s="6" t="str">
        <f t="shared" si="48"/>
        <v>PH.IC.NA.040109.01</v>
      </c>
      <c r="Q449" s="6" t="str">
        <f t="shared" si="49"/>
        <v>CL.IC.NA.040109.01</v>
      </c>
      <c r="X449" t="s">
        <v>2336</v>
      </c>
      <c r="Y449">
        <v>1083</v>
      </c>
    </row>
    <row r="450" spans="1:25" ht="15">
      <c r="A450" t="s">
        <v>6881</v>
      </c>
      <c r="C450" s="1" t="s">
        <v>12111</v>
      </c>
      <c r="E450" s="24" t="s">
        <v>12113</v>
      </c>
      <c r="F450" t="s">
        <v>12112</v>
      </c>
      <c r="G450" t="s">
        <v>12472</v>
      </c>
      <c r="H450" s="26" t="s">
        <v>12198</v>
      </c>
      <c r="J450" s="5" t="str">
        <f t="shared" si="45"/>
        <v>IC.NA.040110</v>
      </c>
      <c r="K450" s="1" t="s">
        <v>2311</v>
      </c>
      <c r="L450" t="str">
        <f t="shared" si="46"/>
        <v>Have you rehearsed how to kill yourself? Yes</v>
      </c>
      <c r="M450" s="6" t="str">
        <f t="shared" si="47"/>
        <v>PI.IC.NA.040110.01</v>
      </c>
      <c r="N450" s="6"/>
      <c r="O450" s="6" t="str">
        <f t="shared" si="48"/>
        <v>PH.IC.NA.040110.01</v>
      </c>
      <c r="Q450" s="6" t="str">
        <f t="shared" si="49"/>
        <v>CL.IC.NA.040110.01</v>
      </c>
      <c r="X450" t="s">
        <v>2336</v>
      </c>
      <c r="Y450">
        <v>1083</v>
      </c>
    </row>
    <row r="451" spans="1:25" ht="15">
      <c r="A451" t="s">
        <v>6881</v>
      </c>
      <c r="C451" s="1" t="s">
        <v>12111</v>
      </c>
      <c r="E451" s="24" t="s">
        <v>12113</v>
      </c>
      <c r="F451" t="s">
        <v>12112</v>
      </c>
      <c r="G451" t="s">
        <v>12318</v>
      </c>
      <c r="H451" s="26" t="s">
        <v>12199</v>
      </c>
      <c r="J451" s="5" t="str">
        <f t="shared" si="45"/>
        <v>IC.NA.040111</v>
      </c>
      <c r="K451" s="1" t="s">
        <v>2311</v>
      </c>
      <c r="L451" t="str">
        <f t="shared" si="46"/>
        <v>Have you rehearsed how to kill yourself? No</v>
      </c>
      <c r="M451" s="6" t="str">
        <f t="shared" si="47"/>
        <v>PI.IC.NA.040111.01</v>
      </c>
      <c r="N451" s="6"/>
      <c r="O451" s="6" t="str">
        <f t="shared" si="48"/>
        <v>PH.IC.NA.040111.01</v>
      </c>
      <c r="Q451" s="6" t="str">
        <f t="shared" si="49"/>
        <v>CL.IC.NA.040111.01</v>
      </c>
      <c r="X451" t="s">
        <v>2336</v>
      </c>
      <c r="Y451">
        <v>1083</v>
      </c>
    </row>
    <row r="452" spans="1:25" ht="15">
      <c r="A452" t="s">
        <v>6881</v>
      </c>
      <c r="C452" s="1" t="s">
        <v>12111</v>
      </c>
      <c r="E452" s="24" t="s">
        <v>12113</v>
      </c>
      <c r="F452" t="s">
        <v>12112</v>
      </c>
      <c r="G452" t="s">
        <v>12139</v>
      </c>
      <c r="H452" s="26" t="s">
        <v>12200</v>
      </c>
      <c r="J452" s="5" t="str">
        <f t="shared" si="45"/>
        <v>IC.NA.040112</v>
      </c>
      <c r="K452" s="1" t="s">
        <v>2311</v>
      </c>
      <c r="L452" t="str">
        <f t="shared" si="46"/>
        <v>Have you rehearsed how to kill yourself? Declines</v>
      </c>
      <c r="M452" s="6" t="str">
        <f t="shared" si="47"/>
        <v>PI.IC.NA.040112.01</v>
      </c>
      <c r="N452" s="6"/>
      <c r="O452" s="6" t="str">
        <f t="shared" si="48"/>
        <v>PH.IC.NA.040112.01</v>
      </c>
      <c r="Q452" s="6" t="str">
        <f t="shared" si="49"/>
        <v>CL.IC.NA.040112.01</v>
      </c>
      <c r="X452" t="s">
        <v>2336</v>
      </c>
      <c r="Y452">
        <v>1083</v>
      </c>
    </row>
    <row r="453" spans="1:25" ht="15">
      <c r="A453" t="s">
        <v>6881</v>
      </c>
      <c r="C453" s="1" t="s">
        <v>12111</v>
      </c>
      <c r="E453" s="24" t="s">
        <v>12113</v>
      </c>
      <c r="F453" t="s">
        <v>12112</v>
      </c>
      <c r="G453" t="s">
        <v>12500</v>
      </c>
      <c r="H453" s="26" t="s">
        <v>12201</v>
      </c>
      <c r="J453" s="5" t="str">
        <f t="shared" si="45"/>
        <v>IC.NA.040113</v>
      </c>
      <c r="K453" s="1" t="s">
        <v>2311</v>
      </c>
      <c r="L453" t="str">
        <f t="shared" si="46"/>
        <v>Have you tried to hurt of kill yourself in the past? Yes</v>
      </c>
      <c r="M453" s="6" t="str">
        <f t="shared" si="47"/>
        <v>PI.IC.NA.040113.01</v>
      </c>
      <c r="N453" s="6"/>
      <c r="O453" s="6" t="str">
        <f t="shared" si="48"/>
        <v>PH.IC.NA.040113.01</v>
      </c>
      <c r="Q453" s="6" t="str">
        <f t="shared" si="49"/>
        <v>CL.IC.NA.040113.01</v>
      </c>
      <c r="X453" t="s">
        <v>2336</v>
      </c>
      <c r="Y453">
        <v>1083</v>
      </c>
    </row>
    <row r="454" spans="1:25" ht="15">
      <c r="A454" t="s">
        <v>6881</v>
      </c>
      <c r="C454" s="1" t="s">
        <v>12111</v>
      </c>
      <c r="E454" s="24" t="s">
        <v>12113</v>
      </c>
      <c r="F454" t="s">
        <v>12112</v>
      </c>
      <c r="G454" t="s">
        <v>12501</v>
      </c>
      <c r="H454" s="26" t="s">
        <v>12202</v>
      </c>
      <c r="J454" s="5" t="str">
        <f t="shared" si="45"/>
        <v>IC.NA.040114</v>
      </c>
      <c r="K454" s="1" t="s">
        <v>2311</v>
      </c>
      <c r="L454" t="str">
        <f t="shared" si="46"/>
        <v>Have you tried to hurt of kill yourself in the past? No</v>
      </c>
      <c r="M454" s="6" t="str">
        <f t="shared" si="47"/>
        <v>PI.IC.NA.040114.01</v>
      </c>
      <c r="N454" s="6"/>
      <c r="O454" s="6" t="str">
        <f t="shared" si="48"/>
        <v>PH.IC.NA.040114.01</v>
      </c>
      <c r="Q454" s="6" t="str">
        <f t="shared" si="49"/>
        <v>CL.IC.NA.040114.01</v>
      </c>
      <c r="X454" t="s">
        <v>2336</v>
      </c>
      <c r="Y454">
        <v>1083</v>
      </c>
    </row>
    <row r="455" spans="1:25" ht="15">
      <c r="A455" t="s">
        <v>6881</v>
      </c>
      <c r="C455" s="1" t="s">
        <v>12111</v>
      </c>
      <c r="E455" s="24" t="s">
        <v>12113</v>
      </c>
      <c r="F455" t="s">
        <v>12112</v>
      </c>
      <c r="G455" t="s">
        <v>12502</v>
      </c>
      <c r="H455" s="26" t="s">
        <v>12380</v>
      </c>
      <c r="J455" s="5" t="str">
        <f t="shared" si="45"/>
        <v>IC.NA.040115</v>
      </c>
      <c r="K455" s="1" t="s">
        <v>2311</v>
      </c>
      <c r="L455" t="str">
        <f t="shared" si="46"/>
        <v>Have you tried to hurt of kill yourself in the past? Declines</v>
      </c>
      <c r="M455" s="6" t="str">
        <f t="shared" si="47"/>
        <v>PI.IC.NA.040115.01</v>
      </c>
      <c r="N455" s="6"/>
      <c r="O455" s="6" t="str">
        <f t="shared" si="48"/>
        <v>PH.IC.NA.040115.01</v>
      </c>
      <c r="Q455" s="6" t="str">
        <f t="shared" si="49"/>
        <v>CL.IC.NA.040115.01</v>
      </c>
      <c r="X455" t="s">
        <v>2336</v>
      </c>
      <c r="Y455">
        <v>1083</v>
      </c>
    </row>
    <row r="456" spans="1:25" ht="15">
      <c r="A456" t="s">
        <v>6881</v>
      </c>
      <c r="C456" s="1" t="s">
        <v>12111</v>
      </c>
      <c r="E456" s="24" t="s">
        <v>12113</v>
      </c>
      <c r="F456" t="s">
        <v>12112</v>
      </c>
      <c r="G456" t="s">
        <v>12503</v>
      </c>
      <c r="H456" s="26" t="s">
        <v>12381</v>
      </c>
      <c r="J456" s="5" t="str">
        <f t="shared" si="45"/>
        <v>IC.NA.040116</v>
      </c>
      <c r="K456" s="1" t="s">
        <v>2311</v>
      </c>
      <c r="L456" t="str">
        <f t="shared" si="46"/>
        <v>Have you heard voices telling you to hurt/kill yourself Yes</v>
      </c>
      <c r="M456" s="6" t="str">
        <f t="shared" si="47"/>
        <v>PI.IC.NA.040116.01</v>
      </c>
      <c r="N456" s="6"/>
      <c r="O456" s="6" t="str">
        <f t="shared" si="48"/>
        <v>PH.IC.NA.040116.01</v>
      </c>
      <c r="Q456" s="6" t="str">
        <f t="shared" si="49"/>
        <v>CL.IC.NA.040116.01</v>
      </c>
      <c r="X456" t="s">
        <v>2336</v>
      </c>
      <c r="Y456">
        <v>1083</v>
      </c>
    </row>
    <row r="457" spans="1:25" ht="15">
      <c r="A457" t="s">
        <v>6881</v>
      </c>
      <c r="C457" s="1" t="s">
        <v>12111</v>
      </c>
      <c r="E457" s="24" t="s">
        <v>12113</v>
      </c>
      <c r="F457" t="s">
        <v>12112</v>
      </c>
      <c r="G457" t="s">
        <v>12504</v>
      </c>
      <c r="H457" s="26" t="s">
        <v>12516</v>
      </c>
      <c r="J457" s="5" t="str">
        <f t="shared" si="45"/>
        <v>IC.NA.040117</v>
      </c>
      <c r="K457" s="1" t="s">
        <v>2311</v>
      </c>
      <c r="L457" t="str">
        <f t="shared" si="46"/>
        <v>Have you heard voices telling you to hurt/kill yourself No</v>
      </c>
      <c r="M457" s="6" t="str">
        <f t="shared" si="47"/>
        <v>PI.IC.NA.040117.01</v>
      </c>
      <c r="N457" s="6"/>
      <c r="O457" s="6" t="str">
        <f t="shared" si="48"/>
        <v>PH.IC.NA.040117.01</v>
      </c>
      <c r="Q457" s="6" t="str">
        <f t="shared" si="49"/>
        <v>CL.IC.NA.040117.01</v>
      </c>
      <c r="X457" t="s">
        <v>2336</v>
      </c>
      <c r="Y457">
        <v>1083</v>
      </c>
    </row>
    <row r="458" spans="1:25" ht="15">
      <c r="A458" t="s">
        <v>6881</v>
      </c>
      <c r="C458" s="1" t="s">
        <v>12111</v>
      </c>
      <c r="E458" s="24" t="s">
        <v>12113</v>
      </c>
      <c r="F458" t="s">
        <v>12112</v>
      </c>
      <c r="G458" t="s">
        <v>12360</v>
      </c>
      <c r="H458" s="26" t="s">
        <v>12517</v>
      </c>
      <c r="J458" s="5" t="str">
        <f t="shared" si="45"/>
        <v>IC.NA.040118</v>
      </c>
      <c r="K458" s="1" t="s">
        <v>2311</v>
      </c>
      <c r="L458" t="str">
        <f t="shared" si="46"/>
        <v>Have you heard voices telling you to hurt/kill yourself Declines</v>
      </c>
      <c r="M458" s="6" t="str">
        <f t="shared" si="47"/>
        <v>PI.IC.NA.040118.01</v>
      </c>
      <c r="N458" s="6"/>
      <c r="O458" s="6" t="str">
        <f t="shared" si="48"/>
        <v>PH.IC.NA.040118.01</v>
      </c>
      <c r="Q458" s="6" t="str">
        <f t="shared" si="49"/>
        <v>CL.IC.NA.040118.01</v>
      </c>
      <c r="X458" t="s">
        <v>2336</v>
      </c>
      <c r="Y458">
        <v>1083</v>
      </c>
    </row>
    <row r="459" spans="1:25" ht="15">
      <c r="A459" t="s">
        <v>6881</v>
      </c>
      <c r="C459" s="1" t="s">
        <v>12111</v>
      </c>
      <c r="E459" s="24" t="s">
        <v>12113</v>
      </c>
      <c r="F459" t="s">
        <v>12112</v>
      </c>
      <c r="G459" t="s">
        <v>12661</v>
      </c>
      <c r="H459" s="26" t="s">
        <v>12518</v>
      </c>
      <c r="J459" s="5" t="str">
        <f t="shared" si="45"/>
        <v>IC.NA.040119</v>
      </c>
      <c r="K459" s="1" t="s">
        <v>2311</v>
      </c>
      <c r="L459" t="str">
        <f t="shared" si="46"/>
        <v>Are you feeling hopeless about the present/future? Yes</v>
      </c>
      <c r="M459" s="6" t="str">
        <f t="shared" si="47"/>
        <v>PI.IC.NA.040119.01</v>
      </c>
      <c r="N459" s="6"/>
      <c r="O459" s="6" t="str">
        <f t="shared" si="48"/>
        <v>PH.IC.NA.040119.01</v>
      </c>
      <c r="Q459" s="6" t="str">
        <f t="shared" si="49"/>
        <v>CL.IC.NA.040119.01</v>
      </c>
      <c r="X459" t="s">
        <v>2336</v>
      </c>
      <c r="Y459">
        <v>1083</v>
      </c>
    </row>
    <row r="460" spans="1:25" ht="15">
      <c r="A460" t="s">
        <v>6881</v>
      </c>
      <c r="C460" s="1" t="s">
        <v>12111</v>
      </c>
      <c r="E460" s="24" t="s">
        <v>12113</v>
      </c>
      <c r="F460" t="s">
        <v>12112</v>
      </c>
      <c r="G460" t="s">
        <v>12662</v>
      </c>
      <c r="H460" s="26" t="s">
        <v>12519</v>
      </c>
      <c r="J460" s="5" t="str">
        <f t="shared" si="45"/>
        <v>IC.NA.040120</v>
      </c>
      <c r="K460" s="1" t="s">
        <v>2311</v>
      </c>
      <c r="L460" t="str">
        <f t="shared" si="46"/>
        <v>Are you feeling hopeless about the present/future? No</v>
      </c>
      <c r="M460" s="6" t="str">
        <f t="shared" si="47"/>
        <v>PI.IC.NA.040120.01</v>
      </c>
      <c r="N460" s="6"/>
      <c r="O460" s="6" t="str">
        <f t="shared" si="48"/>
        <v>PH.IC.NA.040120.01</v>
      </c>
      <c r="Q460" s="6" t="str">
        <f t="shared" si="49"/>
        <v>CL.IC.NA.040120.01</v>
      </c>
      <c r="X460" t="s">
        <v>2336</v>
      </c>
      <c r="Y460">
        <v>1083</v>
      </c>
    </row>
    <row r="461" spans="1:25" ht="15">
      <c r="A461" t="s">
        <v>6881</v>
      </c>
      <c r="C461" s="1" t="s">
        <v>12111</v>
      </c>
      <c r="E461" s="24" t="s">
        <v>12113</v>
      </c>
      <c r="F461" t="s">
        <v>12112</v>
      </c>
      <c r="G461" t="s">
        <v>12514</v>
      </c>
      <c r="H461" s="26" t="s">
        <v>12671</v>
      </c>
      <c r="J461" s="5" t="str">
        <f t="shared" si="45"/>
        <v>IC.NA.040121</v>
      </c>
      <c r="K461" s="1" t="s">
        <v>2311</v>
      </c>
      <c r="L461" t="str">
        <f t="shared" si="46"/>
        <v>Are you feeling hopeless about the present/future? Declines</v>
      </c>
      <c r="M461" s="6" t="str">
        <f t="shared" si="47"/>
        <v>PI.IC.NA.040121.01</v>
      </c>
      <c r="N461" s="6"/>
      <c r="O461" s="6" t="str">
        <f t="shared" si="48"/>
        <v>PH.IC.NA.040121.01</v>
      </c>
      <c r="Q461" s="6" t="str">
        <f t="shared" si="49"/>
        <v>CL.IC.NA.040121.01</v>
      </c>
      <c r="X461" t="s">
        <v>2336</v>
      </c>
      <c r="Y461">
        <v>1084</v>
      </c>
    </row>
    <row r="462" spans="1:25" ht="15">
      <c r="A462" t="s">
        <v>6881</v>
      </c>
      <c r="B462" t="s">
        <v>12396</v>
      </c>
      <c r="C462" s="27" t="s">
        <v>12377</v>
      </c>
      <c r="D462" s="27" t="s">
        <v>12398</v>
      </c>
      <c r="E462" s="27" t="s">
        <v>12397</v>
      </c>
      <c r="F462" s="27" t="s">
        <v>12398</v>
      </c>
      <c r="G462" t="s">
        <v>12548</v>
      </c>
      <c r="H462" s="27" t="s">
        <v>12399</v>
      </c>
      <c r="J462" s="5" t="str">
        <f t="shared" ref="J462:J472" si="50">CONCATENATE("IC.NA.",C462,E462,H462)</f>
        <v>IC.NA.050101</v>
      </c>
      <c r="K462" s="1" t="s">
        <v>2311</v>
      </c>
      <c r="L462" t="str">
        <f t="shared" ref="L462:L472" si="51">G462</f>
        <v>Court appointed legal guardian Yes</v>
      </c>
      <c r="M462" s="6" t="str">
        <f t="shared" ref="M462:M472" si="52">CONCATENATE("PI.",J462,".",K462)</f>
        <v>PI.IC.NA.050101.01</v>
      </c>
      <c r="N462" s="6"/>
      <c r="O462" s="6" t="str">
        <f t="shared" ref="O462:O472" si="53">CONCATENATE("PH.",J462,".",K462)</f>
        <v>PH.IC.NA.050101.01</v>
      </c>
      <c r="Q462" s="6" t="str">
        <f t="shared" ref="Q462:Q472" si="54">CONCATENATE("CL.",J462,".",K462)</f>
        <v>CL.IC.NA.050101.01</v>
      </c>
      <c r="X462" t="s">
        <v>2336</v>
      </c>
      <c r="Y462">
        <v>1084</v>
      </c>
    </row>
    <row r="463" spans="1:25" ht="15">
      <c r="A463" t="s">
        <v>6881</v>
      </c>
      <c r="C463" s="27" t="s">
        <v>12377</v>
      </c>
      <c r="D463" s="27"/>
      <c r="E463" s="27" t="s">
        <v>12397</v>
      </c>
      <c r="F463" s="27" t="s">
        <v>12398</v>
      </c>
      <c r="G463" t="s">
        <v>12549</v>
      </c>
      <c r="H463" s="27" t="s">
        <v>12400</v>
      </c>
      <c r="J463" s="5" t="str">
        <f t="shared" si="50"/>
        <v>IC.NA.050102</v>
      </c>
      <c r="K463" s="1" t="s">
        <v>2311</v>
      </c>
      <c r="L463" t="str">
        <f t="shared" si="51"/>
        <v>Court appointed legal guardian No</v>
      </c>
      <c r="M463" s="6" t="str">
        <f t="shared" si="52"/>
        <v>PI.IC.NA.050102.01</v>
      </c>
      <c r="N463" s="6"/>
      <c r="O463" s="6" t="str">
        <f t="shared" si="53"/>
        <v>PH.IC.NA.050102.01</v>
      </c>
      <c r="Q463" s="6" t="str">
        <f t="shared" si="54"/>
        <v>CL.IC.NA.050102.01</v>
      </c>
      <c r="X463" t="s">
        <v>2336</v>
      </c>
      <c r="Y463">
        <v>1084</v>
      </c>
    </row>
    <row r="464" spans="1:25" ht="15">
      <c r="A464" t="s">
        <v>6881</v>
      </c>
      <c r="C464" s="27" t="s">
        <v>12377</v>
      </c>
      <c r="D464" s="27"/>
      <c r="E464" s="27" t="s">
        <v>12397</v>
      </c>
      <c r="F464" s="27" t="s">
        <v>12398</v>
      </c>
      <c r="G464" t="s">
        <v>12550</v>
      </c>
      <c r="H464" s="27" t="s">
        <v>12234</v>
      </c>
      <c r="J464" s="5" t="str">
        <f t="shared" si="50"/>
        <v>IC.NA.050103</v>
      </c>
      <c r="K464" s="1" t="s">
        <v>2311</v>
      </c>
      <c r="L464" t="str">
        <f t="shared" si="51"/>
        <v>Legally committed Yes</v>
      </c>
      <c r="M464" s="6" t="str">
        <f t="shared" si="52"/>
        <v>PI.IC.NA.050103.01</v>
      </c>
      <c r="N464" s="6"/>
      <c r="O464" s="6" t="str">
        <f t="shared" si="53"/>
        <v>PH.IC.NA.050103.01</v>
      </c>
      <c r="Q464" s="6" t="str">
        <f t="shared" si="54"/>
        <v>CL.IC.NA.050103.01</v>
      </c>
      <c r="X464" t="s">
        <v>2336</v>
      </c>
      <c r="Y464">
        <v>1084</v>
      </c>
    </row>
    <row r="465" spans="1:25" ht="15">
      <c r="A465" t="s">
        <v>6881</v>
      </c>
      <c r="C465" s="27" t="s">
        <v>12377</v>
      </c>
      <c r="D465" s="27"/>
      <c r="E465" s="27" t="s">
        <v>12397</v>
      </c>
      <c r="F465" s="27" t="s">
        <v>12398</v>
      </c>
      <c r="G465" t="s">
        <v>12415</v>
      </c>
      <c r="H465" s="27" t="s">
        <v>12235</v>
      </c>
      <c r="J465" s="5" t="str">
        <f t="shared" si="50"/>
        <v>IC.NA.050104</v>
      </c>
      <c r="K465" s="1" t="s">
        <v>2311</v>
      </c>
      <c r="L465" t="str">
        <f t="shared" si="51"/>
        <v>Legally committed No</v>
      </c>
      <c r="M465" s="6" t="str">
        <f t="shared" si="52"/>
        <v>PI.IC.NA.050104.01</v>
      </c>
      <c r="N465" s="6"/>
      <c r="O465" s="6" t="str">
        <f t="shared" si="53"/>
        <v>PH.IC.NA.050104.01</v>
      </c>
      <c r="Q465" s="6" t="str">
        <f t="shared" si="54"/>
        <v>CL.IC.NA.050104.01</v>
      </c>
      <c r="X465" t="s">
        <v>2336</v>
      </c>
      <c r="Y465">
        <v>1084</v>
      </c>
    </row>
    <row r="466" spans="1:25" ht="15">
      <c r="A466" t="s">
        <v>6881</v>
      </c>
      <c r="C466" s="27" t="s">
        <v>12377</v>
      </c>
      <c r="D466" s="27"/>
      <c r="E466" s="27" t="s">
        <v>12397</v>
      </c>
      <c r="F466" s="27" t="s">
        <v>12398</v>
      </c>
      <c r="G466" t="s">
        <v>12416</v>
      </c>
      <c r="H466" s="27" t="s">
        <v>12377</v>
      </c>
      <c r="J466" s="5" t="str">
        <f t="shared" si="50"/>
        <v>IC.NA.050105</v>
      </c>
      <c r="K466" s="1" t="s">
        <v>2311</v>
      </c>
      <c r="L466" t="str">
        <f t="shared" si="51"/>
        <v>On legal observation status for gravely disabled Yes</v>
      </c>
      <c r="M466" s="6" t="str">
        <f t="shared" si="52"/>
        <v>PI.IC.NA.050105.01</v>
      </c>
      <c r="N466" s="6"/>
      <c r="O466" s="6" t="str">
        <f t="shared" si="53"/>
        <v>PH.IC.NA.050105.01</v>
      </c>
      <c r="Q466" s="6" t="str">
        <f t="shared" si="54"/>
        <v>CL.IC.NA.050105.01</v>
      </c>
      <c r="X466" t="s">
        <v>2336</v>
      </c>
      <c r="Y466">
        <v>1084</v>
      </c>
    </row>
    <row r="467" spans="1:25" ht="15">
      <c r="A467" t="s">
        <v>6881</v>
      </c>
      <c r="C467" s="27" t="s">
        <v>12377</v>
      </c>
      <c r="D467" s="27"/>
      <c r="E467" s="27" t="s">
        <v>12397</v>
      </c>
      <c r="F467" s="27" t="s">
        <v>12398</v>
      </c>
      <c r="G467" t="s">
        <v>12417</v>
      </c>
      <c r="H467" s="27" t="s">
        <v>12236</v>
      </c>
      <c r="J467" s="5" t="str">
        <f t="shared" si="50"/>
        <v>IC.NA.050106</v>
      </c>
      <c r="K467" s="1" t="s">
        <v>2311</v>
      </c>
      <c r="L467" t="str">
        <f t="shared" si="51"/>
        <v>On legal observation status for gravely disabled No</v>
      </c>
      <c r="M467" s="6" t="str">
        <f t="shared" si="52"/>
        <v>PI.IC.NA.050106.01</v>
      </c>
      <c r="N467" s="6"/>
      <c r="O467" s="6" t="str">
        <f t="shared" si="53"/>
        <v>PH.IC.NA.050106.01</v>
      </c>
      <c r="Q467" s="6" t="str">
        <f t="shared" si="54"/>
        <v>CL.IC.NA.050106.01</v>
      </c>
      <c r="X467" t="s">
        <v>2336</v>
      </c>
      <c r="Y467">
        <v>1084</v>
      </c>
    </row>
    <row r="468" spans="1:25" ht="15">
      <c r="A468" t="s">
        <v>6881</v>
      </c>
      <c r="C468" s="27" t="s">
        <v>12377</v>
      </c>
      <c r="D468" s="27"/>
      <c r="E468" s="27" t="s">
        <v>12397</v>
      </c>
      <c r="F468" s="27" t="s">
        <v>12398</v>
      </c>
      <c r="G468" t="s">
        <v>12401</v>
      </c>
      <c r="H468" s="27" t="s">
        <v>12237</v>
      </c>
      <c r="J468" s="5" t="str">
        <f t="shared" si="50"/>
        <v>IC.NA.050107</v>
      </c>
      <c r="K468" s="1" t="s">
        <v>2311</v>
      </c>
      <c r="L468" t="str">
        <f t="shared" si="51"/>
        <v>Lacks cognitive ability to make decisions Yes</v>
      </c>
      <c r="M468" s="6" t="str">
        <f t="shared" si="52"/>
        <v>PI.IC.NA.050107.01</v>
      </c>
      <c r="N468" s="6"/>
      <c r="O468" s="6" t="str">
        <f t="shared" si="53"/>
        <v>PH.IC.NA.050107.01</v>
      </c>
      <c r="Q468" s="6" t="str">
        <f t="shared" si="54"/>
        <v>CL.IC.NA.050107.01</v>
      </c>
      <c r="X468" t="s">
        <v>2336</v>
      </c>
      <c r="Y468">
        <v>1084</v>
      </c>
    </row>
    <row r="469" spans="1:25" ht="15">
      <c r="A469" t="s">
        <v>6881</v>
      </c>
      <c r="C469" s="27" t="s">
        <v>12377</v>
      </c>
      <c r="D469" s="27"/>
      <c r="E469" s="27" t="s">
        <v>12397</v>
      </c>
      <c r="F469" s="27" t="s">
        <v>12398</v>
      </c>
      <c r="G469" t="s">
        <v>12402</v>
      </c>
      <c r="H469" s="27" t="s">
        <v>12238</v>
      </c>
      <c r="J469" s="5" t="str">
        <f t="shared" si="50"/>
        <v>IC.NA.050108</v>
      </c>
      <c r="K469" s="1" t="s">
        <v>2311</v>
      </c>
      <c r="L469" t="str">
        <f t="shared" si="51"/>
        <v>Lacks cognitive ability to make decisions No</v>
      </c>
      <c r="M469" s="6" t="str">
        <f t="shared" si="52"/>
        <v>PI.IC.NA.050108.01</v>
      </c>
      <c r="N469" s="6"/>
      <c r="O469" s="6" t="str">
        <f t="shared" si="53"/>
        <v>PH.IC.NA.050108.01</v>
      </c>
      <c r="Q469" s="6" t="str">
        <f t="shared" si="54"/>
        <v>CL.IC.NA.050108.01</v>
      </c>
      <c r="X469" t="s">
        <v>2336</v>
      </c>
      <c r="Y469">
        <v>1084</v>
      </c>
    </row>
    <row r="470" spans="1:25" ht="15">
      <c r="A470" t="s">
        <v>6881</v>
      </c>
      <c r="C470" s="27" t="s">
        <v>12377</v>
      </c>
      <c r="D470" s="27"/>
      <c r="E470" s="27" t="s">
        <v>12397</v>
      </c>
      <c r="F470" s="27" t="s">
        <v>12398</v>
      </c>
      <c r="G470" t="s">
        <v>12403</v>
      </c>
      <c r="H470" s="27" t="s">
        <v>12239</v>
      </c>
      <c r="J470" s="5" t="str">
        <f t="shared" si="50"/>
        <v>IC.NA.050109</v>
      </c>
      <c r="K470" s="1" t="s">
        <v>2311</v>
      </c>
      <c r="L470" t="str">
        <f t="shared" si="51"/>
        <v>History of escape or elopement? Yes</v>
      </c>
      <c r="M470" s="6" t="str">
        <f t="shared" si="52"/>
        <v>PI.IC.NA.050109.01</v>
      </c>
      <c r="N470" s="6"/>
      <c r="O470" s="6" t="str">
        <f t="shared" si="53"/>
        <v>PH.IC.NA.050109.01</v>
      </c>
      <c r="Q470" s="6" t="str">
        <f t="shared" si="54"/>
        <v>CL.IC.NA.050109.01</v>
      </c>
      <c r="X470" t="s">
        <v>2336</v>
      </c>
      <c r="Y470">
        <v>1084</v>
      </c>
    </row>
    <row r="471" spans="1:25" ht="15">
      <c r="A471" t="s">
        <v>6881</v>
      </c>
      <c r="C471" s="27" t="s">
        <v>12377</v>
      </c>
      <c r="D471" s="27"/>
      <c r="E471" s="27" t="s">
        <v>12397</v>
      </c>
      <c r="F471" s="27" t="s">
        <v>12398</v>
      </c>
      <c r="G471" t="s">
        <v>12404</v>
      </c>
      <c r="H471" s="27" t="s">
        <v>12198</v>
      </c>
      <c r="J471" s="5" t="str">
        <f t="shared" si="50"/>
        <v>IC.NA.050110</v>
      </c>
      <c r="K471" s="1" t="s">
        <v>2311</v>
      </c>
      <c r="L471" t="str">
        <f t="shared" si="51"/>
        <v>History of escape or elopement? No</v>
      </c>
      <c r="M471" s="6" t="str">
        <f t="shared" si="52"/>
        <v>PI.IC.NA.050110.01</v>
      </c>
      <c r="N471" s="6"/>
      <c r="O471" s="6" t="str">
        <f t="shared" si="53"/>
        <v>PH.IC.NA.050110.01</v>
      </c>
      <c r="Q471" s="6" t="str">
        <f t="shared" si="54"/>
        <v>CL.IC.NA.050110.01</v>
      </c>
      <c r="X471" t="s">
        <v>2336</v>
      </c>
      <c r="Y471">
        <v>1084</v>
      </c>
    </row>
    <row r="472" spans="1:25" ht="15">
      <c r="A472" t="s">
        <v>6881</v>
      </c>
      <c r="C472" s="27" t="s">
        <v>12377</v>
      </c>
      <c r="D472" s="27"/>
      <c r="E472" s="27" t="s">
        <v>12397</v>
      </c>
      <c r="F472" s="27" t="s">
        <v>12398</v>
      </c>
      <c r="G472" t="s">
        <v>12405</v>
      </c>
      <c r="H472" s="27" t="s">
        <v>12240</v>
      </c>
      <c r="J472" s="5" t="str">
        <f t="shared" si="50"/>
        <v>IC.NA.050111</v>
      </c>
      <c r="K472" s="1" t="s">
        <v>2311</v>
      </c>
      <c r="L472" t="str">
        <f t="shared" si="51"/>
        <v>Yes answers needs social work consult Consult</v>
      </c>
      <c r="M472" s="6" t="str">
        <f t="shared" si="52"/>
        <v>PI.IC.NA.050111.01</v>
      </c>
      <c r="N472" s="6"/>
      <c r="O472" s="6" t="str">
        <f t="shared" si="53"/>
        <v>PH.IC.NA.050111.01</v>
      </c>
      <c r="Q472" s="6" t="str">
        <f t="shared" si="54"/>
        <v>CL.IC.NA.050111.01</v>
      </c>
      <c r="X472" t="s">
        <v>2336</v>
      </c>
      <c r="Y472">
        <v>1084</v>
      </c>
    </row>
    <row r="473" spans="1:25" ht="15">
      <c r="A473" t="s">
        <v>6881</v>
      </c>
      <c r="B473" t="s">
        <v>12412</v>
      </c>
      <c r="C473" s="27" t="s">
        <v>12413</v>
      </c>
      <c r="D473" s="27" t="s">
        <v>12414</v>
      </c>
      <c r="E473" s="27" t="s">
        <v>12254</v>
      </c>
      <c r="F473" s="27" t="s">
        <v>12597</v>
      </c>
      <c r="G473" t="s">
        <v>12255</v>
      </c>
      <c r="H473" s="27" t="s">
        <v>12399</v>
      </c>
      <c r="J473" s="5" t="str">
        <f t="shared" ref="J473:J483" si="55">CONCATENATE("IC.NA.",C473,E473,H473)</f>
        <v>IC.NA.060101</v>
      </c>
      <c r="K473" s="1" t="s">
        <v>2311</v>
      </c>
      <c r="L473" t="str">
        <f t="shared" ref="L473:L483" si="56">G473</f>
        <v>Declines to answer questions about alcohol use Declines</v>
      </c>
      <c r="M473" s="6" t="str">
        <f t="shared" ref="M473:M483" si="57">CONCATENATE("PI.",J473,".",K473)</f>
        <v>PI.IC.NA.060101.01</v>
      </c>
      <c r="N473" s="6"/>
      <c r="O473" s="6" t="str">
        <f t="shared" ref="O473:O483" si="58">CONCATENATE("PH.",J473,".",K473)</f>
        <v>PH.IC.NA.060101.01</v>
      </c>
      <c r="Q473" s="6" t="str">
        <f t="shared" ref="Q473:Q483" si="59">CONCATENATE("CL.",J473,".",K473)</f>
        <v>CL.IC.NA.060101.01</v>
      </c>
      <c r="X473" t="s">
        <v>2336</v>
      </c>
      <c r="Y473">
        <v>1086</v>
      </c>
    </row>
    <row r="474" spans="1:25" ht="15">
      <c r="A474" t="s">
        <v>6881</v>
      </c>
      <c r="C474" s="27" t="s">
        <v>12413</v>
      </c>
      <c r="D474" s="27"/>
      <c r="E474" s="27" t="s">
        <v>12397</v>
      </c>
      <c r="F474" s="27" t="s">
        <v>12597</v>
      </c>
      <c r="G474" t="s">
        <v>12256</v>
      </c>
      <c r="H474" s="27" t="s">
        <v>12400</v>
      </c>
      <c r="J474" s="5" t="str">
        <f t="shared" si="55"/>
        <v>IC.NA.060102</v>
      </c>
      <c r="K474" s="1" t="s">
        <v>2311</v>
      </c>
      <c r="L474" t="str">
        <f t="shared" si="56"/>
        <v>No alcohol in past 12 months None</v>
      </c>
      <c r="M474" s="6" t="str">
        <f t="shared" si="57"/>
        <v>PI.IC.NA.060102.01</v>
      </c>
      <c r="N474" s="6"/>
      <c r="O474" s="6" t="str">
        <f t="shared" si="58"/>
        <v>PH.IC.NA.060102.01</v>
      </c>
      <c r="Q474" s="6" t="str">
        <f t="shared" si="59"/>
        <v>CL.IC.NA.060102.01</v>
      </c>
      <c r="X474" t="s">
        <v>2336</v>
      </c>
      <c r="Y474">
        <v>1086</v>
      </c>
    </row>
    <row r="475" spans="1:25" ht="15">
      <c r="A475" t="s">
        <v>6881</v>
      </c>
      <c r="C475" s="27" t="s">
        <v>12413</v>
      </c>
      <c r="D475" s="27"/>
      <c r="E475" s="27" t="s">
        <v>12397</v>
      </c>
      <c r="F475" s="27" t="s">
        <v>12597</v>
      </c>
      <c r="G475" t="s">
        <v>13154</v>
      </c>
      <c r="H475" s="27" t="s">
        <v>12234</v>
      </c>
      <c r="J475" s="5" t="str">
        <f t="shared" si="55"/>
        <v>IC.NA.060103</v>
      </c>
      <c r="K475" s="1" t="s">
        <v>2311</v>
      </c>
      <c r="L475" t="str">
        <f t="shared" si="56"/>
        <v>Using alcohol in past 12 months: Date</v>
      </c>
      <c r="M475" s="6" t="str">
        <f t="shared" si="57"/>
        <v>PI.IC.NA.060103.01</v>
      </c>
      <c r="N475" s="6"/>
      <c r="O475" s="6" t="str">
        <f t="shared" si="58"/>
        <v>PH.IC.NA.060103.01</v>
      </c>
      <c r="Q475" s="6" t="str">
        <f t="shared" si="59"/>
        <v>CL.IC.NA.060103.01</v>
      </c>
      <c r="X475" t="s">
        <v>2336</v>
      </c>
      <c r="Y475">
        <v>1086</v>
      </c>
    </row>
    <row r="476" spans="1:25" ht="15">
      <c r="A476" t="s">
        <v>6881</v>
      </c>
      <c r="C476" s="27" t="s">
        <v>12413</v>
      </c>
      <c r="D476" s="27"/>
      <c r="E476" s="27" t="s">
        <v>12397</v>
      </c>
      <c r="F476" s="27" t="s">
        <v>12597</v>
      </c>
      <c r="G476" t="s">
        <v>13158</v>
      </c>
      <c r="H476" s="27" t="s">
        <v>12235</v>
      </c>
      <c r="J476" s="5" t="str">
        <f t="shared" si="55"/>
        <v>IC.NA.060104</v>
      </c>
      <c r="K476" s="1" t="s">
        <v>2311</v>
      </c>
      <c r="L476" t="str">
        <f t="shared" si="56"/>
        <v>Using alcohol in past 12 months: Amount</v>
      </c>
      <c r="M476" s="6" t="str">
        <f t="shared" si="57"/>
        <v>PI.IC.NA.060104.01</v>
      </c>
      <c r="N476" s="6"/>
      <c r="O476" s="6" t="str">
        <f t="shared" si="58"/>
        <v>PH.IC.NA.060104.01</v>
      </c>
      <c r="Q476" s="6" t="str">
        <f t="shared" si="59"/>
        <v>CL.IC.NA.060104.01</v>
      </c>
      <c r="X476" t="s">
        <v>2336</v>
      </c>
      <c r="Y476">
        <v>1086</v>
      </c>
    </row>
    <row r="477" spans="1:25" ht="15">
      <c r="A477" t="s">
        <v>6881</v>
      </c>
      <c r="C477" s="27" t="s">
        <v>12413</v>
      </c>
      <c r="D477" s="27" t="s">
        <v>12598</v>
      </c>
      <c r="E477" s="27" t="s">
        <v>12599</v>
      </c>
      <c r="F477" s="27" t="s">
        <v>12756</v>
      </c>
      <c r="G477" t="s">
        <v>13159</v>
      </c>
      <c r="H477" s="27" t="s">
        <v>12254</v>
      </c>
      <c r="J477" s="5" t="str">
        <f t="shared" si="55"/>
        <v>IC.NA.060201</v>
      </c>
      <c r="K477" s="1" t="s">
        <v>2311</v>
      </c>
      <c r="L477" t="str">
        <f t="shared" si="56"/>
        <v>Does patient use recreational drugs: Declines to answer</v>
      </c>
      <c r="M477" s="6" t="str">
        <f t="shared" si="57"/>
        <v>PI.IC.NA.060201.01</v>
      </c>
      <c r="N477" s="6"/>
      <c r="O477" s="6" t="str">
        <f t="shared" si="58"/>
        <v>PH.IC.NA.060201.01</v>
      </c>
      <c r="Q477" s="6" t="str">
        <f t="shared" si="59"/>
        <v>CL.IC.NA.060201.01</v>
      </c>
      <c r="X477" t="s">
        <v>2336</v>
      </c>
      <c r="Y477">
        <v>1087</v>
      </c>
    </row>
    <row r="478" spans="1:25" ht="15">
      <c r="A478" t="s">
        <v>6881</v>
      </c>
      <c r="C478" s="27" t="s">
        <v>12413</v>
      </c>
      <c r="D478" s="27"/>
      <c r="E478" s="27" t="s">
        <v>12599</v>
      </c>
      <c r="F478" s="27" t="s">
        <v>12756</v>
      </c>
      <c r="G478" t="s">
        <v>13160</v>
      </c>
      <c r="H478" s="27" t="s">
        <v>12599</v>
      </c>
      <c r="J478" s="5" t="str">
        <f t="shared" si="55"/>
        <v>IC.NA.060202</v>
      </c>
      <c r="K478" s="1" t="s">
        <v>2311</v>
      </c>
      <c r="L478" t="str">
        <f t="shared" si="56"/>
        <v>Does patient use recreational drugs: Yes</v>
      </c>
      <c r="M478" s="6" t="str">
        <f t="shared" si="57"/>
        <v>PI.IC.NA.060202.01</v>
      </c>
      <c r="N478" s="6"/>
      <c r="O478" s="6" t="str">
        <f t="shared" si="58"/>
        <v>PH.IC.NA.060202.01</v>
      </c>
      <c r="Q478" s="6" t="str">
        <f t="shared" si="59"/>
        <v>CL.IC.NA.060202.01</v>
      </c>
      <c r="X478" t="s">
        <v>2336</v>
      </c>
      <c r="Y478">
        <v>1087</v>
      </c>
    </row>
    <row r="479" spans="1:25" ht="15">
      <c r="A479" t="s">
        <v>6881</v>
      </c>
      <c r="C479" s="27" t="s">
        <v>12413</v>
      </c>
      <c r="D479" s="27"/>
      <c r="E479" s="27" t="s">
        <v>12599</v>
      </c>
      <c r="F479" s="27" t="s">
        <v>12756</v>
      </c>
      <c r="G479" t="s">
        <v>13161</v>
      </c>
      <c r="H479" s="27" t="s">
        <v>12323</v>
      </c>
      <c r="J479" s="5" t="str">
        <f t="shared" si="55"/>
        <v>IC.NA.060203</v>
      </c>
      <c r="K479" s="1" t="s">
        <v>2311</v>
      </c>
      <c r="L479" t="str">
        <f t="shared" si="56"/>
        <v>Does patient use recreational drugs: No</v>
      </c>
      <c r="M479" s="6" t="str">
        <f t="shared" si="57"/>
        <v>PI.IC.NA.060203.01</v>
      </c>
      <c r="N479" s="6"/>
      <c r="O479" s="6" t="str">
        <f t="shared" si="58"/>
        <v>PH.IC.NA.060203.01</v>
      </c>
      <c r="Q479" s="6" t="str">
        <f t="shared" si="59"/>
        <v>CL.IC.NA.060203.01</v>
      </c>
      <c r="X479" t="s">
        <v>2336</v>
      </c>
      <c r="Y479">
        <v>1087</v>
      </c>
    </row>
    <row r="480" spans="1:25" ht="15">
      <c r="A480" t="s">
        <v>6881</v>
      </c>
      <c r="C480" s="27" t="s">
        <v>12413</v>
      </c>
      <c r="D480" s="27"/>
      <c r="E480" s="27" t="s">
        <v>12599</v>
      </c>
      <c r="F480" s="27" t="s">
        <v>12756</v>
      </c>
      <c r="G480" t="s">
        <v>13162</v>
      </c>
      <c r="H480" s="27" t="s">
        <v>12341</v>
      </c>
      <c r="J480" s="5" t="str">
        <f t="shared" si="55"/>
        <v>IC.NA.060204</v>
      </c>
      <c r="K480" s="1" t="s">
        <v>2311</v>
      </c>
      <c r="L480" t="str">
        <f t="shared" si="56"/>
        <v>Kind of recreational drugs used: Specify</v>
      </c>
      <c r="M480" s="6" t="str">
        <f t="shared" si="57"/>
        <v>PI.IC.NA.060204.01</v>
      </c>
      <c r="N480" s="6"/>
      <c r="O480" s="6" t="str">
        <f t="shared" si="58"/>
        <v>PH.IC.NA.060204.01</v>
      </c>
      <c r="Q480" s="6" t="str">
        <f t="shared" si="59"/>
        <v>CL.IC.NA.060204.01</v>
      </c>
      <c r="X480" t="s">
        <v>2336</v>
      </c>
      <c r="Y480">
        <v>1087</v>
      </c>
    </row>
    <row r="481" spans="1:25" ht="15">
      <c r="A481" t="s">
        <v>6881</v>
      </c>
      <c r="C481" s="27" t="s">
        <v>12413</v>
      </c>
      <c r="D481" s="27"/>
      <c r="E481" s="27" t="s">
        <v>12599</v>
      </c>
      <c r="F481" s="27" t="s">
        <v>12756</v>
      </c>
      <c r="G481" t="s">
        <v>12757</v>
      </c>
      <c r="H481" s="27" t="s">
        <v>12342</v>
      </c>
      <c r="J481" s="5" t="str">
        <f t="shared" si="55"/>
        <v>IC.NA.060205</v>
      </c>
      <c r="K481" s="1" t="s">
        <v>2311</v>
      </c>
      <c r="L481" t="str">
        <f t="shared" si="56"/>
        <v>Date of last drug use Date</v>
      </c>
      <c r="M481" s="6" t="str">
        <f t="shared" si="57"/>
        <v>PI.IC.NA.060205.01</v>
      </c>
      <c r="N481" s="6"/>
      <c r="O481" s="6" t="str">
        <f t="shared" si="58"/>
        <v>PH.IC.NA.060205.01</v>
      </c>
      <c r="Q481" s="6" t="str">
        <f t="shared" si="59"/>
        <v>CL.IC.NA.060205.01</v>
      </c>
      <c r="X481" t="s">
        <v>2336</v>
      </c>
      <c r="Y481">
        <v>1087</v>
      </c>
    </row>
    <row r="482" spans="1:25" ht="15">
      <c r="A482" t="s">
        <v>6881</v>
      </c>
      <c r="C482" s="27" t="s">
        <v>12413</v>
      </c>
      <c r="D482" s="27"/>
      <c r="E482" s="27" t="s">
        <v>12599</v>
      </c>
      <c r="F482" s="27" t="s">
        <v>12756</v>
      </c>
      <c r="G482" t="s">
        <v>13163</v>
      </c>
      <c r="H482" s="27" t="s">
        <v>12413</v>
      </c>
      <c r="J482" s="5" t="str">
        <f t="shared" si="55"/>
        <v>IC.NA.060206</v>
      </c>
      <c r="K482" s="1" t="s">
        <v>2311</v>
      </c>
      <c r="L482" t="str">
        <f t="shared" si="56"/>
        <v>Amount of last drug used</v>
      </c>
      <c r="M482" s="6" t="str">
        <f t="shared" si="57"/>
        <v>PI.IC.NA.060206.01</v>
      </c>
      <c r="N482" s="6"/>
      <c r="O482" s="6" t="str">
        <f t="shared" si="58"/>
        <v>PH.IC.NA.060206.01</v>
      </c>
      <c r="Q482" s="6" t="str">
        <f t="shared" si="59"/>
        <v>CL.IC.NA.060206.01</v>
      </c>
      <c r="X482" t="s">
        <v>2336</v>
      </c>
      <c r="Y482">
        <v>1087</v>
      </c>
    </row>
    <row r="483" spans="1:25" ht="15">
      <c r="A483" t="s">
        <v>6881</v>
      </c>
      <c r="C483" s="27" t="s">
        <v>12413</v>
      </c>
      <c r="D483" s="27"/>
      <c r="E483" s="27" t="s">
        <v>12599</v>
      </c>
      <c r="F483" s="27" t="s">
        <v>12756</v>
      </c>
      <c r="G483" t="s">
        <v>12758</v>
      </c>
      <c r="H483" s="27" t="s">
        <v>12490</v>
      </c>
      <c r="J483" s="5" t="str">
        <f t="shared" si="55"/>
        <v>IC.NA.060207</v>
      </c>
      <c r="K483" s="1" t="s">
        <v>2311</v>
      </c>
      <c r="L483" t="str">
        <f t="shared" si="56"/>
        <v>Does patient have a medical marijuana card? Yes</v>
      </c>
      <c r="M483" s="6" t="str">
        <f t="shared" si="57"/>
        <v>PI.IC.NA.060207.01</v>
      </c>
      <c r="N483" s="6"/>
      <c r="O483" s="6" t="str">
        <f t="shared" si="58"/>
        <v>PH.IC.NA.060207.01</v>
      </c>
      <c r="Q483" s="6" t="str">
        <f t="shared" si="59"/>
        <v>CL.IC.NA.060207.01</v>
      </c>
      <c r="X483" t="s">
        <v>2336</v>
      </c>
      <c r="Y483">
        <v>1087</v>
      </c>
    </row>
    <row r="484" spans="1:25" ht="15">
      <c r="A484" t="s">
        <v>6881</v>
      </c>
      <c r="C484" s="27" t="s">
        <v>12413</v>
      </c>
      <c r="D484" s="27"/>
      <c r="E484" s="27" t="s">
        <v>12599</v>
      </c>
      <c r="F484" s="27" t="s">
        <v>12756</v>
      </c>
      <c r="G484" t="s">
        <v>12488</v>
      </c>
      <c r="H484" s="27" t="s">
        <v>12322</v>
      </c>
      <c r="J484" s="5" t="str">
        <f t="shared" ref="J484:J491" si="60">CONCATENATE("IC.NA.",C484,E484,H484)</f>
        <v>IC.NA.060208</v>
      </c>
      <c r="K484" s="1" t="s">
        <v>2311</v>
      </c>
      <c r="L484" t="str">
        <f t="shared" ref="L484:L491" si="61">G484</f>
        <v>Does patient have a medical marijuana card? No</v>
      </c>
      <c r="M484" s="6" t="str">
        <f t="shared" ref="M484:M491" si="62">CONCATENATE("PI.",J484,".",K484)</f>
        <v>PI.IC.NA.060208.01</v>
      </c>
      <c r="N484" s="6"/>
      <c r="O484" s="6" t="str">
        <f t="shared" ref="O484:O491" si="63">CONCATENATE("PH.",J484,".",K484)</f>
        <v>PH.IC.NA.060208.01</v>
      </c>
      <c r="Q484" s="6" t="str">
        <f t="shared" ref="Q484:Q491" si="64">CONCATENATE("CL.",J484,".",K484)</f>
        <v>CL.IC.NA.060208.01</v>
      </c>
      <c r="X484" t="s">
        <v>2336</v>
      </c>
      <c r="Y484">
        <v>1087</v>
      </c>
    </row>
    <row r="485" spans="1:25" ht="15">
      <c r="A485" t="s">
        <v>6881</v>
      </c>
      <c r="B485" t="s">
        <v>12489</v>
      </c>
      <c r="C485" s="27" t="s">
        <v>12490</v>
      </c>
      <c r="D485" s="27" t="s">
        <v>12491</v>
      </c>
      <c r="E485" s="27" t="s">
        <v>12254</v>
      </c>
      <c r="F485" s="27" t="s">
        <v>12492</v>
      </c>
      <c r="G485" t="s">
        <v>13263</v>
      </c>
      <c r="H485" s="27" t="s">
        <v>12254</v>
      </c>
      <c r="J485" s="5" t="str">
        <f t="shared" si="60"/>
        <v>IC.NA.070101</v>
      </c>
      <c r="K485" s="1" t="s">
        <v>2311</v>
      </c>
      <c r="L485" t="str">
        <f t="shared" si="61"/>
        <v>Contraband brought in by patient: Yes: Describe:</v>
      </c>
      <c r="M485" s="6" t="str">
        <f t="shared" si="62"/>
        <v>PI.IC.NA.070101.01</v>
      </c>
      <c r="N485" s="6"/>
      <c r="O485" s="6" t="str">
        <f t="shared" si="63"/>
        <v>PH.IC.NA.070101.01</v>
      </c>
      <c r="Q485" s="6" t="str">
        <f t="shared" si="64"/>
        <v>CL.IC.NA.070101.01</v>
      </c>
      <c r="X485" t="s">
        <v>2336</v>
      </c>
      <c r="Y485">
        <v>1088</v>
      </c>
    </row>
    <row r="486" spans="1:25" ht="15">
      <c r="A486" t="s">
        <v>6881</v>
      </c>
      <c r="C486" s="27" t="s">
        <v>12490</v>
      </c>
      <c r="D486" s="27"/>
      <c r="E486" s="27" t="s">
        <v>12254</v>
      </c>
      <c r="F486" s="27" t="s">
        <v>12492</v>
      </c>
      <c r="G486" t="s">
        <v>13264</v>
      </c>
      <c r="H486" s="27" t="s">
        <v>12599</v>
      </c>
      <c r="J486" s="5" t="str">
        <f t="shared" si="60"/>
        <v>IC.NA.070102</v>
      </c>
      <c r="K486" s="1" t="s">
        <v>2311</v>
      </c>
      <c r="L486" t="str">
        <f t="shared" si="61"/>
        <v>Contraband brought in by patient: No</v>
      </c>
      <c r="M486" s="6" t="str">
        <f t="shared" si="62"/>
        <v>PI.IC.NA.070102.01</v>
      </c>
      <c r="N486" s="6"/>
      <c r="O486" s="6" t="str">
        <f t="shared" si="63"/>
        <v>PH.IC.NA.070102.01</v>
      </c>
      <c r="Q486" s="6" t="str">
        <f t="shared" si="64"/>
        <v>CL.IC.NA.070102.01</v>
      </c>
      <c r="X486" t="s">
        <v>2336</v>
      </c>
      <c r="Y486">
        <v>1088</v>
      </c>
    </row>
    <row r="487" spans="1:25" ht="15">
      <c r="A487" t="s">
        <v>6881</v>
      </c>
      <c r="C487" s="27" t="s">
        <v>12490</v>
      </c>
      <c r="D487" s="27"/>
      <c r="E487" s="27" t="s">
        <v>12254</v>
      </c>
      <c r="F487" s="27" t="s">
        <v>12492</v>
      </c>
      <c r="G487" t="s">
        <v>13265</v>
      </c>
      <c r="H487" s="27" t="s">
        <v>12323</v>
      </c>
      <c r="J487" s="5" t="str">
        <f t="shared" si="60"/>
        <v>IC.NA.070103</v>
      </c>
      <c r="K487" s="1" t="s">
        <v>2311</v>
      </c>
      <c r="L487" t="str">
        <f t="shared" si="61"/>
        <v>Contraband removed Yes</v>
      </c>
      <c r="M487" s="6" t="str">
        <f t="shared" si="62"/>
        <v>PI.IC.NA.070103.01</v>
      </c>
      <c r="N487" s="6"/>
      <c r="O487" s="6" t="str">
        <f t="shared" si="63"/>
        <v>PH.IC.NA.070103.01</v>
      </c>
      <c r="Q487" s="6" t="str">
        <f t="shared" si="64"/>
        <v>CL.IC.NA.070103.01</v>
      </c>
      <c r="X487" t="s">
        <v>2336</v>
      </c>
      <c r="Y487">
        <v>1088</v>
      </c>
    </row>
    <row r="488" spans="1:25" ht="15">
      <c r="A488" t="s">
        <v>6881</v>
      </c>
      <c r="C488" s="27" t="s">
        <v>12490</v>
      </c>
      <c r="D488" s="27"/>
      <c r="E488" s="27" t="s">
        <v>12254</v>
      </c>
      <c r="F488" s="27" t="s">
        <v>12492</v>
      </c>
      <c r="G488" t="s">
        <v>13266</v>
      </c>
      <c r="H488" s="27" t="s">
        <v>12341</v>
      </c>
      <c r="J488" s="5" t="str">
        <f t="shared" si="60"/>
        <v>IC.NA.070104</v>
      </c>
      <c r="K488" s="1" t="s">
        <v>2311</v>
      </c>
      <c r="L488" t="str">
        <f t="shared" si="61"/>
        <v>Contraband removed No</v>
      </c>
      <c r="M488" s="6" t="str">
        <f t="shared" si="62"/>
        <v>PI.IC.NA.070104.01</v>
      </c>
      <c r="N488" s="6"/>
      <c r="O488" s="6" t="str">
        <f t="shared" si="63"/>
        <v>PH.IC.NA.070104.01</v>
      </c>
      <c r="Q488" s="6" t="str">
        <f t="shared" si="64"/>
        <v>CL.IC.NA.070104.01</v>
      </c>
      <c r="X488" t="s">
        <v>2336</v>
      </c>
      <c r="Y488">
        <v>1088</v>
      </c>
    </row>
    <row r="489" spans="1:25" ht="15">
      <c r="A489" t="s">
        <v>6881</v>
      </c>
      <c r="C489" s="27" t="s">
        <v>12490</v>
      </c>
      <c r="D489" s="27"/>
      <c r="E489" s="27" t="s">
        <v>12254</v>
      </c>
      <c r="F489" s="27" t="s">
        <v>12492</v>
      </c>
      <c r="G489" t="s">
        <v>13165</v>
      </c>
      <c r="H489" s="27" t="s">
        <v>12342</v>
      </c>
      <c r="J489" s="5" t="str">
        <f t="shared" si="60"/>
        <v>IC.NA.070105</v>
      </c>
      <c r="K489" s="1" t="s">
        <v>2311</v>
      </c>
      <c r="L489" t="str">
        <f t="shared" si="61"/>
        <v>Contraband removed Other specify</v>
      </c>
      <c r="M489" s="6" t="str">
        <f t="shared" si="62"/>
        <v>PI.IC.NA.070105.01</v>
      </c>
      <c r="N489" s="6"/>
      <c r="O489" s="6" t="str">
        <f t="shared" si="63"/>
        <v>PH.IC.NA.070105.01</v>
      </c>
      <c r="Q489" s="6" t="str">
        <f t="shared" si="64"/>
        <v>CL.IC.NA.070105.01</v>
      </c>
      <c r="X489" t="s">
        <v>2336</v>
      </c>
      <c r="Y489">
        <v>1088</v>
      </c>
    </row>
    <row r="490" spans="1:25" ht="15">
      <c r="A490" t="s">
        <v>6881</v>
      </c>
      <c r="B490" t="s">
        <v>12479</v>
      </c>
      <c r="C490" s="27" t="s">
        <v>12322</v>
      </c>
      <c r="D490" s="27" t="s">
        <v>12480</v>
      </c>
      <c r="E490" s="27" t="s">
        <v>12254</v>
      </c>
      <c r="F490" s="27" t="s">
        <v>12480</v>
      </c>
      <c r="G490" t="s">
        <v>14449</v>
      </c>
      <c r="H490" s="27" t="s">
        <v>12254</v>
      </c>
      <c r="J490" s="5" t="str">
        <f t="shared" si="60"/>
        <v>IC.NA.080101</v>
      </c>
      <c r="K490" s="1" t="s">
        <v>2311</v>
      </c>
      <c r="L490" t="str">
        <f t="shared" si="61"/>
        <v>Mental health history: None</v>
      </c>
      <c r="M490" s="6" t="str">
        <f t="shared" si="62"/>
        <v>PI.IC.NA.080101.01</v>
      </c>
      <c r="N490" s="6"/>
      <c r="O490" s="6" t="str">
        <f t="shared" si="63"/>
        <v>PH.IC.NA.080101.01</v>
      </c>
      <c r="Q490" s="6" t="str">
        <f t="shared" si="64"/>
        <v>CL.IC.NA.080101.01</v>
      </c>
      <c r="X490" t="s">
        <v>2336</v>
      </c>
      <c r="Y490">
        <v>1089</v>
      </c>
    </row>
    <row r="491" spans="1:25" ht="15">
      <c r="A491" t="s">
        <v>6881</v>
      </c>
      <c r="C491" s="27" t="s">
        <v>12322</v>
      </c>
      <c r="D491" s="27"/>
      <c r="E491" s="27" t="s">
        <v>12254</v>
      </c>
      <c r="F491" s="27" t="s">
        <v>12480</v>
      </c>
      <c r="G491" t="s">
        <v>12481</v>
      </c>
      <c r="H491" s="27" t="s">
        <v>12599</v>
      </c>
      <c r="J491" s="5" t="str">
        <f t="shared" si="60"/>
        <v>IC.NA.080102</v>
      </c>
      <c r="K491" s="1" t="s">
        <v>2311</v>
      </c>
      <c r="L491" t="str">
        <f t="shared" si="61"/>
        <v>Mental health history: Bipolar</v>
      </c>
      <c r="M491" s="6" t="str">
        <f t="shared" si="62"/>
        <v>PI.IC.NA.080102.01</v>
      </c>
      <c r="N491" s="6"/>
      <c r="O491" s="6" t="str">
        <f t="shared" si="63"/>
        <v>PH.IC.NA.080102.01</v>
      </c>
      <c r="Q491" s="6" t="str">
        <f t="shared" si="64"/>
        <v>CL.IC.NA.080102.01</v>
      </c>
      <c r="X491" t="s">
        <v>2336</v>
      </c>
      <c r="Y491">
        <v>1089</v>
      </c>
    </row>
    <row r="492" spans="1:25" ht="15">
      <c r="A492" t="s">
        <v>6881</v>
      </c>
      <c r="C492" s="27" t="s">
        <v>12322</v>
      </c>
      <c r="D492" s="27"/>
      <c r="E492" s="27" t="s">
        <v>12254</v>
      </c>
      <c r="F492" s="27" t="s">
        <v>12480</v>
      </c>
      <c r="G492" t="s">
        <v>12482</v>
      </c>
      <c r="H492" s="27" t="s">
        <v>12323</v>
      </c>
      <c r="J492" s="5" t="str">
        <f t="shared" ref="J492:J500" si="65">CONCATENATE("IC.NA.",C492,E492,H492)</f>
        <v>IC.NA.080103</v>
      </c>
      <c r="K492" s="1" t="s">
        <v>2311</v>
      </c>
      <c r="L492" t="str">
        <f t="shared" ref="L492:L500" si="66">G492</f>
        <v>Mental health history: ECT</v>
      </c>
      <c r="M492" s="6" t="str">
        <f t="shared" ref="M492:M500" si="67">CONCATENATE("PI.",J492,".",K492)</f>
        <v>PI.IC.NA.080103.01</v>
      </c>
      <c r="N492" s="6"/>
      <c r="O492" s="6" t="str">
        <f t="shared" ref="O492:O500" si="68">CONCATENATE("PH.",J492,".",K492)</f>
        <v>PH.IC.NA.080103.01</v>
      </c>
      <c r="Q492" s="6" t="str">
        <f t="shared" ref="Q492:Q500" si="69">CONCATENATE("CL.",J492,".",K492)</f>
        <v>CL.IC.NA.080103.01</v>
      </c>
      <c r="X492" t="s">
        <v>2336</v>
      </c>
      <c r="Y492">
        <v>1089</v>
      </c>
    </row>
    <row r="493" spans="1:25" ht="15">
      <c r="A493" t="s">
        <v>6881</v>
      </c>
      <c r="C493" s="27" t="s">
        <v>12322</v>
      </c>
      <c r="E493" s="27" t="s">
        <v>12254</v>
      </c>
      <c r="F493" s="27" t="s">
        <v>12480</v>
      </c>
      <c r="G493" t="s">
        <v>12475</v>
      </c>
      <c r="H493" s="27" t="s">
        <v>12341</v>
      </c>
      <c r="J493" s="5" t="str">
        <f t="shared" si="65"/>
        <v>IC.NA.080104</v>
      </c>
      <c r="K493" s="1" t="s">
        <v>2311</v>
      </c>
      <c r="L493" t="str">
        <f t="shared" si="66"/>
        <v>Mental health history: Homicidal intention</v>
      </c>
      <c r="M493" s="6" t="str">
        <f t="shared" si="67"/>
        <v>PI.IC.NA.080104.01</v>
      </c>
      <c r="N493" s="6"/>
      <c r="O493" s="6" t="str">
        <f t="shared" si="68"/>
        <v>PH.IC.NA.080104.01</v>
      </c>
      <c r="Q493" s="6" t="str">
        <f t="shared" si="69"/>
        <v>CL.IC.NA.080104.01</v>
      </c>
      <c r="X493" t="s">
        <v>2336</v>
      </c>
      <c r="Y493">
        <v>1089</v>
      </c>
    </row>
    <row r="494" spans="1:25" ht="15">
      <c r="A494" t="s">
        <v>6881</v>
      </c>
      <c r="C494" s="27" t="s">
        <v>12322</v>
      </c>
      <c r="E494" s="27" t="s">
        <v>12254</v>
      </c>
      <c r="F494" s="27" t="s">
        <v>12480</v>
      </c>
      <c r="G494" t="s">
        <v>12319</v>
      </c>
      <c r="H494" s="27" t="s">
        <v>12342</v>
      </c>
      <c r="J494" s="5" t="str">
        <f t="shared" si="65"/>
        <v>IC.NA.080105</v>
      </c>
      <c r="K494" s="1" t="s">
        <v>2311</v>
      </c>
      <c r="L494" t="str">
        <f t="shared" si="66"/>
        <v>Mental health history: Major depression</v>
      </c>
      <c r="M494" s="6" t="str">
        <f t="shared" si="67"/>
        <v>PI.IC.NA.080105.01</v>
      </c>
      <c r="N494" s="6"/>
      <c r="O494" s="6" t="str">
        <f t="shared" si="68"/>
        <v>PH.IC.NA.080105.01</v>
      </c>
      <c r="Q494" s="6" t="str">
        <f t="shared" si="69"/>
        <v>CL.IC.NA.080105.01</v>
      </c>
      <c r="X494" t="s">
        <v>2336</v>
      </c>
      <c r="Y494">
        <v>1089</v>
      </c>
    </row>
    <row r="495" spans="1:25" ht="15">
      <c r="A495" t="s">
        <v>6881</v>
      </c>
      <c r="C495" s="27" t="s">
        <v>12322</v>
      </c>
      <c r="E495" s="27" t="s">
        <v>12254</v>
      </c>
      <c r="F495" s="27" t="s">
        <v>12480</v>
      </c>
      <c r="G495" t="s">
        <v>12320</v>
      </c>
      <c r="H495" s="27" t="s">
        <v>12413</v>
      </c>
      <c r="J495" s="5" t="str">
        <f t="shared" si="65"/>
        <v>IC.NA.080106</v>
      </c>
      <c r="K495" s="1" t="s">
        <v>2311</v>
      </c>
      <c r="L495" t="str">
        <f t="shared" si="66"/>
        <v>Mental health history: PTSD</v>
      </c>
      <c r="M495" s="6" t="str">
        <f t="shared" si="67"/>
        <v>PI.IC.NA.080106.01</v>
      </c>
      <c r="N495" s="6"/>
      <c r="O495" s="6" t="str">
        <f t="shared" si="68"/>
        <v>PH.IC.NA.080106.01</v>
      </c>
      <c r="Q495" s="6" t="str">
        <f t="shared" si="69"/>
        <v>CL.IC.NA.080106.01</v>
      </c>
      <c r="X495" t="s">
        <v>2336</v>
      </c>
      <c r="Y495">
        <v>1089</v>
      </c>
    </row>
    <row r="496" spans="1:25" ht="15">
      <c r="A496" t="s">
        <v>6881</v>
      </c>
      <c r="C496" s="27" t="s">
        <v>12322</v>
      </c>
      <c r="E496" s="27" t="s">
        <v>12254</v>
      </c>
      <c r="F496" s="27" t="s">
        <v>12480</v>
      </c>
      <c r="G496" t="s">
        <v>12321</v>
      </c>
      <c r="H496" s="27" t="s">
        <v>12490</v>
      </c>
      <c r="J496" s="5" t="str">
        <f t="shared" si="65"/>
        <v>IC.NA.080107</v>
      </c>
      <c r="K496" s="1" t="s">
        <v>2311</v>
      </c>
      <c r="L496" t="str">
        <f t="shared" si="66"/>
        <v>Mental health history: Restraint</v>
      </c>
      <c r="M496" s="6" t="str">
        <f t="shared" si="67"/>
        <v>PI.IC.NA.080107.01</v>
      </c>
      <c r="N496" s="6"/>
      <c r="O496" s="6" t="str">
        <f t="shared" si="68"/>
        <v>PH.IC.NA.080107.01</v>
      </c>
      <c r="Q496" s="6" t="str">
        <f t="shared" si="69"/>
        <v>CL.IC.NA.080107.01</v>
      </c>
      <c r="X496" t="s">
        <v>2336</v>
      </c>
      <c r="Y496">
        <v>1089</v>
      </c>
    </row>
    <row r="497" spans="1:39" s="2" customFormat="1" ht="15">
      <c r="A497" s="2" t="s">
        <v>6881</v>
      </c>
      <c r="B497" s="2" t="s">
        <v>14121</v>
      </c>
      <c r="C497" s="3" t="s">
        <v>11639</v>
      </c>
      <c r="D497" s="2" t="s">
        <v>14121</v>
      </c>
      <c r="E497" s="3" t="s">
        <v>11848</v>
      </c>
      <c r="F497" s="2" t="s">
        <v>14121</v>
      </c>
      <c r="G497" s="2" t="s">
        <v>14122</v>
      </c>
      <c r="H497" s="4" t="s">
        <v>11848</v>
      </c>
      <c r="J497" s="7" t="str">
        <f t="shared" si="65"/>
        <v>IC.NA.090101</v>
      </c>
      <c r="K497" s="3" t="s">
        <v>87</v>
      </c>
      <c r="L497" s="2" t="str">
        <f t="shared" si="66"/>
        <v>No pertinent functional problems</v>
      </c>
      <c r="M497" s="8" t="str">
        <f t="shared" si="67"/>
        <v>PI.IC.NA.090101.01</v>
      </c>
      <c r="N497" s="8"/>
      <c r="O497" s="8" t="str">
        <f t="shared" si="68"/>
        <v>PH.IC.NA.090101.01</v>
      </c>
      <c r="Q497" s="8" t="str">
        <f t="shared" si="69"/>
        <v>CL.IC.NA.090101.01</v>
      </c>
      <c r="AJ497" s="2" t="s">
        <v>12773</v>
      </c>
      <c r="AK497" s="2">
        <v>1572</v>
      </c>
    </row>
    <row r="498" spans="1:39" s="2" customFormat="1" ht="15">
      <c r="A498" s="2" t="s">
        <v>6881</v>
      </c>
      <c r="C498" s="3" t="s">
        <v>11639</v>
      </c>
      <c r="E498" s="3" t="s">
        <v>11848</v>
      </c>
      <c r="F498" s="2" t="s">
        <v>14121</v>
      </c>
      <c r="G498" s="2" t="s">
        <v>14123</v>
      </c>
      <c r="H498" s="4" t="s">
        <v>12030</v>
      </c>
      <c r="J498" s="7" t="str">
        <f t="shared" si="65"/>
        <v>IC.NA.090102</v>
      </c>
      <c r="K498" s="3" t="s">
        <v>87</v>
      </c>
      <c r="L498" s="2" t="str">
        <f t="shared" si="66"/>
        <v>Acute changes in speech or swallowing</v>
      </c>
      <c r="M498" s="8" t="str">
        <f t="shared" si="67"/>
        <v>PI.IC.NA.090102.01</v>
      </c>
      <c r="N498" s="8"/>
      <c r="O498" s="8" t="str">
        <f t="shared" si="68"/>
        <v>PH.IC.NA.090102.01</v>
      </c>
      <c r="Q498" s="8" t="str">
        <f t="shared" si="69"/>
        <v>CL.IC.NA.090102.01</v>
      </c>
      <c r="AJ498" s="2" t="s">
        <v>12773</v>
      </c>
      <c r="AK498" s="2">
        <v>1572</v>
      </c>
    </row>
    <row r="499" spans="1:39" s="2" customFormat="1" ht="15">
      <c r="A499" s="2" t="s">
        <v>6881</v>
      </c>
      <c r="C499" s="3" t="s">
        <v>11639</v>
      </c>
      <c r="E499" s="3" t="s">
        <v>11848</v>
      </c>
      <c r="F499" s="2" t="s">
        <v>14121</v>
      </c>
      <c r="G499" s="2" t="s">
        <v>14124</v>
      </c>
      <c r="H499" s="4" t="s">
        <v>12032</v>
      </c>
      <c r="J499" s="7" t="str">
        <f t="shared" si="65"/>
        <v>IC.NA.090103</v>
      </c>
      <c r="K499" s="3" t="s">
        <v>87</v>
      </c>
      <c r="L499" s="2" t="str">
        <f t="shared" si="66"/>
        <v>Acute loss of ADL abilities</v>
      </c>
      <c r="M499" s="8" t="str">
        <f t="shared" si="67"/>
        <v>PI.IC.NA.090103.01</v>
      </c>
      <c r="N499" s="8"/>
      <c r="O499" s="8" t="str">
        <f t="shared" si="68"/>
        <v>PH.IC.NA.090103.01</v>
      </c>
      <c r="Q499" s="8" t="str">
        <f t="shared" si="69"/>
        <v>CL.IC.NA.090103.01</v>
      </c>
      <c r="AJ499" s="2" t="s">
        <v>12773</v>
      </c>
      <c r="AK499" s="2">
        <v>1572</v>
      </c>
    </row>
    <row r="500" spans="1:39" s="2" customFormat="1" ht="15">
      <c r="A500" s="2" t="s">
        <v>6881</v>
      </c>
      <c r="C500" s="3" t="s">
        <v>11639</v>
      </c>
      <c r="E500" s="3" t="s">
        <v>11848</v>
      </c>
      <c r="F500" s="2" t="s">
        <v>14121</v>
      </c>
      <c r="G500" s="2" t="s">
        <v>14125</v>
      </c>
      <c r="H500" s="4" t="s">
        <v>12028</v>
      </c>
      <c r="J500" s="7" t="str">
        <f t="shared" si="65"/>
        <v>IC.NA.090104</v>
      </c>
      <c r="K500" s="3" t="s">
        <v>12175</v>
      </c>
      <c r="L500" s="2" t="str">
        <f t="shared" si="66"/>
        <v>Acute decrease in mobility/transfer</v>
      </c>
      <c r="M500" s="8" t="str">
        <f t="shared" si="67"/>
        <v>PI.IC.NA.090104.01</v>
      </c>
      <c r="N500" s="8"/>
      <c r="O500" s="8" t="str">
        <f t="shared" si="68"/>
        <v>PH.IC.NA.090104.01</v>
      </c>
      <c r="Q500" s="8" t="str">
        <f t="shared" si="69"/>
        <v>CL.IC.NA.090104.01</v>
      </c>
      <c r="AJ500" s="2" t="s">
        <v>12773</v>
      </c>
      <c r="AK500" s="2">
        <v>1572</v>
      </c>
    </row>
    <row r="501" spans="1:39" s="2" customFormat="1" ht="15">
      <c r="A501" s="2" t="s">
        <v>6881</v>
      </c>
      <c r="B501" s="2" t="s">
        <v>7740</v>
      </c>
      <c r="C501" s="3" t="s">
        <v>11829</v>
      </c>
      <c r="D501" s="2" t="s">
        <v>14437</v>
      </c>
      <c r="E501" s="3" t="s">
        <v>11848</v>
      </c>
      <c r="F501" s="2" t="s">
        <v>14436</v>
      </c>
      <c r="G501" s="2" t="s">
        <v>6939</v>
      </c>
      <c r="H501" s="40" t="s">
        <v>12254</v>
      </c>
      <c r="J501" s="7" t="str">
        <f t="shared" ref="J501:J514" si="70">CONCATENATE("IC.NA.",C501,E501,H501)</f>
        <v>IC.NA.100101</v>
      </c>
      <c r="K501" s="3" t="s">
        <v>12175</v>
      </c>
      <c r="L501" s="2" t="str">
        <f t="shared" ref="L501:L514" si="71">G501</f>
        <v>None reported</v>
      </c>
      <c r="M501" s="8" t="str">
        <f t="shared" ref="M501:M514" si="72">CONCATENATE("PI.",J501,".",K501)</f>
        <v>PI.IC.NA.100101.01</v>
      </c>
      <c r="N501" s="8"/>
      <c r="O501" s="8" t="str">
        <f t="shared" ref="O501:O514" si="73">CONCATENATE("PH.",J501,".",K501)</f>
        <v>PH.IC.NA.100101.01</v>
      </c>
      <c r="Q501" s="8" t="str">
        <f t="shared" ref="Q501:Q514" si="74">CONCATENATE("CL.",J501,".",K501)</f>
        <v>CL.IC.NA.100101.01</v>
      </c>
      <c r="AL501" s="2" t="s">
        <v>12773</v>
      </c>
      <c r="AM501" s="2">
        <v>1693</v>
      </c>
    </row>
    <row r="502" spans="1:39" s="2" customFormat="1" ht="15">
      <c r="A502" s="2" t="s">
        <v>6881</v>
      </c>
      <c r="C502" s="3" t="s">
        <v>11829</v>
      </c>
      <c r="E502" s="3" t="s">
        <v>11848</v>
      </c>
      <c r="F502" s="2" t="s">
        <v>14436</v>
      </c>
      <c r="G502" s="2" t="s">
        <v>14442</v>
      </c>
      <c r="H502" s="40" t="s">
        <v>2769</v>
      </c>
      <c r="J502" s="7" t="str">
        <f t="shared" si="70"/>
        <v>IC.NA.100102</v>
      </c>
      <c r="K502" s="3" t="s">
        <v>12175</v>
      </c>
      <c r="L502" s="2" t="str">
        <f t="shared" si="71"/>
        <v>Amputation(s)</v>
      </c>
      <c r="M502" s="8" t="str">
        <f t="shared" si="72"/>
        <v>PI.IC.NA.100102.01</v>
      </c>
      <c r="N502" s="8"/>
      <c r="O502" s="8" t="str">
        <f t="shared" si="73"/>
        <v>PH.IC.NA.100102.01</v>
      </c>
      <c r="Q502" s="8" t="str">
        <f t="shared" si="74"/>
        <v>CL.IC.NA.100102.01</v>
      </c>
      <c r="AL502" s="2" t="s">
        <v>12773</v>
      </c>
      <c r="AM502" s="2">
        <v>1693</v>
      </c>
    </row>
    <row r="503" spans="1:39" s="2" customFormat="1" ht="15">
      <c r="A503" s="2" t="s">
        <v>6881</v>
      </c>
      <c r="C503" s="3" t="s">
        <v>11829</v>
      </c>
      <c r="E503" s="3" t="s">
        <v>11848</v>
      </c>
      <c r="F503" s="2" t="s">
        <v>14436</v>
      </c>
      <c r="G503" s="2" t="s">
        <v>14438</v>
      </c>
      <c r="H503" s="40" t="s">
        <v>79</v>
      </c>
      <c r="J503" s="7" t="str">
        <f t="shared" si="70"/>
        <v>IC.NA.100103</v>
      </c>
      <c r="K503" s="3" t="s">
        <v>12175</v>
      </c>
      <c r="L503" s="2" t="str">
        <f t="shared" si="71"/>
        <v>Arthritis</v>
      </c>
      <c r="M503" s="8" t="str">
        <f t="shared" si="72"/>
        <v>PI.IC.NA.100103.01</v>
      </c>
      <c r="N503" s="8"/>
      <c r="O503" s="8" t="str">
        <f t="shared" si="73"/>
        <v>PH.IC.NA.100103.01</v>
      </c>
      <c r="Q503" s="8" t="str">
        <f t="shared" si="74"/>
        <v>CL.IC.NA.100103.01</v>
      </c>
      <c r="AL503" s="2" t="s">
        <v>12773</v>
      </c>
      <c r="AM503" s="2">
        <v>1693</v>
      </c>
    </row>
    <row r="504" spans="1:39" s="2" customFormat="1" ht="15">
      <c r="A504" s="2" t="s">
        <v>6881</v>
      </c>
      <c r="C504" s="3" t="s">
        <v>11829</v>
      </c>
      <c r="E504" s="3" t="s">
        <v>11848</v>
      </c>
      <c r="F504" s="2" t="s">
        <v>14436</v>
      </c>
      <c r="G504" s="2" t="s">
        <v>14439</v>
      </c>
      <c r="H504" s="40" t="s">
        <v>12341</v>
      </c>
      <c r="J504" s="7" t="str">
        <f t="shared" si="70"/>
        <v>IC.NA.100104</v>
      </c>
      <c r="K504" s="3" t="s">
        <v>12175</v>
      </c>
      <c r="L504" s="2" t="str">
        <f t="shared" si="71"/>
        <v>Back pain</v>
      </c>
      <c r="M504" s="8" t="str">
        <f t="shared" si="72"/>
        <v>PI.IC.NA.100104.01</v>
      </c>
      <c r="N504" s="8"/>
      <c r="O504" s="8" t="str">
        <f t="shared" si="73"/>
        <v>PH.IC.NA.100104.01</v>
      </c>
      <c r="Q504" s="8" t="str">
        <f t="shared" si="74"/>
        <v>CL.IC.NA.100104.01</v>
      </c>
      <c r="AL504" s="2" t="s">
        <v>12773</v>
      </c>
      <c r="AM504" s="2">
        <v>1693</v>
      </c>
    </row>
    <row r="505" spans="1:39" s="2" customFormat="1" ht="15">
      <c r="A505" s="2" t="s">
        <v>6881</v>
      </c>
      <c r="C505" s="3" t="s">
        <v>11829</v>
      </c>
      <c r="E505" s="3" t="s">
        <v>11848</v>
      </c>
      <c r="F505" s="2" t="s">
        <v>14436</v>
      </c>
      <c r="G505" s="2" t="s">
        <v>6941</v>
      </c>
      <c r="H505" s="40" t="s">
        <v>12342</v>
      </c>
      <c r="J505" s="7" t="str">
        <f t="shared" si="70"/>
        <v>IC.NA.100105</v>
      </c>
      <c r="K505" s="3" t="s">
        <v>12175</v>
      </c>
      <c r="L505" s="2" t="str">
        <f t="shared" si="71"/>
        <v>Cancer</v>
      </c>
      <c r="M505" s="8" t="str">
        <f t="shared" si="72"/>
        <v>PI.IC.NA.100105.01</v>
      </c>
      <c r="N505" s="8"/>
      <c r="O505" s="8" t="str">
        <f t="shared" si="73"/>
        <v>PH.IC.NA.100105.01</v>
      </c>
      <c r="Q505" s="8" t="str">
        <f t="shared" si="74"/>
        <v>CL.IC.NA.100105.01</v>
      </c>
      <c r="AL505" s="2" t="s">
        <v>12773</v>
      </c>
      <c r="AM505" s="2">
        <v>1693</v>
      </c>
    </row>
    <row r="506" spans="1:39" s="2" customFormat="1" ht="15">
      <c r="A506" s="2" t="s">
        <v>6881</v>
      </c>
      <c r="C506" s="3" t="s">
        <v>11829</v>
      </c>
      <c r="E506" s="3" t="s">
        <v>11848</v>
      </c>
      <c r="F506" s="2" t="s">
        <v>14436</v>
      </c>
      <c r="G506" s="2" t="s">
        <v>14440</v>
      </c>
      <c r="H506" s="40" t="s">
        <v>12413</v>
      </c>
      <c r="J506" s="7" t="str">
        <f t="shared" si="70"/>
        <v>IC.NA.100106</v>
      </c>
      <c r="K506" s="3" t="s">
        <v>12175</v>
      </c>
      <c r="L506" s="2" t="str">
        <f t="shared" si="71"/>
        <v>Cerebral palsy</v>
      </c>
      <c r="M506" s="8" t="str">
        <f t="shared" si="72"/>
        <v>PI.IC.NA.100106.01</v>
      </c>
      <c r="N506" s="8"/>
      <c r="O506" s="8" t="str">
        <f t="shared" si="73"/>
        <v>PH.IC.NA.100106.01</v>
      </c>
      <c r="Q506" s="8" t="str">
        <f t="shared" si="74"/>
        <v>CL.IC.NA.100106.01</v>
      </c>
      <c r="AL506" s="2" t="s">
        <v>12773</v>
      </c>
      <c r="AM506" s="2">
        <v>1693</v>
      </c>
    </row>
    <row r="507" spans="1:39" s="2" customFormat="1" ht="15">
      <c r="A507" s="2" t="s">
        <v>6881</v>
      </c>
      <c r="C507" s="3" t="s">
        <v>11829</v>
      </c>
      <c r="E507" s="3" t="s">
        <v>11848</v>
      </c>
      <c r="F507" s="2" t="s">
        <v>14436</v>
      </c>
      <c r="G507" s="2" t="s">
        <v>14441</v>
      </c>
      <c r="H507" s="40" t="s">
        <v>12490</v>
      </c>
      <c r="J507" s="7" t="str">
        <f t="shared" si="70"/>
        <v>IC.NA.100107</v>
      </c>
      <c r="K507" s="3" t="s">
        <v>12175</v>
      </c>
      <c r="L507" s="2" t="str">
        <f t="shared" si="71"/>
        <v>Deformity(ies)</v>
      </c>
      <c r="M507" s="8" t="str">
        <f t="shared" si="72"/>
        <v>PI.IC.NA.100107.01</v>
      </c>
      <c r="N507" s="8"/>
      <c r="O507" s="8" t="str">
        <f t="shared" si="73"/>
        <v>PH.IC.NA.100107.01</v>
      </c>
      <c r="Q507" s="8" t="str">
        <f t="shared" si="74"/>
        <v>CL.IC.NA.100107.01</v>
      </c>
      <c r="AL507" s="2" t="s">
        <v>12773</v>
      </c>
      <c r="AM507" s="2">
        <v>1693</v>
      </c>
    </row>
    <row r="508" spans="1:39" s="2" customFormat="1" ht="15">
      <c r="A508" s="2" t="s">
        <v>6881</v>
      </c>
      <c r="C508" s="3" t="s">
        <v>11829</v>
      </c>
      <c r="E508" s="3" t="s">
        <v>11848</v>
      </c>
      <c r="F508" s="2" t="s">
        <v>14436</v>
      </c>
      <c r="G508" s="2" t="s">
        <v>14443</v>
      </c>
      <c r="H508" s="40" t="s">
        <v>11638</v>
      </c>
      <c r="J508" s="7" t="str">
        <f t="shared" si="70"/>
        <v>IC.NA.100108</v>
      </c>
      <c r="K508" s="3" t="s">
        <v>12175</v>
      </c>
      <c r="L508" s="2" t="str">
        <f t="shared" si="71"/>
        <v>Fibromyalgia</v>
      </c>
      <c r="M508" s="8" t="str">
        <f t="shared" si="72"/>
        <v>PI.IC.NA.100108.01</v>
      </c>
      <c r="N508" s="8"/>
      <c r="O508" s="8" t="str">
        <f t="shared" si="73"/>
        <v>PH.IC.NA.100108.01</v>
      </c>
      <c r="Q508" s="8" t="str">
        <f t="shared" si="74"/>
        <v>CL.IC.NA.100108.01</v>
      </c>
      <c r="AL508" s="2" t="s">
        <v>12773</v>
      </c>
      <c r="AM508" s="2">
        <v>1693</v>
      </c>
    </row>
    <row r="509" spans="1:39" s="2" customFormat="1" ht="15">
      <c r="A509" s="2" t="s">
        <v>6881</v>
      </c>
      <c r="C509" s="3" t="s">
        <v>11829</v>
      </c>
      <c r="E509" s="3" t="s">
        <v>11848</v>
      </c>
      <c r="F509" s="2" t="s">
        <v>14436</v>
      </c>
      <c r="G509" s="2" t="s">
        <v>14444</v>
      </c>
      <c r="H509" s="40" t="s">
        <v>11639</v>
      </c>
      <c r="J509" s="7" t="str">
        <f t="shared" si="70"/>
        <v>IC.NA.100109</v>
      </c>
      <c r="K509" s="3" t="s">
        <v>12175</v>
      </c>
      <c r="L509" s="2" t="str">
        <f t="shared" si="71"/>
        <v>Fractures</v>
      </c>
      <c r="M509" s="8" t="str">
        <f t="shared" si="72"/>
        <v>PI.IC.NA.100109.01</v>
      </c>
      <c r="N509" s="8"/>
      <c r="O509" s="8" t="str">
        <f t="shared" si="73"/>
        <v>PH.IC.NA.100109.01</v>
      </c>
      <c r="Q509" s="8" t="str">
        <f t="shared" si="74"/>
        <v>CL.IC.NA.100109.01</v>
      </c>
      <c r="AL509" s="2" t="s">
        <v>12773</v>
      </c>
      <c r="AM509" s="2">
        <v>1693</v>
      </c>
    </row>
    <row r="510" spans="1:39" s="2" customFormat="1" ht="15">
      <c r="A510" s="2" t="s">
        <v>6881</v>
      </c>
      <c r="C510" s="3" t="s">
        <v>11829</v>
      </c>
      <c r="E510" s="3" t="s">
        <v>11848</v>
      </c>
      <c r="F510" s="2" t="s">
        <v>14436</v>
      </c>
      <c r="G510" s="2" t="s">
        <v>14445</v>
      </c>
      <c r="H510" s="40" t="s">
        <v>11829</v>
      </c>
      <c r="J510" s="7" t="str">
        <f t="shared" si="70"/>
        <v>IC.NA.100110</v>
      </c>
      <c r="K510" s="3" t="s">
        <v>12175</v>
      </c>
      <c r="L510" s="2" t="str">
        <f t="shared" si="71"/>
        <v>Hip pain</v>
      </c>
      <c r="M510" s="8" t="str">
        <f t="shared" si="72"/>
        <v>PI.IC.NA.100110.01</v>
      </c>
      <c r="N510" s="8"/>
      <c r="O510" s="8" t="str">
        <f t="shared" si="73"/>
        <v>PH.IC.NA.100110.01</v>
      </c>
      <c r="Q510" s="8" t="str">
        <f t="shared" si="74"/>
        <v>CL.IC.NA.100110.01</v>
      </c>
      <c r="AL510" s="2" t="s">
        <v>12773</v>
      </c>
      <c r="AM510" s="2">
        <v>1693</v>
      </c>
    </row>
    <row r="511" spans="1:39" s="2" customFormat="1" ht="15">
      <c r="A511" s="2" t="s">
        <v>6881</v>
      </c>
      <c r="C511" s="3" t="s">
        <v>11829</v>
      </c>
      <c r="E511" s="3" t="s">
        <v>11848</v>
      </c>
      <c r="F511" s="2" t="s">
        <v>14436</v>
      </c>
      <c r="G511" s="2" t="s">
        <v>14446</v>
      </c>
      <c r="H511" s="40" t="s">
        <v>12099</v>
      </c>
      <c r="J511" s="7" t="str">
        <f t="shared" si="70"/>
        <v>IC.NA.100111</v>
      </c>
      <c r="K511" s="3" t="s">
        <v>12175</v>
      </c>
      <c r="L511" s="2" t="str">
        <f t="shared" si="71"/>
        <v>Muscle atrophy</v>
      </c>
      <c r="M511" s="8" t="str">
        <f t="shared" si="72"/>
        <v>PI.IC.NA.100111.01</v>
      </c>
      <c r="N511" s="8"/>
      <c r="O511" s="8" t="str">
        <f t="shared" si="73"/>
        <v>PH.IC.NA.100111.01</v>
      </c>
      <c r="Q511" s="8" t="str">
        <f t="shared" si="74"/>
        <v>CL.IC.NA.100111.01</v>
      </c>
      <c r="AL511" s="2" t="s">
        <v>12773</v>
      </c>
      <c r="AM511" s="2">
        <v>1693</v>
      </c>
    </row>
    <row r="512" spans="1:39" s="2" customFormat="1" ht="15">
      <c r="A512" s="2" t="s">
        <v>6881</v>
      </c>
      <c r="C512" s="3" t="s">
        <v>11829</v>
      </c>
      <c r="E512" s="3" t="s">
        <v>11848</v>
      </c>
      <c r="F512" s="2" t="s">
        <v>14436</v>
      </c>
      <c r="G512" s="2" t="s">
        <v>14447</v>
      </c>
      <c r="H512" s="40" t="s">
        <v>12100</v>
      </c>
      <c r="J512" s="7" t="str">
        <f t="shared" si="70"/>
        <v>IC.NA.100112</v>
      </c>
      <c r="K512" s="3" t="s">
        <v>12175</v>
      </c>
      <c r="L512" s="2" t="str">
        <f t="shared" si="71"/>
        <v>Muscular dystrophy</v>
      </c>
      <c r="M512" s="8" t="str">
        <f t="shared" si="72"/>
        <v>PI.IC.NA.100112.01</v>
      </c>
      <c r="N512" s="8"/>
      <c r="O512" s="8" t="str">
        <f t="shared" si="73"/>
        <v>PH.IC.NA.100112.01</v>
      </c>
      <c r="Q512" s="8" t="str">
        <f t="shared" si="74"/>
        <v>CL.IC.NA.100112.01</v>
      </c>
      <c r="AL512" s="2" t="s">
        <v>12773</v>
      </c>
      <c r="AM512" s="2">
        <v>1693</v>
      </c>
    </row>
    <row r="513" spans="1:39" s="2" customFormat="1" ht="15">
      <c r="A513" s="2" t="s">
        <v>6881</v>
      </c>
      <c r="C513" s="3" t="s">
        <v>11829</v>
      </c>
      <c r="E513" s="3" t="s">
        <v>11848</v>
      </c>
      <c r="F513" s="2" t="s">
        <v>14436</v>
      </c>
      <c r="G513" s="2" t="s">
        <v>14448</v>
      </c>
      <c r="H513" s="40" t="s">
        <v>12101</v>
      </c>
      <c r="J513" s="7" t="str">
        <f t="shared" si="70"/>
        <v>IC.NA.100113</v>
      </c>
      <c r="K513" s="3" t="s">
        <v>12175</v>
      </c>
      <c r="L513" s="2" t="str">
        <f t="shared" si="71"/>
        <v>Neck pain</v>
      </c>
      <c r="M513" s="8" t="str">
        <f t="shared" si="72"/>
        <v>PI.IC.NA.100113.01</v>
      </c>
      <c r="N513" s="8"/>
      <c r="O513" s="8" t="str">
        <f t="shared" si="73"/>
        <v>PH.IC.NA.100113.01</v>
      </c>
      <c r="Q513" s="8" t="str">
        <f t="shared" si="74"/>
        <v>CL.IC.NA.100113.01</v>
      </c>
      <c r="AL513" s="2" t="s">
        <v>12773</v>
      </c>
      <c r="AM513" s="2">
        <v>1693</v>
      </c>
    </row>
    <row r="514" spans="1:39" s="2" customFormat="1" ht="15">
      <c r="A514" s="2" t="s">
        <v>6881</v>
      </c>
      <c r="C514" s="3" t="s">
        <v>11829</v>
      </c>
      <c r="E514" s="3" t="s">
        <v>11848</v>
      </c>
      <c r="F514" s="2" t="s">
        <v>14436</v>
      </c>
      <c r="G514" s="2" t="s">
        <v>10478</v>
      </c>
      <c r="H514" s="40" t="s">
        <v>12102</v>
      </c>
      <c r="J514" s="7" t="str">
        <f t="shared" si="70"/>
        <v>IC.NA.100114</v>
      </c>
      <c r="K514" s="3" t="s">
        <v>12175</v>
      </c>
      <c r="L514" s="2" t="str">
        <f t="shared" si="71"/>
        <v>Other: specify</v>
      </c>
      <c r="M514" s="8" t="str">
        <f t="shared" si="72"/>
        <v>PI.IC.NA.100114.01</v>
      </c>
      <c r="N514" s="8"/>
      <c r="O514" s="8" t="str">
        <f t="shared" si="73"/>
        <v>PH.IC.NA.100114.01</v>
      </c>
      <c r="Q514" s="8" t="str">
        <f t="shared" si="74"/>
        <v>CL.IC.NA.100114.01</v>
      </c>
      <c r="AL514" s="2" t="s">
        <v>12773</v>
      </c>
      <c r="AM514" s="2">
        <v>1693</v>
      </c>
    </row>
    <row r="515" spans="1:39" s="2" customFormat="1" ht="15">
      <c r="A515" s="2" t="s">
        <v>6881</v>
      </c>
      <c r="B515" s="2" t="s">
        <v>9344</v>
      </c>
      <c r="C515" s="3" t="s">
        <v>12099</v>
      </c>
      <c r="D515" s="2" t="s">
        <v>14437</v>
      </c>
      <c r="E515" s="3" t="s">
        <v>11848</v>
      </c>
      <c r="F515" s="2" t="s">
        <v>14450</v>
      </c>
      <c r="G515" s="2" t="s">
        <v>6939</v>
      </c>
      <c r="H515" s="40" t="s">
        <v>12254</v>
      </c>
      <c r="J515" s="7" t="str">
        <f t="shared" ref="J515:J529" si="75">CONCATENATE("IC.NA.",C515,E515,H515)</f>
        <v>IC.NA.110101</v>
      </c>
      <c r="K515" s="3" t="s">
        <v>12175</v>
      </c>
      <c r="L515" s="2" t="str">
        <f t="shared" ref="L515:L530" si="76">G515</f>
        <v>None reported</v>
      </c>
      <c r="M515" s="8" t="str">
        <f t="shared" ref="M515:M529" si="77">CONCATENATE("PI.",J515,".",K515)</f>
        <v>PI.IC.NA.110101.01</v>
      </c>
      <c r="N515" s="8"/>
      <c r="O515" s="8" t="str">
        <f t="shared" ref="O515:O529" si="78">CONCATENATE("PH.",J515,".",K515)</f>
        <v>PH.IC.NA.110101.01</v>
      </c>
      <c r="Q515" s="8" t="str">
        <f t="shared" ref="Q515:Q529" si="79">CONCATENATE("CL.",J515,".",K515)</f>
        <v>CL.IC.NA.110101.01</v>
      </c>
      <c r="AL515" s="2" t="s">
        <v>12773</v>
      </c>
      <c r="AM515" s="2">
        <v>1694</v>
      </c>
    </row>
    <row r="516" spans="1:39" s="2" customFormat="1" ht="15">
      <c r="A516" s="2" t="s">
        <v>6881</v>
      </c>
      <c r="C516" s="3" t="s">
        <v>12099</v>
      </c>
      <c r="E516" s="3" t="s">
        <v>11848</v>
      </c>
      <c r="F516" s="2" t="s">
        <v>14450</v>
      </c>
      <c r="G516" s="2" t="s">
        <v>14451</v>
      </c>
      <c r="H516" s="40" t="s">
        <v>2769</v>
      </c>
      <c r="J516" s="7" t="str">
        <f t="shared" si="75"/>
        <v>IC.NA.110102</v>
      </c>
      <c r="K516" s="3" t="s">
        <v>12175</v>
      </c>
      <c r="L516" s="2" t="str">
        <f t="shared" si="76"/>
        <v>Acne</v>
      </c>
      <c r="M516" s="8" t="str">
        <f t="shared" si="77"/>
        <v>PI.IC.NA.110102.01</v>
      </c>
      <c r="N516" s="8"/>
      <c r="O516" s="8" t="str">
        <f t="shared" si="78"/>
        <v>PH.IC.NA.110102.01</v>
      </c>
      <c r="Q516" s="8" t="str">
        <f t="shared" si="79"/>
        <v>CL.IC.NA.110102.01</v>
      </c>
      <c r="AL516" s="2" t="s">
        <v>12773</v>
      </c>
      <c r="AM516" s="2">
        <v>1694</v>
      </c>
    </row>
    <row r="517" spans="1:39" s="2" customFormat="1" ht="15">
      <c r="A517" s="2" t="s">
        <v>6881</v>
      </c>
      <c r="C517" s="3" t="s">
        <v>12099</v>
      </c>
      <c r="E517" s="3" t="s">
        <v>11848</v>
      </c>
      <c r="F517" s="2" t="s">
        <v>14450</v>
      </c>
      <c r="G517" s="2" t="s">
        <v>14452</v>
      </c>
      <c r="H517" s="40" t="s">
        <v>79</v>
      </c>
      <c r="J517" s="7" t="str">
        <f t="shared" si="75"/>
        <v>IC.NA.110103</v>
      </c>
      <c r="K517" s="3" t="s">
        <v>12175</v>
      </c>
      <c r="L517" s="2" t="str">
        <f t="shared" si="76"/>
        <v>Athlete's foot</v>
      </c>
      <c r="M517" s="8" t="str">
        <f t="shared" si="77"/>
        <v>PI.IC.NA.110103.01</v>
      </c>
      <c r="N517" s="8"/>
      <c r="O517" s="8" t="str">
        <f t="shared" si="78"/>
        <v>PH.IC.NA.110103.01</v>
      </c>
      <c r="Q517" s="8" t="str">
        <f t="shared" si="79"/>
        <v>CL.IC.NA.110103.01</v>
      </c>
      <c r="AL517" s="2" t="s">
        <v>12773</v>
      </c>
      <c r="AM517" s="2">
        <v>1694</v>
      </c>
    </row>
    <row r="518" spans="1:39" s="2" customFormat="1" ht="15">
      <c r="A518" s="2" t="s">
        <v>6881</v>
      </c>
      <c r="C518" s="3" t="s">
        <v>12099</v>
      </c>
      <c r="E518" s="3" t="s">
        <v>11848</v>
      </c>
      <c r="F518" s="2" t="s">
        <v>14450</v>
      </c>
      <c r="G518" s="2" t="s">
        <v>9592</v>
      </c>
      <c r="H518" s="40" t="s">
        <v>12341</v>
      </c>
      <c r="J518" s="7" t="str">
        <f t="shared" si="75"/>
        <v>IC.NA.110104</v>
      </c>
      <c r="K518" s="3" t="s">
        <v>12175</v>
      </c>
      <c r="L518" s="2" t="str">
        <f t="shared" si="76"/>
        <v>Burns</v>
      </c>
      <c r="M518" s="8" t="str">
        <f t="shared" si="77"/>
        <v>PI.IC.NA.110104.01</v>
      </c>
      <c r="N518" s="8"/>
      <c r="O518" s="8" t="str">
        <f t="shared" si="78"/>
        <v>PH.IC.NA.110104.01</v>
      </c>
      <c r="Q518" s="8" t="str">
        <f t="shared" si="79"/>
        <v>CL.IC.NA.110104.01</v>
      </c>
      <c r="AL518" s="2" t="s">
        <v>12773</v>
      </c>
      <c r="AM518" s="2">
        <v>1694</v>
      </c>
    </row>
    <row r="519" spans="1:39" s="2" customFormat="1" ht="15">
      <c r="A519" s="2" t="s">
        <v>6881</v>
      </c>
      <c r="C519" s="3" t="s">
        <v>12099</v>
      </c>
      <c r="E519" s="3" t="s">
        <v>11848</v>
      </c>
      <c r="F519" s="2" t="s">
        <v>14450</v>
      </c>
      <c r="G519" s="2" t="s">
        <v>6941</v>
      </c>
      <c r="H519" s="40" t="s">
        <v>12342</v>
      </c>
      <c r="J519" s="7" t="str">
        <f t="shared" si="75"/>
        <v>IC.NA.110105</v>
      </c>
      <c r="K519" s="3" t="s">
        <v>12175</v>
      </c>
      <c r="L519" s="2" t="str">
        <f t="shared" si="76"/>
        <v>Cancer</v>
      </c>
      <c r="M519" s="8" t="str">
        <f t="shared" si="77"/>
        <v>PI.IC.NA.110105.01</v>
      </c>
      <c r="N519" s="8"/>
      <c r="O519" s="8" t="str">
        <f t="shared" si="78"/>
        <v>PH.IC.NA.110105.01</v>
      </c>
      <c r="Q519" s="8" t="str">
        <f t="shared" si="79"/>
        <v>CL.IC.NA.110105.01</v>
      </c>
      <c r="AL519" s="2" t="s">
        <v>12773</v>
      </c>
      <c r="AM519" s="2">
        <v>1694</v>
      </c>
    </row>
    <row r="520" spans="1:39" s="2" customFormat="1" ht="15">
      <c r="A520" s="2" t="s">
        <v>6881</v>
      </c>
      <c r="C520" s="3" t="s">
        <v>12099</v>
      </c>
      <c r="E520" s="3" t="s">
        <v>11848</v>
      </c>
      <c r="F520" s="2" t="s">
        <v>14450</v>
      </c>
      <c r="G520" s="2" t="s">
        <v>14453</v>
      </c>
      <c r="H520" s="40" t="s">
        <v>12413</v>
      </c>
      <c r="J520" s="7" t="str">
        <f t="shared" si="75"/>
        <v>IC.NA.110106</v>
      </c>
      <c r="K520" s="3" t="s">
        <v>12175</v>
      </c>
      <c r="L520" s="2" t="str">
        <f t="shared" si="76"/>
        <v>Eczema</v>
      </c>
      <c r="M520" s="8" t="str">
        <f t="shared" si="77"/>
        <v>PI.IC.NA.110106.01</v>
      </c>
      <c r="N520" s="8"/>
      <c r="O520" s="8" t="str">
        <f t="shared" si="78"/>
        <v>PH.IC.NA.110106.01</v>
      </c>
      <c r="Q520" s="8" t="str">
        <f t="shared" si="79"/>
        <v>CL.IC.NA.110106.01</v>
      </c>
      <c r="AL520" s="2" t="s">
        <v>12773</v>
      </c>
      <c r="AM520" s="2">
        <v>1694</v>
      </c>
    </row>
    <row r="521" spans="1:39" s="2" customFormat="1" ht="15">
      <c r="A521" s="2" t="s">
        <v>6881</v>
      </c>
      <c r="C521" s="3" t="s">
        <v>12099</v>
      </c>
      <c r="E521" s="3" t="s">
        <v>11848</v>
      </c>
      <c r="F521" s="2" t="s">
        <v>14450</v>
      </c>
      <c r="G521" s="2" t="s">
        <v>14454</v>
      </c>
      <c r="H521" s="40" t="s">
        <v>12490</v>
      </c>
      <c r="J521" s="7" t="str">
        <f t="shared" si="75"/>
        <v>IC.NA.110107</v>
      </c>
      <c r="K521" s="3" t="s">
        <v>12175</v>
      </c>
      <c r="L521" s="2" t="str">
        <f t="shared" si="76"/>
        <v>Herpes Simplex</v>
      </c>
      <c r="M521" s="8" t="str">
        <f t="shared" si="77"/>
        <v>PI.IC.NA.110107.01</v>
      </c>
      <c r="N521" s="8"/>
      <c r="O521" s="8" t="str">
        <f t="shared" si="78"/>
        <v>PH.IC.NA.110107.01</v>
      </c>
      <c r="Q521" s="8" t="str">
        <f t="shared" si="79"/>
        <v>CL.IC.NA.110107.01</v>
      </c>
      <c r="AL521" s="2" t="s">
        <v>12773</v>
      </c>
      <c r="AM521" s="2">
        <v>1694</v>
      </c>
    </row>
    <row r="522" spans="1:39" s="2" customFormat="1" ht="15">
      <c r="A522" s="2" t="s">
        <v>6881</v>
      </c>
      <c r="C522" s="3" t="s">
        <v>12099</v>
      </c>
      <c r="E522" s="3" t="s">
        <v>11848</v>
      </c>
      <c r="F522" s="2" t="s">
        <v>14450</v>
      </c>
      <c r="G522" s="2" t="s">
        <v>14455</v>
      </c>
      <c r="H522" s="40" t="s">
        <v>11638</v>
      </c>
      <c r="J522" s="7" t="str">
        <f t="shared" si="75"/>
        <v>IC.NA.110108</v>
      </c>
      <c r="K522" s="3" t="s">
        <v>12175</v>
      </c>
      <c r="L522" s="2" t="str">
        <f t="shared" si="76"/>
        <v>Herpes Zoster (shingles)</v>
      </c>
      <c r="M522" s="8" t="str">
        <f t="shared" si="77"/>
        <v>PI.IC.NA.110108.01</v>
      </c>
      <c r="N522" s="8"/>
      <c r="O522" s="8" t="str">
        <f t="shared" si="78"/>
        <v>PH.IC.NA.110108.01</v>
      </c>
      <c r="Q522" s="8" t="str">
        <f t="shared" si="79"/>
        <v>CL.IC.NA.110108.01</v>
      </c>
      <c r="AL522" s="2" t="s">
        <v>12773</v>
      </c>
      <c r="AM522" s="2">
        <v>1694</v>
      </c>
    </row>
    <row r="523" spans="1:39" s="2" customFormat="1" ht="15">
      <c r="A523" s="2" t="s">
        <v>6881</v>
      </c>
      <c r="C523" s="3" t="s">
        <v>12099</v>
      </c>
      <c r="E523" s="3" t="s">
        <v>11848</v>
      </c>
      <c r="F523" s="2" t="s">
        <v>14450</v>
      </c>
      <c r="G523" s="2" t="s">
        <v>14456</v>
      </c>
      <c r="H523" s="40" t="s">
        <v>11639</v>
      </c>
      <c r="J523" s="7" t="str">
        <f t="shared" si="75"/>
        <v>IC.NA.110109</v>
      </c>
      <c r="K523" s="3" t="s">
        <v>12175</v>
      </c>
      <c r="L523" s="2" t="str">
        <f t="shared" si="76"/>
        <v>Injury/trauma</v>
      </c>
      <c r="M523" s="8" t="str">
        <f t="shared" si="77"/>
        <v>PI.IC.NA.110109.01</v>
      </c>
      <c r="N523" s="8"/>
      <c r="O523" s="8" t="str">
        <f t="shared" si="78"/>
        <v>PH.IC.NA.110109.01</v>
      </c>
      <c r="Q523" s="8" t="str">
        <f t="shared" si="79"/>
        <v>CL.IC.NA.110109.01</v>
      </c>
      <c r="AL523" s="2" t="s">
        <v>12773</v>
      </c>
      <c r="AM523" s="2">
        <v>1694</v>
      </c>
    </row>
    <row r="524" spans="1:39" s="2" customFormat="1" ht="15">
      <c r="A524" s="2" t="s">
        <v>6881</v>
      </c>
      <c r="C524" s="3" t="s">
        <v>12099</v>
      </c>
      <c r="E524" s="3" t="s">
        <v>11848</v>
      </c>
      <c r="F524" s="2" t="s">
        <v>14450</v>
      </c>
      <c r="G524" s="2" t="s">
        <v>14457</v>
      </c>
      <c r="H524" s="40" t="s">
        <v>11829</v>
      </c>
      <c r="J524" s="7" t="str">
        <f t="shared" si="75"/>
        <v>IC.NA.110110</v>
      </c>
      <c r="K524" s="3" t="s">
        <v>12175</v>
      </c>
      <c r="L524" s="2" t="str">
        <f t="shared" si="76"/>
        <v>Pressure ulcer</v>
      </c>
      <c r="M524" s="8" t="str">
        <f t="shared" si="77"/>
        <v>PI.IC.NA.110110.01</v>
      </c>
      <c r="N524" s="8"/>
      <c r="O524" s="8" t="str">
        <f t="shared" si="78"/>
        <v>PH.IC.NA.110110.01</v>
      </c>
      <c r="Q524" s="8" t="str">
        <f t="shared" si="79"/>
        <v>CL.IC.NA.110110.01</v>
      </c>
      <c r="AL524" s="2" t="s">
        <v>12773</v>
      </c>
      <c r="AM524" s="2">
        <v>1694</v>
      </c>
    </row>
    <row r="525" spans="1:39" s="2" customFormat="1" ht="15">
      <c r="A525" s="2" t="s">
        <v>6881</v>
      </c>
      <c r="C525" s="3" t="s">
        <v>12099</v>
      </c>
      <c r="E525" s="3" t="s">
        <v>11848</v>
      </c>
      <c r="F525" s="2" t="s">
        <v>14450</v>
      </c>
      <c r="G525" s="2" t="s">
        <v>14458</v>
      </c>
      <c r="H525" s="40" t="s">
        <v>12099</v>
      </c>
      <c r="J525" s="7" t="str">
        <f t="shared" si="75"/>
        <v>IC.NA.110111</v>
      </c>
      <c r="K525" s="3" t="s">
        <v>12175</v>
      </c>
      <c r="L525" s="2" t="str">
        <f t="shared" si="76"/>
        <v>Psoriasis</v>
      </c>
      <c r="M525" s="8" t="str">
        <f t="shared" si="77"/>
        <v>PI.IC.NA.110111.01</v>
      </c>
      <c r="N525" s="8"/>
      <c r="O525" s="8" t="str">
        <f t="shared" si="78"/>
        <v>PH.IC.NA.110111.01</v>
      </c>
      <c r="Q525" s="8" t="str">
        <f t="shared" si="79"/>
        <v>CL.IC.NA.110111.01</v>
      </c>
      <c r="AL525" s="2" t="s">
        <v>12773</v>
      </c>
      <c r="AM525" s="2">
        <v>1694</v>
      </c>
    </row>
    <row r="526" spans="1:39" s="2" customFormat="1" ht="15">
      <c r="A526" s="2" t="s">
        <v>6881</v>
      </c>
      <c r="C526" s="3" t="s">
        <v>12099</v>
      </c>
      <c r="E526" s="3" t="s">
        <v>11848</v>
      </c>
      <c r="F526" s="2" t="s">
        <v>14450</v>
      </c>
      <c r="G526" s="2" t="s">
        <v>14459</v>
      </c>
      <c r="H526" s="40" t="s">
        <v>12100</v>
      </c>
      <c r="J526" s="7" t="str">
        <f t="shared" si="75"/>
        <v>IC.NA.110112</v>
      </c>
      <c r="K526" s="3" t="s">
        <v>12175</v>
      </c>
      <c r="L526" s="2" t="str">
        <f t="shared" si="76"/>
        <v>Rosacea</v>
      </c>
      <c r="M526" s="8" t="str">
        <f t="shared" si="77"/>
        <v>PI.IC.NA.110112.01</v>
      </c>
      <c r="N526" s="8"/>
      <c r="O526" s="8" t="str">
        <f t="shared" si="78"/>
        <v>PH.IC.NA.110112.01</v>
      </c>
      <c r="Q526" s="8" t="str">
        <f t="shared" si="79"/>
        <v>CL.IC.NA.110112.01</v>
      </c>
      <c r="AL526" s="2" t="s">
        <v>12773</v>
      </c>
      <c r="AM526" s="2">
        <v>1694</v>
      </c>
    </row>
    <row r="527" spans="1:39" s="2" customFormat="1" ht="15">
      <c r="A527" s="2" t="s">
        <v>6881</v>
      </c>
      <c r="C527" s="3" t="s">
        <v>12099</v>
      </c>
      <c r="E527" s="3" t="s">
        <v>11848</v>
      </c>
      <c r="F527" s="2" t="s">
        <v>14450</v>
      </c>
      <c r="G527" s="2" t="s">
        <v>14460</v>
      </c>
      <c r="H527" s="40" t="s">
        <v>12101</v>
      </c>
      <c r="J527" s="7" t="str">
        <f t="shared" si="75"/>
        <v>IC.NA.110113</v>
      </c>
      <c r="K527" s="3" t="s">
        <v>12175</v>
      </c>
      <c r="L527" s="2" t="str">
        <f t="shared" si="76"/>
        <v>Sebaceous cysts</v>
      </c>
      <c r="M527" s="8" t="str">
        <f t="shared" si="77"/>
        <v>PI.IC.NA.110113.01</v>
      </c>
      <c r="N527" s="8"/>
      <c r="O527" s="8" t="str">
        <f t="shared" si="78"/>
        <v>PH.IC.NA.110113.01</v>
      </c>
      <c r="Q527" s="8" t="str">
        <f t="shared" si="79"/>
        <v>CL.IC.NA.110113.01</v>
      </c>
      <c r="AL527" s="2" t="s">
        <v>12773</v>
      </c>
      <c r="AM527" s="2">
        <v>1694</v>
      </c>
    </row>
    <row r="528" spans="1:39" s="2" customFormat="1" ht="15">
      <c r="A528" s="2" t="s">
        <v>6881</v>
      </c>
      <c r="C528" s="3" t="s">
        <v>12099</v>
      </c>
      <c r="E528" s="3" t="s">
        <v>11848</v>
      </c>
      <c r="F528" s="2" t="s">
        <v>14450</v>
      </c>
      <c r="G528" s="2" t="s">
        <v>10478</v>
      </c>
      <c r="H528" s="40" t="s">
        <v>12102</v>
      </c>
      <c r="J528" s="7" t="str">
        <f t="shared" ref="J528" si="80">CONCATENATE("IC.NA.",C528,E528,H528)</f>
        <v>IC.NA.110114</v>
      </c>
      <c r="K528" s="3" t="s">
        <v>12175</v>
      </c>
      <c r="L528" s="2" t="str">
        <f t="shared" ref="L528" si="81">G528</f>
        <v>Other: specify</v>
      </c>
      <c r="M528" s="8" t="str">
        <f t="shared" ref="M528" si="82">CONCATENATE("PI.",J528,".",K528)</f>
        <v>PI.IC.NA.110114.01</v>
      </c>
      <c r="N528" s="8"/>
      <c r="O528" s="8" t="str">
        <f t="shared" ref="O528" si="83">CONCATENATE("PH.",J528,".",K528)</f>
        <v>PH.IC.NA.110114.01</v>
      </c>
      <c r="Q528" s="8" t="str">
        <f t="shared" ref="Q528" si="84">CONCATENATE("CL.",J528,".",K528)</f>
        <v>CL.IC.NA.110114.01</v>
      </c>
      <c r="AL528" s="2" t="s">
        <v>12773</v>
      </c>
      <c r="AM528" s="2">
        <v>1694</v>
      </c>
    </row>
    <row r="529" spans="1:39" s="2" customFormat="1" ht="15">
      <c r="A529" s="2" t="s">
        <v>6881</v>
      </c>
      <c r="B529" s="2" t="s">
        <v>14471</v>
      </c>
      <c r="C529" s="3" t="s">
        <v>12100</v>
      </c>
      <c r="D529" s="2" t="s">
        <v>14472</v>
      </c>
      <c r="E529" s="3" t="s">
        <v>11848</v>
      </c>
      <c r="F529" s="2" t="s">
        <v>14473</v>
      </c>
      <c r="G529" s="2" t="s">
        <v>14467</v>
      </c>
      <c r="H529" s="40" t="s">
        <v>11848</v>
      </c>
      <c r="J529" s="7" t="str">
        <f t="shared" si="75"/>
        <v>IC.NA.120101</v>
      </c>
      <c r="K529" s="3" t="s">
        <v>12175</v>
      </c>
      <c r="L529" s="2" t="str">
        <f t="shared" si="76"/>
        <v>YES</v>
      </c>
      <c r="M529" s="8" t="str">
        <f t="shared" si="77"/>
        <v>PI.IC.NA.120101.01</v>
      </c>
      <c r="N529" s="8"/>
      <c r="O529" s="8" t="str">
        <f t="shared" si="78"/>
        <v>PH.IC.NA.120101.01</v>
      </c>
      <c r="Q529" s="8" t="str">
        <f t="shared" si="79"/>
        <v>CL.IC.NA.120101.01</v>
      </c>
      <c r="AL529" s="2" t="s">
        <v>12773</v>
      </c>
      <c r="AM529" s="2">
        <v>1719</v>
      </c>
    </row>
    <row r="530" spans="1:39" ht="15">
      <c r="A530" s="2" t="s">
        <v>6881</v>
      </c>
      <c r="C530" s="3" t="s">
        <v>12100</v>
      </c>
      <c r="E530" s="3" t="s">
        <v>11848</v>
      </c>
      <c r="F530" s="2" t="s">
        <v>14473</v>
      </c>
      <c r="G530" s="2" t="s">
        <v>14468</v>
      </c>
      <c r="H530" s="40" t="s">
        <v>12030</v>
      </c>
      <c r="J530" s="7" t="str">
        <f t="shared" ref="J530" si="85">CONCATENATE("IC.NA.",C530,E530,H530)</f>
        <v>IC.NA.120102</v>
      </c>
      <c r="K530" s="3" t="s">
        <v>12030</v>
      </c>
      <c r="L530" s="2" t="str">
        <f t="shared" si="76"/>
        <v>NO</v>
      </c>
      <c r="M530" s="8" t="str">
        <f t="shared" ref="M530" si="86">CONCATENATE("PI.",J530,".",K530)</f>
        <v>PI.IC.NA.120102.02</v>
      </c>
      <c r="N530" s="8"/>
      <c r="O530" s="8" t="str">
        <f t="shared" ref="O530" si="87">CONCATENATE("PH.",J530,".",K530)</f>
        <v>PH.IC.NA.120102.02</v>
      </c>
      <c r="P530" s="2"/>
      <c r="Q530" s="8" t="str">
        <f t="shared" ref="Q530" si="88">CONCATENATE("CL.",J530,".",K530)</f>
        <v>CL.IC.NA.120102.02</v>
      </c>
      <c r="AL530" s="2" t="s">
        <v>12773</v>
      </c>
      <c r="AM530" s="2">
        <v>1719</v>
      </c>
    </row>
  </sheetData>
  <phoneticPr fontId="6" type="noConversion"/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U2407"/>
  <sheetViews>
    <sheetView workbookViewId="0">
      <pane ySplit="860" topLeftCell="A2386" activePane="bottomLeft"/>
      <selection activeCell="AF1" sqref="AF1"/>
      <selection pane="bottomLeft" activeCell="E2419" sqref="E2419"/>
    </sheetView>
  </sheetViews>
  <sheetFormatPr baseColWidth="10" defaultColWidth="11" defaultRowHeight="13" x14ac:dyDescent="0"/>
  <cols>
    <col min="1" max="1" width="15.5703125" style="45" customWidth="1"/>
    <col min="2" max="2" width="18.28515625" style="45" customWidth="1"/>
    <col min="3" max="3" width="3.7109375" style="45" customWidth="1"/>
    <col min="4" max="4" width="20.42578125" style="45" customWidth="1"/>
    <col min="5" max="5" width="4.140625" style="45" customWidth="1"/>
    <col min="6" max="6" width="65.42578125" style="45" customWidth="1"/>
    <col min="7" max="7" width="39.42578125" style="45" customWidth="1"/>
    <col min="8" max="11" width="11" style="45"/>
    <col min="12" max="12" width="35.5703125" style="45" customWidth="1"/>
    <col min="13" max="13" width="17.42578125" style="45" customWidth="1"/>
    <col min="14" max="14" width="12.7109375" style="45" customWidth="1"/>
    <col min="15" max="15" width="15.7109375" style="45" customWidth="1"/>
    <col min="16" max="16" width="14.140625" style="45" customWidth="1"/>
    <col min="17" max="17" width="19.42578125" style="45" customWidth="1"/>
    <col min="18" max="18" width="3.42578125" style="45" customWidth="1"/>
    <col min="19" max="19" width="4.85546875" style="45" customWidth="1"/>
    <col min="20" max="16384" width="11" style="45"/>
  </cols>
  <sheetData>
    <row r="1" spans="1:47" ht="30" customHeight="1">
      <c r="A1" s="43" t="s">
        <v>12085</v>
      </c>
      <c r="B1" s="43" t="s">
        <v>12086</v>
      </c>
      <c r="C1" s="43" t="s">
        <v>12745</v>
      </c>
      <c r="D1" s="43" t="s">
        <v>12363</v>
      </c>
      <c r="E1" s="43" t="s">
        <v>12457</v>
      </c>
      <c r="F1" s="43" t="s">
        <v>12364</v>
      </c>
      <c r="G1" s="43" t="s">
        <v>12365</v>
      </c>
      <c r="H1" s="43" t="s">
        <v>12458</v>
      </c>
      <c r="I1" s="43" t="s">
        <v>12366</v>
      </c>
      <c r="J1" s="43" t="s">
        <v>12367</v>
      </c>
      <c r="K1" s="43" t="s">
        <v>12368</v>
      </c>
      <c r="L1" s="43" t="s">
        <v>12369</v>
      </c>
      <c r="M1" s="43" t="s">
        <v>12000</v>
      </c>
      <c r="N1" s="43" t="s">
        <v>1190</v>
      </c>
      <c r="O1" s="43" t="s">
        <v>12361</v>
      </c>
      <c r="P1" s="43" t="s">
        <v>12362</v>
      </c>
      <c r="Q1" s="43" t="s">
        <v>12172</v>
      </c>
      <c r="R1" s="43" t="s">
        <v>2544</v>
      </c>
      <c r="S1" s="43" t="s">
        <v>12455</v>
      </c>
      <c r="T1" s="43" t="s">
        <v>2545</v>
      </c>
      <c r="U1" s="43" t="s">
        <v>12456</v>
      </c>
      <c r="V1" s="43" t="s">
        <v>12279</v>
      </c>
      <c r="W1" s="43" t="s">
        <v>12280</v>
      </c>
      <c r="X1" s="43" t="s">
        <v>2064</v>
      </c>
      <c r="Y1" s="43" t="s">
        <v>2065</v>
      </c>
      <c r="Z1" s="43" t="s">
        <v>1718</v>
      </c>
      <c r="AA1" s="43" t="s">
        <v>1719</v>
      </c>
      <c r="AB1" s="43" t="s">
        <v>669</v>
      </c>
      <c r="AC1" s="43" t="s">
        <v>670</v>
      </c>
      <c r="AD1" s="43" t="s">
        <v>671</v>
      </c>
      <c r="AE1" s="43" t="s">
        <v>567</v>
      </c>
      <c r="AF1" s="43" t="s">
        <v>13483</v>
      </c>
      <c r="AG1" s="43" t="s">
        <v>13484</v>
      </c>
      <c r="AH1" s="43" t="s">
        <v>13709</v>
      </c>
      <c r="AI1" s="43" t="s">
        <v>13715</v>
      </c>
      <c r="AJ1" s="43" t="s">
        <v>13712</v>
      </c>
      <c r="AK1" s="43" t="s">
        <v>13713</v>
      </c>
      <c r="AL1" s="43" t="s">
        <v>13796</v>
      </c>
      <c r="AM1" s="43" t="s">
        <v>13797</v>
      </c>
      <c r="AN1" s="43" t="s">
        <v>13798</v>
      </c>
      <c r="AO1" s="43" t="s">
        <v>13799</v>
      </c>
      <c r="AP1" s="43" t="s">
        <v>13974</v>
      </c>
      <c r="AQ1" s="43" t="s">
        <v>13975</v>
      </c>
      <c r="AR1" s="43" t="s">
        <v>14487</v>
      </c>
      <c r="AS1" s="43" t="s">
        <v>14488</v>
      </c>
      <c r="AT1" s="43" t="s">
        <v>14705</v>
      </c>
      <c r="AU1" s="43" t="s">
        <v>14706</v>
      </c>
    </row>
    <row r="2" spans="1:47" s="167" customFormat="1" ht="15">
      <c r="A2" s="167" t="s">
        <v>6465</v>
      </c>
      <c r="B2" s="167" t="s">
        <v>6466</v>
      </c>
      <c r="C2" s="61" t="s">
        <v>12175</v>
      </c>
      <c r="D2" s="167" t="s">
        <v>6467</v>
      </c>
      <c r="E2" s="61" t="s">
        <v>12175</v>
      </c>
      <c r="F2" s="167" t="s">
        <v>6468</v>
      </c>
      <c r="G2" s="167" t="s">
        <v>6469</v>
      </c>
      <c r="H2" s="61" t="s">
        <v>12175</v>
      </c>
      <c r="I2" s="167" t="s">
        <v>10659</v>
      </c>
      <c r="J2" s="63" t="str">
        <f t="shared" ref="J2:J65" si="0">CONCATENATE("IC.PA.",C2,E2,H2)</f>
        <v>IC.PA.010101</v>
      </c>
      <c r="K2" s="61" t="s">
        <v>12175</v>
      </c>
      <c r="L2" s="167" t="str">
        <f t="shared" ref="L2:L65" si="1">G2</f>
        <v>Specify: ml</v>
      </c>
      <c r="M2" s="168" t="str">
        <f t="shared" ref="M2:M65" si="2">CONCATENATE("PI.",J2,".",K2)</f>
        <v>PI.IC.PA.010101.01</v>
      </c>
      <c r="N2" s="168"/>
      <c r="O2" s="168" t="str">
        <f t="shared" ref="O2:O65" si="3">CONCATENATE("PH.",J2,".",K2)</f>
        <v>PH.IC.PA.010101.01</v>
      </c>
      <c r="Q2" s="168" t="str">
        <f t="shared" ref="Q2:Q65" si="4">CONCATENATE("CL.",J2,".",K2)</f>
        <v>CL.IC.PA.010101.01</v>
      </c>
    </row>
    <row r="3" spans="1:47" s="167" customFormat="1" ht="15">
      <c r="A3" s="167" t="s">
        <v>6465</v>
      </c>
      <c r="C3" s="61" t="s">
        <v>1702</v>
      </c>
      <c r="D3" s="167" t="s">
        <v>6470</v>
      </c>
      <c r="E3" s="61" t="s">
        <v>12450</v>
      </c>
      <c r="F3" s="167" t="s">
        <v>6471</v>
      </c>
      <c r="G3" s="167" t="s">
        <v>9987</v>
      </c>
      <c r="H3" s="61" t="s">
        <v>1702</v>
      </c>
      <c r="I3" s="167" t="s">
        <v>11070</v>
      </c>
      <c r="J3" s="63" t="str">
        <f t="shared" si="0"/>
        <v>IC.PA.010201</v>
      </c>
      <c r="K3" s="61" t="s">
        <v>1702</v>
      </c>
      <c r="L3" s="167" t="str">
        <f t="shared" si="1"/>
        <v xml:space="preserve">     Transparent</v>
      </c>
      <c r="M3" s="61" t="str">
        <f t="shared" si="2"/>
        <v>PI.IC.PA.010201.01</v>
      </c>
      <c r="N3" s="168"/>
      <c r="O3" s="168" t="str">
        <f t="shared" si="3"/>
        <v>PH.IC.PA.010201.01</v>
      </c>
      <c r="Q3" s="168" t="str">
        <f t="shared" si="4"/>
        <v>CL.IC.PA.010201.01</v>
      </c>
    </row>
    <row r="4" spans="1:47" s="167" customFormat="1" ht="15">
      <c r="A4" s="167" t="s">
        <v>6465</v>
      </c>
      <c r="C4" s="61" t="s">
        <v>1702</v>
      </c>
      <c r="E4" s="61" t="s">
        <v>115</v>
      </c>
      <c r="F4" s="167" t="s">
        <v>6471</v>
      </c>
      <c r="G4" s="167" t="s">
        <v>11566</v>
      </c>
      <c r="H4" s="61" t="s">
        <v>115</v>
      </c>
      <c r="I4" s="167" t="s">
        <v>11567</v>
      </c>
      <c r="J4" s="63" t="str">
        <f t="shared" si="0"/>
        <v>IC.PA.010202</v>
      </c>
      <c r="K4" s="61" t="s">
        <v>1702</v>
      </c>
      <c r="L4" s="167" t="str">
        <f t="shared" si="1"/>
        <v xml:space="preserve">     Gauze</v>
      </c>
      <c r="M4" s="61" t="str">
        <f t="shared" si="2"/>
        <v>PI.IC.PA.010202.01</v>
      </c>
      <c r="N4" s="168"/>
      <c r="O4" s="168" t="str">
        <f t="shared" si="3"/>
        <v>PH.IC.PA.010202.01</v>
      </c>
      <c r="Q4" s="168" t="str">
        <f t="shared" si="4"/>
        <v>CL.IC.PA.010202.01</v>
      </c>
    </row>
    <row r="5" spans="1:47" s="167" customFormat="1" ht="15">
      <c r="A5" s="167" t="s">
        <v>6465</v>
      </c>
      <c r="C5" s="61" t="s">
        <v>1702</v>
      </c>
      <c r="E5" s="61" t="s">
        <v>115</v>
      </c>
      <c r="F5" s="167" t="s">
        <v>6471</v>
      </c>
      <c r="G5" s="167" t="s">
        <v>11783</v>
      </c>
      <c r="H5" s="61" t="s">
        <v>0</v>
      </c>
      <c r="I5" s="167" t="s">
        <v>12437</v>
      </c>
      <c r="J5" s="63" t="str">
        <f t="shared" si="0"/>
        <v>IC.PA.010203</v>
      </c>
      <c r="K5" s="61" t="s">
        <v>1702</v>
      </c>
      <c r="L5" s="167" t="str">
        <f t="shared" si="1"/>
        <v xml:space="preserve">     Other:  specify</v>
      </c>
      <c r="M5" s="61" t="str">
        <f t="shared" si="2"/>
        <v>PI.IC.PA.010203.01</v>
      </c>
      <c r="N5" s="168"/>
      <c r="O5" s="168" t="str">
        <f t="shared" si="3"/>
        <v>PH.IC.PA.010203.01</v>
      </c>
      <c r="Q5" s="168" t="str">
        <f t="shared" si="4"/>
        <v>CL.IC.PA.010203.01</v>
      </c>
    </row>
    <row r="6" spans="1:47" s="167" customFormat="1" ht="15">
      <c r="A6" s="167" t="s">
        <v>6465</v>
      </c>
      <c r="C6" s="61" t="s">
        <v>1702</v>
      </c>
      <c r="D6" s="167" t="s">
        <v>6472</v>
      </c>
      <c r="E6" s="61" t="s">
        <v>12448</v>
      </c>
      <c r="F6" s="167" t="s">
        <v>6471</v>
      </c>
      <c r="G6" s="167" t="s">
        <v>6625</v>
      </c>
      <c r="H6" s="61" t="s">
        <v>1702</v>
      </c>
      <c r="I6" s="167" t="s">
        <v>9813</v>
      </c>
      <c r="J6" s="63" t="str">
        <f t="shared" si="0"/>
        <v>IC.PA.010301</v>
      </c>
      <c r="K6" s="61" t="s">
        <v>1702</v>
      </c>
      <c r="L6" s="167" t="str">
        <f t="shared" si="1"/>
        <v xml:space="preserve">     Clean dry and intact</v>
      </c>
      <c r="M6" s="61" t="str">
        <f t="shared" si="2"/>
        <v>PI.IC.PA.010301.01</v>
      </c>
      <c r="N6" s="168"/>
      <c r="O6" s="168" t="str">
        <f t="shared" si="3"/>
        <v>PH.IC.PA.010301.01</v>
      </c>
      <c r="Q6" s="168" t="str">
        <f t="shared" si="4"/>
        <v>CL.IC.PA.010301.01</v>
      </c>
    </row>
    <row r="7" spans="1:47" s="145" customFormat="1" ht="16">
      <c r="A7" s="145" t="s">
        <v>6465</v>
      </c>
      <c r="C7" s="170" t="s">
        <v>1702</v>
      </c>
      <c r="E7" s="170" t="s">
        <v>12448</v>
      </c>
      <c r="F7" s="145" t="s">
        <v>6471</v>
      </c>
      <c r="G7" s="145" t="s">
        <v>14629</v>
      </c>
      <c r="H7" s="170" t="s">
        <v>12450</v>
      </c>
      <c r="I7" s="145" t="s">
        <v>14524</v>
      </c>
      <c r="J7" s="171" t="str">
        <f t="shared" si="0"/>
        <v>IC.PA.010302</v>
      </c>
      <c r="K7" s="170" t="s">
        <v>1702</v>
      </c>
      <c r="L7" s="145" t="str">
        <f t="shared" si="1"/>
        <v xml:space="preserve">     Drainage present</v>
      </c>
      <c r="M7" s="170" t="str">
        <f t="shared" si="2"/>
        <v>PI.IC.PA.010302.01</v>
      </c>
      <c r="N7" s="171"/>
      <c r="O7" s="171" t="str">
        <f t="shared" si="3"/>
        <v>PH.IC.PA.010302.01</v>
      </c>
      <c r="Q7" s="171" t="str">
        <f t="shared" si="4"/>
        <v>CL.IC.PA.010302.01</v>
      </c>
      <c r="AR7" s="145" t="s">
        <v>12773</v>
      </c>
      <c r="AS7" s="145">
        <v>1749</v>
      </c>
    </row>
    <row r="8" spans="1:47" s="167" customFormat="1" ht="15">
      <c r="A8" s="167" t="s">
        <v>6465</v>
      </c>
      <c r="C8" s="61" t="s">
        <v>1702</v>
      </c>
      <c r="E8" s="61" t="s">
        <v>12448</v>
      </c>
      <c r="F8" s="167" t="s">
        <v>6471</v>
      </c>
      <c r="G8" s="167" t="s">
        <v>6462</v>
      </c>
      <c r="H8" s="61" t="s">
        <v>12448</v>
      </c>
      <c r="I8" s="167" t="s">
        <v>6463</v>
      </c>
      <c r="J8" s="63" t="str">
        <f t="shared" si="0"/>
        <v>IC.PA.010303</v>
      </c>
      <c r="K8" s="61" t="s">
        <v>1702</v>
      </c>
      <c r="L8" s="167" t="str">
        <f t="shared" si="1"/>
        <v xml:space="preserve">     Not intact</v>
      </c>
      <c r="M8" s="61" t="str">
        <f t="shared" si="2"/>
        <v>PI.IC.PA.010303.01</v>
      </c>
      <c r="N8" s="168"/>
      <c r="O8" s="168" t="str">
        <f t="shared" si="3"/>
        <v>PH.IC.PA.010303.01</v>
      </c>
      <c r="Q8" s="168" t="str">
        <f t="shared" si="4"/>
        <v>CL.IC.PA.010303.01</v>
      </c>
    </row>
    <row r="9" spans="1:47" s="167" customFormat="1" ht="15">
      <c r="A9" s="167" t="s">
        <v>6465</v>
      </c>
      <c r="C9" s="61" t="s">
        <v>1702</v>
      </c>
      <c r="E9" s="61" t="s">
        <v>0</v>
      </c>
      <c r="F9" s="167" t="s">
        <v>6471</v>
      </c>
      <c r="G9" s="167" t="s">
        <v>11410</v>
      </c>
      <c r="H9" s="61" t="s">
        <v>11</v>
      </c>
      <c r="I9" s="167" t="s">
        <v>11411</v>
      </c>
      <c r="J9" s="63" t="str">
        <f t="shared" si="0"/>
        <v>IC.PA.010304</v>
      </c>
      <c r="K9" s="61" t="s">
        <v>1702</v>
      </c>
      <c r="L9" s="167" t="str">
        <f t="shared" si="1"/>
        <v xml:space="preserve">     Reinforced: specify date/time</v>
      </c>
      <c r="M9" s="61" t="str">
        <f t="shared" si="2"/>
        <v>PI.IC.PA.010304.01</v>
      </c>
      <c r="N9" s="168"/>
      <c r="O9" s="168" t="str">
        <f t="shared" si="3"/>
        <v>PH.IC.PA.010304.01</v>
      </c>
      <c r="Q9" s="168" t="str">
        <f t="shared" si="4"/>
        <v>CL.IC.PA.010304.01</v>
      </c>
    </row>
    <row r="10" spans="1:47" s="167" customFormat="1" ht="15">
      <c r="A10" s="167" t="s">
        <v>6465</v>
      </c>
      <c r="C10" s="61" t="s">
        <v>1702</v>
      </c>
      <c r="E10" s="61" t="s">
        <v>0</v>
      </c>
      <c r="F10" s="167" t="s">
        <v>6471</v>
      </c>
      <c r="G10" s="167" t="s">
        <v>11958</v>
      </c>
      <c r="H10" s="61" t="s">
        <v>212</v>
      </c>
      <c r="I10" s="167" t="s">
        <v>11393</v>
      </c>
      <c r="J10" s="63" t="str">
        <f t="shared" si="0"/>
        <v>IC.PA.010305</v>
      </c>
      <c r="K10" s="61" t="s">
        <v>1702</v>
      </c>
      <c r="L10" s="167" t="str">
        <f t="shared" si="1"/>
        <v xml:space="preserve">     Changed:  specify date/time</v>
      </c>
      <c r="M10" s="61" t="str">
        <f t="shared" si="2"/>
        <v>PI.IC.PA.010305.01</v>
      </c>
      <c r="N10" s="168"/>
      <c r="O10" s="168" t="str">
        <f t="shared" si="3"/>
        <v>PH.IC.PA.010305.01</v>
      </c>
      <c r="Q10" s="168" t="str">
        <f t="shared" si="4"/>
        <v>CL.IC.PA.010305.01</v>
      </c>
    </row>
    <row r="11" spans="1:47" s="88" customFormat="1" ht="15">
      <c r="A11" s="83" t="s">
        <v>6465</v>
      </c>
      <c r="B11" s="83"/>
      <c r="C11" s="81" t="s">
        <v>11848</v>
      </c>
      <c r="D11" s="83"/>
      <c r="E11" s="61" t="s">
        <v>0</v>
      </c>
      <c r="F11" s="83" t="s">
        <v>12730</v>
      </c>
      <c r="G11" s="83" t="s">
        <v>12295</v>
      </c>
      <c r="H11" s="81" t="s">
        <v>12731</v>
      </c>
      <c r="I11" s="83" t="s">
        <v>12295</v>
      </c>
      <c r="J11" s="63" t="str">
        <f t="shared" si="0"/>
        <v>IC.PA.010306</v>
      </c>
      <c r="K11" s="61" t="s">
        <v>2311</v>
      </c>
      <c r="L11" s="167" t="str">
        <f t="shared" si="1"/>
        <v>Clean</v>
      </c>
      <c r="M11" s="61" t="str">
        <f t="shared" si="2"/>
        <v>PI.IC.PA.010306.01</v>
      </c>
      <c r="N11" s="168"/>
      <c r="O11" s="168" t="str">
        <f t="shared" si="3"/>
        <v>PH.IC.PA.010306.01</v>
      </c>
      <c r="P11" s="167"/>
      <c r="Q11" s="168" t="str">
        <f t="shared" si="4"/>
        <v>CL.IC.PA.010306.01</v>
      </c>
      <c r="X11" s="88" t="s">
        <v>2352</v>
      </c>
      <c r="Y11" s="88">
        <v>1117</v>
      </c>
    </row>
    <row r="12" spans="1:47" s="88" customFormat="1" ht="15">
      <c r="A12" s="83" t="s">
        <v>6465</v>
      </c>
      <c r="B12" s="83"/>
      <c r="C12" s="81" t="s">
        <v>11848</v>
      </c>
      <c r="D12" s="83"/>
      <c r="E12" s="61" t="s">
        <v>0</v>
      </c>
      <c r="F12" s="83" t="s">
        <v>12730</v>
      </c>
      <c r="G12" s="83" t="s">
        <v>10409</v>
      </c>
      <c r="H12" s="81" t="s">
        <v>12728</v>
      </c>
      <c r="I12" s="83" t="s">
        <v>10409</v>
      </c>
      <c r="J12" s="63" t="str">
        <f t="shared" si="0"/>
        <v>IC.PA.010307</v>
      </c>
      <c r="K12" s="61" t="s">
        <v>2311</v>
      </c>
      <c r="L12" s="167" t="str">
        <f t="shared" si="1"/>
        <v>Dry</v>
      </c>
      <c r="M12" s="61" t="str">
        <f t="shared" si="2"/>
        <v>PI.IC.PA.010307.01</v>
      </c>
      <c r="N12" s="168"/>
      <c r="O12" s="168" t="str">
        <f t="shared" si="3"/>
        <v>PH.IC.PA.010307.01</v>
      </c>
      <c r="P12" s="167"/>
      <c r="Q12" s="168" t="str">
        <f t="shared" si="4"/>
        <v>CL.IC.PA.010307.01</v>
      </c>
      <c r="X12" s="88" t="s">
        <v>2352</v>
      </c>
      <c r="Y12" s="88">
        <v>1117</v>
      </c>
    </row>
    <row r="13" spans="1:47" s="88" customFormat="1" ht="15">
      <c r="A13" s="83" t="s">
        <v>6465</v>
      </c>
      <c r="B13" s="83"/>
      <c r="C13" s="81" t="s">
        <v>11848</v>
      </c>
      <c r="D13" s="83"/>
      <c r="E13" s="61" t="s">
        <v>0</v>
      </c>
      <c r="F13" s="83" t="s">
        <v>12730</v>
      </c>
      <c r="G13" s="83" t="s">
        <v>10646</v>
      </c>
      <c r="H13" s="81" t="s">
        <v>12729</v>
      </c>
      <c r="I13" s="83" t="s">
        <v>10646</v>
      </c>
      <c r="J13" s="63" t="str">
        <f t="shared" si="0"/>
        <v>IC.PA.010308</v>
      </c>
      <c r="K13" s="61" t="s">
        <v>2311</v>
      </c>
      <c r="L13" s="167" t="str">
        <f t="shared" si="1"/>
        <v>Intact</v>
      </c>
      <c r="M13" s="61" t="str">
        <f t="shared" si="2"/>
        <v>PI.IC.PA.010308.01</v>
      </c>
      <c r="N13" s="168"/>
      <c r="O13" s="168" t="str">
        <f t="shared" si="3"/>
        <v>PH.IC.PA.010308.01</v>
      </c>
      <c r="P13" s="167"/>
      <c r="Q13" s="168" t="str">
        <f t="shared" si="4"/>
        <v>CL.IC.PA.010308.01</v>
      </c>
      <c r="X13" s="88" t="s">
        <v>2352</v>
      </c>
      <c r="Y13" s="88">
        <v>1117</v>
      </c>
    </row>
    <row r="14" spans="1:47" s="88" customFormat="1" ht="15">
      <c r="A14" s="83" t="s">
        <v>6465</v>
      </c>
      <c r="B14" s="83"/>
      <c r="C14" s="81" t="s">
        <v>11848</v>
      </c>
      <c r="D14" s="83"/>
      <c r="E14" s="61" t="s">
        <v>0</v>
      </c>
      <c r="F14" s="83" t="s">
        <v>12730</v>
      </c>
      <c r="G14" s="83" t="s">
        <v>12296</v>
      </c>
      <c r="H14" s="81" t="s">
        <v>12732</v>
      </c>
      <c r="I14" s="83" t="s">
        <v>12296</v>
      </c>
      <c r="J14" s="63" t="str">
        <f t="shared" si="0"/>
        <v>IC.PA.010309</v>
      </c>
      <c r="K14" s="61" t="s">
        <v>2311</v>
      </c>
      <c r="L14" s="167" t="str">
        <f t="shared" si="1"/>
        <v>Stained</v>
      </c>
      <c r="M14" s="61" t="str">
        <f t="shared" si="2"/>
        <v>PI.IC.PA.010309.01</v>
      </c>
      <c r="N14" s="168"/>
      <c r="O14" s="168" t="str">
        <f t="shared" si="3"/>
        <v>PH.IC.PA.010309.01</v>
      </c>
      <c r="P14" s="167"/>
      <c r="Q14" s="168" t="str">
        <f t="shared" si="4"/>
        <v>CL.IC.PA.010309.01</v>
      </c>
      <c r="X14" s="88" t="s">
        <v>2352</v>
      </c>
      <c r="Y14" s="88">
        <v>1117</v>
      </c>
    </row>
    <row r="15" spans="1:47" s="88" customFormat="1" ht="15">
      <c r="A15" s="83" t="s">
        <v>6465</v>
      </c>
      <c r="B15" s="83"/>
      <c r="C15" s="81" t="s">
        <v>11848</v>
      </c>
      <c r="D15" s="83"/>
      <c r="E15" s="61" t="s">
        <v>0</v>
      </c>
      <c r="F15" s="83" t="s">
        <v>12730</v>
      </c>
      <c r="G15" s="83" t="s">
        <v>12297</v>
      </c>
      <c r="H15" s="81" t="s">
        <v>12778</v>
      </c>
      <c r="I15" s="83" t="s">
        <v>12297</v>
      </c>
      <c r="J15" s="63" t="str">
        <f t="shared" si="0"/>
        <v>IC.PA.010310</v>
      </c>
      <c r="K15" s="61" t="s">
        <v>2311</v>
      </c>
      <c r="L15" s="167" t="str">
        <f t="shared" si="1"/>
        <v>Saturated</v>
      </c>
      <c r="M15" s="61" t="str">
        <f t="shared" si="2"/>
        <v>PI.IC.PA.010310.01</v>
      </c>
      <c r="N15" s="168"/>
      <c r="O15" s="168" t="str">
        <f t="shared" si="3"/>
        <v>PH.IC.PA.010310.01</v>
      </c>
      <c r="P15" s="167"/>
      <c r="Q15" s="168" t="str">
        <f t="shared" si="4"/>
        <v>CL.IC.PA.010310.01</v>
      </c>
      <c r="X15" s="88" t="s">
        <v>2352</v>
      </c>
      <c r="Y15" s="88">
        <v>1117</v>
      </c>
    </row>
    <row r="16" spans="1:47" s="167" customFormat="1" ht="15">
      <c r="A16" s="167" t="s">
        <v>6465</v>
      </c>
      <c r="C16" s="61" t="s">
        <v>12175</v>
      </c>
      <c r="D16" s="167" t="s">
        <v>6292</v>
      </c>
      <c r="E16" s="61" t="s">
        <v>11</v>
      </c>
      <c r="F16" s="167" t="s">
        <v>6293</v>
      </c>
      <c r="G16" s="167" t="s">
        <v>8183</v>
      </c>
      <c r="H16" s="62" t="s">
        <v>11848</v>
      </c>
      <c r="I16" s="167" t="s">
        <v>10532</v>
      </c>
      <c r="J16" s="63" t="str">
        <f t="shared" si="0"/>
        <v>IC.PA.010401</v>
      </c>
      <c r="K16" s="61" t="s">
        <v>12175</v>
      </c>
      <c r="L16" s="167" t="str">
        <f t="shared" si="1"/>
        <v>No redness, pain, swelling</v>
      </c>
      <c r="M16" s="61" t="str">
        <f t="shared" si="2"/>
        <v>PI.IC.PA.010401.01</v>
      </c>
      <c r="N16" s="168"/>
      <c r="O16" s="168" t="str">
        <f t="shared" si="3"/>
        <v>PH.IC.PA.010401.01</v>
      </c>
      <c r="Q16" s="168" t="str">
        <f t="shared" si="4"/>
        <v>CL.IC.PA.010401.01</v>
      </c>
    </row>
    <row r="17" spans="1:17" s="167" customFormat="1" ht="15">
      <c r="A17" s="167" t="s">
        <v>6465</v>
      </c>
      <c r="C17" s="61" t="s">
        <v>12175</v>
      </c>
      <c r="E17" s="61" t="s">
        <v>11</v>
      </c>
      <c r="F17" s="167" t="s">
        <v>6293</v>
      </c>
      <c r="G17" s="167" t="s">
        <v>11790</v>
      </c>
      <c r="H17" s="62" t="s">
        <v>12030</v>
      </c>
      <c r="I17" s="167" t="s">
        <v>11790</v>
      </c>
      <c r="J17" s="63" t="str">
        <f t="shared" si="0"/>
        <v>IC.PA.010402</v>
      </c>
      <c r="K17" s="61" t="s">
        <v>12175</v>
      </c>
      <c r="L17" s="167" t="str">
        <f t="shared" si="1"/>
        <v>Erythema</v>
      </c>
      <c r="M17" s="61" t="str">
        <f t="shared" si="2"/>
        <v>PI.IC.PA.010402.01</v>
      </c>
      <c r="N17" s="168"/>
      <c r="O17" s="168" t="str">
        <f t="shared" si="3"/>
        <v>PH.IC.PA.010402.01</v>
      </c>
      <c r="Q17" s="168" t="str">
        <f t="shared" si="4"/>
        <v>CL.IC.PA.010402.01</v>
      </c>
    </row>
    <row r="18" spans="1:17" s="167" customFormat="1" ht="15">
      <c r="A18" s="167" t="s">
        <v>6465</v>
      </c>
      <c r="C18" s="61" t="s">
        <v>12175</v>
      </c>
      <c r="E18" s="61" t="s">
        <v>11</v>
      </c>
      <c r="F18" s="167" t="s">
        <v>6293</v>
      </c>
      <c r="G18" s="167" t="s">
        <v>11792</v>
      </c>
      <c r="H18" s="62" t="s">
        <v>12032</v>
      </c>
      <c r="I18" s="167" t="s">
        <v>11792</v>
      </c>
      <c r="J18" s="63" t="str">
        <f t="shared" si="0"/>
        <v>IC.PA.010403</v>
      </c>
      <c r="K18" s="61" t="s">
        <v>12175</v>
      </c>
      <c r="L18" s="167" t="str">
        <f t="shared" si="1"/>
        <v>Hematoma</v>
      </c>
      <c r="M18" s="61" t="str">
        <f t="shared" si="2"/>
        <v>PI.IC.PA.010403.01</v>
      </c>
      <c r="N18" s="168"/>
      <c r="O18" s="168" t="str">
        <f t="shared" si="3"/>
        <v>PH.IC.PA.010403.01</v>
      </c>
      <c r="Q18" s="168" t="str">
        <f t="shared" si="4"/>
        <v>CL.IC.PA.010403.01</v>
      </c>
    </row>
    <row r="19" spans="1:17" s="167" customFormat="1" ht="15">
      <c r="A19" s="167" t="s">
        <v>6465</v>
      </c>
      <c r="C19" s="61" t="s">
        <v>12175</v>
      </c>
      <c r="E19" s="61" t="s">
        <v>11</v>
      </c>
      <c r="F19" s="167" t="s">
        <v>6293</v>
      </c>
      <c r="G19" s="167" t="s">
        <v>11787</v>
      </c>
      <c r="H19" s="62" t="s">
        <v>12028</v>
      </c>
      <c r="I19" s="167" t="s">
        <v>11787</v>
      </c>
      <c r="J19" s="63" t="str">
        <f t="shared" si="0"/>
        <v>IC.PA.010404</v>
      </c>
      <c r="K19" s="61" t="s">
        <v>12175</v>
      </c>
      <c r="L19" s="167" t="str">
        <f t="shared" si="1"/>
        <v>Bleeding</v>
      </c>
      <c r="M19" s="61" t="str">
        <f t="shared" si="2"/>
        <v>PI.IC.PA.010404.01</v>
      </c>
      <c r="N19" s="168"/>
      <c r="O19" s="168" t="str">
        <f t="shared" si="3"/>
        <v>PH.IC.PA.010404.01</v>
      </c>
      <c r="Q19" s="168" t="str">
        <f t="shared" si="4"/>
        <v>CL.IC.PA.010404.01</v>
      </c>
    </row>
    <row r="20" spans="1:17" s="167" customFormat="1" ht="15">
      <c r="A20" s="167" t="s">
        <v>6465</v>
      </c>
      <c r="C20" s="61" t="s">
        <v>1702</v>
      </c>
      <c r="E20" s="61" t="s">
        <v>12436</v>
      </c>
      <c r="F20" s="167" t="s">
        <v>6293</v>
      </c>
      <c r="G20" s="167" t="s">
        <v>8334</v>
      </c>
      <c r="H20" s="62" t="s">
        <v>12210</v>
      </c>
      <c r="I20" s="167" t="s">
        <v>8335</v>
      </c>
      <c r="J20" s="63" t="str">
        <f t="shared" si="0"/>
        <v>IC.PA.010405</v>
      </c>
      <c r="K20" s="61" t="s">
        <v>1702</v>
      </c>
      <c r="L20" s="167" t="str">
        <f t="shared" si="1"/>
        <v>Extravasation</v>
      </c>
      <c r="M20" s="61" t="str">
        <f t="shared" si="2"/>
        <v>PI.IC.PA.010405.01</v>
      </c>
      <c r="N20" s="168"/>
      <c r="O20" s="168" t="str">
        <f t="shared" si="3"/>
        <v>PH.IC.PA.010405.01</v>
      </c>
      <c r="Q20" s="168" t="str">
        <f t="shared" si="4"/>
        <v>CL.IC.PA.010405.01</v>
      </c>
    </row>
    <row r="21" spans="1:17" s="167" customFormat="1" ht="15">
      <c r="A21" s="167" t="s">
        <v>6465</v>
      </c>
      <c r="C21" s="61" t="s">
        <v>1702</v>
      </c>
      <c r="E21" s="61" t="s">
        <v>11</v>
      </c>
      <c r="F21" s="167" t="s">
        <v>6293</v>
      </c>
      <c r="G21" s="167" t="s">
        <v>8106</v>
      </c>
      <c r="H21" s="62" t="s">
        <v>12212</v>
      </c>
      <c r="I21" s="167" t="s">
        <v>6294</v>
      </c>
      <c r="J21" s="63" t="str">
        <f t="shared" si="0"/>
        <v>IC.PA.010406</v>
      </c>
      <c r="K21" s="61" t="s">
        <v>1702</v>
      </c>
      <c r="L21" s="167" t="str">
        <f t="shared" si="1"/>
        <v>Infusate leakage from site</v>
      </c>
      <c r="M21" s="61" t="str">
        <f t="shared" si="2"/>
        <v>PI.IC.PA.010406.01</v>
      </c>
      <c r="N21" s="168"/>
      <c r="O21" s="168" t="str">
        <f t="shared" si="3"/>
        <v>PH.IC.PA.010406.01</v>
      </c>
      <c r="Q21" s="168" t="str">
        <f t="shared" si="4"/>
        <v>CL.IC.PA.010406.01</v>
      </c>
    </row>
    <row r="22" spans="1:17" s="167" customFormat="1" ht="16">
      <c r="A22" s="167" t="s">
        <v>6465</v>
      </c>
      <c r="C22" s="61" t="s">
        <v>12175</v>
      </c>
      <c r="E22" s="61" t="s">
        <v>11</v>
      </c>
      <c r="F22" s="167" t="s">
        <v>6293</v>
      </c>
      <c r="G22" s="145" t="s">
        <v>7301</v>
      </c>
      <c r="H22" s="62" t="s">
        <v>12225</v>
      </c>
      <c r="I22" s="167" t="s">
        <v>11548</v>
      </c>
      <c r="J22" s="63" t="str">
        <f t="shared" si="0"/>
        <v>IC.PA.010407</v>
      </c>
      <c r="K22" s="61" t="s">
        <v>1702</v>
      </c>
      <c r="L22" s="167" t="str">
        <f t="shared" si="1"/>
        <v>Serous drainage</v>
      </c>
      <c r="M22" s="61" t="str">
        <f t="shared" si="2"/>
        <v>PI.IC.PA.010407.01</v>
      </c>
      <c r="N22" s="168"/>
      <c r="O22" s="168" t="str">
        <f t="shared" si="3"/>
        <v>PH.IC.PA.010407.01</v>
      </c>
      <c r="Q22" s="168" t="str">
        <f t="shared" si="4"/>
        <v>CL.IC.PA.010407.01</v>
      </c>
    </row>
    <row r="23" spans="1:17" s="167" customFormat="1" ht="16">
      <c r="A23" s="167" t="s">
        <v>6465</v>
      </c>
      <c r="C23" s="61" t="s">
        <v>1702</v>
      </c>
      <c r="E23" s="61" t="s">
        <v>11</v>
      </c>
      <c r="F23" s="167" t="s">
        <v>6293</v>
      </c>
      <c r="G23" s="145" t="s">
        <v>7300</v>
      </c>
      <c r="H23" s="62" t="s">
        <v>11638</v>
      </c>
      <c r="I23" s="167" t="s">
        <v>11546</v>
      </c>
      <c r="J23" s="63" t="str">
        <f t="shared" si="0"/>
        <v>IC.PA.010408</v>
      </c>
      <c r="K23" s="61" t="s">
        <v>1702</v>
      </c>
      <c r="L23" s="167" t="str">
        <f t="shared" si="1"/>
        <v>Serosanguinous drainage</v>
      </c>
      <c r="M23" s="61" t="str">
        <f t="shared" si="2"/>
        <v>PI.IC.PA.010408.01</v>
      </c>
      <c r="N23" s="168"/>
      <c r="O23" s="168" t="str">
        <f t="shared" si="3"/>
        <v>PH.IC.PA.010408.01</v>
      </c>
      <c r="Q23" s="168" t="str">
        <f t="shared" si="4"/>
        <v>CL.IC.PA.010408.01</v>
      </c>
    </row>
    <row r="24" spans="1:17" s="167" customFormat="1" ht="16">
      <c r="A24" s="167" t="s">
        <v>6465</v>
      </c>
      <c r="C24" s="61" t="s">
        <v>1702</v>
      </c>
      <c r="E24" s="61" t="s">
        <v>11</v>
      </c>
      <c r="F24" s="167" t="s">
        <v>6293</v>
      </c>
      <c r="G24" s="145" t="s">
        <v>7915</v>
      </c>
      <c r="H24" s="62" t="s">
        <v>11639</v>
      </c>
      <c r="I24" s="167" t="s">
        <v>11554</v>
      </c>
      <c r="J24" s="63" t="str">
        <f t="shared" si="0"/>
        <v>IC.PA.010409</v>
      </c>
      <c r="K24" s="61" t="s">
        <v>12175</v>
      </c>
      <c r="L24" s="167" t="str">
        <f t="shared" si="1"/>
        <v>Purulent drainage</v>
      </c>
      <c r="M24" s="61" t="str">
        <f t="shared" si="2"/>
        <v>PI.IC.PA.010409.01</v>
      </c>
      <c r="N24" s="168"/>
      <c r="O24" s="168" t="str">
        <f t="shared" si="3"/>
        <v>PH.IC.PA.010409.01</v>
      </c>
      <c r="Q24" s="168" t="str">
        <f t="shared" si="4"/>
        <v>CL.IC.PA.010409.01</v>
      </c>
    </row>
    <row r="25" spans="1:17" s="167" customFormat="1" ht="15">
      <c r="A25" s="167" t="s">
        <v>6465</v>
      </c>
      <c r="C25" s="61" t="s">
        <v>12175</v>
      </c>
      <c r="E25" s="61" t="s">
        <v>11</v>
      </c>
      <c r="F25" s="167" t="s">
        <v>6293</v>
      </c>
      <c r="G25" s="167" t="s">
        <v>6474</v>
      </c>
      <c r="H25" s="62" t="s">
        <v>11829</v>
      </c>
      <c r="I25" s="167" t="s">
        <v>12207</v>
      </c>
      <c r="J25" s="63" t="str">
        <f t="shared" si="0"/>
        <v>IC.PA.010410</v>
      </c>
      <c r="K25" s="61" t="s">
        <v>12175</v>
      </c>
      <c r="L25" s="167" t="str">
        <f t="shared" si="1"/>
        <v>Unable to assess due to dressing</v>
      </c>
      <c r="M25" s="61" t="str">
        <f t="shared" si="2"/>
        <v>PI.IC.PA.010410.01</v>
      </c>
      <c r="N25" s="168"/>
      <c r="O25" s="168" t="str">
        <f t="shared" si="3"/>
        <v>PH.IC.PA.010410.01</v>
      </c>
      <c r="Q25" s="168" t="str">
        <f t="shared" si="4"/>
        <v>CL.IC.PA.010410.01</v>
      </c>
    </row>
    <row r="26" spans="1:17" s="167" customFormat="1" ht="15">
      <c r="A26" s="167" t="s">
        <v>6465</v>
      </c>
      <c r="C26" s="61" t="s">
        <v>12175</v>
      </c>
      <c r="D26" s="167" t="s">
        <v>6475</v>
      </c>
      <c r="E26" s="61" t="s">
        <v>212</v>
      </c>
      <c r="F26" s="167" t="s">
        <v>6123</v>
      </c>
      <c r="G26" s="167" t="s">
        <v>10703</v>
      </c>
      <c r="H26" s="62" t="s">
        <v>11848</v>
      </c>
      <c r="I26" s="167" t="s">
        <v>10703</v>
      </c>
      <c r="J26" s="63" t="str">
        <f t="shared" si="0"/>
        <v>IC.PA.010501</v>
      </c>
      <c r="K26" s="61" t="s">
        <v>12175</v>
      </c>
      <c r="L26" s="167" t="str">
        <f t="shared" si="1"/>
        <v>Specify</v>
      </c>
      <c r="M26" s="61" t="str">
        <f t="shared" si="2"/>
        <v>PI.IC.PA.010501.01</v>
      </c>
      <c r="N26" s="168"/>
      <c r="O26" s="168" t="str">
        <f t="shared" si="3"/>
        <v>PH.IC.PA.010501.01</v>
      </c>
      <c r="Q26" s="168" t="str">
        <f t="shared" si="4"/>
        <v>CL.IC.PA.010501.01</v>
      </c>
    </row>
    <row r="27" spans="1:17" s="167" customFormat="1" ht="15">
      <c r="A27" s="167" t="s">
        <v>6465</v>
      </c>
      <c r="C27" s="61" t="s">
        <v>12175</v>
      </c>
      <c r="E27" s="61" t="s">
        <v>212</v>
      </c>
      <c r="F27" s="167" t="s">
        <v>6123</v>
      </c>
      <c r="G27" s="167" t="s">
        <v>6124</v>
      </c>
      <c r="H27" s="62" t="s">
        <v>12030</v>
      </c>
      <c r="I27" s="167" t="s">
        <v>6124</v>
      </c>
      <c r="J27" s="63" t="str">
        <f t="shared" si="0"/>
        <v>IC.PA.010502</v>
      </c>
      <c r="K27" s="61" t="s">
        <v>1702</v>
      </c>
      <c r="L27" s="167" t="str">
        <f t="shared" si="1"/>
        <v>1ml/hr</v>
      </c>
      <c r="M27" s="61" t="str">
        <f t="shared" si="2"/>
        <v>PI.IC.PA.010502.01</v>
      </c>
      <c r="N27" s="168"/>
      <c r="O27" s="168" t="str">
        <f t="shared" si="3"/>
        <v>PH.IC.PA.010502.01</v>
      </c>
      <c r="Q27" s="168" t="str">
        <f t="shared" si="4"/>
        <v>CL.IC.PA.010502.01</v>
      </c>
    </row>
    <row r="28" spans="1:17" s="167" customFormat="1" ht="15">
      <c r="A28" s="167" t="s">
        <v>6465</v>
      </c>
      <c r="C28" s="61" t="s">
        <v>12175</v>
      </c>
      <c r="E28" s="61" t="s">
        <v>212</v>
      </c>
      <c r="F28" s="167" t="s">
        <v>6123</v>
      </c>
      <c r="G28" s="167" t="s">
        <v>6125</v>
      </c>
      <c r="H28" s="62" t="s">
        <v>12032</v>
      </c>
      <c r="I28" s="167" t="s">
        <v>6125</v>
      </c>
      <c r="J28" s="63" t="str">
        <f t="shared" si="0"/>
        <v>IC.PA.010503</v>
      </c>
      <c r="K28" s="61" t="s">
        <v>12175</v>
      </c>
      <c r="L28" s="167" t="str">
        <f t="shared" si="1"/>
        <v>2ml/hr</v>
      </c>
      <c r="M28" s="61" t="str">
        <f t="shared" si="2"/>
        <v>PI.IC.PA.010503.01</v>
      </c>
      <c r="N28" s="168"/>
      <c r="O28" s="168" t="str">
        <f t="shared" si="3"/>
        <v>PH.IC.PA.010503.01</v>
      </c>
      <c r="Q28" s="168" t="str">
        <f t="shared" si="4"/>
        <v>CL.IC.PA.010503.01</v>
      </c>
    </row>
    <row r="29" spans="1:17" s="167" customFormat="1" ht="15">
      <c r="A29" s="167" t="s">
        <v>6465</v>
      </c>
      <c r="C29" s="61" t="s">
        <v>12175</v>
      </c>
      <c r="E29" s="61" t="s">
        <v>212</v>
      </c>
      <c r="F29" s="167" t="s">
        <v>6123</v>
      </c>
      <c r="G29" s="167" t="s">
        <v>6126</v>
      </c>
      <c r="H29" s="62" t="s">
        <v>12028</v>
      </c>
      <c r="I29" s="167" t="s">
        <v>6126</v>
      </c>
      <c r="J29" s="63" t="str">
        <f t="shared" si="0"/>
        <v>IC.PA.010504</v>
      </c>
      <c r="K29" s="61" t="s">
        <v>12175</v>
      </c>
      <c r="L29" s="167" t="str">
        <f t="shared" si="1"/>
        <v>3ml/hr</v>
      </c>
      <c r="M29" s="61" t="str">
        <f t="shared" si="2"/>
        <v>PI.IC.PA.010504.01</v>
      </c>
      <c r="N29" s="168"/>
      <c r="O29" s="168" t="str">
        <f t="shared" si="3"/>
        <v>PH.IC.PA.010504.01</v>
      </c>
      <c r="Q29" s="168" t="str">
        <f t="shared" si="4"/>
        <v>CL.IC.PA.010504.01</v>
      </c>
    </row>
    <row r="30" spans="1:17" s="167" customFormat="1" ht="15">
      <c r="A30" s="167" t="s">
        <v>6465</v>
      </c>
      <c r="C30" s="61" t="s">
        <v>12175</v>
      </c>
      <c r="E30" s="61" t="s">
        <v>212</v>
      </c>
      <c r="F30" s="167" t="s">
        <v>6123</v>
      </c>
      <c r="G30" s="167" t="s">
        <v>6295</v>
      </c>
      <c r="H30" s="62" t="s">
        <v>12210</v>
      </c>
      <c r="I30" s="167" t="s">
        <v>6295</v>
      </c>
      <c r="J30" s="63" t="str">
        <f t="shared" si="0"/>
        <v>IC.PA.010505</v>
      </c>
      <c r="K30" s="61" t="s">
        <v>12175</v>
      </c>
      <c r="L30" s="167" t="str">
        <f t="shared" si="1"/>
        <v>4ml/hr</v>
      </c>
      <c r="M30" s="61" t="str">
        <f t="shared" si="2"/>
        <v>PI.IC.PA.010505.01</v>
      </c>
      <c r="N30" s="168"/>
      <c r="O30" s="168" t="str">
        <f t="shared" si="3"/>
        <v>PH.IC.PA.010505.01</v>
      </c>
      <c r="Q30" s="168" t="str">
        <f t="shared" si="4"/>
        <v>CL.IC.PA.010505.01</v>
      </c>
    </row>
    <row r="31" spans="1:17" s="167" customFormat="1" ht="15">
      <c r="A31" s="167" t="s">
        <v>6465</v>
      </c>
      <c r="C31" s="61" t="s">
        <v>12175</v>
      </c>
      <c r="E31" s="61" t="s">
        <v>212</v>
      </c>
      <c r="F31" s="167" t="s">
        <v>6123</v>
      </c>
      <c r="G31" s="167" t="s">
        <v>6296</v>
      </c>
      <c r="H31" s="62" t="s">
        <v>12212</v>
      </c>
      <c r="I31" s="167" t="s">
        <v>6296</v>
      </c>
      <c r="J31" s="63" t="str">
        <f t="shared" si="0"/>
        <v>IC.PA.010506</v>
      </c>
      <c r="K31" s="61" t="s">
        <v>12175</v>
      </c>
      <c r="L31" s="167" t="str">
        <f t="shared" si="1"/>
        <v>5ml</v>
      </c>
      <c r="M31" s="61" t="str">
        <f t="shared" si="2"/>
        <v>PI.IC.PA.010506.01</v>
      </c>
      <c r="N31" s="168"/>
      <c r="O31" s="168" t="str">
        <f t="shared" si="3"/>
        <v>PH.IC.PA.010506.01</v>
      </c>
      <c r="Q31" s="168" t="str">
        <f t="shared" si="4"/>
        <v>CL.IC.PA.010506.01</v>
      </c>
    </row>
    <row r="32" spans="1:17" s="167" customFormat="1" ht="15">
      <c r="A32" s="167" t="s">
        <v>6465</v>
      </c>
      <c r="C32" s="61" t="s">
        <v>12175</v>
      </c>
      <c r="E32" s="61" t="s">
        <v>212</v>
      </c>
      <c r="F32" s="167" t="s">
        <v>6123</v>
      </c>
      <c r="G32" s="167" t="s">
        <v>6297</v>
      </c>
      <c r="H32" s="62" t="s">
        <v>12225</v>
      </c>
      <c r="I32" s="167" t="s">
        <v>6297</v>
      </c>
      <c r="J32" s="63" t="str">
        <f t="shared" si="0"/>
        <v>IC.PA.010507</v>
      </c>
      <c r="K32" s="61" t="s">
        <v>12175</v>
      </c>
      <c r="L32" s="167" t="str">
        <f t="shared" si="1"/>
        <v>5.5ml</v>
      </c>
      <c r="M32" s="61" t="str">
        <f t="shared" si="2"/>
        <v>PI.IC.PA.010507.01</v>
      </c>
      <c r="N32" s="168"/>
      <c r="O32" s="168" t="str">
        <f t="shared" si="3"/>
        <v>PH.IC.PA.010507.01</v>
      </c>
      <c r="Q32" s="168" t="str">
        <f t="shared" si="4"/>
        <v>CL.IC.PA.010507.01</v>
      </c>
    </row>
    <row r="33" spans="1:19" s="167" customFormat="1" ht="15">
      <c r="A33" s="167" t="s">
        <v>6465</v>
      </c>
      <c r="C33" s="61" t="s">
        <v>12175</v>
      </c>
      <c r="E33" s="61" t="s">
        <v>212</v>
      </c>
      <c r="F33" s="167" t="s">
        <v>6123</v>
      </c>
      <c r="G33" s="167" t="s">
        <v>6298</v>
      </c>
      <c r="H33" s="62" t="s">
        <v>11638</v>
      </c>
      <c r="I33" s="167" t="s">
        <v>6298</v>
      </c>
      <c r="J33" s="63" t="str">
        <f t="shared" si="0"/>
        <v>IC.PA.010508</v>
      </c>
      <c r="K33" s="61" t="s">
        <v>12175</v>
      </c>
      <c r="L33" s="167" t="str">
        <f t="shared" si="1"/>
        <v>6ml</v>
      </c>
      <c r="M33" s="61" t="str">
        <f t="shared" si="2"/>
        <v>PI.IC.PA.010508.01</v>
      </c>
      <c r="N33" s="168"/>
      <c r="O33" s="168" t="str">
        <f t="shared" si="3"/>
        <v>PH.IC.PA.010508.01</v>
      </c>
      <c r="Q33" s="168" t="str">
        <f t="shared" si="4"/>
        <v>CL.IC.PA.010508.01</v>
      </c>
    </row>
    <row r="34" spans="1:19" s="167" customFormat="1" ht="15">
      <c r="A34" s="167" t="s">
        <v>6465</v>
      </c>
      <c r="C34" s="61" t="s">
        <v>12175</v>
      </c>
      <c r="E34" s="61" t="s">
        <v>212</v>
      </c>
      <c r="F34" s="167" t="s">
        <v>6123</v>
      </c>
      <c r="G34" s="167" t="s">
        <v>6299</v>
      </c>
      <c r="H34" s="62" t="s">
        <v>11639</v>
      </c>
      <c r="I34" s="167" t="s">
        <v>6299</v>
      </c>
      <c r="J34" s="63" t="str">
        <f t="shared" si="0"/>
        <v>IC.PA.010509</v>
      </c>
      <c r="K34" s="61" t="s">
        <v>12175</v>
      </c>
      <c r="L34" s="167" t="str">
        <f t="shared" si="1"/>
        <v>6.5ml</v>
      </c>
      <c r="M34" s="61" t="str">
        <f t="shared" si="2"/>
        <v>PI.IC.PA.010509.01</v>
      </c>
      <c r="N34" s="168"/>
      <c r="O34" s="168" t="str">
        <f t="shared" si="3"/>
        <v>PH.IC.PA.010509.01</v>
      </c>
      <c r="Q34" s="168" t="str">
        <f t="shared" si="4"/>
        <v>CL.IC.PA.010509.01</v>
      </c>
    </row>
    <row r="35" spans="1:19" s="167" customFormat="1" ht="15">
      <c r="A35" s="167" t="s">
        <v>6465</v>
      </c>
      <c r="C35" s="61" t="s">
        <v>12175</v>
      </c>
      <c r="E35" s="61" t="s">
        <v>212</v>
      </c>
      <c r="F35" s="167" t="s">
        <v>6123</v>
      </c>
      <c r="G35" s="167" t="s">
        <v>6300</v>
      </c>
      <c r="H35" s="62" t="s">
        <v>11829</v>
      </c>
      <c r="I35" s="167" t="s">
        <v>6300</v>
      </c>
      <c r="J35" s="63" t="str">
        <f t="shared" si="0"/>
        <v>IC.PA.010510</v>
      </c>
      <c r="K35" s="61" t="s">
        <v>12175</v>
      </c>
      <c r="L35" s="167" t="str">
        <f t="shared" si="1"/>
        <v>7ml</v>
      </c>
      <c r="M35" s="61" t="str">
        <f t="shared" si="2"/>
        <v>PI.IC.PA.010510.01</v>
      </c>
      <c r="N35" s="168"/>
      <c r="O35" s="168" t="str">
        <f t="shared" si="3"/>
        <v>PH.IC.PA.010510.01</v>
      </c>
      <c r="Q35" s="168" t="str">
        <f t="shared" si="4"/>
        <v>CL.IC.PA.010510.01</v>
      </c>
    </row>
    <row r="36" spans="1:19" s="167" customFormat="1" ht="15">
      <c r="A36" s="167" t="s">
        <v>6465</v>
      </c>
      <c r="C36" s="61" t="s">
        <v>12175</v>
      </c>
      <c r="E36" s="61" t="s">
        <v>212</v>
      </c>
      <c r="F36" s="167" t="s">
        <v>6123</v>
      </c>
      <c r="G36" s="167" t="s">
        <v>6301</v>
      </c>
      <c r="H36" s="62" t="s">
        <v>12099</v>
      </c>
      <c r="I36" s="167" t="s">
        <v>6301</v>
      </c>
      <c r="J36" s="63" t="str">
        <f t="shared" si="0"/>
        <v>IC.PA.010511</v>
      </c>
      <c r="K36" s="61" t="s">
        <v>12175</v>
      </c>
      <c r="L36" s="167" t="str">
        <f t="shared" si="1"/>
        <v>7.5ml</v>
      </c>
      <c r="M36" s="61" t="str">
        <f t="shared" si="2"/>
        <v>PI.IC.PA.010511.01</v>
      </c>
      <c r="N36" s="168"/>
      <c r="O36" s="168" t="str">
        <f t="shared" si="3"/>
        <v>PH.IC.PA.010511.01</v>
      </c>
      <c r="Q36" s="168" t="str">
        <f t="shared" si="4"/>
        <v>CL.IC.PA.010511.01</v>
      </c>
    </row>
    <row r="37" spans="1:19" s="167" customFormat="1" ht="15">
      <c r="A37" s="167" t="s">
        <v>6465</v>
      </c>
      <c r="C37" s="61" t="s">
        <v>12175</v>
      </c>
      <c r="E37" s="61" t="s">
        <v>212</v>
      </c>
      <c r="F37" s="167" t="s">
        <v>6123</v>
      </c>
      <c r="G37" s="167" t="s">
        <v>6302</v>
      </c>
      <c r="H37" s="62" t="s">
        <v>12100</v>
      </c>
      <c r="I37" s="167" t="s">
        <v>6302</v>
      </c>
      <c r="J37" s="63" t="str">
        <f t="shared" si="0"/>
        <v>IC.PA.010512</v>
      </c>
      <c r="K37" s="61" t="s">
        <v>12175</v>
      </c>
      <c r="L37" s="167" t="str">
        <f t="shared" si="1"/>
        <v>8ml</v>
      </c>
      <c r="M37" s="61" t="str">
        <f t="shared" si="2"/>
        <v>PI.IC.PA.010512.01</v>
      </c>
      <c r="N37" s="168"/>
      <c r="O37" s="168" t="str">
        <f t="shared" si="3"/>
        <v>PH.IC.PA.010512.01</v>
      </c>
      <c r="Q37" s="168" t="str">
        <f t="shared" si="4"/>
        <v>CL.IC.PA.010512.01</v>
      </c>
    </row>
    <row r="38" spans="1:19" s="167" customFormat="1" ht="15">
      <c r="A38" s="167" t="s">
        <v>6465</v>
      </c>
      <c r="C38" s="61" t="s">
        <v>12175</v>
      </c>
      <c r="E38" s="61" t="s">
        <v>212</v>
      </c>
      <c r="F38" s="167" t="s">
        <v>6123</v>
      </c>
      <c r="G38" s="167" t="s">
        <v>6303</v>
      </c>
      <c r="H38" s="62" t="s">
        <v>12101</v>
      </c>
      <c r="I38" s="167" t="s">
        <v>6303</v>
      </c>
      <c r="J38" s="63" t="str">
        <f t="shared" si="0"/>
        <v>IC.PA.010513</v>
      </c>
      <c r="K38" s="61" t="s">
        <v>12175</v>
      </c>
      <c r="L38" s="167" t="str">
        <f t="shared" si="1"/>
        <v>8.5ml</v>
      </c>
      <c r="M38" s="61" t="str">
        <f t="shared" si="2"/>
        <v>PI.IC.PA.010513.01</v>
      </c>
      <c r="N38" s="168"/>
      <c r="O38" s="168" t="str">
        <f t="shared" si="3"/>
        <v>PH.IC.PA.010513.01</v>
      </c>
      <c r="Q38" s="168" t="str">
        <f t="shared" si="4"/>
        <v>CL.IC.PA.010513.01</v>
      </c>
    </row>
    <row r="39" spans="1:19" s="167" customFormat="1" ht="15">
      <c r="A39" s="167" t="s">
        <v>6465</v>
      </c>
      <c r="C39" s="61" t="s">
        <v>12175</v>
      </c>
      <c r="E39" s="61" t="s">
        <v>212</v>
      </c>
      <c r="F39" s="167" t="s">
        <v>6123</v>
      </c>
      <c r="G39" s="167" t="s">
        <v>6304</v>
      </c>
      <c r="H39" s="62" t="s">
        <v>12102</v>
      </c>
      <c r="I39" s="167" t="s">
        <v>6304</v>
      </c>
      <c r="J39" s="63" t="str">
        <f t="shared" si="0"/>
        <v>IC.PA.010514</v>
      </c>
      <c r="K39" s="61" t="s">
        <v>12175</v>
      </c>
      <c r="L39" s="167" t="str">
        <f t="shared" si="1"/>
        <v>9ml</v>
      </c>
      <c r="M39" s="61" t="str">
        <f t="shared" si="2"/>
        <v>PI.IC.PA.010514.01</v>
      </c>
      <c r="N39" s="168"/>
      <c r="O39" s="168" t="str">
        <f t="shared" si="3"/>
        <v>PH.IC.PA.010514.01</v>
      </c>
      <c r="Q39" s="168" t="str">
        <f t="shared" si="4"/>
        <v>CL.IC.PA.010514.01</v>
      </c>
    </row>
    <row r="40" spans="1:19" s="167" customFormat="1" ht="15">
      <c r="A40" s="167" t="s">
        <v>6465</v>
      </c>
      <c r="C40" s="61" t="s">
        <v>12175</v>
      </c>
      <c r="E40" s="61" t="s">
        <v>212</v>
      </c>
      <c r="F40" s="167" t="s">
        <v>6123</v>
      </c>
      <c r="G40" s="167" t="s">
        <v>6305</v>
      </c>
      <c r="H40" s="62" t="s">
        <v>11559</v>
      </c>
      <c r="I40" s="167" t="s">
        <v>6305</v>
      </c>
      <c r="J40" s="63" t="str">
        <f t="shared" si="0"/>
        <v>IC.PA.010515</v>
      </c>
      <c r="K40" s="61" t="s">
        <v>12175</v>
      </c>
      <c r="L40" s="167" t="str">
        <f t="shared" si="1"/>
        <v>9.5ml</v>
      </c>
      <c r="M40" s="61" t="str">
        <f t="shared" si="2"/>
        <v>PI.IC.PA.010515.01</v>
      </c>
      <c r="N40" s="168"/>
      <c r="O40" s="168" t="str">
        <f t="shared" si="3"/>
        <v>PH.IC.PA.010515.01</v>
      </c>
      <c r="Q40" s="168" t="str">
        <f t="shared" si="4"/>
        <v>CL.IC.PA.010515.01</v>
      </c>
    </row>
    <row r="41" spans="1:19" s="167" customFormat="1" ht="15">
      <c r="A41" s="167" t="s">
        <v>6465</v>
      </c>
      <c r="C41" s="61" t="s">
        <v>12175</v>
      </c>
      <c r="E41" s="61" t="s">
        <v>212</v>
      </c>
      <c r="F41" s="167" t="s">
        <v>6123</v>
      </c>
      <c r="G41" s="167" t="s">
        <v>6306</v>
      </c>
      <c r="H41" s="62" t="s">
        <v>11560</v>
      </c>
      <c r="I41" s="167" t="s">
        <v>6306</v>
      </c>
      <c r="J41" s="63" t="str">
        <f t="shared" si="0"/>
        <v>IC.PA.010516</v>
      </c>
      <c r="K41" s="61" t="s">
        <v>12175</v>
      </c>
      <c r="L41" s="167" t="str">
        <f t="shared" si="1"/>
        <v>10ml</v>
      </c>
      <c r="M41" s="61" t="str">
        <f t="shared" si="2"/>
        <v>PI.IC.PA.010516.01</v>
      </c>
      <c r="N41" s="168"/>
      <c r="O41" s="168" t="str">
        <f t="shared" si="3"/>
        <v>PH.IC.PA.010516.01</v>
      </c>
      <c r="Q41" s="168" t="str">
        <f t="shared" si="4"/>
        <v>CL.IC.PA.010516.01</v>
      </c>
    </row>
    <row r="42" spans="1:19" s="167" customFormat="1" ht="15">
      <c r="A42" s="167" t="s">
        <v>6465</v>
      </c>
      <c r="C42" s="61" t="s">
        <v>12175</v>
      </c>
      <c r="E42" s="61" t="s">
        <v>212</v>
      </c>
      <c r="F42" s="167" t="s">
        <v>6123</v>
      </c>
      <c r="G42" s="167" t="s">
        <v>6307</v>
      </c>
      <c r="H42" s="62" t="s">
        <v>11561</v>
      </c>
      <c r="I42" s="167" t="s">
        <v>6307</v>
      </c>
      <c r="J42" s="63" t="str">
        <f t="shared" si="0"/>
        <v>IC.PA.010517</v>
      </c>
      <c r="K42" s="61" t="s">
        <v>12175</v>
      </c>
      <c r="L42" s="167" t="str">
        <f t="shared" si="1"/>
        <v>10.5ml</v>
      </c>
      <c r="M42" s="61" t="str">
        <f t="shared" si="2"/>
        <v>PI.IC.PA.010517.01</v>
      </c>
      <c r="N42" s="168"/>
      <c r="O42" s="168" t="str">
        <f t="shared" si="3"/>
        <v>PH.IC.PA.010517.01</v>
      </c>
      <c r="Q42" s="168" t="str">
        <f t="shared" si="4"/>
        <v>CL.IC.PA.010517.01</v>
      </c>
    </row>
    <row r="43" spans="1:19" s="167" customFormat="1" ht="15">
      <c r="A43" s="167" t="s">
        <v>6465</v>
      </c>
      <c r="C43" s="61" t="s">
        <v>12175</v>
      </c>
      <c r="E43" s="61" t="s">
        <v>212</v>
      </c>
      <c r="F43" s="167" t="s">
        <v>6123</v>
      </c>
      <c r="G43" s="167" t="s">
        <v>6308</v>
      </c>
      <c r="H43" s="62" t="s">
        <v>12060</v>
      </c>
      <c r="I43" s="167" t="s">
        <v>6308</v>
      </c>
      <c r="J43" s="63" t="str">
        <f t="shared" si="0"/>
        <v>IC.PA.010518</v>
      </c>
      <c r="K43" s="61" t="s">
        <v>12175</v>
      </c>
      <c r="L43" s="167" t="str">
        <f t="shared" si="1"/>
        <v>11ml</v>
      </c>
      <c r="M43" s="61" t="str">
        <f t="shared" si="2"/>
        <v>PI.IC.PA.010518.01</v>
      </c>
      <c r="N43" s="168"/>
      <c r="O43" s="168" t="str">
        <f t="shared" si="3"/>
        <v>PH.IC.PA.010518.01</v>
      </c>
      <c r="Q43" s="168" t="str">
        <f t="shared" si="4"/>
        <v>CL.IC.PA.010518.01</v>
      </c>
    </row>
    <row r="44" spans="1:19" s="167" customFormat="1" ht="15">
      <c r="A44" s="167" t="s">
        <v>6465</v>
      </c>
      <c r="C44" s="61" t="s">
        <v>12175</v>
      </c>
      <c r="E44" s="61" t="s">
        <v>212</v>
      </c>
      <c r="F44" s="167" t="s">
        <v>6123</v>
      </c>
      <c r="G44" s="167" t="s">
        <v>6309</v>
      </c>
      <c r="H44" s="62" t="s">
        <v>11913</v>
      </c>
      <c r="I44" s="167" t="s">
        <v>6309</v>
      </c>
      <c r="J44" s="63" t="str">
        <f t="shared" si="0"/>
        <v>IC.PA.010519</v>
      </c>
      <c r="K44" s="61" t="s">
        <v>12175</v>
      </c>
      <c r="L44" s="167" t="str">
        <f t="shared" si="1"/>
        <v>11.5ml</v>
      </c>
      <c r="M44" s="61" t="str">
        <f t="shared" si="2"/>
        <v>PI.IC.PA.010519.01</v>
      </c>
      <c r="N44" s="168"/>
      <c r="O44" s="168" t="str">
        <f t="shared" si="3"/>
        <v>PH.IC.PA.010519.01</v>
      </c>
      <c r="Q44" s="168" t="str">
        <f t="shared" si="4"/>
        <v>CL.IC.PA.010519.01</v>
      </c>
    </row>
    <row r="45" spans="1:19" s="167" customFormat="1" ht="15">
      <c r="A45" s="167" t="s">
        <v>6465</v>
      </c>
      <c r="C45" s="61" t="s">
        <v>12175</v>
      </c>
      <c r="E45" s="61" t="s">
        <v>212</v>
      </c>
      <c r="F45" s="167" t="s">
        <v>6123</v>
      </c>
      <c r="G45" s="167" t="s">
        <v>6310</v>
      </c>
      <c r="H45" s="62" t="s">
        <v>11906</v>
      </c>
      <c r="I45" s="167" t="s">
        <v>6310</v>
      </c>
      <c r="J45" s="63" t="str">
        <f t="shared" si="0"/>
        <v>IC.PA.010520</v>
      </c>
      <c r="K45" s="61" t="s">
        <v>12175</v>
      </c>
      <c r="L45" s="167" t="str">
        <f t="shared" si="1"/>
        <v>12ml</v>
      </c>
      <c r="M45" s="61" t="str">
        <f t="shared" si="2"/>
        <v>PI.IC.PA.010520.01</v>
      </c>
      <c r="N45" s="168"/>
      <c r="O45" s="168" t="str">
        <f t="shared" si="3"/>
        <v>PH.IC.PA.010520.01</v>
      </c>
      <c r="Q45" s="168" t="str">
        <f t="shared" si="4"/>
        <v>CL.IC.PA.010520.01</v>
      </c>
    </row>
    <row r="46" spans="1:19" s="167" customFormat="1" ht="15">
      <c r="A46" s="167" t="s">
        <v>6465</v>
      </c>
      <c r="C46" s="61" t="s">
        <v>12175</v>
      </c>
      <c r="D46" s="167" t="s">
        <v>2</v>
      </c>
      <c r="E46" s="61" t="s">
        <v>6988</v>
      </c>
      <c r="F46" s="167" t="s">
        <v>6491</v>
      </c>
      <c r="G46" s="167" t="s">
        <v>13166</v>
      </c>
      <c r="H46" s="62" t="s">
        <v>6988</v>
      </c>
      <c r="I46" s="167" t="s">
        <v>6376</v>
      </c>
      <c r="J46" s="63" t="str">
        <f t="shared" si="0"/>
        <v>IC.PA.010606</v>
      </c>
      <c r="K46" s="61" t="s">
        <v>1702</v>
      </c>
      <c r="L46" s="167" t="str">
        <f t="shared" si="1"/>
        <v>Rt T2 (Clavicle Level)</v>
      </c>
      <c r="M46" s="61" t="str">
        <f t="shared" si="2"/>
        <v>PI.IC.PA.010606.01</v>
      </c>
      <c r="N46" s="168"/>
      <c r="O46" s="168" t="str">
        <f t="shared" si="3"/>
        <v>PH.IC.PA.010606.01</v>
      </c>
      <c r="Q46" s="168" t="str">
        <f t="shared" si="4"/>
        <v>CL.IC.PA.010606.01</v>
      </c>
      <c r="R46" s="167" t="s">
        <v>12465</v>
      </c>
      <c r="S46" s="167">
        <v>298</v>
      </c>
    </row>
    <row r="47" spans="1:19" s="167" customFormat="1" ht="15">
      <c r="A47" s="167" t="s">
        <v>6465</v>
      </c>
      <c r="C47" s="61" t="s">
        <v>12175</v>
      </c>
      <c r="E47" s="61" t="s">
        <v>6988</v>
      </c>
      <c r="F47" s="167" t="s">
        <v>6491</v>
      </c>
      <c r="G47" s="167" t="s">
        <v>6377</v>
      </c>
      <c r="H47" s="62" t="s">
        <v>573</v>
      </c>
      <c r="I47" s="167" t="s">
        <v>6378</v>
      </c>
      <c r="J47" s="63" t="str">
        <f t="shared" si="0"/>
        <v>IC.PA.010607</v>
      </c>
      <c r="K47" s="61" t="s">
        <v>1702</v>
      </c>
      <c r="L47" s="167" t="str">
        <f t="shared" si="1"/>
        <v>Rt T3</v>
      </c>
      <c r="M47" s="61" t="str">
        <f t="shared" si="2"/>
        <v>PI.IC.PA.010607.01</v>
      </c>
      <c r="N47" s="168"/>
      <c r="O47" s="168" t="str">
        <f t="shared" si="3"/>
        <v>PH.IC.PA.010607.01</v>
      </c>
      <c r="Q47" s="168" t="str">
        <f t="shared" si="4"/>
        <v>CL.IC.PA.010607.01</v>
      </c>
      <c r="R47" s="167" t="s">
        <v>12465</v>
      </c>
      <c r="S47" s="167">
        <v>298</v>
      </c>
    </row>
    <row r="48" spans="1:19" s="167" customFormat="1" ht="15">
      <c r="A48" s="167" t="s">
        <v>6465</v>
      </c>
      <c r="C48" s="61" t="s">
        <v>12175</v>
      </c>
      <c r="E48" s="61" t="s">
        <v>6988</v>
      </c>
      <c r="F48" s="167" t="s">
        <v>6491</v>
      </c>
      <c r="G48" s="167" t="s">
        <v>6208</v>
      </c>
      <c r="H48" s="62" t="s">
        <v>92</v>
      </c>
      <c r="I48" s="167" t="s">
        <v>6209</v>
      </c>
      <c r="J48" s="63" t="str">
        <f t="shared" si="0"/>
        <v>IC.PA.010608</v>
      </c>
      <c r="K48" s="61" t="s">
        <v>1702</v>
      </c>
      <c r="L48" s="167" t="str">
        <f t="shared" si="1"/>
        <v>RtT4 (Nipple Level)</v>
      </c>
      <c r="M48" s="61" t="str">
        <f t="shared" si="2"/>
        <v>PI.IC.PA.010608.01</v>
      </c>
      <c r="N48" s="168"/>
      <c r="O48" s="168" t="str">
        <f t="shared" si="3"/>
        <v>PH.IC.PA.010608.01</v>
      </c>
      <c r="Q48" s="168" t="str">
        <f t="shared" si="4"/>
        <v>CL.IC.PA.010608.01</v>
      </c>
      <c r="R48" s="167" t="s">
        <v>12465</v>
      </c>
      <c r="S48" s="167">
        <v>298</v>
      </c>
    </row>
    <row r="49" spans="1:19" s="167" customFormat="1" ht="15">
      <c r="A49" s="167" t="s">
        <v>6465</v>
      </c>
      <c r="C49" s="61" t="s">
        <v>12175</v>
      </c>
      <c r="E49" s="61" t="s">
        <v>6988</v>
      </c>
      <c r="F49" s="167" t="s">
        <v>6491</v>
      </c>
      <c r="G49" s="167" t="s">
        <v>6210</v>
      </c>
      <c r="H49" s="62" t="s">
        <v>93</v>
      </c>
      <c r="I49" s="167" t="s">
        <v>6211</v>
      </c>
      <c r="J49" s="63" t="str">
        <f t="shared" si="0"/>
        <v>IC.PA.010609</v>
      </c>
      <c r="K49" s="61" t="s">
        <v>12175</v>
      </c>
      <c r="L49" s="167" t="str">
        <f t="shared" si="1"/>
        <v>RtT5</v>
      </c>
      <c r="M49" s="61" t="str">
        <f t="shared" si="2"/>
        <v>PI.IC.PA.010609.01</v>
      </c>
      <c r="N49" s="168"/>
      <c r="O49" s="168" t="str">
        <f t="shared" si="3"/>
        <v>PH.IC.PA.010609.01</v>
      </c>
      <c r="Q49" s="168" t="str">
        <f t="shared" si="4"/>
        <v>CL.IC.PA.010609.01</v>
      </c>
      <c r="R49" s="167" t="s">
        <v>12465</v>
      </c>
      <c r="S49" s="167">
        <v>298</v>
      </c>
    </row>
    <row r="50" spans="1:19" s="167" customFormat="1" ht="15">
      <c r="A50" s="167" t="s">
        <v>6465</v>
      </c>
      <c r="C50" s="61" t="s">
        <v>12175</v>
      </c>
      <c r="E50" s="61" t="s">
        <v>6988</v>
      </c>
      <c r="F50" s="167" t="s">
        <v>6491</v>
      </c>
      <c r="G50" s="167" t="s">
        <v>6387</v>
      </c>
      <c r="H50" s="62" t="s">
        <v>3188</v>
      </c>
      <c r="I50" s="167" t="s">
        <v>6388</v>
      </c>
      <c r="J50" s="63" t="str">
        <f t="shared" si="0"/>
        <v>IC.PA.010610</v>
      </c>
      <c r="K50" s="61" t="s">
        <v>12175</v>
      </c>
      <c r="L50" s="167" t="str">
        <f t="shared" si="1"/>
        <v>RtT6 (Xiphoid Level)</v>
      </c>
      <c r="M50" s="61" t="str">
        <f t="shared" si="2"/>
        <v>PI.IC.PA.010610.01</v>
      </c>
      <c r="N50" s="168"/>
      <c r="O50" s="168" t="str">
        <f t="shared" si="3"/>
        <v>PH.IC.PA.010610.01</v>
      </c>
      <c r="Q50" s="168" t="str">
        <f t="shared" si="4"/>
        <v>CL.IC.PA.010610.01</v>
      </c>
      <c r="R50" s="167" t="s">
        <v>12465</v>
      </c>
      <c r="S50" s="167">
        <v>298</v>
      </c>
    </row>
    <row r="51" spans="1:19" s="167" customFormat="1" ht="15">
      <c r="A51" s="167" t="s">
        <v>6465</v>
      </c>
      <c r="C51" s="61" t="s">
        <v>1702</v>
      </c>
      <c r="D51" s="167" t="s">
        <v>12452</v>
      </c>
      <c r="E51" s="61" t="s">
        <v>6988</v>
      </c>
      <c r="F51" s="167" t="s">
        <v>6491</v>
      </c>
      <c r="G51" s="167" t="s">
        <v>6389</v>
      </c>
      <c r="H51" s="62" t="s">
        <v>155</v>
      </c>
      <c r="I51" s="167" t="s">
        <v>6205</v>
      </c>
      <c r="J51" s="63" t="str">
        <f t="shared" si="0"/>
        <v>IC.PA.010611</v>
      </c>
      <c r="K51" s="61" t="s">
        <v>12175</v>
      </c>
      <c r="L51" s="167" t="str">
        <f t="shared" si="1"/>
        <v xml:space="preserve">Rt T7 </v>
      </c>
      <c r="M51" s="61" t="str">
        <f t="shared" si="2"/>
        <v>PI.IC.PA.010611.01</v>
      </c>
      <c r="N51" s="168"/>
      <c r="O51" s="168" t="str">
        <f t="shared" si="3"/>
        <v>PH.IC.PA.010611.01</v>
      </c>
      <c r="Q51" s="168" t="str">
        <f t="shared" si="4"/>
        <v>CL.IC.PA.010611.01</v>
      </c>
      <c r="R51" s="167" t="s">
        <v>4415</v>
      </c>
      <c r="S51" s="167">
        <v>298</v>
      </c>
    </row>
    <row r="52" spans="1:19" s="167" customFormat="1" ht="15">
      <c r="A52" s="167" t="s">
        <v>6465</v>
      </c>
      <c r="C52" s="61" t="s">
        <v>1702</v>
      </c>
      <c r="E52" s="61" t="s">
        <v>6988</v>
      </c>
      <c r="F52" s="167" t="s">
        <v>6491</v>
      </c>
      <c r="G52" s="167" t="s">
        <v>6206</v>
      </c>
      <c r="H52" s="62" t="s">
        <v>153</v>
      </c>
      <c r="I52" s="167" t="s">
        <v>6207</v>
      </c>
      <c r="J52" s="63" t="str">
        <f t="shared" si="0"/>
        <v>IC.PA.010612</v>
      </c>
      <c r="K52" s="61" t="s">
        <v>1702</v>
      </c>
      <c r="L52" s="167" t="str">
        <f t="shared" si="1"/>
        <v>RtT8 (Costal Margin)</v>
      </c>
      <c r="M52" s="61" t="str">
        <f t="shared" si="2"/>
        <v>PI.IC.PA.010612.01</v>
      </c>
      <c r="N52" s="168"/>
      <c r="O52" s="168" t="str">
        <f t="shared" si="3"/>
        <v>PH.IC.PA.010612.01</v>
      </c>
      <c r="Q52" s="168" t="str">
        <f t="shared" si="4"/>
        <v>CL.IC.PA.010612.01</v>
      </c>
      <c r="R52" s="167" t="s">
        <v>4415</v>
      </c>
      <c r="S52" s="167">
        <v>298</v>
      </c>
    </row>
    <row r="53" spans="1:19" s="167" customFormat="1" ht="15">
      <c r="A53" s="167" t="s">
        <v>6465</v>
      </c>
      <c r="C53" s="61" t="s">
        <v>1702</v>
      </c>
      <c r="E53" s="61" t="s">
        <v>6988</v>
      </c>
      <c r="F53" s="167" t="s">
        <v>6491</v>
      </c>
      <c r="G53" s="167" t="s">
        <v>6048</v>
      </c>
      <c r="H53" s="62" t="s">
        <v>215</v>
      </c>
      <c r="I53" s="167" t="s">
        <v>6049</v>
      </c>
      <c r="J53" s="63" t="str">
        <f t="shared" si="0"/>
        <v>IC.PA.010613</v>
      </c>
      <c r="K53" s="61" t="s">
        <v>1702</v>
      </c>
      <c r="L53" s="167" t="str">
        <f t="shared" si="1"/>
        <v>RtT9</v>
      </c>
      <c r="M53" s="61" t="str">
        <f t="shared" si="2"/>
        <v>PI.IC.PA.010613.01</v>
      </c>
      <c r="N53" s="168"/>
      <c r="O53" s="168" t="str">
        <f t="shared" si="3"/>
        <v>PH.IC.PA.010613.01</v>
      </c>
      <c r="Q53" s="168" t="str">
        <f t="shared" si="4"/>
        <v>CL.IC.PA.010613.01</v>
      </c>
      <c r="R53" s="167" t="s">
        <v>4415</v>
      </c>
      <c r="S53" s="167">
        <v>298</v>
      </c>
    </row>
    <row r="54" spans="1:19" s="167" customFormat="1" ht="15">
      <c r="A54" s="167" t="s">
        <v>6465</v>
      </c>
      <c r="C54" s="61" t="s">
        <v>1702</v>
      </c>
      <c r="E54" s="61" t="s">
        <v>6988</v>
      </c>
      <c r="F54" s="167" t="s">
        <v>6491</v>
      </c>
      <c r="G54" s="167" t="s">
        <v>6050</v>
      </c>
      <c r="H54" s="62" t="s">
        <v>4082</v>
      </c>
      <c r="I54" s="167" t="s">
        <v>6051</v>
      </c>
      <c r="J54" s="63" t="str">
        <f t="shared" si="0"/>
        <v>IC.PA.010614</v>
      </c>
      <c r="K54" s="61" t="s">
        <v>1702</v>
      </c>
      <c r="L54" s="167" t="str">
        <f t="shared" si="1"/>
        <v>RtT10 (Umbilical Level)</v>
      </c>
      <c r="M54" s="61" t="str">
        <f t="shared" si="2"/>
        <v>PI.IC.PA.010614.01</v>
      </c>
      <c r="N54" s="168"/>
      <c r="O54" s="168" t="str">
        <f t="shared" si="3"/>
        <v>PH.IC.PA.010614.01</v>
      </c>
      <c r="Q54" s="168" t="str">
        <f t="shared" si="4"/>
        <v>CL.IC.PA.010614.01</v>
      </c>
      <c r="R54" s="167" t="s">
        <v>12465</v>
      </c>
      <c r="S54" s="167">
        <v>298</v>
      </c>
    </row>
    <row r="55" spans="1:19" s="167" customFormat="1" ht="15">
      <c r="A55" s="167" t="s">
        <v>6465</v>
      </c>
      <c r="C55" s="61" t="s">
        <v>1702</v>
      </c>
      <c r="E55" s="61" t="s">
        <v>6988</v>
      </c>
      <c r="F55" s="167" t="s">
        <v>6491</v>
      </c>
      <c r="G55" s="167" t="s">
        <v>6212</v>
      </c>
      <c r="H55" s="62" t="s">
        <v>594</v>
      </c>
      <c r="I55" s="167" t="s">
        <v>6213</v>
      </c>
      <c r="J55" s="63" t="str">
        <f t="shared" si="0"/>
        <v>IC.PA.010615</v>
      </c>
      <c r="K55" s="61" t="s">
        <v>1702</v>
      </c>
      <c r="L55" s="167" t="str">
        <f t="shared" si="1"/>
        <v>RtT11</v>
      </c>
      <c r="M55" s="61" t="str">
        <f t="shared" si="2"/>
        <v>PI.IC.PA.010615.01</v>
      </c>
      <c r="N55" s="168"/>
      <c r="O55" s="168" t="str">
        <f t="shared" si="3"/>
        <v>PH.IC.PA.010615.01</v>
      </c>
      <c r="Q55" s="168" t="str">
        <f t="shared" si="4"/>
        <v>CL.IC.PA.010615.01</v>
      </c>
      <c r="R55" s="167" t="s">
        <v>12465</v>
      </c>
      <c r="S55" s="167">
        <v>298</v>
      </c>
    </row>
    <row r="56" spans="1:19" s="167" customFormat="1" ht="15">
      <c r="A56" s="167" t="s">
        <v>6465</v>
      </c>
      <c r="C56" s="61" t="s">
        <v>1702</v>
      </c>
      <c r="E56" s="61" t="s">
        <v>6988</v>
      </c>
      <c r="F56" s="167" t="s">
        <v>6491</v>
      </c>
      <c r="G56" s="167" t="s">
        <v>13167</v>
      </c>
      <c r="H56" s="62" t="s">
        <v>7863</v>
      </c>
      <c r="I56" s="167" t="s">
        <v>6214</v>
      </c>
      <c r="J56" s="63" t="str">
        <f t="shared" si="0"/>
        <v>IC.PA.010616</v>
      </c>
      <c r="K56" s="61" t="s">
        <v>1702</v>
      </c>
      <c r="L56" s="167" t="str">
        <f t="shared" si="1"/>
        <v>RtT12 (Iliac Crest)</v>
      </c>
      <c r="M56" s="61" t="str">
        <f t="shared" si="2"/>
        <v>PI.IC.PA.010616.01</v>
      </c>
      <c r="N56" s="168"/>
      <c r="O56" s="168" t="str">
        <f t="shared" si="3"/>
        <v>PH.IC.PA.010616.01</v>
      </c>
      <c r="Q56" s="168" t="str">
        <f t="shared" si="4"/>
        <v>CL.IC.PA.010616.01</v>
      </c>
      <c r="R56" s="167" t="s">
        <v>12465</v>
      </c>
      <c r="S56" s="167">
        <v>298</v>
      </c>
    </row>
    <row r="57" spans="1:19" s="167" customFormat="1" ht="15">
      <c r="A57" s="167" t="s">
        <v>6465</v>
      </c>
      <c r="C57" s="61" t="s">
        <v>1702</v>
      </c>
      <c r="E57" s="61" t="s">
        <v>231</v>
      </c>
      <c r="F57" s="167" t="s">
        <v>6491</v>
      </c>
      <c r="G57" s="167" t="s">
        <v>6215</v>
      </c>
      <c r="H57" s="62" t="s">
        <v>6777</v>
      </c>
      <c r="I57" s="167" t="s">
        <v>6216</v>
      </c>
      <c r="J57" s="63" t="str">
        <f t="shared" si="0"/>
        <v>IC.PA.010617</v>
      </c>
      <c r="K57" s="61" t="s">
        <v>1702</v>
      </c>
      <c r="L57" s="167" t="str">
        <f t="shared" si="1"/>
        <v>RtL1</v>
      </c>
      <c r="M57" s="61" t="str">
        <f t="shared" si="2"/>
        <v>PI.IC.PA.010617.01</v>
      </c>
      <c r="N57" s="168"/>
      <c r="O57" s="168" t="str">
        <f t="shared" si="3"/>
        <v>PH.IC.PA.010617.01</v>
      </c>
      <c r="Q57" s="168" t="str">
        <f t="shared" si="4"/>
        <v>CL.IC.PA.010617.01</v>
      </c>
      <c r="R57" s="167" t="s">
        <v>4415</v>
      </c>
      <c r="S57" s="167">
        <v>298</v>
      </c>
    </row>
    <row r="58" spans="1:19" s="167" customFormat="1" ht="15">
      <c r="A58" s="167" t="s">
        <v>6465</v>
      </c>
      <c r="C58" s="61" t="s">
        <v>1702</v>
      </c>
      <c r="E58" s="61" t="s">
        <v>6988</v>
      </c>
      <c r="F58" s="167" t="s">
        <v>6491</v>
      </c>
      <c r="G58" s="167" t="s">
        <v>6217</v>
      </c>
      <c r="H58" s="62" t="s">
        <v>208</v>
      </c>
      <c r="I58" s="167" t="s">
        <v>6402</v>
      </c>
      <c r="J58" s="63" t="str">
        <f t="shared" si="0"/>
        <v>IC.PA.010618</v>
      </c>
      <c r="K58" s="61" t="s">
        <v>1702</v>
      </c>
      <c r="L58" s="167" t="str">
        <f t="shared" si="1"/>
        <v>RtL2</v>
      </c>
      <c r="M58" s="61" t="str">
        <f t="shared" si="2"/>
        <v>PI.IC.PA.010618.01</v>
      </c>
      <c r="N58" s="168"/>
      <c r="O58" s="168" t="str">
        <f t="shared" si="3"/>
        <v>PH.IC.PA.010618.01</v>
      </c>
      <c r="Q58" s="168" t="str">
        <f t="shared" si="4"/>
        <v>CL.IC.PA.010618.01</v>
      </c>
      <c r="R58" s="167" t="s">
        <v>12465</v>
      </c>
      <c r="S58" s="167">
        <v>298</v>
      </c>
    </row>
    <row r="59" spans="1:19" s="167" customFormat="1" ht="15">
      <c r="A59" s="167" t="s">
        <v>6465</v>
      </c>
      <c r="C59" s="61" t="s">
        <v>1702</v>
      </c>
      <c r="E59" s="61" t="s">
        <v>6988</v>
      </c>
      <c r="F59" s="167" t="s">
        <v>6491</v>
      </c>
      <c r="G59" s="167" t="s">
        <v>6403</v>
      </c>
      <c r="H59" s="62" t="s">
        <v>217</v>
      </c>
      <c r="I59" s="167" t="s">
        <v>6404</v>
      </c>
      <c r="J59" s="63" t="str">
        <f t="shared" si="0"/>
        <v>IC.PA.010619</v>
      </c>
      <c r="K59" s="61" t="s">
        <v>1702</v>
      </c>
      <c r="L59" s="167" t="str">
        <f t="shared" si="1"/>
        <v>RtL3</v>
      </c>
      <c r="M59" s="61" t="str">
        <f t="shared" si="2"/>
        <v>PI.IC.PA.010619.01</v>
      </c>
      <c r="N59" s="168"/>
      <c r="O59" s="168" t="str">
        <f t="shared" si="3"/>
        <v>PH.IC.PA.010619.01</v>
      </c>
      <c r="Q59" s="168" t="str">
        <f t="shared" si="4"/>
        <v>CL.IC.PA.010619.01</v>
      </c>
      <c r="R59" s="167" t="s">
        <v>12465</v>
      </c>
      <c r="S59" s="167">
        <v>298</v>
      </c>
    </row>
    <row r="60" spans="1:19" s="167" customFormat="1" ht="15">
      <c r="A60" s="167" t="s">
        <v>6465</v>
      </c>
      <c r="C60" s="61" t="s">
        <v>1702</v>
      </c>
      <c r="D60" s="167" t="s">
        <v>12452</v>
      </c>
      <c r="E60" s="61" t="s">
        <v>6988</v>
      </c>
      <c r="F60" s="167" t="s">
        <v>6491</v>
      </c>
      <c r="G60" s="167" t="s">
        <v>6245</v>
      </c>
      <c r="H60" s="62" t="s">
        <v>1000</v>
      </c>
      <c r="I60" s="167" t="s">
        <v>6246</v>
      </c>
      <c r="J60" s="63" t="str">
        <f t="shared" si="0"/>
        <v>IC.PA.010620</v>
      </c>
      <c r="K60" s="61" t="s">
        <v>1702</v>
      </c>
      <c r="L60" s="167" t="str">
        <f t="shared" si="1"/>
        <v>RtL4</v>
      </c>
      <c r="M60" s="61" t="str">
        <f t="shared" si="2"/>
        <v>PI.IC.PA.010620.01</v>
      </c>
      <c r="N60" s="168"/>
      <c r="O60" s="168" t="str">
        <f t="shared" si="3"/>
        <v>PH.IC.PA.010620.01</v>
      </c>
      <c r="Q60" s="168" t="str">
        <f t="shared" si="4"/>
        <v>CL.IC.PA.010620.01</v>
      </c>
      <c r="R60" s="167" t="s">
        <v>12465</v>
      </c>
      <c r="S60" s="167">
        <v>298</v>
      </c>
    </row>
    <row r="61" spans="1:19" s="167" customFormat="1" ht="15">
      <c r="A61" s="167" t="s">
        <v>6465</v>
      </c>
      <c r="C61" s="61" t="s">
        <v>1702</v>
      </c>
      <c r="E61" s="61" t="s">
        <v>6988</v>
      </c>
      <c r="F61" s="167" t="s">
        <v>6491</v>
      </c>
      <c r="G61" s="167" t="s">
        <v>6247</v>
      </c>
      <c r="H61" s="62" t="s">
        <v>8039</v>
      </c>
      <c r="I61" s="167" t="s">
        <v>6416</v>
      </c>
      <c r="J61" s="63" t="str">
        <f t="shared" si="0"/>
        <v>IC.PA.010621</v>
      </c>
      <c r="K61" s="61" t="s">
        <v>1702</v>
      </c>
      <c r="L61" s="167" t="str">
        <f t="shared" si="1"/>
        <v>RtL5</v>
      </c>
      <c r="M61" s="61" t="str">
        <f t="shared" si="2"/>
        <v>PI.IC.PA.010621.01</v>
      </c>
      <c r="N61" s="168"/>
      <c r="O61" s="168" t="str">
        <f t="shared" si="3"/>
        <v>PH.IC.PA.010621.01</v>
      </c>
      <c r="Q61" s="168" t="str">
        <f t="shared" si="4"/>
        <v>CL.IC.PA.010621.01</v>
      </c>
      <c r="R61" s="167" t="s">
        <v>12465</v>
      </c>
      <c r="S61" s="167">
        <v>298</v>
      </c>
    </row>
    <row r="62" spans="1:19" s="167" customFormat="1" ht="15">
      <c r="A62" s="167" t="s">
        <v>6465</v>
      </c>
      <c r="C62" s="61" t="s">
        <v>1702</v>
      </c>
      <c r="D62" s="167" t="s">
        <v>12452</v>
      </c>
      <c r="E62" s="61" t="s">
        <v>6988</v>
      </c>
      <c r="F62" s="167" t="s">
        <v>6491</v>
      </c>
      <c r="G62" s="167" t="s">
        <v>13205</v>
      </c>
      <c r="H62" s="62" t="s">
        <v>7874</v>
      </c>
      <c r="I62" s="167" t="s">
        <v>6417</v>
      </c>
      <c r="J62" s="63" t="str">
        <f t="shared" si="0"/>
        <v>IC.PA.010622</v>
      </c>
      <c r="K62" s="61" t="s">
        <v>1702</v>
      </c>
      <c r="L62" s="167" t="str">
        <f t="shared" si="1"/>
        <v>Lt T2 (Clavicle Level)</v>
      </c>
      <c r="M62" s="61" t="str">
        <f t="shared" si="2"/>
        <v>PI.IC.PA.010622.01</v>
      </c>
      <c r="N62" s="168"/>
      <c r="O62" s="168" t="str">
        <f t="shared" si="3"/>
        <v>PH.IC.PA.010622.01</v>
      </c>
      <c r="Q62" s="168" t="str">
        <f t="shared" si="4"/>
        <v>CL.IC.PA.010622.01</v>
      </c>
      <c r="R62" s="167" t="s">
        <v>12465</v>
      </c>
      <c r="S62" s="167">
        <v>298</v>
      </c>
    </row>
    <row r="63" spans="1:19" s="167" customFormat="1" ht="15">
      <c r="A63" s="167" t="s">
        <v>6465</v>
      </c>
      <c r="C63" s="61" t="s">
        <v>1702</v>
      </c>
      <c r="E63" s="61" t="s">
        <v>6988</v>
      </c>
      <c r="F63" s="167" t="s">
        <v>6491</v>
      </c>
      <c r="G63" s="167" t="s">
        <v>6418</v>
      </c>
      <c r="H63" s="62" t="s">
        <v>7876</v>
      </c>
      <c r="I63" s="167" t="s">
        <v>6583</v>
      </c>
      <c r="J63" s="63" t="str">
        <f t="shared" si="0"/>
        <v>IC.PA.010623</v>
      </c>
      <c r="K63" s="61" t="s">
        <v>1702</v>
      </c>
      <c r="L63" s="167" t="str">
        <f t="shared" si="1"/>
        <v>Lt T3</v>
      </c>
      <c r="M63" s="61" t="str">
        <f t="shared" si="2"/>
        <v>PI.IC.PA.010623.01</v>
      </c>
      <c r="N63" s="168"/>
      <c r="O63" s="168" t="str">
        <f t="shared" si="3"/>
        <v>PH.IC.PA.010623.01</v>
      </c>
      <c r="Q63" s="168" t="str">
        <f t="shared" si="4"/>
        <v>CL.IC.PA.010623.01</v>
      </c>
      <c r="R63" s="167" t="s">
        <v>12465</v>
      </c>
      <c r="S63" s="167">
        <v>298</v>
      </c>
    </row>
    <row r="64" spans="1:19" s="167" customFormat="1" ht="15">
      <c r="A64" s="167" t="s">
        <v>6465</v>
      </c>
      <c r="C64" s="61" t="s">
        <v>1702</v>
      </c>
      <c r="E64" s="61" t="s">
        <v>6988</v>
      </c>
      <c r="F64" s="167" t="s">
        <v>6491</v>
      </c>
      <c r="G64" s="167" t="s">
        <v>6584</v>
      </c>
      <c r="H64" s="62" t="s">
        <v>7055</v>
      </c>
      <c r="I64" s="167" t="s">
        <v>6585</v>
      </c>
      <c r="J64" s="63" t="str">
        <f t="shared" si="0"/>
        <v>IC.PA.010624</v>
      </c>
      <c r="K64" s="61" t="s">
        <v>1702</v>
      </c>
      <c r="L64" s="167" t="str">
        <f t="shared" si="1"/>
        <v>LtT4 (Nipple Level)</v>
      </c>
      <c r="M64" s="61" t="str">
        <f t="shared" si="2"/>
        <v>PI.IC.PA.010624.01</v>
      </c>
      <c r="N64" s="168"/>
      <c r="O64" s="168" t="str">
        <f t="shared" si="3"/>
        <v>PH.IC.PA.010624.01</v>
      </c>
      <c r="Q64" s="168" t="str">
        <f t="shared" si="4"/>
        <v>CL.IC.PA.010624.01</v>
      </c>
      <c r="R64" s="167" t="s">
        <v>12465</v>
      </c>
      <c r="S64" s="167">
        <v>298</v>
      </c>
    </row>
    <row r="65" spans="1:19" s="167" customFormat="1" ht="15">
      <c r="A65" s="167" t="s">
        <v>6465</v>
      </c>
      <c r="C65" s="61" t="s">
        <v>1702</v>
      </c>
      <c r="E65" s="61" t="s">
        <v>6988</v>
      </c>
      <c r="F65" s="167" t="s">
        <v>6491</v>
      </c>
      <c r="G65" s="167" t="s">
        <v>6759</v>
      </c>
      <c r="H65" s="62" t="s">
        <v>512</v>
      </c>
      <c r="I65" s="167" t="s">
        <v>6760</v>
      </c>
      <c r="J65" s="63" t="str">
        <f t="shared" si="0"/>
        <v>IC.PA.010625</v>
      </c>
      <c r="K65" s="61" t="s">
        <v>1702</v>
      </c>
      <c r="L65" s="167" t="str">
        <f t="shared" si="1"/>
        <v>LtT5</v>
      </c>
      <c r="M65" s="61" t="str">
        <f t="shared" si="2"/>
        <v>PI.IC.PA.010625.01</v>
      </c>
      <c r="N65" s="168"/>
      <c r="O65" s="168" t="str">
        <f t="shared" si="3"/>
        <v>PH.IC.PA.010625.01</v>
      </c>
      <c r="Q65" s="168" t="str">
        <f t="shared" si="4"/>
        <v>CL.IC.PA.010625.01</v>
      </c>
      <c r="R65" s="167" t="s">
        <v>12465</v>
      </c>
      <c r="S65" s="167">
        <v>298</v>
      </c>
    </row>
    <row r="66" spans="1:19" s="167" customFormat="1" ht="15">
      <c r="A66" s="167" t="s">
        <v>6465</v>
      </c>
      <c r="C66" s="61" t="s">
        <v>1702</v>
      </c>
      <c r="E66" s="61" t="s">
        <v>6988</v>
      </c>
      <c r="F66" s="167" t="s">
        <v>6491</v>
      </c>
      <c r="G66" s="167" t="s">
        <v>6588</v>
      </c>
      <c r="H66" s="62" t="s">
        <v>371</v>
      </c>
      <c r="I66" s="167" t="s">
        <v>6589</v>
      </c>
      <c r="J66" s="63" t="str">
        <f t="shared" ref="J66:J129" si="5">CONCATENATE("IC.PA.",C66,E66,H66)</f>
        <v>IC.PA.010626</v>
      </c>
      <c r="K66" s="61" t="s">
        <v>1702</v>
      </c>
      <c r="L66" s="167" t="str">
        <f t="shared" ref="L66:L129" si="6">G66</f>
        <v>LtT6 (Xiphoid Level)</v>
      </c>
      <c r="M66" s="61" t="str">
        <f t="shared" ref="M66:M129" si="7">CONCATENATE("PI.",J66,".",K66)</f>
        <v>PI.IC.PA.010626.01</v>
      </c>
      <c r="N66" s="168"/>
      <c r="O66" s="168" t="str">
        <f t="shared" ref="O66:O129" si="8">CONCATENATE("PH.",J66,".",K66)</f>
        <v>PH.IC.PA.010626.01</v>
      </c>
      <c r="Q66" s="168" t="str">
        <f t="shared" ref="Q66:Q129" si="9">CONCATENATE("CL.",J66,".",K66)</f>
        <v>CL.IC.PA.010626.01</v>
      </c>
      <c r="R66" s="167" t="s">
        <v>12465</v>
      </c>
      <c r="S66" s="167">
        <v>298</v>
      </c>
    </row>
    <row r="67" spans="1:19" s="167" customFormat="1" ht="15">
      <c r="A67" s="167" t="s">
        <v>6465</v>
      </c>
      <c r="C67" s="61" t="s">
        <v>1702</v>
      </c>
      <c r="D67" s="167" t="s">
        <v>12452</v>
      </c>
      <c r="E67" s="61" t="s">
        <v>6988</v>
      </c>
      <c r="F67" s="167" t="s">
        <v>6491</v>
      </c>
      <c r="G67" s="167" t="s">
        <v>6590</v>
      </c>
      <c r="H67" s="62" t="s">
        <v>7686</v>
      </c>
      <c r="I67" s="167" t="s">
        <v>6591</v>
      </c>
      <c r="J67" s="63" t="str">
        <f t="shared" si="5"/>
        <v>IC.PA.010627</v>
      </c>
      <c r="K67" s="61" t="s">
        <v>1702</v>
      </c>
      <c r="L67" s="167" t="str">
        <f t="shared" si="6"/>
        <v xml:space="preserve">Lt T7 </v>
      </c>
      <c r="M67" s="61" t="str">
        <f t="shared" si="7"/>
        <v>PI.IC.PA.010627.01</v>
      </c>
      <c r="N67" s="168"/>
      <c r="O67" s="168" t="str">
        <f t="shared" si="8"/>
        <v>PH.IC.PA.010627.01</v>
      </c>
      <c r="Q67" s="168" t="str">
        <f t="shared" si="9"/>
        <v>CL.IC.PA.010627.01</v>
      </c>
      <c r="R67" s="167" t="s">
        <v>12465</v>
      </c>
      <c r="S67" s="167">
        <v>298</v>
      </c>
    </row>
    <row r="68" spans="1:19" s="167" customFormat="1" ht="15">
      <c r="A68" s="167" t="s">
        <v>6465</v>
      </c>
      <c r="C68" s="61" t="s">
        <v>1702</v>
      </c>
      <c r="E68" s="61" t="s">
        <v>6988</v>
      </c>
      <c r="F68" s="167" t="s">
        <v>6491</v>
      </c>
      <c r="G68" s="167" t="s">
        <v>6592</v>
      </c>
      <c r="H68" s="62" t="s">
        <v>745</v>
      </c>
      <c r="I68" s="167" t="s">
        <v>6593</v>
      </c>
      <c r="J68" s="63" t="str">
        <f t="shared" si="5"/>
        <v>IC.PA.010628</v>
      </c>
      <c r="K68" s="61" t="s">
        <v>1702</v>
      </c>
      <c r="L68" s="167" t="str">
        <f t="shared" si="6"/>
        <v>LtT8 (Costal Margin)</v>
      </c>
      <c r="M68" s="61" t="str">
        <f t="shared" si="7"/>
        <v>PI.IC.PA.010628.01</v>
      </c>
      <c r="N68" s="168"/>
      <c r="O68" s="168" t="str">
        <f t="shared" si="8"/>
        <v>PH.IC.PA.010628.01</v>
      </c>
      <c r="Q68" s="168" t="str">
        <f t="shared" si="9"/>
        <v>CL.IC.PA.010628.01</v>
      </c>
      <c r="R68" s="167" t="s">
        <v>12465</v>
      </c>
      <c r="S68" s="167">
        <v>298</v>
      </c>
    </row>
    <row r="69" spans="1:19" s="167" customFormat="1" ht="15">
      <c r="A69" s="167" t="s">
        <v>6465</v>
      </c>
      <c r="C69" s="61" t="s">
        <v>1702</v>
      </c>
      <c r="E69" s="61" t="s">
        <v>6988</v>
      </c>
      <c r="F69" s="167" t="s">
        <v>6491</v>
      </c>
      <c r="G69" s="167" t="s">
        <v>6594</v>
      </c>
      <c r="H69" s="62" t="s">
        <v>7532</v>
      </c>
      <c r="I69" s="167" t="s">
        <v>7154</v>
      </c>
      <c r="J69" s="63" t="str">
        <f t="shared" si="5"/>
        <v>IC.PA.010629</v>
      </c>
      <c r="K69" s="61" t="s">
        <v>1702</v>
      </c>
      <c r="L69" s="167" t="str">
        <f t="shared" si="6"/>
        <v>LtT9</v>
      </c>
      <c r="M69" s="61" t="str">
        <f t="shared" si="7"/>
        <v>PI.IC.PA.010629.01</v>
      </c>
      <c r="N69" s="168"/>
      <c r="O69" s="168" t="str">
        <f t="shared" si="8"/>
        <v>PH.IC.PA.010629.01</v>
      </c>
      <c r="Q69" s="168" t="str">
        <f t="shared" si="9"/>
        <v>CL.IC.PA.010629.01</v>
      </c>
      <c r="R69" s="167" t="s">
        <v>12465</v>
      </c>
      <c r="S69" s="167">
        <v>298</v>
      </c>
    </row>
    <row r="70" spans="1:19" s="167" customFormat="1" ht="15">
      <c r="A70" s="167" t="s">
        <v>6465</v>
      </c>
      <c r="C70" s="61" t="s">
        <v>1702</v>
      </c>
      <c r="E70" s="61" t="s">
        <v>6988</v>
      </c>
      <c r="F70" s="167" t="s">
        <v>6491</v>
      </c>
      <c r="G70" s="167" t="s">
        <v>7157</v>
      </c>
      <c r="H70" s="62" t="s">
        <v>7537</v>
      </c>
      <c r="I70" s="167" t="s">
        <v>7158</v>
      </c>
      <c r="J70" s="63" t="str">
        <f t="shared" si="5"/>
        <v>IC.PA.010630</v>
      </c>
      <c r="K70" s="61" t="s">
        <v>1702</v>
      </c>
      <c r="L70" s="167" t="str">
        <f t="shared" si="6"/>
        <v>LtT10 (Umbilical Level)</v>
      </c>
      <c r="M70" s="61" t="str">
        <f t="shared" si="7"/>
        <v>PI.IC.PA.010630.01</v>
      </c>
      <c r="N70" s="168"/>
      <c r="O70" s="168" t="str">
        <f t="shared" si="8"/>
        <v>PH.IC.PA.010630.01</v>
      </c>
      <c r="Q70" s="168" t="str">
        <f t="shared" si="9"/>
        <v>CL.IC.PA.010630.01</v>
      </c>
      <c r="R70" s="167" t="s">
        <v>4415</v>
      </c>
      <c r="S70" s="167">
        <v>298</v>
      </c>
    </row>
    <row r="71" spans="1:19" s="167" customFormat="1" ht="15">
      <c r="A71" s="167" t="s">
        <v>6465</v>
      </c>
      <c r="C71" s="61" t="s">
        <v>1702</v>
      </c>
      <c r="E71" s="61" t="s">
        <v>6988</v>
      </c>
      <c r="F71" s="167" t="s">
        <v>6491</v>
      </c>
      <c r="G71" s="167" t="s">
        <v>7159</v>
      </c>
      <c r="H71" s="62" t="s">
        <v>7544</v>
      </c>
      <c r="I71" s="167" t="s">
        <v>7160</v>
      </c>
      <c r="J71" s="63" t="str">
        <f t="shared" si="5"/>
        <v>IC.PA.010631</v>
      </c>
      <c r="K71" s="61" t="s">
        <v>1702</v>
      </c>
      <c r="L71" s="167" t="str">
        <f t="shared" si="6"/>
        <v>LtT11</v>
      </c>
      <c r="M71" s="61" t="str">
        <f t="shared" si="7"/>
        <v>PI.IC.PA.010631.01</v>
      </c>
      <c r="N71" s="168"/>
      <c r="O71" s="168" t="str">
        <f t="shared" si="8"/>
        <v>PH.IC.PA.010631.01</v>
      </c>
      <c r="Q71" s="168" t="str">
        <f t="shared" si="9"/>
        <v>CL.IC.PA.010631.01</v>
      </c>
      <c r="R71" s="167" t="s">
        <v>12465</v>
      </c>
      <c r="S71" s="167">
        <v>298</v>
      </c>
    </row>
    <row r="72" spans="1:19" s="167" customFormat="1" ht="15">
      <c r="A72" s="167" t="s">
        <v>6465</v>
      </c>
      <c r="C72" s="61" t="s">
        <v>1702</v>
      </c>
      <c r="E72" s="61" t="s">
        <v>6988</v>
      </c>
      <c r="F72" s="167" t="s">
        <v>6491</v>
      </c>
      <c r="G72" s="167" t="s">
        <v>13206</v>
      </c>
      <c r="H72" s="62" t="s">
        <v>7547</v>
      </c>
      <c r="I72" s="167" t="s">
        <v>7161</v>
      </c>
      <c r="J72" s="63" t="str">
        <f t="shared" si="5"/>
        <v>IC.PA.010632</v>
      </c>
      <c r="K72" s="61" t="s">
        <v>1702</v>
      </c>
      <c r="L72" s="167" t="str">
        <f t="shared" si="6"/>
        <v>LtT12 (lliac Crest)</v>
      </c>
      <c r="M72" s="61" t="str">
        <f t="shared" si="7"/>
        <v>PI.IC.PA.010632.01</v>
      </c>
      <c r="N72" s="168"/>
      <c r="O72" s="168" t="str">
        <f t="shared" si="8"/>
        <v>PH.IC.PA.010632.01</v>
      </c>
      <c r="Q72" s="168" t="str">
        <f t="shared" si="9"/>
        <v>CL.IC.PA.010632.01</v>
      </c>
      <c r="R72" s="167" t="s">
        <v>12465</v>
      </c>
      <c r="S72" s="167">
        <v>298</v>
      </c>
    </row>
    <row r="73" spans="1:19" s="167" customFormat="1" ht="15">
      <c r="A73" s="167" t="s">
        <v>6465</v>
      </c>
      <c r="C73" s="61" t="s">
        <v>1702</v>
      </c>
      <c r="E73" s="61" t="s">
        <v>6988</v>
      </c>
      <c r="F73" s="167" t="s">
        <v>6491</v>
      </c>
      <c r="G73" s="167" t="s">
        <v>7162</v>
      </c>
      <c r="H73" s="62" t="s">
        <v>913</v>
      </c>
      <c r="I73" s="167" t="s">
        <v>7164</v>
      </c>
      <c r="J73" s="63" t="str">
        <f t="shared" si="5"/>
        <v>IC.PA.010633</v>
      </c>
      <c r="K73" s="61" t="s">
        <v>12175</v>
      </c>
      <c r="L73" s="167" t="str">
        <f t="shared" si="6"/>
        <v>LtL1</v>
      </c>
      <c r="M73" s="61" t="str">
        <f t="shared" si="7"/>
        <v>PI.IC.PA.010633.01</v>
      </c>
      <c r="N73" s="168"/>
      <c r="O73" s="168" t="str">
        <f t="shared" si="8"/>
        <v>PH.IC.PA.010633.01</v>
      </c>
      <c r="Q73" s="168" t="str">
        <f t="shared" si="9"/>
        <v>CL.IC.PA.010633.01</v>
      </c>
      <c r="R73" s="167" t="s">
        <v>12465</v>
      </c>
      <c r="S73" s="167">
        <v>298</v>
      </c>
    </row>
    <row r="74" spans="1:19" s="167" customFormat="1" ht="15">
      <c r="A74" s="167" t="s">
        <v>6465</v>
      </c>
      <c r="C74" s="61" t="s">
        <v>12175</v>
      </c>
      <c r="E74" s="61" t="s">
        <v>6988</v>
      </c>
      <c r="F74" s="167" t="s">
        <v>6491</v>
      </c>
      <c r="G74" s="167" t="s">
        <v>7165</v>
      </c>
      <c r="H74" s="62" t="s">
        <v>8320</v>
      </c>
      <c r="I74" s="167" t="s">
        <v>7166</v>
      </c>
      <c r="J74" s="63" t="str">
        <f t="shared" si="5"/>
        <v>IC.PA.010634</v>
      </c>
      <c r="K74" s="61" t="s">
        <v>12175</v>
      </c>
      <c r="L74" s="167" t="str">
        <f t="shared" si="6"/>
        <v>LtL2</v>
      </c>
      <c r="M74" s="61" t="str">
        <f t="shared" si="7"/>
        <v>PI.IC.PA.010634.01</v>
      </c>
      <c r="N74" s="168"/>
      <c r="O74" s="168" t="str">
        <f t="shared" si="8"/>
        <v>PH.IC.PA.010634.01</v>
      </c>
      <c r="Q74" s="168" t="str">
        <f t="shared" si="9"/>
        <v>CL.IC.PA.010634.01</v>
      </c>
      <c r="R74" s="167" t="s">
        <v>12465</v>
      </c>
      <c r="S74" s="167">
        <v>298</v>
      </c>
    </row>
    <row r="75" spans="1:19" s="167" customFormat="1" ht="15">
      <c r="A75" s="167" t="s">
        <v>6465</v>
      </c>
      <c r="C75" s="61" t="s">
        <v>1702</v>
      </c>
      <c r="E75" s="61" t="s">
        <v>6988</v>
      </c>
      <c r="F75" s="167" t="s">
        <v>6491</v>
      </c>
      <c r="G75" s="167" t="s">
        <v>7167</v>
      </c>
      <c r="H75" s="62" t="s">
        <v>8516</v>
      </c>
      <c r="I75" s="167" t="s">
        <v>7168</v>
      </c>
      <c r="J75" s="63" t="str">
        <f t="shared" si="5"/>
        <v>IC.PA.010635</v>
      </c>
      <c r="K75" s="61" t="s">
        <v>1702</v>
      </c>
      <c r="L75" s="167" t="str">
        <f t="shared" si="6"/>
        <v>LtL3</v>
      </c>
      <c r="M75" s="61" t="str">
        <f t="shared" si="7"/>
        <v>PI.IC.PA.010635.01</v>
      </c>
      <c r="N75" s="168"/>
      <c r="O75" s="168" t="str">
        <f t="shared" si="8"/>
        <v>PH.IC.PA.010635.01</v>
      </c>
      <c r="Q75" s="168" t="str">
        <f t="shared" si="9"/>
        <v>CL.IC.PA.010635.01</v>
      </c>
      <c r="R75" s="167" t="s">
        <v>12465</v>
      </c>
      <c r="S75" s="167">
        <v>298</v>
      </c>
    </row>
    <row r="76" spans="1:19" s="167" customFormat="1" ht="15">
      <c r="A76" s="167" t="s">
        <v>6465</v>
      </c>
      <c r="C76" s="61" t="s">
        <v>1702</v>
      </c>
      <c r="D76" s="167" t="s">
        <v>12452</v>
      </c>
      <c r="E76" s="61" t="s">
        <v>6988</v>
      </c>
      <c r="F76" s="167" t="s">
        <v>6491</v>
      </c>
      <c r="G76" s="167" t="s">
        <v>6984</v>
      </c>
      <c r="H76" s="62" t="s">
        <v>8783</v>
      </c>
      <c r="I76" s="167" t="s">
        <v>6985</v>
      </c>
      <c r="J76" s="63" t="str">
        <f t="shared" si="5"/>
        <v>IC.PA.010636</v>
      </c>
      <c r="K76" s="61" t="s">
        <v>1702</v>
      </c>
      <c r="L76" s="167" t="str">
        <f t="shared" si="6"/>
        <v>LtL4</v>
      </c>
      <c r="M76" s="61" t="str">
        <f t="shared" si="7"/>
        <v>PI.IC.PA.010636.01</v>
      </c>
      <c r="N76" s="168"/>
      <c r="O76" s="168" t="str">
        <f t="shared" si="8"/>
        <v>PH.IC.PA.010636.01</v>
      </c>
      <c r="Q76" s="168" t="str">
        <f t="shared" si="9"/>
        <v>CL.IC.PA.010636.01</v>
      </c>
      <c r="R76" s="167" t="s">
        <v>12465</v>
      </c>
      <c r="S76" s="167">
        <v>298</v>
      </c>
    </row>
    <row r="77" spans="1:19" s="167" customFormat="1" ht="15">
      <c r="A77" s="167" t="s">
        <v>6465</v>
      </c>
      <c r="C77" s="61" t="s">
        <v>1702</v>
      </c>
      <c r="E77" s="61" t="s">
        <v>6988</v>
      </c>
      <c r="F77" s="167" t="s">
        <v>6491</v>
      </c>
      <c r="G77" s="167" t="s">
        <v>6986</v>
      </c>
      <c r="H77" s="62" t="s">
        <v>8912</v>
      </c>
      <c r="I77" s="167" t="s">
        <v>6987</v>
      </c>
      <c r="J77" s="63" t="str">
        <f t="shared" si="5"/>
        <v>IC.PA.010637</v>
      </c>
      <c r="K77" s="61" t="s">
        <v>1702</v>
      </c>
      <c r="L77" s="167" t="str">
        <f t="shared" si="6"/>
        <v>LtL5</v>
      </c>
      <c r="M77" s="61" t="str">
        <f t="shared" si="7"/>
        <v>PI.IC.PA.010637.01</v>
      </c>
      <c r="N77" s="168"/>
      <c r="O77" s="168" t="str">
        <f t="shared" si="8"/>
        <v>PH.IC.PA.010637.01</v>
      </c>
      <c r="Q77" s="168" t="str">
        <f t="shared" si="9"/>
        <v>CL.IC.PA.010637.01</v>
      </c>
      <c r="R77" s="167" t="s">
        <v>4415</v>
      </c>
      <c r="S77" s="167">
        <v>298</v>
      </c>
    </row>
    <row r="78" spans="1:19" s="167" customFormat="1" ht="15">
      <c r="A78" s="167" t="s">
        <v>6465</v>
      </c>
      <c r="C78" s="61" t="s">
        <v>1702</v>
      </c>
      <c r="E78" s="61" t="s">
        <v>6988</v>
      </c>
      <c r="F78" s="167" t="s">
        <v>6491</v>
      </c>
      <c r="G78" s="167" t="s">
        <v>5982</v>
      </c>
      <c r="H78" s="62" t="s">
        <v>5983</v>
      </c>
      <c r="I78" s="167" t="s">
        <v>5982</v>
      </c>
      <c r="J78" s="63" t="str">
        <f t="shared" si="5"/>
        <v>IC.PA.010638</v>
      </c>
      <c r="K78" s="61" t="s">
        <v>1702</v>
      </c>
      <c r="L78" s="167" t="str">
        <f t="shared" si="6"/>
        <v>S1</v>
      </c>
      <c r="M78" s="61" t="str">
        <f t="shared" si="7"/>
        <v>PI.IC.PA.010638.01</v>
      </c>
      <c r="N78" s="168"/>
      <c r="O78" s="168" t="str">
        <f t="shared" si="8"/>
        <v>PH.IC.PA.010638.01</v>
      </c>
      <c r="Q78" s="168" t="str">
        <f t="shared" si="9"/>
        <v>CL.IC.PA.010638.01</v>
      </c>
      <c r="R78" s="167" t="s">
        <v>12465</v>
      </c>
      <c r="S78" s="167">
        <v>298</v>
      </c>
    </row>
    <row r="79" spans="1:19" s="167" customFormat="1" ht="15">
      <c r="A79" s="167" t="s">
        <v>6465</v>
      </c>
      <c r="C79" s="61" t="s">
        <v>1702</v>
      </c>
      <c r="E79" s="61" t="s">
        <v>6988</v>
      </c>
      <c r="F79" s="167" t="s">
        <v>6491</v>
      </c>
      <c r="G79" s="167" t="s">
        <v>5984</v>
      </c>
      <c r="H79" s="62" t="s">
        <v>849</v>
      </c>
      <c r="I79" s="167" t="s">
        <v>5984</v>
      </c>
      <c r="J79" s="63" t="str">
        <f t="shared" si="5"/>
        <v>IC.PA.010639</v>
      </c>
      <c r="K79" s="61" t="s">
        <v>1702</v>
      </c>
      <c r="L79" s="167" t="str">
        <f t="shared" si="6"/>
        <v>S2</v>
      </c>
      <c r="M79" s="61" t="str">
        <f t="shared" si="7"/>
        <v>PI.IC.PA.010639.01</v>
      </c>
      <c r="N79" s="168"/>
      <c r="O79" s="168" t="str">
        <f t="shared" si="8"/>
        <v>PH.IC.PA.010639.01</v>
      </c>
      <c r="Q79" s="168" t="str">
        <f t="shared" si="9"/>
        <v>CL.IC.PA.010639.01</v>
      </c>
      <c r="R79" s="167" t="s">
        <v>12465</v>
      </c>
      <c r="S79" s="167">
        <v>298</v>
      </c>
    </row>
    <row r="80" spans="1:19" s="167" customFormat="1" ht="15">
      <c r="A80" s="167" t="s">
        <v>6465</v>
      </c>
      <c r="C80" s="61" t="s">
        <v>1702</v>
      </c>
      <c r="E80" s="61" t="s">
        <v>6988</v>
      </c>
      <c r="F80" s="167" t="s">
        <v>6491</v>
      </c>
      <c r="G80" s="167" t="s">
        <v>6128</v>
      </c>
      <c r="H80" s="62" t="s">
        <v>2887</v>
      </c>
      <c r="I80" s="167" t="s">
        <v>6128</v>
      </c>
      <c r="J80" s="63" t="str">
        <f t="shared" si="5"/>
        <v>IC.PA.010640</v>
      </c>
      <c r="K80" s="61" t="s">
        <v>1702</v>
      </c>
      <c r="L80" s="167" t="str">
        <f t="shared" si="6"/>
        <v>S3</v>
      </c>
      <c r="M80" s="61" t="str">
        <f t="shared" si="7"/>
        <v>PI.IC.PA.010640.01</v>
      </c>
      <c r="N80" s="168"/>
      <c r="O80" s="168" t="str">
        <f t="shared" si="8"/>
        <v>PH.IC.PA.010640.01</v>
      </c>
      <c r="Q80" s="168" t="str">
        <f t="shared" si="9"/>
        <v>CL.IC.PA.010640.01</v>
      </c>
      <c r="R80" s="167" t="s">
        <v>12465</v>
      </c>
      <c r="S80" s="167">
        <v>298</v>
      </c>
    </row>
    <row r="81" spans="1:25" s="167" customFormat="1" ht="15">
      <c r="A81" s="167" t="s">
        <v>6465</v>
      </c>
      <c r="C81" s="61" t="s">
        <v>1702</v>
      </c>
      <c r="D81" s="167" t="s">
        <v>12452</v>
      </c>
      <c r="E81" s="61" t="s">
        <v>6988</v>
      </c>
      <c r="F81" s="167" t="s">
        <v>6491</v>
      </c>
      <c r="G81" s="167" t="s">
        <v>6129</v>
      </c>
      <c r="H81" s="62" t="s">
        <v>7019</v>
      </c>
      <c r="I81" s="167" t="s">
        <v>6129</v>
      </c>
      <c r="J81" s="63" t="str">
        <f t="shared" si="5"/>
        <v>IC.PA.010641</v>
      </c>
      <c r="K81" s="61" t="s">
        <v>12175</v>
      </c>
      <c r="L81" s="167" t="str">
        <f t="shared" si="6"/>
        <v>S4</v>
      </c>
      <c r="M81" s="61" t="str">
        <f t="shared" si="7"/>
        <v>PI.IC.PA.010641.01</v>
      </c>
      <c r="N81" s="168"/>
      <c r="O81" s="168" t="str">
        <f t="shared" si="8"/>
        <v>PH.IC.PA.010641.01</v>
      </c>
      <c r="Q81" s="168" t="str">
        <f t="shared" si="9"/>
        <v>CL.IC.PA.010641.01</v>
      </c>
      <c r="R81" s="167" t="s">
        <v>4415</v>
      </c>
      <c r="S81" s="167">
        <v>298</v>
      </c>
    </row>
    <row r="82" spans="1:25" s="167" customFormat="1" ht="15">
      <c r="A82" s="167" t="s">
        <v>6465</v>
      </c>
      <c r="C82" s="61" t="s">
        <v>1702</v>
      </c>
      <c r="E82" s="61" t="s">
        <v>6988</v>
      </c>
      <c r="F82" s="167" t="s">
        <v>6491</v>
      </c>
      <c r="G82" s="167" t="s">
        <v>6130</v>
      </c>
      <c r="H82" s="62" t="s">
        <v>994</v>
      </c>
      <c r="I82" s="167" t="s">
        <v>6130</v>
      </c>
      <c r="J82" s="63" t="str">
        <f t="shared" si="5"/>
        <v>IC.PA.010642</v>
      </c>
      <c r="K82" s="61" t="s">
        <v>1702</v>
      </c>
      <c r="L82" s="167" t="str">
        <f t="shared" si="6"/>
        <v>S5</v>
      </c>
      <c r="M82" s="61" t="str">
        <f t="shared" si="7"/>
        <v>PI.IC.PA.010642.01</v>
      </c>
      <c r="N82" s="168"/>
      <c r="O82" s="168" t="str">
        <f t="shared" si="8"/>
        <v>PH.IC.PA.010642.01</v>
      </c>
      <c r="Q82" s="168" t="str">
        <f t="shared" si="9"/>
        <v>CL.IC.PA.010642.01</v>
      </c>
      <c r="R82" s="167" t="s">
        <v>4415</v>
      </c>
      <c r="S82" s="167">
        <v>298</v>
      </c>
    </row>
    <row r="83" spans="1:25" s="88" customFormat="1" ht="15">
      <c r="A83" s="167" t="s">
        <v>6465</v>
      </c>
      <c r="B83" s="167"/>
      <c r="C83" s="61" t="s">
        <v>11848</v>
      </c>
      <c r="D83" s="167" t="s">
        <v>12779</v>
      </c>
      <c r="E83" s="61" t="s">
        <v>12212</v>
      </c>
      <c r="F83" s="167" t="s">
        <v>6491</v>
      </c>
      <c r="G83" s="167" t="s">
        <v>11402</v>
      </c>
      <c r="H83" s="61" t="s">
        <v>12636</v>
      </c>
      <c r="I83" s="167" t="s">
        <v>11402</v>
      </c>
      <c r="J83" s="63" t="str">
        <f t="shared" si="5"/>
        <v>IC.PA.010643</v>
      </c>
      <c r="K83" s="61" t="s">
        <v>2311</v>
      </c>
      <c r="L83" s="167" t="str">
        <f t="shared" si="6"/>
        <v>Right</v>
      </c>
      <c r="M83" s="61" t="str">
        <f t="shared" si="7"/>
        <v>PI.IC.PA.010643.01</v>
      </c>
      <c r="N83" s="168"/>
      <c r="O83" s="168" t="str">
        <f t="shared" si="8"/>
        <v>PH.IC.PA.010643.01</v>
      </c>
      <c r="P83" s="167"/>
      <c r="Q83" s="168" t="str">
        <f t="shared" si="9"/>
        <v>CL.IC.PA.010643.01</v>
      </c>
      <c r="X83" s="88" t="s">
        <v>88</v>
      </c>
      <c r="Y83" s="88">
        <v>1117</v>
      </c>
    </row>
    <row r="84" spans="1:25" s="88" customFormat="1" ht="15">
      <c r="A84" s="167" t="s">
        <v>6465</v>
      </c>
      <c r="B84" s="167"/>
      <c r="C84" s="61" t="s">
        <v>11848</v>
      </c>
      <c r="D84" s="167"/>
      <c r="E84" s="61" t="s">
        <v>12212</v>
      </c>
      <c r="F84" s="167" t="s">
        <v>6491</v>
      </c>
      <c r="G84" s="167" t="s">
        <v>11563</v>
      </c>
      <c r="H84" s="61" t="s">
        <v>12637</v>
      </c>
      <c r="I84" s="167" t="s">
        <v>11563</v>
      </c>
      <c r="J84" s="63" t="str">
        <f t="shared" si="5"/>
        <v>IC.PA.010644</v>
      </c>
      <c r="K84" s="61" t="s">
        <v>2311</v>
      </c>
      <c r="L84" s="167" t="str">
        <f t="shared" si="6"/>
        <v>Left</v>
      </c>
      <c r="M84" s="61" t="str">
        <f t="shared" si="7"/>
        <v>PI.IC.PA.010644.01</v>
      </c>
      <c r="N84" s="168"/>
      <c r="O84" s="168" t="str">
        <f t="shared" si="8"/>
        <v>PH.IC.PA.010644.01</v>
      </c>
      <c r="P84" s="167"/>
      <c r="Q84" s="168" t="str">
        <f t="shared" si="9"/>
        <v>CL.IC.PA.010644.01</v>
      </c>
      <c r="X84" s="88" t="s">
        <v>88</v>
      </c>
      <c r="Y84" s="88">
        <v>1117</v>
      </c>
    </row>
    <row r="85" spans="1:25" s="88" customFormat="1" ht="15">
      <c r="A85" s="167" t="s">
        <v>6465</v>
      </c>
      <c r="B85" s="167"/>
      <c r="C85" s="61" t="s">
        <v>11848</v>
      </c>
      <c r="D85" s="167"/>
      <c r="E85" s="61" t="s">
        <v>12212</v>
      </c>
      <c r="F85" s="167" t="s">
        <v>6491</v>
      </c>
      <c r="G85" s="167" t="s">
        <v>11564</v>
      </c>
      <c r="H85" s="61" t="s">
        <v>12638</v>
      </c>
      <c r="I85" s="167" t="s">
        <v>11564</v>
      </c>
      <c r="J85" s="63" t="str">
        <f t="shared" si="5"/>
        <v>IC.PA.010645</v>
      </c>
      <c r="K85" s="61" t="s">
        <v>2311</v>
      </c>
      <c r="L85" s="167" t="str">
        <f t="shared" si="6"/>
        <v>Bilateral</v>
      </c>
      <c r="M85" s="61" t="str">
        <f t="shared" si="7"/>
        <v>PI.IC.PA.010645.01</v>
      </c>
      <c r="N85" s="168"/>
      <c r="O85" s="168" t="str">
        <f t="shared" si="8"/>
        <v>PH.IC.PA.010645.01</v>
      </c>
      <c r="P85" s="167"/>
      <c r="Q85" s="168" t="str">
        <f t="shared" si="9"/>
        <v>CL.IC.PA.010645.01</v>
      </c>
      <c r="X85" s="88" t="s">
        <v>88</v>
      </c>
      <c r="Y85" s="88">
        <v>1117</v>
      </c>
    </row>
    <row r="86" spans="1:25" s="88" customFormat="1" ht="15">
      <c r="A86" s="167" t="s">
        <v>6465</v>
      </c>
      <c r="B86" s="167"/>
      <c r="C86" s="61" t="s">
        <v>11848</v>
      </c>
      <c r="D86" s="167"/>
      <c r="E86" s="61" t="s">
        <v>12212</v>
      </c>
      <c r="F86" s="167" t="s">
        <v>6491</v>
      </c>
      <c r="G86" s="167" t="s">
        <v>12780</v>
      </c>
      <c r="H86" s="61" t="s">
        <v>12639</v>
      </c>
      <c r="I86" s="167" t="s">
        <v>12780</v>
      </c>
      <c r="J86" s="63" t="str">
        <f t="shared" si="5"/>
        <v>IC.PA.010646</v>
      </c>
      <c r="K86" s="61" t="s">
        <v>2311</v>
      </c>
      <c r="L86" s="167" t="str">
        <f t="shared" si="6"/>
        <v>T2</v>
      </c>
      <c r="M86" s="61" t="str">
        <f t="shared" si="7"/>
        <v>PI.IC.PA.010646.01</v>
      </c>
      <c r="N86" s="168"/>
      <c r="O86" s="168" t="str">
        <f t="shared" si="8"/>
        <v>PH.IC.PA.010646.01</v>
      </c>
      <c r="P86" s="167"/>
      <c r="Q86" s="168" t="str">
        <f t="shared" si="9"/>
        <v>CL.IC.PA.010646.01</v>
      </c>
      <c r="X86" s="88" t="s">
        <v>88</v>
      </c>
      <c r="Y86" s="88">
        <v>1117</v>
      </c>
    </row>
    <row r="87" spans="1:25" s="88" customFormat="1" ht="15">
      <c r="A87" s="167" t="s">
        <v>6465</v>
      </c>
      <c r="B87" s="167"/>
      <c r="C87" s="61" t="s">
        <v>11848</v>
      </c>
      <c r="D87" s="167"/>
      <c r="E87" s="61" t="s">
        <v>12212</v>
      </c>
      <c r="F87" s="167" t="s">
        <v>6491</v>
      </c>
      <c r="G87" s="167" t="s">
        <v>12781</v>
      </c>
      <c r="H87" s="61" t="s">
        <v>12792</v>
      </c>
      <c r="I87" s="167" t="s">
        <v>12781</v>
      </c>
      <c r="J87" s="63" t="str">
        <f t="shared" si="5"/>
        <v>IC.PA.010647</v>
      </c>
      <c r="K87" s="61" t="s">
        <v>2311</v>
      </c>
      <c r="L87" s="167" t="str">
        <f t="shared" si="6"/>
        <v>T3</v>
      </c>
      <c r="M87" s="61" t="str">
        <f t="shared" si="7"/>
        <v>PI.IC.PA.010647.01</v>
      </c>
      <c r="N87" s="168"/>
      <c r="O87" s="168" t="str">
        <f t="shared" si="8"/>
        <v>PH.IC.PA.010647.01</v>
      </c>
      <c r="P87" s="167"/>
      <c r="Q87" s="168" t="str">
        <f t="shared" si="9"/>
        <v>CL.IC.PA.010647.01</v>
      </c>
      <c r="X87" s="88" t="s">
        <v>88</v>
      </c>
      <c r="Y87" s="88">
        <v>1117</v>
      </c>
    </row>
    <row r="88" spans="1:25" s="88" customFormat="1" ht="15">
      <c r="A88" s="167" t="s">
        <v>6465</v>
      </c>
      <c r="B88" s="167"/>
      <c r="C88" s="61" t="s">
        <v>11848</v>
      </c>
      <c r="D88" s="167"/>
      <c r="E88" s="61" t="s">
        <v>12212</v>
      </c>
      <c r="F88" s="167" t="s">
        <v>6491</v>
      </c>
      <c r="G88" s="167" t="s">
        <v>12782</v>
      </c>
      <c r="H88" s="61" t="s">
        <v>929</v>
      </c>
      <c r="I88" s="167" t="s">
        <v>12782</v>
      </c>
      <c r="J88" s="63" t="str">
        <f t="shared" si="5"/>
        <v>IC.PA.010648</v>
      </c>
      <c r="K88" s="61" t="s">
        <v>2311</v>
      </c>
      <c r="L88" s="167" t="str">
        <f t="shared" si="6"/>
        <v>T4</v>
      </c>
      <c r="M88" s="61" t="str">
        <f t="shared" si="7"/>
        <v>PI.IC.PA.010648.01</v>
      </c>
      <c r="N88" s="168"/>
      <c r="O88" s="168" t="str">
        <f t="shared" si="8"/>
        <v>PH.IC.PA.010648.01</v>
      </c>
      <c r="P88" s="167"/>
      <c r="Q88" s="168" t="str">
        <f t="shared" si="9"/>
        <v>CL.IC.PA.010648.01</v>
      </c>
      <c r="X88" s="88" t="s">
        <v>88</v>
      </c>
      <c r="Y88" s="88">
        <v>1117</v>
      </c>
    </row>
    <row r="89" spans="1:25" s="88" customFormat="1" ht="15">
      <c r="A89" s="167" t="s">
        <v>6465</v>
      </c>
      <c r="B89" s="167"/>
      <c r="C89" s="61" t="s">
        <v>11848</v>
      </c>
      <c r="D89" s="167"/>
      <c r="E89" s="61" t="s">
        <v>12212</v>
      </c>
      <c r="F89" s="167" t="s">
        <v>6491</v>
      </c>
      <c r="G89" s="167" t="s">
        <v>12783</v>
      </c>
      <c r="H89" s="61" t="s">
        <v>12793</v>
      </c>
      <c r="I89" s="167" t="s">
        <v>12783</v>
      </c>
      <c r="J89" s="63" t="str">
        <f t="shared" si="5"/>
        <v>IC.PA.010649</v>
      </c>
      <c r="K89" s="61" t="s">
        <v>2311</v>
      </c>
      <c r="L89" s="167" t="str">
        <f t="shared" si="6"/>
        <v>T5</v>
      </c>
      <c r="M89" s="61" t="str">
        <f t="shared" si="7"/>
        <v>PI.IC.PA.010649.01</v>
      </c>
      <c r="N89" s="168"/>
      <c r="O89" s="168" t="str">
        <f t="shared" si="8"/>
        <v>PH.IC.PA.010649.01</v>
      </c>
      <c r="P89" s="167"/>
      <c r="Q89" s="168" t="str">
        <f t="shared" si="9"/>
        <v>CL.IC.PA.010649.01</v>
      </c>
      <c r="X89" s="88" t="s">
        <v>88</v>
      </c>
      <c r="Y89" s="88">
        <v>1117</v>
      </c>
    </row>
    <row r="90" spans="1:25" s="88" customFormat="1" ht="15">
      <c r="A90" s="167" t="s">
        <v>6465</v>
      </c>
      <c r="B90" s="167"/>
      <c r="C90" s="61" t="s">
        <v>11848</v>
      </c>
      <c r="D90" s="167"/>
      <c r="E90" s="61" t="s">
        <v>12212</v>
      </c>
      <c r="F90" s="167" t="s">
        <v>6491</v>
      </c>
      <c r="G90" s="167" t="s">
        <v>12784</v>
      </c>
      <c r="H90" s="61" t="s">
        <v>12794</v>
      </c>
      <c r="I90" s="167" t="s">
        <v>12784</v>
      </c>
      <c r="J90" s="63" t="str">
        <f t="shared" si="5"/>
        <v>IC.PA.010650</v>
      </c>
      <c r="K90" s="61" t="s">
        <v>2311</v>
      </c>
      <c r="L90" s="167" t="str">
        <f t="shared" si="6"/>
        <v xml:space="preserve">T6 </v>
      </c>
      <c r="M90" s="61" t="str">
        <f t="shared" si="7"/>
        <v>PI.IC.PA.010650.01</v>
      </c>
      <c r="N90" s="168"/>
      <c r="O90" s="168" t="str">
        <f t="shared" si="8"/>
        <v>PH.IC.PA.010650.01</v>
      </c>
      <c r="P90" s="167"/>
      <c r="Q90" s="168" t="str">
        <f t="shared" si="9"/>
        <v>CL.IC.PA.010650.01</v>
      </c>
      <c r="X90" s="88" t="s">
        <v>88</v>
      </c>
      <c r="Y90" s="88">
        <v>1117</v>
      </c>
    </row>
    <row r="91" spans="1:25" s="88" customFormat="1" ht="15">
      <c r="A91" s="167" t="s">
        <v>6465</v>
      </c>
      <c r="B91" s="167"/>
      <c r="C91" s="61" t="s">
        <v>11848</v>
      </c>
      <c r="D91" s="167"/>
      <c r="E91" s="61" t="s">
        <v>12212</v>
      </c>
      <c r="F91" s="167" t="s">
        <v>6491</v>
      </c>
      <c r="G91" s="167" t="s">
        <v>12785</v>
      </c>
      <c r="H91" s="61" t="s">
        <v>12357</v>
      </c>
      <c r="I91" s="167" t="s">
        <v>12785</v>
      </c>
      <c r="J91" s="63" t="str">
        <f t="shared" si="5"/>
        <v>IC.PA.010651</v>
      </c>
      <c r="K91" s="61" t="s">
        <v>2311</v>
      </c>
      <c r="L91" s="167" t="str">
        <f t="shared" si="6"/>
        <v xml:space="preserve">T7 </v>
      </c>
      <c r="M91" s="61" t="str">
        <f t="shared" si="7"/>
        <v>PI.IC.PA.010651.01</v>
      </c>
      <c r="N91" s="168"/>
      <c r="O91" s="168" t="str">
        <f t="shared" si="8"/>
        <v>PH.IC.PA.010651.01</v>
      </c>
      <c r="P91" s="167"/>
      <c r="Q91" s="168" t="str">
        <f t="shared" si="9"/>
        <v>CL.IC.PA.010651.01</v>
      </c>
      <c r="X91" s="88" t="s">
        <v>88</v>
      </c>
      <c r="Y91" s="88">
        <v>1117</v>
      </c>
    </row>
    <row r="92" spans="1:25" s="88" customFormat="1" ht="15">
      <c r="A92" s="167" t="s">
        <v>6465</v>
      </c>
      <c r="B92" s="167"/>
      <c r="C92" s="61" t="s">
        <v>11848</v>
      </c>
      <c r="D92" s="167"/>
      <c r="E92" s="61" t="s">
        <v>12212</v>
      </c>
      <c r="F92" s="167" t="s">
        <v>6491</v>
      </c>
      <c r="G92" s="167" t="s">
        <v>12786</v>
      </c>
      <c r="H92" s="61" t="s">
        <v>6934</v>
      </c>
      <c r="I92" s="167" t="s">
        <v>12786</v>
      </c>
      <c r="J92" s="63" t="str">
        <f t="shared" si="5"/>
        <v>IC.PA.010652</v>
      </c>
      <c r="K92" s="61" t="s">
        <v>2311</v>
      </c>
      <c r="L92" s="167" t="str">
        <f t="shared" si="6"/>
        <v>T8</v>
      </c>
      <c r="M92" s="61" t="str">
        <f t="shared" si="7"/>
        <v>PI.IC.PA.010652.01</v>
      </c>
      <c r="N92" s="168"/>
      <c r="O92" s="168" t="str">
        <f t="shared" si="8"/>
        <v>PH.IC.PA.010652.01</v>
      </c>
      <c r="P92" s="167"/>
      <c r="Q92" s="168" t="str">
        <f t="shared" si="9"/>
        <v>CL.IC.PA.010652.01</v>
      </c>
      <c r="X92" s="88" t="s">
        <v>88</v>
      </c>
      <c r="Y92" s="88">
        <v>1117</v>
      </c>
    </row>
    <row r="93" spans="1:25" s="88" customFormat="1" ht="15">
      <c r="A93" s="167" t="s">
        <v>6465</v>
      </c>
      <c r="B93" s="167"/>
      <c r="C93" s="61" t="s">
        <v>11848</v>
      </c>
      <c r="D93" s="167"/>
      <c r="E93" s="61" t="s">
        <v>12212</v>
      </c>
      <c r="F93" s="167" t="s">
        <v>6491</v>
      </c>
      <c r="G93" s="167" t="s">
        <v>12787</v>
      </c>
      <c r="H93" s="61" t="s">
        <v>946</v>
      </c>
      <c r="I93" s="167" t="s">
        <v>12787</v>
      </c>
      <c r="J93" s="63" t="str">
        <f t="shared" si="5"/>
        <v>IC.PA.010653</v>
      </c>
      <c r="K93" s="61" t="s">
        <v>2311</v>
      </c>
      <c r="L93" s="167" t="str">
        <f t="shared" si="6"/>
        <v>T9</v>
      </c>
      <c r="M93" s="61" t="str">
        <f t="shared" si="7"/>
        <v>PI.IC.PA.010653.01</v>
      </c>
      <c r="N93" s="168"/>
      <c r="O93" s="168" t="str">
        <f t="shared" si="8"/>
        <v>PH.IC.PA.010653.01</v>
      </c>
      <c r="P93" s="167"/>
      <c r="Q93" s="168" t="str">
        <f t="shared" si="9"/>
        <v>CL.IC.PA.010653.01</v>
      </c>
      <c r="X93" s="88" t="s">
        <v>88</v>
      </c>
      <c r="Y93" s="88">
        <v>1117</v>
      </c>
    </row>
    <row r="94" spans="1:25" s="88" customFormat="1" ht="15">
      <c r="A94" s="167" t="s">
        <v>6465</v>
      </c>
      <c r="B94" s="167"/>
      <c r="C94" s="61" t="s">
        <v>11848</v>
      </c>
      <c r="D94" s="167"/>
      <c r="E94" s="61" t="s">
        <v>12212</v>
      </c>
      <c r="F94" s="167" t="s">
        <v>6491</v>
      </c>
      <c r="G94" s="167" t="s">
        <v>12788</v>
      </c>
      <c r="H94" s="61" t="s">
        <v>7246</v>
      </c>
      <c r="I94" s="167" t="s">
        <v>12788</v>
      </c>
      <c r="J94" s="63" t="str">
        <f t="shared" si="5"/>
        <v>IC.PA.010654</v>
      </c>
      <c r="K94" s="61" t="s">
        <v>2311</v>
      </c>
      <c r="L94" s="167" t="str">
        <f t="shared" si="6"/>
        <v>T10</v>
      </c>
      <c r="M94" s="61" t="str">
        <f t="shared" si="7"/>
        <v>PI.IC.PA.010654.01</v>
      </c>
      <c r="N94" s="168"/>
      <c r="O94" s="168" t="str">
        <f t="shared" si="8"/>
        <v>PH.IC.PA.010654.01</v>
      </c>
      <c r="P94" s="167"/>
      <c r="Q94" s="168" t="str">
        <f t="shared" si="9"/>
        <v>CL.IC.PA.010654.01</v>
      </c>
      <c r="X94" s="88" t="s">
        <v>88</v>
      </c>
      <c r="Y94" s="88">
        <v>1117</v>
      </c>
    </row>
    <row r="95" spans="1:25" s="88" customFormat="1" ht="15">
      <c r="A95" s="167" t="s">
        <v>6465</v>
      </c>
      <c r="B95" s="167"/>
      <c r="C95" s="61" t="s">
        <v>11848</v>
      </c>
      <c r="D95" s="167"/>
      <c r="E95" s="61" t="s">
        <v>12212</v>
      </c>
      <c r="F95" s="167" t="s">
        <v>6491</v>
      </c>
      <c r="G95" s="167" t="s">
        <v>12789</v>
      </c>
      <c r="H95" s="61" t="s">
        <v>12641</v>
      </c>
      <c r="I95" s="167" t="s">
        <v>12789</v>
      </c>
      <c r="J95" s="63" t="str">
        <f t="shared" si="5"/>
        <v>IC.PA.010655</v>
      </c>
      <c r="K95" s="61" t="s">
        <v>2311</v>
      </c>
      <c r="L95" s="167" t="str">
        <f t="shared" si="6"/>
        <v>T11</v>
      </c>
      <c r="M95" s="61" t="str">
        <f t="shared" si="7"/>
        <v>PI.IC.PA.010655.01</v>
      </c>
      <c r="N95" s="168"/>
      <c r="O95" s="168" t="str">
        <f t="shared" si="8"/>
        <v>PH.IC.PA.010655.01</v>
      </c>
      <c r="P95" s="167"/>
      <c r="Q95" s="168" t="str">
        <f t="shared" si="9"/>
        <v>CL.IC.PA.010655.01</v>
      </c>
      <c r="X95" s="88" t="s">
        <v>88</v>
      </c>
      <c r="Y95" s="88">
        <v>1117</v>
      </c>
    </row>
    <row r="96" spans="1:25" s="88" customFormat="1" ht="15">
      <c r="A96" s="167" t="s">
        <v>6465</v>
      </c>
      <c r="B96" s="167"/>
      <c r="C96" s="61" t="s">
        <v>11848</v>
      </c>
      <c r="D96" s="167"/>
      <c r="E96" s="61" t="s">
        <v>12212</v>
      </c>
      <c r="F96" s="167" t="s">
        <v>6491</v>
      </c>
      <c r="G96" s="167" t="s">
        <v>12790</v>
      </c>
      <c r="H96" s="61" t="s">
        <v>12642</v>
      </c>
      <c r="I96" s="167" t="s">
        <v>12790</v>
      </c>
      <c r="J96" s="63" t="str">
        <f t="shared" si="5"/>
        <v>IC.PA.010656</v>
      </c>
      <c r="K96" s="61" t="s">
        <v>2311</v>
      </c>
      <c r="L96" s="167" t="str">
        <f t="shared" si="6"/>
        <v>T12</v>
      </c>
      <c r="M96" s="61" t="str">
        <f t="shared" si="7"/>
        <v>PI.IC.PA.010656.01</v>
      </c>
      <c r="N96" s="168"/>
      <c r="O96" s="168" t="str">
        <f t="shared" si="8"/>
        <v>PH.IC.PA.010656.01</v>
      </c>
      <c r="P96" s="167"/>
      <c r="Q96" s="168" t="str">
        <f t="shared" si="9"/>
        <v>CL.IC.PA.010656.01</v>
      </c>
      <c r="X96" s="88" t="s">
        <v>88</v>
      </c>
      <c r="Y96" s="88">
        <v>1117</v>
      </c>
    </row>
    <row r="97" spans="1:25" s="88" customFormat="1" ht="15">
      <c r="A97" s="167" t="s">
        <v>6465</v>
      </c>
      <c r="B97" s="167"/>
      <c r="C97" s="61" t="s">
        <v>11848</v>
      </c>
      <c r="D97" s="167"/>
      <c r="E97" s="61" t="s">
        <v>12212</v>
      </c>
      <c r="F97" s="167" t="s">
        <v>6491</v>
      </c>
      <c r="G97" s="167" t="s">
        <v>12791</v>
      </c>
      <c r="H97" s="61" t="s">
        <v>12643</v>
      </c>
      <c r="I97" s="167" t="s">
        <v>12791</v>
      </c>
      <c r="J97" s="63" t="str">
        <f t="shared" si="5"/>
        <v>IC.PA.010657</v>
      </c>
      <c r="K97" s="61" t="s">
        <v>2311</v>
      </c>
      <c r="L97" s="167" t="str">
        <f t="shared" si="6"/>
        <v>L1</v>
      </c>
      <c r="M97" s="61" t="str">
        <f t="shared" si="7"/>
        <v>PI.IC.PA.010657.01</v>
      </c>
      <c r="N97" s="168"/>
      <c r="O97" s="168" t="str">
        <f t="shared" si="8"/>
        <v>PH.IC.PA.010657.01</v>
      </c>
      <c r="P97" s="167"/>
      <c r="Q97" s="168" t="str">
        <f t="shared" si="9"/>
        <v>CL.IC.PA.010657.01</v>
      </c>
      <c r="X97" s="88" t="s">
        <v>88</v>
      </c>
      <c r="Y97" s="88">
        <v>1117</v>
      </c>
    </row>
    <row r="98" spans="1:25" s="88" customFormat="1" ht="15">
      <c r="A98" s="167" t="s">
        <v>6465</v>
      </c>
      <c r="B98" s="167"/>
      <c r="C98" s="61" t="s">
        <v>11848</v>
      </c>
      <c r="D98" s="167"/>
      <c r="E98" s="61" t="s">
        <v>12212</v>
      </c>
      <c r="F98" s="167" t="s">
        <v>6491</v>
      </c>
      <c r="G98" s="167" t="s">
        <v>12795</v>
      </c>
      <c r="H98" s="61" t="s">
        <v>12644</v>
      </c>
      <c r="I98" s="167" t="s">
        <v>12795</v>
      </c>
      <c r="J98" s="63" t="str">
        <f t="shared" si="5"/>
        <v>IC.PA.010658</v>
      </c>
      <c r="K98" s="61" t="s">
        <v>2311</v>
      </c>
      <c r="L98" s="167" t="str">
        <f t="shared" si="6"/>
        <v>L2</v>
      </c>
      <c r="M98" s="61" t="str">
        <f t="shared" si="7"/>
        <v>PI.IC.PA.010658.01</v>
      </c>
      <c r="N98" s="168"/>
      <c r="O98" s="168" t="str">
        <f t="shared" si="8"/>
        <v>PH.IC.PA.010658.01</v>
      </c>
      <c r="P98" s="167"/>
      <c r="Q98" s="168" t="str">
        <f t="shared" si="9"/>
        <v>CL.IC.PA.010658.01</v>
      </c>
      <c r="X98" s="88" t="s">
        <v>88</v>
      </c>
      <c r="Y98" s="88">
        <v>1117</v>
      </c>
    </row>
    <row r="99" spans="1:25" s="88" customFormat="1" ht="15">
      <c r="A99" s="167" t="s">
        <v>6465</v>
      </c>
      <c r="B99" s="167"/>
      <c r="C99" s="61" t="s">
        <v>11848</v>
      </c>
      <c r="D99" s="167"/>
      <c r="E99" s="61" t="s">
        <v>12212</v>
      </c>
      <c r="F99" s="167" t="s">
        <v>6491</v>
      </c>
      <c r="G99" s="167" t="s">
        <v>12796</v>
      </c>
      <c r="H99" s="61" t="s">
        <v>12645</v>
      </c>
      <c r="I99" s="167" t="s">
        <v>12796</v>
      </c>
      <c r="J99" s="63" t="str">
        <f t="shared" si="5"/>
        <v>IC.PA.010659</v>
      </c>
      <c r="K99" s="61" t="s">
        <v>2311</v>
      </c>
      <c r="L99" s="167" t="str">
        <f t="shared" si="6"/>
        <v>L3</v>
      </c>
      <c r="M99" s="61" t="str">
        <f t="shared" si="7"/>
        <v>PI.IC.PA.010659.01</v>
      </c>
      <c r="N99" s="168"/>
      <c r="O99" s="168" t="str">
        <f t="shared" si="8"/>
        <v>PH.IC.PA.010659.01</v>
      </c>
      <c r="P99" s="167"/>
      <c r="Q99" s="168" t="str">
        <f t="shared" si="9"/>
        <v>CL.IC.PA.010659.01</v>
      </c>
      <c r="X99" s="88" t="s">
        <v>88</v>
      </c>
      <c r="Y99" s="88">
        <v>1117</v>
      </c>
    </row>
    <row r="100" spans="1:25" s="88" customFormat="1" ht="15">
      <c r="A100" s="167" t="s">
        <v>6465</v>
      </c>
      <c r="B100" s="167"/>
      <c r="C100" s="61" t="s">
        <v>11848</v>
      </c>
      <c r="D100" s="167"/>
      <c r="E100" s="61" t="s">
        <v>12212</v>
      </c>
      <c r="F100" s="167" t="s">
        <v>6491</v>
      </c>
      <c r="G100" s="167" t="s">
        <v>12797</v>
      </c>
      <c r="H100" s="61" t="s">
        <v>895</v>
      </c>
      <c r="I100" s="167" t="s">
        <v>12797</v>
      </c>
      <c r="J100" s="63" t="str">
        <f t="shared" si="5"/>
        <v>IC.PA.010660</v>
      </c>
      <c r="K100" s="61" t="s">
        <v>2311</v>
      </c>
      <c r="L100" s="167" t="str">
        <f t="shared" si="6"/>
        <v>L4</v>
      </c>
      <c r="M100" s="61" t="str">
        <f t="shared" si="7"/>
        <v>PI.IC.PA.010660.01</v>
      </c>
      <c r="N100" s="168"/>
      <c r="O100" s="168" t="str">
        <f t="shared" si="8"/>
        <v>PH.IC.PA.010660.01</v>
      </c>
      <c r="P100" s="167"/>
      <c r="Q100" s="168" t="str">
        <f t="shared" si="9"/>
        <v>CL.IC.PA.010660.01</v>
      </c>
      <c r="X100" s="88" t="s">
        <v>88</v>
      </c>
      <c r="Y100" s="88">
        <v>1117</v>
      </c>
    </row>
    <row r="101" spans="1:25" s="88" customFormat="1" ht="15">
      <c r="A101" s="167" t="s">
        <v>6465</v>
      </c>
      <c r="B101" s="167"/>
      <c r="C101" s="61" t="s">
        <v>11848</v>
      </c>
      <c r="D101" s="167"/>
      <c r="E101" s="61" t="s">
        <v>12212</v>
      </c>
      <c r="F101" s="167" t="s">
        <v>6491</v>
      </c>
      <c r="G101" s="167" t="s">
        <v>12798</v>
      </c>
      <c r="H101" s="61" t="s">
        <v>12808</v>
      </c>
      <c r="I101" s="167" t="s">
        <v>12798</v>
      </c>
      <c r="J101" s="63" t="str">
        <f t="shared" si="5"/>
        <v>IC.PA.010661</v>
      </c>
      <c r="K101" s="61" t="s">
        <v>2311</v>
      </c>
      <c r="L101" s="167" t="str">
        <f t="shared" si="6"/>
        <v>L5</v>
      </c>
      <c r="M101" s="61" t="str">
        <f t="shared" si="7"/>
        <v>PI.IC.PA.010661.01</v>
      </c>
      <c r="N101" s="168"/>
      <c r="O101" s="168" t="str">
        <f t="shared" si="8"/>
        <v>PH.IC.PA.010661.01</v>
      </c>
      <c r="P101" s="167"/>
      <c r="Q101" s="168" t="str">
        <f t="shared" si="9"/>
        <v>CL.IC.PA.010661.01</v>
      </c>
      <c r="X101" s="88" t="s">
        <v>88</v>
      </c>
      <c r="Y101" s="88">
        <v>1117</v>
      </c>
    </row>
    <row r="102" spans="1:25" s="88" customFormat="1" ht="15">
      <c r="A102" s="167" t="s">
        <v>6465</v>
      </c>
      <c r="B102" s="167"/>
      <c r="C102" s="61" t="s">
        <v>11848</v>
      </c>
      <c r="D102" s="167"/>
      <c r="E102" s="61" t="s">
        <v>12212</v>
      </c>
      <c r="F102" s="167" t="s">
        <v>6491</v>
      </c>
      <c r="G102" s="167" t="s">
        <v>12799</v>
      </c>
      <c r="H102" s="61" t="s">
        <v>12809</v>
      </c>
      <c r="I102" s="167" t="s">
        <v>12799</v>
      </c>
      <c r="J102" s="63" t="str">
        <f t="shared" si="5"/>
        <v>IC.PA.010662</v>
      </c>
      <c r="K102" s="61" t="s">
        <v>2311</v>
      </c>
      <c r="L102" s="167" t="str">
        <f t="shared" si="6"/>
        <v>S1</v>
      </c>
      <c r="M102" s="61" t="str">
        <f t="shared" si="7"/>
        <v>PI.IC.PA.010662.01</v>
      </c>
      <c r="N102" s="168"/>
      <c r="O102" s="168" t="str">
        <f t="shared" si="8"/>
        <v>PH.IC.PA.010662.01</v>
      </c>
      <c r="P102" s="167"/>
      <c r="Q102" s="168" t="str">
        <f t="shared" si="9"/>
        <v>CL.IC.PA.010662.01</v>
      </c>
      <c r="X102" s="88" t="s">
        <v>88</v>
      </c>
      <c r="Y102" s="88">
        <v>1117</v>
      </c>
    </row>
    <row r="103" spans="1:25" s="88" customFormat="1" ht="15">
      <c r="A103" s="167" t="s">
        <v>6465</v>
      </c>
      <c r="B103" s="167"/>
      <c r="C103" s="61" t="s">
        <v>11848</v>
      </c>
      <c r="D103" s="167"/>
      <c r="E103" s="61" t="s">
        <v>12212</v>
      </c>
      <c r="F103" s="167" t="s">
        <v>6491</v>
      </c>
      <c r="G103" s="167" t="s">
        <v>12800</v>
      </c>
      <c r="H103" s="61" t="s">
        <v>12810</v>
      </c>
      <c r="I103" s="167" t="s">
        <v>12800</v>
      </c>
      <c r="J103" s="63" t="str">
        <f t="shared" si="5"/>
        <v>IC.PA.010663</v>
      </c>
      <c r="K103" s="61" t="s">
        <v>2311</v>
      </c>
      <c r="L103" s="167" t="str">
        <f t="shared" si="6"/>
        <v>S2</v>
      </c>
      <c r="M103" s="61" t="str">
        <f t="shared" si="7"/>
        <v>PI.IC.PA.010663.01</v>
      </c>
      <c r="N103" s="168"/>
      <c r="O103" s="168" t="str">
        <f t="shared" si="8"/>
        <v>PH.IC.PA.010663.01</v>
      </c>
      <c r="P103" s="167"/>
      <c r="Q103" s="168" t="str">
        <f t="shared" si="9"/>
        <v>CL.IC.PA.010663.01</v>
      </c>
      <c r="X103" s="88" t="s">
        <v>88</v>
      </c>
      <c r="Y103" s="88">
        <v>1117</v>
      </c>
    </row>
    <row r="104" spans="1:25" s="88" customFormat="1" ht="15">
      <c r="A104" s="167" t="s">
        <v>6465</v>
      </c>
      <c r="B104" s="167"/>
      <c r="C104" s="61" t="s">
        <v>11848</v>
      </c>
      <c r="D104" s="167"/>
      <c r="E104" s="61" t="s">
        <v>12212</v>
      </c>
      <c r="F104" s="167" t="s">
        <v>6491</v>
      </c>
      <c r="G104" s="167" t="s">
        <v>11718</v>
      </c>
      <c r="H104" s="61" t="s">
        <v>12811</v>
      </c>
      <c r="I104" s="167" t="s">
        <v>11718</v>
      </c>
      <c r="J104" s="63" t="str">
        <f t="shared" si="5"/>
        <v>IC.PA.010664</v>
      </c>
      <c r="K104" s="61" t="s">
        <v>2311</v>
      </c>
      <c r="L104" s="167" t="str">
        <f t="shared" si="6"/>
        <v>S3</v>
      </c>
      <c r="M104" s="61" t="str">
        <f t="shared" si="7"/>
        <v>PI.IC.PA.010664.01</v>
      </c>
      <c r="N104" s="168"/>
      <c r="O104" s="168" t="str">
        <f t="shared" si="8"/>
        <v>PH.IC.PA.010664.01</v>
      </c>
      <c r="P104" s="167"/>
      <c r="Q104" s="168" t="str">
        <f t="shared" si="9"/>
        <v>CL.IC.PA.010664.01</v>
      </c>
      <c r="X104" s="88" t="s">
        <v>88</v>
      </c>
      <c r="Y104" s="88">
        <v>1117</v>
      </c>
    </row>
    <row r="105" spans="1:25" s="88" customFormat="1" ht="15">
      <c r="A105" s="167" t="s">
        <v>6465</v>
      </c>
      <c r="B105" s="167"/>
      <c r="C105" s="61" t="s">
        <v>11848</v>
      </c>
      <c r="D105" s="167"/>
      <c r="E105" s="61" t="s">
        <v>12212</v>
      </c>
      <c r="F105" s="167" t="s">
        <v>6491</v>
      </c>
      <c r="G105" s="167" t="s">
        <v>11720</v>
      </c>
      <c r="H105" s="61" t="s">
        <v>12812</v>
      </c>
      <c r="I105" s="167" t="s">
        <v>11720</v>
      </c>
      <c r="J105" s="63" t="str">
        <f t="shared" si="5"/>
        <v>IC.PA.010665</v>
      </c>
      <c r="K105" s="61" t="s">
        <v>2311</v>
      </c>
      <c r="L105" s="167" t="str">
        <f t="shared" si="6"/>
        <v>S4</v>
      </c>
      <c r="M105" s="61" t="str">
        <f t="shared" si="7"/>
        <v>PI.IC.PA.010665.01</v>
      </c>
      <c r="N105" s="168"/>
      <c r="O105" s="168" t="str">
        <f t="shared" si="8"/>
        <v>PH.IC.PA.010665.01</v>
      </c>
      <c r="P105" s="167"/>
      <c r="Q105" s="168" t="str">
        <f t="shared" si="9"/>
        <v>CL.IC.PA.010665.01</v>
      </c>
      <c r="X105" s="88" t="s">
        <v>88</v>
      </c>
      <c r="Y105" s="88">
        <v>1117</v>
      </c>
    </row>
    <row r="106" spans="1:25" s="88" customFormat="1" ht="15">
      <c r="A106" s="167" t="s">
        <v>6465</v>
      </c>
      <c r="B106" s="167"/>
      <c r="C106" s="61" t="s">
        <v>11848</v>
      </c>
      <c r="D106" s="167"/>
      <c r="E106" s="61" t="s">
        <v>12212</v>
      </c>
      <c r="F106" s="167" t="s">
        <v>6491</v>
      </c>
      <c r="G106" s="167" t="s">
        <v>12801</v>
      </c>
      <c r="H106" s="61" t="s">
        <v>12922</v>
      </c>
      <c r="I106" s="167" t="s">
        <v>12801</v>
      </c>
      <c r="J106" s="63" t="str">
        <f t="shared" si="5"/>
        <v>IC.PA.010666</v>
      </c>
      <c r="K106" s="61" t="s">
        <v>2311</v>
      </c>
      <c r="L106" s="167" t="str">
        <f t="shared" si="6"/>
        <v>S5</v>
      </c>
      <c r="M106" s="61" t="str">
        <f t="shared" si="7"/>
        <v>PI.IC.PA.010666.01</v>
      </c>
      <c r="N106" s="168"/>
      <c r="O106" s="168" t="str">
        <f t="shared" si="8"/>
        <v>PH.IC.PA.010666.01</v>
      </c>
      <c r="P106" s="167"/>
      <c r="Q106" s="168" t="str">
        <f t="shared" si="9"/>
        <v>CL.IC.PA.010666.01</v>
      </c>
      <c r="X106" s="88" t="s">
        <v>88</v>
      </c>
      <c r="Y106" s="88">
        <v>1117</v>
      </c>
    </row>
    <row r="107" spans="1:25" s="167" customFormat="1" ht="15">
      <c r="A107" s="167" t="s">
        <v>6465</v>
      </c>
      <c r="C107" s="61" t="s">
        <v>1702</v>
      </c>
      <c r="D107" s="167" t="s">
        <v>6316</v>
      </c>
      <c r="E107" s="61" t="s">
        <v>573</v>
      </c>
      <c r="F107" s="167" t="s">
        <v>6146</v>
      </c>
      <c r="G107" s="167" t="s">
        <v>6147</v>
      </c>
      <c r="H107" s="62" t="s">
        <v>11848</v>
      </c>
      <c r="I107" s="167" t="s">
        <v>6148</v>
      </c>
      <c r="J107" s="63" t="str">
        <f t="shared" si="5"/>
        <v>IC.PA.010701</v>
      </c>
      <c r="K107" s="61" t="s">
        <v>1702</v>
      </c>
      <c r="L107" s="167" t="str">
        <f t="shared" si="6"/>
        <v>Medication/concentration match order</v>
      </c>
      <c r="M107" s="61" t="str">
        <f t="shared" si="7"/>
        <v>PI.IC.PA.010701.01</v>
      </c>
      <c r="N107" s="168"/>
      <c r="O107" s="168" t="str">
        <f t="shared" si="8"/>
        <v>PH.IC.PA.010701.01</v>
      </c>
      <c r="Q107" s="168" t="str">
        <f t="shared" si="9"/>
        <v>CL.IC.PA.010701.01</v>
      </c>
    </row>
    <row r="108" spans="1:25" s="167" customFormat="1" ht="15">
      <c r="A108" s="167" t="s">
        <v>6465</v>
      </c>
      <c r="C108" s="61" t="s">
        <v>1702</v>
      </c>
      <c r="E108" s="61" t="s">
        <v>573</v>
      </c>
      <c r="F108" s="167" t="s">
        <v>6146</v>
      </c>
      <c r="G108" s="167" t="s">
        <v>6149</v>
      </c>
      <c r="H108" s="62" t="s">
        <v>12030</v>
      </c>
      <c r="I108" s="167" t="s">
        <v>6150</v>
      </c>
      <c r="J108" s="63" t="str">
        <f t="shared" si="5"/>
        <v>IC.PA.010702</v>
      </c>
      <c r="K108" s="61" t="s">
        <v>1702</v>
      </c>
      <c r="L108" s="167" t="str">
        <f t="shared" si="6"/>
        <v>Medication/concentration does not match order</v>
      </c>
      <c r="M108" s="61" t="str">
        <f t="shared" si="7"/>
        <v>PI.IC.PA.010702.01</v>
      </c>
      <c r="N108" s="168"/>
      <c r="O108" s="168" t="str">
        <f t="shared" si="8"/>
        <v>PH.IC.PA.010702.01</v>
      </c>
      <c r="Q108" s="168" t="str">
        <f t="shared" si="9"/>
        <v>CL.IC.PA.010702.01</v>
      </c>
    </row>
    <row r="109" spans="1:25" s="167" customFormat="1" ht="15">
      <c r="A109" s="167" t="s">
        <v>6465</v>
      </c>
      <c r="C109" s="61" t="s">
        <v>1702</v>
      </c>
      <c r="E109" s="61" t="s">
        <v>573</v>
      </c>
      <c r="F109" s="167" t="s">
        <v>6146</v>
      </c>
      <c r="G109" s="167" t="s">
        <v>13207</v>
      </c>
      <c r="H109" s="62" t="s">
        <v>12592</v>
      </c>
      <c r="I109" s="167" t="s">
        <v>6151</v>
      </c>
      <c r="J109" s="63" t="str">
        <f t="shared" si="5"/>
        <v>IC.PA.010703</v>
      </c>
      <c r="K109" s="61" t="s">
        <v>1702</v>
      </c>
      <c r="L109" s="167" t="str">
        <f t="shared" si="6"/>
        <v>Action Taken: specify</v>
      </c>
      <c r="M109" s="61" t="str">
        <f t="shared" si="7"/>
        <v>PI.IC.PA.010703.01</v>
      </c>
      <c r="N109" s="168"/>
      <c r="O109" s="168" t="str">
        <f t="shared" si="8"/>
        <v>PH.IC.PA.010703.01</v>
      </c>
      <c r="Q109" s="168" t="str">
        <f t="shared" si="9"/>
        <v>CL.IC.PA.010703.01</v>
      </c>
      <c r="R109" s="167" t="s">
        <v>12465</v>
      </c>
      <c r="S109" s="167">
        <v>811</v>
      </c>
    </row>
    <row r="110" spans="1:25" s="167" customFormat="1" ht="15">
      <c r="A110" s="167" t="s">
        <v>6465</v>
      </c>
      <c r="C110" s="61" t="s">
        <v>1702</v>
      </c>
      <c r="D110" s="167" t="s">
        <v>6707</v>
      </c>
      <c r="E110" s="61" t="s">
        <v>92</v>
      </c>
      <c r="F110" s="167" t="s">
        <v>6676</v>
      </c>
      <c r="G110" s="167" t="s">
        <v>6877</v>
      </c>
      <c r="H110" s="62" t="s">
        <v>11848</v>
      </c>
      <c r="I110" s="167" t="s">
        <v>6679</v>
      </c>
      <c r="J110" s="63" t="str">
        <f t="shared" si="5"/>
        <v>IC.PA.010801</v>
      </c>
      <c r="K110" s="61" t="s">
        <v>1702</v>
      </c>
      <c r="L110" s="167" t="str">
        <f t="shared" si="6"/>
        <v>Continuous/basal</v>
      </c>
      <c r="M110" s="61" t="str">
        <f t="shared" si="7"/>
        <v>PI.IC.PA.010801.01</v>
      </c>
      <c r="N110" s="168"/>
      <c r="O110" s="168" t="str">
        <f t="shared" si="8"/>
        <v>PH.IC.PA.010801.01</v>
      </c>
      <c r="Q110" s="168" t="str">
        <f t="shared" si="9"/>
        <v>CL.IC.PA.010801.01</v>
      </c>
    </row>
    <row r="111" spans="1:25" s="167" customFormat="1" ht="15">
      <c r="A111" s="167" t="s">
        <v>6465</v>
      </c>
      <c r="C111" s="61" t="s">
        <v>12175</v>
      </c>
      <c r="E111" s="61" t="s">
        <v>92</v>
      </c>
      <c r="F111" s="167" t="s">
        <v>6676</v>
      </c>
      <c r="G111" s="167" t="s">
        <v>6701</v>
      </c>
      <c r="H111" s="62" t="s">
        <v>12030</v>
      </c>
      <c r="I111" s="167" t="s">
        <v>6680</v>
      </c>
      <c r="J111" s="63" t="str">
        <f t="shared" si="5"/>
        <v>IC.PA.010802</v>
      </c>
      <c r="K111" s="61" t="s">
        <v>12175</v>
      </c>
      <c r="L111" s="167" t="str">
        <f t="shared" si="6"/>
        <v>Patient controlled</v>
      </c>
      <c r="M111" s="61" t="str">
        <f t="shared" si="7"/>
        <v>PI.IC.PA.010802.01</v>
      </c>
      <c r="N111" s="168"/>
      <c r="O111" s="168" t="str">
        <f t="shared" si="8"/>
        <v>PH.IC.PA.010802.01</v>
      </c>
      <c r="Q111" s="168" t="str">
        <f t="shared" si="9"/>
        <v>CL.IC.PA.010802.01</v>
      </c>
    </row>
    <row r="112" spans="1:25" s="167" customFormat="1" ht="15">
      <c r="A112" s="167" t="s">
        <v>6465</v>
      </c>
      <c r="C112" s="61" t="s">
        <v>12175</v>
      </c>
      <c r="E112" s="61" t="s">
        <v>92</v>
      </c>
      <c r="F112" s="167" t="s">
        <v>6676</v>
      </c>
      <c r="G112" s="167" t="s">
        <v>6703</v>
      </c>
      <c r="H112" s="62" t="s">
        <v>12032</v>
      </c>
      <c r="I112" s="167" t="s">
        <v>6681</v>
      </c>
      <c r="J112" s="63" t="str">
        <f t="shared" si="5"/>
        <v>IC.PA.010803</v>
      </c>
      <c r="K112" s="61" t="s">
        <v>12175</v>
      </c>
      <c r="L112" s="167" t="str">
        <f t="shared" si="6"/>
        <v>Patient controlled + basal</v>
      </c>
      <c r="M112" s="61" t="str">
        <f t="shared" si="7"/>
        <v>PI.IC.PA.010803.01</v>
      </c>
      <c r="N112" s="168"/>
      <c r="O112" s="168" t="str">
        <f t="shared" si="8"/>
        <v>PH.IC.PA.010803.01</v>
      </c>
      <c r="Q112" s="168" t="str">
        <f t="shared" si="9"/>
        <v>CL.IC.PA.010803.01</v>
      </c>
    </row>
    <row r="113" spans="1:19" s="167" customFormat="1" ht="15">
      <c r="A113" s="167" t="s">
        <v>6465</v>
      </c>
      <c r="C113" s="61" t="s">
        <v>12175</v>
      </c>
      <c r="D113" s="167" t="s">
        <v>6682</v>
      </c>
      <c r="E113" s="61" t="s">
        <v>93</v>
      </c>
      <c r="F113" s="167" t="s">
        <v>6683</v>
      </c>
      <c r="G113" s="167" t="s">
        <v>12157</v>
      </c>
      <c r="H113" s="62" t="s">
        <v>11848</v>
      </c>
      <c r="I113" s="167" t="s">
        <v>12157</v>
      </c>
      <c r="J113" s="63" t="str">
        <f t="shared" si="5"/>
        <v>IC.PA.010901</v>
      </c>
      <c r="K113" s="61" t="s">
        <v>12175</v>
      </c>
      <c r="L113" s="167" t="str">
        <f t="shared" si="6"/>
        <v>None</v>
      </c>
      <c r="M113" s="61" t="str">
        <f t="shared" si="7"/>
        <v>PI.IC.PA.010901.01</v>
      </c>
      <c r="N113" s="168"/>
      <c r="O113" s="168" t="str">
        <f t="shared" si="8"/>
        <v>PH.IC.PA.010901.01</v>
      </c>
      <c r="Q113" s="168" t="str">
        <f t="shared" si="9"/>
        <v>CL.IC.PA.010901.01</v>
      </c>
    </row>
    <row r="114" spans="1:19" s="167" customFormat="1" ht="15">
      <c r="A114" s="167" t="s">
        <v>6465</v>
      </c>
      <c r="C114" s="61" t="s">
        <v>1702</v>
      </c>
      <c r="E114" s="61" t="s">
        <v>93</v>
      </c>
      <c r="F114" s="167" t="s">
        <v>6683</v>
      </c>
      <c r="G114" s="167" t="s">
        <v>10592</v>
      </c>
      <c r="H114" s="62" t="s">
        <v>12030</v>
      </c>
      <c r="I114" s="167" t="s">
        <v>10592</v>
      </c>
      <c r="J114" s="63" t="str">
        <f t="shared" si="5"/>
        <v>IC.PA.010902</v>
      </c>
      <c r="K114" s="61" t="s">
        <v>1702</v>
      </c>
      <c r="L114" s="167" t="str">
        <f t="shared" si="6"/>
        <v>Nausea</v>
      </c>
      <c r="M114" s="61" t="str">
        <f t="shared" si="7"/>
        <v>PI.IC.PA.010902.01</v>
      </c>
      <c r="N114" s="168"/>
      <c r="O114" s="168" t="str">
        <f t="shared" si="8"/>
        <v>PH.IC.PA.010902.01</v>
      </c>
      <c r="Q114" s="168" t="str">
        <f t="shared" si="9"/>
        <v>CL.IC.PA.010902.01</v>
      </c>
    </row>
    <row r="115" spans="1:19" s="167" customFormat="1" ht="15">
      <c r="A115" s="167" t="s">
        <v>6465</v>
      </c>
      <c r="C115" s="61" t="s">
        <v>12175</v>
      </c>
      <c r="E115" s="61" t="s">
        <v>93</v>
      </c>
      <c r="F115" s="167" t="s">
        <v>6683</v>
      </c>
      <c r="G115" s="167" t="s">
        <v>10896</v>
      </c>
      <c r="H115" s="62" t="s">
        <v>12032</v>
      </c>
      <c r="I115" s="167" t="s">
        <v>10890</v>
      </c>
      <c r="J115" s="63" t="str">
        <f t="shared" si="5"/>
        <v>IC.PA.010903</v>
      </c>
      <c r="K115" s="61" t="s">
        <v>12175</v>
      </c>
      <c r="L115" s="167" t="str">
        <f t="shared" si="6"/>
        <v>Vomiting</v>
      </c>
      <c r="M115" s="61" t="str">
        <f t="shared" si="7"/>
        <v>PI.IC.PA.010903.01</v>
      </c>
      <c r="N115" s="168"/>
      <c r="O115" s="168" t="str">
        <f t="shared" si="8"/>
        <v>PH.IC.PA.010903.01</v>
      </c>
      <c r="Q115" s="168" t="str">
        <f t="shared" si="9"/>
        <v>CL.IC.PA.010903.01</v>
      </c>
    </row>
    <row r="116" spans="1:19" s="167" customFormat="1" ht="15">
      <c r="A116" s="167" t="s">
        <v>6465</v>
      </c>
      <c r="C116" s="61" t="s">
        <v>12175</v>
      </c>
      <c r="E116" s="61" t="s">
        <v>93</v>
      </c>
      <c r="F116" s="167" t="s">
        <v>6683</v>
      </c>
      <c r="G116" s="167" t="s">
        <v>6684</v>
      </c>
      <c r="H116" s="62" t="s">
        <v>12028</v>
      </c>
      <c r="I116" s="167" t="s">
        <v>6685</v>
      </c>
      <c r="J116" s="63" t="str">
        <f t="shared" si="5"/>
        <v>IC.PA.010904</v>
      </c>
      <c r="K116" s="61" t="s">
        <v>12175</v>
      </c>
      <c r="L116" s="167" t="str">
        <f t="shared" si="6"/>
        <v>Itching</v>
      </c>
      <c r="M116" s="61" t="str">
        <f t="shared" si="7"/>
        <v>PI.IC.PA.010904.01</v>
      </c>
      <c r="N116" s="168"/>
      <c r="O116" s="168" t="str">
        <f t="shared" si="8"/>
        <v>PH.IC.PA.010904.01</v>
      </c>
      <c r="Q116" s="168" t="str">
        <f t="shared" si="9"/>
        <v>CL.IC.PA.010904.01</v>
      </c>
    </row>
    <row r="117" spans="1:19" s="167" customFormat="1" ht="15">
      <c r="A117" s="167" t="s">
        <v>6465</v>
      </c>
      <c r="C117" s="61" t="s">
        <v>12175</v>
      </c>
      <c r="E117" s="61" t="s">
        <v>93</v>
      </c>
      <c r="F117" s="167" t="s">
        <v>6683</v>
      </c>
      <c r="G117" s="167" t="s">
        <v>6686</v>
      </c>
      <c r="H117" s="62" t="s">
        <v>12210</v>
      </c>
      <c r="I117" s="167" t="s">
        <v>7059</v>
      </c>
      <c r="J117" s="63" t="str">
        <f t="shared" si="5"/>
        <v>IC.PA.010905</v>
      </c>
      <c r="K117" s="61" t="s">
        <v>12175</v>
      </c>
      <c r="L117" s="167" t="str">
        <f t="shared" si="6"/>
        <v>Urinary retention</v>
      </c>
      <c r="M117" s="61" t="str">
        <f t="shared" si="7"/>
        <v>PI.IC.PA.010905.01</v>
      </c>
      <c r="N117" s="168"/>
      <c r="O117" s="168" t="str">
        <f t="shared" si="8"/>
        <v>PH.IC.PA.010905.01</v>
      </c>
      <c r="Q117" s="168" t="str">
        <f t="shared" si="9"/>
        <v>CL.IC.PA.010905.01</v>
      </c>
    </row>
    <row r="118" spans="1:19" s="167" customFormat="1" ht="15">
      <c r="A118" s="167" t="s">
        <v>6465</v>
      </c>
      <c r="C118" s="61" t="s">
        <v>12175</v>
      </c>
      <c r="E118" s="61" t="s">
        <v>93</v>
      </c>
      <c r="F118" s="167" t="s">
        <v>6683</v>
      </c>
      <c r="G118" s="167" t="s">
        <v>7060</v>
      </c>
      <c r="H118" s="62" t="s">
        <v>12212</v>
      </c>
      <c r="I118" s="167" t="s">
        <v>7061</v>
      </c>
      <c r="J118" s="63" t="str">
        <f t="shared" si="5"/>
        <v>IC.PA.010906</v>
      </c>
      <c r="K118" s="61" t="s">
        <v>12175</v>
      </c>
      <c r="L118" s="167" t="str">
        <f t="shared" si="6"/>
        <v>Respiratory depression</v>
      </c>
      <c r="M118" s="61" t="str">
        <f t="shared" si="7"/>
        <v>PI.IC.PA.010906.01</v>
      </c>
      <c r="N118" s="168"/>
      <c r="O118" s="168" t="str">
        <f t="shared" si="8"/>
        <v>PH.IC.PA.010906.01</v>
      </c>
      <c r="Q118" s="168" t="str">
        <f t="shared" si="9"/>
        <v>CL.IC.PA.010906.01</v>
      </c>
    </row>
    <row r="119" spans="1:19" s="167" customFormat="1" ht="15">
      <c r="A119" s="167" t="s">
        <v>6465</v>
      </c>
      <c r="C119" s="61" t="s">
        <v>12175</v>
      </c>
      <c r="E119" s="61" t="s">
        <v>93</v>
      </c>
      <c r="F119" s="167" t="s">
        <v>6683</v>
      </c>
      <c r="G119" s="167" t="s">
        <v>7062</v>
      </c>
      <c r="H119" s="62" t="s">
        <v>12225</v>
      </c>
      <c r="I119" s="167" t="s">
        <v>7062</v>
      </c>
      <c r="J119" s="63" t="str">
        <f t="shared" si="5"/>
        <v>IC.PA.010907</v>
      </c>
      <c r="K119" s="61" t="s">
        <v>12175</v>
      </c>
      <c r="L119" s="167" t="str">
        <f t="shared" si="6"/>
        <v>Hypotension</v>
      </c>
      <c r="M119" s="61" t="str">
        <f t="shared" si="7"/>
        <v>PI.IC.PA.010907.01</v>
      </c>
      <c r="N119" s="168"/>
      <c r="O119" s="168" t="str">
        <f t="shared" si="8"/>
        <v>PH.IC.PA.010907.01</v>
      </c>
      <c r="Q119" s="168" t="str">
        <f t="shared" si="9"/>
        <v>CL.IC.PA.010907.01</v>
      </c>
    </row>
    <row r="120" spans="1:19" s="167" customFormat="1" ht="15">
      <c r="A120" s="167" t="s">
        <v>6465</v>
      </c>
      <c r="C120" s="61" t="s">
        <v>12175</v>
      </c>
      <c r="E120" s="61" t="s">
        <v>93</v>
      </c>
      <c r="F120" s="167" t="s">
        <v>6683</v>
      </c>
      <c r="G120" s="167" t="s">
        <v>7243</v>
      </c>
      <c r="H120" s="62" t="s">
        <v>11638</v>
      </c>
      <c r="I120" s="167" t="s">
        <v>7243</v>
      </c>
      <c r="J120" s="63" t="str">
        <f t="shared" si="5"/>
        <v>IC.PA.010908</v>
      </c>
      <c r="K120" s="61" t="s">
        <v>12175</v>
      </c>
      <c r="L120" s="167" t="str">
        <f t="shared" si="6"/>
        <v>Headache</v>
      </c>
      <c r="M120" s="61" t="str">
        <f t="shared" si="7"/>
        <v>PI.IC.PA.010908.01</v>
      </c>
      <c r="N120" s="168"/>
      <c r="O120" s="168" t="str">
        <f t="shared" si="8"/>
        <v>PH.IC.PA.010908.01</v>
      </c>
      <c r="Q120" s="168" t="str">
        <f t="shared" si="9"/>
        <v>CL.IC.PA.010908.01</v>
      </c>
    </row>
    <row r="121" spans="1:19" s="167" customFormat="1" ht="15">
      <c r="A121" s="167" t="s">
        <v>6465</v>
      </c>
      <c r="C121" s="61" t="s">
        <v>12175</v>
      </c>
      <c r="E121" s="61" t="s">
        <v>93</v>
      </c>
      <c r="F121" s="167" t="s">
        <v>6683</v>
      </c>
      <c r="G121" s="167" t="s">
        <v>7065</v>
      </c>
      <c r="H121" s="62" t="s">
        <v>11639</v>
      </c>
      <c r="I121" s="167" t="s">
        <v>7066</v>
      </c>
      <c r="J121" s="63" t="str">
        <f t="shared" si="5"/>
        <v>IC.PA.010909</v>
      </c>
      <c r="K121" s="61" t="s">
        <v>12175</v>
      </c>
      <c r="L121" s="167" t="str">
        <f t="shared" si="6"/>
        <v>Blurred vision</v>
      </c>
      <c r="M121" s="61" t="str">
        <f t="shared" si="7"/>
        <v>PI.IC.PA.010909.01</v>
      </c>
      <c r="N121" s="168"/>
      <c r="O121" s="168" t="str">
        <f t="shared" si="8"/>
        <v>PH.IC.PA.010909.01</v>
      </c>
      <c r="Q121" s="168" t="str">
        <f t="shared" si="9"/>
        <v>CL.IC.PA.010909.01</v>
      </c>
    </row>
    <row r="122" spans="1:19" s="167" customFormat="1" ht="15">
      <c r="A122" s="167" t="s">
        <v>6465</v>
      </c>
      <c r="C122" s="61" t="s">
        <v>12175</v>
      </c>
      <c r="E122" s="61" t="s">
        <v>93</v>
      </c>
      <c r="F122" s="167" t="s">
        <v>6683</v>
      </c>
      <c r="G122" s="167" t="s">
        <v>7067</v>
      </c>
      <c r="H122" s="62" t="s">
        <v>11829</v>
      </c>
      <c r="I122" s="167" t="s">
        <v>7068</v>
      </c>
      <c r="J122" s="63" t="str">
        <f t="shared" si="5"/>
        <v>IC.PA.010910</v>
      </c>
      <c r="K122" s="61" t="s">
        <v>12175</v>
      </c>
      <c r="L122" s="167" t="str">
        <f t="shared" si="6"/>
        <v>Slurred speech</v>
      </c>
      <c r="M122" s="61" t="str">
        <f t="shared" si="7"/>
        <v>PI.IC.PA.010910.01</v>
      </c>
      <c r="N122" s="168"/>
      <c r="O122" s="168" t="str">
        <f t="shared" si="8"/>
        <v>PH.IC.PA.010910.01</v>
      </c>
      <c r="Q122" s="168" t="str">
        <f t="shared" si="9"/>
        <v>CL.IC.PA.010910.01</v>
      </c>
    </row>
    <row r="123" spans="1:19" s="167" customFormat="1" ht="15">
      <c r="A123" s="167" t="s">
        <v>6465</v>
      </c>
      <c r="C123" s="61" t="s">
        <v>12175</v>
      </c>
      <c r="E123" s="61" t="s">
        <v>93</v>
      </c>
      <c r="F123" s="167" t="s">
        <v>6683</v>
      </c>
      <c r="G123" s="167" t="s">
        <v>7069</v>
      </c>
      <c r="H123" s="62" t="s">
        <v>12099</v>
      </c>
      <c r="I123" s="167" t="s">
        <v>7070</v>
      </c>
      <c r="J123" s="63" t="str">
        <f t="shared" si="5"/>
        <v>IC.PA.010911</v>
      </c>
      <c r="K123" s="61" t="s">
        <v>12175</v>
      </c>
      <c r="L123" s="167" t="str">
        <f t="shared" si="6"/>
        <v>Poor balance</v>
      </c>
      <c r="M123" s="61" t="str">
        <f t="shared" si="7"/>
        <v>PI.IC.PA.010911.01</v>
      </c>
      <c r="N123" s="168"/>
      <c r="O123" s="168" t="str">
        <f t="shared" si="8"/>
        <v>PH.IC.PA.010911.01</v>
      </c>
      <c r="Q123" s="168" t="str">
        <f t="shared" si="9"/>
        <v>CL.IC.PA.010911.01</v>
      </c>
    </row>
    <row r="124" spans="1:19" s="167" customFormat="1" ht="15">
      <c r="A124" s="167" t="s">
        <v>6465</v>
      </c>
      <c r="C124" s="61" t="s">
        <v>12175</v>
      </c>
      <c r="E124" s="61" t="s">
        <v>93</v>
      </c>
      <c r="F124" s="167" t="s">
        <v>6683</v>
      </c>
      <c r="G124" s="167" t="s">
        <v>6892</v>
      </c>
      <c r="H124" s="62" t="s">
        <v>12100</v>
      </c>
      <c r="I124" s="167" t="s">
        <v>6893</v>
      </c>
      <c r="J124" s="63" t="str">
        <f t="shared" si="5"/>
        <v>IC.PA.010912</v>
      </c>
      <c r="K124" s="61" t="s">
        <v>12175</v>
      </c>
      <c r="L124" s="167" t="str">
        <f t="shared" si="6"/>
        <v>Tingling mouth/lips</v>
      </c>
      <c r="M124" s="61" t="str">
        <f t="shared" si="7"/>
        <v>PI.IC.PA.010912.01</v>
      </c>
      <c r="N124" s="168"/>
      <c r="O124" s="168" t="str">
        <f t="shared" si="8"/>
        <v>PH.IC.PA.010912.01</v>
      </c>
      <c r="Q124" s="168" t="str">
        <f t="shared" si="9"/>
        <v>CL.IC.PA.010912.01</v>
      </c>
    </row>
    <row r="125" spans="1:19" s="167" customFormat="1" ht="15">
      <c r="A125" s="167" t="s">
        <v>6465</v>
      </c>
      <c r="C125" s="61" t="s">
        <v>12175</v>
      </c>
      <c r="E125" s="61" t="s">
        <v>93</v>
      </c>
      <c r="F125" s="167" t="s">
        <v>6683</v>
      </c>
      <c r="G125" s="167" t="s">
        <v>10478</v>
      </c>
      <c r="H125" s="62" t="s">
        <v>12101</v>
      </c>
      <c r="I125" s="167" t="s">
        <v>12437</v>
      </c>
      <c r="J125" s="63" t="str">
        <f t="shared" si="5"/>
        <v>IC.PA.010913</v>
      </c>
      <c r="K125" s="61" t="s">
        <v>12175</v>
      </c>
      <c r="L125" s="167" t="str">
        <f t="shared" si="6"/>
        <v>Other: specify</v>
      </c>
      <c r="M125" s="61" t="str">
        <f t="shared" si="7"/>
        <v>PI.IC.PA.010913.01</v>
      </c>
      <c r="N125" s="168"/>
      <c r="O125" s="168" t="str">
        <f t="shared" si="8"/>
        <v>PH.IC.PA.010913.01</v>
      </c>
      <c r="Q125" s="168" t="str">
        <f t="shared" si="9"/>
        <v>CL.IC.PA.010913.01</v>
      </c>
    </row>
    <row r="126" spans="1:19" s="167" customFormat="1" ht="15">
      <c r="A126" s="167" t="s">
        <v>6465</v>
      </c>
      <c r="C126" s="61" t="s">
        <v>12175</v>
      </c>
      <c r="E126" s="61" t="s">
        <v>93</v>
      </c>
      <c r="F126" s="167" t="s">
        <v>6683</v>
      </c>
      <c r="G126" s="167" t="s">
        <v>6894</v>
      </c>
      <c r="H126" s="62" t="s">
        <v>4082</v>
      </c>
      <c r="I126" s="167" t="s">
        <v>6894</v>
      </c>
      <c r="J126" s="63" t="str">
        <f t="shared" si="5"/>
        <v>IC.PA.010914</v>
      </c>
      <c r="K126" s="61" t="s">
        <v>1702</v>
      </c>
      <c r="L126" s="167" t="str">
        <f t="shared" si="6"/>
        <v>Hypoventilation</v>
      </c>
      <c r="M126" s="61" t="str">
        <f t="shared" si="7"/>
        <v>PI.IC.PA.010914.01</v>
      </c>
      <c r="N126" s="168"/>
      <c r="O126" s="168" t="str">
        <f t="shared" si="8"/>
        <v>PH.IC.PA.010914.01</v>
      </c>
      <c r="Q126" s="168" t="str">
        <f t="shared" si="9"/>
        <v>CL.IC.PA.010914.01</v>
      </c>
      <c r="R126" s="167" t="s">
        <v>12465</v>
      </c>
      <c r="S126" s="167">
        <v>812</v>
      </c>
    </row>
    <row r="127" spans="1:19" s="167" customFormat="1" ht="15">
      <c r="A127" s="167" t="s">
        <v>6465</v>
      </c>
      <c r="C127" s="61" t="s">
        <v>12175</v>
      </c>
      <c r="E127" s="61" t="s">
        <v>93</v>
      </c>
      <c r="F127" s="167" t="s">
        <v>6683</v>
      </c>
      <c r="G127" s="167" t="s">
        <v>6895</v>
      </c>
      <c r="H127" s="62" t="s">
        <v>594</v>
      </c>
      <c r="I127" s="167" t="s">
        <v>6895</v>
      </c>
      <c r="J127" s="63" t="str">
        <f t="shared" si="5"/>
        <v>IC.PA.010915</v>
      </c>
      <c r="K127" s="61" t="s">
        <v>12175</v>
      </c>
      <c r="L127" s="167" t="str">
        <f t="shared" si="6"/>
        <v>Constipation</v>
      </c>
      <c r="M127" s="61" t="str">
        <f t="shared" si="7"/>
        <v>PI.IC.PA.010915.01</v>
      </c>
      <c r="N127" s="168"/>
      <c r="O127" s="168" t="str">
        <f t="shared" si="8"/>
        <v>PH.IC.PA.010915.01</v>
      </c>
      <c r="Q127" s="168" t="str">
        <f t="shared" si="9"/>
        <v>CL.IC.PA.010915.01</v>
      </c>
      <c r="R127" s="167" t="s">
        <v>12465</v>
      </c>
      <c r="S127" s="167">
        <v>812</v>
      </c>
    </row>
    <row r="128" spans="1:19" s="167" customFormat="1" ht="15">
      <c r="A128" s="167" t="s">
        <v>6465</v>
      </c>
      <c r="C128" s="61" t="s">
        <v>1702</v>
      </c>
      <c r="E128" s="61" t="s">
        <v>93</v>
      </c>
      <c r="F128" s="167" t="s">
        <v>6683</v>
      </c>
      <c r="G128" s="167" t="s">
        <v>6896</v>
      </c>
      <c r="H128" s="62" t="s">
        <v>7863</v>
      </c>
      <c r="I128" s="167" t="s">
        <v>6896</v>
      </c>
      <c r="J128" s="63" t="str">
        <f t="shared" si="5"/>
        <v>IC.PA.010916</v>
      </c>
      <c r="K128" s="61" t="s">
        <v>1702</v>
      </c>
      <c r="L128" s="167" t="str">
        <f t="shared" si="6"/>
        <v>Confusion</v>
      </c>
      <c r="M128" s="61" t="str">
        <f t="shared" si="7"/>
        <v>PI.IC.PA.010916.01</v>
      </c>
      <c r="N128" s="168"/>
      <c r="O128" s="168" t="str">
        <f t="shared" si="8"/>
        <v>PH.IC.PA.010916.01</v>
      </c>
      <c r="Q128" s="168" t="str">
        <f t="shared" si="9"/>
        <v>CL.IC.PA.010916.01</v>
      </c>
      <c r="R128" s="167" t="s">
        <v>12465</v>
      </c>
      <c r="S128" s="167">
        <v>812</v>
      </c>
    </row>
    <row r="129" spans="1:25" s="167" customFormat="1" ht="15">
      <c r="A129" s="167" t="s">
        <v>6465</v>
      </c>
      <c r="C129" s="61" t="s">
        <v>1702</v>
      </c>
      <c r="D129" s="167" t="s">
        <v>6897</v>
      </c>
      <c r="E129" s="61" t="s">
        <v>3188</v>
      </c>
      <c r="F129" s="167" t="s">
        <v>6891</v>
      </c>
      <c r="G129" s="167" t="s">
        <v>11846</v>
      </c>
      <c r="H129" s="62" t="s">
        <v>11848</v>
      </c>
      <c r="I129" s="167" t="s">
        <v>11846</v>
      </c>
      <c r="J129" s="63" t="str">
        <f t="shared" si="5"/>
        <v>IC.PA.011001</v>
      </c>
      <c r="K129" s="61" t="s">
        <v>1702</v>
      </c>
      <c r="L129" s="167" t="str">
        <f t="shared" si="6"/>
        <v>Yes</v>
      </c>
      <c r="M129" s="61" t="str">
        <f t="shared" si="7"/>
        <v>PI.IC.PA.011001.01</v>
      </c>
      <c r="N129" s="168"/>
      <c r="O129" s="168" t="str">
        <f t="shared" si="8"/>
        <v>PH.IC.PA.011001.01</v>
      </c>
      <c r="Q129" s="168" t="str">
        <f t="shared" si="9"/>
        <v>CL.IC.PA.011001.01</v>
      </c>
    </row>
    <row r="130" spans="1:25" s="167" customFormat="1" ht="15">
      <c r="A130" s="167" t="s">
        <v>6465</v>
      </c>
      <c r="C130" s="61" t="s">
        <v>1702</v>
      </c>
      <c r="E130" s="61" t="s">
        <v>3188</v>
      </c>
      <c r="F130" s="167" t="s">
        <v>6891</v>
      </c>
      <c r="G130" s="167" t="s">
        <v>10055</v>
      </c>
      <c r="H130" s="62" t="s">
        <v>12030</v>
      </c>
      <c r="I130" s="167" t="s">
        <v>10055</v>
      </c>
      <c r="J130" s="63" t="str">
        <f t="shared" ref="J130:J202" si="10">CONCATENATE("IC.PA.",C130,E130,H130)</f>
        <v>IC.PA.011002</v>
      </c>
      <c r="K130" s="61" t="s">
        <v>1702</v>
      </c>
      <c r="L130" s="167" t="str">
        <f t="shared" ref="L130:L202" si="11">G130</f>
        <v>No</v>
      </c>
      <c r="M130" s="61" t="str">
        <f t="shared" ref="M130:M202" si="12">CONCATENATE("PI.",J130,".",K130)</f>
        <v>PI.IC.PA.011002.01</v>
      </c>
      <c r="N130" s="168"/>
      <c r="O130" s="168" t="str">
        <f t="shared" ref="O130:O202" si="13">CONCATENATE("PH.",J130,".",K130)</f>
        <v>PH.IC.PA.011002.01</v>
      </c>
      <c r="Q130" s="168" t="str">
        <f t="shared" ref="Q130:Q202" si="14">CONCATENATE("CL.",J130,".",K130)</f>
        <v>CL.IC.PA.011002.01</v>
      </c>
    </row>
    <row r="131" spans="1:25" s="167" customFormat="1" ht="15">
      <c r="A131" s="167" t="s">
        <v>6465</v>
      </c>
      <c r="C131" s="61" t="s">
        <v>1702</v>
      </c>
      <c r="E131" s="61" t="s">
        <v>3188</v>
      </c>
      <c r="F131" s="167" t="s">
        <v>6891</v>
      </c>
      <c r="G131" s="167" t="s">
        <v>13208</v>
      </c>
      <c r="H131" s="62" t="s">
        <v>12592</v>
      </c>
      <c r="I131" s="167" t="s">
        <v>6708</v>
      </c>
      <c r="J131" s="63" t="str">
        <f t="shared" si="10"/>
        <v>IC.PA.011003</v>
      </c>
      <c r="K131" s="61" t="s">
        <v>1702</v>
      </c>
      <c r="L131" s="167" t="str">
        <f t="shared" si="11"/>
        <v>Tubing filtered</v>
      </c>
      <c r="M131" s="61" t="str">
        <f t="shared" si="12"/>
        <v>PI.IC.PA.011003.01</v>
      </c>
      <c r="N131" s="168"/>
      <c r="O131" s="168" t="str">
        <f t="shared" si="13"/>
        <v>PH.IC.PA.011003.01</v>
      </c>
      <c r="Q131" s="168" t="str">
        <f t="shared" si="14"/>
        <v>CL.IC.PA.011003.01</v>
      </c>
      <c r="R131" s="167" t="s">
        <v>4415</v>
      </c>
      <c r="S131" s="167">
        <v>300</v>
      </c>
    </row>
    <row r="132" spans="1:25" s="167" customFormat="1" ht="15">
      <c r="A132" s="167" t="s">
        <v>6465</v>
      </c>
      <c r="C132" s="61" t="s">
        <v>12175</v>
      </c>
      <c r="E132" s="61" t="s">
        <v>3188</v>
      </c>
      <c r="F132" s="167" t="s">
        <v>6891</v>
      </c>
      <c r="G132" s="167" t="s">
        <v>6535</v>
      </c>
      <c r="H132" s="62" t="s">
        <v>11</v>
      </c>
      <c r="I132" s="167" t="s">
        <v>6535</v>
      </c>
      <c r="J132" s="63" t="str">
        <f t="shared" si="10"/>
        <v>IC.PA.011004</v>
      </c>
      <c r="K132" s="61" t="s">
        <v>12175</v>
      </c>
      <c r="L132" s="167" t="str">
        <f t="shared" si="11"/>
        <v>Portless</v>
      </c>
      <c r="M132" s="61" t="str">
        <f t="shared" si="12"/>
        <v>PI.IC.PA.011004.01</v>
      </c>
      <c r="N132" s="168"/>
      <c r="O132" s="168" t="str">
        <f t="shared" si="13"/>
        <v>PH.IC.PA.011004.01</v>
      </c>
      <c r="Q132" s="168" t="str">
        <f t="shared" si="14"/>
        <v>CL.IC.PA.011004.01</v>
      </c>
      <c r="R132" s="167" t="s">
        <v>4415</v>
      </c>
      <c r="S132" s="167">
        <v>300</v>
      </c>
    </row>
    <row r="133" spans="1:25" s="88" customFormat="1" ht="15">
      <c r="A133" s="83" t="s">
        <v>6465</v>
      </c>
      <c r="B133" s="167"/>
      <c r="C133" s="81" t="s">
        <v>11848</v>
      </c>
      <c r="D133" s="83" t="s">
        <v>10276</v>
      </c>
      <c r="E133" s="81" t="s">
        <v>12420</v>
      </c>
      <c r="F133" s="83" t="s">
        <v>12266</v>
      </c>
      <c r="G133" s="83" t="s">
        <v>10446</v>
      </c>
      <c r="H133" s="81" t="s">
        <v>12724</v>
      </c>
      <c r="I133" s="83" t="s">
        <v>10446</v>
      </c>
      <c r="J133" s="63" t="str">
        <f t="shared" si="10"/>
        <v>IC.PA.011101</v>
      </c>
      <c r="K133" s="61" t="s">
        <v>2206</v>
      </c>
      <c r="L133" s="167" t="str">
        <f t="shared" si="11"/>
        <v>Patent</v>
      </c>
      <c r="M133" s="61" t="str">
        <f t="shared" si="12"/>
        <v>PI.IC.PA.011101.01</v>
      </c>
      <c r="N133" s="168"/>
      <c r="O133" s="168" t="str">
        <f t="shared" si="13"/>
        <v>PH.IC.PA.011101.01</v>
      </c>
      <c r="P133" s="167"/>
      <c r="Q133" s="168" t="str">
        <f t="shared" si="14"/>
        <v>CL.IC.PA.011101.01</v>
      </c>
      <c r="X133" s="88" t="s">
        <v>2352</v>
      </c>
      <c r="Y133" s="88">
        <v>1117</v>
      </c>
    </row>
    <row r="134" spans="1:25" s="88" customFormat="1" ht="15">
      <c r="A134" s="83" t="s">
        <v>6465</v>
      </c>
      <c r="B134" s="167"/>
      <c r="C134" s="81" t="s">
        <v>11848</v>
      </c>
      <c r="D134" s="83"/>
      <c r="E134" s="81" t="s">
        <v>12420</v>
      </c>
      <c r="F134" s="83" t="s">
        <v>12266</v>
      </c>
      <c r="G134" s="83" t="s">
        <v>9748</v>
      </c>
      <c r="H134" s="81" t="s">
        <v>12725</v>
      </c>
      <c r="I134" s="83" t="s">
        <v>9748</v>
      </c>
      <c r="J134" s="63" t="str">
        <f t="shared" si="10"/>
        <v>IC.PA.011102</v>
      </c>
      <c r="K134" s="61" t="s">
        <v>2206</v>
      </c>
      <c r="L134" s="167" t="str">
        <f t="shared" si="11"/>
        <v>Occluded</v>
      </c>
      <c r="M134" s="61" t="str">
        <f t="shared" si="12"/>
        <v>PI.IC.PA.011102.01</v>
      </c>
      <c r="N134" s="168"/>
      <c r="O134" s="168" t="str">
        <f t="shared" si="13"/>
        <v>PH.IC.PA.011102.01</v>
      </c>
      <c r="P134" s="167"/>
      <c r="Q134" s="168" t="str">
        <f t="shared" si="14"/>
        <v>CL.IC.PA.011102.01</v>
      </c>
      <c r="X134" s="88" t="s">
        <v>2352</v>
      </c>
      <c r="Y134" s="88">
        <v>1117</v>
      </c>
    </row>
    <row r="135" spans="1:25" s="88" customFormat="1" ht="15">
      <c r="A135" s="83" t="s">
        <v>6465</v>
      </c>
      <c r="B135" s="167"/>
      <c r="C135" s="81" t="s">
        <v>11848</v>
      </c>
      <c r="D135" s="83"/>
      <c r="E135" s="81" t="s">
        <v>12420</v>
      </c>
      <c r="F135" s="83" t="s">
        <v>12266</v>
      </c>
      <c r="G135" s="83" t="s">
        <v>11138</v>
      </c>
      <c r="H135" s="81" t="s">
        <v>12726</v>
      </c>
      <c r="I135" s="83" t="s">
        <v>11138</v>
      </c>
      <c r="J135" s="63" t="str">
        <f t="shared" si="10"/>
        <v>IC.PA.011103</v>
      </c>
      <c r="K135" s="61" t="s">
        <v>2206</v>
      </c>
      <c r="L135" s="167" t="str">
        <f t="shared" si="11"/>
        <v>Capped</v>
      </c>
      <c r="M135" s="61" t="str">
        <f t="shared" si="12"/>
        <v>PI.IC.PA.011103.01</v>
      </c>
      <c r="N135" s="168"/>
      <c r="O135" s="168" t="str">
        <f t="shared" si="13"/>
        <v>PH.IC.PA.011103.01</v>
      </c>
      <c r="P135" s="167"/>
      <c r="Q135" s="168" t="str">
        <f t="shared" si="14"/>
        <v>CL.IC.PA.011103.01</v>
      </c>
      <c r="X135" s="88" t="s">
        <v>2352</v>
      </c>
      <c r="Y135" s="88">
        <v>1117</v>
      </c>
    </row>
    <row r="136" spans="1:25" s="88" customFormat="1" ht="15">
      <c r="A136" s="83" t="s">
        <v>6465</v>
      </c>
      <c r="B136" s="167"/>
      <c r="C136" s="81" t="s">
        <v>11848</v>
      </c>
      <c r="D136" s="83"/>
      <c r="E136" s="81" t="s">
        <v>12420</v>
      </c>
      <c r="F136" s="83" t="s">
        <v>12266</v>
      </c>
      <c r="G136" s="83" t="s">
        <v>10123</v>
      </c>
      <c r="H136" s="81" t="s">
        <v>12727</v>
      </c>
      <c r="I136" s="83" t="s">
        <v>11841</v>
      </c>
      <c r="J136" s="63" t="str">
        <f t="shared" si="10"/>
        <v>IC.PA.011104</v>
      </c>
      <c r="K136" s="61" t="s">
        <v>2206</v>
      </c>
      <c r="L136" s="167" t="str">
        <f t="shared" si="11"/>
        <v>Discontinued</v>
      </c>
      <c r="M136" s="61" t="str">
        <f t="shared" si="12"/>
        <v>PI.IC.PA.011104.01</v>
      </c>
      <c r="N136" s="168"/>
      <c r="O136" s="168" t="str">
        <f t="shared" si="13"/>
        <v>PH.IC.PA.011104.01</v>
      </c>
      <c r="P136" s="167"/>
      <c r="Q136" s="168" t="str">
        <f t="shared" si="14"/>
        <v>CL.IC.PA.011104.01</v>
      </c>
      <c r="X136" s="88" t="s">
        <v>2352</v>
      </c>
      <c r="Y136" s="88">
        <v>1117</v>
      </c>
    </row>
    <row r="137" spans="1:25" s="88" customFormat="1" ht="15">
      <c r="A137" s="83" t="s">
        <v>6465</v>
      </c>
      <c r="B137" s="167"/>
      <c r="C137" s="81" t="s">
        <v>11848</v>
      </c>
      <c r="D137" s="83"/>
      <c r="E137" s="81" t="s">
        <v>12420</v>
      </c>
      <c r="F137" s="83" t="s">
        <v>12266</v>
      </c>
      <c r="G137" s="83" t="s">
        <v>12267</v>
      </c>
      <c r="H137" s="81" t="s">
        <v>12816</v>
      </c>
      <c r="I137" s="83" t="s">
        <v>12268</v>
      </c>
      <c r="J137" s="63" t="str">
        <f t="shared" si="10"/>
        <v>IC.PA.011105</v>
      </c>
      <c r="K137" s="61" t="s">
        <v>2206</v>
      </c>
      <c r="L137" s="167" t="str">
        <f t="shared" si="11"/>
        <v>Self Discontinued</v>
      </c>
      <c r="M137" s="61" t="str">
        <f t="shared" si="12"/>
        <v>PI.IC.PA.011105.01</v>
      </c>
      <c r="N137" s="168"/>
      <c r="O137" s="168" t="str">
        <f t="shared" si="13"/>
        <v>PH.IC.PA.011105.01</v>
      </c>
      <c r="P137" s="167"/>
      <c r="Q137" s="168" t="str">
        <f t="shared" si="14"/>
        <v>CL.IC.PA.011105.01</v>
      </c>
      <c r="X137" s="88" t="s">
        <v>2352</v>
      </c>
      <c r="Y137" s="88">
        <v>1117</v>
      </c>
    </row>
    <row r="138" spans="1:25" s="88" customFormat="1" ht="15">
      <c r="A138" s="83" t="s">
        <v>6465</v>
      </c>
      <c r="B138" s="167"/>
      <c r="C138" s="81" t="s">
        <v>11848</v>
      </c>
      <c r="D138" s="83"/>
      <c r="E138" s="81" t="s">
        <v>12420</v>
      </c>
      <c r="F138" s="83" t="s">
        <v>12266</v>
      </c>
      <c r="G138" s="83" t="s">
        <v>12573</v>
      </c>
      <c r="H138" s="81" t="s">
        <v>12378</v>
      </c>
      <c r="I138" s="83" t="s">
        <v>12573</v>
      </c>
      <c r="J138" s="63" t="str">
        <f t="shared" si="10"/>
        <v>IC.PA.011106</v>
      </c>
      <c r="K138" s="61" t="s">
        <v>2206</v>
      </c>
      <c r="L138" s="167" t="str">
        <f t="shared" si="11"/>
        <v>Tip Intact</v>
      </c>
      <c r="M138" s="61" t="str">
        <f t="shared" si="12"/>
        <v>PI.IC.PA.011106.01</v>
      </c>
      <c r="N138" s="168"/>
      <c r="O138" s="168" t="str">
        <f t="shared" si="13"/>
        <v>PH.IC.PA.011106.01</v>
      </c>
      <c r="P138" s="167"/>
      <c r="Q138" s="168" t="str">
        <f t="shared" si="14"/>
        <v>CL.IC.PA.011106.01</v>
      </c>
      <c r="X138" s="88" t="s">
        <v>2352</v>
      </c>
      <c r="Y138" s="88">
        <v>1117</v>
      </c>
    </row>
    <row r="139" spans="1:25" s="88" customFormat="1" ht="15">
      <c r="A139" s="83" t="s">
        <v>6465</v>
      </c>
      <c r="B139" s="167"/>
      <c r="C139" s="81" t="s">
        <v>11848</v>
      </c>
      <c r="D139" s="83"/>
      <c r="E139" s="81" t="s">
        <v>12420</v>
      </c>
      <c r="F139" s="83" t="s">
        <v>12266</v>
      </c>
      <c r="G139" s="83" t="s">
        <v>12723</v>
      </c>
      <c r="H139" s="81" t="s">
        <v>12728</v>
      </c>
      <c r="I139" s="83" t="s">
        <v>12723</v>
      </c>
      <c r="J139" s="63" t="str">
        <f t="shared" si="10"/>
        <v>IC.PA.011107</v>
      </c>
      <c r="K139" s="61" t="s">
        <v>2206</v>
      </c>
      <c r="L139" s="167" t="str">
        <f t="shared" si="11"/>
        <v>Tip Not Intact</v>
      </c>
      <c r="M139" s="61" t="str">
        <f t="shared" si="12"/>
        <v>PI.IC.PA.011107.01</v>
      </c>
      <c r="N139" s="168"/>
      <c r="O139" s="168" t="str">
        <f t="shared" si="13"/>
        <v>PH.IC.PA.011107.01</v>
      </c>
      <c r="P139" s="167"/>
      <c r="Q139" s="168" t="str">
        <f t="shared" si="14"/>
        <v>CL.IC.PA.011107.01</v>
      </c>
      <c r="X139" s="88" t="s">
        <v>2352</v>
      </c>
      <c r="Y139" s="88">
        <v>1117</v>
      </c>
    </row>
    <row r="140" spans="1:25" s="88" customFormat="1" ht="15">
      <c r="A140" s="83" t="s">
        <v>6465</v>
      </c>
      <c r="B140" s="167"/>
      <c r="C140" s="81" t="s">
        <v>11848</v>
      </c>
      <c r="D140" s="83" t="s">
        <v>12923</v>
      </c>
      <c r="E140" s="81" t="s">
        <v>153</v>
      </c>
      <c r="F140" s="83" t="s">
        <v>12924</v>
      </c>
      <c r="G140" s="83" t="s">
        <v>12780</v>
      </c>
      <c r="H140" s="81" t="s">
        <v>12724</v>
      </c>
      <c r="I140" s="83" t="s">
        <v>12780</v>
      </c>
      <c r="J140" s="63" t="str">
        <f t="shared" si="10"/>
        <v>IC.PA.011201</v>
      </c>
      <c r="K140" s="61" t="s">
        <v>2206</v>
      </c>
      <c r="L140" s="167" t="str">
        <f t="shared" si="11"/>
        <v>T2</v>
      </c>
      <c r="M140" s="61" t="str">
        <f t="shared" si="12"/>
        <v>PI.IC.PA.011201.01</v>
      </c>
      <c r="N140" s="168"/>
      <c r="O140" s="168" t="str">
        <f t="shared" si="13"/>
        <v>PH.IC.PA.011201.01</v>
      </c>
      <c r="P140" s="167"/>
      <c r="Q140" s="168" t="str">
        <f t="shared" si="14"/>
        <v>CL.IC.PA.011201.01</v>
      </c>
      <c r="X140" s="88" t="s">
        <v>2352</v>
      </c>
      <c r="Y140" s="88">
        <v>1117</v>
      </c>
    </row>
    <row r="141" spans="1:25" s="88" customFormat="1" ht="15">
      <c r="A141" s="83" t="s">
        <v>6465</v>
      </c>
      <c r="B141" s="167"/>
      <c r="C141" s="81" t="s">
        <v>11848</v>
      </c>
      <c r="D141" s="83"/>
      <c r="E141" s="81" t="s">
        <v>153</v>
      </c>
      <c r="F141" s="83" t="s">
        <v>12924</v>
      </c>
      <c r="G141" s="83" t="s">
        <v>12781</v>
      </c>
      <c r="H141" s="81" t="s">
        <v>12725</v>
      </c>
      <c r="I141" s="83" t="s">
        <v>12781</v>
      </c>
      <c r="J141" s="63" t="str">
        <f t="shared" si="10"/>
        <v>IC.PA.011202</v>
      </c>
      <c r="K141" s="61" t="s">
        <v>2206</v>
      </c>
      <c r="L141" s="167" t="str">
        <f t="shared" si="11"/>
        <v>T3</v>
      </c>
      <c r="M141" s="61" t="str">
        <f t="shared" si="12"/>
        <v>PI.IC.PA.011202.01</v>
      </c>
      <c r="N141" s="168"/>
      <c r="O141" s="168" t="str">
        <f t="shared" si="13"/>
        <v>PH.IC.PA.011202.01</v>
      </c>
      <c r="P141" s="167"/>
      <c r="Q141" s="168" t="str">
        <f t="shared" si="14"/>
        <v>CL.IC.PA.011202.01</v>
      </c>
      <c r="X141" s="88" t="s">
        <v>2352</v>
      </c>
      <c r="Y141" s="88">
        <v>1117</v>
      </c>
    </row>
    <row r="142" spans="1:25" s="88" customFormat="1" ht="15">
      <c r="A142" s="83" t="s">
        <v>6465</v>
      </c>
      <c r="B142" s="167"/>
      <c r="C142" s="81" t="s">
        <v>11848</v>
      </c>
      <c r="D142" s="83"/>
      <c r="E142" s="81" t="s">
        <v>153</v>
      </c>
      <c r="F142" s="83" t="s">
        <v>12924</v>
      </c>
      <c r="G142" s="83" t="s">
        <v>12782</v>
      </c>
      <c r="H142" s="81" t="s">
        <v>12726</v>
      </c>
      <c r="I142" s="83" t="s">
        <v>12782</v>
      </c>
      <c r="J142" s="63" t="str">
        <f t="shared" si="10"/>
        <v>IC.PA.011203</v>
      </c>
      <c r="K142" s="61" t="s">
        <v>2206</v>
      </c>
      <c r="L142" s="167" t="str">
        <f t="shared" si="11"/>
        <v>T4</v>
      </c>
      <c r="M142" s="61" t="str">
        <f t="shared" si="12"/>
        <v>PI.IC.PA.011203.01</v>
      </c>
      <c r="N142" s="168"/>
      <c r="O142" s="168" t="str">
        <f t="shared" si="13"/>
        <v>PH.IC.PA.011203.01</v>
      </c>
      <c r="P142" s="167"/>
      <c r="Q142" s="168" t="str">
        <f t="shared" si="14"/>
        <v>CL.IC.PA.011203.01</v>
      </c>
      <c r="X142" s="88" t="s">
        <v>2352</v>
      </c>
      <c r="Y142" s="88">
        <v>1117</v>
      </c>
    </row>
    <row r="143" spans="1:25" s="88" customFormat="1" ht="15">
      <c r="A143" s="83" t="s">
        <v>6465</v>
      </c>
      <c r="B143" s="167"/>
      <c r="C143" s="81" t="s">
        <v>11848</v>
      </c>
      <c r="D143" s="83"/>
      <c r="E143" s="81" t="s">
        <v>153</v>
      </c>
      <c r="F143" s="83" t="s">
        <v>12924</v>
      </c>
      <c r="G143" s="83" t="s">
        <v>12783</v>
      </c>
      <c r="H143" s="81" t="s">
        <v>12727</v>
      </c>
      <c r="I143" s="83" t="s">
        <v>12783</v>
      </c>
      <c r="J143" s="63" t="str">
        <f t="shared" si="10"/>
        <v>IC.PA.011204</v>
      </c>
      <c r="K143" s="61" t="s">
        <v>2206</v>
      </c>
      <c r="L143" s="167" t="str">
        <f t="shared" si="11"/>
        <v>T5</v>
      </c>
      <c r="M143" s="61" t="str">
        <f t="shared" si="12"/>
        <v>PI.IC.PA.011204.01</v>
      </c>
      <c r="N143" s="168"/>
      <c r="O143" s="168" t="str">
        <f t="shared" si="13"/>
        <v>PH.IC.PA.011204.01</v>
      </c>
      <c r="P143" s="167"/>
      <c r="Q143" s="168" t="str">
        <f t="shared" si="14"/>
        <v>CL.IC.PA.011204.01</v>
      </c>
      <c r="X143" s="88" t="s">
        <v>2352</v>
      </c>
      <c r="Y143" s="88">
        <v>1117</v>
      </c>
    </row>
    <row r="144" spans="1:25" s="88" customFormat="1" ht="15">
      <c r="A144" s="83" t="s">
        <v>6465</v>
      </c>
      <c r="B144" s="167"/>
      <c r="C144" s="81" t="s">
        <v>11848</v>
      </c>
      <c r="D144" s="83"/>
      <c r="E144" s="81" t="s">
        <v>153</v>
      </c>
      <c r="F144" s="83" t="s">
        <v>12924</v>
      </c>
      <c r="G144" s="83" t="s">
        <v>12784</v>
      </c>
      <c r="H144" s="81" t="s">
        <v>12816</v>
      </c>
      <c r="I144" s="83" t="s">
        <v>12784</v>
      </c>
      <c r="J144" s="63" t="str">
        <f t="shared" si="10"/>
        <v>IC.PA.011205</v>
      </c>
      <c r="K144" s="61" t="s">
        <v>2206</v>
      </c>
      <c r="L144" s="167" t="str">
        <f t="shared" si="11"/>
        <v xml:space="preserve">T6 </v>
      </c>
      <c r="M144" s="61" t="str">
        <f t="shared" si="12"/>
        <v>PI.IC.PA.011205.01</v>
      </c>
      <c r="N144" s="168"/>
      <c r="O144" s="168" t="str">
        <f t="shared" si="13"/>
        <v>PH.IC.PA.011205.01</v>
      </c>
      <c r="P144" s="167"/>
      <c r="Q144" s="168" t="str">
        <f t="shared" si="14"/>
        <v>CL.IC.PA.011205.01</v>
      </c>
      <c r="X144" s="88" t="s">
        <v>2352</v>
      </c>
      <c r="Y144" s="88">
        <v>1117</v>
      </c>
    </row>
    <row r="145" spans="1:25" s="88" customFormat="1" ht="15">
      <c r="A145" s="83" t="s">
        <v>6465</v>
      </c>
      <c r="B145" s="167"/>
      <c r="C145" s="81" t="s">
        <v>11848</v>
      </c>
      <c r="D145" s="83"/>
      <c r="E145" s="81" t="s">
        <v>153</v>
      </c>
      <c r="F145" s="83" t="s">
        <v>12924</v>
      </c>
      <c r="G145" s="83" t="s">
        <v>12785</v>
      </c>
      <c r="H145" s="81" t="s">
        <v>12378</v>
      </c>
      <c r="I145" s="83" t="s">
        <v>12785</v>
      </c>
      <c r="J145" s="63" t="str">
        <f t="shared" si="10"/>
        <v>IC.PA.011206</v>
      </c>
      <c r="K145" s="61" t="s">
        <v>2206</v>
      </c>
      <c r="L145" s="167" t="str">
        <f t="shared" si="11"/>
        <v xml:space="preserve">T7 </v>
      </c>
      <c r="M145" s="61" t="str">
        <f t="shared" si="12"/>
        <v>PI.IC.PA.011206.01</v>
      </c>
      <c r="N145" s="168"/>
      <c r="O145" s="168" t="str">
        <f t="shared" si="13"/>
        <v>PH.IC.PA.011206.01</v>
      </c>
      <c r="P145" s="167"/>
      <c r="Q145" s="168" t="str">
        <f t="shared" si="14"/>
        <v>CL.IC.PA.011206.01</v>
      </c>
      <c r="X145" s="88" t="s">
        <v>2352</v>
      </c>
      <c r="Y145" s="88">
        <v>1117</v>
      </c>
    </row>
    <row r="146" spans="1:25" s="88" customFormat="1" ht="15">
      <c r="A146" s="83" t="s">
        <v>6465</v>
      </c>
      <c r="B146" s="167"/>
      <c r="C146" s="81" t="s">
        <v>11848</v>
      </c>
      <c r="D146" s="83"/>
      <c r="E146" s="81" t="s">
        <v>153</v>
      </c>
      <c r="F146" s="83" t="s">
        <v>12924</v>
      </c>
      <c r="G146" s="83" t="s">
        <v>12786</v>
      </c>
      <c r="H146" s="81" t="s">
        <v>12728</v>
      </c>
      <c r="I146" s="83" t="s">
        <v>12786</v>
      </c>
      <c r="J146" s="63" t="str">
        <f t="shared" si="10"/>
        <v>IC.PA.011207</v>
      </c>
      <c r="K146" s="61" t="s">
        <v>2206</v>
      </c>
      <c r="L146" s="167" t="str">
        <f t="shared" si="11"/>
        <v>T8</v>
      </c>
      <c r="M146" s="61" t="str">
        <f t="shared" si="12"/>
        <v>PI.IC.PA.011207.01</v>
      </c>
      <c r="N146" s="168"/>
      <c r="O146" s="168" t="str">
        <f t="shared" si="13"/>
        <v>PH.IC.PA.011207.01</v>
      </c>
      <c r="P146" s="167"/>
      <c r="Q146" s="168" t="str">
        <f t="shared" si="14"/>
        <v>CL.IC.PA.011207.01</v>
      </c>
      <c r="X146" s="88" t="s">
        <v>2352</v>
      </c>
      <c r="Y146" s="88">
        <v>1117</v>
      </c>
    </row>
    <row r="147" spans="1:25" s="88" customFormat="1" ht="15">
      <c r="A147" s="83" t="s">
        <v>6465</v>
      </c>
      <c r="B147" s="167"/>
      <c r="C147" s="81" t="s">
        <v>11848</v>
      </c>
      <c r="D147" s="83"/>
      <c r="E147" s="81" t="s">
        <v>153</v>
      </c>
      <c r="F147" s="83" t="s">
        <v>12924</v>
      </c>
      <c r="G147" s="83" t="s">
        <v>12787</v>
      </c>
      <c r="H147" s="81" t="s">
        <v>12729</v>
      </c>
      <c r="I147" s="83" t="s">
        <v>12787</v>
      </c>
      <c r="J147" s="63" t="str">
        <f t="shared" si="10"/>
        <v>IC.PA.011208</v>
      </c>
      <c r="K147" s="61" t="s">
        <v>2206</v>
      </c>
      <c r="L147" s="167" t="str">
        <f t="shared" si="11"/>
        <v>T9</v>
      </c>
      <c r="M147" s="61" t="str">
        <f t="shared" si="12"/>
        <v>PI.IC.PA.011208.01</v>
      </c>
      <c r="N147" s="168"/>
      <c r="O147" s="168" t="str">
        <f t="shared" si="13"/>
        <v>PH.IC.PA.011208.01</v>
      </c>
      <c r="P147" s="167"/>
      <c r="Q147" s="168" t="str">
        <f t="shared" si="14"/>
        <v>CL.IC.PA.011208.01</v>
      </c>
      <c r="X147" s="88" t="s">
        <v>2352</v>
      </c>
      <c r="Y147" s="88">
        <v>1117</v>
      </c>
    </row>
    <row r="148" spans="1:25" s="88" customFormat="1" ht="15">
      <c r="A148" s="83" t="s">
        <v>6465</v>
      </c>
      <c r="B148" s="167"/>
      <c r="C148" s="81" t="s">
        <v>11848</v>
      </c>
      <c r="D148" s="83"/>
      <c r="E148" s="81" t="s">
        <v>153</v>
      </c>
      <c r="F148" s="83" t="s">
        <v>12924</v>
      </c>
      <c r="G148" s="83" t="s">
        <v>12788</v>
      </c>
      <c r="H148" s="81" t="s">
        <v>12732</v>
      </c>
      <c r="I148" s="83" t="s">
        <v>12788</v>
      </c>
      <c r="J148" s="63" t="str">
        <f t="shared" si="10"/>
        <v>IC.PA.011209</v>
      </c>
      <c r="K148" s="61" t="s">
        <v>2206</v>
      </c>
      <c r="L148" s="167" t="str">
        <f t="shared" si="11"/>
        <v>T10</v>
      </c>
      <c r="M148" s="61" t="str">
        <f t="shared" si="12"/>
        <v>PI.IC.PA.011209.01</v>
      </c>
      <c r="N148" s="168"/>
      <c r="O148" s="168" t="str">
        <f t="shared" si="13"/>
        <v>PH.IC.PA.011209.01</v>
      </c>
      <c r="P148" s="167"/>
      <c r="Q148" s="168" t="str">
        <f t="shared" si="14"/>
        <v>CL.IC.PA.011209.01</v>
      </c>
      <c r="X148" s="88" t="s">
        <v>2352</v>
      </c>
      <c r="Y148" s="88">
        <v>1117</v>
      </c>
    </row>
    <row r="149" spans="1:25" s="88" customFormat="1" ht="15">
      <c r="A149" s="83" t="s">
        <v>6465</v>
      </c>
      <c r="B149" s="167"/>
      <c r="C149" s="81" t="s">
        <v>11848</v>
      </c>
      <c r="D149" s="83"/>
      <c r="E149" s="81" t="s">
        <v>153</v>
      </c>
      <c r="F149" s="83" t="s">
        <v>12924</v>
      </c>
      <c r="G149" s="83" t="s">
        <v>12789</v>
      </c>
      <c r="H149" s="81" t="s">
        <v>12778</v>
      </c>
      <c r="I149" s="83" t="s">
        <v>12789</v>
      </c>
      <c r="J149" s="63" t="str">
        <f t="shared" si="10"/>
        <v>IC.PA.011210</v>
      </c>
      <c r="K149" s="61" t="s">
        <v>2206</v>
      </c>
      <c r="L149" s="167" t="str">
        <f t="shared" si="11"/>
        <v>T11</v>
      </c>
      <c r="M149" s="61" t="str">
        <f t="shared" si="12"/>
        <v>PI.IC.PA.011210.01</v>
      </c>
      <c r="N149" s="168"/>
      <c r="O149" s="168" t="str">
        <f t="shared" si="13"/>
        <v>PH.IC.PA.011210.01</v>
      </c>
      <c r="P149" s="167"/>
      <c r="Q149" s="168" t="str">
        <f t="shared" si="14"/>
        <v>CL.IC.PA.011210.01</v>
      </c>
      <c r="X149" s="88" t="s">
        <v>2352</v>
      </c>
      <c r="Y149" s="88">
        <v>1117</v>
      </c>
    </row>
    <row r="150" spans="1:25" s="88" customFormat="1" ht="15">
      <c r="A150" s="83" t="s">
        <v>6465</v>
      </c>
      <c r="B150" s="167"/>
      <c r="C150" s="81" t="s">
        <v>11848</v>
      </c>
      <c r="D150" s="83"/>
      <c r="E150" s="81" t="s">
        <v>153</v>
      </c>
      <c r="F150" s="83" t="s">
        <v>12924</v>
      </c>
      <c r="G150" s="83" t="s">
        <v>12790</v>
      </c>
      <c r="H150" s="81" t="s">
        <v>12420</v>
      </c>
      <c r="I150" s="83" t="s">
        <v>12790</v>
      </c>
      <c r="J150" s="63" t="str">
        <f t="shared" si="10"/>
        <v>IC.PA.011211</v>
      </c>
      <c r="K150" s="61" t="s">
        <v>2206</v>
      </c>
      <c r="L150" s="167" t="str">
        <f t="shared" si="11"/>
        <v>T12</v>
      </c>
      <c r="M150" s="61" t="str">
        <f t="shared" si="12"/>
        <v>PI.IC.PA.011211.01</v>
      </c>
      <c r="N150" s="168"/>
      <c r="O150" s="168" t="str">
        <f t="shared" si="13"/>
        <v>PH.IC.PA.011211.01</v>
      </c>
      <c r="P150" s="167"/>
      <c r="Q150" s="168" t="str">
        <f t="shared" si="14"/>
        <v>CL.IC.PA.011211.01</v>
      </c>
      <c r="X150" s="88" t="s">
        <v>2352</v>
      </c>
      <c r="Y150" s="88">
        <v>1117</v>
      </c>
    </row>
    <row r="151" spans="1:25" s="88" customFormat="1" ht="15">
      <c r="A151" s="83" t="s">
        <v>6465</v>
      </c>
      <c r="B151" s="167"/>
      <c r="C151" s="81" t="s">
        <v>11848</v>
      </c>
      <c r="D151" s="83"/>
      <c r="E151" s="81" t="s">
        <v>153</v>
      </c>
      <c r="F151" s="83" t="s">
        <v>12924</v>
      </c>
      <c r="G151" s="83" t="s">
        <v>12791</v>
      </c>
      <c r="H151" s="81" t="s">
        <v>153</v>
      </c>
      <c r="I151" s="83" t="s">
        <v>12791</v>
      </c>
      <c r="J151" s="63" t="str">
        <f t="shared" si="10"/>
        <v>IC.PA.011212</v>
      </c>
      <c r="K151" s="61" t="s">
        <v>2206</v>
      </c>
      <c r="L151" s="167" t="str">
        <f t="shared" si="11"/>
        <v>L1</v>
      </c>
      <c r="M151" s="61" t="str">
        <f t="shared" si="12"/>
        <v>PI.IC.PA.011212.01</v>
      </c>
      <c r="N151" s="168"/>
      <c r="O151" s="168" t="str">
        <f t="shared" si="13"/>
        <v>PH.IC.PA.011212.01</v>
      </c>
      <c r="P151" s="167"/>
      <c r="Q151" s="168" t="str">
        <f t="shared" si="14"/>
        <v>CL.IC.PA.011212.01</v>
      </c>
      <c r="X151" s="88" t="s">
        <v>2352</v>
      </c>
      <c r="Y151" s="88">
        <v>1117</v>
      </c>
    </row>
    <row r="152" spans="1:25" s="88" customFormat="1" ht="15">
      <c r="A152" s="83" t="s">
        <v>6465</v>
      </c>
      <c r="B152" s="167"/>
      <c r="C152" s="81" t="s">
        <v>11848</v>
      </c>
      <c r="D152" s="83"/>
      <c r="E152" s="81" t="s">
        <v>153</v>
      </c>
      <c r="F152" s="83" t="s">
        <v>12924</v>
      </c>
      <c r="G152" s="83" t="s">
        <v>12795</v>
      </c>
      <c r="H152" s="81" t="s">
        <v>12828</v>
      </c>
      <c r="I152" s="83" t="s">
        <v>12795</v>
      </c>
      <c r="J152" s="63" t="str">
        <f t="shared" si="10"/>
        <v>IC.PA.011213</v>
      </c>
      <c r="K152" s="61" t="s">
        <v>2206</v>
      </c>
      <c r="L152" s="167" t="str">
        <f t="shared" si="11"/>
        <v>L2</v>
      </c>
      <c r="M152" s="61" t="str">
        <f t="shared" si="12"/>
        <v>PI.IC.PA.011213.01</v>
      </c>
      <c r="N152" s="168"/>
      <c r="O152" s="168" t="str">
        <f t="shared" si="13"/>
        <v>PH.IC.PA.011213.01</v>
      </c>
      <c r="P152" s="167"/>
      <c r="Q152" s="168" t="str">
        <f t="shared" si="14"/>
        <v>CL.IC.PA.011213.01</v>
      </c>
      <c r="X152" s="88" t="s">
        <v>2352</v>
      </c>
      <c r="Y152" s="88">
        <v>1117</v>
      </c>
    </row>
    <row r="153" spans="1:25" s="88" customFormat="1" ht="15">
      <c r="A153" s="83" t="s">
        <v>6465</v>
      </c>
      <c r="B153" s="167"/>
      <c r="C153" s="81" t="s">
        <v>11848</v>
      </c>
      <c r="D153" s="83"/>
      <c r="E153" s="81" t="s">
        <v>153</v>
      </c>
      <c r="F153" s="83" t="s">
        <v>12924</v>
      </c>
      <c r="G153" s="83" t="s">
        <v>12796</v>
      </c>
      <c r="H153" s="81" t="s">
        <v>12818</v>
      </c>
      <c r="I153" s="83" t="s">
        <v>12796</v>
      </c>
      <c r="J153" s="63" t="str">
        <f t="shared" si="10"/>
        <v>IC.PA.011214</v>
      </c>
      <c r="K153" s="61" t="s">
        <v>2206</v>
      </c>
      <c r="L153" s="167" t="str">
        <f t="shared" si="11"/>
        <v>L3</v>
      </c>
      <c r="M153" s="61" t="str">
        <f t="shared" si="12"/>
        <v>PI.IC.PA.011214.01</v>
      </c>
      <c r="N153" s="168"/>
      <c r="O153" s="168" t="str">
        <f t="shared" si="13"/>
        <v>PH.IC.PA.011214.01</v>
      </c>
      <c r="P153" s="167"/>
      <c r="Q153" s="168" t="str">
        <f t="shared" si="14"/>
        <v>CL.IC.PA.011214.01</v>
      </c>
      <c r="X153" s="88" t="s">
        <v>2352</v>
      </c>
      <c r="Y153" s="88">
        <v>1117</v>
      </c>
    </row>
    <row r="154" spans="1:25" s="88" customFormat="1" ht="15">
      <c r="A154" s="83" t="s">
        <v>6465</v>
      </c>
      <c r="B154" s="167"/>
      <c r="C154" s="81" t="s">
        <v>11848</v>
      </c>
      <c r="D154" s="83"/>
      <c r="E154" s="81" t="s">
        <v>153</v>
      </c>
      <c r="F154" s="83" t="s">
        <v>12924</v>
      </c>
      <c r="G154" s="83" t="s">
        <v>12797</v>
      </c>
      <c r="H154" s="81" t="s">
        <v>594</v>
      </c>
      <c r="I154" s="83" t="s">
        <v>12797</v>
      </c>
      <c r="J154" s="63" t="str">
        <f t="shared" si="10"/>
        <v>IC.PA.011215</v>
      </c>
      <c r="K154" s="61" t="s">
        <v>2206</v>
      </c>
      <c r="L154" s="167" t="str">
        <f t="shared" si="11"/>
        <v>L4</v>
      </c>
      <c r="M154" s="61" t="str">
        <f t="shared" si="12"/>
        <v>PI.IC.PA.011215.01</v>
      </c>
      <c r="N154" s="168"/>
      <c r="O154" s="168" t="str">
        <f t="shared" si="13"/>
        <v>PH.IC.PA.011215.01</v>
      </c>
      <c r="P154" s="167"/>
      <c r="Q154" s="168" t="str">
        <f t="shared" si="14"/>
        <v>CL.IC.PA.011215.01</v>
      </c>
      <c r="X154" s="88" t="s">
        <v>2352</v>
      </c>
      <c r="Y154" s="88">
        <v>1117</v>
      </c>
    </row>
    <row r="155" spans="1:25" s="88" customFormat="1" ht="15">
      <c r="A155" s="83" t="s">
        <v>6465</v>
      </c>
      <c r="B155" s="167"/>
      <c r="C155" s="81" t="s">
        <v>11848</v>
      </c>
      <c r="D155" s="83"/>
      <c r="E155" s="81" t="s">
        <v>153</v>
      </c>
      <c r="F155" s="83" t="s">
        <v>12924</v>
      </c>
      <c r="G155" s="83" t="s">
        <v>12798</v>
      </c>
      <c r="H155" s="81" t="s">
        <v>595</v>
      </c>
      <c r="I155" s="83" t="s">
        <v>12798</v>
      </c>
      <c r="J155" s="63" t="str">
        <f t="shared" si="10"/>
        <v>IC.PA.011216</v>
      </c>
      <c r="K155" s="61" t="s">
        <v>2206</v>
      </c>
      <c r="L155" s="167" t="str">
        <f t="shared" si="11"/>
        <v>L5</v>
      </c>
      <c r="M155" s="61" t="str">
        <f t="shared" si="12"/>
        <v>PI.IC.PA.011216.01</v>
      </c>
      <c r="N155" s="168"/>
      <c r="O155" s="168" t="str">
        <f t="shared" si="13"/>
        <v>PH.IC.PA.011216.01</v>
      </c>
      <c r="P155" s="167"/>
      <c r="Q155" s="168" t="str">
        <f t="shared" si="14"/>
        <v>CL.IC.PA.011216.01</v>
      </c>
      <c r="X155" s="88" t="s">
        <v>2352</v>
      </c>
      <c r="Y155" s="88">
        <v>1117</v>
      </c>
    </row>
    <row r="156" spans="1:25" s="88" customFormat="1" ht="15">
      <c r="A156" s="83" t="s">
        <v>6465</v>
      </c>
      <c r="B156" s="167"/>
      <c r="C156" s="81" t="s">
        <v>11848</v>
      </c>
      <c r="D156" s="83"/>
      <c r="E156" s="81" t="s">
        <v>153</v>
      </c>
      <c r="F156" s="83" t="s">
        <v>12924</v>
      </c>
      <c r="G156" s="83" t="s">
        <v>12799</v>
      </c>
      <c r="H156" s="81" t="s">
        <v>12820</v>
      </c>
      <c r="I156" s="83" t="s">
        <v>12799</v>
      </c>
      <c r="J156" s="63" t="str">
        <f t="shared" si="10"/>
        <v>IC.PA.011217</v>
      </c>
      <c r="K156" s="61" t="s">
        <v>2206</v>
      </c>
      <c r="L156" s="167" t="str">
        <f t="shared" si="11"/>
        <v>S1</v>
      </c>
      <c r="M156" s="61" t="str">
        <f t="shared" si="12"/>
        <v>PI.IC.PA.011217.01</v>
      </c>
      <c r="N156" s="168"/>
      <c r="O156" s="168" t="str">
        <f t="shared" si="13"/>
        <v>PH.IC.PA.011217.01</v>
      </c>
      <c r="P156" s="167"/>
      <c r="Q156" s="168" t="str">
        <f t="shared" si="14"/>
        <v>CL.IC.PA.011217.01</v>
      </c>
      <c r="X156" s="88" t="s">
        <v>2352</v>
      </c>
      <c r="Y156" s="88">
        <v>1117</v>
      </c>
    </row>
    <row r="157" spans="1:25" s="88" customFormat="1" ht="15">
      <c r="A157" s="83" t="s">
        <v>6465</v>
      </c>
      <c r="B157" s="167"/>
      <c r="C157" s="81" t="s">
        <v>11848</v>
      </c>
      <c r="D157" s="83"/>
      <c r="E157" s="81" t="s">
        <v>153</v>
      </c>
      <c r="F157" s="83" t="s">
        <v>12924</v>
      </c>
      <c r="G157" s="83" t="s">
        <v>12800</v>
      </c>
      <c r="H157" s="81" t="s">
        <v>566</v>
      </c>
      <c r="I157" s="83" t="s">
        <v>12800</v>
      </c>
      <c r="J157" s="63" t="str">
        <f t="shared" si="10"/>
        <v>IC.PA.011218</v>
      </c>
      <c r="K157" s="61" t="s">
        <v>2206</v>
      </c>
      <c r="L157" s="167" t="str">
        <f t="shared" si="11"/>
        <v>S2</v>
      </c>
      <c r="M157" s="61" t="str">
        <f t="shared" si="12"/>
        <v>PI.IC.PA.011218.01</v>
      </c>
      <c r="N157" s="168"/>
      <c r="O157" s="168" t="str">
        <f t="shared" si="13"/>
        <v>PH.IC.PA.011218.01</v>
      </c>
      <c r="P157" s="167"/>
      <c r="Q157" s="168" t="str">
        <f t="shared" si="14"/>
        <v>CL.IC.PA.011218.01</v>
      </c>
      <c r="X157" s="88" t="s">
        <v>2352</v>
      </c>
      <c r="Y157" s="88">
        <v>1117</v>
      </c>
    </row>
    <row r="158" spans="1:25" s="88" customFormat="1" ht="15">
      <c r="A158" s="83" t="s">
        <v>6465</v>
      </c>
      <c r="B158" s="167"/>
      <c r="C158" s="81" t="s">
        <v>11848</v>
      </c>
      <c r="D158" s="83"/>
      <c r="E158" s="81" t="s">
        <v>153</v>
      </c>
      <c r="F158" s="83" t="s">
        <v>12924</v>
      </c>
      <c r="G158" s="83" t="s">
        <v>11718</v>
      </c>
      <c r="H158" s="81" t="s">
        <v>12822</v>
      </c>
      <c r="I158" s="83" t="s">
        <v>11718</v>
      </c>
      <c r="J158" s="63" t="str">
        <f t="shared" si="10"/>
        <v>IC.PA.011219</v>
      </c>
      <c r="K158" s="61" t="s">
        <v>2206</v>
      </c>
      <c r="L158" s="167" t="str">
        <f t="shared" si="11"/>
        <v>S3</v>
      </c>
      <c r="M158" s="61" t="str">
        <f t="shared" si="12"/>
        <v>PI.IC.PA.011219.01</v>
      </c>
      <c r="N158" s="168"/>
      <c r="O158" s="168" t="str">
        <f t="shared" si="13"/>
        <v>PH.IC.PA.011219.01</v>
      </c>
      <c r="P158" s="167"/>
      <c r="Q158" s="168" t="str">
        <f t="shared" si="14"/>
        <v>CL.IC.PA.011219.01</v>
      </c>
      <c r="X158" s="88" t="s">
        <v>2352</v>
      </c>
      <c r="Y158" s="88">
        <v>1117</v>
      </c>
    </row>
    <row r="159" spans="1:25" s="88" customFormat="1" ht="15">
      <c r="A159" s="83" t="s">
        <v>6465</v>
      </c>
      <c r="B159" s="167"/>
      <c r="C159" s="81" t="s">
        <v>11848</v>
      </c>
      <c r="D159" s="83"/>
      <c r="E159" s="81" t="s">
        <v>153</v>
      </c>
      <c r="F159" s="83" t="s">
        <v>12924</v>
      </c>
      <c r="G159" s="83" t="s">
        <v>11720</v>
      </c>
      <c r="H159" s="81" t="s">
        <v>1000</v>
      </c>
      <c r="I159" s="83" t="s">
        <v>11720</v>
      </c>
      <c r="J159" s="63" t="str">
        <f t="shared" si="10"/>
        <v>IC.PA.011220</v>
      </c>
      <c r="K159" s="61" t="s">
        <v>2206</v>
      </c>
      <c r="L159" s="167" t="str">
        <f t="shared" si="11"/>
        <v>S4</v>
      </c>
      <c r="M159" s="61" t="str">
        <f t="shared" si="12"/>
        <v>PI.IC.PA.011220.01</v>
      </c>
      <c r="N159" s="168"/>
      <c r="O159" s="168" t="str">
        <f t="shared" si="13"/>
        <v>PH.IC.PA.011220.01</v>
      </c>
      <c r="P159" s="167"/>
      <c r="Q159" s="168" t="str">
        <f t="shared" si="14"/>
        <v>CL.IC.PA.011220.01</v>
      </c>
      <c r="X159" s="88" t="s">
        <v>2352</v>
      </c>
      <c r="Y159" s="88">
        <v>1117</v>
      </c>
    </row>
    <row r="160" spans="1:25" s="88" customFormat="1" ht="15">
      <c r="A160" s="83" t="s">
        <v>6465</v>
      </c>
      <c r="B160" s="167"/>
      <c r="C160" s="81" t="s">
        <v>11848</v>
      </c>
      <c r="D160" s="83"/>
      <c r="E160" s="81" t="s">
        <v>153</v>
      </c>
      <c r="F160" s="83" t="s">
        <v>12924</v>
      </c>
      <c r="G160" s="83" t="s">
        <v>12801</v>
      </c>
      <c r="H160" s="81" t="s">
        <v>12823</v>
      </c>
      <c r="I160" s="83" t="s">
        <v>12801</v>
      </c>
      <c r="J160" s="63" t="str">
        <f t="shared" si="10"/>
        <v>IC.PA.011221</v>
      </c>
      <c r="K160" s="61" t="s">
        <v>2206</v>
      </c>
      <c r="L160" s="167" t="str">
        <f t="shared" si="11"/>
        <v>S5</v>
      </c>
      <c r="M160" s="61" t="str">
        <f t="shared" si="12"/>
        <v>PI.IC.PA.011221.01</v>
      </c>
      <c r="N160" s="168"/>
      <c r="O160" s="168" t="str">
        <f t="shared" si="13"/>
        <v>PH.IC.PA.011221.01</v>
      </c>
      <c r="P160" s="167"/>
      <c r="Q160" s="168" t="str">
        <f t="shared" si="14"/>
        <v>CL.IC.PA.011221.01</v>
      </c>
      <c r="X160" s="88" t="s">
        <v>2352</v>
      </c>
      <c r="Y160" s="88">
        <v>1117</v>
      </c>
    </row>
    <row r="161" spans="1:43" s="167" customFormat="1" ht="15">
      <c r="A161" s="167" t="s">
        <v>6465</v>
      </c>
      <c r="C161" s="81" t="s">
        <v>11848</v>
      </c>
      <c r="D161" s="167" t="s">
        <v>6885</v>
      </c>
      <c r="E161" s="61" t="s">
        <v>12101</v>
      </c>
      <c r="F161" s="167" t="s">
        <v>14213</v>
      </c>
      <c r="G161" s="167" t="s">
        <v>14214</v>
      </c>
      <c r="H161" s="62" t="s">
        <v>11848</v>
      </c>
      <c r="I161" s="167" t="s">
        <v>7064</v>
      </c>
      <c r="J161" s="63" t="str">
        <f t="shared" si="10"/>
        <v>IC.PA.011301</v>
      </c>
      <c r="K161" s="61" t="s">
        <v>12175</v>
      </c>
      <c r="L161" s="167" t="str">
        <f t="shared" si="11"/>
        <v>Pain #1 used for Epidural site</v>
      </c>
      <c r="M161" s="61" t="str">
        <f t="shared" si="12"/>
        <v>PI.IC.PA.011301.01</v>
      </c>
      <c r="N161" s="168"/>
      <c r="O161" s="168" t="str">
        <f t="shared" si="13"/>
        <v>PH.IC.PA.011301.01</v>
      </c>
      <c r="Q161" s="168" t="str">
        <f t="shared" si="14"/>
        <v>CL.IC.PA.011301.01</v>
      </c>
      <c r="AP161" s="167" t="s">
        <v>12773</v>
      </c>
      <c r="AQ161" s="167">
        <v>1677</v>
      </c>
    </row>
    <row r="162" spans="1:43" s="167" customFormat="1" ht="15">
      <c r="A162" s="167" t="s">
        <v>6465</v>
      </c>
      <c r="C162" s="81" t="s">
        <v>11848</v>
      </c>
      <c r="E162" s="61" t="s">
        <v>12101</v>
      </c>
      <c r="F162" s="167" t="s">
        <v>14213</v>
      </c>
      <c r="G162" s="167" t="s">
        <v>14215</v>
      </c>
      <c r="H162" s="62" t="s">
        <v>12030</v>
      </c>
      <c r="I162" s="167" t="s">
        <v>6699</v>
      </c>
      <c r="J162" s="63" t="str">
        <f t="shared" si="10"/>
        <v>IC.PA.011302</v>
      </c>
      <c r="K162" s="61" t="s">
        <v>12175</v>
      </c>
      <c r="L162" s="167" t="str">
        <f t="shared" si="11"/>
        <v>Pain #2 used for Epidural site</v>
      </c>
      <c r="M162" s="61" t="str">
        <f t="shared" si="12"/>
        <v>PI.IC.PA.011302.01</v>
      </c>
      <c r="N162" s="168"/>
      <c r="O162" s="168" t="str">
        <f t="shared" si="13"/>
        <v>PH.IC.PA.011302.01</v>
      </c>
      <c r="Q162" s="168" t="str">
        <f t="shared" si="14"/>
        <v>CL.IC.PA.011302.01</v>
      </c>
      <c r="AP162" s="167" t="s">
        <v>12773</v>
      </c>
      <c r="AQ162" s="167">
        <v>1677</v>
      </c>
    </row>
    <row r="163" spans="1:43" s="167" customFormat="1" ht="15">
      <c r="A163" s="167" t="s">
        <v>6465</v>
      </c>
      <c r="C163" s="81" t="s">
        <v>11848</v>
      </c>
      <c r="E163" s="61" t="s">
        <v>12101</v>
      </c>
      <c r="F163" s="167" t="s">
        <v>14213</v>
      </c>
      <c r="G163" s="167" t="s">
        <v>14216</v>
      </c>
      <c r="H163" s="62" t="s">
        <v>12032</v>
      </c>
      <c r="I163" s="167" t="s">
        <v>6689</v>
      </c>
      <c r="J163" s="63" t="str">
        <f t="shared" si="10"/>
        <v>IC.PA.011303</v>
      </c>
      <c r="K163" s="61" t="s">
        <v>12175</v>
      </c>
      <c r="L163" s="167" t="str">
        <f t="shared" si="11"/>
        <v>Pain #3 used for Epidural site</v>
      </c>
      <c r="M163" s="61" t="str">
        <f t="shared" si="12"/>
        <v>PI.IC.PA.011303.01</v>
      </c>
      <c r="N163" s="168"/>
      <c r="O163" s="168" t="str">
        <f t="shared" si="13"/>
        <v>PH.IC.PA.011303.01</v>
      </c>
      <c r="Q163" s="168" t="str">
        <f t="shared" si="14"/>
        <v>CL.IC.PA.011303.01</v>
      </c>
      <c r="AP163" s="167" t="s">
        <v>12773</v>
      </c>
      <c r="AQ163" s="167">
        <v>1677</v>
      </c>
    </row>
    <row r="164" spans="1:43" s="167" customFormat="1" ht="15">
      <c r="A164" s="167" t="s">
        <v>6465</v>
      </c>
      <c r="C164" s="81" t="s">
        <v>11848</v>
      </c>
      <c r="E164" s="61" t="s">
        <v>12101</v>
      </c>
      <c r="F164" s="167" t="s">
        <v>14213</v>
      </c>
      <c r="G164" s="167" t="s">
        <v>14217</v>
      </c>
      <c r="H164" s="62" t="s">
        <v>12028</v>
      </c>
      <c r="I164" s="167" t="s">
        <v>6887</v>
      </c>
      <c r="J164" s="63" t="str">
        <f t="shared" si="10"/>
        <v>IC.PA.011304</v>
      </c>
      <c r="K164" s="61" t="s">
        <v>12175</v>
      </c>
      <c r="L164" s="167" t="str">
        <f t="shared" si="11"/>
        <v>Pain #4 used for Epidural site</v>
      </c>
      <c r="M164" s="61" t="str">
        <f t="shared" si="12"/>
        <v>PI.IC.PA.011304.01</v>
      </c>
      <c r="N164" s="168"/>
      <c r="O164" s="168" t="str">
        <f t="shared" si="13"/>
        <v>PH.IC.PA.011304.01</v>
      </c>
      <c r="Q164" s="168" t="str">
        <f t="shared" si="14"/>
        <v>CL.IC.PA.011304.01</v>
      </c>
      <c r="AP164" s="167" t="s">
        <v>12773</v>
      </c>
      <c r="AQ164" s="167">
        <v>1677</v>
      </c>
    </row>
    <row r="165" spans="1:43" s="167" customFormat="1" ht="15">
      <c r="A165" s="167" t="s">
        <v>6465</v>
      </c>
      <c r="C165" s="81" t="s">
        <v>11848</v>
      </c>
      <c r="E165" s="61" t="s">
        <v>12101</v>
      </c>
      <c r="F165" s="167" t="s">
        <v>14213</v>
      </c>
      <c r="G165" s="167" t="s">
        <v>14218</v>
      </c>
      <c r="H165" s="62" t="s">
        <v>12210</v>
      </c>
      <c r="I165" s="167" t="s">
        <v>6889</v>
      </c>
      <c r="J165" s="63" t="str">
        <f t="shared" si="10"/>
        <v>IC.PA.011305</v>
      </c>
      <c r="K165" s="61" t="s">
        <v>12175</v>
      </c>
      <c r="L165" s="167" t="str">
        <f t="shared" si="11"/>
        <v>Pain #5 used for Epidural site</v>
      </c>
      <c r="M165" s="61" t="str">
        <f t="shared" si="12"/>
        <v>PI.IC.PA.011305.01</v>
      </c>
      <c r="N165" s="168"/>
      <c r="O165" s="168" t="str">
        <f t="shared" si="13"/>
        <v>PH.IC.PA.011305.01</v>
      </c>
      <c r="Q165" s="168" t="str">
        <f t="shared" si="14"/>
        <v>CL.IC.PA.011305.01</v>
      </c>
      <c r="AP165" s="167" t="s">
        <v>12773</v>
      </c>
      <c r="AQ165" s="167">
        <v>1677</v>
      </c>
    </row>
    <row r="166" spans="1:43" s="167" customFormat="1" ht="15">
      <c r="A166" s="167" t="s">
        <v>6465</v>
      </c>
      <c r="C166" s="81" t="s">
        <v>11848</v>
      </c>
      <c r="E166" s="61" t="s">
        <v>12101</v>
      </c>
      <c r="F166" s="167" t="s">
        <v>14213</v>
      </c>
      <c r="G166" s="167" t="s">
        <v>14219</v>
      </c>
      <c r="H166" s="62" t="s">
        <v>12212</v>
      </c>
      <c r="I166" s="167" t="s">
        <v>6706</v>
      </c>
      <c r="J166" s="63" t="str">
        <f t="shared" si="10"/>
        <v>IC.PA.011306</v>
      </c>
      <c r="K166" s="61" t="s">
        <v>12175</v>
      </c>
      <c r="L166" s="167" t="str">
        <f t="shared" si="11"/>
        <v>Pain #6 used for Epidural site</v>
      </c>
      <c r="M166" s="61" t="str">
        <f t="shared" si="12"/>
        <v>PI.IC.PA.011306.01</v>
      </c>
      <c r="N166" s="168"/>
      <c r="O166" s="168" t="str">
        <f t="shared" si="13"/>
        <v>PH.IC.PA.011306.01</v>
      </c>
      <c r="Q166" s="168" t="str">
        <f t="shared" si="14"/>
        <v>CL.IC.PA.011306.01</v>
      </c>
      <c r="AP166" s="167" t="s">
        <v>12773</v>
      </c>
      <c r="AQ166" s="167">
        <v>1677</v>
      </c>
    </row>
    <row r="167" spans="1:43" s="167" customFormat="1" ht="13.25" customHeight="1">
      <c r="A167" s="167" t="s">
        <v>6465</v>
      </c>
      <c r="B167" s="167" t="s">
        <v>6536</v>
      </c>
      <c r="C167" s="61" t="s">
        <v>1863</v>
      </c>
      <c r="D167" s="167" t="s">
        <v>6456</v>
      </c>
      <c r="E167" s="61" t="s">
        <v>155</v>
      </c>
      <c r="F167" s="167" t="s">
        <v>6537</v>
      </c>
      <c r="G167" s="167" t="s">
        <v>6538</v>
      </c>
      <c r="H167" s="62" t="s">
        <v>12724</v>
      </c>
      <c r="I167" s="167" t="s">
        <v>6538</v>
      </c>
      <c r="J167" s="63" t="str">
        <f t="shared" si="10"/>
        <v>IC.PA.021101</v>
      </c>
      <c r="K167" s="61" t="s">
        <v>12175</v>
      </c>
      <c r="L167" s="167" t="str">
        <f t="shared" si="11"/>
        <v>10 mcg/ml</v>
      </c>
      <c r="M167" s="61" t="str">
        <f t="shared" si="12"/>
        <v>PI.IC.PA.021101.01</v>
      </c>
      <c r="N167" s="168"/>
      <c r="O167" s="168" t="str">
        <f t="shared" si="13"/>
        <v>PH.IC.PA.021101.01</v>
      </c>
      <c r="Q167" s="168" t="str">
        <f t="shared" si="14"/>
        <v>CL.IC.PA.021101.01</v>
      </c>
    </row>
    <row r="168" spans="1:43" s="167" customFormat="1" ht="15">
      <c r="A168" s="167" t="s">
        <v>6465</v>
      </c>
      <c r="C168" s="61" t="s">
        <v>12182</v>
      </c>
      <c r="E168" s="61" t="s">
        <v>155</v>
      </c>
      <c r="F168" s="167" t="s">
        <v>6537</v>
      </c>
      <c r="G168" s="167" t="s">
        <v>10478</v>
      </c>
      <c r="H168" s="62" t="s">
        <v>12030</v>
      </c>
      <c r="I168" s="167" t="s">
        <v>6539</v>
      </c>
      <c r="J168" s="63" t="str">
        <f t="shared" si="10"/>
        <v>IC.PA.021102</v>
      </c>
      <c r="K168" s="61" t="s">
        <v>1702</v>
      </c>
      <c r="L168" s="167" t="str">
        <f t="shared" si="11"/>
        <v>Other: specify</v>
      </c>
      <c r="M168" s="61" t="str">
        <f t="shared" si="12"/>
        <v>PI.IC.PA.021102.01</v>
      </c>
      <c r="N168" s="168"/>
      <c r="O168" s="168" t="str">
        <f t="shared" si="13"/>
        <v>PH.IC.PA.021102.01</v>
      </c>
      <c r="Q168" s="168" t="str">
        <f t="shared" si="14"/>
        <v>CL.IC.PA.021102.01</v>
      </c>
    </row>
    <row r="169" spans="1:43" s="167" customFormat="1" ht="15">
      <c r="A169" s="167" t="s">
        <v>6465</v>
      </c>
      <c r="C169" s="61" t="s">
        <v>13739</v>
      </c>
      <c r="E169" s="61" t="s">
        <v>13740</v>
      </c>
      <c r="F169" s="167" t="s">
        <v>6537</v>
      </c>
      <c r="G169" s="167" t="s">
        <v>13741</v>
      </c>
      <c r="H169" s="62" t="s">
        <v>12032</v>
      </c>
      <c r="I169" s="167" t="s">
        <v>9836</v>
      </c>
      <c r="J169" s="63" t="str">
        <f>CONCATENATE("IC.PA.",C169,E169,H169)</f>
        <v>IC.PA.021103</v>
      </c>
      <c r="K169" s="61" t="s">
        <v>1702</v>
      </c>
      <c r="L169" s="167" t="str">
        <f t="shared" si="11"/>
        <v>50 mcg/ml</v>
      </c>
      <c r="M169" s="61" t="str">
        <f t="shared" si="12"/>
        <v>PI.IC.PA.021103.01</v>
      </c>
      <c r="N169" s="168"/>
      <c r="O169" s="168" t="str">
        <f t="shared" si="13"/>
        <v>PH.IC.PA.021103.01</v>
      </c>
      <c r="Q169" s="168" t="str">
        <f t="shared" si="14"/>
        <v>CL.IC.PA.021103.01</v>
      </c>
      <c r="AJ169" s="167" t="s">
        <v>12773</v>
      </c>
      <c r="AK169" s="167">
        <v>1470</v>
      </c>
    </row>
    <row r="170" spans="1:43" s="167" customFormat="1" ht="15">
      <c r="A170" s="167" t="s">
        <v>6465</v>
      </c>
      <c r="C170" s="61" t="s">
        <v>1863</v>
      </c>
      <c r="D170" s="167" t="s">
        <v>6475</v>
      </c>
      <c r="E170" s="61" t="s">
        <v>153</v>
      </c>
      <c r="F170" s="167" t="s">
        <v>6374</v>
      </c>
      <c r="G170" s="167" t="s">
        <v>6375</v>
      </c>
      <c r="H170" s="62" t="s">
        <v>11848</v>
      </c>
      <c r="I170" s="167" t="s">
        <v>6375</v>
      </c>
      <c r="J170" s="63" t="str">
        <f t="shared" si="10"/>
        <v>IC.PA.021201</v>
      </c>
      <c r="K170" s="61" t="s">
        <v>12175</v>
      </c>
      <c r="L170" s="167" t="str">
        <f t="shared" si="11"/>
        <v>50mcg/hr</v>
      </c>
      <c r="M170" s="61" t="str">
        <f t="shared" si="12"/>
        <v>PI.IC.PA.021201.01</v>
      </c>
      <c r="N170" s="168"/>
      <c r="O170" s="168" t="str">
        <f t="shared" si="13"/>
        <v>PH.IC.PA.021201.01</v>
      </c>
      <c r="Q170" s="168" t="str">
        <f t="shared" si="14"/>
        <v>CL.IC.PA.021201.01</v>
      </c>
    </row>
    <row r="171" spans="1:43" s="167" customFormat="1" ht="15">
      <c r="A171" s="167" t="s">
        <v>6465</v>
      </c>
      <c r="C171" s="61" t="s">
        <v>1863</v>
      </c>
      <c r="E171" s="61" t="s">
        <v>153</v>
      </c>
      <c r="F171" s="167" t="s">
        <v>6374</v>
      </c>
      <c r="G171" s="167" t="s">
        <v>6235</v>
      </c>
      <c r="H171" s="62" t="s">
        <v>12030</v>
      </c>
      <c r="I171" s="167" t="s">
        <v>6235</v>
      </c>
      <c r="J171" s="63" t="str">
        <f t="shared" si="10"/>
        <v>IC.PA.021202</v>
      </c>
      <c r="K171" s="61" t="s">
        <v>12175</v>
      </c>
      <c r="L171" s="167" t="str">
        <f t="shared" si="11"/>
        <v>60mcg/hr</v>
      </c>
      <c r="M171" s="61" t="str">
        <f t="shared" si="12"/>
        <v>PI.IC.PA.021202.01</v>
      </c>
      <c r="N171" s="168"/>
      <c r="O171" s="168" t="str">
        <f t="shared" si="13"/>
        <v>PH.IC.PA.021202.01</v>
      </c>
      <c r="Q171" s="168" t="str">
        <f t="shared" si="14"/>
        <v>CL.IC.PA.021202.01</v>
      </c>
    </row>
    <row r="172" spans="1:43" s="167" customFormat="1" ht="15">
      <c r="A172" s="167" t="s">
        <v>6465</v>
      </c>
      <c r="C172" s="61" t="s">
        <v>1863</v>
      </c>
      <c r="E172" s="61" t="s">
        <v>153</v>
      </c>
      <c r="F172" s="167" t="s">
        <v>6374</v>
      </c>
      <c r="G172" s="167" t="s">
        <v>6236</v>
      </c>
      <c r="H172" s="62" t="s">
        <v>12032</v>
      </c>
      <c r="I172" s="167" t="s">
        <v>6236</v>
      </c>
      <c r="J172" s="63" t="str">
        <f t="shared" si="10"/>
        <v>IC.PA.021203</v>
      </c>
      <c r="K172" s="61" t="s">
        <v>12175</v>
      </c>
      <c r="L172" s="167" t="str">
        <f t="shared" si="11"/>
        <v>70mcg/hr</v>
      </c>
      <c r="M172" s="61" t="str">
        <f t="shared" si="12"/>
        <v>PI.IC.PA.021203.01</v>
      </c>
      <c r="N172" s="168"/>
      <c r="O172" s="168" t="str">
        <f t="shared" si="13"/>
        <v>PH.IC.PA.021203.01</v>
      </c>
      <c r="Q172" s="168" t="str">
        <f t="shared" si="14"/>
        <v>CL.IC.PA.021203.01</v>
      </c>
    </row>
    <row r="173" spans="1:43" s="167" customFormat="1" ht="15">
      <c r="A173" s="167" t="s">
        <v>6465</v>
      </c>
      <c r="C173" s="61" t="s">
        <v>1863</v>
      </c>
      <c r="E173" s="61" t="s">
        <v>153</v>
      </c>
      <c r="F173" s="167" t="s">
        <v>6374</v>
      </c>
      <c r="G173" s="167" t="s">
        <v>6237</v>
      </c>
      <c r="H173" s="62" t="s">
        <v>12028</v>
      </c>
      <c r="I173" s="167" t="s">
        <v>6237</v>
      </c>
      <c r="J173" s="63" t="str">
        <f t="shared" si="10"/>
        <v>IC.PA.021204</v>
      </c>
      <c r="K173" s="61" t="s">
        <v>12175</v>
      </c>
      <c r="L173" s="167" t="str">
        <f t="shared" si="11"/>
        <v>80mcg/hr</v>
      </c>
      <c r="M173" s="61" t="str">
        <f t="shared" si="12"/>
        <v>PI.IC.PA.021204.01</v>
      </c>
      <c r="N173" s="168"/>
      <c r="O173" s="168" t="str">
        <f t="shared" si="13"/>
        <v>PH.IC.PA.021204.01</v>
      </c>
      <c r="Q173" s="168" t="str">
        <f t="shared" si="14"/>
        <v>CL.IC.PA.021204.01</v>
      </c>
    </row>
    <row r="174" spans="1:43" s="167" customFormat="1" ht="15">
      <c r="A174" s="167" t="s">
        <v>6465</v>
      </c>
      <c r="C174" s="61" t="s">
        <v>1863</v>
      </c>
      <c r="E174" s="61" t="s">
        <v>153</v>
      </c>
      <c r="F174" s="167" t="s">
        <v>6374</v>
      </c>
      <c r="G174" s="167" t="s">
        <v>6224</v>
      </c>
      <c r="H174" s="62" t="s">
        <v>12210</v>
      </c>
      <c r="I174" s="167" t="s">
        <v>6224</v>
      </c>
      <c r="J174" s="63" t="str">
        <f t="shared" si="10"/>
        <v>IC.PA.021205</v>
      </c>
      <c r="K174" s="61" t="s">
        <v>12175</v>
      </c>
      <c r="L174" s="167" t="str">
        <f t="shared" si="11"/>
        <v>90mcg/hr</v>
      </c>
      <c r="M174" s="61" t="str">
        <f t="shared" si="12"/>
        <v>PI.IC.PA.021205.01</v>
      </c>
      <c r="N174" s="168"/>
      <c r="O174" s="168" t="str">
        <f t="shared" si="13"/>
        <v>PH.IC.PA.021205.01</v>
      </c>
      <c r="Q174" s="168" t="str">
        <f t="shared" si="14"/>
        <v>CL.IC.PA.021205.01</v>
      </c>
    </row>
    <row r="175" spans="1:43" s="167" customFormat="1" ht="15">
      <c r="A175" s="167" t="s">
        <v>6465</v>
      </c>
      <c r="C175" s="61" t="s">
        <v>1863</v>
      </c>
      <c r="E175" s="61" t="s">
        <v>153</v>
      </c>
      <c r="F175" s="167" t="s">
        <v>6374</v>
      </c>
      <c r="G175" s="167" t="s">
        <v>6225</v>
      </c>
      <c r="H175" s="62" t="s">
        <v>12212</v>
      </c>
      <c r="I175" s="167" t="s">
        <v>6225</v>
      </c>
      <c r="J175" s="63" t="str">
        <f t="shared" si="10"/>
        <v>IC.PA.021206</v>
      </c>
      <c r="K175" s="61" t="s">
        <v>12175</v>
      </c>
      <c r="L175" s="167" t="str">
        <f t="shared" si="11"/>
        <v>100mcg/hr</v>
      </c>
      <c r="M175" s="61" t="str">
        <f t="shared" si="12"/>
        <v>PI.IC.PA.021206.01</v>
      </c>
      <c r="N175" s="168"/>
      <c r="O175" s="168" t="str">
        <f t="shared" si="13"/>
        <v>PH.IC.PA.021206.01</v>
      </c>
      <c r="Q175" s="168" t="str">
        <f t="shared" si="14"/>
        <v>CL.IC.PA.021206.01</v>
      </c>
    </row>
    <row r="176" spans="1:43" s="167" customFormat="1" ht="15">
      <c r="A176" s="167" t="s">
        <v>6465</v>
      </c>
      <c r="C176" s="61" t="s">
        <v>1863</v>
      </c>
      <c r="E176" s="61" t="s">
        <v>153</v>
      </c>
      <c r="F176" s="167" t="s">
        <v>6374</v>
      </c>
      <c r="G176" s="167" t="s">
        <v>6226</v>
      </c>
      <c r="H176" s="62" t="s">
        <v>12225</v>
      </c>
      <c r="I176" s="167" t="s">
        <v>6226</v>
      </c>
      <c r="J176" s="63" t="str">
        <f t="shared" si="10"/>
        <v>IC.PA.021207</v>
      </c>
      <c r="K176" s="61" t="s">
        <v>12175</v>
      </c>
      <c r="L176" s="167" t="str">
        <f t="shared" si="11"/>
        <v>110mcg/hr</v>
      </c>
      <c r="M176" s="61" t="str">
        <f t="shared" si="12"/>
        <v>PI.IC.PA.021207.01</v>
      </c>
      <c r="N176" s="168"/>
      <c r="O176" s="168" t="str">
        <f t="shared" si="13"/>
        <v>PH.IC.PA.021207.01</v>
      </c>
      <c r="Q176" s="168" t="str">
        <f t="shared" si="14"/>
        <v>CL.IC.PA.021207.01</v>
      </c>
    </row>
    <row r="177" spans="1:47" s="167" customFormat="1" ht="15">
      <c r="A177" s="167" t="s">
        <v>6465</v>
      </c>
      <c r="C177" s="61" t="s">
        <v>1863</v>
      </c>
      <c r="E177" s="61" t="s">
        <v>153</v>
      </c>
      <c r="F177" s="167" t="s">
        <v>6374</v>
      </c>
      <c r="G177" s="167" t="s">
        <v>6227</v>
      </c>
      <c r="H177" s="62" t="s">
        <v>11638</v>
      </c>
      <c r="I177" s="167" t="s">
        <v>6227</v>
      </c>
      <c r="J177" s="63" t="str">
        <f t="shared" si="10"/>
        <v>IC.PA.021208</v>
      </c>
      <c r="K177" s="61" t="s">
        <v>12175</v>
      </c>
      <c r="L177" s="167" t="str">
        <f t="shared" si="11"/>
        <v>120mcg/hr</v>
      </c>
      <c r="M177" s="61" t="str">
        <f t="shared" si="12"/>
        <v>PI.IC.PA.021208.01</v>
      </c>
      <c r="N177" s="168"/>
      <c r="O177" s="168" t="str">
        <f t="shared" si="13"/>
        <v>PH.IC.PA.021208.01</v>
      </c>
      <c r="Q177" s="168" t="str">
        <f t="shared" si="14"/>
        <v>CL.IC.PA.021208.01</v>
      </c>
    </row>
    <row r="178" spans="1:47" s="167" customFormat="1" ht="15">
      <c r="A178" s="167" t="s">
        <v>6465</v>
      </c>
      <c r="C178" s="61" t="s">
        <v>1863</v>
      </c>
      <c r="E178" s="61" t="s">
        <v>153</v>
      </c>
      <c r="F178" s="167" t="s">
        <v>6374</v>
      </c>
      <c r="G178" s="167" t="s">
        <v>6228</v>
      </c>
      <c r="H178" s="62" t="s">
        <v>11639</v>
      </c>
      <c r="I178" s="167" t="s">
        <v>6228</v>
      </c>
      <c r="J178" s="63" t="str">
        <f t="shared" si="10"/>
        <v>IC.PA.021209</v>
      </c>
      <c r="K178" s="61" t="s">
        <v>12175</v>
      </c>
      <c r="L178" s="167" t="str">
        <f t="shared" si="11"/>
        <v>130mcg/hr</v>
      </c>
      <c r="M178" s="61" t="str">
        <f t="shared" si="12"/>
        <v>PI.IC.PA.021209.01</v>
      </c>
      <c r="N178" s="168"/>
      <c r="O178" s="168" t="str">
        <f t="shared" si="13"/>
        <v>PH.IC.PA.021209.01</v>
      </c>
      <c r="Q178" s="168" t="str">
        <f t="shared" si="14"/>
        <v>CL.IC.PA.021209.01</v>
      </c>
    </row>
    <row r="179" spans="1:47" s="167" customFormat="1" ht="15">
      <c r="A179" s="167" t="s">
        <v>6465</v>
      </c>
      <c r="C179" s="61" t="s">
        <v>1863</v>
      </c>
      <c r="E179" s="61" t="s">
        <v>153</v>
      </c>
      <c r="F179" s="167" t="s">
        <v>6374</v>
      </c>
      <c r="G179" s="167" t="s">
        <v>6229</v>
      </c>
      <c r="H179" s="62" t="s">
        <v>11829</v>
      </c>
      <c r="I179" s="167" t="s">
        <v>6229</v>
      </c>
      <c r="J179" s="63" t="str">
        <f t="shared" si="10"/>
        <v>IC.PA.021210</v>
      </c>
      <c r="K179" s="61" t="s">
        <v>12175</v>
      </c>
      <c r="L179" s="167" t="str">
        <f t="shared" si="11"/>
        <v>140mcg/hr</v>
      </c>
      <c r="M179" s="61" t="str">
        <f t="shared" si="12"/>
        <v>PI.IC.PA.021210.01</v>
      </c>
      <c r="N179" s="168"/>
      <c r="O179" s="168" t="str">
        <f t="shared" si="13"/>
        <v>PH.IC.PA.021210.01</v>
      </c>
      <c r="Q179" s="168" t="str">
        <f t="shared" si="14"/>
        <v>CL.IC.PA.021210.01</v>
      </c>
    </row>
    <row r="180" spans="1:47" s="167" customFormat="1" ht="15">
      <c r="A180" s="167" t="s">
        <v>6465</v>
      </c>
      <c r="C180" s="61" t="s">
        <v>1863</v>
      </c>
      <c r="E180" s="61" t="s">
        <v>153</v>
      </c>
      <c r="F180" s="167" t="s">
        <v>6374</v>
      </c>
      <c r="G180" s="167" t="s">
        <v>6230</v>
      </c>
      <c r="H180" s="62" t="s">
        <v>12099</v>
      </c>
      <c r="I180" s="167" t="s">
        <v>6230</v>
      </c>
      <c r="J180" s="63" t="str">
        <f t="shared" si="10"/>
        <v>IC.PA.021211</v>
      </c>
      <c r="K180" s="61" t="s">
        <v>12175</v>
      </c>
      <c r="L180" s="167" t="str">
        <f t="shared" si="11"/>
        <v>150mcg/hr</v>
      </c>
      <c r="M180" s="61" t="str">
        <f t="shared" si="12"/>
        <v>PI.IC.PA.021211.01</v>
      </c>
      <c r="N180" s="168"/>
      <c r="O180" s="168" t="str">
        <f t="shared" si="13"/>
        <v>PH.IC.PA.021211.01</v>
      </c>
      <c r="Q180" s="168" t="str">
        <f t="shared" si="14"/>
        <v>CL.IC.PA.021211.01</v>
      </c>
    </row>
    <row r="181" spans="1:47" s="167" customFormat="1" ht="15">
      <c r="A181" s="167" t="s">
        <v>6465</v>
      </c>
      <c r="C181" s="61" t="s">
        <v>1863</v>
      </c>
      <c r="E181" s="61" t="s">
        <v>153</v>
      </c>
      <c r="F181" s="167" t="s">
        <v>6374</v>
      </c>
      <c r="G181" s="167" t="s">
        <v>10478</v>
      </c>
      <c r="H181" s="62" t="s">
        <v>12100</v>
      </c>
      <c r="I181" s="167" t="s">
        <v>6231</v>
      </c>
      <c r="J181" s="63" t="str">
        <f t="shared" si="10"/>
        <v>IC.PA.021212</v>
      </c>
      <c r="K181" s="61" t="s">
        <v>2206</v>
      </c>
      <c r="L181" s="167" t="str">
        <f t="shared" si="11"/>
        <v>Other: specify</v>
      </c>
      <c r="M181" s="61" t="str">
        <f t="shared" si="12"/>
        <v>PI.IC.PA.021212.01</v>
      </c>
      <c r="N181" s="168"/>
      <c r="O181" s="168" t="str">
        <f t="shared" si="13"/>
        <v>PH.IC.PA.021212.01</v>
      </c>
      <c r="Q181" s="168" t="str">
        <f t="shared" si="14"/>
        <v>CL.IC.PA.021212.01</v>
      </c>
    </row>
    <row r="182" spans="1:47" s="167" customFormat="1" ht="15">
      <c r="A182" s="167" t="s">
        <v>6465</v>
      </c>
      <c r="C182" s="61" t="s">
        <v>1863</v>
      </c>
      <c r="E182" s="61" t="s">
        <v>153</v>
      </c>
      <c r="F182" s="167" t="s">
        <v>6374</v>
      </c>
      <c r="G182" s="167" t="s">
        <v>12882</v>
      </c>
      <c r="H182" s="62" t="s">
        <v>12828</v>
      </c>
      <c r="J182" s="63" t="str">
        <f t="shared" si="10"/>
        <v>IC.PA.021213</v>
      </c>
      <c r="K182" s="61" t="s">
        <v>12175</v>
      </c>
      <c r="L182" s="167" t="str">
        <f t="shared" si="11"/>
        <v>0mcg/hr</v>
      </c>
      <c r="M182" s="61" t="str">
        <f t="shared" si="12"/>
        <v>PI.IC.PA.021213.01</v>
      </c>
      <c r="N182" s="168"/>
      <c r="O182" s="168" t="str">
        <f t="shared" si="13"/>
        <v>PH.IC.PA.021213.01</v>
      </c>
      <c r="Q182" s="168" t="str">
        <f t="shared" si="14"/>
        <v>CL.IC.PA.021213.01</v>
      </c>
      <c r="X182" s="167" t="s">
        <v>88</v>
      </c>
      <c r="Y182" s="167">
        <v>1120</v>
      </c>
    </row>
    <row r="183" spans="1:47" s="167" customFormat="1" ht="15">
      <c r="A183" s="157" t="s">
        <v>6465</v>
      </c>
      <c r="B183" s="157"/>
      <c r="C183" s="158" t="s">
        <v>115</v>
      </c>
      <c r="D183" s="157"/>
      <c r="E183" s="158" t="s">
        <v>84</v>
      </c>
      <c r="F183" s="157" t="s">
        <v>6374</v>
      </c>
      <c r="G183" s="55" t="s">
        <v>14887</v>
      </c>
      <c r="H183" s="111" t="s">
        <v>12102</v>
      </c>
      <c r="I183" s="157"/>
      <c r="J183" s="112" t="str">
        <f t="shared" ref="J183" si="15">CONCATENATE("IC.PA.",C183,E183,H183)</f>
        <v>IC.PA.021214</v>
      </c>
      <c r="K183" s="158" t="s">
        <v>1</v>
      </c>
      <c r="L183" s="157" t="str">
        <f t="shared" ref="L183" si="16">G183</f>
        <v>Specify mcg/hr:</v>
      </c>
      <c r="M183" s="158" t="str">
        <f t="shared" ref="M183" si="17">CONCATENATE("PI.",J183,".",K183)</f>
        <v>PI.IC.PA.021214.01</v>
      </c>
      <c r="N183" s="159"/>
      <c r="O183" s="159" t="str">
        <f t="shared" ref="O183" si="18">CONCATENATE("PH.",J183,".",K183)</f>
        <v>PH.IC.PA.021214.01</v>
      </c>
      <c r="P183" s="157"/>
      <c r="Q183" s="159" t="str">
        <f t="shared" ref="Q183" si="19">CONCATENATE("CL.",J183,".",K183)</f>
        <v>CL.IC.PA.021214.01</v>
      </c>
      <c r="AT183" s="167" t="s">
        <v>12773</v>
      </c>
      <c r="AU183" s="167">
        <v>1761</v>
      </c>
    </row>
    <row r="184" spans="1:47" s="167" customFormat="1" ht="15">
      <c r="A184" s="167" t="s">
        <v>6465</v>
      </c>
      <c r="C184" s="61" t="s">
        <v>1863</v>
      </c>
      <c r="D184" s="167" t="s">
        <v>6232</v>
      </c>
      <c r="E184" s="61" t="s">
        <v>215</v>
      </c>
      <c r="F184" s="167" t="s">
        <v>6233</v>
      </c>
      <c r="G184" s="167" t="s">
        <v>6068</v>
      </c>
      <c r="H184" s="62" t="s">
        <v>11848</v>
      </c>
      <c r="I184" s="167" t="s">
        <v>6068</v>
      </c>
      <c r="J184" s="63" t="str">
        <f t="shared" si="10"/>
        <v>IC.PA.021301</v>
      </c>
      <c r="K184" s="61" t="s">
        <v>12175</v>
      </c>
      <c r="L184" s="167" t="str">
        <f t="shared" si="11"/>
        <v>25mcg</v>
      </c>
      <c r="M184" s="61" t="str">
        <f t="shared" si="12"/>
        <v>PI.IC.PA.021301.01</v>
      </c>
      <c r="N184" s="168"/>
      <c r="O184" s="168" t="str">
        <f t="shared" si="13"/>
        <v>PH.IC.PA.021301.01</v>
      </c>
      <c r="Q184" s="168" t="str">
        <f t="shared" si="14"/>
        <v>CL.IC.PA.021301.01</v>
      </c>
    </row>
    <row r="185" spans="1:47" s="167" customFormat="1" ht="15">
      <c r="A185" s="167" t="s">
        <v>6465</v>
      </c>
      <c r="C185" s="61" t="s">
        <v>1863</v>
      </c>
      <c r="E185" s="61" t="s">
        <v>215</v>
      </c>
      <c r="F185" s="167" t="s">
        <v>6233</v>
      </c>
      <c r="G185" s="167" t="s">
        <v>6069</v>
      </c>
      <c r="H185" s="62" t="s">
        <v>12030</v>
      </c>
      <c r="I185" s="167" t="s">
        <v>6069</v>
      </c>
      <c r="J185" s="63" t="str">
        <f t="shared" si="10"/>
        <v>IC.PA.021302</v>
      </c>
      <c r="K185" s="61" t="s">
        <v>12175</v>
      </c>
      <c r="L185" s="167" t="str">
        <f t="shared" si="11"/>
        <v>30mcg</v>
      </c>
      <c r="M185" s="61" t="str">
        <f t="shared" si="12"/>
        <v>PI.IC.PA.021302.01</v>
      </c>
      <c r="N185" s="168"/>
      <c r="O185" s="168" t="str">
        <f t="shared" si="13"/>
        <v>PH.IC.PA.021302.01</v>
      </c>
      <c r="Q185" s="168" t="str">
        <f t="shared" si="14"/>
        <v>CL.IC.PA.021302.01</v>
      </c>
    </row>
    <row r="186" spans="1:47" s="167" customFormat="1" ht="15">
      <c r="A186" s="167" t="s">
        <v>6465</v>
      </c>
      <c r="C186" s="61" t="s">
        <v>1863</v>
      </c>
      <c r="E186" s="61" t="s">
        <v>215</v>
      </c>
      <c r="F186" s="167" t="s">
        <v>6233</v>
      </c>
      <c r="G186" s="167" t="s">
        <v>6070</v>
      </c>
      <c r="H186" s="62" t="s">
        <v>12032</v>
      </c>
      <c r="I186" s="167" t="s">
        <v>6070</v>
      </c>
      <c r="J186" s="63" t="str">
        <f t="shared" si="10"/>
        <v>IC.PA.021303</v>
      </c>
      <c r="K186" s="61" t="s">
        <v>12175</v>
      </c>
      <c r="L186" s="167" t="str">
        <f t="shared" si="11"/>
        <v>35mcg</v>
      </c>
      <c r="M186" s="61" t="str">
        <f t="shared" si="12"/>
        <v>PI.IC.PA.021303.01</v>
      </c>
      <c r="N186" s="168"/>
      <c r="O186" s="168" t="str">
        <f t="shared" si="13"/>
        <v>PH.IC.PA.021303.01</v>
      </c>
      <c r="Q186" s="168" t="str">
        <f t="shared" si="14"/>
        <v>CL.IC.PA.021303.01</v>
      </c>
    </row>
    <row r="187" spans="1:47" s="167" customFormat="1" ht="15">
      <c r="A187" s="167" t="s">
        <v>6465</v>
      </c>
      <c r="C187" s="61" t="s">
        <v>1863</v>
      </c>
      <c r="E187" s="61" t="s">
        <v>215</v>
      </c>
      <c r="F187" s="167" t="s">
        <v>6233</v>
      </c>
      <c r="G187" s="167" t="s">
        <v>6595</v>
      </c>
      <c r="H187" s="62" t="s">
        <v>12028</v>
      </c>
      <c r="I187" s="167" t="s">
        <v>6595</v>
      </c>
      <c r="J187" s="63" t="str">
        <f t="shared" si="10"/>
        <v>IC.PA.021304</v>
      </c>
      <c r="K187" s="61" t="s">
        <v>12175</v>
      </c>
      <c r="L187" s="167" t="str">
        <f t="shared" si="11"/>
        <v>40mcg</v>
      </c>
      <c r="M187" s="61" t="str">
        <f t="shared" si="12"/>
        <v>PI.IC.PA.021304.01</v>
      </c>
      <c r="N187" s="168"/>
      <c r="O187" s="168" t="str">
        <f t="shared" si="13"/>
        <v>PH.IC.PA.021304.01</v>
      </c>
      <c r="Q187" s="168" t="str">
        <f t="shared" si="14"/>
        <v>CL.IC.PA.021304.01</v>
      </c>
    </row>
    <row r="188" spans="1:47" s="167" customFormat="1" ht="15">
      <c r="A188" s="167" t="s">
        <v>6465</v>
      </c>
      <c r="C188" s="61" t="s">
        <v>1863</v>
      </c>
      <c r="E188" s="61" t="s">
        <v>215</v>
      </c>
      <c r="F188" s="167" t="s">
        <v>6233</v>
      </c>
      <c r="G188" s="167" t="s">
        <v>6596</v>
      </c>
      <c r="H188" s="62" t="s">
        <v>12210</v>
      </c>
      <c r="I188" s="167" t="s">
        <v>6596</v>
      </c>
      <c r="J188" s="63" t="str">
        <f t="shared" si="10"/>
        <v>IC.PA.021305</v>
      </c>
      <c r="K188" s="61" t="s">
        <v>12175</v>
      </c>
      <c r="L188" s="167" t="str">
        <f t="shared" si="11"/>
        <v>45mcg</v>
      </c>
      <c r="M188" s="61" t="str">
        <f t="shared" si="12"/>
        <v>PI.IC.PA.021305.01</v>
      </c>
      <c r="N188" s="168"/>
      <c r="O188" s="168" t="str">
        <f t="shared" si="13"/>
        <v>PH.IC.PA.021305.01</v>
      </c>
      <c r="Q188" s="168" t="str">
        <f t="shared" si="14"/>
        <v>CL.IC.PA.021305.01</v>
      </c>
    </row>
    <row r="189" spans="1:47" s="167" customFormat="1" ht="15">
      <c r="A189" s="167" t="s">
        <v>6465</v>
      </c>
      <c r="C189" s="61" t="s">
        <v>1863</v>
      </c>
      <c r="E189" s="61" t="s">
        <v>215</v>
      </c>
      <c r="F189" s="167" t="s">
        <v>6233</v>
      </c>
      <c r="G189" s="167" t="s">
        <v>6430</v>
      </c>
      <c r="H189" s="62" t="s">
        <v>12212</v>
      </c>
      <c r="I189" s="167" t="s">
        <v>6430</v>
      </c>
      <c r="J189" s="63" t="str">
        <f t="shared" si="10"/>
        <v>IC.PA.021306</v>
      </c>
      <c r="K189" s="61" t="s">
        <v>12175</v>
      </c>
      <c r="L189" s="167" t="str">
        <f t="shared" si="11"/>
        <v>50mcg</v>
      </c>
      <c r="M189" s="61" t="str">
        <f t="shared" si="12"/>
        <v>PI.IC.PA.021306.01</v>
      </c>
      <c r="N189" s="168"/>
      <c r="O189" s="168" t="str">
        <f t="shared" si="13"/>
        <v>PH.IC.PA.021306.01</v>
      </c>
      <c r="Q189" s="168" t="str">
        <f t="shared" si="14"/>
        <v>CL.IC.PA.021306.01</v>
      </c>
    </row>
    <row r="190" spans="1:47" s="167" customFormat="1" ht="15">
      <c r="A190" s="167" t="s">
        <v>6465</v>
      </c>
      <c r="C190" s="61" t="s">
        <v>1863</v>
      </c>
      <c r="E190" s="61" t="s">
        <v>215</v>
      </c>
      <c r="F190" s="167" t="s">
        <v>6233</v>
      </c>
      <c r="G190" s="167" t="s">
        <v>10478</v>
      </c>
      <c r="H190" s="62" t="s">
        <v>12225</v>
      </c>
      <c r="I190" s="167" t="s">
        <v>6431</v>
      </c>
      <c r="J190" s="63" t="str">
        <f t="shared" si="10"/>
        <v>IC.PA.021307</v>
      </c>
      <c r="K190" s="61" t="s">
        <v>12175</v>
      </c>
      <c r="L190" s="167" t="str">
        <f t="shared" si="11"/>
        <v>Other: specify</v>
      </c>
      <c r="M190" s="61" t="str">
        <f t="shared" si="12"/>
        <v>PI.IC.PA.021307.01</v>
      </c>
      <c r="N190" s="168"/>
      <c r="O190" s="168" t="str">
        <f t="shared" si="13"/>
        <v>PH.IC.PA.021307.01</v>
      </c>
      <c r="Q190" s="168" t="str">
        <f t="shared" si="14"/>
        <v>CL.IC.PA.021307.01</v>
      </c>
    </row>
    <row r="191" spans="1:47" s="167" customFormat="1" ht="15">
      <c r="A191" s="157" t="s">
        <v>6465</v>
      </c>
      <c r="B191" s="157"/>
      <c r="C191" s="158" t="s">
        <v>115</v>
      </c>
      <c r="D191" s="157"/>
      <c r="E191" s="158" t="s">
        <v>215</v>
      </c>
      <c r="F191" s="157" t="s">
        <v>14747</v>
      </c>
      <c r="G191" s="55" t="s">
        <v>14887</v>
      </c>
      <c r="H191" s="111" t="s">
        <v>11638</v>
      </c>
      <c r="I191" s="157" t="s">
        <v>6431</v>
      </c>
      <c r="J191" s="112" t="str">
        <f t="shared" ref="J191" si="20">CONCATENATE("IC.PA.",C191,E191,H191)</f>
        <v>IC.PA.021308</v>
      </c>
      <c r="K191" s="158" t="s">
        <v>1</v>
      </c>
      <c r="L191" s="157" t="str">
        <f t="shared" ref="L191" si="21">G191</f>
        <v>Specify mcg/hr:</v>
      </c>
      <c r="M191" s="158" t="str">
        <f t="shared" ref="M191" si="22">CONCATENATE("PI.",J191,".",K191)</f>
        <v>PI.IC.PA.021308.01</v>
      </c>
      <c r="N191" s="159"/>
      <c r="O191" s="159" t="str">
        <f t="shared" ref="O191" si="23">CONCATENATE("PH.",J191,".",K191)</f>
        <v>PH.IC.PA.021308.01</v>
      </c>
      <c r="P191" s="157"/>
      <c r="Q191" s="159" t="str">
        <f t="shared" ref="Q191" si="24">CONCATENATE("CL.",J191,".",K191)</f>
        <v>CL.IC.PA.021308.01</v>
      </c>
      <c r="AJ191" s="167" t="s">
        <v>12773</v>
      </c>
      <c r="AK191" s="167">
        <v>1761</v>
      </c>
    </row>
    <row r="192" spans="1:47" s="167" customFormat="1" ht="15">
      <c r="A192" s="167" t="s">
        <v>6465</v>
      </c>
      <c r="C192" s="61" t="s">
        <v>1863</v>
      </c>
      <c r="D192" s="167" t="s">
        <v>6432</v>
      </c>
      <c r="E192" s="61" t="s">
        <v>4082</v>
      </c>
      <c r="F192" s="167" t="s">
        <v>6433</v>
      </c>
      <c r="G192" s="167" t="s">
        <v>6434</v>
      </c>
      <c r="H192" s="62" t="s">
        <v>11848</v>
      </c>
      <c r="I192" s="167" t="s">
        <v>6435</v>
      </c>
      <c r="J192" s="63" t="str">
        <f t="shared" si="10"/>
        <v>IC.PA.021401</v>
      </c>
      <c r="K192" s="61" t="s">
        <v>12175</v>
      </c>
      <c r="L192" s="167" t="str">
        <f t="shared" si="11"/>
        <v>1hr: specify</v>
      </c>
      <c r="M192" s="61" t="str">
        <f t="shared" si="12"/>
        <v>PI.IC.PA.021401.01</v>
      </c>
      <c r="N192" s="168"/>
      <c r="O192" s="168" t="str">
        <f t="shared" si="13"/>
        <v>PH.IC.PA.021401.01</v>
      </c>
      <c r="Q192" s="168" t="str">
        <f t="shared" si="14"/>
        <v>CL.IC.PA.021401.01</v>
      </c>
    </row>
    <row r="193" spans="1:33" s="167" customFormat="1" ht="15">
      <c r="A193" s="167" t="s">
        <v>6465</v>
      </c>
      <c r="C193" s="61" t="s">
        <v>1863</v>
      </c>
      <c r="E193" s="61" t="s">
        <v>4082</v>
      </c>
      <c r="F193" s="167" t="s">
        <v>6433</v>
      </c>
      <c r="G193" s="167" t="s">
        <v>6600</v>
      </c>
      <c r="H193" s="62" t="s">
        <v>12030</v>
      </c>
      <c r="I193" s="167" t="s">
        <v>6601</v>
      </c>
      <c r="J193" s="63" t="str">
        <f t="shared" si="10"/>
        <v>IC.PA.021402</v>
      </c>
      <c r="K193" s="61" t="s">
        <v>12175</v>
      </c>
      <c r="L193" s="167" t="str">
        <f t="shared" si="11"/>
        <v>4hr: specify</v>
      </c>
      <c r="M193" s="61" t="str">
        <f t="shared" si="12"/>
        <v>PI.IC.PA.021402.01</v>
      </c>
      <c r="N193" s="168"/>
      <c r="O193" s="168" t="str">
        <f t="shared" si="13"/>
        <v>PH.IC.PA.021402.01</v>
      </c>
      <c r="Q193" s="168" t="str">
        <f t="shared" si="14"/>
        <v>CL.IC.PA.021402.01</v>
      </c>
    </row>
    <row r="194" spans="1:33" s="167" customFormat="1" ht="15">
      <c r="A194" s="167" t="s">
        <v>6465</v>
      </c>
      <c r="C194" s="61" t="s">
        <v>1863</v>
      </c>
      <c r="E194" s="61" t="s">
        <v>4082</v>
      </c>
      <c r="F194" s="167" t="s">
        <v>6433</v>
      </c>
      <c r="G194" s="167" t="s">
        <v>10478</v>
      </c>
      <c r="H194" s="62" t="s">
        <v>12032</v>
      </c>
      <c r="I194" s="167" t="s">
        <v>6775</v>
      </c>
      <c r="J194" s="63" t="str">
        <f t="shared" si="10"/>
        <v>IC.PA.021403</v>
      </c>
      <c r="K194" s="61" t="s">
        <v>12175</v>
      </c>
      <c r="L194" s="167" t="str">
        <f t="shared" si="11"/>
        <v>Other: specify</v>
      </c>
      <c r="M194" s="61" t="str">
        <f t="shared" si="12"/>
        <v>PI.IC.PA.021403.01</v>
      </c>
      <c r="N194" s="168"/>
      <c r="O194" s="168" t="str">
        <f t="shared" si="13"/>
        <v>PH.IC.PA.021403.01</v>
      </c>
      <c r="Q194" s="168" t="str">
        <f t="shared" si="14"/>
        <v>CL.IC.PA.021403.01</v>
      </c>
    </row>
    <row r="195" spans="1:33" s="167" customFormat="1" ht="15">
      <c r="A195" s="167" t="s">
        <v>6465</v>
      </c>
      <c r="C195" s="61" t="s">
        <v>1863</v>
      </c>
      <c r="E195" s="61" t="s">
        <v>4082</v>
      </c>
      <c r="F195" s="167" t="s">
        <v>6433</v>
      </c>
      <c r="G195" s="167" t="s">
        <v>13692</v>
      </c>
      <c r="H195" s="62" t="s">
        <v>12028</v>
      </c>
      <c r="I195" s="167" t="s">
        <v>6275</v>
      </c>
      <c r="J195" s="63" t="str">
        <f t="shared" si="10"/>
        <v>IC.PA.021404</v>
      </c>
      <c r="K195" s="61" t="s">
        <v>12175</v>
      </c>
      <c r="L195" s="167" t="str">
        <f t="shared" si="11"/>
        <v>2hr: specify</v>
      </c>
      <c r="M195" s="61" t="str">
        <f t="shared" si="12"/>
        <v>PI.IC.PA.021404.01</v>
      </c>
      <c r="N195" s="168"/>
      <c r="O195" s="168" t="str">
        <f t="shared" si="13"/>
        <v>PH.IC.PA.021404.01</v>
      </c>
      <c r="Q195" s="168" t="str">
        <f t="shared" si="14"/>
        <v>CL.IC.PA.021404.01</v>
      </c>
      <c r="AF195" s="167" t="s">
        <v>12773</v>
      </c>
      <c r="AG195" s="167">
        <v>1383</v>
      </c>
    </row>
    <row r="196" spans="1:33" s="167" customFormat="1" ht="15">
      <c r="A196" s="167" t="s">
        <v>6465</v>
      </c>
      <c r="C196" s="61" t="s">
        <v>1863</v>
      </c>
      <c r="D196" s="167" t="s">
        <v>6604</v>
      </c>
      <c r="E196" s="61" t="s">
        <v>594</v>
      </c>
      <c r="F196" s="167" t="s">
        <v>6605</v>
      </c>
      <c r="G196" s="167" t="s">
        <v>6068</v>
      </c>
      <c r="H196" s="62" t="s">
        <v>11848</v>
      </c>
      <c r="I196" s="167" t="s">
        <v>6068</v>
      </c>
      <c r="J196" s="63" t="str">
        <f t="shared" si="10"/>
        <v>IC.PA.021501</v>
      </c>
      <c r="K196" s="61" t="s">
        <v>12175</v>
      </c>
      <c r="L196" s="167" t="str">
        <f t="shared" si="11"/>
        <v>25mcg</v>
      </c>
      <c r="M196" s="61" t="str">
        <f t="shared" si="12"/>
        <v>PI.IC.PA.021501.01</v>
      </c>
      <c r="N196" s="168"/>
      <c r="O196" s="168" t="str">
        <f t="shared" si="13"/>
        <v>PH.IC.PA.021501.01</v>
      </c>
      <c r="Q196" s="168" t="str">
        <f t="shared" si="14"/>
        <v>CL.IC.PA.021501.01</v>
      </c>
    </row>
    <row r="197" spans="1:33" s="167" customFormat="1" ht="15">
      <c r="A197" s="167" t="s">
        <v>6465</v>
      </c>
      <c r="C197" s="61" t="s">
        <v>1863</v>
      </c>
      <c r="E197" s="61" t="s">
        <v>594</v>
      </c>
      <c r="F197" s="167" t="s">
        <v>6605</v>
      </c>
      <c r="G197" s="167" t="s">
        <v>6069</v>
      </c>
      <c r="H197" s="62" t="s">
        <v>12030</v>
      </c>
      <c r="I197" s="167" t="s">
        <v>6069</v>
      </c>
      <c r="J197" s="63" t="str">
        <f t="shared" si="10"/>
        <v>IC.PA.021502</v>
      </c>
      <c r="K197" s="61" t="s">
        <v>12175</v>
      </c>
      <c r="L197" s="167" t="str">
        <f t="shared" si="11"/>
        <v>30mcg</v>
      </c>
      <c r="M197" s="61" t="str">
        <f t="shared" si="12"/>
        <v>PI.IC.PA.021502.01</v>
      </c>
      <c r="N197" s="168"/>
      <c r="O197" s="168" t="str">
        <f t="shared" si="13"/>
        <v>PH.IC.PA.021502.01</v>
      </c>
      <c r="Q197" s="168" t="str">
        <f t="shared" si="14"/>
        <v>CL.IC.PA.021502.01</v>
      </c>
    </row>
    <row r="198" spans="1:33" s="167" customFormat="1" ht="15">
      <c r="A198" s="167" t="s">
        <v>6465</v>
      </c>
      <c r="C198" s="61" t="s">
        <v>1863</v>
      </c>
      <c r="E198" s="61" t="s">
        <v>594</v>
      </c>
      <c r="F198" s="167" t="s">
        <v>6605</v>
      </c>
      <c r="G198" s="167" t="s">
        <v>6070</v>
      </c>
      <c r="H198" s="62" t="s">
        <v>12032</v>
      </c>
      <c r="I198" s="167" t="s">
        <v>6070</v>
      </c>
      <c r="J198" s="63" t="str">
        <f t="shared" si="10"/>
        <v>IC.PA.021503</v>
      </c>
      <c r="K198" s="61" t="s">
        <v>12175</v>
      </c>
      <c r="L198" s="167" t="str">
        <f t="shared" si="11"/>
        <v>35mcg</v>
      </c>
      <c r="M198" s="61" t="str">
        <f t="shared" si="12"/>
        <v>PI.IC.PA.021503.01</v>
      </c>
      <c r="N198" s="168"/>
      <c r="O198" s="168" t="str">
        <f t="shared" si="13"/>
        <v>PH.IC.PA.021503.01</v>
      </c>
      <c r="Q198" s="168" t="str">
        <f t="shared" si="14"/>
        <v>CL.IC.PA.021503.01</v>
      </c>
    </row>
    <row r="199" spans="1:33" s="167" customFormat="1" ht="15">
      <c r="A199" s="167" t="s">
        <v>6465</v>
      </c>
      <c r="C199" s="61" t="s">
        <v>1863</v>
      </c>
      <c r="E199" s="61" t="s">
        <v>594</v>
      </c>
      <c r="F199" s="167" t="s">
        <v>6605</v>
      </c>
      <c r="G199" s="167" t="s">
        <v>6595</v>
      </c>
      <c r="H199" s="62" t="s">
        <v>12028</v>
      </c>
      <c r="I199" s="167" t="s">
        <v>6595</v>
      </c>
      <c r="J199" s="63" t="str">
        <f t="shared" si="10"/>
        <v>IC.PA.021504</v>
      </c>
      <c r="K199" s="61" t="s">
        <v>12175</v>
      </c>
      <c r="L199" s="167" t="str">
        <f t="shared" si="11"/>
        <v>40mcg</v>
      </c>
      <c r="M199" s="61" t="str">
        <f t="shared" si="12"/>
        <v>PI.IC.PA.021504.01</v>
      </c>
      <c r="N199" s="168"/>
      <c r="O199" s="168" t="str">
        <f t="shared" si="13"/>
        <v>PH.IC.PA.021504.01</v>
      </c>
      <c r="Q199" s="168" t="str">
        <f t="shared" si="14"/>
        <v>CL.IC.PA.021504.01</v>
      </c>
    </row>
    <row r="200" spans="1:33" s="167" customFormat="1" ht="15">
      <c r="A200" s="167" t="s">
        <v>6465</v>
      </c>
      <c r="C200" s="61" t="s">
        <v>1863</v>
      </c>
      <c r="E200" s="61" t="s">
        <v>594</v>
      </c>
      <c r="F200" s="167" t="s">
        <v>6605</v>
      </c>
      <c r="G200" s="167" t="s">
        <v>6596</v>
      </c>
      <c r="H200" s="62" t="s">
        <v>12210</v>
      </c>
      <c r="I200" s="167" t="s">
        <v>6596</v>
      </c>
      <c r="J200" s="63" t="str">
        <f t="shared" si="10"/>
        <v>IC.PA.021505</v>
      </c>
      <c r="K200" s="61" t="s">
        <v>12175</v>
      </c>
      <c r="L200" s="167" t="str">
        <f t="shared" si="11"/>
        <v>45mcg</v>
      </c>
      <c r="M200" s="61" t="str">
        <f t="shared" si="12"/>
        <v>PI.IC.PA.021505.01</v>
      </c>
      <c r="N200" s="168"/>
      <c r="O200" s="168" t="str">
        <f t="shared" si="13"/>
        <v>PH.IC.PA.021505.01</v>
      </c>
      <c r="Q200" s="168" t="str">
        <f t="shared" si="14"/>
        <v>CL.IC.PA.021505.01</v>
      </c>
    </row>
    <row r="201" spans="1:33" s="167" customFormat="1" ht="15">
      <c r="A201" s="167" t="s">
        <v>6465</v>
      </c>
      <c r="C201" s="61" t="s">
        <v>1863</v>
      </c>
      <c r="E201" s="61" t="s">
        <v>594</v>
      </c>
      <c r="F201" s="167" t="s">
        <v>6605</v>
      </c>
      <c r="G201" s="167" t="s">
        <v>6430</v>
      </c>
      <c r="H201" s="62" t="s">
        <v>12212</v>
      </c>
      <c r="I201" s="167" t="s">
        <v>6430</v>
      </c>
      <c r="J201" s="63" t="str">
        <f t="shared" si="10"/>
        <v>IC.PA.021506</v>
      </c>
      <c r="K201" s="61" t="s">
        <v>12175</v>
      </c>
      <c r="L201" s="167" t="str">
        <f t="shared" si="11"/>
        <v>50mcg</v>
      </c>
      <c r="M201" s="61" t="str">
        <f t="shared" si="12"/>
        <v>PI.IC.PA.021506.01</v>
      </c>
      <c r="N201" s="168"/>
      <c r="O201" s="168" t="str">
        <f t="shared" si="13"/>
        <v>PH.IC.PA.021506.01</v>
      </c>
      <c r="Q201" s="168" t="str">
        <f t="shared" si="14"/>
        <v>CL.IC.PA.021506.01</v>
      </c>
    </row>
    <row r="202" spans="1:33" s="167" customFormat="1" ht="15">
      <c r="A202" s="167" t="s">
        <v>6465</v>
      </c>
      <c r="C202" s="61" t="s">
        <v>1863</v>
      </c>
      <c r="E202" s="61" t="s">
        <v>594</v>
      </c>
      <c r="F202" s="167" t="s">
        <v>6605</v>
      </c>
      <c r="G202" s="167" t="s">
        <v>10478</v>
      </c>
      <c r="H202" s="62" t="s">
        <v>12225</v>
      </c>
      <c r="I202" s="167" t="s">
        <v>6431</v>
      </c>
      <c r="J202" s="63" t="str">
        <f t="shared" si="10"/>
        <v>IC.PA.021507</v>
      </c>
      <c r="K202" s="61" t="s">
        <v>2206</v>
      </c>
      <c r="L202" s="167" t="str">
        <f t="shared" si="11"/>
        <v>Other: specify</v>
      </c>
      <c r="M202" s="61" t="str">
        <f t="shared" si="12"/>
        <v>PI.IC.PA.021507.01</v>
      </c>
      <c r="N202" s="168"/>
      <c r="O202" s="168" t="str">
        <f t="shared" si="13"/>
        <v>PH.IC.PA.021507.01</v>
      </c>
      <c r="Q202" s="168" t="str">
        <f t="shared" si="14"/>
        <v>CL.IC.PA.021507.01</v>
      </c>
    </row>
    <row r="203" spans="1:33" s="167" customFormat="1" ht="15">
      <c r="A203" s="167" t="s">
        <v>6465</v>
      </c>
      <c r="C203" s="61" t="s">
        <v>1863</v>
      </c>
      <c r="E203" s="61" t="s">
        <v>594</v>
      </c>
      <c r="F203" s="167" t="s">
        <v>6605</v>
      </c>
      <c r="G203" s="167" t="s">
        <v>12881</v>
      </c>
      <c r="H203" s="62" t="s">
        <v>12729</v>
      </c>
      <c r="J203" s="63" t="str">
        <f t="shared" ref="J203:J273" si="25">CONCATENATE("IC.PA.",C203,E203,H203)</f>
        <v>IC.PA.021508</v>
      </c>
      <c r="K203" s="61" t="s">
        <v>12175</v>
      </c>
      <c r="L203" s="167" t="str">
        <f t="shared" ref="L203:L273" si="26">G203</f>
        <v>0mcg</v>
      </c>
      <c r="M203" s="61" t="str">
        <f t="shared" ref="M203:M273" si="27">CONCATENATE("PI.",J203,".",K203)</f>
        <v>PI.IC.PA.021508.01</v>
      </c>
      <c r="N203" s="168"/>
      <c r="O203" s="168" t="str">
        <f t="shared" ref="O203:O273" si="28">CONCATENATE("PH.",J203,".",K203)</f>
        <v>PH.IC.PA.021508.01</v>
      </c>
      <c r="Q203" s="168" t="str">
        <f t="shared" ref="Q203:Q273" si="29">CONCATENATE("CL.",J203,".",K203)</f>
        <v>CL.IC.PA.021508.01</v>
      </c>
      <c r="X203" s="167" t="s">
        <v>2352</v>
      </c>
      <c r="Y203" s="167">
        <v>1120</v>
      </c>
    </row>
    <row r="204" spans="1:33" s="167" customFormat="1" ht="15">
      <c r="A204" s="167" t="s">
        <v>6465</v>
      </c>
      <c r="C204" s="61" t="s">
        <v>1863</v>
      </c>
      <c r="D204" s="167" t="s">
        <v>6606</v>
      </c>
      <c r="E204" s="61" t="s">
        <v>7863</v>
      </c>
      <c r="F204" s="167" t="s">
        <v>6607</v>
      </c>
      <c r="G204" s="167" t="s">
        <v>6608</v>
      </c>
      <c r="H204" s="62" t="s">
        <v>11848</v>
      </c>
      <c r="I204" s="167" t="s">
        <v>6609</v>
      </c>
      <c r="J204" s="63" t="str">
        <f t="shared" si="25"/>
        <v>IC.PA.021601</v>
      </c>
      <c r="K204" s="61" t="s">
        <v>12175</v>
      </c>
      <c r="L204" s="167" t="str">
        <f t="shared" si="26"/>
        <v>Every 5 minutes</v>
      </c>
      <c r="M204" s="61" t="str">
        <f t="shared" si="27"/>
        <v>PI.IC.PA.021601.01</v>
      </c>
      <c r="N204" s="168"/>
      <c r="O204" s="168" t="str">
        <f t="shared" si="28"/>
        <v>PH.IC.PA.021601.01</v>
      </c>
      <c r="Q204" s="168" t="str">
        <f t="shared" si="29"/>
        <v>CL.IC.PA.021601.01</v>
      </c>
    </row>
    <row r="205" spans="1:33" s="167" customFormat="1" ht="15">
      <c r="A205" s="167" t="s">
        <v>6465</v>
      </c>
      <c r="C205" s="61" t="s">
        <v>1863</v>
      </c>
      <c r="E205" s="61" t="s">
        <v>7863</v>
      </c>
      <c r="F205" s="167" t="s">
        <v>6607</v>
      </c>
      <c r="G205" s="167" t="s">
        <v>6610</v>
      </c>
      <c r="H205" s="62" t="s">
        <v>12030</v>
      </c>
      <c r="I205" s="167" t="s">
        <v>6611</v>
      </c>
      <c r="J205" s="63" t="str">
        <f t="shared" si="25"/>
        <v>IC.PA.021602</v>
      </c>
      <c r="K205" s="61" t="s">
        <v>12175</v>
      </c>
      <c r="L205" s="167" t="str">
        <f t="shared" si="26"/>
        <v>Every 6 minutes</v>
      </c>
      <c r="M205" s="61" t="str">
        <f t="shared" si="27"/>
        <v>PI.IC.PA.021602.01</v>
      </c>
      <c r="N205" s="168"/>
      <c r="O205" s="168" t="str">
        <f t="shared" si="28"/>
        <v>PH.IC.PA.021602.01</v>
      </c>
      <c r="Q205" s="168" t="str">
        <f t="shared" si="29"/>
        <v>CL.IC.PA.021602.01</v>
      </c>
    </row>
    <row r="206" spans="1:33" s="167" customFormat="1" ht="15">
      <c r="A206" s="167" t="s">
        <v>6465</v>
      </c>
      <c r="C206" s="61" t="s">
        <v>1863</v>
      </c>
      <c r="E206" s="61" t="s">
        <v>7863</v>
      </c>
      <c r="F206" s="167" t="s">
        <v>6607</v>
      </c>
      <c r="G206" s="167" t="s">
        <v>6612</v>
      </c>
      <c r="H206" s="62" t="s">
        <v>12032</v>
      </c>
      <c r="I206" s="167" t="s">
        <v>6785</v>
      </c>
      <c r="J206" s="63" t="str">
        <f t="shared" si="25"/>
        <v>IC.PA.021603</v>
      </c>
      <c r="K206" s="61" t="s">
        <v>12175</v>
      </c>
      <c r="L206" s="167" t="str">
        <f t="shared" si="26"/>
        <v>Every 8 minutes</v>
      </c>
      <c r="M206" s="61" t="str">
        <f t="shared" si="27"/>
        <v>PI.IC.PA.021603.01</v>
      </c>
      <c r="N206" s="168"/>
      <c r="O206" s="168" t="str">
        <f t="shared" si="28"/>
        <v>PH.IC.PA.021603.01</v>
      </c>
      <c r="Q206" s="168" t="str">
        <f t="shared" si="29"/>
        <v>CL.IC.PA.021603.01</v>
      </c>
    </row>
    <row r="207" spans="1:33" s="167" customFormat="1" ht="15">
      <c r="A207" s="167" t="s">
        <v>6465</v>
      </c>
      <c r="C207" s="61" t="s">
        <v>1863</v>
      </c>
      <c r="E207" s="61" t="s">
        <v>7863</v>
      </c>
      <c r="F207" s="167" t="s">
        <v>6607</v>
      </c>
      <c r="G207" s="167" t="s">
        <v>6974</v>
      </c>
      <c r="H207" s="62" t="s">
        <v>12028</v>
      </c>
      <c r="I207" s="167" t="s">
        <v>6975</v>
      </c>
      <c r="J207" s="63" t="str">
        <f t="shared" si="25"/>
        <v>IC.PA.021604</v>
      </c>
      <c r="K207" s="61" t="s">
        <v>12175</v>
      </c>
      <c r="L207" s="167" t="str">
        <f t="shared" si="26"/>
        <v>Every 10 minutes</v>
      </c>
      <c r="M207" s="61" t="str">
        <f t="shared" si="27"/>
        <v>PI.IC.PA.021604.01</v>
      </c>
      <c r="N207" s="168"/>
      <c r="O207" s="168" t="str">
        <f t="shared" si="28"/>
        <v>PH.IC.PA.021604.01</v>
      </c>
      <c r="Q207" s="168" t="str">
        <f t="shared" si="29"/>
        <v>CL.IC.PA.021604.01</v>
      </c>
    </row>
    <row r="208" spans="1:33" s="167" customFormat="1" ht="15">
      <c r="A208" s="167" t="s">
        <v>6465</v>
      </c>
      <c r="C208" s="61" t="s">
        <v>1863</v>
      </c>
      <c r="E208" s="61" t="s">
        <v>7863</v>
      </c>
      <c r="F208" s="167" t="s">
        <v>6607</v>
      </c>
      <c r="G208" s="167" t="s">
        <v>6976</v>
      </c>
      <c r="H208" s="62" t="s">
        <v>12210</v>
      </c>
      <c r="I208" s="167" t="s">
        <v>6977</v>
      </c>
      <c r="J208" s="63" t="str">
        <f t="shared" si="25"/>
        <v>IC.PA.021605</v>
      </c>
      <c r="K208" s="61" t="s">
        <v>12175</v>
      </c>
      <c r="L208" s="167" t="str">
        <f t="shared" si="26"/>
        <v>Every 12 minutes</v>
      </c>
      <c r="M208" s="61" t="str">
        <f t="shared" si="27"/>
        <v>PI.IC.PA.021605.01</v>
      </c>
      <c r="N208" s="168"/>
      <c r="O208" s="168" t="str">
        <f t="shared" si="28"/>
        <v>PH.IC.PA.021605.01</v>
      </c>
      <c r="Q208" s="168" t="str">
        <f t="shared" si="29"/>
        <v>CL.IC.PA.021605.01</v>
      </c>
    </row>
    <row r="209" spans="1:47" s="167" customFormat="1" ht="15">
      <c r="A209" s="167" t="s">
        <v>6465</v>
      </c>
      <c r="C209" s="61" t="s">
        <v>1863</v>
      </c>
      <c r="E209" s="61" t="s">
        <v>7863</v>
      </c>
      <c r="F209" s="167" t="s">
        <v>6607</v>
      </c>
      <c r="G209" s="167" t="s">
        <v>7155</v>
      </c>
      <c r="H209" s="62" t="s">
        <v>12212</v>
      </c>
      <c r="I209" s="167" t="s">
        <v>7156</v>
      </c>
      <c r="J209" s="63" t="str">
        <f t="shared" si="25"/>
        <v>IC.PA.021606</v>
      </c>
      <c r="K209" s="61" t="s">
        <v>12175</v>
      </c>
      <c r="L209" s="167" t="str">
        <f t="shared" si="26"/>
        <v>Every 15 minutes</v>
      </c>
      <c r="M209" s="61" t="str">
        <f t="shared" si="27"/>
        <v>PI.IC.PA.021606.01</v>
      </c>
      <c r="N209" s="168"/>
      <c r="O209" s="168" t="str">
        <f t="shared" si="28"/>
        <v>PH.IC.PA.021606.01</v>
      </c>
      <c r="Q209" s="168" t="str">
        <f t="shared" si="29"/>
        <v>CL.IC.PA.021606.01</v>
      </c>
    </row>
    <row r="210" spans="1:47" s="167" customFormat="1" ht="15">
      <c r="A210" s="167" t="s">
        <v>6465</v>
      </c>
      <c r="C210" s="61" t="s">
        <v>1863</v>
      </c>
      <c r="E210" s="61" t="s">
        <v>7863</v>
      </c>
      <c r="F210" s="167" t="s">
        <v>12884</v>
      </c>
      <c r="G210" s="167" t="s">
        <v>10478</v>
      </c>
      <c r="H210" s="62" t="s">
        <v>12225</v>
      </c>
      <c r="I210" s="167" t="s">
        <v>6539</v>
      </c>
      <c r="J210" s="63" t="str">
        <f t="shared" si="25"/>
        <v>IC.PA.021607</v>
      </c>
      <c r="K210" s="61" t="s">
        <v>12175</v>
      </c>
      <c r="L210" s="167" t="str">
        <f t="shared" si="26"/>
        <v>Other: specify</v>
      </c>
      <c r="M210" s="61" t="str">
        <f t="shared" si="27"/>
        <v>PI.IC.PA.021607.01</v>
      </c>
      <c r="N210" s="168"/>
      <c r="O210" s="168" t="str">
        <f t="shared" si="28"/>
        <v>PH.IC.PA.021607.01</v>
      </c>
      <c r="Q210" s="168" t="str">
        <f t="shared" si="29"/>
        <v>CL.IC.PA.021607.01</v>
      </c>
    </row>
    <row r="211" spans="1:47" s="167" customFormat="1" ht="15">
      <c r="A211" s="167" t="s">
        <v>6465</v>
      </c>
      <c r="C211" s="61" t="s">
        <v>1863</v>
      </c>
      <c r="D211" s="167" t="s">
        <v>6530</v>
      </c>
      <c r="E211" s="61" t="s">
        <v>12894</v>
      </c>
      <c r="F211" s="167" t="s">
        <v>12996</v>
      </c>
      <c r="G211" s="167" t="s">
        <v>6370</v>
      </c>
      <c r="H211" s="62" t="s">
        <v>12724</v>
      </c>
      <c r="I211" s="167" t="s">
        <v>6371</v>
      </c>
      <c r="J211" s="63" t="str">
        <f t="shared" si="25"/>
        <v>IC.PA.021701</v>
      </c>
      <c r="K211" s="61" t="s">
        <v>2311</v>
      </c>
      <c r="L211" s="167" t="str">
        <f t="shared" si="26"/>
        <v>ML remaining specify</v>
      </c>
      <c r="M211" s="61" t="str">
        <f t="shared" si="27"/>
        <v>PI.IC.PA.021701.01</v>
      </c>
      <c r="N211" s="168"/>
      <c r="O211" s="168" t="str">
        <f t="shared" si="28"/>
        <v>PH.IC.PA.021701.01</v>
      </c>
      <c r="Q211" s="168" t="str">
        <f t="shared" si="29"/>
        <v>CL.IC.PA.021701.01</v>
      </c>
      <c r="X211" s="167" t="s">
        <v>12837</v>
      </c>
      <c r="Y211" s="167">
        <v>1120</v>
      </c>
    </row>
    <row r="212" spans="1:47" s="167" customFormat="1" ht="15">
      <c r="A212" s="167" t="s">
        <v>6465</v>
      </c>
      <c r="B212" s="167" t="s">
        <v>12452</v>
      </c>
      <c r="C212" s="61" t="s">
        <v>1863</v>
      </c>
      <c r="D212" s="167" t="s">
        <v>6204</v>
      </c>
      <c r="E212" s="61" t="s">
        <v>12895</v>
      </c>
      <c r="F212" s="167" t="s">
        <v>12889</v>
      </c>
      <c r="G212" s="167" t="s">
        <v>12838</v>
      </c>
      <c r="H212" s="62" t="s">
        <v>12724</v>
      </c>
      <c r="J212" s="63" t="str">
        <f t="shared" si="25"/>
        <v>IC.PA.021801</v>
      </c>
      <c r="K212" s="61" t="s">
        <v>2206</v>
      </c>
      <c r="L212" s="167" t="str">
        <f t="shared" si="26"/>
        <v>Number of attempts over 4hr</v>
      </c>
      <c r="M212" s="61" t="str">
        <f t="shared" si="27"/>
        <v>PI.IC.PA.021801.01</v>
      </c>
      <c r="N212" s="168"/>
      <c r="O212" s="168" t="str">
        <f t="shared" si="28"/>
        <v>PH.IC.PA.021801.01</v>
      </c>
      <c r="Q212" s="168" t="str">
        <f t="shared" si="29"/>
        <v>CL.IC.PA.021801.01</v>
      </c>
      <c r="X212" s="167" t="s">
        <v>2352</v>
      </c>
      <c r="Y212" s="167">
        <v>1120</v>
      </c>
    </row>
    <row r="213" spans="1:47" s="167" customFormat="1" ht="15">
      <c r="A213" s="167" t="s">
        <v>6465</v>
      </c>
      <c r="C213" s="61" t="s">
        <v>115</v>
      </c>
      <c r="D213" s="167" t="s">
        <v>6442</v>
      </c>
      <c r="E213" s="61" t="s">
        <v>69</v>
      </c>
      <c r="F213" s="167" t="s">
        <v>12893</v>
      </c>
      <c r="G213" s="167" t="s">
        <v>12942</v>
      </c>
      <c r="H213" s="62" t="s">
        <v>11848</v>
      </c>
      <c r="J213" s="63" t="str">
        <f t="shared" ref="J213" si="30">CONCATENATE("IC.PA.",C213,E213,H213)</f>
        <v>IC.PA.021901</v>
      </c>
      <c r="K213" s="61" t="s">
        <v>3</v>
      </c>
      <c r="L213" s="167" t="str">
        <f t="shared" ref="L213" si="31">G213</f>
        <v>Number of doses over 4hr</v>
      </c>
      <c r="M213" s="61" t="str">
        <f t="shared" ref="M213" si="32">CONCATENATE("PI.",J213,".",K213)</f>
        <v>PI.IC.PA.021901.01</v>
      </c>
      <c r="N213" s="168"/>
      <c r="O213" s="168" t="str">
        <f t="shared" ref="O213" si="33">CONCATENATE("PH.",J213,".",K213)</f>
        <v>PH.IC.PA.021901.01</v>
      </c>
      <c r="Q213" s="168" t="str">
        <f t="shared" ref="Q213" si="34">CONCATENATE("CL.",J213,".",K213)</f>
        <v>CL.IC.PA.021901.01</v>
      </c>
      <c r="X213" s="167" t="s">
        <v>73</v>
      </c>
      <c r="Y213" s="167">
        <v>1120</v>
      </c>
    </row>
    <row r="214" spans="1:47" s="167" customFormat="1" ht="15">
      <c r="A214" s="157" t="s">
        <v>6465</v>
      </c>
      <c r="B214" s="157"/>
      <c r="C214" s="158" t="s">
        <v>1863</v>
      </c>
      <c r="D214" s="157"/>
      <c r="E214" s="158" t="s">
        <v>12892</v>
      </c>
      <c r="F214" s="157" t="s">
        <v>14748</v>
      </c>
      <c r="G214" s="55" t="s">
        <v>14888</v>
      </c>
      <c r="H214" s="62" t="s">
        <v>12030</v>
      </c>
      <c r="J214" s="63" t="str">
        <f t="shared" si="25"/>
        <v>IC.PA.021902</v>
      </c>
      <c r="K214" s="61" t="s">
        <v>2206</v>
      </c>
      <c r="L214" s="167" t="str">
        <f t="shared" si="26"/>
        <v>Specify mcg of doses over 4hr:</v>
      </c>
      <c r="M214" s="61" t="str">
        <f t="shared" si="27"/>
        <v>PI.IC.PA.021902.01</v>
      </c>
      <c r="N214" s="168"/>
      <c r="O214" s="168" t="str">
        <f t="shared" si="28"/>
        <v>PH.IC.PA.021902.01</v>
      </c>
      <c r="Q214" s="168" t="str">
        <f t="shared" si="29"/>
        <v>CL.IC.PA.021902.01</v>
      </c>
      <c r="Y214" s="167">
        <v>1120</v>
      </c>
      <c r="AJ214" s="2"/>
      <c r="AK214" s="2"/>
      <c r="AT214" s="167" t="s">
        <v>12773</v>
      </c>
      <c r="AU214" s="167">
        <v>1761</v>
      </c>
    </row>
    <row r="215" spans="1:47" s="88" customFormat="1" ht="15">
      <c r="A215" s="83" t="s">
        <v>6465</v>
      </c>
      <c r="B215" s="167"/>
      <c r="C215" s="81" t="s">
        <v>12030</v>
      </c>
      <c r="D215" s="83" t="s">
        <v>12720</v>
      </c>
      <c r="E215" s="81" t="s">
        <v>12873</v>
      </c>
      <c r="F215" s="83" t="s">
        <v>12721</v>
      </c>
      <c r="G215" s="83" t="s">
        <v>12157</v>
      </c>
      <c r="H215" s="81" t="s">
        <v>11848</v>
      </c>
      <c r="I215" s="83" t="s">
        <v>12157</v>
      </c>
      <c r="J215" s="63" t="str">
        <f t="shared" si="25"/>
        <v>IC.PA.022001</v>
      </c>
      <c r="K215" s="61" t="s">
        <v>2206</v>
      </c>
      <c r="L215" s="167" t="str">
        <f t="shared" si="26"/>
        <v>None</v>
      </c>
      <c r="M215" s="61" t="str">
        <f t="shared" si="27"/>
        <v>PI.IC.PA.022001.01</v>
      </c>
      <c r="N215" s="168"/>
      <c r="O215" s="168" t="str">
        <f t="shared" si="28"/>
        <v>PH.IC.PA.022001.01</v>
      </c>
      <c r="P215" s="167"/>
      <c r="Q215" s="168" t="str">
        <f t="shared" si="29"/>
        <v>CL.IC.PA.022001.01</v>
      </c>
      <c r="X215" s="88" t="s">
        <v>2352</v>
      </c>
      <c r="Y215" s="88">
        <v>1121</v>
      </c>
    </row>
    <row r="216" spans="1:47" s="88" customFormat="1" ht="15">
      <c r="A216" s="83" t="s">
        <v>6465</v>
      </c>
      <c r="B216" s="167"/>
      <c r="C216" s="81" t="s">
        <v>12030</v>
      </c>
      <c r="D216" s="83"/>
      <c r="E216" s="81" t="s">
        <v>12873</v>
      </c>
      <c r="F216" s="83" t="s">
        <v>12721</v>
      </c>
      <c r="G216" s="83" t="s">
        <v>10592</v>
      </c>
      <c r="H216" s="81" t="s">
        <v>12030</v>
      </c>
      <c r="I216" s="83" t="s">
        <v>10592</v>
      </c>
      <c r="J216" s="63" t="str">
        <f t="shared" si="25"/>
        <v>IC.PA.022002</v>
      </c>
      <c r="K216" s="61" t="s">
        <v>2206</v>
      </c>
      <c r="L216" s="167" t="str">
        <f t="shared" si="26"/>
        <v>Nausea</v>
      </c>
      <c r="M216" s="61" t="str">
        <f t="shared" si="27"/>
        <v>PI.IC.PA.022002.01</v>
      </c>
      <c r="N216" s="168"/>
      <c r="O216" s="168" t="str">
        <f t="shared" si="28"/>
        <v>PH.IC.PA.022002.01</v>
      </c>
      <c r="P216" s="167"/>
      <c r="Q216" s="168" t="str">
        <f t="shared" si="29"/>
        <v>CL.IC.PA.022002.01</v>
      </c>
      <c r="X216" s="88" t="s">
        <v>2352</v>
      </c>
      <c r="Y216" s="88">
        <v>1121</v>
      </c>
    </row>
    <row r="217" spans="1:47" s="88" customFormat="1" ht="15">
      <c r="A217" s="83" t="s">
        <v>6465</v>
      </c>
      <c r="B217" s="167"/>
      <c r="C217" s="81" t="s">
        <v>12030</v>
      </c>
      <c r="D217" s="83"/>
      <c r="E217" s="81" t="s">
        <v>12873</v>
      </c>
      <c r="F217" s="83" t="s">
        <v>12721</v>
      </c>
      <c r="G217" s="83" t="s">
        <v>10896</v>
      </c>
      <c r="H217" s="81" t="s">
        <v>12032</v>
      </c>
      <c r="I217" s="83" t="s">
        <v>10896</v>
      </c>
      <c r="J217" s="63" t="str">
        <f t="shared" si="25"/>
        <v>IC.PA.022003</v>
      </c>
      <c r="K217" s="61" t="s">
        <v>2206</v>
      </c>
      <c r="L217" s="167" t="str">
        <f t="shared" si="26"/>
        <v>Vomiting</v>
      </c>
      <c r="M217" s="61" t="str">
        <f t="shared" si="27"/>
        <v>PI.IC.PA.022003.01</v>
      </c>
      <c r="N217" s="168"/>
      <c r="O217" s="168" t="str">
        <f t="shared" si="28"/>
        <v>PH.IC.PA.022003.01</v>
      </c>
      <c r="P217" s="167"/>
      <c r="Q217" s="168" t="str">
        <f t="shared" si="29"/>
        <v>CL.IC.PA.022003.01</v>
      </c>
      <c r="X217" s="88" t="s">
        <v>2352</v>
      </c>
      <c r="Y217" s="88">
        <v>1121</v>
      </c>
    </row>
    <row r="218" spans="1:47" s="88" customFormat="1" ht="15">
      <c r="A218" s="83" t="s">
        <v>6465</v>
      </c>
      <c r="B218" s="167"/>
      <c r="C218" s="81" t="s">
        <v>12030</v>
      </c>
      <c r="D218" s="83"/>
      <c r="E218" s="81" t="s">
        <v>12873</v>
      </c>
      <c r="F218" s="83" t="s">
        <v>12721</v>
      </c>
      <c r="G218" s="83" t="s">
        <v>6684</v>
      </c>
      <c r="H218" s="81" t="s">
        <v>12028</v>
      </c>
      <c r="I218" s="83" t="s">
        <v>6684</v>
      </c>
      <c r="J218" s="63" t="str">
        <f t="shared" si="25"/>
        <v>IC.PA.022004</v>
      </c>
      <c r="K218" s="61" t="s">
        <v>2206</v>
      </c>
      <c r="L218" s="167" t="str">
        <f t="shared" si="26"/>
        <v>Itching</v>
      </c>
      <c r="M218" s="61" t="str">
        <f t="shared" si="27"/>
        <v>PI.IC.PA.022004.01</v>
      </c>
      <c r="N218" s="168"/>
      <c r="O218" s="168" t="str">
        <f t="shared" si="28"/>
        <v>PH.IC.PA.022004.01</v>
      </c>
      <c r="P218" s="167"/>
      <c r="Q218" s="168" t="str">
        <f t="shared" si="29"/>
        <v>CL.IC.PA.022004.01</v>
      </c>
      <c r="X218" s="88" t="s">
        <v>2352</v>
      </c>
      <c r="Y218" s="88">
        <v>1121</v>
      </c>
    </row>
    <row r="219" spans="1:47" s="88" customFormat="1" ht="15">
      <c r="A219" s="83" t="s">
        <v>6465</v>
      </c>
      <c r="B219" s="167"/>
      <c r="C219" s="81" t="s">
        <v>12030</v>
      </c>
      <c r="D219" s="83"/>
      <c r="E219" s="81" t="s">
        <v>12873</v>
      </c>
      <c r="F219" s="83" t="s">
        <v>12721</v>
      </c>
      <c r="G219" s="83" t="s">
        <v>10478</v>
      </c>
      <c r="H219" s="81" t="s">
        <v>12210</v>
      </c>
      <c r="I219" s="83" t="s">
        <v>10703</v>
      </c>
      <c r="J219" s="63" t="str">
        <f t="shared" si="25"/>
        <v>IC.PA.022005</v>
      </c>
      <c r="K219" s="61" t="s">
        <v>2206</v>
      </c>
      <c r="L219" s="167" t="str">
        <f t="shared" si="26"/>
        <v>Other: specify</v>
      </c>
      <c r="M219" s="61" t="str">
        <f t="shared" si="27"/>
        <v>PI.IC.PA.022005.01</v>
      </c>
      <c r="N219" s="168"/>
      <c r="O219" s="168" t="str">
        <f t="shared" si="28"/>
        <v>PH.IC.PA.022005.01</v>
      </c>
      <c r="P219" s="167"/>
      <c r="Q219" s="168" t="str">
        <f t="shared" si="29"/>
        <v>CL.IC.PA.022005.01</v>
      </c>
      <c r="X219" s="88" t="s">
        <v>2352</v>
      </c>
      <c r="Y219" s="88">
        <v>1121</v>
      </c>
    </row>
    <row r="220" spans="1:47" s="88" customFormat="1" ht="15">
      <c r="A220" s="83" t="s">
        <v>6465</v>
      </c>
      <c r="B220" s="167"/>
      <c r="C220" s="81" t="s">
        <v>12030</v>
      </c>
      <c r="D220" s="83"/>
      <c r="E220" s="81" t="s">
        <v>12873</v>
      </c>
      <c r="F220" s="83" t="s">
        <v>12721</v>
      </c>
      <c r="G220" s="83" t="s">
        <v>7062</v>
      </c>
      <c r="H220" s="81" t="s">
        <v>12212</v>
      </c>
      <c r="I220" s="83" t="s">
        <v>7062</v>
      </c>
      <c r="J220" s="63" t="str">
        <f t="shared" si="25"/>
        <v>IC.PA.022006</v>
      </c>
      <c r="K220" s="61" t="s">
        <v>2206</v>
      </c>
      <c r="L220" s="167" t="str">
        <f t="shared" si="26"/>
        <v>Hypotension</v>
      </c>
      <c r="M220" s="61" t="str">
        <f t="shared" si="27"/>
        <v>PI.IC.PA.022006.01</v>
      </c>
      <c r="N220" s="168"/>
      <c r="O220" s="168" t="str">
        <f t="shared" si="28"/>
        <v>PH.IC.PA.022006.01</v>
      </c>
      <c r="P220" s="167"/>
      <c r="Q220" s="168" t="str">
        <f t="shared" si="29"/>
        <v>CL.IC.PA.022006.01</v>
      </c>
      <c r="X220" s="88" t="s">
        <v>2352</v>
      </c>
      <c r="Y220" s="88">
        <v>1121</v>
      </c>
    </row>
    <row r="221" spans="1:47" s="88" customFormat="1" ht="15">
      <c r="A221" s="83" t="s">
        <v>6465</v>
      </c>
      <c r="B221" s="167"/>
      <c r="C221" s="81" t="s">
        <v>12030</v>
      </c>
      <c r="D221" s="83"/>
      <c r="E221" s="81" t="s">
        <v>12873</v>
      </c>
      <c r="F221" s="83" t="s">
        <v>12721</v>
      </c>
      <c r="G221" s="83" t="s">
        <v>12722</v>
      </c>
      <c r="H221" s="81" t="s">
        <v>12225</v>
      </c>
      <c r="I221" s="83" t="s">
        <v>12722</v>
      </c>
      <c r="J221" s="63" t="str">
        <f t="shared" si="25"/>
        <v>IC.PA.022007</v>
      </c>
      <c r="K221" s="61" t="s">
        <v>2206</v>
      </c>
      <c r="L221" s="167" t="str">
        <f t="shared" si="26"/>
        <v>Hypoventilation</v>
      </c>
      <c r="M221" s="61" t="str">
        <f t="shared" si="27"/>
        <v>PI.IC.PA.022007.01</v>
      </c>
      <c r="N221" s="168"/>
      <c r="O221" s="168" t="str">
        <f t="shared" si="28"/>
        <v>PH.IC.PA.022007.01</v>
      </c>
      <c r="P221" s="167"/>
      <c r="Q221" s="168" t="str">
        <f t="shared" si="29"/>
        <v>CL.IC.PA.022007.01</v>
      </c>
      <c r="X221" s="88" t="s">
        <v>2352</v>
      </c>
      <c r="Y221" s="88">
        <v>1121</v>
      </c>
    </row>
    <row r="222" spans="1:47" s="88" customFormat="1" ht="15">
      <c r="A222" s="83" t="s">
        <v>6465</v>
      </c>
      <c r="B222" s="167"/>
      <c r="C222" s="81" t="s">
        <v>12030</v>
      </c>
      <c r="D222" s="83"/>
      <c r="E222" s="81" t="s">
        <v>12873</v>
      </c>
      <c r="F222" s="83" t="s">
        <v>12721</v>
      </c>
      <c r="G222" s="83" t="s">
        <v>10423</v>
      </c>
      <c r="H222" s="81" t="s">
        <v>11638</v>
      </c>
      <c r="I222" s="83" t="s">
        <v>10423</v>
      </c>
      <c r="J222" s="63" t="str">
        <f t="shared" si="25"/>
        <v>IC.PA.022008</v>
      </c>
      <c r="K222" s="61" t="s">
        <v>2206</v>
      </c>
      <c r="L222" s="167" t="str">
        <f t="shared" si="26"/>
        <v>Constipation</v>
      </c>
      <c r="M222" s="61" t="str">
        <f t="shared" si="27"/>
        <v>PI.IC.PA.022008.01</v>
      </c>
      <c r="N222" s="168"/>
      <c r="O222" s="168" t="str">
        <f t="shared" si="28"/>
        <v>PH.IC.PA.022008.01</v>
      </c>
      <c r="P222" s="167"/>
      <c r="Q222" s="168" t="str">
        <f t="shared" si="29"/>
        <v>CL.IC.PA.022008.01</v>
      </c>
      <c r="X222" s="88" t="s">
        <v>2352</v>
      </c>
      <c r="Y222" s="88">
        <v>1121</v>
      </c>
    </row>
    <row r="223" spans="1:47" s="88" customFormat="1" ht="15">
      <c r="A223" s="83" t="s">
        <v>6465</v>
      </c>
      <c r="B223" s="167"/>
      <c r="C223" s="81" t="s">
        <v>12030</v>
      </c>
      <c r="D223" s="83"/>
      <c r="E223" s="81" t="s">
        <v>12873</v>
      </c>
      <c r="F223" s="83" t="s">
        <v>12721</v>
      </c>
      <c r="G223" s="83" t="s">
        <v>7271</v>
      </c>
      <c r="H223" s="81" t="s">
        <v>11639</v>
      </c>
      <c r="I223" s="83" t="s">
        <v>7271</v>
      </c>
      <c r="J223" s="63" t="str">
        <f t="shared" si="25"/>
        <v>IC.PA.022009</v>
      </c>
      <c r="K223" s="61" t="s">
        <v>2206</v>
      </c>
      <c r="L223" s="167" t="str">
        <f t="shared" si="26"/>
        <v>Confusion</v>
      </c>
      <c r="M223" s="61" t="str">
        <f t="shared" si="27"/>
        <v>PI.IC.PA.022009.01</v>
      </c>
      <c r="N223" s="168"/>
      <c r="O223" s="168" t="str">
        <f t="shared" si="28"/>
        <v>PH.IC.PA.022009.01</v>
      </c>
      <c r="P223" s="167"/>
      <c r="Q223" s="168" t="str">
        <f t="shared" si="29"/>
        <v>CL.IC.PA.022009.01</v>
      </c>
      <c r="X223" s="88" t="s">
        <v>2352</v>
      </c>
      <c r="Y223" s="88">
        <v>1121</v>
      </c>
    </row>
    <row r="224" spans="1:47" s="88" customFormat="1" ht="15">
      <c r="A224" s="83" t="s">
        <v>6465</v>
      </c>
      <c r="B224" s="167"/>
      <c r="C224" s="81" t="s">
        <v>12030</v>
      </c>
      <c r="D224" s="83"/>
      <c r="E224" s="81" t="s">
        <v>12873</v>
      </c>
      <c r="F224" s="83" t="s">
        <v>12721</v>
      </c>
      <c r="G224" s="83" t="s">
        <v>12872</v>
      </c>
      <c r="H224" s="81" t="s">
        <v>11829</v>
      </c>
      <c r="I224" s="83" t="s">
        <v>12872</v>
      </c>
      <c r="J224" s="63" t="str">
        <f t="shared" si="25"/>
        <v>IC.PA.022010</v>
      </c>
      <c r="K224" s="61" t="s">
        <v>2206</v>
      </c>
      <c r="L224" s="167" t="str">
        <f t="shared" si="26"/>
        <v>Urinary Retention</v>
      </c>
      <c r="M224" s="61" t="str">
        <f t="shared" si="27"/>
        <v>PI.IC.PA.022010.01</v>
      </c>
      <c r="N224" s="168"/>
      <c r="O224" s="168" t="str">
        <f t="shared" si="28"/>
        <v>PH.IC.PA.022010.01</v>
      </c>
      <c r="P224" s="167"/>
      <c r="Q224" s="168" t="str">
        <f t="shared" si="29"/>
        <v>CL.IC.PA.022010.01</v>
      </c>
      <c r="X224" s="88" t="s">
        <v>2352</v>
      </c>
      <c r="Y224" s="88">
        <v>1121</v>
      </c>
      <c r="AD224" s="88" t="s">
        <v>88</v>
      </c>
      <c r="AE224" s="88">
        <v>1271</v>
      </c>
    </row>
    <row r="225" spans="1:47" s="88" customFormat="1" ht="15">
      <c r="A225" s="46" t="s">
        <v>6465</v>
      </c>
      <c r="B225" s="167"/>
      <c r="C225" s="47" t="s">
        <v>12030</v>
      </c>
      <c r="D225" s="46" t="s">
        <v>291</v>
      </c>
      <c r="E225" s="47" t="s">
        <v>295</v>
      </c>
      <c r="F225" s="46" t="s">
        <v>292</v>
      </c>
      <c r="G225" s="46" t="s">
        <v>293</v>
      </c>
      <c r="H225" s="47" t="s">
        <v>11848</v>
      </c>
      <c r="I225" s="46" t="s">
        <v>293</v>
      </c>
      <c r="J225" s="63" t="str">
        <f t="shared" si="25"/>
        <v>IC.PA.022101</v>
      </c>
      <c r="K225" s="61" t="s">
        <v>13277</v>
      </c>
      <c r="L225" s="167" t="str">
        <f t="shared" si="26"/>
        <v>0 mcg</v>
      </c>
      <c r="M225" s="61" t="str">
        <f t="shared" si="27"/>
        <v>PI.IC.PA.022101.01</v>
      </c>
      <c r="N225" s="168"/>
      <c r="O225" s="168" t="str">
        <f t="shared" si="28"/>
        <v>PH.IC.PA.022101.01</v>
      </c>
      <c r="P225" s="167"/>
      <c r="Q225" s="168" t="str">
        <f t="shared" si="29"/>
        <v>CL.IC.PA.022101.01</v>
      </c>
      <c r="AD225" s="88" t="s">
        <v>88</v>
      </c>
      <c r="AE225" s="88">
        <v>1271</v>
      </c>
    </row>
    <row r="226" spans="1:47" s="88" customFormat="1" ht="15">
      <c r="A226" s="46" t="s">
        <v>6465</v>
      </c>
      <c r="B226" s="167"/>
      <c r="C226" s="47" t="s">
        <v>12030</v>
      </c>
      <c r="D226" s="46"/>
      <c r="E226" s="47" t="s">
        <v>295</v>
      </c>
      <c r="F226" s="46" t="s">
        <v>292</v>
      </c>
      <c r="G226" s="46" t="s">
        <v>294</v>
      </c>
      <c r="H226" s="47" t="s">
        <v>12030</v>
      </c>
      <c r="I226" s="46" t="s">
        <v>294</v>
      </c>
      <c r="J226" s="63" t="str">
        <f t="shared" si="25"/>
        <v>IC.PA.022102</v>
      </c>
      <c r="K226" s="61" t="s">
        <v>13277</v>
      </c>
      <c r="L226" s="167" t="str">
        <f t="shared" si="26"/>
        <v>12.5mcg</v>
      </c>
      <c r="M226" s="61" t="str">
        <f t="shared" si="27"/>
        <v>PI.IC.PA.022102.01</v>
      </c>
      <c r="N226" s="168"/>
      <c r="O226" s="168" t="str">
        <f t="shared" si="28"/>
        <v>PH.IC.PA.022102.01</v>
      </c>
      <c r="P226" s="167"/>
      <c r="Q226" s="168" t="str">
        <f t="shared" si="29"/>
        <v>CL.IC.PA.022102.01</v>
      </c>
      <c r="AD226" s="88" t="s">
        <v>88</v>
      </c>
      <c r="AE226" s="88">
        <v>1271</v>
      </c>
    </row>
    <row r="227" spans="1:47" s="88" customFormat="1" ht="15">
      <c r="A227" s="46" t="s">
        <v>6465</v>
      </c>
      <c r="B227" s="167"/>
      <c r="C227" s="47" t="s">
        <v>12030</v>
      </c>
      <c r="D227" s="46"/>
      <c r="E227" s="47" t="s">
        <v>295</v>
      </c>
      <c r="F227" s="46" t="s">
        <v>292</v>
      </c>
      <c r="G227" s="46" t="s">
        <v>6068</v>
      </c>
      <c r="H227" s="47" t="s">
        <v>12032</v>
      </c>
      <c r="I227" s="46" t="s">
        <v>6068</v>
      </c>
      <c r="J227" s="63" t="str">
        <f t="shared" si="25"/>
        <v>IC.PA.022103</v>
      </c>
      <c r="K227" s="61" t="s">
        <v>13277</v>
      </c>
      <c r="L227" s="167" t="str">
        <f t="shared" si="26"/>
        <v>25mcg</v>
      </c>
      <c r="M227" s="61" t="str">
        <f t="shared" si="27"/>
        <v>PI.IC.PA.022103.01</v>
      </c>
      <c r="N227" s="168"/>
      <c r="O227" s="168" t="str">
        <f t="shared" si="28"/>
        <v>PH.IC.PA.022103.01</v>
      </c>
      <c r="P227" s="167"/>
      <c r="Q227" s="168" t="str">
        <f t="shared" si="29"/>
        <v>CL.IC.PA.022103.01</v>
      </c>
      <c r="AD227" s="88" t="s">
        <v>88</v>
      </c>
      <c r="AE227" s="88">
        <v>1271</v>
      </c>
    </row>
    <row r="228" spans="1:47" s="88" customFormat="1" ht="15">
      <c r="A228" s="46" t="s">
        <v>6465</v>
      </c>
      <c r="B228" s="167"/>
      <c r="C228" s="47" t="s">
        <v>12030</v>
      </c>
      <c r="D228" s="46"/>
      <c r="E228" s="47" t="s">
        <v>295</v>
      </c>
      <c r="F228" s="46" t="s">
        <v>292</v>
      </c>
      <c r="G228" s="46" t="s">
        <v>6069</v>
      </c>
      <c r="H228" s="47" t="s">
        <v>12028</v>
      </c>
      <c r="I228" s="46" t="s">
        <v>6069</v>
      </c>
      <c r="J228" s="63" t="str">
        <f t="shared" si="25"/>
        <v>IC.PA.022104</v>
      </c>
      <c r="K228" s="61" t="s">
        <v>13277</v>
      </c>
      <c r="L228" s="167" t="str">
        <f t="shared" si="26"/>
        <v>30mcg</v>
      </c>
      <c r="M228" s="61" t="str">
        <f t="shared" si="27"/>
        <v>PI.IC.PA.022104.01</v>
      </c>
      <c r="N228" s="168"/>
      <c r="O228" s="168" t="str">
        <f t="shared" si="28"/>
        <v>PH.IC.PA.022104.01</v>
      </c>
      <c r="P228" s="167"/>
      <c r="Q228" s="168" t="str">
        <f t="shared" si="29"/>
        <v>CL.IC.PA.022104.01</v>
      </c>
      <c r="AD228" s="88" t="s">
        <v>88</v>
      </c>
      <c r="AE228" s="88">
        <v>1271</v>
      </c>
    </row>
    <row r="229" spans="1:47" s="88" customFormat="1" ht="15">
      <c r="A229" s="46" t="s">
        <v>6465</v>
      </c>
      <c r="B229" s="167"/>
      <c r="C229" s="47" t="s">
        <v>12030</v>
      </c>
      <c r="D229" s="46"/>
      <c r="E229" s="47" t="s">
        <v>295</v>
      </c>
      <c r="F229" s="46" t="s">
        <v>292</v>
      </c>
      <c r="G229" s="46" t="s">
        <v>6070</v>
      </c>
      <c r="H229" s="47" t="s">
        <v>12210</v>
      </c>
      <c r="I229" s="46" t="s">
        <v>6070</v>
      </c>
      <c r="J229" s="63" t="str">
        <f t="shared" si="25"/>
        <v>IC.PA.022105</v>
      </c>
      <c r="K229" s="61" t="s">
        <v>13277</v>
      </c>
      <c r="L229" s="167" t="str">
        <f t="shared" si="26"/>
        <v>35mcg</v>
      </c>
      <c r="M229" s="61" t="str">
        <f t="shared" si="27"/>
        <v>PI.IC.PA.022105.01</v>
      </c>
      <c r="N229" s="168"/>
      <c r="O229" s="168" t="str">
        <f t="shared" si="28"/>
        <v>PH.IC.PA.022105.01</v>
      </c>
      <c r="P229" s="167"/>
      <c r="Q229" s="168" t="str">
        <f t="shared" si="29"/>
        <v>CL.IC.PA.022105.01</v>
      </c>
      <c r="AD229" s="88" t="s">
        <v>88</v>
      </c>
      <c r="AE229" s="88">
        <v>1271</v>
      </c>
    </row>
    <row r="230" spans="1:47" s="88" customFormat="1" ht="15">
      <c r="A230" s="46" t="s">
        <v>6465</v>
      </c>
      <c r="B230" s="167"/>
      <c r="C230" s="47" t="s">
        <v>12030</v>
      </c>
      <c r="D230" s="46"/>
      <c r="E230" s="47" t="s">
        <v>295</v>
      </c>
      <c r="F230" s="46" t="s">
        <v>292</v>
      </c>
      <c r="G230" s="46" t="s">
        <v>6595</v>
      </c>
      <c r="H230" s="47" t="s">
        <v>12212</v>
      </c>
      <c r="I230" s="46" t="s">
        <v>6595</v>
      </c>
      <c r="J230" s="63" t="str">
        <f t="shared" si="25"/>
        <v>IC.PA.022106</v>
      </c>
      <c r="K230" s="61" t="s">
        <v>13277</v>
      </c>
      <c r="L230" s="167" t="str">
        <f t="shared" si="26"/>
        <v>40mcg</v>
      </c>
      <c r="M230" s="61" t="str">
        <f t="shared" si="27"/>
        <v>PI.IC.PA.022106.01</v>
      </c>
      <c r="N230" s="168"/>
      <c r="O230" s="168" t="str">
        <f t="shared" si="28"/>
        <v>PH.IC.PA.022106.01</v>
      </c>
      <c r="P230" s="167"/>
      <c r="Q230" s="168" t="str">
        <f t="shared" si="29"/>
        <v>CL.IC.PA.022106.01</v>
      </c>
      <c r="AD230" s="88" t="s">
        <v>88</v>
      </c>
      <c r="AE230" s="88">
        <v>1271</v>
      </c>
    </row>
    <row r="231" spans="1:47" s="88" customFormat="1" ht="15">
      <c r="A231" s="46" t="s">
        <v>6465</v>
      </c>
      <c r="B231" s="167"/>
      <c r="C231" s="47" t="s">
        <v>12030</v>
      </c>
      <c r="D231" s="46"/>
      <c r="E231" s="47" t="s">
        <v>295</v>
      </c>
      <c r="F231" s="46" t="s">
        <v>292</v>
      </c>
      <c r="G231" s="46" t="s">
        <v>6596</v>
      </c>
      <c r="H231" s="47" t="s">
        <v>12225</v>
      </c>
      <c r="I231" s="46" t="s">
        <v>6596</v>
      </c>
      <c r="J231" s="63" t="str">
        <f t="shared" si="25"/>
        <v>IC.PA.022107</v>
      </c>
      <c r="K231" s="61" t="s">
        <v>13277</v>
      </c>
      <c r="L231" s="167" t="str">
        <f t="shared" si="26"/>
        <v>45mcg</v>
      </c>
      <c r="M231" s="61" t="str">
        <f t="shared" si="27"/>
        <v>PI.IC.PA.022107.01</v>
      </c>
      <c r="N231" s="168"/>
      <c r="O231" s="168" t="str">
        <f t="shared" si="28"/>
        <v>PH.IC.PA.022107.01</v>
      </c>
      <c r="P231" s="167"/>
      <c r="Q231" s="168" t="str">
        <f t="shared" si="29"/>
        <v>CL.IC.PA.022107.01</v>
      </c>
      <c r="AD231" s="88" t="s">
        <v>88</v>
      </c>
      <c r="AE231" s="88">
        <v>1271</v>
      </c>
    </row>
    <row r="232" spans="1:47" s="88" customFormat="1" ht="15">
      <c r="A232" s="46" t="s">
        <v>6465</v>
      </c>
      <c r="B232" s="167"/>
      <c r="C232" s="47" t="s">
        <v>12030</v>
      </c>
      <c r="D232" s="46"/>
      <c r="E232" s="47" t="s">
        <v>295</v>
      </c>
      <c r="F232" s="46" t="s">
        <v>292</v>
      </c>
      <c r="G232" s="46" t="s">
        <v>6430</v>
      </c>
      <c r="H232" s="47" t="s">
        <v>11638</v>
      </c>
      <c r="I232" s="46" t="s">
        <v>6430</v>
      </c>
      <c r="J232" s="63" t="str">
        <f t="shared" si="25"/>
        <v>IC.PA.022108</v>
      </c>
      <c r="K232" s="61" t="s">
        <v>13277</v>
      </c>
      <c r="L232" s="167" t="str">
        <f t="shared" si="26"/>
        <v>50mcg</v>
      </c>
      <c r="M232" s="61" t="str">
        <f t="shared" si="27"/>
        <v>PI.IC.PA.022108.01</v>
      </c>
      <c r="N232" s="168"/>
      <c r="O232" s="168" t="str">
        <f t="shared" si="28"/>
        <v>PH.IC.PA.022108.01</v>
      </c>
      <c r="P232" s="167"/>
      <c r="Q232" s="168" t="str">
        <f t="shared" si="29"/>
        <v>CL.IC.PA.022108.01</v>
      </c>
      <c r="AD232" s="88" t="s">
        <v>88</v>
      </c>
      <c r="AE232" s="88">
        <v>1271</v>
      </c>
    </row>
    <row r="233" spans="1:47" s="88" customFormat="1" ht="15">
      <c r="A233" s="46" t="s">
        <v>6465</v>
      </c>
      <c r="B233" s="167"/>
      <c r="C233" s="47" t="s">
        <v>12030</v>
      </c>
      <c r="D233" s="46"/>
      <c r="E233" s="47" t="s">
        <v>295</v>
      </c>
      <c r="F233" s="46" t="s">
        <v>292</v>
      </c>
      <c r="G233" s="46" t="s">
        <v>10478</v>
      </c>
      <c r="H233" s="47" t="s">
        <v>11639</v>
      </c>
      <c r="I233" s="46" t="s">
        <v>6431</v>
      </c>
      <c r="J233" s="63" t="str">
        <f>CONCATENATE("IC.PA.",C233,E233,H233)</f>
        <v>IC.PA.022109</v>
      </c>
      <c r="K233" s="61" t="s">
        <v>1</v>
      </c>
      <c r="L233" s="167" t="str">
        <f>G233</f>
        <v>Other: specify</v>
      </c>
      <c r="M233" s="61" t="str">
        <f>CONCATENATE("PI.",J233,".",K233)</f>
        <v>PI.IC.PA.022109.01</v>
      </c>
      <c r="N233" s="168"/>
      <c r="O233" s="168" t="str">
        <f>CONCATENATE("PH.",J233,".",K233)</f>
        <v>PH.IC.PA.022109.01</v>
      </c>
      <c r="P233" s="167"/>
      <c r="Q233" s="168" t="str">
        <f>CONCATENATE("CL.",J233,".",K233)</f>
        <v>CL.IC.PA.022109.01</v>
      </c>
      <c r="AD233" s="88" t="s">
        <v>88</v>
      </c>
      <c r="AE233" s="88">
        <v>1271</v>
      </c>
    </row>
    <row r="234" spans="1:47" s="88" customFormat="1" ht="15">
      <c r="A234" s="46" t="s">
        <v>6465</v>
      </c>
      <c r="B234" s="167"/>
      <c r="C234" s="47" t="s">
        <v>12030</v>
      </c>
      <c r="D234" s="46" t="s">
        <v>13786</v>
      </c>
      <c r="E234" s="47" t="s">
        <v>10705</v>
      </c>
      <c r="F234" s="46" t="s">
        <v>13727</v>
      </c>
      <c r="G234" s="46" t="s">
        <v>10478</v>
      </c>
      <c r="H234" s="47" t="s">
        <v>11848</v>
      </c>
      <c r="I234" s="46"/>
      <c r="J234" s="63" t="str">
        <f t="shared" si="25"/>
        <v>IC.PA.022201</v>
      </c>
      <c r="K234" s="61" t="s">
        <v>13277</v>
      </c>
      <c r="L234" s="167" t="str">
        <f t="shared" si="26"/>
        <v>Other: specify</v>
      </c>
      <c r="M234" s="61" t="str">
        <f t="shared" si="27"/>
        <v>PI.IC.PA.022201.01</v>
      </c>
      <c r="N234" s="168"/>
      <c r="O234" s="168" t="str">
        <f t="shared" si="28"/>
        <v>PH.IC.PA.022201.01</v>
      </c>
      <c r="P234" s="167"/>
      <c r="Q234" s="168" t="str">
        <f t="shared" si="29"/>
        <v>CL.IC.PA.022201.01</v>
      </c>
      <c r="AJ234" s="88" t="s">
        <v>12773</v>
      </c>
      <c r="AK234" s="88">
        <v>1458</v>
      </c>
    </row>
    <row r="235" spans="1:47" s="167" customFormat="1" ht="15">
      <c r="A235" s="167" t="s">
        <v>6465</v>
      </c>
      <c r="B235" s="167" t="s">
        <v>6980</v>
      </c>
      <c r="C235" s="61" t="s">
        <v>12185</v>
      </c>
      <c r="D235" s="167" t="s">
        <v>6456</v>
      </c>
      <c r="E235" s="61" t="s">
        <v>12175</v>
      </c>
      <c r="F235" s="167" t="s">
        <v>6981</v>
      </c>
      <c r="G235" s="167" t="s">
        <v>6982</v>
      </c>
      <c r="H235" s="62" t="s">
        <v>11848</v>
      </c>
      <c r="I235" s="167" t="s">
        <v>6982</v>
      </c>
      <c r="J235" s="63" t="str">
        <f t="shared" si="25"/>
        <v>IC.PA.030101</v>
      </c>
      <c r="K235" s="61" t="s">
        <v>12175</v>
      </c>
      <c r="L235" s="167" t="str">
        <f t="shared" si="26"/>
        <v>0.2mg/ml</v>
      </c>
      <c r="M235" s="61" t="str">
        <f t="shared" si="27"/>
        <v>PI.IC.PA.030101.01</v>
      </c>
      <c r="N235" s="168"/>
      <c r="O235" s="168" t="str">
        <f t="shared" si="28"/>
        <v>PH.IC.PA.030101.01</v>
      </c>
      <c r="Q235" s="168" t="str">
        <f t="shared" si="29"/>
        <v>CL.IC.PA.030101.01</v>
      </c>
    </row>
    <row r="236" spans="1:47" s="167" customFormat="1" ht="15">
      <c r="A236" s="167" t="s">
        <v>6465</v>
      </c>
      <c r="C236" s="61" t="s">
        <v>12185</v>
      </c>
      <c r="E236" s="61" t="s">
        <v>12175</v>
      </c>
      <c r="F236" s="167" t="s">
        <v>6981</v>
      </c>
      <c r="G236" s="167" t="s">
        <v>6983</v>
      </c>
      <c r="H236" s="62" t="s">
        <v>12030</v>
      </c>
      <c r="I236" s="167" t="s">
        <v>6983</v>
      </c>
      <c r="J236" s="63" t="str">
        <f t="shared" si="25"/>
        <v>IC.PA.030102</v>
      </c>
      <c r="K236" s="61" t="s">
        <v>12175</v>
      </c>
      <c r="L236" s="167" t="str">
        <f t="shared" si="26"/>
        <v>1mg/ml</v>
      </c>
      <c r="M236" s="61" t="str">
        <f t="shared" si="27"/>
        <v>PI.IC.PA.030102.01</v>
      </c>
      <c r="N236" s="168"/>
      <c r="O236" s="168" t="str">
        <f t="shared" si="28"/>
        <v>PH.IC.PA.030102.01</v>
      </c>
      <c r="Q236" s="168" t="str">
        <f t="shared" si="29"/>
        <v>CL.IC.PA.030102.01</v>
      </c>
    </row>
    <row r="237" spans="1:47" s="167" customFormat="1" ht="15">
      <c r="A237" s="167" t="s">
        <v>6465</v>
      </c>
      <c r="C237" s="61" t="s">
        <v>12185</v>
      </c>
      <c r="E237" s="61" t="s">
        <v>12175</v>
      </c>
      <c r="F237" s="167" t="s">
        <v>6981</v>
      </c>
      <c r="G237" s="167" t="s">
        <v>10478</v>
      </c>
      <c r="H237" s="62" t="s">
        <v>12032</v>
      </c>
      <c r="I237" s="167" t="s">
        <v>6539</v>
      </c>
      <c r="J237" s="63" t="str">
        <f t="shared" si="25"/>
        <v>IC.PA.030103</v>
      </c>
      <c r="K237" s="61" t="s">
        <v>12175</v>
      </c>
      <c r="L237" s="167" t="str">
        <f t="shared" si="26"/>
        <v>Other: specify</v>
      </c>
      <c r="M237" s="61" t="str">
        <f t="shared" si="27"/>
        <v>PI.IC.PA.030103.01</v>
      </c>
      <c r="N237" s="168"/>
      <c r="O237" s="168" t="str">
        <f t="shared" si="28"/>
        <v>PH.IC.PA.030103.01</v>
      </c>
      <c r="Q237" s="168" t="str">
        <f t="shared" si="29"/>
        <v>CL.IC.PA.030103.01</v>
      </c>
    </row>
    <row r="238" spans="1:47" s="167" customFormat="1" ht="15">
      <c r="A238" s="167" t="s">
        <v>6465</v>
      </c>
      <c r="C238" s="61" t="s">
        <v>0</v>
      </c>
      <c r="E238" s="61" t="s">
        <v>3</v>
      </c>
      <c r="F238" s="167" t="s">
        <v>6981</v>
      </c>
      <c r="G238" s="167" t="s">
        <v>13738</v>
      </c>
      <c r="H238" s="62" t="s">
        <v>12028</v>
      </c>
      <c r="J238" s="63" t="str">
        <f t="shared" ref="J238" si="35">CONCATENATE("IC.PA.",C238,E238,H238)</f>
        <v>IC.PA.030104</v>
      </c>
      <c r="K238" s="61" t="s">
        <v>3</v>
      </c>
      <c r="L238" s="167" t="str">
        <f t="shared" ref="L238" si="36">G238</f>
        <v>0.667mg/ml</v>
      </c>
      <c r="M238" s="61" t="s">
        <v>9836</v>
      </c>
      <c r="N238" s="168" t="s">
        <v>9836</v>
      </c>
      <c r="O238" s="168" t="s">
        <v>9836</v>
      </c>
      <c r="P238" s="167" t="s">
        <v>9836</v>
      </c>
      <c r="Q238" s="168" t="s">
        <v>9836</v>
      </c>
      <c r="R238" s="168" t="s">
        <v>9836</v>
      </c>
      <c r="S238" s="168" t="s">
        <v>9836</v>
      </c>
      <c r="T238" s="168" t="s">
        <v>9836</v>
      </c>
      <c r="U238" s="168" t="s">
        <v>9836</v>
      </c>
      <c r="AJ238" s="167" t="s">
        <v>12773</v>
      </c>
      <c r="AK238" s="167">
        <v>1471</v>
      </c>
    </row>
    <row r="239" spans="1:47" s="167" customFormat="1" ht="15">
      <c r="A239" s="157" t="s">
        <v>6465</v>
      </c>
      <c r="B239" s="157"/>
      <c r="C239" s="158" t="s">
        <v>13736</v>
      </c>
      <c r="D239" s="157"/>
      <c r="E239" s="158" t="s">
        <v>13737</v>
      </c>
      <c r="F239" s="157" t="s">
        <v>6981</v>
      </c>
      <c r="G239" s="157" t="s">
        <v>14716</v>
      </c>
      <c r="H239" s="62" t="s">
        <v>12210</v>
      </c>
      <c r="I239" s="167" t="s">
        <v>14716</v>
      </c>
      <c r="J239" s="63" t="str">
        <f t="shared" si="25"/>
        <v>IC.PA.030105</v>
      </c>
      <c r="K239" s="61" t="s">
        <v>13737</v>
      </c>
      <c r="L239" s="167" t="str">
        <f t="shared" si="26"/>
        <v>2 mg/ml</v>
      </c>
      <c r="M239" s="61" t="s">
        <v>9836</v>
      </c>
      <c r="N239" s="168" t="s">
        <v>9836</v>
      </c>
      <c r="O239" s="168" t="s">
        <v>9836</v>
      </c>
      <c r="P239" s="167" t="s">
        <v>9836</v>
      </c>
      <c r="Q239" s="168" t="s">
        <v>9836</v>
      </c>
      <c r="R239" s="168" t="s">
        <v>9836</v>
      </c>
      <c r="S239" s="168" t="s">
        <v>9836</v>
      </c>
      <c r="T239" s="168" t="s">
        <v>9836</v>
      </c>
      <c r="U239" s="168" t="s">
        <v>9836</v>
      </c>
      <c r="AT239" s="167" t="s">
        <v>12773</v>
      </c>
      <c r="AU239" s="167">
        <v>1761</v>
      </c>
    </row>
    <row r="240" spans="1:47" s="167" customFormat="1" ht="15">
      <c r="A240" s="167" t="s">
        <v>6465</v>
      </c>
      <c r="C240" s="61" t="s">
        <v>12185</v>
      </c>
      <c r="D240" s="167" t="s">
        <v>6475</v>
      </c>
      <c r="E240" s="61" t="s">
        <v>1863</v>
      </c>
      <c r="F240" s="167" t="s">
        <v>6800</v>
      </c>
      <c r="G240" s="167" t="s">
        <v>6801</v>
      </c>
      <c r="H240" s="62" t="s">
        <v>11848</v>
      </c>
      <c r="I240" s="167" t="s">
        <v>6801</v>
      </c>
      <c r="J240" s="63" t="str">
        <f t="shared" si="25"/>
        <v>IC.PA.030201</v>
      </c>
      <c r="K240" s="61" t="s">
        <v>12175</v>
      </c>
      <c r="L240" s="167" t="str">
        <f t="shared" si="26"/>
        <v>0.1mg/hr</v>
      </c>
      <c r="M240" s="61" t="str">
        <f t="shared" si="27"/>
        <v>PI.IC.PA.030201.01</v>
      </c>
      <c r="N240" s="168"/>
      <c r="O240" s="168" t="str">
        <f t="shared" si="28"/>
        <v>PH.IC.PA.030201.01</v>
      </c>
      <c r="Q240" s="168" t="str">
        <f t="shared" si="29"/>
        <v>CL.IC.PA.030201.01</v>
      </c>
    </row>
    <row r="241" spans="1:47" s="167" customFormat="1" ht="15">
      <c r="A241" s="167" t="s">
        <v>6465</v>
      </c>
      <c r="C241" s="61" t="s">
        <v>12185</v>
      </c>
      <c r="E241" s="61" t="s">
        <v>1863</v>
      </c>
      <c r="F241" s="167" t="s">
        <v>6800</v>
      </c>
      <c r="G241" s="167" t="s">
        <v>6802</v>
      </c>
      <c r="H241" s="62" t="s">
        <v>12030</v>
      </c>
      <c r="I241" s="167" t="s">
        <v>6802</v>
      </c>
      <c r="J241" s="63" t="str">
        <f t="shared" si="25"/>
        <v>IC.PA.030202</v>
      </c>
      <c r="K241" s="61" t="s">
        <v>12175</v>
      </c>
      <c r="L241" s="167" t="str">
        <f t="shared" si="26"/>
        <v>0.2mg/hr</v>
      </c>
      <c r="M241" s="61" t="str">
        <f t="shared" si="27"/>
        <v>PI.IC.PA.030202.01</v>
      </c>
      <c r="N241" s="168"/>
      <c r="O241" s="168" t="str">
        <f t="shared" si="28"/>
        <v>PH.IC.PA.030202.01</v>
      </c>
      <c r="Q241" s="168" t="str">
        <f t="shared" si="29"/>
        <v>CL.IC.PA.030202.01</v>
      </c>
    </row>
    <row r="242" spans="1:47" s="167" customFormat="1" ht="15">
      <c r="A242" s="167" t="s">
        <v>6465</v>
      </c>
      <c r="C242" s="61" t="s">
        <v>12185</v>
      </c>
      <c r="E242" s="61" t="s">
        <v>1863</v>
      </c>
      <c r="F242" s="167" t="s">
        <v>6800</v>
      </c>
      <c r="G242" s="167" t="s">
        <v>6803</v>
      </c>
      <c r="H242" s="62" t="s">
        <v>12032</v>
      </c>
      <c r="I242" s="167" t="s">
        <v>6803</v>
      </c>
      <c r="J242" s="63" t="str">
        <f t="shared" si="25"/>
        <v>IC.PA.030203</v>
      </c>
      <c r="K242" s="61" t="s">
        <v>12175</v>
      </c>
      <c r="L242" s="167" t="str">
        <f t="shared" si="26"/>
        <v>0.3mg/hr</v>
      </c>
      <c r="M242" s="61" t="str">
        <f t="shared" si="27"/>
        <v>PI.IC.PA.030203.01</v>
      </c>
      <c r="N242" s="168"/>
      <c r="O242" s="168" t="str">
        <f t="shared" si="28"/>
        <v>PH.IC.PA.030203.01</v>
      </c>
      <c r="Q242" s="168" t="str">
        <f t="shared" si="29"/>
        <v>CL.IC.PA.030203.01</v>
      </c>
    </row>
    <row r="243" spans="1:47" s="167" customFormat="1" ht="15">
      <c r="A243" s="167" t="s">
        <v>6465</v>
      </c>
      <c r="C243" s="61" t="s">
        <v>12185</v>
      </c>
      <c r="E243" s="61" t="s">
        <v>1863</v>
      </c>
      <c r="F243" s="167" t="s">
        <v>6800</v>
      </c>
      <c r="G243" s="167" t="s">
        <v>6804</v>
      </c>
      <c r="H243" s="62" t="s">
        <v>12028</v>
      </c>
      <c r="I243" s="167" t="s">
        <v>6804</v>
      </c>
      <c r="J243" s="63" t="str">
        <f t="shared" si="25"/>
        <v>IC.PA.030204</v>
      </c>
      <c r="K243" s="61" t="s">
        <v>12175</v>
      </c>
      <c r="L243" s="167" t="str">
        <f t="shared" si="26"/>
        <v>0.4mg/hr</v>
      </c>
      <c r="M243" s="61" t="str">
        <f t="shared" si="27"/>
        <v>PI.IC.PA.030204.01</v>
      </c>
      <c r="N243" s="168"/>
      <c r="O243" s="168" t="str">
        <f t="shared" si="28"/>
        <v>PH.IC.PA.030204.01</v>
      </c>
      <c r="Q243" s="168" t="str">
        <f t="shared" si="29"/>
        <v>CL.IC.PA.030204.01</v>
      </c>
    </row>
    <row r="244" spans="1:47" s="167" customFormat="1" ht="15">
      <c r="A244" s="167" t="s">
        <v>6465</v>
      </c>
      <c r="C244" s="61" t="s">
        <v>12185</v>
      </c>
      <c r="E244" s="61" t="s">
        <v>1863</v>
      </c>
      <c r="F244" s="167" t="s">
        <v>6800</v>
      </c>
      <c r="G244" s="167" t="s">
        <v>6805</v>
      </c>
      <c r="H244" s="62" t="s">
        <v>12210</v>
      </c>
      <c r="I244" s="167" t="s">
        <v>6805</v>
      </c>
      <c r="J244" s="63" t="str">
        <f t="shared" si="25"/>
        <v>IC.PA.030205</v>
      </c>
      <c r="K244" s="61" t="s">
        <v>12175</v>
      </c>
      <c r="L244" s="167" t="str">
        <f t="shared" si="26"/>
        <v>0.5mg/hr</v>
      </c>
      <c r="M244" s="61" t="str">
        <f t="shared" si="27"/>
        <v>PI.IC.PA.030205.01</v>
      </c>
      <c r="N244" s="168"/>
      <c r="O244" s="168" t="str">
        <f t="shared" si="28"/>
        <v>PH.IC.PA.030205.01</v>
      </c>
      <c r="Q244" s="168" t="str">
        <f t="shared" si="29"/>
        <v>CL.IC.PA.030205.01</v>
      </c>
    </row>
    <row r="245" spans="1:47" s="167" customFormat="1" ht="15">
      <c r="A245" s="167" t="s">
        <v>6465</v>
      </c>
      <c r="C245" s="61" t="s">
        <v>12185</v>
      </c>
      <c r="E245" s="61" t="s">
        <v>1863</v>
      </c>
      <c r="F245" s="167" t="s">
        <v>6800</v>
      </c>
      <c r="G245" s="167" t="s">
        <v>6806</v>
      </c>
      <c r="H245" s="62" t="s">
        <v>12212</v>
      </c>
      <c r="I245" s="167" t="s">
        <v>6806</v>
      </c>
      <c r="J245" s="63" t="str">
        <f t="shared" si="25"/>
        <v>IC.PA.030206</v>
      </c>
      <c r="K245" s="61" t="s">
        <v>12175</v>
      </c>
      <c r="L245" s="167" t="str">
        <f t="shared" si="26"/>
        <v>0.6mg/hr</v>
      </c>
      <c r="M245" s="61" t="str">
        <f t="shared" si="27"/>
        <v>PI.IC.PA.030206.01</v>
      </c>
      <c r="N245" s="168"/>
      <c r="O245" s="168" t="str">
        <f t="shared" si="28"/>
        <v>PH.IC.PA.030206.01</v>
      </c>
      <c r="Q245" s="168" t="str">
        <f t="shared" si="29"/>
        <v>CL.IC.PA.030206.01</v>
      </c>
    </row>
    <row r="246" spans="1:47" s="167" customFormat="1" ht="15">
      <c r="A246" s="167" t="s">
        <v>6465</v>
      </c>
      <c r="C246" s="61" t="s">
        <v>12185</v>
      </c>
      <c r="E246" s="61" t="s">
        <v>1863</v>
      </c>
      <c r="F246" s="167" t="s">
        <v>6800</v>
      </c>
      <c r="G246" s="167" t="s">
        <v>6787</v>
      </c>
      <c r="H246" s="62" t="s">
        <v>12225</v>
      </c>
      <c r="I246" s="167" t="s">
        <v>6788</v>
      </c>
      <c r="J246" s="63" t="str">
        <f t="shared" si="25"/>
        <v>IC.PA.030207</v>
      </c>
      <c r="K246" s="61" t="s">
        <v>2206</v>
      </c>
      <c r="L246" s="167" t="str">
        <f t="shared" si="26"/>
        <v>Other: specify mg/hr</v>
      </c>
      <c r="M246" s="61" t="str">
        <f t="shared" si="27"/>
        <v>PI.IC.PA.030207.01</v>
      </c>
      <c r="N246" s="168"/>
      <c r="O246" s="168" t="str">
        <f t="shared" si="28"/>
        <v>PH.IC.PA.030207.01</v>
      </c>
      <c r="Q246" s="168" t="str">
        <f t="shared" si="29"/>
        <v>CL.IC.PA.030207.01</v>
      </c>
    </row>
    <row r="247" spans="1:47" s="167" customFormat="1" ht="15">
      <c r="A247" s="167" t="s">
        <v>6465</v>
      </c>
      <c r="C247" s="61" t="s">
        <v>12185</v>
      </c>
      <c r="E247" s="61" t="s">
        <v>1863</v>
      </c>
      <c r="F247" s="167" t="s">
        <v>6800</v>
      </c>
      <c r="G247" s="167" t="s">
        <v>12836</v>
      </c>
      <c r="H247" s="62" t="s">
        <v>12729</v>
      </c>
      <c r="J247" s="63" t="str">
        <f t="shared" si="25"/>
        <v>IC.PA.030208</v>
      </c>
      <c r="K247" s="61" t="s">
        <v>12175</v>
      </c>
      <c r="L247" s="167" t="str">
        <f t="shared" si="26"/>
        <v>0mg/hr</v>
      </c>
      <c r="M247" s="61" t="str">
        <f t="shared" si="27"/>
        <v>PI.IC.PA.030208.01</v>
      </c>
      <c r="N247" s="168"/>
      <c r="O247" s="168" t="str">
        <f t="shared" si="28"/>
        <v>PH.IC.PA.030208.01</v>
      </c>
      <c r="Q247" s="168" t="str">
        <f t="shared" si="29"/>
        <v>CL.IC.PA.030208.01</v>
      </c>
      <c r="X247" s="167" t="s">
        <v>88</v>
      </c>
      <c r="Y247" s="167">
        <v>1119</v>
      </c>
    </row>
    <row r="248" spans="1:47" s="167" customFormat="1" ht="15">
      <c r="A248" s="164" t="s">
        <v>6465</v>
      </c>
      <c r="B248" s="164"/>
      <c r="C248" s="162" t="s">
        <v>12032</v>
      </c>
      <c r="D248" s="164"/>
      <c r="E248" s="162" t="s">
        <v>12030</v>
      </c>
      <c r="F248" s="164" t="s">
        <v>14749</v>
      </c>
      <c r="G248" s="181" t="s">
        <v>14889</v>
      </c>
      <c r="H248" s="163" t="s">
        <v>11639</v>
      </c>
      <c r="I248" s="161"/>
      <c r="J248" s="112" t="str">
        <f t="shared" si="25"/>
        <v>IC.PA.030209</v>
      </c>
      <c r="K248" s="158" t="s">
        <v>11848</v>
      </c>
      <c r="L248" s="164"/>
      <c r="M248" s="158" t="str">
        <f t="shared" si="27"/>
        <v>PI.IC.PA.030209.01</v>
      </c>
      <c r="N248" s="160"/>
      <c r="O248" s="159" t="str">
        <f t="shared" si="28"/>
        <v>PH.IC.PA.030209.01</v>
      </c>
      <c r="P248" s="164"/>
      <c r="Q248" s="159" t="str">
        <f t="shared" si="29"/>
        <v>CL.IC.PA.030209.01</v>
      </c>
      <c r="R248" s="161"/>
      <c r="S248" s="161"/>
      <c r="T248" s="161"/>
      <c r="U248" s="161"/>
      <c r="V248" s="161"/>
      <c r="W248" s="161"/>
      <c r="AT248" s="2" t="s">
        <v>12773</v>
      </c>
      <c r="AU248" s="2">
        <v>1761</v>
      </c>
    </row>
    <row r="249" spans="1:47" s="167" customFormat="1" ht="15">
      <c r="A249" s="167" t="s">
        <v>6465</v>
      </c>
      <c r="C249" s="61" t="s">
        <v>12185</v>
      </c>
      <c r="D249" s="167" t="s">
        <v>6232</v>
      </c>
      <c r="E249" s="61" t="s">
        <v>12185</v>
      </c>
      <c r="F249" s="167" t="s">
        <v>6978</v>
      </c>
      <c r="G249" s="167" t="s">
        <v>6979</v>
      </c>
      <c r="H249" s="62" t="s">
        <v>11848</v>
      </c>
      <c r="I249" s="167" t="s">
        <v>6979</v>
      </c>
      <c r="J249" s="63" t="str">
        <f t="shared" si="25"/>
        <v>IC.PA.030301</v>
      </c>
      <c r="K249" s="61" t="s">
        <v>12175</v>
      </c>
      <c r="L249" s="167" t="str">
        <f t="shared" si="26"/>
        <v>0.1mg</v>
      </c>
      <c r="M249" s="61" t="str">
        <f t="shared" si="27"/>
        <v>PI.IC.PA.030301.01</v>
      </c>
      <c r="N249" s="168"/>
      <c r="O249" s="168" t="str">
        <f t="shared" si="28"/>
        <v>PH.IC.PA.030301.01</v>
      </c>
      <c r="Q249" s="168" t="str">
        <f t="shared" si="29"/>
        <v>CL.IC.PA.030301.01</v>
      </c>
    </row>
    <row r="250" spans="1:47" s="167" customFormat="1" ht="15">
      <c r="A250" s="167" t="s">
        <v>6465</v>
      </c>
      <c r="C250" s="61" t="s">
        <v>12185</v>
      </c>
      <c r="E250" s="61" t="s">
        <v>12185</v>
      </c>
      <c r="F250" s="167" t="s">
        <v>6978</v>
      </c>
      <c r="G250" s="167" t="s">
        <v>6795</v>
      </c>
      <c r="H250" s="62" t="s">
        <v>12030</v>
      </c>
      <c r="I250" s="167" t="s">
        <v>6795</v>
      </c>
      <c r="J250" s="63" t="str">
        <f t="shared" si="25"/>
        <v>IC.PA.030302</v>
      </c>
      <c r="K250" s="61" t="s">
        <v>12175</v>
      </c>
      <c r="L250" s="167" t="str">
        <f t="shared" si="26"/>
        <v>0.2mg</v>
      </c>
      <c r="M250" s="61" t="str">
        <f t="shared" si="27"/>
        <v>PI.IC.PA.030302.01</v>
      </c>
      <c r="N250" s="168"/>
      <c r="O250" s="168" t="str">
        <f t="shared" si="28"/>
        <v>PH.IC.PA.030302.01</v>
      </c>
      <c r="Q250" s="168" t="str">
        <f t="shared" si="29"/>
        <v>CL.IC.PA.030302.01</v>
      </c>
    </row>
    <row r="251" spans="1:47" s="167" customFormat="1" ht="15">
      <c r="A251" s="167" t="s">
        <v>6465</v>
      </c>
      <c r="C251" s="61" t="s">
        <v>12185</v>
      </c>
      <c r="E251" s="61" t="s">
        <v>12185</v>
      </c>
      <c r="F251" s="167" t="s">
        <v>6978</v>
      </c>
      <c r="G251" s="167" t="s">
        <v>6796</v>
      </c>
      <c r="H251" s="62" t="s">
        <v>12032</v>
      </c>
      <c r="I251" s="167" t="s">
        <v>6796</v>
      </c>
      <c r="J251" s="63" t="str">
        <f t="shared" si="25"/>
        <v>IC.PA.030303</v>
      </c>
      <c r="K251" s="61" t="s">
        <v>12175</v>
      </c>
      <c r="L251" s="167" t="str">
        <f t="shared" si="26"/>
        <v>0.3mg</v>
      </c>
      <c r="M251" s="61" t="str">
        <f t="shared" si="27"/>
        <v>PI.IC.PA.030303.01</v>
      </c>
      <c r="N251" s="168"/>
      <c r="O251" s="168" t="str">
        <f t="shared" si="28"/>
        <v>PH.IC.PA.030303.01</v>
      </c>
      <c r="Q251" s="168" t="str">
        <f t="shared" si="29"/>
        <v>CL.IC.PA.030303.01</v>
      </c>
    </row>
    <row r="252" spans="1:47" s="167" customFormat="1" ht="15">
      <c r="A252" s="167" t="s">
        <v>6465</v>
      </c>
      <c r="C252" s="61" t="s">
        <v>12185</v>
      </c>
      <c r="E252" s="61" t="s">
        <v>12185</v>
      </c>
      <c r="F252" s="167" t="s">
        <v>6978</v>
      </c>
      <c r="G252" s="167" t="s">
        <v>6797</v>
      </c>
      <c r="H252" s="62" t="s">
        <v>12028</v>
      </c>
      <c r="I252" s="167" t="s">
        <v>6797</v>
      </c>
      <c r="J252" s="63" t="str">
        <f t="shared" si="25"/>
        <v>IC.PA.030304</v>
      </c>
      <c r="K252" s="61" t="s">
        <v>12175</v>
      </c>
      <c r="L252" s="167" t="str">
        <f t="shared" si="26"/>
        <v>0.4mg</v>
      </c>
      <c r="M252" s="61" t="str">
        <f t="shared" si="27"/>
        <v>PI.IC.PA.030304.01</v>
      </c>
      <c r="N252" s="168"/>
      <c r="O252" s="168" t="str">
        <f t="shared" si="28"/>
        <v>PH.IC.PA.030304.01</v>
      </c>
      <c r="Q252" s="168" t="str">
        <f t="shared" si="29"/>
        <v>CL.IC.PA.030304.01</v>
      </c>
    </row>
    <row r="253" spans="1:47" s="167" customFormat="1" ht="15">
      <c r="A253" s="167" t="s">
        <v>6465</v>
      </c>
      <c r="C253" s="61" t="s">
        <v>12185</v>
      </c>
      <c r="E253" s="61" t="s">
        <v>12185</v>
      </c>
      <c r="F253" s="167" t="s">
        <v>6978</v>
      </c>
      <c r="G253" s="167" t="s">
        <v>6798</v>
      </c>
      <c r="H253" s="62" t="s">
        <v>12210</v>
      </c>
      <c r="I253" s="167" t="s">
        <v>6798</v>
      </c>
      <c r="J253" s="63" t="str">
        <f t="shared" si="25"/>
        <v>IC.PA.030305</v>
      </c>
      <c r="K253" s="61" t="s">
        <v>12175</v>
      </c>
      <c r="L253" s="167" t="str">
        <f t="shared" si="26"/>
        <v>0.5mg</v>
      </c>
      <c r="M253" s="61" t="str">
        <f t="shared" si="27"/>
        <v>PI.IC.PA.030305.01</v>
      </c>
      <c r="N253" s="168"/>
      <c r="O253" s="168" t="str">
        <f t="shared" si="28"/>
        <v>PH.IC.PA.030305.01</v>
      </c>
      <c r="Q253" s="168" t="str">
        <f t="shared" si="29"/>
        <v>CL.IC.PA.030305.01</v>
      </c>
    </row>
    <row r="254" spans="1:47" s="167" customFormat="1" ht="15">
      <c r="A254" s="167" t="s">
        <v>6465</v>
      </c>
      <c r="C254" s="61" t="s">
        <v>12185</v>
      </c>
      <c r="E254" s="61" t="s">
        <v>12185</v>
      </c>
      <c r="F254" s="167" t="s">
        <v>6978</v>
      </c>
      <c r="G254" s="167" t="s">
        <v>10478</v>
      </c>
      <c r="H254" s="62" t="s">
        <v>12212</v>
      </c>
      <c r="I254" s="167" t="s">
        <v>6539</v>
      </c>
      <c r="J254" s="63" t="str">
        <f t="shared" si="25"/>
        <v>IC.PA.030306</v>
      </c>
      <c r="K254" s="61" t="s">
        <v>12175</v>
      </c>
      <c r="L254" s="167" t="str">
        <f t="shared" si="26"/>
        <v>Other: specify</v>
      </c>
      <c r="M254" s="61" t="str">
        <f t="shared" si="27"/>
        <v>PI.IC.PA.030306.01</v>
      </c>
      <c r="N254" s="168"/>
      <c r="O254" s="168" t="str">
        <f t="shared" si="28"/>
        <v>PH.IC.PA.030306.01</v>
      </c>
      <c r="Q254" s="168" t="str">
        <f t="shared" si="29"/>
        <v>CL.IC.PA.030306.01</v>
      </c>
    </row>
    <row r="255" spans="1:47" s="167" customFormat="1" ht="15">
      <c r="A255" s="164" t="s">
        <v>6465</v>
      </c>
      <c r="B255" s="164"/>
      <c r="C255" s="162" t="s">
        <v>12032</v>
      </c>
      <c r="D255" s="164"/>
      <c r="E255" s="162" t="s">
        <v>12032</v>
      </c>
      <c r="F255" s="164" t="s">
        <v>14750</v>
      </c>
      <c r="G255" s="181" t="s">
        <v>14889</v>
      </c>
      <c r="H255" s="163" t="s">
        <v>12225</v>
      </c>
      <c r="I255" s="157"/>
      <c r="J255" s="112" t="str">
        <f t="shared" si="25"/>
        <v>IC.PA.030307</v>
      </c>
      <c r="K255" s="158" t="s">
        <v>11848</v>
      </c>
      <c r="L255" s="157"/>
      <c r="M255" s="158" t="str">
        <f t="shared" si="27"/>
        <v>PI.IC.PA.030307.01</v>
      </c>
      <c r="N255" s="159"/>
      <c r="O255" s="159" t="str">
        <f t="shared" si="28"/>
        <v>PH.IC.PA.030307.01</v>
      </c>
      <c r="P255" s="157"/>
      <c r="Q255" s="159" t="str">
        <f t="shared" si="29"/>
        <v>CL.IC.PA.030307.01</v>
      </c>
      <c r="AT255" s="2" t="s">
        <v>12773</v>
      </c>
      <c r="AU255" s="2">
        <v>1761</v>
      </c>
    </row>
    <row r="256" spans="1:47" s="167" customFormat="1" ht="15">
      <c r="A256" s="167" t="s">
        <v>6465</v>
      </c>
      <c r="C256" s="61" t="s">
        <v>12185</v>
      </c>
      <c r="D256" s="167" t="s">
        <v>6432</v>
      </c>
      <c r="E256" s="61" t="s">
        <v>11</v>
      </c>
      <c r="F256" s="167" t="s">
        <v>6799</v>
      </c>
      <c r="G256" s="167" t="s">
        <v>6434</v>
      </c>
      <c r="H256" s="62" t="s">
        <v>11848</v>
      </c>
      <c r="I256" s="167" t="s">
        <v>6435</v>
      </c>
      <c r="J256" s="63" t="str">
        <f t="shared" si="25"/>
        <v>IC.PA.030401</v>
      </c>
      <c r="K256" s="61" t="s">
        <v>12175</v>
      </c>
      <c r="L256" s="167" t="str">
        <f t="shared" si="26"/>
        <v>1hr: specify</v>
      </c>
      <c r="M256" s="61" t="str">
        <f t="shared" si="27"/>
        <v>PI.IC.PA.030401.01</v>
      </c>
      <c r="N256" s="168"/>
      <c r="O256" s="168" t="str">
        <f t="shared" si="28"/>
        <v>PH.IC.PA.030401.01</v>
      </c>
      <c r="Q256" s="168" t="str">
        <f t="shared" si="29"/>
        <v>CL.IC.PA.030401.01</v>
      </c>
    </row>
    <row r="257" spans="1:43" s="167" customFormat="1" ht="15">
      <c r="A257" s="167" t="s">
        <v>6465</v>
      </c>
      <c r="C257" s="61" t="s">
        <v>12185</v>
      </c>
      <c r="E257" s="61" t="s">
        <v>11</v>
      </c>
      <c r="F257" s="167" t="s">
        <v>6799</v>
      </c>
      <c r="G257" s="167" t="s">
        <v>6600</v>
      </c>
      <c r="H257" s="62" t="s">
        <v>12030</v>
      </c>
      <c r="I257" s="167" t="s">
        <v>6601</v>
      </c>
      <c r="J257" s="63" t="str">
        <f t="shared" si="25"/>
        <v>IC.PA.030402</v>
      </c>
      <c r="K257" s="61" t="s">
        <v>12175</v>
      </c>
      <c r="L257" s="167" t="str">
        <f t="shared" si="26"/>
        <v>4hr: specify</v>
      </c>
      <c r="M257" s="61" t="str">
        <f t="shared" si="27"/>
        <v>PI.IC.PA.030402.01</v>
      </c>
      <c r="N257" s="168"/>
      <c r="O257" s="168" t="str">
        <f t="shared" si="28"/>
        <v>PH.IC.PA.030402.01</v>
      </c>
      <c r="Q257" s="168" t="str">
        <f t="shared" si="29"/>
        <v>CL.IC.PA.030402.01</v>
      </c>
    </row>
    <row r="258" spans="1:43" s="167" customFormat="1" ht="15">
      <c r="A258" s="167" t="s">
        <v>6465</v>
      </c>
      <c r="C258" s="61" t="s">
        <v>12185</v>
      </c>
      <c r="E258" s="61" t="s">
        <v>11</v>
      </c>
      <c r="F258" s="167" t="s">
        <v>6799</v>
      </c>
      <c r="G258" s="167" t="s">
        <v>6793</v>
      </c>
      <c r="H258" s="62" t="s">
        <v>12032</v>
      </c>
      <c r="I258" s="167" t="s">
        <v>12157</v>
      </c>
      <c r="J258" s="63" t="str">
        <f t="shared" si="25"/>
        <v>IC.PA.030403</v>
      </c>
      <c r="K258" s="61" t="s">
        <v>12175</v>
      </c>
      <c r="L258" s="167" t="str">
        <f t="shared" si="26"/>
        <v>No dose limit</v>
      </c>
      <c r="M258" s="61" t="str">
        <f t="shared" si="27"/>
        <v>PI.IC.PA.030403.01</v>
      </c>
      <c r="N258" s="168"/>
      <c r="O258" s="168" t="str">
        <f t="shared" si="28"/>
        <v>PH.IC.PA.030403.01</v>
      </c>
      <c r="Q258" s="168" t="str">
        <f t="shared" si="29"/>
        <v>CL.IC.PA.030403.01</v>
      </c>
    </row>
    <row r="259" spans="1:43" s="167" customFormat="1" ht="15">
      <c r="A259" s="167" t="s">
        <v>6465</v>
      </c>
      <c r="C259" s="61" t="s">
        <v>12185</v>
      </c>
      <c r="E259" s="61" t="s">
        <v>11</v>
      </c>
      <c r="F259" s="167" t="s">
        <v>6799</v>
      </c>
      <c r="G259" s="167" t="s">
        <v>10478</v>
      </c>
      <c r="H259" s="62" t="s">
        <v>12028</v>
      </c>
      <c r="I259" s="167" t="s">
        <v>12157</v>
      </c>
      <c r="J259" s="63" t="str">
        <f t="shared" si="25"/>
        <v>IC.PA.030404</v>
      </c>
      <c r="K259" s="61" t="s">
        <v>12175</v>
      </c>
      <c r="L259" s="167" t="str">
        <f t="shared" si="26"/>
        <v>Other: specify</v>
      </c>
      <c r="M259" s="61" t="str">
        <f t="shared" si="27"/>
        <v>PI.IC.PA.030404.01</v>
      </c>
      <c r="N259" s="168"/>
      <c r="O259" s="168" t="str">
        <f t="shared" si="28"/>
        <v>PH.IC.PA.030404.01</v>
      </c>
      <c r="Q259" s="168" t="str">
        <f t="shared" si="29"/>
        <v>CL.IC.PA.030404.01</v>
      </c>
      <c r="AF259" s="167" t="s">
        <v>12773</v>
      </c>
      <c r="AG259" s="167">
        <v>1385</v>
      </c>
    </row>
    <row r="260" spans="1:43" s="167" customFormat="1" ht="15">
      <c r="A260" s="167" t="s">
        <v>6465</v>
      </c>
      <c r="C260" s="61" t="s">
        <v>12185</v>
      </c>
      <c r="E260" s="61" t="s">
        <v>11</v>
      </c>
      <c r="F260" s="167" t="s">
        <v>6799</v>
      </c>
      <c r="G260" s="167" t="s">
        <v>13692</v>
      </c>
      <c r="H260" s="62" t="s">
        <v>12210</v>
      </c>
      <c r="I260" s="167" t="s">
        <v>6275</v>
      </c>
      <c r="J260" s="63" t="str">
        <f t="shared" si="25"/>
        <v>IC.PA.030405</v>
      </c>
      <c r="K260" s="61" t="s">
        <v>12175</v>
      </c>
      <c r="L260" s="167" t="str">
        <f t="shared" si="26"/>
        <v>2hr: specify</v>
      </c>
      <c r="M260" s="61" t="str">
        <f t="shared" si="27"/>
        <v>PI.IC.PA.030405.01</v>
      </c>
      <c r="N260" s="168"/>
      <c r="O260" s="168" t="str">
        <f t="shared" si="28"/>
        <v>PH.IC.PA.030405.01</v>
      </c>
      <c r="Q260" s="168" t="str">
        <f t="shared" si="29"/>
        <v>CL.IC.PA.030405.01</v>
      </c>
      <c r="AF260" s="167" t="s">
        <v>12773</v>
      </c>
      <c r="AG260" s="167">
        <v>1385</v>
      </c>
    </row>
    <row r="261" spans="1:43" s="167" customFormat="1" ht="15">
      <c r="A261" s="167" t="s">
        <v>6465</v>
      </c>
      <c r="C261" s="61" t="s">
        <v>12185</v>
      </c>
      <c r="D261" s="167" t="s">
        <v>6604</v>
      </c>
      <c r="E261" s="61" t="s">
        <v>212</v>
      </c>
      <c r="F261" s="167" t="s">
        <v>6794</v>
      </c>
      <c r="G261" s="167" t="s">
        <v>6979</v>
      </c>
      <c r="H261" s="62" t="s">
        <v>11848</v>
      </c>
      <c r="I261" s="167" t="s">
        <v>6979</v>
      </c>
      <c r="J261" s="63" t="str">
        <f t="shared" si="25"/>
        <v>IC.PA.030501</v>
      </c>
      <c r="K261" s="61" t="s">
        <v>12175</v>
      </c>
      <c r="L261" s="167" t="str">
        <f t="shared" si="26"/>
        <v>0.1mg</v>
      </c>
      <c r="M261" s="61" t="str">
        <f t="shared" si="27"/>
        <v>PI.IC.PA.030501.01</v>
      </c>
      <c r="N261" s="168"/>
      <c r="O261" s="168" t="str">
        <f t="shared" si="28"/>
        <v>PH.IC.PA.030501.01</v>
      </c>
      <c r="Q261" s="168" t="str">
        <f t="shared" si="29"/>
        <v>CL.IC.PA.030501.01</v>
      </c>
    </row>
    <row r="262" spans="1:43" s="167" customFormat="1" ht="15">
      <c r="A262" s="167" t="s">
        <v>6465</v>
      </c>
      <c r="C262" s="61" t="s">
        <v>12185</v>
      </c>
      <c r="E262" s="61" t="s">
        <v>212</v>
      </c>
      <c r="F262" s="167" t="s">
        <v>6794</v>
      </c>
      <c r="G262" s="167" t="s">
        <v>6795</v>
      </c>
      <c r="H262" s="62" t="s">
        <v>12030</v>
      </c>
      <c r="I262" s="167" t="s">
        <v>6795</v>
      </c>
      <c r="J262" s="63" t="str">
        <f t="shared" si="25"/>
        <v>IC.PA.030502</v>
      </c>
      <c r="K262" s="61" t="s">
        <v>12175</v>
      </c>
      <c r="L262" s="167" t="str">
        <f t="shared" si="26"/>
        <v>0.2mg</v>
      </c>
      <c r="M262" s="61" t="str">
        <f t="shared" si="27"/>
        <v>PI.IC.PA.030502.01</v>
      </c>
      <c r="N262" s="168"/>
      <c r="O262" s="168" t="str">
        <f t="shared" si="28"/>
        <v>PH.IC.PA.030502.01</v>
      </c>
      <c r="Q262" s="168" t="str">
        <f t="shared" si="29"/>
        <v>CL.IC.PA.030502.01</v>
      </c>
    </row>
    <row r="263" spans="1:43" s="167" customFormat="1" ht="15">
      <c r="A263" s="167" t="s">
        <v>6465</v>
      </c>
      <c r="C263" s="61" t="s">
        <v>12185</v>
      </c>
      <c r="E263" s="61" t="s">
        <v>212</v>
      </c>
      <c r="F263" s="167" t="s">
        <v>6794</v>
      </c>
      <c r="G263" s="167" t="s">
        <v>6796</v>
      </c>
      <c r="H263" s="62" t="s">
        <v>12032</v>
      </c>
      <c r="I263" s="167" t="s">
        <v>6796</v>
      </c>
      <c r="J263" s="63" t="str">
        <f t="shared" si="25"/>
        <v>IC.PA.030503</v>
      </c>
      <c r="K263" s="61" t="s">
        <v>12175</v>
      </c>
      <c r="L263" s="167" t="str">
        <f t="shared" si="26"/>
        <v>0.3mg</v>
      </c>
      <c r="M263" s="61" t="str">
        <f t="shared" si="27"/>
        <v>PI.IC.PA.030503.01</v>
      </c>
      <c r="N263" s="168"/>
      <c r="O263" s="168" t="str">
        <f t="shared" si="28"/>
        <v>PH.IC.PA.030503.01</v>
      </c>
      <c r="Q263" s="168" t="str">
        <f t="shared" si="29"/>
        <v>CL.IC.PA.030503.01</v>
      </c>
    </row>
    <row r="264" spans="1:43" s="167" customFormat="1" ht="15">
      <c r="A264" s="167" t="s">
        <v>6465</v>
      </c>
      <c r="C264" s="61" t="s">
        <v>12185</v>
      </c>
      <c r="E264" s="61" t="s">
        <v>212</v>
      </c>
      <c r="F264" s="167" t="s">
        <v>6794</v>
      </c>
      <c r="G264" s="167" t="s">
        <v>6797</v>
      </c>
      <c r="H264" s="62" t="s">
        <v>12028</v>
      </c>
      <c r="I264" s="167" t="s">
        <v>6797</v>
      </c>
      <c r="J264" s="63" t="str">
        <f t="shared" si="25"/>
        <v>IC.PA.030504</v>
      </c>
      <c r="K264" s="61" t="s">
        <v>12175</v>
      </c>
      <c r="L264" s="167" t="str">
        <f t="shared" si="26"/>
        <v>0.4mg</v>
      </c>
      <c r="M264" s="61" t="str">
        <f t="shared" si="27"/>
        <v>PI.IC.PA.030504.01</v>
      </c>
      <c r="N264" s="168"/>
      <c r="O264" s="168" t="str">
        <f t="shared" si="28"/>
        <v>PH.IC.PA.030504.01</v>
      </c>
      <c r="Q264" s="168" t="str">
        <f t="shared" si="29"/>
        <v>CL.IC.PA.030504.01</v>
      </c>
    </row>
    <row r="265" spans="1:43" s="167" customFormat="1" ht="15">
      <c r="A265" s="167" t="s">
        <v>6465</v>
      </c>
      <c r="C265" s="61" t="s">
        <v>12185</v>
      </c>
      <c r="E265" s="61" t="s">
        <v>212</v>
      </c>
      <c r="F265" s="167" t="s">
        <v>6794</v>
      </c>
      <c r="G265" s="167" t="s">
        <v>6798</v>
      </c>
      <c r="H265" s="62" t="s">
        <v>12210</v>
      </c>
      <c r="I265" s="167" t="s">
        <v>6798</v>
      </c>
      <c r="J265" s="63" t="str">
        <f t="shared" si="25"/>
        <v>IC.PA.030505</v>
      </c>
      <c r="K265" s="61" t="s">
        <v>12175</v>
      </c>
      <c r="L265" s="167" t="str">
        <f t="shared" si="26"/>
        <v>0.5mg</v>
      </c>
      <c r="M265" s="61" t="str">
        <f t="shared" si="27"/>
        <v>PI.IC.PA.030505.01</v>
      </c>
      <c r="N265" s="168"/>
      <c r="O265" s="168" t="str">
        <f t="shared" si="28"/>
        <v>PH.IC.PA.030505.01</v>
      </c>
      <c r="Q265" s="168" t="str">
        <f t="shared" si="29"/>
        <v>CL.IC.PA.030505.01</v>
      </c>
    </row>
    <row r="266" spans="1:43" s="167" customFormat="1" ht="15">
      <c r="A266" s="167" t="s">
        <v>6465</v>
      </c>
      <c r="C266" s="61" t="s">
        <v>12185</v>
      </c>
      <c r="E266" s="61" t="s">
        <v>212</v>
      </c>
      <c r="F266" s="167" t="s">
        <v>6794</v>
      </c>
      <c r="G266" s="167" t="s">
        <v>10478</v>
      </c>
      <c r="H266" s="62" t="s">
        <v>12212</v>
      </c>
      <c r="I266" s="167" t="s">
        <v>6539</v>
      </c>
      <c r="J266" s="63" t="str">
        <f t="shared" si="25"/>
        <v>IC.PA.030506</v>
      </c>
      <c r="K266" s="61" t="s">
        <v>2206</v>
      </c>
      <c r="L266" s="167" t="str">
        <f t="shared" si="26"/>
        <v>Other: specify</v>
      </c>
      <c r="M266" s="61" t="str">
        <f t="shared" si="27"/>
        <v>PI.IC.PA.030506.01</v>
      </c>
      <c r="N266" s="168"/>
      <c r="O266" s="168" t="str">
        <f t="shared" si="28"/>
        <v>PH.IC.PA.030506.01</v>
      </c>
      <c r="Q266" s="168" t="str">
        <f t="shared" si="29"/>
        <v>CL.IC.PA.030506.01</v>
      </c>
    </row>
    <row r="267" spans="1:43" s="167" customFormat="1" ht="15">
      <c r="A267" s="167" t="s">
        <v>6465</v>
      </c>
      <c r="C267" s="61" t="s">
        <v>12185</v>
      </c>
      <c r="E267" s="61" t="s">
        <v>212</v>
      </c>
      <c r="F267" s="167" t="s">
        <v>6794</v>
      </c>
      <c r="G267" s="167" t="s">
        <v>12943</v>
      </c>
      <c r="H267" s="62" t="s">
        <v>12728</v>
      </c>
      <c r="J267" s="63" t="str">
        <f>CONCATENATE("IC.PA.",C267,E267,H267)</f>
        <v>IC.PA.030507</v>
      </c>
      <c r="K267" s="61" t="s">
        <v>12175</v>
      </c>
      <c r="L267" s="167" t="str">
        <f>G267</f>
        <v>0 mg</v>
      </c>
      <c r="M267" s="61" t="str">
        <f>CONCATENATE("PI.",J267,".",K267)</f>
        <v>PI.IC.PA.030507.01</v>
      </c>
      <c r="N267" s="168"/>
      <c r="O267" s="168" t="str">
        <f>CONCATENATE("PH.",J267,".",K267)</f>
        <v>PH.IC.PA.030507.01</v>
      </c>
      <c r="Q267" s="168" t="str">
        <f>CONCATENATE("CL.",J267,".",K267)</f>
        <v>CL.IC.PA.030507.01</v>
      </c>
      <c r="X267" s="167" t="s">
        <v>12837</v>
      </c>
      <c r="Y267" s="167">
        <v>1119</v>
      </c>
    </row>
    <row r="268" spans="1:43" s="167" customFormat="1" ht="15">
      <c r="A268" s="167" t="s">
        <v>6465</v>
      </c>
      <c r="C268" s="61" t="s">
        <v>12185</v>
      </c>
      <c r="E268" s="61" t="s">
        <v>212</v>
      </c>
      <c r="F268" s="167" t="s">
        <v>6794</v>
      </c>
      <c r="G268" s="167" t="s">
        <v>14224</v>
      </c>
      <c r="H268" s="62" t="s">
        <v>11638</v>
      </c>
      <c r="J268" s="63" t="str">
        <f t="shared" si="25"/>
        <v>IC.PA.030508</v>
      </c>
      <c r="K268" s="61" t="s">
        <v>12175</v>
      </c>
      <c r="L268" s="167" t="str">
        <f t="shared" si="26"/>
        <v>0.6 mg</v>
      </c>
      <c r="M268" s="61" t="str">
        <f t="shared" si="27"/>
        <v>PI.IC.PA.030508.01</v>
      </c>
      <c r="N268" s="168"/>
      <c r="O268" s="168" t="str">
        <f t="shared" si="28"/>
        <v>PH.IC.PA.030508.01</v>
      </c>
      <c r="Q268" s="168" t="str">
        <f t="shared" si="29"/>
        <v>CL.IC.PA.030508.01</v>
      </c>
      <c r="AP268" s="167" t="s">
        <v>12773</v>
      </c>
      <c r="AQ268" s="167">
        <v>1677</v>
      </c>
    </row>
    <row r="269" spans="1:43" s="167" customFormat="1" ht="15">
      <c r="A269" s="167" t="s">
        <v>6465</v>
      </c>
      <c r="C269" s="61" t="s">
        <v>12185</v>
      </c>
      <c r="D269" s="167" t="s">
        <v>6606</v>
      </c>
      <c r="E269" s="61" t="s">
        <v>6988</v>
      </c>
      <c r="F269" s="167" t="s">
        <v>6623</v>
      </c>
      <c r="G269" s="167" t="s">
        <v>6608</v>
      </c>
      <c r="H269" s="62" t="s">
        <v>11848</v>
      </c>
      <c r="I269" s="167" t="s">
        <v>6609</v>
      </c>
      <c r="J269" s="63" t="str">
        <f t="shared" si="25"/>
        <v>IC.PA.030601</v>
      </c>
      <c r="K269" s="61" t="s">
        <v>12175</v>
      </c>
      <c r="L269" s="167" t="str">
        <f t="shared" si="26"/>
        <v>Every 5 minutes</v>
      </c>
      <c r="M269" s="61" t="str">
        <f t="shared" si="27"/>
        <v>PI.IC.PA.030601.01</v>
      </c>
      <c r="N269" s="168"/>
      <c r="O269" s="168" t="str">
        <f t="shared" si="28"/>
        <v>PH.IC.PA.030601.01</v>
      </c>
      <c r="Q269" s="168" t="str">
        <f t="shared" si="29"/>
        <v>CL.IC.PA.030601.01</v>
      </c>
    </row>
    <row r="270" spans="1:43" s="167" customFormat="1" ht="15">
      <c r="A270" s="167" t="s">
        <v>6465</v>
      </c>
      <c r="C270" s="61" t="s">
        <v>12185</v>
      </c>
      <c r="E270" s="61" t="s">
        <v>6988</v>
      </c>
      <c r="F270" s="167" t="s">
        <v>6623</v>
      </c>
      <c r="G270" s="167" t="s">
        <v>6610</v>
      </c>
      <c r="H270" s="62" t="s">
        <v>12030</v>
      </c>
      <c r="I270" s="167" t="s">
        <v>6611</v>
      </c>
      <c r="J270" s="63" t="str">
        <f t="shared" si="25"/>
        <v>IC.PA.030602</v>
      </c>
      <c r="K270" s="61" t="s">
        <v>12175</v>
      </c>
      <c r="L270" s="167" t="str">
        <f t="shared" si="26"/>
        <v>Every 6 minutes</v>
      </c>
      <c r="M270" s="61" t="str">
        <f t="shared" si="27"/>
        <v>PI.IC.PA.030602.01</v>
      </c>
      <c r="N270" s="168"/>
      <c r="O270" s="168" t="str">
        <f t="shared" si="28"/>
        <v>PH.IC.PA.030602.01</v>
      </c>
      <c r="Q270" s="168" t="str">
        <f t="shared" si="29"/>
        <v>CL.IC.PA.030602.01</v>
      </c>
    </row>
    <row r="271" spans="1:43" s="167" customFormat="1" ht="15">
      <c r="A271" s="167" t="s">
        <v>6465</v>
      </c>
      <c r="C271" s="61" t="s">
        <v>12185</v>
      </c>
      <c r="E271" s="61" t="s">
        <v>6988</v>
      </c>
      <c r="F271" s="167" t="s">
        <v>6623</v>
      </c>
      <c r="G271" s="167" t="s">
        <v>6612</v>
      </c>
      <c r="H271" s="62" t="s">
        <v>12032</v>
      </c>
      <c r="I271" s="167" t="s">
        <v>6785</v>
      </c>
      <c r="J271" s="63" t="str">
        <f t="shared" si="25"/>
        <v>IC.PA.030603</v>
      </c>
      <c r="K271" s="61" t="s">
        <v>12175</v>
      </c>
      <c r="L271" s="167" t="str">
        <f t="shared" si="26"/>
        <v>Every 8 minutes</v>
      </c>
      <c r="M271" s="61" t="str">
        <f t="shared" si="27"/>
        <v>PI.IC.PA.030603.01</v>
      </c>
      <c r="N271" s="168"/>
      <c r="O271" s="168" t="str">
        <f t="shared" si="28"/>
        <v>PH.IC.PA.030603.01</v>
      </c>
      <c r="Q271" s="168" t="str">
        <f t="shared" si="29"/>
        <v>CL.IC.PA.030603.01</v>
      </c>
    </row>
    <row r="272" spans="1:43" s="167" customFormat="1" ht="15">
      <c r="A272" s="167" t="s">
        <v>6465</v>
      </c>
      <c r="C272" s="61" t="s">
        <v>12185</v>
      </c>
      <c r="E272" s="61" t="s">
        <v>6988</v>
      </c>
      <c r="F272" s="167" t="s">
        <v>6623</v>
      </c>
      <c r="G272" s="167" t="s">
        <v>6974</v>
      </c>
      <c r="H272" s="62" t="s">
        <v>12028</v>
      </c>
      <c r="I272" s="167" t="s">
        <v>6975</v>
      </c>
      <c r="J272" s="63" t="str">
        <f t="shared" si="25"/>
        <v>IC.PA.030604</v>
      </c>
      <c r="K272" s="61" t="s">
        <v>12175</v>
      </c>
      <c r="L272" s="167" t="str">
        <f t="shared" si="26"/>
        <v>Every 10 minutes</v>
      </c>
      <c r="M272" s="61" t="str">
        <f t="shared" si="27"/>
        <v>PI.IC.PA.030604.01</v>
      </c>
      <c r="N272" s="168"/>
      <c r="O272" s="168" t="str">
        <f t="shared" si="28"/>
        <v>PH.IC.PA.030604.01</v>
      </c>
      <c r="Q272" s="168" t="str">
        <f t="shared" si="29"/>
        <v>CL.IC.PA.030604.01</v>
      </c>
    </row>
    <row r="273" spans="1:47" s="167" customFormat="1" ht="15">
      <c r="A273" s="167" t="s">
        <v>6465</v>
      </c>
      <c r="C273" s="61" t="s">
        <v>12185</v>
      </c>
      <c r="E273" s="61" t="s">
        <v>6988</v>
      </c>
      <c r="F273" s="167" t="s">
        <v>6623</v>
      </c>
      <c r="G273" s="167" t="s">
        <v>6976</v>
      </c>
      <c r="H273" s="62" t="s">
        <v>12210</v>
      </c>
      <c r="I273" s="167" t="s">
        <v>6977</v>
      </c>
      <c r="J273" s="63" t="str">
        <f t="shared" si="25"/>
        <v>IC.PA.030605</v>
      </c>
      <c r="K273" s="61" t="s">
        <v>12175</v>
      </c>
      <c r="L273" s="167" t="str">
        <f t="shared" si="26"/>
        <v>Every 12 minutes</v>
      </c>
      <c r="M273" s="61" t="str">
        <f t="shared" si="27"/>
        <v>PI.IC.PA.030605.01</v>
      </c>
      <c r="N273" s="168"/>
      <c r="O273" s="168" t="str">
        <f t="shared" si="28"/>
        <v>PH.IC.PA.030605.01</v>
      </c>
      <c r="Q273" s="168" t="str">
        <f t="shared" si="29"/>
        <v>CL.IC.PA.030605.01</v>
      </c>
    </row>
    <row r="274" spans="1:47" s="167" customFormat="1" ht="15">
      <c r="A274" s="167" t="s">
        <v>6465</v>
      </c>
      <c r="C274" s="61" t="s">
        <v>12185</v>
      </c>
      <c r="E274" s="61" t="s">
        <v>6988</v>
      </c>
      <c r="F274" s="167" t="s">
        <v>6623</v>
      </c>
      <c r="G274" s="167" t="s">
        <v>7155</v>
      </c>
      <c r="H274" s="62" t="s">
        <v>12212</v>
      </c>
      <c r="I274" s="167" t="s">
        <v>7156</v>
      </c>
      <c r="J274" s="63" t="str">
        <f t="shared" ref="J274:J341" si="37">CONCATENATE("IC.PA.",C274,E274,H274)</f>
        <v>IC.PA.030606</v>
      </c>
      <c r="K274" s="61" t="s">
        <v>12175</v>
      </c>
      <c r="L274" s="167" t="str">
        <f t="shared" ref="L274:L341" si="38">G274</f>
        <v>Every 15 minutes</v>
      </c>
      <c r="M274" s="61" t="str">
        <f t="shared" ref="M274:M341" si="39">CONCATENATE("PI.",J274,".",K274)</f>
        <v>PI.IC.PA.030606.01</v>
      </c>
      <c r="N274" s="168"/>
      <c r="O274" s="168" t="str">
        <f t="shared" ref="O274:O341" si="40">CONCATENATE("PH.",J274,".",K274)</f>
        <v>PH.IC.PA.030606.01</v>
      </c>
      <c r="Q274" s="168" t="str">
        <f t="shared" ref="Q274:Q341" si="41">CONCATENATE("CL.",J274,".",K274)</f>
        <v>CL.IC.PA.030606.01</v>
      </c>
    </row>
    <row r="275" spans="1:47" s="167" customFormat="1" ht="15">
      <c r="A275" s="167" t="s">
        <v>6465</v>
      </c>
      <c r="C275" s="61" t="s">
        <v>12185</v>
      </c>
      <c r="E275" s="61" t="s">
        <v>6988</v>
      </c>
      <c r="F275" s="167" t="s">
        <v>12668</v>
      </c>
      <c r="G275" s="167" t="s">
        <v>10478</v>
      </c>
      <c r="H275" s="62" t="s">
        <v>12225</v>
      </c>
      <c r="I275" s="167" t="s">
        <v>6539</v>
      </c>
      <c r="J275" s="63" t="str">
        <f t="shared" si="37"/>
        <v>IC.PA.030607</v>
      </c>
      <c r="K275" s="61" t="s">
        <v>12175</v>
      </c>
      <c r="L275" s="167" t="str">
        <f t="shared" si="38"/>
        <v>Other: specify</v>
      </c>
      <c r="M275" s="61" t="str">
        <f t="shared" si="39"/>
        <v>PI.IC.PA.030607.01</v>
      </c>
      <c r="N275" s="168"/>
      <c r="O275" s="168" t="str">
        <f t="shared" si="40"/>
        <v>PH.IC.PA.030607.01</v>
      </c>
      <c r="Q275" s="168" t="str">
        <f t="shared" si="41"/>
        <v>CL.IC.PA.030607.01</v>
      </c>
    </row>
    <row r="276" spans="1:47" s="167" customFormat="1" ht="15">
      <c r="A276" s="167" t="s">
        <v>6465</v>
      </c>
      <c r="C276" s="61" t="s">
        <v>12185</v>
      </c>
      <c r="D276" s="167" t="s">
        <v>6530</v>
      </c>
      <c r="E276" s="61" t="s">
        <v>12348</v>
      </c>
      <c r="F276" s="167" t="s">
        <v>12669</v>
      </c>
      <c r="G276" s="167" t="s">
        <v>6370</v>
      </c>
      <c r="H276" s="62" t="s">
        <v>12724</v>
      </c>
      <c r="I276" s="167" t="s">
        <v>6371</v>
      </c>
      <c r="J276" s="63" t="str">
        <f t="shared" si="37"/>
        <v>IC.PA.030701</v>
      </c>
      <c r="K276" s="61" t="s">
        <v>2311</v>
      </c>
      <c r="L276" s="167" t="str">
        <f t="shared" si="38"/>
        <v>ML remaining specify</v>
      </c>
      <c r="M276" s="61" t="str">
        <f t="shared" si="39"/>
        <v>PI.IC.PA.030701.01</v>
      </c>
      <c r="N276" s="168"/>
      <c r="O276" s="168" t="str">
        <f t="shared" si="40"/>
        <v>PH.IC.PA.030701.01</v>
      </c>
      <c r="Q276" s="168" t="str">
        <f t="shared" si="41"/>
        <v>CL.IC.PA.030701.01</v>
      </c>
      <c r="X276" s="167" t="s">
        <v>12837</v>
      </c>
      <c r="Y276" s="167">
        <v>1119</v>
      </c>
    </row>
    <row r="277" spans="1:47" s="167" customFormat="1" ht="15">
      <c r="A277" s="167" t="s">
        <v>6465</v>
      </c>
      <c r="B277" s="167" t="s">
        <v>12452</v>
      </c>
      <c r="C277" s="61" t="s">
        <v>12185</v>
      </c>
      <c r="D277" s="167" t="s">
        <v>6204</v>
      </c>
      <c r="E277" s="61" t="s">
        <v>2535</v>
      </c>
      <c r="F277" s="167" t="s">
        <v>12688</v>
      </c>
      <c r="G277" s="167" t="s">
        <v>12838</v>
      </c>
      <c r="H277" s="62" t="s">
        <v>12724</v>
      </c>
      <c r="J277" s="63" t="str">
        <f t="shared" si="37"/>
        <v>IC.PA.030801</v>
      </c>
      <c r="K277" s="61" t="s">
        <v>2206</v>
      </c>
      <c r="L277" s="167" t="str">
        <f t="shared" si="38"/>
        <v>Number of attempts over 4hr</v>
      </c>
      <c r="M277" s="61" t="str">
        <f t="shared" si="39"/>
        <v>PI.IC.PA.030801.01</v>
      </c>
      <c r="N277" s="168"/>
      <c r="O277" s="168" t="str">
        <f t="shared" si="40"/>
        <v>PH.IC.PA.030801.01</v>
      </c>
      <c r="Q277" s="168" t="str">
        <f t="shared" si="41"/>
        <v>CL.IC.PA.030801.01</v>
      </c>
      <c r="X277" s="167" t="s">
        <v>2352</v>
      </c>
      <c r="Y277" s="167">
        <v>1119</v>
      </c>
    </row>
    <row r="278" spans="1:47" s="167" customFormat="1" ht="15">
      <c r="A278" s="167" t="s">
        <v>6465</v>
      </c>
      <c r="C278" s="61" t="s">
        <v>0</v>
      </c>
      <c r="D278" s="167" t="s">
        <v>6442</v>
      </c>
      <c r="E278" s="61" t="s">
        <v>93</v>
      </c>
      <c r="F278" s="167" t="s">
        <v>12981</v>
      </c>
      <c r="G278" s="167" t="s">
        <v>12942</v>
      </c>
      <c r="H278" s="62" t="s">
        <v>11848</v>
      </c>
      <c r="J278" s="63" t="str">
        <f t="shared" ref="J278" si="42">CONCATENATE("IC.PA.",C278,E278,H278)</f>
        <v>IC.PA.030901</v>
      </c>
      <c r="K278" s="61" t="s">
        <v>3</v>
      </c>
      <c r="L278" s="167" t="str">
        <f t="shared" ref="L278" si="43">G278</f>
        <v>Number of doses over 4hr</v>
      </c>
      <c r="M278" s="61" t="str">
        <f t="shared" ref="M278" si="44">CONCATENATE("PI.",J278,".",K278)</f>
        <v>PI.IC.PA.030901.01</v>
      </c>
      <c r="N278" s="168"/>
      <c r="O278" s="168" t="str">
        <f t="shared" ref="O278" si="45">CONCATENATE("PH.",J278,".",K278)</f>
        <v>PH.IC.PA.030901.01</v>
      </c>
      <c r="Q278" s="168" t="str">
        <f t="shared" ref="Q278" si="46">CONCATENATE("CL.",J278,".",K278)</f>
        <v>CL.IC.PA.030901.01</v>
      </c>
      <c r="X278" s="167" t="s">
        <v>73</v>
      </c>
      <c r="Y278" s="167">
        <v>1119</v>
      </c>
    </row>
    <row r="279" spans="1:47" s="167" customFormat="1" ht="15">
      <c r="A279" s="157" t="s">
        <v>6465</v>
      </c>
      <c r="B279" s="157"/>
      <c r="C279" s="158" t="s">
        <v>12185</v>
      </c>
      <c r="D279" s="157"/>
      <c r="E279" s="158" t="s">
        <v>93</v>
      </c>
      <c r="F279" s="164" t="s">
        <v>14751</v>
      </c>
      <c r="G279" s="55" t="s">
        <v>14890</v>
      </c>
      <c r="H279" s="111" t="s">
        <v>12030</v>
      </c>
      <c r="I279" s="157"/>
      <c r="J279" s="112" t="str">
        <f t="shared" si="37"/>
        <v>IC.PA.030902</v>
      </c>
      <c r="K279" s="158" t="s">
        <v>2206</v>
      </c>
      <c r="L279" s="157" t="str">
        <f t="shared" si="38"/>
        <v>Specify mg of doses over 4hr:</v>
      </c>
      <c r="M279" s="158" t="str">
        <f t="shared" si="39"/>
        <v>PI.IC.PA.030902.01</v>
      </c>
      <c r="N279" s="159"/>
      <c r="O279" s="159" t="str">
        <f t="shared" si="40"/>
        <v>PH.IC.PA.030902.01</v>
      </c>
      <c r="P279" s="157"/>
      <c r="Q279" s="159" t="str">
        <f t="shared" si="41"/>
        <v>CL.IC.PA.030902.01</v>
      </c>
      <c r="X279" s="167" t="s">
        <v>2352</v>
      </c>
      <c r="Y279" s="167">
        <v>1119</v>
      </c>
      <c r="AT279" s="167" t="s">
        <v>12773</v>
      </c>
      <c r="AU279" s="167">
        <v>1761</v>
      </c>
    </row>
    <row r="280" spans="1:47" s="88" customFormat="1" ht="15">
      <c r="A280" s="83" t="s">
        <v>6465</v>
      </c>
      <c r="B280" s="167"/>
      <c r="C280" s="81" t="s">
        <v>12032</v>
      </c>
      <c r="D280" s="83" t="s">
        <v>12720</v>
      </c>
      <c r="E280" s="81" t="s">
        <v>12952</v>
      </c>
      <c r="F280" s="83" t="s">
        <v>12874</v>
      </c>
      <c r="G280" s="83" t="s">
        <v>12157</v>
      </c>
      <c r="H280" s="81" t="s">
        <v>11848</v>
      </c>
      <c r="I280" s="83" t="s">
        <v>12157</v>
      </c>
      <c r="J280" s="63" t="str">
        <f t="shared" si="37"/>
        <v>IC.PA.031001</v>
      </c>
      <c r="K280" s="61" t="s">
        <v>2206</v>
      </c>
      <c r="L280" s="167" t="str">
        <f t="shared" si="38"/>
        <v>None</v>
      </c>
      <c r="M280" s="61" t="str">
        <f t="shared" si="39"/>
        <v>PI.IC.PA.031001.01</v>
      </c>
      <c r="N280" s="168"/>
      <c r="O280" s="168" t="str">
        <f t="shared" si="40"/>
        <v>PH.IC.PA.031001.01</v>
      </c>
      <c r="P280" s="167"/>
      <c r="Q280" s="168" t="str">
        <f t="shared" si="41"/>
        <v>CL.IC.PA.031001.01</v>
      </c>
      <c r="X280" s="88" t="s">
        <v>2352</v>
      </c>
      <c r="Y280" s="88">
        <v>1121</v>
      </c>
    </row>
    <row r="281" spans="1:47" s="88" customFormat="1" ht="15">
      <c r="A281" s="83" t="s">
        <v>6465</v>
      </c>
      <c r="B281" s="167"/>
      <c r="C281" s="81" t="s">
        <v>12032</v>
      </c>
      <c r="D281" s="83"/>
      <c r="E281" s="81" t="s">
        <v>12952</v>
      </c>
      <c r="F281" s="83" t="s">
        <v>12874</v>
      </c>
      <c r="G281" s="83" t="s">
        <v>10592</v>
      </c>
      <c r="H281" s="81" t="s">
        <v>12030</v>
      </c>
      <c r="I281" s="83" t="s">
        <v>10592</v>
      </c>
      <c r="J281" s="63" t="str">
        <f t="shared" si="37"/>
        <v>IC.PA.031002</v>
      </c>
      <c r="K281" s="61" t="s">
        <v>2206</v>
      </c>
      <c r="L281" s="167" t="str">
        <f t="shared" si="38"/>
        <v>Nausea</v>
      </c>
      <c r="M281" s="61" t="str">
        <f t="shared" si="39"/>
        <v>PI.IC.PA.031002.01</v>
      </c>
      <c r="N281" s="168"/>
      <c r="O281" s="168" t="str">
        <f t="shared" si="40"/>
        <v>PH.IC.PA.031002.01</v>
      </c>
      <c r="P281" s="167"/>
      <c r="Q281" s="168" t="str">
        <f t="shared" si="41"/>
        <v>CL.IC.PA.031002.01</v>
      </c>
      <c r="X281" s="88" t="s">
        <v>2352</v>
      </c>
      <c r="Y281" s="88">
        <v>1121</v>
      </c>
    </row>
    <row r="282" spans="1:47" s="88" customFormat="1" ht="15">
      <c r="A282" s="83" t="s">
        <v>6465</v>
      </c>
      <c r="B282" s="167"/>
      <c r="C282" s="81" t="s">
        <v>12032</v>
      </c>
      <c r="D282" s="83"/>
      <c r="E282" s="81" t="s">
        <v>12952</v>
      </c>
      <c r="F282" s="83" t="s">
        <v>12874</v>
      </c>
      <c r="G282" s="83" t="s">
        <v>10896</v>
      </c>
      <c r="H282" s="81" t="s">
        <v>12032</v>
      </c>
      <c r="I282" s="83" t="s">
        <v>10896</v>
      </c>
      <c r="J282" s="63" t="str">
        <f t="shared" si="37"/>
        <v>IC.PA.031003</v>
      </c>
      <c r="K282" s="61" t="s">
        <v>2206</v>
      </c>
      <c r="L282" s="167" t="str">
        <f t="shared" si="38"/>
        <v>Vomiting</v>
      </c>
      <c r="M282" s="61" t="str">
        <f t="shared" si="39"/>
        <v>PI.IC.PA.031003.01</v>
      </c>
      <c r="N282" s="168"/>
      <c r="O282" s="168" t="str">
        <f t="shared" si="40"/>
        <v>PH.IC.PA.031003.01</v>
      </c>
      <c r="P282" s="167"/>
      <c r="Q282" s="168" t="str">
        <f t="shared" si="41"/>
        <v>CL.IC.PA.031003.01</v>
      </c>
      <c r="X282" s="88" t="s">
        <v>2352</v>
      </c>
      <c r="Y282" s="88">
        <v>1121</v>
      </c>
    </row>
    <row r="283" spans="1:47" s="88" customFormat="1" ht="15">
      <c r="A283" s="83" t="s">
        <v>6465</v>
      </c>
      <c r="B283" s="167"/>
      <c r="C283" s="81" t="s">
        <v>12032</v>
      </c>
      <c r="D283" s="83"/>
      <c r="E283" s="81" t="s">
        <v>12952</v>
      </c>
      <c r="F283" s="83" t="s">
        <v>12874</v>
      </c>
      <c r="G283" s="83" t="s">
        <v>6684</v>
      </c>
      <c r="H283" s="81" t="s">
        <v>12028</v>
      </c>
      <c r="I283" s="83" t="s">
        <v>6684</v>
      </c>
      <c r="J283" s="63" t="str">
        <f t="shared" si="37"/>
        <v>IC.PA.031004</v>
      </c>
      <c r="K283" s="61" t="s">
        <v>2206</v>
      </c>
      <c r="L283" s="167" t="str">
        <f t="shared" si="38"/>
        <v>Itching</v>
      </c>
      <c r="M283" s="61" t="str">
        <f t="shared" si="39"/>
        <v>PI.IC.PA.031004.01</v>
      </c>
      <c r="N283" s="168"/>
      <c r="O283" s="168" t="str">
        <f t="shared" si="40"/>
        <v>PH.IC.PA.031004.01</v>
      </c>
      <c r="P283" s="167"/>
      <c r="Q283" s="168" t="str">
        <f t="shared" si="41"/>
        <v>CL.IC.PA.031004.01</v>
      </c>
      <c r="X283" s="88" t="s">
        <v>2352</v>
      </c>
      <c r="Y283" s="88">
        <v>1121</v>
      </c>
    </row>
    <row r="284" spans="1:47" s="88" customFormat="1" ht="15">
      <c r="A284" s="83" t="s">
        <v>6465</v>
      </c>
      <c r="B284" s="167"/>
      <c r="C284" s="81" t="s">
        <v>12032</v>
      </c>
      <c r="D284" s="83"/>
      <c r="E284" s="81" t="s">
        <v>12952</v>
      </c>
      <c r="F284" s="83" t="s">
        <v>12874</v>
      </c>
      <c r="G284" s="83" t="s">
        <v>10478</v>
      </c>
      <c r="H284" s="81" t="s">
        <v>12210</v>
      </c>
      <c r="I284" s="83" t="s">
        <v>10703</v>
      </c>
      <c r="J284" s="63" t="str">
        <f t="shared" si="37"/>
        <v>IC.PA.031005</v>
      </c>
      <c r="K284" s="61" t="s">
        <v>2206</v>
      </c>
      <c r="L284" s="167" t="str">
        <f t="shared" si="38"/>
        <v>Other: specify</v>
      </c>
      <c r="M284" s="61" t="str">
        <f t="shared" si="39"/>
        <v>PI.IC.PA.031005.01</v>
      </c>
      <c r="N284" s="168"/>
      <c r="O284" s="168" t="str">
        <f t="shared" si="40"/>
        <v>PH.IC.PA.031005.01</v>
      </c>
      <c r="P284" s="167"/>
      <c r="Q284" s="168" t="str">
        <f t="shared" si="41"/>
        <v>CL.IC.PA.031005.01</v>
      </c>
      <c r="X284" s="88" t="s">
        <v>2352</v>
      </c>
      <c r="Y284" s="88">
        <v>1121</v>
      </c>
    </row>
    <row r="285" spans="1:47" s="88" customFormat="1" ht="15">
      <c r="A285" s="83" t="s">
        <v>6465</v>
      </c>
      <c r="B285" s="167"/>
      <c r="C285" s="81" t="s">
        <v>12032</v>
      </c>
      <c r="D285" s="83"/>
      <c r="E285" s="81" t="s">
        <v>12952</v>
      </c>
      <c r="F285" s="83" t="s">
        <v>12874</v>
      </c>
      <c r="G285" s="83" t="s">
        <v>7062</v>
      </c>
      <c r="H285" s="81" t="s">
        <v>12212</v>
      </c>
      <c r="I285" s="83" t="s">
        <v>7062</v>
      </c>
      <c r="J285" s="63" t="str">
        <f t="shared" si="37"/>
        <v>IC.PA.031006</v>
      </c>
      <c r="K285" s="61" t="s">
        <v>2206</v>
      </c>
      <c r="L285" s="167" t="str">
        <f t="shared" si="38"/>
        <v>Hypotension</v>
      </c>
      <c r="M285" s="61" t="str">
        <f t="shared" si="39"/>
        <v>PI.IC.PA.031006.01</v>
      </c>
      <c r="N285" s="168"/>
      <c r="O285" s="168" t="str">
        <f t="shared" si="40"/>
        <v>PH.IC.PA.031006.01</v>
      </c>
      <c r="P285" s="167"/>
      <c r="Q285" s="168" t="str">
        <f t="shared" si="41"/>
        <v>CL.IC.PA.031006.01</v>
      </c>
      <c r="X285" s="88" t="s">
        <v>2352</v>
      </c>
      <c r="Y285" s="88">
        <v>1121</v>
      </c>
    </row>
    <row r="286" spans="1:47" s="88" customFormat="1" ht="15">
      <c r="A286" s="83" t="s">
        <v>6465</v>
      </c>
      <c r="B286" s="167"/>
      <c r="C286" s="81" t="s">
        <v>12032</v>
      </c>
      <c r="D286" s="83"/>
      <c r="E286" s="81" t="s">
        <v>12952</v>
      </c>
      <c r="F286" s="83" t="s">
        <v>12874</v>
      </c>
      <c r="G286" s="83" t="s">
        <v>12722</v>
      </c>
      <c r="H286" s="81" t="s">
        <v>12225</v>
      </c>
      <c r="I286" s="83" t="s">
        <v>12722</v>
      </c>
      <c r="J286" s="63" t="str">
        <f t="shared" si="37"/>
        <v>IC.PA.031007</v>
      </c>
      <c r="K286" s="61" t="s">
        <v>2206</v>
      </c>
      <c r="L286" s="167" t="str">
        <f t="shared" si="38"/>
        <v>Hypoventilation</v>
      </c>
      <c r="M286" s="61" t="str">
        <f t="shared" si="39"/>
        <v>PI.IC.PA.031007.01</v>
      </c>
      <c r="N286" s="168"/>
      <c r="O286" s="168" t="str">
        <f t="shared" si="40"/>
        <v>PH.IC.PA.031007.01</v>
      </c>
      <c r="P286" s="167"/>
      <c r="Q286" s="168" t="str">
        <f t="shared" si="41"/>
        <v>CL.IC.PA.031007.01</v>
      </c>
      <c r="X286" s="88" t="s">
        <v>2352</v>
      </c>
      <c r="Y286" s="88">
        <v>1121</v>
      </c>
    </row>
    <row r="287" spans="1:47" s="88" customFormat="1" ht="15">
      <c r="A287" s="83" t="s">
        <v>6465</v>
      </c>
      <c r="B287" s="167"/>
      <c r="C287" s="81" t="s">
        <v>12032</v>
      </c>
      <c r="D287" s="83"/>
      <c r="E287" s="81" t="s">
        <v>12952</v>
      </c>
      <c r="F287" s="83" t="s">
        <v>12874</v>
      </c>
      <c r="G287" s="83" t="s">
        <v>10423</v>
      </c>
      <c r="H287" s="81" t="s">
        <v>11638</v>
      </c>
      <c r="I287" s="83" t="s">
        <v>10423</v>
      </c>
      <c r="J287" s="63" t="str">
        <f t="shared" si="37"/>
        <v>IC.PA.031008</v>
      </c>
      <c r="K287" s="61" t="s">
        <v>2206</v>
      </c>
      <c r="L287" s="167" t="str">
        <f t="shared" si="38"/>
        <v>Constipation</v>
      </c>
      <c r="M287" s="61" t="str">
        <f t="shared" si="39"/>
        <v>PI.IC.PA.031008.01</v>
      </c>
      <c r="N287" s="168"/>
      <c r="O287" s="168" t="str">
        <f t="shared" si="40"/>
        <v>PH.IC.PA.031008.01</v>
      </c>
      <c r="P287" s="167"/>
      <c r="Q287" s="168" t="str">
        <f t="shared" si="41"/>
        <v>CL.IC.PA.031008.01</v>
      </c>
      <c r="X287" s="88" t="s">
        <v>2352</v>
      </c>
      <c r="Y287" s="88">
        <v>1121</v>
      </c>
    </row>
    <row r="288" spans="1:47" s="88" customFormat="1" ht="15">
      <c r="A288" s="83" t="s">
        <v>6465</v>
      </c>
      <c r="B288" s="167"/>
      <c r="C288" s="81" t="s">
        <v>12032</v>
      </c>
      <c r="D288" s="83"/>
      <c r="E288" s="81" t="s">
        <v>12952</v>
      </c>
      <c r="F288" s="83" t="s">
        <v>12874</v>
      </c>
      <c r="G288" s="83" t="s">
        <v>7271</v>
      </c>
      <c r="H288" s="81" t="s">
        <v>11639</v>
      </c>
      <c r="I288" s="83" t="s">
        <v>7271</v>
      </c>
      <c r="J288" s="63" t="str">
        <f t="shared" si="37"/>
        <v>IC.PA.031009</v>
      </c>
      <c r="K288" s="61" t="s">
        <v>2206</v>
      </c>
      <c r="L288" s="167" t="str">
        <f t="shared" si="38"/>
        <v>Confusion</v>
      </c>
      <c r="M288" s="61" t="str">
        <f t="shared" si="39"/>
        <v>PI.IC.PA.031009.01</v>
      </c>
      <c r="N288" s="168"/>
      <c r="O288" s="168" t="str">
        <f t="shared" si="40"/>
        <v>PH.IC.PA.031009.01</v>
      </c>
      <c r="P288" s="167"/>
      <c r="Q288" s="168" t="str">
        <f t="shared" si="41"/>
        <v>CL.IC.PA.031009.01</v>
      </c>
      <c r="X288" s="88" t="s">
        <v>2352</v>
      </c>
      <c r="Y288" s="88">
        <v>1121</v>
      </c>
    </row>
    <row r="289" spans="1:39" s="88" customFormat="1" ht="15">
      <c r="A289" s="83" t="s">
        <v>6465</v>
      </c>
      <c r="B289" s="167"/>
      <c r="C289" s="81" t="s">
        <v>12032</v>
      </c>
      <c r="D289" s="83"/>
      <c r="E289" s="81" t="s">
        <v>12952</v>
      </c>
      <c r="F289" s="83" t="s">
        <v>12874</v>
      </c>
      <c r="G289" s="83" t="s">
        <v>12872</v>
      </c>
      <c r="H289" s="81" t="s">
        <v>11829</v>
      </c>
      <c r="I289" s="83" t="s">
        <v>12872</v>
      </c>
      <c r="J289" s="63" t="str">
        <f t="shared" si="37"/>
        <v>IC.PA.031010</v>
      </c>
      <c r="K289" s="61" t="s">
        <v>2206</v>
      </c>
      <c r="L289" s="167" t="str">
        <f t="shared" si="38"/>
        <v>Urinary Retention</v>
      </c>
      <c r="M289" s="61" t="str">
        <f t="shared" si="39"/>
        <v>PI.IC.PA.031010.01</v>
      </c>
      <c r="N289" s="168"/>
      <c r="O289" s="168" t="str">
        <f t="shared" si="40"/>
        <v>PH.IC.PA.031010.01</v>
      </c>
      <c r="P289" s="167"/>
      <c r="Q289" s="168" t="str">
        <f t="shared" si="41"/>
        <v>CL.IC.PA.031010.01</v>
      </c>
      <c r="X289" s="88" t="s">
        <v>2352</v>
      </c>
      <c r="Y289" s="88">
        <v>1121</v>
      </c>
    </row>
    <row r="290" spans="1:39" s="88" customFormat="1" ht="15">
      <c r="A290" s="46" t="s">
        <v>6465</v>
      </c>
      <c r="B290" s="167"/>
      <c r="C290" s="81" t="s">
        <v>12032</v>
      </c>
      <c r="D290" s="46" t="s">
        <v>291</v>
      </c>
      <c r="E290" s="47" t="s">
        <v>155</v>
      </c>
      <c r="F290" s="46" t="s">
        <v>298</v>
      </c>
      <c r="G290" s="46" t="s">
        <v>12834</v>
      </c>
      <c r="H290" s="47" t="s">
        <v>11848</v>
      </c>
      <c r="I290" s="46" t="s">
        <v>12834</v>
      </c>
      <c r="J290" s="63" t="str">
        <f t="shared" si="37"/>
        <v>IC.PA.031101</v>
      </c>
      <c r="K290" s="61" t="s">
        <v>13277</v>
      </c>
      <c r="L290" s="167" t="str">
        <f t="shared" si="38"/>
        <v>0 mg</v>
      </c>
      <c r="M290" s="61" t="str">
        <f t="shared" si="39"/>
        <v>PI.IC.PA.031101.01</v>
      </c>
      <c r="N290" s="168"/>
      <c r="O290" s="168" t="str">
        <f t="shared" si="40"/>
        <v>PH.IC.PA.031101.01</v>
      </c>
      <c r="P290" s="167"/>
      <c r="Q290" s="168" t="str">
        <f t="shared" si="41"/>
        <v>CL.IC.PA.031101.01</v>
      </c>
      <c r="AD290" s="88" t="s">
        <v>88</v>
      </c>
      <c r="AE290" s="88">
        <v>1271</v>
      </c>
    </row>
    <row r="291" spans="1:39" s="88" customFormat="1" ht="15">
      <c r="A291" s="46" t="s">
        <v>6465</v>
      </c>
      <c r="B291" s="167"/>
      <c r="C291" s="81" t="s">
        <v>12032</v>
      </c>
      <c r="D291" s="46"/>
      <c r="E291" s="47" t="s">
        <v>155</v>
      </c>
      <c r="F291" s="46" t="s">
        <v>298</v>
      </c>
      <c r="G291" s="46" t="s">
        <v>6795</v>
      </c>
      <c r="H291" s="47" t="s">
        <v>12030</v>
      </c>
      <c r="I291" s="46" t="s">
        <v>6795</v>
      </c>
      <c r="J291" s="63" t="str">
        <f t="shared" si="37"/>
        <v>IC.PA.031102</v>
      </c>
      <c r="K291" s="61" t="s">
        <v>13277</v>
      </c>
      <c r="L291" s="167" t="str">
        <f t="shared" si="38"/>
        <v>0.2mg</v>
      </c>
      <c r="M291" s="61" t="str">
        <f t="shared" si="39"/>
        <v>PI.IC.PA.031102.01</v>
      </c>
      <c r="N291" s="168"/>
      <c r="O291" s="168" t="str">
        <f t="shared" si="40"/>
        <v>PH.IC.PA.031102.01</v>
      </c>
      <c r="P291" s="167"/>
      <c r="Q291" s="168" t="str">
        <f t="shared" si="41"/>
        <v>CL.IC.PA.031102.01</v>
      </c>
      <c r="AD291" s="88" t="s">
        <v>88</v>
      </c>
      <c r="AE291" s="88">
        <v>1271</v>
      </c>
    </row>
    <row r="292" spans="1:39" s="88" customFormat="1" ht="15">
      <c r="A292" s="46" t="s">
        <v>6465</v>
      </c>
      <c r="B292" s="167"/>
      <c r="C292" s="81" t="s">
        <v>12032</v>
      </c>
      <c r="D292" s="46"/>
      <c r="E292" s="47" t="s">
        <v>155</v>
      </c>
      <c r="F292" s="46" t="s">
        <v>298</v>
      </c>
      <c r="G292" s="46" t="s">
        <v>6796</v>
      </c>
      <c r="H292" s="47" t="s">
        <v>12032</v>
      </c>
      <c r="I292" s="46" t="s">
        <v>6796</v>
      </c>
      <c r="J292" s="63" t="str">
        <f t="shared" si="37"/>
        <v>IC.PA.031103</v>
      </c>
      <c r="K292" s="61" t="s">
        <v>13277</v>
      </c>
      <c r="L292" s="167" t="str">
        <f t="shared" si="38"/>
        <v>0.3mg</v>
      </c>
      <c r="M292" s="61" t="str">
        <f t="shared" si="39"/>
        <v>PI.IC.PA.031103.01</v>
      </c>
      <c r="N292" s="168"/>
      <c r="O292" s="168" t="str">
        <f t="shared" si="40"/>
        <v>PH.IC.PA.031103.01</v>
      </c>
      <c r="P292" s="167"/>
      <c r="Q292" s="168" t="str">
        <f t="shared" si="41"/>
        <v>CL.IC.PA.031103.01</v>
      </c>
      <c r="AD292" s="88" t="s">
        <v>88</v>
      </c>
      <c r="AE292" s="88">
        <v>1271</v>
      </c>
    </row>
    <row r="293" spans="1:39" s="88" customFormat="1" ht="15">
      <c r="A293" s="46" t="s">
        <v>6465</v>
      </c>
      <c r="B293" s="167"/>
      <c r="C293" s="81" t="s">
        <v>12032</v>
      </c>
      <c r="D293" s="46"/>
      <c r="E293" s="47" t="s">
        <v>155</v>
      </c>
      <c r="F293" s="46" t="s">
        <v>298</v>
      </c>
      <c r="G293" s="46" t="s">
        <v>6797</v>
      </c>
      <c r="H293" s="47" t="s">
        <v>12028</v>
      </c>
      <c r="I293" s="46" t="s">
        <v>6797</v>
      </c>
      <c r="J293" s="63" t="str">
        <f t="shared" si="37"/>
        <v>IC.PA.031104</v>
      </c>
      <c r="K293" s="61" t="s">
        <v>13277</v>
      </c>
      <c r="L293" s="167" t="str">
        <f t="shared" si="38"/>
        <v>0.4mg</v>
      </c>
      <c r="M293" s="61" t="str">
        <f t="shared" si="39"/>
        <v>PI.IC.PA.031104.01</v>
      </c>
      <c r="N293" s="168"/>
      <c r="O293" s="168" t="str">
        <f t="shared" si="40"/>
        <v>PH.IC.PA.031104.01</v>
      </c>
      <c r="P293" s="167"/>
      <c r="Q293" s="168" t="str">
        <f t="shared" si="41"/>
        <v>CL.IC.PA.031104.01</v>
      </c>
      <c r="AD293" s="88" t="s">
        <v>88</v>
      </c>
      <c r="AE293" s="88">
        <v>1271</v>
      </c>
    </row>
    <row r="294" spans="1:39" s="88" customFormat="1" ht="15">
      <c r="A294" s="46" t="s">
        <v>6465</v>
      </c>
      <c r="B294" s="167"/>
      <c r="C294" s="81" t="s">
        <v>12032</v>
      </c>
      <c r="D294" s="46"/>
      <c r="E294" s="47" t="s">
        <v>155</v>
      </c>
      <c r="F294" s="46" t="s">
        <v>298</v>
      </c>
      <c r="G294" s="46" t="s">
        <v>6798</v>
      </c>
      <c r="H294" s="47" t="s">
        <v>12210</v>
      </c>
      <c r="I294" s="46" t="s">
        <v>6798</v>
      </c>
      <c r="J294" s="63" t="str">
        <f t="shared" si="37"/>
        <v>IC.PA.031105</v>
      </c>
      <c r="K294" s="61" t="s">
        <v>13277</v>
      </c>
      <c r="L294" s="167" t="str">
        <f t="shared" si="38"/>
        <v>0.5mg</v>
      </c>
      <c r="M294" s="61" t="str">
        <f t="shared" si="39"/>
        <v>PI.IC.PA.031105.01</v>
      </c>
      <c r="N294" s="168"/>
      <c r="O294" s="168" t="str">
        <f t="shared" si="40"/>
        <v>PH.IC.PA.031105.01</v>
      </c>
      <c r="P294" s="167"/>
      <c r="Q294" s="168" t="str">
        <f t="shared" si="41"/>
        <v>CL.IC.PA.031105.01</v>
      </c>
      <c r="AD294" s="88" t="s">
        <v>88</v>
      </c>
      <c r="AE294" s="88">
        <v>1271</v>
      </c>
    </row>
    <row r="295" spans="1:39" s="88" customFormat="1" ht="15">
      <c r="A295" s="46" t="s">
        <v>6465</v>
      </c>
      <c r="B295" s="167"/>
      <c r="C295" s="81" t="s">
        <v>12032</v>
      </c>
      <c r="D295" s="46"/>
      <c r="E295" s="47" t="s">
        <v>155</v>
      </c>
      <c r="F295" s="46" t="s">
        <v>298</v>
      </c>
      <c r="G295" s="46" t="s">
        <v>297</v>
      </c>
      <c r="H295" s="47" t="s">
        <v>12212</v>
      </c>
      <c r="I295" s="46" t="s">
        <v>297</v>
      </c>
      <c r="J295" s="63" t="str">
        <f t="shared" si="37"/>
        <v>IC.PA.031106</v>
      </c>
      <c r="K295" s="61" t="s">
        <v>13277</v>
      </c>
      <c r="L295" s="167" t="str">
        <f t="shared" si="38"/>
        <v>0.6mg</v>
      </c>
      <c r="M295" s="61" t="str">
        <f t="shared" si="39"/>
        <v>PI.IC.PA.031106.01</v>
      </c>
      <c r="N295" s="168"/>
      <c r="O295" s="168" t="str">
        <f t="shared" si="40"/>
        <v>PH.IC.PA.031106.01</v>
      </c>
      <c r="P295" s="167"/>
      <c r="Q295" s="168" t="str">
        <f t="shared" si="41"/>
        <v>CL.IC.PA.031106.01</v>
      </c>
      <c r="AD295" s="88" t="s">
        <v>88</v>
      </c>
      <c r="AE295" s="88">
        <v>1271</v>
      </c>
    </row>
    <row r="296" spans="1:39" s="88" customFormat="1" ht="15">
      <c r="A296" s="46" t="s">
        <v>6465</v>
      </c>
      <c r="B296" s="167"/>
      <c r="C296" s="81" t="s">
        <v>12032</v>
      </c>
      <c r="D296" s="46"/>
      <c r="E296" s="47" t="s">
        <v>155</v>
      </c>
      <c r="F296" s="46" t="s">
        <v>298</v>
      </c>
      <c r="G296" s="46" t="s">
        <v>10478</v>
      </c>
      <c r="H296" s="47" t="s">
        <v>12225</v>
      </c>
      <c r="I296" s="46" t="s">
        <v>10478</v>
      </c>
      <c r="J296" s="63" t="str">
        <f t="shared" si="37"/>
        <v>IC.PA.031107</v>
      </c>
      <c r="K296" s="61" t="s">
        <v>13277</v>
      </c>
      <c r="L296" s="167" t="str">
        <f t="shared" si="38"/>
        <v>Other: specify</v>
      </c>
      <c r="M296" s="61" t="str">
        <f t="shared" si="39"/>
        <v>PI.IC.PA.031107.01</v>
      </c>
      <c r="N296" s="168"/>
      <c r="O296" s="168" t="str">
        <f t="shared" si="40"/>
        <v>PH.IC.PA.031107.01</v>
      </c>
      <c r="P296" s="167"/>
      <c r="Q296" s="168" t="str">
        <f t="shared" si="41"/>
        <v>CL.IC.PA.031107.01</v>
      </c>
      <c r="AD296" s="88" t="s">
        <v>88</v>
      </c>
      <c r="AE296" s="88">
        <v>1271</v>
      </c>
    </row>
    <row r="297" spans="1:39" s="88" customFormat="1" ht="15">
      <c r="A297" s="46" t="s">
        <v>6465</v>
      </c>
      <c r="B297" s="167"/>
      <c r="C297" s="47" t="s">
        <v>12032</v>
      </c>
      <c r="D297" s="46" t="s">
        <v>13726</v>
      </c>
      <c r="E297" s="47" t="s">
        <v>12100</v>
      </c>
      <c r="F297" s="46" t="s">
        <v>13728</v>
      </c>
      <c r="G297" s="46" t="s">
        <v>10478</v>
      </c>
      <c r="H297" s="47" t="s">
        <v>11848</v>
      </c>
      <c r="I297" s="46"/>
      <c r="J297" s="63" t="str">
        <f t="shared" si="37"/>
        <v>IC.PA.031201</v>
      </c>
      <c r="K297" s="61" t="s">
        <v>1</v>
      </c>
      <c r="L297" s="167" t="str">
        <f t="shared" si="38"/>
        <v>Other: specify</v>
      </c>
      <c r="M297" s="61" t="str">
        <f t="shared" si="39"/>
        <v>PI.IC.PA.031201.01</v>
      </c>
      <c r="N297" s="168"/>
      <c r="O297" s="168" t="str">
        <f t="shared" si="40"/>
        <v>PH.IC.PA.031201.01</v>
      </c>
      <c r="P297" s="167"/>
      <c r="Q297" s="168" t="str">
        <f t="shared" si="41"/>
        <v>CL.IC.PA.031201.01</v>
      </c>
      <c r="AL297" s="88" t="s">
        <v>12773</v>
      </c>
      <c r="AM297" s="88">
        <v>1458</v>
      </c>
    </row>
    <row r="298" spans="1:39" s="167" customFormat="1" ht="15">
      <c r="A298" s="167" t="s">
        <v>6465</v>
      </c>
      <c r="B298" s="167" t="s">
        <v>6624</v>
      </c>
      <c r="C298" s="61" t="s">
        <v>11</v>
      </c>
      <c r="D298" s="167" t="s">
        <v>6456</v>
      </c>
      <c r="E298" s="61" t="s">
        <v>1702</v>
      </c>
      <c r="F298" s="167" t="s">
        <v>6622</v>
      </c>
      <c r="G298" s="167" t="s">
        <v>6983</v>
      </c>
      <c r="H298" s="62" t="s">
        <v>11848</v>
      </c>
      <c r="I298" s="167" t="s">
        <v>6983</v>
      </c>
      <c r="J298" s="63" t="str">
        <f t="shared" si="37"/>
        <v>IC.PA.040101</v>
      </c>
      <c r="K298" s="61" t="s">
        <v>1702</v>
      </c>
      <c r="L298" s="167" t="str">
        <f t="shared" si="38"/>
        <v>1mg/ml</v>
      </c>
      <c r="M298" s="61" t="str">
        <f t="shared" si="39"/>
        <v>PI.IC.PA.040101.01</v>
      </c>
      <c r="N298" s="168"/>
      <c r="O298" s="168" t="str">
        <f t="shared" si="40"/>
        <v>PH.IC.PA.040101.01</v>
      </c>
      <c r="Q298" s="168" t="str">
        <f t="shared" si="41"/>
        <v>CL.IC.PA.040101.01</v>
      </c>
    </row>
    <row r="299" spans="1:39" s="167" customFormat="1" ht="15">
      <c r="A299" s="167" t="s">
        <v>6465</v>
      </c>
      <c r="C299" s="61" t="s">
        <v>11</v>
      </c>
      <c r="E299" s="61" t="s">
        <v>12175</v>
      </c>
      <c r="F299" s="167" t="s">
        <v>6622</v>
      </c>
      <c r="G299" s="167" t="s">
        <v>6457</v>
      </c>
      <c r="H299" s="62" t="s">
        <v>12030</v>
      </c>
      <c r="I299" s="167" t="s">
        <v>6457</v>
      </c>
      <c r="J299" s="63" t="str">
        <f t="shared" si="37"/>
        <v>IC.PA.040102</v>
      </c>
      <c r="K299" s="61" t="s">
        <v>12175</v>
      </c>
      <c r="L299" s="167" t="str">
        <f t="shared" si="38"/>
        <v>5mg/ml</v>
      </c>
      <c r="M299" s="61" t="str">
        <f t="shared" si="39"/>
        <v>PI.IC.PA.040102.01</v>
      </c>
      <c r="N299" s="168"/>
      <c r="O299" s="168" t="str">
        <f t="shared" si="40"/>
        <v>PH.IC.PA.040102.01</v>
      </c>
      <c r="Q299" s="168" t="str">
        <f t="shared" si="41"/>
        <v>CL.IC.PA.040102.01</v>
      </c>
    </row>
    <row r="300" spans="1:39" s="167" customFormat="1" ht="15">
      <c r="A300" s="167" t="s">
        <v>6465</v>
      </c>
      <c r="C300" s="61" t="s">
        <v>11</v>
      </c>
      <c r="E300" s="61" t="s">
        <v>12175</v>
      </c>
      <c r="F300" s="167" t="s">
        <v>6622</v>
      </c>
      <c r="G300" s="167" t="s">
        <v>10478</v>
      </c>
      <c r="H300" s="62" t="s">
        <v>12032</v>
      </c>
      <c r="I300" s="167" t="s">
        <v>6539</v>
      </c>
      <c r="J300" s="63" t="str">
        <f t="shared" si="37"/>
        <v>IC.PA.040103</v>
      </c>
      <c r="K300" s="61" t="s">
        <v>12175</v>
      </c>
      <c r="L300" s="167" t="str">
        <f t="shared" si="38"/>
        <v>Other: specify</v>
      </c>
      <c r="M300" s="61" t="str">
        <f t="shared" si="39"/>
        <v>PI.IC.PA.040103.01</v>
      </c>
      <c r="N300" s="168"/>
      <c r="O300" s="168" t="str">
        <f t="shared" si="40"/>
        <v>PH.IC.PA.040103.01</v>
      </c>
      <c r="Q300" s="168" t="str">
        <f t="shared" si="41"/>
        <v>CL.IC.PA.040103.01</v>
      </c>
    </row>
    <row r="301" spans="1:39" s="167" customFormat="1" ht="15">
      <c r="A301" s="167" t="s">
        <v>6465</v>
      </c>
      <c r="C301" s="61" t="s">
        <v>11</v>
      </c>
      <c r="D301" s="167" t="s">
        <v>6475</v>
      </c>
      <c r="E301" s="61" t="s">
        <v>1863</v>
      </c>
      <c r="F301" s="167" t="s">
        <v>6458</v>
      </c>
      <c r="G301" s="167" t="s">
        <v>6805</v>
      </c>
      <c r="H301" s="62" t="s">
        <v>11848</v>
      </c>
      <c r="I301" s="167" t="s">
        <v>6805</v>
      </c>
      <c r="J301" s="63" t="str">
        <f t="shared" si="37"/>
        <v>IC.PA.040201</v>
      </c>
      <c r="K301" s="61" t="s">
        <v>12175</v>
      </c>
      <c r="L301" s="167" t="str">
        <f t="shared" si="38"/>
        <v>0.5mg/hr</v>
      </c>
      <c r="M301" s="61" t="str">
        <f t="shared" si="39"/>
        <v>PI.IC.PA.040201.01</v>
      </c>
      <c r="N301" s="168"/>
      <c r="O301" s="168" t="str">
        <f t="shared" si="40"/>
        <v>PH.IC.PA.040201.01</v>
      </c>
      <c r="Q301" s="168" t="str">
        <f t="shared" si="41"/>
        <v>CL.IC.PA.040201.01</v>
      </c>
    </row>
    <row r="302" spans="1:39" s="167" customFormat="1" ht="15">
      <c r="A302" s="167" t="s">
        <v>6465</v>
      </c>
      <c r="C302" s="61" t="s">
        <v>11</v>
      </c>
      <c r="E302" s="61" t="s">
        <v>1863</v>
      </c>
      <c r="F302" s="167" t="s">
        <v>6458</v>
      </c>
      <c r="G302" s="167" t="s">
        <v>6459</v>
      </c>
      <c r="H302" s="62" t="s">
        <v>12030</v>
      </c>
      <c r="I302" s="167" t="s">
        <v>6459</v>
      </c>
      <c r="J302" s="63" t="str">
        <f t="shared" si="37"/>
        <v>IC.PA.040202</v>
      </c>
      <c r="K302" s="61" t="s">
        <v>12175</v>
      </c>
      <c r="L302" s="167" t="str">
        <f t="shared" si="38"/>
        <v>1mg/hr</v>
      </c>
      <c r="M302" s="61" t="str">
        <f t="shared" si="39"/>
        <v>PI.IC.PA.040202.01</v>
      </c>
      <c r="N302" s="168"/>
      <c r="O302" s="168" t="str">
        <f t="shared" si="40"/>
        <v>PH.IC.PA.040202.01</v>
      </c>
      <c r="Q302" s="168" t="str">
        <f t="shared" si="41"/>
        <v>CL.IC.PA.040202.01</v>
      </c>
    </row>
    <row r="303" spans="1:39" s="167" customFormat="1" ht="15">
      <c r="A303" s="167" t="s">
        <v>6465</v>
      </c>
      <c r="C303" s="61" t="s">
        <v>11</v>
      </c>
      <c r="E303" s="61" t="s">
        <v>1863</v>
      </c>
      <c r="F303" s="167" t="s">
        <v>6458</v>
      </c>
      <c r="G303" s="167" t="s">
        <v>6460</v>
      </c>
      <c r="H303" s="62" t="s">
        <v>12032</v>
      </c>
      <c r="I303" s="167" t="s">
        <v>6460</v>
      </c>
      <c r="J303" s="63" t="str">
        <f t="shared" si="37"/>
        <v>IC.PA.040203</v>
      </c>
      <c r="K303" s="61" t="s">
        <v>12175</v>
      </c>
      <c r="L303" s="167" t="str">
        <f t="shared" si="38"/>
        <v>1.5mg/hr</v>
      </c>
      <c r="M303" s="61" t="str">
        <f t="shared" si="39"/>
        <v>PI.IC.PA.040203.01</v>
      </c>
      <c r="N303" s="168"/>
      <c r="O303" s="168" t="str">
        <f t="shared" si="40"/>
        <v>PH.IC.PA.040203.01</v>
      </c>
      <c r="Q303" s="168" t="str">
        <f t="shared" si="41"/>
        <v>CL.IC.PA.040203.01</v>
      </c>
    </row>
    <row r="304" spans="1:39" s="167" customFormat="1" ht="15">
      <c r="A304" s="167" t="s">
        <v>6465</v>
      </c>
      <c r="C304" s="61" t="s">
        <v>11</v>
      </c>
      <c r="E304" s="61" t="s">
        <v>1863</v>
      </c>
      <c r="F304" s="167" t="s">
        <v>6458</v>
      </c>
      <c r="G304" s="167" t="s">
        <v>6280</v>
      </c>
      <c r="H304" s="62" t="s">
        <v>12028</v>
      </c>
      <c r="I304" s="167" t="s">
        <v>6280</v>
      </c>
      <c r="J304" s="63" t="str">
        <f t="shared" si="37"/>
        <v>IC.PA.040204</v>
      </c>
      <c r="K304" s="61" t="s">
        <v>12175</v>
      </c>
      <c r="L304" s="167" t="str">
        <f t="shared" si="38"/>
        <v>2mg/hr</v>
      </c>
      <c r="M304" s="61" t="str">
        <f t="shared" si="39"/>
        <v>PI.IC.PA.040204.01</v>
      </c>
      <c r="N304" s="168"/>
      <c r="O304" s="168" t="str">
        <f t="shared" si="40"/>
        <v>PH.IC.PA.040204.01</v>
      </c>
      <c r="Q304" s="168" t="str">
        <f t="shared" si="41"/>
        <v>CL.IC.PA.040204.01</v>
      </c>
    </row>
    <row r="305" spans="1:47" s="167" customFormat="1" ht="15">
      <c r="A305" s="167" t="s">
        <v>6465</v>
      </c>
      <c r="C305" s="61" t="s">
        <v>11</v>
      </c>
      <c r="E305" s="61" t="s">
        <v>1863</v>
      </c>
      <c r="F305" s="167" t="s">
        <v>6458</v>
      </c>
      <c r="G305" s="167" t="s">
        <v>6281</v>
      </c>
      <c r="H305" s="62" t="s">
        <v>12210</v>
      </c>
      <c r="I305" s="167" t="s">
        <v>6281</v>
      </c>
      <c r="J305" s="63" t="str">
        <f t="shared" si="37"/>
        <v>IC.PA.040205</v>
      </c>
      <c r="K305" s="61" t="s">
        <v>12175</v>
      </c>
      <c r="L305" s="167" t="str">
        <f t="shared" si="38"/>
        <v>2.5mg/hr</v>
      </c>
      <c r="M305" s="61" t="str">
        <f t="shared" si="39"/>
        <v>PI.IC.PA.040205.01</v>
      </c>
      <c r="N305" s="168"/>
      <c r="O305" s="168" t="str">
        <f t="shared" si="40"/>
        <v>PH.IC.PA.040205.01</v>
      </c>
      <c r="Q305" s="168" t="str">
        <f t="shared" si="41"/>
        <v>CL.IC.PA.040205.01</v>
      </c>
    </row>
    <row r="306" spans="1:47" s="167" customFormat="1" ht="15">
      <c r="A306" s="167" t="s">
        <v>6465</v>
      </c>
      <c r="C306" s="61" t="s">
        <v>11</v>
      </c>
      <c r="E306" s="61" t="s">
        <v>1863</v>
      </c>
      <c r="F306" s="167" t="s">
        <v>6458</v>
      </c>
      <c r="G306" s="167" t="s">
        <v>6282</v>
      </c>
      <c r="H306" s="62" t="s">
        <v>12212</v>
      </c>
      <c r="I306" s="167" t="s">
        <v>6282</v>
      </c>
      <c r="J306" s="63" t="str">
        <f t="shared" si="37"/>
        <v>IC.PA.040206</v>
      </c>
      <c r="K306" s="61" t="s">
        <v>12175</v>
      </c>
      <c r="L306" s="167" t="str">
        <f t="shared" si="38"/>
        <v>3mg/hr</v>
      </c>
      <c r="M306" s="61" t="str">
        <f t="shared" si="39"/>
        <v>PI.IC.PA.040206.01</v>
      </c>
      <c r="N306" s="168"/>
      <c r="O306" s="168" t="str">
        <f t="shared" si="40"/>
        <v>PH.IC.PA.040206.01</v>
      </c>
      <c r="Q306" s="168" t="str">
        <f t="shared" si="41"/>
        <v>CL.IC.PA.040206.01</v>
      </c>
    </row>
    <row r="307" spans="1:47" s="167" customFormat="1" ht="15">
      <c r="A307" s="167" t="s">
        <v>6465</v>
      </c>
      <c r="C307" s="61" t="s">
        <v>11</v>
      </c>
      <c r="E307" s="61" t="s">
        <v>1863</v>
      </c>
      <c r="F307" s="167" t="s">
        <v>6458</v>
      </c>
      <c r="G307" s="167" t="s">
        <v>6283</v>
      </c>
      <c r="H307" s="62" t="s">
        <v>12225</v>
      </c>
      <c r="I307" s="167" t="s">
        <v>6283</v>
      </c>
      <c r="J307" s="63" t="str">
        <f t="shared" si="37"/>
        <v>IC.PA.040207</v>
      </c>
      <c r="K307" s="61" t="s">
        <v>12175</v>
      </c>
      <c r="L307" s="167" t="str">
        <f t="shared" si="38"/>
        <v>4mg/hr</v>
      </c>
      <c r="M307" s="61" t="str">
        <f t="shared" si="39"/>
        <v>PI.IC.PA.040207.01</v>
      </c>
      <c r="N307" s="168"/>
      <c r="O307" s="168" t="str">
        <f t="shared" si="40"/>
        <v>PH.IC.PA.040207.01</v>
      </c>
      <c r="Q307" s="168" t="str">
        <f t="shared" si="41"/>
        <v>CL.IC.PA.040207.01</v>
      </c>
    </row>
    <row r="308" spans="1:47" s="167" customFormat="1" ht="15">
      <c r="A308" s="167" t="s">
        <v>6465</v>
      </c>
      <c r="C308" s="61" t="s">
        <v>11</v>
      </c>
      <c r="E308" s="61" t="s">
        <v>1863</v>
      </c>
      <c r="F308" s="167" t="s">
        <v>6458</v>
      </c>
      <c r="G308" s="167" t="s">
        <v>6284</v>
      </c>
      <c r="H308" s="62" t="s">
        <v>11638</v>
      </c>
      <c r="I308" s="167" t="s">
        <v>6284</v>
      </c>
      <c r="J308" s="63" t="str">
        <f t="shared" si="37"/>
        <v>IC.PA.040208</v>
      </c>
      <c r="K308" s="61" t="s">
        <v>12175</v>
      </c>
      <c r="L308" s="167" t="str">
        <f t="shared" si="38"/>
        <v>5mg/hr</v>
      </c>
      <c r="M308" s="61" t="str">
        <f t="shared" si="39"/>
        <v>PI.IC.PA.040208.01</v>
      </c>
      <c r="N308" s="168"/>
      <c r="O308" s="168" t="str">
        <f t="shared" si="40"/>
        <v>PH.IC.PA.040208.01</v>
      </c>
      <c r="Q308" s="168" t="str">
        <f t="shared" si="41"/>
        <v>CL.IC.PA.040208.01</v>
      </c>
    </row>
    <row r="309" spans="1:47" s="167" customFormat="1" ht="15">
      <c r="A309" s="167" t="s">
        <v>6465</v>
      </c>
      <c r="C309" s="61" t="s">
        <v>11</v>
      </c>
      <c r="E309" s="61" t="s">
        <v>1863</v>
      </c>
      <c r="F309" s="167" t="s">
        <v>6458</v>
      </c>
      <c r="G309" s="167" t="s">
        <v>6285</v>
      </c>
      <c r="H309" s="62" t="s">
        <v>11639</v>
      </c>
      <c r="I309" s="167" t="s">
        <v>6285</v>
      </c>
      <c r="J309" s="63" t="str">
        <f t="shared" si="37"/>
        <v>IC.PA.040209</v>
      </c>
      <c r="K309" s="61" t="s">
        <v>12175</v>
      </c>
      <c r="L309" s="167" t="str">
        <f t="shared" si="38"/>
        <v>6mg/hr</v>
      </c>
      <c r="M309" s="61" t="str">
        <f t="shared" si="39"/>
        <v>PI.IC.PA.040209.01</v>
      </c>
      <c r="N309" s="168"/>
      <c r="O309" s="168" t="str">
        <f t="shared" si="40"/>
        <v>PH.IC.PA.040209.01</v>
      </c>
      <c r="Q309" s="168" t="str">
        <f t="shared" si="41"/>
        <v>CL.IC.PA.040209.01</v>
      </c>
    </row>
    <row r="310" spans="1:47" s="167" customFormat="1" ht="15">
      <c r="A310" s="167" t="s">
        <v>6465</v>
      </c>
      <c r="C310" s="61" t="s">
        <v>2027</v>
      </c>
      <c r="E310" s="61" t="s">
        <v>1863</v>
      </c>
      <c r="F310" s="167" t="s">
        <v>6458</v>
      </c>
      <c r="G310" s="167" t="s">
        <v>10478</v>
      </c>
      <c r="H310" s="62" t="s">
        <v>11829</v>
      </c>
      <c r="I310" s="167" t="s">
        <v>6539</v>
      </c>
      <c r="J310" s="63" t="str">
        <f t="shared" si="37"/>
        <v>IC.PA.040210</v>
      </c>
      <c r="K310" s="61" t="s">
        <v>2206</v>
      </c>
      <c r="L310" s="167" t="str">
        <f t="shared" si="38"/>
        <v>Other: specify</v>
      </c>
      <c r="M310" s="61" t="str">
        <f t="shared" si="39"/>
        <v>PI.IC.PA.040210.01</v>
      </c>
      <c r="N310" s="168"/>
      <c r="O310" s="168" t="str">
        <f t="shared" si="40"/>
        <v>PH.IC.PA.040210.01</v>
      </c>
      <c r="Q310" s="168" t="str">
        <f t="shared" si="41"/>
        <v>CL.IC.PA.040210.01</v>
      </c>
    </row>
    <row r="311" spans="1:47" s="167" customFormat="1" ht="15">
      <c r="A311" s="167" t="s">
        <v>6465</v>
      </c>
      <c r="C311" s="61" t="s">
        <v>11</v>
      </c>
      <c r="E311" s="61" t="s">
        <v>1863</v>
      </c>
      <c r="F311" s="167" t="s">
        <v>6458</v>
      </c>
      <c r="G311" s="167" t="s">
        <v>12836</v>
      </c>
      <c r="H311" s="62" t="s">
        <v>12420</v>
      </c>
      <c r="J311" s="63" t="str">
        <f t="shared" si="37"/>
        <v>IC.PA.040211</v>
      </c>
      <c r="K311" s="61" t="s">
        <v>12175</v>
      </c>
      <c r="L311" s="167" t="str">
        <f t="shared" si="38"/>
        <v>0mg/hr</v>
      </c>
      <c r="M311" s="61" t="str">
        <f t="shared" si="39"/>
        <v>PI.IC.PA.040211.01</v>
      </c>
      <c r="N311" s="168"/>
      <c r="O311" s="168" t="str">
        <f t="shared" si="40"/>
        <v>PH.IC.PA.040211.01</v>
      </c>
      <c r="Q311" s="168" t="str">
        <f t="shared" si="41"/>
        <v>CL.IC.PA.040211.01</v>
      </c>
      <c r="X311" s="167" t="s">
        <v>88</v>
      </c>
      <c r="Y311" s="167">
        <v>1118</v>
      </c>
    </row>
    <row r="312" spans="1:47" s="167" customFormat="1" ht="15">
      <c r="A312" s="164" t="s">
        <v>6465</v>
      </c>
      <c r="B312" s="164"/>
      <c r="C312" s="162" t="s">
        <v>12028</v>
      </c>
      <c r="D312" s="164"/>
      <c r="E312" s="162" t="s">
        <v>12030</v>
      </c>
      <c r="F312" s="164" t="s">
        <v>14752</v>
      </c>
      <c r="G312" s="181" t="s">
        <v>14889</v>
      </c>
      <c r="H312" s="163" t="s">
        <v>12100</v>
      </c>
      <c r="I312" s="161"/>
      <c r="J312" s="112" t="str">
        <f t="shared" si="37"/>
        <v>IC.PA.040212</v>
      </c>
      <c r="K312" s="158" t="s">
        <v>11848</v>
      </c>
      <c r="L312" s="157"/>
      <c r="M312" s="158" t="str">
        <f t="shared" si="39"/>
        <v>PI.IC.PA.040212.01</v>
      </c>
      <c r="N312" s="159"/>
      <c r="O312" s="159" t="str">
        <f t="shared" si="40"/>
        <v>PH.IC.PA.040212.01</v>
      </c>
      <c r="P312" s="157"/>
      <c r="Q312" s="159" t="str">
        <f t="shared" si="41"/>
        <v>CL.IC.PA.040212.01</v>
      </c>
      <c r="AT312" s="2" t="s">
        <v>12773</v>
      </c>
      <c r="AU312" s="2">
        <v>1761</v>
      </c>
    </row>
    <row r="313" spans="1:47" s="167" customFormat="1" ht="15">
      <c r="A313" s="167" t="s">
        <v>6465</v>
      </c>
      <c r="C313" s="61" t="s">
        <v>11</v>
      </c>
      <c r="D313" s="167" t="s">
        <v>6232</v>
      </c>
      <c r="E313" s="61" t="s">
        <v>12185</v>
      </c>
      <c r="F313" s="167" t="s">
        <v>6286</v>
      </c>
      <c r="G313" s="167" t="s">
        <v>6798</v>
      </c>
      <c r="H313" s="62" t="s">
        <v>11848</v>
      </c>
      <c r="I313" s="167" t="s">
        <v>6798</v>
      </c>
      <c r="J313" s="63" t="str">
        <f t="shared" si="37"/>
        <v>IC.PA.040301</v>
      </c>
      <c r="K313" s="61" t="s">
        <v>12175</v>
      </c>
      <c r="L313" s="167" t="str">
        <f t="shared" si="38"/>
        <v>0.5mg</v>
      </c>
      <c r="M313" s="61" t="str">
        <f t="shared" si="39"/>
        <v>PI.IC.PA.040301.01</v>
      </c>
      <c r="N313" s="168"/>
      <c r="O313" s="168" t="str">
        <f t="shared" si="40"/>
        <v>PH.IC.PA.040301.01</v>
      </c>
      <c r="Q313" s="168" t="str">
        <f t="shared" si="41"/>
        <v>CL.IC.PA.040301.01</v>
      </c>
    </row>
    <row r="314" spans="1:47" s="167" customFormat="1" ht="15">
      <c r="A314" s="167" t="s">
        <v>6465</v>
      </c>
      <c r="C314" s="61" t="s">
        <v>11</v>
      </c>
      <c r="E314" s="61" t="s">
        <v>12185</v>
      </c>
      <c r="F314" s="167" t="s">
        <v>6286</v>
      </c>
      <c r="G314" s="167" t="s">
        <v>6287</v>
      </c>
      <c r="H314" s="62" t="s">
        <v>12030</v>
      </c>
      <c r="I314" s="167" t="s">
        <v>6287</v>
      </c>
      <c r="J314" s="63" t="str">
        <f t="shared" si="37"/>
        <v>IC.PA.040302</v>
      </c>
      <c r="K314" s="61" t="s">
        <v>12175</v>
      </c>
      <c r="L314" s="167" t="str">
        <f t="shared" si="38"/>
        <v>1mg</v>
      </c>
      <c r="M314" s="61" t="str">
        <f t="shared" si="39"/>
        <v>PI.IC.PA.040302.01</v>
      </c>
      <c r="N314" s="168"/>
      <c r="O314" s="168" t="str">
        <f t="shared" si="40"/>
        <v>PH.IC.PA.040302.01</v>
      </c>
      <c r="Q314" s="168" t="str">
        <f t="shared" si="41"/>
        <v>CL.IC.PA.040302.01</v>
      </c>
    </row>
    <row r="315" spans="1:47" s="167" customFormat="1" ht="15">
      <c r="A315" s="167" t="s">
        <v>6465</v>
      </c>
      <c r="C315" s="61" t="s">
        <v>11</v>
      </c>
      <c r="E315" s="61" t="s">
        <v>12185</v>
      </c>
      <c r="F315" s="167" t="s">
        <v>6286</v>
      </c>
      <c r="G315" s="167" t="s">
        <v>6288</v>
      </c>
      <c r="H315" s="62" t="s">
        <v>12032</v>
      </c>
      <c r="I315" s="167" t="s">
        <v>6288</v>
      </c>
      <c r="J315" s="63" t="str">
        <f t="shared" si="37"/>
        <v>IC.PA.040303</v>
      </c>
      <c r="K315" s="61" t="s">
        <v>12175</v>
      </c>
      <c r="L315" s="167" t="str">
        <f t="shared" si="38"/>
        <v>1.5mg</v>
      </c>
      <c r="M315" s="61" t="str">
        <f t="shared" si="39"/>
        <v>PI.IC.PA.040303.01</v>
      </c>
      <c r="N315" s="168"/>
      <c r="O315" s="168" t="str">
        <f t="shared" si="40"/>
        <v>PH.IC.PA.040303.01</v>
      </c>
      <c r="Q315" s="168" t="str">
        <f t="shared" si="41"/>
        <v>CL.IC.PA.040303.01</v>
      </c>
    </row>
    <row r="316" spans="1:47" s="167" customFormat="1" ht="15">
      <c r="A316" s="167" t="s">
        <v>6465</v>
      </c>
      <c r="C316" s="61" t="s">
        <v>11</v>
      </c>
      <c r="E316" s="61" t="s">
        <v>12185</v>
      </c>
      <c r="F316" s="167" t="s">
        <v>6286</v>
      </c>
      <c r="G316" s="167" t="s">
        <v>6289</v>
      </c>
      <c r="H316" s="62" t="s">
        <v>12028</v>
      </c>
      <c r="I316" s="167" t="s">
        <v>6289</v>
      </c>
      <c r="J316" s="63" t="str">
        <f t="shared" si="37"/>
        <v>IC.PA.040304</v>
      </c>
      <c r="K316" s="61" t="s">
        <v>12175</v>
      </c>
      <c r="L316" s="167" t="str">
        <f t="shared" si="38"/>
        <v>2mg</v>
      </c>
      <c r="M316" s="61" t="str">
        <f t="shared" si="39"/>
        <v>PI.IC.PA.040304.01</v>
      </c>
      <c r="N316" s="168"/>
      <c r="O316" s="168" t="str">
        <f t="shared" si="40"/>
        <v>PH.IC.PA.040304.01</v>
      </c>
      <c r="Q316" s="168" t="str">
        <f t="shared" si="41"/>
        <v>CL.IC.PA.040304.01</v>
      </c>
    </row>
    <row r="317" spans="1:47" s="167" customFormat="1" ht="15">
      <c r="A317" s="167" t="s">
        <v>6465</v>
      </c>
      <c r="C317" s="61" t="s">
        <v>11</v>
      </c>
      <c r="E317" s="61" t="s">
        <v>12185</v>
      </c>
      <c r="F317" s="167" t="s">
        <v>6286</v>
      </c>
      <c r="G317" s="167" t="s">
        <v>6290</v>
      </c>
      <c r="H317" s="62" t="s">
        <v>12210</v>
      </c>
      <c r="I317" s="167" t="s">
        <v>6290</v>
      </c>
      <c r="J317" s="63" t="str">
        <f t="shared" si="37"/>
        <v>IC.PA.040305</v>
      </c>
      <c r="K317" s="61" t="s">
        <v>12175</v>
      </c>
      <c r="L317" s="167" t="str">
        <f t="shared" si="38"/>
        <v>2.5mg</v>
      </c>
      <c r="M317" s="61" t="str">
        <f t="shared" si="39"/>
        <v>PI.IC.PA.040305.01</v>
      </c>
      <c r="N317" s="168"/>
      <c r="O317" s="168" t="str">
        <f t="shared" si="40"/>
        <v>PH.IC.PA.040305.01</v>
      </c>
      <c r="Q317" s="168" t="str">
        <f t="shared" si="41"/>
        <v>CL.IC.PA.040305.01</v>
      </c>
    </row>
    <row r="318" spans="1:47" s="167" customFormat="1" ht="15">
      <c r="A318" s="167" t="s">
        <v>6465</v>
      </c>
      <c r="C318" s="61" t="s">
        <v>11</v>
      </c>
      <c r="E318" s="61" t="s">
        <v>12185</v>
      </c>
      <c r="F318" s="167" t="s">
        <v>6286</v>
      </c>
      <c r="G318" s="167" t="s">
        <v>6121</v>
      </c>
      <c r="H318" s="62" t="s">
        <v>12212</v>
      </c>
      <c r="I318" s="167" t="s">
        <v>6121</v>
      </c>
      <c r="J318" s="63" t="str">
        <f t="shared" si="37"/>
        <v>IC.PA.040306</v>
      </c>
      <c r="K318" s="61" t="s">
        <v>12175</v>
      </c>
      <c r="L318" s="167" t="str">
        <f t="shared" si="38"/>
        <v>3mg</v>
      </c>
      <c r="M318" s="61" t="str">
        <f t="shared" si="39"/>
        <v>PI.IC.PA.040306.01</v>
      </c>
      <c r="N318" s="168"/>
      <c r="O318" s="168" t="str">
        <f t="shared" si="40"/>
        <v>PH.IC.PA.040306.01</v>
      </c>
      <c r="Q318" s="168" t="str">
        <f t="shared" si="41"/>
        <v>CL.IC.PA.040306.01</v>
      </c>
    </row>
    <row r="319" spans="1:47" s="167" customFormat="1" ht="15">
      <c r="A319" s="167" t="s">
        <v>6465</v>
      </c>
      <c r="C319" s="61" t="s">
        <v>11</v>
      </c>
      <c r="E319" s="61" t="s">
        <v>12185</v>
      </c>
      <c r="F319" s="167" t="s">
        <v>6286</v>
      </c>
      <c r="G319" s="167" t="s">
        <v>6122</v>
      </c>
      <c r="H319" s="62" t="s">
        <v>12225</v>
      </c>
      <c r="I319" s="167" t="s">
        <v>6122</v>
      </c>
      <c r="J319" s="63" t="str">
        <f t="shared" si="37"/>
        <v>IC.PA.040307</v>
      </c>
      <c r="K319" s="61" t="s">
        <v>12175</v>
      </c>
      <c r="L319" s="167" t="str">
        <f t="shared" si="38"/>
        <v>3.5mg</v>
      </c>
      <c r="M319" s="61" t="str">
        <f t="shared" si="39"/>
        <v>PI.IC.PA.040307.01</v>
      </c>
      <c r="N319" s="168"/>
      <c r="O319" s="168" t="str">
        <f t="shared" si="40"/>
        <v>PH.IC.PA.040307.01</v>
      </c>
      <c r="Q319" s="168" t="str">
        <f t="shared" si="41"/>
        <v>CL.IC.PA.040307.01</v>
      </c>
    </row>
    <row r="320" spans="1:47" s="167" customFormat="1" ht="15">
      <c r="A320" s="167" t="s">
        <v>6465</v>
      </c>
      <c r="C320" s="61" t="s">
        <v>11</v>
      </c>
      <c r="E320" s="61" t="s">
        <v>12185</v>
      </c>
      <c r="F320" s="167" t="s">
        <v>6286</v>
      </c>
      <c r="G320" s="167" t="s">
        <v>6278</v>
      </c>
      <c r="H320" s="62" t="s">
        <v>11638</v>
      </c>
      <c r="I320" s="167" t="s">
        <v>6278</v>
      </c>
      <c r="J320" s="63" t="str">
        <f t="shared" si="37"/>
        <v>IC.PA.040308</v>
      </c>
      <c r="K320" s="61" t="s">
        <v>12175</v>
      </c>
      <c r="L320" s="167" t="str">
        <f t="shared" si="38"/>
        <v>4mg</v>
      </c>
      <c r="M320" s="61" t="str">
        <f t="shared" si="39"/>
        <v>PI.IC.PA.040308.01</v>
      </c>
      <c r="N320" s="168"/>
      <c r="O320" s="168" t="str">
        <f t="shared" si="40"/>
        <v>PH.IC.PA.040308.01</v>
      </c>
      <c r="Q320" s="168" t="str">
        <f t="shared" si="41"/>
        <v>CL.IC.PA.040308.01</v>
      </c>
    </row>
    <row r="321" spans="1:47" s="167" customFormat="1" ht="15">
      <c r="A321" s="167" t="s">
        <v>6465</v>
      </c>
      <c r="C321" s="61" t="s">
        <v>11</v>
      </c>
      <c r="E321" s="61" t="s">
        <v>12185</v>
      </c>
      <c r="F321" s="167" t="s">
        <v>6286</v>
      </c>
      <c r="G321" s="167" t="s">
        <v>6279</v>
      </c>
      <c r="H321" s="62" t="s">
        <v>11639</v>
      </c>
      <c r="I321" s="167" t="s">
        <v>6279</v>
      </c>
      <c r="J321" s="63" t="str">
        <f t="shared" si="37"/>
        <v>IC.PA.040309</v>
      </c>
      <c r="K321" s="61" t="s">
        <v>12175</v>
      </c>
      <c r="L321" s="167" t="str">
        <f t="shared" si="38"/>
        <v>4.5mg</v>
      </c>
      <c r="M321" s="61" t="str">
        <f t="shared" si="39"/>
        <v>PI.IC.PA.040309.01</v>
      </c>
      <c r="N321" s="168"/>
      <c r="O321" s="168" t="str">
        <f t="shared" si="40"/>
        <v>PH.IC.PA.040309.01</v>
      </c>
      <c r="Q321" s="168" t="str">
        <f t="shared" si="41"/>
        <v>CL.IC.PA.040309.01</v>
      </c>
    </row>
    <row r="322" spans="1:47" s="167" customFormat="1" ht="15">
      <c r="A322" s="167" t="s">
        <v>6465</v>
      </c>
      <c r="C322" s="61" t="s">
        <v>11</v>
      </c>
      <c r="E322" s="61" t="s">
        <v>12185</v>
      </c>
      <c r="F322" s="167" t="s">
        <v>6286</v>
      </c>
      <c r="G322" s="167" t="s">
        <v>6114</v>
      </c>
      <c r="H322" s="62" t="s">
        <v>11829</v>
      </c>
      <c r="I322" s="167" t="s">
        <v>6114</v>
      </c>
      <c r="J322" s="63" t="str">
        <f t="shared" si="37"/>
        <v>IC.PA.040310</v>
      </c>
      <c r="K322" s="61" t="s">
        <v>12175</v>
      </c>
      <c r="L322" s="167" t="str">
        <f t="shared" si="38"/>
        <v>5mg</v>
      </c>
      <c r="M322" s="61" t="str">
        <f t="shared" si="39"/>
        <v>PI.IC.PA.040310.01</v>
      </c>
      <c r="N322" s="168"/>
      <c r="O322" s="168" t="str">
        <f t="shared" si="40"/>
        <v>PH.IC.PA.040310.01</v>
      </c>
      <c r="Q322" s="168" t="str">
        <f t="shared" si="41"/>
        <v>CL.IC.PA.040310.01</v>
      </c>
    </row>
    <row r="323" spans="1:47" s="167" customFormat="1" ht="15">
      <c r="A323" s="167" t="s">
        <v>6465</v>
      </c>
      <c r="C323" s="61" t="s">
        <v>11</v>
      </c>
      <c r="E323" s="61" t="s">
        <v>12185</v>
      </c>
      <c r="F323" s="167" t="s">
        <v>6286</v>
      </c>
      <c r="G323" s="167" t="s">
        <v>6115</v>
      </c>
      <c r="H323" s="62" t="s">
        <v>12099</v>
      </c>
      <c r="I323" s="167" t="s">
        <v>6116</v>
      </c>
      <c r="J323" s="63" t="str">
        <f t="shared" si="37"/>
        <v>IC.PA.040311</v>
      </c>
      <c r="K323" s="61" t="s">
        <v>12175</v>
      </c>
      <c r="L323" s="167" t="str">
        <f t="shared" si="38"/>
        <v>Other: specify mg</v>
      </c>
      <c r="M323" s="61" t="str">
        <f t="shared" si="39"/>
        <v>PI.IC.PA.040311.01</v>
      </c>
      <c r="N323" s="168"/>
      <c r="O323" s="168" t="str">
        <f t="shared" si="40"/>
        <v>PH.IC.PA.040311.01</v>
      </c>
      <c r="Q323" s="168" t="str">
        <f t="shared" si="41"/>
        <v>CL.IC.PA.040311.01</v>
      </c>
    </row>
    <row r="324" spans="1:47" s="167" customFormat="1" ht="15">
      <c r="A324" s="164" t="s">
        <v>6465</v>
      </c>
      <c r="B324" s="164"/>
      <c r="C324" s="162" t="s">
        <v>12028</v>
      </c>
      <c r="D324" s="164"/>
      <c r="E324" s="162" t="s">
        <v>12032</v>
      </c>
      <c r="F324" s="164" t="s">
        <v>14753</v>
      </c>
      <c r="G324" s="181" t="s">
        <v>14889</v>
      </c>
      <c r="H324" s="163" t="s">
        <v>12100</v>
      </c>
      <c r="I324" s="164"/>
      <c r="J324" s="112" t="str">
        <f t="shared" si="37"/>
        <v>IC.PA.040312</v>
      </c>
      <c r="K324" s="162" t="s">
        <v>11848</v>
      </c>
      <c r="L324" s="164"/>
      <c r="M324" s="158" t="str">
        <f t="shared" si="39"/>
        <v>PI.IC.PA.040312.01</v>
      </c>
      <c r="N324" s="160"/>
      <c r="O324" s="160" t="str">
        <f t="shared" si="40"/>
        <v>PH.IC.PA.040312.01</v>
      </c>
      <c r="P324" s="164"/>
      <c r="Q324" s="160" t="str">
        <f t="shared" si="41"/>
        <v>CL.IC.PA.040312.01</v>
      </c>
      <c r="AT324" s="2" t="s">
        <v>12773</v>
      </c>
      <c r="AU324" s="2">
        <v>1761</v>
      </c>
    </row>
    <row r="325" spans="1:47" s="167" customFormat="1" ht="15">
      <c r="A325" s="167" t="s">
        <v>6465</v>
      </c>
      <c r="C325" s="61" t="s">
        <v>11</v>
      </c>
      <c r="D325" s="167" t="s">
        <v>6432</v>
      </c>
      <c r="E325" s="61" t="s">
        <v>11</v>
      </c>
      <c r="F325" s="167" t="s">
        <v>6117</v>
      </c>
      <c r="G325" s="167" t="s">
        <v>6434</v>
      </c>
      <c r="H325" s="62" t="s">
        <v>11848</v>
      </c>
      <c r="I325" s="167" t="s">
        <v>6118</v>
      </c>
      <c r="J325" s="63" t="str">
        <f t="shared" si="37"/>
        <v>IC.PA.040401</v>
      </c>
      <c r="K325" s="61" t="s">
        <v>12175</v>
      </c>
      <c r="L325" s="167" t="str">
        <f t="shared" si="38"/>
        <v>1hr: specify</v>
      </c>
      <c r="M325" s="61" t="str">
        <f t="shared" si="39"/>
        <v>PI.IC.PA.040401.01</v>
      </c>
      <c r="N325" s="168"/>
      <c r="O325" s="168" t="str">
        <f t="shared" si="40"/>
        <v>PH.IC.PA.040401.01</v>
      </c>
      <c r="Q325" s="168" t="str">
        <f t="shared" si="41"/>
        <v>CL.IC.PA.040401.01</v>
      </c>
    </row>
    <row r="326" spans="1:47" s="167" customFormat="1" ht="15">
      <c r="A326" s="167" t="s">
        <v>6465</v>
      </c>
      <c r="C326" s="61" t="s">
        <v>11</v>
      </c>
      <c r="E326" s="61" t="s">
        <v>11</v>
      </c>
      <c r="F326" s="167" t="s">
        <v>6117</v>
      </c>
      <c r="G326" s="167" t="s">
        <v>6600</v>
      </c>
      <c r="H326" s="62" t="s">
        <v>12030</v>
      </c>
      <c r="I326" s="167" t="s">
        <v>6601</v>
      </c>
      <c r="J326" s="63" t="str">
        <f t="shared" si="37"/>
        <v>IC.PA.040402</v>
      </c>
      <c r="K326" s="61" t="s">
        <v>12175</v>
      </c>
      <c r="L326" s="167" t="str">
        <f t="shared" si="38"/>
        <v>4hr: specify</v>
      </c>
      <c r="M326" s="61" t="str">
        <f t="shared" si="39"/>
        <v>PI.IC.PA.040402.01</v>
      </c>
      <c r="N326" s="168"/>
      <c r="O326" s="168" t="str">
        <f t="shared" si="40"/>
        <v>PH.IC.PA.040402.01</v>
      </c>
      <c r="Q326" s="168" t="str">
        <f t="shared" si="41"/>
        <v>CL.IC.PA.040402.01</v>
      </c>
    </row>
    <row r="327" spans="1:47" s="167" customFormat="1" ht="15">
      <c r="A327" s="167" t="s">
        <v>6465</v>
      </c>
      <c r="C327" s="61" t="s">
        <v>11</v>
      </c>
      <c r="E327" s="61" t="s">
        <v>11</v>
      </c>
      <c r="F327" s="167" t="s">
        <v>6117</v>
      </c>
      <c r="G327" s="167" t="s">
        <v>6793</v>
      </c>
      <c r="H327" s="62" t="s">
        <v>12032</v>
      </c>
      <c r="I327" s="167" t="s">
        <v>12157</v>
      </c>
      <c r="J327" s="63" t="str">
        <f t="shared" si="37"/>
        <v>IC.PA.040403</v>
      </c>
      <c r="K327" s="61" t="s">
        <v>12175</v>
      </c>
      <c r="L327" s="167" t="str">
        <f t="shared" si="38"/>
        <v>No dose limit</v>
      </c>
      <c r="M327" s="61" t="str">
        <f t="shared" si="39"/>
        <v>PI.IC.PA.040403.01</v>
      </c>
      <c r="N327" s="168"/>
      <c r="O327" s="168" t="str">
        <f t="shared" si="40"/>
        <v>PH.IC.PA.040403.01</v>
      </c>
      <c r="Q327" s="168" t="str">
        <f t="shared" si="41"/>
        <v>CL.IC.PA.040403.01</v>
      </c>
    </row>
    <row r="328" spans="1:47" s="167" customFormat="1" ht="15">
      <c r="A328" s="167" t="s">
        <v>6465</v>
      </c>
      <c r="C328" s="61" t="s">
        <v>11</v>
      </c>
      <c r="E328" s="61" t="s">
        <v>11</v>
      </c>
      <c r="F328" s="167" t="s">
        <v>6117</v>
      </c>
      <c r="G328" s="167" t="s">
        <v>10478</v>
      </c>
      <c r="H328" s="62" t="s">
        <v>12028</v>
      </c>
      <c r="I328" s="167" t="s">
        <v>10703</v>
      </c>
      <c r="J328" s="63" t="str">
        <f t="shared" si="37"/>
        <v>IC.PA.040404</v>
      </c>
      <c r="K328" s="61" t="s">
        <v>12175</v>
      </c>
      <c r="L328" s="167" t="str">
        <f t="shared" si="38"/>
        <v>Other: specify</v>
      </c>
      <c r="M328" s="61" t="str">
        <f t="shared" si="39"/>
        <v>PI.IC.PA.040404.01</v>
      </c>
      <c r="N328" s="168"/>
      <c r="O328" s="168" t="str">
        <f t="shared" si="40"/>
        <v>PH.IC.PA.040404.01</v>
      </c>
      <c r="Q328" s="168" t="str">
        <f t="shared" si="41"/>
        <v>CL.IC.PA.040404.01</v>
      </c>
    </row>
    <row r="329" spans="1:47" s="167" customFormat="1" ht="15">
      <c r="A329" s="167" t="s">
        <v>6465</v>
      </c>
      <c r="C329" s="61" t="s">
        <v>11</v>
      </c>
      <c r="E329" s="61" t="s">
        <v>11</v>
      </c>
      <c r="F329" s="167" t="s">
        <v>6117</v>
      </c>
      <c r="G329" s="167" t="s">
        <v>13692</v>
      </c>
      <c r="H329" s="62" t="s">
        <v>12210</v>
      </c>
      <c r="I329" s="167" t="s">
        <v>6275</v>
      </c>
      <c r="J329" s="63" t="str">
        <f t="shared" si="37"/>
        <v>IC.PA.040405</v>
      </c>
      <c r="K329" s="61" t="s">
        <v>12175</v>
      </c>
      <c r="L329" s="167" t="str">
        <f t="shared" si="38"/>
        <v>2hr: specify</v>
      </c>
      <c r="M329" s="61" t="str">
        <f t="shared" si="39"/>
        <v>PI.IC.PA.040405.01</v>
      </c>
      <c r="N329" s="168"/>
      <c r="O329" s="168" t="str">
        <f t="shared" si="40"/>
        <v>PH.IC.PA.040405.01</v>
      </c>
      <c r="Q329" s="168" t="str">
        <f t="shared" si="41"/>
        <v>CL.IC.PA.040405.01</v>
      </c>
      <c r="AF329" s="167" t="s">
        <v>12773</v>
      </c>
      <c r="AG329" s="167">
        <v>1384</v>
      </c>
    </row>
    <row r="330" spans="1:47" s="167" customFormat="1" ht="15">
      <c r="A330" s="167" t="s">
        <v>6465</v>
      </c>
      <c r="C330" s="61" t="s">
        <v>11</v>
      </c>
      <c r="D330" s="167" t="s">
        <v>6604</v>
      </c>
      <c r="E330" s="61" t="s">
        <v>212</v>
      </c>
      <c r="F330" s="167" t="s">
        <v>6119</v>
      </c>
      <c r="G330" s="167" t="s">
        <v>6798</v>
      </c>
      <c r="H330" s="62" t="s">
        <v>11848</v>
      </c>
      <c r="I330" s="167" t="s">
        <v>6798</v>
      </c>
      <c r="J330" s="63" t="str">
        <f t="shared" si="37"/>
        <v>IC.PA.040501</v>
      </c>
      <c r="K330" s="61" t="s">
        <v>12175</v>
      </c>
      <c r="L330" s="167" t="str">
        <f t="shared" si="38"/>
        <v>0.5mg</v>
      </c>
      <c r="M330" s="61" t="str">
        <f t="shared" si="39"/>
        <v>PI.IC.PA.040501.01</v>
      </c>
      <c r="N330" s="168"/>
      <c r="O330" s="168" t="str">
        <f t="shared" si="40"/>
        <v>PH.IC.PA.040501.01</v>
      </c>
      <c r="Q330" s="168" t="str">
        <f t="shared" si="41"/>
        <v>CL.IC.PA.040501.01</v>
      </c>
    </row>
    <row r="331" spans="1:47" s="167" customFormat="1" ht="15">
      <c r="A331" s="167" t="s">
        <v>6465</v>
      </c>
      <c r="C331" s="61" t="s">
        <v>11</v>
      </c>
      <c r="E331" s="61" t="s">
        <v>212</v>
      </c>
      <c r="F331" s="167" t="s">
        <v>6119</v>
      </c>
      <c r="G331" s="167" t="s">
        <v>6287</v>
      </c>
      <c r="H331" s="62" t="s">
        <v>12030</v>
      </c>
      <c r="I331" s="167" t="s">
        <v>6287</v>
      </c>
      <c r="J331" s="63" t="str">
        <f t="shared" si="37"/>
        <v>IC.PA.040502</v>
      </c>
      <c r="K331" s="61" t="s">
        <v>12175</v>
      </c>
      <c r="L331" s="167" t="str">
        <f t="shared" si="38"/>
        <v>1mg</v>
      </c>
      <c r="M331" s="61" t="str">
        <f t="shared" si="39"/>
        <v>PI.IC.PA.040502.01</v>
      </c>
      <c r="N331" s="168"/>
      <c r="O331" s="168" t="str">
        <f t="shared" si="40"/>
        <v>PH.IC.PA.040502.01</v>
      </c>
      <c r="Q331" s="168" t="str">
        <f t="shared" si="41"/>
        <v>CL.IC.PA.040502.01</v>
      </c>
    </row>
    <row r="332" spans="1:47" s="167" customFormat="1" ht="15">
      <c r="A332" s="167" t="s">
        <v>6465</v>
      </c>
      <c r="C332" s="61" t="s">
        <v>11</v>
      </c>
      <c r="E332" s="61" t="s">
        <v>212</v>
      </c>
      <c r="F332" s="167" t="s">
        <v>6119</v>
      </c>
      <c r="G332" s="167" t="s">
        <v>6288</v>
      </c>
      <c r="H332" s="62" t="s">
        <v>12032</v>
      </c>
      <c r="I332" s="167" t="s">
        <v>6288</v>
      </c>
      <c r="J332" s="63" t="str">
        <f t="shared" si="37"/>
        <v>IC.PA.040503</v>
      </c>
      <c r="K332" s="61" t="s">
        <v>12175</v>
      </c>
      <c r="L332" s="167" t="str">
        <f t="shared" si="38"/>
        <v>1.5mg</v>
      </c>
      <c r="M332" s="61" t="str">
        <f t="shared" si="39"/>
        <v>PI.IC.PA.040503.01</v>
      </c>
      <c r="N332" s="168"/>
      <c r="O332" s="168" t="str">
        <f t="shared" si="40"/>
        <v>PH.IC.PA.040503.01</v>
      </c>
      <c r="Q332" s="168" t="str">
        <f t="shared" si="41"/>
        <v>CL.IC.PA.040503.01</v>
      </c>
    </row>
    <row r="333" spans="1:47" s="167" customFormat="1" ht="15">
      <c r="A333" s="167" t="s">
        <v>6465</v>
      </c>
      <c r="C333" s="61" t="s">
        <v>11</v>
      </c>
      <c r="E333" s="61" t="s">
        <v>212</v>
      </c>
      <c r="F333" s="167" t="s">
        <v>6119</v>
      </c>
      <c r="G333" s="167" t="s">
        <v>6289</v>
      </c>
      <c r="H333" s="62" t="s">
        <v>12028</v>
      </c>
      <c r="I333" s="167" t="s">
        <v>6289</v>
      </c>
      <c r="J333" s="63" t="str">
        <f t="shared" si="37"/>
        <v>IC.PA.040504</v>
      </c>
      <c r="K333" s="61" t="s">
        <v>12175</v>
      </c>
      <c r="L333" s="167" t="str">
        <f t="shared" si="38"/>
        <v>2mg</v>
      </c>
      <c r="M333" s="61" t="str">
        <f t="shared" si="39"/>
        <v>PI.IC.PA.040504.01</v>
      </c>
      <c r="N333" s="168"/>
      <c r="O333" s="168" t="str">
        <f t="shared" si="40"/>
        <v>PH.IC.PA.040504.01</v>
      </c>
      <c r="Q333" s="168" t="str">
        <f t="shared" si="41"/>
        <v>CL.IC.PA.040504.01</v>
      </c>
    </row>
    <row r="334" spans="1:47" s="167" customFormat="1" ht="15">
      <c r="A334" s="167" t="s">
        <v>6465</v>
      </c>
      <c r="C334" s="61" t="s">
        <v>11</v>
      </c>
      <c r="E334" s="61" t="s">
        <v>212</v>
      </c>
      <c r="F334" s="167" t="s">
        <v>6119</v>
      </c>
      <c r="G334" s="167" t="s">
        <v>6290</v>
      </c>
      <c r="H334" s="62" t="s">
        <v>12210</v>
      </c>
      <c r="I334" s="167" t="s">
        <v>6290</v>
      </c>
      <c r="J334" s="63" t="str">
        <f t="shared" si="37"/>
        <v>IC.PA.040505</v>
      </c>
      <c r="K334" s="61" t="s">
        <v>12175</v>
      </c>
      <c r="L334" s="167" t="str">
        <f t="shared" si="38"/>
        <v>2.5mg</v>
      </c>
      <c r="M334" s="61" t="str">
        <f t="shared" si="39"/>
        <v>PI.IC.PA.040505.01</v>
      </c>
      <c r="N334" s="168"/>
      <c r="O334" s="168" t="str">
        <f t="shared" si="40"/>
        <v>PH.IC.PA.040505.01</v>
      </c>
      <c r="Q334" s="168" t="str">
        <f t="shared" si="41"/>
        <v>CL.IC.PA.040505.01</v>
      </c>
    </row>
    <row r="335" spans="1:47" s="167" customFormat="1" ht="15">
      <c r="A335" s="167" t="s">
        <v>6465</v>
      </c>
      <c r="C335" s="61" t="s">
        <v>11</v>
      </c>
      <c r="E335" s="61" t="s">
        <v>212</v>
      </c>
      <c r="F335" s="167" t="s">
        <v>6119</v>
      </c>
      <c r="G335" s="167" t="s">
        <v>6121</v>
      </c>
      <c r="H335" s="62" t="s">
        <v>12212</v>
      </c>
      <c r="I335" s="167" t="s">
        <v>6121</v>
      </c>
      <c r="J335" s="63" t="str">
        <f t="shared" si="37"/>
        <v>IC.PA.040506</v>
      </c>
      <c r="K335" s="61" t="s">
        <v>12175</v>
      </c>
      <c r="L335" s="167" t="str">
        <f t="shared" si="38"/>
        <v>3mg</v>
      </c>
      <c r="M335" s="61" t="str">
        <f t="shared" si="39"/>
        <v>PI.IC.PA.040506.01</v>
      </c>
      <c r="N335" s="168"/>
      <c r="O335" s="168" t="str">
        <f t="shared" si="40"/>
        <v>PH.IC.PA.040506.01</v>
      </c>
      <c r="Q335" s="168" t="str">
        <f t="shared" si="41"/>
        <v>CL.IC.PA.040506.01</v>
      </c>
    </row>
    <row r="336" spans="1:47" s="167" customFormat="1" ht="15">
      <c r="A336" s="167" t="s">
        <v>6465</v>
      </c>
      <c r="C336" s="61" t="s">
        <v>11</v>
      </c>
      <c r="E336" s="61" t="s">
        <v>212</v>
      </c>
      <c r="F336" s="167" t="s">
        <v>6119</v>
      </c>
      <c r="G336" s="167" t="s">
        <v>6122</v>
      </c>
      <c r="H336" s="62" t="s">
        <v>12225</v>
      </c>
      <c r="I336" s="167" t="s">
        <v>6122</v>
      </c>
      <c r="J336" s="63" t="str">
        <f t="shared" si="37"/>
        <v>IC.PA.040507</v>
      </c>
      <c r="K336" s="61" t="s">
        <v>12175</v>
      </c>
      <c r="L336" s="167" t="str">
        <f t="shared" si="38"/>
        <v>3.5mg</v>
      </c>
      <c r="M336" s="61" t="str">
        <f t="shared" si="39"/>
        <v>PI.IC.PA.040507.01</v>
      </c>
      <c r="N336" s="168"/>
      <c r="O336" s="168" t="str">
        <f t="shared" si="40"/>
        <v>PH.IC.PA.040507.01</v>
      </c>
      <c r="Q336" s="168" t="str">
        <f t="shared" si="41"/>
        <v>CL.IC.PA.040507.01</v>
      </c>
    </row>
    <row r="337" spans="1:47" s="167" customFormat="1" ht="15">
      <c r="A337" s="167" t="s">
        <v>6465</v>
      </c>
      <c r="C337" s="61" t="s">
        <v>11</v>
      </c>
      <c r="E337" s="61" t="s">
        <v>212</v>
      </c>
      <c r="F337" s="167" t="s">
        <v>6119</v>
      </c>
      <c r="G337" s="167" t="s">
        <v>6278</v>
      </c>
      <c r="H337" s="62" t="s">
        <v>11638</v>
      </c>
      <c r="I337" s="167" t="s">
        <v>6278</v>
      </c>
      <c r="J337" s="63" t="str">
        <f t="shared" si="37"/>
        <v>IC.PA.040508</v>
      </c>
      <c r="K337" s="61" t="s">
        <v>12175</v>
      </c>
      <c r="L337" s="167" t="str">
        <f t="shared" si="38"/>
        <v>4mg</v>
      </c>
      <c r="M337" s="61" t="str">
        <f t="shared" si="39"/>
        <v>PI.IC.PA.040508.01</v>
      </c>
      <c r="N337" s="168"/>
      <c r="O337" s="168" t="str">
        <f t="shared" si="40"/>
        <v>PH.IC.PA.040508.01</v>
      </c>
      <c r="Q337" s="168" t="str">
        <f t="shared" si="41"/>
        <v>CL.IC.PA.040508.01</v>
      </c>
    </row>
    <row r="338" spans="1:47" s="167" customFormat="1" ht="15">
      <c r="A338" s="167" t="s">
        <v>6465</v>
      </c>
      <c r="C338" s="61" t="s">
        <v>11</v>
      </c>
      <c r="E338" s="61" t="s">
        <v>212</v>
      </c>
      <c r="F338" s="167" t="s">
        <v>6119</v>
      </c>
      <c r="G338" s="167" t="s">
        <v>6279</v>
      </c>
      <c r="H338" s="62" t="s">
        <v>11639</v>
      </c>
      <c r="I338" s="167" t="s">
        <v>6279</v>
      </c>
      <c r="J338" s="63" t="str">
        <f t="shared" si="37"/>
        <v>IC.PA.040509</v>
      </c>
      <c r="K338" s="61" t="s">
        <v>12175</v>
      </c>
      <c r="L338" s="167" t="str">
        <f t="shared" si="38"/>
        <v>4.5mg</v>
      </c>
      <c r="M338" s="61" t="str">
        <f t="shared" si="39"/>
        <v>PI.IC.PA.040509.01</v>
      </c>
      <c r="N338" s="168"/>
      <c r="O338" s="168" t="str">
        <f t="shared" si="40"/>
        <v>PH.IC.PA.040509.01</v>
      </c>
      <c r="Q338" s="168" t="str">
        <f t="shared" si="41"/>
        <v>CL.IC.PA.040509.01</v>
      </c>
    </row>
    <row r="339" spans="1:47" s="167" customFormat="1" ht="15">
      <c r="A339" s="167" t="s">
        <v>6465</v>
      </c>
      <c r="C339" s="61" t="s">
        <v>11</v>
      </c>
      <c r="E339" s="61" t="s">
        <v>212</v>
      </c>
      <c r="F339" s="167" t="s">
        <v>6119</v>
      </c>
      <c r="G339" s="167" t="s">
        <v>10478</v>
      </c>
      <c r="H339" s="62" t="s">
        <v>11829</v>
      </c>
      <c r="I339" s="167" t="s">
        <v>6539</v>
      </c>
      <c r="J339" s="63" t="str">
        <f t="shared" si="37"/>
        <v>IC.PA.040510</v>
      </c>
      <c r="K339" s="61" t="s">
        <v>12175</v>
      </c>
      <c r="L339" s="167" t="str">
        <f t="shared" si="38"/>
        <v>Other: specify</v>
      </c>
      <c r="M339" s="61" t="str">
        <f t="shared" si="39"/>
        <v>PI.IC.PA.040510.01</v>
      </c>
      <c r="N339" s="168"/>
      <c r="O339" s="168" t="str">
        <f t="shared" si="40"/>
        <v>PH.IC.PA.040510.01</v>
      </c>
      <c r="Q339" s="168" t="str">
        <f t="shared" si="41"/>
        <v>CL.IC.PA.040510.01</v>
      </c>
    </row>
    <row r="340" spans="1:47" s="88" customFormat="1" ht="15">
      <c r="A340" s="83" t="s">
        <v>6465</v>
      </c>
      <c r="B340" s="83"/>
      <c r="C340" s="81" t="s">
        <v>12028</v>
      </c>
      <c r="D340" s="83" t="s">
        <v>12833</v>
      </c>
      <c r="E340" s="81" t="s">
        <v>12210</v>
      </c>
      <c r="F340" s="83" t="s">
        <v>6119</v>
      </c>
      <c r="G340" s="83" t="s">
        <v>12834</v>
      </c>
      <c r="H340" s="81" t="s">
        <v>12420</v>
      </c>
      <c r="I340" s="83" t="s">
        <v>12834</v>
      </c>
      <c r="J340" s="63" t="str">
        <f t="shared" si="37"/>
        <v>IC.PA.040511</v>
      </c>
      <c r="K340" s="61" t="s">
        <v>2206</v>
      </c>
      <c r="L340" s="167" t="str">
        <f t="shared" si="38"/>
        <v>0 mg</v>
      </c>
      <c r="M340" s="61" t="str">
        <f t="shared" si="39"/>
        <v>PI.IC.PA.040511.01</v>
      </c>
      <c r="N340" s="168"/>
      <c r="O340" s="168" t="str">
        <f t="shared" si="40"/>
        <v>PH.IC.PA.040511.01</v>
      </c>
      <c r="P340" s="167"/>
      <c r="Q340" s="168" t="str">
        <f t="shared" si="41"/>
        <v>CL.IC.PA.040511.01</v>
      </c>
      <c r="X340" s="88" t="s">
        <v>88</v>
      </c>
      <c r="Y340" s="88">
        <v>1118</v>
      </c>
    </row>
    <row r="341" spans="1:47" s="167" customFormat="1" ht="15">
      <c r="A341" s="167" t="s">
        <v>6465</v>
      </c>
      <c r="C341" s="61" t="s">
        <v>11</v>
      </c>
      <c r="D341" s="167" t="s">
        <v>6606</v>
      </c>
      <c r="E341" s="61" t="s">
        <v>6988</v>
      </c>
      <c r="F341" s="167" t="s">
        <v>6120</v>
      </c>
      <c r="G341" s="167" t="s">
        <v>6608</v>
      </c>
      <c r="H341" s="62" t="s">
        <v>11848</v>
      </c>
      <c r="I341" s="167" t="s">
        <v>6609</v>
      </c>
      <c r="J341" s="63" t="str">
        <f t="shared" si="37"/>
        <v>IC.PA.040601</v>
      </c>
      <c r="K341" s="61" t="s">
        <v>12175</v>
      </c>
      <c r="L341" s="167" t="str">
        <f t="shared" si="38"/>
        <v>Every 5 minutes</v>
      </c>
      <c r="M341" s="61" t="str">
        <f t="shared" si="39"/>
        <v>PI.IC.PA.040601.01</v>
      </c>
      <c r="N341" s="168"/>
      <c r="O341" s="168" t="str">
        <f t="shared" si="40"/>
        <v>PH.IC.PA.040601.01</v>
      </c>
      <c r="Q341" s="168" t="str">
        <f t="shared" si="41"/>
        <v>CL.IC.PA.040601.01</v>
      </c>
    </row>
    <row r="342" spans="1:47" s="167" customFormat="1" ht="15">
      <c r="A342" s="167" t="s">
        <v>6465</v>
      </c>
      <c r="C342" s="61" t="s">
        <v>11</v>
      </c>
      <c r="E342" s="61" t="s">
        <v>6988</v>
      </c>
      <c r="F342" s="167" t="s">
        <v>6120</v>
      </c>
      <c r="G342" s="167" t="s">
        <v>6610</v>
      </c>
      <c r="H342" s="62" t="s">
        <v>12030</v>
      </c>
      <c r="I342" s="167" t="s">
        <v>6611</v>
      </c>
      <c r="J342" s="63" t="str">
        <f t="shared" ref="J342:J407" si="47">CONCATENATE("IC.PA.",C342,E342,H342)</f>
        <v>IC.PA.040602</v>
      </c>
      <c r="K342" s="61" t="s">
        <v>12175</v>
      </c>
      <c r="L342" s="167" t="str">
        <f t="shared" ref="L342:L407" si="48">G342</f>
        <v>Every 6 minutes</v>
      </c>
      <c r="M342" s="61" t="str">
        <f t="shared" ref="M342:M407" si="49">CONCATENATE("PI.",J342,".",K342)</f>
        <v>PI.IC.PA.040602.01</v>
      </c>
      <c r="N342" s="168"/>
      <c r="O342" s="168" t="str">
        <f t="shared" ref="O342:O407" si="50">CONCATENATE("PH.",J342,".",K342)</f>
        <v>PH.IC.PA.040602.01</v>
      </c>
      <c r="Q342" s="168" t="str">
        <f t="shared" ref="Q342:Q407" si="51">CONCATENATE("CL.",J342,".",K342)</f>
        <v>CL.IC.PA.040602.01</v>
      </c>
    </row>
    <row r="343" spans="1:47" s="167" customFormat="1" ht="15">
      <c r="A343" s="167" t="s">
        <v>6465</v>
      </c>
      <c r="C343" s="61" t="s">
        <v>11</v>
      </c>
      <c r="E343" s="61" t="s">
        <v>6988</v>
      </c>
      <c r="F343" s="167" t="s">
        <v>6120</v>
      </c>
      <c r="G343" s="167" t="s">
        <v>6612</v>
      </c>
      <c r="H343" s="62" t="s">
        <v>12032</v>
      </c>
      <c r="I343" s="167" t="s">
        <v>6785</v>
      </c>
      <c r="J343" s="63" t="str">
        <f t="shared" si="47"/>
        <v>IC.PA.040603</v>
      </c>
      <c r="K343" s="61" t="s">
        <v>12175</v>
      </c>
      <c r="L343" s="167" t="str">
        <f t="shared" si="48"/>
        <v>Every 8 minutes</v>
      </c>
      <c r="M343" s="61" t="str">
        <f t="shared" si="49"/>
        <v>PI.IC.PA.040603.01</v>
      </c>
      <c r="N343" s="168"/>
      <c r="O343" s="168" t="str">
        <f t="shared" si="50"/>
        <v>PH.IC.PA.040603.01</v>
      </c>
      <c r="Q343" s="168" t="str">
        <f t="shared" si="51"/>
        <v>CL.IC.PA.040603.01</v>
      </c>
    </row>
    <row r="344" spans="1:47" s="167" customFormat="1" ht="15">
      <c r="A344" s="167" t="s">
        <v>6465</v>
      </c>
      <c r="C344" s="61" t="s">
        <v>11</v>
      </c>
      <c r="E344" s="61" t="s">
        <v>6988</v>
      </c>
      <c r="F344" s="167" t="s">
        <v>6120</v>
      </c>
      <c r="G344" s="167" t="s">
        <v>6974</v>
      </c>
      <c r="H344" s="62" t="s">
        <v>12028</v>
      </c>
      <c r="I344" s="167" t="s">
        <v>6975</v>
      </c>
      <c r="J344" s="63" t="str">
        <f t="shared" si="47"/>
        <v>IC.PA.040604</v>
      </c>
      <c r="K344" s="61" t="s">
        <v>12175</v>
      </c>
      <c r="L344" s="167" t="str">
        <f t="shared" si="48"/>
        <v>Every 10 minutes</v>
      </c>
      <c r="M344" s="61" t="str">
        <f t="shared" si="49"/>
        <v>PI.IC.PA.040604.01</v>
      </c>
      <c r="N344" s="168"/>
      <c r="O344" s="168" t="str">
        <f t="shared" si="50"/>
        <v>PH.IC.PA.040604.01</v>
      </c>
      <c r="Q344" s="168" t="str">
        <f t="shared" si="51"/>
        <v>CL.IC.PA.040604.01</v>
      </c>
    </row>
    <row r="345" spans="1:47" s="167" customFormat="1" ht="15">
      <c r="A345" s="167" t="s">
        <v>6465</v>
      </c>
      <c r="C345" s="61" t="s">
        <v>11</v>
      </c>
      <c r="E345" s="61" t="s">
        <v>6988</v>
      </c>
      <c r="F345" s="167" t="s">
        <v>6120</v>
      </c>
      <c r="G345" s="167" t="s">
        <v>6976</v>
      </c>
      <c r="H345" s="62" t="s">
        <v>12210</v>
      </c>
      <c r="I345" s="167" t="s">
        <v>6977</v>
      </c>
      <c r="J345" s="63" t="str">
        <f t="shared" si="47"/>
        <v>IC.PA.040605</v>
      </c>
      <c r="K345" s="61" t="s">
        <v>12175</v>
      </c>
      <c r="L345" s="167" t="str">
        <f t="shared" si="48"/>
        <v>Every 12 minutes</v>
      </c>
      <c r="M345" s="61" t="str">
        <f t="shared" si="49"/>
        <v>PI.IC.PA.040605.01</v>
      </c>
      <c r="N345" s="168"/>
      <c r="O345" s="168" t="str">
        <f t="shared" si="50"/>
        <v>PH.IC.PA.040605.01</v>
      </c>
      <c r="Q345" s="168" t="str">
        <f t="shared" si="51"/>
        <v>CL.IC.PA.040605.01</v>
      </c>
    </row>
    <row r="346" spans="1:47" s="167" customFormat="1" ht="15">
      <c r="A346" s="167" t="s">
        <v>6465</v>
      </c>
      <c r="C346" s="61" t="s">
        <v>11</v>
      </c>
      <c r="E346" s="61" t="s">
        <v>6988</v>
      </c>
      <c r="F346" s="167" t="s">
        <v>6120</v>
      </c>
      <c r="G346" s="167" t="s">
        <v>7155</v>
      </c>
      <c r="H346" s="62" t="s">
        <v>12212</v>
      </c>
      <c r="I346" s="167" t="s">
        <v>7156</v>
      </c>
      <c r="J346" s="63" t="str">
        <f t="shared" si="47"/>
        <v>IC.PA.040606</v>
      </c>
      <c r="K346" s="61" t="s">
        <v>12175</v>
      </c>
      <c r="L346" s="167" t="str">
        <f t="shared" si="48"/>
        <v>Every 15 minutes</v>
      </c>
      <c r="M346" s="61" t="str">
        <f t="shared" si="49"/>
        <v>PI.IC.PA.040606.01</v>
      </c>
      <c r="N346" s="168"/>
      <c r="O346" s="168" t="str">
        <f t="shared" si="50"/>
        <v>PH.IC.PA.040606.01</v>
      </c>
      <c r="Q346" s="168" t="str">
        <f t="shared" si="51"/>
        <v>CL.IC.PA.040606.01</v>
      </c>
    </row>
    <row r="347" spans="1:47" s="167" customFormat="1" ht="15">
      <c r="A347" s="167" t="s">
        <v>6465</v>
      </c>
      <c r="C347" s="61" t="s">
        <v>11</v>
      </c>
      <c r="E347" s="61" t="s">
        <v>6988</v>
      </c>
      <c r="F347" s="167" t="s">
        <v>6120</v>
      </c>
      <c r="G347" s="167" t="s">
        <v>10478</v>
      </c>
      <c r="H347" s="62" t="s">
        <v>12225</v>
      </c>
      <c r="I347" s="167" t="s">
        <v>6539</v>
      </c>
      <c r="J347" s="63" t="str">
        <f t="shared" si="47"/>
        <v>IC.PA.040607</v>
      </c>
      <c r="K347" s="61" t="s">
        <v>12175</v>
      </c>
      <c r="L347" s="167" t="str">
        <f t="shared" si="48"/>
        <v>Other: specify</v>
      </c>
      <c r="M347" s="61" t="str">
        <f t="shared" si="49"/>
        <v>PI.IC.PA.040607.01</v>
      </c>
      <c r="N347" s="168"/>
      <c r="O347" s="168" t="str">
        <f t="shared" si="50"/>
        <v>PH.IC.PA.040607.01</v>
      </c>
      <c r="Q347" s="168" t="str">
        <f t="shared" si="51"/>
        <v>CL.IC.PA.040607.01</v>
      </c>
    </row>
    <row r="348" spans="1:47" s="167" customFormat="1" ht="15">
      <c r="A348" s="167" t="s">
        <v>6465</v>
      </c>
      <c r="C348" s="61" t="s">
        <v>12111</v>
      </c>
      <c r="D348" s="167" t="s">
        <v>6530</v>
      </c>
      <c r="E348" s="61" t="s">
        <v>12348</v>
      </c>
      <c r="F348" s="167" t="s">
        <v>12944</v>
      </c>
      <c r="G348" s="167" t="s">
        <v>6370</v>
      </c>
      <c r="H348" s="62" t="s">
        <v>12724</v>
      </c>
      <c r="I348" s="167" t="s">
        <v>6371</v>
      </c>
      <c r="J348" s="63" t="str">
        <f t="shared" si="47"/>
        <v>IC.PA.040701</v>
      </c>
      <c r="K348" s="61" t="s">
        <v>2311</v>
      </c>
      <c r="L348" s="167" t="str">
        <f t="shared" si="48"/>
        <v>ML remaining specify</v>
      </c>
      <c r="M348" s="61" t="str">
        <f t="shared" si="49"/>
        <v>PI.IC.PA.040701.01</v>
      </c>
      <c r="N348" s="168"/>
      <c r="O348" s="168" t="str">
        <f t="shared" si="50"/>
        <v>PH.IC.PA.040701.01</v>
      </c>
      <c r="Q348" s="168" t="str">
        <f t="shared" si="51"/>
        <v>CL.IC.PA.040701.01</v>
      </c>
      <c r="X348" s="167" t="s">
        <v>12837</v>
      </c>
      <c r="Y348" s="167">
        <v>1118</v>
      </c>
    </row>
    <row r="349" spans="1:47" s="167" customFormat="1" ht="15">
      <c r="A349" s="167" t="s">
        <v>6465</v>
      </c>
      <c r="B349" s="167" t="s">
        <v>12452</v>
      </c>
      <c r="C349" s="61" t="s">
        <v>12111</v>
      </c>
      <c r="D349" s="167" t="s">
        <v>6204</v>
      </c>
      <c r="E349" s="61" t="s">
        <v>2535</v>
      </c>
      <c r="F349" s="167" t="s">
        <v>12879</v>
      </c>
      <c r="G349" s="167" t="s">
        <v>12838</v>
      </c>
      <c r="H349" s="62" t="s">
        <v>12724</v>
      </c>
      <c r="J349" s="63" t="str">
        <f t="shared" si="47"/>
        <v>IC.PA.040801</v>
      </c>
      <c r="K349" s="61" t="s">
        <v>2206</v>
      </c>
      <c r="L349" s="167" t="str">
        <f t="shared" si="48"/>
        <v>Number of attempts over 4hr</v>
      </c>
      <c r="M349" s="61" t="str">
        <f t="shared" si="49"/>
        <v>PI.IC.PA.040801.01</v>
      </c>
      <c r="N349" s="168"/>
      <c r="O349" s="168" t="str">
        <f t="shared" si="50"/>
        <v>PH.IC.PA.040801.01</v>
      </c>
      <c r="Q349" s="168" t="str">
        <f t="shared" si="51"/>
        <v>CL.IC.PA.040801.01</v>
      </c>
      <c r="X349" s="167" t="s">
        <v>2352</v>
      </c>
      <c r="Y349" s="167">
        <v>1118</v>
      </c>
    </row>
    <row r="350" spans="1:47" s="167" customFormat="1" ht="15">
      <c r="A350" s="167" t="s">
        <v>6465</v>
      </c>
      <c r="C350" s="61" t="s">
        <v>211</v>
      </c>
      <c r="D350" s="167" t="s">
        <v>6442</v>
      </c>
      <c r="E350" s="61" t="s">
        <v>93</v>
      </c>
      <c r="F350" s="167" t="s">
        <v>12880</v>
      </c>
      <c r="G350" s="167" t="s">
        <v>12942</v>
      </c>
      <c r="H350" s="62" t="s">
        <v>11848</v>
      </c>
      <c r="J350" s="63" t="str">
        <f t="shared" ref="J350" si="52">CONCATENATE("IC.PA.",C350,E350,H350)</f>
        <v>IC.PA.040901</v>
      </c>
      <c r="K350" s="61" t="s">
        <v>3</v>
      </c>
      <c r="L350" s="167" t="str">
        <f t="shared" ref="L350" si="53">G350</f>
        <v>Number of doses over 4hr</v>
      </c>
      <c r="M350" s="61" t="str">
        <f t="shared" ref="M350" si="54">CONCATENATE("PI.",J350,".",K350)</f>
        <v>PI.IC.PA.040901.01</v>
      </c>
      <c r="N350" s="168"/>
      <c r="O350" s="168" t="str">
        <f t="shared" ref="O350" si="55">CONCATENATE("PH.",J350,".",K350)</f>
        <v>PH.IC.PA.040901.01</v>
      </c>
      <c r="Q350" s="168" t="str">
        <f t="shared" ref="Q350" si="56">CONCATENATE("CL.",J350,".",K350)</f>
        <v>CL.IC.PA.040901.01</v>
      </c>
      <c r="X350" s="167" t="s">
        <v>73</v>
      </c>
      <c r="Y350" s="167">
        <v>1118</v>
      </c>
    </row>
    <row r="351" spans="1:47" s="167" customFormat="1" ht="15">
      <c r="A351" s="157" t="s">
        <v>6465</v>
      </c>
      <c r="B351" s="157"/>
      <c r="C351" s="158" t="s">
        <v>4759</v>
      </c>
      <c r="D351" s="157"/>
      <c r="E351" s="158" t="s">
        <v>93</v>
      </c>
      <c r="F351" s="164" t="s">
        <v>14754</v>
      </c>
      <c r="G351" s="55" t="s">
        <v>14891</v>
      </c>
      <c r="H351" s="111" t="s">
        <v>12030</v>
      </c>
      <c r="I351" s="157"/>
      <c r="J351" s="112" t="str">
        <f t="shared" si="47"/>
        <v>IC.PA.040902</v>
      </c>
      <c r="K351" s="158" t="s">
        <v>2206</v>
      </c>
      <c r="L351" s="157" t="str">
        <f t="shared" si="48"/>
        <v>Specify mg of doses:</v>
      </c>
      <c r="M351" s="158" t="str">
        <f t="shared" si="49"/>
        <v>PI.IC.PA.040902.01</v>
      </c>
      <c r="N351" s="159"/>
      <c r="O351" s="159" t="str">
        <f t="shared" si="50"/>
        <v>PH.IC.PA.040902.01</v>
      </c>
      <c r="P351" s="157"/>
      <c r="Q351" s="159" t="str">
        <f t="shared" si="51"/>
        <v>CL.IC.PA.040902.01</v>
      </c>
      <c r="AT351" s="167" t="s">
        <v>12773</v>
      </c>
      <c r="AU351" s="167">
        <v>1761</v>
      </c>
    </row>
    <row r="352" spans="1:47" s="88" customFormat="1" ht="15">
      <c r="A352" s="83" t="s">
        <v>6465</v>
      </c>
      <c r="B352" s="167"/>
      <c r="C352" s="81" t="s">
        <v>12028</v>
      </c>
      <c r="D352" s="83" t="s">
        <v>12720</v>
      </c>
      <c r="E352" s="81" t="s">
        <v>12954</v>
      </c>
      <c r="F352" s="83" t="s">
        <v>12953</v>
      </c>
      <c r="G352" s="83" t="s">
        <v>12157</v>
      </c>
      <c r="H352" s="81" t="s">
        <v>11848</v>
      </c>
      <c r="I352" s="83" t="s">
        <v>12157</v>
      </c>
      <c r="J352" s="63" t="str">
        <f t="shared" si="47"/>
        <v>IC.PA.041001</v>
      </c>
      <c r="K352" s="61" t="s">
        <v>2206</v>
      </c>
      <c r="L352" s="167" t="str">
        <f t="shared" si="48"/>
        <v>None</v>
      </c>
      <c r="M352" s="61" t="str">
        <f t="shared" si="49"/>
        <v>PI.IC.PA.041001.01</v>
      </c>
      <c r="N352" s="168"/>
      <c r="O352" s="168" t="str">
        <f t="shared" si="50"/>
        <v>PH.IC.PA.041001.01</v>
      </c>
      <c r="P352" s="167"/>
      <c r="Q352" s="168" t="str">
        <f t="shared" si="51"/>
        <v>CL.IC.PA.041001.01</v>
      </c>
      <c r="X352" s="88" t="s">
        <v>12955</v>
      </c>
      <c r="Y352" s="88">
        <v>1121</v>
      </c>
    </row>
    <row r="353" spans="1:31" s="88" customFormat="1" ht="15">
      <c r="A353" s="83" t="s">
        <v>6465</v>
      </c>
      <c r="B353" s="167"/>
      <c r="C353" s="81" t="s">
        <v>12028</v>
      </c>
      <c r="D353" s="83"/>
      <c r="E353" s="81" t="s">
        <v>12954</v>
      </c>
      <c r="F353" s="83" t="s">
        <v>12953</v>
      </c>
      <c r="G353" s="83" t="s">
        <v>10592</v>
      </c>
      <c r="H353" s="81" t="s">
        <v>12030</v>
      </c>
      <c r="I353" s="83" t="s">
        <v>10592</v>
      </c>
      <c r="J353" s="63" t="str">
        <f t="shared" si="47"/>
        <v>IC.PA.041002</v>
      </c>
      <c r="K353" s="61" t="s">
        <v>2206</v>
      </c>
      <c r="L353" s="167" t="str">
        <f t="shared" si="48"/>
        <v>Nausea</v>
      </c>
      <c r="M353" s="61" t="str">
        <f t="shared" si="49"/>
        <v>PI.IC.PA.041002.01</v>
      </c>
      <c r="N353" s="168"/>
      <c r="O353" s="168" t="str">
        <f t="shared" si="50"/>
        <v>PH.IC.PA.041002.01</v>
      </c>
      <c r="P353" s="167"/>
      <c r="Q353" s="168" t="str">
        <f t="shared" si="51"/>
        <v>CL.IC.PA.041002.01</v>
      </c>
      <c r="X353" s="88" t="s">
        <v>12955</v>
      </c>
      <c r="Y353" s="88">
        <v>1121</v>
      </c>
    </row>
    <row r="354" spans="1:31" s="88" customFormat="1" ht="15">
      <c r="A354" s="83" t="s">
        <v>6465</v>
      </c>
      <c r="B354" s="167"/>
      <c r="C354" s="81" t="s">
        <v>12028</v>
      </c>
      <c r="D354" s="83"/>
      <c r="E354" s="81" t="s">
        <v>12954</v>
      </c>
      <c r="F354" s="83" t="s">
        <v>12953</v>
      </c>
      <c r="G354" s="83" t="s">
        <v>10896</v>
      </c>
      <c r="H354" s="81" t="s">
        <v>12032</v>
      </c>
      <c r="I354" s="83" t="s">
        <v>10896</v>
      </c>
      <c r="J354" s="63" t="str">
        <f t="shared" si="47"/>
        <v>IC.PA.041003</v>
      </c>
      <c r="K354" s="61" t="s">
        <v>2206</v>
      </c>
      <c r="L354" s="167" t="str">
        <f t="shared" si="48"/>
        <v>Vomiting</v>
      </c>
      <c r="M354" s="61" t="str">
        <f t="shared" si="49"/>
        <v>PI.IC.PA.041003.01</v>
      </c>
      <c r="N354" s="168"/>
      <c r="O354" s="168" t="str">
        <f t="shared" si="50"/>
        <v>PH.IC.PA.041003.01</v>
      </c>
      <c r="P354" s="167"/>
      <c r="Q354" s="168" t="str">
        <f t="shared" si="51"/>
        <v>CL.IC.PA.041003.01</v>
      </c>
      <c r="X354" s="88" t="s">
        <v>12955</v>
      </c>
      <c r="Y354" s="88">
        <v>1121</v>
      </c>
    </row>
    <row r="355" spans="1:31" s="88" customFormat="1" ht="15">
      <c r="A355" s="83" t="s">
        <v>6465</v>
      </c>
      <c r="B355" s="167"/>
      <c r="C355" s="81" t="s">
        <v>12028</v>
      </c>
      <c r="D355" s="83"/>
      <c r="E355" s="81" t="s">
        <v>12954</v>
      </c>
      <c r="F355" s="83" t="s">
        <v>12953</v>
      </c>
      <c r="G355" s="83" t="s">
        <v>6684</v>
      </c>
      <c r="H355" s="81" t="s">
        <v>12028</v>
      </c>
      <c r="I355" s="83" t="s">
        <v>6684</v>
      </c>
      <c r="J355" s="63" t="str">
        <f t="shared" si="47"/>
        <v>IC.PA.041004</v>
      </c>
      <c r="K355" s="61" t="s">
        <v>2206</v>
      </c>
      <c r="L355" s="167" t="str">
        <f t="shared" si="48"/>
        <v>Itching</v>
      </c>
      <c r="M355" s="61" t="str">
        <f t="shared" si="49"/>
        <v>PI.IC.PA.041004.01</v>
      </c>
      <c r="N355" s="168"/>
      <c r="O355" s="168" t="str">
        <f t="shared" si="50"/>
        <v>PH.IC.PA.041004.01</v>
      </c>
      <c r="P355" s="167"/>
      <c r="Q355" s="168" t="str">
        <f t="shared" si="51"/>
        <v>CL.IC.PA.041004.01</v>
      </c>
      <c r="X355" s="88" t="s">
        <v>12955</v>
      </c>
      <c r="Y355" s="88">
        <v>1121</v>
      </c>
    </row>
    <row r="356" spans="1:31" s="88" customFormat="1" ht="15">
      <c r="A356" s="83" t="s">
        <v>6465</v>
      </c>
      <c r="B356" s="167"/>
      <c r="C356" s="81" t="s">
        <v>12028</v>
      </c>
      <c r="D356" s="83"/>
      <c r="E356" s="81" t="s">
        <v>12954</v>
      </c>
      <c r="F356" s="83" t="s">
        <v>12953</v>
      </c>
      <c r="G356" s="83" t="s">
        <v>10478</v>
      </c>
      <c r="H356" s="81" t="s">
        <v>12210</v>
      </c>
      <c r="I356" s="83" t="s">
        <v>10703</v>
      </c>
      <c r="J356" s="63" t="str">
        <f t="shared" si="47"/>
        <v>IC.PA.041005</v>
      </c>
      <c r="K356" s="61" t="s">
        <v>2206</v>
      </c>
      <c r="L356" s="167" t="str">
        <f t="shared" si="48"/>
        <v>Other: specify</v>
      </c>
      <c r="M356" s="61" t="str">
        <f t="shared" si="49"/>
        <v>PI.IC.PA.041005.01</v>
      </c>
      <c r="N356" s="168"/>
      <c r="O356" s="168" t="str">
        <f t="shared" si="50"/>
        <v>PH.IC.PA.041005.01</v>
      </c>
      <c r="P356" s="167"/>
      <c r="Q356" s="168" t="str">
        <f t="shared" si="51"/>
        <v>CL.IC.PA.041005.01</v>
      </c>
      <c r="X356" s="88" t="s">
        <v>12955</v>
      </c>
      <c r="Y356" s="88">
        <v>1121</v>
      </c>
    </row>
    <row r="357" spans="1:31" s="88" customFormat="1" ht="15">
      <c r="A357" s="83" t="s">
        <v>6465</v>
      </c>
      <c r="B357" s="167"/>
      <c r="C357" s="81" t="s">
        <v>12028</v>
      </c>
      <c r="D357" s="83"/>
      <c r="E357" s="81" t="s">
        <v>12954</v>
      </c>
      <c r="F357" s="83" t="s">
        <v>12953</v>
      </c>
      <c r="G357" s="83" t="s">
        <v>7062</v>
      </c>
      <c r="H357" s="81" t="s">
        <v>12212</v>
      </c>
      <c r="I357" s="83" t="s">
        <v>7062</v>
      </c>
      <c r="J357" s="63" t="str">
        <f t="shared" si="47"/>
        <v>IC.PA.041006</v>
      </c>
      <c r="K357" s="61" t="s">
        <v>2206</v>
      </c>
      <c r="L357" s="167" t="str">
        <f t="shared" si="48"/>
        <v>Hypotension</v>
      </c>
      <c r="M357" s="61" t="str">
        <f t="shared" si="49"/>
        <v>PI.IC.PA.041006.01</v>
      </c>
      <c r="N357" s="168"/>
      <c r="O357" s="168" t="str">
        <f t="shared" si="50"/>
        <v>PH.IC.PA.041006.01</v>
      </c>
      <c r="P357" s="167"/>
      <c r="Q357" s="168" t="str">
        <f t="shared" si="51"/>
        <v>CL.IC.PA.041006.01</v>
      </c>
      <c r="X357" s="88" t="s">
        <v>12955</v>
      </c>
      <c r="Y357" s="88">
        <v>1121</v>
      </c>
    </row>
    <row r="358" spans="1:31" s="88" customFormat="1" ht="15">
      <c r="A358" s="83" t="s">
        <v>6465</v>
      </c>
      <c r="B358" s="167"/>
      <c r="C358" s="81" t="s">
        <v>12028</v>
      </c>
      <c r="D358" s="83"/>
      <c r="E358" s="81" t="s">
        <v>12954</v>
      </c>
      <c r="F358" s="83" t="s">
        <v>12953</v>
      </c>
      <c r="G358" s="83" t="s">
        <v>12722</v>
      </c>
      <c r="H358" s="81" t="s">
        <v>12225</v>
      </c>
      <c r="I358" s="83" t="s">
        <v>12722</v>
      </c>
      <c r="J358" s="63" t="str">
        <f t="shared" si="47"/>
        <v>IC.PA.041007</v>
      </c>
      <c r="K358" s="61" t="s">
        <v>2206</v>
      </c>
      <c r="L358" s="167" t="str">
        <f t="shared" si="48"/>
        <v>Hypoventilation</v>
      </c>
      <c r="M358" s="61" t="str">
        <f t="shared" si="49"/>
        <v>PI.IC.PA.041007.01</v>
      </c>
      <c r="N358" s="168"/>
      <c r="O358" s="168" t="str">
        <f t="shared" si="50"/>
        <v>PH.IC.PA.041007.01</v>
      </c>
      <c r="P358" s="167"/>
      <c r="Q358" s="168" t="str">
        <f t="shared" si="51"/>
        <v>CL.IC.PA.041007.01</v>
      </c>
      <c r="X358" s="88" t="s">
        <v>12955</v>
      </c>
      <c r="Y358" s="88">
        <v>1121</v>
      </c>
    </row>
    <row r="359" spans="1:31" s="88" customFormat="1" ht="15">
      <c r="A359" s="83" t="s">
        <v>6465</v>
      </c>
      <c r="B359" s="167"/>
      <c r="C359" s="81" t="s">
        <v>12028</v>
      </c>
      <c r="D359" s="83"/>
      <c r="E359" s="81" t="s">
        <v>12954</v>
      </c>
      <c r="F359" s="83" t="s">
        <v>12953</v>
      </c>
      <c r="G359" s="83" t="s">
        <v>10423</v>
      </c>
      <c r="H359" s="81" t="s">
        <v>11638</v>
      </c>
      <c r="I359" s="83" t="s">
        <v>10423</v>
      </c>
      <c r="J359" s="63" t="str">
        <f t="shared" si="47"/>
        <v>IC.PA.041008</v>
      </c>
      <c r="K359" s="61" t="s">
        <v>2206</v>
      </c>
      <c r="L359" s="167" t="str">
        <f t="shared" si="48"/>
        <v>Constipation</v>
      </c>
      <c r="M359" s="61" t="str">
        <f t="shared" si="49"/>
        <v>PI.IC.PA.041008.01</v>
      </c>
      <c r="N359" s="168"/>
      <c r="O359" s="168" t="str">
        <f t="shared" si="50"/>
        <v>PH.IC.PA.041008.01</v>
      </c>
      <c r="P359" s="167"/>
      <c r="Q359" s="168" t="str">
        <f t="shared" si="51"/>
        <v>CL.IC.PA.041008.01</v>
      </c>
      <c r="X359" s="88" t="s">
        <v>12955</v>
      </c>
      <c r="Y359" s="88">
        <v>1121</v>
      </c>
    </row>
    <row r="360" spans="1:31" s="88" customFormat="1" ht="15">
      <c r="A360" s="83" t="s">
        <v>6465</v>
      </c>
      <c r="B360" s="167"/>
      <c r="C360" s="81" t="s">
        <v>12028</v>
      </c>
      <c r="D360" s="83"/>
      <c r="E360" s="81" t="s">
        <v>12954</v>
      </c>
      <c r="F360" s="83" t="s">
        <v>12953</v>
      </c>
      <c r="G360" s="83" t="s">
        <v>7271</v>
      </c>
      <c r="H360" s="81" t="s">
        <v>11639</v>
      </c>
      <c r="I360" s="83" t="s">
        <v>7271</v>
      </c>
      <c r="J360" s="63" t="str">
        <f t="shared" si="47"/>
        <v>IC.PA.041009</v>
      </c>
      <c r="K360" s="61" t="s">
        <v>2206</v>
      </c>
      <c r="L360" s="167" t="str">
        <f t="shared" si="48"/>
        <v>Confusion</v>
      </c>
      <c r="M360" s="61" t="str">
        <f t="shared" si="49"/>
        <v>PI.IC.PA.041009.01</v>
      </c>
      <c r="N360" s="168"/>
      <c r="O360" s="168" t="str">
        <f t="shared" si="50"/>
        <v>PH.IC.PA.041009.01</v>
      </c>
      <c r="P360" s="167"/>
      <c r="Q360" s="168" t="str">
        <f t="shared" si="51"/>
        <v>CL.IC.PA.041009.01</v>
      </c>
      <c r="X360" s="88" t="s">
        <v>12955</v>
      </c>
      <c r="Y360" s="88">
        <v>1121</v>
      </c>
    </row>
    <row r="361" spans="1:31" s="88" customFormat="1" ht="15">
      <c r="A361" s="83" t="s">
        <v>6465</v>
      </c>
      <c r="B361" s="167"/>
      <c r="C361" s="81" t="s">
        <v>12028</v>
      </c>
      <c r="D361" s="83"/>
      <c r="E361" s="81" t="s">
        <v>12954</v>
      </c>
      <c r="F361" s="83" t="s">
        <v>12953</v>
      </c>
      <c r="G361" s="83" t="s">
        <v>12872</v>
      </c>
      <c r="H361" s="81" t="s">
        <v>11829</v>
      </c>
      <c r="I361" s="83" t="s">
        <v>12872</v>
      </c>
      <c r="J361" s="63" t="str">
        <f t="shared" si="47"/>
        <v>IC.PA.041010</v>
      </c>
      <c r="K361" s="61" t="s">
        <v>2206</v>
      </c>
      <c r="L361" s="167" t="str">
        <f t="shared" si="48"/>
        <v>Urinary Retention</v>
      </c>
      <c r="M361" s="61" t="str">
        <f t="shared" si="49"/>
        <v>PI.IC.PA.041010.01</v>
      </c>
      <c r="N361" s="168"/>
      <c r="O361" s="168" t="str">
        <f t="shared" si="50"/>
        <v>PH.IC.PA.041010.01</v>
      </c>
      <c r="P361" s="167"/>
      <c r="Q361" s="168" t="str">
        <f t="shared" si="51"/>
        <v>CL.IC.PA.041010.01</v>
      </c>
      <c r="X361" s="88" t="s">
        <v>12955</v>
      </c>
      <c r="Y361" s="88">
        <v>1121</v>
      </c>
    </row>
    <row r="362" spans="1:31" s="88" customFormat="1" ht="15">
      <c r="A362" s="46" t="s">
        <v>6465</v>
      </c>
      <c r="B362" s="167"/>
      <c r="C362" s="81" t="s">
        <v>12028</v>
      </c>
      <c r="D362" s="46" t="s">
        <v>291</v>
      </c>
      <c r="E362" s="47" t="s">
        <v>155</v>
      </c>
      <c r="F362" s="46" t="s">
        <v>296</v>
      </c>
      <c r="G362" s="46" t="s">
        <v>12834</v>
      </c>
      <c r="H362" s="47" t="s">
        <v>11848</v>
      </c>
      <c r="I362" s="46" t="s">
        <v>12834</v>
      </c>
      <c r="J362" s="63" t="str">
        <f t="shared" si="47"/>
        <v>IC.PA.041101</v>
      </c>
      <c r="K362" s="61" t="s">
        <v>13277</v>
      </c>
      <c r="L362" s="167" t="str">
        <f t="shared" si="48"/>
        <v>0 mg</v>
      </c>
      <c r="M362" s="61" t="str">
        <f t="shared" si="49"/>
        <v>PI.IC.PA.041101.01</v>
      </c>
      <c r="N362" s="168"/>
      <c r="O362" s="168" t="str">
        <f t="shared" si="50"/>
        <v>PH.IC.PA.041101.01</v>
      </c>
      <c r="P362" s="167"/>
      <c r="Q362" s="168" t="str">
        <f t="shared" si="51"/>
        <v>CL.IC.PA.041101.01</v>
      </c>
      <c r="AD362" s="88" t="s">
        <v>88</v>
      </c>
      <c r="AE362" s="88">
        <v>1271</v>
      </c>
    </row>
    <row r="363" spans="1:31" s="88" customFormat="1" ht="15">
      <c r="A363" s="46" t="s">
        <v>6465</v>
      </c>
      <c r="B363" s="167"/>
      <c r="C363" s="81" t="s">
        <v>12028</v>
      </c>
      <c r="D363" s="46"/>
      <c r="E363" s="47" t="s">
        <v>155</v>
      </c>
      <c r="F363" s="46" t="s">
        <v>296</v>
      </c>
      <c r="G363" s="46" t="s">
        <v>6795</v>
      </c>
      <c r="H363" s="47" t="s">
        <v>12030</v>
      </c>
      <c r="I363" s="46" t="s">
        <v>6795</v>
      </c>
      <c r="J363" s="63" t="str">
        <f t="shared" si="47"/>
        <v>IC.PA.041102</v>
      </c>
      <c r="K363" s="61" t="s">
        <v>13277</v>
      </c>
      <c r="L363" s="167" t="str">
        <f t="shared" si="48"/>
        <v>0.2mg</v>
      </c>
      <c r="M363" s="61" t="str">
        <f t="shared" si="49"/>
        <v>PI.IC.PA.041102.01</v>
      </c>
      <c r="N363" s="168"/>
      <c r="O363" s="168" t="str">
        <f t="shared" si="50"/>
        <v>PH.IC.PA.041102.01</v>
      </c>
      <c r="P363" s="167"/>
      <c r="Q363" s="168" t="str">
        <f t="shared" si="51"/>
        <v>CL.IC.PA.041102.01</v>
      </c>
      <c r="AD363" s="88" t="s">
        <v>88</v>
      </c>
      <c r="AE363" s="88">
        <v>1271</v>
      </c>
    </row>
    <row r="364" spans="1:31" s="88" customFormat="1" ht="15">
      <c r="A364" s="46" t="s">
        <v>6465</v>
      </c>
      <c r="B364" s="167"/>
      <c r="C364" s="81" t="s">
        <v>12028</v>
      </c>
      <c r="D364" s="46"/>
      <c r="E364" s="47" t="s">
        <v>155</v>
      </c>
      <c r="F364" s="46" t="s">
        <v>296</v>
      </c>
      <c r="G364" s="46" t="s">
        <v>6796</v>
      </c>
      <c r="H364" s="47" t="s">
        <v>12032</v>
      </c>
      <c r="I364" s="46" t="s">
        <v>6796</v>
      </c>
      <c r="J364" s="63" t="str">
        <f t="shared" si="47"/>
        <v>IC.PA.041103</v>
      </c>
      <c r="K364" s="61" t="s">
        <v>13277</v>
      </c>
      <c r="L364" s="167" t="str">
        <f t="shared" si="48"/>
        <v>0.3mg</v>
      </c>
      <c r="M364" s="61" t="str">
        <f t="shared" si="49"/>
        <v>PI.IC.PA.041103.01</v>
      </c>
      <c r="N364" s="168"/>
      <c r="O364" s="168" t="str">
        <f t="shared" si="50"/>
        <v>PH.IC.PA.041103.01</v>
      </c>
      <c r="P364" s="167"/>
      <c r="Q364" s="168" t="str">
        <f t="shared" si="51"/>
        <v>CL.IC.PA.041103.01</v>
      </c>
      <c r="AD364" s="88" t="s">
        <v>88</v>
      </c>
      <c r="AE364" s="88">
        <v>1271</v>
      </c>
    </row>
    <row r="365" spans="1:31" s="88" customFormat="1" ht="15">
      <c r="A365" s="46" t="s">
        <v>6465</v>
      </c>
      <c r="B365" s="167"/>
      <c r="C365" s="81" t="s">
        <v>12028</v>
      </c>
      <c r="D365" s="46"/>
      <c r="E365" s="47" t="s">
        <v>155</v>
      </c>
      <c r="F365" s="46" t="s">
        <v>296</v>
      </c>
      <c r="G365" s="46" t="s">
        <v>6797</v>
      </c>
      <c r="H365" s="47" t="s">
        <v>12028</v>
      </c>
      <c r="I365" s="46" t="s">
        <v>6797</v>
      </c>
      <c r="J365" s="63" t="str">
        <f t="shared" si="47"/>
        <v>IC.PA.041104</v>
      </c>
      <c r="K365" s="61" t="s">
        <v>13277</v>
      </c>
      <c r="L365" s="167" t="str">
        <f t="shared" si="48"/>
        <v>0.4mg</v>
      </c>
      <c r="M365" s="61" t="str">
        <f t="shared" si="49"/>
        <v>PI.IC.PA.041104.01</v>
      </c>
      <c r="N365" s="168"/>
      <c r="O365" s="168" t="str">
        <f t="shared" si="50"/>
        <v>PH.IC.PA.041104.01</v>
      </c>
      <c r="P365" s="167"/>
      <c r="Q365" s="168" t="str">
        <f t="shared" si="51"/>
        <v>CL.IC.PA.041104.01</v>
      </c>
      <c r="AD365" s="88" t="s">
        <v>88</v>
      </c>
      <c r="AE365" s="88">
        <v>1271</v>
      </c>
    </row>
    <row r="366" spans="1:31" s="88" customFormat="1" ht="15">
      <c r="A366" s="46" t="s">
        <v>6465</v>
      </c>
      <c r="B366" s="167"/>
      <c r="C366" s="81" t="s">
        <v>12028</v>
      </c>
      <c r="D366" s="46"/>
      <c r="E366" s="47" t="s">
        <v>155</v>
      </c>
      <c r="F366" s="46" t="s">
        <v>296</v>
      </c>
      <c r="G366" s="46" t="s">
        <v>6798</v>
      </c>
      <c r="H366" s="47" t="s">
        <v>12210</v>
      </c>
      <c r="I366" s="46" t="s">
        <v>6798</v>
      </c>
      <c r="J366" s="63" t="str">
        <f t="shared" si="47"/>
        <v>IC.PA.041105</v>
      </c>
      <c r="K366" s="61" t="s">
        <v>13277</v>
      </c>
      <c r="L366" s="167" t="str">
        <f t="shared" si="48"/>
        <v>0.5mg</v>
      </c>
      <c r="M366" s="61" t="str">
        <f t="shared" si="49"/>
        <v>PI.IC.PA.041105.01</v>
      </c>
      <c r="N366" s="168"/>
      <c r="O366" s="168" t="str">
        <f t="shared" si="50"/>
        <v>PH.IC.PA.041105.01</v>
      </c>
      <c r="P366" s="167"/>
      <c r="Q366" s="168" t="str">
        <f t="shared" si="51"/>
        <v>CL.IC.PA.041105.01</v>
      </c>
      <c r="AD366" s="88" t="s">
        <v>88</v>
      </c>
      <c r="AE366" s="88">
        <v>1271</v>
      </c>
    </row>
    <row r="367" spans="1:31" s="88" customFormat="1" ht="15">
      <c r="A367" s="46" t="s">
        <v>6465</v>
      </c>
      <c r="B367" s="167"/>
      <c r="C367" s="81" t="s">
        <v>12028</v>
      </c>
      <c r="D367" s="46"/>
      <c r="E367" s="47" t="s">
        <v>155</v>
      </c>
      <c r="F367" s="46" t="s">
        <v>296</v>
      </c>
      <c r="G367" s="46" t="s">
        <v>297</v>
      </c>
      <c r="H367" s="47" t="s">
        <v>12212</v>
      </c>
      <c r="I367" s="46" t="s">
        <v>297</v>
      </c>
      <c r="J367" s="63" t="str">
        <f t="shared" si="47"/>
        <v>IC.PA.041106</v>
      </c>
      <c r="K367" s="61" t="s">
        <v>13277</v>
      </c>
      <c r="L367" s="167" t="str">
        <f t="shared" si="48"/>
        <v>0.6mg</v>
      </c>
      <c r="M367" s="61" t="str">
        <f t="shared" si="49"/>
        <v>PI.IC.PA.041106.01</v>
      </c>
      <c r="N367" s="168"/>
      <c r="O367" s="168" t="str">
        <f t="shared" si="50"/>
        <v>PH.IC.PA.041106.01</v>
      </c>
      <c r="P367" s="167"/>
      <c r="Q367" s="168" t="str">
        <f t="shared" si="51"/>
        <v>CL.IC.PA.041106.01</v>
      </c>
      <c r="AD367" s="88" t="s">
        <v>88</v>
      </c>
      <c r="AE367" s="88">
        <v>1271</v>
      </c>
    </row>
    <row r="368" spans="1:31" s="88" customFormat="1" ht="15">
      <c r="A368" s="46" t="s">
        <v>6465</v>
      </c>
      <c r="B368" s="167"/>
      <c r="C368" s="81" t="s">
        <v>12028</v>
      </c>
      <c r="D368" s="46"/>
      <c r="E368" s="47" t="s">
        <v>155</v>
      </c>
      <c r="F368" s="46" t="s">
        <v>296</v>
      </c>
      <c r="G368" s="46" t="s">
        <v>10478</v>
      </c>
      <c r="H368" s="47" t="s">
        <v>12225</v>
      </c>
      <c r="I368" s="46" t="s">
        <v>10478</v>
      </c>
      <c r="J368" s="63" t="str">
        <f t="shared" si="47"/>
        <v>IC.PA.041107</v>
      </c>
      <c r="K368" s="61" t="s">
        <v>13277</v>
      </c>
      <c r="L368" s="167" t="str">
        <f t="shared" si="48"/>
        <v>Other: specify</v>
      </c>
      <c r="M368" s="61" t="str">
        <f t="shared" si="49"/>
        <v>PI.IC.PA.041107.01</v>
      </c>
      <c r="N368" s="168"/>
      <c r="O368" s="168" t="str">
        <f t="shared" si="50"/>
        <v>PH.IC.PA.041107.01</v>
      </c>
      <c r="P368" s="167"/>
      <c r="Q368" s="168" t="str">
        <f t="shared" si="51"/>
        <v>CL.IC.PA.041107.01</v>
      </c>
      <c r="AD368" s="88" t="s">
        <v>88</v>
      </c>
      <c r="AE368" s="88">
        <v>1271</v>
      </c>
    </row>
    <row r="369" spans="1:39" s="88" customFormat="1" ht="15">
      <c r="A369" s="46" t="s">
        <v>6465</v>
      </c>
      <c r="B369" s="167"/>
      <c r="C369" s="47" t="s">
        <v>12028</v>
      </c>
      <c r="D369" s="46" t="s">
        <v>13726</v>
      </c>
      <c r="E369" s="47" t="s">
        <v>12100</v>
      </c>
      <c r="F369" s="46" t="s">
        <v>13779</v>
      </c>
      <c r="G369" s="46" t="s">
        <v>10478</v>
      </c>
      <c r="H369" s="47" t="s">
        <v>11848</v>
      </c>
      <c r="I369" s="46"/>
      <c r="J369" s="63" t="str">
        <f t="shared" si="47"/>
        <v>IC.PA.041201</v>
      </c>
      <c r="K369" s="61" t="s">
        <v>1</v>
      </c>
      <c r="L369" s="167" t="str">
        <f t="shared" si="48"/>
        <v>Other: specify</v>
      </c>
      <c r="M369" s="61" t="str">
        <f t="shared" si="49"/>
        <v>PI.IC.PA.041201.01</v>
      </c>
      <c r="N369" s="168"/>
      <c r="O369" s="168" t="str">
        <f t="shared" si="50"/>
        <v>PH.IC.PA.041201.01</v>
      </c>
      <c r="P369" s="167"/>
      <c r="Q369" s="168" t="str">
        <f t="shared" si="51"/>
        <v>CL.IC.PA.041201.01</v>
      </c>
      <c r="AL369" s="88" t="s">
        <v>12773</v>
      </c>
      <c r="AM369" s="88">
        <v>1458</v>
      </c>
    </row>
    <row r="370" spans="1:39" s="167" customFormat="1" ht="15">
      <c r="A370" s="167" t="s">
        <v>6465</v>
      </c>
      <c r="B370" s="167" t="s">
        <v>5981</v>
      </c>
      <c r="C370" s="61" t="s">
        <v>212</v>
      </c>
      <c r="D370" s="167" t="s">
        <v>6667</v>
      </c>
      <c r="E370" s="61" t="s">
        <v>12175</v>
      </c>
      <c r="F370" s="167" t="s">
        <v>6507</v>
      </c>
      <c r="G370" s="167" t="s">
        <v>12157</v>
      </c>
      <c r="H370" s="62" t="s">
        <v>11848</v>
      </c>
      <c r="I370" s="167" t="s">
        <v>12157</v>
      </c>
      <c r="J370" s="63" t="str">
        <f t="shared" si="47"/>
        <v>IC.PA.050101</v>
      </c>
      <c r="K370" s="61" t="s">
        <v>12175</v>
      </c>
      <c r="L370" s="167" t="str">
        <f t="shared" si="48"/>
        <v>None</v>
      </c>
      <c r="M370" s="61" t="str">
        <f t="shared" si="49"/>
        <v>PI.IC.PA.050101.01</v>
      </c>
      <c r="N370" s="168"/>
      <c r="O370" s="168" t="str">
        <f t="shared" si="50"/>
        <v>PH.IC.PA.050101.01</v>
      </c>
      <c r="Q370" s="168" t="str">
        <f t="shared" si="51"/>
        <v>CL.IC.PA.050101.01</v>
      </c>
    </row>
    <row r="371" spans="1:39" s="167" customFormat="1" ht="15">
      <c r="A371" s="167" t="s">
        <v>6465</v>
      </c>
      <c r="C371" s="61" t="s">
        <v>212</v>
      </c>
      <c r="E371" s="61" t="s">
        <v>12175</v>
      </c>
      <c r="F371" s="167" t="s">
        <v>6507</v>
      </c>
      <c r="G371" s="167" t="s">
        <v>13471</v>
      </c>
      <c r="H371" s="62" t="s">
        <v>12030</v>
      </c>
      <c r="I371" s="167" t="s">
        <v>10463</v>
      </c>
      <c r="J371" s="63" t="str">
        <f t="shared" si="47"/>
        <v>IC.PA.050102</v>
      </c>
      <c r="K371" s="61" t="s">
        <v>12175</v>
      </c>
      <c r="L371" s="167" t="str">
        <f t="shared" si="48"/>
        <v xml:space="preserve">Present:  </v>
      </c>
      <c r="M371" s="61" t="str">
        <f t="shared" si="49"/>
        <v>PI.IC.PA.050102.01</v>
      </c>
      <c r="N371" s="168"/>
      <c r="O371" s="168" t="str">
        <f t="shared" si="50"/>
        <v>PH.IC.PA.050102.01</v>
      </c>
      <c r="Q371" s="168" t="str">
        <f t="shared" si="51"/>
        <v>CL.IC.PA.050102.01</v>
      </c>
    </row>
    <row r="372" spans="1:39" s="167" customFormat="1" ht="15">
      <c r="A372" s="167" t="s">
        <v>6465</v>
      </c>
      <c r="C372" s="61" t="s">
        <v>212</v>
      </c>
      <c r="E372" s="61" t="s">
        <v>12175</v>
      </c>
      <c r="F372" s="167" t="s">
        <v>6507</v>
      </c>
      <c r="G372" s="167" t="s">
        <v>6508</v>
      </c>
      <c r="H372" s="62" t="s">
        <v>12032</v>
      </c>
      <c r="I372" s="167" t="s">
        <v>6509</v>
      </c>
      <c r="J372" s="63" t="str">
        <f t="shared" si="47"/>
        <v>IC.PA.050103</v>
      </c>
      <c r="K372" s="61" t="s">
        <v>12175</v>
      </c>
      <c r="L372" s="167" t="str">
        <f t="shared" si="48"/>
        <v>Unable to respond:  add CPOT Score</v>
      </c>
      <c r="M372" s="61" t="str">
        <f t="shared" si="49"/>
        <v>PI.IC.PA.050103.01</v>
      </c>
      <c r="N372" s="168"/>
      <c r="O372" s="168" t="str">
        <f t="shared" si="50"/>
        <v>PH.IC.PA.050103.01</v>
      </c>
      <c r="Q372" s="168" t="str">
        <f t="shared" si="51"/>
        <v>CL.IC.PA.050103.01</v>
      </c>
    </row>
    <row r="373" spans="1:39" s="167" customFormat="1" ht="15">
      <c r="A373" s="167" t="s">
        <v>6465</v>
      </c>
      <c r="C373" s="61" t="s">
        <v>13027</v>
      </c>
      <c r="E373" s="61" t="s">
        <v>13277</v>
      </c>
      <c r="F373" s="167" t="s">
        <v>6507</v>
      </c>
      <c r="G373" s="167" t="s">
        <v>7867</v>
      </c>
      <c r="H373" s="62" t="s">
        <v>12028</v>
      </c>
      <c r="I373" s="167" t="s">
        <v>12207</v>
      </c>
      <c r="J373" s="63" t="str">
        <f t="shared" si="47"/>
        <v>IC.PA.050104</v>
      </c>
      <c r="K373" s="61" t="s">
        <v>13277</v>
      </c>
      <c r="L373" s="167" t="str">
        <f t="shared" si="48"/>
        <v>Unable to assess</v>
      </c>
      <c r="M373" s="61" t="str">
        <f t="shared" si="49"/>
        <v>PI.IC.PA.050104.01</v>
      </c>
      <c r="N373" s="168"/>
      <c r="O373" s="168" t="str">
        <f t="shared" si="50"/>
        <v>PH.IC.PA.050104.01</v>
      </c>
      <c r="Q373" s="168" t="str">
        <f t="shared" si="51"/>
        <v>CL.IC.PA.050104.01</v>
      </c>
    </row>
    <row r="374" spans="1:39" s="167" customFormat="1" ht="15">
      <c r="A374" s="167" t="s">
        <v>6465</v>
      </c>
      <c r="C374" s="61" t="s">
        <v>212</v>
      </c>
      <c r="E374" s="61" t="s">
        <v>12175</v>
      </c>
      <c r="F374" s="167" t="s">
        <v>6507</v>
      </c>
      <c r="G374" s="167" t="s">
        <v>282</v>
      </c>
      <c r="H374" s="62" t="s">
        <v>212</v>
      </c>
      <c r="I374" s="167" t="s">
        <v>282</v>
      </c>
      <c r="J374" s="63" t="str">
        <f t="shared" si="47"/>
        <v>IC.PA.050105</v>
      </c>
      <c r="K374" s="61" t="s">
        <v>12175</v>
      </c>
      <c r="L374" s="167" t="str">
        <f t="shared" si="48"/>
        <v>Phantom</v>
      </c>
      <c r="M374" s="61" t="str">
        <f t="shared" si="49"/>
        <v>PI.IC.PA.050105.01</v>
      </c>
      <c r="N374" s="168"/>
      <c r="O374" s="168" t="str">
        <f t="shared" si="50"/>
        <v>PH.IC.PA.050105.01</v>
      </c>
      <c r="Q374" s="168" t="str">
        <f t="shared" si="51"/>
        <v>CL.IC.PA.050105.01</v>
      </c>
      <c r="AD374" s="167" t="s">
        <v>88</v>
      </c>
      <c r="AE374" s="167">
        <v>1186</v>
      </c>
    </row>
    <row r="375" spans="1:39" s="167" customFormat="1" ht="15">
      <c r="A375" s="167" t="s">
        <v>6465</v>
      </c>
      <c r="B375" s="167" t="s">
        <v>5907</v>
      </c>
      <c r="C375" s="61" t="s">
        <v>6988</v>
      </c>
      <c r="D375" s="167" t="s">
        <v>806</v>
      </c>
      <c r="E375" s="61" t="s">
        <v>12175</v>
      </c>
      <c r="F375" s="167" t="s">
        <v>6344</v>
      </c>
      <c r="G375" s="167" t="s">
        <v>6677</v>
      </c>
      <c r="H375" s="62" t="s">
        <v>11848</v>
      </c>
      <c r="I375" s="167" t="s">
        <v>6677</v>
      </c>
      <c r="J375" s="63" t="str">
        <f t="shared" si="47"/>
        <v>IC.PA.060101</v>
      </c>
      <c r="K375" s="61" t="s">
        <v>12175</v>
      </c>
      <c r="L375" s="167" t="str">
        <f t="shared" si="48"/>
        <v>Morphine</v>
      </c>
      <c r="M375" s="61" t="str">
        <f t="shared" si="49"/>
        <v>PI.IC.PA.060101.01</v>
      </c>
      <c r="N375" s="168"/>
      <c r="O375" s="168" t="str">
        <f t="shared" si="50"/>
        <v>PH.IC.PA.060101.01</v>
      </c>
      <c r="Q375" s="168" t="str">
        <f t="shared" si="51"/>
        <v>CL.IC.PA.060101.01</v>
      </c>
    </row>
    <row r="376" spans="1:39" s="167" customFormat="1" ht="15">
      <c r="A376" s="167" t="s">
        <v>6465</v>
      </c>
      <c r="C376" s="61" t="s">
        <v>6988</v>
      </c>
      <c r="E376" s="61" t="s">
        <v>12175</v>
      </c>
      <c r="F376" s="167" t="s">
        <v>6344</v>
      </c>
      <c r="G376" s="167" t="s">
        <v>13447</v>
      </c>
      <c r="H376" s="62" t="s">
        <v>12030</v>
      </c>
      <c r="I376" s="167" t="s">
        <v>6678</v>
      </c>
      <c r="J376" s="63" t="str">
        <f t="shared" si="47"/>
        <v>IC.PA.060102</v>
      </c>
      <c r="K376" s="61" t="s">
        <v>12175</v>
      </c>
      <c r="L376" s="167" t="str">
        <f t="shared" si="48"/>
        <v>Hydromorphone</v>
      </c>
      <c r="M376" s="61" t="str">
        <f t="shared" si="49"/>
        <v>PI.IC.PA.060102.01</v>
      </c>
      <c r="N376" s="168"/>
      <c r="O376" s="168" t="str">
        <f t="shared" si="50"/>
        <v>PH.IC.PA.060102.01</v>
      </c>
      <c r="Q376" s="168" t="str">
        <f t="shared" si="51"/>
        <v>CL.IC.PA.060102.01</v>
      </c>
    </row>
    <row r="377" spans="1:39" s="167" customFormat="1" ht="15">
      <c r="A377" s="167" t="s">
        <v>6465</v>
      </c>
      <c r="C377" s="61" t="s">
        <v>6988</v>
      </c>
      <c r="E377" s="61" t="s">
        <v>12175</v>
      </c>
      <c r="F377" s="167" t="s">
        <v>6344</v>
      </c>
      <c r="G377" s="167" t="s">
        <v>6520</v>
      </c>
      <c r="H377" s="62" t="s">
        <v>12032</v>
      </c>
      <c r="I377" s="167" t="s">
        <v>6520</v>
      </c>
      <c r="J377" s="63" t="str">
        <f t="shared" si="47"/>
        <v>IC.PA.060103</v>
      </c>
      <c r="K377" s="61" t="s">
        <v>12175</v>
      </c>
      <c r="L377" s="167" t="str">
        <f t="shared" si="48"/>
        <v>Fentanyl</v>
      </c>
      <c r="M377" s="61" t="str">
        <f t="shared" si="49"/>
        <v>PI.IC.PA.060103.01</v>
      </c>
      <c r="N377" s="168"/>
      <c r="O377" s="168" t="str">
        <f t="shared" si="50"/>
        <v>PH.IC.PA.060103.01</v>
      </c>
      <c r="Q377" s="168" t="str">
        <f t="shared" si="51"/>
        <v>CL.IC.PA.060103.01</v>
      </c>
    </row>
    <row r="378" spans="1:39" s="167" customFormat="1" ht="15">
      <c r="A378" s="167" t="s">
        <v>6465</v>
      </c>
      <c r="C378" s="61" t="s">
        <v>6988</v>
      </c>
      <c r="E378" s="61" t="s">
        <v>12175</v>
      </c>
      <c r="F378" s="167" t="s">
        <v>6344</v>
      </c>
      <c r="G378" s="167" t="s">
        <v>10478</v>
      </c>
      <c r="H378" s="62" t="s">
        <v>12028</v>
      </c>
      <c r="I378" s="167" t="s">
        <v>12437</v>
      </c>
      <c r="J378" s="63" t="str">
        <f t="shared" si="47"/>
        <v>IC.PA.060104</v>
      </c>
      <c r="K378" s="61" t="s">
        <v>12175</v>
      </c>
      <c r="L378" s="167" t="str">
        <f t="shared" si="48"/>
        <v>Other: specify</v>
      </c>
      <c r="M378" s="61" t="str">
        <f t="shared" si="49"/>
        <v>PI.IC.PA.060104.01</v>
      </c>
      <c r="N378" s="168"/>
      <c r="O378" s="168" t="str">
        <f t="shared" si="50"/>
        <v>PH.IC.PA.060104.01</v>
      </c>
      <c r="Q378" s="168" t="str">
        <f t="shared" si="51"/>
        <v>CL.IC.PA.060104.01</v>
      </c>
    </row>
    <row r="379" spans="1:39" s="167" customFormat="1" ht="15">
      <c r="A379" s="167" t="s">
        <v>6465</v>
      </c>
      <c r="C379" s="61" t="s">
        <v>6988</v>
      </c>
      <c r="D379" s="167" t="s">
        <v>6521</v>
      </c>
      <c r="E379" s="61" t="s">
        <v>1863</v>
      </c>
      <c r="F379" s="167" t="s">
        <v>6522</v>
      </c>
      <c r="G379" s="167" t="s">
        <v>6523</v>
      </c>
      <c r="H379" s="62" t="s">
        <v>11848</v>
      </c>
      <c r="I379" s="167" t="s">
        <v>6691</v>
      </c>
      <c r="J379" s="63" t="str">
        <f t="shared" si="47"/>
        <v>IC.PA.060201</v>
      </c>
      <c r="K379" s="61" t="s">
        <v>12175</v>
      </c>
      <c r="L379" s="167" t="str">
        <f t="shared" si="48"/>
        <v>Check Vital Signs q 1h</v>
      </c>
      <c r="M379" s="61" t="str">
        <f t="shared" si="49"/>
        <v>PI.IC.PA.060201.01</v>
      </c>
      <c r="N379" s="168"/>
      <c r="O379" s="168" t="str">
        <f t="shared" si="50"/>
        <v>PH.IC.PA.060201.01</v>
      </c>
      <c r="Q379" s="168" t="str">
        <f t="shared" si="51"/>
        <v>CL.IC.PA.060201.01</v>
      </c>
    </row>
    <row r="380" spans="1:39" s="167" customFormat="1" ht="15">
      <c r="A380" s="167" t="s">
        <v>6465</v>
      </c>
      <c r="C380" s="61" t="s">
        <v>6988</v>
      </c>
      <c r="E380" s="61" t="s">
        <v>1863</v>
      </c>
      <c r="F380" s="167" t="s">
        <v>6522</v>
      </c>
      <c r="G380" s="167" t="s">
        <v>6692</v>
      </c>
      <c r="H380" s="62" t="s">
        <v>12030</v>
      </c>
      <c r="I380" s="167" t="s">
        <v>6693</v>
      </c>
      <c r="J380" s="63" t="str">
        <f t="shared" si="47"/>
        <v>IC.PA.060202</v>
      </c>
      <c r="K380" s="61" t="s">
        <v>12175</v>
      </c>
      <c r="L380" s="167" t="str">
        <f t="shared" si="48"/>
        <v>RASS Q1 hour</v>
      </c>
      <c r="M380" s="61" t="str">
        <f t="shared" si="49"/>
        <v>PI.IC.PA.060202.01</v>
      </c>
      <c r="N380" s="168"/>
      <c r="O380" s="168" t="str">
        <f t="shared" si="50"/>
        <v>PH.IC.PA.060202.01</v>
      </c>
      <c r="Q380" s="168" t="str">
        <f t="shared" si="51"/>
        <v>CL.IC.PA.060202.01</v>
      </c>
    </row>
    <row r="381" spans="1:39" s="167" customFormat="1" ht="15">
      <c r="A381" s="167" t="s">
        <v>6465</v>
      </c>
      <c r="C381" s="61" t="s">
        <v>6988</v>
      </c>
      <c r="E381" s="61" t="s">
        <v>1863</v>
      </c>
      <c r="F381" s="167" t="s">
        <v>6522</v>
      </c>
      <c r="G381" s="167" t="s">
        <v>6694</v>
      </c>
      <c r="H381" s="62" t="s">
        <v>12032</v>
      </c>
      <c r="I381" s="167" t="s">
        <v>6695</v>
      </c>
      <c r="J381" s="63" t="str">
        <f t="shared" si="47"/>
        <v>IC.PA.060203</v>
      </c>
      <c r="K381" s="61" t="s">
        <v>12175</v>
      </c>
      <c r="L381" s="167" t="str">
        <f t="shared" si="48"/>
        <v>Site Check</v>
      </c>
      <c r="M381" s="61" t="str">
        <f t="shared" si="49"/>
        <v>PI.IC.PA.060203.01</v>
      </c>
      <c r="N381" s="168"/>
      <c r="O381" s="168" t="str">
        <f t="shared" si="50"/>
        <v>PH.IC.PA.060203.01</v>
      </c>
      <c r="Q381" s="168" t="str">
        <f t="shared" si="51"/>
        <v>CL.IC.PA.060203.01</v>
      </c>
    </row>
    <row r="382" spans="1:39" s="167" customFormat="1" ht="15">
      <c r="A382" s="167" t="s">
        <v>6465</v>
      </c>
      <c r="C382" s="61" t="s">
        <v>6988</v>
      </c>
      <c r="E382" s="61" t="s">
        <v>1863</v>
      </c>
      <c r="F382" s="167" t="s">
        <v>6522</v>
      </c>
      <c r="G382" s="167" t="s">
        <v>6696</v>
      </c>
      <c r="H382" s="62" t="s">
        <v>12028</v>
      </c>
      <c r="I382" s="167" t="s">
        <v>6697</v>
      </c>
      <c r="J382" s="63" t="str">
        <f t="shared" si="47"/>
        <v>IC.PA.060204</v>
      </c>
      <c r="K382" s="61" t="s">
        <v>12175</v>
      </c>
      <c r="L382" s="167" t="str">
        <f t="shared" si="48"/>
        <v>Check Attempts</v>
      </c>
      <c r="M382" s="61" t="str">
        <f t="shared" si="49"/>
        <v>PI.IC.PA.060204.01</v>
      </c>
      <c r="N382" s="168"/>
      <c r="O382" s="168" t="str">
        <f t="shared" si="50"/>
        <v>PH.IC.PA.060204.01</v>
      </c>
      <c r="Q382" s="168" t="str">
        <f t="shared" si="51"/>
        <v>CL.IC.PA.060204.01</v>
      </c>
    </row>
    <row r="383" spans="1:39" s="167" customFormat="1" ht="15">
      <c r="A383" s="167" t="s">
        <v>6465</v>
      </c>
      <c r="C383" s="61" t="s">
        <v>6988</v>
      </c>
      <c r="E383" s="61" t="s">
        <v>1863</v>
      </c>
      <c r="F383" s="167" t="s">
        <v>6522</v>
      </c>
      <c r="G383" s="167" t="s">
        <v>6687</v>
      </c>
      <c r="H383" s="62" t="s">
        <v>12210</v>
      </c>
      <c r="I383" s="167" t="s">
        <v>6688</v>
      </c>
      <c r="J383" s="63" t="str">
        <f t="shared" si="47"/>
        <v>IC.PA.060205</v>
      </c>
      <c r="K383" s="61" t="s">
        <v>12175</v>
      </c>
      <c r="L383" s="167" t="str">
        <f t="shared" si="48"/>
        <v>Doses Received</v>
      </c>
      <c r="M383" s="61" t="str">
        <f t="shared" si="49"/>
        <v>PI.IC.PA.060205.01</v>
      </c>
      <c r="N383" s="168"/>
      <c r="O383" s="168" t="str">
        <f t="shared" si="50"/>
        <v>PH.IC.PA.060205.01</v>
      </c>
      <c r="Q383" s="168" t="str">
        <f t="shared" si="51"/>
        <v>CL.IC.PA.060205.01</v>
      </c>
    </row>
    <row r="384" spans="1:39" s="167" customFormat="1" ht="15">
      <c r="A384" s="167" t="s">
        <v>6465</v>
      </c>
      <c r="C384" s="61" t="s">
        <v>6988</v>
      </c>
      <c r="D384" s="167" t="s">
        <v>6885</v>
      </c>
      <c r="E384" s="61" t="s">
        <v>12185</v>
      </c>
      <c r="F384" s="167" t="s">
        <v>6886</v>
      </c>
      <c r="G384" s="167" t="s">
        <v>7063</v>
      </c>
      <c r="H384" s="62" t="s">
        <v>11848</v>
      </c>
      <c r="I384" s="167" t="s">
        <v>7064</v>
      </c>
      <c r="J384" s="63" t="str">
        <f t="shared" si="47"/>
        <v>IC.PA.060301</v>
      </c>
      <c r="K384" s="61" t="s">
        <v>12175</v>
      </c>
      <c r="L384" s="167" t="str">
        <f t="shared" si="48"/>
        <v>Pain #1 used for PCA site</v>
      </c>
      <c r="M384" s="61" t="str">
        <f t="shared" si="49"/>
        <v>PI.IC.PA.060301.01</v>
      </c>
      <c r="N384" s="168"/>
      <c r="O384" s="168" t="str">
        <f t="shared" si="50"/>
        <v>PH.IC.PA.060301.01</v>
      </c>
      <c r="Q384" s="168" t="str">
        <f t="shared" si="51"/>
        <v>CL.IC.PA.060301.01</v>
      </c>
    </row>
    <row r="385" spans="1:19" s="167" customFormat="1" ht="15">
      <c r="A385" s="167" t="s">
        <v>6465</v>
      </c>
      <c r="C385" s="61" t="s">
        <v>6988</v>
      </c>
      <c r="E385" s="61" t="s">
        <v>12185</v>
      </c>
      <c r="F385" s="167" t="s">
        <v>6886</v>
      </c>
      <c r="G385" s="167" t="s">
        <v>6890</v>
      </c>
      <c r="H385" s="62" t="s">
        <v>12030</v>
      </c>
      <c r="I385" s="167" t="s">
        <v>6699</v>
      </c>
      <c r="J385" s="63" t="str">
        <f t="shared" si="47"/>
        <v>IC.PA.060302</v>
      </c>
      <c r="K385" s="61" t="s">
        <v>12175</v>
      </c>
      <c r="L385" s="167" t="str">
        <f t="shared" si="48"/>
        <v>Pain #2 used for PCA site</v>
      </c>
      <c r="M385" s="61" t="str">
        <f t="shared" si="49"/>
        <v>PI.IC.PA.060302.01</v>
      </c>
      <c r="N385" s="168"/>
      <c r="O385" s="168" t="str">
        <f t="shared" si="50"/>
        <v>PH.IC.PA.060302.01</v>
      </c>
      <c r="Q385" s="168" t="str">
        <f t="shared" si="51"/>
        <v>CL.IC.PA.060302.01</v>
      </c>
    </row>
    <row r="386" spans="1:19" s="167" customFormat="1" ht="15">
      <c r="A386" s="167" t="s">
        <v>6465</v>
      </c>
      <c r="C386" s="61" t="s">
        <v>6988</v>
      </c>
      <c r="E386" s="61" t="s">
        <v>12185</v>
      </c>
      <c r="F386" s="167" t="s">
        <v>6886</v>
      </c>
      <c r="G386" s="167" t="s">
        <v>6698</v>
      </c>
      <c r="H386" s="62" t="s">
        <v>12032</v>
      </c>
      <c r="I386" s="167" t="s">
        <v>6689</v>
      </c>
      <c r="J386" s="63" t="str">
        <f t="shared" si="47"/>
        <v>IC.PA.060303</v>
      </c>
      <c r="K386" s="61" t="s">
        <v>12175</v>
      </c>
      <c r="L386" s="167" t="str">
        <f t="shared" si="48"/>
        <v>Pain #3 used for PCA site</v>
      </c>
      <c r="M386" s="61" t="str">
        <f t="shared" si="49"/>
        <v>PI.IC.PA.060303.01</v>
      </c>
      <c r="N386" s="168"/>
      <c r="O386" s="168" t="str">
        <f t="shared" si="50"/>
        <v>PH.IC.PA.060303.01</v>
      </c>
      <c r="Q386" s="168" t="str">
        <f t="shared" si="51"/>
        <v>CL.IC.PA.060303.01</v>
      </c>
    </row>
    <row r="387" spans="1:19" s="167" customFormat="1" ht="15">
      <c r="A387" s="167" t="s">
        <v>6465</v>
      </c>
      <c r="C387" s="61" t="s">
        <v>6988</v>
      </c>
      <c r="E387" s="61" t="s">
        <v>12185</v>
      </c>
      <c r="F387" s="167" t="s">
        <v>6886</v>
      </c>
      <c r="G387" s="167" t="s">
        <v>6690</v>
      </c>
      <c r="H387" s="62" t="s">
        <v>12028</v>
      </c>
      <c r="I387" s="167" t="s">
        <v>6887</v>
      </c>
      <c r="J387" s="63" t="str">
        <f t="shared" si="47"/>
        <v>IC.PA.060304</v>
      </c>
      <c r="K387" s="61" t="s">
        <v>12175</v>
      </c>
      <c r="L387" s="167" t="str">
        <f t="shared" si="48"/>
        <v>Pain #4 used for PCA site</v>
      </c>
      <c r="M387" s="61" t="str">
        <f t="shared" si="49"/>
        <v>PI.IC.PA.060304.01</v>
      </c>
      <c r="N387" s="168"/>
      <c r="O387" s="168" t="str">
        <f t="shared" si="50"/>
        <v>PH.IC.PA.060304.01</v>
      </c>
      <c r="Q387" s="168" t="str">
        <f t="shared" si="51"/>
        <v>CL.IC.PA.060304.01</v>
      </c>
    </row>
    <row r="388" spans="1:19" s="167" customFormat="1" ht="15">
      <c r="A388" s="167" t="s">
        <v>6465</v>
      </c>
      <c r="C388" s="61" t="s">
        <v>6988</v>
      </c>
      <c r="E388" s="61" t="s">
        <v>12185</v>
      </c>
      <c r="F388" s="167" t="s">
        <v>6886</v>
      </c>
      <c r="G388" s="167" t="s">
        <v>6888</v>
      </c>
      <c r="H388" s="62" t="s">
        <v>12210</v>
      </c>
      <c r="I388" s="167" t="s">
        <v>6889</v>
      </c>
      <c r="J388" s="63" t="str">
        <f t="shared" si="47"/>
        <v>IC.PA.060305</v>
      </c>
      <c r="K388" s="61" t="s">
        <v>12175</v>
      </c>
      <c r="L388" s="167" t="str">
        <f t="shared" si="48"/>
        <v>Pain #5 used for PCA site</v>
      </c>
      <c r="M388" s="61" t="str">
        <f t="shared" si="49"/>
        <v>PI.IC.PA.060305.01</v>
      </c>
      <c r="N388" s="168"/>
      <c r="O388" s="168" t="str">
        <f t="shared" si="50"/>
        <v>PH.IC.PA.060305.01</v>
      </c>
      <c r="Q388" s="168" t="str">
        <f t="shared" si="51"/>
        <v>CL.IC.PA.060305.01</v>
      </c>
    </row>
    <row r="389" spans="1:19" s="167" customFormat="1" ht="15">
      <c r="A389" s="167" t="s">
        <v>6465</v>
      </c>
      <c r="C389" s="61" t="s">
        <v>6988</v>
      </c>
      <c r="E389" s="61" t="s">
        <v>12185</v>
      </c>
      <c r="F389" s="167" t="s">
        <v>6886</v>
      </c>
      <c r="G389" s="167" t="s">
        <v>6705</v>
      </c>
      <c r="H389" s="62" t="s">
        <v>12212</v>
      </c>
      <c r="I389" s="167" t="s">
        <v>6706</v>
      </c>
      <c r="J389" s="63" t="str">
        <f t="shared" si="47"/>
        <v>IC.PA.060306</v>
      </c>
      <c r="K389" s="61" t="s">
        <v>12175</v>
      </c>
      <c r="L389" s="167" t="str">
        <f t="shared" si="48"/>
        <v>Pain #6 used for PCA site</v>
      </c>
      <c r="M389" s="61" t="str">
        <f t="shared" si="49"/>
        <v>PI.IC.PA.060306.01</v>
      </c>
      <c r="N389" s="168"/>
      <c r="O389" s="168" t="str">
        <f t="shared" si="50"/>
        <v>PH.IC.PA.060306.01</v>
      </c>
      <c r="Q389" s="168" t="str">
        <f t="shared" si="51"/>
        <v>CL.IC.PA.060306.01</v>
      </c>
    </row>
    <row r="390" spans="1:19" s="167" customFormat="1" ht="15">
      <c r="A390" s="167" t="s">
        <v>6465</v>
      </c>
      <c r="C390" s="61" t="s">
        <v>6988</v>
      </c>
      <c r="D390" s="167" t="s">
        <v>6707</v>
      </c>
      <c r="E390" s="61" t="s">
        <v>11</v>
      </c>
      <c r="F390" s="167" t="s">
        <v>6700</v>
      </c>
      <c r="G390" s="167" t="s">
        <v>6701</v>
      </c>
      <c r="H390" s="62" t="s">
        <v>11848</v>
      </c>
      <c r="I390" s="167" t="s">
        <v>6702</v>
      </c>
      <c r="J390" s="63" t="str">
        <f t="shared" si="47"/>
        <v>IC.PA.060401</v>
      </c>
      <c r="K390" s="61" t="s">
        <v>12175</v>
      </c>
      <c r="L390" s="167" t="str">
        <f t="shared" si="48"/>
        <v>Patient controlled</v>
      </c>
      <c r="M390" s="61" t="str">
        <f t="shared" si="49"/>
        <v>PI.IC.PA.060401.01</v>
      </c>
      <c r="N390" s="168"/>
      <c r="O390" s="168" t="str">
        <f t="shared" si="50"/>
        <v>PH.IC.PA.060401.01</v>
      </c>
      <c r="Q390" s="168" t="str">
        <f t="shared" si="51"/>
        <v>CL.IC.PA.060401.01</v>
      </c>
    </row>
    <row r="391" spans="1:19" s="167" customFormat="1" ht="15">
      <c r="A391" s="167" t="s">
        <v>6465</v>
      </c>
      <c r="C391" s="61" t="s">
        <v>6988</v>
      </c>
      <c r="E391" s="61" t="s">
        <v>11</v>
      </c>
      <c r="F391" s="167" t="s">
        <v>6700</v>
      </c>
      <c r="G391" s="167" t="s">
        <v>10278</v>
      </c>
      <c r="H391" s="62" t="s">
        <v>12030</v>
      </c>
      <c r="I391" s="167" t="s">
        <v>10278</v>
      </c>
      <c r="J391" s="63" t="str">
        <f t="shared" si="47"/>
        <v>IC.PA.060402</v>
      </c>
      <c r="K391" s="61" t="s">
        <v>12175</v>
      </c>
      <c r="L391" s="167" t="str">
        <f t="shared" si="48"/>
        <v>Continuous</v>
      </c>
      <c r="M391" s="61" t="str">
        <f t="shared" si="49"/>
        <v>PI.IC.PA.060402.01</v>
      </c>
      <c r="N391" s="168"/>
      <c r="O391" s="168" t="str">
        <f t="shared" si="50"/>
        <v>PH.IC.PA.060402.01</v>
      </c>
      <c r="Q391" s="168" t="str">
        <f t="shared" si="51"/>
        <v>CL.IC.PA.060402.01</v>
      </c>
    </row>
    <row r="392" spans="1:19" s="167" customFormat="1" ht="15">
      <c r="A392" s="167" t="s">
        <v>6465</v>
      </c>
      <c r="C392" s="61" t="s">
        <v>6988</v>
      </c>
      <c r="E392" s="61" t="s">
        <v>11</v>
      </c>
      <c r="F392" s="167" t="s">
        <v>6700</v>
      </c>
      <c r="G392" s="167" t="s">
        <v>6703</v>
      </c>
      <c r="H392" s="62" t="s">
        <v>12032</v>
      </c>
      <c r="I392" s="167" t="s">
        <v>6704</v>
      </c>
      <c r="J392" s="63" t="str">
        <f t="shared" si="47"/>
        <v>IC.PA.060403</v>
      </c>
      <c r="K392" s="61" t="s">
        <v>12175</v>
      </c>
      <c r="L392" s="167" t="str">
        <f t="shared" si="48"/>
        <v>Patient controlled + basal</v>
      </c>
      <c r="M392" s="61" t="str">
        <f t="shared" si="49"/>
        <v>PI.IC.PA.060403.01</v>
      </c>
      <c r="N392" s="168"/>
      <c r="O392" s="168" t="str">
        <f t="shared" si="50"/>
        <v>PH.IC.PA.060403.01</v>
      </c>
      <c r="Q392" s="168" t="str">
        <f t="shared" si="51"/>
        <v>CL.IC.PA.060403.01</v>
      </c>
    </row>
    <row r="393" spans="1:19" s="167" customFormat="1" ht="15">
      <c r="A393" s="167" t="s">
        <v>6465</v>
      </c>
      <c r="C393" s="61" t="s">
        <v>6988</v>
      </c>
      <c r="D393" s="167" t="s">
        <v>6682</v>
      </c>
      <c r="E393" s="61" t="s">
        <v>212</v>
      </c>
      <c r="F393" s="167" t="s">
        <v>6532</v>
      </c>
      <c r="G393" s="167" t="s">
        <v>12157</v>
      </c>
      <c r="H393" s="62" t="s">
        <v>11848</v>
      </c>
      <c r="I393" s="167" t="s">
        <v>12157</v>
      </c>
      <c r="J393" s="63" t="str">
        <f t="shared" si="47"/>
        <v>IC.PA.060501</v>
      </c>
      <c r="K393" s="61" t="s">
        <v>12175</v>
      </c>
      <c r="L393" s="167" t="str">
        <f t="shared" si="48"/>
        <v>None</v>
      </c>
      <c r="M393" s="61" t="str">
        <f t="shared" si="49"/>
        <v>PI.IC.PA.060501.01</v>
      </c>
      <c r="N393" s="168"/>
      <c r="O393" s="168" t="str">
        <f t="shared" si="50"/>
        <v>PH.IC.PA.060501.01</v>
      </c>
      <c r="Q393" s="168" t="str">
        <f t="shared" si="51"/>
        <v>CL.IC.PA.060501.01</v>
      </c>
    </row>
    <row r="394" spans="1:19" s="167" customFormat="1" ht="15">
      <c r="A394" s="167" t="s">
        <v>6465</v>
      </c>
      <c r="C394" s="61" t="s">
        <v>6988</v>
      </c>
      <c r="E394" s="61" t="s">
        <v>212</v>
      </c>
      <c r="F394" s="167" t="s">
        <v>6532</v>
      </c>
      <c r="G394" s="167" t="s">
        <v>10592</v>
      </c>
      <c r="H394" s="62" t="s">
        <v>12030</v>
      </c>
      <c r="I394" s="167" t="s">
        <v>10592</v>
      </c>
      <c r="J394" s="63" t="str">
        <f t="shared" si="47"/>
        <v>IC.PA.060502</v>
      </c>
      <c r="K394" s="61" t="s">
        <v>12175</v>
      </c>
      <c r="L394" s="167" t="str">
        <f t="shared" si="48"/>
        <v>Nausea</v>
      </c>
      <c r="M394" s="61" t="str">
        <f t="shared" si="49"/>
        <v>PI.IC.PA.060502.01</v>
      </c>
      <c r="N394" s="168"/>
      <c r="O394" s="168" t="str">
        <f t="shared" si="50"/>
        <v>PH.IC.PA.060502.01</v>
      </c>
      <c r="Q394" s="168" t="str">
        <f t="shared" si="51"/>
        <v>CL.IC.PA.060502.01</v>
      </c>
    </row>
    <row r="395" spans="1:19" s="167" customFormat="1" ht="15">
      <c r="A395" s="167" t="s">
        <v>6465</v>
      </c>
      <c r="C395" s="61" t="s">
        <v>6988</v>
      </c>
      <c r="E395" s="61" t="s">
        <v>212</v>
      </c>
      <c r="F395" s="167" t="s">
        <v>6532</v>
      </c>
      <c r="G395" s="167" t="s">
        <v>10896</v>
      </c>
      <c r="H395" s="62" t="s">
        <v>12032</v>
      </c>
      <c r="I395" s="167" t="s">
        <v>10896</v>
      </c>
      <c r="J395" s="63" t="str">
        <f t="shared" si="47"/>
        <v>IC.PA.060503</v>
      </c>
      <c r="K395" s="61" t="s">
        <v>12175</v>
      </c>
      <c r="L395" s="167" t="str">
        <f t="shared" si="48"/>
        <v>Vomiting</v>
      </c>
      <c r="M395" s="61" t="str">
        <f t="shared" si="49"/>
        <v>PI.IC.PA.060503.01</v>
      </c>
      <c r="N395" s="168"/>
      <c r="O395" s="168" t="str">
        <f t="shared" si="50"/>
        <v>PH.IC.PA.060503.01</v>
      </c>
      <c r="Q395" s="168" t="str">
        <f t="shared" si="51"/>
        <v>CL.IC.PA.060503.01</v>
      </c>
    </row>
    <row r="396" spans="1:19" s="167" customFormat="1" ht="15">
      <c r="A396" s="167" t="s">
        <v>6465</v>
      </c>
      <c r="C396" s="61" t="s">
        <v>6988</v>
      </c>
      <c r="E396" s="61" t="s">
        <v>212</v>
      </c>
      <c r="F396" s="167" t="s">
        <v>6532</v>
      </c>
      <c r="G396" s="167" t="s">
        <v>6684</v>
      </c>
      <c r="H396" s="62" t="s">
        <v>12028</v>
      </c>
      <c r="I396" s="167" t="s">
        <v>6684</v>
      </c>
      <c r="J396" s="63" t="str">
        <f t="shared" si="47"/>
        <v>IC.PA.060504</v>
      </c>
      <c r="K396" s="61" t="s">
        <v>12175</v>
      </c>
      <c r="L396" s="167" t="str">
        <f t="shared" si="48"/>
        <v>Itching</v>
      </c>
      <c r="M396" s="61" t="str">
        <f t="shared" si="49"/>
        <v>PI.IC.PA.060504.01</v>
      </c>
      <c r="N396" s="168"/>
      <c r="O396" s="168" t="str">
        <f t="shared" si="50"/>
        <v>PH.IC.PA.060504.01</v>
      </c>
      <c r="Q396" s="168" t="str">
        <f t="shared" si="51"/>
        <v>CL.IC.PA.060504.01</v>
      </c>
    </row>
    <row r="397" spans="1:19" s="167" customFormat="1" ht="15">
      <c r="A397" s="167" t="s">
        <v>6465</v>
      </c>
      <c r="C397" s="61" t="s">
        <v>6988</v>
      </c>
      <c r="E397" s="61" t="s">
        <v>212</v>
      </c>
      <c r="F397" s="167" t="s">
        <v>6532</v>
      </c>
      <c r="G397" s="167" t="s">
        <v>10478</v>
      </c>
      <c r="H397" s="62" t="s">
        <v>12210</v>
      </c>
      <c r="I397" s="167" t="s">
        <v>10703</v>
      </c>
      <c r="J397" s="63" t="str">
        <f t="shared" si="47"/>
        <v>IC.PA.060505</v>
      </c>
      <c r="K397" s="61" t="s">
        <v>12175</v>
      </c>
      <c r="L397" s="167" t="str">
        <f t="shared" si="48"/>
        <v>Other: specify</v>
      </c>
      <c r="M397" s="61" t="str">
        <f t="shared" si="49"/>
        <v>PI.IC.PA.060505.01</v>
      </c>
      <c r="N397" s="168"/>
      <c r="O397" s="168" t="str">
        <f t="shared" si="50"/>
        <v>PH.IC.PA.060505.01</v>
      </c>
      <c r="Q397" s="168" t="str">
        <f t="shared" si="51"/>
        <v>CL.IC.PA.060505.01</v>
      </c>
    </row>
    <row r="398" spans="1:19" s="167" customFormat="1" ht="15">
      <c r="A398" s="167" t="s">
        <v>6465</v>
      </c>
      <c r="C398" s="61" t="s">
        <v>6988</v>
      </c>
      <c r="E398" s="61" t="s">
        <v>212</v>
      </c>
      <c r="F398" s="167" t="s">
        <v>6532</v>
      </c>
      <c r="G398" s="167" t="s">
        <v>6533</v>
      </c>
      <c r="H398" s="62" t="s">
        <v>6988</v>
      </c>
      <c r="I398" s="167" t="s">
        <v>6533</v>
      </c>
      <c r="J398" s="63" t="str">
        <f t="shared" si="47"/>
        <v>IC.PA.060506</v>
      </c>
      <c r="K398" s="61" t="s">
        <v>12175</v>
      </c>
      <c r="L398" s="167" t="str">
        <f t="shared" si="48"/>
        <v>Hypotension</v>
      </c>
      <c r="M398" s="61" t="str">
        <f t="shared" si="49"/>
        <v>PI.IC.PA.060506.01</v>
      </c>
      <c r="N398" s="168"/>
      <c r="O398" s="168" t="str">
        <f t="shared" si="50"/>
        <v>PH.IC.PA.060506.01</v>
      </c>
      <c r="Q398" s="168" t="str">
        <f t="shared" si="51"/>
        <v>CL.IC.PA.060506.01</v>
      </c>
      <c r="R398" s="167" t="s">
        <v>12465</v>
      </c>
      <c r="S398" s="167">
        <v>803</v>
      </c>
    </row>
    <row r="399" spans="1:19" s="167" customFormat="1" ht="15">
      <c r="A399" s="167" t="s">
        <v>6465</v>
      </c>
      <c r="C399" s="61" t="s">
        <v>6988</v>
      </c>
      <c r="E399" s="61" t="s">
        <v>212</v>
      </c>
      <c r="F399" s="167" t="s">
        <v>6532</v>
      </c>
      <c r="G399" s="167" t="s">
        <v>6894</v>
      </c>
      <c r="H399" s="62" t="s">
        <v>573</v>
      </c>
      <c r="I399" s="167" t="s">
        <v>6894</v>
      </c>
      <c r="J399" s="63" t="str">
        <f t="shared" si="47"/>
        <v>IC.PA.060507</v>
      </c>
      <c r="K399" s="61" t="s">
        <v>12175</v>
      </c>
      <c r="L399" s="167" t="str">
        <f t="shared" si="48"/>
        <v>Hypoventilation</v>
      </c>
      <c r="M399" s="61" t="str">
        <f t="shared" si="49"/>
        <v>PI.IC.PA.060507.01</v>
      </c>
      <c r="N399" s="168"/>
      <c r="O399" s="168" t="str">
        <f t="shared" si="50"/>
        <v>PH.IC.PA.060507.01</v>
      </c>
      <c r="Q399" s="168" t="str">
        <f t="shared" si="51"/>
        <v>CL.IC.PA.060507.01</v>
      </c>
      <c r="R399" s="167" t="s">
        <v>12465</v>
      </c>
      <c r="S399" s="167">
        <v>803</v>
      </c>
    </row>
    <row r="400" spans="1:19" s="167" customFormat="1" ht="15">
      <c r="A400" s="167" t="s">
        <v>6465</v>
      </c>
      <c r="C400" s="61" t="s">
        <v>6988</v>
      </c>
      <c r="E400" s="61" t="s">
        <v>212</v>
      </c>
      <c r="F400" s="167" t="s">
        <v>6532</v>
      </c>
      <c r="G400" s="167" t="s">
        <v>6895</v>
      </c>
      <c r="H400" s="62" t="s">
        <v>92</v>
      </c>
      <c r="I400" s="167" t="s">
        <v>6895</v>
      </c>
      <c r="J400" s="63" t="str">
        <f t="shared" si="47"/>
        <v>IC.PA.060508</v>
      </c>
      <c r="K400" s="61" t="s">
        <v>12175</v>
      </c>
      <c r="L400" s="167" t="str">
        <f t="shared" si="48"/>
        <v>Constipation</v>
      </c>
      <c r="M400" s="61" t="str">
        <f t="shared" si="49"/>
        <v>PI.IC.PA.060508.01</v>
      </c>
      <c r="N400" s="168"/>
      <c r="O400" s="168" t="str">
        <f t="shared" si="50"/>
        <v>PH.IC.PA.060508.01</v>
      </c>
      <c r="Q400" s="168" t="str">
        <f t="shared" si="51"/>
        <v>CL.IC.PA.060508.01</v>
      </c>
      <c r="R400" s="167" t="s">
        <v>12465</v>
      </c>
      <c r="S400" s="167">
        <v>803</v>
      </c>
    </row>
    <row r="401" spans="1:19" s="167" customFormat="1" ht="15">
      <c r="A401" s="167" t="s">
        <v>6465</v>
      </c>
      <c r="C401" s="61" t="s">
        <v>6988</v>
      </c>
      <c r="E401" s="61" t="s">
        <v>212</v>
      </c>
      <c r="F401" s="167" t="s">
        <v>6532</v>
      </c>
      <c r="G401" s="167" t="s">
        <v>6896</v>
      </c>
      <c r="H401" s="62" t="s">
        <v>93</v>
      </c>
      <c r="I401" s="167" t="s">
        <v>6896</v>
      </c>
      <c r="J401" s="63" t="str">
        <f t="shared" si="47"/>
        <v>IC.PA.060509</v>
      </c>
      <c r="K401" s="61" t="s">
        <v>1702</v>
      </c>
      <c r="L401" s="167" t="str">
        <f t="shared" si="48"/>
        <v>Confusion</v>
      </c>
      <c r="M401" s="61" t="str">
        <f t="shared" si="49"/>
        <v>PI.IC.PA.060509.01</v>
      </c>
      <c r="N401" s="168"/>
      <c r="O401" s="168" t="str">
        <f t="shared" si="50"/>
        <v>PH.IC.PA.060509.01</v>
      </c>
      <c r="Q401" s="168" t="str">
        <f t="shared" si="51"/>
        <v>CL.IC.PA.060509.01</v>
      </c>
      <c r="R401" s="167" t="s">
        <v>12465</v>
      </c>
      <c r="S401" s="167">
        <v>803</v>
      </c>
    </row>
    <row r="402" spans="1:19" s="167" customFormat="1" ht="15">
      <c r="A402" s="167" t="s">
        <v>6465</v>
      </c>
      <c r="C402" s="61" t="s">
        <v>6988</v>
      </c>
      <c r="E402" s="61" t="s">
        <v>212</v>
      </c>
      <c r="F402" s="167" t="s">
        <v>6532</v>
      </c>
      <c r="G402" s="167" t="s">
        <v>6529</v>
      </c>
      <c r="H402" s="62" t="s">
        <v>3188</v>
      </c>
      <c r="I402" s="167" t="s">
        <v>6529</v>
      </c>
      <c r="J402" s="63" t="str">
        <f t="shared" si="47"/>
        <v>IC.PA.060510</v>
      </c>
      <c r="K402" s="61" t="s">
        <v>1702</v>
      </c>
      <c r="L402" s="167" t="str">
        <f t="shared" si="48"/>
        <v>Urinary Retention</v>
      </c>
      <c r="M402" s="61" t="str">
        <f t="shared" si="49"/>
        <v>PI.IC.PA.060510.01</v>
      </c>
      <c r="N402" s="168"/>
      <c r="O402" s="168" t="str">
        <f t="shared" si="50"/>
        <v>PH.IC.PA.060510.01</v>
      </c>
      <c r="Q402" s="168" t="str">
        <f t="shared" si="51"/>
        <v>CL.IC.PA.060510.01</v>
      </c>
      <c r="R402" s="167" t="s">
        <v>4415</v>
      </c>
      <c r="S402" s="167">
        <v>803</v>
      </c>
    </row>
    <row r="403" spans="1:19" s="167" customFormat="1" ht="15">
      <c r="A403" s="167" t="s">
        <v>6465</v>
      </c>
      <c r="C403" s="61" t="s">
        <v>6988</v>
      </c>
      <c r="D403" s="167" t="s">
        <v>6530</v>
      </c>
      <c r="E403" s="61" t="s">
        <v>6988</v>
      </c>
      <c r="F403" s="167" t="s">
        <v>6534</v>
      </c>
      <c r="G403" s="167" t="s">
        <v>6370</v>
      </c>
      <c r="H403" s="62" t="s">
        <v>12212</v>
      </c>
      <c r="I403" s="167" t="s">
        <v>6371</v>
      </c>
      <c r="J403" s="63" t="str">
        <f t="shared" si="47"/>
        <v>IC.PA.060606</v>
      </c>
      <c r="K403" s="61" t="s">
        <v>1702</v>
      </c>
      <c r="L403" s="167" t="str">
        <f t="shared" si="48"/>
        <v>ML remaining specify</v>
      </c>
      <c r="M403" s="61" t="str">
        <f t="shared" si="49"/>
        <v>PI.IC.PA.060606.01</v>
      </c>
      <c r="N403" s="168"/>
      <c r="O403" s="168" t="str">
        <f t="shared" si="50"/>
        <v>PH.IC.PA.060606.01</v>
      </c>
      <c r="Q403" s="168" t="str">
        <f t="shared" si="51"/>
        <v>CL.IC.PA.060606.01</v>
      </c>
    </row>
    <row r="404" spans="1:19" s="167" customFormat="1" ht="15">
      <c r="A404" s="167" t="s">
        <v>6465</v>
      </c>
      <c r="C404" s="61" t="s">
        <v>6988</v>
      </c>
      <c r="D404" s="167" t="s">
        <v>6372</v>
      </c>
      <c r="E404" s="61" t="s">
        <v>573</v>
      </c>
      <c r="F404" s="167" t="s">
        <v>6373</v>
      </c>
      <c r="G404" s="167" t="s">
        <v>6200</v>
      </c>
      <c r="H404" s="62" t="s">
        <v>12225</v>
      </c>
      <c r="I404" s="167" t="s">
        <v>6116</v>
      </c>
      <c r="J404" s="63" t="str">
        <f t="shared" si="47"/>
        <v>IC.PA.060707</v>
      </c>
      <c r="K404" s="61" t="s">
        <v>1702</v>
      </c>
      <c r="L404" s="167" t="str">
        <f t="shared" si="48"/>
        <v>Morphine mg</v>
      </c>
      <c r="M404" s="61" t="str">
        <f t="shared" si="49"/>
        <v>PI.IC.PA.060707.01</v>
      </c>
      <c r="N404" s="168"/>
      <c r="O404" s="168" t="str">
        <f t="shared" si="50"/>
        <v>PH.IC.PA.060707.01</v>
      </c>
      <c r="Q404" s="168" t="str">
        <f t="shared" si="51"/>
        <v>CL.IC.PA.060707.01</v>
      </c>
    </row>
    <row r="405" spans="1:19" s="167" customFormat="1" ht="15">
      <c r="A405" s="167" t="s">
        <v>6465</v>
      </c>
      <c r="C405" s="61" t="s">
        <v>6988</v>
      </c>
      <c r="E405" s="61" t="s">
        <v>573</v>
      </c>
      <c r="F405" s="167" t="s">
        <v>6373</v>
      </c>
      <c r="G405" s="167" t="s">
        <v>6201</v>
      </c>
      <c r="H405" s="62" t="s">
        <v>11638</v>
      </c>
      <c r="I405" s="167" t="s">
        <v>6202</v>
      </c>
      <c r="J405" s="63" t="str">
        <f t="shared" si="47"/>
        <v>IC.PA.060708</v>
      </c>
      <c r="K405" s="61" t="s">
        <v>1702</v>
      </c>
      <c r="L405" s="167" t="str">
        <f t="shared" si="48"/>
        <v>Hydromorphone MG</v>
      </c>
      <c r="M405" s="61" t="str">
        <f t="shared" si="49"/>
        <v>PI.IC.PA.060708.01</v>
      </c>
      <c r="N405" s="168"/>
      <c r="O405" s="168" t="str">
        <f t="shared" si="50"/>
        <v>PH.IC.PA.060708.01</v>
      </c>
      <c r="Q405" s="168" t="str">
        <f t="shared" si="51"/>
        <v>CL.IC.PA.060708.01</v>
      </c>
    </row>
    <row r="406" spans="1:19" s="167" customFormat="1" ht="15">
      <c r="A406" s="167" t="s">
        <v>6465</v>
      </c>
      <c r="C406" s="61" t="s">
        <v>6988</v>
      </c>
      <c r="E406" s="61" t="s">
        <v>573</v>
      </c>
      <c r="F406" s="167" t="s">
        <v>6373</v>
      </c>
      <c r="G406" s="167" t="s">
        <v>6203</v>
      </c>
      <c r="H406" s="62" t="s">
        <v>11639</v>
      </c>
      <c r="I406" s="167" t="s">
        <v>6431</v>
      </c>
      <c r="J406" s="63" t="str">
        <f t="shared" si="47"/>
        <v>IC.PA.060709</v>
      </c>
      <c r="K406" s="61" t="s">
        <v>1702</v>
      </c>
      <c r="L406" s="167" t="str">
        <f t="shared" si="48"/>
        <v>Fentanyl mcg</v>
      </c>
      <c r="M406" s="61" t="str">
        <f t="shared" si="49"/>
        <v>PI.IC.PA.060709.01</v>
      </c>
      <c r="N406" s="168"/>
      <c r="O406" s="168" t="str">
        <f t="shared" si="50"/>
        <v>PH.IC.PA.060709.01</v>
      </c>
      <c r="Q406" s="168" t="str">
        <f t="shared" si="51"/>
        <v>CL.IC.PA.060709.01</v>
      </c>
    </row>
    <row r="407" spans="1:19" s="167" customFormat="1" ht="15">
      <c r="A407" s="167" t="s">
        <v>6465</v>
      </c>
      <c r="C407" s="61" t="s">
        <v>6988</v>
      </c>
      <c r="E407" s="61" t="s">
        <v>573</v>
      </c>
      <c r="F407" s="167" t="s">
        <v>6373</v>
      </c>
      <c r="G407" s="167" t="s">
        <v>12437</v>
      </c>
      <c r="H407" s="62" t="s">
        <v>11829</v>
      </c>
      <c r="I407" s="167" t="s">
        <v>10703</v>
      </c>
      <c r="J407" s="63" t="str">
        <f t="shared" si="47"/>
        <v>IC.PA.060710</v>
      </c>
      <c r="K407" s="61" t="s">
        <v>12175</v>
      </c>
      <c r="L407" s="167" t="str">
        <f t="shared" si="48"/>
        <v>Other</v>
      </c>
      <c r="M407" s="61" t="str">
        <f t="shared" si="49"/>
        <v>PI.IC.PA.060710.01</v>
      </c>
      <c r="N407" s="168"/>
      <c r="O407" s="168" t="str">
        <f t="shared" si="50"/>
        <v>PH.IC.PA.060710.01</v>
      </c>
      <c r="Q407" s="168" t="str">
        <f t="shared" si="51"/>
        <v>CL.IC.PA.060710.01</v>
      </c>
    </row>
    <row r="408" spans="1:19" s="167" customFormat="1" ht="15">
      <c r="A408" s="167" t="s">
        <v>6465</v>
      </c>
      <c r="B408" s="167" t="s">
        <v>12452</v>
      </c>
      <c r="C408" s="61" t="s">
        <v>6988</v>
      </c>
      <c r="D408" s="167" t="s">
        <v>6204</v>
      </c>
      <c r="E408" s="61" t="s">
        <v>92</v>
      </c>
      <c r="F408" s="167" t="s">
        <v>6195</v>
      </c>
      <c r="G408" s="167" t="s">
        <v>6196</v>
      </c>
      <c r="H408" s="62" t="s">
        <v>12099</v>
      </c>
      <c r="I408" s="167" t="s">
        <v>6197</v>
      </c>
      <c r="J408" s="63" t="str">
        <f t="shared" ref="J408:J472" si="57">CONCATENATE("IC.PA.",C408,E408,H408)</f>
        <v>IC.PA.060811</v>
      </c>
      <c r="K408" s="61" t="s">
        <v>12175</v>
      </c>
      <c r="L408" s="167" t="str">
        <f t="shared" ref="L408:L472" si="58">G408</f>
        <v>Number of attempts over 1hr</v>
      </c>
      <c r="M408" s="61" t="str">
        <f t="shared" ref="M408:M472" si="59">CONCATENATE("PI.",J408,".",K408)</f>
        <v>PI.IC.PA.060811.01</v>
      </c>
      <c r="N408" s="168"/>
      <c r="O408" s="168" t="str">
        <f t="shared" ref="O408:O472" si="60">CONCATENATE("PH.",J408,".",K408)</f>
        <v>PH.IC.PA.060811.01</v>
      </c>
      <c r="Q408" s="168" t="str">
        <f t="shared" ref="Q408:Q472" si="61">CONCATENATE("CL.",J408,".",K408)</f>
        <v>CL.IC.PA.060811.01</v>
      </c>
    </row>
    <row r="409" spans="1:19" s="167" customFormat="1" ht="15">
      <c r="A409" s="167" t="s">
        <v>6465</v>
      </c>
      <c r="C409" s="61" t="s">
        <v>6988</v>
      </c>
      <c r="E409" s="61" t="s">
        <v>92</v>
      </c>
      <c r="F409" s="167" t="s">
        <v>6195</v>
      </c>
      <c r="G409" s="167" t="s">
        <v>6198</v>
      </c>
      <c r="H409" s="62" t="s">
        <v>12100</v>
      </c>
      <c r="I409" s="167" t="s">
        <v>6199</v>
      </c>
      <c r="J409" s="63" t="str">
        <f t="shared" si="57"/>
        <v>IC.PA.060812</v>
      </c>
      <c r="K409" s="61" t="s">
        <v>12175</v>
      </c>
      <c r="L409" s="167" t="str">
        <f t="shared" si="58"/>
        <v>Number of attempts over 2hr</v>
      </c>
      <c r="M409" s="61" t="str">
        <f t="shared" si="59"/>
        <v>PI.IC.PA.060812.01</v>
      </c>
      <c r="N409" s="168"/>
      <c r="O409" s="168" t="str">
        <f t="shared" si="60"/>
        <v>PH.IC.PA.060812.01</v>
      </c>
      <c r="Q409" s="168" t="str">
        <f t="shared" si="61"/>
        <v>CL.IC.PA.060812.01</v>
      </c>
    </row>
    <row r="410" spans="1:19" s="167" customFormat="1" ht="15">
      <c r="A410" s="167" t="s">
        <v>6465</v>
      </c>
      <c r="C410" s="61" t="s">
        <v>6988</v>
      </c>
      <c r="E410" s="61" t="s">
        <v>92</v>
      </c>
      <c r="F410" s="167" t="s">
        <v>6195</v>
      </c>
      <c r="G410" s="167" t="s">
        <v>6043</v>
      </c>
      <c r="H410" s="62" t="s">
        <v>12101</v>
      </c>
      <c r="I410" s="167" t="s">
        <v>6044</v>
      </c>
      <c r="J410" s="63" t="str">
        <f t="shared" si="57"/>
        <v>IC.PA.060813</v>
      </c>
      <c r="K410" s="61" t="s">
        <v>12175</v>
      </c>
      <c r="L410" s="167" t="str">
        <f t="shared" si="58"/>
        <v>Number of attempts over 4hr</v>
      </c>
      <c r="M410" s="61" t="str">
        <f t="shared" si="59"/>
        <v>PI.IC.PA.060813.01</v>
      </c>
      <c r="N410" s="168"/>
      <c r="O410" s="168" t="str">
        <f t="shared" si="60"/>
        <v>PH.IC.PA.060813.01</v>
      </c>
      <c r="Q410" s="168" t="str">
        <f t="shared" si="61"/>
        <v>CL.IC.PA.060813.01</v>
      </c>
    </row>
    <row r="411" spans="1:19" s="167" customFormat="1" ht="15">
      <c r="A411" s="167" t="s">
        <v>6465</v>
      </c>
      <c r="C411" s="61" t="s">
        <v>6988</v>
      </c>
      <c r="E411" s="61" t="s">
        <v>92</v>
      </c>
      <c r="F411" s="167" t="s">
        <v>6195</v>
      </c>
      <c r="G411" s="167" t="s">
        <v>6045</v>
      </c>
      <c r="H411" s="62" t="s">
        <v>12102</v>
      </c>
      <c r="I411" s="167" t="s">
        <v>6046</v>
      </c>
      <c r="J411" s="63" t="str">
        <f t="shared" si="57"/>
        <v>IC.PA.060814</v>
      </c>
      <c r="K411" s="61" t="s">
        <v>12175</v>
      </c>
      <c r="L411" s="167" t="str">
        <f t="shared" si="58"/>
        <v>Number of attempts over 8hr</v>
      </c>
      <c r="M411" s="61" t="str">
        <f t="shared" si="59"/>
        <v>PI.IC.PA.060814.01</v>
      </c>
      <c r="N411" s="168"/>
      <c r="O411" s="168" t="str">
        <f t="shared" si="60"/>
        <v>PH.IC.PA.060814.01</v>
      </c>
      <c r="Q411" s="168" t="str">
        <f t="shared" si="61"/>
        <v>CL.IC.PA.060814.01</v>
      </c>
    </row>
    <row r="412" spans="1:19" s="167" customFormat="1" ht="15">
      <c r="A412" s="167" t="s">
        <v>6465</v>
      </c>
      <c r="C412" s="61" t="s">
        <v>6988</v>
      </c>
      <c r="E412" s="61" t="s">
        <v>92</v>
      </c>
      <c r="F412" s="167" t="s">
        <v>6195</v>
      </c>
      <c r="G412" s="167" t="s">
        <v>6047</v>
      </c>
      <c r="H412" s="62" t="s">
        <v>11559</v>
      </c>
      <c r="I412" s="167" t="s">
        <v>6405</v>
      </c>
      <c r="J412" s="63" t="str">
        <f t="shared" si="57"/>
        <v>IC.PA.060815</v>
      </c>
      <c r="K412" s="61" t="s">
        <v>12175</v>
      </c>
      <c r="L412" s="167" t="str">
        <f t="shared" si="58"/>
        <v>Number of attempts (specify time frame)</v>
      </c>
      <c r="M412" s="61" t="str">
        <f t="shared" si="59"/>
        <v>PI.IC.PA.060815.01</v>
      </c>
      <c r="N412" s="168"/>
      <c r="O412" s="168" t="str">
        <f t="shared" si="60"/>
        <v>PH.IC.PA.060815.01</v>
      </c>
      <c r="Q412" s="168" t="str">
        <f t="shared" si="61"/>
        <v>CL.IC.PA.060815.01</v>
      </c>
    </row>
    <row r="413" spans="1:19" s="167" customFormat="1" ht="15">
      <c r="A413" s="167" t="s">
        <v>6465</v>
      </c>
      <c r="C413" s="61" t="s">
        <v>6988</v>
      </c>
      <c r="E413" s="61" t="s">
        <v>92</v>
      </c>
      <c r="F413" s="167" t="s">
        <v>6195</v>
      </c>
      <c r="G413" s="167" t="s">
        <v>6234</v>
      </c>
      <c r="H413" s="62" t="s">
        <v>7863</v>
      </c>
      <c r="I413" s="167" t="s">
        <v>6441</v>
      </c>
      <c r="J413" s="63" t="str">
        <f t="shared" si="57"/>
        <v>IC.PA.060816</v>
      </c>
      <c r="K413" s="61" t="s">
        <v>12175</v>
      </c>
      <c r="L413" s="167" t="str">
        <f t="shared" si="58"/>
        <v>Number of attempts over 12 hr</v>
      </c>
      <c r="M413" s="61" t="str">
        <f t="shared" si="59"/>
        <v>PI.IC.PA.060816.01</v>
      </c>
      <c r="N413" s="168"/>
      <c r="O413" s="168" t="str">
        <f t="shared" si="60"/>
        <v>PH.IC.PA.060816.01</v>
      </c>
      <c r="Q413" s="168" t="str">
        <f t="shared" si="61"/>
        <v>CL.IC.PA.060816.01</v>
      </c>
      <c r="R413" s="167" t="s">
        <v>12465</v>
      </c>
      <c r="S413" s="167">
        <v>807</v>
      </c>
    </row>
    <row r="414" spans="1:19" s="167" customFormat="1" ht="15">
      <c r="A414" s="167" t="s">
        <v>6465</v>
      </c>
      <c r="C414" s="61" t="s">
        <v>6988</v>
      </c>
      <c r="D414" s="167" t="s">
        <v>6442</v>
      </c>
      <c r="E414" s="61" t="s">
        <v>93</v>
      </c>
      <c r="F414" s="167" t="s">
        <v>6613</v>
      </c>
      <c r="G414" s="167" t="s">
        <v>6614</v>
      </c>
      <c r="H414" s="62" t="s">
        <v>11848</v>
      </c>
      <c r="I414" s="167" t="s">
        <v>6615</v>
      </c>
      <c r="J414" s="63" t="str">
        <f t="shared" si="57"/>
        <v>IC.PA.060901</v>
      </c>
      <c r="K414" s="61" t="s">
        <v>12175</v>
      </c>
      <c r="L414" s="167" t="str">
        <f t="shared" si="58"/>
        <v>Number of doses over 1hr</v>
      </c>
      <c r="M414" s="61" t="str">
        <f t="shared" si="59"/>
        <v>PI.IC.PA.060901.01</v>
      </c>
      <c r="N414" s="168"/>
      <c r="O414" s="168" t="str">
        <f t="shared" si="60"/>
        <v>PH.IC.PA.060901.01</v>
      </c>
      <c r="Q414" s="168" t="str">
        <f t="shared" si="61"/>
        <v>CL.IC.PA.060901.01</v>
      </c>
    </row>
    <row r="415" spans="1:19" s="167" customFormat="1" ht="15">
      <c r="A415" s="167" t="s">
        <v>6465</v>
      </c>
      <c r="C415" s="61" t="s">
        <v>6988</v>
      </c>
      <c r="E415" s="61" t="s">
        <v>93</v>
      </c>
      <c r="F415" s="167" t="s">
        <v>6613</v>
      </c>
      <c r="G415" s="167" t="s">
        <v>6616</v>
      </c>
      <c r="H415" s="62" t="s">
        <v>12030</v>
      </c>
      <c r="I415" s="167" t="s">
        <v>6617</v>
      </c>
      <c r="J415" s="63" t="str">
        <f t="shared" si="57"/>
        <v>IC.PA.060902</v>
      </c>
      <c r="K415" s="61" t="s">
        <v>12175</v>
      </c>
      <c r="L415" s="167" t="str">
        <f t="shared" si="58"/>
        <v>Number of doses over 2hr</v>
      </c>
      <c r="M415" s="61" t="str">
        <f t="shared" si="59"/>
        <v>PI.IC.PA.060902.01</v>
      </c>
      <c r="N415" s="168"/>
      <c r="O415" s="168" t="str">
        <f t="shared" si="60"/>
        <v>PH.IC.PA.060902.01</v>
      </c>
      <c r="Q415" s="168" t="str">
        <f t="shared" si="61"/>
        <v>CL.IC.PA.060902.01</v>
      </c>
    </row>
    <row r="416" spans="1:19" s="167" customFormat="1" ht="15">
      <c r="A416" s="167" t="s">
        <v>6465</v>
      </c>
      <c r="C416" s="61" t="s">
        <v>6988</v>
      </c>
      <c r="E416" s="61" t="s">
        <v>93</v>
      </c>
      <c r="F416" s="167" t="s">
        <v>6613</v>
      </c>
      <c r="G416" s="167" t="s">
        <v>6618</v>
      </c>
      <c r="H416" s="62" t="s">
        <v>12032</v>
      </c>
      <c r="I416" s="167" t="s">
        <v>6790</v>
      </c>
      <c r="J416" s="63" t="str">
        <f t="shared" si="57"/>
        <v>IC.PA.060903</v>
      </c>
      <c r="K416" s="61" t="s">
        <v>12175</v>
      </c>
      <c r="L416" s="167" t="str">
        <f t="shared" si="58"/>
        <v>Number of doses over 4hr</v>
      </c>
      <c r="M416" s="61" t="str">
        <f t="shared" si="59"/>
        <v>PI.IC.PA.060903.01</v>
      </c>
      <c r="N416" s="168"/>
      <c r="O416" s="168" t="str">
        <f t="shared" si="60"/>
        <v>PH.IC.PA.060903.01</v>
      </c>
      <c r="Q416" s="168" t="str">
        <f t="shared" si="61"/>
        <v>CL.IC.PA.060903.01</v>
      </c>
    </row>
    <row r="417" spans="1:43" s="167" customFormat="1" ht="15">
      <c r="A417" s="167" t="s">
        <v>6465</v>
      </c>
      <c r="C417" s="61" t="s">
        <v>6988</v>
      </c>
      <c r="E417" s="61" t="s">
        <v>93</v>
      </c>
      <c r="F417" s="167" t="s">
        <v>6613</v>
      </c>
      <c r="G417" s="167" t="s">
        <v>6789</v>
      </c>
      <c r="H417" s="62" t="s">
        <v>12028</v>
      </c>
      <c r="I417" s="167" t="s">
        <v>6786</v>
      </c>
      <c r="J417" s="63" t="str">
        <f t="shared" si="57"/>
        <v>IC.PA.060904</v>
      </c>
      <c r="K417" s="61" t="s">
        <v>12175</v>
      </c>
      <c r="L417" s="167" t="str">
        <f t="shared" si="58"/>
        <v>number of doses over 8 hr</v>
      </c>
      <c r="M417" s="61" t="str">
        <f t="shared" si="59"/>
        <v>PI.IC.PA.060904.01</v>
      </c>
      <c r="N417" s="168"/>
      <c r="O417" s="168" t="str">
        <f t="shared" si="60"/>
        <v>PH.IC.PA.060904.01</v>
      </c>
      <c r="Q417" s="168" t="str">
        <f t="shared" si="61"/>
        <v>CL.IC.PA.060904.01</v>
      </c>
    </row>
    <row r="418" spans="1:43" s="167" customFormat="1" ht="15">
      <c r="A418" s="167" t="s">
        <v>6465</v>
      </c>
      <c r="C418" s="61" t="s">
        <v>6988</v>
      </c>
      <c r="E418" s="61" t="s">
        <v>93</v>
      </c>
      <c r="F418" s="167" t="s">
        <v>6613</v>
      </c>
      <c r="G418" s="167" t="s">
        <v>6263</v>
      </c>
      <c r="H418" s="62" t="s">
        <v>12210</v>
      </c>
      <c r="I418" s="167" t="s">
        <v>6443</v>
      </c>
      <c r="J418" s="63" t="str">
        <f t="shared" si="57"/>
        <v>IC.PA.060905</v>
      </c>
      <c r="K418" s="61" t="s">
        <v>12175</v>
      </c>
      <c r="L418" s="167" t="str">
        <f t="shared" si="58"/>
        <v>Number of doses (specify time)</v>
      </c>
      <c r="M418" s="61" t="str">
        <f t="shared" si="59"/>
        <v>PI.IC.PA.060905.01</v>
      </c>
      <c r="N418" s="168"/>
      <c r="O418" s="168" t="str">
        <f t="shared" si="60"/>
        <v>PH.IC.PA.060905.01</v>
      </c>
      <c r="Q418" s="168" t="str">
        <f t="shared" si="61"/>
        <v>CL.IC.PA.060905.01</v>
      </c>
    </row>
    <row r="419" spans="1:43" s="167" customFormat="1" ht="15">
      <c r="A419" s="167" t="s">
        <v>6465</v>
      </c>
      <c r="C419" s="61" t="s">
        <v>6988</v>
      </c>
      <c r="E419" s="61" t="s">
        <v>93</v>
      </c>
      <c r="F419" s="167" t="s">
        <v>6613</v>
      </c>
      <c r="G419" s="167" t="s">
        <v>6444</v>
      </c>
      <c r="H419" s="62" t="s">
        <v>6988</v>
      </c>
      <c r="I419" s="167" t="s">
        <v>6445</v>
      </c>
      <c r="J419" s="63" t="str">
        <f t="shared" si="57"/>
        <v>IC.PA.060906</v>
      </c>
      <c r="K419" s="61" t="s">
        <v>12175</v>
      </c>
      <c r="L419" s="167" t="str">
        <f t="shared" si="58"/>
        <v>Number of doses over 12hr</v>
      </c>
      <c r="M419" s="61" t="str">
        <f t="shared" si="59"/>
        <v>PI.IC.PA.060906.01</v>
      </c>
      <c r="N419" s="168"/>
      <c r="O419" s="168" t="str">
        <f t="shared" si="60"/>
        <v>PH.IC.PA.060906.01</v>
      </c>
      <c r="Q419" s="168" t="str">
        <f t="shared" si="61"/>
        <v>CL.IC.PA.060906.01</v>
      </c>
      <c r="R419" s="167" t="s">
        <v>12465</v>
      </c>
      <c r="S419" s="167">
        <v>808</v>
      </c>
    </row>
    <row r="420" spans="1:43" s="167" customFormat="1" ht="15">
      <c r="A420" s="167" t="s">
        <v>6465</v>
      </c>
      <c r="B420" s="167" t="s">
        <v>6446</v>
      </c>
      <c r="C420" s="61" t="s">
        <v>573</v>
      </c>
      <c r="D420" s="167" t="s">
        <v>6432</v>
      </c>
      <c r="E420" s="61" t="s">
        <v>12175</v>
      </c>
      <c r="F420" s="167" t="s">
        <v>6447</v>
      </c>
      <c r="G420" s="167" t="s">
        <v>6448</v>
      </c>
      <c r="H420" s="62" t="s">
        <v>11848</v>
      </c>
      <c r="I420" s="167" t="s">
        <v>6435</v>
      </c>
      <c r="J420" s="63" t="str">
        <f t="shared" si="57"/>
        <v>IC.PA.070101</v>
      </c>
      <c r="K420" s="61" t="s">
        <v>12175</v>
      </c>
      <c r="L420" s="167" t="str">
        <f t="shared" si="58"/>
        <v>1 hour: specify</v>
      </c>
      <c r="M420" s="61" t="str">
        <f t="shared" si="59"/>
        <v>PI.IC.PA.070101.01</v>
      </c>
      <c r="N420" s="168"/>
      <c r="O420" s="168" t="str">
        <f t="shared" si="60"/>
        <v>PH.IC.PA.070101.01</v>
      </c>
      <c r="Q420" s="168" t="str">
        <f t="shared" si="61"/>
        <v>CL.IC.PA.070101.01</v>
      </c>
    </row>
    <row r="421" spans="1:43" s="167" customFormat="1" ht="15">
      <c r="A421" s="167" t="s">
        <v>6465</v>
      </c>
      <c r="C421" s="61" t="s">
        <v>6449</v>
      </c>
      <c r="E421" s="61" t="s">
        <v>6450</v>
      </c>
      <c r="F421" s="167" t="s">
        <v>6447</v>
      </c>
      <c r="G421" s="167" t="s">
        <v>6791</v>
      </c>
      <c r="H421" s="62" t="s">
        <v>12030</v>
      </c>
      <c r="I421" s="167" t="s">
        <v>6792</v>
      </c>
      <c r="J421" s="63" t="str">
        <f t="shared" si="57"/>
        <v>IC.PA.070102</v>
      </c>
      <c r="K421" s="61" t="s">
        <v>6450</v>
      </c>
      <c r="L421" s="167" t="str">
        <f t="shared" si="58"/>
        <v>4 hours: specify</v>
      </c>
      <c r="M421" s="61" t="str">
        <f t="shared" si="59"/>
        <v>PI.IC.PA.070102.01</v>
      </c>
      <c r="N421" s="168"/>
      <c r="O421" s="168" t="str">
        <f t="shared" si="60"/>
        <v>PH.IC.PA.070102.01</v>
      </c>
      <c r="Q421" s="168" t="str">
        <f t="shared" si="61"/>
        <v>CL.IC.PA.070102.01</v>
      </c>
    </row>
    <row r="422" spans="1:43" s="167" customFormat="1" ht="15">
      <c r="A422" s="167" t="s">
        <v>6465</v>
      </c>
      <c r="C422" s="61" t="s">
        <v>573</v>
      </c>
      <c r="D422" s="167" t="s">
        <v>6264</v>
      </c>
      <c r="E422" s="61" t="s">
        <v>1863</v>
      </c>
      <c r="F422" s="167" t="s">
        <v>6265</v>
      </c>
      <c r="G422" s="167" t="s">
        <v>10703</v>
      </c>
      <c r="H422" s="62" t="s">
        <v>11848</v>
      </c>
      <c r="I422" s="167" t="s">
        <v>10703</v>
      </c>
      <c r="J422" s="63" t="str">
        <f t="shared" si="57"/>
        <v>IC.PA.070201</v>
      </c>
      <c r="K422" s="61" t="s">
        <v>12175</v>
      </c>
      <c r="L422" s="167" t="str">
        <f t="shared" si="58"/>
        <v>Specify</v>
      </c>
      <c r="M422" s="61" t="str">
        <f t="shared" si="59"/>
        <v>PI.IC.PA.070201.01</v>
      </c>
      <c r="N422" s="168"/>
      <c r="O422" s="168" t="str">
        <f t="shared" si="60"/>
        <v>PH.IC.PA.070201.01</v>
      </c>
      <c r="Q422" s="168" t="str">
        <f t="shared" si="61"/>
        <v>CL.IC.PA.070201.01</v>
      </c>
    </row>
    <row r="423" spans="1:43" s="167" customFormat="1" ht="15">
      <c r="A423" s="167" t="s">
        <v>6465</v>
      </c>
      <c r="C423" s="61" t="s">
        <v>573</v>
      </c>
      <c r="D423" s="167" t="s">
        <v>6606</v>
      </c>
      <c r="E423" s="61" t="s">
        <v>12185</v>
      </c>
      <c r="F423" s="167" t="s">
        <v>6619</v>
      </c>
      <c r="G423" s="167" t="s">
        <v>7155</v>
      </c>
      <c r="H423" s="62" t="s">
        <v>11848</v>
      </c>
      <c r="I423" s="167" t="s">
        <v>7156</v>
      </c>
      <c r="J423" s="63" t="str">
        <f t="shared" si="57"/>
        <v>IC.PA.070301</v>
      </c>
      <c r="K423" s="61" t="s">
        <v>12175</v>
      </c>
      <c r="L423" s="167" t="str">
        <f t="shared" si="58"/>
        <v>Every 15 minutes</v>
      </c>
      <c r="M423" s="61" t="str">
        <f t="shared" si="59"/>
        <v>PI.IC.PA.070301.01</v>
      </c>
      <c r="N423" s="168"/>
      <c r="O423" s="168" t="str">
        <f t="shared" si="60"/>
        <v>PH.IC.PA.070301.01</v>
      </c>
      <c r="Q423" s="168" t="str">
        <f t="shared" si="61"/>
        <v>CL.IC.PA.070301.01</v>
      </c>
    </row>
    <row r="424" spans="1:43" s="167" customFormat="1" ht="15">
      <c r="A424" s="167" t="s">
        <v>6465</v>
      </c>
      <c r="C424" s="61" t="s">
        <v>573</v>
      </c>
      <c r="E424" s="61" t="s">
        <v>12185</v>
      </c>
      <c r="F424" s="167" t="s">
        <v>6619</v>
      </c>
      <c r="G424" s="167" t="s">
        <v>6620</v>
      </c>
      <c r="H424" s="62" t="s">
        <v>12030</v>
      </c>
      <c r="I424" s="167" t="s">
        <v>6621</v>
      </c>
      <c r="J424" s="63" t="str">
        <f t="shared" si="57"/>
        <v>IC.PA.070302</v>
      </c>
      <c r="K424" s="61" t="s">
        <v>12175</v>
      </c>
      <c r="L424" s="167" t="str">
        <f t="shared" si="58"/>
        <v>Every 30 minutes</v>
      </c>
      <c r="M424" s="61" t="str">
        <f t="shared" si="59"/>
        <v>PI.IC.PA.070302.01</v>
      </c>
      <c r="N424" s="168"/>
      <c r="O424" s="168" t="str">
        <f t="shared" si="60"/>
        <v>PH.IC.PA.070302.01</v>
      </c>
      <c r="Q424" s="168" t="str">
        <f t="shared" si="61"/>
        <v>CL.IC.PA.070302.01</v>
      </c>
    </row>
    <row r="425" spans="1:43" s="167" customFormat="1" ht="15">
      <c r="A425" s="167" t="s">
        <v>6465</v>
      </c>
      <c r="C425" s="61" t="s">
        <v>573</v>
      </c>
      <c r="E425" s="61" t="s">
        <v>12185</v>
      </c>
      <c r="F425" s="167" t="s">
        <v>6619</v>
      </c>
      <c r="G425" s="167" t="s">
        <v>10478</v>
      </c>
      <c r="H425" s="62" t="s">
        <v>12032</v>
      </c>
      <c r="I425" s="167" t="s">
        <v>5965</v>
      </c>
      <c r="J425" s="63" t="str">
        <f t="shared" si="57"/>
        <v>IC.PA.070303</v>
      </c>
      <c r="K425" s="61" t="s">
        <v>12175</v>
      </c>
      <c r="L425" s="167" t="str">
        <f t="shared" si="58"/>
        <v>Other: specify</v>
      </c>
      <c r="M425" s="61" t="str">
        <f t="shared" si="59"/>
        <v>PI.IC.PA.070303.01</v>
      </c>
      <c r="N425" s="168"/>
      <c r="O425" s="168" t="str">
        <f t="shared" si="60"/>
        <v>PH.IC.PA.070303.01</v>
      </c>
      <c r="Q425" s="168" t="str">
        <f t="shared" si="61"/>
        <v>CL.IC.PA.070303.01</v>
      </c>
    </row>
    <row r="426" spans="1:43" s="167" customFormat="1" ht="15">
      <c r="A426" s="167" t="s">
        <v>6465</v>
      </c>
      <c r="C426" s="61" t="s">
        <v>573</v>
      </c>
      <c r="E426" s="61" t="s">
        <v>12185</v>
      </c>
      <c r="F426" s="167" t="s">
        <v>6619</v>
      </c>
      <c r="G426" s="167" t="s">
        <v>6101</v>
      </c>
      <c r="H426" s="62" t="s">
        <v>212</v>
      </c>
      <c r="I426" s="167" t="s">
        <v>6101</v>
      </c>
      <c r="J426" s="63" t="str">
        <f t="shared" si="57"/>
        <v>IC.PA.070305</v>
      </c>
      <c r="K426" s="61" t="s">
        <v>12175</v>
      </c>
      <c r="L426" s="167" t="str">
        <f t="shared" si="58"/>
        <v>6 min</v>
      </c>
      <c r="M426" s="61" t="str">
        <f t="shared" si="59"/>
        <v>PI.IC.PA.070305.01</v>
      </c>
      <c r="N426" s="168"/>
      <c r="O426" s="168" t="str">
        <f t="shared" si="60"/>
        <v>PH.IC.PA.070305.01</v>
      </c>
      <c r="Q426" s="168" t="str">
        <f t="shared" si="61"/>
        <v>CL.IC.PA.070305.01</v>
      </c>
      <c r="R426" s="167" t="s">
        <v>12465</v>
      </c>
      <c r="S426" s="167">
        <v>810</v>
      </c>
    </row>
    <row r="427" spans="1:43" s="167" customFormat="1" ht="15">
      <c r="A427" s="167" t="s">
        <v>6465</v>
      </c>
      <c r="C427" s="61" t="s">
        <v>573</v>
      </c>
      <c r="E427" s="61" t="s">
        <v>12592</v>
      </c>
      <c r="F427" s="167" t="s">
        <v>6619</v>
      </c>
      <c r="G427" s="167" t="s">
        <v>4593</v>
      </c>
      <c r="H427" s="62" t="s">
        <v>6988</v>
      </c>
      <c r="I427" s="167" t="s">
        <v>4593</v>
      </c>
      <c r="J427" s="63" t="str">
        <f t="shared" si="57"/>
        <v>IC.PA.070306</v>
      </c>
      <c r="K427" s="61" t="s">
        <v>12175</v>
      </c>
      <c r="L427" s="167" t="str">
        <f t="shared" si="58"/>
        <v>8 min</v>
      </c>
      <c r="M427" s="61" t="str">
        <f t="shared" si="59"/>
        <v>PI.IC.PA.070306.01</v>
      </c>
      <c r="N427" s="168"/>
      <c r="O427" s="168" t="str">
        <f t="shared" si="60"/>
        <v>PH.IC.PA.070306.01</v>
      </c>
      <c r="Q427" s="168" t="str">
        <f t="shared" si="61"/>
        <v>CL.IC.PA.070306.01</v>
      </c>
      <c r="R427" s="167" t="s">
        <v>12465</v>
      </c>
      <c r="S427" s="167">
        <v>810</v>
      </c>
    </row>
    <row r="428" spans="1:43" s="167" customFormat="1" ht="15">
      <c r="A428" s="167" t="s">
        <v>6465</v>
      </c>
      <c r="C428" s="61" t="s">
        <v>573</v>
      </c>
      <c r="E428" s="61" t="s">
        <v>12592</v>
      </c>
      <c r="F428" s="167" t="s">
        <v>6619</v>
      </c>
      <c r="G428" s="167" t="s">
        <v>4595</v>
      </c>
      <c r="H428" s="62" t="s">
        <v>573</v>
      </c>
      <c r="I428" s="167" t="s">
        <v>4595</v>
      </c>
      <c r="J428" s="63" t="str">
        <f t="shared" si="57"/>
        <v>IC.PA.070307</v>
      </c>
      <c r="K428" s="61" t="s">
        <v>12175</v>
      </c>
      <c r="L428" s="167" t="str">
        <f t="shared" si="58"/>
        <v>10 min</v>
      </c>
      <c r="M428" s="61" t="str">
        <f t="shared" si="59"/>
        <v>PI.IC.PA.070307.01</v>
      </c>
      <c r="N428" s="168"/>
      <c r="O428" s="168" t="str">
        <f t="shared" si="60"/>
        <v>PH.IC.PA.070307.01</v>
      </c>
      <c r="Q428" s="168" t="str">
        <f t="shared" si="61"/>
        <v>CL.IC.PA.070307.01</v>
      </c>
      <c r="R428" s="167" t="s">
        <v>12465</v>
      </c>
      <c r="S428" s="167">
        <v>810</v>
      </c>
    </row>
    <row r="429" spans="1:43" s="167" customFormat="1" ht="15">
      <c r="A429" s="167" t="s">
        <v>6465</v>
      </c>
      <c r="C429" s="61" t="s">
        <v>573</v>
      </c>
      <c r="E429" s="61" t="s">
        <v>12592</v>
      </c>
      <c r="F429" s="167" t="s">
        <v>6619</v>
      </c>
      <c r="G429" s="167" t="s">
        <v>6454</v>
      </c>
      <c r="H429" s="62" t="s">
        <v>77</v>
      </c>
      <c r="I429" s="167" t="s">
        <v>6454</v>
      </c>
      <c r="J429" s="63" t="str">
        <f>CONCATENATE("IC.PA.",C429,E429,H429)</f>
        <v>IC.PA.070308</v>
      </c>
      <c r="K429" s="61" t="s">
        <v>12175</v>
      </c>
      <c r="L429" s="167" t="str">
        <f>G429</f>
        <v>20 min</v>
      </c>
      <c r="M429" s="61" t="str">
        <f>CONCATENATE("PI.",J429,".",K429)</f>
        <v>PI.IC.PA.070308.01</v>
      </c>
      <c r="N429" s="168"/>
      <c r="O429" s="168" t="str">
        <f>CONCATENATE("PH.",J429,".",K429)</f>
        <v>PH.IC.PA.070308.01</v>
      </c>
      <c r="Q429" s="168" t="str">
        <f>CONCATENATE("CL.",J429,".",K429)</f>
        <v>CL.IC.PA.070308.01</v>
      </c>
      <c r="R429" s="167" t="s">
        <v>629</v>
      </c>
      <c r="S429" s="167">
        <v>810</v>
      </c>
    </row>
    <row r="430" spans="1:43" s="167" customFormat="1" ht="15">
      <c r="A430" s="167" t="s">
        <v>6465</v>
      </c>
      <c r="C430" s="61" t="s">
        <v>573</v>
      </c>
      <c r="E430" s="61" t="s">
        <v>12592</v>
      </c>
      <c r="F430" s="167" t="s">
        <v>6619</v>
      </c>
      <c r="G430" s="167" t="s">
        <v>6609</v>
      </c>
      <c r="H430" s="62" t="s">
        <v>11639</v>
      </c>
      <c r="I430" s="167" t="s">
        <v>6609</v>
      </c>
      <c r="J430" s="63" t="str">
        <f t="shared" si="57"/>
        <v>IC.PA.070309</v>
      </c>
      <c r="K430" s="61" t="s">
        <v>12175</v>
      </c>
      <c r="L430" s="167" t="s">
        <v>6608</v>
      </c>
      <c r="M430" s="61" t="str">
        <f t="shared" si="59"/>
        <v>PI.IC.PA.070309.01</v>
      </c>
      <c r="N430" s="168"/>
      <c r="O430" s="168" t="str">
        <f t="shared" si="60"/>
        <v>PH.IC.PA.070309.01</v>
      </c>
      <c r="Q430" s="168" t="str">
        <f t="shared" si="61"/>
        <v>CL.IC.PA.070309.01</v>
      </c>
      <c r="R430" s="167" t="s">
        <v>12465</v>
      </c>
      <c r="S430" s="167">
        <v>810</v>
      </c>
      <c r="AP430" s="167" t="s">
        <v>12773</v>
      </c>
      <c r="AQ430" s="167">
        <v>1677</v>
      </c>
    </row>
    <row r="431" spans="1:43" s="167" customFormat="1" ht="15">
      <c r="A431" s="167" t="s">
        <v>6465</v>
      </c>
      <c r="C431" s="61" t="s">
        <v>573</v>
      </c>
      <c r="D431" s="167" t="s">
        <v>807</v>
      </c>
      <c r="E431" s="61" t="s">
        <v>12185</v>
      </c>
      <c r="F431" s="167" t="s">
        <v>6099</v>
      </c>
      <c r="G431" s="167" t="s">
        <v>6100</v>
      </c>
      <c r="H431" s="62" t="s">
        <v>12028</v>
      </c>
      <c r="I431" s="167" t="s">
        <v>10659</v>
      </c>
      <c r="J431" s="63" t="str">
        <f t="shared" si="57"/>
        <v>IC.PA.070304</v>
      </c>
      <c r="K431" s="61" t="s">
        <v>12175</v>
      </c>
      <c r="L431" s="167" t="str">
        <f t="shared" si="58"/>
        <v>ml remaining: specify</v>
      </c>
      <c r="M431" s="61" t="str">
        <f t="shared" si="59"/>
        <v>PI.IC.PA.070304.01</v>
      </c>
      <c r="N431" s="168"/>
      <c r="O431" s="168" t="str">
        <f t="shared" si="60"/>
        <v>PH.IC.PA.070304.01</v>
      </c>
      <c r="Q431" s="168" t="str">
        <f t="shared" si="61"/>
        <v>CL.IC.PA.070304.01</v>
      </c>
    </row>
    <row r="432" spans="1:43" s="167" customFormat="1" ht="15">
      <c r="A432" s="167" t="s">
        <v>6465</v>
      </c>
      <c r="C432" s="61" t="s">
        <v>573</v>
      </c>
      <c r="D432" s="167" t="s">
        <v>6372</v>
      </c>
      <c r="E432" s="61" t="s">
        <v>11</v>
      </c>
      <c r="F432" s="167" t="s">
        <v>6455</v>
      </c>
      <c r="G432" s="167" t="s">
        <v>10703</v>
      </c>
      <c r="H432" s="62" t="s">
        <v>11848</v>
      </c>
      <c r="I432" s="167" t="s">
        <v>10703</v>
      </c>
      <c r="J432" s="63" t="str">
        <f t="shared" si="57"/>
        <v>IC.PA.070401</v>
      </c>
      <c r="K432" s="61" t="s">
        <v>1702</v>
      </c>
      <c r="L432" s="167" t="str">
        <f t="shared" si="58"/>
        <v>Specify</v>
      </c>
      <c r="M432" s="61" t="str">
        <f t="shared" si="59"/>
        <v>PI.IC.PA.070401.01</v>
      </c>
      <c r="N432" s="168"/>
      <c r="O432" s="168" t="str">
        <f t="shared" si="60"/>
        <v>PH.IC.PA.070401.01</v>
      </c>
      <c r="Q432" s="168" t="str">
        <f t="shared" si="61"/>
        <v>CL.IC.PA.070401.01</v>
      </c>
    </row>
    <row r="433" spans="1:17" s="167" customFormat="1" ht="15">
      <c r="A433" s="167" t="s">
        <v>6465</v>
      </c>
      <c r="B433" s="167" t="s">
        <v>12452</v>
      </c>
      <c r="C433" s="61" t="s">
        <v>573</v>
      </c>
      <c r="D433" s="167" t="s">
        <v>6204</v>
      </c>
      <c r="E433" s="61" t="s">
        <v>212</v>
      </c>
      <c r="F433" s="167" t="s">
        <v>6274</v>
      </c>
      <c r="G433" s="167" t="s">
        <v>6196</v>
      </c>
      <c r="H433" s="62" t="s">
        <v>11848</v>
      </c>
      <c r="I433" s="167" t="s">
        <v>6435</v>
      </c>
      <c r="J433" s="63" t="str">
        <f t="shared" si="57"/>
        <v>IC.PA.070501</v>
      </c>
      <c r="K433" s="61" t="s">
        <v>1702</v>
      </c>
      <c r="L433" s="167" t="str">
        <f t="shared" si="58"/>
        <v>Number of attempts over 1hr</v>
      </c>
      <c r="M433" s="61" t="str">
        <f t="shared" si="59"/>
        <v>PI.IC.PA.070501.01</v>
      </c>
      <c r="N433" s="168"/>
      <c r="O433" s="168" t="str">
        <f t="shared" si="60"/>
        <v>PH.IC.PA.070501.01</v>
      </c>
      <c r="Q433" s="168" t="str">
        <f t="shared" si="61"/>
        <v>CL.IC.PA.070501.01</v>
      </c>
    </row>
    <row r="434" spans="1:17" s="167" customFormat="1" ht="15">
      <c r="A434" s="167" t="s">
        <v>6465</v>
      </c>
      <c r="C434" s="61" t="s">
        <v>573</v>
      </c>
      <c r="E434" s="61" t="s">
        <v>212</v>
      </c>
      <c r="F434" s="167" t="s">
        <v>6274</v>
      </c>
      <c r="G434" s="167" t="s">
        <v>6198</v>
      </c>
      <c r="H434" s="62" t="s">
        <v>12030</v>
      </c>
      <c r="I434" s="167" t="s">
        <v>6275</v>
      </c>
      <c r="J434" s="63" t="str">
        <f t="shared" si="57"/>
        <v>IC.PA.070502</v>
      </c>
      <c r="K434" s="61" t="s">
        <v>12175</v>
      </c>
      <c r="L434" s="167" t="str">
        <f t="shared" si="58"/>
        <v>Number of attempts over 2hr</v>
      </c>
      <c r="M434" s="61" t="str">
        <f t="shared" si="59"/>
        <v>PI.IC.PA.070502.01</v>
      </c>
      <c r="N434" s="168"/>
      <c r="O434" s="168" t="str">
        <f t="shared" si="60"/>
        <v>PH.IC.PA.070502.01</v>
      </c>
      <c r="Q434" s="168" t="str">
        <f t="shared" si="61"/>
        <v>CL.IC.PA.070502.01</v>
      </c>
    </row>
    <row r="435" spans="1:17" s="167" customFormat="1" ht="15">
      <c r="A435" s="167" t="s">
        <v>6465</v>
      </c>
      <c r="C435" s="61" t="s">
        <v>573</v>
      </c>
      <c r="E435" s="61" t="s">
        <v>212</v>
      </c>
      <c r="F435" s="167" t="s">
        <v>6274</v>
      </c>
      <c r="G435" s="167" t="s">
        <v>6043</v>
      </c>
      <c r="H435" s="62" t="s">
        <v>12032</v>
      </c>
      <c r="I435" s="167" t="s">
        <v>6601</v>
      </c>
      <c r="J435" s="63" t="str">
        <f t="shared" si="57"/>
        <v>IC.PA.070503</v>
      </c>
      <c r="K435" s="61" t="s">
        <v>12175</v>
      </c>
      <c r="L435" s="167" t="str">
        <f t="shared" si="58"/>
        <v>Number of attempts over 4hr</v>
      </c>
      <c r="M435" s="61" t="str">
        <f t="shared" si="59"/>
        <v>PI.IC.PA.070503.01</v>
      </c>
      <c r="N435" s="168"/>
      <c r="O435" s="168" t="str">
        <f t="shared" si="60"/>
        <v>PH.IC.PA.070503.01</v>
      </c>
      <c r="Q435" s="168" t="str">
        <f t="shared" si="61"/>
        <v>CL.IC.PA.070503.01</v>
      </c>
    </row>
    <row r="436" spans="1:17" s="167" customFormat="1" ht="15">
      <c r="A436" s="167" t="s">
        <v>6465</v>
      </c>
      <c r="C436" s="61" t="s">
        <v>573</v>
      </c>
      <c r="E436" s="61" t="s">
        <v>212</v>
      </c>
      <c r="F436" s="167" t="s">
        <v>6274</v>
      </c>
      <c r="G436" s="167" t="s">
        <v>6045</v>
      </c>
      <c r="H436" s="62" t="s">
        <v>12028</v>
      </c>
      <c r="I436" s="167" t="s">
        <v>6276</v>
      </c>
      <c r="J436" s="63" t="str">
        <f t="shared" si="57"/>
        <v>IC.PA.070504</v>
      </c>
      <c r="K436" s="61" t="s">
        <v>12175</v>
      </c>
      <c r="L436" s="167" t="str">
        <f t="shared" si="58"/>
        <v>Number of attempts over 8hr</v>
      </c>
      <c r="M436" s="61" t="str">
        <f t="shared" si="59"/>
        <v>PI.IC.PA.070504.01</v>
      </c>
      <c r="N436" s="168"/>
      <c r="O436" s="168" t="str">
        <f t="shared" si="60"/>
        <v>PH.IC.PA.070504.01</v>
      </c>
      <c r="Q436" s="168" t="str">
        <f t="shared" si="61"/>
        <v>CL.IC.PA.070504.01</v>
      </c>
    </row>
    <row r="437" spans="1:17" s="167" customFormat="1" ht="15">
      <c r="A437" s="167" t="s">
        <v>6465</v>
      </c>
      <c r="C437" s="61" t="s">
        <v>573</v>
      </c>
      <c r="E437" s="61" t="s">
        <v>212</v>
      </c>
      <c r="F437" s="167" t="s">
        <v>6274</v>
      </c>
      <c r="G437" s="167" t="s">
        <v>6277</v>
      </c>
      <c r="H437" s="62" t="s">
        <v>12210</v>
      </c>
      <c r="I437" s="167" t="s">
        <v>10703</v>
      </c>
      <c r="J437" s="63" t="str">
        <f t="shared" si="57"/>
        <v>IC.PA.070505</v>
      </c>
      <c r="K437" s="61" t="s">
        <v>12175</v>
      </c>
      <c r="L437" s="167" t="str">
        <f t="shared" si="58"/>
        <v>Number of attempts:specify time frame</v>
      </c>
      <c r="M437" s="61" t="str">
        <f t="shared" si="59"/>
        <v>PI.IC.PA.070505.01</v>
      </c>
      <c r="N437" s="168"/>
      <c r="O437" s="168" t="str">
        <f t="shared" si="60"/>
        <v>PH.IC.PA.070505.01</v>
      </c>
      <c r="Q437" s="168" t="str">
        <f t="shared" si="61"/>
        <v>CL.IC.PA.070505.01</v>
      </c>
    </row>
    <row r="438" spans="1:17" s="167" customFormat="1" ht="15">
      <c r="A438" s="167" t="s">
        <v>6465</v>
      </c>
      <c r="C438" s="61" t="s">
        <v>573</v>
      </c>
      <c r="D438" s="167" t="s">
        <v>6271</v>
      </c>
      <c r="E438" s="61" t="s">
        <v>6988</v>
      </c>
      <c r="F438" s="167" t="s">
        <v>6273</v>
      </c>
      <c r="G438" s="167" t="s">
        <v>6109</v>
      </c>
      <c r="H438" s="62" t="s">
        <v>11848</v>
      </c>
      <c r="I438" s="167" t="s">
        <v>6435</v>
      </c>
      <c r="J438" s="63" t="str">
        <f t="shared" si="57"/>
        <v>IC.PA.070601</v>
      </c>
      <c r="K438" s="61" t="s">
        <v>12175</v>
      </c>
      <c r="L438" s="167" t="str">
        <f t="shared" si="58"/>
        <v>Number of doses over 1 hour</v>
      </c>
      <c r="M438" s="61" t="str">
        <f t="shared" si="59"/>
        <v>PI.IC.PA.070601.01</v>
      </c>
      <c r="N438" s="168"/>
      <c r="O438" s="168" t="str">
        <f t="shared" si="60"/>
        <v>PH.IC.PA.070601.01</v>
      </c>
      <c r="Q438" s="168" t="str">
        <f t="shared" si="61"/>
        <v>CL.IC.PA.070601.01</v>
      </c>
    </row>
    <row r="439" spans="1:17" s="167" customFormat="1" ht="15">
      <c r="A439" s="167" t="s">
        <v>6465</v>
      </c>
      <c r="C439" s="61" t="s">
        <v>573</v>
      </c>
      <c r="E439" s="61" t="s">
        <v>6988</v>
      </c>
      <c r="F439" s="167" t="s">
        <v>6273</v>
      </c>
      <c r="G439" s="167" t="s">
        <v>6110</v>
      </c>
      <c r="H439" s="62" t="s">
        <v>12030</v>
      </c>
      <c r="I439" s="167" t="s">
        <v>6275</v>
      </c>
      <c r="J439" s="63" t="str">
        <f t="shared" si="57"/>
        <v>IC.PA.070602</v>
      </c>
      <c r="K439" s="61" t="s">
        <v>12175</v>
      </c>
      <c r="L439" s="167" t="str">
        <f t="shared" si="58"/>
        <v>Number of doses over 2 hours</v>
      </c>
      <c r="M439" s="61" t="str">
        <f t="shared" si="59"/>
        <v>PI.IC.PA.070602.01</v>
      </c>
      <c r="N439" s="168"/>
      <c r="O439" s="168" t="str">
        <f t="shared" si="60"/>
        <v>PH.IC.PA.070602.01</v>
      </c>
      <c r="Q439" s="168" t="str">
        <f t="shared" si="61"/>
        <v>CL.IC.PA.070602.01</v>
      </c>
    </row>
    <row r="440" spans="1:17" s="167" customFormat="1" ht="15">
      <c r="A440" s="167" t="s">
        <v>6465</v>
      </c>
      <c r="C440" s="61" t="s">
        <v>573</v>
      </c>
      <c r="E440" s="61" t="s">
        <v>6988</v>
      </c>
      <c r="F440" s="167" t="s">
        <v>6273</v>
      </c>
      <c r="G440" s="167" t="s">
        <v>6111</v>
      </c>
      <c r="H440" s="62" t="s">
        <v>12032</v>
      </c>
      <c r="I440" s="167" t="s">
        <v>6601</v>
      </c>
      <c r="J440" s="63" t="str">
        <f t="shared" si="57"/>
        <v>IC.PA.070603</v>
      </c>
      <c r="K440" s="61" t="s">
        <v>12175</v>
      </c>
      <c r="L440" s="167" t="str">
        <f t="shared" si="58"/>
        <v>Number of doses over 4 hours</v>
      </c>
      <c r="M440" s="61" t="str">
        <f t="shared" si="59"/>
        <v>PI.IC.PA.070603.01</v>
      </c>
      <c r="N440" s="168"/>
      <c r="O440" s="168" t="str">
        <f t="shared" si="60"/>
        <v>PH.IC.PA.070603.01</v>
      </c>
      <c r="Q440" s="168" t="str">
        <f t="shared" si="61"/>
        <v>CL.IC.PA.070603.01</v>
      </c>
    </row>
    <row r="441" spans="1:17" s="167" customFormat="1" ht="15">
      <c r="A441" s="167" t="s">
        <v>6465</v>
      </c>
      <c r="C441" s="61" t="s">
        <v>573</v>
      </c>
      <c r="E441" s="61" t="s">
        <v>6988</v>
      </c>
      <c r="F441" s="167" t="s">
        <v>6273</v>
      </c>
      <c r="G441" s="167" t="s">
        <v>6112</v>
      </c>
      <c r="H441" s="62" t="s">
        <v>12028</v>
      </c>
      <c r="I441" s="167" t="s">
        <v>6276</v>
      </c>
      <c r="J441" s="63" t="str">
        <f t="shared" si="57"/>
        <v>IC.PA.070604</v>
      </c>
      <c r="K441" s="61" t="s">
        <v>12175</v>
      </c>
      <c r="L441" s="167" t="str">
        <f t="shared" si="58"/>
        <v>Number of doses over 8 hours</v>
      </c>
      <c r="M441" s="61" t="str">
        <f t="shared" si="59"/>
        <v>PI.IC.PA.070604.01</v>
      </c>
      <c r="N441" s="168"/>
      <c r="O441" s="168" t="str">
        <f t="shared" si="60"/>
        <v>PH.IC.PA.070604.01</v>
      </c>
      <c r="Q441" s="168" t="str">
        <f t="shared" si="61"/>
        <v>CL.IC.PA.070604.01</v>
      </c>
    </row>
    <row r="442" spans="1:17" s="167" customFormat="1" ht="15">
      <c r="A442" s="167" t="s">
        <v>6465</v>
      </c>
      <c r="C442" s="61" t="s">
        <v>573</v>
      </c>
      <c r="E442" s="61" t="s">
        <v>6988</v>
      </c>
      <c r="F442" s="167" t="s">
        <v>6273</v>
      </c>
      <c r="G442" s="167" t="s">
        <v>6113</v>
      </c>
      <c r="H442" s="62" t="s">
        <v>12210</v>
      </c>
      <c r="I442" s="167" t="s">
        <v>6775</v>
      </c>
      <c r="J442" s="63" t="str">
        <f t="shared" si="57"/>
        <v>IC.PA.070605</v>
      </c>
      <c r="K442" s="61" t="s">
        <v>12175</v>
      </c>
      <c r="L442" s="167" t="str">
        <f t="shared" si="58"/>
        <v xml:space="preserve">Number of doses:specify time </v>
      </c>
      <c r="M442" s="61" t="str">
        <f t="shared" si="59"/>
        <v>PI.IC.PA.070605.01</v>
      </c>
      <c r="N442" s="168"/>
      <c r="O442" s="168" t="str">
        <f t="shared" si="60"/>
        <v>PH.IC.PA.070605.01</v>
      </c>
      <c r="Q442" s="168" t="str">
        <f t="shared" si="61"/>
        <v>CL.IC.PA.070605.01</v>
      </c>
    </row>
    <row r="443" spans="1:17" s="167" customFormat="1" ht="15">
      <c r="A443" s="167" t="s">
        <v>6465</v>
      </c>
      <c r="B443" s="167" t="s">
        <v>6131</v>
      </c>
      <c r="C443" s="61" t="s">
        <v>92</v>
      </c>
      <c r="D443" s="167" t="s">
        <v>5869</v>
      </c>
      <c r="E443" s="61" t="s">
        <v>12175</v>
      </c>
      <c r="F443" s="167" t="s">
        <v>6311</v>
      </c>
      <c r="G443" s="167" t="s">
        <v>6312</v>
      </c>
      <c r="H443" s="62" t="s">
        <v>11848</v>
      </c>
      <c r="I443" s="167">
        <v>0</v>
      </c>
      <c r="J443" s="63" t="str">
        <f t="shared" si="57"/>
        <v>IC.PA.080101</v>
      </c>
      <c r="K443" s="61" t="s">
        <v>12175</v>
      </c>
      <c r="L443" s="167" t="str">
        <f t="shared" si="58"/>
        <v xml:space="preserve">      No Pain (0/10)</v>
      </c>
      <c r="M443" s="61" t="str">
        <f t="shared" si="59"/>
        <v>PI.IC.PA.080101.01</v>
      </c>
      <c r="N443" s="168"/>
      <c r="O443" s="168" t="str">
        <f t="shared" si="60"/>
        <v>PH.IC.PA.080101.01</v>
      </c>
      <c r="Q443" s="168" t="str">
        <f t="shared" si="61"/>
        <v>CL.IC.PA.080101.01</v>
      </c>
    </row>
    <row r="444" spans="1:17" s="167" customFormat="1" ht="15">
      <c r="A444" s="167" t="s">
        <v>6465</v>
      </c>
      <c r="C444" s="61" t="s">
        <v>92</v>
      </c>
      <c r="E444" s="61" t="s">
        <v>12175</v>
      </c>
      <c r="F444" s="167" t="s">
        <v>6311</v>
      </c>
      <c r="G444" s="167" t="s">
        <v>6313</v>
      </c>
      <c r="H444" s="62" t="s">
        <v>12030</v>
      </c>
      <c r="I444" s="167">
        <v>1</v>
      </c>
      <c r="J444" s="63" t="str">
        <f t="shared" si="57"/>
        <v>IC.PA.080102</v>
      </c>
      <c r="K444" s="61" t="s">
        <v>12175</v>
      </c>
      <c r="L444" s="167" t="str">
        <f t="shared" si="58"/>
        <v xml:space="preserve">      Level 1 (1/10)</v>
      </c>
      <c r="M444" s="61" t="str">
        <f t="shared" si="59"/>
        <v>PI.IC.PA.080102.01</v>
      </c>
      <c r="N444" s="168"/>
      <c r="O444" s="168" t="str">
        <f t="shared" si="60"/>
        <v>PH.IC.PA.080102.01</v>
      </c>
      <c r="Q444" s="168" t="str">
        <f t="shared" si="61"/>
        <v>CL.IC.PA.080102.01</v>
      </c>
    </row>
    <row r="445" spans="1:17" s="167" customFormat="1" ht="15">
      <c r="A445" s="167" t="s">
        <v>6465</v>
      </c>
      <c r="C445" s="61" t="s">
        <v>92</v>
      </c>
      <c r="E445" s="61" t="s">
        <v>12175</v>
      </c>
      <c r="F445" s="167" t="s">
        <v>6311</v>
      </c>
      <c r="G445" s="167" t="s">
        <v>6314</v>
      </c>
      <c r="H445" s="62" t="s">
        <v>12032</v>
      </c>
      <c r="I445" s="167">
        <v>2</v>
      </c>
      <c r="J445" s="63" t="str">
        <f t="shared" si="57"/>
        <v>IC.PA.080103</v>
      </c>
      <c r="K445" s="61" t="s">
        <v>12175</v>
      </c>
      <c r="L445" s="167" t="str">
        <f t="shared" si="58"/>
        <v xml:space="preserve">      Level 2 (2/10)</v>
      </c>
      <c r="M445" s="61" t="str">
        <f t="shared" si="59"/>
        <v>PI.IC.PA.080103.01</v>
      </c>
      <c r="N445" s="168"/>
      <c r="O445" s="168" t="str">
        <f t="shared" si="60"/>
        <v>PH.IC.PA.080103.01</v>
      </c>
      <c r="Q445" s="168" t="str">
        <f t="shared" si="61"/>
        <v>CL.IC.PA.080103.01</v>
      </c>
    </row>
    <row r="446" spans="1:17" s="167" customFormat="1" ht="15">
      <c r="A446" s="167" t="s">
        <v>6465</v>
      </c>
      <c r="C446" s="61" t="s">
        <v>92</v>
      </c>
      <c r="E446" s="61" t="s">
        <v>12175</v>
      </c>
      <c r="F446" s="167" t="s">
        <v>6311</v>
      </c>
      <c r="G446" s="167" t="s">
        <v>6139</v>
      </c>
      <c r="H446" s="62" t="s">
        <v>12028</v>
      </c>
      <c r="I446" s="167">
        <v>3</v>
      </c>
      <c r="J446" s="63" t="str">
        <f t="shared" si="57"/>
        <v>IC.PA.080104</v>
      </c>
      <c r="K446" s="61" t="s">
        <v>12175</v>
      </c>
      <c r="L446" s="167" t="str">
        <f t="shared" si="58"/>
        <v xml:space="preserve">      Level 3 (3/10)</v>
      </c>
      <c r="M446" s="61" t="str">
        <f t="shared" si="59"/>
        <v>PI.IC.PA.080104.01</v>
      </c>
      <c r="N446" s="168"/>
      <c r="O446" s="168" t="str">
        <f t="shared" si="60"/>
        <v>PH.IC.PA.080104.01</v>
      </c>
      <c r="Q446" s="168" t="str">
        <f t="shared" si="61"/>
        <v>CL.IC.PA.080104.01</v>
      </c>
    </row>
    <row r="447" spans="1:17" s="167" customFormat="1" ht="15">
      <c r="A447" s="167" t="s">
        <v>6465</v>
      </c>
      <c r="C447" s="61" t="s">
        <v>92</v>
      </c>
      <c r="E447" s="61" t="s">
        <v>12175</v>
      </c>
      <c r="F447" s="167" t="s">
        <v>6311</v>
      </c>
      <c r="G447" s="167" t="s">
        <v>6140</v>
      </c>
      <c r="H447" s="62" t="s">
        <v>12210</v>
      </c>
      <c r="I447" s="167">
        <v>4</v>
      </c>
      <c r="J447" s="63" t="str">
        <f t="shared" si="57"/>
        <v>IC.PA.080105</v>
      </c>
      <c r="K447" s="61" t="s">
        <v>12175</v>
      </c>
      <c r="L447" s="167" t="str">
        <f t="shared" si="58"/>
        <v xml:space="preserve">      Level 4 (4/10)</v>
      </c>
      <c r="M447" s="61" t="str">
        <f t="shared" si="59"/>
        <v>PI.IC.PA.080105.01</v>
      </c>
      <c r="N447" s="168"/>
      <c r="O447" s="168" t="str">
        <f t="shared" si="60"/>
        <v>PH.IC.PA.080105.01</v>
      </c>
      <c r="Q447" s="168" t="str">
        <f t="shared" si="61"/>
        <v>CL.IC.PA.080105.01</v>
      </c>
    </row>
    <row r="448" spans="1:17" s="167" customFormat="1" ht="15">
      <c r="A448" s="167" t="s">
        <v>6465</v>
      </c>
      <c r="C448" s="61" t="s">
        <v>92</v>
      </c>
      <c r="E448" s="61" t="s">
        <v>12175</v>
      </c>
      <c r="F448" s="167" t="s">
        <v>6311</v>
      </c>
      <c r="G448" s="167" t="s">
        <v>6141</v>
      </c>
      <c r="H448" s="62" t="s">
        <v>12212</v>
      </c>
      <c r="I448" s="167">
        <v>5</v>
      </c>
      <c r="J448" s="63" t="str">
        <f t="shared" si="57"/>
        <v>IC.PA.080106</v>
      </c>
      <c r="K448" s="61" t="s">
        <v>12175</v>
      </c>
      <c r="L448" s="167" t="str">
        <f t="shared" si="58"/>
        <v xml:space="preserve">      Level 5 (5/10)</v>
      </c>
      <c r="M448" s="61" t="str">
        <f t="shared" si="59"/>
        <v>PI.IC.PA.080106.01</v>
      </c>
      <c r="N448" s="168"/>
      <c r="O448" s="168" t="str">
        <f t="shared" si="60"/>
        <v>PH.IC.PA.080106.01</v>
      </c>
      <c r="Q448" s="168" t="str">
        <f t="shared" si="61"/>
        <v>CL.IC.PA.080106.01</v>
      </c>
    </row>
    <row r="449" spans="1:17" s="167" customFormat="1" ht="15">
      <c r="A449" s="167" t="s">
        <v>6465</v>
      </c>
      <c r="C449" s="61" t="s">
        <v>92</v>
      </c>
      <c r="E449" s="61" t="s">
        <v>12175</v>
      </c>
      <c r="F449" s="167" t="s">
        <v>6311</v>
      </c>
      <c r="G449" s="167" t="s">
        <v>6142</v>
      </c>
      <c r="H449" s="62" t="s">
        <v>12225</v>
      </c>
      <c r="I449" s="167">
        <v>6</v>
      </c>
      <c r="J449" s="63" t="str">
        <f t="shared" si="57"/>
        <v>IC.PA.080107</v>
      </c>
      <c r="K449" s="61" t="s">
        <v>12175</v>
      </c>
      <c r="L449" s="167" t="str">
        <f t="shared" si="58"/>
        <v xml:space="preserve">      Level 6 (6/10)</v>
      </c>
      <c r="M449" s="61" t="str">
        <f t="shared" si="59"/>
        <v>PI.IC.PA.080107.01</v>
      </c>
      <c r="N449" s="168"/>
      <c r="O449" s="168" t="str">
        <f t="shared" si="60"/>
        <v>PH.IC.PA.080107.01</v>
      </c>
      <c r="Q449" s="168" t="str">
        <f t="shared" si="61"/>
        <v>CL.IC.PA.080107.01</v>
      </c>
    </row>
    <row r="450" spans="1:17" s="167" customFormat="1" ht="15">
      <c r="A450" s="167" t="s">
        <v>6465</v>
      </c>
      <c r="C450" s="61" t="s">
        <v>92</v>
      </c>
      <c r="E450" s="61" t="s">
        <v>12175</v>
      </c>
      <c r="F450" s="167" t="s">
        <v>6311</v>
      </c>
      <c r="G450" s="167" t="s">
        <v>6143</v>
      </c>
      <c r="H450" s="62" t="s">
        <v>11638</v>
      </c>
      <c r="I450" s="167">
        <v>7</v>
      </c>
      <c r="J450" s="63" t="str">
        <f t="shared" si="57"/>
        <v>IC.PA.080108</v>
      </c>
      <c r="K450" s="61" t="s">
        <v>12175</v>
      </c>
      <c r="L450" s="167" t="str">
        <f t="shared" si="58"/>
        <v xml:space="preserve">      Level 7 (7/10)</v>
      </c>
      <c r="M450" s="61" t="str">
        <f t="shared" si="59"/>
        <v>PI.IC.PA.080108.01</v>
      </c>
      <c r="N450" s="168"/>
      <c r="O450" s="168" t="str">
        <f t="shared" si="60"/>
        <v>PH.IC.PA.080108.01</v>
      </c>
      <c r="Q450" s="168" t="str">
        <f t="shared" si="61"/>
        <v>CL.IC.PA.080108.01</v>
      </c>
    </row>
    <row r="451" spans="1:17" s="167" customFormat="1" ht="15">
      <c r="A451" s="167" t="s">
        <v>6465</v>
      </c>
      <c r="C451" s="61" t="s">
        <v>92</v>
      </c>
      <c r="E451" s="61" t="s">
        <v>12175</v>
      </c>
      <c r="F451" s="167" t="s">
        <v>6311</v>
      </c>
      <c r="G451" s="167" t="s">
        <v>6144</v>
      </c>
      <c r="H451" s="62" t="s">
        <v>11639</v>
      </c>
      <c r="I451" s="167">
        <v>8</v>
      </c>
      <c r="J451" s="63" t="str">
        <f t="shared" si="57"/>
        <v>IC.PA.080109</v>
      </c>
      <c r="K451" s="61" t="s">
        <v>12175</v>
      </c>
      <c r="L451" s="167" t="str">
        <f t="shared" si="58"/>
        <v xml:space="preserve">      Level 8 (8/10)</v>
      </c>
      <c r="M451" s="61" t="str">
        <f t="shared" si="59"/>
        <v>PI.IC.PA.080109.01</v>
      </c>
      <c r="N451" s="168"/>
      <c r="O451" s="168" t="str">
        <f t="shared" si="60"/>
        <v>PH.IC.PA.080109.01</v>
      </c>
      <c r="Q451" s="168" t="str">
        <f t="shared" si="61"/>
        <v>CL.IC.PA.080109.01</v>
      </c>
    </row>
    <row r="452" spans="1:17" s="167" customFormat="1" ht="15">
      <c r="A452" s="167" t="s">
        <v>6465</v>
      </c>
      <c r="C452" s="61" t="s">
        <v>92</v>
      </c>
      <c r="E452" s="61" t="s">
        <v>12175</v>
      </c>
      <c r="F452" s="167" t="s">
        <v>6311</v>
      </c>
      <c r="G452" s="167" t="s">
        <v>6502</v>
      </c>
      <c r="H452" s="62" t="s">
        <v>11829</v>
      </c>
      <c r="I452" s="167">
        <v>9</v>
      </c>
      <c r="J452" s="63" t="str">
        <f t="shared" si="57"/>
        <v>IC.PA.080110</v>
      </c>
      <c r="K452" s="61" t="s">
        <v>12175</v>
      </c>
      <c r="L452" s="167" t="str">
        <f t="shared" si="58"/>
        <v xml:space="preserve">      Level 9 (9/10)</v>
      </c>
      <c r="M452" s="61" t="str">
        <f t="shared" si="59"/>
        <v>PI.IC.PA.080110.01</v>
      </c>
      <c r="N452" s="168"/>
      <c r="O452" s="168" t="str">
        <f t="shared" si="60"/>
        <v>PH.IC.PA.080110.01</v>
      </c>
      <c r="Q452" s="168" t="str">
        <f t="shared" si="61"/>
        <v>CL.IC.PA.080110.01</v>
      </c>
    </row>
    <row r="453" spans="1:17" s="167" customFormat="1" ht="15">
      <c r="A453" s="167" t="s">
        <v>6465</v>
      </c>
      <c r="C453" s="61" t="s">
        <v>92</v>
      </c>
      <c r="E453" s="61" t="s">
        <v>12175</v>
      </c>
      <c r="F453" s="167" t="s">
        <v>6311</v>
      </c>
      <c r="G453" s="167" t="s">
        <v>6666</v>
      </c>
      <c r="H453" s="62" t="s">
        <v>12099</v>
      </c>
      <c r="I453" s="167">
        <v>10</v>
      </c>
      <c r="J453" s="63" t="str">
        <f t="shared" si="57"/>
        <v>IC.PA.080111</v>
      </c>
      <c r="K453" s="61" t="s">
        <v>12175</v>
      </c>
      <c r="L453" s="167" t="str">
        <f t="shared" si="58"/>
        <v xml:space="preserve">      Worst possible pain (10/10)</v>
      </c>
      <c r="M453" s="61" t="str">
        <f t="shared" si="59"/>
        <v>PI.IC.PA.080111.01</v>
      </c>
      <c r="N453" s="168"/>
      <c r="O453" s="168" t="str">
        <f t="shared" si="60"/>
        <v>PH.IC.PA.080111.01</v>
      </c>
      <c r="Q453" s="168" t="str">
        <f t="shared" si="61"/>
        <v>CL.IC.PA.080111.01</v>
      </c>
    </row>
    <row r="454" spans="1:17" s="167" customFormat="1" ht="15">
      <c r="A454" s="167" t="s">
        <v>6465</v>
      </c>
      <c r="C454" s="61" t="s">
        <v>92</v>
      </c>
      <c r="D454" s="167" t="s">
        <v>5872</v>
      </c>
      <c r="E454" s="61" t="s">
        <v>1863</v>
      </c>
      <c r="F454" s="167" t="s">
        <v>6311</v>
      </c>
      <c r="G454" s="167" t="s">
        <v>6353</v>
      </c>
      <c r="H454" s="62" t="s">
        <v>11848</v>
      </c>
      <c r="I454" s="167" t="s">
        <v>12173</v>
      </c>
      <c r="J454" s="63" t="str">
        <f t="shared" si="57"/>
        <v>IC.PA.080201</v>
      </c>
      <c r="K454" s="61" t="s">
        <v>12175</v>
      </c>
      <c r="L454" s="167" t="str">
        <f t="shared" si="58"/>
        <v xml:space="preserve">      Increase activity</v>
      </c>
      <c r="M454" s="61" t="str">
        <f t="shared" si="59"/>
        <v>PI.IC.PA.080201.01</v>
      </c>
      <c r="N454" s="168"/>
      <c r="O454" s="168" t="str">
        <f t="shared" si="60"/>
        <v>PH.IC.PA.080201.01</v>
      </c>
      <c r="Q454" s="168" t="str">
        <f t="shared" si="61"/>
        <v>CL.IC.PA.080201.01</v>
      </c>
    </row>
    <row r="455" spans="1:17" s="167" customFormat="1" ht="15">
      <c r="A455" s="167" t="s">
        <v>6465</v>
      </c>
      <c r="C455" s="61" t="s">
        <v>92</v>
      </c>
      <c r="E455" s="61" t="s">
        <v>1863</v>
      </c>
      <c r="F455" s="167" t="s">
        <v>6311</v>
      </c>
      <c r="G455" s="167" t="s">
        <v>6177</v>
      </c>
      <c r="H455" s="62" t="s">
        <v>12030</v>
      </c>
      <c r="I455" s="167" t="s">
        <v>6178</v>
      </c>
      <c r="J455" s="63" t="str">
        <f t="shared" si="57"/>
        <v>IC.PA.080202</v>
      </c>
      <c r="K455" s="61" t="s">
        <v>12175</v>
      </c>
      <c r="L455" s="167" t="str">
        <f t="shared" si="58"/>
        <v xml:space="preserve">      Improve sleep</v>
      </c>
      <c r="M455" s="61" t="str">
        <f t="shared" si="59"/>
        <v>PI.IC.PA.080202.01</v>
      </c>
      <c r="N455" s="168"/>
      <c r="O455" s="168" t="str">
        <f t="shared" si="60"/>
        <v>PH.IC.PA.080202.01</v>
      </c>
      <c r="Q455" s="168" t="str">
        <f t="shared" si="61"/>
        <v>CL.IC.PA.080202.01</v>
      </c>
    </row>
    <row r="456" spans="1:17" s="167" customFormat="1" ht="15">
      <c r="A456" s="167" t="s">
        <v>6465</v>
      </c>
      <c r="C456" s="61" t="s">
        <v>92</v>
      </c>
      <c r="E456" s="61" t="s">
        <v>1863</v>
      </c>
      <c r="F456" s="167" t="s">
        <v>6311</v>
      </c>
      <c r="G456" s="167" t="s">
        <v>6179</v>
      </c>
      <c r="H456" s="62" t="s">
        <v>12032</v>
      </c>
      <c r="I456" s="167" t="s">
        <v>6180</v>
      </c>
      <c r="J456" s="63" t="str">
        <f t="shared" si="57"/>
        <v>IC.PA.080203</v>
      </c>
      <c r="K456" s="61" t="s">
        <v>12175</v>
      </c>
      <c r="L456" s="167" t="str">
        <f t="shared" si="58"/>
        <v xml:space="preserve">      Improve activity of daily living</v>
      </c>
      <c r="M456" s="61" t="str">
        <f t="shared" si="59"/>
        <v>PI.IC.PA.080203.01</v>
      </c>
      <c r="N456" s="168"/>
      <c r="O456" s="168" t="str">
        <f t="shared" si="60"/>
        <v>PH.IC.PA.080203.01</v>
      </c>
      <c r="Q456" s="168" t="str">
        <f t="shared" si="61"/>
        <v>CL.IC.PA.080203.01</v>
      </c>
    </row>
    <row r="457" spans="1:17" s="167" customFormat="1" ht="15">
      <c r="A457" s="167" t="s">
        <v>6465</v>
      </c>
      <c r="C457" s="61" t="s">
        <v>92</v>
      </c>
      <c r="E457" s="61" t="s">
        <v>1863</v>
      </c>
      <c r="F457" s="167" t="s">
        <v>6311</v>
      </c>
      <c r="G457" s="167" t="s">
        <v>6181</v>
      </c>
      <c r="H457" s="62" t="s">
        <v>12028</v>
      </c>
      <c r="I457" s="167" t="s">
        <v>6357</v>
      </c>
      <c r="J457" s="63" t="str">
        <f t="shared" si="57"/>
        <v>IC.PA.080204</v>
      </c>
      <c r="K457" s="61" t="s">
        <v>12175</v>
      </c>
      <c r="L457" s="167" t="str">
        <f t="shared" si="58"/>
        <v xml:space="preserve">      Improve mood</v>
      </c>
      <c r="M457" s="61" t="str">
        <f t="shared" si="59"/>
        <v>PI.IC.PA.080204.01</v>
      </c>
      <c r="N457" s="168"/>
      <c r="O457" s="168" t="str">
        <f t="shared" si="60"/>
        <v>PH.IC.PA.080204.01</v>
      </c>
      <c r="Q457" s="168" t="str">
        <f t="shared" si="61"/>
        <v>CL.IC.PA.080204.01</v>
      </c>
    </row>
    <row r="458" spans="1:17" s="167" customFormat="1" ht="15">
      <c r="A458" s="167" t="s">
        <v>6465</v>
      </c>
      <c r="C458" s="61" t="s">
        <v>92</v>
      </c>
      <c r="E458" s="61" t="s">
        <v>1863</v>
      </c>
      <c r="F458" s="167" t="s">
        <v>6311</v>
      </c>
      <c r="G458" s="167" t="s">
        <v>6358</v>
      </c>
      <c r="H458" s="62" t="s">
        <v>12210</v>
      </c>
      <c r="I458" s="167" t="s">
        <v>6359</v>
      </c>
      <c r="J458" s="63" t="str">
        <f t="shared" si="57"/>
        <v>IC.PA.080205</v>
      </c>
      <c r="K458" s="61" t="s">
        <v>12175</v>
      </c>
      <c r="L458" s="167" t="str">
        <f t="shared" si="58"/>
        <v xml:space="preserve">      Reduce drugs</v>
      </c>
      <c r="M458" s="61" t="str">
        <f t="shared" si="59"/>
        <v>PI.IC.PA.080205.01</v>
      </c>
      <c r="N458" s="168"/>
      <c r="O458" s="168" t="str">
        <f t="shared" si="60"/>
        <v>PH.IC.PA.080205.01</v>
      </c>
      <c r="Q458" s="168" t="str">
        <f t="shared" si="61"/>
        <v>CL.IC.PA.080205.01</v>
      </c>
    </row>
    <row r="459" spans="1:17" s="167" customFormat="1" ht="15">
      <c r="A459" s="167" t="s">
        <v>6465</v>
      </c>
      <c r="C459" s="61" t="s">
        <v>92</v>
      </c>
      <c r="D459" s="167" t="s">
        <v>6360</v>
      </c>
      <c r="E459" s="61" t="s">
        <v>12185</v>
      </c>
      <c r="F459" s="167" t="s">
        <v>6361</v>
      </c>
      <c r="G459" s="167" t="s">
        <v>6182</v>
      </c>
      <c r="H459" s="62" t="s">
        <v>11848</v>
      </c>
      <c r="I459" s="167" t="s">
        <v>12157</v>
      </c>
      <c r="J459" s="63" t="str">
        <f t="shared" si="57"/>
        <v>IC.PA.080301</v>
      </c>
      <c r="K459" s="61" t="s">
        <v>12175</v>
      </c>
      <c r="L459" s="167" t="str">
        <f t="shared" si="58"/>
        <v xml:space="preserve">      Aggravating factor none</v>
      </c>
      <c r="M459" s="61" t="str">
        <f t="shared" si="59"/>
        <v>PI.IC.PA.080301.01</v>
      </c>
      <c r="N459" s="168"/>
      <c r="O459" s="168" t="str">
        <f t="shared" si="60"/>
        <v>PH.IC.PA.080301.01</v>
      </c>
      <c r="Q459" s="168" t="str">
        <f t="shared" si="61"/>
        <v>CL.IC.PA.080301.01</v>
      </c>
    </row>
    <row r="460" spans="1:17" s="167" customFormat="1" ht="15">
      <c r="A460" s="167" t="s">
        <v>6465</v>
      </c>
      <c r="C460" s="61" t="s">
        <v>92</v>
      </c>
      <c r="E460" s="61" t="s">
        <v>12185</v>
      </c>
      <c r="F460" s="167" t="s">
        <v>6361</v>
      </c>
      <c r="G460" s="167" t="s">
        <v>6183</v>
      </c>
      <c r="H460" s="62" t="s">
        <v>12030</v>
      </c>
      <c r="I460" s="167" t="s">
        <v>6362</v>
      </c>
      <c r="J460" s="63" t="str">
        <f t="shared" si="57"/>
        <v>IC.PA.080302</v>
      </c>
      <c r="K460" s="61" t="s">
        <v>12175</v>
      </c>
      <c r="L460" s="167" t="str">
        <f t="shared" si="58"/>
        <v xml:space="preserve">      Aggravating factor coughing</v>
      </c>
      <c r="M460" s="61" t="str">
        <f t="shared" si="59"/>
        <v>PI.IC.PA.080302.01</v>
      </c>
      <c r="N460" s="168"/>
      <c r="O460" s="168" t="str">
        <f t="shared" si="60"/>
        <v>PH.IC.PA.080302.01</v>
      </c>
      <c r="Q460" s="168" t="str">
        <f t="shared" si="61"/>
        <v>CL.IC.PA.080302.01</v>
      </c>
    </row>
    <row r="461" spans="1:17" s="167" customFormat="1" ht="15">
      <c r="A461" s="167" t="s">
        <v>6465</v>
      </c>
      <c r="C461" s="61" t="s">
        <v>92</v>
      </c>
      <c r="E461" s="61" t="s">
        <v>12185</v>
      </c>
      <c r="F461" s="167" t="s">
        <v>6361</v>
      </c>
      <c r="G461" s="167" t="s">
        <v>5908</v>
      </c>
      <c r="H461" s="62" t="s">
        <v>12032</v>
      </c>
      <c r="I461" s="167" t="s">
        <v>6025</v>
      </c>
      <c r="J461" s="63" t="str">
        <f t="shared" si="57"/>
        <v>IC.PA.080303</v>
      </c>
      <c r="K461" s="61" t="s">
        <v>12175</v>
      </c>
      <c r="L461" s="167" t="str">
        <f t="shared" si="58"/>
        <v xml:space="preserve">      Aggravating factor breathing</v>
      </c>
      <c r="M461" s="61" t="str">
        <f t="shared" si="59"/>
        <v>PI.IC.PA.080303.01</v>
      </c>
      <c r="N461" s="168"/>
      <c r="O461" s="168" t="str">
        <f t="shared" si="60"/>
        <v>PH.IC.PA.080303.01</v>
      </c>
      <c r="Q461" s="168" t="str">
        <f t="shared" si="61"/>
        <v>CL.IC.PA.080303.01</v>
      </c>
    </row>
    <row r="462" spans="1:17" s="167" customFormat="1" ht="15">
      <c r="A462" s="167" t="s">
        <v>6465</v>
      </c>
      <c r="C462" s="61" t="s">
        <v>92</v>
      </c>
      <c r="E462" s="61" t="s">
        <v>12185</v>
      </c>
      <c r="F462" s="167" t="s">
        <v>6361</v>
      </c>
      <c r="G462" s="167" t="s">
        <v>6026</v>
      </c>
      <c r="H462" s="62" t="s">
        <v>12028</v>
      </c>
      <c r="I462" s="167" t="s">
        <v>12058</v>
      </c>
      <c r="J462" s="63" t="str">
        <f t="shared" si="57"/>
        <v>IC.PA.080304</v>
      </c>
      <c r="K462" s="61" t="s">
        <v>12175</v>
      </c>
      <c r="L462" s="167" t="str">
        <f t="shared" si="58"/>
        <v xml:space="preserve">      Aggravating factor cold</v>
      </c>
      <c r="M462" s="61" t="str">
        <f t="shared" si="59"/>
        <v>PI.IC.PA.080304.01</v>
      </c>
      <c r="N462" s="168"/>
      <c r="O462" s="168" t="str">
        <f t="shared" si="60"/>
        <v>PH.IC.PA.080304.01</v>
      </c>
      <c r="Q462" s="168" t="str">
        <f t="shared" si="61"/>
        <v>CL.IC.PA.080304.01</v>
      </c>
    </row>
    <row r="463" spans="1:17" s="167" customFormat="1" ht="15">
      <c r="A463" s="167" t="s">
        <v>6465</v>
      </c>
      <c r="C463" s="61" t="s">
        <v>92</v>
      </c>
      <c r="E463" s="61" t="s">
        <v>12185</v>
      </c>
      <c r="F463" s="167" t="s">
        <v>6361</v>
      </c>
      <c r="G463" s="167" t="s">
        <v>6027</v>
      </c>
      <c r="H463" s="62" t="s">
        <v>12210</v>
      </c>
      <c r="I463" s="167" t="s">
        <v>7743</v>
      </c>
      <c r="J463" s="63" t="str">
        <f t="shared" si="57"/>
        <v>IC.PA.080305</v>
      </c>
      <c r="K463" s="61" t="s">
        <v>12175</v>
      </c>
      <c r="L463" s="167" t="str">
        <f t="shared" si="58"/>
        <v xml:space="preserve">      Aggravating factor heat</v>
      </c>
      <c r="M463" s="61" t="str">
        <f t="shared" si="59"/>
        <v>PI.IC.PA.080305.01</v>
      </c>
      <c r="N463" s="168"/>
      <c r="O463" s="168" t="str">
        <f t="shared" si="60"/>
        <v>PH.IC.PA.080305.01</v>
      </c>
      <c r="Q463" s="168" t="str">
        <f t="shared" si="61"/>
        <v>CL.IC.PA.080305.01</v>
      </c>
    </row>
    <row r="464" spans="1:17" s="167" customFormat="1" ht="15">
      <c r="A464" s="167" t="s">
        <v>6465</v>
      </c>
      <c r="C464" s="61" t="s">
        <v>92</v>
      </c>
      <c r="E464" s="61" t="s">
        <v>12185</v>
      </c>
      <c r="F464" s="167" t="s">
        <v>6361</v>
      </c>
      <c r="G464" s="167" t="s">
        <v>6531</v>
      </c>
      <c r="H464" s="62" t="s">
        <v>12212</v>
      </c>
      <c r="I464" s="167" t="s">
        <v>6366</v>
      </c>
      <c r="J464" s="63" t="str">
        <f t="shared" si="57"/>
        <v>IC.PA.080306</v>
      </c>
      <c r="K464" s="61" t="s">
        <v>12175</v>
      </c>
      <c r="L464" s="167" t="str">
        <f t="shared" si="58"/>
        <v xml:space="preserve">      Aggravating factor exercise</v>
      </c>
      <c r="M464" s="61" t="str">
        <f t="shared" si="59"/>
        <v>PI.IC.PA.080306.01</v>
      </c>
      <c r="N464" s="168"/>
      <c r="O464" s="168" t="str">
        <f t="shared" si="60"/>
        <v>PH.IC.PA.080306.01</v>
      </c>
      <c r="Q464" s="168" t="str">
        <f t="shared" si="61"/>
        <v>CL.IC.PA.080306.01</v>
      </c>
    </row>
    <row r="465" spans="1:19" s="167" customFormat="1" ht="15">
      <c r="A465" s="167" t="s">
        <v>6465</v>
      </c>
      <c r="C465" s="61" t="s">
        <v>92</v>
      </c>
      <c r="E465" s="61" t="s">
        <v>12185</v>
      </c>
      <c r="F465" s="167" t="s">
        <v>6361</v>
      </c>
      <c r="G465" s="167" t="s">
        <v>6367</v>
      </c>
      <c r="H465" s="62" t="s">
        <v>12225</v>
      </c>
      <c r="I465" s="167" t="s">
        <v>8893</v>
      </c>
      <c r="J465" s="63" t="str">
        <f t="shared" si="57"/>
        <v>IC.PA.080307</v>
      </c>
      <c r="K465" s="61" t="s">
        <v>12175</v>
      </c>
      <c r="L465" s="167" t="str">
        <f t="shared" si="58"/>
        <v xml:space="preserve">      Aggravating factor light</v>
      </c>
      <c r="M465" s="61" t="str">
        <f t="shared" si="59"/>
        <v>PI.IC.PA.080307.01</v>
      </c>
      <c r="N465" s="168"/>
      <c r="O465" s="168" t="str">
        <f t="shared" si="60"/>
        <v>PH.IC.PA.080307.01</v>
      </c>
      <c r="Q465" s="168" t="str">
        <f t="shared" si="61"/>
        <v>CL.IC.PA.080307.01</v>
      </c>
    </row>
    <row r="466" spans="1:19" s="167" customFormat="1" ht="15">
      <c r="A466" s="167" t="s">
        <v>6465</v>
      </c>
      <c r="C466" s="61" t="s">
        <v>92</v>
      </c>
      <c r="E466" s="61" t="s">
        <v>12185</v>
      </c>
      <c r="F466" s="167" t="s">
        <v>6361</v>
      </c>
      <c r="G466" s="167" t="s">
        <v>6368</v>
      </c>
      <c r="H466" s="62" t="s">
        <v>11638</v>
      </c>
      <c r="I466" s="167" t="s">
        <v>6369</v>
      </c>
      <c r="J466" s="63" t="str">
        <f t="shared" si="57"/>
        <v>IC.PA.080308</v>
      </c>
      <c r="K466" s="61" t="s">
        <v>12175</v>
      </c>
      <c r="L466" s="167" t="str">
        <f t="shared" si="58"/>
        <v xml:space="preserve">      Aggravating factor movement</v>
      </c>
      <c r="M466" s="61" t="str">
        <f t="shared" si="59"/>
        <v>PI.IC.PA.080308.01</v>
      </c>
      <c r="N466" s="168"/>
      <c r="O466" s="168" t="str">
        <f t="shared" si="60"/>
        <v>PH.IC.PA.080308.01</v>
      </c>
      <c r="Q466" s="168" t="str">
        <f t="shared" si="61"/>
        <v>CL.IC.PA.080308.01</v>
      </c>
    </row>
    <row r="467" spans="1:19" s="167" customFormat="1" ht="15">
      <c r="A467" s="167" t="s">
        <v>6465</v>
      </c>
      <c r="C467" s="61" t="s">
        <v>92</v>
      </c>
      <c r="E467" s="61" t="s">
        <v>12185</v>
      </c>
      <c r="F467" s="167" t="s">
        <v>6361</v>
      </c>
      <c r="G467" s="167" t="s">
        <v>6194</v>
      </c>
      <c r="H467" s="62" t="s">
        <v>11639</v>
      </c>
      <c r="I467" s="167" t="s">
        <v>6364</v>
      </c>
      <c r="J467" s="63" t="str">
        <f t="shared" si="57"/>
        <v>IC.PA.080309</v>
      </c>
      <c r="K467" s="61" t="s">
        <v>12175</v>
      </c>
      <c r="L467" s="167" t="str">
        <f t="shared" si="58"/>
        <v xml:space="preserve">      Aggravating factor noise</v>
      </c>
      <c r="M467" s="61" t="str">
        <f t="shared" si="59"/>
        <v>PI.IC.PA.080309.01</v>
      </c>
      <c r="N467" s="168"/>
      <c r="O467" s="168" t="str">
        <f t="shared" si="60"/>
        <v>PH.IC.PA.080309.01</v>
      </c>
      <c r="Q467" s="168" t="str">
        <f t="shared" si="61"/>
        <v>CL.IC.PA.080309.01</v>
      </c>
    </row>
    <row r="468" spans="1:19" s="167" customFormat="1" ht="15">
      <c r="A468" s="167" t="s">
        <v>6465</v>
      </c>
      <c r="C468" s="61" t="s">
        <v>92</v>
      </c>
      <c r="E468" s="61" t="s">
        <v>12185</v>
      </c>
      <c r="F468" s="167" t="s">
        <v>6361</v>
      </c>
      <c r="G468" s="167" t="s">
        <v>6365</v>
      </c>
      <c r="H468" s="62" t="s">
        <v>11829</v>
      </c>
      <c r="I468" s="167" t="s">
        <v>8328</v>
      </c>
      <c r="J468" s="63" t="str">
        <f t="shared" si="57"/>
        <v>IC.PA.080310</v>
      </c>
      <c r="K468" s="61" t="s">
        <v>12175</v>
      </c>
      <c r="L468" s="167" t="str">
        <f t="shared" si="58"/>
        <v xml:space="preserve">      Aggravating factor position change</v>
      </c>
      <c r="M468" s="61" t="str">
        <f t="shared" si="59"/>
        <v>PI.IC.PA.080310.01</v>
      </c>
      <c r="N468" s="168"/>
      <c r="O468" s="168" t="str">
        <f t="shared" si="60"/>
        <v>PH.IC.PA.080310.01</v>
      </c>
      <c r="Q468" s="168" t="str">
        <f t="shared" si="61"/>
        <v>CL.IC.PA.080310.01</v>
      </c>
    </row>
    <row r="469" spans="1:19" s="167" customFormat="1" ht="15">
      <c r="A469" s="167" t="s">
        <v>6465</v>
      </c>
      <c r="C469" s="61" t="s">
        <v>92</v>
      </c>
      <c r="E469" s="61" t="s">
        <v>12185</v>
      </c>
      <c r="F469" s="167" t="s">
        <v>6361</v>
      </c>
      <c r="G469" s="167" t="s">
        <v>6191</v>
      </c>
      <c r="H469" s="62" t="s">
        <v>12099</v>
      </c>
      <c r="I469" s="167" t="s">
        <v>6192</v>
      </c>
      <c r="J469" s="63" t="str">
        <f t="shared" si="57"/>
        <v>IC.PA.080311</v>
      </c>
      <c r="K469" s="61" t="s">
        <v>12175</v>
      </c>
      <c r="L469" s="167" t="str">
        <f t="shared" si="58"/>
        <v xml:space="preserve">      Aggravating factor stress</v>
      </c>
      <c r="M469" s="61" t="str">
        <f t="shared" si="59"/>
        <v>PI.IC.PA.080311.01</v>
      </c>
      <c r="N469" s="168"/>
      <c r="O469" s="168" t="str">
        <f t="shared" si="60"/>
        <v>PH.IC.PA.080311.01</v>
      </c>
      <c r="Q469" s="168" t="str">
        <f t="shared" si="61"/>
        <v>CL.IC.PA.080311.01</v>
      </c>
    </row>
    <row r="470" spans="1:19" s="167" customFormat="1" ht="15">
      <c r="A470" s="167" t="s">
        <v>6465</v>
      </c>
      <c r="C470" s="61" t="s">
        <v>92</v>
      </c>
      <c r="E470" s="61" t="s">
        <v>12185</v>
      </c>
      <c r="F470" s="167" t="s">
        <v>6361</v>
      </c>
      <c r="G470" s="167" t="s">
        <v>6193</v>
      </c>
      <c r="H470" s="62" t="s">
        <v>153</v>
      </c>
      <c r="I470" s="167" t="s">
        <v>6034</v>
      </c>
      <c r="J470" s="63" t="str">
        <f t="shared" si="57"/>
        <v>IC.PA.080312</v>
      </c>
      <c r="K470" s="61" t="s">
        <v>12175</v>
      </c>
      <c r="L470" s="167" t="str">
        <f t="shared" si="58"/>
        <v xml:space="preserve">      Aggravating treatment</v>
      </c>
      <c r="M470" s="61" t="str">
        <f t="shared" si="59"/>
        <v>PI.IC.PA.080312.01</v>
      </c>
      <c r="N470" s="168"/>
      <c r="O470" s="168" t="str">
        <f t="shared" si="60"/>
        <v>PH.IC.PA.080312.01</v>
      </c>
      <c r="Q470" s="168" t="str">
        <f t="shared" si="61"/>
        <v>CL.IC.PA.080312.01</v>
      </c>
      <c r="R470" s="167" t="s">
        <v>12465</v>
      </c>
      <c r="S470" s="167">
        <v>799</v>
      </c>
    </row>
    <row r="471" spans="1:19" s="167" customFormat="1" ht="15">
      <c r="A471" s="167" t="s">
        <v>6465</v>
      </c>
      <c r="C471" s="61" t="s">
        <v>92</v>
      </c>
      <c r="D471" s="167" t="s">
        <v>11300</v>
      </c>
      <c r="E471" s="61" t="s">
        <v>12594</v>
      </c>
      <c r="F471" s="167" t="s">
        <v>6361</v>
      </c>
      <c r="G471" s="167" t="s">
        <v>6035</v>
      </c>
      <c r="H471" s="62" t="s">
        <v>11848</v>
      </c>
      <c r="I471" s="167" t="s">
        <v>12171</v>
      </c>
      <c r="J471" s="63" t="str">
        <f t="shared" si="57"/>
        <v>IC.PA.080401</v>
      </c>
      <c r="K471" s="61" t="s">
        <v>12175</v>
      </c>
      <c r="L471" s="167" t="str">
        <f t="shared" si="58"/>
        <v xml:space="preserve">       Trigger none</v>
      </c>
      <c r="M471" s="61" t="str">
        <f t="shared" si="59"/>
        <v>PI.IC.PA.080401.01</v>
      </c>
      <c r="N471" s="168"/>
      <c r="O471" s="168" t="str">
        <f t="shared" si="60"/>
        <v>PH.IC.PA.080401.01</v>
      </c>
      <c r="Q471" s="168" t="str">
        <f t="shared" si="61"/>
        <v>CL.IC.PA.080401.01</v>
      </c>
    </row>
    <row r="472" spans="1:19" s="167" customFormat="1" ht="15">
      <c r="A472" s="167" t="s">
        <v>6465</v>
      </c>
      <c r="C472" s="61" t="s">
        <v>92</v>
      </c>
      <c r="E472" s="61" t="s">
        <v>11</v>
      </c>
      <c r="F472" s="167" t="s">
        <v>6361</v>
      </c>
      <c r="G472" s="167" t="s">
        <v>6036</v>
      </c>
      <c r="H472" s="62" t="s">
        <v>12030</v>
      </c>
      <c r="I472" s="167" t="s">
        <v>6037</v>
      </c>
      <c r="J472" s="63" t="str">
        <f t="shared" si="57"/>
        <v>IC.PA.080402</v>
      </c>
      <c r="K472" s="61" t="s">
        <v>12175</v>
      </c>
      <c r="L472" s="167" t="str">
        <f t="shared" si="58"/>
        <v xml:space="preserve">       Trigger anxiety</v>
      </c>
      <c r="M472" s="61" t="str">
        <f t="shared" si="59"/>
        <v>PI.IC.PA.080402.01</v>
      </c>
      <c r="N472" s="168"/>
      <c r="O472" s="168" t="str">
        <f t="shared" si="60"/>
        <v>PH.IC.PA.080402.01</v>
      </c>
      <c r="Q472" s="168" t="str">
        <f t="shared" si="61"/>
        <v>CL.IC.PA.080402.01</v>
      </c>
    </row>
    <row r="473" spans="1:19" s="167" customFormat="1" ht="15">
      <c r="A473" s="167" t="s">
        <v>6465</v>
      </c>
      <c r="C473" s="61" t="s">
        <v>92</v>
      </c>
      <c r="E473" s="61" t="s">
        <v>11</v>
      </c>
      <c r="F473" s="167" t="s">
        <v>6361</v>
      </c>
      <c r="G473" s="167" t="s">
        <v>5927</v>
      </c>
      <c r="H473" s="62" t="s">
        <v>12032</v>
      </c>
      <c r="I473" s="167" t="s">
        <v>5928</v>
      </c>
      <c r="J473" s="63" t="str">
        <f t="shared" ref="J473:J536" si="62">CONCATENATE("IC.PA.",C473,E473,H473)</f>
        <v>IC.PA.080403</v>
      </c>
      <c r="K473" s="61" t="s">
        <v>12175</v>
      </c>
      <c r="L473" s="167" t="str">
        <f t="shared" ref="L473:L536" si="63">G473</f>
        <v xml:space="preserve">       Trigger coughing</v>
      </c>
      <c r="M473" s="61" t="str">
        <f t="shared" ref="M473:M536" si="64">CONCATENATE("PI.",J473,".",K473)</f>
        <v>PI.IC.PA.080403.01</v>
      </c>
      <c r="N473" s="168"/>
      <c r="O473" s="168" t="str">
        <f t="shared" ref="O473:O536" si="65">CONCATENATE("PH.",J473,".",K473)</f>
        <v>PH.IC.PA.080403.01</v>
      </c>
      <c r="Q473" s="168" t="str">
        <f t="shared" ref="Q473:Q536" si="66">CONCATENATE("CL.",J473,".",K473)</f>
        <v>CL.IC.PA.080403.01</v>
      </c>
    </row>
    <row r="474" spans="1:19" s="167" customFormat="1" ht="15">
      <c r="A474" s="167" t="s">
        <v>6465</v>
      </c>
      <c r="C474" s="61" t="s">
        <v>92</v>
      </c>
      <c r="E474" s="61" t="s">
        <v>11</v>
      </c>
      <c r="F474" s="167" t="s">
        <v>6361</v>
      </c>
      <c r="G474" s="167" t="s">
        <v>5929</v>
      </c>
      <c r="H474" s="62" t="s">
        <v>12028</v>
      </c>
      <c r="I474" s="167" t="s">
        <v>6218</v>
      </c>
      <c r="J474" s="63" t="str">
        <f t="shared" si="62"/>
        <v>IC.PA.080404</v>
      </c>
      <c r="K474" s="61" t="s">
        <v>12175</v>
      </c>
      <c r="L474" s="167" t="str">
        <f t="shared" si="63"/>
        <v xml:space="preserve">       Trigger deep breathing</v>
      </c>
      <c r="M474" s="61" t="str">
        <f t="shared" si="64"/>
        <v>PI.IC.PA.080404.01</v>
      </c>
      <c r="N474" s="168"/>
      <c r="O474" s="168" t="str">
        <f t="shared" si="65"/>
        <v>PH.IC.PA.080404.01</v>
      </c>
      <c r="Q474" s="168" t="str">
        <f t="shared" si="66"/>
        <v>CL.IC.PA.080404.01</v>
      </c>
    </row>
    <row r="475" spans="1:19" s="167" customFormat="1" ht="15">
      <c r="A475" s="167" t="s">
        <v>6465</v>
      </c>
      <c r="C475" s="61" t="s">
        <v>92</v>
      </c>
      <c r="E475" s="61" t="s">
        <v>11</v>
      </c>
      <c r="F475" s="167" t="s">
        <v>6361</v>
      </c>
      <c r="G475" s="167" t="s">
        <v>6219</v>
      </c>
      <c r="H475" s="62" t="s">
        <v>12210</v>
      </c>
      <c r="I475" s="167" t="s">
        <v>6220</v>
      </c>
      <c r="J475" s="63" t="str">
        <f t="shared" si="62"/>
        <v>IC.PA.080405</v>
      </c>
      <c r="K475" s="61" t="s">
        <v>12175</v>
      </c>
      <c r="L475" s="167" t="str">
        <f t="shared" si="63"/>
        <v xml:space="preserve">       Trigger stress</v>
      </c>
      <c r="M475" s="61" t="str">
        <f t="shared" si="64"/>
        <v>PI.IC.PA.080405.01</v>
      </c>
      <c r="N475" s="168"/>
      <c r="O475" s="168" t="str">
        <f t="shared" si="65"/>
        <v>PH.IC.PA.080405.01</v>
      </c>
      <c r="Q475" s="168" t="str">
        <f t="shared" si="66"/>
        <v>CL.IC.PA.080405.01</v>
      </c>
    </row>
    <row r="476" spans="1:19" s="167" customFormat="1" ht="15">
      <c r="A476" s="167" t="s">
        <v>6465</v>
      </c>
      <c r="C476" s="61" t="s">
        <v>92</v>
      </c>
      <c r="E476" s="61" t="s">
        <v>11</v>
      </c>
      <c r="F476" s="167" t="s">
        <v>6361</v>
      </c>
      <c r="G476" s="167" t="s">
        <v>6221</v>
      </c>
      <c r="H476" s="62" t="s">
        <v>12212</v>
      </c>
      <c r="I476" s="167" t="s">
        <v>6222</v>
      </c>
      <c r="J476" s="63" t="str">
        <f t="shared" si="62"/>
        <v>IC.PA.080406</v>
      </c>
      <c r="K476" s="61" t="s">
        <v>12175</v>
      </c>
      <c r="L476" s="167" t="str">
        <f t="shared" si="63"/>
        <v xml:space="preserve">       Trigger cold</v>
      </c>
      <c r="M476" s="61" t="str">
        <f t="shared" si="64"/>
        <v>PI.IC.PA.080406.01</v>
      </c>
      <c r="N476" s="168"/>
      <c r="O476" s="168" t="str">
        <f t="shared" si="65"/>
        <v>PH.IC.PA.080406.01</v>
      </c>
      <c r="Q476" s="168" t="str">
        <f t="shared" si="66"/>
        <v>CL.IC.PA.080406.01</v>
      </c>
    </row>
    <row r="477" spans="1:19" s="167" customFormat="1" ht="15">
      <c r="A477" s="167" t="s">
        <v>6465</v>
      </c>
      <c r="C477" s="61" t="s">
        <v>92</v>
      </c>
      <c r="E477" s="61" t="s">
        <v>11</v>
      </c>
      <c r="F477" s="167" t="s">
        <v>6361</v>
      </c>
      <c r="G477" s="167" t="s">
        <v>6223</v>
      </c>
      <c r="H477" s="62" t="s">
        <v>12225</v>
      </c>
      <c r="I477" s="167" t="s">
        <v>6055</v>
      </c>
      <c r="J477" s="63" t="str">
        <f t="shared" si="62"/>
        <v>IC.PA.080407</v>
      </c>
      <c r="K477" s="61" t="s">
        <v>12175</v>
      </c>
      <c r="L477" s="167" t="str">
        <f t="shared" si="63"/>
        <v xml:space="preserve">       Trigger heat</v>
      </c>
      <c r="M477" s="61" t="str">
        <f t="shared" si="64"/>
        <v>PI.IC.PA.080407.01</v>
      </c>
      <c r="N477" s="168"/>
      <c r="O477" s="168" t="str">
        <f t="shared" si="65"/>
        <v>PH.IC.PA.080407.01</v>
      </c>
      <c r="Q477" s="168" t="str">
        <f t="shared" si="66"/>
        <v>CL.IC.PA.080407.01</v>
      </c>
    </row>
    <row r="478" spans="1:19" s="167" customFormat="1" ht="15">
      <c r="A478" s="167" t="s">
        <v>6465</v>
      </c>
      <c r="C478" s="61" t="s">
        <v>92</v>
      </c>
      <c r="E478" s="61" t="s">
        <v>11</v>
      </c>
      <c r="F478" s="167" t="s">
        <v>6361</v>
      </c>
      <c r="G478" s="167" t="s">
        <v>6056</v>
      </c>
      <c r="H478" s="62" t="s">
        <v>11638</v>
      </c>
      <c r="I478" s="167" t="s">
        <v>6057</v>
      </c>
      <c r="J478" s="63" t="str">
        <f t="shared" si="62"/>
        <v>IC.PA.080408</v>
      </c>
      <c r="K478" s="61" t="s">
        <v>12175</v>
      </c>
      <c r="L478" s="167" t="str">
        <f t="shared" si="63"/>
        <v xml:space="preserve">       Trigger exercise</v>
      </c>
      <c r="M478" s="61" t="str">
        <f t="shared" si="64"/>
        <v>PI.IC.PA.080408.01</v>
      </c>
      <c r="N478" s="168"/>
      <c r="O478" s="168" t="str">
        <f t="shared" si="65"/>
        <v>PH.IC.PA.080408.01</v>
      </c>
      <c r="Q478" s="168" t="str">
        <f t="shared" si="66"/>
        <v>CL.IC.PA.080408.01</v>
      </c>
    </row>
    <row r="479" spans="1:19" s="167" customFormat="1" ht="15">
      <c r="A479" s="167" t="s">
        <v>6465</v>
      </c>
      <c r="C479" s="61" t="s">
        <v>92</v>
      </c>
      <c r="E479" s="61" t="s">
        <v>11</v>
      </c>
      <c r="F479" s="167" t="s">
        <v>6361</v>
      </c>
      <c r="G479" s="167" t="s">
        <v>6058</v>
      </c>
      <c r="H479" s="62" t="s">
        <v>11639</v>
      </c>
      <c r="I479" s="167" t="s">
        <v>6059</v>
      </c>
      <c r="J479" s="63" t="str">
        <f t="shared" si="62"/>
        <v>IC.PA.080409</v>
      </c>
      <c r="K479" s="61" t="s">
        <v>12175</v>
      </c>
      <c r="L479" s="167" t="str">
        <f t="shared" si="63"/>
        <v xml:space="preserve">       Trigger light</v>
      </c>
      <c r="M479" s="61" t="str">
        <f t="shared" si="64"/>
        <v>PI.IC.PA.080409.01</v>
      </c>
      <c r="N479" s="168"/>
      <c r="O479" s="168" t="str">
        <f t="shared" si="65"/>
        <v>PH.IC.PA.080409.01</v>
      </c>
      <c r="Q479" s="168" t="str">
        <f t="shared" si="66"/>
        <v>CL.IC.PA.080409.01</v>
      </c>
    </row>
    <row r="480" spans="1:19" s="167" customFormat="1" ht="15">
      <c r="A480" s="167" t="s">
        <v>6465</v>
      </c>
      <c r="C480" s="61" t="s">
        <v>92</v>
      </c>
      <c r="E480" s="61" t="s">
        <v>11</v>
      </c>
      <c r="F480" s="167" t="s">
        <v>6361</v>
      </c>
      <c r="G480" s="167" t="s">
        <v>6060</v>
      </c>
      <c r="H480" s="62" t="s">
        <v>11829</v>
      </c>
      <c r="I480" s="167" t="s">
        <v>6071</v>
      </c>
      <c r="J480" s="63" t="str">
        <f t="shared" si="62"/>
        <v>IC.PA.080410</v>
      </c>
      <c r="K480" s="61" t="s">
        <v>12175</v>
      </c>
      <c r="L480" s="167" t="str">
        <f t="shared" si="63"/>
        <v xml:space="preserve">       Trigger movement</v>
      </c>
      <c r="M480" s="61" t="str">
        <f t="shared" si="64"/>
        <v>PI.IC.PA.080410.01</v>
      </c>
      <c r="N480" s="168"/>
      <c r="O480" s="168" t="str">
        <f t="shared" si="65"/>
        <v>PH.IC.PA.080410.01</v>
      </c>
      <c r="Q480" s="168" t="str">
        <f t="shared" si="66"/>
        <v>CL.IC.PA.080410.01</v>
      </c>
    </row>
    <row r="481" spans="1:19" s="167" customFormat="1" ht="15">
      <c r="A481" s="167" t="s">
        <v>6465</v>
      </c>
      <c r="C481" s="61" t="s">
        <v>92</v>
      </c>
      <c r="E481" s="61" t="s">
        <v>11</v>
      </c>
      <c r="F481" s="167" t="s">
        <v>6361</v>
      </c>
      <c r="G481" s="167" t="s">
        <v>6072</v>
      </c>
      <c r="H481" s="62" t="s">
        <v>12099</v>
      </c>
      <c r="I481" s="167" t="s">
        <v>6073</v>
      </c>
      <c r="J481" s="63" t="str">
        <f t="shared" si="62"/>
        <v>IC.PA.080411</v>
      </c>
      <c r="K481" s="61" t="s">
        <v>12175</v>
      </c>
      <c r="L481" s="167" t="str">
        <f t="shared" si="63"/>
        <v xml:space="preserve">       Trigger walking</v>
      </c>
      <c r="M481" s="61" t="str">
        <f t="shared" si="64"/>
        <v>PI.IC.PA.080411.01</v>
      </c>
      <c r="N481" s="168"/>
      <c r="O481" s="168" t="str">
        <f t="shared" si="65"/>
        <v>PH.IC.PA.080411.01</v>
      </c>
      <c r="Q481" s="168" t="str">
        <f t="shared" si="66"/>
        <v>CL.IC.PA.080411.01</v>
      </c>
    </row>
    <row r="482" spans="1:19" s="167" customFormat="1" ht="15">
      <c r="A482" s="167" t="s">
        <v>6465</v>
      </c>
      <c r="C482" s="61" t="s">
        <v>92</v>
      </c>
      <c r="E482" s="61" t="s">
        <v>11</v>
      </c>
      <c r="F482" s="167" t="s">
        <v>6361</v>
      </c>
      <c r="G482" s="167" t="s">
        <v>6074</v>
      </c>
      <c r="H482" s="62" t="s">
        <v>12100</v>
      </c>
      <c r="I482" s="167" t="s">
        <v>6419</v>
      </c>
      <c r="J482" s="63" t="str">
        <f t="shared" si="62"/>
        <v>IC.PA.080412</v>
      </c>
      <c r="K482" s="61" t="s">
        <v>12175</v>
      </c>
      <c r="L482" s="167" t="str">
        <f t="shared" si="63"/>
        <v xml:space="preserve">       Trigger noise</v>
      </c>
      <c r="M482" s="61" t="str">
        <f t="shared" si="64"/>
        <v>PI.IC.PA.080412.01</v>
      </c>
      <c r="N482" s="168"/>
      <c r="O482" s="168" t="str">
        <f t="shared" si="65"/>
        <v>PH.IC.PA.080412.01</v>
      </c>
      <c r="Q482" s="168" t="str">
        <f t="shared" si="66"/>
        <v>CL.IC.PA.080412.01</v>
      </c>
    </row>
    <row r="483" spans="1:19" s="167" customFormat="1" ht="15">
      <c r="A483" s="167" t="s">
        <v>6465</v>
      </c>
      <c r="C483" s="61" t="s">
        <v>92</v>
      </c>
      <c r="E483" s="61" t="s">
        <v>11</v>
      </c>
      <c r="F483" s="167" t="s">
        <v>6361</v>
      </c>
      <c r="G483" s="167" t="s">
        <v>6586</v>
      </c>
      <c r="H483" s="62" t="s">
        <v>12101</v>
      </c>
      <c r="I483" s="167" t="s">
        <v>6587</v>
      </c>
      <c r="J483" s="63" t="str">
        <f t="shared" si="62"/>
        <v>IC.PA.080413</v>
      </c>
      <c r="K483" s="61" t="s">
        <v>12175</v>
      </c>
      <c r="L483" s="167" t="str">
        <f t="shared" si="63"/>
        <v xml:space="preserve">       Trigger weather change</v>
      </c>
      <c r="M483" s="61" t="str">
        <f t="shared" si="64"/>
        <v>PI.IC.PA.080413.01</v>
      </c>
      <c r="N483" s="168"/>
      <c r="O483" s="168" t="str">
        <f t="shared" si="65"/>
        <v>PH.IC.PA.080413.01</v>
      </c>
      <c r="Q483" s="168" t="str">
        <f t="shared" si="66"/>
        <v>CL.IC.PA.080413.01</v>
      </c>
    </row>
    <row r="484" spans="1:19" s="167" customFormat="1" ht="15">
      <c r="A484" s="167" t="s">
        <v>6465</v>
      </c>
      <c r="C484" s="61" t="s">
        <v>92</v>
      </c>
      <c r="E484" s="61" t="s">
        <v>11</v>
      </c>
      <c r="F484" s="167" t="s">
        <v>6361</v>
      </c>
      <c r="G484" s="167" t="s">
        <v>6426</v>
      </c>
      <c r="H484" s="62" t="s">
        <v>12102</v>
      </c>
      <c r="I484" s="167" t="s">
        <v>6427</v>
      </c>
      <c r="J484" s="63" t="str">
        <f t="shared" si="62"/>
        <v>IC.PA.080414</v>
      </c>
      <c r="K484" s="61" t="s">
        <v>12175</v>
      </c>
      <c r="L484" s="167" t="str">
        <f t="shared" si="63"/>
        <v xml:space="preserve">       Trigger sleep deficit</v>
      </c>
      <c r="M484" s="61" t="str">
        <f t="shared" si="64"/>
        <v>PI.IC.PA.080414.01</v>
      </c>
      <c r="N484" s="168"/>
      <c r="O484" s="168" t="str">
        <f t="shared" si="65"/>
        <v>PH.IC.PA.080414.01</v>
      </c>
      <c r="Q484" s="168" t="str">
        <f t="shared" si="66"/>
        <v>CL.IC.PA.080414.01</v>
      </c>
    </row>
    <row r="485" spans="1:19" s="167" customFormat="1" ht="15">
      <c r="A485" s="167" t="s">
        <v>6465</v>
      </c>
      <c r="C485" s="61" t="s">
        <v>92</v>
      </c>
      <c r="E485" s="61" t="s">
        <v>11</v>
      </c>
      <c r="F485" s="167" t="s">
        <v>6361</v>
      </c>
      <c r="G485" s="167" t="s">
        <v>6428</v>
      </c>
      <c r="H485" s="62" t="s">
        <v>11559</v>
      </c>
      <c r="I485" s="167" t="s">
        <v>6429</v>
      </c>
      <c r="J485" s="63" t="str">
        <f t="shared" si="62"/>
        <v>IC.PA.080415</v>
      </c>
      <c r="K485" s="61" t="s">
        <v>12175</v>
      </c>
      <c r="L485" s="167" t="str">
        <f t="shared" si="63"/>
        <v xml:space="preserve">       Trigger medication</v>
      </c>
      <c r="M485" s="61" t="str">
        <f t="shared" si="64"/>
        <v>PI.IC.PA.080415.01</v>
      </c>
      <c r="N485" s="168"/>
      <c r="O485" s="168" t="str">
        <f t="shared" si="65"/>
        <v>PH.IC.PA.080415.01</v>
      </c>
      <c r="Q485" s="168" t="str">
        <f t="shared" si="66"/>
        <v>CL.IC.PA.080415.01</v>
      </c>
    </row>
    <row r="486" spans="1:19" s="167" customFormat="1" ht="15">
      <c r="A486" s="167" t="s">
        <v>6465</v>
      </c>
      <c r="C486" s="61" t="s">
        <v>92</v>
      </c>
      <c r="E486" s="61" t="s">
        <v>11</v>
      </c>
      <c r="F486" s="167" t="s">
        <v>6361</v>
      </c>
      <c r="G486" s="167" t="s">
        <v>6251</v>
      </c>
      <c r="H486" s="62" t="s">
        <v>11560</v>
      </c>
      <c r="I486" s="167" t="s">
        <v>6252</v>
      </c>
      <c r="J486" s="63" t="str">
        <f t="shared" si="62"/>
        <v>IC.PA.080416</v>
      </c>
      <c r="K486" s="61" t="s">
        <v>12175</v>
      </c>
      <c r="L486" s="167" t="str">
        <f t="shared" si="63"/>
        <v xml:space="preserve">       Trigger procedure</v>
      </c>
      <c r="M486" s="61" t="str">
        <f t="shared" si="64"/>
        <v>PI.IC.PA.080416.01</v>
      </c>
      <c r="N486" s="168"/>
      <c r="O486" s="168" t="str">
        <f t="shared" si="65"/>
        <v>PH.IC.PA.080416.01</v>
      </c>
      <c r="Q486" s="168" t="str">
        <f t="shared" si="66"/>
        <v>CL.IC.PA.080416.01</v>
      </c>
      <c r="R486" s="167" t="s">
        <v>12465</v>
      </c>
      <c r="S486" s="167">
        <v>486</v>
      </c>
    </row>
    <row r="487" spans="1:19" s="167" customFormat="1" ht="15">
      <c r="A487" s="167" t="s">
        <v>6465</v>
      </c>
      <c r="C487" s="61" t="s">
        <v>92</v>
      </c>
      <c r="E487" s="61" t="s">
        <v>11</v>
      </c>
      <c r="F487" s="167" t="s">
        <v>6361</v>
      </c>
      <c r="G487" s="167" t="s">
        <v>5870</v>
      </c>
      <c r="H487" s="62" t="s">
        <v>12462</v>
      </c>
      <c r="I487" s="167" t="s">
        <v>6253</v>
      </c>
      <c r="J487" s="63" t="str">
        <f t="shared" si="62"/>
        <v>IC.PA.080417</v>
      </c>
      <c r="K487" s="61" t="s">
        <v>1702</v>
      </c>
      <c r="L487" s="167" t="str">
        <f t="shared" si="63"/>
        <v>Trigger Cardiac</v>
      </c>
      <c r="M487" s="61" t="str">
        <f t="shared" si="64"/>
        <v>PI.IC.PA.080417.01</v>
      </c>
      <c r="N487" s="168"/>
      <c r="O487" s="168" t="str">
        <f t="shared" si="65"/>
        <v>PH.IC.PA.080417.01</v>
      </c>
      <c r="Q487" s="168" t="str">
        <f t="shared" si="66"/>
        <v>CL.IC.PA.080417.01</v>
      </c>
      <c r="R487" s="167" t="s">
        <v>12465</v>
      </c>
      <c r="S487" s="167">
        <v>486</v>
      </c>
    </row>
    <row r="488" spans="1:19" s="167" customFormat="1" ht="15">
      <c r="A488" s="167" t="s">
        <v>6465</v>
      </c>
      <c r="C488" s="61" t="s">
        <v>92</v>
      </c>
      <c r="E488" s="61" t="s">
        <v>11</v>
      </c>
      <c r="F488" s="167" t="s">
        <v>6361</v>
      </c>
      <c r="G488" s="167" t="s">
        <v>6602</v>
      </c>
      <c r="H488" s="62" t="s">
        <v>12602</v>
      </c>
      <c r="I488" s="167" t="s">
        <v>5812</v>
      </c>
      <c r="J488" s="63" t="str">
        <f t="shared" si="62"/>
        <v>IC.PA.080418</v>
      </c>
      <c r="K488" s="61" t="s">
        <v>1702</v>
      </c>
      <c r="L488" s="167" t="str">
        <f t="shared" si="63"/>
        <v>Trigger Chronic</v>
      </c>
      <c r="M488" s="61" t="str">
        <f t="shared" si="64"/>
        <v>PI.IC.PA.080418.01</v>
      </c>
      <c r="N488" s="168"/>
      <c r="O488" s="168" t="str">
        <f t="shared" si="65"/>
        <v>PH.IC.PA.080418.01</v>
      </c>
      <c r="Q488" s="168" t="str">
        <f t="shared" si="66"/>
        <v>CL.IC.PA.080418.01</v>
      </c>
      <c r="R488" s="167" t="s">
        <v>12465</v>
      </c>
      <c r="S488" s="167">
        <v>486</v>
      </c>
    </row>
    <row r="489" spans="1:19" s="167" customFormat="1" ht="15">
      <c r="A489" s="167" t="s">
        <v>6465</v>
      </c>
      <c r="C489" s="61" t="s">
        <v>92</v>
      </c>
      <c r="E489" s="61" t="s">
        <v>11</v>
      </c>
      <c r="F489" s="167" t="s">
        <v>6361</v>
      </c>
      <c r="G489" s="167" t="s">
        <v>6603</v>
      </c>
      <c r="H489" s="62" t="s">
        <v>12604</v>
      </c>
      <c r="I489" s="167" t="s">
        <v>5759</v>
      </c>
      <c r="J489" s="63" t="str">
        <f t="shared" si="62"/>
        <v>IC.PA.080419</v>
      </c>
      <c r="K489" s="61" t="s">
        <v>1702</v>
      </c>
      <c r="L489" s="167" t="str">
        <f t="shared" si="63"/>
        <v>Trigger Diagnosis</v>
      </c>
      <c r="M489" s="61" t="str">
        <f t="shared" si="64"/>
        <v>PI.IC.PA.080419.01</v>
      </c>
      <c r="N489" s="168"/>
      <c r="O489" s="168" t="str">
        <f t="shared" si="65"/>
        <v>PH.IC.PA.080419.01</v>
      </c>
      <c r="Q489" s="168" t="str">
        <f t="shared" si="66"/>
        <v>CL.IC.PA.080419.01</v>
      </c>
      <c r="R489" s="167" t="s">
        <v>4415</v>
      </c>
      <c r="S489" s="167">
        <v>486</v>
      </c>
    </row>
    <row r="490" spans="1:19" s="167" customFormat="1" ht="15">
      <c r="A490" s="167" t="s">
        <v>6465</v>
      </c>
      <c r="C490" s="61" t="s">
        <v>92</v>
      </c>
      <c r="E490" s="61" t="s">
        <v>12594</v>
      </c>
      <c r="F490" s="167" t="s">
        <v>6361</v>
      </c>
      <c r="G490" s="167" t="s">
        <v>5964</v>
      </c>
      <c r="H490" s="62" t="s">
        <v>1000</v>
      </c>
      <c r="I490" s="167" t="s">
        <v>5813</v>
      </c>
      <c r="J490" s="63" t="str">
        <f t="shared" si="62"/>
        <v>IC.PA.080420</v>
      </c>
      <c r="K490" s="61" t="s">
        <v>1702</v>
      </c>
      <c r="L490" s="167" t="str">
        <f t="shared" si="63"/>
        <v xml:space="preserve"> Trigger Incision</v>
      </c>
      <c r="M490" s="61" t="str">
        <f t="shared" si="64"/>
        <v>PI.IC.PA.080420.01</v>
      </c>
      <c r="N490" s="168"/>
      <c r="O490" s="168" t="str">
        <f t="shared" si="65"/>
        <v>PH.IC.PA.080420.01</v>
      </c>
      <c r="Q490" s="168" t="str">
        <f t="shared" si="66"/>
        <v>CL.IC.PA.080420.01</v>
      </c>
      <c r="R490" s="167" t="s">
        <v>4415</v>
      </c>
      <c r="S490" s="167">
        <v>486</v>
      </c>
    </row>
    <row r="491" spans="1:19" s="167" customFormat="1" ht="15">
      <c r="A491" s="167" t="s">
        <v>6465</v>
      </c>
      <c r="C491" s="61" t="s">
        <v>92</v>
      </c>
      <c r="E491" s="61" t="s">
        <v>12594</v>
      </c>
      <c r="F491" s="167" t="s">
        <v>6361</v>
      </c>
      <c r="G491" s="167" t="s">
        <v>5760</v>
      </c>
      <c r="H491" s="62" t="s">
        <v>8039</v>
      </c>
      <c r="I491" s="167" t="s">
        <v>5876</v>
      </c>
      <c r="J491" s="63" t="str">
        <f t="shared" si="62"/>
        <v>IC.PA.080421</v>
      </c>
      <c r="K491" s="61" t="s">
        <v>1702</v>
      </c>
      <c r="L491" s="167" t="str">
        <f t="shared" si="63"/>
        <v>Trigger Injury Unknown</v>
      </c>
      <c r="M491" s="61" t="str">
        <f t="shared" si="64"/>
        <v>PI.IC.PA.080421.01</v>
      </c>
      <c r="N491" s="168"/>
      <c r="O491" s="168" t="str">
        <f t="shared" si="65"/>
        <v>PH.IC.PA.080421.01</v>
      </c>
      <c r="Q491" s="168" t="str">
        <f t="shared" si="66"/>
        <v>CL.IC.PA.080421.01</v>
      </c>
      <c r="R491" s="167" t="s">
        <v>12465</v>
      </c>
      <c r="S491" s="167">
        <v>486</v>
      </c>
    </row>
    <row r="492" spans="1:19" s="167" customFormat="1" ht="15">
      <c r="A492" s="167" t="s">
        <v>6465</v>
      </c>
      <c r="C492" s="61" t="s">
        <v>92</v>
      </c>
      <c r="E492" s="61" t="s">
        <v>12594</v>
      </c>
      <c r="F492" s="167" t="s">
        <v>6361</v>
      </c>
      <c r="G492" s="167" t="s">
        <v>5966</v>
      </c>
      <c r="H492" s="62" t="s">
        <v>7874</v>
      </c>
      <c r="I492" s="167" t="s">
        <v>5967</v>
      </c>
      <c r="J492" s="63" t="str">
        <f t="shared" si="62"/>
        <v>IC.PA.080422</v>
      </c>
      <c r="K492" s="61" t="s">
        <v>1702</v>
      </c>
      <c r="L492" s="167" t="str">
        <f t="shared" si="63"/>
        <v>Trigger Wound</v>
      </c>
      <c r="M492" s="61" t="str">
        <f t="shared" si="64"/>
        <v>PI.IC.PA.080422.01</v>
      </c>
      <c r="N492" s="168"/>
      <c r="O492" s="168" t="str">
        <f t="shared" si="65"/>
        <v>PH.IC.PA.080422.01</v>
      </c>
      <c r="Q492" s="168" t="str">
        <f t="shared" si="66"/>
        <v>CL.IC.PA.080422.01</v>
      </c>
      <c r="R492" s="167" t="s">
        <v>12465</v>
      </c>
      <c r="S492" s="167">
        <v>486</v>
      </c>
    </row>
    <row r="493" spans="1:19" s="167" customFormat="1" ht="15">
      <c r="A493" s="167" t="s">
        <v>6465</v>
      </c>
      <c r="C493" s="61" t="s">
        <v>92</v>
      </c>
      <c r="D493" s="167" t="s">
        <v>6102</v>
      </c>
      <c r="E493" s="61" t="s">
        <v>212</v>
      </c>
      <c r="F493" s="167" t="s">
        <v>6361</v>
      </c>
      <c r="G493" s="167" t="s">
        <v>6266</v>
      </c>
      <c r="H493" s="62" t="s">
        <v>11848</v>
      </c>
      <c r="I493" s="167" t="s">
        <v>8916</v>
      </c>
      <c r="J493" s="63" t="str">
        <f t="shared" si="62"/>
        <v>IC.PA.080501</v>
      </c>
      <c r="K493" s="61" t="s">
        <v>12175</v>
      </c>
      <c r="L493" s="167" t="str">
        <f t="shared" si="63"/>
        <v xml:space="preserve">      Related symptom diaphoretic</v>
      </c>
      <c r="M493" s="61" t="str">
        <f t="shared" si="64"/>
        <v>PI.IC.PA.080501.01</v>
      </c>
      <c r="N493" s="168"/>
      <c r="O493" s="168" t="str">
        <f t="shared" si="65"/>
        <v>PH.IC.PA.080501.01</v>
      </c>
      <c r="Q493" s="168" t="str">
        <f t="shared" si="66"/>
        <v>CL.IC.PA.080501.01</v>
      </c>
    </row>
    <row r="494" spans="1:19" s="167" customFormat="1" ht="15">
      <c r="A494" s="167" t="s">
        <v>6465</v>
      </c>
      <c r="C494" s="61" t="s">
        <v>92</v>
      </c>
      <c r="E494" s="61" t="s">
        <v>212</v>
      </c>
      <c r="F494" s="167" t="s">
        <v>6361</v>
      </c>
      <c r="G494" s="167" t="s">
        <v>6451</v>
      </c>
      <c r="H494" s="62" t="s">
        <v>12030</v>
      </c>
      <c r="I494" s="167" t="s">
        <v>6452</v>
      </c>
      <c r="J494" s="63" t="str">
        <f t="shared" si="62"/>
        <v>IC.PA.080502</v>
      </c>
      <c r="K494" s="61" t="s">
        <v>1702</v>
      </c>
      <c r="L494" s="167" t="str">
        <f t="shared" si="63"/>
        <v xml:space="preserve">      Related symptom dizziness</v>
      </c>
      <c r="M494" s="61" t="str">
        <f t="shared" si="64"/>
        <v>PI.IC.PA.080502.01</v>
      </c>
      <c r="N494" s="168"/>
      <c r="O494" s="168" t="str">
        <f t="shared" si="65"/>
        <v>PH.IC.PA.080502.01</v>
      </c>
      <c r="Q494" s="168" t="str">
        <f t="shared" si="66"/>
        <v>CL.IC.PA.080502.01</v>
      </c>
    </row>
    <row r="495" spans="1:19" s="167" customFormat="1" ht="15">
      <c r="A495" s="167" t="s">
        <v>6465</v>
      </c>
      <c r="C495" s="61" t="s">
        <v>92</v>
      </c>
      <c r="E495" s="61" t="s">
        <v>212</v>
      </c>
      <c r="F495" s="167" t="s">
        <v>6361</v>
      </c>
      <c r="G495" s="167" t="s">
        <v>6453</v>
      </c>
      <c r="H495" s="62" t="s">
        <v>12032</v>
      </c>
      <c r="I495" s="167" t="s">
        <v>6270</v>
      </c>
      <c r="J495" s="63" t="str">
        <f t="shared" si="62"/>
        <v>IC.PA.080503</v>
      </c>
      <c r="K495" s="61" t="s">
        <v>12175</v>
      </c>
      <c r="L495" s="167" t="str">
        <f t="shared" si="63"/>
        <v xml:space="preserve">      Related symptom short of breath</v>
      </c>
      <c r="M495" s="61" t="str">
        <f t="shared" si="64"/>
        <v>PI.IC.PA.080503.01</v>
      </c>
      <c r="N495" s="168"/>
      <c r="O495" s="168" t="str">
        <f t="shared" si="65"/>
        <v>PH.IC.PA.080503.01</v>
      </c>
      <c r="Q495" s="168" t="str">
        <f t="shared" si="66"/>
        <v>CL.IC.PA.080503.01</v>
      </c>
    </row>
    <row r="496" spans="1:19" s="167" customFormat="1" ht="15">
      <c r="A496" s="167" t="s">
        <v>6465</v>
      </c>
      <c r="C496" s="61" t="s">
        <v>92</v>
      </c>
      <c r="E496" s="61" t="s">
        <v>212</v>
      </c>
      <c r="F496" s="167" t="s">
        <v>6361</v>
      </c>
      <c r="G496" s="167" t="s">
        <v>6267</v>
      </c>
      <c r="H496" s="62" t="s">
        <v>12028</v>
      </c>
      <c r="I496" s="167" t="s">
        <v>10592</v>
      </c>
      <c r="J496" s="63" t="str">
        <f t="shared" si="62"/>
        <v>IC.PA.080504</v>
      </c>
      <c r="K496" s="61" t="s">
        <v>12175</v>
      </c>
      <c r="L496" s="167" t="str">
        <f t="shared" si="63"/>
        <v xml:space="preserve">      Related symptom nauseated</v>
      </c>
      <c r="M496" s="61" t="str">
        <f t="shared" si="64"/>
        <v>PI.IC.PA.080504.01</v>
      </c>
      <c r="N496" s="168"/>
      <c r="O496" s="168" t="str">
        <f t="shared" si="65"/>
        <v>PH.IC.PA.080504.01</v>
      </c>
      <c r="Q496" s="168" t="str">
        <f t="shared" si="66"/>
        <v>CL.IC.PA.080504.01</v>
      </c>
    </row>
    <row r="497" spans="1:31" s="167" customFormat="1" ht="15">
      <c r="A497" s="167" t="s">
        <v>6465</v>
      </c>
      <c r="C497" s="61" t="s">
        <v>92</v>
      </c>
      <c r="E497" s="61" t="s">
        <v>212</v>
      </c>
      <c r="F497" s="167" t="s">
        <v>6361</v>
      </c>
      <c r="G497" s="167" t="s">
        <v>6268</v>
      </c>
      <c r="H497" s="62" t="s">
        <v>12210</v>
      </c>
      <c r="I497" s="167" t="s">
        <v>6269</v>
      </c>
      <c r="J497" s="63" t="str">
        <f t="shared" si="62"/>
        <v>IC.PA.080505</v>
      </c>
      <c r="K497" s="61" t="s">
        <v>12175</v>
      </c>
      <c r="L497" s="167" t="str">
        <f t="shared" si="63"/>
        <v xml:space="preserve">      Related symptom photophobia</v>
      </c>
      <c r="M497" s="61" t="str">
        <f t="shared" si="64"/>
        <v>PI.IC.PA.080505.01</v>
      </c>
      <c r="N497" s="168"/>
      <c r="O497" s="168" t="str">
        <f t="shared" si="65"/>
        <v>PH.IC.PA.080505.01</v>
      </c>
      <c r="Q497" s="168" t="str">
        <f t="shared" si="66"/>
        <v>CL.IC.PA.080505.01</v>
      </c>
    </row>
    <row r="498" spans="1:31" s="167" customFormat="1" ht="15">
      <c r="A498" s="167" t="s">
        <v>6465</v>
      </c>
      <c r="C498" s="61" t="s">
        <v>92</v>
      </c>
      <c r="E498" s="61" t="s">
        <v>212</v>
      </c>
      <c r="F498" s="167" t="s">
        <v>6361</v>
      </c>
      <c r="G498" s="167" t="s">
        <v>6107</v>
      </c>
      <c r="H498" s="62" t="s">
        <v>12212</v>
      </c>
      <c r="I498" s="167" t="s">
        <v>10890</v>
      </c>
      <c r="J498" s="63" t="str">
        <f t="shared" si="62"/>
        <v>IC.PA.080506</v>
      </c>
      <c r="K498" s="61" t="s">
        <v>12175</v>
      </c>
      <c r="L498" s="167" t="str">
        <f t="shared" si="63"/>
        <v xml:space="preserve">      Related symptom vomiting</v>
      </c>
      <c r="M498" s="61" t="str">
        <f t="shared" si="64"/>
        <v>PI.IC.PA.080506.01</v>
      </c>
      <c r="N498" s="168"/>
      <c r="O498" s="168" t="str">
        <f t="shared" si="65"/>
        <v>PH.IC.PA.080506.01</v>
      </c>
      <c r="Q498" s="168" t="str">
        <f t="shared" si="66"/>
        <v>CL.IC.PA.080506.01</v>
      </c>
    </row>
    <row r="499" spans="1:31" s="167" customFormat="1" ht="15">
      <c r="A499" s="167" t="s">
        <v>6465</v>
      </c>
      <c r="C499" s="61" t="s">
        <v>2535</v>
      </c>
      <c r="E499" s="61" t="s">
        <v>212</v>
      </c>
      <c r="F499" s="167" t="s">
        <v>6361</v>
      </c>
      <c r="G499" s="167" t="s">
        <v>6272</v>
      </c>
      <c r="H499" s="62" t="s">
        <v>12225</v>
      </c>
      <c r="I499" s="167" t="s">
        <v>6856</v>
      </c>
      <c r="J499" s="63" t="str">
        <f t="shared" si="62"/>
        <v>IC.PA.080507</v>
      </c>
      <c r="K499" s="61" t="s">
        <v>2206</v>
      </c>
      <c r="L499" s="167" t="str">
        <f t="shared" si="63"/>
        <v xml:space="preserve">      Related symptom visual changes</v>
      </c>
      <c r="M499" s="61" t="str">
        <f t="shared" si="64"/>
        <v>PI.IC.PA.080507.01</v>
      </c>
      <c r="N499" s="168"/>
      <c r="O499" s="168" t="str">
        <f t="shared" si="65"/>
        <v>PH.IC.PA.080507.01</v>
      </c>
      <c r="Q499" s="168" t="str">
        <f t="shared" si="66"/>
        <v>CL.IC.PA.080507.01</v>
      </c>
    </row>
    <row r="500" spans="1:31" s="167" customFormat="1" ht="15">
      <c r="A500" s="167" t="s">
        <v>6465</v>
      </c>
      <c r="C500" s="61" t="s">
        <v>92</v>
      </c>
      <c r="E500" s="61" t="s">
        <v>212</v>
      </c>
      <c r="F500" s="167" t="s">
        <v>6361</v>
      </c>
      <c r="G500" s="167" t="s">
        <v>12769</v>
      </c>
      <c r="H500" s="62" t="s">
        <v>12729</v>
      </c>
      <c r="J500" s="63" t="str">
        <f t="shared" si="62"/>
        <v>IC.PA.080508</v>
      </c>
      <c r="K500" s="61" t="s">
        <v>12175</v>
      </c>
      <c r="L500" s="167" t="str">
        <f t="shared" si="63"/>
        <v>Other</v>
      </c>
      <c r="M500" s="61" t="str">
        <f t="shared" si="64"/>
        <v>PI.IC.PA.080508.01</v>
      </c>
      <c r="N500" s="168"/>
      <c r="O500" s="168" t="str">
        <f t="shared" si="65"/>
        <v>PH.IC.PA.080508.01</v>
      </c>
      <c r="Q500" s="168" t="str">
        <f t="shared" si="66"/>
        <v>CL.IC.PA.080508.01</v>
      </c>
      <c r="X500" s="167" t="s">
        <v>88</v>
      </c>
      <c r="Y500" s="167">
        <v>1126</v>
      </c>
    </row>
    <row r="501" spans="1:31" s="167" customFormat="1" ht="15">
      <c r="A501" s="167" t="s">
        <v>6465</v>
      </c>
      <c r="C501" s="61" t="s">
        <v>92</v>
      </c>
      <c r="D501" s="167" t="s">
        <v>8285</v>
      </c>
      <c r="E501" s="61" t="s">
        <v>6988</v>
      </c>
      <c r="F501" s="167" t="s">
        <v>6108</v>
      </c>
      <c r="G501" s="167" t="s">
        <v>5970</v>
      </c>
      <c r="H501" s="62" t="s">
        <v>11848</v>
      </c>
      <c r="I501" s="167" t="s">
        <v>5971</v>
      </c>
      <c r="J501" s="63" t="str">
        <f t="shared" si="62"/>
        <v>IC.PA.080601</v>
      </c>
      <c r="K501" s="61" t="s">
        <v>12175</v>
      </c>
      <c r="L501" s="167" t="str">
        <f t="shared" si="63"/>
        <v xml:space="preserve">      Acute</v>
      </c>
      <c r="M501" s="61" t="str">
        <f t="shared" si="64"/>
        <v>PI.IC.PA.080601.01</v>
      </c>
      <c r="N501" s="168"/>
      <c r="O501" s="168" t="str">
        <f t="shared" si="65"/>
        <v>PH.IC.PA.080601.01</v>
      </c>
      <c r="Q501" s="168" t="str">
        <f t="shared" si="66"/>
        <v>CL.IC.PA.080601.01</v>
      </c>
    </row>
    <row r="502" spans="1:31" s="167" customFormat="1" ht="15">
      <c r="A502" s="167" t="s">
        <v>6465</v>
      </c>
      <c r="C502" s="61" t="s">
        <v>92</v>
      </c>
      <c r="E502" s="61" t="s">
        <v>6988</v>
      </c>
      <c r="F502" s="167" t="s">
        <v>6108</v>
      </c>
      <c r="G502" s="167" t="s">
        <v>5975</v>
      </c>
      <c r="H502" s="62" t="s">
        <v>12030</v>
      </c>
      <c r="I502" s="167" t="s">
        <v>5976</v>
      </c>
      <c r="J502" s="63" t="str">
        <f t="shared" si="62"/>
        <v>IC.PA.080602</v>
      </c>
      <c r="K502" s="61" t="s">
        <v>12175</v>
      </c>
      <c r="L502" s="167" t="str">
        <f t="shared" si="63"/>
        <v xml:space="preserve">      Post surgical acute</v>
      </c>
      <c r="M502" s="61" t="str">
        <f t="shared" si="64"/>
        <v>PI.IC.PA.080602.01</v>
      </c>
      <c r="N502" s="168"/>
      <c r="O502" s="168" t="str">
        <f t="shared" si="65"/>
        <v>PH.IC.PA.080602.01</v>
      </c>
      <c r="Q502" s="168" t="str">
        <f t="shared" si="66"/>
        <v>CL.IC.PA.080602.01</v>
      </c>
    </row>
    <row r="503" spans="1:31" s="167" customFormat="1" ht="15">
      <c r="A503" s="167" t="s">
        <v>6465</v>
      </c>
      <c r="C503" s="61" t="s">
        <v>92</v>
      </c>
      <c r="E503" s="61" t="s">
        <v>6988</v>
      </c>
      <c r="F503" s="167" t="s">
        <v>6108</v>
      </c>
      <c r="G503" s="167" t="s">
        <v>5977</v>
      </c>
      <c r="H503" s="62" t="s">
        <v>12032</v>
      </c>
      <c r="I503" s="167" t="s">
        <v>5978</v>
      </c>
      <c r="J503" s="63" t="str">
        <f t="shared" si="62"/>
        <v>IC.PA.080603</v>
      </c>
      <c r="K503" s="61" t="s">
        <v>12175</v>
      </c>
      <c r="L503" s="167" t="str">
        <f t="shared" si="63"/>
        <v xml:space="preserve">      Post surgical chronic</v>
      </c>
      <c r="M503" s="61" t="str">
        <f t="shared" si="64"/>
        <v>PI.IC.PA.080603.01</v>
      </c>
      <c r="N503" s="168"/>
      <c r="O503" s="168" t="str">
        <f t="shared" si="65"/>
        <v>PH.IC.PA.080603.01</v>
      </c>
      <c r="Q503" s="168" t="str">
        <f t="shared" si="66"/>
        <v>CL.IC.PA.080603.01</v>
      </c>
    </row>
    <row r="504" spans="1:31" s="167" customFormat="1" ht="15">
      <c r="A504" s="167" t="s">
        <v>6465</v>
      </c>
      <c r="C504" s="61" t="s">
        <v>92</v>
      </c>
      <c r="E504" s="61" t="s">
        <v>6988</v>
      </c>
      <c r="F504" s="167" t="s">
        <v>6108</v>
      </c>
      <c r="G504" s="167" t="s">
        <v>5979</v>
      </c>
      <c r="H504" s="62" t="s">
        <v>12028</v>
      </c>
      <c r="I504" s="167" t="s">
        <v>5980</v>
      </c>
      <c r="J504" s="63" t="str">
        <f t="shared" si="62"/>
        <v>IC.PA.080604</v>
      </c>
      <c r="K504" s="61" t="s">
        <v>12175</v>
      </c>
      <c r="L504" s="167" t="str">
        <f t="shared" si="63"/>
        <v xml:space="preserve">      Chronic </v>
      </c>
      <c r="M504" s="61" t="str">
        <f t="shared" si="64"/>
        <v>PI.IC.PA.080604.01</v>
      </c>
      <c r="N504" s="168"/>
      <c r="O504" s="168" t="str">
        <f t="shared" si="65"/>
        <v>PH.IC.PA.080604.01</v>
      </c>
      <c r="Q504" s="168" t="str">
        <f t="shared" si="66"/>
        <v>CL.IC.PA.080604.01</v>
      </c>
    </row>
    <row r="505" spans="1:31" s="167" customFormat="1" ht="15">
      <c r="A505" s="167" t="s">
        <v>6465</v>
      </c>
      <c r="C505" s="61" t="s">
        <v>12976</v>
      </c>
      <c r="E505" s="61" t="s">
        <v>231</v>
      </c>
      <c r="F505" s="167" t="s">
        <v>6108</v>
      </c>
      <c r="G505" s="167" t="s">
        <v>6132</v>
      </c>
      <c r="H505" s="62" t="s">
        <v>12210</v>
      </c>
      <c r="I505" s="167" t="s">
        <v>6941</v>
      </c>
      <c r="J505" s="63" t="str">
        <f t="shared" si="62"/>
        <v>IC.PA.080605</v>
      </c>
      <c r="K505" s="61" t="s">
        <v>13277</v>
      </c>
      <c r="L505" s="167" t="str">
        <f t="shared" si="63"/>
        <v xml:space="preserve">      Cancer related</v>
      </c>
      <c r="M505" s="61" t="str">
        <f t="shared" si="64"/>
        <v>PI.IC.PA.080605.01</v>
      </c>
      <c r="N505" s="168"/>
      <c r="O505" s="168" t="str">
        <f t="shared" si="65"/>
        <v>PH.IC.PA.080605.01</v>
      </c>
      <c r="Q505" s="168" t="str">
        <f t="shared" si="66"/>
        <v>CL.IC.PA.080605.01</v>
      </c>
    </row>
    <row r="506" spans="1:31" s="167" customFormat="1" ht="15">
      <c r="A506" s="167" t="s">
        <v>6465</v>
      </c>
      <c r="C506" s="61" t="s">
        <v>92</v>
      </c>
      <c r="E506" s="61" t="s">
        <v>6988</v>
      </c>
      <c r="F506" s="167" t="s">
        <v>6108</v>
      </c>
      <c r="G506" s="167" t="s">
        <v>300</v>
      </c>
      <c r="H506" s="62" t="s">
        <v>231</v>
      </c>
      <c r="I506" s="167" t="s">
        <v>301</v>
      </c>
      <c r="J506" s="63" t="str">
        <f t="shared" si="62"/>
        <v>IC.PA.080606</v>
      </c>
      <c r="K506" s="61" t="s">
        <v>12175</v>
      </c>
      <c r="L506" s="167" t="str">
        <f t="shared" si="63"/>
        <v>Chest pain</v>
      </c>
      <c r="M506" s="61" t="str">
        <f t="shared" si="64"/>
        <v>PI.IC.PA.080606.01</v>
      </c>
      <c r="N506" s="168"/>
      <c r="O506" s="168" t="str">
        <f t="shared" si="65"/>
        <v>PH.IC.PA.080606.01</v>
      </c>
      <c r="Q506" s="168" t="str">
        <f t="shared" si="66"/>
        <v>CL.IC.PA.080606.01</v>
      </c>
      <c r="AD506" s="167" t="s">
        <v>88</v>
      </c>
      <c r="AE506" s="167">
        <v>1305</v>
      </c>
    </row>
    <row r="507" spans="1:31" s="167" customFormat="1" ht="15">
      <c r="A507" s="167" t="s">
        <v>6465</v>
      </c>
      <c r="C507" s="61" t="s">
        <v>92</v>
      </c>
      <c r="D507" s="167" t="s">
        <v>6133</v>
      </c>
      <c r="E507" s="61" t="s">
        <v>573</v>
      </c>
      <c r="F507" s="167" t="s">
        <v>6108</v>
      </c>
      <c r="G507" s="167" t="s">
        <v>6134</v>
      </c>
      <c r="H507" s="62" t="s">
        <v>11848</v>
      </c>
      <c r="I507" s="167" t="s">
        <v>6135</v>
      </c>
      <c r="J507" s="63" t="str">
        <f t="shared" si="62"/>
        <v>IC.PA.080701</v>
      </c>
      <c r="K507" s="61" t="s">
        <v>12175</v>
      </c>
      <c r="L507" s="167" t="str">
        <f t="shared" si="63"/>
        <v xml:space="preserve">      Gradual</v>
      </c>
      <c r="M507" s="61" t="str">
        <f t="shared" si="64"/>
        <v>PI.IC.PA.080701.01</v>
      </c>
      <c r="N507" s="168"/>
      <c r="O507" s="168" t="str">
        <f t="shared" si="65"/>
        <v>PH.IC.PA.080701.01</v>
      </c>
      <c r="Q507" s="168" t="str">
        <f t="shared" si="66"/>
        <v>CL.IC.PA.080701.01</v>
      </c>
    </row>
    <row r="508" spans="1:31" s="167" customFormat="1" ht="15">
      <c r="A508" s="167" t="s">
        <v>6465</v>
      </c>
      <c r="C508" s="61" t="s">
        <v>92</v>
      </c>
      <c r="E508" s="61" t="s">
        <v>573</v>
      </c>
      <c r="F508" s="167" t="s">
        <v>6108</v>
      </c>
      <c r="G508" s="167" t="s">
        <v>6136</v>
      </c>
      <c r="H508" s="62" t="s">
        <v>12030</v>
      </c>
      <c r="I508" s="167" t="s">
        <v>6137</v>
      </c>
      <c r="J508" s="63" t="str">
        <f t="shared" si="62"/>
        <v>IC.PA.080702</v>
      </c>
      <c r="K508" s="61" t="s">
        <v>12175</v>
      </c>
      <c r="L508" s="167" t="str">
        <f t="shared" si="63"/>
        <v xml:space="preserve">      Sudden</v>
      </c>
      <c r="M508" s="61" t="str">
        <f t="shared" si="64"/>
        <v>PI.IC.PA.080702.01</v>
      </c>
      <c r="N508" s="168"/>
      <c r="O508" s="168" t="str">
        <f t="shared" si="65"/>
        <v>PH.IC.PA.080702.01</v>
      </c>
      <c r="Q508" s="168" t="str">
        <f t="shared" si="66"/>
        <v>CL.IC.PA.080702.01</v>
      </c>
    </row>
    <row r="509" spans="1:31" s="167" customFormat="1" ht="15">
      <c r="A509" s="167" t="s">
        <v>6465</v>
      </c>
      <c r="C509" s="61" t="s">
        <v>92</v>
      </c>
      <c r="E509" s="61" t="s">
        <v>573</v>
      </c>
      <c r="F509" s="167" t="s">
        <v>6108</v>
      </c>
      <c r="G509" s="167" t="s">
        <v>6138</v>
      </c>
      <c r="H509" s="62" t="s">
        <v>12032</v>
      </c>
      <c r="I509" s="167" t="s">
        <v>5873</v>
      </c>
      <c r="J509" s="63" t="str">
        <f t="shared" si="62"/>
        <v>IC.PA.080703</v>
      </c>
      <c r="K509" s="61" t="s">
        <v>12175</v>
      </c>
      <c r="L509" s="167" t="str">
        <f t="shared" si="63"/>
        <v xml:space="preserve">      Post procedure</v>
      </c>
      <c r="M509" s="61" t="str">
        <f t="shared" si="64"/>
        <v>PI.IC.PA.080703.01</v>
      </c>
      <c r="N509" s="168"/>
      <c r="O509" s="168" t="str">
        <f t="shared" si="65"/>
        <v>PH.IC.PA.080703.01</v>
      </c>
      <c r="Q509" s="168" t="str">
        <f t="shared" si="66"/>
        <v>CL.IC.PA.080703.01</v>
      </c>
    </row>
    <row r="510" spans="1:31" s="167" customFormat="1" ht="15">
      <c r="A510" s="167" t="s">
        <v>6465</v>
      </c>
      <c r="C510" s="61" t="s">
        <v>92</v>
      </c>
      <c r="E510" s="61" t="s">
        <v>573</v>
      </c>
      <c r="F510" s="167" t="s">
        <v>6108</v>
      </c>
      <c r="G510" s="167" t="s">
        <v>5874</v>
      </c>
      <c r="H510" s="62" t="s">
        <v>12028</v>
      </c>
      <c r="I510" s="167" t="s">
        <v>5985</v>
      </c>
      <c r="J510" s="63" t="str">
        <f t="shared" si="62"/>
        <v>IC.PA.080704</v>
      </c>
      <c r="K510" s="61" t="s">
        <v>12175</v>
      </c>
      <c r="L510" s="167" t="str">
        <f t="shared" si="63"/>
        <v xml:space="preserve">      Upon wakening</v>
      </c>
      <c r="M510" s="61" t="str">
        <f t="shared" si="64"/>
        <v>PI.IC.PA.080704.01</v>
      </c>
      <c r="N510" s="168"/>
      <c r="O510" s="168" t="str">
        <f t="shared" si="65"/>
        <v>PH.IC.PA.080704.01</v>
      </c>
      <c r="Q510" s="168" t="str">
        <f t="shared" si="66"/>
        <v>CL.IC.PA.080704.01</v>
      </c>
    </row>
    <row r="511" spans="1:31" s="167" customFormat="1" ht="15">
      <c r="A511" s="167" t="s">
        <v>6465</v>
      </c>
      <c r="C511" s="61" t="s">
        <v>92</v>
      </c>
      <c r="E511" s="61" t="s">
        <v>573</v>
      </c>
      <c r="F511" s="167" t="s">
        <v>6108</v>
      </c>
      <c r="G511" s="167" t="s">
        <v>5986</v>
      </c>
      <c r="H511" s="62" t="s">
        <v>12210</v>
      </c>
      <c r="I511" s="167" t="s">
        <v>6145</v>
      </c>
      <c r="J511" s="63" t="str">
        <f t="shared" si="62"/>
        <v>IC.PA.080705</v>
      </c>
      <c r="K511" s="61" t="s">
        <v>12175</v>
      </c>
      <c r="L511" s="167" t="str">
        <f t="shared" si="63"/>
        <v xml:space="preserve">      Date/time:  specify</v>
      </c>
      <c r="M511" s="61" t="str">
        <f t="shared" si="64"/>
        <v>PI.IC.PA.080705.01</v>
      </c>
      <c r="N511" s="168"/>
      <c r="O511" s="168" t="str">
        <f t="shared" si="65"/>
        <v>PH.IC.PA.080705.01</v>
      </c>
      <c r="Q511" s="168" t="str">
        <f t="shared" si="66"/>
        <v>CL.IC.PA.080705.01</v>
      </c>
    </row>
    <row r="512" spans="1:31" s="167" customFormat="1" ht="15">
      <c r="A512" s="167" t="s">
        <v>6465</v>
      </c>
      <c r="C512" s="61" t="s">
        <v>92</v>
      </c>
      <c r="D512" s="167" t="s">
        <v>5992</v>
      </c>
      <c r="E512" s="61" t="s">
        <v>92</v>
      </c>
      <c r="F512" s="167" t="s">
        <v>6108</v>
      </c>
      <c r="G512" s="167" t="s">
        <v>5993</v>
      </c>
      <c r="H512" s="62" t="s">
        <v>11848</v>
      </c>
      <c r="I512" s="167" t="s">
        <v>5994</v>
      </c>
      <c r="J512" s="63" t="str">
        <f t="shared" si="62"/>
        <v>IC.PA.080801</v>
      </c>
      <c r="K512" s="61" t="s">
        <v>12175</v>
      </c>
      <c r="L512" s="167" t="str">
        <f t="shared" si="63"/>
        <v xml:space="preserve">      Constant</v>
      </c>
      <c r="M512" s="61" t="str">
        <f t="shared" si="64"/>
        <v>PI.IC.PA.080801.01</v>
      </c>
      <c r="N512" s="168"/>
      <c r="O512" s="168" t="str">
        <f t="shared" si="65"/>
        <v>PH.IC.PA.080801.01</v>
      </c>
      <c r="Q512" s="168" t="str">
        <f t="shared" si="66"/>
        <v>CL.IC.PA.080801.01</v>
      </c>
    </row>
    <row r="513" spans="1:17" s="167" customFormat="1" ht="15">
      <c r="A513" s="167" t="s">
        <v>6465</v>
      </c>
      <c r="C513" s="61" t="s">
        <v>92</v>
      </c>
      <c r="E513" s="61" t="s">
        <v>92</v>
      </c>
      <c r="F513" s="167" t="s">
        <v>6108</v>
      </c>
      <c r="G513" s="167" t="s">
        <v>8486</v>
      </c>
      <c r="H513" s="62" t="s">
        <v>12030</v>
      </c>
      <c r="I513" s="167" t="s">
        <v>11013</v>
      </c>
      <c r="J513" s="63" t="str">
        <f t="shared" si="62"/>
        <v>IC.PA.080802</v>
      </c>
      <c r="K513" s="61" t="s">
        <v>12175</v>
      </c>
      <c r="L513" s="167" t="str">
        <f t="shared" si="63"/>
        <v xml:space="preserve">      Intermittent</v>
      </c>
      <c r="M513" s="61" t="str">
        <f t="shared" si="64"/>
        <v>PI.IC.PA.080802.01</v>
      </c>
      <c r="N513" s="168"/>
      <c r="O513" s="168" t="str">
        <f t="shared" si="65"/>
        <v>PH.IC.PA.080802.01</v>
      </c>
      <c r="Q513" s="168" t="str">
        <f t="shared" si="66"/>
        <v>CL.IC.PA.080802.01</v>
      </c>
    </row>
    <row r="514" spans="1:17" s="167" customFormat="1" ht="15">
      <c r="A514" s="167" t="s">
        <v>6465</v>
      </c>
      <c r="C514" s="61" t="s">
        <v>92</v>
      </c>
      <c r="D514" s="167" t="s">
        <v>283</v>
      </c>
      <c r="E514" s="61" t="s">
        <v>92</v>
      </c>
      <c r="F514" s="167" t="s">
        <v>6108</v>
      </c>
      <c r="G514" s="167" t="s">
        <v>5995</v>
      </c>
      <c r="H514" s="62" t="s">
        <v>12032</v>
      </c>
      <c r="I514" s="167" t="s">
        <v>5996</v>
      </c>
      <c r="J514" s="63" t="str">
        <f t="shared" si="62"/>
        <v>IC.PA.080803</v>
      </c>
      <c r="K514" s="61" t="s">
        <v>12175</v>
      </c>
      <c r="L514" s="167" t="str">
        <f t="shared" si="63"/>
        <v xml:space="preserve">      Aching</v>
      </c>
      <c r="M514" s="61" t="str">
        <f t="shared" si="64"/>
        <v>PI.IC.PA.080803.01</v>
      </c>
      <c r="N514" s="168"/>
      <c r="O514" s="168" t="str">
        <f t="shared" si="65"/>
        <v>PH.IC.PA.080803.01</v>
      </c>
      <c r="Q514" s="168" t="str">
        <f t="shared" si="66"/>
        <v>CL.IC.PA.080803.01</v>
      </c>
    </row>
    <row r="515" spans="1:17" s="167" customFormat="1" ht="15">
      <c r="A515" s="167" t="s">
        <v>6465</v>
      </c>
      <c r="C515" s="61" t="s">
        <v>92</v>
      </c>
      <c r="E515" s="61" t="s">
        <v>92</v>
      </c>
      <c r="F515" s="167" t="s">
        <v>6108</v>
      </c>
      <c r="G515" s="167" t="s">
        <v>5997</v>
      </c>
      <c r="H515" s="62" t="s">
        <v>12028</v>
      </c>
      <c r="I515" s="167" t="s">
        <v>7505</v>
      </c>
      <c r="J515" s="63" t="str">
        <f t="shared" si="62"/>
        <v>IC.PA.080804</v>
      </c>
      <c r="K515" s="61" t="s">
        <v>12175</v>
      </c>
      <c r="L515" s="167" t="str">
        <f t="shared" si="63"/>
        <v xml:space="preserve">      Burning</v>
      </c>
      <c r="M515" s="61" t="str">
        <f t="shared" si="64"/>
        <v>PI.IC.PA.080804.01</v>
      </c>
      <c r="N515" s="168"/>
      <c r="O515" s="168" t="str">
        <f t="shared" si="65"/>
        <v>PH.IC.PA.080804.01</v>
      </c>
      <c r="Q515" s="168" t="str">
        <f t="shared" si="66"/>
        <v>CL.IC.PA.080804.01</v>
      </c>
    </row>
    <row r="516" spans="1:17" s="167" customFormat="1" ht="15">
      <c r="A516" s="167" t="s">
        <v>6465</v>
      </c>
      <c r="C516" s="61" t="s">
        <v>92</v>
      </c>
      <c r="E516" s="61" t="s">
        <v>92</v>
      </c>
      <c r="F516" s="167" t="s">
        <v>6108</v>
      </c>
      <c r="G516" s="167" t="s">
        <v>6152</v>
      </c>
      <c r="H516" s="62" t="s">
        <v>12210</v>
      </c>
      <c r="I516" s="167" t="s">
        <v>6153</v>
      </c>
      <c r="J516" s="63" t="str">
        <f t="shared" si="62"/>
        <v>IC.PA.080805</v>
      </c>
      <c r="K516" s="61" t="s">
        <v>12175</v>
      </c>
      <c r="L516" s="167" t="str">
        <f t="shared" si="63"/>
        <v xml:space="preserve">      Cramping</v>
      </c>
      <c r="M516" s="61" t="str">
        <f t="shared" si="64"/>
        <v>PI.IC.PA.080805.01</v>
      </c>
      <c r="N516" s="168"/>
      <c r="O516" s="168" t="str">
        <f t="shared" si="65"/>
        <v>PH.IC.PA.080805.01</v>
      </c>
      <c r="Q516" s="168" t="str">
        <f t="shared" si="66"/>
        <v>CL.IC.PA.080805.01</v>
      </c>
    </row>
    <row r="517" spans="1:17" s="167" customFormat="1" ht="15">
      <c r="A517" s="167" t="s">
        <v>6465</v>
      </c>
      <c r="C517" s="61" t="s">
        <v>92</v>
      </c>
      <c r="E517" s="61" t="s">
        <v>92</v>
      </c>
      <c r="F517" s="167" t="s">
        <v>6108</v>
      </c>
      <c r="G517" s="167" t="s">
        <v>6154</v>
      </c>
      <c r="H517" s="62" t="s">
        <v>12212</v>
      </c>
      <c r="I517" s="167" t="s">
        <v>6155</v>
      </c>
      <c r="J517" s="63" t="str">
        <f t="shared" si="62"/>
        <v>IC.PA.080806</v>
      </c>
      <c r="K517" s="61" t="s">
        <v>12175</v>
      </c>
      <c r="L517" s="167" t="str">
        <f t="shared" si="63"/>
        <v xml:space="preserve">      Dull</v>
      </c>
      <c r="M517" s="61" t="str">
        <f t="shared" si="64"/>
        <v>PI.IC.PA.080806.01</v>
      </c>
      <c r="N517" s="168"/>
      <c r="O517" s="168" t="str">
        <f t="shared" si="65"/>
        <v>PH.IC.PA.080806.01</v>
      </c>
      <c r="Q517" s="168" t="str">
        <f t="shared" si="66"/>
        <v>CL.IC.PA.080806.01</v>
      </c>
    </row>
    <row r="518" spans="1:17" s="167" customFormat="1" ht="15">
      <c r="A518" s="167" t="s">
        <v>6465</v>
      </c>
      <c r="C518" s="61" t="s">
        <v>92</v>
      </c>
      <c r="E518" s="61" t="s">
        <v>92</v>
      </c>
      <c r="F518" s="167" t="s">
        <v>6108</v>
      </c>
      <c r="G518" s="167" t="s">
        <v>6503</v>
      </c>
      <c r="H518" s="62" t="s">
        <v>12225</v>
      </c>
      <c r="I518" s="167" t="s">
        <v>6504</v>
      </c>
      <c r="J518" s="63" t="str">
        <f t="shared" si="62"/>
        <v>IC.PA.080807</v>
      </c>
      <c r="K518" s="61" t="s">
        <v>12175</v>
      </c>
      <c r="L518" s="167" t="str">
        <f t="shared" si="63"/>
        <v xml:space="preserve">      Gnawing</v>
      </c>
      <c r="M518" s="61" t="str">
        <f t="shared" si="64"/>
        <v>PI.IC.PA.080807.01</v>
      </c>
      <c r="N518" s="168"/>
      <c r="O518" s="168" t="str">
        <f t="shared" si="65"/>
        <v>PH.IC.PA.080807.01</v>
      </c>
      <c r="Q518" s="168" t="str">
        <f t="shared" si="66"/>
        <v>CL.IC.PA.080807.01</v>
      </c>
    </row>
    <row r="519" spans="1:17" s="167" customFormat="1" ht="15">
      <c r="A519" s="167" t="s">
        <v>6465</v>
      </c>
      <c r="C519" s="61" t="s">
        <v>92</v>
      </c>
      <c r="E519" s="61" t="s">
        <v>92</v>
      </c>
      <c r="F519" s="167" t="s">
        <v>6108</v>
      </c>
      <c r="G519" s="167" t="s">
        <v>6505</v>
      </c>
      <c r="H519" s="62" t="s">
        <v>11638</v>
      </c>
      <c r="I519" s="167" t="s">
        <v>6506</v>
      </c>
      <c r="J519" s="63" t="str">
        <f t="shared" si="62"/>
        <v>IC.PA.080808</v>
      </c>
      <c r="K519" s="61" t="s">
        <v>12175</v>
      </c>
      <c r="L519" s="167" t="str">
        <f t="shared" si="63"/>
        <v xml:space="preserve">      Nagging</v>
      </c>
      <c r="M519" s="61" t="str">
        <f t="shared" si="64"/>
        <v>PI.IC.PA.080808.01</v>
      </c>
      <c r="N519" s="168"/>
      <c r="O519" s="168" t="str">
        <f t="shared" si="65"/>
        <v>PH.IC.PA.080808.01</v>
      </c>
      <c r="Q519" s="168" t="str">
        <f t="shared" si="66"/>
        <v>CL.IC.PA.080808.01</v>
      </c>
    </row>
    <row r="520" spans="1:17" s="167" customFormat="1" ht="15">
      <c r="A520" s="167" t="s">
        <v>6465</v>
      </c>
      <c r="C520" s="61" t="s">
        <v>92</v>
      </c>
      <c r="E520" s="61" t="s">
        <v>92</v>
      </c>
      <c r="F520" s="167" t="s">
        <v>6108</v>
      </c>
      <c r="G520" s="167" t="s">
        <v>6340</v>
      </c>
      <c r="H520" s="62" t="s">
        <v>11639</v>
      </c>
      <c r="I520" s="167" t="s">
        <v>6341</v>
      </c>
      <c r="J520" s="63" t="str">
        <f t="shared" si="62"/>
        <v>IC.PA.080809</v>
      </c>
      <c r="K520" s="61" t="s">
        <v>12175</v>
      </c>
      <c r="L520" s="167" t="str">
        <f t="shared" si="63"/>
        <v xml:space="preserve">      Heavy</v>
      </c>
      <c r="M520" s="61" t="str">
        <f t="shared" si="64"/>
        <v>PI.IC.PA.080809.01</v>
      </c>
      <c r="N520" s="168"/>
      <c r="O520" s="168" t="str">
        <f t="shared" si="65"/>
        <v>PH.IC.PA.080809.01</v>
      </c>
      <c r="Q520" s="168" t="str">
        <f t="shared" si="66"/>
        <v>CL.IC.PA.080809.01</v>
      </c>
    </row>
    <row r="521" spans="1:17" s="167" customFormat="1" ht="15">
      <c r="A521" s="167" t="s">
        <v>6465</v>
      </c>
      <c r="C521" s="61" t="s">
        <v>92</v>
      </c>
      <c r="E521" s="61" t="s">
        <v>92</v>
      </c>
      <c r="F521" s="167" t="s">
        <v>6108</v>
      </c>
      <c r="G521" s="167" t="s">
        <v>6342</v>
      </c>
      <c r="H521" s="62" t="s">
        <v>11829</v>
      </c>
      <c r="I521" s="167" t="s">
        <v>6343</v>
      </c>
      <c r="J521" s="63" t="str">
        <f t="shared" si="62"/>
        <v>IC.PA.080810</v>
      </c>
      <c r="K521" s="61" t="s">
        <v>12175</v>
      </c>
      <c r="L521" s="167" t="str">
        <f t="shared" si="63"/>
        <v xml:space="preserve">      Stabbing</v>
      </c>
      <c r="M521" s="61" t="str">
        <f t="shared" si="64"/>
        <v>PI.IC.PA.080810.01</v>
      </c>
      <c r="N521" s="168"/>
      <c r="O521" s="168" t="str">
        <f t="shared" si="65"/>
        <v>PH.IC.PA.080810.01</v>
      </c>
      <c r="Q521" s="168" t="str">
        <f t="shared" si="66"/>
        <v>CL.IC.PA.080810.01</v>
      </c>
    </row>
    <row r="522" spans="1:17" s="167" customFormat="1" ht="15">
      <c r="A522" s="167" t="s">
        <v>6465</v>
      </c>
      <c r="C522" s="61" t="s">
        <v>92</v>
      </c>
      <c r="E522" s="61" t="s">
        <v>92</v>
      </c>
      <c r="F522" s="167" t="s">
        <v>6108</v>
      </c>
      <c r="G522" s="167" t="s">
        <v>9209</v>
      </c>
      <c r="H522" s="62" t="s">
        <v>12099</v>
      </c>
      <c r="I522" s="167" t="s">
        <v>11569</v>
      </c>
      <c r="J522" s="63" t="str">
        <f t="shared" si="62"/>
        <v>IC.PA.080811</v>
      </c>
      <c r="K522" s="61" t="s">
        <v>12175</v>
      </c>
      <c r="L522" s="167" t="str">
        <f t="shared" si="63"/>
        <v xml:space="preserve">      Pressure</v>
      </c>
      <c r="M522" s="61" t="str">
        <f t="shared" si="64"/>
        <v>PI.IC.PA.080811.01</v>
      </c>
      <c r="N522" s="168"/>
      <c r="O522" s="168" t="str">
        <f t="shared" si="65"/>
        <v>PH.IC.PA.080811.01</v>
      </c>
      <c r="Q522" s="168" t="str">
        <f t="shared" si="66"/>
        <v>CL.IC.PA.080811.01</v>
      </c>
    </row>
    <row r="523" spans="1:17" s="167" customFormat="1" ht="15">
      <c r="A523" s="167" t="s">
        <v>6465</v>
      </c>
      <c r="C523" s="61" t="s">
        <v>92</v>
      </c>
      <c r="E523" s="61" t="s">
        <v>92</v>
      </c>
      <c r="F523" s="167" t="s">
        <v>6108</v>
      </c>
      <c r="G523" s="167" t="s">
        <v>6336</v>
      </c>
      <c r="H523" s="62" t="s">
        <v>12100</v>
      </c>
      <c r="I523" s="167" t="s">
        <v>7350</v>
      </c>
      <c r="J523" s="63" t="str">
        <f t="shared" si="62"/>
        <v>IC.PA.080812</v>
      </c>
      <c r="K523" s="61" t="s">
        <v>12175</v>
      </c>
      <c r="L523" s="167" t="str">
        <f t="shared" si="63"/>
        <v xml:space="preserve">      Tingling</v>
      </c>
      <c r="M523" s="61" t="str">
        <f t="shared" si="64"/>
        <v>PI.IC.PA.080812.01</v>
      </c>
      <c r="N523" s="168"/>
      <c r="O523" s="168" t="str">
        <f t="shared" si="65"/>
        <v>PH.IC.PA.080812.01</v>
      </c>
      <c r="Q523" s="168" t="str">
        <f t="shared" si="66"/>
        <v>CL.IC.PA.080812.01</v>
      </c>
    </row>
    <row r="524" spans="1:17" s="167" customFormat="1" ht="15">
      <c r="A524" s="167" t="s">
        <v>6465</v>
      </c>
      <c r="C524" s="61" t="s">
        <v>92</v>
      </c>
      <c r="E524" s="61" t="s">
        <v>92</v>
      </c>
      <c r="F524" s="167" t="s">
        <v>6108</v>
      </c>
      <c r="G524" s="167" t="s">
        <v>6337</v>
      </c>
      <c r="H524" s="62" t="s">
        <v>12101</v>
      </c>
      <c r="I524" s="167" t="s">
        <v>6338</v>
      </c>
      <c r="J524" s="63" t="str">
        <f t="shared" si="62"/>
        <v>IC.PA.080813</v>
      </c>
      <c r="K524" s="61" t="s">
        <v>12175</v>
      </c>
      <c r="L524" s="167" t="str">
        <f t="shared" si="63"/>
        <v xml:space="preserve">      Tight</v>
      </c>
      <c r="M524" s="61" t="str">
        <f t="shared" si="64"/>
        <v>PI.IC.PA.080813.01</v>
      </c>
      <c r="N524" s="168"/>
      <c r="O524" s="168" t="str">
        <f t="shared" si="65"/>
        <v>PH.IC.PA.080813.01</v>
      </c>
      <c r="Q524" s="168" t="str">
        <f t="shared" si="66"/>
        <v>CL.IC.PA.080813.01</v>
      </c>
    </row>
    <row r="525" spans="1:17" s="167" customFormat="1" ht="15">
      <c r="A525" s="167" t="s">
        <v>6465</v>
      </c>
      <c r="C525" s="61" t="s">
        <v>92</v>
      </c>
      <c r="E525" s="61" t="s">
        <v>92</v>
      </c>
      <c r="F525" s="167" t="s">
        <v>6108</v>
      </c>
      <c r="G525" s="167" t="s">
        <v>6339</v>
      </c>
      <c r="H525" s="62" t="s">
        <v>12102</v>
      </c>
      <c r="I525" s="167" t="s">
        <v>6345</v>
      </c>
      <c r="J525" s="63" t="str">
        <f t="shared" si="62"/>
        <v>IC.PA.080814</v>
      </c>
      <c r="K525" s="61" t="s">
        <v>12175</v>
      </c>
      <c r="L525" s="167" t="str">
        <f t="shared" si="63"/>
        <v xml:space="preserve">      Crushing</v>
      </c>
      <c r="M525" s="61" t="str">
        <f t="shared" si="64"/>
        <v>PI.IC.PA.080814.01</v>
      </c>
      <c r="N525" s="168"/>
      <c r="O525" s="168" t="str">
        <f t="shared" si="65"/>
        <v>PH.IC.PA.080814.01</v>
      </c>
      <c r="Q525" s="168" t="str">
        <f t="shared" si="66"/>
        <v>CL.IC.PA.080814.01</v>
      </c>
    </row>
    <row r="526" spans="1:17" s="167" customFormat="1" ht="15">
      <c r="A526" s="167" t="s">
        <v>6465</v>
      </c>
      <c r="C526" s="61" t="s">
        <v>92</v>
      </c>
      <c r="E526" s="61" t="s">
        <v>92</v>
      </c>
      <c r="F526" s="167" t="s">
        <v>6108</v>
      </c>
      <c r="G526" s="167" t="s">
        <v>6514</v>
      </c>
      <c r="H526" s="62" t="s">
        <v>11559</v>
      </c>
      <c r="I526" s="167" t="s">
        <v>6515</v>
      </c>
      <c r="J526" s="63" t="str">
        <f t="shared" si="62"/>
        <v>IC.PA.080815</v>
      </c>
      <c r="K526" s="61" t="s">
        <v>12175</v>
      </c>
      <c r="L526" s="167" t="str">
        <f t="shared" si="63"/>
        <v xml:space="preserve">      Sharp</v>
      </c>
      <c r="M526" s="61" t="str">
        <f t="shared" si="64"/>
        <v>PI.IC.PA.080815.01</v>
      </c>
      <c r="N526" s="168"/>
      <c r="O526" s="168" t="str">
        <f t="shared" si="65"/>
        <v>PH.IC.PA.080815.01</v>
      </c>
      <c r="Q526" s="168" t="str">
        <f t="shared" si="66"/>
        <v>CL.IC.PA.080815.01</v>
      </c>
    </row>
    <row r="527" spans="1:17" s="167" customFormat="1" ht="15">
      <c r="A527" s="167" t="s">
        <v>6465</v>
      </c>
      <c r="C527" s="61" t="s">
        <v>92</v>
      </c>
      <c r="E527" s="61" t="s">
        <v>92</v>
      </c>
      <c r="F527" s="167" t="s">
        <v>6108</v>
      </c>
      <c r="G527" s="167" t="s">
        <v>6516</v>
      </c>
      <c r="H527" s="62" t="s">
        <v>11560</v>
      </c>
      <c r="I527" s="167" t="s">
        <v>6517</v>
      </c>
      <c r="J527" s="63" t="str">
        <f t="shared" si="62"/>
        <v>IC.PA.080816</v>
      </c>
      <c r="K527" s="61" t="s">
        <v>12175</v>
      </c>
      <c r="L527" s="167" t="str">
        <f t="shared" si="63"/>
        <v xml:space="preserve">      Shooting</v>
      </c>
      <c r="M527" s="61" t="str">
        <f t="shared" si="64"/>
        <v>PI.IC.PA.080816.01</v>
      </c>
      <c r="N527" s="168"/>
      <c r="O527" s="168" t="str">
        <f t="shared" si="65"/>
        <v>PH.IC.PA.080816.01</v>
      </c>
      <c r="Q527" s="168" t="str">
        <f t="shared" si="66"/>
        <v>CL.IC.PA.080816.01</v>
      </c>
    </row>
    <row r="528" spans="1:17" s="167" customFormat="1" ht="15">
      <c r="A528" s="167" t="s">
        <v>6465</v>
      </c>
      <c r="C528" s="61" t="s">
        <v>92</v>
      </c>
      <c r="E528" s="61" t="s">
        <v>92</v>
      </c>
      <c r="F528" s="167" t="s">
        <v>6108</v>
      </c>
      <c r="G528" s="167" t="s">
        <v>6518</v>
      </c>
      <c r="H528" s="62" t="s">
        <v>11561</v>
      </c>
      <c r="I528" s="167" t="s">
        <v>6519</v>
      </c>
      <c r="J528" s="63" t="str">
        <f t="shared" si="62"/>
        <v>IC.PA.080817</v>
      </c>
      <c r="K528" s="61" t="s">
        <v>12175</v>
      </c>
      <c r="L528" s="167" t="str">
        <f t="shared" si="63"/>
        <v xml:space="preserve">      Splitting</v>
      </c>
      <c r="M528" s="61" t="str">
        <f t="shared" si="64"/>
        <v>PI.IC.PA.080817.01</v>
      </c>
      <c r="N528" s="168"/>
      <c r="O528" s="168" t="str">
        <f t="shared" si="65"/>
        <v>PH.IC.PA.080817.01</v>
      </c>
      <c r="Q528" s="168" t="str">
        <f t="shared" si="66"/>
        <v>CL.IC.PA.080817.01</v>
      </c>
    </row>
    <row r="529" spans="1:31" s="167" customFormat="1" ht="15">
      <c r="A529" s="167" t="s">
        <v>6465</v>
      </c>
      <c r="C529" s="61" t="s">
        <v>92</v>
      </c>
      <c r="E529" s="61" t="s">
        <v>92</v>
      </c>
      <c r="F529" s="167" t="s">
        <v>6108</v>
      </c>
      <c r="G529" s="167" t="s">
        <v>6354</v>
      </c>
      <c r="H529" s="62" t="s">
        <v>12060</v>
      </c>
      <c r="I529" s="167" t="s">
        <v>6355</v>
      </c>
      <c r="J529" s="63" t="str">
        <f t="shared" si="62"/>
        <v>IC.PA.080818</v>
      </c>
      <c r="K529" s="61" t="s">
        <v>12175</v>
      </c>
      <c r="L529" s="167" t="str">
        <f t="shared" si="63"/>
        <v xml:space="preserve">      Squeezing</v>
      </c>
      <c r="M529" s="61" t="str">
        <f t="shared" si="64"/>
        <v>PI.IC.PA.080818.01</v>
      </c>
      <c r="N529" s="168"/>
      <c r="O529" s="168" t="str">
        <f t="shared" si="65"/>
        <v>PH.IC.PA.080818.01</v>
      </c>
      <c r="Q529" s="168" t="str">
        <f t="shared" si="66"/>
        <v>CL.IC.PA.080818.01</v>
      </c>
    </row>
    <row r="530" spans="1:31" s="167" customFormat="1" ht="15">
      <c r="A530" s="167" t="s">
        <v>6465</v>
      </c>
      <c r="C530" s="61" t="s">
        <v>92</v>
      </c>
      <c r="E530" s="61" t="s">
        <v>92</v>
      </c>
      <c r="F530" s="167" t="s">
        <v>6108</v>
      </c>
      <c r="G530" s="167" t="s">
        <v>6356</v>
      </c>
      <c r="H530" s="62" t="s">
        <v>11913</v>
      </c>
      <c r="I530" s="167" t="s">
        <v>6524</v>
      </c>
      <c r="J530" s="63" t="str">
        <f t="shared" si="62"/>
        <v>IC.PA.080819</v>
      </c>
      <c r="K530" s="61" t="s">
        <v>12175</v>
      </c>
      <c r="L530" s="167" t="str">
        <f t="shared" si="63"/>
        <v xml:space="preserve">      Sting</v>
      </c>
      <c r="M530" s="61" t="str">
        <f t="shared" si="64"/>
        <v>PI.IC.PA.080819.01</v>
      </c>
      <c r="N530" s="168"/>
      <c r="O530" s="168" t="str">
        <f t="shared" si="65"/>
        <v>PH.IC.PA.080819.01</v>
      </c>
      <c r="Q530" s="168" t="str">
        <f t="shared" si="66"/>
        <v>CL.IC.PA.080819.01</v>
      </c>
    </row>
    <row r="531" spans="1:31" s="167" customFormat="1" ht="15">
      <c r="A531" s="167" t="s">
        <v>6465</v>
      </c>
      <c r="C531" s="61" t="s">
        <v>92</v>
      </c>
      <c r="E531" s="61" t="s">
        <v>92</v>
      </c>
      <c r="F531" s="167" t="s">
        <v>6108</v>
      </c>
      <c r="G531" s="167" t="s">
        <v>6525</v>
      </c>
      <c r="H531" s="62" t="s">
        <v>11906</v>
      </c>
      <c r="I531" s="167" t="s">
        <v>6526</v>
      </c>
      <c r="J531" s="63" t="str">
        <f t="shared" si="62"/>
        <v>IC.PA.080820</v>
      </c>
      <c r="K531" s="61" t="s">
        <v>12175</v>
      </c>
      <c r="L531" s="167" t="str">
        <f t="shared" si="63"/>
        <v xml:space="preserve">      Throbbing</v>
      </c>
      <c r="M531" s="61" t="str">
        <f t="shared" si="64"/>
        <v>PI.IC.PA.080820.01</v>
      </c>
      <c r="N531" s="168"/>
      <c r="O531" s="168" t="str">
        <f t="shared" si="65"/>
        <v>PH.IC.PA.080820.01</v>
      </c>
      <c r="Q531" s="168" t="str">
        <f t="shared" si="66"/>
        <v>CL.IC.PA.080820.01</v>
      </c>
    </row>
    <row r="532" spans="1:31" s="167" customFormat="1" ht="15">
      <c r="A532" s="167" t="s">
        <v>6465</v>
      </c>
      <c r="C532" s="61" t="s">
        <v>92</v>
      </c>
      <c r="E532" s="61" t="s">
        <v>92</v>
      </c>
      <c r="F532" s="167" t="s">
        <v>6108</v>
      </c>
      <c r="G532" s="167" t="s">
        <v>13469</v>
      </c>
      <c r="H532" s="61" t="s">
        <v>8039</v>
      </c>
      <c r="I532" s="167" t="s">
        <v>6527</v>
      </c>
      <c r="J532" s="63" t="str">
        <f t="shared" si="62"/>
        <v>IC.PA.080821</v>
      </c>
      <c r="K532" s="61" t="s">
        <v>12175</v>
      </c>
      <c r="L532" s="167" t="str">
        <f t="shared" si="63"/>
        <v xml:space="preserve">      Radiating:  </v>
      </c>
      <c r="M532" s="61" t="str">
        <f t="shared" si="64"/>
        <v>PI.IC.PA.080821.01</v>
      </c>
      <c r="N532" s="168"/>
      <c r="O532" s="168" t="str">
        <f t="shared" si="65"/>
        <v>PH.IC.PA.080821.01</v>
      </c>
      <c r="Q532" s="168" t="str">
        <f t="shared" si="66"/>
        <v>CL.IC.PA.080821.01</v>
      </c>
    </row>
    <row r="533" spans="1:31" s="167" customFormat="1" ht="15">
      <c r="A533" s="167" t="s">
        <v>6465</v>
      </c>
      <c r="C533" s="61" t="s">
        <v>12976</v>
      </c>
      <c r="E533" s="61" t="s">
        <v>12976</v>
      </c>
      <c r="F533" s="167" t="s">
        <v>6108</v>
      </c>
      <c r="G533" s="167" t="s">
        <v>8696</v>
      </c>
      <c r="H533" s="61" t="s">
        <v>7874</v>
      </c>
      <c r="I533" s="167" t="s">
        <v>10703</v>
      </c>
      <c r="J533" s="63" t="str">
        <f t="shared" si="62"/>
        <v>IC.PA.080822</v>
      </c>
      <c r="K533" s="61" t="s">
        <v>13277</v>
      </c>
      <c r="L533" s="167" t="str">
        <f t="shared" si="63"/>
        <v xml:space="preserve">      Other:  specify</v>
      </c>
      <c r="M533" s="61" t="str">
        <f t="shared" si="64"/>
        <v>PI.IC.PA.080822.01</v>
      </c>
      <c r="N533" s="168"/>
      <c r="O533" s="168" t="str">
        <f t="shared" si="65"/>
        <v>PH.IC.PA.080822.01</v>
      </c>
      <c r="Q533" s="168" t="str">
        <f t="shared" si="66"/>
        <v>CL.IC.PA.080822.01</v>
      </c>
    </row>
    <row r="534" spans="1:31" s="167" customFormat="1" ht="15">
      <c r="A534" s="167" t="s">
        <v>6465</v>
      </c>
      <c r="C534" s="61" t="s">
        <v>92</v>
      </c>
      <c r="E534" s="61" t="s">
        <v>92</v>
      </c>
      <c r="F534" s="167" t="s">
        <v>6108</v>
      </c>
      <c r="G534" s="167" t="s">
        <v>284</v>
      </c>
      <c r="H534" s="61" t="s">
        <v>428</v>
      </c>
      <c r="J534" s="63" t="str">
        <f t="shared" si="62"/>
        <v>IC.PA.080823</v>
      </c>
      <c r="K534" s="61" t="s">
        <v>12175</v>
      </c>
      <c r="L534" s="167" t="str">
        <f t="shared" si="63"/>
        <v>Unable to assess due to sedation</v>
      </c>
      <c r="M534" s="61" t="str">
        <f t="shared" si="64"/>
        <v>PI.IC.PA.080823.01</v>
      </c>
      <c r="N534" s="168"/>
      <c r="O534" s="168" t="str">
        <f t="shared" si="65"/>
        <v>PH.IC.PA.080823.01</v>
      </c>
      <c r="Q534" s="168" t="str">
        <f t="shared" si="66"/>
        <v>CL.IC.PA.080823.01</v>
      </c>
      <c r="AD534" s="167" t="s">
        <v>88</v>
      </c>
      <c r="AE534" s="167">
        <v>1189</v>
      </c>
    </row>
    <row r="535" spans="1:31" s="167" customFormat="1" ht="15">
      <c r="A535" s="167" t="s">
        <v>6465</v>
      </c>
      <c r="C535" s="61" t="s">
        <v>92</v>
      </c>
      <c r="D535" s="167" t="s">
        <v>6528</v>
      </c>
      <c r="E535" s="61" t="s">
        <v>93</v>
      </c>
      <c r="F535" s="167" t="s">
        <v>5920</v>
      </c>
      <c r="G535" s="167" t="s">
        <v>11363</v>
      </c>
      <c r="H535" s="62" t="s">
        <v>11848</v>
      </c>
      <c r="I535" s="167" t="s">
        <v>12157</v>
      </c>
      <c r="J535" s="63" t="str">
        <f t="shared" si="62"/>
        <v>IC.PA.080901</v>
      </c>
      <c r="K535" s="61" t="s">
        <v>12175</v>
      </c>
      <c r="L535" s="167" t="str">
        <f t="shared" si="63"/>
        <v xml:space="preserve">     None</v>
      </c>
      <c r="M535" s="61" t="str">
        <f t="shared" si="64"/>
        <v>PI.IC.PA.080901.01</v>
      </c>
      <c r="N535" s="168"/>
      <c r="O535" s="168" t="str">
        <f t="shared" si="65"/>
        <v>PH.IC.PA.080901.01</v>
      </c>
      <c r="Q535" s="168" t="str">
        <f t="shared" si="66"/>
        <v>CL.IC.PA.080901.01</v>
      </c>
    </row>
    <row r="536" spans="1:31" s="167" customFormat="1" ht="15">
      <c r="A536" s="167" t="s">
        <v>6465</v>
      </c>
      <c r="C536" s="61" t="s">
        <v>92</v>
      </c>
      <c r="E536" s="61" t="s">
        <v>93</v>
      </c>
      <c r="F536" s="167" t="s">
        <v>5920</v>
      </c>
      <c r="G536" s="167" t="s">
        <v>5921</v>
      </c>
      <c r="H536" s="62" t="s">
        <v>12030</v>
      </c>
      <c r="I536" s="167" t="s">
        <v>5922</v>
      </c>
      <c r="J536" s="63" t="str">
        <f t="shared" si="62"/>
        <v>IC.PA.080902</v>
      </c>
      <c r="K536" s="61" t="s">
        <v>12175</v>
      </c>
      <c r="L536" s="167" t="str">
        <f t="shared" si="63"/>
        <v xml:space="preserve">     Anxiety</v>
      </c>
      <c r="M536" s="61" t="str">
        <f t="shared" si="64"/>
        <v>PI.IC.PA.080902.01</v>
      </c>
      <c r="N536" s="168"/>
      <c r="O536" s="168" t="str">
        <f t="shared" si="65"/>
        <v>PH.IC.PA.080902.01</v>
      </c>
      <c r="Q536" s="168" t="str">
        <f t="shared" si="66"/>
        <v>CL.IC.PA.080902.01</v>
      </c>
    </row>
    <row r="537" spans="1:31" s="167" customFormat="1" ht="15">
      <c r="A537" s="167" t="s">
        <v>6465</v>
      </c>
      <c r="C537" s="61" t="s">
        <v>92</v>
      </c>
      <c r="E537" s="61" t="s">
        <v>93</v>
      </c>
      <c r="F537" s="167" t="s">
        <v>5920</v>
      </c>
      <c r="G537" s="167" t="s">
        <v>6038</v>
      </c>
      <c r="H537" s="62" t="s">
        <v>12032</v>
      </c>
      <c r="I537" s="167" t="s">
        <v>6039</v>
      </c>
      <c r="J537" s="63" t="str">
        <f t="shared" ref="J537:J600" si="67">CONCATENATE("IC.PA.",C537,E537,H537)</f>
        <v>IC.PA.080903</v>
      </c>
      <c r="K537" s="61" t="s">
        <v>12175</v>
      </c>
      <c r="L537" s="167" t="str">
        <f t="shared" ref="L537:L600" si="68">G537</f>
        <v xml:space="preserve">     Depression</v>
      </c>
      <c r="M537" s="61" t="str">
        <f t="shared" ref="M537:M600" si="69">CONCATENATE("PI.",J537,".",K537)</f>
        <v>PI.IC.PA.080903.01</v>
      </c>
      <c r="N537" s="168"/>
      <c r="O537" s="168" t="str">
        <f t="shared" ref="O537:O600" si="70">CONCATENATE("PH.",J537,".",K537)</f>
        <v>PH.IC.PA.080903.01</v>
      </c>
      <c r="Q537" s="168" t="str">
        <f t="shared" ref="Q537:Q600" si="71">CONCATENATE("CL.",J537,".",K537)</f>
        <v>CL.IC.PA.080903.01</v>
      </c>
    </row>
    <row r="538" spans="1:31" s="167" customFormat="1" ht="15">
      <c r="A538" s="167" t="s">
        <v>6465</v>
      </c>
      <c r="C538" s="61" t="s">
        <v>92</v>
      </c>
      <c r="E538" s="61" t="s">
        <v>93</v>
      </c>
      <c r="F538" s="167" t="s">
        <v>5920</v>
      </c>
      <c r="G538" s="167" t="s">
        <v>6040</v>
      </c>
      <c r="H538" s="62" t="s">
        <v>12028</v>
      </c>
      <c r="I538" s="167" t="s">
        <v>6041</v>
      </c>
      <c r="J538" s="63" t="str">
        <f t="shared" si="67"/>
        <v>IC.PA.080904</v>
      </c>
      <c r="K538" s="61" t="s">
        <v>12175</v>
      </c>
      <c r="L538" s="167" t="str">
        <f t="shared" si="68"/>
        <v xml:space="preserve">     Reduced mobility</v>
      </c>
      <c r="M538" s="61" t="str">
        <f t="shared" si="69"/>
        <v>PI.IC.PA.080904.01</v>
      </c>
      <c r="N538" s="168"/>
      <c r="O538" s="168" t="str">
        <f t="shared" si="70"/>
        <v>PH.IC.PA.080904.01</v>
      </c>
      <c r="Q538" s="168" t="str">
        <f t="shared" si="71"/>
        <v>CL.IC.PA.080904.01</v>
      </c>
    </row>
    <row r="539" spans="1:31" s="167" customFormat="1" ht="15">
      <c r="A539" s="167" t="s">
        <v>6465</v>
      </c>
      <c r="C539" s="61" t="s">
        <v>92</v>
      </c>
      <c r="E539" s="61" t="s">
        <v>93</v>
      </c>
      <c r="F539" s="167" t="s">
        <v>5920</v>
      </c>
      <c r="G539" s="167" t="s">
        <v>6042</v>
      </c>
      <c r="H539" s="62" t="s">
        <v>12210</v>
      </c>
      <c r="I539" s="167" t="s">
        <v>6357</v>
      </c>
      <c r="J539" s="63" t="str">
        <f t="shared" si="67"/>
        <v>IC.PA.080905</v>
      </c>
      <c r="K539" s="61" t="s">
        <v>12175</v>
      </c>
      <c r="L539" s="167" t="str">
        <f t="shared" si="68"/>
        <v xml:space="preserve">     Mood change</v>
      </c>
      <c r="M539" s="61" t="str">
        <f t="shared" si="69"/>
        <v>PI.IC.PA.080905.01</v>
      </c>
      <c r="N539" s="168"/>
      <c r="O539" s="168" t="str">
        <f t="shared" si="70"/>
        <v>PH.IC.PA.080905.01</v>
      </c>
      <c r="Q539" s="168" t="str">
        <f t="shared" si="71"/>
        <v>CL.IC.PA.080905.01</v>
      </c>
    </row>
    <row r="540" spans="1:31" s="167" customFormat="1" ht="15">
      <c r="A540" s="167" t="s">
        <v>6465</v>
      </c>
      <c r="C540" s="61" t="s">
        <v>92</v>
      </c>
      <c r="E540" s="61" t="s">
        <v>93</v>
      </c>
      <c r="F540" s="167" t="s">
        <v>5920</v>
      </c>
      <c r="G540" s="167" t="s">
        <v>5923</v>
      </c>
      <c r="H540" s="62" t="s">
        <v>12212</v>
      </c>
      <c r="I540" s="167" t="s">
        <v>6178</v>
      </c>
      <c r="J540" s="63" t="str">
        <f t="shared" si="67"/>
        <v>IC.PA.080906</v>
      </c>
      <c r="K540" s="61" t="s">
        <v>12175</v>
      </c>
      <c r="L540" s="167" t="str">
        <f t="shared" si="68"/>
        <v xml:space="preserve">     Sleep disturbance</v>
      </c>
      <c r="M540" s="61" t="str">
        <f t="shared" si="69"/>
        <v>PI.IC.PA.080906.01</v>
      </c>
      <c r="N540" s="168"/>
      <c r="O540" s="168" t="str">
        <f t="shared" si="70"/>
        <v>PH.IC.PA.080906.01</v>
      </c>
      <c r="Q540" s="168" t="str">
        <f t="shared" si="71"/>
        <v>CL.IC.PA.080906.01</v>
      </c>
    </row>
    <row r="541" spans="1:31" s="167" customFormat="1" ht="15">
      <c r="A541" s="167" t="s">
        <v>6465</v>
      </c>
      <c r="C541" s="61" t="s">
        <v>2535</v>
      </c>
      <c r="E541" s="61" t="s">
        <v>93</v>
      </c>
      <c r="F541" s="167" t="s">
        <v>5920</v>
      </c>
      <c r="G541" s="167" t="s">
        <v>5924</v>
      </c>
      <c r="H541" s="62" t="s">
        <v>12225</v>
      </c>
      <c r="I541" s="167" t="s">
        <v>5925</v>
      </c>
      <c r="J541" s="63" t="str">
        <f t="shared" si="67"/>
        <v>IC.PA.080907</v>
      </c>
      <c r="K541" s="61" t="s">
        <v>2206</v>
      </c>
      <c r="L541" s="167" t="str">
        <f t="shared" si="68"/>
        <v xml:space="preserve">     Thoughts of harming self</v>
      </c>
      <c r="M541" s="61" t="str">
        <f t="shared" si="69"/>
        <v>PI.IC.PA.080907.01</v>
      </c>
      <c r="N541" s="168"/>
      <c r="O541" s="168" t="str">
        <f t="shared" si="70"/>
        <v>PH.IC.PA.080907.01</v>
      </c>
      <c r="Q541" s="168" t="str">
        <f t="shared" si="71"/>
        <v>CL.IC.PA.080907.01</v>
      </c>
    </row>
    <row r="542" spans="1:31" s="167" customFormat="1" ht="15">
      <c r="A542" s="167" t="s">
        <v>6465</v>
      </c>
      <c r="C542" s="61" t="s">
        <v>2535</v>
      </c>
      <c r="E542" s="61" t="s">
        <v>93</v>
      </c>
      <c r="F542" s="167" t="s">
        <v>5920</v>
      </c>
      <c r="G542" s="167" t="s">
        <v>6052</v>
      </c>
      <c r="H542" s="62" t="s">
        <v>2535</v>
      </c>
      <c r="I542" s="167" t="s">
        <v>6053</v>
      </c>
      <c r="J542" s="63" t="str">
        <f t="shared" si="67"/>
        <v>IC.PA.080908</v>
      </c>
      <c r="K542" s="61" t="s">
        <v>2206</v>
      </c>
      <c r="L542" s="167" t="str">
        <f t="shared" si="68"/>
        <v xml:space="preserve">     Disruption of Daily Activity</v>
      </c>
      <c r="M542" s="61" t="str">
        <f t="shared" si="69"/>
        <v>PI.IC.PA.080908.01</v>
      </c>
      <c r="N542" s="168"/>
      <c r="O542" s="168" t="str">
        <f t="shared" si="70"/>
        <v>PH.IC.PA.080908.01</v>
      </c>
      <c r="Q542" s="168" t="str">
        <f t="shared" si="71"/>
        <v>CL.IC.PA.080908.01</v>
      </c>
      <c r="R542" s="167" t="s">
        <v>12278</v>
      </c>
      <c r="S542" s="167">
        <v>800</v>
      </c>
    </row>
    <row r="543" spans="1:31" s="167" customFormat="1" ht="15">
      <c r="A543" s="167" t="s">
        <v>6465</v>
      </c>
      <c r="C543" s="61" t="s">
        <v>92</v>
      </c>
      <c r="E543" s="61" t="s">
        <v>93</v>
      </c>
      <c r="F543" s="167" t="s">
        <v>5920</v>
      </c>
      <c r="G543" s="167" t="s">
        <v>12763</v>
      </c>
      <c r="H543" s="62" t="s">
        <v>12732</v>
      </c>
      <c r="J543" s="63" t="str">
        <f t="shared" si="67"/>
        <v>IC.PA.080909</v>
      </c>
      <c r="K543" s="61" t="s">
        <v>12175</v>
      </c>
      <c r="L543" s="167" t="str">
        <f t="shared" si="68"/>
        <v>Reduced Appetite</v>
      </c>
      <c r="M543" s="61" t="str">
        <f t="shared" si="69"/>
        <v>PI.IC.PA.080909.01</v>
      </c>
      <c r="N543" s="168"/>
      <c r="O543" s="168" t="str">
        <f t="shared" si="70"/>
        <v>PH.IC.PA.080909.01</v>
      </c>
      <c r="Q543" s="168" t="str">
        <f t="shared" si="71"/>
        <v>CL.IC.PA.080909.01</v>
      </c>
      <c r="X543" s="167" t="s">
        <v>2352</v>
      </c>
      <c r="Y543" s="167">
        <v>1123</v>
      </c>
    </row>
    <row r="544" spans="1:31" s="167" customFormat="1" ht="15">
      <c r="A544" s="167" t="s">
        <v>6465</v>
      </c>
      <c r="C544" s="61" t="s">
        <v>92</v>
      </c>
      <c r="E544" s="61" t="s">
        <v>93</v>
      </c>
      <c r="F544" s="167" t="s">
        <v>5920</v>
      </c>
      <c r="G544" s="167" t="s">
        <v>12764</v>
      </c>
      <c r="H544" s="62" t="s">
        <v>2516</v>
      </c>
      <c r="J544" s="63" t="str">
        <f t="shared" si="67"/>
        <v>IC.PA.080910</v>
      </c>
      <c r="K544" s="61" t="s">
        <v>12175</v>
      </c>
      <c r="L544" s="167" t="str">
        <f t="shared" si="68"/>
        <v>Other</v>
      </c>
      <c r="M544" s="61" t="str">
        <f t="shared" si="69"/>
        <v>PI.IC.PA.080910.01</v>
      </c>
      <c r="N544" s="168"/>
      <c r="O544" s="168" t="str">
        <f t="shared" si="70"/>
        <v>PH.IC.PA.080910.01</v>
      </c>
      <c r="Q544" s="168" t="str">
        <f t="shared" si="71"/>
        <v>CL.IC.PA.080910.01</v>
      </c>
      <c r="X544" s="167" t="s">
        <v>2352</v>
      </c>
      <c r="Y544" s="167">
        <v>1123</v>
      </c>
    </row>
    <row r="545" spans="1:19" s="167" customFormat="1" ht="15">
      <c r="A545" s="167" t="s">
        <v>6465</v>
      </c>
      <c r="C545" s="61" t="s">
        <v>92</v>
      </c>
      <c r="D545" s="167" t="s">
        <v>6054</v>
      </c>
      <c r="E545" s="61" t="s">
        <v>3188</v>
      </c>
      <c r="F545" s="167" t="s">
        <v>5920</v>
      </c>
      <c r="G545" s="167" t="s">
        <v>9743</v>
      </c>
      <c r="H545" s="62" t="s">
        <v>11848</v>
      </c>
      <c r="I545" s="167" t="s">
        <v>12171</v>
      </c>
      <c r="J545" s="63" t="str">
        <f t="shared" si="67"/>
        <v>IC.PA.081001</v>
      </c>
      <c r="K545" s="61" t="s">
        <v>1702</v>
      </c>
      <c r="L545" s="167" t="str">
        <f t="shared" si="68"/>
        <v xml:space="preserve">      None</v>
      </c>
      <c r="M545" s="61" t="str">
        <f t="shared" si="69"/>
        <v>PI.IC.PA.081001.01</v>
      </c>
      <c r="N545" s="168"/>
      <c r="O545" s="168" t="str">
        <f t="shared" si="70"/>
        <v>PH.IC.PA.081001.01</v>
      </c>
      <c r="Q545" s="168" t="str">
        <f t="shared" si="71"/>
        <v>CL.IC.PA.081001.01</v>
      </c>
    </row>
    <row r="546" spans="1:19" s="167" customFormat="1" ht="15">
      <c r="A546" s="167" t="s">
        <v>6465</v>
      </c>
      <c r="C546" s="61" t="s">
        <v>92</v>
      </c>
      <c r="E546" s="61" t="s">
        <v>3188</v>
      </c>
      <c r="F546" s="167" t="s">
        <v>5920</v>
      </c>
      <c r="G546" s="167" t="s">
        <v>5930</v>
      </c>
      <c r="H546" s="62" t="s">
        <v>12030</v>
      </c>
      <c r="I546" s="167" t="s">
        <v>6061</v>
      </c>
      <c r="J546" s="63" t="str">
        <f t="shared" si="67"/>
        <v>IC.PA.081002</v>
      </c>
      <c r="K546" s="61" t="s">
        <v>1702</v>
      </c>
      <c r="L546" s="167" t="str">
        <f t="shared" si="68"/>
        <v xml:space="preserve">     Avoiding physical activity</v>
      </c>
      <c r="M546" s="61" t="str">
        <f t="shared" si="69"/>
        <v>PI.IC.PA.081002.01</v>
      </c>
      <c r="N546" s="168"/>
      <c r="O546" s="168" t="str">
        <f t="shared" si="70"/>
        <v>PH.IC.PA.081002.01</v>
      </c>
      <c r="Q546" s="168" t="str">
        <f t="shared" si="71"/>
        <v>CL.IC.PA.081002.01</v>
      </c>
    </row>
    <row r="547" spans="1:19" s="167" customFormat="1" ht="15">
      <c r="A547" s="167" t="s">
        <v>6465</v>
      </c>
      <c r="C547" s="61" t="s">
        <v>92</v>
      </c>
      <c r="E547" s="61" t="s">
        <v>3188</v>
      </c>
      <c r="F547" s="167" t="s">
        <v>5920</v>
      </c>
      <c r="G547" s="167" t="s">
        <v>6062</v>
      </c>
      <c r="H547" s="62" t="s">
        <v>12032</v>
      </c>
      <c r="I547" s="167" t="s">
        <v>6063</v>
      </c>
      <c r="J547" s="63" t="str">
        <f t="shared" si="67"/>
        <v>IC.PA.081003</v>
      </c>
      <c r="K547" s="61" t="s">
        <v>12175</v>
      </c>
      <c r="L547" s="167" t="str">
        <f t="shared" si="68"/>
        <v xml:space="preserve">     Crying</v>
      </c>
      <c r="M547" s="61" t="str">
        <f t="shared" si="69"/>
        <v>PI.IC.PA.081003.01</v>
      </c>
      <c r="N547" s="168"/>
      <c r="O547" s="168" t="str">
        <f t="shared" si="70"/>
        <v>PH.IC.PA.081003.01</v>
      </c>
      <c r="Q547" s="168" t="str">
        <f t="shared" si="71"/>
        <v>CL.IC.PA.081003.01</v>
      </c>
    </row>
    <row r="548" spans="1:19" s="167" customFormat="1" ht="15">
      <c r="A548" s="167" t="s">
        <v>6465</v>
      </c>
      <c r="C548" s="61" t="s">
        <v>92</v>
      </c>
      <c r="E548" s="61" t="s">
        <v>3188</v>
      </c>
      <c r="F548" s="167" t="s">
        <v>5920</v>
      </c>
      <c r="G548" s="167" t="s">
        <v>6064</v>
      </c>
      <c r="H548" s="62" t="s">
        <v>12028</v>
      </c>
      <c r="I548" s="167" t="s">
        <v>6065</v>
      </c>
      <c r="J548" s="63" t="str">
        <f t="shared" si="67"/>
        <v>IC.PA.081004</v>
      </c>
      <c r="K548" s="61" t="s">
        <v>12175</v>
      </c>
      <c r="L548" s="167" t="str">
        <f t="shared" si="68"/>
        <v xml:space="preserve">     Grimacing</v>
      </c>
      <c r="M548" s="61" t="str">
        <f t="shared" si="69"/>
        <v>PI.IC.PA.081004.01</v>
      </c>
      <c r="N548" s="168"/>
      <c r="O548" s="168" t="str">
        <f t="shared" si="70"/>
        <v>PH.IC.PA.081004.01</v>
      </c>
      <c r="Q548" s="168" t="str">
        <f t="shared" si="71"/>
        <v>CL.IC.PA.081004.01</v>
      </c>
    </row>
    <row r="549" spans="1:19" s="167" customFormat="1" ht="15">
      <c r="A549" s="167" t="s">
        <v>6465</v>
      </c>
      <c r="C549" s="61" t="s">
        <v>92</v>
      </c>
      <c r="E549" s="61" t="s">
        <v>3188</v>
      </c>
      <c r="F549" s="167" t="s">
        <v>5920</v>
      </c>
      <c r="G549" s="167" t="s">
        <v>6066</v>
      </c>
      <c r="H549" s="62" t="s">
        <v>12210</v>
      </c>
      <c r="I549" s="167" t="s">
        <v>10477</v>
      </c>
      <c r="J549" s="63" t="str">
        <f t="shared" si="67"/>
        <v>IC.PA.081005</v>
      </c>
      <c r="K549" s="61" t="s">
        <v>12175</v>
      </c>
      <c r="L549" s="167" t="str">
        <f t="shared" si="68"/>
        <v xml:space="preserve">     Guarding</v>
      </c>
      <c r="M549" s="61" t="str">
        <f t="shared" si="69"/>
        <v>PI.IC.PA.081005.01</v>
      </c>
      <c r="N549" s="168"/>
      <c r="O549" s="168" t="str">
        <f t="shared" si="70"/>
        <v>PH.IC.PA.081005.01</v>
      </c>
      <c r="Q549" s="168" t="str">
        <f t="shared" si="71"/>
        <v>CL.IC.PA.081005.01</v>
      </c>
    </row>
    <row r="550" spans="1:19" s="167" customFormat="1" ht="15">
      <c r="A550" s="167" t="s">
        <v>6465</v>
      </c>
      <c r="C550" s="61" t="s">
        <v>92</v>
      </c>
      <c r="E550" s="61" t="s">
        <v>3188</v>
      </c>
      <c r="F550" s="167" t="s">
        <v>5920</v>
      </c>
      <c r="G550" s="167" t="s">
        <v>6067</v>
      </c>
      <c r="H550" s="62" t="s">
        <v>12212</v>
      </c>
      <c r="I550" s="167" t="s">
        <v>6075</v>
      </c>
      <c r="J550" s="63" t="str">
        <f t="shared" si="67"/>
        <v>IC.PA.081006</v>
      </c>
      <c r="K550" s="61" t="s">
        <v>12175</v>
      </c>
      <c r="L550" s="167" t="str">
        <f t="shared" si="68"/>
        <v xml:space="preserve">     Moaning</v>
      </c>
      <c r="M550" s="61" t="str">
        <f t="shared" si="69"/>
        <v>PI.IC.PA.081006.01</v>
      </c>
      <c r="N550" s="168"/>
      <c r="O550" s="168" t="str">
        <f t="shared" si="70"/>
        <v>PH.IC.PA.081006.01</v>
      </c>
      <c r="Q550" s="168" t="str">
        <f t="shared" si="71"/>
        <v>CL.IC.PA.081006.01</v>
      </c>
    </row>
    <row r="551" spans="1:19" s="167" customFormat="1" ht="15">
      <c r="A551" s="167" t="s">
        <v>6465</v>
      </c>
      <c r="C551" s="61" t="s">
        <v>92</v>
      </c>
      <c r="E551" s="61" t="s">
        <v>3188</v>
      </c>
      <c r="F551" s="167" t="s">
        <v>5920</v>
      </c>
      <c r="G551" s="167" t="s">
        <v>6076</v>
      </c>
      <c r="H551" s="62" t="s">
        <v>12225</v>
      </c>
      <c r="I551" s="167" t="s">
        <v>6077</v>
      </c>
      <c r="J551" s="63" t="str">
        <f t="shared" si="67"/>
        <v>IC.PA.081007</v>
      </c>
      <c r="K551" s="61" t="s">
        <v>12175</v>
      </c>
      <c r="L551" s="167" t="str">
        <f t="shared" si="68"/>
        <v xml:space="preserve">     Restlessness</v>
      </c>
      <c r="M551" s="61" t="str">
        <f t="shared" si="69"/>
        <v>PI.IC.PA.081007.01</v>
      </c>
      <c r="N551" s="168"/>
      <c r="O551" s="168" t="str">
        <f t="shared" si="70"/>
        <v>PH.IC.PA.081007.01</v>
      </c>
      <c r="Q551" s="168" t="str">
        <f t="shared" si="71"/>
        <v>CL.IC.PA.081007.01</v>
      </c>
    </row>
    <row r="552" spans="1:19" s="167" customFormat="1" ht="15">
      <c r="A552" s="167" t="s">
        <v>6465</v>
      </c>
      <c r="C552" s="61" t="s">
        <v>92</v>
      </c>
      <c r="E552" s="61" t="s">
        <v>3188</v>
      </c>
      <c r="F552" s="167" t="s">
        <v>5920</v>
      </c>
      <c r="G552" s="167" t="s">
        <v>6078</v>
      </c>
      <c r="H552" s="62" t="s">
        <v>11638</v>
      </c>
      <c r="I552" s="167" t="s">
        <v>6420</v>
      </c>
      <c r="J552" s="63" t="str">
        <f t="shared" si="67"/>
        <v>IC.PA.081008</v>
      </c>
      <c r="K552" s="61" t="s">
        <v>12175</v>
      </c>
      <c r="L552" s="167" t="str">
        <f t="shared" si="68"/>
        <v xml:space="preserve">     Splinting</v>
      </c>
      <c r="M552" s="61" t="str">
        <f t="shared" si="69"/>
        <v>PI.IC.PA.081008.01</v>
      </c>
      <c r="N552" s="168"/>
      <c r="O552" s="168" t="str">
        <f t="shared" si="70"/>
        <v>PH.IC.PA.081008.01</v>
      </c>
      <c r="Q552" s="168" t="str">
        <f t="shared" si="71"/>
        <v>CL.IC.PA.081008.01</v>
      </c>
    </row>
    <row r="553" spans="1:19" s="167" customFormat="1" ht="15">
      <c r="A553" s="167" t="s">
        <v>6465</v>
      </c>
      <c r="C553" s="61" t="s">
        <v>92</v>
      </c>
      <c r="E553" s="61" t="s">
        <v>3188</v>
      </c>
      <c r="F553" s="167" t="s">
        <v>5920</v>
      </c>
      <c r="G553" s="167" t="s">
        <v>13209</v>
      </c>
      <c r="H553" s="62" t="s">
        <v>93</v>
      </c>
      <c r="I553" s="167" t="s">
        <v>6421</v>
      </c>
      <c r="J553" s="63" t="str">
        <f t="shared" si="67"/>
        <v>IC.PA.081009</v>
      </c>
      <c r="K553" s="61" t="s">
        <v>12175</v>
      </c>
      <c r="L553" s="167" t="str">
        <f t="shared" si="68"/>
        <v xml:space="preserve">     Aggression</v>
      </c>
      <c r="M553" s="61" t="str">
        <f t="shared" si="69"/>
        <v>PI.IC.PA.081009.01</v>
      </c>
      <c r="N553" s="168"/>
      <c r="O553" s="168" t="str">
        <f t="shared" si="70"/>
        <v>PH.IC.PA.081009.01</v>
      </c>
      <c r="Q553" s="168" t="str">
        <f t="shared" si="71"/>
        <v>CL.IC.PA.081009.01</v>
      </c>
      <c r="R553" s="167" t="s">
        <v>12465</v>
      </c>
      <c r="S553" s="167">
        <v>801</v>
      </c>
    </row>
    <row r="554" spans="1:19" s="167" customFormat="1" ht="15">
      <c r="A554" s="167" t="s">
        <v>6465</v>
      </c>
      <c r="C554" s="61" t="s">
        <v>92</v>
      </c>
      <c r="D554" s="167" t="s">
        <v>8518</v>
      </c>
      <c r="E554" s="61" t="s">
        <v>153</v>
      </c>
      <c r="F554" s="167" t="s">
        <v>6422</v>
      </c>
      <c r="G554" s="167" t="s">
        <v>8548</v>
      </c>
      <c r="H554" s="62" t="s">
        <v>11848</v>
      </c>
      <c r="I554" s="167" t="s">
        <v>11402</v>
      </c>
      <c r="J554" s="63" t="str">
        <f t="shared" si="67"/>
        <v>IC.PA.081201</v>
      </c>
      <c r="K554" s="61" t="s">
        <v>12175</v>
      </c>
      <c r="L554" s="167" t="str">
        <f t="shared" si="68"/>
        <v xml:space="preserve">     Right</v>
      </c>
      <c r="M554" s="61" t="str">
        <f t="shared" si="69"/>
        <v>PI.IC.PA.081201.01</v>
      </c>
      <c r="N554" s="168"/>
      <c r="O554" s="168" t="str">
        <f t="shared" si="70"/>
        <v>PH.IC.PA.081201.01</v>
      </c>
      <c r="Q554" s="168" t="str">
        <f t="shared" si="71"/>
        <v>CL.IC.PA.081201.01</v>
      </c>
    </row>
    <row r="555" spans="1:19" s="167" customFormat="1" ht="15">
      <c r="A555" s="167" t="s">
        <v>6465</v>
      </c>
      <c r="C555" s="61" t="s">
        <v>92</v>
      </c>
      <c r="E555" s="61" t="s">
        <v>153</v>
      </c>
      <c r="F555" s="167" t="s">
        <v>6422</v>
      </c>
      <c r="G555" s="167" t="s">
        <v>8661</v>
      </c>
      <c r="H555" s="62" t="s">
        <v>12030</v>
      </c>
      <c r="I555" s="167" t="s">
        <v>11563</v>
      </c>
      <c r="J555" s="63" t="str">
        <f t="shared" si="67"/>
        <v>IC.PA.081202</v>
      </c>
      <c r="K555" s="61" t="s">
        <v>12175</v>
      </c>
      <c r="L555" s="167" t="str">
        <f t="shared" si="68"/>
        <v xml:space="preserve">     Left</v>
      </c>
      <c r="M555" s="61" t="str">
        <f t="shared" si="69"/>
        <v>PI.IC.PA.081202.01</v>
      </c>
      <c r="N555" s="168"/>
      <c r="O555" s="168" t="str">
        <f t="shared" si="70"/>
        <v>PH.IC.PA.081202.01</v>
      </c>
      <c r="Q555" s="168" t="str">
        <f t="shared" si="71"/>
        <v>CL.IC.PA.081202.01</v>
      </c>
    </row>
    <row r="556" spans="1:19" s="167" customFormat="1" ht="15">
      <c r="A556" s="167" t="s">
        <v>6465</v>
      </c>
      <c r="C556" s="61" t="s">
        <v>92</v>
      </c>
      <c r="E556" s="61" t="s">
        <v>153</v>
      </c>
      <c r="F556" s="167" t="s">
        <v>6422</v>
      </c>
      <c r="G556" s="167" t="s">
        <v>6423</v>
      </c>
      <c r="H556" s="62" t="s">
        <v>12032</v>
      </c>
      <c r="I556" s="167" t="s">
        <v>11564</v>
      </c>
      <c r="J556" s="63" t="str">
        <f t="shared" si="67"/>
        <v>IC.PA.081203</v>
      </c>
      <c r="K556" s="61" t="s">
        <v>12175</v>
      </c>
      <c r="L556" s="167" t="str">
        <f t="shared" si="68"/>
        <v xml:space="preserve">     Bilateral</v>
      </c>
      <c r="M556" s="61" t="str">
        <f t="shared" si="69"/>
        <v>PI.IC.PA.081203.01</v>
      </c>
      <c r="N556" s="168"/>
      <c r="O556" s="168" t="str">
        <f t="shared" si="70"/>
        <v>PH.IC.PA.081203.01</v>
      </c>
      <c r="Q556" s="168" t="str">
        <f t="shared" si="71"/>
        <v>CL.IC.PA.081203.01</v>
      </c>
    </row>
    <row r="557" spans="1:19" s="167" customFormat="1" ht="15">
      <c r="A557" s="167" t="s">
        <v>6465</v>
      </c>
      <c r="C557" s="61" t="s">
        <v>92</v>
      </c>
      <c r="D557" s="167" t="s">
        <v>6249</v>
      </c>
      <c r="E557" s="61" t="s">
        <v>6254</v>
      </c>
      <c r="F557" s="167" t="s">
        <v>6422</v>
      </c>
      <c r="G557" s="167" t="s">
        <v>8662</v>
      </c>
      <c r="H557" s="62" t="s">
        <v>11848</v>
      </c>
      <c r="I557" s="167" t="s">
        <v>9372</v>
      </c>
      <c r="J557" s="63" t="str">
        <f t="shared" si="67"/>
        <v>IC.PA.081301</v>
      </c>
      <c r="K557" s="61" t="s">
        <v>12175</v>
      </c>
      <c r="L557" s="167" t="str">
        <f t="shared" si="68"/>
        <v xml:space="preserve">     Lateral</v>
      </c>
      <c r="M557" s="61" t="str">
        <f t="shared" si="69"/>
        <v>PI.IC.PA.081301.01</v>
      </c>
      <c r="N557" s="168"/>
      <c r="O557" s="168" t="str">
        <f t="shared" si="70"/>
        <v>PH.IC.PA.081301.01</v>
      </c>
      <c r="Q557" s="168" t="str">
        <f t="shared" si="71"/>
        <v>CL.IC.PA.081301.01</v>
      </c>
    </row>
    <row r="558" spans="1:19" s="167" customFormat="1" ht="15">
      <c r="A558" s="167" t="s">
        <v>6465</v>
      </c>
      <c r="C558" s="61" t="s">
        <v>92</v>
      </c>
      <c r="E558" s="61" t="s">
        <v>215</v>
      </c>
      <c r="F558" s="167" t="s">
        <v>6422</v>
      </c>
      <c r="G558" s="167" t="s">
        <v>8663</v>
      </c>
      <c r="H558" s="62" t="s">
        <v>12030</v>
      </c>
      <c r="I558" s="167" t="s">
        <v>9373</v>
      </c>
      <c r="J558" s="63" t="str">
        <f t="shared" si="67"/>
        <v>IC.PA.081302</v>
      </c>
      <c r="K558" s="61" t="s">
        <v>12175</v>
      </c>
      <c r="L558" s="167" t="str">
        <f t="shared" si="68"/>
        <v xml:space="preserve">     Medial</v>
      </c>
      <c r="M558" s="61" t="str">
        <f t="shared" si="69"/>
        <v>PI.IC.PA.081302.01</v>
      </c>
      <c r="N558" s="168"/>
      <c r="O558" s="168" t="str">
        <f t="shared" si="70"/>
        <v>PH.IC.PA.081302.01</v>
      </c>
      <c r="Q558" s="168" t="str">
        <f t="shared" si="71"/>
        <v>CL.IC.PA.081302.01</v>
      </c>
    </row>
    <row r="559" spans="1:19" s="167" customFormat="1" ht="15">
      <c r="A559" s="167" t="s">
        <v>6465</v>
      </c>
      <c r="C559" s="61" t="s">
        <v>92</v>
      </c>
      <c r="E559" s="61" t="s">
        <v>215</v>
      </c>
      <c r="F559" s="167" t="s">
        <v>6422</v>
      </c>
      <c r="G559" s="167" t="s">
        <v>8664</v>
      </c>
      <c r="H559" s="62" t="s">
        <v>12032</v>
      </c>
      <c r="I559" s="167" t="s">
        <v>9374</v>
      </c>
      <c r="J559" s="63" t="str">
        <f t="shared" si="67"/>
        <v>IC.PA.081303</v>
      </c>
      <c r="K559" s="61" t="s">
        <v>12175</v>
      </c>
      <c r="L559" s="167" t="str">
        <f t="shared" si="68"/>
        <v xml:space="preserve">     Anterior</v>
      </c>
      <c r="M559" s="61" t="str">
        <f t="shared" si="69"/>
        <v>PI.IC.PA.081303.01</v>
      </c>
      <c r="N559" s="168"/>
      <c r="O559" s="168" t="str">
        <f t="shared" si="70"/>
        <v>PH.IC.PA.081303.01</v>
      </c>
      <c r="Q559" s="168" t="str">
        <f t="shared" si="71"/>
        <v>CL.IC.PA.081303.01</v>
      </c>
    </row>
    <row r="560" spans="1:19" s="167" customFormat="1" ht="15">
      <c r="A560" s="167" t="s">
        <v>6465</v>
      </c>
      <c r="C560" s="61" t="s">
        <v>92</v>
      </c>
      <c r="E560" s="61" t="s">
        <v>215</v>
      </c>
      <c r="F560" s="167" t="s">
        <v>6422</v>
      </c>
      <c r="G560" s="167" t="s">
        <v>8665</v>
      </c>
      <c r="H560" s="62" t="s">
        <v>12028</v>
      </c>
      <c r="I560" s="167" t="s">
        <v>9375</v>
      </c>
      <c r="J560" s="63" t="str">
        <f t="shared" si="67"/>
        <v>IC.PA.081304</v>
      </c>
      <c r="K560" s="61" t="s">
        <v>12175</v>
      </c>
      <c r="L560" s="167" t="str">
        <f t="shared" si="68"/>
        <v xml:space="preserve">     Posterior</v>
      </c>
      <c r="M560" s="61" t="str">
        <f t="shared" si="69"/>
        <v>PI.IC.PA.081304.01</v>
      </c>
      <c r="N560" s="168"/>
      <c r="O560" s="168" t="str">
        <f t="shared" si="70"/>
        <v>PH.IC.PA.081304.01</v>
      </c>
      <c r="Q560" s="168" t="str">
        <f t="shared" si="71"/>
        <v>CL.IC.PA.081304.01</v>
      </c>
    </row>
    <row r="561" spans="1:33" s="167" customFormat="1" ht="15">
      <c r="A561" s="167" t="s">
        <v>6465</v>
      </c>
      <c r="C561" s="61" t="s">
        <v>92</v>
      </c>
      <c r="E561" s="61" t="s">
        <v>215</v>
      </c>
      <c r="F561" s="167" t="s">
        <v>6422</v>
      </c>
      <c r="G561" s="167" t="s">
        <v>8666</v>
      </c>
      <c r="H561" s="62" t="s">
        <v>12210</v>
      </c>
      <c r="I561" s="167" t="s">
        <v>9255</v>
      </c>
      <c r="J561" s="63" t="str">
        <f t="shared" si="67"/>
        <v>IC.PA.081305</v>
      </c>
      <c r="K561" s="61" t="s">
        <v>12175</v>
      </c>
      <c r="L561" s="167" t="str">
        <f t="shared" si="68"/>
        <v xml:space="preserve">     Proximal</v>
      </c>
      <c r="M561" s="61" t="str">
        <f t="shared" si="69"/>
        <v>PI.IC.PA.081305.01</v>
      </c>
      <c r="N561" s="168"/>
      <c r="O561" s="168" t="str">
        <f t="shared" si="70"/>
        <v>PH.IC.PA.081305.01</v>
      </c>
      <c r="Q561" s="168" t="str">
        <f t="shared" si="71"/>
        <v>CL.IC.PA.081305.01</v>
      </c>
    </row>
    <row r="562" spans="1:33" s="167" customFormat="1" ht="15">
      <c r="A562" s="167" t="s">
        <v>6465</v>
      </c>
      <c r="C562" s="61" t="s">
        <v>92</v>
      </c>
      <c r="E562" s="61" t="s">
        <v>215</v>
      </c>
      <c r="F562" s="167" t="s">
        <v>6422</v>
      </c>
      <c r="G562" s="167" t="s">
        <v>8556</v>
      </c>
      <c r="H562" s="62" t="s">
        <v>12212</v>
      </c>
      <c r="I562" s="167" t="s">
        <v>9256</v>
      </c>
      <c r="J562" s="63" t="str">
        <f t="shared" si="67"/>
        <v>IC.PA.081306</v>
      </c>
      <c r="K562" s="61" t="s">
        <v>12175</v>
      </c>
      <c r="L562" s="167" t="str">
        <f t="shared" si="68"/>
        <v xml:space="preserve">     Distal</v>
      </c>
      <c r="M562" s="61" t="str">
        <f t="shared" si="69"/>
        <v>PI.IC.PA.081306.01</v>
      </c>
      <c r="N562" s="168"/>
      <c r="O562" s="168" t="str">
        <f t="shared" si="70"/>
        <v>PH.IC.PA.081306.01</v>
      </c>
      <c r="Q562" s="168" t="str">
        <f t="shared" si="71"/>
        <v>CL.IC.PA.081306.01</v>
      </c>
    </row>
    <row r="563" spans="1:33" s="167" customFormat="1" ht="15">
      <c r="A563" s="167" t="s">
        <v>6465</v>
      </c>
      <c r="C563" s="61" t="s">
        <v>92</v>
      </c>
      <c r="D563" s="167" t="s">
        <v>13210</v>
      </c>
      <c r="E563" s="61" t="s">
        <v>4082</v>
      </c>
      <c r="F563" s="167" t="s">
        <v>6255</v>
      </c>
      <c r="G563" s="167" t="s">
        <v>8552</v>
      </c>
      <c r="H563" s="62" t="s">
        <v>11848</v>
      </c>
      <c r="I563" s="167" t="s">
        <v>8552</v>
      </c>
      <c r="J563" s="63" t="str">
        <f t="shared" si="67"/>
        <v>IC.PA.081401</v>
      </c>
      <c r="K563" s="61" t="s">
        <v>12175</v>
      </c>
      <c r="L563" s="167" t="str">
        <f t="shared" si="68"/>
        <v>Abdomen</v>
      </c>
      <c r="M563" s="61" t="str">
        <f t="shared" si="69"/>
        <v>PI.IC.PA.081401.01</v>
      </c>
      <c r="N563" s="168"/>
      <c r="O563" s="168" t="str">
        <f t="shared" si="70"/>
        <v>PH.IC.PA.081401.01</v>
      </c>
      <c r="Q563" s="168" t="str">
        <f t="shared" si="71"/>
        <v>CL.IC.PA.081401.01</v>
      </c>
    </row>
    <row r="564" spans="1:33" s="167" customFormat="1" ht="15">
      <c r="A564" s="167" t="s">
        <v>6465</v>
      </c>
      <c r="C564" s="61" t="s">
        <v>92</v>
      </c>
      <c r="E564" s="61" t="s">
        <v>4082</v>
      </c>
      <c r="F564" s="167" t="s">
        <v>6255</v>
      </c>
      <c r="G564" s="167" t="s">
        <v>6256</v>
      </c>
      <c r="H564" s="62" t="s">
        <v>12030</v>
      </c>
      <c r="I564" s="167" t="s">
        <v>6256</v>
      </c>
      <c r="J564" s="63" t="str">
        <f t="shared" si="67"/>
        <v>IC.PA.081402</v>
      </c>
      <c r="K564" s="61" t="s">
        <v>12175</v>
      </c>
      <c r="L564" s="167" t="str">
        <f t="shared" si="68"/>
        <v>Stomach</v>
      </c>
      <c r="M564" s="61" t="str">
        <f t="shared" si="69"/>
        <v>PI.IC.PA.081402.01</v>
      </c>
      <c r="N564" s="168"/>
      <c r="O564" s="168" t="str">
        <f t="shared" si="70"/>
        <v>PH.IC.PA.081402.01</v>
      </c>
      <c r="Q564" s="168" t="str">
        <f t="shared" si="71"/>
        <v>CL.IC.PA.081402.01</v>
      </c>
    </row>
    <row r="565" spans="1:33" s="167" customFormat="1" ht="15">
      <c r="A565" s="167" t="s">
        <v>6465</v>
      </c>
      <c r="C565" s="61" t="s">
        <v>92</v>
      </c>
      <c r="E565" s="61" t="s">
        <v>4082</v>
      </c>
      <c r="F565" s="167" t="s">
        <v>6255</v>
      </c>
      <c r="G565" s="86" t="s">
        <v>9398</v>
      </c>
      <c r="H565" s="62" t="s">
        <v>12032</v>
      </c>
      <c r="J565" s="63" t="str">
        <f t="shared" si="67"/>
        <v>IC.PA.081403</v>
      </c>
      <c r="K565" s="61" t="s">
        <v>12175</v>
      </c>
      <c r="L565" s="167" t="str">
        <f t="shared" si="68"/>
        <v>Flank, right</v>
      </c>
      <c r="M565" s="61" t="str">
        <f t="shared" si="69"/>
        <v>PI.IC.PA.081403.01</v>
      </c>
      <c r="N565" s="168"/>
      <c r="O565" s="168" t="str">
        <f t="shared" si="70"/>
        <v>PH.IC.PA.081403.01</v>
      </c>
      <c r="Q565" s="168" t="str">
        <f t="shared" si="71"/>
        <v>CL.IC.PA.081403.01</v>
      </c>
      <c r="AF565" s="167" t="s">
        <v>12773</v>
      </c>
      <c r="AG565" s="167">
        <v>1429</v>
      </c>
    </row>
    <row r="566" spans="1:33" s="167" customFormat="1" ht="15">
      <c r="A566" s="167" t="s">
        <v>6465</v>
      </c>
      <c r="C566" s="61" t="s">
        <v>92</v>
      </c>
      <c r="E566" s="61" t="s">
        <v>4082</v>
      </c>
      <c r="F566" s="167" t="s">
        <v>6255</v>
      </c>
      <c r="G566" s="86" t="s">
        <v>9558</v>
      </c>
      <c r="H566" s="62" t="s">
        <v>12028</v>
      </c>
      <c r="J566" s="63" t="str">
        <f t="shared" si="67"/>
        <v>IC.PA.081404</v>
      </c>
      <c r="K566" s="61" t="s">
        <v>12175</v>
      </c>
      <c r="L566" s="167" t="str">
        <f t="shared" si="68"/>
        <v>Flank, left</v>
      </c>
      <c r="M566" s="61" t="str">
        <f t="shared" si="69"/>
        <v>PI.IC.PA.081404.01</v>
      </c>
      <c r="N566" s="168"/>
      <c r="O566" s="168" t="str">
        <f t="shared" si="70"/>
        <v>PH.IC.PA.081404.01</v>
      </c>
      <c r="Q566" s="168" t="str">
        <f t="shared" si="71"/>
        <v>CL.IC.PA.081404.01</v>
      </c>
      <c r="AF566" s="167" t="s">
        <v>12773</v>
      </c>
      <c r="AG566" s="167">
        <v>1429</v>
      </c>
    </row>
    <row r="567" spans="1:33" s="167" customFormat="1" ht="15">
      <c r="A567" s="167" t="s">
        <v>6465</v>
      </c>
      <c r="C567" s="61" t="s">
        <v>92</v>
      </c>
      <c r="D567" s="167" t="s">
        <v>13211</v>
      </c>
      <c r="E567" s="61" t="s">
        <v>594</v>
      </c>
      <c r="F567" s="167" t="s">
        <v>6255</v>
      </c>
      <c r="G567" s="167" t="s">
        <v>10518</v>
      </c>
      <c r="H567" s="62" t="s">
        <v>11848</v>
      </c>
      <c r="I567" s="167" t="s">
        <v>10518</v>
      </c>
      <c r="J567" s="63" t="str">
        <f t="shared" si="67"/>
        <v>IC.PA.081501</v>
      </c>
      <c r="K567" s="61" t="s">
        <v>12175</v>
      </c>
      <c r="L567" s="167" t="str">
        <f t="shared" si="68"/>
        <v>RUQ</v>
      </c>
      <c r="M567" s="61" t="str">
        <f t="shared" si="69"/>
        <v>PI.IC.PA.081501.01</v>
      </c>
      <c r="N567" s="168"/>
      <c r="O567" s="168" t="str">
        <f t="shared" si="70"/>
        <v>PH.IC.PA.081501.01</v>
      </c>
      <c r="Q567" s="168" t="str">
        <f t="shared" si="71"/>
        <v>CL.IC.PA.081501.01</v>
      </c>
    </row>
    <row r="568" spans="1:33" s="167" customFormat="1" ht="15">
      <c r="A568" s="167" t="s">
        <v>6465</v>
      </c>
      <c r="C568" s="61" t="s">
        <v>92</v>
      </c>
      <c r="E568" s="61" t="s">
        <v>594</v>
      </c>
      <c r="F568" s="167" t="s">
        <v>6255</v>
      </c>
      <c r="G568" s="167" t="s">
        <v>10520</v>
      </c>
      <c r="H568" s="62" t="s">
        <v>12030</v>
      </c>
      <c r="I568" s="167" t="s">
        <v>10520</v>
      </c>
      <c r="J568" s="63" t="str">
        <f t="shared" si="67"/>
        <v>IC.PA.081502</v>
      </c>
      <c r="K568" s="61" t="s">
        <v>12175</v>
      </c>
      <c r="L568" s="167" t="str">
        <f t="shared" si="68"/>
        <v>RLQ</v>
      </c>
      <c r="M568" s="61" t="str">
        <f t="shared" si="69"/>
        <v>PI.IC.PA.081502.01</v>
      </c>
      <c r="N568" s="168"/>
      <c r="O568" s="168" t="str">
        <f t="shared" si="70"/>
        <v>PH.IC.PA.081502.01</v>
      </c>
      <c r="Q568" s="168" t="str">
        <f t="shared" si="71"/>
        <v>CL.IC.PA.081502.01</v>
      </c>
    </row>
    <row r="569" spans="1:33" s="167" customFormat="1" ht="15">
      <c r="A569" s="167" t="s">
        <v>6465</v>
      </c>
      <c r="C569" s="61" t="s">
        <v>92</v>
      </c>
      <c r="E569" s="61" t="s">
        <v>594</v>
      </c>
      <c r="F569" s="167" t="s">
        <v>6255</v>
      </c>
      <c r="G569" s="167" t="s">
        <v>10522</v>
      </c>
      <c r="H569" s="62" t="s">
        <v>12032</v>
      </c>
      <c r="I569" s="167" t="s">
        <v>10522</v>
      </c>
      <c r="J569" s="63" t="str">
        <f t="shared" si="67"/>
        <v>IC.PA.081503</v>
      </c>
      <c r="K569" s="61" t="s">
        <v>12175</v>
      </c>
      <c r="L569" s="167" t="str">
        <f t="shared" si="68"/>
        <v>LUQ</v>
      </c>
      <c r="M569" s="61" t="str">
        <f t="shared" si="69"/>
        <v>PI.IC.PA.081503.01</v>
      </c>
      <c r="N569" s="168"/>
      <c r="O569" s="168" t="str">
        <f t="shared" si="70"/>
        <v>PH.IC.PA.081503.01</v>
      </c>
      <c r="Q569" s="168" t="str">
        <f t="shared" si="71"/>
        <v>CL.IC.PA.081503.01</v>
      </c>
    </row>
    <row r="570" spans="1:33" s="167" customFormat="1" ht="15">
      <c r="A570" s="167" t="s">
        <v>6465</v>
      </c>
      <c r="C570" s="61" t="s">
        <v>92</v>
      </c>
      <c r="E570" s="61" t="s">
        <v>594</v>
      </c>
      <c r="F570" s="167" t="s">
        <v>6255</v>
      </c>
      <c r="G570" s="167" t="s">
        <v>10524</v>
      </c>
      <c r="H570" s="62" t="s">
        <v>12028</v>
      </c>
      <c r="I570" s="167" t="s">
        <v>10524</v>
      </c>
      <c r="J570" s="63" t="str">
        <f t="shared" si="67"/>
        <v>IC.PA.081504</v>
      </c>
      <c r="K570" s="61" t="s">
        <v>12175</v>
      </c>
      <c r="L570" s="167" t="str">
        <f t="shared" si="68"/>
        <v>LLQ</v>
      </c>
      <c r="M570" s="61" t="str">
        <f t="shared" si="69"/>
        <v>PI.IC.PA.081504.01</v>
      </c>
      <c r="N570" s="168"/>
      <c r="O570" s="168" t="str">
        <f t="shared" si="70"/>
        <v>PH.IC.PA.081504.01</v>
      </c>
      <c r="Q570" s="168" t="str">
        <f t="shared" si="71"/>
        <v>CL.IC.PA.081504.01</v>
      </c>
    </row>
    <row r="571" spans="1:33" s="167" customFormat="1" ht="15">
      <c r="A571" s="167" t="s">
        <v>6465</v>
      </c>
      <c r="C571" s="61" t="s">
        <v>92</v>
      </c>
      <c r="D571" s="167" t="s">
        <v>6436</v>
      </c>
      <c r="E571" s="61" t="s">
        <v>7863</v>
      </c>
      <c r="F571" s="167" t="s">
        <v>6437</v>
      </c>
      <c r="G571" s="167" t="s">
        <v>8986</v>
      </c>
      <c r="H571" s="62" t="s">
        <v>11848</v>
      </c>
      <c r="I571" s="167" t="s">
        <v>8986</v>
      </c>
      <c r="J571" s="63" t="str">
        <f t="shared" si="67"/>
        <v>IC.PA.081601</v>
      </c>
      <c r="K571" s="61" t="s">
        <v>12175</v>
      </c>
      <c r="L571" s="167" t="str">
        <f t="shared" si="68"/>
        <v>Arm</v>
      </c>
      <c r="M571" s="61" t="str">
        <f t="shared" si="69"/>
        <v>PI.IC.PA.081601.01</v>
      </c>
      <c r="N571" s="168"/>
      <c r="O571" s="168" t="str">
        <f t="shared" si="70"/>
        <v>PH.IC.PA.081601.01</v>
      </c>
      <c r="Q571" s="168" t="str">
        <f t="shared" si="71"/>
        <v>CL.IC.PA.081601.01</v>
      </c>
    </row>
    <row r="572" spans="1:33" s="167" customFormat="1" ht="15">
      <c r="A572" s="167" t="s">
        <v>6465</v>
      </c>
      <c r="C572" s="61" t="s">
        <v>92</v>
      </c>
      <c r="E572" s="61" t="s">
        <v>7863</v>
      </c>
      <c r="F572" s="167" t="s">
        <v>6437</v>
      </c>
      <c r="G572" s="167" t="s">
        <v>8763</v>
      </c>
      <c r="H572" s="62" t="s">
        <v>12030</v>
      </c>
      <c r="I572" s="167" t="s">
        <v>8763</v>
      </c>
      <c r="J572" s="63" t="str">
        <f t="shared" si="67"/>
        <v>IC.PA.081602</v>
      </c>
      <c r="K572" s="61" t="s">
        <v>12175</v>
      </c>
      <c r="L572" s="167" t="str">
        <f t="shared" si="68"/>
        <v>Shoulder</v>
      </c>
      <c r="M572" s="61" t="str">
        <f t="shared" si="69"/>
        <v>PI.IC.PA.081602.01</v>
      </c>
      <c r="N572" s="168"/>
      <c r="O572" s="168" t="str">
        <f t="shared" si="70"/>
        <v>PH.IC.PA.081602.01</v>
      </c>
      <c r="Q572" s="168" t="str">
        <f t="shared" si="71"/>
        <v>CL.IC.PA.081602.01</v>
      </c>
    </row>
    <row r="573" spans="1:33" s="167" customFormat="1" ht="15">
      <c r="A573" s="167" t="s">
        <v>6465</v>
      </c>
      <c r="C573" s="61" t="s">
        <v>92</v>
      </c>
      <c r="E573" s="61" t="s">
        <v>7863</v>
      </c>
      <c r="F573" s="167" t="s">
        <v>6437</v>
      </c>
      <c r="G573" s="167" t="s">
        <v>8987</v>
      </c>
      <c r="H573" s="62" t="s">
        <v>12032</v>
      </c>
      <c r="I573" s="167" t="s">
        <v>8987</v>
      </c>
      <c r="J573" s="63" t="str">
        <f t="shared" si="67"/>
        <v>IC.PA.081603</v>
      </c>
      <c r="K573" s="61" t="s">
        <v>12175</v>
      </c>
      <c r="L573" s="167" t="str">
        <f t="shared" si="68"/>
        <v>Elbow</v>
      </c>
      <c r="M573" s="61" t="str">
        <f t="shared" si="69"/>
        <v>PI.IC.PA.081603.01</v>
      </c>
      <c r="N573" s="168"/>
      <c r="O573" s="168" t="str">
        <f t="shared" si="70"/>
        <v>PH.IC.PA.081603.01</v>
      </c>
      <c r="Q573" s="168" t="str">
        <f t="shared" si="71"/>
        <v>CL.IC.PA.081603.01</v>
      </c>
    </row>
    <row r="574" spans="1:33" s="167" customFormat="1" ht="15">
      <c r="A574" s="167" t="s">
        <v>6465</v>
      </c>
      <c r="C574" s="61" t="s">
        <v>92</v>
      </c>
      <c r="E574" s="61" t="s">
        <v>7863</v>
      </c>
      <c r="F574" s="167" t="s">
        <v>6437</v>
      </c>
      <c r="G574" s="167" t="s">
        <v>8860</v>
      </c>
      <c r="H574" s="62" t="s">
        <v>12028</v>
      </c>
      <c r="I574" s="167" t="s">
        <v>8860</v>
      </c>
      <c r="J574" s="63" t="str">
        <f t="shared" si="67"/>
        <v>IC.PA.081604</v>
      </c>
      <c r="K574" s="61" t="s">
        <v>12175</v>
      </c>
      <c r="L574" s="167" t="str">
        <f t="shared" si="68"/>
        <v>Wrist</v>
      </c>
      <c r="M574" s="61" t="str">
        <f t="shared" si="69"/>
        <v>PI.IC.PA.081604.01</v>
      </c>
      <c r="N574" s="168"/>
      <c r="O574" s="168" t="str">
        <f t="shared" si="70"/>
        <v>PH.IC.PA.081604.01</v>
      </c>
      <c r="Q574" s="168" t="str">
        <f t="shared" si="71"/>
        <v>CL.IC.PA.081604.01</v>
      </c>
    </row>
    <row r="575" spans="1:33" s="167" customFormat="1" ht="15">
      <c r="A575" s="167" t="s">
        <v>6465</v>
      </c>
      <c r="C575" s="61" t="s">
        <v>92</v>
      </c>
      <c r="E575" s="61" t="s">
        <v>7863</v>
      </c>
      <c r="F575" s="167" t="s">
        <v>6437</v>
      </c>
      <c r="G575" s="167" t="s">
        <v>11746</v>
      </c>
      <c r="H575" s="62" t="s">
        <v>12210</v>
      </c>
      <c r="I575" s="167" t="s">
        <v>11746</v>
      </c>
      <c r="J575" s="63" t="str">
        <f t="shared" si="67"/>
        <v>IC.PA.081605</v>
      </c>
      <c r="K575" s="61" t="s">
        <v>12175</v>
      </c>
      <c r="L575" s="167" t="str">
        <f t="shared" si="68"/>
        <v>Hand</v>
      </c>
      <c r="M575" s="61" t="str">
        <f t="shared" si="69"/>
        <v>PI.IC.PA.081605.01</v>
      </c>
      <c r="N575" s="168"/>
      <c r="O575" s="168" t="str">
        <f t="shared" si="70"/>
        <v>PH.IC.PA.081605.01</v>
      </c>
      <c r="Q575" s="168" t="str">
        <f t="shared" si="71"/>
        <v>CL.IC.PA.081605.01</v>
      </c>
    </row>
    <row r="576" spans="1:33" s="167" customFormat="1" ht="15">
      <c r="A576" s="167" t="s">
        <v>6465</v>
      </c>
      <c r="C576" s="61" t="s">
        <v>92</v>
      </c>
      <c r="E576" s="61" t="s">
        <v>7863</v>
      </c>
      <c r="F576" s="167" t="s">
        <v>6437</v>
      </c>
      <c r="G576" s="167" t="s">
        <v>6438</v>
      </c>
      <c r="H576" s="62" t="s">
        <v>12212</v>
      </c>
      <c r="I576" s="167" t="s">
        <v>8862</v>
      </c>
      <c r="J576" s="63" t="str">
        <f t="shared" si="67"/>
        <v>IC.PA.081606</v>
      </c>
      <c r="K576" s="61" t="s">
        <v>12175</v>
      </c>
      <c r="L576" s="167" t="str">
        <f t="shared" si="68"/>
        <v>Finger(s):  specify</v>
      </c>
      <c r="M576" s="61" t="str">
        <f t="shared" si="69"/>
        <v>PI.IC.PA.081606.01</v>
      </c>
      <c r="N576" s="168"/>
      <c r="O576" s="168" t="str">
        <f t="shared" si="70"/>
        <v>PH.IC.PA.081606.01</v>
      </c>
      <c r="Q576" s="168" t="str">
        <f t="shared" si="71"/>
        <v>CL.IC.PA.081606.01</v>
      </c>
    </row>
    <row r="577" spans="1:33" s="167" customFormat="1" ht="15">
      <c r="A577" s="167" t="s">
        <v>6465</v>
      </c>
      <c r="C577" s="61" t="s">
        <v>92</v>
      </c>
      <c r="E577" s="61" t="s">
        <v>7863</v>
      </c>
      <c r="F577" s="167" t="s">
        <v>6437</v>
      </c>
      <c r="G577" s="167" t="s">
        <v>6439</v>
      </c>
      <c r="H577" s="62" t="s">
        <v>12225</v>
      </c>
      <c r="I577" s="167" t="s">
        <v>6439</v>
      </c>
      <c r="J577" s="63" t="str">
        <f t="shared" si="67"/>
        <v>IC.PA.081607</v>
      </c>
      <c r="K577" s="61" t="s">
        <v>12175</v>
      </c>
      <c r="L577" s="167" t="str">
        <f t="shared" si="68"/>
        <v>Leg</v>
      </c>
      <c r="M577" s="61" t="str">
        <f t="shared" si="69"/>
        <v>PI.IC.PA.081607.01</v>
      </c>
      <c r="N577" s="168"/>
      <c r="O577" s="168" t="str">
        <f t="shared" si="70"/>
        <v>PH.IC.PA.081607.01</v>
      </c>
      <c r="Q577" s="168" t="str">
        <f t="shared" si="71"/>
        <v>CL.IC.PA.081607.01</v>
      </c>
    </row>
    <row r="578" spans="1:33" s="167" customFormat="1" ht="15">
      <c r="A578" s="167" t="s">
        <v>6465</v>
      </c>
      <c r="C578" s="61" t="s">
        <v>92</v>
      </c>
      <c r="E578" s="61" t="s">
        <v>7863</v>
      </c>
      <c r="F578" s="167" t="s">
        <v>6437</v>
      </c>
      <c r="G578" s="167" t="s">
        <v>11740</v>
      </c>
      <c r="H578" s="62" t="s">
        <v>11638</v>
      </c>
      <c r="I578" s="167" t="s">
        <v>11740</v>
      </c>
      <c r="J578" s="63" t="str">
        <f t="shared" si="67"/>
        <v>IC.PA.081608</v>
      </c>
      <c r="K578" s="61" t="s">
        <v>12175</v>
      </c>
      <c r="L578" s="167" t="str">
        <f t="shared" si="68"/>
        <v>Knee</v>
      </c>
      <c r="M578" s="61" t="str">
        <f t="shared" si="69"/>
        <v>PI.IC.PA.081608.01</v>
      </c>
      <c r="N578" s="168"/>
      <c r="O578" s="168" t="str">
        <f t="shared" si="70"/>
        <v>PH.IC.PA.081608.01</v>
      </c>
      <c r="Q578" s="168" t="str">
        <f t="shared" si="71"/>
        <v>CL.IC.PA.081608.01</v>
      </c>
    </row>
    <row r="579" spans="1:33" s="167" customFormat="1" ht="15">
      <c r="A579" s="167" t="s">
        <v>6465</v>
      </c>
      <c r="C579" s="61" t="s">
        <v>92</v>
      </c>
      <c r="E579" s="61" t="s">
        <v>7863</v>
      </c>
      <c r="F579" s="167" t="s">
        <v>6437</v>
      </c>
      <c r="G579" s="167" t="s">
        <v>11738</v>
      </c>
      <c r="H579" s="62" t="s">
        <v>11639</v>
      </c>
      <c r="I579" s="167" t="s">
        <v>11738</v>
      </c>
      <c r="J579" s="63" t="str">
        <f t="shared" si="67"/>
        <v>IC.PA.081609</v>
      </c>
      <c r="K579" s="61" t="s">
        <v>12175</v>
      </c>
      <c r="L579" s="167" t="str">
        <f t="shared" si="68"/>
        <v>Ankle</v>
      </c>
      <c r="M579" s="61" t="str">
        <f t="shared" si="69"/>
        <v>PI.IC.PA.081609.01</v>
      </c>
      <c r="N579" s="168"/>
      <c r="O579" s="168" t="str">
        <f t="shared" si="70"/>
        <v>PH.IC.PA.081609.01</v>
      </c>
      <c r="Q579" s="168" t="str">
        <f t="shared" si="71"/>
        <v>CL.IC.PA.081609.01</v>
      </c>
    </row>
    <row r="580" spans="1:33" s="167" customFormat="1" ht="15">
      <c r="A580" s="167" t="s">
        <v>6465</v>
      </c>
      <c r="C580" s="61" t="s">
        <v>92</v>
      </c>
      <c r="E580" s="61" t="s">
        <v>7863</v>
      </c>
      <c r="F580" s="167" t="s">
        <v>6437</v>
      </c>
      <c r="G580" s="167" t="s">
        <v>8719</v>
      </c>
      <c r="H580" s="62" t="s">
        <v>11829</v>
      </c>
      <c r="I580" s="167" t="s">
        <v>8719</v>
      </c>
      <c r="J580" s="63" t="str">
        <f t="shared" si="67"/>
        <v>IC.PA.081610</v>
      </c>
      <c r="K580" s="61" t="s">
        <v>12175</v>
      </c>
      <c r="L580" s="167" t="str">
        <f t="shared" si="68"/>
        <v>Heel</v>
      </c>
      <c r="M580" s="61" t="str">
        <f t="shared" si="69"/>
        <v>PI.IC.PA.081610.01</v>
      </c>
      <c r="N580" s="168"/>
      <c r="O580" s="168" t="str">
        <f t="shared" si="70"/>
        <v>PH.IC.PA.081610.01</v>
      </c>
      <c r="Q580" s="168" t="str">
        <f t="shared" si="71"/>
        <v>CL.IC.PA.081610.01</v>
      </c>
    </row>
    <row r="581" spans="1:33" s="167" customFormat="1" ht="15">
      <c r="A581" s="167" t="s">
        <v>6465</v>
      </c>
      <c r="C581" s="61" t="s">
        <v>92</v>
      </c>
      <c r="E581" s="61" t="s">
        <v>7863</v>
      </c>
      <c r="F581" s="167" t="s">
        <v>6437</v>
      </c>
      <c r="G581" s="167" t="s">
        <v>11737</v>
      </c>
      <c r="H581" s="62" t="s">
        <v>12099</v>
      </c>
      <c r="I581" s="167" t="s">
        <v>11737</v>
      </c>
      <c r="J581" s="63" t="str">
        <f t="shared" si="67"/>
        <v>IC.PA.081611</v>
      </c>
      <c r="K581" s="61" t="s">
        <v>12175</v>
      </c>
      <c r="L581" s="167" t="str">
        <f t="shared" si="68"/>
        <v>Foot</v>
      </c>
      <c r="M581" s="61" t="str">
        <f t="shared" si="69"/>
        <v>PI.IC.PA.081611.01</v>
      </c>
      <c r="N581" s="168"/>
      <c r="O581" s="168" t="str">
        <f t="shared" si="70"/>
        <v>PH.IC.PA.081611.01</v>
      </c>
      <c r="Q581" s="168" t="str">
        <f t="shared" si="71"/>
        <v>CL.IC.PA.081611.01</v>
      </c>
    </row>
    <row r="582" spans="1:33" s="167" customFormat="1" ht="15">
      <c r="A582" s="167" t="s">
        <v>6465</v>
      </c>
      <c r="C582" s="61" t="s">
        <v>92</v>
      </c>
      <c r="E582" s="61" t="s">
        <v>7863</v>
      </c>
      <c r="F582" s="167" t="s">
        <v>6437</v>
      </c>
      <c r="G582" s="167" t="s">
        <v>6440</v>
      </c>
      <c r="H582" s="62" t="s">
        <v>12100</v>
      </c>
      <c r="I582" s="167" t="s">
        <v>8721</v>
      </c>
      <c r="J582" s="63" t="str">
        <f t="shared" si="67"/>
        <v>IC.PA.081612</v>
      </c>
      <c r="K582" s="61" t="s">
        <v>12175</v>
      </c>
      <c r="L582" s="167" t="str">
        <f t="shared" si="68"/>
        <v>Toe(s):  specify</v>
      </c>
      <c r="M582" s="61" t="str">
        <f t="shared" si="69"/>
        <v>PI.IC.PA.081612.01</v>
      </c>
      <c r="N582" s="168"/>
      <c r="O582" s="168" t="str">
        <f t="shared" si="70"/>
        <v>PH.IC.PA.081612.01</v>
      </c>
      <c r="Q582" s="168" t="str">
        <f t="shared" si="71"/>
        <v>CL.IC.PA.081612.01</v>
      </c>
    </row>
    <row r="583" spans="1:33" s="167" customFormat="1" ht="15">
      <c r="A583" s="167" t="s">
        <v>6465</v>
      </c>
      <c r="C583" s="61" t="s">
        <v>92</v>
      </c>
      <c r="E583" s="61" t="s">
        <v>7863</v>
      </c>
      <c r="F583" s="167" t="s">
        <v>6437</v>
      </c>
      <c r="G583" s="86" t="s">
        <v>9566</v>
      </c>
      <c r="H583" s="62" t="s">
        <v>12101</v>
      </c>
      <c r="J583" s="63" t="str">
        <f t="shared" si="67"/>
        <v>IC.PA.081613</v>
      </c>
      <c r="K583" s="61" t="s">
        <v>12175</v>
      </c>
      <c r="L583" s="167" t="str">
        <f t="shared" si="68"/>
        <v>Arm upper, right</v>
      </c>
      <c r="M583" s="61" t="str">
        <f t="shared" si="69"/>
        <v>PI.IC.PA.081613.01</v>
      </c>
      <c r="N583" s="168"/>
      <c r="O583" s="168" t="str">
        <f t="shared" si="70"/>
        <v>PH.IC.PA.081613.01</v>
      </c>
      <c r="Q583" s="168" t="str">
        <f t="shared" si="71"/>
        <v>CL.IC.PA.081613.01</v>
      </c>
      <c r="AF583" s="167" t="s">
        <v>12773</v>
      </c>
      <c r="AG583" s="167">
        <v>1429</v>
      </c>
    </row>
    <row r="584" spans="1:33" s="167" customFormat="1" ht="15">
      <c r="A584" s="167" t="s">
        <v>6465</v>
      </c>
      <c r="C584" s="61" t="s">
        <v>92</v>
      </c>
      <c r="E584" s="61" t="s">
        <v>7863</v>
      </c>
      <c r="F584" s="167" t="s">
        <v>6437</v>
      </c>
      <c r="G584" s="86" t="s">
        <v>9568</v>
      </c>
      <c r="H584" s="62" t="s">
        <v>12102</v>
      </c>
      <c r="J584" s="63" t="str">
        <f t="shared" si="67"/>
        <v>IC.PA.081614</v>
      </c>
      <c r="K584" s="61" t="s">
        <v>12175</v>
      </c>
      <c r="L584" s="167" t="str">
        <f t="shared" si="68"/>
        <v>Arm upper, left</v>
      </c>
      <c r="M584" s="61" t="str">
        <f t="shared" si="69"/>
        <v>PI.IC.PA.081614.01</v>
      </c>
      <c r="N584" s="168"/>
      <c r="O584" s="168" t="str">
        <f t="shared" si="70"/>
        <v>PH.IC.PA.081614.01</v>
      </c>
      <c r="Q584" s="168" t="str">
        <f t="shared" si="71"/>
        <v>CL.IC.PA.081614.01</v>
      </c>
      <c r="AF584" s="167" t="s">
        <v>12773</v>
      </c>
      <c r="AG584" s="167">
        <v>1429</v>
      </c>
    </row>
    <row r="585" spans="1:33" s="167" customFormat="1" ht="15">
      <c r="A585" s="167" t="s">
        <v>6465</v>
      </c>
      <c r="C585" s="61" t="s">
        <v>92</v>
      </c>
      <c r="E585" s="61" t="s">
        <v>7863</v>
      </c>
      <c r="F585" s="167" t="s">
        <v>6437</v>
      </c>
      <c r="G585" s="86" t="s">
        <v>9712</v>
      </c>
      <c r="H585" s="62" t="s">
        <v>11559</v>
      </c>
      <c r="J585" s="63" t="str">
        <f t="shared" si="67"/>
        <v>IC.PA.081615</v>
      </c>
      <c r="K585" s="61" t="s">
        <v>12175</v>
      </c>
      <c r="L585" s="167" t="str">
        <f t="shared" si="68"/>
        <v>Elbow, right</v>
      </c>
      <c r="M585" s="61" t="str">
        <f t="shared" si="69"/>
        <v>PI.IC.PA.081615.01</v>
      </c>
      <c r="N585" s="168"/>
      <c r="O585" s="168" t="str">
        <f t="shared" si="70"/>
        <v>PH.IC.PA.081615.01</v>
      </c>
      <c r="Q585" s="168" t="str">
        <f t="shared" si="71"/>
        <v>CL.IC.PA.081615.01</v>
      </c>
      <c r="AF585" s="167" t="s">
        <v>12773</v>
      </c>
      <c r="AG585" s="167">
        <v>1429</v>
      </c>
    </row>
    <row r="586" spans="1:33" s="167" customFormat="1" ht="15">
      <c r="A586" s="167" t="s">
        <v>6465</v>
      </c>
      <c r="C586" s="61" t="s">
        <v>92</v>
      </c>
      <c r="E586" s="61" t="s">
        <v>7863</v>
      </c>
      <c r="F586" s="167" t="s">
        <v>6437</v>
      </c>
      <c r="G586" s="86" t="s">
        <v>9714</v>
      </c>
      <c r="H586" s="62" t="s">
        <v>11560</v>
      </c>
      <c r="J586" s="63" t="str">
        <f t="shared" si="67"/>
        <v>IC.PA.081616</v>
      </c>
      <c r="K586" s="61" t="s">
        <v>12175</v>
      </c>
      <c r="L586" s="167" t="str">
        <f t="shared" si="68"/>
        <v>Elbow, left</v>
      </c>
      <c r="M586" s="61" t="str">
        <f t="shared" si="69"/>
        <v>PI.IC.PA.081616.01</v>
      </c>
      <c r="N586" s="168"/>
      <c r="O586" s="168" t="str">
        <f t="shared" si="70"/>
        <v>PH.IC.PA.081616.01</v>
      </c>
      <c r="Q586" s="168" t="str">
        <f t="shared" si="71"/>
        <v>CL.IC.PA.081616.01</v>
      </c>
      <c r="AF586" s="167" t="s">
        <v>12773</v>
      </c>
      <c r="AG586" s="167">
        <v>1429</v>
      </c>
    </row>
    <row r="587" spans="1:33" s="167" customFormat="1" ht="15">
      <c r="A587" s="167" t="s">
        <v>6465</v>
      </c>
      <c r="C587" s="61" t="s">
        <v>92</v>
      </c>
      <c r="E587" s="61" t="s">
        <v>7863</v>
      </c>
      <c r="F587" s="167" t="s">
        <v>6437</v>
      </c>
      <c r="G587" s="86" t="s">
        <v>9716</v>
      </c>
      <c r="H587" s="62" t="s">
        <v>11561</v>
      </c>
      <c r="J587" s="63" t="str">
        <f t="shared" si="67"/>
        <v>IC.PA.081617</v>
      </c>
      <c r="K587" s="61" t="s">
        <v>12175</v>
      </c>
      <c r="L587" s="167" t="str">
        <f t="shared" si="68"/>
        <v>Forearm, right</v>
      </c>
      <c r="M587" s="61" t="str">
        <f t="shared" si="69"/>
        <v>PI.IC.PA.081617.01</v>
      </c>
      <c r="N587" s="168"/>
      <c r="O587" s="168" t="str">
        <f t="shared" si="70"/>
        <v>PH.IC.PA.081617.01</v>
      </c>
      <c r="Q587" s="168" t="str">
        <f t="shared" si="71"/>
        <v>CL.IC.PA.081617.01</v>
      </c>
      <c r="AF587" s="167" t="s">
        <v>12773</v>
      </c>
      <c r="AG587" s="167">
        <v>1429</v>
      </c>
    </row>
    <row r="588" spans="1:33" s="167" customFormat="1" ht="15">
      <c r="A588" s="167" t="s">
        <v>6465</v>
      </c>
      <c r="C588" s="61" t="s">
        <v>92</v>
      </c>
      <c r="E588" s="61" t="s">
        <v>7863</v>
      </c>
      <c r="F588" s="167" t="s">
        <v>6437</v>
      </c>
      <c r="G588" s="86" t="s">
        <v>9718</v>
      </c>
      <c r="H588" s="62" t="s">
        <v>12060</v>
      </c>
      <c r="J588" s="63" t="str">
        <f t="shared" si="67"/>
        <v>IC.PA.081618</v>
      </c>
      <c r="K588" s="61" t="s">
        <v>12175</v>
      </c>
      <c r="L588" s="167" t="str">
        <f t="shared" si="68"/>
        <v>Forearm, left</v>
      </c>
      <c r="M588" s="61" t="str">
        <f t="shared" si="69"/>
        <v>PI.IC.PA.081618.01</v>
      </c>
      <c r="N588" s="168"/>
      <c r="O588" s="168" t="str">
        <f t="shared" si="70"/>
        <v>PH.IC.PA.081618.01</v>
      </c>
      <c r="Q588" s="168" t="str">
        <f t="shared" si="71"/>
        <v>CL.IC.PA.081618.01</v>
      </c>
      <c r="AF588" s="167" t="s">
        <v>12773</v>
      </c>
      <c r="AG588" s="167">
        <v>1429</v>
      </c>
    </row>
    <row r="589" spans="1:33" s="167" customFormat="1" ht="15">
      <c r="A589" s="167" t="s">
        <v>6465</v>
      </c>
      <c r="C589" s="61" t="s">
        <v>92</v>
      </c>
      <c r="E589" s="61" t="s">
        <v>7863</v>
      </c>
      <c r="F589" s="167" t="s">
        <v>6437</v>
      </c>
      <c r="G589" s="86" t="s">
        <v>9720</v>
      </c>
      <c r="H589" s="62" t="s">
        <v>11913</v>
      </c>
      <c r="J589" s="63" t="str">
        <f t="shared" si="67"/>
        <v>IC.PA.081619</v>
      </c>
      <c r="K589" s="61" t="s">
        <v>12175</v>
      </c>
      <c r="L589" s="167" t="str">
        <f t="shared" si="68"/>
        <v>Wrist, right</v>
      </c>
      <c r="M589" s="61" t="str">
        <f t="shared" si="69"/>
        <v>PI.IC.PA.081619.01</v>
      </c>
      <c r="N589" s="168"/>
      <c r="O589" s="168" t="str">
        <f t="shared" si="70"/>
        <v>PH.IC.PA.081619.01</v>
      </c>
      <c r="Q589" s="168" t="str">
        <f t="shared" si="71"/>
        <v>CL.IC.PA.081619.01</v>
      </c>
      <c r="AF589" s="167" t="s">
        <v>12773</v>
      </c>
      <c r="AG589" s="167">
        <v>1429</v>
      </c>
    </row>
    <row r="590" spans="1:33" s="167" customFormat="1" ht="15">
      <c r="A590" s="167" t="s">
        <v>6465</v>
      </c>
      <c r="C590" s="61" t="s">
        <v>92</v>
      </c>
      <c r="E590" s="61" t="s">
        <v>7863</v>
      </c>
      <c r="F590" s="167" t="s">
        <v>6437</v>
      </c>
      <c r="G590" s="86" t="s">
        <v>9722</v>
      </c>
      <c r="H590" s="62" t="s">
        <v>11906</v>
      </c>
      <c r="J590" s="63" t="str">
        <f t="shared" si="67"/>
        <v>IC.PA.081620</v>
      </c>
      <c r="K590" s="61" t="s">
        <v>12175</v>
      </c>
      <c r="L590" s="167" t="str">
        <f t="shared" si="68"/>
        <v>Wrist, left</v>
      </c>
      <c r="M590" s="61" t="str">
        <f t="shared" si="69"/>
        <v>PI.IC.PA.081620.01</v>
      </c>
      <c r="N590" s="168"/>
      <c r="O590" s="168" t="str">
        <f t="shared" si="70"/>
        <v>PH.IC.PA.081620.01</v>
      </c>
      <c r="Q590" s="168" t="str">
        <f t="shared" si="71"/>
        <v>CL.IC.PA.081620.01</v>
      </c>
      <c r="AF590" s="167" t="s">
        <v>12773</v>
      </c>
      <c r="AG590" s="167">
        <v>1429</v>
      </c>
    </row>
    <row r="591" spans="1:33" s="167" customFormat="1" ht="15">
      <c r="A591" s="167" t="s">
        <v>6465</v>
      </c>
      <c r="C591" s="61" t="s">
        <v>92</v>
      </c>
      <c r="E591" s="61" t="s">
        <v>7863</v>
      </c>
      <c r="F591" s="167" t="s">
        <v>6437</v>
      </c>
      <c r="G591" s="86" t="s">
        <v>9437</v>
      </c>
      <c r="H591" s="62" t="s">
        <v>10704</v>
      </c>
      <c r="J591" s="63" t="str">
        <f t="shared" si="67"/>
        <v>IC.PA.081621</v>
      </c>
      <c r="K591" s="61" t="s">
        <v>12175</v>
      </c>
      <c r="L591" s="167" t="str">
        <f t="shared" si="68"/>
        <v>Hand, right</v>
      </c>
      <c r="M591" s="61" t="str">
        <f t="shared" si="69"/>
        <v>PI.IC.PA.081621.01</v>
      </c>
      <c r="N591" s="168"/>
      <c r="O591" s="168" t="str">
        <f t="shared" si="70"/>
        <v>PH.IC.PA.081621.01</v>
      </c>
      <c r="Q591" s="168" t="str">
        <f t="shared" si="71"/>
        <v>CL.IC.PA.081621.01</v>
      </c>
      <c r="AF591" s="167" t="s">
        <v>12773</v>
      </c>
      <c r="AG591" s="167">
        <v>1429</v>
      </c>
    </row>
    <row r="592" spans="1:33" s="167" customFormat="1" ht="15">
      <c r="A592" s="167" t="s">
        <v>6465</v>
      </c>
      <c r="C592" s="61" t="s">
        <v>92</v>
      </c>
      <c r="E592" s="61" t="s">
        <v>7863</v>
      </c>
      <c r="F592" s="167" t="s">
        <v>6437</v>
      </c>
      <c r="G592" s="86" t="s">
        <v>9444</v>
      </c>
      <c r="H592" s="62" t="s">
        <v>10705</v>
      </c>
      <c r="J592" s="63" t="str">
        <f t="shared" si="67"/>
        <v>IC.PA.081622</v>
      </c>
      <c r="K592" s="61" t="s">
        <v>12175</v>
      </c>
      <c r="L592" s="167" t="str">
        <f t="shared" si="68"/>
        <v>Hand, left</v>
      </c>
      <c r="M592" s="61" t="str">
        <f t="shared" si="69"/>
        <v>PI.IC.PA.081622.01</v>
      </c>
      <c r="N592" s="168"/>
      <c r="O592" s="168" t="str">
        <f t="shared" si="70"/>
        <v>PH.IC.PA.081622.01</v>
      </c>
      <c r="Q592" s="168" t="str">
        <f t="shared" si="71"/>
        <v>CL.IC.PA.081622.01</v>
      </c>
      <c r="AF592" s="167" t="s">
        <v>12773</v>
      </c>
      <c r="AG592" s="167">
        <v>1429</v>
      </c>
    </row>
    <row r="593" spans="1:33" s="167" customFormat="1" ht="15">
      <c r="A593" s="167" t="s">
        <v>6465</v>
      </c>
      <c r="C593" s="61" t="s">
        <v>92</v>
      </c>
      <c r="E593" s="61" t="s">
        <v>7863</v>
      </c>
      <c r="F593" s="167" t="s">
        <v>6437</v>
      </c>
      <c r="G593" s="86" t="s">
        <v>9574</v>
      </c>
      <c r="H593" s="62" t="s">
        <v>10706</v>
      </c>
      <c r="J593" s="63" t="str">
        <f t="shared" si="67"/>
        <v>IC.PA.081623</v>
      </c>
      <c r="K593" s="61" t="s">
        <v>12175</v>
      </c>
      <c r="L593" s="167" t="str">
        <f t="shared" si="68"/>
        <v>Finger(s), right: specify</v>
      </c>
      <c r="M593" s="61" t="str">
        <f t="shared" si="69"/>
        <v>PI.IC.PA.081623.01</v>
      </c>
      <c r="N593" s="168"/>
      <c r="O593" s="168" t="str">
        <f t="shared" si="70"/>
        <v>PH.IC.PA.081623.01</v>
      </c>
      <c r="Q593" s="168" t="str">
        <f t="shared" si="71"/>
        <v>CL.IC.PA.081623.01</v>
      </c>
      <c r="AF593" s="167" t="s">
        <v>12773</v>
      </c>
      <c r="AG593" s="167">
        <v>1429</v>
      </c>
    </row>
    <row r="594" spans="1:33" s="167" customFormat="1" ht="15">
      <c r="A594" s="167" t="s">
        <v>6465</v>
      </c>
      <c r="C594" s="61" t="s">
        <v>92</v>
      </c>
      <c r="E594" s="61" t="s">
        <v>7863</v>
      </c>
      <c r="F594" s="167" t="s">
        <v>6437</v>
      </c>
      <c r="G594" s="86" t="s">
        <v>9576</v>
      </c>
      <c r="H594" s="62" t="s">
        <v>10707</v>
      </c>
      <c r="J594" s="63" t="str">
        <f t="shared" si="67"/>
        <v>IC.PA.081624</v>
      </c>
      <c r="K594" s="61" t="s">
        <v>12175</v>
      </c>
      <c r="L594" s="167" t="str">
        <f t="shared" si="68"/>
        <v>Finger(s), left:  specify</v>
      </c>
      <c r="M594" s="61" t="str">
        <f t="shared" si="69"/>
        <v>PI.IC.PA.081624.01</v>
      </c>
      <c r="N594" s="168"/>
      <c r="O594" s="168" t="str">
        <f t="shared" si="70"/>
        <v>PH.IC.PA.081624.01</v>
      </c>
      <c r="Q594" s="168" t="str">
        <f t="shared" si="71"/>
        <v>CL.IC.PA.081624.01</v>
      </c>
      <c r="AF594" s="167" t="s">
        <v>12773</v>
      </c>
      <c r="AG594" s="167">
        <v>1429</v>
      </c>
    </row>
    <row r="595" spans="1:33" s="167" customFormat="1" ht="15">
      <c r="A595" s="167" t="s">
        <v>6465</v>
      </c>
      <c r="C595" s="61" t="s">
        <v>92</v>
      </c>
      <c r="E595" s="61" t="s">
        <v>7863</v>
      </c>
      <c r="F595" s="167" t="s">
        <v>6437</v>
      </c>
      <c r="G595" s="86" t="s">
        <v>9578</v>
      </c>
      <c r="H595" s="62" t="s">
        <v>10708</v>
      </c>
      <c r="J595" s="63" t="str">
        <f t="shared" si="67"/>
        <v>IC.PA.081625</v>
      </c>
      <c r="K595" s="61" t="s">
        <v>12175</v>
      </c>
      <c r="L595" s="167" t="str">
        <f t="shared" si="68"/>
        <v>Thigh, right</v>
      </c>
      <c r="M595" s="61" t="str">
        <f t="shared" si="69"/>
        <v>PI.IC.PA.081625.01</v>
      </c>
      <c r="N595" s="168"/>
      <c r="O595" s="168" t="str">
        <f t="shared" si="70"/>
        <v>PH.IC.PA.081625.01</v>
      </c>
      <c r="Q595" s="168" t="str">
        <f t="shared" si="71"/>
        <v>CL.IC.PA.081625.01</v>
      </c>
      <c r="AF595" s="167" t="s">
        <v>12773</v>
      </c>
      <c r="AG595" s="167">
        <v>1429</v>
      </c>
    </row>
    <row r="596" spans="1:33" s="167" customFormat="1" ht="15">
      <c r="A596" s="167" t="s">
        <v>6465</v>
      </c>
      <c r="C596" s="61" t="s">
        <v>92</v>
      </c>
      <c r="E596" s="61" t="s">
        <v>7863</v>
      </c>
      <c r="F596" s="167" t="s">
        <v>6437</v>
      </c>
      <c r="G596" s="86" t="s">
        <v>9580</v>
      </c>
      <c r="H596" s="62" t="s">
        <v>10709</v>
      </c>
      <c r="J596" s="63" t="str">
        <f t="shared" si="67"/>
        <v>IC.PA.081626</v>
      </c>
      <c r="K596" s="61" t="s">
        <v>12175</v>
      </c>
      <c r="L596" s="167" t="str">
        <f t="shared" si="68"/>
        <v>Thigh, left</v>
      </c>
      <c r="M596" s="61" t="str">
        <f t="shared" si="69"/>
        <v>PI.IC.PA.081626.01</v>
      </c>
      <c r="N596" s="168"/>
      <c r="O596" s="168" t="str">
        <f t="shared" si="70"/>
        <v>PH.IC.PA.081626.01</v>
      </c>
      <c r="Q596" s="168" t="str">
        <f t="shared" si="71"/>
        <v>CL.IC.PA.081626.01</v>
      </c>
      <c r="AF596" s="167" t="s">
        <v>12773</v>
      </c>
      <c r="AG596" s="167">
        <v>1429</v>
      </c>
    </row>
    <row r="597" spans="1:33" s="167" customFormat="1" ht="15">
      <c r="A597" s="167" t="s">
        <v>6465</v>
      </c>
      <c r="C597" s="61" t="s">
        <v>92</v>
      </c>
      <c r="E597" s="61" t="s">
        <v>7863</v>
      </c>
      <c r="F597" s="167" t="s">
        <v>6437</v>
      </c>
      <c r="G597" s="86" t="s">
        <v>9730</v>
      </c>
      <c r="H597" s="62" t="s">
        <v>9143</v>
      </c>
      <c r="J597" s="63" t="str">
        <f t="shared" si="67"/>
        <v>IC.PA.081627</v>
      </c>
      <c r="K597" s="61" t="s">
        <v>12175</v>
      </c>
      <c r="L597" s="167" t="str">
        <f t="shared" si="68"/>
        <v>Knee, right</v>
      </c>
      <c r="M597" s="61" t="str">
        <f t="shared" si="69"/>
        <v>PI.IC.PA.081627.01</v>
      </c>
      <c r="N597" s="168"/>
      <c r="O597" s="168" t="str">
        <f t="shared" si="70"/>
        <v>PH.IC.PA.081627.01</v>
      </c>
      <c r="Q597" s="168" t="str">
        <f t="shared" si="71"/>
        <v>CL.IC.PA.081627.01</v>
      </c>
      <c r="AF597" s="167" t="s">
        <v>12773</v>
      </c>
      <c r="AG597" s="167">
        <v>1429</v>
      </c>
    </row>
    <row r="598" spans="1:33" s="167" customFormat="1" ht="15">
      <c r="A598" s="167" t="s">
        <v>6465</v>
      </c>
      <c r="C598" s="61" t="s">
        <v>92</v>
      </c>
      <c r="E598" s="61" t="s">
        <v>7863</v>
      </c>
      <c r="F598" s="167" t="s">
        <v>6437</v>
      </c>
      <c r="G598" s="86" t="s">
        <v>9732</v>
      </c>
      <c r="H598" s="62" t="s">
        <v>9144</v>
      </c>
      <c r="J598" s="63" t="str">
        <f t="shared" si="67"/>
        <v>IC.PA.081628</v>
      </c>
      <c r="K598" s="61" t="s">
        <v>12175</v>
      </c>
      <c r="L598" s="167" t="str">
        <f t="shared" si="68"/>
        <v>Knee, left</v>
      </c>
      <c r="M598" s="61" t="str">
        <f t="shared" si="69"/>
        <v>PI.IC.PA.081628.01</v>
      </c>
      <c r="N598" s="168"/>
      <c r="O598" s="168" t="str">
        <f t="shared" si="70"/>
        <v>PH.IC.PA.081628.01</v>
      </c>
      <c r="Q598" s="168" t="str">
        <f t="shared" si="71"/>
        <v>CL.IC.PA.081628.01</v>
      </c>
      <c r="AF598" s="167" t="s">
        <v>12773</v>
      </c>
      <c r="AG598" s="167">
        <v>1429</v>
      </c>
    </row>
    <row r="599" spans="1:33" s="167" customFormat="1" ht="15">
      <c r="A599" s="167" t="s">
        <v>6465</v>
      </c>
      <c r="C599" s="61" t="s">
        <v>92</v>
      </c>
      <c r="E599" s="61" t="s">
        <v>7863</v>
      </c>
      <c r="F599" s="167" t="s">
        <v>6437</v>
      </c>
      <c r="G599" s="86" t="s">
        <v>9734</v>
      </c>
      <c r="H599" s="62" t="s">
        <v>9145</v>
      </c>
      <c r="J599" s="63" t="str">
        <f t="shared" si="67"/>
        <v>IC.PA.081629</v>
      </c>
      <c r="K599" s="61" t="s">
        <v>12175</v>
      </c>
      <c r="L599" s="167" t="str">
        <f t="shared" si="68"/>
        <v>Calf, right</v>
      </c>
      <c r="M599" s="61" t="str">
        <f t="shared" si="69"/>
        <v>PI.IC.PA.081629.01</v>
      </c>
      <c r="N599" s="168"/>
      <c r="O599" s="168" t="str">
        <f t="shared" si="70"/>
        <v>PH.IC.PA.081629.01</v>
      </c>
      <c r="Q599" s="168" t="str">
        <f t="shared" si="71"/>
        <v>CL.IC.PA.081629.01</v>
      </c>
      <c r="AF599" s="167" t="s">
        <v>12773</v>
      </c>
      <c r="AG599" s="167">
        <v>1429</v>
      </c>
    </row>
    <row r="600" spans="1:33" s="167" customFormat="1" ht="15">
      <c r="A600" s="167" t="s">
        <v>6465</v>
      </c>
      <c r="C600" s="61" t="s">
        <v>92</v>
      </c>
      <c r="E600" s="61" t="s">
        <v>7863</v>
      </c>
      <c r="F600" s="167" t="s">
        <v>6437</v>
      </c>
      <c r="G600" s="86" t="s">
        <v>9736</v>
      </c>
      <c r="H600" s="62" t="s">
        <v>6872</v>
      </c>
      <c r="J600" s="63" t="str">
        <f t="shared" si="67"/>
        <v>IC.PA.081630</v>
      </c>
      <c r="K600" s="61" t="s">
        <v>12175</v>
      </c>
      <c r="L600" s="167" t="str">
        <f t="shared" si="68"/>
        <v>Calf, left</v>
      </c>
      <c r="M600" s="61" t="str">
        <f t="shared" si="69"/>
        <v>PI.IC.PA.081630.01</v>
      </c>
      <c r="N600" s="168"/>
      <c r="O600" s="168" t="str">
        <f t="shared" si="70"/>
        <v>PH.IC.PA.081630.01</v>
      </c>
      <c r="Q600" s="168" t="str">
        <f t="shared" si="71"/>
        <v>CL.IC.PA.081630.01</v>
      </c>
      <c r="AF600" s="167" t="s">
        <v>12773</v>
      </c>
      <c r="AG600" s="167">
        <v>1429</v>
      </c>
    </row>
    <row r="601" spans="1:33" s="167" customFormat="1" ht="15">
      <c r="A601" s="167" t="s">
        <v>6465</v>
      </c>
      <c r="C601" s="61" t="s">
        <v>92</v>
      </c>
      <c r="E601" s="61" t="s">
        <v>7863</v>
      </c>
      <c r="F601" s="167" t="s">
        <v>6437</v>
      </c>
      <c r="G601" s="86" t="s">
        <v>9878</v>
      </c>
      <c r="H601" s="62" t="s">
        <v>6874</v>
      </c>
      <c r="J601" s="63" t="str">
        <f t="shared" ref="J601:J664" si="72">CONCATENATE("IC.PA.",C601,E601,H601)</f>
        <v>IC.PA.081631</v>
      </c>
      <c r="K601" s="61" t="s">
        <v>12175</v>
      </c>
      <c r="L601" s="167" t="str">
        <f t="shared" ref="L601:L664" si="73">G601</f>
        <v>Ankle, right</v>
      </c>
      <c r="M601" s="61" t="str">
        <f t="shared" ref="M601:M664" si="74">CONCATENATE("PI.",J601,".",K601)</f>
        <v>PI.IC.PA.081631.01</v>
      </c>
      <c r="N601" s="168"/>
      <c r="O601" s="168" t="str">
        <f t="shared" ref="O601:O664" si="75">CONCATENATE("PH.",J601,".",K601)</f>
        <v>PH.IC.PA.081631.01</v>
      </c>
      <c r="Q601" s="168" t="str">
        <f t="shared" ref="Q601:Q664" si="76">CONCATENATE("CL.",J601,".",K601)</f>
        <v>CL.IC.PA.081631.01</v>
      </c>
      <c r="AF601" s="167" t="s">
        <v>12773</v>
      </c>
      <c r="AG601" s="167">
        <v>1429</v>
      </c>
    </row>
    <row r="602" spans="1:33" s="167" customFormat="1" ht="15">
      <c r="A602" s="167" t="s">
        <v>6465</v>
      </c>
      <c r="C602" s="61" t="s">
        <v>92</v>
      </c>
      <c r="E602" s="61" t="s">
        <v>7863</v>
      </c>
      <c r="F602" s="167" t="s">
        <v>6437</v>
      </c>
      <c r="G602" s="86" t="s">
        <v>9880</v>
      </c>
      <c r="H602" s="62" t="s">
        <v>7411</v>
      </c>
      <c r="J602" s="63" t="str">
        <f t="shared" si="72"/>
        <v>IC.PA.081632</v>
      </c>
      <c r="K602" s="61" t="s">
        <v>12175</v>
      </c>
      <c r="L602" s="167" t="str">
        <f t="shared" si="73"/>
        <v>Ankle, left</v>
      </c>
      <c r="M602" s="61" t="str">
        <f t="shared" si="74"/>
        <v>PI.IC.PA.081632.01</v>
      </c>
      <c r="N602" s="168"/>
      <c r="O602" s="168" t="str">
        <f t="shared" si="75"/>
        <v>PH.IC.PA.081632.01</v>
      </c>
      <c r="Q602" s="168" t="str">
        <f t="shared" si="76"/>
        <v>CL.IC.PA.081632.01</v>
      </c>
      <c r="AF602" s="167" t="s">
        <v>12773</v>
      </c>
      <c r="AG602" s="167">
        <v>1429</v>
      </c>
    </row>
    <row r="603" spans="1:33" s="167" customFormat="1" ht="15">
      <c r="A603" s="167" t="s">
        <v>6465</v>
      </c>
      <c r="C603" s="61" t="s">
        <v>92</v>
      </c>
      <c r="E603" s="61" t="s">
        <v>7863</v>
      </c>
      <c r="F603" s="167" t="s">
        <v>6437</v>
      </c>
      <c r="G603" s="86" t="s">
        <v>9033</v>
      </c>
      <c r="H603" s="62" t="s">
        <v>7414</v>
      </c>
      <c r="J603" s="63" t="str">
        <f t="shared" si="72"/>
        <v>IC.PA.081633</v>
      </c>
      <c r="K603" s="61" t="s">
        <v>12175</v>
      </c>
      <c r="L603" s="167" t="str">
        <f t="shared" si="73"/>
        <v>Heel, right</v>
      </c>
      <c r="M603" s="61" t="str">
        <f t="shared" si="74"/>
        <v>PI.IC.PA.081633.01</v>
      </c>
      <c r="N603" s="168"/>
      <c r="O603" s="168" t="str">
        <f t="shared" si="75"/>
        <v>PH.IC.PA.081633.01</v>
      </c>
      <c r="Q603" s="168" t="str">
        <f t="shared" si="76"/>
        <v>CL.IC.PA.081633.01</v>
      </c>
      <c r="AF603" s="167" t="s">
        <v>12773</v>
      </c>
      <c r="AG603" s="167">
        <v>1429</v>
      </c>
    </row>
    <row r="604" spans="1:33" s="167" customFormat="1" ht="15">
      <c r="A604" s="167" t="s">
        <v>6465</v>
      </c>
      <c r="C604" s="61" t="s">
        <v>92</v>
      </c>
      <c r="E604" s="61" t="s">
        <v>7863</v>
      </c>
      <c r="F604" s="167" t="s">
        <v>6437</v>
      </c>
      <c r="G604" s="86" t="s">
        <v>9035</v>
      </c>
      <c r="H604" s="62" t="s">
        <v>7417</v>
      </c>
      <c r="J604" s="63" t="str">
        <f t="shared" si="72"/>
        <v>IC.PA.081634</v>
      </c>
      <c r="K604" s="61" t="s">
        <v>12175</v>
      </c>
      <c r="L604" s="167" t="str">
        <f t="shared" si="73"/>
        <v>Heel, left</v>
      </c>
      <c r="M604" s="61" t="str">
        <f t="shared" si="74"/>
        <v>PI.IC.PA.081634.01</v>
      </c>
      <c r="N604" s="168"/>
      <c r="O604" s="168" t="str">
        <f t="shared" si="75"/>
        <v>PH.IC.PA.081634.01</v>
      </c>
      <c r="Q604" s="168" t="str">
        <f t="shared" si="76"/>
        <v>CL.IC.PA.081634.01</v>
      </c>
      <c r="AF604" s="167" t="s">
        <v>12773</v>
      </c>
      <c r="AG604" s="167">
        <v>1429</v>
      </c>
    </row>
    <row r="605" spans="1:33" s="167" customFormat="1" ht="15">
      <c r="A605" s="167" t="s">
        <v>6465</v>
      </c>
      <c r="C605" s="61" t="s">
        <v>92</v>
      </c>
      <c r="E605" s="61" t="s">
        <v>7863</v>
      </c>
      <c r="F605" s="167" t="s">
        <v>6437</v>
      </c>
      <c r="G605" s="86" t="s">
        <v>9171</v>
      </c>
      <c r="H605" s="62" t="s">
        <v>7255</v>
      </c>
      <c r="J605" s="63" t="str">
        <f t="shared" si="72"/>
        <v>IC.PA.081635</v>
      </c>
      <c r="K605" s="61" t="s">
        <v>12175</v>
      </c>
      <c r="L605" s="167" t="str">
        <f t="shared" si="73"/>
        <v>Foot, right</v>
      </c>
      <c r="M605" s="61" t="str">
        <f t="shared" si="74"/>
        <v>PI.IC.PA.081635.01</v>
      </c>
      <c r="N605" s="168"/>
      <c r="O605" s="168" t="str">
        <f t="shared" si="75"/>
        <v>PH.IC.PA.081635.01</v>
      </c>
      <c r="Q605" s="168" t="str">
        <f t="shared" si="76"/>
        <v>CL.IC.PA.081635.01</v>
      </c>
      <c r="AF605" s="167" t="s">
        <v>12773</v>
      </c>
      <c r="AG605" s="167">
        <v>1429</v>
      </c>
    </row>
    <row r="606" spans="1:33" s="167" customFormat="1" ht="15">
      <c r="A606" s="167" t="s">
        <v>6465</v>
      </c>
      <c r="C606" s="61" t="s">
        <v>92</v>
      </c>
      <c r="E606" s="61" t="s">
        <v>7863</v>
      </c>
      <c r="F606" s="167" t="s">
        <v>6437</v>
      </c>
      <c r="G606" s="86" t="s">
        <v>9306</v>
      </c>
      <c r="H606" s="62" t="s">
        <v>7257</v>
      </c>
      <c r="J606" s="63" t="str">
        <f t="shared" si="72"/>
        <v>IC.PA.081636</v>
      </c>
      <c r="K606" s="61" t="s">
        <v>12175</v>
      </c>
      <c r="L606" s="167" t="str">
        <f t="shared" si="73"/>
        <v>Foot, left</v>
      </c>
      <c r="M606" s="61" t="str">
        <f t="shared" si="74"/>
        <v>PI.IC.PA.081636.01</v>
      </c>
      <c r="N606" s="168"/>
      <c r="O606" s="168" t="str">
        <f t="shared" si="75"/>
        <v>PH.IC.PA.081636.01</v>
      </c>
      <c r="Q606" s="168" t="str">
        <f t="shared" si="76"/>
        <v>CL.IC.PA.081636.01</v>
      </c>
      <c r="AF606" s="167" t="s">
        <v>12773</v>
      </c>
      <c r="AG606" s="167">
        <v>1429</v>
      </c>
    </row>
    <row r="607" spans="1:33" s="167" customFormat="1" ht="15">
      <c r="A607" s="167" t="s">
        <v>6465</v>
      </c>
      <c r="C607" s="61" t="s">
        <v>92</v>
      </c>
      <c r="E607" s="61" t="s">
        <v>7863</v>
      </c>
      <c r="F607" s="167" t="s">
        <v>6437</v>
      </c>
      <c r="G607" s="86" t="s">
        <v>9015</v>
      </c>
      <c r="H607" s="62" t="s">
        <v>7101</v>
      </c>
      <c r="J607" s="63" t="str">
        <f t="shared" si="72"/>
        <v>IC.PA.081637</v>
      </c>
      <c r="K607" s="61" t="s">
        <v>12175</v>
      </c>
      <c r="L607" s="167" t="str">
        <f t="shared" si="73"/>
        <v>Toe(s), right:  specify</v>
      </c>
      <c r="M607" s="61" t="str">
        <f t="shared" si="74"/>
        <v>PI.IC.PA.081637.01</v>
      </c>
      <c r="N607" s="168"/>
      <c r="O607" s="168" t="str">
        <f t="shared" si="75"/>
        <v>PH.IC.PA.081637.01</v>
      </c>
      <c r="Q607" s="168" t="str">
        <f t="shared" si="76"/>
        <v>CL.IC.PA.081637.01</v>
      </c>
      <c r="AF607" s="167" t="s">
        <v>12773</v>
      </c>
      <c r="AG607" s="167">
        <v>1429</v>
      </c>
    </row>
    <row r="608" spans="1:33" s="167" customFormat="1" ht="15">
      <c r="A608" s="167" t="s">
        <v>6465</v>
      </c>
      <c r="C608" s="61" t="s">
        <v>92</v>
      </c>
      <c r="E608" s="61" t="s">
        <v>7863</v>
      </c>
      <c r="F608" s="167" t="s">
        <v>6437</v>
      </c>
      <c r="G608" s="86" t="s">
        <v>9421</v>
      </c>
      <c r="H608" s="62" t="s">
        <v>7103</v>
      </c>
      <c r="J608" s="63" t="str">
        <f t="shared" si="72"/>
        <v>IC.PA.081638</v>
      </c>
      <c r="K608" s="61" t="s">
        <v>12175</v>
      </c>
      <c r="L608" s="167" t="str">
        <f t="shared" si="73"/>
        <v>Toe(s), left:  specify</v>
      </c>
      <c r="M608" s="61" t="str">
        <f t="shared" si="74"/>
        <v>PI.IC.PA.081638.01</v>
      </c>
      <c r="N608" s="168"/>
      <c r="O608" s="168" t="str">
        <f t="shared" si="75"/>
        <v>PH.IC.PA.081638.01</v>
      </c>
      <c r="Q608" s="168" t="str">
        <f t="shared" si="76"/>
        <v>CL.IC.PA.081638.01</v>
      </c>
      <c r="AF608" s="167" t="s">
        <v>12773</v>
      </c>
      <c r="AG608" s="167">
        <v>1429</v>
      </c>
    </row>
    <row r="609" spans="1:17" s="167" customFormat="1" ht="15">
      <c r="A609" s="167" t="s">
        <v>6465</v>
      </c>
      <c r="C609" s="61" t="s">
        <v>92</v>
      </c>
      <c r="D609" s="167" t="s">
        <v>6262</v>
      </c>
      <c r="E609" s="61" t="s">
        <v>12462</v>
      </c>
      <c r="F609" s="167" t="s">
        <v>6257</v>
      </c>
      <c r="G609" s="167" t="s">
        <v>6258</v>
      </c>
      <c r="H609" s="62" t="s">
        <v>11848</v>
      </c>
      <c r="I609" s="167" t="s">
        <v>6259</v>
      </c>
      <c r="J609" s="63" t="str">
        <f t="shared" si="72"/>
        <v>IC.PA.081701</v>
      </c>
      <c r="K609" s="61" t="s">
        <v>12175</v>
      </c>
      <c r="L609" s="167" t="str">
        <f t="shared" si="73"/>
        <v>Total body</v>
      </c>
      <c r="M609" s="61" t="str">
        <f t="shared" si="74"/>
        <v>PI.IC.PA.081701.01</v>
      </c>
      <c r="N609" s="168"/>
      <c r="O609" s="168" t="str">
        <f t="shared" si="75"/>
        <v>PH.IC.PA.081701.01</v>
      </c>
      <c r="Q609" s="168" t="str">
        <f t="shared" si="76"/>
        <v>CL.IC.PA.081701.01</v>
      </c>
    </row>
    <row r="610" spans="1:17" s="167" customFormat="1" ht="15">
      <c r="A610" s="167" t="s">
        <v>6465</v>
      </c>
      <c r="C610" s="61" t="s">
        <v>92</v>
      </c>
      <c r="E610" s="61" t="s">
        <v>12462</v>
      </c>
      <c r="F610" s="167" t="s">
        <v>6257</v>
      </c>
      <c r="G610" s="167" t="s">
        <v>8812</v>
      </c>
      <c r="H610" s="62" t="s">
        <v>12030</v>
      </c>
      <c r="I610" s="167" t="s">
        <v>8812</v>
      </c>
      <c r="J610" s="63" t="str">
        <f t="shared" si="72"/>
        <v>IC.PA.081702</v>
      </c>
      <c r="K610" s="61" t="s">
        <v>12175</v>
      </c>
      <c r="L610" s="167" t="str">
        <f t="shared" si="73"/>
        <v>Joint</v>
      </c>
      <c r="M610" s="61" t="str">
        <f t="shared" si="74"/>
        <v>PI.IC.PA.081702.01</v>
      </c>
      <c r="N610" s="168"/>
      <c r="O610" s="168" t="str">
        <f t="shared" si="75"/>
        <v>PH.IC.PA.081702.01</v>
      </c>
      <c r="Q610" s="168" t="str">
        <f t="shared" si="76"/>
        <v>CL.IC.PA.081702.01</v>
      </c>
    </row>
    <row r="611" spans="1:17" s="167" customFormat="1" ht="15">
      <c r="A611" s="167" t="s">
        <v>6465</v>
      </c>
      <c r="C611" s="61" t="s">
        <v>92</v>
      </c>
      <c r="E611" s="61" t="s">
        <v>12462</v>
      </c>
      <c r="F611" s="167" t="s">
        <v>6257</v>
      </c>
      <c r="G611" s="167" t="s">
        <v>6260</v>
      </c>
      <c r="H611" s="62" t="s">
        <v>12032</v>
      </c>
      <c r="I611" s="167" t="s">
        <v>6260</v>
      </c>
      <c r="J611" s="63" t="str">
        <f t="shared" si="72"/>
        <v>IC.PA.081703</v>
      </c>
      <c r="K611" s="61" t="s">
        <v>12175</v>
      </c>
      <c r="L611" s="167" t="str">
        <f t="shared" si="73"/>
        <v>Muscle</v>
      </c>
      <c r="M611" s="61" t="str">
        <f t="shared" si="74"/>
        <v>PI.IC.PA.081703.01</v>
      </c>
      <c r="N611" s="168"/>
      <c r="O611" s="168" t="str">
        <f t="shared" si="75"/>
        <v>PH.IC.PA.081703.01</v>
      </c>
      <c r="Q611" s="168" t="str">
        <f t="shared" si="76"/>
        <v>CL.IC.PA.081703.01</v>
      </c>
    </row>
    <row r="612" spans="1:17" s="167" customFormat="1" ht="15">
      <c r="A612" s="167" t="s">
        <v>6465</v>
      </c>
      <c r="C612" s="61" t="s">
        <v>92</v>
      </c>
      <c r="E612" s="61" t="s">
        <v>12462</v>
      </c>
      <c r="F612" s="167" t="s">
        <v>6257</v>
      </c>
      <c r="G612" s="167" t="s">
        <v>13470</v>
      </c>
      <c r="H612" s="62" t="s">
        <v>12028</v>
      </c>
      <c r="I612" s="167" t="s">
        <v>12437</v>
      </c>
      <c r="J612" s="63" t="str">
        <f t="shared" si="72"/>
        <v>IC.PA.081704</v>
      </c>
      <c r="K612" s="61" t="s">
        <v>12175</v>
      </c>
      <c r="L612" s="167" t="str">
        <f t="shared" si="73"/>
        <v xml:space="preserve">Other:  </v>
      </c>
      <c r="M612" s="61" t="str">
        <f t="shared" si="74"/>
        <v>PI.IC.PA.081704.01</v>
      </c>
      <c r="N612" s="168"/>
      <c r="O612" s="168" t="str">
        <f t="shared" si="75"/>
        <v>PH.IC.PA.081704.01</v>
      </c>
      <c r="Q612" s="168" t="str">
        <f t="shared" si="76"/>
        <v>CL.IC.PA.081704.01</v>
      </c>
    </row>
    <row r="613" spans="1:17" s="167" customFormat="1" ht="15">
      <c r="A613" s="167" t="s">
        <v>6465</v>
      </c>
      <c r="C613" s="61" t="s">
        <v>92</v>
      </c>
      <c r="D613" s="167" t="s">
        <v>6261</v>
      </c>
      <c r="E613" s="61" t="s">
        <v>12602</v>
      </c>
      <c r="F613" s="167" t="s">
        <v>6090</v>
      </c>
      <c r="G613" s="167" t="s">
        <v>9026</v>
      </c>
      <c r="H613" s="62" t="s">
        <v>11848</v>
      </c>
      <c r="I613" s="167" t="s">
        <v>9026</v>
      </c>
      <c r="J613" s="63" t="str">
        <f t="shared" si="72"/>
        <v>IC.PA.081801</v>
      </c>
      <c r="K613" s="61" t="s">
        <v>12175</v>
      </c>
      <c r="L613" s="167" t="str">
        <f t="shared" si="73"/>
        <v>Forehead</v>
      </c>
      <c r="M613" s="61" t="str">
        <f t="shared" si="74"/>
        <v>PI.IC.PA.081801.01</v>
      </c>
      <c r="N613" s="168"/>
      <c r="O613" s="168" t="str">
        <f t="shared" si="75"/>
        <v>PH.IC.PA.081801.01</v>
      </c>
      <c r="Q613" s="168" t="str">
        <f t="shared" si="76"/>
        <v>CL.IC.PA.081801.01</v>
      </c>
    </row>
    <row r="614" spans="1:17" s="167" customFormat="1" ht="15">
      <c r="A614" s="167" t="s">
        <v>6465</v>
      </c>
      <c r="C614" s="61" t="s">
        <v>92</v>
      </c>
      <c r="E614" s="61" t="s">
        <v>12602</v>
      </c>
      <c r="F614" s="167" t="s">
        <v>6090</v>
      </c>
      <c r="G614" s="167" t="s">
        <v>9140</v>
      </c>
      <c r="H614" s="62" t="s">
        <v>12030</v>
      </c>
      <c r="I614" s="167" t="s">
        <v>9140</v>
      </c>
      <c r="J614" s="63" t="str">
        <f t="shared" si="72"/>
        <v>IC.PA.081802</v>
      </c>
      <c r="K614" s="61" t="s">
        <v>12175</v>
      </c>
      <c r="L614" s="167" t="str">
        <f t="shared" si="73"/>
        <v>Temporal</v>
      </c>
      <c r="M614" s="61" t="str">
        <f t="shared" si="74"/>
        <v>PI.IC.PA.081802.01</v>
      </c>
      <c r="N614" s="168"/>
      <c r="O614" s="168" t="str">
        <f t="shared" si="75"/>
        <v>PH.IC.PA.081802.01</v>
      </c>
      <c r="Q614" s="168" t="str">
        <f t="shared" si="76"/>
        <v>CL.IC.PA.081802.01</v>
      </c>
    </row>
    <row r="615" spans="1:17" s="167" customFormat="1" ht="15">
      <c r="A615" s="167" t="s">
        <v>6465</v>
      </c>
      <c r="C615" s="61" t="s">
        <v>92</v>
      </c>
      <c r="E615" s="61" t="s">
        <v>12602</v>
      </c>
      <c r="F615" s="167" t="s">
        <v>6090</v>
      </c>
      <c r="G615" s="167" t="s">
        <v>6091</v>
      </c>
      <c r="H615" s="62" t="s">
        <v>12032</v>
      </c>
      <c r="I615" s="167" t="s">
        <v>6091</v>
      </c>
      <c r="J615" s="63" t="str">
        <f t="shared" si="72"/>
        <v>IC.PA.081803</v>
      </c>
      <c r="K615" s="61" t="s">
        <v>12175</v>
      </c>
      <c r="L615" s="167" t="str">
        <f t="shared" si="73"/>
        <v>Occipital</v>
      </c>
      <c r="M615" s="61" t="str">
        <f t="shared" si="74"/>
        <v>PI.IC.PA.081803.01</v>
      </c>
      <c r="N615" s="168"/>
      <c r="O615" s="168" t="str">
        <f t="shared" si="75"/>
        <v>PH.IC.PA.081803.01</v>
      </c>
      <c r="Q615" s="168" t="str">
        <f t="shared" si="76"/>
        <v>CL.IC.PA.081803.01</v>
      </c>
    </row>
    <row r="616" spans="1:17" s="167" customFormat="1" ht="15">
      <c r="A616" s="167" t="s">
        <v>6465</v>
      </c>
      <c r="C616" s="61" t="s">
        <v>92</v>
      </c>
      <c r="E616" s="61" t="s">
        <v>12602</v>
      </c>
      <c r="F616" s="167" t="s">
        <v>6090</v>
      </c>
      <c r="G616" s="167" t="s">
        <v>9142</v>
      </c>
      <c r="H616" s="62" t="s">
        <v>12028</v>
      </c>
      <c r="I616" s="167" t="s">
        <v>9142</v>
      </c>
      <c r="J616" s="63" t="str">
        <f t="shared" si="72"/>
        <v>IC.PA.081804</v>
      </c>
      <c r="K616" s="61" t="s">
        <v>12175</v>
      </c>
      <c r="L616" s="167" t="str">
        <f t="shared" si="73"/>
        <v>Eye(s)</v>
      </c>
      <c r="M616" s="61" t="str">
        <f t="shared" si="74"/>
        <v>PI.IC.PA.081804.01</v>
      </c>
      <c r="N616" s="168"/>
      <c r="O616" s="168" t="str">
        <f t="shared" si="75"/>
        <v>PH.IC.PA.081804.01</v>
      </c>
      <c r="Q616" s="168" t="str">
        <f t="shared" si="76"/>
        <v>CL.IC.PA.081804.01</v>
      </c>
    </row>
    <row r="617" spans="1:17" s="167" customFormat="1" ht="15">
      <c r="A617" s="167" t="s">
        <v>6465</v>
      </c>
      <c r="C617" s="61" t="s">
        <v>92</v>
      </c>
      <c r="E617" s="61" t="s">
        <v>12602</v>
      </c>
      <c r="F617" s="167" t="s">
        <v>6090</v>
      </c>
      <c r="G617" s="167" t="s">
        <v>6092</v>
      </c>
      <c r="H617" s="62" t="s">
        <v>12210</v>
      </c>
      <c r="I617" s="167" t="s">
        <v>6093</v>
      </c>
      <c r="J617" s="63" t="str">
        <f t="shared" si="72"/>
        <v>IC.PA.081805</v>
      </c>
      <c r="K617" s="61" t="s">
        <v>12175</v>
      </c>
      <c r="L617" s="167" t="str">
        <f t="shared" si="73"/>
        <v>Behind the eyes</v>
      </c>
      <c r="M617" s="61" t="str">
        <f t="shared" si="74"/>
        <v>PI.IC.PA.081805.01</v>
      </c>
      <c r="N617" s="168"/>
      <c r="O617" s="168" t="str">
        <f t="shared" si="75"/>
        <v>PH.IC.PA.081805.01</v>
      </c>
      <c r="Q617" s="168" t="str">
        <f t="shared" si="76"/>
        <v>CL.IC.PA.081805.01</v>
      </c>
    </row>
    <row r="618" spans="1:17" s="167" customFormat="1" ht="15">
      <c r="A618" s="167" t="s">
        <v>6465</v>
      </c>
      <c r="C618" s="61" t="s">
        <v>92</v>
      </c>
      <c r="E618" s="61" t="s">
        <v>12602</v>
      </c>
      <c r="F618" s="167" t="s">
        <v>6090</v>
      </c>
      <c r="G618" s="167" t="s">
        <v>6094</v>
      </c>
      <c r="H618" s="62" t="s">
        <v>12212</v>
      </c>
      <c r="I618" s="167" t="s">
        <v>6095</v>
      </c>
      <c r="J618" s="63" t="str">
        <f t="shared" si="72"/>
        <v>IC.PA.081806</v>
      </c>
      <c r="K618" s="61" t="s">
        <v>12175</v>
      </c>
      <c r="L618" s="167" t="str">
        <f t="shared" si="73"/>
        <v>Between the eyes</v>
      </c>
      <c r="M618" s="61" t="str">
        <f t="shared" si="74"/>
        <v>PI.IC.PA.081806.01</v>
      </c>
      <c r="N618" s="168"/>
      <c r="O618" s="168" t="str">
        <f t="shared" si="75"/>
        <v>PH.IC.PA.081806.01</v>
      </c>
      <c r="Q618" s="168" t="str">
        <f t="shared" si="76"/>
        <v>CL.IC.PA.081806.01</v>
      </c>
    </row>
    <row r="619" spans="1:17" s="167" customFormat="1" ht="15">
      <c r="A619" s="167" t="s">
        <v>6465</v>
      </c>
      <c r="C619" s="61" t="s">
        <v>92</v>
      </c>
      <c r="E619" s="61" t="s">
        <v>12602</v>
      </c>
      <c r="F619" s="167" t="s">
        <v>6090</v>
      </c>
      <c r="G619" s="167" t="s">
        <v>6096</v>
      </c>
      <c r="H619" s="62" t="s">
        <v>12225</v>
      </c>
      <c r="I619" s="167" t="s">
        <v>6096</v>
      </c>
      <c r="J619" s="63" t="str">
        <f t="shared" si="72"/>
        <v>IC.PA.081807</v>
      </c>
      <c r="K619" s="61" t="s">
        <v>12175</v>
      </c>
      <c r="L619" s="167" t="str">
        <f t="shared" si="73"/>
        <v>Sinus</v>
      </c>
      <c r="M619" s="61" t="str">
        <f t="shared" si="74"/>
        <v>PI.IC.PA.081807.01</v>
      </c>
      <c r="N619" s="168"/>
      <c r="O619" s="168" t="str">
        <f t="shared" si="75"/>
        <v>PH.IC.PA.081807.01</v>
      </c>
      <c r="Q619" s="168" t="str">
        <f t="shared" si="76"/>
        <v>CL.IC.PA.081807.01</v>
      </c>
    </row>
    <row r="620" spans="1:17" s="167" customFormat="1" ht="15">
      <c r="A620" s="167" t="s">
        <v>6465</v>
      </c>
      <c r="C620" s="61" t="s">
        <v>92</v>
      </c>
      <c r="E620" s="61" t="s">
        <v>12602</v>
      </c>
      <c r="F620" s="167" t="s">
        <v>6090</v>
      </c>
      <c r="G620" s="167" t="s">
        <v>8737</v>
      </c>
      <c r="H620" s="62" t="s">
        <v>11638</v>
      </c>
      <c r="I620" s="167" t="s">
        <v>8737</v>
      </c>
      <c r="J620" s="63" t="str">
        <f t="shared" si="72"/>
        <v>IC.PA.081808</v>
      </c>
      <c r="K620" s="61" t="s">
        <v>12175</v>
      </c>
      <c r="L620" s="167" t="str">
        <f t="shared" si="73"/>
        <v>Ear(s)</v>
      </c>
      <c r="M620" s="61" t="str">
        <f t="shared" si="74"/>
        <v>PI.IC.PA.081808.01</v>
      </c>
      <c r="N620" s="168"/>
      <c r="O620" s="168" t="str">
        <f t="shared" si="75"/>
        <v>PH.IC.PA.081808.01</v>
      </c>
      <c r="Q620" s="168" t="str">
        <f t="shared" si="76"/>
        <v>CL.IC.PA.081808.01</v>
      </c>
    </row>
    <row r="621" spans="1:17" s="167" customFormat="1" ht="15">
      <c r="A621" s="167" t="s">
        <v>6465</v>
      </c>
      <c r="C621" s="61" t="s">
        <v>92</v>
      </c>
      <c r="E621" s="61" t="s">
        <v>12602</v>
      </c>
      <c r="F621" s="167" t="s">
        <v>6090</v>
      </c>
      <c r="G621" s="167" t="s">
        <v>9457</v>
      </c>
      <c r="H621" s="62" t="s">
        <v>11639</v>
      </c>
      <c r="I621" s="167" t="s">
        <v>9457</v>
      </c>
      <c r="J621" s="63" t="str">
        <f t="shared" si="72"/>
        <v>IC.PA.081809</v>
      </c>
      <c r="K621" s="61" t="s">
        <v>12175</v>
      </c>
      <c r="L621" s="167" t="str">
        <f t="shared" si="73"/>
        <v>Nose</v>
      </c>
      <c r="M621" s="61" t="str">
        <f t="shared" si="74"/>
        <v>PI.IC.PA.081809.01</v>
      </c>
      <c r="N621" s="168"/>
      <c r="O621" s="168" t="str">
        <f t="shared" si="75"/>
        <v>PH.IC.PA.081809.01</v>
      </c>
      <c r="Q621" s="168" t="str">
        <f t="shared" si="76"/>
        <v>CL.IC.PA.081809.01</v>
      </c>
    </row>
    <row r="622" spans="1:17" s="167" customFormat="1" ht="15">
      <c r="A622" s="167" t="s">
        <v>6465</v>
      </c>
      <c r="C622" s="61" t="s">
        <v>92</v>
      </c>
      <c r="E622" s="61" t="s">
        <v>12602</v>
      </c>
      <c r="F622" s="167" t="s">
        <v>6090</v>
      </c>
      <c r="G622" s="167" t="s">
        <v>9089</v>
      </c>
      <c r="H622" s="62" t="s">
        <v>11829</v>
      </c>
      <c r="I622" s="167" t="s">
        <v>9089</v>
      </c>
      <c r="J622" s="63" t="str">
        <f t="shared" si="72"/>
        <v>IC.PA.081810</v>
      </c>
      <c r="K622" s="61" t="s">
        <v>12175</v>
      </c>
      <c r="L622" s="167" t="str">
        <f t="shared" si="73"/>
        <v>Lip(s)</v>
      </c>
      <c r="M622" s="61" t="str">
        <f t="shared" si="74"/>
        <v>PI.IC.PA.081810.01</v>
      </c>
      <c r="N622" s="168"/>
      <c r="O622" s="168" t="str">
        <f t="shared" si="75"/>
        <v>PH.IC.PA.081810.01</v>
      </c>
      <c r="Q622" s="168" t="str">
        <f t="shared" si="76"/>
        <v>CL.IC.PA.081810.01</v>
      </c>
    </row>
    <row r="623" spans="1:17" s="167" customFormat="1" ht="15">
      <c r="A623" s="167" t="s">
        <v>6465</v>
      </c>
      <c r="C623" s="61" t="s">
        <v>92</v>
      </c>
      <c r="E623" s="61" t="s">
        <v>12602</v>
      </c>
      <c r="F623" s="167" t="s">
        <v>6090</v>
      </c>
      <c r="G623" s="167" t="s">
        <v>8744</v>
      </c>
      <c r="H623" s="62" t="s">
        <v>12099</v>
      </c>
      <c r="I623" s="167" t="s">
        <v>8744</v>
      </c>
      <c r="J623" s="63" t="str">
        <f t="shared" si="72"/>
        <v>IC.PA.081811</v>
      </c>
      <c r="K623" s="61" t="s">
        <v>12175</v>
      </c>
      <c r="L623" s="167" t="str">
        <f t="shared" si="73"/>
        <v>Jaw</v>
      </c>
      <c r="M623" s="61" t="str">
        <f t="shared" si="74"/>
        <v>PI.IC.PA.081811.01</v>
      </c>
      <c r="N623" s="168"/>
      <c r="O623" s="168" t="str">
        <f t="shared" si="75"/>
        <v>PH.IC.PA.081811.01</v>
      </c>
      <c r="Q623" s="168" t="str">
        <f t="shared" si="76"/>
        <v>CL.IC.PA.081811.01</v>
      </c>
    </row>
    <row r="624" spans="1:17" s="167" customFormat="1" ht="15">
      <c r="A624" s="167" t="s">
        <v>6465</v>
      </c>
      <c r="C624" s="61" t="s">
        <v>92</v>
      </c>
      <c r="E624" s="61" t="s">
        <v>12602</v>
      </c>
      <c r="F624" s="167" t="s">
        <v>6090</v>
      </c>
      <c r="G624" s="167" t="s">
        <v>9113</v>
      </c>
      <c r="H624" s="62" t="s">
        <v>12100</v>
      </c>
      <c r="I624" s="167" t="s">
        <v>9113</v>
      </c>
      <c r="J624" s="63" t="str">
        <f t="shared" si="72"/>
        <v>IC.PA.081812</v>
      </c>
      <c r="K624" s="61" t="s">
        <v>12175</v>
      </c>
      <c r="L624" s="167" t="str">
        <f t="shared" si="73"/>
        <v>Neck</v>
      </c>
      <c r="M624" s="61" t="str">
        <f t="shared" si="74"/>
        <v>PI.IC.PA.081812.01</v>
      </c>
      <c r="N624" s="168"/>
      <c r="O624" s="168" t="str">
        <f t="shared" si="75"/>
        <v>PH.IC.PA.081812.01</v>
      </c>
      <c r="Q624" s="168" t="str">
        <f t="shared" si="76"/>
        <v>CL.IC.PA.081812.01</v>
      </c>
    </row>
    <row r="625" spans="1:33" s="167" customFormat="1" ht="15">
      <c r="A625" s="167" t="s">
        <v>6465</v>
      </c>
      <c r="C625" s="61" t="s">
        <v>92</v>
      </c>
      <c r="E625" s="61" t="s">
        <v>12602</v>
      </c>
      <c r="F625" s="167" t="s">
        <v>6090</v>
      </c>
      <c r="G625" s="167" t="s">
        <v>6097</v>
      </c>
      <c r="H625" s="62" t="s">
        <v>12101</v>
      </c>
      <c r="I625" s="167" t="s">
        <v>6097</v>
      </c>
      <c r="J625" s="63" t="str">
        <f t="shared" si="72"/>
        <v>IC.PA.081813</v>
      </c>
      <c r="K625" s="61" t="s">
        <v>12175</v>
      </c>
      <c r="L625" s="167" t="str">
        <f t="shared" si="73"/>
        <v>Toothache</v>
      </c>
      <c r="M625" s="61" t="str">
        <f t="shared" si="74"/>
        <v>PI.IC.PA.081813.01</v>
      </c>
      <c r="N625" s="168"/>
      <c r="O625" s="168" t="str">
        <f t="shared" si="75"/>
        <v>PH.IC.PA.081813.01</v>
      </c>
      <c r="Q625" s="168" t="str">
        <f t="shared" si="76"/>
        <v>CL.IC.PA.081813.01</v>
      </c>
    </row>
    <row r="626" spans="1:33" s="167" customFormat="1" ht="15">
      <c r="A626" s="167" t="s">
        <v>6465</v>
      </c>
      <c r="C626" s="61" t="s">
        <v>92</v>
      </c>
      <c r="E626" s="61" t="s">
        <v>12602</v>
      </c>
      <c r="F626" s="167" t="s">
        <v>6090</v>
      </c>
      <c r="G626" s="167" t="s">
        <v>9088</v>
      </c>
      <c r="H626" s="62" t="s">
        <v>12102</v>
      </c>
      <c r="I626" s="167" t="s">
        <v>9088</v>
      </c>
      <c r="J626" s="63" t="str">
        <f t="shared" si="72"/>
        <v>IC.PA.081814</v>
      </c>
      <c r="K626" s="61" t="s">
        <v>12175</v>
      </c>
      <c r="L626" s="167" t="str">
        <f t="shared" si="73"/>
        <v>Mouth</v>
      </c>
      <c r="M626" s="61" t="str">
        <f t="shared" si="74"/>
        <v>PI.IC.PA.081814.01</v>
      </c>
      <c r="N626" s="168"/>
      <c r="O626" s="168" t="str">
        <f t="shared" si="75"/>
        <v>PH.IC.PA.081814.01</v>
      </c>
      <c r="Q626" s="168" t="str">
        <f t="shared" si="76"/>
        <v>CL.IC.PA.081814.01</v>
      </c>
    </row>
    <row r="627" spans="1:33" s="167" customFormat="1" ht="15">
      <c r="A627" s="167" t="s">
        <v>6465</v>
      </c>
      <c r="C627" s="61" t="s">
        <v>92</v>
      </c>
      <c r="E627" s="61" t="s">
        <v>12602</v>
      </c>
      <c r="F627" s="167" t="s">
        <v>6090</v>
      </c>
      <c r="G627" s="167" t="s">
        <v>9590</v>
      </c>
      <c r="H627" s="62" t="s">
        <v>11559</v>
      </c>
      <c r="I627" s="167" t="s">
        <v>9590</v>
      </c>
      <c r="J627" s="63" t="str">
        <f t="shared" si="72"/>
        <v>IC.PA.081815</v>
      </c>
      <c r="K627" s="61" t="s">
        <v>12175</v>
      </c>
      <c r="L627" s="167" t="str">
        <f t="shared" si="73"/>
        <v>Face</v>
      </c>
      <c r="M627" s="61" t="str">
        <f t="shared" si="74"/>
        <v>PI.IC.PA.081815.01</v>
      </c>
      <c r="N627" s="168"/>
      <c r="O627" s="168" t="str">
        <f t="shared" si="75"/>
        <v>PH.IC.PA.081815.01</v>
      </c>
      <c r="Q627" s="168" t="str">
        <f t="shared" si="76"/>
        <v>CL.IC.PA.081815.01</v>
      </c>
    </row>
    <row r="628" spans="1:33" s="167" customFormat="1" ht="15">
      <c r="A628" s="167" t="s">
        <v>6465</v>
      </c>
      <c r="C628" s="61" t="s">
        <v>12976</v>
      </c>
      <c r="E628" s="61" t="s">
        <v>566</v>
      </c>
      <c r="F628" s="167" t="s">
        <v>6090</v>
      </c>
      <c r="G628" s="167" t="s">
        <v>9195</v>
      </c>
      <c r="H628" s="62" t="s">
        <v>11560</v>
      </c>
      <c r="I628" s="167" t="s">
        <v>9195</v>
      </c>
      <c r="J628" s="63" t="str">
        <f t="shared" si="72"/>
        <v>IC.PA.081816</v>
      </c>
      <c r="K628" s="61" t="s">
        <v>13277</v>
      </c>
      <c r="L628" s="167" t="str">
        <f t="shared" si="73"/>
        <v>Head</v>
      </c>
      <c r="M628" s="61" t="str">
        <f t="shared" si="74"/>
        <v>PI.IC.PA.081816.01</v>
      </c>
      <c r="N628" s="168"/>
      <c r="O628" s="168" t="str">
        <f t="shared" si="75"/>
        <v>PH.IC.PA.081816.01</v>
      </c>
      <c r="Q628" s="168" t="str">
        <f t="shared" si="76"/>
        <v>CL.IC.PA.081816.01</v>
      </c>
    </row>
    <row r="629" spans="1:33" s="167" customFormat="1" ht="15">
      <c r="A629" s="167" t="s">
        <v>6465</v>
      </c>
      <c r="C629" s="61" t="s">
        <v>92</v>
      </c>
      <c r="E629" s="61" t="s">
        <v>12602</v>
      </c>
      <c r="F629" s="167" t="s">
        <v>6090</v>
      </c>
      <c r="G629" s="167" t="s">
        <v>280</v>
      </c>
      <c r="H629" s="62" t="s">
        <v>596</v>
      </c>
      <c r="I629" s="167" t="s">
        <v>280</v>
      </c>
      <c r="J629" s="63" t="str">
        <f t="shared" si="72"/>
        <v>IC.PA.081817</v>
      </c>
      <c r="K629" s="61" t="s">
        <v>12175</v>
      </c>
      <c r="L629" s="167" t="str">
        <f t="shared" si="73"/>
        <v>Throat</v>
      </c>
      <c r="M629" s="61" t="str">
        <f t="shared" si="74"/>
        <v>PI.IC.PA.081817.01</v>
      </c>
      <c r="N629" s="168"/>
      <c r="O629" s="168" t="str">
        <f t="shared" si="75"/>
        <v>PH.IC.PA.081817.01</v>
      </c>
      <c r="Q629" s="168" t="str">
        <f t="shared" si="76"/>
        <v>CL.IC.PA.081817.01</v>
      </c>
      <c r="AD629" s="167" t="s">
        <v>88</v>
      </c>
      <c r="AE629" s="167">
        <v>1185</v>
      </c>
    </row>
    <row r="630" spans="1:33" s="167" customFormat="1" ht="15">
      <c r="A630" s="167" t="s">
        <v>6465</v>
      </c>
      <c r="C630" s="61" t="s">
        <v>92</v>
      </c>
      <c r="E630" s="61" t="s">
        <v>12602</v>
      </c>
      <c r="F630" s="167" t="s">
        <v>6090</v>
      </c>
      <c r="G630" s="86" t="s">
        <v>13514</v>
      </c>
      <c r="H630" s="62" t="s">
        <v>12060</v>
      </c>
      <c r="J630" s="63" t="str">
        <f t="shared" si="72"/>
        <v>IC.PA.081818</v>
      </c>
      <c r="K630" s="61" t="s">
        <v>12175</v>
      </c>
      <c r="L630" s="167" t="str">
        <f t="shared" si="73"/>
        <v>Forehead, right</v>
      </c>
      <c r="M630" s="61" t="str">
        <f t="shared" si="74"/>
        <v>PI.IC.PA.081818.01</v>
      </c>
      <c r="N630" s="168"/>
      <c r="O630" s="168" t="str">
        <f t="shared" si="75"/>
        <v>PH.IC.PA.081818.01</v>
      </c>
      <c r="Q630" s="168" t="str">
        <f t="shared" si="76"/>
        <v>CL.IC.PA.081818.01</v>
      </c>
      <c r="AF630" s="167" t="s">
        <v>12773</v>
      </c>
      <c r="AG630" s="167">
        <v>1429</v>
      </c>
    </row>
    <row r="631" spans="1:33" s="167" customFormat="1" ht="15">
      <c r="A631" s="167" t="s">
        <v>6465</v>
      </c>
      <c r="C631" s="61" t="s">
        <v>92</v>
      </c>
      <c r="E631" s="61" t="s">
        <v>12602</v>
      </c>
      <c r="F631" s="167" t="s">
        <v>6090</v>
      </c>
      <c r="G631" s="86" t="s">
        <v>13515</v>
      </c>
      <c r="H631" s="62" t="s">
        <v>11913</v>
      </c>
      <c r="J631" s="63" t="str">
        <f t="shared" si="72"/>
        <v>IC.PA.081819</v>
      </c>
      <c r="K631" s="61" t="s">
        <v>12175</v>
      </c>
      <c r="L631" s="167" t="str">
        <f t="shared" si="73"/>
        <v>Forehead, left</v>
      </c>
      <c r="M631" s="61" t="str">
        <f t="shared" si="74"/>
        <v>PI.IC.PA.081819.01</v>
      </c>
      <c r="N631" s="168"/>
      <c r="O631" s="168" t="str">
        <f t="shared" si="75"/>
        <v>PH.IC.PA.081819.01</v>
      </c>
      <c r="Q631" s="168" t="str">
        <f t="shared" si="76"/>
        <v>CL.IC.PA.081819.01</v>
      </c>
      <c r="AF631" s="167" t="s">
        <v>12773</v>
      </c>
      <c r="AG631" s="167">
        <v>1429</v>
      </c>
    </row>
    <row r="632" spans="1:33" s="167" customFormat="1" ht="15">
      <c r="A632" s="167" t="s">
        <v>6465</v>
      </c>
      <c r="C632" s="61" t="s">
        <v>92</v>
      </c>
      <c r="E632" s="61" t="s">
        <v>12602</v>
      </c>
      <c r="F632" s="167" t="s">
        <v>6090</v>
      </c>
      <c r="G632" s="86" t="s">
        <v>9027</v>
      </c>
      <c r="H632" s="62" t="s">
        <v>11906</v>
      </c>
      <c r="J632" s="63" t="str">
        <f t="shared" si="72"/>
        <v>IC.PA.081820</v>
      </c>
      <c r="K632" s="61" t="s">
        <v>12175</v>
      </c>
      <c r="L632" s="167" t="str">
        <f t="shared" si="73"/>
        <v>Temporal, right</v>
      </c>
      <c r="M632" s="61" t="str">
        <f t="shared" si="74"/>
        <v>PI.IC.PA.081820.01</v>
      </c>
      <c r="N632" s="168"/>
      <c r="O632" s="168" t="str">
        <f t="shared" si="75"/>
        <v>PH.IC.PA.081820.01</v>
      </c>
      <c r="Q632" s="168" t="str">
        <f t="shared" si="76"/>
        <v>CL.IC.PA.081820.01</v>
      </c>
      <c r="AF632" s="167" t="s">
        <v>12773</v>
      </c>
      <c r="AG632" s="167">
        <v>1429</v>
      </c>
    </row>
    <row r="633" spans="1:33" s="167" customFormat="1" ht="15">
      <c r="A633" s="167" t="s">
        <v>6465</v>
      </c>
      <c r="C633" s="61" t="s">
        <v>92</v>
      </c>
      <c r="E633" s="61" t="s">
        <v>12602</v>
      </c>
      <c r="F633" s="167" t="s">
        <v>6090</v>
      </c>
      <c r="G633" s="86" t="s">
        <v>9029</v>
      </c>
      <c r="H633" s="62" t="s">
        <v>10704</v>
      </c>
      <c r="J633" s="63" t="str">
        <f t="shared" si="72"/>
        <v>IC.PA.081821</v>
      </c>
      <c r="K633" s="61" t="s">
        <v>12175</v>
      </c>
      <c r="L633" s="167" t="str">
        <f t="shared" si="73"/>
        <v>Temporal, left</v>
      </c>
      <c r="M633" s="61" t="str">
        <f t="shared" si="74"/>
        <v>PI.IC.PA.081821.01</v>
      </c>
      <c r="N633" s="168"/>
      <c r="O633" s="168" t="str">
        <f t="shared" si="75"/>
        <v>PH.IC.PA.081821.01</v>
      </c>
      <c r="Q633" s="168" t="str">
        <f t="shared" si="76"/>
        <v>CL.IC.PA.081821.01</v>
      </c>
      <c r="AF633" s="167" t="s">
        <v>12773</v>
      </c>
      <c r="AG633" s="167">
        <v>1429</v>
      </c>
    </row>
    <row r="634" spans="1:33" s="167" customFormat="1" ht="15">
      <c r="A634" s="167" t="s">
        <v>6465</v>
      </c>
      <c r="C634" s="61" t="s">
        <v>92</v>
      </c>
      <c r="E634" s="61" t="s">
        <v>12602</v>
      </c>
      <c r="F634" s="167" t="s">
        <v>6090</v>
      </c>
      <c r="G634" s="86" t="s">
        <v>9031</v>
      </c>
      <c r="H634" s="62" t="s">
        <v>10705</v>
      </c>
      <c r="J634" s="63" t="str">
        <f t="shared" si="72"/>
        <v>IC.PA.081822</v>
      </c>
      <c r="K634" s="61" t="s">
        <v>12175</v>
      </c>
      <c r="L634" s="167" t="str">
        <f t="shared" si="73"/>
        <v>Parietal, right</v>
      </c>
      <c r="M634" s="61" t="str">
        <f t="shared" si="74"/>
        <v>PI.IC.PA.081822.01</v>
      </c>
      <c r="N634" s="168"/>
      <c r="O634" s="168" t="str">
        <f t="shared" si="75"/>
        <v>PH.IC.PA.081822.01</v>
      </c>
      <c r="Q634" s="168" t="str">
        <f t="shared" si="76"/>
        <v>CL.IC.PA.081822.01</v>
      </c>
      <c r="AF634" s="167" t="s">
        <v>12773</v>
      </c>
      <c r="AG634" s="167">
        <v>1429</v>
      </c>
    </row>
    <row r="635" spans="1:33" s="167" customFormat="1" ht="15">
      <c r="A635" s="167" t="s">
        <v>6465</v>
      </c>
      <c r="C635" s="61" t="s">
        <v>92</v>
      </c>
      <c r="E635" s="61" t="s">
        <v>12602</v>
      </c>
      <c r="F635" s="167" t="s">
        <v>6090</v>
      </c>
      <c r="G635" s="86" t="s">
        <v>9040</v>
      </c>
      <c r="H635" s="62" t="s">
        <v>10706</v>
      </c>
      <c r="J635" s="63" t="str">
        <f t="shared" si="72"/>
        <v>IC.PA.081823</v>
      </c>
      <c r="K635" s="61" t="s">
        <v>12175</v>
      </c>
      <c r="L635" s="167" t="str">
        <f t="shared" si="73"/>
        <v>Parietal, left</v>
      </c>
      <c r="M635" s="61" t="str">
        <f t="shared" si="74"/>
        <v>PI.IC.PA.081823.01</v>
      </c>
      <c r="N635" s="168"/>
      <c r="O635" s="168" t="str">
        <f t="shared" si="75"/>
        <v>PH.IC.PA.081823.01</v>
      </c>
      <c r="Q635" s="168" t="str">
        <f t="shared" si="76"/>
        <v>CL.IC.PA.081823.01</v>
      </c>
      <c r="AF635" s="167" t="s">
        <v>12773</v>
      </c>
      <c r="AG635" s="167">
        <v>1429</v>
      </c>
    </row>
    <row r="636" spans="1:33" s="167" customFormat="1" ht="15">
      <c r="A636" s="167" t="s">
        <v>6465</v>
      </c>
      <c r="C636" s="61" t="s">
        <v>92</v>
      </c>
      <c r="E636" s="61" t="s">
        <v>12602</v>
      </c>
      <c r="F636" s="167" t="s">
        <v>6090</v>
      </c>
      <c r="G636" s="86" t="s">
        <v>9043</v>
      </c>
      <c r="H636" s="62" t="s">
        <v>10707</v>
      </c>
      <c r="J636" s="63" t="str">
        <f t="shared" si="72"/>
        <v>IC.PA.081824</v>
      </c>
      <c r="K636" s="61" t="s">
        <v>12175</v>
      </c>
      <c r="L636" s="167" t="str">
        <f t="shared" si="73"/>
        <v>Eye, right</v>
      </c>
      <c r="M636" s="61" t="str">
        <f t="shared" si="74"/>
        <v>PI.IC.PA.081824.01</v>
      </c>
      <c r="N636" s="168"/>
      <c r="O636" s="168" t="str">
        <f t="shared" si="75"/>
        <v>PH.IC.PA.081824.01</v>
      </c>
      <c r="Q636" s="168" t="str">
        <f t="shared" si="76"/>
        <v>CL.IC.PA.081824.01</v>
      </c>
      <c r="AF636" s="167" t="s">
        <v>12773</v>
      </c>
      <c r="AG636" s="167">
        <v>1429</v>
      </c>
    </row>
    <row r="637" spans="1:33" s="167" customFormat="1" ht="15">
      <c r="A637" s="167" t="s">
        <v>6465</v>
      </c>
      <c r="C637" s="61" t="s">
        <v>92</v>
      </c>
      <c r="E637" s="61" t="s">
        <v>12602</v>
      </c>
      <c r="F637" s="167" t="s">
        <v>6090</v>
      </c>
      <c r="G637" s="86" t="s">
        <v>9045</v>
      </c>
      <c r="H637" s="62" t="s">
        <v>10708</v>
      </c>
      <c r="J637" s="63" t="str">
        <f t="shared" si="72"/>
        <v>IC.PA.081825</v>
      </c>
      <c r="K637" s="61" t="s">
        <v>12175</v>
      </c>
      <c r="L637" s="167" t="str">
        <f t="shared" si="73"/>
        <v>Eye, left</v>
      </c>
      <c r="M637" s="61" t="str">
        <f t="shared" si="74"/>
        <v>PI.IC.PA.081825.01</v>
      </c>
      <c r="N637" s="168"/>
      <c r="O637" s="168" t="str">
        <f t="shared" si="75"/>
        <v>PH.IC.PA.081825.01</v>
      </c>
      <c r="Q637" s="168" t="str">
        <f t="shared" si="76"/>
        <v>CL.IC.PA.081825.01</v>
      </c>
      <c r="AF637" s="167" t="s">
        <v>12773</v>
      </c>
      <c r="AG637" s="167">
        <v>1429</v>
      </c>
    </row>
    <row r="638" spans="1:33" s="167" customFormat="1" ht="15">
      <c r="A638" s="167" t="s">
        <v>6465</v>
      </c>
      <c r="C638" s="61" t="s">
        <v>92</v>
      </c>
      <c r="E638" s="61" t="s">
        <v>12602</v>
      </c>
      <c r="F638" s="167" t="s">
        <v>6090</v>
      </c>
      <c r="G638" s="86" t="s">
        <v>9584</v>
      </c>
      <c r="H638" s="62" t="s">
        <v>10709</v>
      </c>
      <c r="J638" s="63" t="str">
        <f t="shared" si="72"/>
        <v>IC.PA.081826</v>
      </c>
      <c r="K638" s="61" t="s">
        <v>12175</v>
      </c>
      <c r="L638" s="167" t="str">
        <f t="shared" si="73"/>
        <v>Ear, right</v>
      </c>
      <c r="M638" s="61" t="str">
        <f t="shared" si="74"/>
        <v>PI.IC.PA.081826.01</v>
      </c>
      <c r="N638" s="168"/>
      <c r="O638" s="168" t="str">
        <f t="shared" si="75"/>
        <v>PH.IC.PA.081826.01</v>
      </c>
      <c r="Q638" s="168" t="str">
        <f t="shared" si="76"/>
        <v>CL.IC.PA.081826.01</v>
      </c>
      <c r="AF638" s="167" t="s">
        <v>12773</v>
      </c>
      <c r="AG638" s="167">
        <v>1429</v>
      </c>
    </row>
    <row r="639" spans="1:33" s="167" customFormat="1" ht="15">
      <c r="A639" s="167" t="s">
        <v>6465</v>
      </c>
      <c r="C639" s="61" t="s">
        <v>92</v>
      </c>
      <c r="E639" s="61" t="s">
        <v>12602</v>
      </c>
      <c r="F639" s="167" t="s">
        <v>6090</v>
      </c>
      <c r="G639" s="86" t="s">
        <v>9586</v>
      </c>
      <c r="H639" s="62" t="s">
        <v>9143</v>
      </c>
      <c r="J639" s="63" t="str">
        <f t="shared" si="72"/>
        <v>IC.PA.081827</v>
      </c>
      <c r="K639" s="61" t="s">
        <v>12175</v>
      </c>
      <c r="L639" s="167" t="str">
        <f t="shared" si="73"/>
        <v>Ear, left</v>
      </c>
      <c r="M639" s="61" t="str">
        <f t="shared" si="74"/>
        <v>PI.IC.PA.081827.01</v>
      </c>
      <c r="N639" s="168"/>
      <c r="O639" s="168" t="str">
        <f t="shared" si="75"/>
        <v>PH.IC.PA.081827.01</v>
      </c>
      <c r="Q639" s="168" t="str">
        <f t="shared" si="76"/>
        <v>CL.IC.PA.081827.01</v>
      </c>
      <c r="AF639" s="167" t="s">
        <v>12773</v>
      </c>
      <c r="AG639" s="167">
        <v>1429</v>
      </c>
    </row>
    <row r="640" spans="1:33" s="167" customFormat="1" ht="15">
      <c r="A640" s="167" t="s">
        <v>6465</v>
      </c>
      <c r="C640" s="61" t="s">
        <v>92</v>
      </c>
      <c r="E640" s="61" t="s">
        <v>12602</v>
      </c>
      <c r="F640" s="167" t="s">
        <v>6090</v>
      </c>
      <c r="G640" s="86" t="s">
        <v>9212</v>
      </c>
      <c r="H640" s="62" t="s">
        <v>9144</v>
      </c>
      <c r="J640" s="63" t="str">
        <f t="shared" si="72"/>
        <v>IC.PA.081828</v>
      </c>
      <c r="K640" s="61" t="s">
        <v>12175</v>
      </c>
      <c r="L640" s="167" t="str">
        <f t="shared" si="73"/>
        <v>Nose, right side</v>
      </c>
      <c r="M640" s="61" t="str">
        <f t="shared" si="74"/>
        <v>PI.IC.PA.081828.01</v>
      </c>
      <c r="N640" s="168"/>
      <c r="O640" s="168" t="str">
        <f t="shared" si="75"/>
        <v>PH.IC.PA.081828.01</v>
      </c>
      <c r="Q640" s="168" t="str">
        <f t="shared" si="76"/>
        <v>CL.IC.PA.081828.01</v>
      </c>
      <c r="AF640" s="167" t="s">
        <v>12773</v>
      </c>
      <c r="AG640" s="167">
        <v>1429</v>
      </c>
    </row>
    <row r="641" spans="1:33" s="167" customFormat="1" ht="15">
      <c r="A641" s="167" t="s">
        <v>6465</v>
      </c>
      <c r="C641" s="61" t="s">
        <v>92</v>
      </c>
      <c r="E641" s="61" t="s">
        <v>12602</v>
      </c>
      <c r="F641" s="167" t="s">
        <v>6090</v>
      </c>
      <c r="G641" s="86" t="s">
        <v>9214</v>
      </c>
      <c r="H641" s="62" t="s">
        <v>9145</v>
      </c>
      <c r="J641" s="63" t="str">
        <f t="shared" si="72"/>
        <v>IC.PA.081829</v>
      </c>
      <c r="K641" s="61" t="s">
        <v>12175</v>
      </c>
      <c r="L641" s="167" t="str">
        <f t="shared" si="73"/>
        <v>Nose, left side</v>
      </c>
      <c r="M641" s="61" t="str">
        <f t="shared" si="74"/>
        <v>PI.IC.PA.081829.01</v>
      </c>
      <c r="N641" s="168"/>
      <c r="O641" s="168" t="str">
        <f t="shared" si="75"/>
        <v>PH.IC.PA.081829.01</v>
      </c>
      <c r="Q641" s="168" t="str">
        <f t="shared" si="76"/>
        <v>CL.IC.PA.081829.01</v>
      </c>
      <c r="AF641" s="167" t="s">
        <v>12773</v>
      </c>
      <c r="AG641" s="167">
        <v>1429</v>
      </c>
    </row>
    <row r="642" spans="1:33" s="167" customFormat="1" ht="15">
      <c r="A642" s="167" t="s">
        <v>6465</v>
      </c>
      <c r="C642" s="61" t="s">
        <v>92</v>
      </c>
      <c r="E642" s="61" t="s">
        <v>12602</v>
      </c>
      <c r="F642" s="167" t="s">
        <v>6090</v>
      </c>
      <c r="G642" s="86" t="s">
        <v>13516</v>
      </c>
      <c r="H642" s="62" t="s">
        <v>6872</v>
      </c>
      <c r="J642" s="63" t="str">
        <f t="shared" si="72"/>
        <v>IC.PA.081830</v>
      </c>
      <c r="K642" s="61" t="s">
        <v>12175</v>
      </c>
      <c r="L642" s="167" t="str">
        <f t="shared" si="73"/>
        <v>Cheek, right</v>
      </c>
      <c r="M642" s="61" t="str">
        <f t="shared" si="74"/>
        <v>PI.IC.PA.081830.01</v>
      </c>
      <c r="N642" s="168"/>
      <c r="O642" s="168" t="str">
        <f t="shared" si="75"/>
        <v>PH.IC.PA.081830.01</v>
      </c>
      <c r="Q642" s="168" t="str">
        <f t="shared" si="76"/>
        <v>CL.IC.PA.081830.01</v>
      </c>
      <c r="AF642" s="167" t="s">
        <v>12773</v>
      </c>
      <c r="AG642" s="167">
        <v>1429</v>
      </c>
    </row>
    <row r="643" spans="1:33" s="167" customFormat="1" ht="15">
      <c r="A643" s="167" t="s">
        <v>6465</v>
      </c>
      <c r="C643" s="61" t="s">
        <v>92</v>
      </c>
      <c r="E643" s="61" t="s">
        <v>12602</v>
      </c>
      <c r="F643" s="167" t="s">
        <v>6090</v>
      </c>
      <c r="G643" s="86" t="s">
        <v>13517</v>
      </c>
      <c r="H643" s="62" t="s">
        <v>6874</v>
      </c>
      <c r="J643" s="63" t="str">
        <f t="shared" si="72"/>
        <v>IC.PA.081831</v>
      </c>
      <c r="K643" s="61" t="s">
        <v>12175</v>
      </c>
      <c r="L643" s="167" t="str">
        <f t="shared" si="73"/>
        <v>Cheek, left</v>
      </c>
      <c r="M643" s="61" t="str">
        <f t="shared" si="74"/>
        <v>PI.IC.PA.081831.01</v>
      </c>
      <c r="N643" s="168"/>
      <c r="O643" s="168" t="str">
        <f t="shared" si="75"/>
        <v>PH.IC.PA.081831.01</v>
      </c>
      <c r="Q643" s="168" t="str">
        <f t="shared" si="76"/>
        <v>CL.IC.PA.081831.01</v>
      </c>
      <c r="AF643" s="167" t="s">
        <v>12773</v>
      </c>
      <c r="AG643" s="167">
        <v>1429</v>
      </c>
    </row>
    <row r="644" spans="1:33" s="167" customFormat="1" ht="15">
      <c r="A644" s="167" t="s">
        <v>6465</v>
      </c>
      <c r="C644" s="61" t="s">
        <v>92</v>
      </c>
      <c r="E644" s="61" t="s">
        <v>12602</v>
      </c>
      <c r="F644" s="167" t="s">
        <v>6090</v>
      </c>
      <c r="G644" s="86" t="s">
        <v>13518</v>
      </c>
      <c r="H644" s="62" t="s">
        <v>7411</v>
      </c>
      <c r="J644" s="63" t="str">
        <f t="shared" si="72"/>
        <v>IC.PA.081832</v>
      </c>
      <c r="K644" s="61" t="s">
        <v>12175</v>
      </c>
      <c r="L644" s="167" t="str">
        <f t="shared" si="73"/>
        <v>Mouth, right</v>
      </c>
      <c r="M644" s="61" t="str">
        <f t="shared" si="74"/>
        <v>PI.IC.PA.081832.01</v>
      </c>
      <c r="N644" s="168"/>
      <c r="O644" s="168" t="str">
        <f t="shared" si="75"/>
        <v>PH.IC.PA.081832.01</v>
      </c>
      <c r="Q644" s="168" t="str">
        <f t="shared" si="76"/>
        <v>CL.IC.PA.081832.01</v>
      </c>
      <c r="AF644" s="167" t="s">
        <v>12773</v>
      </c>
      <c r="AG644" s="167">
        <v>1429</v>
      </c>
    </row>
    <row r="645" spans="1:33" s="167" customFormat="1" ht="15">
      <c r="A645" s="167" t="s">
        <v>6465</v>
      </c>
      <c r="C645" s="61" t="s">
        <v>12976</v>
      </c>
      <c r="E645" s="61" t="s">
        <v>566</v>
      </c>
      <c r="F645" s="167" t="s">
        <v>6090</v>
      </c>
      <c r="G645" s="86" t="s">
        <v>13519</v>
      </c>
      <c r="H645" s="62" t="s">
        <v>7414</v>
      </c>
      <c r="J645" s="63" t="str">
        <f t="shared" si="72"/>
        <v>IC.PA.081833</v>
      </c>
      <c r="K645" s="61" t="s">
        <v>13277</v>
      </c>
      <c r="L645" s="167" t="str">
        <f t="shared" si="73"/>
        <v>Mouth, left</v>
      </c>
      <c r="M645" s="61" t="str">
        <f t="shared" si="74"/>
        <v>PI.IC.PA.081833.01</v>
      </c>
      <c r="N645" s="168"/>
      <c r="O645" s="168" t="str">
        <f t="shared" si="75"/>
        <v>PH.IC.PA.081833.01</v>
      </c>
      <c r="Q645" s="168" t="str">
        <f t="shared" si="76"/>
        <v>CL.IC.PA.081833.01</v>
      </c>
      <c r="AF645" s="167" t="s">
        <v>12773</v>
      </c>
      <c r="AG645" s="167">
        <v>1429</v>
      </c>
    </row>
    <row r="646" spans="1:33" s="167" customFormat="1" ht="15">
      <c r="A646" s="167" t="s">
        <v>6465</v>
      </c>
      <c r="C646" s="61" t="s">
        <v>92</v>
      </c>
      <c r="E646" s="61" t="s">
        <v>12602</v>
      </c>
      <c r="F646" s="167" t="s">
        <v>6090</v>
      </c>
      <c r="G646" s="86" t="s">
        <v>9091</v>
      </c>
      <c r="H646" s="62" t="s">
        <v>7417</v>
      </c>
      <c r="J646" s="63" t="str">
        <f t="shared" si="72"/>
        <v>IC.PA.081834</v>
      </c>
      <c r="K646" s="61" t="s">
        <v>12175</v>
      </c>
      <c r="L646" s="167" t="str">
        <f t="shared" si="73"/>
        <v>Jaw, right</v>
      </c>
      <c r="M646" s="61" t="str">
        <f t="shared" si="74"/>
        <v>PI.IC.PA.081834.01</v>
      </c>
      <c r="N646" s="168"/>
      <c r="O646" s="168" t="str">
        <f t="shared" si="75"/>
        <v>PH.IC.PA.081834.01</v>
      </c>
      <c r="Q646" s="168" t="str">
        <f t="shared" si="76"/>
        <v>CL.IC.PA.081834.01</v>
      </c>
      <c r="AF646" s="167" t="s">
        <v>12773</v>
      </c>
      <c r="AG646" s="167">
        <v>1429</v>
      </c>
    </row>
    <row r="647" spans="1:33" s="167" customFormat="1" ht="15">
      <c r="A647" s="167" t="s">
        <v>6465</v>
      </c>
      <c r="C647" s="61" t="s">
        <v>92</v>
      </c>
      <c r="E647" s="61" t="s">
        <v>12602</v>
      </c>
      <c r="F647" s="167" t="s">
        <v>6090</v>
      </c>
      <c r="G647" s="86" t="s">
        <v>9093</v>
      </c>
      <c r="H647" s="62" t="s">
        <v>7255</v>
      </c>
      <c r="J647" s="63" t="str">
        <f t="shared" si="72"/>
        <v>IC.PA.081835</v>
      </c>
      <c r="K647" s="61" t="s">
        <v>12175</v>
      </c>
      <c r="L647" s="167" t="str">
        <f t="shared" si="73"/>
        <v>Jaw, left</v>
      </c>
      <c r="M647" s="61" t="str">
        <f t="shared" si="74"/>
        <v>PI.IC.PA.081835.01</v>
      </c>
      <c r="N647" s="168"/>
      <c r="O647" s="168" t="str">
        <f t="shared" si="75"/>
        <v>PH.IC.PA.081835.01</v>
      </c>
      <c r="Q647" s="168" t="str">
        <f t="shared" si="76"/>
        <v>CL.IC.PA.081835.01</v>
      </c>
      <c r="AF647" s="167" t="s">
        <v>12773</v>
      </c>
      <c r="AG647" s="167">
        <v>1429</v>
      </c>
    </row>
    <row r="648" spans="1:33" s="167" customFormat="1" ht="15">
      <c r="A648" s="167" t="s">
        <v>6465</v>
      </c>
      <c r="C648" s="61" t="s">
        <v>92</v>
      </c>
      <c r="E648" s="61" t="s">
        <v>12602</v>
      </c>
      <c r="F648" s="167" t="s">
        <v>6090</v>
      </c>
      <c r="G648" s="86" t="s">
        <v>9095</v>
      </c>
      <c r="H648" s="62" t="s">
        <v>7257</v>
      </c>
      <c r="J648" s="63" t="str">
        <f t="shared" si="72"/>
        <v>IC.PA.081836</v>
      </c>
      <c r="K648" s="61" t="s">
        <v>12175</v>
      </c>
      <c r="L648" s="167" t="str">
        <f t="shared" si="73"/>
        <v>Neck, right</v>
      </c>
      <c r="M648" s="61" t="str">
        <f t="shared" si="74"/>
        <v>PI.IC.PA.081836.01</v>
      </c>
      <c r="N648" s="168"/>
      <c r="O648" s="168" t="str">
        <f t="shared" si="75"/>
        <v>PH.IC.PA.081836.01</v>
      </c>
      <c r="Q648" s="168" t="str">
        <f t="shared" si="76"/>
        <v>CL.IC.PA.081836.01</v>
      </c>
      <c r="AF648" s="167" t="s">
        <v>12773</v>
      </c>
      <c r="AG648" s="167">
        <v>1429</v>
      </c>
    </row>
    <row r="649" spans="1:33" s="167" customFormat="1" ht="15">
      <c r="A649" s="167" t="s">
        <v>6465</v>
      </c>
      <c r="C649" s="61" t="s">
        <v>92</v>
      </c>
      <c r="E649" s="61" t="s">
        <v>12602</v>
      </c>
      <c r="F649" s="167" t="s">
        <v>6090</v>
      </c>
      <c r="G649" s="86" t="s">
        <v>9111</v>
      </c>
      <c r="H649" s="62" t="s">
        <v>7101</v>
      </c>
      <c r="J649" s="63" t="str">
        <f t="shared" si="72"/>
        <v>IC.PA.081837</v>
      </c>
      <c r="K649" s="61" t="s">
        <v>12175</v>
      </c>
      <c r="L649" s="167" t="str">
        <f t="shared" si="73"/>
        <v>Neck, left</v>
      </c>
      <c r="M649" s="61" t="str">
        <f t="shared" si="74"/>
        <v>PI.IC.PA.081837.01</v>
      </c>
      <c r="N649" s="168"/>
      <c r="O649" s="168" t="str">
        <f t="shared" si="75"/>
        <v>PH.IC.PA.081837.01</v>
      </c>
      <c r="Q649" s="168" t="str">
        <f t="shared" si="76"/>
        <v>CL.IC.PA.081837.01</v>
      </c>
      <c r="AF649" s="167" t="s">
        <v>12773</v>
      </c>
      <c r="AG649" s="167">
        <v>1429</v>
      </c>
    </row>
    <row r="650" spans="1:33" s="167" customFormat="1" ht="15">
      <c r="A650" s="167" t="s">
        <v>6465</v>
      </c>
      <c r="C650" s="61" t="s">
        <v>92</v>
      </c>
      <c r="D650" s="167" t="s">
        <v>9117</v>
      </c>
      <c r="E650" s="61" t="s">
        <v>12604</v>
      </c>
      <c r="F650" s="167" t="s">
        <v>6098</v>
      </c>
      <c r="G650" s="167" t="s">
        <v>8998</v>
      </c>
      <c r="H650" s="62" t="s">
        <v>11848</v>
      </c>
      <c r="I650" s="167" t="s">
        <v>8998</v>
      </c>
      <c r="J650" s="63" t="str">
        <f t="shared" si="72"/>
        <v>IC.PA.081901</v>
      </c>
      <c r="K650" s="61" t="s">
        <v>12175</v>
      </c>
      <c r="L650" s="167" t="str">
        <f t="shared" si="73"/>
        <v>Hip</v>
      </c>
      <c r="M650" s="61" t="str">
        <f t="shared" si="74"/>
        <v>PI.IC.PA.081901.01</v>
      </c>
      <c r="N650" s="168"/>
      <c r="O650" s="168" t="str">
        <f t="shared" si="75"/>
        <v>PH.IC.PA.081901.01</v>
      </c>
      <c r="Q650" s="168" t="str">
        <f t="shared" si="76"/>
        <v>CL.IC.PA.081901.01</v>
      </c>
    </row>
    <row r="651" spans="1:33" s="167" customFormat="1" ht="15">
      <c r="A651" s="167" t="s">
        <v>6465</v>
      </c>
      <c r="C651" s="61" t="s">
        <v>92</v>
      </c>
      <c r="E651" s="61" t="s">
        <v>12604</v>
      </c>
      <c r="F651" s="167" t="s">
        <v>6098</v>
      </c>
      <c r="G651" s="167" t="s">
        <v>9200</v>
      </c>
      <c r="H651" s="62" t="s">
        <v>12030</v>
      </c>
      <c r="I651" s="167" t="s">
        <v>9200</v>
      </c>
      <c r="J651" s="63" t="str">
        <f t="shared" si="72"/>
        <v>IC.PA.081902</v>
      </c>
      <c r="K651" s="61" t="s">
        <v>12175</v>
      </c>
      <c r="L651" s="167" t="str">
        <f t="shared" si="73"/>
        <v>Genitalia</v>
      </c>
      <c r="M651" s="61" t="str">
        <f t="shared" si="74"/>
        <v>PI.IC.PA.081902.01</v>
      </c>
      <c r="N651" s="168"/>
      <c r="O651" s="168" t="str">
        <f t="shared" si="75"/>
        <v>PH.IC.PA.081902.01</v>
      </c>
      <c r="Q651" s="168" t="str">
        <f t="shared" si="76"/>
        <v>CL.IC.PA.081902.01</v>
      </c>
    </row>
    <row r="652" spans="1:33" s="167" customFormat="1" ht="15">
      <c r="A652" s="167" t="s">
        <v>6465</v>
      </c>
      <c r="C652" s="61" t="s">
        <v>92</v>
      </c>
      <c r="E652" s="61" t="s">
        <v>12604</v>
      </c>
      <c r="F652" s="167" t="s">
        <v>6098</v>
      </c>
      <c r="G652" s="167" t="s">
        <v>9002</v>
      </c>
      <c r="H652" s="62" t="s">
        <v>12032</v>
      </c>
      <c r="I652" s="167" t="s">
        <v>9002</v>
      </c>
      <c r="J652" s="63" t="str">
        <f t="shared" si="72"/>
        <v>IC.PA.081903</v>
      </c>
      <c r="K652" s="61" t="s">
        <v>12175</v>
      </c>
      <c r="L652" s="167" t="str">
        <f t="shared" si="73"/>
        <v>Buttocks</v>
      </c>
      <c r="M652" s="61" t="str">
        <f t="shared" si="74"/>
        <v>PI.IC.PA.081903.01</v>
      </c>
      <c r="N652" s="168"/>
      <c r="O652" s="168" t="str">
        <f t="shared" si="75"/>
        <v>PH.IC.PA.081903.01</v>
      </c>
      <c r="Q652" s="168" t="str">
        <f t="shared" si="76"/>
        <v>CL.IC.PA.081903.01</v>
      </c>
    </row>
    <row r="653" spans="1:33" s="167" customFormat="1" ht="15">
      <c r="A653" s="167" t="s">
        <v>6465</v>
      </c>
      <c r="C653" s="61" t="s">
        <v>92</v>
      </c>
      <c r="E653" s="61" t="s">
        <v>12604</v>
      </c>
      <c r="F653" s="167" t="s">
        <v>6098</v>
      </c>
      <c r="G653" s="167" t="s">
        <v>9500</v>
      </c>
      <c r="H653" s="62" t="s">
        <v>12028</v>
      </c>
      <c r="I653" s="167" t="s">
        <v>9500</v>
      </c>
      <c r="J653" s="63" t="str">
        <f t="shared" si="72"/>
        <v>IC.PA.081904</v>
      </c>
      <c r="K653" s="61" t="s">
        <v>12175</v>
      </c>
      <c r="L653" s="167" t="str">
        <f t="shared" si="73"/>
        <v>Rectum</v>
      </c>
      <c r="M653" s="61" t="str">
        <f t="shared" si="74"/>
        <v>PI.IC.PA.081904.01</v>
      </c>
      <c r="N653" s="168"/>
      <c r="O653" s="168" t="str">
        <f t="shared" si="75"/>
        <v>PH.IC.PA.081904.01</v>
      </c>
      <c r="Q653" s="168" t="str">
        <f t="shared" si="76"/>
        <v>CL.IC.PA.081904.01</v>
      </c>
    </row>
    <row r="654" spans="1:33" s="167" customFormat="1" ht="15">
      <c r="A654" s="167" t="s">
        <v>6465</v>
      </c>
      <c r="C654" s="61" t="s">
        <v>92</v>
      </c>
      <c r="E654" s="61" t="s">
        <v>12604</v>
      </c>
      <c r="F654" s="167" t="s">
        <v>6098</v>
      </c>
      <c r="G654" s="167" t="s">
        <v>8999</v>
      </c>
      <c r="H654" s="62" t="s">
        <v>12210</v>
      </c>
      <c r="I654" s="167" t="s">
        <v>8999</v>
      </c>
      <c r="J654" s="63" t="str">
        <f t="shared" si="72"/>
        <v>IC.PA.081905</v>
      </c>
      <c r="K654" s="61" t="s">
        <v>12175</v>
      </c>
      <c r="L654" s="167" t="str">
        <f t="shared" si="73"/>
        <v>Groin</v>
      </c>
      <c r="M654" s="61" t="str">
        <f t="shared" si="74"/>
        <v>PI.IC.PA.081905.01</v>
      </c>
      <c r="N654" s="168"/>
      <c r="O654" s="168" t="str">
        <f t="shared" si="75"/>
        <v>PH.IC.PA.081905.01</v>
      </c>
      <c r="Q654" s="168" t="str">
        <f t="shared" si="76"/>
        <v>CL.IC.PA.081905.01</v>
      </c>
    </row>
    <row r="655" spans="1:33" s="167" customFormat="1" ht="15">
      <c r="A655" s="167" t="s">
        <v>6465</v>
      </c>
      <c r="C655" s="61" t="s">
        <v>92</v>
      </c>
      <c r="E655" s="61" t="s">
        <v>12604</v>
      </c>
      <c r="F655" s="167" t="s">
        <v>6098</v>
      </c>
      <c r="G655" s="167" t="s">
        <v>9503</v>
      </c>
      <c r="H655" s="62" t="s">
        <v>12212</v>
      </c>
      <c r="I655" s="167" t="s">
        <v>9503</v>
      </c>
      <c r="J655" s="63" t="str">
        <f t="shared" si="72"/>
        <v>IC.PA.081906</v>
      </c>
      <c r="K655" s="61" t="s">
        <v>12175</v>
      </c>
      <c r="L655" s="167" t="str">
        <f t="shared" si="73"/>
        <v>Scrotum</v>
      </c>
      <c r="M655" s="61" t="str">
        <f t="shared" si="74"/>
        <v>PI.IC.PA.081906.01</v>
      </c>
      <c r="N655" s="168"/>
      <c r="O655" s="168" t="str">
        <f t="shared" si="75"/>
        <v>PH.IC.PA.081906.01</v>
      </c>
      <c r="Q655" s="168" t="str">
        <f t="shared" si="76"/>
        <v>CL.IC.PA.081906.01</v>
      </c>
    </row>
    <row r="656" spans="1:33" s="167" customFormat="1" ht="15">
      <c r="A656" s="167" t="s">
        <v>6465</v>
      </c>
      <c r="C656" s="61" t="s">
        <v>12976</v>
      </c>
      <c r="E656" s="61" t="s">
        <v>217</v>
      </c>
      <c r="F656" s="167" t="s">
        <v>6098</v>
      </c>
      <c r="G656" s="167" t="s">
        <v>299</v>
      </c>
      <c r="H656" s="62" t="s">
        <v>573</v>
      </c>
      <c r="I656" s="167" t="s">
        <v>6425</v>
      </c>
      <c r="J656" s="63" t="str">
        <f t="shared" si="72"/>
        <v>IC.PA.081907</v>
      </c>
      <c r="K656" s="61" t="s">
        <v>13277</v>
      </c>
      <c r="L656" s="167" t="str">
        <f t="shared" si="73"/>
        <v>Sacrum</v>
      </c>
      <c r="M656" s="61" t="str">
        <f t="shared" si="74"/>
        <v>PI.IC.PA.081907.01</v>
      </c>
      <c r="N656" s="168"/>
      <c r="O656" s="168" t="str">
        <f t="shared" si="75"/>
        <v>PH.IC.PA.081907.01</v>
      </c>
      <c r="Q656" s="168" t="str">
        <f t="shared" si="76"/>
        <v>CL.IC.PA.081907.01</v>
      </c>
      <c r="R656" s="167" t="s">
        <v>13244</v>
      </c>
      <c r="S656" s="167">
        <v>481</v>
      </c>
      <c r="AD656" s="167" t="s">
        <v>88</v>
      </c>
      <c r="AE656" s="167">
        <v>1289</v>
      </c>
    </row>
    <row r="657" spans="1:33" s="167" customFormat="1" ht="15">
      <c r="A657" s="167" t="s">
        <v>6465</v>
      </c>
      <c r="C657" s="61" t="s">
        <v>92</v>
      </c>
      <c r="E657" s="61" t="s">
        <v>12604</v>
      </c>
      <c r="F657" s="167" t="s">
        <v>6098</v>
      </c>
      <c r="G657" s="86" t="s">
        <v>9365</v>
      </c>
      <c r="H657" s="62" t="s">
        <v>11638</v>
      </c>
      <c r="J657" s="63" t="str">
        <f t="shared" si="72"/>
        <v>IC.PA.081908</v>
      </c>
      <c r="K657" s="61" t="s">
        <v>12175</v>
      </c>
      <c r="L657" s="167" t="str">
        <f t="shared" si="73"/>
        <v>Hip, right</v>
      </c>
      <c r="M657" s="61" t="str">
        <f t="shared" si="74"/>
        <v>PI.IC.PA.081908.01</v>
      </c>
      <c r="N657" s="168"/>
      <c r="O657" s="168" t="str">
        <f t="shared" si="75"/>
        <v>PH.IC.PA.081908.01</v>
      </c>
      <c r="Q657" s="168" t="str">
        <f t="shared" si="76"/>
        <v>CL.IC.PA.081908.01</v>
      </c>
      <c r="AF657" s="167" t="s">
        <v>12773</v>
      </c>
      <c r="AG657" s="167">
        <v>1429</v>
      </c>
    </row>
    <row r="658" spans="1:33" s="167" customFormat="1" ht="15">
      <c r="A658" s="167" t="s">
        <v>6465</v>
      </c>
      <c r="C658" s="61" t="s">
        <v>92</v>
      </c>
      <c r="E658" s="61" t="s">
        <v>12604</v>
      </c>
      <c r="F658" s="167" t="s">
        <v>6098</v>
      </c>
      <c r="G658" s="86" t="s">
        <v>9239</v>
      </c>
      <c r="H658" s="62" t="s">
        <v>11639</v>
      </c>
      <c r="J658" s="63" t="str">
        <f t="shared" si="72"/>
        <v>IC.PA.081909</v>
      </c>
      <c r="K658" s="61" t="s">
        <v>12175</v>
      </c>
      <c r="L658" s="167" t="str">
        <f t="shared" si="73"/>
        <v>Hip, left</v>
      </c>
      <c r="M658" s="61" t="str">
        <f t="shared" si="74"/>
        <v>PI.IC.PA.081909.01</v>
      </c>
      <c r="N658" s="168"/>
      <c r="O658" s="168" t="str">
        <f t="shared" si="75"/>
        <v>PH.IC.PA.081909.01</v>
      </c>
      <c r="Q658" s="168" t="str">
        <f t="shared" si="76"/>
        <v>CL.IC.PA.081909.01</v>
      </c>
      <c r="AF658" s="167" t="s">
        <v>12773</v>
      </c>
      <c r="AG658" s="167">
        <v>1429</v>
      </c>
    </row>
    <row r="659" spans="1:33" s="167" customFormat="1" ht="15">
      <c r="A659" s="167" t="s">
        <v>6465</v>
      </c>
      <c r="C659" s="61" t="s">
        <v>92</v>
      </c>
      <c r="E659" s="61" t="s">
        <v>12604</v>
      </c>
      <c r="F659" s="167" t="s">
        <v>6098</v>
      </c>
      <c r="G659" s="86" t="s">
        <v>9489</v>
      </c>
      <c r="H659" s="62" t="s">
        <v>11829</v>
      </c>
      <c r="J659" s="63" t="str">
        <f t="shared" si="72"/>
        <v>IC.PA.081910</v>
      </c>
      <c r="K659" s="61" t="s">
        <v>12175</v>
      </c>
      <c r="L659" s="167" t="str">
        <f t="shared" si="73"/>
        <v>Groin, right</v>
      </c>
      <c r="M659" s="61" t="str">
        <f t="shared" si="74"/>
        <v>PI.IC.PA.081910.01</v>
      </c>
      <c r="N659" s="168"/>
      <c r="O659" s="168" t="str">
        <f t="shared" si="75"/>
        <v>PH.IC.PA.081910.01</v>
      </c>
      <c r="Q659" s="168" t="str">
        <f t="shared" si="76"/>
        <v>CL.IC.PA.081910.01</v>
      </c>
      <c r="AF659" s="167" t="s">
        <v>12773</v>
      </c>
      <c r="AG659" s="167">
        <v>1429</v>
      </c>
    </row>
    <row r="660" spans="1:33" s="167" customFormat="1" ht="15">
      <c r="A660" s="167" t="s">
        <v>6465</v>
      </c>
      <c r="C660" s="61" t="s">
        <v>92</v>
      </c>
      <c r="E660" s="61" t="s">
        <v>12604</v>
      </c>
      <c r="F660" s="167" t="s">
        <v>6098</v>
      </c>
      <c r="G660" s="86" t="s">
        <v>9491</v>
      </c>
      <c r="H660" s="62" t="s">
        <v>12099</v>
      </c>
      <c r="J660" s="63" t="str">
        <f t="shared" si="72"/>
        <v>IC.PA.081911</v>
      </c>
      <c r="K660" s="61" t="s">
        <v>12175</v>
      </c>
      <c r="L660" s="167" t="str">
        <f t="shared" si="73"/>
        <v>Groin, left</v>
      </c>
      <c r="M660" s="61" t="str">
        <f t="shared" si="74"/>
        <v>PI.IC.PA.081911.01</v>
      </c>
      <c r="N660" s="168"/>
      <c r="O660" s="168" t="str">
        <f t="shared" si="75"/>
        <v>PH.IC.PA.081911.01</v>
      </c>
      <c r="Q660" s="168" t="str">
        <f t="shared" si="76"/>
        <v>CL.IC.PA.081911.01</v>
      </c>
      <c r="AF660" s="167" t="s">
        <v>12773</v>
      </c>
      <c r="AG660" s="167">
        <v>1429</v>
      </c>
    </row>
    <row r="661" spans="1:33" s="167" customFormat="1" ht="15">
      <c r="A661" s="167" t="s">
        <v>6465</v>
      </c>
      <c r="C661" s="61" t="s">
        <v>92</v>
      </c>
      <c r="E661" s="61" t="s">
        <v>12604</v>
      </c>
      <c r="F661" s="167" t="s">
        <v>6098</v>
      </c>
      <c r="G661" s="86" t="s">
        <v>9496</v>
      </c>
      <c r="H661" s="62" t="s">
        <v>12100</v>
      </c>
      <c r="J661" s="63" t="str">
        <f t="shared" si="72"/>
        <v>IC.PA.081912</v>
      </c>
      <c r="K661" s="61" t="s">
        <v>12175</v>
      </c>
      <c r="L661" s="167" t="str">
        <f t="shared" si="73"/>
        <v>Buttock, right</v>
      </c>
      <c r="M661" s="61" t="str">
        <f t="shared" si="74"/>
        <v>PI.IC.PA.081912.01</v>
      </c>
      <c r="N661" s="168"/>
      <c r="O661" s="168" t="str">
        <f t="shared" si="75"/>
        <v>PH.IC.PA.081912.01</v>
      </c>
      <c r="Q661" s="168" t="str">
        <f t="shared" si="76"/>
        <v>CL.IC.PA.081912.01</v>
      </c>
      <c r="AF661" s="167" t="s">
        <v>12773</v>
      </c>
      <c r="AG661" s="167">
        <v>1429</v>
      </c>
    </row>
    <row r="662" spans="1:33" s="167" customFormat="1" ht="15">
      <c r="A662" s="167" t="s">
        <v>6465</v>
      </c>
      <c r="C662" s="61" t="s">
        <v>92</v>
      </c>
      <c r="E662" s="61" t="s">
        <v>12604</v>
      </c>
      <c r="F662" s="167" t="s">
        <v>6098</v>
      </c>
      <c r="G662" s="86" t="s">
        <v>9067</v>
      </c>
      <c r="H662" s="62" t="s">
        <v>12101</v>
      </c>
      <c r="J662" s="63" t="str">
        <f t="shared" si="72"/>
        <v>IC.PA.081913</v>
      </c>
      <c r="K662" s="61" t="s">
        <v>12175</v>
      </c>
      <c r="L662" s="167" t="str">
        <f t="shared" si="73"/>
        <v>Buttock, left</v>
      </c>
      <c r="M662" s="61" t="str">
        <f t="shared" si="74"/>
        <v>PI.IC.PA.081913.01</v>
      </c>
      <c r="N662" s="168"/>
      <c r="O662" s="168" t="str">
        <f t="shared" si="75"/>
        <v>PH.IC.PA.081913.01</v>
      </c>
      <c r="Q662" s="168" t="str">
        <f t="shared" si="76"/>
        <v>CL.IC.PA.081913.01</v>
      </c>
      <c r="AF662" s="167" t="s">
        <v>12773</v>
      </c>
      <c r="AG662" s="167">
        <v>1429</v>
      </c>
    </row>
    <row r="663" spans="1:33" s="167" customFormat="1" ht="15">
      <c r="A663" s="167" t="s">
        <v>6465</v>
      </c>
      <c r="C663" s="61" t="s">
        <v>92</v>
      </c>
      <c r="D663" s="167" t="s">
        <v>5987</v>
      </c>
      <c r="E663" s="61" t="s">
        <v>1000</v>
      </c>
      <c r="F663" s="167" t="s">
        <v>5998</v>
      </c>
      <c r="G663" s="167" t="s">
        <v>8709</v>
      </c>
      <c r="H663" s="62" t="s">
        <v>11848</v>
      </c>
      <c r="I663" s="167" t="s">
        <v>8709</v>
      </c>
      <c r="J663" s="63" t="str">
        <f t="shared" si="72"/>
        <v>IC.PA.082001</v>
      </c>
      <c r="K663" s="61" t="s">
        <v>12175</v>
      </c>
      <c r="L663" s="167" t="str">
        <f t="shared" si="73"/>
        <v>Breast</v>
      </c>
      <c r="M663" s="61" t="str">
        <f t="shared" si="74"/>
        <v>PI.IC.PA.082001.01</v>
      </c>
      <c r="N663" s="168"/>
      <c r="O663" s="168" t="str">
        <f t="shared" si="75"/>
        <v>PH.IC.PA.082001.01</v>
      </c>
      <c r="Q663" s="168" t="str">
        <f t="shared" si="76"/>
        <v>CL.IC.PA.082001.01</v>
      </c>
    </row>
    <row r="664" spans="1:33" s="167" customFormat="1" ht="15">
      <c r="A664" s="167" t="s">
        <v>6465</v>
      </c>
      <c r="C664" s="61" t="s">
        <v>92</v>
      </c>
      <c r="E664" s="61" t="s">
        <v>1000</v>
      </c>
      <c r="F664" s="167" t="s">
        <v>5998</v>
      </c>
      <c r="G664" s="167" t="s">
        <v>8951</v>
      </c>
      <c r="H664" s="62" t="s">
        <v>12030</v>
      </c>
      <c r="I664" s="167" t="s">
        <v>8951</v>
      </c>
      <c r="J664" s="63" t="str">
        <f t="shared" si="72"/>
        <v>IC.PA.082002</v>
      </c>
      <c r="K664" s="61" t="s">
        <v>12175</v>
      </c>
      <c r="L664" s="167" t="str">
        <f t="shared" si="73"/>
        <v>Chest</v>
      </c>
      <c r="M664" s="61" t="str">
        <f t="shared" si="74"/>
        <v>PI.IC.PA.082002.01</v>
      </c>
      <c r="N664" s="168"/>
      <c r="O664" s="168" t="str">
        <f t="shared" si="75"/>
        <v>PH.IC.PA.082002.01</v>
      </c>
      <c r="Q664" s="168" t="str">
        <f t="shared" si="76"/>
        <v>CL.IC.PA.082002.01</v>
      </c>
    </row>
    <row r="665" spans="1:33" s="167" customFormat="1" ht="15">
      <c r="A665" s="167" t="s">
        <v>6465</v>
      </c>
      <c r="C665" s="61" t="s">
        <v>92</v>
      </c>
      <c r="E665" s="61" t="s">
        <v>1000</v>
      </c>
      <c r="F665" s="167" t="s">
        <v>5998</v>
      </c>
      <c r="G665" s="167" t="s">
        <v>9382</v>
      </c>
      <c r="H665" s="62" t="s">
        <v>12032</v>
      </c>
      <c r="I665" s="167" t="s">
        <v>9382</v>
      </c>
      <c r="J665" s="63" t="str">
        <f t="shared" ref="J665:J728" si="77">CONCATENATE("IC.PA.",C665,E665,H665)</f>
        <v>IC.PA.082003</v>
      </c>
      <c r="K665" s="61" t="s">
        <v>12175</v>
      </c>
      <c r="L665" s="167" t="str">
        <f t="shared" ref="L665:L728" si="78">G665</f>
        <v>Sternum</v>
      </c>
      <c r="M665" s="61" t="str">
        <f t="shared" ref="M665:M728" si="79">CONCATENATE("PI.",J665,".",K665)</f>
        <v>PI.IC.PA.082003.01</v>
      </c>
      <c r="N665" s="168"/>
      <c r="O665" s="168" t="str">
        <f t="shared" ref="O665:O728" si="80">CONCATENATE("PH.",J665,".",K665)</f>
        <v>PH.IC.PA.082003.01</v>
      </c>
      <c r="Q665" s="168" t="str">
        <f t="shared" ref="Q665:Q728" si="81">CONCATENATE("CL.",J665,".",K665)</f>
        <v>CL.IC.PA.082003.01</v>
      </c>
    </row>
    <row r="666" spans="1:33" s="167" customFormat="1" ht="15">
      <c r="A666" s="167" t="s">
        <v>6465</v>
      </c>
      <c r="C666" s="61" t="s">
        <v>92</v>
      </c>
      <c r="E666" s="61" t="s">
        <v>1000</v>
      </c>
      <c r="F666" s="167" t="s">
        <v>5998</v>
      </c>
      <c r="G666" s="167" t="s">
        <v>5999</v>
      </c>
      <c r="H666" s="62" t="s">
        <v>12028</v>
      </c>
      <c r="I666" s="167" t="s">
        <v>5999</v>
      </c>
      <c r="J666" s="63" t="str">
        <f t="shared" si="77"/>
        <v>IC.PA.082004</v>
      </c>
      <c r="K666" s="61" t="s">
        <v>12175</v>
      </c>
      <c r="L666" s="167" t="str">
        <f t="shared" si="78"/>
        <v>Midsternal</v>
      </c>
      <c r="M666" s="61" t="str">
        <f t="shared" si="79"/>
        <v>PI.IC.PA.082004.01</v>
      </c>
      <c r="N666" s="168"/>
      <c r="O666" s="168" t="str">
        <f t="shared" si="80"/>
        <v>PH.IC.PA.082004.01</v>
      </c>
      <c r="Q666" s="168" t="str">
        <f t="shared" si="81"/>
        <v>CL.IC.PA.082004.01</v>
      </c>
    </row>
    <row r="667" spans="1:33" s="167" customFormat="1" ht="15">
      <c r="A667" s="167" t="s">
        <v>6465</v>
      </c>
      <c r="C667" s="61" t="s">
        <v>92</v>
      </c>
      <c r="E667" s="61" t="s">
        <v>1000</v>
      </c>
      <c r="F667" s="167" t="s">
        <v>5998</v>
      </c>
      <c r="G667" s="167" t="s">
        <v>6000</v>
      </c>
      <c r="H667" s="62" t="s">
        <v>12210</v>
      </c>
      <c r="I667" s="167" t="s">
        <v>6000</v>
      </c>
      <c r="J667" s="63" t="str">
        <f t="shared" si="77"/>
        <v>IC.PA.082005</v>
      </c>
      <c r="K667" s="61" t="s">
        <v>12175</v>
      </c>
      <c r="L667" s="167" t="str">
        <f t="shared" si="78"/>
        <v>Substernal</v>
      </c>
      <c r="M667" s="61" t="str">
        <f t="shared" si="79"/>
        <v>PI.IC.PA.082005.01</v>
      </c>
      <c r="N667" s="168"/>
      <c r="O667" s="168" t="str">
        <f t="shared" si="80"/>
        <v>PH.IC.PA.082005.01</v>
      </c>
      <c r="Q667" s="168" t="str">
        <f t="shared" si="81"/>
        <v>CL.IC.PA.082005.01</v>
      </c>
    </row>
    <row r="668" spans="1:33" s="167" customFormat="1" ht="15">
      <c r="A668" s="167" t="s">
        <v>6465</v>
      </c>
      <c r="C668" s="61" t="s">
        <v>92</v>
      </c>
      <c r="E668" s="61" t="s">
        <v>1000</v>
      </c>
      <c r="F668" s="167" t="s">
        <v>5998</v>
      </c>
      <c r="G668" s="167" t="s">
        <v>6156</v>
      </c>
      <c r="H668" s="62" t="s">
        <v>12212</v>
      </c>
      <c r="I668" s="167" t="s">
        <v>6156</v>
      </c>
      <c r="J668" s="63" t="str">
        <f t="shared" si="77"/>
        <v>IC.PA.082006</v>
      </c>
      <c r="K668" s="61" t="s">
        <v>12175</v>
      </c>
      <c r="L668" s="167" t="str">
        <f t="shared" si="78"/>
        <v>Epigastric</v>
      </c>
      <c r="M668" s="61" t="str">
        <f t="shared" si="79"/>
        <v>PI.IC.PA.082006.01</v>
      </c>
      <c r="N668" s="168"/>
      <c r="O668" s="168" t="str">
        <f t="shared" si="80"/>
        <v>PH.IC.PA.082006.01</v>
      </c>
      <c r="Q668" s="168" t="str">
        <f t="shared" si="81"/>
        <v>CL.IC.PA.082006.01</v>
      </c>
    </row>
    <row r="669" spans="1:33" s="167" customFormat="1" ht="15">
      <c r="A669" s="167" t="s">
        <v>6465</v>
      </c>
      <c r="C669" s="61" t="s">
        <v>92</v>
      </c>
      <c r="E669" s="61" t="s">
        <v>1000</v>
      </c>
      <c r="F669" s="167" t="s">
        <v>5998</v>
      </c>
      <c r="G669" s="167" t="s">
        <v>12390</v>
      </c>
      <c r="H669" s="62" t="s">
        <v>12225</v>
      </c>
      <c r="I669" s="167" t="s">
        <v>12390</v>
      </c>
      <c r="J669" s="63" t="str">
        <f t="shared" si="77"/>
        <v>IC.PA.082007</v>
      </c>
      <c r="K669" s="61" t="s">
        <v>12175</v>
      </c>
      <c r="L669" s="167" t="str">
        <f t="shared" si="78"/>
        <v>Back</v>
      </c>
      <c r="M669" s="61" t="str">
        <f t="shared" si="79"/>
        <v>PI.IC.PA.082007.01</v>
      </c>
      <c r="N669" s="168"/>
      <c r="O669" s="168" t="str">
        <f t="shared" si="80"/>
        <v>PH.IC.PA.082007.01</v>
      </c>
      <c r="Q669" s="168" t="str">
        <f t="shared" si="81"/>
        <v>CL.IC.PA.082007.01</v>
      </c>
    </row>
    <row r="670" spans="1:33" s="167" customFormat="1" ht="15">
      <c r="A670" s="167" t="s">
        <v>6465</v>
      </c>
      <c r="C670" s="61" t="s">
        <v>92</v>
      </c>
      <c r="E670" s="61" t="s">
        <v>1000</v>
      </c>
      <c r="F670" s="167" t="s">
        <v>5998</v>
      </c>
      <c r="G670" s="167" t="s">
        <v>6157</v>
      </c>
      <c r="H670" s="62" t="s">
        <v>11638</v>
      </c>
      <c r="I670" s="167" t="s">
        <v>6158</v>
      </c>
      <c r="J670" s="63" t="str">
        <f t="shared" si="77"/>
        <v>IC.PA.082008</v>
      </c>
      <c r="K670" s="61" t="s">
        <v>12175</v>
      </c>
      <c r="L670" s="167" t="str">
        <f t="shared" si="78"/>
        <v>Back upper</v>
      </c>
      <c r="M670" s="61" t="str">
        <f t="shared" si="79"/>
        <v>PI.IC.PA.082008.01</v>
      </c>
      <c r="N670" s="168"/>
      <c r="O670" s="168" t="str">
        <f t="shared" si="80"/>
        <v>PH.IC.PA.082008.01</v>
      </c>
      <c r="Q670" s="168" t="str">
        <f t="shared" si="81"/>
        <v>CL.IC.PA.082008.01</v>
      </c>
    </row>
    <row r="671" spans="1:33" s="167" customFormat="1" ht="15">
      <c r="A671" s="167" t="s">
        <v>6465</v>
      </c>
      <c r="C671" s="61" t="s">
        <v>92</v>
      </c>
      <c r="E671" s="61" t="s">
        <v>1000</v>
      </c>
      <c r="F671" s="167" t="s">
        <v>5998</v>
      </c>
      <c r="G671" s="167" t="s">
        <v>6333</v>
      </c>
      <c r="H671" s="62" t="s">
        <v>11639</v>
      </c>
      <c r="I671" s="167" t="s">
        <v>6334</v>
      </c>
      <c r="J671" s="63" t="str">
        <f t="shared" si="77"/>
        <v>IC.PA.082009</v>
      </c>
      <c r="K671" s="61" t="s">
        <v>12175</v>
      </c>
      <c r="L671" s="167" t="str">
        <f t="shared" si="78"/>
        <v>Back lower</v>
      </c>
      <c r="M671" s="61" t="str">
        <f t="shared" si="79"/>
        <v>PI.IC.PA.082009.01</v>
      </c>
      <c r="N671" s="168"/>
      <c r="O671" s="168" t="str">
        <f t="shared" si="80"/>
        <v>PH.IC.PA.082009.01</v>
      </c>
      <c r="Q671" s="168" t="str">
        <f t="shared" si="81"/>
        <v>CL.IC.PA.082009.01</v>
      </c>
    </row>
    <row r="672" spans="1:33" s="167" customFormat="1" ht="15">
      <c r="A672" s="167" t="s">
        <v>6465</v>
      </c>
      <c r="C672" s="61" t="s">
        <v>92</v>
      </c>
      <c r="E672" s="61" t="s">
        <v>1000</v>
      </c>
      <c r="F672" s="167" t="s">
        <v>5998</v>
      </c>
      <c r="G672" s="167" t="s">
        <v>8553</v>
      </c>
      <c r="H672" s="62" t="s">
        <v>11829</v>
      </c>
      <c r="I672" s="167" t="s">
        <v>8553</v>
      </c>
      <c r="J672" s="63" t="str">
        <f t="shared" si="77"/>
        <v>IC.PA.082010</v>
      </c>
      <c r="K672" s="61" t="s">
        <v>12175</v>
      </c>
      <c r="L672" s="167" t="str">
        <f t="shared" si="78"/>
        <v>Flank</v>
      </c>
      <c r="M672" s="61" t="str">
        <f t="shared" si="79"/>
        <v>PI.IC.PA.082010.01</v>
      </c>
      <c r="N672" s="168"/>
      <c r="O672" s="168" t="str">
        <f t="shared" si="80"/>
        <v>PH.IC.PA.082010.01</v>
      </c>
      <c r="Q672" s="168" t="str">
        <f t="shared" si="81"/>
        <v>CL.IC.PA.082010.01</v>
      </c>
    </row>
    <row r="673" spans="1:33" s="167" customFormat="1" ht="15">
      <c r="A673" s="167" t="s">
        <v>6465</v>
      </c>
      <c r="C673" s="61" t="s">
        <v>92</v>
      </c>
      <c r="E673" s="61" t="s">
        <v>1000</v>
      </c>
      <c r="F673" s="167" t="s">
        <v>5998</v>
      </c>
      <c r="G673" s="86" t="s">
        <v>9649</v>
      </c>
      <c r="H673" s="62" t="s">
        <v>12099</v>
      </c>
      <c r="J673" s="63" t="str">
        <f t="shared" si="77"/>
        <v>IC.PA.082011</v>
      </c>
      <c r="K673" s="61" t="s">
        <v>12175</v>
      </c>
      <c r="L673" s="167" t="str">
        <f t="shared" si="78"/>
        <v>Shoulder, right</v>
      </c>
      <c r="M673" s="61" t="str">
        <f t="shared" si="79"/>
        <v>PI.IC.PA.082011.01</v>
      </c>
      <c r="N673" s="168"/>
      <c r="O673" s="168" t="str">
        <f t="shared" si="80"/>
        <v>PH.IC.PA.082011.01</v>
      </c>
      <c r="Q673" s="168" t="str">
        <f t="shared" si="81"/>
        <v>CL.IC.PA.082011.01</v>
      </c>
      <c r="AF673" s="167" t="s">
        <v>12773</v>
      </c>
      <c r="AG673" s="167">
        <v>1429</v>
      </c>
    </row>
    <row r="674" spans="1:33" s="167" customFormat="1" ht="15">
      <c r="A674" s="167" t="s">
        <v>6465</v>
      </c>
      <c r="C674" s="61" t="s">
        <v>92</v>
      </c>
      <c r="E674" s="61" t="s">
        <v>1000</v>
      </c>
      <c r="F674" s="167" t="s">
        <v>5998</v>
      </c>
      <c r="G674" s="86" t="s">
        <v>9651</v>
      </c>
      <c r="H674" s="62" t="s">
        <v>12100</v>
      </c>
      <c r="J674" s="63" t="str">
        <f t="shared" si="77"/>
        <v>IC.PA.082012</v>
      </c>
      <c r="K674" s="61" t="s">
        <v>12175</v>
      </c>
      <c r="L674" s="167" t="str">
        <f t="shared" si="78"/>
        <v>Shoulder, left</v>
      </c>
      <c r="M674" s="61" t="str">
        <f t="shared" si="79"/>
        <v>PI.IC.PA.082012.01</v>
      </c>
      <c r="N674" s="168"/>
      <c r="O674" s="168" t="str">
        <f t="shared" si="80"/>
        <v>PH.IC.PA.082012.01</v>
      </c>
      <c r="Q674" s="168" t="str">
        <f t="shared" si="81"/>
        <v>CL.IC.PA.082012.01</v>
      </c>
      <c r="AF674" s="167" t="s">
        <v>12773</v>
      </c>
      <c r="AG674" s="167">
        <v>1429</v>
      </c>
    </row>
    <row r="675" spans="1:33" s="167" customFormat="1" ht="15">
      <c r="A675" s="167" t="s">
        <v>6465</v>
      </c>
      <c r="C675" s="61" t="s">
        <v>92</v>
      </c>
      <c r="E675" s="61" t="s">
        <v>1000</v>
      </c>
      <c r="F675" s="167" t="s">
        <v>5998</v>
      </c>
      <c r="G675" s="86" t="s">
        <v>8947</v>
      </c>
      <c r="H675" s="62" t="s">
        <v>12101</v>
      </c>
      <c r="J675" s="63" t="str">
        <f t="shared" si="77"/>
        <v>IC.PA.082013</v>
      </c>
      <c r="K675" s="61" t="s">
        <v>12175</v>
      </c>
      <c r="L675" s="167" t="str">
        <f t="shared" si="78"/>
        <v>Chest, right</v>
      </c>
      <c r="M675" s="61" t="str">
        <f t="shared" si="79"/>
        <v>PI.IC.PA.082013.01</v>
      </c>
      <c r="N675" s="168"/>
      <c r="O675" s="168" t="str">
        <f t="shared" si="80"/>
        <v>PH.IC.PA.082013.01</v>
      </c>
      <c r="Q675" s="168" t="str">
        <f t="shared" si="81"/>
        <v>CL.IC.PA.082013.01</v>
      </c>
      <c r="AF675" s="167" t="s">
        <v>12773</v>
      </c>
      <c r="AG675" s="167">
        <v>1429</v>
      </c>
    </row>
    <row r="676" spans="1:33" s="167" customFormat="1" ht="15">
      <c r="A676" s="167" t="s">
        <v>6465</v>
      </c>
      <c r="C676" s="61" t="s">
        <v>92</v>
      </c>
      <c r="E676" s="61" t="s">
        <v>1000</v>
      </c>
      <c r="F676" s="167" t="s">
        <v>5998</v>
      </c>
      <c r="G676" s="86" t="s">
        <v>9065</v>
      </c>
      <c r="H676" s="62" t="s">
        <v>12102</v>
      </c>
      <c r="J676" s="63" t="str">
        <f t="shared" si="77"/>
        <v>IC.PA.082014</v>
      </c>
      <c r="K676" s="61" t="s">
        <v>12175</v>
      </c>
      <c r="L676" s="167" t="str">
        <f t="shared" si="78"/>
        <v>Back, right</v>
      </c>
      <c r="M676" s="61" t="str">
        <f t="shared" si="79"/>
        <v>PI.IC.PA.082014.01</v>
      </c>
      <c r="N676" s="168"/>
      <c r="O676" s="168" t="str">
        <f t="shared" si="80"/>
        <v>PH.IC.PA.082014.01</v>
      </c>
      <c r="Q676" s="168" t="str">
        <f t="shared" si="81"/>
        <v>CL.IC.PA.082014.01</v>
      </c>
      <c r="AF676" s="167" t="s">
        <v>12773</v>
      </c>
      <c r="AG676" s="167">
        <v>1429</v>
      </c>
    </row>
    <row r="677" spans="1:33" s="167" customFormat="1" ht="15">
      <c r="A677" s="167" t="s">
        <v>6465</v>
      </c>
      <c r="C677" s="61" t="s">
        <v>92</v>
      </c>
      <c r="E677" s="61" t="s">
        <v>1000</v>
      </c>
      <c r="F677" s="167" t="s">
        <v>5998</v>
      </c>
      <c r="G677" s="86" t="s">
        <v>8927</v>
      </c>
      <c r="H677" s="62" t="s">
        <v>11559</v>
      </c>
      <c r="J677" s="63" t="str">
        <f t="shared" si="77"/>
        <v>IC.PA.082015</v>
      </c>
      <c r="K677" s="61" t="s">
        <v>12175</v>
      </c>
      <c r="L677" s="167" t="str">
        <f t="shared" si="78"/>
        <v>Back, left</v>
      </c>
      <c r="M677" s="61" t="str">
        <f t="shared" si="79"/>
        <v>PI.IC.PA.082015.01</v>
      </c>
      <c r="N677" s="168"/>
      <c r="O677" s="168" t="str">
        <f t="shared" si="80"/>
        <v>PH.IC.PA.082015.01</v>
      </c>
      <c r="Q677" s="168" t="str">
        <f t="shared" si="81"/>
        <v>CL.IC.PA.082015.01</v>
      </c>
      <c r="AF677" s="167" t="s">
        <v>12773</v>
      </c>
      <c r="AG677" s="167">
        <v>1429</v>
      </c>
    </row>
    <row r="678" spans="1:33" s="167" customFormat="1" ht="15">
      <c r="A678" s="167" t="s">
        <v>6465</v>
      </c>
      <c r="C678" s="61" t="s">
        <v>92</v>
      </c>
      <c r="E678" s="61" t="s">
        <v>1000</v>
      </c>
      <c r="F678" s="167" t="s">
        <v>5998</v>
      </c>
      <c r="G678" s="86" t="s">
        <v>8949</v>
      </c>
      <c r="H678" s="62" t="s">
        <v>11560</v>
      </c>
      <c r="J678" s="63" t="str">
        <f t="shared" si="77"/>
        <v>IC.PA.082016</v>
      </c>
      <c r="K678" s="61" t="s">
        <v>12175</v>
      </c>
      <c r="L678" s="167" t="str">
        <f t="shared" si="78"/>
        <v>Chest, left</v>
      </c>
      <c r="M678" s="61" t="str">
        <f t="shared" si="79"/>
        <v>PI.IC.PA.082016.01</v>
      </c>
      <c r="N678" s="168"/>
      <c r="O678" s="168" t="str">
        <f t="shared" si="80"/>
        <v>PH.IC.PA.082016.01</v>
      </c>
      <c r="Q678" s="168" t="str">
        <f t="shared" si="81"/>
        <v>CL.IC.PA.082016.01</v>
      </c>
      <c r="AF678" s="167" t="s">
        <v>12773</v>
      </c>
      <c r="AG678" s="167">
        <v>1429</v>
      </c>
    </row>
    <row r="679" spans="1:33" s="167" customFormat="1" ht="15">
      <c r="A679" s="167" t="s">
        <v>6465</v>
      </c>
      <c r="C679" s="61" t="s">
        <v>92</v>
      </c>
      <c r="E679" s="61" t="s">
        <v>1000</v>
      </c>
      <c r="F679" s="167" t="s">
        <v>5998</v>
      </c>
      <c r="G679" s="86" t="s">
        <v>9380</v>
      </c>
      <c r="H679" s="62" t="s">
        <v>11561</v>
      </c>
      <c r="J679" s="63" t="str">
        <f t="shared" si="77"/>
        <v>IC.PA.082017</v>
      </c>
      <c r="K679" s="61" t="s">
        <v>12175</v>
      </c>
      <c r="L679" s="167" t="str">
        <f t="shared" si="78"/>
        <v>Breast, right</v>
      </c>
      <c r="M679" s="61" t="str">
        <f t="shared" si="79"/>
        <v>PI.IC.PA.082017.01</v>
      </c>
      <c r="N679" s="168"/>
      <c r="O679" s="168" t="str">
        <f t="shared" si="80"/>
        <v>PH.IC.PA.082017.01</v>
      </c>
      <c r="Q679" s="168" t="str">
        <f t="shared" si="81"/>
        <v>CL.IC.PA.082017.01</v>
      </c>
      <c r="AF679" s="167" t="s">
        <v>12773</v>
      </c>
      <c r="AG679" s="167">
        <v>1429</v>
      </c>
    </row>
    <row r="680" spans="1:33" s="167" customFormat="1" ht="15">
      <c r="A680" s="167" t="s">
        <v>6465</v>
      </c>
      <c r="C680" s="61" t="s">
        <v>92</v>
      </c>
      <c r="E680" s="61" t="s">
        <v>1000</v>
      </c>
      <c r="F680" s="167" t="s">
        <v>5998</v>
      </c>
      <c r="G680" s="86" t="s">
        <v>9262</v>
      </c>
      <c r="H680" s="62" t="s">
        <v>12060</v>
      </c>
      <c r="J680" s="63" t="str">
        <f t="shared" si="77"/>
        <v>IC.PA.082018</v>
      </c>
      <c r="K680" s="61" t="s">
        <v>12175</v>
      </c>
      <c r="L680" s="167" t="str">
        <f t="shared" si="78"/>
        <v>Breast, left</v>
      </c>
      <c r="M680" s="61" t="str">
        <f t="shared" si="79"/>
        <v>PI.IC.PA.082018.01</v>
      </c>
      <c r="N680" s="168"/>
      <c r="O680" s="168" t="str">
        <f t="shared" si="80"/>
        <v>PH.IC.PA.082018.01</v>
      </c>
      <c r="Q680" s="168" t="str">
        <f t="shared" si="81"/>
        <v>CL.IC.PA.082018.01</v>
      </c>
      <c r="AF680" s="167" t="s">
        <v>12773</v>
      </c>
      <c r="AG680" s="167">
        <v>1429</v>
      </c>
    </row>
    <row r="681" spans="1:33" s="167" customFormat="1" ht="15">
      <c r="A681" s="167" t="s">
        <v>6465</v>
      </c>
      <c r="C681" s="61" t="s">
        <v>92</v>
      </c>
      <c r="D681" s="167" t="s">
        <v>289</v>
      </c>
      <c r="E681" s="61" t="s">
        <v>8039</v>
      </c>
      <c r="F681" s="167" t="s">
        <v>6335</v>
      </c>
      <c r="G681" s="167" t="s">
        <v>6006</v>
      </c>
      <c r="H681" s="62" t="s">
        <v>11848</v>
      </c>
      <c r="I681" s="167" t="s">
        <v>6007</v>
      </c>
      <c r="J681" s="63" t="str">
        <f t="shared" si="77"/>
        <v>IC.PA.082101</v>
      </c>
      <c r="K681" s="61" t="s">
        <v>12175</v>
      </c>
      <c r="L681" s="167" t="str">
        <f t="shared" si="78"/>
        <v>Satisfied, continue plan of care</v>
      </c>
      <c r="M681" s="61" t="str">
        <f t="shared" si="79"/>
        <v>PI.IC.PA.082101.01</v>
      </c>
      <c r="N681" s="168"/>
      <c r="O681" s="168" t="str">
        <f t="shared" si="80"/>
        <v>PH.IC.PA.082101.01</v>
      </c>
      <c r="Q681" s="168" t="str">
        <f t="shared" si="81"/>
        <v>CL.IC.PA.082101.01</v>
      </c>
    </row>
    <row r="682" spans="1:33" s="167" customFormat="1" ht="15">
      <c r="A682" s="167" t="s">
        <v>6465</v>
      </c>
      <c r="C682" s="61" t="s">
        <v>12976</v>
      </c>
      <c r="E682" s="61" t="s">
        <v>12823</v>
      </c>
      <c r="F682" s="167" t="s">
        <v>6335</v>
      </c>
      <c r="G682" s="167" t="s">
        <v>6162</v>
      </c>
      <c r="H682" s="62" t="s">
        <v>12030</v>
      </c>
      <c r="I682" s="167" t="s">
        <v>6163</v>
      </c>
      <c r="J682" s="63" t="str">
        <f t="shared" si="77"/>
        <v>IC.PA.082102</v>
      </c>
      <c r="K682" s="61" t="s">
        <v>13277</v>
      </c>
      <c r="L682" s="167" t="str">
        <f t="shared" si="78"/>
        <v>No, continue pain reassessment</v>
      </c>
      <c r="M682" s="61" t="str">
        <f t="shared" si="79"/>
        <v>PI.IC.PA.082102.01</v>
      </c>
      <c r="N682" s="168"/>
      <c r="O682" s="168" t="str">
        <f t="shared" si="80"/>
        <v>PH.IC.PA.082102.01</v>
      </c>
      <c r="Q682" s="168" t="str">
        <f t="shared" si="81"/>
        <v>CL.IC.PA.082102.01</v>
      </c>
    </row>
    <row r="683" spans="1:33" s="167" customFormat="1" ht="15">
      <c r="A683" s="167" t="s">
        <v>6465</v>
      </c>
      <c r="C683" s="61" t="s">
        <v>92</v>
      </c>
      <c r="E683" s="61" t="s">
        <v>8039</v>
      </c>
      <c r="F683" s="167" t="s">
        <v>6335</v>
      </c>
      <c r="G683" s="167" t="s">
        <v>290</v>
      </c>
      <c r="H683" s="62" t="s">
        <v>0</v>
      </c>
      <c r="I683" s="167" t="s">
        <v>257</v>
      </c>
      <c r="J683" s="63" t="str">
        <f t="shared" si="77"/>
        <v>IC.PA.082103</v>
      </c>
      <c r="K683" s="61" t="s">
        <v>12175</v>
      </c>
      <c r="L683" s="167" t="str">
        <f t="shared" si="78"/>
        <v>Unable to assess due to sedation</v>
      </c>
      <c r="M683" s="61" t="str">
        <f t="shared" si="79"/>
        <v>PI.IC.PA.082103.01</v>
      </c>
      <c r="N683" s="168"/>
      <c r="O683" s="168" t="str">
        <f t="shared" si="80"/>
        <v>PH.IC.PA.082103.01</v>
      </c>
      <c r="Q683" s="168" t="str">
        <f t="shared" si="81"/>
        <v>CL.IC.PA.082103.01</v>
      </c>
      <c r="AD683" s="167" t="s">
        <v>88</v>
      </c>
      <c r="AE683" s="167">
        <v>1191</v>
      </c>
    </row>
    <row r="684" spans="1:33" s="167" customFormat="1" ht="15">
      <c r="A684" s="167" t="s">
        <v>6465</v>
      </c>
      <c r="C684" s="61" t="s">
        <v>92</v>
      </c>
      <c r="D684" s="167" t="s">
        <v>6164</v>
      </c>
      <c r="E684" s="61" t="s">
        <v>7874</v>
      </c>
      <c r="F684" s="167" t="s">
        <v>6165</v>
      </c>
      <c r="G684" s="167" t="s">
        <v>12157</v>
      </c>
      <c r="H684" s="62" t="s">
        <v>11848</v>
      </c>
      <c r="I684" s="167" t="s">
        <v>12157</v>
      </c>
      <c r="J684" s="63" t="str">
        <f t="shared" si="77"/>
        <v>IC.PA.082201</v>
      </c>
      <c r="K684" s="61" t="s">
        <v>12175</v>
      </c>
      <c r="L684" s="167" t="str">
        <f t="shared" si="78"/>
        <v>None</v>
      </c>
      <c r="M684" s="61" t="str">
        <f t="shared" si="79"/>
        <v>PI.IC.PA.082201.01</v>
      </c>
      <c r="N684" s="168"/>
      <c r="O684" s="168" t="str">
        <f t="shared" si="80"/>
        <v>PH.IC.PA.082201.01</v>
      </c>
      <c r="Q684" s="168" t="str">
        <f t="shared" si="81"/>
        <v>CL.IC.PA.082201.01</v>
      </c>
    </row>
    <row r="685" spans="1:33" s="167" customFormat="1" ht="15">
      <c r="A685" s="167" t="s">
        <v>6465</v>
      </c>
      <c r="C685" s="61" t="s">
        <v>92</v>
      </c>
      <c r="E685" s="61" t="s">
        <v>7874</v>
      </c>
      <c r="F685" s="167" t="s">
        <v>6165</v>
      </c>
      <c r="G685" s="167" t="s">
        <v>6166</v>
      </c>
      <c r="H685" s="62" t="s">
        <v>12030</v>
      </c>
      <c r="I685" s="167" t="s">
        <v>6167</v>
      </c>
      <c r="J685" s="63" t="str">
        <f t="shared" si="77"/>
        <v>IC.PA.082202</v>
      </c>
      <c r="K685" s="61" t="s">
        <v>12175</v>
      </c>
      <c r="L685" s="167" t="str">
        <f t="shared" si="78"/>
        <v>Chest right</v>
      </c>
      <c r="M685" s="61" t="str">
        <f t="shared" si="79"/>
        <v>PI.IC.PA.082202.01</v>
      </c>
      <c r="N685" s="168"/>
      <c r="O685" s="168" t="str">
        <f t="shared" si="80"/>
        <v>PH.IC.PA.082202.01</v>
      </c>
      <c r="Q685" s="168" t="str">
        <f t="shared" si="81"/>
        <v>CL.IC.PA.082202.01</v>
      </c>
    </row>
    <row r="686" spans="1:33" s="167" customFormat="1" ht="15">
      <c r="A686" s="167" t="s">
        <v>6465</v>
      </c>
      <c r="C686" s="61" t="s">
        <v>92</v>
      </c>
      <c r="E686" s="61" t="s">
        <v>7874</v>
      </c>
      <c r="F686" s="167" t="s">
        <v>6165</v>
      </c>
      <c r="G686" s="167" t="s">
        <v>6168</v>
      </c>
      <c r="H686" s="62" t="s">
        <v>12032</v>
      </c>
      <c r="I686" s="167" t="s">
        <v>6169</v>
      </c>
      <c r="J686" s="63" t="str">
        <f t="shared" si="77"/>
        <v>IC.PA.082203</v>
      </c>
      <c r="K686" s="61" t="s">
        <v>12175</v>
      </c>
      <c r="L686" s="167" t="str">
        <f t="shared" si="78"/>
        <v>Chest left</v>
      </c>
      <c r="M686" s="61" t="str">
        <f t="shared" si="79"/>
        <v>PI.IC.PA.082203.01</v>
      </c>
      <c r="N686" s="168"/>
      <c r="O686" s="168" t="str">
        <f t="shared" si="80"/>
        <v>PH.IC.PA.082203.01</v>
      </c>
      <c r="Q686" s="168" t="str">
        <f t="shared" si="81"/>
        <v>CL.IC.PA.082203.01</v>
      </c>
    </row>
    <row r="687" spans="1:33" s="167" customFormat="1" ht="15">
      <c r="A687" s="167" t="s">
        <v>6465</v>
      </c>
      <c r="C687" s="61" t="s">
        <v>92</v>
      </c>
      <c r="E687" s="61" t="s">
        <v>7874</v>
      </c>
      <c r="F687" s="167" t="s">
        <v>6165</v>
      </c>
      <c r="G687" s="167" t="s">
        <v>8744</v>
      </c>
      <c r="H687" s="62" t="s">
        <v>12028</v>
      </c>
      <c r="I687" s="167" t="s">
        <v>8744</v>
      </c>
      <c r="J687" s="63" t="str">
        <f t="shared" si="77"/>
        <v>IC.PA.082204</v>
      </c>
      <c r="K687" s="61" t="s">
        <v>12175</v>
      </c>
      <c r="L687" s="167" t="str">
        <f t="shared" si="78"/>
        <v>Jaw</v>
      </c>
      <c r="M687" s="61" t="str">
        <f t="shared" si="79"/>
        <v>PI.IC.PA.082204.01</v>
      </c>
      <c r="N687" s="168"/>
      <c r="O687" s="168" t="str">
        <f t="shared" si="80"/>
        <v>PH.IC.PA.082204.01</v>
      </c>
      <c r="Q687" s="168" t="str">
        <f t="shared" si="81"/>
        <v>CL.IC.PA.082204.01</v>
      </c>
    </row>
    <row r="688" spans="1:33" s="167" customFormat="1" ht="15">
      <c r="A688" s="167" t="s">
        <v>6465</v>
      </c>
      <c r="C688" s="61" t="s">
        <v>92</v>
      </c>
      <c r="E688" s="61" t="s">
        <v>7874</v>
      </c>
      <c r="F688" s="167" t="s">
        <v>6165</v>
      </c>
      <c r="G688" s="167" t="s">
        <v>6170</v>
      </c>
      <c r="H688" s="62" t="s">
        <v>12210</v>
      </c>
      <c r="I688" s="167" t="s">
        <v>7929</v>
      </c>
      <c r="J688" s="63" t="str">
        <f t="shared" si="77"/>
        <v>IC.PA.082205</v>
      </c>
      <c r="K688" s="61" t="s">
        <v>12175</v>
      </c>
      <c r="L688" s="167" t="str">
        <f t="shared" si="78"/>
        <v>Shoulder right</v>
      </c>
      <c r="M688" s="61" t="str">
        <f t="shared" si="79"/>
        <v>PI.IC.PA.082205.01</v>
      </c>
      <c r="N688" s="168"/>
      <c r="O688" s="168" t="str">
        <f t="shared" si="80"/>
        <v>PH.IC.PA.082205.01</v>
      </c>
      <c r="Q688" s="168" t="str">
        <f t="shared" si="81"/>
        <v>CL.IC.PA.082205.01</v>
      </c>
    </row>
    <row r="689" spans="1:17" s="167" customFormat="1" ht="15">
      <c r="A689" s="167" t="s">
        <v>6465</v>
      </c>
      <c r="C689" s="61" t="s">
        <v>92</v>
      </c>
      <c r="E689" s="61" t="s">
        <v>7874</v>
      </c>
      <c r="F689" s="167" t="s">
        <v>6165</v>
      </c>
      <c r="G689" s="167" t="s">
        <v>6346</v>
      </c>
      <c r="H689" s="62" t="s">
        <v>12212</v>
      </c>
      <c r="I689" s="167" t="s">
        <v>7930</v>
      </c>
      <c r="J689" s="63" t="str">
        <f t="shared" si="77"/>
        <v>IC.PA.082206</v>
      </c>
      <c r="K689" s="61" t="s">
        <v>12175</v>
      </c>
      <c r="L689" s="167" t="str">
        <f t="shared" si="78"/>
        <v>Shoulder left</v>
      </c>
      <c r="M689" s="61" t="str">
        <f t="shared" si="79"/>
        <v>PI.IC.PA.082206.01</v>
      </c>
      <c r="N689" s="168"/>
      <c r="O689" s="168" t="str">
        <f t="shared" si="80"/>
        <v>PH.IC.PA.082206.01</v>
      </c>
      <c r="Q689" s="168" t="str">
        <f t="shared" si="81"/>
        <v>CL.IC.PA.082206.01</v>
      </c>
    </row>
    <row r="690" spans="1:17" s="167" customFormat="1" ht="15">
      <c r="A690" s="167" t="s">
        <v>6465</v>
      </c>
      <c r="C690" s="61" t="s">
        <v>92</v>
      </c>
      <c r="E690" s="61" t="s">
        <v>7874</v>
      </c>
      <c r="F690" s="167" t="s">
        <v>6165</v>
      </c>
      <c r="G690" s="167" t="s">
        <v>9113</v>
      </c>
      <c r="H690" s="62" t="s">
        <v>12225</v>
      </c>
      <c r="I690" s="167" t="s">
        <v>9113</v>
      </c>
      <c r="J690" s="63" t="str">
        <f t="shared" si="77"/>
        <v>IC.PA.082207</v>
      </c>
      <c r="K690" s="61" t="s">
        <v>12175</v>
      </c>
      <c r="L690" s="167" t="str">
        <f t="shared" si="78"/>
        <v>Neck</v>
      </c>
      <c r="M690" s="61" t="str">
        <f t="shared" si="79"/>
        <v>PI.IC.PA.082207.01</v>
      </c>
      <c r="N690" s="168"/>
      <c r="O690" s="168" t="str">
        <f t="shared" si="80"/>
        <v>PH.IC.PA.082207.01</v>
      </c>
      <c r="Q690" s="168" t="str">
        <f t="shared" si="81"/>
        <v>CL.IC.PA.082207.01</v>
      </c>
    </row>
    <row r="691" spans="1:17" s="167" customFormat="1" ht="15">
      <c r="A691" s="167" t="s">
        <v>6465</v>
      </c>
      <c r="C691" s="61" t="s">
        <v>92</v>
      </c>
      <c r="E691" s="61" t="s">
        <v>7874</v>
      </c>
      <c r="F691" s="167" t="s">
        <v>6165</v>
      </c>
      <c r="G691" s="167" t="s">
        <v>6156</v>
      </c>
      <c r="H691" s="62" t="s">
        <v>11638</v>
      </c>
      <c r="I691" s="167" t="s">
        <v>6156</v>
      </c>
      <c r="J691" s="63" t="str">
        <f t="shared" si="77"/>
        <v>IC.PA.082208</v>
      </c>
      <c r="K691" s="61" t="s">
        <v>12175</v>
      </c>
      <c r="L691" s="167" t="str">
        <f t="shared" si="78"/>
        <v>Epigastric</v>
      </c>
      <c r="M691" s="61" t="str">
        <f t="shared" si="79"/>
        <v>PI.IC.PA.082208.01</v>
      </c>
      <c r="N691" s="168"/>
      <c r="O691" s="168" t="str">
        <f t="shared" si="80"/>
        <v>PH.IC.PA.082208.01</v>
      </c>
      <c r="Q691" s="168" t="str">
        <f t="shared" si="81"/>
        <v>CL.IC.PA.082208.01</v>
      </c>
    </row>
    <row r="692" spans="1:17" s="167" customFormat="1" ht="15">
      <c r="A692" s="167" t="s">
        <v>6465</v>
      </c>
      <c r="C692" s="61" t="s">
        <v>92</v>
      </c>
      <c r="E692" s="61" t="s">
        <v>7874</v>
      </c>
      <c r="F692" s="167" t="s">
        <v>6165</v>
      </c>
      <c r="G692" s="167" t="s">
        <v>6347</v>
      </c>
      <c r="H692" s="62" t="s">
        <v>11639</v>
      </c>
      <c r="I692" s="167" t="s">
        <v>7786</v>
      </c>
      <c r="J692" s="63" t="str">
        <f t="shared" si="77"/>
        <v>IC.PA.082209</v>
      </c>
      <c r="K692" s="61" t="s">
        <v>12175</v>
      </c>
      <c r="L692" s="167" t="str">
        <f t="shared" si="78"/>
        <v>Arm right</v>
      </c>
      <c r="M692" s="61" t="str">
        <f t="shared" si="79"/>
        <v>PI.IC.PA.082209.01</v>
      </c>
      <c r="N692" s="168"/>
      <c r="O692" s="168" t="str">
        <f t="shared" si="80"/>
        <v>PH.IC.PA.082209.01</v>
      </c>
      <c r="Q692" s="168" t="str">
        <f t="shared" si="81"/>
        <v>CL.IC.PA.082209.01</v>
      </c>
    </row>
    <row r="693" spans="1:17" s="167" customFormat="1" ht="15">
      <c r="A693" s="167" t="s">
        <v>6465</v>
      </c>
      <c r="C693" s="61" t="s">
        <v>92</v>
      </c>
      <c r="E693" s="61" t="s">
        <v>7874</v>
      </c>
      <c r="F693" s="167" t="s">
        <v>6165</v>
      </c>
      <c r="G693" s="167" t="s">
        <v>6348</v>
      </c>
      <c r="H693" s="62" t="s">
        <v>11829</v>
      </c>
      <c r="I693" s="167" t="s">
        <v>7632</v>
      </c>
      <c r="J693" s="63" t="str">
        <f t="shared" si="77"/>
        <v>IC.PA.082210</v>
      </c>
      <c r="K693" s="61" t="s">
        <v>12175</v>
      </c>
      <c r="L693" s="167" t="str">
        <f t="shared" si="78"/>
        <v>Arm left</v>
      </c>
      <c r="M693" s="61" t="str">
        <f t="shared" si="79"/>
        <v>PI.IC.PA.082210.01</v>
      </c>
      <c r="N693" s="168"/>
      <c r="O693" s="168" t="str">
        <f t="shared" si="80"/>
        <v>PH.IC.PA.082210.01</v>
      </c>
      <c r="Q693" s="168" t="str">
        <f t="shared" si="81"/>
        <v>CL.IC.PA.082210.01</v>
      </c>
    </row>
    <row r="694" spans="1:17" s="167" customFormat="1" ht="15">
      <c r="A694" s="167" t="s">
        <v>6465</v>
      </c>
      <c r="C694" s="61" t="s">
        <v>92</v>
      </c>
      <c r="E694" s="61" t="s">
        <v>7874</v>
      </c>
      <c r="F694" s="167" t="s">
        <v>6165</v>
      </c>
      <c r="G694" s="167" t="s">
        <v>12390</v>
      </c>
      <c r="H694" s="62" t="s">
        <v>12099</v>
      </c>
      <c r="I694" s="167" t="s">
        <v>12390</v>
      </c>
      <c r="J694" s="63" t="str">
        <f t="shared" si="77"/>
        <v>IC.PA.082211</v>
      </c>
      <c r="K694" s="61" t="s">
        <v>12175</v>
      </c>
      <c r="L694" s="167" t="str">
        <f t="shared" si="78"/>
        <v>Back</v>
      </c>
      <c r="M694" s="61" t="str">
        <f t="shared" si="79"/>
        <v>PI.IC.PA.082211.01</v>
      </c>
      <c r="N694" s="168"/>
      <c r="O694" s="168" t="str">
        <f t="shared" si="80"/>
        <v>PH.IC.PA.082211.01</v>
      </c>
      <c r="Q694" s="168" t="str">
        <f t="shared" si="81"/>
        <v>CL.IC.PA.082211.01</v>
      </c>
    </row>
    <row r="695" spans="1:17" s="167" customFormat="1" ht="15">
      <c r="A695" s="167" t="s">
        <v>6465</v>
      </c>
      <c r="C695" s="61" t="s">
        <v>92</v>
      </c>
      <c r="E695" s="61" t="s">
        <v>7874</v>
      </c>
      <c r="F695" s="167" t="s">
        <v>6165</v>
      </c>
      <c r="G695" s="167" t="s">
        <v>6349</v>
      </c>
      <c r="H695" s="62" t="s">
        <v>12100</v>
      </c>
      <c r="I695" s="167" t="s">
        <v>7762</v>
      </c>
      <c r="J695" s="63" t="str">
        <f t="shared" si="77"/>
        <v>IC.PA.082212</v>
      </c>
      <c r="K695" s="61" t="s">
        <v>12175</v>
      </c>
      <c r="L695" s="167" t="str">
        <f t="shared" si="78"/>
        <v>Elbow right</v>
      </c>
      <c r="M695" s="61" t="str">
        <f t="shared" si="79"/>
        <v>PI.IC.PA.082212.01</v>
      </c>
      <c r="N695" s="168"/>
      <c r="O695" s="168" t="str">
        <f t="shared" si="80"/>
        <v>PH.IC.PA.082212.01</v>
      </c>
      <c r="Q695" s="168" t="str">
        <f t="shared" si="81"/>
        <v>CL.IC.PA.082212.01</v>
      </c>
    </row>
    <row r="696" spans="1:17" s="167" customFormat="1" ht="15">
      <c r="A696" s="167" t="s">
        <v>6465</v>
      </c>
      <c r="C696" s="61" t="s">
        <v>92</v>
      </c>
      <c r="E696" s="61" t="s">
        <v>7874</v>
      </c>
      <c r="F696" s="167" t="s">
        <v>6165</v>
      </c>
      <c r="G696" s="167" t="s">
        <v>6350</v>
      </c>
      <c r="H696" s="62" t="s">
        <v>12101</v>
      </c>
      <c r="I696" s="167" t="s">
        <v>7763</v>
      </c>
      <c r="J696" s="63" t="str">
        <f t="shared" si="77"/>
        <v>IC.PA.082213</v>
      </c>
      <c r="K696" s="61" t="s">
        <v>12175</v>
      </c>
      <c r="L696" s="167" t="str">
        <f t="shared" si="78"/>
        <v>Elbow left</v>
      </c>
      <c r="M696" s="61" t="str">
        <f t="shared" si="79"/>
        <v>PI.IC.PA.082213.01</v>
      </c>
      <c r="N696" s="168"/>
      <c r="O696" s="168" t="str">
        <f t="shared" si="80"/>
        <v>PH.IC.PA.082213.01</v>
      </c>
      <c r="Q696" s="168" t="str">
        <f t="shared" si="81"/>
        <v>CL.IC.PA.082213.01</v>
      </c>
    </row>
    <row r="697" spans="1:17" s="167" customFormat="1" ht="15">
      <c r="A697" s="167" t="s">
        <v>6465</v>
      </c>
      <c r="C697" s="61" t="s">
        <v>92</v>
      </c>
      <c r="E697" s="61" t="s">
        <v>7874</v>
      </c>
      <c r="F697" s="167" t="s">
        <v>6165</v>
      </c>
      <c r="G697" s="167" t="s">
        <v>6351</v>
      </c>
      <c r="H697" s="62" t="s">
        <v>12102</v>
      </c>
      <c r="I697" s="167" t="s">
        <v>7958</v>
      </c>
      <c r="J697" s="63" t="str">
        <f t="shared" si="77"/>
        <v>IC.PA.082214</v>
      </c>
      <c r="K697" s="61" t="s">
        <v>12175</v>
      </c>
      <c r="L697" s="167" t="str">
        <f t="shared" si="78"/>
        <v>Hand right</v>
      </c>
      <c r="M697" s="61" t="str">
        <f t="shared" si="79"/>
        <v>PI.IC.PA.082214.01</v>
      </c>
      <c r="N697" s="168"/>
      <c r="O697" s="168" t="str">
        <f t="shared" si="80"/>
        <v>PH.IC.PA.082214.01</v>
      </c>
      <c r="Q697" s="168" t="str">
        <f t="shared" si="81"/>
        <v>CL.IC.PA.082214.01</v>
      </c>
    </row>
    <row r="698" spans="1:17" s="167" customFormat="1" ht="15">
      <c r="A698" s="167" t="s">
        <v>6465</v>
      </c>
      <c r="C698" s="61" t="s">
        <v>92</v>
      </c>
      <c r="E698" s="61" t="s">
        <v>7874</v>
      </c>
      <c r="F698" s="167" t="s">
        <v>6165</v>
      </c>
      <c r="G698" s="167" t="s">
        <v>6352</v>
      </c>
      <c r="H698" s="62" t="s">
        <v>11559</v>
      </c>
      <c r="I698" s="167" t="s">
        <v>7997</v>
      </c>
      <c r="J698" s="63" t="str">
        <f t="shared" si="77"/>
        <v>IC.PA.082215</v>
      </c>
      <c r="K698" s="61" t="s">
        <v>12175</v>
      </c>
      <c r="L698" s="167" t="str">
        <f t="shared" si="78"/>
        <v>Hand left</v>
      </c>
      <c r="M698" s="61" t="str">
        <f t="shared" si="79"/>
        <v>PI.IC.PA.082215.01</v>
      </c>
      <c r="N698" s="168"/>
      <c r="O698" s="168" t="str">
        <f t="shared" si="80"/>
        <v>PH.IC.PA.082215.01</v>
      </c>
      <c r="Q698" s="168" t="str">
        <f t="shared" si="81"/>
        <v>CL.IC.PA.082215.01</v>
      </c>
    </row>
    <row r="699" spans="1:17" s="167" customFormat="1" ht="15">
      <c r="A699" s="167" t="s">
        <v>6465</v>
      </c>
      <c r="C699" s="61" t="s">
        <v>92</v>
      </c>
      <c r="E699" s="61" t="s">
        <v>7874</v>
      </c>
      <c r="F699" s="167" t="s">
        <v>6165</v>
      </c>
      <c r="G699" s="167" t="s">
        <v>6011</v>
      </c>
      <c r="H699" s="62" t="s">
        <v>11560</v>
      </c>
      <c r="I699" s="167" t="s">
        <v>7634</v>
      </c>
      <c r="J699" s="63" t="str">
        <f t="shared" si="77"/>
        <v>IC.PA.082216</v>
      </c>
      <c r="K699" s="61" t="s">
        <v>12175</v>
      </c>
      <c r="L699" s="167" t="str">
        <f t="shared" si="78"/>
        <v>Leg right</v>
      </c>
      <c r="M699" s="61" t="str">
        <f t="shared" si="79"/>
        <v>PI.IC.PA.082216.01</v>
      </c>
      <c r="N699" s="168"/>
      <c r="O699" s="168" t="str">
        <f t="shared" si="80"/>
        <v>PH.IC.PA.082216.01</v>
      </c>
      <c r="Q699" s="168" t="str">
        <f t="shared" si="81"/>
        <v>CL.IC.PA.082216.01</v>
      </c>
    </row>
    <row r="700" spans="1:17" s="167" customFormat="1" ht="15">
      <c r="A700" s="167" t="s">
        <v>6465</v>
      </c>
      <c r="C700" s="61" t="s">
        <v>92</v>
      </c>
      <c r="E700" s="61" t="s">
        <v>7874</v>
      </c>
      <c r="F700" s="167" t="s">
        <v>6165</v>
      </c>
      <c r="G700" s="167" t="s">
        <v>6012</v>
      </c>
      <c r="H700" s="62" t="s">
        <v>11561</v>
      </c>
      <c r="I700" s="167" t="s">
        <v>7636</v>
      </c>
      <c r="J700" s="63" t="str">
        <f t="shared" si="77"/>
        <v>IC.PA.082217</v>
      </c>
      <c r="K700" s="61" t="s">
        <v>12175</v>
      </c>
      <c r="L700" s="167" t="str">
        <f t="shared" si="78"/>
        <v>Leg left</v>
      </c>
      <c r="M700" s="61" t="str">
        <f t="shared" si="79"/>
        <v>PI.IC.PA.082217.01</v>
      </c>
      <c r="N700" s="168"/>
      <c r="O700" s="168" t="str">
        <f t="shared" si="80"/>
        <v>PH.IC.PA.082217.01</v>
      </c>
      <c r="Q700" s="168" t="str">
        <f t="shared" si="81"/>
        <v>CL.IC.PA.082217.01</v>
      </c>
    </row>
    <row r="701" spans="1:17" s="167" customFormat="1" ht="15">
      <c r="A701" s="167" t="s">
        <v>6465</v>
      </c>
      <c r="C701" s="61" t="s">
        <v>92</v>
      </c>
      <c r="D701" s="167" t="s">
        <v>6013</v>
      </c>
      <c r="E701" s="61" t="s">
        <v>7876</v>
      </c>
      <c r="F701" s="167" t="s">
        <v>6014</v>
      </c>
      <c r="G701" s="167" t="s">
        <v>6171</v>
      </c>
      <c r="H701" s="62" t="s">
        <v>11848</v>
      </c>
      <c r="I701" s="167" t="s">
        <v>6172</v>
      </c>
      <c r="J701" s="63" t="str">
        <f t="shared" si="77"/>
        <v>IC.PA.082301</v>
      </c>
      <c r="K701" s="61" t="s">
        <v>12175</v>
      </c>
      <c r="L701" s="167" t="str">
        <f t="shared" si="78"/>
        <v>Drug as needed</v>
      </c>
      <c r="M701" s="61" t="str">
        <f t="shared" si="79"/>
        <v>PI.IC.PA.082301.01</v>
      </c>
      <c r="N701" s="168"/>
      <c r="O701" s="168" t="str">
        <f t="shared" si="80"/>
        <v>PH.IC.PA.082301.01</v>
      </c>
      <c r="Q701" s="168" t="str">
        <f t="shared" si="81"/>
        <v>CL.IC.PA.082301.01</v>
      </c>
    </row>
    <row r="702" spans="1:17" s="167" customFormat="1" ht="15">
      <c r="A702" s="167" t="s">
        <v>6465</v>
      </c>
      <c r="C702" s="61" t="s">
        <v>92</v>
      </c>
      <c r="E702" s="61" t="s">
        <v>7876</v>
      </c>
      <c r="F702" s="167" t="s">
        <v>6014</v>
      </c>
      <c r="G702" s="167" t="s">
        <v>12107</v>
      </c>
      <c r="H702" s="62" t="s">
        <v>12030</v>
      </c>
      <c r="I702" s="167" t="s">
        <v>12108</v>
      </c>
      <c r="J702" s="63" t="str">
        <f t="shared" si="77"/>
        <v>IC.PA.082302</v>
      </c>
      <c r="K702" s="61" t="s">
        <v>12175</v>
      </c>
      <c r="L702" s="167" t="str">
        <f t="shared" si="78"/>
        <v>Repositioning</v>
      </c>
      <c r="M702" s="61" t="str">
        <f t="shared" si="79"/>
        <v>PI.IC.PA.082302.01</v>
      </c>
      <c r="N702" s="168"/>
      <c r="O702" s="168" t="str">
        <f t="shared" si="80"/>
        <v>PH.IC.PA.082302.01</v>
      </c>
      <c r="Q702" s="168" t="str">
        <f t="shared" si="81"/>
        <v>CL.IC.PA.082302.01</v>
      </c>
    </row>
    <row r="703" spans="1:17" s="167" customFormat="1" ht="15">
      <c r="A703" s="167" t="s">
        <v>6465</v>
      </c>
      <c r="C703" s="61" t="s">
        <v>92</v>
      </c>
      <c r="E703" s="61" t="s">
        <v>7876</v>
      </c>
      <c r="F703" s="167" t="s">
        <v>6014</v>
      </c>
      <c r="G703" s="167" t="s">
        <v>6173</v>
      </c>
      <c r="H703" s="62" t="s">
        <v>12032</v>
      </c>
      <c r="I703" s="167" t="s">
        <v>6173</v>
      </c>
      <c r="J703" s="63" t="str">
        <f t="shared" si="77"/>
        <v>IC.PA.082303</v>
      </c>
      <c r="K703" s="61" t="s">
        <v>12175</v>
      </c>
      <c r="L703" s="167" t="str">
        <f t="shared" si="78"/>
        <v>Distraction</v>
      </c>
      <c r="M703" s="61" t="str">
        <f t="shared" si="79"/>
        <v>PI.IC.PA.082303.01</v>
      </c>
      <c r="N703" s="168"/>
      <c r="O703" s="168" t="str">
        <f t="shared" si="80"/>
        <v>PH.IC.PA.082303.01</v>
      </c>
      <c r="Q703" s="168" t="str">
        <f t="shared" si="81"/>
        <v>CL.IC.PA.082303.01</v>
      </c>
    </row>
    <row r="704" spans="1:17" s="167" customFormat="1" ht="15">
      <c r="A704" s="167" t="s">
        <v>6465</v>
      </c>
      <c r="C704" s="61" t="s">
        <v>92</v>
      </c>
      <c r="E704" s="61" t="s">
        <v>7876</v>
      </c>
      <c r="F704" s="167" t="s">
        <v>6014</v>
      </c>
      <c r="G704" s="167" t="s">
        <v>12058</v>
      </c>
      <c r="H704" s="62" t="s">
        <v>12028</v>
      </c>
      <c r="I704" s="167" t="s">
        <v>12058</v>
      </c>
      <c r="J704" s="63" t="str">
        <f t="shared" si="77"/>
        <v>IC.PA.082304</v>
      </c>
      <c r="K704" s="61" t="s">
        <v>12175</v>
      </c>
      <c r="L704" s="167" t="str">
        <f t="shared" si="78"/>
        <v>Cold</v>
      </c>
      <c r="M704" s="61" t="str">
        <f t="shared" si="79"/>
        <v>PI.IC.PA.082304.01</v>
      </c>
      <c r="N704" s="168"/>
      <c r="O704" s="168" t="str">
        <f t="shared" si="80"/>
        <v>PH.IC.PA.082304.01</v>
      </c>
      <c r="Q704" s="168" t="str">
        <f t="shared" si="81"/>
        <v>CL.IC.PA.082304.01</v>
      </c>
    </row>
    <row r="705" spans="1:19" s="167" customFormat="1" ht="15">
      <c r="A705" s="167" t="s">
        <v>6465</v>
      </c>
      <c r="C705" s="61" t="s">
        <v>92</v>
      </c>
      <c r="E705" s="61" t="s">
        <v>7876</v>
      </c>
      <c r="F705" s="167" t="s">
        <v>6014</v>
      </c>
      <c r="G705" s="167" t="s">
        <v>7743</v>
      </c>
      <c r="H705" s="62" t="s">
        <v>12210</v>
      </c>
      <c r="I705" s="167" t="s">
        <v>7743</v>
      </c>
      <c r="J705" s="63" t="str">
        <f t="shared" si="77"/>
        <v>IC.PA.082305</v>
      </c>
      <c r="K705" s="61" t="s">
        <v>12175</v>
      </c>
      <c r="L705" s="167" t="str">
        <f t="shared" si="78"/>
        <v>Heat</v>
      </c>
      <c r="M705" s="61" t="str">
        <f t="shared" si="79"/>
        <v>PI.IC.PA.082305.01</v>
      </c>
      <c r="N705" s="168"/>
      <c r="O705" s="168" t="str">
        <f t="shared" si="80"/>
        <v>PH.IC.PA.082305.01</v>
      </c>
      <c r="Q705" s="168" t="str">
        <f t="shared" si="81"/>
        <v>CL.IC.PA.082305.01</v>
      </c>
    </row>
    <row r="706" spans="1:19" s="167" customFormat="1" ht="15">
      <c r="A706" s="167" t="s">
        <v>6465</v>
      </c>
      <c r="C706" s="61" t="s">
        <v>92</v>
      </c>
      <c r="E706" s="61" t="s">
        <v>7876</v>
      </c>
      <c r="F706" s="167" t="s">
        <v>6014</v>
      </c>
      <c r="G706" s="167" t="s">
        <v>6174</v>
      </c>
      <c r="H706" s="62" t="s">
        <v>12212</v>
      </c>
      <c r="I706" s="167" t="s">
        <v>6175</v>
      </c>
      <c r="J706" s="63" t="str">
        <f t="shared" si="77"/>
        <v>IC.PA.082306</v>
      </c>
      <c r="K706" s="61" t="s">
        <v>12175</v>
      </c>
      <c r="L706" s="167" t="str">
        <f t="shared" si="78"/>
        <v>Special mattress</v>
      </c>
      <c r="M706" s="61" t="str">
        <f t="shared" si="79"/>
        <v>PI.IC.PA.082306.01</v>
      </c>
      <c r="N706" s="168"/>
      <c r="O706" s="168" t="str">
        <f t="shared" si="80"/>
        <v>PH.IC.PA.082306.01</v>
      </c>
      <c r="Q706" s="168" t="str">
        <f t="shared" si="81"/>
        <v>CL.IC.PA.082306.01</v>
      </c>
    </row>
    <row r="707" spans="1:19" s="167" customFormat="1" ht="15">
      <c r="A707" s="167" t="s">
        <v>6465</v>
      </c>
      <c r="C707" s="61" t="s">
        <v>92</v>
      </c>
      <c r="E707" s="61" t="s">
        <v>7876</v>
      </c>
      <c r="F707" s="167" t="s">
        <v>6014</v>
      </c>
      <c r="G707" s="167" t="s">
        <v>6176</v>
      </c>
      <c r="H707" s="62" t="s">
        <v>12225</v>
      </c>
      <c r="I707" s="167" t="s">
        <v>6176</v>
      </c>
      <c r="J707" s="63" t="str">
        <f t="shared" si="77"/>
        <v>IC.PA.082307</v>
      </c>
      <c r="K707" s="61" t="s">
        <v>12175</v>
      </c>
      <c r="L707" s="167" t="str">
        <f t="shared" si="78"/>
        <v>Quiet</v>
      </c>
      <c r="M707" s="61" t="str">
        <f t="shared" si="79"/>
        <v>PI.IC.PA.082307.01</v>
      </c>
      <c r="N707" s="168"/>
      <c r="O707" s="168" t="str">
        <f t="shared" si="80"/>
        <v>PH.IC.PA.082307.01</v>
      </c>
      <c r="Q707" s="168" t="str">
        <f t="shared" si="81"/>
        <v>CL.IC.PA.082307.01</v>
      </c>
    </row>
    <row r="708" spans="1:19" s="167" customFormat="1" ht="15">
      <c r="A708" s="167" t="s">
        <v>6465</v>
      </c>
      <c r="C708" s="61" t="s">
        <v>92</v>
      </c>
      <c r="E708" s="61" t="s">
        <v>7876</v>
      </c>
      <c r="F708" s="167" t="s">
        <v>6014</v>
      </c>
      <c r="G708" s="167" t="s">
        <v>12157</v>
      </c>
      <c r="H708" s="62" t="s">
        <v>11638</v>
      </c>
      <c r="I708" s="167" t="s">
        <v>12157</v>
      </c>
      <c r="J708" s="63" t="str">
        <f t="shared" si="77"/>
        <v>IC.PA.082308</v>
      </c>
      <c r="K708" s="61" t="s">
        <v>12175</v>
      </c>
      <c r="L708" s="167" t="str">
        <f t="shared" si="78"/>
        <v>None</v>
      </c>
      <c r="M708" s="61" t="str">
        <f t="shared" si="79"/>
        <v>PI.IC.PA.082308.01</v>
      </c>
      <c r="N708" s="168"/>
      <c r="O708" s="168" t="str">
        <f t="shared" si="80"/>
        <v>PH.IC.PA.082308.01</v>
      </c>
      <c r="Q708" s="168" t="str">
        <f t="shared" si="81"/>
        <v>CL.IC.PA.082308.01</v>
      </c>
    </row>
    <row r="709" spans="1:19" s="167" customFormat="1" ht="15">
      <c r="A709" s="10" t="s">
        <v>6465</v>
      </c>
      <c r="B709" s="10"/>
      <c r="C709" s="61" t="s">
        <v>92</v>
      </c>
      <c r="E709" s="61" t="s">
        <v>7876</v>
      </c>
      <c r="F709" s="167" t="s">
        <v>6014</v>
      </c>
      <c r="G709" s="10" t="s">
        <v>6017</v>
      </c>
      <c r="H709" s="62" t="s">
        <v>93</v>
      </c>
      <c r="I709" s="10" t="s">
        <v>6017</v>
      </c>
      <c r="J709" s="63" t="str">
        <f t="shared" si="77"/>
        <v>IC.PA.082309</v>
      </c>
      <c r="K709" s="61" t="s">
        <v>12175</v>
      </c>
      <c r="L709" s="167" t="str">
        <f t="shared" si="78"/>
        <v>Back Rub</v>
      </c>
      <c r="M709" s="61" t="str">
        <f t="shared" si="79"/>
        <v>PI.IC.PA.082309.01</v>
      </c>
      <c r="N709" s="168"/>
      <c r="O709" s="168" t="str">
        <f t="shared" si="80"/>
        <v>PH.IC.PA.082309.01</v>
      </c>
      <c r="Q709" s="168" t="str">
        <f t="shared" si="81"/>
        <v>CL.IC.PA.082309.01</v>
      </c>
      <c r="R709" s="167" t="s">
        <v>12465</v>
      </c>
      <c r="S709" s="167">
        <v>487</v>
      </c>
    </row>
    <row r="710" spans="1:19" s="167" customFormat="1" ht="15">
      <c r="A710" s="10" t="s">
        <v>6465</v>
      </c>
      <c r="B710" s="10"/>
      <c r="C710" s="61" t="s">
        <v>92</v>
      </c>
      <c r="E710" s="61" t="s">
        <v>7876</v>
      </c>
      <c r="F710" s="167" t="s">
        <v>6014</v>
      </c>
      <c r="G710" s="10" t="s">
        <v>6018</v>
      </c>
      <c r="H710" s="62" t="s">
        <v>3188</v>
      </c>
      <c r="I710" s="10" t="s">
        <v>6018</v>
      </c>
      <c r="J710" s="63" t="str">
        <f t="shared" si="77"/>
        <v>IC.PA.082310</v>
      </c>
      <c r="K710" s="61" t="s">
        <v>12175</v>
      </c>
      <c r="L710" s="167" t="str">
        <f t="shared" si="78"/>
        <v>Biofeedback</v>
      </c>
      <c r="M710" s="61" t="str">
        <f t="shared" si="79"/>
        <v>PI.IC.PA.082310.01</v>
      </c>
      <c r="N710" s="168"/>
      <c r="O710" s="168" t="str">
        <f t="shared" si="80"/>
        <v>PH.IC.PA.082310.01</v>
      </c>
      <c r="Q710" s="168" t="str">
        <f t="shared" si="81"/>
        <v>CL.IC.PA.082310.01</v>
      </c>
      <c r="R710" s="167" t="s">
        <v>12465</v>
      </c>
      <c r="S710" s="167">
        <v>487</v>
      </c>
    </row>
    <row r="711" spans="1:19" s="167" customFormat="1" ht="15">
      <c r="A711" s="10" t="s">
        <v>6465</v>
      </c>
      <c r="B711" s="10"/>
      <c r="C711" s="61" t="s">
        <v>92</v>
      </c>
      <c r="E711" s="61" t="s">
        <v>7876</v>
      </c>
      <c r="F711" s="167" t="s">
        <v>6014</v>
      </c>
      <c r="G711" s="10" t="s">
        <v>6019</v>
      </c>
      <c r="H711" s="62" t="s">
        <v>155</v>
      </c>
      <c r="I711" s="10" t="s">
        <v>6019</v>
      </c>
      <c r="J711" s="63" t="str">
        <f t="shared" si="77"/>
        <v>IC.PA.082311</v>
      </c>
      <c r="K711" s="61" t="s">
        <v>12175</v>
      </c>
      <c r="L711" s="167" t="str">
        <f t="shared" si="78"/>
        <v>Epidural</v>
      </c>
      <c r="M711" s="61" t="str">
        <f t="shared" si="79"/>
        <v>PI.IC.PA.082311.01</v>
      </c>
      <c r="N711" s="168"/>
      <c r="O711" s="168" t="str">
        <f t="shared" si="80"/>
        <v>PH.IC.PA.082311.01</v>
      </c>
      <c r="Q711" s="168" t="str">
        <f t="shared" si="81"/>
        <v>CL.IC.PA.082311.01</v>
      </c>
      <c r="R711" s="167" t="s">
        <v>12465</v>
      </c>
      <c r="S711" s="167">
        <v>487</v>
      </c>
    </row>
    <row r="712" spans="1:19" s="167" customFormat="1" ht="15">
      <c r="A712" s="10" t="s">
        <v>6465</v>
      </c>
      <c r="B712" s="10"/>
      <c r="C712" s="61" t="s">
        <v>92</v>
      </c>
      <c r="E712" s="61" t="s">
        <v>7876</v>
      </c>
      <c r="F712" s="167" t="s">
        <v>6014</v>
      </c>
      <c r="G712" s="10" t="s">
        <v>6020</v>
      </c>
      <c r="H712" s="62" t="s">
        <v>153</v>
      </c>
      <c r="I712" s="10" t="s">
        <v>6020</v>
      </c>
      <c r="J712" s="63" t="str">
        <f t="shared" si="77"/>
        <v>IC.PA.082312</v>
      </c>
      <c r="K712" s="61" t="s">
        <v>12175</v>
      </c>
      <c r="L712" s="167" t="str">
        <f t="shared" si="78"/>
        <v>Guided Imagery</v>
      </c>
      <c r="M712" s="61" t="str">
        <f t="shared" si="79"/>
        <v>PI.IC.PA.082312.01</v>
      </c>
      <c r="N712" s="168"/>
      <c r="O712" s="168" t="str">
        <f t="shared" si="80"/>
        <v>PH.IC.PA.082312.01</v>
      </c>
      <c r="Q712" s="168" t="str">
        <f t="shared" si="81"/>
        <v>CL.IC.PA.082312.01</v>
      </c>
      <c r="R712" s="167" t="s">
        <v>12465</v>
      </c>
      <c r="S712" s="167">
        <v>487</v>
      </c>
    </row>
    <row r="713" spans="1:19" s="167" customFormat="1" ht="15">
      <c r="A713" s="10" t="s">
        <v>6465</v>
      </c>
      <c r="B713" s="10"/>
      <c r="C713" s="61" t="s">
        <v>92</v>
      </c>
      <c r="E713" s="61" t="s">
        <v>7876</v>
      </c>
      <c r="F713" s="167" t="s">
        <v>6014</v>
      </c>
      <c r="G713" s="10" t="s">
        <v>6021</v>
      </c>
      <c r="H713" s="62" t="s">
        <v>215</v>
      </c>
      <c r="I713" s="10" t="s">
        <v>6021</v>
      </c>
      <c r="J713" s="63" t="str">
        <f t="shared" si="77"/>
        <v>IC.PA.082313</v>
      </c>
      <c r="K713" s="61" t="s">
        <v>12175</v>
      </c>
      <c r="L713" s="167" t="str">
        <f t="shared" si="78"/>
        <v>IM Med</v>
      </c>
      <c r="M713" s="61" t="str">
        <f t="shared" si="79"/>
        <v>PI.IC.PA.082313.01</v>
      </c>
      <c r="N713" s="168"/>
      <c r="O713" s="168" t="str">
        <f t="shared" si="80"/>
        <v>PH.IC.PA.082313.01</v>
      </c>
      <c r="Q713" s="168" t="str">
        <f t="shared" si="81"/>
        <v>CL.IC.PA.082313.01</v>
      </c>
      <c r="R713" s="167" t="s">
        <v>12465</v>
      </c>
      <c r="S713" s="167">
        <v>487</v>
      </c>
    </row>
    <row r="714" spans="1:19" s="167" customFormat="1" ht="15">
      <c r="A714" s="10" t="s">
        <v>6465</v>
      </c>
      <c r="B714" s="10"/>
      <c r="C714" s="61" t="s">
        <v>92</v>
      </c>
      <c r="E714" s="61" t="s">
        <v>7876</v>
      </c>
      <c r="F714" s="167" t="s">
        <v>6014</v>
      </c>
      <c r="G714" s="10" t="s">
        <v>6022</v>
      </c>
      <c r="H714" s="62" t="s">
        <v>4082</v>
      </c>
      <c r="I714" s="10" t="s">
        <v>6022</v>
      </c>
      <c r="J714" s="63" t="str">
        <f t="shared" si="77"/>
        <v>IC.PA.082314</v>
      </c>
      <c r="K714" s="61" t="s">
        <v>12175</v>
      </c>
      <c r="L714" s="167" t="str">
        <f t="shared" si="78"/>
        <v>IV Med</v>
      </c>
      <c r="M714" s="61" t="str">
        <f t="shared" si="79"/>
        <v>PI.IC.PA.082314.01</v>
      </c>
      <c r="N714" s="168"/>
      <c r="O714" s="168" t="str">
        <f t="shared" si="80"/>
        <v>PH.IC.PA.082314.01</v>
      </c>
      <c r="Q714" s="168" t="str">
        <f t="shared" si="81"/>
        <v>CL.IC.PA.082314.01</v>
      </c>
      <c r="R714" s="167" t="s">
        <v>12465</v>
      </c>
      <c r="S714" s="167">
        <v>487</v>
      </c>
    </row>
    <row r="715" spans="1:19" s="167" customFormat="1" ht="15">
      <c r="A715" s="10" t="s">
        <v>6465</v>
      </c>
      <c r="B715" s="10"/>
      <c r="C715" s="61" t="s">
        <v>92</v>
      </c>
      <c r="E715" s="61" t="s">
        <v>7876</v>
      </c>
      <c r="F715" s="167" t="s">
        <v>6014</v>
      </c>
      <c r="G715" s="10" t="s">
        <v>6023</v>
      </c>
      <c r="H715" s="62" t="s">
        <v>594</v>
      </c>
      <c r="I715" s="10" t="s">
        <v>6023</v>
      </c>
      <c r="J715" s="63" t="str">
        <f t="shared" si="77"/>
        <v>IC.PA.082315</v>
      </c>
      <c r="K715" s="61" t="s">
        <v>12175</v>
      </c>
      <c r="L715" s="167" t="str">
        <f t="shared" si="78"/>
        <v>Massage</v>
      </c>
      <c r="M715" s="61" t="str">
        <f t="shared" si="79"/>
        <v>PI.IC.PA.082315.01</v>
      </c>
      <c r="N715" s="168"/>
      <c r="O715" s="168" t="str">
        <f t="shared" si="80"/>
        <v>PH.IC.PA.082315.01</v>
      </c>
      <c r="Q715" s="168" t="str">
        <f t="shared" si="81"/>
        <v>CL.IC.PA.082315.01</v>
      </c>
      <c r="R715" s="167" t="s">
        <v>12465</v>
      </c>
      <c r="S715" s="167">
        <v>487</v>
      </c>
    </row>
    <row r="716" spans="1:19" s="167" customFormat="1" ht="15">
      <c r="A716" s="10" t="s">
        <v>6465</v>
      </c>
      <c r="B716" s="10"/>
      <c r="C716" s="61" t="s">
        <v>92</v>
      </c>
      <c r="E716" s="61" t="s">
        <v>7876</v>
      </c>
      <c r="F716" s="167" t="s">
        <v>6014</v>
      </c>
      <c r="G716" s="10" t="s">
        <v>6024</v>
      </c>
      <c r="H716" s="62" t="s">
        <v>7863</v>
      </c>
      <c r="I716" s="10" t="s">
        <v>6024</v>
      </c>
      <c r="J716" s="63" t="str">
        <f t="shared" si="77"/>
        <v>IC.PA.082316</v>
      </c>
      <c r="K716" s="61" t="s">
        <v>12175</v>
      </c>
      <c r="L716" s="167" t="str">
        <f t="shared" si="78"/>
        <v>Music Therapy</v>
      </c>
      <c r="M716" s="61" t="str">
        <f t="shared" si="79"/>
        <v>PI.IC.PA.082316.01</v>
      </c>
      <c r="N716" s="168"/>
      <c r="O716" s="168" t="str">
        <f t="shared" si="80"/>
        <v>PH.IC.PA.082316.01</v>
      </c>
      <c r="Q716" s="168" t="str">
        <f t="shared" si="81"/>
        <v>CL.IC.PA.082316.01</v>
      </c>
      <c r="R716" s="167" t="s">
        <v>12465</v>
      </c>
      <c r="S716" s="167">
        <v>487</v>
      </c>
    </row>
    <row r="717" spans="1:19" s="167" customFormat="1" ht="15">
      <c r="A717" s="10" t="s">
        <v>6465</v>
      </c>
      <c r="B717" s="10"/>
      <c r="C717" s="61" t="s">
        <v>92</v>
      </c>
      <c r="E717" s="61" t="s">
        <v>7876</v>
      </c>
      <c r="F717" s="167" t="s">
        <v>6014</v>
      </c>
      <c r="G717" s="10" t="s">
        <v>5907</v>
      </c>
      <c r="H717" s="62" t="s">
        <v>6777</v>
      </c>
      <c r="I717" s="10" t="s">
        <v>5907</v>
      </c>
      <c r="J717" s="63" t="str">
        <f t="shared" si="77"/>
        <v>IC.PA.082317</v>
      </c>
      <c r="K717" s="61" t="s">
        <v>1702</v>
      </c>
      <c r="L717" s="167" t="str">
        <f t="shared" si="78"/>
        <v>PCA</v>
      </c>
      <c r="M717" s="61" t="str">
        <f t="shared" si="79"/>
        <v>PI.IC.PA.082317.01</v>
      </c>
      <c r="N717" s="168"/>
      <c r="O717" s="168" t="str">
        <f t="shared" si="80"/>
        <v>PH.IC.PA.082317.01</v>
      </c>
      <c r="Q717" s="168" t="str">
        <f t="shared" si="81"/>
        <v>CL.IC.PA.082317.01</v>
      </c>
      <c r="R717" s="167" t="s">
        <v>12465</v>
      </c>
      <c r="S717" s="167">
        <v>487</v>
      </c>
    </row>
    <row r="718" spans="1:19" s="167" customFormat="1" ht="15">
      <c r="A718" s="10" t="s">
        <v>6465</v>
      </c>
      <c r="B718" s="10"/>
      <c r="C718" s="61" t="s">
        <v>92</v>
      </c>
      <c r="E718" s="61" t="s">
        <v>7876</v>
      </c>
      <c r="F718" s="167" t="s">
        <v>6014</v>
      </c>
      <c r="G718" s="10" t="s">
        <v>5906</v>
      </c>
      <c r="H718" s="62" t="s">
        <v>208</v>
      </c>
      <c r="I718" s="10" t="s">
        <v>5906</v>
      </c>
      <c r="J718" s="63" t="str">
        <f t="shared" si="77"/>
        <v>IC.PA.082318</v>
      </c>
      <c r="K718" s="61" t="s">
        <v>1702</v>
      </c>
      <c r="L718" s="167" t="str">
        <f t="shared" si="78"/>
        <v>PO Med</v>
      </c>
      <c r="M718" s="61" t="str">
        <f t="shared" si="79"/>
        <v>PI.IC.PA.082318.01</v>
      </c>
      <c r="N718" s="168"/>
      <c r="O718" s="168" t="str">
        <f t="shared" si="80"/>
        <v>PH.IC.PA.082318.01</v>
      </c>
      <c r="Q718" s="168" t="str">
        <f t="shared" si="81"/>
        <v>CL.IC.PA.082318.01</v>
      </c>
      <c r="R718" s="167" t="s">
        <v>12465</v>
      </c>
      <c r="S718" s="167">
        <v>487</v>
      </c>
    </row>
    <row r="719" spans="1:19" s="167" customFormat="1" ht="15">
      <c r="A719" s="10" t="s">
        <v>6465</v>
      </c>
      <c r="B719" s="10"/>
      <c r="C719" s="61" t="s">
        <v>92</v>
      </c>
      <c r="E719" s="61" t="s">
        <v>7876</v>
      </c>
      <c r="F719" s="167" t="s">
        <v>6014</v>
      </c>
      <c r="G719" s="10" t="s">
        <v>5811</v>
      </c>
      <c r="H719" s="62" t="s">
        <v>1000</v>
      </c>
      <c r="I719" s="10" t="s">
        <v>5811</v>
      </c>
      <c r="J719" s="63" t="str">
        <f t="shared" si="77"/>
        <v>IC.PA.082320</v>
      </c>
      <c r="K719" s="61" t="s">
        <v>1702</v>
      </c>
      <c r="L719" s="167" t="str">
        <f t="shared" si="78"/>
        <v>Refuses Meds</v>
      </c>
      <c r="M719" s="61" t="str">
        <f t="shared" si="79"/>
        <v>PI.IC.PA.082320.01</v>
      </c>
      <c r="N719" s="168"/>
      <c r="O719" s="168" t="str">
        <f t="shared" si="80"/>
        <v>PH.IC.PA.082320.01</v>
      </c>
      <c r="Q719" s="168" t="str">
        <f t="shared" si="81"/>
        <v>CL.IC.PA.082320.01</v>
      </c>
      <c r="R719" s="167" t="s">
        <v>4415</v>
      </c>
      <c r="S719" s="167">
        <v>487</v>
      </c>
    </row>
    <row r="720" spans="1:19" s="167" customFormat="1" ht="15">
      <c r="A720" s="10" t="s">
        <v>6465</v>
      </c>
      <c r="B720" s="10"/>
      <c r="C720" s="61" t="s">
        <v>92</v>
      </c>
      <c r="E720" s="61" t="s">
        <v>7876</v>
      </c>
      <c r="F720" s="167" t="s">
        <v>6014</v>
      </c>
      <c r="G720" s="10" t="s">
        <v>5909</v>
      </c>
      <c r="H720" s="62" t="s">
        <v>8039</v>
      </c>
      <c r="I720" s="10" t="s">
        <v>5909</v>
      </c>
      <c r="J720" s="63" t="str">
        <f t="shared" si="77"/>
        <v>IC.PA.082321</v>
      </c>
      <c r="K720" s="61" t="s">
        <v>1702</v>
      </c>
      <c r="L720" s="167" t="str">
        <f t="shared" si="78"/>
        <v>Relaxation</v>
      </c>
      <c r="M720" s="61" t="str">
        <f t="shared" si="79"/>
        <v>PI.IC.PA.082321.01</v>
      </c>
      <c r="N720" s="168"/>
      <c r="O720" s="168" t="str">
        <f t="shared" si="80"/>
        <v>PH.IC.PA.082321.01</v>
      </c>
      <c r="Q720" s="168" t="str">
        <f t="shared" si="81"/>
        <v>CL.IC.PA.082321.01</v>
      </c>
      <c r="R720" s="167" t="s">
        <v>12465</v>
      </c>
      <c r="S720" s="167">
        <v>487</v>
      </c>
    </row>
    <row r="721" spans="1:31" s="167" customFormat="1" ht="15">
      <c r="A721" s="10" t="s">
        <v>6465</v>
      </c>
      <c r="B721" s="10"/>
      <c r="C721" s="61" t="s">
        <v>92</v>
      </c>
      <c r="E721" s="61" t="s">
        <v>7876</v>
      </c>
      <c r="F721" s="167" t="s">
        <v>6014</v>
      </c>
      <c r="G721" s="10" t="s">
        <v>5910</v>
      </c>
      <c r="H721" s="62" t="s">
        <v>7874</v>
      </c>
      <c r="I721" s="10" t="s">
        <v>5910</v>
      </c>
      <c r="J721" s="63" t="str">
        <f t="shared" si="77"/>
        <v>IC.PA.082322</v>
      </c>
      <c r="K721" s="61" t="s">
        <v>1702</v>
      </c>
      <c r="L721" s="167" t="str">
        <f t="shared" si="78"/>
        <v>Splint</v>
      </c>
      <c r="M721" s="61" t="str">
        <f t="shared" si="79"/>
        <v>PI.IC.PA.082322.01</v>
      </c>
      <c r="N721" s="168"/>
      <c r="O721" s="168" t="str">
        <f t="shared" si="80"/>
        <v>PH.IC.PA.082322.01</v>
      </c>
      <c r="Q721" s="168" t="str">
        <f t="shared" si="81"/>
        <v>CL.IC.PA.082322.01</v>
      </c>
      <c r="R721" s="167" t="s">
        <v>12465</v>
      </c>
      <c r="S721" s="167">
        <v>487</v>
      </c>
    </row>
    <row r="722" spans="1:31" s="167" customFormat="1" ht="15">
      <c r="A722" s="10" t="s">
        <v>6465</v>
      </c>
      <c r="B722" s="10"/>
      <c r="C722" s="61" t="s">
        <v>92</v>
      </c>
      <c r="E722" s="61" t="s">
        <v>7876</v>
      </c>
      <c r="F722" s="167" t="s">
        <v>6014</v>
      </c>
      <c r="G722" s="10" t="s">
        <v>5911</v>
      </c>
      <c r="H722" s="62" t="s">
        <v>7876</v>
      </c>
      <c r="I722" s="10" t="s">
        <v>5911</v>
      </c>
      <c r="J722" s="63" t="str">
        <f t="shared" si="77"/>
        <v>IC.PA.082323</v>
      </c>
      <c r="K722" s="61" t="s">
        <v>1702</v>
      </c>
      <c r="L722" s="167" t="str">
        <f t="shared" si="78"/>
        <v>TENS</v>
      </c>
      <c r="M722" s="61" t="str">
        <f t="shared" si="79"/>
        <v>PI.IC.PA.082323.01</v>
      </c>
      <c r="N722" s="168"/>
      <c r="O722" s="168" t="str">
        <f t="shared" si="80"/>
        <v>PH.IC.PA.082323.01</v>
      </c>
      <c r="Q722" s="168" t="str">
        <f t="shared" si="81"/>
        <v>CL.IC.PA.082323.01</v>
      </c>
      <c r="R722" s="167" t="s">
        <v>12465</v>
      </c>
      <c r="S722" s="167">
        <v>487</v>
      </c>
    </row>
    <row r="723" spans="1:31" s="167" customFormat="1" ht="15">
      <c r="A723" s="10" t="s">
        <v>6465</v>
      </c>
      <c r="B723" s="10"/>
      <c r="C723" s="61" t="s">
        <v>92</v>
      </c>
      <c r="E723" s="61" t="s">
        <v>7876</v>
      </c>
      <c r="F723" s="167" t="s">
        <v>6014</v>
      </c>
      <c r="G723" s="10" t="s">
        <v>5912</v>
      </c>
      <c r="H723" s="62" t="s">
        <v>512</v>
      </c>
      <c r="I723" s="10" t="s">
        <v>5912</v>
      </c>
      <c r="J723" s="63" t="str">
        <f t="shared" si="77"/>
        <v>IC.PA.082325</v>
      </c>
      <c r="K723" s="61" t="s">
        <v>12175</v>
      </c>
      <c r="L723" s="167" t="str">
        <f t="shared" si="78"/>
        <v>Exercise</v>
      </c>
      <c r="M723" s="61" t="str">
        <f t="shared" si="79"/>
        <v>PI.IC.PA.082325.01</v>
      </c>
      <c r="N723" s="168"/>
      <c r="O723" s="168" t="str">
        <f t="shared" si="80"/>
        <v>PH.IC.PA.082325.01</v>
      </c>
      <c r="Q723" s="168" t="str">
        <f t="shared" si="81"/>
        <v>CL.IC.PA.082325.01</v>
      </c>
      <c r="R723" s="167" t="s">
        <v>12465</v>
      </c>
      <c r="S723" s="167">
        <v>802</v>
      </c>
    </row>
    <row r="724" spans="1:31" s="167" customFormat="1" ht="15">
      <c r="A724" s="10" t="s">
        <v>6465</v>
      </c>
      <c r="B724" s="10"/>
      <c r="C724" s="61" t="s">
        <v>92</v>
      </c>
      <c r="E724" s="61" t="s">
        <v>7876</v>
      </c>
      <c r="F724" s="167" t="s">
        <v>6014</v>
      </c>
      <c r="G724" s="10" t="s">
        <v>6185</v>
      </c>
      <c r="H724" s="62" t="s">
        <v>371</v>
      </c>
      <c r="I724" s="10" t="s">
        <v>6184</v>
      </c>
      <c r="J724" s="63" t="str">
        <f t="shared" si="77"/>
        <v>IC.PA.082326</v>
      </c>
      <c r="K724" s="61" t="s">
        <v>1702</v>
      </c>
      <c r="L724" s="167" t="str">
        <f t="shared" si="78"/>
        <v>Alternative Therapy</v>
      </c>
      <c r="M724" s="61" t="str">
        <f t="shared" si="79"/>
        <v>PI.IC.PA.082326.01</v>
      </c>
      <c r="N724" s="168"/>
      <c r="O724" s="168" t="str">
        <f t="shared" si="80"/>
        <v>PH.IC.PA.082326.01</v>
      </c>
      <c r="Q724" s="168" t="str">
        <f t="shared" si="81"/>
        <v>CL.IC.PA.082326.01</v>
      </c>
      <c r="R724" s="167" t="s">
        <v>12465</v>
      </c>
      <c r="S724" s="167">
        <v>802</v>
      </c>
    </row>
    <row r="725" spans="1:31" s="167" customFormat="1" ht="15">
      <c r="A725" s="10" t="s">
        <v>6465</v>
      </c>
      <c r="B725" s="10"/>
      <c r="C725" s="61" t="s">
        <v>12976</v>
      </c>
      <c r="E725" s="61" t="s">
        <v>12288</v>
      </c>
      <c r="F725" s="167" t="s">
        <v>6014</v>
      </c>
      <c r="G725" s="10" t="s">
        <v>12764</v>
      </c>
      <c r="H725" s="62" t="s">
        <v>12825</v>
      </c>
      <c r="I725" s="10" t="s">
        <v>12764</v>
      </c>
      <c r="J725" s="63" t="str">
        <f t="shared" si="77"/>
        <v>IC.PA.082327</v>
      </c>
      <c r="K725" s="61" t="s">
        <v>13277</v>
      </c>
      <c r="L725" s="167" t="str">
        <f t="shared" si="78"/>
        <v>Other</v>
      </c>
      <c r="M725" s="61" t="str">
        <f t="shared" si="79"/>
        <v>PI.IC.PA.082327.01</v>
      </c>
      <c r="N725" s="168"/>
      <c r="O725" s="168" t="str">
        <f t="shared" si="80"/>
        <v>PH.IC.PA.082327.01</v>
      </c>
      <c r="Q725" s="168" t="str">
        <f t="shared" si="81"/>
        <v>CL.IC.PA.082327.01</v>
      </c>
      <c r="R725" s="167" t="s">
        <v>13244</v>
      </c>
      <c r="S725" s="167">
        <v>802</v>
      </c>
    </row>
    <row r="726" spans="1:31" s="167" customFormat="1" ht="15">
      <c r="A726" s="10" t="s">
        <v>6465</v>
      </c>
      <c r="B726" s="10"/>
      <c r="C726" s="61" t="s">
        <v>92</v>
      </c>
      <c r="E726" s="61" t="s">
        <v>7876</v>
      </c>
      <c r="F726" s="167" t="s">
        <v>6014</v>
      </c>
      <c r="G726" s="10" t="s">
        <v>288</v>
      </c>
      <c r="H726" s="62" t="s">
        <v>745</v>
      </c>
      <c r="I726" s="10"/>
      <c r="J726" s="63" t="str">
        <f t="shared" si="77"/>
        <v>IC.PA.082328</v>
      </c>
      <c r="K726" s="61" t="s">
        <v>12175</v>
      </c>
      <c r="L726" s="167" t="str">
        <f t="shared" si="78"/>
        <v>Continuous infusion</v>
      </c>
      <c r="M726" s="61" t="str">
        <f t="shared" si="79"/>
        <v>PI.IC.PA.082328.01</v>
      </c>
      <c r="N726" s="168"/>
      <c r="O726" s="168" t="str">
        <f t="shared" si="80"/>
        <v>PH.IC.PA.082328.01</v>
      </c>
      <c r="Q726" s="168" t="str">
        <f t="shared" si="81"/>
        <v>CL.IC.PA.082328.01</v>
      </c>
      <c r="R726" s="167" t="s">
        <v>12465</v>
      </c>
      <c r="S726" s="167">
        <v>802</v>
      </c>
      <c r="AD726" s="167" t="s">
        <v>88</v>
      </c>
      <c r="AE726" s="167">
        <v>1190</v>
      </c>
    </row>
    <row r="727" spans="1:31" s="167" customFormat="1" ht="15">
      <c r="A727" s="167" t="s">
        <v>6465</v>
      </c>
      <c r="C727" s="61" t="s">
        <v>92</v>
      </c>
      <c r="D727" s="167" t="s">
        <v>6363</v>
      </c>
      <c r="E727" s="61" t="s">
        <v>7055</v>
      </c>
      <c r="F727" s="167" t="s">
        <v>6187</v>
      </c>
      <c r="G727" s="167" t="s">
        <v>6188</v>
      </c>
      <c r="H727" s="62" t="s">
        <v>11848</v>
      </c>
      <c r="I727" s="167" t="s">
        <v>6188</v>
      </c>
      <c r="J727" s="63" t="str">
        <f t="shared" si="77"/>
        <v>IC.PA.082401</v>
      </c>
      <c r="K727" s="61" t="s">
        <v>12175</v>
      </c>
      <c r="L727" s="167" t="str">
        <f t="shared" si="78"/>
        <v>Numeric Scale</v>
      </c>
      <c r="M727" s="61" t="str">
        <f t="shared" si="79"/>
        <v>PI.IC.PA.082401.01</v>
      </c>
      <c r="N727" s="168"/>
      <c r="O727" s="168" t="str">
        <f t="shared" si="80"/>
        <v>PH.IC.PA.082401.01</v>
      </c>
      <c r="Q727" s="168" t="str">
        <f t="shared" si="81"/>
        <v>CL.IC.PA.082401.01</v>
      </c>
    </row>
    <row r="728" spans="1:31" s="167" customFormat="1" ht="15">
      <c r="A728" s="167" t="s">
        <v>6465</v>
      </c>
      <c r="C728" s="61" t="s">
        <v>92</v>
      </c>
      <c r="E728" s="61" t="s">
        <v>7055</v>
      </c>
      <c r="F728" s="167" t="s">
        <v>6187</v>
      </c>
      <c r="G728" s="167" t="s">
        <v>6189</v>
      </c>
      <c r="H728" s="62" t="s">
        <v>12030</v>
      </c>
      <c r="I728" s="167" t="s">
        <v>6190</v>
      </c>
      <c r="J728" s="63" t="str">
        <f t="shared" si="77"/>
        <v>IC.PA.082402</v>
      </c>
      <c r="K728" s="61" t="s">
        <v>12175</v>
      </c>
      <c r="L728" s="167" t="str">
        <f t="shared" si="78"/>
        <v>Face Scale (Wong Baker)</v>
      </c>
      <c r="M728" s="61" t="str">
        <f t="shared" si="79"/>
        <v>PI.IC.PA.082402.01</v>
      </c>
      <c r="N728" s="168"/>
      <c r="O728" s="168" t="str">
        <f t="shared" si="80"/>
        <v>PH.IC.PA.082402.01</v>
      </c>
      <c r="Q728" s="168" t="str">
        <f t="shared" si="81"/>
        <v>CL.IC.PA.082402.01</v>
      </c>
    </row>
    <row r="729" spans="1:31" s="167" customFormat="1" ht="15">
      <c r="A729" s="167" t="s">
        <v>6465</v>
      </c>
      <c r="C729" s="61" t="s">
        <v>92</v>
      </c>
      <c r="E729" s="61" t="s">
        <v>7055</v>
      </c>
      <c r="F729" s="167" t="s">
        <v>6187</v>
      </c>
      <c r="G729" s="167" t="s">
        <v>5918</v>
      </c>
      <c r="H729" s="62" t="s">
        <v>12032</v>
      </c>
      <c r="I729" s="167" t="s">
        <v>5919</v>
      </c>
      <c r="J729" s="63" t="str">
        <f t="shared" ref="J729:J792" si="82">CONCATENATE("IC.PA.",C729,E729,H729)</f>
        <v>IC.PA.082403</v>
      </c>
      <c r="K729" s="61" t="s">
        <v>12175</v>
      </c>
      <c r="L729" s="167" t="str">
        <f t="shared" ref="L729:L792" si="83">G729</f>
        <v>Critical Care Pain Observation Tool (In Scores)</v>
      </c>
      <c r="M729" s="61" t="str">
        <f t="shared" ref="M729:M792" si="84">CONCATENATE("PI.",J729,".",K729)</f>
        <v>PI.IC.PA.082403.01</v>
      </c>
      <c r="N729" s="168"/>
      <c r="O729" s="168" t="str">
        <f t="shared" ref="O729:O792" si="85">CONCATENATE("PH.",J729,".",K729)</f>
        <v>PH.IC.PA.082403.01</v>
      </c>
      <c r="Q729" s="168" t="str">
        <f t="shared" ref="Q729:Q792" si="86">CONCATENATE("CL.",J729,".",K729)</f>
        <v>CL.IC.PA.082403.01</v>
      </c>
    </row>
    <row r="730" spans="1:31" s="167" customFormat="1" ht="15">
      <c r="A730" s="167" t="s">
        <v>6465</v>
      </c>
      <c r="C730" s="61" t="s">
        <v>92</v>
      </c>
      <c r="E730" s="61" t="s">
        <v>7055</v>
      </c>
      <c r="F730" s="167" t="s">
        <v>6187</v>
      </c>
      <c r="G730" s="167" t="s">
        <v>5949</v>
      </c>
      <c r="H730" s="62" t="s">
        <v>11</v>
      </c>
      <c r="I730" s="167" t="s">
        <v>5950</v>
      </c>
      <c r="J730" s="63" t="str">
        <f t="shared" si="82"/>
        <v>IC.PA.082404</v>
      </c>
      <c r="K730" s="61" t="s">
        <v>12175</v>
      </c>
      <c r="L730" s="167" t="str">
        <f t="shared" si="83"/>
        <v>Behavior descriptor</v>
      </c>
      <c r="M730" s="61" t="str">
        <f t="shared" si="84"/>
        <v>PI.IC.PA.082404.01</v>
      </c>
      <c r="N730" s="168"/>
      <c r="O730" s="168" t="str">
        <f t="shared" si="85"/>
        <v>PH.IC.PA.082404.01</v>
      </c>
      <c r="Q730" s="168" t="str">
        <f t="shared" si="86"/>
        <v>CL.IC.PA.082404.01</v>
      </c>
      <c r="R730" s="167" t="s">
        <v>12465</v>
      </c>
      <c r="S730" s="167">
        <v>482</v>
      </c>
    </row>
    <row r="731" spans="1:31" s="167" customFormat="1" ht="15">
      <c r="A731" s="167" t="s">
        <v>6465</v>
      </c>
      <c r="C731" s="61" t="s">
        <v>92</v>
      </c>
      <c r="D731" s="167" t="s">
        <v>5951</v>
      </c>
      <c r="E731" s="61" t="s">
        <v>5952</v>
      </c>
      <c r="F731" s="167" t="s">
        <v>5953</v>
      </c>
      <c r="G731" s="167" t="s">
        <v>5954</v>
      </c>
      <c r="H731" s="62" t="s">
        <v>11848</v>
      </c>
      <c r="I731" s="61" t="s">
        <v>5955</v>
      </c>
      <c r="J731" s="63" t="str">
        <f t="shared" si="82"/>
        <v>IC.PA.082501</v>
      </c>
      <c r="K731" s="61" t="s">
        <v>12175</v>
      </c>
      <c r="L731" s="167" t="str">
        <f t="shared" si="83"/>
        <v>Scale = 0 No pain</v>
      </c>
      <c r="M731" s="61" t="str">
        <f t="shared" si="84"/>
        <v>PI.IC.PA.082501.01</v>
      </c>
      <c r="N731" s="168"/>
      <c r="O731" s="168" t="str">
        <f t="shared" si="85"/>
        <v>PH.IC.PA.082501.01</v>
      </c>
      <c r="Q731" s="168" t="str">
        <f t="shared" si="86"/>
        <v>CL.IC.PA.082501.01</v>
      </c>
    </row>
    <row r="732" spans="1:31" s="167" customFormat="1" ht="15">
      <c r="A732" s="167" t="s">
        <v>6465</v>
      </c>
      <c r="C732" s="61" t="s">
        <v>92</v>
      </c>
      <c r="E732" s="61" t="s">
        <v>512</v>
      </c>
      <c r="F732" s="167" t="s">
        <v>5953</v>
      </c>
      <c r="G732" s="167" t="s">
        <v>5956</v>
      </c>
      <c r="H732" s="62" t="s">
        <v>12030</v>
      </c>
      <c r="I732" s="61" t="s">
        <v>6086</v>
      </c>
      <c r="J732" s="63" t="str">
        <f t="shared" si="82"/>
        <v>IC.PA.082502</v>
      </c>
      <c r="K732" s="61" t="s">
        <v>6450</v>
      </c>
      <c r="L732" s="167" t="str">
        <f t="shared" si="83"/>
        <v>Scale = 1</v>
      </c>
      <c r="M732" s="61" t="str">
        <f t="shared" si="84"/>
        <v>PI.IC.PA.082502.01</v>
      </c>
      <c r="N732" s="168"/>
      <c r="O732" s="168" t="str">
        <f t="shared" si="85"/>
        <v>PH.IC.PA.082502.01</v>
      </c>
      <c r="Q732" s="168" t="str">
        <f t="shared" si="86"/>
        <v>CL.IC.PA.082502.01</v>
      </c>
    </row>
    <row r="733" spans="1:31" s="167" customFormat="1" ht="15">
      <c r="A733" s="167" t="s">
        <v>6465</v>
      </c>
      <c r="C733" s="61" t="s">
        <v>92</v>
      </c>
      <c r="E733" s="61" t="s">
        <v>512</v>
      </c>
      <c r="F733" s="167" t="s">
        <v>5953</v>
      </c>
      <c r="G733" s="167" t="s">
        <v>6087</v>
      </c>
      <c r="H733" s="62" t="s">
        <v>12032</v>
      </c>
      <c r="I733" s="61" t="s">
        <v>6088</v>
      </c>
      <c r="J733" s="63" t="str">
        <f t="shared" si="82"/>
        <v>IC.PA.082503</v>
      </c>
      <c r="K733" s="61" t="s">
        <v>12175</v>
      </c>
      <c r="L733" s="167" t="str">
        <f t="shared" si="83"/>
        <v>Scale = 2</v>
      </c>
      <c r="M733" s="61" t="str">
        <f t="shared" si="84"/>
        <v>PI.IC.PA.082503.01</v>
      </c>
      <c r="N733" s="168"/>
      <c r="O733" s="168" t="str">
        <f t="shared" si="85"/>
        <v>PH.IC.PA.082503.01</v>
      </c>
      <c r="Q733" s="168" t="str">
        <f t="shared" si="86"/>
        <v>CL.IC.PA.082503.01</v>
      </c>
    </row>
    <row r="734" spans="1:31" s="167" customFormat="1" ht="15">
      <c r="A734" s="167" t="s">
        <v>6465</v>
      </c>
      <c r="C734" s="61" t="s">
        <v>92</v>
      </c>
      <c r="E734" s="61" t="s">
        <v>512</v>
      </c>
      <c r="F734" s="167" t="s">
        <v>5953</v>
      </c>
      <c r="G734" s="167" t="s">
        <v>6089</v>
      </c>
      <c r="H734" s="62" t="s">
        <v>12028</v>
      </c>
      <c r="I734" s="61" t="s">
        <v>5959</v>
      </c>
      <c r="J734" s="63" t="str">
        <f t="shared" si="82"/>
        <v>IC.PA.082504</v>
      </c>
      <c r="K734" s="61" t="s">
        <v>12175</v>
      </c>
      <c r="L734" s="167" t="str">
        <f t="shared" si="83"/>
        <v>Scale = 3</v>
      </c>
      <c r="M734" s="61" t="str">
        <f t="shared" si="84"/>
        <v>PI.IC.PA.082504.01</v>
      </c>
      <c r="N734" s="168"/>
      <c r="O734" s="168" t="str">
        <f t="shared" si="85"/>
        <v>PH.IC.PA.082504.01</v>
      </c>
      <c r="Q734" s="168" t="str">
        <f t="shared" si="86"/>
        <v>CL.IC.PA.082504.01</v>
      </c>
    </row>
    <row r="735" spans="1:31" s="167" customFormat="1" ht="15">
      <c r="A735" s="167" t="s">
        <v>6465</v>
      </c>
      <c r="C735" s="61" t="s">
        <v>92</v>
      </c>
      <c r="E735" s="61" t="s">
        <v>512</v>
      </c>
      <c r="F735" s="167" t="s">
        <v>5953</v>
      </c>
      <c r="G735" s="167" t="s">
        <v>5960</v>
      </c>
      <c r="H735" s="62" t="s">
        <v>12210</v>
      </c>
      <c r="I735" s="61" t="s">
        <v>5961</v>
      </c>
      <c r="J735" s="63" t="str">
        <f t="shared" si="82"/>
        <v>IC.PA.082505</v>
      </c>
      <c r="K735" s="61" t="s">
        <v>12175</v>
      </c>
      <c r="L735" s="167" t="str">
        <f t="shared" si="83"/>
        <v>Scale = 4</v>
      </c>
      <c r="M735" s="61" t="str">
        <f t="shared" si="84"/>
        <v>PI.IC.PA.082505.01</v>
      </c>
      <c r="N735" s="168"/>
      <c r="O735" s="168" t="str">
        <f t="shared" si="85"/>
        <v>PH.IC.PA.082505.01</v>
      </c>
      <c r="Q735" s="168" t="str">
        <f t="shared" si="86"/>
        <v>CL.IC.PA.082505.01</v>
      </c>
    </row>
    <row r="736" spans="1:31" s="167" customFormat="1" ht="15">
      <c r="A736" s="167" t="s">
        <v>6465</v>
      </c>
      <c r="C736" s="61" t="s">
        <v>92</v>
      </c>
      <c r="E736" s="61" t="s">
        <v>512</v>
      </c>
      <c r="F736" s="167" t="s">
        <v>5953</v>
      </c>
      <c r="G736" s="167" t="s">
        <v>5962</v>
      </c>
      <c r="H736" s="62" t="s">
        <v>12212</v>
      </c>
      <c r="I736" s="61" t="s">
        <v>5957</v>
      </c>
      <c r="J736" s="63" t="str">
        <f t="shared" si="82"/>
        <v>IC.PA.082506</v>
      </c>
      <c r="K736" s="61" t="s">
        <v>12175</v>
      </c>
      <c r="L736" s="167" t="str">
        <f t="shared" si="83"/>
        <v>Scale = 5</v>
      </c>
      <c r="M736" s="61" t="str">
        <f t="shared" si="84"/>
        <v>PI.IC.PA.082506.01</v>
      </c>
      <c r="N736" s="168"/>
      <c r="O736" s="168" t="str">
        <f t="shared" si="85"/>
        <v>PH.IC.PA.082506.01</v>
      </c>
      <c r="Q736" s="168" t="str">
        <f t="shared" si="86"/>
        <v>CL.IC.PA.082506.01</v>
      </c>
    </row>
    <row r="737" spans="1:19" s="167" customFormat="1" ht="15">
      <c r="A737" s="167" t="s">
        <v>6465</v>
      </c>
      <c r="C737" s="61" t="s">
        <v>92</v>
      </c>
      <c r="E737" s="61" t="s">
        <v>512</v>
      </c>
      <c r="F737" s="167" t="s">
        <v>5953</v>
      </c>
      <c r="G737" s="167" t="s">
        <v>5963</v>
      </c>
      <c r="H737" s="62" t="s">
        <v>12225</v>
      </c>
      <c r="I737" s="61" t="s">
        <v>5958</v>
      </c>
      <c r="J737" s="63" t="str">
        <f t="shared" si="82"/>
        <v>IC.PA.082507</v>
      </c>
      <c r="K737" s="61" t="s">
        <v>12175</v>
      </c>
      <c r="L737" s="167" t="str">
        <f t="shared" si="83"/>
        <v>Scale = 6</v>
      </c>
      <c r="M737" s="61" t="str">
        <f t="shared" si="84"/>
        <v>PI.IC.PA.082507.01</v>
      </c>
      <c r="N737" s="168"/>
      <c r="O737" s="168" t="str">
        <f t="shared" si="85"/>
        <v>PH.IC.PA.082507.01</v>
      </c>
      <c r="Q737" s="168" t="str">
        <f t="shared" si="86"/>
        <v>CL.IC.PA.082507.01</v>
      </c>
    </row>
    <row r="738" spans="1:19" s="167" customFormat="1" ht="15">
      <c r="A738" s="167" t="s">
        <v>6465</v>
      </c>
      <c r="C738" s="61" t="s">
        <v>92</v>
      </c>
      <c r="E738" s="61" t="s">
        <v>512</v>
      </c>
      <c r="F738" s="167" t="s">
        <v>5953</v>
      </c>
      <c r="G738" s="167" t="s">
        <v>5857</v>
      </c>
      <c r="H738" s="62" t="s">
        <v>11638</v>
      </c>
      <c r="I738" s="61" t="s">
        <v>5858</v>
      </c>
      <c r="J738" s="63" t="str">
        <f t="shared" si="82"/>
        <v>IC.PA.082508</v>
      </c>
      <c r="K738" s="61" t="s">
        <v>12175</v>
      </c>
      <c r="L738" s="167" t="str">
        <f t="shared" si="83"/>
        <v>Scale = 7</v>
      </c>
      <c r="M738" s="61" t="str">
        <f t="shared" si="84"/>
        <v>PI.IC.PA.082508.01</v>
      </c>
      <c r="N738" s="168"/>
      <c r="O738" s="168" t="str">
        <f t="shared" si="85"/>
        <v>PH.IC.PA.082508.01</v>
      </c>
      <c r="Q738" s="168" t="str">
        <f t="shared" si="86"/>
        <v>CL.IC.PA.082508.01</v>
      </c>
    </row>
    <row r="739" spans="1:19" s="167" customFormat="1" ht="15">
      <c r="A739" s="167" t="s">
        <v>6465</v>
      </c>
      <c r="C739" s="61" t="s">
        <v>92</v>
      </c>
      <c r="E739" s="61" t="s">
        <v>512</v>
      </c>
      <c r="F739" s="167" t="s">
        <v>5953</v>
      </c>
      <c r="G739" s="167" t="s">
        <v>5859</v>
      </c>
      <c r="H739" s="62" t="s">
        <v>11639</v>
      </c>
      <c r="I739" s="61" t="s">
        <v>5860</v>
      </c>
      <c r="J739" s="63" t="str">
        <f t="shared" si="82"/>
        <v>IC.PA.082509</v>
      </c>
      <c r="K739" s="61" t="s">
        <v>12175</v>
      </c>
      <c r="L739" s="167" t="str">
        <f t="shared" si="83"/>
        <v>Scale = 8</v>
      </c>
      <c r="M739" s="61" t="str">
        <f t="shared" si="84"/>
        <v>PI.IC.PA.082509.01</v>
      </c>
      <c r="N739" s="168"/>
      <c r="O739" s="168" t="str">
        <f t="shared" si="85"/>
        <v>PH.IC.PA.082509.01</v>
      </c>
      <c r="Q739" s="168" t="str">
        <f t="shared" si="86"/>
        <v>CL.IC.PA.082509.01</v>
      </c>
    </row>
    <row r="740" spans="1:19" s="167" customFormat="1" ht="15">
      <c r="A740" s="167" t="s">
        <v>6465</v>
      </c>
      <c r="C740" s="61" t="s">
        <v>92</v>
      </c>
      <c r="E740" s="61" t="s">
        <v>512</v>
      </c>
      <c r="F740" s="167" t="s">
        <v>5953</v>
      </c>
      <c r="G740" s="167" t="s">
        <v>5968</v>
      </c>
      <c r="H740" s="62" t="s">
        <v>11829</v>
      </c>
      <c r="I740" s="61" t="s">
        <v>6103</v>
      </c>
      <c r="J740" s="63" t="str">
        <f t="shared" si="82"/>
        <v>IC.PA.082510</v>
      </c>
      <c r="K740" s="61" t="s">
        <v>12175</v>
      </c>
      <c r="L740" s="167" t="str">
        <f t="shared" si="83"/>
        <v>Scale = 9</v>
      </c>
      <c r="M740" s="61" t="str">
        <f t="shared" si="84"/>
        <v>PI.IC.PA.082510.01</v>
      </c>
      <c r="N740" s="168"/>
      <c r="O740" s="168" t="str">
        <f t="shared" si="85"/>
        <v>PH.IC.PA.082510.01</v>
      </c>
      <c r="Q740" s="168" t="str">
        <f t="shared" si="86"/>
        <v>CL.IC.PA.082510.01</v>
      </c>
    </row>
    <row r="741" spans="1:19" s="167" customFormat="1" ht="15">
      <c r="A741" s="167" t="s">
        <v>6465</v>
      </c>
      <c r="C741" s="61" t="s">
        <v>92</v>
      </c>
      <c r="E741" s="61" t="s">
        <v>512</v>
      </c>
      <c r="F741" s="167" t="s">
        <v>5953</v>
      </c>
      <c r="G741" s="167" t="s">
        <v>6104</v>
      </c>
      <c r="H741" s="62" t="s">
        <v>12099</v>
      </c>
      <c r="I741" s="61" t="s">
        <v>6105</v>
      </c>
      <c r="J741" s="63" t="str">
        <f t="shared" si="82"/>
        <v>IC.PA.082511</v>
      </c>
      <c r="K741" s="61" t="s">
        <v>12175</v>
      </c>
      <c r="L741" s="167" t="str">
        <f t="shared" si="83"/>
        <v>Scale = 10 Worse possible pain</v>
      </c>
      <c r="M741" s="61" t="str">
        <f t="shared" si="84"/>
        <v>PI.IC.PA.082511.01</v>
      </c>
      <c r="N741" s="168"/>
      <c r="O741" s="168" t="str">
        <f t="shared" si="85"/>
        <v>PH.IC.PA.082511.01</v>
      </c>
      <c r="Q741" s="168" t="str">
        <f t="shared" si="86"/>
        <v>CL.IC.PA.082511.01</v>
      </c>
    </row>
    <row r="742" spans="1:19" s="167" customFormat="1" ht="15">
      <c r="A742" s="167" t="s">
        <v>6465</v>
      </c>
      <c r="C742" s="61" t="s">
        <v>92</v>
      </c>
      <c r="E742" s="61" t="s">
        <v>512</v>
      </c>
      <c r="F742" s="167" t="s">
        <v>5953</v>
      </c>
      <c r="G742" s="167" t="s">
        <v>7867</v>
      </c>
      <c r="H742" s="62" t="s">
        <v>12100</v>
      </c>
      <c r="I742" s="61">
        <v>99</v>
      </c>
      <c r="J742" s="63" t="str">
        <f t="shared" si="82"/>
        <v>IC.PA.082512</v>
      </c>
      <c r="K742" s="61" t="s">
        <v>12175</v>
      </c>
      <c r="L742" s="167" t="str">
        <f t="shared" si="83"/>
        <v>Unable to assess</v>
      </c>
      <c r="M742" s="61" t="str">
        <f t="shared" si="84"/>
        <v>PI.IC.PA.082512.01</v>
      </c>
      <c r="N742" s="168"/>
      <c r="O742" s="168" t="str">
        <f t="shared" si="85"/>
        <v>PH.IC.PA.082512.01</v>
      </c>
      <c r="Q742" s="168" t="str">
        <f t="shared" si="86"/>
        <v>CL.IC.PA.082512.01</v>
      </c>
    </row>
    <row r="743" spans="1:19" s="167" customFormat="1" ht="15">
      <c r="A743" s="167" t="s">
        <v>6465</v>
      </c>
      <c r="C743" s="61" t="s">
        <v>92</v>
      </c>
      <c r="D743" s="167" t="s">
        <v>6106</v>
      </c>
      <c r="E743" s="61" t="s">
        <v>371</v>
      </c>
      <c r="F743" s="167" t="s">
        <v>5868</v>
      </c>
      <c r="G743" s="167" t="s">
        <v>5866</v>
      </c>
      <c r="H743" s="62" t="s">
        <v>11848</v>
      </c>
      <c r="I743" s="61" t="s">
        <v>5867</v>
      </c>
      <c r="J743" s="63" t="str">
        <f t="shared" si="82"/>
        <v>IC.PA.082601</v>
      </c>
      <c r="K743" s="61" t="s">
        <v>12175</v>
      </c>
      <c r="L743" s="167" t="str">
        <f t="shared" si="83"/>
        <v>1 = asleep, easy to arouse to entering room, awake and alert</v>
      </c>
      <c r="M743" s="61" t="str">
        <f t="shared" si="84"/>
        <v>PI.IC.PA.082601.01</v>
      </c>
      <c r="N743" s="168"/>
      <c r="O743" s="168" t="str">
        <f t="shared" si="85"/>
        <v>PH.IC.PA.082601.01</v>
      </c>
      <c r="Q743" s="168" t="str">
        <f t="shared" si="86"/>
        <v>CL.IC.PA.082601.01</v>
      </c>
      <c r="R743" s="167" t="s">
        <v>12465</v>
      </c>
      <c r="S743" s="167">
        <v>488</v>
      </c>
    </row>
    <row r="744" spans="1:19" s="167" customFormat="1" ht="15">
      <c r="A744" s="167" t="s">
        <v>6465</v>
      </c>
      <c r="C744" s="61" t="s">
        <v>92</v>
      </c>
      <c r="E744" s="61" t="s">
        <v>371</v>
      </c>
      <c r="F744" s="167" t="s">
        <v>5868</v>
      </c>
      <c r="G744" s="167" t="s">
        <v>5861</v>
      </c>
      <c r="H744" s="62" t="s">
        <v>12030</v>
      </c>
      <c r="I744" s="61" t="s">
        <v>5862</v>
      </c>
      <c r="J744" s="63" t="str">
        <f t="shared" si="82"/>
        <v>IC.PA.082602</v>
      </c>
      <c r="K744" s="61" t="s">
        <v>1702</v>
      </c>
      <c r="L744" s="167" t="str">
        <f t="shared" si="83"/>
        <v>2 = slightly drowsy, easy to arouse to sound</v>
      </c>
      <c r="M744" s="61" t="str">
        <f t="shared" si="84"/>
        <v>PI.IC.PA.082602.01</v>
      </c>
      <c r="N744" s="168"/>
      <c r="O744" s="168" t="str">
        <f t="shared" si="85"/>
        <v>PH.IC.PA.082602.01</v>
      </c>
      <c r="Q744" s="168" t="str">
        <f t="shared" si="86"/>
        <v>CL.IC.PA.082602.01</v>
      </c>
      <c r="R744" s="167" t="s">
        <v>12465</v>
      </c>
      <c r="S744" s="167">
        <v>488</v>
      </c>
    </row>
    <row r="745" spans="1:19" s="167" customFormat="1" ht="15">
      <c r="A745" s="167" t="s">
        <v>6465</v>
      </c>
      <c r="C745" s="61" t="s">
        <v>92</v>
      </c>
      <c r="E745" s="61" t="s">
        <v>371</v>
      </c>
      <c r="F745" s="167" t="s">
        <v>5868</v>
      </c>
      <c r="G745" s="167" t="s">
        <v>5972</v>
      </c>
      <c r="H745" s="62" t="s">
        <v>12032</v>
      </c>
      <c r="I745" s="61" t="s">
        <v>5973</v>
      </c>
      <c r="J745" s="63" t="str">
        <f t="shared" si="82"/>
        <v>IC.PA.082603</v>
      </c>
      <c r="K745" s="61" t="s">
        <v>1702</v>
      </c>
      <c r="L745" s="167" t="str">
        <f t="shared" si="83"/>
        <v>3 = frequently drowsy, dozes mid-sentence, arouse to touch</v>
      </c>
      <c r="M745" s="61" t="str">
        <f t="shared" si="84"/>
        <v>PI.IC.PA.082603.01</v>
      </c>
      <c r="N745" s="168"/>
      <c r="O745" s="168" t="str">
        <f t="shared" si="85"/>
        <v>PH.IC.PA.082603.01</v>
      </c>
      <c r="Q745" s="168" t="str">
        <f t="shared" si="86"/>
        <v>CL.IC.PA.082603.01</v>
      </c>
      <c r="R745" s="167" t="s">
        <v>12465</v>
      </c>
      <c r="S745" s="167">
        <v>488</v>
      </c>
    </row>
    <row r="746" spans="1:19" s="167" customFormat="1" ht="15">
      <c r="A746" s="167" t="s">
        <v>6465</v>
      </c>
      <c r="C746" s="61" t="s">
        <v>92</v>
      </c>
      <c r="E746" s="61" t="s">
        <v>371</v>
      </c>
      <c r="F746" s="167" t="s">
        <v>5868</v>
      </c>
      <c r="G746" s="167" t="s">
        <v>5974</v>
      </c>
      <c r="H746" s="62" t="s">
        <v>12028</v>
      </c>
      <c r="I746" s="61" t="s">
        <v>5969</v>
      </c>
      <c r="J746" s="63" t="str">
        <f t="shared" si="82"/>
        <v>IC.PA.082604</v>
      </c>
      <c r="K746" s="61" t="s">
        <v>1702</v>
      </c>
      <c r="L746" s="167" t="str">
        <f t="shared" si="83"/>
        <v>4 = minimal or no response</v>
      </c>
      <c r="M746" s="61" t="str">
        <f t="shared" si="84"/>
        <v>PI.IC.PA.082604.01</v>
      </c>
      <c r="N746" s="168"/>
      <c r="O746" s="168" t="str">
        <f t="shared" si="85"/>
        <v>PH.IC.PA.082604.01</v>
      </c>
      <c r="Q746" s="168" t="str">
        <f t="shared" si="86"/>
        <v>CL.IC.PA.082604.01</v>
      </c>
      <c r="R746" s="167" t="s">
        <v>12465</v>
      </c>
      <c r="S746" s="167">
        <v>488</v>
      </c>
    </row>
    <row r="747" spans="1:19" s="167" customFormat="1" ht="15">
      <c r="A747" s="167" t="s">
        <v>6465</v>
      </c>
      <c r="B747" s="167" t="s">
        <v>13520</v>
      </c>
      <c r="C747" s="61" t="s">
        <v>11639</v>
      </c>
      <c r="D747" s="167" t="s">
        <v>5869</v>
      </c>
      <c r="E747" s="61" t="s">
        <v>12175</v>
      </c>
      <c r="F747" s="167" t="s">
        <v>5871</v>
      </c>
      <c r="G747" s="167" t="s">
        <v>6312</v>
      </c>
      <c r="H747" s="62" t="s">
        <v>11848</v>
      </c>
      <c r="I747" s="167">
        <v>0</v>
      </c>
      <c r="J747" s="63" t="str">
        <f t="shared" si="82"/>
        <v>IC.PA.090101</v>
      </c>
      <c r="K747" s="61" t="s">
        <v>12175</v>
      </c>
      <c r="L747" s="167" t="str">
        <f t="shared" si="83"/>
        <v xml:space="preserve">      No Pain (0/10)</v>
      </c>
      <c r="M747" s="61" t="str">
        <f t="shared" si="84"/>
        <v>PI.IC.PA.090101.01</v>
      </c>
      <c r="N747" s="168"/>
      <c r="O747" s="168" t="str">
        <f t="shared" si="85"/>
        <v>PH.IC.PA.090101.01</v>
      </c>
      <c r="Q747" s="168" t="str">
        <f t="shared" si="86"/>
        <v>CL.IC.PA.090101.01</v>
      </c>
    </row>
    <row r="748" spans="1:19" s="167" customFormat="1" ht="15">
      <c r="A748" s="167" t="s">
        <v>6465</v>
      </c>
      <c r="C748" s="61" t="s">
        <v>11639</v>
      </c>
      <c r="E748" s="61" t="s">
        <v>12175</v>
      </c>
      <c r="F748" s="167" t="s">
        <v>5871</v>
      </c>
      <c r="G748" s="167" t="s">
        <v>6313</v>
      </c>
      <c r="H748" s="62" t="s">
        <v>12030</v>
      </c>
      <c r="I748" s="167">
        <v>1</v>
      </c>
      <c r="J748" s="63" t="str">
        <f t="shared" si="82"/>
        <v>IC.PA.090102</v>
      </c>
      <c r="K748" s="61" t="s">
        <v>12175</v>
      </c>
      <c r="L748" s="167" t="str">
        <f t="shared" si="83"/>
        <v xml:space="preserve">      Level 1 (1/10)</v>
      </c>
      <c r="M748" s="61" t="str">
        <f t="shared" si="84"/>
        <v>PI.IC.PA.090102.01</v>
      </c>
      <c r="N748" s="168"/>
      <c r="O748" s="168" t="str">
        <f t="shared" si="85"/>
        <v>PH.IC.PA.090102.01</v>
      </c>
      <c r="Q748" s="168" t="str">
        <f t="shared" si="86"/>
        <v>CL.IC.PA.090102.01</v>
      </c>
    </row>
    <row r="749" spans="1:19" s="167" customFormat="1" ht="15">
      <c r="A749" s="167" t="s">
        <v>6465</v>
      </c>
      <c r="C749" s="61" t="s">
        <v>11639</v>
      </c>
      <c r="E749" s="61" t="s">
        <v>12175</v>
      </c>
      <c r="F749" s="167" t="s">
        <v>5871</v>
      </c>
      <c r="G749" s="167" t="s">
        <v>6314</v>
      </c>
      <c r="H749" s="62" t="s">
        <v>12032</v>
      </c>
      <c r="I749" s="167">
        <v>2</v>
      </c>
      <c r="J749" s="63" t="str">
        <f t="shared" si="82"/>
        <v>IC.PA.090103</v>
      </c>
      <c r="K749" s="61" t="s">
        <v>12175</v>
      </c>
      <c r="L749" s="167" t="str">
        <f t="shared" si="83"/>
        <v xml:space="preserve">      Level 2 (2/10)</v>
      </c>
      <c r="M749" s="61" t="str">
        <f t="shared" si="84"/>
        <v>PI.IC.PA.090103.01</v>
      </c>
      <c r="N749" s="168"/>
      <c r="O749" s="168" t="str">
        <f t="shared" si="85"/>
        <v>PH.IC.PA.090103.01</v>
      </c>
      <c r="Q749" s="168" t="str">
        <f t="shared" si="86"/>
        <v>CL.IC.PA.090103.01</v>
      </c>
    </row>
    <row r="750" spans="1:19" s="167" customFormat="1" ht="15">
      <c r="A750" s="167" t="s">
        <v>6465</v>
      </c>
      <c r="C750" s="61" t="s">
        <v>11639</v>
      </c>
      <c r="E750" s="61" t="s">
        <v>12175</v>
      </c>
      <c r="F750" s="167" t="s">
        <v>5871</v>
      </c>
      <c r="G750" s="167" t="s">
        <v>6139</v>
      </c>
      <c r="H750" s="62" t="s">
        <v>12028</v>
      </c>
      <c r="I750" s="167">
        <v>3</v>
      </c>
      <c r="J750" s="63" t="str">
        <f t="shared" si="82"/>
        <v>IC.PA.090104</v>
      </c>
      <c r="K750" s="61" t="s">
        <v>12175</v>
      </c>
      <c r="L750" s="167" t="str">
        <f t="shared" si="83"/>
        <v xml:space="preserve">      Level 3 (3/10)</v>
      </c>
      <c r="M750" s="61" t="str">
        <f t="shared" si="84"/>
        <v>PI.IC.PA.090104.01</v>
      </c>
      <c r="N750" s="168"/>
      <c r="O750" s="168" t="str">
        <f t="shared" si="85"/>
        <v>PH.IC.PA.090104.01</v>
      </c>
      <c r="Q750" s="168" t="str">
        <f t="shared" si="86"/>
        <v>CL.IC.PA.090104.01</v>
      </c>
    </row>
    <row r="751" spans="1:19" s="167" customFormat="1" ht="15">
      <c r="A751" s="167" t="s">
        <v>6465</v>
      </c>
      <c r="C751" s="61" t="s">
        <v>11639</v>
      </c>
      <c r="E751" s="61" t="s">
        <v>12175</v>
      </c>
      <c r="F751" s="167" t="s">
        <v>5871</v>
      </c>
      <c r="G751" s="167" t="s">
        <v>6140</v>
      </c>
      <c r="H751" s="62" t="s">
        <v>12210</v>
      </c>
      <c r="I751" s="167">
        <v>4</v>
      </c>
      <c r="J751" s="63" t="str">
        <f t="shared" si="82"/>
        <v>IC.PA.090105</v>
      </c>
      <c r="K751" s="61" t="s">
        <v>12175</v>
      </c>
      <c r="L751" s="167" t="str">
        <f t="shared" si="83"/>
        <v xml:space="preserve">      Level 4 (4/10)</v>
      </c>
      <c r="M751" s="61" t="str">
        <f t="shared" si="84"/>
        <v>PI.IC.PA.090105.01</v>
      </c>
      <c r="N751" s="168"/>
      <c r="O751" s="168" t="str">
        <f t="shared" si="85"/>
        <v>PH.IC.PA.090105.01</v>
      </c>
      <c r="Q751" s="168" t="str">
        <f t="shared" si="86"/>
        <v>CL.IC.PA.090105.01</v>
      </c>
    </row>
    <row r="752" spans="1:19" s="167" customFormat="1" ht="15">
      <c r="A752" s="167" t="s">
        <v>6465</v>
      </c>
      <c r="C752" s="61" t="s">
        <v>11639</v>
      </c>
      <c r="E752" s="61" t="s">
        <v>12175</v>
      </c>
      <c r="F752" s="167" t="s">
        <v>5871</v>
      </c>
      <c r="G752" s="167" t="s">
        <v>6141</v>
      </c>
      <c r="H752" s="62" t="s">
        <v>12212</v>
      </c>
      <c r="I752" s="167">
        <v>5</v>
      </c>
      <c r="J752" s="63" t="str">
        <f t="shared" si="82"/>
        <v>IC.PA.090106</v>
      </c>
      <c r="K752" s="61" t="s">
        <v>12175</v>
      </c>
      <c r="L752" s="167" t="str">
        <f t="shared" si="83"/>
        <v xml:space="preserve">      Level 5 (5/10)</v>
      </c>
      <c r="M752" s="61" t="str">
        <f t="shared" si="84"/>
        <v>PI.IC.PA.090106.01</v>
      </c>
      <c r="N752" s="168"/>
      <c r="O752" s="168" t="str">
        <f t="shared" si="85"/>
        <v>PH.IC.PA.090106.01</v>
      </c>
      <c r="Q752" s="168" t="str">
        <f t="shared" si="86"/>
        <v>CL.IC.PA.090106.01</v>
      </c>
    </row>
    <row r="753" spans="1:17" s="167" customFormat="1" ht="15">
      <c r="A753" s="167" t="s">
        <v>6465</v>
      </c>
      <c r="C753" s="61" t="s">
        <v>11639</v>
      </c>
      <c r="E753" s="61" t="s">
        <v>12175</v>
      </c>
      <c r="F753" s="167" t="s">
        <v>5871</v>
      </c>
      <c r="G753" s="167" t="s">
        <v>6142</v>
      </c>
      <c r="H753" s="62" t="s">
        <v>12225</v>
      </c>
      <c r="I753" s="167">
        <v>6</v>
      </c>
      <c r="J753" s="63" t="str">
        <f t="shared" si="82"/>
        <v>IC.PA.090107</v>
      </c>
      <c r="K753" s="61" t="s">
        <v>12175</v>
      </c>
      <c r="L753" s="167" t="str">
        <f t="shared" si="83"/>
        <v xml:space="preserve">      Level 6 (6/10)</v>
      </c>
      <c r="M753" s="61" t="str">
        <f t="shared" si="84"/>
        <v>PI.IC.PA.090107.01</v>
      </c>
      <c r="N753" s="168"/>
      <c r="O753" s="168" t="str">
        <f t="shared" si="85"/>
        <v>PH.IC.PA.090107.01</v>
      </c>
      <c r="Q753" s="168" t="str">
        <f t="shared" si="86"/>
        <v>CL.IC.PA.090107.01</v>
      </c>
    </row>
    <row r="754" spans="1:17" s="167" customFormat="1" ht="15">
      <c r="A754" s="167" t="s">
        <v>6465</v>
      </c>
      <c r="C754" s="61" t="s">
        <v>11639</v>
      </c>
      <c r="E754" s="61" t="s">
        <v>12175</v>
      </c>
      <c r="F754" s="167" t="s">
        <v>5871</v>
      </c>
      <c r="G754" s="167" t="s">
        <v>6143</v>
      </c>
      <c r="H754" s="62" t="s">
        <v>11638</v>
      </c>
      <c r="I754" s="167">
        <v>7</v>
      </c>
      <c r="J754" s="63" t="str">
        <f t="shared" si="82"/>
        <v>IC.PA.090108</v>
      </c>
      <c r="K754" s="61" t="s">
        <v>12175</v>
      </c>
      <c r="L754" s="167" t="str">
        <f t="shared" si="83"/>
        <v xml:space="preserve">      Level 7 (7/10)</v>
      </c>
      <c r="M754" s="61" t="str">
        <f t="shared" si="84"/>
        <v>PI.IC.PA.090108.01</v>
      </c>
      <c r="N754" s="168"/>
      <c r="O754" s="168" t="str">
        <f t="shared" si="85"/>
        <v>PH.IC.PA.090108.01</v>
      </c>
      <c r="Q754" s="168" t="str">
        <f t="shared" si="86"/>
        <v>CL.IC.PA.090108.01</v>
      </c>
    </row>
    <row r="755" spans="1:17" s="167" customFormat="1" ht="15">
      <c r="A755" s="167" t="s">
        <v>6465</v>
      </c>
      <c r="C755" s="61" t="s">
        <v>11639</v>
      </c>
      <c r="E755" s="61" t="s">
        <v>12175</v>
      </c>
      <c r="F755" s="167" t="s">
        <v>5871</v>
      </c>
      <c r="G755" s="167" t="s">
        <v>6144</v>
      </c>
      <c r="H755" s="62" t="s">
        <v>11639</v>
      </c>
      <c r="I755" s="167">
        <v>8</v>
      </c>
      <c r="J755" s="63" t="str">
        <f t="shared" si="82"/>
        <v>IC.PA.090109</v>
      </c>
      <c r="K755" s="61" t="s">
        <v>12175</v>
      </c>
      <c r="L755" s="167" t="str">
        <f t="shared" si="83"/>
        <v xml:space="preserve">      Level 8 (8/10)</v>
      </c>
      <c r="M755" s="61" t="str">
        <f t="shared" si="84"/>
        <v>PI.IC.PA.090109.01</v>
      </c>
      <c r="N755" s="168"/>
      <c r="O755" s="168" t="str">
        <f t="shared" si="85"/>
        <v>PH.IC.PA.090109.01</v>
      </c>
      <c r="Q755" s="168" t="str">
        <f t="shared" si="86"/>
        <v>CL.IC.PA.090109.01</v>
      </c>
    </row>
    <row r="756" spans="1:17" s="167" customFormat="1" ht="15">
      <c r="A756" s="167" t="s">
        <v>6465</v>
      </c>
      <c r="C756" s="61" t="s">
        <v>11639</v>
      </c>
      <c r="E756" s="61" t="s">
        <v>12175</v>
      </c>
      <c r="F756" s="167" t="s">
        <v>5871</v>
      </c>
      <c r="G756" s="167" t="s">
        <v>6502</v>
      </c>
      <c r="H756" s="62" t="s">
        <v>11829</v>
      </c>
      <c r="I756" s="167">
        <v>9</v>
      </c>
      <c r="J756" s="63" t="str">
        <f t="shared" si="82"/>
        <v>IC.PA.090110</v>
      </c>
      <c r="K756" s="61" t="s">
        <v>12175</v>
      </c>
      <c r="L756" s="167" t="str">
        <f t="shared" si="83"/>
        <v xml:space="preserve">      Level 9 (9/10)</v>
      </c>
      <c r="M756" s="61" t="str">
        <f t="shared" si="84"/>
        <v>PI.IC.PA.090110.01</v>
      </c>
      <c r="N756" s="168"/>
      <c r="O756" s="168" t="str">
        <f t="shared" si="85"/>
        <v>PH.IC.PA.090110.01</v>
      </c>
      <c r="Q756" s="168" t="str">
        <f t="shared" si="86"/>
        <v>CL.IC.PA.090110.01</v>
      </c>
    </row>
    <row r="757" spans="1:17" s="167" customFormat="1" ht="15">
      <c r="A757" s="167" t="s">
        <v>6465</v>
      </c>
      <c r="C757" s="61" t="s">
        <v>11639</v>
      </c>
      <c r="E757" s="61" t="s">
        <v>12175</v>
      </c>
      <c r="F757" s="167" t="s">
        <v>5871</v>
      </c>
      <c r="G757" s="167" t="s">
        <v>6666</v>
      </c>
      <c r="H757" s="62" t="s">
        <v>12099</v>
      </c>
      <c r="I757" s="167">
        <v>10</v>
      </c>
      <c r="J757" s="63" t="str">
        <f t="shared" si="82"/>
        <v>IC.PA.090111</v>
      </c>
      <c r="K757" s="61" t="s">
        <v>12175</v>
      </c>
      <c r="L757" s="167" t="str">
        <f t="shared" si="83"/>
        <v xml:space="preserve">      Worst possible pain (10/10)</v>
      </c>
      <c r="M757" s="61" t="str">
        <f t="shared" si="84"/>
        <v>PI.IC.PA.090111.01</v>
      </c>
      <c r="N757" s="168"/>
      <c r="O757" s="168" t="str">
        <f t="shared" si="85"/>
        <v>PH.IC.PA.090111.01</v>
      </c>
      <c r="Q757" s="168" t="str">
        <f t="shared" si="86"/>
        <v>CL.IC.PA.090111.01</v>
      </c>
    </row>
    <row r="758" spans="1:17" s="167" customFormat="1" ht="15">
      <c r="A758" s="167" t="s">
        <v>6465</v>
      </c>
      <c r="C758" s="61" t="s">
        <v>11639</v>
      </c>
      <c r="D758" s="167" t="s">
        <v>5872</v>
      </c>
      <c r="E758" s="61" t="s">
        <v>1863</v>
      </c>
      <c r="F758" s="167" t="s">
        <v>5871</v>
      </c>
      <c r="G758" s="167" t="s">
        <v>6353</v>
      </c>
      <c r="H758" s="62" t="s">
        <v>11848</v>
      </c>
      <c r="I758" s="167" t="s">
        <v>12173</v>
      </c>
      <c r="J758" s="63" t="str">
        <f t="shared" si="82"/>
        <v>IC.PA.090201</v>
      </c>
      <c r="K758" s="61" t="s">
        <v>12175</v>
      </c>
      <c r="L758" s="167" t="str">
        <f t="shared" si="83"/>
        <v xml:space="preserve">      Increase activity</v>
      </c>
      <c r="M758" s="61" t="str">
        <f t="shared" si="84"/>
        <v>PI.IC.PA.090201.01</v>
      </c>
      <c r="N758" s="168"/>
      <c r="O758" s="168" t="str">
        <f t="shared" si="85"/>
        <v>PH.IC.PA.090201.01</v>
      </c>
      <c r="Q758" s="168" t="str">
        <f t="shared" si="86"/>
        <v>CL.IC.PA.090201.01</v>
      </c>
    </row>
    <row r="759" spans="1:17" s="167" customFormat="1" ht="15">
      <c r="A759" s="167" t="s">
        <v>6465</v>
      </c>
      <c r="C759" s="61" t="s">
        <v>11639</v>
      </c>
      <c r="E759" s="61" t="s">
        <v>1863</v>
      </c>
      <c r="F759" s="167" t="s">
        <v>5871</v>
      </c>
      <c r="G759" s="167" t="s">
        <v>6177</v>
      </c>
      <c r="H759" s="62" t="s">
        <v>12030</v>
      </c>
      <c r="I759" s="167" t="s">
        <v>6178</v>
      </c>
      <c r="J759" s="63" t="str">
        <f t="shared" si="82"/>
        <v>IC.PA.090202</v>
      </c>
      <c r="K759" s="61" t="s">
        <v>12175</v>
      </c>
      <c r="L759" s="167" t="str">
        <f t="shared" si="83"/>
        <v xml:space="preserve">      Improve sleep</v>
      </c>
      <c r="M759" s="61" t="str">
        <f t="shared" si="84"/>
        <v>PI.IC.PA.090202.01</v>
      </c>
      <c r="N759" s="168"/>
      <c r="O759" s="168" t="str">
        <f t="shared" si="85"/>
        <v>PH.IC.PA.090202.01</v>
      </c>
      <c r="Q759" s="168" t="str">
        <f t="shared" si="86"/>
        <v>CL.IC.PA.090202.01</v>
      </c>
    </row>
    <row r="760" spans="1:17" s="167" customFormat="1" ht="15">
      <c r="A760" s="167" t="s">
        <v>6465</v>
      </c>
      <c r="C760" s="61" t="s">
        <v>11639</v>
      </c>
      <c r="E760" s="61" t="s">
        <v>1863</v>
      </c>
      <c r="F760" s="167" t="s">
        <v>5871</v>
      </c>
      <c r="G760" s="167" t="s">
        <v>6179</v>
      </c>
      <c r="H760" s="62" t="s">
        <v>12032</v>
      </c>
      <c r="I760" s="167" t="s">
        <v>6180</v>
      </c>
      <c r="J760" s="63" t="str">
        <f t="shared" si="82"/>
        <v>IC.PA.090203</v>
      </c>
      <c r="K760" s="61" t="s">
        <v>12175</v>
      </c>
      <c r="L760" s="167" t="str">
        <f t="shared" si="83"/>
        <v xml:space="preserve">      Improve activity of daily living</v>
      </c>
      <c r="M760" s="61" t="str">
        <f t="shared" si="84"/>
        <v>PI.IC.PA.090203.01</v>
      </c>
      <c r="N760" s="168"/>
      <c r="O760" s="168" t="str">
        <f t="shared" si="85"/>
        <v>PH.IC.PA.090203.01</v>
      </c>
      <c r="Q760" s="168" t="str">
        <f t="shared" si="86"/>
        <v>CL.IC.PA.090203.01</v>
      </c>
    </row>
    <row r="761" spans="1:17" s="167" customFormat="1" ht="15">
      <c r="A761" s="167" t="s">
        <v>6465</v>
      </c>
      <c r="C761" s="61" t="s">
        <v>11639</v>
      </c>
      <c r="E761" s="61" t="s">
        <v>1863</v>
      </c>
      <c r="F761" s="167" t="s">
        <v>5871</v>
      </c>
      <c r="G761" s="167" t="s">
        <v>6181</v>
      </c>
      <c r="H761" s="62" t="s">
        <v>12028</v>
      </c>
      <c r="I761" s="167" t="s">
        <v>6357</v>
      </c>
      <c r="J761" s="63" t="str">
        <f t="shared" si="82"/>
        <v>IC.PA.090204</v>
      </c>
      <c r="K761" s="61" t="s">
        <v>12175</v>
      </c>
      <c r="L761" s="167" t="str">
        <f t="shared" si="83"/>
        <v xml:space="preserve">      Improve mood</v>
      </c>
      <c r="M761" s="61" t="str">
        <f t="shared" si="84"/>
        <v>PI.IC.PA.090204.01</v>
      </c>
      <c r="N761" s="168"/>
      <c r="O761" s="168" t="str">
        <f t="shared" si="85"/>
        <v>PH.IC.PA.090204.01</v>
      </c>
      <c r="Q761" s="168" t="str">
        <f t="shared" si="86"/>
        <v>CL.IC.PA.090204.01</v>
      </c>
    </row>
    <row r="762" spans="1:17" s="167" customFormat="1" ht="15">
      <c r="A762" s="167" t="s">
        <v>6465</v>
      </c>
      <c r="C762" s="61" t="s">
        <v>11639</v>
      </c>
      <c r="E762" s="61" t="s">
        <v>1863</v>
      </c>
      <c r="F762" s="167" t="s">
        <v>5871</v>
      </c>
      <c r="G762" s="167" t="s">
        <v>6358</v>
      </c>
      <c r="H762" s="62" t="s">
        <v>12210</v>
      </c>
      <c r="I762" s="167" t="s">
        <v>6359</v>
      </c>
      <c r="J762" s="63" t="str">
        <f t="shared" si="82"/>
        <v>IC.PA.090205</v>
      </c>
      <c r="K762" s="61" t="s">
        <v>12175</v>
      </c>
      <c r="L762" s="167" t="str">
        <f t="shared" si="83"/>
        <v xml:space="preserve">      Reduce drugs</v>
      </c>
      <c r="M762" s="61" t="str">
        <f t="shared" si="84"/>
        <v>PI.IC.PA.090205.01</v>
      </c>
      <c r="N762" s="168"/>
      <c r="O762" s="168" t="str">
        <f t="shared" si="85"/>
        <v>PH.IC.PA.090205.01</v>
      </c>
      <c r="Q762" s="168" t="str">
        <f t="shared" si="86"/>
        <v>CL.IC.PA.090205.01</v>
      </c>
    </row>
    <row r="763" spans="1:17" s="167" customFormat="1" ht="15">
      <c r="A763" s="167" t="s">
        <v>6465</v>
      </c>
      <c r="C763" s="61" t="s">
        <v>11639</v>
      </c>
      <c r="D763" s="167" t="s">
        <v>6360</v>
      </c>
      <c r="E763" s="61" t="s">
        <v>12185</v>
      </c>
      <c r="F763" s="167" t="s">
        <v>5875</v>
      </c>
      <c r="G763" s="167" t="s">
        <v>6182</v>
      </c>
      <c r="H763" s="62" t="s">
        <v>11848</v>
      </c>
      <c r="I763" s="167" t="s">
        <v>12157</v>
      </c>
      <c r="J763" s="63" t="str">
        <f t="shared" si="82"/>
        <v>IC.PA.090301</v>
      </c>
      <c r="K763" s="61" t="s">
        <v>12175</v>
      </c>
      <c r="L763" s="167" t="str">
        <f t="shared" si="83"/>
        <v xml:space="preserve">      Aggravating factor none</v>
      </c>
      <c r="M763" s="61" t="str">
        <f t="shared" si="84"/>
        <v>PI.IC.PA.090301.01</v>
      </c>
      <c r="N763" s="168"/>
      <c r="O763" s="168" t="str">
        <f t="shared" si="85"/>
        <v>PH.IC.PA.090301.01</v>
      </c>
      <c r="Q763" s="168" t="str">
        <f t="shared" si="86"/>
        <v>CL.IC.PA.090301.01</v>
      </c>
    </row>
    <row r="764" spans="1:17" s="167" customFormat="1" ht="15">
      <c r="A764" s="167" t="s">
        <v>6465</v>
      </c>
      <c r="C764" s="61" t="s">
        <v>11639</v>
      </c>
      <c r="E764" s="61" t="s">
        <v>12185</v>
      </c>
      <c r="F764" s="167" t="s">
        <v>5875</v>
      </c>
      <c r="G764" s="167" t="s">
        <v>6183</v>
      </c>
      <c r="H764" s="62" t="s">
        <v>12030</v>
      </c>
      <c r="I764" s="167" t="s">
        <v>6362</v>
      </c>
      <c r="J764" s="63" t="str">
        <f t="shared" si="82"/>
        <v>IC.PA.090302</v>
      </c>
      <c r="K764" s="61" t="s">
        <v>12175</v>
      </c>
      <c r="L764" s="167" t="str">
        <f t="shared" si="83"/>
        <v xml:space="preserve">      Aggravating factor coughing</v>
      </c>
      <c r="M764" s="61" t="str">
        <f t="shared" si="84"/>
        <v>PI.IC.PA.090302.01</v>
      </c>
      <c r="N764" s="168"/>
      <c r="O764" s="168" t="str">
        <f t="shared" si="85"/>
        <v>PH.IC.PA.090302.01</v>
      </c>
      <c r="Q764" s="168" t="str">
        <f t="shared" si="86"/>
        <v>CL.IC.PA.090302.01</v>
      </c>
    </row>
    <row r="765" spans="1:17" s="167" customFormat="1" ht="15">
      <c r="A765" s="167" t="s">
        <v>6465</v>
      </c>
      <c r="C765" s="61" t="s">
        <v>11639</v>
      </c>
      <c r="E765" s="61" t="s">
        <v>12185</v>
      </c>
      <c r="F765" s="167" t="s">
        <v>5875</v>
      </c>
      <c r="G765" s="167" t="s">
        <v>5908</v>
      </c>
      <c r="H765" s="62" t="s">
        <v>12032</v>
      </c>
      <c r="I765" s="167" t="s">
        <v>6025</v>
      </c>
      <c r="J765" s="63" t="str">
        <f t="shared" si="82"/>
        <v>IC.PA.090303</v>
      </c>
      <c r="K765" s="61" t="s">
        <v>12175</v>
      </c>
      <c r="L765" s="167" t="str">
        <f t="shared" si="83"/>
        <v xml:space="preserve">      Aggravating factor breathing</v>
      </c>
      <c r="M765" s="61" t="str">
        <f t="shared" si="84"/>
        <v>PI.IC.PA.090303.01</v>
      </c>
      <c r="N765" s="168"/>
      <c r="O765" s="168" t="str">
        <f t="shared" si="85"/>
        <v>PH.IC.PA.090303.01</v>
      </c>
      <c r="Q765" s="168" t="str">
        <f t="shared" si="86"/>
        <v>CL.IC.PA.090303.01</v>
      </c>
    </row>
    <row r="766" spans="1:17" s="167" customFormat="1" ht="15">
      <c r="A766" s="167" t="s">
        <v>6465</v>
      </c>
      <c r="C766" s="61" t="s">
        <v>11639</v>
      </c>
      <c r="E766" s="61" t="s">
        <v>12185</v>
      </c>
      <c r="F766" s="167" t="s">
        <v>5875</v>
      </c>
      <c r="G766" s="167" t="s">
        <v>6026</v>
      </c>
      <c r="H766" s="62" t="s">
        <v>12028</v>
      </c>
      <c r="I766" s="167" t="s">
        <v>12058</v>
      </c>
      <c r="J766" s="63" t="str">
        <f t="shared" si="82"/>
        <v>IC.PA.090304</v>
      </c>
      <c r="K766" s="61" t="s">
        <v>12175</v>
      </c>
      <c r="L766" s="167" t="str">
        <f t="shared" si="83"/>
        <v xml:space="preserve">      Aggravating factor cold</v>
      </c>
      <c r="M766" s="61" t="str">
        <f t="shared" si="84"/>
        <v>PI.IC.PA.090304.01</v>
      </c>
      <c r="N766" s="168"/>
      <c r="O766" s="168" t="str">
        <f t="shared" si="85"/>
        <v>PH.IC.PA.090304.01</v>
      </c>
      <c r="Q766" s="168" t="str">
        <f t="shared" si="86"/>
        <v>CL.IC.PA.090304.01</v>
      </c>
    </row>
    <row r="767" spans="1:17" s="167" customFormat="1" ht="15">
      <c r="A767" s="167" t="s">
        <v>6465</v>
      </c>
      <c r="C767" s="61" t="s">
        <v>11639</v>
      </c>
      <c r="E767" s="61" t="s">
        <v>12185</v>
      </c>
      <c r="F767" s="167" t="s">
        <v>5875</v>
      </c>
      <c r="G767" s="167" t="s">
        <v>6027</v>
      </c>
      <c r="H767" s="62" t="s">
        <v>12210</v>
      </c>
      <c r="I767" s="167" t="s">
        <v>7743</v>
      </c>
      <c r="J767" s="63" t="str">
        <f t="shared" si="82"/>
        <v>IC.PA.090305</v>
      </c>
      <c r="K767" s="61" t="s">
        <v>12175</v>
      </c>
      <c r="L767" s="167" t="str">
        <f t="shared" si="83"/>
        <v xml:space="preserve">      Aggravating factor heat</v>
      </c>
      <c r="M767" s="61" t="str">
        <f t="shared" si="84"/>
        <v>PI.IC.PA.090305.01</v>
      </c>
      <c r="N767" s="168"/>
      <c r="O767" s="168" t="str">
        <f t="shared" si="85"/>
        <v>PH.IC.PA.090305.01</v>
      </c>
      <c r="Q767" s="168" t="str">
        <f t="shared" si="86"/>
        <v>CL.IC.PA.090305.01</v>
      </c>
    </row>
    <row r="768" spans="1:17" s="167" customFormat="1" ht="15">
      <c r="A768" s="167" t="s">
        <v>6465</v>
      </c>
      <c r="C768" s="61" t="s">
        <v>11639</v>
      </c>
      <c r="E768" s="61" t="s">
        <v>12185</v>
      </c>
      <c r="F768" s="167" t="s">
        <v>5875</v>
      </c>
      <c r="G768" s="167" t="s">
        <v>6531</v>
      </c>
      <c r="H768" s="62" t="s">
        <v>12212</v>
      </c>
      <c r="I768" s="167" t="s">
        <v>6366</v>
      </c>
      <c r="J768" s="63" t="str">
        <f t="shared" si="82"/>
        <v>IC.PA.090306</v>
      </c>
      <c r="K768" s="61" t="s">
        <v>12175</v>
      </c>
      <c r="L768" s="167" t="str">
        <f t="shared" si="83"/>
        <v xml:space="preserve">      Aggravating factor exercise</v>
      </c>
      <c r="M768" s="61" t="str">
        <f t="shared" si="84"/>
        <v>PI.IC.PA.090306.01</v>
      </c>
      <c r="N768" s="168"/>
      <c r="O768" s="168" t="str">
        <f t="shared" si="85"/>
        <v>PH.IC.PA.090306.01</v>
      </c>
      <c r="Q768" s="168" t="str">
        <f t="shared" si="86"/>
        <v>CL.IC.PA.090306.01</v>
      </c>
    </row>
    <row r="769" spans="1:19" s="167" customFormat="1" ht="15">
      <c r="A769" s="167" t="s">
        <v>6465</v>
      </c>
      <c r="C769" s="61" t="s">
        <v>11639</v>
      </c>
      <c r="E769" s="61" t="s">
        <v>12185</v>
      </c>
      <c r="F769" s="167" t="s">
        <v>5875</v>
      </c>
      <c r="G769" s="167" t="s">
        <v>6367</v>
      </c>
      <c r="H769" s="62" t="s">
        <v>12225</v>
      </c>
      <c r="I769" s="167" t="s">
        <v>8893</v>
      </c>
      <c r="J769" s="63" t="str">
        <f t="shared" si="82"/>
        <v>IC.PA.090307</v>
      </c>
      <c r="K769" s="61" t="s">
        <v>12175</v>
      </c>
      <c r="L769" s="167" t="str">
        <f t="shared" si="83"/>
        <v xml:space="preserve">      Aggravating factor light</v>
      </c>
      <c r="M769" s="61" t="str">
        <f t="shared" si="84"/>
        <v>PI.IC.PA.090307.01</v>
      </c>
      <c r="N769" s="168"/>
      <c r="O769" s="168" t="str">
        <f t="shared" si="85"/>
        <v>PH.IC.PA.090307.01</v>
      </c>
      <c r="Q769" s="168" t="str">
        <f t="shared" si="86"/>
        <v>CL.IC.PA.090307.01</v>
      </c>
    </row>
    <row r="770" spans="1:19" s="167" customFormat="1" ht="15">
      <c r="A770" s="167" t="s">
        <v>6465</v>
      </c>
      <c r="C770" s="61" t="s">
        <v>11639</v>
      </c>
      <c r="E770" s="61" t="s">
        <v>12185</v>
      </c>
      <c r="F770" s="167" t="s">
        <v>5875</v>
      </c>
      <c r="G770" s="167" t="s">
        <v>6368</v>
      </c>
      <c r="H770" s="62" t="s">
        <v>11638</v>
      </c>
      <c r="I770" s="167" t="s">
        <v>6369</v>
      </c>
      <c r="J770" s="63" t="str">
        <f t="shared" si="82"/>
        <v>IC.PA.090308</v>
      </c>
      <c r="K770" s="61" t="s">
        <v>12175</v>
      </c>
      <c r="L770" s="167" t="str">
        <f t="shared" si="83"/>
        <v xml:space="preserve">      Aggravating factor movement</v>
      </c>
      <c r="M770" s="61" t="str">
        <f t="shared" si="84"/>
        <v>PI.IC.PA.090308.01</v>
      </c>
      <c r="N770" s="168"/>
      <c r="O770" s="168" t="str">
        <f t="shared" si="85"/>
        <v>PH.IC.PA.090308.01</v>
      </c>
      <c r="Q770" s="168" t="str">
        <f t="shared" si="86"/>
        <v>CL.IC.PA.090308.01</v>
      </c>
    </row>
    <row r="771" spans="1:19" s="167" customFormat="1" ht="15">
      <c r="A771" s="167" t="s">
        <v>6465</v>
      </c>
      <c r="C771" s="61" t="s">
        <v>11639</v>
      </c>
      <c r="E771" s="61" t="s">
        <v>12185</v>
      </c>
      <c r="F771" s="167" t="s">
        <v>5875</v>
      </c>
      <c r="G771" s="167" t="s">
        <v>6194</v>
      </c>
      <c r="H771" s="62" t="s">
        <v>11639</v>
      </c>
      <c r="I771" s="167" t="s">
        <v>6364</v>
      </c>
      <c r="J771" s="63" t="str">
        <f t="shared" si="82"/>
        <v>IC.PA.090309</v>
      </c>
      <c r="K771" s="61" t="s">
        <v>12175</v>
      </c>
      <c r="L771" s="167" t="str">
        <f t="shared" si="83"/>
        <v xml:space="preserve">      Aggravating factor noise</v>
      </c>
      <c r="M771" s="61" t="str">
        <f t="shared" si="84"/>
        <v>PI.IC.PA.090309.01</v>
      </c>
      <c r="N771" s="168"/>
      <c r="O771" s="168" t="str">
        <f t="shared" si="85"/>
        <v>PH.IC.PA.090309.01</v>
      </c>
      <c r="Q771" s="168" t="str">
        <f t="shared" si="86"/>
        <v>CL.IC.PA.090309.01</v>
      </c>
    </row>
    <row r="772" spans="1:19" s="167" customFormat="1" ht="15">
      <c r="A772" s="167" t="s">
        <v>6465</v>
      </c>
      <c r="C772" s="61" t="s">
        <v>11639</v>
      </c>
      <c r="E772" s="61" t="s">
        <v>12185</v>
      </c>
      <c r="F772" s="167" t="s">
        <v>5875</v>
      </c>
      <c r="G772" s="167" t="s">
        <v>6365</v>
      </c>
      <c r="H772" s="62" t="s">
        <v>11829</v>
      </c>
      <c r="I772" s="167" t="s">
        <v>8328</v>
      </c>
      <c r="J772" s="63" t="str">
        <f t="shared" si="82"/>
        <v>IC.PA.090310</v>
      </c>
      <c r="K772" s="61" t="s">
        <v>12175</v>
      </c>
      <c r="L772" s="167" t="str">
        <f t="shared" si="83"/>
        <v xml:space="preserve">      Aggravating factor position change</v>
      </c>
      <c r="M772" s="61" t="str">
        <f t="shared" si="84"/>
        <v>PI.IC.PA.090310.01</v>
      </c>
      <c r="N772" s="168"/>
      <c r="O772" s="168" t="str">
        <f t="shared" si="85"/>
        <v>PH.IC.PA.090310.01</v>
      </c>
      <c r="Q772" s="168" t="str">
        <f t="shared" si="86"/>
        <v>CL.IC.PA.090310.01</v>
      </c>
    </row>
    <row r="773" spans="1:19" s="167" customFormat="1" ht="15">
      <c r="A773" s="167" t="s">
        <v>6465</v>
      </c>
      <c r="C773" s="61" t="s">
        <v>11639</v>
      </c>
      <c r="E773" s="61" t="s">
        <v>12185</v>
      </c>
      <c r="F773" s="167" t="s">
        <v>5875</v>
      </c>
      <c r="G773" s="167" t="s">
        <v>6191</v>
      </c>
      <c r="H773" s="62" t="s">
        <v>12099</v>
      </c>
      <c r="I773" s="167" t="s">
        <v>6192</v>
      </c>
      <c r="J773" s="63" t="str">
        <f t="shared" si="82"/>
        <v>IC.PA.090311</v>
      </c>
      <c r="K773" s="61" t="s">
        <v>12175</v>
      </c>
      <c r="L773" s="167" t="str">
        <f t="shared" si="83"/>
        <v xml:space="preserve">      Aggravating factor stress</v>
      </c>
      <c r="M773" s="61" t="str">
        <f t="shared" si="84"/>
        <v>PI.IC.PA.090311.01</v>
      </c>
      <c r="N773" s="168"/>
      <c r="O773" s="168" t="str">
        <f t="shared" si="85"/>
        <v>PH.IC.PA.090311.01</v>
      </c>
      <c r="Q773" s="168" t="str">
        <f t="shared" si="86"/>
        <v>CL.IC.PA.090311.01</v>
      </c>
    </row>
    <row r="774" spans="1:19" s="167" customFormat="1" ht="15">
      <c r="A774" s="167" t="s">
        <v>6465</v>
      </c>
      <c r="C774" s="61" t="s">
        <v>11639</v>
      </c>
      <c r="E774" s="61" t="s">
        <v>12185</v>
      </c>
      <c r="F774" s="167" t="s">
        <v>5875</v>
      </c>
      <c r="G774" s="167" t="s">
        <v>6193</v>
      </c>
      <c r="H774" s="62" t="s">
        <v>153</v>
      </c>
      <c r="I774" s="167" t="s">
        <v>6034</v>
      </c>
      <c r="J774" s="63" t="str">
        <f t="shared" si="82"/>
        <v>IC.PA.090312</v>
      </c>
      <c r="K774" s="61" t="s">
        <v>12175</v>
      </c>
      <c r="L774" s="167" t="str">
        <f t="shared" si="83"/>
        <v xml:space="preserve">      Aggravating treatment</v>
      </c>
      <c r="M774" s="61" t="str">
        <f t="shared" si="84"/>
        <v>PI.IC.PA.090312.01</v>
      </c>
      <c r="N774" s="168"/>
      <c r="O774" s="168" t="str">
        <f t="shared" si="85"/>
        <v>PH.IC.PA.090312.01</v>
      </c>
      <c r="Q774" s="168" t="str">
        <f t="shared" si="86"/>
        <v>CL.IC.PA.090312.01</v>
      </c>
      <c r="R774" s="167" t="s">
        <v>12465</v>
      </c>
      <c r="S774" s="167">
        <v>799</v>
      </c>
    </row>
    <row r="775" spans="1:19" s="167" customFormat="1" ht="15">
      <c r="A775" s="167" t="s">
        <v>6465</v>
      </c>
      <c r="C775" s="61" t="s">
        <v>11639</v>
      </c>
      <c r="D775" s="167" t="s">
        <v>11300</v>
      </c>
      <c r="E775" s="61" t="s">
        <v>12594</v>
      </c>
      <c r="F775" s="167" t="s">
        <v>5875</v>
      </c>
      <c r="G775" s="167" t="s">
        <v>6035</v>
      </c>
      <c r="H775" s="62" t="s">
        <v>11848</v>
      </c>
      <c r="I775" s="167" t="s">
        <v>12171</v>
      </c>
      <c r="J775" s="63" t="str">
        <f t="shared" si="82"/>
        <v>IC.PA.090401</v>
      </c>
      <c r="K775" s="61" t="s">
        <v>12175</v>
      </c>
      <c r="L775" s="167" t="str">
        <f t="shared" si="83"/>
        <v xml:space="preserve">       Trigger none</v>
      </c>
      <c r="M775" s="61" t="str">
        <f t="shared" si="84"/>
        <v>PI.IC.PA.090401.01</v>
      </c>
      <c r="N775" s="168"/>
      <c r="O775" s="168" t="str">
        <f t="shared" si="85"/>
        <v>PH.IC.PA.090401.01</v>
      </c>
      <c r="Q775" s="168" t="str">
        <f t="shared" si="86"/>
        <v>CL.IC.PA.090401.01</v>
      </c>
    </row>
    <row r="776" spans="1:19" s="167" customFormat="1" ht="15">
      <c r="A776" s="167" t="s">
        <v>6465</v>
      </c>
      <c r="C776" s="61" t="s">
        <v>11639</v>
      </c>
      <c r="E776" s="61" t="s">
        <v>11</v>
      </c>
      <c r="F776" s="167" t="s">
        <v>5875</v>
      </c>
      <c r="G776" s="167" t="s">
        <v>6036</v>
      </c>
      <c r="H776" s="62" t="s">
        <v>12030</v>
      </c>
      <c r="I776" s="167" t="s">
        <v>6037</v>
      </c>
      <c r="J776" s="63" t="str">
        <f t="shared" si="82"/>
        <v>IC.PA.090402</v>
      </c>
      <c r="K776" s="61" t="s">
        <v>12175</v>
      </c>
      <c r="L776" s="167" t="str">
        <f t="shared" si="83"/>
        <v xml:space="preserve">       Trigger anxiety</v>
      </c>
      <c r="M776" s="61" t="str">
        <f t="shared" si="84"/>
        <v>PI.IC.PA.090402.01</v>
      </c>
      <c r="N776" s="168"/>
      <c r="O776" s="168" t="str">
        <f t="shared" si="85"/>
        <v>PH.IC.PA.090402.01</v>
      </c>
      <c r="Q776" s="168" t="str">
        <f t="shared" si="86"/>
        <v>CL.IC.PA.090402.01</v>
      </c>
    </row>
    <row r="777" spans="1:19" s="167" customFormat="1" ht="15">
      <c r="A777" s="167" t="s">
        <v>6465</v>
      </c>
      <c r="C777" s="61" t="s">
        <v>11639</v>
      </c>
      <c r="E777" s="61" t="s">
        <v>11</v>
      </c>
      <c r="F777" s="167" t="s">
        <v>5875</v>
      </c>
      <c r="G777" s="167" t="s">
        <v>5927</v>
      </c>
      <c r="H777" s="62" t="s">
        <v>12032</v>
      </c>
      <c r="I777" s="167" t="s">
        <v>5928</v>
      </c>
      <c r="J777" s="63" t="str">
        <f t="shared" si="82"/>
        <v>IC.PA.090403</v>
      </c>
      <c r="K777" s="61" t="s">
        <v>12175</v>
      </c>
      <c r="L777" s="167" t="str">
        <f t="shared" si="83"/>
        <v xml:space="preserve">       Trigger coughing</v>
      </c>
      <c r="M777" s="61" t="str">
        <f t="shared" si="84"/>
        <v>PI.IC.PA.090403.01</v>
      </c>
      <c r="N777" s="168"/>
      <c r="O777" s="168" t="str">
        <f t="shared" si="85"/>
        <v>PH.IC.PA.090403.01</v>
      </c>
      <c r="Q777" s="168" t="str">
        <f t="shared" si="86"/>
        <v>CL.IC.PA.090403.01</v>
      </c>
    </row>
    <row r="778" spans="1:19" s="167" customFormat="1" ht="15">
      <c r="A778" s="167" t="s">
        <v>6465</v>
      </c>
      <c r="C778" s="61" t="s">
        <v>11639</v>
      </c>
      <c r="E778" s="61" t="s">
        <v>11</v>
      </c>
      <c r="F778" s="167" t="s">
        <v>5875</v>
      </c>
      <c r="G778" s="167" t="s">
        <v>5929</v>
      </c>
      <c r="H778" s="62" t="s">
        <v>12028</v>
      </c>
      <c r="I778" s="167" t="s">
        <v>6218</v>
      </c>
      <c r="J778" s="63" t="str">
        <f t="shared" si="82"/>
        <v>IC.PA.090404</v>
      </c>
      <c r="K778" s="61" t="s">
        <v>12175</v>
      </c>
      <c r="L778" s="167" t="str">
        <f t="shared" si="83"/>
        <v xml:space="preserve">       Trigger deep breathing</v>
      </c>
      <c r="M778" s="61" t="str">
        <f t="shared" si="84"/>
        <v>PI.IC.PA.090404.01</v>
      </c>
      <c r="N778" s="168"/>
      <c r="O778" s="168" t="str">
        <f t="shared" si="85"/>
        <v>PH.IC.PA.090404.01</v>
      </c>
      <c r="Q778" s="168" t="str">
        <f t="shared" si="86"/>
        <v>CL.IC.PA.090404.01</v>
      </c>
    </row>
    <row r="779" spans="1:19" s="167" customFormat="1" ht="15">
      <c r="A779" s="167" t="s">
        <v>6465</v>
      </c>
      <c r="C779" s="61" t="s">
        <v>11639</v>
      </c>
      <c r="E779" s="61" t="s">
        <v>11</v>
      </c>
      <c r="F779" s="167" t="s">
        <v>5875</v>
      </c>
      <c r="G779" s="167" t="s">
        <v>6219</v>
      </c>
      <c r="H779" s="62" t="s">
        <v>12210</v>
      </c>
      <c r="I779" s="167" t="s">
        <v>6220</v>
      </c>
      <c r="J779" s="63" t="str">
        <f t="shared" si="82"/>
        <v>IC.PA.090405</v>
      </c>
      <c r="K779" s="61" t="s">
        <v>12175</v>
      </c>
      <c r="L779" s="167" t="str">
        <f t="shared" si="83"/>
        <v xml:space="preserve">       Trigger stress</v>
      </c>
      <c r="M779" s="61" t="str">
        <f t="shared" si="84"/>
        <v>PI.IC.PA.090405.01</v>
      </c>
      <c r="N779" s="168"/>
      <c r="O779" s="168" t="str">
        <f t="shared" si="85"/>
        <v>PH.IC.PA.090405.01</v>
      </c>
      <c r="Q779" s="168" t="str">
        <f t="shared" si="86"/>
        <v>CL.IC.PA.090405.01</v>
      </c>
    </row>
    <row r="780" spans="1:19" s="167" customFormat="1" ht="15">
      <c r="A780" s="167" t="s">
        <v>6465</v>
      </c>
      <c r="C780" s="61" t="s">
        <v>11639</v>
      </c>
      <c r="E780" s="61" t="s">
        <v>11</v>
      </c>
      <c r="F780" s="167" t="s">
        <v>5875</v>
      </c>
      <c r="G780" s="167" t="s">
        <v>6221</v>
      </c>
      <c r="H780" s="62" t="s">
        <v>12212</v>
      </c>
      <c r="I780" s="167" t="s">
        <v>6222</v>
      </c>
      <c r="J780" s="63" t="str">
        <f t="shared" si="82"/>
        <v>IC.PA.090406</v>
      </c>
      <c r="K780" s="61" t="s">
        <v>12175</v>
      </c>
      <c r="L780" s="167" t="str">
        <f t="shared" si="83"/>
        <v xml:space="preserve">       Trigger cold</v>
      </c>
      <c r="M780" s="61" t="str">
        <f t="shared" si="84"/>
        <v>PI.IC.PA.090406.01</v>
      </c>
      <c r="N780" s="168"/>
      <c r="O780" s="168" t="str">
        <f t="shared" si="85"/>
        <v>PH.IC.PA.090406.01</v>
      </c>
      <c r="Q780" s="168" t="str">
        <f t="shared" si="86"/>
        <v>CL.IC.PA.090406.01</v>
      </c>
    </row>
    <row r="781" spans="1:19" s="167" customFormat="1" ht="15">
      <c r="A781" s="167" t="s">
        <v>6465</v>
      </c>
      <c r="C781" s="61" t="s">
        <v>11639</v>
      </c>
      <c r="E781" s="61" t="s">
        <v>11</v>
      </c>
      <c r="F781" s="167" t="s">
        <v>5875</v>
      </c>
      <c r="G781" s="167" t="s">
        <v>6223</v>
      </c>
      <c r="H781" s="62" t="s">
        <v>12225</v>
      </c>
      <c r="I781" s="167" t="s">
        <v>6055</v>
      </c>
      <c r="J781" s="63" t="str">
        <f t="shared" si="82"/>
        <v>IC.PA.090407</v>
      </c>
      <c r="K781" s="61" t="s">
        <v>12175</v>
      </c>
      <c r="L781" s="167" t="str">
        <f t="shared" si="83"/>
        <v xml:space="preserve">       Trigger heat</v>
      </c>
      <c r="M781" s="61" t="str">
        <f t="shared" si="84"/>
        <v>PI.IC.PA.090407.01</v>
      </c>
      <c r="N781" s="168"/>
      <c r="O781" s="168" t="str">
        <f t="shared" si="85"/>
        <v>PH.IC.PA.090407.01</v>
      </c>
      <c r="Q781" s="168" t="str">
        <f t="shared" si="86"/>
        <v>CL.IC.PA.090407.01</v>
      </c>
    </row>
    <row r="782" spans="1:19" s="167" customFormat="1" ht="15">
      <c r="A782" s="167" t="s">
        <v>6465</v>
      </c>
      <c r="C782" s="61" t="s">
        <v>11639</v>
      </c>
      <c r="E782" s="61" t="s">
        <v>11</v>
      </c>
      <c r="F782" s="167" t="s">
        <v>5875</v>
      </c>
      <c r="G782" s="167" t="s">
        <v>6056</v>
      </c>
      <c r="H782" s="62" t="s">
        <v>11638</v>
      </c>
      <c r="I782" s="167" t="s">
        <v>6057</v>
      </c>
      <c r="J782" s="63" t="str">
        <f t="shared" si="82"/>
        <v>IC.PA.090408</v>
      </c>
      <c r="K782" s="61" t="s">
        <v>12175</v>
      </c>
      <c r="L782" s="167" t="str">
        <f t="shared" si="83"/>
        <v xml:space="preserve">       Trigger exercise</v>
      </c>
      <c r="M782" s="61" t="str">
        <f t="shared" si="84"/>
        <v>PI.IC.PA.090408.01</v>
      </c>
      <c r="N782" s="168"/>
      <c r="O782" s="168" t="str">
        <f t="shared" si="85"/>
        <v>PH.IC.PA.090408.01</v>
      </c>
      <c r="Q782" s="168" t="str">
        <f t="shared" si="86"/>
        <v>CL.IC.PA.090408.01</v>
      </c>
    </row>
    <row r="783" spans="1:19" s="167" customFormat="1" ht="15">
      <c r="A783" s="167" t="s">
        <v>6465</v>
      </c>
      <c r="C783" s="61" t="s">
        <v>11639</v>
      </c>
      <c r="E783" s="61" t="s">
        <v>11</v>
      </c>
      <c r="F783" s="167" t="s">
        <v>5875</v>
      </c>
      <c r="G783" s="167" t="s">
        <v>6058</v>
      </c>
      <c r="H783" s="62" t="s">
        <v>11639</v>
      </c>
      <c r="I783" s="167" t="s">
        <v>6059</v>
      </c>
      <c r="J783" s="63" t="str">
        <f t="shared" si="82"/>
        <v>IC.PA.090409</v>
      </c>
      <c r="K783" s="61" t="s">
        <v>12175</v>
      </c>
      <c r="L783" s="167" t="str">
        <f t="shared" si="83"/>
        <v xml:space="preserve">       Trigger light</v>
      </c>
      <c r="M783" s="61" t="str">
        <f t="shared" si="84"/>
        <v>PI.IC.PA.090409.01</v>
      </c>
      <c r="N783" s="168"/>
      <c r="O783" s="168" t="str">
        <f t="shared" si="85"/>
        <v>PH.IC.PA.090409.01</v>
      </c>
      <c r="Q783" s="168" t="str">
        <f t="shared" si="86"/>
        <v>CL.IC.PA.090409.01</v>
      </c>
    </row>
    <row r="784" spans="1:19" s="167" customFormat="1" ht="15">
      <c r="A784" s="167" t="s">
        <v>6465</v>
      </c>
      <c r="C784" s="61" t="s">
        <v>11639</v>
      </c>
      <c r="E784" s="61" t="s">
        <v>11</v>
      </c>
      <c r="F784" s="167" t="s">
        <v>5875</v>
      </c>
      <c r="G784" s="167" t="s">
        <v>6060</v>
      </c>
      <c r="H784" s="62" t="s">
        <v>11829</v>
      </c>
      <c r="I784" s="167" t="s">
        <v>6071</v>
      </c>
      <c r="J784" s="63" t="str">
        <f t="shared" si="82"/>
        <v>IC.PA.090410</v>
      </c>
      <c r="K784" s="61" t="s">
        <v>12175</v>
      </c>
      <c r="L784" s="167" t="str">
        <f t="shared" si="83"/>
        <v xml:space="preserve">       Trigger movement</v>
      </c>
      <c r="M784" s="61" t="str">
        <f t="shared" si="84"/>
        <v>PI.IC.PA.090410.01</v>
      </c>
      <c r="N784" s="168"/>
      <c r="O784" s="168" t="str">
        <f t="shared" si="85"/>
        <v>PH.IC.PA.090410.01</v>
      </c>
      <c r="Q784" s="168" t="str">
        <f t="shared" si="86"/>
        <v>CL.IC.PA.090410.01</v>
      </c>
    </row>
    <row r="785" spans="1:19" s="167" customFormat="1" ht="15">
      <c r="A785" s="167" t="s">
        <v>6465</v>
      </c>
      <c r="C785" s="61" t="s">
        <v>11639</v>
      </c>
      <c r="E785" s="61" t="s">
        <v>11</v>
      </c>
      <c r="F785" s="167" t="s">
        <v>5875</v>
      </c>
      <c r="G785" s="167" t="s">
        <v>6072</v>
      </c>
      <c r="H785" s="62" t="s">
        <v>12099</v>
      </c>
      <c r="I785" s="167" t="s">
        <v>6073</v>
      </c>
      <c r="J785" s="63" t="str">
        <f t="shared" si="82"/>
        <v>IC.PA.090411</v>
      </c>
      <c r="K785" s="61" t="s">
        <v>12175</v>
      </c>
      <c r="L785" s="167" t="str">
        <f t="shared" si="83"/>
        <v xml:space="preserve">       Trigger walking</v>
      </c>
      <c r="M785" s="61" t="str">
        <f t="shared" si="84"/>
        <v>PI.IC.PA.090411.01</v>
      </c>
      <c r="N785" s="168"/>
      <c r="O785" s="168" t="str">
        <f t="shared" si="85"/>
        <v>PH.IC.PA.090411.01</v>
      </c>
      <c r="Q785" s="168" t="str">
        <f t="shared" si="86"/>
        <v>CL.IC.PA.090411.01</v>
      </c>
    </row>
    <row r="786" spans="1:19" s="167" customFormat="1" ht="15">
      <c r="A786" s="167" t="s">
        <v>6465</v>
      </c>
      <c r="C786" s="61" t="s">
        <v>11639</v>
      </c>
      <c r="E786" s="61" t="s">
        <v>11</v>
      </c>
      <c r="F786" s="167" t="s">
        <v>5875</v>
      </c>
      <c r="G786" s="167" t="s">
        <v>6074</v>
      </c>
      <c r="H786" s="62" t="s">
        <v>12100</v>
      </c>
      <c r="I786" s="167" t="s">
        <v>6419</v>
      </c>
      <c r="J786" s="63" t="str">
        <f t="shared" si="82"/>
        <v>IC.PA.090412</v>
      </c>
      <c r="K786" s="61" t="s">
        <v>12175</v>
      </c>
      <c r="L786" s="167" t="str">
        <f t="shared" si="83"/>
        <v xml:space="preserve">       Trigger noise</v>
      </c>
      <c r="M786" s="61" t="str">
        <f t="shared" si="84"/>
        <v>PI.IC.PA.090412.01</v>
      </c>
      <c r="N786" s="168"/>
      <c r="O786" s="168" t="str">
        <f t="shared" si="85"/>
        <v>PH.IC.PA.090412.01</v>
      </c>
      <c r="Q786" s="168" t="str">
        <f t="shared" si="86"/>
        <v>CL.IC.PA.090412.01</v>
      </c>
    </row>
    <row r="787" spans="1:19" s="167" customFormat="1" ht="15">
      <c r="A787" s="167" t="s">
        <v>6465</v>
      </c>
      <c r="C787" s="61" t="s">
        <v>11639</v>
      </c>
      <c r="E787" s="61" t="s">
        <v>11</v>
      </c>
      <c r="F787" s="167" t="s">
        <v>5875</v>
      </c>
      <c r="G787" s="167" t="s">
        <v>6586</v>
      </c>
      <c r="H787" s="62" t="s">
        <v>12101</v>
      </c>
      <c r="I787" s="167" t="s">
        <v>6587</v>
      </c>
      <c r="J787" s="63" t="str">
        <f t="shared" si="82"/>
        <v>IC.PA.090413</v>
      </c>
      <c r="K787" s="61" t="s">
        <v>12175</v>
      </c>
      <c r="L787" s="167" t="str">
        <f t="shared" si="83"/>
        <v xml:space="preserve">       Trigger weather change</v>
      </c>
      <c r="M787" s="61" t="str">
        <f t="shared" si="84"/>
        <v>PI.IC.PA.090413.01</v>
      </c>
      <c r="N787" s="168"/>
      <c r="O787" s="168" t="str">
        <f t="shared" si="85"/>
        <v>PH.IC.PA.090413.01</v>
      </c>
      <c r="Q787" s="168" t="str">
        <f t="shared" si="86"/>
        <v>CL.IC.PA.090413.01</v>
      </c>
    </row>
    <row r="788" spans="1:19" s="167" customFormat="1" ht="15">
      <c r="A788" s="167" t="s">
        <v>6465</v>
      </c>
      <c r="C788" s="61" t="s">
        <v>11639</v>
      </c>
      <c r="E788" s="61" t="s">
        <v>11</v>
      </c>
      <c r="F788" s="167" t="s">
        <v>5875</v>
      </c>
      <c r="G788" s="167" t="s">
        <v>6426</v>
      </c>
      <c r="H788" s="62" t="s">
        <v>12102</v>
      </c>
      <c r="I788" s="167" t="s">
        <v>6427</v>
      </c>
      <c r="J788" s="63" t="str">
        <f t="shared" si="82"/>
        <v>IC.PA.090414</v>
      </c>
      <c r="K788" s="61" t="s">
        <v>12175</v>
      </c>
      <c r="L788" s="167" t="str">
        <f t="shared" si="83"/>
        <v xml:space="preserve">       Trigger sleep deficit</v>
      </c>
      <c r="M788" s="61" t="str">
        <f t="shared" si="84"/>
        <v>PI.IC.PA.090414.01</v>
      </c>
      <c r="N788" s="168"/>
      <c r="O788" s="168" t="str">
        <f t="shared" si="85"/>
        <v>PH.IC.PA.090414.01</v>
      </c>
      <c r="Q788" s="168" t="str">
        <f t="shared" si="86"/>
        <v>CL.IC.PA.090414.01</v>
      </c>
    </row>
    <row r="789" spans="1:19" s="167" customFormat="1" ht="15">
      <c r="A789" s="167" t="s">
        <v>6465</v>
      </c>
      <c r="C789" s="61" t="s">
        <v>11639</v>
      </c>
      <c r="E789" s="61" t="s">
        <v>11</v>
      </c>
      <c r="F789" s="167" t="s">
        <v>5875</v>
      </c>
      <c r="G789" s="167" t="s">
        <v>6428</v>
      </c>
      <c r="H789" s="62" t="s">
        <v>11559</v>
      </c>
      <c r="I789" s="167" t="s">
        <v>6429</v>
      </c>
      <c r="J789" s="63" t="str">
        <f t="shared" si="82"/>
        <v>IC.PA.090415</v>
      </c>
      <c r="K789" s="61" t="s">
        <v>12175</v>
      </c>
      <c r="L789" s="167" t="str">
        <f t="shared" si="83"/>
        <v xml:space="preserve">       Trigger medication</v>
      </c>
      <c r="M789" s="61" t="str">
        <f t="shared" si="84"/>
        <v>PI.IC.PA.090415.01</v>
      </c>
      <c r="N789" s="168"/>
      <c r="O789" s="168" t="str">
        <f t="shared" si="85"/>
        <v>PH.IC.PA.090415.01</v>
      </c>
      <c r="Q789" s="168" t="str">
        <f t="shared" si="86"/>
        <v>CL.IC.PA.090415.01</v>
      </c>
    </row>
    <row r="790" spans="1:19" s="167" customFormat="1" ht="15">
      <c r="A790" s="167" t="s">
        <v>6465</v>
      </c>
      <c r="C790" s="61" t="s">
        <v>11639</v>
      </c>
      <c r="E790" s="61" t="s">
        <v>11</v>
      </c>
      <c r="F790" s="167" t="s">
        <v>5875</v>
      </c>
      <c r="G790" s="167" t="s">
        <v>6251</v>
      </c>
      <c r="H790" s="62" t="s">
        <v>11560</v>
      </c>
      <c r="I790" s="167" t="s">
        <v>6252</v>
      </c>
      <c r="J790" s="63" t="str">
        <f t="shared" si="82"/>
        <v>IC.PA.090416</v>
      </c>
      <c r="K790" s="61" t="s">
        <v>12175</v>
      </c>
      <c r="L790" s="167" t="str">
        <f t="shared" si="83"/>
        <v xml:space="preserve">       Trigger procedure</v>
      </c>
      <c r="M790" s="61" t="str">
        <f t="shared" si="84"/>
        <v>PI.IC.PA.090416.01</v>
      </c>
      <c r="N790" s="168"/>
      <c r="O790" s="168" t="str">
        <f t="shared" si="85"/>
        <v>PH.IC.PA.090416.01</v>
      </c>
      <c r="Q790" s="168" t="str">
        <f t="shared" si="86"/>
        <v>CL.IC.PA.090416.01</v>
      </c>
      <c r="R790" s="167" t="s">
        <v>12465</v>
      </c>
      <c r="S790" s="167">
        <v>486</v>
      </c>
    </row>
    <row r="791" spans="1:19" s="167" customFormat="1" ht="15">
      <c r="A791" s="167" t="s">
        <v>6465</v>
      </c>
      <c r="C791" s="61" t="s">
        <v>11639</v>
      </c>
      <c r="E791" s="61" t="s">
        <v>11</v>
      </c>
      <c r="F791" s="167" t="s">
        <v>5875</v>
      </c>
      <c r="G791" s="167" t="s">
        <v>5870</v>
      </c>
      <c r="H791" s="62" t="s">
        <v>12462</v>
      </c>
      <c r="I791" s="167" t="s">
        <v>6253</v>
      </c>
      <c r="J791" s="63" t="str">
        <f t="shared" si="82"/>
        <v>IC.PA.090417</v>
      </c>
      <c r="K791" s="61" t="s">
        <v>1702</v>
      </c>
      <c r="L791" s="167" t="str">
        <f t="shared" si="83"/>
        <v>Trigger Cardiac</v>
      </c>
      <c r="M791" s="61" t="str">
        <f t="shared" si="84"/>
        <v>PI.IC.PA.090417.01</v>
      </c>
      <c r="N791" s="168"/>
      <c r="O791" s="168" t="str">
        <f t="shared" si="85"/>
        <v>PH.IC.PA.090417.01</v>
      </c>
      <c r="Q791" s="168" t="str">
        <f t="shared" si="86"/>
        <v>CL.IC.PA.090417.01</v>
      </c>
      <c r="R791" s="167" t="s">
        <v>12465</v>
      </c>
      <c r="S791" s="167">
        <v>486</v>
      </c>
    </row>
    <row r="792" spans="1:19" s="167" customFormat="1" ht="15">
      <c r="A792" s="167" t="s">
        <v>6465</v>
      </c>
      <c r="C792" s="61" t="s">
        <v>11639</v>
      </c>
      <c r="E792" s="61" t="s">
        <v>11</v>
      </c>
      <c r="F792" s="167" t="s">
        <v>5875</v>
      </c>
      <c r="G792" s="167" t="s">
        <v>6602</v>
      </c>
      <c r="H792" s="62" t="s">
        <v>12602</v>
      </c>
      <c r="I792" s="167" t="s">
        <v>5812</v>
      </c>
      <c r="J792" s="63" t="str">
        <f t="shared" si="82"/>
        <v>IC.PA.090418</v>
      </c>
      <c r="K792" s="61" t="s">
        <v>1702</v>
      </c>
      <c r="L792" s="167" t="str">
        <f t="shared" si="83"/>
        <v>Trigger Chronic</v>
      </c>
      <c r="M792" s="61" t="str">
        <f t="shared" si="84"/>
        <v>PI.IC.PA.090418.01</v>
      </c>
      <c r="N792" s="168"/>
      <c r="O792" s="168" t="str">
        <f t="shared" si="85"/>
        <v>PH.IC.PA.090418.01</v>
      </c>
      <c r="Q792" s="168" t="str">
        <f t="shared" si="86"/>
        <v>CL.IC.PA.090418.01</v>
      </c>
      <c r="R792" s="167" t="s">
        <v>12465</v>
      </c>
      <c r="S792" s="167">
        <v>486</v>
      </c>
    </row>
    <row r="793" spans="1:19" s="167" customFormat="1" ht="15">
      <c r="A793" s="167" t="s">
        <v>6465</v>
      </c>
      <c r="C793" s="61" t="s">
        <v>11639</v>
      </c>
      <c r="E793" s="61" t="s">
        <v>11</v>
      </c>
      <c r="F793" s="167" t="s">
        <v>5875</v>
      </c>
      <c r="G793" s="167" t="s">
        <v>6603</v>
      </c>
      <c r="H793" s="62" t="s">
        <v>12604</v>
      </c>
      <c r="I793" s="167" t="s">
        <v>5759</v>
      </c>
      <c r="J793" s="63" t="str">
        <f t="shared" ref="J793:J856" si="87">CONCATENATE("IC.PA.",C793,E793,H793)</f>
        <v>IC.PA.090419</v>
      </c>
      <c r="K793" s="61" t="s">
        <v>1702</v>
      </c>
      <c r="L793" s="167" t="str">
        <f t="shared" ref="L793:L856" si="88">G793</f>
        <v>Trigger Diagnosis</v>
      </c>
      <c r="M793" s="61" t="str">
        <f t="shared" ref="M793:M856" si="89">CONCATENATE("PI.",J793,".",K793)</f>
        <v>PI.IC.PA.090419.01</v>
      </c>
      <c r="N793" s="168"/>
      <c r="O793" s="168" t="str">
        <f t="shared" ref="O793:O856" si="90">CONCATENATE("PH.",J793,".",K793)</f>
        <v>PH.IC.PA.090419.01</v>
      </c>
      <c r="Q793" s="168" t="str">
        <f t="shared" ref="Q793:Q856" si="91">CONCATENATE("CL.",J793,".",K793)</f>
        <v>CL.IC.PA.090419.01</v>
      </c>
      <c r="R793" s="167" t="s">
        <v>4415</v>
      </c>
      <c r="S793" s="167">
        <v>486</v>
      </c>
    </row>
    <row r="794" spans="1:19" s="167" customFormat="1" ht="15">
      <c r="A794" s="167" t="s">
        <v>6465</v>
      </c>
      <c r="C794" s="61" t="s">
        <v>11639</v>
      </c>
      <c r="E794" s="61" t="s">
        <v>12594</v>
      </c>
      <c r="F794" s="167" t="s">
        <v>5875</v>
      </c>
      <c r="G794" s="167" t="s">
        <v>5964</v>
      </c>
      <c r="H794" s="62" t="s">
        <v>1000</v>
      </c>
      <c r="I794" s="167" t="s">
        <v>5813</v>
      </c>
      <c r="J794" s="63" t="str">
        <f t="shared" si="87"/>
        <v>IC.PA.090420</v>
      </c>
      <c r="K794" s="61" t="s">
        <v>1702</v>
      </c>
      <c r="L794" s="167" t="str">
        <f t="shared" si="88"/>
        <v xml:space="preserve"> Trigger Incision</v>
      </c>
      <c r="M794" s="61" t="str">
        <f t="shared" si="89"/>
        <v>PI.IC.PA.090420.01</v>
      </c>
      <c r="N794" s="168"/>
      <c r="O794" s="168" t="str">
        <f t="shared" si="90"/>
        <v>PH.IC.PA.090420.01</v>
      </c>
      <c r="Q794" s="168" t="str">
        <f t="shared" si="91"/>
        <v>CL.IC.PA.090420.01</v>
      </c>
      <c r="R794" s="167" t="s">
        <v>4415</v>
      </c>
      <c r="S794" s="167">
        <v>486</v>
      </c>
    </row>
    <row r="795" spans="1:19" s="167" customFormat="1" ht="15">
      <c r="A795" s="167" t="s">
        <v>6465</v>
      </c>
      <c r="C795" s="61" t="s">
        <v>11639</v>
      </c>
      <c r="E795" s="61" t="s">
        <v>12594</v>
      </c>
      <c r="F795" s="167" t="s">
        <v>5875</v>
      </c>
      <c r="G795" s="167" t="s">
        <v>5760</v>
      </c>
      <c r="H795" s="62" t="s">
        <v>8039</v>
      </c>
      <c r="I795" s="167" t="s">
        <v>5876</v>
      </c>
      <c r="J795" s="63" t="str">
        <f t="shared" si="87"/>
        <v>IC.PA.090421</v>
      </c>
      <c r="K795" s="61" t="s">
        <v>1702</v>
      </c>
      <c r="L795" s="167" t="str">
        <f t="shared" si="88"/>
        <v>Trigger Injury Unknown</v>
      </c>
      <c r="M795" s="61" t="str">
        <f t="shared" si="89"/>
        <v>PI.IC.PA.090421.01</v>
      </c>
      <c r="N795" s="168"/>
      <c r="O795" s="168" t="str">
        <f t="shared" si="90"/>
        <v>PH.IC.PA.090421.01</v>
      </c>
      <c r="Q795" s="168" t="str">
        <f t="shared" si="91"/>
        <v>CL.IC.PA.090421.01</v>
      </c>
      <c r="R795" s="167" t="s">
        <v>12465</v>
      </c>
      <c r="S795" s="167">
        <v>486</v>
      </c>
    </row>
    <row r="796" spans="1:19" s="167" customFormat="1" ht="15">
      <c r="A796" s="167" t="s">
        <v>6465</v>
      </c>
      <c r="C796" s="61" t="s">
        <v>11639</v>
      </c>
      <c r="E796" s="61" t="s">
        <v>12594</v>
      </c>
      <c r="F796" s="167" t="s">
        <v>5875</v>
      </c>
      <c r="G796" s="167" t="s">
        <v>5966</v>
      </c>
      <c r="H796" s="62" t="s">
        <v>7874</v>
      </c>
      <c r="I796" s="167" t="s">
        <v>5967</v>
      </c>
      <c r="J796" s="63" t="str">
        <f t="shared" si="87"/>
        <v>IC.PA.090422</v>
      </c>
      <c r="K796" s="61" t="s">
        <v>1702</v>
      </c>
      <c r="L796" s="167" t="str">
        <f t="shared" si="88"/>
        <v>Trigger Wound</v>
      </c>
      <c r="M796" s="61" t="str">
        <f t="shared" si="89"/>
        <v>PI.IC.PA.090422.01</v>
      </c>
      <c r="N796" s="168"/>
      <c r="O796" s="168" t="str">
        <f t="shared" si="90"/>
        <v>PH.IC.PA.090422.01</v>
      </c>
      <c r="Q796" s="168" t="str">
        <f t="shared" si="91"/>
        <v>CL.IC.PA.090422.01</v>
      </c>
      <c r="R796" s="167" t="s">
        <v>12465</v>
      </c>
      <c r="S796" s="167">
        <v>486</v>
      </c>
    </row>
    <row r="797" spans="1:19" s="167" customFormat="1" ht="15">
      <c r="A797" s="167" t="s">
        <v>6465</v>
      </c>
      <c r="C797" s="61" t="s">
        <v>11639</v>
      </c>
      <c r="D797" s="167" t="s">
        <v>6102</v>
      </c>
      <c r="E797" s="61" t="s">
        <v>212</v>
      </c>
      <c r="F797" s="167" t="s">
        <v>5875</v>
      </c>
      <c r="G797" s="167" t="s">
        <v>6266</v>
      </c>
      <c r="H797" s="62" t="s">
        <v>11848</v>
      </c>
      <c r="I797" s="167" t="s">
        <v>8916</v>
      </c>
      <c r="J797" s="63" t="str">
        <f t="shared" si="87"/>
        <v>IC.PA.090501</v>
      </c>
      <c r="K797" s="61" t="s">
        <v>12175</v>
      </c>
      <c r="L797" s="167" t="str">
        <f t="shared" si="88"/>
        <v xml:space="preserve">      Related symptom diaphoretic</v>
      </c>
      <c r="M797" s="61" t="str">
        <f t="shared" si="89"/>
        <v>PI.IC.PA.090501.01</v>
      </c>
      <c r="N797" s="168"/>
      <c r="O797" s="168" t="str">
        <f t="shared" si="90"/>
        <v>PH.IC.PA.090501.01</v>
      </c>
      <c r="Q797" s="168" t="str">
        <f t="shared" si="91"/>
        <v>CL.IC.PA.090501.01</v>
      </c>
    </row>
    <row r="798" spans="1:19" s="167" customFormat="1" ht="15">
      <c r="A798" s="167" t="s">
        <v>6465</v>
      </c>
      <c r="C798" s="61" t="s">
        <v>11639</v>
      </c>
      <c r="E798" s="61" t="s">
        <v>212</v>
      </c>
      <c r="F798" s="167" t="s">
        <v>5875</v>
      </c>
      <c r="G798" s="167" t="s">
        <v>6451</v>
      </c>
      <c r="H798" s="62" t="s">
        <v>12030</v>
      </c>
      <c r="I798" s="167" t="s">
        <v>6452</v>
      </c>
      <c r="J798" s="63" t="str">
        <f t="shared" si="87"/>
        <v>IC.PA.090502</v>
      </c>
      <c r="K798" s="61" t="s">
        <v>1702</v>
      </c>
      <c r="L798" s="167" t="str">
        <f t="shared" si="88"/>
        <v xml:space="preserve">      Related symptom dizziness</v>
      </c>
      <c r="M798" s="61" t="str">
        <f t="shared" si="89"/>
        <v>PI.IC.PA.090502.01</v>
      </c>
      <c r="N798" s="168"/>
      <c r="O798" s="168" t="str">
        <f t="shared" si="90"/>
        <v>PH.IC.PA.090502.01</v>
      </c>
      <c r="Q798" s="168" t="str">
        <f t="shared" si="91"/>
        <v>CL.IC.PA.090502.01</v>
      </c>
    </row>
    <row r="799" spans="1:19" s="167" customFormat="1" ht="15">
      <c r="A799" s="167" t="s">
        <v>6465</v>
      </c>
      <c r="C799" s="61" t="s">
        <v>11639</v>
      </c>
      <c r="E799" s="61" t="s">
        <v>212</v>
      </c>
      <c r="F799" s="167" t="s">
        <v>5875</v>
      </c>
      <c r="G799" s="167" t="s">
        <v>6453</v>
      </c>
      <c r="H799" s="62" t="s">
        <v>12032</v>
      </c>
      <c r="I799" s="167" t="s">
        <v>6270</v>
      </c>
      <c r="J799" s="63" t="str">
        <f t="shared" si="87"/>
        <v>IC.PA.090503</v>
      </c>
      <c r="K799" s="61" t="s">
        <v>12175</v>
      </c>
      <c r="L799" s="167" t="str">
        <f t="shared" si="88"/>
        <v xml:space="preserve">      Related symptom short of breath</v>
      </c>
      <c r="M799" s="61" t="str">
        <f t="shared" si="89"/>
        <v>PI.IC.PA.090503.01</v>
      </c>
      <c r="N799" s="168"/>
      <c r="O799" s="168" t="str">
        <f t="shared" si="90"/>
        <v>PH.IC.PA.090503.01</v>
      </c>
      <c r="Q799" s="168" t="str">
        <f t="shared" si="91"/>
        <v>CL.IC.PA.090503.01</v>
      </c>
    </row>
    <row r="800" spans="1:19" s="167" customFormat="1" ht="15">
      <c r="A800" s="167" t="s">
        <v>6465</v>
      </c>
      <c r="C800" s="61" t="s">
        <v>11639</v>
      </c>
      <c r="E800" s="61" t="s">
        <v>212</v>
      </c>
      <c r="F800" s="167" t="s">
        <v>5875</v>
      </c>
      <c r="G800" s="167" t="s">
        <v>6267</v>
      </c>
      <c r="H800" s="62" t="s">
        <v>12028</v>
      </c>
      <c r="I800" s="167" t="s">
        <v>10592</v>
      </c>
      <c r="J800" s="63" t="str">
        <f t="shared" si="87"/>
        <v>IC.PA.090504</v>
      </c>
      <c r="K800" s="61" t="s">
        <v>12175</v>
      </c>
      <c r="L800" s="167" t="str">
        <f t="shared" si="88"/>
        <v xml:space="preserve">      Related symptom nauseated</v>
      </c>
      <c r="M800" s="61" t="str">
        <f t="shared" si="89"/>
        <v>PI.IC.PA.090504.01</v>
      </c>
      <c r="N800" s="168"/>
      <c r="O800" s="168" t="str">
        <f t="shared" si="90"/>
        <v>PH.IC.PA.090504.01</v>
      </c>
      <c r="Q800" s="168" t="str">
        <f t="shared" si="91"/>
        <v>CL.IC.PA.090504.01</v>
      </c>
    </row>
    <row r="801" spans="1:31" s="167" customFormat="1" ht="15">
      <c r="A801" s="167" t="s">
        <v>6465</v>
      </c>
      <c r="C801" s="61" t="s">
        <v>11639</v>
      </c>
      <c r="E801" s="61" t="s">
        <v>212</v>
      </c>
      <c r="F801" s="167" t="s">
        <v>5875</v>
      </c>
      <c r="G801" s="167" t="s">
        <v>6268</v>
      </c>
      <c r="H801" s="62" t="s">
        <v>12210</v>
      </c>
      <c r="I801" s="167" t="s">
        <v>6269</v>
      </c>
      <c r="J801" s="63" t="str">
        <f t="shared" si="87"/>
        <v>IC.PA.090505</v>
      </c>
      <c r="K801" s="61" t="s">
        <v>12175</v>
      </c>
      <c r="L801" s="167" t="str">
        <f t="shared" si="88"/>
        <v xml:space="preserve">      Related symptom photophobia</v>
      </c>
      <c r="M801" s="61" t="str">
        <f t="shared" si="89"/>
        <v>PI.IC.PA.090505.01</v>
      </c>
      <c r="N801" s="168"/>
      <c r="O801" s="168" t="str">
        <f t="shared" si="90"/>
        <v>PH.IC.PA.090505.01</v>
      </c>
      <c r="Q801" s="168" t="str">
        <f t="shared" si="91"/>
        <v>CL.IC.PA.090505.01</v>
      </c>
    </row>
    <row r="802" spans="1:31" s="167" customFormat="1" ht="15">
      <c r="A802" s="167" t="s">
        <v>6465</v>
      </c>
      <c r="C802" s="61" t="s">
        <v>11639</v>
      </c>
      <c r="E802" s="61" t="s">
        <v>212</v>
      </c>
      <c r="F802" s="167" t="s">
        <v>5875</v>
      </c>
      <c r="G802" s="167" t="s">
        <v>6107</v>
      </c>
      <c r="H802" s="62" t="s">
        <v>12212</v>
      </c>
      <c r="I802" s="167" t="s">
        <v>10890</v>
      </c>
      <c r="J802" s="63" t="str">
        <f t="shared" si="87"/>
        <v>IC.PA.090506</v>
      </c>
      <c r="K802" s="61" t="s">
        <v>12175</v>
      </c>
      <c r="L802" s="167" t="str">
        <f t="shared" si="88"/>
        <v xml:space="preserve">      Related symptom vomiting</v>
      </c>
      <c r="M802" s="61" t="str">
        <f t="shared" si="89"/>
        <v>PI.IC.PA.090506.01</v>
      </c>
      <c r="N802" s="168"/>
      <c r="O802" s="168" t="str">
        <f t="shared" si="90"/>
        <v>PH.IC.PA.090506.01</v>
      </c>
      <c r="Q802" s="168" t="str">
        <f t="shared" si="91"/>
        <v>CL.IC.PA.090506.01</v>
      </c>
    </row>
    <row r="803" spans="1:31" s="167" customFormat="1" ht="15">
      <c r="A803" s="167" t="s">
        <v>6465</v>
      </c>
      <c r="C803" s="61" t="s">
        <v>11639</v>
      </c>
      <c r="E803" s="61" t="s">
        <v>212</v>
      </c>
      <c r="F803" s="167" t="s">
        <v>5875</v>
      </c>
      <c r="G803" s="167" t="s">
        <v>6272</v>
      </c>
      <c r="H803" s="62" t="s">
        <v>12225</v>
      </c>
      <c r="I803" s="167" t="s">
        <v>6856</v>
      </c>
      <c r="J803" s="63" t="str">
        <f t="shared" si="87"/>
        <v>IC.PA.090507</v>
      </c>
      <c r="K803" s="61" t="s">
        <v>2206</v>
      </c>
      <c r="L803" s="167" t="str">
        <f t="shared" si="88"/>
        <v xml:space="preserve">      Related symptom visual changes</v>
      </c>
      <c r="M803" s="61" t="str">
        <f t="shared" si="89"/>
        <v>PI.IC.PA.090507.01</v>
      </c>
      <c r="N803" s="168"/>
      <c r="O803" s="168" t="str">
        <f t="shared" si="90"/>
        <v>PH.IC.PA.090507.01</v>
      </c>
      <c r="Q803" s="168" t="str">
        <f t="shared" si="91"/>
        <v>CL.IC.PA.090507.01</v>
      </c>
    </row>
    <row r="804" spans="1:31" s="167" customFormat="1" ht="15">
      <c r="A804" s="167" t="s">
        <v>6465</v>
      </c>
      <c r="C804" s="61" t="s">
        <v>11639</v>
      </c>
      <c r="E804" s="61" t="s">
        <v>212</v>
      </c>
      <c r="F804" s="167" t="s">
        <v>5875</v>
      </c>
      <c r="G804" s="167" t="s">
        <v>12769</v>
      </c>
      <c r="H804" s="62" t="s">
        <v>12729</v>
      </c>
      <c r="J804" s="63" t="str">
        <f t="shared" si="87"/>
        <v>IC.PA.090508</v>
      </c>
      <c r="K804" s="61" t="s">
        <v>12175</v>
      </c>
      <c r="L804" s="167" t="str">
        <f t="shared" si="88"/>
        <v>Other</v>
      </c>
      <c r="M804" s="61" t="str">
        <f t="shared" si="89"/>
        <v>PI.IC.PA.090508.01</v>
      </c>
      <c r="N804" s="168"/>
      <c r="O804" s="168" t="str">
        <f t="shared" si="90"/>
        <v>PH.IC.PA.090508.01</v>
      </c>
      <c r="Q804" s="168" t="str">
        <f t="shared" si="91"/>
        <v>CL.IC.PA.090508.01</v>
      </c>
      <c r="X804" s="167" t="s">
        <v>88</v>
      </c>
      <c r="Y804" s="167">
        <v>1126</v>
      </c>
    </row>
    <row r="805" spans="1:31" s="167" customFormat="1" ht="15">
      <c r="A805" s="167" t="s">
        <v>6465</v>
      </c>
      <c r="C805" s="61" t="s">
        <v>11639</v>
      </c>
      <c r="D805" s="167" t="s">
        <v>8285</v>
      </c>
      <c r="E805" s="61" t="s">
        <v>6988</v>
      </c>
      <c r="F805" s="167" t="s">
        <v>5898</v>
      </c>
      <c r="G805" s="167" t="s">
        <v>5970</v>
      </c>
      <c r="H805" s="62" t="s">
        <v>11848</v>
      </c>
      <c r="I805" s="167" t="s">
        <v>5971</v>
      </c>
      <c r="J805" s="63" t="str">
        <f t="shared" si="87"/>
        <v>IC.PA.090601</v>
      </c>
      <c r="K805" s="61" t="s">
        <v>12175</v>
      </c>
      <c r="L805" s="167" t="str">
        <f t="shared" si="88"/>
        <v xml:space="preserve">      Acute</v>
      </c>
      <c r="M805" s="61" t="str">
        <f t="shared" si="89"/>
        <v>PI.IC.PA.090601.01</v>
      </c>
      <c r="N805" s="168"/>
      <c r="O805" s="168" t="str">
        <f t="shared" si="90"/>
        <v>PH.IC.PA.090601.01</v>
      </c>
      <c r="Q805" s="168" t="str">
        <f t="shared" si="91"/>
        <v>CL.IC.PA.090601.01</v>
      </c>
    </row>
    <row r="806" spans="1:31" s="167" customFormat="1" ht="15">
      <c r="A806" s="167" t="s">
        <v>6465</v>
      </c>
      <c r="C806" s="61" t="s">
        <v>11639</v>
      </c>
      <c r="E806" s="61" t="s">
        <v>6988</v>
      </c>
      <c r="F806" s="167" t="s">
        <v>5898</v>
      </c>
      <c r="G806" s="167" t="s">
        <v>5975</v>
      </c>
      <c r="H806" s="62" t="s">
        <v>12030</v>
      </c>
      <c r="I806" s="167" t="s">
        <v>5976</v>
      </c>
      <c r="J806" s="63" t="str">
        <f t="shared" si="87"/>
        <v>IC.PA.090602</v>
      </c>
      <c r="K806" s="61" t="s">
        <v>12175</v>
      </c>
      <c r="L806" s="167" t="str">
        <f t="shared" si="88"/>
        <v xml:space="preserve">      Post surgical acute</v>
      </c>
      <c r="M806" s="61" t="str">
        <f t="shared" si="89"/>
        <v>PI.IC.PA.090602.01</v>
      </c>
      <c r="N806" s="168"/>
      <c r="O806" s="168" t="str">
        <f t="shared" si="90"/>
        <v>PH.IC.PA.090602.01</v>
      </c>
      <c r="Q806" s="168" t="str">
        <f t="shared" si="91"/>
        <v>CL.IC.PA.090602.01</v>
      </c>
    </row>
    <row r="807" spans="1:31" s="167" customFormat="1" ht="15">
      <c r="A807" s="167" t="s">
        <v>6465</v>
      </c>
      <c r="C807" s="61" t="s">
        <v>11639</v>
      </c>
      <c r="E807" s="61" t="s">
        <v>6988</v>
      </c>
      <c r="F807" s="167" t="s">
        <v>5898</v>
      </c>
      <c r="G807" s="167" t="s">
        <v>5977</v>
      </c>
      <c r="H807" s="62" t="s">
        <v>12032</v>
      </c>
      <c r="I807" s="167" t="s">
        <v>5978</v>
      </c>
      <c r="J807" s="63" t="str">
        <f t="shared" si="87"/>
        <v>IC.PA.090603</v>
      </c>
      <c r="K807" s="61" t="s">
        <v>12175</v>
      </c>
      <c r="L807" s="167" t="str">
        <f t="shared" si="88"/>
        <v xml:space="preserve">      Post surgical chronic</v>
      </c>
      <c r="M807" s="61" t="str">
        <f t="shared" si="89"/>
        <v>PI.IC.PA.090603.01</v>
      </c>
      <c r="N807" s="168"/>
      <c r="O807" s="168" t="str">
        <f t="shared" si="90"/>
        <v>PH.IC.PA.090603.01</v>
      </c>
      <c r="Q807" s="168" t="str">
        <f t="shared" si="91"/>
        <v>CL.IC.PA.090603.01</v>
      </c>
    </row>
    <row r="808" spans="1:31" s="167" customFormat="1" ht="15">
      <c r="A808" s="167" t="s">
        <v>6465</v>
      </c>
      <c r="C808" s="61" t="s">
        <v>11639</v>
      </c>
      <c r="E808" s="61" t="s">
        <v>6988</v>
      </c>
      <c r="F808" s="167" t="s">
        <v>5898</v>
      </c>
      <c r="G808" s="167" t="s">
        <v>5979</v>
      </c>
      <c r="H808" s="62" t="s">
        <v>12028</v>
      </c>
      <c r="I808" s="167" t="s">
        <v>5980</v>
      </c>
      <c r="J808" s="63" t="str">
        <f t="shared" si="87"/>
        <v>IC.PA.090604</v>
      </c>
      <c r="K808" s="61" t="s">
        <v>12175</v>
      </c>
      <c r="L808" s="167" t="str">
        <f t="shared" si="88"/>
        <v xml:space="preserve">      Chronic </v>
      </c>
      <c r="M808" s="61" t="str">
        <f t="shared" si="89"/>
        <v>PI.IC.PA.090604.01</v>
      </c>
      <c r="N808" s="168"/>
      <c r="O808" s="168" t="str">
        <f t="shared" si="90"/>
        <v>PH.IC.PA.090604.01</v>
      </c>
      <c r="Q808" s="168" t="str">
        <f t="shared" si="91"/>
        <v>CL.IC.PA.090604.01</v>
      </c>
    </row>
    <row r="809" spans="1:31" s="167" customFormat="1" ht="15">
      <c r="A809" s="167" t="s">
        <v>6465</v>
      </c>
      <c r="C809" s="61" t="s">
        <v>11639</v>
      </c>
      <c r="E809" s="61" t="s">
        <v>231</v>
      </c>
      <c r="F809" s="167" t="s">
        <v>5898</v>
      </c>
      <c r="G809" s="167" t="s">
        <v>6132</v>
      </c>
      <c r="H809" s="62" t="s">
        <v>12210</v>
      </c>
      <c r="I809" s="167" t="s">
        <v>6941</v>
      </c>
      <c r="J809" s="63" t="str">
        <f t="shared" si="87"/>
        <v>IC.PA.090605</v>
      </c>
      <c r="K809" s="61" t="s">
        <v>13277</v>
      </c>
      <c r="L809" s="167" t="str">
        <f t="shared" si="88"/>
        <v xml:space="preserve">      Cancer related</v>
      </c>
      <c r="M809" s="61" t="str">
        <f t="shared" si="89"/>
        <v>PI.IC.PA.090605.01</v>
      </c>
      <c r="N809" s="168"/>
      <c r="O809" s="168" t="str">
        <f t="shared" si="90"/>
        <v>PH.IC.PA.090605.01</v>
      </c>
      <c r="Q809" s="168" t="str">
        <f t="shared" si="91"/>
        <v>CL.IC.PA.090605.01</v>
      </c>
    </row>
    <row r="810" spans="1:31" s="167" customFormat="1" ht="15">
      <c r="A810" s="167" t="s">
        <v>6465</v>
      </c>
      <c r="C810" s="61" t="s">
        <v>11639</v>
      </c>
      <c r="E810" s="61" t="s">
        <v>6988</v>
      </c>
      <c r="F810" s="167" t="s">
        <v>5898</v>
      </c>
      <c r="G810" s="167" t="s">
        <v>300</v>
      </c>
      <c r="H810" s="62" t="s">
        <v>231</v>
      </c>
      <c r="I810" s="167" t="s">
        <v>301</v>
      </c>
      <c r="J810" s="63" t="str">
        <f t="shared" si="87"/>
        <v>IC.PA.090606</v>
      </c>
      <c r="K810" s="61" t="s">
        <v>12175</v>
      </c>
      <c r="L810" s="167" t="str">
        <f t="shared" si="88"/>
        <v>Chest pain</v>
      </c>
      <c r="M810" s="61" t="str">
        <f t="shared" si="89"/>
        <v>PI.IC.PA.090606.01</v>
      </c>
      <c r="N810" s="168"/>
      <c r="O810" s="168" t="str">
        <f t="shared" si="90"/>
        <v>PH.IC.PA.090606.01</v>
      </c>
      <c r="Q810" s="168" t="str">
        <f t="shared" si="91"/>
        <v>CL.IC.PA.090606.01</v>
      </c>
      <c r="AD810" s="167" t="s">
        <v>88</v>
      </c>
      <c r="AE810" s="167">
        <v>1305</v>
      </c>
    </row>
    <row r="811" spans="1:31" s="167" customFormat="1" ht="15">
      <c r="A811" s="167" t="s">
        <v>6465</v>
      </c>
      <c r="C811" s="61" t="s">
        <v>11639</v>
      </c>
      <c r="D811" s="167" t="s">
        <v>6133</v>
      </c>
      <c r="E811" s="61" t="s">
        <v>573</v>
      </c>
      <c r="F811" s="167" t="s">
        <v>5898</v>
      </c>
      <c r="G811" s="167" t="s">
        <v>6134</v>
      </c>
      <c r="H811" s="62" t="s">
        <v>11848</v>
      </c>
      <c r="I811" s="167" t="s">
        <v>6135</v>
      </c>
      <c r="J811" s="63" t="str">
        <f t="shared" si="87"/>
        <v>IC.PA.090701</v>
      </c>
      <c r="K811" s="61" t="s">
        <v>12175</v>
      </c>
      <c r="L811" s="167" t="str">
        <f t="shared" si="88"/>
        <v xml:space="preserve">      Gradual</v>
      </c>
      <c r="M811" s="61" t="str">
        <f t="shared" si="89"/>
        <v>PI.IC.PA.090701.01</v>
      </c>
      <c r="N811" s="168"/>
      <c r="O811" s="168" t="str">
        <f t="shared" si="90"/>
        <v>PH.IC.PA.090701.01</v>
      </c>
      <c r="Q811" s="168" t="str">
        <f t="shared" si="91"/>
        <v>CL.IC.PA.090701.01</v>
      </c>
    </row>
    <row r="812" spans="1:31" s="167" customFormat="1" ht="15">
      <c r="A812" s="167" t="s">
        <v>6465</v>
      </c>
      <c r="C812" s="61" t="s">
        <v>11639</v>
      </c>
      <c r="E812" s="61" t="s">
        <v>573</v>
      </c>
      <c r="F812" s="167" t="s">
        <v>5898</v>
      </c>
      <c r="G812" s="167" t="s">
        <v>6136</v>
      </c>
      <c r="H812" s="62" t="s">
        <v>12030</v>
      </c>
      <c r="I812" s="167" t="s">
        <v>6137</v>
      </c>
      <c r="J812" s="63" t="str">
        <f t="shared" si="87"/>
        <v>IC.PA.090702</v>
      </c>
      <c r="K812" s="61" t="s">
        <v>12175</v>
      </c>
      <c r="L812" s="167" t="str">
        <f t="shared" si="88"/>
        <v xml:space="preserve">      Sudden</v>
      </c>
      <c r="M812" s="61" t="str">
        <f t="shared" si="89"/>
        <v>PI.IC.PA.090702.01</v>
      </c>
      <c r="N812" s="168"/>
      <c r="O812" s="168" t="str">
        <f t="shared" si="90"/>
        <v>PH.IC.PA.090702.01</v>
      </c>
      <c r="Q812" s="168" t="str">
        <f t="shared" si="91"/>
        <v>CL.IC.PA.090702.01</v>
      </c>
    </row>
    <row r="813" spans="1:31" s="167" customFormat="1" ht="15">
      <c r="A813" s="167" t="s">
        <v>6465</v>
      </c>
      <c r="C813" s="61" t="s">
        <v>11639</v>
      </c>
      <c r="E813" s="61" t="s">
        <v>573</v>
      </c>
      <c r="F813" s="167" t="s">
        <v>5898</v>
      </c>
      <c r="G813" s="167" t="s">
        <v>6138</v>
      </c>
      <c r="H813" s="62" t="s">
        <v>12032</v>
      </c>
      <c r="I813" s="167" t="s">
        <v>5873</v>
      </c>
      <c r="J813" s="63" t="str">
        <f t="shared" si="87"/>
        <v>IC.PA.090703</v>
      </c>
      <c r="K813" s="61" t="s">
        <v>12175</v>
      </c>
      <c r="L813" s="167" t="str">
        <f t="shared" si="88"/>
        <v xml:space="preserve">      Post procedure</v>
      </c>
      <c r="M813" s="61" t="str">
        <f t="shared" si="89"/>
        <v>PI.IC.PA.090703.01</v>
      </c>
      <c r="N813" s="168"/>
      <c r="O813" s="168" t="str">
        <f t="shared" si="90"/>
        <v>PH.IC.PA.090703.01</v>
      </c>
      <c r="Q813" s="168" t="str">
        <f t="shared" si="91"/>
        <v>CL.IC.PA.090703.01</v>
      </c>
    </row>
    <row r="814" spans="1:31" s="167" customFormat="1" ht="15">
      <c r="A814" s="167" t="s">
        <v>6465</v>
      </c>
      <c r="C814" s="61" t="s">
        <v>11639</v>
      </c>
      <c r="E814" s="61" t="s">
        <v>573</v>
      </c>
      <c r="F814" s="167" t="s">
        <v>5898</v>
      </c>
      <c r="G814" s="167" t="s">
        <v>5874</v>
      </c>
      <c r="H814" s="62" t="s">
        <v>12028</v>
      </c>
      <c r="I814" s="167" t="s">
        <v>5985</v>
      </c>
      <c r="J814" s="63" t="str">
        <f t="shared" si="87"/>
        <v>IC.PA.090704</v>
      </c>
      <c r="K814" s="61" t="s">
        <v>12175</v>
      </c>
      <c r="L814" s="167" t="str">
        <f t="shared" si="88"/>
        <v xml:space="preserve">      Upon wakening</v>
      </c>
      <c r="M814" s="61" t="str">
        <f t="shared" si="89"/>
        <v>PI.IC.PA.090704.01</v>
      </c>
      <c r="N814" s="168"/>
      <c r="O814" s="168" t="str">
        <f t="shared" si="90"/>
        <v>PH.IC.PA.090704.01</v>
      </c>
      <c r="Q814" s="168" t="str">
        <f t="shared" si="91"/>
        <v>CL.IC.PA.090704.01</v>
      </c>
    </row>
    <row r="815" spans="1:31" s="167" customFormat="1" ht="15">
      <c r="A815" s="167" t="s">
        <v>6465</v>
      </c>
      <c r="C815" s="61" t="s">
        <v>11639</v>
      </c>
      <c r="E815" s="61" t="s">
        <v>573</v>
      </c>
      <c r="F815" s="167" t="s">
        <v>5898</v>
      </c>
      <c r="G815" s="167" t="s">
        <v>5986</v>
      </c>
      <c r="H815" s="62" t="s">
        <v>12210</v>
      </c>
      <c r="I815" s="167" t="s">
        <v>6145</v>
      </c>
      <c r="J815" s="63" t="str">
        <f t="shared" si="87"/>
        <v>IC.PA.090705</v>
      </c>
      <c r="K815" s="61" t="s">
        <v>12175</v>
      </c>
      <c r="L815" s="167" t="str">
        <f t="shared" si="88"/>
        <v xml:space="preserve">      Date/time:  specify</v>
      </c>
      <c r="M815" s="61" t="str">
        <f t="shared" si="89"/>
        <v>PI.IC.PA.090705.01</v>
      </c>
      <c r="N815" s="168"/>
      <c r="O815" s="168" t="str">
        <f t="shared" si="90"/>
        <v>PH.IC.PA.090705.01</v>
      </c>
      <c r="Q815" s="168" t="str">
        <f t="shared" si="91"/>
        <v>CL.IC.PA.090705.01</v>
      </c>
    </row>
    <row r="816" spans="1:31" s="167" customFormat="1" ht="15">
      <c r="A816" s="167" t="s">
        <v>6465</v>
      </c>
      <c r="C816" s="61" t="s">
        <v>11639</v>
      </c>
      <c r="D816" s="167" t="s">
        <v>5992</v>
      </c>
      <c r="E816" s="61" t="s">
        <v>92</v>
      </c>
      <c r="F816" s="167" t="s">
        <v>5898</v>
      </c>
      <c r="G816" s="167" t="s">
        <v>5993</v>
      </c>
      <c r="H816" s="62" t="s">
        <v>11848</v>
      </c>
      <c r="I816" s="167" t="s">
        <v>5994</v>
      </c>
      <c r="J816" s="63" t="str">
        <f t="shared" si="87"/>
        <v>IC.PA.090801</v>
      </c>
      <c r="K816" s="61" t="s">
        <v>12175</v>
      </c>
      <c r="L816" s="167" t="str">
        <f t="shared" si="88"/>
        <v xml:space="preserve">      Constant</v>
      </c>
      <c r="M816" s="61" t="str">
        <f t="shared" si="89"/>
        <v>PI.IC.PA.090801.01</v>
      </c>
      <c r="N816" s="168"/>
      <c r="O816" s="168" t="str">
        <f t="shared" si="90"/>
        <v>PH.IC.PA.090801.01</v>
      </c>
      <c r="Q816" s="168" t="str">
        <f t="shared" si="91"/>
        <v>CL.IC.PA.090801.01</v>
      </c>
    </row>
    <row r="817" spans="1:17" s="167" customFormat="1" ht="15">
      <c r="A817" s="167" t="s">
        <v>6465</v>
      </c>
      <c r="C817" s="61" t="s">
        <v>11639</v>
      </c>
      <c r="E817" s="61" t="s">
        <v>92</v>
      </c>
      <c r="F817" s="167" t="s">
        <v>5898</v>
      </c>
      <c r="G817" s="167" t="s">
        <v>8486</v>
      </c>
      <c r="H817" s="62" t="s">
        <v>12030</v>
      </c>
      <c r="I817" s="167" t="s">
        <v>11013</v>
      </c>
      <c r="J817" s="63" t="str">
        <f t="shared" si="87"/>
        <v>IC.PA.090802</v>
      </c>
      <c r="K817" s="61" t="s">
        <v>12175</v>
      </c>
      <c r="L817" s="167" t="str">
        <f t="shared" si="88"/>
        <v xml:space="preserve">      Intermittent</v>
      </c>
      <c r="M817" s="61" t="str">
        <f t="shared" si="89"/>
        <v>PI.IC.PA.090802.01</v>
      </c>
      <c r="N817" s="168"/>
      <c r="O817" s="168" t="str">
        <f t="shared" si="90"/>
        <v>PH.IC.PA.090802.01</v>
      </c>
      <c r="Q817" s="168" t="str">
        <f t="shared" si="91"/>
        <v>CL.IC.PA.090802.01</v>
      </c>
    </row>
    <row r="818" spans="1:17" s="167" customFormat="1" ht="15">
      <c r="A818" s="167" t="s">
        <v>6465</v>
      </c>
      <c r="C818" s="61" t="s">
        <v>11639</v>
      </c>
      <c r="D818" s="167" t="s">
        <v>283</v>
      </c>
      <c r="E818" s="61" t="s">
        <v>92</v>
      </c>
      <c r="F818" s="167" t="s">
        <v>5898</v>
      </c>
      <c r="G818" s="167" t="s">
        <v>5995</v>
      </c>
      <c r="H818" s="62" t="s">
        <v>12032</v>
      </c>
      <c r="I818" s="167" t="s">
        <v>5996</v>
      </c>
      <c r="J818" s="63" t="str">
        <f t="shared" si="87"/>
        <v>IC.PA.090803</v>
      </c>
      <c r="K818" s="61" t="s">
        <v>12175</v>
      </c>
      <c r="L818" s="167" t="str">
        <f t="shared" si="88"/>
        <v xml:space="preserve">      Aching</v>
      </c>
      <c r="M818" s="61" t="str">
        <f t="shared" si="89"/>
        <v>PI.IC.PA.090803.01</v>
      </c>
      <c r="N818" s="168"/>
      <c r="O818" s="168" t="str">
        <f t="shared" si="90"/>
        <v>PH.IC.PA.090803.01</v>
      </c>
      <c r="Q818" s="168" t="str">
        <f t="shared" si="91"/>
        <v>CL.IC.PA.090803.01</v>
      </c>
    </row>
    <row r="819" spans="1:17" s="167" customFormat="1" ht="15">
      <c r="A819" s="167" t="s">
        <v>6465</v>
      </c>
      <c r="C819" s="61" t="s">
        <v>11639</v>
      </c>
      <c r="E819" s="61" t="s">
        <v>92</v>
      </c>
      <c r="F819" s="167" t="s">
        <v>5898</v>
      </c>
      <c r="G819" s="167" t="s">
        <v>5997</v>
      </c>
      <c r="H819" s="62" t="s">
        <v>12028</v>
      </c>
      <c r="I819" s="167" t="s">
        <v>7505</v>
      </c>
      <c r="J819" s="63" t="str">
        <f t="shared" si="87"/>
        <v>IC.PA.090804</v>
      </c>
      <c r="K819" s="61" t="s">
        <v>12175</v>
      </c>
      <c r="L819" s="167" t="str">
        <f t="shared" si="88"/>
        <v xml:space="preserve">      Burning</v>
      </c>
      <c r="M819" s="61" t="str">
        <f t="shared" si="89"/>
        <v>PI.IC.PA.090804.01</v>
      </c>
      <c r="N819" s="168"/>
      <c r="O819" s="168" t="str">
        <f t="shared" si="90"/>
        <v>PH.IC.PA.090804.01</v>
      </c>
      <c r="Q819" s="168" t="str">
        <f t="shared" si="91"/>
        <v>CL.IC.PA.090804.01</v>
      </c>
    </row>
    <row r="820" spans="1:17" s="167" customFormat="1" ht="15">
      <c r="A820" s="167" t="s">
        <v>6465</v>
      </c>
      <c r="C820" s="61" t="s">
        <v>11639</v>
      </c>
      <c r="E820" s="61" t="s">
        <v>92</v>
      </c>
      <c r="F820" s="167" t="s">
        <v>5898</v>
      </c>
      <c r="G820" s="167" t="s">
        <v>6152</v>
      </c>
      <c r="H820" s="62" t="s">
        <v>12210</v>
      </c>
      <c r="I820" s="167" t="s">
        <v>6153</v>
      </c>
      <c r="J820" s="63" t="str">
        <f t="shared" si="87"/>
        <v>IC.PA.090805</v>
      </c>
      <c r="K820" s="61" t="s">
        <v>12175</v>
      </c>
      <c r="L820" s="167" t="str">
        <f t="shared" si="88"/>
        <v xml:space="preserve">      Cramping</v>
      </c>
      <c r="M820" s="61" t="str">
        <f t="shared" si="89"/>
        <v>PI.IC.PA.090805.01</v>
      </c>
      <c r="N820" s="168"/>
      <c r="O820" s="168" t="str">
        <f t="shared" si="90"/>
        <v>PH.IC.PA.090805.01</v>
      </c>
      <c r="Q820" s="168" t="str">
        <f t="shared" si="91"/>
        <v>CL.IC.PA.090805.01</v>
      </c>
    </row>
    <row r="821" spans="1:17" s="167" customFormat="1" ht="15">
      <c r="A821" s="167" t="s">
        <v>6465</v>
      </c>
      <c r="C821" s="61" t="s">
        <v>11639</v>
      </c>
      <c r="E821" s="61" t="s">
        <v>92</v>
      </c>
      <c r="F821" s="167" t="s">
        <v>5898</v>
      </c>
      <c r="G821" s="167" t="s">
        <v>6154</v>
      </c>
      <c r="H821" s="62" t="s">
        <v>12212</v>
      </c>
      <c r="I821" s="167" t="s">
        <v>6155</v>
      </c>
      <c r="J821" s="63" t="str">
        <f t="shared" si="87"/>
        <v>IC.PA.090806</v>
      </c>
      <c r="K821" s="61" t="s">
        <v>12175</v>
      </c>
      <c r="L821" s="167" t="str">
        <f t="shared" si="88"/>
        <v xml:space="preserve">      Dull</v>
      </c>
      <c r="M821" s="61" t="str">
        <f t="shared" si="89"/>
        <v>PI.IC.PA.090806.01</v>
      </c>
      <c r="N821" s="168"/>
      <c r="O821" s="168" t="str">
        <f t="shared" si="90"/>
        <v>PH.IC.PA.090806.01</v>
      </c>
      <c r="Q821" s="168" t="str">
        <f t="shared" si="91"/>
        <v>CL.IC.PA.090806.01</v>
      </c>
    </row>
    <row r="822" spans="1:17" s="167" customFormat="1" ht="15">
      <c r="A822" s="167" t="s">
        <v>6465</v>
      </c>
      <c r="C822" s="61" t="s">
        <v>11639</v>
      </c>
      <c r="E822" s="61" t="s">
        <v>92</v>
      </c>
      <c r="F822" s="167" t="s">
        <v>5898</v>
      </c>
      <c r="G822" s="167" t="s">
        <v>6503</v>
      </c>
      <c r="H822" s="62" t="s">
        <v>12225</v>
      </c>
      <c r="I822" s="167" t="s">
        <v>6504</v>
      </c>
      <c r="J822" s="63" t="str">
        <f t="shared" si="87"/>
        <v>IC.PA.090807</v>
      </c>
      <c r="K822" s="61" t="s">
        <v>12175</v>
      </c>
      <c r="L822" s="167" t="str">
        <f t="shared" si="88"/>
        <v xml:space="preserve">      Gnawing</v>
      </c>
      <c r="M822" s="61" t="str">
        <f t="shared" si="89"/>
        <v>PI.IC.PA.090807.01</v>
      </c>
      <c r="N822" s="168"/>
      <c r="O822" s="168" t="str">
        <f t="shared" si="90"/>
        <v>PH.IC.PA.090807.01</v>
      </c>
      <c r="Q822" s="168" t="str">
        <f t="shared" si="91"/>
        <v>CL.IC.PA.090807.01</v>
      </c>
    </row>
    <row r="823" spans="1:17" s="167" customFormat="1" ht="15">
      <c r="A823" s="167" t="s">
        <v>6465</v>
      </c>
      <c r="C823" s="61" t="s">
        <v>11639</v>
      </c>
      <c r="E823" s="61" t="s">
        <v>92</v>
      </c>
      <c r="F823" s="167" t="s">
        <v>5898</v>
      </c>
      <c r="G823" s="167" t="s">
        <v>6505</v>
      </c>
      <c r="H823" s="62" t="s">
        <v>11638</v>
      </c>
      <c r="I823" s="167" t="s">
        <v>6506</v>
      </c>
      <c r="J823" s="63" t="str">
        <f t="shared" si="87"/>
        <v>IC.PA.090808</v>
      </c>
      <c r="K823" s="61" t="s">
        <v>12175</v>
      </c>
      <c r="L823" s="167" t="str">
        <f t="shared" si="88"/>
        <v xml:space="preserve">      Nagging</v>
      </c>
      <c r="M823" s="61" t="str">
        <f t="shared" si="89"/>
        <v>PI.IC.PA.090808.01</v>
      </c>
      <c r="N823" s="168"/>
      <c r="O823" s="168" t="str">
        <f t="shared" si="90"/>
        <v>PH.IC.PA.090808.01</v>
      </c>
      <c r="Q823" s="168" t="str">
        <f t="shared" si="91"/>
        <v>CL.IC.PA.090808.01</v>
      </c>
    </row>
    <row r="824" spans="1:17" s="167" customFormat="1" ht="15">
      <c r="A824" s="167" t="s">
        <v>6465</v>
      </c>
      <c r="C824" s="61" t="s">
        <v>11639</v>
      </c>
      <c r="E824" s="61" t="s">
        <v>92</v>
      </c>
      <c r="F824" s="167" t="s">
        <v>5898</v>
      </c>
      <c r="G824" s="167" t="s">
        <v>6340</v>
      </c>
      <c r="H824" s="62" t="s">
        <v>11639</v>
      </c>
      <c r="I824" s="167" t="s">
        <v>6341</v>
      </c>
      <c r="J824" s="63" t="str">
        <f t="shared" si="87"/>
        <v>IC.PA.090809</v>
      </c>
      <c r="K824" s="61" t="s">
        <v>12175</v>
      </c>
      <c r="L824" s="167" t="str">
        <f t="shared" si="88"/>
        <v xml:space="preserve">      Heavy</v>
      </c>
      <c r="M824" s="61" t="str">
        <f t="shared" si="89"/>
        <v>PI.IC.PA.090809.01</v>
      </c>
      <c r="N824" s="168"/>
      <c r="O824" s="168" t="str">
        <f t="shared" si="90"/>
        <v>PH.IC.PA.090809.01</v>
      </c>
      <c r="Q824" s="168" t="str">
        <f t="shared" si="91"/>
        <v>CL.IC.PA.090809.01</v>
      </c>
    </row>
    <row r="825" spans="1:17" s="167" customFormat="1" ht="15">
      <c r="A825" s="167" t="s">
        <v>6465</v>
      </c>
      <c r="C825" s="61" t="s">
        <v>11639</v>
      </c>
      <c r="E825" s="61" t="s">
        <v>92</v>
      </c>
      <c r="F825" s="167" t="s">
        <v>5898</v>
      </c>
      <c r="G825" s="167" t="s">
        <v>6342</v>
      </c>
      <c r="H825" s="62" t="s">
        <v>11829</v>
      </c>
      <c r="I825" s="167" t="s">
        <v>6343</v>
      </c>
      <c r="J825" s="63" t="str">
        <f t="shared" si="87"/>
        <v>IC.PA.090810</v>
      </c>
      <c r="K825" s="61" t="s">
        <v>12175</v>
      </c>
      <c r="L825" s="167" t="str">
        <f t="shared" si="88"/>
        <v xml:space="preserve">      Stabbing</v>
      </c>
      <c r="M825" s="61" t="str">
        <f t="shared" si="89"/>
        <v>PI.IC.PA.090810.01</v>
      </c>
      <c r="N825" s="168"/>
      <c r="O825" s="168" t="str">
        <f t="shared" si="90"/>
        <v>PH.IC.PA.090810.01</v>
      </c>
      <c r="Q825" s="168" t="str">
        <f t="shared" si="91"/>
        <v>CL.IC.PA.090810.01</v>
      </c>
    </row>
    <row r="826" spans="1:17" s="167" customFormat="1" ht="15">
      <c r="A826" s="167" t="s">
        <v>6465</v>
      </c>
      <c r="C826" s="61" t="s">
        <v>11639</v>
      </c>
      <c r="E826" s="61" t="s">
        <v>92</v>
      </c>
      <c r="F826" s="167" t="s">
        <v>5898</v>
      </c>
      <c r="G826" s="167" t="s">
        <v>9209</v>
      </c>
      <c r="H826" s="62" t="s">
        <v>12099</v>
      </c>
      <c r="I826" s="167" t="s">
        <v>11569</v>
      </c>
      <c r="J826" s="63" t="str">
        <f t="shared" si="87"/>
        <v>IC.PA.090811</v>
      </c>
      <c r="K826" s="61" t="s">
        <v>12175</v>
      </c>
      <c r="L826" s="167" t="str">
        <f t="shared" si="88"/>
        <v xml:space="preserve">      Pressure</v>
      </c>
      <c r="M826" s="61" t="str">
        <f t="shared" si="89"/>
        <v>PI.IC.PA.090811.01</v>
      </c>
      <c r="N826" s="168"/>
      <c r="O826" s="168" t="str">
        <f t="shared" si="90"/>
        <v>PH.IC.PA.090811.01</v>
      </c>
      <c r="Q826" s="168" t="str">
        <f t="shared" si="91"/>
        <v>CL.IC.PA.090811.01</v>
      </c>
    </row>
    <row r="827" spans="1:17" s="167" customFormat="1" ht="15">
      <c r="A827" s="167" t="s">
        <v>6465</v>
      </c>
      <c r="C827" s="61" t="s">
        <v>11639</v>
      </c>
      <c r="E827" s="61" t="s">
        <v>92</v>
      </c>
      <c r="F827" s="167" t="s">
        <v>5898</v>
      </c>
      <c r="G827" s="167" t="s">
        <v>6336</v>
      </c>
      <c r="H827" s="62" t="s">
        <v>12100</v>
      </c>
      <c r="I827" s="167" t="s">
        <v>7350</v>
      </c>
      <c r="J827" s="63" t="str">
        <f t="shared" si="87"/>
        <v>IC.PA.090812</v>
      </c>
      <c r="K827" s="61" t="s">
        <v>12175</v>
      </c>
      <c r="L827" s="167" t="str">
        <f t="shared" si="88"/>
        <v xml:space="preserve">      Tingling</v>
      </c>
      <c r="M827" s="61" t="str">
        <f t="shared" si="89"/>
        <v>PI.IC.PA.090812.01</v>
      </c>
      <c r="N827" s="168"/>
      <c r="O827" s="168" t="str">
        <f t="shared" si="90"/>
        <v>PH.IC.PA.090812.01</v>
      </c>
      <c r="Q827" s="168" t="str">
        <f t="shared" si="91"/>
        <v>CL.IC.PA.090812.01</v>
      </c>
    </row>
    <row r="828" spans="1:17" s="167" customFormat="1" ht="15">
      <c r="A828" s="167" t="s">
        <v>6465</v>
      </c>
      <c r="C828" s="61" t="s">
        <v>11639</v>
      </c>
      <c r="E828" s="61" t="s">
        <v>92</v>
      </c>
      <c r="F828" s="167" t="s">
        <v>5898</v>
      </c>
      <c r="G828" s="167" t="s">
        <v>6337</v>
      </c>
      <c r="H828" s="62" t="s">
        <v>12101</v>
      </c>
      <c r="I828" s="167" t="s">
        <v>6338</v>
      </c>
      <c r="J828" s="63" t="str">
        <f t="shared" si="87"/>
        <v>IC.PA.090813</v>
      </c>
      <c r="K828" s="61" t="s">
        <v>12175</v>
      </c>
      <c r="L828" s="167" t="str">
        <f t="shared" si="88"/>
        <v xml:space="preserve">      Tight</v>
      </c>
      <c r="M828" s="61" t="str">
        <f t="shared" si="89"/>
        <v>PI.IC.PA.090813.01</v>
      </c>
      <c r="N828" s="168"/>
      <c r="O828" s="168" t="str">
        <f t="shared" si="90"/>
        <v>PH.IC.PA.090813.01</v>
      </c>
      <c r="Q828" s="168" t="str">
        <f t="shared" si="91"/>
        <v>CL.IC.PA.090813.01</v>
      </c>
    </row>
    <row r="829" spans="1:17" s="167" customFormat="1" ht="15">
      <c r="A829" s="167" t="s">
        <v>6465</v>
      </c>
      <c r="C829" s="61" t="s">
        <v>11639</v>
      </c>
      <c r="E829" s="61" t="s">
        <v>92</v>
      </c>
      <c r="F829" s="167" t="s">
        <v>5898</v>
      </c>
      <c r="G829" s="167" t="s">
        <v>6339</v>
      </c>
      <c r="H829" s="62" t="s">
        <v>12102</v>
      </c>
      <c r="I829" s="167" t="s">
        <v>6345</v>
      </c>
      <c r="J829" s="63" t="str">
        <f t="shared" si="87"/>
        <v>IC.PA.090814</v>
      </c>
      <c r="K829" s="61" t="s">
        <v>12175</v>
      </c>
      <c r="L829" s="167" t="str">
        <f t="shared" si="88"/>
        <v xml:space="preserve">      Crushing</v>
      </c>
      <c r="M829" s="61" t="str">
        <f t="shared" si="89"/>
        <v>PI.IC.PA.090814.01</v>
      </c>
      <c r="N829" s="168"/>
      <c r="O829" s="168" t="str">
        <f t="shared" si="90"/>
        <v>PH.IC.PA.090814.01</v>
      </c>
      <c r="Q829" s="168" t="str">
        <f t="shared" si="91"/>
        <v>CL.IC.PA.090814.01</v>
      </c>
    </row>
    <row r="830" spans="1:17" s="167" customFormat="1" ht="15">
      <c r="A830" s="167" t="s">
        <v>6465</v>
      </c>
      <c r="C830" s="61" t="s">
        <v>11639</v>
      </c>
      <c r="E830" s="61" t="s">
        <v>92</v>
      </c>
      <c r="F830" s="167" t="s">
        <v>5898</v>
      </c>
      <c r="G830" s="167" t="s">
        <v>6514</v>
      </c>
      <c r="H830" s="62" t="s">
        <v>11559</v>
      </c>
      <c r="I830" s="167" t="s">
        <v>6515</v>
      </c>
      <c r="J830" s="63" t="str">
        <f t="shared" si="87"/>
        <v>IC.PA.090815</v>
      </c>
      <c r="K830" s="61" t="s">
        <v>12175</v>
      </c>
      <c r="L830" s="167" t="str">
        <f t="shared" si="88"/>
        <v xml:space="preserve">      Sharp</v>
      </c>
      <c r="M830" s="61" t="str">
        <f t="shared" si="89"/>
        <v>PI.IC.PA.090815.01</v>
      </c>
      <c r="N830" s="168"/>
      <c r="O830" s="168" t="str">
        <f t="shared" si="90"/>
        <v>PH.IC.PA.090815.01</v>
      </c>
      <c r="Q830" s="168" t="str">
        <f t="shared" si="91"/>
        <v>CL.IC.PA.090815.01</v>
      </c>
    </row>
    <row r="831" spans="1:17" s="167" customFormat="1" ht="15">
      <c r="A831" s="167" t="s">
        <v>6465</v>
      </c>
      <c r="C831" s="61" t="s">
        <v>11639</v>
      </c>
      <c r="E831" s="61" t="s">
        <v>92</v>
      </c>
      <c r="F831" s="167" t="s">
        <v>5898</v>
      </c>
      <c r="G831" s="167" t="s">
        <v>6516</v>
      </c>
      <c r="H831" s="62" t="s">
        <v>11560</v>
      </c>
      <c r="I831" s="167" t="s">
        <v>6517</v>
      </c>
      <c r="J831" s="63" t="str">
        <f t="shared" si="87"/>
        <v>IC.PA.090816</v>
      </c>
      <c r="K831" s="61" t="s">
        <v>12175</v>
      </c>
      <c r="L831" s="167" t="str">
        <f t="shared" si="88"/>
        <v xml:space="preserve">      Shooting</v>
      </c>
      <c r="M831" s="61" t="str">
        <f t="shared" si="89"/>
        <v>PI.IC.PA.090816.01</v>
      </c>
      <c r="N831" s="168"/>
      <c r="O831" s="168" t="str">
        <f t="shared" si="90"/>
        <v>PH.IC.PA.090816.01</v>
      </c>
      <c r="Q831" s="168" t="str">
        <f t="shared" si="91"/>
        <v>CL.IC.PA.090816.01</v>
      </c>
    </row>
    <row r="832" spans="1:17" s="167" customFormat="1" ht="15">
      <c r="A832" s="167" t="s">
        <v>6465</v>
      </c>
      <c r="C832" s="61" t="s">
        <v>11639</v>
      </c>
      <c r="E832" s="61" t="s">
        <v>92</v>
      </c>
      <c r="F832" s="167" t="s">
        <v>5898</v>
      </c>
      <c r="G832" s="167" t="s">
        <v>6518</v>
      </c>
      <c r="H832" s="62" t="s">
        <v>11561</v>
      </c>
      <c r="I832" s="167" t="s">
        <v>6519</v>
      </c>
      <c r="J832" s="63" t="str">
        <f t="shared" si="87"/>
        <v>IC.PA.090817</v>
      </c>
      <c r="K832" s="61" t="s">
        <v>12175</v>
      </c>
      <c r="L832" s="167" t="str">
        <f t="shared" si="88"/>
        <v xml:space="preserve">      Splitting</v>
      </c>
      <c r="M832" s="61" t="str">
        <f t="shared" si="89"/>
        <v>PI.IC.PA.090817.01</v>
      </c>
      <c r="N832" s="168"/>
      <c r="O832" s="168" t="str">
        <f t="shared" si="90"/>
        <v>PH.IC.PA.090817.01</v>
      </c>
      <c r="Q832" s="168" t="str">
        <f t="shared" si="91"/>
        <v>CL.IC.PA.090817.01</v>
      </c>
    </row>
    <row r="833" spans="1:31" s="167" customFormat="1" ht="15">
      <c r="A833" s="167" t="s">
        <v>6465</v>
      </c>
      <c r="C833" s="61" t="s">
        <v>11639</v>
      </c>
      <c r="E833" s="61" t="s">
        <v>92</v>
      </c>
      <c r="F833" s="167" t="s">
        <v>5898</v>
      </c>
      <c r="G833" s="167" t="s">
        <v>6354</v>
      </c>
      <c r="H833" s="62" t="s">
        <v>12060</v>
      </c>
      <c r="I833" s="167" t="s">
        <v>6355</v>
      </c>
      <c r="J833" s="63" t="str">
        <f t="shared" si="87"/>
        <v>IC.PA.090818</v>
      </c>
      <c r="K833" s="61" t="s">
        <v>12175</v>
      </c>
      <c r="L833" s="167" t="str">
        <f t="shared" si="88"/>
        <v xml:space="preserve">      Squeezing</v>
      </c>
      <c r="M833" s="61" t="str">
        <f t="shared" si="89"/>
        <v>PI.IC.PA.090818.01</v>
      </c>
      <c r="N833" s="168"/>
      <c r="O833" s="168" t="str">
        <f t="shared" si="90"/>
        <v>PH.IC.PA.090818.01</v>
      </c>
      <c r="Q833" s="168" t="str">
        <f t="shared" si="91"/>
        <v>CL.IC.PA.090818.01</v>
      </c>
    </row>
    <row r="834" spans="1:31" s="167" customFormat="1" ht="15">
      <c r="A834" s="167" t="s">
        <v>6465</v>
      </c>
      <c r="C834" s="61" t="s">
        <v>11639</v>
      </c>
      <c r="E834" s="61" t="s">
        <v>92</v>
      </c>
      <c r="F834" s="167" t="s">
        <v>5898</v>
      </c>
      <c r="G834" s="167" t="s">
        <v>6356</v>
      </c>
      <c r="H834" s="62" t="s">
        <v>11913</v>
      </c>
      <c r="I834" s="167" t="s">
        <v>6524</v>
      </c>
      <c r="J834" s="63" t="str">
        <f t="shared" si="87"/>
        <v>IC.PA.090819</v>
      </c>
      <c r="K834" s="61" t="s">
        <v>12175</v>
      </c>
      <c r="L834" s="167" t="str">
        <f t="shared" si="88"/>
        <v xml:space="preserve">      Sting</v>
      </c>
      <c r="M834" s="61" t="str">
        <f t="shared" si="89"/>
        <v>PI.IC.PA.090819.01</v>
      </c>
      <c r="N834" s="168"/>
      <c r="O834" s="168" t="str">
        <f t="shared" si="90"/>
        <v>PH.IC.PA.090819.01</v>
      </c>
      <c r="Q834" s="168" t="str">
        <f t="shared" si="91"/>
        <v>CL.IC.PA.090819.01</v>
      </c>
    </row>
    <row r="835" spans="1:31" s="167" customFormat="1" ht="15">
      <c r="A835" s="167" t="s">
        <v>6465</v>
      </c>
      <c r="C835" s="61" t="s">
        <v>11639</v>
      </c>
      <c r="E835" s="61" t="s">
        <v>92</v>
      </c>
      <c r="F835" s="167" t="s">
        <v>5898</v>
      </c>
      <c r="G835" s="167" t="s">
        <v>6525</v>
      </c>
      <c r="H835" s="62" t="s">
        <v>11906</v>
      </c>
      <c r="I835" s="167" t="s">
        <v>6526</v>
      </c>
      <c r="J835" s="63" t="str">
        <f t="shared" si="87"/>
        <v>IC.PA.090820</v>
      </c>
      <c r="K835" s="61" t="s">
        <v>12175</v>
      </c>
      <c r="L835" s="167" t="str">
        <f t="shared" si="88"/>
        <v xml:space="preserve">      Throbbing</v>
      </c>
      <c r="M835" s="61" t="str">
        <f t="shared" si="89"/>
        <v>PI.IC.PA.090820.01</v>
      </c>
      <c r="N835" s="168"/>
      <c r="O835" s="168" t="str">
        <f t="shared" si="90"/>
        <v>PH.IC.PA.090820.01</v>
      </c>
      <c r="Q835" s="168" t="str">
        <f t="shared" si="91"/>
        <v>CL.IC.PA.090820.01</v>
      </c>
    </row>
    <row r="836" spans="1:31" s="167" customFormat="1" ht="15">
      <c r="A836" s="167" t="s">
        <v>6465</v>
      </c>
      <c r="C836" s="61" t="s">
        <v>11639</v>
      </c>
      <c r="E836" s="61" t="s">
        <v>92</v>
      </c>
      <c r="F836" s="167" t="s">
        <v>5898</v>
      </c>
      <c r="G836" s="167" t="s">
        <v>13469</v>
      </c>
      <c r="H836" s="61" t="s">
        <v>8039</v>
      </c>
      <c r="I836" s="167" t="s">
        <v>6527</v>
      </c>
      <c r="J836" s="63" t="str">
        <f t="shared" si="87"/>
        <v>IC.PA.090821</v>
      </c>
      <c r="K836" s="61" t="s">
        <v>12175</v>
      </c>
      <c r="L836" s="167" t="str">
        <f t="shared" si="88"/>
        <v xml:space="preserve">      Radiating:  </v>
      </c>
      <c r="M836" s="61" t="str">
        <f t="shared" si="89"/>
        <v>PI.IC.PA.090821.01</v>
      </c>
      <c r="N836" s="168"/>
      <c r="O836" s="168" t="str">
        <f t="shared" si="90"/>
        <v>PH.IC.PA.090821.01</v>
      </c>
      <c r="Q836" s="168" t="str">
        <f t="shared" si="91"/>
        <v>CL.IC.PA.090821.01</v>
      </c>
    </row>
    <row r="837" spans="1:31" s="167" customFormat="1" ht="15">
      <c r="A837" s="167" t="s">
        <v>6465</v>
      </c>
      <c r="C837" s="61" t="s">
        <v>11639</v>
      </c>
      <c r="E837" s="61" t="s">
        <v>12976</v>
      </c>
      <c r="F837" s="167" t="s">
        <v>5898</v>
      </c>
      <c r="G837" s="167" t="s">
        <v>8696</v>
      </c>
      <c r="H837" s="61" t="s">
        <v>7874</v>
      </c>
      <c r="I837" s="167" t="s">
        <v>10703</v>
      </c>
      <c r="J837" s="63" t="str">
        <f t="shared" si="87"/>
        <v>IC.PA.090822</v>
      </c>
      <c r="K837" s="61" t="s">
        <v>13277</v>
      </c>
      <c r="L837" s="167" t="str">
        <f t="shared" si="88"/>
        <v xml:space="preserve">      Other:  specify</v>
      </c>
      <c r="M837" s="61" t="str">
        <f t="shared" si="89"/>
        <v>PI.IC.PA.090822.01</v>
      </c>
      <c r="N837" s="168"/>
      <c r="O837" s="168" t="str">
        <f t="shared" si="90"/>
        <v>PH.IC.PA.090822.01</v>
      </c>
      <c r="Q837" s="168" t="str">
        <f t="shared" si="91"/>
        <v>CL.IC.PA.090822.01</v>
      </c>
    </row>
    <row r="838" spans="1:31" s="167" customFormat="1" ht="15">
      <c r="A838" s="167" t="s">
        <v>6465</v>
      </c>
      <c r="C838" s="61" t="s">
        <v>11639</v>
      </c>
      <c r="E838" s="61" t="s">
        <v>92</v>
      </c>
      <c r="F838" s="167" t="s">
        <v>5898</v>
      </c>
      <c r="G838" s="167" t="s">
        <v>284</v>
      </c>
      <c r="H838" s="61" t="s">
        <v>428</v>
      </c>
      <c r="J838" s="63" t="str">
        <f t="shared" si="87"/>
        <v>IC.PA.090823</v>
      </c>
      <c r="K838" s="61" t="s">
        <v>12175</v>
      </c>
      <c r="L838" s="167" t="str">
        <f t="shared" si="88"/>
        <v>Unable to assess due to sedation</v>
      </c>
      <c r="M838" s="61" t="str">
        <f t="shared" si="89"/>
        <v>PI.IC.PA.090823.01</v>
      </c>
      <c r="N838" s="168"/>
      <c r="O838" s="168" t="str">
        <f t="shared" si="90"/>
        <v>PH.IC.PA.090823.01</v>
      </c>
      <c r="Q838" s="168" t="str">
        <f t="shared" si="91"/>
        <v>CL.IC.PA.090823.01</v>
      </c>
      <c r="AD838" s="167" t="s">
        <v>88</v>
      </c>
      <c r="AE838" s="167">
        <v>1189</v>
      </c>
    </row>
    <row r="839" spans="1:31" s="167" customFormat="1" ht="15">
      <c r="A839" s="167" t="s">
        <v>6465</v>
      </c>
      <c r="C839" s="61" t="s">
        <v>11639</v>
      </c>
      <c r="D839" s="167" t="s">
        <v>6528</v>
      </c>
      <c r="E839" s="61" t="s">
        <v>93</v>
      </c>
      <c r="F839" s="167" t="s">
        <v>5899</v>
      </c>
      <c r="G839" s="167" t="s">
        <v>11363</v>
      </c>
      <c r="H839" s="62" t="s">
        <v>11848</v>
      </c>
      <c r="I839" s="167" t="s">
        <v>12157</v>
      </c>
      <c r="J839" s="63" t="str">
        <f t="shared" si="87"/>
        <v>IC.PA.090901</v>
      </c>
      <c r="K839" s="61" t="s">
        <v>12175</v>
      </c>
      <c r="L839" s="167" t="str">
        <f t="shared" si="88"/>
        <v xml:space="preserve">     None</v>
      </c>
      <c r="M839" s="61" t="str">
        <f t="shared" si="89"/>
        <v>PI.IC.PA.090901.01</v>
      </c>
      <c r="N839" s="168"/>
      <c r="O839" s="168" t="str">
        <f t="shared" si="90"/>
        <v>PH.IC.PA.090901.01</v>
      </c>
      <c r="Q839" s="168" t="str">
        <f t="shared" si="91"/>
        <v>CL.IC.PA.090901.01</v>
      </c>
    </row>
    <row r="840" spans="1:31" s="167" customFormat="1" ht="15">
      <c r="A840" s="167" t="s">
        <v>6465</v>
      </c>
      <c r="C840" s="61" t="s">
        <v>11639</v>
      </c>
      <c r="E840" s="61" t="s">
        <v>93</v>
      </c>
      <c r="F840" s="167" t="s">
        <v>5899</v>
      </c>
      <c r="G840" s="167" t="s">
        <v>5921</v>
      </c>
      <c r="H840" s="62" t="s">
        <v>12030</v>
      </c>
      <c r="I840" s="167" t="s">
        <v>5922</v>
      </c>
      <c r="J840" s="63" t="str">
        <f t="shared" si="87"/>
        <v>IC.PA.090902</v>
      </c>
      <c r="K840" s="61" t="s">
        <v>12175</v>
      </c>
      <c r="L840" s="167" t="str">
        <f t="shared" si="88"/>
        <v xml:space="preserve">     Anxiety</v>
      </c>
      <c r="M840" s="61" t="str">
        <f t="shared" si="89"/>
        <v>PI.IC.PA.090902.01</v>
      </c>
      <c r="N840" s="168"/>
      <c r="O840" s="168" t="str">
        <f t="shared" si="90"/>
        <v>PH.IC.PA.090902.01</v>
      </c>
      <c r="Q840" s="168" t="str">
        <f t="shared" si="91"/>
        <v>CL.IC.PA.090902.01</v>
      </c>
    </row>
    <row r="841" spans="1:31" s="167" customFormat="1" ht="15">
      <c r="A841" s="167" t="s">
        <v>6465</v>
      </c>
      <c r="C841" s="61" t="s">
        <v>11639</v>
      </c>
      <c r="E841" s="61" t="s">
        <v>93</v>
      </c>
      <c r="F841" s="167" t="s">
        <v>5899</v>
      </c>
      <c r="G841" s="167" t="s">
        <v>6038</v>
      </c>
      <c r="H841" s="62" t="s">
        <v>12032</v>
      </c>
      <c r="I841" s="167" t="s">
        <v>6039</v>
      </c>
      <c r="J841" s="63" t="str">
        <f t="shared" si="87"/>
        <v>IC.PA.090903</v>
      </c>
      <c r="K841" s="61" t="s">
        <v>12175</v>
      </c>
      <c r="L841" s="167" t="str">
        <f t="shared" si="88"/>
        <v xml:space="preserve">     Depression</v>
      </c>
      <c r="M841" s="61" t="str">
        <f t="shared" si="89"/>
        <v>PI.IC.PA.090903.01</v>
      </c>
      <c r="N841" s="168"/>
      <c r="O841" s="168" t="str">
        <f t="shared" si="90"/>
        <v>PH.IC.PA.090903.01</v>
      </c>
      <c r="Q841" s="168" t="str">
        <f t="shared" si="91"/>
        <v>CL.IC.PA.090903.01</v>
      </c>
    </row>
    <row r="842" spans="1:31" s="167" customFormat="1" ht="15">
      <c r="A842" s="167" t="s">
        <v>6465</v>
      </c>
      <c r="C842" s="61" t="s">
        <v>11639</v>
      </c>
      <c r="E842" s="61" t="s">
        <v>93</v>
      </c>
      <c r="F842" s="167" t="s">
        <v>5899</v>
      </c>
      <c r="G842" s="167" t="s">
        <v>6040</v>
      </c>
      <c r="H842" s="62" t="s">
        <v>12028</v>
      </c>
      <c r="I842" s="167" t="s">
        <v>6041</v>
      </c>
      <c r="J842" s="63" t="str">
        <f t="shared" si="87"/>
        <v>IC.PA.090904</v>
      </c>
      <c r="K842" s="61" t="s">
        <v>12175</v>
      </c>
      <c r="L842" s="167" t="str">
        <f t="shared" si="88"/>
        <v xml:space="preserve">     Reduced mobility</v>
      </c>
      <c r="M842" s="61" t="str">
        <f t="shared" si="89"/>
        <v>PI.IC.PA.090904.01</v>
      </c>
      <c r="N842" s="168"/>
      <c r="O842" s="168" t="str">
        <f t="shared" si="90"/>
        <v>PH.IC.PA.090904.01</v>
      </c>
      <c r="Q842" s="168" t="str">
        <f t="shared" si="91"/>
        <v>CL.IC.PA.090904.01</v>
      </c>
    </row>
    <row r="843" spans="1:31" s="167" customFormat="1" ht="15">
      <c r="A843" s="167" t="s">
        <v>6465</v>
      </c>
      <c r="C843" s="61" t="s">
        <v>11639</v>
      </c>
      <c r="E843" s="61" t="s">
        <v>93</v>
      </c>
      <c r="F843" s="167" t="s">
        <v>5899</v>
      </c>
      <c r="G843" s="167" t="s">
        <v>6042</v>
      </c>
      <c r="H843" s="62" t="s">
        <v>12210</v>
      </c>
      <c r="I843" s="167" t="s">
        <v>6357</v>
      </c>
      <c r="J843" s="63" t="str">
        <f t="shared" si="87"/>
        <v>IC.PA.090905</v>
      </c>
      <c r="K843" s="61" t="s">
        <v>12175</v>
      </c>
      <c r="L843" s="167" t="str">
        <f t="shared" si="88"/>
        <v xml:space="preserve">     Mood change</v>
      </c>
      <c r="M843" s="61" t="str">
        <f t="shared" si="89"/>
        <v>PI.IC.PA.090905.01</v>
      </c>
      <c r="N843" s="168"/>
      <c r="O843" s="168" t="str">
        <f t="shared" si="90"/>
        <v>PH.IC.PA.090905.01</v>
      </c>
      <c r="Q843" s="168" t="str">
        <f t="shared" si="91"/>
        <v>CL.IC.PA.090905.01</v>
      </c>
    </row>
    <row r="844" spans="1:31" s="167" customFormat="1" ht="15">
      <c r="A844" s="167" t="s">
        <v>6465</v>
      </c>
      <c r="C844" s="61" t="s">
        <v>11639</v>
      </c>
      <c r="E844" s="61" t="s">
        <v>93</v>
      </c>
      <c r="F844" s="167" t="s">
        <v>5899</v>
      </c>
      <c r="G844" s="167" t="s">
        <v>5923</v>
      </c>
      <c r="H844" s="62" t="s">
        <v>12212</v>
      </c>
      <c r="I844" s="167" t="s">
        <v>6178</v>
      </c>
      <c r="J844" s="63" t="str">
        <f t="shared" si="87"/>
        <v>IC.PA.090906</v>
      </c>
      <c r="K844" s="61" t="s">
        <v>12175</v>
      </c>
      <c r="L844" s="167" t="str">
        <f t="shared" si="88"/>
        <v xml:space="preserve">     Sleep disturbance</v>
      </c>
      <c r="M844" s="61" t="str">
        <f t="shared" si="89"/>
        <v>PI.IC.PA.090906.01</v>
      </c>
      <c r="N844" s="168"/>
      <c r="O844" s="168" t="str">
        <f t="shared" si="90"/>
        <v>PH.IC.PA.090906.01</v>
      </c>
      <c r="Q844" s="168" t="str">
        <f t="shared" si="91"/>
        <v>CL.IC.PA.090906.01</v>
      </c>
    </row>
    <row r="845" spans="1:31" s="167" customFormat="1" ht="15">
      <c r="A845" s="167" t="s">
        <v>6465</v>
      </c>
      <c r="C845" s="61" t="s">
        <v>11639</v>
      </c>
      <c r="E845" s="61" t="s">
        <v>93</v>
      </c>
      <c r="F845" s="167" t="s">
        <v>5899</v>
      </c>
      <c r="G845" s="167" t="s">
        <v>5924</v>
      </c>
      <c r="H845" s="62" t="s">
        <v>12225</v>
      </c>
      <c r="I845" s="167" t="s">
        <v>5925</v>
      </c>
      <c r="J845" s="63" t="str">
        <f t="shared" si="87"/>
        <v>IC.PA.090907</v>
      </c>
      <c r="K845" s="61" t="s">
        <v>2206</v>
      </c>
      <c r="L845" s="167" t="str">
        <f t="shared" si="88"/>
        <v xml:space="preserve">     Thoughts of harming self</v>
      </c>
      <c r="M845" s="61" t="str">
        <f t="shared" si="89"/>
        <v>PI.IC.PA.090907.01</v>
      </c>
      <c r="N845" s="168"/>
      <c r="O845" s="168" t="str">
        <f t="shared" si="90"/>
        <v>PH.IC.PA.090907.01</v>
      </c>
      <c r="Q845" s="168" t="str">
        <f t="shared" si="91"/>
        <v>CL.IC.PA.090907.01</v>
      </c>
    </row>
    <row r="846" spans="1:31" s="167" customFormat="1" ht="15">
      <c r="A846" s="167" t="s">
        <v>6465</v>
      </c>
      <c r="C846" s="61" t="s">
        <v>11639</v>
      </c>
      <c r="E846" s="61" t="s">
        <v>93</v>
      </c>
      <c r="F846" s="167" t="s">
        <v>5899</v>
      </c>
      <c r="G846" s="167" t="s">
        <v>6052</v>
      </c>
      <c r="H846" s="62" t="s">
        <v>2535</v>
      </c>
      <c r="I846" s="167" t="s">
        <v>6053</v>
      </c>
      <c r="J846" s="63" t="str">
        <f t="shared" si="87"/>
        <v>IC.PA.090908</v>
      </c>
      <c r="K846" s="61" t="s">
        <v>2206</v>
      </c>
      <c r="L846" s="167" t="str">
        <f t="shared" si="88"/>
        <v xml:space="preserve">     Disruption of Daily Activity</v>
      </c>
      <c r="M846" s="61" t="str">
        <f t="shared" si="89"/>
        <v>PI.IC.PA.090908.01</v>
      </c>
      <c r="N846" s="168"/>
      <c r="O846" s="168" t="str">
        <f t="shared" si="90"/>
        <v>PH.IC.PA.090908.01</v>
      </c>
      <c r="Q846" s="168" t="str">
        <f t="shared" si="91"/>
        <v>CL.IC.PA.090908.01</v>
      </c>
      <c r="R846" s="167" t="s">
        <v>12278</v>
      </c>
      <c r="S846" s="167">
        <v>800</v>
      </c>
    </row>
    <row r="847" spans="1:31" s="167" customFormat="1" ht="15">
      <c r="A847" s="167" t="s">
        <v>6465</v>
      </c>
      <c r="C847" s="61" t="s">
        <v>11639</v>
      </c>
      <c r="E847" s="61" t="s">
        <v>93</v>
      </c>
      <c r="F847" s="167" t="s">
        <v>5899</v>
      </c>
      <c r="G847" s="167" t="s">
        <v>12763</v>
      </c>
      <c r="H847" s="62" t="s">
        <v>12732</v>
      </c>
      <c r="J847" s="63" t="str">
        <f t="shared" si="87"/>
        <v>IC.PA.090909</v>
      </c>
      <c r="K847" s="61" t="s">
        <v>12175</v>
      </c>
      <c r="L847" s="167" t="str">
        <f t="shared" si="88"/>
        <v>Reduced Appetite</v>
      </c>
      <c r="M847" s="61" t="str">
        <f t="shared" si="89"/>
        <v>PI.IC.PA.090909.01</v>
      </c>
      <c r="N847" s="168"/>
      <c r="O847" s="168" t="str">
        <f t="shared" si="90"/>
        <v>PH.IC.PA.090909.01</v>
      </c>
      <c r="Q847" s="168" t="str">
        <f t="shared" si="91"/>
        <v>CL.IC.PA.090909.01</v>
      </c>
      <c r="X847" s="167" t="s">
        <v>2352</v>
      </c>
      <c r="Y847" s="167">
        <v>1123</v>
      </c>
    </row>
    <row r="848" spans="1:31" s="167" customFormat="1" ht="15">
      <c r="A848" s="167" t="s">
        <v>6465</v>
      </c>
      <c r="C848" s="61" t="s">
        <v>11639</v>
      </c>
      <c r="E848" s="61" t="s">
        <v>93</v>
      </c>
      <c r="F848" s="167" t="s">
        <v>5899</v>
      </c>
      <c r="G848" s="167" t="s">
        <v>12764</v>
      </c>
      <c r="H848" s="62" t="s">
        <v>2516</v>
      </c>
      <c r="J848" s="63" t="str">
        <f t="shared" si="87"/>
        <v>IC.PA.090910</v>
      </c>
      <c r="K848" s="61" t="s">
        <v>12175</v>
      </c>
      <c r="L848" s="167" t="str">
        <f t="shared" si="88"/>
        <v>Other</v>
      </c>
      <c r="M848" s="61" t="str">
        <f t="shared" si="89"/>
        <v>PI.IC.PA.090910.01</v>
      </c>
      <c r="N848" s="168"/>
      <c r="O848" s="168" t="str">
        <f t="shared" si="90"/>
        <v>PH.IC.PA.090910.01</v>
      </c>
      <c r="Q848" s="168" t="str">
        <f t="shared" si="91"/>
        <v>CL.IC.PA.090910.01</v>
      </c>
      <c r="X848" s="167" t="s">
        <v>2352</v>
      </c>
      <c r="Y848" s="167">
        <v>1123</v>
      </c>
    </row>
    <row r="849" spans="1:19" s="167" customFormat="1" ht="15">
      <c r="A849" s="167" t="s">
        <v>6465</v>
      </c>
      <c r="C849" s="61" t="s">
        <v>11639</v>
      </c>
      <c r="D849" s="167" t="s">
        <v>6054</v>
      </c>
      <c r="E849" s="61" t="s">
        <v>3188</v>
      </c>
      <c r="F849" s="167" t="s">
        <v>5899</v>
      </c>
      <c r="G849" s="167" t="s">
        <v>9743</v>
      </c>
      <c r="H849" s="62" t="s">
        <v>11848</v>
      </c>
      <c r="I849" s="167" t="s">
        <v>12171</v>
      </c>
      <c r="J849" s="63" t="str">
        <f t="shared" si="87"/>
        <v>IC.PA.091001</v>
      </c>
      <c r="K849" s="61" t="s">
        <v>1702</v>
      </c>
      <c r="L849" s="167" t="str">
        <f t="shared" si="88"/>
        <v xml:space="preserve">      None</v>
      </c>
      <c r="M849" s="61" t="str">
        <f t="shared" si="89"/>
        <v>PI.IC.PA.091001.01</v>
      </c>
      <c r="N849" s="168"/>
      <c r="O849" s="168" t="str">
        <f t="shared" si="90"/>
        <v>PH.IC.PA.091001.01</v>
      </c>
      <c r="Q849" s="168" t="str">
        <f t="shared" si="91"/>
        <v>CL.IC.PA.091001.01</v>
      </c>
    </row>
    <row r="850" spans="1:19" s="167" customFormat="1" ht="15">
      <c r="A850" s="167" t="s">
        <v>6465</v>
      </c>
      <c r="C850" s="61" t="s">
        <v>11639</v>
      </c>
      <c r="E850" s="61" t="s">
        <v>3188</v>
      </c>
      <c r="F850" s="167" t="s">
        <v>5899</v>
      </c>
      <c r="G850" s="167" t="s">
        <v>5930</v>
      </c>
      <c r="H850" s="62" t="s">
        <v>12030</v>
      </c>
      <c r="I850" s="167" t="s">
        <v>6061</v>
      </c>
      <c r="J850" s="63" t="str">
        <f t="shared" si="87"/>
        <v>IC.PA.091002</v>
      </c>
      <c r="K850" s="61" t="s">
        <v>1702</v>
      </c>
      <c r="L850" s="167" t="str">
        <f t="shared" si="88"/>
        <v xml:space="preserve">     Avoiding physical activity</v>
      </c>
      <c r="M850" s="61" t="str">
        <f t="shared" si="89"/>
        <v>PI.IC.PA.091002.01</v>
      </c>
      <c r="N850" s="168"/>
      <c r="O850" s="168" t="str">
        <f t="shared" si="90"/>
        <v>PH.IC.PA.091002.01</v>
      </c>
      <c r="Q850" s="168" t="str">
        <f t="shared" si="91"/>
        <v>CL.IC.PA.091002.01</v>
      </c>
    </row>
    <row r="851" spans="1:19" s="167" customFormat="1" ht="15">
      <c r="A851" s="167" t="s">
        <v>6465</v>
      </c>
      <c r="C851" s="61" t="s">
        <v>11639</v>
      </c>
      <c r="E851" s="61" t="s">
        <v>3188</v>
      </c>
      <c r="F851" s="167" t="s">
        <v>5899</v>
      </c>
      <c r="G851" s="167" t="s">
        <v>6062</v>
      </c>
      <c r="H851" s="62" t="s">
        <v>12032</v>
      </c>
      <c r="I851" s="167" t="s">
        <v>6063</v>
      </c>
      <c r="J851" s="63" t="str">
        <f t="shared" si="87"/>
        <v>IC.PA.091003</v>
      </c>
      <c r="K851" s="61" t="s">
        <v>12175</v>
      </c>
      <c r="L851" s="167" t="str">
        <f t="shared" si="88"/>
        <v xml:space="preserve">     Crying</v>
      </c>
      <c r="M851" s="61" t="str">
        <f t="shared" si="89"/>
        <v>PI.IC.PA.091003.01</v>
      </c>
      <c r="N851" s="168"/>
      <c r="O851" s="168" t="str">
        <f t="shared" si="90"/>
        <v>PH.IC.PA.091003.01</v>
      </c>
      <c r="Q851" s="168" t="str">
        <f t="shared" si="91"/>
        <v>CL.IC.PA.091003.01</v>
      </c>
    </row>
    <row r="852" spans="1:19" s="167" customFormat="1" ht="15">
      <c r="A852" s="167" t="s">
        <v>6465</v>
      </c>
      <c r="C852" s="61" t="s">
        <v>11639</v>
      </c>
      <c r="E852" s="61" t="s">
        <v>3188</v>
      </c>
      <c r="F852" s="167" t="s">
        <v>5899</v>
      </c>
      <c r="G852" s="167" t="s">
        <v>6064</v>
      </c>
      <c r="H852" s="62" t="s">
        <v>12028</v>
      </c>
      <c r="I852" s="167" t="s">
        <v>6065</v>
      </c>
      <c r="J852" s="63" t="str">
        <f t="shared" si="87"/>
        <v>IC.PA.091004</v>
      </c>
      <c r="K852" s="61" t="s">
        <v>12175</v>
      </c>
      <c r="L852" s="167" t="str">
        <f t="shared" si="88"/>
        <v xml:space="preserve">     Grimacing</v>
      </c>
      <c r="M852" s="61" t="str">
        <f t="shared" si="89"/>
        <v>PI.IC.PA.091004.01</v>
      </c>
      <c r="N852" s="168"/>
      <c r="O852" s="168" t="str">
        <f t="shared" si="90"/>
        <v>PH.IC.PA.091004.01</v>
      </c>
      <c r="Q852" s="168" t="str">
        <f t="shared" si="91"/>
        <v>CL.IC.PA.091004.01</v>
      </c>
    </row>
    <row r="853" spans="1:19" s="167" customFormat="1" ht="15">
      <c r="A853" s="167" t="s">
        <v>6465</v>
      </c>
      <c r="C853" s="61" t="s">
        <v>11639</v>
      </c>
      <c r="E853" s="61" t="s">
        <v>3188</v>
      </c>
      <c r="F853" s="167" t="s">
        <v>5899</v>
      </c>
      <c r="G853" s="167" t="s">
        <v>6066</v>
      </c>
      <c r="H853" s="62" t="s">
        <v>12210</v>
      </c>
      <c r="I853" s="167" t="s">
        <v>10477</v>
      </c>
      <c r="J853" s="63" t="str">
        <f t="shared" si="87"/>
        <v>IC.PA.091005</v>
      </c>
      <c r="K853" s="61" t="s">
        <v>12175</v>
      </c>
      <c r="L853" s="167" t="str">
        <f t="shared" si="88"/>
        <v xml:space="preserve">     Guarding</v>
      </c>
      <c r="M853" s="61" t="str">
        <f t="shared" si="89"/>
        <v>PI.IC.PA.091005.01</v>
      </c>
      <c r="N853" s="168"/>
      <c r="O853" s="168" t="str">
        <f t="shared" si="90"/>
        <v>PH.IC.PA.091005.01</v>
      </c>
      <c r="Q853" s="168" t="str">
        <f t="shared" si="91"/>
        <v>CL.IC.PA.091005.01</v>
      </c>
    </row>
    <row r="854" spans="1:19" s="167" customFormat="1" ht="15">
      <c r="A854" s="167" t="s">
        <v>6465</v>
      </c>
      <c r="C854" s="61" t="s">
        <v>11639</v>
      </c>
      <c r="E854" s="61" t="s">
        <v>3188</v>
      </c>
      <c r="F854" s="167" t="s">
        <v>5899</v>
      </c>
      <c r="G854" s="167" t="s">
        <v>6067</v>
      </c>
      <c r="H854" s="62" t="s">
        <v>12212</v>
      </c>
      <c r="I854" s="167" t="s">
        <v>6075</v>
      </c>
      <c r="J854" s="63" t="str">
        <f t="shared" si="87"/>
        <v>IC.PA.091006</v>
      </c>
      <c r="K854" s="61" t="s">
        <v>12175</v>
      </c>
      <c r="L854" s="167" t="str">
        <f t="shared" si="88"/>
        <v xml:space="preserve">     Moaning</v>
      </c>
      <c r="M854" s="61" t="str">
        <f t="shared" si="89"/>
        <v>PI.IC.PA.091006.01</v>
      </c>
      <c r="N854" s="168"/>
      <c r="O854" s="168" t="str">
        <f t="shared" si="90"/>
        <v>PH.IC.PA.091006.01</v>
      </c>
      <c r="Q854" s="168" t="str">
        <f t="shared" si="91"/>
        <v>CL.IC.PA.091006.01</v>
      </c>
    </row>
    <row r="855" spans="1:19" s="167" customFormat="1" ht="15">
      <c r="A855" s="167" t="s">
        <v>6465</v>
      </c>
      <c r="C855" s="61" t="s">
        <v>11639</v>
      </c>
      <c r="E855" s="61" t="s">
        <v>3188</v>
      </c>
      <c r="F855" s="167" t="s">
        <v>5899</v>
      </c>
      <c r="G855" s="167" t="s">
        <v>6076</v>
      </c>
      <c r="H855" s="62" t="s">
        <v>12225</v>
      </c>
      <c r="I855" s="167" t="s">
        <v>6077</v>
      </c>
      <c r="J855" s="63" t="str">
        <f t="shared" si="87"/>
        <v>IC.PA.091007</v>
      </c>
      <c r="K855" s="61" t="s">
        <v>12175</v>
      </c>
      <c r="L855" s="167" t="str">
        <f t="shared" si="88"/>
        <v xml:space="preserve">     Restlessness</v>
      </c>
      <c r="M855" s="61" t="str">
        <f t="shared" si="89"/>
        <v>PI.IC.PA.091007.01</v>
      </c>
      <c r="N855" s="168"/>
      <c r="O855" s="168" t="str">
        <f t="shared" si="90"/>
        <v>PH.IC.PA.091007.01</v>
      </c>
      <c r="Q855" s="168" t="str">
        <f t="shared" si="91"/>
        <v>CL.IC.PA.091007.01</v>
      </c>
    </row>
    <row r="856" spans="1:19" s="167" customFormat="1" ht="15">
      <c r="A856" s="167" t="s">
        <v>6465</v>
      </c>
      <c r="C856" s="61" t="s">
        <v>11639</v>
      </c>
      <c r="E856" s="61" t="s">
        <v>3188</v>
      </c>
      <c r="F856" s="167" t="s">
        <v>5899</v>
      </c>
      <c r="G856" s="167" t="s">
        <v>6078</v>
      </c>
      <c r="H856" s="62" t="s">
        <v>11638</v>
      </c>
      <c r="I856" s="167" t="s">
        <v>6420</v>
      </c>
      <c r="J856" s="63" t="str">
        <f t="shared" si="87"/>
        <v>IC.PA.091008</v>
      </c>
      <c r="K856" s="61" t="s">
        <v>12175</v>
      </c>
      <c r="L856" s="167" t="str">
        <f t="shared" si="88"/>
        <v xml:space="preserve">     Splinting</v>
      </c>
      <c r="M856" s="61" t="str">
        <f t="shared" si="89"/>
        <v>PI.IC.PA.091008.01</v>
      </c>
      <c r="N856" s="168"/>
      <c r="O856" s="168" t="str">
        <f t="shared" si="90"/>
        <v>PH.IC.PA.091008.01</v>
      </c>
      <c r="Q856" s="168" t="str">
        <f t="shared" si="91"/>
        <v>CL.IC.PA.091008.01</v>
      </c>
    </row>
    <row r="857" spans="1:19" s="167" customFormat="1" ht="15">
      <c r="A857" s="167" t="s">
        <v>6465</v>
      </c>
      <c r="C857" s="61" t="s">
        <v>11639</v>
      </c>
      <c r="E857" s="61" t="s">
        <v>3188</v>
      </c>
      <c r="F857" s="167" t="s">
        <v>5899</v>
      </c>
      <c r="G857" s="167" t="s">
        <v>13209</v>
      </c>
      <c r="H857" s="62" t="s">
        <v>93</v>
      </c>
      <c r="I857" s="167" t="s">
        <v>6421</v>
      </c>
      <c r="J857" s="63" t="str">
        <f t="shared" ref="J857:J920" si="92">CONCATENATE("IC.PA.",C857,E857,H857)</f>
        <v>IC.PA.091009</v>
      </c>
      <c r="K857" s="61" t="s">
        <v>12175</v>
      </c>
      <c r="L857" s="167" t="str">
        <f t="shared" ref="L857:L920" si="93">G857</f>
        <v xml:space="preserve">     Aggression</v>
      </c>
      <c r="M857" s="61" t="str">
        <f t="shared" ref="M857:M920" si="94">CONCATENATE("PI.",J857,".",K857)</f>
        <v>PI.IC.PA.091009.01</v>
      </c>
      <c r="N857" s="168"/>
      <c r="O857" s="168" t="str">
        <f t="shared" ref="O857:O920" si="95">CONCATENATE("PH.",J857,".",K857)</f>
        <v>PH.IC.PA.091009.01</v>
      </c>
      <c r="Q857" s="168" t="str">
        <f t="shared" ref="Q857:Q920" si="96">CONCATENATE("CL.",J857,".",K857)</f>
        <v>CL.IC.PA.091009.01</v>
      </c>
      <c r="R857" s="167" t="s">
        <v>12465</v>
      </c>
      <c r="S857" s="167">
        <v>801</v>
      </c>
    </row>
    <row r="858" spans="1:19" s="167" customFormat="1" ht="15">
      <c r="A858" s="167" t="s">
        <v>6465</v>
      </c>
      <c r="C858" s="61" t="s">
        <v>11639</v>
      </c>
      <c r="D858" s="167" t="s">
        <v>8518</v>
      </c>
      <c r="E858" s="61" t="s">
        <v>153</v>
      </c>
      <c r="F858" s="167" t="s">
        <v>5900</v>
      </c>
      <c r="G858" s="167" t="s">
        <v>8548</v>
      </c>
      <c r="H858" s="62" t="s">
        <v>11848</v>
      </c>
      <c r="I858" s="167" t="s">
        <v>11402</v>
      </c>
      <c r="J858" s="63" t="str">
        <f t="shared" si="92"/>
        <v>IC.PA.091201</v>
      </c>
      <c r="K858" s="61" t="s">
        <v>12175</v>
      </c>
      <c r="L858" s="167" t="str">
        <f t="shared" si="93"/>
        <v xml:space="preserve">     Right</v>
      </c>
      <c r="M858" s="61" t="str">
        <f t="shared" si="94"/>
        <v>PI.IC.PA.091201.01</v>
      </c>
      <c r="N858" s="168"/>
      <c r="O858" s="168" t="str">
        <f t="shared" si="95"/>
        <v>PH.IC.PA.091201.01</v>
      </c>
      <c r="Q858" s="168" t="str">
        <f t="shared" si="96"/>
        <v>CL.IC.PA.091201.01</v>
      </c>
    </row>
    <row r="859" spans="1:19" s="167" customFormat="1" ht="15">
      <c r="A859" s="167" t="s">
        <v>6465</v>
      </c>
      <c r="C859" s="61" t="s">
        <v>11639</v>
      </c>
      <c r="E859" s="61" t="s">
        <v>153</v>
      </c>
      <c r="F859" s="167" t="s">
        <v>5900</v>
      </c>
      <c r="G859" s="167" t="s">
        <v>8661</v>
      </c>
      <c r="H859" s="62" t="s">
        <v>12030</v>
      </c>
      <c r="I859" s="167" t="s">
        <v>11563</v>
      </c>
      <c r="J859" s="63" t="str">
        <f t="shared" si="92"/>
        <v>IC.PA.091202</v>
      </c>
      <c r="K859" s="61" t="s">
        <v>12175</v>
      </c>
      <c r="L859" s="167" t="str">
        <f t="shared" si="93"/>
        <v xml:space="preserve">     Left</v>
      </c>
      <c r="M859" s="61" t="str">
        <f t="shared" si="94"/>
        <v>PI.IC.PA.091202.01</v>
      </c>
      <c r="N859" s="168"/>
      <c r="O859" s="168" t="str">
        <f t="shared" si="95"/>
        <v>PH.IC.PA.091202.01</v>
      </c>
      <c r="Q859" s="168" t="str">
        <f t="shared" si="96"/>
        <v>CL.IC.PA.091202.01</v>
      </c>
    </row>
    <row r="860" spans="1:19" s="167" customFormat="1" ht="15">
      <c r="A860" s="167" t="s">
        <v>6465</v>
      </c>
      <c r="C860" s="61" t="s">
        <v>11639</v>
      </c>
      <c r="E860" s="61" t="s">
        <v>153</v>
      </c>
      <c r="F860" s="167" t="s">
        <v>5900</v>
      </c>
      <c r="G860" s="167" t="s">
        <v>6423</v>
      </c>
      <c r="H860" s="62" t="s">
        <v>12032</v>
      </c>
      <c r="I860" s="167" t="s">
        <v>11564</v>
      </c>
      <c r="J860" s="63" t="str">
        <f t="shared" si="92"/>
        <v>IC.PA.091203</v>
      </c>
      <c r="K860" s="61" t="s">
        <v>12175</v>
      </c>
      <c r="L860" s="167" t="str">
        <f t="shared" si="93"/>
        <v xml:space="preserve">     Bilateral</v>
      </c>
      <c r="M860" s="61" t="str">
        <f t="shared" si="94"/>
        <v>PI.IC.PA.091203.01</v>
      </c>
      <c r="N860" s="168"/>
      <c r="O860" s="168" t="str">
        <f t="shared" si="95"/>
        <v>PH.IC.PA.091203.01</v>
      </c>
      <c r="Q860" s="168" t="str">
        <f t="shared" si="96"/>
        <v>CL.IC.PA.091203.01</v>
      </c>
    </row>
    <row r="861" spans="1:19" s="167" customFormat="1" ht="15">
      <c r="A861" s="167" t="s">
        <v>6465</v>
      </c>
      <c r="C861" s="61" t="s">
        <v>11639</v>
      </c>
      <c r="D861" s="167" t="s">
        <v>6249</v>
      </c>
      <c r="E861" s="61" t="s">
        <v>6254</v>
      </c>
      <c r="F861" s="167" t="s">
        <v>5900</v>
      </c>
      <c r="G861" s="167" t="s">
        <v>8662</v>
      </c>
      <c r="H861" s="62" t="s">
        <v>11848</v>
      </c>
      <c r="I861" s="167" t="s">
        <v>9372</v>
      </c>
      <c r="J861" s="63" t="str">
        <f t="shared" si="92"/>
        <v>IC.PA.091301</v>
      </c>
      <c r="K861" s="61" t="s">
        <v>12175</v>
      </c>
      <c r="L861" s="167" t="str">
        <f t="shared" si="93"/>
        <v xml:space="preserve">     Lateral</v>
      </c>
      <c r="M861" s="61" t="str">
        <f t="shared" si="94"/>
        <v>PI.IC.PA.091301.01</v>
      </c>
      <c r="N861" s="168"/>
      <c r="O861" s="168" t="str">
        <f t="shared" si="95"/>
        <v>PH.IC.PA.091301.01</v>
      </c>
      <c r="Q861" s="168" t="str">
        <f t="shared" si="96"/>
        <v>CL.IC.PA.091301.01</v>
      </c>
    </row>
    <row r="862" spans="1:19" s="167" customFormat="1" ht="15">
      <c r="A862" s="167" t="s">
        <v>6465</v>
      </c>
      <c r="C862" s="61" t="s">
        <v>11639</v>
      </c>
      <c r="E862" s="61" t="s">
        <v>215</v>
      </c>
      <c r="F862" s="167" t="s">
        <v>5900</v>
      </c>
      <c r="G862" s="167" t="s">
        <v>8663</v>
      </c>
      <c r="H862" s="62" t="s">
        <v>12030</v>
      </c>
      <c r="I862" s="167" t="s">
        <v>9373</v>
      </c>
      <c r="J862" s="63" t="str">
        <f t="shared" si="92"/>
        <v>IC.PA.091302</v>
      </c>
      <c r="K862" s="61" t="s">
        <v>12175</v>
      </c>
      <c r="L862" s="167" t="str">
        <f t="shared" si="93"/>
        <v xml:space="preserve">     Medial</v>
      </c>
      <c r="M862" s="61" t="str">
        <f t="shared" si="94"/>
        <v>PI.IC.PA.091302.01</v>
      </c>
      <c r="N862" s="168"/>
      <c r="O862" s="168" t="str">
        <f t="shared" si="95"/>
        <v>PH.IC.PA.091302.01</v>
      </c>
      <c r="Q862" s="168" t="str">
        <f t="shared" si="96"/>
        <v>CL.IC.PA.091302.01</v>
      </c>
    </row>
    <row r="863" spans="1:19" s="167" customFormat="1" ht="15">
      <c r="A863" s="167" t="s">
        <v>6465</v>
      </c>
      <c r="C863" s="61" t="s">
        <v>11639</v>
      </c>
      <c r="E863" s="61" t="s">
        <v>215</v>
      </c>
      <c r="F863" s="167" t="s">
        <v>5900</v>
      </c>
      <c r="G863" s="167" t="s">
        <v>8664</v>
      </c>
      <c r="H863" s="62" t="s">
        <v>12032</v>
      </c>
      <c r="I863" s="167" t="s">
        <v>9374</v>
      </c>
      <c r="J863" s="63" t="str">
        <f t="shared" si="92"/>
        <v>IC.PA.091303</v>
      </c>
      <c r="K863" s="61" t="s">
        <v>12175</v>
      </c>
      <c r="L863" s="167" t="str">
        <f t="shared" si="93"/>
        <v xml:space="preserve">     Anterior</v>
      </c>
      <c r="M863" s="61" t="str">
        <f t="shared" si="94"/>
        <v>PI.IC.PA.091303.01</v>
      </c>
      <c r="N863" s="168"/>
      <c r="O863" s="168" t="str">
        <f t="shared" si="95"/>
        <v>PH.IC.PA.091303.01</v>
      </c>
      <c r="Q863" s="168" t="str">
        <f t="shared" si="96"/>
        <v>CL.IC.PA.091303.01</v>
      </c>
    </row>
    <row r="864" spans="1:19" s="167" customFormat="1" ht="15">
      <c r="A864" s="167" t="s">
        <v>6465</v>
      </c>
      <c r="C864" s="61" t="s">
        <v>11639</v>
      </c>
      <c r="E864" s="61" t="s">
        <v>215</v>
      </c>
      <c r="F864" s="167" t="s">
        <v>5900</v>
      </c>
      <c r="G864" s="167" t="s">
        <v>8665</v>
      </c>
      <c r="H864" s="62" t="s">
        <v>12028</v>
      </c>
      <c r="I864" s="167" t="s">
        <v>9375</v>
      </c>
      <c r="J864" s="63" t="str">
        <f t="shared" si="92"/>
        <v>IC.PA.091304</v>
      </c>
      <c r="K864" s="61" t="s">
        <v>12175</v>
      </c>
      <c r="L864" s="167" t="str">
        <f t="shared" si="93"/>
        <v xml:space="preserve">     Posterior</v>
      </c>
      <c r="M864" s="61" t="str">
        <f t="shared" si="94"/>
        <v>PI.IC.PA.091304.01</v>
      </c>
      <c r="N864" s="168"/>
      <c r="O864" s="168" t="str">
        <f t="shared" si="95"/>
        <v>PH.IC.PA.091304.01</v>
      </c>
      <c r="Q864" s="168" t="str">
        <f t="shared" si="96"/>
        <v>CL.IC.PA.091304.01</v>
      </c>
    </row>
    <row r="865" spans="1:33" s="167" customFormat="1" ht="15">
      <c r="A865" s="167" t="s">
        <v>6465</v>
      </c>
      <c r="C865" s="61" t="s">
        <v>11639</v>
      </c>
      <c r="E865" s="61" t="s">
        <v>215</v>
      </c>
      <c r="F865" s="167" t="s">
        <v>5900</v>
      </c>
      <c r="G865" s="167" t="s">
        <v>8666</v>
      </c>
      <c r="H865" s="62" t="s">
        <v>12210</v>
      </c>
      <c r="I865" s="167" t="s">
        <v>9255</v>
      </c>
      <c r="J865" s="63" t="str">
        <f t="shared" si="92"/>
        <v>IC.PA.091305</v>
      </c>
      <c r="K865" s="61" t="s">
        <v>12175</v>
      </c>
      <c r="L865" s="167" t="str">
        <f t="shared" si="93"/>
        <v xml:space="preserve">     Proximal</v>
      </c>
      <c r="M865" s="61" t="str">
        <f t="shared" si="94"/>
        <v>PI.IC.PA.091305.01</v>
      </c>
      <c r="N865" s="168"/>
      <c r="O865" s="168" t="str">
        <f t="shared" si="95"/>
        <v>PH.IC.PA.091305.01</v>
      </c>
      <c r="Q865" s="168" t="str">
        <f t="shared" si="96"/>
        <v>CL.IC.PA.091305.01</v>
      </c>
    </row>
    <row r="866" spans="1:33" s="167" customFormat="1" ht="15">
      <c r="A866" s="167" t="s">
        <v>6465</v>
      </c>
      <c r="C866" s="61" t="s">
        <v>11639</v>
      </c>
      <c r="E866" s="61" t="s">
        <v>215</v>
      </c>
      <c r="F866" s="167" t="s">
        <v>5900</v>
      </c>
      <c r="G866" s="167" t="s">
        <v>8556</v>
      </c>
      <c r="H866" s="62" t="s">
        <v>12212</v>
      </c>
      <c r="I866" s="167" t="s">
        <v>9256</v>
      </c>
      <c r="J866" s="63" t="str">
        <f t="shared" si="92"/>
        <v>IC.PA.091306</v>
      </c>
      <c r="K866" s="61" t="s">
        <v>12175</v>
      </c>
      <c r="L866" s="167" t="str">
        <f t="shared" si="93"/>
        <v xml:space="preserve">     Distal</v>
      </c>
      <c r="M866" s="61" t="str">
        <f t="shared" si="94"/>
        <v>PI.IC.PA.091306.01</v>
      </c>
      <c r="N866" s="168"/>
      <c r="O866" s="168" t="str">
        <f t="shared" si="95"/>
        <v>PH.IC.PA.091306.01</v>
      </c>
      <c r="Q866" s="168" t="str">
        <f t="shared" si="96"/>
        <v>CL.IC.PA.091306.01</v>
      </c>
    </row>
    <row r="867" spans="1:33" s="167" customFormat="1" ht="15">
      <c r="A867" s="167" t="s">
        <v>6465</v>
      </c>
      <c r="C867" s="61" t="s">
        <v>11639</v>
      </c>
      <c r="D867" s="167" t="s">
        <v>13210</v>
      </c>
      <c r="E867" s="61" t="s">
        <v>4082</v>
      </c>
      <c r="F867" s="167" t="s">
        <v>6015</v>
      </c>
      <c r="G867" s="167" t="s">
        <v>8552</v>
      </c>
      <c r="H867" s="62" t="s">
        <v>11848</v>
      </c>
      <c r="I867" s="167" t="s">
        <v>8552</v>
      </c>
      <c r="J867" s="63" t="str">
        <f t="shared" si="92"/>
        <v>IC.PA.091401</v>
      </c>
      <c r="K867" s="61" t="s">
        <v>12175</v>
      </c>
      <c r="L867" s="167" t="str">
        <f t="shared" si="93"/>
        <v>Abdomen</v>
      </c>
      <c r="M867" s="61" t="str">
        <f t="shared" si="94"/>
        <v>PI.IC.PA.091401.01</v>
      </c>
      <c r="N867" s="168"/>
      <c r="O867" s="168" t="str">
        <f t="shared" si="95"/>
        <v>PH.IC.PA.091401.01</v>
      </c>
      <c r="Q867" s="168" t="str">
        <f t="shared" si="96"/>
        <v>CL.IC.PA.091401.01</v>
      </c>
    </row>
    <row r="868" spans="1:33" s="167" customFormat="1" ht="15">
      <c r="A868" s="167" t="s">
        <v>6465</v>
      </c>
      <c r="C868" s="61" t="s">
        <v>11639</v>
      </c>
      <c r="E868" s="61" t="s">
        <v>4082</v>
      </c>
      <c r="F868" s="167" t="s">
        <v>6015</v>
      </c>
      <c r="G868" s="167" t="s">
        <v>6256</v>
      </c>
      <c r="H868" s="62" t="s">
        <v>12030</v>
      </c>
      <c r="I868" s="167" t="s">
        <v>6256</v>
      </c>
      <c r="J868" s="63" t="str">
        <f t="shared" si="92"/>
        <v>IC.PA.091402</v>
      </c>
      <c r="K868" s="61" t="s">
        <v>12175</v>
      </c>
      <c r="L868" s="167" t="str">
        <f t="shared" si="93"/>
        <v>Stomach</v>
      </c>
      <c r="M868" s="61" t="str">
        <f t="shared" si="94"/>
        <v>PI.IC.PA.091402.01</v>
      </c>
      <c r="N868" s="168"/>
      <c r="O868" s="168" t="str">
        <f t="shared" si="95"/>
        <v>PH.IC.PA.091402.01</v>
      </c>
      <c r="Q868" s="168" t="str">
        <f t="shared" si="96"/>
        <v>CL.IC.PA.091402.01</v>
      </c>
    </row>
    <row r="869" spans="1:33" s="167" customFormat="1" ht="15">
      <c r="A869" s="167" t="s">
        <v>6465</v>
      </c>
      <c r="C869" s="61" t="s">
        <v>11639</v>
      </c>
      <c r="E869" s="61" t="s">
        <v>4082</v>
      </c>
      <c r="F869" s="167" t="s">
        <v>6015</v>
      </c>
      <c r="G869" s="86" t="s">
        <v>9398</v>
      </c>
      <c r="H869" s="62" t="s">
        <v>12032</v>
      </c>
      <c r="J869" s="63" t="str">
        <f t="shared" si="92"/>
        <v>IC.PA.091403</v>
      </c>
      <c r="K869" s="61" t="s">
        <v>12175</v>
      </c>
      <c r="L869" s="167" t="str">
        <f t="shared" si="93"/>
        <v>Flank, right</v>
      </c>
      <c r="M869" s="61" t="str">
        <f t="shared" si="94"/>
        <v>PI.IC.PA.091403.01</v>
      </c>
      <c r="N869" s="168"/>
      <c r="O869" s="168" t="str">
        <f t="shared" si="95"/>
        <v>PH.IC.PA.091403.01</v>
      </c>
      <c r="Q869" s="168" t="str">
        <f t="shared" si="96"/>
        <v>CL.IC.PA.091403.01</v>
      </c>
      <c r="AF869" s="167" t="s">
        <v>12773</v>
      </c>
      <c r="AG869" s="167">
        <v>1429</v>
      </c>
    </row>
    <row r="870" spans="1:33" s="167" customFormat="1" ht="15">
      <c r="A870" s="167" t="s">
        <v>6465</v>
      </c>
      <c r="C870" s="61" t="s">
        <v>11639</v>
      </c>
      <c r="E870" s="61" t="s">
        <v>4082</v>
      </c>
      <c r="F870" s="167" t="s">
        <v>6015</v>
      </c>
      <c r="G870" s="86" t="s">
        <v>9558</v>
      </c>
      <c r="H870" s="62" t="s">
        <v>12028</v>
      </c>
      <c r="J870" s="63" t="str">
        <f t="shared" si="92"/>
        <v>IC.PA.091404</v>
      </c>
      <c r="K870" s="61" t="s">
        <v>12175</v>
      </c>
      <c r="L870" s="167" t="str">
        <f t="shared" si="93"/>
        <v>Flank, left</v>
      </c>
      <c r="M870" s="61" t="str">
        <f t="shared" si="94"/>
        <v>PI.IC.PA.091404.01</v>
      </c>
      <c r="N870" s="168"/>
      <c r="O870" s="168" t="str">
        <f t="shared" si="95"/>
        <v>PH.IC.PA.091404.01</v>
      </c>
      <c r="Q870" s="168" t="str">
        <f t="shared" si="96"/>
        <v>CL.IC.PA.091404.01</v>
      </c>
      <c r="AF870" s="167" t="s">
        <v>12773</v>
      </c>
      <c r="AG870" s="167">
        <v>1429</v>
      </c>
    </row>
    <row r="871" spans="1:33" s="167" customFormat="1" ht="15">
      <c r="A871" s="167" t="s">
        <v>6465</v>
      </c>
      <c r="C871" s="61" t="s">
        <v>11639</v>
      </c>
      <c r="D871" s="167" t="s">
        <v>13211</v>
      </c>
      <c r="E871" s="61" t="s">
        <v>594</v>
      </c>
      <c r="F871" s="167" t="s">
        <v>6015</v>
      </c>
      <c r="G871" s="167" t="s">
        <v>10518</v>
      </c>
      <c r="H871" s="62" t="s">
        <v>11848</v>
      </c>
      <c r="I871" s="167" t="s">
        <v>10518</v>
      </c>
      <c r="J871" s="63" t="str">
        <f t="shared" si="92"/>
        <v>IC.PA.091501</v>
      </c>
      <c r="K871" s="61" t="s">
        <v>12175</v>
      </c>
      <c r="L871" s="167" t="str">
        <f t="shared" si="93"/>
        <v>RUQ</v>
      </c>
      <c r="M871" s="61" t="str">
        <f t="shared" si="94"/>
        <v>PI.IC.PA.091501.01</v>
      </c>
      <c r="N871" s="168"/>
      <c r="O871" s="168" t="str">
        <f t="shared" si="95"/>
        <v>PH.IC.PA.091501.01</v>
      </c>
      <c r="Q871" s="168" t="str">
        <f t="shared" si="96"/>
        <v>CL.IC.PA.091501.01</v>
      </c>
    </row>
    <row r="872" spans="1:33" s="167" customFormat="1" ht="15">
      <c r="A872" s="167" t="s">
        <v>6465</v>
      </c>
      <c r="C872" s="61" t="s">
        <v>11639</v>
      </c>
      <c r="E872" s="61" t="s">
        <v>594</v>
      </c>
      <c r="F872" s="167" t="s">
        <v>6015</v>
      </c>
      <c r="G872" s="167" t="s">
        <v>10520</v>
      </c>
      <c r="H872" s="62" t="s">
        <v>12030</v>
      </c>
      <c r="I872" s="167" t="s">
        <v>10520</v>
      </c>
      <c r="J872" s="63" t="str">
        <f t="shared" si="92"/>
        <v>IC.PA.091502</v>
      </c>
      <c r="K872" s="61" t="s">
        <v>12175</v>
      </c>
      <c r="L872" s="167" t="str">
        <f t="shared" si="93"/>
        <v>RLQ</v>
      </c>
      <c r="M872" s="61" t="str">
        <f t="shared" si="94"/>
        <v>PI.IC.PA.091502.01</v>
      </c>
      <c r="N872" s="168"/>
      <c r="O872" s="168" t="str">
        <f t="shared" si="95"/>
        <v>PH.IC.PA.091502.01</v>
      </c>
      <c r="Q872" s="168" t="str">
        <f t="shared" si="96"/>
        <v>CL.IC.PA.091502.01</v>
      </c>
    </row>
    <row r="873" spans="1:33" s="167" customFormat="1" ht="15">
      <c r="A873" s="167" t="s">
        <v>6465</v>
      </c>
      <c r="C873" s="61" t="s">
        <v>11639</v>
      </c>
      <c r="E873" s="61" t="s">
        <v>594</v>
      </c>
      <c r="F873" s="167" t="s">
        <v>6015</v>
      </c>
      <c r="G873" s="167" t="s">
        <v>10522</v>
      </c>
      <c r="H873" s="62" t="s">
        <v>12032</v>
      </c>
      <c r="I873" s="167" t="s">
        <v>10522</v>
      </c>
      <c r="J873" s="63" t="str">
        <f t="shared" si="92"/>
        <v>IC.PA.091503</v>
      </c>
      <c r="K873" s="61" t="s">
        <v>12175</v>
      </c>
      <c r="L873" s="167" t="str">
        <f t="shared" si="93"/>
        <v>LUQ</v>
      </c>
      <c r="M873" s="61" t="str">
        <f t="shared" si="94"/>
        <v>PI.IC.PA.091503.01</v>
      </c>
      <c r="N873" s="168"/>
      <c r="O873" s="168" t="str">
        <f t="shared" si="95"/>
        <v>PH.IC.PA.091503.01</v>
      </c>
      <c r="Q873" s="168" t="str">
        <f t="shared" si="96"/>
        <v>CL.IC.PA.091503.01</v>
      </c>
    </row>
    <row r="874" spans="1:33" s="167" customFormat="1" ht="15">
      <c r="A874" s="167" t="s">
        <v>6465</v>
      </c>
      <c r="C874" s="61" t="s">
        <v>11639</v>
      </c>
      <c r="E874" s="61" t="s">
        <v>594</v>
      </c>
      <c r="F874" s="167" t="s">
        <v>6015</v>
      </c>
      <c r="G874" s="167" t="s">
        <v>10524</v>
      </c>
      <c r="H874" s="62" t="s">
        <v>12028</v>
      </c>
      <c r="I874" s="167" t="s">
        <v>10524</v>
      </c>
      <c r="J874" s="63" t="str">
        <f t="shared" si="92"/>
        <v>IC.PA.091504</v>
      </c>
      <c r="K874" s="61" t="s">
        <v>12175</v>
      </c>
      <c r="L874" s="167" t="str">
        <f t="shared" si="93"/>
        <v>LLQ</v>
      </c>
      <c r="M874" s="61" t="str">
        <f t="shared" si="94"/>
        <v>PI.IC.PA.091504.01</v>
      </c>
      <c r="N874" s="168"/>
      <c r="O874" s="168" t="str">
        <f t="shared" si="95"/>
        <v>PH.IC.PA.091504.01</v>
      </c>
      <c r="Q874" s="168" t="str">
        <f t="shared" si="96"/>
        <v>CL.IC.PA.091504.01</v>
      </c>
    </row>
    <row r="875" spans="1:33" s="167" customFormat="1" ht="15">
      <c r="A875" s="167" t="s">
        <v>6465</v>
      </c>
      <c r="C875" s="61" t="s">
        <v>11639</v>
      </c>
      <c r="D875" s="167" t="s">
        <v>6436</v>
      </c>
      <c r="E875" s="61" t="s">
        <v>7863</v>
      </c>
      <c r="F875" s="167" t="s">
        <v>6016</v>
      </c>
      <c r="G875" s="167" t="s">
        <v>8986</v>
      </c>
      <c r="H875" s="62" t="s">
        <v>11848</v>
      </c>
      <c r="I875" s="167" t="s">
        <v>8986</v>
      </c>
      <c r="J875" s="63" t="str">
        <f t="shared" si="92"/>
        <v>IC.PA.091601</v>
      </c>
      <c r="K875" s="61" t="s">
        <v>12175</v>
      </c>
      <c r="L875" s="167" t="str">
        <f t="shared" si="93"/>
        <v>Arm</v>
      </c>
      <c r="M875" s="61" t="str">
        <f t="shared" si="94"/>
        <v>PI.IC.PA.091601.01</v>
      </c>
      <c r="N875" s="168"/>
      <c r="O875" s="168" t="str">
        <f t="shared" si="95"/>
        <v>PH.IC.PA.091601.01</v>
      </c>
      <c r="Q875" s="168" t="str">
        <f t="shared" si="96"/>
        <v>CL.IC.PA.091601.01</v>
      </c>
    </row>
    <row r="876" spans="1:33" s="167" customFormat="1" ht="15">
      <c r="A876" s="167" t="s">
        <v>6465</v>
      </c>
      <c r="C876" s="61" t="s">
        <v>11639</v>
      </c>
      <c r="E876" s="61" t="s">
        <v>7863</v>
      </c>
      <c r="F876" s="167" t="s">
        <v>6016</v>
      </c>
      <c r="G876" s="167" t="s">
        <v>8763</v>
      </c>
      <c r="H876" s="62" t="s">
        <v>12030</v>
      </c>
      <c r="I876" s="167" t="s">
        <v>8763</v>
      </c>
      <c r="J876" s="63" t="str">
        <f t="shared" si="92"/>
        <v>IC.PA.091602</v>
      </c>
      <c r="K876" s="61" t="s">
        <v>12175</v>
      </c>
      <c r="L876" s="167" t="str">
        <f t="shared" si="93"/>
        <v>Shoulder</v>
      </c>
      <c r="M876" s="61" t="str">
        <f t="shared" si="94"/>
        <v>PI.IC.PA.091602.01</v>
      </c>
      <c r="N876" s="168"/>
      <c r="O876" s="168" t="str">
        <f t="shared" si="95"/>
        <v>PH.IC.PA.091602.01</v>
      </c>
      <c r="Q876" s="168" t="str">
        <f t="shared" si="96"/>
        <v>CL.IC.PA.091602.01</v>
      </c>
    </row>
    <row r="877" spans="1:33" s="167" customFormat="1" ht="15">
      <c r="A877" s="167" t="s">
        <v>6465</v>
      </c>
      <c r="C877" s="61" t="s">
        <v>11639</v>
      </c>
      <c r="E877" s="61" t="s">
        <v>7863</v>
      </c>
      <c r="F877" s="167" t="s">
        <v>6016</v>
      </c>
      <c r="G877" s="167" t="s">
        <v>8987</v>
      </c>
      <c r="H877" s="62" t="s">
        <v>12032</v>
      </c>
      <c r="I877" s="167" t="s">
        <v>8987</v>
      </c>
      <c r="J877" s="63" t="str">
        <f t="shared" si="92"/>
        <v>IC.PA.091603</v>
      </c>
      <c r="K877" s="61" t="s">
        <v>12175</v>
      </c>
      <c r="L877" s="167" t="str">
        <f t="shared" si="93"/>
        <v>Elbow</v>
      </c>
      <c r="M877" s="61" t="str">
        <f t="shared" si="94"/>
        <v>PI.IC.PA.091603.01</v>
      </c>
      <c r="N877" s="168"/>
      <c r="O877" s="168" t="str">
        <f t="shared" si="95"/>
        <v>PH.IC.PA.091603.01</v>
      </c>
      <c r="Q877" s="168" t="str">
        <f t="shared" si="96"/>
        <v>CL.IC.PA.091603.01</v>
      </c>
    </row>
    <row r="878" spans="1:33" s="167" customFormat="1" ht="15">
      <c r="A878" s="167" t="s">
        <v>6465</v>
      </c>
      <c r="C878" s="61" t="s">
        <v>11639</v>
      </c>
      <c r="E878" s="61" t="s">
        <v>7863</v>
      </c>
      <c r="F878" s="167" t="s">
        <v>6016</v>
      </c>
      <c r="G878" s="167" t="s">
        <v>8860</v>
      </c>
      <c r="H878" s="62" t="s">
        <v>12028</v>
      </c>
      <c r="I878" s="167" t="s">
        <v>8860</v>
      </c>
      <c r="J878" s="63" t="str">
        <f t="shared" si="92"/>
        <v>IC.PA.091604</v>
      </c>
      <c r="K878" s="61" t="s">
        <v>12175</v>
      </c>
      <c r="L878" s="167" t="str">
        <f t="shared" si="93"/>
        <v>Wrist</v>
      </c>
      <c r="M878" s="61" t="str">
        <f t="shared" si="94"/>
        <v>PI.IC.PA.091604.01</v>
      </c>
      <c r="N878" s="168"/>
      <c r="O878" s="168" t="str">
        <f t="shared" si="95"/>
        <v>PH.IC.PA.091604.01</v>
      </c>
      <c r="Q878" s="168" t="str">
        <f t="shared" si="96"/>
        <v>CL.IC.PA.091604.01</v>
      </c>
    </row>
    <row r="879" spans="1:33" s="167" customFormat="1" ht="15">
      <c r="A879" s="167" t="s">
        <v>6465</v>
      </c>
      <c r="C879" s="61" t="s">
        <v>11639</v>
      </c>
      <c r="E879" s="61" t="s">
        <v>7863</v>
      </c>
      <c r="F879" s="167" t="s">
        <v>6016</v>
      </c>
      <c r="G879" s="167" t="s">
        <v>11746</v>
      </c>
      <c r="H879" s="62" t="s">
        <v>12210</v>
      </c>
      <c r="I879" s="167" t="s">
        <v>11746</v>
      </c>
      <c r="J879" s="63" t="str">
        <f t="shared" si="92"/>
        <v>IC.PA.091605</v>
      </c>
      <c r="K879" s="61" t="s">
        <v>12175</v>
      </c>
      <c r="L879" s="167" t="str">
        <f t="shared" si="93"/>
        <v>Hand</v>
      </c>
      <c r="M879" s="61" t="str">
        <f t="shared" si="94"/>
        <v>PI.IC.PA.091605.01</v>
      </c>
      <c r="N879" s="168"/>
      <c r="O879" s="168" t="str">
        <f t="shared" si="95"/>
        <v>PH.IC.PA.091605.01</v>
      </c>
      <c r="Q879" s="168" t="str">
        <f t="shared" si="96"/>
        <v>CL.IC.PA.091605.01</v>
      </c>
    </row>
    <row r="880" spans="1:33" s="167" customFormat="1" ht="15">
      <c r="A880" s="167" t="s">
        <v>6465</v>
      </c>
      <c r="C880" s="61" t="s">
        <v>11639</v>
      </c>
      <c r="E880" s="61" t="s">
        <v>7863</v>
      </c>
      <c r="F880" s="167" t="s">
        <v>6016</v>
      </c>
      <c r="G880" s="167" t="s">
        <v>6438</v>
      </c>
      <c r="H880" s="62" t="s">
        <v>12212</v>
      </c>
      <c r="I880" s="167" t="s">
        <v>8862</v>
      </c>
      <c r="J880" s="63" t="str">
        <f t="shared" si="92"/>
        <v>IC.PA.091606</v>
      </c>
      <c r="K880" s="61" t="s">
        <v>12175</v>
      </c>
      <c r="L880" s="167" t="str">
        <f t="shared" si="93"/>
        <v>Finger(s):  specify</v>
      </c>
      <c r="M880" s="61" t="str">
        <f t="shared" si="94"/>
        <v>PI.IC.PA.091606.01</v>
      </c>
      <c r="N880" s="168"/>
      <c r="O880" s="168" t="str">
        <f t="shared" si="95"/>
        <v>PH.IC.PA.091606.01</v>
      </c>
      <c r="Q880" s="168" t="str">
        <f t="shared" si="96"/>
        <v>CL.IC.PA.091606.01</v>
      </c>
    </row>
    <row r="881" spans="1:33" s="167" customFormat="1" ht="15">
      <c r="A881" s="167" t="s">
        <v>6465</v>
      </c>
      <c r="C881" s="61" t="s">
        <v>11639</v>
      </c>
      <c r="E881" s="61" t="s">
        <v>7863</v>
      </c>
      <c r="F881" s="167" t="s">
        <v>6016</v>
      </c>
      <c r="G881" s="167" t="s">
        <v>6439</v>
      </c>
      <c r="H881" s="62" t="s">
        <v>12225</v>
      </c>
      <c r="I881" s="167" t="s">
        <v>6439</v>
      </c>
      <c r="J881" s="63" t="str">
        <f t="shared" si="92"/>
        <v>IC.PA.091607</v>
      </c>
      <c r="K881" s="61" t="s">
        <v>12175</v>
      </c>
      <c r="L881" s="167" t="str">
        <f t="shared" si="93"/>
        <v>Leg</v>
      </c>
      <c r="M881" s="61" t="str">
        <f t="shared" si="94"/>
        <v>PI.IC.PA.091607.01</v>
      </c>
      <c r="N881" s="168"/>
      <c r="O881" s="168" t="str">
        <f t="shared" si="95"/>
        <v>PH.IC.PA.091607.01</v>
      </c>
      <c r="Q881" s="168" t="str">
        <f t="shared" si="96"/>
        <v>CL.IC.PA.091607.01</v>
      </c>
    </row>
    <row r="882" spans="1:33" s="167" customFormat="1" ht="15">
      <c r="A882" s="167" t="s">
        <v>6465</v>
      </c>
      <c r="C882" s="61" t="s">
        <v>11639</v>
      </c>
      <c r="E882" s="61" t="s">
        <v>7863</v>
      </c>
      <c r="F882" s="167" t="s">
        <v>6016</v>
      </c>
      <c r="G882" s="167" t="s">
        <v>11740</v>
      </c>
      <c r="H882" s="62" t="s">
        <v>11638</v>
      </c>
      <c r="I882" s="167" t="s">
        <v>11740</v>
      </c>
      <c r="J882" s="63" t="str">
        <f t="shared" si="92"/>
        <v>IC.PA.091608</v>
      </c>
      <c r="K882" s="61" t="s">
        <v>12175</v>
      </c>
      <c r="L882" s="167" t="str">
        <f t="shared" si="93"/>
        <v>Knee</v>
      </c>
      <c r="M882" s="61" t="str">
        <f t="shared" si="94"/>
        <v>PI.IC.PA.091608.01</v>
      </c>
      <c r="N882" s="168"/>
      <c r="O882" s="168" t="str">
        <f t="shared" si="95"/>
        <v>PH.IC.PA.091608.01</v>
      </c>
      <c r="Q882" s="168" t="str">
        <f t="shared" si="96"/>
        <v>CL.IC.PA.091608.01</v>
      </c>
    </row>
    <row r="883" spans="1:33" s="167" customFormat="1" ht="15">
      <c r="A883" s="167" t="s">
        <v>6465</v>
      </c>
      <c r="C883" s="61" t="s">
        <v>11639</v>
      </c>
      <c r="E883" s="61" t="s">
        <v>7863</v>
      </c>
      <c r="F883" s="167" t="s">
        <v>6016</v>
      </c>
      <c r="G883" s="167" t="s">
        <v>11738</v>
      </c>
      <c r="H883" s="62" t="s">
        <v>11639</v>
      </c>
      <c r="I883" s="167" t="s">
        <v>11738</v>
      </c>
      <c r="J883" s="63" t="str">
        <f t="shared" si="92"/>
        <v>IC.PA.091609</v>
      </c>
      <c r="K883" s="61" t="s">
        <v>12175</v>
      </c>
      <c r="L883" s="167" t="str">
        <f t="shared" si="93"/>
        <v>Ankle</v>
      </c>
      <c r="M883" s="61" t="str">
        <f t="shared" si="94"/>
        <v>PI.IC.PA.091609.01</v>
      </c>
      <c r="N883" s="168"/>
      <c r="O883" s="168" t="str">
        <f t="shared" si="95"/>
        <v>PH.IC.PA.091609.01</v>
      </c>
      <c r="Q883" s="168" t="str">
        <f t="shared" si="96"/>
        <v>CL.IC.PA.091609.01</v>
      </c>
    </row>
    <row r="884" spans="1:33" s="167" customFormat="1" ht="15">
      <c r="A884" s="167" t="s">
        <v>6465</v>
      </c>
      <c r="C884" s="61" t="s">
        <v>11639</v>
      </c>
      <c r="E884" s="61" t="s">
        <v>7863</v>
      </c>
      <c r="F884" s="167" t="s">
        <v>6016</v>
      </c>
      <c r="G884" s="167" t="s">
        <v>8719</v>
      </c>
      <c r="H884" s="62" t="s">
        <v>11829</v>
      </c>
      <c r="I884" s="167" t="s">
        <v>8719</v>
      </c>
      <c r="J884" s="63" t="str">
        <f t="shared" si="92"/>
        <v>IC.PA.091610</v>
      </c>
      <c r="K884" s="61" t="s">
        <v>12175</v>
      </c>
      <c r="L884" s="167" t="str">
        <f t="shared" si="93"/>
        <v>Heel</v>
      </c>
      <c r="M884" s="61" t="str">
        <f t="shared" si="94"/>
        <v>PI.IC.PA.091610.01</v>
      </c>
      <c r="N884" s="168"/>
      <c r="O884" s="168" t="str">
        <f t="shared" si="95"/>
        <v>PH.IC.PA.091610.01</v>
      </c>
      <c r="Q884" s="168" t="str">
        <f t="shared" si="96"/>
        <v>CL.IC.PA.091610.01</v>
      </c>
    </row>
    <row r="885" spans="1:33" s="167" customFormat="1" ht="15">
      <c r="A885" s="167" t="s">
        <v>6465</v>
      </c>
      <c r="C885" s="61" t="s">
        <v>11639</v>
      </c>
      <c r="E885" s="61" t="s">
        <v>7863</v>
      </c>
      <c r="F885" s="167" t="s">
        <v>6016</v>
      </c>
      <c r="G885" s="167" t="s">
        <v>11737</v>
      </c>
      <c r="H885" s="62" t="s">
        <v>12099</v>
      </c>
      <c r="I885" s="167" t="s">
        <v>11737</v>
      </c>
      <c r="J885" s="63" t="str">
        <f t="shared" si="92"/>
        <v>IC.PA.091611</v>
      </c>
      <c r="K885" s="61" t="s">
        <v>12175</v>
      </c>
      <c r="L885" s="167" t="str">
        <f t="shared" si="93"/>
        <v>Foot</v>
      </c>
      <c r="M885" s="61" t="str">
        <f t="shared" si="94"/>
        <v>PI.IC.PA.091611.01</v>
      </c>
      <c r="N885" s="168"/>
      <c r="O885" s="168" t="str">
        <f t="shared" si="95"/>
        <v>PH.IC.PA.091611.01</v>
      </c>
      <c r="Q885" s="168" t="str">
        <f t="shared" si="96"/>
        <v>CL.IC.PA.091611.01</v>
      </c>
    </row>
    <row r="886" spans="1:33" s="167" customFormat="1" ht="15">
      <c r="A886" s="167" t="s">
        <v>6465</v>
      </c>
      <c r="C886" s="61" t="s">
        <v>11639</v>
      </c>
      <c r="E886" s="61" t="s">
        <v>7863</v>
      </c>
      <c r="F886" s="167" t="s">
        <v>6016</v>
      </c>
      <c r="G886" s="167" t="s">
        <v>6440</v>
      </c>
      <c r="H886" s="62" t="s">
        <v>12100</v>
      </c>
      <c r="I886" s="167" t="s">
        <v>8721</v>
      </c>
      <c r="J886" s="63" t="str">
        <f t="shared" si="92"/>
        <v>IC.PA.091612</v>
      </c>
      <c r="K886" s="61" t="s">
        <v>12175</v>
      </c>
      <c r="L886" s="167" t="str">
        <f t="shared" si="93"/>
        <v>Toe(s):  specify</v>
      </c>
      <c r="M886" s="61" t="str">
        <f t="shared" si="94"/>
        <v>PI.IC.PA.091612.01</v>
      </c>
      <c r="N886" s="168"/>
      <c r="O886" s="168" t="str">
        <f t="shared" si="95"/>
        <v>PH.IC.PA.091612.01</v>
      </c>
      <c r="Q886" s="168" t="str">
        <f t="shared" si="96"/>
        <v>CL.IC.PA.091612.01</v>
      </c>
    </row>
    <row r="887" spans="1:33" s="167" customFormat="1" ht="15">
      <c r="A887" s="167" t="s">
        <v>6465</v>
      </c>
      <c r="C887" s="61" t="s">
        <v>11639</v>
      </c>
      <c r="E887" s="61" t="s">
        <v>7863</v>
      </c>
      <c r="F887" s="167" t="s">
        <v>6016</v>
      </c>
      <c r="G887" s="86" t="s">
        <v>9566</v>
      </c>
      <c r="H887" s="62" t="s">
        <v>12101</v>
      </c>
      <c r="J887" s="63" t="str">
        <f t="shared" si="92"/>
        <v>IC.PA.091613</v>
      </c>
      <c r="K887" s="61" t="s">
        <v>12175</v>
      </c>
      <c r="L887" s="167" t="str">
        <f t="shared" si="93"/>
        <v>Arm upper, right</v>
      </c>
      <c r="M887" s="61" t="str">
        <f t="shared" si="94"/>
        <v>PI.IC.PA.091613.01</v>
      </c>
      <c r="N887" s="168"/>
      <c r="O887" s="168" t="str">
        <f t="shared" si="95"/>
        <v>PH.IC.PA.091613.01</v>
      </c>
      <c r="Q887" s="168" t="str">
        <f t="shared" si="96"/>
        <v>CL.IC.PA.091613.01</v>
      </c>
      <c r="AF887" s="167" t="s">
        <v>12773</v>
      </c>
      <c r="AG887" s="167">
        <v>1429</v>
      </c>
    </row>
    <row r="888" spans="1:33" s="167" customFormat="1" ht="15">
      <c r="A888" s="167" t="s">
        <v>6465</v>
      </c>
      <c r="C888" s="61" t="s">
        <v>11639</v>
      </c>
      <c r="E888" s="61" t="s">
        <v>7863</v>
      </c>
      <c r="F888" s="167" t="s">
        <v>6016</v>
      </c>
      <c r="G888" s="86" t="s">
        <v>9568</v>
      </c>
      <c r="H888" s="62" t="s">
        <v>12102</v>
      </c>
      <c r="J888" s="63" t="str">
        <f t="shared" si="92"/>
        <v>IC.PA.091614</v>
      </c>
      <c r="K888" s="61" t="s">
        <v>12175</v>
      </c>
      <c r="L888" s="167" t="str">
        <f t="shared" si="93"/>
        <v>Arm upper, left</v>
      </c>
      <c r="M888" s="61" t="str">
        <f t="shared" si="94"/>
        <v>PI.IC.PA.091614.01</v>
      </c>
      <c r="N888" s="168"/>
      <c r="O888" s="168" t="str">
        <f t="shared" si="95"/>
        <v>PH.IC.PA.091614.01</v>
      </c>
      <c r="Q888" s="168" t="str">
        <f t="shared" si="96"/>
        <v>CL.IC.PA.091614.01</v>
      </c>
      <c r="AF888" s="167" t="s">
        <v>12773</v>
      </c>
      <c r="AG888" s="167">
        <v>1429</v>
      </c>
    </row>
    <row r="889" spans="1:33" s="167" customFormat="1" ht="15">
      <c r="A889" s="167" t="s">
        <v>6465</v>
      </c>
      <c r="C889" s="61" t="s">
        <v>11639</v>
      </c>
      <c r="E889" s="61" t="s">
        <v>7863</v>
      </c>
      <c r="F889" s="167" t="s">
        <v>6016</v>
      </c>
      <c r="G889" s="86" t="s">
        <v>9712</v>
      </c>
      <c r="H889" s="62" t="s">
        <v>11559</v>
      </c>
      <c r="J889" s="63" t="str">
        <f t="shared" si="92"/>
        <v>IC.PA.091615</v>
      </c>
      <c r="K889" s="61" t="s">
        <v>12175</v>
      </c>
      <c r="L889" s="167" t="str">
        <f t="shared" si="93"/>
        <v>Elbow, right</v>
      </c>
      <c r="M889" s="61" t="str">
        <f t="shared" si="94"/>
        <v>PI.IC.PA.091615.01</v>
      </c>
      <c r="N889" s="168"/>
      <c r="O889" s="168" t="str">
        <f t="shared" si="95"/>
        <v>PH.IC.PA.091615.01</v>
      </c>
      <c r="Q889" s="168" t="str">
        <f t="shared" si="96"/>
        <v>CL.IC.PA.091615.01</v>
      </c>
      <c r="AF889" s="167" t="s">
        <v>12773</v>
      </c>
      <c r="AG889" s="167">
        <v>1429</v>
      </c>
    </row>
    <row r="890" spans="1:33" s="167" customFormat="1" ht="15">
      <c r="A890" s="167" t="s">
        <v>6465</v>
      </c>
      <c r="C890" s="61" t="s">
        <v>11639</v>
      </c>
      <c r="E890" s="61" t="s">
        <v>7863</v>
      </c>
      <c r="F890" s="167" t="s">
        <v>6016</v>
      </c>
      <c r="G890" s="86" t="s">
        <v>9714</v>
      </c>
      <c r="H890" s="62" t="s">
        <v>11560</v>
      </c>
      <c r="J890" s="63" t="str">
        <f t="shared" si="92"/>
        <v>IC.PA.091616</v>
      </c>
      <c r="K890" s="61" t="s">
        <v>12175</v>
      </c>
      <c r="L890" s="167" t="str">
        <f t="shared" si="93"/>
        <v>Elbow, left</v>
      </c>
      <c r="M890" s="61" t="str">
        <f t="shared" si="94"/>
        <v>PI.IC.PA.091616.01</v>
      </c>
      <c r="N890" s="168"/>
      <c r="O890" s="168" t="str">
        <f t="shared" si="95"/>
        <v>PH.IC.PA.091616.01</v>
      </c>
      <c r="Q890" s="168" t="str">
        <f t="shared" si="96"/>
        <v>CL.IC.PA.091616.01</v>
      </c>
      <c r="AF890" s="167" t="s">
        <v>12773</v>
      </c>
      <c r="AG890" s="167">
        <v>1429</v>
      </c>
    </row>
    <row r="891" spans="1:33" s="167" customFormat="1" ht="15">
      <c r="A891" s="167" t="s">
        <v>6465</v>
      </c>
      <c r="C891" s="61" t="s">
        <v>11639</v>
      </c>
      <c r="E891" s="61" t="s">
        <v>7863</v>
      </c>
      <c r="F891" s="167" t="s">
        <v>6016</v>
      </c>
      <c r="G891" s="86" t="s">
        <v>9716</v>
      </c>
      <c r="H891" s="62" t="s">
        <v>11561</v>
      </c>
      <c r="J891" s="63" t="str">
        <f t="shared" si="92"/>
        <v>IC.PA.091617</v>
      </c>
      <c r="K891" s="61" t="s">
        <v>12175</v>
      </c>
      <c r="L891" s="167" t="str">
        <f t="shared" si="93"/>
        <v>Forearm, right</v>
      </c>
      <c r="M891" s="61" t="str">
        <f t="shared" si="94"/>
        <v>PI.IC.PA.091617.01</v>
      </c>
      <c r="N891" s="168"/>
      <c r="O891" s="168" t="str">
        <f t="shared" si="95"/>
        <v>PH.IC.PA.091617.01</v>
      </c>
      <c r="Q891" s="168" t="str">
        <f t="shared" si="96"/>
        <v>CL.IC.PA.091617.01</v>
      </c>
      <c r="AF891" s="167" t="s">
        <v>12773</v>
      </c>
      <c r="AG891" s="167">
        <v>1429</v>
      </c>
    </row>
    <row r="892" spans="1:33" s="167" customFormat="1" ht="15">
      <c r="A892" s="167" t="s">
        <v>6465</v>
      </c>
      <c r="C892" s="61" t="s">
        <v>11639</v>
      </c>
      <c r="E892" s="61" t="s">
        <v>7863</v>
      </c>
      <c r="F892" s="167" t="s">
        <v>6016</v>
      </c>
      <c r="G892" s="86" t="s">
        <v>9718</v>
      </c>
      <c r="H892" s="62" t="s">
        <v>12060</v>
      </c>
      <c r="J892" s="63" t="str">
        <f t="shared" si="92"/>
        <v>IC.PA.091618</v>
      </c>
      <c r="K892" s="61" t="s">
        <v>12175</v>
      </c>
      <c r="L892" s="167" t="str">
        <f t="shared" si="93"/>
        <v>Forearm, left</v>
      </c>
      <c r="M892" s="61" t="str">
        <f t="shared" si="94"/>
        <v>PI.IC.PA.091618.01</v>
      </c>
      <c r="N892" s="168"/>
      <c r="O892" s="168" t="str">
        <f t="shared" si="95"/>
        <v>PH.IC.PA.091618.01</v>
      </c>
      <c r="Q892" s="168" t="str">
        <f t="shared" si="96"/>
        <v>CL.IC.PA.091618.01</v>
      </c>
      <c r="AF892" s="167" t="s">
        <v>12773</v>
      </c>
      <c r="AG892" s="167">
        <v>1429</v>
      </c>
    </row>
    <row r="893" spans="1:33" s="167" customFormat="1" ht="15">
      <c r="A893" s="167" t="s">
        <v>6465</v>
      </c>
      <c r="C893" s="61" t="s">
        <v>11639</v>
      </c>
      <c r="E893" s="61" t="s">
        <v>7863</v>
      </c>
      <c r="F893" s="167" t="s">
        <v>6016</v>
      </c>
      <c r="G893" s="86" t="s">
        <v>9720</v>
      </c>
      <c r="H893" s="62" t="s">
        <v>11913</v>
      </c>
      <c r="J893" s="63" t="str">
        <f t="shared" si="92"/>
        <v>IC.PA.091619</v>
      </c>
      <c r="K893" s="61" t="s">
        <v>12175</v>
      </c>
      <c r="L893" s="167" t="str">
        <f t="shared" si="93"/>
        <v>Wrist, right</v>
      </c>
      <c r="M893" s="61" t="str">
        <f t="shared" si="94"/>
        <v>PI.IC.PA.091619.01</v>
      </c>
      <c r="N893" s="168"/>
      <c r="O893" s="168" t="str">
        <f t="shared" si="95"/>
        <v>PH.IC.PA.091619.01</v>
      </c>
      <c r="Q893" s="168" t="str">
        <f t="shared" si="96"/>
        <v>CL.IC.PA.091619.01</v>
      </c>
      <c r="AF893" s="167" t="s">
        <v>12773</v>
      </c>
      <c r="AG893" s="167">
        <v>1429</v>
      </c>
    </row>
    <row r="894" spans="1:33" s="167" customFormat="1" ht="15">
      <c r="A894" s="167" t="s">
        <v>6465</v>
      </c>
      <c r="C894" s="61" t="s">
        <v>11639</v>
      </c>
      <c r="E894" s="61" t="s">
        <v>7863</v>
      </c>
      <c r="F894" s="167" t="s">
        <v>6016</v>
      </c>
      <c r="G894" s="86" t="s">
        <v>9722</v>
      </c>
      <c r="H894" s="62" t="s">
        <v>11906</v>
      </c>
      <c r="J894" s="63" t="str">
        <f t="shared" si="92"/>
        <v>IC.PA.091620</v>
      </c>
      <c r="K894" s="61" t="s">
        <v>12175</v>
      </c>
      <c r="L894" s="167" t="str">
        <f t="shared" si="93"/>
        <v>Wrist, left</v>
      </c>
      <c r="M894" s="61" t="str">
        <f t="shared" si="94"/>
        <v>PI.IC.PA.091620.01</v>
      </c>
      <c r="N894" s="168"/>
      <c r="O894" s="168" t="str">
        <f t="shared" si="95"/>
        <v>PH.IC.PA.091620.01</v>
      </c>
      <c r="Q894" s="168" t="str">
        <f t="shared" si="96"/>
        <v>CL.IC.PA.091620.01</v>
      </c>
      <c r="AF894" s="167" t="s">
        <v>12773</v>
      </c>
      <c r="AG894" s="167">
        <v>1429</v>
      </c>
    </row>
    <row r="895" spans="1:33" s="167" customFormat="1" ht="15">
      <c r="A895" s="167" t="s">
        <v>6465</v>
      </c>
      <c r="C895" s="61" t="s">
        <v>11639</v>
      </c>
      <c r="E895" s="61" t="s">
        <v>7863</v>
      </c>
      <c r="F895" s="167" t="s">
        <v>6016</v>
      </c>
      <c r="G895" s="86" t="s">
        <v>9437</v>
      </c>
      <c r="H895" s="62" t="s">
        <v>10704</v>
      </c>
      <c r="J895" s="63" t="str">
        <f t="shared" si="92"/>
        <v>IC.PA.091621</v>
      </c>
      <c r="K895" s="61" t="s">
        <v>12175</v>
      </c>
      <c r="L895" s="167" t="str">
        <f t="shared" si="93"/>
        <v>Hand, right</v>
      </c>
      <c r="M895" s="61" t="str">
        <f t="shared" si="94"/>
        <v>PI.IC.PA.091621.01</v>
      </c>
      <c r="N895" s="168"/>
      <c r="O895" s="168" t="str">
        <f t="shared" si="95"/>
        <v>PH.IC.PA.091621.01</v>
      </c>
      <c r="Q895" s="168" t="str">
        <f t="shared" si="96"/>
        <v>CL.IC.PA.091621.01</v>
      </c>
      <c r="AF895" s="167" t="s">
        <v>12773</v>
      </c>
      <c r="AG895" s="167">
        <v>1429</v>
      </c>
    </row>
    <row r="896" spans="1:33" s="167" customFormat="1" ht="15">
      <c r="A896" s="167" t="s">
        <v>6465</v>
      </c>
      <c r="C896" s="61" t="s">
        <v>11639</v>
      </c>
      <c r="E896" s="61" t="s">
        <v>7863</v>
      </c>
      <c r="F896" s="167" t="s">
        <v>6016</v>
      </c>
      <c r="G896" s="86" t="s">
        <v>9444</v>
      </c>
      <c r="H896" s="62" t="s">
        <v>10705</v>
      </c>
      <c r="J896" s="63" t="str">
        <f t="shared" si="92"/>
        <v>IC.PA.091622</v>
      </c>
      <c r="K896" s="61" t="s">
        <v>12175</v>
      </c>
      <c r="L896" s="167" t="str">
        <f t="shared" si="93"/>
        <v>Hand, left</v>
      </c>
      <c r="M896" s="61" t="str">
        <f t="shared" si="94"/>
        <v>PI.IC.PA.091622.01</v>
      </c>
      <c r="N896" s="168"/>
      <c r="O896" s="168" t="str">
        <f t="shared" si="95"/>
        <v>PH.IC.PA.091622.01</v>
      </c>
      <c r="Q896" s="168" t="str">
        <f t="shared" si="96"/>
        <v>CL.IC.PA.091622.01</v>
      </c>
      <c r="AF896" s="167" t="s">
        <v>12773</v>
      </c>
      <c r="AG896" s="167">
        <v>1429</v>
      </c>
    </row>
    <row r="897" spans="1:33" s="167" customFormat="1" ht="15">
      <c r="A897" s="167" t="s">
        <v>6465</v>
      </c>
      <c r="C897" s="61" t="s">
        <v>11639</v>
      </c>
      <c r="E897" s="61" t="s">
        <v>7863</v>
      </c>
      <c r="F897" s="167" t="s">
        <v>6016</v>
      </c>
      <c r="G897" s="86" t="s">
        <v>9574</v>
      </c>
      <c r="H897" s="62" t="s">
        <v>10706</v>
      </c>
      <c r="J897" s="63" t="str">
        <f t="shared" si="92"/>
        <v>IC.PA.091623</v>
      </c>
      <c r="K897" s="61" t="s">
        <v>12175</v>
      </c>
      <c r="L897" s="167" t="str">
        <f t="shared" si="93"/>
        <v>Finger(s), right: specify</v>
      </c>
      <c r="M897" s="61" t="str">
        <f t="shared" si="94"/>
        <v>PI.IC.PA.091623.01</v>
      </c>
      <c r="N897" s="168"/>
      <c r="O897" s="168" t="str">
        <f t="shared" si="95"/>
        <v>PH.IC.PA.091623.01</v>
      </c>
      <c r="Q897" s="168" t="str">
        <f t="shared" si="96"/>
        <v>CL.IC.PA.091623.01</v>
      </c>
      <c r="AF897" s="167" t="s">
        <v>12773</v>
      </c>
      <c r="AG897" s="167">
        <v>1429</v>
      </c>
    </row>
    <row r="898" spans="1:33" s="167" customFormat="1" ht="15">
      <c r="A898" s="167" t="s">
        <v>6465</v>
      </c>
      <c r="C898" s="61" t="s">
        <v>11639</v>
      </c>
      <c r="E898" s="61" t="s">
        <v>7863</v>
      </c>
      <c r="F898" s="167" t="s">
        <v>6016</v>
      </c>
      <c r="G898" s="86" t="s">
        <v>9576</v>
      </c>
      <c r="H898" s="62" t="s">
        <v>10707</v>
      </c>
      <c r="J898" s="63" t="str">
        <f t="shared" si="92"/>
        <v>IC.PA.091624</v>
      </c>
      <c r="K898" s="61" t="s">
        <v>12175</v>
      </c>
      <c r="L898" s="167" t="str">
        <f t="shared" si="93"/>
        <v>Finger(s), left:  specify</v>
      </c>
      <c r="M898" s="61" t="str">
        <f t="shared" si="94"/>
        <v>PI.IC.PA.091624.01</v>
      </c>
      <c r="N898" s="168"/>
      <c r="O898" s="168" t="str">
        <f t="shared" si="95"/>
        <v>PH.IC.PA.091624.01</v>
      </c>
      <c r="Q898" s="168" t="str">
        <f t="shared" si="96"/>
        <v>CL.IC.PA.091624.01</v>
      </c>
      <c r="AF898" s="167" t="s">
        <v>12773</v>
      </c>
      <c r="AG898" s="167">
        <v>1429</v>
      </c>
    </row>
    <row r="899" spans="1:33" s="167" customFormat="1" ht="15">
      <c r="A899" s="167" t="s">
        <v>6465</v>
      </c>
      <c r="C899" s="61" t="s">
        <v>11639</v>
      </c>
      <c r="E899" s="61" t="s">
        <v>7863</v>
      </c>
      <c r="F899" s="167" t="s">
        <v>6016</v>
      </c>
      <c r="G899" s="86" t="s">
        <v>9578</v>
      </c>
      <c r="H899" s="62" t="s">
        <v>10708</v>
      </c>
      <c r="J899" s="63" t="str">
        <f t="shared" si="92"/>
        <v>IC.PA.091625</v>
      </c>
      <c r="K899" s="61" t="s">
        <v>12175</v>
      </c>
      <c r="L899" s="167" t="str">
        <f t="shared" si="93"/>
        <v>Thigh, right</v>
      </c>
      <c r="M899" s="61" t="str">
        <f t="shared" si="94"/>
        <v>PI.IC.PA.091625.01</v>
      </c>
      <c r="N899" s="168"/>
      <c r="O899" s="168" t="str">
        <f t="shared" si="95"/>
        <v>PH.IC.PA.091625.01</v>
      </c>
      <c r="Q899" s="168" t="str">
        <f t="shared" si="96"/>
        <v>CL.IC.PA.091625.01</v>
      </c>
      <c r="AF899" s="167" t="s">
        <v>12773</v>
      </c>
      <c r="AG899" s="167">
        <v>1429</v>
      </c>
    </row>
    <row r="900" spans="1:33" s="167" customFormat="1" ht="15">
      <c r="A900" s="167" t="s">
        <v>6465</v>
      </c>
      <c r="C900" s="61" t="s">
        <v>11639</v>
      </c>
      <c r="E900" s="61" t="s">
        <v>7863</v>
      </c>
      <c r="F900" s="167" t="s">
        <v>6016</v>
      </c>
      <c r="G900" s="86" t="s">
        <v>9580</v>
      </c>
      <c r="H900" s="62" t="s">
        <v>10709</v>
      </c>
      <c r="J900" s="63" t="str">
        <f t="shared" si="92"/>
        <v>IC.PA.091626</v>
      </c>
      <c r="K900" s="61" t="s">
        <v>12175</v>
      </c>
      <c r="L900" s="167" t="str">
        <f t="shared" si="93"/>
        <v>Thigh, left</v>
      </c>
      <c r="M900" s="61" t="str">
        <f t="shared" si="94"/>
        <v>PI.IC.PA.091626.01</v>
      </c>
      <c r="N900" s="168"/>
      <c r="O900" s="168" t="str">
        <f t="shared" si="95"/>
        <v>PH.IC.PA.091626.01</v>
      </c>
      <c r="Q900" s="168" t="str">
        <f t="shared" si="96"/>
        <v>CL.IC.PA.091626.01</v>
      </c>
      <c r="AF900" s="167" t="s">
        <v>12773</v>
      </c>
      <c r="AG900" s="167">
        <v>1429</v>
      </c>
    </row>
    <row r="901" spans="1:33" s="167" customFormat="1" ht="15">
      <c r="A901" s="167" t="s">
        <v>6465</v>
      </c>
      <c r="C901" s="61" t="s">
        <v>11639</v>
      </c>
      <c r="E901" s="61" t="s">
        <v>7863</v>
      </c>
      <c r="F901" s="167" t="s">
        <v>6016</v>
      </c>
      <c r="G901" s="86" t="s">
        <v>9730</v>
      </c>
      <c r="H901" s="62" t="s">
        <v>9143</v>
      </c>
      <c r="J901" s="63" t="str">
        <f t="shared" si="92"/>
        <v>IC.PA.091627</v>
      </c>
      <c r="K901" s="61" t="s">
        <v>12175</v>
      </c>
      <c r="L901" s="167" t="str">
        <f t="shared" si="93"/>
        <v>Knee, right</v>
      </c>
      <c r="M901" s="61" t="str">
        <f t="shared" si="94"/>
        <v>PI.IC.PA.091627.01</v>
      </c>
      <c r="N901" s="168"/>
      <c r="O901" s="168" t="str">
        <f t="shared" si="95"/>
        <v>PH.IC.PA.091627.01</v>
      </c>
      <c r="Q901" s="168" t="str">
        <f t="shared" si="96"/>
        <v>CL.IC.PA.091627.01</v>
      </c>
      <c r="AF901" s="167" t="s">
        <v>12773</v>
      </c>
      <c r="AG901" s="167">
        <v>1429</v>
      </c>
    </row>
    <row r="902" spans="1:33" s="167" customFormat="1" ht="15">
      <c r="A902" s="167" t="s">
        <v>6465</v>
      </c>
      <c r="C902" s="61" t="s">
        <v>11639</v>
      </c>
      <c r="E902" s="61" t="s">
        <v>7863</v>
      </c>
      <c r="F902" s="167" t="s">
        <v>6016</v>
      </c>
      <c r="G902" s="86" t="s">
        <v>9732</v>
      </c>
      <c r="H902" s="62" t="s">
        <v>9144</v>
      </c>
      <c r="J902" s="63" t="str">
        <f t="shared" si="92"/>
        <v>IC.PA.091628</v>
      </c>
      <c r="K902" s="61" t="s">
        <v>12175</v>
      </c>
      <c r="L902" s="167" t="str">
        <f t="shared" si="93"/>
        <v>Knee, left</v>
      </c>
      <c r="M902" s="61" t="str">
        <f t="shared" si="94"/>
        <v>PI.IC.PA.091628.01</v>
      </c>
      <c r="N902" s="168"/>
      <c r="O902" s="168" t="str">
        <f t="shared" si="95"/>
        <v>PH.IC.PA.091628.01</v>
      </c>
      <c r="Q902" s="168" t="str">
        <f t="shared" si="96"/>
        <v>CL.IC.PA.091628.01</v>
      </c>
      <c r="AF902" s="167" t="s">
        <v>12773</v>
      </c>
      <c r="AG902" s="167">
        <v>1429</v>
      </c>
    </row>
    <row r="903" spans="1:33" s="167" customFormat="1" ht="15">
      <c r="A903" s="167" t="s">
        <v>6465</v>
      </c>
      <c r="C903" s="61" t="s">
        <v>11639</v>
      </c>
      <c r="E903" s="61" t="s">
        <v>7863</v>
      </c>
      <c r="F903" s="167" t="s">
        <v>6016</v>
      </c>
      <c r="G903" s="86" t="s">
        <v>9734</v>
      </c>
      <c r="H903" s="62" t="s">
        <v>9145</v>
      </c>
      <c r="J903" s="63" t="str">
        <f t="shared" si="92"/>
        <v>IC.PA.091629</v>
      </c>
      <c r="K903" s="61" t="s">
        <v>12175</v>
      </c>
      <c r="L903" s="167" t="str">
        <f t="shared" si="93"/>
        <v>Calf, right</v>
      </c>
      <c r="M903" s="61" t="str">
        <f t="shared" si="94"/>
        <v>PI.IC.PA.091629.01</v>
      </c>
      <c r="N903" s="168"/>
      <c r="O903" s="168" t="str">
        <f t="shared" si="95"/>
        <v>PH.IC.PA.091629.01</v>
      </c>
      <c r="Q903" s="168" t="str">
        <f t="shared" si="96"/>
        <v>CL.IC.PA.091629.01</v>
      </c>
      <c r="AF903" s="167" t="s">
        <v>12773</v>
      </c>
      <c r="AG903" s="167">
        <v>1429</v>
      </c>
    </row>
    <row r="904" spans="1:33" s="167" customFormat="1" ht="15">
      <c r="A904" s="167" t="s">
        <v>6465</v>
      </c>
      <c r="C904" s="61" t="s">
        <v>11639</v>
      </c>
      <c r="E904" s="61" t="s">
        <v>7863</v>
      </c>
      <c r="F904" s="167" t="s">
        <v>6016</v>
      </c>
      <c r="G904" s="86" t="s">
        <v>9736</v>
      </c>
      <c r="H904" s="62" t="s">
        <v>6872</v>
      </c>
      <c r="J904" s="63" t="str">
        <f t="shared" si="92"/>
        <v>IC.PA.091630</v>
      </c>
      <c r="K904" s="61" t="s">
        <v>12175</v>
      </c>
      <c r="L904" s="167" t="str">
        <f t="shared" si="93"/>
        <v>Calf, left</v>
      </c>
      <c r="M904" s="61" t="str">
        <f t="shared" si="94"/>
        <v>PI.IC.PA.091630.01</v>
      </c>
      <c r="N904" s="168"/>
      <c r="O904" s="168" t="str">
        <f t="shared" si="95"/>
        <v>PH.IC.PA.091630.01</v>
      </c>
      <c r="Q904" s="168" t="str">
        <f t="shared" si="96"/>
        <v>CL.IC.PA.091630.01</v>
      </c>
      <c r="AF904" s="167" t="s">
        <v>12773</v>
      </c>
      <c r="AG904" s="167">
        <v>1429</v>
      </c>
    </row>
    <row r="905" spans="1:33" s="167" customFormat="1" ht="15">
      <c r="A905" s="167" t="s">
        <v>6465</v>
      </c>
      <c r="C905" s="61" t="s">
        <v>11639</v>
      </c>
      <c r="E905" s="61" t="s">
        <v>7863</v>
      </c>
      <c r="F905" s="167" t="s">
        <v>6016</v>
      </c>
      <c r="G905" s="86" t="s">
        <v>9878</v>
      </c>
      <c r="H905" s="62" t="s">
        <v>6874</v>
      </c>
      <c r="J905" s="63" t="str">
        <f t="shared" si="92"/>
        <v>IC.PA.091631</v>
      </c>
      <c r="K905" s="61" t="s">
        <v>12175</v>
      </c>
      <c r="L905" s="167" t="str">
        <f t="shared" si="93"/>
        <v>Ankle, right</v>
      </c>
      <c r="M905" s="61" t="str">
        <f t="shared" si="94"/>
        <v>PI.IC.PA.091631.01</v>
      </c>
      <c r="N905" s="168"/>
      <c r="O905" s="168" t="str">
        <f t="shared" si="95"/>
        <v>PH.IC.PA.091631.01</v>
      </c>
      <c r="Q905" s="168" t="str">
        <f t="shared" si="96"/>
        <v>CL.IC.PA.091631.01</v>
      </c>
      <c r="AF905" s="167" t="s">
        <v>12773</v>
      </c>
      <c r="AG905" s="167">
        <v>1429</v>
      </c>
    </row>
    <row r="906" spans="1:33" s="167" customFormat="1" ht="15">
      <c r="A906" s="167" t="s">
        <v>6465</v>
      </c>
      <c r="C906" s="61" t="s">
        <v>11639</v>
      </c>
      <c r="E906" s="61" t="s">
        <v>7863</v>
      </c>
      <c r="F906" s="167" t="s">
        <v>6016</v>
      </c>
      <c r="G906" s="86" t="s">
        <v>9880</v>
      </c>
      <c r="H906" s="62" t="s">
        <v>7411</v>
      </c>
      <c r="J906" s="63" t="str">
        <f t="shared" si="92"/>
        <v>IC.PA.091632</v>
      </c>
      <c r="K906" s="61" t="s">
        <v>12175</v>
      </c>
      <c r="L906" s="167" t="str">
        <f t="shared" si="93"/>
        <v>Ankle, left</v>
      </c>
      <c r="M906" s="61" t="str">
        <f t="shared" si="94"/>
        <v>PI.IC.PA.091632.01</v>
      </c>
      <c r="N906" s="168"/>
      <c r="O906" s="168" t="str">
        <f t="shared" si="95"/>
        <v>PH.IC.PA.091632.01</v>
      </c>
      <c r="Q906" s="168" t="str">
        <f t="shared" si="96"/>
        <v>CL.IC.PA.091632.01</v>
      </c>
      <c r="AF906" s="167" t="s">
        <v>12773</v>
      </c>
      <c r="AG906" s="167">
        <v>1429</v>
      </c>
    </row>
    <row r="907" spans="1:33" s="167" customFormat="1" ht="15">
      <c r="A907" s="167" t="s">
        <v>6465</v>
      </c>
      <c r="C907" s="61" t="s">
        <v>11639</v>
      </c>
      <c r="E907" s="61" t="s">
        <v>7863</v>
      </c>
      <c r="F907" s="167" t="s">
        <v>6016</v>
      </c>
      <c r="G907" s="86" t="s">
        <v>9033</v>
      </c>
      <c r="H907" s="62" t="s">
        <v>7414</v>
      </c>
      <c r="J907" s="63" t="str">
        <f t="shared" si="92"/>
        <v>IC.PA.091633</v>
      </c>
      <c r="K907" s="61" t="s">
        <v>12175</v>
      </c>
      <c r="L907" s="167" t="str">
        <f t="shared" si="93"/>
        <v>Heel, right</v>
      </c>
      <c r="M907" s="61" t="str">
        <f t="shared" si="94"/>
        <v>PI.IC.PA.091633.01</v>
      </c>
      <c r="N907" s="168"/>
      <c r="O907" s="168" t="str">
        <f t="shared" si="95"/>
        <v>PH.IC.PA.091633.01</v>
      </c>
      <c r="Q907" s="168" t="str">
        <f t="shared" si="96"/>
        <v>CL.IC.PA.091633.01</v>
      </c>
      <c r="AF907" s="167" t="s">
        <v>12773</v>
      </c>
      <c r="AG907" s="167">
        <v>1429</v>
      </c>
    </row>
    <row r="908" spans="1:33" s="167" customFormat="1" ht="15">
      <c r="A908" s="167" t="s">
        <v>6465</v>
      </c>
      <c r="C908" s="61" t="s">
        <v>11639</v>
      </c>
      <c r="E908" s="61" t="s">
        <v>7863</v>
      </c>
      <c r="F908" s="167" t="s">
        <v>6016</v>
      </c>
      <c r="G908" s="86" t="s">
        <v>9035</v>
      </c>
      <c r="H908" s="62" t="s">
        <v>7417</v>
      </c>
      <c r="J908" s="63" t="str">
        <f t="shared" si="92"/>
        <v>IC.PA.091634</v>
      </c>
      <c r="K908" s="61" t="s">
        <v>12175</v>
      </c>
      <c r="L908" s="167" t="str">
        <f t="shared" si="93"/>
        <v>Heel, left</v>
      </c>
      <c r="M908" s="61" t="str">
        <f t="shared" si="94"/>
        <v>PI.IC.PA.091634.01</v>
      </c>
      <c r="N908" s="168"/>
      <c r="O908" s="168" t="str">
        <f t="shared" si="95"/>
        <v>PH.IC.PA.091634.01</v>
      </c>
      <c r="Q908" s="168" t="str">
        <f t="shared" si="96"/>
        <v>CL.IC.PA.091634.01</v>
      </c>
      <c r="AF908" s="167" t="s">
        <v>12773</v>
      </c>
      <c r="AG908" s="167">
        <v>1429</v>
      </c>
    </row>
    <row r="909" spans="1:33" s="167" customFormat="1" ht="15">
      <c r="A909" s="167" t="s">
        <v>6465</v>
      </c>
      <c r="C909" s="61" t="s">
        <v>11639</v>
      </c>
      <c r="E909" s="61" t="s">
        <v>7863</v>
      </c>
      <c r="F909" s="167" t="s">
        <v>6016</v>
      </c>
      <c r="G909" s="86" t="s">
        <v>9171</v>
      </c>
      <c r="H909" s="62" t="s">
        <v>7255</v>
      </c>
      <c r="J909" s="63" t="str">
        <f t="shared" si="92"/>
        <v>IC.PA.091635</v>
      </c>
      <c r="K909" s="61" t="s">
        <v>12175</v>
      </c>
      <c r="L909" s="167" t="str">
        <f t="shared" si="93"/>
        <v>Foot, right</v>
      </c>
      <c r="M909" s="61" t="str">
        <f t="shared" si="94"/>
        <v>PI.IC.PA.091635.01</v>
      </c>
      <c r="N909" s="168"/>
      <c r="O909" s="168" t="str">
        <f t="shared" si="95"/>
        <v>PH.IC.PA.091635.01</v>
      </c>
      <c r="Q909" s="168" t="str">
        <f t="shared" si="96"/>
        <v>CL.IC.PA.091635.01</v>
      </c>
      <c r="AF909" s="167" t="s">
        <v>12773</v>
      </c>
      <c r="AG909" s="167">
        <v>1429</v>
      </c>
    </row>
    <row r="910" spans="1:33" s="167" customFormat="1" ht="15">
      <c r="A910" s="167" t="s">
        <v>6465</v>
      </c>
      <c r="C910" s="61" t="s">
        <v>11639</v>
      </c>
      <c r="E910" s="61" t="s">
        <v>7863</v>
      </c>
      <c r="F910" s="167" t="s">
        <v>6016</v>
      </c>
      <c r="G910" s="86" t="s">
        <v>9306</v>
      </c>
      <c r="H910" s="62" t="s">
        <v>7257</v>
      </c>
      <c r="J910" s="63" t="str">
        <f t="shared" si="92"/>
        <v>IC.PA.091636</v>
      </c>
      <c r="K910" s="61" t="s">
        <v>12175</v>
      </c>
      <c r="L910" s="167" t="str">
        <f t="shared" si="93"/>
        <v>Foot, left</v>
      </c>
      <c r="M910" s="61" t="str">
        <f t="shared" si="94"/>
        <v>PI.IC.PA.091636.01</v>
      </c>
      <c r="N910" s="168"/>
      <c r="O910" s="168" t="str">
        <f t="shared" si="95"/>
        <v>PH.IC.PA.091636.01</v>
      </c>
      <c r="Q910" s="168" t="str">
        <f t="shared" si="96"/>
        <v>CL.IC.PA.091636.01</v>
      </c>
      <c r="AF910" s="167" t="s">
        <v>12773</v>
      </c>
      <c r="AG910" s="167">
        <v>1429</v>
      </c>
    </row>
    <row r="911" spans="1:33" s="167" customFormat="1" ht="15">
      <c r="A911" s="167" t="s">
        <v>6465</v>
      </c>
      <c r="C911" s="61" t="s">
        <v>11639</v>
      </c>
      <c r="E911" s="61" t="s">
        <v>7863</v>
      </c>
      <c r="F911" s="167" t="s">
        <v>6016</v>
      </c>
      <c r="G911" s="86" t="s">
        <v>9015</v>
      </c>
      <c r="H911" s="62" t="s">
        <v>7101</v>
      </c>
      <c r="J911" s="63" t="str">
        <f t="shared" si="92"/>
        <v>IC.PA.091637</v>
      </c>
      <c r="K911" s="61" t="s">
        <v>12175</v>
      </c>
      <c r="L911" s="167" t="str">
        <f t="shared" si="93"/>
        <v>Toe(s), right:  specify</v>
      </c>
      <c r="M911" s="61" t="str">
        <f t="shared" si="94"/>
        <v>PI.IC.PA.091637.01</v>
      </c>
      <c r="N911" s="168"/>
      <c r="O911" s="168" t="str">
        <f t="shared" si="95"/>
        <v>PH.IC.PA.091637.01</v>
      </c>
      <c r="Q911" s="168" t="str">
        <f t="shared" si="96"/>
        <v>CL.IC.PA.091637.01</v>
      </c>
      <c r="AF911" s="167" t="s">
        <v>12773</v>
      </c>
      <c r="AG911" s="167">
        <v>1429</v>
      </c>
    </row>
    <row r="912" spans="1:33" s="167" customFormat="1" ht="15">
      <c r="A912" s="167" t="s">
        <v>6465</v>
      </c>
      <c r="C912" s="61" t="s">
        <v>11639</v>
      </c>
      <c r="E912" s="61" t="s">
        <v>7863</v>
      </c>
      <c r="F912" s="167" t="s">
        <v>6016</v>
      </c>
      <c r="G912" s="86" t="s">
        <v>9421</v>
      </c>
      <c r="H912" s="62" t="s">
        <v>7103</v>
      </c>
      <c r="J912" s="63" t="str">
        <f t="shared" si="92"/>
        <v>IC.PA.091638</v>
      </c>
      <c r="K912" s="61" t="s">
        <v>12175</v>
      </c>
      <c r="L912" s="167" t="str">
        <f t="shared" si="93"/>
        <v>Toe(s), left:  specify</v>
      </c>
      <c r="M912" s="61" t="str">
        <f t="shared" si="94"/>
        <v>PI.IC.PA.091638.01</v>
      </c>
      <c r="N912" s="168"/>
      <c r="O912" s="168" t="str">
        <f t="shared" si="95"/>
        <v>PH.IC.PA.091638.01</v>
      </c>
      <c r="Q912" s="168" t="str">
        <f t="shared" si="96"/>
        <v>CL.IC.PA.091638.01</v>
      </c>
      <c r="AF912" s="167" t="s">
        <v>12773</v>
      </c>
      <c r="AG912" s="167">
        <v>1429</v>
      </c>
    </row>
    <row r="913" spans="1:17" s="167" customFormat="1" ht="15">
      <c r="A913" s="167" t="s">
        <v>6465</v>
      </c>
      <c r="C913" s="61" t="s">
        <v>11639</v>
      </c>
      <c r="D913" s="167" t="s">
        <v>6262</v>
      </c>
      <c r="E913" s="61" t="s">
        <v>12462</v>
      </c>
      <c r="F913" s="167" t="s">
        <v>5904</v>
      </c>
      <c r="G913" s="167" t="s">
        <v>6258</v>
      </c>
      <c r="H913" s="62" t="s">
        <v>11848</v>
      </c>
      <c r="I913" s="167" t="s">
        <v>6259</v>
      </c>
      <c r="J913" s="63" t="str">
        <f t="shared" si="92"/>
        <v>IC.PA.091701</v>
      </c>
      <c r="K913" s="61" t="s">
        <v>12175</v>
      </c>
      <c r="L913" s="167" t="str">
        <f t="shared" si="93"/>
        <v>Total body</v>
      </c>
      <c r="M913" s="61" t="str">
        <f t="shared" si="94"/>
        <v>PI.IC.PA.091701.01</v>
      </c>
      <c r="N913" s="168"/>
      <c r="O913" s="168" t="str">
        <f t="shared" si="95"/>
        <v>PH.IC.PA.091701.01</v>
      </c>
      <c r="Q913" s="168" t="str">
        <f t="shared" si="96"/>
        <v>CL.IC.PA.091701.01</v>
      </c>
    </row>
    <row r="914" spans="1:17" s="167" customFormat="1" ht="15">
      <c r="A914" s="167" t="s">
        <v>6465</v>
      </c>
      <c r="C914" s="61" t="s">
        <v>11639</v>
      </c>
      <c r="E914" s="61" t="s">
        <v>12462</v>
      </c>
      <c r="F914" s="167" t="s">
        <v>5904</v>
      </c>
      <c r="G914" s="167" t="s">
        <v>8812</v>
      </c>
      <c r="H914" s="62" t="s">
        <v>12030</v>
      </c>
      <c r="I914" s="167" t="s">
        <v>8812</v>
      </c>
      <c r="J914" s="63" t="str">
        <f t="shared" si="92"/>
        <v>IC.PA.091702</v>
      </c>
      <c r="K914" s="61" t="s">
        <v>12175</v>
      </c>
      <c r="L914" s="167" t="str">
        <f t="shared" si="93"/>
        <v>Joint</v>
      </c>
      <c r="M914" s="61" t="str">
        <f t="shared" si="94"/>
        <v>PI.IC.PA.091702.01</v>
      </c>
      <c r="N914" s="168"/>
      <c r="O914" s="168" t="str">
        <f t="shared" si="95"/>
        <v>PH.IC.PA.091702.01</v>
      </c>
      <c r="Q914" s="168" t="str">
        <f t="shared" si="96"/>
        <v>CL.IC.PA.091702.01</v>
      </c>
    </row>
    <row r="915" spans="1:17" s="167" customFormat="1" ht="15">
      <c r="A915" s="167" t="s">
        <v>6465</v>
      </c>
      <c r="C915" s="61" t="s">
        <v>11639</v>
      </c>
      <c r="E915" s="61" t="s">
        <v>12462</v>
      </c>
      <c r="F915" s="167" t="s">
        <v>5904</v>
      </c>
      <c r="G915" s="167" t="s">
        <v>6260</v>
      </c>
      <c r="H915" s="62" t="s">
        <v>12032</v>
      </c>
      <c r="I915" s="167" t="s">
        <v>6260</v>
      </c>
      <c r="J915" s="63" t="str">
        <f t="shared" si="92"/>
        <v>IC.PA.091703</v>
      </c>
      <c r="K915" s="61" t="s">
        <v>12175</v>
      </c>
      <c r="L915" s="167" t="str">
        <f t="shared" si="93"/>
        <v>Muscle</v>
      </c>
      <c r="M915" s="61" t="str">
        <f t="shared" si="94"/>
        <v>PI.IC.PA.091703.01</v>
      </c>
      <c r="N915" s="168"/>
      <c r="O915" s="168" t="str">
        <f t="shared" si="95"/>
        <v>PH.IC.PA.091703.01</v>
      </c>
      <c r="Q915" s="168" t="str">
        <f t="shared" si="96"/>
        <v>CL.IC.PA.091703.01</v>
      </c>
    </row>
    <row r="916" spans="1:17" s="167" customFormat="1" ht="15">
      <c r="A916" s="167" t="s">
        <v>6465</v>
      </c>
      <c r="C916" s="61" t="s">
        <v>11639</v>
      </c>
      <c r="E916" s="61" t="s">
        <v>12462</v>
      </c>
      <c r="F916" s="167" t="s">
        <v>5904</v>
      </c>
      <c r="G916" s="167" t="s">
        <v>13470</v>
      </c>
      <c r="H916" s="62" t="s">
        <v>12028</v>
      </c>
      <c r="I916" s="167" t="s">
        <v>12437</v>
      </c>
      <c r="J916" s="63" t="str">
        <f t="shared" si="92"/>
        <v>IC.PA.091704</v>
      </c>
      <c r="K916" s="61" t="s">
        <v>12175</v>
      </c>
      <c r="L916" s="167" t="str">
        <f t="shared" si="93"/>
        <v xml:space="preserve">Other:  </v>
      </c>
      <c r="M916" s="61" t="str">
        <f t="shared" si="94"/>
        <v>PI.IC.PA.091704.01</v>
      </c>
      <c r="N916" s="168"/>
      <c r="O916" s="168" t="str">
        <f t="shared" si="95"/>
        <v>PH.IC.PA.091704.01</v>
      </c>
      <c r="Q916" s="168" t="str">
        <f t="shared" si="96"/>
        <v>CL.IC.PA.091704.01</v>
      </c>
    </row>
    <row r="917" spans="1:17" s="167" customFormat="1" ht="15">
      <c r="A917" s="167" t="s">
        <v>6465</v>
      </c>
      <c r="C917" s="61" t="s">
        <v>11639</v>
      </c>
      <c r="D917" s="167" t="s">
        <v>6261</v>
      </c>
      <c r="E917" s="61" t="s">
        <v>12602</v>
      </c>
      <c r="F917" s="167" t="s">
        <v>5905</v>
      </c>
      <c r="G917" s="167" t="s">
        <v>9026</v>
      </c>
      <c r="H917" s="62" t="s">
        <v>11848</v>
      </c>
      <c r="I917" s="167" t="s">
        <v>9026</v>
      </c>
      <c r="J917" s="63" t="str">
        <f t="shared" si="92"/>
        <v>IC.PA.091801</v>
      </c>
      <c r="K917" s="61" t="s">
        <v>12175</v>
      </c>
      <c r="L917" s="167" t="str">
        <f t="shared" si="93"/>
        <v>Forehead</v>
      </c>
      <c r="M917" s="61" t="str">
        <f t="shared" si="94"/>
        <v>PI.IC.PA.091801.01</v>
      </c>
      <c r="N917" s="168"/>
      <c r="O917" s="168" t="str">
        <f t="shared" si="95"/>
        <v>PH.IC.PA.091801.01</v>
      </c>
      <c r="Q917" s="168" t="str">
        <f t="shared" si="96"/>
        <v>CL.IC.PA.091801.01</v>
      </c>
    </row>
    <row r="918" spans="1:17" s="167" customFormat="1" ht="15">
      <c r="A918" s="167" t="s">
        <v>6465</v>
      </c>
      <c r="C918" s="61" t="s">
        <v>11639</v>
      </c>
      <c r="E918" s="61" t="s">
        <v>12602</v>
      </c>
      <c r="F918" s="167" t="s">
        <v>5905</v>
      </c>
      <c r="G918" s="167" t="s">
        <v>9140</v>
      </c>
      <c r="H918" s="62" t="s">
        <v>12030</v>
      </c>
      <c r="I918" s="167" t="s">
        <v>9140</v>
      </c>
      <c r="J918" s="63" t="str">
        <f t="shared" si="92"/>
        <v>IC.PA.091802</v>
      </c>
      <c r="K918" s="61" t="s">
        <v>12175</v>
      </c>
      <c r="L918" s="167" t="str">
        <f t="shared" si="93"/>
        <v>Temporal</v>
      </c>
      <c r="M918" s="61" t="str">
        <f t="shared" si="94"/>
        <v>PI.IC.PA.091802.01</v>
      </c>
      <c r="N918" s="168"/>
      <c r="O918" s="168" t="str">
        <f t="shared" si="95"/>
        <v>PH.IC.PA.091802.01</v>
      </c>
      <c r="Q918" s="168" t="str">
        <f t="shared" si="96"/>
        <v>CL.IC.PA.091802.01</v>
      </c>
    </row>
    <row r="919" spans="1:17" s="167" customFormat="1" ht="15">
      <c r="A919" s="167" t="s">
        <v>6465</v>
      </c>
      <c r="C919" s="61" t="s">
        <v>11639</v>
      </c>
      <c r="E919" s="61" t="s">
        <v>12602</v>
      </c>
      <c r="F919" s="167" t="s">
        <v>5905</v>
      </c>
      <c r="G919" s="167" t="s">
        <v>6091</v>
      </c>
      <c r="H919" s="62" t="s">
        <v>12032</v>
      </c>
      <c r="I919" s="167" t="s">
        <v>6091</v>
      </c>
      <c r="J919" s="63" t="str">
        <f t="shared" si="92"/>
        <v>IC.PA.091803</v>
      </c>
      <c r="K919" s="61" t="s">
        <v>12175</v>
      </c>
      <c r="L919" s="167" t="str">
        <f t="shared" si="93"/>
        <v>Occipital</v>
      </c>
      <c r="M919" s="61" t="str">
        <f t="shared" si="94"/>
        <v>PI.IC.PA.091803.01</v>
      </c>
      <c r="N919" s="168"/>
      <c r="O919" s="168" t="str">
        <f t="shared" si="95"/>
        <v>PH.IC.PA.091803.01</v>
      </c>
      <c r="Q919" s="168" t="str">
        <f t="shared" si="96"/>
        <v>CL.IC.PA.091803.01</v>
      </c>
    </row>
    <row r="920" spans="1:17" s="167" customFormat="1" ht="15">
      <c r="A920" s="167" t="s">
        <v>6465</v>
      </c>
      <c r="C920" s="61" t="s">
        <v>11639</v>
      </c>
      <c r="E920" s="61" t="s">
        <v>12602</v>
      </c>
      <c r="F920" s="167" t="s">
        <v>5905</v>
      </c>
      <c r="G920" s="167" t="s">
        <v>9142</v>
      </c>
      <c r="H920" s="62" t="s">
        <v>12028</v>
      </c>
      <c r="I920" s="167" t="s">
        <v>9142</v>
      </c>
      <c r="J920" s="63" t="str">
        <f t="shared" si="92"/>
        <v>IC.PA.091804</v>
      </c>
      <c r="K920" s="61" t="s">
        <v>12175</v>
      </c>
      <c r="L920" s="167" t="str">
        <f t="shared" si="93"/>
        <v>Eye(s)</v>
      </c>
      <c r="M920" s="61" t="str">
        <f t="shared" si="94"/>
        <v>PI.IC.PA.091804.01</v>
      </c>
      <c r="N920" s="168"/>
      <c r="O920" s="168" t="str">
        <f t="shared" si="95"/>
        <v>PH.IC.PA.091804.01</v>
      </c>
      <c r="Q920" s="168" t="str">
        <f t="shared" si="96"/>
        <v>CL.IC.PA.091804.01</v>
      </c>
    </row>
    <row r="921" spans="1:17" s="167" customFormat="1" ht="15">
      <c r="A921" s="167" t="s">
        <v>6465</v>
      </c>
      <c r="C921" s="61" t="s">
        <v>11639</v>
      </c>
      <c r="E921" s="61" t="s">
        <v>12602</v>
      </c>
      <c r="F921" s="167" t="s">
        <v>5905</v>
      </c>
      <c r="G921" s="167" t="s">
        <v>6092</v>
      </c>
      <c r="H921" s="62" t="s">
        <v>12210</v>
      </c>
      <c r="I921" s="167" t="s">
        <v>6093</v>
      </c>
      <c r="J921" s="63" t="str">
        <f t="shared" ref="J921:J984" si="97">CONCATENATE("IC.PA.",C921,E921,H921)</f>
        <v>IC.PA.091805</v>
      </c>
      <c r="K921" s="61" t="s">
        <v>12175</v>
      </c>
      <c r="L921" s="167" t="str">
        <f t="shared" ref="L921:L984" si="98">G921</f>
        <v>Behind the eyes</v>
      </c>
      <c r="M921" s="61" t="str">
        <f t="shared" ref="M921:M984" si="99">CONCATENATE("PI.",J921,".",K921)</f>
        <v>PI.IC.PA.091805.01</v>
      </c>
      <c r="N921" s="168"/>
      <c r="O921" s="168" t="str">
        <f t="shared" ref="O921:O984" si="100">CONCATENATE("PH.",J921,".",K921)</f>
        <v>PH.IC.PA.091805.01</v>
      </c>
      <c r="Q921" s="168" t="str">
        <f t="shared" ref="Q921:Q984" si="101">CONCATENATE("CL.",J921,".",K921)</f>
        <v>CL.IC.PA.091805.01</v>
      </c>
    </row>
    <row r="922" spans="1:17" s="167" customFormat="1" ht="15">
      <c r="A922" s="167" t="s">
        <v>6465</v>
      </c>
      <c r="C922" s="61" t="s">
        <v>11639</v>
      </c>
      <c r="E922" s="61" t="s">
        <v>12602</v>
      </c>
      <c r="F922" s="167" t="s">
        <v>5905</v>
      </c>
      <c r="G922" s="167" t="s">
        <v>6094</v>
      </c>
      <c r="H922" s="62" t="s">
        <v>12212</v>
      </c>
      <c r="I922" s="167" t="s">
        <v>6095</v>
      </c>
      <c r="J922" s="63" t="str">
        <f t="shared" si="97"/>
        <v>IC.PA.091806</v>
      </c>
      <c r="K922" s="61" t="s">
        <v>12175</v>
      </c>
      <c r="L922" s="167" t="str">
        <f t="shared" si="98"/>
        <v>Between the eyes</v>
      </c>
      <c r="M922" s="61" t="str">
        <f t="shared" si="99"/>
        <v>PI.IC.PA.091806.01</v>
      </c>
      <c r="N922" s="168"/>
      <c r="O922" s="168" t="str">
        <f t="shared" si="100"/>
        <v>PH.IC.PA.091806.01</v>
      </c>
      <c r="Q922" s="168" t="str">
        <f t="shared" si="101"/>
        <v>CL.IC.PA.091806.01</v>
      </c>
    </row>
    <row r="923" spans="1:17" s="167" customFormat="1" ht="15">
      <c r="A923" s="167" t="s">
        <v>6465</v>
      </c>
      <c r="C923" s="61" t="s">
        <v>11639</v>
      </c>
      <c r="E923" s="61" t="s">
        <v>12602</v>
      </c>
      <c r="F923" s="167" t="s">
        <v>5905</v>
      </c>
      <c r="G923" s="167" t="s">
        <v>6096</v>
      </c>
      <c r="H923" s="62" t="s">
        <v>12225</v>
      </c>
      <c r="I923" s="167" t="s">
        <v>6096</v>
      </c>
      <c r="J923" s="63" t="str">
        <f t="shared" si="97"/>
        <v>IC.PA.091807</v>
      </c>
      <c r="K923" s="61" t="s">
        <v>12175</v>
      </c>
      <c r="L923" s="167" t="str">
        <f t="shared" si="98"/>
        <v>Sinus</v>
      </c>
      <c r="M923" s="61" t="str">
        <f t="shared" si="99"/>
        <v>PI.IC.PA.091807.01</v>
      </c>
      <c r="N923" s="168"/>
      <c r="O923" s="168" t="str">
        <f t="shared" si="100"/>
        <v>PH.IC.PA.091807.01</v>
      </c>
      <c r="Q923" s="168" t="str">
        <f t="shared" si="101"/>
        <v>CL.IC.PA.091807.01</v>
      </c>
    </row>
    <row r="924" spans="1:17" s="167" customFormat="1" ht="15">
      <c r="A924" s="167" t="s">
        <v>6465</v>
      </c>
      <c r="C924" s="61" t="s">
        <v>11639</v>
      </c>
      <c r="E924" s="61" t="s">
        <v>12602</v>
      </c>
      <c r="F924" s="167" t="s">
        <v>5905</v>
      </c>
      <c r="G924" s="167" t="s">
        <v>8737</v>
      </c>
      <c r="H924" s="62" t="s">
        <v>11638</v>
      </c>
      <c r="I924" s="167" t="s">
        <v>8737</v>
      </c>
      <c r="J924" s="63" t="str">
        <f t="shared" si="97"/>
        <v>IC.PA.091808</v>
      </c>
      <c r="K924" s="61" t="s">
        <v>12175</v>
      </c>
      <c r="L924" s="167" t="str">
        <f t="shared" si="98"/>
        <v>Ear(s)</v>
      </c>
      <c r="M924" s="61" t="str">
        <f t="shared" si="99"/>
        <v>PI.IC.PA.091808.01</v>
      </c>
      <c r="N924" s="168"/>
      <c r="O924" s="168" t="str">
        <f t="shared" si="100"/>
        <v>PH.IC.PA.091808.01</v>
      </c>
      <c r="Q924" s="168" t="str">
        <f t="shared" si="101"/>
        <v>CL.IC.PA.091808.01</v>
      </c>
    </row>
    <row r="925" spans="1:17" s="167" customFormat="1" ht="15">
      <c r="A925" s="167" t="s">
        <v>6465</v>
      </c>
      <c r="C925" s="61" t="s">
        <v>11639</v>
      </c>
      <c r="E925" s="61" t="s">
        <v>12602</v>
      </c>
      <c r="F925" s="167" t="s">
        <v>5905</v>
      </c>
      <c r="G925" s="167" t="s">
        <v>9457</v>
      </c>
      <c r="H925" s="62" t="s">
        <v>11639</v>
      </c>
      <c r="I925" s="167" t="s">
        <v>9457</v>
      </c>
      <c r="J925" s="63" t="str">
        <f t="shared" si="97"/>
        <v>IC.PA.091809</v>
      </c>
      <c r="K925" s="61" t="s">
        <v>12175</v>
      </c>
      <c r="L925" s="167" t="str">
        <f t="shared" si="98"/>
        <v>Nose</v>
      </c>
      <c r="M925" s="61" t="str">
        <f t="shared" si="99"/>
        <v>PI.IC.PA.091809.01</v>
      </c>
      <c r="N925" s="168"/>
      <c r="O925" s="168" t="str">
        <f t="shared" si="100"/>
        <v>PH.IC.PA.091809.01</v>
      </c>
      <c r="Q925" s="168" t="str">
        <f t="shared" si="101"/>
        <v>CL.IC.PA.091809.01</v>
      </c>
    </row>
    <row r="926" spans="1:17" s="167" customFormat="1" ht="15">
      <c r="A926" s="167" t="s">
        <v>6465</v>
      </c>
      <c r="C926" s="61" t="s">
        <v>11639</v>
      </c>
      <c r="E926" s="61" t="s">
        <v>12602</v>
      </c>
      <c r="F926" s="167" t="s">
        <v>5905</v>
      </c>
      <c r="G926" s="167" t="s">
        <v>9089</v>
      </c>
      <c r="H926" s="62" t="s">
        <v>11829</v>
      </c>
      <c r="I926" s="167" t="s">
        <v>9089</v>
      </c>
      <c r="J926" s="63" t="str">
        <f t="shared" si="97"/>
        <v>IC.PA.091810</v>
      </c>
      <c r="K926" s="61" t="s">
        <v>12175</v>
      </c>
      <c r="L926" s="167" t="str">
        <f t="shared" si="98"/>
        <v>Lip(s)</v>
      </c>
      <c r="M926" s="61" t="str">
        <f t="shared" si="99"/>
        <v>PI.IC.PA.091810.01</v>
      </c>
      <c r="N926" s="168"/>
      <c r="O926" s="168" t="str">
        <f t="shared" si="100"/>
        <v>PH.IC.PA.091810.01</v>
      </c>
      <c r="Q926" s="168" t="str">
        <f t="shared" si="101"/>
        <v>CL.IC.PA.091810.01</v>
      </c>
    </row>
    <row r="927" spans="1:17" s="167" customFormat="1" ht="15">
      <c r="A927" s="167" t="s">
        <v>6465</v>
      </c>
      <c r="C927" s="61" t="s">
        <v>11639</v>
      </c>
      <c r="E927" s="61" t="s">
        <v>12602</v>
      </c>
      <c r="F927" s="167" t="s">
        <v>5905</v>
      </c>
      <c r="G927" s="167" t="s">
        <v>8744</v>
      </c>
      <c r="H927" s="62" t="s">
        <v>12099</v>
      </c>
      <c r="I927" s="167" t="s">
        <v>8744</v>
      </c>
      <c r="J927" s="63" t="str">
        <f t="shared" si="97"/>
        <v>IC.PA.091811</v>
      </c>
      <c r="K927" s="61" t="s">
        <v>12175</v>
      </c>
      <c r="L927" s="167" t="str">
        <f t="shared" si="98"/>
        <v>Jaw</v>
      </c>
      <c r="M927" s="61" t="str">
        <f t="shared" si="99"/>
        <v>PI.IC.PA.091811.01</v>
      </c>
      <c r="N927" s="168"/>
      <c r="O927" s="168" t="str">
        <f t="shared" si="100"/>
        <v>PH.IC.PA.091811.01</v>
      </c>
      <c r="Q927" s="168" t="str">
        <f t="shared" si="101"/>
        <v>CL.IC.PA.091811.01</v>
      </c>
    </row>
    <row r="928" spans="1:17" s="167" customFormat="1" ht="15">
      <c r="A928" s="167" t="s">
        <v>6465</v>
      </c>
      <c r="C928" s="61" t="s">
        <v>11639</v>
      </c>
      <c r="E928" s="61" t="s">
        <v>12602</v>
      </c>
      <c r="F928" s="167" t="s">
        <v>5905</v>
      </c>
      <c r="G928" s="167" t="s">
        <v>9113</v>
      </c>
      <c r="H928" s="62" t="s">
        <v>12100</v>
      </c>
      <c r="I928" s="167" t="s">
        <v>9113</v>
      </c>
      <c r="J928" s="63" t="str">
        <f t="shared" si="97"/>
        <v>IC.PA.091812</v>
      </c>
      <c r="K928" s="61" t="s">
        <v>12175</v>
      </c>
      <c r="L928" s="167" t="str">
        <f t="shared" si="98"/>
        <v>Neck</v>
      </c>
      <c r="M928" s="61" t="str">
        <f t="shared" si="99"/>
        <v>PI.IC.PA.091812.01</v>
      </c>
      <c r="N928" s="168"/>
      <c r="O928" s="168" t="str">
        <f t="shared" si="100"/>
        <v>PH.IC.PA.091812.01</v>
      </c>
      <c r="Q928" s="168" t="str">
        <f t="shared" si="101"/>
        <v>CL.IC.PA.091812.01</v>
      </c>
    </row>
    <row r="929" spans="1:33" s="167" customFormat="1" ht="15">
      <c r="A929" s="167" t="s">
        <v>6465</v>
      </c>
      <c r="C929" s="61" t="s">
        <v>11639</v>
      </c>
      <c r="E929" s="61" t="s">
        <v>12602</v>
      </c>
      <c r="F929" s="167" t="s">
        <v>5905</v>
      </c>
      <c r="G929" s="167" t="s">
        <v>6097</v>
      </c>
      <c r="H929" s="62" t="s">
        <v>12101</v>
      </c>
      <c r="I929" s="167" t="s">
        <v>6097</v>
      </c>
      <c r="J929" s="63" t="str">
        <f t="shared" si="97"/>
        <v>IC.PA.091813</v>
      </c>
      <c r="K929" s="61" t="s">
        <v>12175</v>
      </c>
      <c r="L929" s="167" t="str">
        <f t="shared" si="98"/>
        <v>Toothache</v>
      </c>
      <c r="M929" s="61" t="str">
        <f t="shared" si="99"/>
        <v>PI.IC.PA.091813.01</v>
      </c>
      <c r="N929" s="168"/>
      <c r="O929" s="168" t="str">
        <f t="shared" si="100"/>
        <v>PH.IC.PA.091813.01</v>
      </c>
      <c r="Q929" s="168" t="str">
        <f t="shared" si="101"/>
        <v>CL.IC.PA.091813.01</v>
      </c>
    </row>
    <row r="930" spans="1:33" s="167" customFormat="1" ht="15">
      <c r="A930" s="167" t="s">
        <v>6465</v>
      </c>
      <c r="C930" s="61" t="s">
        <v>11639</v>
      </c>
      <c r="E930" s="61" t="s">
        <v>12602</v>
      </c>
      <c r="F930" s="167" t="s">
        <v>5905</v>
      </c>
      <c r="G930" s="167" t="s">
        <v>9088</v>
      </c>
      <c r="H930" s="62" t="s">
        <v>12102</v>
      </c>
      <c r="I930" s="167" t="s">
        <v>9088</v>
      </c>
      <c r="J930" s="63" t="str">
        <f t="shared" si="97"/>
        <v>IC.PA.091814</v>
      </c>
      <c r="K930" s="61" t="s">
        <v>12175</v>
      </c>
      <c r="L930" s="167" t="str">
        <f t="shared" si="98"/>
        <v>Mouth</v>
      </c>
      <c r="M930" s="61" t="str">
        <f t="shared" si="99"/>
        <v>PI.IC.PA.091814.01</v>
      </c>
      <c r="N930" s="168"/>
      <c r="O930" s="168" t="str">
        <f t="shared" si="100"/>
        <v>PH.IC.PA.091814.01</v>
      </c>
      <c r="Q930" s="168" t="str">
        <f t="shared" si="101"/>
        <v>CL.IC.PA.091814.01</v>
      </c>
    </row>
    <row r="931" spans="1:33" s="167" customFormat="1" ht="15">
      <c r="A931" s="167" t="s">
        <v>6465</v>
      </c>
      <c r="C931" s="61" t="s">
        <v>11639</v>
      </c>
      <c r="E931" s="61" t="s">
        <v>12602</v>
      </c>
      <c r="F931" s="167" t="s">
        <v>5905</v>
      </c>
      <c r="G931" s="167" t="s">
        <v>9590</v>
      </c>
      <c r="H931" s="62" t="s">
        <v>11559</v>
      </c>
      <c r="I931" s="167" t="s">
        <v>9590</v>
      </c>
      <c r="J931" s="63" t="str">
        <f t="shared" si="97"/>
        <v>IC.PA.091815</v>
      </c>
      <c r="K931" s="61" t="s">
        <v>12175</v>
      </c>
      <c r="L931" s="167" t="str">
        <f t="shared" si="98"/>
        <v>Face</v>
      </c>
      <c r="M931" s="61" t="str">
        <f t="shared" si="99"/>
        <v>PI.IC.PA.091815.01</v>
      </c>
      <c r="N931" s="168"/>
      <c r="O931" s="168" t="str">
        <f t="shared" si="100"/>
        <v>PH.IC.PA.091815.01</v>
      </c>
      <c r="Q931" s="168" t="str">
        <f t="shared" si="101"/>
        <v>CL.IC.PA.091815.01</v>
      </c>
    </row>
    <row r="932" spans="1:33" s="167" customFormat="1" ht="15">
      <c r="A932" s="167" t="s">
        <v>6465</v>
      </c>
      <c r="C932" s="61" t="s">
        <v>11639</v>
      </c>
      <c r="E932" s="61" t="s">
        <v>566</v>
      </c>
      <c r="F932" s="167" t="s">
        <v>5905</v>
      </c>
      <c r="G932" s="167" t="s">
        <v>9195</v>
      </c>
      <c r="H932" s="62" t="s">
        <v>11560</v>
      </c>
      <c r="I932" s="167" t="s">
        <v>9195</v>
      </c>
      <c r="J932" s="63" t="str">
        <f t="shared" si="97"/>
        <v>IC.PA.091816</v>
      </c>
      <c r="K932" s="61" t="s">
        <v>13277</v>
      </c>
      <c r="L932" s="167" t="str">
        <f t="shared" si="98"/>
        <v>Head</v>
      </c>
      <c r="M932" s="61" t="str">
        <f t="shared" si="99"/>
        <v>PI.IC.PA.091816.01</v>
      </c>
      <c r="N932" s="168"/>
      <c r="O932" s="168" t="str">
        <f t="shared" si="100"/>
        <v>PH.IC.PA.091816.01</v>
      </c>
      <c r="Q932" s="168" t="str">
        <f t="shared" si="101"/>
        <v>CL.IC.PA.091816.01</v>
      </c>
    </row>
    <row r="933" spans="1:33" s="167" customFormat="1" ht="15">
      <c r="A933" s="167" t="s">
        <v>6465</v>
      </c>
      <c r="C933" s="61" t="s">
        <v>11639</v>
      </c>
      <c r="E933" s="61" t="s">
        <v>12602</v>
      </c>
      <c r="F933" s="167" t="s">
        <v>5905</v>
      </c>
      <c r="G933" s="167" t="s">
        <v>280</v>
      </c>
      <c r="H933" s="62" t="s">
        <v>596</v>
      </c>
      <c r="I933" s="167" t="s">
        <v>280</v>
      </c>
      <c r="J933" s="63" t="str">
        <f t="shared" si="97"/>
        <v>IC.PA.091817</v>
      </c>
      <c r="K933" s="61" t="s">
        <v>12175</v>
      </c>
      <c r="L933" s="167" t="str">
        <f t="shared" si="98"/>
        <v>Throat</v>
      </c>
      <c r="M933" s="61" t="str">
        <f t="shared" si="99"/>
        <v>PI.IC.PA.091817.01</v>
      </c>
      <c r="N933" s="168"/>
      <c r="O933" s="168" t="str">
        <f t="shared" si="100"/>
        <v>PH.IC.PA.091817.01</v>
      </c>
      <c r="Q933" s="168" t="str">
        <f t="shared" si="101"/>
        <v>CL.IC.PA.091817.01</v>
      </c>
      <c r="AD933" s="167" t="s">
        <v>88</v>
      </c>
      <c r="AE933" s="167">
        <v>1185</v>
      </c>
    </row>
    <row r="934" spans="1:33" s="167" customFormat="1" ht="15">
      <c r="A934" s="167" t="s">
        <v>6465</v>
      </c>
      <c r="C934" s="61" t="s">
        <v>11639</v>
      </c>
      <c r="E934" s="61" t="s">
        <v>12602</v>
      </c>
      <c r="F934" s="167" t="s">
        <v>5905</v>
      </c>
      <c r="G934" s="86" t="s">
        <v>13514</v>
      </c>
      <c r="H934" s="62" t="s">
        <v>12060</v>
      </c>
      <c r="J934" s="63" t="str">
        <f t="shared" si="97"/>
        <v>IC.PA.091818</v>
      </c>
      <c r="K934" s="61" t="s">
        <v>12175</v>
      </c>
      <c r="L934" s="167" t="str">
        <f t="shared" si="98"/>
        <v>Forehead, right</v>
      </c>
      <c r="M934" s="61" t="str">
        <f t="shared" si="99"/>
        <v>PI.IC.PA.091818.01</v>
      </c>
      <c r="N934" s="168"/>
      <c r="O934" s="168" t="str">
        <f t="shared" si="100"/>
        <v>PH.IC.PA.091818.01</v>
      </c>
      <c r="Q934" s="168" t="str">
        <f t="shared" si="101"/>
        <v>CL.IC.PA.091818.01</v>
      </c>
      <c r="AF934" s="167" t="s">
        <v>12773</v>
      </c>
      <c r="AG934" s="167">
        <v>1429</v>
      </c>
    </row>
    <row r="935" spans="1:33" s="167" customFormat="1" ht="15">
      <c r="A935" s="167" t="s">
        <v>6465</v>
      </c>
      <c r="C935" s="61" t="s">
        <v>11639</v>
      </c>
      <c r="E935" s="61" t="s">
        <v>12602</v>
      </c>
      <c r="F935" s="167" t="s">
        <v>5905</v>
      </c>
      <c r="G935" s="86" t="s">
        <v>13515</v>
      </c>
      <c r="H935" s="62" t="s">
        <v>11913</v>
      </c>
      <c r="J935" s="63" t="str">
        <f t="shared" si="97"/>
        <v>IC.PA.091819</v>
      </c>
      <c r="K935" s="61" t="s">
        <v>12175</v>
      </c>
      <c r="L935" s="167" t="str">
        <f t="shared" si="98"/>
        <v>Forehead, left</v>
      </c>
      <c r="M935" s="61" t="str">
        <f t="shared" si="99"/>
        <v>PI.IC.PA.091819.01</v>
      </c>
      <c r="N935" s="168"/>
      <c r="O935" s="168" t="str">
        <f t="shared" si="100"/>
        <v>PH.IC.PA.091819.01</v>
      </c>
      <c r="Q935" s="168" t="str">
        <f t="shared" si="101"/>
        <v>CL.IC.PA.091819.01</v>
      </c>
      <c r="AF935" s="167" t="s">
        <v>12773</v>
      </c>
      <c r="AG935" s="167">
        <v>1429</v>
      </c>
    </row>
    <row r="936" spans="1:33" s="167" customFormat="1" ht="15">
      <c r="A936" s="167" t="s">
        <v>6465</v>
      </c>
      <c r="C936" s="61" t="s">
        <v>11639</v>
      </c>
      <c r="E936" s="61" t="s">
        <v>12602</v>
      </c>
      <c r="F936" s="167" t="s">
        <v>5905</v>
      </c>
      <c r="G936" s="86" t="s">
        <v>9027</v>
      </c>
      <c r="H936" s="62" t="s">
        <v>11906</v>
      </c>
      <c r="J936" s="63" t="str">
        <f t="shared" si="97"/>
        <v>IC.PA.091820</v>
      </c>
      <c r="K936" s="61" t="s">
        <v>12175</v>
      </c>
      <c r="L936" s="167" t="str">
        <f t="shared" si="98"/>
        <v>Temporal, right</v>
      </c>
      <c r="M936" s="61" t="str">
        <f t="shared" si="99"/>
        <v>PI.IC.PA.091820.01</v>
      </c>
      <c r="N936" s="168"/>
      <c r="O936" s="168" t="str">
        <f t="shared" si="100"/>
        <v>PH.IC.PA.091820.01</v>
      </c>
      <c r="Q936" s="168" t="str">
        <f t="shared" si="101"/>
        <v>CL.IC.PA.091820.01</v>
      </c>
      <c r="AF936" s="167" t="s">
        <v>12773</v>
      </c>
      <c r="AG936" s="167">
        <v>1429</v>
      </c>
    </row>
    <row r="937" spans="1:33" s="167" customFormat="1" ht="15">
      <c r="A937" s="167" t="s">
        <v>6465</v>
      </c>
      <c r="C937" s="61" t="s">
        <v>11639</v>
      </c>
      <c r="E937" s="61" t="s">
        <v>12602</v>
      </c>
      <c r="F937" s="167" t="s">
        <v>5905</v>
      </c>
      <c r="G937" s="86" t="s">
        <v>9029</v>
      </c>
      <c r="H937" s="62" t="s">
        <v>10704</v>
      </c>
      <c r="J937" s="63" t="str">
        <f t="shared" si="97"/>
        <v>IC.PA.091821</v>
      </c>
      <c r="K937" s="61" t="s">
        <v>12175</v>
      </c>
      <c r="L937" s="167" t="str">
        <f t="shared" si="98"/>
        <v>Temporal, left</v>
      </c>
      <c r="M937" s="61" t="str">
        <f t="shared" si="99"/>
        <v>PI.IC.PA.091821.01</v>
      </c>
      <c r="N937" s="168"/>
      <c r="O937" s="168" t="str">
        <f t="shared" si="100"/>
        <v>PH.IC.PA.091821.01</v>
      </c>
      <c r="Q937" s="168" t="str">
        <f t="shared" si="101"/>
        <v>CL.IC.PA.091821.01</v>
      </c>
      <c r="AF937" s="167" t="s">
        <v>12773</v>
      </c>
      <c r="AG937" s="167">
        <v>1429</v>
      </c>
    </row>
    <row r="938" spans="1:33" s="167" customFormat="1" ht="15">
      <c r="A938" s="167" t="s">
        <v>6465</v>
      </c>
      <c r="C938" s="61" t="s">
        <v>11639</v>
      </c>
      <c r="E938" s="61" t="s">
        <v>12602</v>
      </c>
      <c r="F938" s="167" t="s">
        <v>5905</v>
      </c>
      <c r="G938" s="86" t="s">
        <v>9031</v>
      </c>
      <c r="H938" s="62" t="s">
        <v>10705</v>
      </c>
      <c r="J938" s="63" t="str">
        <f t="shared" si="97"/>
        <v>IC.PA.091822</v>
      </c>
      <c r="K938" s="61" t="s">
        <v>12175</v>
      </c>
      <c r="L938" s="167" t="str">
        <f t="shared" si="98"/>
        <v>Parietal, right</v>
      </c>
      <c r="M938" s="61" t="str">
        <f t="shared" si="99"/>
        <v>PI.IC.PA.091822.01</v>
      </c>
      <c r="N938" s="168"/>
      <c r="O938" s="168" t="str">
        <f t="shared" si="100"/>
        <v>PH.IC.PA.091822.01</v>
      </c>
      <c r="Q938" s="168" t="str">
        <f t="shared" si="101"/>
        <v>CL.IC.PA.091822.01</v>
      </c>
      <c r="AF938" s="167" t="s">
        <v>12773</v>
      </c>
      <c r="AG938" s="167">
        <v>1429</v>
      </c>
    </row>
    <row r="939" spans="1:33" s="167" customFormat="1" ht="15">
      <c r="A939" s="167" t="s">
        <v>6465</v>
      </c>
      <c r="C939" s="61" t="s">
        <v>11639</v>
      </c>
      <c r="E939" s="61" t="s">
        <v>12602</v>
      </c>
      <c r="F939" s="167" t="s">
        <v>5905</v>
      </c>
      <c r="G939" s="86" t="s">
        <v>9040</v>
      </c>
      <c r="H939" s="62" t="s">
        <v>10706</v>
      </c>
      <c r="J939" s="63" t="str">
        <f t="shared" si="97"/>
        <v>IC.PA.091823</v>
      </c>
      <c r="K939" s="61" t="s">
        <v>12175</v>
      </c>
      <c r="L939" s="167" t="str">
        <f t="shared" si="98"/>
        <v>Parietal, left</v>
      </c>
      <c r="M939" s="61" t="str">
        <f t="shared" si="99"/>
        <v>PI.IC.PA.091823.01</v>
      </c>
      <c r="N939" s="168"/>
      <c r="O939" s="168" t="str">
        <f t="shared" si="100"/>
        <v>PH.IC.PA.091823.01</v>
      </c>
      <c r="Q939" s="168" t="str">
        <f t="shared" si="101"/>
        <v>CL.IC.PA.091823.01</v>
      </c>
      <c r="AF939" s="167" t="s">
        <v>12773</v>
      </c>
      <c r="AG939" s="167">
        <v>1429</v>
      </c>
    </row>
    <row r="940" spans="1:33" s="167" customFormat="1" ht="15">
      <c r="A940" s="167" t="s">
        <v>6465</v>
      </c>
      <c r="C940" s="61" t="s">
        <v>11639</v>
      </c>
      <c r="E940" s="61" t="s">
        <v>12602</v>
      </c>
      <c r="F940" s="167" t="s">
        <v>5905</v>
      </c>
      <c r="G940" s="86" t="s">
        <v>9043</v>
      </c>
      <c r="H940" s="62" t="s">
        <v>10707</v>
      </c>
      <c r="J940" s="63" t="str">
        <f t="shared" si="97"/>
        <v>IC.PA.091824</v>
      </c>
      <c r="K940" s="61" t="s">
        <v>12175</v>
      </c>
      <c r="L940" s="167" t="str">
        <f t="shared" si="98"/>
        <v>Eye, right</v>
      </c>
      <c r="M940" s="61" t="str">
        <f t="shared" si="99"/>
        <v>PI.IC.PA.091824.01</v>
      </c>
      <c r="N940" s="168"/>
      <c r="O940" s="168" t="str">
        <f t="shared" si="100"/>
        <v>PH.IC.PA.091824.01</v>
      </c>
      <c r="Q940" s="168" t="str">
        <f t="shared" si="101"/>
        <v>CL.IC.PA.091824.01</v>
      </c>
      <c r="AF940" s="167" t="s">
        <v>12773</v>
      </c>
      <c r="AG940" s="167">
        <v>1429</v>
      </c>
    </row>
    <row r="941" spans="1:33" s="167" customFormat="1" ht="15">
      <c r="A941" s="167" t="s">
        <v>6465</v>
      </c>
      <c r="C941" s="61" t="s">
        <v>11639</v>
      </c>
      <c r="E941" s="61" t="s">
        <v>12602</v>
      </c>
      <c r="F941" s="167" t="s">
        <v>5905</v>
      </c>
      <c r="G941" s="86" t="s">
        <v>9045</v>
      </c>
      <c r="H941" s="62" t="s">
        <v>10708</v>
      </c>
      <c r="J941" s="63" t="str">
        <f t="shared" si="97"/>
        <v>IC.PA.091825</v>
      </c>
      <c r="K941" s="61" t="s">
        <v>12175</v>
      </c>
      <c r="L941" s="167" t="str">
        <f t="shared" si="98"/>
        <v>Eye, left</v>
      </c>
      <c r="M941" s="61" t="str">
        <f t="shared" si="99"/>
        <v>PI.IC.PA.091825.01</v>
      </c>
      <c r="N941" s="168"/>
      <c r="O941" s="168" t="str">
        <f t="shared" si="100"/>
        <v>PH.IC.PA.091825.01</v>
      </c>
      <c r="Q941" s="168" t="str">
        <f t="shared" si="101"/>
        <v>CL.IC.PA.091825.01</v>
      </c>
      <c r="AF941" s="167" t="s">
        <v>12773</v>
      </c>
      <c r="AG941" s="167">
        <v>1429</v>
      </c>
    </row>
    <row r="942" spans="1:33" s="167" customFormat="1" ht="15">
      <c r="A942" s="167" t="s">
        <v>6465</v>
      </c>
      <c r="C942" s="61" t="s">
        <v>11639</v>
      </c>
      <c r="E942" s="61" t="s">
        <v>12602</v>
      </c>
      <c r="F942" s="167" t="s">
        <v>5905</v>
      </c>
      <c r="G942" s="86" t="s">
        <v>9584</v>
      </c>
      <c r="H942" s="62" t="s">
        <v>10709</v>
      </c>
      <c r="J942" s="63" t="str">
        <f t="shared" si="97"/>
        <v>IC.PA.091826</v>
      </c>
      <c r="K942" s="61" t="s">
        <v>12175</v>
      </c>
      <c r="L942" s="167" t="str">
        <f t="shared" si="98"/>
        <v>Ear, right</v>
      </c>
      <c r="M942" s="61" t="str">
        <f t="shared" si="99"/>
        <v>PI.IC.PA.091826.01</v>
      </c>
      <c r="N942" s="168"/>
      <c r="O942" s="168" t="str">
        <f t="shared" si="100"/>
        <v>PH.IC.PA.091826.01</v>
      </c>
      <c r="Q942" s="168" t="str">
        <f t="shared" si="101"/>
        <v>CL.IC.PA.091826.01</v>
      </c>
      <c r="AF942" s="167" t="s">
        <v>12773</v>
      </c>
      <c r="AG942" s="167">
        <v>1429</v>
      </c>
    </row>
    <row r="943" spans="1:33" s="167" customFormat="1" ht="15">
      <c r="A943" s="167" t="s">
        <v>6465</v>
      </c>
      <c r="C943" s="61" t="s">
        <v>11639</v>
      </c>
      <c r="E943" s="61" t="s">
        <v>12602</v>
      </c>
      <c r="F943" s="167" t="s">
        <v>5905</v>
      </c>
      <c r="G943" s="86" t="s">
        <v>9586</v>
      </c>
      <c r="H943" s="62" t="s">
        <v>9143</v>
      </c>
      <c r="J943" s="63" t="str">
        <f t="shared" si="97"/>
        <v>IC.PA.091827</v>
      </c>
      <c r="K943" s="61" t="s">
        <v>12175</v>
      </c>
      <c r="L943" s="167" t="str">
        <f t="shared" si="98"/>
        <v>Ear, left</v>
      </c>
      <c r="M943" s="61" t="str">
        <f t="shared" si="99"/>
        <v>PI.IC.PA.091827.01</v>
      </c>
      <c r="N943" s="168"/>
      <c r="O943" s="168" t="str">
        <f t="shared" si="100"/>
        <v>PH.IC.PA.091827.01</v>
      </c>
      <c r="Q943" s="168" t="str">
        <f t="shared" si="101"/>
        <v>CL.IC.PA.091827.01</v>
      </c>
      <c r="AF943" s="167" t="s">
        <v>12773</v>
      </c>
      <c r="AG943" s="167">
        <v>1429</v>
      </c>
    </row>
    <row r="944" spans="1:33" s="167" customFormat="1" ht="15">
      <c r="A944" s="167" t="s">
        <v>6465</v>
      </c>
      <c r="C944" s="61" t="s">
        <v>11639</v>
      </c>
      <c r="E944" s="61" t="s">
        <v>12602</v>
      </c>
      <c r="F944" s="167" t="s">
        <v>5905</v>
      </c>
      <c r="G944" s="86" t="s">
        <v>9212</v>
      </c>
      <c r="H944" s="62" t="s">
        <v>9144</v>
      </c>
      <c r="J944" s="63" t="str">
        <f t="shared" si="97"/>
        <v>IC.PA.091828</v>
      </c>
      <c r="K944" s="61" t="s">
        <v>12175</v>
      </c>
      <c r="L944" s="167" t="str">
        <f t="shared" si="98"/>
        <v>Nose, right side</v>
      </c>
      <c r="M944" s="61" t="str">
        <f t="shared" si="99"/>
        <v>PI.IC.PA.091828.01</v>
      </c>
      <c r="N944" s="168"/>
      <c r="O944" s="168" t="str">
        <f t="shared" si="100"/>
        <v>PH.IC.PA.091828.01</v>
      </c>
      <c r="Q944" s="168" t="str">
        <f t="shared" si="101"/>
        <v>CL.IC.PA.091828.01</v>
      </c>
      <c r="AF944" s="167" t="s">
        <v>12773</v>
      </c>
      <c r="AG944" s="167">
        <v>1429</v>
      </c>
    </row>
    <row r="945" spans="1:33" s="167" customFormat="1" ht="15">
      <c r="A945" s="167" t="s">
        <v>6465</v>
      </c>
      <c r="C945" s="61" t="s">
        <v>11639</v>
      </c>
      <c r="E945" s="61" t="s">
        <v>12602</v>
      </c>
      <c r="F945" s="167" t="s">
        <v>5905</v>
      </c>
      <c r="G945" s="86" t="s">
        <v>9214</v>
      </c>
      <c r="H945" s="62" t="s">
        <v>9145</v>
      </c>
      <c r="J945" s="63" t="str">
        <f t="shared" si="97"/>
        <v>IC.PA.091829</v>
      </c>
      <c r="K945" s="61" t="s">
        <v>12175</v>
      </c>
      <c r="L945" s="167" t="str">
        <f t="shared" si="98"/>
        <v>Nose, left side</v>
      </c>
      <c r="M945" s="61" t="str">
        <f t="shared" si="99"/>
        <v>PI.IC.PA.091829.01</v>
      </c>
      <c r="N945" s="168"/>
      <c r="O945" s="168" t="str">
        <f t="shared" si="100"/>
        <v>PH.IC.PA.091829.01</v>
      </c>
      <c r="Q945" s="168" t="str">
        <f t="shared" si="101"/>
        <v>CL.IC.PA.091829.01</v>
      </c>
      <c r="AF945" s="167" t="s">
        <v>12773</v>
      </c>
      <c r="AG945" s="167">
        <v>1429</v>
      </c>
    </row>
    <row r="946" spans="1:33" s="167" customFormat="1" ht="15">
      <c r="A946" s="167" t="s">
        <v>6465</v>
      </c>
      <c r="C946" s="61" t="s">
        <v>11639</v>
      </c>
      <c r="E946" s="61" t="s">
        <v>12602</v>
      </c>
      <c r="F946" s="167" t="s">
        <v>5905</v>
      </c>
      <c r="G946" s="86" t="s">
        <v>13516</v>
      </c>
      <c r="H946" s="62" t="s">
        <v>6872</v>
      </c>
      <c r="J946" s="63" t="str">
        <f t="shared" si="97"/>
        <v>IC.PA.091830</v>
      </c>
      <c r="K946" s="61" t="s">
        <v>12175</v>
      </c>
      <c r="L946" s="167" t="str">
        <f t="shared" si="98"/>
        <v>Cheek, right</v>
      </c>
      <c r="M946" s="61" t="str">
        <f t="shared" si="99"/>
        <v>PI.IC.PA.091830.01</v>
      </c>
      <c r="N946" s="168"/>
      <c r="O946" s="168" t="str">
        <f t="shared" si="100"/>
        <v>PH.IC.PA.091830.01</v>
      </c>
      <c r="Q946" s="168" t="str">
        <f t="shared" si="101"/>
        <v>CL.IC.PA.091830.01</v>
      </c>
      <c r="AF946" s="167" t="s">
        <v>12773</v>
      </c>
      <c r="AG946" s="167">
        <v>1429</v>
      </c>
    </row>
    <row r="947" spans="1:33" s="167" customFormat="1" ht="15">
      <c r="A947" s="167" t="s">
        <v>6465</v>
      </c>
      <c r="C947" s="61" t="s">
        <v>11639</v>
      </c>
      <c r="E947" s="61" t="s">
        <v>12602</v>
      </c>
      <c r="F947" s="167" t="s">
        <v>5905</v>
      </c>
      <c r="G947" s="86" t="s">
        <v>13517</v>
      </c>
      <c r="H947" s="62" t="s">
        <v>6874</v>
      </c>
      <c r="J947" s="63" t="str">
        <f t="shared" si="97"/>
        <v>IC.PA.091831</v>
      </c>
      <c r="K947" s="61" t="s">
        <v>12175</v>
      </c>
      <c r="L947" s="167" t="str">
        <f t="shared" si="98"/>
        <v>Cheek, left</v>
      </c>
      <c r="M947" s="61" t="str">
        <f t="shared" si="99"/>
        <v>PI.IC.PA.091831.01</v>
      </c>
      <c r="N947" s="168"/>
      <c r="O947" s="168" t="str">
        <f t="shared" si="100"/>
        <v>PH.IC.PA.091831.01</v>
      </c>
      <c r="Q947" s="168" t="str">
        <f t="shared" si="101"/>
        <v>CL.IC.PA.091831.01</v>
      </c>
      <c r="AF947" s="167" t="s">
        <v>12773</v>
      </c>
      <c r="AG947" s="167">
        <v>1429</v>
      </c>
    </row>
    <row r="948" spans="1:33" s="167" customFormat="1" ht="15">
      <c r="A948" s="167" t="s">
        <v>6465</v>
      </c>
      <c r="C948" s="61" t="s">
        <v>11639</v>
      </c>
      <c r="E948" s="61" t="s">
        <v>12602</v>
      </c>
      <c r="F948" s="167" t="s">
        <v>5905</v>
      </c>
      <c r="G948" s="86" t="s">
        <v>13518</v>
      </c>
      <c r="H948" s="62" t="s">
        <v>7411</v>
      </c>
      <c r="J948" s="63" t="str">
        <f t="shared" si="97"/>
        <v>IC.PA.091832</v>
      </c>
      <c r="K948" s="61" t="s">
        <v>12175</v>
      </c>
      <c r="L948" s="167" t="str">
        <f t="shared" si="98"/>
        <v>Mouth, right</v>
      </c>
      <c r="M948" s="61" t="str">
        <f t="shared" si="99"/>
        <v>PI.IC.PA.091832.01</v>
      </c>
      <c r="N948" s="168"/>
      <c r="O948" s="168" t="str">
        <f t="shared" si="100"/>
        <v>PH.IC.PA.091832.01</v>
      </c>
      <c r="Q948" s="168" t="str">
        <f t="shared" si="101"/>
        <v>CL.IC.PA.091832.01</v>
      </c>
      <c r="AF948" s="167" t="s">
        <v>12773</v>
      </c>
      <c r="AG948" s="167">
        <v>1429</v>
      </c>
    </row>
    <row r="949" spans="1:33" s="167" customFormat="1" ht="15">
      <c r="A949" s="167" t="s">
        <v>6465</v>
      </c>
      <c r="C949" s="61" t="s">
        <v>11639</v>
      </c>
      <c r="E949" s="61" t="s">
        <v>566</v>
      </c>
      <c r="F949" s="167" t="s">
        <v>5905</v>
      </c>
      <c r="G949" s="86" t="s">
        <v>13519</v>
      </c>
      <c r="H949" s="62" t="s">
        <v>7414</v>
      </c>
      <c r="J949" s="63" t="str">
        <f t="shared" si="97"/>
        <v>IC.PA.091833</v>
      </c>
      <c r="K949" s="61" t="s">
        <v>13277</v>
      </c>
      <c r="L949" s="167" t="str">
        <f t="shared" si="98"/>
        <v>Mouth, left</v>
      </c>
      <c r="M949" s="61" t="str">
        <f t="shared" si="99"/>
        <v>PI.IC.PA.091833.01</v>
      </c>
      <c r="N949" s="168"/>
      <c r="O949" s="168" t="str">
        <f t="shared" si="100"/>
        <v>PH.IC.PA.091833.01</v>
      </c>
      <c r="Q949" s="168" t="str">
        <f t="shared" si="101"/>
        <v>CL.IC.PA.091833.01</v>
      </c>
      <c r="AF949" s="167" t="s">
        <v>12773</v>
      </c>
      <c r="AG949" s="167">
        <v>1429</v>
      </c>
    </row>
    <row r="950" spans="1:33" s="167" customFormat="1" ht="15">
      <c r="A950" s="167" t="s">
        <v>6465</v>
      </c>
      <c r="C950" s="61" t="s">
        <v>11639</v>
      </c>
      <c r="E950" s="61" t="s">
        <v>12602</v>
      </c>
      <c r="F950" s="167" t="s">
        <v>5905</v>
      </c>
      <c r="G950" s="86" t="s">
        <v>9091</v>
      </c>
      <c r="H950" s="62" t="s">
        <v>7417</v>
      </c>
      <c r="J950" s="63" t="str">
        <f t="shared" si="97"/>
        <v>IC.PA.091834</v>
      </c>
      <c r="K950" s="61" t="s">
        <v>12175</v>
      </c>
      <c r="L950" s="167" t="str">
        <f t="shared" si="98"/>
        <v>Jaw, right</v>
      </c>
      <c r="M950" s="61" t="str">
        <f t="shared" si="99"/>
        <v>PI.IC.PA.091834.01</v>
      </c>
      <c r="N950" s="168"/>
      <c r="O950" s="168" t="str">
        <f t="shared" si="100"/>
        <v>PH.IC.PA.091834.01</v>
      </c>
      <c r="Q950" s="168" t="str">
        <f t="shared" si="101"/>
        <v>CL.IC.PA.091834.01</v>
      </c>
      <c r="AF950" s="167" t="s">
        <v>12773</v>
      </c>
      <c r="AG950" s="167">
        <v>1429</v>
      </c>
    </row>
    <row r="951" spans="1:33" s="167" customFormat="1" ht="15">
      <c r="A951" s="167" t="s">
        <v>6465</v>
      </c>
      <c r="C951" s="61" t="s">
        <v>11639</v>
      </c>
      <c r="E951" s="61" t="s">
        <v>12602</v>
      </c>
      <c r="F951" s="167" t="s">
        <v>5905</v>
      </c>
      <c r="G951" s="86" t="s">
        <v>9093</v>
      </c>
      <c r="H951" s="62" t="s">
        <v>7255</v>
      </c>
      <c r="J951" s="63" t="str">
        <f t="shared" si="97"/>
        <v>IC.PA.091835</v>
      </c>
      <c r="K951" s="61" t="s">
        <v>12175</v>
      </c>
      <c r="L951" s="167" t="str">
        <f t="shared" si="98"/>
        <v>Jaw, left</v>
      </c>
      <c r="M951" s="61" t="str">
        <f t="shared" si="99"/>
        <v>PI.IC.PA.091835.01</v>
      </c>
      <c r="N951" s="168"/>
      <c r="O951" s="168" t="str">
        <f t="shared" si="100"/>
        <v>PH.IC.PA.091835.01</v>
      </c>
      <c r="Q951" s="168" t="str">
        <f t="shared" si="101"/>
        <v>CL.IC.PA.091835.01</v>
      </c>
      <c r="AF951" s="167" t="s">
        <v>12773</v>
      </c>
      <c r="AG951" s="167">
        <v>1429</v>
      </c>
    </row>
    <row r="952" spans="1:33" s="167" customFormat="1" ht="15">
      <c r="A952" s="167" t="s">
        <v>6465</v>
      </c>
      <c r="C952" s="61" t="s">
        <v>11639</v>
      </c>
      <c r="E952" s="61" t="s">
        <v>12602</v>
      </c>
      <c r="F952" s="167" t="s">
        <v>5905</v>
      </c>
      <c r="G952" s="86" t="s">
        <v>9095</v>
      </c>
      <c r="H952" s="62" t="s">
        <v>7257</v>
      </c>
      <c r="J952" s="63" t="str">
        <f t="shared" si="97"/>
        <v>IC.PA.091836</v>
      </c>
      <c r="K952" s="61" t="s">
        <v>12175</v>
      </c>
      <c r="L952" s="167" t="str">
        <f t="shared" si="98"/>
        <v>Neck, right</v>
      </c>
      <c r="M952" s="61" t="str">
        <f t="shared" si="99"/>
        <v>PI.IC.PA.091836.01</v>
      </c>
      <c r="N952" s="168"/>
      <c r="O952" s="168" t="str">
        <f t="shared" si="100"/>
        <v>PH.IC.PA.091836.01</v>
      </c>
      <c r="Q952" s="168" t="str">
        <f t="shared" si="101"/>
        <v>CL.IC.PA.091836.01</v>
      </c>
      <c r="AF952" s="167" t="s">
        <v>12773</v>
      </c>
      <c r="AG952" s="167">
        <v>1429</v>
      </c>
    </row>
    <row r="953" spans="1:33" s="167" customFormat="1" ht="15">
      <c r="A953" s="167" t="s">
        <v>6465</v>
      </c>
      <c r="C953" s="61" t="s">
        <v>11639</v>
      </c>
      <c r="E953" s="61" t="s">
        <v>12602</v>
      </c>
      <c r="F953" s="167" t="s">
        <v>5905</v>
      </c>
      <c r="G953" s="86" t="s">
        <v>9111</v>
      </c>
      <c r="H953" s="62" t="s">
        <v>7101</v>
      </c>
      <c r="J953" s="63" t="str">
        <f t="shared" si="97"/>
        <v>IC.PA.091837</v>
      </c>
      <c r="K953" s="61" t="s">
        <v>12175</v>
      </c>
      <c r="L953" s="167" t="str">
        <f t="shared" si="98"/>
        <v>Neck, left</v>
      </c>
      <c r="M953" s="61" t="str">
        <f t="shared" si="99"/>
        <v>PI.IC.PA.091837.01</v>
      </c>
      <c r="N953" s="168"/>
      <c r="O953" s="168" t="str">
        <f t="shared" si="100"/>
        <v>PH.IC.PA.091837.01</v>
      </c>
      <c r="Q953" s="168" t="str">
        <f t="shared" si="101"/>
        <v>CL.IC.PA.091837.01</v>
      </c>
      <c r="AF953" s="167" t="s">
        <v>12773</v>
      </c>
      <c r="AG953" s="167">
        <v>1429</v>
      </c>
    </row>
    <row r="954" spans="1:33" s="167" customFormat="1" ht="15">
      <c r="A954" s="167" t="s">
        <v>6465</v>
      </c>
      <c r="C954" s="61" t="s">
        <v>11639</v>
      </c>
      <c r="D954" s="167" t="s">
        <v>9117</v>
      </c>
      <c r="E954" s="61" t="s">
        <v>12604</v>
      </c>
      <c r="F954" s="167" t="s">
        <v>6028</v>
      </c>
      <c r="G954" s="167" t="s">
        <v>8998</v>
      </c>
      <c r="H954" s="62" t="s">
        <v>11848</v>
      </c>
      <c r="I954" s="167" t="s">
        <v>8998</v>
      </c>
      <c r="J954" s="63" t="str">
        <f t="shared" si="97"/>
        <v>IC.PA.091901</v>
      </c>
      <c r="K954" s="61" t="s">
        <v>12175</v>
      </c>
      <c r="L954" s="167" t="str">
        <f t="shared" si="98"/>
        <v>Hip</v>
      </c>
      <c r="M954" s="61" t="str">
        <f t="shared" si="99"/>
        <v>PI.IC.PA.091901.01</v>
      </c>
      <c r="N954" s="168"/>
      <c r="O954" s="168" t="str">
        <f t="shared" si="100"/>
        <v>PH.IC.PA.091901.01</v>
      </c>
      <c r="Q954" s="168" t="str">
        <f t="shared" si="101"/>
        <v>CL.IC.PA.091901.01</v>
      </c>
    </row>
    <row r="955" spans="1:33" s="167" customFormat="1" ht="15">
      <c r="A955" s="167" t="s">
        <v>6465</v>
      </c>
      <c r="C955" s="61" t="s">
        <v>11639</v>
      </c>
      <c r="E955" s="61" t="s">
        <v>12604</v>
      </c>
      <c r="F955" s="167" t="s">
        <v>6028</v>
      </c>
      <c r="G955" s="167" t="s">
        <v>9200</v>
      </c>
      <c r="H955" s="62" t="s">
        <v>12030</v>
      </c>
      <c r="I955" s="167" t="s">
        <v>9200</v>
      </c>
      <c r="J955" s="63" t="str">
        <f t="shared" si="97"/>
        <v>IC.PA.091902</v>
      </c>
      <c r="K955" s="61" t="s">
        <v>12175</v>
      </c>
      <c r="L955" s="167" t="str">
        <f t="shared" si="98"/>
        <v>Genitalia</v>
      </c>
      <c r="M955" s="61" t="str">
        <f t="shared" si="99"/>
        <v>PI.IC.PA.091902.01</v>
      </c>
      <c r="N955" s="168"/>
      <c r="O955" s="168" t="str">
        <f t="shared" si="100"/>
        <v>PH.IC.PA.091902.01</v>
      </c>
      <c r="Q955" s="168" t="str">
        <f t="shared" si="101"/>
        <v>CL.IC.PA.091902.01</v>
      </c>
    </row>
    <row r="956" spans="1:33" s="167" customFormat="1" ht="15">
      <c r="A956" s="167" t="s">
        <v>6465</v>
      </c>
      <c r="C956" s="61" t="s">
        <v>11639</v>
      </c>
      <c r="E956" s="61" t="s">
        <v>12604</v>
      </c>
      <c r="F956" s="167" t="s">
        <v>6028</v>
      </c>
      <c r="G956" s="167" t="s">
        <v>9002</v>
      </c>
      <c r="H956" s="62" t="s">
        <v>12032</v>
      </c>
      <c r="I956" s="167" t="s">
        <v>9002</v>
      </c>
      <c r="J956" s="63" t="str">
        <f t="shared" si="97"/>
        <v>IC.PA.091903</v>
      </c>
      <c r="K956" s="61" t="s">
        <v>12175</v>
      </c>
      <c r="L956" s="167" t="str">
        <f t="shared" si="98"/>
        <v>Buttocks</v>
      </c>
      <c r="M956" s="61" t="str">
        <f t="shared" si="99"/>
        <v>PI.IC.PA.091903.01</v>
      </c>
      <c r="N956" s="168"/>
      <c r="O956" s="168" t="str">
        <f t="shared" si="100"/>
        <v>PH.IC.PA.091903.01</v>
      </c>
      <c r="Q956" s="168" t="str">
        <f t="shared" si="101"/>
        <v>CL.IC.PA.091903.01</v>
      </c>
    </row>
    <row r="957" spans="1:33" s="167" customFormat="1" ht="15">
      <c r="A957" s="167" t="s">
        <v>6465</v>
      </c>
      <c r="C957" s="61" t="s">
        <v>11639</v>
      </c>
      <c r="E957" s="61" t="s">
        <v>12604</v>
      </c>
      <c r="F957" s="167" t="s">
        <v>6028</v>
      </c>
      <c r="G957" s="167" t="s">
        <v>9500</v>
      </c>
      <c r="H957" s="62" t="s">
        <v>12028</v>
      </c>
      <c r="I957" s="167" t="s">
        <v>9500</v>
      </c>
      <c r="J957" s="63" t="str">
        <f t="shared" si="97"/>
        <v>IC.PA.091904</v>
      </c>
      <c r="K957" s="61" t="s">
        <v>12175</v>
      </c>
      <c r="L957" s="167" t="str">
        <f t="shared" si="98"/>
        <v>Rectum</v>
      </c>
      <c r="M957" s="61" t="str">
        <f t="shared" si="99"/>
        <v>PI.IC.PA.091904.01</v>
      </c>
      <c r="N957" s="168"/>
      <c r="O957" s="168" t="str">
        <f t="shared" si="100"/>
        <v>PH.IC.PA.091904.01</v>
      </c>
      <c r="Q957" s="168" t="str">
        <f t="shared" si="101"/>
        <v>CL.IC.PA.091904.01</v>
      </c>
    </row>
    <row r="958" spans="1:33" s="167" customFormat="1" ht="15">
      <c r="A958" s="167" t="s">
        <v>6465</v>
      </c>
      <c r="C958" s="61" t="s">
        <v>11639</v>
      </c>
      <c r="E958" s="61" t="s">
        <v>12604</v>
      </c>
      <c r="F958" s="167" t="s">
        <v>6028</v>
      </c>
      <c r="G958" s="167" t="s">
        <v>8999</v>
      </c>
      <c r="H958" s="62" t="s">
        <v>12210</v>
      </c>
      <c r="I958" s="167" t="s">
        <v>8999</v>
      </c>
      <c r="J958" s="63" t="str">
        <f t="shared" si="97"/>
        <v>IC.PA.091905</v>
      </c>
      <c r="K958" s="61" t="s">
        <v>12175</v>
      </c>
      <c r="L958" s="167" t="str">
        <f t="shared" si="98"/>
        <v>Groin</v>
      </c>
      <c r="M958" s="61" t="str">
        <f t="shared" si="99"/>
        <v>PI.IC.PA.091905.01</v>
      </c>
      <c r="N958" s="168"/>
      <c r="O958" s="168" t="str">
        <f t="shared" si="100"/>
        <v>PH.IC.PA.091905.01</v>
      </c>
      <c r="Q958" s="168" t="str">
        <f t="shared" si="101"/>
        <v>CL.IC.PA.091905.01</v>
      </c>
    </row>
    <row r="959" spans="1:33" s="167" customFormat="1" ht="15">
      <c r="A959" s="167" t="s">
        <v>6465</v>
      </c>
      <c r="C959" s="61" t="s">
        <v>11639</v>
      </c>
      <c r="E959" s="61" t="s">
        <v>12604</v>
      </c>
      <c r="F959" s="167" t="s">
        <v>6028</v>
      </c>
      <c r="G959" s="167" t="s">
        <v>9503</v>
      </c>
      <c r="H959" s="62" t="s">
        <v>12212</v>
      </c>
      <c r="I959" s="167" t="s">
        <v>9503</v>
      </c>
      <c r="J959" s="63" t="str">
        <f t="shared" si="97"/>
        <v>IC.PA.091906</v>
      </c>
      <c r="K959" s="61" t="s">
        <v>12175</v>
      </c>
      <c r="L959" s="167" t="str">
        <f t="shared" si="98"/>
        <v>Scrotum</v>
      </c>
      <c r="M959" s="61" t="str">
        <f t="shared" si="99"/>
        <v>PI.IC.PA.091906.01</v>
      </c>
      <c r="N959" s="168"/>
      <c r="O959" s="168" t="str">
        <f t="shared" si="100"/>
        <v>PH.IC.PA.091906.01</v>
      </c>
      <c r="Q959" s="168" t="str">
        <f t="shared" si="101"/>
        <v>CL.IC.PA.091906.01</v>
      </c>
    </row>
    <row r="960" spans="1:33" s="167" customFormat="1" ht="15">
      <c r="A960" s="167" t="s">
        <v>6465</v>
      </c>
      <c r="C960" s="61" t="s">
        <v>11639</v>
      </c>
      <c r="E960" s="61" t="s">
        <v>217</v>
      </c>
      <c r="F960" s="167" t="s">
        <v>6028</v>
      </c>
      <c r="G960" s="167" t="s">
        <v>299</v>
      </c>
      <c r="H960" s="62" t="s">
        <v>573</v>
      </c>
      <c r="I960" s="167" t="s">
        <v>6425</v>
      </c>
      <c r="J960" s="63" t="str">
        <f t="shared" si="97"/>
        <v>IC.PA.091907</v>
      </c>
      <c r="K960" s="61" t="s">
        <v>13277</v>
      </c>
      <c r="L960" s="167" t="str">
        <f t="shared" si="98"/>
        <v>Sacrum</v>
      </c>
      <c r="M960" s="61" t="str">
        <f t="shared" si="99"/>
        <v>PI.IC.PA.091907.01</v>
      </c>
      <c r="N960" s="168"/>
      <c r="O960" s="168" t="str">
        <f t="shared" si="100"/>
        <v>PH.IC.PA.091907.01</v>
      </c>
      <c r="Q960" s="168" t="str">
        <f t="shared" si="101"/>
        <v>CL.IC.PA.091907.01</v>
      </c>
      <c r="R960" s="167" t="s">
        <v>13244</v>
      </c>
      <c r="S960" s="167">
        <v>481</v>
      </c>
      <c r="AD960" s="167" t="s">
        <v>88</v>
      </c>
      <c r="AE960" s="167">
        <v>1289</v>
      </c>
    </row>
    <row r="961" spans="1:33" s="167" customFormat="1" ht="15">
      <c r="A961" s="167" t="s">
        <v>6465</v>
      </c>
      <c r="C961" s="61" t="s">
        <v>11639</v>
      </c>
      <c r="E961" s="61" t="s">
        <v>12604</v>
      </c>
      <c r="F961" s="167" t="s">
        <v>6028</v>
      </c>
      <c r="G961" s="86" t="s">
        <v>9365</v>
      </c>
      <c r="H961" s="62" t="s">
        <v>11638</v>
      </c>
      <c r="J961" s="63" t="str">
        <f t="shared" si="97"/>
        <v>IC.PA.091908</v>
      </c>
      <c r="K961" s="61" t="s">
        <v>12175</v>
      </c>
      <c r="L961" s="167" t="str">
        <f t="shared" si="98"/>
        <v>Hip, right</v>
      </c>
      <c r="M961" s="61" t="str">
        <f t="shared" si="99"/>
        <v>PI.IC.PA.091908.01</v>
      </c>
      <c r="N961" s="168"/>
      <c r="O961" s="168" t="str">
        <f t="shared" si="100"/>
        <v>PH.IC.PA.091908.01</v>
      </c>
      <c r="Q961" s="168" t="str">
        <f t="shared" si="101"/>
        <v>CL.IC.PA.091908.01</v>
      </c>
      <c r="AF961" s="167" t="s">
        <v>12773</v>
      </c>
      <c r="AG961" s="167">
        <v>1429</v>
      </c>
    </row>
    <row r="962" spans="1:33" s="167" customFormat="1" ht="15">
      <c r="A962" s="167" t="s">
        <v>6465</v>
      </c>
      <c r="C962" s="61" t="s">
        <v>11639</v>
      </c>
      <c r="E962" s="61" t="s">
        <v>12604</v>
      </c>
      <c r="F962" s="167" t="s">
        <v>6028</v>
      </c>
      <c r="G962" s="86" t="s">
        <v>9239</v>
      </c>
      <c r="H962" s="62" t="s">
        <v>11639</v>
      </c>
      <c r="J962" s="63" t="str">
        <f t="shared" si="97"/>
        <v>IC.PA.091909</v>
      </c>
      <c r="K962" s="61" t="s">
        <v>12175</v>
      </c>
      <c r="L962" s="167" t="str">
        <f t="shared" si="98"/>
        <v>Hip, left</v>
      </c>
      <c r="M962" s="61" t="str">
        <f t="shared" si="99"/>
        <v>PI.IC.PA.091909.01</v>
      </c>
      <c r="N962" s="168"/>
      <c r="O962" s="168" t="str">
        <f t="shared" si="100"/>
        <v>PH.IC.PA.091909.01</v>
      </c>
      <c r="Q962" s="168" t="str">
        <f t="shared" si="101"/>
        <v>CL.IC.PA.091909.01</v>
      </c>
      <c r="AF962" s="167" t="s">
        <v>12773</v>
      </c>
      <c r="AG962" s="167">
        <v>1429</v>
      </c>
    </row>
    <row r="963" spans="1:33" s="167" customFormat="1" ht="15">
      <c r="A963" s="167" t="s">
        <v>6465</v>
      </c>
      <c r="C963" s="61" t="s">
        <v>11639</v>
      </c>
      <c r="E963" s="61" t="s">
        <v>12604</v>
      </c>
      <c r="F963" s="167" t="s">
        <v>6028</v>
      </c>
      <c r="G963" s="86" t="s">
        <v>9489</v>
      </c>
      <c r="H963" s="62" t="s">
        <v>11829</v>
      </c>
      <c r="J963" s="63" t="str">
        <f t="shared" si="97"/>
        <v>IC.PA.091910</v>
      </c>
      <c r="K963" s="61" t="s">
        <v>12175</v>
      </c>
      <c r="L963" s="167" t="str">
        <f t="shared" si="98"/>
        <v>Groin, right</v>
      </c>
      <c r="M963" s="61" t="str">
        <f t="shared" si="99"/>
        <v>PI.IC.PA.091910.01</v>
      </c>
      <c r="N963" s="168"/>
      <c r="O963" s="168" t="str">
        <f t="shared" si="100"/>
        <v>PH.IC.PA.091910.01</v>
      </c>
      <c r="Q963" s="168" t="str">
        <f t="shared" si="101"/>
        <v>CL.IC.PA.091910.01</v>
      </c>
      <c r="AF963" s="167" t="s">
        <v>12773</v>
      </c>
      <c r="AG963" s="167">
        <v>1429</v>
      </c>
    </row>
    <row r="964" spans="1:33" s="167" customFormat="1" ht="15">
      <c r="A964" s="167" t="s">
        <v>6465</v>
      </c>
      <c r="C964" s="61" t="s">
        <v>11639</v>
      </c>
      <c r="E964" s="61" t="s">
        <v>12604</v>
      </c>
      <c r="F964" s="167" t="s">
        <v>6028</v>
      </c>
      <c r="G964" s="86" t="s">
        <v>9491</v>
      </c>
      <c r="H964" s="62" t="s">
        <v>12099</v>
      </c>
      <c r="J964" s="63" t="str">
        <f t="shared" si="97"/>
        <v>IC.PA.091911</v>
      </c>
      <c r="K964" s="61" t="s">
        <v>12175</v>
      </c>
      <c r="L964" s="167" t="str">
        <f t="shared" si="98"/>
        <v>Groin, left</v>
      </c>
      <c r="M964" s="61" t="str">
        <f t="shared" si="99"/>
        <v>PI.IC.PA.091911.01</v>
      </c>
      <c r="N964" s="168"/>
      <c r="O964" s="168" t="str">
        <f t="shared" si="100"/>
        <v>PH.IC.PA.091911.01</v>
      </c>
      <c r="Q964" s="168" t="str">
        <f t="shared" si="101"/>
        <v>CL.IC.PA.091911.01</v>
      </c>
      <c r="AF964" s="167" t="s">
        <v>12773</v>
      </c>
      <c r="AG964" s="167">
        <v>1429</v>
      </c>
    </row>
    <row r="965" spans="1:33" s="167" customFormat="1" ht="15">
      <c r="A965" s="167" t="s">
        <v>6465</v>
      </c>
      <c r="C965" s="61" t="s">
        <v>11639</v>
      </c>
      <c r="E965" s="61" t="s">
        <v>12604</v>
      </c>
      <c r="F965" s="167" t="s">
        <v>6028</v>
      </c>
      <c r="G965" s="86" t="s">
        <v>9496</v>
      </c>
      <c r="H965" s="62" t="s">
        <v>12100</v>
      </c>
      <c r="J965" s="63" t="str">
        <f t="shared" si="97"/>
        <v>IC.PA.091912</v>
      </c>
      <c r="K965" s="61" t="s">
        <v>12175</v>
      </c>
      <c r="L965" s="167" t="str">
        <f t="shared" si="98"/>
        <v>Buttock, right</v>
      </c>
      <c r="M965" s="61" t="str">
        <f t="shared" si="99"/>
        <v>PI.IC.PA.091912.01</v>
      </c>
      <c r="N965" s="168"/>
      <c r="O965" s="168" t="str">
        <f t="shared" si="100"/>
        <v>PH.IC.PA.091912.01</v>
      </c>
      <c r="Q965" s="168" t="str">
        <f t="shared" si="101"/>
        <v>CL.IC.PA.091912.01</v>
      </c>
      <c r="AF965" s="167" t="s">
        <v>12773</v>
      </c>
      <c r="AG965" s="167">
        <v>1429</v>
      </c>
    </row>
    <row r="966" spans="1:33" s="167" customFormat="1" ht="15">
      <c r="A966" s="167" t="s">
        <v>6465</v>
      </c>
      <c r="C966" s="61" t="s">
        <v>11639</v>
      </c>
      <c r="E966" s="61" t="s">
        <v>12604</v>
      </c>
      <c r="F966" s="167" t="s">
        <v>6028</v>
      </c>
      <c r="G966" s="86" t="s">
        <v>9067</v>
      </c>
      <c r="H966" s="62" t="s">
        <v>12101</v>
      </c>
      <c r="J966" s="63" t="str">
        <f t="shared" si="97"/>
        <v>IC.PA.091913</v>
      </c>
      <c r="K966" s="61" t="s">
        <v>12175</v>
      </c>
      <c r="L966" s="167" t="str">
        <f t="shared" si="98"/>
        <v>Buttock, left</v>
      </c>
      <c r="M966" s="61" t="str">
        <f t="shared" si="99"/>
        <v>PI.IC.PA.091913.01</v>
      </c>
      <c r="N966" s="168"/>
      <c r="O966" s="168" t="str">
        <f t="shared" si="100"/>
        <v>PH.IC.PA.091913.01</v>
      </c>
      <c r="Q966" s="168" t="str">
        <f t="shared" si="101"/>
        <v>CL.IC.PA.091913.01</v>
      </c>
      <c r="AF966" s="167" t="s">
        <v>12773</v>
      </c>
      <c r="AG966" s="167">
        <v>1429</v>
      </c>
    </row>
    <row r="967" spans="1:33" s="167" customFormat="1" ht="15">
      <c r="A967" s="167" t="s">
        <v>6465</v>
      </c>
      <c r="C967" s="61" t="s">
        <v>11639</v>
      </c>
      <c r="D967" s="167" t="s">
        <v>5987</v>
      </c>
      <c r="E967" s="61" t="s">
        <v>1000</v>
      </c>
      <c r="F967" s="167" t="s">
        <v>6029</v>
      </c>
      <c r="G967" s="167" t="s">
        <v>8709</v>
      </c>
      <c r="H967" s="62" t="s">
        <v>11848</v>
      </c>
      <c r="I967" s="167" t="s">
        <v>8709</v>
      </c>
      <c r="J967" s="63" t="str">
        <f t="shared" si="97"/>
        <v>IC.PA.092001</v>
      </c>
      <c r="K967" s="61" t="s">
        <v>12175</v>
      </c>
      <c r="L967" s="167" t="str">
        <f t="shared" si="98"/>
        <v>Breast</v>
      </c>
      <c r="M967" s="61" t="str">
        <f t="shared" si="99"/>
        <v>PI.IC.PA.092001.01</v>
      </c>
      <c r="N967" s="168"/>
      <c r="O967" s="168" t="str">
        <f t="shared" si="100"/>
        <v>PH.IC.PA.092001.01</v>
      </c>
      <c r="Q967" s="168" t="str">
        <f t="shared" si="101"/>
        <v>CL.IC.PA.092001.01</v>
      </c>
    </row>
    <row r="968" spans="1:33" s="167" customFormat="1" ht="15">
      <c r="A968" s="167" t="s">
        <v>6465</v>
      </c>
      <c r="C968" s="61" t="s">
        <v>11639</v>
      </c>
      <c r="E968" s="61" t="s">
        <v>1000</v>
      </c>
      <c r="F968" s="167" t="s">
        <v>6029</v>
      </c>
      <c r="G968" s="167" t="s">
        <v>8951</v>
      </c>
      <c r="H968" s="62" t="s">
        <v>12030</v>
      </c>
      <c r="I968" s="167" t="s">
        <v>8951</v>
      </c>
      <c r="J968" s="63" t="str">
        <f t="shared" si="97"/>
        <v>IC.PA.092002</v>
      </c>
      <c r="K968" s="61" t="s">
        <v>12175</v>
      </c>
      <c r="L968" s="167" t="str">
        <f t="shared" si="98"/>
        <v>Chest</v>
      </c>
      <c r="M968" s="61" t="str">
        <f t="shared" si="99"/>
        <v>PI.IC.PA.092002.01</v>
      </c>
      <c r="N968" s="168"/>
      <c r="O968" s="168" t="str">
        <f t="shared" si="100"/>
        <v>PH.IC.PA.092002.01</v>
      </c>
      <c r="Q968" s="168" t="str">
        <f t="shared" si="101"/>
        <v>CL.IC.PA.092002.01</v>
      </c>
    </row>
    <row r="969" spans="1:33" s="167" customFormat="1" ht="15">
      <c r="A969" s="167" t="s">
        <v>6465</v>
      </c>
      <c r="C969" s="61" t="s">
        <v>11639</v>
      </c>
      <c r="E969" s="61" t="s">
        <v>1000</v>
      </c>
      <c r="F969" s="167" t="s">
        <v>6029</v>
      </c>
      <c r="G969" s="167" t="s">
        <v>9382</v>
      </c>
      <c r="H969" s="62" t="s">
        <v>12032</v>
      </c>
      <c r="I969" s="167" t="s">
        <v>9382</v>
      </c>
      <c r="J969" s="63" t="str">
        <f t="shared" si="97"/>
        <v>IC.PA.092003</v>
      </c>
      <c r="K969" s="61" t="s">
        <v>12175</v>
      </c>
      <c r="L969" s="167" t="str">
        <f t="shared" si="98"/>
        <v>Sternum</v>
      </c>
      <c r="M969" s="61" t="str">
        <f t="shared" si="99"/>
        <v>PI.IC.PA.092003.01</v>
      </c>
      <c r="N969" s="168"/>
      <c r="O969" s="168" t="str">
        <f t="shared" si="100"/>
        <v>PH.IC.PA.092003.01</v>
      </c>
      <c r="Q969" s="168" t="str">
        <f t="shared" si="101"/>
        <v>CL.IC.PA.092003.01</v>
      </c>
    </row>
    <row r="970" spans="1:33" s="167" customFormat="1" ht="15">
      <c r="A970" s="167" t="s">
        <v>6465</v>
      </c>
      <c r="C970" s="61" t="s">
        <v>11639</v>
      </c>
      <c r="E970" s="61" t="s">
        <v>1000</v>
      </c>
      <c r="F970" s="167" t="s">
        <v>6029</v>
      </c>
      <c r="G970" s="167" t="s">
        <v>5999</v>
      </c>
      <c r="H970" s="62" t="s">
        <v>12028</v>
      </c>
      <c r="I970" s="167" t="s">
        <v>5999</v>
      </c>
      <c r="J970" s="63" t="str">
        <f t="shared" si="97"/>
        <v>IC.PA.092004</v>
      </c>
      <c r="K970" s="61" t="s">
        <v>12175</v>
      </c>
      <c r="L970" s="167" t="str">
        <f t="shared" si="98"/>
        <v>Midsternal</v>
      </c>
      <c r="M970" s="61" t="str">
        <f t="shared" si="99"/>
        <v>PI.IC.PA.092004.01</v>
      </c>
      <c r="N970" s="168"/>
      <c r="O970" s="168" t="str">
        <f t="shared" si="100"/>
        <v>PH.IC.PA.092004.01</v>
      </c>
      <c r="Q970" s="168" t="str">
        <f t="shared" si="101"/>
        <v>CL.IC.PA.092004.01</v>
      </c>
    </row>
    <row r="971" spans="1:33" s="167" customFormat="1" ht="15">
      <c r="A971" s="167" t="s">
        <v>6465</v>
      </c>
      <c r="C971" s="61" t="s">
        <v>11639</v>
      </c>
      <c r="E971" s="61" t="s">
        <v>1000</v>
      </c>
      <c r="F971" s="167" t="s">
        <v>6029</v>
      </c>
      <c r="G971" s="167" t="s">
        <v>6000</v>
      </c>
      <c r="H971" s="62" t="s">
        <v>12210</v>
      </c>
      <c r="I971" s="167" t="s">
        <v>6000</v>
      </c>
      <c r="J971" s="63" t="str">
        <f t="shared" si="97"/>
        <v>IC.PA.092005</v>
      </c>
      <c r="K971" s="61" t="s">
        <v>12175</v>
      </c>
      <c r="L971" s="167" t="str">
        <f t="shared" si="98"/>
        <v>Substernal</v>
      </c>
      <c r="M971" s="61" t="str">
        <f t="shared" si="99"/>
        <v>PI.IC.PA.092005.01</v>
      </c>
      <c r="N971" s="168"/>
      <c r="O971" s="168" t="str">
        <f t="shared" si="100"/>
        <v>PH.IC.PA.092005.01</v>
      </c>
      <c r="Q971" s="168" t="str">
        <f t="shared" si="101"/>
        <v>CL.IC.PA.092005.01</v>
      </c>
    </row>
    <row r="972" spans="1:33" s="167" customFormat="1" ht="15">
      <c r="A972" s="167" t="s">
        <v>6465</v>
      </c>
      <c r="C972" s="61" t="s">
        <v>11639</v>
      </c>
      <c r="E972" s="61" t="s">
        <v>1000</v>
      </c>
      <c r="F972" s="167" t="s">
        <v>6029</v>
      </c>
      <c r="G972" s="167" t="s">
        <v>6156</v>
      </c>
      <c r="H972" s="62" t="s">
        <v>12212</v>
      </c>
      <c r="I972" s="167" t="s">
        <v>6156</v>
      </c>
      <c r="J972" s="63" t="str">
        <f t="shared" si="97"/>
        <v>IC.PA.092006</v>
      </c>
      <c r="K972" s="61" t="s">
        <v>12175</v>
      </c>
      <c r="L972" s="167" t="str">
        <f t="shared" si="98"/>
        <v>Epigastric</v>
      </c>
      <c r="M972" s="61" t="str">
        <f t="shared" si="99"/>
        <v>PI.IC.PA.092006.01</v>
      </c>
      <c r="N972" s="168"/>
      <c r="O972" s="168" t="str">
        <f t="shared" si="100"/>
        <v>PH.IC.PA.092006.01</v>
      </c>
      <c r="Q972" s="168" t="str">
        <f t="shared" si="101"/>
        <v>CL.IC.PA.092006.01</v>
      </c>
    </row>
    <row r="973" spans="1:33" s="167" customFormat="1" ht="15">
      <c r="A973" s="167" t="s">
        <v>6465</v>
      </c>
      <c r="C973" s="61" t="s">
        <v>11639</v>
      </c>
      <c r="E973" s="61" t="s">
        <v>1000</v>
      </c>
      <c r="F973" s="167" t="s">
        <v>6029</v>
      </c>
      <c r="G973" s="167" t="s">
        <v>12390</v>
      </c>
      <c r="H973" s="62" t="s">
        <v>12225</v>
      </c>
      <c r="I973" s="167" t="s">
        <v>12390</v>
      </c>
      <c r="J973" s="63" t="str">
        <f t="shared" si="97"/>
        <v>IC.PA.092007</v>
      </c>
      <c r="K973" s="61" t="s">
        <v>12175</v>
      </c>
      <c r="L973" s="167" t="str">
        <f t="shared" si="98"/>
        <v>Back</v>
      </c>
      <c r="M973" s="61" t="str">
        <f t="shared" si="99"/>
        <v>PI.IC.PA.092007.01</v>
      </c>
      <c r="N973" s="168"/>
      <c r="O973" s="168" t="str">
        <f t="shared" si="100"/>
        <v>PH.IC.PA.092007.01</v>
      </c>
      <c r="Q973" s="168" t="str">
        <f t="shared" si="101"/>
        <v>CL.IC.PA.092007.01</v>
      </c>
    </row>
    <row r="974" spans="1:33" s="167" customFormat="1" ht="15">
      <c r="A974" s="167" t="s">
        <v>6465</v>
      </c>
      <c r="C974" s="61" t="s">
        <v>11639</v>
      </c>
      <c r="E974" s="61" t="s">
        <v>1000</v>
      </c>
      <c r="F974" s="167" t="s">
        <v>6029</v>
      </c>
      <c r="G974" s="167" t="s">
        <v>6157</v>
      </c>
      <c r="H974" s="62" t="s">
        <v>11638</v>
      </c>
      <c r="I974" s="167" t="s">
        <v>6158</v>
      </c>
      <c r="J974" s="63" t="str">
        <f t="shared" si="97"/>
        <v>IC.PA.092008</v>
      </c>
      <c r="K974" s="61" t="s">
        <v>12175</v>
      </c>
      <c r="L974" s="167" t="str">
        <f t="shared" si="98"/>
        <v>Back upper</v>
      </c>
      <c r="M974" s="61" t="str">
        <f t="shared" si="99"/>
        <v>PI.IC.PA.092008.01</v>
      </c>
      <c r="N974" s="168"/>
      <c r="O974" s="168" t="str">
        <f t="shared" si="100"/>
        <v>PH.IC.PA.092008.01</v>
      </c>
      <c r="Q974" s="168" t="str">
        <f t="shared" si="101"/>
        <v>CL.IC.PA.092008.01</v>
      </c>
    </row>
    <row r="975" spans="1:33" s="167" customFormat="1" ht="15">
      <c r="A975" s="167" t="s">
        <v>6465</v>
      </c>
      <c r="C975" s="61" t="s">
        <v>11639</v>
      </c>
      <c r="E975" s="61" t="s">
        <v>1000</v>
      </c>
      <c r="F975" s="167" t="s">
        <v>6029</v>
      </c>
      <c r="G975" s="167" t="s">
        <v>6333</v>
      </c>
      <c r="H975" s="62" t="s">
        <v>11639</v>
      </c>
      <c r="I975" s="167" t="s">
        <v>6334</v>
      </c>
      <c r="J975" s="63" t="str">
        <f t="shared" si="97"/>
        <v>IC.PA.092009</v>
      </c>
      <c r="K975" s="61" t="s">
        <v>12175</v>
      </c>
      <c r="L975" s="167" t="str">
        <f t="shared" si="98"/>
        <v>Back lower</v>
      </c>
      <c r="M975" s="61" t="str">
        <f t="shared" si="99"/>
        <v>PI.IC.PA.092009.01</v>
      </c>
      <c r="N975" s="168"/>
      <c r="O975" s="168" t="str">
        <f t="shared" si="100"/>
        <v>PH.IC.PA.092009.01</v>
      </c>
      <c r="Q975" s="168" t="str">
        <f t="shared" si="101"/>
        <v>CL.IC.PA.092009.01</v>
      </c>
    </row>
    <row r="976" spans="1:33" s="167" customFormat="1" ht="15">
      <c r="A976" s="167" t="s">
        <v>6465</v>
      </c>
      <c r="C976" s="61" t="s">
        <v>11639</v>
      </c>
      <c r="E976" s="61" t="s">
        <v>1000</v>
      </c>
      <c r="F976" s="167" t="s">
        <v>6029</v>
      </c>
      <c r="G976" s="167" t="s">
        <v>8553</v>
      </c>
      <c r="H976" s="62" t="s">
        <v>11829</v>
      </c>
      <c r="I976" s="167" t="s">
        <v>8553</v>
      </c>
      <c r="J976" s="63" t="str">
        <f t="shared" si="97"/>
        <v>IC.PA.092010</v>
      </c>
      <c r="K976" s="61" t="s">
        <v>12175</v>
      </c>
      <c r="L976" s="167" t="str">
        <f t="shared" si="98"/>
        <v>Flank</v>
      </c>
      <c r="M976" s="61" t="str">
        <f t="shared" si="99"/>
        <v>PI.IC.PA.092010.01</v>
      </c>
      <c r="N976" s="168"/>
      <c r="O976" s="168" t="str">
        <f t="shared" si="100"/>
        <v>PH.IC.PA.092010.01</v>
      </c>
      <c r="Q976" s="168" t="str">
        <f t="shared" si="101"/>
        <v>CL.IC.PA.092010.01</v>
      </c>
    </row>
    <row r="977" spans="1:33" s="167" customFormat="1" ht="15">
      <c r="A977" s="167" t="s">
        <v>6465</v>
      </c>
      <c r="C977" s="61" t="s">
        <v>11639</v>
      </c>
      <c r="E977" s="61" t="s">
        <v>1000</v>
      </c>
      <c r="F977" s="167" t="s">
        <v>6029</v>
      </c>
      <c r="G977" s="86" t="s">
        <v>9649</v>
      </c>
      <c r="H977" s="62" t="s">
        <v>12099</v>
      </c>
      <c r="J977" s="63" t="str">
        <f t="shared" si="97"/>
        <v>IC.PA.092011</v>
      </c>
      <c r="K977" s="61" t="s">
        <v>12175</v>
      </c>
      <c r="L977" s="167" t="str">
        <f t="shared" si="98"/>
        <v>Shoulder, right</v>
      </c>
      <c r="M977" s="61" t="str">
        <f t="shared" si="99"/>
        <v>PI.IC.PA.092011.01</v>
      </c>
      <c r="N977" s="168"/>
      <c r="O977" s="168" t="str">
        <f t="shared" si="100"/>
        <v>PH.IC.PA.092011.01</v>
      </c>
      <c r="Q977" s="168" t="str">
        <f t="shared" si="101"/>
        <v>CL.IC.PA.092011.01</v>
      </c>
      <c r="AF977" s="167" t="s">
        <v>12773</v>
      </c>
      <c r="AG977" s="167">
        <v>1429</v>
      </c>
    </row>
    <row r="978" spans="1:33" s="167" customFormat="1" ht="15">
      <c r="A978" s="167" t="s">
        <v>6465</v>
      </c>
      <c r="C978" s="61" t="s">
        <v>11639</v>
      </c>
      <c r="E978" s="61" t="s">
        <v>1000</v>
      </c>
      <c r="F978" s="167" t="s">
        <v>6029</v>
      </c>
      <c r="G978" s="86" t="s">
        <v>9651</v>
      </c>
      <c r="H978" s="62" t="s">
        <v>12100</v>
      </c>
      <c r="J978" s="63" t="str">
        <f t="shared" si="97"/>
        <v>IC.PA.092012</v>
      </c>
      <c r="K978" s="61" t="s">
        <v>12175</v>
      </c>
      <c r="L978" s="167" t="str">
        <f t="shared" si="98"/>
        <v>Shoulder, left</v>
      </c>
      <c r="M978" s="61" t="str">
        <f t="shared" si="99"/>
        <v>PI.IC.PA.092012.01</v>
      </c>
      <c r="N978" s="168"/>
      <c r="O978" s="168" t="str">
        <f t="shared" si="100"/>
        <v>PH.IC.PA.092012.01</v>
      </c>
      <c r="Q978" s="168" t="str">
        <f t="shared" si="101"/>
        <v>CL.IC.PA.092012.01</v>
      </c>
      <c r="AF978" s="167" t="s">
        <v>12773</v>
      </c>
      <c r="AG978" s="167">
        <v>1429</v>
      </c>
    </row>
    <row r="979" spans="1:33" s="167" customFormat="1" ht="15">
      <c r="A979" s="167" t="s">
        <v>6465</v>
      </c>
      <c r="C979" s="61" t="s">
        <v>11639</v>
      </c>
      <c r="E979" s="61" t="s">
        <v>1000</v>
      </c>
      <c r="F979" s="167" t="s">
        <v>6029</v>
      </c>
      <c r="G979" s="86" t="s">
        <v>8947</v>
      </c>
      <c r="H979" s="62" t="s">
        <v>12101</v>
      </c>
      <c r="J979" s="63" t="str">
        <f t="shared" si="97"/>
        <v>IC.PA.092013</v>
      </c>
      <c r="K979" s="61" t="s">
        <v>12175</v>
      </c>
      <c r="L979" s="167" t="str">
        <f t="shared" si="98"/>
        <v>Chest, right</v>
      </c>
      <c r="M979" s="61" t="str">
        <f t="shared" si="99"/>
        <v>PI.IC.PA.092013.01</v>
      </c>
      <c r="N979" s="168"/>
      <c r="O979" s="168" t="str">
        <f t="shared" si="100"/>
        <v>PH.IC.PA.092013.01</v>
      </c>
      <c r="Q979" s="168" t="str">
        <f t="shared" si="101"/>
        <v>CL.IC.PA.092013.01</v>
      </c>
      <c r="AF979" s="167" t="s">
        <v>12773</v>
      </c>
      <c r="AG979" s="167">
        <v>1429</v>
      </c>
    </row>
    <row r="980" spans="1:33" s="167" customFormat="1" ht="15">
      <c r="A980" s="167" t="s">
        <v>6465</v>
      </c>
      <c r="C980" s="61" t="s">
        <v>11639</v>
      </c>
      <c r="E980" s="61" t="s">
        <v>1000</v>
      </c>
      <c r="F980" s="167" t="s">
        <v>6029</v>
      </c>
      <c r="G980" s="86" t="s">
        <v>9065</v>
      </c>
      <c r="H980" s="62" t="s">
        <v>12102</v>
      </c>
      <c r="J980" s="63" t="str">
        <f t="shared" si="97"/>
        <v>IC.PA.092014</v>
      </c>
      <c r="K980" s="61" t="s">
        <v>12175</v>
      </c>
      <c r="L980" s="167" t="str">
        <f t="shared" si="98"/>
        <v>Back, right</v>
      </c>
      <c r="M980" s="61" t="str">
        <f t="shared" si="99"/>
        <v>PI.IC.PA.092014.01</v>
      </c>
      <c r="N980" s="168"/>
      <c r="O980" s="168" t="str">
        <f t="shared" si="100"/>
        <v>PH.IC.PA.092014.01</v>
      </c>
      <c r="Q980" s="168" t="str">
        <f t="shared" si="101"/>
        <v>CL.IC.PA.092014.01</v>
      </c>
      <c r="AF980" s="167" t="s">
        <v>12773</v>
      </c>
      <c r="AG980" s="167">
        <v>1429</v>
      </c>
    </row>
    <row r="981" spans="1:33" s="167" customFormat="1" ht="15">
      <c r="A981" s="167" t="s">
        <v>6465</v>
      </c>
      <c r="C981" s="61" t="s">
        <v>11639</v>
      </c>
      <c r="E981" s="61" t="s">
        <v>1000</v>
      </c>
      <c r="F981" s="167" t="s">
        <v>6029</v>
      </c>
      <c r="G981" s="86" t="s">
        <v>8927</v>
      </c>
      <c r="H981" s="62" t="s">
        <v>11559</v>
      </c>
      <c r="J981" s="63" t="str">
        <f t="shared" si="97"/>
        <v>IC.PA.092015</v>
      </c>
      <c r="K981" s="61" t="s">
        <v>12175</v>
      </c>
      <c r="L981" s="167" t="str">
        <f t="shared" si="98"/>
        <v>Back, left</v>
      </c>
      <c r="M981" s="61" t="str">
        <f t="shared" si="99"/>
        <v>PI.IC.PA.092015.01</v>
      </c>
      <c r="N981" s="168"/>
      <c r="O981" s="168" t="str">
        <f t="shared" si="100"/>
        <v>PH.IC.PA.092015.01</v>
      </c>
      <c r="Q981" s="168" t="str">
        <f t="shared" si="101"/>
        <v>CL.IC.PA.092015.01</v>
      </c>
      <c r="AF981" s="167" t="s">
        <v>12773</v>
      </c>
      <c r="AG981" s="167">
        <v>1429</v>
      </c>
    </row>
    <row r="982" spans="1:33" s="167" customFormat="1" ht="15">
      <c r="A982" s="167" t="s">
        <v>6465</v>
      </c>
      <c r="C982" s="61" t="s">
        <v>11639</v>
      </c>
      <c r="E982" s="61" t="s">
        <v>1000</v>
      </c>
      <c r="F982" s="167" t="s">
        <v>6029</v>
      </c>
      <c r="G982" s="86" t="s">
        <v>8949</v>
      </c>
      <c r="H982" s="62" t="s">
        <v>11560</v>
      </c>
      <c r="J982" s="63" t="str">
        <f t="shared" si="97"/>
        <v>IC.PA.092016</v>
      </c>
      <c r="K982" s="61" t="s">
        <v>12175</v>
      </c>
      <c r="L982" s="167" t="str">
        <f t="shared" si="98"/>
        <v>Chest, left</v>
      </c>
      <c r="M982" s="61" t="str">
        <f t="shared" si="99"/>
        <v>PI.IC.PA.092016.01</v>
      </c>
      <c r="N982" s="168"/>
      <c r="O982" s="168" t="str">
        <f t="shared" si="100"/>
        <v>PH.IC.PA.092016.01</v>
      </c>
      <c r="Q982" s="168" t="str">
        <f t="shared" si="101"/>
        <v>CL.IC.PA.092016.01</v>
      </c>
      <c r="AF982" s="167" t="s">
        <v>12773</v>
      </c>
      <c r="AG982" s="167">
        <v>1429</v>
      </c>
    </row>
    <row r="983" spans="1:33" s="167" customFormat="1" ht="15">
      <c r="A983" s="167" t="s">
        <v>6465</v>
      </c>
      <c r="C983" s="61" t="s">
        <v>11639</v>
      </c>
      <c r="E983" s="61" t="s">
        <v>1000</v>
      </c>
      <c r="F983" s="167" t="s">
        <v>6029</v>
      </c>
      <c r="G983" s="86" t="s">
        <v>9380</v>
      </c>
      <c r="H983" s="62" t="s">
        <v>11561</v>
      </c>
      <c r="J983" s="63" t="str">
        <f t="shared" si="97"/>
        <v>IC.PA.092017</v>
      </c>
      <c r="K983" s="61" t="s">
        <v>12175</v>
      </c>
      <c r="L983" s="167" t="str">
        <f t="shared" si="98"/>
        <v>Breast, right</v>
      </c>
      <c r="M983" s="61" t="str">
        <f t="shared" si="99"/>
        <v>PI.IC.PA.092017.01</v>
      </c>
      <c r="N983" s="168"/>
      <c r="O983" s="168" t="str">
        <f t="shared" si="100"/>
        <v>PH.IC.PA.092017.01</v>
      </c>
      <c r="Q983" s="168" t="str">
        <f t="shared" si="101"/>
        <v>CL.IC.PA.092017.01</v>
      </c>
      <c r="AF983" s="167" t="s">
        <v>12773</v>
      </c>
      <c r="AG983" s="167">
        <v>1429</v>
      </c>
    </row>
    <row r="984" spans="1:33" s="167" customFormat="1" ht="15">
      <c r="A984" s="167" t="s">
        <v>6465</v>
      </c>
      <c r="C984" s="61" t="s">
        <v>11639</v>
      </c>
      <c r="E984" s="61" t="s">
        <v>1000</v>
      </c>
      <c r="F984" s="167" t="s">
        <v>6029</v>
      </c>
      <c r="G984" s="86" t="s">
        <v>9262</v>
      </c>
      <c r="H984" s="62" t="s">
        <v>12060</v>
      </c>
      <c r="J984" s="63" t="str">
        <f t="shared" si="97"/>
        <v>IC.PA.092018</v>
      </c>
      <c r="K984" s="61" t="s">
        <v>12175</v>
      </c>
      <c r="L984" s="167" t="str">
        <f t="shared" si="98"/>
        <v>Breast, left</v>
      </c>
      <c r="M984" s="61" t="str">
        <f t="shared" si="99"/>
        <v>PI.IC.PA.092018.01</v>
      </c>
      <c r="N984" s="168"/>
      <c r="O984" s="168" t="str">
        <f t="shared" si="100"/>
        <v>PH.IC.PA.092018.01</v>
      </c>
      <c r="Q984" s="168" t="str">
        <f t="shared" si="101"/>
        <v>CL.IC.PA.092018.01</v>
      </c>
      <c r="AF984" s="167" t="s">
        <v>12773</v>
      </c>
      <c r="AG984" s="167">
        <v>1429</v>
      </c>
    </row>
    <row r="985" spans="1:33" s="167" customFormat="1" ht="15">
      <c r="A985" s="167" t="s">
        <v>6465</v>
      </c>
      <c r="C985" s="61" t="s">
        <v>11639</v>
      </c>
      <c r="D985" s="167" t="s">
        <v>289</v>
      </c>
      <c r="E985" s="61" t="s">
        <v>8039</v>
      </c>
      <c r="F985" s="167" t="s">
        <v>6030</v>
      </c>
      <c r="G985" s="167" t="s">
        <v>6006</v>
      </c>
      <c r="H985" s="62" t="s">
        <v>11848</v>
      </c>
      <c r="I985" s="167" t="s">
        <v>6007</v>
      </c>
      <c r="J985" s="63" t="str">
        <f t="shared" ref="J985:J1048" si="102">CONCATENATE("IC.PA.",C985,E985,H985)</f>
        <v>IC.PA.092101</v>
      </c>
      <c r="K985" s="61" t="s">
        <v>12175</v>
      </c>
      <c r="L985" s="167" t="str">
        <f t="shared" ref="L985:L1048" si="103">G985</f>
        <v>Satisfied, continue plan of care</v>
      </c>
      <c r="M985" s="61" t="str">
        <f t="shared" ref="M985:M1048" si="104">CONCATENATE("PI.",J985,".",K985)</f>
        <v>PI.IC.PA.092101.01</v>
      </c>
      <c r="N985" s="168"/>
      <c r="O985" s="168" t="str">
        <f t="shared" ref="O985:O1048" si="105">CONCATENATE("PH.",J985,".",K985)</f>
        <v>PH.IC.PA.092101.01</v>
      </c>
      <c r="Q985" s="168" t="str">
        <f t="shared" ref="Q985:Q1048" si="106">CONCATENATE("CL.",J985,".",K985)</f>
        <v>CL.IC.PA.092101.01</v>
      </c>
    </row>
    <row r="986" spans="1:33" s="167" customFormat="1" ht="15">
      <c r="A986" s="167" t="s">
        <v>6465</v>
      </c>
      <c r="C986" s="61" t="s">
        <v>11639</v>
      </c>
      <c r="E986" s="61" t="s">
        <v>12823</v>
      </c>
      <c r="F986" s="167" t="s">
        <v>6030</v>
      </c>
      <c r="G986" s="167" t="s">
        <v>6162</v>
      </c>
      <c r="H986" s="62" t="s">
        <v>12030</v>
      </c>
      <c r="I986" s="167" t="s">
        <v>6163</v>
      </c>
      <c r="J986" s="63" t="str">
        <f t="shared" si="102"/>
        <v>IC.PA.092102</v>
      </c>
      <c r="K986" s="61" t="s">
        <v>13277</v>
      </c>
      <c r="L986" s="167" t="str">
        <f t="shared" si="103"/>
        <v>No, continue pain reassessment</v>
      </c>
      <c r="M986" s="61" t="str">
        <f t="shared" si="104"/>
        <v>PI.IC.PA.092102.01</v>
      </c>
      <c r="N986" s="168"/>
      <c r="O986" s="168" t="str">
        <f t="shared" si="105"/>
        <v>PH.IC.PA.092102.01</v>
      </c>
      <c r="Q986" s="168" t="str">
        <f t="shared" si="106"/>
        <v>CL.IC.PA.092102.01</v>
      </c>
    </row>
    <row r="987" spans="1:33" s="167" customFormat="1" ht="15">
      <c r="A987" s="167" t="s">
        <v>6465</v>
      </c>
      <c r="C987" s="61" t="s">
        <v>11639</v>
      </c>
      <c r="E987" s="61" t="s">
        <v>8039</v>
      </c>
      <c r="F987" s="167" t="s">
        <v>6030</v>
      </c>
      <c r="G987" s="167" t="s">
        <v>290</v>
      </c>
      <c r="H987" s="62" t="s">
        <v>0</v>
      </c>
      <c r="I987" s="167" t="s">
        <v>257</v>
      </c>
      <c r="J987" s="63" t="str">
        <f t="shared" si="102"/>
        <v>IC.PA.092103</v>
      </c>
      <c r="K987" s="61" t="s">
        <v>12175</v>
      </c>
      <c r="L987" s="167" t="str">
        <f t="shared" si="103"/>
        <v>Unable to assess due to sedation</v>
      </c>
      <c r="M987" s="61" t="str">
        <f t="shared" si="104"/>
        <v>PI.IC.PA.092103.01</v>
      </c>
      <c r="N987" s="168"/>
      <c r="O987" s="168" t="str">
        <f t="shared" si="105"/>
        <v>PH.IC.PA.092103.01</v>
      </c>
      <c r="Q987" s="168" t="str">
        <f t="shared" si="106"/>
        <v>CL.IC.PA.092103.01</v>
      </c>
      <c r="AD987" s="167" t="s">
        <v>88</v>
      </c>
      <c r="AE987" s="167">
        <v>1191</v>
      </c>
    </row>
    <row r="988" spans="1:33" s="167" customFormat="1" ht="15">
      <c r="A988" s="167" t="s">
        <v>6465</v>
      </c>
      <c r="C988" s="61" t="s">
        <v>11639</v>
      </c>
      <c r="D988" s="167" t="s">
        <v>6164</v>
      </c>
      <c r="E988" s="61" t="s">
        <v>7874</v>
      </c>
      <c r="F988" s="167" t="s">
        <v>6031</v>
      </c>
      <c r="G988" s="167" t="s">
        <v>12157</v>
      </c>
      <c r="H988" s="62" t="s">
        <v>11848</v>
      </c>
      <c r="I988" s="167" t="s">
        <v>12157</v>
      </c>
      <c r="J988" s="63" t="str">
        <f t="shared" si="102"/>
        <v>IC.PA.092201</v>
      </c>
      <c r="K988" s="61" t="s">
        <v>12175</v>
      </c>
      <c r="L988" s="167" t="str">
        <f t="shared" si="103"/>
        <v>None</v>
      </c>
      <c r="M988" s="61" t="str">
        <f t="shared" si="104"/>
        <v>PI.IC.PA.092201.01</v>
      </c>
      <c r="N988" s="168"/>
      <c r="O988" s="168" t="str">
        <f t="shared" si="105"/>
        <v>PH.IC.PA.092201.01</v>
      </c>
      <c r="Q988" s="168" t="str">
        <f t="shared" si="106"/>
        <v>CL.IC.PA.092201.01</v>
      </c>
    </row>
    <row r="989" spans="1:33" s="167" customFormat="1" ht="15">
      <c r="A989" s="167" t="s">
        <v>6465</v>
      </c>
      <c r="C989" s="61" t="s">
        <v>11639</v>
      </c>
      <c r="E989" s="61" t="s">
        <v>7874</v>
      </c>
      <c r="F989" s="167" t="s">
        <v>6031</v>
      </c>
      <c r="G989" s="167" t="s">
        <v>6166</v>
      </c>
      <c r="H989" s="62" t="s">
        <v>12030</v>
      </c>
      <c r="I989" s="167" t="s">
        <v>6167</v>
      </c>
      <c r="J989" s="63" t="str">
        <f t="shared" si="102"/>
        <v>IC.PA.092202</v>
      </c>
      <c r="K989" s="61" t="s">
        <v>12175</v>
      </c>
      <c r="L989" s="167" t="str">
        <f t="shared" si="103"/>
        <v>Chest right</v>
      </c>
      <c r="M989" s="61" t="str">
        <f t="shared" si="104"/>
        <v>PI.IC.PA.092202.01</v>
      </c>
      <c r="N989" s="168"/>
      <c r="O989" s="168" t="str">
        <f t="shared" si="105"/>
        <v>PH.IC.PA.092202.01</v>
      </c>
      <c r="Q989" s="168" t="str">
        <f t="shared" si="106"/>
        <v>CL.IC.PA.092202.01</v>
      </c>
    </row>
    <row r="990" spans="1:33" s="167" customFormat="1" ht="15">
      <c r="A990" s="167" t="s">
        <v>6465</v>
      </c>
      <c r="C990" s="61" t="s">
        <v>11639</v>
      </c>
      <c r="E990" s="61" t="s">
        <v>7874</v>
      </c>
      <c r="F990" s="167" t="s">
        <v>6031</v>
      </c>
      <c r="G990" s="167" t="s">
        <v>6168</v>
      </c>
      <c r="H990" s="62" t="s">
        <v>12032</v>
      </c>
      <c r="I990" s="167" t="s">
        <v>6169</v>
      </c>
      <c r="J990" s="63" t="str">
        <f t="shared" si="102"/>
        <v>IC.PA.092203</v>
      </c>
      <c r="K990" s="61" t="s">
        <v>12175</v>
      </c>
      <c r="L990" s="167" t="str">
        <f t="shared" si="103"/>
        <v>Chest left</v>
      </c>
      <c r="M990" s="61" t="str">
        <f t="shared" si="104"/>
        <v>PI.IC.PA.092203.01</v>
      </c>
      <c r="N990" s="168"/>
      <c r="O990" s="168" t="str">
        <f t="shared" si="105"/>
        <v>PH.IC.PA.092203.01</v>
      </c>
      <c r="Q990" s="168" t="str">
        <f t="shared" si="106"/>
        <v>CL.IC.PA.092203.01</v>
      </c>
    </row>
    <row r="991" spans="1:33" s="167" customFormat="1" ht="15">
      <c r="A991" s="167" t="s">
        <v>6465</v>
      </c>
      <c r="C991" s="61" t="s">
        <v>11639</v>
      </c>
      <c r="E991" s="61" t="s">
        <v>7874</v>
      </c>
      <c r="F991" s="167" t="s">
        <v>6031</v>
      </c>
      <c r="G991" s="167" t="s">
        <v>8744</v>
      </c>
      <c r="H991" s="62" t="s">
        <v>12028</v>
      </c>
      <c r="I991" s="167" t="s">
        <v>8744</v>
      </c>
      <c r="J991" s="63" t="str">
        <f t="shared" si="102"/>
        <v>IC.PA.092204</v>
      </c>
      <c r="K991" s="61" t="s">
        <v>12175</v>
      </c>
      <c r="L991" s="167" t="str">
        <f t="shared" si="103"/>
        <v>Jaw</v>
      </c>
      <c r="M991" s="61" t="str">
        <f t="shared" si="104"/>
        <v>PI.IC.PA.092204.01</v>
      </c>
      <c r="N991" s="168"/>
      <c r="O991" s="168" t="str">
        <f t="shared" si="105"/>
        <v>PH.IC.PA.092204.01</v>
      </c>
      <c r="Q991" s="168" t="str">
        <f t="shared" si="106"/>
        <v>CL.IC.PA.092204.01</v>
      </c>
    </row>
    <row r="992" spans="1:33" s="167" customFormat="1" ht="15">
      <c r="A992" s="167" t="s">
        <v>6465</v>
      </c>
      <c r="C992" s="61" t="s">
        <v>11639</v>
      </c>
      <c r="E992" s="61" t="s">
        <v>7874</v>
      </c>
      <c r="F992" s="167" t="s">
        <v>6031</v>
      </c>
      <c r="G992" s="167" t="s">
        <v>6170</v>
      </c>
      <c r="H992" s="62" t="s">
        <v>12210</v>
      </c>
      <c r="I992" s="167" t="s">
        <v>7929</v>
      </c>
      <c r="J992" s="63" t="str">
        <f t="shared" si="102"/>
        <v>IC.PA.092205</v>
      </c>
      <c r="K992" s="61" t="s">
        <v>12175</v>
      </c>
      <c r="L992" s="167" t="str">
        <f t="shared" si="103"/>
        <v>Shoulder right</v>
      </c>
      <c r="M992" s="61" t="str">
        <f t="shared" si="104"/>
        <v>PI.IC.PA.092205.01</v>
      </c>
      <c r="N992" s="168"/>
      <c r="O992" s="168" t="str">
        <f t="shared" si="105"/>
        <v>PH.IC.PA.092205.01</v>
      </c>
      <c r="Q992" s="168" t="str">
        <f t="shared" si="106"/>
        <v>CL.IC.PA.092205.01</v>
      </c>
    </row>
    <row r="993" spans="1:17" s="167" customFormat="1" ht="15">
      <c r="A993" s="167" t="s">
        <v>6465</v>
      </c>
      <c r="C993" s="61" t="s">
        <v>11639</v>
      </c>
      <c r="E993" s="61" t="s">
        <v>7874</v>
      </c>
      <c r="F993" s="167" t="s">
        <v>6031</v>
      </c>
      <c r="G993" s="167" t="s">
        <v>6346</v>
      </c>
      <c r="H993" s="62" t="s">
        <v>12212</v>
      </c>
      <c r="I993" s="167" t="s">
        <v>7930</v>
      </c>
      <c r="J993" s="63" t="str">
        <f t="shared" si="102"/>
        <v>IC.PA.092206</v>
      </c>
      <c r="K993" s="61" t="s">
        <v>12175</v>
      </c>
      <c r="L993" s="167" t="str">
        <f t="shared" si="103"/>
        <v>Shoulder left</v>
      </c>
      <c r="M993" s="61" t="str">
        <f t="shared" si="104"/>
        <v>PI.IC.PA.092206.01</v>
      </c>
      <c r="N993" s="168"/>
      <c r="O993" s="168" t="str">
        <f t="shared" si="105"/>
        <v>PH.IC.PA.092206.01</v>
      </c>
      <c r="Q993" s="168" t="str">
        <f t="shared" si="106"/>
        <v>CL.IC.PA.092206.01</v>
      </c>
    </row>
    <row r="994" spans="1:17" s="167" customFormat="1" ht="15">
      <c r="A994" s="167" t="s">
        <v>6465</v>
      </c>
      <c r="C994" s="61" t="s">
        <v>11639</v>
      </c>
      <c r="E994" s="61" t="s">
        <v>7874</v>
      </c>
      <c r="F994" s="167" t="s">
        <v>6031</v>
      </c>
      <c r="G994" s="167" t="s">
        <v>9113</v>
      </c>
      <c r="H994" s="62" t="s">
        <v>12225</v>
      </c>
      <c r="I994" s="167" t="s">
        <v>9113</v>
      </c>
      <c r="J994" s="63" t="str">
        <f t="shared" si="102"/>
        <v>IC.PA.092207</v>
      </c>
      <c r="K994" s="61" t="s">
        <v>12175</v>
      </c>
      <c r="L994" s="167" t="str">
        <f t="shared" si="103"/>
        <v>Neck</v>
      </c>
      <c r="M994" s="61" t="str">
        <f t="shared" si="104"/>
        <v>PI.IC.PA.092207.01</v>
      </c>
      <c r="N994" s="168"/>
      <c r="O994" s="168" t="str">
        <f t="shared" si="105"/>
        <v>PH.IC.PA.092207.01</v>
      </c>
      <c r="Q994" s="168" t="str">
        <f t="shared" si="106"/>
        <v>CL.IC.PA.092207.01</v>
      </c>
    </row>
    <row r="995" spans="1:17" s="167" customFormat="1" ht="15">
      <c r="A995" s="167" t="s">
        <v>6465</v>
      </c>
      <c r="C995" s="61" t="s">
        <v>11639</v>
      </c>
      <c r="E995" s="61" t="s">
        <v>7874</v>
      </c>
      <c r="F995" s="167" t="s">
        <v>6031</v>
      </c>
      <c r="G995" s="167" t="s">
        <v>6156</v>
      </c>
      <c r="H995" s="62" t="s">
        <v>11638</v>
      </c>
      <c r="I995" s="167" t="s">
        <v>6156</v>
      </c>
      <c r="J995" s="63" t="str">
        <f t="shared" si="102"/>
        <v>IC.PA.092208</v>
      </c>
      <c r="K995" s="61" t="s">
        <v>12175</v>
      </c>
      <c r="L995" s="167" t="str">
        <f t="shared" si="103"/>
        <v>Epigastric</v>
      </c>
      <c r="M995" s="61" t="str">
        <f t="shared" si="104"/>
        <v>PI.IC.PA.092208.01</v>
      </c>
      <c r="N995" s="168"/>
      <c r="O995" s="168" t="str">
        <f t="shared" si="105"/>
        <v>PH.IC.PA.092208.01</v>
      </c>
      <c r="Q995" s="168" t="str">
        <f t="shared" si="106"/>
        <v>CL.IC.PA.092208.01</v>
      </c>
    </row>
    <row r="996" spans="1:17" s="167" customFormat="1" ht="15">
      <c r="A996" s="167" t="s">
        <v>6465</v>
      </c>
      <c r="C996" s="61" t="s">
        <v>11639</v>
      </c>
      <c r="E996" s="61" t="s">
        <v>7874</v>
      </c>
      <c r="F996" s="167" t="s">
        <v>6031</v>
      </c>
      <c r="G996" s="167" t="s">
        <v>6347</v>
      </c>
      <c r="H996" s="62" t="s">
        <v>11639</v>
      </c>
      <c r="I996" s="167" t="s">
        <v>7786</v>
      </c>
      <c r="J996" s="63" t="str">
        <f t="shared" si="102"/>
        <v>IC.PA.092209</v>
      </c>
      <c r="K996" s="61" t="s">
        <v>12175</v>
      </c>
      <c r="L996" s="167" t="str">
        <f t="shared" si="103"/>
        <v>Arm right</v>
      </c>
      <c r="M996" s="61" t="str">
        <f t="shared" si="104"/>
        <v>PI.IC.PA.092209.01</v>
      </c>
      <c r="N996" s="168"/>
      <c r="O996" s="168" t="str">
        <f t="shared" si="105"/>
        <v>PH.IC.PA.092209.01</v>
      </c>
      <c r="Q996" s="168" t="str">
        <f t="shared" si="106"/>
        <v>CL.IC.PA.092209.01</v>
      </c>
    </row>
    <row r="997" spans="1:17" s="167" customFormat="1" ht="15">
      <c r="A997" s="167" t="s">
        <v>6465</v>
      </c>
      <c r="C997" s="61" t="s">
        <v>11639</v>
      </c>
      <c r="E997" s="61" t="s">
        <v>7874</v>
      </c>
      <c r="F997" s="167" t="s">
        <v>6031</v>
      </c>
      <c r="G997" s="167" t="s">
        <v>6348</v>
      </c>
      <c r="H997" s="62" t="s">
        <v>11829</v>
      </c>
      <c r="I997" s="167" t="s">
        <v>7632</v>
      </c>
      <c r="J997" s="63" t="str">
        <f t="shared" si="102"/>
        <v>IC.PA.092210</v>
      </c>
      <c r="K997" s="61" t="s">
        <v>12175</v>
      </c>
      <c r="L997" s="167" t="str">
        <f t="shared" si="103"/>
        <v>Arm left</v>
      </c>
      <c r="M997" s="61" t="str">
        <f t="shared" si="104"/>
        <v>PI.IC.PA.092210.01</v>
      </c>
      <c r="N997" s="168"/>
      <c r="O997" s="168" t="str">
        <f t="shared" si="105"/>
        <v>PH.IC.PA.092210.01</v>
      </c>
      <c r="Q997" s="168" t="str">
        <f t="shared" si="106"/>
        <v>CL.IC.PA.092210.01</v>
      </c>
    </row>
    <row r="998" spans="1:17" s="167" customFormat="1" ht="15">
      <c r="A998" s="167" t="s">
        <v>6465</v>
      </c>
      <c r="C998" s="61" t="s">
        <v>11639</v>
      </c>
      <c r="E998" s="61" t="s">
        <v>7874</v>
      </c>
      <c r="F998" s="167" t="s">
        <v>6031</v>
      </c>
      <c r="G998" s="167" t="s">
        <v>12390</v>
      </c>
      <c r="H998" s="62" t="s">
        <v>12099</v>
      </c>
      <c r="I998" s="167" t="s">
        <v>12390</v>
      </c>
      <c r="J998" s="63" t="str">
        <f t="shared" si="102"/>
        <v>IC.PA.092211</v>
      </c>
      <c r="K998" s="61" t="s">
        <v>12175</v>
      </c>
      <c r="L998" s="167" t="str">
        <f t="shared" si="103"/>
        <v>Back</v>
      </c>
      <c r="M998" s="61" t="str">
        <f t="shared" si="104"/>
        <v>PI.IC.PA.092211.01</v>
      </c>
      <c r="N998" s="168"/>
      <c r="O998" s="168" t="str">
        <f t="shared" si="105"/>
        <v>PH.IC.PA.092211.01</v>
      </c>
      <c r="Q998" s="168" t="str">
        <f t="shared" si="106"/>
        <v>CL.IC.PA.092211.01</v>
      </c>
    </row>
    <row r="999" spans="1:17" s="167" customFormat="1" ht="15">
      <c r="A999" s="167" t="s">
        <v>6465</v>
      </c>
      <c r="C999" s="61" t="s">
        <v>11639</v>
      </c>
      <c r="E999" s="61" t="s">
        <v>7874</v>
      </c>
      <c r="F999" s="167" t="s">
        <v>6031</v>
      </c>
      <c r="G999" s="167" t="s">
        <v>6349</v>
      </c>
      <c r="H999" s="62" t="s">
        <v>12100</v>
      </c>
      <c r="I999" s="167" t="s">
        <v>7762</v>
      </c>
      <c r="J999" s="63" t="str">
        <f t="shared" si="102"/>
        <v>IC.PA.092212</v>
      </c>
      <c r="K999" s="61" t="s">
        <v>12175</v>
      </c>
      <c r="L999" s="167" t="str">
        <f t="shared" si="103"/>
        <v>Elbow right</v>
      </c>
      <c r="M999" s="61" t="str">
        <f t="shared" si="104"/>
        <v>PI.IC.PA.092212.01</v>
      </c>
      <c r="N999" s="168"/>
      <c r="O999" s="168" t="str">
        <f t="shared" si="105"/>
        <v>PH.IC.PA.092212.01</v>
      </c>
      <c r="Q999" s="168" t="str">
        <f t="shared" si="106"/>
        <v>CL.IC.PA.092212.01</v>
      </c>
    </row>
    <row r="1000" spans="1:17" s="167" customFormat="1" ht="15">
      <c r="A1000" s="167" t="s">
        <v>6465</v>
      </c>
      <c r="C1000" s="61" t="s">
        <v>11639</v>
      </c>
      <c r="E1000" s="61" t="s">
        <v>7874</v>
      </c>
      <c r="F1000" s="167" t="s">
        <v>6031</v>
      </c>
      <c r="G1000" s="167" t="s">
        <v>6350</v>
      </c>
      <c r="H1000" s="62" t="s">
        <v>12101</v>
      </c>
      <c r="I1000" s="167" t="s">
        <v>7763</v>
      </c>
      <c r="J1000" s="63" t="str">
        <f t="shared" si="102"/>
        <v>IC.PA.092213</v>
      </c>
      <c r="K1000" s="61" t="s">
        <v>12175</v>
      </c>
      <c r="L1000" s="167" t="str">
        <f t="shared" si="103"/>
        <v>Elbow left</v>
      </c>
      <c r="M1000" s="61" t="str">
        <f t="shared" si="104"/>
        <v>PI.IC.PA.092213.01</v>
      </c>
      <c r="N1000" s="168"/>
      <c r="O1000" s="168" t="str">
        <f t="shared" si="105"/>
        <v>PH.IC.PA.092213.01</v>
      </c>
      <c r="Q1000" s="168" t="str">
        <f t="shared" si="106"/>
        <v>CL.IC.PA.092213.01</v>
      </c>
    </row>
    <row r="1001" spans="1:17" s="167" customFormat="1" ht="15">
      <c r="A1001" s="167" t="s">
        <v>6465</v>
      </c>
      <c r="C1001" s="61" t="s">
        <v>11639</v>
      </c>
      <c r="E1001" s="61" t="s">
        <v>7874</v>
      </c>
      <c r="F1001" s="167" t="s">
        <v>6031</v>
      </c>
      <c r="G1001" s="167" t="s">
        <v>6351</v>
      </c>
      <c r="H1001" s="62" t="s">
        <v>12102</v>
      </c>
      <c r="I1001" s="167" t="s">
        <v>7958</v>
      </c>
      <c r="J1001" s="63" t="str">
        <f t="shared" si="102"/>
        <v>IC.PA.092214</v>
      </c>
      <c r="K1001" s="61" t="s">
        <v>12175</v>
      </c>
      <c r="L1001" s="167" t="str">
        <f t="shared" si="103"/>
        <v>Hand right</v>
      </c>
      <c r="M1001" s="61" t="str">
        <f t="shared" si="104"/>
        <v>PI.IC.PA.092214.01</v>
      </c>
      <c r="N1001" s="168"/>
      <c r="O1001" s="168" t="str">
        <f t="shared" si="105"/>
        <v>PH.IC.PA.092214.01</v>
      </c>
      <c r="Q1001" s="168" t="str">
        <f t="shared" si="106"/>
        <v>CL.IC.PA.092214.01</v>
      </c>
    </row>
    <row r="1002" spans="1:17" s="167" customFormat="1" ht="15">
      <c r="A1002" s="167" t="s">
        <v>6465</v>
      </c>
      <c r="C1002" s="61" t="s">
        <v>11639</v>
      </c>
      <c r="E1002" s="61" t="s">
        <v>7874</v>
      </c>
      <c r="F1002" s="167" t="s">
        <v>6031</v>
      </c>
      <c r="G1002" s="167" t="s">
        <v>6352</v>
      </c>
      <c r="H1002" s="62" t="s">
        <v>11559</v>
      </c>
      <c r="I1002" s="167" t="s">
        <v>7997</v>
      </c>
      <c r="J1002" s="63" t="str">
        <f t="shared" si="102"/>
        <v>IC.PA.092215</v>
      </c>
      <c r="K1002" s="61" t="s">
        <v>12175</v>
      </c>
      <c r="L1002" s="167" t="str">
        <f t="shared" si="103"/>
        <v>Hand left</v>
      </c>
      <c r="M1002" s="61" t="str">
        <f t="shared" si="104"/>
        <v>PI.IC.PA.092215.01</v>
      </c>
      <c r="N1002" s="168"/>
      <c r="O1002" s="168" t="str">
        <f t="shared" si="105"/>
        <v>PH.IC.PA.092215.01</v>
      </c>
      <c r="Q1002" s="168" t="str">
        <f t="shared" si="106"/>
        <v>CL.IC.PA.092215.01</v>
      </c>
    </row>
    <row r="1003" spans="1:17" s="167" customFormat="1" ht="15">
      <c r="A1003" s="167" t="s">
        <v>6465</v>
      </c>
      <c r="C1003" s="61" t="s">
        <v>11639</v>
      </c>
      <c r="E1003" s="61" t="s">
        <v>7874</v>
      </c>
      <c r="F1003" s="167" t="s">
        <v>6031</v>
      </c>
      <c r="G1003" s="167" t="s">
        <v>6011</v>
      </c>
      <c r="H1003" s="62" t="s">
        <v>11560</v>
      </c>
      <c r="I1003" s="167" t="s">
        <v>7634</v>
      </c>
      <c r="J1003" s="63" t="str">
        <f t="shared" si="102"/>
        <v>IC.PA.092216</v>
      </c>
      <c r="K1003" s="61" t="s">
        <v>12175</v>
      </c>
      <c r="L1003" s="167" t="str">
        <f t="shared" si="103"/>
        <v>Leg right</v>
      </c>
      <c r="M1003" s="61" t="str">
        <f t="shared" si="104"/>
        <v>PI.IC.PA.092216.01</v>
      </c>
      <c r="N1003" s="168"/>
      <c r="O1003" s="168" t="str">
        <f t="shared" si="105"/>
        <v>PH.IC.PA.092216.01</v>
      </c>
      <c r="Q1003" s="168" t="str">
        <f t="shared" si="106"/>
        <v>CL.IC.PA.092216.01</v>
      </c>
    </row>
    <row r="1004" spans="1:17" s="167" customFormat="1" ht="15">
      <c r="A1004" s="167" t="s">
        <v>6465</v>
      </c>
      <c r="C1004" s="61" t="s">
        <v>11639</v>
      </c>
      <c r="E1004" s="61" t="s">
        <v>7874</v>
      </c>
      <c r="F1004" s="167" t="s">
        <v>6031</v>
      </c>
      <c r="G1004" s="167" t="s">
        <v>6012</v>
      </c>
      <c r="H1004" s="62" t="s">
        <v>11561</v>
      </c>
      <c r="I1004" s="167" t="s">
        <v>7636</v>
      </c>
      <c r="J1004" s="63" t="str">
        <f t="shared" si="102"/>
        <v>IC.PA.092217</v>
      </c>
      <c r="K1004" s="61" t="s">
        <v>12175</v>
      </c>
      <c r="L1004" s="167" t="str">
        <f t="shared" si="103"/>
        <v>Leg left</v>
      </c>
      <c r="M1004" s="61" t="str">
        <f t="shared" si="104"/>
        <v>PI.IC.PA.092217.01</v>
      </c>
      <c r="N1004" s="168"/>
      <c r="O1004" s="168" t="str">
        <f t="shared" si="105"/>
        <v>PH.IC.PA.092217.01</v>
      </c>
      <c r="Q1004" s="168" t="str">
        <f t="shared" si="106"/>
        <v>CL.IC.PA.092217.01</v>
      </c>
    </row>
    <row r="1005" spans="1:17" s="167" customFormat="1" ht="15">
      <c r="A1005" s="167" t="s">
        <v>6465</v>
      </c>
      <c r="C1005" s="61" t="s">
        <v>11639</v>
      </c>
      <c r="D1005" s="167" t="s">
        <v>6013</v>
      </c>
      <c r="E1005" s="61" t="s">
        <v>7876</v>
      </c>
      <c r="F1005" s="167" t="s">
        <v>6032</v>
      </c>
      <c r="G1005" s="167" t="s">
        <v>6171</v>
      </c>
      <c r="H1005" s="62" t="s">
        <v>11848</v>
      </c>
      <c r="I1005" s="167" t="s">
        <v>6172</v>
      </c>
      <c r="J1005" s="63" t="str">
        <f t="shared" si="102"/>
        <v>IC.PA.092301</v>
      </c>
      <c r="K1005" s="61" t="s">
        <v>12175</v>
      </c>
      <c r="L1005" s="167" t="str">
        <f t="shared" si="103"/>
        <v>Drug as needed</v>
      </c>
      <c r="M1005" s="61" t="str">
        <f t="shared" si="104"/>
        <v>PI.IC.PA.092301.01</v>
      </c>
      <c r="N1005" s="168"/>
      <c r="O1005" s="168" t="str">
        <f t="shared" si="105"/>
        <v>PH.IC.PA.092301.01</v>
      </c>
      <c r="Q1005" s="168" t="str">
        <f t="shared" si="106"/>
        <v>CL.IC.PA.092301.01</v>
      </c>
    </row>
    <row r="1006" spans="1:17" s="167" customFormat="1" ht="15">
      <c r="A1006" s="167" t="s">
        <v>6465</v>
      </c>
      <c r="C1006" s="61" t="s">
        <v>11639</v>
      </c>
      <c r="E1006" s="61" t="s">
        <v>7876</v>
      </c>
      <c r="F1006" s="167" t="s">
        <v>6032</v>
      </c>
      <c r="G1006" s="167" t="s">
        <v>12107</v>
      </c>
      <c r="H1006" s="62" t="s">
        <v>12030</v>
      </c>
      <c r="I1006" s="167" t="s">
        <v>12108</v>
      </c>
      <c r="J1006" s="63" t="str">
        <f t="shared" si="102"/>
        <v>IC.PA.092302</v>
      </c>
      <c r="K1006" s="61" t="s">
        <v>12175</v>
      </c>
      <c r="L1006" s="167" t="str">
        <f t="shared" si="103"/>
        <v>Repositioning</v>
      </c>
      <c r="M1006" s="61" t="str">
        <f t="shared" si="104"/>
        <v>PI.IC.PA.092302.01</v>
      </c>
      <c r="N1006" s="168"/>
      <c r="O1006" s="168" t="str">
        <f t="shared" si="105"/>
        <v>PH.IC.PA.092302.01</v>
      </c>
      <c r="Q1006" s="168" t="str">
        <f t="shared" si="106"/>
        <v>CL.IC.PA.092302.01</v>
      </c>
    </row>
    <row r="1007" spans="1:17" s="167" customFormat="1" ht="15">
      <c r="A1007" s="167" t="s">
        <v>6465</v>
      </c>
      <c r="C1007" s="61" t="s">
        <v>11639</v>
      </c>
      <c r="E1007" s="61" t="s">
        <v>7876</v>
      </c>
      <c r="F1007" s="167" t="s">
        <v>6032</v>
      </c>
      <c r="G1007" s="167" t="s">
        <v>6173</v>
      </c>
      <c r="H1007" s="62" t="s">
        <v>12032</v>
      </c>
      <c r="I1007" s="167" t="s">
        <v>6173</v>
      </c>
      <c r="J1007" s="63" t="str">
        <f t="shared" si="102"/>
        <v>IC.PA.092303</v>
      </c>
      <c r="K1007" s="61" t="s">
        <v>12175</v>
      </c>
      <c r="L1007" s="167" t="str">
        <f t="shared" si="103"/>
        <v>Distraction</v>
      </c>
      <c r="M1007" s="61" t="str">
        <f t="shared" si="104"/>
        <v>PI.IC.PA.092303.01</v>
      </c>
      <c r="N1007" s="168"/>
      <c r="O1007" s="168" t="str">
        <f t="shared" si="105"/>
        <v>PH.IC.PA.092303.01</v>
      </c>
      <c r="Q1007" s="168" t="str">
        <f t="shared" si="106"/>
        <v>CL.IC.PA.092303.01</v>
      </c>
    </row>
    <row r="1008" spans="1:17" s="167" customFormat="1" ht="15">
      <c r="A1008" s="167" t="s">
        <v>6465</v>
      </c>
      <c r="C1008" s="61" t="s">
        <v>11639</v>
      </c>
      <c r="E1008" s="61" t="s">
        <v>7876</v>
      </c>
      <c r="F1008" s="167" t="s">
        <v>6032</v>
      </c>
      <c r="G1008" s="167" t="s">
        <v>12058</v>
      </c>
      <c r="H1008" s="62" t="s">
        <v>12028</v>
      </c>
      <c r="I1008" s="167" t="s">
        <v>12058</v>
      </c>
      <c r="J1008" s="63" t="str">
        <f t="shared" si="102"/>
        <v>IC.PA.092304</v>
      </c>
      <c r="K1008" s="61" t="s">
        <v>12175</v>
      </c>
      <c r="L1008" s="167" t="str">
        <f t="shared" si="103"/>
        <v>Cold</v>
      </c>
      <c r="M1008" s="61" t="str">
        <f t="shared" si="104"/>
        <v>PI.IC.PA.092304.01</v>
      </c>
      <c r="N1008" s="168"/>
      <c r="O1008" s="168" t="str">
        <f t="shared" si="105"/>
        <v>PH.IC.PA.092304.01</v>
      </c>
      <c r="Q1008" s="168" t="str">
        <f t="shared" si="106"/>
        <v>CL.IC.PA.092304.01</v>
      </c>
    </row>
    <row r="1009" spans="1:19" s="167" customFormat="1" ht="15">
      <c r="A1009" s="167" t="s">
        <v>6465</v>
      </c>
      <c r="C1009" s="61" t="s">
        <v>11639</v>
      </c>
      <c r="E1009" s="61" t="s">
        <v>7876</v>
      </c>
      <c r="F1009" s="167" t="s">
        <v>6032</v>
      </c>
      <c r="G1009" s="167" t="s">
        <v>7743</v>
      </c>
      <c r="H1009" s="62" t="s">
        <v>12210</v>
      </c>
      <c r="I1009" s="167" t="s">
        <v>7743</v>
      </c>
      <c r="J1009" s="63" t="str">
        <f t="shared" si="102"/>
        <v>IC.PA.092305</v>
      </c>
      <c r="K1009" s="61" t="s">
        <v>12175</v>
      </c>
      <c r="L1009" s="167" t="str">
        <f t="shared" si="103"/>
        <v>Heat</v>
      </c>
      <c r="M1009" s="61" t="str">
        <f t="shared" si="104"/>
        <v>PI.IC.PA.092305.01</v>
      </c>
      <c r="N1009" s="168"/>
      <c r="O1009" s="168" t="str">
        <f t="shared" si="105"/>
        <v>PH.IC.PA.092305.01</v>
      </c>
      <c r="Q1009" s="168" t="str">
        <f t="shared" si="106"/>
        <v>CL.IC.PA.092305.01</v>
      </c>
    </row>
    <row r="1010" spans="1:19" s="167" customFormat="1" ht="15">
      <c r="A1010" s="167" t="s">
        <v>6465</v>
      </c>
      <c r="C1010" s="61" t="s">
        <v>11639</v>
      </c>
      <c r="E1010" s="61" t="s">
        <v>7876</v>
      </c>
      <c r="F1010" s="167" t="s">
        <v>6032</v>
      </c>
      <c r="G1010" s="167" t="s">
        <v>6174</v>
      </c>
      <c r="H1010" s="62" t="s">
        <v>12212</v>
      </c>
      <c r="I1010" s="167" t="s">
        <v>6175</v>
      </c>
      <c r="J1010" s="63" t="str">
        <f t="shared" si="102"/>
        <v>IC.PA.092306</v>
      </c>
      <c r="K1010" s="61" t="s">
        <v>12175</v>
      </c>
      <c r="L1010" s="167" t="str">
        <f t="shared" si="103"/>
        <v>Special mattress</v>
      </c>
      <c r="M1010" s="61" t="str">
        <f t="shared" si="104"/>
        <v>PI.IC.PA.092306.01</v>
      </c>
      <c r="N1010" s="168"/>
      <c r="O1010" s="168" t="str">
        <f t="shared" si="105"/>
        <v>PH.IC.PA.092306.01</v>
      </c>
      <c r="Q1010" s="168" t="str">
        <f t="shared" si="106"/>
        <v>CL.IC.PA.092306.01</v>
      </c>
    </row>
    <row r="1011" spans="1:19" s="167" customFormat="1" ht="15">
      <c r="A1011" s="167" t="s">
        <v>6465</v>
      </c>
      <c r="C1011" s="61" t="s">
        <v>11639</v>
      </c>
      <c r="E1011" s="61" t="s">
        <v>7876</v>
      </c>
      <c r="F1011" s="167" t="s">
        <v>6032</v>
      </c>
      <c r="G1011" s="167" t="s">
        <v>6176</v>
      </c>
      <c r="H1011" s="62" t="s">
        <v>12225</v>
      </c>
      <c r="I1011" s="167" t="s">
        <v>6176</v>
      </c>
      <c r="J1011" s="63" t="str">
        <f t="shared" si="102"/>
        <v>IC.PA.092307</v>
      </c>
      <c r="K1011" s="61" t="s">
        <v>12175</v>
      </c>
      <c r="L1011" s="167" t="str">
        <f t="shared" si="103"/>
        <v>Quiet</v>
      </c>
      <c r="M1011" s="61" t="str">
        <f t="shared" si="104"/>
        <v>PI.IC.PA.092307.01</v>
      </c>
      <c r="N1011" s="168"/>
      <c r="O1011" s="168" t="str">
        <f t="shared" si="105"/>
        <v>PH.IC.PA.092307.01</v>
      </c>
      <c r="Q1011" s="168" t="str">
        <f t="shared" si="106"/>
        <v>CL.IC.PA.092307.01</v>
      </c>
    </row>
    <row r="1012" spans="1:19" s="167" customFormat="1" ht="15">
      <c r="A1012" s="167" t="s">
        <v>6465</v>
      </c>
      <c r="C1012" s="61" t="s">
        <v>11639</v>
      </c>
      <c r="E1012" s="61" t="s">
        <v>7876</v>
      </c>
      <c r="F1012" s="167" t="s">
        <v>6032</v>
      </c>
      <c r="G1012" s="167" t="s">
        <v>12157</v>
      </c>
      <c r="H1012" s="62" t="s">
        <v>11638</v>
      </c>
      <c r="I1012" s="167" t="s">
        <v>12157</v>
      </c>
      <c r="J1012" s="63" t="str">
        <f t="shared" si="102"/>
        <v>IC.PA.092308</v>
      </c>
      <c r="K1012" s="61" t="s">
        <v>12175</v>
      </c>
      <c r="L1012" s="167" t="str">
        <f t="shared" si="103"/>
        <v>None</v>
      </c>
      <c r="M1012" s="61" t="str">
        <f t="shared" si="104"/>
        <v>PI.IC.PA.092308.01</v>
      </c>
      <c r="N1012" s="168"/>
      <c r="O1012" s="168" t="str">
        <f t="shared" si="105"/>
        <v>PH.IC.PA.092308.01</v>
      </c>
      <c r="Q1012" s="168" t="str">
        <f t="shared" si="106"/>
        <v>CL.IC.PA.092308.01</v>
      </c>
    </row>
    <row r="1013" spans="1:19" s="167" customFormat="1" ht="15">
      <c r="A1013" s="10" t="s">
        <v>6465</v>
      </c>
      <c r="B1013" s="10"/>
      <c r="C1013" s="61" t="s">
        <v>11639</v>
      </c>
      <c r="E1013" s="61" t="s">
        <v>7876</v>
      </c>
      <c r="F1013" s="167" t="s">
        <v>6032</v>
      </c>
      <c r="G1013" s="10" t="s">
        <v>6017</v>
      </c>
      <c r="H1013" s="62" t="s">
        <v>93</v>
      </c>
      <c r="I1013" s="10" t="s">
        <v>6017</v>
      </c>
      <c r="J1013" s="63" t="str">
        <f t="shared" si="102"/>
        <v>IC.PA.092309</v>
      </c>
      <c r="K1013" s="61" t="s">
        <v>12175</v>
      </c>
      <c r="L1013" s="167" t="str">
        <f t="shared" si="103"/>
        <v>Back Rub</v>
      </c>
      <c r="M1013" s="61" t="str">
        <f t="shared" si="104"/>
        <v>PI.IC.PA.092309.01</v>
      </c>
      <c r="N1013" s="168"/>
      <c r="O1013" s="168" t="str">
        <f t="shared" si="105"/>
        <v>PH.IC.PA.092309.01</v>
      </c>
      <c r="Q1013" s="168" t="str">
        <f t="shared" si="106"/>
        <v>CL.IC.PA.092309.01</v>
      </c>
      <c r="R1013" s="167" t="s">
        <v>12465</v>
      </c>
      <c r="S1013" s="167">
        <v>487</v>
      </c>
    </row>
    <row r="1014" spans="1:19" s="167" customFormat="1" ht="15">
      <c r="A1014" s="10" t="s">
        <v>6465</v>
      </c>
      <c r="B1014" s="10"/>
      <c r="C1014" s="61" t="s">
        <v>11639</v>
      </c>
      <c r="E1014" s="61" t="s">
        <v>7876</v>
      </c>
      <c r="F1014" s="167" t="s">
        <v>6032</v>
      </c>
      <c r="G1014" s="10" t="s">
        <v>6018</v>
      </c>
      <c r="H1014" s="62" t="s">
        <v>3188</v>
      </c>
      <c r="I1014" s="10" t="s">
        <v>6018</v>
      </c>
      <c r="J1014" s="63" t="str">
        <f t="shared" si="102"/>
        <v>IC.PA.092310</v>
      </c>
      <c r="K1014" s="61" t="s">
        <v>12175</v>
      </c>
      <c r="L1014" s="167" t="str">
        <f t="shared" si="103"/>
        <v>Biofeedback</v>
      </c>
      <c r="M1014" s="61" t="str">
        <f t="shared" si="104"/>
        <v>PI.IC.PA.092310.01</v>
      </c>
      <c r="N1014" s="168"/>
      <c r="O1014" s="168" t="str">
        <f t="shared" si="105"/>
        <v>PH.IC.PA.092310.01</v>
      </c>
      <c r="Q1014" s="168" t="str">
        <f t="shared" si="106"/>
        <v>CL.IC.PA.092310.01</v>
      </c>
      <c r="R1014" s="167" t="s">
        <v>12465</v>
      </c>
      <c r="S1014" s="167">
        <v>487</v>
      </c>
    </row>
    <row r="1015" spans="1:19" s="167" customFormat="1" ht="15">
      <c r="A1015" s="10" t="s">
        <v>6465</v>
      </c>
      <c r="B1015" s="10"/>
      <c r="C1015" s="61" t="s">
        <v>11639</v>
      </c>
      <c r="E1015" s="61" t="s">
        <v>7876</v>
      </c>
      <c r="F1015" s="167" t="s">
        <v>6032</v>
      </c>
      <c r="G1015" s="10" t="s">
        <v>6019</v>
      </c>
      <c r="H1015" s="62" t="s">
        <v>155</v>
      </c>
      <c r="I1015" s="10" t="s">
        <v>6019</v>
      </c>
      <c r="J1015" s="63" t="str">
        <f t="shared" si="102"/>
        <v>IC.PA.092311</v>
      </c>
      <c r="K1015" s="61" t="s">
        <v>12175</v>
      </c>
      <c r="L1015" s="167" t="str">
        <f t="shared" si="103"/>
        <v>Epidural</v>
      </c>
      <c r="M1015" s="61" t="str">
        <f t="shared" si="104"/>
        <v>PI.IC.PA.092311.01</v>
      </c>
      <c r="N1015" s="168"/>
      <c r="O1015" s="168" t="str">
        <f t="shared" si="105"/>
        <v>PH.IC.PA.092311.01</v>
      </c>
      <c r="Q1015" s="168" t="str">
        <f t="shared" si="106"/>
        <v>CL.IC.PA.092311.01</v>
      </c>
      <c r="R1015" s="167" t="s">
        <v>12465</v>
      </c>
      <c r="S1015" s="167">
        <v>487</v>
      </c>
    </row>
    <row r="1016" spans="1:19" s="167" customFormat="1" ht="15">
      <c r="A1016" s="10" t="s">
        <v>6465</v>
      </c>
      <c r="B1016" s="10"/>
      <c r="C1016" s="61" t="s">
        <v>11639</v>
      </c>
      <c r="E1016" s="61" t="s">
        <v>7876</v>
      </c>
      <c r="F1016" s="167" t="s">
        <v>6032</v>
      </c>
      <c r="G1016" s="10" t="s">
        <v>6020</v>
      </c>
      <c r="H1016" s="62" t="s">
        <v>153</v>
      </c>
      <c r="I1016" s="10" t="s">
        <v>6020</v>
      </c>
      <c r="J1016" s="63" t="str">
        <f t="shared" si="102"/>
        <v>IC.PA.092312</v>
      </c>
      <c r="K1016" s="61" t="s">
        <v>12175</v>
      </c>
      <c r="L1016" s="167" t="str">
        <f t="shared" si="103"/>
        <v>Guided Imagery</v>
      </c>
      <c r="M1016" s="61" t="str">
        <f t="shared" si="104"/>
        <v>PI.IC.PA.092312.01</v>
      </c>
      <c r="N1016" s="168"/>
      <c r="O1016" s="168" t="str">
        <f t="shared" si="105"/>
        <v>PH.IC.PA.092312.01</v>
      </c>
      <c r="Q1016" s="168" t="str">
        <f t="shared" si="106"/>
        <v>CL.IC.PA.092312.01</v>
      </c>
      <c r="R1016" s="167" t="s">
        <v>12465</v>
      </c>
      <c r="S1016" s="167">
        <v>487</v>
      </c>
    </row>
    <row r="1017" spans="1:19" s="167" customFormat="1" ht="15">
      <c r="A1017" s="10" t="s">
        <v>6465</v>
      </c>
      <c r="B1017" s="10"/>
      <c r="C1017" s="61" t="s">
        <v>11639</v>
      </c>
      <c r="E1017" s="61" t="s">
        <v>7876</v>
      </c>
      <c r="F1017" s="167" t="s">
        <v>6032</v>
      </c>
      <c r="G1017" s="10" t="s">
        <v>6021</v>
      </c>
      <c r="H1017" s="62" t="s">
        <v>215</v>
      </c>
      <c r="I1017" s="10" t="s">
        <v>6021</v>
      </c>
      <c r="J1017" s="63" t="str">
        <f t="shared" si="102"/>
        <v>IC.PA.092313</v>
      </c>
      <c r="K1017" s="61" t="s">
        <v>12175</v>
      </c>
      <c r="L1017" s="167" t="str">
        <f t="shared" si="103"/>
        <v>IM Med</v>
      </c>
      <c r="M1017" s="61" t="str">
        <f t="shared" si="104"/>
        <v>PI.IC.PA.092313.01</v>
      </c>
      <c r="N1017" s="168"/>
      <c r="O1017" s="168" t="str">
        <f t="shared" si="105"/>
        <v>PH.IC.PA.092313.01</v>
      </c>
      <c r="Q1017" s="168" t="str">
        <f t="shared" si="106"/>
        <v>CL.IC.PA.092313.01</v>
      </c>
      <c r="R1017" s="167" t="s">
        <v>12465</v>
      </c>
      <c r="S1017" s="167">
        <v>487</v>
      </c>
    </row>
    <row r="1018" spans="1:19" s="167" customFormat="1" ht="15">
      <c r="A1018" s="10" t="s">
        <v>6465</v>
      </c>
      <c r="B1018" s="10"/>
      <c r="C1018" s="61" t="s">
        <v>11639</v>
      </c>
      <c r="E1018" s="61" t="s">
        <v>7876</v>
      </c>
      <c r="F1018" s="167" t="s">
        <v>6032</v>
      </c>
      <c r="G1018" s="10" t="s">
        <v>6022</v>
      </c>
      <c r="H1018" s="62" t="s">
        <v>4082</v>
      </c>
      <c r="I1018" s="10" t="s">
        <v>6022</v>
      </c>
      <c r="J1018" s="63" t="str">
        <f t="shared" si="102"/>
        <v>IC.PA.092314</v>
      </c>
      <c r="K1018" s="61" t="s">
        <v>12175</v>
      </c>
      <c r="L1018" s="167" t="str">
        <f t="shared" si="103"/>
        <v>IV Med</v>
      </c>
      <c r="M1018" s="61" t="str">
        <f t="shared" si="104"/>
        <v>PI.IC.PA.092314.01</v>
      </c>
      <c r="N1018" s="168"/>
      <c r="O1018" s="168" t="str">
        <f t="shared" si="105"/>
        <v>PH.IC.PA.092314.01</v>
      </c>
      <c r="Q1018" s="168" t="str">
        <f t="shared" si="106"/>
        <v>CL.IC.PA.092314.01</v>
      </c>
      <c r="R1018" s="167" t="s">
        <v>12465</v>
      </c>
      <c r="S1018" s="167">
        <v>487</v>
      </c>
    </row>
    <row r="1019" spans="1:19" s="167" customFormat="1" ht="15">
      <c r="A1019" s="10" t="s">
        <v>6465</v>
      </c>
      <c r="B1019" s="10"/>
      <c r="C1019" s="61" t="s">
        <v>11639</v>
      </c>
      <c r="E1019" s="61" t="s">
        <v>7876</v>
      </c>
      <c r="F1019" s="167" t="s">
        <v>6032</v>
      </c>
      <c r="G1019" s="10" t="s">
        <v>6023</v>
      </c>
      <c r="H1019" s="62" t="s">
        <v>594</v>
      </c>
      <c r="I1019" s="10" t="s">
        <v>6023</v>
      </c>
      <c r="J1019" s="63" t="str">
        <f t="shared" si="102"/>
        <v>IC.PA.092315</v>
      </c>
      <c r="K1019" s="61" t="s">
        <v>12175</v>
      </c>
      <c r="L1019" s="167" t="str">
        <f t="shared" si="103"/>
        <v>Massage</v>
      </c>
      <c r="M1019" s="61" t="str">
        <f t="shared" si="104"/>
        <v>PI.IC.PA.092315.01</v>
      </c>
      <c r="N1019" s="168"/>
      <c r="O1019" s="168" t="str">
        <f t="shared" si="105"/>
        <v>PH.IC.PA.092315.01</v>
      </c>
      <c r="Q1019" s="168" t="str">
        <f t="shared" si="106"/>
        <v>CL.IC.PA.092315.01</v>
      </c>
      <c r="R1019" s="167" t="s">
        <v>12465</v>
      </c>
      <c r="S1019" s="167">
        <v>487</v>
      </c>
    </row>
    <row r="1020" spans="1:19" s="167" customFormat="1" ht="15">
      <c r="A1020" s="10" t="s">
        <v>6465</v>
      </c>
      <c r="B1020" s="10"/>
      <c r="C1020" s="61" t="s">
        <v>11639</v>
      </c>
      <c r="E1020" s="61" t="s">
        <v>7876</v>
      </c>
      <c r="F1020" s="167" t="s">
        <v>6032</v>
      </c>
      <c r="G1020" s="10" t="s">
        <v>6024</v>
      </c>
      <c r="H1020" s="62" t="s">
        <v>7863</v>
      </c>
      <c r="I1020" s="10" t="s">
        <v>6024</v>
      </c>
      <c r="J1020" s="63" t="str">
        <f t="shared" si="102"/>
        <v>IC.PA.092316</v>
      </c>
      <c r="K1020" s="61" t="s">
        <v>12175</v>
      </c>
      <c r="L1020" s="167" t="str">
        <f t="shared" si="103"/>
        <v>Music Therapy</v>
      </c>
      <c r="M1020" s="61" t="str">
        <f t="shared" si="104"/>
        <v>PI.IC.PA.092316.01</v>
      </c>
      <c r="N1020" s="168"/>
      <c r="O1020" s="168" t="str">
        <f t="shared" si="105"/>
        <v>PH.IC.PA.092316.01</v>
      </c>
      <c r="Q1020" s="168" t="str">
        <f t="shared" si="106"/>
        <v>CL.IC.PA.092316.01</v>
      </c>
      <c r="R1020" s="167" t="s">
        <v>12465</v>
      </c>
      <c r="S1020" s="167">
        <v>487</v>
      </c>
    </row>
    <row r="1021" spans="1:19" s="167" customFormat="1" ht="15">
      <c r="A1021" s="10" t="s">
        <v>6465</v>
      </c>
      <c r="B1021" s="10"/>
      <c r="C1021" s="61" t="s">
        <v>11639</v>
      </c>
      <c r="E1021" s="61" t="s">
        <v>7876</v>
      </c>
      <c r="F1021" s="167" t="s">
        <v>6032</v>
      </c>
      <c r="G1021" s="10" t="s">
        <v>5907</v>
      </c>
      <c r="H1021" s="62" t="s">
        <v>6777</v>
      </c>
      <c r="I1021" s="10" t="s">
        <v>5907</v>
      </c>
      <c r="J1021" s="63" t="str">
        <f t="shared" si="102"/>
        <v>IC.PA.092317</v>
      </c>
      <c r="K1021" s="61" t="s">
        <v>1702</v>
      </c>
      <c r="L1021" s="167" t="str">
        <f t="shared" si="103"/>
        <v>PCA</v>
      </c>
      <c r="M1021" s="61" t="str">
        <f t="shared" si="104"/>
        <v>PI.IC.PA.092317.01</v>
      </c>
      <c r="N1021" s="168"/>
      <c r="O1021" s="168" t="str">
        <f t="shared" si="105"/>
        <v>PH.IC.PA.092317.01</v>
      </c>
      <c r="Q1021" s="168" t="str">
        <f t="shared" si="106"/>
        <v>CL.IC.PA.092317.01</v>
      </c>
      <c r="R1021" s="167" t="s">
        <v>12465</v>
      </c>
      <c r="S1021" s="167">
        <v>487</v>
      </c>
    </row>
    <row r="1022" spans="1:19" s="167" customFormat="1" ht="15">
      <c r="A1022" s="10" t="s">
        <v>6465</v>
      </c>
      <c r="B1022" s="10"/>
      <c r="C1022" s="61" t="s">
        <v>11639</v>
      </c>
      <c r="E1022" s="61" t="s">
        <v>7876</v>
      </c>
      <c r="F1022" s="167" t="s">
        <v>6032</v>
      </c>
      <c r="G1022" s="10" t="s">
        <v>5906</v>
      </c>
      <c r="H1022" s="62" t="s">
        <v>208</v>
      </c>
      <c r="I1022" s="10" t="s">
        <v>5906</v>
      </c>
      <c r="J1022" s="63" t="str">
        <f t="shared" si="102"/>
        <v>IC.PA.092318</v>
      </c>
      <c r="K1022" s="61" t="s">
        <v>1702</v>
      </c>
      <c r="L1022" s="167" t="str">
        <f t="shared" si="103"/>
        <v>PO Med</v>
      </c>
      <c r="M1022" s="61" t="str">
        <f t="shared" si="104"/>
        <v>PI.IC.PA.092318.01</v>
      </c>
      <c r="N1022" s="168"/>
      <c r="O1022" s="168" t="str">
        <f t="shared" si="105"/>
        <v>PH.IC.PA.092318.01</v>
      </c>
      <c r="Q1022" s="168" t="str">
        <f t="shared" si="106"/>
        <v>CL.IC.PA.092318.01</v>
      </c>
      <c r="R1022" s="167" t="s">
        <v>12465</v>
      </c>
      <c r="S1022" s="167">
        <v>487</v>
      </c>
    </row>
    <row r="1023" spans="1:19" s="167" customFormat="1" ht="15">
      <c r="A1023" s="10" t="s">
        <v>6465</v>
      </c>
      <c r="B1023" s="10"/>
      <c r="C1023" s="61" t="s">
        <v>11639</v>
      </c>
      <c r="E1023" s="61" t="s">
        <v>7876</v>
      </c>
      <c r="F1023" s="167" t="s">
        <v>6032</v>
      </c>
      <c r="G1023" s="10" t="s">
        <v>5811</v>
      </c>
      <c r="H1023" s="62" t="s">
        <v>1000</v>
      </c>
      <c r="I1023" s="10" t="s">
        <v>5811</v>
      </c>
      <c r="J1023" s="63" t="str">
        <f t="shared" si="102"/>
        <v>IC.PA.092320</v>
      </c>
      <c r="K1023" s="61" t="s">
        <v>1702</v>
      </c>
      <c r="L1023" s="167" t="str">
        <f t="shared" si="103"/>
        <v>Refuses Meds</v>
      </c>
      <c r="M1023" s="61" t="str">
        <f t="shared" si="104"/>
        <v>PI.IC.PA.092320.01</v>
      </c>
      <c r="N1023" s="168"/>
      <c r="O1023" s="168" t="str">
        <f t="shared" si="105"/>
        <v>PH.IC.PA.092320.01</v>
      </c>
      <c r="Q1023" s="168" t="str">
        <f t="shared" si="106"/>
        <v>CL.IC.PA.092320.01</v>
      </c>
      <c r="R1023" s="167" t="s">
        <v>4415</v>
      </c>
      <c r="S1023" s="167">
        <v>487</v>
      </c>
    </row>
    <row r="1024" spans="1:19" s="167" customFormat="1" ht="15">
      <c r="A1024" s="10" t="s">
        <v>6465</v>
      </c>
      <c r="B1024" s="10"/>
      <c r="C1024" s="61" t="s">
        <v>11639</v>
      </c>
      <c r="E1024" s="61" t="s">
        <v>7876</v>
      </c>
      <c r="F1024" s="167" t="s">
        <v>6032</v>
      </c>
      <c r="G1024" s="10" t="s">
        <v>5909</v>
      </c>
      <c r="H1024" s="62" t="s">
        <v>8039</v>
      </c>
      <c r="I1024" s="10" t="s">
        <v>5909</v>
      </c>
      <c r="J1024" s="63" t="str">
        <f t="shared" si="102"/>
        <v>IC.PA.092321</v>
      </c>
      <c r="K1024" s="61" t="s">
        <v>1702</v>
      </c>
      <c r="L1024" s="167" t="str">
        <f t="shared" si="103"/>
        <v>Relaxation</v>
      </c>
      <c r="M1024" s="61" t="str">
        <f t="shared" si="104"/>
        <v>PI.IC.PA.092321.01</v>
      </c>
      <c r="N1024" s="168"/>
      <c r="O1024" s="168" t="str">
        <f t="shared" si="105"/>
        <v>PH.IC.PA.092321.01</v>
      </c>
      <c r="Q1024" s="168" t="str">
        <f t="shared" si="106"/>
        <v>CL.IC.PA.092321.01</v>
      </c>
      <c r="R1024" s="167" t="s">
        <v>12465</v>
      </c>
      <c r="S1024" s="167">
        <v>487</v>
      </c>
    </row>
    <row r="1025" spans="1:31" s="167" customFormat="1" ht="15">
      <c r="A1025" s="10" t="s">
        <v>6465</v>
      </c>
      <c r="B1025" s="10"/>
      <c r="C1025" s="61" t="s">
        <v>11639</v>
      </c>
      <c r="E1025" s="61" t="s">
        <v>7876</v>
      </c>
      <c r="F1025" s="167" t="s">
        <v>6032</v>
      </c>
      <c r="G1025" s="10" t="s">
        <v>5910</v>
      </c>
      <c r="H1025" s="62" t="s">
        <v>7874</v>
      </c>
      <c r="I1025" s="10" t="s">
        <v>5910</v>
      </c>
      <c r="J1025" s="63" t="str">
        <f t="shared" si="102"/>
        <v>IC.PA.092322</v>
      </c>
      <c r="K1025" s="61" t="s">
        <v>1702</v>
      </c>
      <c r="L1025" s="167" t="str">
        <f t="shared" si="103"/>
        <v>Splint</v>
      </c>
      <c r="M1025" s="61" t="str">
        <f t="shared" si="104"/>
        <v>PI.IC.PA.092322.01</v>
      </c>
      <c r="N1025" s="168"/>
      <c r="O1025" s="168" t="str">
        <f t="shared" si="105"/>
        <v>PH.IC.PA.092322.01</v>
      </c>
      <c r="Q1025" s="168" t="str">
        <f t="shared" si="106"/>
        <v>CL.IC.PA.092322.01</v>
      </c>
      <c r="R1025" s="167" t="s">
        <v>12465</v>
      </c>
      <c r="S1025" s="167">
        <v>487</v>
      </c>
    </row>
    <row r="1026" spans="1:31" s="167" customFormat="1" ht="15">
      <c r="A1026" s="10" t="s">
        <v>6465</v>
      </c>
      <c r="B1026" s="10"/>
      <c r="C1026" s="61" t="s">
        <v>11639</v>
      </c>
      <c r="E1026" s="61" t="s">
        <v>7876</v>
      </c>
      <c r="F1026" s="167" t="s">
        <v>6032</v>
      </c>
      <c r="G1026" s="10" t="s">
        <v>5911</v>
      </c>
      <c r="H1026" s="62" t="s">
        <v>7876</v>
      </c>
      <c r="I1026" s="10" t="s">
        <v>5911</v>
      </c>
      <c r="J1026" s="63" t="str">
        <f t="shared" si="102"/>
        <v>IC.PA.092323</v>
      </c>
      <c r="K1026" s="61" t="s">
        <v>1702</v>
      </c>
      <c r="L1026" s="167" t="str">
        <f t="shared" si="103"/>
        <v>TENS</v>
      </c>
      <c r="M1026" s="61" t="str">
        <f t="shared" si="104"/>
        <v>PI.IC.PA.092323.01</v>
      </c>
      <c r="N1026" s="168"/>
      <c r="O1026" s="168" t="str">
        <f t="shared" si="105"/>
        <v>PH.IC.PA.092323.01</v>
      </c>
      <c r="Q1026" s="168" t="str">
        <f t="shared" si="106"/>
        <v>CL.IC.PA.092323.01</v>
      </c>
      <c r="R1026" s="167" t="s">
        <v>12465</v>
      </c>
      <c r="S1026" s="167">
        <v>487</v>
      </c>
    </row>
    <row r="1027" spans="1:31" s="167" customFormat="1" ht="15">
      <c r="A1027" s="10" t="s">
        <v>6465</v>
      </c>
      <c r="B1027" s="10"/>
      <c r="C1027" s="61" t="s">
        <v>11639</v>
      </c>
      <c r="E1027" s="61" t="s">
        <v>7876</v>
      </c>
      <c r="F1027" s="167" t="s">
        <v>6032</v>
      </c>
      <c r="G1027" s="10" t="s">
        <v>5912</v>
      </c>
      <c r="H1027" s="62" t="s">
        <v>512</v>
      </c>
      <c r="I1027" s="10" t="s">
        <v>5912</v>
      </c>
      <c r="J1027" s="63" t="str">
        <f t="shared" si="102"/>
        <v>IC.PA.092325</v>
      </c>
      <c r="K1027" s="61" t="s">
        <v>12175</v>
      </c>
      <c r="L1027" s="167" t="str">
        <f t="shared" si="103"/>
        <v>Exercise</v>
      </c>
      <c r="M1027" s="61" t="str">
        <f t="shared" si="104"/>
        <v>PI.IC.PA.092325.01</v>
      </c>
      <c r="N1027" s="168"/>
      <c r="O1027" s="168" t="str">
        <f t="shared" si="105"/>
        <v>PH.IC.PA.092325.01</v>
      </c>
      <c r="Q1027" s="168" t="str">
        <f t="shared" si="106"/>
        <v>CL.IC.PA.092325.01</v>
      </c>
      <c r="R1027" s="167" t="s">
        <v>12465</v>
      </c>
      <c r="S1027" s="167">
        <v>802</v>
      </c>
    </row>
    <row r="1028" spans="1:31" s="167" customFormat="1" ht="15">
      <c r="A1028" s="10" t="s">
        <v>6465</v>
      </c>
      <c r="B1028" s="10"/>
      <c r="C1028" s="61" t="s">
        <v>11639</v>
      </c>
      <c r="E1028" s="61" t="s">
        <v>7876</v>
      </c>
      <c r="F1028" s="167" t="s">
        <v>6032</v>
      </c>
      <c r="G1028" s="10" t="s">
        <v>6185</v>
      </c>
      <c r="H1028" s="62" t="s">
        <v>371</v>
      </c>
      <c r="I1028" s="10" t="s">
        <v>6184</v>
      </c>
      <c r="J1028" s="63" t="str">
        <f t="shared" si="102"/>
        <v>IC.PA.092326</v>
      </c>
      <c r="K1028" s="61" t="s">
        <v>1702</v>
      </c>
      <c r="L1028" s="167" t="str">
        <f t="shared" si="103"/>
        <v>Alternative Therapy</v>
      </c>
      <c r="M1028" s="61" t="str">
        <f t="shared" si="104"/>
        <v>PI.IC.PA.092326.01</v>
      </c>
      <c r="N1028" s="168"/>
      <c r="O1028" s="168" t="str">
        <f t="shared" si="105"/>
        <v>PH.IC.PA.092326.01</v>
      </c>
      <c r="Q1028" s="168" t="str">
        <f t="shared" si="106"/>
        <v>CL.IC.PA.092326.01</v>
      </c>
      <c r="R1028" s="167" t="s">
        <v>12465</v>
      </c>
      <c r="S1028" s="167">
        <v>802</v>
      </c>
    </row>
    <row r="1029" spans="1:31" s="167" customFormat="1" ht="15">
      <c r="A1029" s="10" t="s">
        <v>6465</v>
      </c>
      <c r="B1029" s="10"/>
      <c r="C1029" s="61" t="s">
        <v>11639</v>
      </c>
      <c r="E1029" s="61" t="s">
        <v>12288</v>
      </c>
      <c r="F1029" s="167" t="s">
        <v>6032</v>
      </c>
      <c r="G1029" s="10" t="s">
        <v>12764</v>
      </c>
      <c r="H1029" s="62" t="s">
        <v>12825</v>
      </c>
      <c r="I1029" s="10" t="s">
        <v>12764</v>
      </c>
      <c r="J1029" s="63" t="str">
        <f t="shared" si="102"/>
        <v>IC.PA.092327</v>
      </c>
      <c r="K1029" s="61" t="s">
        <v>13277</v>
      </c>
      <c r="L1029" s="167" t="str">
        <f t="shared" si="103"/>
        <v>Other</v>
      </c>
      <c r="M1029" s="61" t="str">
        <f t="shared" si="104"/>
        <v>PI.IC.PA.092327.01</v>
      </c>
      <c r="N1029" s="168"/>
      <c r="O1029" s="168" t="str">
        <f t="shared" si="105"/>
        <v>PH.IC.PA.092327.01</v>
      </c>
      <c r="Q1029" s="168" t="str">
        <f t="shared" si="106"/>
        <v>CL.IC.PA.092327.01</v>
      </c>
      <c r="R1029" s="167" t="s">
        <v>13244</v>
      </c>
      <c r="S1029" s="167">
        <v>802</v>
      </c>
    </row>
    <row r="1030" spans="1:31" s="167" customFormat="1" ht="15">
      <c r="A1030" s="10" t="s">
        <v>6465</v>
      </c>
      <c r="B1030" s="10"/>
      <c r="C1030" s="61" t="s">
        <v>11639</v>
      </c>
      <c r="E1030" s="61" t="s">
        <v>7876</v>
      </c>
      <c r="F1030" s="167" t="s">
        <v>6032</v>
      </c>
      <c r="G1030" s="10" t="s">
        <v>288</v>
      </c>
      <c r="H1030" s="62" t="s">
        <v>745</v>
      </c>
      <c r="I1030" s="10"/>
      <c r="J1030" s="63" t="str">
        <f t="shared" si="102"/>
        <v>IC.PA.092328</v>
      </c>
      <c r="K1030" s="61" t="s">
        <v>12175</v>
      </c>
      <c r="L1030" s="167" t="str">
        <f t="shared" si="103"/>
        <v>Continuous infusion</v>
      </c>
      <c r="M1030" s="61" t="str">
        <f t="shared" si="104"/>
        <v>PI.IC.PA.092328.01</v>
      </c>
      <c r="N1030" s="168"/>
      <c r="O1030" s="168" t="str">
        <f t="shared" si="105"/>
        <v>PH.IC.PA.092328.01</v>
      </c>
      <c r="Q1030" s="168" t="str">
        <f t="shared" si="106"/>
        <v>CL.IC.PA.092328.01</v>
      </c>
      <c r="R1030" s="167" t="s">
        <v>12465</v>
      </c>
      <c r="S1030" s="167">
        <v>802</v>
      </c>
      <c r="AD1030" s="167" t="s">
        <v>88</v>
      </c>
      <c r="AE1030" s="167">
        <v>1190</v>
      </c>
    </row>
    <row r="1031" spans="1:31" s="167" customFormat="1" ht="15">
      <c r="A1031" s="167" t="s">
        <v>6465</v>
      </c>
      <c r="C1031" s="61" t="s">
        <v>11639</v>
      </c>
      <c r="D1031" s="167" t="s">
        <v>6363</v>
      </c>
      <c r="E1031" s="61" t="s">
        <v>7055</v>
      </c>
      <c r="F1031" s="167" t="s">
        <v>5916</v>
      </c>
      <c r="G1031" s="167" t="s">
        <v>6188</v>
      </c>
      <c r="H1031" s="62" t="s">
        <v>11848</v>
      </c>
      <c r="I1031" s="167" t="s">
        <v>6188</v>
      </c>
      <c r="J1031" s="63" t="str">
        <f t="shared" si="102"/>
        <v>IC.PA.092401</v>
      </c>
      <c r="K1031" s="61" t="s">
        <v>12175</v>
      </c>
      <c r="L1031" s="167" t="str">
        <f t="shared" si="103"/>
        <v>Numeric Scale</v>
      </c>
      <c r="M1031" s="61" t="str">
        <f t="shared" si="104"/>
        <v>PI.IC.PA.092401.01</v>
      </c>
      <c r="N1031" s="168"/>
      <c r="O1031" s="168" t="str">
        <f t="shared" si="105"/>
        <v>PH.IC.PA.092401.01</v>
      </c>
      <c r="Q1031" s="168" t="str">
        <f t="shared" si="106"/>
        <v>CL.IC.PA.092401.01</v>
      </c>
    </row>
    <row r="1032" spans="1:31" s="167" customFormat="1" ht="15">
      <c r="A1032" s="167" t="s">
        <v>6465</v>
      </c>
      <c r="C1032" s="61" t="s">
        <v>11639</v>
      </c>
      <c r="E1032" s="61" t="s">
        <v>7055</v>
      </c>
      <c r="F1032" s="167" t="s">
        <v>5916</v>
      </c>
      <c r="G1032" s="167" t="s">
        <v>6189</v>
      </c>
      <c r="H1032" s="62" t="s">
        <v>12030</v>
      </c>
      <c r="I1032" s="167" t="s">
        <v>6190</v>
      </c>
      <c r="J1032" s="63" t="str">
        <f t="shared" si="102"/>
        <v>IC.PA.092402</v>
      </c>
      <c r="K1032" s="61" t="s">
        <v>12175</v>
      </c>
      <c r="L1032" s="167" t="str">
        <f t="shared" si="103"/>
        <v>Face Scale (Wong Baker)</v>
      </c>
      <c r="M1032" s="61" t="str">
        <f t="shared" si="104"/>
        <v>PI.IC.PA.092402.01</v>
      </c>
      <c r="N1032" s="168"/>
      <c r="O1032" s="168" t="str">
        <f t="shared" si="105"/>
        <v>PH.IC.PA.092402.01</v>
      </c>
      <c r="Q1032" s="168" t="str">
        <f t="shared" si="106"/>
        <v>CL.IC.PA.092402.01</v>
      </c>
    </row>
    <row r="1033" spans="1:31" s="167" customFormat="1" ht="15">
      <c r="A1033" s="167" t="s">
        <v>6465</v>
      </c>
      <c r="C1033" s="61" t="s">
        <v>11639</v>
      </c>
      <c r="E1033" s="61" t="s">
        <v>7055</v>
      </c>
      <c r="F1033" s="167" t="s">
        <v>5916</v>
      </c>
      <c r="G1033" s="167" t="s">
        <v>5918</v>
      </c>
      <c r="H1033" s="62" t="s">
        <v>12032</v>
      </c>
      <c r="I1033" s="167" t="s">
        <v>5919</v>
      </c>
      <c r="J1033" s="63" t="str">
        <f t="shared" si="102"/>
        <v>IC.PA.092403</v>
      </c>
      <c r="K1033" s="61" t="s">
        <v>12175</v>
      </c>
      <c r="L1033" s="167" t="str">
        <f t="shared" si="103"/>
        <v>Critical Care Pain Observation Tool (In Scores)</v>
      </c>
      <c r="M1033" s="61" t="str">
        <f t="shared" si="104"/>
        <v>PI.IC.PA.092403.01</v>
      </c>
      <c r="N1033" s="168"/>
      <c r="O1033" s="168" t="str">
        <f t="shared" si="105"/>
        <v>PH.IC.PA.092403.01</v>
      </c>
      <c r="Q1033" s="168" t="str">
        <f t="shared" si="106"/>
        <v>CL.IC.PA.092403.01</v>
      </c>
    </row>
    <row r="1034" spans="1:31" s="167" customFormat="1" ht="15">
      <c r="A1034" s="167" t="s">
        <v>6465</v>
      </c>
      <c r="C1034" s="61" t="s">
        <v>11639</v>
      </c>
      <c r="E1034" s="61" t="s">
        <v>7055</v>
      </c>
      <c r="F1034" s="167" t="s">
        <v>5916</v>
      </c>
      <c r="G1034" s="167" t="s">
        <v>5949</v>
      </c>
      <c r="H1034" s="62" t="s">
        <v>11</v>
      </c>
      <c r="I1034" s="167" t="s">
        <v>5950</v>
      </c>
      <c r="J1034" s="63" t="str">
        <f t="shared" si="102"/>
        <v>IC.PA.092404</v>
      </c>
      <c r="K1034" s="61" t="s">
        <v>12175</v>
      </c>
      <c r="L1034" s="167" t="str">
        <f t="shared" si="103"/>
        <v>Behavior descriptor</v>
      </c>
      <c r="M1034" s="61" t="str">
        <f t="shared" si="104"/>
        <v>PI.IC.PA.092404.01</v>
      </c>
      <c r="N1034" s="168"/>
      <c r="O1034" s="168" t="str">
        <f t="shared" si="105"/>
        <v>PH.IC.PA.092404.01</v>
      </c>
      <c r="Q1034" s="168" t="str">
        <f t="shared" si="106"/>
        <v>CL.IC.PA.092404.01</v>
      </c>
      <c r="R1034" s="167" t="s">
        <v>12465</v>
      </c>
      <c r="S1034" s="167">
        <v>482</v>
      </c>
    </row>
    <row r="1035" spans="1:31" s="167" customFormat="1" ht="15">
      <c r="A1035" s="167" t="s">
        <v>6465</v>
      </c>
      <c r="C1035" s="61" t="s">
        <v>11639</v>
      </c>
      <c r="D1035" s="167" t="s">
        <v>5951</v>
      </c>
      <c r="E1035" s="61" t="s">
        <v>5952</v>
      </c>
      <c r="F1035" s="167" t="s">
        <v>6033</v>
      </c>
      <c r="G1035" s="167" t="s">
        <v>5954</v>
      </c>
      <c r="H1035" s="62" t="s">
        <v>11848</v>
      </c>
      <c r="I1035" s="61" t="s">
        <v>5955</v>
      </c>
      <c r="J1035" s="63" t="str">
        <f t="shared" si="102"/>
        <v>IC.PA.092501</v>
      </c>
      <c r="K1035" s="61" t="s">
        <v>12175</v>
      </c>
      <c r="L1035" s="167" t="str">
        <f t="shared" si="103"/>
        <v>Scale = 0 No pain</v>
      </c>
      <c r="M1035" s="61" t="str">
        <f t="shared" si="104"/>
        <v>PI.IC.PA.092501.01</v>
      </c>
      <c r="N1035" s="168"/>
      <c r="O1035" s="168" t="str">
        <f t="shared" si="105"/>
        <v>PH.IC.PA.092501.01</v>
      </c>
      <c r="Q1035" s="168" t="str">
        <f t="shared" si="106"/>
        <v>CL.IC.PA.092501.01</v>
      </c>
    </row>
    <row r="1036" spans="1:31" s="167" customFormat="1" ht="15">
      <c r="A1036" s="167" t="s">
        <v>6465</v>
      </c>
      <c r="C1036" s="61" t="s">
        <v>11639</v>
      </c>
      <c r="E1036" s="61" t="s">
        <v>512</v>
      </c>
      <c r="F1036" s="167" t="s">
        <v>6033</v>
      </c>
      <c r="G1036" s="167" t="s">
        <v>5956</v>
      </c>
      <c r="H1036" s="62" t="s">
        <v>12030</v>
      </c>
      <c r="I1036" s="61" t="s">
        <v>6086</v>
      </c>
      <c r="J1036" s="63" t="str">
        <f t="shared" si="102"/>
        <v>IC.PA.092502</v>
      </c>
      <c r="K1036" s="61" t="s">
        <v>6450</v>
      </c>
      <c r="L1036" s="167" t="str">
        <f t="shared" si="103"/>
        <v>Scale = 1</v>
      </c>
      <c r="M1036" s="61" t="str">
        <f t="shared" si="104"/>
        <v>PI.IC.PA.092502.01</v>
      </c>
      <c r="N1036" s="168"/>
      <c r="O1036" s="168" t="str">
        <f t="shared" si="105"/>
        <v>PH.IC.PA.092502.01</v>
      </c>
      <c r="Q1036" s="168" t="str">
        <f t="shared" si="106"/>
        <v>CL.IC.PA.092502.01</v>
      </c>
    </row>
    <row r="1037" spans="1:31" s="167" customFormat="1" ht="15">
      <c r="A1037" s="167" t="s">
        <v>6465</v>
      </c>
      <c r="C1037" s="61" t="s">
        <v>11639</v>
      </c>
      <c r="E1037" s="61" t="s">
        <v>512</v>
      </c>
      <c r="F1037" s="167" t="s">
        <v>6033</v>
      </c>
      <c r="G1037" s="167" t="s">
        <v>6087</v>
      </c>
      <c r="H1037" s="62" t="s">
        <v>12032</v>
      </c>
      <c r="I1037" s="61" t="s">
        <v>6088</v>
      </c>
      <c r="J1037" s="63" t="str">
        <f t="shared" si="102"/>
        <v>IC.PA.092503</v>
      </c>
      <c r="K1037" s="61" t="s">
        <v>12175</v>
      </c>
      <c r="L1037" s="167" t="str">
        <f t="shared" si="103"/>
        <v>Scale = 2</v>
      </c>
      <c r="M1037" s="61" t="str">
        <f t="shared" si="104"/>
        <v>PI.IC.PA.092503.01</v>
      </c>
      <c r="N1037" s="168"/>
      <c r="O1037" s="168" t="str">
        <f t="shared" si="105"/>
        <v>PH.IC.PA.092503.01</v>
      </c>
      <c r="Q1037" s="168" t="str">
        <f t="shared" si="106"/>
        <v>CL.IC.PA.092503.01</v>
      </c>
    </row>
    <row r="1038" spans="1:31" s="167" customFormat="1" ht="15">
      <c r="A1038" s="167" t="s">
        <v>6465</v>
      </c>
      <c r="C1038" s="61" t="s">
        <v>11639</v>
      </c>
      <c r="E1038" s="61" t="s">
        <v>512</v>
      </c>
      <c r="F1038" s="167" t="s">
        <v>6033</v>
      </c>
      <c r="G1038" s="167" t="s">
        <v>6089</v>
      </c>
      <c r="H1038" s="62" t="s">
        <v>12028</v>
      </c>
      <c r="I1038" s="61" t="s">
        <v>5959</v>
      </c>
      <c r="J1038" s="63" t="str">
        <f t="shared" si="102"/>
        <v>IC.PA.092504</v>
      </c>
      <c r="K1038" s="61" t="s">
        <v>12175</v>
      </c>
      <c r="L1038" s="167" t="str">
        <f t="shared" si="103"/>
        <v>Scale = 3</v>
      </c>
      <c r="M1038" s="61" t="str">
        <f t="shared" si="104"/>
        <v>PI.IC.PA.092504.01</v>
      </c>
      <c r="N1038" s="168"/>
      <c r="O1038" s="168" t="str">
        <f t="shared" si="105"/>
        <v>PH.IC.PA.092504.01</v>
      </c>
      <c r="Q1038" s="168" t="str">
        <f t="shared" si="106"/>
        <v>CL.IC.PA.092504.01</v>
      </c>
    </row>
    <row r="1039" spans="1:31" s="167" customFormat="1" ht="15">
      <c r="A1039" s="167" t="s">
        <v>6465</v>
      </c>
      <c r="C1039" s="61" t="s">
        <v>11639</v>
      </c>
      <c r="E1039" s="61" t="s">
        <v>512</v>
      </c>
      <c r="F1039" s="167" t="s">
        <v>6033</v>
      </c>
      <c r="G1039" s="167" t="s">
        <v>5960</v>
      </c>
      <c r="H1039" s="62" t="s">
        <v>12210</v>
      </c>
      <c r="I1039" s="61" t="s">
        <v>5961</v>
      </c>
      <c r="J1039" s="63" t="str">
        <f t="shared" si="102"/>
        <v>IC.PA.092505</v>
      </c>
      <c r="K1039" s="61" t="s">
        <v>12175</v>
      </c>
      <c r="L1039" s="167" t="str">
        <f t="shared" si="103"/>
        <v>Scale = 4</v>
      </c>
      <c r="M1039" s="61" t="str">
        <f t="shared" si="104"/>
        <v>PI.IC.PA.092505.01</v>
      </c>
      <c r="N1039" s="168"/>
      <c r="O1039" s="168" t="str">
        <f t="shared" si="105"/>
        <v>PH.IC.PA.092505.01</v>
      </c>
      <c r="Q1039" s="168" t="str">
        <f t="shared" si="106"/>
        <v>CL.IC.PA.092505.01</v>
      </c>
    </row>
    <row r="1040" spans="1:31" s="167" customFormat="1" ht="15">
      <c r="A1040" s="167" t="s">
        <v>6465</v>
      </c>
      <c r="C1040" s="61" t="s">
        <v>11639</v>
      </c>
      <c r="E1040" s="61" t="s">
        <v>512</v>
      </c>
      <c r="F1040" s="167" t="s">
        <v>6033</v>
      </c>
      <c r="G1040" s="167" t="s">
        <v>5962</v>
      </c>
      <c r="H1040" s="62" t="s">
        <v>12212</v>
      </c>
      <c r="I1040" s="61" t="s">
        <v>5957</v>
      </c>
      <c r="J1040" s="63" t="str">
        <f t="shared" si="102"/>
        <v>IC.PA.092506</v>
      </c>
      <c r="K1040" s="61" t="s">
        <v>12175</v>
      </c>
      <c r="L1040" s="167" t="str">
        <f t="shared" si="103"/>
        <v>Scale = 5</v>
      </c>
      <c r="M1040" s="61" t="str">
        <f t="shared" si="104"/>
        <v>PI.IC.PA.092506.01</v>
      </c>
      <c r="N1040" s="168"/>
      <c r="O1040" s="168" t="str">
        <f t="shared" si="105"/>
        <v>PH.IC.PA.092506.01</v>
      </c>
      <c r="Q1040" s="168" t="str">
        <f t="shared" si="106"/>
        <v>CL.IC.PA.092506.01</v>
      </c>
    </row>
    <row r="1041" spans="1:19" s="167" customFormat="1" ht="15">
      <c r="A1041" s="167" t="s">
        <v>6465</v>
      </c>
      <c r="C1041" s="61" t="s">
        <v>11639</v>
      </c>
      <c r="E1041" s="61" t="s">
        <v>512</v>
      </c>
      <c r="F1041" s="167" t="s">
        <v>6033</v>
      </c>
      <c r="G1041" s="167" t="s">
        <v>5963</v>
      </c>
      <c r="H1041" s="62" t="s">
        <v>12225</v>
      </c>
      <c r="I1041" s="61" t="s">
        <v>5958</v>
      </c>
      <c r="J1041" s="63" t="str">
        <f t="shared" si="102"/>
        <v>IC.PA.092507</v>
      </c>
      <c r="K1041" s="61" t="s">
        <v>12175</v>
      </c>
      <c r="L1041" s="167" t="str">
        <f t="shared" si="103"/>
        <v>Scale = 6</v>
      </c>
      <c r="M1041" s="61" t="str">
        <f t="shared" si="104"/>
        <v>PI.IC.PA.092507.01</v>
      </c>
      <c r="N1041" s="168"/>
      <c r="O1041" s="168" t="str">
        <f t="shared" si="105"/>
        <v>PH.IC.PA.092507.01</v>
      </c>
      <c r="Q1041" s="168" t="str">
        <f t="shared" si="106"/>
        <v>CL.IC.PA.092507.01</v>
      </c>
    </row>
    <row r="1042" spans="1:19" s="167" customFormat="1" ht="15">
      <c r="A1042" s="167" t="s">
        <v>6465</v>
      </c>
      <c r="C1042" s="61" t="s">
        <v>11639</v>
      </c>
      <c r="E1042" s="61" t="s">
        <v>512</v>
      </c>
      <c r="F1042" s="167" t="s">
        <v>6033</v>
      </c>
      <c r="G1042" s="167" t="s">
        <v>5857</v>
      </c>
      <c r="H1042" s="62" t="s">
        <v>11638</v>
      </c>
      <c r="I1042" s="61" t="s">
        <v>5858</v>
      </c>
      <c r="J1042" s="63" t="str">
        <f t="shared" si="102"/>
        <v>IC.PA.092508</v>
      </c>
      <c r="K1042" s="61" t="s">
        <v>12175</v>
      </c>
      <c r="L1042" s="167" t="str">
        <f t="shared" si="103"/>
        <v>Scale = 7</v>
      </c>
      <c r="M1042" s="61" t="str">
        <f t="shared" si="104"/>
        <v>PI.IC.PA.092508.01</v>
      </c>
      <c r="N1042" s="168"/>
      <c r="O1042" s="168" t="str">
        <f t="shared" si="105"/>
        <v>PH.IC.PA.092508.01</v>
      </c>
      <c r="Q1042" s="168" t="str">
        <f t="shared" si="106"/>
        <v>CL.IC.PA.092508.01</v>
      </c>
    </row>
    <row r="1043" spans="1:19" s="167" customFormat="1" ht="15">
      <c r="A1043" s="167" t="s">
        <v>6465</v>
      </c>
      <c r="C1043" s="61" t="s">
        <v>11639</v>
      </c>
      <c r="E1043" s="61" t="s">
        <v>512</v>
      </c>
      <c r="F1043" s="167" t="s">
        <v>6033</v>
      </c>
      <c r="G1043" s="167" t="s">
        <v>5859</v>
      </c>
      <c r="H1043" s="62" t="s">
        <v>11639</v>
      </c>
      <c r="I1043" s="61" t="s">
        <v>5860</v>
      </c>
      <c r="J1043" s="63" t="str">
        <f t="shared" si="102"/>
        <v>IC.PA.092509</v>
      </c>
      <c r="K1043" s="61" t="s">
        <v>12175</v>
      </c>
      <c r="L1043" s="167" t="str">
        <f t="shared" si="103"/>
        <v>Scale = 8</v>
      </c>
      <c r="M1043" s="61" t="str">
        <f t="shared" si="104"/>
        <v>PI.IC.PA.092509.01</v>
      </c>
      <c r="N1043" s="168"/>
      <c r="O1043" s="168" t="str">
        <f t="shared" si="105"/>
        <v>PH.IC.PA.092509.01</v>
      </c>
      <c r="Q1043" s="168" t="str">
        <f t="shared" si="106"/>
        <v>CL.IC.PA.092509.01</v>
      </c>
    </row>
    <row r="1044" spans="1:19" s="167" customFormat="1" ht="15">
      <c r="A1044" s="167" t="s">
        <v>6465</v>
      </c>
      <c r="C1044" s="61" t="s">
        <v>11639</v>
      </c>
      <c r="E1044" s="61" t="s">
        <v>512</v>
      </c>
      <c r="F1044" s="167" t="s">
        <v>6033</v>
      </c>
      <c r="G1044" s="167" t="s">
        <v>5968</v>
      </c>
      <c r="H1044" s="62" t="s">
        <v>11829</v>
      </c>
      <c r="I1044" s="61" t="s">
        <v>6103</v>
      </c>
      <c r="J1044" s="63" t="str">
        <f t="shared" si="102"/>
        <v>IC.PA.092510</v>
      </c>
      <c r="K1044" s="61" t="s">
        <v>12175</v>
      </c>
      <c r="L1044" s="167" t="str">
        <f t="shared" si="103"/>
        <v>Scale = 9</v>
      </c>
      <c r="M1044" s="61" t="str">
        <f t="shared" si="104"/>
        <v>PI.IC.PA.092510.01</v>
      </c>
      <c r="N1044" s="168"/>
      <c r="O1044" s="168" t="str">
        <f t="shared" si="105"/>
        <v>PH.IC.PA.092510.01</v>
      </c>
      <c r="Q1044" s="168" t="str">
        <f t="shared" si="106"/>
        <v>CL.IC.PA.092510.01</v>
      </c>
    </row>
    <row r="1045" spans="1:19" s="167" customFormat="1" ht="15">
      <c r="A1045" s="167" t="s">
        <v>6465</v>
      </c>
      <c r="C1045" s="61" t="s">
        <v>11639</v>
      </c>
      <c r="E1045" s="61" t="s">
        <v>512</v>
      </c>
      <c r="F1045" s="167" t="s">
        <v>6033</v>
      </c>
      <c r="G1045" s="167" t="s">
        <v>6104</v>
      </c>
      <c r="H1045" s="62" t="s">
        <v>12099</v>
      </c>
      <c r="I1045" s="61" t="s">
        <v>6105</v>
      </c>
      <c r="J1045" s="63" t="str">
        <f t="shared" si="102"/>
        <v>IC.PA.092511</v>
      </c>
      <c r="K1045" s="61" t="s">
        <v>12175</v>
      </c>
      <c r="L1045" s="167" t="str">
        <f t="shared" si="103"/>
        <v>Scale = 10 Worse possible pain</v>
      </c>
      <c r="M1045" s="61" t="str">
        <f t="shared" si="104"/>
        <v>PI.IC.PA.092511.01</v>
      </c>
      <c r="N1045" s="168"/>
      <c r="O1045" s="168" t="str">
        <f t="shared" si="105"/>
        <v>PH.IC.PA.092511.01</v>
      </c>
      <c r="Q1045" s="168" t="str">
        <f t="shared" si="106"/>
        <v>CL.IC.PA.092511.01</v>
      </c>
    </row>
    <row r="1046" spans="1:19" s="167" customFormat="1" ht="15">
      <c r="A1046" s="167" t="s">
        <v>6465</v>
      </c>
      <c r="C1046" s="61" t="s">
        <v>11639</v>
      </c>
      <c r="E1046" s="61" t="s">
        <v>512</v>
      </c>
      <c r="F1046" s="167" t="s">
        <v>6033</v>
      </c>
      <c r="G1046" s="167" t="s">
        <v>7867</v>
      </c>
      <c r="H1046" s="62" t="s">
        <v>12100</v>
      </c>
      <c r="I1046" s="61">
        <v>99</v>
      </c>
      <c r="J1046" s="63" t="str">
        <f t="shared" si="102"/>
        <v>IC.PA.092512</v>
      </c>
      <c r="K1046" s="61" t="s">
        <v>12175</v>
      </c>
      <c r="L1046" s="167" t="str">
        <f t="shared" si="103"/>
        <v>Unable to assess</v>
      </c>
      <c r="M1046" s="61" t="str">
        <f t="shared" si="104"/>
        <v>PI.IC.PA.092512.01</v>
      </c>
      <c r="N1046" s="168"/>
      <c r="O1046" s="168" t="str">
        <f t="shared" si="105"/>
        <v>PH.IC.PA.092512.01</v>
      </c>
      <c r="Q1046" s="168" t="str">
        <f t="shared" si="106"/>
        <v>CL.IC.PA.092512.01</v>
      </c>
    </row>
    <row r="1047" spans="1:19" s="167" customFormat="1" ht="15">
      <c r="A1047" s="167" t="s">
        <v>6465</v>
      </c>
      <c r="C1047" s="61" t="s">
        <v>11639</v>
      </c>
      <c r="D1047" s="167" t="s">
        <v>6106</v>
      </c>
      <c r="E1047" s="61" t="s">
        <v>371</v>
      </c>
      <c r="F1047" s="167" t="s">
        <v>13522</v>
      </c>
      <c r="G1047" s="167" t="s">
        <v>5866</v>
      </c>
      <c r="H1047" s="62" t="s">
        <v>11848</v>
      </c>
      <c r="I1047" s="61" t="s">
        <v>5867</v>
      </c>
      <c r="J1047" s="63" t="str">
        <f t="shared" si="102"/>
        <v>IC.PA.092601</v>
      </c>
      <c r="K1047" s="61" t="s">
        <v>12175</v>
      </c>
      <c r="L1047" s="167" t="str">
        <f t="shared" si="103"/>
        <v>1 = asleep, easy to arouse to entering room, awake and alert</v>
      </c>
      <c r="M1047" s="61" t="str">
        <f t="shared" si="104"/>
        <v>PI.IC.PA.092601.01</v>
      </c>
      <c r="N1047" s="168"/>
      <c r="O1047" s="168" t="str">
        <f t="shared" si="105"/>
        <v>PH.IC.PA.092601.01</v>
      </c>
      <c r="Q1047" s="168" t="str">
        <f t="shared" si="106"/>
        <v>CL.IC.PA.092601.01</v>
      </c>
      <c r="R1047" s="167" t="s">
        <v>12465</v>
      </c>
      <c r="S1047" s="167">
        <v>488</v>
      </c>
    </row>
    <row r="1048" spans="1:19" s="167" customFormat="1" ht="15">
      <c r="A1048" s="167" t="s">
        <v>6465</v>
      </c>
      <c r="C1048" s="61" t="s">
        <v>11639</v>
      </c>
      <c r="E1048" s="61" t="s">
        <v>371</v>
      </c>
      <c r="F1048" s="167" t="s">
        <v>13522</v>
      </c>
      <c r="G1048" s="167" t="s">
        <v>5861</v>
      </c>
      <c r="H1048" s="62" t="s">
        <v>12030</v>
      </c>
      <c r="I1048" s="61" t="s">
        <v>5862</v>
      </c>
      <c r="J1048" s="63" t="str">
        <f t="shared" si="102"/>
        <v>IC.PA.092602</v>
      </c>
      <c r="K1048" s="61" t="s">
        <v>1702</v>
      </c>
      <c r="L1048" s="167" t="str">
        <f t="shared" si="103"/>
        <v>2 = slightly drowsy, easy to arouse to sound</v>
      </c>
      <c r="M1048" s="61" t="str">
        <f t="shared" si="104"/>
        <v>PI.IC.PA.092602.01</v>
      </c>
      <c r="N1048" s="168"/>
      <c r="O1048" s="168" t="str">
        <f t="shared" si="105"/>
        <v>PH.IC.PA.092602.01</v>
      </c>
      <c r="Q1048" s="168" t="str">
        <f t="shared" si="106"/>
        <v>CL.IC.PA.092602.01</v>
      </c>
      <c r="R1048" s="167" t="s">
        <v>12465</v>
      </c>
      <c r="S1048" s="167">
        <v>488</v>
      </c>
    </row>
    <row r="1049" spans="1:19" s="167" customFormat="1" ht="15">
      <c r="A1049" s="167" t="s">
        <v>6465</v>
      </c>
      <c r="C1049" s="61" t="s">
        <v>11639</v>
      </c>
      <c r="E1049" s="61" t="s">
        <v>371</v>
      </c>
      <c r="F1049" s="167" t="s">
        <v>13522</v>
      </c>
      <c r="G1049" s="167" t="s">
        <v>5972</v>
      </c>
      <c r="H1049" s="62" t="s">
        <v>12032</v>
      </c>
      <c r="I1049" s="61" t="s">
        <v>5973</v>
      </c>
      <c r="J1049" s="63" t="str">
        <f t="shared" ref="J1049:J1112" si="107">CONCATENATE("IC.PA.",C1049,E1049,H1049)</f>
        <v>IC.PA.092603</v>
      </c>
      <c r="K1049" s="61" t="s">
        <v>1702</v>
      </c>
      <c r="L1049" s="167" t="str">
        <f t="shared" ref="L1049:L1112" si="108">G1049</f>
        <v>3 = frequently drowsy, dozes mid-sentence, arouse to touch</v>
      </c>
      <c r="M1049" s="61" t="str">
        <f t="shared" ref="M1049:M1112" si="109">CONCATENATE("PI.",J1049,".",K1049)</f>
        <v>PI.IC.PA.092603.01</v>
      </c>
      <c r="N1049" s="168"/>
      <c r="O1049" s="168" t="str">
        <f t="shared" ref="O1049:O1112" si="110">CONCATENATE("PH.",J1049,".",K1049)</f>
        <v>PH.IC.PA.092603.01</v>
      </c>
      <c r="Q1049" s="168" t="str">
        <f t="shared" ref="Q1049:Q1112" si="111">CONCATENATE("CL.",J1049,".",K1049)</f>
        <v>CL.IC.PA.092603.01</v>
      </c>
      <c r="R1049" s="167" t="s">
        <v>12465</v>
      </c>
      <c r="S1049" s="167">
        <v>488</v>
      </c>
    </row>
    <row r="1050" spans="1:19" s="167" customFormat="1" ht="15">
      <c r="A1050" s="167" t="s">
        <v>6465</v>
      </c>
      <c r="C1050" s="61" t="s">
        <v>11639</v>
      </c>
      <c r="E1050" s="61" t="s">
        <v>371</v>
      </c>
      <c r="F1050" s="167" t="s">
        <v>13522</v>
      </c>
      <c r="G1050" s="167" t="s">
        <v>5974</v>
      </c>
      <c r="H1050" s="62" t="s">
        <v>12028</v>
      </c>
      <c r="I1050" s="61" t="s">
        <v>5969</v>
      </c>
      <c r="J1050" s="63" t="str">
        <f t="shared" si="107"/>
        <v>IC.PA.092604</v>
      </c>
      <c r="K1050" s="61" t="s">
        <v>1702</v>
      </c>
      <c r="L1050" s="167" t="str">
        <f t="shared" si="108"/>
        <v>4 = minimal or no response</v>
      </c>
      <c r="M1050" s="61" t="str">
        <f t="shared" si="109"/>
        <v>PI.IC.PA.092604.01</v>
      </c>
      <c r="N1050" s="168"/>
      <c r="O1050" s="168" t="str">
        <f t="shared" si="110"/>
        <v>PH.IC.PA.092604.01</v>
      </c>
      <c r="Q1050" s="168" t="str">
        <f t="shared" si="111"/>
        <v>CL.IC.PA.092604.01</v>
      </c>
      <c r="R1050" s="167" t="s">
        <v>12465</v>
      </c>
      <c r="S1050" s="167">
        <v>488</v>
      </c>
    </row>
    <row r="1051" spans="1:19" s="167" customFormat="1" ht="15">
      <c r="A1051" s="167" t="s">
        <v>6465</v>
      </c>
      <c r="B1051" s="167" t="s">
        <v>13523</v>
      </c>
      <c r="C1051" s="61" t="s">
        <v>11829</v>
      </c>
      <c r="D1051" s="167" t="s">
        <v>5869</v>
      </c>
      <c r="E1051" s="61" t="s">
        <v>12175</v>
      </c>
      <c r="F1051" s="167" t="s">
        <v>5826</v>
      </c>
      <c r="G1051" s="167" t="s">
        <v>6312</v>
      </c>
      <c r="H1051" s="62" t="s">
        <v>11848</v>
      </c>
      <c r="I1051" s="167">
        <v>0</v>
      </c>
      <c r="J1051" s="63" t="str">
        <f t="shared" si="107"/>
        <v>IC.PA.100101</v>
      </c>
      <c r="K1051" s="61" t="s">
        <v>12175</v>
      </c>
      <c r="L1051" s="167" t="str">
        <f t="shared" si="108"/>
        <v xml:space="preserve">      No Pain (0/10)</v>
      </c>
      <c r="M1051" s="61" t="str">
        <f t="shared" si="109"/>
        <v>PI.IC.PA.100101.01</v>
      </c>
      <c r="N1051" s="168"/>
      <c r="O1051" s="168" t="str">
        <f t="shared" si="110"/>
        <v>PH.IC.PA.100101.01</v>
      </c>
      <c r="Q1051" s="168" t="str">
        <f t="shared" si="111"/>
        <v>CL.IC.PA.100101.01</v>
      </c>
    </row>
    <row r="1052" spans="1:19" s="167" customFormat="1" ht="15">
      <c r="A1052" s="167" t="s">
        <v>6465</v>
      </c>
      <c r="C1052" s="61" t="s">
        <v>11829</v>
      </c>
      <c r="E1052" s="61" t="s">
        <v>12175</v>
      </c>
      <c r="F1052" s="167" t="s">
        <v>5826</v>
      </c>
      <c r="G1052" s="167" t="s">
        <v>6313</v>
      </c>
      <c r="H1052" s="62" t="s">
        <v>12030</v>
      </c>
      <c r="I1052" s="167">
        <v>1</v>
      </c>
      <c r="J1052" s="63" t="str">
        <f t="shared" si="107"/>
        <v>IC.PA.100102</v>
      </c>
      <c r="K1052" s="61" t="s">
        <v>12175</v>
      </c>
      <c r="L1052" s="167" t="str">
        <f t="shared" si="108"/>
        <v xml:space="preserve">      Level 1 (1/10)</v>
      </c>
      <c r="M1052" s="61" t="str">
        <f t="shared" si="109"/>
        <v>PI.IC.PA.100102.01</v>
      </c>
      <c r="N1052" s="168"/>
      <c r="O1052" s="168" t="str">
        <f t="shared" si="110"/>
        <v>PH.IC.PA.100102.01</v>
      </c>
      <c r="Q1052" s="168" t="str">
        <f t="shared" si="111"/>
        <v>CL.IC.PA.100102.01</v>
      </c>
    </row>
    <row r="1053" spans="1:19" s="167" customFormat="1" ht="15">
      <c r="A1053" s="167" t="s">
        <v>6465</v>
      </c>
      <c r="C1053" s="61" t="s">
        <v>11829</v>
      </c>
      <c r="E1053" s="61" t="s">
        <v>12175</v>
      </c>
      <c r="F1053" s="167" t="s">
        <v>5826</v>
      </c>
      <c r="G1053" s="167" t="s">
        <v>6314</v>
      </c>
      <c r="H1053" s="62" t="s">
        <v>12032</v>
      </c>
      <c r="I1053" s="167">
        <v>2</v>
      </c>
      <c r="J1053" s="63" t="str">
        <f t="shared" si="107"/>
        <v>IC.PA.100103</v>
      </c>
      <c r="K1053" s="61" t="s">
        <v>12175</v>
      </c>
      <c r="L1053" s="167" t="str">
        <f t="shared" si="108"/>
        <v xml:space="preserve">      Level 2 (2/10)</v>
      </c>
      <c r="M1053" s="61" t="str">
        <f t="shared" si="109"/>
        <v>PI.IC.PA.100103.01</v>
      </c>
      <c r="N1053" s="168"/>
      <c r="O1053" s="168" t="str">
        <f t="shared" si="110"/>
        <v>PH.IC.PA.100103.01</v>
      </c>
      <c r="Q1053" s="168" t="str">
        <f t="shared" si="111"/>
        <v>CL.IC.PA.100103.01</v>
      </c>
    </row>
    <row r="1054" spans="1:19" s="167" customFormat="1" ht="15">
      <c r="A1054" s="167" t="s">
        <v>6465</v>
      </c>
      <c r="C1054" s="61" t="s">
        <v>11829</v>
      </c>
      <c r="E1054" s="61" t="s">
        <v>12175</v>
      </c>
      <c r="F1054" s="167" t="s">
        <v>5826</v>
      </c>
      <c r="G1054" s="167" t="s">
        <v>6139</v>
      </c>
      <c r="H1054" s="62" t="s">
        <v>12028</v>
      </c>
      <c r="I1054" s="167">
        <v>3</v>
      </c>
      <c r="J1054" s="63" t="str">
        <f t="shared" si="107"/>
        <v>IC.PA.100104</v>
      </c>
      <c r="K1054" s="61" t="s">
        <v>12175</v>
      </c>
      <c r="L1054" s="167" t="str">
        <f t="shared" si="108"/>
        <v xml:space="preserve">      Level 3 (3/10)</v>
      </c>
      <c r="M1054" s="61" t="str">
        <f t="shared" si="109"/>
        <v>PI.IC.PA.100104.01</v>
      </c>
      <c r="N1054" s="168"/>
      <c r="O1054" s="168" t="str">
        <f t="shared" si="110"/>
        <v>PH.IC.PA.100104.01</v>
      </c>
      <c r="Q1054" s="168" t="str">
        <f t="shared" si="111"/>
        <v>CL.IC.PA.100104.01</v>
      </c>
    </row>
    <row r="1055" spans="1:19" s="167" customFormat="1" ht="15">
      <c r="A1055" s="167" t="s">
        <v>6465</v>
      </c>
      <c r="C1055" s="61" t="s">
        <v>11829</v>
      </c>
      <c r="E1055" s="61" t="s">
        <v>12175</v>
      </c>
      <c r="F1055" s="167" t="s">
        <v>5826</v>
      </c>
      <c r="G1055" s="167" t="s">
        <v>6140</v>
      </c>
      <c r="H1055" s="62" t="s">
        <v>12210</v>
      </c>
      <c r="I1055" s="167">
        <v>4</v>
      </c>
      <c r="J1055" s="63" t="str">
        <f t="shared" si="107"/>
        <v>IC.PA.100105</v>
      </c>
      <c r="K1055" s="61" t="s">
        <v>12175</v>
      </c>
      <c r="L1055" s="167" t="str">
        <f t="shared" si="108"/>
        <v xml:space="preserve">      Level 4 (4/10)</v>
      </c>
      <c r="M1055" s="61" t="str">
        <f t="shared" si="109"/>
        <v>PI.IC.PA.100105.01</v>
      </c>
      <c r="N1055" s="168"/>
      <c r="O1055" s="168" t="str">
        <f t="shared" si="110"/>
        <v>PH.IC.PA.100105.01</v>
      </c>
      <c r="Q1055" s="168" t="str">
        <f t="shared" si="111"/>
        <v>CL.IC.PA.100105.01</v>
      </c>
    </row>
    <row r="1056" spans="1:19" s="167" customFormat="1" ht="15">
      <c r="A1056" s="167" t="s">
        <v>6465</v>
      </c>
      <c r="C1056" s="61" t="s">
        <v>11829</v>
      </c>
      <c r="E1056" s="61" t="s">
        <v>12175</v>
      </c>
      <c r="F1056" s="167" t="s">
        <v>5826</v>
      </c>
      <c r="G1056" s="167" t="s">
        <v>6141</v>
      </c>
      <c r="H1056" s="62" t="s">
        <v>12212</v>
      </c>
      <c r="I1056" s="167">
        <v>5</v>
      </c>
      <c r="J1056" s="63" t="str">
        <f t="shared" si="107"/>
        <v>IC.PA.100106</v>
      </c>
      <c r="K1056" s="61" t="s">
        <v>12175</v>
      </c>
      <c r="L1056" s="167" t="str">
        <f t="shared" si="108"/>
        <v xml:space="preserve">      Level 5 (5/10)</v>
      </c>
      <c r="M1056" s="61" t="str">
        <f t="shared" si="109"/>
        <v>PI.IC.PA.100106.01</v>
      </c>
      <c r="N1056" s="168"/>
      <c r="O1056" s="168" t="str">
        <f t="shared" si="110"/>
        <v>PH.IC.PA.100106.01</v>
      </c>
      <c r="Q1056" s="168" t="str">
        <f t="shared" si="111"/>
        <v>CL.IC.PA.100106.01</v>
      </c>
    </row>
    <row r="1057" spans="1:17" s="167" customFormat="1" ht="15">
      <c r="A1057" s="167" t="s">
        <v>6465</v>
      </c>
      <c r="C1057" s="61" t="s">
        <v>11829</v>
      </c>
      <c r="E1057" s="61" t="s">
        <v>12175</v>
      </c>
      <c r="F1057" s="167" t="s">
        <v>5826</v>
      </c>
      <c r="G1057" s="167" t="s">
        <v>6142</v>
      </c>
      <c r="H1057" s="62" t="s">
        <v>12225</v>
      </c>
      <c r="I1057" s="167">
        <v>6</v>
      </c>
      <c r="J1057" s="63" t="str">
        <f t="shared" si="107"/>
        <v>IC.PA.100107</v>
      </c>
      <c r="K1057" s="61" t="s">
        <v>12175</v>
      </c>
      <c r="L1057" s="167" t="str">
        <f t="shared" si="108"/>
        <v xml:space="preserve">      Level 6 (6/10)</v>
      </c>
      <c r="M1057" s="61" t="str">
        <f t="shared" si="109"/>
        <v>PI.IC.PA.100107.01</v>
      </c>
      <c r="N1057" s="168"/>
      <c r="O1057" s="168" t="str">
        <f t="shared" si="110"/>
        <v>PH.IC.PA.100107.01</v>
      </c>
      <c r="Q1057" s="168" t="str">
        <f t="shared" si="111"/>
        <v>CL.IC.PA.100107.01</v>
      </c>
    </row>
    <row r="1058" spans="1:17" s="167" customFormat="1" ht="15">
      <c r="A1058" s="167" t="s">
        <v>6465</v>
      </c>
      <c r="C1058" s="61" t="s">
        <v>11829</v>
      </c>
      <c r="E1058" s="61" t="s">
        <v>12175</v>
      </c>
      <c r="F1058" s="167" t="s">
        <v>5826</v>
      </c>
      <c r="G1058" s="167" t="s">
        <v>6143</v>
      </c>
      <c r="H1058" s="62" t="s">
        <v>11638</v>
      </c>
      <c r="I1058" s="167">
        <v>7</v>
      </c>
      <c r="J1058" s="63" t="str">
        <f t="shared" si="107"/>
        <v>IC.PA.100108</v>
      </c>
      <c r="K1058" s="61" t="s">
        <v>12175</v>
      </c>
      <c r="L1058" s="167" t="str">
        <f t="shared" si="108"/>
        <v xml:space="preserve">      Level 7 (7/10)</v>
      </c>
      <c r="M1058" s="61" t="str">
        <f t="shared" si="109"/>
        <v>PI.IC.PA.100108.01</v>
      </c>
      <c r="N1058" s="168"/>
      <c r="O1058" s="168" t="str">
        <f t="shared" si="110"/>
        <v>PH.IC.PA.100108.01</v>
      </c>
      <c r="Q1058" s="168" t="str">
        <f t="shared" si="111"/>
        <v>CL.IC.PA.100108.01</v>
      </c>
    </row>
    <row r="1059" spans="1:17" s="167" customFormat="1" ht="15">
      <c r="A1059" s="167" t="s">
        <v>6465</v>
      </c>
      <c r="C1059" s="61" t="s">
        <v>11829</v>
      </c>
      <c r="E1059" s="61" t="s">
        <v>12175</v>
      </c>
      <c r="F1059" s="167" t="s">
        <v>5826</v>
      </c>
      <c r="G1059" s="167" t="s">
        <v>6144</v>
      </c>
      <c r="H1059" s="62" t="s">
        <v>11639</v>
      </c>
      <c r="I1059" s="167">
        <v>8</v>
      </c>
      <c r="J1059" s="63" t="str">
        <f t="shared" si="107"/>
        <v>IC.PA.100109</v>
      </c>
      <c r="K1059" s="61" t="s">
        <v>12175</v>
      </c>
      <c r="L1059" s="167" t="str">
        <f t="shared" si="108"/>
        <v xml:space="preserve">      Level 8 (8/10)</v>
      </c>
      <c r="M1059" s="61" t="str">
        <f t="shared" si="109"/>
        <v>PI.IC.PA.100109.01</v>
      </c>
      <c r="N1059" s="168"/>
      <c r="O1059" s="168" t="str">
        <f t="shared" si="110"/>
        <v>PH.IC.PA.100109.01</v>
      </c>
      <c r="Q1059" s="168" t="str">
        <f t="shared" si="111"/>
        <v>CL.IC.PA.100109.01</v>
      </c>
    </row>
    <row r="1060" spans="1:17" s="167" customFormat="1" ht="15">
      <c r="A1060" s="167" t="s">
        <v>6465</v>
      </c>
      <c r="C1060" s="61" t="s">
        <v>11829</v>
      </c>
      <c r="E1060" s="61" t="s">
        <v>12175</v>
      </c>
      <c r="F1060" s="167" t="s">
        <v>5826</v>
      </c>
      <c r="G1060" s="167" t="s">
        <v>6502</v>
      </c>
      <c r="H1060" s="62" t="s">
        <v>11829</v>
      </c>
      <c r="I1060" s="167">
        <v>9</v>
      </c>
      <c r="J1060" s="63" t="str">
        <f t="shared" si="107"/>
        <v>IC.PA.100110</v>
      </c>
      <c r="K1060" s="61" t="s">
        <v>12175</v>
      </c>
      <c r="L1060" s="167" t="str">
        <f t="shared" si="108"/>
        <v xml:space="preserve">      Level 9 (9/10)</v>
      </c>
      <c r="M1060" s="61" t="str">
        <f t="shared" si="109"/>
        <v>PI.IC.PA.100110.01</v>
      </c>
      <c r="N1060" s="168"/>
      <c r="O1060" s="168" t="str">
        <f t="shared" si="110"/>
        <v>PH.IC.PA.100110.01</v>
      </c>
      <c r="Q1060" s="168" t="str">
        <f t="shared" si="111"/>
        <v>CL.IC.PA.100110.01</v>
      </c>
    </row>
    <row r="1061" spans="1:17" s="167" customFormat="1" ht="15">
      <c r="A1061" s="167" t="s">
        <v>6465</v>
      </c>
      <c r="C1061" s="61" t="s">
        <v>11829</v>
      </c>
      <c r="E1061" s="61" t="s">
        <v>12175</v>
      </c>
      <c r="F1061" s="167" t="s">
        <v>5826</v>
      </c>
      <c r="G1061" s="167" t="s">
        <v>6666</v>
      </c>
      <c r="H1061" s="62" t="s">
        <v>12099</v>
      </c>
      <c r="I1061" s="167">
        <v>10</v>
      </c>
      <c r="J1061" s="63" t="str">
        <f t="shared" si="107"/>
        <v>IC.PA.100111</v>
      </c>
      <c r="K1061" s="61" t="s">
        <v>12175</v>
      </c>
      <c r="L1061" s="167" t="str">
        <f t="shared" si="108"/>
        <v xml:space="preserve">      Worst possible pain (10/10)</v>
      </c>
      <c r="M1061" s="61" t="str">
        <f t="shared" si="109"/>
        <v>PI.IC.PA.100111.01</v>
      </c>
      <c r="N1061" s="168"/>
      <c r="O1061" s="168" t="str">
        <f t="shared" si="110"/>
        <v>PH.IC.PA.100111.01</v>
      </c>
      <c r="Q1061" s="168" t="str">
        <f t="shared" si="111"/>
        <v>CL.IC.PA.100111.01</v>
      </c>
    </row>
    <row r="1062" spans="1:17" s="167" customFormat="1" ht="15">
      <c r="A1062" s="167" t="s">
        <v>6465</v>
      </c>
      <c r="C1062" s="61" t="s">
        <v>11829</v>
      </c>
      <c r="D1062" s="167" t="s">
        <v>5872</v>
      </c>
      <c r="E1062" s="61" t="s">
        <v>1863</v>
      </c>
      <c r="F1062" s="167" t="s">
        <v>5826</v>
      </c>
      <c r="G1062" s="167" t="s">
        <v>6353</v>
      </c>
      <c r="H1062" s="62" t="s">
        <v>11848</v>
      </c>
      <c r="I1062" s="167" t="s">
        <v>12173</v>
      </c>
      <c r="J1062" s="63" t="str">
        <f t="shared" si="107"/>
        <v>IC.PA.100201</v>
      </c>
      <c r="K1062" s="61" t="s">
        <v>12175</v>
      </c>
      <c r="L1062" s="167" t="str">
        <f t="shared" si="108"/>
        <v xml:space="preserve">      Increase activity</v>
      </c>
      <c r="M1062" s="61" t="str">
        <f t="shared" si="109"/>
        <v>PI.IC.PA.100201.01</v>
      </c>
      <c r="N1062" s="168"/>
      <c r="O1062" s="168" t="str">
        <f t="shared" si="110"/>
        <v>PH.IC.PA.100201.01</v>
      </c>
      <c r="Q1062" s="168" t="str">
        <f t="shared" si="111"/>
        <v>CL.IC.PA.100201.01</v>
      </c>
    </row>
    <row r="1063" spans="1:17" s="167" customFormat="1" ht="15">
      <c r="A1063" s="167" t="s">
        <v>6465</v>
      </c>
      <c r="C1063" s="61" t="s">
        <v>11829</v>
      </c>
      <c r="E1063" s="61" t="s">
        <v>1863</v>
      </c>
      <c r="F1063" s="167" t="s">
        <v>5826</v>
      </c>
      <c r="G1063" s="167" t="s">
        <v>6177</v>
      </c>
      <c r="H1063" s="62" t="s">
        <v>12030</v>
      </c>
      <c r="I1063" s="167" t="s">
        <v>6178</v>
      </c>
      <c r="J1063" s="63" t="str">
        <f t="shared" si="107"/>
        <v>IC.PA.100202</v>
      </c>
      <c r="K1063" s="61" t="s">
        <v>12175</v>
      </c>
      <c r="L1063" s="167" t="str">
        <f t="shared" si="108"/>
        <v xml:space="preserve">      Improve sleep</v>
      </c>
      <c r="M1063" s="61" t="str">
        <f t="shared" si="109"/>
        <v>PI.IC.PA.100202.01</v>
      </c>
      <c r="N1063" s="168"/>
      <c r="O1063" s="168" t="str">
        <f t="shared" si="110"/>
        <v>PH.IC.PA.100202.01</v>
      </c>
      <c r="Q1063" s="168" t="str">
        <f t="shared" si="111"/>
        <v>CL.IC.PA.100202.01</v>
      </c>
    </row>
    <row r="1064" spans="1:17" s="167" customFormat="1" ht="15">
      <c r="A1064" s="167" t="s">
        <v>6465</v>
      </c>
      <c r="C1064" s="61" t="s">
        <v>11829</v>
      </c>
      <c r="E1064" s="61" t="s">
        <v>1863</v>
      </c>
      <c r="F1064" s="167" t="s">
        <v>5826</v>
      </c>
      <c r="G1064" s="167" t="s">
        <v>6179</v>
      </c>
      <c r="H1064" s="62" t="s">
        <v>12032</v>
      </c>
      <c r="I1064" s="167" t="s">
        <v>6180</v>
      </c>
      <c r="J1064" s="63" t="str">
        <f t="shared" si="107"/>
        <v>IC.PA.100203</v>
      </c>
      <c r="K1064" s="61" t="s">
        <v>12175</v>
      </c>
      <c r="L1064" s="167" t="str">
        <f t="shared" si="108"/>
        <v xml:space="preserve">      Improve activity of daily living</v>
      </c>
      <c r="M1064" s="61" t="str">
        <f t="shared" si="109"/>
        <v>PI.IC.PA.100203.01</v>
      </c>
      <c r="N1064" s="168"/>
      <c r="O1064" s="168" t="str">
        <f t="shared" si="110"/>
        <v>PH.IC.PA.100203.01</v>
      </c>
      <c r="Q1064" s="168" t="str">
        <f t="shared" si="111"/>
        <v>CL.IC.PA.100203.01</v>
      </c>
    </row>
    <row r="1065" spans="1:17" s="167" customFormat="1" ht="15">
      <c r="A1065" s="167" t="s">
        <v>6465</v>
      </c>
      <c r="C1065" s="61" t="s">
        <v>11829</v>
      </c>
      <c r="E1065" s="61" t="s">
        <v>1863</v>
      </c>
      <c r="F1065" s="167" t="s">
        <v>5826</v>
      </c>
      <c r="G1065" s="167" t="s">
        <v>6181</v>
      </c>
      <c r="H1065" s="62" t="s">
        <v>12028</v>
      </c>
      <c r="I1065" s="167" t="s">
        <v>6357</v>
      </c>
      <c r="J1065" s="63" t="str">
        <f t="shared" si="107"/>
        <v>IC.PA.100204</v>
      </c>
      <c r="K1065" s="61" t="s">
        <v>12175</v>
      </c>
      <c r="L1065" s="167" t="str">
        <f t="shared" si="108"/>
        <v xml:space="preserve">      Improve mood</v>
      </c>
      <c r="M1065" s="61" t="str">
        <f t="shared" si="109"/>
        <v>PI.IC.PA.100204.01</v>
      </c>
      <c r="N1065" s="168"/>
      <c r="O1065" s="168" t="str">
        <f t="shared" si="110"/>
        <v>PH.IC.PA.100204.01</v>
      </c>
      <c r="Q1065" s="168" t="str">
        <f t="shared" si="111"/>
        <v>CL.IC.PA.100204.01</v>
      </c>
    </row>
    <row r="1066" spans="1:17" s="167" customFormat="1" ht="15">
      <c r="A1066" s="167" t="s">
        <v>6465</v>
      </c>
      <c r="C1066" s="61" t="s">
        <v>11829</v>
      </c>
      <c r="E1066" s="61" t="s">
        <v>1863</v>
      </c>
      <c r="F1066" s="167" t="s">
        <v>5826</v>
      </c>
      <c r="G1066" s="167" t="s">
        <v>6358</v>
      </c>
      <c r="H1066" s="62" t="s">
        <v>12210</v>
      </c>
      <c r="I1066" s="167" t="s">
        <v>6359</v>
      </c>
      <c r="J1066" s="63" t="str">
        <f t="shared" si="107"/>
        <v>IC.PA.100205</v>
      </c>
      <c r="K1066" s="61" t="s">
        <v>12175</v>
      </c>
      <c r="L1066" s="167" t="str">
        <f t="shared" si="108"/>
        <v xml:space="preserve">      Reduce drugs</v>
      </c>
      <c r="M1066" s="61" t="str">
        <f t="shared" si="109"/>
        <v>PI.IC.PA.100205.01</v>
      </c>
      <c r="N1066" s="168"/>
      <c r="O1066" s="168" t="str">
        <f t="shared" si="110"/>
        <v>PH.IC.PA.100205.01</v>
      </c>
      <c r="Q1066" s="168" t="str">
        <f t="shared" si="111"/>
        <v>CL.IC.PA.100205.01</v>
      </c>
    </row>
    <row r="1067" spans="1:17" s="167" customFormat="1" ht="15">
      <c r="A1067" s="167" t="s">
        <v>6465</v>
      </c>
      <c r="C1067" s="61" t="s">
        <v>11829</v>
      </c>
      <c r="D1067" s="167" t="s">
        <v>6360</v>
      </c>
      <c r="E1067" s="61" t="s">
        <v>12185</v>
      </c>
      <c r="F1067" s="167" t="s">
        <v>5827</v>
      </c>
      <c r="G1067" s="167" t="s">
        <v>6182</v>
      </c>
      <c r="H1067" s="62" t="s">
        <v>11848</v>
      </c>
      <c r="I1067" s="167" t="s">
        <v>12157</v>
      </c>
      <c r="J1067" s="63" t="str">
        <f t="shared" si="107"/>
        <v>IC.PA.100301</v>
      </c>
      <c r="K1067" s="61" t="s">
        <v>12175</v>
      </c>
      <c r="L1067" s="167" t="str">
        <f t="shared" si="108"/>
        <v xml:space="preserve">      Aggravating factor none</v>
      </c>
      <c r="M1067" s="61" t="str">
        <f t="shared" si="109"/>
        <v>PI.IC.PA.100301.01</v>
      </c>
      <c r="N1067" s="168"/>
      <c r="O1067" s="168" t="str">
        <f t="shared" si="110"/>
        <v>PH.IC.PA.100301.01</v>
      </c>
      <c r="Q1067" s="168" t="str">
        <f t="shared" si="111"/>
        <v>CL.IC.PA.100301.01</v>
      </c>
    </row>
    <row r="1068" spans="1:17" s="167" customFormat="1" ht="15">
      <c r="A1068" s="167" t="s">
        <v>6465</v>
      </c>
      <c r="C1068" s="61" t="s">
        <v>11829</v>
      </c>
      <c r="E1068" s="61" t="s">
        <v>12185</v>
      </c>
      <c r="F1068" s="167" t="s">
        <v>5827</v>
      </c>
      <c r="G1068" s="167" t="s">
        <v>6183</v>
      </c>
      <c r="H1068" s="62" t="s">
        <v>12030</v>
      </c>
      <c r="I1068" s="167" t="s">
        <v>6362</v>
      </c>
      <c r="J1068" s="63" t="str">
        <f t="shared" si="107"/>
        <v>IC.PA.100302</v>
      </c>
      <c r="K1068" s="61" t="s">
        <v>12175</v>
      </c>
      <c r="L1068" s="167" t="str">
        <f t="shared" si="108"/>
        <v xml:space="preserve">      Aggravating factor coughing</v>
      </c>
      <c r="M1068" s="61" t="str">
        <f t="shared" si="109"/>
        <v>PI.IC.PA.100302.01</v>
      </c>
      <c r="N1068" s="168"/>
      <c r="O1068" s="168" t="str">
        <f t="shared" si="110"/>
        <v>PH.IC.PA.100302.01</v>
      </c>
      <c r="Q1068" s="168" t="str">
        <f t="shared" si="111"/>
        <v>CL.IC.PA.100302.01</v>
      </c>
    </row>
    <row r="1069" spans="1:17" s="167" customFormat="1" ht="15">
      <c r="A1069" s="167" t="s">
        <v>6465</v>
      </c>
      <c r="C1069" s="61" t="s">
        <v>11829</v>
      </c>
      <c r="E1069" s="61" t="s">
        <v>12185</v>
      </c>
      <c r="F1069" s="167" t="s">
        <v>5827</v>
      </c>
      <c r="G1069" s="167" t="s">
        <v>5908</v>
      </c>
      <c r="H1069" s="62" t="s">
        <v>12032</v>
      </c>
      <c r="I1069" s="167" t="s">
        <v>6025</v>
      </c>
      <c r="J1069" s="63" t="str">
        <f t="shared" si="107"/>
        <v>IC.PA.100303</v>
      </c>
      <c r="K1069" s="61" t="s">
        <v>12175</v>
      </c>
      <c r="L1069" s="167" t="str">
        <f t="shared" si="108"/>
        <v xml:space="preserve">      Aggravating factor breathing</v>
      </c>
      <c r="M1069" s="61" t="str">
        <f t="shared" si="109"/>
        <v>PI.IC.PA.100303.01</v>
      </c>
      <c r="N1069" s="168"/>
      <c r="O1069" s="168" t="str">
        <f t="shared" si="110"/>
        <v>PH.IC.PA.100303.01</v>
      </c>
      <c r="Q1069" s="168" t="str">
        <f t="shared" si="111"/>
        <v>CL.IC.PA.100303.01</v>
      </c>
    </row>
    <row r="1070" spans="1:17" s="167" customFormat="1" ht="15">
      <c r="A1070" s="167" t="s">
        <v>6465</v>
      </c>
      <c r="C1070" s="61" t="s">
        <v>11829</v>
      </c>
      <c r="E1070" s="61" t="s">
        <v>12185</v>
      </c>
      <c r="F1070" s="167" t="s">
        <v>5827</v>
      </c>
      <c r="G1070" s="167" t="s">
        <v>6026</v>
      </c>
      <c r="H1070" s="62" t="s">
        <v>12028</v>
      </c>
      <c r="I1070" s="167" t="s">
        <v>12058</v>
      </c>
      <c r="J1070" s="63" t="str">
        <f t="shared" si="107"/>
        <v>IC.PA.100304</v>
      </c>
      <c r="K1070" s="61" t="s">
        <v>12175</v>
      </c>
      <c r="L1070" s="167" t="str">
        <f t="shared" si="108"/>
        <v xml:space="preserve">      Aggravating factor cold</v>
      </c>
      <c r="M1070" s="61" t="str">
        <f t="shared" si="109"/>
        <v>PI.IC.PA.100304.01</v>
      </c>
      <c r="N1070" s="168"/>
      <c r="O1070" s="168" t="str">
        <f t="shared" si="110"/>
        <v>PH.IC.PA.100304.01</v>
      </c>
      <c r="Q1070" s="168" t="str">
        <f t="shared" si="111"/>
        <v>CL.IC.PA.100304.01</v>
      </c>
    </row>
    <row r="1071" spans="1:17" s="167" customFormat="1" ht="15">
      <c r="A1071" s="167" t="s">
        <v>6465</v>
      </c>
      <c r="C1071" s="61" t="s">
        <v>11829</v>
      </c>
      <c r="E1071" s="61" t="s">
        <v>12185</v>
      </c>
      <c r="F1071" s="167" t="s">
        <v>5827</v>
      </c>
      <c r="G1071" s="167" t="s">
        <v>6027</v>
      </c>
      <c r="H1071" s="62" t="s">
        <v>12210</v>
      </c>
      <c r="I1071" s="167" t="s">
        <v>7743</v>
      </c>
      <c r="J1071" s="63" t="str">
        <f t="shared" si="107"/>
        <v>IC.PA.100305</v>
      </c>
      <c r="K1071" s="61" t="s">
        <v>12175</v>
      </c>
      <c r="L1071" s="167" t="str">
        <f t="shared" si="108"/>
        <v xml:space="preserve">      Aggravating factor heat</v>
      </c>
      <c r="M1071" s="61" t="str">
        <f t="shared" si="109"/>
        <v>PI.IC.PA.100305.01</v>
      </c>
      <c r="N1071" s="168"/>
      <c r="O1071" s="168" t="str">
        <f t="shared" si="110"/>
        <v>PH.IC.PA.100305.01</v>
      </c>
      <c r="Q1071" s="168" t="str">
        <f t="shared" si="111"/>
        <v>CL.IC.PA.100305.01</v>
      </c>
    </row>
    <row r="1072" spans="1:17" s="167" customFormat="1" ht="15">
      <c r="A1072" s="167" t="s">
        <v>6465</v>
      </c>
      <c r="C1072" s="61" t="s">
        <v>11829</v>
      </c>
      <c r="E1072" s="61" t="s">
        <v>12185</v>
      </c>
      <c r="F1072" s="167" t="s">
        <v>5827</v>
      </c>
      <c r="G1072" s="167" t="s">
        <v>6531</v>
      </c>
      <c r="H1072" s="62" t="s">
        <v>12212</v>
      </c>
      <c r="I1072" s="167" t="s">
        <v>6366</v>
      </c>
      <c r="J1072" s="63" t="str">
        <f t="shared" si="107"/>
        <v>IC.PA.100306</v>
      </c>
      <c r="K1072" s="61" t="s">
        <v>12175</v>
      </c>
      <c r="L1072" s="167" t="str">
        <f t="shared" si="108"/>
        <v xml:space="preserve">      Aggravating factor exercise</v>
      </c>
      <c r="M1072" s="61" t="str">
        <f t="shared" si="109"/>
        <v>PI.IC.PA.100306.01</v>
      </c>
      <c r="N1072" s="168"/>
      <c r="O1072" s="168" t="str">
        <f t="shared" si="110"/>
        <v>PH.IC.PA.100306.01</v>
      </c>
      <c r="Q1072" s="168" t="str">
        <f t="shared" si="111"/>
        <v>CL.IC.PA.100306.01</v>
      </c>
    </row>
    <row r="1073" spans="1:19" s="167" customFormat="1" ht="15">
      <c r="A1073" s="167" t="s">
        <v>6465</v>
      </c>
      <c r="C1073" s="61" t="s">
        <v>11829</v>
      </c>
      <c r="E1073" s="61" t="s">
        <v>12185</v>
      </c>
      <c r="F1073" s="167" t="s">
        <v>5827</v>
      </c>
      <c r="G1073" s="167" t="s">
        <v>6367</v>
      </c>
      <c r="H1073" s="62" t="s">
        <v>12225</v>
      </c>
      <c r="I1073" s="167" t="s">
        <v>8893</v>
      </c>
      <c r="J1073" s="63" t="str">
        <f t="shared" si="107"/>
        <v>IC.PA.100307</v>
      </c>
      <c r="K1073" s="61" t="s">
        <v>12175</v>
      </c>
      <c r="L1073" s="167" t="str">
        <f t="shared" si="108"/>
        <v xml:space="preserve">      Aggravating factor light</v>
      </c>
      <c r="M1073" s="61" t="str">
        <f t="shared" si="109"/>
        <v>PI.IC.PA.100307.01</v>
      </c>
      <c r="N1073" s="168"/>
      <c r="O1073" s="168" t="str">
        <f t="shared" si="110"/>
        <v>PH.IC.PA.100307.01</v>
      </c>
      <c r="Q1073" s="168" t="str">
        <f t="shared" si="111"/>
        <v>CL.IC.PA.100307.01</v>
      </c>
    </row>
    <row r="1074" spans="1:19" s="167" customFormat="1" ht="15">
      <c r="A1074" s="167" t="s">
        <v>6465</v>
      </c>
      <c r="C1074" s="61" t="s">
        <v>11829</v>
      </c>
      <c r="E1074" s="61" t="s">
        <v>12185</v>
      </c>
      <c r="F1074" s="167" t="s">
        <v>5827</v>
      </c>
      <c r="G1074" s="167" t="s">
        <v>6368</v>
      </c>
      <c r="H1074" s="62" t="s">
        <v>11638</v>
      </c>
      <c r="I1074" s="167" t="s">
        <v>6369</v>
      </c>
      <c r="J1074" s="63" t="str">
        <f t="shared" si="107"/>
        <v>IC.PA.100308</v>
      </c>
      <c r="K1074" s="61" t="s">
        <v>12175</v>
      </c>
      <c r="L1074" s="167" t="str">
        <f t="shared" si="108"/>
        <v xml:space="preserve">      Aggravating factor movement</v>
      </c>
      <c r="M1074" s="61" t="str">
        <f t="shared" si="109"/>
        <v>PI.IC.PA.100308.01</v>
      </c>
      <c r="N1074" s="168"/>
      <c r="O1074" s="168" t="str">
        <f t="shared" si="110"/>
        <v>PH.IC.PA.100308.01</v>
      </c>
      <c r="Q1074" s="168" t="str">
        <f t="shared" si="111"/>
        <v>CL.IC.PA.100308.01</v>
      </c>
    </row>
    <row r="1075" spans="1:19" s="167" customFormat="1" ht="15">
      <c r="A1075" s="167" t="s">
        <v>6465</v>
      </c>
      <c r="C1075" s="61" t="s">
        <v>11829</v>
      </c>
      <c r="E1075" s="61" t="s">
        <v>12185</v>
      </c>
      <c r="F1075" s="167" t="s">
        <v>5827</v>
      </c>
      <c r="G1075" s="167" t="s">
        <v>6194</v>
      </c>
      <c r="H1075" s="62" t="s">
        <v>11639</v>
      </c>
      <c r="I1075" s="167" t="s">
        <v>6364</v>
      </c>
      <c r="J1075" s="63" t="str">
        <f t="shared" si="107"/>
        <v>IC.PA.100309</v>
      </c>
      <c r="K1075" s="61" t="s">
        <v>12175</v>
      </c>
      <c r="L1075" s="167" t="str">
        <f t="shared" si="108"/>
        <v xml:space="preserve">      Aggravating factor noise</v>
      </c>
      <c r="M1075" s="61" t="str">
        <f t="shared" si="109"/>
        <v>PI.IC.PA.100309.01</v>
      </c>
      <c r="N1075" s="168"/>
      <c r="O1075" s="168" t="str">
        <f t="shared" si="110"/>
        <v>PH.IC.PA.100309.01</v>
      </c>
      <c r="Q1075" s="168" t="str">
        <f t="shared" si="111"/>
        <v>CL.IC.PA.100309.01</v>
      </c>
    </row>
    <row r="1076" spans="1:19" s="167" customFormat="1" ht="15">
      <c r="A1076" s="167" t="s">
        <v>6465</v>
      </c>
      <c r="C1076" s="61" t="s">
        <v>11829</v>
      </c>
      <c r="E1076" s="61" t="s">
        <v>12185</v>
      </c>
      <c r="F1076" s="167" t="s">
        <v>5827</v>
      </c>
      <c r="G1076" s="167" t="s">
        <v>6365</v>
      </c>
      <c r="H1076" s="62" t="s">
        <v>11829</v>
      </c>
      <c r="I1076" s="167" t="s">
        <v>8328</v>
      </c>
      <c r="J1076" s="63" t="str">
        <f t="shared" si="107"/>
        <v>IC.PA.100310</v>
      </c>
      <c r="K1076" s="61" t="s">
        <v>12175</v>
      </c>
      <c r="L1076" s="167" t="str">
        <f t="shared" si="108"/>
        <v xml:space="preserve">      Aggravating factor position change</v>
      </c>
      <c r="M1076" s="61" t="str">
        <f t="shared" si="109"/>
        <v>PI.IC.PA.100310.01</v>
      </c>
      <c r="N1076" s="168"/>
      <c r="O1076" s="168" t="str">
        <f t="shared" si="110"/>
        <v>PH.IC.PA.100310.01</v>
      </c>
      <c r="Q1076" s="168" t="str">
        <f t="shared" si="111"/>
        <v>CL.IC.PA.100310.01</v>
      </c>
    </row>
    <row r="1077" spans="1:19" s="167" customFormat="1" ht="15">
      <c r="A1077" s="167" t="s">
        <v>6465</v>
      </c>
      <c r="C1077" s="61" t="s">
        <v>11829</v>
      </c>
      <c r="E1077" s="61" t="s">
        <v>12185</v>
      </c>
      <c r="F1077" s="167" t="s">
        <v>5827</v>
      </c>
      <c r="G1077" s="167" t="s">
        <v>6191</v>
      </c>
      <c r="H1077" s="62" t="s">
        <v>12099</v>
      </c>
      <c r="I1077" s="167" t="s">
        <v>6192</v>
      </c>
      <c r="J1077" s="63" t="str">
        <f t="shared" si="107"/>
        <v>IC.PA.100311</v>
      </c>
      <c r="K1077" s="61" t="s">
        <v>12175</v>
      </c>
      <c r="L1077" s="167" t="str">
        <f t="shared" si="108"/>
        <v xml:space="preserve">      Aggravating factor stress</v>
      </c>
      <c r="M1077" s="61" t="str">
        <f t="shared" si="109"/>
        <v>PI.IC.PA.100311.01</v>
      </c>
      <c r="N1077" s="168"/>
      <c r="O1077" s="168" t="str">
        <f t="shared" si="110"/>
        <v>PH.IC.PA.100311.01</v>
      </c>
      <c r="Q1077" s="168" t="str">
        <f t="shared" si="111"/>
        <v>CL.IC.PA.100311.01</v>
      </c>
    </row>
    <row r="1078" spans="1:19" s="167" customFormat="1" ht="15">
      <c r="A1078" s="167" t="s">
        <v>6465</v>
      </c>
      <c r="C1078" s="61" t="s">
        <v>11829</v>
      </c>
      <c r="E1078" s="61" t="s">
        <v>12185</v>
      </c>
      <c r="F1078" s="167" t="s">
        <v>5827</v>
      </c>
      <c r="G1078" s="167" t="s">
        <v>6193</v>
      </c>
      <c r="H1078" s="62" t="s">
        <v>153</v>
      </c>
      <c r="I1078" s="167" t="s">
        <v>6034</v>
      </c>
      <c r="J1078" s="63" t="str">
        <f t="shared" si="107"/>
        <v>IC.PA.100312</v>
      </c>
      <c r="K1078" s="61" t="s">
        <v>12175</v>
      </c>
      <c r="L1078" s="167" t="str">
        <f t="shared" si="108"/>
        <v xml:space="preserve">      Aggravating treatment</v>
      </c>
      <c r="M1078" s="61" t="str">
        <f t="shared" si="109"/>
        <v>PI.IC.PA.100312.01</v>
      </c>
      <c r="N1078" s="168"/>
      <c r="O1078" s="168" t="str">
        <f t="shared" si="110"/>
        <v>PH.IC.PA.100312.01</v>
      </c>
      <c r="Q1078" s="168" t="str">
        <f t="shared" si="111"/>
        <v>CL.IC.PA.100312.01</v>
      </c>
      <c r="R1078" s="167" t="s">
        <v>12465</v>
      </c>
      <c r="S1078" s="167">
        <v>799</v>
      </c>
    </row>
    <row r="1079" spans="1:19" s="167" customFormat="1" ht="15">
      <c r="A1079" s="167" t="s">
        <v>6465</v>
      </c>
      <c r="C1079" s="61" t="s">
        <v>11829</v>
      </c>
      <c r="D1079" s="167" t="s">
        <v>11300</v>
      </c>
      <c r="E1079" s="61" t="s">
        <v>12594</v>
      </c>
      <c r="F1079" s="167" t="s">
        <v>5827</v>
      </c>
      <c r="G1079" s="167" t="s">
        <v>6035</v>
      </c>
      <c r="H1079" s="62" t="s">
        <v>11848</v>
      </c>
      <c r="I1079" s="167" t="s">
        <v>12171</v>
      </c>
      <c r="J1079" s="63" t="str">
        <f t="shared" si="107"/>
        <v>IC.PA.100401</v>
      </c>
      <c r="K1079" s="61" t="s">
        <v>12175</v>
      </c>
      <c r="L1079" s="167" t="str">
        <f t="shared" si="108"/>
        <v xml:space="preserve">       Trigger none</v>
      </c>
      <c r="M1079" s="61" t="str">
        <f t="shared" si="109"/>
        <v>PI.IC.PA.100401.01</v>
      </c>
      <c r="N1079" s="168"/>
      <c r="O1079" s="168" t="str">
        <f t="shared" si="110"/>
        <v>PH.IC.PA.100401.01</v>
      </c>
      <c r="Q1079" s="168" t="str">
        <f t="shared" si="111"/>
        <v>CL.IC.PA.100401.01</v>
      </c>
    </row>
    <row r="1080" spans="1:19" s="167" customFormat="1" ht="15">
      <c r="A1080" s="167" t="s">
        <v>6465</v>
      </c>
      <c r="C1080" s="61" t="s">
        <v>11829</v>
      </c>
      <c r="E1080" s="61" t="s">
        <v>11</v>
      </c>
      <c r="F1080" s="167" t="s">
        <v>5827</v>
      </c>
      <c r="G1080" s="167" t="s">
        <v>6036</v>
      </c>
      <c r="H1080" s="62" t="s">
        <v>12030</v>
      </c>
      <c r="I1080" s="167" t="s">
        <v>6037</v>
      </c>
      <c r="J1080" s="63" t="str">
        <f t="shared" si="107"/>
        <v>IC.PA.100402</v>
      </c>
      <c r="K1080" s="61" t="s">
        <v>12175</v>
      </c>
      <c r="L1080" s="167" t="str">
        <f t="shared" si="108"/>
        <v xml:space="preserve">       Trigger anxiety</v>
      </c>
      <c r="M1080" s="61" t="str">
        <f t="shared" si="109"/>
        <v>PI.IC.PA.100402.01</v>
      </c>
      <c r="N1080" s="168"/>
      <c r="O1080" s="168" t="str">
        <f t="shared" si="110"/>
        <v>PH.IC.PA.100402.01</v>
      </c>
      <c r="Q1080" s="168" t="str">
        <f t="shared" si="111"/>
        <v>CL.IC.PA.100402.01</v>
      </c>
    </row>
    <row r="1081" spans="1:19" s="167" customFormat="1" ht="15">
      <c r="A1081" s="167" t="s">
        <v>6465</v>
      </c>
      <c r="C1081" s="61" t="s">
        <v>11829</v>
      </c>
      <c r="E1081" s="61" t="s">
        <v>11</v>
      </c>
      <c r="F1081" s="167" t="s">
        <v>5827</v>
      </c>
      <c r="G1081" s="167" t="s">
        <v>5927</v>
      </c>
      <c r="H1081" s="62" t="s">
        <v>12032</v>
      </c>
      <c r="I1081" s="167" t="s">
        <v>5928</v>
      </c>
      <c r="J1081" s="63" t="str">
        <f t="shared" si="107"/>
        <v>IC.PA.100403</v>
      </c>
      <c r="K1081" s="61" t="s">
        <v>12175</v>
      </c>
      <c r="L1081" s="167" t="str">
        <f t="shared" si="108"/>
        <v xml:space="preserve">       Trigger coughing</v>
      </c>
      <c r="M1081" s="61" t="str">
        <f t="shared" si="109"/>
        <v>PI.IC.PA.100403.01</v>
      </c>
      <c r="N1081" s="168"/>
      <c r="O1081" s="168" t="str">
        <f t="shared" si="110"/>
        <v>PH.IC.PA.100403.01</v>
      </c>
      <c r="Q1081" s="168" t="str">
        <f t="shared" si="111"/>
        <v>CL.IC.PA.100403.01</v>
      </c>
    </row>
    <row r="1082" spans="1:19" s="167" customFormat="1" ht="15">
      <c r="A1082" s="167" t="s">
        <v>6465</v>
      </c>
      <c r="C1082" s="61" t="s">
        <v>11829</v>
      </c>
      <c r="E1082" s="61" t="s">
        <v>11</v>
      </c>
      <c r="F1082" s="167" t="s">
        <v>5827</v>
      </c>
      <c r="G1082" s="167" t="s">
        <v>5929</v>
      </c>
      <c r="H1082" s="62" t="s">
        <v>12028</v>
      </c>
      <c r="I1082" s="167" t="s">
        <v>6218</v>
      </c>
      <c r="J1082" s="63" t="str">
        <f t="shared" si="107"/>
        <v>IC.PA.100404</v>
      </c>
      <c r="K1082" s="61" t="s">
        <v>12175</v>
      </c>
      <c r="L1082" s="167" t="str">
        <f t="shared" si="108"/>
        <v xml:space="preserve">       Trigger deep breathing</v>
      </c>
      <c r="M1082" s="61" t="str">
        <f t="shared" si="109"/>
        <v>PI.IC.PA.100404.01</v>
      </c>
      <c r="N1082" s="168"/>
      <c r="O1082" s="168" t="str">
        <f t="shared" si="110"/>
        <v>PH.IC.PA.100404.01</v>
      </c>
      <c r="Q1082" s="168" t="str">
        <f t="shared" si="111"/>
        <v>CL.IC.PA.100404.01</v>
      </c>
    </row>
    <row r="1083" spans="1:19" s="167" customFormat="1" ht="15">
      <c r="A1083" s="167" t="s">
        <v>6465</v>
      </c>
      <c r="C1083" s="61" t="s">
        <v>11829</v>
      </c>
      <c r="E1083" s="61" t="s">
        <v>11</v>
      </c>
      <c r="F1083" s="167" t="s">
        <v>5827</v>
      </c>
      <c r="G1083" s="167" t="s">
        <v>6219</v>
      </c>
      <c r="H1083" s="62" t="s">
        <v>12210</v>
      </c>
      <c r="I1083" s="167" t="s">
        <v>6220</v>
      </c>
      <c r="J1083" s="63" t="str">
        <f t="shared" si="107"/>
        <v>IC.PA.100405</v>
      </c>
      <c r="K1083" s="61" t="s">
        <v>12175</v>
      </c>
      <c r="L1083" s="167" t="str">
        <f t="shared" si="108"/>
        <v xml:space="preserve">       Trigger stress</v>
      </c>
      <c r="M1083" s="61" t="str">
        <f t="shared" si="109"/>
        <v>PI.IC.PA.100405.01</v>
      </c>
      <c r="N1083" s="168"/>
      <c r="O1083" s="168" t="str">
        <f t="shared" si="110"/>
        <v>PH.IC.PA.100405.01</v>
      </c>
      <c r="Q1083" s="168" t="str">
        <f t="shared" si="111"/>
        <v>CL.IC.PA.100405.01</v>
      </c>
    </row>
    <row r="1084" spans="1:19" s="167" customFormat="1" ht="15">
      <c r="A1084" s="167" t="s">
        <v>6465</v>
      </c>
      <c r="C1084" s="61" t="s">
        <v>11829</v>
      </c>
      <c r="E1084" s="61" t="s">
        <v>11</v>
      </c>
      <c r="F1084" s="167" t="s">
        <v>5827</v>
      </c>
      <c r="G1084" s="167" t="s">
        <v>6221</v>
      </c>
      <c r="H1084" s="62" t="s">
        <v>12212</v>
      </c>
      <c r="I1084" s="167" t="s">
        <v>6222</v>
      </c>
      <c r="J1084" s="63" t="str">
        <f t="shared" si="107"/>
        <v>IC.PA.100406</v>
      </c>
      <c r="K1084" s="61" t="s">
        <v>12175</v>
      </c>
      <c r="L1084" s="167" t="str">
        <f t="shared" si="108"/>
        <v xml:space="preserve">       Trigger cold</v>
      </c>
      <c r="M1084" s="61" t="str">
        <f t="shared" si="109"/>
        <v>PI.IC.PA.100406.01</v>
      </c>
      <c r="N1084" s="168"/>
      <c r="O1084" s="168" t="str">
        <f t="shared" si="110"/>
        <v>PH.IC.PA.100406.01</v>
      </c>
      <c r="Q1084" s="168" t="str">
        <f t="shared" si="111"/>
        <v>CL.IC.PA.100406.01</v>
      </c>
    </row>
    <row r="1085" spans="1:19" s="167" customFormat="1" ht="15">
      <c r="A1085" s="167" t="s">
        <v>6465</v>
      </c>
      <c r="C1085" s="61" t="s">
        <v>11829</v>
      </c>
      <c r="E1085" s="61" t="s">
        <v>11</v>
      </c>
      <c r="F1085" s="167" t="s">
        <v>5827</v>
      </c>
      <c r="G1085" s="167" t="s">
        <v>6223</v>
      </c>
      <c r="H1085" s="62" t="s">
        <v>12225</v>
      </c>
      <c r="I1085" s="167" t="s">
        <v>6055</v>
      </c>
      <c r="J1085" s="63" t="str">
        <f t="shared" si="107"/>
        <v>IC.PA.100407</v>
      </c>
      <c r="K1085" s="61" t="s">
        <v>12175</v>
      </c>
      <c r="L1085" s="167" t="str">
        <f t="shared" si="108"/>
        <v xml:space="preserve">       Trigger heat</v>
      </c>
      <c r="M1085" s="61" t="str">
        <f t="shared" si="109"/>
        <v>PI.IC.PA.100407.01</v>
      </c>
      <c r="N1085" s="168"/>
      <c r="O1085" s="168" t="str">
        <f t="shared" si="110"/>
        <v>PH.IC.PA.100407.01</v>
      </c>
      <c r="Q1085" s="168" t="str">
        <f t="shared" si="111"/>
        <v>CL.IC.PA.100407.01</v>
      </c>
    </row>
    <row r="1086" spans="1:19" s="167" customFormat="1" ht="15">
      <c r="A1086" s="167" t="s">
        <v>6465</v>
      </c>
      <c r="C1086" s="61" t="s">
        <v>11829</v>
      </c>
      <c r="E1086" s="61" t="s">
        <v>11</v>
      </c>
      <c r="F1086" s="167" t="s">
        <v>5827</v>
      </c>
      <c r="G1086" s="167" t="s">
        <v>6056</v>
      </c>
      <c r="H1086" s="62" t="s">
        <v>11638</v>
      </c>
      <c r="I1086" s="167" t="s">
        <v>6057</v>
      </c>
      <c r="J1086" s="63" t="str">
        <f t="shared" si="107"/>
        <v>IC.PA.100408</v>
      </c>
      <c r="K1086" s="61" t="s">
        <v>12175</v>
      </c>
      <c r="L1086" s="167" t="str">
        <f t="shared" si="108"/>
        <v xml:space="preserve">       Trigger exercise</v>
      </c>
      <c r="M1086" s="61" t="str">
        <f t="shared" si="109"/>
        <v>PI.IC.PA.100408.01</v>
      </c>
      <c r="N1086" s="168"/>
      <c r="O1086" s="168" t="str">
        <f t="shared" si="110"/>
        <v>PH.IC.PA.100408.01</v>
      </c>
      <c r="Q1086" s="168" t="str">
        <f t="shared" si="111"/>
        <v>CL.IC.PA.100408.01</v>
      </c>
    </row>
    <row r="1087" spans="1:19" s="167" customFormat="1" ht="15">
      <c r="A1087" s="167" t="s">
        <v>6465</v>
      </c>
      <c r="C1087" s="61" t="s">
        <v>11829</v>
      </c>
      <c r="E1087" s="61" t="s">
        <v>11</v>
      </c>
      <c r="F1087" s="167" t="s">
        <v>5827</v>
      </c>
      <c r="G1087" s="167" t="s">
        <v>6058</v>
      </c>
      <c r="H1087" s="62" t="s">
        <v>11639</v>
      </c>
      <c r="I1087" s="167" t="s">
        <v>6059</v>
      </c>
      <c r="J1087" s="63" t="str">
        <f t="shared" si="107"/>
        <v>IC.PA.100409</v>
      </c>
      <c r="K1087" s="61" t="s">
        <v>12175</v>
      </c>
      <c r="L1087" s="167" t="str">
        <f t="shared" si="108"/>
        <v xml:space="preserve">       Trigger light</v>
      </c>
      <c r="M1087" s="61" t="str">
        <f t="shared" si="109"/>
        <v>PI.IC.PA.100409.01</v>
      </c>
      <c r="N1087" s="168"/>
      <c r="O1087" s="168" t="str">
        <f t="shared" si="110"/>
        <v>PH.IC.PA.100409.01</v>
      </c>
      <c r="Q1087" s="168" t="str">
        <f t="shared" si="111"/>
        <v>CL.IC.PA.100409.01</v>
      </c>
    </row>
    <row r="1088" spans="1:19" s="167" customFormat="1" ht="15">
      <c r="A1088" s="167" t="s">
        <v>6465</v>
      </c>
      <c r="C1088" s="61" t="s">
        <v>11829</v>
      </c>
      <c r="E1088" s="61" t="s">
        <v>11</v>
      </c>
      <c r="F1088" s="167" t="s">
        <v>5827</v>
      </c>
      <c r="G1088" s="167" t="s">
        <v>6060</v>
      </c>
      <c r="H1088" s="62" t="s">
        <v>11829</v>
      </c>
      <c r="I1088" s="167" t="s">
        <v>6071</v>
      </c>
      <c r="J1088" s="63" t="str">
        <f t="shared" si="107"/>
        <v>IC.PA.100410</v>
      </c>
      <c r="K1088" s="61" t="s">
        <v>12175</v>
      </c>
      <c r="L1088" s="167" t="str">
        <f t="shared" si="108"/>
        <v xml:space="preserve">       Trigger movement</v>
      </c>
      <c r="M1088" s="61" t="str">
        <f t="shared" si="109"/>
        <v>PI.IC.PA.100410.01</v>
      </c>
      <c r="N1088" s="168"/>
      <c r="O1088" s="168" t="str">
        <f t="shared" si="110"/>
        <v>PH.IC.PA.100410.01</v>
      </c>
      <c r="Q1088" s="168" t="str">
        <f t="shared" si="111"/>
        <v>CL.IC.PA.100410.01</v>
      </c>
    </row>
    <row r="1089" spans="1:19" s="167" customFormat="1" ht="15">
      <c r="A1089" s="167" t="s">
        <v>6465</v>
      </c>
      <c r="C1089" s="61" t="s">
        <v>11829</v>
      </c>
      <c r="E1089" s="61" t="s">
        <v>11</v>
      </c>
      <c r="F1089" s="167" t="s">
        <v>5827</v>
      </c>
      <c r="G1089" s="167" t="s">
        <v>6072</v>
      </c>
      <c r="H1089" s="62" t="s">
        <v>12099</v>
      </c>
      <c r="I1089" s="167" t="s">
        <v>6073</v>
      </c>
      <c r="J1089" s="63" t="str">
        <f t="shared" si="107"/>
        <v>IC.PA.100411</v>
      </c>
      <c r="K1089" s="61" t="s">
        <v>12175</v>
      </c>
      <c r="L1089" s="167" t="str">
        <f t="shared" si="108"/>
        <v xml:space="preserve">       Trigger walking</v>
      </c>
      <c r="M1089" s="61" t="str">
        <f t="shared" si="109"/>
        <v>PI.IC.PA.100411.01</v>
      </c>
      <c r="N1089" s="168"/>
      <c r="O1089" s="168" t="str">
        <f t="shared" si="110"/>
        <v>PH.IC.PA.100411.01</v>
      </c>
      <c r="Q1089" s="168" t="str">
        <f t="shared" si="111"/>
        <v>CL.IC.PA.100411.01</v>
      </c>
    </row>
    <row r="1090" spans="1:19" s="167" customFormat="1" ht="15">
      <c r="A1090" s="167" t="s">
        <v>6465</v>
      </c>
      <c r="C1090" s="61" t="s">
        <v>11829</v>
      </c>
      <c r="E1090" s="61" t="s">
        <v>11</v>
      </c>
      <c r="F1090" s="167" t="s">
        <v>5827</v>
      </c>
      <c r="G1090" s="167" t="s">
        <v>6074</v>
      </c>
      <c r="H1090" s="62" t="s">
        <v>12100</v>
      </c>
      <c r="I1090" s="167" t="s">
        <v>6419</v>
      </c>
      <c r="J1090" s="63" t="str">
        <f t="shared" si="107"/>
        <v>IC.PA.100412</v>
      </c>
      <c r="K1090" s="61" t="s">
        <v>12175</v>
      </c>
      <c r="L1090" s="167" t="str">
        <f t="shared" si="108"/>
        <v xml:space="preserve">       Trigger noise</v>
      </c>
      <c r="M1090" s="61" t="str">
        <f t="shared" si="109"/>
        <v>PI.IC.PA.100412.01</v>
      </c>
      <c r="N1090" s="168"/>
      <c r="O1090" s="168" t="str">
        <f t="shared" si="110"/>
        <v>PH.IC.PA.100412.01</v>
      </c>
      <c r="Q1090" s="168" t="str">
        <f t="shared" si="111"/>
        <v>CL.IC.PA.100412.01</v>
      </c>
    </row>
    <row r="1091" spans="1:19" s="167" customFormat="1" ht="15">
      <c r="A1091" s="167" t="s">
        <v>6465</v>
      </c>
      <c r="C1091" s="61" t="s">
        <v>11829</v>
      </c>
      <c r="E1091" s="61" t="s">
        <v>11</v>
      </c>
      <c r="F1091" s="167" t="s">
        <v>5827</v>
      </c>
      <c r="G1091" s="167" t="s">
        <v>6586</v>
      </c>
      <c r="H1091" s="62" t="s">
        <v>12101</v>
      </c>
      <c r="I1091" s="167" t="s">
        <v>6587</v>
      </c>
      <c r="J1091" s="63" t="str">
        <f t="shared" si="107"/>
        <v>IC.PA.100413</v>
      </c>
      <c r="K1091" s="61" t="s">
        <v>12175</v>
      </c>
      <c r="L1091" s="167" t="str">
        <f t="shared" si="108"/>
        <v xml:space="preserve">       Trigger weather change</v>
      </c>
      <c r="M1091" s="61" t="str">
        <f t="shared" si="109"/>
        <v>PI.IC.PA.100413.01</v>
      </c>
      <c r="N1091" s="168"/>
      <c r="O1091" s="168" t="str">
        <f t="shared" si="110"/>
        <v>PH.IC.PA.100413.01</v>
      </c>
      <c r="Q1091" s="168" t="str">
        <f t="shared" si="111"/>
        <v>CL.IC.PA.100413.01</v>
      </c>
    </row>
    <row r="1092" spans="1:19" s="167" customFormat="1" ht="15">
      <c r="A1092" s="167" t="s">
        <v>6465</v>
      </c>
      <c r="C1092" s="61" t="s">
        <v>11829</v>
      </c>
      <c r="E1092" s="61" t="s">
        <v>11</v>
      </c>
      <c r="F1092" s="167" t="s">
        <v>5827</v>
      </c>
      <c r="G1092" s="167" t="s">
        <v>6426</v>
      </c>
      <c r="H1092" s="62" t="s">
        <v>12102</v>
      </c>
      <c r="I1092" s="167" t="s">
        <v>6427</v>
      </c>
      <c r="J1092" s="63" t="str">
        <f t="shared" si="107"/>
        <v>IC.PA.100414</v>
      </c>
      <c r="K1092" s="61" t="s">
        <v>12175</v>
      </c>
      <c r="L1092" s="167" t="str">
        <f t="shared" si="108"/>
        <v xml:space="preserve">       Trigger sleep deficit</v>
      </c>
      <c r="M1092" s="61" t="str">
        <f t="shared" si="109"/>
        <v>PI.IC.PA.100414.01</v>
      </c>
      <c r="N1092" s="168"/>
      <c r="O1092" s="168" t="str">
        <f t="shared" si="110"/>
        <v>PH.IC.PA.100414.01</v>
      </c>
      <c r="Q1092" s="168" t="str">
        <f t="shared" si="111"/>
        <v>CL.IC.PA.100414.01</v>
      </c>
    </row>
    <row r="1093" spans="1:19" s="167" customFormat="1" ht="15">
      <c r="A1093" s="167" t="s">
        <v>6465</v>
      </c>
      <c r="C1093" s="61" t="s">
        <v>11829</v>
      </c>
      <c r="E1093" s="61" t="s">
        <v>11</v>
      </c>
      <c r="F1093" s="167" t="s">
        <v>5827</v>
      </c>
      <c r="G1093" s="167" t="s">
        <v>6428</v>
      </c>
      <c r="H1093" s="62" t="s">
        <v>11559</v>
      </c>
      <c r="I1093" s="167" t="s">
        <v>6429</v>
      </c>
      <c r="J1093" s="63" t="str">
        <f t="shared" si="107"/>
        <v>IC.PA.100415</v>
      </c>
      <c r="K1093" s="61" t="s">
        <v>12175</v>
      </c>
      <c r="L1093" s="167" t="str">
        <f t="shared" si="108"/>
        <v xml:space="preserve">       Trigger medication</v>
      </c>
      <c r="M1093" s="61" t="str">
        <f t="shared" si="109"/>
        <v>PI.IC.PA.100415.01</v>
      </c>
      <c r="N1093" s="168"/>
      <c r="O1093" s="168" t="str">
        <f t="shared" si="110"/>
        <v>PH.IC.PA.100415.01</v>
      </c>
      <c r="Q1093" s="168" t="str">
        <f t="shared" si="111"/>
        <v>CL.IC.PA.100415.01</v>
      </c>
    </row>
    <row r="1094" spans="1:19" s="167" customFormat="1" ht="15">
      <c r="A1094" s="167" t="s">
        <v>6465</v>
      </c>
      <c r="C1094" s="61" t="s">
        <v>11829</v>
      </c>
      <c r="E1094" s="61" t="s">
        <v>11</v>
      </c>
      <c r="F1094" s="167" t="s">
        <v>5827</v>
      </c>
      <c r="G1094" s="167" t="s">
        <v>6251</v>
      </c>
      <c r="H1094" s="62" t="s">
        <v>11560</v>
      </c>
      <c r="I1094" s="167" t="s">
        <v>6252</v>
      </c>
      <c r="J1094" s="63" t="str">
        <f t="shared" si="107"/>
        <v>IC.PA.100416</v>
      </c>
      <c r="K1094" s="61" t="s">
        <v>12175</v>
      </c>
      <c r="L1094" s="167" t="str">
        <f t="shared" si="108"/>
        <v xml:space="preserve">       Trigger procedure</v>
      </c>
      <c r="M1094" s="61" t="str">
        <f t="shared" si="109"/>
        <v>PI.IC.PA.100416.01</v>
      </c>
      <c r="N1094" s="168"/>
      <c r="O1094" s="168" t="str">
        <f t="shared" si="110"/>
        <v>PH.IC.PA.100416.01</v>
      </c>
      <c r="Q1094" s="168" t="str">
        <f t="shared" si="111"/>
        <v>CL.IC.PA.100416.01</v>
      </c>
      <c r="R1094" s="167" t="s">
        <v>12465</v>
      </c>
      <c r="S1094" s="167">
        <v>486</v>
      </c>
    </row>
    <row r="1095" spans="1:19" s="167" customFormat="1" ht="15">
      <c r="A1095" s="167" t="s">
        <v>6465</v>
      </c>
      <c r="C1095" s="61" t="s">
        <v>11829</v>
      </c>
      <c r="E1095" s="61" t="s">
        <v>11</v>
      </c>
      <c r="F1095" s="167" t="s">
        <v>5827</v>
      </c>
      <c r="G1095" s="167" t="s">
        <v>5870</v>
      </c>
      <c r="H1095" s="62" t="s">
        <v>12462</v>
      </c>
      <c r="I1095" s="167" t="s">
        <v>6253</v>
      </c>
      <c r="J1095" s="63" t="str">
        <f t="shared" si="107"/>
        <v>IC.PA.100417</v>
      </c>
      <c r="K1095" s="61" t="s">
        <v>1702</v>
      </c>
      <c r="L1095" s="167" t="str">
        <f t="shared" si="108"/>
        <v>Trigger Cardiac</v>
      </c>
      <c r="M1095" s="61" t="str">
        <f t="shared" si="109"/>
        <v>PI.IC.PA.100417.01</v>
      </c>
      <c r="N1095" s="168"/>
      <c r="O1095" s="168" t="str">
        <f t="shared" si="110"/>
        <v>PH.IC.PA.100417.01</v>
      </c>
      <c r="Q1095" s="168" t="str">
        <f t="shared" si="111"/>
        <v>CL.IC.PA.100417.01</v>
      </c>
      <c r="R1095" s="167" t="s">
        <v>12465</v>
      </c>
      <c r="S1095" s="167">
        <v>486</v>
      </c>
    </row>
    <row r="1096" spans="1:19" s="167" customFormat="1" ht="15">
      <c r="A1096" s="167" t="s">
        <v>6465</v>
      </c>
      <c r="C1096" s="61" t="s">
        <v>11829</v>
      </c>
      <c r="E1096" s="61" t="s">
        <v>11</v>
      </c>
      <c r="F1096" s="167" t="s">
        <v>5827</v>
      </c>
      <c r="G1096" s="167" t="s">
        <v>6602</v>
      </c>
      <c r="H1096" s="62" t="s">
        <v>12602</v>
      </c>
      <c r="I1096" s="167" t="s">
        <v>5812</v>
      </c>
      <c r="J1096" s="63" t="str">
        <f t="shared" si="107"/>
        <v>IC.PA.100418</v>
      </c>
      <c r="K1096" s="61" t="s">
        <v>1702</v>
      </c>
      <c r="L1096" s="167" t="str">
        <f t="shared" si="108"/>
        <v>Trigger Chronic</v>
      </c>
      <c r="M1096" s="61" t="str">
        <f t="shared" si="109"/>
        <v>PI.IC.PA.100418.01</v>
      </c>
      <c r="N1096" s="168"/>
      <c r="O1096" s="168" t="str">
        <f t="shared" si="110"/>
        <v>PH.IC.PA.100418.01</v>
      </c>
      <c r="Q1096" s="168" t="str">
        <f t="shared" si="111"/>
        <v>CL.IC.PA.100418.01</v>
      </c>
      <c r="R1096" s="167" t="s">
        <v>12465</v>
      </c>
      <c r="S1096" s="167">
        <v>486</v>
      </c>
    </row>
    <row r="1097" spans="1:19" s="167" customFormat="1" ht="15">
      <c r="A1097" s="167" t="s">
        <v>6465</v>
      </c>
      <c r="C1097" s="61" t="s">
        <v>11829</v>
      </c>
      <c r="E1097" s="61" t="s">
        <v>11</v>
      </c>
      <c r="F1097" s="167" t="s">
        <v>5827</v>
      </c>
      <c r="G1097" s="167" t="s">
        <v>6603</v>
      </c>
      <c r="H1097" s="62" t="s">
        <v>12604</v>
      </c>
      <c r="I1097" s="167" t="s">
        <v>5759</v>
      </c>
      <c r="J1097" s="63" t="str">
        <f t="shared" si="107"/>
        <v>IC.PA.100419</v>
      </c>
      <c r="K1097" s="61" t="s">
        <v>1702</v>
      </c>
      <c r="L1097" s="167" t="str">
        <f t="shared" si="108"/>
        <v>Trigger Diagnosis</v>
      </c>
      <c r="M1097" s="61" t="str">
        <f t="shared" si="109"/>
        <v>PI.IC.PA.100419.01</v>
      </c>
      <c r="N1097" s="168"/>
      <c r="O1097" s="168" t="str">
        <f t="shared" si="110"/>
        <v>PH.IC.PA.100419.01</v>
      </c>
      <c r="Q1097" s="168" t="str">
        <f t="shared" si="111"/>
        <v>CL.IC.PA.100419.01</v>
      </c>
      <c r="R1097" s="167" t="s">
        <v>4415</v>
      </c>
      <c r="S1097" s="167">
        <v>486</v>
      </c>
    </row>
    <row r="1098" spans="1:19" s="167" customFormat="1" ht="15">
      <c r="A1098" s="167" t="s">
        <v>6465</v>
      </c>
      <c r="C1098" s="61" t="s">
        <v>11829</v>
      </c>
      <c r="E1098" s="61" t="s">
        <v>12594</v>
      </c>
      <c r="F1098" s="167" t="s">
        <v>5827</v>
      </c>
      <c r="G1098" s="167" t="s">
        <v>5964</v>
      </c>
      <c r="H1098" s="62" t="s">
        <v>1000</v>
      </c>
      <c r="I1098" s="167" t="s">
        <v>5813</v>
      </c>
      <c r="J1098" s="63" t="str">
        <f t="shared" si="107"/>
        <v>IC.PA.100420</v>
      </c>
      <c r="K1098" s="61" t="s">
        <v>1702</v>
      </c>
      <c r="L1098" s="167" t="str">
        <f t="shared" si="108"/>
        <v xml:space="preserve"> Trigger Incision</v>
      </c>
      <c r="M1098" s="61" t="str">
        <f t="shared" si="109"/>
        <v>PI.IC.PA.100420.01</v>
      </c>
      <c r="N1098" s="168"/>
      <c r="O1098" s="168" t="str">
        <f t="shared" si="110"/>
        <v>PH.IC.PA.100420.01</v>
      </c>
      <c r="Q1098" s="168" t="str">
        <f t="shared" si="111"/>
        <v>CL.IC.PA.100420.01</v>
      </c>
      <c r="R1098" s="167" t="s">
        <v>4415</v>
      </c>
      <c r="S1098" s="167">
        <v>486</v>
      </c>
    </row>
    <row r="1099" spans="1:19" s="167" customFormat="1" ht="15">
      <c r="A1099" s="167" t="s">
        <v>6465</v>
      </c>
      <c r="C1099" s="61" t="s">
        <v>11829</v>
      </c>
      <c r="E1099" s="61" t="s">
        <v>12594</v>
      </c>
      <c r="F1099" s="167" t="s">
        <v>5827</v>
      </c>
      <c r="G1099" s="167" t="s">
        <v>5760</v>
      </c>
      <c r="H1099" s="62" t="s">
        <v>8039</v>
      </c>
      <c r="I1099" s="167" t="s">
        <v>5876</v>
      </c>
      <c r="J1099" s="63" t="str">
        <f t="shared" si="107"/>
        <v>IC.PA.100421</v>
      </c>
      <c r="K1099" s="61" t="s">
        <v>1702</v>
      </c>
      <c r="L1099" s="167" t="str">
        <f t="shared" si="108"/>
        <v>Trigger Injury Unknown</v>
      </c>
      <c r="M1099" s="61" t="str">
        <f t="shared" si="109"/>
        <v>PI.IC.PA.100421.01</v>
      </c>
      <c r="N1099" s="168"/>
      <c r="O1099" s="168" t="str">
        <f t="shared" si="110"/>
        <v>PH.IC.PA.100421.01</v>
      </c>
      <c r="Q1099" s="168" t="str">
        <f t="shared" si="111"/>
        <v>CL.IC.PA.100421.01</v>
      </c>
      <c r="R1099" s="167" t="s">
        <v>12465</v>
      </c>
      <c r="S1099" s="167">
        <v>486</v>
      </c>
    </row>
    <row r="1100" spans="1:19" s="167" customFormat="1" ht="15">
      <c r="A1100" s="167" t="s">
        <v>6465</v>
      </c>
      <c r="C1100" s="61" t="s">
        <v>11829</v>
      </c>
      <c r="E1100" s="61" t="s">
        <v>12594</v>
      </c>
      <c r="F1100" s="167" t="s">
        <v>5827</v>
      </c>
      <c r="G1100" s="167" t="s">
        <v>5966</v>
      </c>
      <c r="H1100" s="62" t="s">
        <v>7874</v>
      </c>
      <c r="I1100" s="167" t="s">
        <v>5967</v>
      </c>
      <c r="J1100" s="63" t="str">
        <f t="shared" si="107"/>
        <v>IC.PA.100422</v>
      </c>
      <c r="K1100" s="61" t="s">
        <v>1702</v>
      </c>
      <c r="L1100" s="167" t="str">
        <f t="shared" si="108"/>
        <v>Trigger Wound</v>
      </c>
      <c r="M1100" s="61" t="str">
        <f t="shared" si="109"/>
        <v>PI.IC.PA.100422.01</v>
      </c>
      <c r="N1100" s="168"/>
      <c r="O1100" s="168" t="str">
        <f t="shared" si="110"/>
        <v>PH.IC.PA.100422.01</v>
      </c>
      <c r="Q1100" s="168" t="str">
        <f t="shared" si="111"/>
        <v>CL.IC.PA.100422.01</v>
      </c>
      <c r="R1100" s="167" t="s">
        <v>12465</v>
      </c>
      <c r="S1100" s="167">
        <v>486</v>
      </c>
    </row>
    <row r="1101" spans="1:19" s="167" customFormat="1" ht="15">
      <c r="A1101" s="167" t="s">
        <v>6465</v>
      </c>
      <c r="C1101" s="61" t="s">
        <v>11829</v>
      </c>
      <c r="D1101" s="167" t="s">
        <v>6102</v>
      </c>
      <c r="E1101" s="61" t="s">
        <v>212</v>
      </c>
      <c r="F1101" s="167" t="s">
        <v>5827</v>
      </c>
      <c r="G1101" s="167" t="s">
        <v>6266</v>
      </c>
      <c r="H1101" s="62" t="s">
        <v>11848</v>
      </c>
      <c r="I1101" s="167" t="s">
        <v>8916</v>
      </c>
      <c r="J1101" s="63" t="str">
        <f t="shared" si="107"/>
        <v>IC.PA.100501</v>
      </c>
      <c r="K1101" s="61" t="s">
        <v>12175</v>
      </c>
      <c r="L1101" s="167" t="str">
        <f t="shared" si="108"/>
        <v xml:space="preserve">      Related symptom diaphoretic</v>
      </c>
      <c r="M1101" s="61" t="str">
        <f t="shared" si="109"/>
        <v>PI.IC.PA.100501.01</v>
      </c>
      <c r="N1101" s="168"/>
      <c r="O1101" s="168" t="str">
        <f t="shared" si="110"/>
        <v>PH.IC.PA.100501.01</v>
      </c>
      <c r="Q1101" s="168" t="str">
        <f t="shared" si="111"/>
        <v>CL.IC.PA.100501.01</v>
      </c>
    </row>
    <row r="1102" spans="1:19" s="167" customFormat="1" ht="15">
      <c r="A1102" s="167" t="s">
        <v>6465</v>
      </c>
      <c r="C1102" s="61" t="s">
        <v>11829</v>
      </c>
      <c r="E1102" s="61" t="s">
        <v>212</v>
      </c>
      <c r="F1102" s="167" t="s">
        <v>5827</v>
      </c>
      <c r="G1102" s="167" t="s">
        <v>6451</v>
      </c>
      <c r="H1102" s="62" t="s">
        <v>12030</v>
      </c>
      <c r="I1102" s="167" t="s">
        <v>6452</v>
      </c>
      <c r="J1102" s="63" t="str">
        <f t="shared" si="107"/>
        <v>IC.PA.100502</v>
      </c>
      <c r="K1102" s="61" t="s">
        <v>1702</v>
      </c>
      <c r="L1102" s="167" t="str">
        <f t="shared" si="108"/>
        <v xml:space="preserve">      Related symptom dizziness</v>
      </c>
      <c r="M1102" s="61" t="str">
        <f t="shared" si="109"/>
        <v>PI.IC.PA.100502.01</v>
      </c>
      <c r="N1102" s="168"/>
      <c r="O1102" s="168" t="str">
        <f t="shared" si="110"/>
        <v>PH.IC.PA.100502.01</v>
      </c>
      <c r="Q1102" s="168" t="str">
        <f t="shared" si="111"/>
        <v>CL.IC.PA.100502.01</v>
      </c>
    </row>
    <row r="1103" spans="1:19" s="167" customFormat="1" ht="15">
      <c r="A1103" s="167" t="s">
        <v>6465</v>
      </c>
      <c r="C1103" s="61" t="s">
        <v>11829</v>
      </c>
      <c r="E1103" s="61" t="s">
        <v>212</v>
      </c>
      <c r="F1103" s="167" t="s">
        <v>5827</v>
      </c>
      <c r="G1103" s="167" t="s">
        <v>6453</v>
      </c>
      <c r="H1103" s="62" t="s">
        <v>12032</v>
      </c>
      <c r="I1103" s="167" t="s">
        <v>6270</v>
      </c>
      <c r="J1103" s="63" t="str">
        <f t="shared" si="107"/>
        <v>IC.PA.100503</v>
      </c>
      <c r="K1103" s="61" t="s">
        <v>12175</v>
      </c>
      <c r="L1103" s="167" t="str">
        <f t="shared" si="108"/>
        <v xml:space="preserve">      Related symptom short of breath</v>
      </c>
      <c r="M1103" s="61" t="str">
        <f t="shared" si="109"/>
        <v>PI.IC.PA.100503.01</v>
      </c>
      <c r="N1103" s="168"/>
      <c r="O1103" s="168" t="str">
        <f t="shared" si="110"/>
        <v>PH.IC.PA.100503.01</v>
      </c>
      <c r="Q1103" s="168" t="str">
        <f t="shared" si="111"/>
        <v>CL.IC.PA.100503.01</v>
      </c>
    </row>
    <row r="1104" spans="1:19" s="167" customFormat="1" ht="15">
      <c r="A1104" s="167" t="s">
        <v>6465</v>
      </c>
      <c r="C1104" s="61" t="s">
        <v>11829</v>
      </c>
      <c r="E1104" s="61" t="s">
        <v>212</v>
      </c>
      <c r="F1104" s="167" t="s">
        <v>5827</v>
      </c>
      <c r="G1104" s="167" t="s">
        <v>6267</v>
      </c>
      <c r="H1104" s="62" t="s">
        <v>12028</v>
      </c>
      <c r="I1104" s="167" t="s">
        <v>10592</v>
      </c>
      <c r="J1104" s="63" t="str">
        <f t="shared" si="107"/>
        <v>IC.PA.100504</v>
      </c>
      <c r="K1104" s="61" t="s">
        <v>12175</v>
      </c>
      <c r="L1104" s="167" t="str">
        <f t="shared" si="108"/>
        <v xml:space="preserve">      Related symptom nauseated</v>
      </c>
      <c r="M1104" s="61" t="str">
        <f t="shared" si="109"/>
        <v>PI.IC.PA.100504.01</v>
      </c>
      <c r="N1104" s="168"/>
      <c r="O1104" s="168" t="str">
        <f t="shared" si="110"/>
        <v>PH.IC.PA.100504.01</v>
      </c>
      <c r="Q1104" s="168" t="str">
        <f t="shared" si="111"/>
        <v>CL.IC.PA.100504.01</v>
      </c>
    </row>
    <row r="1105" spans="1:31" s="167" customFormat="1" ht="15">
      <c r="A1105" s="167" t="s">
        <v>6465</v>
      </c>
      <c r="C1105" s="61" t="s">
        <v>11829</v>
      </c>
      <c r="E1105" s="61" t="s">
        <v>212</v>
      </c>
      <c r="F1105" s="167" t="s">
        <v>5827</v>
      </c>
      <c r="G1105" s="167" t="s">
        <v>6268</v>
      </c>
      <c r="H1105" s="62" t="s">
        <v>12210</v>
      </c>
      <c r="I1105" s="167" t="s">
        <v>6269</v>
      </c>
      <c r="J1105" s="63" t="str">
        <f t="shared" si="107"/>
        <v>IC.PA.100505</v>
      </c>
      <c r="K1105" s="61" t="s">
        <v>12175</v>
      </c>
      <c r="L1105" s="167" t="str">
        <f t="shared" si="108"/>
        <v xml:space="preserve">      Related symptom photophobia</v>
      </c>
      <c r="M1105" s="61" t="str">
        <f t="shared" si="109"/>
        <v>PI.IC.PA.100505.01</v>
      </c>
      <c r="N1105" s="168"/>
      <c r="O1105" s="168" t="str">
        <f t="shared" si="110"/>
        <v>PH.IC.PA.100505.01</v>
      </c>
      <c r="Q1105" s="168" t="str">
        <f t="shared" si="111"/>
        <v>CL.IC.PA.100505.01</v>
      </c>
    </row>
    <row r="1106" spans="1:31" s="167" customFormat="1" ht="15">
      <c r="A1106" s="167" t="s">
        <v>6465</v>
      </c>
      <c r="C1106" s="61" t="s">
        <v>11829</v>
      </c>
      <c r="E1106" s="61" t="s">
        <v>212</v>
      </c>
      <c r="F1106" s="167" t="s">
        <v>5827</v>
      </c>
      <c r="G1106" s="167" t="s">
        <v>6107</v>
      </c>
      <c r="H1106" s="62" t="s">
        <v>12212</v>
      </c>
      <c r="I1106" s="167" t="s">
        <v>10890</v>
      </c>
      <c r="J1106" s="63" t="str">
        <f t="shared" si="107"/>
        <v>IC.PA.100506</v>
      </c>
      <c r="K1106" s="61" t="s">
        <v>12175</v>
      </c>
      <c r="L1106" s="167" t="str">
        <f t="shared" si="108"/>
        <v xml:space="preserve">      Related symptom vomiting</v>
      </c>
      <c r="M1106" s="61" t="str">
        <f t="shared" si="109"/>
        <v>PI.IC.PA.100506.01</v>
      </c>
      <c r="N1106" s="168"/>
      <c r="O1106" s="168" t="str">
        <f t="shared" si="110"/>
        <v>PH.IC.PA.100506.01</v>
      </c>
      <c r="Q1106" s="168" t="str">
        <f t="shared" si="111"/>
        <v>CL.IC.PA.100506.01</v>
      </c>
    </row>
    <row r="1107" spans="1:31" s="167" customFormat="1" ht="15">
      <c r="A1107" s="167" t="s">
        <v>6465</v>
      </c>
      <c r="C1107" s="61" t="s">
        <v>11829</v>
      </c>
      <c r="E1107" s="61" t="s">
        <v>212</v>
      </c>
      <c r="F1107" s="167" t="s">
        <v>5827</v>
      </c>
      <c r="G1107" s="167" t="s">
        <v>6272</v>
      </c>
      <c r="H1107" s="62" t="s">
        <v>12225</v>
      </c>
      <c r="I1107" s="167" t="s">
        <v>6856</v>
      </c>
      <c r="J1107" s="63" t="str">
        <f t="shared" si="107"/>
        <v>IC.PA.100507</v>
      </c>
      <c r="K1107" s="61" t="s">
        <v>2206</v>
      </c>
      <c r="L1107" s="167" t="str">
        <f t="shared" si="108"/>
        <v xml:space="preserve">      Related symptom visual changes</v>
      </c>
      <c r="M1107" s="61" t="str">
        <f t="shared" si="109"/>
        <v>PI.IC.PA.100507.01</v>
      </c>
      <c r="N1107" s="168"/>
      <c r="O1107" s="168" t="str">
        <f t="shared" si="110"/>
        <v>PH.IC.PA.100507.01</v>
      </c>
      <c r="Q1107" s="168" t="str">
        <f t="shared" si="111"/>
        <v>CL.IC.PA.100507.01</v>
      </c>
    </row>
    <row r="1108" spans="1:31" s="167" customFormat="1" ht="15">
      <c r="A1108" s="167" t="s">
        <v>6465</v>
      </c>
      <c r="C1108" s="61" t="s">
        <v>11829</v>
      </c>
      <c r="E1108" s="61" t="s">
        <v>212</v>
      </c>
      <c r="F1108" s="167" t="s">
        <v>5827</v>
      </c>
      <c r="G1108" s="167" t="s">
        <v>12769</v>
      </c>
      <c r="H1108" s="62" t="s">
        <v>12729</v>
      </c>
      <c r="J1108" s="63" t="str">
        <f t="shared" si="107"/>
        <v>IC.PA.100508</v>
      </c>
      <c r="K1108" s="61" t="s">
        <v>12175</v>
      </c>
      <c r="L1108" s="167" t="str">
        <f t="shared" si="108"/>
        <v>Other</v>
      </c>
      <c r="M1108" s="61" t="str">
        <f t="shared" si="109"/>
        <v>PI.IC.PA.100508.01</v>
      </c>
      <c r="N1108" s="168"/>
      <c r="O1108" s="168" t="str">
        <f t="shared" si="110"/>
        <v>PH.IC.PA.100508.01</v>
      </c>
      <c r="Q1108" s="168" t="str">
        <f t="shared" si="111"/>
        <v>CL.IC.PA.100508.01</v>
      </c>
      <c r="X1108" s="167" t="s">
        <v>88</v>
      </c>
      <c r="Y1108" s="167">
        <v>1126</v>
      </c>
    </row>
    <row r="1109" spans="1:31" s="167" customFormat="1" ht="15">
      <c r="A1109" s="167" t="s">
        <v>6465</v>
      </c>
      <c r="C1109" s="61" t="s">
        <v>11829</v>
      </c>
      <c r="D1109" s="167" t="s">
        <v>8285</v>
      </c>
      <c r="E1109" s="61" t="s">
        <v>6988</v>
      </c>
      <c r="F1109" s="167" t="s">
        <v>5926</v>
      </c>
      <c r="G1109" s="167" t="s">
        <v>5970</v>
      </c>
      <c r="H1109" s="62" t="s">
        <v>11848</v>
      </c>
      <c r="I1109" s="167" t="s">
        <v>5971</v>
      </c>
      <c r="J1109" s="63" t="str">
        <f t="shared" si="107"/>
        <v>IC.PA.100601</v>
      </c>
      <c r="K1109" s="61" t="s">
        <v>12175</v>
      </c>
      <c r="L1109" s="167" t="str">
        <f t="shared" si="108"/>
        <v xml:space="preserve">      Acute</v>
      </c>
      <c r="M1109" s="61" t="str">
        <f t="shared" si="109"/>
        <v>PI.IC.PA.100601.01</v>
      </c>
      <c r="N1109" s="168"/>
      <c r="O1109" s="168" t="str">
        <f t="shared" si="110"/>
        <v>PH.IC.PA.100601.01</v>
      </c>
      <c r="Q1109" s="168" t="str">
        <f t="shared" si="111"/>
        <v>CL.IC.PA.100601.01</v>
      </c>
    </row>
    <row r="1110" spans="1:31" s="167" customFormat="1" ht="15">
      <c r="A1110" s="167" t="s">
        <v>6465</v>
      </c>
      <c r="C1110" s="61" t="s">
        <v>11829</v>
      </c>
      <c r="E1110" s="61" t="s">
        <v>6988</v>
      </c>
      <c r="F1110" s="167" t="s">
        <v>5926</v>
      </c>
      <c r="G1110" s="167" t="s">
        <v>5975</v>
      </c>
      <c r="H1110" s="62" t="s">
        <v>12030</v>
      </c>
      <c r="I1110" s="167" t="s">
        <v>5976</v>
      </c>
      <c r="J1110" s="63" t="str">
        <f t="shared" si="107"/>
        <v>IC.PA.100602</v>
      </c>
      <c r="K1110" s="61" t="s">
        <v>12175</v>
      </c>
      <c r="L1110" s="167" t="str">
        <f t="shared" si="108"/>
        <v xml:space="preserve">      Post surgical acute</v>
      </c>
      <c r="M1110" s="61" t="str">
        <f t="shared" si="109"/>
        <v>PI.IC.PA.100602.01</v>
      </c>
      <c r="N1110" s="168"/>
      <c r="O1110" s="168" t="str">
        <f t="shared" si="110"/>
        <v>PH.IC.PA.100602.01</v>
      </c>
      <c r="Q1110" s="168" t="str">
        <f t="shared" si="111"/>
        <v>CL.IC.PA.100602.01</v>
      </c>
    </row>
    <row r="1111" spans="1:31" s="167" customFormat="1" ht="15">
      <c r="A1111" s="167" t="s">
        <v>6465</v>
      </c>
      <c r="C1111" s="61" t="s">
        <v>11829</v>
      </c>
      <c r="E1111" s="61" t="s">
        <v>6988</v>
      </c>
      <c r="F1111" s="167" t="s">
        <v>5926</v>
      </c>
      <c r="G1111" s="167" t="s">
        <v>5977</v>
      </c>
      <c r="H1111" s="62" t="s">
        <v>12032</v>
      </c>
      <c r="I1111" s="167" t="s">
        <v>5978</v>
      </c>
      <c r="J1111" s="63" t="str">
        <f t="shared" si="107"/>
        <v>IC.PA.100603</v>
      </c>
      <c r="K1111" s="61" t="s">
        <v>12175</v>
      </c>
      <c r="L1111" s="167" t="str">
        <f t="shared" si="108"/>
        <v xml:space="preserve">      Post surgical chronic</v>
      </c>
      <c r="M1111" s="61" t="str">
        <f t="shared" si="109"/>
        <v>PI.IC.PA.100603.01</v>
      </c>
      <c r="N1111" s="168"/>
      <c r="O1111" s="168" t="str">
        <f t="shared" si="110"/>
        <v>PH.IC.PA.100603.01</v>
      </c>
      <c r="Q1111" s="168" t="str">
        <f t="shared" si="111"/>
        <v>CL.IC.PA.100603.01</v>
      </c>
    </row>
    <row r="1112" spans="1:31" s="167" customFormat="1" ht="15">
      <c r="A1112" s="167" t="s">
        <v>6465</v>
      </c>
      <c r="C1112" s="61" t="s">
        <v>11829</v>
      </c>
      <c r="E1112" s="61" t="s">
        <v>6988</v>
      </c>
      <c r="F1112" s="167" t="s">
        <v>5926</v>
      </c>
      <c r="G1112" s="167" t="s">
        <v>5979</v>
      </c>
      <c r="H1112" s="62" t="s">
        <v>12028</v>
      </c>
      <c r="I1112" s="167" t="s">
        <v>5980</v>
      </c>
      <c r="J1112" s="63" t="str">
        <f t="shared" si="107"/>
        <v>IC.PA.100604</v>
      </c>
      <c r="K1112" s="61" t="s">
        <v>12175</v>
      </c>
      <c r="L1112" s="167" t="str">
        <f t="shared" si="108"/>
        <v xml:space="preserve">      Chronic </v>
      </c>
      <c r="M1112" s="61" t="str">
        <f t="shared" si="109"/>
        <v>PI.IC.PA.100604.01</v>
      </c>
      <c r="N1112" s="168"/>
      <c r="O1112" s="168" t="str">
        <f t="shared" si="110"/>
        <v>PH.IC.PA.100604.01</v>
      </c>
      <c r="Q1112" s="168" t="str">
        <f t="shared" si="111"/>
        <v>CL.IC.PA.100604.01</v>
      </c>
    </row>
    <row r="1113" spans="1:31" s="167" customFormat="1" ht="15">
      <c r="A1113" s="167" t="s">
        <v>6465</v>
      </c>
      <c r="C1113" s="61" t="s">
        <v>11829</v>
      </c>
      <c r="E1113" s="61" t="s">
        <v>231</v>
      </c>
      <c r="F1113" s="167" t="s">
        <v>5926</v>
      </c>
      <c r="G1113" s="167" t="s">
        <v>6132</v>
      </c>
      <c r="H1113" s="62" t="s">
        <v>12210</v>
      </c>
      <c r="I1113" s="167" t="s">
        <v>6941</v>
      </c>
      <c r="J1113" s="63" t="str">
        <f t="shared" ref="J1113:J1176" si="112">CONCATENATE("IC.PA.",C1113,E1113,H1113)</f>
        <v>IC.PA.100605</v>
      </c>
      <c r="K1113" s="61" t="s">
        <v>13277</v>
      </c>
      <c r="L1113" s="167" t="str">
        <f t="shared" ref="L1113:L1176" si="113">G1113</f>
        <v xml:space="preserve">      Cancer related</v>
      </c>
      <c r="M1113" s="61" t="str">
        <f t="shared" ref="M1113:M1176" si="114">CONCATENATE("PI.",J1113,".",K1113)</f>
        <v>PI.IC.PA.100605.01</v>
      </c>
      <c r="N1113" s="168"/>
      <c r="O1113" s="168" t="str">
        <f t="shared" ref="O1113:O1176" si="115">CONCATENATE("PH.",J1113,".",K1113)</f>
        <v>PH.IC.PA.100605.01</v>
      </c>
      <c r="Q1113" s="168" t="str">
        <f t="shared" ref="Q1113:Q1176" si="116">CONCATENATE("CL.",J1113,".",K1113)</f>
        <v>CL.IC.PA.100605.01</v>
      </c>
    </row>
    <row r="1114" spans="1:31" s="167" customFormat="1" ht="15">
      <c r="A1114" s="167" t="s">
        <v>6465</v>
      </c>
      <c r="C1114" s="61" t="s">
        <v>11829</v>
      </c>
      <c r="E1114" s="61" t="s">
        <v>6988</v>
      </c>
      <c r="F1114" s="167" t="s">
        <v>5926</v>
      </c>
      <c r="G1114" s="167" t="s">
        <v>300</v>
      </c>
      <c r="H1114" s="62" t="s">
        <v>231</v>
      </c>
      <c r="I1114" s="167" t="s">
        <v>301</v>
      </c>
      <c r="J1114" s="63" t="str">
        <f t="shared" si="112"/>
        <v>IC.PA.100606</v>
      </c>
      <c r="K1114" s="61" t="s">
        <v>12175</v>
      </c>
      <c r="L1114" s="167" t="str">
        <f t="shared" si="113"/>
        <v>Chest pain</v>
      </c>
      <c r="M1114" s="61" t="str">
        <f t="shared" si="114"/>
        <v>PI.IC.PA.100606.01</v>
      </c>
      <c r="N1114" s="168"/>
      <c r="O1114" s="168" t="str">
        <f t="shared" si="115"/>
        <v>PH.IC.PA.100606.01</v>
      </c>
      <c r="Q1114" s="168" t="str">
        <f t="shared" si="116"/>
        <v>CL.IC.PA.100606.01</v>
      </c>
      <c r="AD1114" s="167" t="s">
        <v>88</v>
      </c>
      <c r="AE1114" s="167">
        <v>1305</v>
      </c>
    </row>
    <row r="1115" spans="1:31" s="167" customFormat="1" ht="15">
      <c r="A1115" s="167" t="s">
        <v>6465</v>
      </c>
      <c r="C1115" s="61" t="s">
        <v>11829</v>
      </c>
      <c r="D1115" s="167" t="s">
        <v>6133</v>
      </c>
      <c r="E1115" s="61" t="s">
        <v>573</v>
      </c>
      <c r="F1115" s="167" t="s">
        <v>5926</v>
      </c>
      <c r="G1115" s="167" t="s">
        <v>6134</v>
      </c>
      <c r="H1115" s="62" t="s">
        <v>11848</v>
      </c>
      <c r="I1115" s="167" t="s">
        <v>6135</v>
      </c>
      <c r="J1115" s="63" t="str">
        <f t="shared" si="112"/>
        <v>IC.PA.100701</v>
      </c>
      <c r="K1115" s="61" t="s">
        <v>12175</v>
      </c>
      <c r="L1115" s="167" t="str">
        <f t="shared" si="113"/>
        <v xml:space="preserve">      Gradual</v>
      </c>
      <c r="M1115" s="61" t="str">
        <f t="shared" si="114"/>
        <v>PI.IC.PA.100701.01</v>
      </c>
      <c r="N1115" s="168"/>
      <c r="O1115" s="168" t="str">
        <f t="shared" si="115"/>
        <v>PH.IC.PA.100701.01</v>
      </c>
      <c r="Q1115" s="168" t="str">
        <f t="shared" si="116"/>
        <v>CL.IC.PA.100701.01</v>
      </c>
    </row>
    <row r="1116" spans="1:31" s="167" customFormat="1" ht="15">
      <c r="A1116" s="167" t="s">
        <v>6465</v>
      </c>
      <c r="C1116" s="61" t="s">
        <v>11829</v>
      </c>
      <c r="E1116" s="61" t="s">
        <v>573</v>
      </c>
      <c r="F1116" s="167" t="s">
        <v>5926</v>
      </c>
      <c r="G1116" s="167" t="s">
        <v>6136</v>
      </c>
      <c r="H1116" s="62" t="s">
        <v>12030</v>
      </c>
      <c r="I1116" s="167" t="s">
        <v>6137</v>
      </c>
      <c r="J1116" s="63" t="str">
        <f t="shared" si="112"/>
        <v>IC.PA.100702</v>
      </c>
      <c r="K1116" s="61" t="s">
        <v>12175</v>
      </c>
      <c r="L1116" s="167" t="str">
        <f t="shared" si="113"/>
        <v xml:space="preserve">      Sudden</v>
      </c>
      <c r="M1116" s="61" t="str">
        <f t="shared" si="114"/>
        <v>PI.IC.PA.100702.01</v>
      </c>
      <c r="N1116" s="168"/>
      <c r="O1116" s="168" t="str">
        <f t="shared" si="115"/>
        <v>PH.IC.PA.100702.01</v>
      </c>
      <c r="Q1116" s="168" t="str">
        <f t="shared" si="116"/>
        <v>CL.IC.PA.100702.01</v>
      </c>
    </row>
    <row r="1117" spans="1:31" s="167" customFormat="1" ht="15">
      <c r="A1117" s="167" t="s">
        <v>6465</v>
      </c>
      <c r="C1117" s="61" t="s">
        <v>11829</v>
      </c>
      <c r="E1117" s="61" t="s">
        <v>573</v>
      </c>
      <c r="F1117" s="167" t="s">
        <v>5926</v>
      </c>
      <c r="G1117" s="167" t="s">
        <v>6138</v>
      </c>
      <c r="H1117" s="62" t="s">
        <v>12032</v>
      </c>
      <c r="I1117" s="167" t="s">
        <v>5873</v>
      </c>
      <c r="J1117" s="63" t="str">
        <f t="shared" si="112"/>
        <v>IC.PA.100703</v>
      </c>
      <c r="K1117" s="61" t="s">
        <v>12175</v>
      </c>
      <c r="L1117" s="167" t="str">
        <f t="shared" si="113"/>
        <v xml:space="preserve">      Post procedure</v>
      </c>
      <c r="M1117" s="61" t="str">
        <f t="shared" si="114"/>
        <v>PI.IC.PA.100703.01</v>
      </c>
      <c r="N1117" s="168"/>
      <c r="O1117" s="168" t="str">
        <f t="shared" si="115"/>
        <v>PH.IC.PA.100703.01</v>
      </c>
      <c r="Q1117" s="168" t="str">
        <f t="shared" si="116"/>
        <v>CL.IC.PA.100703.01</v>
      </c>
    </row>
    <row r="1118" spans="1:31" s="167" customFormat="1" ht="15">
      <c r="A1118" s="167" t="s">
        <v>6465</v>
      </c>
      <c r="C1118" s="61" t="s">
        <v>11829</v>
      </c>
      <c r="E1118" s="61" t="s">
        <v>573</v>
      </c>
      <c r="F1118" s="167" t="s">
        <v>5926</v>
      </c>
      <c r="G1118" s="167" t="s">
        <v>5874</v>
      </c>
      <c r="H1118" s="62" t="s">
        <v>12028</v>
      </c>
      <c r="I1118" s="167" t="s">
        <v>5985</v>
      </c>
      <c r="J1118" s="63" t="str">
        <f t="shared" si="112"/>
        <v>IC.PA.100704</v>
      </c>
      <c r="K1118" s="61" t="s">
        <v>12175</v>
      </c>
      <c r="L1118" s="167" t="str">
        <f t="shared" si="113"/>
        <v xml:space="preserve">      Upon wakening</v>
      </c>
      <c r="M1118" s="61" t="str">
        <f t="shared" si="114"/>
        <v>PI.IC.PA.100704.01</v>
      </c>
      <c r="N1118" s="168"/>
      <c r="O1118" s="168" t="str">
        <f t="shared" si="115"/>
        <v>PH.IC.PA.100704.01</v>
      </c>
      <c r="Q1118" s="168" t="str">
        <f t="shared" si="116"/>
        <v>CL.IC.PA.100704.01</v>
      </c>
    </row>
    <row r="1119" spans="1:31" s="167" customFormat="1" ht="15">
      <c r="A1119" s="167" t="s">
        <v>6465</v>
      </c>
      <c r="C1119" s="61" t="s">
        <v>11829</v>
      </c>
      <c r="E1119" s="61" t="s">
        <v>573</v>
      </c>
      <c r="F1119" s="167" t="s">
        <v>5926</v>
      </c>
      <c r="G1119" s="167" t="s">
        <v>5986</v>
      </c>
      <c r="H1119" s="62" t="s">
        <v>12210</v>
      </c>
      <c r="I1119" s="167" t="s">
        <v>6145</v>
      </c>
      <c r="J1119" s="63" t="str">
        <f t="shared" si="112"/>
        <v>IC.PA.100705</v>
      </c>
      <c r="K1119" s="61" t="s">
        <v>12175</v>
      </c>
      <c r="L1119" s="167" t="str">
        <f t="shared" si="113"/>
        <v xml:space="preserve">      Date/time:  specify</v>
      </c>
      <c r="M1119" s="61" t="str">
        <f t="shared" si="114"/>
        <v>PI.IC.PA.100705.01</v>
      </c>
      <c r="N1119" s="168"/>
      <c r="O1119" s="168" t="str">
        <f t="shared" si="115"/>
        <v>PH.IC.PA.100705.01</v>
      </c>
      <c r="Q1119" s="168" t="str">
        <f t="shared" si="116"/>
        <v>CL.IC.PA.100705.01</v>
      </c>
    </row>
    <row r="1120" spans="1:31" s="167" customFormat="1" ht="15">
      <c r="A1120" s="167" t="s">
        <v>6465</v>
      </c>
      <c r="C1120" s="61" t="s">
        <v>11829</v>
      </c>
      <c r="D1120" s="167" t="s">
        <v>5992</v>
      </c>
      <c r="E1120" s="61" t="s">
        <v>92</v>
      </c>
      <c r="F1120" s="167" t="s">
        <v>5926</v>
      </c>
      <c r="G1120" s="167" t="s">
        <v>5993</v>
      </c>
      <c r="H1120" s="62" t="s">
        <v>11848</v>
      </c>
      <c r="I1120" s="167" t="s">
        <v>5994</v>
      </c>
      <c r="J1120" s="63" t="str">
        <f t="shared" si="112"/>
        <v>IC.PA.100801</v>
      </c>
      <c r="K1120" s="61" t="s">
        <v>12175</v>
      </c>
      <c r="L1120" s="167" t="str">
        <f t="shared" si="113"/>
        <v xml:space="preserve">      Constant</v>
      </c>
      <c r="M1120" s="61" t="str">
        <f t="shared" si="114"/>
        <v>PI.IC.PA.100801.01</v>
      </c>
      <c r="N1120" s="168"/>
      <c r="O1120" s="168" t="str">
        <f t="shared" si="115"/>
        <v>PH.IC.PA.100801.01</v>
      </c>
      <c r="Q1120" s="168" t="str">
        <f t="shared" si="116"/>
        <v>CL.IC.PA.100801.01</v>
      </c>
    </row>
    <row r="1121" spans="1:17" s="167" customFormat="1" ht="15">
      <c r="A1121" s="167" t="s">
        <v>6465</v>
      </c>
      <c r="C1121" s="61" t="s">
        <v>11829</v>
      </c>
      <c r="E1121" s="61" t="s">
        <v>92</v>
      </c>
      <c r="F1121" s="167" t="s">
        <v>5926</v>
      </c>
      <c r="G1121" s="167" t="s">
        <v>8486</v>
      </c>
      <c r="H1121" s="62" t="s">
        <v>12030</v>
      </c>
      <c r="I1121" s="167" t="s">
        <v>11013</v>
      </c>
      <c r="J1121" s="63" t="str">
        <f t="shared" si="112"/>
        <v>IC.PA.100802</v>
      </c>
      <c r="K1121" s="61" t="s">
        <v>12175</v>
      </c>
      <c r="L1121" s="167" t="str">
        <f t="shared" si="113"/>
        <v xml:space="preserve">      Intermittent</v>
      </c>
      <c r="M1121" s="61" t="str">
        <f t="shared" si="114"/>
        <v>PI.IC.PA.100802.01</v>
      </c>
      <c r="N1121" s="168"/>
      <c r="O1121" s="168" t="str">
        <f t="shared" si="115"/>
        <v>PH.IC.PA.100802.01</v>
      </c>
      <c r="Q1121" s="168" t="str">
        <f t="shared" si="116"/>
        <v>CL.IC.PA.100802.01</v>
      </c>
    </row>
    <row r="1122" spans="1:17" s="167" customFormat="1" ht="15">
      <c r="A1122" s="167" t="s">
        <v>6465</v>
      </c>
      <c r="C1122" s="61" t="s">
        <v>11829</v>
      </c>
      <c r="D1122" s="167" t="s">
        <v>283</v>
      </c>
      <c r="E1122" s="61" t="s">
        <v>92</v>
      </c>
      <c r="F1122" s="167" t="s">
        <v>5926</v>
      </c>
      <c r="G1122" s="167" t="s">
        <v>5995</v>
      </c>
      <c r="H1122" s="62" t="s">
        <v>12032</v>
      </c>
      <c r="I1122" s="167" t="s">
        <v>5996</v>
      </c>
      <c r="J1122" s="63" t="str">
        <f t="shared" si="112"/>
        <v>IC.PA.100803</v>
      </c>
      <c r="K1122" s="61" t="s">
        <v>12175</v>
      </c>
      <c r="L1122" s="167" t="str">
        <f t="shared" si="113"/>
        <v xml:space="preserve">      Aching</v>
      </c>
      <c r="M1122" s="61" t="str">
        <f t="shared" si="114"/>
        <v>PI.IC.PA.100803.01</v>
      </c>
      <c r="N1122" s="168"/>
      <c r="O1122" s="168" t="str">
        <f t="shared" si="115"/>
        <v>PH.IC.PA.100803.01</v>
      </c>
      <c r="Q1122" s="168" t="str">
        <f t="shared" si="116"/>
        <v>CL.IC.PA.100803.01</v>
      </c>
    </row>
    <row r="1123" spans="1:17" s="167" customFormat="1" ht="15">
      <c r="A1123" s="167" t="s">
        <v>6465</v>
      </c>
      <c r="C1123" s="61" t="s">
        <v>11829</v>
      </c>
      <c r="E1123" s="61" t="s">
        <v>92</v>
      </c>
      <c r="F1123" s="167" t="s">
        <v>5926</v>
      </c>
      <c r="G1123" s="167" t="s">
        <v>5997</v>
      </c>
      <c r="H1123" s="62" t="s">
        <v>12028</v>
      </c>
      <c r="I1123" s="167" t="s">
        <v>7505</v>
      </c>
      <c r="J1123" s="63" t="str">
        <f t="shared" si="112"/>
        <v>IC.PA.100804</v>
      </c>
      <c r="K1123" s="61" t="s">
        <v>12175</v>
      </c>
      <c r="L1123" s="167" t="str">
        <f t="shared" si="113"/>
        <v xml:space="preserve">      Burning</v>
      </c>
      <c r="M1123" s="61" t="str">
        <f t="shared" si="114"/>
        <v>PI.IC.PA.100804.01</v>
      </c>
      <c r="N1123" s="168"/>
      <c r="O1123" s="168" t="str">
        <f t="shared" si="115"/>
        <v>PH.IC.PA.100804.01</v>
      </c>
      <c r="Q1123" s="168" t="str">
        <f t="shared" si="116"/>
        <v>CL.IC.PA.100804.01</v>
      </c>
    </row>
    <row r="1124" spans="1:17" s="167" customFormat="1" ht="15">
      <c r="A1124" s="167" t="s">
        <v>6465</v>
      </c>
      <c r="C1124" s="61" t="s">
        <v>11829</v>
      </c>
      <c r="E1124" s="61" t="s">
        <v>92</v>
      </c>
      <c r="F1124" s="167" t="s">
        <v>5926</v>
      </c>
      <c r="G1124" s="167" t="s">
        <v>6152</v>
      </c>
      <c r="H1124" s="62" t="s">
        <v>12210</v>
      </c>
      <c r="I1124" s="167" t="s">
        <v>6153</v>
      </c>
      <c r="J1124" s="63" t="str">
        <f t="shared" si="112"/>
        <v>IC.PA.100805</v>
      </c>
      <c r="K1124" s="61" t="s">
        <v>12175</v>
      </c>
      <c r="L1124" s="167" t="str">
        <f t="shared" si="113"/>
        <v xml:space="preserve">      Cramping</v>
      </c>
      <c r="M1124" s="61" t="str">
        <f t="shared" si="114"/>
        <v>PI.IC.PA.100805.01</v>
      </c>
      <c r="N1124" s="168"/>
      <c r="O1124" s="168" t="str">
        <f t="shared" si="115"/>
        <v>PH.IC.PA.100805.01</v>
      </c>
      <c r="Q1124" s="168" t="str">
        <f t="shared" si="116"/>
        <v>CL.IC.PA.100805.01</v>
      </c>
    </row>
    <row r="1125" spans="1:17" s="167" customFormat="1" ht="15">
      <c r="A1125" s="167" t="s">
        <v>6465</v>
      </c>
      <c r="C1125" s="61" t="s">
        <v>11829</v>
      </c>
      <c r="E1125" s="61" t="s">
        <v>92</v>
      </c>
      <c r="F1125" s="167" t="s">
        <v>5926</v>
      </c>
      <c r="G1125" s="167" t="s">
        <v>6154</v>
      </c>
      <c r="H1125" s="62" t="s">
        <v>12212</v>
      </c>
      <c r="I1125" s="167" t="s">
        <v>6155</v>
      </c>
      <c r="J1125" s="63" t="str">
        <f t="shared" si="112"/>
        <v>IC.PA.100806</v>
      </c>
      <c r="K1125" s="61" t="s">
        <v>12175</v>
      </c>
      <c r="L1125" s="167" t="str">
        <f t="shared" si="113"/>
        <v xml:space="preserve">      Dull</v>
      </c>
      <c r="M1125" s="61" t="str">
        <f t="shared" si="114"/>
        <v>PI.IC.PA.100806.01</v>
      </c>
      <c r="N1125" s="168"/>
      <c r="O1125" s="168" t="str">
        <f t="shared" si="115"/>
        <v>PH.IC.PA.100806.01</v>
      </c>
      <c r="Q1125" s="168" t="str">
        <f t="shared" si="116"/>
        <v>CL.IC.PA.100806.01</v>
      </c>
    </row>
    <row r="1126" spans="1:17" s="167" customFormat="1" ht="15">
      <c r="A1126" s="167" t="s">
        <v>6465</v>
      </c>
      <c r="C1126" s="61" t="s">
        <v>11829</v>
      </c>
      <c r="E1126" s="61" t="s">
        <v>92</v>
      </c>
      <c r="F1126" s="167" t="s">
        <v>5926</v>
      </c>
      <c r="G1126" s="167" t="s">
        <v>6503</v>
      </c>
      <c r="H1126" s="62" t="s">
        <v>12225</v>
      </c>
      <c r="I1126" s="167" t="s">
        <v>6504</v>
      </c>
      <c r="J1126" s="63" t="str">
        <f t="shared" si="112"/>
        <v>IC.PA.100807</v>
      </c>
      <c r="K1126" s="61" t="s">
        <v>12175</v>
      </c>
      <c r="L1126" s="167" t="str">
        <f t="shared" si="113"/>
        <v xml:space="preserve">      Gnawing</v>
      </c>
      <c r="M1126" s="61" t="str">
        <f t="shared" si="114"/>
        <v>PI.IC.PA.100807.01</v>
      </c>
      <c r="N1126" s="168"/>
      <c r="O1126" s="168" t="str">
        <f t="shared" si="115"/>
        <v>PH.IC.PA.100807.01</v>
      </c>
      <c r="Q1126" s="168" t="str">
        <f t="shared" si="116"/>
        <v>CL.IC.PA.100807.01</v>
      </c>
    </row>
    <row r="1127" spans="1:17" s="167" customFormat="1" ht="15">
      <c r="A1127" s="167" t="s">
        <v>6465</v>
      </c>
      <c r="C1127" s="61" t="s">
        <v>11829</v>
      </c>
      <c r="E1127" s="61" t="s">
        <v>92</v>
      </c>
      <c r="F1127" s="167" t="s">
        <v>5926</v>
      </c>
      <c r="G1127" s="167" t="s">
        <v>6505</v>
      </c>
      <c r="H1127" s="62" t="s">
        <v>11638</v>
      </c>
      <c r="I1127" s="167" t="s">
        <v>6506</v>
      </c>
      <c r="J1127" s="63" t="str">
        <f t="shared" si="112"/>
        <v>IC.PA.100808</v>
      </c>
      <c r="K1127" s="61" t="s">
        <v>12175</v>
      </c>
      <c r="L1127" s="167" t="str">
        <f t="shared" si="113"/>
        <v xml:space="preserve">      Nagging</v>
      </c>
      <c r="M1127" s="61" t="str">
        <f t="shared" si="114"/>
        <v>PI.IC.PA.100808.01</v>
      </c>
      <c r="N1127" s="168"/>
      <c r="O1127" s="168" t="str">
        <f t="shared" si="115"/>
        <v>PH.IC.PA.100808.01</v>
      </c>
      <c r="Q1127" s="168" t="str">
        <f t="shared" si="116"/>
        <v>CL.IC.PA.100808.01</v>
      </c>
    </row>
    <row r="1128" spans="1:17" s="167" customFormat="1" ht="15">
      <c r="A1128" s="167" t="s">
        <v>6465</v>
      </c>
      <c r="C1128" s="61" t="s">
        <v>11829</v>
      </c>
      <c r="E1128" s="61" t="s">
        <v>92</v>
      </c>
      <c r="F1128" s="167" t="s">
        <v>5926</v>
      </c>
      <c r="G1128" s="167" t="s">
        <v>6340</v>
      </c>
      <c r="H1128" s="62" t="s">
        <v>11639</v>
      </c>
      <c r="I1128" s="167" t="s">
        <v>6341</v>
      </c>
      <c r="J1128" s="63" t="str">
        <f t="shared" si="112"/>
        <v>IC.PA.100809</v>
      </c>
      <c r="K1128" s="61" t="s">
        <v>12175</v>
      </c>
      <c r="L1128" s="167" t="str">
        <f t="shared" si="113"/>
        <v xml:space="preserve">      Heavy</v>
      </c>
      <c r="M1128" s="61" t="str">
        <f t="shared" si="114"/>
        <v>PI.IC.PA.100809.01</v>
      </c>
      <c r="N1128" s="168"/>
      <c r="O1128" s="168" t="str">
        <f t="shared" si="115"/>
        <v>PH.IC.PA.100809.01</v>
      </c>
      <c r="Q1128" s="168" t="str">
        <f t="shared" si="116"/>
        <v>CL.IC.PA.100809.01</v>
      </c>
    </row>
    <row r="1129" spans="1:17" s="167" customFormat="1" ht="15">
      <c r="A1129" s="167" t="s">
        <v>6465</v>
      </c>
      <c r="C1129" s="61" t="s">
        <v>11829</v>
      </c>
      <c r="E1129" s="61" t="s">
        <v>92</v>
      </c>
      <c r="F1129" s="167" t="s">
        <v>5926</v>
      </c>
      <c r="G1129" s="167" t="s">
        <v>6342</v>
      </c>
      <c r="H1129" s="62" t="s">
        <v>11829</v>
      </c>
      <c r="I1129" s="167" t="s">
        <v>6343</v>
      </c>
      <c r="J1129" s="63" t="str">
        <f t="shared" si="112"/>
        <v>IC.PA.100810</v>
      </c>
      <c r="K1129" s="61" t="s">
        <v>12175</v>
      </c>
      <c r="L1129" s="167" t="str">
        <f t="shared" si="113"/>
        <v xml:space="preserve">      Stabbing</v>
      </c>
      <c r="M1129" s="61" t="str">
        <f t="shared" si="114"/>
        <v>PI.IC.PA.100810.01</v>
      </c>
      <c r="N1129" s="168"/>
      <c r="O1129" s="168" t="str">
        <f t="shared" si="115"/>
        <v>PH.IC.PA.100810.01</v>
      </c>
      <c r="Q1129" s="168" t="str">
        <f t="shared" si="116"/>
        <v>CL.IC.PA.100810.01</v>
      </c>
    </row>
    <row r="1130" spans="1:17" s="167" customFormat="1" ht="15">
      <c r="A1130" s="167" t="s">
        <v>6465</v>
      </c>
      <c r="C1130" s="61" t="s">
        <v>11829</v>
      </c>
      <c r="E1130" s="61" t="s">
        <v>92</v>
      </c>
      <c r="F1130" s="167" t="s">
        <v>5926</v>
      </c>
      <c r="G1130" s="167" t="s">
        <v>9209</v>
      </c>
      <c r="H1130" s="62" t="s">
        <v>12099</v>
      </c>
      <c r="I1130" s="167" t="s">
        <v>11569</v>
      </c>
      <c r="J1130" s="63" t="str">
        <f t="shared" si="112"/>
        <v>IC.PA.100811</v>
      </c>
      <c r="K1130" s="61" t="s">
        <v>12175</v>
      </c>
      <c r="L1130" s="167" t="str">
        <f t="shared" si="113"/>
        <v xml:space="preserve">      Pressure</v>
      </c>
      <c r="M1130" s="61" t="str">
        <f t="shared" si="114"/>
        <v>PI.IC.PA.100811.01</v>
      </c>
      <c r="N1130" s="168"/>
      <c r="O1130" s="168" t="str">
        <f t="shared" si="115"/>
        <v>PH.IC.PA.100811.01</v>
      </c>
      <c r="Q1130" s="168" t="str">
        <f t="shared" si="116"/>
        <v>CL.IC.PA.100811.01</v>
      </c>
    </row>
    <row r="1131" spans="1:17" s="167" customFormat="1" ht="15">
      <c r="A1131" s="167" t="s">
        <v>6465</v>
      </c>
      <c r="C1131" s="61" t="s">
        <v>11829</v>
      </c>
      <c r="E1131" s="61" t="s">
        <v>92</v>
      </c>
      <c r="F1131" s="167" t="s">
        <v>5926</v>
      </c>
      <c r="G1131" s="167" t="s">
        <v>6336</v>
      </c>
      <c r="H1131" s="62" t="s">
        <v>12100</v>
      </c>
      <c r="I1131" s="167" t="s">
        <v>7350</v>
      </c>
      <c r="J1131" s="63" t="str">
        <f t="shared" si="112"/>
        <v>IC.PA.100812</v>
      </c>
      <c r="K1131" s="61" t="s">
        <v>12175</v>
      </c>
      <c r="L1131" s="167" t="str">
        <f t="shared" si="113"/>
        <v xml:space="preserve">      Tingling</v>
      </c>
      <c r="M1131" s="61" t="str">
        <f t="shared" si="114"/>
        <v>PI.IC.PA.100812.01</v>
      </c>
      <c r="N1131" s="168"/>
      <c r="O1131" s="168" t="str">
        <f t="shared" si="115"/>
        <v>PH.IC.PA.100812.01</v>
      </c>
      <c r="Q1131" s="168" t="str">
        <f t="shared" si="116"/>
        <v>CL.IC.PA.100812.01</v>
      </c>
    </row>
    <row r="1132" spans="1:17" s="167" customFormat="1" ht="15">
      <c r="A1132" s="167" t="s">
        <v>6465</v>
      </c>
      <c r="C1132" s="61" t="s">
        <v>11829</v>
      </c>
      <c r="E1132" s="61" t="s">
        <v>92</v>
      </c>
      <c r="F1132" s="167" t="s">
        <v>5926</v>
      </c>
      <c r="G1132" s="167" t="s">
        <v>6337</v>
      </c>
      <c r="H1132" s="62" t="s">
        <v>12101</v>
      </c>
      <c r="I1132" s="167" t="s">
        <v>6338</v>
      </c>
      <c r="J1132" s="63" t="str">
        <f t="shared" si="112"/>
        <v>IC.PA.100813</v>
      </c>
      <c r="K1132" s="61" t="s">
        <v>12175</v>
      </c>
      <c r="L1132" s="167" t="str">
        <f t="shared" si="113"/>
        <v xml:space="preserve">      Tight</v>
      </c>
      <c r="M1132" s="61" t="str">
        <f t="shared" si="114"/>
        <v>PI.IC.PA.100813.01</v>
      </c>
      <c r="N1132" s="168"/>
      <c r="O1132" s="168" t="str">
        <f t="shared" si="115"/>
        <v>PH.IC.PA.100813.01</v>
      </c>
      <c r="Q1132" s="168" t="str">
        <f t="shared" si="116"/>
        <v>CL.IC.PA.100813.01</v>
      </c>
    </row>
    <row r="1133" spans="1:17" s="167" customFormat="1" ht="15">
      <c r="A1133" s="167" t="s">
        <v>6465</v>
      </c>
      <c r="C1133" s="61" t="s">
        <v>11829</v>
      </c>
      <c r="E1133" s="61" t="s">
        <v>92</v>
      </c>
      <c r="F1133" s="167" t="s">
        <v>5926</v>
      </c>
      <c r="G1133" s="167" t="s">
        <v>6339</v>
      </c>
      <c r="H1133" s="62" t="s">
        <v>12102</v>
      </c>
      <c r="I1133" s="167" t="s">
        <v>6345</v>
      </c>
      <c r="J1133" s="63" t="str">
        <f t="shared" si="112"/>
        <v>IC.PA.100814</v>
      </c>
      <c r="K1133" s="61" t="s">
        <v>12175</v>
      </c>
      <c r="L1133" s="167" t="str">
        <f t="shared" si="113"/>
        <v xml:space="preserve">      Crushing</v>
      </c>
      <c r="M1133" s="61" t="str">
        <f t="shared" si="114"/>
        <v>PI.IC.PA.100814.01</v>
      </c>
      <c r="N1133" s="168"/>
      <c r="O1133" s="168" t="str">
        <f t="shared" si="115"/>
        <v>PH.IC.PA.100814.01</v>
      </c>
      <c r="Q1133" s="168" t="str">
        <f t="shared" si="116"/>
        <v>CL.IC.PA.100814.01</v>
      </c>
    </row>
    <row r="1134" spans="1:17" s="167" customFormat="1" ht="15">
      <c r="A1134" s="167" t="s">
        <v>6465</v>
      </c>
      <c r="C1134" s="61" t="s">
        <v>11829</v>
      </c>
      <c r="E1134" s="61" t="s">
        <v>92</v>
      </c>
      <c r="F1134" s="167" t="s">
        <v>5926</v>
      </c>
      <c r="G1134" s="167" t="s">
        <v>6514</v>
      </c>
      <c r="H1134" s="62" t="s">
        <v>11559</v>
      </c>
      <c r="I1134" s="167" t="s">
        <v>6515</v>
      </c>
      <c r="J1134" s="63" t="str">
        <f t="shared" si="112"/>
        <v>IC.PA.100815</v>
      </c>
      <c r="K1134" s="61" t="s">
        <v>12175</v>
      </c>
      <c r="L1134" s="167" t="str">
        <f t="shared" si="113"/>
        <v xml:space="preserve">      Sharp</v>
      </c>
      <c r="M1134" s="61" t="str">
        <f t="shared" si="114"/>
        <v>PI.IC.PA.100815.01</v>
      </c>
      <c r="N1134" s="168"/>
      <c r="O1134" s="168" t="str">
        <f t="shared" si="115"/>
        <v>PH.IC.PA.100815.01</v>
      </c>
      <c r="Q1134" s="168" t="str">
        <f t="shared" si="116"/>
        <v>CL.IC.PA.100815.01</v>
      </c>
    </row>
    <row r="1135" spans="1:17" s="167" customFormat="1" ht="15">
      <c r="A1135" s="167" t="s">
        <v>6465</v>
      </c>
      <c r="C1135" s="61" t="s">
        <v>11829</v>
      </c>
      <c r="E1135" s="61" t="s">
        <v>92</v>
      </c>
      <c r="F1135" s="167" t="s">
        <v>5926</v>
      </c>
      <c r="G1135" s="167" t="s">
        <v>6516</v>
      </c>
      <c r="H1135" s="62" t="s">
        <v>11560</v>
      </c>
      <c r="I1135" s="167" t="s">
        <v>6517</v>
      </c>
      <c r="J1135" s="63" t="str">
        <f t="shared" si="112"/>
        <v>IC.PA.100816</v>
      </c>
      <c r="K1135" s="61" t="s">
        <v>12175</v>
      </c>
      <c r="L1135" s="167" t="str">
        <f t="shared" si="113"/>
        <v xml:space="preserve">      Shooting</v>
      </c>
      <c r="M1135" s="61" t="str">
        <f t="shared" si="114"/>
        <v>PI.IC.PA.100816.01</v>
      </c>
      <c r="N1135" s="168"/>
      <c r="O1135" s="168" t="str">
        <f t="shared" si="115"/>
        <v>PH.IC.PA.100816.01</v>
      </c>
      <c r="Q1135" s="168" t="str">
        <f t="shared" si="116"/>
        <v>CL.IC.PA.100816.01</v>
      </c>
    </row>
    <row r="1136" spans="1:17" s="167" customFormat="1" ht="15">
      <c r="A1136" s="167" t="s">
        <v>6465</v>
      </c>
      <c r="C1136" s="61" t="s">
        <v>11829</v>
      </c>
      <c r="E1136" s="61" t="s">
        <v>92</v>
      </c>
      <c r="F1136" s="167" t="s">
        <v>5926</v>
      </c>
      <c r="G1136" s="167" t="s">
        <v>6518</v>
      </c>
      <c r="H1136" s="62" t="s">
        <v>11561</v>
      </c>
      <c r="I1136" s="167" t="s">
        <v>6519</v>
      </c>
      <c r="J1136" s="63" t="str">
        <f t="shared" si="112"/>
        <v>IC.PA.100817</v>
      </c>
      <c r="K1136" s="61" t="s">
        <v>12175</v>
      </c>
      <c r="L1136" s="167" t="str">
        <f t="shared" si="113"/>
        <v xml:space="preserve">      Splitting</v>
      </c>
      <c r="M1136" s="61" t="str">
        <f t="shared" si="114"/>
        <v>PI.IC.PA.100817.01</v>
      </c>
      <c r="N1136" s="168"/>
      <c r="O1136" s="168" t="str">
        <f t="shared" si="115"/>
        <v>PH.IC.PA.100817.01</v>
      </c>
      <c r="Q1136" s="168" t="str">
        <f t="shared" si="116"/>
        <v>CL.IC.PA.100817.01</v>
      </c>
    </row>
    <row r="1137" spans="1:31" s="167" customFormat="1" ht="15">
      <c r="A1137" s="167" t="s">
        <v>6465</v>
      </c>
      <c r="C1137" s="61" t="s">
        <v>11829</v>
      </c>
      <c r="E1137" s="61" t="s">
        <v>92</v>
      </c>
      <c r="F1137" s="167" t="s">
        <v>5926</v>
      </c>
      <c r="G1137" s="167" t="s">
        <v>6354</v>
      </c>
      <c r="H1137" s="62" t="s">
        <v>12060</v>
      </c>
      <c r="I1137" s="167" t="s">
        <v>6355</v>
      </c>
      <c r="J1137" s="63" t="str">
        <f t="shared" si="112"/>
        <v>IC.PA.100818</v>
      </c>
      <c r="K1137" s="61" t="s">
        <v>12175</v>
      </c>
      <c r="L1137" s="167" t="str">
        <f t="shared" si="113"/>
        <v xml:space="preserve">      Squeezing</v>
      </c>
      <c r="M1137" s="61" t="str">
        <f t="shared" si="114"/>
        <v>PI.IC.PA.100818.01</v>
      </c>
      <c r="N1137" s="168"/>
      <c r="O1137" s="168" t="str">
        <f t="shared" si="115"/>
        <v>PH.IC.PA.100818.01</v>
      </c>
      <c r="Q1137" s="168" t="str">
        <f t="shared" si="116"/>
        <v>CL.IC.PA.100818.01</v>
      </c>
    </row>
    <row r="1138" spans="1:31" s="167" customFormat="1" ht="15">
      <c r="A1138" s="167" t="s">
        <v>6465</v>
      </c>
      <c r="C1138" s="61" t="s">
        <v>11829</v>
      </c>
      <c r="E1138" s="61" t="s">
        <v>92</v>
      </c>
      <c r="F1138" s="167" t="s">
        <v>5926</v>
      </c>
      <c r="G1138" s="167" t="s">
        <v>6356</v>
      </c>
      <c r="H1138" s="62" t="s">
        <v>11913</v>
      </c>
      <c r="I1138" s="167" t="s">
        <v>6524</v>
      </c>
      <c r="J1138" s="63" t="str">
        <f t="shared" si="112"/>
        <v>IC.PA.100819</v>
      </c>
      <c r="K1138" s="61" t="s">
        <v>12175</v>
      </c>
      <c r="L1138" s="167" t="str">
        <f t="shared" si="113"/>
        <v xml:space="preserve">      Sting</v>
      </c>
      <c r="M1138" s="61" t="str">
        <f t="shared" si="114"/>
        <v>PI.IC.PA.100819.01</v>
      </c>
      <c r="N1138" s="168"/>
      <c r="O1138" s="168" t="str">
        <f t="shared" si="115"/>
        <v>PH.IC.PA.100819.01</v>
      </c>
      <c r="Q1138" s="168" t="str">
        <f t="shared" si="116"/>
        <v>CL.IC.PA.100819.01</v>
      </c>
    </row>
    <row r="1139" spans="1:31" s="167" customFormat="1" ht="15">
      <c r="A1139" s="167" t="s">
        <v>6465</v>
      </c>
      <c r="C1139" s="61" t="s">
        <v>11829</v>
      </c>
      <c r="E1139" s="61" t="s">
        <v>92</v>
      </c>
      <c r="F1139" s="167" t="s">
        <v>5926</v>
      </c>
      <c r="G1139" s="167" t="s">
        <v>6525</v>
      </c>
      <c r="H1139" s="62" t="s">
        <v>11906</v>
      </c>
      <c r="I1139" s="167" t="s">
        <v>6526</v>
      </c>
      <c r="J1139" s="63" t="str">
        <f t="shared" si="112"/>
        <v>IC.PA.100820</v>
      </c>
      <c r="K1139" s="61" t="s">
        <v>12175</v>
      </c>
      <c r="L1139" s="167" t="str">
        <f t="shared" si="113"/>
        <v xml:space="preserve">      Throbbing</v>
      </c>
      <c r="M1139" s="61" t="str">
        <f t="shared" si="114"/>
        <v>PI.IC.PA.100820.01</v>
      </c>
      <c r="N1139" s="168"/>
      <c r="O1139" s="168" t="str">
        <f t="shared" si="115"/>
        <v>PH.IC.PA.100820.01</v>
      </c>
      <c r="Q1139" s="168" t="str">
        <f t="shared" si="116"/>
        <v>CL.IC.PA.100820.01</v>
      </c>
    </row>
    <row r="1140" spans="1:31" s="167" customFormat="1" ht="15">
      <c r="A1140" s="167" t="s">
        <v>6465</v>
      </c>
      <c r="C1140" s="61" t="s">
        <v>11829</v>
      </c>
      <c r="E1140" s="61" t="s">
        <v>92</v>
      </c>
      <c r="F1140" s="167" t="s">
        <v>5926</v>
      </c>
      <c r="G1140" s="167" t="s">
        <v>13469</v>
      </c>
      <c r="H1140" s="61" t="s">
        <v>8039</v>
      </c>
      <c r="I1140" s="167" t="s">
        <v>6527</v>
      </c>
      <c r="J1140" s="63" t="str">
        <f t="shared" si="112"/>
        <v>IC.PA.100821</v>
      </c>
      <c r="K1140" s="61" t="s">
        <v>12175</v>
      </c>
      <c r="L1140" s="167" t="str">
        <f t="shared" si="113"/>
        <v xml:space="preserve">      Radiating:  </v>
      </c>
      <c r="M1140" s="61" t="str">
        <f t="shared" si="114"/>
        <v>PI.IC.PA.100821.01</v>
      </c>
      <c r="N1140" s="168"/>
      <c r="O1140" s="168" t="str">
        <f t="shared" si="115"/>
        <v>PH.IC.PA.100821.01</v>
      </c>
      <c r="Q1140" s="168" t="str">
        <f t="shared" si="116"/>
        <v>CL.IC.PA.100821.01</v>
      </c>
    </row>
    <row r="1141" spans="1:31" s="167" customFormat="1" ht="15">
      <c r="A1141" s="167" t="s">
        <v>6465</v>
      </c>
      <c r="C1141" s="61" t="s">
        <v>11829</v>
      </c>
      <c r="E1141" s="61" t="s">
        <v>12976</v>
      </c>
      <c r="F1141" s="167" t="s">
        <v>5926</v>
      </c>
      <c r="G1141" s="167" t="s">
        <v>8696</v>
      </c>
      <c r="H1141" s="61" t="s">
        <v>7874</v>
      </c>
      <c r="I1141" s="167" t="s">
        <v>10703</v>
      </c>
      <c r="J1141" s="63" t="str">
        <f t="shared" si="112"/>
        <v>IC.PA.100822</v>
      </c>
      <c r="K1141" s="61" t="s">
        <v>13277</v>
      </c>
      <c r="L1141" s="167" t="str">
        <f t="shared" si="113"/>
        <v xml:space="preserve">      Other:  specify</v>
      </c>
      <c r="M1141" s="61" t="str">
        <f t="shared" si="114"/>
        <v>PI.IC.PA.100822.01</v>
      </c>
      <c r="N1141" s="168"/>
      <c r="O1141" s="168" t="str">
        <f t="shared" si="115"/>
        <v>PH.IC.PA.100822.01</v>
      </c>
      <c r="Q1141" s="168" t="str">
        <f t="shared" si="116"/>
        <v>CL.IC.PA.100822.01</v>
      </c>
    </row>
    <row r="1142" spans="1:31" s="167" customFormat="1" ht="15">
      <c r="A1142" s="167" t="s">
        <v>6465</v>
      </c>
      <c r="C1142" s="61" t="s">
        <v>11829</v>
      </c>
      <c r="E1142" s="61" t="s">
        <v>92</v>
      </c>
      <c r="F1142" s="167" t="s">
        <v>5926</v>
      </c>
      <c r="G1142" s="167" t="s">
        <v>284</v>
      </c>
      <c r="H1142" s="61" t="s">
        <v>428</v>
      </c>
      <c r="J1142" s="63" t="str">
        <f t="shared" si="112"/>
        <v>IC.PA.100823</v>
      </c>
      <c r="K1142" s="61" t="s">
        <v>12175</v>
      </c>
      <c r="L1142" s="167" t="str">
        <f t="shared" si="113"/>
        <v>Unable to assess due to sedation</v>
      </c>
      <c r="M1142" s="61" t="str">
        <f t="shared" si="114"/>
        <v>PI.IC.PA.100823.01</v>
      </c>
      <c r="N1142" s="168"/>
      <c r="O1142" s="168" t="str">
        <f t="shared" si="115"/>
        <v>PH.IC.PA.100823.01</v>
      </c>
      <c r="Q1142" s="168" t="str">
        <f t="shared" si="116"/>
        <v>CL.IC.PA.100823.01</v>
      </c>
      <c r="AD1142" s="167" t="s">
        <v>88</v>
      </c>
      <c r="AE1142" s="167">
        <v>1189</v>
      </c>
    </row>
    <row r="1143" spans="1:31" s="167" customFormat="1" ht="15">
      <c r="A1143" s="167" t="s">
        <v>6465</v>
      </c>
      <c r="C1143" s="61" t="s">
        <v>11829</v>
      </c>
      <c r="D1143" s="167" t="s">
        <v>6528</v>
      </c>
      <c r="E1143" s="61" t="s">
        <v>93</v>
      </c>
      <c r="F1143" s="167" t="s">
        <v>5828</v>
      </c>
      <c r="G1143" s="167" t="s">
        <v>11363</v>
      </c>
      <c r="H1143" s="62" t="s">
        <v>11848</v>
      </c>
      <c r="I1143" s="167" t="s">
        <v>12157</v>
      </c>
      <c r="J1143" s="63" t="str">
        <f t="shared" si="112"/>
        <v>IC.PA.100901</v>
      </c>
      <c r="K1143" s="61" t="s">
        <v>12175</v>
      </c>
      <c r="L1143" s="167" t="str">
        <f t="shared" si="113"/>
        <v xml:space="preserve">     None</v>
      </c>
      <c r="M1143" s="61" t="str">
        <f t="shared" si="114"/>
        <v>PI.IC.PA.100901.01</v>
      </c>
      <c r="N1143" s="168"/>
      <c r="O1143" s="168" t="str">
        <f t="shared" si="115"/>
        <v>PH.IC.PA.100901.01</v>
      </c>
      <c r="Q1143" s="168" t="str">
        <f t="shared" si="116"/>
        <v>CL.IC.PA.100901.01</v>
      </c>
    </row>
    <row r="1144" spans="1:31" s="167" customFormat="1" ht="15">
      <c r="A1144" s="167" t="s">
        <v>6465</v>
      </c>
      <c r="C1144" s="61" t="s">
        <v>11829</v>
      </c>
      <c r="E1144" s="61" t="s">
        <v>93</v>
      </c>
      <c r="F1144" s="167" t="s">
        <v>5828</v>
      </c>
      <c r="G1144" s="167" t="s">
        <v>5921</v>
      </c>
      <c r="H1144" s="62" t="s">
        <v>12030</v>
      </c>
      <c r="I1144" s="167" t="s">
        <v>5922</v>
      </c>
      <c r="J1144" s="63" t="str">
        <f t="shared" si="112"/>
        <v>IC.PA.100902</v>
      </c>
      <c r="K1144" s="61" t="s">
        <v>12175</v>
      </c>
      <c r="L1144" s="167" t="str">
        <f t="shared" si="113"/>
        <v xml:space="preserve">     Anxiety</v>
      </c>
      <c r="M1144" s="61" t="str">
        <f t="shared" si="114"/>
        <v>PI.IC.PA.100902.01</v>
      </c>
      <c r="N1144" s="168"/>
      <c r="O1144" s="168" t="str">
        <f t="shared" si="115"/>
        <v>PH.IC.PA.100902.01</v>
      </c>
      <c r="Q1144" s="168" t="str">
        <f t="shared" si="116"/>
        <v>CL.IC.PA.100902.01</v>
      </c>
    </row>
    <row r="1145" spans="1:31" s="167" customFormat="1" ht="15">
      <c r="A1145" s="167" t="s">
        <v>6465</v>
      </c>
      <c r="C1145" s="61" t="s">
        <v>11829</v>
      </c>
      <c r="E1145" s="61" t="s">
        <v>93</v>
      </c>
      <c r="F1145" s="167" t="s">
        <v>5828</v>
      </c>
      <c r="G1145" s="167" t="s">
        <v>6038</v>
      </c>
      <c r="H1145" s="62" t="s">
        <v>12032</v>
      </c>
      <c r="I1145" s="167" t="s">
        <v>6039</v>
      </c>
      <c r="J1145" s="63" t="str">
        <f t="shared" si="112"/>
        <v>IC.PA.100903</v>
      </c>
      <c r="K1145" s="61" t="s">
        <v>12175</v>
      </c>
      <c r="L1145" s="167" t="str">
        <f t="shared" si="113"/>
        <v xml:space="preserve">     Depression</v>
      </c>
      <c r="M1145" s="61" t="str">
        <f t="shared" si="114"/>
        <v>PI.IC.PA.100903.01</v>
      </c>
      <c r="N1145" s="168"/>
      <c r="O1145" s="168" t="str">
        <f t="shared" si="115"/>
        <v>PH.IC.PA.100903.01</v>
      </c>
      <c r="Q1145" s="168" t="str">
        <f t="shared" si="116"/>
        <v>CL.IC.PA.100903.01</v>
      </c>
    </row>
    <row r="1146" spans="1:31" s="167" customFormat="1" ht="15">
      <c r="A1146" s="167" t="s">
        <v>6465</v>
      </c>
      <c r="C1146" s="61" t="s">
        <v>11829</v>
      </c>
      <c r="E1146" s="61" t="s">
        <v>93</v>
      </c>
      <c r="F1146" s="167" t="s">
        <v>5828</v>
      </c>
      <c r="G1146" s="167" t="s">
        <v>6040</v>
      </c>
      <c r="H1146" s="62" t="s">
        <v>12028</v>
      </c>
      <c r="I1146" s="167" t="s">
        <v>6041</v>
      </c>
      <c r="J1146" s="63" t="str">
        <f t="shared" si="112"/>
        <v>IC.PA.100904</v>
      </c>
      <c r="K1146" s="61" t="s">
        <v>12175</v>
      </c>
      <c r="L1146" s="167" t="str">
        <f t="shared" si="113"/>
        <v xml:space="preserve">     Reduced mobility</v>
      </c>
      <c r="M1146" s="61" t="str">
        <f t="shared" si="114"/>
        <v>PI.IC.PA.100904.01</v>
      </c>
      <c r="N1146" s="168"/>
      <c r="O1146" s="168" t="str">
        <f t="shared" si="115"/>
        <v>PH.IC.PA.100904.01</v>
      </c>
      <c r="Q1146" s="168" t="str">
        <f t="shared" si="116"/>
        <v>CL.IC.PA.100904.01</v>
      </c>
    </row>
    <row r="1147" spans="1:31" s="167" customFormat="1" ht="15">
      <c r="A1147" s="167" t="s">
        <v>6465</v>
      </c>
      <c r="C1147" s="61" t="s">
        <v>11829</v>
      </c>
      <c r="E1147" s="61" t="s">
        <v>93</v>
      </c>
      <c r="F1147" s="167" t="s">
        <v>5828</v>
      </c>
      <c r="G1147" s="167" t="s">
        <v>6042</v>
      </c>
      <c r="H1147" s="62" t="s">
        <v>12210</v>
      </c>
      <c r="I1147" s="167" t="s">
        <v>6357</v>
      </c>
      <c r="J1147" s="63" t="str">
        <f t="shared" si="112"/>
        <v>IC.PA.100905</v>
      </c>
      <c r="K1147" s="61" t="s">
        <v>12175</v>
      </c>
      <c r="L1147" s="167" t="str">
        <f t="shared" si="113"/>
        <v xml:space="preserve">     Mood change</v>
      </c>
      <c r="M1147" s="61" t="str">
        <f t="shared" si="114"/>
        <v>PI.IC.PA.100905.01</v>
      </c>
      <c r="N1147" s="168"/>
      <c r="O1147" s="168" t="str">
        <f t="shared" si="115"/>
        <v>PH.IC.PA.100905.01</v>
      </c>
      <c r="Q1147" s="168" t="str">
        <f t="shared" si="116"/>
        <v>CL.IC.PA.100905.01</v>
      </c>
    </row>
    <row r="1148" spans="1:31" s="167" customFormat="1" ht="15">
      <c r="A1148" s="167" t="s">
        <v>6465</v>
      </c>
      <c r="C1148" s="61" t="s">
        <v>11829</v>
      </c>
      <c r="E1148" s="61" t="s">
        <v>93</v>
      </c>
      <c r="F1148" s="167" t="s">
        <v>5828</v>
      </c>
      <c r="G1148" s="167" t="s">
        <v>5923</v>
      </c>
      <c r="H1148" s="62" t="s">
        <v>12212</v>
      </c>
      <c r="I1148" s="167" t="s">
        <v>6178</v>
      </c>
      <c r="J1148" s="63" t="str">
        <f t="shared" si="112"/>
        <v>IC.PA.100906</v>
      </c>
      <c r="K1148" s="61" t="s">
        <v>12175</v>
      </c>
      <c r="L1148" s="167" t="str">
        <f t="shared" si="113"/>
        <v xml:space="preserve">     Sleep disturbance</v>
      </c>
      <c r="M1148" s="61" t="str">
        <f t="shared" si="114"/>
        <v>PI.IC.PA.100906.01</v>
      </c>
      <c r="N1148" s="168"/>
      <c r="O1148" s="168" t="str">
        <f t="shared" si="115"/>
        <v>PH.IC.PA.100906.01</v>
      </c>
      <c r="Q1148" s="168" t="str">
        <f t="shared" si="116"/>
        <v>CL.IC.PA.100906.01</v>
      </c>
    </row>
    <row r="1149" spans="1:31" s="167" customFormat="1" ht="15">
      <c r="A1149" s="167" t="s">
        <v>6465</v>
      </c>
      <c r="C1149" s="61" t="s">
        <v>11829</v>
      </c>
      <c r="E1149" s="61" t="s">
        <v>93</v>
      </c>
      <c r="F1149" s="167" t="s">
        <v>5828</v>
      </c>
      <c r="G1149" s="167" t="s">
        <v>5924</v>
      </c>
      <c r="H1149" s="62" t="s">
        <v>12225</v>
      </c>
      <c r="I1149" s="167" t="s">
        <v>5925</v>
      </c>
      <c r="J1149" s="63" t="str">
        <f t="shared" si="112"/>
        <v>IC.PA.100907</v>
      </c>
      <c r="K1149" s="61" t="s">
        <v>2206</v>
      </c>
      <c r="L1149" s="167" t="str">
        <f t="shared" si="113"/>
        <v xml:space="preserve">     Thoughts of harming self</v>
      </c>
      <c r="M1149" s="61" t="str">
        <f t="shared" si="114"/>
        <v>PI.IC.PA.100907.01</v>
      </c>
      <c r="N1149" s="168"/>
      <c r="O1149" s="168" t="str">
        <f t="shared" si="115"/>
        <v>PH.IC.PA.100907.01</v>
      </c>
      <c r="Q1149" s="168" t="str">
        <f t="shared" si="116"/>
        <v>CL.IC.PA.100907.01</v>
      </c>
    </row>
    <row r="1150" spans="1:31" s="167" customFormat="1" ht="15">
      <c r="A1150" s="167" t="s">
        <v>6465</v>
      </c>
      <c r="C1150" s="61" t="s">
        <v>11829</v>
      </c>
      <c r="E1150" s="61" t="s">
        <v>93</v>
      </c>
      <c r="F1150" s="167" t="s">
        <v>5828</v>
      </c>
      <c r="G1150" s="167" t="s">
        <v>6052</v>
      </c>
      <c r="H1150" s="62" t="s">
        <v>2535</v>
      </c>
      <c r="I1150" s="167" t="s">
        <v>6053</v>
      </c>
      <c r="J1150" s="63" t="str">
        <f t="shared" si="112"/>
        <v>IC.PA.100908</v>
      </c>
      <c r="K1150" s="61" t="s">
        <v>2206</v>
      </c>
      <c r="L1150" s="167" t="str">
        <f t="shared" si="113"/>
        <v xml:space="preserve">     Disruption of Daily Activity</v>
      </c>
      <c r="M1150" s="61" t="str">
        <f t="shared" si="114"/>
        <v>PI.IC.PA.100908.01</v>
      </c>
      <c r="N1150" s="168"/>
      <c r="O1150" s="168" t="str">
        <f t="shared" si="115"/>
        <v>PH.IC.PA.100908.01</v>
      </c>
      <c r="Q1150" s="168" t="str">
        <f t="shared" si="116"/>
        <v>CL.IC.PA.100908.01</v>
      </c>
      <c r="R1150" s="167" t="s">
        <v>12278</v>
      </c>
      <c r="S1150" s="167">
        <v>800</v>
      </c>
    </row>
    <row r="1151" spans="1:31" s="167" customFormat="1" ht="15">
      <c r="A1151" s="167" t="s">
        <v>6465</v>
      </c>
      <c r="C1151" s="61" t="s">
        <v>11829</v>
      </c>
      <c r="E1151" s="61" t="s">
        <v>93</v>
      </c>
      <c r="F1151" s="167" t="s">
        <v>5828</v>
      </c>
      <c r="G1151" s="167" t="s">
        <v>12763</v>
      </c>
      <c r="H1151" s="62" t="s">
        <v>12732</v>
      </c>
      <c r="J1151" s="63" t="str">
        <f t="shared" si="112"/>
        <v>IC.PA.100909</v>
      </c>
      <c r="K1151" s="61" t="s">
        <v>12175</v>
      </c>
      <c r="L1151" s="167" t="str">
        <f t="shared" si="113"/>
        <v>Reduced Appetite</v>
      </c>
      <c r="M1151" s="61" t="str">
        <f t="shared" si="114"/>
        <v>PI.IC.PA.100909.01</v>
      </c>
      <c r="N1151" s="168"/>
      <c r="O1151" s="168" t="str">
        <f t="shared" si="115"/>
        <v>PH.IC.PA.100909.01</v>
      </c>
      <c r="Q1151" s="168" t="str">
        <f t="shared" si="116"/>
        <v>CL.IC.PA.100909.01</v>
      </c>
      <c r="X1151" s="167" t="s">
        <v>2352</v>
      </c>
      <c r="Y1151" s="167">
        <v>1123</v>
      </c>
    </row>
    <row r="1152" spans="1:31" s="167" customFormat="1" ht="15">
      <c r="A1152" s="167" t="s">
        <v>6465</v>
      </c>
      <c r="C1152" s="61" t="s">
        <v>11829</v>
      </c>
      <c r="E1152" s="61" t="s">
        <v>93</v>
      </c>
      <c r="F1152" s="167" t="s">
        <v>5828</v>
      </c>
      <c r="G1152" s="167" t="s">
        <v>12764</v>
      </c>
      <c r="H1152" s="62" t="s">
        <v>2516</v>
      </c>
      <c r="J1152" s="63" t="str">
        <f t="shared" si="112"/>
        <v>IC.PA.100910</v>
      </c>
      <c r="K1152" s="61" t="s">
        <v>12175</v>
      </c>
      <c r="L1152" s="167" t="str">
        <f t="shared" si="113"/>
        <v>Other</v>
      </c>
      <c r="M1152" s="61" t="str">
        <f t="shared" si="114"/>
        <v>PI.IC.PA.100910.01</v>
      </c>
      <c r="N1152" s="168"/>
      <c r="O1152" s="168" t="str">
        <f t="shared" si="115"/>
        <v>PH.IC.PA.100910.01</v>
      </c>
      <c r="Q1152" s="168" t="str">
        <f t="shared" si="116"/>
        <v>CL.IC.PA.100910.01</v>
      </c>
      <c r="X1152" s="167" t="s">
        <v>2352</v>
      </c>
      <c r="Y1152" s="167">
        <v>1123</v>
      </c>
    </row>
    <row r="1153" spans="1:19" s="167" customFormat="1" ht="15">
      <c r="A1153" s="167" t="s">
        <v>6465</v>
      </c>
      <c r="C1153" s="61" t="s">
        <v>11829</v>
      </c>
      <c r="D1153" s="167" t="s">
        <v>6054</v>
      </c>
      <c r="E1153" s="61" t="s">
        <v>3188</v>
      </c>
      <c r="F1153" s="167" t="s">
        <v>5828</v>
      </c>
      <c r="G1153" s="167" t="s">
        <v>9743</v>
      </c>
      <c r="H1153" s="62" t="s">
        <v>11848</v>
      </c>
      <c r="I1153" s="167" t="s">
        <v>12171</v>
      </c>
      <c r="J1153" s="63" t="str">
        <f t="shared" si="112"/>
        <v>IC.PA.101001</v>
      </c>
      <c r="K1153" s="61" t="s">
        <v>1702</v>
      </c>
      <c r="L1153" s="167" t="str">
        <f t="shared" si="113"/>
        <v xml:space="preserve">      None</v>
      </c>
      <c r="M1153" s="61" t="str">
        <f t="shared" si="114"/>
        <v>PI.IC.PA.101001.01</v>
      </c>
      <c r="N1153" s="168"/>
      <c r="O1153" s="168" t="str">
        <f t="shared" si="115"/>
        <v>PH.IC.PA.101001.01</v>
      </c>
      <c r="Q1153" s="168" t="str">
        <f t="shared" si="116"/>
        <v>CL.IC.PA.101001.01</v>
      </c>
    </row>
    <row r="1154" spans="1:19" s="167" customFormat="1" ht="15">
      <c r="A1154" s="167" t="s">
        <v>6465</v>
      </c>
      <c r="C1154" s="61" t="s">
        <v>11829</v>
      </c>
      <c r="E1154" s="61" t="s">
        <v>3188</v>
      </c>
      <c r="F1154" s="167" t="s">
        <v>5828</v>
      </c>
      <c r="G1154" s="167" t="s">
        <v>5930</v>
      </c>
      <c r="H1154" s="62" t="s">
        <v>12030</v>
      </c>
      <c r="I1154" s="167" t="s">
        <v>6061</v>
      </c>
      <c r="J1154" s="63" t="str">
        <f t="shared" si="112"/>
        <v>IC.PA.101002</v>
      </c>
      <c r="K1154" s="61" t="s">
        <v>1702</v>
      </c>
      <c r="L1154" s="167" t="str">
        <f t="shared" si="113"/>
        <v xml:space="preserve">     Avoiding physical activity</v>
      </c>
      <c r="M1154" s="61" t="str">
        <f t="shared" si="114"/>
        <v>PI.IC.PA.101002.01</v>
      </c>
      <c r="N1154" s="168"/>
      <c r="O1154" s="168" t="str">
        <f t="shared" si="115"/>
        <v>PH.IC.PA.101002.01</v>
      </c>
      <c r="Q1154" s="168" t="str">
        <f t="shared" si="116"/>
        <v>CL.IC.PA.101002.01</v>
      </c>
    </row>
    <row r="1155" spans="1:19" s="167" customFormat="1" ht="15">
      <c r="A1155" s="167" t="s">
        <v>6465</v>
      </c>
      <c r="C1155" s="61" t="s">
        <v>11829</v>
      </c>
      <c r="E1155" s="61" t="s">
        <v>3188</v>
      </c>
      <c r="F1155" s="167" t="s">
        <v>5828</v>
      </c>
      <c r="G1155" s="167" t="s">
        <v>6062</v>
      </c>
      <c r="H1155" s="62" t="s">
        <v>12032</v>
      </c>
      <c r="I1155" s="167" t="s">
        <v>6063</v>
      </c>
      <c r="J1155" s="63" t="str">
        <f t="shared" si="112"/>
        <v>IC.PA.101003</v>
      </c>
      <c r="K1155" s="61" t="s">
        <v>12175</v>
      </c>
      <c r="L1155" s="167" t="str">
        <f t="shared" si="113"/>
        <v xml:space="preserve">     Crying</v>
      </c>
      <c r="M1155" s="61" t="str">
        <f t="shared" si="114"/>
        <v>PI.IC.PA.101003.01</v>
      </c>
      <c r="N1155" s="168"/>
      <c r="O1155" s="168" t="str">
        <f t="shared" si="115"/>
        <v>PH.IC.PA.101003.01</v>
      </c>
      <c r="Q1155" s="168" t="str">
        <f t="shared" si="116"/>
        <v>CL.IC.PA.101003.01</v>
      </c>
    </row>
    <row r="1156" spans="1:19" s="167" customFormat="1" ht="15">
      <c r="A1156" s="167" t="s">
        <v>6465</v>
      </c>
      <c r="C1156" s="61" t="s">
        <v>11829</v>
      </c>
      <c r="E1156" s="61" t="s">
        <v>3188</v>
      </c>
      <c r="F1156" s="167" t="s">
        <v>5828</v>
      </c>
      <c r="G1156" s="167" t="s">
        <v>6064</v>
      </c>
      <c r="H1156" s="62" t="s">
        <v>12028</v>
      </c>
      <c r="I1156" s="167" t="s">
        <v>6065</v>
      </c>
      <c r="J1156" s="63" t="str">
        <f t="shared" si="112"/>
        <v>IC.PA.101004</v>
      </c>
      <c r="K1156" s="61" t="s">
        <v>12175</v>
      </c>
      <c r="L1156" s="167" t="str">
        <f t="shared" si="113"/>
        <v xml:space="preserve">     Grimacing</v>
      </c>
      <c r="M1156" s="61" t="str">
        <f t="shared" si="114"/>
        <v>PI.IC.PA.101004.01</v>
      </c>
      <c r="N1156" s="168"/>
      <c r="O1156" s="168" t="str">
        <f t="shared" si="115"/>
        <v>PH.IC.PA.101004.01</v>
      </c>
      <c r="Q1156" s="168" t="str">
        <f t="shared" si="116"/>
        <v>CL.IC.PA.101004.01</v>
      </c>
    </row>
    <row r="1157" spans="1:19" s="167" customFormat="1" ht="15">
      <c r="A1157" s="167" t="s">
        <v>6465</v>
      </c>
      <c r="C1157" s="61" t="s">
        <v>11829</v>
      </c>
      <c r="E1157" s="61" t="s">
        <v>3188</v>
      </c>
      <c r="F1157" s="167" t="s">
        <v>5828</v>
      </c>
      <c r="G1157" s="167" t="s">
        <v>6066</v>
      </c>
      <c r="H1157" s="62" t="s">
        <v>12210</v>
      </c>
      <c r="I1157" s="167" t="s">
        <v>10477</v>
      </c>
      <c r="J1157" s="63" t="str">
        <f t="shared" si="112"/>
        <v>IC.PA.101005</v>
      </c>
      <c r="K1157" s="61" t="s">
        <v>12175</v>
      </c>
      <c r="L1157" s="167" t="str">
        <f t="shared" si="113"/>
        <v xml:space="preserve">     Guarding</v>
      </c>
      <c r="M1157" s="61" t="str">
        <f t="shared" si="114"/>
        <v>PI.IC.PA.101005.01</v>
      </c>
      <c r="N1157" s="168"/>
      <c r="O1157" s="168" t="str">
        <f t="shared" si="115"/>
        <v>PH.IC.PA.101005.01</v>
      </c>
      <c r="Q1157" s="168" t="str">
        <f t="shared" si="116"/>
        <v>CL.IC.PA.101005.01</v>
      </c>
    </row>
    <row r="1158" spans="1:19" s="167" customFormat="1" ht="15">
      <c r="A1158" s="167" t="s">
        <v>6465</v>
      </c>
      <c r="C1158" s="61" t="s">
        <v>11829</v>
      </c>
      <c r="E1158" s="61" t="s">
        <v>3188</v>
      </c>
      <c r="F1158" s="167" t="s">
        <v>5828</v>
      </c>
      <c r="G1158" s="167" t="s">
        <v>6067</v>
      </c>
      <c r="H1158" s="62" t="s">
        <v>12212</v>
      </c>
      <c r="I1158" s="167" t="s">
        <v>6075</v>
      </c>
      <c r="J1158" s="63" t="str">
        <f t="shared" si="112"/>
        <v>IC.PA.101006</v>
      </c>
      <c r="K1158" s="61" t="s">
        <v>12175</v>
      </c>
      <c r="L1158" s="167" t="str">
        <f t="shared" si="113"/>
        <v xml:space="preserve">     Moaning</v>
      </c>
      <c r="M1158" s="61" t="str">
        <f t="shared" si="114"/>
        <v>PI.IC.PA.101006.01</v>
      </c>
      <c r="N1158" s="168"/>
      <c r="O1158" s="168" t="str">
        <f t="shared" si="115"/>
        <v>PH.IC.PA.101006.01</v>
      </c>
      <c r="Q1158" s="168" t="str">
        <f t="shared" si="116"/>
        <v>CL.IC.PA.101006.01</v>
      </c>
    </row>
    <row r="1159" spans="1:19" s="167" customFormat="1" ht="15">
      <c r="A1159" s="167" t="s">
        <v>6465</v>
      </c>
      <c r="C1159" s="61" t="s">
        <v>11829</v>
      </c>
      <c r="E1159" s="61" t="s">
        <v>3188</v>
      </c>
      <c r="F1159" s="167" t="s">
        <v>5828</v>
      </c>
      <c r="G1159" s="167" t="s">
        <v>6076</v>
      </c>
      <c r="H1159" s="62" t="s">
        <v>12225</v>
      </c>
      <c r="I1159" s="167" t="s">
        <v>6077</v>
      </c>
      <c r="J1159" s="63" t="str">
        <f t="shared" si="112"/>
        <v>IC.PA.101007</v>
      </c>
      <c r="K1159" s="61" t="s">
        <v>12175</v>
      </c>
      <c r="L1159" s="167" t="str">
        <f t="shared" si="113"/>
        <v xml:space="preserve">     Restlessness</v>
      </c>
      <c r="M1159" s="61" t="str">
        <f t="shared" si="114"/>
        <v>PI.IC.PA.101007.01</v>
      </c>
      <c r="N1159" s="168"/>
      <c r="O1159" s="168" t="str">
        <f t="shared" si="115"/>
        <v>PH.IC.PA.101007.01</v>
      </c>
      <c r="Q1159" s="168" t="str">
        <f t="shared" si="116"/>
        <v>CL.IC.PA.101007.01</v>
      </c>
    </row>
    <row r="1160" spans="1:19" s="167" customFormat="1" ht="15">
      <c r="A1160" s="167" t="s">
        <v>6465</v>
      </c>
      <c r="C1160" s="61" t="s">
        <v>11829</v>
      </c>
      <c r="E1160" s="61" t="s">
        <v>3188</v>
      </c>
      <c r="F1160" s="167" t="s">
        <v>5828</v>
      </c>
      <c r="G1160" s="167" t="s">
        <v>6078</v>
      </c>
      <c r="H1160" s="62" t="s">
        <v>11638</v>
      </c>
      <c r="I1160" s="167" t="s">
        <v>6420</v>
      </c>
      <c r="J1160" s="63" t="str">
        <f t="shared" si="112"/>
        <v>IC.PA.101008</v>
      </c>
      <c r="K1160" s="61" t="s">
        <v>12175</v>
      </c>
      <c r="L1160" s="167" t="str">
        <f t="shared" si="113"/>
        <v xml:space="preserve">     Splinting</v>
      </c>
      <c r="M1160" s="61" t="str">
        <f t="shared" si="114"/>
        <v>PI.IC.PA.101008.01</v>
      </c>
      <c r="N1160" s="168"/>
      <c r="O1160" s="168" t="str">
        <f t="shared" si="115"/>
        <v>PH.IC.PA.101008.01</v>
      </c>
      <c r="Q1160" s="168" t="str">
        <f t="shared" si="116"/>
        <v>CL.IC.PA.101008.01</v>
      </c>
    </row>
    <row r="1161" spans="1:19" s="167" customFormat="1" ht="15">
      <c r="A1161" s="167" t="s">
        <v>6465</v>
      </c>
      <c r="C1161" s="61" t="s">
        <v>11829</v>
      </c>
      <c r="E1161" s="61" t="s">
        <v>3188</v>
      </c>
      <c r="F1161" s="167" t="s">
        <v>5828</v>
      </c>
      <c r="G1161" s="167" t="s">
        <v>13209</v>
      </c>
      <c r="H1161" s="62" t="s">
        <v>93</v>
      </c>
      <c r="I1161" s="167" t="s">
        <v>6421</v>
      </c>
      <c r="J1161" s="63" t="str">
        <f t="shared" si="112"/>
        <v>IC.PA.101009</v>
      </c>
      <c r="K1161" s="61" t="s">
        <v>12175</v>
      </c>
      <c r="L1161" s="167" t="str">
        <f t="shared" si="113"/>
        <v xml:space="preserve">     Aggression</v>
      </c>
      <c r="M1161" s="61" t="str">
        <f t="shared" si="114"/>
        <v>PI.IC.PA.101009.01</v>
      </c>
      <c r="N1161" s="168"/>
      <c r="O1161" s="168" t="str">
        <f t="shared" si="115"/>
        <v>PH.IC.PA.101009.01</v>
      </c>
      <c r="Q1161" s="168" t="str">
        <f t="shared" si="116"/>
        <v>CL.IC.PA.101009.01</v>
      </c>
      <c r="R1161" s="167" t="s">
        <v>12465</v>
      </c>
      <c r="S1161" s="167">
        <v>801</v>
      </c>
    </row>
    <row r="1162" spans="1:19" s="167" customFormat="1" ht="15">
      <c r="A1162" s="167" t="s">
        <v>6465</v>
      </c>
      <c r="C1162" s="61" t="s">
        <v>11829</v>
      </c>
      <c r="D1162" s="167" t="s">
        <v>8518</v>
      </c>
      <c r="E1162" s="61" t="s">
        <v>153</v>
      </c>
      <c r="F1162" s="167" t="s">
        <v>5931</v>
      </c>
      <c r="G1162" s="167" t="s">
        <v>8548</v>
      </c>
      <c r="H1162" s="62" t="s">
        <v>11848</v>
      </c>
      <c r="I1162" s="167" t="s">
        <v>11402</v>
      </c>
      <c r="J1162" s="63" t="str">
        <f t="shared" si="112"/>
        <v>IC.PA.101201</v>
      </c>
      <c r="K1162" s="61" t="s">
        <v>12175</v>
      </c>
      <c r="L1162" s="167" t="str">
        <f t="shared" si="113"/>
        <v xml:space="preserve">     Right</v>
      </c>
      <c r="M1162" s="61" t="str">
        <f t="shared" si="114"/>
        <v>PI.IC.PA.101201.01</v>
      </c>
      <c r="N1162" s="168"/>
      <c r="O1162" s="168" t="str">
        <f t="shared" si="115"/>
        <v>PH.IC.PA.101201.01</v>
      </c>
      <c r="Q1162" s="168" t="str">
        <f t="shared" si="116"/>
        <v>CL.IC.PA.101201.01</v>
      </c>
    </row>
    <row r="1163" spans="1:19" s="167" customFormat="1" ht="15">
      <c r="A1163" s="167" t="s">
        <v>6465</v>
      </c>
      <c r="C1163" s="61" t="s">
        <v>11829</v>
      </c>
      <c r="E1163" s="61" t="s">
        <v>153</v>
      </c>
      <c r="F1163" s="167" t="s">
        <v>5931</v>
      </c>
      <c r="G1163" s="167" t="s">
        <v>8661</v>
      </c>
      <c r="H1163" s="62" t="s">
        <v>12030</v>
      </c>
      <c r="I1163" s="167" t="s">
        <v>11563</v>
      </c>
      <c r="J1163" s="63" t="str">
        <f t="shared" si="112"/>
        <v>IC.PA.101202</v>
      </c>
      <c r="K1163" s="61" t="s">
        <v>12175</v>
      </c>
      <c r="L1163" s="167" t="str">
        <f t="shared" si="113"/>
        <v xml:space="preserve">     Left</v>
      </c>
      <c r="M1163" s="61" t="str">
        <f t="shared" si="114"/>
        <v>PI.IC.PA.101202.01</v>
      </c>
      <c r="N1163" s="168"/>
      <c r="O1163" s="168" t="str">
        <f t="shared" si="115"/>
        <v>PH.IC.PA.101202.01</v>
      </c>
      <c r="Q1163" s="168" t="str">
        <f t="shared" si="116"/>
        <v>CL.IC.PA.101202.01</v>
      </c>
    </row>
    <row r="1164" spans="1:19" s="167" customFormat="1" ht="15">
      <c r="A1164" s="167" t="s">
        <v>6465</v>
      </c>
      <c r="C1164" s="61" t="s">
        <v>11829</v>
      </c>
      <c r="E1164" s="61" t="s">
        <v>153</v>
      </c>
      <c r="F1164" s="167" t="s">
        <v>5931</v>
      </c>
      <c r="G1164" s="167" t="s">
        <v>6423</v>
      </c>
      <c r="H1164" s="62" t="s">
        <v>12032</v>
      </c>
      <c r="I1164" s="167" t="s">
        <v>11564</v>
      </c>
      <c r="J1164" s="63" t="str">
        <f t="shared" si="112"/>
        <v>IC.PA.101203</v>
      </c>
      <c r="K1164" s="61" t="s">
        <v>12175</v>
      </c>
      <c r="L1164" s="167" t="str">
        <f t="shared" si="113"/>
        <v xml:space="preserve">     Bilateral</v>
      </c>
      <c r="M1164" s="61" t="str">
        <f t="shared" si="114"/>
        <v>PI.IC.PA.101203.01</v>
      </c>
      <c r="N1164" s="168"/>
      <c r="O1164" s="168" t="str">
        <f t="shared" si="115"/>
        <v>PH.IC.PA.101203.01</v>
      </c>
      <c r="Q1164" s="168" t="str">
        <f t="shared" si="116"/>
        <v>CL.IC.PA.101203.01</v>
      </c>
    </row>
    <row r="1165" spans="1:19" s="167" customFormat="1" ht="15">
      <c r="A1165" s="167" t="s">
        <v>6465</v>
      </c>
      <c r="C1165" s="61" t="s">
        <v>11829</v>
      </c>
      <c r="D1165" s="167" t="s">
        <v>6249</v>
      </c>
      <c r="E1165" s="61" t="s">
        <v>6254</v>
      </c>
      <c r="F1165" s="167" t="s">
        <v>5931</v>
      </c>
      <c r="G1165" s="167" t="s">
        <v>8662</v>
      </c>
      <c r="H1165" s="62" t="s">
        <v>11848</v>
      </c>
      <c r="I1165" s="167" t="s">
        <v>9372</v>
      </c>
      <c r="J1165" s="63" t="str">
        <f t="shared" si="112"/>
        <v>IC.PA.101301</v>
      </c>
      <c r="K1165" s="61" t="s">
        <v>12175</v>
      </c>
      <c r="L1165" s="167" t="str">
        <f t="shared" si="113"/>
        <v xml:space="preserve">     Lateral</v>
      </c>
      <c r="M1165" s="61" t="str">
        <f t="shared" si="114"/>
        <v>PI.IC.PA.101301.01</v>
      </c>
      <c r="N1165" s="168"/>
      <c r="O1165" s="168" t="str">
        <f t="shared" si="115"/>
        <v>PH.IC.PA.101301.01</v>
      </c>
      <c r="Q1165" s="168" t="str">
        <f t="shared" si="116"/>
        <v>CL.IC.PA.101301.01</v>
      </c>
    </row>
    <row r="1166" spans="1:19" s="167" customFormat="1" ht="15">
      <c r="A1166" s="167" t="s">
        <v>6465</v>
      </c>
      <c r="C1166" s="61" t="s">
        <v>11829</v>
      </c>
      <c r="E1166" s="61" t="s">
        <v>215</v>
      </c>
      <c r="F1166" s="167" t="s">
        <v>5931</v>
      </c>
      <c r="G1166" s="167" t="s">
        <v>8663</v>
      </c>
      <c r="H1166" s="62" t="s">
        <v>12030</v>
      </c>
      <c r="I1166" s="167" t="s">
        <v>9373</v>
      </c>
      <c r="J1166" s="63" t="str">
        <f t="shared" si="112"/>
        <v>IC.PA.101302</v>
      </c>
      <c r="K1166" s="61" t="s">
        <v>12175</v>
      </c>
      <c r="L1166" s="167" t="str">
        <f t="shared" si="113"/>
        <v xml:space="preserve">     Medial</v>
      </c>
      <c r="M1166" s="61" t="str">
        <f t="shared" si="114"/>
        <v>PI.IC.PA.101302.01</v>
      </c>
      <c r="N1166" s="168"/>
      <c r="O1166" s="168" t="str">
        <f t="shared" si="115"/>
        <v>PH.IC.PA.101302.01</v>
      </c>
      <c r="Q1166" s="168" t="str">
        <f t="shared" si="116"/>
        <v>CL.IC.PA.101302.01</v>
      </c>
    </row>
    <row r="1167" spans="1:19" s="167" customFormat="1" ht="15">
      <c r="A1167" s="167" t="s">
        <v>6465</v>
      </c>
      <c r="C1167" s="61" t="s">
        <v>11829</v>
      </c>
      <c r="E1167" s="61" t="s">
        <v>215</v>
      </c>
      <c r="F1167" s="167" t="s">
        <v>5931</v>
      </c>
      <c r="G1167" s="167" t="s">
        <v>8664</v>
      </c>
      <c r="H1167" s="62" t="s">
        <v>12032</v>
      </c>
      <c r="I1167" s="167" t="s">
        <v>9374</v>
      </c>
      <c r="J1167" s="63" t="str">
        <f t="shared" si="112"/>
        <v>IC.PA.101303</v>
      </c>
      <c r="K1167" s="61" t="s">
        <v>12175</v>
      </c>
      <c r="L1167" s="167" t="str">
        <f t="shared" si="113"/>
        <v xml:space="preserve">     Anterior</v>
      </c>
      <c r="M1167" s="61" t="str">
        <f t="shared" si="114"/>
        <v>PI.IC.PA.101303.01</v>
      </c>
      <c r="N1167" s="168"/>
      <c r="O1167" s="168" t="str">
        <f t="shared" si="115"/>
        <v>PH.IC.PA.101303.01</v>
      </c>
      <c r="Q1167" s="168" t="str">
        <f t="shared" si="116"/>
        <v>CL.IC.PA.101303.01</v>
      </c>
    </row>
    <row r="1168" spans="1:19" s="167" customFormat="1" ht="15">
      <c r="A1168" s="167" t="s">
        <v>6465</v>
      </c>
      <c r="C1168" s="61" t="s">
        <v>11829</v>
      </c>
      <c r="E1168" s="61" t="s">
        <v>215</v>
      </c>
      <c r="F1168" s="167" t="s">
        <v>5931</v>
      </c>
      <c r="G1168" s="167" t="s">
        <v>8665</v>
      </c>
      <c r="H1168" s="62" t="s">
        <v>12028</v>
      </c>
      <c r="I1168" s="167" t="s">
        <v>9375</v>
      </c>
      <c r="J1168" s="63" t="str">
        <f t="shared" si="112"/>
        <v>IC.PA.101304</v>
      </c>
      <c r="K1168" s="61" t="s">
        <v>12175</v>
      </c>
      <c r="L1168" s="167" t="str">
        <f t="shared" si="113"/>
        <v xml:space="preserve">     Posterior</v>
      </c>
      <c r="M1168" s="61" t="str">
        <f t="shared" si="114"/>
        <v>PI.IC.PA.101304.01</v>
      </c>
      <c r="N1168" s="168"/>
      <c r="O1168" s="168" t="str">
        <f t="shared" si="115"/>
        <v>PH.IC.PA.101304.01</v>
      </c>
      <c r="Q1168" s="168" t="str">
        <f t="shared" si="116"/>
        <v>CL.IC.PA.101304.01</v>
      </c>
    </row>
    <row r="1169" spans="1:33" s="167" customFormat="1" ht="15">
      <c r="A1169" s="167" t="s">
        <v>6465</v>
      </c>
      <c r="C1169" s="61" t="s">
        <v>11829</v>
      </c>
      <c r="E1169" s="61" t="s">
        <v>215</v>
      </c>
      <c r="F1169" s="167" t="s">
        <v>5931</v>
      </c>
      <c r="G1169" s="167" t="s">
        <v>8666</v>
      </c>
      <c r="H1169" s="62" t="s">
        <v>12210</v>
      </c>
      <c r="I1169" s="167" t="s">
        <v>9255</v>
      </c>
      <c r="J1169" s="63" t="str">
        <f t="shared" si="112"/>
        <v>IC.PA.101305</v>
      </c>
      <c r="K1169" s="61" t="s">
        <v>12175</v>
      </c>
      <c r="L1169" s="167" t="str">
        <f t="shared" si="113"/>
        <v xml:space="preserve">     Proximal</v>
      </c>
      <c r="M1169" s="61" t="str">
        <f t="shared" si="114"/>
        <v>PI.IC.PA.101305.01</v>
      </c>
      <c r="N1169" s="168"/>
      <c r="O1169" s="168" t="str">
        <f t="shared" si="115"/>
        <v>PH.IC.PA.101305.01</v>
      </c>
      <c r="Q1169" s="168" t="str">
        <f t="shared" si="116"/>
        <v>CL.IC.PA.101305.01</v>
      </c>
    </row>
    <row r="1170" spans="1:33" s="167" customFormat="1" ht="15">
      <c r="A1170" s="167" t="s">
        <v>6465</v>
      </c>
      <c r="C1170" s="61" t="s">
        <v>11829</v>
      </c>
      <c r="E1170" s="61" t="s">
        <v>215</v>
      </c>
      <c r="F1170" s="167" t="s">
        <v>5931</v>
      </c>
      <c r="G1170" s="167" t="s">
        <v>8556</v>
      </c>
      <c r="H1170" s="62" t="s">
        <v>12212</v>
      </c>
      <c r="I1170" s="167" t="s">
        <v>9256</v>
      </c>
      <c r="J1170" s="63" t="str">
        <f t="shared" si="112"/>
        <v>IC.PA.101306</v>
      </c>
      <c r="K1170" s="61" t="s">
        <v>12175</v>
      </c>
      <c r="L1170" s="167" t="str">
        <f t="shared" si="113"/>
        <v xml:space="preserve">     Distal</v>
      </c>
      <c r="M1170" s="61" t="str">
        <f t="shared" si="114"/>
        <v>PI.IC.PA.101306.01</v>
      </c>
      <c r="N1170" s="168"/>
      <c r="O1170" s="168" t="str">
        <f t="shared" si="115"/>
        <v>PH.IC.PA.101306.01</v>
      </c>
      <c r="Q1170" s="168" t="str">
        <f t="shared" si="116"/>
        <v>CL.IC.PA.101306.01</v>
      </c>
    </row>
    <row r="1171" spans="1:33" s="167" customFormat="1" ht="15">
      <c r="A1171" s="167" t="s">
        <v>6465</v>
      </c>
      <c r="C1171" s="61" t="s">
        <v>11829</v>
      </c>
      <c r="D1171" s="167" t="s">
        <v>13210</v>
      </c>
      <c r="E1171" s="61" t="s">
        <v>4082</v>
      </c>
      <c r="F1171" s="167" t="s">
        <v>5932</v>
      </c>
      <c r="G1171" s="167" t="s">
        <v>8552</v>
      </c>
      <c r="H1171" s="62" t="s">
        <v>11848</v>
      </c>
      <c r="I1171" s="167" t="s">
        <v>8552</v>
      </c>
      <c r="J1171" s="63" t="str">
        <f t="shared" si="112"/>
        <v>IC.PA.101401</v>
      </c>
      <c r="K1171" s="61" t="s">
        <v>12175</v>
      </c>
      <c r="L1171" s="167" t="str">
        <f t="shared" si="113"/>
        <v>Abdomen</v>
      </c>
      <c r="M1171" s="61" t="str">
        <f t="shared" si="114"/>
        <v>PI.IC.PA.101401.01</v>
      </c>
      <c r="N1171" s="168"/>
      <c r="O1171" s="168" t="str">
        <f t="shared" si="115"/>
        <v>PH.IC.PA.101401.01</v>
      </c>
      <c r="Q1171" s="168" t="str">
        <f t="shared" si="116"/>
        <v>CL.IC.PA.101401.01</v>
      </c>
    </row>
    <row r="1172" spans="1:33" s="167" customFormat="1" ht="15">
      <c r="A1172" s="167" t="s">
        <v>6465</v>
      </c>
      <c r="C1172" s="61" t="s">
        <v>11829</v>
      </c>
      <c r="E1172" s="61" t="s">
        <v>4082</v>
      </c>
      <c r="F1172" s="167" t="s">
        <v>5932</v>
      </c>
      <c r="G1172" s="167" t="s">
        <v>6256</v>
      </c>
      <c r="H1172" s="62" t="s">
        <v>12030</v>
      </c>
      <c r="I1172" s="167" t="s">
        <v>6256</v>
      </c>
      <c r="J1172" s="63" t="str">
        <f t="shared" si="112"/>
        <v>IC.PA.101402</v>
      </c>
      <c r="K1172" s="61" t="s">
        <v>12175</v>
      </c>
      <c r="L1172" s="167" t="str">
        <f t="shared" si="113"/>
        <v>Stomach</v>
      </c>
      <c r="M1172" s="61" t="str">
        <f t="shared" si="114"/>
        <v>PI.IC.PA.101402.01</v>
      </c>
      <c r="N1172" s="168"/>
      <c r="O1172" s="168" t="str">
        <f t="shared" si="115"/>
        <v>PH.IC.PA.101402.01</v>
      </c>
      <c r="Q1172" s="168" t="str">
        <f t="shared" si="116"/>
        <v>CL.IC.PA.101402.01</v>
      </c>
    </row>
    <row r="1173" spans="1:33" s="167" customFormat="1" ht="15">
      <c r="A1173" s="167" t="s">
        <v>6465</v>
      </c>
      <c r="C1173" s="61" t="s">
        <v>11829</v>
      </c>
      <c r="E1173" s="61" t="s">
        <v>4082</v>
      </c>
      <c r="F1173" s="167" t="s">
        <v>5932</v>
      </c>
      <c r="G1173" s="86" t="s">
        <v>9398</v>
      </c>
      <c r="H1173" s="62" t="s">
        <v>12032</v>
      </c>
      <c r="J1173" s="63" t="str">
        <f t="shared" si="112"/>
        <v>IC.PA.101403</v>
      </c>
      <c r="K1173" s="61" t="s">
        <v>12175</v>
      </c>
      <c r="L1173" s="167" t="str">
        <f t="shared" si="113"/>
        <v>Flank, right</v>
      </c>
      <c r="M1173" s="61" t="str">
        <f t="shared" si="114"/>
        <v>PI.IC.PA.101403.01</v>
      </c>
      <c r="N1173" s="168"/>
      <c r="O1173" s="168" t="str">
        <f t="shared" si="115"/>
        <v>PH.IC.PA.101403.01</v>
      </c>
      <c r="Q1173" s="168" t="str">
        <f t="shared" si="116"/>
        <v>CL.IC.PA.101403.01</v>
      </c>
      <c r="AF1173" s="167" t="s">
        <v>12773</v>
      </c>
      <c r="AG1173" s="167">
        <v>1429</v>
      </c>
    </row>
    <row r="1174" spans="1:33" s="167" customFormat="1" ht="15">
      <c r="A1174" s="167" t="s">
        <v>6465</v>
      </c>
      <c r="C1174" s="61" t="s">
        <v>11829</v>
      </c>
      <c r="E1174" s="61" t="s">
        <v>4082</v>
      </c>
      <c r="F1174" s="167" t="s">
        <v>5932</v>
      </c>
      <c r="G1174" s="86" t="s">
        <v>9558</v>
      </c>
      <c r="H1174" s="62" t="s">
        <v>12028</v>
      </c>
      <c r="J1174" s="63" t="str">
        <f t="shared" si="112"/>
        <v>IC.PA.101404</v>
      </c>
      <c r="K1174" s="61" t="s">
        <v>12175</v>
      </c>
      <c r="L1174" s="167" t="str">
        <f t="shared" si="113"/>
        <v>Flank, left</v>
      </c>
      <c r="M1174" s="61" t="str">
        <f t="shared" si="114"/>
        <v>PI.IC.PA.101404.01</v>
      </c>
      <c r="N1174" s="168"/>
      <c r="O1174" s="168" t="str">
        <f t="shared" si="115"/>
        <v>PH.IC.PA.101404.01</v>
      </c>
      <c r="Q1174" s="168" t="str">
        <f t="shared" si="116"/>
        <v>CL.IC.PA.101404.01</v>
      </c>
      <c r="AF1174" s="167" t="s">
        <v>12773</v>
      </c>
      <c r="AG1174" s="167">
        <v>1429</v>
      </c>
    </row>
    <row r="1175" spans="1:33" s="167" customFormat="1" ht="15">
      <c r="A1175" s="167" t="s">
        <v>6465</v>
      </c>
      <c r="C1175" s="61" t="s">
        <v>11829</v>
      </c>
      <c r="D1175" s="167" t="s">
        <v>13211</v>
      </c>
      <c r="E1175" s="61" t="s">
        <v>594</v>
      </c>
      <c r="F1175" s="167" t="s">
        <v>5932</v>
      </c>
      <c r="G1175" s="167" t="s">
        <v>10518</v>
      </c>
      <c r="H1175" s="62" t="s">
        <v>11848</v>
      </c>
      <c r="I1175" s="167" t="s">
        <v>10518</v>
      </c>
      <c r="J1175" s="63" t="str">
        <f t="shared" si="112"/>
        <v>IC.PA.101501</v>
      </c>
      <c r="K1175" s="61" t="s">
        <v>12175</v>
      </c>
      <c r="L1175" s="167" t="str">
        <f t="shared" si="113"/>
        <v>RUQ</v>
      </c>
      <c r="M1175" s="61" t="str">
        <f t="shared" si="114"/>
        <v>PI.IC.PA.101501.01</v>
      </c>
      <c r="N1175" s="168"/>
      <c r="O1175" s="168" t="str">
        <f t="shared" si="115"/>
        <v>PH.IC.PA.101501.01</v>
      </c>
      <c r="Q1175" s="168" t="str">
        <f t="shared" si="116"/>
        <v>CL.IC.PA.101501.01</v>
      </c>
    </row>
    <row r="1176" spans="1:33" s="167" customFormat="1" ht="15">
      <c r="A1176" s="167" t="s">
        <v>6465</v>
      </c>
      <c r="C1176" s="61" t="s">
        <v>11829</v>
      </c>
      <c r="E1176" s="61" t="s">
        <v>594</v>
      </c>
      <c r="F1176" s="167" t="s">
        <v>5932</v>
      </c>
      <c r="G1176" s="167" t="s">
        <v>10520</v>
      </c>
      <c r="H1176" s="62" t="s">
        <v>12030</v>
      </c>
      <c r="I1176" s="167" t="s">
        <v>10520</v>
      </c>
      <c r="J1176" s="63" t="str">
        <f t="shared" si="112"/>
        <v>IC.PA.101502</v>
      </c>
      <c r="K1176" s="61" t="s">
        <v>12175</v>
      </c>
      <c r="L1176" s="167" t="str">
        <f t="shared" si="113"/>
        <v>RLQ</v>
      </c>
      <c r="M1176" s="61" t="str">
        <f t="shared" si="114"/>
        <v>PI.IC.PA.101502.01</v>
      </c>
      <c r="N1176" s="168"/>
      <c r="O1176" s="168" t="str">
        <f t="shared" si="115"/>
        <v>PH.IC.PA.101502.01</v>
      </c>
      <c r="Q1176" s="168" t="str">
        <f t="shared" si="116"/>
        <v>CL.IC.PA.101502.01</v>
      </c>
    </row>
    <row r="1177" spans="1:33" s="167" customFormat="1" ht="15">
      <c r="A1177" s="167" t="s">
        <v>6465</v>
      </c>
      <c r="C1177" s="61" t="s">
        <v>11829</v>
      </c>
      <c r="E1177" s="61" t="s">
        <v>594</v>
      </c>
      <c r="F1177" s="167" t="s">
        <v>5932</v>
      </c>
      <c r="G1177" s="167" t="s">
        <v>10522</v>
      </c>
      <c r="H1177" s="62" t="s">
        <v>12032</v>
      </c>
      <c r="I1177" s="167" t="s">
        <v>10522</v>
      </c>
      <c r="J1177" s="63" t="str">
        <f t="shared" ref="J1177:J1240" si="117">CONCATENATE("IC.PA.",C1177,E1177,H1177)</f>
        <v>IC.PA.101503</v>
      </c>
      <c r="K1177" s="61" t="s">
        <v>12175</v>
      </c>
      <c r="L1177" s="167" t="str">
        <f t="shared" ref="L1177:L1240" si="118">G1177</f>
        <v>LUQ</v>
      </c>
      <c r="M1177" s="61" t="str">
        <f t="shared" ref="M1177:M1240" si="119">CONCATENATE("PI.",J1177,".",K1177)</f>
        <v>PI.IC.PA.101503.01</v>
      </c>
      <c r="N1177" s="168"/>
      <c r="O1177" s="168" t="str">
        <f t="shared" ref="O1177:O1240" si="120">CONCATENATE("PH.",J1177,".",K1177)</f>
        <v>PH.IC.PA.101503.01</v>
      </c>
      <c r="Q1177" s="168" t="str">
        <f t="shared" ref="Q1177:Q1240" si="121">CONCATENATE("CL.",J1177,".",K1177)</f>
        <v>CL.IC.PA.101503.01</v>
      </c>
    </row>
    <row r="1178" spans="1:33" s="167" customFormat="1" ht="15">
      <c r="A1178" s="167" t="s">
        <v>6465</v>
      </c>
      <c r="C1178" s="61" t="s">
        <v>11829</v>
      </c>
      <c r="E1178" s="61" t="s">
        <v>594</v>
      </c>
      <c r="F1178" s="167" t="s">
        <v>5932</v>
      </c>
      <c r="G1178" s="167" t="s">
        <v>10524</v>
      </c>
      <c r="H1178" s="62" t="s">
        <v>12028</v>
      </c>
      <c r="I1178" s="167" t="s">
        <v>10524</v>
      </c>
      <c r="J1178" s="63" t="str">
        <f t="shared" si="117"/>
        <v>IC.PA.101504</v>
      </c>
      <c r="K1178" s="61" t="s">
        <v>12175</v>
      </c>
      <c r="L1178" s="167" t="str">
        <f t="shared" si="118"/>
        <v>LLQ</v>
      </c>
      <c r="M1178" s="61" t="str">
        <f t="shared" si="119"/>
        <v>PI.IC.PA.101504.01</v>
      </c>
      <c r="N1178" s="168"/>
      <c r="O1178" s="168" t="str">
        <f t="shared" si="120"/>
        <v>PH.IC.PA.101504.01</v>
      </c>
      <c r="Q1178" s="168" t="str">
        <f t="shared" si="121"/>
        <v>CL.IC.PA.101504.01</v>
      </c>
    </row>
    <row r="1179" spans="1:33" s="167" customFormat="1" ht="15">
      <c r="A1179" s="167" t="s">
        <v>6465</v>
      </c>
      <c r="C1179" s="61" t="s">
        <v>11829</v>
      </c>
      <c r="D1179" s="167" t="s">
        <v>6436</v>
      </c>
      <c r="E1179" s="61" t="s">
        <v>7863</v>
      </c>
      <c r="F1179" s="167" t="s">
        <v>5939</v>
      </c>
      <c r="G1179" s="167" t="s">
        <v>8986</v>
      </c>
      <c r="H1179" s="62" t="s">
        <v>11848</v>
      </c>
      <c r="I1179" s="167" t="s">
        <v>8986</v>
      </c>
      <c r="J1179" s="63" t="str">
        <f t="shared" si="117"/>
        <v>IC.PA.101601</v>
      </c>
      <c r="K1179" s="61" t="s">
        <v>12175</v>
      </c>
      <c r="L1179" s="167" t="str">
        <f t="shared" si="118"/>
        <v>Arm</v>
      </c>
      <c r="M1179" s="61" t="str">
        <f t="shared" si="119"/>
        <v>PI.IC.PA.101601.01</v>
      </c>
      <c r="N1179" s="168"/>
      <c r="O1179" s="168" t="str">
        <f t="shared" si="120"/>
        <v>PH.IC.PA.101601.01</v>
      </c>
      <c r="Q1179" s="168" t="str">
        <f t="shared" si="121"/>
        <v>CL.IC.PA.101601.01</v>
      </c>
    </row>
    <row r="1180" spans="1:33" s="167" customFormat="1" ht="15">
      <c r="A1180" s="167" t="s">
        <v>6465</v>
      </c>
      <c r="C1180" s="61" t="s">
        <v>11829</v>
      </c>
      <c r="E1180" s="61" t="s">
        <v>7863</v>
      </c>
      <c r="F1180" s="167" t="s">
        <v>5939</v>
      </c>
      <c r="G1180" s="167" t="s">
        <v>8763</v>
      </c>
      <c r="H1180" s="62" t="s">
        <v>12030</v>
      </c>
      <c r="I1180" s="167" t="s">
        <v>8763</v>
      </c>
      <c r="J1180" s="63" t="str">
        <f t="shared" si="117"/>
        <v>IC.PA.101602</v>
      </c>
      <c r="K1180" s="61" t="s">
        <v>12175</v>
      </c>
      <c r="L1180" s="167" t="str">
        <f t="shared" si="118"/>
        <v>Shoulder</v>
      </c>
      <c r="M1180" s="61" t="str">
        <f t="shared" si="119"/>
        <v>PI.IC.PA.101602.01</v>
      </c>
      <c r="N1180" s="168"/>
      <c r="O1180" s="168" t="str">
        <f t="shared" si="120"/>
        <v>PH.IC.PA.101602.01</v>
      </c>
      <c r="Q1180" s="168" t="str">
        <f t="shared" si="121"/>
        <v>CL.IC.PA.101602.01</v>
      </c>
    </row>
    <row r="1181" spans="1:33" s="167" customFormat="1" ht="15">
      <c r="A1181" s="167" t="s">
        <v>6465</v>
      </c>
      <c r="C1181" s="61" t="s">
        <v>11829</v>
      </c>
      <c r="E1181" s="61" t="s">
        <v>7863</v>
      </c>
      <c r="F1181" s="167" t="s">
        <v>5939</v>
      </c>
      <c r="G1181" s="167" t="s">
        <v>8987</v>
      </c>
      <c r="H1181" s="62" t="s">
        <v>12032</v>
      </c>
      <c r="I1181" s="167" t="s">
        <v>8987</v>
      </c>
      <c r="J1181" s="63" t="str">
        <f t="shared" si="117"/>
        <v>IC.PA.101603</v>
      </c>
      <c r="K1181" s="61" t="s">
        <v>12175</v>
      </c>
      <c r="L1181" s="167" t="str">
        <f t="shared" si="118"/>
        <v>Elbow</v>
      </c>
      <c r="M1181" s="61" t="str">
        <f t="shared" si="119"/>
        <v>PI.IC.PA.101603.01</v>
      </c>
      <c r="N1181" s="168"/>
      <c r="O1181" s="168" t="str">
        <f t="shared" si="120"/>
        <v>PH.IC.PA.101603.01</v>
      </c>
      <c r="Q1181" s="168" t="str">
        <f t="shared" si="121"/>
        <v>CL.IC.PA.101603.01</v>
      </c>
    </row>
    <row r="1182" spans="1:33" s="167" customFormat="1" ht="15">
      <c r="A1182" s="167" t="s">
        <v>6465</v>
      </c>
      <c r="C1182" s="61" t="s">
        <v>11829</v>
      </c>
      <c r="E1182" s="61" t="s">
        <v>7863</v>
      </c>
      <c r="F1182" s="167" t="s">
        <v>5939</v>
      </c>
      <c r="G1182" s="167" t="s">
        <v>8860</v>
      </c>
      <c r="H1182" s="62" t="s">
        <v>12028</v>
      </c>
      <c r="I1182" s="167" t="s">
        <v>8860</v>
      </c>
      <c r="J1182" s="63" t="str">
        <f t="shared" si="117"/>
        <v>IC.PA.101604</v>
      </c>
      <c r="K1182" s="61" t="s">
        <v>12175</v>
      </c>
      <c r="L1182" s="167" t="str">
        <f t="shared" si="118"/>
        <v>Wrist</v>
      </c>
      <c r="M1182" s="61" t="str">
        <f t="shared" si="119"/>
        <v>PI.IC.PA.101604.01</v>
      </c>
      <c r="N1182" s="168"/>
      <c r="O1182" s="168" t="str">
        <f t="shared" si="120"/>
        <v>PH.IC.PA.101604.01</v>
      </c>
      <c r="Q1182" s="168" t="str">
        <f t="shared" si="121"/>
        <v>CL.IC.PA.101604.01</v>
      </c>
    </row>
    <row r="1183" spans="1:33" s="167" customFormat="1" ht="15">
      <c r="A1183" s="167" t="s">
        <v>6465</v>
      </c>
      <c r="C1183" s="61" t="s">
        <v>11829</v>
      </c>
      <c r="E1183" s="61" t="s">
        <v>7863</v>
      </c>
      <c r="F1183" s="167" t="s">
        <v>5939</v>
      </c>
      <c r="G1183" s="167" t="s">
        <v>11746</v>
      </c>
      <c r="H1183" s="62" t="s">
        <v>12210</v>
      </c>
      <c r="I1183" s="167" t="s">
        <v>11746</v>
      </c>
      <c r="J1183" s="63" t="str">
        <f t="shared" si="117"/>
        <v>IC.PA.101605</v>
      </c>
      <c r="K1183" s="61" t="s">
        <v>12175</v>
      </c>
      <c r="L1183" s="167" t="str">
        <f t="shared" si="118"/>
        <v>Hand</v>
      </c>
      <c r="M1183" s="61" t="str">
        <f t="shared" si="119"/>
        <v>PI.IC.PA.101605.01</v>
      </c>
      <c r="N1183" s="168"/>
      <c r="O1183" s="168" t="str">
        <f t="shared" si="120"/>
        <v>PH.IC.PA.101605.01</v>
      </c>
      <c r="Q1183" s="168" t="str">
        <f t="shared" si="121"/>
        <v>CL.IC.PA.101605.01</v>
      </c>
    </row>
    <row r="1184" spans="1:33" s="167" customFormat="1" ht="15">
      <c r="A1184" s="167" t="s">
        <v>6465</v>
      </c>
      <c r="C1184" s="61" t="s">
        <v>11829</v>
      </c>
      <c r="E1184" s="61" t="s">
        <v>7863</v>
      </c>
      <c r="F1184" s="167" t="s">
        <v>5939</v>
      </c>
      <c r="G1184" s="167" t="s">
        <v>6438</v>
      </c>
      <c r="H1184" s="62" t="s">
        <v>12212</v>
      </c>
      <c r="I1184" s="167" t="s">
        <v>8862</v>
      </c>
      <c r="J1184" s="63" t="str">
        <f t="shared" si="117"/>
        <v>IC.PA.101606</v>
      </c>
      <c r="K1184" s="61" t="s">
        <v>12175</v>
      </c>
      <c r="L1184" s="167" t="str">
        <f t="shared" si="118"/>
        <v>Finger(s):  specify</v>
      </c>
      <c r="M1184" s="61" t="str">
        <f t="shared" si="119"/>
        <v>PI.IC.PA.101606.01</v>
      </c>
      <c r="N1184" s="168"/>
      <c r="O1184" s="168" t="str">
        <f t="shared" si="120"/>
        <v>PH.IC.PA.101606.01</v>
      </c>
      <c r="Q1184" s="168" t="str">
        <f t="shared" si="121"/>
        <v>CL.IC.PA.101606.01</v>
      </c>
    </row>
    <row r="1185" spans="1:33" s="167" customFormat="1" ht="15">
      <c r="A1185" s="167" t="s">
        <v>6465</v>
      </c>
      <c r="C1185" s="61" t="s">
        <v>11829</v>
      </c>
      <c r="E1185" s="61" t="s">
        <v>7863</v>
      </c>
      <c r="F1185" s="167" t="s">
        <v>5939</v>
      </c>
      <c r="G1185" s="167" t="s">
        <v>6439</v>
      </c>
      <c r="H1185" s="62" t="s">
        <v>12225</v>
      </c>
      <c r="I1185" s="167" t="s">
        <v>6439</v>
      </c>
      <c r="J1185" s="63" t="str">
        <f t="shared" si="117"/>
        <v>IC.PA.101607</v>
      </c>
      <c r="K1185" s="61" t="s">
        <v>12175</v>
      </c>
      <c r="L1185" s="167" t="str">
        <f t="shared" si="118"/>
        <v>Leg</v>
      </c>
      <c r="M1185" s="61" t="str">
        <f t="shared" si="119"/>
        <v>PI.IC.PA.101607.01</v>
      </c>
      <c r="N1185" s="168"/>
      <c r="O1185" s="168" t="str">
        <f t="shared" si="120"/>
        <v>PH.IC.PA.101607.01</v>
      </c>
      <c r="Q1185" s="168" t="str">
        <f t="shared" si="121"/>
        <v>CL.IC.PA.101607.01</v>
      </c>
    </row>
    <row r="1186" spans="1:33" s="167" customFormat="1" ht="15">
      <c r="A1186" s="167" t="s">
        <v>6465</v>
      </c>
      <c r="C1186" s="61" t="s">
        <v>11829</v>
      </c>
      <c r="E1186" s="61" t="s">
        <v>7863</v>
      </c>
      <c r="F1186" s="167" t="s">
        <v>5939</v>
      </c>
      <c r="G1186" s="167" t="s">
        <v>11740</v>
      </c>
      <c r="H1186" s="62" t="s">
        <v>11638</v>
      </c>
      <c r="I1186" s="167" t="s">
        <v>11740</v>
      </c>
      <c r="J1186" s="63" t="str">
        <f t="shared" si="117"/>
        <v>IC.PA.101608</v>
      </c>
      <c r="K1186" s="61" t="s">
        <v>12175</v>
      </c>
      <c r="L1186" s="167" t="str">
        <f t="shared" si="118"/>
        <v>Knee</v>
      </c>
      <c r="M1186" s="61" t="str">
        <f t="shared" si="119"/>
        <v>PI.IC.PA.101608.01</v>
      </c>
      <c r="N1186" s="168"/>
      <c r="O1186" s="168" t="str">
        <f t="shared" si="120"/>
        <v>PH.IC.PA.101608.01</v>
      </c>
      <c r="Q1186" s="168" t="str">
        <f t="shared" si="121"/>
        <v>CL.IC.PA.101608.01</v>
      </c>
    </row>
    <row r="1187" spans="1:33" s="167" customFormat="1" ht="15">
      <c r="A1187" s="167" t="s">
        <v>6465</v>
      </c>
      <c r="C1187" s="61" t="s">
        <v>11829</v>
      </c>
      <c r="E1187" s="61" t="s">
        <v>7863</v>
      </c>
      <c r="F1187" s="167" t="s">
        <v>5939</v>
      </c>
      <c r="G1187" s="167" t="s">
        <v>11738</v>
      </c>
      <c r="H1187" s="62" t="s">
        <v>11639</v>
      </c>
      <c r="I1187" s="167" t="s">
        <v>11738</v>
      </c>
      <c r="J1187" s="63" t="str">
        <f t="shared" si="117"/>
        <v>IC.PA.101609</v>
      </c>
      <c r="K1187" s="61" t="s">
        <v>12175</v>
      </c>
      <c r="L1187" s="167" t="str">
        <f t="shared" si="118"/>
        <v>Ankle</v>
      </c>
      <c r="M1187" s="61" t="str">
        <f t="shared" si="119"/>
        <v>PI.IC.PA.101609.01</v>
      </c>
      <c r="N1187" s="168"/>
      <c r="O1187" s="168" t="str">
        <f t="shared" si="120"/>
        <v>PH.IC.PA.101609.01</v>
      </c>
      <c r="Q1187" s="168" t="str">
        <f t="shared" si="121"/>
        <v>CL.IC.PA.101609.01</v>
      </c>
    </row>
    <row r="1188" spans="1:33" s="167" customFormat="1" ht="15">
      <c r="A1188" s="167" t="s">
        <v>6465</v>
      </c>
      <c r="C1188" s="61" t="s">
        <v>11829</v>
      </c>
      <c r="E1188" s="61" t="s">
        <v>7863</v>
      </c>
      <c r="F1188" s="167" t="s">
        <v>5939</v>
      </c>
      <c r="G1188" s="167" t="s">
        <v>8719</v>
      </c>
      <c r="H1188" s="62" t="s">
        <v>11829</v>
      </c>
      <c r="I1188" s="167" t="s">
        <v>8719</v>
      </c>
      <c r="J1188" s="63" t="str">
        <f t="shared" si="117"/>
        <v>IC.PA.101610</v>
      </c>
      <c r="K1188" s="61" t="s">
        <v>12175</v>
      </c>
      <c r="L1188" s="167" t="str">
        <f t="shared" si="118"/>
        <v>Heel</v>
      </c>
      <c r="M1188" s="61" t="str">
        <f t="shared" si="119"/>
        <v>PI.IC.PA.101610.01</v>
      </c>
      <c r="N1188" s="168"/>
      <c r="O1188" s="168" t="str">
        <f t="shared" si="120"/>
        <v>PH.IC.PA.101610.01</v>
      </c>
      <c r="Q1188" s="168" t="str">
        <f t="shared" si="121"/>
        <v>CL.IC.PA.101610.01</v>
      </c>
    </row>
    <row r="1189" spans="1:33" s="167" customFormat="1" ht="15">
      <c r="A1189" s="167" t="s">
        <v>6465</v>
      </c>
      <c r="C1189" s="61" t="s">
        <v>11829</v>
      </c>
      <c r="E1189" s="61" t="s">
        <v>7863</v>
      </c>
      <c r="F1189" s="167" t="s">
        <v>5939</v>
      </c>
      <c r="G1189" s="167" t="s">
        <v>11737</v>
      </c>
      <c r="H1189" s="62" t="s">
        <v>12099</v>
      </c>
      <c r="I1189" s="167" t="s">
        <v>11737</v>
      </c>
      <c r="J1189" s="63" t="str">
        <f t="shared" si="117"/>
        <v>IC.PA.101611</v>
      </c>
      <c r="K1189" s="61" t="s">
        <v>12175</v>
      </c>
      <c r="L1189" s="167" t="str">
        <f t="shared" si="118"/>
        <v>Foot</v>
      </c>
      <c r="M1189" s="61" t="str">
        <f t="shared" si="119"/>
        <v>PI.IC.PA.101611.01</v>
      </c>
      <c r="N1189" s="168"/>
      <c r="O1189" s="168" t="str">
        <f t="shared" si="120"/>
        <v>PH.IC.PA.101611.01</v>
      </c>
      <c r="Q1189" s="168" t="str">
        <f t="shared" si="121"/>
        <v>CL.IC.PA.101611.01</v>
      </c>
    </row>
    <row r="1190" spans="1:33" s="167" customFormat="1" ht="15">
      <c r="A1190" s="167" t="s">
        <v>6465</v>
      </c>
      <c r="C1190" s="61" t="s">
        <v>11829</v>
      </c>
      <c r="E1190" s="61" t="s">
        <v>7863</v>
      </c>
      <c r="F1190" s="167" t="s">
        <v>5939</v>
      </c>
      <c r="G1190" s="167" t="s">
        <v>6440</v>
      </c>
      <c r="H1190" s="62" t="s">
        <v>12100</v>
      </c>
      <c r="I1190" s="167" t="s">
        <v>8721</v>
      </c>
      <c r="J1190" s="63" t="str">
        <f t="shared" si="117"/>
        <v>IC.PA.101612</v>
      </c>
      <c r="K1190" s="61" t="s">
        <v>12175</v>
      </c>
      <c r="L1190" s="167" t="str">
        <f t="shared" si="118"/>
        <v>Toe(s):  specify</v>
      </c>
      <c r="M1190" s="61" t="str">
        <f t="shared" si="119"/>
        <v>PI.IC.PA.101612.01</v>
      </c>
      <c r="N1190" s="168"/>
      <c r="O1190" s="168" t="str">
        <f t="shared" si="120"/>
        <v>PH.IC.PA.101612.01</v>
      </c>
      <c r="Q1190" s="168" t="str">
        <f t="shared" si="121"/>
        <v>CL.IC.PA.101612.01</v>
      </c>
    </row>
    <row r="1191" spans="1:33" s="167" customFormat="1" ht="15">
      <c r="A1191" s="167" t="s">
        <v>6465</v>
      </c>
      <c r="C1191" s="61" t="s">
        <v>11829</v>
      </c>
      <c r="E1191" s="61" t="s">
        <v>7863</v>
      </c>
      <c r="F1191" s="167" t="s">
        <v>5939</v>
      </c>
      <c r="G1191" s="86" t="s">
        <v>9566</v>
      </c>
      <c r="H1191" s="62" t="s">
        <v>12101</v>
      </c>
      <c r="J1191" s="63" t="str">
        <f t="shared" si="117"/>
        <v>IC.PA.101613</v>
      </c>
      <c r="K1191" s="61" t="s">
        <v>12175</v>
      </c>
      <c r="L1191" s="167" t="str">
        <f t="shared" si="118"/>
        <v>Arm upper, right</v>
      </c>
      <c r="M1191" s="61" t="str">
        <f t="shared" si="119"/>
        <v>PI.IC.PA.101613.01</v>
      </c>
      <c r="N1191" s="168"/>
      <c r="O1191" s="168" t="str">
        <f t="shared" si="120"/>
        <v>PH.IC.PA.101613.01</v>
      </c>
      <c r="Q1191" s="168" t="str">
        <f t="shared" si="121"/>
        <v>CL.IC.PA.101613.01</v>
      </c>
      <c r="AF1191" s="167" t="s">
        <v>12773</v>
      </c>
      <c r="AG1191" s="167">
        <v>1429</v>
      </c>
    </row>
    <row r="1192" spans="1:33" s="167" customFormat="1" ht="15">
      <c r="A1192" s="167" t="s">
        <v>6465</v>
      </c>
      <c r="C1192" s="61" t="s">
        <v>11829</v>
      </c>
      <c r="E1192" s="61" t="s">
        <v>7863</v>
      </c>
      <c r="F1192" s="167" t="s">
        <v>5939</v>
      </c>
      <c r="G1192" s="86" t="s">
        <v>9568</v>
      </c>
      <c r="H1192" s="62" t="s">
        <v>12102</v>
      </c>
      <c r="J1192" s="63" t="str">
        <f t="shared" si="117"/>
        <v>IC.PA.101614</v>
      </c>
      <c r="K1192" s="61" t="s">
        <v>12175</v>
      </c>
      <c r="L1192" s="167" t="str">
        <f t="shared" si="118"/>
        <v>Arm upper, left</v>
      </c>
      <c r="M1192" s="61" t="str">
        <f t="shared" si="119"/>
        <v>PI.IC.PA.101614.01</v>
      </c>
      <c r="N1192" s="168"/>
      <c r="O1192" s="168" t="str">
        <f t="shared" si="120"/>
        <v>PH.IC.PA.101614.01</v>
      </c>
      <c r="Q1192" s="168" t="str">
        <f t="shared" si="121"/>
        <v>CL.IC.PA.101614.01</v>
      </c>
      <c r="AF1192" s="167" t="s">
        <v>12773</v>
      </c>
      <c r="AG1192" s="167">
        <v>1429</v>
      </c>
    </row>
    <row r="1193" spans="1:33" s="167" customFormat="1" ht="15">
      <c r="A1193" s="167" t="s">
        <v>6465</v>
      </c>
      <c r="C1193" s="61" t="s">
        <v>11829</v>
      </c>
      <c r="E1193" s="61" t="s">
        <v>7863</v>
      </c>
      <c r="F1193" s="167" t="s">
        <v>5939</v>
      </c>
      <c r="G1193" s="86" t="s">
        <v>9712</v>
      </c>
      <c r="H1193" s="62" t="s">
        <v>11559</v>
      </c>
      <c r="J1193" s="63" t="str">
        <f t="shared" si="117"/>
        <v>IC.PA.101615</v>
      </c>
      <c r="K1193" s="61" t="s">
        <v>12175</v>
      </c>
      <c r="L1193" s="167" t="str">
        <f t="shared" si="118"/>
        <v>Elbow, right</v>
      </c>
      <c r="M1193" s="61" t="str">
        <f t="shared" si="119"/>
        <v>PI.IC.PA.101615.01</v>
      </c>
      <c r="N1193" s="168"/>
      <c r="O1193" s="168" t="str">
        <f t="shared" si="120"/>
        <v>PH.IC.PA.101615.01</v>
      </c>
      <c r="Q1193" s="168" t="str">
        <f t="shared" si="121"/>
        <v>CL.IC.PA.101615.01</v>
      </c>
      <c r="AF1193" s="167" t="s">
        <v>12773</v>
      </c>
      <c r="AG1193" s="167">
        <v>1429</v>
      </c>
    </row>
    <row r="1194" spans="1:33" s="167" customFormat="1" ht="15">
      <c r="A1194" s="167" t="s">
        <v>6465</v>
      </c>
      <c r="C1194" s="61" t="s">
        <v>11829</v>
      </c>
      <c r="E1194" s="61" t="s">
        <v>7863</v>
      </c>
      <c r="F1194" s="167" t="s">
        <v>5939</v>
      </c>
      <c r="G1194" s="86" t="s">
        <v>9714</v>
      </c>
      <c r="H1194" s="62" t="s">
        <v>11560</v>
      </c>
      <c r="J1194" s="63" t="str">
        <f t="shared" si="117"/>
        <v>IC.PA.101616</v>
      </c>
      <c r="K1194" s="61" t="s">
        <v>12175</v>
      </c>
      <c r="L1194" s="167" t="str">
        <f t="shared" si="118"/>
        <v>Elbow, left</v>
      </c>
      <c r="M1194" s="61" t="str">
        <f t="shared" si="119"/>
        <v>PI.IC.PA.101616.01</v>
      </c>
      <c r="N1194" s="168"/>
      <c r="O1194" s="168" t="str">
        <f t="shared" si="120"/>
        <v>PH.IC.PA.101616.01</v>
      </c>
      <c r="Q1194" s="168" t="str">
        <f t="shared" si="121"/>
        <v>CL.IC.PA.101616.01</v>
      </c>
      <c r="AF1194" s="167" t="s">
        <v>12773</v>
      </c>
      <c r="AG1194" s="167">
        <v>1429</v>
      </c>
    </row>
    <row r="1195" spans="1:33" s="167" customFormat="1" ht="15">
      <c r="A1195" s="167" t="s">
        <v>6465</v>
      </c>
      <c r="C1195" s="61" t="s">
        <v>11829</v>
      </c>
      <c r="E1195" s="61" t="s">
        <v>7863</v>
      </c>
      <c r="F1195" s="167" t="s">
        <v>5939</v>
      </c>
      <c r="G1195" s="86" t="s">
        <v>9716</v>
      </c>
      <c r="H1195" s="62" t="s">
        <v>11561</v>
      </c>
      <c r="J1195" s="63" t="str">
        <f t="shared" si="117"/>
        <v>IC.PA.101617</v>
      </c>
      <c r="K1195" s="61" t="s">
        <v>12175</v>
      </c>
      <c r="L1195" s="167" t="str">
        <f t="shared" si="118"/>
        <v>Forearm, right</v>
      </c>
      <c r="M1195" s="61" t="str">
        <f t="shared" si="119"/>
        <v>PI.IC.PA.101617.01</v>
      </c>
      <c r="N1195" s="168"/>
      <c r="O1195" s="168" t="str">
        <f t="shared" si="120"/>
        <v>PH.IC.PA.101617.01</v>
      </c>
      <c r="Q1195" s="168" t="str">
        <f t="shared" si="121"/>
        <v>CL.IC.PA.101617.01</v>
      </c>
      <c r="AF1195" s="167" t="s">
        <v>12773</v>
      </c>
      <c r="AG1195" s="167">
        <v>1429</v>
      </c>
    </row>
    <row r="1196" spans="1:33" s="167" customFormat="1" ht="15">
      <c r="A1196" s="167" t="s">
        <v>6465</v>
      </c>
      <c r="C1196" s="61" t="s">
        <v>11829</v>
      </c>
      <c r="E1196" s="61" t="s">
        <v>7863</v>
      </c>
      <c r="F1196" s="167" t="s">
        <v>5939</v>
      </c>
      <c r="G1196" s="86" t="s">
        <v>9718</v>
      </c>
      <c r="H1196" s="62" t="s">
        <v>12060</v>
      </c>
      <c r="J1196" s="63" t="str">
        <f t="shared" si="117"/>
        <v>IC.PA.101618</v>
      </c>
      <c r="K1196" s="61" t="s">
        <v>12175</v>
      </c>
      <c r="L1196" s="167" t="str">
        <f t="shared" si="118"/>
        <v>Forearm, left</v>
      </c>
      <c r="M1196" s="61" t="str">
        <f t="shared" si="119"/>
        <v>PI.IC.PA.101618.01</v>
      </c>
      <c r="N1196" s="168"/>
      <c r="O1196" s="168" t="str">
        <f t="shared" si="120"/>
        <v>PH.IC.PA.101618.01</v>
      </c>
      <c r="Q1196" s="168" t="str">
        <f t="shared" si="121"/>
        <v>CL.IC.PA.101618.01</v>
      </c>
      <c r="AF1196" s="167" t="s">
        <v>12773</v>
      </c>
      <c r="AG1196" s="167">
        <v>1429</v>
      </c>
    </row>
    <row r="1197" spans="1:33" s="167" customFormat="1" ht="15">
      <c r="A1197" s="167" t="s">
        <v>6465</v>
      </c>
      <c r="C1197" s="61" t="s">
        <v>11829</v>
      </c>
      <c r="E1197" s="61" t="s">
        <v>7863</v>
      </c>
      <c r="F1197" s="167" t="s">
        <v>5939</v>
      </c>
      <c r="G1197" s="86" t="s">
        <v>9720</v>
      </c>
      <c r="H1197" s="62" t="s">
        <v>11913</v>
      </c>
      <c r="J1197" s="63" t="str">
        <f t="shared" si="117"/>
        <v>IC.PA.101619</v>
      </c>
      <c r="K1197" s="61" t="s">
        <v>12175</v>
      </c>
      <c r="L1197" s="167" t="str">
        <f t="shared" si="118"/>
        <v>Wrist, right</v>
      </c>
      <c r="M1197" s="61" t="str">
        <f t="shared" si="119"/>
        <v>PI.IC.PA.101619.01</v>
      </c>
      <c r="N1197" s="168"/>
      <c r="O1197" s="168" t="str">
        <f t="shared" si="120"/>
        <v>PH.IC.PA.101619.01</v>
      </c>
      <c r="Q1197" s="168" t="str">
        <f t="shared" si="121"/>
        <v>CL.IC.PA.101619.01</v>
      </c>
      <c r="AF1197" s="167" t="s">
        <v>12773</v>
      </c>
      <c r="AG1197" s="167">
        <v>1429</v>
      </c>
    </row>
    <row r="1198" spans="1:33" s="167" customFormat="1" ht="15">
      <c r="A1198" s="167" t="s">
        <v>6465</v>
      </c>
      <c r="C1198" s="61" t="s">
        <v>11829</v>
      </c>
      <c r="E1198" s="61" t="s">
        <v>7863</v>
      </c>
      <c r="F1198" s="167" t="s">
        <v>5939</v>
      </c>
      <c r="G1198" s="86" t="s">
        <v>9722</v>
      </c>
      <c r="H1198" s="62" t="s">
        <v>11906</v>
      </c>
      <c r="J1198" s="63" t="str">
        <f t="shared" si="117"/>
        <v>IC.PA.101620</v>
      </c>
      <c r="K1198" s="61" t="s">
        <v>12175</v>
      </c>
      <c r="L1198" s="167" t="str">
        <f t="shared" si="118"/>
        <v>Wrist, left</v>
      </c>
      <c r="M1198" s="61" t="str">
        <f t="shared" si="119"/>
        <v>PI.IC.PA.101620.01</v>
      </c>
      <c r="N1198" s="168"/>
      <c r="O1198" s="168" t="str">
        <f t="shared" si="120"/>
        <v>PH.IC.PA.101620.01</v>
      </c>
      <c r="Q1198" s="168" t="str">
        <f t="shared" si="121"/>
        <v>CL.IC.PA.101620.01</v>
      </c>
      <c r="AF1198" s="167" t="s">
        <v>12773</v>
      </c>
      <c r="AG1198" s="167">
        <v>1429</v>
      </c>
    </row>
    <row r="1199" spans="1:33" s="167" customFormat="1" ht="15">
      <c r="A1199" s="167" t="s">
        <v>6465</v>
      </c>
      <c r="C1199" s="61" t="s">
        <v>11829</v>
      </c>
      <c r="E1199" s="61" t="s">
        <v>7863</v>
      </c>
      <c r="F1199" s="167" t="s">
        <v>5939</v>
      </c>
      <c r="G1199" s="86" t="s">
        <v>9437</v>
      </c>
      <c r="H1199" s="62" t="s">
        <v>10704</v>
      </c>
      <c r="J1199" s="63" t="str">
        <f t="shared" si="117"/>
        <v>IC.PA.101621</v>
      </c>
      <c r="K1199" s="61" t="s">
        <v>12175</v>
      </c>
      <c r="L1199" s="167" t="str">
        <f t="shared" si="118"/>
        <v>Hand, right</v>
      </c>
      <c r="M1199" s="61" t="str">
        <f t="shared" si="119"/>
        <v>PI.IC.PA.101621.01</v>
      </c>
      <c r="N1199" s="168"/>
      <c r="O1199" s="168" t="str">
        <f t="shared" si="120"/>
        <v>PH.IC.PA.101621.01</v>
      </c>
      <c r="Q1199" s="168" t="str">
        <f t="shared" si="121"/>
        <v>CL.IC.PA.101621.01</v>
      </c>
      <c r="AF1199" s="167" t="s">
        <v>12773</v>
      </c>
      <c r="AG1199" s="167">
        <v>1429</v>
      </c>
    </row>
    <row r="1200" spans="1:33" s="167" customFormat="1" ht="15">
      <c r="A1200" s="167" t="s">
        <v>6465</v>
      </c>
      <c r="C1200" s="61" t="s">
        <v>11829</v>
      </c>
      <c r="E1200" s="61" t="s">
        <v>7863</v>
      </c>
      <c r="F1200" s="167" t="s">
        <v>5939</v>
      </c>
      <c r="G1200" s="86" t="s">
        <v>9444</v>
      </c>
      <c r="H1200" s="62" t="s">
        <v>10705</v>
      </c>
      <c r="J1200" s="63" t="str">
        <f t="shared" si="117"/>
        <v>IC.PA.101622</v>
      </c>
      <c r="K1200" s="61" t="s">
        <v>12175</v>
      </c>
      <c r="L1200" s="167" t="str">
        <f t="shared" si="118"/>
        <v>Hand, left</v>
      </c>
      <c r="M1200" s="61" t="str">
        <f t="shared" si="119"/>
        <v>PI.IC.PA.101622.01</v>
      </c>
      <c r="N1200" s="168"/>
      <c r="O1200" s="168" t="str">
        <f t="shared" si="120"/>
        <v>PH.IC.PA.101622.01</v>
      </c>
      <c r="Q1200" s="168" t="str">
        <f t="shared" si="121"/>
        <v>CL.IC.PA.101622.01</v>
      </c>
      <c r="AF1200" s="167" t="s">
        <v>12773</v>
      </c>
      <c r="AG1200" s="167">
        <v>1429</v>
      </c>
    </row>
    <row r="1201" spans="1:33" s="167" customFormat="1" ht="15">
      <c r="A1201" s="167" t="s">
        <v>6465</v>
      </c>
      <c r="C1201" s="61" t="s">
        <v>11829</v>
      </c>
      <c r="E1201" s="61" t="s">
        <v>7863</v>
      </c>
      <c r="F1201" s="167" t="s">
        <v>5939</v>
      </c>
      <c r="G1201" s="86" t="s">
        <v>9574</v>
      </c>
      <c r="H1201" s="62" t="s">
        <v>10706</v>
      </c>
      <c r="J1201" s="63" t="str">
        <f t="shared" si="117"/>
        <v>IC.PA.101623</v>
      </c>
      <c r="K1201" s="61" t="s">
        <v>12175</v>
      </c>
      <c r="L1201" s="167" t="str">
        <f t="shared" si="118"/>
        <v>Finger(s), right: specify</v>
      </c>
      <c r="M1201" s="61" t="str">
        <f t="shared" si="119"/>
        <v>PI.IC.PA.101623.01</v>
      </c>
      <c r="N1201" s="168"/>
      <c r="O1201" s="168" t="str">
        <f t="shared" si="120"/>
        <v>PH.IC.PA.101623.01</v>
      </c>
      <c r="Q1201" s="168" t="str">
        <f t="shared" si="121"/>
        <v>CL.IC.PA.101623.01</v>
      </c>
      <c r="AF1201" s="167" t="s">
        <v>12773</v>
      </c>
      <c r="AG1201" s="167">
        <v>1429</v>
      </c>
    </row>
    <row r="1202" spans="1:33" s="167" customFormat="1" ht="15">
      <c r="A1202" s="167" t="s">
        <v>6465</v>
      </c>
      <c r="C1202" s="61" t="s">
        <v>11829</v>
      </c>
      <c r="E1202" s="61" t="s">
        <v>7863</v>
      </c>
      <c r="F1202" s="167" t="s">
        <v>5939</v>
      </c>
      <c r="G1202" s="86" t="s">
        <v>9576</v>
      </c>
      <c r="H1202" s="62" t="s">
        <v>10707</v>
      </c>
      <c r="J1202" s="63" t="str">
        <f t="shared" si="117"/>
        <v>IC.PA.101624</v>
      </c>
      <c r="K1202" s="61" t="s">
        <v>12175</v>
      </c>
      <c r="L1202" s="167" t="str">
        <f t="shared" si="118"/>
        <v>Finger(s), left:  specify</v>
      </c>
      <c r="M1202" s="61" t="str">
        <f t="shared" si="119"/>
        <v>PI.IC.PA.101624.01</v>
      </c>
      <c r="N1202" s="168"/>
      <c r="O1202" s="168" t="str">
        <f t="shared" si="120"/>
        <v>PH.IC.PA.101624.01</v>
      </c>
      <c r="Q1202" s="168" t="str">
        <f t="shared" si="121"/>
        <v>CL.IC.PA.101624.01</v>
      </c>
      <c r="AF1202" s="167" t="s">
        <v>12773</v>
      </c>
      <c r="AG1202" s="167">
        <v>1429</v>
      </c>
    </row>
    <row r="1203" spans="1:33" s="167" customFormat="1" ht="15">
      <c r="A1203" s="167" t="s">
        <v>6465</v>
      </c>
      <c r="C1203" s="61" t="s">
        <v>11829</v>
      </c>
      <c r="E1203" s="61" t="s">
        <v>7863</v>
      </c>
      <c r="F1203" s="167" t="s">
        <v>5939</v>
      </c>
      <c r="G1203" s="86" t="s">
        <v>9578</v>
      </c>
      <c r="H1203" s="62" t="s">
        <v>10708</v>
      </c>
      <c r="J1203" s="63" t="str">
        <f t="shared" si="117"/>
        <v>IC.PA.101625</v>
      </c>
      <c r="K1203" s="61" t="s">
        <v>12175</v>
      </c>
      <c r="L1203" s="167" t="str">
        <f t="shared" si="118"/>
        <v>Thigh, right</v>
      </c>
      <c r="M1203" s="61" t="str">
        <f t="shared" si="119"/>
        <v>PI.IC.PA.101625.01</v>
      </c>
      <c r="N1203" s="168"/>
      <c r="O1203" s="168" t="str">
        <f t="shared" si="120"/>
        <v>PH.IC.PA.101625.01</v>
      </c>
      <c r="Q1203" s="168" t="str">
        <f t="shared" si="121"/>
        <v>CL.IC.PA.101625.01</v>
      </c>
      <c r="AF1203" s="167" t="s">
        <v>12773</v>
      </c>
      <c r="AG1203" s="167">
        <v>1429</v>
      </c>
    </row>
    <row r="1204" spans="1:33" s="167" customFormat="1" ht="15">
      <c r="A1204" s="167" t="s">
        <v>6465</v>
      </c>
      <c r="C1204" s="61" t="s">
        <v>11829</v>
      </c>
      <c r="E1204" s="61" t="s">
        <v>7863</v>
      </c>
      <c r="F1204" s="167" t="s">
        <v>5939</v>
      </c>
      <c r="G1204" s="86" t="s">
        <v>9580</v>
      </c>
      <c r="H1204" s="62" t="s">
        <v>10709</v>
      </c>
      <c r="J1204" s="63" t="str">
        <f t="shared" si="117"/>
        <v>IC.PA.101626</v>
      </c>
      <c r="K1204" s="61" t="s">
        <v>12175</v>
      </c>
      <c r="L1204" s="167" t="str">
        <f t="shared" si="118"/>
        <v>Thigh, left</v>
      </c>
      <c r="M1204" s="61" t="str">
        <f t="shared" si="119"/>
        <v>PI.IC.PA.101626.01</v>
      </c>
      <c r="N1204" s="168"/>
      <c r="O1204" s="168" t="str">
        <f t="shared" si="120"/>
        <v>PH.IC.PA.101626.01</v>
      </c>
      <c r="Q1204" s="168" t="str">
        <f t="shared" si="121"/>
        <v>CL.IC.PA.101626.01</v>
      </c>
      <c r="AF1204" s="167" t="s">
        <v>12773</v>
      </c>
      <c r="AG1204" s="167">
        <v>1429</v>
      </c>
    </row>
    <row r="1205" spans="1:33" s="167" customFormat="1" ht="15">
      <c r="A1205" s="167" t="s">
        <v>6465</v>
      </c>
      <c r="C1205" s="61" t="s">
        <v>11829</v>
      </c>
      <c r="E1205" s="61" t="s">
        <v>7863</v>
      </c>
      <c r="F1205" s="167" t="s">
        <v>5939</v>
      </c>
      <c r="G1205" s="86" t="s">
        <v>9730</v>
      </c>
      <c r="H1205" s="62" t="s">
        <v>9143</v>
      </c>
      <c r="J1205" s="63" t="str">
        <f t="shared" si="117"/>
        <v>IC.PA.101627</v>
      </c>
      <c r="K1205" s="61" t="s">
        <v>12175</v>
      </c>
      <c r="L1205" s="167" t="str">
        <f t="shared" si="118"/>
        <v>Knee, right</v>
      </c>
      <c r="M1205" s="61" t="str">
        <f t="shared" si="119"/>
        <v>PI.IC.PA.101627.01</v>
      </c>
      <c r="N1205" s="168"/>
      <c r="O1205" s="168" t="str">
        <f t="shared" si="120"/>
        <v>PH.IC.PA.101627.01</v>
      </c>
      <c r="Q1205" s="168" t="str">
        <f t="shared" si="121"/>
        <v>CL.IC.PA.101627.01</v>
      </c>
      <c r="AF1205" s="167" t="s">
        <v>12773</v>
      </c>
      <c r="AG1205" s="167">
        <v>1429</v>
      </c>
    </row>
    <row r="1206" spans="1:33" s="167" customFormat="1" ht="15">
      <c r="A1206" s="167" t="s">
        <v>6465</v>
      </c>
      <c r="C1206" s="61" t="s">
        <v>11829</v>
      </c>
      <c r="E1206" s="61" t="s">
        <v>7863</v>
      </c>
      <c r="F1206" s="167" t="s">
        <v>5939</v>
      </c>
      <c r="G1206" s="86" t="s">
        <v>9732</v>
      </c>
      <c r="H1206" s="62" t="s">
        <v>9144</v>
      </c>
      <c r="J1206" s="63" t="str">
        <f t="shared" si="117"/>
        <v>IC.PA.101628</v>
      </c>
      <c r="K1206" s="61" t="s">
        <v>12175</v>
      </c>
      <c r="L1206" s="167" t="str">
        <f t="shared" si="118"/>
        <v>Knee, left</v>
      </c>
      <c r="M1206" s="61" t="str">
        <f t="shared" si="119"/>
        <v>PI.IC.PA.101628.01</v>
      </c>
      <c r="N1206" s="168"/>
      <c r="O1206" s="168" t="str">
        <f t="shared" si="120"/>
        <v>PH.IC.PA.101628.01</v>
      </c>
      <c r="Q1206" s="168" t="str">
        <f t="shared" si="121"/>
        <v>CL.IC.PA.101628.01</v>
      </c>
      <c r="AF1206" s="167" t="s">
        <v>12773</v>
      </c>
      <c r="AG1206" s="167">
        <v>1429</v>
      </c>
    </row>
    <row r="1207" spans="1:33" s="167" customFormat="1" ht="15">
      <c r="A1207" s="167" t="s">
        <v>6465</v>
      </c>
      <c r="C1207" s="61" t="s">
        <v>11829</v>
      </c>
      <c r="E1207" s="61" t="s">
        <v>7863</v>
      </c>
      <c r="F1207" s="167" t="s">
        <v>5939</v>
      </c>
      <c r="G1207" s="86" t="s">
        <v>9734</v>
      </c>
      <c r="H1207" s="62" t="s">
        <v>9145</v>
      </c>
      <c r="J1207" s="63" t="str">
        <f t="shared" si="117"/>
        <v>IC.PA.101629</v>
      </c>
      <c r="K1207" s="61" t="s">
        <v>12175</v>
      </c>
      <c r="L1207" s="167" t="str">
        <f t="shared" si="118"/>
        <v>Calf, right</v>
      </c>
      <c r="M1207" s="61" t="str">
        <f t="shared" si="119"/>
        <v>PI.IC.PA.101629.01</v>
      </c>
      <c r="N1207" s="168"/>
      <c r="O1207" s="168" t="str">
        <f t="shared" si="120"/>
        <v>PH.IC.PA.101629.01</v>
      </c>
      <c r="Q1207" s="168" t="str">
        <f t="shared" si="121"/>
        <v>CL.IC.PA.101629.01</v>
      </c>
      <c r="AF1207" s="167" t="s">
        <v>12773</v>
      </c>
      <c r="AG1207" s="167">
        <v>1429</v>
      </c>
    </row>
    <row r="1208" spans="1:33" s="167" customFormat="1" ht="15">
      <c r="A1208" s="167" t="s">
        <v>6465</v>
      </c>
      <c r="C1208" s="61" t="s">
        <v>11829</v>
      </c>
      <c r="E1208" s="61" t="s">
        <v>7863</v>
      </c>
      <c r="F1208" s="167" t="s">
        <v>5939</v>
      </c>
      <c r="G1208" s="86" t="s">
        <v>9736</v>
      </c>
      <c r="H1208" s="62" t="s">
        <v>6872</v>
      </c>
      <c r="J1208" s="63" t="str">
        <f t="shared" si="117"/>
        <v>IC.PA.101630</v>
      </c>
      <c r="K1208" s="61" t="s">
        <v>12175</v>
      </c>
      <c r="L1208" s="167" t="str">
        <f t="shared" si="118"/>
        <v>Calf, left</v>
      </c>
      <c r="M1208" s="61" t="str">
        <f t="shared" si="119"/>
        <v>PI.IC.PA.101630.01</v>
      </c>
      <c r="N1208" s="168"/>
      <c r="O1208" s="168" t="str">
        <f t="shared" si="120"/>
        <v>PH.IC.PA.101630.01</v>
      </c>
      <c r="Q1208" s="168" t="str">
        <f t="shared" si="121"/>
        <v>CL.IC.PA.101630.01</v>
      </c>
      <c r="AF1208" s="167" t="s">
        <v>12773</v>
      </c>
      <c r="AG1208" s="167">
        <v>1429</v>
      </c>
    </row>
    <row r="1209" spans="1:33" s="167" customFormat="1" ht="15">
      <c r="A1209" s="167" t="s">
        <v>6465</v>
      </c>
      <c r="C1209" s="61" t="s">
        <v>11829</v>
      </c>
      <c r="E1209" s="61" t="s">
        <v>7863</v>
      </c>
      <c r="F1209" s="167" t="s">
        <v>5939</v>
      </c>
      <c r="G1209" s="86" t="s">
        <v>9878</v>
      </c>
      <c r="H1209" s="62" t="s">
        <v>6874</v>
      </c>
      <c r="J1209" s="63" t="str">
        <f t="shared" si="117"/>
        <v>IC.PA.101631</v>
      </c>
      <c r="K1209" s="61" t="s">
        <v>12175</v>
      </c>
      <c r="L1209" s="167" t="str">
        <f t="shared" si="118"/>
        <v>Ankle, right</v>
      </c>
      <c r="M1209" s="61" t="str">
        <f t="shared" si="119"/>
        <v>PI.IC.PA.101631.01</v>
      </c>
      <c r="N1209" s="168"/>
      <c r="O1209" s="168" t="str">
        <f t="shared" si="120"/>
        <v>PH.IC.PA.101631.01</v>
      </c>
      <c r="Q1209" s="168" t="str">
        <f t="shared" si="121"/>
        <v>CL.IC.PA.101631.01</v>
      </c>
      <c r="AF1209" s="167" t="s">
        <v>12773</v>
      </c>
      <c r="AG1209" s="167">
        <v>1429</v>
      </c>
    </row>
    <row r="1210" spans="1:33" s="167" customFormat="1" ht="15">
      <c r="A1210" s="167" t="s">
        <v>6465</v>
      </c>
      <c r="C1210" s="61" t="s">
        <v>11829</v>
      </c>
      <c r="E1210" s="61" t="s">
        <v>7863</v>
      </c>
      <c r="F1210" s="167" t="s">
        <v>5939</v>
      </c>
      <c r="G1210" s="86" t="s">
        <v>9880</v>
      </c>
      <c r="H1210" s="62" t="s">
        <v>7411</v>
      </c>
      <c r="J1210" s="63" t="str">
        <f t="shared" si="117"/>
        <v>IC.PA.101632</v>
      </c>
      <c r="K1210" s="61" t="s">
        <v>12175</v>
      </c>
      <c r="L1210" s="167" t="str">
        <f t="shared" si="118"/>
        <v>Ankle, left</v>
      </c>
      <c r="M1210" s="61" t="str">
        <f t="shared" si="119"/>
        <v>PI.IC.PA.101632.01</v>
      </c>
      <c r="N1210" s="168"/>
      <c r="O1210" s="168" t="str">
        <f t="shared" si="120"/>
        <v>PH.IC.PA.101632.01</v>
      </c>
      <c r="Q1210" s="168" t="str">
        <f t="shared" si="121"/>
        <v>CL.IC.PA.101632.01</v>
      </c>
      <c r="AF1210" s="167" t="s">
        <v>12773</v>
      </c>
      <c r="AG1210" s="167">
        <v>1429</v>
      </c>
    </row>
    <row r="1211" spans="1:33" s="167" customFormat="1" ht="15">
      <c r="A1211" s="167" t="s">
        <v>6465</v>
      </c>
      <c r="C1211" s="61" t="s">
        <v>11829</v>
      </c>
      <c r="E1211" s="61" t="s">
        <v>7863</v>
      </c>
      <c r="F1211" s="167" t="s">
        <v>5939</v>
      </c>
      <c r="G1211" s="86" t="s">
        <v>9033</v>
      </c>
      <c r="H1211" s="62" t="s">
        <v>7414</v>
      </c>
      <c r="J1211" s="63" t="str">
        <f t="shared" si="117"/>
        <v>IC.PA.101633</v>
      </c>
      <c r="K1211" s="61" t="s">
        <v>12175</v>
      </c>
      <c r="L1211" s="167" t="str">
        <f t="shared" si="118"/>
        <v>Heel, right</v>
      </c>
      <c r="M1211" s="61" t="str">
        <f t="shared" si="119"/>
        <v>PI.IC.PA.101633.01</v>
      </c>
      <c r="N1211" s="168"/>
      <c r="O1211" s="168" t="str">
        <f t="shared" si="120"/>
        <v>PH.IC.PA.101633.01</v>
      </c>
      <c r="Q1211" s="168" t="str">
        <f t="shared" si="121"/>
        <v>CL.IC.PA.101633.01</v>
      </c>
      <c r="AF1211" s="167" t="s">
        <v>12773</v>
      </c>
      <c r="AG1211" s="167">
        <v>1429</v>
      </c>
    </row>
    <row r="1212" spans="1:33" s="167" customFormat="1" ht="15">
      <c r="A1212" s="167" t="s">
        <v>6465</v>
      </c>
      <c r="C1212" s="61" t="s">
        <v>11829</v>
      </c>
      <c r="E1212" s="61" t="s">
        <v>7863</v>
      </c>
      <c r="F1212" s="167" t="s">
        <v>5939</v>
      </c>
      <c r="G1212" s="86" t="s">
        <v>9035</v>
      </c>
      <c r="H1212" s="62" t="s">
        <v>7417</v>
      </c>
      <c r="J1212" s="63" t="str">
        <f t="shared" si="117"/>
        <v>IC.PA.101634</v>
      </c>
      <c r="K1212" s="61" t="s">
        <v>12175</v>
      </c>
      <c r="L1212" s="167" t="str">
        <f t="shared" si="118"/>
        <v>Heel, left</v>
      </c>
      <c r="M1212" s="61" t="str">
        <f t="shared" si="119"/>
        <v>PI.IC.PA.101634.01</v>
      </c>
      <c r="N1212" s="168"/>
      <c r="O1212" s="168" t="str">
        <f t="shared" si="120"/>
        <v>PH.IC.PA.101634.01</v>
      </c>
      <c r="Q1212" s="168" t="str">
        <f t="shared" si="121"/>
        <v>CL.IC.PA.101634.01</v>
      </c>
      <c r="AF1212" s="167" t="s">
        <v>12773</v>
      </c>
      <c r="AG1212" s="167">
        <v>1429</v>
      </c>
    </row>
    <row r="1213" spans="1:33" s="167" customFormat="1" ht="15">
      <c r="A1213" s="167" t="s">
        <v>6465</v>
      </c>
      <c r="C1213" s="61" t="s">
        <v>11829</v>
      </c>
      <c r="E1213" s="61" t="s">
        <v>7863</v>
      </c>
      <c r="F1213" s="167" t="s">
        <v>5939</v>
      </c>
      <c r="G1213" s="86" t="s">
        <v>9171</v>
      </c>
      <c r="H1213" s="62" t="s">
        <v>7255</v>
      </c>
      <c r="J1213" s="63" t="str">
        <f t="shared" si="117"/>
        <v>IC.PA.101635</v>
      </c>
      <c r="K1213" s="61" t="s">
        <v>12175</v>
      </c>
      <c r="L1213" s="167" t="str">
        <f t="shared" si="118"/>
        <v>Foot, right</v>
      </c>
      <c r="M1213" s="61" t="str">
        <f t="shared" si="119"/>
        <v>PI.IC.PA.101635.01</v>
      </c>
      <c r="N1213" s="168"/>
      <c r="O1213" s="168" t="str">
        <f t="shared" si="120"/>
        <v>PH.IC.PA.101635.01</v>
      </c>
      <c r="Q1213" s="168" t="str">
        <f t="shared" si="121"/>
        <v>CL.IC.PA.101635.01</v>
      </c>
      <c r="AF1213" s="167" t="s">
        <v>12773</v>
      </c>
      <c r="AG1213" s="167">
        <v>1429</v>
      </c>
    </row>
    <row r="1214" spans="1:33" s="167" customFormat="1" ht="15">
      <c r="A1214" s="167" t="s">
        <v>6465</v>
      </c>
      <c r="C1214" s="61" t="s">
        <v>11829</v>
      </c>
      <c r="E1214" s="61" t="s">
        <v>7863</v>
      </c>
      <c r="F1214" s="167" t="s">
        <v>5939</v>
      </c>
      <c r="G1214" s="86" t="s">
        <v>9306</v>
      </c>
      <c r="H1214" s="62" t="s">
        <v>7257</v>
      </c>
      <c r="J1214" s="63" t="str">
        <f t="shared" si="117"/>
        <v>IC.PA.101636</v>
      </c>
      <c r="K1214" s="61" t="s">
        <v>12175</v>
      </c>
      <c r="L1214" s="167" t="str">
        <f t="shared" si="118"/>
        <v>Foot, left</v>
      </c>
      <c r="M1214" s="61" t="str">
        <f t="shared" si="119"/>
        <v>PI.IC.PA.101636.01</v>
      </c>
      <c r="N1214" s="168"/>
      <c r="O1214" s="168" t="str">
        <f t="shared" si="120"/>
        <v>PH.IC.PA.101636.01</v>
      </c>
      <c r="Q1214" s="168" t="str">
        <f t="shared" si="121"/>
        <v>CL.IC.PA.101636.01</v>
      </c>
      <c r="AF1214" s="167" t="s">
        <v>12773</v>
      </c>
      <c r="AG1214" s="167">
        <v>1429</v>
      </c>
    </row>
    <row r="1215" spans="1:33" s="167" customFormat="1" ht="15">
      <c r="A1215" s="167" t="s">
        <v>6465</v>
      </c>
      <c r="C1215" s="61" t="s">
        <v>11829</v>
      </c>
      <c r="E1215" s="61" t="s">
        <v>7863</v>
      </c>
      <c r="F1215" s="167" t="s">
        <v>5939</v>
      </c>
      <c r="G1215" s="86" t="s">
        <v>9015</v>
      </c>
      <c r="H1215" s="62" t="s">
        <v>7101</v>
      </c>
      <c r="J1215" s="63" t="str">
        <f t="shared" si="117"/>
        <v>IC.PA.101637</v>
      </c>
      <c r="K1215" s="61" t="s">
        <v>12175</v>
      </c>
      <c r="L1215" s="167" t="str">
        <f t="shared" si="118"/>
        <v>Toe(s), right:  specify</v>
      </c>
      <c r="M1215" s="61" t="str">
        <f t="shared" si="119"/>
        <v>PI.IC.PA.101637.01</v>
      </c>
      <c r="N1215" s="168"/>
      <c r="O1215" s="168" t="str">
        <f t="shared" si="120"/>
        <v>PH.IC.PA.101637.01</v>
      </c>
      <c r="Q1215" s="168" t="str">
        <f t="shared" si="121"/>
        <v>CL.IC.PA.101637.01</v>
      </c>
      <c r="AF1215" s="167" t="s">
        <v>12773</v>
      </c>
      <c r="AG1215" s="167">
        <v>1429</v>
      </c>
    </row>
    <row r="1216" spans="1:33" s="167" customFormat="1" ht="15">
      <c r="A1216" s="167" t="s">
        <v>6465</v>
      </c>
      <c r="C1216" s="61" t="s">
        <v>11829</v>
      </c>
      <c r="E1216" s="61" t="s">
        <v>7863</v>
      </c>
      <c r="F1216" s="167" t="s">
        <v>5939</v>
      </c>
      <c r="G1216" s="86" t="s">
        <v>9421</v>
      </c>
      <c r="H1216" s="62" t="s">
        <v>7103</v>
      </c>
      <c r="J1216" s="63" t="str">
        <f t="shared" si="117"/>
        <v>IC.PA.101638</v>
      </c>
      <c r="K1216" s="61" t="s">
        <v>12175</v>
      </c>
      <c r="L1216" s="167" t="str">
        <f t="shared" si="118"/>
        <v>Toe(s), left:  specify</v>
      </c>
      <c r="M1216" s="61" t="str">
        <f t="shared" si="119"/>
        <v>PI.IC.PA.101638.01</v>
      </c>
      <c r="N1216" s="168"/>
      <c r="O1216" s="168" t="str">
        <f t="shared" si="120"/>
        <v>PH.IC.PA.101638.01</v>
      </c>
      <c r="Q1216" s="168" t="str">
        <f t="shared" si="121"/>
        <v>CL.IC.PA.101638.01</v>
      </c>
      <c r="AF1216" s="167" t="s">
        <v>12773</v>
      </c>
      <c r="AG1216" s="167">
        <v>1429</v>
      </c>
    </row>
    <row r="1217" spans="1:17" s="167" customFormat="1" ht="15">
      <c r="A1217" s="167" t="s">
        <v>6465</v>
      </c>
      <c r="C1217" s="61" t="s">
        <v>11829</v>
      </c>
      <c r="D1217" s="167" t="s">
        <v>6262</v>
      </c>
      <c r="E1217" s="61" t="s">
        <v>12462</v>
      </c>
      <c r="F1217" s="167" t="s">
        <v>6079</v>
      </c>
      <c r="G1217" s="167" t="s">
        <v>6258</v>
      </c>
      <c r="H1217" s="62" t="s">
        <v>11848</v>
      </c>
      <c r="I1217" s="167" t="s">
        <v>6259</v>
      </c>
      <c r="J1217" s="63" t="str">
        <f t="shared" si="117"/>
        <v>IC.PA.101701</v>
      </c>
      <c r="K1217" s="61" t="s">
        <v>12175</v>
      </c>
      <c r="L1217" s="167" t="str">
        <f t="shared" si="118"/>
        <v>Total body</v>
      </c>
      <c r="M1217" s="61" t="str">
        <f t="shared" si="119"/>
        <v>PI.IC.PA.101701.01</v>
      </c>
      <c r="N1217" s="168"/>
      <c r="O1217" s="168" t="str">
        <f t="shared" si="120"/>
        <v>PH.IC.PA.101701.01</v>
      </c>
      <c r="Q1217" s="168" t="str">
        <f t="shared" si="121"/>
        <v>CL.IC.PA.101701.01</v>
      </c>
    </row>
    <row r="1218" spans="1:17" s="167" customFormat="1" ht="15">
      <c r="A1218" s="167" t="s">
        <v>6465</v>
      </c>
      <c r="C1218" s="61" t="s">
        <v>11829</v>
      </c>
      <c r="E1218" s="61" t="s">
        <v>12462</v>
      </c>
      <c r="F1218" s="167" t="s">
        <v>6079</v>
      </c>
      <c r="G1218" s="167" t="s">
        <v>8812</v>
      </c>
      <c r="H1218" s="62" t="s">
        <v>12030</v>
      </c>
      <c r="I1218" s="167" t="s">
        <v>8812</v>
      </c>
      <c r="J1218" s="63" t="str">
        <f t="shared" si="117"/>
        <v>IC.PA.101702</v>
      </c>
      <c r="K1218" s="61" t="s">
        <v>12175</v>
      </c>
      <c r="L1218" s="167" t="str">
        <f t="shared" si="118"/>
        <v>Joint</v>
      </c>
      <c r="M1218" s="61" t="str">
        <f t="shared" si="119"/>
        <v>PI.IC.PA.101702.01</v>
      </c>
      <c r="N1218" s="168"/>
      <c r="O1218" s="168" t="str">
        <f t="shared" si="120"/>
        <v>PH.IC.PA.101702.01</v>
      </c>
      <c r="Q1218" s="168" t="str">
        <f t="shared" si="121"/>
        <v>CL.IC.PA.101702.01</v>
      </c>
    </row>
    <row r="1219" spans="1:17" s="167" customFormat="1" ht="15">
      <c r="A1219" s="167" t="s">
        <v>6465</v>
      </c>
      <c r="C1219" s="61" t="s">
        <v>11829</v>
      </c>
      <c r="E1219" s="61" t="s">
        <v>12462</v>
      </c>
      <c r="F1219" s="167" t="s">
        <v>6079</v>
      </c>
      <c r="G1219" s="167" t="s">
        <v>6260</v>
      </c>
      <c r="H1219" s="62" t="s">
        <v>12032</v>
      </c>
      <c r="I1219" s="167" t="s">
        <v>6260</v>
      </c>
      <c r="J1219" s="63" t="str">
        <f t="shared" si="117"/>
        <v>IC.PA.101703</v>
      </c>
      <c r="K1219" s="61" t="s">
        <v>12175</v>
      </c>
      <c r="L1219" s="167" t="str">
        <f t="shared" si="118"/>
        <v>Muscle</v>
      </c>
      <c r="M1219" s="61" t="str">
        <f t="shared" si="119"/>
        <v>PI.IC.PA.101703.01</v>
      </c>
      <c r="N1219" s="168"/>
      <c r="O1219" s="168" t="str">
        <f t="shared" si="120"/>
        <v>PH.IC.PA.101703.01</v>
      </c>
      <c r="Q1219" s="168" t="str">
        <f t="shared" si="121"/>
        <v>CL.IC.PA.101703.01</v>
      </c>
    </row>
    <row r="1220" spans="1:17" s="167" customFormat="1" ht="15">
      <c r="A1220" s="167" t="s">
        <v>6465</v>
      </c>
      <c r="C1220" s="61" t="s">
        <v>11829</v>
      </c>
      <c r="E1220" s="61" t="s">
        <v>12462</v>
      </c>
      <c r="F1220" s="167" t="s">
        <v>6079</v>
      </c>
      <c r="G1220" s="167" t="s">
        <v>13470</v>
      </c>
      <c r="H1220" s="62" t="s">
        <v>12028</v>
      </c>
      <c r="I1220" s="167" t="s">
        <v>12437</v>
      </c>
      <c r="J1220" s="63" t="str">
        <f t="shared" si="117"/>
        <v>IC.PA.101704</v>
      </c>
      <c r="K1220" s="61" t="s">
        <v>12175</v>
      </c>
      <c r="L1220" s="167" t="str">
        <f t="shared" si="118"/>
        <v xml:space="preserve">Other:  </v>
      </c>
      <c r="M1220" s="61" t="str">
        <f t="shared" si="119"/>
        <v>PI.IC.PA.101704.01</v>
      </c>
      <c r="N1220" s="168"/>
      <c r="O1220" s="168" t="str">
        <f t="shared" si="120"/>
        <v>PH.IC.PA.101704.01</v>
      </c>
      <c r="Q1220" s="168" t="str">
        <f t="shared" si="121"/>
        <v>CL.IC.PA.101704.01</v>
      </c>
    </row>
    <row r="1221" spans="1:17" s="167" customFormat="1" ht="15">
      <c r="A1221" s="167" t="s">
        <v>6465</v>
      </c>
      <c r="C1221" s="61" t="s">
        <v>11829</v>
      </c>
      <c r="D1221" s="167" t="s">
        <v>6261</v>
      </c>
      <c r="E1221" s="61" t="s">
        <v>12602</v>
      </c>
      <c r="F1221" s="167" t="s">
        <v>6080</v>
      </c>
      <c r="G1221" s="167" t="s">
        <v>9026</v>
      </c>
      <c r="H1221" s="62" t="s">
        <v>11848</v>
      </c>
      <c r="I1221" s="167" t="s">
        <v>9026</v>
      </c>
      <c r="J1221" s="63" t="str">
        <f t="shared" si="117"/>
        <v>IC.PA.101801</v>
      </c>
      <c r="K1221" s="61" t="s">
        <v>12175</v>
      </c>
      <c r="L1221" s="167" t="str">
        <f t="shared" si="118"/>
        <v>Forehead</v>
      </c>
      <c r="M1221" s="61" t="str">
        <f t="shared" si="119"/>
        <v>PI.IC.PA.101801.01</v>
      </c>
      <c r="N1221" s="168"/>
      <c r="O1221" s="168" t="str">
        <f t="shared" si="120"/>
        <v>PH.IC.PA.101801.01</v>
      </c>
      <c r="Q1221" s="168" t="str">
        <f t="shared" si="121"/>
        <v>CL.IC.PA.101801.01</v>
      </c>
    </row>
    <row r="1222" spans="1:17" s="167" customFormat="1" ht="15">
      <c r="A1222" s="167" t="s">
        <v>6465</v>
      </c>
      <c r="C1222" s="61" t="s">
        <v>11829</v>
      </c>
      <c r="E1222" s="61" t="s">
        <v>12602</v>
      </c>
      <c r="F1222" s="167" t="s">
        <v>6080</v>
      </c>
      <c r="G1222" s="167" t="s">
        <v>9140</v>
      </c>
      <c r="H1222" s="62" t="s">
        <v>12030</v>
      </c>
      <c r="I1222" s="167" t="s">
        <v>9140</v>
      </c>
      <c r="J1222" s="63" t="str">
        <f t="shared" si="117"/>
        <v>IC.PA.101802</v>
      </c>
      <c r="K1222" s="61" t="s">
        <v>12175</v>
      </c>
      <c r="L1222" s="167" t="str">
        <f t="shared" si="118"/>
        <v>Temporal</v>
      </c>
      <c r="M1222" s="61" t="str">
        <f t="shared" si="119"/>
        <v>PI.IC.PA.101802.01</v>
      </c>
      <c r="N1222" s="168"/>
      <c r="O1222" s="168" t="str">
        <f t="shared" si="120"/>
        <v>PH.IC.PA.101802.01</v>
      </c>
      <c r="Q1222" s="168" t="str">
        <f t="shared" si="121"/>
        <v>CL.IC.PA.101802.01</v>
      </c>
    </row>
    <row r="1223" spans="1:17" s="167" customFormat="1" ht="15">
      <c r="A1223" s="167" t="s">
        <v>6465</v>
      </c>
      <c r="C1223" s="61" t="s">
        <v>11829</v>
      </c>
      <c r="E1223" s="61" t="s">
        <v>12602</v>
      </c>
      <c r="F1223" s="167" t="s">
        <v>6080</v>
      </c>
      <c r="G1223" s="167" t="s">
        <v>6091</v>
      </c>
      <c r="H1223" s="62" t="s">
        <v>12032</v>
      </c>
      <c r="I1223" s="167" t="s">
        <v>6091</v>
      </c>
      <c r="J1223" s="63" t="str">
        <f t="shared" si="117"/>
        <v>IC.PA.101803</v>
      </c>
      <c r="K1223" s="61" t="s">
        <v>12175</v>
      </c>
      <c r="L1223" s="167" t="str">
        <f t="shared" si="118"/>
        <v>Occipital</v>
      </c>
      <c r="M1223" s="61" t="str">
        <f t="shared" si="119"/>
        <v>PI.IC.PA.101803.01</v>
      </c>
      <c r="N1223" s="168"/>
      <c r="O1223" s="168" t="str">
        <f t="shared" si="120"/>
        <v>PH.IC.PA.101803.01</v>
      </c>
      <c r="Q1223" s="168" t="str">
        <f t="shared" si="121"/>
        <v>CL.IC.PA.101803.01</v>
      </c>
    </row>
    <row r="1224" spans="1:17" s="167" customFormat="1" ht="15">
      <c r="A1224" s="167" t="s">
        <v>6465</v>
      </c>
      <c r="C1224" s="61" t="s">
        <v>11829</v>
      </c>
      <c r="E1224" s="61" t="s">
        <v>12602</v>
      </c>
      <c r="F1224" s="167" t="s">
        <v>6080</v>
      </c>
      <c r="G1224" s="167" t="s">
        <v>9142</v>
      </c>
      <c r="H1224" s="62" t="s">
        <v>12028</v>
      </c>
      <c r="I1224" s="167" t="s">
        <v>9142</v>
      </c>
      <c r="J1224" s="63" t="str">
        <f t="shared" si="117"/>
        <v>IC.PA.101804</v>
      </c>
      <c r="K1224" s="61" t="s">
        <v>12175</v>
      </c>
      <c r="L1224" s="167" t="str">
        <f t="shared" si="118"/>
        <v>Eye(s)</v>
      </c>
      <c r="M1224" s="61" t="str">
        <f t="shared" si="119"/>
        <v>PI.IC.PA.101804.01</v>
      </c>
      <c r="N1224" s="168"/>
      <c r="O1224" s="168" t="str">
        <f t="shared" si="120"/>
        <v>PH.IC.PA.101804.01</v>
      </c>
      <c r="Q1224" s="168" t="str">
        <f t="shared" si="121"/>
        <v>CL.IC.PA.101804.01</v>
      </c>
    </row>
    <row r="1225" spans="1:17" s="167" customFormat="1" ht="15">
      <c r="A1225" s="167" t="s">
        <v>6465</v>
      </c>
      <c r="C1225" s="61" t="s">
        <v>11829</v>
      </c>
      <c r="E1225" s="61" t="s">
        <v>12602</v>
      </c>
      <c r="F1225" s="167" t="s">
        <v>6080</v>
      </c>
      <c r="G1225" s="167" t="s">
        <v>6092</v>
      </c>
      <c r="H1225" s="62" t="s">
        <v>12210</v>
      </c>
      <c r="I1225" s="167" t="s">
        <v>6093</v>
      </c>
      <c r="J1225" s="63" t="str">
        <f t="shared" si="117"/>
        <v>IC.PA.101805</v>
      </c>
      <c r="K1225" s="61" t="s">
        <v>12175</v>
      </c>
      <c r="L1225" s="167" t="str">
        <f t="shared" si="118"/>
        <v>Behind the eyes</v>
      </c>
      <c r="M1225" s="61" t="str">
        <f t="shared" si="119"/>
        <v>PI.IC.PA.101805.01</v>
      </c>
      <c r="N1225" s="168"/>
      <c r="O1225" s="168" t="str">
        <f t="shared" si="120"/>
        <v>PH.IC.PA.101805.01</v>
      </c>
      <c r="Q1225" s="168" t="str">
        <f t="shared" si="121"/>
        <v>CL.IC.PA.101805.01</v>
      </c>
    </row>
    <row r="1226" spans="1:17" s="167" customFormat="1" ht="15">
      <c r="A1226" s="167" t="s">
        <v>6465</v>
      </c>
      <c r="C1226" s="61" t="s">
        <v>11829</v>
      </c>
      <c r="E1226" s="61" t="s">
        <v>12602</v>
      </c>
      <c r="F1226" s="167" t="s">
        <v>6080</v>
      </c>
      <c r="G1226" s="167" t="s">
        <v>6094</v>
      </c>
      <c r="H1226" s="62" t="s">
        <v>12212</v>
      </c>
      <c r="I1226" s="167" t="s">
        <v>6095</v>
      </c>
      <c r="J1226" s="63" t="str">
        <f t="shared" si="117"/>
        <v>IC.PA.101806</v>
      </c>
      <c r="K1226" s="61" t="s">
        <v>12175</v>
      </c>
      <c r="L1226" s="167" t="str">
        <f t="shared" si="118"/>
        <v>Between the eyes</v>
      </c>
      <c r="M1226" s="61" t="str">
        <f t="shared" si="119"/>
        <v>PI.IC.PA.101806.01</v>
      </c>
      <c r="N1226" s="168"/>
      <c r="O1226" s="168" t="str">
        <f t="shared" si="120"/>
        <v>PH.IC.PA.101806.01</v>
      </c>
      <c r="Q1226" s="168" t="str">
        <f t="shared" si="121"/>
        <v>CL.IC.PA.101806.01</v>
      </c>
    </row>
    <row r="1227" spans="1:17" s="167" customFormat="1" ht="15">
      <c r="A1227" s="167" t="s">
        <v>6465</v>
      </c>
      <c r="C1227" s="61" t="s">
        <v>11829</v>
      </c>
      <c r="E1227" s="61" t="s">
        <v>12602</v>
      </c>
      <c r="F1227" s="167" t="s">
        <v>6080</v>
      </c>
      <c r="G1227" s="167" t="s">
        <v>6096</v>
      </c>
      <c r="H1227" s="62" t="s">
        <v>12225</v>
      </c>
      <c r="I1227" s="167" t="s">
        <v>6096</v>
      </c>
      <c r="J1227" s="63" t="str">
        <f t="shared" si="117"/>
        <v>IC.PA.101807</v>
      </c>
      <c r="K1227" s="61" t="s">
        <v>12175</v>
      </c>
      <c r="L1227" s="167" t="str">
        <f t="shared" si="118"/>
        <v>Sinus</v>
      </c>
      <c r="M1227" s="61" t="str">
        <f t="shared" si="119"/>
        <v>PI.IC.PA.101807.01</v>
      </c>
      <c r="N1227" s="168"/>
      <c r="O1227" s="168" t="str">
        <f t="shared" si="120"/>
        <v>PH.IC.PA.101807.01</v>
      </c>
      <c r="Q1227" s="168" t="str">
        <f t="shared" si="121"/>
        <v>CL.IC.PA.101807.01</v>
      </c>
    </row>
    <row r="1228" spans="1:17" s="167" customFormat="1" ht="15">
      <c r="A1228" s="167" t="s">
        <v>6465</v>
      </c>
      <c r="C1228" s="61" t="s">
        <v>11829</v>
      </c>
      <c r="E1228" s="61" t="s">
        <v>12602</v>
      </c>
      <c r="F1228" s="167" t="s">
        <v>6080</v>
      </c>
      <c r="G1228" s="167" t="s">
        <v>8737</v>
      </c>
      <c r="H1228" s="62" t="s">
        <v>11638</v>
      </c>
      <c r="I1228" s="167" t="s">
        <v>8737</v>
      </c>
      <c r="J1228" s="63" t="str">
        <f t="shared" si="117"/>
        <v>IC.PA.101808</v>
      </c>
      <c r="K1228" s="61" t="s">
        <v>12175</v>
      </c>
      <c r="L1228" s="167" t="str">
        <f t="shared" si="118"/>
        <v>Ear(s)</v>
      </c>
      <c r="M1228" s="61" t="str">
        <f t="shared" si="119"/>
        <v>PI.IC.PA.101808.01</v>
      </c>
      <c r="N1228" s="168"/>
      <c r="O1228" s="168" t="str">
        <f t="shared" si="120"/>
        <v>PH.IC.PA.101808.01</v>
      </c>
      <c r="Q1228" s="168" t="str">
        <f t="shared" si="121"/>
        <v>CL.IC.PA.101808.01</v>
      </c>
    </row>
    <row r="1229" spans="1:17" s="167" customFormat="1" ht="15">
      <c r="A1229" s="167" t="s">
        <v>6465</v>
      </c>
      <c r="C1229" s="61" t="s">
        <v>11829</v>
      </c>
      <c r="E1229" s="61" t="s">
        <v>12602</v>
      </c>
      <c r="F1229" s="167" t="s">
        <v>6080</v>
      </c>
      <c r="G1229" s="167" t="s">
        <v>9457</v>
      </c>
      <c r="H1229" s="62" t="s">
        <v>11639</v>
      </c>
      <c r="I1229" s="167" t="s">
        <v>9457</v>
      </c>
      <c r="J1229" s="63" t="str">
        <f t="shared" si="117"/>
        <v>IC.PA.101809</v>
      </c>
      <c r="K1229" s="61" t="s">
        <v>12175</v>
      </c>
      <c r="L1229" s="167" t="str">
        <f t="shared" si="118"/>
        <v>Nose</v>
      </c>
      <c r="M1229" s="61" t="str">
        <f t="shared" si="119"/>
        <v>PI.IC.PA.101809.01</v>
      </c>
      <c r="N1229" s="168"/>
      <c r="O1229" s="168" t="str">
        <f t="shared" si="120"/>
        <v>PH.IC.PA.101809.01</v>
      </c>
      <c r="Q1229" s="168" t="str">
        <f t="shared" si="121"/>
        <v>CL.IC.PA.101809.01</v>
      </c>
    </row>
    <row r="1230" spans="1:17" s="167" customFormat="1" ht="15">
      <c r="A1230" s="167" t="s">
        <v>6465</v>
      </c>
      <c r="C1230" s="61" t="s">
        <v>11829</v>
      </c>
      <c r="E1230" s="61" t="s">
        <v>12602</v>
      </c>
      <c r="F1230" s="167" t="s">
        <v>6080</v>
      </c>
      <c r="G1230" s="167" t="s">
        <v>9089</v>
      </c>
      <c r="H1230" s="62" t="s">
        <v>11829</v>
      </c>
      <c r="I1230" s="167" t="s">
        <v>9089</v>
      </c>
      <c r="J1230" s="63" t="str">
        <f t="shared" si="117"/>
        <v>IC.PA.101810</v>
      </c>
      <c r="K1230" s="61" t="s">
        <v>12175</v>
      </c>
      <c r="L1230" s="167" t="str">
        <f t="shared" si="118"/>
        <v>Lip(s)</v>
      </c>
      <c r="M1230" s="61" t="str">
        <f t="shared" si="119"/>
        <v>PI.IC.PA.101810.01</v>
      </c>
      <c r="N1230" s="168"/>
      <c r="O1230" s="168" t="str">
        <f t="shared" si="120"/>
        <v>PH.IC.PA.101810.01</v>
      </c>
      <c r="Q1230" s="168" t="str">
        <f t="shared" si="121"/>
        <v>CL.IC.PA.101810.01</v>
      </c>
    </row>
    <row r="1231" spans="1:17" s="167" customFormat="1" ht="15">
      <c r="A1231" s="167" t="s">
        <v>6465</v>
      </c>
      <c r="C1231" s="61" t="s">
        <v>11829</v>
      </c>
      <c r="E1231" s="61" t="s">
        <v>12602</v>
      </c>
      <c r="F1231" s="167" t="s">
        <v>6080</v>
      </c>
      <c r="G1231" s="167" t="s">
        <v>8744</v>
      </c>
      <c r="H1231" s="62" t="s">
        <v>12099</v>
      </c>
      <c r="I1231" s="167" t="s">
        <v>8744</v>
      </c>
      <c r="J1231" s="63" t="str">
        <f t="shared" si="117"/>
        <v>IC.PA.101811</v>
      </c>
      <c r="K1231" s="61" t="s">
        <v>12175</v>
      </c>
      <c r="L1231" s="167" t="str">
        <f t="shared" si="118"/>
        <v>Jaw</v>
      </c>
      <c r="M1231" s="61" t="str">
        <f t="shared" si="119"/>
        <v>PI.IC.PA.101811.01</v>
      </c>
      <c r="N1231" s="168"/>
      <c r="O1231" s="168" t="str">
        <f t="shared" si="120"/>
        <v>PH.IC.PA.101811.01</v>
      </c>
      <c r="Q1231" s="168" t="str">
        <f t="shared" si="121"/>
        <v>CL.IC.PA.101811.01</v>
      </c>
    </row>
    <row r="1232" spans="1:17" s="167" customFormat="1" ht="15">
      <c r="A1232" s="167" t="s">
        <v>6465</v>
      </c>
      <c r="C1232" s="61" t="s">
        <v>11829</v>
      </c>
      <c r="E1232" s="61" t="s">
        <v>12602</v>
      </c>
      <c r="F1232" s="167" t="s">
        <v>6080</v>
      </c>
      <c r="G1232" s="167" t="s">
        <v>9113</v>
      </c>
      <c r="H1232" s="62" t="s">
        <v>12100</v>
      </c>
      <c r="I1232" s="167" t="s">
        <v>9113</v>
      </c>
      <c r="J1232" s="63" t="str">
        <f t="shared" si="117"/>
        <v>IC.PA.101812</v>
      </c>
      <c r="K1232" s="61" t="s">
        <v>12175</v>
      </c>
      <c r="L1232" s="167" t="str">
        <f t="shared" si="118"/>
        <v>Neck</v>
      </c>
      <c r="M1232" s="61" t="str">
        <f t="shared" si="119"/>
        <v>PI.IC.PA.101812.01</v>
      </c>
      <c r="N1232" s="168"/>
      <c r="O1232" s="168" t="str">
        <f t="shared" si="120"/>
        <v>PH.IC.PA.101812.01</v>
      </c>
      <c r="Q1232" s="168" t="str">
        <f t="shared" si="121"/>
        <v>CL.IC.PA.101812.01</v>
      </c>
    </row>
    <row r="1233" spans="1:33" s="167" customFormat="1" ht="15">
      <c r="A1233" s="167" t="s">
        <v>6465</v>
      </c>
      <c r="C1233" s="61" t="s">
        <v>11829</v>
      </c>
      <c r="E1233" s="61" t="s">
        <v>12602</v>
      </c>
      <c r="F1233" s="167" t="s">
        <v>6080</v>
      </c>
      <c r="G1233" s="167" t="s">
        <v>6097</v>
      </c>
      <c r="H1233" s="62" t="s">
        <v>12101</v>
      </c>
      <c r="I1233" s="167" t="s">
        <v>6097</v>
      </c>
      <c r="J1233" s="63" t="str">
        <f t="shared" si="117"/>
        <v>IC.PA.101813</v>
      </c>
      <c r="K1233" s="61" t="s">
        <v>12175</v>
      </c>
      <c r="L1233" s="167" t="str">
        <f t="shared" si="118"/>
        <v>Toothache</v>
      </c>
      <c r="M1233" s="61" t="str">
        <f t="shared" si="119"/>
        <v>PI.IC.PA.101813.01</v>
      </c>
      <c r="N1233" s="168"/>
      <c r="O1233" s="168" t="str">
        <f t="shared" si="120"/>
        <v>PH.IC.PA.101813.01</v>
      </c>
      <c r="Q1233" s="168" t="str">
        <f t="shared" si="121"/>
        <v>CL.IC.PA.101813.01</v>
      </c>
    </row>
    <row r="1234" spans="1:33" s="167" customFormat="1" ht="15">
      <c r="A1234" s="167" t="s">
        <v>6465</v>
      </c>
      <c r="C1234" s="61" t="s">
        <v>11829</v>
      </c>
      <c r="E1234" s="61" t="s">
        <v>12602</v>
      </c>
      <c r="F1234" s="167" t="s">
        <v>6080</v>
      </c>
      <c r="G1234" s="167" t="s">
        <v>9088</v>
      </c>
      <c r="H1234" s="62" t="s">
        <v>12102</v>
      </c>
      <c r="I1234" s="167" t="s">
        <v>9088</v>
      </c>
      <c r="J1234" s="63" t="str">
        <f t="shared" si="117"/>
        <v>IC.PA.101814</v>
      </c>
      <c r="K1234" s="61" t="s">
        <v>12175</v>
      </c>
      <c r="L1234" s="167" t="str">
        <f t="shared" si="118"/>
        <v>Mouth</v>
      </c>
      <c r="M1234" s="61" t="str">
        <f t="shared" si="119"/>
        <v>PI.IC.PA.101814.01</v>
      </c>
      <c r="N1234" s="168"/>
      <c r="O1234" s="168" t="str">
        <f t="shared" si="120"/>
        <v>PH.IC.PA.101814.01</v>
      </c>
      <c r="Q1234" s="168" t="str">
        <f t="shared" si="121"/>
        <v>CL.IC.PA.101814.01</v>
      </c>
    </row>
    <row r="1235" spans="1:33" s="167" customFormat="1" ht="15">
      <c r="A1235" s="167" t="s">
        <v>6465</v>
      </c>
      <c r="C1235" s="61" t="s">
        <v>11829</v>
      </c>
      <c r="E1235" s="61" t="s">
        <v>12602</v>
      </c>
      <c r="F1235" s="167" t="s">
        <v>6080</v>
      </c>
      <c r="G1235" s="167" t="s">
        <v>9590</v>
      </c>
      <c r="H1235" s="62" t="s">
        <v>11559</v>
      </c>
      <c r="I1235" s="167" t="s">
        <v>9590</v>
      </c>
      <c r="J1235" s="63" t="str">
        <f t="shared" si="117"/>
        <v>IC.PA.101815</v>
      </c>
      <c r="K1235" s="61" t="s">
        <v>12175</v>
      </c>
      <c r="L1235" s="167" t="str">
        <f t="shared" si="118"/>
        <v>Face</v>
      </c>
      <c r="M1235" s="61" t="str">
        <f t="shared" si="119"/>
        <v>PI.IC.PA.101815.01</v>
      </c>
      <c r="N1235" s="168"/>
      <c r="O1235" s="168" t="str">
        <f t="shared" si="120"/>
        <v>PH.IC.PA.101815.01</v>
      </c>
      <c r="Q1235" s="168" t="str">
        <f t="shared" si="121"/>
        <v>CL.IC.PA.101815.01</v>
      </c>
    </row>
    <row r="1236" spans="1:33" s="167" customFormat="1" ht="15">
      <c r="A1236" s="167" t="s">
        <v>6465</v>
      </c>
      <c r="C1236" s="61" t="s">
        <v>11829</v>
      </c>
      <c r="E1236" s="61" t="s">
        <v>566</v>
      </c>
      <c r="F1236" s="167" t="s">
        <v>6080</v>
      </c>
      <c r="G1236" s="167" t="s">
        <v>9195</v>
      </c>
      <c r="H1236" s="62" t="s">
        <v>11560</v>
      </c>
      <c r="I1236" s="167" t="s">
        <v>9195</v>
      </c>
      <c r="J1236" s="63" t="str">
        <f t="shared" si="117"/>
        <v>IC.PA.101816</v>
      </c>
      <c r="K1236" s="61" t="s">
        <v>13277</v>
      </c>
      <c r="L1236" s="167" t="str">
        <f t="shared" si="118"/>
        <v>Head</v>
      </c>
      <c r="M1236" s="61" t="str">
        <f t="shared" si="119"/>
        <v>PI.IC.PA.101816.01</v>
      </c>
      <c r="N1236" s="168"/>
      <c r="O1236" s="168" t="str">
        <f t="shared" si="120"/>
        <v>PH.IC.PA.101816.01</v>
      </c>
      <c r="Q1236" s="168" t="str">
        <f t="shared" si="121"/>
        <v>CL.IC.PA.101816.01</v>
      </c>
    </row>
    <row r="1237" spans="1:33" s="167" customFormat="1" ht="15">
      <c r="A1237" s="167" t="s">
        <v>6465</v>
      </c>
      <c r="C1237" s="61" t="s">
        <v>11829</v>
      </c>
      <c r="E1237" s="61" t="s">
        <v>12602</v>
      </c>
      <c r="F1237" s="167" t="s">
        <v>6080</v>
      </c>
      <c r="G1237" s="167" t="s">
        <v>280</v>
      </c>
      <c r="H1237" s="62" t="s">
        <v>596</v>
      </c>
      <c r="I1237" s="167" t="s">
        <v>280</v>
      </c>
      <c r="J1237" s="63" t="str">
        <f t="shared" si="117"/>
        <v>IC.PA.101817</v>
      </c>
      <c r="K1237" s="61" t="s">
        <v>12175</v>
      </c>
      <c r="L1237" s="167" t="str">
        <f t="shared" si="118"/>
        <v>Throat</v>
      </c>
      <c r="M1237" s="61" t="str">
        <f t="shared" si="119"/>
        <v>PI.IC.PA.101817.01</v>
      </c>
      <c r="N1237" s="168"/>
      <c r="O1237" s="168" t="str">
        <f t="shared" si="120"/>
        <v>PH.IC.PA.101817.01</v>
      </c>
      <c r="Q1237" s="168" t="str">
        <f t="shared" si="121"/>
        <v>CL.IC.PA.101817.01</v>
      </c>
      <c r="AD1237" s="167" t="s">
        <v>88</v>
      </c>
      <c r="AE1237" s="167">
        <v>1185</v>
      </c>
    </row>
    <row r="1238" spans="1:33" s="167" customFormat="1" ht="15">
      <c r="A1238" s="167" t="s">
        <v>6465</v>
      </c>
      <c r="C1238" s="61" t="s">
        <v>11829</v>
      </c>
      <c r="E1238" s="61" t="s">
        <v>12602</v>
      </c>
      <c r="F1238" s="167" t="s">
        <v>6080</v>
      </c>
      <c r="G1238" s="86" t="s">
        <v>13514</v>
      </c>
      <c r="H1238" s="62" t="s">
        <v>12060</v>
      </c>
      <c r="J1238" s="63" t="str">
        <f t="shared" si="117"/>
        <v>IC.PA.101818</v>
      </c>
      <c r="K1238" s="61" t="s">
        <v>12175</v>
      </c>
      <c r="L1238" s="167" t="str">
        <f t="shared" si="118"/>
        <v>Forehead, right</v>
      </c>
      <c r="M1238" s="61" t="str">
        <f t="shared" si="119"/>
        <v>PI.IC.PA.101818.01</v>
      </c>
      <c r="N1238" s="168"/>
      <c r="O1238" s="168" t="str">
        <f t="shared" si="120"/>
        <v>PH.IC.PA.101818.01</v>
      </c>
      <c r="Q1238" s="168" t="str">
        <f t="shared" si="121"/>
        <v>CL.IC.PA.101818.01</v>
      </c>
      <c r="AF1238" s="167" t="s">
        <v>12773</v>
      </c>
      <c r="AG1238" s="167">
        <v>1429</v>
      </c>
    </row>
    <row r="1239" spans="1:33" s="167" customFormat="1" ht="15">
      <c r="A1239" s="167" t="s">
        <v>6465</v>
      </c>
      <c r="C1239" s="61" t="s">
        <v>11829</v>
      </c>
      <c r="E1239" s="61" t="s">
        <v>12602</v>
      </c>
      <c r="F1239" s="167" t="s">
        <v>6080</v>
      </c>
      <c r="G1239" s="86" t="s">
        <v>13515</v>
      </c>
      <c r="H1239" s="62" t="s">
        <v>11913</v>
      </c>
      <c r="J1239" s="63" t="str">
        <f t="shared" si="117"/>
        <v>IC.PA.101819</v>
      </c>
      <c r="K1239" s="61" t="s">
        <v>12175</v>
      </c>
      <c r="L1239" s="167" t="str">
        <f t="shared" si="118"/>
        <v>Forehead, left</v>
      </c>
      <c r="M1239" s="61" t="str">
        <f t="shared" si="119"/>
        <v>PI.IC.PA.101819.01</v>
      </c>
      <c r="N1239" s="168"/>
      <c r="O1239" s="168" t="str">
        <f t="shared" si="120"/>
        <v>PH.IC.PA.101819.01</v>
      </c>
      <c r="Q1239" s="168" t="str">
        <f t="shared" si="121"/>
        <v>CL.IC.PA.101819.01</v>
      </c>
      <c r="AF1239" s="167" t="s">
        <v>12773</v>
      </c>
      <c r="AG1239" s="167">
        <v>1429</v>
      </c>
    </row>
    <row r="1240" spans="1:33" s="167" customFormat="1" ht="15">
      <c r="A1240" s="167" t="s">
        <v>6465</v>
      </c>
      <c r="C1240" s="61" t="s">
        <v>11829</v>
      </c>
      <c r="E1240" s="61" t="s">
        <v>12602</v>
      </c>
      <c r="F1240" s="167" t="s">
        <v>6080</v>
      </c>
      <c r="G1240" s="86" t="s">
        <v>9027</v>
      </c>
      <c r="H1240" s="62" t="s">
        <v>11906</v>
      </c>
      <c r="J1240" s="63" t="str">
        <f t="shared" si="117"/>
        <v>IC.PA.101820</v>
      </c>
      <c r="K1240" s="61" t="s">
        <v>12175</v>
      </c>
      <c r="L1240" s="167" t="str">
        <f t="shared" si="118"/>
        <v>Temporal, right</v>
      </c>
      <c r="M1240" s="61" t="str">
        <f t="shared" si="119"/>
        <v>PI.IC.PA.101820.01</v>
      </c>
      <c r="N1240" s="168"/>
      <c r="O1240" s="168" t="str">
        <f t="shared" si="120"/>
        <v>PH.IC.PA.101820.01</v>
      </c>
      <c r="Q1240" s="168" t="str">
        <f t="shared" si="121"/>
        <v>CL.IC.PA.101820.01</v>
      </c>
      <c r="AF1240" s="167" t="s">
        <v>12773</v>
      </c>
      <c r="AG1240" s="167">
        <v>1429</v>
      </c>
    </row>
    <row r="1241" spans="1:33" s="167" customFormat="1" ht="15">
      <c r="A1241" s="167" t="s">
        <v>6465</v>
      </c>
      <c r="C1241" s="61" t="s">
        <v>11829</v>
      </c>
      <c r="E1241" s="61" t="s">
        <v>12602</v>
      </c>
      <c r="F1241" s="167" t="s">
        <v>6080</v>
      </c>
      <c r="G1241" s="86" t="s">
        <v>9029</v>
      </c>
      <c r="H1241" s="62" t="s">
        <v>10704</v>
      </c>
      <c r="J1241" s="63" t="str">
        <f t="shared" ref="J1241:J1304" si="122">CONCATENATE("IC.PA.",C1241,E1241,H1241)</f>
        <v>IC.PA.101821</v>
      </c>
      <c r="K1241" s="61" t="s">
        <v>12175</v>
      </c>
      <c r="L1241" s="167" t="str">
        <f t="shared" ref="L1241:L1304" si="123">G1241</f>
        <v>Temporal, left</v>
      </c>
      <c r="M1241" s="61" t="str">
        <f t="shared" ref="M1241:M1304" si="124">CONCATENATE("PI.",J1241,".",K1241)</f>
        <v>PI.IC.PA.101821.01</v>
      </c>
      <c r="N1241" s="168"/>
      <c r="O1241" s="168" t="str">
        <f t="shared" ref="O1241:O1304" si="125">CONCATENATE("PH.",J1241,".",K1241)</f>
        <v>PH.IC.PA.101821.01</v>
      </c>
      <c r="Q1241" s="168" t="str">
        <f t="shared" ref="Q1241:Q1304" si="126">CONCATENATE("CL.",J1241,".",K1241)</f>
        <v>CL.IC.PA.101821.01</v>
      </c>
      <c r="AF1241" s="167" t="s">
        <v>12773</v>
      </c>
      <c r="AG1241" s="167">
        <v>1429</v>
      </c>
    </row>
    <row r="1242" spans="1:33" s="167" customFormat="1" ht="15">
      <c r="A1242" s="167" t="s">
        <v>6465</v>
      </c>
      <c r="C1242" s="61" t="s">
        <v>11829</v>
      </c>
      <c r="E1242" s="61" t="s">
        <v>12602</v>
      </c>
      <c r="F1242" s="167" t="s">
        <v>6080</v>
      </c>
      <c r="G1242" s="86" t="s">
        <v>9031</v>
      </c>
      <c r="H1242" s="62" t="s">
        <v>10705</v>
      </c>
      <c r="J1242" s="63" t="str">
        <f t="shared" si="122"/>
        <v>IC.PA.101822</v>
      </c>
      <c r="K1242" s="61" t="s">
        <v>12175</v>
      </c>
      <c r="L1242" s="167" t="str">
        <f t="shared" si="123"/>
        <v>Parietal, right</v>
      </c>
      <c r="M1242" s="61" t="str">
        <f t="shared" si="124"/>
        <v>PI.IC.PA.101822.01</v>
      </c>
      <c r="N1242" s="168"/>
      <c r="O1242" s="168" t="str">
        <f t="shared" si="125"/>
        <v>PH.IC.PA.101822.01</v>
      </c>
      <c r="Q1242" s="168" t="str">
        <f t="shared" si="126"/>
        <v>CL.IC.PA.101822.01</v>
      </c>
      <c r="AF1242" s="167" t="s">
        <v>12773</v>
      </c>
      <c r="AG1242" s="167">
        <v>1429</v>
      </c>
    </row>
    <row r="1243" spans="1:33" s="167" customFormat="1" ht="15">
      <c r="A1243" s="167" t="s">
        <v>6465</v>
      </c>
      <c r="C1243" s="61" t="s">
        <v>11829</v>
      </c>
      <c r="E1243" s="61" t="s">
        <v>12602</v>
      </c>
      <c r="F1243" s="167" t="s">
        <v>6080</v>
      </c>
      <c r="G1243" s="86" t="s">
        <v>9040</v>
      </c>
      <c r="H1243" s="62" t="s">
        <v>10706</v>
      </c>
      <c r="J1243" s="63" t="str">
        <f t="shared" si="122"/>
        <v>IC.PA.101823</v>
      </c>
      <c r="K1243" s="61" t="s">
        <v>12175</v>
      </c>
      <c r="L1243" s="167" t="str">
        <f t="shared" si="123"/>
        <v>Parietal, left</v>
      </c>
      <c r="M1243" s="61" t="str">
        <f t="shared" si="124"/>
        <v>PI.IC.PA.101823.01</v>
      </c>
      <c r="N1243" s="168"/>
      <c r="O1243" s="168" t="str">
        <f t="shared" si="125"/>
        <v>PH.IC.PA.101823.01</v>
      </c>
      <c r="Q1243" s="168" t="str">
        <f t="shared" si="126"/>
        <v>CL.IC.PA.101823.01</v>
      </c>
      <c r="AF1243" s="167" t="s">
        <v>12773</v>
      </c>
      <c r="AG1243" s="167">
        <v>1429</v>
      </c>
    </row>
    <row r="1244" spans="1:33" s="167" customFormat="1" ht="15">
      <c r="A1244" s="167" t="s">
        <v>6465</v>
      </c>
      <c r="C1244" s="61" t="s">
        <v>11829</v>
      </c>
      <c r="E1244" s="61" t="s">
        <v>12602</v>
      </c>
      <c r="F1244" s="167" t="s">
        <v>6080</v>
      </c>
      <c r="G1244" s="86" t="s">
        <v>9043</v>
      </c>
      <c r="H1244" s="62" t="s">
        <v>10707</v>
      </c>
      <c r="J1244" s="63" t="str">
        <f t="shared" si="122"/>
        <v>IC.PA.101824</v>
      </c>
      <c r="K1244" s="61" t="s">
        <v>12175</v>
      </c>
      <c r="L1244" s="167" t="str">
        <f t="shared" si="123"/>
        <v>Eye, right</v>
      </c>
      <c r="M1244" s="61" t="str">
        <f t="shared" si="124"/>
        <v>PI.IC.PA.101824.01</v>
      </c>
      <c r="N1244" s="168"/>
      <c r="O1244" s="168" t="str">
        <f t="shared" si="125"/>
        <v>PH.IC.PA.101824.01</v>
      </c>
      <c r="Q1244" s="168" t="str">
        <f t="shared" si="126"/>
        <v>CL.IC.PA.101824.01</v>
      </c>
      <c r="AF1244" s="167" t="s">
        <v>12773</v>
      </c>
      <c r="AG1244" s="167">
        <v>1429</v>
      </c>
    </row>
    <row r="1245" spans="1:33" s="167" customFormat="1" ht="15">
      <c r="A1245" s="167" t="s">
        <v>6465</v>
      </c>
      <c r="C1245" s="61" t="s">
        <v>11829</v>
      </c>
      <c r="E1245" s="61" t="s">
        <v>12602</v>
      </c>
      <c r="F1245" s="167" t="s">
        <v>6080</v>
      </c>
      <c r="G1245" s="86" t="s">
        <v>9045</v>
      </c>
      <c r="H1245" s="62" t="s">
        <v>10708</v>
      </c>
      <c r="J1245" s="63" t="str">
        <f t="shared" si="122"/>
        <v>IC.PA.101825</v>
      </c>
      <c r="K1245" s="61" t="s">
        <v>12175</v>
      </c>
      <c r="L1245" s="167" t="str">
        <f t="shared" si="123"/>
        <v>Eye, left</v>
      </c>
      <c r="M1245" s="61" t="str">
        <f t="shared" si="124"/>
        <v>PI.IC.PA.101825.01</v>
      </c>
      <c r="N1245" s="168"/>
      <c r="O1245" s="168" t="str">
        <f t="shared" si="125"/>
        <v>PH.IC.PA.101825.01</v>
      </c>
      <c r="Q1245" s="168" t="str">
        <f t="shared" si="126"/>
        <v>CL.IC.PA.101825.01</v>
      </c>
      <c r="AF1245" s="167" t="s">
        <v>12773</v>
      </c>
      <c r="AG1245" s="167">
        <v>1429</v>
      </c>
    </row>
    <row r="1246" spans="1:33" s="167" customFormat="1" ht="15">
      <c r="A1246" s="167" t="s">
        <v>6465</v>
      </c>
      <c r="C1246" s="61" t="s">
        <v>11829</v>
      </c>
      <c r="E1246" s="61" t="s">
        <v>12602</v>
      </c>
      <c r="F1246" s="167" t="s">
        <v>6080</v>
      </c>
      <c r="G1246" s="86" t="s">
        <v>9584</v>
      </c>
      <c r="H1246" s="62" t="s">
        <v>10709</v>
      </c>
      <c r="J1246" s="63" t="str">
        <f t="shared" si="122"/>
        <v>IC.PA.101826</v>
      </c>
      <c r="K1246" s="61" t="s">
        <v>12175</v>
      </c>
      <c r="L1246" s="167" t="str">
        <f t="shared" si="123"/>
        <v>Ear, right</v>
      </c>
      <c r="M1246" s="61" t="str">
        <f t="shared" si="124"/>
        <v>PI.IC.PA.101826.01</v>
      </c>
      <c r="N1246" s="168"/>
      <c r="O1246" s="168" t="str">
        <f t="shared" si="125"/>
        <v>PH.IC.PA.101826.01</v>
      </c>
      <c r="Q1246" s="168" t="str">
        <f t="shared" si="126"/>
        <v>CL.IC.PA.101826.01</v>
      </c>
      <c r="AF1246" s="167" t="s">
        <v>12773</v>
      </c>
      <c r="AG1246" s="167">
        <v>1429</v>
      </c>
    </row>
    <row r="1247" spans="1:33" s="167" customFormat="1" ht="15">
      <c r="A1247" s="167" t="s">
        <v>6465</v>
      </c>
      <c r="C1247" s="61" t="s">
        <v>11829</v>
      </c>
      <c r="E1247" s="61" t="s">
        <v>12602</v>
      </c>
      <c r="F1247" s="167" t="s">
        <v>6080</v>
      </c>
      <c r="G1247" s="86" t="s">
        <v>9586</v>
      </c>
      <c r="H1247" s="62" t="s">
        <v>9143</v>
      </c>
      <c r="J1247" s="63" t="str">
        <f t="shared" si="122"/>
        <v>IC.PA.101827</v>
      </c>
      <c r="K1247" s="61" t="s">
        <v>12175</v>
      </c>
      <c r="L1247" s="167" t="str">
        <f t="shared" si="123"/>
        <v>Ear, left</v>
      </c>
      <c r="M1247" s="61" t="str">
        <f t="shared" si="124"/>
        <v>PI.IC.PA.101827.01</v>
      </c>
      <c r="N1247" s="168"/>
      <c r="O1247" s="168" t="str">
        <f t="shared" si="125"/>
        <v>PH.IC.PA.101827.01</v>
      </c>
      <c r="Q1247" s="168" t="str">
        <f t="shared" si="126"/>
        <v>CL.IC.PA.101827.01</v>
      </c>
      <c r="AF1247" s="167" t="s">
        <v>12773</v>
      </c>
      <c r="AG1247" s="167">
        <v>1429</v>
      </c>
    </row>
    <row r="1248" spans="1:33" s="167" customFormat="1" ht="15">
      <c r="A1248" s="167" t="s">
        <v>6465</v>
      </c>
      <c r="C1248" s="61" t="s">
        <v>11829</v>
      </c>
      <c r="E1248" s="61" t="s">
        <v>12602</v>
      </c>
      <c r="F1248" s="167" t="s">
        <v>6080</v>
      </c>
      <c r="G1248" s="86" t="s">
        <v>9212</v>
      </c>
      <c r="H1248" s="62" t="s">
        <v>9144</v>
      </c>
      <c r="J1248" s="63" t="str">
        <f t="shared" si="122"/>
        <v>IC.PA.101828</v>
      </c>
      <c r="K1248" s="61" t="s">
        <v>12175</v>
      </c>
      <c r="L1248" s="167" t="str">
        <f t="shared" si="123"/>
        <v>Nose, right side</v>
      </c>
      <c r="M1248" s="61" t="str">
        <f t="shared" si="124"/>
        <v>PI.IC.PA.101828.01</v>
      </c>
      <c r="N1248" s="168"/>
      <c r="O1248" s="168" t="str">
        <f t="shared" si="125"/>
        <v>PH.IC.PA.101828.01</v>
      </c>
      <c r="Q1248" s="168" t="str">
        <f t="shared" si="126"/>
        <v>CL.IC.PA.101828.01</v>
      </c>
      <c r="AF1248" s="167" t="s">
        <v>12773</v>
      </c>
      <c r="AG1248" s="167">
        <v>1429</v>
      </c>
    </row>
    <row r="1249" spans="1:33" s="167" customFormat="1" ht="15">
      <c r="A1249" s="167" t="s">
        <v>6465</v>
      </c>
      <c r="C1249" s="61" t="s">
        <v>11829</v>
      </c>
      <c r="E1249" s="61" t="s">
        <v>12602</v>
      </c>
      <c r="F1249" s="167" t="s">
        <v>6080</v>
      </c>
      <c r="G1249" s="86" t="s">
        <v>9214</v>
      </c>
      <c r="H1249" s="62" t="s">
        <v>9145</v>
      </c>
      <c r="J1249" s="63" t="str">
        <f t="shared" si="122"/>
        <v>IC.PA.101829</v>
      </c>
      <c r="K1249" s="61" t="s">
        <v>12175</v>
      </c>
      <c r="L1249" s="167" t="str">
        <f t="shared" si="123"/>
        <v>Nose, left side</v>
      </c>
      <c r="M1249" s="61" t="str">
        <f t="shared" si="124"/>
        <v>PI.IC.PA.101829.01</v>
      </c>
      <c r="N1249" s="168"/>
      <c r="O1249" s="168" t="str">
        <f t="shared" si="125"/>
        <v>PH.IC.PA.101829.01</v>
      </c>
      <c r="Q1249" s="168" t="str">
        <f t="shared" si="126"/>
        <v>CL.IC.PA.101829.01</v>
      </c>
      <c r="AF1249" s="167" t="s">
        <v>12773</v>
      </c>
      <c r="AG1249" s="167">
        <v>1429</v>
      </c>
    </row>
    <row r="1250" spans="1:33" s="167" customFormat="1" ht="15">
      <c r="A1250" s="167" t="s">
        <v>6465</v>
      </c>
      <c r="C1250" s="61" t="s">
        <v>11829</v>
      </c>
      <c r="E1250" s="61" t="s">
        <v>12602</v>
      </c>
      <c r="F1250" s="167" t="s">
        <v>6080</v>
      </c>
      <c r="G1250" s="86" t="s">
        <v>13516</v>
      </c>
      <c r="H1250" s="62" t="s">
        <v>6872</v>
      </c>
      <c r="J1250" s="63" t="str">
        <f t="shared" si="122"/>
        <v>IC.PA.101830</v>
      </c>
      <c r="K1250" s="61" t="s">
        <v>12175</v>
      </c>
      <c r="L1250" s="167" t="str">
        <f t="shared" si="123"/>
        <v>Cheek, right</v>
      </c>
      <c r="M1250" s="61" t="str">
        <f t="shared" si="124"/>
        <v>PI.IC.PA.101830.01</v>
      </c>
      <c r="N1250" s="168"/>
      <c r="O1250" s="168" t="str">
        <f t="shared" si="125"/>
        <v>PH.IC.PA.101830.01</v>
      </c>
      <c r="Q1250" s="168" t="str">
        <f t="shared" si="126"/>
        <v>CL.IC.PA.101830.01</v>
      </c>
      <c r="AF1250" s="167" t="s">
        <v>12773</v>
      </c>
      <c r="AG1250" s="167">
        <v>1429</v>
      </c>
    </row>
    <row r="1251" spans="1:33" s="167" customFormat="1" ht="15">
      <c r="A1251" s="167" t="s">
        <v>6465</v>
      </c>
      <c r="C1251" s="61" t="s">
        <v>11829</v>
      </c>
      <c r="E1251" s="61" t="s">
        <v>12602</v>
      </c>
      <c r="F1251" s="167" t="s">
        <v>6080</v>
      </c>
      <c r="G1251" s="86" t="s">
        <v>13517</v>
      </c>
      <c r="H1251" s="62" t="s">
        <v>6874</v>
      </c>
      <c r="J1251" s="63" t="str">
        <f t="shared" si="122"/>
        <v>IC.PA.101831</v>
      </c>
      <c r="K1251" s="61" t="s">
        <v>12175</v>
      </c>
      <c r="L1251" s="167" t="str">
        <f t="shared" si="123"/>
        <v>Cheek, left</v>
      </c>
      <c r="M1251" s="61" t="str">
        <f t="shared" si="124"/>
        <v>PI.IC.PA.101831.01</v>
      </c>
      <c r="N1251" s="168"/>
      <c r="O1251" s="168" t="str">
        <f t="shared" si="125"/>
        <v>PH.IC.PA.101831.01</v>
      </c>
      <c r="Q1251" s="168" t="str">
        <f t="shared" si="126"/>
        <v>CL.IC.PA.101831.01</v>
      </c>
      <c r="AF1251" s="167" t="s">
        <v>12773</v>
      </c>
      <c r="AG1251" s="167">
        <v>1429</v>
      </c>
    </row>
    <row r="1252" spans="1:33" s="167" customFormat="1" ht="15">
      <c r="A1252" s="167" t="s">
        <v>6465</v>
      </c>
      <c r="C1252" s="61" t="s">
        <v>11829</v>
      </c>
      <c r="E1252" s="61" t="s">
        <v>12602</v>
      </c>
      <c r="F1252" s="167" t="s">
        <v>6080</v>
      </c>
      <c r="G1252" s="86" t="s">
        <v>13518</v>
      </c>
      <c r="H1252" s="62" t="s">
        <v>7411</v>
      </c>
      <c r="J1252" s="63" t="str">
        <f t="shared" si="122"/>
        <v>IC.PA.101832</v>
      </c>
      <c r="K1252" s="61" t="s">
        <v>12175</v>
      </c>
      <c r="L1252" s="167" t="str">
        <f t="shared" si="123"/>
        <v>Mouth, right</v>
      </c>
      <c r="M1252" s="61" t="str">
        <f t="shared" si="124"/>
        <v>PI.IC.PA.101832.01</v>
      </c>
      <c r="N1252" s="168"/>
      <c r="O1252" s="168" t="str">
        <f t="shared" si="125"/>
        <v>PH.IC.PA.101832.01</v>
      </c>
      <c r="Q1252" s="168" t="str">
        <f t="shared" si="126"/>
        <v>CL.IC.PA.101832.01</v>
      </c>
      <c r="AF1252" s="167" t="s">
        <v>12773</v>
      </c>
      <c r="AG1252" s="167">
        <v>1429</v>
      </c>
    </row>
    <row r="1253" spans="1:33" s="167" customFormat="1" ht="15">
      <c r="A1253" s="167" t="s">
        <v>6465</v>
      </c>
      <c r="C1253" s="61" t="s">
        <v>11829</v>
      </c>
      <c r="E1253" s="61" t="s">
        <v>566</v>
      </c>
      <c r="F1253" s="167" t="s">
        <v>6080</v>
      </c>
      <c r="G1253" s="86" t="s">
        <v>13519</v>
      </c>
      <c r="H1253" s="62" t="s">
        <v>7414</v>
      </c>
      <c r="J1253" s="63" t="str">
        <f t="shared" si="122"/>
        <v>IC.PA.101833</v>
      </c>
      <c r="K1253" s="61" t="s">
        <v>13277</v>
      </c>
      <c r="L1253" s="167" t="str">
        <f t="shared" si="123"/>
        <v>Mouth, left</v>
      </c>
      <c r="M1253" s="61" t="str">
        <f t="shared" si="124"/>
        <v>PI.IC.PA.101833.01</v>
      </c>
      <c r="N1253" s="168"/>
      <c r="O1253" s="168" t="str">
        <f t="shared" si="125"/>
        <v>PH.IC.PA.101833.01</v>
      </c>
      <c r="Q1253" s="168" t="str">
        <f t="shared" si="126"/>
        <v>CL.IC.PA.101833.01</v>
      </c>
      <c r="AF1253" s="167" t="s">
        <v>12773</v>
      </c>
      <c r="AG1253" s="167">
        <v>1429</v>
      </c>
    </row>
    <row r="1254" spans="1:33" s="167" customFormat="1" ht="15">
      <c r="A1254" s="167" t="s">
        <v>6465</v>
      </c>
      <c r="C1254" s="61" t="s">
        <v>11829</v>
      </c>
      <c r="E1254" s="61" t="s">
        <v>12602</v>
      </c>
      <c r="F1254" s="167" t="s">
        <v>6080</v>
      </c>
      <c r="G1254" s="86" t="s">
        <v>9091</v>
      </c>
      <c r="H1254" s="62" t="s">
        <v>7417</v>
      </c>
      <c r="J1254" s="63" t="str">
        <f t="shared" si="122"/>
        <v>IC.PA.101834</v>
      </c>
      <c r="K1254" s="61" t="s">
        <v>12175</v>
      </c>
      <c r="L1254" s="167" t="str">
        <f t="shared" si="123"/>
        <v>Jaw, right</v>
      </c>
      <c r="M1254" s="61" t="str">
        <f t="shared" si="124"/>
        <v>PI.IC.PA.101834.01</v>
      </c>
      <c r="N1254" s="168"/>
      <c r="O1254" s="168" t="str">
        <f t="shared" si="125"/>
        <v>PH.IC.PA.101834.01</v>
      </c>
      <c r="Q1254" s="168" t="str">
        <f t="shared" si="126"/>
        <v>CL.IC.PA.101834.01</v>
      </c>
      <c r="AF1254" s="167" t="s">
        <v>12773</v>
      </c>
      <c r="AG1254" s="167">
        <v>1429</v>
      </c>
    </row>
    <row r="1255" spans="1:33" s="167" customFormat="1" ht="15">
      <c r="A1255" s="167" t="s">
        <v>6465</v>
      </c>
      <c r="C1255" s="61" t="s">
        <v>11829</v>
      </c>
      <c r="E1255" s="61" t="s">
        <v>12602</v>
      </c>
      <c r="F1255" s="167" t="s">
        <v>6080</v>
      </c>
      <c r="G1255" s="86" t="s">
        <v>9093</v>
      </c>
      <c r="H1255" s="62" t="s">
        <v>7255</v>
      </c>
      <c r="J1255" s="63" t="str">
        <f t="shared" si="122"/>
        <v>IC.PA.101835</v>
      </c>
      <c r="K1255" s="61" t="s">
        <v>12175</v>
      </c>
      <c r="L1255" s="167" t="str">
        <f t="shared" si="123"/>
        <v>Jaw, left</v>
      </c>
      <c r="M1255" s="61" t="str">
        <f t="shared" si="124"/>
        <v>PI.IC.PA.101835.01</v>
      </c>
      <c r="N1255" s="168"/>
      <c r="O1255" s="168" t="str">
        <f t="shared" si="125"/>
        <v>PH.IC.PA.101835.01</v>
      </c>
      <c r="Q1255" s="168" t="str">
        <f t="shared" si="126"/>
        <v>CL.IC.PA.101835.01</v>
      </c>
      <c r="AF1255" s="167" t="s">
        <v>12773</v>
      </c>
      <c r="AG1255" s="167">
        <v>1429</v>
      </c>
    </row>
    <row r="1256" spans="1:33" s="167" customFormat="1" ht="15">
      <c r="A1256" s="167" t="s">
        <v>6465</v>
      </c>
      <c r="C1256" s="61" t="s">
        <v>11829</v>
      </c>
      <c r="E1256" s="61" t="s">
        <v>12602</v>
      </c>
      <c r="F1256" s="167" t="s">
        <v>6080</v>
      </c>
      <c r="G1256" s="86" t="s">
        <v>9095</v>
      </c>
      <c r="H1256" s="62" t="s">
        <v>7257</v>
      </c>
      <c r="J1256" s="63" t="str">
        <f t="shared" si="122"/>
        <v>IC.PA.101836</v>
      </c>
      <c r="K1256" s="61" t="s">
        <v>12175</v>
      </c>
      <c r="L1256" s="167" t="str">
        <f t="shared" si="123"/>
        <v>Neck, right</v>
      </c>
      <c r="M1256" s="61" t="str">
        <f t="shared" si="124"/>
        <v>PI.IC.PA.101836.01</v>
      </c>
      <c r="N1256" s="168"/>
      <c r="O1256" s="168" t="str">
        <f t="shared" si="125"/>
        <v>PH.IC.PA.101836.01</v>
      </c>
      <c r="Q1256" s="168" t="str">
        <f t="shared" si="126"/>
        <v>CL.IC.PA.101836.01</v>
      </c>
      <c r="AF1256" s="167" t="s">
        <v>12773</v>
      </c>
      <c r="AG1256" s="167">
        <v>1429</v>
      </c>
    </row>
    <row r="1257" spans="1:33" s="167" customFormat="1" ht="15">
      <c r="A1257" s="167" t="s">
        <v>6465</v>
      </c>
      <c r="C1257" s="61" t="s">
        <v>11829</v>
      </c>
      <c r="E1257" s="61" t="s">
        <v>12602</v>
      </c>
      <c r="F1257" s="167" t="s">
        <v>6080</v>
      </c>
      <c r="G1257" s="86" t="s">
        <v>9111</v>
      </c>
      <c r="H1257" s="62" t="s">
        <v>7101</v>
      </c>
      <c r="J1257" s="63" t="str">
        <f t="shared" si="122"/>
        <v>IC.PA.101837</v>
      </c>
      <c r="K1257" s="61" t="s">
        <v>12175</v>
      </c>
      <c r="L1257" s="167" t="str">
        <f t="shared" si="123"/>
        <v>Neck, left</v>
      </c>
      <c r="M1257" s="61" t="str">
        <f t="shared" si="124"/>
        <v>PI.IC.PA.101837.01</v>
      </c>
      <c r="N1257" s="168"/>
      <c r="O1257" s="168" t="str">
        <f t="shared" si="125"/>
        <v>PH.IC.PA.101837.01</v>
      </c>
      <c r="Q1257" s="168" t="str">
        <f t="shared" si="126"/>
        <v>CL.IC.PA.101837.01</v>
      </c>
      <c r="AF1257" s="167" t="s">
        <v>12773</v>
      </c>
      <c r="AG1257" s="167">
        <v>1429</v>
      </c>
    </row>
    <row r="1258" spans="1:33" s="167" customFormat="1" ht="15">
      <c r="A1258" s="167" t="s">
        <v>6465</v>
      </c>
      <c r="C1258" s="61" t="s">
        <v>11829</v>
      </c>
      <c r="D1258" s="167" t="s">
        <v>9117</v>
      </c>
      <c r="E1258" s="61" t="s">
        <v>12604</v>
      </c>
      <c r="F1258" s="167" t="s">
        <v>6248</v>
      </c>
      <c r="G1258" s="167" t="s">
        <v>8998</v>
      </c>
      <c r="H1258" s="62" t="s">
        <v>11848</v>
      </c>
      <c r="I1258" s="167" t="s">
        <v>8998</v>
      </c>
      <c r="J1258" s="63" t="str">
        <f t="shared" si="122"/>
        <v>IC.PA.101901</v>
      </c>
      <c r="K1258" s="61" t="s">
        <v>12175</v>
      </c>
      <c r="L1258" s="167" t="str">
        <f t="shared" si="123"/>
        <v>Hip</v>
      </c>
      <c r="M1258" s="61" t="str">
        <f t="shared" si="124"/>
        <v>PI.IC.PA.101901.01</v>
      </c>
      <c r="N1258" s="168"/>
      <c r="O1258" s="168" t="str">
        <f t="shared" si="125"/>
        <v>PH.IC.PA.101901.01</v>
      </c>
      <c r="Q1258" s="168" t="str">
        <f t="shared" si="126"/>
        <v>CL.IC.PA.101901.01</v>
      </c>
    </row>
    <row r="1259" spans="1:33" s="167" customFormat="1" ht="15">
      <c r="A1259" s="167" t="s">
        <v>6465</v>
      </c>
      <c r="C1259" s="61" t="s">
        <v>11829</v>
      </c>
      <c r="E1259" s="61" t="s">
        <v>12604</v>
      </c>
      <c r="F1259" s="167" t="s">
        <v>6248</v>
      </c>
      <c r="G1259" s="167" t="s">
        <v>9200</v>
      </c>
      <c r="H1259" s="62" t="s">
        <v>12030</v>
      </c>
      <c r="I1259" s="167" t="s">
        <v>9200</v>
      </c>
      <c r="J1259" s="63" t="str">
        <f t="shared" si="122"/>
        <v>IC.PA.101902</v>
      </c>
      <c r="K1259" s="61" t="s">
        <v>12175</v>
      </c>
      <c r="L1259" s="167" t="str">
        <f t="shared" si="123"/>
        <v>Genitalia</v>
      </c>
      <c r="M1259" s="61" t="str">
        <f t="shared" si="124"/>
        <v>PI.IC.PA.101902.01</v>
      </c>
      <c r="N1259" s="168"/>
      <c r="O1259" s="168" t="str">
        <f t="shared" si="125"/>
        <v>PH.IC.PA.101902.01</v>
      </c>
      <c r="Q1259" s="168" t="str">
        <f t="shared" si="126"/>
        <v>CL.IC.PA.101902.01</v>
      </c>
    </row>
    <row r="1260" spans="1:33" s="167" customFormat="1" ht="15">
      <c r="A1260" s="167" t="s">
        <v>6465</v>
      </c>
      <c r="C1260" s="61" t="s">
        <v>11829</v>
      </c>
      <c r="E1260" s="61" t="s">
        <v>12604</v>
      </c>
      <c r="F1260" s="167" t="s">
        <v>6248</v>
      </c>
      <c r="G1260" s="167" t="s">
        <v>9002</v>
      </c>
      <c r="H1260" s="62" t="s">
        <v>12032</v>
      </c>
      <c r="I1260" s="167" t="s">
        <v>9002</v>
      </c>
      <c r="J1260" s="63" t="str">
        <f t="shared" si="122"/>
        <v>IC.PA.101903</v>
      </c>
      <c r="K1260" s="61" t="s">
        <v>12175</v>
      </c>
      <c r="L1260" s="167" t="str">
        <f t="shared" si="123"/>
        <v>Buttocks</v>
      </c>
      <c r="M1260" s="61" t="str">
        <f t="shared" si="124"/>
        <v>PI.IC.PA.101903.01</v>
      </c>
      <c r="N1260" s="168"/>
      <c r="O1260" s="168" t="str">
        <f t="shared" si="125"/>
        <v>PH.IC.PA.101903.01</v>
      </c>
      <c r="Q1260" s="168" t="str">
        <f t="shared" si="126"/>
        <v>CL.IC.PA.101903.01</v>
      </c>
    </row>
    <row r="1261" spans="1:33" s="167" customFormat="1" ht="15">
      <c r="A1261" s="167" t="s">
        <v>6465</v>
      </c>
      <c r="C1261" s="61" t="s">
        <v>11829</v>
      </c>
      <c r="E1261" s="61" t="s">
        <v>12604</v>
      </c>
      <c r="F1261" s="167" t="s">
        <v>6248</v>
      </c>
      <c r="G1261" s="167" t="s">
        <v>9500</v>
      </c>
      <c r="H1261" s="62" t="s">
        <v>12028</v>
      </c>
      <c r="I1261" s="167" t="s">
        <v>9500</v>
      </c>
      <c r="J1261" s="63" t="str">
        <f t="shared" si="122"/>
        <v>IC.PA.101904</v>
      </c>
      <c r="K1261" s="61" t="s">
        <v>12175</v>
      </c>
      <c r="L1261" s="167" t="str">
        <f t="shared" si="123"/>
        <v>Rectum</v>
      </c>
      <c r="M1261" s="61" t="str">
        <f t="shared" si="124"/>
        <v>PI.IC.PA.101904.01</v>
      </c>
      <c r="N1261" s="168"/>
      <c r="O1261" s="168" t="str">
        <f t="shared" si="125"/>
        <v>PH.IC.PA.101904.01</v>
      </c>
      <c r="Q1261" s="168" t="str">
        <f t="shared" si="126"/>
        <v>CL.IC.PA.101904.01</v>
      </c>
    </row>
    <row r="1262" spans="1:33" s="167" customFormat="1" ht="15">
      <c r="A1262" s="167" t="s">
        <v>6465</v>
      </c>
      <c r="C1262" s="61" t="s">
        <v>11829</v>
      </c>
      <c r="E1262" s="61" t="s">
        <v>12604</v>
      </c>
      <c r="F1262" s="167" t="s">
        <v>6248</v>
      </c>
      <c r="G1262" s="167" t="s">
        <v>8999</v>
      </c>
      <c r="H1262" s="62" t="s">
        <v>12210</v>
      </c>
      <c r="I1262" s="167" t="s">
        <v>8999</v>
      </c>
      <c r="J1262" s="63" t="str">
        <f t="shared" si="122"/>
        <v>IC.PA.101905</v>
      </c>
      <c r="K1262" s="61" t="s">
        <v>12175</v>
      </c>
      <c r="L1262" s="167" t="str">
        <f t="shared" si="123"/>
        <v>Groin</v>
      </c>
      <c r="M1262" s="61" t="str">
        <f t="shared" si="124"/>
        <v>PI.IC.PA.101905.01</v>
      </c>
      <c r="N1262" s="168"/>
      <c r="O1262" s="168" t="str">
        <f t="shared" si="125"/>
        <v>PH.IC.PA.101905.01</v>
      </c>
      <c r="Q1262" s="168" t="str">
        <f t="shared" si="126"/>
        <v>CL.IC.PA.101905.01</v>
      </c>
    </row>
    <row r="1263" spans="1:33" s="167" customFormat="1" ht="15">
      <c r="A1263" s="167" t="s">
        <v>6465</v>
      </c>
      <c r="C1263" s="61" t="s">
        <v>11829</v>
      </c>
      <c r="E1263" s="61" t="s">
        <v>12604</v>
      </c>
      <c r="F1263" s="167" t="s">
        <v>6248</v>
      </c>
      <c r="G1263" s="167" t="s">
        <v>9503</v>
      </c>
      <c r="H1263" s="62" t="s">
        <v>12212</v>
      </c>
      <c r="I1263" s="167" t="s">
        <v>9503</v>
      </c>
      <c r="J1263" s="63" t="str">
        <f t="shared" si="122"/>
        <v>IC.PA.101906</v>
      </c>
      <c r="K1263" s="61" t="s">
        <v>12175</v>
      </c>
      <c r="L1263" s="167" t="str">
        <f t="shared" si="123"/>
        <v>Scrotum</v>
      </c>
      <c r="M1263" s="61" t="str">
        <f t="shared" si="124"/>
        <v>PI.IC.PA.101906.01</v>
      </c>
      <c r="N1263" s="168"/>
      <c r="O1263" s="168" t="str">
        <f t="shared" si="125"/>
        <v>PH.IC.PA.101906.01</v>
      </c>
      <c r="Q1263" s="168" t="str">
        <f t="shared" si="126"/>
        <v>CL.IC.PA.101906.01</v>
      </c>
    </row>
    <row r="1264" spans="1:33" s="167" customFormat="1" ht="15">
      <c r="A1264" s="167" t="s">
        <v>6465</v>
      </c>
      <c r="C1264" s="61" t="s">
        <v>11829</v>
      </c>
      <c r="E1264" s="61" t="s">
        <v>217</v>
      </c>
      <c r="F1264" s="167" t="s">
        <v>6248</v>
      </c>
      <c r="G1264" s="167" t="s">
        <v>299</v>
      </c>
      <c r="H1264" s="62" t="s">
        <v>573</v>
      </c>
      <c r="I1264" s="167" t="s">
        <v>6425</v>
      </c>
      <c r="J1264" s="63" t="str">
        <f t="shared" si="122"/>
        <v>IC.PA.101907</v>
      </c>
      <c r="K1264" s="61" t="s">
        <v>13277</v>
      </c>
      <c r="L1264" s="167" t="str">
        <f t="shared" si="123"/>
        <v>Sacrum</v>
      </c>
      <c r="M1264" s="61" t="str">
        <f t="shared" si="124"/>
        <v>PI.IC.PA.101907.01</v>
      </c>
      <c r="N1264" s="168"/>
      <c r="O1264" s="168" t="str">
        <f t="shared" si="125"/>
        <v>PH.IC.PA.101907.01</v>
      </c>
      <c r="Q1264" s="168" t="str">
        <f t="shared" si="126"/>
        <v>CL.IC.PA.101907.01</v>
      </c>
      <c r="R1264" s="167" t="s">
        <v>13244</v>
      </c>
      <c r="S1264" s="167">
        <v>481</v>
      </c>
      <c r="AD1264" s="167" t="s">
        <v>88</v>
      </c>
      <c r="AE1264" s="167">
        <v>1289</v>
      </c>
    </row>
    <row r="1265" spans="1:33" s="167" customFormat="1" ht="15">
      <c r="A1265" s="167" t="s">
        <v>6465</v>
      </c>
      <c r="C1265" s="61" t="s">
        <v>11829</v>
      </c>
      <c r="E1265" s="61" t="s">
        <v>12604</v>
      </c>
      <c r="F1265" s="167" t="s">
        <v>6248</v>
      </c>
      <c r="G1265" s="86" t="s">
        <v>9365</v>
      </c>
      <c r="H1265" s="62" t="s">
        <v>11638</v>
      </c>
      <c r="J1265" s="63" t="str">
        <f t="shared" si="122"/>
        <v>IC.PA.101908</v>
      </c>
      <c r="K1265" s="61" t="s">
        <v>12175</v>
      </c>
      <c r="L1265" s="167" t="str">
        <f t="shared" si="123"/>
        <v>Hip, right</v>
      </c>
      <c r="M1265" s="61" t="str">
        <f t="shared" si="124"/>
        <v>PI.IC.PA.101908.01</v>
      </c>
      <c r="N1265" s="168"/>
      <c r="O1265" s="168" t="str">
        <f t="shared" si="125"/>
        <v>PH.IC.PA.101908.01</v>
      </c>
      <c r="Q1265" s="168" t="str">
        <f t="shared" si="126"/>
        <v>CL.IC.PA.101908.01</v>
      </c>
      <c r="AF1265" s="167" t="s">
        <v>12773</v>
      </c>
      <c r="AG1265" s="167">
        <v>1429</v>
      </c>
    </row>
    <row r="1266" spans="1:33" s="167" customFormat="1" ht="15">
      <c r="A1266" s="167" t="s">
        <v>6465</v>
      </c>
      <c r="C1266" s="61" t="s">
        <v>11829</v>
      </c>
      <c r="E1266" s="61" t="s">
        <v>12604</v>
      </c>
      <c r="F1266" s="167" t="s">
        <v>6248</v>
      </c>
      <c r="G1266" s="86" t="s">
        <v>9239</v>
      </c>
      <c r="H1266" s="62" t="s">
        <v>11639</v>
      </c>
      <c r="J1266" s="63" t="str">
        <f t="shared" si="122"/>
        <v>IC.PA.101909</v>
      </c>
      <c r="K1266" s="61" t="s">
        <v>12175</v>
      </c>
      <c r="L1266" s="167" t="str">
        <f t="shared" si="123"/>
        <v>Hip, left</v>
      </c>
      <c r="M1266" s="61" t="str">
        <f t="shared" si="124"/>
        <v>PI.IC.PA.101909.01</v>
      </c>
      <c r="N1266" s="168"/>
      <c r="O1266" s="168" t="str">
        <f t="shared" si="125"/>
        <v>PH.IC.PA.101909.01</v>
      </c>
      <c r="Q1266" s="168" t="str">
        <f t="shared" si="126"/>
        <v>CL.IC.PA.101909.01</v>
      </c>
      <c r="AF1266" s="167" t="s">
        <v>12773</v>
      </c>
      <c r="AG1266" s="167">
        <v>1429</v>
      </c>
    </row>
    <row r="1267" spans="1:33" s="167" customFormat="1" ht="15">
      <c r="A1267" s="167" t="s">
        <v>6465</v>
      </c>
      <c r="C1267" s="61" t="s">
        <v>11829</v>
      </c>
      <c r="E1267" s="61" t="s">
        <v>12604</v>
      </c>
      <c r="F1267" s="167" t="s">
        <v>6248</v>
      </c>
      <c r="G1267" s="86" t="s">
        <v>9489</v>
      </c>
      <c r="H1267" s="62" t="s">
        <v>11829</v>
      </c>
      <c r="J1267" s="63" t="str">
        <f t="shared" si="122"/>
        <v>IC.PA.101910</v>
      </c>
      <c r="K1267" s="61" t="s">
        <v>12175</v>
      </c>
      <c r="L1267" s="167" t="str">
        <f t="shared" si="123"/>
        <v>Groin, right</v>
      </c>
      <c r="M1267" s="61" t="str">
        <f t="shared" si="124"/>
        <v>PI.IC.PA.101910.01</v>
      </c>
      <c r="N1267" s="168"/>
      <c r="O1267" s="168" t="str">
        <f t="shared" si="125"/>
        <v>PH.IC.PA.101910.01</v>
      </c>
      <c r="Q1267" s="168" t="str">
        <f t="shared" si="126"/>
        <v>CL.IC.PA.101910.01</v>
      </c>
      <c r="AF1267" s="167" t="s">
        <v>12773</v>
      </c>
      <c r="AG1267" s="167">
        <v>1429</v>
      </c>
    </row>
    <row r="1268" spans="1:33" s="167" customFormat="1" ht="15">
      <c r="A1268" s="167" t="s">
        <v>6465</v>
      </c>
      <c r="C1268" s="61" t="s">
        <v>11829</v>
      </c>
      <c r="E1268" s="61" t="s">
        <v>12604</v>
      </c>
      <c r="F1268" s="167" t="s">
        <v>6248</v>
      </c>
      <c r="G1268" s="86" t="s">
        <v>9491</v>
      </c>
      <c r="H1268" s="62" t="s">
        <v>12099</v>
      </c>
      <c r="J1268" s="63" t="str">
        <f t="shared" si="122"/>
        <v>IC.PA.101911</v>
      </c>
      <c r="K1268" s="61" t="s">
        <v>12175</v>
      </c>
      <c r="L1268" s="167" t="str">
        <f t="shared" si="123"/>
        <v>Groin, left</v>
      </c>
      <c r="M1268" s="61" t="str">
        <f t="shared" si="124"/>
        <v>PI.IC.PA.101911.01</v>
      </c>
      <c r="N1268" s="168"/>
      <c r="O1268" s="168" t="str">
        <f t="shared" si="125"/>
        <v>PH.IC.PA.101911.01</v>
      </c>
      <c r="Q1268" s="168" t="str">
        <f t="shared" si="126"/>
        <v>CL.IC.PA.101911.01</v>
      </c>
      <c r="AF1268" s="167" t="s">
        <v>12773</v>
      </c>
      <c r="AG1268" s="167">
        <v>1429</v>
      </c>
    </row>
    <row r="1269" spans="1:33" s="167" customFormat="1" ht="15">
      <c r="A1269" s="167" t="s">
        <v>6465</v>
      </c>
      <c r="C1269" s="61" t="s">
        <v>11829</v>
      </c>
      <c r="E1269" s="61" t="s">
        <v>12604</v>
      </c>
      <c r="F1269" s="167" t="s">
        <v>6248</v>
      </c>
      <c r="G1269" s="86" t="s">
        <v>9496</v>
      </c>
      <c r="H1269" s="62" t="s">
        <v>12100</v>
      </c>
      <c r="J1269" s="63" t="str">
        <f t="shared" si="122"/>
        <v>IC.PA.101912</v>
      </c>
      <c r="K1269" s="61" t="s">
        <v>12175</v>
      </c>
      <c r="L1269" s="167" t="str">
        <f t="shared" si="123"/>
        <v>Buttock, right</v>
      </c>
      <c r="M1269" s="61" t="str">
        <f t="shared" si="124"/>
        <v>PI.IC.PA.101912.01</v>
      </c>
      <c r="N1269" s="168"/>
      <c r="O1269" s="168" t="str">
        <f t="shared" si="125"/>
        <v>PH.IC.PA.101912.01</v>
      </c>
      <c r="Q1269" s="168" t="str">
        <f t="shared" si="126"/>
        <v>CL.IC.PA.101912.01</v>
      </c>
      <c r="AF1269" s="167" t="s">
        <v>12773</v>
      </c>
      <c r="AG1269" s="167">
        <v>1429</v>
      </c>
    </row>
    <row r="1270" spans="1:33" s="167" customFormat="1" ht="15">
      <c r="A1270" s="167" t="s">
        <v>6465</v>
      </c>
      <c r="C1270" s="61" t="s">
        <v>11829</v>
      </c>
      <c r="E1270" s="61" t="s">
        <v>12604</v>
      </c>
      <c r="F1270" s="167" t="s">
        <v>6248</v>
      </c>
      <c r="G1270" s="86" t="s">
        <v>9067</v>
      </c>
      <c r="H1270" s="62" t="s">
        <v>12101</v>
      </c>
      <c r="J1270" s="63" t="str">
        <f t="shared" si="122"/>
        <v>IC.PA.101913</v>
      </c>
      <c r="K1270" s="61" t="s">
        <v>12175</v>
      </c>
      <c r="L1270" s="167" t="str">
        <f t="shared" si="123"/>
        <v>Buttock, left</v>
      </c>
      <c r="M1270" s="61" t="str">
        <f t="shared" si="124"/>
        <v>PI.IC.PA.101913.01</v>
      </c>
      <c r="N1270" s="168"/>
      <c r="O1270" s="168" t="str">
        <f t="shared" si="125"/>
        <v>PH.IC.PA.101913.01</v>
      </c>
      <c r="Q1270" s="168" t="str">
        <f t="shared" si="126"/>
        <v>CL.IC.PA.101913.01</v>
      </c>
      <c r="AF1270" s="167" t="s">
        <v>12773</v>
      </c>
      <c r="AG1270" s="167">
        <v>1429</v>
      </c>
    </row>
    <row r="1271" spans="1:33" s="167" customFormat="1" ht="15">
      <c r="A1271" s="167" t="s">
        <v>6465</v>
      </c>
      <c r="C1271" s="61" t="s">
        <v>11829</v>
      </c>
      <c r="D1271" s="167" t="s">
        <v>5987</v>
      </c>
      <c r="E1271" s="61" t="s">
        <v>1000</v>
      </c>
      <c r="F1271" s="167" t="s">
        <v>6250</v>
      </c>
      <c r="G1271" s="167" t="s">
        <v>8709</v>
      </c>
      <c r="H1271" s="62" t="s">
        <v>11848</v>
      </c>
      <c r="I1271" s="167" t="s">
        <v>8709</v>
      </c>
      <c r="J1271" s="63" t="str">
        <f t="shared" si="122"/>
        <v>IC.PA.102001</v>
      </c>
      <c r="K1271" s="61" t="s">
        <v>12175</v>
      </c>
      <c r="L1271" s="167" t="str">
        <f t="shared" si="123"/>
        <v>Breast</v>
      </c>
      <c r="M1271" s="61" t="str">
        <f t="shared" si="124"/>
        <v>PI.IC.PA.102001.01</v>
      </c>
      <c r="N1271" s="168"/>
      <c r="O1271" s="168" t="str">
        <f t="shared" si="125"/>
        <v>PH.IC.PA.102001.01</v>
      </c>
      <c r="Q1271" s="168" t="str">
        <f t="shared" si="126"/>
        <v>CL.IC.PA.102001.01</v>
      </c>
    </row>
    <row r="1272" spans="1:33" s="167" customFormat="1" ht="15">
      <c r="A1272" s="167" t="s">
        <v>6465</v>
      </c>
      <c r="C1272" s="61" t="s">
        <v>11829</v>
      </c>
      <c r="E1272" s="61" t="s">
        <v>1000</v>
      </c>
      <c r="F1272" s="167" t="s">
        <v>6250</v>
      </c>
      <c r="G1272" s="167" t="s">
        <v>8951</v>
      </c>
      <c r="H1272" s="62" t="s">
        <v>12030</v>
      </c>
      <c r="I1272" s="167" t="s">
        <v>8951</v>
      </c>
      <c r="J1272" s="63" t="str">
        <f t="shared" si="122"/>
        <v>IC.PA.102002</v>
      </c>
      <c r="K1272" s="61" t="s">
        <v>12175</v>
      </c>
      <c r="L1272" s="167" t="str">
        <f t="shared" si="123"/>
        <v>Chest</v>
      </c>
      <c r="M1272" s="61" t="str">
        <f t="shared" si="124"/>
        <v>PI.IC.PA.102002.01</v>
      </c>
      <c r="N1272" s="168"/>
      <c r="O1272" s="168" t="str">
        <f t="shared" si="125"/>
        <v>PH.IC.PA.102002.01</v>
      </c>
      <c r="Q1272" s="168" t="str">
        <f t="shared" si="126"/>
        <v>CL.IC.PA.102002.01</v>
      </c>
    </row>
    <row r="1273" spans="1:33" s="167" customFormat="1" ht="15">
      <c r="A1273" s="167" t="s">
        <v>6465</v>
      </c>
      <c r="C1273" s="61" t="s">
        <v>11829</v>
      </c>
      <c r="E1273" s="61" t="s">
        <v>1000</v>
      </c>
      <c r="F1273" s="167" t="s">
        <v>6250</v>
      </c>
      <c r="G1273" s="167" t="s">
        <v>9382</v>
      </c>
      <c r="H1273" s="62" t="s">
        <v>12032</v>
      </c>
      <c r="I1273" s="167" t="s">
        <v>9382</v>
      </c>
      <c r="J1273" s="63" t="str">
        <f t="shared" si="122"/>
        <v>IC.PA.102003</v>
      </c>
      <c r="K1273" s="61" t="s">
        <v>12175</v>
      </c>
      <c r="L1273" s="167" t="str">
        <f t="shared" si="123"/>
        <v>Sternum</v>
      </c>
      <c r="M1273" s="61" t="str">
        <f t="shared" si="124"/>
        <v>PI.IC.PA.102003.01</v>
      </c>
      <c r="N1273" s="168"/>
      <c r="O1273" s="168" t="str">
        <f t="shared" si="125"/>
        <v>PH.IC.PA.102003.01</v>
      </c>
      <c r="Q1273" s="168" t="str">
        <f t="shared" si="126"/>
        <v>CL.IC.PA.102003.01</v>
      </c>
    </row>
    <row r="1274" spans="1:33" s="167" customFormat="1" ht="15">
      <c r="A1274" s="167" t="s">
        <v>6465</v>
      </c>
      <c r="C1274" s="61" t="s">
        <v>11829</v>
      </c>
      <c r="E1274" s="61" t="s">
        <v>1000</v>
      </c>
      <c r="F1274" s="167" t="s">
        <v>6250</v>
      </c>
      <c r="G1274" s="167" t="s">
        <v>5999</v>
      </c>
      <c r="H1274" s="62" t="s">
        <v>12028</v>
      </c>
      <c r="I1274" s="167" t="s">
        <v>5999</v>
      </c>
      <c r="J1274" s="63" t="str">
        <f t="shared" si="122"/>
        <v>IC.PA.102004</v>
      </c>
      <c r="K1274" s="61" t="s">
        <v>12175</v>
      </c>
      <c r="L1274" s="167" t="str">
        <f t="shared" si="123"/>
        <v>Midsternal</v>
      </c>
      <c r="M1274" s="61" t="str">
        <f t="shared" si="124"/>
        <v>PI.IC.PA.102004.01</v>
      </c>
      <c r="N1274" s="168"/>
      <c r="O1274" s="168" t="str">
        <f t="shared" si="125"/>
        <v>PH.IC.PA.102004.01</v>
      </c>
      <c r="Q1274" s="168" t="str">
        <f t="shared" si="126"/>
        <v>CL.IC.PA.102004.01</v>
      </c>
    </row>
    <row r="1275" spans="1:33" s="167" customFormat="1" ht="15">
      <c r="A1275" s="167" t="s">
        <v>6465</v>
      </c>
      <c r="C1275" s="61" t="s">
        <v>11829</v>
      </c>
      <c r="E1275" s="61" t="s">
        <v>1000</v>
      </c>
      <c r="F1275" s="167" t="s">
        <v>6250</v>
      </c>
      <c r="G1275" s="167" t="s">
        <v>6000</v>
      </c>
      <c r="H1275" s="62" t="s">
        <v>12210</v>
      </c>
      <c r="I1275" s="167" t="s">
        <v>6000</v>
      </c>
      <c r="J1275" s="63" t="str">
        <f t="shared" si="122"/>
        <v>IC.PA.102005</v>
      </c>
      <c r="K1275" s="61" t="s">
        <v>12175</v>
      </c>
      <c r="L1275" s="167" t="str">
        <f t="shared" si="123"/>
        <v>Substernal</v>
      </c>
      <c r="M1275" s="61" t="str">
        <f t="shared" si="124"/>
        <v>PI.IC.PA.102005.01</v>
      </c>
      <c r="N1275" s="168"/>
      <c r="O1275" s="168" t="str">
        <f t="shared" si="125"/>
        <v>PH.IC.PA.102005.01</v>
      </c>
      <c r="Q1275" s="168" t="str">
        <f t="shared" si="126"/>
        <v>CL.IC.PA.102005.01</v>
      </c>
    </row>
    <row r="1276" spans="1:33" s="167" customFormat="1" ht="15">
      <c r="A1276" s="167" t="s">
        <v>6465</v>
      </c>
      <c r="C1276" s="61" t="s">
        <v>11829</v>
      </c>
      <c r="E1276" s="61" t="s">
        <v>1000</v>
      </c>
      <c r="F1276" s="167" t="s">
        <v>6250</v>
      </c>
      <c r="G1276" s="167" t="s">
        <v>6156</v>
      </c>
      <c r="H1276" s="62" t="s">
        <v>12212</v>
      </c>
      <c r="I1276" s="167" t="s">
        <v>6156</v>
      </c>
      <c r="J1276" s="63" t="str">
        <f t="shared" si="122"/>
        <v>IC.PA.102006</v>
      </c>
      <c r="K1276" s="61" t="s">
        <v>12175</v>
      </c>
      <c r="L1276" s="167" t="str">
        <f t="shared" si="123"/>
        <v>Epigastric</v>
      </c>
      <c r="M1276" s="61" t="str">
        <f t="shared" si="124"/>
        <v>PI.IC.PA.102006.01</v>
      </c>
      <c r="N1276" s="168"/>
      <c r="O1276" s="168" t="str">
        <f t="shared" si="125"/>
        <v>PH.IC.PA.102006.01</v>
      </c>
      <c r="Q1276" s="168" t="str">
        <f t="shared" si="126"/>
        <v>CL.IC.PA.102006.01</v>
      </c>
    </row>
    <row r="1277" spans="1:33" s="167" customFormat="1" ht="15">
      <c r="A1277" s="167" t="s">
        <v>6465</v>
      </c>
      <c r="C1277" s="61" t="s">
        <v>11829</v>
      </c>
      <c r="E1277" s="61" t="s">
        <v>1000</v>
      </c>
      <c r="F1277" s="167" t="s">
        <v>6250</v>
      </c>
      <c r="G1277" s="167" t="s">
        <v>12390</v>
      </c>
      <c r="H1277" s="62" t="s">
        <v>12225</v>
      </c>
      <c r="I1277" s="167" t="s">
        <v>12390</v>
      </c>
      <c r="J1277" s="63" t="str">
        <f t="shared" si="122"/>
        <v>IC.PA.102007</v>
      </c>
      <c r="K1277" s="61" t="s">
        <v>12175</v>
      </c>
      <c r="L1277" s="167" t="str">
        <f t="shared" si="123"/>
        <v>Back</v>
      </c>
      <c r="M1277" s="61" t="str">
        <f t="shared" si="124"/>
        <v>PI.IC.PA.102007.01</v>
      </c>
      <c r="N1277" s="168"/>
      <c r="O1277" s="168" t="str">
        <f t="shared" si="125"/>
        <v>PH.IC.PA.102007.01</v>
      </c>
      <c r="Q1277" s="168" t="str">
        <f t="shared" si="126"/>
        <v>CL.IC.PA.102007.01</v>
      </c>
    </row>
    <row r="1278" spans="1:33" s="167" customFormat="1" ht="15">
      <c r="A1278" s="167" t="s">
        <v>6465</v>
      </c>
      <c r="C1278" s="61" t="s">
        <v>11829</v>
      </c>
      <c r="E1278" s="61" t="s">
        <v>1000</v>
      </c>
      <c r="F1278" s="167" t="s">
        <v>6250</v>
      </c>
      <c r="G1278" s="167" t="s">
        <v>6157</v>
      </c>
      <c r="H1278" s="62" t="s">
        <v>11638</v>
      </c>
      <c r="I1278" s="167" t="s">
        <v>6158</v>
      </c>
      <c r="J1278" s="63" t="str">
        <f t="shared" si="122"/>
        <v>IC.PA.102008</v>
      </c>
      <c r="K1278" s="61" t="s">
        <v>12175</v>
      </c>
      <c r="L1278" s="167" t="str">
        <f t="shared" si="123"/>
        <v>Back upper</v>
      </c>
      <c r="M1278" s="61" t="str">
        <f t="shared" si="124"/>
        <v>PI.IC.PA.102008.01</v>
      </c>
      <c r="N1278" s="168"/>
      <c r="O1278" s="168" t="str">
        <f t="shared" si="125"/>
        <v>PH.IC.PA.102008.01</v>
      </c>
      <c r="Q1278" s="168" t="str">
        <f t="shared" si="126"/>
        <v>CL.IC.PA.102008.01</v>
      </c>
    </row>
    <row r="1279" spans="1:33" s="167" customFormat="1" ht="15">
      <c r="A1279" s="167" t="s">
        <v>6465</v>
      </c>
      <c r="C1279" s="61" t="s">
        <v>11829</v>
      </c>
      <c r="E1279" s="61" t="s">
        <v>1000</v>
      </c>
      <c r="F1279" s="167" t="s">
        <v>6250</v>
      </c>
      <c r="G1279" s="167" t="s">
        <v>6333</v>
      </c>
      <c r="H1279" s="62" t="s">
        <v>11639</v>
      </c>
      <c r="I1279" s="167" t="s">
        <v>6334</v>
      </c>
      <c r="J1279" s="63" t="str">
        <f t="shared" si="122"/>
        <v>IC.PA.102009</v>
      </c>
      <c r="K1279" s="61" t="s">
        <v>12175</v>
      </c>
      <c r="L1279" s="167" t="str">
        <f t="shared" si="123"/>
        <v>Back lower</v>
      </c>
      <c r="M1279" s="61" t="str">
        <f t="shared" si="124"/>
        <v>PI.IC.PA.102009.01</v>
      </c>
      <c r="N1279" s="168"/>
      <c r="O1279" s="168" t="str">
        <f t="shared" si="125"/>
        <v>PH.IC.PA.102009.01</v>
      </c>
      <c r="Q1279" s="168" t="str">
        <f t="shared" si="126"/>
        <v>CL.IC.PA.102009.01</v>
      </c>
    </row>
    <row r="1280" spans="1:33" s="167" customFormat="1" ht="15">
      <c r="A1280" s="167" t="s">
        <v>6465</v>
      </c>
      <c r="C1280" s="61" t="s">
        <v>11829</v>
      </c>
      <c r="E1280" s="61" t="s">
        <v>1000</v>
      </c>
      <c r="F1280" s="167" t="s">
        <v>6250</v>
      </c>
      <c r="G1280" s="167" t="s">
        <v>8553</v>
      </c>
      <c r="H1280" s="62" t="s">
        <v>11829</v>
      </c>
      <c r="I1280" s="167" t="s">
        <v>8553</v>
      </c>
      <c r="J1280" s="63" t="str">
        <f t="shared" si="122"/>
        <v>IC.PA.102010</v>
      </c>
      <c r="K1280" s="61" t="s">
        <v>12175</v>
      </c>
      <c r="L1280" s="167" t="str">
        <f t="shared" si="123"/>
        <v>Flank</v>
      </c>
      <c r="M1280" s="61" t="str">
        <f t="shared" si="124"/>
        <v>PI.IC.PA.102010.01</v>
      </c>
      <c r="N1280" s="168"/>
      <c r="O1280" s="168" t="str">
        <f t="shared" si="125"/>
        <v>PH.IC.PA.102010.01</v>
      </c>
      <c r="Q1280" s="168" t="str">
        <f t="shared" si="126"/>
        <v>CL.IC.PA.102010.01</v>
      </c>
    </row>
    <row r="1281" spans="1:33" s="167" customFormat="1" ht="15">
      <c r="A1281" s="167" t="s">
        <v>6465</v>
      </c>
      <c r="C1281" s="61" t="s">
        <v>11829</v>
      </c>
      <c r="E1281" s="61" t="s">
        <v>1000</v>
      </c>
      <c r="F1281" s="167" t="s">
        <v>6250</v>
      </c>
      <c r="G1281" s="86" t="s">
        <v>9649</v>
      </c>
      <c r="H1281" s="62" t="s">
        <v>12099</v>
      </c>
      <c r="J1281" s="63" t="str">
        <f t="shared" si="122"/>
        <v>IC.PA.102011</v>
      </c>
      <c r="K1281" s="61" t="s">
        <v>12175</v>
      </c>
      <c r="L1281" s="167" t="str">
        <f t="shared" si="123"/>
        <v>Shoulder, right</v>
      </c>
      <c r="M1281" s="61" t="str">
        <f t="shared" si="124"/>
        <v>PI.IC.PA.102011.01</v>
      </c>
      <c r="N1281" s="168"/>
      <c r="O1281" s="168" t="str">
        <f t="shared" si="125"/>
        <v>PH.IC.PA.102011.01</v>
      </c>
      <c r="Q1281" s="168" t="str">
        <f t="shared" si="126"/>
        <v>CL.IC.PA.102011.01</v>
      </c>
      <c r="AF1281" s="167" t="s">
        <v>12773</v>
      </c>
      <c r="AG1281" s="167">
        <v>1429</v>
      </c>
    </row>
    <row r="1282" spans="1:33" s="167" customFormat="1" ht="15">
      <c r="A1282" s="167" t="s">
        <v>6465</v>
      </c>
      <c r="C1282" s="61" t="s">
        <v>11829</v>
      </c>
      <c r="E1282" s="61" t="s">
        <v>1000</v>
      </c>
      <c r="F1282" s="167" t="s">
        <v>6250</v>
      </c>
      <c r="G1282" s="86" t="s">
        <v>9651</v>
      </c>
      <c r="H1282" s="62" t="s">
        <v>12100</v>
      </c>
      <c r="J1282" s="63" t="str">
        <f t="shared" si="122"/>
        <v>IC.PA.102012</v>
      </c>
      <c r="K1282" s="61" t="s">
        <v>12175</v>
      </c>
      <c r="L1282" s="167" t="str">
        <f t="shared" si="123"/>
        <v>Shoulder, left</v>
      </c>
      <c r="M1282" s="61" t="str">
        <f t="shared" si="124"/>
        <v>PI.IC.PA.102012.01</v>
      </c>
      <c r="N1282" s="168"/>
      <c r="O1282" s="168" t="str">
        <f t="shared" si="125"/>
        <v>PH.IC.PA.102012.01</v>
      </c>
      <c r="Q1282" s="168" t="str">
        <f t="shared" si="126"/>
        <v>CL.IC.PA.102012.01</v>
      </c>
      <c r="AF1282" s="167" t="s">
        <v>12773</v>
      </c>
      <c r="AG1282" s="167">
        <v>1429</v>
      </c>
    </row>
    <row r="1283" spans="1:33" s="167" customFormat="1" ht="15">
      <c r="A1283" s="167" t="s">
        <v>6465</v>
      </c>
      <c r="C1283" s="61" t="s">
        <v>11829</v>
      </c>
      <c r="E1283" s="61" t="s">
        <v>1000</v>
      </c>
      <c r="F1283" s="167" t="s">
        <v>6250</v>
      </c>
      <c r="G1283" s="86" t="s">
        <v>8947</v>
      </c>
      <c r="H1283" s="62" t="s">
        <v>12101</v>
      </c>
      <c r="J1283" s="63" t="str">
        <f t="shared" si="122"/>
        <v>IC.PA.102013</v>
      </c>
      <c r="K1283" s="61" t="s">
        <v>12175</v>
      </c>
      <c r="L1283" s="167" t="str">
        <f t="shared" si="123"/>
        <v>Chest, right</v>
      </c>
      <c r="M1283" s="61" t="str">
        <f t="shared" si="124"/>
        <v>PI.IC.PA.102013.01</v>
      </c>
      <c r="N1283" s="168"/>
      <c r="O1283" s="168" t="str">
        <f t="shared" si="125"/>
        <v>PH.IC.PA.102013.01</v>
      </c>
      <c r="Q1283" s="168" t="str">
        <f t="shared" si="126"/>
        <v>CL.IC.PA.102013.01</v>
      </c>
      <c r="AF1283" s="167" t="s">
        <v>12773</v>
      </c>
      <c r="AG1283" s="167">
        <v>1429</v>
      </c>
    </row>
    <row r="1284" spans="1:33" s="167" customFormat="1" ht="15">
      <c r="A1284" s="167" t="s">
        <v>6465</v>
      </c>
      <c r="C1284" s="61" t="s">
        <v>11829</v>
      </c>
      <c r="E1284" s="61" t="s">
        <v>1000</v>
      </c>
      <c r="F1284" s="167" t="s">
        <v>6250</v>
      </c>
      <c r="G1284" s="86" t="s">
        <v>9065</v>
      </c>
      <c r="H1284" s="62" t="s">
        <v>12102</v>
      </c>
      <c r="J1284" s="63" t="str">
        <f t="shared" si="122"/>
        <v>IC.PA.102014</v>
      </c>
      <c r="K1284" s="61" t="s">
        <v>12175</v>
      </c>
      <c r="L1284" s="167" t="str">
        <f t="shared" si="123"/>
        <v>Back, right</v>
      </c>
      <c r="M1284" s="61" t="str">
        <f t="shared" si="124"/>
        <v>PI.IC.PA.102014.01</v>
      </c>
      <c r="N1284" s="168"/>
      <c r="O1284" s="168" t="str">
        <f t="shared" si="125"/>
        <v>PH.IC.PA.102014.01</v>
      </c>
      <c r="Q1284" s="168" t="str">
        <f t="shared" si="126"/>
        <v>CL.IC.PA.102014.01</v>
      </c>
      <c r="AF1284" s="167" t="s">
        <v>12773</v>
      </c>
      <c r="AG1284" s="167">
        <v>1429</v>
      </c>
    </row>
    <row r="1285" spans="1:33" s="167" customFormat="1" ht="15">
      <c r="A1285" s="167" t="s">
        <v>6465</v>
      </c>
      <c r="C1285" s="61" t="s">
        <v>11829</v>
      </c>
      <c r="E1285" s="61" t="s">
        <v>1000</v>
      </c>
      <c r="F1285" s="167" t="s">
        <v>6250</v>
      </c>
      <c r="G1285" s="86" t="s">
        <v>8927</v>
      </c>
      <c r="H1285" s="62" t="s">
        <v>11559</v>
      </c>
      <c r="J1285" s="63" t="str">
        <f t="shared" si="122"/>
        <v>IC.PA.102015</v>
      </c>
      <c r="K1285" s="61" t="s">
        <v>12175</v>
      </c>
      <c r="L1285" s="167" t="str">
        <f t="shared" si="123"/>
        <v>Back, left</v>
      </c>
      <c r="M1285" s="61" t="str">
        <f t="shared" si="124"/>
        <v>PI.IC.PA.102015.01</v>
      </c>
      <c r="N1285" s="168"/>
      <c r="O1285" s="168" t="str">
        <f t="shared" si="125"/>
        <v>PH.IC.PA.102015.01</v>
      </c>
      <c r="Q1285" s="168" t="str">
        <f t="shared" si="126"/>
        <v>CL.IC.PA.102015.01</v>
      </c>
      <c r="AF1285" s="167" t="s">
        <v>12773</v>
      </c>
      <c r="AG1285" s="167">
        <v>1429</v>
      </c>
    </row>
    <row r="1286" spans="1:33" s="167" customFormat="1" ht="15">
      <c r="A1286" s="167" t="s">
        <v>6465</v>
      </c>
      <c r="C1286" s="61" t="s">
        <v>11829</v>
      </c>
      <c r="E1286" s="61" t="s">
        <v>1000</v>
      </c>
      <c r="F1286" s="167" t="s">
        <v>6250</v>
      </c>
      <c r="G1286" s="86" t="s">
        <v>8949</v>
      </c>
      <c r="H1286" s="62" t="s">
        <v>11560</v>
      </c>
      <c r="J1286" s="63" t="str">
        <f t="shared" si="122"/>
        <v>IC.PA.102016</v>
      </c>
      <c r="K1286" s="61" t="s">
        <v>12175</v>
      </c>
      <c r="L1286" s="167" t="str">
        <f t="shared" si="123"/>
        <v>Chest, left</v>
      </c>
      <c r="M1286" s="61" t="str">
        <f t="shared" si="124"/>
        <v>PI.IC.PA.102016.01</v>
      </c>
      <c r="N1286" s="168"/>
      <c r="O1286" s="168" t="str">
        <f t="shared" si="125"/>
        <v>PH.IC.PA.102016.01</v>
      </c>
      <c r="Q1286" s="168" t="str">
        <f t="shared" si="126"/>
        <v>CL.IC.PA.102016.01</v>
      </c>
      <c r="AF1286" s="167" t="s">
        <v>12773</v>
      </c>
      <c r="AG1286" s="167">
        <v>1429</v>
      </c>
    </row>
    <row r="1287" spans="1:33" s="167" customFormat="1" ht="15">
      <c r="A1287" s="167" t="s">
        <v>6465</v>
      </c>
      <c r="C1287" s="61" t="s">
        <v>11829</v>
      </c>
      <c r="E1287" s="61" t="s">
        <v>1000</v>
      </c>
      <c r="F1287" s="167" t="s">
        <v>6250</v>
      </c>
      <c r="G1287" s="86" t="s">
        <v>9380</v>
      </c>
      <c r="H1287" s="62" t="s">
        <v>11561</v>
      </c>
      <c r="J1287" s="63" t="str">
        <f t="shared" si="122"/>
        <v>IC.PA.102017</v>
      </c>
      <c r="K1287" s="61" t="s">
        <v>12175</v>
      </c>
      <c r="L1287" s="167" t="str">
        <f t="shared" si="123"/>
        <v>Breast, right</v>
      </c>
      <c r="M1287" s="61" t="str">
        <f t="shared" si="124"/>
        <v>PI.IC.PA.102017.01</v>
      </c>
      <c r="N1287" s="168"/>
      <c r="O1287" s="168" t="str">
        <f t="shared" si="125"/>
        <v>PH.IC.PA.102017.01</v>
      </c>
      <c r="Q1287" s="168" t="str">
        <f t="shared" si="126"/>
        <v>CL.IC.PA.102017.01</v>
      </c>
      <c r="AF1287" s="167" t="s">
        <v>12773</v>
      </c>
      <c r="AG1287" s="167">
        <v>1429</v>
      </c>
    </row>
    <row r="1288" spans="1:33" s="167" customFormat="1" ht="15">
      <c r="A1288" s="167" t="s">
        <v>6465</v>
      </c>
      <c r="C1288" s="61" t="s">
        <v>11829</v>
      </c>
      <c r="E1288" s="61" t="s">
        <v>1000</v>
      </c>
      <c r="F1288" s="167" t="s">
        <v>6250</v>
      </c>
      <c r="G1288" s="86" t="s">
        <v>9262</v>
      </c>
      <c r="H1288" s="62" t="s">
        <v>12060</v>
      </c>
      <c r="J1288" s="63" t="str">
        <f t="shared" si="122"/>
        <v>IC.PA.102018</v>
      </c>
      <c r="K1288" s="61" t="s">
        <v>12175</v>
      </c>
      <c r="L1288" s="167" t="str">
        <f t="shared" si="123"/>
        <v>Breast, left</v>
      </c>
      <c r="M1288" s="61" t="str">
        <f t="shared" si="124"/>
        <v>PI.IC.PA.102018.01</v>
      </c>
      <c r="N1288" s="168"/>
      <c r="O1288" s="168" t="str">
        <f t="shared" si="125"/>
        <v>PH.IC.PA.102018.01</v>
      </c>
      <c r="Q1288" s="168" t="str">
        <f t="shared" si="126"/>
        <v>CL.IC.PA.102018.01</v>
      </c>
      <c r="AF1288" s="167" t="s">
        <v>12773</v>
      </c>
      <c r="AG1288" s="167">
        <v>1429</v>
      </c>
    </row>
    <row r="1289" spans="1:33" s="167" customFormat="1" ht="15">
      <c r="A1289" s="167" t="s">
        <v>6465</v>
      </c>
      <c r="C1289" s="61" t="s">
        <v>11829</v>
      </c>
      <c r="D1289" s="167" t="s">
        <v>289</v>
      </c>
      <c r="E1289" s="61" t="s">
        <v>8039</v>
      </c>
      <c r="F1289" s="167" t="s">
        <v>6082</v>
      </c>
      <c r="G1289" s="167" t="s">
        <v>6006</v>
      </c>
      <c r="H1289" s="62" t="s">
        <v>11848</v>
      </c>
      <c r="I1289" s="167" t="s">
        <v>6007</v>
      </c>
      <c r="J1289" s="63" t="str">
        <f t="shared" si="122"/>
        <v>IC.PA.102101</v>
      </c>
      <c r="K1289" s="61" t="s">
        <v>12175</v>
      </c>
      <c r="L1289" s="167" t="str">
        <f t="shared" si="123"/>
        <v>Satisfied, continue plan of care</v>
      </c>
      <c r="M1289" s="61" t="str">
        <f t="shared" si="124"/>
        <v>PI.IC.PA.102101.01</v>
      </c>
      <c r="N1289" s="168"/>
      <c r="O1289" s="168" t="str">
        <f t="shared" si="125"/>
        <v>PH.IC.PA.102101.01</v>
      </c>
      <c r="Q1289" s="168" t="str">
        <f t="shared" si="126"/>
        <v>CL.IC.PA.102101.01</v>
      </c>
    </row>
    <row r="1290" spans="1:33" s="167" customFormat="1" ht="15">
      <c r="A1290" s="167" t="s">
        <v>6465</v>
      </c>
      <c r="C1290" s="61" t="s">
        <v>11829</v>
      </c>
      <c r="E1290" s="61" t="s">
        <v>12823</v>
      </c>
      <c r="F1290" s="167" t="s">
        <v>6082</v>
      </c>
      <c r="G1290" s="167" t="s">
        <v>6162</v>
      </c>
      <c r="H1290" s="62" t="s">
        <v>12030</v>
      </c>
      <c r="I1290" s="167" t="s">
        <v>6163</v>
      </c>
      <c r="J1290" s="63" t="str">
        <f t="shared" si="122"/>
        <v>IC.PA.102102</v>
      </c>
      <c r="K1290" s="61" t="s">
        <v>13277</v>
      </c>
      <c r="L1290" s="167" t="str">
        <f t="shared" si="123"/>
        <v>No, continue pain reassessment</v>
      </c>
      <c r="M1290" s="61" t="str">
        <f t="shared" si="124"/>
        <v>PI.IC.PA.102102.01</v>
      </c>
      <c r="N1290" s="168"/>
      <c r="O1290" s="168" t="str">
        <f t="shared" si="125"/>
        <v>PH.IC.PA.102102.01</v>
      </c>
      <c r="Q1290" s="168" t="str">
        <f t="shared" si="126"/>
        <v>CL.IC.PA.102102.01</v>
      </c>
    </row>
    <row r="1291" spans="1:33" s="167" customFormat="1" ht="15">
      <c r="A1291" s="167" t="s">
        <v>6465</v>
      </c>
      <c r="C1291" s="61" t="s">
        <v>11829</v>
      </c>
      <c r="E1291" s="61" t="s">
        <v>8039</v>
      </c>
      <c r="F1291" s="167" t="s">
        <v>6082</v>
      </c>
      <c r="G1291" s="167" t="s">
        <v>290</v>
      </c>
      <c r="H1291" s="62" t="s">
        <v>0</v>
      </c>
      <c r="I1291" s="167" t="s">
        <v>257</v>
      </c>
      <c r="J1291" s="63" t="str">
        <f t="shared" si="122"/>
        <v>IC.PA.102103</v>
      </c>
      <c r="K1291" s="61" t="s">
        <v>12175</v>
      </c>
      <c r="L1291" s="167" t="str">
        <f t="shared" si="123"/>
        <v>Unable to assess due to sedation</v>
      </c>
      <c r="M1291" s="61" t="str">
        <f t="shared" si="124"/>
        <v>PI.IC.PA.102103.01</v>
      </c>
      <c r="N1291" s="168"/>
      <c r="O1291" s="168" t="str">
        <f t="shared" si="125"/>
        <v>PH.IC.PA.102103.01</v>
      </c>
      <c r="Q1291" s="168" t="str">
        <f t="shared" si="126"/>
        <v>CL.IC.PA.102103.01</v>
      </c>
      <c r="AD1291" s="167" t="s">
        <v>88</v>
      </c>
      <c r="AE1291" s="167">
        <v>1191</v>
      </c>
    </row>
    <row r="1292" spans="1:33" s="167" customFormat="1" ht="15">
      <c r="A1292" s="167" t="s">
        <v>6465</v>
      </c>
      <c r="C1292" s="61" t="s">
        <v>11829</v>
      </c>
      <c r="D1292" s="167" t="s">
        <v>6164</v>
      </c>
      <c r="E1292" s="61" t="s">
        <v>7874</v>
      </c>
      <c r="F1292" s="167" t="s">
        <v>6083</v>
      </c>
      <c r="G1292" s="167" t="s">
        <v>12157</v>
      </c>
      <c r="H1292" s="62" t="s">
        <v>11848</v>
      </c>
      <c r="I1292" s="167" t="s">
        <v>12157</v>
      </c>
      <c r="J1292" s="63" t="str">
        <f t="shared" si="122"/>
        <v>IC.PA.102201</v>
      </c>
      <c r="K1292" s="61" t="s">
        <v>12175</v>
      </c>
      <c r="L1292" s="167" t="str">
        <f t="shared" si="123"/>
        <v>None</v>
      </c>
      <c r="M1292" s="61" t="str">
        <f t="shared" si="124"/>
        <v>PI.IC.PA.102201.01</v>
      </c>
      <c r="N1292" s="168"/>
      <c r="O1292" s="168" t="str">
        <f t="shared" si="125"/>
        <v>PH.IC.PA.102201.01</v>
      </c>
      <c r="Q1292" s="168" t="str">
        <f t="shared" si="126"/>
        <v>CL.IC.PA.102201.01</v>
      </c>
    </row>
    <row r="1293" spans="1:33" s="167" customFormat="1" ht="15">
      <c r="A1293" s="167" t="s">
        <v>6465</v>
      </c>
      <c r="C1293" s="61" t="s">
        <v>11829</v>
      </c>
      <c r="E1293" s="61" t="s">
        <v>7874</v>
      </c>
      <c r="F1293" s="167" t="s">
        <v>6083</v>
      </c>
      <c r="G1293" s="167" t="s">
        <v>6166</v>
      </c>
      <c r="H1293" s="62" t="s">
        <v>12030</v>
      </c>
      <c r="I1293" s="167" t="s">
        <v>6167</v>
      </c>
      <c r="J1293" s="63" t="str">
        <f t="shared" si="122"/>
        <v>IC.PA.102202</v>
      </c>
      <c r="K1293" s="61" t="s">
        <v>12175</v>
      </c>
      <c r="L1293" s="167" t="str">
        <f t="shared" si="123"/>
        <v>Chest right</v>
      </c>
      <c r="M1293" s="61" t="str">
        <f t="shared" si="124"/>
        <v>PI.IC.PA.102202.01</v>
      </c>
      <c r="N1293" s="168"/>
      <c r="O1293" s="168" t="str">
        <f t="shared" si="125"/>
        <v>PH.IC.PA.102202.01</v>
      </c>
      <c r="Q1293" s="168" t="str">
        <f t="shared" si="126"/>
        <v>CL.IC.PA.102202.01</v>
      </c>
    </row>
    <row r="1294" spans="1:33" s="167" customFormat="1" ht="15">
      <c r="A1294" s="167" t="s">
        <v>6465</v>
      </c>
      <c r="C1294" s="61" t="s">
        <v>11829</v>
      </c>
      <c r="E1294" s="61" t="s">
        <v>7874</v>
      </c>
      <c r="F1294" s="167" t="s">
        <v>6083</v>
      </c>
      <c r="G1294" s="167" t="s">
        <v>6168</v>
      </c>
      <c r="H1294" s="62" t="s">
        <v>12032</v>
      </c>
      <c r="I1294" s="167" t="s">
        <v>6169</v>
      </c>
      <c r="J1294" s="63" t="str">
        <f t="shared" si="122"/>
        <v>IC.PA.102203</v>
      </c>
      <c r="K1294" s="61" t="s">
        <v>12175</v>
      </c>
      <c r="L1294" s="167" t="str">
        <f t="shared" si="123"/>
        <v>Chest left</v>
      </c>
      <c r="M1294" s="61" t="str">
        <f t="shared" si="124"/>
        <v>PI.IC.PA.102203.01</v>
      </c>
      <c r="N1294" s="168"/>
      <c r="O1294" s="168" t="str">
        <f t="shared" si="125"/>
        <v>PH.IC.PA.102203.01</v>
      </c>
      <c r="Q1294" s="168" t="str">
        <f t="shared" si="126"/>
        <v>CL.IC.PA.102203.01</v>
      </c>
    </row>
    <row r="1295" spans="1:33" s="167" customFormat="1" ht="15">
      <c r="A1295" s="167" t="s">
        <v>6465</v>
      </c>
      <c r="C1295" s="61" t="s">
        <v>11829</v>
      </c>
      <c r="E1295" s="61" t="s">
        <v>7874</v>
      </c>
      <c r="F1295" s="167" t="s">
        <v>6083</v>
      </c>
      <c r="G1295" s="167" t="s">
        <v>8744</v>
      </c>
      <c r="H1295" s="62" t="s">
        <v>12028</v>
      </c>
      <c r="I1295" s="167" t="s">
        <v>8744</v>
      </c>
      <c r="J1295" s="63" t="str">
        <f t="shared" si="122"/>
        <v>IC.PA.102204</v>
      </c>
      <c r="K1295" s="61" t="s">
        <v>12175</v>
      </c>
      <c r="L1295" s="167" t="str">
        <f t="shared" si="123"/>
        <v>Jaw</v>
      </c>
      <c r="M1295" s="61" t="str">
        <f t="shared" si="124"/>
        <v>PI.IC.PA.102204.01</v>
      </c>
      <c r="N1295" s="168"/>
      <c r="O1295" s="168" t="str">
        <f t="shared" si="125"/>
        <v>PH.IC.PA.102204.01</v>
      </c>
      <c r="Q1295" s="168" t="str">
        <f t="shared" si="126"/>
        <v>CL.IC.PA.102204.01</v>
      </c>
    </row>
    <row r="1296" spans="1:33" s="167" customFormat="1" ht="15">
      <c r="A1296" s="167" t="s">
        <v>6465</v>
      </c>
      <c r="C1296" s="61" t="s">
        <v>11829</v>
      </c>
      <c r="E1296" s="61" t="s">
        <v>7874</v>
      </c>
      <c r="F1296" s="167" t="s">
        <v>6083</v>
      </c>
      <c r="G1296" s="167" t="s">
        <v>6170</v>
      </c>
      <c r="H1296" s="62" t="s">
        <v>12210</v>
      </c>
      <c r="I1296" s="167" t="s">
        <v>7929</v>
      </c>
      <c r="J1296" s="63" t="str">
        <f t="shared" si="122"/>
        <v>IC.PA.102205</v>
      </c>
      <c r="K1296" s="61" t="s">
        <v>12175</v>
      </c>
      <c r="L1296" s="167" t="str">
        <f t="shared" si="123"/>
        <v>Shoulder right</v>
      </c>
      <c r="M1296" s="61" t="str">
        <f t="shared" si="124"/>
        <v>PI.IC.PA.102205.01</v>
      </c>
      <c r="N1296" s="168"/>
      <c r="O1296" s="168" t="str">
        <f t="shared" si="125"/>
        <v>PH.IC.PA.102205.01</v>
      </c>
      <c r="Q1296" s="168" t="str">
        <f t="shared" si="126"/>
        <v>CL.IC.PA.102205.01</v>
      </c>
    </row>
    <row r="1297" spans="1:17" s="167" customFormat="1" ht="15">
      <c r="A1297" s="167" t="s">
        <v>6465</v>
      </c>
      <c r="C1297" s="61" t="s">
        <v>11829</v>
      </c>
      <c r="E1297" s="61" t="s">
        <v>7874</v>
      </c>
      <c r="F1297" s="167" t="s">
        <v>6083</v>
      </c>
      <c r="G1297" s="167" t="s">
        <v>6346</v>
      </c>
      <c r="H1297" s="62" t="s">
        <v>12212</v>
      </c>
      <c r="I1297" s="167" t="s">
        <v>7930</v>
      </c>
      <c r="J1297" s="63" t="str">
        <f t="shared" si="122"/>
        <v>IC.PA.102206</v>
      </c>
      <c r="K1297" s="61" t="s">
        <v>12175</v>
      </c>
      <c r="L1297" s="167" t="str">
        <f t="shared" si="123"/>
        <v>Shoulder left</v>
      </c>
      <c r="M1297" s="61" t="str">
        <f t="shared" si="124"/>
        <v>PI.IC.PA.102206.01</v>
      </c>
      <c r="N1297" s="168"/>
      <c r="O1297" s="168" t="str">
        <f t="shared" si="125"/>
        <v>PH.IC.PA.102206.01</v>
      </c>
      <c r="Q1297" s="168" t="str">
        <f t="shared" si="126"/>
        <v>CL.IC.PA.102206.01</v>
      </c>
    </row>
    <row r="1298" spans="1:17" s="167" customFormat="1" ht="15">
      <c r="A1298" s="167" t="s">
        <v>6465</v>
      </c>
      <c r="C1298" s="61" t="s">
        <v>11829</v>
      </c>
      <c r="E1298" s="61" t="s">
        <v>7874</v>
      </c>
      <c r="F1298" s="167" t="s">
        <v>6083</v>
      </c>
      <c r="G1298" s="167" t="s">
        <v>9113</v>
      </c>
      <c r="H1298" s="62" t="s">
        <v>12225</v>
      </c>
      <c r="I1298" s="167" t="s">
        <v>9113</v>
      </c>
      <c r="J1298" s="63" t="str">
        <f t="shared" si="122"/>
        <v>IC.PA.102207</v>
      </c>
      <c r="K1298" s="61" t="s">
        <v>12175</v>
      </c>
      <c r="L1298" s="167" t="str">
        <f t="shared" si="123"/>
        <v>Neck</v>
      </c>
      <c r="M1298" s="61" t="str">
        <f t="shared" si="124"/>
        <v>PI.IC.PA.102207.01</v>
      </c>
      <c r="N1298" s="168"/>
      <c r="O1298" s="168" t="str">
        <f t="shared" si="125"/>
        <v>PH.IC.PA.102207.01</v>
      </c>
      <c r="Q1298" s="168" t="str">
        <f t="shared" si="126"/>
        <v>CL.IC.PA.102207.01</v>
      </c>
    </row>
    <row r="1299" spans="1:17" s="167" customFormat="1" ht="15">
      <c r="A1299" s="167" t="s">
        <v>6465</v>
      </c>
      <c r="C1299" s="61" t="s">
        <v>11829</v>
      </c>
      <c r="E1299" s="61" t="s">
        <v>7874</v>
      </c>
      <c r="F1299" s="167" t="s">
        <v>6083</v>
      </c>
      <c r="G1299" s="167" t="s">
        <v>6156</v>
      </c>
      <c r="H1299" s="62" t="s">
        <v>11638</v>
      </c>
      <c r="I1299" s="167" t="s">
        <v>6156</v>
      </c>
      <c r="J1299" s="63" t="str">
        <f t="shared" si="122"/>
        <v>IC.PA.102208</v>
      </c>
      <c r="K1299" s="61" t="s">
        <v>12175</v>
      </c>
      <c r="L1299" s="167" t="str">
        <f t="shared" si="123"/>
        <v>Epigastric</v>
      </c>
      <c r="M1299" s="61" t="str">
        <f t="shared" si="124"/>
        <v>PI.IC.PA.102208.01</v>
      </c>
      <c r="N1299" s="168"/>
      <c r="O1299" s="168" t="str">
        <f t="shared" si="125"/>
        <v>PH.IC.PA.102208.01</v>
      </c>
      <c r="Q1299" s="168" t="str">
        <f t="shared" si="126"/>
        <v>CL.IC.PA.102208.01</v>
      </c>
    </row>
    <row r="1300" spans="1:17" s="167" customFormat="1" ht="15">
      <c r="A1300" s="167" t="s">
        <v>6465</v>
      </c>
      <c r="C1300" s="61" t="s">
        <v>11829</v>
      </c>
      <c r="E1300" s="61" t="s">
        <v>7874</v>
      </c>
      <c r="F1300" s="167" t="s">
        <v>6083</v>
      </c>
      <c r="G1300" s="167" t="s">
        <v>6347</v>
      </c>
      <c r="H1300" s="62" t="s">
        <v>11639</v>
      </c>
      <c r="I1300" s="167" t="s">
        <v>7786</v>
      </c>
      <c r="J1300" s="63" t="str">
        <f t="shared" si="122"/>
        <v>IC.PA.102209</v>
      </c>
      <c r="K1300" s="61" t="s">
        <v>12175</v>
      </c>
      <c r="L1300" s="167" t="str">
        <f t="shared" si="123"/>
        <v>Arm right</v>
      </c>
      <c r="M1300" s="61" t="str">
        <f t="shared" si="124"/>
        <v>PI.IC.PA.102209.01</v>
      </c>
      <c r="N1300" s="168"/>
      <c r="O1300" s="168" t="str">
        <f t="shared" si="125"/>
        <v>PH.IC.PA.102209.01</v>
      </c>
      <c r="Q1300" s="168" t="str">
        <f t="shared" si="126"/>
        <v>CL.IC.PA.102209.01</v>
      </c>
    </row>
    <row r="1301" spans="1:17" s="167" customFormat="1" ht="15">
      <c r="A1301" s="167" t="s">
        <v>6465</v>
      </c>
      <c r="C1301" s="61" t="s">
        <v>11829</v>
      </c>
      <c r="E1301" s="61" t="s">
        <v>7874</v>
      </c>
      <c r="F1301" s="167" t="s">
        <v>6083</v>
      </c>
      <c r="G1301" s="167" t="s">
        <v>6348</v>
      </c>
      <c r="H1301" s="62" t="s">
        <v>11829</v>
      </c>
      <c r="I1301" s="167" t="s">
        <v>7632</v>
      </c>
      <c r="J1301" s="63" t="str">
        <f t="shared" si="122"/>
        <v>IC.PA.102210</v>
      </c>
      <c r="K1301" s="61" t="s">
        <v>12175</v>
      </c>
      <c r="L1301" s="167" t="str">
        <f t="shared" si="123"/>
        <v>Arm left</v>
      </c>
      <c r="M1301" s="61" t="str">
        <f t="shared" si="124"/>
        <v>PI.IC.PA.102210.01</v>
      </c>
      <c r="N1301" s="168"/>
      <c r="O1301" s="168" t="str">
        <f t="shared" si="125"/>
        <v>PH.IC.PA.102210.01</v>
      </c>
      <c r="Q1301" s="168" t="str">
        <f t="shared" si="126"/>
        <v>CL.IC.PA.102210.01</v>
      </c>
    </row>
    <row r="1302" spans="1:17" s="167" customFormat="1" ht="15">
      <c r="A1302" s="167" t="s">
        <v>6465</v>
      </c>
      <c r="C1302" s="61" t="s">
        <v>11829</v>
      </c>
      <c r="E1302" s="61" t="s">
        <v>7874</v>
      </c>
      <c r="F1302" s="167" t="s">
        <v>6083</v>
      </c>
      <c r="G1302" s="167" t="s">
        <v>12390</v>
      </c>
      <c r="H1302" s="62" t="s">
        <v>12099</v>
      </c>
      <c r="I1302" s="167" t="s">
        <v>12390</v>
      </c>
      <c r="J1302" s="63" t="str">
        <f t="shared" si="122"/>
        <v>IC.PA.102211</v>
      </c>
      <c r="K1302" s="61" t="s">
        <v>12175</v>
      </c>
      <c r="L1302" s="167" t="str">
        <f t="shared" si="123"/>
        <v>Back</v>
      </c>
      <c r="M1302" s="61" t="str">
        <f t="shared" si="124"/>
        <v>PI.IC.PA.102211.01</v>
      </c>
      <c r="N1302" s="168"/>
      <c r="O1302" s="168" t="str">
        <f t="shared" si="125"/>
        <v>PH.IC.PA.102211.01</v>
      </c>
      <c r="Q1302" s="168" t="str">
        <f t="shared" si="126"/>
        <v>CL.IC.PA.102211.01</v>
      </c>
    </row>
    <row r="1303" spans="1:17" s="167" customFormat="1" ht="15">
      <c r="A1303" s="167" t="s">
        <v>6465</v>
      </c>
      <c r="C1303" s="61" t="s">
        <v>11829</v>
      </c>
      <c r="E1303" s="61" t="s">
        <v>7874</v>
      </c>
      <c r="F1303" s="167" t="s">
        <v>6083</v>
      </c>
      <c r="G1303" s="167" t="s">
        <v>6349</v>
      </c>
      <c r="H1303" s="62" t="s">
        <v>12100</v>
      </c>
      <c r="I1303" s="167" t="s">
        <v>7762</v>
      </c>
      <c r="J1303" s="63" t="str">
        <f t="shared" si="122"/>
        <v>IC.PA.102212</v>
      </c>
      <c r="K1303" s="61" t="s">
        <v>12175</v>
      </c>
      <c r="L1303" s="167" t="str">
        <f t="shared" si="123"/>
        <v>Elbow right</v>
      </c>
      <c r="M1303" s="61" t="str">
        <f t="shared" si="124"/>
        <v>PI.IC.PA.102212.01</v>
      </c>
      <c r="N1303" s="168"/>
      <c r="O1303" s="168" t="str">
        <f t="shared" si="125"/>
        <v>PH.IC.PA.102212.01</v>
      </c>
      <c r="Q1303" s="168" t="str">
        <f t="shared" si="126"/>
        <v>CL.IC.PA.102212.01</v>
      </c>
    </row>
    <row r="1304" spans="1:17" s="167" customFormat="1" ht="15">
      <c r="A1304" s="167" t="s">
        <v>6465</v>
      </c>
      <c r="C1304" s="61" t="s">
        <v>11829</v>
      </c>
      <c r="E1304" s="61" t="s">
        <v>7874</v>
      </c>
      <c r="F1304" s="167" t="s">
        <v>6083</v>
      </c>
      <c r="G1304" s="167" t="s">
        <v>6350</v>
      </c>
      <c r="H1304" s="62" t="s">
        <v>12101</v>
      </c>
      <c r="I1304" s="167" t="s">
        <v>7763</v>
      </c>
      <c r="J1304" s="63" t="str">
        <f t="shared" si="122"/>
        <v>IC.PA.102213</v>
      </c>
      <c r="K1304" s="61" t="s">
        <v>12175</v>
      </c>
      <c r="L1304" s="167" t="str">
        <f t="shared" si="123"/>
        <v>Elbow left</v>
      </c>
      <c r="M1304" s="61" t="str">
        <f t="shared" si="124"/>
        <v>PI.IC.PA.102213.01</v>
      </c>
      <c r="N1304" s="168"/>
      <c r="O1304" s="168" t="str">
        <f t="shared" si="125"/>
        <v>PH.IC.PA.102213.01</v>
      </c>
      <c r="Q1304" s="168" t="str">
        <f t="shared" si="126"/>
        <v>CL.IC.PA.102213.01</v>
      </c>
    </row>
    <row r="1305" spans="1:17" s="167" customFormat="1" ht="15">
      <c r="A1305" s="167" t="s">
        <v>6465</v>
      </c>
      <c r="C1305" s="61" t="s">
        <v>11829</v>
      </c>
      <c r="E1305" s="61" t="s">
        <v>7874</v>
      </c>
      <c r="F1305" s="167" t="s">
        <v>6083</v>
      </c>
      <c r="G1305" s="167" t="s">
        <v>6351</v>
      </c>
      <c r="H1305" s="62" t="s">
        <v>12102</v>
      </c>
      <c r="I1305" s="167" t="s">
        <v>7958</v>
      </c>
      <c r="J1305" s="63" t="str">
        <f t="shared" ref="J1305:J1368" si="127">CONCATENATE("IC.PA.",C1305,E1305,H1305)</f>
        <v>IC.PA.102214</v>
      </c>
      <c r="K1305" s="61" t="s">
        <v>12175</v>
      </c>
      <c r="L1305" s="167" t="str">
        <f t="shared" ref="L1305:L1368" si="128">G1305</f>
        <v>Hand right</v>
      </c>
      <c r="M1305" s="61" t="str">
        <f t="shared" ref="M1305:M1368" si="129">CONCATENATE("PI.",J1305,".",K1305)</f>
        <v>PI.IC.PA.102214.01</v>
      </c>
      <c r="N1305" s="168"/>
      <c r="O1305" s="168" t="str">
        <f t="shared" ref="O1305:O1368" si="130">CONCATENATE("PH.",J1305,".",K1305)</f>
        <v>PH.IC.PA.102214.01</v>
      </c>
      <c r="Q1305" s="168" t="str">
        <f t="shared" ref="Q1305:Q1368" si="131">CONCATENATE("CL.",J1305,".",K1305)</f>
        <v>CL.IC.PA.102214.01</v>
      </c>
    </row>
    <row r="1306" spans="1:17" s="167" customFormat="1" ht="15">
      <c r="A1306" s="167" t="s">
        <v>6465</v>
      </c>
      <c r="C1306" s="61" t="s">
        <v>11829</v>
      </c>
      <c r="E1306" s="61" t="s">
        <v>7874</v>
      </c>
      <c r="F1306" s="167" t="s">
        <v>6083</v>
      </c>
      <c r="G1306" s="167" t="s">
        <v>6352</v>
      </c>
      <c r="H1306" s="62" t="s">
        <v>11559</v>
      </c>
      <c r="I1306" s="167" t="s">
        <v>7997</v>
      </c>
      <c r="J1306" s="63" t="str">
        <f t="shared" si="127"/>
        <v>IC.PA.102215</v>
      </c>
      <c r="K1306" s="61" t="s">
        <v>12175</v>
      </c>
      <c r="L1306" s="167" t="str">
        <f t="shared" si="128"/>
        <v>Hand left</v>
      </c>
      <c r="M1306" s="61" t="str">
        <f t="shared" si="129"/>
        <v>PI.IC.PA.102215.01</v>
      </c>
      <c r="N1306" s="168"/>
      <c r="O1306" s="168" t="str">
        <f t="shared" si="130"/>
        <v>PH.IC.PA.102215.01</v>
      </c>
      <c r="Q1306" s="168" t="str">
        <f t="shared" si="131"/>
        <v>CL.IC.PA.102215.01</v>
      </c>
    </row>
    <row r="1307" spans="1:17" s="167" customFormat="1" ht="15">
      <c r="A1307" s="167" t="s">
        <v>6465</v>
      </c>
      <c r="C1307" s="61" t="s">
        <v>11829</v>
      </c>
      <c r="E1307" s="61" t="s">
        <v>7874</v>
      </c>
      <c r="F1307" s="167" t="s">
        <v>6083</v>
      </c>
      <c r="G1307" s="167" t="s">
        <v>6011</v>
      </c>
      <c r="H1307" s="62" t="s">
        <v>11560</v>
      </c>
      <c r="I1307" s="167" t="s">
        <v>7634</v>
      </c>
      <c r="J1307" s="63" t="str">
        <f t="shared" si="127"/>
        <v>IC.PA.102216</v>
      </c>
      <c r="K1307" s="61" t="s">
        <v>12175</v>
      </c>
      <c r="L1307" s="167" t="str">
        <f t="shared" si="128"/>
        <v>Leg right</v>
      </c>
      <c r="M1307" s="61" t="str">
        <f t="shared" si="129"/>
        <v>PI.IC.PA.102216.01</v>
      </c>
      <c r="N1307" s="168"/>
      <c r="O1307" s="168" t="str">
        <f t="shared" si="130"/>
        <v>PH.IC.PA.102216.01</v>
      </c>
      <c r="Q1307" s="168" t="str">
        <f t="shared" si="131"/>
        <v>CL.IC.PA.102216.01</v>
      </c>
    </row>
    <row r="1308" spans="1:17" s="167" customFormat="1" ht="15">
      <c r="A1308" s="167" t="s">
        <v>6465</v>
      </c>
      <c r="C1308" s="61" t="s">
        <v>11829</v>
      </c>
      <c r="E1308" s="61" t="s">
        <v>7874</v>
      </c>
      <c r="F1308" s="167" t="s">
        <v>6083</v>
      </c>
      <c r="G1308" s="167" t="s">
        <v>6012</v>
      </c>
      <c r="H1308" s="62" t="s">
        <v>11561</v>
      </c>
      <c r="I1308" s="167" t="s">
        <v>7636</v>
      </c>
      <c r="J1308" s="63" t="str">
        <f t="shared" si="127"/>
        <v>IC.PA.102217</v>
      </c>
      <c r="K1308" s="61" t="s">
        <v>12175</v>
      </c>
      <c r="L1308" s="167" t="str">
        <f t="shared" si="128"/>
        <v>Leg left</v>
      </c>
      <c r="M1308" s="61" t="str">
        <f t="shared" si="129"/>
        <v>PI.IC.PA.102217.01</v>
      </c>
      <c r="N1308" s="168"/>
      <c r="O1308" s="168" t="str">
        <f t="shared" si="130"/>
        <v>PH.IC.PA.102217.01</v>
      </c>
      <c r="Q1308" s="168" t="str">
        <f t="shared" si="131"/>
        <v>CL.IC.PA.102217.01</v>
      </c>
    </row>
    <row r="1309" spans="1:17" s="167" customFormat="1" ht="15">
      <c r="A1309" s="167" t="s">
        <v>6465</v>
      </c>
      <c r="C1309" s="61" t="s">
        <v>11829</v>
      </c>
      <c r="D1309" s="167" t="s">
        <v>6013</v>
      </c>
      <c r="E1309" s="61" t="s">
        <v>7876</v>
      </c>
      <c r="F1309" s="167" t="s">
        <v>6084</v>
      </c>
      <c r="G1309" s="167" t="s">
        <v>6171</v>
      </c>
      <c r="H1309" s="62" t="s">
        <v>11848</v>
      </c>
      <c r="I1309" s="167" t="s">
        <v>6172</v>
      </c>
      <c r="J1309" s="63" t="str">
        <f t="shared" si="127"/>
        <v>IC.PA.102301</v>
      </c>
      <c r="K1309" s="61" t="s">
        <v>12175</v>
      </c>
      <c r="L1309" s="167" t="str">
        <f t="shared" si="128"/>
        <v>Drug as needed</v>
      </c>
      <c r="M1309" s="61" t="str">
        <f t="shared" si="129"/>
        <v>PI.IC.PA.102301.01</v>
      </c>
      <c r="N1309" s="168"/>
      <c r="O1309" s="168" t="str">
        <f t="shared" si="130"/>
        <v>PH.IC.PA.102301.01</v>
      </c>
      <c r="Q1309" s="168" t="str">
        <f t="shared" si="131"/>
        <v>CL.IC.PA.102301.01</v>
      </c>
    </row>
    <row r="1310" spans="1:17" s="167" customFormat="1" ht="15">
      <c r="A1310" s="167" t="s">
        <v>6465</v>
      </c>
      <c r="C1310" s="61" t="s">
        <v>11829</v>
      </c>
      <c r="E1310" s="61" t="s">
        <v>7876</v>
      </c>
      <c r="F1310" s="167" t="s">
        <v>6084</v>
      </c>
      <c r="G1310" s="167" t="s">
        <v>12107</v>
      </c>
      <c r="H1310" s="62" t="s">
        <v>12030</v>
      </c>
      <c r="I1310" s="167" t="s">
        <v>12108</v>
      </c>
      <c r="J1310" s="63" t="str">
        <f t="shared" si="127"/>
        <v>IC.PA.102302</v>
      </c>
      <c r="K1310" s="61" t="s">
        <v>12175</v>
      </c>
      <c r="L1310" s="167" t="str">
        <f t="shared" si="128"/>
        <v>Repositioning</v>
      </c>
      <c r="M1310" s="61" t="str">
        <f t="shared" si="129"/>
        <v>PI.IC.PA.102302.01</v>
      </c>
      <c r="N1310" s="168"/>
      <c r="O1310" s="168" t="str">
        <f t="shared" si="130"/>
        <v>PH.IC.PA.102302.01</v>
      </c>
      <c r="Q1310" s="168" t="str">
        <f t="shared" si="131"/>
        <v>CL.IC.PA.102302.01</v>
      </c>
    </row>
    <row r="1311" spans="1:17" s="167" customFormat="1" ht="15">
      <c r="A1311" s="167" t="s">
        <v>6465</v>
      </c>
      <c r="C1311" s="61" t="s">
        <v>11829</v>
      </c>
      <c r="E1311" s="61" t="s">
        <v>7876</v>
      </c>
      <c r="F1311" s="167" t="s">
        <v>6084</v>
      </c>
      <c r="G1311" s="167" t="s">
        <v>6173</v>
      </c>
      <c r="H1311" s="62" t="s">
        <v>12032</v>
      </c>
      <c r="I1311" s="167" t="s">
        <v>6173</v>
      </c>
      <c r="J1311" s="63" t="str">
        <f t="shared" si="127"/>
        <v>IC.PA.102303</v>
      </c>
      <c r="K1311" s="61" t="s">
        <v>12175</v>
      </c>
      <c r="L1311" s="167" t="str">
        <f t="shared" si="128"/>
        <v>Distraction</v>
      </c>
      <c r="M1311" s="61" t="str">
        <f t="shared" si="129"/>
        <v>PI.IC.PA.102303.01</v>
      </c>
      <c r="N1311" s="168"/>
      <c r="O1311" s="168" t="str">
        <f t="shared" si="130"/>
        <v>PH.IC.PA.102303.01</v>
      </c>
      <c r="Q1311" s="168" t="str">
        <f t="shared" si="131"/>
        <v>CL.IC.PA.102303.01</v>
      </c>
    </row>
    <row r="1312" spans="1:17" s="167" customFormat="1" ht="15">
      <c r="A1312" s="167" t="s">
        <v>6465</v>
      </c>
      <c r="C1312" s="61" t="s">
        <v>11829</v>
      </c>
      <c r="E1312" s="61" t="s">
        <v>7876</v>
      </c>
      <c r="F1312" s="167" t="s">
        <v>6084</v>
      </c>
      <c r="G1312" s="167" t="s">
        <v>12058</v>
      </c>
      <c r="H1312" s="62" t="s">
        <v>12028</v>
      </c>
      <c r="I1312" s="167" t="s">
        <v>12058</v>
      </c>
      <c r="J1312" s="63" t="str">
        <f t="shared" si="127"/>
        <v>IC.PA.102304</v>
      </c>
      <c r="K1312" s="61" t="s">
        <v>12175</v>
      </c>
      <c r="L1312" s="167" t="str">
        <f t="shared" si="128"/>
        <v>Cold</v>
      </c>
      <c r="M1312" s="61" t="str">
        <f t="shared" si="129"/>
        <v>PI.IC.PA.102304.01</v>
      </c>
      <c r="N1312" s="168"/>
      <c r="O1312" s="168" t="str">
        <f t="shared" si="130"/>
        <v>PH.IC.PA.102304.01</v>
      </c>
      <c r="Q1312" s="168" t="str">
        <f t="shared" si="131"/>
        <v>CL.IC.PA.102304.01</v>
      </c>
    </row>
    <row r="1313" spans="1:19" s="167" customFormat="1" ht="15">
      <c r="A1313" s="167" t="s">
        <v>6465</v>
      </c>
      <c r="C1313" s="61" t="s">
        <v>11829</v>
      </c>
      <c r="E1313" s="61" t="s">
        <v>7876</v>
      </c>
      <c r="F1313" s="167" t="s">
        <v>6084</v>
      </c>
      <c r="G1313" s="167" t="s">
        <v>7743</v>
      </c>
      <c r="H1313" s="62" t="s">
        <v>12210</v>
      </c>
      <c r="I1313" s="167" t="s">
        <v>7743</v>
      </c>
      <c r="J1313" s="63" t="str">
        <f t="shared" si="127"/>
        <v>IC.PA.102305</v>
      </c>
      <c r="K1313" s="61" t="s">
        <v>12175</v>
      </c>
      <c r="L1313" s="167" t="str">
        <f t="shared" si="128"/>
        <v>Heat</v>
      </c>
      <c r="M1313" s="61" t="str">
        <f t="shared" si="129"/>
        <v>PI.IC.PA.102305.01</v>
      </c>
      <c r="N1313" s="168"/>
      <c r="O1313" s="168" t="str">
        <f t="shared" si="130"/>
        <v>PH.IC.PA.102305.01</v>
      </c>
      <c r="Q1313" s="168" t="str">
        <f t="shared" si="131"/>
        <v>CL.IC.PA.102305.01</v>
      </c>
    </row>
    <row r="1314" spans="1:19" s="167" customFormat="1" ht="15">
      <c r="A1314" s="167" t="s">
        <v>6465</v>
      </c>
      <c r="C1314" s="61" t="s">
        <v>11829</v>
      </c>
      <c r="E1314" s="61" t="s">
        <v>7876</v>
      </c>
      <c r="F1314" s="167" t="s">
        <v>6084</v>
      </c>
      <c r="G1314" s="167" t="s">
        <v>6174</v>
      </c>
      <c r="H1314" s="62" t="s">
        <v>12212</v>
      </c>
      <c r="I1314" s="167" t="s">
        <v>6175</v>
      </c>
      <c r="J1314" s="63" t="str">
        <f t="shared" si="127"/>
        <v>IC.PA.102306</v>
      </c>
      <c r="K1314" s="61" t="s">
        <v>12175</v>
      </c>
      <c r="L1314" s="167" t="str">
        <f t="shared" si="128"/>
        <v>Special mattress</v>
      </c>
      <c r="M1314" s="61" t="str">
        <f t="shared" si="129"/>
        <v>PI.IC.PA.102306.01</v>
      </c>
      <c r="N1314" s="168"/>
      <c r="O1314" s="168" t="str">
        <f t="shared" si="130"/>
        <v>PH.IC.PA.102306.01</v>
      </c>
      <c r="Q1314" s="168" t="str">
        <f t="shared" si="131"/>
        <v>CL.IC.PA.102306.01</v>
      </c>
    </row>
    <row r="1315" spans="1:19" s="167" customFormat="1" ht="15">
      <c r="A1315" s="167" t="s">
        <v>6465</v>
      </c>
      <c r="C1315" s="61" t="s">
        <v>11829</v>
      </c>
      <c r="E1315" s="61" t="s">
        <v>7876</v>
      </c>
      <c r="F1315" s="167" t="s">
        <v>6084</v>
      </c>
      <c r="G1315" s="167" t="s">
        <v>6176</v>
      </c>
      <c r="H1315" s="62" t="s">
        <v>12225</v>
      </c>
      <c r="I1315" s="167" t="s">
        <v>6176</v>
      </c>
      <c r="J1315" s="63" t="str">
        <f t="shared" si="127"/>
        <v>IC.PA.102307</v>
      </c>
      <c r="K1315" s="61" t="s">
        <v>12175</v>
      </c>
      <c r="L1315" s="167" t="str">
        <f t="shared" si="128"/>
        <v>Quiet</v>
      </c>
      <c r="M1315" s="61" t="str">
        <f t="shared" si="129"/>
        <v>PI.IC.PA.102307.01</v>
      </c>
      <c r="N1315" s="168"/>
      <c r="O1315" s="168" t="str">
        <f t="shared" si="130"/>
        <v>PH.IC.PA.102307.01</v>
      </c>
      <c r="Q1315" s="168" t="str">
        <f t="shared" si="131"/>
        <v>CL.IC.PA.102307.01</v>
      </c>
    </row>
    <row r="1316" spans="1:19" s="167" customFormat="1" ht="15">
      <c r="A1316" s="167" t="s">
        <v>6465</v>
      </c>
      <c r="C1316" s="61" t="s">
        <v>11829</v>
      </c>
      <c r="E1316" s="61" t="s">
        <v>7876</v>
      </c>
      <c r="F1316" s="167" t="s">
        <v>6084</v>
      </c>
      <c r="G1316" s="167" t="s">
        <v>12157</v>
      </c>
      <c r="H1316" s="62" t="s">
        <v>11638</v>
      </c>
      <c r="I1316" s="167" t="s">
        <v>12157</v>
      </c>
      <c r="J1316" s="63" t="str">
        <f t="shared" si="127"/>
        <v>IC.PA.102308</v>
      </c>
      <c r="K1316" s="61" t="s">
        <v>12175</v>
      </c>
      <c r="L1316" s="167" t="str">
        <f t="shared" si="128"/>
        <v>None</v>
      </c>
      <c r="M1316" s="61" t="str">
        <f t="shared" si="129"/>
        <v>PI.IC.PA.102308.01</v>
      </c>
      <c r="N1316" s="168"/>
      <c r="O1316" s="168" t="str">
        <f t="shared" si="130"/>
        <v>PH.IC.PA.102308.01</v>
      </c>
      <c r="Q1316" s="168" t="str">
        <f t="shared" si="131"/>
        <v>CL.IC.PA.102308.01</v>
      </c>
    </row>
    <row r="1317" spans="1:19" s="167" customFormat="1" ht="15">
      <c r="A1317" s="10" t="s">
        <v>6465</v>
      </c>
      <c r="B1317" s="10"/>
      <c r="C1317" s="61" t="s">
        <v>11829</v>
      </c>
      <c r="E1317" s="61" t="s">
        <v>7876</v>
      </c>
      <c r="F1317" s="167" t="s">
        <v>6084</v>
      </c>
      <c r="G1317" s="10" t="s">
        <v>6017</v>
      </c>
      <c r="H1317" s="62" t="s">
        <v>93</v>
      </c>
      <c r="I1317" s="10" t="s">
        <v>6017</v>
      </c>
      <c r="J1317" s="63" t="str">
        <f t="shared" si="127"/>
        <v>IC.PA.102309</v>
      </c>
      <c r="K1317" s="61" t="s">
        <v>12175</v>
      </c>
      <c r="L1317" s="167" t="str">
        <f t="shared" si="128"/>
        <v>Back Rub</v>
      </c>
      <c r="M1317" s="61" t="str">
        <f t="shared" si="129"/>
        <v>PI.IC.PA.102309.01</v>
      </c>
      <c r="N1317" s="168"/>
      <c r="O1317" s="168" t="str">
        <f t="shared" si="130"/>
        <v>PH.IC.PA.102309.01</v>
      </c>
      <c r="Q1317" s="168" t="str">
        <f t="shared" si="131"/>
        <v>CL.IC.PA.102309.01</v>
      </c>
      <c r="R1317" s="167" t="s">
        <v>12465</v>
      </c>
      <c r="S1317" s="167">
        <v>487</v>
      </c>
    </row>
    <row r="1318" spans="1:19" s="167" customFormat="1" ht="15">
      <c r="A1318" s="10" t="s">
        <v>6465</v>
      </c>
      <c r="B1318" s="10"/>
      <c r="C1318" s="61" t="s">
        <v>11829</v>
      </c>
      <c r="E1318" s="61" t="s">
        <v>7876</v>
      </c>
      <c r="F1318" s="167" t="s">
        <v>6084</v>
      </c>
      <c r="G1318" s="10" t="s">
        <v>6018</v>
      </c>
      <c r="H1318" s="62" t="s">
        <v>3188</v>
      </c>
      <c r="I1318" s="10" t="s">
        <v>6018</v>
      </c>
      <c r="J1318" s="63" t="str">
        <f t="shared" si="127"/>
        <v>IC.PA.102310</v>
      </c>
      <c r="K1318" s="61" t="s">
        <v>12175</v>
      </c>
      <c r="L1318" s="167" t="str">
        <f t="shared" si="128"/>
        <v>Biofeedback</v>
      </c>
      <c r="M1318" s="61" t="str">
        <f t="shared" si="129"/>
        <v>PI.IC.PA.102310.01</v>
      </c>
      <c r="N1318" s="168"/>
      <c r="O1318" s="168" t="str">
        <f t="shared" si="130"/>
        <v>PH.IC.PA.102310.01</v>
      </c>
      <c r="Q1318" s="168" t="str">
        <f t="shared" si="131"/>
        <v>CL.IC.PA.102310.01</v>
      </c>
      <c r="R1318" s="167" t="s">
        <v>12465</v>
      </c>
      <c r="S1318" s="167">
        <v>487</v>
      </c>
    </row>
    <row r="1319" spans="1:19" s="167" customFormat="1" ht="15">
      <c r="A1319" s="10" t="s">
        <v>6465</v>
      </c>
      <c r="B1319" s="10"/>
      <c r="C1319" s="61" t="s">
        <v>11829</v>
      </c>
      <c r="E1319" s="61" t="s">
        <v>7876</v>
      </c>
      <c r="F1319" s="167" t="s">
        <v>6084</v>
      </c>
      <c r="G1319" s="10" t="s">
        <v>6019</v>
      </c>
      <c r="H1319" s="62" t="s">
        <v>155</v>
      </c>
      <c r="I1319" s="10" t="s">
        <v>6019</v>
      </c>
      <c r="J1319" s="63" t="str">
        <f t="shared" si="127"/>
        <v>IC.PA.102311</v>
      </c>
      <c r="K1319" s="61" t="s">
        <v>12175</v>
      </c>
      <c r="L1319" s="167" t="str">
        <f t="shared" si="128"/>
        <v>Epidural</v>
      </c>
      <c r="M1319" s="61" t="str">
        <f t="shared" si="129"/>
        <v>PI.IC.PA.102311.01</v>
      </c>
      <c r="N1319" s="168"/>
      <c r="O1319" s="168" t="str">
        <f t="shared" si="130"/>
        <v>PH.IC.PA.102311.01</v>
      </c>
      <c r="Q1319" s="168" t="str">
        <f t="shared" si="131"/>
        <v>CL.IC.PA.102311.01</v>
      </c>
      <c r="R1319" s="167" t="s">
        <v>12465</v>
      </c>
      <c r="S1319" s="167">
        <v>487</v>
      </c>
    </row>
    <row r="1320" spans="1:19" s="167" customFormat="1" ht="15">
      <c r="A1320" s="10" t="s">
        <v>6465</v>
      </c>
      <c r="B1320" s="10"/>
      <c r="C1320" s="61" t="s">
        <v>11829</v>
      </c>
      <c r="E1320" s="61" t="s">
        <v>7876</v>
      </c>
      <c r="F1320" s="167" t="s">
        <v>6084</v>
      </c>
      <c r="G1320" s="10" t="s">
        <v>6020</v>
      </c>
      <c r="H1320" s="62" t="s">
        <v>153</v>
      </c>
      <c r="I1320" s="10" t="s">
        <v>6020</v>
      </c>
      <c r="J1320" s="63" t="str">
        <f t="shared" si="127"/>
        <v>IC.PA.102312</v>
      </c>
      <c r="K1320" s="61" t="s">
        <v>12175</v>
      </c>
      <c r="L1320" s="167" t="str">
        <f t="shared" si="128"/>
        <v>Guided Imagery</v>
      </c>
      <c r="M1320" s="61" t="str">
        <f t="shared" si="129"/>
        <v>PI.IC.PA.102312.01</v>
      </c>
      <c r="N1320" s="168"/>
      <c r="O1320" s="168" t="str">
        <f t="shared" si="130"/>
        <v>PH.IC.PA.102312.01</v>
      </c>
      <c r="Q1320" s="168" t="str">
        <f t="shared" si="131"/>
        <v>CL.IC.PA.102312.01</v>
      </c>
      <c r="R1320" s="167" t="s">
        <v>12465</v>
      </c>
      <c r="S1320" s="167">
        <v>487</v>
      </c>
    </row>
    <row r="1321" spans="1:19" s="167" customFormat="1" ht="15">
      <c r="A1321" s="10" t="s">
        <v>6465</v>
      </c>
      <c r="B1321" s="10"/>
      <c r="C1321" s="61" t="s">
        <v>11829</v>
      </c>
      <c r="E1321" s="61" t="s">
        <v>7876</v>
      </c>
      <c r="F1321" s="167" t="s">
        <v>6084</v>
      </c>
      <c r="G1321" s="10" t="s">
        <v>6021</v>
      </c>
      <c r="H1321" s="62" t="s">
        <v>215</v>
      </c>
      <c r="I1321" s="10" t="s">
        <v>6021</v>
      </c>
      <c r="J1321" s="63" t="str">
        <f t="shared" si="127"/>
        <v>IC.PA.102313</v>
      </c>
      <c r="K1321" s="61" t="s">
        <v>12175</v>
      </c>
      <c r="L1321" s="167" t="str">
        <f t="shared" si="128"/>
        <v>IM Med</v>
      </c>
      <c r="M1321" s="61" t="str">
        <f t="shared" si="129"/>
        <v>PI.IC.PA.102313.01</v>
      </c>
      <c r="N1321" s="168"/>
      <c r="O1321" s="168" t="str">
        <f t="shared" si="130"/>
        <v>PH.IC.PA.102313.01</v>
      </c>
      <c r="Q1321" s="168" t="str">
        <f t="shared" si="131"/>
        <v>CL.IC.PA.102313.01</v>
      </c>
      <c r="R1321" s="167" t="s">
        <v>12465</v>
      </c>
      <c r="S1321" s="167">
        <v>487</v>
      </c>
    </row>
    <row r="1322" spans="1:19" s="167" customFormat="1" ht="15">
      <c r="A1322" s="10" t="s">
        <v>6465</v>
      </c>
      <c r="B1322" s="10"/>
      <c r="C1322" s="61" t="s">
        <v>11829</v>
      </c>
      <c r="E1322" s="61" t="s">
        <v>7876</v>
      </c>
      <c r="F1322" s="167" t="s">
        <v>6084</v>
      </c>
      <c r="G1322" s="10" t="s">
        <v>6022</v>
      </c>
      <c r="H1322" s="62" t="s">
        <v>4082</v>
      </c>
      <c r="I1322" s="10" t="s">
        <v>6022</v>
      </c>
      <c r="J1322" s="63" t="str">
        <f t="shared" si="127"/>
        <v>IC.PA.102314</v>
      </c>
      <c r="K1322" s="61" t="s">
        <v>12175</v>
      </c>
      <c r="L1322" s="167" t="str">
        <f t="shared" si="128"/>
        <v>IV Med</v>
      </c>
      <c r="M1322" s="61" t="str">
        <f t="shared" si="129"/>
        <v>PI.IC.PA.102314.01</v>
      </c>
      <c r="N1322" s="168"/>
      <c r="O1322" s="168" t="str">
        <f t="shared" si="130"/>
        <v>PH.IC.PA.102314.01</v>
      </c>
      <c r="Q1322" s="168" t="str">
        <f t="shared" si="131"/>
        <v>CL.IC.PA.102314.01</v>
      </c>
      <c r="R1322" s="167" t="s">
        <v>12465</v>
      </c>
      <c r="S1322" s="167">
        <v>487</v>
      </c>
    </row>
    <row r="1323" spans="1:19" s="167" customFormat="1" ht="15">
      <c r="A1323" s="10" t="s">
        <v>6465</v>
      </c>
      <c r="B1323" s="10"/>
      <c r="C1323" s="61" t="s">
        <v>11829</v>
      </c>
      <c r="E1323" s="61" t="s">
        <v>7876</v>
      </c>
      <c r="F1323" s="167" t="s">
        <v>6084</v>
      </c>
      <c r="G1323" s="10" t="s">
        <v>6023</v>
      </c>
      <c r="H1323" s="62" t="s">
        <v>594</v>
      </c>
      <c r="I1323" s="10" t="s">
        <v>6023</v>
      </c>
      <c r="J1323" s="63" t="str">
        <f t="shared" si="127"/>
        <v>IC.PA.102315</v>
      </c>
      <c r="K1323" s="61" t="s">
        <v>12175</v>
      </c>
      <c r="L1323" s="167" t="str">
        <f t="shared" si="128"/>
        <v>Massage</v>
      </c>
      <c r="M1323" s="61" t="str">
        <f t="shared" si="129"/>
        <v>PI.IC.PA.102315.01</v>
      </c>
      <c r="N1323" s="168"/>
      <c r="O1323" s="168" t="str">
        <f t="shared" si="130"/>
        <v>PH.IC.PA.102315.01</v>
      </c>
      <c r="Q1323" s="168" t="str">
        <f t="shared" si="131"/>
        <v>CL.IC.PA.102315.01</v>
      </c>
      <c r="R1323" s="167" t="s">
        <v>12465</v>
      </c>
      <c r="S1323" s="167">
        <v>487</v>
      </c>
    </row>
    <row r="1324" spans="1:19" s="167" customFormat="1" ht="15">
      <c r="A1324" s="10" t="s">
        <v>6465</v>
      </c>
      <c r="B1324" s="10"/>
      <c r="C1324" s="61" t="s">
        <v>11829</v>
      </c>
      <c r="E1324" s="61" t="s">
        <v>7876</v>
      </c>
      <c r="F1324" s="167" t="s">
        <v>6084</v>
      </c>
      <c r="G1324" s="10" t="s">
        <v>6024</v>
      </c>
      <c r="H1324" s="62" t="s">
        <v>7863</v>
      </c>
      <c r="I1324" s="10" t="s">
        <v>6024</v>
      </c>
      <c r="J1324" s="63" t="str">
        <f t="shared" si="127"/>
        <v>IC.PA.102316</v>
      </c>
      <c r="K1324" s="61" t="s">
        <v>12175</v>
      </c>
      <c r="L1324" s="167" t="str">
        <f t="shared" si="128"/>
        <v>Music Therapy</v>
      </c>
      <c r="M1324" s="61" t="str">
        <f t="shared" si="129"/>
        <v>PI.IC.PA.102316.01</v>
      </c>
      <c r="N1324" s="168"/>
      <c r="O1324" s="168" t="str">
        <f t="shared" si="130"/>
        <v>PH.IC.PA.102316.01</v>
      </c>
      <c r="Q1324" s="168" t="str">
        <f t="shared" si="131"/>
        <v>CL.IC.PA.102316.01</v>
      </c>
      <c r="R1324" s="167" t="s">
        <v>12465</v>
      </c>
      <c r="S1324" s="167">
        <v>487</v>
      </c>
    </row>
    <row r="1325" spans="1:19" s="167" customFormat="1" ht="15">
      <c r="A1325" s="10" t="s">
        <v>6465</v>
      </c>
      <c r="B1325" s="10"/>
      <c r="C1325" s="61" t="s">
        <v>11829</v>
      </c>
      <c r="E1325" s="61" t="s">
        <v>7876</v>
      </c>
      <c r="F1325" s="167" t="s">
        <v>6084</v>
      </c>
      <c r="G1325" s="10" t="s">
        <v>5907</v>
      </c>
      <c r="H1325" s="62" t="s">
        <v>6777</v>
      </c>
      <c r="I1325" s="10" t="s">
        <v>5907</v>
      </c>
      <c r="J1325" s="63" t="str">
        <f t="shared" si="127"/>
        <v>IC.PA.102317</v>
      </c>
      <c r="K1325" s="61" t="s">
        <v>1702</v>
      </c>
      <c r="L1325" s="167" t="str">
        <f t="shared" si="128"/>
        <v>PCA</v>
      </c>
      <c r="M1325" s="61" t="str">
        <f t="shared" si="129"/>
        <v>PI.IC.PA.102317.01</v>
      </c>
      <c r="N1325" s="168"/>
      <c r="O1325" s="168" t="str">
        <f t="shared" si="130"/>
        <v>PH.IC.PA.102317.01</v>
      </c>
      <c r="Q1325" s="168" t="str">
        <f t="shared" si="131"/>
        <v>CL.IC.PA.102317.01</v>
      </c>
      <c r="R1325" s="167" t="s">
        <v>12465</v>
      </c>
      <c r="S1325" s="167">
        <v>487</v>
      </c>
    </row>
    <row r="1326" spans="1:19" s="167" customFormat="1" ht="15">
      <c r="A1326" s="10" t="s">
        <v>6465</v>
      </c>
      <c r="B1326" s="10"/>
      <c r="C1326" s="61" t="s">
        <v>11829</v>
      </c>
      <c r="E1326" s="61" t="s">
        <v>7876</v>
      </c>
      <c r="F1326" s="167" t="s">
        <v>6084</v>
      </c>
      <c r="G1326" s="10" t="s">
        <v>5906</v>
      </c>
      <c r="H1326" s="62" t="s">
        <v>208</v>
      </c>
      <c r="I1326" s="10" t="s">
        <v>5906</v>
      </c>
      <c r="J1326" s="63" t="str">
        <f t="shared" si="127"/>
        <v>IC.PA.102318</v>
      </c>
      <c r="K1326" s="61" t="s">
        <v>1702</v>
      </c>
      <c r="L1326" s="167" t="str">
        <f t="shared" si="128"/>
        <v>PO Med</v>
      </c>
      <c r="M1326" s="61" t="str">
        <f t="shared" si="129"/>
        <v>PI.IC.PA.102318.01</v>
      </c>
      <c r="N1326" s="168"/>
      <c r="O1326" s="168" t="str">
        <f t="shared" si="130"/>
        <v>PH.IC.PA.102318.01</v>
      </c>
      <c r="Q1326" s="168" t="str">
        <f t="shared" si="131"/>
        <v>CL.IC.PA.102318.01</v>
      </c>
      <c r="R1326" s="167" t="s">
        <v>12465</v>
      </c>
      <c r="S1326" s="167">
        <v>487</v>
      </c>
    </row>
    <row r="1327" spans="1:19" s="167" customFormat="1" ht="15">
      <c r="A1327" s="10" t="s">
        <v>6465</v>
      </c>
      <c r="B1327" s="10"/>
      <c r="C1327" s="61" t="s">
        <v>11829</v>
      </c>
      <c r="E1327" s="61" t="s">
        <v>7876</v>
      </c>
      <c r="F1327" s="167" t="s">
        <v>6084</v>
      </c>
      <c r="G1327" s="10" t="s">
        <v>5811</v>
      </c>
      <c r="H1327" s="62" t="s">
        <v>1000</v>
      </c>
      <c r="I1327" s="10" t="s">
        <v>5811</v>
      </c>
      <c r="J1327" s="63" t="str">
        <f t="shared" si="127"/>
        <v>IC.PA.102320</v>
      </c>
      <c r="K1327" s="61" t="s">
        <v>1702</v>
      </c>
      <c r="L1327" s="167" t="str">
        <f t="shared" si="128"/>
        <v>Refuses Meds</v>
      </c>
      <c r="M1327" s="61" t="str">
        <f t="shared" si="129"/>
        <v>PI.IC.PA.102320.01</v>
      </c>
      <c r="N1327" s="168"/>
      <c r="O1327" s="168" t="str">
        <f t="shared" si="130"/>
        <v>PH.IC.PA.102320.01</v>
      </c>
      <c r="Q1327" s="168" t="str">
        <f t="shared" si="131"/>
        <v>CL.IC.PA.102320.01</v>
      </c>
      <c r="R1327" s="167" t="s">
        <v>4415</v>
      </c>
      <c r="S1327" s="167">
        <v>487</v>
      </c>
    </row>
    <row r="1328" spans="1:19" s="167" customFormat="1" ht="15">
      <c r="A1328" s="10" t="s">
        <v>6465</v>
      </c>
      <c r="B1328" s="10"/>
      <c r="C1328" s="61" t="s">
        <v>11829</v>
      </c>
      <c r="E1328" s="61" t="s">
        <v>7876</v>
      </c>
      <c r="F1328" s="167" t="s">
        <v>6084</v>
      </c>
      <c r="G1328" s="10" t="s">
        <v>5909</v>
      </c>
      <c r="H1328" s="62" t="s">
        <v>8039</v>
      </c>
      <c r="I1328" s="10" t="s">
        <v>5909</v>
      </c>
      <c r="J1328" s="63" t="str">
        <f t="shared" si="127"/>
        <v>IC.PA.102321</v>
      </c>
      <c r="K1328" s="61" t="s">
        <v>1702</v>
      </c>
      <c r="L1328" s="167" t="str">
        <f t="shared" si="128"/>
        <v>Relaxation</v>
      </c>
      <c r="M1328" s="61" t="str">
        <f t="shared" si="129"/>
        <v>PI.IC.PA.102321.01</v>
      </c>
      <c r="N1328" s="168"/>
      <c r="O1328" s="168" t="str">
        <f t="shared" si="130"/>
        <v>PH.IC.PA.102321.01</v>
      </c>
      <c r="Q1328" s="168" t="str">
        <f t="shared" si="131"/>
        <v>CL.IC.PA.102321.01</v>
      </c>
      <c r="R1328" s="167" t="s">
        <v>12465</v>
      </c>
      <c r="S1328" s="167">
        <v>487</v>
      </c>
    </row>
    <row r="1329" spans="1:31" s="167" customFormat="1" ht="15">
      <c r="A1329" s="10" t="s">
        <v>6465</v>
      </c>
      <c r="B1329" s="10"/>
      <c r="C1329" s="61" t="s">
        <v>11829</v>
      </c>
      <c r="E1329" s="61" t="s">
        <v>7876</v>
      </c>
      <c r="F1329" s="167" t="s">
        <v>6084</v>
      </c>
      <c r="G1329" s="10" t="s">
        <v>5910</v>
      </c>
      <c r="H1329" s="62" t="s">
        <v>7874</v>
      </c>
      <c r="I1329" s="10" t="s">
        <v>5910</v>
      </c>
      <c r="J1329" s="63" t="str">
        <f t="shared" si="127"/>
        <v>IC.PA.102322</v>
      </c>
      <c r="K1329" s="61" t="s">
        <v>1702</v>
      </c>
      <c r="L1329" s="167" t="str">
        <f t="shared" si="128"/>
        <v>Splint</v>
      </c>
      <c r="M1329" s="61" t="str">
        <f t="shared" si="129"/>
        <v>PI.IC.PA.102322.01</v>
      </c>
      <c r="N1329" s="168"/>
      <c r="O1329" s="168" t="str">
        <f t="shared" si="130"/>
        <v>PH.IC.PA.102322.01</v>
      </c>
      <c r="Q1329" s="168" t="str">
        <f t="shared" si="131"/>
        <v>CL.IC.PA.102322.01</v>
      </c>
      <c r="R1329" s="167" t="s">
        <v>12465</v>
      </c>
      <c r="S1329" s="167">
        <v>487</v>
      </c>
    </row>
    <row r="1330" spans="1:31" s="167" customFormat="1" ht="15">
      <c r="A1330" s="10" t="s">
        <v>6465</v>
      </c>
      <c r="B1330" s="10"/>
      <c r="C1330" s="61" t="s">
        <v>11829</v>
      </c>
      <c r="E1330" s="61" t="s">
        <v>7876</v>
      </c>
      <c r="F1330" s="167" t="s">
        <v>6084</v>
      </c>
      <c r="G1330" s="10" t="s">
        <v>5911</v>
      </c>
      <c r="H1330" s="62" t="s">
        <v>7876</v>
      </c>
      <c r="I1330" s="10" t="s">
        <v>5911</v>
      </c>
      <c r="J1330" s="63" t="str">
        <f t="shared" si="127"/>
        <v>IC.PA.102323</v>
      </c>
      <c r="K1330" s="61" t="s">
        <v>1702</v>
      </c>
      <c r="L1330" s="167" t="str">
        <f t="shared" si="128"/>
        <v>TENS</v>
      </c>
      <c r="M1330" s="61" t="str">
        <f t="shared" si="129"/>
        <v>PI.IC.PA.102323.01</v>
      </c>
      <c r="N1330" s="168"/>
      <c r="O1330" s="168" t="str">
        <f t="shared" si="130"/>
        <v>PH.IC.PA.102323.01</v>
      </c>
      <c r="Q1330" s="168" t="str">
        <f t="shared" si="131"/>
        <v>CL.IC.PA.102323.01</v>
      </c>
      <c r="R1330" s="167" t="s">
        <v>12465</v>
      </c>
      <c r="S1330" s="167">
        <v>487</v>
      </c>
    </row>
    <row r="1331" spans="1:31" s="167" customFormat="1" ht="15">
      <c r="A1331" s="10" t="s">
        <v>6465</v>
      </c>
      <c r="B1331" s="10"/>
      <c r="C1331" s="61" t="s">
        <v>11829</v>
      </c>
      <c r="E1331" s="61" t="s">
        <v>7876</v>
      </c>
      <c r="F1331" s="167" t="s">
        <v>6084</v>
      </c>
      <c r="G1331" s="10" t="s">
        <v>5912</v>
      </c>
      <c r="H1331" s="62" t="s">
        <v>512</v>
      </c>
      <c r="I1331" s="10" t="s">
        <v>5912</v>
      </c>
      <c r="J1331" s="63" t="str">
        <f t="shared" si="127"/>
        <v>IC.PA.102325</v>
      </c>
      <c r="K1331" s="61" t="s">
        <v>12175</v>
      </c>
      <c r="L1331" s="167" t="str">
        <f t="shared" si="128"/>
        <v>Exercise</v>
      </c>
      <c r="M1331" s="61" t="str">
        <f t="shared" si="129"/>
        <v>PI.IC.PA.102325.01</v>
      </c>
      <c r="N1331" s="168"/>
      <c r="O1331" s="168" t="str">
        <f t="shared" si="130"/>
        <v>PH.IC.PA.102325.01</v>
      </c>
      <c r="Q1331" s="168" t="str">
        <f t="shared" si="131"/>
        <v>CL.IC.PA.102325.01</v>
      </c>
      <c r="R1331" s="167" t="s">
        <v>12465</v>
      </c>
      <c r="S1331" s="167">
        <v>802</v>
      </c>
    </row>
    <row r="1332" spans="1:31" s="167" customFormat="1" ht="15">
      <c r="A1332" s="10" t="s">
        <v>6465</v>
      </c>
      <c r="B1332" s="10"/>
      <c r="C1332" s="61" t="s">
        <v>11829</v>
      </c>
      <c r="E1332" s="61" t="s">
        <v>7876</v>
      </c>
      <c r="F1332" s="167" t="s">
        <v>6084</v>
      </c>
      <c r="G1332" s="10" t="s">
        <v>6185</v>
      </c>
      <c r="H1332" s="62" t="s">
        <v>371</v>
      </c>
      <c r="I1332" s="10" t="s">
        <v>6184</v>
      </c>
      <c r="J1332" s="63" t="str">
        <f t="shared" si="127"/>
        <v>IC.PA.102326</v>
      </c>
      <c r="K1332" s="61" t="s">
        <v>1702</v>
      </c>
      <c r="L1332" s="167" t="str">
        <f t="shared" si="128"/>
        <v>Alternative Therapy</v>
      </c>
      <c r="M1332" s="61" t="str">
        <f t="shared" si="129"/>
        <v>PI.IC.PA.102326.01</v>
      </c>
      <c r="N1332" s="168"/>
      <c r="O1332" s="168" t="str">
        <f t="shared" si="130"/>
        <v>PH.IC.PA.102326.01</v>
      </c>
      <c r="Q1332" s="168" t="str">
        <f t="shared" si="131"/>
        <v>CL.IC.PA.102326.01</v>
      </c>
      <c r="R1332" s="167" t="s">
        <v>12465</v>
      </c>
      <c r="S1332" s="167">
        <v>802</v>
      </c>
    </row>
    <row r="1333" spans="1:31" s="167" customFormat="1" ht="15">
      <c r="A1333" s="10" t="s">
        <v>6465</v>
      </c>
      <c r="B1333" s="10"/>
      <c r="C1333" s="61" t="s">
        <v>11829</v>
      </c>
      <c r="E1333" s="61" t="s">
        <v>12288</v>
      </c>
      <c r="F1333" s="167" t="s">
        <v>6084</v>
      </c>
      <c r="G1333" s="10" t="s">
        <v>12764</v>
      </c>
      <c r="H1333" s="62" t="s">
        <v>12825</v>
      </c>
      <c r="I1333" s="10" t="s">
        <v>12764</v>
      </c>
      <c r="J1333" s="63" t="str">
        <f t="shared" si="127"/>
        <v>IC.PA.102327</v>
      </c>
      <c r="K1333" s="61" t="s">
        <v>13277</v>
      </c>
      <c r="L1333" s="167" t="str">
        <f t="shared" si="128"/>
        <v>Other</v>
      </c>
      <c r="M1333" s="61" t="str">
        <f t="shared" si="129"/>
        <v>PI.IC.PA.102327.01</v>
      </c>
      <c r="N1333" s="168"/>
      <c r="O1333" s="168" t="str">
        <f t="shared" si="130"/>
        <v>PH.IC.PA.102327.01</v>
      </c>
      <c r="Q1333" s="168" t="str">
        <f t="shared" si="131"/>
        <v>CL.IC.PA.102327.01</v>
      </c>
      <c r="R1333" s="167" t="s">
        <v>13244</v>
      </c>
      <c r="S1333" s="167">
        <v>802</v>
      </c>
    </row>
    <row r="1334" spans="1:31" s="167" customFormat="1" ht="15">
      <c r="A1334" s="10" t="s">
        <v>6465</v>
      </c>
      <c r="B1334" s="10"/>
      <c r="C1334" s="61" t="s">
        <v>11829</v>
      </c>
      <c r="E1334" s="61" t="s">
        <v>7876</v>
      </c>
      <c r="F1334" s="167" t="s">
        <v>6084</v>
      </c>
      <c r="G1334" s="10" t="s">
        <v>288</v>
      </c>
      <c r="H1334" s="62" t="s">
        <v>745</v>
      </c>
      <c r="I1334" s="10"/>
      <c r="J1334" s="63" t="str">
        <f t="shared" si="127"/>
        <v>IC.PA.102328</v>
      </c>
      <c r="K1334" s="61" t="s">
        <v>12175</v>
      </c>
      <c r="L1334" s="167" t="str">
        <f t="shared" si="128"/>
        <v>Continuous infusion</v>
      </c>
      <c r="M1334" s="61" t="str">
        <f t="shared" si="129"/>
        <v>PI.IC.PA.102328.01</v>
      </c>
      <c r="N1334" s="168"/>
      <c r="O1334" s="168" t="str">
        <f t="shared" si="130"/>
        <v>PH.IC.PA.102328.01</v>
      </c>
      <c r="Q1334" s="168" t="str">
        <f t="shared" si="131"/>
        <v>CL.IC.PA.102328.01</v>
      </c>
      <c r="R1334" s="167" t="s">
        <v>12465</v>
      </c>
      <c r="S1334" s="167">
        <v>802</v>
      </c>
      <c r="AD1334" s="167" t="s">
        <v>88</v>
      </c>
      <c r="AE1334" s="167">
        <v>1190</v>
      </c>
    </row>
    <row r="1335" spans="1:31" s="167" customFormat="1" ht="15">
      <c r="A1335" s="167" t="s">
        <v>6465</v>
      </c>
      <c r="C1335" s="61" t="s">
        <v>11829</v>
      </c>
      <c r="D1335" s="167" t="s">
        <v>6363</v>
      </c>
      <c r="E1335" s="61" t="s">
        <v>7055</v>
      </c>
      <c r="F1335" s="167" t="s">
        <v>6085</v>
      </c>
      <c r="G1335" s="167" t="s">
        <v>6188</v>
      </c>
      <c r="H1335" s="62" t="s">
        <v>11848</v>
      </c>
      <c r="I1335" s="167" t="s">
        <v>6188</v>
      </c>
      <c r="J1335" s="63" t="str">
        <f t="shared" si="127"/>
        <v>IC.PA.102401</v>
      </c>
      <c r="K1335" s="61" t="s">
        <v>12175</v>
      </c>
      <c r="L1335" s="167" t="str">
        <f t="shared" si="128"/>
        <v>Numeric Scale</v>
      </c>
      <c r="M1335" s="61" t="str">
        <f t="shared" si="129"/>
        <v>PI.IC.PA.102401.01</v>
      </c>
      <c r="N1335" s="168"/>
      <c r="O1335" s="168" t="str">
        <f t="shared" si="130"/>
        <v>PH.IC.PA.102401.01</v>
      </c>
      <c r="Q1335" s="168" t="str">
        <f t="shared" si="131"/>
        <v>CL.IC.PA.102401.01</v>
      </c>
    </row>
    <row r="1336" spans="1:31" s="167" customFormat="1" ht="15">
      <c r="A1336" s="167" t="s">
        <v>6465</v>
      </c>
      <c r="C1336" s="61" t="s">
        <v>11829</v>
      </c>
      <c r="E1336" s="61" t="s">
        <v>7055</v>
      </c>
      <c r="F1336" s="167" t="s">
        <v>6085</v>
      </c>
      <c r="G1336" s="167" t="s">
        <v>6189</v>
      </c>
      <c r="H1336" s="62" t="s">
        <v>12030</v>
      </c>
      <c r="I1336" s="167" t="s">
        <v>6190</v>
      </c>
      <c r="J1336" s="63" t="str">
        <f t="shared" si="127"/>
        <v>IC.PA.102402</v>
      </c>
      <c r="K1336" s="61" t="s">
        <v>12175</v>
      </c>
      <c r="L1336" s="167" t="str">
        <f t="shared" si="128"/>
        <v>Face Scale (Wong Baker)</v>
      </c>
      <c r="M1336" s="61" t="str">
        <f t="shared" si="129"/>
        <v>PI.IC.PA.102402.01</v>
      </c>
      <c r="N1336" s="168"/>
      <c r="O1336" s="168" t="str">
        <f t="shared" si="130"/>
        <v>PH.IC.PA.102402.01</v>
      </c>
      <c r="Q1336" s="168" t="str">
        <f t="shared" si="131"/>
        <v>CL.IC.PA.102402.01</v>
      </c>
    </row>
    <row r="1337" spans="1:31" s="167" customFormat="1" ht="15">
      <c r="A1337" s="167" t="s">
        <v>6465</v>
      </c>
      <c r="C1337" s="61" t="s">
        <v>11829</v>
      </c>
      <c r="E1337" s="61" t="s">
        <v>7055</v>
      </c>
      <c r="F1337" s="167" t="s">
        <v>6085</v>
      </c>
      <c r="G1337" s="167" t="s">
        <v>5918</v>
      </c>
      <c r="H1337" s="62" t="s">
        <v>12032</v>
      </c>
      <c r="I1337" s="167" t="s">
        <v>5919</v>
      </c>
      <c r="J1337" s="63" t="str">
        <f t="shared" si="127"/>
        <v>IC.PA.102403</v>
      </c>
      <c r="K1337" s="61" t="s">
        <v>12175</v>
      </c>
      <c r="L1337" s="167" t="str">
        <f t="shared" si="128"/>
        <v>Critical Care Pain Observation Tool (In Scores)</v>
      </c>
      <c r="M1337" s="61" t="str">
        <f t="shared" si="129"/>
        <v>PI.IC.PA.102403.01</v>
      </c>
      <c r="N1337" s="168"/>
      <c r="O1337" s="168" t="str">
        <f t="shared" si="130"/>
        <v>PH.IC.PA.102403.01</v>
      </c>
      <c r="Q1337" s="168" t="str">
        <f t="shared" si="131"/>
        <v>CL.IC.PA.102403.01</v>
      </c>
    </row>
    <row r="1338" spans="1:31" s="167" customFormat="1" ht="15">
      <c r="A1338" s="167" t="s">
        <v>6465</v>
      </c>
      <c r="C1338" s="61" t="s">
        <v>11829</v>
      </c>
      <c r="E1338" s="61" t="s">
        <v>7055</v>
      </c>
      <c r="F1338" s="167" t="s">
        <v>6085</v>
      </c>
      <c r="G1338" s="167" t="s">
        <v>5949</v>
      </c>
      <c r="H1338" s="62" t="s">
        <v>11</v>
      </c>
      <c r="I1338" s="167" t="s">
        <v>5950</v>
      </c>
      <c r="J1338" s="63" t="str">
        <f t="shared" si="127"/>
        <v>IC.PA.102404</v>
      </c>
      <c r="K1338" s="61" t="s">
        <v>12175</v>
      </c>
      <c r="L1338" s="167" t="str">
        <f t="shared" si="128"/>
        <v>Behavior descriptor</v>
      </c>
      <c r="M1338" s="61" t="str">
        <f t="shared" si="129"/>
        <v>PI.IC.PA.102404.01</v>
      </c>
      <c r="N1338" s="168"/>
      <c r="O1338" s="168" t="str">
        <f t="shared" si="130"/>
        <v>PH.IC.PA.102404.01</v>
      </c>
      <c r="Q1338" s="168" t="str">
        <f t="shared" si="131"/>
        <v>CL.IC.PA.102404.01</v>
      </c>
      <c r="R1338" s="167" t="s">
        <v>12465</v>
      </c>
      <c r="S1338" s="167">
        <v>482</v>
      </c>
    </row>
    <row r="1339" spans="1:31" s="167" customFormat="1" ht="15">
      <c r="A1339" s="167" t="s">
        <v>6465</v>
      </c>
      <c r="C1339" s="61" t="s">
        <v>11829</v>
      </c>
      <c r="D1339" s="167" t="s">
        <v>5951</v>
      </c>
      <c r="E1339" s="61" t="s">
        <v>5952</v>
      </c>
      <c r="F1339" s="167" t="s">
        <v>6081</v>
      </c>
      <c r="G1339" s="167" t="s">
        <v>5954</v>
      </c>
      <c r="H1339" s="62" t="s">
        <v>11848</v>
      </c>
      <c r="I1339" s="61" t="s">
        <v>5955</v>
      </c>
      <c r="J1339" s="63" t="str">
        <f t="shared" si="127"/>
        <v>IC.PA.102501</v>
      </c>
      <c r="K1339" s="61" t="s">
        <v>12175</v>
      </c>
      <c r="L1339" s="167" t="str">
        <f t="shared" si="128"/>
        <v>Scale = 0 No pain</v>
      </c>
      <c r="M1339" s="61" t="str">
        <f t="shared" si="129"/>
        <v>PI.IC.PA.102501.01</v>
      </c>
      <c r="N1339" s="168"/>
      <c r="O1339" s="168" t="str">
        <f t="shared" si="130"/>
        <v>PH.IC.PA.102501.01</v>
      </c>
      <c r="Q1339" s="168" t="str">
        <f t="shared" si="131"/>
        <v>CL.IC.PA.102501.01</v>
      </c>
    </row>
    <row r="1340" spans="1:31" s="167" customFormat="1" ht="15">
      <c r="A1340" s="167" t="s">
        <v>6465</v>
      </c>
      <c r="C1340" s="61" t="s">
        <v>11829</v>
      </c>
      <c r="E1340" s="61" t="s">
        <v>512</v>
      </c>
      <c r="F1340" s="167" t="s">
        <v>6081</v>
      </c>
      <c r="G1340" s="167" t="s">
        <v>5956</v>
      </c>
      <c r="H1340" s="62" t="s">
        <v>12030</v>
      </c>
      <c r="I1340" s="61" t="s">
        <v>6086</v>
      </c>
      <c r="J1340" s="63" t="str">
        <f t="shared" si="127"/>
        <v>IC.PA.102502</v>
      </c>
      <c r="K1340" s="61" t="s">
        <v>6450</v>
      </c>
      <c r="L1340" s="167" t="str">
        <f t="shared" si="128"/>
        <v>Scale = 1</v>
      </c>
      <c r="M1340" s="61" t="str">
        <f t="shared" si="129"/>
        <v>PI.IC.PA.102502.01</v>
      </c>
      <c r="N1340" s="168"/>
      <c r="O1340" s="168" t="str">
        <f t="shared" si="130"/>
        <v>PH.IC.PA.102502.01</v>
      </c>
      <c r="Q1340" s="168" t="str">
        <f t="shared" si="131"/>
        <v>CL.IC.PA.102502.01</v>
      </c>
    </row>
    <row r="1341" spans="1:31" s="167" customFormat="1" ht="15">
      <c r="A1341" s="167" t="s">
        <v>6465</v>
      </c>
      <c r="C1341" s="61" t="s">
        <v>11829</v>
      </c>
      <c r="E1341" s="61" t="s">
        <v>512</v>
      </c>
      <c r="F1341" s="167" t="s">
        <v>6081</v>
      </c>
      <c r="G1341" s="167" t="s">
        <v>6087</v>
      </c>
      <c r="H1341" s="62" t="s">
        <v>12032</v>
      </c>
      <c r="I1341" s="61" t="s">
        <v>6088</v>
      </c>
      <c r="J1341" s="63" t="str">
        <f t="shared" si="127"/>
        <v>IC.PA.102503</v>
      </c>
      <c r="K1341" s="61" t="s">
        <v>12175</v>
      </c>
      <c r="L1341" s="167" t="str">
        <f t="shared" si="128"/>
        <v>Scale = 2</v>
      </c>
      <c r="M1341" s="61" t="str">
        <f t="shared" si="129"/>
        <v>PI.IC.PA.102503.01</v>
      </c>
      <c r="N1341" s="168"/>
      <c r="O1341" s="168" t="str">
        <f t="shared" si="130"/>
        <v>PH.IC.PA.102503.01</v>
      </c>
      <c r="Q1341" s="168" t="str">
        <f t="shared" si="131"/>
        <v>CL.IC.PA.102503.01</v>
      </c>
    </row>
    <row r="1342" spans="1:31" s="167" customFormat="1" ht="15">
      <c r="A1342" s="167" t="s">
        <v>6465</v>
      </c>
      <c r="C1342" s="61" t="s">
        <v>11829</v>
      </c>
      <c r="E1342" s="61" t="s">
        <v>512</v>
      </c>
      <c r="F1342" s="167" t="s">
        <v>6081</v>
      </c>
      <c r="G1342" s="167" t="s">
        <v>6089</v>
      </c>
      <c r="H1342" s="62" t="s">
        <v>12028</v>
      </c>
      <c r="I1342" s="61" t="s">
        <v>5959</v>
      </c>
      <c r="J1342" s="63" t="str">
        <f t="shared" si="127"/>
        <v>IC.PA.102504</v>
      </c>
      <c r="K1342" s="61" t="s">
        <v>12175</v>
      </c>
      <c r="L1342" s="167" t="str">
        <f t="shared" si="128"/>
        <v>Scale = 3</v>
      </c>
      <c r="M1342" s="61" t="str">
        <f t="shared" si="129"/>
        <v>PI.IC.PA.102504.01</v>
      </c>
      <c r="N1342" s="168"/>
      <c r="O1342" s="168" t="str">
        <f t="shared" si="130"/>
        <v>PH.IC.PA.102504.01</v>
      </c>
      <c r="Q1342" s="168" t="str">
        <f t="shared" si="131"/>
        <v>CL.IC.PA.102504.01</v>
      </c>
    </row>
    <row r="1343" spans="1:31" s="167" customFormat="1" ht="15">
      <c r="A1343" s="167" t="s">
        <v>6465</v>
      </c>
      <c r="C1343" s="61" t="s">
        <v>11829</v>
      </c>
      <c r="E1343" s="61" t="s">
        <v>512</v>
      </c>
      <c r="F1343" s="167" t="s">
        <v>6081</v>
      </c>
      <c r="G1343" s="167" t="s">
        <v>5960</v>
      </c>
      <c r="H1343" s="62" t="s">
        <v>12210</v>
      </c>
      <c r="I1343" s="61" t="s">
        <v>5961</v>
      </c>
      <c r="J1343" s="63" t="str">
        <f t="shared" si="127"/>
        <v>IC.PA.102505</v>
      </c>
      <c r="K1343" s="61" t="s">
        <v>12175</v>
      </c>
      <c r="L1343" s="167" t="str">
        <f t="shared" si="128"/>
        <v>Scale = 4</v>
      </c>
      <c r="M1343" s="61" t="str">
        <f t="shared" si="129"/>
        <v>PI.IC.PA.102505.01</v>
      </c>
      <c r="N1343" s="168"/>
      <c r="O1343" s="168" t="str">
        <f t="shared" si="130"/>
        <v>PH.IC.PA.102505.01</v>
      </c>
      <c r="Q1343" s="168" t="str">
        <f t="shared" si="131"/>
        <v>CL.IC.PA.102505.01</v>
      </c>
    </row>
    <row r="1344" spans="1:31" s="167" customFormat="1" ht="15">
      <c r="A1344" s="167" t="s">
        <v>6465</v>
      </c>
      <c r="C1344" s="61" t="s">
        <v>11829</v>
      </c>
      <c r="E1344" s="61" t="s">
        <v>512</v>
      </c>
      <c r="F1344" s="167" t="s">
        <v>6081</v>
      </c>
      <c r="G1344" s="167" t="s">
        <v>5962</v>
      </c>
      <c r="H1344" s="62" t="s">
        <v>12212</v>
      </c>
      <c r="I1344" s="61" t="s">
        <v>5957</v>
      </c>
      <c r="J1344" s="63" t="str">
        <f t="shared" si="127"/>
        <v>IC.PA.102506</v>
      </c>
      <c r="K1344" s="61" t="s">
        <v>12175</v>
      </c>
      <c r="L1344" s="167" t="str">
        <f t="shared" si="128"/>
        <v>Scale = 5</v>
      </c>
      <c r="M1344" s="61" t="str">
        <f t="shared" si="129"/>
        <v>PI.IC.PA.102506.01</v>
      </c>
      <c r="N1344" s="168"/>
      <c r="O1344" s="168" t="str">
        <f t="shared" si="130"/>
        <v>PH.IC.PA.102506.01</v>
      </c>
      <c r="Q1344" s="168" t="str">
        <f t="shared" si="131"/>
        <v>CL.IC.PA.102506.01</v>
      </c>
    </row>
    <row r="1345" spans="1:19" s="167" customFormat="1" ht="15">
      <c r="A1345" s="167" t="s">
        <v>6465</v>
      </c>
      <c r="C1345" s="61" t="s">
        <v>11829</v>
      </c>
      <c r="E1345" s="61" t="s">
        <v>512</v>
      </c>
      <c r="F1345" s="167" t="s">
        <v>6081</v>
      </c>
      <c r="G1345" s="167" t="s">
        <v>5963</v>
      </c>
      <c r="H1345" s="62" t="s">
        <v>12225</v>
      </c>
      <c r="I1345" s="61" t="s">
        <v>5958</v>
      </c>
      <c r="J1345" s="63" t="str">
        <f t="shared" si="127"/>
        <v>IC.PA.102507</v>
      </c>
      <c r="K1345" s="61" t="s">
        <v>12175</v>
      </c>
      <c r="L1345" s="167" t="str">
        <f t="shared" si="128"/>
        <v>Scale = 6</v>
      </c>
      <c r="M1345" s="61" t="str">
        <f t="shared" si="129"/>
        <v>PI.IC.PA.102507.01</v>
      </c>
      <c r="N1345" s="168"/>
      <c r="O1345" s="168" t="str">
        <f t="shared" si="130"/>
        <v>PH.IC.PA.102507.01</v>
      </c>
      <c r="Q1345" s="168" t="str">
        <f t="shared" si="131"/>
        <v>CL.IC.PA.102507.01</v>
      </c>
    </row>
    <row r="1346" spans="1:19" s="167" customFormat="1" ht="15">
      <c r="A1346" s="167" t="s">
        <v>6465</v>
      </c>
      <c r="C1346" s="61" t="s">
        <v>11829</v>
      </c>
      <c r="E1346" s="61" t="s">
        <v>512</v>
      </c>
      <c r="F1346" s="167" t="s">
        <v>6081</v>
      </c>
      <c r="G1346" s="167" t="s">
        <v>5857</v>
      </c>
      <c r="H1346" s="62" t="s">
        <v>11638</v>
      </c>
      <c r="I1346" s="61" t="s">
        <v>5858</v>
      </c>
      <c r="J1346" s="63" t="str">
        <f t="shared" si="127"/>
        <v>IC.PA.102508</v>
      </c>
      <c r="K1346" s="61" t="s">
        <v>12175</v>
      </c>
      <c r="L1346" s="167" t="str">
        <f t="shared" si="128"/>
        <v>Scale = 7</v>
      </c>
      <c r="M1346" s="61" t="str">
        <f t="shared" si="129"/>
        <v>PI.IC.PA.102508.01</v>
      </c>
      <c r="N1346" s="168"/>
      <c r="O1346" s="168" t="str">
        <f t="shared" si="130"/>
        <v>PH.IC.PA.102508.01</v>
      </c>
      <c r="Q1346" s="168" t="str">
        <f t="shared" si="131"/>
        <v>CL.IC.PA.102508.01</v>
      </c>
    </row>
    <row r="1347" spans="1:19" s="167" customFormat="1" ht="15">
      <c r="A1347" s="167" t="s">
        <v>6465</v>
      </c>
      <c r="C1347" s="61" t="s">
        <v>11829</v>
      </c>
      <c r="E1347" s="61" t="s">
        <v>512</v>
      </c>
      <c r="F1347" s="167" t="s">
        <v>6081</v>
      </c>
      <c r="G1347" s="167" t="s">
        <v>5859</v>
      </c>
      <c r="H1347" s="62" t="s">
        <v>11639</v>
      </c>
      <c r="I1347" s="61" t="s">
        <v>5860</v>
      </c>
      <c r="J1347" s="63" t="str">
        <f t="shared" si="127"/>
        <v>IC.PA.102509</v>
      </c>
      <c r="K1347" s="61" t="s">
        <v>12175</v>
      </c>
      <c r="L1347" s="167" t="str">
        <f t="shared" si="128"/>
        <v>Scale = 8</v>
      </c>
      <c r="M1347" s="61" t="str">
        <f t="shared" si="129"/>
        <v>PI.IC.PA.102509.01</v>
      </c>
      <c r="N1347" s="168"/>
      <c r="O1347" s="168" t="str">
        <f t="shared" si="130"/>
        <v>PH.IC.PA.102509.01</v>
      </c>
      <c r="Q1347" s="168" t="str">
        <f t="shared" si="131"/>
        <v>CL.IC.PA.102509.01</v>
      </c>
    </row>
    <row r="1348" spans="1:19" s="167" customFormat="1" ht="15">
      <c r="A1348" s="167" t="s">
        <v>6465</v>
      </c>
      <c r="C1348" s="61" t="s">
        <v>11829</v>
      </c>
      <c r="E1348" s="61" t="s">
        <v>512</v>
      </c>
      <c r="F1348" s="167" t="s">
        <v>6081</v>
      </c>
      <c r="G1348" s="167" t="s">
        <v>5968</v>
      </c>
      <c r="H1348" s="62" t="s">
        <v>11829</v>
      </c>
      <c r="I1348" s="61" t="s">
        <v>6103</v>
      </c>
      <c r="J1348" s="63" t="str">
        <f t="shared" si="127"/>
        <v>IC.PA.102510</v>
      </c>
      <c r="K1348" s="61" t="s">
        <v>12175</v>
      </c>
      <c r="L1348" s="167" t="str">
        <f t="shared" si="128"/>
        <v>Scale = 9</v>
      </c>
      <c r="M1348" s="61" t="str">
        <f t="shared" si="129"/>
        <v>PI.IC.PA.102510.01</v>
      </c>
      <c r="N1348" s="168"/>
      <c r="O1348" s="168" t="str">
        <f t="shared" si="130"/>
        <v>PH.IC.PA.102510.01</v>
      </c>
      <c r="Q1348" s="168" t="str">
        <f t="shared" si="131"/>
        <v>CL.IC.PA.102510.01</v>
      </c>
    </row>
    <row r="1349" spans="1:19" s="167" customFormat="1" ht="15">
      <c r="A1349" s="167" t="s">
        <v>6465</v>
      </c>
      <c r="C1349" s="61" t="s">
        <v>11829</v>
      </c>
      <c r="E1349" s="61" t="s">
        <v>512</v>
      </c>
      <c r="F1349" s="167" t="s">
        <v>6081</v>
      </c>
      <c r="G1349" s="167" t="s">
        <v>6104</v>
      </c>
      <c r="H1349" s="62" t="s">
        <v>12099</v>
      </c>
      <c r="I1349" s="61" t="s">
        <v>6105</v>
      </c>
      <c r="J1349" s="63" t="str">
        <f t="shared" si="127"/>
        <v>IC.PA.102511</v>
      </c>
      <c r="K1349" s="61" t="s">
        <v>12175</v>
      </c>
      <c r="L1349" s="167" t="str">
        <f t="shared" si="128"/>
        <v>Scale = 10 Worse possible pain</v>
      </c>
      <c r="M1349" s="61" t="str">
        <f t="shared" si="129"/>
        <v>PI.IC.PA.102511.01</v>
      </c>
      <c r="N1349" s="168"/>
      <c r="O1349" s="168" t="str">
        <f t="shared" si="130"/>
        <v>PH.IC.PA.102511.01</v>
      </c>
      <c r="Q1349" s="168" t="str">
        <f t="shared" si="131"/>
        <v>CL.IC.PA.102511.01</v>
      </c>
    </row>
    <row r="1350" spans="1:19" s="167" customFormat="1" ht="15">
      <c r="A1350" s="167" t="s">
        <v>6465</v>
      </c>
      <c r="C1350" s="61" t="s">
        <v>11829</v>
      </c>
      <c r="E1350" s="61" t="s">
        <v>512</v>
      </c>
      <c r="F1350" s="167" t="s">
        <v>6081</v>
      </c>
      <c r="G1350" s="167" t="s">
        <v>7867</v>
      </c>
      <c r="H1350" s="62" t="s">
        <v>12100</v>
      </c>
      <c r="I1350" s="61">
        <v>99</v>
      </c>
      <c r="J1350" s="63" t="str">
        <f t="shared" si="127"/>
        <v>IC.PA.102512</v>
      </c>
      <c r="K1350" s="61" t="s">
        <v>12175</v>
      </c>
      <c r="L1350" s="167" t="str">
        <f t="shared" si="128"/>
        <v>Unable to assess</v>
      </c>
      <c r="M1350" s="61" t="str">
        <f t="shared" si="129"/>
        <v>PI.IC.PA.102512.01</v>
      </c>
      <c r="N1350" s="168"/>
      <c r="O1350" s="168" t="str">
        <f t="shared" si="130"/>
        <v>PH.IC.PA.102512.01</v>
      </c>
      <c r="Q1350" s="168" t="str">
        <f t="shared" si="131"/>
        <v>CL.IC.PA.102512.01</v>
      </c>
    </row>
    <row r="1351" spans="1:19" s="167" customFormat="1" ht="15">
      <c r="A1351" s="167" t="s">
        <v>6465</v>
      </c>
      <c r="C1351" s="61" t="s">
        <v>11829</v>
      </c>
      <c r="D1351" s="167" t="s">
        <v>6106</v>
      </c>
      <c r="E1351" s="61" t="s">
        <v>371</v>
      </c>
      <c r="F1351" s="167" t="s">
        <v>13524</v>
      </c>
      <c r="G1351" s="167" t="s">
        <v>5866</v>
      </c>
      <c r="H1351" s="62" t="s">
        <v>11848</v>
      </c>
      <c r="I1351" s="61" t="s">
        <v>5867</v>
      </c>
      <c r="J1351" s="63" t="str">
        <f t="shared" si="127"/>
        <v>IC.PA.102601</v>
      </c>
      <c r="K1351" s="61" t="s">
        <v>12175</v>
      </c>
      <c r="L1351" s="167" t="str">
        <f t="shared" si="128"/>
        <v>1 = asleep, easy to arouse to entering room, awake and alert</v>
      </c>
      <c r="M1351" s="61" t="str">
        <f t="shared" si="129"/>
        <v>PI.IC.PA.102601.01</v>
      </c>
      <c r="N1351" s="168"/>
      <c r="O1351" s="168" t="str">
        <f t="shared" si="130"/>
        <v>PH.IC.PA.102601.01</v>
      </c>
      <c r="Q1351" s="168" t="str">
        <f t="shared" si="131"/>
        <v>CL.IC.PA.102601.01</v>
      </c>
      <c r="R1351" s="167" t="s">
        <v>12465</v>
      </c>
      <c r="S1351" s="167">
        <v>488</v>
      </c>
    </row>
    <row r="1352" spans="1:19" s="167" customFormat="1" ht="15">
      <c r="A1352" s="167" t="s">
        <v>6465</v>
      </c>
      <c r="C1352" s="61" t="s">
        <v>11829</v>
      </c>
      <c r="E1352" s="61" t="s">
        <v>371</v>
      </c>
      <c r="F1352" s="167" t="s">
        <v>13524</v>
      </c>
      <c r="G1352" s="167" t="s">
        <v>5861</v>
      </c>
      <c r="H1352" s="62" t="s">
        <v>12030</v>
      </c>
      <c r="I1352" s="61" t="s">
        <v>5862</v>
      </c>
      <c r="J1352" s="63" t="str">
        <f t="shared" si="127"/>
        <v>IC.PA.102602</v>
      </c>
      <c r="K1352" s="61" t="s">
        <v>1702</v>
      </c>
      <c r="L1352" s="167" t="str">
        <f t="shared" si="128"/>
        <v>2 = slightly drowsy, easy to arouse to sound</v>
      </c>
      <c r="M1352" s="61" t="str">
        <f t="shared" si="129"/>
        <v>PI.IC.PA.102602.01</v>
      </c>
      <c r="N1352" s="168"/>
      <c r="O1352" s="168" t="str">
        <f t="shared" si="130"/>
        <v>PH.IC.PA.102602.01</v>
      </c>
      <c r="Q1352" s="168" t="str">
        <f t="shared" si="131"/>
        <v>CL.IC.PA.102602.01</v>
      </c>
      <c r="R1352" s="167" t="s">
        <v>12465</v>
      </c>
      <c r="S1352" s="167">
        <v>488</v>
      </c>
    </row>
    <row r="1353" spans="1:19" s="167" customFormat="1" ht="15">
      <c r="A1353" s="167" t="s">
        <v>6465</v>
      </c>
      <c r="C1353" s="61" t="s">
        <v>11829</v>
      </c>
      <c r="E1353" s="61" t="s">
        <v>371</v>
      </c>
      <c r="F1353" s="167" t="s">
        <v>13524</v>
      </c>
      <c r="G1353" s="167" t="s">
        <v>5972</v>
      </c>
      <c r="H1353" s="62" t="s">
        <v>12032</v>
      </c>
      <c r="I1353" s="61" t="s">
        <v>5973</v>
      </c>
      <c r="J1353" s="63" t="str">
        <f t="shared" si="127"/>
        <v>IC.PA.102603</v>
      </c>
      <c r="K1353" s="61" t="s">
        <v>1702</v>
      </c>
      <c r="L1353" s="167" t="str">
        <f t="shared" si="128"/>
        <v>3 = frequently drowsy, dozes mid-sentence, arouse to touch</v>
      </c>
      <c r="M1353" s="61" t="str">
        <f t="shared" si="129"/>
        <v>PI.IC.PA.102603.01</v>
      </c>
      <c r="N1353" s="168"/>
      <c r="O1353" s="168" t="str">
        <f t="shared" si="130"/>
        <v>PH.IC.PA.102603.01</v>
      </c>
      <c r="Q1353" s="168" t="str">
        <f t="shared" si="131"/>
        <v>CL.IC.PA.102603.01</v>
      </c>
      <c r="R1353" s="167" t="s">
        <v>12465</v>
      </c>
      <c r="S1353" s="167">
        <v>488</v>
      </c>
    </row>
    <row r="1354" spans="1:19" s="167" customFormat="1" ht="15">
      <c r="A1354" s="167" t="s">
        <v>6465</v>
      </c>
      <c r="C1354" s="61" t="s">
        <v>11829</v>
      </c>
      <c r="E1354" s="61" t="s">
        <v>371</v>
      </c>
      <c r="F1354" s="167" t="s">
        <v>13524</v>
      </c>
      <c r="G1354" s="167" t="s">
        <v>5974</v>
      </c>
      <c r="H1354" s="62" t="s">
        <v>12028</v>
      </c>
      <c r="I1354" s="61" t="s">
        <v>5969</v>
      </c>
      <c r="J1354" s="63" t="str">
        <f t="shared" si="127"/>
        <v>IC.PA.102604</v>
      </c>
      <c r="K1354" s="61" t="s">
        <v>1702</v>
      </c>
      <c r="L1354" s="167" t="str">
        <f t="shared" si="128"/>
        <v>4 = minimal or no response</v>
      </c>
      <c r="M1354" s="61" t="str">
        <f t="shared" si="129"/>
        <v>PI.IC.PA.102604.01</v>
      </c>
      <c r="N1354" s="168"/>
      <c r="O1354" s="168" t="str">
        <f t="shared" si="130"/>
        <v>PH.IC.PA.102604.01</v>
      </c>
      <c r="Q1354" s="168" t="str">
        <f t="shared" si="131"/>
        <v>CL.IC.PA.102604.01</v>
      </c>
      <c r="R1354" s="167" t="s">
        <v>12465</v>
      </c>
      <c r="S1354" s="167">
        <v>488</v>
      </c>
    </row>
    <row r="1355" spans="1:19" s="167" customFormat="1" ht="15">
      <c r="A1355" s="167" t="s">
        <v>6465</v>
      </c>
      <c r="B1355" s="167" t="s">
        <v>13525</v>
      </c>
      <c r="C1355" s="61" t="s">
        <v>12099</v>
      </c>
      <c r="D1355" s="167" t="s">
        <v>5869</v>
      </c>
      <c r="E1355" s="61" t="s">
        <v>12175</v>
      </c>
      <c r="F1355" s="167" t="s">
        <v>5748</v>
      </c>
      <c r="G1355" s="167" t="s">
        <v>6312</v>
      </c>
      <c r="H1355" s="62" t="s">
        <v>11848</v>
      </c>
      <c r="I1355" s="167">
        <v>0</v>
      </c>
      <c r="J1355" s="63" t="str">
        <f t="shared" si="127"/>
        <v>IC.PA.110101</v>
      </c>
      <c r="K1355" s="61" t="s">
        <v>12175</v>
      </c>
      <c r="L1355" s="167" t="str">
        <f t="shared" si="128"/>
        <v xml:space="preserve">      No Pain (0/10)</v>
      </c>
      <c r="M1355" s="61" t="str">
        <f t="shared" si="129"/>
        <v>PI.IC.PA.110101.01</v>
      </c>
      <c r="N1355" s="168"/>
      <c r="O1355" s="168" t="str">
        <f t="shared" si="130"/>
        <v>PH.IC.PA.110101.01</v>
      </c>
      <c r="Q1355" s="168" t="str">
        <f t="shared" si="131"/>
        <v>CL.IC.PA.110101.01</v>
      </c>
    </row>
    <row r="1356" spans="1:19" s="167" customFormat="1" ht="15">
      <c r="A1356" s="167" t="s">
        <v>6465</v>
      </c>
      <c r="C1356" s="61" t="s">
        <v>12099</v>
      </c>
      <c r="E1356" s="61" t="s">
        <v>12175</v>
      </c>
      <c r="F1356" s="167" t="s">
        <v>5748</v>
      </c>
      <c r="G1356" s="167" t="s">
        <v>6313</v>
      </c>
      <c r="H1356" s="62" t="s">
        <v>12030</v>
      </c>
      <c r="I1356" s="167">
        <v>1</v>
      </c>
      <c r="J1356" s="63" t="str">
        <f t="shared" si="127"/>
        <v>IC.PA.110102</v>
      </c>
      <c r="K1356" s="61" t="s">
        <v>12175</v>
      </c>
      <c r="L1356" s="167" t="str">
        <f t="shared" si="128"/>
        <v xml:space="preserve">      Level 1 (1/10)</v>
      </c>
      <c r="M1356" s="61" t="str">
        <f t="shared" si="129"/>
        <v>PI.IC.PA.110102.01</v>
      </c>
      <c r="N1356" s="168"/>
      <c r="O1356" s="168" t="str">
        <f t="shared" si="130"/>
        <v>PH.IC.PA.110102.01</v>
      </c>
      <c r="Q1356" s="168" t="str">
        <f t="shared" si="131"/>
        <v>CL.IC.PA.110102.01</v>
      </c>
    </row>
    <row r="1357" spans="1:19" s="167" customFormat="1" ht="15">
      <c r="A1357" s="167" t="s">
        <v>6465</v>
      </c>
      <c r="C1357" s="61" t="s">
        <v>12099</v>
      </c>
      <c r="E1357" s="61" t="s">
        <v>12175</v>
      </c>
      <c r="F1357" s="167" t="s">
        <v>5748</v>
      </c>
      <c r="G1357" s="167" t="s">
        <v>6314</v>
      </c>
      <c r="H1357" s="62" t="s">
        <v>12032</v>
      </c>
      <c r="I1357" s="167">
        <v>2</v>
      </c>
      <c r="J1357" s="63" t="str">
        <f t="shared" si="127"/>
        <v>IC.PA.110103</v>
      </c>
      <c r="K1357" s="61" t="s">
        <v>12175</v>
      </c>
      <c r="L1357" s="167" t="str">
        <f t="shared" si="128"/>
        <v xml:space="preserve">      Level 2 (2/10)</v>
      </c>
      <c r="M1357" s="61" t="str">
        <f t="shared" si="129"/>
        <v>PI.IC.PA.110103.01</v>
      </c>
      <c r="N1357" s="168"/>
      <c r="O1357" s="168" t="str">
        <f t="shared" si="130"/>
        <v>PH.IC.PA.110103.01</v>
      </c>
      <c r="Q1357" s="168" t="str">
        <f t="shared" si="131"/>
        <v>CL.IC.PA.110103.01</v>
      </c>
    </row>
    <row r="1358" spans="1:19" s="167" customFormat="1" ht="15">
      <c r="A1358" s="167" t="s">
        <v>6465</v>
      </c>
      <c r="C1358" s="61" t="s">
        <v>12099</v>
      </c>
      <c r="E1358" s="61" t="s">
        <v>12175</v>
      </c>
      <c r="F1358" s="167" t="s">
        <v>5748</v>
      </c>
      <c r="G1358" s="167" t="s">
        <v>6139</v>
      </c>
      <c r="H1358" s="62" t="s">
        <v>12028</v>
      </c>
      <c r="I1358" s="167">
        <v>3</v>
      </c>
      <c r="J1358" s="63" t="str">
        <f t="shared" si="127"/>
        <v>IC.PA.110104</v>
      </c>
      <c r="K1358" s="61" t="s">
        <v>12175</v>
      </c>
      <c r="L1358" s="167" t="str">
        <f t="shared" si="128"/>
        <v xml:space="preserve">      Level 3 (3/10)</v>
      </c>
      <c r="M1358" s="61" t="str">
        <f t="shared" si="129"/>
        <v>PI.IC.PA.110104.01</v>
      </c>
      <c r="N1358" s="168"/>
      <c r="O1358" s="168" t="str">
        <f t="shared" si="130"/>
        <v>PH.IC.PA.110104.01</v>
      </c>
      <c r="Q1358" s="168" t="str">
        <f t="shared" si="131"/>
        <v>CL.IC.PA.110104.01</v>
      </c>
    </row>
    <row r="1359" spans="1:19" s="167" customFormat="1" ht="15">
      <c r="A1359" s="167" t="s">
        <v>6465</v>
      </c>
      <c r="C1359" s="61" t="s">
        <v>12099</v>
      </c>
      <c r="E1359" s="61" t="s">
        <v>12175</v>
      </c>
      <c r="F1359" s="167" t="s">
        <v>5748</v>
      </c>
      <c r="G1359" s="167" t="s">
        <v>6140</v>
      </c>
      <c r="H1359" s="62" t="s">
        <v>12210</v>
      </c>
      <c r="I1359" s="167">
        <v>4</v>
      </c>
      <c r="J1359" s="63" t="str">
        <f t="shared" si="127"/>
        <v>IC.PA.110105</v>
      </c>
      <c r="K1359" s="61" t="s">
        <v>12175</v>
      </c>
      <c r="L1359" s="167" t="str">
        <f t="shared" si="128"/>
        <v xml:space="preserve">      Level 4 (4/10)</v>
      </c>
      <c r="M1359" s="61" t="str">
        <f t="shared" si="129"/>
        <v>PI.IC.PA.110105.01</v>
      </c>
      <c r="N1359" s="168"/>
      <c r="O1359" s="168" t="str">
        <f t="shared" si="130"/>
        <v>PH.IC.PA.110105.01</v>
      </c>
      <c r="Q1359" s="168" t="str">
        <f t="shared" si="131"/>
        <v>CL.IC.PA.110105.01</v>
      </c>
    </row>
    <row r="1360" spans="1:19" s="167" customFormat="1" ht="15">
      <c r="A1360" s="167" t="s">
        <v>6465</v>
      </c>
      <c r="C1360" s="61" t="s">
        <v>12099</v>
      </c>
      <c r="E1360" s="61" t="s">
        <v>12175</v>
      </c>
      <c r="F1360" s="167" t="s">
        <v>5748</v>
      </c>
      <c r="G1360" s="167" t="s">
        <v>6141</v>
      </c>
      <c r="H1360" s="62" t="s">
        <v>12212</v>
      </c>
      <c r="I1360" s="167">
        <v>5</v>
      </c>
      <c r="J1360" s="63" t="str">
        <f t="shared" si="127"/>
        <v>IC.PA.110106</v>
      </c>
      <c r="K1360" s="61" t="s">
        <v>12175</v>
      </c>
      <c r="L1360" s="167" t="str">
        <f t="shared" si="128"/>
        <v xml:space="preserve">      Level 5 (5/10)</v>
      </c>
      <c r="M1360" s="61" t="str">
        <f t="shared" si="129"/>
        <v>PI.IC.PA.110106.01</v>
      </c>
      <c r="N1360" s="168"/>
      <c r="O1360" s="168" t="str">
        <f t="shared" si="130"/>
        <v>PH.IC.PA.110106.01</v>
      </c>
      <c r="Q1360" s="168" t="str">
        <f t="shared" si="131"/>
        <v>CL.IC.PA.110106.01</v>
      </c>
    </row>
    <row r="1361" spans="1:17" s="167" customFormat="1" ht="15">
      <c r="A1361" s="167" t="s">
        <v>6465</v>
      </c>
      <c r="C1361" s="61" t="s">
        <v>12099</v>
      </c>
      <c r="E1361" s="61" t="s">
        <v>12175</v>
      </c>
      <c r="F1361" s="167" t="s">
        <v>5748</v>
      </c>
      <c r="G1361" s="167" t="s">
        <v>6142</v>
      </c>
      <c r="H1361" s="62" t="s">
        <v>12225</v>
      </c>
      <c r="I1361" s="167">
        <v>6</v>
      </c>
      <c r="J1361" s="63" t="str">
        <f t="shared" si="127"/>
        <v>IC.PA.110107</v>
      </c>
      <c r="K1361" s="61" t="s">
        <v>12175</v>
      </c>
      <c r="L1361" s="167" t="str">
        <f t="shared" si="128"/>
        <v xml:space="preserve">      Level 6 (6/10)</v>
      </c>
      <c r="M1361" s="61" t="str">
        <f t="shared" si="129"/>
        <v>PI.IC.PA.110107.01</v>
      </c>
      <c r="N1361" s="168"/>
      <c r="O1361" s="168" t="str">
        <f t="shared" si="130"/>
        <v>PH.IC.PA.110107.01</v>
      </c>
      <c r="Q1361" s="168" t="str">
        <f t="shared" si="131"/>
        <v>CL.IC.PA.110107.01</v>
      </c>
    </row>
    <row r="1362" spans="1:17" s="167" customFormat="1" ht="15">
      <c r="A1362" s="167" t="s">
        <v>6465</v>
      </c>
      <c r="C1362" s="61" t="s">
        <v>12099</v>
      </c>
      <c r="E1362" s="61" t="s">
        <v>12175</v>
      </c>
      <c r="F1362" s="167" t="s">
        <v>5748</v>
      </c>
      <c r="G1362" s="167" t="s">
        <v>6143</v>
      </c>
      <c r="H1362" s="62" t="s">
        <v>11638</v>
      </c>
      <c r="I1362" s="167">
        <v>7</v>
      </c>
      <c r="J1362" s="63" t="str">
        <f t="shared" si="127"/>
        <v>IC.PA.110108</v>
      </c>
      <c r="K1362" s="61" t="s">
        <v>12175</v>
      </c>
      <c r="L1362" s="167" t="str">
        <f t="shared" si="128"/>
        <v xml:space="preserve">      Level 7 (7/10)</v>
      </c>
      <c r="M1362" s="61" t="str">
        <f t="shared" si="129"/>
        <v>PI.IC.PA.110108.01</v>
      </c>
      <c r="N1362" s="168"/>
      <c r="O1362" s="168" t="str">
        <f t="shared" si="130"/>
        <v>PH.IC.PA.110108.01</v>
      </c>
      <c r="Q1362" s="168" t="str">
        <f t="shared" si="131"/>
        <v>CL.IC.PA.110108.01</v>
      </c>
    </row>
    <row r="1363" spans="1:17" s="167" customFormat="1" ht="15">
      <c r="A1363" s="167" t="s">
        <v>6465</v>
      </c>
      <c r="C1363" s="61" t="s">
        <v>12099</v>
      </c>
      <c r="E1363" s="61" t="s">
        <v>12175</v>
      </c>
      <c r="F1363" s="167" t="s">
        <v>5748</v>
      </c>
      <c r="G1363" s="167" t="s">
        <v>6144</v>
      </c>
      <c r="H1363" s="62" t="s">
        <v>11639</v>
      </c>
      <c r="I1363" s="167">
        <v>8</v>
      </c>
      <c r="J1363" s="63" t="str">
        <f t="shared" si="127"/>
        <v>IC.PA.110109</v>
      </c>
      <c r="K1363" s="61" t="s">
        <v>12175</v>
      </c>
      <c r="L1363" s="167" t="str">
        <f t="shared" si="128"/>
        <v xml:space="preserve">      Level 8 (8/10)</v>
      </c>
      <c r="M1363" s="61" t="str">
        <f t="shared" si="129"/>
        <v>PI.IC.PA.110109.01</v>
      </c>
      <c r="N1363" s="168"/>
      <c r="O1363" s="168" t="str">
        <f t="shared" si="130"/>
        <v>PH.IC.PA.110109.01</v>
      </c>
      <c r="Q1363" s="168" t="str">
        <f t="shared" si="131"/>
        <v>CL.IC.PA.110109.01</v>
      </c>
    </row>
    <row r="1364" spans="1:17" s="167" customFormat="1" ht="15">
      <c r="A1364" s="167" t="s">
        <v>6465</v>
      </c>
      <c r="C1364" s="61" t="s">
        <v>12099</v>
      </c>
      <c r="E1364" s="61" t="s">
        <v>12175</v>
      </c>
      <c r="F1364" s="167" t="s">
        <v>5748</v>
      </c>
      <c r="G1364" s="167" t="s">
        <v>6502</v>
      </c>
      <c r="H1364" s="62" t="s">
        <v>11829</v>
      </c>
      <c r="I1364" s="167">
        <v>9</v>
      </c>
      <c r="J1364" s="63" t="str">
        <f t="shared" si="127"/>
        <v>IC.PA.110110</v>
      </c>
      <c r="K1364" s="61" t="s">
        <v>12175</v>
      </c>
      <c r="L1364" s="167" t="str">
        <f t="shared" si="128"/>
        <v xml:space="preserve">      Level 9 (9/10)</v>
      </c>
      <c r="M1364" s="61" t="str">
        <f t="shared" si="129"/>
        <v>PI.IC.PA.110110.01</v>
      </c>
      <c r="N1364" s="168"/>
      <c r="O1364" s="168" t="str">
        <f t="shared" si="130"/>
        <v>PH.IC.PA.110110.01</v>
      </c>
      <c r="Q1364" s="168" t="str">
        <f t="shared" si="131"/>
        <v>CL.IC.PA.110110.01</v>
      </c>
    </row>
    <row r="1365" spans="1:17" s="167" customFormat="1" ht="15">
      <c r="A1365" s="167" t="s">
        <v>6465</v>
      </c>
      <c r="C1365" s="61" t="s">
        <v>12099</v>
      </c>
      <c r="E1365" s="61" t="s">
        <v>12175</v>
      </c>
      <c r="F1365" s="167" t="s">
        <v>5748</v>
      </c>
      <c r="G1365" s="167" t="s">
        <v>6666</v>
      </c>
      <c r="H1365" s="62" t="s">
        <v>12099</v>
      </c>
      <c r="I1365" s="167">
        <v>10</v>
      </c>
      <c r="J1365" s="63" t="str">
        <f t="shared" si="127"/>
        <v>IC.PA.110111</v>
      </c>
      <c r="K1365" s="61" t="s">
        <v>12175</v>
      </c>
      <c r="L1365" s="167" t="str">
        <f t="shared" si="128"/>
        <v xml:space="preserve">      Worst possible pain (10/10)</v>
      </c>
      <c r="M1365" s="61" t="str">
        <f t="shared" si="129"/>
        <v>PI.IC.PA.110111.01</v>
      </c>
      <c r="N1365" s="168"/>
      <c r="O1365" s="168" t="str">
        <f t="shared" si="130"/>
        <v>PH.IC.PA.110111.01</v>
      </c>
      <c r="Q1365" s="168" t="str">
        <f t="shared" si="131"/>
        <v>CL.IC.PA.110111.01</v>
      </c>
    </row>
    <row r="1366" spans="1:17" s="167" customFormat="1" ht="15">
      <c r="A1366" s="167" t="s">
        <v>6465</v>
      </c>
      <c r="C1366" s="61" t="s">
        <v>12099</v>
      </c>
      <c r="D1366" s="167" t="s">
        <v>5872</v>
      </c>
      <c r="E1366" s="61" t="s">
        <v>1863</v>
      </c>
      <c r="F1366" s="167" t="s">
        <v>5748</v>
      </c>
      <c r="G1366" s="167" t="s">
        <v>6353</v>
      </c>
      <c r="H1366" s="62" t="s">
        <v>11848</v>
      </c>
      <c r="I1366" s="167" t="s">
        <v>12173</v>
      </c>
      <c r="J1366" s="63" t="str">
        <f t="shared" si="127"/>
        <v>IC.PA.110201</v>
      </c>
      <c r="K1366" s="61" t="s">
        <v>12175</v>
      </c>
      <c r="L1366" s="167" t="str">
        <f t="shared" si="128"/>
        <v xml:space="preserve">      Increase activity</v>
      </c>
      <c r="M1366" s="61" t="str">
        <f t="shared" si="129"/>
        <v>PI.IC.PA.110201.01</v>
      </c>
      <c r="N1366" s="168"/>
      <c r="O1366" s="168" t="str">
        <f t="shared" si="130"/>
        <v>PH.IC.PA.110201.01</v>
      </c>
      <c r="Q1366" s="168" t="str">
        <f t="shared" si="131"/>
        <v>CL.IC.PA.110201.01</v>
      </c>
    </row>
    <row r="1367" spans="1:17" s="167" customFormat="1" ht="15">
      <c r="A1367" s="167" t="s">
        <v>6465</v>
      </c>
      <c r="C1367" s="61" t="s">
        <v>12099</v>
      </c>
      <c r="E1367" s="61" t="s">
        <v>1863</v>
      </c>
      <c r="F1367" s="167" t="s">
        <v>5748</v>
      </c>
      <c r="G1367" s="167" t="s">
        <v>6177</v>
      </c>
      <c r="H1367" s="62" t="s">
        <v>12030</v>
      </c>
      <c r="I1367" s="167" t="s">
        <v>6178</v>
      </c>
      <c r="J1367" s="63" t="str">
        <f t="shared" si="127"/>
        <v>IC.PA.110202</v>
      </c>
      <c r="K1367" s="61" t="s">
        <v>12175</v>
      </c>
      <c r="L1367" s="167" t="str">
        <f t="shared" si="128"/>
        <v xml:space="preserve">      Improve sleep</v>
      </c>
      <c r="M1367" s="61" t="str">
        <f t="shared" si="129"/>
        <v>PI.IC.PA.110202.01</v>
      </c>
      <c r="N1367" s="168"/>
      <c r="O1367" s="168" t="str">
        <f t="shared" si="130"/>
        <v>PH.IC.PA.110202.01</v>
      </c>
      <c r="Q1367" s="168" t="str">
        <f t="shared" si="131"/>
        <v>CL.IC.PA.110202.01</v>
      </c>
    </row>
    <row r="1368" spans="1:17" s="167" customFormat="1" ht="15">
      <c r="A1368" s="167" t="s">
        <v>6465</v>
      </c>
      <c r="C1368" s="61" t="s">
        <v>12099</v>
      </c>
      <c r="E1368" s="61" t="s">
        <v>1863</v>
      </c>
      <c r="F1368" s="167" t="s">
        <v>5748</v>
      </c>
      <c r="G1368" s="167" t="s">
        <v>6179</v>
      </c>
      <c r="H1368" s="62" t="s">
        <v>12032</v>
      </c>
      <c r="I1368" s="167" t="s">
        <v>6180</v>
      </c>
      <c r="J1368" s="63" t="str">
        <f t="shared" si="127"/>
        <v>IC.PA.110203</v>
      </c>
      <c r="K1368" s="61" t="s">
        <v>12175</v>
      </c>
      <c r="L1368" s="167" t="str">
        <f t="shared" si="128"/>
        <v xml:space="preserve">      Improve activity of daily living</v>
      </c>
      <c r="M1368" s="61" t="str">
        <f t="shared" si="129"/>
        <v>PI.IC.PA.110203.01</v>
      </c>
      <c r="N1368" s="168"/>
      <c r="O1368" s="168" t="str">
        <f t="shared" si="130"/>
        <v>PH.IC.PA.110203.01</v>
      </c>
      <c r="Q1368" s="168" t="str">
        <f t="shared" si="131"/>
        <v>CL.IC.PA.110203.01</v>
      </c>
    </row>
    <row r="1369" spans="1:17" s="167" customFormat="1" ht="15">
      <c r="A1369" s="167" t="s">
        <v>6465</v>
      </c>
      <c r="C1369" s="61" t="s">
        <v>12099</v>
      </c>
      <c r="E1369" s="61" t="s">
        <v>1863</v>
      </c>
      <c r="F1369" s="167" t="s">
        <v>5748</v>
      </c>
      <c r="G1369" s="167" t="s">
        <v>6181</v>
      </c>
      <c r="H1369" s="62" t="s">
        <v>12028</v>
      </c>
      <c r="I1369" s="167" t="s">
        <v>6357</v>
      </c>
      <c r="J1369" s="63" t="str">
        <f t="shared" ref="J1369:J1432" si="132">CONCATENATE("IC.PA.",C1369,E1369,H1369)</f>
        <v>IC.PA.110204</v>
      </c>
      <c r="K1369" s="61" t="s">
        <v>12175</v>
      </c>
      <c r="L1369" s="167" t="str">
        <f t="shared" ref="L1369:L1432" si="133">G1369</f>
        <v xml:space="preserve">      Improve mood</v>
      </c>
      <c r="M1369" s="61" t="str">
        <f t="shared" ref="M1369:M1432" si="134">CONCATENATE("PI.",J1369,".",K1369)</f>
        <v>PI.IC.PA.110204.01</v>
      </c>
      <c r="N1369" s="168"/>
      <c r="O1369" s="168" t="str">
        <f t="shared" ref="O1369:O1432" si="135">CONCATENATE("PH.",J1369,".",K1369)</f>
        <v>PH.IC.PA.110204.01</v>
      </c>
      <c r="Q1369" s="168" t="str">
        <f t="shared" ref="Q1369:Q1432" si="136">CONCATENATE("CL.",J1369,".",K1369)</f>
        <v>CL.IC.PA.110204.01</v>
      </c>
    </row>
    <row r="1370" spans="1:17" s="167" customFormat="1" ht="15">
      <c r="A1370" s="167" t="s">
        <v>6465</v>
      </c>
      <c r="C1370" s="61" t="s">
        <v>12099</v>
      </c>
      <c r="E1370" s="61" t="s">
        <v>1863</v>
      </c>
      <c r="F1370" s="167" t="s">
        <v>5748</v>
      </c>
      <c r="G1370" s="167" t="s">
        <v>6358</v>
      </c>
      <c r="H1370" s="62" t="s">
        <v>12210</v>
      </c>
      <c r="I1370" s="167" t="s">
        <v>6359</v>
      </c>
      <c r="J1370" s="63" t="str">
        <f t="shared" si="132"/>
        <v>IC.PA.110205</v>
      </c>
      <c r="K1370" s="61" t="s">
        <v>12175</v>
      </c>
      <c r="L1370" s="167" t="str">
        <f t="shared" si="133"/>
        <v xml:space="preserve">      Reduce drugs</v>
      </c>
      <c r="M1370" s="61" t="str">
        <f t="shared" si="134"/>
        <v>PI.IC.PA.110205.01</v>
      </c>
      <c r="N1370" s="168"/>
      <c r="O1370" s="168" t="str">
        <f t="shared" si="135"/>
        <v>PH.IC.PA.110205.01</v>
      </c>
      <c r="Q1370" s="168" t="str">
        <f t="shared" si="136"/>
        <v>CL.IC.PA.110205.01</v>
      </c>
    </row>
    <row r="1371" spans="1:17" s="167" customFormat="1" ht="15">
      <c r="A1371" s="167" t="s">
        <v>6465</v>
      </c>
      <c r="C1371" s="61" t="s">
        <v>12099</v>
      </c>
      <c r="D1371" s="167" t="s">
        <v>6360</v>
      </c>
      <c r="E1371" s="61" t="s">
        <v>12185</v>
      </c>
      <c r="F1371" s="167" t="s">
        <v>5754</v>
      </c>
      <c r="G1371" s="167" t="s">
        <v>6182</v>
      </c>
      <c r="H1371" s="62" t="s">
        <v>11848</v>
      </c>
      <c r="I1371" s="167" t="s">
        <v>12157</v>
      </c>
      <c r="J1371" s="63" t="str">
        <f t="shared" si="132"/>
        <v>IC.PA.110301</v>
      </c>
      <c r="K1371" s="61" t="s">
        <v>12175</v>
      </c>
      <c r="L1371" s="167" t="str">
        <f t="shared" si="133"/>
        <v xml:space="preserve">      Aggravating factor none</v>
      </c>
      <c r="M1371" s="61" t="str">
        <f t="shared" si="134"/>
        <v>PI.IC.PA.110301.01</v>
      </c>
      <c r="N1371" s="168"/>
      <c r="O1371" s="168" t="str">
        <f t="shared" si="135"/>
        <v>PH.IC.PA.110301.01</v>
      </c>
      <c r="Q1371" s="168" t="str">
        <f t="shared" si="136"/>
        <v>CL.IC.PA.110301.01</v>
      </c>
    </row>
    <row r="1372" spans="1:17" s="167" customFormat="1" ht="15">
      <c r="A1372" s="167" t="s">
        <v>6465</v>
      </c>
      <c r="C1372" s="61" t="s">
        <v>12099</v>
      </c>
      <c r="E1372" s="61" t="s">
        <v>12185</v>
      </c>
      <c r="F1372" s="167" t="s">
        <v>5754</v>
      </c>
      <c r="G1372" s="167" t="s">
        <v>6183</v>
      </c>
      <c r="H1372" s="62" t="s">
        <v>12030</v>
      </c>
      <c r="I1372" s="167" t="s">
        <v>6362</v>
      </c>
      <c r="J1372" s="63" t="str">
        <f t="shared" si="132"/>
        <v>IC.PA.110302</v>
      </c>
      <c r="K1372" s="61" t="s">
        <v>12175</v>
      </c>
      <c r="L1372" s="167" t="str">
        <f t="shared" si="133"/>
        <v xml:space="preserve">      Aggravating factor coughing</v>
      </c>
      <c r="M1372" s="61" t="str">
        <f t="shared" si="134"/>
        <v>PI.IC.PA.110302.01</v>
      </c>
      <c r="N1372" s="168"/>
      <c r="O1372" s="168" t="str">
        <f t="shared" si="135"/>
        <v>PH.IC.PA.110302.01</v>
      </c>
      <c r="Q1372" s="168" t="str">
        <f t="shared" si="136"/>
        <v>CL.IC.PA.110302.01</v>
      </c>
    </row>
    <row r="1373" spans="1:17" s="167" customFormat="1" ht="15">
      <c r="A1373" s="167" t="s">
        <v>6465</v>
      </c>
      <c r="C1373" s="61" t="s">
        <v>12099</v>
      </c>
      <c r="E1373" s="61" t="s">
        <v>12185</v>
      </c>
      <c r="F1373" s="167" t="s">
        <v>5754</v>
      </c>
      <c r="G1373" s="167" t="s">
        <v>5908</v>
      </c>
      <c r="H1373" s="62" t="s">
        <v>12032</v>
      </c>
      <c r="I1373" s="167" t="s">
        <v>6025</v>
      </c>
      <c r="J1373" s="63" t="str">
        <f t="shared" si="132"/>
        <v>IC.PA.110303</v>
      </c>
      <c r="K1373" s="61" t="s">
        <v>12175</v>
      </c>
      <c r="L1373" s="167" t="str">
        <f t="shared" si="133"/>
        <v xml:space="preserve">      Aggravating factor breathing</v>
      </c>
      <c r="M1373" s="61" t="str">
        <f t="shared" si="134"/>
        <v>PI.IC.PA.110303.01</v>
      </c>
      <c r="N1373" s="168"/>
      <c r="O1373" s="168" t="str">
        <f t="shared" si="135"/>
        <v>PH.IC.PA.110303.01</v>
      </c>
      <c r="Q1373" s="168" t="str">
        <f t="shared" si="136"/>
        <v>CL.IC.PA.110303.01</v>
      </c>
    </row>
    <row r="1374" spans="1:17" s="167" customFormat="1" ht="15">
      <c r="A1374" s="167" t="s">
        <v>6465</v>
      </c>
      <c r="C1374" s="61" t="s">
        <v>12099</v>
      </c>
      <c r="E1374" s="61" t="s">
        <v>12185</v>
      </c>
      <c r="F1374" s="167" t="s">
        <v>5754</v>
      </c>
      <c r="G1374" s="167" t="s">
        <v>6026</v>
      </c>
      <c r="H1374" s="62" t="s">
        <v>12028</v>
      </c>
      <c r="I1374" s="167" t="s">
        <v>12058</v>
      </c>
      <c r="J1374" s="63" t="str">
        <f t="shared" si="132"/>
        <v>IC.PA.110304</v>
      </c>
      <c r="K1374" s="61" t="s">
        <v>12175</v>
      </c>
      <c r="L1374" s="167" t="str">
        <f t="shared" si="133"/>
        <v xml:space="preserve">      Aggravating factor cold</v>
      </c>
      <c r="M1374" s="61" t="str">
        <f t="shared" si="134"/>
        <v>PI.IC.PA.110304.01</v>
      </c>
      <c r="N1374" s="168"/>
      <c r="O1374" s="168" t="str">
        <f t="shared" si="135"/>
        <v>PH.IC.PA.110304.01</v>
      </c>
      <c r="Q1374" s="168" t="str">
        <f t="shared" si="136"/>
        <v>CL.IC.PA.110304.01</v>
      </c>
    </row>
    <row r="1375" spans="1:17" s="167" customFormat="1" ht="15">
      <c r="A1375" s="167" t="s">
        <v>6465</v>
      </c>
      <c r="C1375" s="61" t="s">
        <v>12099</v>
      </c>
      <c r="E1375" s="61" t="s">
        <v>12185</v>
      </c>
      <c r="F1375" s="167" t="s">
        <v>5754</v>
      </c>
      <c r="G1375" s="167" t="s">
        <v>6027</v>
      </c>
      <c r="H1375" s="62" t="s">
        <v>12210</v>
      </c>
      <c r="I1375" s="167" t="s">
        <v>7743</v>
      </c>
      <c r="J1375" s="63" t="str">
        <f t="shared" si="132"/>
        <v>IC.PA.110305</v>
      </c>
      <c r="K1375" s="61" t="s">
        <v>12175</v>
      </c>
      <c r="L1375" s="167" t="str">
        <f t="shared" si="133"/>
        <v xml:space="preserve">      Aggravating factor heat</v>
      </c>
      <c r="M1375" s="61" t="str">
        <f t="shared" si="134"/>
        <v>PI.IC.PA.110305.01</v>
      </c>
      <c r="N1375" s="168"/>
      <c r="O1375" s="168" t="str">
        <f t="shared" si="135"/>
        <v>PH.IC.PA.110305.01</v>
      </c>
      <c r="Q1375" s="168" t="str">
        <f t="shared" si="136"/>
        <v>CL.IC.PA.110305.01</v>
      </c>
    </row>
    <row r="1376" spans="1:17" s="167" customFormat="1" ht="15">
      <c r="A1376" s="167" t="s">
        <v>6465</v>
      </c>
      <c r="C1376" s="61" t="s">
        <v>12099</v>
      </c>
      <c r="E1376" s="61" t="s">
        <v>12185</v>
      </c>
      <c r="F1376" s="167" t="s">
        <v>5754</v>
      </c>
      <c r="G1376" s="167" t="s">
        <v>6531</v>
      </c>
      <c r="H1376" s="62" t="s">
        <v>12212</v>
      </c>
      <c r="I1376" s="167" t="s">
        <v>6366</v>
      </c>
      <c r="J1376" s="63" t="str">
        <f t="shared" si="132"/>
        <v>IC.PA.110306</v>
      </c>
      <c r="K1376" s="61" t="s">
        <v>12175</v>
      </c>
      <c r="L1376" s="167" t="str">
        <f t="shared" si="133"/>
        <v xml:space="preserve">      Aggravating factor exercise</v>
      </c>
      <c r="M1376" s="61" t="str">
        <f t="shared" si="134"/>
        <v>PI.IC.PA.110306.01</v>
      </c>
      <c r="N1376" s="168"/>
      <c r="O1376" s="168" t="str">
        <f t="shared" si="135"/>
        <v>PH.IC.PA.110306.01</v>
      </c>
      <c r="Q1376" s="168" t="str">
        <f t="shared" si="136"/>
        <v>CL.IC.PA.110306.01</v>
      </c>
    </row>
    <row r="1377" spans="1:19" s="167" customFormat="1" ht="15">
      <c r="A1377" s="167" t="s">
        <v>6465</v>
      </c>
      <c r="C1377" s="61" t="s">
        <v>12099</v>
      </c>
      <c r="E1377" s="61" t="s">
        <v>12185</v>
      </c>
      <c r="F1377" s="167" t="s">
        <v>5754</v>
      </c>
      <c r="G1377" s="167" t="s">
        <v>6367</v>
      </c>
      <c r="H1377" s="62" t="s">
        <v>12225</v>
      </c>
      <c r="I1377" s="167" t="s">
        <v>8893</v>
      </c>
      <c r="J1377" s="63" t="str">
        <f t="shared" si="132"/>
        <v>IC.PA.110307</v>
      </c>
      <c r="K1377" s="61" t="s">
        <v>12175</v>
      </c>
      <c r="L1377" s="167" t="str">
        <f t="shared" si="133"/>
        <v xml:space="preserve">      Aggravating factor light</v>
      </c>
      <c r="M1377" s="61" t="str">
        <f t="shared" si="134"/>
        <v>PI.IC.PA.110307.01</v>
      </c>
      <c r="N1377" s="168"/>
      <c r="O1377" s="168" t="str">
        <f t="shared" si="135"/>
        <v>PH.IC.PA.110307.01</v>
      </c>
      <c r="Q1377" s="168" t="str">
        <f t="shared" si="136"/>
        <v>CL.IC.PA.110307.01</v>
      </c>
    </row>
    <row r="1378" spans="1:19" s="167" customFormat="1" ht="15">
      <c r="A1378" s="167" t="s">
        <v>6465</v>
      </c>
      <c r="C1378" s="61" t="s">
        <v>12099</v>
      </c>
      <c r="E1378" s="61" t="s">
        <v>12185</v>
      </c>
      <c r="F1378" s="167" t="s">
        <v>5754</v>
      </c>
      <c r="G1378" s="167" t="s">
        <v>6368</v>
      </c>
      <c r="H1378" s="62" t="s">
        <v>11638</v>
      </c>
      <c r="I1378" s="167" t="s">
        <v>6369</v>
      </c>
      <c r="J1378" s="63" t="str">
        <f t="shared" si="132"/>
        <v>IC.PA.110308</v>
      </c>
      <c r="K1378" s="61" t="s">
        <v>12175</v>
      </c>
      <c r="L1378" s="167" t="str">
        <f t="shared" si="133"/>
        <v xml:space="preserve">      Aggravating factor movement</v>
      </c>
      <c r="M1378" s="61" t="str">
        <f t="shared" si="134"/>
        <v>PI.IC.PA.110308.01</v>
      </c>
      <c r="N1378" s="168"/>
      <c r="O1378" s="168" t="str">
        <f t="shared" si="135"/>
        <v>PH.IC.PA.110308.01</v>
      </c>
      <c r="Q1378" s="168" t="str">
        <f t="shared" si="136"/>
        <v>CL.IC.PA.110308.01</v>
      </c>
    </row>
    <row r="1379" spans="1:19" s="167" customFormat="1" ht="15">
      <c r="A1379" s="167" t="s">
        <v>6465</v>
      </c>
      <c r="C1379" s="61" t="s">
        <v>12099</v>
      </c>
      <c r="E1379" s="61" t="s">
        <v>12185</v>
      </c>
      <c r="F1379" s="167" t="s">
        <v>5754</v>
      </c>
      <c r="G1379" s="167" t="s">
        <v>6194</v>
      </c>
      <c r="H1379" s="62" t="s">
        <v>11639</v>
      </c>
      <c r="I1379" s="167" t="s">
        <v>6364</v>
      </c>
      <c r="J1379" s="63" t="str">
        <f t="shared" si="132"/>
        <v>IC.PA.110309</v>
      </c>
      <c r="K1379" s="61" t="s">
        <v>12175</v>
      </c>
      <c r="L1379" s="167" t="str">
        <f t="shared" si="133"/>
        <v xml:space="preserve">      Aggravating factor noise</v>
      </c>
      <c r="M1379" s="61" t="str">
        <f t="shared" si="134"/>
        <v>PI.IC.PA.110309.01</v>
      </c>
      <c r="N1379" s="168"/>
      <c r="O1379" s="168" t="str">
        <f t="shared" si="135"/>
        <v>PH.IC.PA.110309.01</v>
      </c>
      <c r="Q1379" s="168" t="str">
        <f t="shared" si="136"/>
        <v>CL.IC.PA.110309.01</v>
      </c>
    </row>
    <row r="1380" spans="1:19" s="167" customFormat="1" ht="15">
      <c r="A1380" s="167" t="s">
        <v>6465</v>
      </c>
      <c r="C1380" s="61" t="s">
        <v>12099</v>
      </c>
      <c r="E1380" s="61" t="s">
        <v>12185</v>
      </c>
      <c r="F1380" s="167" t="s">
        <v>5754</v>
      </c>
      <c r="G1380" s="167" t="s">
        <v>6365</v>
      </c>
      <c r="H1380" s="62" t="s">
        <v>11829</v>
      </c>
      <c r="I1380" s="167" t="s">
        <v>8328</v>
      </c>
      <c r="J1380" s="63" t="str">
        <f t="shared" si="132"/>
        <v>IC.PA.110310</v>
      </c>
      <c r="K1380" s="61" t="s">
        <v>12175</v>
      </c>
      <c r="L1380" s="167" t="str">
        <f t="shared" si="133"/>
        <v xml:space="preserve">      Aggravating factor position change</v>
      </c>
      <c r="M1380" s="61" t="str">
        <f t="shared" si="134"/>
        <v>PI.IC.PA.110310.01</v>
      </c>
      <c r="N1380" s="168"/>
      <c r="O1380" s="168" t="str">
        <f t="shared" si="135"/>
        <v>PH.IC.PA.110310.01</v>
      </c>
      <c r="Q1380" s="168" t="str">
        <f t="shared" si="136"/>
        <v>CL.IC.PA.110310.01</v>
      </c>
    </row>
    <row r="1381" spans="1:19" s="167" customFormat="1" ht="15">
      <c r="A1381" s="167" t="s">
        <v>6465</v>
      </c>
      <c r="C1381" s="61" t="s">
        <v>12099</v>
      </c>
      <c r="E1381" s="61" t="s">
        <v>12185</v>
      </c>
      <c r="F1381" s="167" t="s">
        <v>5754</v>
      </c>
      <c r="G1381" s="167" t="s">
        <v>6191</v>
      </c>
      <c r="H1381" s="62" t="s">
        <v>12099</v>
      </c>
      <c r="I1381" s="167" t="s">
        <v>6192</v>
      </c>
      <c r="J1381" s="63" t="str">
        <f t="shared" si="132"/>
        <v>IC.PA.110311</v>
      </c>
      <c r="K1381" s="61" t="s">
        <v>12175</v>
      </c>
      <c r="L1381" s="167" t="str">
        <f t="shared" si="133"/>
        <v xml:space="preserve">      Aggravating factor stress</v>
      </c>
      <c r="M1381" s="61" t="str">
        <f t="shared" si="134"/>
        <v>PI.IC.PA.110311.01</v>
      </c>
      <c r="N1381" s="168"/>
      <c r="O1381" s="168" t="str">
        <f t="shared" si="135"/>
        <v>PH.IC.PA.110311.01</v>
      </c>
      <c r="Q1381" s="168" t="str">
        <f t="shared" si="136"/>
        <v>CL.IC.PA.110311.01</v>
      </c>
    </row>
    <row r="1382" spans="1:19" s="167" customFormat="1" ht="15">
      <c r="A1382" s="167" t="s">
        <v>6465</v>
      </c>
      <c r="C1382" s="61" t="s">
        <v>12099</v>
      </c>
      <c r="E1382" s="61" t="s">
        <v>12185</v>
      </c>
      <c r="F1382" s="167" t="s">
        <v>5754</v>
      </c>
      <c r="G1382" s="167" t="s">
        <v>6193</v>
      </c>
      <c r="H1382" s="62" t="s">
        <v>153</v>
      </c>
      <c r="I1382" s="167" t="s">
        <v>6034</v>
      </c>
      <c r="J1382" s="63" t="str">
        <f t="shared" si="132"/>
        <v>IC.PA.110312</v>
      </c>
      <c r="K1382" s="61" t="s">
        <v>12175</v>
      </c>
      <c r="L1382" s="167" t="str">
        <f t="shared" si="133"/>
        <v xml:space="preserve">      Aggravating treatment</v>
      </c>
      <c r="M1382" s="61" t="str">
        <f t="shared" si="134"/>
        <v>PI.IC.PA.110312.01</v>
      </c>
      <c r="N1382" s="168"/>
      <c r="O1382" s="168" t="str">
        <f t="shared" si="135"/>
        <v>PH.IC.PA.110312.01</v>
      </c>
      <c r="Q1382" s="168" t="str">
        <f t="shared" si="136"/>
        <v>CL.IC.PA.110312.01</v>
      </c>
      <c r="R1382" s="167" t="s">
        <v>12465</v>
      </c>
      <c r="S1382" s="167">
        <v>799</v>
      </c>
    </row>
    <row r="1383" spans="1:19" s="167" customFormat="1" ht="15">
      <c r="A1383" s="167" t="s">
        <v>6465</v>
      </c>
      <c r="C1383" s="61" t="s">
        <v>12099</v>
      </c>
      <c r="D1383" s="167" t="s">
        <v>11300</v>
      </c>
      <c r="E1383" s="61" t="s">
        <v>12594</v>
      </c>
      <c r="F1383" s="167" t="s">
        <v>5754</v>
      </c>
      <c r="G1383" s="167" t="s">
        <v>6035</v>
      </c>
      <c r="H1383" s="62" t="s">
        <v>11848</v>
      </c>
      <c r="I1383" s="167" t="s">
        <v>12171</v>
      </c>
      <c r="J1383" s="63" t="str">
        <f t="shared" si="132"/>
        <v>IC.PA.110401</v>
      </c>
      <c r="K1383" s="61" t="s">
        <v>12175</v>
      </c>
      <c r="L1383" s="167" t="str">
        <f t="shared" si="133"/>
        <v xml:space="preserve">       Trigger none</v>
      </c>
      <c r="M1383" s="61" t="str">
        <f t="shared" si="134"/>
        <v>PI.IC.PA.110401.01</v>
      </c>
      <c r="N1383" s="168"/>
      <c r="O1383" s="168" t="str">
        <f t="shared" si="135"/>
        <v>PH.IC.PA.110401.01</v>
      </c>
      <c r="Q1383" s="168" t="str">
        <f t="shared" si="136"/>
        <v>CL.IC.PA.110401.01</v>
      </c>
    </row>
    <row r="1384" spans="1:19" s="167" customFormat="1" ht="15">
      <c r="A1384" s="167" t="s">
        <v>6465</v>
      </c>
      <c r="C1384" s="61" t="s">
        <v>12099</v>
      </c>
      <c r="E1384" s="61" t="s">
        <v>11</v>
      </c>
      <c r="F1384" s="167" t="s">
        <v>5754</v>
      </c>
      <c r="G1384" s="167" t="s">
        <v>6036</v>
      </c>
      <c r="H1384" s="62" t="s">
        <v>12030</v>
      </c>
      <c r="I1384" s="167" t="s">
        <v>6037</v>
      </c>
      <c r="J1384" s="63" t="str">
        <f t="shared" si="132"/>
        <v>IC.PA.110402</v>
      </c>
      <c r="K1384" s="61" t="s">
        <v>12175</v>
      </c>
      <c r="L1384" s="167" t="str">
        <f t="shared" si="133"/>
        <v xml:space="preserve">       Trigger anxiety</v>
      </c>
      <c r="M1384" s="61" t="str">
        <f t="shared" si="134"/>
        <v>PI.IC.PA.110402.01</v>
      </c>
      <c r="N1384" s="168"/>
      <c r="O1384" s="168" t="str">
        <f t="shared" si="135"/>
        <v>PH.IC.PA.110402.01</v>
      </c>
      <c r="Q1384" s="168" t="str">
        <f t="shared" si="136"/>
        <v>CL.IC.PA.110402.01</v>
      </c>
    </row>
    <row r="1385" spans="1:19" s="167" customFormat="1" ht="15">
      <c r="A1385" s="167" t="s">
        <v>6465</v>
      </c>
      <c r="C1385" s="61" t="s">
        <v>12099</v>
      </c>
      <c r="E1385" s="61" t="s">
        <v>11</v>
      </c>
      <c r="F1385" s="167" t="s">
        <v>5754</v>
      </c>
      <c r="G1385" s="167" t="s">
        <v>5927</v>
      </c>
      <c r="H1385" s="62" t="s">
        <v>12032</v>
      </c>
      <c r="I1385" s="167" t="s">
        <v>5928</v>
      </c>
      <c r="J1385" s="63" t="str">
        <f t="shared" si="132"/>
        <v>IC.PA.110403</v>
      </c>
      <c r="K1385" s="61" t="s">
        <v>12175</v>
      </c>
      <c r="L1385" s="167" t="str">
        <f t="shared" si="133"/>
        <v xml:space="preserve">       Trigger coughing</v>
      </c>
      <c r="M1385" s="61" t="str">
        <f t="shared" si="134"/>
        <v>PI.IC.PA.110403.01</v>
      </c>
      <c r="N1385" s="168"/>
      <c r="O1385" s="168" t="str">
        <f t="shared" si="135"/>
        <v>PH.IC.PA.110403.01</v>
      </c>
      <c r="Q1385" s="168" t="str">
        <f t="shared" si="136"/>
        <v>CL.IC.PA.110403.01</v>
      </c>
    </row>
    <row r="1386" spans="1:19" s="167" customFormat="1" ht="15">
      <c r="A1386" s="167" t="s">
        <v>6465</v>
      </c>
      <c r="C1386" s="61" t="s">
        <v>12099</v>
      </c>
      <c r="E1386" s="61" t="s">
        <v>11</v>
      </c>
      <c r="F1386" s="167" t="s">
        <v>5754</v>
      </c>
      <c r="G1386" s="167" t="s">
        <v>5929</v>
      </c>
      <c r="H1386" s="62" t="s">
        <v>12028</v>
      </c>
      <c r="I1386" s="167" t="s">
        <v>6218</v>
      </c>
      <c r="J1386" s="63" t="str">
        <f t="shared" si="132"/>
        <v>IC.PA.110404</v>
      </c>
      <c r="K1386" s="61" t="s">
        <v>12175</v>
      </c>
      <c r="L1386" s="167" t="str">
        <f t="shared" si="133"/>
        <v xml:space="preserve">       Trigger deep breathing</v>
      </c>
      <c r="M1386" s="61" t="str">
        <f t="shared" si="134"/>
        <v>PI.IC.PA.110404.01</v>
      </c>
      <c r="N1386" s="168"/>
      <c r="O1386" s="168" t="str">
        <f t="shared" si="135"/>
        <v>PH.IC.PA.110404.01</v>
      </c>
      <c r="Q1386" s="168" t="str">
        <f t="shared" si="136"/>
        <v>CL.IC.PA.110404.01</v>
      </c>
    </row>
    <row r="1387" spans="1:19" s="167" customFormat="1" ht="15">
      <c r="A1387" s="167" t="s">
        <v>6465</v>
      </c>
      <c r="C1387" s="61" t="s">
        <v>12099</v>
      </c>
      <c r="E1387" s="61" t="s">
        <v>11</v>
      </c>
      <c r="F1387" s="167" t="s">
        <v>5754</v>
      </c>
      <c r="G1387" s="167" t="s">
        <v>6219</v>
      </c>
      <c r="H1387" s="62" t="s">
        <v>12210</v>
      </c>
      <c r="I1387" s="167" t="s">
        <v>6220</v>
      </c>
      <c r="J1387" s="63" t="str">
        <f t="shared" si="132"/>
        <v>IC.PA.110405</v>
      </c>
      <c r="K1387" s="61" t="s">
        <v>12175</v>
      </c>
      <c r="L1387" s="167" t="str">
        <f t="shared" si="133"/>
        <v xml:space="preserve">       Trigger stress</v>
      </c>
      <c r="M1387" s="61" t="str">
        <f t="shared" si="134"/>
        <v>PI.IC.PA.110405.01</v>
      </c>
      <c r="N1387" s="168"/>
      <c r="O1387" s="168" t="str">
        <f t="shared" si="135"/>
        <v>PH.IC.PA.110405.01</v>
      </c>
      <c r="Q1387" s="168" t="str">
        <f t="shared" si="136"/>
        <v>CL.IC.PA.110405.01</v>
      </c>
    </row>
    <row r="1388" spans="1:19" s="167" customFormat="1" ht="15">
      <c r="A1388" s="167" t="s">
        <v>6465</v>
      </c>
      <c r="C1388" s="61" t="s">
        <v>12099</v>
      </c>
      <c r="E1388" s="61" t="s">
        <v>11</v>
      </c>
      <c r="F1388" s="167" t="s">
        <v>5754</v>
      </c>
      <c r="G1388" s="167" t="s">
        <v>6221</v>
      </c>
      <c r="H1388" s="62" t="s">
        <v>12212</v>
      </c>
      <c r="I1388" s="167" t="s">
        <v>6222</v>
      </c>
      <c r="J1388" s="63" t="str">
        <f t="shared" si="132"/>
        <v>IC.PA.110406</v>
      </c>
      <c r="K1388" s="61" t="s">
        <v>12175</v>
      </c>
      <c r="L1388" s="167" t="str">
        <f t="shared" si="133"/>
        <v xml:space="preserve">       Trigger cold</v>
      </c>
      <c r="M1388" s="61" t="str">
        <f t="shared" si="134"/>
        <v>PI.IC.PA.110406.01</v>
      </c>
      <c r="N1388" s="168"/>
      <c r="O1388" s="168" t="str">
        <f t="shared" si="135"/>
        <v>PH.IC.PA.110406.01</v>
      </c>
      <c r="Q1388" s="168" t="str">
        <f t="shared" si="136"/>
        <v>CL.IC.PA.110406.01</v>
      </c>
    </row>
    <row r="1389" spans="1:19" s="167" customFormat="1" ht="15">
      <c r="A1389" s="167" t="s">
        <v>6465</v>
      </c>
      <c r="C1389" s="61" t="s">
        <v>12099</v>
      </c>
      <c r="E1389" s="61" t="s">
        <v>11</v>
      </c>
      <c r="F1389" s="167" t="s">
        <v>5754</v>
      </c>
      <c r="G1389" s="167" t="s">
        <v>6223</v>
      </c>
      <c r="H1389" s="62" t="s">
        <v>12225</v>
      </c>
      <c r="I1389" s="167" t="s">
        <v>6055</v>
      </c>
      <c r="J1389" s="63" t="str">
        <f t="shared" si="132"/>
        <v>IC.PA.110407</v>
      </c>
      <c r="K1389" s="61" t="s">
        <v>12175</v>
      </c>
      <c r="L1389" s="167" t="str">
        <f t="shared" si="133"/>
        <v xml:space="preserve">       Trigger heat</v>
      </c>
      <c r="M1389" s="61" t="str">
        <f t="shared" si="134"/>
        <v>PI.IC.PA.110407.01</v>
      </c>
      <c r="N1389" s="168"/>
      <c r="O1389" s="168" t="str">
        <f t="shared" si="135"/>
        <v>PH.IC.PA.110407.01</v>
      </c>
      <c r="Q1389" s="168" t="str">
        <f t="shared" si="136"/>
        <v>CL.IC.PA.110407.01</v>
      </c>
    </row>
    <row r="1390" spans="1:19" s="167" customFormat="1" ht="15">
      <c r="A1390" s="167" t="s">
        <v>6465</v>
      </c>
      <c r="C1390" s="61" t="s">
        <v>12099</v>
      </c>
      <c r="E1390" s="61" t="s">
        <v>11</v>
      </c>
      <c r="F1390" s="167" t="s">
        <v>5754</v>
      </c>
      <c r="G1390" s="167" t="s">
        <v>6056</v>
      </c>
      <c r="H1390" s="62" t="s">
        <v>11638</v>
      </c>
      <c r="I1390" s="167" t="s">
        <v>6057</v>
      </c>
      <c r="J1390" s="63" t="str">
        <f t="shared" si="132"/>
        <v>IC.PA.110408</v>
      </c>
      <c r="K1390" s="61" t="s">
        <v>12175</v>
      </c>
      <c r="L1390" s="167" t="str">
        <f t="shared" si="133"/>
        <v xml:space="preserve">       Trigger exercise</v>
      </c>
      <c r="M1390" s="61" t="str">
        <f t="shared" si="134"/>
        <v>PI.IC.PA.110408.01</v>
      </c>
      <c r="N1390" s="168"/>
      <c r="O1390" s="168" t="str">
        <f t="shared" si="135"/>
        <v>PH.IC.PA.110408.01</v>
      </c>
      <c r="Q1390" s="168" t="str">
        <f t="shared" si="136"/>
        <v>CL.IC.PA.110408.01</v>
      </c>
    </row>
    <row r="1391" spans="1:19" s="167" customFormat="1" ht="15">
      <c r="A1391" s="167" t="s">
        <v>6465</v>
      </c>
      <c r="C1391" s="61" t="s">
        <v>12099</v>
      </c>
      <c r="E1391" s="61" t="s">
        <v>11</v>
      </c>
      <c r="F1391" s="167" t="s">
        <v>5754</v>
      </c>
      <c r="G1391" s="167" t="s">
        <v>6058</v>
      </c>
      <c r="H1391" s="62" t="s">
        <v>11639</v>
      </c>
      <c r="I1391" s="167" t="s">
        <v>6059</v>
      </c>
      <c r="J1391" s="63" t="str">
        <f t="shared" si="132"/>
        <v>IC.PA.110409</v>
      </c>
      <c r="K1391" s="61" t="s">
        <v>12175</v>
      </c>
      <c r="L1391" s="167" t="str">
        <f t="shared" si="133"/>
        <v xml:space="preserve">       Trigger light</v>
      </c>
      <c r="M1391" s="61" t="str">
        <f t="shared" si="134"/>
        <v>PI.IC.PA.110409.01</v>
      </c>
      <c r="N1391" s="168"/>
      <c r="O1391" s="168" t="str">
        <f t="shared" si="135"/>
        <v>PH.IC.PA.110409.01</v>
      </c>
      <c r="Q1391" s="168" t="str">
        <f t="shared" si="136"/>
        <v>CL.IC.PA.110409.01</v>
      </c>
    </row>
    <row r="1392" spans="1:19" s="167" customFormat="1" ht="15">
      <c r="A1392" s="167" t="s">
        <v>6465</v>
      </c>
      <c r="C1392" s="61" t="s">
        <v>12099</v>
      </c>
      <c r="E1392" s="61" t="s">
        <v>11</v>
      </c>
      <c r="F1392" s="167" t="s">
        <v>5754</v>
      </c>
      <c r="G1392" s="167" t="s">
        <v>6060</v>
      </c>
      <c r="H1392" s="62" t="s">
        <v>11829</v>
      </c>
      <c r="I1392" s="167" t="s">
        <v>6071</v>
      </c>
      <c r="J1392" s="63" t="str">
        <f t="shared" si="132"/>
        <v>IC.PA.110410</v>
      </c>
      <c r="K1392" s="61" t="s">
        <v>12175</v>
      </c>
      <c r="L1392" s="167" t="str">
        <f t="shared" si="133"/>
        <v xml:space="preserve">       Trigger movement</v>
      </c>
      <c r="M1392" s="61" t="str">
        <f t="shared" si="134"/>
        <v>PI.IC.PA.110410.01</v>
      </c>
      <c r="N1392" s="168"/>
      <c r="O1392" s="168" t="str">
        <f t="shared" si="135"/>
        <v>PH.IC.PA.110410.01</v>
      </c>
      <c r="Q1392" s="168" t="str">
        <f t="shared" si="136"/>
        <v>CL.IC.PA.110410.01</v>
      </c>
    </row>
    <row r="1393" spans="1:19" s="167" customFormat="1" ht="15">
      <c r="A1393" s="167" t="s">
        <v>6465</v>
      </c>
      <c r="C1393" s="61" t="s">
        <v>12099</v>
      </c>
      <c r="E1393" s="61" t="s">
        <v>11</v>
      </c>
      <c r="F1393" s="167" t="s">
        <v>5754</v>
      </c>
      <c r="G1393" s="167" t="s">
        <v>6072</v>
      </c>
      <c r="H1393" s="62" t="s">
        <v>12099</v>
      </c>
      <c r="I1393" s="167" t="s">
        <v>6073</v>
      </c>
      <c r="J1393" s="63" t="str">
        <f t="shared" si="132"/>
        <v>IC.PA.110411</v>
      </c>
      <c r="K1393" s="61" t="s">
        <v>12175</v>
      </c>
      <c r="L1393" s="167" t="str">
        <f t="shared" si="133"/>
        <v xml:space="preserve">       Trigger walking</v>
      </c>
      <c r="M1393" s="61" t="str">
        <f t="shared" si="134"/>
        <v>PI.IC.PA.110411.01</v>
      </c>
      <c r="N1393" s="168"/>
      <c r="O1393" s="168" t="str">
        <f t="shared" si="135"/>
        <v>PH.IC.PA.110411.01</v>
      </c>
      <c r="Q1393" s="168" t="str">
        <f t="shared" si="136"/>
        <v>CL.IC.PA.110411.01</v>
      </c>
    </row>
    <row r="1394" spans="1:19" s="167" customFormat="1" ht="15">
      <c r="A1394" s="167" t="s">
        <v>6465</v>
      </c>
      <c r="C1394" s="61" t="s">
        <v>12099</v>
      </c>
      <c r="E1394" s="61" t="s">
        <v>11</v>
      </c>
      <c r="F1394" s="167" t="s">
        <v>5754</v>
      </c>
      <c r="G1394" s="167" t="s">
        <v>6074</v>
      </c>
      <c r="H1394" s="62" t="s">
        <v>12100</v>
      </c>
      <c r="I1394" s="167" t="s">
        <v>6419</v>
      </c>
      <c r="J1394" s="63" t="str">
        <f t="shared" si="132"/>
        <v>IC.PA.110412</v>
      </c>
      <c r="K1394" s="61" t="s">
        <v>12175</v>
      </c>
      <c r="L1394" s="167" t="str">
        <f t="shared" si="133"/>
        <v xml:space="preserve">       Trigger noise</v>
      </c>
      <c r="M1394" s="61" t="str">
        <f t="shared" si="134"/>
        <v>PI.IC.PA.110412.01</v>
      </c>
      <c r="N1394" s="168"/>
      <c r="O1394" s="168" t="str">
        <f t="shared" si="135"/>
        <v>PH.IC.PA.110412.01</v>
      </c>
      <c r="Q1394" s="168" t="str">
        <f t="shared" si="136"/>
        <v>CL.IC.PA.110412.01</v>
      </c>
    </row>
    <row r="1395" spans="1:19" s="167" customFormat="1" ht="15">
      <c r="A1395" s="167" t="s">
        <v>6465</v>
      </c>
      <c r="C1395" s="61" t="s">
        <v>12099</v>
      </c>
      <c r="E1395" s="61" t="s">
        <v>11</v>
      </c>
      <c r="F1395" s="167" t="s">
        <v>5754</v>
      </c>
      <c r="G1395" s="167" t="s">
        <v>6586</v>
      </c>
      <c r="H1395" s="62" t="s">
        <v>12101</v>
      </c>
      <c r="I1395" s="167" t="s">
        <v>6587</v>
      </c>
      <c r="J1395" s="63" t="str">
        <f t="shared" si="132"/>
        <v>IC.PA.110413</v>
      </c>
      <c r="K1395" s="61" t="s">
        <v>12175</v>
      </c>
      <c r="L1395" s="167" t="str">
        <f t="shared" si="133"/>
        <v xml:space="preserve">       Trigger weather change</v>
      </c>
      <c r="M1395" s="61" t="str">
        <f t="shared" si="134"/>
        <v>PI.IC.PA.110413.01</v>
      </c>
      <c r="N1395" s="168"/>
      <c r="O1395" s="168" t="str">
        <f t="shared" si="135"/>
        <v>PH.IC.PA.110413.01</v>
      </c>
      <c r="Q1395" s="168" t="str">
        <f t="shared" si="136"/>
        <v>CL.IC.PA.110413.01</v>
      </c>
    </row>
    <row r="1396" spans="1:19" s="167" customFormat="1" ht="15">
      <c r="A1396" s="167" t="s">
        <v>6465</v>
      </c>
      <c r="C1396" s="61" t="s">
        <v>12099</v>
      </c>
      <c r="E1396" s="61" t="s">
        <v>11</v>
      </c>
      <c r="F1396" s="167" t="s">
        <v>5754</v>
      </c>
      <c r="G1396" s="167" t="s">
        <v>6426</v>
      </c>
      <c r="H1396" s="62" t="s">
        <v>12102</v>
      </c>
      <c r="I1396" s="167" t="s">
        <v>6427</v>
      </c>
      <c r="J1396" s="63" t="str">
        <f t="shared" si="132"/>
        <v>IC.PA.110414</v>
      </c>
      <c r="K1396" s="61" t="s">
        <v>12175</v>
      </c>
      <c r="L1396" s="167" t="str">
        <f t="shared" si="133"/>
        <v xml:space="preserve">       Trigger sleep deficit</v>
      </c>
      <c r="M1396" s="61" t="str">
        <f t="shared" si="134"/>
        <v>PI.IC.PA.110414.01</v>
      </c>
      <c r="N1396" s="168"/>
      <c r="O1396" s="168" t="str">
        <f t="shared" si="135"/>
        <v>PH.IC.PA.110414.01</v>
      </c>
      <c r="Q1396" s="168" t="str">
        <f t="shared" si="136"/>
        <v>CL.IC.PA.110414.01</v>
      </c>
    </row>
    <row r="1397" spans="1:19" s="167" customFormat="1" ht="15">
      <c r="A1397" s="167" t="s">
        <v>6465</v>
      </c>
      <c r="C1397" s="61" t="s">
        <v>12099</v>
      </c>
      <c r="E1397" s="61" t="s">
        <v>11</v>
      </c>
      <c r="F1397" s="167" t="s">
        <v>5754</v>
      </c>
      <c r="G1397" s="167" t="s">
        <v>6428</v>
      </c>
      <c r="H1397" s="62" t="s">
        <v>11559</v>
      </c>
      <c r="I1397" s="167" t="s">
        <v>6429</v>
      </c>
      <c r="J1397" s="63" t="str">
        <f t="shared" si="132"/>
        <v>IC.PA.110415</v>
      </c>
      <c r="K1397" s="61" t="s">
        <v>12175</v>
      </c>
      <c r="L1397" s="167" t="str">
        <f t="shared" si="133"/>
        <v xml:space="preserve">       Trigger medication</v>
      </c>
      <c r="M1397" s="61" t="str">
        <f t="shared" si="134"/>
        <v>PI.IC.PA.110415.01</v>
      </c>
      <c r="N1397" s="168"/>
      <c r="O1397" s="168" t="str">
        <f t="shared" si="135"/>
        <v>PH.IC.PA.110415.01</v>
      </c>
      <c r="Q1397" s="168" t="str">
        <f t="shared" si="136"/>
        <v>CL.IC.PA.110415.01</v>
      </c>
    </row>
    <row r="1398" spans="1:19" s="167" customFormat="1" ht="15">
      <c r="A1398" s="167" t="s">
        <v>6465</v>
      </c>
      <c r="C1398" s="61" t="s">
        <v>12099</v>
      </c>
      <c r="E1398" s="61" t="s">
        <v>11</v>
      </c>
      <c r="F1398" s="167" t="s">
        <v>5754</v>
      </c>
      <c r="G1398" s="167" t="s">
        <v>6251</v>
      </c>
      <c r="H1398" s="62" t="s">
        <v>11560</v>
      </c>
      <c r="I1398" s="167" t="s">
        <v>6252</v>
      </c>
      <c r="J1398" s="63" t="str">
        <f t="shared" si="132"/>
        <v>IC.PA.110416</v>
      </c>
      <c r="K1398" s="61" t="s">
        <v>12175</v>
      </c>
      <c r="L1398" s="167" t="str">
        <f t="shared" si="133"/>
        <v xml:space="preserve">       Trigger procedure</v>
      </c>
      <c r="M1398" s="61" t="str">
        <f t="shared" si="134"/>
        <v>PI.IC.PA.110416.01</v>
      </c>
      <c r="N1398" s="168"/>
      <c r="O1398" s="168" t="str">
        <f t="shared" si="135"/>
        <v>PH.IC.PA.110416.01</v>
      </c>
      <c r="Q1398" s="168" t="str">
        <f t="shared" si="136"/>
        <v>CL.IC.PA.110416.01</v>
      </c>
      <c r="R1398" s="167" t="s">
        <v>12465</v>
      </c>
      <c r="S1398" s="167">
        <v>486</v>
      </c>
    </row>
    <row r="1399" spans="1:19" s="167" customFormat="1" ht="15">
      <c r="A1399" s="167" t="s">
        <v>6465</v>
      </c>
      <c r="C1399" s="61" t="s">
        <v>12099</v>
      </c>
      <c r="E1399" s="61" t="s">
        <v>11</v>
      </c>
      <c r="F1399" s="167" t="s">
        <v>5754</v>
      </c>
      <c r="G1399" s="167" t="s">
        <v>5870</v>
      </c>
      <c r="H1399" s="62" t="s">
        <v>12462</v>
      </c>
      <c r="I1399" s="167" t="s">
        <v>6253</v>
      </c>
      <c r="J1399" s="63" t="str">
        <f t="shared" si="132"/>
        <v>IC.PA.110417</v>
      </c>
      <c r="K1399" s="61" t="s">
        <v>1702</v>
      </c>
      <c r="L1399" s="167" t="str">
        <f t="shared" si="133"/>
        <v>Trigger Cardiac</v>
      </c>
      <c r="M1399" s="61" t="str">
        <f t="shared" si="134"/>
        <v>PI.IC.PA.110417.01</v>
      </c>
      <c r="N1399" s="168"/>
      <c r="O1399" s="168" t="str">
        <f t="shared" si="135"/>
        <v>PH.IC.PA.110417.01</v>
      </c>
      <c r="Q1399" s="168" t="str">
        <f t="shared" si="136"/>
        <v>CL.IC.PA.110417.01</v>
      </c>
      <c r="R1399" s="167" t="s">
        <v>12465</v>
      </c>
      <c r="S1399" s="167">
        <v>486</v>
      </c>
    </row>
    <row r="1400" spans="1:19" s="167" customFormat="1" ht="15">
      <c r="A1400" s="167" t="s">
        <v>6465</v>
      </c>
      <c r="C1400" s="61" t="s">
        <v>12099</v>
      </c>
      <c r="E1400" s="61" t="s">
        <v>11</v>
      </c>
      <c r="F1400" s="167" t="s">
        <v>5754</v>
      </c>
      <c r="G1400" s="167" t="s">
        <v>6602</v>
      </c>
      <c r="H1400" s="62" t="s">
        <v>12602</v>
      </c>
      <c r="I1400" s="167" t="s">
        <v>5812</v>
      </c>
      <c r="J1400" s="63" t="str">
        <f t="shared" si="132"/>
        <v>IC.PA.110418</v>
      </c>
      <c r="K1400" s="61" t="s">
        <v>1702</v>
      </c>
      <c r="L1400" s="167" t="str">
        <f t="shared" si="133"/>
        <v>Trigger Chronic</v>
      </c>
      <c r="M1400" s="61" t="str">
        <f t="shared" si="134"/>
        <v>PI.IC.PA.110418.01</v>
      </c>
      <c r="N1400" s="168"/>
      <c r="O1400" s="168" t="str">
        <f t="shared" si="135"/>
        <v>PH.IC.PA.110418.01</v>
      </c>
      <c r="Q1400" s="168" t="str">
        <f t="shared" si="136"/>
        <v>CL.IC.PA.110418.01</v>
      </c>
      <c r="R1400" s="167" t="s">
        <v>12465</v>
      </c>
      <c r="S1400" s="167">
        <v>486</v>
      </c>
    </row>
    <row r="1401" spans="1:19" s="167" customFormat="1" ht="15">
      <c r="A1401" s="167" t="s">
        <v>6465</v>
      </c>
      <c r="C1401" s="61" t="s">
        <v>12099</v>
      </c>
      <c r="E1401" s="61" t="s">
        <v>11</v>
      </c>
      <c r="F1401" s="167" t="s">
        <v>5754</v>
      </c>
      <c r="G1401" s="167" t="s">
        <v>6603</v>
      </c>
      <c r="H1401" s="62" t="s">
        <v>12604</v>
      </c>
      <c r="I1401" s="167" t="s">
        <v>5759</v>
      </c>
      <c r="J1401" s="63" t="str">
        <f t="shared" si="132"/>
        <v>IC.PA.110419</v>
      </c>
      <c r="K1401" s="61" t="s">
        <v>1702</v>
      </c>
      <c r="L1401" s="167" t="str">
        <f t="shared" si="133"/>
        <v>Trigger Diagnosis</v>
      </c>
      <c r="M1401" s="61" t="str">
        <f t="shared" si="134"/>
        <v>PI.IC.PA.110419.01</v>
      </c>
      <c r="N1401" s="168"/>
      <c r="O1401" s="168" t="str">
        <f t="shared" si="135"/>
        <v>PH.IC.PA.110419.01</v>
      </c>
      <c r="Q1401" s="168" t="str">
        <f t="shared" si="136"/>
        <v>CL.IC.PA.110419.01</v>
      </c>
      <c r="R1401" s="167" t="s">
        <v>4415</v>
      </c>
      <c r="S1401" s="167">
        <v>486</v>
      </c>
    </row>
    <row r="1402" spans="1:19" s="167" customFormat="1" ht="15">
      <c r="A1402" s="167" t="s">
        <v>6465</v>
      </c>
      <c r="C1402" s="61" t="s">
        <v>12099</v>
      </c>
      <c r="E1402" s="61" t="s">
        <v>12594</v>
      </c>
      <c r="F1402" s="167" t="s">
        <v>5754</v>
      </c>
      <c r="G1402" s="167" t="s">
        <v>5964</v>
      </c>
      <c r="H1402" s="62" t="s">
        <v>1000</v>
      </c>
      <c r="I1402" s="167" t="s">
        <v>5813</v>
      </c>
      <c r="J1402" s="63" t="str">
        <f t="shared" si="132"/>
        <v>IC.PA.110420</v>
      </c>
      <c r="K1402" s="61" t="s">
        <v>1702</v>
      </c>
      <c r="L1402" s="167" t="str">
        <f t="shared" si="133"/>
        <v xml:space="preserve"> Trigger Incision</v>
      </c>
      <c r="M1402" s="61" t="str">
        <f t="shared" si="134"/>
        <v>PI.IC.PA.110420.01</v>
      </c>
      <c r="N1402" s="168"/>
      <c r="O1402" s="168" t="str">
        <f t="shared" si="135"/>
        <v>PH.IC.PA.110420.01</v>
      </c>
      <c r="Q1402" s="168" t="str">
        <f t="shared" si="136"/>
        <v>CL.IC.PA.110420.01</v>
      </c>
      <c r="R1402" s="167" t="s">
        <v>4415</v>
      </c>
      <c r="S1402" s="167">
        <v>486</v>
      </c>
    </row>
    <row r="1403" spans="1:19" s="167" customFormat="1" ht="15">
      <c r="A1403" s="167" t="s">
        <v>6465</v>
      </c>
      <c r="C1403" s="61" t="s">
        <v>12099</v>
      </c>
      <c r="E1403" s="61" t="s">
        <v>12594</v>
      </c>
      <c r="F1403" s="167" t="s">
        <v>5754</v>
      </c>
      <c r="G1403" s="167" t="s">
        <v>5760</v>
      </c>
      <c r="H1403" s="62" t="s">
        <v>8039</v>
      </c>
      <c r="I1403" s="167" t="s">
        <v>5876</v>
      </c>
      <c r="J1403" s="63" t="str">
        <f t="shared" si="132"/>
        <v>IC.PA.110421</v>
      </c>
      <c r="K1403" s="61" t="s">
        <v>1702</v>
      </c>
      <c r="L1403" s="167" t="str">
        <f t="shared" si="133"/>
        <v>Trigger Injury Unknown</v>
      </c>
      <c r="M1403" s="61" t="str">
        <f t="shared" si="134"/>
        <v>PI.IC.PA.110421.01</v>
      </c>
      <c r="N1403" s="168"/>
      <c r="O1403" s="168" t="str">
        <f t="shared" si="135"/>
        <v>PH.IC.PA.110421.01</v>
      </c>
      <c r="Q1403" s="168" t="str">
        <f t="shared" si="136"/>
        <v>CL.IC.PA.110421.01</v>
      </c>
      <c r="R1403" s="167" t="s">
        <v>12465</v>
      </c>
      <c r="S1403" s="167">
        <v>486</v>
      </c>
    </row>
    <row r="1404" spans="1:19" s="167" customFormat="1" ht="15">
      <c r="A1404" s="167" t="s">
        <v>6465</v>
      </c>
      <c r="C1404" s="61" t="s">
        <v>12099</v>
      </c>
      <c r="E1404" s="61" t="s">
        <v>12594</v>
      </c>
      <c r="F1404" s="167" t="s">
        <v>5754</v>
      </c>
      <c r="G1404" s="167" t="s">
        <v>5966</v>
      </c>
      <c r="H1404" s="62" t="s">
        <v>7874</v>
      </c>
      <c r="I1404" s="167" t="s">
        <v>5967</v>
      </c>
      <c r="J1404" s="63" t="str">
        <f t="shared" si="132"/>
        <v>IC.PA.110422</v>
      </c>
      <c r="K1404" s="61" t="s">
        <v>1702</v>
      </c>
      <c r="L1404" s="167" t="str">
        <f t="shared" si="133"/>
        <v>Trigger Wound</v>
      </c>
      <c r="M1404" s="61" t="str">
        <f t="shared" si="134"/>
        <v>PI.IC.PA.110422.01</v>
      </c>
      <c r="N1404" s="168"/>
      <c r="O1404" s="168" t="str">
        <f t="shared" si="135"/>
        <v>PH.IC.PA.110422.01</v>
      </c>
      <c r="Q1404" s="168" t="str">
        <f t="shared" si="136"/>
        <v>CL.IC.PA.110422.01</v>
      </c>
      <c r="R1404" s="167" t="s">
        <v>12465</v>
      </c>
      <c r="S1404" s="167">
        <v>486</v>
      </c>
    </row>
    <row r="1405" spans="1:19" s="167" customFormat="1" ht="15">
      <c r="A1405" s="167" t="s">
        <v>6465</v>
      </c>
      <c r="C1405" s="61" t="s">
        <v>12099</v>
      </c>
      <c r="D1405" s="167" t="s">
        <v>6102</v>
      </c>
      <c r="E1405" s="61" t="s">
        <v>212</v>
      </c>
      <c r="F1405" s="167" t="s">
        <v>5754</v>
      </c>
      <c r="G1405" s="167" t="s">
        <v>6266</v>
      </c>
      <c r="H1405" s="62" t="s">
        <v>11848</v>
      </c>
      <c r="I1405" s="167" t="s">
        <v>8916</v>
      </c>
      <c r="J1405" s="63" t="str">
        <f t="shared" si="132"/>
        <v>IC.PA.110501</v>
      </c>
      <c r="K1405" s="61" t="s">
        <v>12175</v>
      </c>
      <c r="L1405" s="167" t="str">
        <f t="shared" si="133"/>
        <v xml:space="preserve">      Related symptom diaphoretic</v>
      </c>
      <c r="M1405" s="61" t="str">
        <f t="shared" si="134"/>
        <v>PI.IC.PA.110501.01</v>
      </c>
      <c r="N1405" s="168"/>
      <c r="O1405" s="168" t="str">
        <f t="shared" si="135"/>
        <v>PH.IC.PA.110501.01</v>
      </c>
      <c r="Q1405" s="168" t="str">
        <f t="shared" si="136"/>
        <v>CL.IC.PA.110501.01</v>
      </c>
    </row>
    <row r="1406" spans="1:19" s="167" customFormat="1" ht="15">
      <c r="A1406" s="167" t="s">
        <v>6465</v>
      </c>
      <c r="C1406" s="61" t="s">
        <v>12099</v>
      </c>
      <c r="E1406" s="61" t="s">
        <v>212</v>
      </c>
      <c r="F1406" s="167" t="s">
        <v>5754</v>
      </c>
      <c r="G1406" s="167" t="s">
        <v>6451</v>
      </c>
      <c r="H1406" s="62" t="s">
        <v>12030</v>
      </c>
      <c r="I1406" s="167" t="s">
        <v>6452</v>
      </c>
      <c r="J1406" s="63" t="str">
        <f t="shared" si="132"/>
        <v>IC.PA.110502</v>
      </c>
      <c r="K1406" s="61" t="s">
        <v>1702</v>
      </c>
      <c r="L1406" s="167" t="str">
        <f t="shared" si="133"/>
        <v xml:space="preserve">      Related symptom dizziness</v>
      </c>
      <c r="M1406" s="61" t="str">
        <f t="shared" si="134"/>
        <v>PI.IC.PA.110502.01</v>
      </c>
      <c r="N1406" s="168"/>
      <c r="O1406" s="168" t="str">
        <f t="shared" si="135"/>
        <v>PH.IC.PA.110502.01</v>
      </c>
      <c r="Q1406" s="168" t="str">
        <f t="shared" si="136"/>
        <v>CL.IC.PA.110502.01</v>
      </c>
    </row>
    <row r="1407" spans="1:19" s="167" customFormat="1" ht="15">
      <c r="A1407" s="167" t="s">
        <v>6465</v>
      </c>
      <c r="C1407" s="61" t="s">
        <v>12099</v>
      </c>
      <c r="E1407" s="61" t="s">
        <v>212</v>
      </c>
      <c r="F1407" s="167" t="s">
        <v>5754</v>
      </c>
      <c r="G1407" s="167" t="s">
        <v>6453</v>
      </c>
      <c r="H1407" s="62" t="s">
        <v>12032</v>
      </c>
      <c r="I1407" s="167" t="s">
        <v>6270</v>
      </c>
      <c r="J1407" s="63" t="str">
        <f t="shared" si="132"/>
        <v>IC.PA.110503</v>
      </c>
      <c r="K1407" s="61" t="s">
        <v>12175</v>
      </c>
      <c r="L1407" s="167" t="str">
        <f t="shared" si="133"/>
        <v xml:space="preserve">      Related symptom short of breath</v>
      </c>
      <c r="M1407" s="61" t="str">
        <f t="shared" si="134"/>
        <v>PI.IC.PA.110503.01</v>
      </c>
      <c r="N1407" s="168"/>
      <c r="O1407" s="168" t="str">
        <f t="shared" si="135"/>
        <v>PH.IC.PA.110503.01</v>
      </c>
      <c r="Q1407" s="168" t="str">
        <f t="shared" si="136"/>
        <v>CL.IC.PA.110503.01</v>
      </c>
    </row>
    <row r="1408" spans="1:19" s="167" customFormat="1" ht="15">
      <c r="A1408" s="167" t="s">
        <v>6465</v>
      </c>
      <c r="C1408" s="61" t="s">
        <v>12099</v>
      </c>
      <c r="E1408" s="61" t="s">
        <v>212</v>
      </c>
      <c r="F1408" s="167" t="s">
        <v>5754</v>
      </c>
      <c r="G1408" s="167" t="s">
        <v>6267</v>
      </c>
      <c r="H1408" s="62" t="s">
        <v>12028</v>
      </c>
      <c r="I1408" s="167" t="s">
        <v>10592</v>
      </c>
      <c r="J1408" s="63" t="str">
        <f t="shared" si="132"/>
        <v>IC.PA.110504</v>
      </c>
      <c r="K1408" s="61" t="s">
        <v>12175</v>
      </c>
      <c r="L1408" s="167" t="str">
        <f t="shared" si="133"/>
        <v xml:space="preserve">      Related symptom nauseated</v>
      </c>
      <c r="M1408" s="61" t="str">
        <f t="shared" si="134"/>
        <v>PI.IC.PA.110504.01</v>
      </c>
      <c r="N1408" s="168"/>
      <c r="O1408" s="168" t="str">
        <f t="shared" si="135"/>
        <v>PH.IC.PA.110504.01</v>
      </c>
      <c r="Q1408" s="168" t="str">
        <f t="shared" si="136"/>
        <v>CL.IC.PA.110504.01</v>
      </c>
    </row>
    <row r="1409" spans="1:31" s="167" customFormat="1" ht="15">
      <c r="A1409" s="167" t="s">
        <v>6465</v>
      </c>
      <c r="C1409" s="61" t="s">
        <v>12099</v>
      </c>
      <c r="E1409" s="61" t="s">
        <v>212</v>
      </c>
      <c r="F1409" s="167" t="s">
        <v>5754</v>
      </c>
      <c r="G1409" s="167" t="s">
        <v>6268</v>
      </c>
      <c r="H1409" s="62" t="s">
        <v>12210</v>
      </c>
      <c r="I1409" s="167" t="s">
        <v>6269</v>
      </c>
      <c r="J1409" s="63" t="str">
        <f t="shared" si="132"/>
        <v>IC.PA.110505</v>
      </c>
      <c r="K1409" s="61" t="s">
        <v>12175</v>
      </c>
      <c r="L1409" s="167" t="str">
        <f t="shared" si="133"/>
        <v xml:space="preserve">      Related symptom photophobia</v>
      </c>
      <c r="M1409" s="61" t="str">
        <f t="shared" si="134"/>
        <v>PI.IC.PA.110505.01</v>
      </c>
      <c r="N1409" s="168"/>
      <c r="O1409" s="168" t="str">
        <f t="shared" si="135"/>
        <v>PH.IC.PA.110505.01</v>
      </c>
      <c r="Q1409" s="168" t="str">
        <f t="shared" si="136"/>
        <v>CL.IC.PA.110505.01</v>
      </c>
    </row>
    <row r="1410" spans="1:31" s="167" customFormat="1" ht="15">
      <c r="A1410" s="167" t="s">
        <v>6465</v>
      </c>
      <c r="C1410" s="61" t="s">
        <v>12099</v>
      </c>
      <c r="E1410" s="61" t="s">
        <v>212</v>
      </c>
      <c r="F1410" s="167" t="s">
        <v>5754</v>
      </c>
      <c r="G1410" s="167" t="s">
        <v>6107</v>
      </c>
      <c r="H1410" s="62" t="s">
        <v>12212</v>
      </c>
      <c r="I1410" s="167" t="s">
        <v>10890</v>
      </c>
      <c r="J1410" s="63" t="str">
        <f t="shared" si="132"/>
        <v>IC.PA.110506</v>
      </c>
      <c r="K1410" s="61" t="s">
        <v>12175</v>
      </c>
      <c r="L1410" s="167" t="str">
        <f t="shared" si="133"/>
        <v xml:space="preserve">      Related symptom vomiting</v>
      </c>
      <c r="M1410" s="61" t="str">
        <f t="shared" si="134"/>
        <v>PI.IC.PA.110506.01</v>
      </c>
      <c r="N1410" s="168"/>
      <c r="O1410" s="168" t="str">
        <f t="shared" si="135"/>
        <v>PH.IC.PA.110506.01</v>
      </c>
      <c r="Q1410" s="168" t="str">
        <f t="shared" si="136"/>
        <v>CL.IC.PA.110506.01</v>
      </c>
    </row>
    <row r="1411" spans="1:31" s="167" customFormat="1" ht="15">
      <c r="A1411" s="167" t="s">
        <v>6465</v>
      </c>
      <c r="C1411" s="61" t="s">
        <v>12099</v>
      </c>
      <c r="E1411" s="61" t="s">
        <v>212</v>
      </c>
      <c r="F1411" s="167" t="s">
        <v>5754</v>
      </c>
      <c r="G1411" s="167" t="s">
        <v>6272</v>
      </c>
      <c r="H1411" s="62" t="s">
        <v>12225</v>
      </c>
      <c r="I1411" s="167" t="s">
        <v>6856</v>
      </c>
      <c r="J1411" s="63" t="str">
        <f t="shared" si="132"/>
        <v>IC.PA.110507</v>
      </c>
      <c r="K1411" s="61" t="s">
        <v>2206</v>
      </c>
      <c r="L1411" s="167" t="str">
        <f t="shared" si="133"/>
        <v xml:space="preserve">      Related symptom visual changes</v>
      </c>
      <c r="M1411" s="61" t="str">
        <f t="shared" si="134"/>
        <v>PI.IC.PA.110507.01</v>
      </c>
      <c r="N1411" s="168"/>
      <c r="O1411" s="168" t="str">
        <f t="shared" si="135"/>
        <v>PH.IC.PA.110507.01</v>
      </c>
      <c r="Q1411" s="168" t="str">
        <f t="shared" si="136"/>
        <v>CL.IC.PA.110507.01</v>
      </c>
    </row>
    <row r="1412" spans="1:31" s="167" customFormat="1" ht="15">
      <c r="A1412" s="167" t="s">
        <v>6465</v>
      </c>
      <c r="C1412" s="61" t="s">
        <v>12099</v>
      </c>
      <c r="E1412" s="61" t="s">
        <v>212</v>
      </c>
      <c r="F1412" s="167" t="s">
        <v>5754</v>
      </c>
      <c r="G1412" s="167" t="s">
        <v>12769</v>
      </c>
      <c r="H1412" s="62" t="s">
        <v>12729</v>
      </c>
      <c r="J1412" s="63" t="str">
        <f t="shared" si="132"/>
        <v>IC.PA.110508</v>
      </c>
      <c r="K1412" s="61" t="s">
        <v>12175</v>
      </c>
      <c r="L1412" s="167" t="str">
        <f t="shared" si="133"/>
        <v>Other</v>
      </c>
      <c r="M1412" s="61" t="str">
        <f t="shared" si="134"/>
        <v>PI.IC.PA.110508.01</v>
      </c>
      <c r="N1412" s="168"/>
      <c r="O1412" s="168" t="str">
        <f t="shared" si="135"/>
        <v>PH.IC.PA.110508.01</v>
      </c>
      <c r="Q1412" s="168" t="str">
        <f t="shared" si="136"/>
        <v>CL.IC.PA.110508.01</v>
      </c>
      <c r="X1412" s="167" t="s">
        <v>88</v>
      </c>
      <c r="Y1412" s="167">
        <v>1126</v>
      </c>
    </row>
    <row r="1413" spans="1:31" s="167" customFormat="1" ht="15">
      <c r="A1413" s="167" t="s">
        <v>6465</v>
      </c>
      <c r="C1413" s="61" t="s">
        <v>12099</v>
      </c>
      <c r="D1413" s="167" t="s">
        <v>8285</v>
      </c>
      <c r="E1413" s="61" t="s">
        <v>6988</v>
      </c>
      <c r="F1413" s="167" t="s">
        <v>5877</v>
      </c>
      <c r="G1413" s="167" t="s">
        <v>5970</v>
      </c>
      <c r="H1413" s="62" t="s">
        <v>11848</v>
      </c>
      <c r="I1413" s="167" t="s">
        <v>5971</v>
      </c>
      <c r="J1413" s="63" t="str">
        <f t="shared" si="132"/>
        <v>IC.PA.110601</v>
      </c>
      <c r="K1413" s="61" t="s">
        <v>12175</v>
      </c>
      <c r="L1413" s="167" t="str">
        <f t="shared" si="133"/>
        <v xml:space="preserve">      Acute</v>
      </c>
      <c r="M1413" s="61" t="str">
        <f t="shared" si="134"/>
        <v>PI.IC.PA.110601.01</v>
      </c>
      <c r="N1413" s="168"/>
      <c r="O1413" s="168" t="str">
        <f t="shared" si="135"/>
        <v>PH.IC.PA.110601.01</v>
      </c>
      <c r="Q1413" s="168" t="str">
        <f t="shared" si="136"/>
        <v>CL.IC.PA.110601.01</v>
      </c>
    </row>
    <row r="1414" spans="1:31" s="167" customFormat="1" ht="15">
      <c r="A1414" s="167" t="s">
        <v>6465</v>
      </c>
      <c r="C1414" s="61" t="s">
        <v>12099</v>
      </c>
      <c r="E1414" s="61" t="s">
        <v>6988</v>
      </c>
      <c r="F1414" s="167" t="s">
        <v>5877</v>
      </c>
      <c r="G1414" s="167" t="s">
        <v>5975</v>
      </c>
      <c r="H1414" s="62" t="s">
        <v>12030</v>
      </c>
      <c r="I1414" s="167" t="s">
        <v>5976</v>
      </c>
      <c r="J1414" s="63" t="str">
        <f t="shared" si="132"/>
        <v>IC.PA.110602</v>
      </c>
      <c r="K1414" s="61" t="s">
        <v>12175</v>
      </c>
      <c r="L1414" s="167" t="str">
        <f t="shared" si="133"/>
        <v xml:space="preserve">      Post surgical acute</v>
      </c>
      <c r="M1414" s="61" t="str">
        <f t="shared" si="134"/>
        <v>PI.IC.PA.110602.01</v>
      </c>
      <c r="N1414" s="168"/>
      <c r="O1414" s="168" t="str">
        <f t="shared" si="135"/>
        <v>PH.IC.PA.110602.01</v>
      </c>
      <c r="Q1414" s="168" t="str">
        <f t="shared" si="136"/>
        <v>CL.IC.PA.110602.01</v>
      </c>
    </row>
    <row r="1415" spans="1:31" s="167" customFormat="1" ht="15">
      <c r="A1415" s="167" t="s">
        <v>6465</v>
      </c>
      <c r="C1415" s="61" t="s">
        <v>12099</v>
      </c>
      <c r="E1415" s="61" t="s">
        <v>6988</v>
      </c>
      <c r="F1415" s="167" t="s">
        <v>5877</v>
      </c>
      <c r="G1415" s="167" t="s">
        <v>5977</v>
      </c>
      <c r="H1415" s="62" t="s">
        <v>12032</v>
      </c>
      <c r="I1415" s="167" t="s">
        <v>5978</v>
      </c>
      <c r="J1415" s="63" t="str">
        <f t="shared" si="132"/>
        <v>IC.PA.110603</v>
      </c>
      <c r="K1415" s="61" t="s">
        <v>12175</v>
      </c>
      <c r="L1415" s="167" t="str">
        <f t="shared" si="133"/>
        <v xml:space="preserve">      Post surgical chronic</v>
      </c>
      <c r="M1415" s="61" t="str">
        <f t="shared" si="134"/>
        <v>PI.IC.PA.110603.01</v>
      </c>
      <c r="N1415" s="168"/>
      <c r="O1415" s="168" t="str">
        <f t="shared" si="135"/>
        <v>PH.IC.PA.110603.01</v>
      </c>
      <c r="Q1415" s="168" t="str">
        <f t="shared" si="136"/>
        <v>CL.IC.PA.110603.01</v>
      </c>
    </row>
    <row r="1416" spans="1:31" s="167" customFormat="1" ht="15">
      <c r="A1416" s="167" t="s">
        <v>6465</v>
      </c>
      <c r="C1416" s="61" t="s">
        <v>12099</v>
      </c>
      <c r="E1416" s="61" t="s">
        <v>6988</v>
      </c>
      <c r="F1416" s="167" t="s">
        <v>5877</v>
      </c>
      <c r="G1416" s="167" t="s">
        <v>5979</v>
      </c>
      <c r="H1416" s="62" t="s">
        <v>12028</v>
      </c>
      <c r="I1416" s="167" t="s">
        <v>5980</v>
      </c>
      <c r="J1416" s="63" t="str">
        <f t="shared" si="132"/>
        <v>IC.PA.110604</v>
      </c>
      <c r="K1416" s="61" t="s">
        <v>12175</v>
      </c>
      <c r="L1416" s="167" t="str">
        <f t="shared" si="133"/>
        <v xml:space="preserve">      Chronic </v>
      </c>
      <c r="M1416" s="61" t="str">
        <f t="shared" si="134"/>
        <v>PI.IC.PA.110604.01</v>
      </c>
      <c r="N1416" s="168"/>
      <c r="O1416" s="168" t="str">
        <f t="shared" si="135"/>
        <v>PH.IC.PA.110604.01</v>
      </c>
      <c r="Q1416" s="168" t="str">
        <f t="shared" si="136"/>
        <v>CL.IC.PA.110604.01</v>
      </c>
    </row>
    <row r="1417" spans="1:31" s="167" customFormat="1" ht="15">
      <c r="A1417" s="167" t="s">
        <v>6465</v>
      </c>
      <c r="C1417" s="61" t="s">
        <v>12099</v>
      </c>
      <c r="E1417" s="61" t="s">
        <v>231</v>
      </c>
      <c r="F1417" s="167" t="s">
        <v>5877</v>
      </c>
      <c r="G1417" s="167" t="s">
        <v>6132</v>
      </c>
      <c r="H1417" s="62" t="s">
        <v>12210</v>
      </c>
      <c r="I1417" s="167" t="s">
        <v>6941</v>
      </c>
      <c r="J1417" s="63" t="str">
        <f t="shared" si="132"/>
        <v>IC.PA.110605</v>
      </c>
      <c r="K1417" s="61" t="s">
        <v>13277</v>
      </c>
      <c r="L1417" s="167" t="str">
        <f t="shared" si="133"/>
        <v xml:space="preserve">      Cancer related</v>
      </c>
      <c r="M1417" s="61" t="str">
        <f t="shared" si="134"/>
        <v>PI.IC.PA.110605.01</v>
      </c>
      <c r="N1417" s="168"/>
      <c r="O1417" s="168" t="str">
        <f t="shared" si="135"/>
        <v>PH.IC.PA.110605.01</v>
      </c>
      <c r="Q1417" s="168" t="str">
        <f t="shared" si="136"/>
        <v>CL.IC.PA.110605.01</v>
      </c>
    </row>
    <row r="1418" spans="1:31" s="167" customFormat="1" ht="15">
      <c r="A1418" s="167" t="s">
        <v>6465</v>
      </c>
      <c r="C1418" s="61" t="s">
        <v>12099</v>
      </c>
      <c r="E1418" s="61" t="s">
        <v>6988</v>
      </c>
      <c r="F1418" s="167" t="s">
        <v>5877</v>
      </c>
      <c r="G1418" s="167" t="s">
        <v>300</v>
      </c>
      <c r="H1418" s="62" t="s">
        <v>231</v>
      </c>
      <c r="I1418" s="167" t="s">
        <v>301</v>
      </c>
      <c r="J1418" s="63" t="str">
        <f t="shared" si="132"/>
        <v>IC.PA.110606</v>
      </c>
      <c r="K1418" s="61" t="s">
        <v>12175</v>
      </c>
      <c r="L1418" s="167" t="str">
        <f t="shared" si="133"/>
        <v>Chest pain</v>
      </c>
      <c r="M1418" s="61" t="str">
        <f t="shared" si="134"/>
        <v>PI.IC.PA.110606.01</v>
      </c>
      <c r="N1418" s="168"/>
      <c r="O1418" s="168" t="str">
        <f t="shared" si="135"/>
        <v>PH.IC.PA.110606.01</v>
      </c>
      <c r="Q1418" s="168" t="str">
        <f t="shared" si="136"/>
        <v>CL.IC.PA.110606.01</v>
      </c>
      <c r="AD1418" s="167" t="s">
        <v>88</v>
      </c>
      <c r="AE1418" s="167">
        <v>1305</v>
      </c>
    </row>
    <row r="1419" spans="1:31" s="167" customFormat="1" ht="15">
      <c r="A1419" s="167" t="s">
        <v>6465</v>
      </c>
      <c r="C1419" s="61" t="s">
        <v>12099</v>
      </c>
      <c r="D1419" s="167" t="s">
        <v>6133</v>
      </c>
      <c r="E1419" s="61" t="s">
        <v>573</v>
      </c>
      <c r="F1419" s="167" t="s">
        <v>5877</v>
      </c>
      <c r="G1419" s="167" t="s">
        <v>6134</v>
      </c>
      <c r="H1419" s="62" t="s">
        <v>11848</v>
      </c>
      <c r="I1419" s="167" t="s">
        <v>6135</v>
      </c>
      <c r="J1419" s="63" t="str">
        <f t="shared" si="132"/>
        <v>IC.PA.110701</v>
      </c>
      <c r="K1419" s="61" t="s">
        <v>12175</v>
      </c>
      <c r="L1419" s="167" t="str">
        <f t="shared" si="133"/>
        <v xml:space="preserve">      Gradual</v>
      </c>
      <c r="M1419" s="61" t="str">
        <f t="shared" si="134"/>
        <v>PI.IC.PA.110701.01</v>
      </c>
      <c r="N1419" s="168"/>
      <c r="O1419" s="168" t="str">
        <f t="shared" si="135"/>
        <v>PH.IC.PA.110701.01</v>
      </c>
      <c r="Q1419" s="168" t="str">
        <f t="shared" si="136"/>
        <v>CL.IC.PA.110701.01</v>
      </c>
    </row>
    <row r="1420" spans="1:31" s="167" customFormat="1" ht="15">
      <c r="A1420" s="167" t="s">
        <v>6465</v>
      </c>
      <c r="C1420" s="61" t="s">
        <v>12099</v>
      </c>
      <c r="E1420" s="61" t="s">
        <v>573</v>
      </c>
      <c r="F1420" s="167" t="s">
        <v>5877</v>
      </c>
      <c r="G1420" s="167" t="s">
        <v>6136</v>
      </c>
      <c r="H1420" s="62" t="s">
        <v>12030</v>
      </c>
      <c r="I1420" s="167" t="s">
        <v>6137</v>
      </c>
      <c r="J1420" s="63" t="str">
        <f t="shared" si="132"/>
        <v>IC.PA.110702</v>
      </c>
      <c r="K1420" s="61" t="s">
        <v>12175</v>
      </c>
      <c r="L1420" s="167" t="str">
        <f t="shared" si="133"/>
        <v xml:space="preserve">      Sudden</v>
      </c>
      <c r="M1420" s="61" t="str">
        <f t="shared" si="134"/>
        <v>PI.IC.PA.110702.01</v>
      </c>
      <c r="N1420" s="168"/>
      <c r="O1420" s="168" t="str">
        <f t="shared" si="135"/>
        <v>PH.IC.PA.110702.01</v>
      </c>
      <c r="Q1420" s="168" t="str">
        <f t="shared" si="136"/>
        <v>CL.IC.PA.110702.01</v>
      </c>
    </row>
    <row r="1421" spans="1:31" s="167" customFormat="1" ht="15">
      <c r="A1421" s="167" t="s">
        <v>6465</v>
      </c>
      <c r="C1421" s="61" t="s">
        <v>12099</v>
      </c>
      <c r="E1421" s="61" t="s">
        <v>573</v>
      </c>
      <c r="F1421" s="167" t="s">
        <v>5877</v>
      </c>
      <c r="G1421" s="167" t="s">
        <v>6138</v>
      </c>
      <c r="H1421" s="62" t="s">
        <v>12032</v>
      </c>
      <c r="I1421" s="167" t="s">
        <v>5873</v>
      </c>
      <c r="J1421" s="63" t="str">
        <f t="shared" si="132"/>
        <v>IC.PA.110703</v>
      </c>
      <c r="K1421" s="61" t="s">
        <v>12175</v>
      </c>
      <c r="L1421" s="167" t="str">
        <f t="shared" si="133"/>
        <v xml:space="preserve">      Post procedure</v>
      </c>
      <c r="M1421" s="61" t="str">
        <f t="shared" si="134"/>
        <v>PI.IC.PA.110703.01</v>
      </c>
      <c r="N1421" s="168"/>
      <c r="O1421" s="168" t="str">
        <f t="shared" si="135"/>
        <v>PH.IC.PA.110703.01</v>
      </c>
      <c r="Q1421" s="168" t="str">
        <f t="shared" si="136"/>
        <v>CL.IC.PA.110703.01</v>
      </c>
    </row>
    <row r="1422" spans="1:31" s="167" customFormat="1" ht="15">
      <c r="A1422" s="167" t="s">
        <v>6465</v>
      </c>
      <c r="C1422" s="61" t="s">
        <v>12099</v>
      </c>
      <c r="E1422" s="61" t="s">
        <v>573</v>
      </c>
      <c r="F1422" s="167" t="s">
        <v>5877</v>
      </c>
      <c r="G1422" s="167" t="s">
        <v>5874</v>
      </c>
      <c r="H1422" s="62" t="s">
        <v>12028</v>
      </c>
      <c r="I1422" s="167" t="s">
        <v>5985</v>
      </c>
      <c r="J1422" s="63" t="str">
        <f t="shared" si="132"/>
        <v>IC.PA.110704</v>
      </c>
      <c r="K1422" s="61" t="s">
        <v>12175</v>
      </c>
      <c r="L1422" s="167" t="str">
        <f t="shared" si="133"/>
        <v xml:space="preserve">      Upon wakening</v>
      </c>
      <c r="M1422" s="61" t="str">
        <f t="shared" si="134"/>
        <v>PI.IC.PA.110704.01</v>
      </c>
      <c r="N1422" s="168"/>
      <c r="O1422" s="168" t="str">
        <f t="shared" si="135"/>
        <v>PH.IC.PA.110704.01</v>
      </c>
      <c r="Q1422" s="168" t="str">
        <f t="shared" si="136"/>
        <v>CL.IC.PA.110704.01</v>
      </c>
    </row>
    <row r="1423" spans="1:31" s="167" customFormat="1" ht="15">
      <c r="A1423" s="167" t="s">
        <v>6465</v>
      </c>
      <c r="C1423" s="61" t="s">
        <v>12099</v>
      </c>
      <c r="E1423" s="61" t="s">
        <v>573</v>
      </c>
      <c r="F1423" s="167" t="s">
        <v>5877</v>
      </c>
      <c r="G1423" s="167" t="s">
        <v>5986</v>
      </c>
      <c r="H1423" s="62" t="s">
        <v>12210</v>
      </c>
      <c r="I1423" s="167" t="s">
        <v>6145</v>
      </c>
      <c r="J1423" s="63" t="str">
        <f t="shared" si="132"/>
        <v>IC.PA.110705</v>
      </c>
      <c r="K1423" s="61" t="s">
        <v>12175</v>
      </c>
      <c r="L1423" s="167" t="str">
        <f t="shared" si="133"/>
        <v xml:space="preserve">      Date/time:  specify</v>
      </c>
      <c r="M1423" s="61" t="str">
        <f t="shared" si="134"/>
        <v>PI.IC.PA.110705.01</v>
      </c>
      <c r="N1423" s="168"/>
      <c r="O1423" s="168" t="str">
        <f t="shared" si="135"/>
        <v>PH.IC.PA.110705.01</v>
      </c>
      <c r="Q1423" s="168" t="str">
        <f t="shared" si="136"/>
        <v>CL.IC.PA.110705.01</v>
      </c>
    </row>
    <row r="1424" spans="1:31" s="167" customFormat="1" ht="15">
      <c r="A1424" s="167" t="s">
        <v>6465</v>
      </c>
      <c r="C1424" s="61" t="s">
        <v>12099</v>
      </c>
      <c r="D1424" s="167" t="s">
        <v>5992</v>
      </c>
      <c r="E1424" s="61" t="s">
        <v>92</v>
      </c>
      <c r="F1424" s="167" t="s">
        <v>5877</v>
      </c>
      <c r="G1424" s="167" t="s">
        <v>5993</v>
      </c>
      <c r="H1424" s="62" t="s">
        <v>11848</v>
      </c>
      <c r="I1424" s="167" t="s">
        <v>5994</v>
      </c>
      <c r="J1424" s="63" t="str">
        <f t="shared" si="132"/>
        <v>IC.PA.110801</v>
      </c>
      <c r="K1424" s="61" t="s">
        <v>12175</v>
      </c>
      <c r="L1424" s="167" t="str">
        <f t="shared" si="133"/>
        <v xml:space="preserve">      Constant</v>
      </c>
      <c r="M1424" s="61" t="str">
        <f t="shared" si="134"/>
        <v>PI.IC.PA.110801.01</v>
      </c>
      <c r="N1424" s="168"/>
      <c r="O1424" s="168" t="str">
        <f t="shared" si="135"/>
        <v>PH.IC.PA.110801.01</v>
      </c>
      <c r="Q1424" s="168" t="str">
        <f t="shared" si="136"/>
        <v>CL.IC.PA.110801.01</v>
      </c>
    </row>
    <row r="1425" spans="1:17" s="167" customFormat="1" ht="15">
      <c r="A1425" s="167" t="s">
        <v>6465</v>
      </c>
      <c r="C1425" s="61" t="s">
        <v>12099</v>
      </c>
      <c r="E1425" s="61" t="s">
        <v>92</v>
      </c>
      <c r="F1425" s="167" t="s">
        <v>5877</v>
      </c>
      <c r="G1425" s="167" t="s">
        <v>8486</v>
      </c>
      <c r="H1425" s="62" t="s">
        <v>12030</v>
      </c>
      <c r="I1425" s="167" t="s">
        <v>11013</v>
      </c>
      <c r="J1425" s="63" t="str">
        <f t="shared" si="132"/>
        <v>IC.PA.110802</v>
      </c>
      <c r="K1425" s="61" t="s">
        <v>12175</v>
      </c>
      <c r="L1425" s="167" t="str">
        <f t="shared" si="133"/>
        <v xml:space="preserve">      Intermittent</v>
      </c>
      <c r="M1425" s="61" t="str">
        <f t="shared" si="134"/>
        <v>PI.IC.PA.110802.01</v>
      </c>
      <c r="N1425" s="168"/>
      <c r="O1425" s="168" t="str">
        <f t="shared" si="135"/>
        <v>PH.IC.PA.110802.01</v>
      </c>
      <c r="Q1425" s="168" t="str">
        <f t="shared" si="136"/>
        <v>CL.IC.PA.110802.01</v>
      </c>
    </row>
    <row r="1426" spans="1:17" s="167" customFormat="1" ht="15">
      <c r="A1426" s="167" t="s">
        <v>6465</v>
      </c>
      <c r="C1426" s="61" t="s">
        <v>12099</v>
      </c>
      <c r="D1426" s="167" t="s">
        <v>283</v>
      </c>
      <c r="E1426" s="61" t="s">
        <v>92</v>
      </c>
      <c r="F1426" s="167" t="s">
        <v>5877</v>
      </c>
      <c r="G1426" s="167" t="s">
        <v>5995</v>
      </c>
      <c r="H1426" s="62" t="s">
        <v>12032</v>
      </c>
      <c r="I1426" s="167" t="s">
        <v>5996</v>
      </c>
      <c r="J1426" s="63" t="str">
        <f t="shared" si="132"/>
        <v>IC.PA.110803</v>
      </c>
      <c r="K1426" s="61" t="s">
        <v>12175</v>
      </c>
      <c r="L1426" s="167" t="str">
        <f t="shared" si="133"/>
        <v xml:space="preserve">      Aching</v>
      </c>
      <c r="M1426" s="61" t="str">
        <f t="shared" si="134"/>
        <v>PI.IC.PA.110803.01</v>
      </c>
      <c r="N1426" s="168"/>
      <c r="O1426" s="168" t="str">
        <f t="shared" si="135"/>
        <v>PH.IC.PA.110803.01</v>
      </c>
      <c r="Q1426" s="168" t="str">
        <f t="shared" si="136"/>
        <v>CL.IC.PA.110803.01</v>
      </c>
    </row>
    <row r="1427" spans="1:17" s="167" customFormat="1" ht="15">
      <c r="A1427" s="167" t="s">
        <v>6465</v>
      </c>
      <c r="C1427" s="61" t="s">
        <v>12099</v>
      </c>
      <c r="E1427" s="61" t="s">
        <v>92</v>
      </c>
      <c r="F1427" s="167" t="s">
        <v>5877</v>
      </c>
      <c r="G1427" s="167" t="s">
        <v>5997</v>
      </c>
      <c r="H1427" s="62" t="s">
        <v>12028</v>
      </c>
      <c r="I1427" s="167" t="s">
        <v>7505</v>
      </c>
      <c r="J1427" s="63" t="str">
        <f t="shared" si="132"/>
        <v>IC.PA.110804</v>
      </c>
      <c r="K1427" s="61" t="s">
        <v>12175</v>
      </c>
      <c r="L1427" s="167" t="str">
        <f t="shared" si="133"/>
        <v xml:space="preserve">      Burning</v>
      </c>
      <c r="M1427" s="61" t="str">
        <f t="shared" si="134"/>
        <v>PI.IC.PA.110804.01</v>
      </c>
      <c r="N1427" s="168"/>
      <c r="O1427" s="168" t="str">
        <f t="shared" si="135"/>
        <v>PH.IC.PA.110804.01</v>
      </c>
      <c r="Q1427" s="168" t="str">
        <f t="shared" si="136"/>
        <v>CL.IC.PA.110804.01</v>
      </c>
    </row>
    <row r="1428" spans="1:17" s="167" customFormat="1" ht="15">
      <c r="A1428" s="167" t="s">
        <v>6465</v>
      </c>
      <c r="C1428" s="61" t="s">
        <v>12099</v>
      </c>
      <c r="E1428" s="61" t="s">
        <v>92</v>
      </c>
      <c r="F1428" s="167" t="s">
        <v>5877</v>
      </c>
      <c r="G1428" s="167" t="s">
        <v>6152</v>
      </c>
      <c r="H1428" s="62" t="s">
        <v>12210</v>
      </c>
      <c r="I1428" s="167" t="s">
        <v>6153</v>
      </c>
      <c r="J1428" s="63" t="str">
        <f t="shared" si="132"/>
        <v>IC.PA.110805</v>
      </c>
      <c r="K1428" s="61" t="s">
        <v>12175</v>
      </c>
      <c r="L1428" s="167" t="str">
        <f t="shared" si="133"/>
        <v xml:space="preserve">      Cramping</v>
      </c>
      <c r="M1428" s="61" t="str">
        <f t="shared" si="134"/>
        <v>PI.IC.PA.110805.01</v>
      </c>
      <c r="N1428" s="168"/>
      <c r="O1428" s="168" t="str">
        <f t="shared" si="135"/>
        <v>PH.IC.PA.110805.01</v>
      </c>
      <c r="Q1428" s="168" t="str">
        <f t="shared" si="136"/>
        <v>CL.IC.PA.110805.01</v>
      </c>
    </row>
    <row r="1429" spans="1:17" s="167" customFormat="1" ht="15">
      <c r="A1429" s="167" t="s">
        <v>6465</v>
      </c>
      <c r="C1429" s="61" t="s">
        <v>12099</v>
      </c>
      <c r="E1429" s="61" t="s">
        <v>92</v>
      </c>
      <c r="F1429" s="167" t="s">
        <v>5877</v>
      </c>
      <c r="G1429" s="167" t="s">
        <v>6154</v>
      </c>
      <c r="H1429" s="62" t="s">
        <v>12212</v>
      </c>
      <c r="I1429" s="167" t="s">
        <v>6155</v>
      </c>
      <c r="J1429" s="63" t="str">
        <f t="shared" si="132"/>
        <v>IC.PA.110806</v>
      </c>
      <c r="K1429" s="61" t="s">
        <v>12175</v>
      </c>
      <c r="L1429" s="167" t="str">
        <f t="shared" si="133"/>
        <v xml:space="preserve">      Dull</v>
      </c>
      <c r="M1429" s="61" t="str">
        <f t="shared" si="134"/>
        <v>PI.IC.PA.110806.01</v>
      </c>
      <c r="N1429" s="168"/>
      <c r="O1429" s="168" t="str">
        <f t="shared" si="135"/>
        <v>PH.IC.PA.110806.01</v>
      </c>
      <c r="Q1429" s="168" t="str">
        <f t="shared" si="136"/>
        <v>CL.IC.PA.110806.01</v>
      </c>
    </row>
    <row r="1430" spans="1:17" s="167" customFormat="1" ht="15">
      <c r="A1430" s="167" t="s">
        <v>6465</v>
      </c>
      <c r="C1430" s="61" t="s">
        <v>12099</v>
      </c>
      <c r="E1430" s="61" t="s">
        <v>92</v>
      </c>
      <c r="F1430" s="167" t="s">
        <v>5877</v>
      </c>
      <c r="G1430" s="167" t="s">
        <v>6503</v>
      </c>
      <c r="H1430" s="62" t="s">
        <v>12225</v>
      </c>
      <c r="I1430" s="167" t="s">
        <v>6504</v>
      </c>
      <c r="J1430" s="63" t="str">
        <f t="shared" si="132"/>
        <v>IC.PA.110807</v>
      </c>
      <c r="K1430" s="61" t="s">
        <v>12175</v>
      </c>
      <c r="L1430" s="167" t="str">
        <f t="shared" si="133"/>
        <v xml:space="preserve">      Gnawing</v>
      </c>
      <c r="M1430" s="61" t="str">
        <f t="shared" si="134"/>
        <v>PI.IC.PA.110807.01</v>
      </c>
      <c r="N1430" s="168"/>
      <c r="O1430" s="168" t="str">
        <f t="shared" si="135"/>
        <v>PH.IC.PA.110807.01</v>
      </c>
      <c r="Q1430" s="168" t="str">
        <f t="shared" si="136"/>
        <v>CL.IC.PA.110807.01</v>
      </c>
    </row>
    <row r="1431" spans="1:17" s="167" customFormat="1" ht="15">
      <c r="A1431" s="167" t="s">
        <v>6465</v>
      </c>
      <c r="C1431" s="61" t="s">
        <v>12099</v>
      </c>
      <c r="E1431" s="61" t="s">
        <v>92</v>
      </c>
      <c r="F1431" s="167" t="s">
        <v>5877</v>
      </c>
      <c r="G1431" s="167" t="s">
        <v>6505</v>
      </c>
      <c r="H1431" s="62" t="s">
        <v>11638</v>
      </c>
      <c r="I1431" s="167" t="s">
        <v>6506</v>
      </c>
      <c r="J1431" s="63" t="str">
        <f t="shared" si="132"/>
        <v>IC.PA.110808</v>
      </c>
      <c r="K1431" s="61" t="s">
        <v>12175</v>
      </c>
      <c r="L1431" s="167" t="str">
        <f t="shared" si="133"/>
        <v xml:space="preserve">      Nagging</v>
      </c>
      <c r="M1431" s="61" t="str">
        <f t="shared" si="134"/>
        <v>PI.IC.PA.110808.01</v>
      </c>
      <c r="N1431" s="168"/>
      <c r="O1431" s="168" t="str">
        <f t="shared" si="135"/>
        <v>PH.IC.PA.110808.01</v>
      </c>
      <c r="Q1431" s="168" t="str">
        <f t="shared" si="136"/>
        <v>CL.IC.PA.110808.01</v>
      </c>
    </row>
    <row r="1432" spans="1:17" s="167" customFormat="1" ht="15">
      <c r="A1432" s="167" t="s">
        <v>6465</v>
      </c>
      <c r="C1432" s="61" t="s">
        <v>12099</v>
      </c>
      <c r="E1432" s="61" t="s">
        <v>92</v>
      </c>
      <c r="F1432" s="167" t="s">
        <v>5877</v>
      </c>
      <c r="G1432" s="167" t="s">
        <v>6340</v>
      </c>
      <c r="H1432" s="62" t="s">
        <v>11639</v>
      </c>
      <c r="I1432" s="167" t="s">
        <v>6341</v>
      </c>
      <c r="J1432" s="63" t="str">
        <f t="shared" si="132"/>
        <v>IC.PA.110809</v>
      </c>
      <c r="K1432" s="61" t="s">
        <v>12175</v>
      </c>
      <c r="L1432" s="167" t="str">
        <f t="shared" si="133"/>
        <v xml:space="preserve">      Heavy</v>
      </c>
      <c r="M1432" s="61" t="str">
        <f t="shared" si="134"/>
        <v>PI.IC.PA.110809.01</v>
      </c>
      <c r="N1432" s="168"/>
      <c r="O1432" s="168" t="str">
        <f t="shared" si="135"/>
        <v>PH.IC.PA.110809.01</v>
      </c>
      <c r="Q1432" s="168" t="str">
        <f t="shared" si="136"/>
        <v>CL.IC.PA.110809.01</v>
      </c>
    </row>
    <row r="1433" spans="1:17" s="167" customFormat="1" ht="15">
      <c r="A1433" s="167" t="s">
        <v>6465</v>
      </c>
      <c r="C1433" s="61" t="s">
        <v>12099</v>
      </c>
      <c r="E1433" s="61" t="s">
        <v>92</v>
      </c>
      <c r="F1433" s="167" t="s">
        <v>5877</v>
      </c>
      <c r="G1433" s="167" t="s">
        <v>6342</v>
      </c>
      <c r="H1433" s="62" t="s">
        <v>11829</v>
      </c>
      <c r="I1433" s="167" t="s">
        <v>6343</v>
      </c>
      <c r="J1433" s="63" t="str">
        <f t="shared" ref="J1433:J1496" si="137">CONCATENATE("IC.PA.",C1433,E1433,H1433)</f>
        <v>IC.PA.110810</v>
      </c>
      <c r="K1433" s="61" t="s">
        <v>12175</v>
      </c>
      <c r="L1433" s="167" t="str">
        <f t="shared" ref="L1433:L1496" si="138">G1433</f>
        <v xml:space="preserve">      Stabbing</v>
      </c>
      <c r="M1433" s="61" t="str">
        <f t="shared" ref="M1433:M1496" si="139">CONCATENATE("PI.",J1433,".",K1433)</f>
        <v>PI.IC.PA.110810.01</v>
      </c>
      <c r="N1433" s="168"/>
      <c r="O1433" s="168" t="str">
        <f t="shared" ref="O1433:O1496" si="140">CONCATENATE("PH.",J1433,".",K1433)</f>
        <v>PH.IC.PA.110810.01</v>
      </c>
      <c r="Q1433" s="168" t="str">
        <f t="shared" ref="Q1433:Q1496" si="141">CONCATENATE("CL.",J1433,".",K1433)</f>
        <v>CL.IC.PA.110810.01</v>
      </c>
    </row>
    <row r="1434" spans="1:17" s="167" customFormat="1" ht="15">
      <c r="A1434" s="167" t="s">
        <v>6465</v>
      </c>
      <c r="C1434" s="61" t="s">
        <v>12099</v>
      </c>
      <c r="E1434" s="61" t="s">
        <v>92</v>
      </c>
      <c r="F1434" s="167" t="s">
        <v>5877</v>
      </c>
      <c r="G1434" s="167" t="s">
        <v>9209</v>
      </c>
      <c r="H1434" s="62" t="s">
        <v>12099</v>
      </c>
      <c r="I1434" s="167" t="s">
        <v>11569</v>
      </c>
      <c r="J1434" s="63" t="str">
        <f t="shared" si="137"/>
        <v>IC.PA.110811</v>
      </c>
      <c r="K1434" s="61" t="s">
        <v>12175</v>
      </c>
      <c r="L1434" s="167" t="str">
        <f t="shared" si="138"/>
        <v xml:space="preserve">      Pressure</v>
      </c>
      <c r="M1434" s="61" t="str">
        <f t="shared" si="139"/>
        <v>PI.IC.PA.110811.01</v>
      </c>
      <c r="N1434" s="168"/>
      <c r="O1434" s="168" t="str">
        <f t="shared" si="140"/>
        <v>PH.IC.PA.110811.01</v>
      </c>
      <c r="Q1434" s="168" t="str">
        <f t="shared" si="141"/>
        <v>CL.IC.PA.110811.01</v>
      </c>
    </row>
    <row r="1435" spans="1:17" s="167" customFormat="1" ht="15">
      <c r="A1435" s="167" t="s">
        <v>6465</v>
      </c>
      <c r="C1435" s="61" t="s">
        <v>12099</v>
      </c>
      <c r="E1435" s="61" t="s">
        <v>92</v>
      </c>
      <c r="F1435" s="167" t="s">
        <v>5877</v>
      </c>
      <c r="G1435" s="167" t="s">
        <v>6336</v>
      </c>
      <c r="H1435" s="62" t="s">
        <v>12100</v>
      </c>
      <c r="I1435" s="167" t="s">
        <v>7350</v>
      </c>
      <c r="J1435" s="63" t="str">
        <f t="shared" si="137"/>
        <v>IC.PA.110812</v>
      </c>
      <c r="K1435" s="61" t="s">
        <v>12175</v>
      </c>
      <c r="L1435" s="167" t="str">
        <f t="shared" si="138"/>
        <v xml:space="preserve">      Tingling</v>
      </c>
      <c r="M1435" s="61" t="str">
        <f t="shared" si="139"/>
        <v>PI.IC.PA.110812.01</v>
      </c>
      <c r="N1435" s="168"/>
      <c r="O1435" s="168" t="str">
        <f t="shared" si="140"/>
        <v>PH.IC.PA.110812.01</v>
      </c>
      <c r="Q1435" s="168" t="str">
        <f t="shared" si="141"/>
        <v>CL.IC.PA.110812.01</v>
      </c>
    </row>
    <row r="1436" spans="1:17" s="167" customFormat="1" ht="15">
      <c r="A1436" s="167" t="s">
        <v>6465</v>
      </c>
      <c r="C1436" s="61" t="s">
        <v>12099</v>
      </c>
      <c r="E1436" s="61" t="s">
        <v>92</v>
      </c>
      <c r="F1436" s="167" t="s">
        <v>5877</v>
      </c>
      <c r="G1436" s="167" t="s">
        <v>6337</v>
      </c>
      <c r="H1436" s="62" t="s">
        <v>12101</v>
      </c>
      <c r="I1436" s="167" t="s">
        <v>6338</v>
      </c>
      <c r="J1436" s="63" t="str">
        <f t="shared" si="137"/>
        <v>IC.PA.110813</v>
      </c>
      <c r="K1436" s="61" t="s">
        <v>12175</v>
      </c>
      <c r="L1436" s="167" t="str">
        <f t="shared" si="138"/>
        <v xml:space="preserve">      Tight</v>
      </c>
      <c r="M1436" s="61" t="str">
        <f t="shared" si="139"/>
        <v>PI.IC.PA.110813.01</v>
      </c>
      <c r="N1436" s="168"/>
      <c r="O1436" s="168" t="str">
        <f t="shared" si="140"/>
        <v>PH.IC.PA.110813.01</v>
      </c>
      <c r="Q1436" s="168" t="str">
        <f t="shared" si="141"/>
        <v>CL.IC.PA.110813.01</v>
      </c>
    </row>
    <row r="1437" spans="1:17" s="167" customFormat="1" ht="15">
      <c r="A1437" s="167" t="s">
        <v>6465</v>
      </c>
      <c r="C1437" s="61" t="s">
        <v>12099</v>
      </c>
      <c r="E1437" s="61" t="s">
        <v>92</v>
      </c>
      <c r="F1437" s="167" t="s">
        <v>5877</v>
      </c>
      <c r="G1437" s="167" t="s">
        <v>6339</v>
      </c>
      <c r="H1437" s="62" t="s">
        <v>12102</v>
      </c>
      <c r="I1437" s="167" t="s">
        <v>6345</v>
      </c>
      <c r="J1437" s="63" t="str">
        <f t="shared" si="137"/>
        <v>IC.PA.110814</v>
      </c>
      <c r="K1437" s="61" t="s">
        <v>12175</v>
      </c>
      <c r="L1437" s="167" t="str">
        <f t="shared" si="138"/>
        <v xml:space="preserve">      Crushing</v>
      </c>
      <c r="M1437" s="61" t="str">
        <f t="shared" si="139"/>
        <v>PI.IC.PA.110814.01</v>
      </c>
      <c r="N1437" s="168"/>
      <c r="O1437" s="168" t="str">
        <f t="shared" si="140"/>
        <v>PH.IC.PA.110814.01</v>
      </c>
      <c r="Q1437" s="168" t="str">
        <f t="shared" si="141"/>
        <v>CL.IC.PA.110814.01</v>
      </c>
    </row>
    <row r="1438" spans="1:17" s="167" customFormat="1" ht="15">
      <c r="A1438" s="167" t="s">
        <v>6465</v>
      </c>
      <c r="C1438" s="61" t="s">
        <v>12099</v>
      </c>
      <c r="E1438" s="61" t="s">
        <v>92</v>
      </c>
      <c r="F1438" s="167" t="s">
        <v>5877</v>
      </c>
      <c r="G1438" s="167" t="s">
        <v>6514</v>
      </c>
      <c r="H1438" s="62" t="s">
        <v>11559</v>
      </c>
      <c r="I1438" s="167" t="s">
        <v>6515</v>
      </c>
      <c r="J1438" s="63" t="str">
        <f t="shared" si="137"/>
        <v>IC.PA.110815</v>
      </c>
      <c r="K1438" s="61" t="s">
        <v>12175</v>
      </c>
      <c r="L1438" s="167" t="str">
        <f t="shared" si="138"/>
        <v xml:space="preserve">      Sharp</v>
      </c>
      <c r="M1438" s="61" t="str">
        <f t="shared" si="139"/>
        <v>PI.IC.PA.110815.01</v>
      </c>
      <c r="N1438" s="168"/>
      <c r="O1438" s="168" t="str">
        <f t="shared" si="140"/>
        <v>PH.IC.PA.110815.01</v>
      </c>
      <c r="Q1438" s="168" t="str">
        <f t="shared" si="141"/>
        <v>CL.IC.PA.110815.01</v>
      </c>
    </row>
    <row r="1439" spans="1:17" s="167" customFormat="1" ht="15">
      <c r="A1439" s="167" t="s">
        <v>6465</v>
      </c>
      <c r="C1439" s="61" t="s">
        <v>12099</v>
      </c>
      <c r="E1439" s="61" t="s">
        <v>92</v>
      </c>
      <c r="F1439" s="167" t="s">
        <v>5877</v>
      </c>
      <c r="G1439" s="167" t="s">
        <v>6516</v>
      </c>
      <c r="H1439" s="62" t="s">
        <v>11560</v>
      </c>
      <c r="I1439" s="167" t="s">
        <v>6517</v>
      </c>
      <c r="J1439" s="63" t="str">
        <f t="shared" si="137"/>
        <v>IC.PA.110816</v>
      </c>
      <c r="K1439" s="61" t="s">
        <v>12175</v>
      </c>
      <c r="L1439" s="167" t="str">
        <f t="shared" si="138"/>
        <v xml:space="preserve">      Shooting</v>
      </c>
      <c r="M1439" s="61" t="str">
        <f t="shared" si="139"/>
        <v>PI.IC.PA.110816.01</v>
      </c>
      <c r="N1439" s="168"/>
      <c r="O1439" s="168" t="str">
        <f t="shared" si="140"/>
        <v>PH.IC.PA.110816.01</v>
      </c>
      <c r="Q1439" s="168" t="str">
        <f t="shared" si="141"/>
        <v>CL.IC.PA.110816.01</v>
      </c>
    </row>
    <row r="1440" spans="1:17" s="167" customFormat="1" ht="15">
      <c r="A1440" s="167" t="s">
        <v>6465</v>
      </c>
      <c r="C1440" s="61" t="s">
        <v>12099</v>
      </c>
      <c r="E1440" s="61" t="s">
        <v>92</v>
      </c>
      <c r="F1440" s="167" t="s">
        <v>5877</v>
      </c>
      <c r="G1440" s="167" t="s">
        <v>6518</v>
      </c>
      <c r="H1440" s="62" t="s">
        <v>11561</v>
      </c>
      <c r="I1440" s="167" t="s">
        <v>6519</v>
      </c>
      <c r="J1440" s="63" t="str">
        <f t="shared" si="137"/>
        <v>IC.PA.110817</v>
      </c>
      <c r="K1440" s="61" t="s">
        <v>12175</v>
      </c>
      <c r="L1440" s="167" t="str">
        <f t="shared" si="138"/>
        <v xml:space="preserve">      Splitting</v>
      </c>
      <c r="M1440" s="61" t="str">
        <f t="shared" si="139"/>
        <v>PI.IC.PA.110817.01</v>
      </c>
      <c r="N1440" s="168"/>
      <c r="O1440" s="168" t="str">
        <f t="shared" si="140"/>
        <v>PH.IC.PA.110817.01</v>
      </c>
      <c r="Q1440" s="168" t="str">
        <f t="shared" si="141"/>
        <v>CL.IC.PA.110817.01</v>
      </c>
    </row>
    <row r="1441" spans="1:31" s="167" customFormat="1" ht="15">
      <c r="A1441" s="167" t="s">
        <v>6465</v>
      </c>
      <c r="C1441" s="61" t="s">
        <v>12099</v>
      </c>
      <c r="E1441" s="61" t="s">
        <v>92</v>
      </c>
      <c r="F1441" s="167" t="s">
        <v>5877</v>
      </c>
      <c r="G1441" s="167" t="s">
        <v>6354</v>
      </c>
      <c r="H1441" s="62" t="s">
        <v>12060</v>
      </c>
      <c r="I1441" s="167" t="s">
        <v>6355</v>
      </c>
      <c r="J1441" s="63" t="str">
        <f t="shared" si="137"/>
        <v>IC.PA.110818</v>
      </c>
      <c r="K1441" s="61" t="s">
        <v>12175</v>
      </c>
      <c r="L1441" s="167" t="str">
        <f t="shared" si="138"/>
        <v xml:space="preserve">      Squeezing</v>
      </c>
      <c r="M1441" s="61" t="str">
        <f t="shared" si="139"/>
        <v>PI.IC.PA.110818.01</v>
      </c>
      <c r="N1441" s="168"/>
      <c r="O1441" s="168" t="str">
        <f t="shared" si="140"/>
        <v>PH.IC.PA.110818.01</v>
      </c>
      <c r="Q1441" s="168" t="str">
        <f t="shared" si="141"/>
        <v>CL.IC.PA.110818.01</v>
      </c>
    </row>
    <row r="1442" spans="1:31" s="167" customFormat="1" ht="15">
      <c r="A1442" s="167" t="s">
        <v>6465</v>
      </c>
      <c r="C1442" s="61" t="s">
        <v>12099</v>
      </c>
      <c r="E1442" s="61" t="s">
        <v>92</v>
      </c>
      <c r="F1442" s="167" t="s">
        <v>5877</v>
      </c>
      <c r="G1442" s="167" t="s">
        <v>6356</v>
      </c>
      <c r="H1442" s="62" t="s">
        <v>11913</v>
      </c>
      <c r="I1442" s="167" t="s">
        <v>6524</v>
      </c>
      <c r="J1442" s="63" t="str">
        <f t="shared" si="137"/>
        <v>IC.PA.110819</v>
      </c>
      <c r="K1442" s="61" t="s">
        <v>12175</v>
      </c>
      <c r="L1442" s="167" t="str">
        <f t="shared" si="138"/>
        <v xml:space="preserve">      Sting</v>
      </c>
      <c r="M1442" s="61" t="str">
        <f t="shared" si="139"/>
        <v>PI.IC.PA.110819.01</v>
      </c>
      <c r="N1442" s="168"/>
      <c r="O1442" s="168" t="str">
        <f t="shared" si="140"/>
        <v>PH.IC.PA.110819.01</v>
      </c>
      <c r="Q1442" s="168" t="str">
        <f t="shared" si="141"/>
        <v>CL.IC.PA.110819.01</v>
      </c>
    </row>
    <row r="1443" spans="1:31" s="167" customFormat="1" ht="15">
      <c r="A1443" s="167" t="s">
        <v>6465</v>
      </c>
      <c r="C1443" s="61" t="s">
        <v>12099</v>
      </c>
      <c r="E1443" s="61" t="s">
        <v>92</v>
      </c>
      <c r="F1443" s="167" t="s">
        <v>5877</v>
      </c>
      <c r="G1443" s="167" t="s">
        <v>6525</v>
      </c>
      <c r="H1443" s="62" t="s">
        <v>11906</v>
      </c>
      <c r="I1443" s="167" t="s">
        <v>6526</v>
      </c>
      <c r="J1443" s="63" t="str">
        <f t="shared" si="137"/>
        <v>IC.PA.110820</v>
      </c>
      <c r="K1443" s="61" t="s">
        <v>12175</v>
      </c>
      <c r="L1443" s="167" t="str">
        <f t="shared" si="138"/>
        <v xml:space="preserve">      Throbbing</v>
      </c>
      <c r="M1443" s="61" t="str">
        <f t="shared" si="139"/>
        <v>PI.IC.PA.110820.01</v>
      </c>
      <c r="N1443" s="168"/>
      <c r="O1443" s="168" t="str">
        <f t="shared" si="140"/>
        <v>PH.IC.PA.110820.01</v>
      </c>
      <c r="Q1443" s="168" t="str">
        <f t="shared" si="141"/>
        <v>CL.IC.PA.110820.01</v>
      </c>
    </row>
    <row r="1444" spans="1:31" s="167" customFormat="1" ht="15">
      <c r="A1444" s="167" t="s">
        <v>6465</v>
      </c>
      <c r="C1444" s="61" t="s">
        <v>12099</v>
      </c>
      <c r="E1444" s="61" t="s">
        <v>92</v>
      </c>
      <c r="F1444" s="167" t="s">
        <v>5877</v>
      </c>
      <c r="G1444" s="167" t="s">
        <v>13469</v>
      </c>
      <c r="H1444" s="61" t="s">
        <v>8039</v>
      </c>
      <c r="I1444" s="167" t="s">
        <v>6527</v>
      </c>
      <c r="J1444" s="63" t="str">
        <f t="shared" si="137"/>
        <v>IC.PA.110821</v>
      </c>
      <c r="K1444" s="61" t="s">
        <v>12175</v>
      </c>
      <c r="L1444" s="167" t="str">
        <f t="shared" si="138"/>
        <v xml:space="preserve">      Radiating:  </v>
      </c>
      <c r="M1444" s="61" t="str">
        <f t="shared" si="139"/>
        <v>PI.IC.PA.110821.01</v>
      </c>
      <c r="N1444" s="168"/>
      <c r="O1444" s="168" t="str">
        <f t="shared" si="140"/>
        <v>PH.IC.PA.110821.01</v>
      </c>
      <c r="Q1444" s="168" t="str">
        <f t="shared" si="141"/>
        <v>CL.IC.PA.110821.01</v>
      </c>
    </row>
    <row r="1445" spans="1:31" s="167" customFormat="1" ht="15">
      <c r="A1445" s="167" t="s">
        <v>6465</v>
      </c>
      <c r="C1445" s="61" t="s">
        <v>12099</v>
      </c>
      <c r="E1445" s="61" t="s">
        <v>12976</v>
      </c>
      <c r="F1445" s="167" t="s">
        <v>5877</v>
      </c>
      <c r="G1445" s="167" t="s">
        <v>8696</v>
      </c>
      <c r="H1445" s="61" t="s">
        <v>7874</v>
      </c>
      <c r="I1445" s="167" t="s">
        <v>10703</v>
      </c>
      <c r="J1445" s="63" t="str">
        <f t="shared" si="137"/>
        <v>IC.PA.110822</v>
      </c>
      <c r="K1445" s="61" t="s">
        <v>13277</v>
      </c>
      <c r="L1445" s="167" t="str">
        <f t="shared" si="138"/>
        <v xml:space="preserve">      Other:  specify</v>
      </c>
      <c r="M1445" s="61" t="str">
        <f t="shared" si="139"/>
        <v>PI.IC.PA.110822.01</v>
      </c>
      <c r="N1445" s="168"/>
      <c r="O1445" s="168" t="str">
        <f t="shared" si="140"/>
        <v>PH.IC.PA.110822.01</v>
      </c>
      <c r="Q1445" s="168" t="str">
        <f t="shared" si="141"/>
        <v>CL.IC.PA.110822.01</v>
      </c>
    </row>
    <row r="1446" spans="1:31" s="167" customFormat="1" ht="15">
      <c r="A1446" s="167" t="s">
        <v>6465</v>
      </c>
      <c r="C1446" s="61" t="s">
        <v>12099</v>
      </c>
      <c r="E1446" s="61" t="s">
        <v>92</v>
      </c>
      <c r="F1446" s="167" t="s">
        <v>5877</v>
      </c>
      <c r="G1446" s="167" t="s">
        <v>284</v>
      </c>
      <c r="H1446" s="61" t="s">
        <v>428</v>
      </c>
      <c r="J1446" s="63" t="str">
        <f t="shared" si="137"/>
        <v>IC.PA.110823</v>
      </c>
      <c r="K1446" s="61" t="s">
        <v>12175</v>
      </c>
      <c r="L1446" s="167" t="str">
        <f t="shared" si="138"/>
        <v>Unable to assess due to sedation</v>
      </c>
      <c r="M1446" s="61" t="str">
        <f t="shared" si="139"/>
        <v>PI.IC.PA.110823.01</v>
      </c>
      <c r="N1446" s="168"/>
      <c r="O1446" s="168" t="str">
        <f t="shared" si="140"/>
        <v>PH.IC.PA.110823.01</v>
      </c>
      <c r="Q1446" s="168" t="str">
        <f t="shared" si="141"/>
        <v>CL.IC.PA.110823.01</v>
      </c>
      <c r="AD1446" s="167" t="s">
        <v>88</v>
      </c>
      <c r="AE1446" s="167">
        <v>1189</v>
      </c>
    </row>
    <row r="1447" spans="1:31" s="167" customFormat="1" ht="15">
      <c r="A1447" s="167" t="s">
        <v>6465</v>
      </c>
      <c r="C1447" s="61" t="s">
        <v>12099</v>
      </c>
      <c r="D1447" s="167" t="s">
        <v>6528</v>
      </c>
      <c r="E1447" s="61" t="s">
        <v>93</v>
      </c>
      <c r="F1447" s="167" t="s">
        <v>5988</v>
      </c>
      <c r="G1447" s="167" t="s">
        <v>11363</v>
      </c>
      <c r="H1447" s="62" t="s">
        <v>11848</v>
      </c>
      <c r="I1447" s="167" t="s">
        <v>12157</v>
      </c>
      <c r="J1447" s="63" t="str">
        <f t="shared" si="137"/>
        <v>IC.PA.110901</v>
      </c>
      <c r="K1447" s="61" t="s">
        <v>12175</v>
      </c>
      <c r="L1447" s="167" t="str">
        <f t="shared" si="138"/>
        <v xml:space="preserve">     None</v>
      </c>
      <c r="M1447" s="61" t="str">
        <f t="shared" si="139"/>
        <v>PI.IC.PA.110901.01</v>
      </c>
      <c r="N1447" s="168"/>
      <c r="O1447" s="168" t="str">
        <f t="shared" si="140"/>
        <v>PH.IC.PA.110901.01</v>
      </c>
      <c r="Q1447" s="168" t="str">
        <f t="shared" si="141"/>
        <v>CL.IC.PA.110901.01</v>
      </c>
    </row>
    <row r="1448" spans="1:31" s="167" customFormat="1" ht="15">
      <c r="A1448" s="167" t="s">
        <v>6465</v>
      </c>
      <c r="C1448" s="61" t="s">
        <v>12099</v>
      </c>
      <c r="E1448" s="61" t="s">
        <v>93</v>
      </c>
      <c r="F1448" s="167" t="s">
        <v>5988</v>
      </c>
      <c r="G1448" s="167" t="s">
        <v>5921</v>
      </c>
      <c r="H1448" s="62" t="s">
        <v>12030</v>
      </c>
      <c r="I1448" s="167" t="s">
        <v>5922</v>
      </c>
      <c r="J1448" s="63" t="str">
        <f t="shared" si="137"/>
        <v>IC.PA.110902</v>
      </c>
      <c r="K1448" s="61" t="s">
        <v>12175</v>
      </c>
      <c r="L1448" s="167" t="str">
        <f t="shared" si="138"/>
        <v xml:space="preserve">     Anxiety</v>
      </c>
      <c r="M1448" s="61" t="str">
        <f t="shared" si="139"/>
        <v>PI.IC.PA.110902.01</v>
      </c>
      <c r="N1448" s="168"/>
      <c r="O1448" s="168" t="str">
        <f t="shared" si="140"/>
        <v>PH.IC.PA.110902.01</v>
      </c>
      <c r="Q1448" s="168" t="str">
        <f t="shared" si="141"/>
        <v>CL.IC.PA.110902.01</v>
      </c>
    </row>
    <row r="1449" spans="1:31" s="167" customFormat="1" ht="15">
      <c r="A1449" s="167" t="s">
        <v>6465</v>
      </c>
      <c r="C1449" s="61" t="s">
        <v>12099</v>
      </c>
      <c r="E1449" s="61" t="s">
        <v>93</v>
      </c>
      <c r="F1449" s="167" t="s">
        <v>5988</v>
      </c>
      <c r="G1449" s="167" t="s">
        <v>6038</v>
      </c>
      <c r="H1449" s="62" t="s">
        <v>12032</v>
      </c>
      <c r="I1449" s="167" t="s">
        <v>6039</v>
      </c>
      <c r="J1449" s="63" t="str">
        <f t="shared" si="137"/>
        <v>IC.PA.110903</v>
      </c>
      <c r="K1449" s="61" t="s">
        <v>12175</v>
      </c>
      <c r="L1449" s="167" t="str">
        <f t="shared" si="138"/>
        <v xml:space="preserve">     Depression</v>
      </c>
      <c r="M1449" s="61" t="str">
        <f t="shared" si="139"/>
        <v>PI.IC.PA.110903.01</v>
      </c>
      <c r="N1449" s="168"/>
      <c r="O1449" s="168" t="str">
        <f t="shared" si="140"/>
        <v>PH.IC.PA.110903.01</v>
      </c>
      <c r="Q1449" s="168" t="str">
        <f t="shared" si="141"/>
        <v>CL.IC.PA.110903.01</v>
      </c>
    </row>
    <row r="1450" spans="1:31" s="167" customFormat="1" ht="15">
      <c r="A1450" s="167" t="s">
        <v>6465</v>
      </c>
      <c r="C1450" s="61" t="s">
        <v>12099</v>
      </c>
      <c r="E1450" s="61" t="s">
        <v>93</v>
      </c>
      <c r="F1450" s="167" t="s">
        <v>5988</v>
      </c>
      <c r="G1450" s="167" t="s">
        <v>6040</v>
      </c>
      <c r="H1450" s="62" t="s">
        <v>12028</v>
      </c>
      <c r="I1450" s="167" t="s">
        <v>6041</v>
      </c>
      <c r="J1450" s="63" t="str">
        <f t="shared" si="137"/>
        <v>IC.PA.110904</v>
      </c>
      <c r="K1450" s="61" t="s">
        <v>12175</v>
      </c>
      <c r="L1450" s="167" t="str">
        <f t="shared" si="138"/>
        <v xml:space="preserve">     Reduced mobility</v>
      </c>
      <c r="M1450" s="61" t="str">
        <f t="shared" si="139"/>
        <v>PI.IC.PA.110904.01</v>
      </c>
      <c r="N1450" s="168"/>
      <c r="O1450" s="168" t="str">
        <f t="shared" si="140"/>
        <v>PH.IC.PA.110904.01</v>
      </c>
      <c r="Q1450" s="168" t="str">
        <f t="shared" si="141"/>
        <v>CL.IC.PA.110904.01</v>
      </c>
    </row>
    <row r="1451" spans="1:31" s="167" customFormat="1" ht="15">
      <c r="A1451" s="167" t="s">
        <v>6465</v>
      </c>
      <c r="C1451" s="61" t="s">
        <v>12099</v>
      </c>
      <c r="E1451" s="61" t="s">
        <v>93</v>
      </c>
      <c r="F1451" s="167" t="s">
        <v>5988</v>
      </c>
      <c r="G1451" s="167" t="s">
        <v>6042</v>
      </c>
      <c r="H1451" s="62" t="s">
        <v>12210</v>
      </c>
      <c r="I1451" s="167" t="s">
        <v>6357</v>
      </c>
      <c r="J1451" s="63" t="str">
        <f t="shared" si="137"/>
        <v>IC.PA.110905</v>
      </c>
      <c r="K1451" s="61" t="s">
        <v>12175</v>
      </c>
      <c r="L1451" s="167" t="str">
        <f t="shared" si="138"/>
        <v xml:space="preserve">     Mood change</v>
      </c>
      <c r="M1451" s="61" t="str">
        <f t="shared" si="139"/>
        <v>PI.IC.PA.110905.01</v>
      </c>
      <c r="N1451" s="168"/>
      <c r="O1451" s="168" t="str">
        <f t="shared" si="140"/>
        <v>PH.IC.PA.110905.01</v>
      </c>
      <c r="Q1451" s="168" t="str">
        <f t="shared" si="141"/>
        <v>CL.IC.PA.110905.01</v>
      </c>
    </row>
    <row r="1452" spans="1:31" s="167" customFormat="1" ht="15">
      <c r="A1452" s="167" t="s">
        <v>6465</v>
      </c>
      <c r="C1452" s="61" t="s">
        <v>12099</v>
      </c>
      <c r="E1452" s="61" t="s">
        <v>93</v>
      </c>
      <c r="F1452" s="167" t="s">
        <v>5988</v>
      </c>
      <c r="G1452" s="167" t="s">
        <v>5923</v>
      </c>
      <c r="H1452" s="62" t="s">
        <v>12212</v>
      </c>
      <c r="I1452" s="167" t="s">
        <v>6178</v>
      </c>
      <c r="J1452" s="63" t="str">
        <f t="shared" si="137"/>
        <v>IC.PA.110906</v>
      </c>
      <c r="K1452" s="61" t="s">
        <v>12175</v>
      </c>
      <c r="L1452" s="167" t="str">
        <f t="shared" si="138"/>
        <v xml:space="preserve">     Sleep disturbance</v>
      </c>
      <c r="M1452" s="61" t="str">
        <f t="shared" si="139"/>
        <v>PI.IC.PA.110906.01</v>
      </c>
      <c r="N1452" s="168"/>
      <c r="O1452" s="168" t="str">
        <f t="shared" si="140"/>
        <v>PH.IC.PA.110906.01</v>
      </c>
      <c r="Q1452" s="168" t="str">
        <f t="shared" si="141"/>
        <v>CL.IC.PA.110906.01</v>
      </c>
    </row>
    <row r="1453" spans="1:31" s="167" customFormat="1" ht="15">
      <c r="A1453" s="167" t="s">
        <v>6465</v>
      </c>
      <c r="C1453" s="61" t="s">
        <v>12099</v>
      </c>
      <c r="E1453" s="61" t="s">
        <v>93</v>
      </c>
      <c r="F1453" s="167" t="s">
        <v>5988</v>
      </c>
      <c r="G1453" s="167" t="s">
        <v>5924</v>
      </c>
      <c r="H1453" s="62" t="s">
        <v>12225</v>
      </c>
      <c r="I1453" s="167" t="s">
        <v>5925</v>
      </c>
      <c r="J1453" s="63" t="str">
        <f t="shared" si="137"/>
        <v>IC.PA.110907</v>
      </c>
      <c r="K1453" s="61" t="s">
        <v>2206</v>
      </c>
      <c r="L1453" s="167" t="str">
        <f t="shared" si="138"/>
        <v xml:space="preserve">     Thoughts of harming self</v>
      </c>
      <c r="M1453" s="61" t="str">
        <f t="shared" si="139"/>
        <v>PI.IC.PA.110907.01</v>
      </c>
      <c r="N1453" s="168"/>
      <c r="O1453" s="168" t="str">
        <f t="shared" si="140"/>
        <v>PH.IC.PA.110907.01</v>
      </c>
      <c r="Q1453" s="168" t="str">
        <f t="shared" si="141"/>
        <v>CL.IC.PA.110907.01</v>
      </c>
    </row>
    <row r="1454" spans="1:31" s="167" customFormat="1" ht="15">
      <c r="A1454" s="167" t="s">
        <v>6465</v>
      </c>
      <c r="C1454" s="61" t="s">
        <v>12099</v>
      </c>
      <c r="E1454" s="61" t="s">
        <v>93</v>
      </c>
      <c r="F1454" s="167" t="s">
        <v>5988</v>
      </c>
      <c r="G1454" s="167" t="s">
        <v>6052</v>
      </c>
      <c r="H1454" s="62" t="s">
        <v>2535</v>
      </c>
      <c r="I1454" s="167" t="s">
        <v>6053</v>
      </c>
      <c r="J1454" s="63" t="str">
        <f t="shared" si="137"/>
        <v>IC.PA.110908</v>
      </c>
      <c r="K1454" s="61" t="s">
        <v>2206</v>
      </c>
      <c r="L1454" s="167" t="str">
        <f t="shared" si="138"/>
        <v xml:space="preserve">     Disruption of Daily Activity</v>
      </c>
      <c r="M1454" s="61" t="str">
        <f t="shared" si="139"/>
        <v>PI.IC.PA.110908.01</v>
      </c>
      <c r="N1454" s="168"/>
      <c r="O1454" s="168" t="str">
        <f t="shared" si="140"/>
        <v>PH.IC.PA.110908.01</v>
      </c>
      <c r="Q1454" s="168" t="str">
        <f t="shared" si="141"/>
        <v>CL.IC.PA.110908.01</v>
      </c>
      <c r="R1454" s="167" t="s">
        <v>12278</v>
      </c>
      <c r="S1454" s="167">
        <v>800</v>
      </c>
    </row>
    <row r="1455" spans="1:31" s="167" customFormat="1" ht="15">
      <c r="A1455" s="167" t="s">
        <v>6465</v>
      </c>
      <c r="C1455" s="61" t="s">
        <v>12099</v>
      </c>
      <c r="E1455" s="61" t="s">
        <v>93</v>
      </c>
      <c r="F1455" s="167" t="s">
        <v>5988</v>
      </c>
      <c r="G1455" s="167" t="s">
        <v>12763</v>
      </c>
      <c r="H1455" s="62" t="s">
        <v>12732</v>
      </c>
      <c r="J1455" s="63" t="str">
        <f t="shared" si="137"/>
        <v>IC.PA.110909</v>
      </c>
      <c r="K1455" s="61" t="s">
        <v>12175</v>
      </c>
      <c r="L1455" s="167" t="str">
        <f t="shared" si="138"/>
        <v>Reduced Appetite</v>
      </c>
      <c r="M1455" s="61" t="str">
        <f t="shared" si="139"/>
        <v>PI.IC.PA.110909.01</v>
      </c>
      <c r="N1455" s="168"/>
      <c r="O1455" s="168" t="str">
        <f t="shared" si="140"/>
        <v>PH.IC.PA.110909.01</v>
      </c>
      <c r="Q1455" s="168" t="str">
        <f t="shared" si="141"/>
        <v>CL.IC.PA.110909.01</v>
      </c>
      <c r="X1455" s="167" t="s">
        <v>2352</v>
      </c>
      <c r="Y1455" s="167">
        <v>1123</v>
      </c>
    </row>
    <row r="1456" spans="1:31" s="167" customFormat="1" ht="15">
      <c r="A1456" s="167" t="s">
        <v>6465</v>
      </c>
      <c r="C1456" s="61" t="s">
        <v>12099</v>
      </c>
      <c r="E1456" s="61" t="s">
        <v>93</v>
      </c>
      <c r="F1456" s="167" t="s">
        <v>5988</v>
      </c>
      <c r="G1456" s="167" t="s">
        <v>12764</v>
      </c>
      <c r="H1456" s="62" t="s">
        <v>2516</v>
      </c>
      <c r="J1456" s="63" t="str">
        <f t="shared" si="137"/>
        <v>IC.PA.110910</v>
      </c>
      <c r="K1456" s="61" t="s">
        <v>12175</v>
      </c>
      <c r="L1456" s="167" t="str">
        <f t="shared" si="138"/>
        <v>Other</v>
      </c>
      <c r="M1456" s="61" t="str">
        <f t="shared" si="139"/>
        <v>PI.IC.PA.110910.01</v>
      </c>
      <c r="N1456" s="168"/>
      <c r="O1456" s="168" t="str">
        <f t="shared" si="140"/>
        <v>PH.IC.PA.110910.01</v>
      </c>
      <c r="Q1456" s="168" t="str">
        <f t="shared" si="141"/>
        <v>CL.IC.PA.110910.01</v>
      </c>
      <c r="X1456" s="167" t="s">
        <v>2352</v>
      </c>
      <c r="Y1456" s="167">
        <v>1123</v>
      </c>
    </row>
    <row r="1457" spans="1:19" s="167" customFormat="1" ht="15">
      <c r="A1457" s="167" t="s">
        <v>6465</v>
      </c>
      <c r="C1457" s="61" t="s">
        <v>12099</v>
      </c>
      <c r="D1457" s="167" t="s">
        <v>6054</v>
      </c>
      <c r="E1457" s="61" t="s">
        <v>3188</v>
      </c>
      <c r="F1457" s="167" t="s">
        <v>5988</v>
      </c>
      <c r="G1457" s="167" t="s">
        <v>9743</v>
      </c>
      <c r="H1457" s="62" t="s">
        <v>11848</v>
      </c>
      <c r="I1457" s="167" t="s">
        <v>12171</v>
      </c>
      <c r="J1457" s="63" t="str">
        <f t="shared" si="137"/>
        <v>IC.PA.111001</v>
      </c>
      <c r="K1457" s="61" t="s">
        <v>1702</v>
      </c>
      <c r="L1457" s="167" t="str">
        <f t="shared" si="138"/>
        <v xml:space="preserve">      None</v>
      </c>
      <c r="M1457" s="61" t="str">
        <f t="shared" si="139"/>
        <v>PI.IC.PA.111001.01</v>
      </c>
      <c r="N1457" s="168"/>
      <c r="O1457" s="168" t="str">
        <f t="shared" si="140"/>
        <v>PH.IC.PA.111001.01</v>
      </c>
      <c r="Q1457" s="168" t="str">
        <f t="shared" si="141"/>
        <v>CL.IC.PA.111001.01</v>
      </c>
    </row>
    <row r="1458" spans="1:19" s="167" customFormat="1" ht="15">
      <c r="A1458" s="167" t="s">
        <v>6465</v>
      </c>
      <c r="C1458" s="61" t="s">
        <v>12099</v>
      </c>
      <c r="E1458" s="61" t="s">
        <v>3188</v>
      </c>
      <c r="F1458" s="167" t="s">
        <v>5988</v>
      </c>
      <c r="G1458" s="167" t="s">
        <v>5930</v>
      </c>
      <c r="H1458" s="62" t="s">
        <v>12030</v>
      </c>
      <c r="I1458" s="167" t="s">
        <v>6061</v>
      </c>
      <c r="J1458" s="63" t="str">
        <f t="shared" si="137"/>
        <v>IC.PA.111002</v>
      </c>
      <c r="K1458" s="61" t="s">
        <v>1702</v>
      </c>
      <c r="L1458" s="167" t="str">
        <f t="shared" si="138"/>
        <v xml:space="preserve">     Avoiding physical activity</v>
      </c>
      <c r="M1458" s="61" t="str">
        <f t="shared" si="139"/>
        <v>PI.IC.PA.111002.01</v>
      </c>
      <c r="N1458" s="168"/>
      <c r="O1458" s="168" t="str">
        <f t="shared" si="140"/>
        <v>PH.IC.PA.111002.01</v>
      </c>
      <c r="Q1458" s="168" t="str">
        <f t="shared" si="141"/>
        <v>CL.IC.PA.111002.01</v>
      </c>
    </row>
    <row r="1459" spans="1:19" s="167" customFormat="1" ht="15">
      <c r="A1459" s="167" t="s">
        <v>6465</v>
      </c>
      <c r="C1459" s="61" t="s">
        <v>12099</v>
      </c>
      <c r="E1459" s="61" t="s">
        <v>3188</v>
      </c>
      <c r="F1459" s="167" t="s">
        <v>5988</v>
      </c>
      <c r="G1459" s="167" t="s">
        <v>6062</v>
      </c>
      <c r="H1459" s="62" t="s">
        <v>12032</v>
      </c>
      <c r="I1459" s="167" t="s">
        <v>6063</v>
      </c>
      <c r="J1459" s="63" t="str">
        <f t="shared" si="137"/>
        <v>IC.PA.111003</v>
      </c>
      <c r="K1459" s="61" t="s">
        <v>12175</v>
      </c>
      <c r="L1459" s="167" t="str">
        <f t="shared" si="138"/>
        <v xml:space="preserve">     Crying</v>
      </c>
      <c r="M1459" s="61" t="str">
        <f t="shared" si="139"/>
        <v>PI.IC.PA.111003.01</v>
      </c>
      <c r="N1459" s="168"/>
      <c r="O1459" s="168" t="str">
        <f t="shared" si="140"/>
        <v>PH.IC.PA.111003.01</v>
      </c>
      <c r="Q1459" s="168" t="str">
        <f t="shared" si="141"/>
        <v>CL.IC.PA.111003.01</v>
      </c>
    </row>
    <row r="1460" spans="1:19" s="167" customFormat="1" ht="15">
      <c r="A1460" s="167" t="s">
        <v>6465</v>
      </c>
      <c r="C1460" s="61" t="s">
        <v>12099</v>
      </c>
      <c r="E1460" s="61" t="s">
        <v>3188</v>
      </c>
      <c r="F1460" s="167" t="s">
        <v>5988</v>
      </c>
      <c r="G1460" s="167" t="s">
        <v>6064</v>
      </c>
      <c r="H1460" s="62" t="s">
        <v>12028</v>
      </c>
      <c r="I1460" s="167" t="s">
        <v>6065</v>
      </c>
      <c r="J1460" s="63" t="str">
        <f t="shared" si="137"/>
        <v>IC.PA.111004</v>
      </c>
      <c r="K1460" s="61" t="s">
        <v>12175</v>
      </c>
      <c r="L1460" s="167" t="str">
        <f t="shared" si="138"/>
        <v xml:space="preserve">     Grimacing</v>
      </c>
      <c r="M1460" s="61" t="str">
        <f t="shared" si="139"/>
        <v>PI.IC.PA.111004.01</v>
      </c>
      <c r="N1460" s="168"/>
      <c r="O1460" s="168" t="str">
        <f t="shared" si="140"/>
        <v>PH.IC.PA.111004.01</v>
      </c>
      <c r="Q1460" s="168" t="str">
        <f t="shared" si="141"/>
        <v>CL.IC.PA.111004.01</v>
      </c>
    </row>
    <row r="1461" spans="1:19" s="167" customFormat="1" ht="15">
      <c r="A1461" s="167" t="s">
        <v>6465</v>
      </c>
      <c r="C1461" s="61" t="s">
        <v>12099</v>
      </c>
      <c r="E1461" s="61" t="s">
        <v>3188</v>
      </c>
      <c r="F1461" s="167" t="s">
        <v>5988</v>
      </c>
      <c r="G1461" s="167" t="s">
        <v>6066</v>
      </c>
      <c r="H1461" s="62" t="s">
        <v>12210</v>
      </c>
      <c r="I1461" s="167" t="s">
        <v>10477</v>
      </c>
      <c r="J1461" s="63" t="str">
        <f t="shared" si="137"/>
        <v>IC.PA.111005</v>
      </c>
      <c r="K1461" s="61" t="s">
        <v>12175</v>
      </c>
      <c r="L1461" s="167" t="str">
        <f t="shared" si="138"/>
        <v xml:space="preserve">     Guarding</v>
      </c>
      <c r="M1461" s="61" t="str">
        <f t="shared" si="139"/>
        <v>PI.IC.PA.111005.01</v>
      </c>
      <c r="N1461" s="168"/>
      <c r="O1461" s="168" t="str">
        <f t="shared" si="140"/>
        <v>PH.IC.PA.111005.01</v>
      </c>
      <c r="Q1461" s="168" t="str">
        <f t="shared" si="141"/>
        <v>CL.IC.PA.111005.01</v>
      </c>
    </row>
    <row r="1462" spans="1:19" s="167" customFormat="1" ht="15">
      <c r="A1462" s="167" t="s">
        <v>6465</v>
      </c>
      <c r="C1462" s="61" t="s">
        <v>12099</v>
      </c>
      <c r="E1462" s="61" t="s">
        <v>3188</v>
      </c>
      <c r="F1462" s="167" t="s">
        <v>5988</v>
      </c>
      <c r="G1462" s="167" t="s">
        <v>6067</v>
      </c>
      <c r="H1462" s="62" t="s">
        <v>12212</v>
      </c>
      <c r="I1462" s="167" t="s">
        <v>6075</v>
      </c>
      <c r="J1462" s="63" t="str">
        <f t="shared" si="137"/>
        <v>IC.PA.111006</v>
      </c>
      <c r="K1462" s="61" t="s">
        <v>12175</v>
      </c>
      <c r="L1462" s="167" t="str">
        <f t="shared" si="138"/>
        <v xml:space="preserve">     Moaning</v>
      </c>
      <c r="M1462" s="61" t="str">
        <f t="shared" si="139"/>
        <v>PI.IC.PA.111006.01</v>
      </c>
      <c r="N1462" s="168"/>
      <c r="O1462" s="168" t="str">
        <f t="shared" si="140"/>
        <v>PH.IC.PA.111006.01</v>
      </c>
      <c r="Q1462" s="168" t="str">
        <f t="shared" si="141"/>
        <v>CL.IC.PA.111006.01</v>
      </c>
    </row>
    <row r="1463" spans="1:19" s="167" customFormat="1" ht="15">
      <c r="A1463" s="167" t="s">
        <v>6465</v>
      </c>
      <c r="C1463" s="61" t="s">
        <v>12099</v>
      </c>
      <c r="E1463" s="61" t="s">
        <v>3188</v>
      </c>
      <c r="F1463" s="167" t="s">
        <v>5988</v>
      </c>
      <c r="G1463" s="167" t="s">
        <v>6076</v>
      </c>
      <c r="H1463" s="62" t="s">
        <v>12225</v>
      </c>
      <c r="I1463" s="167" t="s">
        <v>6077</v>
      </c>
      <c r="J1463" s="63" t="str">
        <f t="shared" si="137"/>
        <v>IC.PA.111007</v>
      </c>
      <c r="K1463" s="61" t="s">
        <v>12175</v>
      </c>
      <c r="L1463" s="167" t="str">
        <f t="shared" si="138"/>
        <v xml:space="preserve">     Restlessness</v>
      </c>
      <c r="M1463" s="61" t="str">
        <f t="shared" si="139"/>
        <v>PI.IC.PA.111007.01</v>
      </c>
      <c r="N1463" s="168"/>
      <c r="O1463" s="168" t="str">
        <f t="shared" si="140"/>
        <v>PH.IC.PA.111007.01</v>
      </c>
      <c r="Q1463" s="168" t="str">
        <f t="shared" si="141"/>
        <v>CL.IC.PA.111007.01</v>
      </c>
    </row>
    <row r="1464" spans="1:19" s="167" customFormat="1" ht="15">
      <c r="A1464" s="167" t="s">
        <v>6465</v>
      </c>
      <c r="C1464" s="61" t="s">
        <v>12099</v>
      </c>
      <c r="E1464" s="61" t="s">
        <v>3188</v>
      </c>
      <c r="F1464" s="167" t="s">
        <v>5988</v>
      </c>
      <c r="G1464" s="167" t="s">
        <v>6078</v>
      </c>
      <c r="H1464" s="62" t="s">
        <v>11638</v>
      </c>
      <c r="I1464" s="167" t="s">
        <v>6420</v>
      </c>
      <c r="J1464" s="63" t="str">
        <f t="shared" si="137"/>
        <v>IC.PA.111008</v>
      </c>
      <c r="K1464" s="61" t="s">
        <v>12175</v>
      </c>
      <c r="L1464" s="167" t="str">
        <f t="shared" si="138"/>
        <v xml:space="preserve">     Splinting</v>
      </c>
      <c r="M1464" s="61" t="str">
        <f t="shared" si="139"/>
        <v>PI.IC.PA.111008.01</v>
      </c>
      <c r="N1464" s="168"/>
      <c r="O1464" s="168" t="str">
        <f t="shared" si="140"/>
        <v>PH.IC.PA.111008.01</v>
      </c>
      <c r="Q1464" s="168" t="str">
        <f t="shared" si="141"/>
        <v>CL.IC.PA.111008.01</v>
      </c>
    </row>
    <row r="1465" spans="1:19" s="167" customFormat="1" ht="15">
      <c r="A1465" s="167" t="s">
        <v>6465</v>
      </c>
      <c r="C1465" s="61" t="s">
        <v>12099</v>
      </c>
      <c r="E1465" s="61" t="s">
        <v>3188</v>
      </c>
      <c r="F1465" s="167" t="s">
        <v>5988</v>
      </c>
      <c r="G1465" s="167" t="s">
        <v>13209</v>
      </c>
      <c r="H1465" s="62" t="s">
        <v>93</v>
      </c>
      <c r="I1465" s="167" t="s">
        <v>6421</v>
      </c>
      <c r="J1465" s="63" t="str">
        <f t="shared" si="137"/>
        <v>IC.PA.111009</v>
      </c>
      <c r="K1465" s="61" t="s">
        <v>12175</v>
      </c>
      <c r="L1465" s="167" t="str">
        <f t="shared" si="138"/>
        <v xml:space="preserve">     Aggression</v>
      </c>
      <c r="M1465" s="61" t="str">
        <f t="shared" si="139"/>
        <v>PI.IC.PA.111009.01</v>
      </c>
      <c r="N1465" s="168"/>
      <c r="O1465" s="168" t="str">
        <f t="shared" si="140"/>
        <v>PH.IC.PA.111009.01</v>
      </c>
      <c r="Q1465" s="168" t="str">
        <f t="shared" si="141"/>
        <v>CL.IC.PA.111009.01</v>
      </c>
      <c r="R1465" s="167" t="s">
        <v>12465</v>
      </c>
      <c r="S1465" s="167">
        <v>801</v>
      </c>
    </row>
    <row r="1466" spans="1:19" s="167" customFormat="1" ht="15">
      <c r="A1466" s="167" t="s">
        <v>6465</v>
      </c>
      <c r="C1466" s="61" t="s">
        <v>12099</v>
      </c>
      <c r="D1466" s="167" t="s">
        <v>8518</v>
      </c>
      <c r="E1466" s="61" t="s">
        <v>153</v>
      </c>
      <c r="F1466" s="167" t="s">
        <v>5989</v>
      </c>
      <c r="G1466" s="167" t="s">
        <v>8548</v>
      </c>
      <c r="H1466" s="62" t="s">
        <v>11848</v>
      </c>
      <c r="I1466" s="167" t="s">
        <v>11402</v>
      </c>
      <c r="J1466" s="63" t="str">
        <f t="shared" si="137"/>
        <v>IC.PA.111201</v>
      </c>
      <c r="K1466" s="61" t="s">
        <v>12175</v>
      </c>
      <c r="L1466" s="167" t="str">
        <f t="shared" si="138"/>
        <v xml:space="preserve">     Right</v>
      </c>
      <c r="M1466" s="61" t="str">
        <f t="shared" si="139"/>
        <v>PI.IC.PA.111201.01</v>
      </c>
      <c r="N1466" s="168"/>
      <c r="O1466" s="168" t="str">
        <f t="shared" si="140"/>
        <v>PH.IC.PA.111201.01</v>
      </c>
      <c r="Q1466" s="168" t="str">
        <f t="shared" si="141"/>
        <v>CL.IC.PA.111201.01</v>
      </c>
    </row>
    <row r="1467" spans="1:19" s="167" customFormat="1" ht="15">
      <c r="A1467" s="167" t="s">
        <v>6465</v>
      </c>
      <c r="C1467" s="61" t="s">
        <v>12099</v>
      </c>
      <c r="E1467" s="61" t="s">
        <v>153</v>
      </c>
      <c r="F1467" s="167" t="s">
        <v>5989</v>
      </c>
      <c r="G1467" s="167" t="s">
        <v>8661</v>
      </c>
      <c r="H1467" s="62" t="s">
        <v>12030</v>
      </c>
      <c r="I1467" s="167" t="s">
        <v>11563</v>
      </c>
      <c r="J1467" s="63" t="str">
        <f t="shared" si="137"/>
        <v>IC.PA.111202</v>
      </c>
      <c r="K1467" s="61" t="s">
        <v>12175</v>
      </c>
      <c r="L1467" s="167" t="str">
        <f t="shared" si="138"/>
        <v xml:space="preserve">     Left</v>
      </c>
      <c r="M1467" s="61" t="str">
        <f t="shared" si="139"/>
        <v>PI.IC.PA.111202.01</v>
      </c>
      <c r="N1467" s="168"/>
      <c r="O1467" s="168" t="str">
        <f t="shared" si="140"/>
        <v>PH.IC.PA.111202.01</v>
      </c>
      <c r="Q1467" s="168" t="str">
        <f t="shared" si="141"/>
        <v>CL.IC.PA.111202.01</v>
      </c>
    </row>
    <row r="1468" spans="1:19" s="167" customFormat="1" ht="15">
      <c r="A1468" s="167" t="s">
        <v>6465</v>
      </c>
      <c r="C1468" s="61" t="s">
        <v>12099</v>
      </c>
      <c r="E1468" s="61" t="s">
        <v>153</v>
      </c>
      <c r="F1468" s="167" t="s">
        <v>5989</v>
      </c>
      <c r="G1468" s="167" t="s">
        <v>6423</v>
      </c>
      <c r="H1468" s="62" t="s">
        <v>12032</v>
      </c>
      <c r="I1468" s="167" t="s">
        <v>11564</v>
      </c>
      <c r="J1468" s="63" t="str">
        <f t="shared" si="137"/>
        <v>IC.PA.111203</v>
      </c>
      <c r="K1468" s="61" t="s">
        <v>12175</v>
      </c>
      <c r="L1468" s="167" t="str">
        <f t="shared" si="138"/>
        <v xml:space="preserve">     Bilateral</v>
      </c>
      <c r="M1468" s="61" t="str">
        <f t="shared" si="139"/>
        <v>PI.IC.PA.111203.01</v>
      </c>
      <c r="N1468" s="168"/>
      <c r="O1468" s="168" t="str">
        <f t="shared" si="140"/>
        <v>PH.IC.PA.111203.01</v>
      </c>
      <c r="Q1468" s="168" t="str">
        <f t="shared" si="141"/>
        <v>CL.IC.PA.111203.01</v>
      </c>
    </row>
    <row r="1469" spans="1:19" s="167" customFormat="1" ht="15">
      <c r="A1469" s="167" t="s">
        <v>6465</v>
      </c>
      <c r="C1469" s="61" t="s">
        <v>12099</v>
      </c>
      <c r="D1469" s="167" t="s">
        <v>6249</v>
      </c>
      <c r="E1469" s="61" t="s">
        <v>6254</v>
      </c>
      <c r="F1469" s="167" t="s">
        <v>5989</v>
      </c>
      <c r="G1469" s="167" t="s">
        <v>8662</v>
      </c>
      <c r="H1469" s="62" t="s">
        <v>11848</v>
      </c>
      <c r="I1469" s="167" t="s">
        <v>9372</v>
      </c>
      <c r="J1469" s="63" t="str">
        <f t="shared" si="137"/>
        <v>IC.PA.111301</v>
      </c>
      <c r="K1469" s="61" t="s">
        <v>12175</v>
      </c>
      <c r="L1469" s="167" t="str">
        <f t="shared" si="138"/>
        <v xml:space="preserve">     Lateral</v>
      </c>
      <c r="M1469" s="61" t="str">
        <f t="shared" si="139"/>
        <v>PI.IC.PA.111301.01</v>
      </c>
      <c r="N1469" s="168"/>
      <c r="O1469" s="168" t="str">
        <f t="shared" si="140"/>
        <v>PH.IC.PA.111301.01</v>
      </c>
      <c r="Q1469" s="168" t="str">
        <f t="shared" si="141"/>
        <v>CL.IC.PA.111301.01</v>
      </c>
    </row>
    <row r="1470" spans="1:19" s="167" customFormat="1" ht="15">
      <c r="A1470" s="167" t="s">
        <v>6465</v>
      </c>
      <c r="C1470" s="61" t="s">
        <v>12099</v>
      </c>
      <c r="E1470" s="61" t="s">
        <v>215</v>
      </c>
      <c r="F1470" s="167" t="s">
        <v>5989</v>
      </c>
      <c r="G1470" s="167" t="s">
        <v>8663</v>
      </c>
      <c r="H1470" s="62" t="s">
        <v>12030</v>
      </c>
      <c r="I1470" s="167" t="s">
        <v>9373</v>
      </c>
      <c r="J1470" s="63" t="str">
        <f t="shared" si="137"/>
        <v>IC.PA.111302</v>
      </c>
      <c r="K1470" s="61" t="s">
        <v>12175</v>
      </c>
      <c r="L1470" s="167" t="str">
        <f t="shared" si="138"/>
        <v xml:space="preserve">     Medial</v>
      </c>
      <c r="M1470" s="61" t="str">
        <f t="shared" si="139"/>
        <v>PI.IC.PA.111302.01</v>
      </c>
      <c r="N1470" s="168"/>
      <c r="O1470" s="168" t="str">
        <f t="shared" si="140"/>
        <v>PH.IC.PA.111302.01</v>
      </c>
      <c r="Q1470" s="168" t="str">
        <f t="shared" si="141"/>
        <v>CL.IC.PA.111302.01</v>
      </c>
    </row>
    <row r="1471" spans="1:19" s="167" customFormat="1" ht="15">
      <c r="A1471" s="167" t="s">
        <v>6465</v>
      </c>
      <c r="C1471" s="61" t="s">
        <v>12099</v>
      </c>
      <c r="E1471" s="61" t="s">
        <v>215</v>
      </c>
      <c r="F1471" s="167" t="s">
        <v>5989</v>
      </c>
      <c r="G1471" s="167" t="s">
        <v>8664</v>
      </c>
      <c r="H1471" s="62" t="s">
        <v>12032</v>
      </c>
      <c r="I1471" s="167" t="s">
        <v>9374</v>
      </c>
      <c r="J1471" s="63" t="str">
        <f t="shared" si="137"/>
        <v>IC.PA.111303</v>
      </c>
      <c r="K1471" s="61" t="s">
        <v>12175</v>
      </c>
      <c r="L1471" s="167" t="str">
        <f t="shared" si="138"/>
        <v xml:space="preserve">     Anterior</v>
      </c>
      <c r="M1471" s="61" t="str">
        <f t="shared" si="139"/>
        <v>PI.IC.PA.111303.01</v>
      </c>
      <c r="N1471" s="168"/>
      <c r="O1471" s="168" t="str">
        <f t="shared" si="140"/>
        <v>PH.IC.PA.111303.01</v>
      </c>
      <c r="Q1471" s="168" t="str">
        <f t="shared" si="141"/>
        <v>CL.IC.PA.111303.01</v>
      </c>
    </row>
    <row r="1472" spans="1:19" s="167" customFormat="1" ht="15">
      <c r="A1472" s="167" t="s">
        <v>6465</v>
      </c>
      <c r="C1472" s="61" t="s">
        <v>12099</v>
      </c>
      <c r="E1472" s="61" t="s">
        <v>215</v>
      </c>
      <c r="F1472" s="167" t="s">
        <v>5989</v>
      </c>
      <c r="G1472" s="167" t="s">
        <v>8665</v>
      </c>
      <c r="H1472" s="62" t="s">
        <v>12028</v>
      </c>
      <c r="I1472" s="167" t="s">
        <v>9375</v>
      </c>
      <c r="J1472" s="63" t="str">
        <f t="shared" si="137"/>
        <v>IC.PA.111304</v>
      </c>
      <c r="K1472" s="61" t="s">
        <v>12175</v>
      </c>
      <c r="L1472" s="167" t="str">
        <f t="shared" si="138"/>
        <v xml:space="preserve">     Posterior</v>
      </c>
      <c r="M1472" s="61" t="str">
        <f t="shared" si="139"/>
        <v>PI.IC.PA.111304.01</v>
      </c>
      <c r="N1472" s="168"/>
      <c r="O1472" s="168" t="str">
        <f t="shared" si="140"/>
        <v>PH.IC.PA.111304.01</v>
      </c>
      <c r="Q1472" s="168" t="str">
        <f t="shared" si="141"/>
        <v>CL.IC.PA.111304.01</v>
      </c>
    </row>
    <row r="1473" spans="1:33" s="167" customFormat="1" ht="15">
      <c r="A1473" s="167" t="s">
        <v>6465</v>
      </c>
      <c r="C1473" s="61" t="s">
        <v>12099</v>
      </c>
      <c r="E1473" s="61" t="s">
        <v>215</v>
      </c>
      <c r="F1473" s="167" t="s">
        <v>5989</v>
      </c>
      <c r="G1473" s="167" t="s">
        <v>8666</v>
      </c>
      <c r="H1473" s="62" t="s">
        <v>12210</v>
      </c>
      <c r="I1473" s="167" t="s">
        <v>9255</v>
      </c>
      <c r="J1473" s="63" t="str">
        <f t="shared" si="137"/>
        <v>IC.PA.111305</v>
      </c>
      <c r="K1473" s="61" t="s">
        <v>12175</v>
      </c>
      <c r="L1473" s="167" t="str">
        <f t="shared" si="138"/>
        <v xml:space="preserve">     Proximal</v>
      </c>
      <c r="M1473" s="61" t="str">
        <f t="shared" si="139"/>
        <v>PI.IC.PA.111305.01</v>
      </c>
      <c r="N1473" s="168"/>
      <c r="O1473" s="168" t="str">
        <f t="shared" si="140"/>
        <v>PH.IC.PA.111305.01</v>
      </c>
      <c r="Q1473" s="168" t="str">
        <f t="shared" si="141"/>
        <v>CL.IC.PA.111305.01</v>
      </c>
    </row>
    <row r="1474" spans="1:33" s="167" customFormat="1" ht="15">
      <c r="A1474" s="167" t="s">
        <v>6465</v>
      </c>
      <c r="C1474" s="61" t="s">
        <v>12099</v>
      </c>
      <c r="E1474" s="61" t="s">
        <v>215</v>
      </c>
      <c r="F1474" s="167" t="s">
        <v>5989</v>
      </c>
      <c r="G1474" s="167" t="s">
        <v>8556</v>
      </c>
      <c r="H1474" s="62" t="s">
        <v>12212</v>
      </c>
      <c r="I1474" s="167" t="s">
        <v>9256</v>
      </c>
      <c r="J1474" s="63" t="str">
        <f t="shared" si="137"/>
        <v>IC.PA.111306</v>
      </c>
      <c r="K1474" s="61" t="s">
        <v>12175</v>
      </c>
      <c r="L1474" s="167" t="str">
        <f t="shared" si="138"/>
        <v xml:space="preserve">     Distal</v>
      </c>
      <c r="M1474" s="61" t="str">
        <f t="shared" si="139"/>
        <v>PI.IC.PA.111306.01</v>
      </c>
      <c r="N1474" s="168"/>
      <c r="O1474" s="168" t="str">
        <f t="shared" si="140"/>
        <v>PH.IC.PA.111306.01</v>
      </c>
      <c r="Q1474" s="168" t="str">
        <f t="shared" si="141"/>
        <v>CL.IC.PA.111306.01</v>
      </c>
    </row>
    <row r="1475" spans="1:33" s="167" customFormat="1" ht="15">
      <c r="A1475" s="167" t="s">
        <v>6465</v>
      </c>
      <c r="C1475" s="61" t="s">
        <v>12099</v>
      </c>
      <c r="D1475" s="167" t="s">
        <v>13210</v>
      </c>
      <c r="E1475" s="61" t="s">
        <v>4082</v>
      </c>
      <c r="F1475" s="167" t="s">
        <v>5990</v>
      </c>
      <c r="G1475" s="167" t="s">
        <v>8552</v>
      </c>
      <c r="H1475" s="62" t="s">
        <v>11848</v>
      </c>
      <c r="I1475" s="167" t="s">
        <v>8552</v>
      </c>
      <c r="J1475" s="63" t="str">
        <f t="shared" si="137"/>
        <v>IC.PA.111401</v>
      </c>
      <c r="K1475" s="61" t="s">
        <v>12175</v>
      </c>
      <c r="L1475" s="167" t="str">
        <f t="shared" si="138"/>
        <v>Abdomen</v>
      </c>
      <c r="M1475" s="61" t="str">
        <f t="shared" si="139"/>
        <v>PI.IC.PA.111401.01</v>
      </c>
      <c r="N1475" s="168"/>
      <c r="O1475" s="168" t="str">
        <f t="shared" si="140"/>
        <v>PH.IC.PA.111401.01</v>
      </c>
      <c r="Q1475" s="168" t="str">
        <f t="shared" si="141"/>
        <v>CL.IC.PA.111401.01</v>
      </c>
    </row>
    <row r="1476" spans="1:33" s="167" customFormat="1" ht="15">
      <c r="A1476" s="167" t="s">
        <v>6465</v>
      </c>
      <c r="C1476" s="61" t="s">
        <v>12099</v>
      </c>
      <c r="E1476" s="61" t="s">
        <v>4082</v>
      </c>
      <c r="F1476" s="167" t="s">
        <v>5990</v>
      </c>
      <c r="G1476" s="167" t="s">
        <v>6256</v>
      </c>
      <c r="H1476" s="62" t="s">
        <v>12030</v>
      </c>
      <c r="I1476" s="167" t="s">
        <v>6256</v>
      </c>
      <c r="J1476" s="63" t="str">
        <f t="shared" si="137"/>
        <v>IC.PA.111402</v>
      </c>
      <c r="K1476" s="61" t="s">
        <v>12175</v>
      </c>
      <c r="L1476" s="167" t="str">
        <f t="shared" si="138"/>
        <v>Stomach</v>
      </c>
      <c r="M1476" s="61" t="str">
        <f t="shared" si="139"/>
        <v>PI.IC.PA.111402.01</v>
      </c>
      <c r="N1476" s="168"/>
      <c r="O1476" s="168" t="str">
        <f t="shared" si="140"/>
        <v>PH.IC.PA.111402.01</v>
      </c>
      <c r="Q1476" s="168" t="str">
        <f t="shared" si="141"/>
        <v>CL.IC.PA.111402.01</v>
      </c>
    </row>
    <row r="1477" spans="1:33" s="167" customFormat="1" ht="15">
      <c r="A1477" s="167" t="s">
        <v>6465</v>
      </c>
      <c r="C1477" s="61" t="s">
        <v>12099</v>
      </c>
      <c r="E1477" s="61" t="s">
        <v>4082</v>
      </c>
      <c r="F1477" s="167" t="s">
        <v>5990</v>
      </c>
      <c r="G1477" s="86" t="s">
        <v>9398</v>
      </c>
      <c r="H1477" s="62" t="s">
        <v>12032</v>
      </c>
      <c r="J1477" s="63" t="str">
        <f t="shared" si="137"/>
        <v>IC.PA.111403</v>
      </c>
      <c r="K1477" s="61" t="s">
        <v>12175</v>
      </c>
      <c r="L1477" s="167" t="str">
        <f t="shared" si="138"/>
        <v>Flank, right</v>
      </c>
      <c r="M1477" s="61" t="str">
        <f t="shared" si="139"/>
        <v>PI.IC.PA.111403.01</v>
      </c>
      <c r="N1477" s="168"/>
      <c r="O1477" s="168" t="str">
        <f t="shared" si="140"/>
        <v>PH.IC.PA.111403.01</v>
      </c>
      <c r="Q1477" s="168" t="str">
        <f t="shared" si="141"/>
        <v>CL.IC.PA.111403.01</v>
      </c>
      <c r="AF1477" s="167" t="s">
        <v>12773</v>
      </c>
      <c r="AG1477" s="167">
        <v>1429</v>
      </c>
    </row>
    <row r="1478" spans="1:33" s="167" customFormat="1" ht="15">
      <c r="A1478" s="167" t="s">
        <v>6465</v>
      </c>
      <c r="C1478" s="61" t="s">
        <v>12099</v>
      </c>
      <c r="E1478" s="61" t="s">
        <v>4082</v>
      </c>
      <c r="F1478" s="167" t="s">
        <v>5990</v>
      </c>
      <c r="G1478" s="86" t="s">
        <v>9558</v>
      </c>
      <c r="H1478" s="62" t="s">
        <v>12028</v>
      </c>
      <c r="J1478" s="63" t="str">
        <f t="shared" si="137"/>
        <v>IC.PA.111404</v>
      </c>
      <c r="K1478" s="61" t="s">
        <v>12175</v>
      </c>
      <c r="L1478" s="167" t="str">
        <f t="shared" si="138"/>
        <v>Flank, left</v>
      </c>
      <c r="M1478" s="61" t="str">
        <f t="shared" si="139"/>
        <v>PI.IC.PA.111404.01</v>
      </c>
      <c r="N1478" s="168"/>
      <c r="O1478" s="168" t="str">
        <f t="shared" si="140"/>
        <v>PH.IC.PA.111404.01</v>
      </c>
      <c r="Q1478" s="168" t="str">
        <f t="shared" si="141"/>
        <v>CL.IC.PA.111404.01</v>
      </c>
      <c r="AF1478" s="167" t="s">
        <v>12773</v>
      </c>
      <c r="AG1478" s="167">
        <v>1429</v>
      </c>
    </row>
    <row r="1479" spans="1:33" s="167" customFormat="1" ht="15">
      <c r="A1479" s="167" t="s">
        <v>6465</v>
      </c>
      <c r="C1479" s="61" t="s">
        <v>12099</v>
      </c>
      <c r="D1479" s="167" t="s">
        <v>13211</v>
      </c>
      <c r="E1479" s="61" t="s">
        <v>594</v>
      </c>
      <c r="F1479" s="167" t="s">
        <v>5990</v>
      </c>
      <c r="G1479" s="167" t="s">
        <v>10518</v>
      </c>
      <c r="H1479" s="62" t="s">
        <v>11848</v>
      </c>
      <c r="I1479" s="167" t="s">
        <v>10518</v>
      </c>
      <c r="J1479" s="63" t="str">
        <f t="shared" si="137"/>
        <v>IC.PA.111501</v>
      </c>
      <c r="K1479" s="61" t="s">
        <v>12175</v>
      </c>
      <c r="L1479" s="167" t="str">
        <f t="shared" si="138"/>
        <v>RUQ</v>
      </c>
      <c r="M1479" s="61" t="str">
        <f t="shared" si="139"/>
        <v>PI.IC.PA.111501.01</v>
      </c>
      <c r="N1479" s="168"/>
      <c r="O1479" s="168" t="str">
        <f t="shared" si="140"/>
        <v>PH.IC.PA.111501.01</v>
      </c>
      <c r="Q1479" s="168" t="str">
        <f t="shared" si="141"/>
        <v>CL.IC.PA.111501.01</v>
      </c>
    </row>
    <row r="1480" spans="1:33" s="167" customFormat="1" ht="15">
      <c r="A1480" s="167" t="s">
        <v>6465</v>
      </c>
      <c r="C1480" s="61" t="s">
        <v>12099</v>
      </c>
      <c r="E1480" s="61" t="s">
        <v>594</v>
      </c>
      <c r="F1480" s="167" t="s">
        <v>5990</v>
      </c>
      <c r="G1480" s="167" t="s">
        <v>10520</v>
      </c>
      <c r="H1480" s="62" t="s">
        <v>12030</v>
      </c>
      <c r="I1480" s="167" t="s">
        <v>10520</v>
      </c>
      <c r="J1480" s="63" t="str">
        <f t="shared" si="137"/>
        <v>IC.PA.111502</v>
      </c>
      <c r="K1480" s="61" t="s">
        <v>12175</v>
      </c>
      <c r="L1480" s="167" t="str">
        <f t="shared" si="138"/>
        <v>RLQ</v>
      </c>
      <c r="M1480" s="61" t="str">
        <f t="shared" si="139"/>
        <v>PI.IC.PA.111502.01</v>
      </c>
      <c r="N1480" s="168"/>
      <c r="O1480" s="168" t="str">
        <f t="shared" si="140"/>
        <v>PH.IC.PA.111502.01</v>
      </c>
      <c r="Q1480" s="168" t="str">
        <f t="shared" si="141"/>
        <v>CL.IC.PA.111502.01</v>
      </c>
    </row>
    <row r="1481" spans="1:33" s="167" customFormat="1" ht="15">
      <c r="A1481" s="167" t="s">
        <v>6465</v>
      </c>
      <c r="C1481" s="61" t="s">
        <v>12099</v>
      </c>
      <c r="E1481" s="61" t="s">
        <v>594</v>
      </c>
      <c r="F1481" s="167" t="s">
        <v>5990</v>
      </c>
      <c r="G1481" s="167" t="s">
        <v>10522</v>
      </c>
      <c r="H1481" s="62" t="s">
        <v>12032</v>
      </c>
      <c r="I1481" s="167" t="s">
        <v>10522</v>
      </c>
      <c r="J1481" s="63" t="str">
        <f t="shared" si="137"/>
        <v>IC.PA.111503</v>
      </c>
      <c r="K1481" s="61" t="s">
        <v>12175</v>
      </c>
      <c r="L1481" s="167" t="str">
        <f t="shared" si="138"/>
        <v>LUQ</v>
      </c>
      <c r="M1481" s="61" t="str">
        <f t="shared" si="139"/>
        <v>PI.IC.PA.111503.01</v>
      </c>
      <c r="N1481" s="168"/>
      <c r="O1481" s="168" t="str">
        <f t="shared" si="140"/>
        <v>PH.IC.PA.111503.01</v>
      </c>
      <c r="Q1481" s="168" t="str">
        <f t="shared" si="141"/>
        <v>CL.IC.PA.111503.01</v>
      </c>
    </row>
    <row r="1482" spans="1:33" s="167" customFormat="1" ht="15">
      <c r="A1482" s="167" t="s">
        <v>6465</v>
      </c>
      <c r="C1482" s="61" t="s">
        <v>12099</v>
      </c>
      <c r="E1482" s="61" t="s">
        <v>594</v>
      </c>
      <c r="F1482" s="167" t="s">
        <v>5990</v>
      </c>
      <c r="G1482" s="167" t="s">
        <v>10524</v>
      </c>
      <c r="H1482" s="62" t="s">
        <v>12028</v>
      </c>
      <c r="I1482" s="167" t="s">
        <v>10524</v>
      </c>
      <c r="J1482" s="63" t="str">
        <f t="shared" si="137"/>
        <v>IC.PA.111504</v>
      </c>
      <c r="K1482" s="61" t="s">
        <v>12175</v>
      </c>
      <c r="L1482" s="167" t="str">
        <f t="shared" si="138"/>
        <v>LLQ</v>
      </c>
      <c r="M1482" s="61" t="str">
        <f t="shared" si="139"/>
        <v>PI.IC.PA.111504.01</v>
      </c>
      <c r="N1482" s="168"/>
      <c r="O1482" s="168" t="str">
        <f t="shared" si="140"/>
        <v>PH.IC.PA.111504.01</v>
      </c>
      <c r="Q1482" s="168" t="str">
        <f t="shared" si="141"/>
        <v>CL.IC.PA.111504.01</v>
      </c>
    </row>
    <row r="1483" spans="1:33" s="167" customFormat="1" ht="15">
      <c r="A1483" s="167" t="s">
        <v>6465</v>
      </c>
      <c r="C1483" s="61" t="s">
        <v>12099</v>
      </c>
      <c r="D1483" s="167" t="s">
        <v>6436</v>
      </c>
      <c r="E1483" s="61" t="s">
        <v>7863</v>
      </c>
      <c r="F1483" s="167" t="s">
        <v>5991</v>
      </c>
      <c r="G1483" s="167" t="s">
        <v>8986</v>
      </c>
      <c r="H1483" s="62" t="s">
        <v>11848</v>
      </c>
      <c r="I1483" s="167" t="s">
        <v>8986</v>
      </c>
      <c r="J1483" s="63" t="str">
        <f t="shared" si="137"/>
        <v>IC.PA.111601</v>
      </c>
      <c r="K1483" s="61" t="s">
        <v>12175</v>
      </c>
      <c r="L1483" s="167" t="str">
        <f t="shared" si="138"/>
        <v>Arm</v>
      </c>
      <c r="M1483" s="61" t="str">
        <f t="shared" si="139"/>
        <v>PI.IC.PA.111601.01</v>
      </c>
      <c r="N1483" s="168"/>
      <c r="O1483" s="168" t="str">
        <f t="shared" si="140"/>
        <v>PH.IC.PA.111601.01</v>
      </c>
      <c r="Q1483" s="168" t="str">
        <f t="shared" si="141"/>
        <v>CL.IC.PA.111601.01</v>
      </c>
    </row>
    <row r="1484" spans="1:33" s="167" customFormat="1" ht="15">
      <c r="A1484" s="167" t="s">
        <v>6465</v>
      </c>
      <c r="C1484" s="61" t="s">
        <v>12099</v>
      </c>
      <c r="E1484" s="61" t="s">
        <v>7863</v>
      </c>
      <c r="F1484" s="167" t="s">
        <v>5991</v>
      </c>
      <c r="G1484" s="167" t="s">
        <v>8763</v>
      </c>
      <c r="H1484" s="62" t="s">
        <v>12030</v>
      </c>
      <c r="I1484" s="167" t="s">
        <v>8763</v>
      </c>
      <c r="J1484" s="63" t="str">
        <f t="shared" si="137"/>
        <v>IC.PA.111602</v>
      </c>
      <c r="K1484" s="61" t="s">
        <v>12175</v>
      </c>
      <c r="L1484" s="167" t="str">
        <f t="shared" si="138"/>
        <v>Shoulder</v>
      </c>
      <c r="M1484" s="61" t="str">
        <f t="shared" si="139"/>
        <v>PI.IC.PA.111602.01</v>
      </c>
      <c r="N1484" s="168"/>
      <c r="O1484" s="168" t="str">
        <f t="shared" si="140"/>
        <v>PH.IC.PA.111602.01</v>
      </c>
      <c r="Q1484" s="168" t="str">
        <f t="shared" si="141"/>
        <v>CL.IC.PA.111602.01</v>
      </c>
    </row>
    <row r="1485" spans="1:33" s="167" customFormat="1" ht="15">
      <c r="A1485" s="167" t="s">
        <v>6465</v>
      </c>
      <c r="C1485" s="61" t="s">
        <v>12099</v>
      </c>
      <c r="E1485" s="61" t="s">
        <v>7863</v>
      </c>
      <c r="F1485" s="167" t="s">
        <v>5991</v>
      </c>
      <c r="G1485" s="167" t="s">
        <v>8987</v>
      </c>
      <c r="H1485" s="62" t="s">
        <v>12032</v>
      </c>
      <c r="I1485" s="167" t="s">
        <v>8987</v>
      </c>
      <c r="J1485" s="63" t="str">
        <f t="shared" si="137"/>
        <v>IC.PA.111603</v>
      </c>
      <c r="K1485" s="61" t="s">
        <v>12175</v>
      </c>
      <c r="L1485" s="167" t="str">
        <f t="shared" si="138"/>
        <v>Elbow</v>
      </c>
      <c r="M1485" s="61" t="str">
        <f t="shared" si="139"/>
        <v>PI.IC.PA.111603.01</v>
      </c>
      <c r="N1485" s="168"/>
      <c r="O1485" s="168" t="str">
        <f t="shared" si="140"/>
        <v>PH.IC.PA.111603.01</v>
      </c>
      <c r="Q1485" s="168" t="str">
        <f t="shared" si="141"/>
        <v>CL.IC.PA.111603.01</v>
      </c>
    </row>
    <row r="1486" spans="1:33" s="167" customFormat="1" ht="15">
      <c r="A1486" s="167" t="s">
        <v>6465</v>
      </c>
      <c r="C1486" s="61" t="s">
        <v>12099</v>
      </c>
      <c r="E1486" s="61" t="s">
        <v>7863</v>
      </c>
      <c r="F1486" s="167" t="s">
        <v>5991</v>
      </c>
      <c r="G1486" s="167" t="s">
        <v>8860</v>
      </c>
      <c r="H1486" s="62" t="s">
        <v>12028</v>
      </c>
      <c r="I1486" s="167" t="s">
        <v>8860</v>
      </c>
      <c r="J1486" s="63" t="str">
        <f t="shared" si="137"/>
        <v>IC.PA.111604</v>
      </c>
      <c r="K1486" s="61" t="s">
        <v>12175</v>
      </c>
      <c r="L1486" s="167" t="str">
        <f t="shared" si="138"/>
        <v>Wrist</v>
      </c>
      <c r="M1486" s="61" t="str">
        <f t="shared" si="139"/>
        <v>PI.IC.PA.111604.01</v>
      </c>
      <c r="N1486" s="168"/>
      <c r="O1486" s="168" t="str">
        <f t="shared" si="140"/>
        <v>PH.IC.PA.111604.01</v>
      </c>
      <c r="Q1486" s="168" t="str">
        <f t="shared" si="141"/>
        <v>CL.IC.PA.111604.01</v>
      </c>
    </row>
    <row r="1487" spans="1:33" s="167" customFormat="1" ht="15">
      <c r="A1487" s="167" t="s">
        <v>6465</v>
      </c>
      <c r="C1487" s="61" t="s">
        <v>12099</v>
      </c>
      <c r="E1487" s="61" t="s">
        <v>7863</v>
      </c>
      <c r="F1487" s="167" t="s">
        <v>5991</v>
      </c>
      <c r="G1487" s="167" t="s">
        <v>11746</v>
      </c>
      <c r="H1487" s="62" t="s">
        <v>12210</v>
      </c>
      <c r="I1487" s="167" t="s">
        <v>11746</v>
      </c>
      <c r="J1487" s="63" t="str">
        <f t="shared" si="137"/>
        <v>IC.PA.111605</v>
      </c>
      <c r="K1487" s="61" t="s">
        <v>12175</v>
      </c>
      <c r="L1487" s="167" t="str">
        <f t="shared" si="138"/>
        <v>Hand</v>
      </c>
      <c r="M1487" s="61" t="str">
        <f t="shared" si="139"/>
        <v>PI.IC.PA.111605.01</v>
      </c>
      <c r="N1487" s="168"/>
      <c r="O1487" s="168" t="str">
        <f t="shared" si="140"/>
        <v>PH.IC.PA.111605.01</v>
      </c>
      <c r="Q1487" s="168" t="str">
        <f t="shared" si="141"/>
        <v>CL.IC.PA.111605.01</v>
      </c>
    </row>
    <row r="1488" spans="1:33" s="167" customFormat="1" ht="15">
      <c r="A1488" s="167" t="s">
        <v>6465</v>
      </c>
      <c r="C1488" s="61" t="s">
        <v>12099</v>
      </c>
      <c r="E1488" s="61" t="s">
        <v>7863</v>
      </c>
      <c r="F1488" s="167" t="s">
        <v>5991</v>
      </c>
      <c r="G1488" s="167" t="s">
        <v>6438</v>
      </c>
      <c r="H1488" s="62" t="s">
        <v>12212</v>
      </c>
      <c r="I1488" s="167" t="s">
        <v>8862</v>
      </c>
      <c r="J1488" s="63" t="str">
        <f t="shared" si="137"/>
        <v>IC.PA.111606</v>
      </c>
      <c r="K1488" s="61" t="s">
        <v>12175</v>
      </c>
      <c r="L1488" s="167" t="str">
        <f t="shared" si="138"/>
        <v>Finger(s):  specify</v>
      </c>
      <c r="M1488" s="61" t="str">
        <f t="shared" si="139"/>
        <v>PI.IC.PA.111606.01</v>
      </c>
      <c r="N1488" s="168"/>
      <c r="O1488" s="168" t="str">
        <f t="shared" si="140"/>
        <v>PH.IC.PA.111606.01</v>
      </c>
      <c r="Q1488" s="168" t="str">
        <f t="shared" si="141"/>
        <v>CL.IC.PA.111606.01</v>
      </c>
    </row>
    <row r="1489" spans="1:33" s="167" customFormat="1" ht="15">
      <c r="A1489" s="167" t="s">
        <v>6465</v>
      </c>
      <c r="C1489" s="61" t="s">
        <v>12099</v>
      </c>
      <c r="E1489" s="61" t="s">
        <v>7863</v>
      </c>
      <c r="F1489" s="167" t="s">
        <v>5991</v>
      </c>
      <c r="G1489" s="167" t="s">
        <v>6439</v>
      </c>
      <c r="H1489" s="62" t="s">
        <v>12225</v>
      </c>
      <c r="I1489" s="167" t="s">
        <v>6439</v>
      </c>
      <c r="J1489" s="63" t="str">
        <f t="shared" si="137"/>
        <v>IC.PA.111607</v>
      </c>
      <c r="K1489" s="61" t="s">
        <v>12175</v>
      </c>
      <c r="L1489" s="167" t="str">
        <f t="shared" si="138"/>
        <v>Leg</v>
      </c>
      <c r="M1489" s="61" t="str">
        <f t="shared" si="139"/>
        <v>PI.IC.PA.111607.01</v>
      </c>
      <c r="N1489" s="168"/>
      <c r="O1489" s="168" t="str">
        <f t="shared" si="140"/>
        <v>PH.IC.PA.111607.01</v>
      </c>
      <c r="Q1489" s="168" t="str">
        <f t="shared" si="141"/>
        <v>CL.IC.PA.111607.01</v>
      </c>
    </row>
    <row r="1490" spans="1:33" s="167" customFormat="1" ht="15">
      <c r="A1490" s="167" t="s">
        <v>6465</v>
      </c>
      <c r="C1490" s="61" t="s">
        <v>12099</v>
      </c>
      <c r="E1490" s="61" t="s">
        <v>7863</v>
      </c>
      <c r="F1490" s="167" t="s">
        <v>5991</v>
      </c>
      <c r="G1490" s="167" t="s">
        <v>11740</v>
      </c>
      <c r="H1490" s="62" t="s">
        <v>11638</v>
      </c>
      <c r="I1490" s="167" t="s">
        <v>11740</v>
      </c>
      <c r="J1490" s="63" t="str">
        <f t="shared" si="137"/>
        <v>IC.PA.111608</v>
      </c>
      <c r="K1490" s="61" t="s">
        <v>12175</v>
      </c>
      <c r="L1490" s="167" t="str">
        <f t="shared" si="138"/>
        <v>Knee</v>
      </c>
      <c r="M1490" s="61" t="str">
        <f t="shared" si="139"/>
        <v>PI.IC.PA.111608.01</v>
      </c>
      <c r="N1490" s="168"/>
      <c r="O1490" s="168" t="str">
        <f t="shared" si="140"/>
        <v>PH.IC.PA.111608.01</v>
      </c>
      <c r="Q1490" s="168" t="str">
        <f t="shared" si="141"/>
        <v>CL.IC.PA.111608.01</v>
      </c>
    </row>
    <row r="1491" spans="1:33" s="167" customFormat="1" ht="15">
      <c r="A1491" s="167" t="s">
        <v>6465</v>
      </c>
      <c r="C1491" s="61" t="s">
        <v>12099</v>
      </c>
      <c r="E1491" s="61" t="s">
        <v>7863</v>
      </c>
      <c r="F1491" s="167" t="s">
        <v>5991</v>
      </c>
      <c r="G1491" s="167" t="s">
        <v>11738</v>
      </c>
      <c r="H1491" s="62" t="s">
        <v>11639</v>
      </c>
      <c r="I1491" s="167" t="s">
        <v>11738</v>
      </c>
      <c r="J1491" s="63" t="str">
        <f t="shared" si="137"/>
        <v>IC.PA.111609</v>
      </c>
      <c r="K1491" s="61" t="s">
        <v>12175</v>
      </c>
      <c r="L1491" s="167" t="str">
        <f t="shared" si="138"/>
        <v>Ankle</v>
      </c>
      <c r="M1491" s="61" t="str">
        <f t="shared" si="139"/>
        <v>PI.IC.PA.111609.01</v>
      </c>
      <c r="N1491" s="168"/>
      <c r="O1491" s="168" t="str">
        <f t="shared" si="140"/>
        <v>PH.IC.PA.111609.01</v>
      </c>
      <c r="Q1491" s="168" t="str">
        <f t="shared" si="141"/>
        <v>CL.IC.PA.111609.01</v>
      </c>
    </row>
    <row r="1492" spans="1:33" s="167" customFormat="1" ht="15">
      <c r="A1492" s="167" t="s">
        <v>6465</v>
      </c>
      <c r="C1492" s="61" t="s">
        <v>12099</v>
      </c>
      <c r="E1492" s="61" t="s">
        <v>7863</v>
      </c>
      <c r="F1492" s="167" t="s">
        <v>5991</v>
      </c>
      <c r="G1492" s="167" t="s">
        <v>8719</v>
      </c>
      <c r="H1492" s="62" t="s">
        <v>11829</v>
      </c>
      <c r="I1492" s="167" t="s">
        <v>8719</v>
      </c>
      <c r="J1492" s="63" t="str">
        <f t="shared" si="137"/>
        <v>IC.PA.111610</v>
      </c>
      <c r="K1492" s="61" t="s">
        <v>12175</v>
      </c>
      <c r="L1492" s="167" t="str">
        <f t="shared" si="138"/>
        <v>Heel</v>
      </c>
      <c r="M1492" s="61" t="str">
        <f t="shared" si="139"/>
        <v>PI.IC.PA.111610.01</v>
      </c>
      <c r="N1492" s="168"/>
      <c r="O1492" s="168" t="str">
        <f t="shared" si="140"/>
        <v>PH.IC.PA.111610.01</v>
      </c>
      <c r="Q1492" s="168" t="str">
        <f t="shared" si="141"/>
        <v>CL.IC.PA.111610.01</v>
      </c>
    </row>
    <row r="1493" spans="1:33" s="167" customFormat="1" ht="15">
      <c r="A1493" s="167" t="s">
        <v>6465</v>
      </c>
      <c r="C1493" s="61" t="s">
        <v>12099</v>
      </c>
      <c r="E1493" s="61" t="s">
        <v>7863</v>
      </c>
      <c r="F1493" s="167" t="s">
        <v>5991</v>
      </c>
      <c r="G1493" s="167" t="s">
        <v>11737</v>
      </c>
      <c r="H1493" s="62" t="s">
        <v>12099</v>
      </c>
      <c r="I1493" s="167" t="s">
        <v>11737</v>
      </c>
      <c r="J1493" s="63" t="str">
        <f t="shared" si="137"/>
        <v>IC.PA.111611</v>
      </c>
      <c r="K1493" s="61" t="s">
        <v>12175</v>
      </c>
      <c r="L1493" s="167" t="str">
        <f t="shared" si="138"/>
        <v>Foot</v>
      </c>
      <c r="M1493" s="61" t="str">
        <f t="shared" si="139"/>
        <v>PI.IC.PA.111611.01</v>
      </c>
      <c r="N1493" s="168"/>
      <c r="O1493" s="168" t="str">
        <f t="shared" si="140"/>
        <v>PH.IC.PA.111611.01</v>
      </c>
      <c r="Q1493" s="168" t="str">
        <f t="shared" si="141"/>
        <v>CL.IC.PA.111611.01</v>
      </c>
    </row>
    <row r="1494" spans="1:33" s="167" customFormat="1" ht="15">
      <c r="A1494" s="167" t="s">
        <v>6465</v>
      </c>
      <c r="C1494" s="61" t="s">
        <v>12099</v>
      </c>
      <c r="E1494" s="61" t="s">
        <v>7863</v>
      </c>
      <c r="F1494" s="167" t="s">
        <v>5991</v>
      </c>
      <c r="G1494" s="167" t="s">
        <v>6440</v>
      </c>
      <c r="H1494" s="62" t="s">
        <v>12100</v>
      </c>
      <c r="I1494" s="167" t="s">
        <v>8721</v>
      </c>
      <c r="J1494" s="63" t="str">
        <f t="shared" si="137"/>
        <v>IC.PA.111612</v>
      </c>
      <c r="K1494" s="61" t="s">
        <v>12175</v>
      </c>
      <c r="L1494" s="167" t="str">
        <f t="shared" si="138"/>
        <v>Toe(s):  specify</v>
      </c>
      <c r="M1494" s="61" t="str">
        <f t="shared" si="139"/>
        <v>PI.IC.PA.111612.01</v>
      </c>
      <c r="N1494" s="168"/>
      <c r="O1494" s="168" t="str">
        <f t="shared" si="140"/>
        <v>PH.IC.PA.111612.01</v>
      </c>
      <c r="Q1494" s="168" t="str">
        <f t="shared" si="141"/>
        <v>CL.IC.PA.111612.01</v>
      </c>
    </row>
    <row r="1495" spans="1:33" s="167" customFormat="1" ht="15">
      <c r="A1495" s="167" t="s">
        <v>6465</v>
      </c>
      <c r="C1495" s="61" t="s">
        <v>12099</v>
      </c>
      <c r="E1495" s="61" t="s">
        <v>7863</v>
      </c>
      <c r="F1495" s="167" t="s">
        <v>5991</v>
      </c>
      <c r="G1495" s="86" t="s">
        <v>9566</v>
      </c>
      <c r="H1495" s="62" t="s">
        <v>12101</v>
      </c>
      <c r="J1495" s="63" t="str">
        <f t="shared" si="137"/>
        <v>IC.PA.111613</v>
      </c>
      <c r="K1495" s="61" t="s">
        <v>12175</v>
      </c>
      <c r="L1495" s="167" t="str">
        <f t="shared" si="138"/>
        <v>Arm upper, right</v>
      </c>
      <c r="M1495" s="61" t="str">
        <f t="shared" si="139"/>
        <v>PI.IC.PA.111613.01</v>
      </c>
      <c r="N1495" s="168"/>
      <c r="O1495" s="168" t="str">
        <f t="shared" si="140"/>
        <v>PH.IC.PA.111613.01</v>
      </c>
      <c r="Q1495" s="168" t="str">
        <f t="shared" si="141"/>
        <v>CL.IC.PA.111613.01</v>
      </c>
      <c r="AF1495" s="167" t="s">
        <v>12773</v>
      </c>
      <c r="AG1495" s="167">
        <v>1429</v>
      </c>
    </row>
    <row r="1496" spans="1:33" s="167" customFormat="1" ht="15">
      <c r="A1496" s="167" t="s">
        <v>6465</v>
      </c>
      <c r="C1496" s="61" t="s">
        <v>12099</v>
      </c>
      <c r="E1496" s="61" t="s">
        <v>7863</v>
      </c>
      <c r="F1496" s="167" t="s">
        <v>5991</v>
      </c>
      <c r="G1496" s="86" t="s">
        <v>9568</v>
      </c>
      <c r="H1496" s="62" t="s">
        <v>12102</v>
      </c>
      <c r="J1496" s="63" t="str">
        <f t="shared" si="137"/>
        <v>IC.PA.111614</v>
      </c>
      <c r="K1496" s="61" t="s">
        <v>12175</v>
      </c>
      <c r="L1496" s="167" t="str">
        <f t="shared" si="138"/>
        <v>Arm upper, left</v>
      </c>
      <c r="M1496" s="61" t="str">
        <f t="shared" si="139"/>
        <v>PI.IC.PA.111614.01</v>
      </c>
      <c r="N1496" s="168"/>
      <c r="O1496" s="168" t="str">
        <f t="shared" si="140"/>
        <v>PH.IC.PA.111614.01</v>
      </c>
      <c r="Q1496" s="168" t="str">
        <f t="shared" si="141"/>
        <v>CL.IC.PA.111614.01</v>
      </c>
      <c r="AF1496" s="167" t="s">
        <v>12773</v>
      </c>
      <c r="AG1496" s="167">
        <v>1429</v>
      </c>
    </row>
    <row r="1497" spans="1:33" s="167" customFormat="1" ht="15">
      <c r="A1497" s="167" t="s">
        <v>6465</v>
      </c>
      <c r="C1497" s="61" t="s">
        <v>12099</v>
      </c>
      <c r="E1497" s="61" t="s">
        <v>7863</v>
      </c>
      <c r="F1497" s="167" t="s">
        <v>5991</v>
      </c>
      <c r="G1497" s="86" t="s">
        <v>9712</v>
      </c>
      <c r="H1497" s="62" t="s">
        <v>11559</v>
      </c>
      <c r="J1497" s="63" t="str">
        <f t="shared" ref="J1497:J1560" si="142">CONCATENATE("IC.PA.",C1497,E1497,H1497)</f>
        <v>IC.PA.111615</v>
      </c>
      <c r="K1497" s="61" t="s">
        <v>12175</v>
      </c>
      <c r="L1497" s="167" t="str">
        <f t="shared" ref="L1497:L1560" si="143">G1497</f>
        <v>Elbow, right</v>
      </c>
      <c r="M1497" s="61" t="str">
        <f t="shared" ref="M1497:M1560" si="144">CONCATENATE("PI.",J1497,".",K1497)</f>
        <v>PI.IC.PA.111615.01</v>
      </c>
      <c r="N1497" s="168"/>
      <c r="O1497" s="168" t="str">
        <f t="shared" ref="O1497:O1560" si="145">CONCATENATE("PH.",J1497,".",K1497)</f>
        <v>PH.IC.PA.111615.01</v>
      </c>
      <c r="Q1497" s="168" t="str">
        <f t="shared" ref="Q1497:Q1560" si="146">CONCATENATE("CL.",J1497,".",K1497)</f>
        <v>CL.IC.PA.111615.01</v>
      </c>
      <c r="AF1497" s="167" t="s">
        <v>12773</v>
      </c>
      <c r="AG1497" s="167">
        <v>1429</v>
      </c>
    </row>
    <row r="1498" spans="1:33" s="167" customFormat="1" ht="15">
      <c r="A1498" s="167" t="s">
        <v>6465</v>
      </c>
      <c r="C1498" s="61" t="s">
        <v>12099</v>
      </c>
      <c r="E1498" s="61" t="s">
        <v>7863</v>
      </c>
      <c r="F1498" s="167" t="s">
        <v>5991</v>
      </c>
      <c r="G1498" s="86" t="s">
        <v>9714</v>
      </c>
      <c r="H1498" s="62" t="s">
        <v>11560</v>
      </c>
      <c r="J1498" s="63" t="str">
        <f t="shared" si="142"/>
        <v>IC.PA.111616</v>
      </c>
      <c r="K1498" s="61" t="s">
        <v>12175</v>
      </c>
      <c r="L1498" s="167" t="str">
        <f t="shared" si="143"/>
        <v>Elbow, left</v>
      </c>
      <c r="M1498" s="61" t="str">
        <f t="shared" si="144"/>
        <v>PI.IC.PA.111616.01</v>
      </c>
      <c r="N1498" s="168"/>
      <c r="O1498" s="168" t="str">
        <f t="shared" si="145"/>
        <v>PH.IC.PA.111616.01</v>
      </c>
      <c r="Q1498" s="168" t="str">
        <f t="shared" si="146"/>
        <v>CL.IC.PA.111616.01</v>
      </c>
      <c r="AF1498" s="167" t="s">
        <v>12773</v>
      </c>
      <c r="AG1498" s="167">
        <v>1429</v>
      </c>
    </row>
    <row r="1499" spans="1:33" s="167" customFormat="1" ht="15">
      <c r="A1499" s="167" t="s">
        <v>6465</v>
      </c>
      <c r="C1499" s="61" t="s">
        <v>12099</v>
      </c>
      <c r="E1499" s="61" t="s">
        <v>7863</v>
      </c>
      <c r="F1499" s="167" t="s">
        <v>5991</v>
      </c>
      <c r="G1499" s="86" t="s">
        <v>9716</v>
      </c>
      <c r="H1499" s="62" t="s">
        <v>11561</v>
      </c>
      <c r="J1499" s="63" t="str">
        <f t="shared" si="142"/>
        <v>IC.PA.111617</v>
      </c>
      <c r="K1499" s="61" t="s">
        <v>12175</v>
      </c>
      <c r="L1499" s="167" t="str">
        <f t="shared" si="143"/>
        <v>Forearm, right</v>
      </c>
      <c r="M1499" s="61" t="str">
        <f t="shared" si="144"/>
        <v>PI.IC.PA.111617.01</v>
      </c>
      <c r="N1499" s="168"/>
      <c r="O1499" s="168" t="str">
        <f t="shared" si="145"/>
        <v>PH.IC.PA.111617.01</v>
      </c>
      <c r="Q1499" s="168" t="str">
        <f t="shared" si="146"/>
        <v>CL.IC.PA.111617.01</v>
      </c>
      <c r="AF1499" s="167" t="s">
        <v>12773</v>
      </c>
      <c r="AG1499" s="167">
        <v>1429</v>
      </c>
    </row>
    <row r="1500" spans="1:33" s="167" customFormat="1" ht="15">
      <c r="A1500" s="167" t="s">
        <v>6465</v>
      </c>
      <c r="C1500" s="61" t="s">
        <v>12099</v>
      </c>
      <c r="E1500" s="61" t="s">
        <v>7863</v>
      </c>
      <c r="F1500" s="167" t="s">
        <v>5991</v>
      </c>
      <c r="G1500" s="86" t="s">
        <v>9718</v>
      </c>
      <c r="H1500" s="62" t="s">
        <v>12060</v>
      </c>
      <c r="J1500" s="63" t="str">
        <f t="shared" si="142"/>
        <v>IC.PA.111618</v>
      </c>
      <c r="K1500" s="61" t="s">
        <v>12175</v>
      </c>
      <c r="L1500" s="167" t="str">
        <f t="shared" si="143"/>
        <v>Forearm, left</v>
      </c>
      <c r="M1500" s="61" t="str">
        <f t="shared" si="144"/>
        <v>PI.IC.PA.111618.01</v>
      </c>
      <c r="N1500" s="168"/>
      <c r="O1500" s="168" t="str">
        <f t="shared" si="145"/>
        <v>PH.IC.PA.111618.01</v>
      </c>
      <c r="Q1500" s="168" t="str">
        <f t="shared" si="146"/>
        <v>CL.IC.PA.111618.01</v>
      </c>
      <c r="AF1500" s="167" t="s">
        <v>12773</v>
      </c>
      <c r="AG1500" s="167">
        <v>1429</v>
      </c>
    </row>
    <row r="1501" spans="1:33" s="167" customFormat="1" ht="15">
      <c r="A1501" s="167" t="s">
        <v>6465</v>
      </c>
      <c r="C1501" s="61" t="s">
        <v>12099</v>
      </c>
      <c r="E1501" s="61" t="s">
        <v>7863</v>
      </c>
      <c r="F1501" s="167" t="s">
        <v>5991</v>
      </c>
      <c r="G1501" s="86" t="s">
        <v>9720</v>
      </c>
      <c r="H1501" s="62" t="s">
        <v>11913</v>
      </c>
      <c r="J1501" s="63" t="str">
        <f t="shared" si="142"/>
        <v>IC.PA.111619</v>
      </c>
      <c r="K1501" s="61" t="s">
        <v>12175</v>
      </c>
      <c r="L1501" s="167" t="str">
        <f t="shared" si="143"/>
        <v>Wrist, right</v>
      </c>
      <c r="M1501" s="61" t="str">
        <f t="shared" si="144"/>
        <v>PI.IC.PA.111619.01</v>
      </c>
      <c r="N1501" s="168"/>
      <c r="O1501" s="168" t="str">
        <f t="shared" si="145"/>
        <v>PH.IC.PA.111619.01</v>
      </c>
      <c r="Q1501" s="168" t="str">
        <f t="shared" si="146"/>
        <v>CL.IC.PA.111619.01</v>
      </c>
      <c r="AF1501" s="167" t="s">
        <v>12773</v>
      </c>
      <c r="AG1501" s="167">
        <v>1429</v>
      </c>
    </row>
    <row r="1502" spans="1:33" s="167" customFormat="1" ht="15">
      <c r="A1502" s="167" t="s">
        <v>6465</v>
      </c>
      <c r="C1502" s="61" t="s">
        <v>12099</v>
      </c>
      <c r="E1502" s="61" t="s">
        <v>7863</v>
      </c>
      <c r="F1502" s="167" t="s">
        <v>5991</v>
      </c>
      <c r="G1502" s="86" t="s">
        <v>9722</v>
      </c>
      <c r="H1502" s="62" t="s">
        <v>11906</v>
      </c>
      <c r="J1502" s="63" t="str">
        <f t="shared" si="142"/>
        <v>IC.PA.111620</v>
      </c>
      <c r="K1502" s="61" t="s">
        <v>12175</v>
      </c>
      <c r="L1502" s="167" t="str">
        <f t="shared" si="143"/>
        <v>Wrist, left</v>
      </c>
      <c r="M1502" s="61" t="str">
        <f t="shared" si="144"/>
        <v>PI.IC.PA.111620.01</v>
      </c>
      <c r="N1502" s="168"/>
      <c r="O1502" s="168" t="str">
        <f t="shared" si="145"/>
        <v>PH.IC.PA.111620.01</v>
      </c>
      <c r="Q1502" s="168" t="str">
        <f t="shared" si="146"/>
        <v>CL.IC.PA.111620.01</v>
      </c>
      <c r="AF1502" s="167" t="s">
        <v>12773</v>
      </c>
      <c r="AG1502" s="167">
        <v>1429</v>
      </c>
    </row>
    <row r="1503" spans="1:33" s="167" customFormat="1" ht="15">
      <c r="A1503" s="167" t="s">
        <v>6465</v>
      </c>
      <c r="C1503" s="61" t="s">
        <v>12099</v>
      </c>
      <c r="E1503" s="61" t="s">
        <v>7863</v>
      </c>
      <c r="F1503" s="167" t="s">
        <v>5991</v>
      </c>
      <c r="G1503" s="86" t="s">
        <v>9437</v>
      </c>
      <c r="H1503" s="62" t="s">
        <v>10704</v>
      </c>
      <c r="J1503" s="63" t="str">
        <f t="shared" si="142"/>
        <v>IC.PA.111621</v>
      </c>
      <c r="K1503" s="61" t="s">
        <v>12175</v>
      </c>
      <c r="L1503" s="167" t="str">
        <f t="shared" si="143"/>
        <v>Hand, right</v>
      </c>
      <c r="M1503" s="61" t="str">
        <f t="shared" si="144"/>
        <v>PI.IC.PA.111621.01</v>
      </c>
      <c r="N1503" s="168"/>
      <c r="O1503" s="168" t="str">
        <f t="shared" si="145"/>
        <v>PH.IC.PA.111621.01</v>
      </c>
      <c r="Q1503" s="168" t="str">
        <f t="shared" si="146"/>
        <v>CL.IC.PA.111621.01</v>
      </c>
      <c r="AF1503" s="167" t="s">
        <v>12773</v>
      </c>
      <c r="AG1503" s="167">
        <v>1429</v>
      </c>
    </row>
    <row r="1504" spans="1:33" s="167" customFormat="1" ht="15">
      <c r="A1504" s="167" t="s">
        <v>6465</v>
      </c>
      <c r="C1504" s="61" t="s">
        <v>12099</v>
      </c>
      <c r="E1504" s="61" t="s">
        <v>7863</v>
      </c>
      <c r="F1504" s="167" t="s">
        <v>5991</v>
      </c>
      <c r="G1504" s="86" t="s">
        <v>9444</v>
      </c>
      <c r="H1504" s="62" t="s">
        <v>10705</v>
      </c>
      <c r="J1504" s="63" t="str">
        <f t="shared" si="142"/>
        <v>IC.PA.111622</v>
      </c>
      <c r="K1504" s="61" t="s">
        <v>12175</v>
      </c>
      <c r="L1504" s="167" t="str">
        <f t="shared" si="143"/>
        <v>Hand, left</v>
      </c>
      <c r="M1504" s="61" t="str">
        <f t="shared" si="144"/>
        <v>PI.IC.PA.111622.01</v>
      </c>
      <c r="N1504" s="168"/>
      <c r="O1504" s="168" t="str">
        <f t="shared" si="145"/>
        <v>PH.IC.PA.111622.01</v>
      </c>
      <c r="Q1504" s="168" t="str">
        <f t="shared" si="146"/>
        <v>CL.IC.PA.111622.01</v>
      </c>
      <c r="AF1504" s="167" t="s">
        <v>12773</v>
      </c>
      <c r="AG1504" s="167">
        <v>1429</v>
      </c>
    </row>
    <row r="1505" spans="1:33" s="167" customFormat="1" ht="15">
      <c r="A1505" s="167" t="s">
        <v>6465</v>
      </c>
      <c r="C1505" s="61" t="s">
        <v>12099</v>
      </c>
      <c r="E1505" s="61" t="s">
        <v>7863</v>
      </c>
      <c r="F1505" s="167" t="s">
        <v>5991</v>
      </c>
      <c r="G1505" s="86" t="s">
        <v>9574</v>
      </c>
      <c r="H1505" s="62" t="s">
        <v>10706</v>
      </c>
      <c r="J1505" s="63" t="str">
        <f t="shared" si="142"/>
        <v>IC.PA.111623</v>
      </c>
      <c r="K1505" s="61" t="s">
        <v>12175</v>
      </c>
      <c r="L1505" s="167" t="str">
        <f t="shared" si="143"/>
        <v>Finger(s), right: specify</v>
      </c>
      <c r="M1505" s="61" t="str">
        <f t="shared" si="144"/>
        <v>PI.IC.PA.111623.01</v>
      </c>
      <c r="N1505" s="168"/>
      <c r="O1505" s="168" t="str">
        <f t="shared" si="145"/>
        <v>PH.IC.PA.111623.01</v>
      </c>
      <c r="Q1505" s="168" t="str">
        <f t="shared" si="146"/>
        <v>CL.IC.PA.111623.01</v>
      </c>
      <c r="AF1505" s="167" t="s">
        <v>12773</v>
      </c>
      <c r="AG1505" s="167">
        <v>1429</v>
      </c>
    </row>
    <row r="1506" spans="1:33" s="167" customFormat="1" ht="15">
      <c r="A1506" s="167" t="s">
        <v>6465</v>
      </c>
      <c r="C1506" s="61" t="s">
        <v>12099</v>
      </c>
      <c r="E1506" s="61" t="s">
        <v>7863</v>
      </c>
      <c r="F1506" s="167" t="s">
        <v>5991</v>
      </c>
      <c r="G1506" s="86" t="s">
        <v>9576</v>
      </c>
      <c r="H1506" s="62" t="s">
        <v>10707</v>
      </c>
      <c r="J1506" s="63" t="str">
        <f t="shared" si="142"/>
        <v>IC.PA.111624</v>
      </c>
      <c r="K1506" s="61" t="s">
        <v>12175</v>
      </c>
      <c r="L1506" s="167" t="str">
        <f t="shared" si="143"/>
        <v>Finger(s), left:  specify</v>
      </c>
      <c r="M1506" s="61" t="str">
        <f t="shared" si="144"/>
        <v>PI.IC.PA.111624.01</v>
      </c>
      <c r="N1506" s="168"/>
      <c r="O1506" s="168" t="str">
        <f t="shared" si="145"/>
        <v>PH.IC.PA.111624.01</v>
      </c>
      <c r="Q1506" s="168" t="str">
        <f t="shared" si="146"/>
        <v>CL.IC.PA.111624.01</v>
      </c>
      <c r="AF1506" s="167" t="s">
        <v>12773</v>
      </c>
      <c r="AG1506" s="167">
        <v>1429</v>
      </c>
    </row>
    <row r="1507" spans="1:33" s="167" customFormat="1" ht="15">
      <c r="A1507" s="167" t="s">
        <v>6465</v>
      </c>
      <c r="C1507" s="61" t="s">
        <v>12099</v>
      </c>
      <c r="E1507" s="61" t="s">
        <v>7863</v>
      </c>
      <c r="F1507" s="167" t="s">
        <v>5991</v>
      </c>
      <c r="G1507" s="86" t="s">
        <v>9578</v>
      </c>
      <c r="H1507" s="62" t="s">
        <v>10708</v>
      </c>
      <c r="J1507" s="63" t="str">
        <f t="shared" si="142"/>
        <v>IC.PA.111625</v>
      </c>
      <c r="K1507" s="61" t="s">
        <v>12175</v>
      </c>
      <c r="L1507" s="167" t="str">
        <f t="shared" si="143"/>
        <v>Thigh, right</v>
      </c>
      <c r="M1507" s="61" t="str">
        <f t="shared" si="144"/>
        <v>PI.IC.PA.111625.01</v>
      </c>
      <c r="N1507" s="168"/>
      <c r="O1507" s="168" t="str">
        <f t="shared" si="145"/>
        <v>PH.IC.PA.111625.01</v>
      </c>
      <c r="Q1507" s="168" t="str">
        <f t="shared" si="146"/>
        <v>CL.IC.PA.111625.01</v>
      </c>
      <c r="AF1507" s="167" t="s">
        <v>12773</v>
      </c>
      <c r="AG1507" s="167">
        <v>1429</v>
      </c>
    </row>
    <row r="1508" spans="1:33" s="167" customFormat="1" ht="15">
      <c r="A1508" s="167" t="s">
        <v>6465</v>
      </c>
      <c r="C1508" s="61" t="s">
        <v>12099</v>
      </c>
      <c r="E1508" s="61" t="s">
        <v>7863</v>
      </c>
      <c r="F1508" s="167" t="s">
        <v>5991</v>
      </c>
      <c r="G1508" s="86" t="s">
        <v>9580</v>
      </c>
      <c r="H1508" s="62" t="s">
        <v>10709</v>
      </c>
      <c r="J1508" s="63" t="str">
        <f t="shared" si="142"/>
        <v>IC.PA.111626</v>
      </c>
      <c r="K1508" s="61" t="s">
        <v>12175</v>
      </c>
      <c r="L1508" s="167" t="str">
        <f t="shared" si="143"/>
        <v>Thigh, left</v>
      </c>
      <c r="M1508" s="61" t="str">
        <f t="shared" si="144"/>
        <v>PI.IC.PA.111626.01</v>
      </c>
      <c r="N1508" s="168"/>
      <c r="O1508" s="168" t="str">
        <f t="shared" si="145"/>
        <v>PH.IC.PA.111626.01</v>
      </c>
      <c r="Q1508" s="168" t="str">
        <f t="shared" si="146"/>
        <v>CL.IC.PA.111626.01</v>
      </c>
      <c r="AF1508" s="167" t="s">
        <v>12773</v>
      </c>
      <c r="AG1508" s="167">
        <v>1429</v>
      </c>
    </row>
    <row r="1509" spans="1:33" s="167" customFormat="1" ht="15">
      <c r="A1509" s="167" t="s">
        <v>6465</v>
      </c>
      <c r="C1509" s="61" t="s">
        <v>12099</v>
      </c>
      <c r="E1509" s="61" t="s">
        <v>7863</v>
      </c>
      <c r="F1509" s="167" t="s">
        <v>5991</v>
      </c>
      <c r="G1509" s="86" t="s">
        <v>9730</v>
      </c>
      <c r="H1509" s="62" t="s">
        <v>9143</v>
      </c>
      <c r="J1509" s="63" t="str">
        <f t="shared" si="142"/>
        <v>IC.PA.111627</v>
      </c>
      <c r="K1509" s="61" t="s">
        <v>12175</v>
      </c>
      <c r="L1509" s="167" t="str">
        <f t="shared" si="143"/>
        <v>Knee, right</v>
      </c>
      <c r="M1509" s="61" t="str">
        <f t="shared" si="144"/>
        <v>PI.IC.PA.111627.01</v>
      </c>
      <c r="N1509" s="168"/>
      <c r="O1509" s="168" t="str">
        <f t="shared" si="145"/>
        <v>PH.IC.PA.111627.01</v>
      </c>
      <c r="Q1509" s="168" t="str">
        <f t="shared" si="146"/>
        <v>CL.IC.PA.111627.01</v>
      </c>
      <c r="AF1509" s="167" t="s">
        <v>12773</v>
      </c>
      <c r="AG1509" s="167">
        <v>1429</v>
      </c>
    </row>
    <row r="1510" spans="1:33" s="167" customFormat="1" ht="15">
      <c r="A1510" s="167" t="s">
        <v>6465</v>
      </c>
      <c r="C1510" s="61" t="s">
        <v>12099</v>
      </c>
      <c r="E1510" s="61" t="s">
        <v>7863</v>
      </c>
      <c r="F1510" s="167" t="s">
        <v>5991</v>
      </c>
      <c r="G1510" s="86" t="s">
        <v>9732</v>
      </c>
      <c r="H1510" s="62" t="s">
        <v>9144</v>
      </c>
      <c r="J1510" s="63" t="str">
        <f t="shared" si="142"/>
        <v>IC.PA.111628</v>
      </c>
      <c r="K1510" s="61" t="s">
        <v>12175</v>
      </c>
      <c r="L1510" s="167" t="str">
        <f t="shared" si="143"/>
        <v>Knee, left</v>
      </c>
      <c r="M1510" s="61" t="str">
        <f t="shared" si="144"/>
        <v>PI.IC.PA.111628.01</v>
      </c>
      <c r="N1510" s="168"/>
      <c r="O1510" s="168" t="str">
        <f t="shared" si="145"/>
        <v>PH.IC.PA.111628.01</v>
      </c>
      <c r="Q1510" s="168" t="str">
        <f t="shared" si="146"/>
        <v>CL.IC.PA.111628.01</v>
      </c>
      <c r="AF1510" s="167" t="s">
        <v>12773</v>
      </c>
      <c r="AG1510" s="167">
        <v>1429</v>
      </c>
    </row>
    <row r="1511" spans="1:33" s="167" customFormat="1" ht="15">
      <c r="A1511" s="167" t="s">
        <v>6465</v>
      </c>
      <c r="C1511" s="61" t="s">
        <v>12099</v>
      </c>
      <c r="E1511" s="61" t="s">
        <v>7863</v>
      </c>
      <c r="F1511" s="167" t="s">
        <v>5991</v>
      </c>
      <c r="G1511" s="86" t="s">
        <v>9734</v>
      </c>
      <c r="H1511" s="62" t="s">
        <v>9145</v>
      </c>
      <c r="J1511" s="63" t="str">
        <f t="shared" si="142"/>
        <v>IC.PA.111629</v>
      </c>
      <c r="K1511" s="61" t="s">
        <v>12175</v>
      </c>
      <c r="L1511" s="167" t="str">
        <f t="shared" si="143"/>
        <v>Calf, right</v>
      </c>
      <c r="M1511" s="61" t="str">
        <f t="shared" si="144"/>
        <v>PI.IC.PA.111629.01</v>
      </c>
      <c r="N1511" s="168"/>
      <c r="O1511" s="168" t="str">
        <f t="shared" si="145"/>
        <v>PH.IC.PA.111629.01</v>
      </c>
      <c r="Q1511" s="168" t="str">
        <f t="shared" si="146"/>
        <v>CL.IC.PA.111629.01</v>
      </c>
      <c r="AF1511" s="167" t="s">
        <v>12773</v>
      </c>
      <c r="AG1511" s="167">
        <v>1429</v>
      </c>
    </row>
    <row r="1512" spans="1:33" s="167" customFormat="1" ht="15">
      <c r="A1512" s="167" t="s">
        <v>6465</v>
      </c>
      <c r="C1512" s="61" t="s">
        <v>12099</v>
      </c>
      <c r="E1512" s="61" t="s">
        <v>7863</v>
      </c>
      <c r="F1512" s="167" t="s">
        <v>5991</v>
      </c>
      <c r="G1512" s="86" t="s">
        <v>9736</v>
      </c>
      <c r="H1512" s="62" t="s">
        <v>6872</v>
      </c>
      <c r="J1512" s="63" t="str">
        <f t="shared" si="142"/>
        <v>IC.PA.111630</v>
      </c>
      <c r="K1512" s="61" t="s">
        <v>12175</v>
      </c>
      <c r="L1512" s="167" t="str">
        <f t="shared" si="143"/>
        <v>Calf, left</v>
      </c>
      <c r="M1512" s="61" t="str">
        <f t="shared" si="144"/>
        <v>PI.IC.PA.111630.01</v>
      </c>
      <c r="N1512" s="168"/>
      <c r="O1512" s="168" t="str">
        <f t="shared" si="145"/>
        <v>PH.IC.PA.111630.01</v>
      </c>
      <c r="Q1512" s="168" t="str">
        <f t="shared" si="146"/>
        <v>CL.IC.PA.111630.01</v>
      </c>
      <c r="AF1512" s="167" t="s">
        <v>12773</v>
      </c>
      <c r="AG1512" s="167">
        <v>1429</v>
      </c>
    </row>
    <row r="1513" spans="1:33" s="167" customFormat="1" ht="15">
      <c r="A1513" s="167" t="s">
        <v>6465</v>
      </c>
      <c r="C1513" s="61" t="s">
        <v>12099</v>
      </c>
      <c r="E1513" s="61" t="s">
        <v>7863</v>
      </c>
      <c r="F1513" s="167" t="s">
        <v>5991</v>
      </c>
      <c r="G1513" s="86" t="s">
        <v>9878</v>
      </c>
      <c r="H1513" s="62" t="s">
        <v>6874</v>
      </c>
      <c r="J1513" s="63" t="str">
        <f t="shared" si="142"/>
        <v>IC.PA.111631</v>
      </c>
      <c r="K1513" s="61" t="s">
        <v>12175</v>
      </c>
      <c r="L1513" s="167" t="str">
        <f t="shared" si="143"/>
        <v>Ankle, right</v>
      </c>
      <c r="M1513" s="61" t="str">
        <f t="shared" si="144"/>
        <v>PI.IC.PA.111631.01</v>
      </c>
      <c r="N1513" s="168"/>
      <c r="O1513" s="168" t="str">
        <f t="shared" si="145"/>
        <v>PH.IC.PA.111631.01</v>
      </c>
      <c r="Q1513" s="168" t="str">
        <f t="shared" si="146"/>
        <v>CL.IC.PA.111631.01</v>
      </c>
      <c r="AF1513" s="167" t="s">
        <v>12773</v>
      </c>
      <c r="AG1513" s="167">
        <v>1429</v>
      </c>
    </row>
    <row r="1514" spans="1:33" s="167" customFormat="1" ht="15">
      <c r="A1514" s="167" t="s">
        <v>6465</v>
      </c>
      <c r="C1514" s="61" t="s">
        <v>12099</v>
      </c>
      <c r="E1514" s="61" t="s">
        <v>7863</v>
      </c>
      <c r="F1514" s="167" t="s">
        <v>5991</v>
      </c>
      <c r="G1514" s="86" t="s">
        <v>9880</v>
      </c>
      <c r="H1514" s="62" t="s">
        <v>7411</v>
      </c>
      <c r="J1514" s="63" t="str">
        <f t="shared" si="142"/>
        <v>IC.PA.111632</v>
      </c>
      <c r="K1514" s="61" t="s">
        <v>12175</v>
      </c>
      <c r="L1514" s="167" t="str">
        <f t="shared" si="143"/>
        <v>Ankle, left</v>
      </c>
      <c r="M1514" s="61" t="str">
        <f t="shared" si="144"/>
        <v>PI.IC.PA.111632.01</v>
      </c>
      <c r="N1514" s="168"/>
      <c r="O1514" s="168" t="str">
        <f t="shared" si="145"/>
        <v>PH.IC.PA.111632.01</v>
      </c>
      <c r="Q1514" s="168" t="str">
        <f t="shared" si="146"/>
        <v>CL.IC.PA.111632.01</v>
      </c>
      <c r="AF1514" s="167" t="s">
        <v>12773</v>
      </c>
      <c r="AG1514" s="167">
        <v>1429</v>
      </c>
    </row>
    <row r="1515" spans="1:33" s="167" customFormat="1" ht="15">
      <c r="A1515" s="167" t="s">
        <v>6465</v>
      </c>
      <c r="C1515" s="61" t="s">
        <v>12099</v>
      </c>
      <c r="E1515" s="61" t="s">
        <v>7863</v>
      </c>
      <c r="F1515" s="167" t="s">
        <v>5991</v>
      </c>
      <c r="G1515" s="86" t="s">
        <v>9033</v>
      </c>
      <c r="H1515" s="62" t="s">
        <v>7414</v>
      </c>
      <c r="J1515" s="63" t="str">
        <f t="shared" si="142"/>
        <v>IC.PA.111633</v>
      </c>
      <c r="K1515" s="61" t="s">
        <v>12175</v>
      </c>
      <c r="L1515" s="167" t="str">
        <f t="shared" si="143"/>
        <v>Heel, right</v>
      </c>
      <c r="M1515" s="61" t="str">
        <f t="shared" si="144"/>
        <v>PI.IC.PA.111633.01</v>
      </c>
      <c r="N1515" s="168"/>
      <c r="O1515" s="168" t="str">
        <f t="shared" si="145"/>
        <v>PH.IC.PA.111633.01</v>
      </c>
      <c r="Q1515" s="168" t="str">
        <f t="shared" si="146"/>
        <v>CL.IC.PA.111633.01</v>
      </c>
      <c r="AF1515" s="167" t="s">
        <v>12773</v>
      </c>
      <c r="AG1515" s="167">
        <v>1429</v>
      </c>
    </row>
    <row r="1516" spans="1:33" s="167" customFormat="1" ht="15">
      <c r="A1516" s="167" t="s">
        <v>6465</v>
      </c>
      <c r="C1516" s="61" t="s">
        <v>12099</v>
      </c>
      <c r="E1516" s="61" t="s">
        <v>7863</v>
      </c>
      <c r="F1516" s="167" t="s">
        <v>5991</v>
      </c>
      <c r="G1516" s="86" t="s">
        <v>9035</v>
      </c>
      <c r="H1516" s="62" t="s">
        <v>7417</v>
      </c>
      <c r="J1516" s="63" t="str">
        <f t="shared" si="142"/>
        <v>IC.PA.111634</v>
      </c>
      <c r="K1516" s="61" t="s">
        <v>12175</v>
      </c>
      <c r="L1516" s="167" t="str">
        <f t="shared" si="143"/>
        <v>Heel, left</v>
      </c>
      <c r="M1516" s="61" t="str">
        <f t="shared" si="144"/>
        <v>PI.IC.PA.111634.01</v>
      </c>
      <c r="N1516" s="168"/>
      <c r="O1516" s="168" t="str">
        <f t="shared" si="145"/>
        <v>PH.IC.PA.111634.01</v>
      </c>
      <c r="Q1516" s="168" t="str">
        <f t="shared" si="146"/>
        <v>CL.IC.PA.111634.01</v>
      </c>
      <c r="AF1516" s="167" t="s">
        <v>12773</v>
      </c>
      <c r="AG1516" s="167">
        <v>1429</v>
      </c>
    </row>
    <row r="1517" spans="1:33" s="167" customFormat="1" ht="15">
      <c r="A1517" s="167" t="s">
        <v>6465</v>
      </c>
      <c r="C1517" s="61" t="s">
        <v>12099</v>
      </c>
      <c r="E1517" s="61" t="s">
        <v>7863</v>
      </c>
      <c r="F1517" s="167" t="s">
        <v>5991</v>
      </c>
      <c r="G1517" s="86" t="s">
        <v>9171</v>
      </c>
      <c r="H1517" s="62" t="s">
        <v>7255</v>
      </c>
      <c r="J1517" s="63" t="str">
        <f t="shared" si="142"/>
        <v>IC.PA.111635</v>
      </c>
      <c r="K1517" s="61" t="s">
        <v>12175</v>
      </c>
      <c r="L1517" s="167" t="str">
        <f t="shared" si="143"/>
        <v>Foot, right</v>
      </c>
      <c r="M1517" s="61" t="str">
        <f t="shared" si="144"/>
        <v>PI.IC.PA.111635.01</v>
      </c>
      <c r="N1517" s="168"/>
      <c r="O1517" s="168" t="str">
        <f t="shared" si="145"/>
        <v>PH.IC.PA.111635.01</v>
      </c>
      <c r="Q1517" s="168" t="str">
        <f t="shared" si="146"/>
        <v>CL.IC.PA.111635.01</v>
      </c>
      <c r="AF1517" s="167" t="s">
        <v>12773</v>
      </c>
      <c r="AG1517" s="167">
        <v>1429</v>
      </c>
    </row>
    <row r="1518" spans="1:33" s="167" customFormat="1" ht="15">
      <c r="A1518" s="167" t="s">
        <v>6465</v>
      </c>
      <c r="C1518" s="61" t="s">
        <v>12099</v>
      </c>
      <c r="E1518" s="61" t="s">
        <v>7863</v>
      </c>
      <c r="F1518" s="167" t="s">
        <v>5991</v>
      </c>
      <c r="G1518" s="86" t="s">
        <v>9306</v>
      </c>
      <c r="H1518" s="62" t="s">
        <v>7257</v>
      </c>
      <c r="J1518" s="63" t="str">
        <f t="shared" si="142"/>
        <v>IC.PA.111636</v>
      </c>
      <c r="K1518" s="61" t="s">
        <v>12175</v>
      </c>
      <c r="L1518" s="167" t="str">
        <f t="shared" si="143"/>
        <v>Foot, left</v>
      </c>
      <c r="M1518" s="61" t="str">
        <f t="shared" si="144"/>
        <v>PI.IC.PA.111636.01</v>
      </c>
      <c r="N1518" s="168"/>
      <c r="O1518" s="168" t="str">
        <f t="shared" si="145"/>
        <v>PH.IC.PA.111636.01</v>
      </c>
      <c r="Q1518" s="168" t="str">
        <f t="shared" si="146"/>
        <v>CL.IC.PA.111636.01</v>
      </c>
      <c r="AF1518" s="167" t="s">
        <v>12773</v>
      </c>
      <c r="AG1518" s="167">
        <v>1429</v>
      </c>
    </row>
    <row r="1519" spans="1:33" s="167" customFormat="1" ht="15">
      <c r="A1519" s="167" t="s">
        <v>6465</v>
      </c>
      <c r="C1519" s="61" t="s">
        <v>12099</v>
      </c>
      <c r="E1519" s="61" t="s">
        <v>7863</v>
      </c>
      <c r="F1519" s="167" t="s">
        <v>5991</v>
      </c>
      <c r="G1519" s="86" t="s">
        <v>9015</v>
      </c>
      <c r="H1519" s="62" t="s">
        <v>7101</v>
      </c>
      <c r="J1519" s="63" t="str">
        <f t="shared" si="142"/>
        <v>IC.PA.111637</v>
      </c>
      <c r="K1519" s="61" t="s">
        <v>12175</v>
      </c>
      <c r="L1519" s="167" t="str">
        <f t="shared" si="143"/>
        <v>Toe(s), right:  specify</v>
      </c>
      <c r="M1519" s="61" t="str">
        <f t="shared" si="144"/>
        <v>PI.IC.PA.111637.01</v>
      </c>
      <c r="N1519" s="168"/>
      <c r="O1519" s="168" t="str">
        <f t="shared" si="145"/>
        <v>PH.IC.PA.111637.01</v>
      </c>
      <c r="Q1519" s="168" t="str">
        <f t="shared" si="146"/>
        <v>CL.IC.PA.111637.01</v>
      </c>
      <c r="AF1519" s="167" t="s">
        <v>12773</v>
      </c>
      <c r="AG1519" s="167">
        <v>1429</v>
      </c>
    </row>
    <row r="1520" spans="1:33" s="167" customFormat="1" ht="15">
      <c r="A1520" s="167" t="s">
        <v>6465</v>
      </c>
      <c r="C1520" s="61" t="s">
        <v>12099</v>
      </c>
      <c r="E1520" s="61" t="s">
        <v>7863</v>
      </c>
      <c r="F1520" s="167" t="s">
        <v>5991</v>
      </c>
      <c r="G1520" s="86" t="s">
        <v>9421</v>
      </c>
      <c r="H1520" s="62" t="s">
        <v>7103</v>
      </c>
      <c r="J1520" s="63" t="str">
        <f t="shared" si="142"/>
        <v>IC.PA.111638</v>
      </c>
      <c r="K1520" s="61" t="s">
        <v>12175</v>
      </c>
      <c r="L1520" s="167" t="str">
        <f t="shared" si="143"/>
        <v>Toe(s), left:  specify</v>
      </c>
      <c r="M1520" s="61" t="str">
        <f t="shared" si="144"/>
        <v>PI.IC.PA.111638.01</v>
      </c>
      <c r="N1520" s="168"/>
      <c r="O1520" s="168" t="str">
        <f t="shared" si="145"/>
        <v>PH.IC.PA.111638.01</v>
      </c>
      <c r="Q1520" s="168" t="str">
        <f t="shared" si="146"/>
        <v>CL.IC.PA.111638.01</v>
      </c>
      <c r="AF1520" s="167" t="s">
        <v>12773</v>
      </c>
      <c r="AG1520" s="167">
        <v>1429</v>
      </c>
    </row>
    <row r="1521" spans="1:17" s="167" customFormat="1" ht="15">
      <c r="A1521" s="167" t="s">
        <v>6465</v>
      </c>
      <c r="C1521" s="61" t="s">
        <v>12099</v>
      </c>
      <c r="D1521" s="167" t="s">
        <v>6262</v>
      </c>
      <c r="E1521" s="61" t="s">
        <v>12462</v>
      </c>
      <c r="F1521" s="167" t="s">
        <v>5883</v>
      </c>
      <c r="G1521" s="167" t="s">
        <v>6258</v>
      </c>
      <c r="H1521" s="62" t="s">
        <v>11848</v>
      </c>
      <c r="I1521" s="167" t="s">
        <v>6259</v>
      </c>
      <c r="J1521" s="63" t="str">
        <f t="shared" si="142"/>
        <v>IC.PA.111701</v>
      </c>
      <c r="K1521" s="61" t="s">
        <v>12175</v>
      </c>
      <c r="L1521" s="167" t="str">
        <f t="shared" si="143"/>
        <v>Total body</v>
      </c>
      <c r="M1521" s="61" t="str">
        <f t="shared" si="144"/>
        <v>PI.IC.PA.111701.01</v>
      </c>
      <c r="N1521" s="168"/>
      <c r="O1521" s="168" t="str">
        <f t="shared" si="145"/>
        <v>PH.IC.PA.111701.01</v>
      </c>
      <c r="Q1521" s="168" t="str">
        <f t="shared" si="146"/>
        <v>CL.IC.PA.111701.01</v>
      </c>
    </row>
    <row r="1522" spans="1:17" s="167" customFormat="1" ht="15">
      <c r="A1522" s="167" t="s">
        <v>6465</v>
      </c>
      <c r="C1522" s="61" t="s">
        <v>12099</v>
      </c>
      <c r="E1522" s="61" t="s">
        <v>12462</v>
      </c>
      <c r="F1522" s="167" t="s">
        <v>5883</v>
      </c>
      <c r="G1522" s="167" t="s">
        <v>8812</v>
      </c>
      <c r="H1522" s="62" t="s">
        <v>12030</v>
      </c>
      <c r="I1522" s="167" t="s">
        <v>8812</v>
      </c>
      <c r="J1522" s="63" t="str">
        <f t="shared" si="142"/>
        <v>IC.PA.111702</v>
      </c>
      <c r="K1522" s="61" t="s">
        <v>12175</v>
      </c>
      <c r="L1522" s="167" t="str">
        <f t="shared" si="143"/>
        <v>Joint</v>
      </c>
      <c r="M1522" s="61" t="str">
        <f t="shared" si="144"/>
        <v>PI.IC.PA.111702.01</v>
      </c>
      <c r="N1522" s="168"/>
      <c r="O1522" s="168" t="str">
        <f t="shared" si="145"/>
        <v>PH.IC.PA.111702.01</v>
      </c>
      <c r="Q1522" s="168" t="str">
        <f t="shared" si="146"/>
        <v>CL.IC.PA.111702.01</v>
      </c>
    </row>
    <row r="1523" spans="1:17" s="167" customFormat="1" ht="15">
      <c r="A1523" s="167" t="s">
        <v>6465</v>
      </c>
      <c r="C1523" s="61" t="s">
        <v>12099</v>
      </c>
      <c r="E1523" s="61" t="s">
        <v>12462</v>
      </c>
      <c r="F1523" s="167" t="s">
        <v>5883</v>
      </c>
      <c r="G1523" s="167" t="s">
        <v>6260</v>
      </c>
      <c r="H1523" s="62" t="s">
        <v>12032</v>
      </c>
      <c r="I1523" s="167" t="s">
        <v>6260</v>
      </c>
      <c r="J1523" s="63" t="str">
        <f t="shared" si="142"/>
        <v>IC.PA.111703</v>
      </c>
      <c r="K1523" s="61" t="s">
        <v>12175</v>
      </c>
      <c r="L1523" s="167" t="str">
        <f t="shared" si="143"/>
        <v>Muscle</v>
      </c>
      <c r="M1523" s="61" t="str">
        <f t="shared" si="144"/>
        <v>PI.IC.PA.111703.01</v>
      </c>
      <c r="N1523" s="168"/>
      <c r="O1523" s="168" t="str">
        <f t="shared" si="145"/>
        <v>PH.IC.PA.111703.01</v>
      </c>
      <c r="Q1523" s="168" t="str">
        <f t="shared" si="146"/>
        <v>CL.IC.PA.111703.01</v>
      </c>
    </row>
    <row r="1524" spans="1:17" s="167" customFormat="1" ht="15">
      <c r="A1524" s="167" t="s">
        <v>6465</v>
      </c>
      <c r="C1524" s="61" t="s">
        <v>12099</v>
      </c>
      <c r="E1524" s="61" t="s">
        <v>12462</v>
      </c>
      <c r="F1524" s="167" t="s">
        <v>5883</v>
      </c>
      <c r="G1524" s="167" t="s">
        <v>13470</v>
      </c>
      <c r="H1524" s="62" t="s">
        <v>12028</v>
      </c>
      <c r="I1524" s="167" t="s">
        <v>12437</v>
      </c>
      <c r="J1524" s="63" t="str">
        <f t="shared" si="142"/>
        <v>IC.PA.111704</v>
      </c>
      <c r="K1524" s="61" t="s">
        <v>12175</v>
      </c>
      <c r="L1524" s="167" t="str">
        <f t="shared" si="143"/>
        <v xml:space="preserve">Other:  </v>
      </c>
      <c r="M1524" s="61" t="str">
        <f t="shared" si="144"/>
        <v>PI.IC.PA.111704.01</v>
      </c>
      <c r="N1524" s="168"/>
      <c r="O1524" s="168" t="str">
        <f t="shared" si="145"/>
        <v>PH.IC.PA.111704.01</v>
      </c>
      <c r="Q1524" s="168" t="str">
        <f t="shared" si="146"/>
        <v>CL.IC.PA.111704.01</v>
      </c>
    </row>
    <row r="1525" spans="1:17" s="167" customFormat="1" ht="15">
      <c r="A1525" s="167" t="s">
        <v>6465</v>
      </c>
      <c r="C1525" s="61" t="s">
        <v>12099</v>
      </c>
      <c r="D1525" s="167" t="s">
        <v>6261</v>
      </c>
      <c r="E1525" s="61" t="s">
        <v>12602</v>
      </c>
      <c r="F1525" s="167" t="s">
        <v>5884</v>
      </c>
      <c r="G1525" s="167" t="s">
        <v>9026</v>
      </c>
      <c r="H1525" s="62" t="s">
        <v>11848</v>
      </c>
      <c r="I1525" s="167" t="s">
        <v>9026</v>
      </c>
      <c r="J1525" s="63" t="str">
        <f t="shared" si="142"/>
        <v>IC.PA.111801</v>
      </c>
      <c r="K1525" s="61" t="s">
        <v>12175</v>
      </c>
      <c r="L1525" s="167" t="str">
        <f t="shared" si="143"/>
        <v>Forehead</v>
      </c>
      <c r="M1525" s="61" t="str">
        <f t="shared" si="144"/>
        <v>PI.IC.PA.111801.01</v>
      </c>
      <c r="N1525" s="168"/>
      <c r="O1525" s="168" t="str">
        <f t="shared" si="145"/>
        <v>PH.IC.PA.111801.01</v>
      </c>
      <c r="Q1525" s="168" t="str">
        <f t="shared" si="146"/>
        <v>CL.IC.PA.111801.01</v>
      </c>
    </row>
    <row r="1526" spans="1:17" s="167" customFormat="1" ht="15">
      <c r="A1526" s="167" t="s">
        <v>6465</v>
      </c>
      <c r="C1526" s="61" t="s">
        <v>12099</v>
      </c>
      <c r="E1526" s="61" t="s">
        <v>12602</v>
      </c>
      <c r="F1526" s="167" t="s">
        <v>5884</v>
      </c>
      <c r="G1526" s="167" t="s">
        <v>9140</v>
      </c>
      <c r="H1526" s="62" t="s">
        <v>12030</v>
      </c>
      <c r="I1526" s="167" t="s">
        <v>9140</v>
      </c>
      <c r="J1526" s="63" t="str">
        <f t="shared" si="142"/>
        <v>IC.PA.111802</v>
      </c>
      <c r="K1526" s="61" t="s">
        <v>12175</v>
      </c>
      <c r="L1526" s="167" t="str">
        <f t="shared" si="143"/>
        <v>Temporal</v>
      </c>
      <c r="M1526" s="61" t="str">
        <f t="shared" si="144"/>
        <v>PI.IC.PA.111802.01</v>
      </c>
      <c r="N1526" s="168"/>
      <c r="O1526" s="168" t="str">
        <f t="shared" si="145"/>
        <v>PH.IC.PA.111802.01</v>
      </c>
      <c r="Q1526" s="168" t="str">
        <f t="shared" si="146"/>
        <v>CL.IC.PA.111802.01</v>
      </c>
    </row>
    <row r="1527" spans="1:17" s="167" customFormat="1" ht="15">
      <c r="A1527" s="167" t="s">
        <v>6465</v>
      </c>
      <c r="C1527" s="61" t="s">
        <v>12099</v>
      </c>
      <c r="E1527" s="61" t="s">
        <v>12602</v>
      </c>
      <c r="F1527" s="167" t="s">
        <v>5884</v>
      </c>
      <c r="G1527" s="167" t="s">
        <v>6091</v>
      </c>
      <c r="H1527" s="62" t="s">
        <v>12032</v>
      </c>
      <c r="I1527" s="167" t="s">
        <v>6091</v>
      </c>
      <c r="J1527" s="63" t="str">
        <f t="shared" si="142"/>
        <v>IC.PA.111803</v>
      </c>
      <c r="K1527" s="61" t="s">
        <v>12175</v>
      </c>
      <c r="L1527" s="167" t="str">
        <f t="shared" si="143"/>
        <v>Occipital</v>
      </c>
      <c r="M1527" s="61" t="str">
        <f t="shared" si="144"/>
        <v>PI.IC.PA.111803.01</v>
      </c>
      <c r="N1527" s="168"/>
      <c r="O1527" s="168" t="str">
        <f t="shared" si="145"/>
        <v>PH.IC.PA.111803.01</v>
      </c>
      <c r="Q1527" s="168" t="str">
        <f t="shared" si="146"/>
        <v>CL.IC.PA.111803.01</v>
      </c>
    </row>
    <row r="1528" spans="1:17" s="167" customFormat="1" ht="15">
      <c r="A1528" s="167" t="s">
        <v>6465</v>
      </c>
      <c r="C1528" s="61" t="s">
        <v>12099</v>
      </c>
      <c r="E1528" s="61" t="s">
        <v>12602</v>
      </c>
      <c r="F1528" s="167" t="s">
        <v>5884</v>
      </c>
      <c r="G1528" s="167" t="s">
        <v>9142</v>
      </c>
      <c r="H1528" s="62" t="s">
        <v>12028</v>
      </c>
      <c r="I1528" s="167" t="s">
        <v>9142</v>
      </c>
      <c r="J1528" s="63" t="str">
        <f t="shared" si="142"/>
        <v>IC.PA.111804</v>
      </c>
      <c r="K1528" s="61" t="s">
        <v>12175</v>
      </c>
      <c r="L1528" s="167" t="str">
        <f t="shared" si="143"/>
        <v>Eye(s)</v>
      </c>
      <c r="M1528" s="61" t="str">
        <f t="shared" si="144"/>
        <v>PI.IC.PA.111804.01</v>
      </c>
      <c r="N1528" s="168"/>
      <c r="O1528" s="168" t="str">
        <f t="shared" si="145"/>
        <v>PH.IC.PA.111804.01</v>
      </c>
      <c r="Q1528" s="168" t="str">
        <f t="shared" si="146"/>
        <v>CL.IC.PA.111804.01</v>
      </c>
    </row>
    <row r="1529" spans="1:17" s="167" customFormat="1" ht="15">
      <c r="A1529" s="167" t="s">
        <v>6465</v>
      </c>
      <c r="C1529" s="61" t="s">
        <v>12099</v>
      </c>
      <c r="E1529" s="61" t="s">
        <v>12602</v>
      </c>
      <c r="F1529" s="167" t="s">
        <v>5884</v>
      </c>
      <c r="G1529" s="167" t="s">
        <v>6092</v>
      </c>
      <c r="H1529" s="62" t="s">
        <v>12210</v>
      </c>
      <c r="I1529" s="167" t="s">
        <v>6093</v>
      </c>
      <c r="J1529" s="63" t="str">
        <f t="shared" si="142"/>
        <v>IC.PA.111805</v>
      </c>
      <c r="K1529" s="61" t="s">
        <v>12175</v>
      </c>
      <c r="L1529" s="167" t="str">
        <f t="shared" si="143"/>
        <v>Behind the eyes</v>
      </c>
      <c r="M1529" s="61" t="str">
        <f t="shared" si="144"/>
        <v>PI.IC.PA.111805.01</v>
      </c>
      <c r="N1529" s="168"/>
      <c r="O1529" s="168" t="str">
        <f t="shared" si="145"/>
        <v>PH.IC.PA.111805.01</v>
      </c>
      <c r="Q1529" s="168" t="str">
        <f t="shared" si="146"/>
        <v>CL.IC.PA.111805.01</v>
      </c>
    </row>
    <row r="1530" spans="1:17" s="167" customFormat="1" ht="15">
      <c r="A1530" s="167" t="s">
        <v>6465</v>
      </c>
      <c r="C1530" s="61" t="s">
        <v>12099</v>
      </c>
      <c r="E1530" s="61" t="s">
        <v>12602</v>
      </c>
      <c r="F1530" s="167" t="s">
        <v>5884</v>
      </c>
      <c r="G1530" s="167" t="s">
        <v>6094</v>
      </c>
      <c r="H1530" s="62" t="s">
        <v>12212</v>
      </c>
      <c r="I1530" s="167" t="s">
        <v>6095</v>
      </c>
      <c r="J1530" s="63" t="str">
        <f t="shared" si="142"/>
        <v>IC.PA.111806</v>
      </c>
      <c r="K1530" s="61" t="s">
        <v>12175</v>
      </c>
      <c r="L1530" s="167" t="str">
        <f t="shared" si="143"/>
        <v>Between the eyes</v>
      </c>
      <c r="M1530" s="61" t="str">
        <f t="shared" si="144"/>
        <v>PI.IC.PA.111806.01</v>
      </c>
      <c r="N1530" s="168"/>
      <c r="O1530" s="168" t="str">
        <f t="shared" si="145"/>
        <v>PH.IC.PA.111806.01</v>
      </c>
      <c r="Q1530" s="168" t="str">
        <f t="shared" si="146"/>
        <v>CL.IC.PA.111806.01</v>
      </c>
    </row>
    <row r="1531" spans="1:17" s="167" customFormat="1" ht="15">
      <c r="A1531" s="167" t="s">
        <v>6465</v>
      </c>
      <c r="C1531" s="61" t="s">
        <v>12099</v>
      </c>
      <c r="E1531" s="61" t="s">
        <v>12602</v>
      </c>
      <c r="F1531" s="167" t="s">
        <v>5884</v>
      </c>
      <c r="G1531" s="167" t="s">
        <v>6096</v>
      </c>
      <c r="H1531" s="62" t="s">
        <v>12225</v>
      </c>
      <c r="I1531" s="167" t="s">
        <v>6096</v>
      </c>
      <c r="J1531" s="63" t="str">
        <f t="shared" si="142"/>
        <v>IC.PA.111807</v>
      </c>
      <c r="K1531" s="61" t="s">
        <v>12175</v>
      </c>
      <c r="L1531" s="167" t="str">
        <f t="shared" si="143"/>
        <v>Sinus</v>
      </c>
      <c r="M1531" s="61" t="str">
        <f t="shared" si="144"/>
        <v>PI.IC.PA.111807.01</v>
      </c>
      <c r="N1531" s="168"/>
      <c r="O1531" s="168" t="str">
        <f t="shared" si="145"/>
        <v>PH.IC.PA.111807.01</v>
      </c>
      <c r="Q1531" s="168" t="str">
        <f t="shared" si="146"/>
        <v>CL.IC.PA.111807.01</v>
      </c>
    </row>
    <row r="1532" spans="1:17" s="167" customFormat="1" ht="15">
      <c r="A1532" s="167" t="s">
        <v>6465</v>
      </c>
      <c r="C1532" s="61" t="s">
        <v>12099</v>
      </c>
      <c r="E1532" s="61" t="s">
        <v>12602</v>
      </c>
      <c r="F1532" s="167" t="s">
        <v>5884</v>
      </c>
      <c r="G1532" s="167" t="s">
        <v>8737</v>
      </c>
      <c r="H1532" s="62" t="s">
        <v>11638</v>
      </c>
      <c r="I1532" s="167" t="s">
        <v>8737</v>
      </c>
      <c r="J1532" s="63" t="str">
        <f t="shared" si="142"/>
        <v>IC.PA.111808</v>
      </c>
      <c r="K1532" s="61" t="s">
        <v>12175</v>
      </c>
      <c r="L1532" s="167" t="str">
        <f t="shared" si="143"/>
        <v>Ear(s)</v>
      </c>
      <c r="M1532" s="61" t="str">
        <f t="shared" si="144"/>
        <v>PI.IC.PA.111808.01</v>
      </c>
      <c r="N1532" s="168"/>
      <c r="O1532" s="168" t="str">
        <f t="shared" si="145"/>
        <v>PH.IC.PA.111808.01</v>
      </c>
      <c r="Q1532" s="168" t="str">
        <f t="shared" si="146"/>
        <v>CL.IC.PA.111808.01</v>
      </c>
    </row>
    <row r="1533" spans="1:17" s="167" customFormat="1" ht="15">
      <c r="A1533" s="167" t="s">
        <v>6465</v>
      </c>
      <c r="C1533" s="61" t="s">
        <v>12099</v>
      </c>
      <c r="E1533" s="61" t="s">
        <v>12602</v>
      </c>
      <c r="F1533" s="167" t="s">
        <v>5884</v>
      </c>
      <c r="G1533" s="167" t="s">
        <v>9457</v>
      </c>
      <c r="H1533" s="62" t="s">
        <v>11639</v>
      </c>
      <c r="I1533" s="167" t="s">
        <v>9457</v>
      </c>
      <c r="J1533" s="63" t="str">
        <f t="shared" si="142"/>
        <v>IC.PA.111809</v>
      </c>
      <c r="K1533" s="61" t="s">
        <v>12175</v>
      </c>
      <c r="L1533" s="167" t="str">
        <f t="shared" si="143"/>
        <v>Nose</v>
      </c>
      <c r="M1533" s="61" t="str">
        <f t="shared" si="144"/>
        <v>PI.IC.PA.111809.01</v>
      </c>
      <c r="N1533" s="168"/>
      <c r="O1533" s="168" t="str">
        <f t="shared" si="145"/>
        <v>PH.IC.PA.111809.01</v>
      </c>
      <c r="Q1533" s="168" t="str">
        <f t="shared" si="146"/>
        <v>CL.IC.PA.111809.01</v>
      </c>
    </row>
    <row r="1534" spans="1:17" s="167" customFormat="1" ht="15">
      <c r="A1534" s="167" t="s">
        <v>6465</v>
      </c>
      <c r="C1534" s="61" t="s">
        <v>12099</v>
      </c>
      <c r="E1534" s="61" t="s">
        <v>12602</v>
      </c>
      <c r="F1534" s="167" t="s">
        <v>5884</v>
      </c>
      <c r="G1534" s="167" t="s">
        <v>9089</v>
      </c>
      <c r="H1534" s="62" t="s">
        <v>11829</v>
      </c>
      <c r="I1534" s="167" t="s">
        <v>9089</v>
      </c>
      <c r="J1534" s="63" t="str">
        <f t="shared" si="142"/>
        <v>IC.PA.111810</v>
      </c>
      <c r="K1534" s="61" t="s">
        <v>12175</v>
      </c>
      <c r="L1534" s="167" t="str">
        <f t="shared" si="143"/>
        <v>Lip(s)</v>
      </c>
      <c r="M1534" s="61" t="str">
        <f t="shared" si="144"/>
        <v>PI.IC.PA.111810.01</v>
      </c>
      <c r="N1534" s="168"/>
      <c r="O1534" s="168" t="str">
        <f t="shared" si="145"/>
        <v>PH.IC.PA.111810.01</v>
      </c>
      <c r="Q1534" s="168" t="str">
        <f t="shared" si="146"/>
        <v>CL.IC.PA.111810.01</v>
      </c>
    </row>
    <row r="1535" spans="1:17" s="167" customFormat="1" ht="15">
      <c r="A1535" s="167" t="s">
        <v>6465</v>
      </c>
      <c r="C1535" s="61" t="s">
        <v>12099</v>
      </c>
      <c r="E1535" s="61" t="s">
        <v>12602</v>
      </c>
      <c r="F1535" s="167" t="s">
        <v>5884</v>
      </c>
      <c r="G1535" s="167" t="s">
        <v>8744</v>
      </c>
      <c r="H1535" s="62" t="s">
        <v>12099</v>
      </c>
      <c r="I1535" s="167" t="s">
        <v>8744</v>
      </c>
      <c r="J1535" s="63" t="str">
        <f t="shared" si="142"/>
        <v>IC.PA.111811</v>
      </c>
      <c r="K1535" s="61" t="s">
        <v>12175</v>
      </c>
      <c r="L1535" s="167" t="str">
        <f t="shared" si="143"/>
        <v>Jaw</v>
      </c>
      <c r="M1535" s="61" t="str">
        <f t="shared" si="144"/>
        <v>PI.IC.PA.111811.01</v>
      </c>
      <c r="N1535" s="168"/>
      <c r="O1535" s="168" t="str">
        <f t="shared" si="145"/>
        <v>PH.IC.PA.111811.01</v>
      </c>
      <c r="Q1535" s="168" t="str">
        <f t="shared" si="146"/>
        <v>CL.IC.PA.111811.01</v>
      </c>
    </row>
    <row r="1536" spans="1:17" s="167" customFormat="1" ht="15">
      <c r="A1536" s="167" t="s">
        <v>6465</v>
      </c>
      <c r="C1536" s="61" t="s">
        <v>12099</v>
      </c>
      <c r="E1536" s="61" t="s">
        <v>12602</v>
      </c>
      <c r="F1536" s="167" t="s">
        <v>5884</v>
      </c>
      <c r="G1536" s="167" t="s">
        <v>9113</v>
      </c>
      <c r="H1536" s="62" t="s">
        <v>12100</v>
      </c>
      <c r="I1536" s="167" t="s">
        <v>9113</v>
      </c>
      <c r="J1536" s="63" t="str">
        <f t="shared" si="142"/>
        <v>IC.PA.111812</v>
      </c>
      <c r="K1536" s="61" t="s">
        <v>12175</v>
      </c>
      <c r="L1536" s="167" t="str">
        <f t="shared" si="143"/>
        <v>Neck</v>
      </c>
      <c r="M1536" s="61" t="str">
        <f t="shared" si="144"/>
        <v>PI.IC.PA.111812.01</v>
      </c>
      <c r="N1536" s="168"/>
      <c r="O1536" s="168" t="str">
        <f t="shared" si="145"/>
        <v>PH.IC.PA.111812.01</v>
      </c>
      <c r="Q1536" s="168" t="str">
        <f t="shared" si="146"/>
        <v>CL.IC.PA.111812.01</v>
      </c>
    </row>
    <row r="1537" spans="1:33" s="167" customFormat="1" ht="15">
      <c r="A1537" s="167" t="s">
        <v>6465</v>
      </c>
      <c r="C1537" s="61" t="s">
        <v>12099</v>
      </c>
      <c r="E1537" s="61" t="s">
        <v>12602</v>
      </c>
      <c r="F1537" s="167" t="s">
        <v>5884</v>
      </c>
      <c r="G1537" s="167" t="s">
        <v>6097</v>
      </c>
      <c r="H1537" s="62" t="s">
        <v>12101</v>
      </c>
      <c r="I1537" s="167" t="s">
        <v>6097</v>
      </c>
      <c r="J1537" s="63" t="str">
        <f t="shared" si="142"/>
        <v>IC.PA.111813</v>
      </c>
      <c r="K1537" s="61" t="s">
        <v>12175</v>
      </c>
      <c r="L1537" s="167" t="str">
        <f t="shared" si="143"/>
        <v>Toothache</v>
      </c>
      <c r="M1537" s="61" t="str">
        <f t="shared" si="144"/>
        <v>PI.IC.PA.111813.01</v>
      </c>
      <c r="N1537" s="168"/>
      <c r="O1537" s="168" t="str">
        <f t="shared" si="145"/>
        <v>PH.IC.PA.111813.01</v>
      </c>
      <c r="Q1537" s="168" t="str">
        <f t="shared" si="146"/>
        <v>CL.IC.PA.111813.01</v>
      </c>
    </row>
    <row r="1538" spans="1:33" s="167" customFormat="1" ht="15">
      <c r="A1538" s="167" t="s">
        <v>6465</v>
      </c>
      <c r="C1538" s="61" t="s">
        <v>12099</v>
      </c>
      <c r="E1538" s="61" t="s">
        <v>12602</v>
      </c>
      <c r="F1538" s="167" t="s">
        <v>5884</v>
      </c>
      <c r="G1538" s="167" t="s">
        <v>9088</v>
      </c>
      <c r="H1538" s="62" t="s">
        <v>12102</v>
      </c>
      <c r="I1538" s="167" t="s">
        <v>9088</v>
      </c>
      <c r="J1538" s="63" t="str">
        <f t="shared" si="142"/>
        <v>IC.PA.111814</v>
      </c>
      <c r="K1538" s="61" t="s">
        <v>12175</v>
      </c>
      <c r="L1538" s="167" t="str">
        <f t="shared" si="143"/>
        <v>Mouth</v>
      </c>
      <c r="M1538" s="61" t="str">
        <f t="shared" si="144"/>
        <v>PI.IC.PA.111814.01</v>
      </c>
      <c r="N1538" s="168"/>
      <c r="O1538" s="168" t="str">
        <f t="shared" si="145"/>
        <v>PH.IC.PA.111814.01</v>
      </c>
      <c r="Q1538" s="168" t="str">
        <f t="shared" si="146"/>
        <v>CL.IC.PA.111814.01</v>
      </c>
    </row>
    <row r="1539" spans="1:33" s="167" customFormat="1" ht="15">
      <c r="A1539" s="167" t="s">
        <v>6465</v>
      </c>
      <c r="C1539" s="61" t="s">
        <v>12099</v>
      </c>
      <c r="E1539" s="61" t="s">
        <v>12602</v>
      </c>
      <c r="F1539" s="167" t="s">
        <v>5884</v>
      </c>
      <c r="G1539" s="167" t="s">
        <v>9590</v>
      </c>
      <c r="H1539" s="62" t="s">
        <v>11559</v>
      </c>
      <c r="I1539" s="167" t="s">
        <v>9590</v>
      </c>
      <c r="J1539" s="63" t="str">
        <f t="shared" si="142"/>
        <v>IC.PA.111815</v>
      </c>
      <c r="K1539" s="61" t="s">
        <v>12175</v>
      </c>
      <c r="L1539" s="167" t="str">
        <f t="shared" si="143"/>
        <v>Face</v>
      </c>
      <c r="M1539" s="61" t="str">
        <f t="shared" si="144"/>
        <v>PI.IC.PA.111815.01</v>
      </c>
      <c r="N1539" s="168"/>
      <c r="O1539" s="168" t="str">
        <f t="shared" si="145"/>
        <v>PH.IC.PA.111815.01</v>
      </c>
      <c r="Q1539" s="168" t="str">
        <f t="shared" si="146"/>
        <v>CL.IC.PA.111815.01</v>
      </c>
    </row>
    <row r="1540" spans="1:33" s="167" customFormat="1" ht="15">
      <c r="A1540" s="167" t="s">
        <v>6465</v>
      </c>
      <c r="C1540" s="61" t="s">
        <v>12099</v>
      </c>
      <c r="E1540" s="61" t="s">
        <v>566</v>
      </c>
      <c r="F1540" s="167" t="s">
        <v>5884</v>
      </c>
      <c r="G1540" s="167" t="s">
        <v>9195</v>
      </c>
      <c r="H1540" s="62" t="s">
        <v>11560</v>
      </c>
      <c r="I1540" s="167" t="s">
        <v>9195</v>
      </c>
      <c r="J1540" s="63" t="str">
        <f t="shared" si="142"/>
        <v>IC.PA.111816</v>
      </c>
      <c r="K1540" s="61" t="s">
        <v>13277</v>
      </c>
      <c r="L1540" s="167" t="str">
        <f t="shared" si="143"/>
        <v>Head</v>
      </c>
      <c r="M1540" s="61" t="str">
        <f t="shared" si="144"/>
        <v>PI.IC.PA.111816.01</v>
      </c>
      <c r="N1540" s="168"/>
      <c r="O1540" s="168" t="str">
        <f t="shared" si="145"/>
        <v>PH.IC.PA.111816.01</v>
      </c>
      <c r="Q1540" s="168" t="str">
        <f t="shared" si="146"/>
        <v>CL.IC.PA.111816.01</v>
      </c>
    </row>
    <row r="1541" spans="1:33" s="167" customFormat="1" ht="15">
      <c r="A1541" s="167" t="s">
        <v>6465</v>
      </c>
      <c r="C1541" s="61" t="s">
        <v>12099</v>
      </c>
      <c r="E1541" s="61" t="s">
        <v>12602</v>
      </c>
      <c r="F1541" s="167" t="s">
        <v>5884</v>
      </c>
      <c r="G1541" s="167" t="s">
        <v>280</v>
      </c>
      <c r="H1541" s="62" t="s">
        <v>596</v>
      </c>
      <c r="I1541" s="167" t="s">
        <v>280</v>
      </c>
      <c r="J1541" s="63" t="str">
        <f t="shared" si="142"/>
        <v>IC.PA.111817</v>
      </c>
      <c r="K1541" s="61" t="s">
        <v>12175</v>
      </c>
      <c r="L1541" s="167" t="str">
        <f t="shared" si="143"/>
        <v>Throat</v>
      </c>
      <c r="M1541" s="61" t="str">
        <f t="shared" si="144"/>
        <v>PI.IC.PA.111817.01</v>
      </c>
      <c r="N1541" s="168"/>
      <c r="O1541" s="168" t="str">
        <f t="shared" si="145"/>
        <v>PH.IC.PA.111817.01</v>
      </c>
      <c r="Q1541" s="168" t="str">
        <f t="shared" si="146"/>
        <v>CL.IC.PA.111817.01</v>
      </c>
      <c r="AD1541" s="167" t="s">
        <v>88</v>
      </c>
      <c r="AE1541" s="167">
        <v>1185</v>
      </c>
    </row>
    <row r="1542" spans="1:33" s="167" customFormat="1" ht="15">
      <c r="A1542" s="167" t="s">
        <v>6465</v>
      </c>
      <c r="C1542" s="61" t="s">
        <v>12099</v>
      </c>
      <c r="E1542" s="61" t="s">
        <v>12602</v>
      </c>
      <c r="F1542" s="167" t="s">
        <v>5884</v>
      </c>
      <c r="G1542" s="86" t="s">
        <v>13514</v>
      </c>
      <c r="H1542" s="62" t="s">
        <v>12060</v>
      </c>
      <c r="J1542" s="63" t="str">
        <f t="shared" si="142"/>
        <v>IC.PA.111818</v>
      </c>
      <c r="K1542" s="61" t="s">
        <v>12175</v>
      </c>
      <c r="L1542" s="167" t="str">
        <f t="shared" si="143"/>
        <v>Forehead, right</v>
      </c>
      <c r="M1542" s="61" t="str">
        <f t="shared" si="144"/>
        <v>PI.IC.PA.111818.01</v>
      </c>
      <c r="N1542" s="168"/>
      <c r="O1542" s="168" t="str">
        <f t="shared" si="145"/>
        <v>PH.IC.PA.111818.01</v>
      </c>
      <c r="Q1542" s="168" t="str">
        <f t="shared" si="146"/>
        <v>CL.IC.PA.111818.01</v>
      </c>
      <c r="AF1542" s="167" t="s">
        <v>12773</v>
      </c>
      <c r="AG1542" s="167">
        <v>1429</v>
      </c>
    </row>
    <row r="1543" spans="1:33" s="167" customFormat="1" ht="15">
      <c r="A1543" s="167" t="s">
        <v>6465</v>
      </c>
      <c r="C1543" s="61" t="s">
        <v>12099</v>
      </c>
      <c r="E1543" s="61" t="s">
        <v>12602</v>
      </c>
      <c r="F1543" s="167" t="s">
        <v>5884</v>
      </c>
      <c r="G1543" s="86" t="s">
        <v>13515</v>
      </c>
      <c r="H1543" s="62" t="s">
        <v>11913</v>
      </c>
      <c r="J1543" s="63" t="str">
        <f t="shared" si="142"/>
        <v>IC.PA.111819</v>
      </c>
      <c r="K1543" s="61" t="s">
        <v>12175</v>
      </c>
      <c r="L1543" s="167" t="str">
        <f t="shared" si="143"/>
        <v>Forehead, left</v>
      </c>
      <c r="M1543" s="61" t="str">
        <f t="shared" si="144"/>
        <v>PI.IC.PA.111819.01</v>
      </c>
      <c r="N1543" s="168"/>
      <c r="O1543" s="168" t="str">
        <f t="shared" si="145"/>
        <v>PH.IC.PA.111819.01</v>
      </c>
      <c r="Q1543" s="168" t="str">
        <f t="shared" si="146"/>
        <v>CL.IC.PA.111819.01</v>
      </c>
      <c r="AF1543" s="167" t="s">
        <v>12773</v>
      </c>
      <c r="AG1543" s="167">
        <v>1429</v>
      </c>
    </row>
    <row r="1544" spans="1:33" s="167" customFormat="1" ht="15">
      <c r="A1544" s="167" t="s">
        <v>6465</v>
      </c>
      <c r="C1544" s="61" t="s">
        <v>12099</v>
      </c>
      <c r="E1544" s="61" t="s">
        <v>12602</v>
      </c>
      <c r="F1544" s="167" t="s">
        <v>5884</v>
      </c>
      <c r="G1544" s="86" t="s">
        <v>9027</v>
      </c>
      <c r="H1544" s="62" t="s">
        <v>11906</v>
      </c>
      <c r="J1544" s="63" t="str">
        <f t="shared" si="142"/>
        <v>IC.PA.111820</v>
      </c>
      <c r="K1544" s="61" t="s">
        <v>12175</v>
      </c>
      <c r="L1544" s="167" t="str">
        <f t="shared" si="143"/>
        <v>Temporal, right</v>
      </c>
      <c r="M1544" s="61" t="str">
        <f t="shared" si="144"/>
        <v>PI.IC.PA.111820.01</v>
      </c>
      <c r="N1544" s="168"/>
      <c r="O1544" s="168" t="str">
        <f t="shared" si="145"/>
        <v>PH.IC.PA.111820.01</v>
      </c>
      <c r="Q1544" s="168" t="str">
        <f t="shared" si="146"/>
        <v>CL.IC.PA.111820.01</v>
      </c>
      <c r="AF1544" s="167" t="s">
        <v>12773</v>
      </c>
      <c r="AG1544" s="167">
        <v>1429</v>
      </c>
    </row>
    <row r="1545" spans="1:33" s="167" customFormat="1" ht="15">
      <c r="A1545" s="167" t="s">
        <v>6465</v>
      </c>
      <c r="C1545" s="61" t="s">
        <v>12099</v>
      </c>
      <c r="E1545" s="61" t="s">
        <v>12602</v>
      </c>
      <c r="F1545" s="167" t="s">
        <v>5884</v>
      </c>
      <c r="G1545" s="86" t="s">
        <v>9029</v>
      </c>
      <c r="H1545" s="62" t="s">
        <v>10704</v>
      </c>
      <c r="J1545" s="63" t="str">
        <f t="shared" si="142"/>
        <v>IC.PA.111821</v>
      </c>
      <c r="K1545" s="61" t="s">
        <v>12175</v>
      </c>
      <c r="L1545" s="167" t="str">
        <f t="shared" si="143"/>
        <v>Temporal, left</v>
      </c>
      <c r="M1545" s="61" t="str">
        <f t="shared" si="144"/>
        <v>PI.IC.PA.111821.01</v>
      </c>
      <c r="N1545" s="168"/>
      <c r="O1545" s="168" t="str">
        <f t="shared" si="145"/>
        <v>PH.IC.PA.111821.01</v>
      </c>
      <c r="Q1545" s="168" t="str">
        <f t="shared" si="146"/>
        <v>CL.IC.PA.111821.01</v>
      </c>
      <c r="AF1545" s="167" t="s">
        <v>12773</v>
      </c>
      <c r="AG1545" s="167">
        <v>1429</v>
      </c>
    </row>
    <row r="1546" spans="1:33" s="167" customFormat="1" ht="15">
      <c r="A1546" s="167" t="s">
        <v>6465</v>
      </c>
      <c r="C1546" s="61" t="s">
        <v>12099</v>
      </c>
      <c r="E1546" s="61" t="s">
        <v>12602</v>
      </c>
      <c r="F1546" s="167" t="s">
        <v>5884</v>
      </c>
      <c r="G1546" s="86" t="s">
        <v>9031</v>
      </c>
      <c r="H1546" s="62" t="s">
        <v>10705</v>
      </c>
      <c r="J1546" s="63" t="str">
        <f t="shared" si="142"/>
        <v>IC.PA.111822</v>
      </c>
      <c r="K1546" s="61" t="s">
        <v>12175</v>
      </c>
      <c r="L1546" s="167" t="str">
        <f t="shared" si="143"/>
        <v>Parietal, right</v>
      </c>
      <c r="M1546" s="61" t="str">
        <f t="shared" si="144"/>
        <v>PI.IC.PA.111822.01</v>
      </c>
      <c r="N1546" s="168"/>
      <c r="O1546" s="168" t="str">
        <f t="shared" si="145"/>
        <v>PH.IC.PA.111822.01</v>
      </c>
      <c r="Q1546" s="168" t="str">
        <f t="shared" si="146"/>
        <v>CL.IC.PA.111822.01</v>
      </c>
      <c r="AF1546" s="167" t="s">
        <v>12773</v>
      </c>
      <c r="AG1546" s="167">
        <v>1429</v>
      </c>
    </row>
    <row r="1547" spans="1:33" s="167" customFormat="1" ht="15">
      <c r="A1547" s="167" t="s">
        <v>6465</v>
      </c>
      <c r="C1547" s="61" t="s">
        <v>12099</v>
      </c>
      <c r="E1547" s="61" t="s">
        <v>12602</v>
      </c>
      <c r="F1547" s="167" t="s">
        <v>5884</v>
      </c>
      <c r="G1547" s="86" t="s">
        <v>9040</v>
      </c>
      <c r="H1547" s="62" t="s">
        <v>10706</v>
      </c>
      <c r="J1547" s="63" t="str">
        <f t="shared" si="142"/>
        <v>IC.PA.111823</v>
      </c>
      <c r="K1547" s="61" t="s">
        <v>12175</v>
      </c>
      <c r="L1547" s="167" t="str">
        <f t="shared" si="143"/>
        <v>Parietal, left</v>
      </c>
      <c r="M1547" s="61" t="str">
        <f t="shared" si="144"/>
        <v>PI.IC.PA.111823.01</v>
      </c>
      <c r="N1547" s="168"/>
      <c r="O1547" s="168" t="str">
        <f t="shared" si="145"/>
        <v>PH.IC.PA.111823.01</v>
      </c>
      <c r="Q1547" s="168" t="str">
        <f t="shared" si="146"/>
        <v>CL.IC.PA.111823.01</v>
      </c>
      <c r="AF1547" s="167" t="s">
        <v>12773</v>
      </c>
      <c r="AG1547" s="167">
        <v>1429</v>
      </c>
    </row>
    <row r="1548" spans="1:33" s="167" customFormat="1" ht="15">
      <c r="A1548" s="167" t="s">
        <v>6465</v>
      </c>
      <c r="C1548" s="61" t="s">
        <v>12099</v>
      </c>
      <c r="E1548" s="61" t="s">
        <v>12602</v>
      </c>
      <c r="F1548" s="167" t="s">
        <v>5884</v>
      </c>
      <c r="G1548" s="86" t="s">
        <v>9043</v>
      </c>
      <c r="H1548" s="62" t="s">
        <v>10707</v>
      </c>
      <c r="J1548" s="63" t="str">
        <f t="shared" si="142"/>
        <v>IC.PA.111824</v>
      </c>
      <c r="K1548" s="61" t="s">
        <v>12175</v>
      </c>
      <c r="L1548" s="167" t="str">
        <f t="shared" si="143"/>
        <v>Eye, right</v>
      </c>
      <c r="M1548" s="61" t="str">
        <f t="shared" si="144"/>
        <v>PI.IC.PA.111824.01</v>
      </c>
      <c r="N1548" s="168"/>
      <c r="O1548" s="168" t="str">
        <f t="shared" si="145"/>
        <v>PH.IC.PA.111824.01</v>
      </c>
      <c r="Q1548" s="168" t="str">
        <f t="shared" si="146"/>
        <v>CL.IC.PA.111824.01</v>
      </c>
      <c r="AF1548" s="167" t="s">
        <v>12773</v>
      </c>
      <c r="AG1548" s="167">
        <v>1429</v>
      </c>
    </row>
    <row r="1549" spans="1:33" s="167" customFormat="1" ht="15">
      <c r="A1549" s="167" t="s">
        <v>6465</v>
      </c>
      <c r="C1549" s="61" t="s">
        <v>12099</v>
      </c>
      <c r="E1549" s="61" t="s">
        <v>12602</v>
      </c>
      <c r="F1549" s="167" t="s">
        <v>5884</v>
      </c>
      <c r="G1549" s="86" t="s">
        <v>9045</v>
      </c>
      <c r="H1549" s="62" t="s">
        <v>10708</v>
      </c>
      <c r="J1549" s="63" t="str">
        <f t="shared" si="142"/>
        <v>IC.PA.111825</v>
      </c>
      <c r="K1549" s="61" t="s">
        <v>12175</v>
      </c>
      <c r="L1549" s="167" t="str">
        <f t="shared" si="143"/>
        <v>Eye, left</v>
      </c>
      <c r="M1549" s="61" t="str">
        <f t="shared" si="144"/>
        <v>PI.IC.PA.111825.01</v>
      </c>
      <c r="N1549" s="168"/>
      <c r="O1549" s="168" t="str">
        <f t="shared" si="145"/>
        <v>PH.IC.PA.111825.01</v>
      </c>
      <c r="Q1549" s="168" t="str">
        <f t="shared" si="146"/>
        <v>CL.IC.PA.111825.01</v>
      </c>
      <c r="AF1549" s="167" t="s">
        <v>12773</v>
      </c>
      <c r="AG1549" s="167">
        <v>1429</v>
      </c>
    </row>
    <row r="1550" spans="1:33" s="167" customFormat="1" ht="15">
      <c r="A1550" s="167" t="s">
        <v>6465</v>
      </c>
      <c r="C1550" s="61" t="s">
        <v>12099</v>
      </c>
      <c r="E1550" s="61" t="s">
        <v>12602</v>
      </c>
      <c r="F1550" s="167" t="s">
        <v>5884</v>
      </c>
      <c r="G1550" s="86" t="s">
        <v>9584</v>
      </c>
      <c r="H1550" s="62" t="s">
        <v>10709</v>
      </c>
      <c r="J1550" s="63" t="str">
        <f t="shared" si="142"/>
        <v>IC.PA.111826</v>
      </c>
      <c r="K1550" s="61" t="s">
        <v>12175</v>
      </c>
      <c r="L1550" s="167" t="str">
        <f t="shared" si="143"/>
        <v>Ear, right</v>
      </c>
      <c r="M1550" s="61" t="str">
        <f t="shared" si="144"/>
        <v>PI.IC.PA.111826.01</v>
      </c>
      <c r="N1550" s="168"/>
      <c r="O1550" s="168" t="str">
        <f t="shared" si="145"/>
        <v>PH.IC.PA.111826.01</v>
      </c>
      <c r="Q1550" s="168" t="str">
        <f t="shared" si="146"/>
        <v>CL.IC.PA.111826.01</v>
      </c>
      <c r="AF1550" s="167" t="s">
        <v>12773</v>
      </c>
      <c r="AG1550" s="167">
        <v>1429</v>
      </c>
    </row>
    <row r="1551" spans="1:33" s="167" customFormat="1" ht="15">
      <c r="A1551" s="167" t="s">
        <v>6465</v>
      </c>
      <c r="C1551" s="61" t="s">
        <v>12099</v>
      </c>
      <c r="E1551" s="61" t="s">
        <v>12602</v>
      </c>
      <c r="F1551" s="167" t="s">
        <v>5884</v>
      </c>
      <c r="G1551" s="86" t="s">
        <v>9586</v>
      </c>
      <c r="H1551" s="62" t="s">
        <v>9143</v>
      </c>
      <c r="J1551" s="63" t="str">
        <f t="shared" si="142"/>
        <v>IC.PA.111827</v>
      </c>
      <c r="K1551" s="61" t="s">
        <v>12175</v>
      </c>
      <c r="L1551" s="167" t="str">
        <f t="shared" si="143"/>
        <v>Ear, left</v>
      </c>
      <c r="M1551" s="61" t="str">
        <f t="shared" si="144"/>
        <v>PI.IC.PA.111827.01</v>
      </c>
      <c r="N1551" s="168"/>
      <c r="O1551" s="168" t="str">
        <f t="shared" si="145"/>
        <v>PH.IC.PA.111827.01</v>
      </c>
      <c r="Q1551" s="168" t="str">
        <f t="shared" si="146"/>
        <v>CL.IC.PA.111827.01</v>
      </c>
      <c r="AF1551" s="167" t="s">
        <v>12773</v>
      </c>
      <c r="AG1551" s="167">
        <v>1429</v>
      </c>
    </row>
    <row r="1552" spans="1:33" s="167" customFormat="1" ht="15">
      <c r="A1552" s="167" t="s">
        <v>6465</v>
      </c>
      <c r="C1552" s="61" t="s">
        <v>12099</v>
      </c>
      <c r="E1552" s="61" t="s">
        <v>12602</v>
      </c>
      <c r="F1552" s="167" t="s">
        <v>5884</v>
      </c>
      <c r="G1552" s="86" t="s">
        <v>9212</v>
      </c>
      <c r="H1552" s="62" t="s">
        <v>9144</v>
      </c>
      <c r="J1552" s="63" t="str">
        <f t="shared" si="142"/>
        <v>IC.PA.111828</v>
      </c>
      <c r="K1552" s="61" t="s">
        <v>12175</v>
      </c>
      <c r="L1552" s="167" t="str">
        <f t="shared" si="143"/>
        <v>Nose, right side</v>
      </c>
      <c r="M1552" s="61" t="str">
        <f t="shared" si="144"/>
        <v>PI.IC.PA.111828.01</v>
      </c>
      <c r="N1552" s="168"/>
      <c r="O1552" s="168" t="str">
        <f t="shared" si="145"/>
        <v>PH.IC.PA.111828.01</v>
      </c>
      <c r="Q1552" s="168" t="str">
        <f t="shared" si="146"/>
        <v>CL.IC.PA.111828.01</v>
      </c>
      <c r="AF1552" s="167" t="s">
        <v>12773</v>
      </c>
      <c r="AG1552" s="167">
        <v>1429</v>
      </c>
    </row>
    <row r="1553" spans="1:33" s="167" customFormat="1" ht="15">
      <c r="A1553" s="167" t="s">
        <v>6465</v>
      </c>
      <c r="C1553" s="61" t="s">
        <v>12099</v>
      </c>
      <c r="E1553" s="61" t="s">
        <v>12602</v>
      </c>
      <c r="F1553" s="167" t="s">
        <v>5884</v>
      </c>
      <c r="G1553" s="86" t="s">
        <v>9214</v>
      </c>
      <c r="H1553" s="62" t="s">
        <v>9145</v>
      </c>
      <c r="J1553" s="63" t="str">
        <f t="shared" si="142"/>
        <v>IC.PA.111829</v>
      </c>
      <c r="K1553" s="61" t="s">
        <v>12175</v>
      </c>
      <c r="L1553" s="167" t="str">
        <f t="shared" si="143"/>
        <v>Nose, left side</v>
      </c>
      <c r="M1553" s="61" t="str">
        <f t="shared" si="144"/>
        <v>PI.IC.PA.111829.01</v>
      </c>
      <c r="N1553" s="168"/>
      <c r="O1553" s="168" t="str">
        <f t="shared" si="145"/>
        <v>PH.IC.PA.111829.01</v>
      </c>
      <c r="Q1553" s="168" t="str">
        <f t="shared" si="146"/>
        <v>CL.IC.PA.111829.01</v>
      </c>
      <c r="AF1553" s="167" t="s">
        <v>12773</v>
      </c>
      <c r="AG1553" s="167">
        <v>1429</v>
      </c>
    </row>
    <row r="1554" spans="1:33" s="167" customFormat="1" ht="15">
      <c r="A1554" s="167" t="s">
        <v>6465</v>
      </c>
      <c r="C1554" s="61" t="s">
        <v>12099</v>
      </c>
      <c r="E1554" s="61" t="s">
        <v>12602</v>
      </c>
      <c r="F1554" s="167" t="s">
        <v>5884</v>
      </c>
      <c r="G1554" s="86" t="s">
        <v>13516</v>
      </c>
      <c r="H1554" s="62" t="s">
        <v>6872</v>
      </c>
      <c r="J1554" s="63" t="str">
        <f t="shared" si="142"/>
        <v>IC.PA.111830</v>
      </c>
      <c r="K1554" s="61" t="s">
        <v>12175</v>
      </c>
      <c r="L1554" s="167" t="str">
        <f t="shared" si="143"/>
        <v>Cheek, right</v>
      </c>
      <c r="M1554" s="61" t="str">
        <f t="shared" si="144"/>
        <v>PI.IC.PA.111830.01</v>
      </c>
      <c r="N1554" s="168"/>
      <c r="O1554" s="168" t="str">
        <f t="shared" si="145"/>
        <v>PH.IC.PA.111830.01</v>
      </c>
      <c r="Q1554" s="168" t="str">
        <f t="shared" si="146"/>
        <v>CL.IC.PA.111830.01</v>
      </c>
      <c r="AF1554" s="167" t="s">
        <v>12773</v>
      </c>
      <c r="AG1554" s="167">
        <v>1429</v>
      </c>
    </row>
    <row r="1555" spans="1:33" s="167" customFormat="1" ht="15">
      <c r="A1555" s="167" t="s">
        <v>6465</v>
      </c>
      <c r="C1555" s="61" t="s">
        <v>12099</v>
      </c>
      <c r="E1555" s="61" t="s">
        <v>12602</v>
      </c>
      <c r="F1555" s="167" t="s">
        <v>5884</v>
      </c>
      <c r="G1555" s="86" t="s">
        <v>13517</v>
      </c>
      <c r="H1555" s="62" t="s">
        <v>6874</v>
      </c>
      <c r="J1555" s="63" t="str">
        <f t="shared" si="142"/>
        <v>IC.PA.111831</v>
      </c>
      <c r="K1555" s="61" t="s">
        <v>12175</v>
      </c>
      <c r="L1555" s="167" t="str">
        <f t="shared" si="143"/>
        <v>Cheek, left</v>
      </c>
      <c r="M1555" s="61" t="str">
        <f t="shared" si="144"/>
        <v>PI.IC.PA.111831.01</v>
      </c>
      <c r="N1555" s="168"/>
      <c r="O1555" s="168" t="str">
        <f t="shared" si="145"/>
        <v>PH.IC.PA.111831.01</v>
      </c>
      <c r="Q1555" s="168" t="str">
        <f t="shared" si="146"/>
        <v>CL.IC.PA.111831.01</v>
      </c>
      <c r="AF1555" s="167" t="s">
        <v>12773</v>
      </c>
      <c r="AG1555" s="167">
        <v>1429</v>
      </c>
    </row>
    <row r="1556" spans="1:33" s="167" customFormat="1" ht="15">
      <c r="A1556" s="167" t="s">
        <v>6465</v>
      </c>
      <c r="C1556" s="61" t="s">
        <v>12099</v>
      </c>
      <c r="E1556" s="61" t="s">
        <v>12602</v>
      </c>
      <c r="F1556" s="167" t="s">
        <v>5884</v>
      </c>
      <c r="G1556" s="86" t="s">
        <v>13518</v>
      </c>
      <c r="H1556" s="62" t="s">
        <v>7411</v>
      </c>
      <c r="J1556" s="63" t="str">
        <f t="shared" si="142"/>
        <v>IC.PA.111832</v>
      </c>
      <c r="K1556" s="61" t="s">
        <v>12175</v>
      </c>
      <c r="L1556" s="167" t="str">
        <f t="shared" si="143"/>
        <v>Mouth, right</v>
      </c>
      <c r="M1556" s="61" t="str">
        <f t="shared" si="144"/>
        <v>PI.IC.PA.111832.01</v>
      </c>
      <c r="N1556" s="168"/>
      <c r="O1556" s="168" t="str">
        <f t="shared" si="145"/>
        <v>PH.IC.PA.111832.01</v>
      </c>
      <c r="Q1556" s="168" t="str">
        <f t="shared" si="146"/>
        <v>CL.IC.PA.111832.01</v>
      </c>
      <c r="AF1556" s="167" t="s">
        <v>12773</v>
      </c>
      <c r="AG1556" s="167">
        <v>1429</v>
      </c>
    </row>
    <row r="1557" spans="1:33" s="167" customFormat="1" ht="15">
      <c r="A1557" s="167" t="s">
        <v>6465</v>
      </c>
      <c r="C1557" s="61" t="s">
        <v>12099</v>
      </c>
      <c r="E1557" s="61" t="s">
        <v>566</v>
      </c>
      <c r="F1557" s="167" t="s">
        <v>5884</v>
      </c>
      <c r="G1557" s="86" t="s">
        <v>13519</v>
      </c>
      <c r="H1557" s="62" t="s">
        <v>7414</v>
      </c>
      <c r="J1557" s="63" t="str">
        <f t="shared" si="142"/>
        <v>IC.PA.111833</v>
      </c>
      <c r="K1557" s="61" t="s">
        <v>13277</v>
      </c>
      <c r="L1557" s="167" t="str">
        <f t="shared" si="143"/>
        <v>Mouth, left</v>
      </c>
      <c r="M1557" s="61" t="str">
        <f t="shared" si="144"/>
        <v>PI.IC.PA.111833.01</v>
      </c>
      <c r="N1557" s="168"/>
      <c r="O1557" s="168" t="str">
        <f t="shared" si="145"/>
        <v>PH.IC.PA.111833.01</v>
      </c>
      <c r="Q1557" s="168" t="str">
        <f t="shared" si="146"/>
        <v>CL.IC.PA.111833.01</v>
      </c>
      <c r="AF1557" s="167" t="s">
        <v>12773</v>
      </c>
      <c r="AG1557" s="167">
        <v>1429</v>
      </c>
    </row>
    <row r="1558" spans="1:33" s="167" customFormat="1" ht="15">
      <c r="A1558" s="167" t="s">
        <v>6465</v>
      </c>
      <c r="C1558" s="61" t="s">
        <v>12099</v>
      </c>
      <c r="E1558" s="61" t="s">
        <v>12602</v>
      </c>
      <c r="F1558" s="167" t="s">
        <v>5884</v>
      </c>
      <c r="G1558" s="86" t="s">
        <v>9091</v>
      </c>
      <c r="H1558" s="62" t="s">
        <v>7417</v>
      </c>
      <c r="J1558" s="63" t="str">
        <f t="shared" si="142"/>
        <v>IC.PA.111834</v>
      </c>
      <c r="K1558" s="61" t="s">
        <v>12175</v>
      </c>
      <c r="L1558" s="167" t="str">
        <f t="shared" si="143"/>
        <v>Jaw, right</v>
      </c>
      <c r="M1558" s="61" t="str">
        <f t="shared" si="144"/>
        <v>PI.IC.PA.111834.01</v>
      </c>
      <c r="N1558" s="168"/>
      <c r="O1558" s="168" t="str">
        <f t="shared" si="145"/>
        <v>PH.IC.PA.111834.01</v>
      </c>
      <c r="Q1558" s="168" t="str">
        <f t="shared" si="146"/>
        <v>CL.IC.PA.111834.01</v>
      </c>
      <c r="AF1558" s="167" t="s">
        <v>12773</v>
      </c>
      <c r="AG1558" s="167">
        <v>1429</v>
      </c>
    </row>
    <row r="1559" spans="1:33" s="167" customFormat="1" ht="15">
      <c r="A1559" s="167" t="s">
        <v>6465</v>
      </c>
      <c r="C1559" s="61" t="s">
        <v>12099</v>
      </c>
      <c r="E1559" s="61" t="s">
        <v>12602</v>
      </c>
      <c r="F1559" s="167" t="s">
        <v>5884</v>
      </c>
      <c r="G1559" s="86" t="s">
        <v>9093</v>
      </c>
      <c r="H1559" s="62" t="s">
        <v>7255</v>
      </c>
      <c r="J1559" s="63" t="str">
        <f t="shared" si="142"/>
        <v>IC.PA.111835</v>
      </c>
      <c r="K1559" s="61" t="s">
        <v>12175</v>
      </c>
      <c r="L1559" s="167" t="str">
        <f t="shared" si="143"/>
        <v>Jaw, left</v>
      </c>
      <c r="M1559" s="61" t="str">
        <f t="shared" si="144"/>
        <v>PI.IC.PA.111835.01</v>
      </c>
      <c r="N1559" s="168"/>
      <c r="O1559" s="168" t="str">
        <f t="shared" si="145"/>
        <v>PH.IC.PA.111835.01</v>
      </c>
      <c r="Q1559" s="168" t="str">
        <f t="shared" si="146"/>
        <v>CL.IC.PA.111835.01</v>
      </c>
      <c r="AF1559" s="167" t="s">
        <v>12773</v>
      </c>
      <c r="AG1559" s="167">
        <v>1429</v>
      </c>
    </row>
    <row r="1560" spans="1:33" s="167" customFormat="1" ht="15">
      <c r="A1560" s="167" t="s">
        <v>6465</v>
      </c>
      <c r="C1560" s="61" t="s">
        <v>12099</v>
      </c>
      <c r="E1560" s="61" t="s">
        <v>12602</v>
      </c>
      <c r="F1560" s="167" t="s">
        <v>5884</v>
      </c>
      <c r="G1560" s="86" t="s">
        <v>9095</v>
      </c>
      <c r="H1560" s="62" t="s">
        <v>7257</v>
      </c>
      <c r="J1560" s="63" t="str">
        <f t="shared" si="142"/>
        <v>IC.PA.111836</v>
      </c>
      <c r="K1560" s="61" t="s">
        <v>12175</v>
      </c>
      <c r="L1560" s="167" t="str">
        <f t="shared" si="143"/>
        <v>Neck, right</v>
      </c>
      <c r="M1560" s="61" t="str">
        <f t="shared" si="144"/>
        <v>PI.IC.PA.111836.01</v>
      </c>
      <c r="N1560" s="168"/>
      <c r="O1560" s="168" t="str">
        <f t="shared" si="145"/>
        <v>PH.IC.PA.111836.01</v>
      </c>
      <c r="Q1560" s="168" t="str">
        <f t="shared" si="146"/>
        <v>CL.IC.PA.111836.01</v>
      </c>
      <c r="AF1560" s="167" t="s">
        <v>12773</v>
      </c>
      <c r="AG1560" s="167">
        <v>1429</v>
      </c>
    </row>
    <row r="1561" spans="1:33" s="167" customFormat="1" ht="15">
      <c r="A1561" s="167" t="s">
        <v>6465</v>
      </c>
      <c r="C1561" s="61" t="s">
        <v>12099</v>
      </c>
      <c r="E1561" s="61" t="s">
        <v>12602</v>
      </c>
      <c r="F1561" s="167" t="s">
        <v>5884</v>
      </c>
      <c r="G1561" s="86" t="s">
        <v>9111</v>
      </c>
      <c r="H1561" s="62" t="s">
        <v>7101</v>
      </c>
      <c r="J1561" s="63" t="str">
        <f t="shared" ref="J1561:J1624" si="147">CONCATENATE("IC.PA.",C1561,E1561,H1561)</f>
        <v>IC.PA.111837</v>
      </c>
      <c r="K1561" s="61" t="s">
        <v>12175</v>
      </c>
      <c r="L1561" s="167" t="str">
        <f t="shared" ref="L1561:L1624" si="148">G1561</f>
        <v>Neck, left</v>
      </c>
      <c r="M1561" s="61" t="str">
        <f t="shared" ref="M1561:M1624" si="149">CONCATENATE("PI.",J1561,".",K1561)</f>
        <v>PI.IC.PA.111837.01</v>
      </c>
      <c r="N1561" s="168"/>
      <c r="O1561" s="168" t="str">
        <f t="shared" ref="O1561:O1624" si="150">CONCATENATE("PH.",J1561,".",K1561)</f>
        <v>PH.IC.PA.111837.01</v>
      </c>
      <c r="Q1561" s="168" t="str">
        <f t="shared" ref="Q1561:Q1624" si="151">CONCATENATE("CL.",J1561,".",K1561)</f>
        <v>CL.IC.PA.111837.01</v>
      </c>
      <c r="AF1561" s="167" t="s">
        <v>12773</v>
      </c>
      <c r="AG1561" s="167">
        <v>1429</v>
      </c>
    </row>
    <row r="1562" spans="1:33" s="167" customFormat="1" ht="15">
      <c r="A1562" s="167" t="s">
        <v>6465</v>
      </c>
      <c r="C1562" s="61" t="s">
        <v>12099</v>
      </c>
      <c r="D1562" s="167" t="s">
        <v>9117</v>
      </c>
      <c r="E1562" s="61" t="s">
        <v>12604</v>
      </c>
      <c r="F1562" s="167" t="s">
        <v>6001</v>
      </c>
      <c r="G1562" s="167" t="s">
        <v>8998</v>
      </c>
      <c r="H1562" s="62" t="s">
        <v>11848</v>
      </c>
      <c r="I1562" s="167" t="s">
        <v>8998</v>
      </c>
      <c r="J1562" s="63" t="str">
        <f t="shared" si="147"/>
        <v>IC.PA.111901</v>
      </c>
      <c r="K1562" s="61" t="s">
        <v>12175</v>
      </c>
      <c r="L1562" s="167" t="str">
        <f t="shared" si="148"/>
        <v>Hip</v>
      </c>
      <c r="M1562" s="61" t="str">
        <f t="shared" si="149"/>
        <v>PI.IC.PA.111901.01</v>
      </c>
      <c r="N1562" s="168"/>
      <c r="O1562" s="168" t="str">
        <f t="shared" si="150"/>
        <v>PH.IC.PA.111901.01</v>
      </c>
      <c r="Q1562" s="168" t="str">
        <f t="shared" si="151"/>
        <v>CL.IC.PA.111901.01</v>
      </c>
    </row>
    <row r="1563" spans="1:33" s="167" customFormat="1" ht="15">
      <c r="A1563" s="167" t="s">
        <v>6465</v>
      </c>
      <c r="C1563" s="61" t="s">
        <v>12099</v>
      </c>
      <c r="E1563" s="61" t="s">
        <v>12604</v>
      </c>
      <c r="F1563" s="167" t="s">
        <v>6001</v>
      </c>
      <c r="G1563" s="167" t="s">
        <v>9200</v>
      </c>
      <c r="H1563" s="62" t="s">
        <v>12030</v>
      </c>
      <c r="I1563" s="167" t="s">
        <v>9200</v>
      </c>
      <c r="J1563" s="63" t="str">
        <f t="shared" si="147"/>
        <v>IC.PA.111902</v>
      </c>
      <c r="K1563" s="61" t="s">
        <v>12175</v>
      </c>
      <c r="L1563" s="167" t="str">
        <f t="shared" si="148"/>
        <v>Genitalia</v>
      </c>
      <c r="M1563" s="61" t="str">
        <f t="shared" si="149"/>
        <v>PI.IC.PA.111902.01</v>
      </c>
      <c r="N1563" s="168"/>
      <c r="O1563" s="168" t="str">
        <f t="shared" si="150"/>
        <v>PH.IC.PA.111902.01</v>
      </c>
      <c r="Q1563" s="168" t="str">
        <f t="shared" si="151"/>
        <v>CL.IC.PA.111902.01</v>
      </c>
    </row>
    <row r="1564" spans="1:33" s="167" customFormat="1" ht="15">
      <c r="A1564" s="167" t="s">
        <v>6465</v>
      </c>
      <c r="C1564" s="61" t="s">
        <v>12099</v>
      </c>
      <c r="E1564" s="61" t="s">
        <v>12604</v>
      </c>
      <c r="F1564" s="167" t="s">
        <v>6001</v>
      </c>
      <c r="G1564" s="167" t="s">
        <v>9002</v>
      </c>
      <c r="H1564" s="62" t="s">
        <v>12032</v>
      </c>
      <c r="I1564" s="167" t="s">
        <v>9002</v>
      </c>
      <c r="J1564" s="63" t="str">
        <f t="shared" si="147"/>
        <v>IC.PA.111903</v>
      </c>
      <c r="K1564" s="61" t="s">
        <v>12175</v>
      </c>
      <c r="L1564" s="167" t="str">
        <f t="shared" si="148"/>
        <v>Buttocks</v>
      </c>
      <c r="M1564" s="61" t="str">
        <f t="shared" si="149"/>
        <v>PI.IC.PA.111903.01</v>
      </c>
      <c r="N1564" s="168"/>
      <c r="O1564" s="168" t="str">
        <f t="shared" si="150"/>
        <v>PH.IC.PA.111903.01</v>
      </c>
      <c r="Q1564" s="168" t="str">
        <f t="shared" si="151"/>
        <v>CL.IC.PA.111903.01</v>
      </c>
    </row>
    <row r="1565" spans="1:33" s="167" customFormat="1" ht="15">
      <c r="A1565" s="167" t="s">
        <v>6465</v>
      </c>
      <c r="C1565" s="61" t="s">
        <v>12099</v>
      </c>
      <c r="E1565" s="61" t="s">
        <v>12604</v>
      </c>
      <c r="F1565" s="167" t="s">
        <v>6001</v>
      </c>
      <c r="G1565" s="167" t="s">
        <v>9500</v>
      </c>
      <c r="H1565" s="62" t="s">
        <v>12028</v>
      </c>
      <c r="I1565" s="167" t="s">
        <v>9500</v>
      </c>
      <c r="J1565" s="63" t="str">
        <f t="shared" si="147"/>
        <v>IC.PA.111904</v>
      </c>
      <c r="K1565" s="61" t="s">
        <v>12175</v>
      </c>
      <c r="L1565" s="167" t="str">
        <f t="shared" si="148"/>
        <v>Rectum</v>
      </c>
      <c r="M1565" s="61" t="str">
        <f t="shared" si="149"/>
        <v>PI.IC.PA.111904.01</v>
      </c>
      <c r="N1565" s="168"/>
      <c r="O1565" s="168" t="str">
        <f t="shared" si="150"/>
        <v>PH.IC.PA.111904.01</v>
      </c>
      <c r="Q1565" s="168" t="str">
        <f t="shared" si="151"/>
        <v>CL.IC.PA.111904.01</v>
      </c>
    </row>
    <row r="1566" spans="1:33" s="167" customFormat="1" ht="15">
      <c r="A1566" s="167" t="s">
        <v>6465</v>
      </c>
      <c r="C1566" s="61" t="s">
        <v>12099</v>
      </c>
      <c r="E1566" s="61" t="s">
        <v>12604</v>
      </c>
      <c r="F1566" s="167" t="s">
        <v>6001</v>
      </c>
      <c r="G1566" s="167" t="s">
        <v>8999</v>
      </c>
      <c r="H1566" s="62" t="s">
        <v>12210</v>
      </c>
      <c r="I1566" s="167" t="s">
        <v>8999</v>
      </c>
      <c r="J1566" s="63" t="str">
        <f t="shared" si="147"/>
        <v>IC.PA.111905</v>
      </c>
      <c r="K1566" s="61" t="s">
        <v>12175</v>
      </c>
      <c r="L1566" s="167" t="str">
        <f t="shared" si="148"/>
        <v>Groin</v>
      </c>
      <c r="M1566" s="61" t="str">
        <f t="shared" si="149"/>
        <v>PI.IC.PA.111905.01</v>
      </c>
      <c r="N1566" s="168"/>
      <c r="O1566" s="168" t="str">
        <f t="shared" si="150"/>
        <v>PH.IC.PA.111905.01</v>
      </c>
      <c r="Q1566" s="168" t="str">
        <f t="shared" si="151"/>
        <v>CL.IC.PA.111905.01</v>
      </c>
    </row>
    <row r="1567" spans="1:33" s="167" customFormat="1" ht="15">
      <c r="A1567" s="167" t="s">
        <v>6465</v>
      </c>
      <c r="C1567" s="61" t="s">
        <v>12099</v>
      </c>
      <c r="E1567" s="61" t="s">
        <v>12604</v>
      </c>
      <c r="F1567" s="167" t="s">
        <v>6001</v>
      </c>
      <c r="G1567" s="167" t="s">
        <v>9503</v>
      </c>
      <c r="H1567" s="62" t="s">
        <v>12212</v>
      </c>
      <c r="I1567" s="167" t="s">
        <v>9503</v>
      </c>
      <c r="J1567" s="63" t="str">
        <f t="shared" si="147"/>
        <v>IC.PA.111906</v>
      </c>
      <c r="K1567" s="61" t="s">
        <v>12175</v>
      </c>
      <c r="L1567" s="167" t="str">
        <f t="shared" si="148"/>
        <v>Scrotum</v>
      </c>
      <c r="M1567" s="61" t="str">
        <f t="shared" si="149"/>
        <v>PI.IC.PA.111906.01</v>
      </c>
      <c r="N1567" s="168"/>
      <c r="O1567" s="168" t="str">
        <f t="shared" si="150"/>
        <v>PH.IC.PA.111906.01</v>
      </c>
      <c r="Q1567" s="168" t="str">
        <f t="shared" si="151"/>
        <v>CL.IC.PA.111906.01</v>
      </c>
    </row>
    <row r="1568" spans="1:33" s="167" customFormat="1" ht="15">
      <c r="A1568" s="167" t="s">
        <v>6465</v>
      </c>
      <c r="C1568" s="61" t="s">
        <v>12099</v>
      </c>
      <c r="E1568" s="61" t="s">
        <v>217</v>
      </c>
      <c r="F1568" s="167" t="s">
        <v>6001</v>
      </c>
      <c r="G1568" s="167" t="s">
        <v>299</v>
      </c>
      <c r="H1568" s="62" t="s">
        <v>573</v>
      </c>
      <c r="I1568" s="167" t="s">
        <v>6425</v>
      </c>
      <c r="J1568" s="63" t="str">
        <f t="shared" si="147"/>
        <v>IC.PA.111907</v>
      </c>
      <c r="K1568" s="61" t="s">
        <v>13277</v>
      </c>
      <c r="L1568" s="167" t="str">
        <f t="shared" si="148"/>
        <v>Sacrum</v>
      </c>
      <c r="M1568" s="61" t="str">
        <f t="shared" si="149"/>
        <v>PI.IC.PA.111907.01</v>
      </c>
      <c r="N1568" s="168"/>
      <c r="O1568" s="168" t="str">
        <f t="shared" si="150"/>
        <v>PH.IC.PA.111907.01</v>
      </c>
      <c r="Q1568" s="168" t="str">
        <f t="shared" si="151"/>
        <v>CL.IC.PA.111907.01</v>
      </c>
      <c r="R1568" s="167" t="s">
        <v>13244</v>
      </c>
      <c r="S1568" s="167">
        <v>481</v>
      </c>
      <c r="AD1568" s="167" t="s">
        <v>88</v>
      </c>
      <c r="AE1568" s="167">
        <v>1289</v>
      </c>
    </row>
    <row r="1569" spans="1:33" s="167" customFormat="1" ht="15">
      <c r="A1569" s="167" t="s">
        <v>6465</v>
      </c>
      <c r="C1569" s="61" t="s">
        <v>12099</v>
      </c>
      <c r="E1569" s="61" t="s">
        <v>12604</v>
      </c>
      <c r="F1569" s="167" t="s">
        <v>6001</v>
      </c>
      <c r="G1569" s="86" t="s">
        <v>9365</v>
      </c>
      <c r="H1569" s="62" t="s">
        <v>11638</v>
      </c>
      <c r="J1569" s="63" t="str">
        <f t="shared" si="147"/>
        <v>IC.PA.111908</v>
      </c>
      <c r="K1569" s="61" t="s">
        <v>12175</v>
      </c>
      <c r="L1569" s="167" t="str">
        <f t="shared" si="148"/>
        <v>Hip, right</v>
      </c>
      <c r="M1569" s="61" t="str">
        <f t="shared" si="149"/>
        <v>PI.IC.PA.111908.01</v>
      </c>
      <c r="N1569" s="168"/>
      <c r="O1569" s="168" t="str">
        <f t="shared" si="150"/>
        <v>PH.IC.PA.111908.01</v>
      </c>
      <c r="Q1569" s="168" t="str">
        <f t="shared" si="151"/>
        <v>CL.IC.PA.111908.01</v>
      </c>
      <c r="AF1569" s="167" t="s">
        <v>12773</v>
      </c>
      <c r="AG1569" s="167">
        <v>1429</v>
      </c>
    </row>
    <row r="1570" spans="1:33" s="167" customFormat="1" ht="15">
      <c r="A1570" s="167" t="s">
        <v>6465</v>
      </c>
      <c r="C1570" s="61" t="s">
        <v>12099</v>
      </c>
      <c r="E1570" s="61" t="s">
        <v>12604</v>
      </c>
      <c r="F1570" s="167" t="s">
        <v>6001</v>
      </c>
      <c r="G1570" s="86" t="s">
        <v>9239</v>
      </c>
      <c r="H1570" s="62" t="s">
        <v>11639</v>
      </c>
      <c r="J1570" s="63" t="str">
        <f t="shared" si="147"/>
        <v>IC.PA.111909</v>
      </c>
      <c r="K1570" s="61" t="s">
        <v>12175</v>
      </c>
      <c r="L1570" s="167" t="str">
        <f t="shared" si="148"/>
        <v>Hip, left</v>
      </c>
      <c r="M1570" s="61" t="str">
        <f t="shared" si="149"/>
        <v>PI.IC.PA.111909.01</v>
      </c>
      <c r="N1570" s="168"/>
      <c r="O1570" s="168" t="str">
        <f t="shared" si="150"/>
        <v>PH.IC.PA.111909.01</v>
      </c>
      <c r="Q1570" s="168" t="str">
        <f t="shared" si="151"/>
        <v>CL.IC.PA.111909.01</v>
      </c>
      <c r="AF1570" s="167" t="s">
        <v>12773</v>
      </c>
      <c r="AG1570" s="167">
        <v>1429</v>
      </c>
    </row>
    <row r="1571" spans="1:33" s="167" customFormat="1" ht="15">
      <c r="A1571" s="167" t="s">
        <v>6465</v>
      </c>
      <c r="C1571" s="61" t="s">
        <v>12099</v>
      </c>
      <c r="E1571" s="61" t="s">
        <v>12604</v>
      </c>
      <c r="F1571" s="167" t="s">
        <v>6001</v>
      </c>
      <c r="G1571" s="86" t="s">
        <v>9489</v>
      </c>
      <c r="H1571" s="62" t="s">
        <v>11829</v>
      </c>
      <c r="J1571" s="63" t="str">
        <f t="shared" si="147"/>
        <v>IC.PA.111910</v>
      </c>
      <c r="K1571" s="61" t="s">
        <v>12175</v>
      </c>
      <c r="L1571" s="167" t="str">
        <f t="shared" si="148"/>
        <v>Groin, right</v>
      </c>
      <c r="M1571" s="61" t="str">
        <f t="shared" si="149"/>
        <v>PI.IC.PA.111910.01</v>
      </c>
      <c r="N1571" s="168"/>
      <c r="O1571" s="168" t="str">
        <f t="shared" si="150"/>
        <v>PH.IC.PA.111910.01</v>
      </c>
      <c r="Q1571" s="168" t="str">
        <f t="shared" si="151"/>
        <v>CL.IC.PA.111910.01</v>
      </c>
      <c r="AF1571" s="167" t="s">
        <v>12773</v>
      </c>
      <c r="AG1571" s="167">
        <v>1429</v>
      </c>
    </row>
    <row r="1572" spans="1:33" s="167" customFormat="1" ht="15">
      <c r="A1572" s="167" t="s">
        <v>6465</v>
      </c>
      <c r="C1572" s="61" t="s">
        <v>12099</v>
      </c>
      <c r="E1572" s="61" t="s">
        <v>12604</v>
      </c>
      <c r="F1572" s="167" t="s">
        <v>6001</v>
      </c>
      <c r="G1572" s="86" t="s">
        <v>9491</v>
      </c>
      <c r="H1572" s="62" t="s">
        <v>12099</v>
      </c>
      <c r="J1572" s="63" t="str">
        <f t="shared" si="147"/>
        <v>IC.PA.111911</v>
      </c>
      <c r="K1572" s="61" t="s">
        <v>12175</v>
      </c>
      <c r="L1572" s="167" t="str">
        <f t="shared" si="148"/>
        <v>Groin, left</v>
      </c>
      <c r="M1572" s="61" t="str">
        <f t="shared" si="149"/>
        <v>PI.IC.PA.111911.01</v>
      </c>
      <c r="N1572" s="168"/>
      <c r="O1572" s="168" t="str">
        <f t="shared" si="150"/>
        <v>PH.IC.PA.111911.01</v>
      </c>
      <c r="Q1572" s="168" t="str">
        <f t="shared" si="151"/>
        <v>CL.IC.PA.111911.01</v>
      </c>
      <c r="AF1572" s="167" t="s">
        <v>12773</v>
      </c>
      <c r="AG1572" s="167">
        <v>1429</v>
      </c>
    </row>
    <row r="1573" spans="1:33" s="167" customFormat="1" ht="15">
      <c r="A1573" s="167" t="s">
        <v>6465</v>
      </c>
      <c r="C1573" s="61" t="s">
        <v>12099</v>
      </c>
      <c r="E1573" s="61" t="s">
        <v>12604</v>
      </c>
      <c r="F1573" s="167" t="s">
        <v>6001</v>
      </c>
      <c r="G1573" s="86" t="s">
        <v>9496</v>
      </c>
      <c r="H1573" s="62" t="s">
        <v>12100</v>
      </c>
      <c r="J1573" s="63" t="str">
        <f t="shared" si="147"/>
        <v>IC.PA.111912</v>
      </c>
      <c r="K1573" s="61" t="s">
        <v>12175</v>
      </c>
      <c r="L1573" s="167" t="str">
        <f t="shared" si="148"/>
        <v>Buttock, right</v>
      </c>
      <c r="M1573" s="61" t="str">
        <f t="shared" si="149"/>
        <v>PI.IC.PA.111912.01</v>
      </c>
      <c r="N1573" s="168"/>
      <c r="O1573" s="168" t="str">
        <f t="shared" si="150"/>
        <v>PH.IC.PA.111912.01</v>
      </c>
      <c r="Q1573" s="168" t="str">
        <f t="shared" si="151"/>
        <v>CL.IC.PA.111912.01</v>
      </c>
      <c r="AF1573" s="167" t="s">
        <v>12773</v>
      </c>
      <c r="AG1573" s="167">
        <v>1429</v>
      </c>
    </row>
    <row r="1574" spans="1:33" s="167" customFormat="1" ht="15">
      <c r="A1574" s="167" t="s">
        <v>6465</v>
      </c>
      <c r="C1574" s="61" t="s">
        <v>12099</v>
      </c>
      <c r="E1574" s="61" t="s">
        <v>12604</v>
      </c>
      <c r="F1574" s="167" t="s">
        <v>6001</v>
      </c>
      <c r="G1574" s="86" t="s">
        <v>9067</v>
      </c>
      <c r="H1574" s="62" t="s">
        <v>12101</v>
      </c>
      <c r="J1574" s="63" t="str">
        <f t="shared" si="147"/>
        <v>IC.PA.111913</v>
      </c>
      <c r="K1574" s="61" t="s">
        <v>12175</v>
      </c>
      <c r="L1574" s="167" t="str">
        <f t="shared" si="148"/>
        <v>Buttock, left</v>
      </c>
      <c r="M1574" s="61" t="str">
        <f t="shared" si="149"/>
        <v>PI.IC.PA.111913.01</v>
      </c>
      <c r="N1574" s="168"/>
      <c r="O1574" s="168" t="str">
        <f t="shared" si="150"/>
        <v>PH.IC.PA.111913.01</v>
      </c>
      <c r="Q1574" s="168" t="str">
        <f t="shared" si="151"/>
        <v>CL.IC.PA.111913.01</v>
      </c>
      <c r="AF1574" s="167" t="s">
        <v>12773</v>
      </c>
      <c r="AG1574" s="167">
        <v>1429</v>
      </c>
    </row>
    <row r="1575" spans="1:33" s="167" customFormat="1" ht="15">
      <c r="A1575" s="167" t="s">
        <v>6465</v>
      </c>
      <c r="C1575" s="61" t="s">
        <v>12099</v>
      </c>
      <c r="D1575" s="167" t="s">
        <v>5987</v>
      </c>
      <c r="E1575" s="61" t="s">
        <v>1000</v>
      </c>
      <c r="F1575" s="167" t="s">
        <v>6002</v>
      </c>
      <c r="G1575" s="167" t="s">
        <v>8709</v>
      </c>
      <c r="H1575" s="62" t="s">
        <v>11848</v>
      </c>
      <c r="I1575" s="167" t="s">
        <v>8709</v>
      </c>
      <c r="J1575" s="63" t="str">
        <f t="shared" si="147"/>
        <v>IC.PA.112001</v>
      </c>
      <c r="K1575" s="61" t="s">
        <v>12175</v>
      </c>
      <c r="L1575" s="167" t="str">
        <f t="shared" si="148"/>
        <v>Breast</v>
      </c>
      <c r="M1575" s="61" t="str">
        <f t="shared" si="149"/>
        <v>PI.IC.PA.112001.01</v>
      </c>
      <c r="N1575" s="168"/>
      <c r="O1575" s="168" t="str">
        <f t="shared" si="150"/>
        <v>PH.IC.PA.112001.01</v>
      </c>
      <c r="Q1575" s="168" t="str">
        <f t="shared" si="151"/>
        <v>CL.IC.PA.112001.01</v>
      </c>
    </row>
    <row r="1576" spans="1:33" s="167" customFormat="1" ht="15">
      <c r="A1576" s="167" t="s">
        <v>6465</v>
      </c>
      <c r="C1576" s="61" t="s">
        <v>12099</v>
      </c>
      <c r="E1576" s="61" t="s">
        <v>1000</v>
      </c>
      <c r="F1576" s="167" t="s">
        <v>6002</v>
      </c>
      <c r="G1576" s="167" t="s">
        <v>8951</v>
      </c>
      <c r="H1576" s="62" t="s">
        <v>12030</v>
      </c>
      <c r="I1576" s="167" t="s">
        <v>8951</v>
      </c>
      <c r="J1576" s="63" t="str">
        <f t="shared" si="147"/>
        <v>IC.PA.112002</v>
      </c>
      <c r="K1576" s="61" t="s">
        <v>12175</v>
      </c>
      <c r="L1576" s="167" t="str">
        <f t="shared" si="148"/>
        <v>Chest</v>
      </c>
      <c r="M1576" s="61" t="str">
        <f t="shared" si="149"/>
        <v>PI.IC.PA.112002.01</v>
      </c>
      <c r="N1576" s="168"/>
      <c r="O1576" s="168" t="str">
        <f t="shared" si="150"/>
        <v>PH.IC.PA.112002.01</v>
      </c>
      <c r="Q1576" s="168" t="str">
        <f t="shared" si="151"/>
        <v>CL.IC.PA.112002.01</v>
      </c>
    </row>
    <row r="1577" spans="1:33" s="167" customFormat="1" ht="15">
      <c r="A1577" s="167" t="s">
        <v>6465</v>
      </c>
      <c r="C1577" s="61" t="s">
        <v>12099</v>
      </c>
      <c r="E1577" s="61" t="s">
        <v>1000</v>
      </c>
      <c r="F1577" s="167" t="s">
        <v>6002</v>
      </c>
      <c r="G1577" s="167" t="s">
        <v>9382</v>
      </c>
      <c r="H1577" s="62" t="s">
        <v>12032</v>
      </c>
      <c r="I1577" s="167" t="s">
        <v>9382</v>
      </c>
      <c r="J1577" s="63" t="str">
        <f t="shared" si="147"/>
        <v>IC.PA.112003</v>
      </c>
      <c r="K1577" s="61" t="s">
        <v>12175</v>
      </c>
      <c r="L1577" s="167" t="str">
        <f t="shared" si="148"/>
        <v>Sternum</v>
      </c>
      <c r="M1577" s="61" t="str">
        <f t="shared" si="149"/>
        <v>PI.IC.PA.112003.01</v>
      </c>
      <c r="N1577" s="168"/>
      <c r="O1577" s="168" t="str">
        <f t="shared" si="150"/>
        <v>PH.IC.PA.112003.01</v>
      </c>
      <c r="Q1577" s="168" t="str">
        <f t="shared" si="151"/>
        <v>CL.IC.PA.112003.01</v>
      </c>
    </row>
    <row r="1578" spans="1:33" s="167" customFormat="1" ht="15">
      <c r="A1578" s="167" t="s">
        <v>6465</v>
      </c>
      <c r="C1578" s="61" t="s">
        <v>12099</v>
      </c>
      <c r="E1578" s="61" t="s">
        <v>1000</v>
      </c>
      <c r="F1578" s="167" t="s">
        <v>6002</v>
      </c>
      <c r="G1578" s="167" t="s">
        <v>5999</v>
      </c>
      <c r="H1578" s="62" t="s">
        <v>12028</v>
      </c>
      <c r="I1578" s="167" t="s">
        <v>5999</v>
      </c>
      <c r="J1578" s="63" t="str">
        <f t="shared" si="147"/>
        <v>IC.PA.112004</v>
      </c>
      <c r="K1578" s="61" t="s">
        <v>12175</v>
      </c>
      <c r="L1578" s="167" t="str">
        <f t="shared" si="148"/>
        <v>Midsternal</v>
      </c>
      <c r="M1578" s="61" t="str">
        <f t="shared" si="149"/>
        <v>PI.IC.PA.112004.01</v>
      </c>
      <c r="N1578" s="168"/>
      <c r="O1578" s="168" t="str">
        <f t="shared" si="150"/>
        <v>PH.IC.PA.112004.01</v>
      </c>
      <c r="Q1578" s="168" t="str">
        <f t="shared" si="151"/>
        <v>CL.IC.PA.112004.01</v>
      </c>
    </row>
    <row r="1579" spans="1:33" s="167" customFormat="1" ht="15">
      <c r="A1579" s="167" t="s">
        <v>6465</v>
      </c>
      <c r="C1579" s="61" t="s">
        <v>12099</v>
      </c>
      <c r="E1579" s="61" t="s">
        <v>1000</v>
      </c>
      <c r="F1579" s="167" t="s">
        <v>6002</v>
      </c>
      <c r="G1579" s="167" t="s">
        <v>6000</v>
      </c>
      <c r="H1579" s="62" t="s">
        <v>12210</v>
      </c>
      <c r="I1579" s="167" t="s">
        <v>6000</v>
      </c>
      <c r="J1579" s="63" t="str">
        <f t="shared" si="147"/>
        <v>IC.PA.112005</v>
      </c>
      <c r="K1579" s="61" t="s">
        <v>12175</v>
      </c>
      <c r="L1579" s="167" t="str">
        <f t="shared" si="148"/>
        <v>Substernal</v>
      </c>
      <c r="M1579" s="61" t="str">
        <f t="shared" si="149"/>
        <v>PI.IC.PA.112005.01</v>
      </c>
      <c r="N1579" s="168"/>
      <c r="O1579" s="168" t="str">
        <f t="shared" si="150"/>
        <v>PH.IC.PA.112005.01</v>
      </c>
      <c r="Q1579" s="168" t="str">
        <f t="shared" si="151"/>
        <v>CL.IC.PA.112005.01</v>
      </c>
    </row>
    <row r="1580" spans="1:33" s="167" customFormat="1" ht="15">
      <c r="A1580" s="167" t="s">
        <v>6465</v>
      </c>
      <c r="C1580" s="61" t="s">
        <v>12099</v>
      </c>
      <c r="E1580" s="61" t="s">
        <v>1000</v>
      </c>
      <c r="F1580" s="167" t="s">
        <v>6002</v>
      </c>
      <c r="G1580" s="167" t="s">
        <v>6156</v>
      </c>
      <c r="H1580" s="62" t="s">
        <v>12212</v>
      </c>
      <c r="I1580" s="167" t="s">
        <v>6156</v>
      </c>
      <c r="J1580" s="63" t="str">
        <f t="shared" si="147"/>
        <v>IC.PA.112006</v>
      </c>
      <c r="K1580" s="61" t="s">
        <v>12175</v>
      </c>
      <c r="L1580" s="167" t="str">
        <f t="shared" si="148"/>
        <v>Epigastric</v>
      </c>
      <c r="M1580" s="61" t="str">
        <f t="shared" si="149"/>
        <v>PI.IC.PA.112006.01</v>
      </c>
      <c r="N1580" s="168"/>
      <c r="O1580" s="168" t="str">
        <f t="shared" si="150"/>
        <v>PH.IC.PA.112006.01</v>
      </c>
      <c r="Q1580" s="168" t="str">
        <f t="shared" si="151"/>
        <v>CL.IC.PA.112006.01</v>
      </c>
    </row>
    <row r="1581" spans="1:33" s="167" customFormat="1" ht="15">
      <c r="A1581" s="167" t="s">
        <v>6465</v>
      </c>
      <c r="C1581" s="61" t="s">
        <v>12099</v>
      </c>
      <c r="E1581" s="61" t="s">
        <v>1000</v>
      </c>
      <c r="F1581" s="167" t="s">
        <v>6002</v>
      </c>
      <c r="G1581" s="167" t="s">
        <v>12390</v>
      </c>
      <c r="H1581" s="62" t="s">
        <v>12225</v>
      </c>
      <c r="I1581" s="167" t="s">
        <v>12390</v>
      </c>
      <c r="J1581" s="63" t="str">
        <f t="shared" si="147"/>
        <v>IC.PA.112007</v>
      </c>
      <c r="K1581" s="61" t="s">
        <v>12175</v>
      </c>
      <c r="L1581" s="167" t="str">
        <f t="shared" si="148"/>
        <v>Back</v>
      </c>
      <c r="M1581" s="61" t="str">
        <f t="shared" si="149"/>
        <v>PI.IC.PA.112007.01</v>
      </c>
      <c r="N1581" s="168"/>
      <c r="O1581" s="168" t="str">
        <f t="shared" si="150"/>
        <v>PH.IC.PA.112007.01</v>
      </c>
      <c r="Q1581" s="168" t="str">
        <f t="shared" si="151"/>
        <v>CL.IC.PA.112007.01</v>
      </c>
    </row>
    <row r="1582" spans="1:33" s="167" customFormat="1" ht="15">
      <c r="A1582" s="167" t="s">
        <v>6465</v>
      </c>
      <c r="C1582" s="61" t="s">
        <v>12099</v>
      </c>
      <c r="E1582" s="61" t="s">
        <v>1000</v>
      </c>
      <c r="F1582" s="167" t="s">
        <v>6002</v>
      </c>
      <c r="G1582" s="167" t="s">
        <v>6157</v>
      </c>
      <c r="H1582" s="62" t="s">
        <v>11638</v>
      </c>
      <c r="I1582" s="167" t="s">
        <v>6158</v>
      </c>
      <c r="J1582" s="63" t="str">
        <f t="shared" si="147"/>
        <v>IC.PA.112008</v>
      </c>
      <c r="K1582" s="61" t="s">
        <v>12175</v>
      </c>
      <c r="L1582" s="167" t="str">
        <f t="shared" si="148"/>
        <v>Back upper</v>
      </c>
      <c r="M1582" s="61" t="str">
        <f t="shared" si="149"/>
        <v>PI.IC.PA.112008.01</v>
      </c>
      <c r="N1582" s="168"/>
      <c r="O1582" s="168" t="str">
        <f t="shared" si="150"/>
        <v>PH.IC.PA.112008.01</v>
      </c>
      <c r="Q1582" s="168" t="str">
        <f t="shared" si="151"/>
        <v>CL.IC.PA.112008.01</v>
      </c>
    </row>
    <row r="1583" spans="1:33" s="167" customFormat="1" ht="15">
      <c r="A1583" s="167" t="s">
        <v>6465</v>
      </c>
      <c r="C1583" s="61" t="s">
        <v>12099</v>
      </c>
      <c r="E1583" s="61" t="s">
        <v>1000</v>
      </c>
      <c r="F1583" s="167" t="s">
        <v>6002</v>
      </c>
      <c r="G1583" s="167" t="s">
        <v>6333</v>
      </c>
      <c r="H1583" s="62" t="s">
        <v>11639</v>
      </c>
      <c r="I1583" s="167" t="s">
        <v>6334</v>
      </c>
      <c r="J1583" s="63" t="str">
        <f t="shared" si="147"/>
        <v>IC.PA.112009</v>
      </c>
      <c r="K1583" s="61" t="s">
        <v>12175</v>
      </c>
      <c r="L1583" s="167" t="str">
        <f t="shared" si="148"/>
        <v>Back lower</v>
      </c>
      <c r="M1583" s="61" t="str">
        <f t="shared" si="149"/>
        <v>PI.IC.PA.112009.01</v>
      </c>
      <c r="N1583" s="168"/>
      <c r="O1583" s="168" t="str">
        <f t="shared" si="150"/>
        <v>PH.IC.PA.112009.01</v>
      </c>
      <c r="Q1583" s="168" t="str">
        <f t="shared" si="151"/>
        <v>CL.IC.PA.112009.01</v>
      </c>
    </row>
    <row r="1584" spans="1:33" s="167" customFormat="1" ht="15">
      <c r="A1584" s="167" t="s">
        <v>6465</v>
      </c>
      <c r="C1584" s="61" t="s">
        <v>12099</v>
      </c>
      <c r="E1584" s="61" t="s">
        <v>1000</v>
      </c>
      <c r="F1584" s="167" t="s">
        <v>6002</v>
      </c>
      <c r="G1584" s="167" t="s">
        <v>8553</v>
      </c>
      <c r="H1584" s="62" t="s">
        <v>11829</v>
      </c>
      <c r="I1584" s="167" t="s">
        <v>8553</v>
      </c>
      <c r="J1584" s="63" t="str">
        <f t="shared" si="147"/>
        <v>IC.PA.112010</v>
      </c>
      <c r="K1584" s="61" t="s">
        <v>12175</v>
      </c>
      <c r="L1584" s="167" t="str">
        <f t="shared" si="148"/>
        <v>Flank</v>
      </c>
      <c r="M1584" s="61" t="str">
        <f t="shared" si="149"/>
        <v>PI.IC.PA.112010.01</v>
      </c>
      <c r="N1584" s="168"/>
      <c r="O1584" s="168" t="str">
        <f t="shared" si="150"/>
        <v>PH.IC.PA.112010.01</v>
      </c>
      <c r="Q1584" s="168" t="str">
        <f t="shared" si="151"/>
        <v>CL.IC.PA.112010.01</v>
      </c>
    </row>
    <row r="1585" spans="1:33" s="167" customFormat="1" ht="15">
      <c r="A1585" s="167" t="s">
        <v>6465</v>
      </c>
      <c r="C1585" s="61" t="s">
        <v>12099</v>
      </c>
      <c r="E1585" s="61" t="s">
        <v>1000</v>
      </c>
      <c r="F1585" s="167" t="s">
        <v>6002</v>
      </c>
      <c r="G1585" s="86" t="s">
        <v>9649</v>
      </c>
      <c r="H1585" s="62" t="s">
        <v>12099</v>
      </c>
      <c r="J1585" s="63" t="str">
        <f t="shared" si="147"/>
        <v>IC.PA.112011</v>
      </c>
      <c r="K1585" s="61" t="s">
        <v>12175</v>
      </c>
      <c r="L1585" s="167" t="str">
        <f t="shared" si="148"/>
        <v>Shoulder, right</v>
      </c>
      <c r="M1585" s="61" t="str">
        <f t="shared" si="149"/>
        <v>PI.IC.PA.112011.01</v>
      </c>
      <c r="N1585" s="168"/>
      <c r="O1585" s="168" t="str">
        <f t="shared" si="150"/>
        <v>PH.IC.PA.112011.01</v>
      </c>
      <c r="Q1585" s="168" t="str">
        <f t="shared" si="151"/>
        <v>CL.IC.PA.112011.01</v>
      </c>
      <c r="AF1585" s="167" t="s">
        <v>12773</v>
      </c>
      <c r="AG1585" s="167">
        <v>1429</v>
      </c>
    </row>
    <row r="1586" spans="1:33" s="167" customFormat="1" ht="15">
      <c r="A1586" s="167" t="s">
        <v>6465</v>
      </c>
      <c r="C1586" s="61" t="s">
        <v>12099</v>
      </c>
      <c r="E1586" s="61" t="s">
        <v>1000</v>
      </c>
      <c r="F1586" s="167" t="s">
        <v>6002</v>
      </c>
      <c r="G1586" s="86" t="s">
        <v>9651</v>
      </c>
      <c r="H1586" s="62" t="s">
        <v>12100</v>
      </c>
      <c r="J1586" s="63" t="str">
        <f t="shared" si="147"/>
        <v>IC.PA.112012</v>
      </c>
      <c r="K1586" s="61" t="s">
        <v>12175</v>
      </c>
      <c r="L1586" s="167" t="str">
        <f t="shared" si="148"/>
        <v>Shoulder, left</v>
      </c>
      <c r="M1586" s="61" t="str">
        <f t="shared" si="149"/>
        <v>PI.IC.PA.112012.01</v>
      </c>
      <c r="N1586" s="168"/>
      <c r="O1586" s="168" t="str">
        <f t="shared" si="150"/>
        <v>PH.IC.PA.112012.01</v>
      </c>
      <c r="Q1586" s="168" t="str">
        <f t="shared" si="151"/>
        <v>CL.IC.PA.112012.01</v>
      </c>
      <c r="AF1586" s="167" t="s">
        <v>12773</v>
      </c>
      <c r="AG1586" s="167">
        <v>1429</v>
      </c>
    </row>
    <row r="1587" spans="1:33" s="167" customFormat="1" ht="15">
      <c r="A1587" s="167" t="s">
        <v>6465</v>
      </c>
      <c r="C1587" s="61" t="s">
        <v>12099</v>
      </c>
      <c r="E1587" s="61" t="s">
        <v>1000</v>
      </c>
      <c r="F1587" s="167" t="s">
        <v>6002</v>
      </c>
      <c r="G1587" s="86" t="s">
        <v>8947</v>
      </c>
      <c r="H1587" s="62" t="s">
        <v>12101</v>
      </c>
      <c r="J1587" s="63" t="str">
        <f t="shared" si="147"/>
        <v>IC.PA.112013</v>
      </c>
      <c r="K1587" s="61" t="s">
        <v>12175</v>
      </c>
      <c r="L1587" s="167" t="str">
        <f t="shared" si="148"/>
        <v>Chest, right</v>
      </c>
      <c r="M1587" s="61" t="str">
        <f t="shared" si="149"/>
        <v>PI.IC.PA.112013.01</v>
      </c>
      <c r="N1587" s="168"/>
      <c r="O1587" s="168" t="str">
        <f t="shared" si="150"/>
        <v>PH.IC.PA.112013.01</v>
      </c>
      <c r="Q1587" s="168" t="str">
        <f t="shared" si="151"/>
        <v>CL.IC.PA.112013.01</v>
      </c>
      <c r="AF1587" s="167" t="s">
        <v>12773</v>
      </c>
      <c r="AG1587" s="167">
        <v>1429</v>
      </c>
    </row>
    <row r="1588" spans="1:33" s="167" customFormat="1" ht="15">
      <c r="A1588" s="167" t="s">
        <v>6465</v>
      </c>
      <c r="C1588" s="61" t="s">
        <v>12099</v>
      </c>
      <c r="E1588" s="61" t="s">
        <v>1000</v>
      </c>
      <c r="F1588" s="167" t="s">
        <v>6002</v>
      </c>
      <c r="G1588" s="86" t="s">
        <v>9065</v>
      </c>
      <c r="H1588" s="62" t="s">
        <v>12102</v>
      </c>
      <c r="J1588" s="63" t="str">
        <f t="shared" si="147"/>
        <v>IC.PA.112014</v>
      </c>
      <c r="K1588" s="61" t="s">
        <v>12175</v>
      </c>
      <c r="L1588" s="167" t="str">
        <f t="shared" si="148"/>
        <v>Back, right</v>
      </c>
      <c r="M1588" s="61" t="str">
        <f t="shared" si="149"/>
        <v>PI.IC.PA.112014.01</v>
      </c>
      <c r="N1588" s="168"/>
      <c r="O1588" s="168" t="str">
        <f t="shared" si="150"/>
        <v>PH.IC.PA.112014.01</v>
      </c>
      <c r="Q1588" s="168" t="str">
        <f t="shared" si="151"/>
        <v>CL.IC.PA.112014.01</v>
      </c>
      <c r="AF1588" s="167" t="s">
        <v>12773</v>
      </c>
      <c r="AG1588" s="167">
        <v>1429</v>
      </c>
    </row>
    <row r="1589" spans="1:33" s="167" customFormat="1" ht="15">
      <c r="A1589" s="167" t="s">
        <v>6465</v>
      </c>
      <c r="C1589" s="61" t="s">
        <v>12099</v>
      </c>
      <c r="E1589" s="61" t="s">
        <v>1000</v>
      </c>
      <c r="F1589" s="167" t="s">
        <v>6002</v>
      </c>
      <c r="G1589" s="86" t="s">
        <v>8927</v>
      </c>
      <c r="H1589" s="62" t="s">
        <v>11559</v>
      </c>
      <c r="J1589" s="63" t="str">
        <f t="shared" si="147"/>
        <v>IC.PA.112015</v>
      </c>
      <c r="K1589" s="61" t="s">
        <v>12175</v>
      </c>
      <c r="L1589" s="167" t="str">
        <f t="shared" si="148"/>
        <v>Back, left</v>
      </c>
      <c r="M1589" s="61" t="str">
        <f t="shared" si="149"/>
        <v>PI.IC.PA.112015.01</v>
      </c>
      <c r="N1589" s="168"/>
      <c r="O1589" s="168" t="str">
        <f t="shared" si="150"/>
        <v>PH.IC.PA.112015.01</v>
      </c>
      <c r="Q1589" s="168" t="str">
        <f t="shared" si="151"/>
        <v>CL.IC.PA.112015.01</v>
      </c>
      <c r="AF1589" s="167" t="s">
        <v>12773</v>
      </c>
      <c r="AG1589" s="167">
        <v>1429</v>
      </c>
    </row>
    <row r="1590" spans="1:33" s="167" customFormat="1" ht="15">
      <c r="A1590" s="167" t="s">
        <v>6465</v>
      </c>
      <c r="C1590" s="61" t="s">
        <v>12099</v>
      </c>
      <c r="E1590" s="61" t="s">
        <v>1000</v>
      </c>
      <c r="F1590" s="167" t="s">
        <v>6002</v>
      </c>
      <c r="G1590" s="86" t="s">
        <v>8949</v>
      </c>
      <c r="H1590" s="62" t="s">
        <v>11560</v>
      </c>
      <c r="J1590" s="63" t="str">
        <f t="shared" si="147"/>
        <v>IC.PA.112016</v>
      </c>
      <c r="K1590" s="61" t="s">
        <v>12175</v>
      </c>
      <c r="L1590" s="167" t="str">
        <f t="shared" si="148"/>
        <v>Chest, left</v>
      </c>
      <c r="M1590" s="61" t="str">
        <f t="shared" si="149"/>
        <v>PI.IC.PA.112016.01</v>
      </c>
      <c r="N1590" s="168"/>
      <c r="O1590" s="168" t="str">
        <f t="shared" si="150"/>
        <v>PH.IC.PA.112016.01</v>
      </c>
      <c r="Q1590" s="168" t="str">
        <f t="shared" si="151"/>
        <v>CL.IC.PA.112016.01</v>
      </c>
      <c r="AF1590" s="167" t="s">
        <v>12773</v>
      </c>
      <c r="AG1590" s="167">
        <v>1429</v>
      </c>
    </row>
    <row r="1591" spans="1:33" s="167" customFormat="1" ht="15">
      <c r="A1591" s="167" t="s">
        <v>6465</v>
      </c>
      <c r="C1591" s="61" t="s">
        <v>12099</v>
      </c>
      <c r="E1591" s="61" t="s">
        <v>1000</v>
      </c>
      <c r="F1591" s="167" t="s">
        <v>6002</v>
      </c>
      <c r="G1591" s="86" t="s">
        <v>9380</v>
      </c>
      <c r="H1591" s="62" t="s">
        <v>11561</v>
      </c>
      <c r="J1591" s="63" t="str">
        <f t="shared" si="147"/>
        <v>IC.PA.112017</v>
      </c>
      <c r="K1591" s="61" t="s">
        <v>12175</v>
      </c>
      <c r="L1591" s="167" t="str">
        <f t="shared" si="148"/>
        <v>Breast, right</v>
      </c>
      <c r="M1591" s="61" t="str">
        <f t="shared" si="149"/>
        <v>PI.IC.PA.112017.01</v>
      </c>
      <c r="N1591" s="168"/>
      <c r="O1591" s="168" t="str">
        <f t="shared" si="150"/>
        <v>PH.IC.PA.112017.01</v>
      </c>
      <c r="Q1591" s="168" t="str">
        <f t="shared" si="151"/>
        <v>CL.IC.PA.112017.01</v>
      </c>
      <c r="AF1591" s="167" t="s">
        <v>12773</v>
      </c>
      <c r="AG1591" s="167">
        <v>1429</v>
      </c>
    </row>
    <row r="1592" spans="1:33" s="167" customFormat="1" ht="15">
      <c r="A1592" s="167" t="s">
        <v>6465</v>
      </c>
      <c r="C1592" s="61" t="s">
        <v>12099</v>
      </c>
      <c r="E1592" s="61" t="s">
        <v>1000</v>
      </c>
      <c r="F1592" s="167" t="s">
        <v>6002</v>
      </c>
      <c r="G1592" s="86" t="s">
        <v>9262</v>
      </c>
      <c r="H1592" s="62" t="s">
        <v>12060</v>
      </c>
      <c r="J1592" s="63" t="str">
        <f t="shared" si="147"/>
        <v>IC.PA.112018</v>
      </c>
      <c r="K1592" s="61" t="s">
        <v>12175</v>
      </c>
      <c r="L1592" s="167" t="str">
        <f t="shared" si="148"/>
        <v>Breast, left</v>
      </c>
      <c r="M1592" s="61" t="str">
        <f t="shared" si="149"/>
        <v>PI.IC.PA.112018.01</v>
      </c>
      <c r="N1592" s="168"/>
      <c r="O1592" s="168" t="str">
        <f t="shared" si="150"/>
        <v>PH.IC.PA.112018.01</v>
      </c>
      <c r="Q1592" s="168" t="str">
        <f t="shared" si="151"/>
        <v>CL.IC.PA.112018.01</v>
      </c>
      <c r="AF1592" s="167" t="s">
        <v>12773</v>
      </c>
      <c r="AG1592" s="167">
        <v>1429</v>
      </c>
    </row>
    <row r="1593" spans="1:33" s="167" customFormat="1" ht="15">
      <c r="A1593" s="167" t="s">
        <v>6465</v>
      </c>
      <c r="C1593" s="61" t="s">
        <v>12099</v>
      </c>
      <c r="D1593" s="167" t="s">
        <v>289</v>
      </c>
      <c r="E1593" s="61" t="s">
        <v>8039</v>
      </c>
      <c r="F1593" s="167" t="s">
        <v>6159</v>
      </c>
      <c r="G1593" s="167" t="s">
        <v>6006</v>
      </c>
      <c r="H1593" s="62" t="s">
        <v>11848</v>
      </c>
      <c r="I1593" s="167" t="s">
        <v>6007</v>
      </c>
      <c r="J1593" s="63" t="str">
        <f t="shared" si="147"/>
        <v>IC.PA.112101</v>
      </c>
      <c r="K1593" s="61" t="s">
        <v>12175</v>
      </c>
      <c r="L1593" s="167" t="str">
        <f t="shared" si="148"/>
        <v>Satisfied, continue plan of care</v>
      </c>
      <c r="M1593" s="61" t="str">
        <f t="shared" si="149"/>
        <v>PI.IC.PA.112101.01</v>
      </c>
      <c r="N1593" s="168"/>
      <c r="O1593" s="168" t="str">
        <f t="shared" si="150"/>
        <v>PH.IC.PA.112101.01</v>
      </c>
      <c r="Q1593" s="168" t="str">
        <f t="shared" si="151"/>
        <v>CL.IC.PA.112101.01</v>
      </c>
    </row>
    <row r="1594" spans="1:33" s="167" customFormat="1" ht="15">
      <c r="A1594" s="167" t="s">
        <v>6465</v>
      </c>
      <c r="C1594" s="61" t="s">
        <v>12099</v>
      </c>
      <c r="E1594" s="61" t="s">
        <v>12823</v>
      </c>
      <c r="F1594" s="167" t="s">
        <v>6159</v>
      </c>
      <c r="G1594" s="167" t="s">
        <v>6162</v>
      </c>
      <c r="H1594" s="62" t="s">
        <v>12030</v>
      </c>
      <c r="I1594" s="167" t="s">
        <v>6163</v>
      </c>
      <c r="J1594" s="63" t="str">
        <f t="shared" si="147"/>
        <v>IC.PA.112102</v>
      </c>
      <c r="K1594" s="61" t="s">
        <v>13277</v>
      </c>
      <c r="L1594" s="167" t="str">
        <f t="shared" si="148"/>
        <v>No, continue pain reassessment</v>
      </c>
      <c r="M1594" s="61" t="str">
        <f t="shared" si="149"/>
        <v>PI.IC.PA.112102.01</v>
      </c>
      <c r="N1594" s="168"/>
      <c r="O1594" s="168" t="str">
        <f t="shared" si="150"/>
        <v>PH.IC.PA.112102.01</v>
      </c>
      <c r="Q1594" s="168" t="str">
        <f t="shared" si="151"/>
        <v>CL.IC.PA.112102.01</v>
      </c>
    </row>
    <row r="1595" spans="1:33" s="167" customFormat="1" ht="15">
      <c r="A1595" s="167" t="s">
        <v>6465</v>
      </c>
      <c r="C1595" s="61" t="s">
        <v>12099</v>
      </c>
      <c r="E1595" s="61" t="s">
        <v>8039</v>
      </c>
      <c r="F1595" s="167" t="s">
        <v>6159</v>
      </c>
      <c r="G1595" s="167" t="s">
        <v>290</v>
      </c>
      <c r="H1595" s="62" t="s">
        <v>0</v>
      </c>
      <c r="I1595" s="167" t="s">
        <v>257</v>
      </c>
      <c r="J1595" s="63" t="str">
        <f t="shared" si="147"/>
        <v>IC.PA.112103</v>
      </c>
      <c r="K1595" s="61" t="s">
        <v>12175</v>
      </c>
      <c r="L1595" s="167" t="str">
        <f t="shared" si="148"/>
        <v>Unable to assess due to sedation</v>
      </c>
      <c r="M1595" s="61" t="str">
        <f t="shared" si="149"/>
        <v>PI.IC.PA.112103.01</v>
      </c>
      <c r="N1595" s="168"/>
      <c r="O1595" s="168" t="str">
        <f t="shared" si="150"/>
        <v>PH.IC.PA.112103.01</v>
      </c>
      <c r="Q1595" s="168" t="str">
        <f t="shared" si="151"/>
        <v>CL.IC.PA.112103.01</v>
      </c>
      <c r="AD1595" s="167" t="s">
        <v>88</v>
      </c>
      <c r="AE1595" s="167">
        <v>1191</v>
      </c>
    </row>
    <row r="1596" spans="1:33" s="167" customFormat="1" ht="15">
      <c r="A1596" s="167" t="s">
        <v>6465</v>
      </c>
      <c r="C1596" s="61" t="s">
        <v>12099</v>
      </c>
      <c r="D1596" s="167" t="s">
        <v>6164</v>
      </c>
      <c r="E1596" s="61" t="s">
        <v>7874</v>
      </c>
      <c r="F1596" s="167" t="s">
        <v>6160</v>
      </c>
      <c r="G1596" s="167" t="s">
        <v>12157</v>
      </c>
      <c r="H1596" s="62" t="s">
        <v>11848</v>
      </c>
      <c r="I1596" s="167" t="s">
        <v>12157</v>
      </c>
      <c r="J1596" s="63" t="str">
        <f t="shared" si="147"/>
        <v>IC.PA.112201</v>
      </c>
      <c r="K1596" s="61" t="s">
        <v>12175</v>
      </c>
      <c r="L1596" s="167" t="str">
        <f t="shared" si="148"/>
        <v>None</v>
      </c>
      <c r="M1596" s="61" t="str">
        <f t="shared" si="149"/>
        <v>PI.IC.PA.112201.01</v>
      </c>
      <c r="N1596" s="168"/>
      <c r="O1596" s="168" t="str">
        <f t="shared" si="150"/>
        <v>PH.IC.PA.112201.01</v>
      </c>
      <c r="Q1596" s="168" t="str">
        <f t="shared" si="151"/>
        <v>CL.IC.PA.112201.01</v>
      </c>
    </row>
    <row r="1597" spans="1:33" s="167" customFormat="1" ht="15">
      <c r="A1597" s="167" t="s">
        <v>6465</v>
      </c>
      <c r="C1597" s="61" t="s">
        <v>12099</v>
      </c>
      <c r="E1597" s="61" t="s">
        <v>7874</v>
      </c>
      <c r="F1597" s="167" t="s">
        <v>6160</v>
      </c>
      <c r="G1597" s="167" t="s">
        <v>6166</v>
      </c>
      <c r="H1597" s="62" t="s">
        <v>12030</v>
      </c>
      <c r="I1597" s="167" t="s">
        <v>6167</v>
      </c>
      <c r="J1597" s="63" t="str">
        <f t="shared" si="147"/>
        <v>IC.PA.112202</v>
      </c>
      <c r="K1597" s="61" t="s">
        <v>12175</v>
      </c>
      <c r="L1597" s="167" t="str">
        <f t="shared" si="148"/>
        <v>Chest right</v>
      </c>
      <c r="M1597" s="61" t="str">
        <f t="shared" si="149"/>
        <v>PI.IC.PA.112202.01</v>
      </c>
      <c r="N1597" s="168"/>
      <c r="O1597" s="168" t="str">
        <f t="shared" si="150"/>
        <v>PH.IC.PA.112202.01</v>
      </c>
      <c r="Q1597" s="168" t="str">
        <f t="shared" si="151"/>
        <v>CL.IC.PA.112202.01</v>
      </c>
    </row>
    <row r="1598" spans="1:33" s="167" customFormat="1" ht="15">
      <c r="A1598" s="167" t="s">
        <v>6465</v>
      </c>
      <c r="C1598" s="61" t="s">
        <v>12099</v>
      </c>
      <c r="E1598" s="61" t="s">
        <v>7874</v>
      </c>
      <c r="F1598" s="167" t="s">
        <v>6160</v>
      </c>
      <c r="G1598" s="167" t="s">
        <v>6168</v>
      </c>
      <c r="H1598" s="62" t="s">
        <v>12032</v>
      </c>
      <c r="I1598" s="167" t="s">
        <v>6169</v>
      </c>
      <c r="J1598" s="63" t="str">
        <f t="shared" si="147"/>
        <v>IC.PA.112203</v>
      </c>
      <c r="K1598" s="61" t="s">
        <v>12175</v>
      </c>
      <c r="L1598" s="167" t="str">
        <f t="shared" si="148"/>
        <v>Chest left</v>
      </c>
      <c r="M1598" s="61" t="str">
        <f t="shared" si="149"/>
        <v>PI.IC.PA.112203.01</v>
      </c>
      <c r="N1598" s="168"/>
      <c r="O1598" s="168" t="str">
        <f t="shared" si="150"/>
        <v>PH.IC.PA.112203.01</v>
      </c>
      <c r="Q1598" s="168" t="str">
        <f t="shared" si="151"/>
        <v>CL.IC.PA.112203.01</v>
      </c>
    </row>
    <row r="1599" spans="1:33" s="167" customFormat="1" ht="15">
      <c r="A1599" s="167" t="s">
        <v>6465</v>
      </c>
      <c r="C1599" s="61" t="s">
        <v>12099</v>
      </c>
      <c r="E1599" s="61" t="s">
        <v>7874</v>
      </c>
      <c r="F1599" s="167" t="s">
        <v>6160</v>
      </c>
      <c r="G1599" s="167" t="s">
        <v>8744</v>
      </c>
      <c r="H1599" s="62" t="s">
        <v>12028</v>
      </c>
      <c r="I1599" s="167" t="s">
        <v>8744</v>
      </c>
      <c r="J1599" s="63" t="str">
        <f t="shared" si="147"/>
        <v>IC.PA.112204</v>
      </c>
      <c r="K1599" s="61" t="s">
        <v>12175</v>
      </c>
      <c r="L1599" s="167" t="str">
        <f t="shared" si="148"/>
        <v>Jaw</v>
      </c>
      <c r="M1599" s="61" t="str">
        <f t="shared" si="149"/>
        <v>PI.IC.PA.112204.01</v>
      </c>
      <c r="N1599" s="168"/>
      <c r="O1599" s="168" t="str">
        <f t="shared" si="150"/>
        <v>PH.IC.PA.112204.01</v>
      </c>
      <c r="Q1599" s="168" t="str">
        <f t="shared" si="151"/>
        <v>CL.IC.PA.112204.01</v>
      </c>
    </row>
    <row r="1600" spans="1:33" s="167" customFormat="1" ht="15">
      <c r="A1600" s="167" t="s">
        <v>6465</v>
      </c>
      <c r="C1600" s="61" t="s">
        <v>12099</v>
      </c>
      <c r="E1600" s="61" t="s">
        <v>7874</v>
      </c>
      <c r="F1600" s="167" t="s">
        <v>6160</v>
      </c>
      <c r="G1600" s="167" t="s">
        <v>6170</v>
      </c>
      <c r="H1600" s="62" t="s">
        <v>12210</v>
      </c>
      <c r="I1600" s="167" t="s">
        <v>7929</v>
      </c>
      <c r="J1600" s="63" t="str">
        <f t="shared" si="147"/>
        <v>IC.PA.112205</v>
      </c>
      <c r="K1600" s="61" t="s">
        <v>12175</v>
      </c>
      <c r="L1600" s="167" t="str">
        <f t="shared" si="148"/>
        <v>Shoulder right</v>
      </c>
      <c r="M1600" s="61" t="str">
        <f t="shared" si="149"/>
        <v>PI.IC.PA.112205.01</v>
      </c>
      <c r="N1600" s="168"/>
      <c r="O1600" s="168" t="str">
        <f t="shared" si="150"/>
        <v>PH.IC.PA.112205.01</v>
      </c>
      <c r="Q1600" s="168" t="str">
        <f t="shared" si="151"/>
        <v>CL.IC.PA.112205.01</v>
      </c>
    </row>
    <row r="1601" spans="1:17" s="167" customFormat="1" ht="15">
      <c r="A1601" s="167" t="s">
        <v>6465</v>
      </c>
      <c r="C1601" s="61" t="s">
        <v>12099</v>
      </c>
      <c r="E1601" s="61" t="s">
        <v>7874</v>
      </c>
      <c r="F1601" s="167" t="s">
        <v>6160</v>
      </c>
      <c r="G1601" s="167" t="s">
        <v>6346</v>
      </c>
      <c r="H1601" s="62" t="s">
        <v>12212</v>
      </c>
      <c r="I1601" s="167" t="s">
        <v>7930</v>
      </c>
      <c r="J1601" s="63" t="str">
        <f t="shared" si="147"/>
        <v>IC.PA.112206</v>
      </c>
      <c r="K1601" s="61" t="s">
        <v>12175</v>
      </c>
      <c r="L1601" s="167" t="str">
        <f t="shared" si="148"/>
        <v>Shoulder left</v>
      </c>
      <c r="M1601" s="61" t="str">
        <f t="shared" si="149"/>
        <v>PI.IC.PA.112206.01</v>
      </c>
      <c r="N1601" s="168"/>
      <c r="O1601" s="168" t="str">
        <f t="shared" si="150"/>
        <v>PH.IC.PA.112206.01</v>
      </c>
      <c r="Q1601" s="168" t="str">
        <f t="shared" si="151"/>
        <v>CL.IC.PA.112206.01</v>
      </c>
    </row>
    <row r="1602" spans="1:17" s="167" customFormat="1" ht="15">
      <c r="A1602" s="167" t="s">
        <v>6465</v>
      </c>
      <c r="C1602" s="61" t="s">
        <v>12099</v>
      </c>
      <c r="E1602" s="61" t="s">
        <v>7874</v>
      </c>
      <c r="F1602" s="167" t="s">
        <v>6160</v>
      </c>
      <c r="G1602" s="167" t="s">
        <v>9113</v>
      </c>
      <c r="H1602" s="62" t="s">
        <v>12225</v>
      </c>
      <c r="I1602" s="167" t="s">
        <v>9113</v>
      </c>
      <c r="J1602" s="63" t="str">
        <f t="shared" si="147"/>
        <v>IC.PA.112207</v>
      </c>
      <c r="K1602" s="61" t="s">
        <v>12175</v>
      </c>
      <c r="L1602" s="167" t="str">
        <f t="shared" si="148"/>
        <v>Neck</v>
      </c>
      <c r="M1602" s="61" t="str">
        <f t="shared" si="149"/>
        <v>PI.IC.PA.112207.01</v>
      </c>
      <c r="N1602" s="168"/>
      <c r="O1602" s="168" t="str">
        <f t="shared" si="150"/>
        <v>PH.IC.PA.112207.01</v>
      </c>
      <c r="Q1602" s="168" t="str">
        <f t="shared" si="151"/>
        <v>CL.IC.PA.112207.01</v>
      </c>
    </row>
    <row r="1603" spans="1:17" s="167" customFormat="1" ht="15">
      <c r="A1603" s="167" t="s">
        <v>6465</v>
      </c>
      <c r="C1603" s="61" t="s">
        <v>12099</v>
      </c>
      <c r="E1603" s="61" t="s">
        <v>7874</v>
      </c>
      <c r="F1603" s="167" t="s">
        <v>6160</v>
      </c>
      <c r="G1603" s="167" t="s">
        <v>6156</v>
      </c>
      <c r="H1603" s="62" t="s">
        <v>11638</v>
      </c>
      <c r="I1603" s="167" t="s">
        <v>6156</v>
      </c>
      <c r="J1603" s="63" t="str">
        <f t="shared" si="147"/>
        <v>IC.PA.112208</v>
      </c>
      <c r="K1603" s="61" t="s">
        <v>12175</v>
      </c>
      <c r="L1603" s="167" t="str">
        <f t="shared" si="148"/>
        <v>Epigastric</v>
      </c>
      <c r="M1603" s="61" t="str">
        <f t="shared" si="149"/>
        <v>PI.IC.PA.112208.01</v>
      </c>
      <c r="N1603" s="168"/>
      <c r="O1603" s="168" t="str">
        <f t="shared" si="150"/>
        <v>PH.IC.PA.112208.01</v>
      </c>
      <c r="Q1603" s="168" t="str">
        <f t="shared" si="151"/>
        <v>CL.IC.PA.112208.01</v>
      </c>
    </row>
    <row r="1604" spans="1:17" s="167" customFormat="1" ht="15">
      <c r="A1604" s="167" t="s">
        <v>6465</v>
      </c>
      <c r="C1604" s="61" t="s">
        <v>12099</v>
      </c>
      <c r="E1604" s="61" t="s">
        <v>7874</v>
      </c>
      <c r="F1604" s="167" t="s">
        <v>6160</v>
      </c>
      <c r="G1604" s="167" t="s">
        <v>6347</v>
      </c>
      <c r="H1604" s="62" t="s">
        <v>11639</v>
      </c>
      <c r="I1604" s="167" t="s">
        <v>7786</v>
      </c>
      <c r="J1604" s="63" t="str">
        <f t="shared" si="147"/>
        <v>IC.PA.112209</v>
      </c>
      <c r="K1604" s="61" t="s">
        <v>12175</v>
      </c>
      <c r="L1604" s="167" t="str">
        <f t="shared" si="148"/>
        <v>Arm right</v>
      </c>
      <c r="M1604" s="61" t="str">
        <f t="shared" si="149"/>
        <v>PI.IC.PA.112209.01</v>
      </c>
      <c r="N1604" s="168"/>
      <c r="O1604" s="168" t="str">
        <f t="shared" si="150"/>
        <v>PH.IC.PA.112209.01</v>
      </c>
      <c r="Q1604" s="168" t="str">
        <f t="shared" si="151"/>
        <v>CL.IC.PA.112209.01</v>
      </c>
    </row>
    <row r="1605" spans="1:17" s="167" customFormat="1" ht="15">
      <c r="A1605" s="167" t="s">
        <v>6465</v>
      </c>
      <c r="C1605" s="61" t="s">
        <v>12099</v>
      </c>
      <c r="E1605" s="61" t="s">
        <v>7874</v>
      </c>
      <c r="F1605" s="167" t="s">
        <v>6160</v>
      </c>
      <c r="G1605" s="167" t="s">
        <v>6348</v>
      </c>
      <c r="H1605" s="62" t="s">
        <v>11829</v>
      </c>
      <c r="I1605" s="167" t="s">
        <v>7632</v>
      </c>
      <c r="J1605" s="63" t="str">
        <f t="shared" si="147"/>
        <v>IC.PA.112210</v>
      </c>
      <c r="K1605" s="61" t="s">
        <v>12175</v>
      </c>
      <c r="L1605" s="167" t="str">
        <f t="shared" si="148"/>
        <v>Arm left</v>
      </c>
      <c r="M1605" s="61" t="str">
        <f t="shared" si="149"/>
        <v>PI.IC.PA.112210.01</v>
      </c>
      <c r="N1605" s="168"/>
      <c r="O1605" s="168" t="str">
        <f t="shared" si="150"/>
        <v>PH.IC.PA.112210.01</v>
      </c>
      <c r="Q1605" s="168" t="str">
        <f t="shared" si="151"/>
        <v>CL.IC.PA.112210.01</v>
      </c>
    </row>
    <row r="1606" spans="1:17" s="167" customFormat="1" ht="15">
      <c r="A1606" s="167" t="s">
        <v>6465</v>
      </c>
      <c r="C1606" s="61" t="s">
        <v>12099</v>
      </c>
      <c r="E1606" s="61" t="s">
        <v>7874</v>
      </c>
      <c r="F1606" s="167" t="s">
        <v>6160</v>
      </c>
      <c r="G1606" s="167" t="s">
        <v>12390</v>
      </c>
      <c r="H1606" s="62" t="s">
        <v>12099</v>
      </c>
      <c r="I1606" s="167" t="s">
        <v>12390</v>
      </c>
      <c r="J1606" s="63" t="str">
        <f t="shared" si="147"/>
        <v>IC.PA.112211</v>
      </c>
      <c r="K1606" s="61" t="s">
        <v>12175</v>
      </c>
      <c r="L1606" s="167" t="str">
        <f t="shared" si="148"/>
        <v>Back</v>
      </c>
      <c r="M1606" s="61" t="str">
        <f t="shared" si="149"/>
        <v>PI.IC.PA.112211.01</v>
      </c>
      <c r="N1606" s="168"/>
      <c r="O1606" s="168" t="str">
        <f t="shared" si="150"/>
        <v>PH.IC.PA.112211.01</v>
      </c>
      <c r="Q1606" s="168" t="str">
        <f t="shared" si="151"/>
        <v>CL.IC.PA.112211.01</v>
      </c>
    </row>
    <row r="1607" spans="1:17" s="167" customFormat="1" ht="15">
      <c r="A1607" s="167" t="s">
        <v>6465</v>
      </c>
      <c r="C1607" s="61" t="s">
        <v>12099</v>
      </c>
      <c r="E1607" s="61" t="s">
        <v>7874</v>
      </c>
      <c r="F1607" s="167" t="s">
        <v>6160</v>
      </c>
      <c r="G1607" s="167" t="s">
        <v>6349</v>
      </c>
      <c r="H1607" s="62" t="s">
        <v>12100</v>
      </c>
      <c r="I1607" s="167" t="s">
        <v>7762</v>
      </c>
      <c r="J1607" s="63" t="str">
        <f t="shared" si="147"/>
        <v>IC.PA.112212</v>
      </c>
      <c r="K1607" s="61" t="s">
        <v>12175</v>
      </c>
      <c r="L1607" s="167" t="str">
        <f t="shared" si="148"/>
        <v>Elbow right</v>
      </c>
      <c r="M1607" s="61" t="str">
        <f t="shared" si="149"/>
        <v>PI.IC.PA.112212.01</v>
      </c>
      <c r="N1607" s="168"/>
      <c r="O1607" s="168" t="str">
        <f t="shared" si="150"/>
        <v>PH.IC.PA.112212.01</v>
      </c>
      <c r="Q1607" s="168" t="str">
        <f t="shared" si="151"/>
        <v>CL.IC.PA.112212.01</v>
      </c>
    </row>
    <row r="1608" spans="1:17" s="167" customFormat="1" ht="15">
      <c r="A1608" s="167" t="s">
        <v>6465</v>
      </c>
      <c r="C1608" s="61" t="s">
        <v>12099</v>
      </c>
      <c r="E1608" s="61" t="s">
        <v>7874</v>
      </c>
      <c r="F1608" s="167" t="s">
        <v>6160</v>
      </c>
      <c r="G1608" s="167" t="s">
        <v>6350</v>
      </c>
      <c r="H1608" s="62" t="s">
        <v>12101</v>
      </c>
      <c r="I1608" s="167" t="s">
        <v>7763</v>
      </c>
      <c r="J1608" s="63" t="str">
        <f t="shared" si="147"/>
        <v>IC.PA.112213</v>
      </c>
      <c r="K1608" s="61" t="s">
        <v>12175</v>
      </c>
      <c r="L1608" s="167" t="str">
        <f t="shared" si="148"/>
        <v>Elbow left</v>
      </c>
      <c r="M1608" s="61" t="str">
        <f t="shared" si="149"/>
        <v>PI.IC.PA.112213.01</v>
      </c>
      <c r="N1608" s="168"/>
      <c r="O1608" s="168" t="str">
        <f t="shared" si="150"/>
        <v>PH.IC.PA.112213.01</v>
      </c>
      <c r="Q1608" s="168" t="str">
        <f t="shared" si="151"/>
        <v>CL.IC.PA.112213.01</v>
      </c>
    </row>
    <row r="1609" spans="1:17" s="167" customFormat="1" ht="15">
      <c r="A1609" s="167" t="s">
        <v>6465</v>
      </c>
      <c r="C1609" s="61" t="s">
        <v>12099</v>
      </c>
      <c r="E1609" s="61" t="s">
        <v>7874</v>
      </c>
      <c r="F1609" s="167" t="s">
        <v>6160</v>
      </c>
      <c r="G1609" s="167" t="s">
        <v>6351</v>
      </c>
      <c r="H1609" s="62" t="s">
        <v>12102</v>
      </c>
      <c r="I1609" s="167" t="s">
        <v>7958</v>
      </c>
      <c r="J1609" s="63" t="str">
        <f t="shared" si="147"/>
        <v>IC.PA.112214</v>
      </c>
      <c r="K1609" s="61" t="s">
        <v>12175</v>
      </c>
      <c r="L1609" s="167" t="str">
        <f t="shared" si="148"/>
        <v>Hand right</v>
      </c>
      <c r="M1609" s="61" t="str">
        <f t="shared" si="149"/>
        <v>PI.IC.PA.112214.01</v>
      </c>
      <c r="N1609" s="168"/>
      <c r="O1609" s="168" t="str">
        <f t="shared" si="150"/>
        <v>PH.IC.PA.112214.01</v>
      </c>
      <c r="Q1609" s="168" t="str">
        <f t="shared" si="151"/>
        <v>CL.IC.PA.112214.01</v>
      </c>
    </row>
    <row r="1610" spans="1:17" s="167" customFormat="1" ht="15">
      <c r="A1610" s="167" t="s">
        <v>6465</v>
      </c>
      <c r="C1610" s="61" t="s">
        <v>12099</v>
      </c>
      <c r="E1610" s="61" t="s">
        <v>7874</v>
      </c>
      <c r="F1610" s="167" t="s">
        <v>6160</v>
      </c>
      <c r="G1610" s="167" t="s">
        <v>6352</v>
      </c>
      <c r="H1610" s="62" t="s">
        <v>11559</v>
      </c>
      <c r="I1610" s="167" t="s">
        <v>7997</v>
      </c>
      <c r="J1610" s="63" t="str">
        <f t="shared" si="147"/>
        <v>IC.PA.112215</v>
      </c>
      <c r="K1610" s="61" t="s">
        <v>12175</v>
      </c>
      <c r="L1610" s="167" t="str">
        <f t="shared" si="148"/>
        <v>Hand left</v>
      </c>
      <c r="M1610" s="61" t="str">
        <f t="shared" si="149"/>
        <v>PI.IC.PA.112215.01</v>
      </c>
      <c r="N1610" s="168"/>
      <c r="O1610" s="168" t="str">
        <f t="shared" si="150"/>
        <v>PH.IC.PA.112215.01</v>
      </c>
      <c r="Q1610" s="168" t="str">
        <f t="shared" si="151"/>
        <v>CL.IC.PA.112215.01</v>
      </c>
    </row>
    <row r="1611" spans="1:17" s="167" customFormat="1" ht="15">
      <c r="A1611" s="167" t="s">
        <v>6465</v>
      </c>
      <c r="C1611" s="61" t="s">
        <v>12099</v>
      </c>
      <c r="E1611" s="61" t="s">
        <v>7874</v>
      </c>
      <c r="F1611" s="167" t="s">
        <v>6160</v>
      </c>
      <c r="G1611" s="167" t="s">
        <v>6011</v>
      </c>
      <c r="H1611" s="62" t="s">
        <v>11560</v>
      </c>
      <c r="I1611" s="167" t="s">
        <v>7634</v>
      </c>
      <c r="J1611" s="63" t="str">
        <f t="shared" si="147"/>
        <v>IC.PA.112216</v>
      </c>
      <c r="K1611" s="61" t="s">
        <v>12175</v>
      </c>
      <c r="L1611" s="167" t="str">
        <f t="shared" si="148"/>
        <v>Leg right</v>
      </c>
      <c r="M1611" s="61" t="str">
        <f t="shared" si="149"/>
        <v>PI.IC.PA.112216.01</v>
      </c>
      <c r="N1611" s="168"/>
      <c r="O1611" s="168" t="str">
        <f t="shared" si="150"/>
        <v>PH.IC.PA.112216.01</v>
      </c>
      <c r="Q1611" s="168" t="str">
        <f t="shared" si="151"/>
        <v>CL.IC.PA.112216.01</v>
      </c>
    </row>
    <row r="1612" spans="1:17" s="167" customFormat="1" ht="15">
      <c r="A1612" s="167" t="s">
        <v>6465</v>
      </c>
      <c r="C1612" s="61" t="s">
        <v>12099</v>
      </c>
      <c r="E1612" s="61" t="s">
        <v>7874</v>
      </c>
      <c r="F1612" s="167" t="s">
        <v>6160</v>
      </c>
      <c r="G1612" s="167" t="s">
        <v>6012</v>
      </c>
      <c r="H1612" s="62" t="s">
        <v>11561</v>
      </c>
      <c r="I1612" s="167" t="s">
        <v>7636</v>
      </c>
      <c r="J1612" s="63" t="str">
        <f t="shared" si="147"/>
        <v>IC.PA.112217</v>
      </c>
      <c r="K1612" s="61" t="s">
        <v>12175</v>
      </c>
      <c r="L1612" s="167" t="str">
        <f t="shared" si="148"/>
        <v>Leg left</v>
      </c>
      <c r="M1612" s="61" t="str">
        <f t="shared" si="149"/>
        <v>PI.IC.PA.112217.01</v>
      </c>
      <c r="N1612" s="168"/>
      <c r="O1612" s="168" t="str">
        <f t="shared" si="150"/>
        <v>PH.IC.PA.112217.01</v>
      </c>
      <c r="Q1612" s="168" t="str">
        <f t="shared" si="151"/>
        <v>CL.IC.PA.112217.01</v>
      </c>
    </row>
    <row r="1613" spans="1:17" s="167" customFormat="1" ht="15">
      <c r="A1613" s="167" t="s">
        <v>6465</v>
      </c>
      <c r="C1613" s="61" t="s">
        <v>12099</v>
      </c>
      <c r="D1613" s="167" t="s">
        <v>6013</v>
      </c>
      <c r="E1613" s="61" t="s">
        <v>7876</v>
      </c>
      <c r="F1613" s="167" t="s">
        <v>6161</v>
      </c>
      <c r="G1613" s="167" t="s">
        <v>6171</v>
      </c>
      <c r="H1613" s="62" t="s">
        <v>11848</v>
      </c>
      <c r="I1613" s="167" t="s">
        <v>6172</v>
      </c>
      <c r="J1613" s="63" t="str">
        <f t="shared" si="147"/>
        <v>IC.PA.112301</v>
      </c>
      <c r="K1613" s="61" t="s">
        <v>12175</v>
      </c>
      <c r="L1613" s="167" t="str">
        <f t="shared" si="148"/>
        <v>Drug as needed</v>
      </c>
      <c r="M1613" s="61" t="str">
        <f t="shared" si="149"/>
        <v>PI.IC.PA.112301.01</v>
      </c>
      <c r="N1613" s="168"/>
      <c r="O1613" s="168" t="str">
        <f t="shared" si="150"/>
        <v>PH.IC.PA.112301.01</v>
      </c>
      <c r="Q1613" s="168" t="str">
        <f t="shared" si="151"/>
        <v>CL.IC.PA.112301.01</v>
      </c>
    </row>
    <row r="1614" spans="1:17" s="167" customFormat="1" ht="15">
      <c r="A1614" s="167" t="s">
        <v>6465</v>
      </c>
      <c r="C1614" s="61" t="s">
        <v>12099</v>
      </c>
      <c r="E1614" s="61" t="s">
        <v>7876</v>
      </c>
      <c r="F1614" s="167" t="s">
        <v>6161</v>
      </c>
      <c r="G1614" s="167" t="s">
        <v>12107</v>
      </c>
      <c r="H1614" s="62" t="s">
        <v>12030</v>
      </c>
      <c r="I1614" s="167" t="s">
        <v>12108</v>
      </c>
      <c r="J1614" s="63" t="str">
        <f t="shared" si="147"/>
        <v>IC.PA.112302</v>
      </c>
      <c r="K1614" s="61" t="s">
        <v>12175</v>
      </c>
      <c r="L1614" s="167" t="str">
        <f t="shared" si="148"/>
        <v>Repositioning</v>
      </c>
      <c r="M1614" s="61" t="str">
        <f t="shared" si="149"/>
        <v>PI.IC.PA.112302.01</v>
      </c>
      <c r="N1614" s="168"/>
      <c r="O1614" s="168" t="str">
        <f t="shared" si="150"/>
        <v>PH.IC.PA.112302.01</v>
      </c>
      <c r="Q1614" s="168" t="str">
        <f t="shared" si="151"/>
        <v>CL.IC.PA.112302.01</v>
      </c>
    </row>
    <row r="1615" spans="1:17" s="167" customFormat="1" ht="15">
      <c r="A1615" s="167" t="s">
        <v>6465</v>
      </c>
      <c r="C1615" s="61" t="s">
        <v>12099</v>
      </c>
      <c r="E1615" s="61" t="s">
        <v>7876</v>
      </c>
      <c r="F1615" s="167" t="s">
        <v>6161</v>
      </c>
      <c r="G1615" s="167" t="s">
        <v>6173</v>
      </c>
      <c r="H1615" s="62" t="s">
        <v>12032</v>
      </c>
      <c r="I1615" s="167" t="s">
        <v>6173</v>
      </c>
      <c r="J1615" s="63" t="str">
        <f t="shared" si="147"/>
        <v>IC.PA.112303</v>
      </c>
      <c r="K1615" s="61" t="s">
        <v>12175</v>
      </c>
      <c r="L1615" s="167" t="str">
        <f t="shared" si="148"/>
        <v>Distraction</v>
      </c>
      <c r="M1615" s="61" t="str">
        <f t="shared" si="149"/>
        <v>PI.IC.PA.112303.01</v>
      </c>
      <c r="N1615" s="168"/>
      <c r="O1615" s="168" t="str">
        <f t="shared" si="150"/>
        <v>PH.IC.PA.112303.01</v>
      </c>
      <c r="Q1615" s="168" t="str">
        <f t="shared" si="151"/>
        <v>CL.IC.PA.112303.01</v>
      </c>
    </row>
    <row r="1616" spans="1:17" s="167" customFormat="1" ht="15">
      <c r="A1616" s="167" t="s">
        <v>6465</v>
      </c>
      <c r="C1616" s="61" t="s">
        <v>12099</v>
      </c>
      <c r="E1616" s="61" t="s">
        <v>7876</v>
      </c>
      <c r="F1616" s="167" t="s">
        <v>6161</v>
      </c>
      <c r="G1616" s="167" t="s">
        <v>12058</v>
      </c>
      <c r="H1616" s="62" t="s">
        <v>12028</v>
      </c>
      <c r="I1616" s="167" t="s">
        <v>12058</v>
      </c>
      <c r="J1616" s="63" t="str">
        <f t="shared" si="147"/>
        <v>IC.PA.112304</v>
      </c>
      <c r="K1616" s="61" t="s">
        <v>12175</v>
      </c>
      <c r="L1616" s="167" t="str">
        <f t="shared" si="148"/>
        <v>Cold</v>
      </c>
      <c r="M1616" s="61" t="str">
        <f t="shared" si="149"/>
        <v>PI.IC.PA.112304.01</v>
      </c>
      <c r="N1616" s="168"/>
      <c r="O1616" s="168" t="str">
        <f t="shared" si="150"/>
        <v>PH.IC.PA.112304.01</v>
      </c>
      <c r="Q1616" s="168" t="str">
        <f t="shared" si="151"/>
        <v>CL.IC.PA.112304.01</v>
      </c>
    </row>
    <row r="1617" spans="1:19" s="167" customFormat="1" ht="15">
      <c r="A1617" s="167" t="s">
        <v>6465</v>
      </c>
      <c r="C1617" s="61" t="s">
        <v>12099</v>
      </c>
      <c r="E1617" s="61" t="s">
        <v>7876</v>
      </c>
      <c r="F1617" s="167" t="s">
        <v>6161</v>
      </c>
      <c r="G1617" s="167" t="s">
        <v>7743</v>
      </c>
      <c r="H1617" s="62" t="s">
        <v>12210</v>
      </c>
      <c r="I1617" s="167" t="s">
        <v>7743</v>
      </c>
      <c r="J1617" s="63" t="str">
        <f t="shared" si="147"/>
        <v>IC.PA.112305</v>
      </c>
      <c r="K1617" s="61" t="s">
        <v>12175</v>
      </c>
      <c r="L1617" s="167" t="str">
        <f t="shared" si="148"/>
        <v>Heat</v>
      </c>
      <c r="M1617" s="61" t="str">
        <f t="shared" si="149"/>
        <v>PI.IC.PA.112305.01</v>
      </c>
      <c r="N1617" s="168"/>
      <c r="O1617" s="168" t="str">
        <f t="shared" si="150"/>
        <v>PH.IC.PA.112305.01</v>
      </c>
      <c r="Q1617" s="168" t="str">
        <f t="shared" si="151"/>
        <v>CL.IC.PA.112305.01</v>
      </c>
    </row>
    <row r="1618" spans="1:19" s="167" customFormat="1" ht="15">
      <c r="A1618" s="167" t="s">
        <v>6465</v>
      </c>
      <c r="C1618" s="61" t="s">
        <v>12099</v>
      </c>
      <c r="E1618" s="61" t="s">
        <v>7876</v>
      </c>
      <c r="F1618" s="167" t="s">
        <v>6161</v>
      </c>
      <c r="G1618" s="167" t="s">
        <v>6174</v>
      </c>
      <c r="H1618" s="62" t="s">
        <v>12212</v>
      </c>
      <c r="I1618" s="167" t="s">
        <v>6175</v>
      </c>
      <c r="J1618" s="63" t="str">
        <f t="shared" si="147"/>
        <v>IC.PA.112306</v>
      </c>
      <c r="K1618" s="61" t="s">
        <v>12175</v>
      </c>
      <c r="L1618" s="167" t="str">
        <f t="shared" si="148"/>
        <v>Special mattress</v>
      </c>
      <c r="M1618" s="61" t="str">
        <f t="shared" si="149"/>
        <v>PI.IC.PA.112306.01</v>
      </c>
      <c r="N1618" s="168"/>
      <c r="O1618" s="168" t="str">
        <f t="shared" si="150"/>
        <v>PH.IC.PA.112306.01</v>
      </c>
      <c r="Q1618" s="168" t="str">
        <f t="shared" si="151"/>
        <v>CL.IC.PA.112306.01</v>
      </c>
    </row>
    <row r="1619" spans="1:19" s="167" customFormat="1" ht="15">
      <c r="A1619" s="167" t="s">
        <v>6465</v>
      </c>
      <c r="C1619" s="61" t="s">
        <v>12099</v>
      </c>
      <c r="E1619" s="61" t="s">
        <v>7876</v>
      </c>
      <c r="F1619" s="167" t="s">
        <v>6161</v>
      </c>
      <c r="G1619" s="167" t="s">
        <v>6176</v>
      </c>
      <c r="H1619" s="62" t="s">
        <v>12225</v>
      </c>
      <c r="I1619" s="167" t="s">
        <v>6176</v>
      </c>
      <c r="J1619" s="63" t="str">
        <f t="shared" si="147"/>
        <v>IC.PA.112307</v>
      </c>
      <c r="K1619" s="61" t="s">
        <v>12175</v>
      </c>
      <c r="L1619" s="167" t="str">
        <f t="shared" si="148"/>
        <v>Quiet</v>
      </c>
      <c r="M1619" s="61" t="str">
        <f t="shared" si="149"/>
        <v>PI.IC.PA.112307.01</v>
      </c>
      <c r="N1619" s="168"/>
      <c r="O1619" s="168" t="str">
        <f t="shared" si="150"/>
        <v>PH.IC.PA.112307.01</v>
      </c>
      <c r="Q1619" s="168" t="str">
        <f t="shared" si="151"/>
        <v>CL.IC.PA.112307.01</v>
      </c>
    </row>
    <row r="1620" spans="1:19" s="167" customFormat="1" ht="15">
      <c r="A1620" s="167" t="s">
        <v>6465</v>
      </c>
      <c r="C1620" s="61" t="s">
        <v>12099</v>
      </c>
      <c r="E1620" s="61" t="s">
        <v>7876</v>
      </c>
      <c r="F1620" s="167" t="s">
        <v>6161</v>
      </c>
      <c r="G1620" s="167" t="s">
        <v>12157</v>
      </c>
      <c r="H1620" s="62" t="s">
        <v>11638</v>
      </c>
      <c r="I1620" s="167" t="s">
        <v>12157</v>
      </c>
      <c r="J1620" s="63" t="str">
        <f t="shared" si="147"/>
        <v>IC.PA.112308</v>
      </c>
      <c r="K1620" s="61" t="s">
        <v>12175</v>
      </c>
      <c r="L1620" s="167" t="str">
        <f t="shared" si="148"/>
        <v>None</v>
      </c>
      <c r="M1620" s="61" t="str">
        <f t="shared" si="149"/>
        <v>PI.IC.PA.112308.01</v>
      </c>
      <c r="N1620" s="168"/>
      <c r="O1620" s="168" t="str">
        <f t="shared" si="150"/>
        <v>PH.IC.PA.112308.01</v>
      </c>
      <c r="Q1620" s="168" t="str">
        <f t="shared" si="151"/>
        <v>CL.IC.PA.112308.01</v>
      </c>
    </row>
    <row r="1621" spans="1:19" s="167" customFormat="1" ht="15">
      <c r="A1621" s="10" t="s">
        <v>6465</v>
      </c>
      <c r="B1621" s="10"/>
      <c r="C1621" s="61" t="s">
        <v>12099</v>
      </c>
      <c r="E1621" s="61" t="s">
        <v>7876</v>
      </c>
      <c r="F1621" s="167" t="s">
        <v>6161</v>
      </c>
      <c r="G1621" s="10" t="s">
        <v>6017</v>
      </c>
      <c r="H1621" s="62" t="s">
        <v>93</v>
      </c>
      <c r="I1621" s="10" t="s">
        <v>6017</v>
      </c>
      <c r="J1621" s="63" t="str">
        <f t="shared" si="147"/>
        <v>IC.PA.112309</v>
      </c>
      <c r="K1621" s="61" t="s">
        <v>12175</v>
      </c>
      <c r="L1621" s="167" t="str">
        <f t="shared" si="148"/>
        <v>Back Rub</v>
      </c>
      <c r="M1621" s="61" t="str">
        <f t="shared" si="149"/>
        <v>PI.IC.PA.112309.01</v>
      </c>
      <c r="N1621" s="168"/>
      <c r="O1621" s="168" t="str">
        <f t="shared" si="150"/>
        <v>PH.IC.PA.112309.01</v>
      </c>
      <c r="Q1621" s="168" t="str">
        <f t="shared" si="151"/>
        <v>CL.IC.PA.112309.01</v>
      </c>
      <c r="R1621" s="167" t="s">
        <v>12465</v>
      </c>
      <c r="S1621" s="167">
        <v>487</v>
      </c>
    </row>
    <row r="1622" spans="1:19" s="167" customFormat="1" ht="15">
      <c r="A1622" s="10" t="s">
        <v>6465</v>
      </c>
      <c r="B1622" s="10"/>
      <c r="C1622" s="61" t="s">
        <v>12099</v>
      </c>
      <c r="E1622" s="61" t="s">
        <v>7876</v>
      </c>
      <c r="F1622" s="167" t="s">
        <v>6161</v>
      </c>
      <c r="G1622" s="10" t="s">
        <v>6018</v>
      </c>
      <c r="H1622" s="62" t="s">
        <v>3188</v>
      </c>
      <c r="I1622" s="10" t="s">
        <v>6018</v>
      </c>
      <c r="J1622" s="63" t="str">
        <f t="shared" si="147"/>
        <v>IC.PA.112310</v>
      </c>
      <c r="K1622" s="61" t="s">
        <v>12175</v>
      </c>
      <c r="L1622" s="167" t="str">
        <f t="shared" si="148"/>
        <v>Biofeedback</v>
      </c>
      <c r="M1622" s="61" t="str">
        <f t="shared" si="149"/>
        <v>PI.IC.PA.112310.01</v>
      </c>
      <c r="N1622" s="168"/>
      <c r="O1622" s="168" t="str">
        <f t="shared" si="150"/>
        <v>PH.IC.PA.112310.01</v>
      </c>
      <c r="Q1622" s="168" t="str">
        <f t="shared" si="151"/>
        <v>CL.IC.PA.112310.01</v>
      </c>
      <c r="R1622" s="167" t="s">
        <v>12465</v>
      </c>
      <c r="S1622" s="167">
        <v>487</v>
      </c>
    </row>
    <row r="1623" spans="1:19" s="167" customFormat="1" ht="15">
      <c r="A1623" s="10" t="s">
        <v>6465</v>
      </c>
      <c r="B1623" s="10"/>
      <c r="C1623" s="61" t="s">
        <v>12099</v>
      </c>
      <c r="E1623" s="61" t="s">
        <v>7876</v>
      </c>
      <c r="F1623" s="167" t="s">
        <v>6161</v>
      </c>
      <c r="G1623" s="10" t="s">
        <v>6019</v>
      </c>
      <c r="H1623" s="62" t="s">
        <v>155</v>
      </c>
      <c r="I1623" s="10" t="s">
        <v>6019</v>
      </c>
      <c r="J1623" s="63" t="str">
        <f t="shared" si="147"/>
        <v>IC.PA.112311</v>
      </c>
      <c r="K1623" s="61" t="s">
        <v>12175</v>
      </c>
      <c r="L1623" s="167" t="str">
        <f t="shared" si="148"/>
        <v>Epidural</v>
      </c>
      <c r="M1623" s="61" t="str">
        <f t="shared" si="149"/>
        <v>PI.IC.PA.112311.01</v>
      </c>
      <c r="N1623" s="168"/>
      <c r="O1623" s="168" t="str">
        <f t="shared" si="150"/>
        <v>PH.IC.PA.112311.01</v>
      </c>
      <c r="Q1623" s="168" t="str">
        <f t="shared" si="151"/>
        <v>CL.IC.PA.112311.01</v>
      </c>
      <c r="R1623" s="167" t="s">
        <v>12465</v>
      </c>
      <c r="S1623" s="167">
        <v>487</v>
      </c>
    </row>
    <row r="1624" spans="1:19" s="167" customFormat="1" ht="15">
      <c r="A1624" s="10" t="s">
        <v>6465</v>
      </c>
      <c r="B1624" s="10"/>
      <c r="C1624" s="61" t="s">
        <v>12099</v>
      </c>
      <c r="E1624" s="61" t="s">
        <v>7876</v>
      </c>
      <c r="F1624" s="167" t="s">
        <v>6161</v>
      </c>
      <c r="G1624" s="10" t="s">
        <v>6020</v>
      </c>
      <c r="H1624" s="62" t="s">
        <v>153</v>
      </c>
      <c r="I1624" s="10" t="s">
        <v>6020</v>
      </c>
      <c r="J1624" s="63" t="str">
        <f t="shared" si="147"/>
        <v>IC.PA.112312</v>
      </c>
      <c r="K1624" s="61" t="s">
        <v>12175</v>
      </c>
      <c r="L1624" s="167" t="str">
        <f t="shared" si="148"/>
        <v>Guided Imagery</v>
      </c>
      <c r="M1624" s="61" t="str">
        <f t="shared" si="149"/>
        <v>PI.IC.PA.112312.01</v>
      </c>
      <c r="N1624" s="168"/>
      <c r="O1624" s="168" t="str">
        <f t="shared" si="150"/>
        <v>PH.IC.PA.112312.01</v>
      </c>
      <c r="Q1624" s="168" t="str">
        <f t="shared" si="151"/>
        <v>CL.IC.PA.112312.01</v>
      </c>
      <c r="R1624" s="167" t="s">
        <v>12465</v>
      </c>
      <c r="S1624" s="167">
        <v>487</v>
      </c>
    </row>
    <row r="1625" spans="1:19" s="167" customFormat="1" ht="15">
      <c r="A1625" s="10" t="s">
        <v>6465</v>
      </c>
      <c r="B1625" s="10"/>
      <c r="C1625" s="61" t="s">
        <v>12099</v>
      </c>
      <c r="E1625" s="61" t="s">
        <v>7876</v>
      </c>
      <c r="F1625" s="167" t="s">
        <v>6161</v>
      </c>
      <c r="G1625" s="10" t="s">
        <v>6021</v>
      </c>
      <c r="H1625" s="62" t="s">
        <v>215</v>
      </c>
      <c r="I1625" s="10" t="s">
        <v>6021</v>
      </c>
      <c r="J1625" s="63" t="str">
        <f t="shared" ref="J1625:J1688" si="152">CONCATENATE("IC.PA.",C1625,E1625,H1625)</f>
        <v>IC.PA.112313</v>
      </c>
      <c r="K1625" s="61" t="s">
        <v>12175</v>
      </c>
      <c r="L1625" s="167" t="str">
        <f t="shared" ref="L1625:L1688" si="153">G1625</f>
        <v>IM Med</v>
      </c>
      <c r="M1625" s="61" t="str">
        <f t="shared" ref="M1625:M1688" si="154">CONCATENATE("PI.",J1625,".",K1625)</f>
        <v>PI.IC.PA.112313.01</v>
      </c>
      <c r="N1625" s="168"/>
      <c r="O1625" s="168" t="str">
        <f t="shared" ref="O1625:O1688" si="155">CONCATENATE("PH.",J1625,".",K1625)</f>
        <v>PH.IC.PA.112313.01</v>
      </c>
      <c r="Q1625" s="168" t="str">
        <f t="shared" ref="Q1625:Q1688" si="156">CONCATENATE("CL.",J1625,".",K1625)</f>
        <v>CL.IC.PA.112313.01</v>
      </c>
      <c r="R1625" s="167" t="s">
        <v>12465</v>
      </c>
      <c r="S1625" s="167">
        <v>487</v>
      </c>
    </row>
    <row r="1626" spans="1:19" s="167" customFormat="1" ht="15">
      <c r="A1626" s="10" t="s">
        <v>6465</v>
      </c>
      <c r="B1626" s="10"/>
      <c r="C1626" s="61" t="s">
        <v>12099</v>
      </c>
      <c r="E1626" s="61" t="s">
        <v>7876</v>
      </c>
      <c r="F1626" s="167" t="s">
        <v>6161</v>
      </c>
      <c r="G1626" s="10" t="s">
        <v>6022</v>
      </c>
      <c r="H1626" s="62" t="s">
        <v>4082</v>
      </c>
      <c r="I1626" s="10" t="s">
        <v>6022</v>
      </c>
      <c r="J1626" s="63" t="str">
        <f t="shared" si="152"/>
        <v>IC.PA.112314</v>
      </c>
      <c r="K1626" s="61" t="s">
        <v>12175</v>
      </c>
      <c r="L1626" s="167" t="str">
        <f t="shared" si="153"/>
        <v>IV Med</v>
      </c>
      <c r="M1626" s="61" t="str">
        <f t="shared" si="154"/>
        <v>PI.IC.PA.112314.01</v>
      </c>
      <c r="N1626" s="168"/>
      <c r="O1626" s="168" t="str">
        <f t="shared" si="155"/>
        <v>PH.IC.PA.112314.01</v>
      </c>
      <c r="Q1626" s="168" t="str">
        <f t="shared" si="156"/>
        <v>CL.IC.PA.112314.01</v>
      </c>
      <c r="R1626" s="167" t="s">
        <v>12465</v>
      </c>
      <c r="S1626" s="167">
        <v>487</v>
      </c>
    </row>
    <row r="1627" spans="1:19" s="167" customFormat="1" ht="15">
      <c r="A1627" s="10" t="s">
        <v>6465</v>
      </c>
      <c r="B1627" s="10"/>
      <c r="C1627" s="61" t="s">
        <v>12099</v>
      </c>
      <c r="E1627" s="61" t="s">
        <v>7876</v>
      </c>
      <c r="F1627" s="167" t="s">
        <v>6161</v>
      </c>
      <c r="G1627" s="10" t="s">
        <v>6023</v>
      </c>
      <c r="H1627" s="62" t="s">
        <v>594</v>
      </c>
      <c r="I1627" s="10" t="s">
        <v>6023</v>
      </c>
      <c r="J1627" s="63" t="str">
        <f t="shared" si="152"/>
        <v>IC.PA.112315</v>
      </c>
      <c r="K1627" s="61" t="s">
        <v>12175</v>
      </c>
      <c r="L1627" s="167" t="str">
        <f t="shared" si="153"/>
        <v>Massage</v>
      </c>
      <c r="M1627" s="61" t="str">
        <f t="shared" si="154"/>
        <v>PI.IC.PA.112315.01</v>
      </c>
      <c r="N1627" s="168"/>
      <c r="O1627" s="168" t="str">
        <f t="shared" si="155"/>
        <v>PH.IC.PA.112315.01</v>
      </c>
      <c r="Q1627" s="168" t="str">
        <f t="shared" si="156"/>
        <v>CL.IC.PA.112315.01</v>
      </c>
      <c r="R1627" s="167" t="s">
        <v>12465</v>
      </c>
      <c r="S1627" s="167">
        <v>487</v>
      </c>
    </row>
    <row r="1628" spans="1:19" s="167" customFormat="1" ht="15">
      <c r="A1628" s="10" t="s">
        <v>6465</v>
      </c>
      <c r="B1628" s="10"/>
      <c r="C1628" s="61" t="s">
        <v>12099</v>
      </c>
      <c r="E1628" s="61" t="s">
        <v>7876</v>
      </c>
      <c r="F1628" s="167" t="s">
        <v>6161</v>
      </c>
      <c r="G1628" s="10" t="s">
        <v>6024</v>
      </c>
      <c r="H1628" s="62" t="s">
        <v>7863</v>
      </c>
      <c r="I1628" s="10" t="s">
        <v>6024</v>
      </c>
      <c r="J1628" s="63" t="str">
        <f t="shared" si="152"/>
        <v>IC.PA.112316</v>
      </c>
      <c r="K1628" s="61" t="s">
        <v>12175</v>
      </c>
      <c r="L1628" s="167" t="str">
        <f t="shared" si="153"/>
        <v>Music Therapy</v>
      </c>
      <c r="M1628" s="61" t="str">
        <f t="shared" si="154"/>
        <v>PI.IC.PA.112316.01</v>
      </c>
      <c r="N1628" s="168"/>
      <c r="O1628" s="168" t="str">
        <f t="shared" si="155"/>
        <v>PH.IC.PA.112316.01</v>
      </c>
      <c r="Q1628" s="168" t="str">
        <f t="shared" si="156"/>
        <v>CL.IC.PA.112316.01</v>
      </c>
      <c r="R1628" s="167" t="s">
        <v>12465</v>
      </c>
      <c r="S1628" s="167">
        <v>487</v>
      </c>
    </row>
    <row r="1629" spans="1:19" s="167" customFormat="1" ht="15">
      <c r="A1629" s="10" t="s">
        <v>6465</v>
      </c>
      <c r="B1629" s="10"/>
      <c r="C1629" s="61" t="s">
        <v>12099</v>
      </c>
      <c r="E1629" s="61" t="s">
        <v>7876</v>
      </c>
      <c r="F1629" s="167" t="s">
        <v>6161</v>
      </c>
      <c r="G1629" s="10" t="s">
        <v>5907</v>
      </c>
      <c r="H1629" s="62" t="s">
        <v>6777</v>
      </c>
      <c r="I1629" s="10" t="s">
        <v>5907</v>
      </c>
      <c r="J1629" s="63" t="str">
        <f t="shared" si="152"/>
        <v>IC.PA.112317</v>
      </c>
      <c r="K1629" s="61" t="s">
        <v>1702</v>
      </c>
      <c r="L1629" s="167" t="str">
        <f t="shared" si="153"/>
        <v>PCA</v>
      </c>
      <c r="M1629" s="61" t="str">
        <f t="shared" si="154"/>
        <v>PI.IC.PA.112317.01</v>
      </c>
      <c r="N1629" s="168"/>
      <c r="O1629" s="168" t="str">
        <f t="shared" si="155"/>
        <v>PH.IC.PA.112317.01</v>
      </c>
      <c r="Q1629" s="168" t="str">
        <f t="shared" si="156"/>
        <v>CL.IC.PA.112317.01</v>
      </c>
      <c r="R1629" s="167" t="s">
        <v>12465</v>
      </c>
      <c r="S1629" s="167">
        <v>487</v>
      </c>
    </row>
    <row r="1630" spans="1:19" s="167" customFormat="1" ht="15">
      <c r="A1630" s="10" t="s">
        <v>6465</v>
      </c>
      <c r="B1630" s="10"/>
      <c r="C1630" s="61" t="s">
        <v>12099</v>
      </c>
      <c r="E1630" s="61" t="s">
        <v>7876</v>
      </c>
      <c r="F1630" s="167" t="s">
        <v>6161</v>
      </c>
      <c r="G1630" s="10" t="s">
        <v>5906</v>
      </c>
      <c r="H1630" s="62" t="s">
        <v>208</v>
      </c>
      <c r="I1630" s="10" t="s">
        <v>5906</v>
      </c>
      <c r="J1630" s="63" t="str">
        <f t="shared" si="152"/>
        <v>IC.PA.112318</v>
      </c>
      <c r="K1630" s="61" t="s">
        <v>1702</v>
      </c>
      <c r="L1630" s="167" t="str">
        <f t="shared" si="153"/>
        <v>PO Med</v>
      </c>
      <c r="M1630" s="61" t="str">
        <f t="shared" si="154"/>
        <v>PI.IC.PA.112318.01</v>
      </c>
      <c r="N1630" s="168"/>
      <c r="O1630" s="168" t="str">
        <f t="shared" si="155"/>
        <v>PH.IC.PA.112318.01</v>
      </c>
      <c r="Q1630" s="168" t="str">
        <f t="shared" si="156"/>
        <v>CL.IC.PA.112318.01</v>
      </c>
      <c r="R1630" s="167" t="s">
        <v>12465</v>
      </c>
      <c r="S1630" s="167">
        <v>487</v>
      </c>
    </row>
    <row r="1631" spans="1:19" s="167" customFormat="1" ht="15">
      <c r="A1631" s="10" t="s">
        <v>6465</v>
      </c>
      <c r="B1631" s="10"/>
      <c r="C1631" s="61" t="s">
        <v>12099</v>
      </c>
      <c r="E1631" s="61" t="s">
        <v>7876</v>
      </c>
      <c r="F1631" s="167" t="s">
        <v>6161</v>
      </c>
      <c r="G1631" s="10" t="s">
        <v>5811</v>
      </c>
      <c r="H1631" s="62" t="s">
        <v>1000</v>
      </c>
      <c r="I1631" s="10" t="s">
        <v>5811</v>
      </c>
      <c r="J1631" s="63" t="str">
        <f t="shared" si="152"/>
        <v>IC.PA.112320</v>
      </c>
      <c r="K1631" s="61" t="s">
        <v>1702</v>
      </c>
      <c r="L1631" s="167" t="str">
        <f t="shared" si="153"/>
        <v>Refuses Meds</v>
      </c>
      <c r="M1631" s="61" t="str">
        <f t="shared" si="154"/>
        <v>PI.IC.PA.112320.01</v>
      </c>
      <c r="N1631" s="168"/>
      <c r="O1631" s="168" t="str">
        <f t="shared" si="155"/>
        <v>PH.IC.PA.112320.01</v>
      </c>
      <c r="Q1631" s="168" t="str">
        <f t="shared" si="156"/>
        <v>CL.IC.PA.112320.01</v>
      </c>
      <c r="R1631" s="167" t="s">
        <v>4415</v>
      </c>
      <c r="S1631" s="167">
        <v>487</v>
      </c>
    </row>
    <row r="1632" spans="1:19" s="167" customFormat="1" ht="15">
      <c r="A1632" s="10" t="s">
        <v>6465</v>
      </c>
      <c r="B1632" s="10"/>
      <c r="C1632" s="61" t="s">
        <v>12099</v>
      </c>
      <c r="E1632" s="61" t="s">
        <v>7876</v>
      </c>
      <c r="F1632" s="167" t="s">
        <v>6161</v>
      </c>
      <c r="G1632" s="10" t="s">
        <v>5909</v>
      </c>
      <c r="H1632" s="62" t="s">
        <v>8039</v>
      </c>
      <c r="I1632" s="10" t="s">
        <v>5909</v>
      </c>
      <c r="J1632" s="63" t="str">
        <f t="shared" si="152"/>
        <v>IC.PA.112321</v>
      </c>
      <c r="K1632" s="61" t="s">
        <v>1702</v>
      </c>
      <c r="L1632" s="167" t="str">
        <f t="shared" si="153"/>
        <v>Relaxation</v>
      </c>
      <c r="M1632" s="61" t="str">
        <f t="shared" si="154"/>
        <v>PI.IC.PA.112321.01</v>
      </c>
      <c r="N1632" s="168"/>
      <c r="O1632" s="168" t="str">
        <f t="shared" si="155"/>
        <v>PH.IC.PA.112321.01</v>
      </c>
      <c r="Q1632" s="168" t="str">
        <f t="shared" si="156"/>
        <v>CL.IC.PA.112321.01</v>
      </c>
      <c r="R1632" s="167" t="s">
        <v>12465</v>
      </c>
      <c r="S1632" s="167">
        <v>487</v>
      </c>
    </row>
    <row r="1633" spans="1:31" s="167" customFormat="1" ht="15">
      <c r="A1633" s="10" t="s">
        <v>6465</v>
      </c>
      <c r="B1633" s="10"/>
      <c r="C1633" s="61" t="s">
        <v>12099</v>
      </c>
      <c r="E1633" s="61" t="s">
        <v>7876</v>
      </c>
      <c r="F1633" s="167" t="s">
        <v>6161</v>
      </c>
      <c r="G1633" s="10" t="s">
        <v>5910</v>
      </c>
      <c r="H1633" s="62" t="s">
        <v>7874</v>
      </c>
      <c r="I1633" s="10" t="s">
        <v>5910</v>
      </c>
      <c r="J1633" s="63" t="str">
        <f t="shared" si="152"/>
        <v>IC.PA.112322</v>
      </c>
      <c r="K1633" s="61" t="s">
        <v>1702</v>
      </c>
      <c r="L1633" s="167" t="str">
        <f t="shared" si="153"/>
        <v>Splint</v>
      </c>
      <c r="M1633" s="61" t="str">
        <f t="shared" si="154"/>
        <v>PI.IC.PA.112322.01</v>
      </c>
      <c r="N1633" s="168"/>
      <c r="O1633" s="168" t="str">
        <f t="shared" si="155"/>
        <v>PH.IC.PA.112322.01</v>
      </c>
      <c r="Q1633" s="168" t="str">
        <f t="shared" si="156"/>
        <v>CL.IC.PA.112322.01</v>
      </c>
      <c r="R1633" s="167" t="s">
        <v>12465</v>
      </c>
      <c r="S1633" s="167">
        <v>487</v>
      </c>
    </row>
    <row r="1634" spans="1:31" s="167" customFormat="1" ht="15">
      <c r="A1634" s="10" t="s">
        <v>6465</v>
      </c>
      <c r="B1634" s="10"/>
      <c r="C1634" s="61" t="s">
        <v>12099</v>
      </c>
      <c r="E1634" s="61" t="s">
        <v>7876</v>
      </c>
      <c r="F1634" s="167" t="s">
        <v>6161</v>
      </c>
      <c r="G1634" s="10" t="s">
        <v>5911</v>
      </c>
      <c r="H1634" s="62" t="s">
        <v>7876</v>
      </c>
      <c r="I1634" s="10" t="s">
        <v>5911</v>
      </c>
      <c r="J1634" s="63" t="str">
        <f t="shared" si="152"/>
        <v>IC.PA.112323</v>
      </c>
      <c r="K1634" s="61" t="s">
        <v>1702</v>
      </c>
      <c r="L1634" s="167" t="str">
        <f t="shared" si="153"/>
        <v>TENS</v>
      </c>
      <c r="M1634" s="61" t="str">
        <f t="shared" si="154"/>
        <v>PI.IC.PA.112323.01</v>
      </c>
      <c r="N1634" s="168"/>
      <c r="O1634" s="168" t="str">
        <f t="shared" si="155"/>
        <v>PH.IC.PA.112323.01</v>
      </c>
      <c r="Q1634" s="168" t="str">
        <f t="shared" si="156"/>
        <v>CL.IC.PA.112323.01</v>
      </c>
      <c r="R1634" s="167" t="s">
        <v>12465</v>
      </c>
      <c r="S1634" s="167">
        <v>487</v>
      </c>
    </row>
    <row r="1635" spans="1:31" s="167" customFormat="1" ht="15">
      <c r="A1635" s="10" t="s">
        <v>6465</v>
      </c>
      <c r="B1635" s="10"/>
      <c r="C1635" s="61" t="s">
        <v>12099</v>
      </c>
      <c r="E1635" s="61" t="s">
        <v>7876</v>
      </c>
      <c r="F1635" s="167" t="s">
        <v>6161</v>
      </c>
      <c r="G1635" s="10" t="s">
        <v>5912</v>
      </c>
      <c r="H1635" s="62" t="s">
        <v>512</v>
      </c>
      <c r="I1635" s="10" t="s">
        <v>5912</v>
      </c>
      <c r="J1635" s="63" t="str">
        <f t="shared" si="152"/>
        <v>IC.PA.112325</v>
      </c>
      <c r="K1635" s="61" t="s">
        <v>12175</v>
      </c>
      <c r="L1635" s="167" t="str">
        <f t="shared" si="153"/>
        <v>Exercise</v>
      </c>
      <c r="M1635" s="61" t="str">
        <f t="shared" si="154"/>
        <v>PI.IC.PA.112325.01</v>
      </c>
      <c r="N1635" s="168"/>
      <c r="O1635" s="168" t="str">
        <f t="shared" si="155"/>
        <v>PH.IC.PA.112325.01</v>
      </c>
      <c r="Q1635" s="168" t="str">
        <f t="shared" si="156"/>
        <v>CL.IC.PA.112325.01</v>
      </c>
      <c r="R1635" s="167" t="s">
        <v>12465</v>
      </c>
      <c r="S1635" s="167">
        <v>802</v>
      </c>
    </row>
    <row r="1636" spans="1:31" s="167" customFormat="1" ht="15">
      <c r="A1636" s="10" t="s">
        <v>6465</v>
      </c>
      <c r="B1636" s="10"/>
      <c r="C1636" s="61" t="s">
        <v>12099</v>
      </c>
      <c r="E1636" s="61" t="s">
        <v>7876</v>
      </c>
      <c r="F1636" s="167" t="s">
        <v>6161</v>
      </c>
      <c r="G1636" s="10" t="s">
        <v>6185</v>
      </c>
      <c r="H1636" s="62" t="s">
        <v>371</v>
      </c>
      <c r="I1636" s="10" t="s">
        <v>6184</v>
      </c>
      <c r="J1636" s="63" t="str">
        <f t="shared" si="152"/>
        <v>IC.PA.112326</v>
      </c>
      <c r="K1636" s="61" t="s">
        <v>1702</v>
      </c>
      <c r="L1636" s="167" t="str">
        <f t="shared" si="153"/>
        <v>Alternative Therapy</v>
      </c>
      <c r="M1636" s="61" t="str">
        <f t="shared" si="154"/>
        <v>PI.IC.PA.112326.01</v>
      </c>
      <c r="N1636" s="168"/>
      <c r="O1636" s="168" t="str">
        <f t="shared" si="155"/>
        <v>PH.IC.PA.112326.01</v>
      </c>
      <c r="Q1636" s="168" t="str">
        <f t="shared" si="156"/>
        <v>CL.IC.PA.112326.01</v>
      </c>
      <c r="R1636" s="167" t="s">
        <v>12465</v>
      </c>
      <c r="S1636" s="167">
        <v>802</v>
      </c>
    </row>
    <row r="1637" spans="1:31" s="167" customFormat="1" ht="15">
      <c r="A1637" s="10" t="s">
        <v>6465</v>
      </c>
      <c r="B1637" s="10"/>
      <c r="C1637" s="61" t="s">
        <v>12099</v>
      </c>
      <c r="E1637" s="61" t="s">
        <v>12288</v>
      </c>
      <c r="F1637" s="167" t="s">
        <v>6161</v>
      </c>
      <c r="G1637" s="10" t="s">
        <v>12764</v>
      </c>
      <c r="H1637" s="62" t="s">
        <v>12825</v>
      </c>
      <c r="I1637" s="10" t="s">
        <v>12764</v>
      </c>
      <c r="J1637" s="63" t="str">
        <f t="shared" si="152"/>
        <v>IC.PA.112327</v>
      </c>
      <c r="K1637" s="61" t="s">
        <v>13277</v>
      </c>
      <c r="L1637" s="167" t="str">
        <f t="shared" si="153"/>
        <v>Other</v>
      </c>
      <c r="M1637" s="61" t="str">
        <f t="shared" si="154"/>
        <v>PI.IC.PA.112327.01</v>
      </c>
      <c r="N1637" s="168"/>
      <c r="O1637" s="168" t="str">
        <f t="shared" si="155"/>
        <v>PH.IC.PA.112327.01</v>
      </c>
      <c r="Q1637" s="168" t="str">
        <f t="shared" si="156"/>
        <v>CL.IC.PA.112327.01</v>
      </c>
      <c r="R1637" s="167" t="s">
        <v>13244</v>
      </c>
      <c r="S1637" s="167">
        <v>802</v>
      </c>
    </row>
    <row r="1638" spans="1:31" s="167" customFormat="1" ht="15">
      <c r="A1638" s="10" t="s">
        <v>6465</v>
      </c>
      <c r="B1638" s="10"/>
      <c r="C1638" s="61" t="s">
        <v>12099</v>
      </c>
      <c r="E1638" s="61" t="s">
        <v>7876</v>
      </c>
      <c r="F1638" s="167" t="s">
        <v>6161</v>
      </c>
      <c r="G1638" s="10" t="s">
        <v>288</v>
      </c>
      <c r="H1638" s="62" t="s">
        <v>745</v>
      </c>
      <c r="I1638" s="10"/>
      <c r="J1638" s="63" t="str">
        <f t="shared" si="152"/>
        <v>IC.PA.112328</v>
      </c>
      <c r="K1638" s="61" t="s">
        <v>12175</v>
      </c>
      <c r="L1638" s="167" t="str">
        <f t="shared" si="153"/>
        <v>Continuous infusion</v>
      </c>
      <c r="M1638" s="61" t="str">
        <f t="shared" si="154"/>
        <v>PI.IC.PA.112328.01</v>
      </c>
      <c r="N1638" s="168"/>
      <c r="O1638" s="168" t="str">
        <f t="shared" si="155"/>
        <v>PH.IC.PA.112328.01</v>
      </c>
      <c r="Q1638" s="168" t="str">
        <f t="shared" si="156"/>
        <v>CL.IC.PA.112328.01</v>
      </c>
      <c r="R1638" s="167" t="s">
        <v>12465</v>
      </c>
      <c r="S1638" s="167">
        <v>802</v>
      </c>
      <c r="AD1638" s="167" t="s">
        <v>88</v>
      </c>
      <c r="AE1638" s="167">
        <v>1190</v>
      </c>
    </row>
    <row r="1639" spans="1:31" s="167" customFormat="1" ht="15">
      <c r="A1639" s="167" t="s">
        <v>6465</v>
      </c>
      <c r="C1639" s="61" t="s">
        <v>12099</v>
      </c>
      <c r="D1639" s="167" t="s">
        <v>6363</v>
      </c>
      <c r="E1639" s="61" t="s">
        <v>7055</v>
      </c>
      <c r="F1639" s="167" t="s">
        <v>6009</v>
      </c>
      <c r="G1639" s="167" t="s">
        <v>6188</v>
      </c>
      <c r="H1639" s="62" t="s">
        <v>11848</v>
      </c>
      <c r="I1639" s="167" t="s">
        <v>6188</v>
      </c>
      <c r="J1639" s="63" t="str">
        <f t="shared" si="152"/>
        <v>IC.PA.112401</v>
      </c>
      <c r="K1639" s="61" t="s">
        <v>12175</v>
      </c>
      <c r="L1639" s="167" t="str">
        <f t="shared" si="153"/>
        <v>Numeric Scale</v>
      </c>
      <c r="M1639" s="61" t="str">
        <f t="shared" si="154"/>
        <v>PI.IC.PA.112401.01</v>
      </c>
      <c r="N1639" s="168"/>
      <c r="O1639" s="168" t="str">
        <f t="shared" si="155"/>
        <v>PH.IC.PA.112401.01</v>
      </c>
      <c r="Q1639" s="168" t="str">
        <f t="shared" si="156"/>
        <v>CL.IC.PA.112401.01</v>
      </c>
    </row>
    <row r="1640" spans="1:31" s="167" customFormat="1" ht="15">
      <c r="A1640" s="167" t="s">
        <v>6465</v>
      </c>
      <c r="C1640" s="61" t="s">
        <v>12099</v>
      </c>
      <c r="E1640" s="61" t="s">
        <v>7055</v>
      </c>
      <c r="F1640" s="167" t="s">
        <v>6009</v>
      </c>
      <c r="G1640" s="167" t="s">
        <v>6189</v>
      </c>
      <c r="H1640" s="62" t="s">
        <v>12030</v>
      </c>
      <c r="I1640" s="167" t="s">
        <v>6190</v>
      </c>
      <c r="J1640" s="63" t="str">
        <f t="shared" si="152"/>
        <v>IC.PA.112402</v>
      </c>
      <c r="K1640" s="61" t="s">
        <v>12175</v>
      </c>
      <c r="L1640" s="167" t="str">
        <f t="shared" si="153"/>
        <v>Face Scale (Wong Baker)</v>
      </c>
      <c r="M1640" s="61" t="str">
        <f t="shared" si="154"/>
        <v>PI.IC.PA.112402.01</v>
      </c>
      <c r="N1640" s="168"/>
      <c r="O1640" s="168" t="str">
        <f t="shared" si="155"/>
        <v>PH.IC.PA.112402.01</v>
      </c>
      <c r="Q1640" s="168" t="str">
        <f t="shared" si="156"/>
        <v>CL.IC.PA.112402.01</v>
      </c>
    </row>
    <row r="1641" spans="1:31" s="167" customFormat="1" ht="15">
      <c r="A1641" s="167" t="s">
        <v>6465</v>
      </c>
      <c r="C1641" s="61" t="s">
        <v>12099</v>
      </c>
      <c r="E1641" s="61" t="s">
        <v>7055</v>
      </c>
      <c r="F1641" s="167" t="s">
        <v>6009</v>
      </c>
      <c r="G1641" s="167" t="s">
        <v>5918</v>
      </c>
      <c r="H1641" s="62" t="s">
        <v>12032</v>
      </c>
      <c r="I1641" s="167" t="s">
        <v>5919</v>
      </c>
      <c r="J1641" s="63" t="str">
        <f t="shared" si="152"/>
        <v>IC.PA.112403</v>
      </c>
      <c r="K1641" s="61" t="s">
        <v>12175</v>
      </c>
      <c r="L1641" s="167" t="str">
        <f t="shared" si="153"/>
        <v>Critical Care Pain Observation Tool (In Scores)</v>
      </c>
      <c r="M1641" s="61" t="str">
        <f t="shared" si="154"/>
        <v>PI.IC.PA.112403.01</v>
      </c>
      <c r="N1641" s="168"/>
      <c r="O1641" s="168" t="str">
        <f t="shared" si="155"/>
        <v>PH.IC.PA.112403.01</v>
      </c>
      <c r="Q1641" s="168" t="str">
        <f t="shared" si="156"/>
        <v>CL.IC.PA.112403.01</v>
      </c>
    </row>
    <row r="1642" spans="1:31" s="167" customFormat="1" ht="15">
      <c r="A1642" s="167" t="s">
        <v>6465</v>
      </c>
      <c r="C1642" s="61" t="s">
        <v>12099</v>
      </c>
      <c r="E1642" s="61" t="s">
        <v>7055</v>
      </c>
      <c r="F1642" s="167" t="s">
        <v>6009</v>
      </c>
      <c r="G1642" s="167" t="s">
        <v>5949</v>
      </c>
      <c r="H1642" s="62" t="s">
        <v>11</v>
      </c>
      <c r="I1642" s="167" t="s">
        <v>5950</v>
      </c>
      <c r="J1642" s="63" t="str">
        <f t="shared" si="152"/>
        <v>IC.PA.112404</v>
      </c>
      <c r="K1642" s="61" t="s">
        <v>12175</v>
      </c>
      <c r="L1642" s="167" t="str">
        <f t="shared" si="153"/>
        <v>Behavior descriptor</v>
      </c>
      <c r="M1642" s="61" t="str">
        <f t="shared" si="154"/>
        <v>PI.IC.PA.112404.01</v>
      </c>
      <c r="N1642" s="168"/>
      <c r="O1642" s="168" t="str">
        <f t="shared" si="155"/>
        <v>PH.IC.PA.112404.01</v>
      </c>
      <c r="Q1642" s="168" t="str">
        <f t="shared" si="156"/>
        <v>CL.IC.PA.112404.01</v>
      </c>
      <c r="R1642" s="167" t="s">
        <v>12465</v>
      </c>
      <c r="S1642" s="167">
        <v>482</v>
      </c>
    </row>
    <row r="1643" spans="1:31" s="167" customFormat="1" ht="15">
      <c r="A1643" s="167" t="s">
        <v>6465</v>
      </c>
      <c r="C1643" s="61" t="s">
        <v>12099</v>
      </c>
      <c r="D1643" s="167" t="s">
        <v>5951</v>
      </c>
      <c r="E1643" s="61" t="s">
        <v>5952</v>
      </c>
      <c r="F1643" s="167" t="s">
        <v>6010</v>
      </c>
      <c r="G1643" s="167" t="s">
        <v>5954</v>
      </c>
      <c r="H1643" s="62" t="s">
        <v>11848</v>
      </c>
      <c r="I1643" s="61" t="s">
        <v>5955</v>
      </c>
      <c r="J1643" s="63" t="str">
        <f t="shared" si="152"/>
        <v>IC.PA.112501</v>
      </c>
      <c r="K1643" s="61" t="s">
        <v>12175</v>
      </c>
      <c r="L1643" s="167" t="str">
        <f t="shared" si="153"/>
        <v>Scale = 0 No pain</v>
      </c>
      <c r="M1643" s="61" t="str">
        <f t="shared" si="154"/>
        <v>PI.IC.PA.112501.01</v>
      </c>
      <c r="N1643" s="168"/>
      <c r="O1643" s="168" t="str">
        <f t="shared" si="155"/>
        <v>PH.IC.PA.112501.01</v>
      </c>
      <c r="Q1643" s="168" t="str">
        <f t="shared" si="156"/>
        <v>CL.IC.PA.112501.01</v>
      </c>
    </row>
    <row r="1644" spans="1:31" s="167" customFormat="1" ht="15">
      <c r="A1644" s="167" t="s">
        <v>6465</v>
      </c>
      <c r="C1644" s="61" t="s">
        <v>12099</v>
      </c>
      <c r="E1644" s="61" t="s">
        <v>512</v>
      </c>
      <c r="F1644" s="167" t="s">
        <v>6010</v>
      </c>
      <c r="G1644" s="167" t="s">
        <v>5956</v>
      </c>
      <c r="H1644" s="62" t="s">
        <v>12030</v>
      </c>
      <c r="I1644" s="61" t="s">
        <v>6086</v>
      </c>
      <c r="J1644" s="63" t="str">
        <f t="shared" si="152"/>
        <v>IC.PA.112502</v>
      </c>
      <c r="K1644" s="61" t="s">
        <v>6450</v>
      </c>
      <c r="L1644" s="167" t="str">
        <f t="shared" si="153"/>
        <v>Scale = 1</v>
      </c>
      <c r="M1644" s="61" t="str">
        <f t="shared" si="154"/>
        <v>PI.IC.PA.112502.01</v>
      </c>
      <c r="N1644" s="168"/>
      <c r="O1644" s="168" t="str">
        <f t="shared" si="155"/>
        <v>PH.IC.PA.112502.01</v>
      </c>
      <c r="Q1644" s="168" t="str">
        <f t="shared" si="156"/>
        <v>CL.IC.PA.112502.01</v>
      </c>
    </row>
    <row r="1645" spans="1:31" s="167" customFormat="1" ht="15">
      <c r="A1645" s="167" t="s">
        <v>6465</v>
      </c>
      <c r="C1645" s="61" t="s">
        <v>12099</v>
      </c>
      <c r="E1645" s="61" t="s">
        <v>512</v>
      </c>
      <c r="F1645" s="167" t="s">
        <v>6010</v>
      </c>
      <c r="G1645" s="167" t="s">
        <v>6087</v>
      </c>
      <c r="H1645" s="62" t="s">
        <v>12032</v>
      </c>
      <c r="I1645" s="61" t="s">
        <v>6088</v>
      </c>
      <c r="J1645" s="63" t="str">
        <f t="shared" si="152"/>
        <v>IC.PA.112503</v>
      </c>
      <c r="K1645" s="61" t="s">
        <v>12175</v>
      </c>
      <c r="L1645" s="167" t="str">
        <f t="shared" si="153"/>
        <v>Scale = 2</v>
      </c>
      <c r="M1645" s="61" t="str">
        <f t="shared" si="154"/>
        <v>PI.IC.PA.112503.01</v>
      </c>
      <c r="N1645" s="168"/>
      <c r="O1645" s="168" t="str">
        <f t="shared" si="155"/>
        <v>PH.IC.PA.112503.01</v>
      </c>
      <c r="Q1645" s="168" t="str">
        <f t="shared" si="156"/>
        <v>CL.IC.PA.112503.01</v>
      </c>
    </row>
    <row r="1646" spans="1:31" s="167" customFormat="1" ht="15">
      <c r="A1646" s="167" t="s">
        <v>6465</v>
      </c>
      <c r="C1646" s="61" t="s">
        <v>12099</v>
      </c>
      <c r="E1646" s="61" t="s">
        <v>512</v>
      </c>
      <c r="F1646" s="167" t="s">
        <v>6010</v>
      </c>
      <c r="G1646" s="167" t="s">
        <v>6089</v>
      </c>
      <c r="H1646" s="62" t="s">
        <v>12028</v>
      </c>
      <c r="I1646" s="61" t="s">
        <v>5959</v>
      </c>
      <c r="J1646" s="63" t="str">
        <f t="shared" si="152"/>
        <v>IC.PA.112504</v>
      </c>
      <c r="K1646" s="61" t="s">
        <v>12175</v>
      </c>
      <c r="L1646" s="167" t="str">
        <f t="shared" si="153"/>
        <v>Scale = 3</v>
      </c>
      <c r="M1646" s="61" t="str">
        <f t="shared" si="154"/>
        <v>PI.IC.PA.112504.01</v>
      </c>
      <c r="N1646" s="168"/>
      <c r="O1646" s="168" t="str">
        <f t="shared" si="155"/>
        <v>PH.IC.PA.112504.01</v>
      </c>
      <c r="Q1646" s="168" t="str">
        <f t="shared" si="156"/>
        <v>CL.IC.PA.112504.01</v>
      </c>
    </row>
    <row r="1647" spans="1:31" s="167" customFormat="1" ht="15">
      <c r="A1647" s="167" t="s">
        <v>6465</v>
      </c>
      <c r="C1647" s="61" t="s">
        <v>12099</v>
      </c>
      <c r="E1647" s="61" t="s">
        <v>512</v>
      </c>
      <c r="F1647" s="167" t="s">
        <v>6010</v>
      </c>
      <c r="G1647" s="167" t="s">
        <v>5960</v>
      </c>
      <c r="H1647" s="62" t="s">
        <v>12210</v>
      </c>
      <c r="I1647" s="61" t="s">
        <v>5961</v>
      </c>
      <c r="J1647" s="63" t="str">
        <f t="shared" si="152"/>
        <v>IC.PA.112505</v>
      </c>
      <c r="K1647" s="61" t="s">
        <v>12175</v>
      </c>
      <c r="L1647" s="167" t="str">
        <f t="shared" si="153"/>
        <v>Scale = 4</v>
      </c>
      <c r="M1647" s="61" t="str">
        <f t="shared" si="154"/>
        <v>PI.IC.PA.112505.01</v>
      </c>
      <c r="N1647" s="168"/>
      <c r="O1647" s="168" t="str">
        <f t="shared" si="155"/>
        <v>PH.IC.PA.112505.01</v>
      </c>
      <c r="Q1647" s="168" t="str">
        <f t="shared" si="156"/>
        <v>CL.IC.PA.112505.01</v>
      </c>
    </row>
    <row r="1648" spans="1:31" s="167" customFormat="1" ht="15">
      <c r="A1648" s="167" t="s">
        <v>6465</v>
      </c>
      <c r="C1648" s="61" t="s">
        <v>12099</v>
      </c>
      <c r="E1648" s="61" t="s">
        <v>512</v>
      </c>
      <c r="F1648" s="167" t="s">
        <v>6010</v>
      </c>
      <c r="G1648" s="167" t="s">
        <v>5962</v>
      </c>
      <c r="H1648" s="62" t="s">
        <v>12212</v>
      </c>
      <c r="I1648" s="61" t="s">
        <v>5957</v>
      </c>
      <c r="J1648" s="63" t="str">
        <f t="shared" si="152"/>
        <v>IC.PA.112506</v>
      </c>
      <c r="K1648" s="61" t="s">
        <v>12175</v>
      </c>
      <c r="L1648" s="167" t="str">
        <f t="shared" si="153"/>
        <v>Scale = 5</v>
      </c>
      <c r="M1648" s="61" t="str">
        <f t="shared" si="154"/>
        <v>PI.IC.PA.112506.01</v>
      </c>
      <c r="N1648" s="168"/>
      <c r="O1648" s="168" t="str">
        <f t="shared" si="155"/>
        <v>PH.IC.PA.112506.01</v>
      </c>
      <c r="Q1648" s="168" t="str">
        <f t="shared" si="156"/>
        <v>CL.IC.PA.112506.01</v>
      </c>
    </row>
    <row r="1649" spans="1:19" s="167" customFormat="1" ht="15">
      <c r="A1649" s="167" t="s">
        <v>6465</v>
      </c>
      <c r="C1649" s="61" t="s">
        <v>12099</v>
      </c>
      <c r="E1649" s="61" t="s">
        <v>512</v>
      </c>
      <c r="F1649" s="167" t="s">
        <v>6010</v>
      </c>
      <c r="G1649" s="167" t="s">
        <v>5963</v>
      </c>
      <c r="H1649" s="62" t="s">
        <v>12225</v>
      </c>
      <c r="I1649" s="61" t="s">
        <v>5958</v>
      </c>
      <c r="J1649" s="63" t="str">
        <f t="shared" si="152"/>
        <v>IC.PA.112507</v>
      </c>
      <c r="K1649" s="61" t="s">
        <v>12175</v>
      </c>
      <c r="L1649" s="167" t="str">
        <f t="shared" si="153"/>
        <v>Scale = 6</v>
      </c>
      <c r="M1649" s="61" t="str">
        <f t="shared" si="154"/>
        <v>PI.IC.PA.112507.01</v>
      </c>
      <c r="N1649" s="168"/>
      <c r="O1649" s="168" t="str">
        <f t="shared" si="155"/>
        <v>PH.IC.PA.112507.01</v>
      </c>
      <c r="Q1649" s="168" t="str">
        <f t="shared" si="156"/>
        <v>CL.IC.PA.112507.01</v>
      </c>
    </row>
    <row r="1650" spans="1:19" s="167" customFormat="1" ht="15">
      <c r="A1650" s="167" t="s">
        <v>6465</v>
      </c>
      <c r="C1650" s="61" t="s">
        <v>12099</v>
      </c>
      <c r="E1650" s="61" t="s">
        <v>512</v>
      </c>
      <c r="F1650" s="167" t="s">
        <v>6010</v>
      </c>
      <c r="G1650" s="167" t="s">
        <v>5857</v>
      </c>
      <c r="H1650" s="62" t="s">
        <v>11638</v>
      </c>
      <c r="I1650" s="61" t="s">
        <v>5858</v>
      </c>
      <c r="J1650" s="63" t="str">
        <f t="shared" si="152"/>
        <v>IC.PA.112508</v>
      </c>
      <c r="K1650" s="61" t="s">
        <v>12175</v>
      </c>
      <c r="L1650" s="167" t="str">
        <f t="shared" si="153"/>
        <v>Scale = 7</v>
      </c>
      <c r="M1650" s="61" t="str">
        <f t="shared" si="154"/>
        <v>PI.IC.PA.112508.01</v>
      </c>
      <c r="N1650" s="168"/>
      <c r="O1650" s="168" t="str">
        <f t="shared" si="155"/>
        <v>PH.IC.PA.112508.01</v>
      </c>
      <c r="Q1650" s="168" t="str">
        <f t="shared" si="156"/>
        <v>CL.IC.PA.112508.01</v>
      </c>
    </row>
    <row r="1651" spans="1:19" s="167" customFormat="1" ht="15">
      <c r="A1651" s="167" t="s">
        <v>6465</v>
      </c>
      <c r="C1651" s="61" t="s">
        <v>12099</v>
      </c>
      <c r="E1651" s="61" t="s">
        <v>512</v>
      </c>
      <c r="F1651" s="167" t="s">
        <v>6010</v>
      </c>
      <c r="G1651" s="167" t="s">
        <v>5859</v>
      </c>
      <c r="H1651" s="62" t="s">
        <v>11639</v>
      </c>
      <c r="I1651" s="61" t="s">
        <v>5860</v>
      </c>
      <c r="J1651" s="63" t="str">
        <f t="shared" si="152"/>
        <v>IC.PA.112509</v>
      </c>
      <c r="K1651" s="61" t="s">
        <v>12175</v>
      </c>
      <c r="L1651" s="167" t="str">
        <f t="shared" si="153"/>
        <v>Scale = 8</v>
      </c>
      <c r="M1651" s="61" t="str">
        <f t="shared" si="154"/>
        <v>PI.IC.PA.112509.01</v>
      </c>
      <c r="N1651" s="168"/>
      <c r="O1651" s="168" t="str">
        <f t="shared" si="155"/>
        <v>PH.IC.PA.112509.01</v>
      </c>
      <c r="Q1651" s="168" t="str">
        <f t="shared" si="156"/>
        <v>CL.IC.PA.112509.01</v>
      </c>
    </row>
    <row r="1652" spans="1:19" s="167" customFormat="1" ht="15">
      <c r="A1652" s="167" t="s">
        <v>6465</v>
      </c>
      <c r="C1652" s="61" t="s">
        <v>12099</v>
      </c>
      <c r="E1652" s="61" t="s">
        <v>512</v>
      </c>
      <c r="F1652" s="167" t="s">
        <v>6010</v>
      </c>
      <c r="G1652" s="167" t="s">
        <v>5968</v>
      </c>
      <c r="H1652" s="62" t="s">
        <v>11829</v>
      </c>
      <c r="I1652" s="61" t="s">
        <v>6103</v>
      </c>
      <c r="J1652" s="63" t="str">
        <f t="shared" si="152"/>
        <v>IC.PA.112510</v>
      </c>
      <c r="K1652" s="61" t="s">
        <v>12175</v>
      </c>
      <c r="L1652" s="167" t="str">
        <f t="shared" si="153"/>
        <v>Scale = 9</v>
      </c>
      <c r="M1652" s="61" t="str">
        <f t="shared" si="154"/>
        <v>PI.IC.PA.112510.01</v>
      </c>
      <c r="N1652" s="168"/>
      <c r="O1652" s="168" t="str">
        <f t="shared" si="155"/>
        <v>PH.IC.PA.112510.01</v>
      </c>
      <c r="Q1652" s="168" t="str">
        <f t="shared" si="156"/>
        <v>CL.IC.PA.112510.01</v>
      </c>
    </row>
    <row r="1653" spans="1:19" s="167" customFormat="1" ht="15">
      <c r="A1653" s="167" t="s">
        <v>6465</v>
      </c>
      <c r="C1653" s="61" t="s">
        <v>12099</v>
      </c>
      <c r="E1653" s="61" t="s">
        <v>512</v>
      </c>
      <c r="F1653" s="167" t="s">
        <v>6010</v>
      </c>
      <c r="G1653" s="167" t="s">
        <v>6104</v>
      </c>
      <c r="H1653" s="62" t="s">
        <v>12099</v>
      </c>
      <c r="I1653" s="61" t="s">
        <v>6105</v>
      </c>
      <c r="J1653" s="63" t="str">
        <f t="shared" si="152"/>
        <v>IC.PA.112511</v>
      </c>
      <c r="K1653" s="61" t="s">
        <v>12175</v>
      </c>
      <c r="L1653" s="167" t="str">
        <f t="shared" si="153"/>
        <v>Scale = 10 Worse possible pain</v>
      </c>
      <c r="M1653" s="61" t="str">
        <f t="shared" si="154"/>
        <v>PI.IC.PA.112511.01</v>
      </c>
      <c r="N1653" s="168"/>
      <c r="O1653" s="168" t="str">
        <f t="shared" si="155"/>
        <v>PH.IC.PA.112511.01</v>
      </c>
      <c r="Q1653" s="168" t="str">
        <f t="shared" si="156"/>
        <v>CL.IC.PA.112511.01</v>
      </c>
    </row>
    <row r="1654" spans="1:19" s="167" customFormat="1" ht="15">
      <c r="A1654" s="167" t="s">
        <v>6465</v>
      </c>
      <c r="C1654" s="61" t="s">
        <v>12099</v>
      </c>
      <c r="E1654" s="61" t="s">
        <v>512</v>
      </c>
      <c r="F1654" s="167" t="s">
        <v>6010</v>
      </c>
      <c r="G1654" s="167" t="s">
        <v>7867</v>
      </c>
      <c r="H1654" s="62" t="s">
        <v>12100</v>
      </c>
      <c r="I1654" s="61">
        <v>99</v>
      </c>
      <c r="J1654" s="63" t="str">
        <f t="shared" si="152"/>
        <v>IC.PA.112512</v>
      </c>
      <c r="K1654" s="61" t="s">
        <v>12175</v>
      </c>
      <c r="L1654" s="167" t="str">
        <f t="shared" si="153"/>
        <v>Unable to assess</v>
      </c>
      <c r="M1654" s="61" t="str">
        <f t="shared" si="154"/>
        <v>PI.IC.PA.112512.01</v>
      </c>
      <c r="N1654" s="168"/>
      <c r="O1654" s="168" t="str">
        <f t="shared" si="155"/>
        <v>PH.IC.PA.112512.01</v>
      </c>
      <c r="Q1654" s="168" t="str">
        <f t="shared" si="156"/>
        <v>CL.IC.PA.112512.01</v>
      </c>
    </row>
    <row r="1655" spans="1:19" s="167" customFormat="1" ht="15">
      <c r="A1655" s="167" t="s">
        <v>6465</v>
      </c>
      <c r="C1655" s="61" t="s">
        <v>12099</v>
      </c>
      <c r="D1655" s="167" t="s">
        <v>6106</v>
      </c>
      <c r="E1655" s="61" t="s">
        <v>371</v>
      </c>
      <c r="F1655" s="167" t="s">
        <v>13526</v>
      </c>
      <c r="G1655" s="167" t="s">
        <v>5866</v>
      </c>
      <c r="H1655" s="62" t="s">
        <v>11848</v>
      </c>
      <c r="I1655" s="61" t="s">
        <v>5867</v>
      </c>
      <c r="J1655" s="63" t="str">
        <f t="shared" si="152"/>
        <v>IC.PA.112601</v>
      </c>
      <c r="K1655" s="61" t="s">
        <v>12175</v>
      </c>
      <c r="L1655" s="167" t="str">
        <f t="shared" si="153"/>
        <v>1 = asleep, easy to arouse to entering room, awake and alert</v>
      </c>
      <c r="M1655" s="61" t="str">
        <f t="shared" si="154"/>
        <v>PI.IC.PA.112601.01</v>
      </c>
      <c r="N1655" s="168"/>
      <c r="O1655" s="168" t="str">
        <f t="shared" si="155"/>
        <v>PH.IC.PA.112601.01</v>
      </c>
      <c r="Q1655" s="168" t="str">
        <f t="shared" si="156"/>
        <v>CL.IC.PA.112601.01</v>
      </c>
      <c r="R1655" s="167" t="s">
        <v>12465</v>
      </c>
      <c r="S1655" s="167">
        <v>488</v>
      </c>
    </row>
    <row r="1656" spans="1:19" s="167" customFormat="1" ht="15">
      <c r="A1656" s="167" t="s">
        <v>6465</v>
      </c>
      <c r="C1656" s="61" t="s">
        <v>12099</v>
      </c>
      <c r="E1656" s="61" t="s">
        <v>371</v>
      </c>
      <c r="F1656" s="167" t="s">
        <v>13526</v>
      </c>
      <c r="G1656" s="167" t="s">
        <v>5861</v>
      </c>
      <c r="H1656" s="62" t="s">
        <v>12030</v>
      </c>
      <c r="I1656" s="61" t="s">
        <v>5862</v>
      </c>
      <c r="J1656" s="63" t="str">
        <f t="shared" si="152"/>
        <v>IC.PA.112602</v>
      </c>
      <c r="K1656" s="61" t="s">
        <v>1702</v>
      </c>
      <c r="L1656" s="167" t="str">
        <f t="shared" si="153"/>
        <v>2 = slightly drowsy, easy to arouse to sound</v>
      </c>
      <c r="M1656" s="61" t="str">
        <f t="shared" si="154"/>
        <v>PI.IC.PA.112602.01</v>
      </c>
      <c r="N1656" s="168"/>
      <c r="O1656" s="168" t="str">
        <f t="shared" si="155"/>
        <v>PH.IC.PA.112602.01</v>
      </c>
      <c r="Q1656" s="168" t="str">
        <f t="shared" si="156"/>
        <v>CL.IC.PA.112602.01</v>
      </c>
      <c r="R1656" s="167" t="s">
        <v>12465</v>
      </c>
      <c r="S1656" s="167">
        <v>488</v>
      </c>
    </row>
    <row r="1657" spans="1:19" s="167" customFormat="1" ht="15">
      <c r="A1657" s="167" t="s">
        <v>6465</v>
      </c>
      <c r="C1657" s="61" t="s">
        <v>12099</v>
      </c>
      <c r="E1657" s="61" t="s">
        <v>371</v>
      </c>
      <c r="F1657" s="167" t="s">
        <v>13526</v>
      </c>
      <c r="G1657" s="167" t="s">
        <v>5972</v>
      </c>
      <c r="H1657" s="62" t="s">
        <v>12032</v>
      </c>
      <c r="I1657" s="61" t="s">
        <v>5973</v>
      </c>
      <c r="J1657" s="63" t="str">
        <f t="shared" si="152"/>
        <v>IC.PA.112603</v>
      </c>
      <c r="K1657" s="61" t="s">
        <v>1702</v>
      </c>
      <c r="L1657" s="167" t="str">
        <f t="shared" si="153"/>
        <v>3 = frequently drowsy, dozes mid-sentence, arouse to touch</v>
      </c>
      <c r="M1657" s="61" t="str">
        <f t="shared" si="154"/>
        <v>PI.IC.PA.112603.01</v>
      </c>
      <c r="N1657" s="168"/>
      <c r="O1657" s="168" t="str">
        <f t="shared" si="155"/>
        <v>PH.IC.PA.112603.01</v>
      </c>
      <c r="Q1657" s="168" t="str">
        <f t="shared" si="156"/>
        <v>CL.IC.PA.112603.01</v>
      </c>
      <c r="R1657" s="167" t="s">
        <v>12465</v>
      </c>
      <c r="S1657" s="167">
        <v>488</v>
      </c>
    </row>
    <row r="1658" spans="1:19" s="167" customFormat="1" ht="15">
      <c r="A1658" s="167" t="s">
        <v>6465</v>
      </c>
      <c r="C1658" s="61" t="s">
        <v>12099</v>
      </c>
      <c r="E1658" s="61" t="s">
        <v>371</v>
      </c>
      <c r="F1658" s="167" t="s">
        <v>13526</v>
      </c>
      <c r="G1658" s="167" t="s">
        <v>5974</v>
      </c>
      <c r="H1658" s="62" t="s">
        <v>12028</v>
      </c>
      <c r="I1658" s="61" t="s">
        <v>5969</v>
      </c>
      <c r="J1658" s="63" t="str">
        <f t="shared" si="152"/>
        <v>IC.PA.112604</v>
      </c>
      <c r="K1658" s="61" t="s">
        <v>1702</v>
      </c>
      <c r="L1658" s="167" t="str">
        <f t="shared" si="153"/>
        <v>4 = minimal or no response</v>
      </c>
      <c r="M1658" s="61" t="str">
        <f t="shared" si="154"/>
        <v>PI.IC.PA.112604.01</v>
      </c>
      <c r="N1658" s="168"/>
      <c r="O1658" s="168" t="str">
        <f t="shared" si="155"/>
        <v>PH.IC.PA.112604.01</v>
      </c>
      <c r="Q1658" s="168" t="str">
        <f t="shared" si="156"/>
        <v>CL.IC.PA.112604.01</v>
      </c>
      <c r="R1658" s="167" t="s">
        <v>12465</v>
      </c>
      <c r="S1658" s="167">
        <v>488</v>
      </c>
    </row>
    <row r="1659" spans="1:19" s="167" customFormat="1" ht="15">
      <c r="A1659" s="167" t="s">
        <v>6465</v>
      </c>
      <c r="B1659" s="167" t="s">
        <v>13527</v>
      </c>
      <c r="C1659" s="61" t="s">
        <v>12100</v>
      </c>
      <c r="D1659" s="167" t="s">
        <v>5869</v>
      </c>
      <c r="E1659" s="61" t="s">
        <v>12175</v>
      </c>
      <c r="F1659" s="167" t="s">
        <v>6008</v>
      </c>
      <c r="G1659" s="167" t="s">
        <v>6312</v>
      </c>
      <c r="H1659" s="62" t="s">
        <v>11848</v>
      </c>
      <c r="I1659" s="167">
        <v>0</v>
      </c>
      <c r="J1659" s="63" t="str">
        <f t="shared" si="152"/>
        <v>IC.PA.120101</v>
      </c>
      <c r="K1659" s="61" t="s">
        <v>12175</v>
      </c>
      <c r="L1659" s="167" t="str">
        <f t="shared" si="153"/>
        <v xml:space="preserve">      No Pain (0/10)</v>
      </c>
      <c r="M1659" s="61" t="str">
        <f t="shared" si="154"/>
        <v>PI.IC.PA.120101.01</v>
      </c>
      <c r="N1659" s="168"/>
      <c r="O1659" s="168" t="str">
        <f t="shared" si="155"/>
        <v>PH.IC.PA.120101.01</v>
      </c>
      <c r="Q1659" s="168" t="str">
        <f t="shared" si="156"/>
        <v>CL.IC.PA.120101.01</v>
      </c>
    </row>
    <row r="1660" spans="1:19" s="167" customFormat="1" ht="15">
      <c r="A1660" s="167" t="s">
        <v>6465</v>
      </c>
      <c r="C1660" s="61" t="s">
        <v>12100</v>
      </c>
      <c r="E1660" s="61" t="s">
        <v>12175</v>
      </c>
      <c r="F1660" s="167" t="s">
        <v>6008</v>
      </c>
      <c r="G1660" s="167" t="s">
        <v>6313</v>
      </c>
      <c r="H1660" s="62" t="s">
        <v>12030</v>
      </c>
      <c r="I1660" s="167">
        <v>1</v>
      </c>
      <c r="J1660" s="63" t="str">
        <f t="shared" si="152"/>
        <v>IC.PA.120102</v>
      </c>
      <c r="K1660" s="61" t="s">
        <v>12175</v>
      </c>
      <c r="L1660" s="167" t="str">
        <f t="shared" si="153"/>
        <v xml:space="preserve">      Level 1 (1/10)</v>
      </c>
      <c r="M1660" s="61" t="str">
        <f t="shared" si="154"/>
        <v>PI.IC.PA.120102.01</v>
      </c>
      <c r="N1660" s="168"/>
      <c r="O1660" s="168" t="str">
        <f t="shared" si="155"/>
        <v>PH.IC.PA.120102.01</v>
      </c>
      <c r="Q1660" s="168" t="str">
        <f t="shared" si="156"/>
        <v>CL.IC.PA.120102.01</v>
      </c>
    </row>
    <row r="1661" spans="1:19" s="167" customFormat="1" ht="15">
      <c r="A1661" s="167" t="s">
        <v>6465</v>
      </c>
      <c r="C1661" s="61" t="s">
        <v>12100</v>
      </c>
      <c r="E1661" s="61" t="s">
        <v>12175</v>
      </c>
      <c r="F1661" s="167" t="s">
        <v>6008</v>
      </c>
      <c r="G1661" s="167" t="s">
        <v>6314</v>
      </c>
      <c r="H1661" s="62" t="s">
        <v>12032</v>
      </c>
      <c r="I1661" s="167">
        <v>2</v>
      </c>
      <c r="J1661" s="63" t="str">
        <f t="shared" si="152"/>
        <v>IC.PA.120103</v>
      </c>
      <c r="K1661" s="61" t="s">
        <v>12175</v>
      </c>
      <c r="L1661" s="167" t="str">
        <f t="shared" si="153"/>
        <v xml:space="preserve">      Level 2 (2/10)</v>
      </c>
      <c r="M1661" s="61" t="str">
        <f t="shared" si="154"/>
        <v>PI.IC.PA.120103.01</v>
      </c>
      <c r="N1661" s="168"/>
      <c r="O1661" s="168" t="str">
        <f t="shared" si="155"/>
        <v>PH.IC.PA.120103.01</v>
      </c>
      <c r="Q1661" s="168" t="str">
        <f t="shared" si="156"/>
        <v>CL.IC.PA.120103.01</v>
      </c>
    </row>
    <row r="1662" spans="1:19" s="167" customFormat="1" ht="15">
      <c r="A1662" s="167" t="s">
        <v>6465</v>
      </c>
      <c r="C1662" s="61" t="s">
        <v>12100</v>
      </c>
      <c r="E1662" s="61" t="s">
        <v>12175</v>
      </c>
      <c r="F1662" s="167" t="s">
        <v>6008</v>
      </c>
      <c r="G1662" s="167" t="s">
        <v>6139</v>
      </c>
      <c r="H1662" s="62" t="s">
        <v>12028</v>
      </c>
      <c r="I1662" s="167">
        <v>3</v>
      </c>
      <c r="J1662" s="63" t="str">
        <f t="shared" si="152"/>
        <v>IC.PA.120104</v>
      </c>
      <c r="K1662" s="61" t="s">
        <v>12175</v>
      </c>
      <c r="L1662" s="167" t="str">
        <f t="shared" si="153"/>
        <v xml:space="preserve">      Level 3 (3/10)</v>
      </c>
      <c r="M1662" s="61" t="str">
        <f t="shared" si="154"/>
        <v>PI.IC.PA.120104.01</v>
      </c>
      <c r="N1662" s="168"/>
      <c r="O1662" s="168" t="str">
        <f t="shared" si="155"/>
        <v>PH.IC.PA.120104.01</v>
      </c>
      <c r="Q1662" s="168" t="str">
        <f t="shared" si="156"/>
        <v>CL.IC.PA.120104.01</v>
      </c>
    </row>
    <row r="1663" spans="1:19" s="167" customFormat="1" ht="15">
      <c r="A1663" s="167" t="s">
        <v>6465</v>
      </c>
      <c r="C1663" s="61" t="s">
        <v>12100</v>
      </c>
      <c r="E1663" s="61" t="s">
        <v>12175</v>
      </c>
      <c r="F1663" s="167" t="s">
        <v>6008</v>
      </c>
      <c r="G1663" s="167" t="s">
        <v>6140</v>
      </c>
      <c r="H1663" s="62" t="s">
        <v>12210</v>
      </c>
      <c r="I1663" s="167">
        <v>4</v>
      </c>
      <c r="J1663" s="63" t="str">
        <f t="shared" si="152"/>
        <v>IC.PA.120105</v>
      </c>
      <c r="K1663" s="61" t="s">
        <v>12175</v>
      </c>
      <c r="L1663" s="167" t="str">
        <f t="shared" si="153"/>
        <v xml:space="preserve">      Level 4 (4/10)</v>
      </c>
      <c r="M1663" s="61" t="str">
        <f t="shared" si="154"/>
        <v>PI.IC.PA.120105.01</v>
      </c>
      <c r="N1663" s="168"/>
      <c r="O1663" s="168" t="str">
        <f t="shared" si="155"/>
        <v>PH.IC.PA.120105.01</v>
      </c>
      <c r="Q1663" s="168" t="str">
        <f t="shared" si="156"/>
        <v>CL.IC.PA.120105.01</v>
      </c>
    </row>
    <row r="1664" spans="1:19" s="167" customFormat="1" ht="15">
      <c r="A1664" s="167" t="s">
        <v>6465</v>
      </c>
      <c r="C1664" s="61" t="s">
        <v>12100</v>
      </c>
      <c r="E1664" s="61" t="s">
        <v>12175</v>
      </c>
      <c r="F1664" s="167" t="s">
        <v>6008</v>
      </c>
      <c r="G1664" s="167" t="s">
        <v>6141</v>
      </c>
      <c r="H1664" s="62" t="s">
        <v>12212</v>
      </c>
      <c r="I1664" s="167">
        <v>5</v>
      </c>
      <c r="J1664" s="63" t="str">
        <f t="shared" si="152"/>
        <v>IC.PA.120106</v>
      </c>
      <c r="K1664" s="61" t="s">
        <v>12175</v>
      </c>
      <c r="L1664" s="167" t="str">
        <f t="shared" si="153"/>
        <v xml:space="preserve">      Level 5 (5/10)</v>
      </c>
      <c r="M1664" s="61" t="str">
        <f t="shared" si="154"/>
        <v>PI.IC.PA.120106.01</v>
      </c>
      <c r="N1664" s="168"/>
      <c r="O1664" s="168" t="str">
        <f t="shared" si="155"/>
        <v>PH.IC.PA.120106.01</v>
      </c>
      <c r="Q1664" s="168" t="str">
        <f t="shared" si="156"/>
        <v>CL.IC.PA.120106.01</v>
      </c>
    </row>
    <row r="1665" spans="1:17" s="167" customFormat="1" ht="15">
      <c r="A1665" s="167" t="s">
        <v>6465</v>
      </c>
      <c r="C1665" s="61" t="s">
        <v>12100</v>
      </c>
      <c r="E1665" s="61" t="s">
        <v>12175</v>
      </c>
      <c r="F1665" s="167" t="s">
        <v>6008</v>
      </c>
      <c r="G1665" s="167" t="s">
        <v>6142</v>
      </c>
      <c r="H1665" s="62" t="s">
        <v>12225</v>
      </c>
      <c r="I1665" s="167">
        <v>6</v>
      </c>
      <c r="J1665" s="63" t="str">
        <f t="shared" si="152"/>
        <v>IC.PA.120107</v>
      </c>
      <c r="K1665" s="61" t="s">
        <v>12175</v>
      </c>
      <c r="L1665" s="167" t="str">
        <f t="shared" si="153"/>
        <v xml:space="preserve">      Level 6 (6/10)</v>
      </c>
      <c r="M1665" s="61" t="str">
        <f t="shared" si="154"/>
        <v>PI.IC.PA.120107.01</v>
      </c>
      <c r="N1665" s="168"/>
      <c r="O1665" s="168" t="str">
        <f t="shared" si="155"/>
        <v>PH.IC.PA.120107.01</v>
      </c>
      <c r="Q1665" s="168" t="str">
        <f t="shared" si="156"/>
        <v>CL.IC.PA.120107.01</v>
      </c>
    </row>
    <row r="1666" spans="1:17" s="167" customFormat="1" ht="15">
      <c r="A1666" s="167" t="s">
        <v>6465</v>
      </c>
      <c r="C1666" s="61" t="s">
        <v>12100</v>
      </c>
      <c r="E1666" s="61" t="s">
        <v>12175</v>
      </c>
      <c r="F1666" s="167" t="s">
        <v>6008</v>
      </c>
      <c r="G1666" s="167" t="s">
        <v>6143</v>
      </c>
      <c r="H1666" s="62" t="s">
        <v>11638</v>
      </c>
      <c r="I1666" s="167">
        <v>7</v>
      </c>
      <c r="J1666" s="63" t="str">
        <f t="shared" si="152"/>
        <v>IC.PA.120108</v>
      </c>
      <c r="K1666" s="61" t="s">
        <v>12175</v>
      </c>
      <c r="L1666" s="167" t="str">
        <f t="shared" si="153"/>
        <v xml:space="preserve">      Level 7 (7/10)</v>
      </c>
      <c r="M1666" s="61" t="str">
        <f t="shared" si="154"/>
        <v>PI.IC.PA.120108.01</v>
      </c>
      <c r="N1666" s="168"/>
      <c r="O1666" s="168" t="str">
        <f t="shared" si="155"/>
        <v>PH.IC.PA.120108.01</v>
      </c>
      <c r="Q1666" s="168" t="str">
        <f t="shared" si="156"/>
        <v>CL.IC.PA.120108.01</v>
      </c>
    </row>
    <row r="1667" spans="1:17" s="167" customFormat="1" ht="15">
      <c r="A1667" s="167" t="s">
        <v>6465</v>
      </c>
      <c r="C1667" s="61" t="s">
        <v>12100</v>
      </c>
      <c r="E1667" s="61" t="s">
        <v>12175</v>
      </c>
      <c r="F1667" s="167" t="s">
        <v>6008</v>
      </c>
      <c r="G1667" s="167" t="s">
        <v>6144</v>
      </c>
      <c r="H1667" s="62" t="s">
        <v>11639</v>
      </c>
      <c r="I1667" s="167">
        <v>8</v>
      </c>
      <c r="J1667" s="63" t="str">
        <f t="shared" si="152"/>
        <v>IC.PA.120109</v>
      </c>
      <c r="K1667" s="61" t="s">
        <v>12175</v>
      </c>
      <c r="L1667" s="167" t="str">
        <f t="shared" si="153"/>
        <v xml:space="preserve">      Level 8 (8/10)</v>
      </c>
      <c r="M1667" s="61" t="str">
        <f t="shared" si="154"/>
        <v>PI.IC.PA.120109.01</v>
      </c>
      <c r="N1667" s="168"/>
      <c r="O1667" s="168" t="str">
        <f t="shared" si="155"/>
        <v>PH.IC.PA.120109.01</v>
      </c>
      <c r="Q1667" s="168" t="str">
        <f t="shared" si="156"/>
        <v>CL.IC.PA.120109.01</v>
      </c>
    </row>
    <row r="1668" spans="1:17" s="167" customFormat="1" ht="15">
      <c r="A1668" s="167" t="s">
        <v>6465</v>
      </c>
      <c r="C1668" s="61" t="s">
        <v>12100</v>
      </c>
      <c r="E1668" s="61" t="s">
        <v>12175</v>
      </c>
      <c r="F1668" s="167" t="s">
        <v>6008</v>
      </c>
      <c r="G1668" s="167" t="s">
        <v>6502</v>
      </c>
      <c r="H1668" s="62" t="s">
        <v>11829</v>
      </c>
      <c r="I1668" s="167">
        <v>9</v>
      </c>
      <c r="J1668" s="63" t="str">
        <f t="shared" si="152"/>
        <v>IC.PA.120110</v>
      </c>
      <c r="K1668" s="61" t="s">
        <v>12175</v>
      </c>
      <c r="L1668" s="167" t="str">
        <f t="shared" si="153"/>
        <v xml:space="preserve">      Level 9 (9/10)</v>
      </c>
      <c r="M1668" s="61" t="str">
        <f t="shared" si="154"/>
        <v>PI.IC.PA.120110.01</v>
      </c>
      <c r="N1668" s="168"/>
      <c r="O1668" s="168" t="str">
        <f t="shared" si="155"/>
        <v>PH.IC.PA.120110.01</v>
      </c>
      <c r="Q1668" s="168" t="str">
        <f t="shared" si="156"/>
        <v>CL.IC.PA.120110.01</v>
      </c>
    </row>
    <row r="1669" spans="1:17" s="167" customFormat="1" ht="15">
      <c r="A1669" s="167" t="s">
        <v>6465</v>
      </c>
      <c r="C1669" s="61" t="s">
        <v>12100</v>
      </c>
      <c r="E1669" s="61" t="s">
        <v>12175</v>
      </c>
      <c r="F1669" s="167" t="s">
        <v>6008</v>
      </c>
      <c r="G1669" s="167" t="s">
        <v>6666</v>
      </c>
      <c r="H1669" s="62" t="s">
        <v>12099</v>
      </c>
      <c r="I1669" s="167">
        <v>10</v>
      </c>
      <c r="J1669" s="63" t="str">
        <f t="shared" si="152"/>
        <v>IC.PA.120111</v>
      </c>
      <c r="K1669" s="61" t="s">
        <v>12175</v>
      </c>
      <c r="L1669" s="167" t="str">
        <f t="shared" si="153"/>
        <v xml:space="preserve">      Worst possible pain (10/10)</v>
      </c>
      <c r="M1669" s="61" t="str">
        <f t="shared" si="154"/>
        <v>PI.IC.PA.120111.01</v>
      </c>
      <c r="N1669" s="168"/>
      <c r="O1669" s="168" t="str">
        <f t="shared" si="155"/>
        <v>PH.IC.PA.120111.01</v>
      </c>
      <c r="Q1669" s="168" t="str">
        <f t="shared" si="156"/>
        <v>CL.IC.PA.120111.01</v>
      </c>
    </row>
    <row r="1670" spans="1:17" s="167" customFormat="1" ht="15">
      <c r="A1670" s="167" t="s">
        <v>6465</v>
      </c>
      <c r="C1670" s="61" t="s">
        <v>12100</v>
      </c>
      <c r="D1670" s="167" t="s">
        <v>5872</v>
      </c>
      <c r="E1670" s="61" t="s">
        <v>1863</v>
      </c>
      <c r="F1670" s="167" t="s">
        <v>6008</v>
      </c>
      <c r="G1670" s="167" t="s">
        <v>6353</v>
      </c>
      <c r="H1670" s="62" t="s">
        <v>11848</v>
      </c>
      <c r="I1670" s="167" t="s">
        <v>12173</v>
      </c>
      <c r="J1670" s="63" t="str">
        <f t="shared" si="152"/>
        <v>IC.PA.120201</v>
      </c>
      <c r="K1670" s="61" t="s">
        <v>12175</v>
      </c>
      <c r="L1670" s="167" t="str">
        <f t="shared" si="153"/>
        <v xml:space="preserve">      Increase activity</v>
      </c>
      <c r="M1670" s="61" t="str">
        <f t="shared" si="154"/>
        <v>PI.IC.PA.120201.01</v>
      </c>
      <c r="N1670" s="168"/>
      <c r="O1670" s="168" t="str">
        <f t="shared" si="155"/>
        <v>PH.IC.PA.120201.01</v>
      </c>
      <c r="Q1670" s="168" t="str">
        <f t="shared" si="156"/>
        <v>CL.IC.PA.120201.01</v>
      </c>
    </row>
    <row r="1671" spans="1:17" s="167" customFormat="1" ht="15">
      <c r="A1671" s="167" t="s">
        <v>6465</v>
      </c>
      <c r="C1671" s="61" t="s">
        <v>12100</v>
      </c>
      <c r="E1671" s="61" t="s">
        <v>1863</v>
      </c>
      <c r="F1671" s="167" t="s">
        <v>6008</v>
      </c>
      <c r="G1671" s="167" t="s">
        <v>6177</v>
      </c>
      <c r="H1671" s="62" t="s">
        <v>12030</v>
      </c>
      <c r="I1671" s="167" t="s">
        <v>6178</v>
      </c>
      <c r="J1671" s="63" t="str">
        <f t="shared" si="152"/>
        <v>IC.PA.120202</v>
      </c>
      <c r="K1671" s="61" t="s">
        <v>12175</v>
      </c>
      <c r="L1671" s="167" t="str">
        <f t="shared" si="153"/>
        <v xml:space="preserve">      Improve sleep</v>
      </c>
      <c r="M1671" s="61" t="str">
        <f t="shared" si="154"/>
        <v>PI.IC.PA.120202.01</v>
      </c>
      <c r="N1671" s="168"/>
      <c r="O1671" s="168" t="str">
        <f t="shared" si="155"/>
        <v>PH.IC.PA.120202.01</v>
      </c>
      <c r="Q1671" s="168" t="str">
        <f t="shared" si="156"/>
        <v>CL.IC.PA.120202.01</v>
      </c>
    </row>
    <row r="1672" spans="1:17" s="167" customFormat="1" ht="15">
      <c r="A1672" s="167" t="s">
        <v>6465</v>
      </c>
      <c r="C1672" s="61" t="s">
        <v>12100</v>
      </c>
      <c r="E1672" s="61" t="s">
        <v>1863</v>
      </c>
      <c r="F1672" s="167" t="s">
        <v>6008</v>
      </c>
      <c r="G1672" s="167" t="s">
        <v>6179</v>
      </c>
      <c r="H1672" s="62" t="s">
        <v>12032</v>
      </c>
      <c r="I1672" s="167" t="s">
        <v>6180</v>
      </c>
      <c r="J1672" s="63" t="str">
        <f t="shared" si="152"/>
        <v>IC.PA.120203</v>
      </c>
      <c r="K1672" s="61" t="s">
        <v>12175</v>
      </c>
      <c r="L1672" s="167" t="str">
        <f t="shared" si="153"/>
        <v xml:space="preserve">      Improve activity of daily living</v>
      </c>
      <c r="M1672" s="61" t="str">
        <f t="shared" si="154"/>
        <v>PI.IC.PA.120203.01</v>
      </c>
      <c r="N1672" s="168"/>
      <c r="O1672" s="168" t="str">
        <f t="shared" si="155"/>
        <v>PH.IC.PA.120203.01</v>
      </c>
      <c r="Q1672" s="168" t="str">
        <f t="shared" si="156"/>
        <v>CL.IC.PA.120203.01</v>
      </c>
    </row>
    <row r="1673" spans="1:17" s="167" customFormat="1" ht="15">
      <c r="A1673" s="167" t="s">
        <v>6465</v>
      </c>
      <c r="C1673" s="61" t="s">
        <v>12100</v>
      </c>
      <c r="E1673" s="61" t="s">
        <v>1863</v>
      </c>
      <c r="F1673" s="167" t="s">
        <v>6008</v>
      </c>
      <c r="G1673" s="167" t="s">
        <v>6181</v>
      </c>
      <c r="H1673" s="62" t="s">
        <v>12028</v>
      </c>
      <c r="I1673" s="167" t="s">
        <v>6357</v>
      </c>
      <c r="J1673" s="63" t="str">
        <f t="shared" si="152"/>
        <v>IC.PA.120204</v>
      </c>
      <c r="K1673" s="61" t="s">
        <v>12175</v>
      </c>
      <c r="L1673" s="167" t="str">
        <f t="shared" si="153"/>
        <v xml:space="preserve">      Improve mood</v>
      </c>
      <c r="M1673" s="61" t="str">
        <f t="shared" si="154"/>
        <v>PI.IC.PA.120204.01</v>
      </c>
      <c r="N1673" s="168"/>
      <c r="O1673" s="168" t="str">
        <f t="shared" si="155"/>
        <v>PH.IC.PA.120204.01</v>
      </c>
      <c r="Q1673" s="168" t="str">
        <f t="shared" si="156"/>
        <v>CL.IC.PA.120204.01</v>
      </c>
    </row>
    <row r="1674" spans="1:17" s="167" customFormat="1" ht="15">
      <c r="A1674" s="167" t="s">
        <v>6465</v>
      </c>
      <c r="C1674" s="61" t="s">
        <v>12100</v>
      </c>
      <c r="E1674" s="61" t="s">
        <v>1863</v>
      </c>
      <c r="F1674" s="167" t="s">
        <v>6008</v>
      </c>
      <c r="G1674" s="167" t="s">
        <v>6358</v>
      </c>
      <c r="H1674" s="62" t="s">
        <v>12210</v>
      </c>
      <c r="I1674" s="167" t="s">
        <v>6359</v>
      </c>
      <c r="J1674" s="63" t="str">
        <f t="shared" si="152"/>
        <v>IC.PA.120205</v>
      </c>
      <c r="K1674" s="61" t="s">
        <v>12175</v>
      </c>
      <c r="L1674" s="167" t="str">
        <f t="shared" si="153"/>
        <v xml:space="preserve">      Reduce drugs</v>
      </c>
      <c r="M1674" s="61" t="str">
        <f t="shared" si="154"/>
        <v>PI.IC.PA.120205.01</v>
      </c>
      <c r="N1674" s="168"/>
      <c r="O1674" s="168" t="str">
        <f t="shared" si="155"/>
        <v>PH.IC.PA.120205.01</v>
      </c>
      <c r="Q1674" s="168" t="str">
        <f t="shared" si="156"/>
        <v>CL.IC.PA.120205.01</v>
      </c>
    </row>
    <row r="1675" spans="1:17" s="167" customFormat="1" ht="15">
      <c r="A1675" s="167" t="s">
        <v>6465</v>
      </c>
      <c r="C1675" s="61" t="s">
        <v>12100</v>
      </c>
      <c r="D1675" s="167" t="s">
        <v>6360</v>
      </c>
      <c r="E1675" s="61" t="s">
        <v>12185</v>
      </c>
      <c r="F1675" s="167" t="s">
        <v>5897</v>
      </c>
      <c r="G1675" s="167" t="s">
        <v>6182</v>
      </c>
      <c r="H1675" s="62" t="s">
        <v>11848</v>
      </c>
      <c r="I1675" s="167" t="s">
        <v>12157</v>
      </c>
      <c r="J1675" s="63" t="str">
        <f t="shared" si="152"/>
        <v>IC.PA.120301</v>
      </c>
      <c r="K1675" s="61" t="s">
        <v>12175</v>
      </c>
      <c r="L1675" s="167" t="str">
        <f t="shared" si="153"/>
        <v xml:space="preserve">      Aggravating factor none</v>
      </c>
      <c r="M1675" s="61" t="str">
        <f t="shared" si="154"/>
        <v>PI.IC.PA.120301.01</v>
      </c>
      <c r="N1675" s="168"/>
      <c r="O1675" s="168" t="str">
        <f t="shared" si="155"/>
        <v>PH.IC.PA.120301.01</v>
      </c>
      <c r="Q1675" s="168" t="str">
        <f t="shared" si="156"/>
        <v>CL.IC.PA.120301.01</v>
      </c>
    </row>
    <row r="1676" spans="1:17" s="167" customFormat="1" ht="15">
      <c r="A1676" s="167" t="s">
        <v>6465</v>
      </c>
      <c r="C1676" s="61" t="s">
        <v>12100</v>
      </c>
      <c r="E1676" s="61" t="s">
        <v>12185</v>
      </c>
      <c r="F1676" s="167" t="s">
        <v>5897</v>
      </c>
      <c r="G1676" s="167" t="s">
        <v>6183</v>
      </c>
      <c r="H1676" s="62" t="s">
        <v>12030</v>
      </c>
      <c r="I1676" s="167" t="s">
        <v>6362</v>
      </c>
      <c r="J1676" s="63" t="str">
        <f t="shared" si="152"/>
        <v>IC.PA.120302</v>
      </c>
      <c r="K1676" s="61" t="s">
        <v>12175</v>
      </c>
      <c r="L1676" s="167" t="str">
        <f t="shared" si="153"/>
        <v xml:space="preserve">      Aggravating factor coughing</v>
      </c>
      <c r="M1676" s="61" t="str">
        <f t="shared" si="154"/>
        <v>PI.IC.PA.120302.01</v>
      </c>
      <c r="N1676" s="168"/>
      <c r="O1676" s="168" t="str">
        <f t="shared" si="155"/>
        <v>PH.IC.PA.120302.01</v>
      </c>
      <c r="Q1676" s="168" t="str">
        <f t="shared" si="156"/>
        <v>CL.IC.PA.120302.01</v>
      </c>
    </row>
    <row r="1677" spans="1:17" s="167" customFormat="1" ht="15">
      <c r="A1677" s="167" t="s">
        <v>6465</v>
      </c>
      <c r="C1677" s="61" t="s">
        <v>12100</v>
      </c>
      <c r="E1677" s="61" t="s">
        <v>12185</v>
      </c>
      <c r="F1677" s="167" t="s">
        <v>5897</v>
      </c>
      <c r="G1677" s="167" t="s">
        <v>5908</v>
      </c>
      <c r="H1677" s="62" t="s">
        <v>12032</v>
      </c>
      <c r="I1677" s="167" t="s">
        <v>6025</v>
      </c>
      <c r="J1677" s="63" t="str">
        <f t="shared" si="152"/>
        <v>IC.PA.120303</v>
      </c>
      <c r="K1677" s="61" t="s">
        <v>12175</v>
      </c>
      <c r="L1677" s="167" t="str">
        <f t="shared" si="153"/>
        <v xml:space="preserve">      Aggravating factor breathing</v>
      </c>
      <c r="M1677" s="61" t="str">
        <f t="shared" si="154"/>
        <v>PI.IC.PA.120303.01</v>
      </c>
      <c r="N1677" s="168"/>
      <c r="O1677" s="168" t="str">
        <f t="shared" si="155"/>
        <v>PH.IC.PA.120303.01</v>
      </c>
      <c r="Q1677" s="168" t="str">
        <f t="shared" si="156"/>
        <v>CL.IC.PA.120303.01</v>
      </c>
    </row>
    <row r="1678" spans="1:17" s="167" customFormat="1" ht="15">
      <c r="A1678" s="167" t="s">
        <v>6465</v>
      </c>
      <c r="C1678" s="61" t="s">
        <v>12100</v>
      </c>
      <c r="E1678" s="61" t="s">
        <v>12185</v>
      </c>
      <c r="F1678" s="167" t="s">
        <v>5897</v>
      </c>
      <c r="G1678" s="167" t="s">
        <v>6026</v>
      </c>
      <c r="H1678" s="62" t="s">
        <v>12028</v>
      </c>
      <c r="I1678" s="167" t="s">
        <v>12058</v>
      </c>
      <c r="J1678" s="63" t="str">
        <f t="shared" si="152"/>
        <v>IC.PA.120304</v>
      </c>
      <c r="K1678" s="61" t="s">
        <v>12175</v>
      </c>
      <c r="L1678" s="167" t="str">
        <f t="shared" si="153"/>
        <v xml:space="preserve">      Aggravating factor cold</v>
      </c>
      <c r="M1678" s="61" t="str">
        <f t="shared" si="154"/>
        <v>PI.IC.PA.120304.01</v>
      </c>
      <c r="N1678" s="168"/>
      <c r="O1678" s="168" t="str">
        <f t="shared" si="155"/>
        <v>PH.IC.PA.120304.01</v>
      </c>
      <c r="Q1678" s="168" t="str">
        <f t="shared" si="156"/>
        <v>CL.IC.PA.120304.01</v>
      </c>
    </row>
    <row r="1679" spans="1:17" s="167" customFormat="1" ht="15">
      <c r="A1679" s="167" t="s">
        <v>6465</v>
      </c>
      <c r="C1679" s="61" t="s">
        <v>12100</v>
      </c>
      <c r="E1679" s="61" t="s">
        <v>12185</v>
      </c>
      <c r="F1679" s="167" t="s">
        <v>5897</v>
      </c>
      <c r="G1679" s="167" t="s">
        <v>6027</v>
      </c>
      <c r="H1679" s="62" t="s">
        <v>12210</v>
      </c>
      <c r="I1679" s="167" t="s">
        <v>7743</v>
      </c>
      <c r="J1679" s="63" t="str">
        <f t="shared" si="152"/>
        <v>IC.PA.120305</v>
      </c>
      <c r="K1679" s="61" t="s">
        <v>12175</v>
      </c>
      <c r="L1679" s="167" t="str">
        <f t="shared" si="153"/>
        <v xml:space="preserve">      Aggravating factor heat</v>
      </c>
      <c r="M1679" s="61" t="str">
        <f t="shared" si="154"/>
        <v>PI.IC.PA.120305.01</v>
      </c>
      <c r="N1679" s="168"/>
      <c r="O1679" s="168" t="str">
        <f t="shared" si="155"/>
        <v>PH.IC.PA.120305.01</v>
      </c>
      <c r="Q1679" s="168" t="str">
        <f t="shared" si="156"/>
        <v>CL.IC.PA.120305.01</v>
      </c>
    </row>
    <row r="1680" spans="1:17" s="167" customFormat="1" ht="15">
      <c r="A1680" s="167" t="s">
        <v>6465</v>
      </c>
      <c r="C1680" s="61" t="s">
        <v>12100</v>
      </c>
      <c r="E1680" s="61" t="s">
        <v>12185</v>
      </c>
      <c r="F1680" s="167" t="s">
        <v>5897</v>
      </c>
      <c r="G1680" s="167" t="s">
        <v>6531</v>
      </c>
      <c r="H1680" s="62" t="s">
        <v>12212</v>
      </c>
      <c r="I1680" s="167" t="s">
        <v>6366</v>
      </c>
      <c r="J1680" s="63" t="str">
        <f t="shared" si="152"/>
        <v>IC.PA.120306</v>
      </c>
      <c r="K1680" s="61" t="s">
        <v>12175</v>
      </c>
      <c r="L1680" s="167" t="str">
        <f t="shared" si="153"/>
        <v xml:space="preserve">      Aggravating factor exercise</v>
      </c>
      <c r="M1680" s="61" t="str">
        <f t="shared" si="154"/>
        <v>PI.IC.PA.120306.01</v>
      </c>
      <c r="N1680" s="168"/>
      <c r="O1680" s="168" t="str">
        <f t="shared" si="155"/>
        <v>PH.IC.PA.120306.01</v>
      </c>
      <c r="Q1680" s="168" t="str">
        <f t="shared" si="156"/>
        <v>CL.IC.PA.120306.01</v>
      </c>
    </row>
    <row r="1681" spans="1:19" s="167" customFormat="1" ht="15">
      <c r="A1681" s="167" t="s">
        <v>6465</v>
      </c>
      <c r="C1681" s="61" t="s">
        <v>12100</v>
      </c>
      <c r="E1681" s="61" t="s">
        <v>12185</v>
      </c>
      <c r="F1681" s="167" t="s">
        <v>5897</v>
      </c>
      <c r="G1681" s="167" t="s">
        <v>6367</v>
      </c>
      <c r="H1681" s="62" t="s">
        <v>12225</v>
      </c>
      <c r="I1681" s="167" t="s">
        <v>8893</v>
      </c>
      <c r="J1681" s="63" t="str">
        <f t="shared" si="152"/>
        <v>IC.PA.120307</v>
      </c>
      <c r="K1681" s="61" t="s">
        <v>12175</v>
      </c>
      <c r="L1681" s="167" t="str">
        <f t="shared" si="153"/>
        <v xml:space="preserve">      Aggravating factor light</v>
      </c>
      <c r="M1681" s="61" t="str">
        <f t="shared" si="154"/>
        <v>PI.IC.PA.120307.01</v>
      </c>
      <c r="N1681" s="168"/>
      <c r="O1681" s="168" t="str">
        <f t="shared" si="155"/>
        <v>PH.IC.PA.120307.01</v>
      </c>
      <c r="Q1681" s="168" t="str">
        <f t="shared" si="156"/>
        <v>CL.IC.PA.120307.01</v>
      </c>
    </row>
    <row r="1682" spans="1:19" s="167" customFormat="1" ht="15">
      <c r="A1682" s="167" t="s">
        <v>6465</v>
      </c>
      <c r="C1682" s="61" t="s">
        <v>12100</v>
      </c>
      <c r="E1682" s="61" t="s">
        <v>12185</v>
      </c>
      <c r="F1682" s="167" t="s">
        <v>5897</v>
      </c>
      <c r="G1682" s="167" t="s">
        <v>6368</v>
      </c>
      <c r="H1682" s="62" t="s">
        <v>11638</v>
      </c>
      <c r="I1682" s="167" t="s">
        <v>6369</v>
      </c>
      <c r="J1682" s="63" t="str">
        <f t="shared" si="152"/>
        <v>IC.PA.120308</v>
      </c>
      <c r="K1682" s="61" t="s">
        <v>12175</v>
      </c>
      <c r="L1682" s="167" t="str">
        <f t="shared" si="153"/>
        <v xml:space="preserve">      Aggravating factor movement</v>
      </c>
      <c r="M1682" s="61" t="str">
        <f t="shared" si="154"/>
        <v>PI.IC.PA.120308.01</v>
      </c>
      <c r="N1682" s="168"/>
      <c r="O1682" s="168" t="str">
        <f t="shared" si="155"/>
        <v>PH.IC.PA.120308.01</v>
      </c>
      <c r="Q1682" s="168" t="str">
        <f t="shared" si="156"/>
        <v>CL.IC.PA.120308.01</v>
      </c>
    </row>
    <row r="1683" spans="1:19" s="167" customFormat="1" ht="15">
      <c r="A1683" s="167" t="s">
        <v>6465</v>
      </c>
      <c r="C1683" s="61" t="s">
        <v>12100</v>
      </c>
      <c r="E1683" s="61" t="s">
        <v>12185</v>
      </c>
      <c r="F1683" s="167" t="s">
        <v>5897</v>
      </c>
      <c r="G1683" s="167" t="s">
        <v>6194</v>
      </c>
      <c r="H1683" s="62" t="s">
        <v>11639</v>
      </c>
      <c r="I1683" s="167" t="s">
        <v>6364</v>
      </c>
      <c r="J1683" s="63" t="str">
        <f t="shared" si="152"/>
        <v>IC.PA.120309</v>
      </c>
      <c r="K1683" s="61" t="s">
        <v>12175</v>
      </c>
      <c r="L1683" s="167" t="str">
        <f t="shared" si="153"/>
        <v xml:space="preserve">      Aggravating factor noise</v>
      </c>
      <c r="M1683" s="61" t="str">
        <f t="shared" si="154"/>
        <v>PI.IC.PA.120309.01</v>
      </c>
      <c r="N1683" s="168"/>
      <c r="O1683" s="168" t="str">
        <f t="shared" si="155"/>
        <v>PH.IC.PA.120309.01</v>
      </c>
      <c r="Q1683" s="168" t="str">
        <f t="shared" si="156"/>
        <v>CL.IC.PA.120309.01</v>
      </c>
    </row>
    <row r="1684" spans="1:19" s="167" customFormat="1" ht="15">
      <c r="A1684" s="167" t="s">
        <v>6465</v>
      </c>
      <c r="C1684" s="61" t="s">
        <v>12100</v>
      </c>
      <c r="E1684" s="61" t="s">
        <v>12185</v>
      </c>
      <c r="F1684" s="167" t="s">
        <v>5897</v>
      </c>
      <c r="G1684" s="167" t="s">
        <v>6365</v>
      </c>
      <c r="H1684" s="62" t="s">
        <v>11829</v>
      </c>
      <c r="I1684" s="167" t="s">
        <v>8328</v>
      </c>
      <c r="J1684" s="63" t="str">
        <f t="shared" si="152"/>
        <v>IC.PA.120310</v>
      </c>
      <c r="K1684" s="61" t="s">
        <v>12175</v>
      </c>
      <c r="L1684" s="167" t="str">
        <f t="shared" si="153"/>
        <v xml:space="preserve">      Aggravating factor position change</v>
      </c>
      <c r="M1684" s="61" t="str">
        <f t="shared" si="154"/>
        <v>PI.IC.PA.120310.01</v>
      </c>
      <c r="N1684" s="168"/>
      <c r="O1684" s="168" t="str">
        <f t="shared" si="155"/>
        <v>PH.IC.PA.120310.01</v>
      </c>
      <c r="Q1684" s="168" t="str">
        <f t="shared" si="156"/>
        <v>CL.IC.PA.120310.01</v>
      </c>
    </row>
    <row r="1685" spans="1:19" s="167" customFormat="1" ht="15">
      <c r="A1685" s="167" t="s">
        <v>6465</v>
      </c>
      <c r="C1685" s="61" t="s">
        <v>12100</v>
      </c>
      <c r="E1685" s="61" t="s">
        <v>12185</v>
      </c>
      <c r="F1685" s="167" t="s">
        <v>5897</v>
      </c>
      <c r="G1685" s="167" t="s">
        <v>6191</v>
      </c>
      <c r="H1685" s="62" t="s">
        <v>12099</v>
      </c>
      <c r="I1685" s="167" t="s">
        <v>6192</v>
      </c>
      <c r="J1685" s="63" t="str">
        <f t="shared" si="152"/>
        <v>IC.PA.120311</v>
      </c>
      <c r="K1685" s="61" t="s">
        <v>12175</v>
      </c>
      <c r="L1685" s="167" t="str">
        <f t="shared" si="153"/>
        <v xml:space="preserve">      Aggravating factor stress</v>
      </c>
      <c r="M1685" s="61" t="str">
        <f t="shared" si="154"/>
        <v>PI.IC.PA.120311.01</v>
      </c>
      <c r="N1685" s="168"/>
      <c r="O1685" s="168" t="str">
        <f t="shared" si="155"/>
        <v>PH.IC.PA.120311.01</v>
      </c>
      <c r="Q1685" s="168" t="str">
        <f t="shared" si="156"/>
        <v>CL.IC.PA.120311.01</v>
      </c>
    </row>
    <row r="1686" spans="1:19" s="167" customFormat="1" ht="15">
      <c r="A1686" s="167" t="s">
        <v>6465</v>
      </c>
      <c r="C1686" s="61" t="s">
        <v>12100</v>
      </c>
      <c r="E1686" s="61" t="s">
        <v>12185</v>
      </c>
      <c r="F1686" s="167" t="s">
        <v>5897</v>
      </c>
      <c r="G1686" s="167" t="s">
        <v>6193</v>
      </c>
      <c r="H1686" s="62" t="s">
        <v>153</v>
      </c>
      <c r="I1686" s="167" t="s">
        <v>6034</v>
      </c>
      <c r="J1686" s="63" t="str">
        <f t="shared" si="152"/>
        <v>IC.PA.120312</v>
      </c>
      <c r="K1686" s="61" t="s">
        <v>12175</v>
      </c>
      <c r="L1686" s="167" t="str">
        <f t="shared" si="153"/>
        <v xml:space="preserve">      Aggravating treatment</v>
      </c>
      <c r="M1686" s="61" t="str">
        <f t="shared" si="154"/>
        <v>PI.IC.PA.120312.01</v>
      </c>
      <c r="N1686" s="168"/>
      <c r="O1686" s="168" t="str">
        <f t="shared" si="155"/>
        <v>PH.IC.PA.120312.01</v>
      </c>
      <c r="Q1686" s="168" t="str">
        <f t="shared" si="156"/>
        <v>CL.IC.PA.120312.01</v>
      </c>
      <c r="R1686" s="167" t="s">
        <v>12465</v>
      </c>
      <c r="S1686" s="167">
        <v>799</v>
      </c>
    </row>
    <row r="1687" spans="1:19" s="167" customFormat="1" ht="15">
      <c r="A1687" s="167" t="s">
        <v>6465</v>
      </c>
      <c r="C1687" s="61" t="s">
        <v>12100</v>
      </c>
      <c r="D1687" s="167" t="s">
        <v>11300</v>
      </c>
      <c r="E1687" s="61" t="s">
        <v>12594</v>
      </c>
      <c r="F1687" s="167" t="s">
        <v>5897</v>
      </c>
      <c r="G1687" s="167" t="s">
        <v>6035</v>
      </c>
      <c r="H1687" s="62" t="s">
        <v>11848</v>
      </c>
      <c r="I1687" s="167" t="s">
        <v>12171</v>
      </c>
      <c r="J1687" s="63" t="str">
        <f t="shared" si="152"/>
        <v>IC.PA.120401</v>
      </c>
      <c r="K1687" s="61" t="s">
        <v>12175</v>
      </c>
      <c r="L1687" s="167" t="str">
        <f t="shared" si="153"/>
        <v xml:space="preserve">       Trigger none</v>
      </c>
      <c r="M1687" s="61" t="str">
        <f t="shared" si="154"/>
        <v>PI.IC.PA.120401.01</v>
      </c>
      <c r="N1687" s="168"/>
      <c r="O1687" s="168" t="str">
        <f t="shared" si="155"/>
        <v>PH.IC.PA.120401.01</v>
      </c>
      <c r="Q1687" s="168" t="str">
        <f t="shared" si="156"/>
        <v>CL.IC.PA.120401.01</v>
      </c>
    </row>
    <row r="1688" spans="1:19" s="167" customFormat="1" ht="15">
      <c r="A1688" s="167" t="s">
        <v>6465</v>
      </c>
      <c r="C1688" s="61" t="s">
        <v>12100</v>
      </c>
      <c r="E1688" s="61" t="s">
        <v>11</v>
      </c>
      <c r="F1688" s="167" t="s">
        <v>5897</v>
      </c>
      <c r="G1688" s="167" t="s">
        <v>6036</v>
      </c>
      <c r="H1688" s="62" t="s">
        <v>12030</v>
      </c>
      <c r="I1688" s="167" t="s">
        <v>6037</v>
      </c>
      <c r="J1688" s="63" t="str">
        <f t="shared" si="152"/>
        <v>IC.PA.120402</v>
      </c>
      <c r="K1688" s="61" t="s">
        <v>12175</v>
      </c>
      <c r="L1688" s="167" t="str">
        <f t="shared" si="153"/>
        <v xml:space="preserve">       Trigger anxiety</v>
      </c>
      <c r="M1688" s="61" t="str">
        <f t="shared" si="154"/>
        <v>PI.IC.PA.120402.01</v>
      </c>
      <c r="N1688" s="168"/>
      <c r="O1688" s="168" t="str">
        <f t="shared" si="155"/>
        <v>PH.IC.PA.120402.01</v>
      </c>
      <c r="Q1688" s="168" t="str">
        <f t="shared" si="156"/>
        <v>CL.IC.PA.120402.01</v>
      </c>
    </row>
    <row r="1689" spans="1:19" s="167" customFormat="1" ht="15">
      <c r="A1689" s="167" t="s">
        <v>6465</v>
      </c>
      <c r="C1689" s="61" t="s">
        <v>12100</v>
      </c>
      <c r="E1689" s="61" t="s">
        <v>11</v>
      </c>
      <c r="F1689" s="167" t="s">
        <v>5897</v>
      </c>
      <c r="G1689" s="167" t="s">
        <v>5927</v>
      </c>
      <c r="H1689" s="62" t="s">
        <v>12032</v>
      </c>
      <c r="I1689" s="167" t="s">
        <v>5928</v>
      </c>
      <c r="J1689" s="63" t="str">
        <f t="shared" ref="J1689:J1752" si="157">CONCATENATE("IC.PA.",C1689,E1689,H1689)</f>
        <v>IC.PA.120403</v>
      </c>
      <c r="K1689" s="61" t="s">
        <v>12175</v>
      </c>
      <c r="L1689" s="167" t="str">
        <f t="shared" ref="L1689:L1752" si="158">G1689</f>
        <v xml:space="preserve">       Trigger coughing</v>
      </c>
      <c r="M1689" s="61" t="str">
        <f t="shared" ref="M1689:M1752" si="159">CONCATENATE("PI.",J1689,".",K1689)</f>
        <v>PI.IC.PA.120403.01</v>
      </c>
      <c r="N1689" s="168"/>
      <c r="O1689" s="168" t="str">
        <f t="shared" ref="O1689:O1752" si="160">CONCATENATE("PH.",J1689,".",K1689)</f>
        <v>PH.IC.PA.120403.01</v>
      </c>
      <c r="Q1689" s="168" t="str">
        <f t="shared" ref="Q1689:Q1752" si="161">CONCATENATE("CL.",J1689,".",K1689)</f>
        <v>CL.IC.PA.120403.01</v>
      </c>
    </row>
    <row r="1690" spans="1:19" s="167" customFormat="1" ht="15">
      <c r="A1690" s="167" t="s">
        <v>6465</v>
      </c>
      <c r="C1690" s="61" t="s">
        <v>12100</v>
      </c>
      <c r="E1690" s="61" t="s">
        <v>11</v>
      </c>
      <c r="F1690" s="167" t="s">
        <v>5897</v>
      </c>
      <c r="G1690" s="167" t="s">
        <v>5929</v>
      </c>
      <c r="H1690" s="62" t="s">
        <v>12028</v>
      </c>
      <c r="I1690" s="167" t="s">
        <v>6218</v>
      </c>
      <c r="J1690" s="63" t="str">
        <f t="shared" si="157"/>
        <v>IC.PA.120404</v>
      </c>
      <c r="K1690" s="61" t="s">
        <v>12175</v>
      </c>
      <c r="L1690" s="167" t="str">
        <f t="shared" si="158"/>
        <v xml:space="preserve">       Trigger deep breathing</v>
      </c>
      <c r="M1690" s="61" t="str">
        <f t="shared" si="159"/>
        <v>PI.IC.PA.120404.01</v>
      </c>
      <c r="N1690" s="168"/>
      <c r="O1690" s="168" t="str">
        <f t="shared" si="160"/>
        <v>PH.IC.PA.120404.01</v>
      </c>
      <c r="Q1690" s="168" t="str">
        <f t="shared" si="161"/>
        <v>CL.IC.PA.120404.01</v>
      </c>
    </row>
    <row r="1691" spans="1:19" s="167" customFormat="1" ht="15">
      <c r="A1691" s="167" t="s">
        <v>6465</v>
      </c>
      <c r="C1691" s="61" t="s">
        <v>12100</v>
      </c>
      <c r="E1691" s="61" t="s">
        <v>11</v>
      </c>
      <c r="F1691" s="167" t="s">
        <v>5897</v>
      </c>
      <c r="G1691" s="167" t="s">
        <v>6219</v>
      </c>
      <c r="H1691" s="62" t="s">
        <v>12210</v>
      </c>
      <c r="I1691" s="167" t="s">
        <v>6220</v>
      </c>
      <c r="J1691" s="63" t="str">
        <f t="shared" si="157"/>
        <v>IC.PA.120405</v>
      </c>
      <c r="K1691" s="61" t="s">
        <v>12175</v>
      </c>
      <c r="L1691" s="167" t="str">
        <f t="shared" si="158"/>
        <v xml:space="preserve">       Trigger stress</v>
      </c>
      <c r="M1691" s="61" t="str">
        <f t="shared" si="159"/>
        <v>PI.IC.PA.120405.01</v>
      </c>
      <c r="N1691" s="168"/>
      <c r="O1691" s="168" t="str">
        <f t="shared" si="160"/>
        <v>PH.IC.PA.120405.01</v>
      </c>
      <c r="Q1691" s="168" t="str">
        <f t="shared" si="161"/>
        <v>CL.IC.PA.120405.01</v>
      </c>
    </row>
    <row r="1692" spans="1:19" s="167" customFormat="1" ht="15">
      <c r="A1692" s="167" t="s">
        <v>6465</v>
      </c>
      <c r="C1692" s="61" t="s">
        <v>12100</v>
      </c>
      <c r="E1692" s="61" t="s">
        <v>11</v>
      </c>
      <c r="F1692" s="167" t="s">
        <v>5897</v>
      </c>
      <c r="G1692" s="167" t="s">
        <v>6221</v>
      </c>
      <c r="H1692" s="62" t="s">
        <v>12212</v>
      </c>
      <c r="I1692" s="167" t="s">
        <v>6222</v>
      </c>
      <c r="J1692" s="63" t="str">
        <f t="shared" si="157"/>
        <v>IC.PA.120406</v>
      </c>
      <c r="K1692" s="61" t="s">
        <v>12175</v>
      </c>
      <c r="L1692" s="167" t="str">
        <f t="shared" si="158"/>
        <v xml:space="preserve">       Trigger cold</v>
      </c>
      <c r="M1692" s="61" t="str">
        <f t="shared" si="159"/>
        <v>PI.IC.PA.120406.01</v>
      </c>
      <c r="N1692" s="168"/>
      <c r="O1692" s="168" t="str">
        <f t="shared" si="160"/>
        <v>PH.IC.PA.120406.01</v>
      </c>
      <c r="Q1692" s="168" t="str">
        <f t="shared" si="161"/>
        <v>CL.IC.PA.120406.01</v>
      </c>
    </row>
    <row r="1693" spans="1:19" s="167" customFormat="1" ht="15">
      <c r="A1693" s="167" t="s">
        <v>6465</v>
      </c>
      <c r="C1693" s="61" t="s">
        <v>12100</v>
      </c>
      <c r="E1693" s="61" t="s">
        <v>11</v>
      </c>
      <c r="F1693" s="167" t="s">
        <v>5897</v>
      </c>
      <c r="G1693" s="167" t="s">
        <v>6223</v>
      </c>
      <c r="H1693" s="62" t="s">
        <v>12225</v>
      </c>
      <c r="I1693" s="167" t="s">
        <v>6055</v>
      </c>
      <c r="J1693" s="63" t="str">
        <f t="shared" si="157"/>
        <v>IC.PA.120407</v>
      </c>
      <c r="K1693" s="61" t="s">
        <v>12175</v>
      </c>
      <c r="L1693" s="167" t="str">
        <f t="shared" si="158"/>
        <v xml:space="preserve">       Trigger heat</v>
      </c>
      <c r="M1693" s="61" t="str">
        <f t="shared" si="159"/>
        <v>PI.IC.PA.120407.01</v>
      </c>
      <c r="N1693" s="168"/>
      <c r="O1693" s="168" t="str">
        <f t="shared" si="160"/>
        <v>PH.IC.PA.120407.01</v>
      </c>
      <c r="Q1693" s="168" t="str">
        <f t="shared" si="161"/>
        <v>CL.IC.PA.120407.01</v>
      </c>
    </row>
    <row r="1694" spans="1:19" s="167" customFormat="1" ht="15">
      <c r="A1694" s="167" t="s">
        <v>6465</v>
      </c>
      <c r="C1694" s="61" t="s">
        <v>12100</v>
      </c>
      <c r="E1694" s="61" t="s">
        <v>11</v>
      </c>
      <c r="F1694" s="167" t="s">
        <v>5897</v>
      </c>
      <c r="G1694" s="167" t="s">
        <v>6056</v>
      </c>
      <c r="H1694" s="62" t="s">
        <v>11638</v>
      </c>
      <c r="I1694" s="167" t="s">
        <v>6057</v>
      </c>
      <c r="J1694" s="63" t="str">
        <f t="shared" si="157"/>
        <v>IC.PA.120408</v>
      </c>
      <c r="K1694" s="61" t="s">
        <v>12175</v>
      </c>
      <c r="L1694" s="167" t="str">
        <f t="shared" si="158"/>
        <v xml:space="preserve">       Trigger exercise</v>
      </c>
      <c r="M1694" s="61" t="str">
        <f t="shared" si="159"/>
        <v>PI.IC.PA.120408.01</v>
      </c>
      <c r="N1694" s="168"/>
      <c r="O1694" s="168" t="str">
        <f t="shared" si="160"/>
        <v>PH.IC.PA.120408.01</v>
      </c>
      <c r="Q1694" s="168" t="str">
        <f t="shared" si="161"/>
        <v>CL.IC.PA.120408.01</v>
      </c>
    </row>
    <row r="1695" spans="1:19" s="167" customFormat="1" ht="15">
      <c r="A1695" s="167" t="s">
        <v>6465</v>
      </c>
      <c r="C1695" s="61" t="s">
        <v>12100</v>
      </c>
      <c r="E1695" s="61" t="s">
        <v>11</v>
      </c>
      <c r="F1695" s="167" t="s">
        <v>5897</v>
      </c>
      <c r="G1695" s="167" t="s">
        <v>6058</v>
      </c>
      <c r="H1695" s="62" t="s">
        <v>11639</v>
      </c>
      <c r="I1695" s="167" t="s">
        <v>6059</v>
      </c>
      <c r="J1695" s="63" t="str">
        <f t="shared" si="157"/>
        <v>IC.PA.120409</v>
      </c>
      <c r="K1695" s="61" t="s">
        <v>12175</v>
      </c>
      <c r="L1695" s="167" t="str">
        <f t="shared" si="158"/>
        <v xml:space="preserve">       Trigger light</v>
      </c>
      <c r="M1695" s="61" t="str">
        <f t="shared" si="159"/>
        <v>PI.IC.PA.120409.01</v>
      </c>
      <c r="N1695" s="168"/>
      <c r="O1695" s="168" t="str">
        <f t="shared" si="160"/>
        <v>PH.IC.PA.120409.01</v>
      </c>
      <c r="Q1695" s="168" t="str">
        <f t="shared" si="161"/>
        <v>CL.IC.PA.120409.01</v>
      </c>
    </row>
    <row r="1696" spans="1:19" s="167" customFormat="1" ht="15">
      <c r="A1696" s="167" t="s">
        <v>6465</v>
      </c>
      <c r="C1696" s="61" t="s">
        <v>12100</v>
      </c>
      <c r="E1696" s="61" t="s">
        <v>11</v>
      </c>
      <c r="F1696" s="167" t="s">
        <v>5897</v>
      </c>
      <c r="G1696" s="167" t="s">
        <v>6060</v>
      </c>
      <c r="H1696" s="62" t="s">
        <v>11829</v>
      </c>
      <c r="I1696" s="167" t="s">
        <v>6071</v>
      </c>
      <c r="J1696" s="63" t="str">
        <f t="shared" si="157"/>
        <v>IC.PA.120410</v>
      </c>
      <c r="K1696" s="61" t="s">
        <v>12175</v>
      </c>
      <c r="L1696" s="167" t="str">
        <f t="shared" si="158"/>
        <v xml:space="preserve">       Trigger movement</v>
      </c>
      <c r="M1696" s="61" t="str">
        <f t="shared" si="159"/>
        <v>PI.IC.PA.120410.01</v>
      </c>
      <c r="N1696" s="168"/>
      <c r="O1696" s="168" t="str">
        <f t="shared" si="160"/>
        <v>PH.IC.PA.120410.01</v>
      </c>
      <c r="Q1696" s="168" t="str">
        <f t="shared" si="161"/>
        <v>CL.IC.PA.120410.01</v>
      </c>
    </row>
    <row r="1697" spans="1:19" s="167" customFormat="1" ht="15">
      <c r="A1697" s="167" t="s">
        <v>6465</v>
      </c>
      <c r="C1697" s="61" t="s">
        <v>12100</v>
      </c>
      <c r="E1697" s="61" t="s">
        <v>11</v>
      </c>
      <c r="F1697" s="167" t="s">
        <v>5897</v>
      </c>
      <c r="G1697" s="167" t="s">
        <v>6072</v>
      </c>
      <c r="H1697" s="62" t="s">
        <v>12099</v>
      </c>
      <c r="I1697" s="167" t="s">
        <v>6073</v>
      </c>
      <c r="J1697" s="63" t="str">
        <f t="shared" si="157"/>
        <v>IC.PA.120411</v>
      </c>
      <c r="K1697" s="61" t="s">
        <v>12175</v>
      </c>
      <c r="L1697" s="167" t="str">
        <f t="shared" si="158"/>
        <v xml:space="preserve">       Trigger walking</v>
      </c>
      <c r="M1697" s="61" t="str">
        <f t="shared" si="159"/>
        <v>PI.IC.PA.120411.01</v>
      </c>
      <c r="N1697" s="168"/>
      <c r="O1697" s="168" t="str">
        <f t="shared" si="160"/>
        <v>PH.IC.PA.120411.01</v>
      </c>
      <c r="Q1697" s="168" t="str">
        <f t="shared" si="161"/>
        <v>CL.IC.PA.120411.01</v>
      </c>
    </row>
    <row r="1698" spans="1:19" s="167" customFormat="1" ht="15">
      <c r="A1698" s="167" t="s">
        <v>6465</v>
      </c>
      <c r="C1698" s="61" t="s">
        <v>12100</v>
      </c>
      <c r="E1698" s="61" t="s">
        <v>11</v>
      </c>
      <c r="F1698" s="167" t="s">
        <v>5897</v>
      </c>
      <c r="G1698" s="167" t="s">
        <v>6074</v>
      </c>
      <c r="H1698" s="62" t="s">
        <v>12100</v>
      </c>
      <c r="I1698" s="167" t="s">
        <v>6419</v>
      </c>
      <c r="J1698" s="63" t="str">
        <f t="shared" si="157"/>
        <v>IC.PA.120412</v>
      </c>
      <c r="K1698" s="61" t="s">
        <v>12175</v>
      </c>
      <c r="L1698" s="167" t="str">
        <f t="shared" si="158"/>
        <v xml:space="preserve">       Trigger noise</v>
      </c>
      <c r="M1698" s="61" t="str">
        <f t="shared" si="159"/>
        <v>PI.IC.PA.120412.01</v>
      </c>
      <c r="N1698" s="168"/>
      <c r="O1698" s="168" t="str">
        <f t="shared" si="160"/>
        <v>PH.IC.PA.120412.01</v>
      </c>
      <c r="Q1698" s="168" t="str">
        <f t="shared" si="161"/>
        <v>CL.IC.PA.120412.01</v>
      </c>
    </row>
    <row r="1699" spans="1:19" s="167" customFormat="1" ht="15">
      <c r="A1699" s="167" t="s">
        <v>6465</v>
      </c>
      <c r="C1699" s="61" t="s">
        <v>12100</v>
      </c>
      <c r="E1699" s="61" t="s">
        <v>11</v>
      </c>
      <c r="F1699" s="167" t="s">
        <v>5897</v>
      </c>
      <c r="G1699" s="167" t="s">
        <v>6586</v>
      </c>
      <c r="H1699" s="62" t="s">
        <v>12101</v>
      </c>
      <c r="I1699" s="167" t="s">
        <v>6587</v>
      </c>
      <c r="J1699" s="63" t="str">
        <f t="shared" si="157"/>
        <v>IC.PA.120413</v>
      </c>
      <c r="K1699" s="61" t="s">
        <v>12175</v>
      </c>
      <c r="L1699" s="167" t="str">
        <f t="shared" si="158"/>
        <v xml:space="preserve">       Trigger weather change</v>
      </c>
      <c r="M1699" s="61" t="str">
        <f t="shared" si="159"/>
        <v>PI.IC.PA.120413.01</v>
      </c>
      <c r="N1699" s="168"/>
      <c r="O1699" s="168" t="str">
        <f t="shared" si="160"/>
        <v>PH.IC.PA.120413.01</v>
      </c>
      <c r="Q1699" s="168" t="str">
        <f t="shared" si="161"/>
        <v>CL.IC.PA.120413.01</v>
      </c>
    </row>
    <row r="1700" spans="1:19" s="167" customFormat="1" ht="15">
      <c r="A1700" s="167" t="s">
        <v>6465</v>
      </c>
      <c r="C1700" s="61" t="s">
        <v>12100</v>
      </c>
      <c r="E1700" s="61" t="s">
        <v>11</v>
      </c>
      <c r="F1700" s="167" t="s">
        <v>5897</v>
      </c>
      <c r="G1700" s="167" t="s">
        <v>6426</v>
      </c>
      <c r="H1700" s="62" t="s">
        <v>12102</v>
      </c>
      <c r="I1700" s="167" t="s">
        <v>6427</v>
      </c>
      <c r="J1700" s="63" t="str">
        <f t="shared" si="157"/>
        <v>IC.PA.120414</v>
      </c>
      <c r="K1700" s="61" t="s">
        <v>12175</v>
      </c>
      <c r="L1700" s="167" t="str">
        <f t="shared" si="158"/>
        <v xml:space="preserve">       Trigger sleep deficit</v>
      </c>
      <c r="M1700" s="61" t="str">
        <f t="shared" si="159"/>
        <v>PI.IC.PA.120414.01</v>
      </c>
      <c r="N1700" s="168"/>
      <c r="O1700" s="168" t="str">
        <f t="shared" si="160"/>
        <v>PH.IC.PA.120414.01</v>
      </c>
      <c r="Q1700" s="168" t="str">
        <f t="shared" si="161"/>
        <v>CL.IC.PA.120414.01</v>
      </c>
    </row>
    <row r="1701" spans="1:19" s="167" customFormat="1" ht="15">
      <c r="A1701" s="167" t="s">
        <v>6465</v>
      </c>
      <c r="C1701" s="61" t="s">
        <v>12100</v>
      </c>
      <c r="E1701" s="61" t="s">
        <v>11</v>
      </c>
      <c r="F1701" s="167" t="s">
        <v>5897</v>
      </c>
      <c r="G1701" s="167" t="s">
        <v>6428</v>
      </c>
      <c r="H1701" s="62" t="s">
        <v>11559</v>
      </c>
      <c r="I1701" s="167" t="s">
        <v>6429</v>
      </c>
      <c r="J1701" s="63" t="str">
        <f t="shared" si="157"/>
        <v>IC.PA.120415</v>
      </c>
      <c r="K1701" s="61" t="s">
        <v>12175</v>
      </c>
      <c r="L1701" s="167" t="str">
        <f t="shared" si="158"/>
        <v xml:space="preserve">       Trigger medication</v>
      </c>
      <c r="M1701" s="61" t="str">
        <f t="shared" si="159"/>
        <v>PI.IC.PA.120415.01</v>
      </c>
      <c r="N1701" s="168"/>
      <c r="O1701" s="168" t="str">
        <f t="shared" si="160"/>
        <v>PH.IC.PA.120415.01</v>
      </c>
      <c r="Q1701" s="168" t="str">
        <f t="shared" si="161"/>
        <v>CL.IC.PA.120415.01</v>
      </c>
    </row>
    <row r="1702" spans="1:19" s="167" customFormat="1" ht="15">
      <c r="A1702" s="167" t="s">
        <v>6465</v>
      </c>
      <c r="C1702" s="61" t="s">
        <v>12100</v>
      </c>
      <c r="E1702" s="61" t="s">
        <v>11</v>
      </c>
      <c r="F1702" s="167" t="s">
        <v>5897</v>
      </c>
      <c r="G1702" s="167" t="s">
        <v>6251</v>
      </c>
      <c r="H1702" s="62" t="s">
        <v>11560</v>
      </c>
      <c r="I1702" s="167" t="s">
        <v>6252</v>
      </c>
      <c r="J1702" s="63" t="str">
        <f t="shared" si="157"/>
        <v>IC.PA.120416</v>
      </c>
      <c r="K1702" s="61" t="s">
        <v>12175</v>
      </c>
      <c r="L1702" s="167" t="str">
        <f t="shared" si="158"/>
        <v xml:space="preserve">       Trigger procedure</v>
      </c>
      <c r="M1702" s="61" t="str">
        <f t="shared" si="159"/>
        <v>PI.IC.PA.120416.01</v>
      </c>
      <c r="N1702" s="168"/>
      <c r="O1702" s="168" t="str">
        <f t="shared" si="160"/>
        <v>PH.IC.PA.120416.01</v>
      </c>
      <c r="Q1702" s="168" t="str">
        <f t="shared" si="161"/>
        <v>CL.IC.PA.120416.01</v>
      </c>
      <c r="R1702" s="167" t="s">
        <v>12465</v>
      </c>
      <c r="S1702" s="167">
        <v>486</v>
      </c>
    </row>
    <row r="1703" spans="1:19" s="167" customFormat="1" ht="15">
      <c r="A1703" s="167" t="s">
        <v>6465</v>
      </c>
      <c r="C1703" s="61" t="s">
        <v>12100</v>
      </c>
      <c r="E1703" s="61" t="s">
        <v>11</v>
      </c>
      <c r="F1703" s="167" t="s">
        <v>5897</v>
      </c>
      <c r="G1703" s="167" t="s">
        <v>5870</v>
      </c>
      <c r="H1703" s="62" t="s">
        <v>12462</v>
      </c>
      <c r="I1703" s="167" t="s">
        <v>6253</v>
      </c>
      <c r="J1703" s="63" t="str">
        <f t="shared" si="157"/>
        <v>IC.PA.120417</v>
      </c>
      <c r="K1703" s="61" t="s">
        <v>1702</v>
      </c>
      <c r="L1703" s="167" t="str">
        <f t="shared" si="158"/>
        <v>Trigger Cardiac</v>
      </c>
      <c r="M1703" s="61" t="str">
        <f t="shared" si="159"/>
        <v>PI.IC.PA.120417.01</v>
      </c>
      <c r="N1703" s="168"/>
      <c r="O1703" s="168" t="str">
        <f t="shared" si="160"/>
        <v>PH.IC.PA.120417.01</v>
      </c>
      <c r="Q1703" s="168" t="str">
        <f t="shared" si="161"/>
        <v>CL.IC.PA.120417.01</v>
      </c>
      <c r="R1703" s="167" t="s">
        <v>12465</v>
      </c>
      <c r="S1703" s="167">
        <v>486</v>
      </c>
    </row>
    <row r="1704" spans="1:19" s="167" customFormat="1" ht="15">
      <c r="A1704" s="167" t="s">
        <v>6465</v>
      </c>
      <c r="C1704" s="61" t="s">
        <v>12100</v>
      </c>
      <c r="E1704" s="61" t="s">
        <v>11</v>
      </c>
      <c r="F1704" s="167" t="s">
        <v>5897</v>
      </c>
      <c r="G1704" s="167" t="s">
        <v>6602</v>
      </c>
      <c r="H1704" s="62" t="s">
        <v>12602</v>
      </c>
      <c r="I1704" s="167" t="s">
        <v>5812</v>
      </c>
      <c r="J1704" s="63" t="str">
        <f t="shared" si="157"/>
        <v>IC.PA.120418</v>
      </c>
      <c r="K1704" s="61" t="s">
        <v>1702</v>
      </c>
      <c r="L1704" s="167" t="str">
        <f t="shared" si="158"/>
        <v>Trigger Chronic</v>
      </c>
      <c r="M1704" s="61" t="str">
        <f t="shared" si="159"/>
        <v>PI.IC.PA.120418.01</v>
      </c>
      <c r="N1704" s="168"/>
      <c r="O1704" s="168" t="str">
        <f t="shared" si="160"/>
        <v>PH.IC.PA.120418.01</v>
      </c>
      <c r="Q1704" s="168" t="str">
        <f t="shared" si="161"/>
        <v>CL.IC.PA.120418.01</v>
      </c>
      <c r="R1704" s="167" t="s">
        <v>12465</v>
      </c>
      <c r="S1704" s="167">
        <v>486</v>
      </c>
    </row>
    <row r="1705" spans="1:19" s="167" customFormat="1" ht="15">
      <c r="A1705" s="167" t="s">
        <v>6465</v>
      </c>
      <c r="C1705" s="61" t="s">
        <v>12100</v>
      </c>
      <c r="E1705" s="61" t="s">
        <v>11</v>
      </c>
      <c r="F1705" s="167" t="s">
        <v>5897</v>
      </c>
      <c r="G1705" s="167" t="s">
        <v>6603</v>
      </c>
      <c r="H1705" s="62" t="s">
        <v>12604</v>
      </c>
      <c r="I1705" s="167" t="s">
        <v>5759</v>
      </c>
      <c r="J1705" s="63" t="str">
        <f t="shared" si="157"/>
        <v>IC.PA.120419</v>
      </c>
      <c r="K1705" s="61" t="s">
        <v>1702</v>
      </c>
      <c r="L1705" s="167" t="str">
        <f t="shared" si="158"/>
        <v>Trigger Diagnosis</v>
      </c>
      <c r="M1705" s="61" t="str">
        <f t="shared" si="159"/>
        <v>PI.IC.PA.120419.01</v>
      </c>
      <c r="N1705" s="168"/>
      <c r="O1705" s="168" t="str">
        <f t="shared" si="160"/>
        <v>PH.IC.PA.120419.01</v>
      </c>
      <c r="Q1705" s="168" t="str">
        <f t="shared" si="161"/>
        <v>CL.IC.PA.120419.01</v>
      </c>
      <c r="R1705" s="167" t="s">
        <v>4415</v>
      </c>
      <c r="S1705" s="167">
        <v>486</v>
      </c>
    </row>
    <row r="1706" spans="1:19" s="167" customFormat="1" ht="15">
      <c r="A1706" s="167" t="s">
        <v>6465</v>
      </c>
      <c r="C1706" s="61" t="s">
        <v>12100</v>
      </c>
      <c r="E1706" s="61" t="s">
        <v>12594</v>
      </c>
      <c r="F1706" s="167" t="s">
        <v>5897</v>
      </c>
      <c r="G1706" s="167" t="s">
        <v>5964</v>
      </c>
      <c r="H1706" s="62" t="s">
        <v>1000</v>
      </c>
      <c r="I1706" s="167" t="s">
        <v>5813</v>
      </c>
      <c r="J1706" s="63" t="str">
        <f t="shared" si="157"/>
        <v>IC.PA.120420</v>
      </c>
      <c r="K1706" s="61" t="s">
        <v>1702</v>
      </c>
      <c r="L1706" s="167" t="str">
        <f t="shared" si="158"/>
        <v xml:space="preserve"> Trigger Incision</v>
      </c>
      <c r="M1706" s="61" t="str">
        <f t="shared" si="159"/>
        <v>PI.IC.PA.120420.01</v>
      </c>
      <c r="N1706" s="168"/>
      <c r="O1706" s="168" t="str">
        <f t="shared" si="160"/>
        <v>PH.IC.PA.120420.01</v>
      </c>
      <c r="Q1706" s="168" t="str">
        <f t="shared" si="161"/>
        <v>CL.IC.PA.120420.01</v>
      </c>
      <c r="R1706" s="167" t="s">
        <v>4415</v>
      </c>
      <c r="S1706" s="167">
        <v>486</v>
      </c>
    </row>
    <row r="1707" spans="1:19" s="167" customFormat="1" ht="15">
      <c r="A1707" s="167" t="s">
        <v>6465</v>
      </c>
      <c r="C1707" s="61" t="s">
        <v>12100</v>
      </c>
      <c r="E1707" s="61" t="s">
        <v>12594</v>
      </c>
      <c r="F1707" s="167" t="s">
        <v>5897</v>
      </c>
      <c r="G1707" s="167" t="s">
        <v>5760</v>
      </c>
      <c r="H1707" s="62" t="s">
        <v>8039</v>
      </c>
      <c r="I1707" s="167" t="s">
        <v>5876</v>
      </c>
      <c r="J1707" s="63" t="str">
        <f t="shared" si="157"/>
        <v>IC.PA.120421</v>
      </c>
      <c r="K1707" s="61" t="s">
        <v>1702</v>
      </c>
      <c r="L1707" s="167" t="str">
        <f t="shared" si="158"/>
        <v>Trigger Injury Unknown</v>
      </c>
      <c r="M1707" s="61" t="str">
        <f t="shared" si="159"/>
        <v>PI.IC.PA.120421.01</v>
      </c>
      <c r="N1707" s="168"/>
      <c r="O1707" s="168" t="str">
        <f t="shared" si="160"/>
        <v>PH.IC.PA.120421.01</v>
      </c>
      <c r="Q1707" s="168" t="str">
        <f t="shared" si="161"/>
        <v>CL.IC.PA.120421.01</v>
      </c>
      <c r="R1707" s="167" t="s">
        <v>12465</v>
      </c>
      <c r="S1707" s="167">
        <v>486</v>
      </c>
    </row>
    <row r="1708" spans="1:19" s="167" customFormat="1" ht="15">
      <c r="A1708" s="167" t="s">
        <v>6465</v>
      </c>
      <c r="C1708" s="61" t="s">
        <v>12100</v>
      </c>
      <c r="E1708" s="61" t="s">
        <v>12594</v>
      </c>
      <c r="F1708" s="167" t="s">
        <v>5897</v>
      </c>
      <c r="G1708" s="167" t="s">
        <v>5966</v>
      </c>
      <c r="H1708" s="62" t="s">
        <v>7874</v>
      </c>
      <c r="I1708" s="167" t="s">
        <v>5967</v>
      </c>
      <c r="J1708" s="63" t="str">
        <f t="shared" si="157"/>
        <v>IC.PA.120422</v>
      </c>
      <c r="K1708" s="61" t="s">
        <v>1702</v>
      </c>
      <c r="L1708" s="167" t="str">
        <f t="shared" si="158"/>
        <v>Trigger Wound</v>
      </c>
      <c r="M1708" s="61" t="str">
        <f t="shared" si="159"/>
        <v>PI.IC.PA.120422.01</v>
      </c>
      <c r="N1708" s="168"/>
      <c r="O1708" s="168" t="str">
        <f t="shared" si="160"/>
        <v>PH.IC.PA.120422.01</v>
      </c>
      <c r="Q1708" s="168" t="str">
        <f t="shared" si="161"/>
        <v>CL.IC.PA.120422.01</v>
      </c>
      <c r="R1708" s="167" t="s">
        <v>12465</v>
      </c>
      <c r="S1708" s="167">
        <v>486</v>
      </c>
    </row>
    <row r="1709" spans="1:19" s="167" customFormat="1" ht="15">
      <c r="A1709" s="167" t="s">
        <v>6465</v>
      </c>
      <c r="C1709" s="61" t="s">
        <v>12100</v>
      </c>
      <c r="D1709" s="167" t="s">
        <v>6102</v>
      </c>
      <c r="E1709" s="61" t="s">
        <v>212</v>
      </c>
      <c r="F1709" s="167" t="s">
        <v>5897</v>
      </c>
      <c r="G1709" s="167" t="s">
        <v>6266</v>
      </c>
      <c r="H1709" s="62" t="s">
        <v>11848</v>
      </c>
      <c r="I1709" s="167" t="s">
        <v>8916</v>
      </c>
      <c r="J1709" s="63" t="str">
        <f t="shared" si="157"/>
        <v>IC.PA.120501</v>
      </c>
      <c r="K1709" s="61" t="s">
        <v>12175</v>
      </c>
      <c r="L1709" s="167" t="str">
        <f t="shared" si="158"/>
        <v xml:space="preserve">      Related symptom diaphoretic</v>
      </c>
      <c r="M1709" s="61" t="str">
        <f t="shared" si="159"/>
        <v>PI.IC.PA.120501.01</v>
      </c>
      <c r="N1709" s="168"/>
      <c r="O1709" s="168" t="str">
        <f t="shared" si="160"/>
        <v>PH.IC.PA.120501.01</v>
      </c>
      <c r="Q1709" s="168" t="str">
        <f t="shared" si="161"/>
        <v>CL.IC.PA.120501.01</v>
      </c>
    </row>
    <row r="1710" spans="1:19" s="167" customFormat="1" ht="15">
      <c r="A1710" s="167" t="s">
        <v>6465</v>
      </c>
      <c r="C1710" s="61" t="s">
        <v>12100</v>
      </c>
      <c r="E1710" s="61" t="s">
        <v>212</v>
      </c>
      <c r="F1710" s="167" t="s">
        <v>5897</v>
      </c>
      <c r="G1710" s="167" t="s">
        <v>6451</v>
      </c>
      <c r="H1710" s="62" t="s">
        <v>12030</v>
      </c>
      <c r="I1710" s="167" t="s">
        <v>6452</v>
      </c>
      <c r="J1710" s="63" t="str">
        <f t="shared" si="157"/>
        <v>IC.PA.120502</v>
      </c>
      <c r="K1710" s="61" t="s">
        <v>1702</v>
      </c>
      <c r="L1710" s="167" t="str">
        <f t="shared" si="158"/>
        <v xml:space="preserve">      Related symptom dizziness</v>
      </c>
      <c r="M1710" s="61" t="str">
        <f t="shared" si="159"/>
        <v>PI.IC.PA.120502.01</v>
      </c>
      <c r="N1710" s="168"/>
      <c r="O1710" s="168" t="str">
        <f t="shared" si="160"/>
        <v>PH.IC.PA.120502.01</v>
      </c>
      <c r="Q1710" s="168" t="str">
        <f t="shared" si="161"/>
        <v>CL.IC.PA.120502.01</v>
      </c>
    </row>
    <row r="1711" spans="1:19" s="167" customFormat="1" ht="15">
      <c r="A1711" s="167" t="s">
        <v>6465</v>
      </c>
      <c r="C1711" s="61" t="s">
        <v>12100</v>
      </c>
      <c r="E1711" s="61" t="s">
        <v>212</v>
      </c>
      <c r="F1711" s="167" t="s">
        <v>5897</v>
      </c>
      <c r="G1711" s="167" t="s">
        <v>6453</v>
      </c>
      <c r="H1711" s="62" t="s">
        <v>12032</v>
      </c>
      <c r="I1711" s="167" t="s">
        <v>6270</v>
      </c>
      <c r="J1711" s="63" t="str">
        <f t="shared" si="157"/>
        <v>IC.PA.120503</v>
      </c>
      <c r="K1711" s="61" t="s">
        <v>12175</v>
      </c>
      <c r="L1711" s="167" t="str">
        <f t="shared" si="158"/>
        <v xml:space="preserve">      Related symptom short of breath</v>
      </c>
      <c r="M1711" s="61" t="str">
        <f t="shared" si="159"/>
        <v>PI.IC.PA.120503.01</v>
      </c>
      <c r="N1711" s="168"/>
      <c r="O1711" s="168" t="str">
        <f t="shared" si="160"/>
        <v>PH.IC.PA.120503.01</v>
      </c>
      <c r="Q1711" s="168" t="str">
        <f t="shared" si="161"/>
        <v>CL.IC.PA.120503.01</v>
      </c>
    </row>
    <row r="1712" spans="1:19" s="167" customFormat="1" ht="15">
      <c r="A1712" s="167" t="s">
        <v>6465</v>
      </c>
      <c r="C1712" s="61" t="s">
        <v>12100</v>
      </c>
      <c r="E1712" s="61" t="s">
        <v>212</v>
      </c>
      <c r="F1712" s="167" t="s">
        <v>5897</v>
      </c>
      <c r="G1712" s="167" t="s">
        <v>6267</v>
      </c>
      <c r="H1712" s="62" t="s">
        <v>12028</v>
      </c>
      <c r="I1712" s="167" t="s">
        <v>10592</v>
      </c>
      <c r="J1712" s="63" t="str">
        <f t="shared" si="157"/>
        <v>IC.PA.120504</v>
      </c>
      <c r="K1712" s="61" t="s">
        <v>12175</v>
      </c>
      <c r="L1712" s="167" t="str">
        <f t="shared" si="158"/>
        <v xml:space="preserve">      Related symptom nauseated</v>
      </c>
      <c r="M1712" s="61" t="str">
        <f t="shared" si="159"/>
        <v>PI.IC.PA.120504.01</v>
      </c>
      <c r="N1712" s="168"/>
      <c r="O1712" s="168" t="str">
        <f t="shared" si="160"/>
        <v>PH.IC.PA.120504.01</v>
      </c>
      <c r="Q1712" s="168" t="str">
        <f t="shared" si="161"/>
        <v>CL.IC.PA.120504.01</v>
      </c>
    </row>
    <row r="1713" spans="1:31" s="167" customFormat="1" ht="15">
      <c r="A1713" s="167" t="s">
        <v>6465</v>
      </c>
      <c r="C1713" s="61" t="s">
        <v>12100</v>
      </c>
      <c r="E1713" s="61" t="s">
        <v>212</v>
      </c>
      <c r="F1713" s="167" t="s">
        <v>5897</v>
      </c>
      <c r="G1713" s="167" t="s">
        <v>6268</v>
      </c>
      <c r="H1713" s="62" t="s">
        <v>12210</v>
      </c>
      <c r="I1713" s="167" t="s">
        <v>6269</v>
      </c>
      <c r="J1713" s="63" t="str">
        <f t="shared" si="157"/>
        <v>IC.PA.120505</v>
      </c>
      <c r="K1713" s="61" t="s">
        <v>12175</v>
      </c>
      <c r="L1713" s="167" t="str">
        <f t="shared" si="158"/>
        <v xml:space="preserve">      Related symptom photophobia</v>
      </c>
      <c r="M1713" s="61" t="str">
        <f t="shared" si="159"/>
        <v>PI.IC.PA.120505.01</v>
      </c>
      <c r="N1713" s="168"/>
      <c r="O1713" s="168" t="str">
        <f t="shared" si="160"/>
        <v>PH.IC.PA.120505.01</v>
      </c>
      <c r="Q1713" s="168" t="str">
        <f t="shared" si="161"/>
        <v>CL.IC.PA.120505.01</v>
      </c>
    </row>
    <row r="1714" spans="1:31" s="167" customFormat="1" ht="15">
      <c r="A1714" s="167" t="s">
        <v>6465</v>
      </c>
      <c r="C1714" s="61" t="s">
        <v>12100</v>
      </c>
      <c r="E1714" s="61" t="s">
        <v>212</v>
      </c>
      <c r="F1714" s="167" t="s">
        <v>5897</v>
      </c>
      <c r="G1714" s="167" t="s">
        <v>6107</v>
      </c>
      <c r="H1714" s="62" t="s">
        <v>12212</v>
      </c>
      <c r="I1714" s="167" t="s">
        <v>10890</v>
      </c>
      <c r="J1714" s="63" t="str">
        <f t="shared" si="157"/>
        <v>IC.PA.120506</v>
      </c>
      <c r="K1714" s="61" t="s">
        <v>12175</v>
      </c>
      <c r="L1714" s="167" t="str">
        <f t="shared" si="158"/>
        <v xml:space="preserve">      Related symptom vomiting</v>
      </c>
      <c r="M1714" s="61" t="str">
        <f t="shared" si="159"/>
        <v>PI.IC.PA.120506.01</v>
      </c>
      <c r="N1714" s="168"/>
      <c r="O1714" s="168" t="str">
        <f t="shared" si="160"/>
        <v>PH.IC.PA.120506.01</v>
      </c>
      <c r="Q1714" s="168" t="str">
        <f t="shared" si="161"/>
        <v>CL.IC.PA.120506.01</v>
      </c>
    </row>
    <row r="1715" spans="1:31" s="167" customFormat="1" ht="15">
      <c r="A1715" s="167" t="s">
        <v>6465</v>
      </c>
      <c r="C1715" s="61" t="s">
        <v>12100</v>
      </c>
      <c r="E1715" s="61" t="s">
        <v>212</v>
      </c>
      <c r="F1715" s="167" t="s">
        <v>5897</v>
      </c>
      <c r="G1715" s="167" t="s">
        <v>6272</v>
      </c>
      <c r="H1715" s="62" t="s">
        <v>12225</v>
      </c>
      <c r="I1715" s="167" t="s">
        <v>6856</v>
      </c>
      <c r="J1715" s="63" t="str">
        <f t="shared" si="157"/>
        <v>IC.PA.120507</v>
      </c>
      <c r="K1715" s="61" t="s">
        <v>2206</v>
      </c>
      <c r="L1715" s="167" t="str">
        <f t="shared" si="158"/>
        <v xml:space="preserve">      Related symptom visual changes</v>
      </c>
      <c r="M1715" s="61" t="str">
        <f t="shared" si="159"/>
        <v>PI.IC.PA.120507.01</v>
      </c>
      <c r="N1715" s="168"/>
      <c r="O1715" s="168" t="str">
        <f t="shared" si="160"/>
        <v>PH.IC.PA.120507.01</v>
      </c>
      <c r="Q1715" s="168" t="str">
        <f t="shared" si="161"/>
        <v>CL.IC.PA.120507.01</v>
      </c>
    </row>
    <row r="1716" spans="1:31" s="167" customFormat="1" ht="15">
      <c r="A1716" s="167" t="s">
        <v>6465</v>
      </c>
      <c r="C1716" s="61" t="s">
        <v>12100</v>
      </c>
      <c r="E1716" s="61" t="s">
        <v>212</v>
      </c>
      <c r="F1716" s="167" t="s">
        <v>5897</v>
      </c>
      <c r="G1716" s="167" t="s">
        <v>12769</v>
      </c>
      <c r="H1716" s="62" t="s">
        <v>12729</v>
      </c>
      <c r="J1716" s="63" t="str">
        <f t="shared" si="157"/>
        <v>IC.PA.120508</v>
      </c>
      <c r="K1716" s="61" t="s">
        <v>12175</v>
      </c>
      <c r="L1716" s="167" t="str">
        <f t="shared" si="158"/>
        <v>Other</v>
      </c>
      <c r="M1716" s="61" t="str">
        <f t="shared" si="159"/>
        <v>PI.IC.PA.120508.01</v>
      </c>
      <c r="N1716" s="168"/>
      <c r="O1716" s="168" t="str">
        <f t="shared" si="160"/>
        <v>PH.IC.PA.120508.01</v>
      </c>
      <c r="Q1716" s="168" t="str">
        <f t="shared" si="161"/>
        <v>CL.IC.PA.120508.01</v>
      </c>
      <c r="X1716" s="167" t="s">
        <v>88</v>
      </c>
      <c r="Y1716" s="167">
        <v>1126</v>
      </c>
    </row>
    <row r="1717" spans="1:31" s="167" customFormat="1" ht="15">
      <c r="A1717" s="167" t="s">
        <v>6465</v>
      </c>
      <c r="C1717" s="61" t="s">
        <v>12100</v>
      </c>
      <c r="D1717" s="167" t="s">
        <v>8285</v>
      </c>
      <c r="E1717" s="61" t="s">
        <v>6988</v>
      </c>
      <c r="F1717" s="167" t="s">
        <v>5471</v>
      </c>
      <c r="G1717" s="167" t="s">
        <v>5970</v>
      </c>
      <c r="H1717" s="62" t="s">
        <v>11848</v>
      </c>
      <c r="I1717" s="167" t="s">
        <v>5971</v>
      </c>
      <c r="J1717" s="63" t="str">
        <f t="shared" si="157"/>
        <v>IC.PA.120601</v>
      </c>
      <c r="K1717" s="61" t="s">
        <v>12175</v>
      </c>
      <c r="L1717" s="167" t="str">
        <f t="shared" si="158"/>
        <v xml:space="preserve">      Acute</v>
      </c>
      <c r="M1717" s="61" t="str">
        <f t="shared" si="159"/>
        <v>PI.IC.PA.120601.01</v>
      </c>
      <c r="N1717" s="168"/>
      <c r="O1717" s="168" t="str">
        <f t="shared" si="160"/>
        <v>PH.IC.PA.120601.01</v>
      </c>
      <c r="Q1717" s="168" t="str">
        <f t="shared" si="161"/>
        <v>CL.IC.PA.120601.01</v>
      </c>
    </row>
    <row r="1718" spans="1:31" s="167" customFormat="1" ht="15">
      <c r="A1718" s="167" t="s">
        <v>6465</v>
      </c>
      <c r="C1718" s="61" t="s">
        <v>12100</v>
      </c>
      <c r="E1718" s="61" t="s">
        <v>6988</v>
      </c>
      <c r="F1718" s="167" t="s">
        <v>5471</v>
      </c>
      <c r="G1718" s="167" t="s">
        <v>5975</v>
      </c>
      <c r="H1718" s="62" t="s">
        <v>12030</v>
      </c>
      <c r="I1718" s="167" t="s">
        <v>5976</v>
      </c>
      <c r="J1718" s="63" t="str">
        <f t="shared" si="157"/>
        <v>IC.PA.120602</v>
      </c>
      <c r="K1718" s="61" t="s">
        <v>12175</v>
      </c>
      <c r="L1718" s="167" t="str">
        <f t="shared" si="158"/>
        <v xml:space="preserve">      Post surgical acute</v>
      </c>
      <c r="M1718" s="61" t="str">
        <f t="shared" si="159"/>
        <v>PI.IC.PA.120602.01</v>
      </c>
      <c r="N1718" s="168"/>
      <c r="O1718" s="168" t="str">
        <f t="shared" si="160"/>
        <v>PH.IC.PA.120602.01</v>
      </c>
      <c r="Q1718" s="168" t="str">
        <f t="shared" si="161"/>
        <v>CL.IC.PA.120602.01</v>
      </c>
    </row>
    <row r="1719" spans="1:31" s="167" customFormat="1" ht="15">
      <c r="A1719" s="167" t="s">
        <v>6465</v>
      </c>
      <c r="C1719" s="61" t="s">
        <v>12100</v>
      </c>
      <c r="E1719" s="61" t="s">
        <v>6988</v>
      </c>
      <c r="F1719" s="167" t="s">
        <v>5471</v>
      </c>
      <c r="G1719" s="167" t="s">
        <v>5977</v>
      </c>
      <c r="H1719" s="62" t="s">
        <v>12032</v>
      </c>
      <c r="I1719" s="167" t="s">
        <v>5978</v>
      </c>
      <c r="J1719" s="63" t="str">
        <f t="shared" si="157"/>
        <v>IC.PA.120603</v>
      </c>
      <c r="K1719" s="61" t="s">
        <v>12175</v>
      </c>
      <c r="L1719" s="167" t="str">
        <f t="shared" si="158"/>
        <v xml:space="preserve">      Post surgical chronic</v>
      </c>
      <c r="M1719" s="61" t="str">
        <f t="shared" si="159"/>
        <v>PI.IC.PA.120603.01</v>
      </c>
      <c r="N1719" s="168"/>
      <c r="O1719" s="168" t="str">
        <f t="shared" si="160"/>
        <v>PH.IC.PA.120603.01</v>
      </c>
      <c r="Q1719" s="168" t="str">
        <f t="shared" si="161"/>
        <v>CL.IC.PA.120603.01</v>
      </c>
    </row>
    <row r="1720" spans="1:31" s="167" customFormat="1" ht="15">
      <c r="A1720" s="167" t="s">
        <v>6465</v>
      </c>
      <c r="C1720" s="61" t="s">
        <v>12100</v>
      </c>
      <c r="E1720" s="61" t="s">
        <v>6988</v>
      </c>
      <c r="F1720" s="167" t="s">
        <v>5471</v>
      </c>
      <c r="G1720" s="167" t="s">
        <v>5979</v>
      </c>
      <c r="H1720" s="62" t="s">
        <v>12028</v>
      </c>
      <c r="I1720" s="167" t="s">
        <v>5980</v>
      </c>
      <c r="J1720" s="63" t="str">
        <f t="shared" si="157"/>
        <v>IC.PA.120604</v>
      </c>
      <c r="K1720" s="61" t="s">
        <v>12175</v>
      </c>
      <c r="L1720" s="167" t="str">
        <f t="shared" si="158"/>
        <v xml:space="preserve">      Chronic </v>
      </c>
      <c r="M1720" s="61" t="str">
        <f t="shared" si="159"/>
        <v>PI.IC.PA.120604.01</v>
      </c>
      <c r="N1720" s="168"/>
      <c r="O1720" s="168" t="str">
        <f t="shared" si="160"/>
        <v>PH.IC.PA.120604.01</v>
      </c>
      <c r="Q1720" s="168" t="str">
        <f t="shared" si="161"/>
        <v>CL.IC.PA.120604.01</v>
      </c>
    </row>
    <row r="1721" spans="1:31" s="167" customFormat="1" ht="15">
      <c r="A1721" s="167" t="s">
        <v>6465</v>
      </c>
      <c r="C1721" s="61" t="s">
        <v>12100</v>
      </c>
      <c r="E1721" s="61" t="s">
        <v>231</v>
      </c>
      <c r="F1721" s="167" t="s">
        <v>5471</v>
      </c>
      <c r="G1721" s="167" t="s">
        <v>6132</v>
      </c>
      <c r="H1721" s="62" t="s">
        <v>12210</v>
      </c>
      <c r="I1721" s="167" t="s">
        <v>6941</v>
      </c>
      <c r="J1721" s="63" t="str">
        <f t="shared" si="157"/>
        <v>IC.PA.120605</v>
      </c>
      <c r="K1721" s="61" t="s">
        <v>13277</v>
      </c>
      <c r="L1721" s="167" t="str">
        <f t="shared" si="158"/>
        <v xml:space="preserve">      Cancer related</v>
      </c>
      <c r="M1721" s="61" t="str">
        <f t="shared" si="159"/>
        <v>PI.IC.PA.120605.01</v>
      </c>
      <c r="N1721" s="168"/>
      <c r="O1721" s="168" t="str">
        <f t="shared" si="160"/>
        <v>PH.IC.PA.120605.01</v>
      </c>
      <c r="Q1721" s="168" t="str">
        <f t="shared" si="161"/>
        <v>CL.IC.PA.120605.01</v>
      </c>
    </row>
    <row r="1722" spans="1:31" s="167" customFormat="1" ht="15">
      <c r="A1722" s="167" t="s">
        <v>6465</v>
      </c>
      <c r="C1722" s="61" t="s">
        <v>12100</v>
      </c>
      <c r="E1722" s="61" t="s">
        <v>6988</v>
      </c>
      <c r="F1722" s="167" t="s">
        <v>5471</v>
      </c>
      <c r="G1722" s="167" t="s">
        <v>300</v>
      </c>
      <c r="H1722" s="62" t="s">
        <v>231</v>
      </c>
      <c r="I1722" s="167" t="s">
        <v>301</v>
      </c>
      <c r="J1722" s="63" t="str">
        <f t="shared" si="157"/>
        <v>IC.PA.120606</v>
      </c>
      <c r="K1722" s="61" t="s">
        <v>12175</v>
      </c>
      <c r="L1722" s="167" t="str">
        <f t="shared" si="158"/>
        <v>Chest pain</v>
      </c>
      <c r="M1722" s="61" t="str">
        <f t="shared" si="159"/>
        <v>PI.IC.PA.120606.01</v>
      </c>
      <c r="N1722" s="168"/>
      <c r="O1722" s="168" t="str">
        <f t="shared" si="160"/>
        <v>PH.IC.PA.120606.01</v>
      </c>
      <c r="Q1722" s="168" t="str">
        <f t="shared" si="161"/>
        <v>CL.IC.PA.120606.01</v>
      </c>
      <c r="AD1722" s="167" t="s">
        <v>88</v>
      </c>
      <c r="AE1722" s="167">
        <v>1305</v>
      </c>
    </row>
    <row r="1723" spans="1:31" s="167" customFormat="1" ht="15">
      <c r="A1723" s="167" t="s">
        <v>6465</v>
      </c>
      <c r="C1723" s="61" t="s">
        <v>12100</v>
      </c>
      <c r="D1723" s="167" t="s">
        <v>6133</v>
      </c>
      <c r="E1723" s="61" t="s">
        <v>573</v>
      </c>
      <c r="F1723" s="167" t="s">
        <v>5471</v>
      </c>
      <c r="G1723" s="167" t="s">
        <v>6134</v>
      </c>
      <c r="H1723" s="62" t="s">
        <v>11848</v>
      </c>
      <c r="I1723" s="167" t="s">
        <v>6135</v>
      </c>
      <c r="J1723" s="63" t="str">
        <f t="shared" si="157"/>
        <v>IC.PA.120701</v>
      </c>
      <c r="K1723" s="61" t="s">
        <v>12175</v>
      </c>
      <c r="L1723" s="167" t="str">
        <f t="shared" si="158"/>
        <v xml:space="preserve">      Gradual</v>
      </c>
      <c r="M1723" s="61" t="str">
        <f t="shared" si="159"/>
        <v>PI.IC.PA.120701.01</v>
      </c>
      <c r="N1723" s="168"/>
      <c r="O1723" s="168" t="str">
        <f t="shared" si="160"/>
        <v>PH.IC.PA.120701.01</v>
      </c>
      <c r="Q1723" s="168" t="str">
        <f t="shared" si="161"/>
        <v>CL.IC.PA.120701.01</v>
      </c>
    </row>
    <row r="1724" spans="1:31" s="167" customFormat="1" ht="15">
      <c r="A1724" s="167" t="s">
        <v>6465</v>
      </c>
      <c r="C1724" s="61" t="s">
        <v>12100</v>
      </c>
      <c r="E1724" s="61" t="s">
        <v>573</v>
      </c>
      <c r="F1724" s="167" t="s">
        <v>5471</v>
      </c>
      <c r="G1724" s="167" t="s">
        <v>6136</v>
      </c>
      <c r="H1724" s="62" t="s">
        <v>12030</v>
      </c>
      <c r="I1724" s="167" t="s">
        <v>6137</v>
      </c>
      <c r="J1724" s="63" t="str">
        <f t="shared" si="157"/>
        <v>IC.PA.120702</v>
      </c>
      <c r="K1724" s="61" t="s">
        <v>12175</v>
      </c>
      <c r="L1724" s="167" t="str">
        <f t="shared" si="158"/>
        <v xml:space="preserve">      Sudden</v>
      </c>
      <c r="M1724" s="61" t="str">
        <f t="shared" si="159"/>
        <v>PI.IC.PA.120702.01</v>
      </c>
      <c r="N1724" s="168"/>
      <c r="O1724" s="168" t="str">
        <f t="shared" si="160"/>
        <v>PH.IC.PA.120702.01</v>
      </c>
      <c r="Q1724" s="168" t="str">
        <f t="shared" si="161"/>
        <v>CL.IC.PA.120702.01</v>
      </c>
    </row>
    <row r="1725" spans="1:31" s="167" customFormat="1" ht="15">
      <c r="A1725" s="167" t="s">
        <v>6465</v>
      </c>
      <c r="C1725" s="61" t="s">
        <v>12100</v>
      </c>
      <c r="E1725" s="61" t="s">
        <v>573</v>
      </c>
      <c r="F1725" s="167" t="s">
        <v>5471</v>
      </c>
      <c r="G1725" s="167" t="s">
        <v>6138</v>
      </c>
      <c r="H1725" s="62" t="s">
        <v>12032</v>
      </c>
      <c r="I1725" s="167" t="s">
        <v>5873</v>
      </c>
      <c r="J1725" s="63" t="str">
        <f t="shared" si="157"/>
        <v>IC.PA.120703</v>
      </c>
      <c r="K1725" s="61" t="s">
        <v>12175</v>
      </c>
      <c r="L1725" s="167" t="str">
        <f t="shared" si="158"/>
        <v xml:space="preserve">      Post procedure</v>
      </c>
      <c r="M1725" s="61" t="str">
        <f t="shared" si="159"/>
        <v>PI.IC.PA.120703.01</v>
      </c>
      <c r="N1725" s="168"/>
      <c r="O1725" s="168" t="str">
        <f t="shared" si="160"/>
        <v>PH.IC.PA.120703.01</v>
      </c>
      <c r="Q1725" s="168" t="str">
        <f t="shared" si="161"/>
        <v>CL.IC.PA.120703.01</v>
      </c>
    </row>
    <row r="1726" spans="1:31" s="167" customFormat="1" ht="15">
      <c r="A1726" s="167" t="s">
        <v>6465</v>
      </c>
      <c r="C1726" s="61" t="s">
        <v>12100</v>
      </c>
      <c r="E1726" s="61" t="s">
        <v>573</v>
      </c>
      <c r="F1726" s="167" t="s">
        <v>5471</v>
      </c>
      <c r="G1726" s="167" t="s">
        <v>5874</v>
      </c>
      <c r="H1726" s="62" t="s">
        <v>12028</v>
      </c>
      <c r="I1726" s="167" t="s">
        <v>5985</v>
      </c>
      <c r="J1726" s="63" t="str">
        <f t="shared" si="157"/>
        <v>IC.PA.120704</v>
      </c>
      <c r="K1726" s="61" t="s">
        <v>12175</v>
      </c>
      <c r="L1726" s="167" t="str">
        <f t="shared" si="158"/>
        <v xml:space="preserve">      Upon wakening</v>
      </c>
      <c r="M1726" s="61" t="str">
        <f t="shared" si="159"/>
        <v>PI.IC.PA.120704.01</v>
      </c>
      <c r="N1726" s="168"/>
      <c r="O1726" s="168" t="str">
        <f t="shared" si="160"/>
        <v>PH.IC.PA.120704.01</v>
      </c>
      <c r="Q1726" s="168" t="str">
        <f t="shared" si="161"/>
        <v>CL.IC.PA.120704.01</v>
      </c>
    </row>
    <row r="1727" spans="1:31" s="167" customFormat="1" ht="15">
      <c r="A1727" s="167" t="s">
        <v>6465</v>
      </c>
      <c r="C1727" s="61" t="s">
        <v>12100</v>
      </c>
      <c r="E1727" s="61" t="s">
        <v>573</v>
      </c>
      <c r="F1727" s="167" t="s">
        <v>5471</v>
      </c>
      <c r="G1727" s="167" t="s">
        <v>5986</v>
      </c>
      <c r="H1727" s="62" t="s">
        <v>12210</v>
      </c>
      <c r="I1727" s="167" t="s">
        <v>6145</v>
      </c>
      <c r="J1727" s="63" t="str">
        <f t="shared" si="157"/>
        <v>IC.PA.120705</v>
      </c>
      <c r="K1727" s="61" t="s">
        <v>12175</v>
      </c>
      <c r="L1727" s="167" t="str">
        <f t="shared" si="158"/>
        <v xml:space="preserve">      Date/time:  specify</v>
      </c>
      <c r="M1727" s="61" t="str">
        <f t="shared" si="159"/>
        <v>PI.IC.PA.120705.01</v>
      </c>
      <c r="N1727" s="168"/>
      <c r="O1727" s="168" t="str">
        <f t="shared" si="160"/>
        <v>PH.IC.PA.120705.01</v>
      </c>
      <c r="Q1727" s="168" t="str">
        <f t="shared" si="161"/>
        <v>CL.IC.PA.120705.01</v>
      </c>
    </row>
    <row r="1728" spans="1:31" s="167" customFormat="1" ht="15">
      <c r="A1728" s="167" t="s">
        <v>6465</v>
      </c>
      <c r="C1728" s="61" t="s">
        <v>12100</v>
      </c>
      <c r="D1728" s="167" t="s">
        <v>5992</v>
      </c>
      <c r="E1728" s="61" t="s">
        <v>92</v>
      </c>
      <c r="F1728" s="167" t="s">
        <v>5471</v>
      </c>
      <c r="G1728" s="167" t="s">
        <v>5993</v>
      </c>
      <c r="H1728" s="62" t="s">
        <v>11848</v>
      </c>
      <c r="I1728" s="167" t="s">
        <v>5994</v>
      </c>
      <c r="J1728" s="63" t="str">
        <f t="shared" si="157"/>
        <v>IC.PA.120801</v>
      </c>
      <c r="K1728" s="61" t="s">
        <v>12175</v>
      </c>
      <c r="L1728" s="167" t="str">
        <f t="shared" si="158"/>
        <v xml:space="preserve">      Constant</v>
      </c>
      <c r="M1728" s="61" t="str">
        <f t="shared" si="159"/>
        <v>PI.IC.PA.120801.01</v>
      </c>
      <c r="N1728" s="168"/>
      <c r="O1728" s="168" t="str">
        <f t="shared" si="160"/>
        <v>PH.IC.PA.120801.01</v>
      </c>
      <c r="Q1728" s="168" t="str">
        <f t="shared" si="161"/>
        <v>CL.IC.PA.120801.01</v>
      </c>
    </row>
    <row r="1729" spans="1:17" s="167" customFormat="1" ht="15">
      <c r="A1729" s="167" t="s">
        <v>6465</v>
      </c>
      <c r="C1729" s="61" t="s">
        <v>12100</v>
      </c>
      <c r="E1729" s="61" t="s">
        <v>92</v>
      </c>
      <c r="F1729" s="167" t="s">
        <v>5471</v>
      </c>
      <c r="G1729" s="167" t="s">
        <v>8486</v>
      </c>
      <c r="H1729" s="62" t="s">
        <v>12030</v>
      </c>
      <c r="I1729" s="167" t="s">
        <v>11013</v>
      </c>
      <c r="J1729" s="63" t="str">
        <f t="shared" si="157"/>
        <v>IC.PA.120802</v>
      </c>
      <c r="K1729" s="61" t="s">
        <v>12175</v>
      </c>
      <c r="L1729" s="167" t="str">
        <f t="shared" si="158"/>
        <v xml:space="preserve">      Intermittent</v>
      </c>
      <c r="M1729" s="61" t="str">
        <f t="shared" si="159"/>
        <v>PI.IC.PA.120802.01</v>
      </c>
      <c r="N1729" s="168"/>
      <c r="O1729" s="168" t="str">
        <f t="shared" si="160"/>
        <v>PH.IC.PA.120802.01</v>
      </c>
      <c r="Q1729" s="168" t="str">
        <f t="shared" si="161"/>
        <v>CL.IC.PA.120802.01</v>
      </c>
    </row>
    <row r="1730" spans="1:17" s="167" customFormat="1" ht="15">
      <c r="A1730" s="167" t="s">
        <v>6465</v>
      </c>
      <c r="C1730" s="61" t="s">
        <v>12100</v>
      </c>
      <c r="D1730" s="167" t="s">
        <v>283</v>
      </c>
      <c r="E1730" s="61" t="s">
        <v>92</v>
      </c>
      <c r="F1730" s="167" t="s">
        <v>5471</v>
      </c>
      <c r="G1730" s="167" t="s">
        <v>5995</v>
      </c>
      <c r="H1730" s="62" t="s">
        <v>12032</v>
      </c>
      <c r="I1730" s="167" t="s">
        <v>5996</v>
      </c>
      <c r="J1730" s="63" t="str">
        <f t="shared" si="157"/>
        <v>IC.PA.120803</v>
      </c>
      <c r="K1730" s="61" t="s">
        <v>12175</v>
      </c>
      <c r="L1730" s="167" t="str">
        <f t="shared" si="158"/>
        <v xml:space="preserve">      Aching</v>
      </c>
      <c r="M1730" s="61" t="str">
        <f t="shared" si="159"/>
        <v>PI.IC.PA.120803.01</v>
      </c>
      <c r="N1730" s="168"/>
      <c r="O1730" s="168" t="str">
        <f t="shared" si="160"/>
        <v>PH.IC.PA.120803.01</v>
      </c>
      <c r="Q1730" s="168" t="str">
        <f t="shared" si="161"/>
        <v>CL.IC.PA.120803.01</v>
      </c>
    </row>
    <row r="1731" spans="1:17" s="167" customFormat="1" ht="15">
      <c r="A1731" s="167" t="s">
        <v>6465</v>
      </c>
      <c r="C1731" s="61" t="s">
        <v>12100</v>
      </c>
      <c r="E1731" s="61" t="s">
        <v>92</v>
      </c>
      <c r="F1731" s="167" t="s">
        <v>5471</v>
      </c>
      <c r="G1731" s="167" t="s">
        <v>5997</v>
      </c>
      <c r="H1731" s="62" t="s">
        <v>12028</v>
      </c>
      <c r="I1731" s="167" t="s">
        <v>7505</v>
      </c>
      <c r="J1731" s="63" t="str">
        <f t="shared" si="157"/>
        <v>IC.PA.120804</v>
      </c>
      <c r="K1731" s="61" t="s">
        <v>12175</v>
      </c>
      <c r="L1731" s="167" t="str">
        <f t="shared" si="158"/>
        <v xml:space="preserve">      Burning</v>
      </c>
      <c r="M1731" s="61" t="str">
        <f t="shared" si="159"/>
        <v>PI.IC.PA.120804.01</v>
      </c>
      <c r="N1731" s="168"/>
      <c r="O1731" s="168" t="str">
        <f t="shared" si="160"/>
        <v>PH.IC.PA.120804.01</v>
      </c>
      <c r="Q1731" s="168" t="str">
        <f t="shared" si="161"/>
        <v>CL.IC.PA.120804.01</v>
      </c>
    </row>
    <row r="1732" spans="1:17" s="167" customFormat="1" ht="15">
      <c r="A1732" s="167" t="s">
        <v>6465</v>
      </c>
      <c r="C1732" s="61" t="s">
        <v>12100</v>
      </c>
      <c r="E1732" s="61" t="s">
        <v>92</v>
      </c>
      <c r="F1732" s="167" t="s">
        <v>5471</v>
      </c>
      <c r="G1732" s="167" t="s">
        <v>6152</v>
      </c>
      <c r="H1732" s="62" t="s">
        <v>12210</v>
      </c>
      <c r="I1732" s="167" t="s">
        <v>6153</v>
      </c>
      <c r="J1732" s="63" t="str">
        <f t="shared" si="157"/>
        <v>IC.PA.120805</v>
      </c>
      <c r="K1732" s="61" t="s">
        <v>12175</v>
      </c>
      <c r="L1732" s="167" t="str">
        <f t="shared" si="158"/>
        <v xml:space="preserve">      Cramping</v>
      </c>
      <c r="M1732" s="61" t="str">
        <f t="shared" si="159"/>
        <v>PI.IC.PA.120805.01</v>
      </c>
      <c r="N1732" s="168"/>
      <c r="O1732" s="168" t="str">
        <f t="shared" si="160"/>
        <v>PH.IC.PA.120805.01</v>
      </c>
      <c r="Q1732" s="168" t="str">
        <f t="shared" si="161"/>
        <v>CL.IC.PA.120805.01</v>
      </c>
    </row>
    <row r="1733" spans="1:17" s="167" customFormat="1" ht="15">
      <c r="A1733" s="167" t="s">
        <v>6465</v>
      </c>
      <c r="C1733" s="61" t="s">
        <v>12100</v>
      </c>
      <c r="E1733" s="61" t="s">
        <v>92</v>
      </c>
      <c r="F1733" s="167" t="s">
        <v>5471</v>
      </c>
      <c r="G1733" s="167" t="s">
        <v>6154</v>
      </c>
      <c r="H1733" s="62" t="s">
        <v>12212</v>
      </c>
      <c r="I1733" s="167" t="s">
        <v>6155</v>
      </c>
      <c r="J1733" s="63" t="str">
        <f t="shared" si="157"/>
        <v>IC.PA.120806</v>
      </c>
      <c r="K1733" s="61" t="s">
        <v>12175</v>
      </c>
      <c r="L1733" s="167" t="str">
        <f t="shared" si="158"/>
        <v xml:space="preserve">      Dull</v>
      </c>
      <c r="M1733" s="61" t="str">
        <f t="shared" si="159"/>
        <v>PI.IC.PA.120806.01</v>
      </c>
      <c r="N1733" s="168"/>
      <c r="O1733" s="168" t="str">
        <f t="shared" si="160"/>
        <v>PH.IC.PA.120806.01</v>
      </c>
      <c r="Q1733" s="168" t="str">
        <f t="shared" si="161"/>
        <v>CL.IC.PA.120806.01</v>
      </c>
    </row>
    <row r="1734" spans="1:17" s="167" customFormat="1" ht="15">
      <c r="A1734" s="167" t="s">
        <v>6465</v>
      </c>
      <c r="C1734" s="61" t="s">
        <v>12100</v>
      </c>
      <c r="E1734" s="61" t="s">
        <v>92</v>
      </c>
      <c r="F1734" s="167" t="s">
        <v>5471</v>
      </c>
      <c r="G1734" s="167" t="s">
        <v>6503</v>
      </c>
      <c r="H1734" s="62" t="s">
        <v>12225</v>
      </c>
      <c r="I1734" s="167" t="s">
        <v>6504</v>
      </c>
      <c r="J1734" s="63" t="str">
        <f t="shared" si="157"/>
        <v>IC.PA.120807</v>
      </c>
      <c r="K1734" s="61" t="s">
        <v>12175</v>
      </c>
      <c r="L1734" s="167" t="str">
        <f t="shared" si="158"/>
        <v xml:space="preserve">      Gnawing</v>
      </c>
      <c r="M1734" s="61" t="str">
        <f t="shared" si="159"/>
        <v>PI.IC.PA.120807.01</v>
      </c>
      <c r="N1734" s="168"/>
      <c r="O1734" s="168" t="str">
        <f t="shared" si="160"/>
        <v>PH.IC.PA.120807.01</v>
      </c>
      <c r="Q1734" s="168" t="str">
        <f t="shared" si="161"/>
        <v>CL.IC.PA.120807.01</v>
      </c>
    </row>
    <row r="1735" spans="1:17" s="167" customFormat="1" ht="15">
      <c r="A1735" s="167" t="s">
        <v>6465</v>
      </c>
      <c r="C1735" s="61" t="s">
        <v>12100</v>
      </c>
      <c r="E1735" s="61" t="s">
        <v>92</v>
      </c>
      <c r="F1735" s="167" t="s">
        <v>5471</v>
      </c>
      <c r="G1735" s="167" t="s">
        <v>6505</v>
      </c>
      <c r="H1735" s="62" t="s">
        <v>11638</v>
      </c>
      <c r="I1735" s="167" t="s">
        <v>6506</v>
      </c>
      <c r="J1735" s="63" t="str">
        <f t="shared" si="157"/>
        <v>IC.PA.120808</v>
      </c>
      <c r="K1735" s="61" t="s">
        <v>12175</v>
      </c>
      <c r="L1735" s="167" t="str">
        <f t="shared" si="158"/>
        <v xml:space="preserve">      Nagging</v>
      </c>
      <c r="M1735" s="61" t="str">
        <f t="shared" si="159"/>
        <v>PI.IC.PA.120808.01</v>
      </c>
      <c r="N1735" s="168"/>
      <c r="O1735" s="168" t="str">
        <f t="shared" si="160"/>
        <v>PH.IC.PA.120808.01</v>
      </c>
      <c r="Q1735" s="168" t="str">
        <f t="shared" si="161"/>
        <v>CL.IC.PA.120808.01</v>
      </c>
    </row>
    <row r="1736" spans="1:17" s="167" customFormat="1" ht="15">
      <c r="A1736" s="167" t="s">
        <v>6465</v>
      </c>
      <c r="C1736" s="61" t="s">
        <v>12100</v>
      </c>
      <c r="E1736" s="61" t="s">
        <v>92</v>
      </c>
      <c r="F1736" s="167" t="s">
        <v>5471</v>
      </c>
      <c r="G1736" s="167" t="s">
        <v>6340</v>
      </c>
      <c r="H1736" s="62" t="s">
        <v>11639</v>
      </c>
      <c r="I1736" s="167" t="s">
        <v>6341</v>
      </c>
      <c r="J1736" s="63" t="str">
        <f t="shared" si="157"/>
        <v>IC.PA.120809</v>
      </c>
      <c r="K1736" s="61" t="s">
        <v>12175</v>
      </c>
      <c r="L1736" s="167" t="str">
        <f t="shared" si="158"/>
        <v xml:space="preserve">      Heavy</v>
      </c>
      <c r="M1736" s="61" t="str">
        <f t="shared" si="159"/>
        <v>PI.IC.PA.120809.01</v>
      </c>
      <c r="N1736" s="168"/>
      <c r="O1736" s="168" t="str">
        <f t="shared" si="160"/>
        <v>PH.IC.PA.120809.01</v>
      </c>
      <c r="Q1736" s="168" t="str">
        <f t="shared" si="161"/>
        <v>CL.IC.PA.120809.01</v>
      </c>
    </row>
    <row r="1737" spans="1:17" s="167" customFormat="1" ht="15">
      <c r="A1737" s="167" t="s">
        <v>6465</v>
      </c>
      <c r="C1737" s="61" t="s">
        <v>12100</v>
      </c>
      <c r="E1737" s="61" t="s">
        <v>92</v>
      </c>
      <c r="F1737" s="167" t="s">
        <v>5471</v>
      </c>
      <c r="G1737" s="167" t="s">
        <v>6342</v>
      </c>
      <c r="H1737" s="62" t="s">
        <v>11829</v>
      </c>
      <c r="I1737" s="167" t="s">
        <v>6343</v>
      </c>
      <c r="J1737" s="63" t="str">
        <f t="shared" si="157"/>
        <v>IC.PA.120810</v>
      </c>
      <c r="K1737" s="61" t="s">
        <v>12175</v>
      </c>
      <c r="L1737" s="167" t="str">
        <f t="shared" si="158"/>
        <v xml:space="preserve">      Stabbing</v>
      </c>
      <c r="M1737" s="61" t="str">
        <f t="shared" si="159"/>
        <v>PI.IC.PA.120810.01</v>
      </c>
      <c r="N1737" s="168"/>
      <c r="O1737" s="168" t="str">
        <f t="shared" si="160"/>
        <v>PH.IC.PA.120810.01</v>
      </c>
      <c r="Q1737" s="168" t="str">
        <f t="shared" si="161"/>
        <v>CL.IC.PA.120810.01</v>
      </c>
    </row>
    <row r="1738" spans="1:17" s="167" customFormat="1" ht="15">
      <c r="A1738" s="167" t="s">
        <v>6465</v>
      </c>
      <c r="C1738" s="61" t="s">
        <v>12100</v>
      </c>
      <c r="E1738" s="61" t="s">
        <v>92</v>
      </c>
      <c r="F1738" s="167" t="s">
        <v>5471</v>
      </c>
      <c r="G1738" s="167" t="s">
        <v>9209</v>
      </c>
      <c r="H1738" s="62" t="s">
        <v>12099</v>
      </c>
      <c r="I1738" s="167" t="s">
        <v>11569</v>
      </c>
      <c r="J1738" s="63" t="str">
        <f t="shared" si="157"/>
        <v>IC.PA.120811</v>
      </c>
      <c r="K1738" s="61" t="s">
        <v>12175</v>
      </c>
      <c r="L1738" s="167" t="str">
        <f t="shared" si="158"/>
        <v xml:space="preserve">      Pressure</v>
      </c>
      <c r="M1738" s="61" t="str">
        <f t="shared" si="159"/>
        <v>PI.IC.PA.120811.01</v>
      </c>
      <c r="N1738" s="168"/>
      <c r="O1738" s="168" t="str">
        <f t="shared" si="160"/>
        <v>PH.IC.PA.120811.01</v>
      </c>
      <c r="Q1738" s="168" t="str">
        <f t="shared" si="161"/>
        <v>CL.IC.PA.120811.01</v>
      </c>
    </row>
    <row r="1739" spans="1:17" s="167" customFormat="1" ht="15">
      <c r="A1739" s="167" t="s">
        <v>6465</v>
      </c>
      <c r="C1739" s="61" t="s">
        <v>12100</v>
      </c>
      <c r="E1739" s="61" t="s">
        <v>92</v>
      </c>
      <c r="F1739" s="167" t="s">
        <v>5471</v>
      </c>
      <c r="G1739" s="167" t="s">
        <v>6336</v>
      </c>
      <c r="H1739" s="62" t="s">
        <v>12100</v>
      </c>
      <c r="I1739" s="167" t="s">
        <v>7350</v>
      </c>
      <c r="J1739" s="63" t="str">
        <f t="shared" si="157"/>
        <v>IC.PA.120812</v>
      </c>
      <c r="K1739" s="61" t="s">
        <v>12175</v>
      </c>
      <c r="L1739" s="167" t="str">
        <f t="shared" si="158"/>
        <v xml:space="preserve">      Tingling</v>
      </c>
      <c r="M1739" s="61" t="str">
        <f t="shared" si="159"/>
        <v>PI.IC.PA.120812.01</v>
      </c>
      <c r="N1739" s="168"/>
      <c r="O1739" s="168" t="str">
        <f t="shared" si="160"/>
        <v>PH.IC.PA.120812.01</v>
      </c>
      <c r="Q1739" s="168" t="str">
        <f t="shared" si="161"/>
        <v>CL.IC.PA.120812.01</v>
      </c>
    </row>
    <row r="1740" spans="1:17" s="167" customFormat="1" ht="15">
      <c r="A1740" s="167" t="s">
        <v>6465</v>
      </c>
      <c r="C1740" s="61" t="s">
        <v>12100</v>
      </c>
      <c r="E1740" s="61" t="s">
        <v>92</v>
      </c>
      <c r="F1740" s="167" t="s">
        <v>5471</v>
      </c>
      <c r="G1740" s="167" t="s">
        <v>6337</v>
      </c>
      <c r="H1740" s="62" t="s">
        <v>12101</v>
      </c>
      <c r="I1740" s="167" t="s">
        <v>6338</v>
      </c>
      <c r="J1740" s="63" t="str">
        <f t="shared" si="157"/>
        <v>IC.PA.120813</v>
      </c>
      <c r="K1740" s="61" t="s">
        <v>12175</v>
      </c>
      <c r="L1740" s="167" t="str">
        <f t="shared" si="158"/>
        <v xml:space="preserve">      Tight</v>
      </c>
      <c r="M1740" s="61" t="str">
        <f t="shared" si="159"/>
        <v>PI.IC.PA.120813.01</v>
      </c>
      <c r="N1740" s="168"/>
      <c r="O1740" s="168" t="str">
        <f t="shared" si="160"/>
        <v>PH.IC.PA.120813.01</v>
      </c>
      <c r="Q1740" s="168" t="str">
        <f t="shared" si="161"/>
        <v>CL.IC.PA.120813.01</v>
      </c>
    </row>
    <row r="1741" spans="1:17" s="167" customFormat="1" ht="15">
      <c r="A1741" s="167" t="s">
        <v>6465</v>
      </c>
      <c r="C1741" s="61" t="s">
        <v>12100</v>
      </c>
      <c r="E1741" s="61" t="s">
        <v>92</v>
      </c>
      <c r="F1741" s="167" t="s">
        <v>5471</v>
      </c>
      <c r="G1741" s="167" t="s">
        <v>6339</v>
      </c>
      <c r="H1741" s="62" t="s">
        <v>12102</v>
      </c>
      <c r="I1741" s="167" t="s">
        <v>6345</v>
      </c>
      <c r="J1741" s="63" t="str">
        <f t="shared" si="157"/>
        <v>IC.PA.120814</v>
      </c>
      <c r="K1741" s="61" t="s">
        <v>12175</v>
      </c>
      <c r="L1741" s="167" t="str">
        <f t="shared" si="158"/>
        <v xml:space="preserve">      Crushing</v>
      </c>
      <c r="M1741" s="61" t="str">
        <f t="shared" si="159"/>
        <v>PI.IC.PA.120814.01</v>
      </c>
      <c r="N1741" s="168"/>
      <c r="O1741" s="168" t="str">
        <f t="shared" si="160"/>
        <v>PH.IC.PA.120814.01</v>
      </c>
      <c r="Q1741" s="168" t="str">
        <f t="shared" si="161"/>
        <v>CL.IC.PA.120814.01</v>
      </c>
    </row>
    <row r="1742" spans="1:17" s="167" customFormat="1" ht="15">
      <c r="A1742" s="167" t="s">
        <v>6465</v>
      </c>
      <c r="C1742" s="61" t="s">
        <v>12100</v>
      </c>
      <c r="E1742" s="61" t="s">
        <v>92</v>
      </c>
      <c r="F1742" s="167" t="s">
        <v>5471</v>
      </c>
      <c r="G1742" s="167" t="s">
        <v>6514</v>
      </c>
      <c r="H1742" s="62" t="s">
        <v>11559</v>
      </c>
      <c r="I1742" s="167" t="s">
        <v>6515</v>
      </c>
      <c r="J1742" s="63" t="str">
        <f t="shared" si="157"/>
        <v>IC.PA.120815</v>
      </c>
      <c r="K1742" s="61" t="s">
        <v>12175</v>
      </c>
      <c r="L1742" s="167" t="str">
        <f t="shared" si="158"/>
        <v xml:space="preserve">      Sharp</v>
      </c>
      <c r="M1742" s="61" t="str">
        <f t="shared" si="159"/>
        <v>PI.IC.PA.120815.01</v>
      </c>
      <c r="N1742" s="168"/>
      <c r="O1742" s="168" t="str">
        <f t="shared" si="160"/>
        <v>PH.IC.PA.120815.01</v>
      </c>
      <c r="Q1742" s="168" t="str">
        <f t="shared" si="161"/>
        <v>CL.IC.PA.120815.01</v>
      </c>
    </row>
    <row r="1743" spans="1:17" s="167" customFormat="1" ht="15">
      <c r="A1743" s="167" t="s">
        <v>6465</v>
      </c>
      <c r="C1743" s="61" t="s">
        <v>12100</v>
      </c>
      <c r="E1743" s="61" t="s">
        <v>92</v>
      </c>
      <c r="F1743" s="167" t="s">
        <v>5471</v>
      </c>
      <c r="G1743" s="167" t="s">
        <v>6516</v>
      </c>
      <c r="H1743" s="62" t="s">
        <v>11560</v>
      </c>
      <c r="I1743" s="167" t="s">
        <v>6517</v>
      </c>
      <c r="J1743" s="63" t="str">
        <f t="shared" si="157"/>
        <v>IC.PA.120816</v>
      </c>
      <c r="K1743" s="61" t="s">
        <v>12175</v>
      </c>
      <c r="L1743" s="167" t="str">
        <f t="shared" si="158"/>
        <v xml:space="preserve">      Shooting</v>
      </c>
      <c r="M1743" s="61" t="str">
        <f t="shared" si="159"/>
        <v>PI.IC.PA.120816.01</v>
      </c>
      <c r="N1743" s="168"/>
      <c r="O1743" s="168" t="str">
        <f t="shared" si="160"/>
        <v>PH.IC.PA.120816.01</v>
      </c>
      <c r="Q1743" s="168" t="str">
        <f t="shared" si="161"/>
        <v>CL.IC.PA.120816.01</v>
      </c>
    </row>
    <row r="1744" spans="1:17" s="167" customFormat="1" ht="15">
      <c r="A1744" s="167" t="s">
        <v>6465</v>
      </c>
      <c r="C1744" s="61" t="s">
        <v>12100</v>
      </c>
      <c r="E1744" s="61" t="s">
        <v>92</v>
      </c>
      <c r="F1744" s="167" t="s">
        <v>5471</v>
      </c>
      <c r="G1744" s="167" t="s">
        <v>6518</v>
      </c>
      <c r="H1744" s="62" t="s">
        <v>11561</v>
      </c>
      <c r="I1744" s="167" t="s">
        <v>6519</v>
      </c>
      <c r="J1744" s="63" t="str">
        <f t="shared" si="157"/>
        <v>IC.PA.120817</v>
      </c>
      <c r="K1744" s="61" t="s">
        <v>12175</v>
      </c>
      <c r="L1744" s="167" t="str">
        <f t="shared" si="158"/>
        <v xml:space="preserve">      Splitting</v>
      </c>
      <c r="M1744" s="61" t="str">
        <f t="shared" si="159"/>
        <v>PI.IC.PA.120817.01</v>
      </c>
      <c r="N1744" s="168"/>
      <c r="O1744" s="168" t="str">
        <f t="shared" si="160"/>
        <v>PH.IC.PA.120817.01</v>
      </c>
      <c r="Q1744" s="168" t="str">
        <f t="shared" si="161"/>
        <v>CL.IC.PA.120817.01</v>
      </c>
    </row>
    <row r="1745" spans="1:31" s="167" customFormat="1" ht="15">
      <c r="A1745" s="167" t="s">
        <v>6465</v>
      </c>
      <c r="C1745" s="61" t="s">
        <v>12100</v>
      </c>
      <c r="E1745" s="61" t="s">
        <v>92</v>
      </c>
      <c r="F1745" s="167" t="s">
        <v>5471</v>
      </c>
      <c r="G1745" s="167" t="s">
        <v>6354</v>
      </c>
      <c r="H1745" s="62" t="s">
        <v>12060</v>
      </c>
      <c r="I1745" s="167" t="s">
        <v>6355</v>
      </c>
      <c r="J1745" s="63" t="str">
        <f t="shared" si="157"/>
        <v>IC.PA.120818</v>
      </c>
      <c r="K1745" s="61" t="s">
        <v>12175</v>
      </c>
      <c r="L1745" s="167" t="str">
        <f t="shared" si="158"/>
        <v xml:space="preserve">      Squeezing</v>
      </c>
      <c r="M1745" s="61" t="str">
        <f t="shared" si="159"/>
        <v>PI.IC.PA.120818.01</v>
      </c>
      <c r="N1745" s="168"/>
      <c r="O1745" s="168" t="str">
        <f t="shared" si="160"/>
        <v>PH.IC.PA.120818.01</v>
      </c>
      <c r="Q1745" s="168" t="str">
        <f t="shared" si="161"/>
        <v>CL.IC.PA.120818.01</v>
      </c>
    </row>
    <row r="1746" spans="1:31" s="167" customFormat="1" ht="15">
      <c r="A1746" s="167" t="s">
        <v>6465</v>
      </c>
      <c r="C1746" s="61" t="s">
        <v>12100</v>
      </c>
      <c r="E1746" s="61" t="s">
        <v>92</v>
      </c>
      <c r="F1746" s="167" t="s">
        <v>5471</v>
      </c>
      <c r="G1746" s="167" t="s">
        <v>6356</v>
      </c>
      <c r="H1746" s="62" t="s">
        <v>11913</v>
      </c>
      <c r="I1746" s="167" t="s">
        <v>6524</v>
      </c>
      <c r="J1746" s="63" t="str">
        <f t="shared" si="157"/>
        <v>IC.PA.120819</v>
      </c>
      <c r="K1746" s="61" t="s">
        <v>12175</v>
      </c>
      <c r="L1746" s="167" t="str">
        <f t="shared" si="158"/>
        <v xml:space="preserve">      Sting</v>
      </c>
      <c r="M1746" s="61" t="str">
        <f t="shared" si="159"/>
        <v>PI.IC.PA.120819.01</v>
      </c>
      <c r="N1746" s="168"/>
      <c r="O1746" s="168" t="str">
        <f t="shared" si="160"/>
        <v>PH.IC.PA.120819.01</v>
      </c>
      <c r="Q1746" s="168" t="str">
        <f t="shared" si="161"/>
        <v>CL.IC.PA.120819.01</v>
      </c>
    </row>
    <row r="1747" spans="1:31" s="167" customFormat="1" ht="15">
      <c r="A1747" s="167" t="s">
        <v>6465</v>
      </c>
      <c r="C1747" s="61" t="s">
        <v>12100</v>
      </c>
      <c r="E1747" s="61" t="s">
        <v>92</v>
      </c>
      <c r="F1747" s="167" t="s">
        <v>5471</v>
      </c>
      <c r="G1747" s="167" t="s">
        <v>6525</v>
      </c>
      <c r="H1747" s="62" t="s">
        <v>11906</v>
      </c>
      <c r="I1747" s="167" t="s">
        <v>6526</v>
      </c>
      <c r="J1747" s="63" t="str">
        <f t="shared" si="157"/>
        <v>IC.PA.120820</v>
      </c>
      <c r="K1747" s="61" t="s">
        <v>12175</v>
      </c>
      <c r="L1747" s="167" t="str">
        <f t="shared" si="158"/>
        <v xml:space="preserve">      Throbbing</v>
      </c>
      <c r="M1747" s="61" t="str">
        <f t="shared" si="159"/>
        <v>PI.IC.PA.120820.01</v>
      </c>
      <c r="N1747" s="168"/>
      <c r="O1747" s="168" t="str">
        <f t="shared" si="160"/>
        <v>PH.IC.PA.120820.01</v>
      </c>
      <c r="Q1747" s="168" t="str">
        <f t="shared" si="161"/>
        <v>CL.IC.PA.120820.01</v>
      </c>
    </row>
    <row r="1748" spans="1:31" s="167" customFormat="1" ht="15">
      <c r="A1748" s="167" t="s">
        <v>6465</v>
      </c>
      <c r="C1748" s="61" t="s">
        <v>12100</v>
      </c>
      <c r="E1748" s="61" t="s">
        <v>92</v>
      </c>
      <c r="F1748" s="167" t="s">
        <v>5471</v>
      </c>
      <c r="G1748" s="167" t="s">
        <v>13469</v>
      </c>
      <c r="H1748" s="61" t="s">
        <v>8039</v>
      </c>
      <c r="I1748" s="167" t="s">
        <v>6527</v>
      </c>
      <c r="J1748" s="63" t="str">
        <f t="shared" si="157"/>
        <v>IC.PA.120821</v>
      </c>
      <c r="K1748" s="61" t="s">
        <v>12175</v>
      </c>
      <c r="L1748" s="167" t="str">
        <f t="shared" si="158"/>
        <v xml:space="preserve">      Radiating:  </v>
      </c>
      <c r="M1748" s="61" t="str">
        <f t="shared" si="159"/>
        <v>PI.IC.PA.120821.01</v>
      </c>
      <c r="N1748" s="168"/>
      <c r="O1748" s="168" t="str">
        <f t="shared" si="160"/>
        <v>PH.IC.PA.120821.01</v>
      </c>
      <c r="Q1748" s="168" t="str">
        <f t="shared" si="161"/>
        <v>CL.IC.PA.120821.01</v>
      </c>
    </row>
    <row r="1749" spans="1:31" s="167" customFormat="1" ht="15">
      <c r="A1749" s="167" t="s">
        <v>6465</v>
      </c>
      <c r="C1749" s="61" t="s">
        <v>12100</v>
      </c>
      <c r="E1749" s="61" t="s">
        <v>12976</v>
      </c>
      <c r="F1749" s="167" t="s">
        <v>5471</v>
      </c>
      <c r="G1749" s="167" t="s">
        <v>8696</v>
      </c>
      <c r="H1749" s="61" t="s">
        <v>7874</v>
      </c>
      <c r="I1749" s="167" t="s">
        <v>10703</v>
      </c>
      <c r="J1749" s="63" t="str">
        <f t="shared" si="157"/>
        <v>IC.PA.120822</v>
      </c>
      <c r="K1749" s="61" t="s">
        <v>13277</v>
      </c>
      <c r="L1749" s="167" t="str">
        <f t="shared" si="158"/>
        <v xml:space="preserve">      Other:  specify</v>
      </c>
      <c r="M1749" s="61" t="str">
        <f t="shared" si="159"/>
        <v>PI.IC.PA.120822.01</v>
      </c>
      <c r="N1749" s="168"/>
      <c r="O1749" s="168" t="str">
        <f t="shared" si="160"/>
        <v>PH.IC.PA.120822.01</v>
      </c>
      <c r="Q1749" s="168" t="str">
        <f t="shared" si="161"/>
        <v>CL.IC.PA.120822.01</v>
      </c>
    </row>
    <row r="1750" spans="1:31" s="167" customFormat="1" ht="15">
      <c r="A1750" s="167" t="s">
        <v>6465</v>
      </c>
      <c r="C1750" s="61" t="s">
        <v>12100</v>
      </c>
      <c r="E1750" s="61" t="s">
        <v>92</v>
      </c>
      <c r="F1750" s="167" t="s">
        <v>5471</v>
      </c>
      <c r="G1750" s="167" t="s">
        <v>284</v>
      </c>
      <c r="H1750" s="61" t="s">
        <v>428</v>
      </c>
      <c r="J1750" s="63" t="str">
        <f t="shared" si="157"/>
        <v>IC.PA.120823</v>
      </c>
      <c r="K1750" s="61" t="s">
        <v>12175</v>
      </c>
      <c r="L1750" s="167" t="str">
        <f t="shared" si="158"/>
        <v>Unable to assess due to sedation</v>
      </c>
      <c r="M1750" s="61" t="str">
        <f t="shared" si="159"/>
        <v>PI.IC.PA.120823.01</v>
      </c>
      <c r="N1750" s="168"/>
      <c r="O1750" s="168" t="str">
        <f t="shared" si="160"/>
        <v>PH.IC.PA.120823.01</v>
      </c>
      <c r="Q1750" s="168" t="str">
        <f t="shared" si="161"/>
        <v>CL.IC.PA.120823.01</v>
      </c>
      <c r="AD1750" s="167" t="s">
        <v>88</v>
      </c>
      <c r="AE1750" s="167">
        <v>1189</v>
      </c>
    </row>
    <row r="1751" spans="1:31" s="167" customFormat="1" ht="15">
      <c r="A1751" s="167" t="s">
        <v>6465</v>
      </c>
      <c r="C1751" s="61" t="s">
        <v>12100</v>
      </c>
      <c r="D1751" s="167" t="s">
        <v>6528</v>
      </c>
      <c r="E1751" s="61" t="s">
        <v>93</v>
      </c>
      <c r="F1751" s="167" t="s">
        <v>5913</v>
      </c>
      <c r="G1751" s="167" t="s">
        <v>11363</v>
      </c>
      <c r="H1751" s="62" t="s">
        <v>11848</v>
      </c>
      <c r="I1751" s="167" t="s">
        <v>12157</v>
      </c>
      <c r="J1751" s="63" t="str">
        <f t="shared" si="157"/>
        <v>IC.PA.120901</v>
      </c>
      <c r="K1751" s="61" t="s">
        <v>12175</v>
      </c>
      <c r="L1751" s="167" t="str">
        <f t="shared" si="158"/>
        <v xml:space="preserve">     None</v>
      </c>
      <c r="M1751" s="61" t="str">
        <f t="shared" si="159"/>
        <v>PI.IC.PA.120901.01</v>
      </c>
      <c r="N1751" s="168"/>
      <c r="O1751" s="168" t="str">
        <f t="shared" si="160"/>
        <v>PH.IC.PA.120901.01</v>
      </c>
      <c r="Q1751" s="168" t="str">
        <f t="shared" si="161"/>
        <v>CL.IC.PA.120901.01</v>
      </c>
    </row>
    <row r="1752" spans="1:31" s="167" customFormat="1" ht="15">
      <c r="A1752" s="167" t="s">
        <v>6465</v>
      </c>
      <c r="C1752" s="61" t="s">
        <v>12100</v>
      </c>
      <c r="E1752" s="61" t="s">
        <v>93</v>
      </c>
      <c r="F1752" s="167" t="s">
        <v>5913</v>
      </c>
      <c r="G1752" s="167" t="s">
        <v>5921</v>
      </c>
      <c r="H1752" s="62" t="s">
        <v>12030</v>
      </c>
      <c r="I1752" s="167" t="s">
        <v>5922</v>
      </c>
      <c r="J1752" s="63" t="str">
        <f t="shared" si="157"/>
        <v>IC.PA.120902</v>
      </c>
      <c r="K1752" s="61" t="s">
        <v>12175</v>
      </c>
      <c r="L1752" s="167" t="str">
        <f t="shared" si="158"/>
        <v xml:space="preserve">     Anxiety</v>
      </c>
      <c r="M1752" s="61" t="str">
        <f t="shared" si="159"/>
        <v>PI.IC.PA.120902.01</v>
      </c>
      <c r="N1752" s="168"/>
      <c r="O1752" s="168" t="str">
        <f t="shared" si="160"/>
        <v>PH.IC.PA.120902.01</v>
      </c>
      <c r="Q1752" s="168" t="str">
        <f t="shared" si="161"/>
        <v>CL.IC.PA.120902.01</v>
      </c>
    </row>
    <row r="1753" spans="1:31" s="167" customFormat="1" ht="15">
      <c r="A1753" s="167" t="s">
        <v>6465</v>
      </c>
      <c r="C1753" s="61" t="s">
        <v>12100</v>
      </c>
      <c r="E1753" s="61" t="s">
        <v>93</v>
      </c>
      <c r="F1753" s="167" t="s">
        <v>5913</v>
      </c>
      <c r="G1753" s="167" t="s">
        <v>6038</v>
      </c>
      <c r="H1753" s="62" t="s">
        <v>12032</v>
      </c>
      <c r="I1753" s="167" t="s">
        <v>6039</v>
      </c>
      <c r="J1753" s="63" t="str">
        <f t="shared" ref="J1753:J1816" si="162">CONCATENATE("IC.PA.",C1753,E1753,H1753)</f>
        <v>IC.PA.120903</v>
      </c>
      <c r="K1753" s="61" t="s">
        <v>12175</v>
      </c>
      <c r="L1753" s="167" t="str">
        <f t="shared" ref="L1753:L1816" si="163">G1753</f>
        <v xml:space="preserve">     Depression</v>
      </c>
      <c r="M1753" s="61" t="str">
        <f t="shared" ref="M1753:M1816" si="164">CONCATENATE("PI.",J1753,".",K1753)</f>
        <v>PI.IC.PA.120903.01</v>
      </c>
      <c r="N1753" s="168"/>
      <c r="O1753" s="168" t="str">
        <f t="shared" ref="O1753:O1816" si="165">CONCATENATE("PH.",J1753,".",K1753)</f>
        <v>PH.IC.PA.120903.01</v>
      </c>
      <c r="Q1753" s="168" t="str">
        <f t="shared" ref="Q1753:Q1816" si="166">CONCATENATE("CL.",J1753,".",K1753)</f>
        <v>CL.IC.PA.120903.01</v>
      </c>
    </row>
    <row r="1754" spans="1:31" s="167" customFormat="1" ht="15">
      <c r="A1754" s="167" t="s">
        <v>6465</v>
      </c>
      <c r="C1754" s="61" t="s">
        <v>12100</v>
      </c>
      <c r="E1754" s="61" t="s">
        <v>93</v>
      </c>
      <c r="F1754" s="167" t="s">
        <v>5913</v>
      </c>
      <c r="G1754" s="167" t="s">
        <v>6040</v>
      </c>
      <c r="H1754" s="62" t="s">
        <v>12028</v>
      </c>
      <c r="I1754" s="167" t="s">
        <v>6041</v>
      </c>
      <c r="J1754" s="63" t="str">
        <f t="shared" si="162"/>
        <v>IC.PA.120904</v>
      </c>
      <c r="K1754" s="61" t="s">
        <v>12175</v>
      </c>
      <c r="L1754" s="167" t="str">
        <f t="shared" si="163"/>
        <v xml:space="preserve">     Reduced mobility</v>
      </c>
      <c r="M1754" s="61" t="str">
        <f t="shared" si="164"/>
        <v>PI.IC.PA.120904.01</v>
      </c>
      <c r="N1754" s="168"/>
      <c r="O1754" s="168" t="str">
        <f t="shared" si="165"/>
        <v>PH.IC.PA.120904.01</v>
      </c>
      <c r="Q1754" s="168" t="str">
        <f t="shared" si="166"/>
        <v>CL.IC.PA.120904.01</v>
      </c>
    </row>
    <row r="1755" spans="1:31" s="167" customFormat="1" ht="15">
      <c r="A1755" s="167" t="s">
        <v>6465</v>
      </c>
      <c r="C1755" s="61" t="s">
        <v>12100</v>
      </c>
      <c r="E1755" s="61" t="s">
        <v>93</v>
      </c>
      <c r="F1755" s="167" t="s">
        <v>5913</v>
      </c>
      <c r="G1755" s="167" t="s">
        <v>6042</v>
      </c>
      <c r="H1755" s="62" t="s">
        <v>12210</v>
      </c>
      <c r="I1755" s="167" t="s">
        <v>6357</v>
      </c>
      <c r="J1755" s="63" t="str">
        <f t="shared" si="162"/>
        <v>IC.PA.120905</v>
      </c>
      <c r="K1755" s="61" t="s">
        <v>12175</v>
      </c>
      <c r="L1755" s="167" t="str">
        <f t="shared" si="163"/>
        <v xml:space="preserve">     Mood change</v>
      </c>
      <c r="M1755" s="61" t="str">
        <f t="shared" si="164"/>
        <v>PI.IC.PA.120905.01</v>
      </c>
      <c r="N1755" s="168"/>
      <c r="O1755" s="168" t="str">
        <f t="shared" si="165"/>
        <v>PH.IC.PA.120905.01</v>
      </c>
      <c r="Q1755" s="168" t="str">
        <f t="shared" si="166"/>
        <v>CL.IC.PA.120905.01</v>
      </c>
    </row>
    <row r="1756" spans="1:31" s="167" customFormat="1" ht="15">
      <c r="A1756" s="167" t="s">
        <v>6465</v>
      </c>
      <c r="C1756" s="61" t="s">
        <v>12100</v>
      </c>
      <c r="E1756" s="61" t="s">
        <v>93</v>
      </c>
      <c r="F1756" s="167" t="s">
        <v>5913</v>
      </c>
      <c r="G1756" s="167" t="s">
        <v>5923</v>
      </c>
      <c r="H1756" s="62" t="s">
        <v>12212</v>
      </c>
      <c r="I1756" s="167" t="s">
        <v>6178</v>
      </c>
      <c r="J1756" s="63" t="str">
        <f t="shared" si="162"/>
        <v>IC.PA.120906</v>
      </c>
      <c r="K1756" s="61" t="s">
        <v>12175</v>
      </c>
      <c r="L1756" s="167" t="str">
        <f t="shared" si="163"/>
        <v xml:space="preserve">     Sleep disturbance</v>
      </c>
      <c r="M1756" s="61" t="str">
        <f t="shared" si="164"/>
        <v>PI.IC.PA.120906.01</v>
      </c>
      <c r="N1756" s="168"/>
      <c r="O1756" s="168" t="str">
        <f t="shared" si="165"/>
        <v>PH.IC.PA.120906.01</v>
      </c>
      <c r="Q1756" s="168" t="str">
        <f t="shared" si="166"/>
        <v>CL.IC.PA.120906.01</v>
      </c>
    </row>
    <row r="1757" spans="1:31" s="167" customFormat="1" ht="15">
      <c r="A1757" s="167" t="s">
        <v>6465</v>
      </c>
      <c r="C1757" s="61" t="s">
        <v>12100</v>
      </c>
      <c r="E1757" s="61" t="s">
        <v>93</v>
      </c>
      <c r="F1757" s="167" t="s">
        <v>5913</v>
      </c>
      <c r="G1757" s="167" t="s">
        <v>5924</v>
      </c>
      <c r="H1757" s="62" t="s">
        <v>12225</v>
      </c>
      <c r="I1757" s="167" t="s">
        <v>5925</v>
      </c>
      <c r="J1757" s="63" t="str">
        <f t="shared" si="162"/>
        <v>IC.PA.120907</v>
      </c>
      <c r="K1757" s="61" t="s">
        <v>2206</v>
      </c>
      <c r="L1757" s="167" t="str">
        <f t="shared" si="163"/>
        <v xml:space="preserve">     Thoughts of harming self</v>
      </c>
      <c r="M1757" s="61" t="str">
        <f t="shared" si="164"/>
        <v>PI.IC.PA.120907.01</v>
      </c>
      <c r="N1757" s="168"/>
      <c r="O1757" s="168" t="str">
        <f t="shared" si="165"/>
        <v>PH.IC.PA.120907.01</v>
      </c>
      <c r="Q1757" s="168" t="str">
        <f t="shared" si="166"/>
        <v>CL.IC.PA.120907.01</v>
      </c>
    </row>
    <row r="1758" spans="1:31" s="167" customFormat="1" ht="15">
      <c r="A1758" s="167" t="s">
        <v>6465</v>
      </c>
      <c r="C1758" s="61" t="s">
        <v>12100</v>
      </c>
      <c r="E1758" s="61" t="s">
        <v>93</v>
      </c>
      <c r="F1758" s="167" t="s">
        <v>5913</v>
      </c>
      <c r="G1758" s="167" t="s">
        <v>6052</v>
      </c>
      <c r="H1758" s="62" t="s">
        <v>2535</v>
      </c>
      <c r="I1758" s="167" t="s">
        <v>6053</v>
      </c>
      <c r="J1758" s="63" t="str">
        <f t="shared" si="162"/>
        <v>IC.PA.120908</v>
      </c>
      <c r="K1758" s="61" t="s">
        <v>2206</v>
      </c>
      <c r="L1758" s="167" t="str">
        <f t="shared" si="163"/>
        <v xml:space="preserve">     Disruption of Daily Activity</v>
      </c>
      <c r="M1758" s="61" t="str">
        <f t="shared" si="164"/>
        <v>PI.IC.PA.120908.01</v>
      </c>
      <c r="N1758" s="168"/>
      <c r="O1758" s="168" t="str">
        <f t="shared" si="165"/>
        <v>PH.IC.PA.120908.01</v>
      </c>
      <c r="Q1758" s="168" t="str">
        <f t="shared" si="166"/>
        <v>CL.IC.PA.120908.01</v>
      </c>
      <c r="R1758" s="167" t="s">
        <v>12278</v>
      </c>
      <c r="S1758" s="167">
        <v>800</v>
      </c>
    </row>
    <row r="1759" spans="1:31" s="167" customFormat="1" ht="15">
      <c r="A1759" s="167" t="s">
        <v>6465</v>
      </c>
      <c r="C1759" s="61" t="s">
        <v>12100</v>
      </c>
      <c r="E1759" s="61" t="s">
        <v>93</v>
      </c>
      <c r="F1759" s="167" t="s">
        <v>5913</v>
      </c>
      <c r="G1759" s="167" t="s">
        <v>12763</v>
      </c>
      <c r="H1759" s="62" t="s">
        <v>12732</v>
      </c>
      <c r="J1759" s="63" t="str">
        <f t="shared" si="162"/>
        <v>IC.PA.120909</v>
      </c>
      <c r="K1759" s="61" t="s">
        <v>12175</v>
      </c>
      <c r="L1759" s="167" t="str">
        <f t="shared" si="163"/>
        <v>Reduced Appetite</v>
      </c>
      <c r="M1759" s="61" t="str">
        <f t="shared" si="164"/>
        <v>PI.IC.PA.120909.01</v>
      </c>
      <c r="N1759" s="168"/>
      <c r="O1759" s="168" t="str">
        <f t="shared" si="165"/>
        <v>PH.IC.PA.120909.01</v>
      </c>
      <c r="Q1759" s="168" t="str">
        <f t="shared" si="166"/>
        <v>CL.IC.PA.120909.01</v>
      </c>
      <c r="X1759" s="167" t="s">
        <v>2352</v>
      </c>
      <c r="Y1759" s="167">
        <v>1123</v>
      </c>
    </row>
    <row r="1760" spans="1:31" s="167" customFormat="1" ht="15">
      <c r="A1760" s="167" t="s">
        <v>6465</v>
      </c>
      <c r="C1760" s="61" t="s">
        <v>12100</v>
      </c>
      <c r="E1760" s="61" t="s">
        <v>93</v>
      </c>
      <c r="F1760" s="167" t="s">
        <v>5913</v>
      </c>
      <c r="G1760" s="167" t="s">
        <v>12764</v>
      </c>
      <c r="H1760" s="62" t="s">
        <v>2516</v>
      </c>
      <c r="J1760" s="63" t="str">
        <f t="shared" si="162"/>
        <v>IC.PA.120910</v>
      </c>
      <c r="K1760" s="61" t="s">
        <v>12175</v>
      </c>
      <c r="L1760" s="167" t="str">
        <f t="shared" si="163"/>
        <v>Other</v>
      </c>
      <c r="M1760" s="61" t="str">
        <f t="shared" si="164"/>
        <v>PI.IC.PA.120910.01</v>
      </c>
      <c r="N1760" s="168"/>
      <c r="O1760" s="168" t="str">
        <f t="shared" si="165"/>
        <v>PH.IC.PA.120910.01</v>
      </c>
      <c r="Q1760" s="168" t="str">
        <f t="shared" si="166"/>
        <v>CL.IC.PA.120910.01</v>
      </c>
      <c r="X1760" s="167" t="s">
        <v>2352</v>
      </c>
      <c r="Y1760" s="167">
        <v>1123</v>
      </c>
    </row>
    <row r="1761" spans="1:19" s="167" customFormat="1" ht="15">
      <c r="A1761" s="167" t="s">
        <v>6465</v>
      </c>
      <c r="C1761" s="61" t="s">
        <v>12100</v>
      </c>
      <c r="D1761" s="167" t="s">
        <v>6054</v>
      </c>
      <c r="E1761" s="61" t="s">
        <v>3188</v>
      </c>
      <c r="F1761" s="167" t="s">
        <v>5913</v>
      </c>
      <c r="G1761" s="167" t="s">
        <v>9743</v>
      </c>
      <c r="H1761" s="62" t="s">
        <v>11848</v>
      </c>
      <c r="I1761" s="167" t="s">
        <v>12171</v>
      </c>
      <c r="J1761" s="63" t="str">
        <f t="shared" si="162"/>
        <v>IC.PA.121001</v>
      </c>
      <c r="K1761" s="61" t="s">
        <v>1702</v>
      </c>
      <c r="L1761" s="167" t="str">
        <f t="shared" si="163"/>
        <v xml:space="preserve">      None</v>
      </c>
      <c r="M1761" s="61" t="str">
        <f t="shared" si="164"/>
        <v>PI.IC.PA.121001.01</v>
      </c>
      <c r="N1761" s="168"/>
      <c r="O1761" s="168" t="str">
        <f t="shared" si="165"/>
        <v>PH.IC.PA.121001.01</v>
      </c>
      <c r="Q1761" s="168" t="str">
        <f t="shared" si="166"/>
        <v>CL.IC.PA.121001.01</v>
      </c>
    </row>
    <row r="1762" spans="1:19" s="167" customFormat="1" ht="15">
      <c r="A1762" s="167" t="s">
        <v>6465</v>
      </c>
      <c r="C1762" s="61" t="s">
        <v>12100</v>
      </c>
      <c r="E1762" s="61" t="s">
        <v>3188</v>
      </c>
      <c r="F1762" s="167" t="s">
        <v>5913</v>
      </c>
      <c r="G1762" s="167" t="s">
        <v>5930</v>
      </c>
      <c r="H1762" s="62" t="s">
        <v>12030</v>
      </c>
      <c r="I1762" s="167" t="s">
        <v>6061</v>
      </c>
      <c r="J1762" s="63" t="str">
        <f t="shared" si="162"/>
        <v>IC.PA.121002</v>
      </c>
      <c r="K1762" s="61" t="s">
        <v>1702</v>
      </c>
      <c r="L1762" s="167" t="str">
        <f t="shared" si="163"/>
        <v xml:space="preserve">     Avoiding physical activity</v>
      </c>
      <c r="M1762" s="61" t="str">
        <f t="shared" si="164"/>
        <v>PI.IC.PA.121002.01</v>
      </c>
      <c r="N1762" s="168"/>
      <c r="O1762" s="168" t="str">
        <f t="shared" si="165"/>
        <v>PH.IC.PA.121002.01</v>
      </c>
      <c r="Q1762" s="168" t="str">
        <f t="shared" si="166"/>
        <v>CL.IC.PA.121002.01</v>
      </c>
    </row>
    <row r="1763" spans="1:19" s="167" customFormat="1" ht="15">
      <c r="A1763" s="167" t="s">
        <v>6465</v>
      </c>
      <c r="C1763" s="61" t="s">
        <v>12100</v>
      </c>
      <c r="E1763" s="61" t="s">
        <v>3188</v>
      </c>
      <c r="F1763" s="167" t="s">
        <v>5913</v>
      </c>
      <c r="G1763" s="167" t="s">
        <v>6062</v>
      </c>
      <c r="H1763" s="62" t="s">
        <v>12032</v>
      </c>
      <c r="I1763" s="167" t="s">
        <v>6063</v>
      </c>
      <c r="J1763" s="63" t="str">
        <f t="shared" si="162"/>
        <v>IC.PA.121003</v>
      </c>
      <c r="K1763" s="61" t="s">
        <v>12175</v>
      </c>
      <c r="L1763" s="167" t="str">
        <f t="shared" si="163"/>
        <v xml:space="preserve">     Crying</v>
      </c>
      <c r="M1763" s="61" t="str">
        <f t="shared" si="164"/>
        <v>PI.IC.PA.121003.01</v>
      </c>
      <c r="N1763" s="168"/>
      <c r="O1763" s="168" t="str">
        <f t="shared" si="165"/>
        <v>PH.IC.PA.121003.01</v>
      </c>
      <c r="Q1763" s="168" t="str">
        <f t="shared" si="166"/>
        <v>CL.IC.PA.121003.01</v>
      </c>
    </row>
    <row r="1764" spans="1:19" s="167" customFormat="1" ht="15">
      <c r="A1764" s="167" t="s">
        <v>6465</v>
      </c>
      <c r="C1764" s="61" t="s">
        <v>12100</v>
      </c>
      <c r="E1764" s="61" t="s">
        <v>3188</v>
      </c>
      <c r="F1764" s="167" t="s">
        <v>5913</v>
      </c>
      <c r="G1764" s="167" t="s">
        <v>6064</v>
      </c>
      <c r="H1764" s="62" t="s">
        <v>12028</v>
      </c>
      <c r="I1764" s="167" t="s">
        <v>6065</v>
      </c>
      <c r="J1764" s="63" t="str">
        <f t="shared" si="162"/>
        <v>IC.PA.121004</v>
      </c>
      <c r="K1764" s="61" t="s">
        <v>12175</v>
      </c>
      <c r="L1764" s="167" t="str">
        <f t="shared" si="163"/>
        <v xml:space="preserve">     Grimacing</v>
      </c>
      <c r="M1764" s="61" t="str">
        <f t="shared" si="164"/>
        <v>PI.IC.PA.121004.01</v>
      </c>
      <c r="N1764" s="168"/>
      <c r="O1764" s="168" t="str">
        <f t="shared" si="165"/>
        <v>PH.IC.PA.121004.01</v>
      </c>
      <c r="Q1764" s="168" t="str">
        <f t="shared" si="166"/>
        <v>CL.IC.PA.121004.01</v>
      </c>
    </row>
    <row r="1765" spans="1:19" s="167" customFormat="1" ht="15">
      <c r="A1765" s="167" t="s">
        <v>6465</v>
      </c>
      <c r="C1765" s="61" t="s">
        <v>12100</v>
      </c>
      <c r="E1765" s="61" t="s">
        <v>3188</v>
      </c>
      <c r="F1765" s="167" t="s">
        <v>5913</v>
      </c>
      <c r="G1765" s="167" t="s">
        <v>6066</v>
      </c>
      <c r="H1765" s="62" t="s">
        <v>12210</v>
      </c>
      <c r="I1765" s="167" t="s">
        <v>10477</v>
      </c>
      <c r="J1765" s="63" t="str">
        <f t="shared" si="162"/>
        <v>IC.PA.121005</v>
      </c>
      <c r="K1765" s="61" t="s">
        <v>12175</v>
      </c>
      <c r="L1765" s="167" t="str">
        <f t="shared" si="163"/>
        <v xml:space="preserve">     Guarding</v>
      </c>
      <c r="M1765" s="61" t="str">
        <f t="shared" si="164"/>
        <v>PI.IC.PA.121005.01</v>
      </c>
      <c r="N1765" s="168"/>
      <c r="O1765" s="168" t="str">
        <f t="shared" si="165"/>
        <v>PH.IC.PA.121005.01</v>
      </c>
      <c r="Q1765" s="168" t="str">
        <f t="shared" si="166"/>
        <v>CL.IC.PA.121005.01</v>
      </c>
    </row>
    <row r="1766" spans="1:19" s="167" customFormat="1" ht="15">
      <c r="A1766" s="167" t="s">
        <v>6465</v>
      </c>
      <c r="C1766" s="61" t="s">
        <v>12100</v>
      </c>
      <c r="E1766" s="61" t="s">
        <v>3188</v>
      </c>
      <c r="F1766" s="167" t="s">
        <v>5913</v>
      </c>
      <c r="G1766" s="167" t="s">
        <v>6067</v>
      </c>
      <c r="H1766" s="62" t="s">
        <v>12212</v>
      </c>
      <c r="I1766" s="167" t="s">
        <v>6075</v>
      </c>
      <c r="J1766" s="63" t="str">
        <f t="shared" si="162"/>
        <v>IC.PA.121006</v>
      </c>
      <c r="K1766" s="61" t="s">
        <v>12175</v>
      </c>
      <c r="L1766" s="167" t="str">
        <f t="shared" si="163"/>
        <v xml:space="preserve">     Moaning</v>
      </c>
      <c r="M1766" s="61" t="str">
        <f t="shared" si="164"/>
        <v>PI.IC.PA.121006.01</v>
      </c>
      <c r="N1766" s="168"/>
      <c r="O1766" s="168" t="str">
        <f t="shared" si="165"/>
        <v>PH.IC.PA.121006.01</v>
      </c>
      <c r="Q1766" s="168" t="str">
        <f t="shared" si="166"/>
        <v>CL.IC.PA.121006.01</v>
      </c>
    </row>
    <row r="1767" spans="1:19" s="167" customFormat="1" ht="15">
      <c r="A1767" s="167" t="s">
        <v>6465</v>
      </c>
      <c r="C1767" s="61" t="s">
        <v>12100</v>
      </c>
      <c r="E1767" s="61" t="s">
        <v>3188</v>
      </c>
      <c r="F1767" s="167" t="s">
        <v>5913</v>
      </c>
      <c r="G1767" s="167" t="s">
        <v>6076</v>
      </c>
      <c r="H1767" s="62" t="s">
        <v>12225</v>
      </c>
      <c r="I1767" s="167" t="s">
        <v>6077</v>
      </c>
      <c r="J1767" s="63" t="str">
        <f t="shared" si="162"/>
        <v>IC.PA.121007</v>
      </c>
      <c r="K1767" s="61" t="s">
        <v>12175</v>
      </c>
      <c r="L1767" s="167" t="str">
        <f t="shared" si="163"/>
        <v xml:space="preserve">     Restlessness</v>
      </c>
      <c r="M1767" s="61" t="str">
        <f t="shared" si="164"/>
        <v>PI.IC.PA.121007.01</v>
      </c>
      <c r="N1767" s="168"/>
      <c r="O1767" s="168" t="str">
        <f t="shared" si="165"/>
        <v>PH.IC.PA.121007.01</v>
      </c>
      <c r="Q1767" s="168" t="str">
        <f t="shared" si="166"/>
        <v>CL.IC.PA.121007.01</v>
      </c>
    </row>
    <row r="1768" spans="1:19" s="167" customFormat="1" ht="15">
      <c r="A1768" s="167" t="s">
        <v>6465</v>
      </c>
      <c r="C1768" s="61" t="s">
        <v>12100</v>
      </c>
      <c r="E1768" s="61" t="s">
        <v>3188</v>
      </c>
      <c r="F1768" s="167" t="s">
        <v>5913</v>
      </c>
      <c r="G1768" s="167" t="s">
        <v>6078</v>
      </c>
      <c r="H1768" s="62" t="s">
        <v>11638</v>
      </c>
      <c r="I1768" s="167" t="s">
        <v>6420</v>
      </c>
      <c r="J1768" s="63" t="str">
        <f t="shared" si="162"/>
        <v>IC.PA.121008</v>
      </c>
      <c r="K1768" s="61" t="s">
        <v>12175</v>
      </c>
      <c r="L1768" s="167" t="str">
        <f t="shared" si="163"/>
        <v xml:space="preserve">     Splinting</v>
      </c>
      <c r="M1768" s="61" t="str">
        <f t="shared" si="164"/>
        <v>PI.IC.PA.121008.01</v>
      </c>
      <c r="N1768" s="168"/>
      <c r="O1768" s="168" t="str">
        <f t="shared" si="165"/>
        <v>PH.IC.PA.121008.01</v>
      </c>
      <c r="Q1768" s="168" t="str">
        <f t="shared" si="166"/>
        <v>CL.IC.PA.121008.01</v>
      </c>
    </row>
    <row r="1769" spans="1:19" s="167" customFormat="1" ht="15">
      <c r="A1769" s="167" t="s">
        <v>6465</v>
      </c>
      <c r="C1769" s="61" t="s">
        <v>12100</v>
      </c>
      <c r="E1769" s="61" t="s">
        <v>3188</v>
      </c>
      <c r="F1769" s="167" t="s">
        <v>5913</v>
      </c>
      <c r="G1769" s="167" t="s">
        <v>13209</v>
      </c>
      <c r="H1769" s="62" t="s">
        <v>93</v>
      </c>
      <c r="I1769" s="167" t="s">
        <v>6421</v>
      </c>
      <c r="J1769" s="63" t="str">
        <f t="shared" si="162"/>
        <v>IC.PA.121009</v>
      </c>
      <c r="K1769" s="61" t="s">
        <v>12175</v>
      </c>
      <c r="L1769" s="167" t="str">
        <f t="shared" si="163"/>
        <v xml:space="preserve">     Aggression</v>
      </c>
      <c r="M1769" s="61" t="str">
        <f t="shared" si="164"/>
        <v>PI.IC.PA.121009.01</v>
      </c>
      <c r="N1769" s="168"/>
      <c r="O1769" s="168" t="str">
        <f t="shared" si="165"/>
        <v>PH.IC.PA.121009.01</v>
      </c>
      <c r="Q1769" s="168" t="str">
        <f t="shared" si="166"/>
        <v>CL.IC.PA.121009.01</v>
      </c>
      <c r="R1769" s="167" t="s">
        <v>12465</v>
      </c>
      <c r="S1769" s="167">
        <v>801</v>
      </c>
    </row>
    <row r="1770" spans="1:19" s="167" customFormat="1" ht="15">
      <c r="A1770" s="167" t="s">
        <v>6465</v>
      </c>
      <c r="C1770" s="61" t="s">
        <v>12100</v>
      </c>
      <c r="D1770" s="167" t="s">
        <v>8518</v>
      </c>
      <c r="E1770" s="61" t="s">
        <v>153</v>
      </c>
      <c r="F1770" s="167" t="s">
        <v>5914</v>
      </c>
      <c r="G1770" s="167" t="s">
        <v>8548</v>
      </c>
      <c r="H1770" s="62" t="s">
        <v>11848</v>
      </c>
      <c r="I1770" s="167" t="s">
        <v>11402</v>
      </c>
      <c r="J1770" s="63" t="str">
        <f t="shared" si="162"/>
        <v>IC.PA.121201</v>
      </c>
      <c r="K1770" s="61" t="s">
        <v>12175</v>
      </c>
      <c r="L1770" s="167" t="str">
        <f t="shared" si="163"/>
        <v xml:space="preserve">     Right</v>
      </c>
      <c r="M1770" s="61" t="str">
        <f t="shared" si="164"/>
        <v>PI.IC.PA.121201.01</v>
      </c>
      <c r="N1770" s="168"/>
      <c r="O1770" s="168" t="str">
        <f t="shared" si="165"/>
        <v>PH.IC.PA.121201.01</v>
      </c>
      <c r="Q1770" s="168" t="str">
        <f t="shared" si="166"/>
        <v>CL.IC.PA.121201.01</v>
      </c>
    </row>
    <row r="1771" spans="1:19" s="167" customFormat="1" ht="15">
      <c r="A1771" s="167" t="s">
        <v>6465</v>
      </c>
      <c r="C1771" s="61" t="s">
        <v>12100</v>
      </c>
      <c r="E1771" s="61" t="s">
        <v>153</v>
      </c>
      <c r="F1771" s="167" t="s">
        <v>5914</v>
      </c>
      <c r="G1771" s="167" t="s">
        <v>8661</v>
      </c>
      <c r="H1771" s="62" t="s">
        <v>12030</v>
      </c>
      <c r="I1771" s="167" t="s">
        <v>11563</v>
      </c>
      <c r="J1771" s="63" t="str">
        <f t="shared" si="162"/>
        <v>IC.PA.121202</v>
      </c>
      <c r="K1771" s="61" t="s">
        <v>12175</v>
      </c>
      <c r="L1771" s="167" t="str">
        <f t="shared" si="163"/>
        <v xml:space="preserve">     Left</v>
      </c>
      <c r="M1771" s="61" t="str">
        <f t="shared" si="164"/>
        <v>PI.IC.PA.121202.01</v>
      </c>
      <c r="N1771" s="168"/>
      <c r="O1771" s="168" t="str">
        <f t="shared" si="165"/>
        <v>PH.IC.PA.121202.01</v>
      </c>
      <c r="Q1771" s="168" t="str">
        <f t="shared" si="166"/>
        <v>CL.IC.PA.121202.01</v>
      </c>
    </row>
    <row r="1772" spans="1:19" s="167" customFormat="1" ht="15">
      <c r="A1772" s="167" t="s">
        <v>6465</v>
      </c>
      <c r="C1772" s="61" t="s">
        <v>12100</v>
      </c>
      <c r="E1772" s="61" t="s">
        <v>153</v>
      </c>
      <c r="F1772" s="167" t="s">
        <v>5914</v>
      </c>
      <c r="G1772" s="167" t="s">
        <v>6423</v>
      </c>
      <c r="H1772" s="62" t="s">
        <v>12032</v>
      </c>
      <c r="I1772" s="167" t="s">
        <v>11564</v>
      </c>
      <c r="J1772" s="63" t="str">
        <f t="shared" si="162"/>
        <v>IC.PA.121203</v>
      </c>
      <c r="K1772" s="61" t="s">
        <v>12175</v>
      </c>
      <c r="L1772" s="167" t="str">
        <f t="shared" si="163"/>
        <v xml:space="preserve">     Bilateral</v>
      </c>
      <c r="M1772" s="61" t="str">
        <f t="shared" si="164"/>
        <v>PI.IC.PA.121203.01</v>
      </c>
      <c r="N1772" s="168"/>
      <c r="O1772" s="168" t="str">
        <f t="shared" si="165"/>
        <v>PH.IC.PA.121203.01</v>
      </c>
      <c r="Q1772" s="168" t="str">
        <f t="shared" si="166"/>
        <v>CL.IC.PA.121203.01</v>
      </c>
    </row>
    <row r="1773" spans="1:19" s="167" customFormat="1" ht="15">
      <c r="A1773" s="167" t="s">
        <v>6465</v>
      </c>
      <c r="C1773" s="61" t="s">
        <v>12100</v>
      </c>
      <c r="D1773" s="167" t="s">
        <v>6249</v>
      </c>
      <c r="E1773" s="61" t="s">
        <v>6254</v>
      </c>
      <c r="F1773" s="167" t="s">
        <v>5914</v>
      </c>
      <c r="G1773" s="167" t="s">
        <v>8662</v>
      </c>
      <c r="H1773" s="62" t="s">
        <v>11848</v>
      </c>
      <c r="I1773" s="167" t="s">
        <v>9372</v>
      </c>
      <c r="J1773" s="63" t="str">
        <f t="shared" si="162"/>
        <v>IC.PA.121301</v>
      </c>
      <c r="K1773" s="61" t="s">
        <v>12175</v>
      </c>
      <c r="L1773" s="167" t="str">
        <f t="shared" si="163"/>
        <v xml:space="preserve">     Lateral</v>
      </c>
      <c r="M1773" s="61" t="str">
        <f t="shared" si="164"/>
        <v>PI.IC.PA.121301.01</v>
      </c>
      <c r="N1773" s="168"/>
      <c r="O1773" s="168" t="str">
        <f t="shared" si="165"/>
        <v>PH.IC.PA.121301.01</v>
      </c>
      <c r="Q1773" s="168" t="str">
        <f t="shared" si="166"/>
        <v>CL.IC.PA.121301.01</v>
      </c>
    </row>
    <row r="1774" spans="1:19" s="167" customFormat="1" ht="15">
      <c r="A1774" s="167" t="s">
        <v>6465</v>
      </c>
      <c r="C1774" s="61" t="s">
        <v>12100</v>
      </c>
      <c r="E1774" s="61" t="s">
        <v>215</v>
      </c>
      <c r="F1774" s="167" t="s">
        <v>5914</v>
      </c>
      <c r="G1774" s="167" t="s">
        <v>8663</v>
      </c>
      <c r="H1774" s="62" t="s">
        <v>12030</v>
      </c>
      <c r="I1774" s="167" t="s">
        <v>9373</v>
      </c>
      <c r="J1774" s="63" t="str">
        <f t="shared" si="162"/>
        <v>IC.PA.121302</v>
      </c>
      <c r="K1774" s="61" t="s">
        <v>12175</v>
      </c>
      <c r="L1774" s="167" t="str">
        <f t="shared" si="163"/>
        <v xml:space="preserve">     Medial</v>
      </c>
      <c r="M1774" s="61" t="str">
        <f t="shared" si="164"/>
        <v>PI.IC.PA.121302.01</v>
      </c>
      <c r="N1774" s="168"/>
      <c r="O1774" s="168" t="str">
        <f t="shared" si="165"/>
        <v>PH.IC.PA.121302.01</v>
      </c>
      <c r="Q1774" s="168" t="str">
        <f t="shared" si="166"/>
        <v>CL.IC.PA.121302.01</v>
      </c>
    </row>
    <row r="1775" spans="1:19" s="167" customFormat="1" ht="15">
      <c r="A1775" s="167" t="s">
        <v>6465</v>
      </c>
      <c r="C1775" s="61" t="s">
        <v>12100</v>
      </c>
      <c r="E1775" s="61" t="s">
        <v>215</v>
      </c>
      <c r="F1775" s="167" t="s">
        <v>5914</v>
      </c>
      <c r="G1775" s="167" t="s">
        <v>8664</v>
      </c>
      <c r="H1775" s="62" t="s">
        <v>12032</v>
      </c>
      <c r="I1775" s="167" t="s">
        <v>9374</v>
      </c>
      <c r="J1775" s="63" t="str">
        <f t="shared" si="162"/>
        <v>IC.PA.121303</v>
      </c>
      <c r="K1775" s="61" t="s">
        <v>12175</v>
      </c>
      <c r="L1775" s="167" t="str">
        <f t="shared" si="163"/>
        <v xml:space="preserve">     Anterior</v>
      </c>
      <c r="M1775" s="61" t="str">
        <f t="shared" si="164"/>
        <v>PI.IC.PA.121303.01</v>
      </c>
      <c r="N1775" s="168"/>
      <c r="O1775" s="168" t="str">
        <f t="shared" si="165"/>
        <v>PH.IC.PA.121303.01</v>
      </c>
      <c r="Q1775" s="168" t="str">
        <f t="shared" si="166"/>
        <v>CL.IC.PA.121303.01</v>
      </c>
    </row>
    <row r="1776" spans="1:19" s="167" customFormat="1" ht="15">
      <c r="A1776" s="167" t="s">
        <v>6465</v>
      </c>
      <c r="C1776" s="61" t="s">
        <v>12100</v>
      </c>
      <c r="E1776" s="61" t="s">
        <v>215</v>
      </c>
      <c r="F1776" s="167" t="s">
        <v>5914</v>
      </c>
      <c r="G1776" s="167" t="s">
        <v>8665</v>
      </c>
      <c r="H1776" s="62" t="s">
        <v>12028</v>
      </c>
      <c r="I1776" s="167" t="s">
        <v>9375</v>
      </c>
      <c r="J1776" s="63" t="str">
        <f t="shared" si="162"/>
        <v>IC.PA.121304</v>
      </c>
      <c r="K1776" s="61" t="s">
        <v>12175</v>
      </c>
      <c r="L1776" s="167" t="str">
        <f t="shared" si="163"/>
        <v xml:space="preserve">     Posterior</v>
      </c>
      <c r="M1776" s="61" t="str">
        <f t="shared" si="164"/>
        <v>PI.IC.PA.121304.01</v>
      </c>
      <c r="N1776" s="168"/>
      <c r="O1776" s="168" t="str">
        <f t="shared" si="165"/>
        <v>PH.IC.PA.121304.01</v>
      </c>
      <c r="Q1776" s="168" t="str">
        <f t="shared" si="166"/>
        <v>CL.IC.PA.121304.01</v>
      </c>
    </row>
    <row r="1777" spans="1:33" s="167" customFormat="1" ht="15">
      <c r="A1777" s="167" t="s">
        <v>6465</v>
      </c>
      <c r="C1777" s="61" t="s">
        <v>12100</v>
      </c>
      <c r="E1777" s="61" t="s">
        <v>215</v>
      </c>
      <c r="F1777" s="167" t="s">
        <v>5914</v>
      </c>
      <c r="G1777" s="167" t="s">
        <v>8666</v>
      </c>
      <c r="H1777" s="62" t="s">
        <v>12210</v>
      </c>
      <c r="I1777" s="167" t="s">
        <v>9255</v>
      </c>
      <c r="J1777" s="63" t="str">
        <f t="shared" si="162"/>
        <v>IC.PA.121305</v>
      </c>
      <c r="K1777" s="61" t="s">
        <v>12175</v>
      </c>
      <c r="L1777" s="167" t="str">
        <f t="shared" si="163"/>
        <v xml:space="preserve">     Proximal</v>
      </c>
      <c r="M1777" s="61" t="str">
        <f t="shared" si="164"/>
        <v>PI.IC.PA.121305.01</v>
      </c>
      <c r="N1777" s="168"/>
      <c r="O1777" s="168" t="str">
        <f t="shared" si="165"/>
        <v>PH.IC.PA.121305.01</v>
      </c>
      <c r="Q1777" s="168" t="str">
        <f t="shared" si="166"/>
        <v>CL.IC.PA.121305.01</v>
      </c>
    </row>
    <row r="1778" spans="1:33" s="167" customFormat="1" ht="15">
      <c r="A1778" s="167" t="s">
        <v>6465</v>
      </c>
      <c r="C1778" s="61" t="s">
        <v>12100</v>
      </c>
      <c r="E1778" s="61" t="s">
        <v>215</v>
      </c>
      <c r="F1778" s="167" t="s">
        <v>5914</v>
      </c>
      <c r="G1778" s="167" t="s">
        <v>8556</v>
      </c>
      <c r="H1778" s="62" t="s">
        <v>12212</v>
      </c>
      <c r="I1778" s="167" t="s">
        <v>9256</v>
      </c>
      <c r="J1778" s="63" t="str">
        <f t="shared" si="162"/>
        <v>IC.PA.121306</v>
      </c>
      <c r="K1778" s="61" t="s">
        <v>12175</v>
      </c>
      <c r="L1778" s="167" t="str">
        <f t="shared" si="163"/>
        <v xml:space="preserve">     Distal</v>
      </c>
      <c r="M1778" s="61" t="str">
        <f t="shared" si="164"/>
        <v>PI.IC.PA.121306.01</v>
      </c>
      <c r="N1778" s="168"/>
      <c r="O1778" s="168" t="str">
        <f t="shared" si="165"/>
        <v>PH.IC.PA.121306.01</v>
      </c>
      <c r="Q1778" s="168" t="str">
        <f t="shared" si="166"/>
        <v>CL.IC.PA.121306.01</v>
      </c>
    </row>
    <row r="1779" spans="1:33" s="167" customFormat="1" ht="15">
      <c r="A1779" s="167" t="s">
        <v>6465</v>
      </c>
      <c r="C1779" s="61" t="s">
        <v>12100</v>
      </c>
      <c r="D1779" s="167" t="s">
        <v>13210</v>
      </c>
      <c r="E1779" s="61" t="s">
        <v>4082</v>
      </c>
      <c r="F1779" s="167" t="s">
        <v>5915</v>
      </c>
      <c r="G1779" s="167" t="s">
        <v>8552</v>
      </c>
      <c r="H1779" s="62" t="s">
        <v>11848</v>
      </c>
      <c r="I1779" s="167" t="s">
        <v>8552</v>
      </c>
      <c r="J1779" s="63" t="str">
        <f t="shared" si="162"/>
        <v>IC.PA.121401</v>
      </c>
      <c r="K1779" s="61" t="s">
        <v>12175</v>
      </c>
      <c r="L1779" s="167" t="str">
        <f t="shared" si="163"/>
        <v>Abdomen</v>
      </c>
      <c r="M1779" s="61" t="str">
        <f t="shared" si="164"/>
        <v>PI.IC.PA.121401.01</v>
      </c>
      <c r="N1779" s="168"/>
      <c r="O1779" s="168" t="str">
        <f t="shared" si="165"/>
        <v>PH.IC.PA.121401.01</v>
      </c>
      <c r="Q1779" s="168" t="str">
        <f t="shared" si="166"/>
        <v>CL.IC.PA.121401.01</v>
      </c>
    </row>
    <row r="1780" spans="1:33" s="167" customFormat="1" ht="15">
      <c r="A1780" s="167" t="s">
        <v>6465</v>
      </c>
      <c r="C1780" s="61" t="s">
        <v>12100</v>
      </c>
      <c r="E1780" s="61" t="s">
        <v>4082</v>
      </c>
      <c r="F1780" s="167" t="s">
        <v>5915</v>
      </c>
      <c r="G1780" s="167" t="s">
        <v>6256</v>
      </c>
      <c r="H1780" s="62" t="s">
        <v>12030</v>
      </c>
      <c r="I1780" s="167" t="s">
        <v>6256</v>
      </c>
      <c r="J1780" s="63" t="str">
        <f t="shared" si="162"/>
        <v>IC.PA.121402</v>
      </c>
      <c r="K1780" s="61" t="s">
        <v>12175</v>
      </c>
      <c r="L1780" s="167" t="str">
        <f t="shared" si="163"/>
        <v>Stomach</v>
      </c>
      <c r="M1780" s="61" t="str">
        <f t="shared" si="164"/>
        <v>PI.IC.PA.121402.01</v>
      </c>
      <c r="N1780" s="168"/>
      <c r="O1780" s="168" t="str">
        <f t="shared" si="165"/>
        <v>PH.IC.PA.121402.01</v>
      </c>
      <c r="Q1780" s="168" t="str">
        <f t="shared" si="166"/>
        <v>CL.IC.PA.121402.01</v>
      </c>
    </row>
    <row r="1781" spans="1:33" s="167" customFormat="1" ht="15">
      <c r="A1781" s="167" t="s">
        <v>6465</v>
      </c>
      <c r="C1781" s="61" t="s">
        <v>12100</v>
      </c>
      <c r="E1781" s="61" t="s">
        <v>4082</v>
      </c>
      <c r="F1781" s="167" t="s">
        <v>5915</v>
      </c>
      <c r="G1781" s="86" t="s">
        <v>9398</v>
      </c>
      <c r="H1781" s="62" t="s">
        <v>12032</v>
      </c>
      <c r="J1781" s="63" t="str">
        <f t="shared" si="162"/>
        <v>IC.PA.121403</v>
      </c>
      <c r="K1781" s="61" t="s">
        <v>12175</v>
      </c>
      <c r="L1781" s="167" t="str">
        <f t="shared" si="163"/>
        <v>Flank, right</v>
      </c>
      <c r="M1781" s="61" t="str">
        <f t="shared" si="164"/>
        <v>PI.IC.PA.121403.01</v>
      </c>
      <c r="N1781" s="168"/>
      <c r="O1781" s="168" t="str">
        <f t="shared" si="165"/>
        <v>PH.IC.PA.121403.01</v>
      </c>
      <c r="Q1781" s="168" t="str">
        <f t="shared" si="166"/>
        <v>CL.IC.PA.121403.01</v>
      </c>
      <c r="AF1781" s="167" t="s">
        <v>12773</v>
      </c>
      <c r="AG1781" s="167">
        <v>1429</v>
      </c>
    </row>
    <row r="1782" spans="1:33" s="167" customFormat="1" ht="15">
      <c r="A1782" s="167" t="s">
        <v>6465</v>
      </c>
      <c r="C1782" s="61" t="s">
        <v>12100</v>
      </c>
      <c r="E1782" s="61" t="s">
        <v>4082</v>
      </c>
      <c r="F1782" s="167" t="s">
        <v>5915</v>
      </c>
      <c r="G1782" s="86" t="s">
        <v>9558</v>
      </c>
      <c r="H1782" s="62" t="s">
        <v>12028</v>
      </c>
      <c r="J1782" s="63" t="str">
        <f t="shared" si="162"/>
        <v>IC.PA.121404</v>
      </c>
      <c r="K1782" s="61" t="s">
        <v>12175</v>
      </c>
      <c r="L1782" s="167" t="str">
        <f t="shared" si="163"/>
        <v>Flank, left</v>
      </c>
      <c r="M1782" s="61" t="str">
        <f t="shared" si="164"/>
        <v>PI.IC.PA.121404.01</v>
      </c>
      <c r="N1782" s="168"/>
      <c r="O1782" s="168" t="str">
        <f t="shared" si="165"/>
        <v>PH.IC.PA.121404.01</v>
      </c>
      <c r="Q1782" s="168" t="str">
        <f t="shared" si="166"/>
        <v>CL.IC.PA.121404.01</v>
      </c>
      <c r="AF1782" s="167" t="s">
        <v>12773</v>
      </c>
      <c r="AG1782" s="167">
        <v>1429</v>
      </c>
    </row>
    <row r="1783" spans="1:33" s="167" customFormat="1" ht="15">
      <c r="A1783" s="167" t="s">
        <v>6465</v>
      </c>
      <c r="C1783" s="61" t="s">
        <v>12100</v>
      </c>
      <c r="D1783" s="167" t="s">
        <v>13211</v>
      </c>
      <c r="E1783" s="61" t="s">
        <v>594</v>
      </c>
      <c r="F1783" s="167" t="s">
        <v>5915</v>
      </c>
      <c r="G1783" s="167" t="s">
        <v>10518</v>
      </c>
      <c r="H1783" s="62" t="s">
        <v>11848</v>
      </c>
      <c r="I1783" s="167" t="s">
        <v>10518</v>
      </c>
      <c r="J1783" s="63" t="str">
        <f t="shared" si="162"/>
        <v>IC.PA.121501</v>
      </c>
      <c r="K1783" s="61" t="s">
        <v>12175</v>
      </c>
      <c r="L1783" s="167" t="str">
        <f t="shared" si="163"/>
        <v>RUQ</v>
      </c>
      <c r="M1783" s="61" t="str">
        <f t="shared" si="164"/>
        <v>PI.IC.PA.121501.01</v>
      </c>
      <c r="N1783" s="168"/>
      <c r="O1783" s="168" t="str">
        <f t="shared" si="165"/>
        <v>PH.IC.PA.121501.01</v>
      </c>
      <c r="Q1783" s="168" t="str">
        <f t="shared" si="166"/>
        <v>CL.IC.PA.121501.01</v>
      </c>
    </row>
    <row r="1784" spans="1:33" s="167" customFormat="1" ht="15">
      <c r="A1784" s="167" t="s">
        <v>6465</v>
      </c>
      <c r="C1784" s="61" t="s">
        <v>12100</v>
      </c>
      <c r="E1784" s="61" t="s">
        <v>594</v>
      </c>
      <c r="F1784" s="167" t="s">
        <v>5915</v>
      </c>
      <c r="G1784" s="167" t="s">
        <v>10520</v>
      </c>
      <c r="H1784" s="62" t="s">
        <v>12030</v>
      </c>
      <c r="I1784" s="167" t="s">
        <v>10520</v>
      </c>
      <c r="J1784" s="63" t="str">
        <f t="shared" si="162"/>
        <v>IC.PA.121502</v>
      </c>
      <c r="K1784" s="61" t="s">
        <v>12175</v>
      </c>
      <c r="L1784" s="167" t="str">
        <f t="shared" si="163"/>
        <v>RLQ</v>
      </c>
      <c r="M1784" s="61" t="str">
        <f t="shared" si="164"/>
        <v>PI.IC.PA.121502.01</v>
      </c>
      <c r="N1784" s="168"/>
      <c r="O1784" s="168" t="str">
        <f t="shared" si="165"/>
        <v>PH.IC.PA.121502.01</v>
      </c>
      <c r="Q1784" s="168" t="str">
        <f t="shared" si="166"/>
        <v>CL.IC.PA.121502.01</v>
      </c>
    </row>
    <row r="1785" spans="1:33" s="167" customFormat="1" ht="15">
      <c r="A1785" s="167" t="s">
        <v>6465</v>
      </c>
      <c r="C1785" s="61" t="s">
        <v>12100</v>
      </c>
      <c r="E1785" s="61" t="s">
        <v>594</v>
      </c>
      <c r="F1785" s="167" t="s">
        <v>5915</v>
      </c>
      <c r="G1785" s="167" t="s">
        <v>10522</v>
      </c>
      <c r="H1785" s="62" t="s">
        <v>12032</v>
      </c>
      <c r="I1785" s="167" t="s">
        <v>10522</v>
      </c>
      <c r="J1785" s="63" t="str">
        <f t="shared" si="162"/>
        <v>IC.PA.121503</v>
      </c>
      <c r="K1785" s="61" t="s">
        <v>12175</v>
      </c>
      <c r="L1785" s="167" t="str">
        <f t="shared" si="163"/>
        <v>LUQ</v>
      </c>
      <c r="M1785" s="61" t="str">
        <f t="shared" si="164"/>
        <v>PI.IC.PA.121503.01</v>
      </c>
      <c r="N1785" s="168"/>
      <c r="O1785" s="168" t="str">
        <f t="shared" si="165"/>
        <v>PH.IC.PA.121503.01</v>
      </c>
      <c r="Q1785" s="168" t="str">
        <f t="shared" si="166"/>
        <v>CL.IC.PA.121503.01</v>
      </c>
    </row>
    <row r="1786" spans="1:33" s="167" customFormat="1" ht="15">
      <c r="A1786" s="167" t="s">
        <v>6465</v>
      </c>
      <c r="C1786" s="61" t="s">
        <v>12100</v>
      </c>
      <c r="E1786" s="61" t="s">
        <v>594</v>
      </c>
      <c r="F1786" s="167" t="s">
        <v>5915</v>
      </c>
      <c r="G1786" s="167" t="s">
        <v>10524</v>
      </c>
      <c r="H1786" s="62" t="s">
        <v>12028</v>
      </c>
      <c r="I1786" s="167" t="s">
        <v>10524</v>
      </c>
      <c r="J1786" s="63" t="str">
        <f t="shared" si="162"/>
        <v>IC.PA.121504</v>
      </c>
      <c r="K1786" s="61" t="s">
        <v>12175</v>
      </c>
      <c r="L1786" s="167" t="str">
        <f t="shared" si="163"/>
        <v>LLQ</v>
      </c>
      <c r="M1786" s="61" t="str">
        <f t="shared" si="164"/>
        <v>PI.IC.PA.121504.01</v>
      </c>
      <c r="N1786" s="168"/>
      <c r="O1786" s="168" t="str">
        <f t="shared" si="165"/>
        <v>PH.IC.PA.121504.01</v>
      </c>
      <c r="Q1786" s="168" t="str">
        <f t="shared" si="166"/>
        <v>CL.IC.PA.121504.01</v>
      </c>
    </row>
    <row r="1787" spans="1:33" s="167" customFormat="1" ht="15">
      <c r="A1787" s="167" t="s">
        <v>6465</v>
      </c>
      <c r="C1787" s="61" t="s">
        <v>12100</v>
      </c>
      <c r="D1787" s="167" t="s">
        <v>6436</v>
      </c>
      <c r="E1787" s="61" t="s">
        <v>7863</v>
      </c>
      <c r="F1787" s="167" t="s">
        <v>5655</v>
      </c>
      <c r="G1787" s="167" t="s">
        <v>8986</v>
      </c>
      <c r="H1787" s="62" t="s">
        <v>11848</v>
      </c>
      <c r="I1787" s="167" t="s">
        <v>8986</v>
      </c>
      <c r="J1787" s="63" t="str">
        <f t="shared" si="162"/>
        <v>IC.PA.121601</v>
      </c>
      <c r="K1787" s="61" t="s">
        <v>12175</v>
      </c>
      <c r="L1787" s="167" t="str">
        <f t="shared" si="163"/>
        <v>Arm</v>
      </c>
      <c r="M1787" s="61" t="str">
        <f t="shared" si="164"/>
        <v>PI.IC.PA.121601.01</v>
      </c>
      <c r="N1787" s="168"/>
      <c r="O1787" s="168" t="str">
        <f t="shared" si="165"/>
        <v>PH.IC.PA.121601.01</v>
      </c>
      <c r="Q1787" s="168" t="str">
        <f t="shared" si="166"/>
        <v>CL.IC.PA.121601.01</v>
      </c>
    </row>
    <row r="1788" spans="1:33" s="167" customFormat="1" ht="15">
      <c r="A1788" s="167" t="s">
        <v>6465</v>
      </c>
      <c r="C1788" s="61" t="s">
        <v>12100</v>
      </c>
      <c r="E1788" s="61" t="s">
        <v>7863</v>
      </c>
      <c r="F1788" s="167" t="s">
        <v>5655</v>
      </c>
      <c r="G1788" s="167" t="s">
        <v>8763</v>
      </c>
      <c r="H1788" s="62" t="s">
        <v>12030</v>
      </c>
      <c r="I1788" s="167" t="s">
        <v>8763</v>
      </c>
      <c r="J1788" s="63" t="str">
        <f t="shared" si="162"/>
        <v>IC.PA.121602</v>
      </c>
      <c r="K1788" s="61" t="s">
        <v>12175</v>
      </c>
      <c r="L1788" s="167" t="str">
        <f t="shared" si="163"/>
        <v>Shoulder</v>
      </c>
      <c r="M1788" s="61" t="str">
        <f t="shared" si="164"/>
        <v>PI.IC.PA.121602.01</v>
      </c>
      <c r="N1788" s="168"/>
      <c r="O1788" s="168" t="str">
        <f t="shared" si="165"/>
        <v>PH.IC.PA.121602.01</v>
      </c>
      <c r="Q1788" s="168" t="str">
        <f t="shared" si="166"/>
        <v>CL.IC.PA.121602.01</v>
      </c>
    </row>
    <row r="1789" spans="1:33" s="167" customFormat="1" ht="15">
      <c r="A1789" s="167" t="s">
        <v>6465</v>
      </c>
      <c r="C1789" s="61" t="s">
        <v>12100</v>
      </c>
      <c r="E1789" s="61" t="s">
        <v>7863</v>
      </c>
      <c r="F1789" s="167" t="s">
        <v>5655</v>
      </c>
      <c r="G1789" s="167" t="s">
        <v>8987</v>
      </c>
      <c r="H1789" s="62" t="s">
        <v>12032</v>
      </c>
      <c r="I1789" s="167" t="s">
        <v>8987</v>
      </c>
      <c r="J1789" s="63" t="str">
        <f t="shared" si="162"/>
        <v>IC.PA.121603</v>
      </c>
      <c r="K1789" s="61" t="s">
        <v>12175</v>
      </c>
      <c r="L1789" s="167" t="str">
        <f t="shared" si="163"/>
        <v>Elbow</v>
      </c>
      <c r="M1789" s="61" t="str">
        <f t="shared" si="164"/>
        <v>PI.IC.PA.121603.01</v>
      </c>
      <c r="N1789" s="168"/>
      <c r="O1789" s="168" t="str">
        <f t="shared" si="165"/>
        <v>PH.IC.PA.121603.01</v>
      </c>
      <c r="Q1789" s="168" t="str">
        <f t="shared" si="166"/>
        <v>CL.IC.PA.121603.01</v>
      </c>
    </row>
    <row r="1790" spans="1:33" s="167" customFormat="1" ht="15">
      <c r="A1790" s="167" t="s">
        <v>6465</v>
      </c>
      <c r="C1790" s="61" t="s">
        <v>12100</v>
      </c>
      <c r="E1790" s="61" t="s">
        <v>7863</v>
      </c>
      <c r="F1790" s="167" t="s">
        <v>5655</v>
      </c>
      <c r="G1790" s="167" t="s">
        <v>8860</v>
      </c>
      <c r="H1790" s="62" t="s">
        <v>12028</v>
      </c>
      <c r="I1790" s="167" t="s">
        <v>8860</v>
      </c>
      <c r="J1790" s="63" t="str">
        <f t="shared" si="162"/>
        <v>IC.PA.121604</v>
      </c>
      <c r="K1790" s="61" t="s">
        <v>12175</v>
      </c>
      <c r="L1790" s="167" t="str">
        <f t="shared" si="163"/>
        <v>Wrist</v>
      </c>
      <c r="M1790" s="61" t="str">
        <f t="shared" si="164"/>
        <v>PI.IC.PA.121604.01</v>
      </c>
      <c r="N1790" s="168"/>
      <c r="O1790" s="168" t="str">
        <f t="shared" si="165"/>
        <v>PH.IC.PA.121604.01</v>
      </c>
      <c r="Q1790" s="168" t="str">
        <f t="shared" si="166"/>
        <v>CL.IC.PA.121604.01</v>
      </c>
    </row>
    <row r="1791" spans="1:33" s="167" customFormat="1" ht="15">
      <c r="A1791" s="167" t="s">
        <v>6465</v>
      </c>
      <c r="C1791" s="61" t="s">
        <v>12100</v>
      </c>
      <c r="E1791" s="61" t="s">
        <v>7863</v>
      </c>
      <c r="F1791" s="167" t="s">
        <v>5655</v>
      </c>
      <c r="G1791" s="167" t="s">
        <v>11746</v>
      </c>
      <c r="H1791" s="62" t="s">
        <v>12210</v>
      </c>
      <c r="I1791" s="167" t="s">
        <v>11746</v>
      </c>
      <c r="J1791" s="63" t="str">
        <f t="shared" si="162"/>
        <v>IC.PA.121605</v>
      </c>
      <c r="K1791" s="61" t="s">
        <v>12175</v>
      </c>
      <c r="L1791" s="167" t="str">
        <f t="shared" si="163"/>
        <v>Hand</v>
      </c>
      <c r="M1791" s="61" t="str">
        <f t="shared" si="164"/>
        <v>PI.IC.PA.121605.01</v>
      </c>
      <c r="N1791" s="168"/>
      <c r="O1791" s="168" t="str">
        <f t="shared" si="165"/>
        <v>PH.IC.PA.121605.01</v>
      </c>
      <c r="Q1791" s="168" t="str">
        <f t="shared" si="166"/>
        <v>CL.IC.PA.121605.01</v>
      </c>
    </row>
    <row r="1792" spans="1:33" s="167" customFormat="1" ht="15">
      <c r="A1792" s="167" t="s">
        <v>6465</v>
      </c>
      <c r="C1792" s="61" t="s">
        <v>12100</v>
      </c>
      <c r="E1792" s="61" t="s">
        <v>7863</v>
      </c>
      <c r="F1792" s="167" t="s">
        <v>5655</v>
      </c>
      <c r="G1792" s="167" t="s">
        <v>6438</v>
      </c>
      <c r="H1792" s="62" t="s">
        <v>12212</v>
      </c>
      <c r="I1792" s="167" t="s">
        <v>8862</v>
      </c>
      <c r="J1792" s="63" t="str">
        <f t="shared" si="162"/>
        <v>IC.PA.121606</v>
      </c>
      <c r="K1792" s="61" t="s">
        <v>12175</v>
      </c>
      <c r="L1792" s="167" t="str">
        <f t="shared" si="163"/>
        <v>Finger(s):  specify</v>
      </c>
      <c r="M1792" s="61" t="str">
        <f t="shared" si="164"/>
        <v>PI.IC.PA.121606.01</v>
      </c>
      <c r="N1792" s="168"/>
      <c r="O1792" s="168" t="str">
        <f t="shared" si="165"/>
        <v>PH.IC.PA.121606.01</v>
      </c>
      <c r="Q1792" s="168" t="str">
        <f t="shared" si="166"/>
        <v>CL.IC.PA.121606.01</v>
      </c>
    </row>
    <row r="1793" spans="1:33" s="167" customFormat="1" ht="15">
      <c r="A1793" s="167" t="s">
        <v>6465</v>
      </c>
      <c r="C1793" s="61" t="s">
        <v>12100</v>
      </c>
      <c r="E1793" s="61" t="s">
        <v>7863</v>
      </c>
      <c r="F1793" s="167" t="s">
        <v>5655</v>
      </c>
      <c r="G1793" s="167" t="s">
        <v>6439</v>
      </c>
      <c r="H1793" s="62" t="s">
        <v>12225</v>
      </c>
      <c r="I1793" s="167" t="s">
        <v>6439</v>
      </c>
      <c r="J1793" s="63" t="str">
        <f t="shared" si="162"/>
        <v>IC.PA.121607</v>
      </c>
      <c r="K1793" s="61" t="s">
        <v>12175</v>
      </c>
      <c r="L1793" s="167" t="str">
        <f t="shared" si="163"/>
        <v>Leg</v>
      </c>
      <c r="M1793" s="61" t="str">
        <f t="shared" si="164"/>
        <v>PI.IC.PA.121607.01</v>
      </c>
      <c r="N1793" s="168"/>
      <c r="O1793" s="168" t="str">
        <f t="shared" si="165"/>
        <v>PH.IC.PA.121607.01</v>
      </c>
      <c r="Q1793" s="168" t="str">
        <f t="shared" si="166"/>
        <v>CL.IC.PA.121607.01</v>
      </c>
    </row>
    <row r="1794" spans="1:33" s="167" customFormat="1" ht="15">
      <c r="A1794" s="167" t="s">
        <v>6465</v>
      </c>
      <c r="C1794" s="61" t="s">
        <v>12100</v>
      </c>
      <c r="E1794" s="61" t="s">
        <v>7863</v>
      </c>
      <c r="F1794" s="167" t="s">
        <v>5655</v>
      </c>
      <c r="G1794" s="167" t="s">
        <v>11740</v>
      </c>
      <c r="H1794" s="62" t="s">
        <v>11638</v>
      </c>
      <c r="I1794" s="167" t="s">
        <v>11740</v>
      </c>
      <c r="J1794" s="63" t="str">
        <f t="shared" si="162"/>
        <v>IC.PA.121608</v>
      </c>
      <c r="K1794" s="61" t="s">
        <v>12175</v>
      </c>
      <c r="L1794" s="167" t="str">
        <f t="shared" si="163"/>
        <v>Knee</v>
      </c>
      <c r="M1794" s="61" t="str">
        <f t="shared" si="164"/>
        <v>PI.IC.PA.121608.01</v>
      </c>
      <c r="N1794" s="168"/>
      <c r="O1794" s="168" t="str">
        <f t="shared" si="165"/>
        <v>PH.IC.PA.121608.01</v>
      </c>
      <c r="Q1794" s="168" t="str">
        <f t="shared" si="166"/>
        <v>CL.IC.PA.121608.01</v>
      </c>
    </row>
    <row r="1795" spans="1:33" s="167" customFormat="1" ht="15">
      <c r="A1795" s="167" t="s">
        <v>6465</v>
      </c>
      <c r="C1795" s="61" t="s">
        <v>12100</v>
      </c>
      <c r="E1795" s="61" t="s">
        <v>7863</v>
      </c>
      <c r="F1795" s="167" t="s">
        <v>5655</v>
      </c>
      <c r="G1795" s="167" t="s">
        <v>11738</v>
      </c>
      <c r="H1795" s="62" t="s">
        <v>11639</v>
      </c>
      <c r="I1795" s="167" t="s">
        <v>11738</v>
      </c>
      <c r="J1795" s="63" t="str">
        <f t="shared" si="162"/>
        <v>IC.PA.121609</v>
      </c>
      <c r="K1795" s="61" t="s">
        <v>12175</v>
      </c>
      <c r="L1795" s="167" t="str">
        <f t="shared" si="163"/>
        <v>Ankle</v>
      </c>
      <c r="M1795" s="61" t="str">
        <f t="shared" si="164"/>
        <v>PI.IC.PA.121609.01</v>
      </c>
      <c r="N1795" s="168"/>
      <c r="O1795" s="168" t="str">
        <f t="shared" si="165"/>
        <v>PH.IC.PA.121609.01</v>
      </c>
      <c r="Q1795" s="168" t="str">
        <f t="shared" si="166"/>
        <v>CL.IC.PA.121609.01</v>
      </c>
    </row>
    <row r="1796" spans="1:33" s="167" customFormat="1" ht="15">
      <c r="A1796" s="167" t="s">
        <v>6465</v>
      </c>
      <c r="C1796" s="61" t="s">
        <v>12100</v>
      </c>
      <c r="E1796" s="61" t="s">
        <v>7863</v>
      </c>
      <c r="F1796" s="167" t="s">
        <v>5655</v>
      </c>
      <c r="G1796" s="167" t="s">
        <v>8719</v>
      </c>
      <c r="H1796" s="62" t="s">
        <v>11829</v>
      </c>
      <c r="I1796" s="167" t="s">
        <v>8719</v>
      </c>
      <c r="J1796" s="63" t="str">
        <f t="shared" si="162"/>
        <v>IC.PA.121610</v>
      </c>
      <c r="K1796" s="61" t="s">
        <v>12175</v>
      </c>
      <c r="L1796" s="167" t="str">
        <f t="shared" si="163"/>
        <v>Heel</v>
      </c>
      <c r="M1796" s="61" t="str">
        <f t="shared" si="164"/>
        <v>PI.IC.PA.121610.01</v>
      </c>
      <c r="N1796" s="168"/>
      <c r="O1796" s="168" t="str">
        <f t="shared" si="165"/>
        <v>PH.IC.PA.121610.01</v>
      </c>
      <c r="Q1796" s="168" t="str">
        <f t="shared" si="166"/>
        <v>CL.IC.PA.121610.01</v>
      </c>
    </row>
    <row r="1797" spans="1:33" s="167" customFormat="1" ht="15">
      <c r="A1797" s="167" t="s">
        <v>6465</v>
      </c>
      <c r="C1797" s="61" t="s">
        <v>12100</v>
      </c>
      <c r="E1797" s="61" t="s">
        <v>7863</v>
      </c>
      <c r="F1797" s="167" t="s">
        <v>5655</v>
      </c>
      <c r="G1797" s="167" t="s">
        <v>11737</v>
      </c>
      <c r="H1797" s="62" t="s">
        <v>12099</v>
      </c>
      <c r="I1797" s="167" t="s">
        <v>11737</v>
      </c>
      <c r="J1797" s="63" t="str">
        <f t="shared" si="162"/>
        <v>IC.PA.121611</v>
      </c>
      <c r="K1797" s="61" t="s">
        <v>12175</v>
      </c>
      <c r="L1797" s="167" t="str">
        <f t="shared" si="163"/>
        <v>Foot</v>
      </c>
      <c r="M1797" s="61" t="str">
        <f t="shared" si="164"/>
        <v>PI.IC.PA.121611.01</v>
      </c>
      <c r="N1797" s="168"/>
      <c r="O1797" s="168" t="str">
        <f t="shared" si="165"/>
        <v>PH.IC.PA.121611.01</v>
      </c>
      <c r="Q1797" s="168" t="str">
        <f t="shared" si="166"/>
        <v>CL.IC.PA.121611.01</v>
      </c>
    </row>
    <row r="1798" spans="1:33" s="167" customFormat="1" ht="15">
      <c r="A1798" s="167" t="s">
        <v>6465</v>
      </c>
      <c r="C1798" s="61" t="s">
        <v>12100</v>
      </c>
      <c r="E1798" s="61" t="s">
        <v>7863</v>
      </c>
      <c r="F1798" s="167" t="s">
        <v>5655</v>
      </c>
      <c r="G1798" s="167" t="s">
        <v>6440</v>
      </c>
      <c r="H1798" s="62" t="s">
        <v>12100</v>
      </c>
      <c r="I1798" s="167" t="s">
        <v>8721</v>
      </c>
      <c r="J1798" s="63" t="str">
        <f t="shared" si="162"/>
        <v>IC.PA.121612</v>
      </c>
      <c r="K1798" s="61" t="s">
        <v>12175</v>
      </c>
      <c r="L1798" s="167" t="str">
        <f t="shared" si="163"/>
        <v>Toe(s):  specify</v>
      </c>
      <c r="M1798" s="61" t="str">
        <f t="shared" si="164"/>
        <v>PI.IC.PA.121612.01</v>
      </c>
      <c r="N1798" s="168"/>
      <c r="O1798" s="168" t="str">
        <f t="shared" si="165"/>
        <v>PH.IC.PA.121612.01</v>
      </c>
      <c r="Q1798" s="168" t="str">
        <f t="shared" si="166"/>
        <v>CL.IC.PA.121612.01</v>
      </c>
    </row>
    <row r="1799" spans="1:33" s="167" customFormat="1" ht="15">
      <c r="A1799" s="167" t="s">
        <v>6465</v>
      </c>
      <c r="C1799" s="61" t="s">
        <v>12100</v>
      </c>
      <c r="E1799" s="61" t="s">
        <v>7863</v>
      </c>
      <c r="F1799" s="167" t="s">
        <v>5655</v>
      </c>
      <c r="G1799" s="86" t="s">
        <v>9566</v>
      </c>
      <c r="H1799" s="62" t="s">
        <v>12101</v>
      </c>
      <c r="J1799" s="63" t="str">
        <f t="shared" si="162"/>
        <v>IC.PA.121613</v>
      </c>
      <c r="K1799" s="61" t="s">
        <v>12175</v>
      </c>
      <c r="L1799" s="167" t="str">
        <f t="shared" si="163"/>
        <v>Arm upper, right</v>
      </c>
      <c r="M1799" s="61" t="str">
        <f t="shared" si="164"/>
        <v>PI.IC.PA.121613.01</v>
      </c>
      <c r="N1799" s="168"/>
      <c r="O1799" s="168" t="str">
        <f t="shared" si="165"/>
        <v>PH.IC.PA.121613.01</v>
      </c>
      <c r="Q1799" s="168" t="str">
        <f t="shared" si="166"/>
        <v>CL.IC.PA.121613.01</v>
      </c>
      <c r="AF1799" s="167" t="s">
        <v>12773</v>
      </c>
      <c r="AG1799" s="167">
        <v>1429</v>
      </c>
    </row>
    <row r="1800" spans="1:33" s="167" customFormat="1" ht="15">
      <c r="A1800" s="167" t="s">
        <v>6465</v>
      </c>
      <c r="C1800" s="61" t="s">
        <v>12100</v>
      </c>
      <c r="E1800" s="61" t="s">
        <v>7863</v>
      </c>
      <c r="F1800" s="167" t="s">
        <v>5655</v>
      </c>
      <c r="G1800" s="86" t="s">
        <v>9568</v>
      </c>
      <c r="H1800" s="62" t="s">
        <v>12102</v>
      </c>
      <c r="J1800" s="63" t="str">
        <f t="shared" si="162"/>
        <v>IC.PA.121614</v>
      </c>
      <c r="K1800" s="61" t="s">
        <v>12175</v>
      </c>
      <c r="L1800" s="167" t="str">
        <f t="shared" si="163"/>
        <v>Arm upper, left</v>
      </c>
      <c r="M1800" s="61" t="str">
        <f t="shared" si="164"/>
        <v>PI.IC.PA.121614.01</v>
      </c>
      <c r="N1800" s="168"/>
      <c r="O1800" s="168" t="str">
        <f t="shared" si="165"/>
        <v>PH.IC.PA.121614.01</v>
      </c>
      <c r="Q1800" s="168" t="str">
        <f t="shared" si="166"/>
        <v>CL.IC.PA.121614.01</v>
      </c>
      <c r="AF1800" s="167" t="s">
        <v>12773</v>
      </c>
      <c r="AG1800" s="167">
        <v>1429</v>
      </c>
    </row>
    <row r="1801" spans="1:33" s="167" customFormat="1" ht="15">
      <c r="A1801" s="167" t="s">
        <v>6465</v>
      </c>
      <c r="C1801" s="61" t="s">
        <v>12100</v>
      </c>
      <c r="E1801" s="61" t="s">
        <v>7863</v>
      </c>
      <c r="F1801" s="167" t="s">
        <v>5655</v>
      </c>
      <c r="G1801" s="86" t="s">
        <v>9712</v>
      </c>
      <c r="H1801" s="62" t="s">
        <v>11559</v>
      </c>
      <c r="J1801" s="63" t="str">
        <f t="shared" si="162"/>
        <v>IC.PA.121615</v>
      </c>
      <c r="K1801" s="61" t="s">
        <v>12175</v>
      </c>
      <c r="L1801" s="167" t="str">
        <f t="shared" si="163"/>
        <v>Elbow, right</v>
      </c>
      <c r="M1801" s="61" t="str">
        <f t="shared" si="164"/>
        <v>PI.IC.PA.121615.01</v>
      </c>
      <c r="N1801" s="168"/>
      <c r="O1801" s="168" t="str">
        <f t="shared" si="165"/>
        <v>PH.IC.PA.121615.01</v>
      </c>
      <c r="Q1801" s="168" t="str">
        <f t="shared" si="166"/>
        <v>CL.IC.PA.121615.01</v>
      </c>
      <c r="AF1801" s="167" t="s">
        <v>12773</v>
      </c>
      <c r="AG1801" s="167">
        <v>1429</v>
      </c>
    </row>
    <row r="1802" spans="1:33" s="167" customFormat="1" ht="15">
      <c r="A1802" s="167" t="s">
        <v>6465</v>
      </c>
      <c r="C1802" s="61" t="s">
        <v>12100</v>
      </c>
      <c r="E1802" s="61" t="s">
        <v>7863</v>
      </c>
      <c r="F1802" s="167" t="s">
        <v>5655</v>
      </c>
      <c r="G1802" s="86" t="s">
        <v>9714</v>
      </c>
      <c r="H1802" s="62" t="s">
        <v>11560</v>
      </c>
      <c r="J1802" s="63" t="str">
        <f t="shared" si="162"/>
        <v>IC.PA.121616</v>
      </c>
      <c r="K1802" s="61" t="s">
        <v>12175</v>
      </c>
      <c r="L1802" s="167" t="str">
        <f t="shared" si="163"/>
        <v>Elbow, left</v>
      </c>
      <c r="M1802" s="61" t="str">
        <f t="shared" si="164"/>
        <v>PI.IC.PA.121616.01</v>
      </c>
      <c r="N1802" s="168"/>
      <c r="O1802" s="168" t="str">
        <f t="shared" si="165"/>
        <v>PH.IC.PA.121616.01</v>
      </c>
      <c r="Q1802" s="168" t="str">
        <f t="shared" si="166"/>
        <v>CL.IC.PA.121616.01</v>
      </c>
      <c r="AF1802" s="167" t="s">
        <v>12773</v>
      </c>
      <c r="AG1802" s="167">
        <v>1429</v>
      </c>
    </row>
    <row r="1803" spans="1:33" s="167" customFormat="1" ht="15">
      <c r="A1803" s="167" t="s">
        <v>6465</v>
      </c>
      <c r="C1803" s="61" t="s">
        <v>12100</v>
      </c>
      <c r="E1803" s="61" t="s">
        <v>7863</v>
      </c>
      <c r="F1803" s="167" t="s">
        <v>5655</v>
      </c>
      <c r="G1803" s="86" t="s">
        <v>9716</v>
      </c>
      <c r="H1803" s="62" t="s">
        <v>11561</v>
      </c>
      <c r="J1803" s="63" t="str">
        <f t="shared" si="162"/>
        <v>IC.PA.121617</v>
      </c>
      <c r="K1803" s="61" t="s">
        <v>12175</v>
      </c>
      <c r="L1803" s="167" t="str">
        <f t="shared" si="163"/>
        <v>Forearm, right</v>
      </c>
      <c r="M1803" s="61" t="str">
        <f t="shared" si="164"/>
        <v>PI.IC.PA.121617.01</v>
      </c>
      <c r="N1803" s="168"/>
      <c r="O1803" s="168" t="str">
        <f t="shared" si="165"/>
        <v>PH.IC.PA.121617.01</v>
      </c>
      <c r="Q1803" s="168" t="str">
        <f t="shared" si="166"/>
        <v>CL.IC.PA.121617.01</v>
      </c>
      <c r="AF1803" s="167" t="s">
        <v>12773</v>
      </c>
      <c r="AG1803" s="167">
        <v>1429</v>
      </c>
    </row>
    <row r="1804" spans="1:33" s="167" customFormat="1" ht="15">
      <c r="A1804" s="167" t="s">
        <v>6465</v>
      </c>
      <c r="C1804" s="61" t="s">
        <v>12100</v>
      </c>
      <c r="E1804" s="61" t="s">
        <v>7863</v>
      </c>
      <c r="F1804" s="167" t="s">
        <v>5655</v>
      </c>
      <c r="G1804" s="86" t="s">
        <v>9718</v>
      </c>
      <c r="H1804" s="62" t="s">
        <v>12060</v>
      </c>
      <c r="J1804" s="63" t="str">
        <f t="shared" si="162"/>
        <v>IC.PA.121618</v>
      </c>
      <c r="K1804" s="61" t="s">
        <v>12175</v>
      </c>
      <c r="L1804" s="167" t="str">
        <f t="shared" si="163"/>
        <v>Forearm, left</v>
      </c>
      <c r="M1804" s="61" t="str">
        <f t="shared" si="164"/>
        <v>PI.IC.PA.121618.01</v>
      </c>
      <c r="N1804" s="168"/>
      <c r="O1804" s="168" t="str">
        <f t="shared" si="165"/>
        <v>PH.IC.PA.121618.01</v>
      </c>
      <c r="Q1804" s="168" t="str">
        <f t="shared" si="166"/>
        <v>CL.IC.PA.121618.01</v>
      </c>
      <c r="AF1804" s="167" t="s">
        <v>12773</v>
      </c>
      <c r="AG1804" s="167">
        <v>1429</v>
      </c>
    </row>
    <row r="1805" spans="1:33" s="167" customFormat="1" ht="15">
      <c r="A1805" s="167" t="s">
        <v>6465</v>
      </c>
      <c r="C1805" s="61" t="s">
        <v>12100</v>
      </c>
      <c r="E1805" s="61" t="s">
        <v>7863</v>
      </c>
      <c r="F1805" s="167" t="s">
        <v>5655</v>
      </c>
      <c r="G1805" s="86" t="s">
        <v>9720</v>
      </c>
      <c r="H1805" s="62" t="s">
        <v>11913</v>
      </c>
      <c r="J1805" s="63" t="str">
        <f t="shared" si="162"/>
        <v>IC.PA.121619</v>
      </c>
      <c r="K1805" s="61" t="s">
        <v>12175</v>
      </c>
      <c r="L1805" s="167" t="str">
        <f t="shared" si="163"/>
        <v>Wrist, right</v>
      </c>
      <c r="M1805" s="61" t="str">
        <f t="shared" si="164"/>
        <v>PI.IC.PA.121619.01</v>
      </c>
      <c r="N1805" s="168"/>
      <c r="O1805" s="168" t="str">
        <f t="shared" si="165"/>
        <v>PH.IC.PA.121619.01</v>
      </c>
      <c r="Q1805" s="168" t="str">
        <f t="shared" si="166"/>
        <v>CL.IC.PA.121619.01</v>
      </c>
      <c r="AF1805" s="167" t="s">
        <v>12773</v>
      </c>
      <c r="AG1805" s="167">
        <v>1429</v>
      </c>
    </row>
    <row r="1806" spans="1:33" s="167" customFormat="1" ht="15">
      <c r="A1806" s="167" t="s">
        <v>6465</v>
      </c>
      <c r="C1806" s="61" t="s">
        <v>12100</v>
      </c>
      <c r="E1806" s="61" t="s">
        <v>7863</v>
      </c>
      <c r="F1806" s="167" t="s">
        <v>5655</v>
      </c>
      <c r="G1806" s="86" t="s">
        <v>9722</v>
      </c>
      <c r="H1806" s="62" t="s">
        <v>11906</v>
      </c>
      <c r="J1806" s="63" t="str">
        <f t="shared" si="162"/>
        <v>IC.PA.121620</v>
      </c>
      <c r="K1806" s="61" t="s">
        <v>12175</v>
      </c>
      <c r="L1806" s="167" t="str">
        <f t="shared" si="163"/>
        <v>Wrist, left</v>
      </c>
      <c r="M1806" s="61" t="str">
        <f t="shared" si="164"/>
        <v>PI.IC.PA.121620.01</v>
      </c>
      <c r="N1806" s="168"/>
      <c r="O1806" s="168" t="str">
        <f t="shared" si="165"/>
        <v>PH.IC.PA.121620.01</v>
      </c>
      <c r="Q1806" s="168" t="str">
        <f t="shared" si="166"/>
        <v>CL.IC.PA.121620.01</v>
      </c>
      <c r="AF1806" s="167" t="s">
        <v>12773</v>
      </c>
      <c r="AG1806" s="167">
        <v>1429</v>
      </c>
    </row>
    <row r="1807" spans="1:33" s="167" customFormat="1" ht="15">
      <c r="A1807" s="167" t="s">
        <v>6465</v>
      </c>
      <c r="C1807" s="61" t="s">
        <v>12100</v>
      </c>
      <c r="E1807" s="61" t="s">
        <v>7863</v>
      </c>
      <c r="F1807" s="167" t="s">
        <v>5655</v>
      </c>
      <c r="G1807" s="86" t="s">
        <v>9437</v>
      </c>
      <c r="H1807" s="62" t="s">
        <v>10704</v>
      </c>
      <c r="J1807" s="63" t="str">
        <f t="shared" si="162"/>
        <v>IC.PA.121621</v>
      </c>
      <c r="K1807" s="61" t="s">
        <v>12175</v>
      </c>
      <c r="L1807" s="167" t="str">
        <f t="shared" si="163"/>
        <v>Hand, right</v>
      </c>
      <c r="M1807" s="61" t="str">
        <f t="shared" si="164"/>
        <v>PI.IC.PA.121621.01</v>
      </c>
      <c r="N1807" s="168"/>
      <c r="O1807" s="168" t="str">
        <f t="shared" si="165"/>
        <v>PH.IC.PA.121621.01</v>
      </c>
      <c r="Q1807" s="168" t="str">
        <f t="shared" si="166"/>
        <v>CL.IC.PA.121621.01</v>
      </c>
      <c r="AF1807" s="167" t="s">
        <v>12773</v>
      </c>
      <c r="AG1807" s="167">
        <v>1429</v>
      </c>
    </row>
    <row r="1808" spans="1:33" s="167" customFormat="1" ht="15">
      <c r="A1808" s="167" t="s">
        <v>6465</v>
      </c>
      <c r="C1808" s="61" t="s">
        <v>12100</v>
      </c>
      <c r="E1808" s="61" t="s">
        <v>7863</v>
      </c>
      <c r="F1808" s="167" t="s">
        <v>5655</v>
      </c>
      <c r="G1808" s="86" t="s">
        <v>9444</v>
      </c>
      <c r="H1808" s="62" t="s">
        <v>10705</v>
      </c>
      <c r="J1808" s="63" t="str">
        <f t="shared" si="162"/>
        <v>IC.PA.121622</v>
      </c>
      <c r="K1808" s="61" t="s">
        <v>12175</v>
      </c>
      <c r="L1808" s="167" t="str">
        <f t="shared" si="163"/>
        <v>Hand, left</v>
      </c>
      <c r="M1808" s="61" t="str">
        <f t="shared" si="164"/>
        <v>PI.IC.PA.121622.01</v>
      </c>
      <c r="N1808" s="168"/>
      <c r="O1808" s="168" t="str">
        <f t="shared" si="165"/>
        <v>PH.IC.PA.121622.01</v>
      </c>
      <c r="Q1808" s="168" t="str">
        <f t="shared" si="166"/>
        <v>CL.IC.PA.121622.01</v>
      </c>
      <c r="AF1808" s="167" t="s">
        <v>12773</v>
      </c>
      <c r="AG1808" s="167">
        <v>1429</v>
      </c>
    </row>
    <row r="1809" spans="1:33" s="167" customFormat="1" ht="15">
      <c r="A1809" s="167" t="s">
        <v>6465</v>
      </c>
      <c r="C1809" s="61" t="s">
        <v>12100</v>
      </c>
      <c r="E1809" s="61" t="s">
        <v>7863</v>
      </c>
      <c r="F1809" s="167" t="s">
        <v>5655</v>
      </c>
      <c r="G1809" s="86" t="s">
        <v>9574</v>
      </c>
      <c r="H1809" s="62" t="s">
        <v>10706</v>
      </c>
      <c r="J1809" s="63" t="str">
        <f t="shared" si="162"/>
        <v>IC.PA.121623</v>
      </c>
      <c r="K1809" s="61" t="s">
        <v>12175</v>
      </c>
      <c r="L1809" s="167" t="str">
        <f t="shared" si="163"/>
        <v>Finger(s), right: specify</v>
      </c>
      <c r="M1809" s="61" t="str">
        <f t="shared" si="164"/>
        <v>PI.IC.PA.121623.01</v>
      </c>
      <c r="N1809" s="168"/>
      <c r="O1809" s="168" t="str">
        <f t="shared" si="165"/>
        <v>PH.IC.PA.121623.01</v>
      </c>
      <c r="Q1809" s="168" t="str">
        <f t="shared" si="166"/>
        <v>CL.IC.PA.121623.01</v>
      </c>
      <c r="AF1809" s="167" t="s">
        <v>12773</v>
      </c>
      <c r="AG1809" s="167">
        <v>1429</v>
      </c>
    </row>
    <row r="1810" spans="1:33" s="167" customFormat="1" ht="15">
      <c r="A1810" s="167" t="s">
        <v>6465</v>
      </c>
      <c r="C1810" s="61" t="s">
        <v>12100</v>
      </c>
      <c r="E1810" s="61" t="s">
        <v>7863</v>
      </c>
      <c r="F1810" s="167" t="s">
        <v>5655</v>
      </c>
      <c r="G1810" s="86" t="s">
        <v>9576</v>
      </c>
      <c r="H1810" s="62" t="s">
        <v>10707</v>
      </c>
      <c r="J1810" s="63" t="str">
        <f t="shared" si="162"/>
        <v>IC.PA.121624</v>
      </c>
      <c r="K1810" s="61" t="s">
        <v>12175</v>
      </c>
      <c r="L1810" s="167" t="str">
        <f t="shared" si="163"/>
        <v>Finger(s), left:  specify</v>
      </c>
      <c r="M1810" s="61" t="str">
        <f t="shared" si="164"/>
        <v>PI.IC.PA.121624.01</v>
      </c>
      <c r="N1810" s="168"/>
      <c r="O1810" s="168" t="str">
        <f t="shared" si="165"/>
        <v>PH.IC.PA.121624.01</v>
      </c>
      <c r="Q1810" s="168" t="str">
        <f t="shared" si="166"/>
        <v>CL.IC.PA.121624.01</v>
      </c>
      <c r="AF1810" s="167" t="s">
        <v>12773</v>
      </c>
      <c r="AG1810" s="167">
        <v>1429</v>
      </c>
    </row>
    <row r="1811" spans="1:33" s="167" customFormat="1" ht="15">
      <c r="A1811" s="167" t="s">
        <v>6465</v>
      </c>
      <c r="C1811" s="61" t="s">
        <v>12100</v>
      </c>
      <c r="E1811" s="61" t="s">
        <v>7863</v>
      </c>
      <c r="F1811" s="167" t="s">
        <v>5655</v>
      </c>
      <c r="G1811" s="86" t="s">
        <v>9578</v>
      </c>
      <c r="H1811" s="62" t="s">
        <v>10708</v>
      </c>
      <c r="J1811" s="63" t="str">
        <f t="shared" si="162"/>
        <v>IC.PA.121625</v>
      </c>
      <c r="K1811" s="61" t="s">
        <v>12175</v>
      </c>
      <c r="L1811" s="167" t="str">
        <f t="shared" si="163"/>
        <v>Thigh, right</v>
      </c>
      <c r="M1811" s="61" t="str">
        <f t="shared" si="164"/>
        <v>PI.IC.PA.121625.01</v>
      </c>
      <c r="N1811" s="168"/>
      <c r="O1811" s="168" t="str">
        <f t="shared" si="165"/>
        <v>PH.IC.PA.121625.01</v>
      </c>
      <c r="Q1811" s="168" t="str">
        <f t="shared" si="166"/>
        <v>CL.IC.PA.121625.01</v>
      </c>
      <c r="AF1811" s="167" t="s">
        <v>12773</v>
      </c>
      <c r="AG1811" s="167">
        <v>1429</v>
      </c>
    </row>
    <row r="1812" spans="1:33" s="167" customFormat="1" ht="15">
      <c r="A1812" s="167" t="s">
        <v>6465</v>
      </c>
      <c r="C1812" s="61" t="s">
        <v>12100</v>
      </c>
      <c r="E1812" s="61" t="s">
        <v>7863</v>
      </c>
      <c r="F1812" s="167" t="s">
        <v>5655</v>
      </c>
      <c r="G1812" s="86" t="s">
        <v>9580</v>
      </c>
      <c r="H1812" s="62" t="s">
        <v>10709</v>
      </c>
      <c r="J1812" s="63" t="str">
        <f t="shared" si="162"/>
        <v>IC.PA.121626</v>
      </c>
      <c r="K1812" s="61" t="s">
        <v>12175</v>
      </c>
      <c r="L1812" s="167" t="str">
        <f t="shared" si="163"/>
        <v>Thigh, left</v>
      </c>
      <c r="M1812" s="61" t="str">
        <f t="shared" si="164"/>
        <v>PI.IC.PA.121626.01</v>
      </c>
      <c r="N1812" s="168"/>
      <c r="O1812" s="168" t="str">
        <f t="shared" si="165"/>
        <v>PH.IC.PA.121626.01</v>
      </c>
      <c r="Q1812" s="168" t="str">
        <f t="shared" si="166"/>
        <v>CL.IC.PA.121626.01</v>
      </c>
      <c r="AF1812" s="167" t="s">
        <v>12773</v>
      </c>
      <c r="AG1812" s="167">
        <v>1429</v>
      </c>
    </row>
    <row r="1813" spans="1:33" s="167" customFormat="1" ht="15">
      <c r="A1813" s="167" t="s">
        <v>6465</v>
      </c>
      <c r="C1813" s="61" t="s">
        <v>12100</v>
      </c>
      <c r="E1813" s="61" t="s">
        <v>7863</v>
      </c>
      <c r="F1813" s="167" t="s">
        <v>5655</v>
      </c>
      <c r="G1813" s="86" t="s">
        <v>9730</v>
      </c>
      <c r="H1813" s="62" t="s">
        <v>9143</v>
      </c>
      <c r="J1813" s="63" t="str">
        <f t="shared" si="162"/>
        <v>IC.PA.121627</v>
      </c>
      <c r="K1813" s="61" t="s">
        <v>12175</v>
      </c>
      <c r="L1813" s="167" t="str">
        <f t="shared" si="163"/>
        <v>Knee, right</v>
      </c>
      <c r="M1813" s="61" t="str">
        <f t="shared" si="164"/>
        <v>PI.IC.PA.121627.01</v>
      </c>
      <c r="N1813" s="168"/>
      <c r="O1813" s="168" t="str">
        <f t="shared" si="165"/>
        <v>PH.IC.PA.121627.01</v>
      </c>
      <c r="Q1813" s="168" t="str">
        <f t="shared" si="166"/>
        <v>CL.IC.PA.121627.01</v>
      </c>
      <c r="AF1813" s="167" t="s">
        <v>12773</v>
      </c>
      <c r="AG1813" s="167">
        <v>1429</v>
      </c>
    </row>
    <row r="1814" spans="1:33" s="167" customFormat="1" ht="15">
      <c r="A1814" s="167" t="s">
        <v>6465</v>
      </c>
      <c r="C1814" s="61" t="s">
        <v>12100</v>
      </c>
      <c r="E1814" s="61" t="s">
        <v>7863</v>
      </c>
      <c r="F1814" s="167" t="s">
        <v>5655</v>
      </c>
      <c r="G1814" s="86" t="s">
        <v>9732</v>
      </c>
      <c r="H1814" s="62" t="s">
        <v>9144</v>
      </c>
      <c r="J1814" s="63" t="str">
        <f t="shared" si="162"/>
        <v>IC.PA.121628</v>
      </c>
      <c r="K1814" s="61" t="s">
        <v>12175</v>
      </c>
      <c r="L1814" s="167" t="str">
        <f t="shared" si="163"/>
        <v>Knee, left</v>
      </c>
      <c r="M1814" s="61" t="str">
        <f t="shared" si="164"/>
        <v>PI.IC.PA.121628.01</v>
      </c>
      <c r="N1814" s="168"/>
      <c r="O1814" s="168" t="str">
        <f t="shared" si="165"/>
        <v>PH.IC.PA.121628.01</v>
      </c>
      <c r="Q1814" s="168" t="str">
        <f t="shared" si="166"/>
        <v>CL.IC.PA.121628.01</v>
      </c>
      <c r="AF1814" s="167" t="s">
        <v>12773</v>
      </c>
      <c r="AG1814" s="167">
        <v>1429</v>
      </c>
    </row>
    <row r="1815" spans="1:33" s="167" customFormat="1" ht="15">
      <c r="A1815" s="167" t="s">
        <v>6465</v>
      </c>
      <c r="C1815" s="61" t="s">
        <v>12100</v>
      </c>
      <c r="E1815" s="61" t="s">
        <v>7863</v>
      </c>
      <c r="F1815" s="167" t="s">
        <v>5655</v>
      </c>
      <c r="G1815" s="86" t="s">
        <v>9734</v>
      </c>
      <c r="H1815" s="62" t="s">
        <v>9145</v>
      </c>
      <c r="J1815" s="63" t="str">
        <f t="shared" si="162"/>
        <v>IC.PA.121629</v>
      </c>
      <c r="K1815" s="61" t="s">
        <v>12175</v>
      </c>
      <c r="L1815" s="167" t="str">
        <f t="shared" si="163"/>
        <v>Calf, right</v>
      </c>
      <c r="M1815" s="61" t="str">
        <f t="shared" si="164"/>
        <v>PI.IC.PA.121629.01</v>
      </c>
      <c r="N1815" s="168"/>
      <c r="O1815" s="168" t="str">
        <f t="shared" si="165"/>
        <v>PH.IC.PA.121629.01</v>
      </c>
      <c r="Q1815" s="168" t="str">
        <f t="shared" si="166"/>
        <v>CL.IC.PA.121629.01</v>
      </c>
      <c r="AF1815" s="167" t="s">
        <v>12773</v>
      </c>
      <c r="AG1815" s="167">
        <v>1429</v>
      </c>
    </row>
    <row r="1816" spans="1:33" s="167" customFormat="1" ht="15">
      <c r="A1816" s="167" t="s">
        <v>6465</v>
      </c>
      <c r="C1816" s="61" t="s">
        <v>12100</v>
      </c>
      <c r="E1816" s="61" t="s">
        <v>7863</v>
      </c>
      <c r="F1816" s="167" t="s">
        <v>5655</v>
      </c>
      <c r="G1816" s="86" t="s">
        <v>9736</v>
      </c>
      <c r="H1816" s="62" t="s">
        <v>6872</v>
      </c>
      <c r="J1816" s="63" t="str">
        <f t="shared" si="162"/>
        <v>IC.PA.121630</v>
      </c>
      <c r="K1816" s="61" t="s">
        <v>12175</v>
      </c>
      <c r="L1816" s="167" t="str">
        <f t="shared" si="163"/>
        <v>Calf, left</v>
      </c>
      <c r="M1816" s="61" t="str">
        <f t="shared" si="164"/>
        <v>PI.IC.PA.121630.01</v>
      </c>
      <c r="N1816" s="168"/>
      <c r="O1816" s="168" t="str">
        <f t="shared" si="165"/>
        <v>PH.IC.PA.121630.01</v>
      </c>
      <c r="Q1816" s="168" t="str">
        <f t="shared" si="166"/>
        <v>CL.IC.PA.121630.01</v>
      </c>
      <c r="AF1816" s="167" t="s">
        <v>12773</v>
      </c>
      <c r="AG1816" s="167">
        <v>1429</v>
      </c>
    </row>
    <row r="1817" spans="1:33" s="167" customFormat="1" ht="15">
      <c r="A1817" s="167" t="s">
        <v>6465</v>
      </c>
      <c r="C1817" s="61" t="s">
        <v>12100</v>
      </c>
      <c r="E1817" s="61" t="s">
        <v>7863</v>
      </c>
      <c r="F1817" s="167" t="s">
        <v>5655</v>
      </c>
      <c r="G1817" s="86" t="s">
        <v>9878</v>
      </c>
      <c r="H1817" s="62" t="s">
        <v>6874</v>
      </c>
      <c r="J1817" s="63" t="str">
        <f t="shared" ref="J1817:J1880" si="167">CONCATENATE("IC.PA.",C1817,E1817,H1817)</f>
        <v>IC.PA.121631</v>
      </c>
      <c r="K1817" s="61" t="s">
        <v>12175</v>
      </c>
      <c r="L1817" s="167" t="str">
        <f t="shared" ref="L1817:L1880" si="168">G1817</f>
        <v>Ankle, right</v>
      </c>
      <c r="M1817" s="61" t="str">
        <f t="shared" ref="M1817:M1880" si="169">CONCATENATE("PI.",J1817,".",K1817)</f>
        <v>PI.IC.PA.121631.01</v>
      </c>
      <c r="N1817" s="168"/>
      <c r="O1817" s="168" t="str">
        <f t="shared" ref="O1817:O1880" si="170">CONCATENATE("PH.",J1817,".",K1817)</f>
        <v>PH.IC.PA.121631.01</v>
      </c>
      <c r="Q1817" s="168" t="str">
        <f t="shared" ref="Q1817:Q1880" si="171">CONCATENATE("CL.",J1817,".",K1817)</f>
        <v>CL.IC.PA.121631.01</v>
      </c>
      <c r="AF1817" s="167" t="s">
        <v>12773</v>
      </c>
      <c r="AG1817" s="167">
        <v>1429</v>
      </c>
    </row>
    <row r="1818" spans="1:33" s="167" customFormat="1" ht="15">
      <c r="A1818" s="167" t="s">
        <v>6465</v>
      </c>
      <c r="C1818" s="61" t="s">
        <v>12100</v>
      </c>
      <c r="E1818" s="61" t="s">
        <v>7863</v>
      </c>
      <c r="F1818" s="167" t="s">
        <v>5655</v>
      </c>
      <c r="G1818" s="86" t="s">
        <v>9880</v>
      </c>
      <c r="H1818" s="62" t="s">
        <v>7411</v>
      </c>
      <c r="J1818" s="63" t="str">
        <f t="shared" si="167"/>
        <v>IC.PA.121632</v>
      </c>
      <c r="K1818" s="61" t="s">
        <v>12175</v>
      </c>
      <c r="L1818" s="167" t="str">
        <f t="shared" si="168"/>
        <v>Ankle, left</v>
      </c>
      <c r="M1818" s="61" t="str">
        <f t="shared" si="169"/>
        <v>PI.IC.PA.121632.01</v>
      </c>
      <c r="N1818" s="168"/>
      <c r="O1818" s="168" t="str">
        <f t="shared" si="170"/>
        <v>PH.IC.PA.121632.01</v>
      </c>
      <c r="Q1818" s="168" t="str">
        <f t="shared" si="171"/>
        <v>CL.IC.PA.121632.01</v>
      </c>
      <c r="AF1818" s="167" t="s">
        <v>12773</v>
      </c>
      <c r="AG1818" s="167">
        <v>1429</v>
      </c>
    </row>
    <row r="1819" spans="1:33" s="167" customFormat="1" ht="15">
      <c r="A1819" s="167" t="s">
        <v>6465</v>
      </c>
      <c r="C1819" s="61" t="s">
        <v>12100</v>
      </c>
      <c r="E1819" s="61" t="s">
        <v>7863</v>
      </c>
      <c r="F1819" s="167" t="s">
        <v>5655</v>
      </c>
      <c r="G1819" s="86" t="s">
        <v>9033</v>
      </c>
      <c r="H1819" s="62" t="s">
        <v>7414</v>
      </c>
      <c r="J1819" s="63" t="str">
        <f t="shared" si="167"/>
        <v>IC.PA.121633</v>
      </c>
      <c r="K1819" s="61" t="s">
        <v>12175</v>
      </c>
      <c r="L1819" s="167" t="str">
        <f t="shared" si="168"/>
        <v>Heel, right</v>
      </c>
      <c r="M1819" s="61" t="str">
        <f t="shared" si="169"/>
        <v>PI.IC.PA.121633.01</v>
      </c>
      <c r="N1819" s="168"/>
      <c r="O1819" s="168" t="str">
        <f t="shared" si="170"/>
        <v>PH.IC.PA.121633.01</v>
      </c>
      <c r="Q1819" s="168" t="str">
        <f t="shared" si="171"/>
        <v>CL.IC.PA.121633.01</v>
      </c>
      <c r="AF1819" s="167" t="s">
        <v>12773</v>
      </c>
      <c r="AG1819" s="167">
        <v>1429</v>
      </c>
    </row>
    <row r="1820" spans="1:33" s="167" customFormat="1" ht="15">
      <c r="A1820" s="167" t="s">
        <v>6465</v>
      </c>
      <c r="C1820" s="61" t="s">
        <v>12100</v>
      </c>
      <c r="E1820" s="61" t="s">
        <v>7863</v>
      </c>
      <c r="F1820" s="167" t="s">
        <v>5655</v>
      </c>
      <c r="G1820" s="86" t="s">
        <v>9035</v>
      </c>
      <c r="H1820" s="62" t="s">
        <v>7417</v>
      </c>
      <c r="J1820" s="63" t="str">
        <f t="shared" si="167"/>
        <v>IC.PA.121634</v>
      </c>
      <c r="K1820" s="61" t="s">
        <v>12175</v>
      </c>
      <c r="L1820" s="167" t="str">
        <f t="shared" si="168"/>
        <v>Heel, left</v>
      </c>
      <c r="M1820" s="61" t="str">
        <f t="shared" si="169"/>
        <v>PI.IC.PA.121634.01</v>
      </c>
      <c r="N1820" s="168"/>
      <c r="O1820" s="168" t="str">
        <f t="shared" si="170"/>
        <v>PH.IC.PA.121634.01</v>
      </c>
      <c r="Q1820" s="168" t="str">
        <f t="shared" si="171"/>
        <v>CL.IC.PA.121634.01</v>
      </c>
      <c r="AF1820" s="167" t="s">
        <v>12773</v>
      </c>
      <c r="AG1820" s="167">
        <v>1429</v>
      </c>
    </row>
    <row r="1821" spans="1:33" s="167" customFormat="1" ht="15">
      <c r="A1821" s="167" t="s">
        <v>6465</v>
      </c>
      <c r="C1821" s="61" t="s">
        <v>12100</v>
      </c>
      <c r="E1821" s="61" t="s">
        <v>7863</v>
      </c>
      <c r="F1821" s="167" t="s">
        <v>5655</v>
      </c>
      <c r="G1821" s="86" t="s">
        <v>9171</v>
      </c>
      <c r="H1821" s="62" t="s">
        <v>7255</v>
      </c>
      <c r="J1821" s="63" t="str">
        <f t="shared" si="167"/>
        <v>IC.PA.121635</v>
      </c>
      <c r="K1821" s="61" t="s">
        <v>12175</v>
      </c>
      <c r="L1821" s="167" t="str">
        <f t="shared" si="168"/>
        <v>Foot, right</v>
      </c>
      <c r="M1821" s="61" t="str">
        <f t="shared" si="169"/>
        <v>PI.IC.PA.121635.01</v>
      </c>
      <c r="N1821" s="168"/>
      <c r="O1821" s="168" t="str">
        <f t="shared" si="170"/>
        <v>PH.IC.PA.121635.01</v>
      </c>
      <c r="Q1821" s="168" t="str">
        <f t="shared" si="171"/>
        <v>CL.IC.PA.121635.01</v>
      </c>
      <c r="AF1821" s="167" t="s">
        <v>12773</v>
      </c>
      <c r="AG1821" s="167">
        <v>1429</v>
      </c>
    </row>
    <row r="1822" spans="1:33" s="167" customFormat="1" ht="15">
      <c r="A1822" s="167" t="s">
        <v>6465</v>
      </c>
      <c r="C1822" s="61" t="s">
        <v>12100</v>
      </c>
      <c r="E1822" s="61" t="s">
        <v>7863</v>
      </c>
      <c r="F1822" s="167" t="s">
        <v>5655</v>
      </c>
      <c r="G1822" s="86" t="s">
        <v>9306</v>
      </c>
      <c r="H1822" s="62" t="s">
        <v>7257</v>
      </c>
      <c r="J1822" s="63" t="str">
        <f t="shared" si="167"/>
        <v>IC.PA.121636</v>
      </c>
      <c r="K1822" s="61" t="s">
        <v>12175</v>
      </c>
      <c r="L1822" s="167" t="str">
        <f t="shared" si="168"/>
        <v>Foot, left</v>
      </c>
      <c r="M1822" s="61" t="str">
        <f t="shared" si="169"/>
        <v>PI.IC.PA.121636.01</v>
      </c>
      <c r="N1822" s="168"/>
      <c r="O1822" s="168" t="str">
        <f t="shared" si="170"/>
        <v>PH.IC.PA.121636.01</v>
      </c>
      <c r="Q1822" s="168" t="str">
        <f t="shared" si="171"/>
        <v>CL.IC.PA.121636.01</v>
      </c>
      <c r="AF1822" s="167" t="s">
        <v>12773</v>
      </c>
      <c r="AG1822" s="167">
        <v>1429</v>
      </c>
    </row>
    <row r="1823" spans="1:33" s="167" customFormat="1" ht="15">
      <c r="A1823" s="167" t="s">
        <v>6465</v>
      </c>
      <c r="C1823" s="61" t="s">
        <v>12100</v>
      </c>
      <c r="E1823" s="61" t="s">
        <v>7863</v>
      </c>
      <c r="F1823" s="167" t="s">
        <v>5655</v>
      </c>
      <c r="G1823" s="86" t="s">
        <v>9015</v>
      </c>
      <c r="H1823" s="62" t="s">
        <v>7101</v>
      </c>
      <c r="J1823" s="63" t="str">
        <f t="shared" si="167"/>
        <v>IC.PA.121637</v>
      </c>
      <c r="K1823" s="61" t="s">
        <v>12175</v>
      </c>
      <c r="L1823" s="167" t="str">
        <f t="shared" si="168"/>
        <v>Toe(s), right:  specify</v>
      </c>
      <c r="M1823" s="61" t="str">
        <f t="shared" si="169"/>
        <v>PI.IC.PA.121637.01</v>
      </c>
      <c r="N1823" s="168"/>
      <c r="O1823" s="168" t="str">
        <f t="shared" si="170"/>
        <v>PH.IC.PA.121637.01</v>
      </c>
      <c r="Q1823" s="168" t="str">
        <f t="shared" si="171"/>
        <v>CL.IC.PA.121637.01</v>
      </c>
      <c r="AF1823" s="167" t="s">
        <v>12773</v>
      </c>
      <c r="AG1823" s="167">
        <v>1429</v>
      </c>
    </row>
    <row r="1824" spans="1:33" s="167" customFormat="1" ht="15">
      <c r="A1824" s="167" t="s">
        <v>6465</v>
      </c>
      <c r="C1824" s="61" t="s">
        <v>12100</v>
      </c>
      <c r="E1824" s="61" t="s">
        <v>7863</v>
      </c>
      <c r="F1824" s="167" t="s">
        <v>5655</v>
      </c>
      <c r="G1824" s="86" t="s">
        <v>9421</v>
      </c>
      <c r="H1824" s="62" t="s">
        <v>7103</v>
      </c>
      <c r="J1824" s="63" t="str">
        <f t="shared" si="167"/>
        <v>IC.PA.121638</v>
      </c>
      <c r="K1824" s="61" t="s">
        <v>12175</v>
      </c>
      <c r="L1824" s="167" t="str">
        <f t="shared" si="168"/>
        <v>Toe(s), left:  specify</v>
      </c>
      <c r="M1824" s="61" t="str">
        <f t="shared" si="169"/>
        <v>PI.IC.PA.121638.01</v>
      </c>
      <c r="N1824" s="168"/>
      <c r="O1824" s="168" t="str">
        <f t="shared" si="170"/>
        <v>PH.IC.PA.121638.01</v>
      </c>
      <c r="Q1824" s="168" t="str">
        <f t="shared" si="171"/>
        <v>CL.IC.PA.121638.01</v>
      </c>
      <c r="AF1824" s="167" t="s">
        <v>12773</v>
      </c>
      <c r="AG1824" s="167">
        <v>1429</v>
      </c>
    </row>
    <row r="1825" spans="1:17" s="167" customFormat="1" ht="15">
      <c r="A1825" s="167" t="s">
        <v>6465</v>
      </c>
      <c r="C1825" s="61" t="s">
        <v>12100</v>
      </c>
      <c r="D1825" s="167" t="s">
        <v>6262</v>
      </c>
      <c r="E1825" s="61" t="s">
        <v>12462</v>
      </c>
      <c r="F1825" s="167" t="s">
        <v>5814</v>
      </c>
      <c r="G1825" s="167" t="s">
        <v>6258</v>
      </c>
      <c r="H1825" s="62" t="s">
        <v>11848</v>
      </c>
      <c r="I1825" s="167" t="s">
        <v>6259</v>
      </c>
      <c r="J1825" s="63" t="str">
        <f t="shared" si="167"/>
        <v>IC.PA.121701</v>
      </c>
      <c r="K1825" s="61" t="s">
        <v>12175</v>
      </c>
      <c r="L1825" s="167" t="str">
        <f t="shared" si="168"/>
        <v>Total body</v>
      </c>
      <c r="M1825" s="61" t="str">
        <f t="shared" si="169"/>
        <v>PI.IC.PA.121701.01</v>
      </c>
      <c r="N1825" s="168"/>
      <c r="O1825" s="168" t="str">
        <f t="shared" si="170"/>
        <v>PH.IC.PA.121701.01</v>
      </c>
      <c r="Q1825" s="168" t="str">
        <f t="shared" si="171"/>
        <v>CL.IC.PA.121701.01</v>
      </c>
    </row>
    <row r="1826" spans="1:17" s="167" customFormat="1" ht="15">
      <c r="A1826" s="167" t="s">
        <v>6465</v>
      </c>
      <c r="C1826" s="61" t="s">
        <v>12100</v>
      </c>
      <c r="E1826" s="61" t="s">
        <v>12462</v>
      </c>
      <c r="F1826" s="167" t="s">
        <v>5814</v>
      </c>
      <c r="G1826" s="167" t="s">
        <v>8812</v>
      </c>
      <c r="H1826" s="62" t="s">
        <v>12030</v>
      </c>
      <c r="I1826" s="167" t="s">
        <v>8812</v>
      </c>
      <c r="J1826" s="63" t="str">
        <f t="shared" si="167"/>
        <v>IC.PA.121702</v>
      </c>
      <c r="K1826" s="61" t="s">
        <v>12175</v>
      </c>
      <c r="L1826" s="167" t="str">
        <f t="shared" si="168"/>
        <v>Joint</v>
      </c>
      <c r="M1826" s="61" t="str">
        <f t="shared" si="169"/>
        <v>PI.IC.PA.121702.01</v>
      </c>
      <c r="N1826" s="168"/>
      <c r="O1826" s="168" t="str">
        <f t="shared" si="170"/>
        <v>PH.IC.PA.121702.01</v>
      </c>
      <c r="Q1826" s="168" t="str">
        <f t="shared" si="171"/>
        <v>CL.IC.PA.121702.01</v>
      </c>
    </row>
    <row r="1827" spans="1:17" s="167" customFormat="1" ht="15">
      <c r="A1827" s="167" t="s">
        <v>6465</v>
      </c>
      <c r="C1827" s="61" t="s">
        <v>12100</v>
      </c>
      <c r="E1827" s="61" t="s">
        <v>12462</v>
      </c>
      <c r="F1827" s="167" t="s">
        <v>5814</v>
      </c>
      <c r="G1827" s="167" t="s">
        <v>6260</v>
      </c>
      <c r="H1827" s="62" t="s">
        <v>12032</v>
      </c>
      <c r="I1827" s="167" t="s">
        <v>6260</v>
      </c>
      <c r="J1827" s="63" t="str">
        <f t="shared" si="167"/>
        <v>IC.PA.121703</v>
      </c>
      <c r="K1827" s="61" t="s">
        <v>12175</v>
      </c>
      <c r="L1827" s="167" t="str">
        <f t="shared" si="168"/>
        <v>Muscle</v>
      </c>
      <c r="M1827" s="61" t="str">
        <f t="shared" si="169"/>
        <v>PI.IC.PA.121703.01</v>
      </c>
      <c r="N1827" s="168"/>
      <c r="O1827" s="168" t="str">
        <f t="shared" si="170"/>
        <v>PH.IC.PA.121703.01</v>
      </c>
      <c r="Q1827" s="168" t="str">
        <f t="shared" si="171"/>
        <v>CL.IC.PA.121703.01</v>
      </c>
    </row>
    <row r="1828" spans="1:17" s="167" customFormat="1" ht="15">
      <c r="A1828" s="167" t="s">
        <v>6465</v>
      </c>
      <c r="C1828" s="61" t="s">
        <v>12100</v>
      </c>
      <c r="E1828" s="61" t="s">
        <v>12462</v>
      </c>
      <c r="F1828" s="167" t="s">
        <v>5814</v>
      </c>
      <c r="G1828" s="167" t="s">
        <v>13470</v>
      </c>
      <c r="H1828" s="62" t="s">
        <v>12028</v>
      </c>
      <c r="I1828" s="167" t="s">
        <v>12437</v>
      </c>
      <c r="J1828" s="63" t="str">
        <f t="shared" si="167"/>
        <v>IC.PA.121704</v>
      </c>
      <c r="K1828" s="61" t="s">
        <v>12175</v>
      </c>
      <c r="L1828" s="167" t="str">
        <f t="shared" si="168"/>
        <v xml:space="preserve">Other:  </v>
      </c>
      <c r="M1828" s="61" t="str">
        <f t="shared" si="169"/>
        <v>PI.IC.PA.121704.01</v>
      </c>
      <c r="N1828" s="168"/>
      <c r="O1828" s="168" t="str">
        <f t="shared" si="170"/>
        <v>PH.IC.PA.121704.01</v>
      </c>
      <c r="Q1828" s="168" t="str">
        <f t="shared" si="171"/>
        <v>CL.IC.PA.121704.01</v>
      </c>
    </row>
    <row r="1829" spans="1:17" s="167" customFormat="1" ht="15">
      <c r="A1829" s="167" t="s">
        <v>6465</v>
      </c>
      <c r="C1829" s="61" t="s">
        <v>12100</v>
      </c>
      <c r="D1829" s="167" t="s">
        <v>6261</v>
      </c>
      <c r="E1829" s="61" t="s">
        <v>12602</v>
      </c>
      <c r="F1829" s="167" t="s">
        <v>5917</v>
      </c>
      <c r="G1829" s="167" t="s">
        <v>9026</v>
      </c>
      <c r="H1829" s="62" t="s">
        <v>11848</v>
      </c>
      <c r="I1829" s="167" t="s">
        <v>9026</v>
      </c>
      <c r="J1829" s="63" t="str">
        <f t="shared" si="167"/>
        <v>IC.PA.121801</v>
      </c>
      <c r="K1829" s="61" t="s">
        <v>12175</v>
      </c>
      <c r="L1829" s="167" t="str">
        <f t="shared" si="168"/>
        <v>Forehead</v>
      </c>
      <c r="M1829" s="61" t="str">
        <f t="shared" si="169"/>
        <v>PI.IC.PA.121801.01</v>
      </c>
      <c r="N1829" s="168"/>
      <c r="O1829" s="168" t="str">
        <f t="shared" si="170"/>
        <v>PH.IC.PA.121801.01</v>
      </c>
      <c r="Q1829" s="168" t="str">
        <f t="shared" si="171"/>
        <v>CL.IC.PA.121801.01</v>
      </c>
    </row>
    <row r="1830" spans="1:17" s="167" customFormat="1" ht="15">
      <c r="A1830" s="167" t="s">
        <v>6465</v>
      </c>
      <c r="C1830" s="61" t="s">
        <v>12100</v>
      </c>
      <c r="E1830" s="61" t="s">
        <v>12602</v>
      </c>
      <c r="F1830" s="167" t="s">
        <v>5917</v>
      </c>
      <c r="G1830" s="167" t="s">
        <v>9140</v>
      </c>
      <c r="H1830" s="62" t="s">
        <v>12030</v>
      </c>
      <c r="I1830" s="167" t="s">
        <v>9140</v>
      </c>
      <c r="J1830" s="63" t="str">
        <f t="shared" si="167"/>
        <v>IC.PA.121802</v>
      </c>
      <c r="K1830" s="61" t="s">
        <v>12175</v>
      </c>
      <c r="L1830" s="167" t="str">
        <f t="shared" si="168"/>
        <v>Temporal</v>
      </c>
      <c r="M1830" s="61" t="str">
        <f t="shared" si="169"/>
        <v>PI.IC.PA.121802.01</v>
      </c>
      <c r="N1830" s="168"/>
      <c r="O1830" s="168" t="str">
        <f t="shared" si="170"/>
        <v>PH.IC.PA.121802.01</v>
      </c>
      <c r="Q1830" s="168" t="str">
        <f t="shared" si="171"/>
        <v>CL.IC.PA.121802.01</v>
      </c>
    </row>
    <row r="1831" spans="1:17" s="167" customFormat="1" ht="15">
      <c r="A1831" s="167" t="s">
        <v>6465</v>
      </c>
      <c r="C1831" s="61" t="s">
        <v>12100</v>
      </c>
      <c r="E1831" s="61" t="s">
        <v>12602</v>
      </c>
      <c r="F1831" s="167" t="s">
        <v>5917</v>
      </c>
      <c r="G1831" s="167" t="s">
        <v>6091</v>
      </c>
      <c r="H1831" s="62" t="s">
        <v>12032</v>
      </c>
      <c r="I1831" s="167" t="s">
        <v>6091</v>
      </c>
      <c r="J1831" s="63" t="str">
        <f t="shared" si="167"/>
        <v>IC.PA.121803</v>
      </c>
      <c r="K1831" s="61" t="s">
        <v>12175</v>
      </c>
      <c r="L1831" s="167" t="str">
        <f t="shared" si="168"/>
        <v>Occipital</v>
      </c>
      <c r="M1831" s="61" t="str">
        <f t="shared" si="169"/>
        <v>PI.IC.PA.121803.01</v>
      </c>
      <c r="N1831" s="168"/>
      <c r="O1831" s="168" t="str">
        <f t="shared" si="170"/>
        <v>PH.IC.PA.121803.01</v>
      </c>
      <c r="Q1831" s="168" t="str">
        <f t="shared" si="171"/>
        <v>CL.IC.PA.121803.01</v>
      </c>
    </row>
    <row r="1832" spans="1:17" s="167" customFormat="1" ht="15">
      <c r="A1832" s="167" t="s">
        <v>6465</v>
      </c>
      <c r="C1832" s="61" t="s">
        <v>12100</v>
      </c>
      <c r="E1832" s="61" t="s">
        <v>12602</v>
      </c>
      <c r="F1832" s="167" t="s">
        <v>5917</v>
      </c>
      <c r="G1832" s="167" t="s">
        <v>9142</v>
      </c>
      <c r="H1832" s="62" t="s">
        <v>12028</v>
      </c>
      <c r="I1832" s="167" t="s">
        <v>9142</v>
      </c>
      <c r="J1832" s="63" t="str">
        <f t="shared" si="167"/>
        <v>IC.PA.121804</v>
      </c>
      <c r="K1832" s="61" t="s">
        <v>12175</v>
      </c>
      <c r="L1832" s="167" t="str">
        <f t="shared" si="168"/>
        <v>Eye(s)</v>
      </c>
      <c r="M1832" s="61" t="str">
        <f t="shared" si="169"/>
        <v>PI.IC.PA.121804.01</v>
      </c>
      <c r="N1832" s="168"/>
      <c r="O1832" s="168" t="str">
        <f t="shared" si="170"/>
        <v>PH.IC.PA.121804.01</v>
      </c>
      <c r="Q1832" s="168" t="str">
        <f t="shared" si="171"/>
        <v>CL.IC.PA.121804.01</v>
      </c>
    </row>
    <row r="1833" spans="1:17" s="167" customFormat="1" ht="15">
      <c r="A1833" s="167" t="s">
        <v>6465</v>
      </c>
      <c r="C1833" s="61" t="s">
        <v>12100</v>
      </c>
      <c r="E1833" s="61" t="s">
        <v>12602</v>
      </c>
      <c r="F1833" s="167" t="s">
        <v>5917</v>
      </c>
      <c r="G1833" s="167" t="s">
        <v>6092</v>
      </c>
      <c r="H1833" s="62" t="s">
        <v>12210</v>
      </c>
      <c r="I1833" s="167" t="s">
        <v>6093</v>
      </c>
      <c r="J1833" s="63" t="str">
        <f t="shared" si="167"/>
        <v>IC.PA.121805</v>
      </c>
      <c r="K1833" s="61" t="s">
        <v>12175</v>
      </c>
      <c r="L1833" s="167" t="str">
        <f t="shared" si="168"/>
        <v>Behind the eyes</v>
      </c>
      <c r="M1833" s="61" t="str">
        <f t="shared" si="169"/>
        <v>PI.IC.PA.121805.01</v>
      </c>
      <c r="N1833" s="168"/>
      <c r="O1833" s="168" t="str">
        <f t="shared" si="170"/>
        <v>PH.IC.PA.121805.01</v>
      </c>
      <c r="Q1833" s="168" t="str">
        <f t="shared" si="171"/>
        <v>CL.IC.PA.121805.01</v>
      </c>
    </row>
    <row r="1834" spans="1:17" s="167" customFormat="1" ht="15">
      <c r="A1834" s="167" t="s">
        <v>6465</v>
      </c>
      <c r="C1834" s="61" t="s">
        <v>12100</v>
      </c>
      <c r="E1834" s="61" t="s">
        <v>12602</v>
      </c>
      <c r="F1834" s="167" t="s">
        <v>5917</v>
      </c>
      <c r="G1834" s="167" t="s">
        <v>6094</v>
      </c>
      <c r="H1834" s="62" t="s">
        <v>12212</v>
      </c>
      <c r="I1834" s="167" t="s">
        <v>6095</v>
      </c>
      <c r="J1834" s="63" t="str">
        <f t="shared" si="167"/>
        <v>IC.PA.121806</v>
      </c>
      <c r="K1834" s="61" t="s">
        <v>12175</v>
      </c>
      <c r="L1834" s="167" t="str">
        <f t="shared" si="168"/>
        <v>Between the eyes</v>
      </c>
      <c r="M1834" s="61" t="str">
        <f t="shared" si="169"/>
        <v>PI.IC.PA.121806.01</v>
      </c>
      <c r="N1834" s="168"/>
      <c r="O1834" s="168" t="str">
        <f t="shared" si="170"/>
        <v>PH.IC.PA.121806.01</v>
      </c>
      <c r="Q1834" s="168" t="str">
        <f t="shared" si="171"/>
        <v>CL.IC.PA.121806.01</v>
      </c>
    </row>
    <row r="1835" spans="1:17" s="167" customFormat="1" ht="15">
      <c r="A1835" s="167" t="s">
        <v>6465</v>
      </c>
      <c r="C1835" s="61" t="s">
        <v>12100</v>
      </c>
      <c r="E1835" s="61" t="s">
        <v>12602</v>
      </c>
      <c r="F1835" s="167" t="s">
        <v>5917</v>
      </c>
      <c r="G1835" s="167" t="s">
        <v>6096</v>
      </c>
      <c r="H1835" s="62" t="s">
        <v>12225</v>
      </c>
      <c r="I1835" s="167" t="s">
        <v>6096</v>
      </c>
      <c r="J1835" s="63" t="str">
        <f t="shared" si="167"/>
        <v>IC.PA.121807</v>
      </c>
      <c r="K1835" s="61" t="s">
        <v>12175</v>
      </c>
      <c r="L1835" s="167" t="str">
        <f t="shared" si="168"/>
        <v>Sinus</v>
      </c>
      <c r="M1835" s="61" t="str">
        <f t="shared" si="169"/>
        <v>PI.IC.PA.121807.01</v>
      </c>
      <c r="N1835" s="168"/>
      <c r="O1835" s="168" t="str">
        <f t="shared" si="170"/>
        <v>PH.IC.PA.121807.01</v>
      </c>
      <c r="Q1835" s="168" t="str">
        <f t="shared" si="171"/>
        <v>CL.IC.PA.121807.01</v>
      </c>
    </row>
    <row r="1836" spans="1:17" s="167" customFormat="1" ht="15">
      <c r="A1836" s="167" t="s">
        <v>6465</v>
      </c>
      <c r="C1836" s="61" t="s">
        <v>12100</v>
      </c>
      <c r="E1836" s="61" t="s">
        <v>12602</v>
      </c>
      <c r="F1836" s="167" t="s">
        <v>5917</v>
      </c>
      <c r="G1836" s="167" t="s">
        <v>8737</v>
      </c>
      <c r="H1836" s="62" t="s">
        <v>11638</v>
      </c>
      <c r="I1836" s="167" t="s">
        <v>8737</v>
      </c>
      <c r="J1836" s="63" t="str">
        <f t="shared" si="167"/>
        <v>IC.PA.121808</v>
      </c>
      <c r="K1836" s="61" t="s">
        <v>12175</v>
      </c>
      <c r="L1836" s="167" t="str">
        <f t="shared" si="168"/>
        <v>Ear(s)</v>
      </c>
      <c r="M1836" s="61" t="str">
        <f t="shared" si="169"/>
        <v>PI.IC.PA.121808.01</v>
      </c>
      <c r="N1836" s="168"/>
      <c r="O1836" s="168" t="str">
        <f t="shared" si="170"/>
        <v>PH.IC.PA.121808.01</v>
      </c>
      <c r="Q1836" s="168" t="str">
        <f t="shared" si="171"/>
        <v>CL.IC.PA.121808.01</v>
      </c>
    </row>
    <row r="1837" spans="1:17" s="167" customFormat="1" ht="15">
      <c r="A1837" s="167" t="s">
        <v>6465</v>
      </c>
      <c r="C1837" s="61" t="s">
        <v>12100</v>
      </c>
      <c r="E1837" s="61" t="s">
        <v>12602</v>
      </c>
      <c r="F1837" s="167" t="s">
        <v>5917</v>
      </c>
      <c r="G1837" s="167" t="s">
        <v>9457</v>
      </c>
      <c r="H1837" s="62" t="s">
        <v>11639</v>
      </c>
      <c r="I1837" s="167" t="s">
        <v>9457</v>
      </c>
      <c r="J1837" s="63" t="str">
        <f t="shared" si="167"/>
        <v>IC.PA.121809</v>
      </c>
      <c r="K1837" s="61" t="s">
        <v>12175</v>
      </c>
      <c r="L1837" s="167" t="str">
        <f t="shared" si="168"/>
        <v>Nose</v>
      </c>
      <c r="M1837" s="61" t="str">
        <f t="shared" si="169"/>
        <v>PI.IC.PA.121809.01</v>
      </c>
      <c r="N1837" s="168"/>
      <c r="O1837" s="168" t="str">
        <f t="shared" si="170"/>
        <v>PH.IC.PA.121809.01</v>
      </c>
      <c r="Q1837" s="168" t="str">
        <f t="shared" si="171"/>
        <v>CL.IC.PA.121809.01</v>
      </c>
    </row>
    <row r="1838" spans="1:17" s="167" customFormat="1" ht="15">
      <c r="A1838" s="167" t="s">
        <v>6465</v>
      </c>
      <c r="C1838" s="61" t="s">
        <v>12100</v>
      </c>
      <c r="E1838" s="61" t="s">
        <v>12602</v>
      </c>
      <c r="F1838" s="167" t="s">
        <v>5917</v>
      </c>
      <c r="G1838" s="167" t="s">
        <v>9089</v>
      </c>
      <c r="H1838" s="62" t="s">
        <v>11829</v>
      </c>
      <c r="I1838" s="167" t="s">
        <v>9089</v>
      </c>
      <c r="J1838" s="63" t="str">
        <f t="shared" si="167"/>
        <v>IC.PA.121810</v>
      </c>
      <c r="K1838" s="61" t="s">
        <v>12175</v>
      </c>
      <c r="L1838" s="167" t="str">
        <f t="shared" si="168"/>
        <v>Lip(s)</v>
      </c>
      <c r="M1838" s="61" t="str">
        <f t="shared" si="169"/>
        <v>PI.IC.PA.121810.01</v>
      </c>
      <c r="N1838" s="168"/>
      <c r="O1838" s="168" t="str">
        <f t="shared" si="170"/>
        <v>PH.IC.PA.121810.01</v>
      </c>
      <c r="Q1838" s="168" t="str">
        <f t="shared" si="171"/>
        <v>CL.IC.PA.121810.01</v>
      </c>
    </row>
    <row r="1839" spans="1:17" s="167" customFormat="1" ht="15">
      <c r="A1839" s="167" t="s">
        <v>6465</v>
      </c>
      <c r="C1839" s="61" t="s">
        <v>12100</v>
      </c>
      <c r="E1839" s="61" t="s">
        <v>12602</v>
      </c>
      <c r="F1839" s="167" t="s">
        <v>5917</v>
      </c>
      <c r="G1839" s="167" t="s">
        <v>8744</v>
      </c>
      <c r="H1839" s="62" t="s">
        <v>12099</v>
      </c>
      <c r="I1839" s="167" t="s">
        <v>8744</v>
      </c>
      <c r="J1839" s="63" t="str">
        <f t="shared" si="167"/>
        <v>IC.PA.121811</v>
      </c>
      <c r="K1839" s="61" t="s">
        <v>12175</v>
      </c>
      <c r="L1839" s="167" t="str">
        <f t="shared" si="168"/>
        <v>Jaw</v>
      </c>
      <c r="M1839" s="61" t="str">
        <f t="shared" si="169"/>
        <v>PI.IC.PA.121811.01</v>
      </c>
      <c r="N1839" s="168"/>
      <c r="O1839" s="168" t="str">
        <f t="shared" si="170"/>
        <v>PH.IC.PA.121811.01</v>
      </c>
      <c r="Q1839" s="168" t="str">
        <f t="shared" si="171"/>
        <v>CL.IC.PA.121811.01</v>
      </c>
    </row>
    <row r="1840" spans="1:17" s="167" customFormat="1" ht="15">
      <c r="A1840" s="167" t="s">
        <v>6465</v>
      </c>
      <c r="C1840" s="61" t="s">
        <v>12100</v>
      </c>
      <c r="E1840" s="61" t="s">
        <v>12602</v>
      </c>
      <c r="F1840" s="167" t="s">
        <v>5917</v>
      </c>
      <c r="G1840" s="167" t="s">
        <v>9113</v>
      </c>
      <c r="H1840" s="62" t="s">
        <v>12100</v>
      </c>
      <c r="I1840" s="167" t="s">
        <v>9113</v>
      </c>
      <c r="J1840" s="63" t="str">
        <f t="shared" si="167"/>
        <v>IC.PA.121812</v>
      </c>
      <c r="K1840" s="61" t="s">
        <v>12175</v>
      </c>
      <c r="L1840" s="167" t="str">
        <f t="shared" si="168"/>
        <v>Neck</v>
      </c>
      <c r="M1840" s="61" t="str">
        <f t="shared" si="169"/>
        <v>PI.IC.PA.121812.01</v>
      </c>
      <c r="N1840" s="168"/>
      <c r="O1840" s="168" t="str">
        <f t="shared" si="170"/>
        <v>PH.IC.PA.121812.01</v>
      </c>
      <c r="Q1840" s="168" t="str">
        <f t="shared" si="171"/>
        <v>CL.IC.PA.121812.01</v>
      </c>
    </row>
    <row r="1841" spans="1:33" s="167" customFormat="1" ht="15">
      <c r="A1841" s="167" t="s">
        <v>6465</v>
      </c>
      <c r="C1841" s="61" t="s">
        <v>12100</v>
      </c>
      <c r="E1841" s="61" t="s">
        <v>12602</v>
      </c>
      <c r="F1841" s="167" t="s">
        <v>5917</v>
      </c>
      <c r="G1841" s="167" t="s">
        <v>6097</v>
      </c>
      <c r="H1841" s="62" t="s">
        <v>12101</v>
      </c>
      <c r="I1841" s="167" t="s">
        <v>6097</v>
      </c>
      <c r="J1841" s="63" t="str">
        <f t="shared" si="167"/>
        <v>IC.PA.121813</v>
      </c>
      <c r="K1841" s="61" t="s">
        <v>12175</v>
      </c>
      <c r="L1841" s="167" t="str">
        <f t="shared" si="168"/>
        <v>Toothache</v>
      </c>
      <c r="M1841" s="61" t="str">
        <f t="shared" si="169"/>
        <v>PI.IC.PA.121813.01</v>
      </c>
      <c r="N1841" s="168"/>
      <c r="O1841" s="168" t="str">
        <f t="shared" si="170"/>
        <v>PH.IC.PA.121813.01</v>
      </c>
      <c r="Q1841" s="168" t="str">
        <f t="shared" si="171"/>
        <v>CL.IC.PA.121813.01</v>
      </c>
    </row>
    <row r="1842" spans="1:33" s="167" customFormat="1" ht="15">
      <c r="A1842" s="167" t="s">
        <v>6465</v>
      </c>
      <c r="C1842" s="61" t="s">
        <v>12100</v>
      </c>
      <c r="E1842" s="61" t="s">
        <v>12602</v>
      </c>
      <c r="F1842" s="167" t="s">
        <v>5917</v>
      </c>
      <c r="G1842" s="167" t="s">
        <v>9088</v>
      </c>
      <c r="H1842" s="62" t="s">
        <v>12102</v>
      </c>
      <c r="I1842" s="167" t="s">
        <v>9088</v>
      </c>
      <c r="J1842" s="63" t="str">
        <f t="shared" si="167"/>
        <v>IC.PA.121814</v>
      </c>
      <c r="K1842" s="61" t="s">
        <v>12175</v>
      </c>
      <c r="L1842" s="167" t="str">
        <f t="shared" si="168"/>
        <v>Mouth</v>
      </c>
      <c r="M1842" s="61" t="str">
        <f t="shared" si="169"/>
        <v>PI.IC.PA.121814.01</v>
      </c>
      <c r="N1842" s="168"/>
      <c r="O1842" s="168" t="str">
        <f t="shared" si="170"/>
        <v>PH.IC.PA.121814.01</v>
      </c>
      <c r="Q1842" s="168" t="str">
        <f t="shared" si="171"/>
        <v>CL.IC.PA.121814.01</v>
      </c>
    </row>
    <row r="1843" spans="1:33" s="167" customFormat="1" ht="15">
      <c r="A1843" s="167" t="s">
        <v>6465</v>
      </c>
      <c r="C1843" s="61" t="s">
        <v>12100</v>
      </c>
      <c r="E1843" s="61" t="s">
        <v>12602</v>
      </c>
      <c r="F1843" s="167" t="s">
        <v>5917</v>
      </c>
      <c r="G1843" s="167" t="s">
        <v>9590</v>
      </c>
      <c r="H1843" s="62" t="s">
        <v>11559</v>
      </c>
      <c r="I1843" s="167" t="s">
        <v>9590</v>
      </c>
      <c r="J1843" s="63" t="str">
        <f t="shared" si="167"/>
        <v>IC.PA.121815</v>
      </c>
      <c r="K1843" s="61" t="s">
        <v>12175</v>
      </c>
      <c r="L1843" s="167" t="str">
        <f t="shared" si="168"/>
        <v>Face</v>
      </c>
      <c r="M1843" s="61" t="str">
        <f t="shared" si="169"/>
        <v>PI.IC.PA.121815.01</v>
      </c>
      <c r="N1843" s="168"/>
      <c r="O1843" s="168" t="str">
        <f t="shared" si="170"/>
        <v>PH.IC.PA.121815.01</v>
      </c>
      <c r="Q1843" s="168" t="str">
        <f t="shared" si="171"/>
        <v>CL.IC.PA.121815.01</v>
      </c>
    </row>
    <row r="1844" spans="1:33" s="167" customFormat="1" ht="15">
      <c r="A1844" s="167" t="s">
        <v>6465</v>
      </c>
      <c r="C1844" s="61" t="s">
        <v>12100</v>
      </c>
      <c r="E1844" s="61" t="s">
        <v>566</v>
      </c>
      <c r="F1844" s="167" t="s">
        <v>5917</v>
      </c>
      <c r="G1844" s="167" t="s">
        <v>9195</v>
      </c>
      <c r="H1844" s="62" t="s">
        <v>11560</v>
      </c>
      <c r="I1844" s="167" t="s">
        <v>9195</v>
      </c>
      <c r="J1844" s="63" t="str">
        <f t="shared" si="167"/>
        <v>IC.PA.121816</v>
      </c>
      <c r="K1844" s="61" t="s">
        <v>13277</v>
      </c>
      <c r="L1844" s="167" t="str">
        <f t="shared" si="168"/>
        <v>Head</v>
      </c>
      <c r="M1844" s="61" t="str">
        <f t="shared" si="169"/>
        <v>PI.IC.PA.121816.01</v>
      </c>
      <c r="N1844" s="168"/>
      <c r="O1844" s="168" t="str">
        <f t="shared" si="170"/>
        <v>PH.IC.PA.121816.01</v>
      </c>
      <c r="Q1844" s="168" t="str">
        <f t="shared" si="171"/>
        <v>CL.IC.PA.121816.01</v>
      </c>
    </row>
    <row r="1845" spans="1:33" s="167" customFormat="1" ht="15">
      <c r="A1845" s="167" t="s">
        <v>6465</v>
      </c>
      <c r="C1845" s="61" t="s">
        <v>12100</v>
      </c>
      <c r="E1845" s="61" t="s">
        <v>12602</v>
      </c>
      <c r="F1845" s="167" t="s">
        <v>5917</v>
      </c>
      <c r="G1845" s="167" t="s">
        <v>280</v>
      </c>
      <c r="H1845" s="62" t="s">
        <v>596</v>
      </c>
      <c r="I1845" s="167" t="s">
        <v>280</v>
      </c>
      <c r="J1845" s="63" t="str">
        <f t="shared" si="167"/>
        <v>IC.PA.121817</v>
      </c>
      <c r="K1845" s="61" t="s">
        <v>12175</v>
      </c>
      <c r="L1845" s="167" t="str">
        <f t="shared" si="168"/>
        <v>Throat</v>
      </c>
      <c r="M1845" s="61" t="str">
        <f t="shared" si="169"/>
        <v>PI.IC.PA.121817.01</v>
      </c>
      <c r="N1845" s="168"/>
      <c r="O1845" s="168" t="str">
        <f t="shared" si="170"/>
        <v>PH.IC.PA.121817.01</v>
      </c>
      <c r="Q1845" s="168" t="str">
        <f t="shared" si="171"/>
        <v>CL.IC.PA.121817.01</v>
      </c>
      <c r="AD1845" s="167" t="s">
        <v>88</v>
      </c>
      <c r="AE1845" s="167">
        <v>1185</v>
      </c>
    </row>
    <row r="1846" spans="1:33" s="167" customFormat="1" ht="15">
      <c r="A1846" s="167" t="s">
        <v>6465</v>
      </c>
      <c r="C1846" s="61" t="s">
        <v>12100</v>
      </c>
      <c r="E1846" s="61" t="s">
        <v>12602</v>
      </c>
      <c r="F1846" s="167" t="s">
        <v>5917</v>
      </c>
      <c r="G1846" s="86" t="s">
        <v>13514</v>
      </c>
      <c r="H1846" s="62" t="s">
        <v>12060</v>
      </c>
      <c r="J1846" s="63" t="str">
        <f t="shared" si="167"/>
        <v>IC.PA.121818</v>
      </c>
      <c r="K1846" s="61" t="s">
        <v>12175</v>
      </c>
      <c r="L1846" s="167" t="str">
        <f t="shared" si="168"/>
        <v>Forehead, right</v>
      </c>
      <c r="M1846" s="61" t="str">
        <f t="shared" si="169"/>
        <v>PI.IC.PA.121818.01</v>
      </c>
      <c r="N1846" s="168"/>
      <c r="O1846" s="168" t="str">
        <f t="shared" si="170"/>
        <v>PH.IC.PA.121818.01</v>
      </c>
      <c r="Q1846" s="168" t="str">
        <f t="shared" si="171"/>
        <v>CL.IC.PA.121818.01</v>
      </c>
      <c r="AF1846" s="167" t="s">
        <v>12773</v>
      </c>
      <c r="AG1846" s="167">
        <v>1429</v>
      </c>
    </row>
    <row r="1847" spans="1:33" s="167" customFormat="1" ht="15">
      <c r="A1847" s="167" t="s">
        <v>6465</v>
      </c>
      <c r="C1847" s="61" t="s">
        <v>12100</v>
      </c>
      <c r="E1847" s="61" t="s">
        <v>12602</v>
      </c>
      <c r="F1847" s="167" t="s">
        <v>5917</v>
      </c>
      <c r="G1847" s="86" t="s">
        <v>13515</v>
      </c>
      <c r="H1847" s="62" t="s">
        <v>11913</v>
      </c>
      <c r="J1847" s="63" t="str">
        <f t="shared" si="167"/>
        <v>IC.PA.121819</v>
      </c>
      <c r="K1847" s="61" t="s">
        <v>12175</v>
      </c>
      <c r="L1847" s="167" t="str">
        <f t="shared" si="168"/>
        <v>Forehead, left</v>
      </c>
      <c r="M1847" s="61" t="str">
        <f t="shared" si="169"/>
        <v>PI.IC.PA.121819.01</v>
      </c>
      <c r="N1847" s="168"/>
      <c r="O1847" s="168" t="str">
        <f t="shared" si="170"/>
        <v>PH.IC.PA.121819.01</v>
      </c>
      <c r="Q1847" s="168" t="str">
        <f t="shared" si="171"/>
        <v>CL.IC.PA.121819.01</v>
      </c>
      <c r="AF1847" s="167" t="s">
        <v>12773</v>
      </c>
      <c r="AG1847" s="167">
        <v>1429</v>
      </c>
    </row>
    <row r="1848" spans="1:33" s="167" customFormat="1" ht="15">
      <c r="A1848" s="167" t="s">
        <v>6465</v>
      </c>
      <c r="C1848" s="61" t="s">
        <v>12100</v>
      </c>
      <c r="E1848" s="61" t="s">
        <v>12602</v>
      </c>
      <c r="F1848" s="167" t="s">
        <v>5917</v>
      </c>
      <c r="G1848" s="86" t="s">
        <v>9027</v>
      </c>
      <c r="H1848" s="62" t="s">
        <v>11906</v>
      </c>
      <c r="J1848" s="63" t="str">
        <f t="shared" si="167"/>
        <v>IC.PA.121820</v>
      </c>
      <c r="K1848" s="61" t="s">
        <v>12175</v>
      </c>
      <c r="L1848" s="167" t="str">
        <f t="shared" si="168"/>
        <v>Temporal, right</v>
      </c>
      <c r="M1848" s="61" t="str">
        <f t="shared" si="169"/>
        <v>PI.IC.PA.121820.01</v>
      </c>
      <c r="N1848" s="168"/>
      <c r="O1848" s="168" t="str">
        <f t="shared" si="170"/>
        <v>PH.IC.PA.121820.01</v>
      </c>
      <c r="Q1848" s="168" t="str">
        <f t="shared" si="171"/>
        <v>CL.IC.PA.121820.01</v>
      </c>
      <c r="AF1848" s="167" t="s">
        <v>12773</v>
      </c>
      <c r="AG1848" s="167">
        <v>1429</v>
      </c>
    </row>
    <row r="1849" spans="1:33" s="167" customFormat="1" ht="15">
      <c r="A1849" s="167" t="s">
        <v>6465</v>
      </c>
      <c r="C1849" s="61" t="s">
        <v>12100</v>
      </c>
      <c r="E1849" s="61" t="s">
        <v>12602</v>
      </c>
      <c r="F1849" s="167" t="s">
        <v>5917</v>
      </c>
      <c r="G1849" s="86" t="s">
        <v>9029</v>
      </c>
      <c r="H1849" s="62" t="s">
        <v>10704</v>
      </c>
      <c r="J1849" s="63" t="str">
        <f t="shared" si="167"/>
        <v>IC.PA.121821</v>
      </c>
      <c r="K1849" s="61" t="s">
        <v>12175</v>
      </c>
      <c r="L1849" s="167" t="str">
        <f t="shared" si="168"/>
        <v>Temporal, left</v>
      </c>
      <c r="M1849" s="61" t="str">
        <f t="shared" si="169"/>
        <v>PI.IC.PA.121821.01</v>
      </c>
      <c r="N1849" s="168"/>
      <c r="O1849" s="168" t="str">
        <f t="shared" si="170"/>
        <v>PH.IC.PA.121821.01</v>
      </c>
      <c r="Q1849" s="168" t="str">
        <f t="shared" si="171"/>
        <v>CL.IC.PA.121821.01</v>
      </c>
      <c r="AF1849" s="167" t="s">
        <v>12773</v>
      </c>
      <c r="AG1849" s="167">
        <v>1429</v>
      </c>
    </row>
    <row r="1850" spans="1:33" s="167" customFormat="1" ht="15">
      <c r="A1850" s="167" t="s">
        <v>6465</v>
      </c>
      <c r="C1850" s="61" t="s">
        <v>12100</v>
      </c>
      <c r="E1850" s="61" t="s">
        <v>12602</v>
      </c>
      <c r="F1850" s="167" t="s">
        <v>5917</v>
      </c>
      <c r="G1850" s="86" t="s">
        <v>9031</v>
      </c>
      <c r="H1850" s="62" t="s">
        <v>10705</v>
      </c>
      <c r="J1850" s="63" t="str">
        <f t="shared" si="167"/>
        <v>IC.PA.121822</v>
      </c>
      <c r="K1850" s="61" t="s">
        <v>12175</v>
      </c>
      <c r="L1850" s="167" t="str">
        <f t="shared" si="168"/>
        <v>Parietal, right</v>
      </c>
      <c r="M1850" s="61" t="str">
        <f t="shared" si="169"/>
        <v>PI.IC.PA.121822.01</v>
      </c>
      <c r="N1850" s="168"/>
      <c r="O1850" s="168" t="str">
        <f t="shared" si="170"/>
        <v>PH.IC.PA.121822.01</v>
      </c>
      <c r="Q1850" s="168" t="str">
        <f t="shared" si="171"/>
        <v>CL.IC.PA.121822.01</v>
      </c>
      <c r="AF1850" s="167" t="s">
        <v>12773</v>
      </c>
      <c r="AG1850" s="167">
        <v>1429</v>
      </c>
    </row>
    <row r="1851" spans="1:33" s="167" customFormat="1" ht="15">
      <c r="A1851" s="167" t="s">
        <v>6465</v>
      </c>
      <c r="C1851" s="61" t="s">
        <v>12100</v>
      </c>
      <c r="E1851" s="61" t="s">
        <v>12602</v>
      </c>
      <c r="F1851" s="167" t="s">
        <v>5917</v>
      </c>
      <c r="G1851" s="86" t="s">
        <v>9040</v>
      </c>
      <c r="H1851" s="62" t="s">
        <v>10706</v>
      </c>
      <c r="J1851" s="63" t="str">
        <f t="shared" si="167"/>
        <v>IC.PA.121823</v>
      </c>
      <c r="K1851" s="61" t="s">
        <v>12175</v>
      </c>
      <c r="L1851" s="167" t="str">
        <f t="shared" si="168"/>
        <v>Parietal, left</v>
      </c>
      <c r="M1851" s="61" t="str">
        <f t="shared" si="169"/>
        <v>PI.IC.PA.121823.01</v>
      </c>
      <c r="N1851" s="168"/>
      <c r="O1851" s="168" t="str">
        <f t="shared" si="170"/>
        <v>PH.IC.PA.121823.01</v>
      </c>
      <c r="Q1851" s="168" t="str">
        <f t="shared" si="171"/>
        <v>CL.IC.PA.121823.01</v>
      </c>
      <c r="AF1851" s="167" t="s">
        <v>12773</v>
      </c>
      <c r="AG1851" s="167">
        <v>1429</v>
      </c>
    </row>
    <row r="1852" spans="1:33" s="167" customFormat="1" ht="15">
      <c r="A1852" s="167" t="s">
        <v>6465</v>
      </c>
      <c r="C1852" s="61" t="s">
        <v>12100</v>
      </c>
      <c r="E1852" s="61" t="s">
        <v>12602</v>
      </c>
      <c r="F1852" s="167" t="s">
        <v>5917</v>
      </c>
      <c r="G1852" s="86" t="s">
        <v>9043</v>
      </c>
      <c r="H1852" s="62" t="s">
        <v>10707</v>
      </c>
      <c r="J1852" s="63" t="str">
        <f t="shared" si="167"/>
        <v>IC.PA.121824</v>
      </c>
      <c r="K1852" s="61" t="s">
        <v>12175</v>
      </c>
      <c r="L1852" s="167" t="str">
        <f t="shared" si="168"/>
        <v>Eye, right</v>
      </c>
      <c r="M1852" s="61" t="str">
        <f t="shared" si="169"/>
        <v>PI.IC.PA.121824.01</v>
      </c>
      <c r="N1852" s="168"/>
      <c r="O1852" s="168" t="str">
        <f t="shared" si="170"/>
        <v>PH.IC.PA.121824.01</v>
      </c>
      <c r="Q1852" s="168" t="str">
        <f t="shared" si="171"/>
        <v>CL.IC.PA.121824.01</v>
      </c>
      <c r="AF1852" s="167" t="s">
        <v>12773</v>
      </c>
      <c r="AG1852" s="167">
        <v>1429</v>
      </c>
    </row>
    <row r="1853" spans="1:33" s="167" customFormat="1" ht="15">
      <c r="A1853" s="167" t="s">
        <v>6465</v>
      </c>
      <c r="C1853" s="61" t="s">
        <v>12100</v>
      </c>
      <c r="E1853" s="61" t="s">
        <v>12602</v>
      </c>
      <c r="F1853" s="167" t="s">
        <v>5917</v>
      </c>
      <c r="G1853" s="86" t="s">
        <v>9045</v>
      </c>
      <c r="H1853" s="62" t="s">
        <v>10708</v>
      </c>
      <c r="J1853" s="63" t="str">
        <f t="shared" si="167"/>
        <v>IC.PA.121825</v>
      </c>
      <c r="K1853" s="61" t="s">
        <v>12175</v>
      </c>
      <c r="L1853" s="167" t="str">
        <f t="shared" si="168"/>
        <v>Eye, left</v>
      </c>
      <c r="M1853" s="61" t="str">
        <f t="shared" si="169"/>
        <v>PI.IC.PA.121825.01</v>
      </c>
      <c r="N1853" s="168"/>
      <c r="O1853" s="168" t="str">
        <f t="shared" si="170"/>
        <v>PH.IC.PA.121825.01</v>
      </c>
      <c r="Q1853" s="168" t="str">
        <f t="shared" si="171"/>
        <v>CL.IC.PA.121825.01</v>
      </c>
      <c r="AF1853" s="167" t="s">
        <v>12773</v>
      </c>
      <c r="AG1853" s="167">
        <v>1429</v>
      </c>
    </row>
    <row r="1854" spans="1:33" s="167" customFormat="1" ht="15">
      <c r="A1854" s="167" t="s">
        <v>6465</v>
      </c>
      <c r="C1854" s="61" t="s">
        <v>12100</v>
      </c>
      <c r="E1854" s="61" t="s">
        <v>12602</v>
      </c>
      <c r="F1854" s="167" t="s">
        <v>5917</v>
      </c>
      <c r="G1854" s="86" t="s">
        <v>9584</v>
      </c>
      <c r="H1854" s="62" t="s">
        <v>10709</v>
      </c>
      <c r="J1854" s="63" t="str">
        <f t="shared" si="167"/>
        <v>IC.PA.121826</v>
      </c>
      <c r="K1854" s="61" t="s">
        <v>12175</v>
      </c>
      <c r="L1854" s="167" t="str">
        <f t="shared" si="168"/>
        <v>Ear, right</v>
      </c>
      <c r="M1854" s="61" t="str">
        <f t="shared" si="169"/>
        <v>PI.IC.PA.121826.01</v>
      </c>
      <c r="N1854" s="168"/>
      <c r="O1854" s="168" t="str">
        <f t="shared" si="170"/>
        <v>PH.IC.PA.121826.01</v>
      </c>
      <c r="Q1854" s="168" t="str">
        <f t="shared" si="171"/>
        <v>CL.IC.PA.121826.01</v>
      </c>
      <c r="AF1854" s="167" t="s">
        <v>12773</v>
      </c>
      <c r="AG1854" s="167">
        <v>1429</v>
      </c>
    </row>
    <row r="1855" spans="1:33" s="167" customFormat="1" ht="15">
      <c r="A1855" s="167" t="s">
        <v>6465</v>
      </c>
      <c r="C1855" s="61" t="s">
        <v>12100</v>
      </c>
      <c r="E1855" s="61" t="s">
        <v>12602</v>
      </c>
      <c r="F1855" s="167" t="s">
        <v>5917</v>
      </c>
      <c r="G1855" s="86" t="s">
        <v>9586</v>
      </c>
      <c r="H1855" s="62" t="s">
        <v>9143</v>
      </c>
      <c r="J1855" s="63" t="str">
        <f t="shared" si="167"/>
        <v>IC.PA.121827</v>
      </c>
      <c r="K1855" s="61" t="s">
        <v>12175</v>
      </c>
      <c r="L1855" s="167" t="str">
        <f t="shared" si="168"/>
        <v>Ear, left</v>
      </c>
      <c r="M1855" s="61" t="str">
        <f t="shared" si="169"/>
        <v>PI.IC.PA.121827.01</v>
      </c>
      <c r="N1855" s="168"/>
      <c r="O1855" s="168" t="str">
        <f t="shared" si="170"/>
        <v>PH.IC.PA.121827.01</v>
      </c>
      <c r="Q1855" s="168" t="str">
        <f t="shared" si="171"/>
        <v>CL.IC.PA.121827.01</v>
      </c>
      <c r="AF1855" s="167" t="s">
        <v>12773</v>
      </c>
      <c r="AG1855" s="167">
        <v>1429</v>
      </c>
    </row>
    <row r="1856" spans="1:33" s="167" customFormat="1" ht="15">
      <c r="A1856" s="167" t="s">
        <v>6465</v>
      </c>
      <c r="C1856" s="61" t="s">
        <v>12100</v>
      </c>
      <c r="E1856" s="61" t="s">
        <v>12602</v>
      </c>
      <c r="F1856" s="167" t="s">
        <v>5917</v>
      </c>
      <c r="G1856" s="86" t="s">
        <v>9212</v>
      </c>
      <c r="H1856" s="62" t="s">
        <v>9144</v>
      </c>
      <c r="J1856" s="63" t="str">
        <f t="shared" si="167"/>
        <v>IC.PA.121828</v>
      </c>
      <c r="K1856" s="61" t="s">
        <v>12175</v>
      </c>
      <c r="L1856" s="167" t="str">
        <f t="shared" si="168"/>
        <v>Nose, right side</v>
      </c>
      <c r="M1856" s="61" t="str">
        <f t="shared" si="169"/>
        <v>PI.IC.PA.121828.01</v>
      </c>
      <c r="N1856" s="168"/>
      <c r="O1856" s="168" t="str">
        <f t="shared" si="170"/>
        <v>PH.IC.PA.121828.01</v>
      </c>
      <c r="Q1856" s="168" t="str">
        <f t="shared" si="171"/>
        <v>CL.IC.PA.121828.01</v>
      </c>
      <c r="AF1856" s="167" t="s">
        <v>12773</v>
      </c>
      <c r="AG1856" s="167">
        <v>1429</v>
      </c>
    </row>
    <row r="1857" spans="1:33" s="167" customFormat="1" ht="15">
      <c r="A1857" s="167" t="s">
        <v>6465</v>
      </c>
      <c r="C1857" s="61" t="s">
        <v>12100</v>
      </c>
      <c r="E1857" s="61" t="s">
        <v>12602</v>
      </c>
      <c r="F1857" s="167" t="s">
        <v>5917</v>
      </c>
      <c r="G1857" s="86" t="s">
        <v>9214</v>
      </c>
      <c r="H1857" s="62" t="s">
        <v>9145</v>
      </c>
      <c r="J1857" s="63" t="str">
        <f t="shared" si="167"/>
        <v>IC.PA.121829</v>
      </c>
      <c r="K1857" s="61" t="s">
        <v>12175</v>
      </c>
      <c r="L1857" s="167" t="str">
        <f t="shared" si="168"/>
        <v>Nose, left side</v>
      </c>
      <c r="M1857" s="61" t="str">
        <f t="shared" si="169"/>
        <v>PI.IC.PA.121829.01</v>
      </c>
      <c r="N1857" s="168"/>
      <c r="O1857" s="168" t="str">
        <f t="shared" si="170"/>
        <v>PH.IC.PA.121829.01</v>
      </c>
      <c r="Q1857" s="168" t="str">
        <f t="shared" si="171"/>
        <v>CL.IC.PA.121829.01</v>
      </c>
      <c r="AF1857" s="167" t="s">
        <v>12773</v>
      </c>
      <c r="AG1857" s="167">
        <v>1429</v>
      </c>
    </row>
    <row r="1858" spans="1:33" s="167" customFormat="1" ht="15">
      <c r="A1858" s="167" t="s">
        <v>6465</v>
      </c>
      <c r="C1858" s="61" t="s">
        <v>12100</v>
      </c>
      <c r="E1858" s="61" t="s">
        <v>12602</v>
      </c>
      <c r="F1858" s="167" t="s">
        <v>5917</v>
      </c>
      <c r="G1858" s="86" t="s">
        <v>13516</v>
      </c>
      <c r="H1858" s="62" t="s">
        <v>6872</v>
      </c>
      <c r="J1858" s="63" t="str">
        <f t="shared" si="167"/>
        <v>IC.PA.121830</v>
      </c>
      <c r="K1858" s="61" t="s">
        <v>12175</v>
      </c>
      <c r="L1858" s="167" t="str">
        <f t="shared" si="168"/>
        <v>Cheek, right</v>
      </c>
      <c r="M1858" s="61" t="str">
        <f t="shared" si="169"/>
        <v>PI.IC.PA.121830.01</v>
      </c>
      <c r="N1858" s="168"/>
      <c r="O1858" s="168" t="str">
        <f t="shared" si="170"/>
        <v>PH.IC.PA.121830.01</v>
      </c>
      <c r="Q1858" s="168" t="str">
        <f t="shared" si="171"/>
        <v>CL.IC.PA.121830.01</v>
      </c>
      <c r="AF1858" s="167" t="s">
        <v>12773</v>
      </c>
      <c r="AG1858" s="167">
        <v>1429</v>
      </c>
    </row>
    <row r="1859" spans="1:33" s="167" customFormat="1" ht="15">
      <c r="A1859" s="167" t="s">
        <v>6465</v>
      </c>
      <c r="C1859" s="61" t="s">
        <v>12100</v>
      </c>
      <c r="E1859" s="61" t="s">
        <v>12602</v>
      </c>
      <c r="F1859" s="167" t="s">
        <v>5917</v>
      </c>
      <c r="G1859" s="86" t="s">
        <v>13517</v>
      </c>
      <c r="H1859" s="62" t="s">
        <v>6874</v>
      </c>
      <c r="J1859" s="63" t="str">
        <f t="shared" si="167"/>
        <v>IC.PA.121831</v>
      </c>
      <c r="K1859" s="61" t="s">
        <v>12175</v>
      </c>
      <c r="L1859" s="167" t="str">
        <f t="shared" si="168"/>
        <v>Cheek, left</v>
      </c>
      <c r="M1859" s="61" t="str">
        <f t="shared" si="169"/>
        <v>PI.IC.PA.121831.01</v>
      </c>
      <c r="N1859" s="168"/>
      <c r="O1859" s="168" t="str">
        <f t="shared" si="170"/>
        <v>PH.IC.PA.121831.01</v>
      </c>
      <c r="Q1859" s="168" t="str">
        <f t="shared" si="171"/>
        <v>CL.IC.PA.121831.01</v>
      </c>
      <c r="AF1859" s="167" t="s">
        <v>12773</v>
      </c>
      <c r="AG1859" s="167">
        <v>1429</v>
      </c>
    </row>
    <row r="1860" spans="1:33" s="167" customFormat="1" ht="15">
      <c r="A1860" s="167" t="s">
        <v>6465</v>
      </c>
      <c r="C1860" s="61" t="s">
        <v>12100</v>
      </c>
      <c r="E1860" s="61" t="s">
        <v>12602</v>
      </c>
      <c r="F1860" s="167" t="s">
        <v>5917</v>
      </c>
      <c r="G1860" s="86" t="s">
        <v>13518</v>
      </c>
      <c r="H1860" s="62" t="s">
        <v>7411</v>
      </c>
      <c r="J1860" s="63" t="str">
        <f t="shared" si="167"/>
        <v>IC.PA.121832</v>
      </c>
      <c r="K1860" s="61" t="s">
        <v>12175</v>
      </c>
      <c r="L1860" s="167" t="str">
        <f t="shared" si="168"/>
        <v>Mouth, right</v>
      </c>
      <c r="M1860" s="61" t="str">
        <f t="shared" si="169"/>
        <v>PI.IC.PA.121832.01</v>
      </c>
      <c r="N1860" s="168"/>
      <c r="O1860" s="168" t="str">
        <f t="shared" si="170"/>
        <v>PH.IC.PA.121832.01</v>
      </c>
      <c r="Q1860" s="168" t="str">
        <f t="shared" si="171"/>
        <v>CL.IC.PA.121832.01</v>
      </c>
      <c r="AF1860" s="167" t="s">
        <v>12773</v>
      </c>
      <c r="AG1860" s="167">
        <v>1429</v>
      </c>
    </row>
    <row r="1861" spans="1:33" s="167" customFormat="1" ht="15">
      <c r="A1861" s="167" t="s">
        <v>6465</v>
      </c>
      <c r="C1861" s="61" t="s">
        <v>12100</v>
      </c>
      <c r="E1861" s="61" t="s">
        <v>566</v>
      </c>
      <c r="F1861" s="167" t="s">
        <v>5917</v>
      </c>
      <c r="G1861" s="86" t="s">
        <v>13519</v>
      </c>
      <c r="H1861" s="62" t="s">
        <v>7414</v>
      </c>
      <c r="J1861" s="63" t="str">
        <f t="shared" si="167"/>
        <v>IC.PA.121833</v>
      </c>
      <c r="K1861" s="61" t="s">
        <v>13277</v>
      </c>
      <c r="L1861" s="167" t="str">
        <f t="shared" si="168"/>
        <v>Mouth, left</v>
      </c>
      <c r="M1861" s="61" t="str">
        <f t="shared" si="169"/>
        <v>PI.IC.PA.121833.01</v>
      </c>
      <c r="N1861" s="168"/>
      <c r="O1861" s="168" t="str">
        <f t="shared" si="170"/>
        <v>PH.IC.PA.121833.01</v>
      </c>
      <c r="Q1861" s="168" t="str">
        <f t="shared" si="171"/>
        <v>CL.IC.PA.121833.01</v>
      </c>
      <c r="AF1861" s="167" t="s">
        <v>12773</v>
      </c>
      <c r="AG1861" s="167">
        <v>1429</v>
      </c>
    </row>
    <row r="1862" spans="1:33" s="167" customFormat="1" ht="15">
      <c r="A1862" s="167" t="s">
        <v>6465</v>
      </c>
      <c r="C1862" s="61" t="s">
        <v>12100</v>
      </c>
      <c r="E1862" s="61" t="s">
        <v>12602</v>
      </c>
      <c r="F1862" s="167" t="s">
        <v>5917</v>
      </c>
      <c r="G1862" s="86" t="s">
        <v>9091</v>
      </c>
      <c r="H1862" s="62" t="s">
        <v>7417</v>
      </c>
      <c r="J1862" s="63" t="str">
        <f t="shared" si="167"/>
        <v>IC.PA.121834</v>
      </c>
      <c r="K1862" s="61" t="s">
        <v>12175</v>
      </c>
      <c r="L1862" s="167" t="str">
        <f t="shared" si="168"/>
        <v>Jaw, right</v>
      </c>
      <c r="M1862" s="61" t="str">
        <f t="shared" si="169"/>
        <v>PI.IC.PA.121834.01</v>
      </c>
      <c r="N1862" s="168"/>
      <c r="O1862" s="168" t="str">
        <f t="shared" si="170"/>
        <v>PH.IC.PA.121834.01</v>
      </c>
      <c r="Q1862" s="168" t="str">
        <f t="shared" si="171"/>
        <v>CL.IC.PA.121834.01</v>
      </c>
      <c r="AF1862" s="167" t="s">
        <v>12773</v>
      </c>
      <c r="AG1862" s="167">
        <v>1429</v>
      </c>
    </row>
    <row r="1863" spans="1:33" s="167" customFormat="1" ht="15">
      <c r="A1863" s="167" t="s">
        <v>6465</v>
      </c>
      <c r="C1863" s="61" t="s">
        <v>12100</v>
      </c>
      <c r="E1863" s="61" t="s">
        <v>12602</v>
      </c>
      <c r="F1863" s="167" t="s">
        <v>5917</v>
      </c>
      <c r="G1863" s="86" t="s">
        <v>9093</v>
      </c>
      <c r="H1863" s="62" t="s">
        <v>7255</v>
      </c>
      <c r="J1863" s="63" t="str">
        <f t="shared" si="167"/>
        <v>IC.PA.121835</v>
      </c>
      <c r="K1863" s="61" t="s">
        <v>12175</v>
      </c>
      <c r="L1863" s="167" t="str">
        <f t="shared" si="168"/>
        <v>Jaw, left</v>
      </c>
      <c r="M1863" s="61" t="str">
        <f t="shared" si="169"/>
        <v>PI.IC.PA.121835.01</v>
      </c>
      <c r="N1863" s="168"/>
      <c r="O1863" s="168" t="str">
        <f t="shared" si="170"/>
        <v>PH.IC.PA.121835.01</v>
      </c>
      <c r="Q1863" s="168" t="str">
        <f t="shared" si="171"/>
        <v>CL.IC.PA.121835.01</v>
      </c>
      <c r="AF1863" s="167" t="s">
        <v>12773</v>
      </c>
      <c r="AG1863" s="167">
        <v>1429</v>
      </c>
    </row>
    <row r="1864" spans="1:33" s="167" customFormat="1" ht="15">
      <c r="A1864" s="167" t="s">
        <v>6465</v>
      </c>
      <c r="C1864" s="61" t="s">
        <v>12100</v>
      </c>
      <c r="E1864" s="61" t="s">
        <v>12602</v>
      </c>
      <c r="F1864" s="167" t="s">
        <v>5917</v>
      </c>
      <c r="G1864" s="86" t="s">
        <v>9095</v>
      </c>
      <c r="H1864" s="62" t="s">
        <v>7257</v>
      </c>
      <c r="J1864" s="63" t="str">
        <f t="shared" si="167"/>
        <v>IC.PA.121836</v>
      </c>
      <c r="K1864" s="61" t="s">
        <v>12175</v>
      </c>
      <c r="L1864" s="167" t="str">
        <f t="shared" si="168"/>
        <v>Neck, right</v>
      </c>
      <c r="M1864" s="61" t="str">
        <f t="shared" si="169"/>
        <v>PI.IC.PA.121836.01</v>
      </c>
      <c r="N1864" s="168"/>
      <c r="O1864" s="168" t="str">
        <f t="shared" si="170"/>
        <v>PH.IC.PA.121836.01</v>
      </c>
      <c r="Q1864" s="168" t="str">
        <f t="shared" si="171"/>
        <v>CL.IC.PA.121836.01</v>
      </c>
      <c r="AF1864" s="167" t="s">
        <v>12773</v>
      </c>
      <c r="AG1864" s="167">
        <v>1429</v>
      </c>
    </row>
    <row r="1865" spans="1:33" s="167" customFormat="1" ht="15">
      <c r="A1865" s="167" t="s">
        <v>6465</v>
      </c>
      <c r="C1865" s="61" t="s">
        <v>12100</v>
      </c>
      <c r="E1865" s="61" t="s">
        <v>12602</v>
      </c>
      <c r="F1865" s="167" t="s">
        <v>5917</v>
      </c>
      <c r="G1865" s="86" t="s">
        <v>9111</v>
      </c>
      <c r="H1865" s="62" t="s">
        <v>7101</v>
      </c>
      <c r="J1865" s="63" t="str">
        <f t="shared" si="167"/>
        <v>IC.PA.121837</v>
      </c>
      <c r="K1865" s="61" t="s">
        <v>12175</v>
      </c>
      <c r="L1865" s="167" t="str">
        <f t="shared" si="168"/>
        <v>Neck, left</v>
      </c>
      <c r="M1865" s="61" t="str">
        <f t="shared" si="169"/>
        <v>PI.IC.PA.121837.01</v>
      </c>
      <c r="N1865" s="168"/>
      <c r="O1865" s="168" t="str">
        <f t="shared" si="170"/>
        <v>PH.IC.PA.121837.01</v>
      </c>
      <c r="Q1865" s="168" t="str">
        <f t="shared" si="171"/>
        <v>CL.IC.PA.121837.01</v>
      </c>
      <c r="AF1865" s="167" t="s">
        <v>12773</v>
      </c>
      <c r="AG1865" s="167">
        <v>1429</v>
      </c>
    </row>
    <row r="1866" spans="1:33" s="167" customFormat="1" ht="15">
      <c r="A1866" s="167" t="s">
        <v>6465</v>
      </c>
      <c r="C1866" s="61" t="s">
        <v>12100</v>
      </c>
      <c r="D1866" s="167" t="s">
        <v>9117</v>
      </c>
      <c r="E1866" s="61" t="s">
        <v>12604</v>
      </c>
      <c r="F1866" s="167" t="s">
        <v>5825</v>
      </c>
      <c r="G1866" s="167" t="s">
        <v>8998</v>
      </c>
      <c r="H1866" s="62" t="s">
        <v>11848</v>
      </c>
      <c r="I1866" s="167" t="s">
        <v>8998</v>
      </c>
      <c r="J1866" s="63" t="str">
        <f t="shared" si="167"/>
        <v>IC.PA.121901</v>
      </c>
      <c r="K1866" s="61" t="s">
        <v>12175</v>
      </c>
      <c r="L1866" s="167" t="str">
        <f t="shared" si="168"/>
        <v>Hip</v>
      </c>
      <c r="M1866" s="61" t="str">
        <f t="shared" si="169"/>
        <v>PI.IC.PA.121901.01</v>
      </c>
      <c r="N1866" s="168"/>
      <c r="O1866" s="168" t="str">
        <f t="shared" si="170"/>
        <v>PH.IC.PA.121901.01</v>
      </c>
      <c r="Q1866" s="168" t="str">
        <f t="shared" si="171"/>
        <v>CL.IC.PA.121901.01</v>
      </c>
    </row>
    <row r="1867" spans="1:33" s="167" customFormat="1" ht="15">
      <c r="A1867" s="167" t="s">
        <v>6465</v>
      </c>
      <c r="C1867" s="61" t="s">
        <v>12100</v>
      </c>
      <c r="E1867" s="61" t="s">
        <v>12604</v>
      </c>
      <c r="F1867" s="167" t="s">
        <v>5825</v>
      </c>
      <c r="G1867" s="167" t="s">
        <v>9200</v>
      </c>
      <c r="H1867" s="62" t="s">
        <v>12030</v>
      </c>
      <c r="I1867" s="167" t="s">
        <v>9200</v>
      </c>
      <c r="J1867" s="63" t="str">
        <f t="shared" si="167"/>
        <v>IC.PA.121902</v>
      </c>
      <c r="K1867" s="61" t="s">
        <v>12175</v>
      </c>
      <c r="L1867" s="167" t="str">
        <f t="shared" si="168"/>
        <v>Genitalia</v>
      </c>
      <c r="M1867" s="61" t="str">
        <f t="shared" si="169"/>
        <v>PI.IC.PA.121902.01</v>
      </c>
      <c r="N1867" s="168"/>
      <c r="O1867" s="168" t="str">
        <f t="shared" si="170"/>
        <v>PH.IC.PA.121902.01</v>
      </c>
      <c r="Q1867" s="168" t="str">
        <f t="shared" si="171"/>
        <v>CL.IC.PA.121902.01</v>
      </c>
    </row>
    <row r="1868" spans="1:33" s="167" customFormat="1" ht="15">
      <c r="A1868" s="167" t="s">
        <v>6465</v>
      </c>
      <c r="C1868" s="61" t="s">
        <v>12100</v>
      </c>
      <c r="E1868" s="61" t="s">
        <v>12604</v>
      </c>
      <c r="F1868" s="167" t="s">
        <v>5825</v>
      </c>
      <c r="G1868" s="167" t="s">
        <v>9002</v>
      </c>
      <c r="H1868" s="62" t="s">
        <v>12032</v>
      </c>
      <c r="I1868" s="167" t="s">
        <v>9002</v>
      </c>
      <c r="J1868" s="63" t="str">
        <f t="shared" si="167"/>
        <v>IC.PA.121903</v>
      </c>
      <c r="K1868" s="61" t="s">
        <v>12175</v>
      </c>
      <c r="L1868" s="167" t="str">
        <f t="shared" si="168"/>
        <v>Buttocks</v>
      </c>
      <c r="M1868" s="61" t="str">
        <f t="shared" si="169"/>
        <v>PI.IC.PA.121903.01</v>
      </c>
      <c r="N1868" s="168"/>
      <c r="O1868" s="168" t="str">
        <f t="shared" si="170"/>
        <v>PH.IC.PA.121903.01</v>
      </c>
      <c r="Q1868" s="168" t="str">
        <f t="shared" si="171"/>
        <v>CL.IC.PA.121903.01</v>
      </c>
    </row>
    <row r="1869" spans="1:33" s="167" customFormat="1" ht="15">
      <c r="A1869" s="167" t="s">
        <v>6465</v>
      </c>
      <c r="C1869" s="61" t="s">
        <v>12100</v>
      </c>
      <c r="E1869" s="61" t="s">
        <v>12604</v>
      </c>
      <c r="F1869" s="167" t="s">
        <v>5825</v>
      </c>
      <c r="G1869" s="167" t="s">
        <v>9500</v>
      </c>
      <c r="H1869" s="62" t="s">
        <v>12028</v>
      </c>
      <c r="I1869" s="167" t="s">
        <v>9500</v>
      </c>
      <c r="J1869" s="63" t="str">
        <f t="shared" si="167"/>
        <v>IC.PA.121904</v>
      </c>
      <c r="K1869" s="61" t="s">
        <v>12175</v>
      </c>
      <c r="L1869" s="167" t="str">
        <f t="shared" si="168"/>
        <v>Rectum</v>
      </c>
      <c r="M1869" s="61" t="str">
        <f t="shared" si="169"/>
        <v>PI.IC.PA.121904.01</v>
      </c>
      <c r="N1869" s="168"/>
      <c r="O1869" s="168" t="str">
        <f t="shared" si="170"/>
        <v>PH.IC.PA.121904.01</v>
      </c>
      <c r="Q1869" s="168" t="str">
        <f t="shared" si="171"/>
        <v>CL.IC.PA.121904.01</v>
      </c>
    </row>
    <row r="1870" spans="1:33" s="167" customFormat="1" ht="15">
      <c r="A1870" s="167" t="s">
        <v>6465</v>
      </c>
      <c r="C1870" s="61" t="s">
        <v>12100</v>
      </c>
      <c r="E1870" s="61" t="s">
        <v>12604</v>
      </c>
      <c r="F1870" s="167" t="s">
        <v>5825</v>
      </c>
      <c r="G1870" s="167" t="s">
        <v>8999</v>
      </c>
      <c r="H1870" s="62" t="s">
        <v>12210</v>
      </c>
      <c r="I1870" s="167" t="s">
        <v>8999</v>
      </c>
      <c r="J1870" s="63" t="str">
        <f t="shared" si="167"/>
        <v>IC.PA.121905</v>
      </c>
      <c r="K1870" s="61" t="s">
        <v>12175</v>
      </c>
      <c r="L1870" s="167" t="str">
        <f t="shared" si="168"/>
        <v>Groin</v>
      </c>
      <c r="M1870" s="61" t="str">
        <f t="shared" si="169"/>
        <v>PI.IC.PA.121905.01</v>
      </c>
      <c r="N1870" s="168"/>
      <c r="O1870" s="168" t="str">
        <f t="shared" si="170"/>
        <v>PH.IC.PA.121905.01</v>
      </c>
      <c r="Q1870" s="168" t="str">
        <f t="shared" si="171"/>
        <v>CL.IC.PA.121905.01</v>
      </c>
    </row>
    <row r="1871" spans="1:33" s="167" customFormat="1" ht="15">
      <c r="A1871" s="167" t="s">
        <v>6465</v>
      </c>
      <c r="C1871" s="61" t="s">
        <v>12100</v>
      </c>
      <c r="E1871" s="61" t="s">
        <v>12604</v>
      </c>
      <c r="F1871" s="167" t="s">
        <v>5825</v>
      </c>
      <c r="G1871" s="167" t="s">
        <v>9503</v>
      </c>
      <c r="H1871" s="62" t="s">
        <v>12212</v>
      </c>
      <c r="I1871" s="167" t="s">
        <v>9503</v>
      </c>
      <c r="J1871" s="63" t="str">
        <f t="shared" si="167"/>
        <v>IC.PA.121906</v>
      </c>
      <c r="K1871" s="61" t="s">
        <v>12175</v>
      </c>
      <c r="L1871" s="167" t="str">
        <f t="shared" si="168"/>
        <v>Scrotum</v>
      </c>
      <c r="M1871" s="61" t="str">
        <f t="shared" si="169"/>
        <v>PI.IC.PA.121906.01</v>
      </c>
      <c r="N1871" s="168"/>
      <c r="O1871" s="168" t="str">
        <f t="shared" si="170"/>
        <v>PH.IC.PA.121906.01</v>
      </c>
      <c r="Q1871" s="168" t="str">
        <f t="shared" si="171"/>
        <v>CL.IC.PA.121906.01</v>
      </c>
    </row>
    <row r="1872" spans="1:33" s="167" customFormat="1" ht="15">
      <c r="A1872" s="167" t="s">
        <v>6465</v>
      </c>
      <c r="C1872" s="61" t="s">
        <v>12100</v>
      </c>
      <c r="E1872" s="61" t="s">
        <v>217</v>
      </c>
      <c r="F1872" s="167" t="s">
        <v>5825</v>
      </c>
      <c r="G1872" s="167" t="s">
        <v>299</v>
      </c>
      <c r="H1872" s="62" t="s">
        <v>573</v>
      </c>
      <c r="I1872" s="167" t="s">
        <v>6425</v>
      </c>
      <c r="J1872" s="63" t="str">
        <f t="shared" si="167"/>
        <v>IC.PA.121907</v>
      </c>
      <c r="K1872" s="61" t="s">
        <v>13277</v>
      </c>
      <c r="L1872" s="167" t="str">
        <f t="shared" si="168"/>
        <v>Sacrum</v>
      </c>
      <c r="M1872" s="61" t="str">
        <f t="shared" si="169"/>
        <v>PI.IC.PA.121907.01</v>
      </c>
      <c r="N1872" s="168"/>
      <c r="O1872" s="168" t="str">
        <f t="shared" si="170"/>
        <v>PH.IC.PA.121907.01</v>
      </c>
      <c r="Q1872" s="168" t="str">
        <f t="shared" si="171"/>
        <v>CL.IC.PA.121907.01</v>
      </c>
      <c r="R1872" s="167" t="s">
        <v>13244</v>
      </c>
      <c r="S1872" s="167">
        <v>481</v>
      </c>
      <c r="AD1872" s="167" t="s">
        <v>88</v>
      </c>
      <c r="AE1872" s="167">
        <v>1289</v>
      </c>
    </row>
    <row r="1873" spans="1:33" s="167" customFormat="1" ht="15">
      <c r="A1873" s="167" t="s">
        <v>6465</v>
      </c>
      <c r="C1873" s="61" t="s">
        <v>12100</v>
      </c>
      <c r="E1873" s="61" t="s">
        <v>12604</v>
      </c>
      <c r="F1873" s="167" t="s">
        <v>5825</v>
      </c>
      <c r="G1873" s="86" t="s">
        <v>9365</v>
      </c>
      <c r="H1873" s="62" t="s">
        <v>11638</v>
      </c>
      <c r="J1873" s="63" t="str">
        <f t="shared" si="167"/>
        <v>IC.PA.121908</v>
      </c>
      <c r="K1873" s="61" t="s">
        <v>12175</v>
      </c>
      <c r="L1873" s="167" t="str">
        <f t="shared" si="168"/>
        <v>Hip, right</v>
      </c>
      <c r="M1873" s="61" t="str">
        <f t="shared" si="169"/>
        <v>PI.IC.PA.121908.01</v>
      </c>
      <c r="N1873" s="168"/>
      <c r="O1873" s="168" t="str">
        <f t="shared" si="170"/>
        <v>PH.IC.PA.121908.01</v>
      </c>
      <c r="Q1873" s="168" t="str">
        <f t="shared" si="171"/>
        <v>CL.IC.PA.121908.01</v>
      </c>
      <c r="AF1873" s="167" t="s">
        <v>12773</v>
      </c>
      <c r="AG1873" s="167">
        <v>1429</v>
      </c>
    </row>
    <row r="1874" spans="1:33" s="167" customFormat="1" ht="15">
      <c r="A1874" s="167" t="s">
        <v>6465</v>
      </c>
      <c r="C1874" s="61" t="s">
        <v>12100</v>
      </c>
      <c r="E1874" s="61" t="s">
        <v>12604</v>
      </c>
      <c r="F1874" s="167" t="s">
        <v>5825</v>
      </c>
      <c r="G1874" s="86" t="s">
        <v>9239</v>
      </c>
      <c r="H1874" s="62" t="s">
        <v>11639</v>
      </c>
      <c r="J1874" s="63" t="str">
        <f t="shared" si="167"/>
        <v>IC.PA.121909</v>
      </c>
      <c r="K1874" s="61" t="s">
        <v>12175</v>
      </c>
      <c r="L1874" s="167" t="str">
        <f t="shared" si="168"/>
        <v>Hip, left</v>
      </c>
      <c r="M1874" s="61" t="str">
        <f t="shared" si="169"/>
        <v>PI.IC.PA.121909.01</v>
      </c>
      <c r="N1874" s="168"/>
      <c r="O1874" s="168" t="str">
        <f t="shared" si="170"/>
        <v>PH.IC.PA.121909.01</v>
      </c>
      <c r="Q1874" s="168" t="str">
        <f t="shared" si="171"/>
        <v>CL.IC.PA.121909.01</v>
      </c>
      <c r="AF1874" s="167" t="s">
        <v>12773</v>
      </c>
      <c r="AG1874" s="167">
        <v>1429</v>
      </c>
    </row>
    <row r="1875" spans="1:33" s="167" customFormat="1" ht="15">
      <c r="A1875" s="167" t="s">
        <v>6465</v>
      </c>
      <c r="C1875" s="61" t="s">
        <v>12100</v>
      </c>
      <c r="E1875" s="61" t="s">
        <v>12604</v>
      </c>
      <c r="F1875" s="167" t="s">
        <v>5825</v>
      </c>
      <c r="G1875" s="86" t="s">
        <v>9489</v>
      </c>
      <c r="H1875" s="62" t="s">
        <v>11829</v>
      </c>
      <c r="J1875" s="63" t="str">
        <f t="shared" si="167"/>
        <v>IC.PA.121910</v>
      </c>
      <c r="K1875" s="61" t="s">
        <v>12175</v>
      </c>
      <c r="L1875" s="167" t="str">
        <f t="shared" si="168"/>
        <v>Groin, right</v>
      </c>
      <c r="M1875" s="61" t="str">
        <f t="shared" si="169"/>
        <v>PI.IC.PA.121910.01</v>
      </c>
      <c r="N1875" s="168"/>
      <c r="O1875" s="168" t="str">
        <f t="shared" si="170"/>
        <v>PH.IC.PA.121910.01</v>
      </c>
      <c r="Q1875" s="168" t="str">
        <f t="shared" si="171"/>
        <v>CL.IC.PA.121910.01</v>
      </c>
      <c r="AF1875" s="167" t="s">
        <v>12773</v>
      </c>
      <c r="AG1875" s="167">
        <v>1429</v>
      </c>
    </row>
    <row r="1876" spans="1:33" s="167" customFormat="1" ht="15">
      <c r="A1876" s="167" t="s">
        <v>6465</v>
      </c>
      <c r="C1876" s="61" t="s">
        <v>12100</v>
      </c>
      <c r="E1876" s="61" t="s">
        <v>12604</v>
      </c>
      <c r="F1876" s="167" t="s">
        <v>5825</v>
      </c>
      <c r="G1876" s="86" t="s">
        <v>9491</v>
      </c>
      <c r="H1876" s="62" t="s">
        <v>12099</v>
      </c>
      <c r="J1876" s="63" t="str">
        <f t="shared" si="167"/>
        <v>IC.PA.121911</v>
      </c>
      <c r="K1876" s="61" t="s">
        <v>12175</v>
      </c>
      <c r="L1876" s="167" t="str">
        <f t="shared" si="168"/>
        <v>Groin, left</v>
      </c>
      <c r="M1876" s="61" t="str">
        <f t="shared" si="169"/>
        <v>PI.IC.PA.121911.01</v>
      </c>
      <c r="N1876" s="168"/>
      <c r="O1876" s="168" t="str">
        <f t="shared" si="170"/>
        <v>PH.IC.PA.121911.01</v>
      </c>
      <c r="Q1876" s="168" t="str">
        <f t="shared" si="171"/>
        <v>CL.IC.PA.121911.01</v>
      </c>
      <c r="AF1876" s="167" t="s">
        <v>12773</v>
      </c>
      <c r="AG1876" s="167">
        <v>1429</v>
      </c>
    </row>
    <row r="1877" spans="1:33" s="167" customFormat="1" ht="15">
      <c r="A1877" s="167" t="s">
        <v>6465</v>
      </c>
      <c r="C1877" s="61" t="s">
        <v>12100</v>
      </c>
      <c r="E1877" s="61" t="s">
        <v>12604</v>
      </c>
      <c r="F1877" s="167" t="s">
        <v>5825</v>
      </c>
      <c r="G1877" s="86" t="s">
        <v>9496</v>
      </c>
      <c r="H1877" s="62" t="s">
        <v>12100</v>
      </c>
      <c r="J1877" s="63" t="str">
        <f t="shared" si="167"/>
        <v>IC.PA.121912</v>
      </c>
      <c r="K1877" s="61" t="s">
        <v>12175</v>
      </c>
      <c r="L1877" s="167" t="str">
        <f t="shared" si="168"/>
        <v>Buttock, right</v>
      </c>
      <c r="M1877" s="61" t="str">
        <f t="shared" si="169"/>
        <v>PI.IC.PA.121912.01</v>
      </c>
      <c r="N1877" s="168"/>
      <c r="O1877" s="168" t="str">
        <f t="shared" si="170"/>
        <v>PH.IC.PA.121912.01</v>
      </c>
      <c r="Q1877" s="168" t="str">
        <f t="shared" si="171"/>
        <v>CL.IC.PA.121912.01</v>
      </c>
      <c r="AF1877" s="167" t="s">
        <v>12773</v>
      </c>
      <c r="AG1877" s="167">
        <v>1429</v>
      </c>
    </row>
    <row r="1878" spans="1:33" s="167" customFormat="1" ht="15">
      <c r="A1878" s="167" t="s">
        <v>6465</v>
      </c>
      <c r="C1878" s="61" t="s">
        <v>12100</v>
      </c>
      <c r="E1878" s="61" t="s">
        <v>12604</v>
      </c>
      <c r="F1878" s="167" t="s">
        <v>5825</v>
      </c>
      <c r="G1878" s="86" t="s">
        <v>9067</v>
      </c>
      <c r="H1878" s="62" t="s">
        <v>12101</v>
      </c>
      <c r="J1878" s="63" t="str">
        <f t="shared" si="167"/>
        <v>IC.PA.121913</v>
      </c>
      <c r="K1878" s="61" t="s">
        <v>12175</v>
      </c>
      <c r="L1878" s="167" t="str">
        <f t="shared" si="168"/>
        <v>Buttock, left</v>
      </c>
      <c r="M1878" s="61" t="str">
        <f t="shared" si="169"/>
        <v>PI.IC.PA.121913.01</v>
      </c>
      <c r="N1878" s="168"/>
      <c r="O1878" s="168" t="str">
        <f t="shared" si="170"/>
        <v>PH.IC.PA.121913.01</v>
      </c>
      <c r="Q1878" s="168" t="str">
        <f t="shared" si="171"/>
        <v>CL.IC.PA.121913.01</v>
      </c>
      <c r="AF1878" s="167" t="s">
        <v>12773</v>
      </c>
      <c r="AG1878" s="167">
        <v>1429</v>
      </c>
    </row>
    <row r="1879" spans="1:33" s="167" customFormat="1" ht="15">
      <c r="A1879" s="167" t="s">
        <v>6465</v>
      </c>
      <c r="C1879" s="61" t="s">
        <v>12100</v>
      </c>
      <c r="D1879" s="167" t="s">
        <v>5987</v>
      </c>
      <c r="E1879" s="61" t="s">
        <v>1000</v>
      </c>
      <c r="F1879" s="167" t="s">
        <v>5677</v>
      </c>
      <c r="G1879" s="167" t="s">
        <v>8709</v>
      </c>
      <c r="H1879" s="62" t="s">
        <v>11848</v>
      </c>
      <c r="I1879" s="167" t="s">
        <v>8709</v>
      </c>
      <c r="J1879" s="63" t="str">
        <f t="shared" si="167"/>
        <v>IC.PA.122001</v>
      </c>
      <c r="K1879" s="61" t="s">
        <v>12175</v>
      </c>
      <c r="L1879" s="167" t="str">
        <f t="shared" si="168"/>
        <v>Breast</v>
      </c>
      <c r="M1879" s="61" t="str">
        <f t="shared" si="169"/>
        <v>PI.IC.PA.122001.01</v>
      </c>
      <c r="N1879" s="168"/>
      <c r="O1879" s="168" t="str">
        <f t="shared" si="170"/>
        <v>PH.IC.PA.122001.01</v>
      </c>
      <c r="Q1879" s="168" t="str">
        <f t="shared" si="171"/>
        <v>CL.IC.PA.122001.01</v>
      </c>
    </row>
    <row r="1880" spans="1:33" s="167" customFormat="1" ht="15">
      <c r="A1880" s="167" t="s">
        <v>6465</v>
      </c>
      <c r="C1880" s="61" t="s">
        <v>12100</v>
      </c>
      <c r="E1880" s="61" t="s">
        <v>1000</v>
      </c>
      <c r="F1880" s="167" t="s">
        <v>5677</v>
      </c>
      <c r="G1880" s="167" t="s">
        <v>8951</v>
      </c>
      <c r="H1880" s="62" t="s">
        <v>12030</v>
      </c>
      <c r="I1880" s="167" t="s">
        <v>8951</v>
      </c>
      <c r="J1880" s="63" t="str">
        <f t="shared" si="167"/>
        <v>IC.PA.122002</v>
      </c>
      <c r="K1880" s="61" t="s">
        <v>12175</v>
      </c>
      <c r="L1880" s="167" t="str">
        <f t="shared" si="168"/>
        <v>Chest</v>
      </c>
      <c r="M1880" s="61" t="str">
        <f t="shared" si="169"/>
        <v>PI.IC.PA.122002.01</v>
      </c>
      <c r="N1880" s="168"/>
      <c r="O1880" s="168" t="str">
        <f t="shared" si="170"/>
        <v>PH.IC.PA.122002.01</v>
      </c>
      <c r="Q1880" s="168" t="str">
        <f t="shared" si="171"/>
        <v>CL.IC.PA.122002.01</v>
      </c>
    </row>
    <row r="1881" spans="1:33" s="167" customFormat="1" ht="15">
      <c r="A1881" s="167" t="s">
        <v>6465</v>
      </c>
      <c r="C1881" s="61" t="s">
        <v>12100</v>
      </c>
      <c r="E1881" s="61" t="s">
        <v>1000</v>
      </c>
      <c r="F1881" s="167" t="s">
        <v>5677</v>
      </c>
      <c r="G1881" s="167" t="s">
        <v>9382</v>
      </c>
      <c r="H1881" s="62" t="s">
        <v>12032</v>
      </c>
      <c r="I1881" s="167" t="s">
        <v>9382</v>
      </c>
      <c r="J1881" s="63" t="str">
        <f t="shared" ref="J1881:J1944" si="172">CONCATENATE("IC.PA.",C1881,E1881,H1881)</f>
        <v>IC.PA.122003</v>
      </c>
      <c r="K1881" s="61" t="s">
        <v>12175</v>
      </c>
      <c r="L1881" s="167" t="str">
        <f t="shared" ref="L1881:L1944" si="173">G1881</f>
        <v>Sternum</v>
      </c>
      <c r="M1881" s="61" t="str">
        <f t="shared" ref="M1881:M1944" si="174">CONCATENATE("PI.",J1881,".",K1881)</f>
        <v>PI.IC.PA.122003.01</v>
      </c>
      <c r="N1881" s="168"/>
      <c r="O1881" s="168" t="str">
        <f t="shared" ref="O1881:O1944" si="175">CONCATENATE("PH.",J1881,".",K1881)</f>
        <v>PH.IC.PA.122003.01</v>
      </c>
      <c r="Q1881" s="168" t="str">
        <f t="shared" ref="Q1881:Q1944" si="176">CONCATENATE("CL.",J1881,".",K1881)</f>
        <v>CL.IC.PA.122003.01</v>
      </c>
    </row>
    <row r="1882" spans="1:33" s="167" customFormat="1" ht="15">
      <c r="A1882" s="167" t="s">
        <v>6465</v>
      </c>
      <c r="C1882" s="61" t="s">
        <v>12100</v>
      </c>
      <c r="E1882" s="61" t="s">
        <v>1000</v>
      </c>
      <c r="F1882" s="167" t="s">
        <v>5677</v>
      </c>
      <c r="G1882" s="167" t="s">
        <v>5999</v>
      </c>
      <c r="H1882" s="62" t="s">
        <v>12028</v>
      </c>
      <c r="I1882" s="167" t="s">
        <v>5999</v>
      </c>
      <c r="J1882" s="63" t="str">
        <f t="shared" si="172"/>
        <v>IC.PA.122004</v>
      </c>
      <c r="K1882" s="61" t="s">
        <v>12175</v>
      </c>
      <c r="L1882" s="167" t="str">
        <f t="shared" si="173"/>
        <v>Midsternal</v>
      </c>
      <c r="M1882" s="61" t="str">
        <f t="shared" si="174"/>
        <v>PI.IC.PA.122004.01</v>
      </c>
      <c r="N1882" s="168"/>
      <c r="O1882" s="168" t="str">
        <f t="shared" si="175"/>
        <v>PH.IC.PA.122004.01</v>
      </c>
      <c r="Q1882" s="168" t="str">
        <f t="shared" si="176"/>
        <v>CL.IC.PA.122004.01</v>
      </c>
    </row>
    <row r="1883" spans="1:33" s="167" customFormat="1" ht="15">
      <c r="A1883" s="167" t="s">
        <v>6465</v>
      </c>
      <c r="C1883" s="61" t="s">
        <v>12100</v>
      </c>
      <c r="E1883" s="61" t="s">
        <v>1000</v>
      </c>
      <c r="F1883" s="167" t="s">
        <v>5677</v>
      </c>
      <c r="G1883" s="167" t="s">
        <v>6000</v>
      </c>
      <c r="H1883" s="62" t="s">
        <v>12210</v>
      </c>
      <c r="I1883" s="167" t="s">
        <v>6000</v>
      </c>
      <c r="J1883" s="63" t="str">
        <f t="shared" si="172"/>
        <v>IC.PA.122005</v>
      </c>
      <c r="K1883" s="61" t="s">
        <v>12175</v>
      </c>
      <c r="L1883" s="167" t="str">
        <f t="shared" si="173"/>
        <v>Substernal</v>
      </c>
      <c r="M1883" s="61" t="str">
        <f t="shared" si="174"/>
        <v>PI.IC.PA.122005.01</v>
      </c>
      <c r="N1883" s="168"/>
      <c r="O1883" s="168" t="str">
        <f t="shared" si="175"/>
        <v>PH.IC.PA.122005.01</v>
      </c>
      <c r="Q1883" s="168" t="str">
        <f t="shared" si="176"/>
        <v>CL.IC.PA.122005.01</v>
      </c>
    </row>
    <row r="1884" spans="1:33" s="167" customFormat="1" ht="15">
      <c r="A1884" s="167" t="s">
        <v>6465</v>
      </c>
      <c r="C1884" s="61" t="s">
        <v>12100</v>
      </c>
      <c r="E1884" s="61" t="s">
        <v>1000</v>
      </c>
      <c r="F1884" s="167" t="s">
        <v>5677</v>
      </c>
      <c r="G1884" s="167" t="s">
        <v>6156</v>
      </c>
      <c r="H1884" s="62" t="s">
        <v>12212</v>
      </c>
      <c r="I1884" s="167" t="s">
        <v>6156</v>
      </c>
      <c r="J1884" s="63" t="str">
        <f t="shared" si="172"/>
        <v>IC.PA.122006</v>
      </c>
      <c r="K1884" s="61" t="s">
        <v>12175</v>
      </c>
      <c r="L1884" s="167" t="str">
        <f t="shared" si="173"/>
        <v>Epigastric</v>
      </c>
      <c r="M1884" s="61" t="str">
        <f t="shared" si="174"/>
        <v>PI.IC.PA.122006.01</v>
      </c>
      <c r="N1884" s="168"/>
      <c r="O1884" s="168" t="str">
        <f t="shared" si="175"/>
        <v>PH.IC.PA.122006.01</v>
      </c>
      <c r="Q1884" s="168" t="str">
        <f t="shared" si="176"/>
        <v>CL.IC.PA.122006.01</v>
      </c>
    </row>
    <row r="1885" spans="1:33" s="167" customFormat="1" ht="15">
      <c r="A1885" s="167" t="s">
        <v>6465</v>
      </c>
      <c r="C1885" s="61" t="s">
        <v>12100</v>
      </c>
      <c r="E1885" s="61" t="s">
        <v>1000</v>
      </c>
      <c r="F1885" s="167" t="s">
        <v>5677</v>
      </c>
      <c r="G1885" s="167" t="s">
        <v>12390</v>
      </c>
      <c r="H1885" s="62" t="s">
        <v>12225</v>
      </c>
      <c r="I1885" s="167" t="s">
        <v>12390</v>
      </c>
      <c r="J1885" s="63" t="str">
        <f t="shared" si="172"/>
        <v>IC.PA.122007</v>
      </c>
      <c r="K1885" s="61" t="s">
        <v>12175</v>
      </c>
      <c r="L1885" s="167" t="str">
        <f t="shared" si="173"/>
        <v>Back</v>
      </c>
      <c r="M1885" s="61" t="str">
        <f t="shared" si="174"/>
        <v>PI.IC.PA.122007.01</v>
      </c>
      <c r="N1885" s="168"/>
      <c r="O1885" s="168" t="str">
        <f t="shared" si="175"/>
        <v>PH.IC.PA.122007.01</v>
      </c>
      <c r="Q1885" s="168" t="str">
        <f t="shared" si="176"/>
        <v>CL.IC.PA.122007.01</v>
      </c>
    </row>
    <row r="1886" spans="1:33" s="167" customFormat="1" ht="15">
      <c r="A1886" s="167" t="s">
        <v>6465</v>
      </c>
      <c r="C1886" s="61" t="s">
        <v>12100</v>
      </c>
      <c r="E1886" s="61" t="s">
        <v>1000</v>
      </c>
      <c r="F1886" s="167" t="s">
        <v>5677</v>
      </c>
      <c r="G1886" s="167" t="s">
        <v>6157</v>
      </c>
      <c r="H1886" s="62" t="s">
        <v>11638</v>
      </c>
      <c r="I1886" s="167" t="s">
        <v>6158</v>
      </c>
      <c r="J1886" s="63" t="str">
        <f t="shared" si="172"/>
        <v>IC.PA.122008</v>
      </c>
      <c r="K1886" s="61" t="s">
        <v>12175</v>
      </c>
      <c r="L1886" s="167" t="str">
        <f t="shared" si="173"/>
        <v>Back upper</v>
      </c>
      <c r="M1886" s="61" t="str">
        <f t="shared" si="174"/>
        <v>PI.IC.PA.122008.01</v>
      </c>
      <c r="N1886" s="168"/>
      <c r="O1886" s="168" t="str">
        <f t="shared" si="175"/>
        <v>PH.IC.PA.122008.01</v>
      </c>
      <c r="Q1886" s="168" t="str">
        <f t="shared" si="176"/>
        <v>CL.IC.PA.122008.01</v>
      </c>
    </row>
    <row r="1887" spans="1:33" s="167" customFormat="1" ht="15">
      <c r="A1887" s="167" t="s">
        <v>6465</v>
      </c>
      <c r="C1887" s="61" t="s">
        <v>12100</v>
      </c>
      <c r="E1887" s="61" t="s">
        <v>1000</v>
      </c>
      <c r="F1887" s="167" t="s">
        <v>5677</v>
      </c>
      <c r="G1887" s="167" t="s">
        <v>6333</v>
      </c>
      <c r="H1887" s="62" t="s">
        <v>11639</v>
      </c>
      <c r="I1887" s="167" t="s">
        <v>6334</v>
      </c>
      <c r="J1887" s="63" t="str">
        <f t="shared" si="172"/>
        <v>IC.PA.122009</v>
      </c>
      <c r="K1887" s="61" t="s">
        <v>12175</v>
      </c>
      <c r="L1887" s="167" t="str">
        <f t="shared" si="173"/>
        <v>Back lower</v>
      </c>
      <c r="M1887" s="61" t="str">
        <f t="shared" si="174"/>
        <v>PI.IC.PA.122009.01</v>
      </c>
      <c r="N1887" s="168"/>
      <c r="O1887" s="168" t="str">
        <f t="shared" si="175"/>
        <v>PH.IC.PA.122009.01</v>
      </c>
      <c r="Q1887" s="168" t="str">
        <f t="shared" si="176"/>
        <v>CL.IC.PA.122009.01</v>
      </c>
    </row>
    <row r="1888" spans="1:33" s="167" customFormat="1" ht="15">
      <c r="A1888" s="167" t="s">
        <v>6465</v>
      </c>
      <c r="C1888" s="61" t="s">
        <v>12100</v>
      </c>
      <c r="E1888" s="61" t="s">
        <v>1000</v>
      </c>
      <c r="F1888" s="167" t="s">
        <v>5677</v>
      </c>
      <c r="G1888" s="167" t="s">
        <v>8553</v>
      </c>
      <c r="H1888" s="62" t="s">
        <v>11829</v>
      </c>
      <c r="I1888" s="167" t="s">
        <v>8553</v>
      </c>
      <c r="J1888" s="63" t="str">
        <f t="shared" si="172"/>
        <v>IC.PA.122010</v>
      </c>
      <c r="K1888" s="61" t="s">
        <v>12175</v>
      </c>
      <c r="L1888" s="167" t="str">
        <f t="shared" si="173"/>
        <v>Flank</v>
      </c>
      <c r="M1888" s="61" t="str">
        <f t="shared" si="174"/>
        <v>PI.IC.PA.122010.01</v>
      </c>
      <c r="N1888" s="168"/>
      <c r="O1888" s="168" t="str">
        <f t="shared" si="175"/>
        <v>PH.IC.PA.122010.01</v>
      </c>
      <c r="Q1888" s="168" t="str">
        <f t="shared" si="176"/>
        <v>CL.IC.PA.122010.01</v>
      </c>
    </row>
    <row r="1889" spans="1:33" s="167" customFormat="1" ht="15">
      <c r="A1889" s="167" t="s">
        <v>6465</v>
      </c>
      <c r="C1889" s="61" t="s">
        <v>12100</v>
      </c>
      <c r="E1889" s="61" t="s">
        <v>1000</v>
      </c>
      <c r="F1889" s="167" t="s">
        <v>5677</v>
      </c>
      <c r="G1889" s="86" t="s">
        <v>9649</v>
      </c>
      <c r="H1889" s="62" t="s">
        <v>12099</v>
      </c>
      <c r="J1889" s="63" t="str">
        <f t="shared" si="172"/>
        <v>IC.PA.122011</v>
      </c>
      <c r="K1889" s="61" t="s">
        <v>12175</v>
      </c>
      <c r="L1889" s="167" t="str">
        <f t="shared" si="173"/>
        <v>Shoulder, right</v>
      </c>
      <c r="M1889" s="61" t="str">
        <f t="shared" si="174"/>
        <v>PI.IC.PA.122011.01</v>
      </c>
      <c r="N1889" s="168"/>
      <c r="O1889" s="168" t="str">
        <f t="shared" si="175"/>
        <v>PH.IC.PA.122011.01</v>
      </c>
      <c r="Q1889" s="168" t="str">
        <f t="shared" si="176"/>
        <v>CL.IC.PA.122011.01</v>
      </c>
      <c r="AF1889" s="167" t="s">
        <v>12773</v>
      </c>
      <c r="AG1889" s="167">
        <v>1429</v>
      </c>
    </row>
    <row r="1890" spans="1:33" s="167" customFormat="1" ht="15">
      <c r="A1890" s="167" t="s">
        <v>6465</v>
      </c>
      <c r="C1890" s="61" t="s">
        <v>12100</v>
      </c>
      <c r="E1890" s="61" t="s">
        <v>1000</v>
      </c>
      <c r="F1890" s="167" t="s">
        <v>5677</v>
      </c>
      <c r="G1890" s="86" t="s">
        <v>9651</v>
      </c>
      <c r="H1890" s="62" t="s">
        <v>12100</v>
      </c>
      <c r="J1890" s="63" t="str">
        <f t="shared" si="172"/>
        <v>IC.PA.122012</v>
      </c>
      <c r="K1890" s="61" t="s">
        <v>12175</v>
      </c>
      <c r="L1890" s="167" t="str">
        <f t="shared" si="173"/>
        <v>Shoulder, left</v>
      </c>
      <c r="M1890" s="61" t="str">
        <f t="shared" si="174"/>
        <v>PI.IC.PA.122012.01</v>
      </c>
      <c r="N1890" s="168"/>
      <c r="O1890" s="168" t="str">
        <f t="shared" si="175"/>
        <v>PH.IC.PA.122012.01</v>
      </c>
      <c r="Q1890" s="168" t="str">
        <f t="shared" si="176"/>
        <v>CL.IC.PA.122012.01</v>
      </c>
      <c r="AF1890" s="167" t="s">
        <v>12773</v>
      </c>
      <c r="AG1890" s="167">
        <v>1429</v>
      </c>
    </row>
    <row r="1891" spans="1:33" s="167" customFormat="1" ht="15">
      <c r="A1891" s="167" t="s">
        <v>6465</v>
      </c>
      <c r="C1891" s="61" t="s">
        <v>12100</v>
      </c>
      <c r="E1891" s="61" t="s">
        <v>1000</v>
      </c>
      <c r="F1891" s="167" t="s">
        <v>5677</v>
      </c>
      <c r="G1891" s="86" t="s">
        <v>8947</v>
      </c>
      <c r="H1891" s="62" t="s">
        <v>12101</v>
      </c>
      <c r="J1891" s="63" t="str">
        <f t="shared" si="172"/>
        <v>IC.PA.122013</v>
      </c>
      <c r="K1891" s="61" t="s">
        <v>12175</v>
      </c>
      <c r="L1891" s="167" t="str">
        <f t="shared" si="173"/>
        <v>Chest, right</v>
      </c>
      <c r="M1891" s="61" t="str">
        <f t="shared" si="174"/>
        <v>PI.IC.PA.122013.01</v>
      </c>
      <c r="N1891" s="168"/>
      <c r="O1891" s="168" t="str">
        <f t="shared" si="175"/>
        <v>PH.IC.PA.122013.01</v>
      </c>
      <c r="Q1891" s="168" t="str">
        <f t="shared" si="176"/>
        <v>CL.IC.PA.122013.01</v>
      </c>
      <c r="AF1891" s="167" t="s">
        <v>12773</v>
      </c>
      <c r="AG1891" s="167">
        <v>1429</v>
      </c>
    </row>
    <row r="1892" spans="1:33" s="167" customFormat="1" ht="15">
      <c r="A1892" s="167" t="s">
        <v>6465</v>
      </c>
      <c r="C1892" s="61" t="s">
        <v>12100</v>
      </c>
      <c r="E1892" s="61" t="s">
        <v>1000</v>
      </c>
      <c r="F1892" s="167" t="s">
        <v>5677</v>
      </c>
      <c r="G1892" s="86" t="s">
        <v>9065</v>
      </c>
      <c r="H1892" s="62" t="s">
        <v>12102</v>
      </c>
      <c r="J1892" s="63" t="str">
        <f t="shared" si="172"/>
        <v>IC.PA.122014</v>
      </c>
      <c r="K1892" s="61" t="s">
        <v>12175</v>
      </c>
      <c r="L1892" s="167" t="str">
        <f t="shared" si="173"/>
        <v>Back, right</v>
      </c>
      <c r="M1892" s="61" t="str">
        <f t="shared" si="174"/>
        <v>PI.IC.PA.122014.01</v>
      </c>
      <c r="N1892" s="168"/>
      <c r="O1892" s="168" t="str">
        <f t="shared" si="175"/>
        <v>PH.IC.PA.122014.01</v>
      </c>
      <c r="Q1892" s="168" t="str">
        <f t="shared" si="176"/>
        <v>CL.IC.PA.122014.01</v>
      </c>
      <c r="AF1892" s="167" t="s">
        <v>12773</v>
      </c>
      <c r="AG1892" s="167">
        <v>1429</v>
      </c>
    </row>
    <row r="1893" spans="1:33" s="167" customFormat="1" ht="15">
      <c r="A1893" s="167" t="s">
        <v>6465</v>
      </c>
      <c r="C1893" s="61" t="s">
        <v>12100</v>
      </c>
      <c r="E1893" s="61" t="s">
        <v>1000</v>
      </c>
      <c r="F1893" s="167" t="s">
        <v>5677</v>
      </c>
      <c r="G1893" s="86" t="s">
        <v>8927</v>
      </c>
      <c r="H1893" s="62" t="s">
        <v>11559</v>
      </c>
      <c r="J1893" s="63" t="str">
        <f t="shared" si="172"/>
        <v>IC.PA.122015</v>
      </c>
      <c r="K1893" s="61" t="s">
        <v>12175</v>
      </c>
      <c r="L1893" s="167" t="str">
        <f t="shared" si="173"/>
        <v>Back, left</v>
      </c>
      <c r="M1893" s="61" t="str">
        <f t="shared" si="174"/>
        <v>PI.IC.PA.122015.01</v>
      </c>
      <c r="N1893" s="168"/>
      <c r="O1893" s="168" t="str">
        <f t="shared" si="175"/>
        <v>PH.IC.PA.122015.01</v>
      </c>
      <c r="Q1893" s="168" t="str">
        <f t="shared" si="176"/>
        <v>CL.IC.PA.122015.01</v>
      </c>
      <c r="AF1893" s="167" t="s">
        <v>12773</v>
      </c>
      <c r="AG1893" s="167">
        <v>1429</v>
      </c>
    </row>
    <row r="1894" spans="1:33" s="167" customFormat="1" ht="15">
      <c r="A1894" s="167" t="s">
        <v>6465</v>
      </c>
      <c r="C1894" s="61" t="s">
        <v>12100</v>
      </c>
      <c r="E1894" s="61" t="s">
        <v>1000</v>
      </c>
      <c r="F1894" s="167" t="s">
        <v>5677</v>
      </c>
      <c r="G1894" s="86" t="s">
        <v>8949</v>
      </c>
      <c r="H1894" s="62" t="s">
        <v>11560</v>
      </c>
      <c r="J1894" s="63" t="str">
        <f t="shared" si="172"/>
        <v>IC.PA.122016</v>
      </c>
      <c r="K1894" s="61" t="s">
        <v>12175</v>
      </c>
      <c r="L1894" s="167" t="str">
        <f t="shared" si="173"/>
        <v>Chest, left</v>
      </c>
      <c r="M1894" s="61" t="str">
        <f t="shared" si="174"/>
        <v>PI.IC.PA.122016.01</v>
      </c>
      <c r="N1894" s="168"/>
      <c r="O1894" s="168" t="str">
        <f t="shared" si="175"/>
        <v>PH.IC.PA.122016.01</v>
      </c>
      <c r="Q1894" s="168" t="str">
        <f t="shared" si="176"/>
        <v>CL.IC.PA.122016.01</v>
      </c>
      <c r="AF1894" s="167" t="s">
        <v>12773</v>
      </c>
      <c r="AG1894" s="167">
        <v>1429</v>
      </c>
    </row>
    <row r="1895" spans="1:33" s="167" customFormat="1" ht="15">
      <c r="A1895" s="167" t="s">
        <v>6465</v>
      </c>
      <c r="C1895" s="61" t="s">
        <v>12100</v>
      </c>
      <c r="E1895" s="61" t="s">
        <v>1000</v>
      </c>
      <c r="F1895" s="167" t="s">
        <v>5677</v>
      </c>
      <c r="G1895" s="86" t="s">
        <v>9380</v>
      </c>
      <c r="H1895" s="62" t="s">
        <v>11561</v>
      </c>
      <c r="J1895" s="63" t="str">
        <f t="shared" si="172"/>
        <v>IC.PA.122017</v>
      </c>
      <c r="K1895" s="61" t="s">
        <v>12175</v>
      </c>
      <c r="L1895" s="167" t="str">
        <f t="shared" si="173"/>
        <v>Breast, right</v>
      </c>
      <c r="M1895" s="61" t="str">
        <f t="shared" si="174"/>
        <v>PI.IC.PA.122017.01</v>
      </c>
      <c r="N1895" s="168"/>
      <c r="O1895" s="168" t="str">
        <f t="shared" si="175"/>
        <v>PH.IC.PA.122017.01</v>
      </c>
      <c r="Q1895" s="168" t="str">
        <f t="shared" si="176"/>
        <v>CL.IC.PA.122017.01</v>
      </c>
      <c r="AF1895" s="167" t="s">
        <v>12773</v>
      </c>
      <c r="AG1895" s="167">
        <v>1429</v>
      </c>
    </row>
    <row r="1896" spans="1:33" s="167" customFormat="1" ht="15">
      <c r="A1896" s="167" t="s">
        <v>6465</v>
      </c>
      <c r="C1896" s="61" t="s">
        <v>12100</v>
      </c>
      <c r="E1896" s="61" t="s">
        <v>1000</v>
      </c>
      <c r="F1896" s="167" t="s">
        <v>5677</v>
      </c>
      <c r="G1896" s="86" t="s">
        <v>9262</v>
      </c>
      <c r="H1896" s="62" t="s">
        <v>12060</v>
      </c>
      <c r="J1896" s="63" t="str">
        <f t="shared" si="172"/>
        <v>IC.PA.122018</v>
      </c>
      <c r="K1896" s="61" t="s">
        <v>12175</v>
      </c>
      <c r="L1896" s="167" t="str">
        <f t="shared" si="173"/>
        <v>Breast, left</v>
      </c>
      <c r="M1896" s="61" t="str">
        <f t="shared" si="174"/>
        <v>PI.IC.PA.122018.01</v>
      </c>
      <c r="N1896" s="168"/>
      <c r="O1896" s="168" t="str">
        <f t="shared" si="175"/>
        <v>PH.IC.PA.122018.01</v>
      </c>
      <c r="Q1896" s="168" t="str">
        <f t="shared" si="176"/>
        <v>CL.IC.PA.122018.01</v>
      </c>
      <c r="AF1896" s="167" t="s">
        <v>12773</v>
      </c>
      <c r="AG1896" s="167">
        <v>1429</v>
      </c>
    </row>
    <row r="1897" spans="1:33" s="167" customFormat="1" ht="15">
      <c r="A1897" s="167" t="s">
        <v>6465</v>
      </c>
      <c r="C1897" s="61" t="s">
        <v>12100</v>
      </c>
      <c r="D1897" s="167" t="s">
        <v>289</v>
      </c>
      <c r="E1897" s="61" t="s">
        <v>8039</v>
      </c>
      <c r="F1897" s="167" t="s">
        <v>5678</v>
      </c>
      <c r="G1897" s="167" t="s">
        <v>6006</v>
      </c>
      <c r="H1897" s="62" t="s">
        <v>11848</v>
      </c>
      <c r="I1897" s="167" t="s">
        <v>6007</v>
      </c>
      <c r="J1897" s="63" t="str">
        <f t="shared" si="172"/>
        <v>IC.PA.122101</v>
      </c>
      <c r="K1897" s="61" t="s">
        <v>12175</v>
      </c>
      <c r="L1897" s="167" t="str">
        <f t="shared" si="173"/>
        <v>Satisfied, continue plan of care</v>
      </c>
      <c r="M1897" s="61" t="str">
        <f t="shared" si="174"/>
        <v>PI.IC.PA.122101.01</v>
      </c>
      <c r="N1897" s="168"/>
      <c r="O1897" s="168" t="str">
        <f t="shared" si="175"/>
        <v>PH.IC.PA.122101.01</v>
      </c>
      <c r="Q1897" s="168" t="str">
        <f t="shared" si="176"/>
        <v>CL.IC.PA.122101.01</v>
      </c>
    </row>
    <row r="1898" spans="1:33" s="167" customFormat="1" ht="15">
      <c r="A1898" s="167" t="s">
        <v>6465</v>
      </c>
      <c r="C1898" s="61" t="s">
        <v>12100</v>
      </c>
      <c r="E1898" s="61" t="s">
        <v>12823</v>
      </c>
      <c r="F1898" s="167" t="s">
        <v>5678</v>
      </c>
      <c r="G1898" s="167" t="s">
        <v>6162</v>
      </c>
      <c r="H1898" s="62" t="s">
        <v>12030</v>
      </c>
      <c r="I1898" s="167" t="s">
        <v>6163</v>
      </c>
      <c r="J1898" s="63" t="str">
        <f t="shared" si="172"/>
        <v>IC.PA.122102</v>
      </c>
      <c r="K1898" s="61" t="s">
        <v>13277</v>
      </c>
      <c r="L1898" s="167" t="str">
        <f t="shared" si="173"/>
        <v>No, continue pain reassessment</v>
      </c>
      <c r="M1898" s="61" t="str">
        <f t="shared" si="174"/>
        <v>PI.IC.PA.122102.01</v>
      </c>
      <c r="N1898" s="168"/>
      <c r="O1898" s="168" t="str">
        <f t="shared" si="175"/>
        <v>PH.IC.PA.122102.01</v>
      </c>
      <c r="Q1898" s="168" t="str">
        <f t="shared" si="176"/>
        <v>CL.IC.PA.122102.01</v>
      </c>
    </row>
    <row r="1899" spans="1:33" s="167" customFormat="1" ht="15">
      <c r="A1899" s="167" t="s">
        <v>6465</v>
      </c>
      <c r="C1899" s="61" t="s">
        <v>12100</v>
      </c>
      <c r="E1899" s="61" t="s">
        <v>8039</v>
      </c>
      <c r="F1899" s="167" t="s">
        <v>5678</v>
      </c>
      <c r="G1899" s="167" t="s">
        <v>290</v>
      </c>
      <c r="H1899" s="62" t="s">
        <v>0</v>
      </c>
      <c r="I1899" s="167" t="s">
        <v>257</v>
      </c>
      <c r="J1899" s="63" t="str">
        <f t="shared" si="172"/>
        <v>IC.PA.122103</v>
      </c>
      <c r="K1899" s="61" t="s">
        <v>12175</v>
      </c>
      <c r="L1899" s="167" t="str">
        <f t="shared" si="173"/>
        <v>Unable to assess due to sedation</v>
      </c>
      <c r="M1899" s="61" t="str">
        <f t="shared" si="174"/>
        <v>PI.IC.PA.122103.01</v>
      </c>
      <c r="N1899" s="168"/>
      <c r="O1899" s="168" t="str">
        <f t="shared" si="175"/>
        <v>PH.IC.PA.122103.01</v>
      </c>
      <c r="Q1899" s="168" t="str">
        <f t="shared" si="176"/>
        <v>CL.IC.PA.122103.01</v>
      </c>
      <c r="AD1899" s="167" t="s">
        <v>88</v>
      </c>
      <c r="AE1899" s="167">
        <v>1191</v>
      </c>
    </row>
    <row r="1900" spans="1:33" s="167" customFormat="1" ht="15">
      <c r="A1900" s="167" t="s">
        <v>6465</v>
      </c>
      <c r="C1900" s="61" t="s">
        <v>12100</v>
      </c>
      <c r="D1900" s="167" t="s">
        <v>6164</v>
      </c>
      <c r="E1900" s="61" t="s">
        <v>7874</v>
      </c>
      <c r="F1900" s="167" t="s">
        <v>5679</v>
      </c>
      <c r="G1900" s="167" t="s">
        <v>12157</v>
      </c>
      <c r="H1900" s="62" t="s">
        <v>11848</v>
      </c>
      <c r="I1900" s="167" t="s">
        <v>12157</v>
      </c>
      <c r="J1900" s="63" t="str">
        <f t="shared" si="172"/>
        <v>IC.PA.122201</v>
      </c>
      <c r="K1900" s="61" t="s">
        <v>12175</v>
      </c>
      <c r="L1900" s="167" t="str">
        <f t="shared" si="173"/>
        <v>None</v>
      </c>
      <c r="M1900" s="61" t="str">
        <f t="shared" si="174"/>
        <v>PI.IC.PA.122201.01</v>
      </c>
      <c r="N1900" s="168"/>
      <c r="O1900" s="168" t="str">
        <f t="shared" si="175"/>
        <v>PH.IC.PA.122201.01</v>
      </c>
      <c r="Q1900" s="168" t="str">
        <f t="shared" si="176"/>
        <v>CL.IC.PA.122201.01</v>
      </c>
    </row>
    <row r="1901" spans="1:33" s="167" customFormat="1" ht="15">
      <c r="A1901" s="167" t="s">
        <v>6465</v>
      </c>
      <c r="C1901" s="61" t="s">
        <v>12100</v>
      </c>
      <c r="E1901" s="61" t="s">
        <v>7874</v>
      </c>
      <c r="F1901" s="167" t="s">
        <v>5679</v>
      </c>
      <c r="G1901" s="167" t="s">
        <v>6166</v>
      </c>
      <c r="H1901" s="62" t="s">
        <v>12030</v>
      </c>
      <c r="I1901" s="167" t="s">
        <v>6167</v>
      </c>
      <c r="J1901" s="63" t="str">
        <f t="shared" si="172"/>
        <v>IC.PA.122202</v>
      </c>
      <c r="K1901" s="61" t="s">
        <v>12175</v>
      </c>
      <c r="L1901" s="167" t="str">
        <f t="shared" si="173"/>
        <v>Chest right</v>
      </c>
      <c r="M1901" s="61" t="str">
        <f t="shared" si="174"/>
        <v>PI.IC.PA.122202.01</v>
      </c>
      <c r="N1901" s="168"/>
      <c r="O1901" s="168" t="str">
        <f t="shared" si="175"/>
        <v>PH.IC.PA.122202.01</v>
      </c>
      <c r="Q1901" s="168" t="str">
        <f t="shared" si="176"/>
        <v>CL.IC.PA.122202.01</v>
      </c>
    </row>
    <row r="1902" spans="1:33" s="167" customFormat="1" ht="15">
      <c r="A1902" s="167" t="s">
        <v>6465</v>
      </c>
      <c r="C1902" s="61" t="s">
        <v>12100</v>
      </c>
      <c r="E1902" s="61" t="s">
        <v>7874</v>
      </c>
      <c r="F1902" s="167" t="s">
        <v>5679</v>
      </c>
      <c r="G1902" s="167" t="s">
        <v>6168</v>
      </c>
      <c r="H1902" s="62" t="s">
        <v>12032</v>
      </c>
      <c r="I1902" s="167" t="s">
        <v>6169</v>
      </c>
      <c r="J1902" s="63" t="str">
        <f t="shared" si="172"/>
        <v>IC.PA.122203</v>
      </c>
      <c r="K1902" s="61" t="s">
        <v>12175</v>
      </c>
      <c r="L1902" s="167" t="str">
        <f t="shared" si="173"/>
        <v>Chest left</v>
      </c>
      <c r="M1902" s="61" t="str">
        <f t="shared" si="174"/>
        <v>PI.IC.PA.122203.01</v>
      </c>
      <c r="N1902" s="168"/>
      <c r="O1902" s="168" t="str">
        <f t="shared" si="175"/>
        <v>PH.IC.PA.122203.01</v>
      </c>
      <c r="Q1902" s="168" t="str">
        <f t="shared" si="176"/>
        <v>CL.IC.PA.122203.01</v>
      </c>
    </row>
    <row r="1903" spans="1:33" s="167" customFormat="1" ht="15">
      <c r="A1903" s="167" t="s">
        <v>6465</v>
      </c>
      <c r="C1903" s="61" t="s">
        <v>12100</v>
      </c>
      <c r="E1903" s="61" t="s">
        <v>7874</v>
      </c>
      <c r="F1903" s="167" t="s">
        <v>5679</v>
      </c>
      <c r="G1903" s="167" t="s">
        <v>8744</v>
      </c>
      <c r="H1903" s="62" t="s">
        <v>12028</v>
      </c>
      <c r="I1903" s="167" t="s">
        <v>8744</v>
      </c>
      <c r="J1903" s="63" t="str">
        <f t="shared" si="172"/>
        <v>IC.PA.122204</v>
      </c>
      <c r="K1903" s="61" t="s">
        <v>12175</v>
      </c>
      <c r="L1903" s="167" t="str">
        <f t="shared" si="173"/>
        <v>Jaw</v>
      </c>
      <c r="M1903" s="61" t="str">
        <f t="shared" si="174"/>
        <v>PI.IC.PA.122204.01</v>
      </c>
      <c r="N1903" s="168"/>
      <c r="O1903" s="168" t="str">
        <f t="shared" si="175"/>
        <v>PH.IC.PA.122204.01</v>
      </c>
      <c r="Q1903" s="168" t="str">
        <f t="shared" si="176"/>
        <v>CL.IC.PA.122204.01</v>
      </c>
    </row>
    <row r="1904" spans="1:33" s="167" customFormat="1" ht="15">
      <c r="A1904" s="167" t="s">
        <v>6465</v>
      </c>
      <c r="C1904" s="61" t="s">
        <v>12100</v>
      </c>
      <c r="E1904" s="61" t="s">
        <v>7874</v>
      </c>
      <c r="F1904" s="167" t="s">
        <v>5679</v>
      </c>
      <c r="G1904" s="167" t="s">
        <v>6170</v>
      </c>
      <c r="H1904" s="62" t="s">
        <v>12210</v>
      </c>
      <c r="I1904" s="167" t="s">
        <v>7929</v>
      </c>
      <c r="J1904" s="63" t="str">
        <f t="shared" si="172"/>
        <v>IC.PA.122205</v>
      </c>
      <c r="K1904" s="61" t="s">
        <v>12175</v>
      </c>
      <c r="L1904" s="167" t="str">
        <f t="shared" si="173"/>
        <v>Shoulder right</v>
      </c>
      <c r="M1904" s="61" t="str">
        <f t="shared" si="174"/>
        <v>PI.IC.PA.122205.01</v>
      </c>
      <c r="N1904" s="168"/>
      <c r="O1904" s="168" t="str">
        <f t="shared" si="175"/>
        <v>PH.IC.PA.122205.01</v>
      </c>
      <c r="Q1904" s="168" t="str">
        <f t="shared" si="176"/>
        <v>CL.IC.PA.122205.01</v>
      </c>
    </row>
    <row r="1905" spans="1:17" s="167" customFormat="1" ht="15">
      <c r="A1905" s="167" t="s">
        <v>6465</v>
      </c>
      <c r="C1905" s="61" t="s">
        <v>12100</v>
      </c>
      <c r="E1905" s="61" t="s">
        <v>7874</v>
      </c>
      <c r="F1905" s="167" t="s">
        <v>5679</v>
      </c>
      <c r="G1905" s="167" t="s">
        <v>6346</v>
      </c>
      <c r="H1905" s="62" t="s">
        <v>12212</v>
      </c>
      <c r="I1905" s="167" t="s">
        <v>7930</v>
      </c>
      <c r="J1905" s="63" t="str">
        <f t="shared" si="172"/>
        <v>IC.PA.122206</v>
      </c>
      <c r="K1905" s="61" t="s">
        <v>12175</v>
      </c>
      <c r="L1905" s="167" t="str">
        <f t="shared" si="173"/>
        <v>Shoulder left</v>
      </c>
      <c r="M1905" s="61" t="str">
        <f t="shared" si="174"/>
        <v>PI.IC.PA.122206.01</v>
      </c>
      <c r="N1905" s="168"/>
      <c r="O1905" s="168" t="str">
        <f t="shared" si="175"/>
        <v>PH.IC.PA.122206.01</v>
      </c>
      <c r="Q1905" s="168" t="str">
        <f t="shared" si="176"/>
        <v>CL.IC.PA.122206.01</v>
      </c>
    </row>
    <row r="1906" spans="1:17" s="167" customFormat="1" ht="15">
      <c r="A1906" s="167" t="s">
        <v>6465</v>
      </c>
      <c r="C1906" s="61" t="s">
        <v>12100</v>
      </c>
      <c r="E1906" s="61" t="s">
        <v>7874</v>
      </c>
      <c r="F1906" s="167" t="s">
        <v>5679</v>
      </c>
      <c r="G1906" s="167" t="s">
        <v>9113</v>
      </c>
      <c r="H1906" s="62" t="s">
        <v>12225</v>
      </c>
      <c r="I1906" s="167" t="s">
        <v>9113</v>
      </c>
      <c r="J1906" s="63" t="str">
        <f t="shared" si="172"/>
        <v>IC.PA.122207</v>
      </c>
      <c r="K1906" s="61" t="s">
        <v>12175</v>
      </c>
      <c r="L1906" s="167" t="str">
        <f t="shared" si="173"/>
        <v>Neck</v>
      </c>
      <c r="M1906" s="61" t="str">
        <f t="shared" si="174"/>
        <v>PI.IC.PA.122207.01</v>
      </c>
      <c r="N1906" s="168"/>
      <c r="O1906" s="168" t="str">
        <f t="shared" si="175"/>
        <v>PH.IC.PA.122207.01</v>
      </c>
      <c r="Q1906" s="168" t="str">
        <f t="shared" si="176"/>
        <v>CL.IC.PA.122207.01</v>
      </c>
    </row>
    <row r="1907" spans="1:17" s="167" customFormat="1" ht="15">
      <c r="A1907" s="167" t="s">
        <v>6465</v>
      </c>
      <c r="C1907" s="61" t="s">
        <v>12100</v>
      </c>
      <c r="E1907" s="61" t="s">
        <v>7874</v>
      </c>
      <c r="F1907" s="167" t="s">
        <v>5679</v>
      </c>
      <c r="G1907" s="167" t="s">
        <v>6156</v>
      </c>
      <c r="H1907" s="62" t="s">
        <v>11638</v>
      </c>
      <c r="I1907" s="167" t="s">
        <v>6156</v>
      </c>
      <c r="J1907" s="63" t="str">
        <f t="shared" si="172"/>
        <v>IC.PA.122208</v>
      </c>
      <c r="K1907" s="61" t="s">
        <v>12175</v>
      </c>
      <c r="L1907" s="167" t="str">
        <f t="shared" si="173"/>
        <v>Epigastric</v>
      </c>
      <c r="M1907" s="61" t="str">
        <f t="shared" si="174"/>
        <v>PI.IC.PA.122208.01</v>
      </c>
      <c r="N1907" s="168"/>
      <c r="O1907" s="168" t="str">
        <f t="shared" si="175"/>
        <v>PH.IC.PA.122208.01</v>
      </c>
      <c r="Q1907" s="168" t="str">
        <f t="shared" si="176"/>
        <v>CL.IC.PA.122208.01</v>
      </c>
    </row>
    <row r="1908" spans="1:17" s="167" customFormat="1" ht="15">
      <c r="A1908" s="167" t="s">
        <v>6465</v>
      </c>
      <c r="C1908" s="61" t="s">
        <v>12100</v>
      </c>
      <c r="E1908" s="61" t="s">
        <v>7874</v>
      </c>
      <c r="F1908" s="167" t="s">
        <v>5679</v>
      </c>
      <c r="G1908" s="167" t="s">
        <v>6347</v>
      </c>
      <c r="H1908" s="62" t="s">
        <v>11639</v>
      </c>
      <c r="I1908" s="167" t="s">
        <v>7786</v>
      </c>
      <c r="J1908" s="63" t="str">
        <f t="shared" si="172"/>
        <v>IC.PA.122209</v>
      </c>
      <c r="K1908" s="61" t="s">
        <v>12175</v>
      </c>
      <c r="L1908" s="167" t="str">
        <f t="shared" si="173"/>
        <v>Arm right</v>
      </c>
      <c r="M1908" s="61" t="str">
        <f t="shared" si="174"/>
        <v>PI.IC.PA.122209.01</v>
      </c>
      <c r="N1908" s="168"/>
      <c r="O1908" s="168" t="str">
        <f t="shared" si="175"/>
        <v>PH.IC.PA.122209.01</v>
      </c>
      <c r="Q1908" s="168" t="str">
        <f t="shared" si="176"/>
        <v>CL.IC.PA.122209.01</v>
      </c>
    </row>
    <row r="1909" spans="1:17" s="167" customFormat="1" ht="15">
      <c r="A1909" s="167" t="s">
        <v>6465</v>
      </c>
      <c r="C1909" s="61" t="s">
        <v>12100</v>
      </c>
      <c r="E1909" s="61" t="s">
        <v>7874</v>
      </c>
      <c r="F1909" s="167" t="s">
        <v>5679</v>
      </c>
      <c r="G1909" s="167" t="s">
        <v>6348</v>
      </c>
      <c r="H1909" s="62" t="s">
        <v>11829</v>
      </c>
      <c r="I1909" s="167" t="s">
        <v>7632</v>
      </c>
      <c r="J1909" s="63" t="str">
        <f t="shared" si="172"/>
        <v>IC.PA.122210</v>
      </c>
      <c r="K1909" s="61" t="s">
        <v>12175</v>
      </c>
      <c r="L1909" s="167" t="str">
        <f t="shared" si="173"/>
        <v>Arm left</v>
      </c>
      <c r="M1909" s="61" t="str">
        <f t="shared" si="174"/>
        <v>PI.IC.PA.122210.01</v>
      </c>
      <c r="N1909" s="168"/>
      <c r="O1909" s="168" t="str">
        <f t="shared" si="175"/>
        <v>PH.IC.PA.122210.01</v>
      </c>
      <c r="Q1909" s="168" t="str">
        <f t="shared" si="176"/>
        <v>CL.IC.PA.122210.01</v>
      </c>
    </row>
    <row r="1910" spans="1:17" s="167" customFormat="1" ht="15">
      <c r="A1910" s="167" t="s">
        <v>6465</v>
      </c>
      <c r="C1910" s="61" t="s">
        <v>12100</v>
      </c>
      <c r="E1910" s="61" t="s">
        <v>7874</v>
      </c>
      <c r="F1910" s="167" t="s">
        <v>5679</v>
      </c>
      <c r="G1910" s="167" t="s">
        <v>12390</v>
      </c>
      <c r="H1910" s="62" t="s">
        <v>12099</v>
      </c>
      <c r="I1910" s="167" t="s">
        <v>12390</v>
      </c>
      <c r="J1910" s="63" t="str">
        <f t="shared" si="172"/>
        <v>IC.PA.122211</v>
      </c>
      <c r="K1910" s="61" t="s">
        <v>12175</v>
      </c>
      <c r="L1910" s="167" t="str">
        <f t="shared" si="173"/>
        <v>Back</v>
      </c>
      <c r="M1910" s="61" t="str">
        <f t="shared" si="174"/>
        <v>PI.IC.PA.122211.01</v>
      </c>
      <c r="N1910" s="168"/>
      <c r="O1910" s="168" t="str">
        <f t="shared" si="175"/>
        <v>PH.IC.PA.122211.01</v>
      </c>
      <c r="Q1910" s="168" t="str">
        <f t="shared" si="176"/>
        <v>CL.IC.PA.122211.01</v>
      </c>
    </row>
    <row r="1911" spans="1:17" s="167" customFormat="1" ht="15">
      <c r="A1911" s="167" t="s">
        <v>6465</v>
      </c>
      <c r="C1911" s="61" t="s">
        <v>12100</v>
      </c>
      <c r="E1911" s="61" t="s">
        <v>7874</v>
      </c>
      <c r="F1911" s="167" t="s">
        <v>5679</v>
      </c>
      <c r="G1911" s="167" t="s">
        <v>6349</v>
      </c>
      <c r="H1911" s="62" t="s">
        <v>12100</v>
      </c>
      <c r="I1911" s="167" t="s">
        <v>7762</v>
      </c>
      <c r="J1911" s="63" t="str">
        <f t="shared" si="172"/>
        <v>IC.PA.122212</v>
      </c>
      <c r="K1911" s="61" t="s">
        <v>12175</v>
      </c>
      <c r="L1911" s="167" t="str">
        <f t="shared" si="173"/>
        <v>Elbow right</v>
      </c>
      <c r="M1911" s="61" t="str">
        <f t="shared" si="174"/>
        <v>PI.IC.PA.122212.01</v>
      </c>
      <c r="N1911" s="168"/>
      <c r="O1911" s="168" t="str">
        <f t="shared" si="175"/>
        <v>PH.IC.PA.122212.01</v>
      </c>
      <c r="Q1911" s="168" t="str">
        <f t="shared" si="176"/>
        <v>CL.IC.PA.122212.01</v>
      </c>
    </row>
    <row r="1912" spans="1:17" s="167" customFormat="1" ht="15">
      <c r="A1912" s="167" t="s">
        <v>6465</v>
      </c>
      <c r="C1912" s="61" t="s">
        <v>12100</v>
      </c>
      <c r="E1912" s="61" t="s">
        <v>7874</v>
      </c>
      <c r="F1912" s="167" t="s">
        <v>5679</v>
      </c>
      <c r="G1912" s="167" t="s">
        <v>6350</v>
      </c>
      <c r="H1912" s="62" t="s">
        <v>12101</v>
      </c>
      <c r="I1912" s="167" t="s">
        <v>7763</v>
      </c>
      <c r="J1912" s="63" t="str">
        <f t="shared" si="172"/>
        <v>IC.PA.122213</v>
      </c>
      <c r="K1912" s="61" t="s">
        <v>12175</v>
      </c>
      <c r="L1912" s="167" t="str">
        <f t="shared" si="173"/>
        <v>Elbow left</v>
      </c>
      <c r="M1912" s="61" t="str">
        <f t="shared" si="174"/>
        <v>PI.IC.PA.122213.01</v>
      </c>
      <c r="N1912" s="168"/>
      <c r="O1912" s="168" t="str">
        <f t="shared" si="175"/>
        <v>PH.IC.PA.122213.01</v>
      </c>
      <c r="Q1912" s="168" t="str">
        <f t="shared" si="176"/>
        <v>CL.IC.PA.122213.01</v>
      </c>
    </row>
    <row r="1913" spans="1:17" s="167" customFormat="1" ht="15">
      <c r="A1913" s="167" t="s">
        <v>6465</v>
      </c>
      <c r="C1913" s="61" t="s">
        <v>12100</v>
      </c>
      <c r="E1913" s="61" t="s">
        <v>7874</v>
      </c>
      <c r="F1913" s="167" t="s">
        <v>5679</v>
      </c>
      <c r="G1913" s="167" t="s">
        <v>6351</v>
      </c>
      <c r="H1913" s="62" t="s">
        <v>12102</v>
      </c>
      <c r="I1913" s="167" t="s">
        <v>7958</v>
      </c>
      <c r="J1913" s="63" t="str">
        <f t="shared" si="172"/>
        <v>IC.PA.122214</v>
      </c>
      <c r="K1913" s="61" t="s">
        <v>12175</v>
      </c>
      <c r="L1913" s="167" t="str">
        <f t="shared" si="173"/>
        <v>Hand right</v>
      </c>
      <c r="M1913" s="61" t="str">
        <f t="shared" si="174"/>
        <v>PI.IC.PA.122214.01</v>
      </c>
      <c r="N1913" s="168"/>
      <c r="O1913" s="168" t="str">
        <f t="shared" si="175"/>
        <v>PH.IC.PA.122214.01</v>
      </c>
      <c r="Q1913" s="168" t="str">
        <f t="shared" si="176"/>
        <v>CL.IC.PA.122214.01</v>
      </c>
    </row>
    <row r="1914" spans="1:17" s="167" customFormat="1" ht="15">
      <c r="A1914" s="167" t="s">
        <v>6465</v>
      </c>
      <c r="C1914" s="61" t="s">
        <v>12100</v>
      </c>
      <c r="E1914" s="61" t="s">
        <v>7874</v>
      </c>
      <c r="F1914" s="167" t="s">
        <v>5679</v>
      </c>
      <c r="G1914" s="167" t="s">
        <v>6352</v>
      </c>
      <c r="H1914" s="62" t="s">
        <v>11559</v>
      </c>
      <c r="I1914" s="167" t="s">
        <v>7997</v>
      </c>
      <c r="J1914" s="63" t="str">
        <f t="shared" si="172"/>
        <v>IC.PA.122215</v>
      </c>
      <c r="K1914" s="61" t="s">
        <v>12175</v>
      </c>
      <c r="L1914" s="167" t="str">
        <f t="shared" si="173"/>
        <v>Hand left</v>
      </c>
      <c r="M1914" s="61" t="str">
        <f t="shared" si="174"/>
        <v>PI.IC.PA.122215.01</v>
      </c>
      <c r="N1914" s="168"/>
      <c r="O1914" s="168" t="str">
        <f t="shared" si="175"/>
        <v>PH.IC.PA.122215.01</v>
      </c>
      <c r="Q1914" s="168" t="str">
        <f t="shared" si="176"/>
        <v>CL.IC.PA.122215.01</v>
      </c>
    </row>
    <row r="1915" spans="1:17" s="167" customFormat="1" ht="15">
      <c r="A1915" s="167" t="s">
        <v>6465</v>
      </c>
      <c r="C1915" s="61" t="s">
        <v>12100</v>
      </c>
      <c r="E1915" s="61" t="s">
        <v>7874</v>
      </c>
      <c r="F1915" s="167" t="s">
        <v>5679</v>
      </c>
      <c r="G1915" s="167" t="s">
        <v>6011</v>
      </c>
      <c r="H1915" s="62" t="s">
        <v>11560</v>
      </c>
      <c r="I1915" s="167" t="s">
        <v>7634</v>
      </c>
      <c r="J1915" s="63" t="str">
        <f t="shared" si="172"/>
        <v>IC.PA.122216</v>
      </c>
      <c r="K1915" s="61" t="s">
        <v>12175</v>
      </c>
      <c r="L1915" s="167" t="str">
        <f t="shared" si="173"/>
        <v>Leg right</v>
      </c>
      <c r="M1915" s="61" t="str">
        <f t="shared" si="174"/>
        <v>PI.IC.PA.122216.01</v>
      </c>
      <c r="N1915" s="168"/>
      <c r="O1915" s="168" t="str">
        <f t="shared" si="175"/>
        <v>PH.IC.PA.122216.01</v>
      </c>
      <c r="Q1915" s="168" t="str">
        <f t="shared" si="176"/>
        <v>CL.IC.PA.122216.01</v>
      </c>
    </row>
    <row r="1916" spans="1:17" s="167" customFormat="1" ht="15">
      <c r="A1916" s="167" t="s">
        <v>6465</v>
      </c>
      <c r="C1916" s="61" t="s">
        <v>12100</v>
      </c>
      <c r="E1916" s="61" t="s">
        <v>7874</v>
      </c>
      <c r="F1916" s="167" t="s">
        <v>5679</v>
      </c>
      <c r="G1916" s="167" t="s">
        <v>6012</v>
      </c>
      <c r="H1916" s="62" t="s">
        <v>11561</v>
      </c>
      <c r="I1916" s="167" t="s">
        <v>7636</v>
      </c>
      <c r="J1916" s="63" t="str">
        <f t="shared" si="172"/>
        <v>IC.PA.122217</v>
      </c>
      <c r="K1916" s="61" t="s">
        <v>12175</v>
      </c>
      <c r="L1916" s="167" t="str">
        <f t="shared" si="173"/>
        <v>Leg left</v>
      </c>
      <c r="M1916" s="61" t="str">
        <f t="shared" si="174"/>
        <v>PI.IC.PA.122217.01</v>
      </c>
      <c r="N1916" s="168"/>
      <c r="O1916" s="168" t="str">
        <f t="shared" si="175"/>
        <v>PH.IC.PA.122217.01</v>
      </c>
      <c r="Q1916" s="168" t="str">
        <f t="shared" si="176"/>
        <v>CL.IC.PA.122217.01</v>
      </c>
    </row>
    <row r="1917" spans="1:17" s="167" customFormat="1" ht="15">
      <c r="A1917" s="167" t="s">
        <v>6465</v>
      </c>
      <c r="C1917" s="61" t="s">
        <v>12100</v>
      </c>
      <c r="D1917" s="167" t="s">
        <v>6013</v>
      </c>
      <c r="E1917" s="61" t="s">
        <v>7876</v>
      </c>
      <c r="F1917" s="167" t="s">
        <v>5503</v>
      </c>
      <c r="G1917" s="167" t="s">
        <v>6171</v>
      </c>
      <c r="H1917" s="62" t="s">
        <v>11848</v>
      </c>
      <c r="I1917" s="167" t="s">
        <v>6172</v>
      </c>
      <c r="J1917" s="63" t="str">
        <f t="shared" si="172"/>
        <v>IC.PA.122301</v>
      </c>
      <c r="K1917" s="61" t="s">
        <v>12175</v>
      </c>
      <c r="L1917" s="167" t="str">
        <f t="shared" si="173"/>
        <v>Drug as needed</v>
      </c>
      <c r="M1917" s="61" t="str">
        <f t="shared" si="174"/>
        <v>PI.IC.PA.122301.01</v>
      </c>
      <c r="N1917" s="168"/>
      <c r="O1917" s="168" t="str">
        <f t="shared" si="175"/>
        <v>PH.IC.PA.122301.01</v>
      </c>
      <c r="Q1917" s="168" t="str">
        <f t="shared" si="176"/>
        <v>CL.IC.PA.122301.01</v>
      </c>
    </row>
    <row r="1918" spans="1:17" s="167" customFormat="1" ht="15">
      <c r="A1918" s="167" t="s">
        <v>6465</v>
      </c>
      <c r="C1918" s="61" t="s">
        <v>12100</v>
      </c>
      <c r="E1918" s="61" t="s">
        <v>7876</v>
      </c>
      <c r="F1918" s="167" t="s">
        <v>5503</v>
      </c>
      <c r="G1918" s="167" t="s">
        <v>12107</v>
      </c>
      <c r="H1918" s="62" t="s">
        <v>12030</v>
      </c>
      <c r="I1918" s="167" t="s">
        <v>12108</v>
      </c>
      <c r="J1918" s="63" t="str">
        <f t="shared" si="172"/>
        <v>IC.PA.122302</v>
      </c>
      <c r="K1918" s="61" t="s">
        <v>12175</v>
      </c>
      <c r="L1918" s="167" t="str">
        <f t="shared" si="173"/>
        <v>Repositioning</v>
      </c>
      <c r="M1918" s="61" t="str">
        <f t="shared" si="174"/>
        <v>PI.IC.PA.122302.01</v>
      </c>
      <c r="N1918" s="168"/>
      <c r="O1918" s="168" t="str">
        <f t="shared" si="175"/>
        <v>PH.IC.PA.122302.01</v>
      </c>
      <c r="Q1918" s="168" t="str">
        <f t="shared" si="176"/>
        <v>CL.IC.PA.122302.01</v>
      </c>
    </row>
    <row r="1919" spans="1:17" s="167" customFormat="1" ht="15">
      <c r="A1919" s="167" t="s">
        <v>6465</v>
      </c>
      <c r="C1919" s="61" t="s">
        <v>12100</v>
      </c>
      <c r="E1919" s="61" t="s">
        <v>7876</v>
      </c>
      <c r="F1919" s="167" t="s">
        <v>5503</v>
      </c>
      <c r="G1919" s="167" t="s">
        <v>6173</v>
      </c>
      <c r="H1919" s="62" t="s">
        <v>12032</v>
      </c>
      <c r="I1919" s="167" t="s">
        <v>6173</v>
      </c>
      <c r="J1919" s="63" t="str">
        <f t="shared" si="172"/>
        <v>IC.PA.122303</v>
      </c>
      <c r="K1919" s="61" t="s">
        <v>12175</v>
      </c>
      <c r="L1919" s="167" t="str">
        <f t="shared" si="173"/>
        <v>Distraction</v>
      </c>
      <c r="M1919" s="61" t="str">
        <f t="shared" si="174"/>
        <v>PI.IC.PA.122303.01</v>
      </c>
      <c r="N1919" s="168"/>
      <c r="O1919" s="168" t="str">
        <f t="shared" si="175"/>
        <v>PH.IC.PA.122303.01</v>
      </c>
      <c r="Q1919" s="168" t="str">
        <f t="shared" si="176"/>
        <v>CL.IC.PA.122303.01</v>
      </c>
    </row>
    <row r="1920" spans="1:17" s="167" customFormat="1" ht="15">
      <c r="A1920" s="167" t="s">
        <v>6465</v>
      </c>
      <c r="C1920" s="61" t="s">
        <v>12100</v>
      </c>
      <c r="E1920" s="61" t="s">
        <v>7876</v>
      </c>
      <c r="F1920" s="167" t="s">
        <v>5503</v>
      </c>
      <c r="G1920" s="167" t="s">
        <v>12058</v>
      </c>
      <c r="H1920" s="62" t="s">
        <v>12028</v>
      </c>
      <c r="I1920" s="167" t="s">
        <v>12058</v>
      </c>
      <c r="J1920" s="63" t="str">
        <f t="shared" si="172"/>
        <v>IC.PA.122304</v>
      </c>
      <c r="K1920" s="61" t="s">
        <v>12175</v>
      </c>
      <c r="L1920" s="167" t="str">
        <f t="shared" si="173"/>
        <v>Cold</v>
      </c>
      <c r="M1920" s="61" t="str">
        <f t="shared" si="174"/>
        <v>PI.IC.PA.122304.01</v>
      </c>
      <c r="N1920" s="168"/>
      <c r="O1920" s="168" t="str">
        <f t="shared" si="175"/>
        <v>PH.IC.PA.122304.01</v>
      </c>
      <c r="Q1920" s="168" t="str">
        <f t="shared" si="176"/>
        <v>CL.IC.PA.122304.01</v>
      </c>
    </row>
    <row r="1921" spans="1:19" s="167" customFormat="1" ht="15">
      <c r="A1921" s="167" t="s">
        <v>6465</v>
      </c>
      <c r="C1921" s="61" t="s">
        <v>12100</v>
      </c>
      <c r="E1921" s="61" t="s">
        <v>7876</v>
      </c>
      <c r="F1921" s="167" t="s">
        <v>5503</v>
      </c>
      <c r="G1921" s="167" t="s">
        <v>7743</v>
      </c>
      <c r="H1921" s="62" t="s">
        <v>12210</v>
      </c>
      <c r="I1921" s="167" t="s">
        <v>7743</v>
      </c>
      <c r="J1921" s="63" t="str">
        <f t="shared" si="172"/>
        <v>IC.PA.122305</v>
      </c>
      <c r="K1921" s="61" t="s">
        <v>12175</v>
      </c>
      <c r="L1921" s="167" t="str">
        <f t="shared" si="173"/>
        <v>Heat</v>
      </c>
      <c r="M1921" s="61" t="str">
        <f t="shared" si="174"/>
        <v>PI.IC.PA.122305.01</v>
      </c>
      <c r="N1921" s="168"/>
      <c r="O1921" s="168" t="str">
        <f t="shared" si="175"/>
        <v>PH.IC.PA.122305.01</v>
      </c>
      <c r="Q1921" s="168" t="str">
        <f t="shared" si="176"/>
        <v>CL.IC.PA.122305.01</v>
      </c>
    </row>
    <row r="1922" spans="1:19" s="167" customFormat="1" ht="15">
      <c r="A1922" s="167" t="s">
        <v>6465</v>
      </c>
      <c r="C1922" s="61" t="s">
        <v>12100</v>
      </c>
      <c r="E1922" s="61" t="s">
        <v>7876</v>
      </c>
      <c r="F1922" s="167" t="s">
        <v>5503</v>
      </c>
      <c r="G1922" s="167" t="s">
        <v>6174</v>
      </c>
      <c r="H1922" s="62" t="s">
        <v>12212</v>
      </c>
      <c r="I1922" s="167" t="s">
        <v>6175</v>
      </c>
      <c r="J1922" s="63" t="str">
        <f t="shared" si="172"/>
        <v>IC.PA.122306</v>
      </c>
      <c r="K1922" s="61" t="s">
        <v>12175</v>
      </c>
      <c r="L1922" s="167" t="str">
        <f t="shared" si="173"/>
        <v>Special mattress</v>
      </c>
      <c r="M1922" s="61" t="str">
        <f t="shared" si="174"/>
        <v>PI.IC.PA.122306.01</v>
      </c>
      <c r="N1922" s="168"/>
      <c r="O1922" s="168" t="str">
        <f t="shared" si="175"/>
        <v>PH.IC.PA.122306.01</v>
      </c>
      <c r="Q1922" s="168" t="str">
        <f t="shared" si="176"/>
        <v>CL.IC.PA.122306.01</v>
      </c>
    </row>
    <row r="1923" spans="1:19" s="167" customFormat="1" ht="15">
      <c r="A1923" s="167" t="s">
        <v>6465</v>
      </c>
      <c r="C1923" s="61" t="s">
        <v>12100</v>
      </c>
      <c r="E1923" s="61" t="s">
        <v>7876</v>
      </c>
      <c r="F1923" s="167" t="s">
        <v>5503</v>
      </c>
      <c r="G1923" s="167" t="s">
        <v>6176</v>
      </c>
      <c r="H1923" s="62" t="s">
        <v>12225</v>
      </c>
      <c r="I1923" s="167" t="s">
        <v>6176</v>
      </c>
      <c r="J1923" s="63" t="str">
        <f t="shared" si="172"/>
        <v>IC.PA.122307</v>
      </c>
      <c r="K1923" s="61" t="s">
        <v>12175</v>
      </c>
      <c r="L1923" s="167" t="str">
        <f t="shared" si="173"/>
        <v>Quiet</v>
      </c>
      <c r="M1923" s="61" t="str">
        <f t="shared" si="174"/>
        <v>PI.IC.PA.122307.01</v>
      </c>
      <c r="N1923" s="168"/>
      <c r="O1923" s="168" t="str">
        <f t="shared" si="175"/>
        <v>PH.IC.PA.122307.01</v>
      </c>
      <c r="Q1923" s="168" t="str">
        <f t="shared" si="176"/>
        <v>CL.IC.PA.122307.01</v>
      </c>
    </row>
    <row r="1924" spans="1:19" s="167" customFormat="1" ht="15">
      <c r="A1924" s="167" t="s">
        <v>6465</v>
      </c>
      <c r="C1924" s="61" t="s">
        <v>12100</v>
      </c>
      <c r="E1924" s="61" t="s">
        <v>7876</v>
      </c>
      <c r="F1924" s="167" t="s">
        <v>5503</v>
      </c>
      <c r="G1924" s="167" t="s">
        <v>12157</v>
      </c>
      <c r="H1924" s="62" t="s">
        <v>11638</v>
      </c>
      <c r="I1924" s="167" t="s">
        <v>12157</v>
      </c>
      <c r="J1924" s="63" t="str">
        <f t="shared" si="172"/>
        <v>IC.PA.122308</v>
      </c>
      <c r="K1924" s="61" t="s">
        <v>12175</v>
      </c>
      <c r="L1924" s="167" t="str">
        <f t="shared" si="173"/>
        <v>None</v>
      </c>
      <c r="M1924" s="61" t="str">
        <f t="shared" si="174"/>
        <v>PI.IC.PA.122308.01</v>
      </c>
      <c r="N1924" s="168"/>
      <c r="O1924" s="168" t="str">
        <f t="shared" si="175"/>
        <v>PH.IC.PA.122308.01</v>
      </c>
      <c r="Q1924" s="168" t="str">
        <f t="shared" si="176"/>
        <v>CL.IC.PA.122308.01</v>
      </c>
    </row>
    <row r="1925" spans="1:19" s="167" customFormat="1" ht="15">
      <c r="A1925" s="10" t="s">
        <v>6465</v>
      </c>
      <c r="B1925" s="10"/>
      <c r="C1925" s="61" t="s">
        <v>12100</v>
      </c>
      <c r="E1925" s="61" t="s">
        <v>7876</v>
      </c>
      <c r="F1925" s="167" t="s">
        <v>5503</v>
      </c>
      <c r="G1925" s="10" t="s">
        <v>6017</v>
      </c>
      <c r="H1925" s="62" t="s">
        <v>93</v>
      </c>
      <c r="I1925" s="10" t="s">
        <v>6017</v>
      </c>
      <c r="J1925" s="63" t="str">
        <f t="shared" si="172"/>
        <v>IC.PA.122309</v>
      </c>
      <c r="K1925" s="61" t="s">
        <v>12175</v>
      </c>
      <c r="L1925" s="167" t="str">
        <f t="shared" si="173"/>
        <v>Back Rub</v>
      </c>
      <c r="M1925" s="61" t="str">
        <f t="shared" si="174"/>
        <v>PI.IC.PA.122309.01</v>
      </c>
      <c r="N1925" s="168"/>
      <c r="O1925" s="168" t="str">
        <f t="shared" si="175"/>
        <v>PH.IC.PA.122309.01</v>
      </c>
      <c r="Q1925" s="168" t="str">
        <f t="shared" si="176"/>
        <v>CL.IC.PA.122309.01</v>
      </c>
      <c r="R1925" s="167" t="s">
        <v>12465</v>
      </c>
      <c r="S1925" s="167">
        <v>487</v>
      </c>
    </row>
    <row r="1926" spans="1:19" s="167" customFormat="1" ht="15">
      <c r="A1926" s="10" t="s">
        <v>6465</v>
      </c>
      <c r="B1926" s="10"/>
      <c r="C1926" s="61" t="s">
        <v>12100</v>
      </c>
      <c r="E1926" s="61" t="s">
        <v>7876</v>
      </c>
      <c r="F1926" s="167" t="s">
        <v>5503</v>
      </c>
      <c r="G1926" s="10" t="s">
        <v>6018</v>
      </c>
      <c r="H1926" s="62" t="s">
        <v>3188</v>
      </c>
      <c r="I1926" s="10" t="s">
        <v>6018</v>
      </c>
      <c r="J1926" s="63" t="str">
        <f t="shared" si="172"/>
        <v>IC.PA.122310</v>
      </c>
      <c r="K1926" s="61" t="s">
        <v>12175</v>
      </c>
      <c r="L1926" s="167" t="str">
        <f t="shared" si="173"/>
        <v>Biofeedback</v>
      </c>
      <c r="M1926" s="61" t="str">
        <f t="shared" si="174"/>
        <v>PI.IC.PA.122310.01</v>
      </c>
      <c r="N1926" s="168"/>
      <c r="O1926" s="168" t="str">
        <f t="shared" si="175"/>
        <v>PH.IC.PA.122310.01</v>
      </c>
      <c r="Q1926" s="168" t="str">
        <f t="shared" si="176"/>
        <v>CL.IC.PA.122310.01</v>
      </c>
      <c r="R1926" s="167" t="s">
        <v>12465</v>
      </c>
      <c r="S1926" s="167">
        <v>487</v>
      </c>
    </row>
    <row r="1927" spans="1:19" s="167" customFormat="1" ht="15">
      <c r="A1927" s="10" t="s">
        <v>6465</v>
      </c>
      <c r="B1927" s="10"/>
      <c r="C1927" s="61" t="s">
        <v>12100</v>
      </c>
      <c r="E1927" s="61" t="s">
        <v>7876</v>
      </c>
      <c r="F1927" s="167" t="s">
        <v>5503</v>
      </c>
      <c r="G1927" s="10" t="s">
        <v>6019</v>
      </c>
      <c r="H1927" s="62" t="s">
        <v>155</v>
      </c>
      <c r="I1927" s="10" t="s">
        <v>6019</v>
      </c>
      <c r="J1927" s="63" t="str">
        <f t="shared" si="172"/>
        <v>IC.PA.122311</v>
      </c>
      <c r="K1927" s="61" t="s">
        <v>12175</v>
      </c>
      <c r="L1927" s="167" t="str">
        <f t="shared" si="173"/>
        <v>Epidural</v>
      </c>
      <c r="M1927" s="61" t="str">
        <f t="shared" si="174"/>
        <v>PI.IC.PA.122311.01</v>
      </c>
      <c r="N1927" s="168"/>
      <c r="O1927" s="168" t="str">
        <f t="shared" si="175"/>
        <v>PH.IC.PA.122311.01</v>
      </c>
      <c r="Q1927" s="168" t="str">
        <f t="shared" si="176"/>
        <v>CL.IC.PA.122311.01</v>
      </c>
      <c r="R1927" s="167" t="s">
        <v>12465</v>
      </c>
      <c r="S1927" s="167">
        <v>487</v>
      </c>
    </row>
    <row r="1928" spans="1:19" s="167" customFormat="1" ht="15">
      <c r="A1928" s="10" t="s">
        <v>6465</v>
      </c>
      <c r="B1928" s="10"/>
      <c r="C1928" s="61" t="s">
        <v>12100</v>
      </c>
      <c r="E1928" s="61" t="s">
        <v>7876</v>
      </c>
      <c r="F1928" s="167" t="s">
        <v>5503</v>
      </c>
      <c r="G1928" s="10" t="s">
        <v>6020</v>
      </c>
      <c r="H1928" s="62" t="s">
        <v>153</v>
      </c>
      <c r="I1928" s="10" t="s">
        <v>6020</v>
      </c>
      <c r="J1928" s="63" t="str">
        <f t="shared" si="172"/>
        <v>IC.PA.122312</v>
      </c>
      <c r="K1928" s="61" t="s">
        <v>12175</v>
      </c>
      <c r="L1928" s="167" t="str">
        <f t="shared" si="173"/>
        <v>Guided Imagery</v>
      </c>
      <c r="M1928" s="61" t="str">
        <f t="shared" si="174"/>
        <v>PI.IC.PA.122312.01</v>
      </c>
      <c r="N1928" s="168"/>
      <c r="O1928" s="168" t="str">
        <f t="shared" si="175"/>
        <v>PH.IC.PA.122312.01</v>
      </c>
      <c r="Q1928" s="168" t="str">
        <f t="shared" si="176"/>
        <v>CL.IC.PA.122312.01</v>
      </c>
      <c r="R1928" s="167" t="s">
        <v>12465</v>
      </c>
      <c r="S1928" s="167">
        <v>487</v>
      </c>
    </row>
    <row r="1929" spans="1:19" s="167" customFormat="1" ht="15">
      <c r="A1929" s="10" t="s">
        <v>6465</v>
      </c>
      <c r="B1929" s="10"/>
      <c r="C1929" s="61" t="s">
        <v>12100</v>
      </c>
      <c r="E1929" s="61" t="s">
        <v>7876</v>
      </c>
      <c r="F1929" s="167" t="s">
        <v>5503</v>
      </c>
      <c r="G1929" s="10" t="s">
        <v>6021</v>
      </c>
      <c r="H1929" s="62" t="s">
        <v>215</v>
      </c>
      <c r="I1929" s="10" t="s">
        <v>6021</v>
      </c>
      <c r="J1929" s="63" t="str">
        <f t="shared" si="172"/>
        <v>IC.PA.122313</v>
      </c>
      <c r="K1929" s="61" t="s">
        <v>12175</v>
      </c>
      <c r="L1929" s="167" t="str">
        <f t="shared" si="173"/>
        <v>IM Med</v>
      </c>
      <c r="M1929" s="61" t="str">
        <f t="shared" si="174"/>
        <v>PI.IC.PA.122313.01</v>
      </c>
      <c r="N1929" s="168"/>
      <c r="O1929" s="168" t="str">
        <f t="shared" si="175"/>
        <v>PH.IC.PA.122313.01</v>
      </c>
      <c r="Q1929" s="168" t="str">
        <f t="shared" si="176"/>
        <v>CL.IC.PA.122313.01</v>
      </c>
      <c r="R1929" s="167" t="s">
        <v>12465</v>
      </c>
      <c r="S1929" s="167">
        <v>487</v>
      </c>
    </row>
    <row r="1930" spans="1:19" s="167" customFormat="1" ht="15">
      <c r="A1930" s="10" t="s">
        <v>6465</v>
      </c>
      <c r="B1930" s="10"/>
      <c r="C1930" s="61" t="s">
        <v>12100</v>
      </c>
      <c r="E1930" s="61" t="s">
        <v>7876</v>
      </c>
      <c r="F1930" s="167" t="s">
        <v>5503</v>
      </c>
      <c r="G1930" s="10" t="s">
        <v>6022</v>
      </c>
      <c r="H1930" s="62" t="s">
        <v>4082</v>
      </c>
      <c r="I1930" s="10" t="s">
        <v>6022</v>
      </c>
      <c r="J1930" s="63" t="str">
        <f t="shared" si="172"/>
        <v>IC.PA.122314</v>
      </c>
      <c r="K1930" s="61" t="s">
        <v>12175</v>
      </c>
      <c r="L1930" s="167" t="str">
        <f t="shared" si="173"/>
        <v>IV Med</v>
      </c>
      <c r="M1930" s="61" t="str">
        <f t="shared" si="174"/>
        <v>PI.IC.PA.122314.01</v>
      </c>
      <c r="N1930" s="168"/>
      <c r="O1930" s="168" t="str">
        <f t="shared" si="175"/>
        <v>PH.IC.PA.122314.01</v>
      </c>
      <c r="Q1930" s="168" t="str">
        <f t="shared" si="176"/>
        <v>CL.IC.PA.122314.01</v>
      </c>
      <c r="R1930" s="167" t="s">
        <v>12465</v>
      </c>
      <c r="S1930" s="167">
        <v>487</v>
      </c>
    </row>
    <row r="1931" spans="1:19" s="167" customFormat="1" ht="15">
      <c r="A1931" s="10" t="s">
        <v>6465</v>
      </c>
      <c r="B1931" s="10"/>
      <c r="C1931" s="61" t="s">
        <v>12100</v>
      </c>
      <c r="E1931" s="61" t="s">
        <v>7876</v>
      </c>
      <c r="F1931" s="167" t="s">
        <v>5503</v>
      </c>
      <c r="G1931" s="10" t="s">
        <v>6023</v>
      </c>
      <c r="H1931" s="62" t="s">
        <v>594</v>
      </c>
      <c r="I1931" s="10" t="s">
        <v>6023</v>
      </c>
      <c r="J1931" s="63" t="str">
        <f t="shared" si="172"/>
        <v>IC.PA.122315</v>
      </c>
      <c r="K1931" s="61" t="s">
        <v>12175</v>
      </c>
      <c r="L1931" s="167" t="str">
        <f t="shared" si="173"/>
        <v>Massage</v>
      </c>
      <c r="M1931" s="61" t="str">
        <f t="shared" si="174"/>
        <v>PI.IC.PA.122315.01</v>
      </c>
      <c r="N1931" s="168"/>
      <c r="O1931" s="168" t="str">
        <f t="shared" si="175"/>
        <v>PH.IC.PA.122315.01</v>
      </c>
      <c r="Q1931" s="168" t="str">
        <f t="shared" si="176"/>
        <v>CL.IC.PA.122315.01</v>
      </c>
      <c r="R1931" s="167" t="s">
        <v>12465</v>
      </c>
      <c r="S1931" s="167">
        <v>487</v>
      </c>
    </row>
    <row r="1932" spans="1:19" s="167" customFormat="1" ht="15">
      <c r="A1932" s="10" t="s">
        <v>6465</v>
      </c>
      <c r="B1932" s="10"/>
      <c r="C1932" s="61" t="s">
        <v>12100</v>
      </c>
      <c r="E1932" s="61" t="s">
        <v>7876</v>
      </c>
      <c r="F1932" s="167" t="s">
        <v>5503</v>
      </c>
      <c r="G1932" s="10" t="s">
        <v>6024</v>
      </c>
      <c r="H1932" s="62" t="s">
        <v>7863</v>
      </c>
      <c r="I1932" s="10" t="s">
        <v>6024</v>
      </c>
      <c r="J1932" s="63" t="str">
        <f t="shared" si="172"/>
        <v>IC.PA.122316</v>
      </c>
      <c r="K1932" s="61" t="s">
        <v>12175</v>
      </c>
      <c r="L1932" s="167" t="str">
        <f t="shared" si="173"/>
        <v>Music Therapy</v>
      </c>
      <c r="M1932" s="61" t="str">
        <f t="shared" si="174"/>
        <v>PI.IC.PA.122316.01</v>
      </c>
      <c r="N1932" s="168"/>
      <c r="O1932" s="168" t="str">
        <f t="shared" si="175"/>
        <v>PH.IC.PA.122316.01</v>
      </c>
      <c r="Q1932" s="168" t="str">
        <f t="shared" si="176"/>
        <v>CL.IC.PA.122316.01</v>
      </c>
      <c r="R1932" s="167" t="s">
        <v>12465</v>
      </c>
      <c r="S1932" s="167">
        <v>487</v>
      </c>
    </row>
    <row r="1933" spans="1:19" s="167" customFormat="1" ht="15">
      <c r="A1933" s="10" t="s">
        <v>6465</v>
      </c>
      <c r="B1933" s="10"/>
      <c r="C1933" s="61" t="s">
        <v>12100</v>
      </c>
      <c r="E1933" s="61" t="s">
        <v>7876</v>
      </c>
      <c r="F1933" s="167" t="s">
        <v>5503</v>
      </c>
      <c r="G1933" s="10" t="s">
        <v>5907</v>
      </c>
      <c r="H1933" s="62" t="s">
        <v>6777</v>
      </c>
      <c r="I1933" s="10" t="s">
        <v>5907</v>
      </c>
      <c r="J1933" s="63" t="str">
        <f t="shared" si="172"/>
        <v>IC.PA.122317</v>
      </c>
      <c r="K1933" s="61" t="s">
        <v>1702</v>
      </c>
      <c r="L1933" s="167" t="str">
        <f t="shared" si="173"/>
        <v>PCA</v>
      </c>
      <c r="M1933" s="61" t="str">
        <f t="shared" si="174"/>
        <v>PI.IC.PA.122317.01</v>
      </c>
      <c r="N1933" s="168"/>
      <c r="O1933" s="168" t="str">
        <f t="shared" si="175"/>
        <v>PH.IC.PA.122317.01</v>
      </c>
      <c r="Q1933" s="168" t="str">
        <f t="shared" si="176"/>
        <v>CL.IC.PA.122317.01</v>
      </c>
      <c r="R1933" s="167" t="s">
        <v>12465</v>
      </c>
      <c r="S1933" s="167">
        <v>487</v>
      </c>
    </row>
    <row r="1934" spans="1:19" s="167" customFormat="1" ht="15">
      <c r="A1934" s="10" t="s">
        <v>6465</v>
      </c>
      <c r="B1934" s="10"/>
      <c r="C1934" s="61" t="s">
        <v>12100</v>
      </c>
      <c r="E1934" s="61" t="s">
        <v>7876</v>
      </c>
      <c r="F1934" s="167" t="s">
        <v>5503</v>
      </c>
      <c r="G1934" s="10" t="s">
        <v>5906</v>
      </c>
      <c r="H1934" s="62" t="s">
        <v>208</v>
      </c>
      <c r="I1934" s="10" t="s">
        <v>5906</v>
      </c>
      <c r="J1934" s="63" t="str">
        <f t="shared" si="172"/>
        <v>IC.PA.122318</v>
      </c>
      <c r="K1934" s="61" t="s">
        <v>1702</v>
      </c>
      <c r="L1934" s="167" t="str">
        <f t="shared" si="173"/>
        <v>PO Med</v>
      </c>
      <c r="M1934" s="61" t="str">
        <f t="shared" si="174"/>
        <v>PI.IC.PA.122318.01</v>
      </c>
      <c r="N1934" s="168"/>
      <c r="O1934" s="168" t="str">
        <f t="shared" si="175"/>
        <v>PH.IC.PA.122318.01</v>
      </c>
      <c r="Q1934" s="168" t="str">
        <f t="shared" si="176"/>
        <v>CL.IC.PA.122318.01</v>
      </c>
      <c r="R1934" s="167" t="s">
        <v>12465</v>
      </c>
      <c r="S1934" s="167">
        <v>487</v>
      </c>
    </row>
    <row r="1935" spans="1:19" s="167" customFormat="1" ht="15">
      <c r="A1935" s="10" t="s">
        <v>6465</v>
      </c>
      <c r="B1935" s="10"/>
      <c r="C1935" s="61" t="s">
        <v>12100</v>
      </c>
      <c r="E1935" s="61" t="s">
        <v>7876</v>
      </c>
      <c r="F1935" s="167" t="s">
        <v>5503</v>
      </c>
      <c r="G1935" s="10" t="s">
        <v>5811</v>
      </c>
      <c r="H1935" s="62" t="s">
        <v>1000</v>
      </c>
      <c r="I1935" s="10" t="s">
        <v>5811</v>
      </c>
      <c r="J1935" s="63" t="str">
        <f t="shared" si="172"/>
        <v>IC.PA.122320</v>
      </c>
      <c r="K1935" s="61" t="s">
        <v>1702</v>
      </c>
      <c r="L1935" s="167" t="str">
        <f t="shared" si="173"/>
        <v>Refuses Meds</v>
      </c>
      <c r="M1935" s="61" t="str">
        <f t="shared" si="174"/>
        <v>PI.IC.PA.122320.01</v>
      </c>
      <c r="N1935" s="168"/>
      <c r="O1935" s="168" t="str">
        <f t="shared" si="175"/>
        <v>PH.IC.PA.122320.01</v>
      </c>
      <c r="Q1935" s="168" t="str">
        <f t="shared" si="176"/>
        <v>CL.IC.PA.122320.01</v>
      </c>
      <c r="R1935" s="167" t="s">
        <v>4415</v>
      </c>
      <c r="S1935" s="167">
        <v>487</v>
      </c>
    </row>
    <row r="1936" spans="1:19" s="167" customFormat="1" ht="15">
      <c r="A1936" s="10" t="s">
        <v>6465</v>
      </c>
      <c r="B1936" s="10"/>
      <c r="C1936" s="61" t="s">
        <v>12100</v>
      </c>
      <c r="E1936" s="61" t="s">
        <v>7876</v>
      </c>
      <c r="F1936" s="167" t="s">
        <v>5503</v>
      </c>
      <c r="G1936" s="10" t="s">
        <v>5909</v>
      </c>
      <c r="H1936" s="62" t="s">
        <v>8039</v>
      </c>
      <c r="I1936" s="10" t="s">
        <v>5909</v>
      </c>
      <c r="J1936" s="63" t="str">
        <f t="shared" si="172"/>
        <v>IC.PA.122321</v>
      </c>
      <c r="K1936" s="61" t="s">
        <v>1702</v>
      </c>
      <c r="L1936" s="167" t="str">
        <f t="shared" si="173"/>
        <v>Relaxation</v>
      </c>
      <c r="M1936" s="61" t="str">
        <f t="shared" si="174"/>
        <v>PI.IC.PA.122321.01</v>
      </c>
      <c r="N1936" s="168"/>
      <c r="O1936" s="168" t="str">
        <f t="shared" si="175"/>
        <v>PH.IC.PA.122321.01</v>
      </c>
      <c r="Q1936" s="168" t="str">
        <f t="shared" si="176"/>
        <v>CL.IC.PA.122321.01</v>
      </c>
      <c r="R1936" s="167" t="s">
        <v>12465</v>
      </c>
      <c r="S1936" s="167">
        <v>487</v>
      </c>
    </row>
    <row r="1937" spans="1:31" s="167" customFormat="1" ht="15">
      <c r="A1937" s="10" t="s">
        <v>6465</v>
      </c>
      <c r="B1937" s="10"/>
      <c r="C1937" s="61" t="s">
        <v>12100</v>
      </c>
      <c r="E1937" s="61" t="s">
        <v>7876</v>
      </c>
      <c r="F1937" s="167" t="s">
        <v>5503</v>
      </c>
      <c r="G1937" s="10" t="s">
        <v>5910</v>
      </c>
      <c r="H1937" s="62" t="s">
        <v>7874</v>
      </c>
      <c r="I1937" s="10" t="s">
        <v>5910</v>
      </c>
      <c r="J1937" s="63" t="str">
        <f t="shared" si="172"/>
        <v>IC.PA.122322</v>
      </c>
      <c r="K1937" s="61" t="s">
        <v>1702</v>
      </c>
      <c r="L1937" s="167" t="str">
        <f t="shared" si="173"/>
        <v>Splint</v>
      </c>
      <c r="M1937" s="61" t="str">
        <f t="shared" si="174"/>
        <v>PI.IC.PA.122322.01</v>
      </c>
      <c r="N1937" s="168"/>
      <c r="O1937" s="168" t="str">
        <f t="shared" si="175"/>
        <v>PH.IC.PA.122322.01</v>
      </c>
      <c r="Q1937" s="168" t="str">
        <f t="shared" si="176"/>
        <v>CL.IC.PA.122322.01</v>
      </c>
      <c r="R1937" s="167" t="s">
        <v>12465</v>
      </c>
      <c r="S1937" s="167">
        <v>487</v>
      </c>
    </row>
    <row r="1938" spans="1:31" s="167" customFormat="1" ht="15">
      <c r="A1938" s="10" t="s">
        <v>6465</v>
      </c>
      <c r="B1938" s="10"/>
      <c r="C1938" s="61" t="s">
        <v>12100</v>
      </c>
      <c r="E1938" s="61" t="s">
        <v>7876</v>
      </c>
      <c r="F1938" s="167" t="s">
        <v>5503</v>
      </c>
      <c r="G1938" s="10" t="s">
        <v>5911</v>
      </c>
      <c r="H1938" s="62" t="s">
        <v>7876</v>
      </c>
      <c r="I1938" s="10" t="s">
        <v>5911</v>
      </c>
      <c r="J1938" s="63" t="str">
        <f t="shared" si="172"/>
        <v>IC.PA.122323</v>
      </c>
      <c r="K1938" s="61" t="s">
        <v>1702</v>
      </c>
      <c r="L1938" s="167" t="str">
        <f t="shared" si="173"/>
        <v>TENS</v>
      </c>
      <c r="M1938" s="61" t="str">
        <f t="shared" si="174"/>
        <v>PI.IC.PA.122323.01</v>
      </c>
      <c r="N1938" s="168"/>
      <c r="O1938" s="168" t="str">
        <f t="shared" si="175"/>
        <v>PH.IC.PA.122323.01</v>
      </c>
      <c r="Q1938" s="168" t="str">
        <f t="shared" si="176"/>
        <v>CL.IC.PA.122323.01</v>
      </c>
      <c r="R1938" s="167" t="s">
        <v>12465</v>
      </c>
      <c r="S1938" s="167">
        <v>487</v>
      </c>
    </row>
    <row r="1939" spans="1:31" s="167" customFormat="1" ht="15">
      <c r="A1939" s="10" t="s">
        <v>6465</v>
      </c>
      <c r="B1939" s="10"/>
      <c r="C1939" s="61" t="s">
        <v>12100</v>
      </c>
      <c r="E1939" s="61" t="s">
        <v>7876</v>
      </c>
      <c r="F1939" s="167" t="s">
        <v>5503</v>
      </c>
      <c r="G1939" s="10" t="s">
        <v>5912</v>
      </c>
      <c r="H1939" s="62" t="s">
        <v>512</v>
      </c>
      <c r="I1939" s="10" t="s">
        <v>5912</v>
      </c>
      <c r="J1939" s="63" t="str">
        <f t="shared" si="172"/>
        <v>IC.PA.122325</v>
      </c>
      <c r="K1939" s="61" t="s">
        <v>12175</v>
      </c>
      <c r="L1939" s="167" t="str">
        <f t="shared" si="173"/>
        <v>Exercise</v>
      </c>
      <c r="M1939" s="61" t="str">
        <f t="shared" si="174"/>
        <v>PI.IC.PA.122325.01</v>
      </c>
      <c r="N1939" s="168"/>
      <c r="O1939" s="168" t="str">
        <f t="shared" si="175"/>
        <v>PH.IC.PA.122325.01</v>
      </c>
      <c r="Q1939" s="168" t="str">
        <f t="shared" si="176"/>
        <v>CL.IC.PA.122325.01</v>
      </c>
      <c r="R1939" s="167" t="s">
        <v>12465</v>
      </c>
      <c r="S1939" s="167">
        <v>802</v>
      </c>
    </row>
    <row r="1940" spans="1:31" s="167" customFormat="1" ht="15">
      <c r="A1940" s="10" t="s">
        <v>6465</v>
      </c>
      <c r="B1940" s="10"/>
      <c r="C1940" s="61" t="s">
        <v>12100</v>
      </c>
      <c r="E1940" s="61" t="s">
        <v>7876</v>
      </c>
      <c r="F1940" s="167" t="s">
        <v>5503</v>
      </c>
      <c r="G1940" s="10" t="s">
        <v>6185</v>
      </c>
      <c r="H1940" s="62" t="s">
        <v>371</v>
      </c>
      <c r="I1940" s="10" t="s">
        <v>6184</v>
      </c>
      <c r="J1940" s="63" t="str">
        <f t="shared" si="172"/>
        <v>IC.PA.122326</v>
      </c>
      <c r="K1940" s="61" t="s">
        <v>1702</v>
      </c>
      <c r="L1940" s="167" t="str">
        <f t="shared" si="173"/>
        <v>Alternative Therapy</v>
      </c>
      <c r="M1940" s="61" t="str">
        <f t="shared" si="174"/>
        <v>PI.IC.PA.122326.01</v>
      </c>
      <c r="N1940" s="168"/>
      <c r="O1940" s="168" t="str">
        <f t="shared" si="175"/>
        <v>PH.IC.PA.122326.01</v>
      </c>
      <c r="Q1940" s="168" t="str">
        <f t="shared" si="176"/>
        <v>CL.IC.PA.122326.01</v>
      </c>
      <c r="R1940" s="167" t="s">
        <v>12465</v>
      </c>
      <c r="S1940" s="167">
        <v>802</v>
      </c>
    </row>
    <row r="1941" spans="1:31" s="167" customFormat="1" ht="15">
      <c r="A1941" s="10" t="s">
        <v>6465</v>
      </c>
      <c r="B1941" s="10"/>
      <c r="C1941" s="61" t="s">
        <v>12100</v>
      </c>
      <c r="E1941" s="61" t="s">
        <v>12288</v>
      </c>
      <c r="F1941" s="167" t="s">
        <v>5503</v>
      </c>
      <c r="G1941" s="10" t="s">
        <v>12764</v>
      </c>
      <c r="H1941" s="62" t="s">
        <v>12825</v>
      </c>
      <c r="I1941" s="10" t="s">
        <v>12764</v>
      </c>
      <c r="J1941" s="63" t="str">
        <f t="shared" si="172"/>
        <v>IC.PA.122327</v>
      </c>
      <c r="K1941" s="61" t="s">
        <v>13277</v>
      </c>
      <c r="L1941" s="167" t="str">
        <f t="shared" si="173"/>
        <v>Other</v>
      </c>
      <c r="M1941" s="61" t="str">
        <f t="shared" si="174"/>
        <v>PI.IC.PA.122327.01</v>
      </c>
      <c r="N1941" s="168"/>
      <c r="O1941" s="168" t="str">
        <f t="shared" si="175"/>
        <v>PH.IC.PA.122327.01</v>
      </c>
      <c r="Q1941" s="168" t="str">
        <f t="shared" si="176"/>
        <v>CL.IC.PA.122327.01</v>
      </c>
      <c r="R1941" s="167" t="s">
        <v>13244</v>
      </c>
      <c r="S1941" s="167">
        <v>802</v>
      </c>
    </row>
    <row r="1942" spans="1:31" s="167" customFormat="1" ht="15">
      <c r="A1942" s="10" t="s">
        <v>6465</v>
      </c>
      <c r="B1942" s="10"/>
      <c r="C1942" s="61" t="s">
        <v>12100</v>
      </c>
      <c r="E1942" s="61" t="s">
        <v>7876</v>
      </c>
      <c r="F1942" s="167" t="s">
        <v>5503</v>
      </c>
      <c r="G1942" s="10" t="s">
        <v>288</v>
      </c>
      <c r="H1942" s="62" t="s">
        <v>745</v>
      </c>
      <c r="I1942" s="10"/>
      <c r="J1942" s="63" t="str">
        <f t="shared" si="172"/>
        <v>IC.PA.122328</v>
      </c>
      <c r="K1942" s="61" t="s">
        <v>12175</v>
      </c>
      <c r="L1942" s="167" t="str">
        <f t="shared" si="173"/>
        <v>Continuous infusion</v>
      </c>
      <c r="M1942" s="61" t="str">
        <f t="shared" si="174"/>
        <v>PI.IC.PA.122328.01</v>
      </c>
      <c r="N1942" s="168"/>
      <c r="O1942" s="168" t="str">
        <f t="shared" si="175"/>
        <v>PH.IC.PA.122328.01</v>
      </c>
      <c r="Q1942" s="168" t="str">
        <f t="shared" si="176"/>
        <v>CL.IC.PA.122328.01</v>
      </c>
      <c r="R1942" s="167" t="s">
        <v>12465</v>
      </c>
      <c r="S1942" s="167">
        <v>802</v>
      </c>
      <c r="AD1942" s="167" t="s">
        <v>88</v>
      </c>
      <c r="AE1942" s="167">
        <v>1190</v>
      </c>
    </row>
    <row r="1943" spans="1:31" s="167" customFormat="1" ht="15">
      <c r="A1943" s="167" t="s">
        <v>6465</v>
      </c>
      <c r="C1943" s="61" t="s">
        <v>12100</v>
      </c>
      <c r="D1943" s="167" t="s">
        <v>6363</v>
      </c>
      <c r="E1943" s="61" t="s">
        <v>7055</v>
      </c>
      <c r="F1943" s="167" t="s">
        <v>5504</v>
      </c>
      <c r="G1943" s="167" t="s">
        <v>6188</v>
      </c>
      <c r="H1943" s="62" t="s">
        <v>11848</v>
      </c>
      <c r="I1943" s="167" t="s">
        <v>6188</v>
      </c>
      <c r="J1943" s="63" t="str">
        <f t="shared" si="172"/>
        <v>IC.PA.122401</v>
      </c>
      <c r="K1943" s="61" t="s">
        <v>12175</v>
      </c>
      <c r="L1943" s="167" t="str">
        <f t="shared" si="173"/>
        <v>Numeric Scale</v>
      </c>
      <c r="M1943" s="61" t="str">
        <f t="shared" si="174"/>
        <v>PI.IC.PA.122401.01</v>
      </c>
      <c r="N1943" s="168"/>
      <c r="O1943" s="168" t="str">
        <f t="shared" si="175"/>
        <v>PH.IC.PA.122401.01</v>
      </c>
      <c r="Q1943" s="168" t="str">
        <f t="shared" si="176"/>
        <v>CL.IC.PA.122401.01</v>
      </c>
    </row>
    <row r="1944" spans="1:31" s="167" customFormat="1" ht="15">
      <c r="A1944" s="167" t="s">
        <v>6465</v>
      </c>
      <c r="C1944" s="61" t="s">
        <v>12100</v>
      </c>
      <c r="E1944" s="61" t="s">
        <v>7055</v>
      </c>
      <c r="F1944" s="167" t="s">
        <v>5504</v>
      </c>
      <c r="G1944" s="167" t="s">
        <v>6189</v>
      </c>
      <c r="H1944" s="62" t="s">
        <v>12030</v>
      </c>
      <c r="I1944" s="167" t="s">
        <v>6190</v>
      </c>
      <c r="J1944" s="63" t="str">
        <f t="shared" si="172"/>
        <v>IC.PA.122402</v>
      </c>
      <c r="K1944" s="61" t="s">
        <v>12175</v>
      </c>
      <c r="L1944" s="167" t="str">
        <f t="shared" si="173"/>
        <v>Face Scale (Wong Baker)</v>
      </c>
      <c r="M1944" s="61" t="str">
        <f t="shared" si="174"/>
        <v>PI.IC.PA.122402.01</v>
      </c>
      <c r="N1944" s="168"/>
      <c r="O1944" s="168" t="str">
        <f t="shared" si="175"/>
        <v>PH.IC.PA.122402.01</v>
      </c>
      <c r="Q1944" s="168" t="str">
        <f t="shared" si="176"/>
        <v>CL.IC.PA.122402.01</v>
      </c>
    </row>
    <row r="1945" spans="1:31" s="167" customFormat="1" ht="15">
      <c r="A1945" s="167" t="s">
        <v>6465</v>
      </c>
      <c r="C1945" s="61" t="s">
        <v>12100</v>
      </c>
      <c r="E1945" s="61" t="s">
        <v>7055</v>
      </c>
      <c r="F1945" s="167" t="s">
        <v>5504</v>
      </c>
      <c r="G1945" s="167" t="s">
        <v>5918</v>
      </c>
      <c r="H1945" s="62" t="s">
        <v>12032</v>
      </c>
      <c r="I1945" s="167" t="s">
        <v>5919</v>
      </c>
      <c r="J1945" s="63" t="str">
        <f t="shared" ref="J1945:J2008" si="177">CONCATENATE("IC.PA.",C1945,E1945,H1945)</f>
        <v>IC.PA.122403</v>
      </c>
      <c r="K1945" s="61" t="s">
        <v>12175</v>
      </c>
      <c r="L1945" s="167" t="str">
        <f t="shared" ref="L1945:L2008" si="178">G1945</f>
        <v>Critical Care Pain Observation Tool (In Scores)</v>
      </c>
      <c r="M1945" s="61" t="str">
        <f t="shared" ref="M1945:M2008" si="179">CONCATENATE("PI.",J1945,".",K1945)</f>
        <v>PI.IC.PA.122403.01</v>
      </c>
      <c r="N1945" s="168"/>
      <c r="O1945" s="168" t="str">
        <f t="shared" ref="O1945:O2008" si="180">CONCATENATE("PH.",J1945,".",K1945)</f>
        <v>PH.IC.PA.122403.01</v>
      </c>
      <c r="Q1945" s="168" t="str">
        <f t="shared" ref="Q1945:Q2008" si="181">CONCATENATE("CL.",J1945,".",K1945)</f>
        <v>CL.IC.PA.122403.01</v>
      </c>
    </row>
    <row r="1946" spans="1:31" s="167" customFormat="1" ht="15">
      <c r="A1946" s="167" t="s">
        <v>6465</v>
      </c>
      <c r="C1946" s="61" t="s">
        <v>12100</v>
      </c>
      <c r="E1946" s="61" t="s">
        <v>7055</v>
      </c>
      <c r="F1946" s="167" t="s">
        <v>5504</v>
      </c>
      <c r="G1946" s="167" t="s">
        <v>5949</v>
      </c>
      <c r="H1946" s="62" t="s">
        <v>11</v>
      </c>
      <c r="I1946" s="167" t="s">
        <v>5950</v>
      </c>
      <c r="J1946" s="63" t="str">
        <f t="shared" si="177"/>
        <v>IC.PA.122404</v>
      </c>
      <c r="K1946" s="61" t="s">
        <v>12175</v>
      </c>
      <c r="L1946" s="167" t="str">
        <f t="shared" si="178"/>
        <v>Behavior descriptor</v>
      </c>
      <c r="M1946" s="61" t="str">
        <f t="shared" si="179"/>
        <v>PI.IC.PA.122404.01</v>
      </c>
      <c r="N1946" s="168"/>
      <c r="O1946" s="168" t="str">
        <f t="shared" si="180"/>
        <v>PH.IC.PA.122404.01</v>
      </c>
      <c r="Q1946" s="168" t="str">
        <f t="shared" si="181"/>
        <v>CL.IC.PA.122404.01</v>
      </c>
      <c r="R1946" s="167" t="s">
        <v>12465</v>
      </c>
      <c r="S1946" s="167">
        <v>482</v>
      </c>
    </row>
    <row r="1947" spans="1:31" s="167" customFormat="1" ht="15">
      <c r="A1947" s="167" t="s">
        <v>6465</v>
      </c>
      <c r="C1947" s="61" t="s">
        <v>12100</v>
      </c>
      <c r="D1947" s="167" t="s">
        <v>5951</v>
      </c>
      <c r="E1947" s="61" t="s">
        <v>5952</v>
      </c>
      <c r="F1947" s="167" t="s">
        <v>5680</v>
      </c>
      <c r="G1947" s="167" t="s">
        <v>5954</v>
      </c>
      <c r="H1947" s="62" t="s">
        <v>11848</v>
      </c>
      <c r="I1947" s="61" t="s">
        <v>5955</v>
      </c>
      <c r="J1947" s="63" t="str">
        <f t="shared" si="177"/>
        <v>IC.PA.122501</v>
      </c>
      <c r="K1947" s="61" t="s">
        <v>12175</v>
      </c>
      <c r="L1947" s="167" t="str">
        <f t="shared" si="178"/>
        <v>Scale = 0 No pain</v>
      </c>
      <c r="M1947" s="61" t="str">
        <f t="shared" si="179"/>
        <v>PI.IC.PA.122501.01</v>
      </c>
      <c r="N1947" s="168"/>
      <c r="O1947" s="168" t="str">
        <f t="shared" si="180"/>
        <v>PH.IC.PA.122501.01</v>
      </c>
      <c r="Q1947" s="168" t="str">
        <f t="shared" si="181"/>
        <v>CL.IC.PA.122501.01</v>
      </c>
    </row>
    <row r="1948" spans="1:31" s="167" customFormat="1" ht="15">
      <c r="A1948" s="167" t="s">
        <v>6465</v>
      </c>
      <c r="C1948" s="61" t="s">
        <v>12100</v>
      </c>
      <c r="E1948" s="61" t="s">
        <v>512</v>
      </c>
      <c r="F1948" s="167" t="s">
        <v>5680</v>
      </c>
      <c r="G1948" s="167" t="s">
        <v>5956</v>
      </c>
      <c r="H1948" s="62" t="s">
        <v>12030</v>
      </c>
      <c r="I1948" s="61" t="s">
        <v>6086</v>
      </c>
      <c r="J1948" s="63" t="str">
        <f t="shared" si="177"/>
        <v>IC.PA.122502</v>
      </c>
      <c r="K1948" s="61" t="s">
        <v>6450</v>
      </c>
      <c r="L1948" s="167" t="str">
        <f t="shared" si="178"/>
        <v>Scale = 1</v>
      </c>
      <c r="M1948" s="61" t="str">
        <f t="shared" si="179"/>
        <v>PI.IC.PA.122502.01</v>
      </c>
      <c r="N1948" s="168"/>
      <c r="O1948" s="168" t="str">
        <f t="shared" si="180"/>
        <v>PH.IC.PA.122502.01</v>
      </c>
      <c r="Q1948" s="168" t="str">
        <f t="shared" si="181"/>
        <v>CL.IC.PA.122502.01</v>
      </c>
    </row>
    <row r="1949" spans="1:31" s="167" customFormat="1" ht="15">
      <c r="A1949" s="167" t="s">
        <v>6465</v>
      </c>
      <c r="C1949" s="61" t="s">
        <v>12100</v>
      </c>
      <c r="E1949" s="61" t="s">
        <v>512</v>
      </c>
      <c r="F1949" s="167" t="s">
        <v>5680</v>
      </c>
      <c r="G1949" s="167" t="s">
        <v>6087</v>
      </c>
      <c r="H1949" s="62" t="s">
        <v>12032</v>
      </c>
      <c r="I1949" s="61" t="s">
        <v>6088</v>
      </c>
      <c r="J1949" s="63" t="str">
        <f t="shared" si="177"/>
        <v>IC.PA.122503</v>
      </c>
      <c r="K1949" s="61" t="s">
        <v>12175</v>
      </c>
      <c r="L1949" s="167" t="str">
        <f t="shared" si="178"/>
        <v>Scale = 2</v>
      </c>
      <c r="M1949" s="61" t="str">
        <f t="shared" si="179"/>
        <v>PI.IC.PA.122503.01</v>
      </c>
      <c r="N1949" s="168"/>
      <c r="O1949" s="168" t="str">
        <f t="shared" si="180"/>
        <v>PH.IC.PA.122503.01</v>
      </c>
      <c r="Q1949" s="168" t="str">
        <f t="shared" si="181"/>
        <v>CL.IC.PA.122503.01</v>
      </c>
    </row>
    <row r="1950" spans="1:31" s="167" customFormat="1" ht="15">
      <c r="A1950" s="167" t="s">
        <v>6465</v>
      </c>
      <c r="C1950" s="61" t="s">
        <v>12100</v>
      </c>
      <c r="E1950" s="61" t="s">
        <v>512</v>
      </c>
      <c r="F1950" s="167" t="s">
        <v>5680</v>
      </c>
      <c r="G1950" s="167" t="s">
        <v>6089</v>
      </c>
      <c r="H1950" s="62" t="s">
        <v>12028</v>
      </c>
      <c r="I1950" s="61" t="s">
        <v>5959</v>
      </c>
      <c r="J1950" s="63" t="str">
        <f t="shared" si="177"/>
        <v>IC.PA.122504</v>
      </c>
      <c r="K1950" s="61" t="s">
        <v>12175</v>
      </c>
      <c r="L1950" s="167" t="str">
        <f t="shared" si="178"/>
        <v>Scale = 3</v>
      </c>
      <c r="M1950" s="61" t="str">
        <f t="shared" si="179"/>
        <v>PI.IC.PA.122504.01</v>
      </c>
      <c r="N1950" s="168"/>
      <c r="O1950" s="168" t="str">
        <f t="shared" si="180"/>
        <v>PH.IC.PA.122504.01</v>
      </c>
      <c r="Q1950" s="168" t="str">
        <f t="shared" si="181"/>
        <v>CL.IC.PA.122504.01</v>
      </c>
    </row>
    <row r="1951" spans="1:31" s="167" customFormat="1" ht="15">
      <c r="A1951" s="167" t="s">
        <v>6465</v>
      </c>
      <c r="C1951" s="61" t="s">
        <v>12100</v>
      </c>
      <c r="E1951" s="61" t="s">
        <v>512</v>
      </c>
      <c r="F1951" s="167" t="s">
        <v>5680</v>
      </c>
      <c r="G1951" s="167" t="s">
        <v>5960</v>
      </c>
      <c r="H1951" s="62" t="s">
        <v>12210</v>
      </c>
      <c r="I1951" s="61" t="s">
        <v>5961</v>
      </c>
      <c r="J1951" s="63" t="str">
        <f t="shared" si="177"/>
        <v>IC.PA.122505</v>
      </c>
      <c r="K1951" s="61" t="s">
        <v>12175</v>
      </c>
      <c r="L1951" s="167" t="str">
        <f t="shared" si="178"/>
        <v>Scale = 4</v>
      </c>
      <c r="M1951" s="61" t="str">
        <f t="shared" si="179"/>
        <v>PI.IC.PA.122505.01</v>
      </c>
      <c r="N1951" s="168"/>
      <c r="O1951" s="168" t="str">
        <f t="shared" si="180"/>
        <v>PH.IC.PA.122505.01</v>
      </c>
      <c r="Q1951" s="168" t="str">
        <f t="shared" si="181"/>
        <v>CL.IC.PA.122505.01</v>
      </c>
    </row>
    <row r="1952" spans="1:31" s="167" customFormat="1" ht="15">
      <c r="A1952" s="167" t="s">
        <v>6465</v>
      </c>
      <c r="C1952" s="61" t="s">
        <v>12100</v>
      </c>
      <c r="E1952" s="61" t="s">
        <v>512</v>
      </c>
      <c r="F1952" s="167" t="s">
        <v>5680</v>
      </c>
      <c r="G1952" s="167" t="s">
        <v>5962</v>
      </c>
      <c r="H1952" s="62" t="s">
        <v>12212</v>
      </c>
      <c r="I1952" s="61" t="s">
        <v>5957</v>
      </c>
      <c r="J1952" s="63" t="str">
        <f t="shared" si="177"/>
        <v>IC.PA.122506</v>
      </c>
      <c r="K1952" s="61" t="s">
        <v>12175</v>
      </c>
      <c r="L1952" s="167" t="str">
        <f t="shared" si="178"/>
        <v>Scale = 5</v>
      </c>
      <c r="M1952" s="61" t="str">
        <f t="shared" si="179"/>
        <v>PI.IC.PA.122506.01</v>
      </c>
      <c r="N1952" s="168"/>
      <c r="O1952" s="168" t="str">
        <f t="shared" si="180"/>
        <v>PH.IC.PA.122506.01</v>
      </c>
      <c r="Q1952" s="168" t="str">
        <f t="shared" si="181"/>
        <v>CL.IC.PA.122506.01</v>
      </c>
    </row>
    <row r="1953" spans="1:19" s="167" customFormat="1" ht="15">
      <c r="A1953" s="167" t="s">
        <v>6465</v>
      </c>
      <c r="C1953" s="61" t="s">
        <v>12100</v>
      </c>
      <c r="E1953" s="61" t="s">
        <v>512</v>
      </c>
      <c r="F1953" s="167" t="s">
        <v>5680</v>
      </c>
      <c r="G1953" s="167" t="s">
        <v>5963</v>
      </c>
      <c r="H1953" s="62" t="s">
        <v>12225</v>
      </c>
      <c r="I1953" s="61" t="s">
        <v>5958</v>
      </c>
      <c r="J1953" s="63" t="str">
        <f t="shared" si="177"/>
        <v>IC.PA.122507</v>
      </c>
      <c r="K1953" s="61" t="s">
        <v>12175</v>
      </c>
      <c r="L1953" s="167" t="str">
        <f t="shared" si="178"/>
        <v>Scale = 6</v>
      </c>
      <c r="M1953" s="61" t="str">
        <f t="shared" si="179"/>
        <v>PI.IC.PA.122507.01</v>
      </c>
      <c r="N1953" s="168"/>
      <c r="O1953" s="168" t="str">
        <f t="shared" si="180"/>
        <v>PH.IC.PA.122507.01</v>
      </c>
      <c r="Q1953" s="168" t="str">
        <f t="shared" si="181"/>
        <v>CL.IC.PA.122507.01</v>
      </c>
    </row>
    <row r="1954" spans="1:19" s="167" customFormat="1" ht="15">
      <c r="A1954" s="167" t="s">
        <v>6465</v>
      </c>
      <c r="C1954" s="61" t="s">
        <v>12100</v>
      </c>
      <c r="E1954" s="61" t="s">
        <v>512</v>
      </c>
      <c r="F1954" s="167" t="s">
        <v>5680</v>
      </c>
      <c r="G1954" s="167" t="s">
        <v>5857</v>
      </c>
      <c r="H1954" s="62" t="s">
        <v>11638</v>
      </c>
      <c r="I1954" s="61" t="s">
        <v>5858</v>
      </c>
      <c r="J1954" s="63" t="str">
        <f t="shared" si="177"/>
        <v>IC.PA.122508</v>
      </c>
      <c r="K1954" s="61" t="s">
        <v>12175</v>
      </c>
      <c r="L1954" s="167" t="str">
        <f t="shared" si="178"/>
        <v>Scale = 7</v>
      </c>
      <c r="M1954" s="61" t="str">
        <f t="shared" si="179"/>
        <v>PI.IC.PA.122508.01</v>
      </c>
      <c r="N1954" s="168"/>
      <c r="O1954" s="168" t="str">
        <f t="shared" si="180"/>
        <v>PH.IC.PA.122508.01</v>
      </c>
      <c r="Q1954" s="168" t="str">
        <f t="shared" si="181"/>
        <v>CL.IC.PA.122508.01</v>
      </c>
    </row>
    <row r="1955" spans="1:19" s="167" customFormat="1" ht="15">
      <c r="A1955" s="167" t="s">
        <v>6465</v>
      </c>
      <c r="C1955" s="61" t="s">
        <v>12100</v>
      </c>
      <c r="E1955" s="61" t="s">
        <v>512</v>
      </c>
      <c r="F1955" s="167" t="s">
        <v>5680</v>
      </c>
      <c r="G1955" s="167" t="s">
        <v>5859</v>
      </c>
      <c r="H1955" s="62" t="s">
        <v>11639</v>
      </c>
      <c r="I1955" s="61" t="s">
        <v>5860</v>
      </c>
      <c r="J1955" s="63" t="str">
        <f t="shared" si="177"/>
        <v>IC.PA.122509</v>
      </c>
      <c r="K1955" s="61" t="s">
        <v>12175</v>
      </c>
      <c r="L1955" s="167" t="str">
        <f t="shared" si="178"/>
        <v>Scale = 8</v>
      </c>
      <c r="M1955" s="61" t="str">
        <f t="shared" si="179"/>
        <v>PI.IC.PA.122509.01</v>
      </c>
      <c r="N1955" s="168"/>
      <c r="O1955" s="168" t="str">
        <f t="shared" si="180"/>
        <v>PH.IC.PA.122509.01</v>
      </c>
      <c r="Q1955" s="168" t="str">
        <f t="shared" si="181"/>
        <v>CL.IC.PA.122509.01</v>
      </c>
    </row>
    <row r="1956" spans="1:19" s="167" customFormat="1" ht="15">
      <c r="A1956" s="167" t="s">
        <v>6465</v>
      </c>
      <c r="C1956" s="61" t="s">
        <v>12100</v>
      </c>
      <c r="E1956" s="61" t="s">
        <v>512</v>
      </c>
      <c r="F1956" s="167" t="s">
        <v>5680</v>
      </c>
      <c r="G1956" s="167" t="s">
        <v>5968</v>
      </c>
      <c r="H1956" s="62" t="s">
        <v>11829</v>
      </c>
      <c r="I1956" s="61" t="s">
        <v>6103</v>
      </c>
      <c r="J1956" s="63" t="str">
        <f t="shared" si="177"/>
        <v>IC.PA.122510</v>
      </c>
      <c r="K1956" s="61" t="s">
        <v>12175</v>
      </c>
      <c r="L1956" s="167" t="str">
        <f t="shared" si="178"/>
        <v>Scale = 9</v>
      </c>
      <c r="M1956" s="61" t="str">
        <f t="shared" si="179"/>
        <v>PI.IC.PA.122510.01</v>
      </c>
      <c r="N1956" s="168"/>
      <c r="O1956" s="168" t="str">
        <f t="shared" si="180"/>
        <v>PH.IC.PA.122510.01</v>
      </c>
      <c r="Q1956" s="168" t="str">
        <f t="shared" si="181"/>
        <v>CL.IC.PA.122510.01</v>
      </c>
    </row>
    <row r="1957" spans="1:19" s="167" customFormat="1" ht="15">
      <c r="A1957" s="167" t="s">
        <v>6465</v>
      </c>
      <c r="C1957" s="61" t="s">
        <v>12100</v>
      </c>
      <c r="E1957" s="61" t="s">
        <v>512</v>
      </c>
      <c r="F1957" s="167" t="s">
        <v>5680</v>
      </c>
      <c r="G1957" s="167" t="s">
        <v>6104</v>
      </c>
      <c r="H1957" s="62" t="s">
        <v>12099</v>
      </c>
      <c r="I1957" s="61" t="s">
        <v>6105</v>
      </c>
      <c r="J1957" s="63" t="str">
        <f t="shared" si="177"/>
        <v>IC.PA.122511</v>
      </c>
      <c r="K1957" s="61" t="s">
        <v>12175</v>
      </c>
      <c r="L1957" s="167" t="str">
        <f t="shared" si="178"/>
        <v>Scale = 10 Worse possible pain</v>
      </c>
      <c r="M1957" s="61" t="str">
        <f t="shared" si="179"/>
        <v>PI.IC.PA.122511.01</v>
      </c>
      <c r="N1957" s="168"/>
      <c r="O1957" s="168" t="str">
        <f t="shared" si="180"/>
        <v>PH.IC.PA.122511.01</v>
      </c>
      <c r="Q1957" s="168" t="str">
        <f t="shared" si="181"/>
        <v>CL.IC.PA.122511.01</v>
      </c>
    </row>
    <row r="1958" spans="1:19" s="167" customFormat="1" ht="15">
      <c r="A1958" s="167" t="s">
        <v>6465</v>
      </c>
      <c r="C1958" s="61" t="s">
        <v>12100</v>
      </c>
      <c r="E1958" s="61" t="s">
        <v>512</v>
      </c>
      <c r="F1958" s="167" t="s">
        <v>5680</v>
      </c>
      <c r="G1958" s="167" t="s">
        <v>7867</v>
      </c>
      <c r="H1958" s="62" t="s">
        <v>12100</v>
      </c>
      <c r="I1958" s="61">
        <v>99</v>
      </c>
      <c r="J1958" s="63" t="str">
        <f t="shared" si="177"/>
        <v>IC.PA.122512</v>
      </c>
      <c r="K1958" s="61" t="s">
        <v>12175</v>
      </c>
      <c r="L1958" s="167" t="str">
        <f t="shared" si="178"/>
        <v>Unable to assess</v>
      </c>
      <c r="M1958" s="61" t="str">
        <f t="shared" si="179"/>
        <v>PI.IC.PA.122512.01</v>
      </c>
      <c r="N1958" s="168"/>
      <c r="O1958" s="168" t="str">
        <f t="shared" si="180"/>
        <v>PH.IC.PA.122512.01</v>
      </c>
      <c r="Q1958" s="168" t="str">
        <f t="shared" si="181"/>
        <v>CL.IC.PA.122512.01</v>
      </c>
    </row>
    <row r="1959" spans="1:19" s="167" customFormat="1" ht="15">
      <c r="A1959" s="167" t="s">
        <v>6465</v>
      </c>
      <c r="C1959" s="61" t="s">
        <v>12100</v>
      </c>
      <c r="D1959" s="167" t="s">
        <v>6106</v>
      </c>
      <c r="E1959" s="61" t="s">
        <v>371</v>
      </c>
      <c r="F1959" s="167" t="s">
        <v>13528</v>
      </c>
      <c r="G1959" s="167" t="s">
        <v>5866</v>
      </c>
      <c r="H1959" s="62" t="s">
        <v>11848</v>
      </c>
      <c r="I1959" s="61" t="s">
        <v>5867</v>
      </c>
      <c r="J1959" s="63" t="str">
        <f t="shared" si="177"/>
        <v>IC.PA.122601</v>
      </c>
      <c r="K1959" s="61" t="s">
        <v>12175</v>
      </c>
      <c r="L1959" s="167" t="str">
        <f t="shared" si="178"/>
        <v>1 = asleep, easy to arouse to entering room, awake and alert</v>
      </c>
      <c r="M1959" s="61" t="str">
        <f t="shared" si="179"/>
        <v>PI.IC.PA.122601.01</v>
      </c>
      <c r="N1959" s="168"/>
      <c r="O1959" s="168" t="str">
        <f t="shared" si="180"/>
        <v>PH.IC.PA.122601.01</v>
      </c>
      <c r="Q1959" s="168" t="str">
        <f t="shared" si="181"/>
        <v>CL.IC.PA.122601.01</v>
      </c>
      <c r="R1959" s="167" t="s">
        <v>12465</v>
      </c>
      <c r="S1959" s="167">
        <v>488</v>
      </c>
    </row>
    <row r="1960" spans="1:19" s="167" customFormat="1" ht="15">
      <c r="A1960" s="167" t="s">
        <v>6465</v>
      </c>
      <c r="C1960" s="61" t="s">
        <v>12100</v>
      </c>
      <c r="E1960" s="61" t="s">
        <v>371</v>
      </c>
      <c r="F1960" s="167" t="s">
        <v>13528</v>
      </c>
      <c r="G1960" s="167" t="s">
        <v>5861</v>
      </c>
      <c r="H1960" s="62" t="s">
        <v>12030</v>
      </c>
      <c r="I1960" s="61" t="s">
        <v>5862</v>
      </c>
      <c r="J1960" s="63" t="str">
        <f t="shared" si="177"/>
        <v>IC.PA.122602</v>
      </c>
      <c r="K1960" s="61" t="s">
        <v>1702</v>
      </c>
      <c r="L1960" s="167" t="str">
        <f t="shared" si="178"/>
        <v>2 = slightly drowsy, easy to arouse to sound</v>
      </c>
      <c r="M1960" s="61" t="str">
        <f t="shared" si="179"/>
        <v>PI.IC.PA.122602.01</v>
      </c>
      <c r="N1960" s="168"/>
      <c r="O1960" s="168" t="str">
        <f t="shared" si="180"/>
        <v>PH.IC.PA.122602.01</v>
      </c>
      <c r="Q1960" s="168" t="str">
        <f t="shared" si="181"/>
        <v>CL.IC.PA.122602.01</v>
      </c>
      <c r="R1960" s="167" t="s">
        <v>12465</v>
      </c>
      <c r="S1960" s="167">
        <v>488</v>
      </c>
    </row>
    <row r="1961" spans="1:19" s="167" customFormat="1" ht="15">
      <c r="A1961" s="167" t="s">
        <v>6465</v>
      </c>
      <c r="C1961" s="61" t="s">
        <v>12100</v>
      </c>
      <c r="E1961" s="61" t="s">
        <v>371</v>
      </c>
      <c r="F1961" s="167" t="s">
        <v>13528</v>
      </c>
      <c r="G1961" s="167" t="s">
        <v>5972</v>
      </c>
      <c r="H1961" s="62" t="s">
        <v>12032</v>
      </c>
      <c r="I1961" s="61" t="s">
        <v>5973</v>
      </c>
      <c r="J1961" s="63" t="str">
        <f t="shared" si="177"/>
        <v>IC.PA.122603</v>
      </c>
      <c r="K1961" s="61" t="s">
        <v>1702</v>
      </c>
      <c r="L1961" s="167" t="str">
        <f t="shared" si="178"/>
        <v>3 = frequently drowsy, dozes mid-sentence, arouse to touch</v>
      </c>
      <c r="M1961" s="61" t="str">
        <f t="shared" si="179"/>
        <v>PI.IC.PA.122603.01</v>
      </c>
      <c r="N1961" s="168"/>
      <c r="O1961" s="168" t="str">
        <f t="shared" si="180"/>
        <v>PH.IC.PA.122603.01</v>
      </c>
      <c r="Q1961" s="168" t="str">
        <f t="shared" si="181"/>
        <v>CL.IC.PA.122603.01</v>
      </c>
      <c r="R1961" s="167" t="s">
        <v>12465</v>
      </c>
      <c r="S1961" s="167">
        <v>488</v>
      </c>
    </row>
    <row r="1962" spans="1:19" s="167" customFormat="1" ht="15">
      <c r="A1962" s="167" t="s">
        <v>6465</v>
      </c>
      <c r="C1962" s="61" t="s">
        <v>12100</v>
      </c>
      <c r="E1962" s="61" t="s">
        <v>371</v>
      </c>
      <c r="F1962" s="167" t="s">
        <v>13528</v>
      </c>
      <c r="G1962" s="167" t="s">
        <v>5974</v>
      </c>
      <c r="H1962" s="62" t="s">
        <v>12028</v>
      </c>
      <c r="I1962" s="61" t="s">
        <v>5969</v>
      </c>
      <c r="J1962" s="63" t="str">
        <f t="shared" si="177"/>
        <v>IC.PA.122604</v>
      </c>
      <c r="K1962" s="61" t="s">
        <v>1702</v>
      </c>
      <c r="L1962" s="167" t="str">
        <f t="shared" si="178"/>
        <v>4 = minimal or no response</v>
      </c>
      <c r="M1962" s="61" t="str">
        <f t="shared" si="179"/>
        <v>PI.IC.PA.122604.01</v>
      </c>
      <c r="N1962" s="168"/>
      <c r="O1962" s="168" t="str">
        <f t="shared" si="180"/>
        <v>PH.IC.PA.122604.01</v>
      </c>
      <c r="Q1962" s="168" t="str">
        <f t="shared" si="181"/>
        <v>CL.IC.PA.122604.01</v>
      </c>
      <c r="R1962" s="167" t="s">
        <v>12465</v>
      </c>
      <c r="S1962" s="167">
        <v>488</v>
      </c>
    </row>
    <row r="1963" spans="1:19" s="167" customFormat="1" ht="15">
      <c r="A1963" s="167" t="s">
        <v>6465</v>
      </c>
      <c r="B1963" s="167" t="s">
        <v>13529</v>
      </c>
      <c r="C1963" s="61" t="s">
        <v>12101</v>
      </c>
      <c r="D1963" s="167" t="s">
        <v>5869</v>
      </c>
      <c r="E1963" s="61" t="s">
        <v>12175</v>
      </c>
      <c r="F1963" s="167" t="s">
        <v>5684</v>
      </c>
      <c r="G1963" s="167" t="s">
        <v>6312</v>
      </c>
      <c r="H1963" s="62" t="s">
        <v>11848</v>
      </c>
      <c r="I1963" s="167">
        <v>0</v>
      </c>
      <c r="J1963" s="63" t="str">
        <f t="shared" si="177"/>
        <v>IC.PA.130101</v>
      </c>
      <c r="K1963" s="61" t="s">
        <v>12175</v>
      </c>
      <c r="L1963" s="167" t="str">
        <f t="shared" si="178"/>
        <v xml:space="preserve">      No Pain (0/10)</v>
      </c>
      <c r="M1963" s="61" t="str">
        <f t="shared" si="179"/>
        <v>PI.IC.PA.130101.01</v>
      </c>
      <c r="N1963" s="168"/>
      <c r="O1963" s="168" t="str">
        <f t="shared" si="180"/>
        <v>PH.IC.PA.130101.01</v>
      </c>
      <c r="Q1963" s="168" t="str">
        <f t="shared" si="181"/>
        <v>CL.IC.PA.130101.01</v>
      </c>
    </row>
    <row r="1964" spans="1:19" s="167" customFormat="1" ht="15">
      <c r="A1964" s="167" t="s">
        <v>6465</v>
      </c>
      <c r="C1964" s="61" t="s">
        <v>12101</v>
      </c>
      <c r="E1964" s="61" t="s">
        <v>12175</v>
      </c>
      <c r="F1964" s="167" t="s">
        <v>5684</v>
      </c>
      <c r="G1964" s="167" t="s">
        <v>6313</v>
      </c>
      <c r="H1964" s="62" t="s">
        <v>12030</v>
      </c>
      <c r="I1964" s="167">
        <v>1</v>
      </c>
      <c r="J1964" s="63" t="str">
        <f t="shared" si="177"/>
        <v>IC.PA.130102</v>
      </c>
      <c r="K1964" s="61" t="s">
        <v>12175</v>
      </c>
      <c r="L1964" s="167" t="str">
        <f t="shared" si="178"/>
        <v xml:space="preserve">      Level 1 (1/10)</v>
      </c>
      <c r="M1964" s="61" t="str">
        <f t="shared" si="179"/>
        <v>PI.IC.PA.130102.01</v>
      </c>
      <c r="N1964" s="168"/>
      <c r="O1964" s="168" t="str">
        <f t="shared" si="180"/>
        <v>PH.IC.PA.130102.01</v>
      </c>
      <c r="Q1964" s="168" t="str">
        <f t="shared" si="181"/>
        <v>CL.IC.PA.130102.01</v>
      </c>
    </row>
    <row r="1965" spans="1:19" s="167" customFormat="1" ht="15">
      <c r="A1965" s="167" t="s">
        <v>6465</v>
      </c>
      <c r="C1965" s="61" t="s">
        <v>12101</v>
      </c>
      <c r="E1965" s="61" t="s">
        <v>12175</v>
      </c>
      <c r="F1965" s="167" t="s">
        <v>5684</v>
      </c>
      <c r="G1965" s="167" t="s">
        <v>6314</v>
      </c>
      <c r="H1965" s="62" t="s">
        <v>12032</v>
      </c>
      <c r="I1965" s="167">
        <v>2</v>
      </c>
      <c r="J1965" s="63" t="str">
        <f t="shared" si="177"/>
        <v>IC.PA.130103</v>
      </c>
      <c r="K1965" s="61" t="s">
        <v>12175</v>
      </c>
      <c r="L1965" s="167" t="str">
        <f t="shared" si="178"/>
        <v xml:space="preserve">      Level 2 (2/10)</v>
      </c>
      <c r="M1965" s="61" t="str">
        <f t="shared" si="179"/>
        <v>PI.IC.PA.130103.01</v>
      </c>
      <c r="N1965" s="168"/>
      <c r="O1965" s="168" t="str">
        <f t="shared" si="180"/>
        <v>PH.IC.PA.130103.01</v>
      </c>
      <c r="Q1965" s="168" t="str">
        <f t="shared" si="181"/>
        <v>CL.IC.PA.130103.01</v>
      </c>
    </row>
    <row r="1966" spans="1:19" s="167" customFormat="1" ht="15">
      <c r="A1966" s="167" t="s">
        <v>6465</v>
      </c>
      <c r="C1966" s="61" t="s">
        <v>12101</v>
      </c>
      <c r="E1966" s="61" t="s">
        <v>12175</v>
      </c>
      <c r="F1966" s="167" t="s">
        <v>5684</v>
      </c>
      <c r="G1966" s="167" t="s">
        <v>6139</v>
      </c>
      <c r="H1966" s="62" t="s">
        <v>12028</v>
      </c>
      <c r="I1966" s="167">
        <v>3</v>
      </c>
      <c r="J1966" s="63" t="str">
        <f t="shared" si="177"/>
        <v>IC.PA.130104</v>
      </c>
      <c r="K1966" s="61" t="s">
        <v>12175</v>
      </c>
      <c r="L1966" s="167" t="str">
        <f t="shared" si="178"/>
        <v xml:space="preserve">      Level 3 (3/10)</v>
      </c>
      <c r="M1966" s="61" t="str">
        <f t="shared" si="179"/>
        <v>PI.IC.PA.130104.01</v>
      </c>
      <c r="N1966" s="168"/>
      <c r="O1966" s="168" t="str">
        <f t="shared" si="180"/>
        <v>PH.IC.PA.130104.01</v>
      </c>
      <c r="Q1966" s="168" t="str">
        <f t="shared" si="181"/>
        <v>CL.IC.PA.130104.01</v>
      </c>
    </row>
    <row r="1967" spans="1:19" s="167" customFormat="1" ht="15">
      <c r="A1967" s="167" t="s">
        <v>6465</v>
      </c>
      <c r="C1967" s="61" t="s">
        <v>12101</v>
      </c>
      <c r="E1967" s="61" t="s">
        <v>12175</v>
      </c>
      <c r="F1967" s="167" t="s">
        <v>5684</v>
      </c>
      <c r="G1967" s="167" t="s">
        <v>6140</v>
      </c>
      <c r="H1967" s="62" t="s">
        <v>12210</v>
      </c>
      <c r="I1967" s="167">
        <v>4</v>
      </c>
      <c r="J1967" s="63" t="str">
        <f t="shared" si="177"/>
        <v>IC.PA.130105</v>
      </c>
      <c r="K1967" s="61" t="s">
        <v>12175</v>
      </c>
      <c r="L1967" s="167" t="str">
        <f t="shared" si="178"/>
        <v xml:space="preserve">      Level 4 (4/10)</v>
      </c>
      <c r="M1967" s="61" t="str">
        <f t="shared" si="179"/>
        <v>PI.IC.PA.130105.01</v>
      </c>
      <c r="N1967" s="168"/>
      <c r="O1967" s="168" t="str">
        <f t="shared" si="180"/>
        <v>PH.IC.PA.130105.01</v>
      </c>
      <c r="Q1967" s="168" t="str">
        <f t="shared" si="181"/>
        <v>CL.IC.PA.130105.01</v>
      </c>
    </row>
    <row r="1968" spans="1:19" s="167" customFormat="1" ht="15">
      <c r="A1968" s="167" t="s">
        <v>6465</v>
      </c>
      <c r="C1968" s="61" t="s">
        <v>12101</v>
      </c>
      <c r="E1968" s="61" t="s">
        <v>12175</v>
      </c>
      <c r="F1968" s="167" t="s">
        <v>5684</v>
      </c>
      <c r="G1968" s="167" t="s">
        <v>6141</v>
      </c>
      <c r="H1968" s="62" t="s">
        <v>12212</v>
      </c>
      <c r="I1968" s="167">
        <v>5</v>
      </c>
      <c r="J1968" s="63" t="str">
        <f t="shared" si="177"/>
        <v>IC.PA.130106</v>
      </c>
      <c r="K1968" s="61" t="s">
        <v>12175</v>
      </c>
      <c r="L1968" s="167" t="str">
        <f t="shared" si="178"/>
        <v xml:space="preserve">      Level 5 (5/10)</v>
      </c>
      <c r="M1968" s="61" t="str">
        <f t="shared" si="179"/>
        <v>PI.IC.PA.130106.01</v>
      </c>
      <c r="N1968" s="168"/>
      <c r="O1968" s="168" t="str">
        <f t="shared" si="180"/>
        <v>PH.IC.PA.130106.01</v>
      </c>
      <c r="Q1968" s="168" t="str">
        <f t="shared" si="181"/>
        <v>CL.IC.PA.130106.01</v>
      </c>
    </row>
    <row r="1969" spans="1:17" s="167" customFormat="1" ht="15">
      <c r="A1969" s="167" t="s">
        <v>6465</v>
      </c>
      <c r="C1969" s="61" t="s">
        <v>12101</v>
      </c>
      <c r="E1969" s="61" t="s">
        <v>12175</v>
      </c>
      <c r="F1969" s="167" t="s">
        <v>5684</v>
      </c>
      <c r="G1969" s="167" t="s">
        <v>6142</v>
      </c>
      <c r="H1969" s="62" t="s">
        <v>12225</v>
      </c>
      <c r="I1969" s="167">
        <v>6</v>
      </c>
      <c r="J1969" s="63" t="str">
        <f t="shared" si="177"/>
        <v>IC.PA.130107</v>
      </c>
      <c r="K1969" s="61" t="s">
        <v>12175</v>
      </c>
      <c r="L1969" s="167" t="str">
        <f t="shared" si="178"/>
        <v xml:space="preserve">      Level 6 (6/10)</v>
      </c>
      <c r="M1969" s="61" t="str">
        <f t="shared" si="179"/>
        <v>PI.IC.PA.130107.01</v>
      </c>
      <c r="N1969" s="168"/>
      <c r="O1969" s="168" t="str">
        <f t="shared" si="180"/>
        <v>PH.IC.PA.130107.01</v>
      </c>
      <c r="Q1969" s="168" t="str">
        <f t="shared" si="181"/>
        <v>CL.IC.PA.130107.01</v>
      </c>
    </row>
    <row r="1970" spans="1:17" s="167" customFormat="1" ht="15">
      <c r="A1970" s="167" t="s">
        <v>6465</v>
      </c>
      <c r="C1970" s="61" t="s">
        <v>12101</v>
      </c>
      <c r="E1970" s="61" t="s">
        <v>12175</v>
      </c>
      <c r="F1970" s="167" t="s">
        <v>5684</v>
      </c>
      <c r="G1970" s="167" t="s">
        <v>6143</v>
      </c>
      <c r="H1970" s="62" t="s">
        <v>11638</v>
      </c>
      <c r="I1970" s="167">
        <v>7</v>
      </c>
      <c r="J1970" s="63" t="str">
        <f t="shared" si="177"/>
        <v>IC.PA.130108</v>
      </c>
      <c r="K1970" s="61" t="s">
        <v>12175</v>
      </c>
      <c r="L1970" s="167" t="str">
        <f t="shared" si="178"/>
        <v xml:space="preserve">      Level 7 (7/10)</v>
      </c>
      <c r="M1970" s="61" t="str">
        <f t="shared" si="179"/>
        <v>PI.IC.PA.130108.01</v>
      </c>
      <c r="N1970" s="168"/>
      <c r="O1970" s="168" t="str">
        <f t="shared" si="180"/>
        <v>PH.IC.PA.130108.01</v>
      </c>
      <c r="Q1970" s="168" t="str">
        <f t="shared" si="181"/>
        <v>CL.IC.PA.130108.01</v>
      </c>
    </row>
    <row r="1971" spans="1:17" s="167" customFormat="1" ht="15">
      <c r="A1971" s="167" t="s">
        <v>6465</v>
      </c>
      <c r="C1971" s="61" t="s">
        <v>12101</v>
      </c>
      <c r="E1971" s="61" t="s">
        <v>12175</v>
      </c>
      <c r="F1971" s="167" t="s">
        <v>5684</v>
      </c>
      <c r="G1971" s="167" t="s">
        <v>6144</v>
      </c>
      <c r="H1971" s="62" t="s">
        <v>11639</v>
      </c>
      <c r="I1971" s="167">
        <v>8</v>
      </c>
      <c r="J1971" s="63" t="str">
        <f t="shared" si="177"/>
        <v>IC.PA.130109</v>
      </c>
      <c r="K1971" s="61" t="s">
        <v>12175</v>
      </c>
      <c r="L1971" s="167" t="str">
        <f t="shared" si="178"/>
        <v xml:space="preserve">      Level 8 (8/10)</v>
      </c>
      <c r="M1971" s="61" t="str">
        <f t="shared" si="179"/>
        <v>PI.IC.PA.130109.01</v>
      </c>
      <c r="N1971" s="168"/>
      <c r="O1971" s="168" t="str">
        <f t="shared" si="180"/>
        <v>PH.IC.PA.130109.01</v>
      </c>
      <c r="Q1971" s="168" t="str">
        <f t="shared" si="181"/>
        <v>CL.IC.PA.130109.01</v>
      </c>
    </row>
    <row r="1972" spans="1:17" s="167" customFormat="1" ht="15">
      <c r="A1972" s="167" t="s">
        <v>6465</v>
      </c>
      <c r="C1972" s="61" t="s">
        <v>12101</v>
      </c>
      <c r="E1972" s="61" t="s">
        <v>12175</v>
      </c>
      <c r="F1972" s="167" t="s">
        <v>5684</v>
      </c>
      <c r="G1972" s="167" t="s">
        <v>6502</v>
      </c>
      <c r="H1972" s="62" t="s">
        <v>11829</v>
      </c>
      <c r="I1972" s="167">
        <v>9</v>
      </c>
      <c r="J1972" s="63" t="str">
        <f t="shared" si="177"/>
        <v>IC.PA.130110</v>
      </c>
      <c r="K1972" s="61" t="s">
        <v>12175</v>
      </c>
      <c r="L1972" s="167" t="str">
        <f t="shared" si="178"/>
        <v xml:space="preserve">      Level 9 (9/10)</v>
      </c>
      <c r="M1972" s="61" t="str">
        <f t="shared" si="179"/>
        <v>PI.IC.PA.130110.01</v>
      </c>
      <c r="N1972" s="168"/>
      <c r="O1972" s="168" t="str">
        <f t="shared" si="180"/>
        <v>PH.IC.PA.130110.01</v>
      </c>
      <c r="Q1972" s="168" t="str">
        <f t="shared" si="181"/>
        <v>CL.IC.PA.130110.01</v>
      </c>
    </row>
    <row r="1973" spans="1:17" s="167" customFormat="1" ht="15">
      <c r="A1973" s="167" t="s">
        <v>6465</v>
      </c>
      <c r="C1973" s="61" t="s">
        <v>12101</v>
      </c>
      <c r="E1973" s="61" t="s">
        <v>12175</v>
      </c>
      <c r="F1973" s="167" t="s">
        <v>5684</v>
      </c>
      <c r="G1973" s="167" t="s">
        <v>6666</v>
      </c>
      <c r="H1973" s="62" t="s">
        <v>12099</v>
      </c>
      <c r="I1973" s="167">
        <v>10</v>
      </c>
      <c r="J1973" s="63" t="str">
        <f t="shared" si="177"/>
        <v>IC.PA.130111</v>
      </c>
      <c r="K1973" s="61" t="s">
        <v>12175</v>
      </c>
      <c r="L1973" s="167" t="str">
        <f t="shared" si="178"/>
        <v xml:space="preserve">      Worst possible pain (10/10)</v>
      </c>
      <c r="M1973" s="61" t="str">
        <f t="shared" si="179"/>
        <v>PI.IC.PA.130111.01</v>
      </c>
      <c r="N1973" s="168"/>
      <c r="O1973" s="168" t="str">
        <f t="shared" si="180"/>
        <v>PH.IC.PA.130111.01</v>
      </c>
      <c r="Q1973" s="168" t="str">
        <f t="shared" si="181"/>
        <v>CL.IC.PA.130111.01</v>
      </c>
    </row>
    <row r="1974" spans="1:17" s="167" customFormat="1" ht="15">
      <c r="A1974" s="167" t="s">
        <v>6465</v>
      </c>
      <c r="C1974" s="61" t="s">
        <v>12101</v>
      </c>
      <c r="D1974" s="167" t="s">
        <v>5872</v>
      </c>
      <c r="E1974" s="61" t="s">
        <v>1863</v>
      </c>
      <c r="F1974" s="167" t="s">
        <v>5684</v>
      </c>
      <c r="G1974" s="167" t="s">
        <v>6353</v>
      </c>
      <c r="H1974" s="62" t="s">
        <v>11848</v>
      </c>
      <c r="I1974" s="167" t="s">
        <v>12173</v>
      </c>
      <c r="J1974" s="63" t="str">
        <f t="shared" si="177"/>
        <v>IC.PA.130201</v>
      </c>
      <c r="K1974" s="61" t="s">
        <v>12175</v>
      </c>
      <c r="L1974" s="167" t="str">
        <f t="shared" si="178"/>
        <v xml:space="preserve">      Increase activity</v>
      </c>
      <c r="M1974" s="61" t="str">
        <f t="shared" si="179"/>
        <v>PI.IC.PA.130201.01</v>
      </c>
      <c r="N1974" s="168"/>
      <c r="O1974" s="168" t="str">
        <f t="shared" si="180"/>
        <v>PH.IC.PA.130201.01</v>
      </c>
      <c r="Q1974" s="168" t="str">
        <f t="shared" si="181"/>
        <v>CL.IC.PA.130201.01</v>
      </c>
    </row>
    <row r="1975" spans="1:17" s="167" customFormat="1" ht="15">
      <c r="A1975" s="167" t="s">
        <v>6465</v>
      </c>
      <c r="C1975" s="61" t="s">
        <v>12101</v>
      </c>
      <c r="E1975" s="61" t="s">
        <v>1863</v>
      </c>
      <c r="F1975" s="167" t="s">
        <v>5684</v>
      </c>
      <c r="G1975" s="167" t="s">
        <v>6177</v>
      </c>
      <c r="H1975" s="62" t="s">
        <v>12030</v>
      </c>
      <c r="I1975" s="167" t="s">
        <v>6178</v>
      </c>
      <c r="J1975" s="63" t="str">
        <f t="shared" si="177"/>
        <v>IC.PA.130202</v>
      </c>
      <c r="K1975" s="61" t="s">
        <v>12175</v>
      </c>
      <c r="L1975" s="167" t="str">
        <f t="shared" si="178"/>
        <v xml:space="preserve">      Improve sleep</v>
      </c>
      <c r="M1975" s="61" t="str">
        <f t="shared" si="179"/>
        <v>PI.IC.PA.130202.01</v>
      </c>
      <c r="N1975" s="168"/>
      <c r="O1975" s="168" t="str">
        <f t="shared" si="180"/>
        <v>PH.IC.PA.130202.01</v>
      </c>
      <c r="Q1975" s="168" t="str">
        <f t="shared" si="181"/>
        <v>CL.IC.PA.130202.01</v>
      </c>
    </row>
    <row r="1976" spans="1:17" s="167" customFormat="1" ht="15">
      <c r="A1976" s="167" t="s">
        <v>6465</v>
      </c>
      <c r="C1976" s="61" t="s">
        <v>12101</v>
      </c>
      <c r="E1976" s="61" t="s">
        <v>1863</v>
      </c>
      <c r="F1976" s="167" t="s">
        <v>5684</v>
      </c>
      <c r="G1976" s="167" t="s">
        <v>6179</v>
      </c>
      <c r="H1976" s="62" t="s">
        <v>12032</v>
      </c>
      <c r="I1976" s="167" t="s">
        <v>6180</v>
      </c>
      <c r="J1976" s="63" t="str">
        <f t="shared" si="177"/>
        <v>IC.PA.130203</v>
      </c>
      <c r="K1976" s="61" t="s">
        <v>12175</v>
      </c>
      <c r="L1976" s="167" t="str">
        <f t="shared" si="178"/>
        <v xml:space="preserve">      Improve activity of daily living</v>
      </c>
      <c r="M1976" s="61" t="str">
        <f t="shared" si="179"/>
        <v>PI.IC.PA.130203.01</v>
      </c>
      <c r="N1976" s="168"/>
      <c r="O1976" s="168" t="str">
        <f t="shared" si="180"/>
        <v>PH.IC.PA.130203.01</v>
      </c>
      <c r="Q1976" s="168" t="str">
        <f t="shared" si="181"/>
        <v>CL.IC.PA.130203.01</v>
      </c>
    </row>
    <row r="1977" spans="1:17" s="167" customFormat="1" ht="15">
      <c r="A1977" s="167" t="s">
        <v>6465</v>
      </c>
      <c r="C1977" s="61" t="s">
        <v>12101</v>
      </c>
      <c r="E1977" s="61" t="s">
        <v>1863</v>
      </c>
      <c r="F1977" s="167" t="s">
        <v>5684</v>
      </c>
      <c r="G1977" s="167" t="s">
        <v>6181</v>
      </c>
      <c r="H1977" s="62" t="s">
        <v>12028</v>
      </c>
      <c r="I1977" s="167" t="s">
        <v>6357</v>
      </c>
      <c r="J1977" s="63" t="str">
        <f t="shared" si="177"/>
        <v>IC.PA.130204</v>
      </c>
      <c r="K1977" s="61" t="s">
        <v>12175</v>
      </c>
      <c r="L1977" s="167" t="str">
        <f t="shared" si="178"/>
        <v xml:space="preserve">      Improve mood</v>
      </c>
      <c r="M1977" s="61" t="str">
        <f t="shared" si="179"/>
        <v>PI.IC.PA.130204.01</v>
      </c>
      <c r="N1977" s="168"/>
      <c r="O1977" s="168" t="str">
        <f t="shared" si="180"/>
        <v>PH.IC.PA.130204.01</v>
      </c>
      <c r="Q1977" s="168" t="str">
        <f t="shared" si="181"/>
        <v>CL.IC.PA.130204.01</v>
      </c>
    </row>
    <row r="1978" spans="1:17" s="167" customFormat="1" ht="15">
      <c r="A1978" s="167" t="s">
        <v>6465</v>
      </c>
      <c r="C1978" s="61" t="s">
        <v>12101</v>
      </c>
      <c r="E1978" s="61" t="s">
        <v>1863</v>
      </c>
      <c r="F1978" s="167" t="s">
        <v>5684</v>
      </c>
      <c r="G1978" s="167" t="s">
        <v>6358</v>
      </c>
      <c r="H1978" s="62" t="s">
        <v>12210</v>
      </c>
      <c r="I1978" s="167" t="s">
        <v>6359</v>
      </c>
      <c r="J1978" s="63" t="str">
        <f t="shared" si="177"/>
        <v>IC.PA.130205</v>
      </c>
      <c r="K1978" s="61" t="s">
        <v>12175</v>
      </c>
      <c r="L1978" s="167" t="str">
        <f t="shared" si="178"/>
        <v xml:space="preserve">      Reduce drugs</v>
      </c>
      <c r="M1978" s="61" t="str">
        <f t="shared" si="179"/>
        <v>PI.IC.PA.130205.01</v>
      </c>
      <c r="N1978" s="168"/>
      <c r="O1978" s="168" t="str">
        <f t="shared" si="180"/>
        <v>PH.IC.PA.130205.01</v>
      </c>
      <c r="Q1978" s="168" t="str">
        <f t="shared" si="181"/>
        <v>CL.IC.PA.130205.01</v>
      </c>
    </row>
    <row r="1979" spans="1:17" s="167" customFormat="1" ht="15">
      <c r="A1979" s="167" t="s">
        <v>6465</v>
      </c>
      <c r="C1979" s="61" t="s">
        <v>12101</v>
      </c>
      <c r="D1979" s="167" t="s">
        <v>6360</v>
      </c>
      <c r="E1979" s="61" t="s">
        <v>12185</v>
      </c>
      <c r="F1979" s="167" t="s">
        <v>5829</v>
      </c>
      <c r="G1979" s="167" t="s">
        <v>6182</v>
      </c>
      <c r="H1979" s="62" t="s">
        <v>11848</v>
      </c>
      <c r="I1979" s="167" t="s">
        <v>12157</v>
      </c>
      <c r="J1979" s="63" t="str">
        <f t="shared" si="177"/>
        <v>IC.PA.130301</v>
      </c>
      <c r="K1979" s="61" t="s">
        <v>12175</v>
      </c>
      <c r="L1979" s="167" t="str">
        <f t="shared" si="178"/>
        <v xml:space="preserve">      Aggravating factor none</v>
      </c>
      <c r="M1979" s="61" t="str">
        <f t="shared" si="179"/>
        <v>PI.IC.PA.130301.01</v>
      </c>
      <c r="N1979" s="168"/>
      <c r="O1979" s="168" t="str">
        <f t="shared" si="180"/>
        <v>PH.IC.PA.130301.01</v>
      </c>
      <c r="Q1979" s="168" t="str">
        <f t="shared" si="181"/>
        <v>CL.IC.PA.130301.01</v>
      </c>
    </row>
    <row r="1980" spans="1:17" s="167" customFormat="1" ht="15">
      <c r="A1980" s="167" t="s">
        <v>6465</v>
      </c>
      <c r="C1980" s="61" t="s">
        <v>12101</v>
      </c>
      <c r="E1980" s="61" t="s">
        <v>12185</v>
      </c>
      <c r="F1980" s="167" t="s">
        <v>5829</v>
      </c>
      <c r="G1980" s="167" t="s">
        <v>6183</v>
      </c>
      <c r="H1980" s="62" t="s">
        <v>12030</v>
      </c>
      <c r="I1980" s="167" t="s">
        <v>6362</v>
      </c>
      <c r="J1980" s="63" t="str">
        <f t="shared" si="177"/>
        <v>IC.PA.130302</v>
      </c>
      <c r="K1980" s="61" t="s">
        <v>12175</v>
      </c>
      <c r="L1980" s="167" t="str">
        <f t="shared" si="178"/>
        <v xml:space="preserve">      Aggravating factor coughing</v>
      </c>
      <c r="M1980" s="61" t="str">
        <f t="shared" si="179"/>
        <v>PI.IC.PA.130302.01</v>
      </c>
      <c r="N1980" s="168"/>
      <c r="O1980" s="168" t="str">
        <f t="shared" si="180"/>
        <v>PH.IC.PA.130302.01</v>
      </c>
      <c r="Q1980" s="168" t="str">
        <f t="shared" si="181"/>
        <v>CL.IC.PA.130302.01</v>
      </c>
    </row>
    <row r="1981" spans="1:17" s="167" customFormat="1" ht="15">
      <c r="A1981" s="167" t="s">
        <v>6465</v>
      </c>
      <c r="C1981" s="61" t="s">
        <v>12101</v>
      </c>
      <c r="E1981" s="61" t="s">
        <v>12185</v>
      </c>
      <c r="F1981" s="167" t="s">
        <v>5829</v>
      </c>
      <c r="G1981" s="167" t="s">
        <v>5908</v>
      </c>
      <c r="H1981" s="62" t="s">
        <v>12032</v>
      </c>
      <c r="I1981" s="167" t="s">
        <v>6025</v>
      </c>
      <c r="J1981" s="63" t="str">
        <f t="shared" si="177"/>
        <v>IC.PA.130303</v>
      </c>
      <c r="K1981" s="61" t="s">
        <v>12175</v>
      </c>
      <c r="L1981" s="167" t="str">
        <f t="shared" si="178"/>
        <v xml:space="preserve">      Aggravating factor breathing</v>
      </c>
      <c r="M1981" s="61" t="str">
        <f t="shared" si="179"/>
        <v>PI.IC.PA.130303.01</v>
      </c>
      <c r="N1981" s="168"/>
      <c r="O1981" s="168" t="str">
        <f t="shared" si="180"/>
        <v>PH.IC.PA.130303.01</v>
      </c>
      <c r="Q1981" s="168" t="str">
        <f t="shared" si="181"/>
        <v>CL.IC.PA.130303.01</v>
      </c>
    </row>
    <row r="1982" spans="1:17" s="167" customFormat="1" ht="15">
      <c r="A1982" s="167" t="s">
        <v>6465</v>
      </c>
      <c r="C1982" s="61" t="s">
        <v>12101</v>
      </c>
      <c r="E1982" s="61" t="s">
        <v>12185</v>
      </c>
      <c r="F1982" s="167" t="s">
        <v>5829</v>
      </c>
      <c r="G1982" s="167" t="s">
        <v>6026</v>
      </c>
      <c r="H1982" s="62" t="s">
        <v>12028</v>
      </c>
      <c r="I1982" s="167" t="s">
        <v>12058</v>
      </c>
      <c r="J1982" s="63" t="str">
        <f t="shared" si="177"/>
        <v>IC.PA.130304</v>
      </c>
      <c r="K1982" s="61" t="s">
        <v>12175</v>
      </c>
      <c r="L1982" s="167" t="str">
        <f t="shared" si="178"/>
        <v xml:space="preserve">      Aggravating factor cold</v>
      </c>
      <c r="M1982" s="61" t="str">
        <f t="shared" si="179"/>
        <v>PI.IC.PA.130304.01</v>
      </c>
      <c r="N1982" s="168"/>
      <c r="O1982" s="168" t="str">
        <f t="shared" si="180"/>
        <v>PH.IC.PA.130304.01</v>
      </c>
      <c r="Q1982" s="168" t="str">
        <f t="shared" si="181"/>
        <v>CL.IC.PA.130304.01</v>
      </c>
    </row>
    <row r="1983" spans="1:17" s="167" customFormat="1" ht="15">
      <c r="A1983" s="167" t="s">
        <v>6465</v>
      </c>
      <c r="C1983" s="61" t="s">
        <v>12101</v>
      </c>
      <c r="E1983" s="61" t="s">
        <v>12185</v>
      </c>
      <c r="F1983" s="167" t="s">
        <v>5829</v>
      </c>
      <c r="G1983" s="167" t="s">
        <v>6027</v>
      </c>
      <c r="H1983" s="62" t="s">
        <v>12210</v>
      </c>
      <c r="I1983" s="167" t="s">
        <v>7743</v>
      </c>
      <c r="J1983" s="63" t="str">
        <f t="shared" si="177"/>
        <v>IC.PA.130305</v>
      </c>
      <c r="K1983" s="61" t="s">
        <v>12175</v>
      </c>
      <c r="L1983" s="167" t="str">
        <f t="shared" si="178"/>
        <v xml:space="preserve">      Aggravating factor heat</v>
      </c>
      <c r="M1983" s="61" t="str">
        <f t="shared" si="179"/>
        <v>PI.IC.PA.130305.01</v>
      </c>
      <c r="N1983" s="168"/>
      <c r="O1983" s="168" t="str">
        <f t="shared" si="180"/>
        <v>PH.IC.PA.130305.01</v>
      </c>
      <c r="Q1983" s="168" t="str">
        <f t="shared" si="181"/>
        <v>CL.IC.PA.130305.01</v>
      </c>
    </row>
    <row r="1984" spans="1:17" s="167" customFormat="1" ht="15">
      <c r="A1984" s="167" t="s">
        <v>6465</v>
      </c>
      <c r="C1984" s="61" t="s">
        <v>12101</v>
      </c>
      <c r="E1984" s="61" t="s">
        <v>12185</v>
      </c>
      <c r="F1984" s="167" t="s">
        <v>5829</v>
      </c>
      <c r="G1984" s="167" t="s">
        <v>6531</v>
      </c>
      <c r="H1984" s="62" t="s">
        <v>12212</v>
      </c>
      <c r="I1984" s="167" t="s">
        <v>6366</v>
      </c>
      <c r="J1984" s="63" t="str">
        <f t="shared" si="177"/>
        <v>IC.PA.130306</v>
      </c>
      <c r="K1984" s="61" t="s">
        <v>12175</v>
      </c>
      <c r="L1984" s="167" t="str">
        <f t="shared" si="178"/>
        <v xml:space="preserve">      Aggravating factor exercise</v>
      </c>
      <c r="M1984" s="61" t="str">
        <f t="shared" si="179"/>
        <v>PI.IC.PA.130306.01</v>
      </c>
      <c r="N1984" s="168"/>
      <c r="O1984" s="168" t="str">
        <f t="shared" si="180"/>
        <v>PH.IC.PA.130306.01</v>
      </c>
      <c r="Q1984" s="168" t="str">
        <f t="shared" si="181"/>
        <v>CL.IC.PA.130306.01</v>
      </c>
    </row>
    <row r="1985" spans="1:19" s="167" customFormat="1" ht="15">
      <c r="A1985" s="167" t="s">
        <v>6465</v>
      </c>
      <c r="C1985" s="61" t="s">
        <v>12101</v>
      </c>
      <c r="E1985" s="61" t="s">
        <v>12185</v>
      </c>
      <c r="F1985" s="167" t="s">
        <v>5829</v>
      </c>
      <c r="G1985" s="167" t="s">
        <v>6367</v>
      </c>
      <c r="H1985" s="62" t="s">
        <v>12225</v>
      </c>
      <c r="I1985" s="167" t="s">
        <v>8893</v>
      </c>
      <c r="J1985" s="63" t="str">
        <f t="shared" si="177"/>
        <v>IC.PA.130307</v>
      </c>
      <c r="K1985" s="61" t="s">
        <v>12175</v>
      </c>
      <c r="L1985" s="167" t="str">
        <f t="shared" si="178"/>
        <v xml:space="preserve">      Aggravating factor light</v>
      </c>
      <c r="M1985" s="61" t="str">
        <f t="shared" si="179"/>
        <v>PI.IC.PA.130307.01</v>
      </c>
      <c r="N1985" s="168"/>
      <c r="O1985" s="168" t="str">
        <f t="shared" si="180"/>
        <v>PH.IC.PA.130307.01</v>
      </c>
      <c r="Q1985" s="168" t="str">
        <f t="shared" si="181"/>
        <v>CL.IC.PA.130307.01</v>
      </c>
    </row>
    <row r="1986" spans="1:19" s="167" customFormat="1" ht="15">
      <c r="A1986" s="167" t="s">
        <v>6465</v>
      </c>
      <c r="C1986" s="61" t="s">
        <v>12101</v>
      </c>
      <c r="E1986" s="61" t="s">
        <v>12185</v>
      </c>
      <c r="F1986" s="167" t="s">
        <v>5829</v>
      </c>
      <c r="G1986" s="167" t="s">
        <v>6368</v>
      </c>
      <c r="H1986" s="62" t="s">
        <v>11638</v>
      </c>
      <c r="I1986" s="167" t="s">
        <v>6369</v>
      </c>
      <c r="J1986" s="63" t="str">
        <f t="shared" si="177"/>
        <v>IC.PA.130308</v>
      </c>
      <c r="K1986" s="61" t="s">
        <v>12175</v>
      </c>
      <c r="L1986" s="167" t="str">
        <f t="shared" si="178"/>
        <v xml:space="preserve">      Aggravating factor movement</v>
      </c>
      <c r="M1986" s="61" t="str">
        <f t="shared" si="179"/>
        <v>PI.IC.PA.130308.01</v>
      </c>
      <c r="N1986" s="168"/>
      <c r="O1986" s="168" t="str">
        <f t="shared" si="180"/>
        <v>PH.IC.PA.130308.01</v>
      </c>
      <c r="Q1986" s="168" t="str">
        <f t="shared" si="181"/>
        <v>CL.IC.PA.130308.01</v>
      </c>
    </row>
    <row r="1987" spans="1:19" s="167" customFormat="1" ht="15">
      <c r="A1987" s="167" t="s">
        <v>6465</v>
      </c>
      <c r="C1987" s="61" t="s">
        <v>12101</v>
      </c>
      <c r="E1987" s="61" t="s">
        <v>12185</v>
      </c>
      <c r="F1987" s="167" t="s">
        <v>5829</v>
      </c>
      <c r="G1987" s="167" t="s">
        <v>6194</v>
      </c>
      <c r="H1987" s="62" t="s">
        <v>11639</v>
      </c>
      <c r="I1987" s="167" t="s">
        <v>6364</v>
      </c>
      <c r="J1987" s="63" t="str">
        <f t="shared" si="177"/>
        <v>IC.PA.130309</v>
      </c>
      <c r="K1987" s="61" t="s">
        <v>12175</v>
      </c>
      <c r="L1987" s="167" t="str">
        <f t="shared" si="178"/>
        <v xml:space="preserve">      Aggravating factor noise</v>
      </c>
      <c r="M1987" s="61" t="str">
        <f t="shared" si="179"/>
        <v>PI.IC.PA.130309.01</v>
      </c>
      <c r="N1987" s="168"/>
      <c r="O1987" s="168" t="str">
        <f t="shared" si="180"/>
        <v>PH.IC.PA.130309.01</v>
      </c>
      <c r="Q1987" s="168" t="str">
        <f t="shared" si="181"/>
        <v>CL.IC.PA.130309.01</v>
      </c>
    </row>
    <row r="1988" spans="1:19" s="167" customFormat="1" ht="15">
      <c r="A1988" s="167" t="s">
        <v>6465</v>
      </c>
      <c r="C1988" s="61" t="s">
        <v>12101</v>
      </c>
      <c r="E1988" s="61" t="s">
        <v>12185</v>
      </c>
      <c r="F1988" s="167" t="s">
        <v>5829</v>
      </c>
      <c r="G1988" s="167" t="s">
        <v>6365</v>
      </c>
      <c r="H1988" s="62" t="s">
        <v>11829</v>
      </c>
      <c r="I1988" s="167" t="s">
        <v>8328</v>
      </c>
      <c r="J1988" s="63" t="str">
        <f t="shared" si="177"/>
        <v>IC.PA.130310</v>
      </c>
      <c r="K1988" s="61" t="s">
        <v>12175</v>
      </c>
      <c r="L1988" s="167" t="str">
        <f t="shared" si="178"/>
        <v xml:space="preserve">      Aggravating factor position change</v>
      </c>
      <c r="M1988" s="61" t="str">
        <f t="shared" si="179"/>
        <v>PI.IC.PA.130310.01</v>
      </c>
      <c r="N1988" s="168"/>
      <c r="O1988" s="168" t="str">
        <f t="shared" si="180"/>
        <v>PH.IC.PA.130310.01</v>
      </c>
      <c r="Q1988" s="168" t="str">
        <f t="shared" si="181"/>
        <v>CL.IC.PA.130310.01</v>
      </c>
    </row>
    <row r="1989" spans="1:19" s="167" customFormat="1" ht="15">
      <c r="A1989" s="167" t="s">
        <v>6465</v>
      </c>
      <c r="C1989" s="61" t="s">
        <v>12101</v>
      </c>
      <c r="E1989" s="61" t="s">
        <v>12185</v>
      </c>
      <c r="F1989" s="167" t="s">
        <v>5829</v>
      </c>
      <c r="G1989" s="167" t="s">
        <v>6191</v>
      </c>
      <c r="H1989" s="62" t="s">
        <v>12099</v>
      </c>
      <c r="I1989" s="167" t="s">
        <v>6192</v>
      </c>
      <c r="J1989" s="63" t="str">
        <f t="shared" si="177"/>
        <v>IC.PA.130311</v>
      </c>
      <c r="K1989" s="61" t="s">
        <v>12175</v>
      </c>
      <c r="L1989" s="167" t="str">
        <f t="shared" si="178"/>
        <v xml:space="preserve">      Aggravating factor stress</v>
      </c>
      <c r="M1989" s="61" t="str">
        <f t="shared" si="179"/>
        <v>PI.IC.PA.130311.01</v>
      </c>
      <c r="N1989" s="168"/>
      <c r="O1989" s="168" t="str">
        <f t="shared" si="180"/>
        <v>PH.IC.PA.130311.01</v>
      </c>
      <c r="Q1989" s="168" t="str">
        <f t="shared" si="181"/>
        <v>CL.IC.PA.130311.01</v>
      </c>
    </row>
    <row r="1990" spans="1:19" s="167" customFormat="1" ht="15">
      <c r="A1990" s="167" t="s">
        <v>6465</v>
      </c>
      <c r="C1990" s="61" t="s">
        <v>12101</v>
      </c>
      <c r="E1990" s="61" t="s">
        <v>12185</v>
      </c>
      <c r="F1990" s="167" t="s">
        <v>5829</v>
      </c>
      <c r="G1990" s="167" t="s">
        <v>6193</v>
      </c>
      <c r="H1990" s="62" t="s">
        <v>153</v>
      </c>
      <c r="I1990" s="167" t="s">
        <v>6034</v>
      </c>
      <c r="J1990" s="63" t="str">
        <f t="shared" si="177"/>
        <v>IC.PA.130312</v>
      </c>
      <c r="K1990" s="61" t="s">
        <v>12175</v>
      </c>
      <c r="L1990" s="167" t="str">
        <f t="shared" si="178"/>
        <v xml:space="preserve">      Aggravating treatment</v>
      </c>
      <c r="M1990" s="61" t="str">
        <f t="shared" si="179"/>
        <v>PI.IC.PA.130312.01</v>
      </c>
      <c r="N1990" s="168"/>
      <c r="O1990" s="168" t="str">
        <f t="shared" si="180"/>
        <v>PH.IC.PA.130312.01</v>
      </c>
      <c r="Q1990" s="168" t="str">
        <f t="shared" si="181"/>
        <v>CL.IC.PA.130312.01</v>
      </c>
      <c r="R1990" s="167" t="s">
        <v>12465</v>
      </c>
      <c r="S1990" s="167">
        <v>799</v>
      </c>
    </row>
    <row r="1991" spans="1:19" s="167" customFormat="1" ht="15">
      <c r="A1991" s="167" t="s">
        <v>6465</v>
      </c>
      <c r="C1991" s="61" t="s">
        <v>12101</v>
      </c>
      <c r="D1991" s="167" t="s">
        <v>11300</v>
      </c>
      <c r="E1991" s="61" t="s">
        <v>12594</v>
      </c>
      <c r="F1991" s="167" t="s">
        <v>5829</v>
      </c>
      <c r="G1991" s="167" t="s">
        <v>6035</v>
      </c>
      <c r="H1991" s="62" t="s">
        <v>11848</v>
      </c>
      <c r="I1991" s="167" t="s">
        <v>12171</v>
      </c>
      <c r="J1991" s="63" t="str">
        <f t="shared" si="177"/>
        <v>IC.PA.130401</v>
      </c>
      <c r="K1991" s="61" t="s">
        <v>12175</v>
      </c>
      <c r="L1991" s="167" t="str">
        <f t="shared" si="178"/>
        <v xml:space="preserve">       Trigger none</v>
      </c>
      <c r="M1991" s="61" t="str">
        <f t="shared" si="179"/>
        <v>PI.IC.PA.130401.01</v>
      </c>
      <c r="N1991" s="168"/>
      <c r="O1991" s="168" t="str">
        <f t="shared" si="180"/>
        <v>PH.IC.PA.130401.01</v>
      </c>
      <c r="Q1991" s="168" t="str">
        <f t="shared" si="181"/>
        <v>CL.IC.PA.130401.01</v>
      </c>
    </row>
    <row r="1992" spans="1:19" s="167" customFormat="1" ht="15">
      <c r="A1992" s="167" t="s">
        <v>6465</v>
      </c>
      <c r="C1992" s="61" t="s">
        <v>12101</v>
      </c>
      <c r="E1992" s="61" t="s">
        <v>11</v>
      </c>
      <c r="F1992" s="167" t="s">
        <v>5829</v>
      </c>
      <c r="G1992" s="167" t="s">
        <v>6036</v>
      </c>
      <c r="H1992" s="62" t="s">
        <v>12030</v>
      </c>
      <c r="I1992" s="167" t="s">
        <v>6037</v>
      </c>
      <c r="J1992" s="63" t="str">
        <f t="shared" si="177"/>
        <v>IC.PA.130402</v>
      </c>
      <c r="K1992" s="61" t="s">
        <v>12175</v>
      </c>
      <c r="L1992" s="167" t="str">
        <f t="shared" si="178"/>
        <v xml:space="preserve">       Trigger anxiety</v>
      </c>
      <c r="M1992" s="61" t="str">
        <f t="shared" si="179"/>
        <v>PI.IC.PA.130402.01</v>
      </c>
      <c r="N1992" s="168"/>
      <c r="O1992" s="168" t="str">
        <f t="shared" si="180"/>
        <v>PH.IC.PA.130402.01</v>
      </c>
      <c r="Q1992" s="168" t="str">
        <f t="shared" si="181"/>
        <v>CL.IC.PA.130402.01</v>
      </c>
    </row>
    <row r="1993" spans="1:19" s="167" customFormat="1" ht="15">
      <c r="A1993" s="167" t="s">
        <v>6465</v>
      </c>
      <c r="C1993" s="61" t="s">
        <v>12101</v>
      </c>
      <c r="E1993" s="61" t="s">
        <v>11</v>
      </c>
      <c r="F1993" s="167" t="s">
        <v>5829</v>
      </c>
      <c r="G1993" s="167" t="s">
        <v>5927</v>
      </c>
      <c r="H1993" s="62" t="s">
        <v>12032</v>
      </c>
      <c r="I1993" s="167" t="s">
        <v>5928</v>
      </c>
      <c r="J1993" s="63" t="str">
        <f t="shared" si="177"/>
        <v>IC.PA.130403</v>
      </c>
      <c r="K1993" s="61" t="s">
        <v>12175</v>
      </c>
      <c r="L1993" s="167" t="str">
        <f t="shared" si="178"/>
        <v xml:space="preserve">       Trigger coughing</v>
      </c>
      <c r="M1993" s="61" t="str">
        <f t="shared" si="179"/>
        <v>PI.IC.PA.130403.01</v>
      </c>
      <c r="N1993" s="168"/>
      <c r="O1993" s="168" t="str">
        <f t="shared" si="180"/>
        <v>PH.IC.PA.130403.01</v>
      </c>
      <c r="Q1993" s="168" t="str">
        <f t="shared" si="181"/>
        <v>CL.IC.PA.130403.01</v>
      </c>
    </row>
    <row r="1994" spans="1:19" s="167" customFormat="1" ht="15">
      <c r="A1994" s="167" t="s">
        <v>6465</v>
      </c>
      <c r="C1994" s="61" t="s">
        <v>12101</v>
      </c>
      <c r="E1994" s="61" t="s">
        <v>11</v>
      </c>
      <c r="F1994" s="167" t="s">
        <v>5829</v>
      </c>
      <c r="G1994" s="167" t="s">
        <v>5929</v>
      </c>
      <c r="H1994" s="62" t="s">
        <v>12028</v>
      </c>
      <c r="I1994" s="167" t="s">
        <v>6218</v>
      </c>
      <c r="J1994" s="63" t="str">
        <f t="shared" si="177"/>
        <v>IC.PA.130404</v>
      </c>
      <c r="K1994" s="61" t="s">
        <v>12175</v>
      </c>
      <c r="L1994" s="167" t="str">
        <f t="shared" si="178"/>
        <v xml:space="preserve">       Trigger deep breathing</v>
      </c>
      <c r="M1994" s="61" t="str">
        <f t="shared" si="179"/>
        <v>PI.IC.PA.130404.01</v>
      </c>
      <c r="N1994" s="168"/>
      <c r="O1994" s="168" t="str">
        <f t="shared" si="180"/>
        <v>PH.IC.PA.130404.01</v>
      </c>
      <c r="Q1994" s="168" t="str">
        <f t="shared" si="181"/>
        <v>CL.IC.PA.130404.01</v>
      </c>
    </row>
    <row r="1995" spans="1:19" s="167" customFormat="1" ht="15">
      <c r="A1995" s="167" t="s">
        <v>6465</v>
      </c>
      <c r="C1995" s="61" t="s">
        <v>12101</v>
      </c>
      <c r="E1995" s="61" t="s">
        <v>11</v>
      </c>
      <c r="F1995" s="167" t="s">
        <v>5829</v>
      </c>
      <c r="G1995" s="167" t="s">
        <v>6219</v>
      </c>
      <c r="H1995" s="62" t="s">
        <v>12210</v>
      </c>
      <c r="I1995" s="167" t="s">
        <v>6220</v>
      </c>
      <c r="J1995" s="63" t="str">
        <f t="shared" si="177"/>
        <v>IC.PA.130405</v>
      </c>
      <c r="K1995" s="61" t="s">
        <v>12175</v>
      </c>
      <c r="L1995" s="167" t="str">
        <f t="shared" si="178"/>
        <v xml:space="preserve">       Trigger stress</v>
      </c>
      <c r="M1995" s="61" t="str">
        <f t="shared" si="179"/>
        <v>PI.IC.PA.130405.01</v>
      </c>
      <c r="N1995" s="168"/>
      <c r="O1995" s="168" t="str">
        <f t="shared" si="180"/>
        <v>PH.IC.PA.130405.01</v>
      </c>
      <c r="Q1995" s="168" t="str">
        <f t="shared" si="181"/>
        <v>CL.IC.PA.130405.01</v>
      </c>
    </row>
    <row r="1996" spans="1:19" s="167" customFormat="1" ht="15">
      <c r="A1996" s="167" t="s">
        <v>6465</v>
      </c>
      <c r="C1996" s="61" t="s">
        <v>12101</v>
      </c>
      <c r="E1996" s="61" t="s">
        <v>11</v>
      </c>
      <c r="F1996" s="167" t="s">
        <v>5829</v>
      </c>
      <c r="G1996" s="167" t="s">
        <v>6221</v>
      </c>
      <c r="H1996" s="62" t="s">
        <v>12212</v>
      </c>
      <c r="I1996" s="167" t="s">
        <v>6222</v>
      </c>
      <c r="J1996" s="63" t="str">
        <f t="shared" si="177"/>
        <v>IC.PA.130406</v>
      </c>
      <c r="K1996" s="61" t="s">
        <v>12175</v>
      </c>
      <c r="L1996" s="167" t="str">
        <f t="shared" si="178"/>
        <v xml:space="preserve">       Trigger cold</v>
      </c>
      <c r="M1996" s="61" t="str">
        <f t="shared" si="179"/>
        <v>PI.IC.PA.130406.01</v>
      </c>
      <c r="N1996" s="168"/>
      <c r="O1996" s="168" t="str">
        <f t="shared" si="180"/>
        <v>PH.IC.PA.130406.01</v>
      </c>
      <c r="Q1996" s="168" t="str">
        <f t="shared" si="181"/>
        <v>CL.IC.PA.130406.01</v>
      </c>
    </row>
    <row r="1997" spans="1:19" s="167" customFormat="1" ht="15">
      <c r="A1997" s="167" t="s">
        <v>6465</v>
      </c>
      <c r="C1997" s="61" t="s">
        <v>12101</v>
      </c>
      <c r="E1997" s="61" t="s">
        <v>11</v>
      </c>
      <c r="F1997" s="167" t="s">
        <v>5829</v>
      </c>
      <c r="G1997" s="167" t="s">
        <v>6223</v>
      </c>
      <c r="H1997" s="62" t="s">
        <v>12225</v>
      </c>
      <c r="I1997" s="167" t="s">
        <v>6055</v>
      </c>
      <c r="J1997" s="63" t="str">
        <f t="shared" si="177"/>
        <v>IC.PA.130407</v>
      </c>
      <c r="K1997" s="61" t="s">
        <v>12175</v>
      </c>
      <c r="L1997" s="167" t="str">
        <f t="shared" si="178"/>
        <v xml:space="preserve">       Trigger heat</v>
      </c>
      <c r="M1997" s="61" t="str">
        <f t="shared" si="179"/>
        <v>PI.IC.PA.130407.01</v>
      </c>
      <c r="N1997" s="168"/>
      <c r="O1997" s="168" t="str">
        <f t="shared" si="180"/>
        <v>PH.IC.PA.130407.01</v>
      </c>
      <c r="Q1997" s="168" t="str">
        <f t="shared" si="181"/>
        <v>CL.IC.PA.130407.01</v>
      </c>
    </row>
    <row r="1998" spans="1:19" s="167" customFormat="1" ht="15">
      <c r="A1998" s="167" t="s">
        <v>6465</v>
      </c>
      <c r="C1998" s="61" t="s">
        <v>12101</v>
      </c>
      <c r="E1998" s="61" t="s">
        <v>11</v>
      </c>
      <c r="F1998" s="167" t="s">
        <v>5829</v>
      </c>
      <c r="G1998" s="167" t="s">
        <v>6056</v>
      </c>
      <c r="H1998" s="62" t="s">
        <v>11638</v>
      </c>
      <c r="I1998" s="167" t="s">
        <v>6057</v>
      </c>
      <c r="J1998" s="63" t="str">
        <f t="shared" si="177"/>
        <v>IC.PA.130408</v>
      </c>
      <c r="K1998" s="61" t="s">
        <v>12175</v>
      </c>
      <c r="L1998" s="167" t="str">
        <f t="shared" si="178"/>
        <v xml:space="preserve">       Trigger exercise</v>
      </c>
      <c r="M1998" s="61" t="str">
        <f t="shared" si="179"/>
        <v>PI.IC.PA.130408.01</v>
      </c>
      <c r="N1998" s="168"/>
      <c r="O1998" s="168" t="str">
        <f t="shared" si="180"/>
        <v>PH.IC.PA.130408.01</v>
      </c>
      <c r="Q1998" s="168" t="str">
        <f t="shared" si="181"/>
        <v>CL.IC.PA.130408.01</v>
      </c>
    </row>
    <row r="1999" spans="1:19" s="167" customFormat="1" ht="15">
      <c r="A1999" s="167" t="s">
        <v>6465</v>
      </c>
      <c r="C1999" s="61" t="s">
        <v>12101</v>
      </c>
      <c r="E1999" s="61" t="s">
        <v>11</v>
      </c>
      <c r="F1999" s="167" t="s">
        <v>5829</v>
      </c>
      <c r="G1999" s="167" t="s">
        <v>6058</v>
      </c>
      <c r="H1999" s="62" t="s">
        <v>11639</v>
      </c>
      <c r="I1999" s="167" t="s">
        <v>6059</v>
      </c>
      <c r="J1999" s="63" t="str">
        <f t="shared" si="177"/>
        <v>IC.PA.130409</v>
      </c>
      <c r="K1999" s="61" t="s">
        <v>12175</v>
      </c>
      <c r="L1999" s="167" t="str">
        <f t="shared" si="178"/>
        <v xml:space="preserve">       Trigger light</v>
      </c>
      <c r="M1999" s="61" t="str">
        <f t="shared" si="179"/>
        <v>PI.IC.PA.130409.01</v>
      </c>
      <c r="N1999" s="168"/>
      <c r="O1999" s="168" t="str">
        <f t="shared" si="180"/>
        <v>PH.IC.PA.130409.01</v>
      </c>
      <c r="Q1999" s="168" t="str">
        <f t="shared" si="181"/>
        <v>CL.IC.PA.130409.01</v>
      </c>
    </row>
    <row r="2000" spans="1:19" s="167" customFormat="1" ht="15">
      <c r="A2000" s="167" t="s">
        <v>6465</v>
      </c>
      <c r="C2000" s="61" t="s">
        <v>12101</v>
      </c>
      <c r="E2000" s="61" t="s">
        <v>11</v>
      </c>
      <c r="F2000" s="167" t="s">
        <v>5829</v>
      </c>
      <c r="G2000" s="167" t="s">
        <v>6060</v>
      </c>
      <c r="H2000" s="62" t="s">
        <v>11829</v>
      </c>
      <c r="I2000" s="167" t="s">
        <v>6071</v>
      </c>
      <c r="J2000" s="63" t="str">
        <f t="shared" si="177"/>
        <v>IC.PA.130410</v>
      </c>
      <c r="K2000" s="61" t="s">
        <v>12175</v>
      </c>
      <c r="L2000" s="167" t="str">
        <f t="shared" si="178"/>
        <v xml:space="preserve">       Trigger movement</v>
      </c>
      <c r="M2000" s="61" t="str">
        <f t="shared" si="179"/>
        <v>PI.IC.PA.130410.01</v>
      </c>
      <c r="N2000" s="168"/>
      <c r="O2000" s="168" t="str">
        <f t="shared" si="180"/>
        <v>PH.IC.PA.130410.01</v>
      </c>
      <c r="Q2000" s="168" t="str">
        <f t="shared" si="181"/>
        <v>CL.IC.PA.130410.01</v>
      </c>
    </row>
    <row r="2001" spans="1:19" s="167" customFormat="1" ht="15">
      <c r="A2001" s="167" t="s">
        <v>6465</v>
      </c>
      <c r="C2001" s="61" t="s">
        <v>12101</v>
      </c>
      <c r="E2001" s="61" t="s">
        <v>11</v>
      </c>
      <c r="F2001" s="167" t="s">
        <v>5829</v>
      </c>
      <c r="G2001" s="167" t="s">
        <v>6072</v>
      </c>
      <c r="H2001" s="62" t="s">
        <v>12099</v>
      </c>
      <c r="I2001" s="167" t="s">
        <v>6073</v>
      </c>
      <c r="J2001" s="63" t="str">
        <f t="shared" si="177"/>
        <v>IC.PA.130411</v>
      </c>
      <c r="K2001" s="61" t="s">
        <v>12175</v>
      </c>
      <c r="L2001" s="167" t="str">
        <f t="shared" si="178"/>
        <v xml:space="preserve">       Trigger walking</v>
      </c>
      <c r="M2001" s="61" t="str">
        <f t="shared" si="179"/>
        <v>PI.IC.PA.130411.01</v>
      </c>
      <c r="N2001" s="168"/>
      <c r="O2001" s="168" t="str">
        <f t="shared" si="180"/>
        <v>PH.IC.PA.130411.01</v>
      </c>
      <c r="Q2001" s="168" t="str">
        <f t="shared" si="181"/>
        <v>CL.IC.PA.130411.01</v>
      </c>
    </row>
    <row r="2002" spans="1:19" s="167" customFormat="1" ht="15">
      <c r="A2002" s="167" t="s">
        <v>6465</v>
      </c>
      <c r="C2002" s="61" t="s">
        <v>12101</v>
      </c>
      <c r="E2002" s="61" t="s">
        <v>11</v>
      </c>
      <c r="F2002" s="167" t="s">
        <v>5829</v>
      </c>
      <c r="G2002" s="167" t="s">
        <v>6074</v>
      </c>
      <c r="H2002" s="62" t="s">
        <v>12100</v>
      </c>
      <c r="I2002" s="167" t="s">
        <v>6419</v>
      </c>
      <c r="J2002" s="63" t="str">
        <f t="shared" si="177"/>
        <v>IC.PA.130412</v>
      </c>
      <c r="K2002" s="61" t="s">
        <v>12175</v>
      </c>
      <c r="L2002" s="167" t="str">
        <f t="shared" si="178"/>
        <v xml:space="preserve">       Trigger noise</v>
      </c>
      <c r="M2002" s="61" t="str">
        <f t="shared" si="179"/>
        <v>PI.IC.PA.130412.01</v>
      </c>
      <c r="N2002" s="168"/>
      <c r="O2002" s="168" t="str">
        <f t="shared" si="180"/>
        <v>PH.IC.PA.130412.01</v>
      </c>
      <c r="Q2002" s="168" t="str">
        <f t="shared" si="181"/>
        <v>CL.IC.PA.130412.01</v>
      </c>
    </row>
    <row r="2003" spans="1:19" s="167" customFormat="1" ht="15">
      <c r="A2003" s="167" t="s">
        <v>6465</v>
      </c>
      <c r="C2003" s="61" t="s">
        <v>12101</v>
      </c>
      <c r="E2003" s="61" t="s">
        <v>11</v>
      </c>
      <c r="F2003" s="167" t="s">
        <v>5829</v>
      </c>
      <c r="G2003" s="167" t="s">
        <v>6586</v>
      </c>
      <c r="H2003" s="62" t="s">
        <v>12101</v>
      </c>
      <c r="I2003" s="167" t="s">
        <v>6587</v>
      </c>
      <c r="J2003" s="63" t="str">
        <f t="shared" si="177"/>
        <v>IC.PA.130413</v>
      </c>
      <c r="K2003" s="61" t="s">
        <v>12175</v>
      </c>
      <c r="L2003" s="167" t="str">
        <f t="shared" si="178"/>
        <v xml:space="preserve">       Trigger weather change</v>
      </c>
      <c r="M2003" s="61" t="str">
        <f t="shared" si="179"/>
        <v>PI.IC.PA.130413.01</v>
      </c>
      <c r="N2003" s="168"/>
      <c r="O2003" s="168" t="str">
        <f t="shared" si="180"/>
        <v>PH.IC.PA.130413.01</v>
      </c>
      <c r="Q2003" s="168" t="str">
        <f t="shared" si="181"/>
        <v>CL.IC.PA.130413.01</v>
      </c>
    </row>
    <row r="2004" spans="1:19" s="167" customFormat="1" ht="15">
      <c r="A2004" s="167" t="s">
        <v>6465</v>
      </c>
      <c r="C2004" s="61" t="s">
        <v>12101</v>
      </c>
      <c r="E2004" s="61" t="s">
        <v>11</v>
      </c>
      <c r="F2004" s="167" t="s">
        <v>5829</v>
      </c>
      <c r="G2004" s="167" t="s">
        <v>6426</v>
      </c>
      <c r="H2004" s="62" t="s">
        <v>12102</v>
      </c>
      <c r="I2004" s="167" t="s">
        <v>6427</v>
      </c>
      <c r="J2004" s="63" t="str">
        <f t="shared" si="177"/>
        <v>IC.PA.130414</v>
      </c>
      <c r="K2004" s="61" t="s">
        <v>12175</v>
      </c>
      <c r="L2004" s="167" t="str">
        <f t="shared" si="178"/>
        <v xml:space="preserve">       Trigger sleep deficit</v>
      </c>
      <c r="M2004" s="61" t="str">
        <f t="shared" si="179"/>
        <v>PI.IC.PA.130414.01</v>
      </c>
      <c r="N2004" s="168"/>
      <c r="O2004" s="168" t="str">
        <f t="shared" si="180"/>
        <v>PH.IC.PA.130414.01</v>
      </c>
      <c r="Q2004" s="168" t="str">
        <f t="shared" si="181"/>
        <v>CL.IC.PA.130414.01</v>
      </c>
    </row>
    <row r="2005" spans="1:19" s="167" customFormat="1" ht="15">
      <c r="A2005" s="167" t="s">
        <v>6465</v>
      </c>
      <c r="C2005" s="61" t="s">
        <v>12101</v>
      </c>
      <c r="E2005" s="61" t="s">
        <v>11</v>
      </c>
      <c r="F2005" s="167" t="s">
        <v>5829</v>
      </c>
      <c r="G2005" s="167" t="s">
        <v>6428</v>
      </c>
      <c r="H2005" s="62" t="s">
        <v>11559</v>
      </c>
      <c r="I2005" s="167" t="s">
        <v>6429</v>
      </c>
      <c r="J2005" s="63" t="str">
        <f t="shared" si="177"/>
        <v>IC.PA.130415</v>
      </c>
      <c r="K2005" s="61" t="s">
        <v>12175</v>
      </c>
      <c r="L2005" s="167" t="str">
        <f t="shared" si="178"/>
        <v xml:space="preserve">       Trigger medication</v>
      </c>
      <c r="M2005" s="61" t="str">
        <f t="shared" si="179"/>
        <v>PI.IC.PA.130415.01</v>
      </c>
      <c r="N2005" s="168"/>
      <c r="O2005" s="168" t="str">
        <f t="shared" si="180"/>
        <v>PH.IC.PA.130415.01</v>
      </c>
      <c r="Q2005" s="168" t="str">
        <f t="shared" si="181"/>
        <v>CL.IC.PA.130415.01</v>
      </c>
    </row>
    <row r="2006" spans="1:19" s="167" customFormat="1" ht="15">
      <c r="A2006" s="167" t="s">
        <v>6465</v>
      </c>
      <c r="C2006" s="61" t="s">
        <v>12101</v>
      </c>
      <c r="E2006" s="61" t="s">
        <v>11</v>
      </c>
      <c r="F2006" s="167" t="s">
        <v>5829</v>
      </c>
      <c r="G2006" s="167" t="s">
        <v>6251</v>
      </c>
      <c r="H2006" s="62" t="s">
        <v>11560</v>
      </c>
      <c r="I2006" s="167" t="s">
        <v>6252</v>
      </c>
      <c r="J2006" s="63" t="str">
        <f t="shared" si="177"/>
        <v>IC.PA.130416</v>
      </c>
      <c r="K2006" s="61" t="s">
        <v>12175</v>
      </c>
      <c r="L2006" s="167" t="str">
        <f t="shared" si="178"/>
        <v xml:space="preserve">       Trigger procedure</v>
      </c>
      <c r="M2006" s="61" t="str">
        <f t="shared" si="179"/>
        <v>PI.IC.PA.130416.01</v>
      </c>
      <c r="N2006" s="168"/>
      <c r="O2006" s="168" t="str">
        <f t="shared" si="180"/>
        <v>PH.IC.PA.130416.01</v>
      </c>
      <c r="Q2006" s="168" t="str">
        <f t="shared" si="181"/>
        <v>CL.IC.PA.130416.01</v>
      </c>
      <c r="R2006" s="167" t="s">
        <v>12465</v>
      </c>
      <c r="S2006" s="167">
        <v>486</v>
      </c>
    </row>
    <row r="2007" spans="1:19" s="167" customFormat="1" ht="15">
      <c r="A2007" s="167" t="s">
        <v>6465</v>
      </c>
      <c r="C2007" s="61" t="s">
        <v>12101</v>
      </c>
      <c r="E2007" s="61" t="s">
        <v>11</v>
      </c>
      <c r="F2007" s="167" t="s">
        <v>5829</v>
      </c>
      <c r="G2007" s="167" t="s">
        <v>5870</v>
      </c>
      <c r="H2007" s="62" t="s">
        <v>12462</v>
      </c>
      <c r="I2007" s="167" t="s">
        <v>6253</v>
      </c>
      <c r="J2007" s="63" t="str">
        <f t="shared" si="177"/>
        <v>IC.PA.130417</v>
      </c>
      <c r="K2007" s="61" t="s">
        <v>1702</v>
      </c>
      <c r="L2007" s="167" t="str">
        <f t="shared" si="178"/>
        <v>Trigger Cardiac</v>
      </c>
      <c r="M2007" s="61" t="str">
        <f t="shared" si="179"/>
        <v>PI.IC.PA.130417.01</v>
      </c>
      <c r="N2007" s="168"/>
      <c r="O2007" s="168" t="str">
        <f t="shared" si="180"/>
        <v>PH.IC.PA.130417.01</v>
      </c>
      <c r="Q2007" s="168" t="str">
        <f t="shared" si="181"/>
        <v>CL.IC.PA.130417.01</v>
      </c>
      <c r="R2007" s="167" t="s">
        <v>12465</v>
      </c>
      <c r="S2007" s="167">
        <v>486</v>
      </c>
    </row>
    <row r="2008" spans="1:19" s="167" customFormat="1" ht="15">
      <c r="A2008" s="167" t="s">
        <v>6465</v>
      </c>
      <c r="C2008" s="61" t="s">
        <v>12101</v>
      </c>
      <c r="E2008" s="61" t="s">
        <v>11</v>
      </c>
      <c r="F2008" s="167" t="s">
        <v>5829</v>
      </c>
      <c r="G2008" s="167" t="s">
        <v>6602</v>
      </c>
      <c r="H2008" s="62" t="s">
        <v>12602</v>
      </c>
      <c r="I2008" s="167" t="s">
        <v>5812</v>
      </c>
      <c r="J2008" s="63" t="str">
        <f t="shared" si="177"/>
        <v>IC.PA.130418</v>
      </c>
      <c r="K2008" s="61" t="s">
        <v>1702</v>
      </c>
      <c r="L2008" s="167" t="str">
        <f t="shared" si="178"/>
        <v>Trigger Chronic</v>
      </c>
      <c r="M2008" s="61" t="str">
        <f t="shared" si="179"/>
        <v>PI.IC.PA.130418.01</v>
      </c>
      <c r="N2008" s="168"/>
      <c r="O2008" s="168" t="str">
        <f t="shared" si="180"/>
        <v>PH.IC.PA.130418.01</v>
      </c>
      <c r="Q2008" s="168" t="str">
        <f t="shared" si="181"/>
        <v>CL.IC.PA.130418.01</v>
      </c>
      <c r="R2008" s="167" t="s">
        <v>12465</v>
      </c>
      <c r="S2008" s="167">
        <v>486</v>
      </c>
    </row>
    <row r="2009" spans="1:19" s="167" customFormat="1" ht="15">
      <c r="A2009" s="167" t="s">
        <v>6465</v>
      </c>
      <c r="C2009" s="61" t="s">
        <v>12101</v>
      </c>
      <c r="E2009" s="61" t="s">
        <v>11</v>
      </c>
      <c r="F2009" s="167" t="s">
        <v>5829</v>
      </c>
      <c r="G2009" s="167" t="s">
        <v>6603</v>
      </c>
      <c r="H2009" s="62" t="s">
        <v>12604</v>
      </c>
      <c r="I2009" s="167" t="s">
        <v>5759</v>
      </c>
      <c r="J2009" s="63" t="str">
        <f t="shared" ref="J2009:J2072" si="182">CONCATENATE("IC.PA.",C2009,E2009,H2009)</f>
        <v>IC.PA.130419</v>
      </c>
      <c r="K2009" s="61" t="s">
        <v>1702</v>
      </c>
      <c r="L2009" s="167" t="str">
        <f t="shared" ref="L2009:L2072" si="183">G2009</f>
        <v>Trigger Diagnosis</v>
      </c>
      <c r="M2009" s="61" t="str">
        <f t="shared" ref="M2009:M2072" si="184">CONCATENATE("PI.",J2009,".",K2009)</f>
        <v>PI.IC.PA.130419.01</v>
      </c>
      <c r="N2009" s="168"/>
      <c r="O2009" s="168" t="str">
        <f t="shared" ref="O2009:O2072" si="185">CONCATENATE("PH.",J2009,".",K2009)</f>
        <v>PH.IC.PA.130419.01</v>
      </c>
      <c r="Q2009" s="168" t="str">
        <f t="shared" ref="Q2009:Q2072" si="186">CONCATENATE("CL.",J2009,".",K2009)</f>
        <v>CL.IC.PA.130419.01</v>
      </c>
      <c r="R2009" s="167" t="s">
        <v>4415</v>
      </c>
      <c r="S2009" s="167">
        <v>486</v>
      </c>
    </row>
    <row r="2010" spans="1:19" s="167" customFormat="1" ht="15">
      <c r="A2010" s="167" t="s">
        <v>6465</v>
      </c>
      <c r="C2010" s="61" t="s">
        <v>12101</v>
      </c>
      <c r="E2010" s="61" t="s">
        <v>12594</v>
      </c>
      <c r="F2010" s="167" t="s">
        <v>5829</v>
      </c>
      <c r="G2010" s="167" t="s">
        <v>5964</v>
      </c>
      <c r="H2010" s="62" t="s">
        <v>1000</v>
      </c>
      <c r="I2010" s="167" t="s">
        <v>5813</v>
      </c>
      <c r="J2010" s="63" t="str">
        <f t="shared" si="182"/>
        <v>IC.PA.130420</v>
      </c>
      <c r="K2010" s="61" t="s">
        <v>1702</v>
      </c>
      <c r="L2010" s="167" t="str">
        <f t="shared" si="183"/>
        <v xml:space="preserve"> Trigger Incision</v>
      </c>
      <c r="M2010" s="61" t="str">
        <f t="shared" si="184"/>
        <v>PI.IC.PA.130420.01</v>
      </c>
      <c r="N2010" s="168"/>
      <c r="O2010" s="168" t="str">
        <f t="shared" si="185"/>
        <v>PH.IC.PA.130420.01</v>
      </c>
      <c r="Q2010" s="168" t="str">
        <f t="shared" si="186"/>
        <v>CL.IC.PA.130420.01</v>
      </c>
      <c r="R2010" s="167" t="s">
        <v>4415</v>
      </c>
      <c r="S2010" s="167">
        <v>486</v>
      </c>
    </row>
    <row r="2011" spans="1:19" s="167" customFormat="1" ht="15">
      <c r="A2011" s="167" t="s">
        <v>6465</v>
      </c>
      <c r="C2011" s="61" t="s">
        <v>12101</v>
      </c>
      <c r="E2011" s="61" t="s">
        <v>12594</v>
      </c>
      <c r="F2011" s="167" t="s">
        <v>5829</v>
      </c>
      <c r="G2011" s="167" t="s">
        <v>5760</v>
      </c>
      <c r="H2011" s="62" t="s">
        <v>8039</v>
      </c>
      <c r="I2011" s="167" t="s">
        <v>5876</v>
      </c>
      <c r="J2011" s="63" t="str">
        <f t="shared" si="182"/>
        <v>IC.PA.130421</v>
      </c>
      <c r="K2011" s="61" t="s">
        <v>1702</v>
      </c>
      <c r="L2011" s="167" t="str">
        <f t="shared" si="183"/>
        <v>Trigger Injury Unknown</v>
      </c>
      <c r="M2011" s="61" t="str">
        <f t="shared" si="184"/>
        <v>PI.IC.PA.130421.01</v>
      </c>
      <c r="N2011" s="168"/>
      <c r="O2011" s="168" t="str">
        <f t="shared" si="185"/>
        <v>PH.IC.PA.130421.01</v>
      </c>
      <c r="Q2011" s="168" t="str">
        <f t="shared" si="186"/>
        <v>CL.IC.PA.130421.01</v>
      </c>
      <c r="R2011" s="167" t="s">
        <v>12465</v>
      </c>
      <c r="S2011" s="167">
        <v>486</v>
      </c>
    </row>
    <row r="2012" spans="1:19" s="167" customFormat="1" ht="15">
      <c r="A2012" s="167" t="s">
        <v>6465</v>
      </c>
      <c r="C2012" s="61" t="s">
        <v>12101</v>
      </c>
      <c r="E2012" s="61" t="s">
        <v>12594</v>
      </c>
      <c r="F2012" s="167" t="s">
        <v>5829</v>
      </c>
      <c r="G2012" s="167" t="s">
        <v>5966</v>
      </c>
      <c r="H2012" s="62" t="s">
        <v>7874</v>
      </c>
      <c r="I2012" s="167" t="s">
        <v>5967</v>
      </c>
      <c r="J2012" s="63" t="str">
        <f t="shared" si="182"/>
        <v>IC.PA.130422</v>
      </c>
      <c r="K2012" s="61" t="s">
        <v>1702</v>
      </c>
      <c r="L2012" s="167" t="str">
        <f t="shared" si="183"/>
        <v>Trigger Wound</v>
      </c>
      <c r="M2012" s="61" t="str">
        <f t="shared" si="184"/>
        <v>PI.IC.PA.130422.01</v>
      </c>
      <c r="N2012" s="168"/>
      <c r="O2012" s="168" t="str">
        <f t="shared" si="185"/>
        <v>PH.IC.PA.130422.01</v>
      </c>
      <c r="Q2012" s="168" t="str">
        <f t="shared" si="186"/>
        <v>CL.IC.PA.130422.01</v>
      </c>
      <c r="R2012" s="167" t="s">
        <v>12465</v>
      </c>
      <c r="S2012" s="167">
        <v>486</v>
      </c>
    </row>
    <row r="2013" spans="1:19" s="167" customFormat="1" ht="15">
      <c r="A2013" s="167" t="s">
        <v>6465</v>
      </c>
      <c r="C2013" s="61" t="s">
        <v>12101</v>
      </c>
      <c r="D2013" s="167" t="s">
        <v>6102</v>
      </c>
      <c r="E2013" s="61" t="s">
        <v>212</v>
      </c>
      <c r="F2013" s="167" t="s">
        <v>5829</v>
      </c>
      <c r="G2013" s="167" t="s">
        <v>6266</v>
      </c>
      <c r="H2013" s="62" t="s">
        <v>11848</v>
      </c>
      <c r="I2013" s="167" t="s">
        <v>8916</v>
      </c>
      <c r="J2013" s="63" t="str">
        <f t="shared" si="182"/>
        <v>IC.PA.130501</v>
      </c>
      <c r="K2013" s="61" t="s">
        <v>12175</v>
      </c>
      <c r="L2013" s="167" t="str">
        <f t="shared" si="183"/>
        <v xml:space="preserve">      Related symptom diaphoretic</v>
      </c>
      <c r="M2013" s="61" t="str">
        <f t="shared" si="184"/>
        <v>PI.IC.PA.130501.01</v>
      </c>
      <c r="N2013" s="168"/>
      <c r="O2013" s="168" t="str">
        <f t="shared" si="185"/>
        <v>PH.IC.PA.130501.01</v>
      </c>
      <c r="Q2013" s="168" t="str">
        <f t="shared" si="186"/>
        <v>CL.IC.PA.130501.01</v>
      </c>
    </row>
    <row r="2014" spans="1:19" s="167" customFormat="1" ht="15">
      <c r="A2014" s="167" t="s">
        <v>6465</v>
      </c>
      <c r="C2014" s="61" t="s">
        <v>12101</v>
      </c>
      <c r="E2014" s="61" t="s">
        <v>212</v>
      </c>
      <c r="F2014" s="167" t="s">
        <v>5829</v>
      </c>
      <c r="G2014" s="167" t="s">
        <v>6451</v>
      </c>
      <c r="H2014" s="62" t="s">
        <v>12030</v>
      </c>
      <c r="I2014" s="167" t="s">
        <v>6452</v>
      </c>
      <c r="J2014" s="63" t="str">
        <f t="shared" si="182"/>
        <v>IC.PA.130502</v>
      </c>
      <c r="K2014" s="61" t="s">
        <v>1702</v>
      </c>
      <c r="L2014" s="167" t="str">
        <f t="shared" si="183"/>
        <v xml:space="preserve">      Related symptom dizziness</v>
      </c>
      <c r="M2014" s="61" t="str">
        <f t="shared" si="184"/>
        <v>PI.IC.PA.130502.01</v>
      </c>
      <c r="N2014" s="168"/>
      <c r="O2014" s="168" t="str">
        <f t="shared" si="185"/>
        <v>PH.IC.PA.130502.01</v>
      </c>
      <c r="Q2014" s="168" t="str">
        <f t="shared" si="186"/>
        <v>CL.IC.PA.130502.01</v>
      </c>
    </row>
    <row r="2015" spans="1:19" s="167" customFormat="1" ht="15">
      <c r="A2015" s="167" t="s">
        <v>6465</v>
      </c>
      <c r="C2015" s="61" t="s">
        <v>12101</v>
      </c>
      <c r="E2015" s="61" t="s">
        <v>212</v>
      </c>
      <c r="F2015" s="167" t="s">
        <v>5829</v>
      </c>
      <c r="G2015" s="167" t="s">
        <v>6453</v>
      </c>
      <c r="H2015" s="62" t="s">
        <v>12032</v>
      </c>
      <c r="I2015" s="167" t="s">
        <v>6270</v>
      </c>
      <c r="J2015" s="63" t="str">
        <f t="shared" si="182"/>
        <v>IC.PA.130503</v>
      </c>
      <c r="K2015" s="61" t="s">
        <v>12175</v>
      </c>
      <c r="L2015" s="167" t="str">
        <f t="shared" si="183"/>
        <v xml:space="preserve">      Related symptom short of breath</v>
      </c>
      <c r="M2015" s="61" t="str">
        <f t="shared" si="184"/>
        <v>PI.IC.PA.130503.01</v>
      </c>
      <c r="N2015" s="168"/>
      <c r="O2015" s="168" t="str">
        <f t="shared" si="185"/>
        <v>PH.IC.PA.130503.01</v>
      </c>
      <c r="Q2015" s="168" t="str">
        <f t="shared" si="186"/>
        <v>CL.IC.PA.130503.01</v>
      </c>
    </row>
    <row r="2016" spans="1:19" s="167" customFormat="1" ht="15">
      <c r="A2016" s="167" t="s">
        <v>6465</v>
      </c>
      <c r="C2016" s="61" t="s">
        <v>12101</v>
      </c>
      <c r="E2016" s="61" t="s">
        <v>212</v>
      </c>
      <c r="F2016" s="167" t="s">
        <v>5829</v>
      </c>
      <c r="G2016" s="167" t="s">
        <v>6267</v>
      </c>
      <c r="H2016" s="62" t="s">
        <v>12028</v>
      </c>
      <c r="I2016" s="167" t="s">
        <v>10592</v>
      </c>
      <c r="J2016" s="63" t="str">
        <f t="shared" si="182"/>
        <v>IC.PA.130504</v>
      </c>
      <c r="K2016" s="61" t="s">
        <v>12175</v>
      </c>
      <c r="L2016" s="167" t="str">
        <f t="shared" si="183"/>
        <v xml:space="preserve">      Related symptom nauseated</v>
      </c>
      <c r="M2016" s="61" t="str">
        <f t="shared" si="184"/>
        <v>PI.IC.PA.130504.01</v>
      </c>
      <c r="N2016" s="168"/>
      <c r="O2016" s="168" t="str">
        <f t="shared" si="185"/>
        <v>PH.IC.PA.130504.01</v>
      </c>
      <c r="Q2016" s="168" t="str">
        <f t="shared" si="186"/>
        <v>CL.IC.PA.130504.01</v>
      </c>
    </row>
    <row r="2017" spans="1:31" s="167" customFormat="1" ht="15">
      <c r="A2017" s="167" t="s">
        <v>6465</v>
      </c>
      <c r="C2017" s="61" t="s">
        <v>12101</v>
      </c>
      <c r="E2017" s="61" t="s">
        <v>212</v>
      </c>
      <c r="F2017" s="167" t="s">
        <v>5829</v>
      </c>
      <c r="G2017" s="167" t="s">
        <v>6268</v>
      </c>
      <c r="H2017" s="62" t="s">
        <v>12210</v>
      </c>
      <c r="I2017" s="167" t="s">
        <v>6269</v>
      </c>
      <c r="J2017" s="63" t="str">
        <f t="shared" si="182"/>
        <v>IC.PA.130505</v>
      </c>
      <c r="K2017" s="61" t="s">
        <v>12175</v>
      </c>
      <c r="L2017" s="167" t="str">
        <f t="shared" si="183"/>
        <v xml:space="preserve">      Related symptom photophobia</v>
      </c>
      <c r="M2017" s="61" t="str">
        <f t="shared" si="184"/>
        <v>PI.IC.PA.130505.01</v>
      </c>
      <c r="N2017" s="168"/>
      <c r="O2017" s="168" t="str">
        <f t="shared" si="185"/>
        <v>PH.IC.PA.130505.01</v>
      </c>
      <c r="Q2017" s="168" t="str">
        <f t="shared" si="186"/>
        <v>CL.IC.PA.130505.01</v>
      </c>
    </row>
    <row r="2018" spans="1:31" s="167" customFormat="1" ht="15">
      <c r="A2018" s="167" t="s">
        <v>6465</v>
      </c>
      <c r="C2018" s="61" t="s">
        <v>12101</v>
      </c>
      <c r="E2018" s="61" t="s">
        <v>212</v>
      </c>
      <c r="F2018" s="167" t="s">
        <v>5829</v>
      </c>
      <c r="G2018" s="167" t="s">
        <v>6107</v>
      </c>
      <c r="H2018" s="62" t="s">
        <v>12212</v>
      </c>
      <c r="I2018" s="167" t="s">
        <v>10890</v>
      </c>
      <c r="J2018" s="63" t="str">
        <f t="shared" si="182"/>
        <v>IC.PA.130506</v>
      </c>
      <c r="K2018" s="61" t="s">
        <v>12175</v>
      </c>
      <c r="L2018" s="167" t="str">
        <f t="shared" si="183"/>
        <v xml:space="preserve">      Related symptom vomiting</v>
      </c>
      <c r="M2018" s="61" t="str">
        <f t="shared" si="184"/>
        <v>PI.IC.PA.130506.01</v>
      </c>
      <c r="N2018" s="168"/>
      <c r="O2018" s="168" t="str">
        <f t="shared" si="185"/>
        <v>PH.IC.PA.130506.01</v>
      </c>
      <c r="Q2018" s="168" t="str">
        <f t="shared" si="186"/>
        <v>CL.IC.PA.130506.01</v>
      </c>
    </row>
    <row r="2019" spans="1:31" s="167" customFormat="1" ht="15">
      <c r="A2019" s="167" t="s">
        <v>6465</v>
      </c>
      <c r="C2019" s="61" t="s">
        <v>12101</v>
      </c>
      <c r="E2019" s="61" t="s">
        <v>212</v>
      </c>
      <c r="F2019" s="167" t="s">
        <v>5829</v>
      </c>
      <c r="G2019" s="167" t="s">
        <v>6272</v>
      </c>
      <c r="H2019" s="62" t="s">
        <v>12225</v>
      </c>
      <c r="I2019" s="167" t="s">
        <v>6856</v>
      </c>
      <c r="J2019" s="63" t="str">
        <f t="shared" si="182"/>
        <v>IC.PA.130507</v>
      </c>
      <c r="K2019" s="61" t="s">
        <v>2206</v>
      </c>
      <c r="L2019" s="167" t="str">
        <f t="shared" si="183"/>
        <v xml:space="preserve">      Related symptom visual changes</v>
      </c>
      <c r="M2019" s="61" t="str">
        <f t="shared" si="184"/>
        <v>PI.IC.PA.130507.01</v>
      </c>
      <c r="N2019" s="168"/>
      <c r="O2019" s="168" t="str">
        <f t="shared" si="185"/>
        <v>PH.IC.PA.130507.01</v>
      </c>
      <c r="Q2019" s="168" t="str">
        <f t="shared" si="186"/>
        <v>CL.IC.PA.130507.01</v>
      </c>
    </row>
    <row r="2020" spans="1:31" s="167" customFormat="1" ht="15">
      <c r="A2020" s="167" t="s">
        <v>6465</v>
      </c>
      <c r="C2020" s="61" t="s">
        <v>12101</v>
      </c>
      <c r="E2020" s="61" t="s">
        <v>212</v>
      </c>
      <c r="F2020" s="167" t="s">
        <v>5829</v>
      </c>
      <c r="G2020" s="167" t="s">
        <v>12769</v>
      </c>
      <c r="H2020" s="62" t="s">
        <v>12729</v>
      </c>
      <c r="J2020" s="63" t="str">
        <f t="shared" si="182"/>
        <v>IC.PA.130508</v>
      </c>
      <c r="K2020" s="61" t="s">
        <v>12175</v>
      </c>
      <c r="L2020" s="167" t="str">
        <f t="shared" si="183"/>
        <v>Other</v>
      </c>
      <c r="M2020" s="61" t="str">
        <f t="shared" si="184"/>
        <v>PI.IC.PA.130508.01</v>
      </c>
      <c r="N2020" s="168"/>
      <c r="O2020" s="168" t="str">
        <f t="shared" si="185"/>
        <v>PH.IC.PA.130508.01</v>
      </c>
      <c r="Q2020" s="168" t="str">
        <f t="shared" si="186"/>
        <v>CL.IC.PA.130508.01</v>
      </c>
      <c r="X2020" s="167" t="s">
        <v>88</v>
      </c>
      <c r="Y2020" s="167">
        <v>1126</v>
      </c>
    </row>
    <row r="2021" spans="1:31" s="167" customFormat="1" ht="15">
      <c r="A2021" s="167" t="s">
        <v>6465</v>
      </c>
      <c r="C2021" s="61" t="s">
        <v>12101</v>
      </c>
      <c r="D2021" s="167" t="s">
        <v>8285</v>
      </c>
      <c r="E2021" s="61" t="s">
        <v>6988</v>
      </c>
      <c r="F2021" s="167" t="s">
        <v>5830</v>
      </c>
      <c r="G2021" s="167" t="s">
        <v>5970</v>
      </c>
      <c r="H2021" s="62" t="s">
        <v>11848</v>
      </c>
      <c r="I2021" s="167" t="s">
        <v>5971</v>
      </c>
      <c r="J2021" s="63" t="str">
        <f t="shared" si="182"/>
        <v>IC.PA.130601</v>
      </c>
      <c r="K2021" s="61" t="s">
        <v>12175</v>
      </c>
      <c r="L2021" s="167" t="str">
        <f t="shared" si="183"/>
        <v xml:space="preserve">      Acute</v>
      </c>
      <c r="M2021" s="61" t="str">
        <f t="shared" si="184"/>
        <v>PI.IC.PA.130601.01</v>
      </c>
      <c r="N2021" s="168"/>
      <c r="O2021" s="168" t="str">
        <f t="shared" si="185"/>
        <v>PH.IC.PA.130601.01</v>
      </c>
      <c r="Q2021" s="168" t="str">
        <f t="shared" si="186"/>
        <v>CL.IC.PA.130601.01</v>
      </c>
    </row>
    <row r="2022" spans="1:31" s="167" customFormat="1" ht="15">
      <c r="A2022" s="167" t="s">
        <v>6465</v>
      </c>
      <c r="C2022" s="61" t="s">
        <v>12101</v>
      </c>
      <c r="E2022" s="61" t="s">
        <v>6988</v>
      </c>
      <c r="F2022" s="167" t="s">
        <v>5830</v>
      </c>
      <c r="G2022" s="167" t="s">
        <v>5975</v>
      </c>
      <c r="H2022" s="62" t="s">
        <v>12030</v>
      </c>
      <c r="I2022" s="167" t="s">
        <v>5976</v>
      </c>
      <c r="J2022" s="63" t="str">
        <f t="shared" si="182"/>
        <v>IC.PA.130602</v>
      </c>
      <c r="K2022" s="61" t="s">
        <v>12175</v>
      </c>
      <c r="L2022" s="167" t="str">
        <f t="shared" si="183"/>
        <v xml:space="preserve">      Post surgical acute</v>
      </c>
      <c r="M2022" s="61" t="str">
        <f t="shared" si="184"/>
        <v>PI.IC.PA.130602.01</v>
      </c>
      <c r="N2022" s="168"/>
      <c r="O2022" s="168" t="str">
        <f t="shared" si="185"/>
        <v>PH.IC.PA.130602.01</v>
      </c>
      <c r="Q2022" s="168" t="str">
        <f t="shared" si="186"/>
        <v>CL.IC.PA.130602.01</v>
      </c>
    </row>
    <row r="2023" spans="1:31" s="167" customFormat="1" ht="15">
      <c r="A2023" s="167" t="s">
        <v>6465</v>
      </c>
      <c r="C2023" s="61" t="s">
        <v>12101</v>
      </c>
      <c r="E2023" s="61" t="s">
        <v>6988</v>
      </c>
      <c r="F2023" s="167" t="s">
        <v>5830</v>
      </c>
      <c r="G2023" s="167" t="s">
        <v>5977</v>
      </c>
      <c r="H2023" s="62" t="s">
        <v>12032</v>
      </c>
      <c r="I2023" s="167" t="s">
        <v>5978</v>
      </c>
      <c r="J2023" s="63" t="str">
        <f t="shared" si="182"/>
        <v>IC.PA.130603</v>
      </c>
      <c r="K2023" s="61" t="s">
        <v>12175</v>
      </c>
      <c r="L2023" s="167" t="str">
        <f t="shared" si="183"/>
        <v xml:space="preserve">      Post surgical chronic</v>
      </c>
      <c r="M2023" s="61" t="str">
        <f t="shared" si="184"/>
        <v>PI.IC.PA.130603.01</v>
      </c>
      <c r="N2023" s="168"/>
      <c r="O2023" s="168" t="str">
        <f t="shared" si="185"/>
        <v>PH.IC.PA.130603.01</v>
      </c>
      <c r="Q2023" s="168" t="str">
        <f t="shared" si="186"/>
        <v>CL.IC.PA.130603.01</v>
      </c>
    </row>
    <row r="2024" spans="1:31" s="167" customFormat="1" ht="15">
      <c r="A2024" s="167" t="s">
        <v>6465</v>
      </c>
      <c r="C2024" s="61" t="s">
        <v>12101</v>
      </c>
      <c r="E2024" s="61" t="s">
        <v>6988</v>
      </c>
      <c r="F2024" s="167" t="s">
        <v>5830</v>
      </c>
      <c r="G2024" s="167" t="s">
        <v>5979</v>
      </c>
      <c r="H2024" s="62" t="s">
        <v>12028</v>
      </c>
      <c r="I2024" s="167" t="s">
        <v>5980</v>
      </c>
      <c r="J2024" s="63" t="str">
        <f t="shared" si="182"/>
        <v>IC.PA.130604</v>
      </c>
      <c r="K2024" s="61" t="s">
        <v>12175</v>
      </c>
      <c r="L2024" s="167" t="str">
        <f t="shared" si="183"/>
        <v xml:space="preserve">      Chronic </v>
      </c>
      <c r="M2024" s="61" t="str">
        <f t="shared" si="184"/>
        <v>PI.IC.PA.130604.01</v>
      </c>
      <c r="N2024" s="168"/>
      <c r="O2024" s="168" t="str">
        <f t="shared" si="185"/>
        <v>PH.IC.PA.130604.01</v>
      </c>
      <c r="Q2024" s="168" t="str">
        <f t="shared" si="186"/>
        <v>CL.IC.PA.130604.01</v>
      </c>
    </row>
    <row r="2025" spans="1:31" s="167" customFormat="1" ht="15">
      <c r="A2025" s="167" t="s">
        <v>6465</v>
      </c>
      <c r="C2025" s="61" t="s">
        <v>12101</v>
      </c>
      <c r="E2025" s="61" t="s">
        <v>231</v>
      </c>
      <c r="F2025" s="167" t="s">
        <v>5830</v>
      </c>
      <c r="G2025" s="167" t="s">
        <v>6132</v>
      </c>
      <c r="H2025" s="62" t="s">
        <v>12210</v>
      </c>
      <c r="I2025" s="167" t="s">
        <v>6941</v>
      </c>
      <c r="J2025" s="63" t="str">
        <f t="shared" si="182"/>
        <v>IC.PA.130605</v>
      </c>
      <c r="K2025" s="61" t="s">
        <v>13277</v>
      </c>
      <c r="L2025" s="167" t="str">
        <f t="shared" si="183"/>
        <v xml:space="preserve">      Cancer related</v>
      </c>
      <c r="M2025" s="61" t="str">
        <f t="shared" si="184"/>
        <v>PI.IC.PA.130605.01</v>
      </c>
      <c r="N2025" s="168"/>
      <c r="O2025" s="168" t="str">
        <f t="shared" si="185"/>
        <v>PH.IC.PA.130605.01</v>
      </c>
      <c r="Q2025" s="168" t="str">
        <f t="shared" si="186"/>
        <v>CL.IC.PA.130605.01</v>
      </c>
    </row>
    <row r="2026" spans="1:31" s="167" customFormat="1" ht="15">
      <c r="A2026" s="167" t="s">
        <v>6465</v>
      </c>
      <c r="C2026" s="61" t="s">
        <v>12101</v>
      </c>
      <c r="E2026" s="61" t="s">
        <v>6988</v>
      </c>
      <c r="F2026" s="167" t="s">
        <v>5830</v>
      </c>
      <c r="G2026" s="167" t="s">
        <v>300</v>
      </c>
      <c r="H2026" s="62" t="s">
        <v>231</v>
      </c>
      <c r="I2026" s="167" t="s">
        <v>301</v>
      </c>
      <c r="J2026" s="63" t="str">
        <f t="shared" si="182"/>
        <v>IC.PA.130606</v>
      </c>
      <c r="K2026" s="61" t="s">
        <v>12175</v>
      </c>
      <c r="L2026" s="167" t="str">
        <f t="shared" si="183"/>
        <v>Chest pain</v>
      </c>
      <c r="M2026" s="61" t="str">
        <f t="shared" si="184"/>
        <v>PI.IC.PA.130606.01</v>
      </c>
      <c r="N2026" s="168"/>
      <c r="O2026" s="168" t="str">
        <f t="shared" si="185"/>
        <v>PH.IC.PA.130606.01</v>
      </c>
      <c r="Q2026" s="168" t="str">
        <f t="shared" si="186"/>
        <v>CL.IC.PA.130606.01</v>
      </c>
      <c r="AD2026" s="167" t="s">
        <v>88</v>
      </c>
      <c r="AE2026" s="167">
        <v>1305</v>
      </c>
    </row>
    <row r="2027" spans="1:31" s="167" customFormat="1" ht="15">
      <c r="A2027" s="167" t="s">
        <v>6465</v>
      </c>
      <c r="C2027" s="61" t="s">
        <v>12101</v>
      </c>
      <c r="D2027" s="167" t="s">
        <v>6133</v>
      </c>
      <c r="E2027" s="61" t="s">
        <v>573</v>
      </c>
      <c r="F2027" s="167" t="s">
        <v>5830</v>
      </c>
      <c r="G2027" s="167" t="s">
        <v>6134</v>
      </c>
      <c r="H2027" s="62" t="s">
        <v>11848</v>
      </c>
      <c r="I2027" s="167" t="s">
        <v>6135</v>
      </c>
      <c r="J2027" s="63" t="str">
        <f t="shared" si="182"/>
        <v>IC.PA.130701</v>
      </c>
      <c r="K2027" s="61" t="s">
        <v>12175</v>
      </c>
      <c r="L2027" s="167" t="str">
        <f t="shared" si="183"/>
        <v xml:space="preserve">      Gradual</v>
      </c>
      <c r="M2027" s="61" t="str">
        <f t="shared" si="184"/>
        <v>PI.IC.PA.130701.01</v>
      </c>
      <c r="N2027" s="168"/>
      <c r="O2027" s="168" t="str">
        <f t="shared" si="185"/>
        <v>PH.IC.PA.130701.01</v>
      </c>
      <c r="Q2027" s="168" t="str">
        <f t="shared" si="186"/>
        <v>CL.IC.PA.130701.01</v>
      </c>
    </row>
    <row r="2028" spans="1:31" s="167" customFormat="1" ht="15">
      <c r="A2028" s="167" t="s">
        <v>6465</v>
      </c>
      <c r="C2028" s="61" t="s">
        <v>12101</v>
      </c>
      <c r="E2028" s="61" t="s">
        <v>573</v>
      </c>
      <c r="F2028" s="167" t="s">
        <v>5830</v>
      </c>
      <c r="G2028" s="167" t="s">
        <v>6136</v>
      </c>
      <c r="H2028" s="62" t="s">
        <v>12030</v>
      </c>
      <c r="I2028" s="167" t="s">
        <v>6137</v>
      </c>
      <c r="J2028" s="63" t="str">
        <f t="shared" si="182"/>
        <v>IC.PA.130702</v>
      </c>
      <c r="K2028" s="61" t="s">
        <v>12175</v>
      </c>
      <c r="L2028" s="167" t="str">
        <f t="shared" si="183"/>
        <v xml:space="preserve">      Sudden</v>
      </c>
      <c r="M2028" s="61" t="str">
        <f t="shared" si="184"/>
        <v>PI.IC.PA.130702.01</v>
      </c>
      <c r="N2028" s="168"/>
      <c r="O2028" s="168" t="str">
        <f t="shared" si="185"/>
        <v>PH.IC.PA.130702.01</v>
      </c>
      <c r="Q2028" s="168" t="str">
        <f t="shared" si="186"/>
        <v>CL.IC.PA.130702.01</v>
      </c>
    </row>
    <row r="2029" spans="1:31" s="167" customFormat="1" ht="15">
      <c r="A2029" s="167" t="s">
        <v>6465</v>
      </c>
      <c r="C2029" s="61" t="s">
        <v>12101</v>
      </c>
      <c r="E2029" s="61" t="s">
        <v>573</v>
      </c>
      <c r="F2029" s="167" t="s">
        <v>5830</v>
      </c>
      <c r="G2029" s="167" t="s">
        <v>6138</v>
      </c>
      <c r="H2029" s="62" t="s">
        <v>12032</v>
      </c>
      <c r="I2029" s="167" t="s">
        <v>5873</v>
      </c>
      <c r="J2029" s="63" t="str">
        <f t="shared" si="182"/>
        <v>IC.PA.130703</v>
      </c>
      <c r="K2029" s="61" t="s">
        <v>12175</v>
      </c>
      <c r="L2029" s="167" t="str">
        <f t="shared" si="183"/>
        <v xml:space="preserve">      Post procedure</v>
      </c>
      <c r="M2029" s="61" t="str">
        <f t="shared" si="184"/>
        <v>PI.IC.PA.130703.01</v>
      </c>
      <c r="N2029" s="168"/>
      <c r="O2029" s="168" t="str">
        <f t="shared" si="185"/>
        <v>PH.IC.PA.130703.01</v>
      </c>
      <c r="Q2029" s="168" t="str">
        <f t="shared" si="186"/>
        <v>CL.IC.PA.130703.01</v>
      </c>
    </row>
    <row r="2030" spans="1:31" s="167" customFormat="1" ht="15">
      <c r="A2030" s="167" t="s">
        <v>6465</v>
      </c>
      <c r="C2030" s="61" t="s">
        <v>12101</v>
      </c>
      <c r="E2030" s="61" t="s">
        <v>573</v>
      </c>
      <c r="F2030" s="167" t="s">
        <v>5830</v>
      </c>
      <c r="G2030" s="167" t="s">
        <v>5874</v>
      </c>
      <c r="H2030" s="62" t="s">
        <v>12028</v>
      </c>
      <c r="I2030" s="167" t="s">
        <v>5985</v>
      </c>
      <c r="J2030" s="63" t="str">
        <f t="shared" si="182"/>
        <v>IC.PA.130704</v>
      </c>
      <c r="K2030" s="61" t="s">
        <v>12175</v>
      </c>
      <c r="L2030" s="167" t="str">
        <f t="shared" si="183"/>
        <v xml:space="preserve">      Upon wakening</v>
      </c>
      <c r="M2030" s="61" t="str">
        <f t="shared" si="184"/>
        <v>PI.IC.PA.130704.01</v>
      </c>
      <c r="N2030" s="168"/>
      <c r="O2030" s="168" t="str">
        <f t="shared" si="185"/>
        <v>PH.IC.PA.130704.01</v>
      </c>
      <c r="Q2030" s="168" t="str">
        <f t="shared" si="186"/>
        <v>CL.IC.PA.130704.01</v>
      </c>
    </row>
    <row r="2031" spans="1:31" s="167" customFormat="1" ht="15">
      <c r="A2031" s="167" t="s">
        <v>6465</v>
      </c>
      <c r="C2031" s="61" t="s">
        <v>12101</v>
      </c>
      <c r="E2031" s="61" t="s">
        <v>573</v>
      </c>
      <c r="F2031" s="167" t="s">
        <v>5830</v>
      </c>
      <c r="G2031" s="167" t="s">
        <v>5986</v>
      </c>
      <c r="H2031" s="62" t="s">
        <v>12210</v>
      </c>
      <c r="I2031" s="167" t="s">
        <v>6145</v>
      </c>
      <c r="J2031" s="63" t="str">
        <f t="shared" si="182"/>
        <v>IC.PA.130705</v>
      </c>
      <c r="K2031" s="61" t="s">
        <v>12175</v>
      </c>
      <c r="L2031" s="167" t="str">
        <f t="shared" si="183"/>
        <v xml:space="preserve">      Date/time:  specify</v>
      </c>
      <c r="M2031" s="61" t="str">
        <f t="shared" si="184"/>
        <v>PI.IC.PA.130705.01</v>
      </c>
      <c r="N2031" s="168"/>
      <c r="O2031" s="168" t="str">
        <f t="shared" si="185"/>
        <v>PH.IC.PA.130705.01</v>
      </c>
      <c r="Q2031" s="168" t="str">
        <f t="shared" si="186"/>
        <v>CL.IC.PA.130705.01</v>
      </c>
    </row>
    <row r="2032" spans="1:31" s="167" customFormat="1" ht="15">
      <c r="A2032" s="167" t="s">
        <v>6465</v>
      </c>
      <c r="C2032" s="61" t="s">
        <v>12101</v>
      </c>
      <c r="D2032" s="167" t="s">
        <v>5992</v>
      </c>
      <c r="E2032" s="61" t="s">
        <v>92</v>
      </c>
      <c r="F2032" s="167" t="s">
        <v>5830</v>
      </c>
      <c r="G2032" s="167" t="s">
        <v>5993</v>
      </c>
      <c r="H2032" s="62" t="s">
        <v>11848</v>
      </c>
      <c r="I2032" s="167" t="s">
        <v>5994</v>
      </c>
      <c r="J2032" s="63" t="str">
        <f t="shared" si="182"/>
        <v>IC.PA.130801</v>
      </c>
      <c r="K2032" s="61" t="s">
        <v>12175</v>
      </c>
      <c r="L2032" s="167" t="str">
        <f t="shared" si="183"/>
        <v xml:space="preserve">      Constant</v>
      </c>
      <c r="M2032" s="61" t="str">
        <f t="shared" si="184"/>
        <v>PI.IC.PA.130801.01</v>
      </c>
      <c r="N2032" s="168"/>
      <c r="O2032" s="168" t="str">
        <f t="shared" si="185"/>
        <v>PH.IC.PA.130801.01</v>
      </c>
      <c r="Q2032" s="168" t="str">
        <f t="shared" si="186"/>
        <v>CL.IC.PA.130801.01</v>
      </c>
    </row>
    <row r="2033" spans="1:17" s="167" customFormat="1" ht="15">
      <c r="A2033" s="167" t="s">
        <v>6465</v>
      </c>
      <c r="C2033" s="61" t="s">
        <v>12101</v>
      </c>
      <c r="E2033" s="61" t="s">
        <v>92</v>
      </c>
      <c r="F2033" s="167" t="s">
        <v>5830</v>
      </c>
      <c r="G2033" s="167" t="s">
        <v>8486</v>
      </c>
      <c r="H2033" s="62" t="s">
        <v>12030</v>
      </c>
      <c r="I2033" s="167" t="s">
        <v>11013</v>
      </c>
      <c r="J2033" s="63" t="str">
        <f t="shared" si="182"/>
        <v>IC.PA.130802</v>
      </c>
      <c r="K2033" s="61" t="s">
        <v>12175</v>
      </c>
      <c r="L2033" s="167" t="str">
        <f t="shared" si="183"/>
        <v xml:space="preserve">      Intermittent</v>
      </c>
      <c r="M2033" s="61" t="str">
        <f t="shared" si="184"/>
        <v>PI.IC.PA.130802.01</v>
      </c>
      <c r="N2033" s="168"/>
      <c r="O2033" s="168" t="str">
        <f t="shared" si="185"/>
        <v>PH.IC.PA.130802.01</v>
      </c>
      <c r="Q2033" s="168" t="str">
        <f t="shared" si="186"/>
        <v>CL.IC.PA.130802.01</v>
      </c>
    </row>
    <row r="2034" spans="1:17" s="167" customFormat="1" ht="15">
      <c r="A2034" s="167" t="s">
        <v>6465</v>
      </c>
      <c r="C2034" s="61" t="s">
        <v>12101</v>
      </c>
      <c r="D2034" s="167" t="s">
        <v>283</v>
      </c>
      <c r="E2034" s="61" t="s">
        <v>92</v>
      </c>
      <c r="F2034" s="167" t="s">
        <v>5830</v>
      </c>
      <c r="G2034" s="167" t="s">
        <v>5995</v>
      </c>
      <c r="H2034" s="62" t="s">
        <v>12032</v>
      </c>
      <c r="I2034" s="167" t="s">
        <v>5996</v>
      </c>
      <c r="J2034" s="63" t="str">
        <f t="shared" si="182"/>
        <v>IC.PA.130803</v>
      </c>
      <c r="K2034" s="61" t="s">
        <v>12175</v>
      </c>
      <c r="L2034" s="167" t="str">
        <f t="shared" si="183"/>
        <v xml:space="preserve">      Aching</v>
      </c>
      <c r="M2034" s="61" t="str">
        <f t="shared" si="184"/>
        <v>PI.IC.PA.130803.01</v>
      </c>
      <c r="N2034" s="168"/>
      <c r="O2034" s="168" t="str">
        <f t="shared" si="185"/>
        <v>PH.IC.PA.130803.01</v>
      </c>
      <c r="Q2034" s="168" t="str">
        <f t="shared" si="186"/>
        <v>CL.IC.PA.130803.01</v>
      </c>
    </row>
    <row r="2035" spans="1:17" s="167" customFormat="1" ht="15">
      <c r="A2035" s="167" t="s">
        <v>6465</v>
      </c>
      <c r="C2035" s="61" t="s">
        <v>12101</v>
      </c>
      <c r="E2035" s="61" t="s">
        <v>92</v>
      </c>
      <c r="F2035" s="167" t="s">
        <v>5830</v>
      </c>
      <c r="G2035" s="167" t="s">
        <v>5997</v>
      </c>
      <c r="H2035" s="62" t="s">
        <v>12028</v>
      </c>
      <c r="I2035" s="167" t="s">
        <v>7505</v>
      </c>
      <c r="J2035" s="63" t="str">
        <f t="shared" si="182"/>
        <v>IC.PA.130804</v>
      </c>
      <c r="K2035" s="61" t="s">
        <v>12175</v>
      </c>
      <c r="L2035" s="167" t="str">
        <f t="shared" si="183"/>
        <v xml:space="preserve">      Burning</v>
      </c>
      <c r="M2035" s="61" t="str">
        <f t="shared" si="184"/>
        <v>PI.IC.PA.130804.01</v>
      </c>
      <c r="N2035" s="168"/>
      <c r="O2035" s="168" t="str">
        <f t="shared" si="185"/>
        <v>PH.IC.PA.130804.01</v>
      </c>
      <c r="Q2035" s="168" t="str">
        <f t="shared" si="186"/>
        <v>CL.IC.PA.130804.01</v>
      </c>
    </row>
    <row r="2036" spans="1:17" s="167" customFormat="1" ht="15">
      <c r="A2036" s="167" t="s">
        <v>6465</v>
      </c>
      <c r="C2036" s="61" t="s">
        <v>12101</v>
      </c>
      <c r="E2036" s="61" t="s">
        <v>92</v>
      </c>
      <c r="F2036" s="167" t="s">
        <v>5830</v>
      </c>
      <c r="G2036" s="167" t="s">
        <v>6152</v>
      </c>
      <c r="H2036" s="62" t="s">
        <v>12210</v>
      </c>
      <c r="I2036" s="167" t="s">
        <v>6153</v>
      </c>
      <c r="J2036" s="63" t="str">
        <f t="shared" si="182"/>
        <v>IC.PA.130805</v>
      </c>
      <c r="K2036" s="61" t="s">
        <v>12175</v>
      </c>
      <c r="L2036" s="167" t="str">
        <f t="shared" si="183"/>
        <v xml:space="preserve">      Cramping</v>
      </c>
      <c r="M2036" s="61" t="str">
        <f t="shared" si="184"/>
        <v>PI.IC.PA.130805.01</v>
      </c>
      <c r="N2036" s="168"/>
      <c r="O2036" s="168" t="str">
        <f t="shared" si="185"/>
        <v>PH.IC.PA.130805.01</v>
      </c>
      <c r="Q2036" s="168" t="str">
        <f t="shared" si="186"/>
        <v>CL.IC.PA.130805.01</v>
      </c>
    </row>
    <row r="2037" spans="1:17" s="167" customFormat="1" ht="15">
      <c r="A2037" s="167" t="s">
        <v>6465</v>
      </c>
      <c r="C2037" s="61" t="s">
        <v>12101</v>
      </c>
      <c r="E2037" s="61" t="s">
        <v>92</v>
      </c>
      <c r="F2037" s="167" t="s">
        <v>5830</v>
      </c>
      <c r="G2037" s="167" t="s">
        <v>6154</v>
      </c>
      <c r="H2037" s="62" t="s">
        <v>12212</v>
      </c>
      <c r="I2037" s="167" t="s">
        <v>6155</v>
      </c>
      <c r="J2037" s="63" t="str">
        <f t="shared" si="182"/>
        <v>IC.PA.130806</v>
      </c>
      <c r="K2037" s="61" t="s">
        <v>12175</v>
      </c>
      <c r="L2037" s="167" t="str">
        <f t="shared" si="183"/>
        <v xml:space="preserve">      Dull</v>
      </c>
      <c r="M2037" s="61" t="str">
        <f t="shared" si="184"/>
        <v>PI.IC.PA.130806.01</v>
      </c>
      <c r="N2037" s="168"/>
      <c r="O2037" s="168" t="str">
        <f t="shared" si="185"/>
        <v>PH.IC.PA.130806.01</v>
      </c>
      <c r="Q2037" s="168" t="str">
        <f t="shared" si="186"/>
        <v>CL.IC.PA.130806.01</v>
      </c>
    </row>
    <row r="2038" spans="1:17" s="167" customFormat="1" ht="15">
      <c r="A2038" s="167" t="s">
        <v>6465</v>
      </c>
      <c r="C2038" s="61" t="s">
        <v>12101</v>
      </c>
      <c r="E2038" s="61" t="s">
        <v>92</v>
      </c>
      <c r="F2038" s="167" t="s">
        <v>5830</v>
      </c>
      <c r="G2038" s="167" t="s">
        <v>6503</v>
      </c>
      <c r="H2038" s="62" t="s">
        <v>12225</v>
      </c>
      <c r="I2038" s="167" t="s">
        <v>6504</v>
      </c>
      <c r="J2038" s="63" t="str">
        <f t="shared" si="182"/>
        <v>IC.PA.130807</v>
      </c>
      <c r="K2038" s="61" t="s">
        <v>12175</v>
      </c>
      <c r="L2038" s="167" t="str">
        <f t="shared" si="183"/>
        <v xml:space="preserve">      Gnawing</v>
      </c>
      <c r="M2038" s="61" t="str">
        <f t="shared" si="184"/>
        <v>PI.IC.PA.130807.01</v>
      </c>
      <c r="N2038" s="168"/>
      <c r="O2038" s="168" t="str">
        <f t="shared" si="185"/>
        <v>PH.IC.PA.130807.01</v>
      </c>
      <c r="Q2038" s="168" t="str">
        <f t="shared" si="186"/>
        <v>CL.IC.PA.130807.01</v>
      </c>
    </row>
    <row r="2039" spans="1:17" s="167" customFormat="1" ht="15">
      <c r="A2039" s="167" t="s">
        <v>6465</v>
      </c>
      <c r="C2039" s="61" t="s">
        <v>12101</v>
      </c>
      <c r="E2039" s="61" t="s">
        <v>92</v>
      </c>
      <c r="F2039" s="167" t="s">
        <v>5830</v>
      </c>
      <c r="G2039" s="167" t="s">
        <v>6505</v>
      </c>
      <c r="H2039" s="62" t="s">
        <v>11638</v>
      </c>
      <c r="I2039" s="167" t="s">
        <v>6506</v>
      </c>
      <c r="J2039" s="63" t="str">
        <f t="shared" si="182"/>
        <v>IC.PA.130808</v>
      </c>
      <c r="K2039" s="61" t="s">
        <v>12175</v>
      </c>
      <c r="L2039" s="167" t="str">
        <f t="shared" si="183"/>
        <v xml:space="preserve">      Nagging</v>
      </c>
      <c r="M2039" s="61" t="str">
        <f t="shared" si="184"/>
        <v>PI.IC.PA.130808.01</v>
      </c>
      <c r="N2039" s="168"/>
      <c r="O2039" s="168" t="str">
        <f t="shared" si="185"/>
        <v>PH.IC.PA.130808.01</v>
      </c>
      <c r="Q2039" s="168" t="str">
        <f t="shared" si="186"/>
        <v>CL.IC.PA.130808.01</v>
      </c>
    </row>
    <row r="2040" spans="1:17" s="167" customFormat="1" ht="15">
      <c r="A2040" s="167" t="s">
        <v>6465</v>
      </c>
      <c r="C2040" s="61" t="s">
        <v>12101</v>
      </c>
      <c r="E2040" s="61" t="s">
        <v>92</v>
      </c>
      <c r="F2040" s="167" t="s">
        <v>5830</v>
      </c>
      <c r="G2040" s="167" t="s">
        <v>6340</v>
      </c>
      <c r="H2040" s="62" t="s">
        <v>11639</v>
      </c>
      <c r="I2040" s="167" t="s">
        <v>6341</v>
      </c>
      <c r="J2040" s="63" t="str">
        <f t="shared" si="182"/>
        <v>IC.PA.130809</v>
      </c>
      <c r="K2040" s="61" t="s">
        <v>12175</v>
      </c>
      <c r="L2040" s="167" t="str">
        <f t="shared" si="183"/>
        <v xml:space="preserve">      Heavy</v>
      </c>
      <c r="M2040" s="61" t="str">
        <f t="shared" si="184"/>
        <v>PI.IC.PA.130809.01</v>
      </c>
      <c r="N2040" s="168"/>
      <c r="O2040" s="168" t="str">
        <f t="shared" si="185"/>
        <v>PH.IC.PA.130809.01</v>
      </c>
      <c r="Q2040" s="168" t="str">
        <f t="shared" si="186"/>
        <v>CL.IC.PA.130809.01</v>
      </c>
    </row>
    <row r="2041" spans="1:17" s="167" customFormat="1" ht="15">
      <c r="A2041" s="167" t="s">
        <v>6465</v>
      </c>
      <c r="C2041" s="61" t="s">
        <v>12101</v>
      </c>
      <c r="E2041" s="61" t="s">
        <v>92</v>
      </c>
      <c r="F2041" s="167" t="s">
        <v>5830</v>
      </c>
      <c r="G2041" s="167" t="s">
        <v>6342</v>
      </c>
      <c r="H2041" s="62" t="s">
        <v>11829</v>
      </c>
      <c r="I2041" s="167" t="s">
        <v>6343</v>
      </c>
      <c r="J2041" s="63" t="str">
        <f t="shared" si="182"/>
        <v>IC.PA.130810</v>
      </c>
      <c r="K2041" s="61" t="s">
        <v>12175</v>
      </c>
      <c r="L2041" s="167" t="str">
        <f t="shared" si="183"/>
        <v xml:space="preserve">      Stabbing</v>
      </c>
      <c r="M2041" s="61" t="str">
        <f t="shared" si="184"/>
        <v>PI.IC.PA.130810.01</v>
      </c>
      <c r="N2041" s="168"/>
      <c r="O2041" s="168" t="str">
        <f t="shared" si="185"/>
        <v>PH.IC.PA.130810.01</v>
      </c>
      <c r="Q2041" s="168" t="str">
        <f t="shared" si="186"/>
        <v>CL.IC.PA.130810.01</v>
      </c>
    </row>
    <row r="2042" spans="1:17" s="167" customFormat="1" ht="15">
      <c r="A2042" s="167" t="s">
        <v>6465</v>
      </c>
      <c r="C2042" s="61" t="s">
        <v>12101</v>
      </c>
      <c r="E2042" s="61" t="s">
        <v>92</v>
      </c>
      <c r="F2042" s="167" t="s">
        <v>5830</v>
      </c>
      <c r="G2042" s="167" t="s">
        <v>9209</v>
      </c>
      <c r="H2042" s="62" t="s">
        <v>12099</v>
      </c>
      <c r="I2042" s="167" t="s">
        <v>11569</v>
      </c>
      <c r="J2042" s="63" t="str">
        <f t="shared" si="182"/>
        <v>IC.PA.130811</v>
      </c>
      <c r="K2042" s="61" t="s">
        <v>12175</v>
      </c>
      <c r="L2042" s="167" t="str">
        <f t="shared" si="183"/>
        <v xml:space="preserve">      Pressure</v>
      </c>
      <c r="M2042" s="61" t="str">
        <f t="shared" si="184"/>
        <v>PI.IC.PA.130811.01</v>
      </c>
      <c r="N2042" s="168"/>
      <c r="O2042" s="168" t="str">
        <f t="shared" si="185"/>
        <v>PH.IC.PA.130811.01</v>
      </c>
      <c r="Q2042" s="168" t="str">
        <f t="shared" si="186"/>
        <v>CL.IC.PA.130811.01</v>
      </c>
    </row>
    <row r="2043" spans="1:17" s="167" customFormat="1" ht="15">
      <c r="A2043" s="167" t="s">
        <v>6465</v>
      </c>
      <c r="C2043" s="61" t="s">
        <v>12101</v>
      </c>
      <c r="E2043" s="61" t="s">
        <v>92</v>
      </c>
      <c r="F2043" s="167" t="s">
        <v>5830</v>
      </c>
      <c r="G2043" s="167" t="s">
        <v>6336</v>
      </c>
      <c r="H2043" s="62" t="s">
        <v>12100</v>
      </c>
      <c r="I2043" s="167" t="s">
        <v>7350</v>
      </c>
      <c r="J2043" s="63" t="str">
        <f t="shared" si="182"/>
        <v>IC.PA.130812</v>
      </c>
      <c r="K2043" s="61" t="s">
        <v>12175</v>
      </c>
      <c r="L2043" s="167" t="str">
        <f t="shared" si="183"/>
        <v xml:space="preserve">      Tingling</v>
      </c>
      <c r="M2043" s="61" t="str">
        <f t="shared" si="184"/>
        <v>PI.IC.PA.130812.01</v>
      </c>
      <c r="N2043" s="168"/>
      <c r="O2043" s="168" t="str">
        <f t="shared" si="185"/>
        <v>PH.IC.PA.130812.01</v>
      </c>
      <c r="Q2043" s="168" t="str">
        <f t="shared" si="186"/>
        <v>CL.IC.PA.130812.01</v>
      </c>
    </row>
    <row r="2044" spans="1:17" s="167" customFormat="1" ht="15">
      <c r="A2044" s="167" t="s">
        <v>6465</v>
      </c>
      <c r="C2044" s="61" t="s">
        <v>12101</v>
      </c>
      <c r="E2044" s="61" t="s">
        <v>92</v>
      </c>
      <c r="F2044" s="167" t="s">
        <v>5830</v>
      </c>
      <c r="G2044" s="167" t="s">
        <v>6337</v>
      </c>
      <c r="H2044" s="62" t="s">
        <v>12101</v>
      </c>
      <c r="I2044" s="167" t="s">
        <v>6338</v>
      </c>
      <c r="J2044" s="63" t="str">
        <f t="shared" si="182"/>
        <v>IC.PA.130813</v>
      </c>
      <c r="K2044" s="61" t="s">
        <v>12175</v>
      </c>
      <c r="L2044" s="167" t="str">
        <f t="shared" si="183"/>
        <v xml:space="preserve">      Tight</v>
      </c>
      <c r="M2044" s="61" t="str">
        <f t="shared" si="184"/>
        <v>PI.IC.PA.130813.01</v>
      </c>
      <c r="N2044" s="168"/>
      <c r="O2044" s="168" t="str">
        <f t="shared" si="185"/>
        <v>PH.IC.PA.130813.01</v>
      </c>
      <c r="Q2044" s="168" t="str">
        <f t="shared" si="186"/>
        <v>CL.IC.PA.130813.01</v>
      </c>
    </row>
    <row r="2045" spans="1:17" s="167" customFormat="1" ht="15">
      <c r="A2045" s="167" t="s">
        <v>6465</v>
      </c>
      <c r="C2045" s="61" t="s">
        <v>12101</v>
      </c>
      <c r="E2045" s="61" t="s">
        <v>92</v>
      </c>
      <c r="F2045" s="167" t="s">
        <v>5830</v>
      </c>
      <c r="G2045" s="167" t="s">
        <v>6339</v>
      </c>
      <c r="H2045" s="62" t="s">
        <v>12102</v>
      </c>
      <c r="I2045" s="167" t="s">
        <v>6345</v>
      </c>
      <c r="J2045" s="63" t="str">
        <f t="shared" si="182"/>
        <v>IC.PA.130814</v>
      </c>
      <c r="K2045" s="61" t="s">
        <v>12175</v>
      </c>
      <c r="L2045" s="167" t="str">
        <f t="shared" si="183"/>
        <v xml:space="preserve">      Crushing</v>
      </c>
      <c r="M2045" s="61" t="str">
        <f t="shared" si="184"/>
        <v>PI.IC.PA.130814.01</v>
      </c>
      <c r="N2045" s="168"/>
      <c r="O2045" s="168" t="str">
        <f t="shared" si="185"/>
        <v>PH.IC.PA.130814.01</v>
      </c>
      <c r="Q2045" s="168" t="str">
        <f t="shared" si="186"/>
        <v>CL.IC.PA.130814.01</v>
      </c>
    </row>
    <row r="2046" spans="1:17" s="167" customFormat="1" ht="15">
      <c r="A2046" s="167" t="s">
        <v>6465</v>
      </c>
      <c r="C2046" s="61" t="s">
        <v>12101</v>
      </c>
      <c r="E2046" s="61" t="s">
        <v>92</v>
      </c>
      <c r="F2046" s="167" t="s">
        <v>5830</v>
      </c>
      <c r="G2046" s="167" t="s">
        <v>6514</v>
      </c>
      <c r="H2046" s="62" t="s">
        <v>11559</v>
      </c>
      <c r="I2046" s="167" t="s">
        <v>6515</v>
      </c>
      <c r="J2046" s="63" t="str">
        <f t="shared" si="182"/>
        <v>IC.PA.130815</v>
      </c>
      <c r="K2046" s="61" t="s">
        <v>12175</v>
      </c>
      <c r="L2046" s="167" t="str">
        <f t="shared" si="183"/>
        <v xml:space="preserve">      Sharp</v>
      </c>
      <c r="M2046" s="61" t="str">
        <f t="shared" si="184"/>
        <v>PI.IC.PA.130815.01</v>
      </c>
      <c r="N2046" s="168"/>
      <c r="O2046" s="168" t="str">
        <f t="shared" si="185"/>
        <v>PH.IC.PA.130815.01</v>
      </c>
      <c r="Q2046" s="168" t="str">
        <f t="shared" si="186"/>
        <v>CL.IC.PA.130815.01</v>
      </c>
    </row>
    <row r="2047" spans="1:17" s="167" customFormat="1" ht="15">
      <c r="A2047" s="167" t="s">
        <v>6465</v>
      </c>
      <c r="C2047" s="61" t="s">
        <v>12101</v>
      </c>
      <c r="E2047" s="61" t="s">
        <v>92</v>
      </c>
      <c r="F2047" s="167" t="s">
        <v>5830</v>
      </c>
      <c r="G2047" s="167" t="s">
        <v>6516</v>
      </c>
      <c r="H2047" s="62" t="s">
        <v>11560</v>
      </c>
      <c r="I2047" s="167" t="s">
        <v>6517</v>
      </c>
      <c r="J2047" s="63" t="str">
        <f t="shared" si="182"/>
        <v>IC.PA.130816</v>
      </c>
      <c r="K2047" s="61" t="s">
        <v>12175</v>
      </c>
      <c r="L2047" s="167" t="str">
        <f t="shared" si="183"/>
        <v xml:space="preserve">      Shooting</v>
      </c>
      <c r="M2047" s="61" t="str">
        <f t="shared" si="184"/>
        <v>PI.IC.PA.130816.01</v>
      </c>
      <c r="N2047" s="168"/>
      <c r="O2047" s="168" t="str">
        <f t="shared" si="185"/>
        <v>PH.IC.PA.130816.01</v>
      </c>
      <c r="Q2047" s="168" t="str">
        <f t="shared" si="186"/>
        <v>CL.IC.PA.130816.01</v>
      </c>
    </row>
    <row r="2048" spans="1:17" s="167" customFormat="1" ht="15">
      <c r="A2048" s="167" t="s">
        <v>6465</v>
      </c>
      <c r="C2048" s="61" t="s">
        <v>12101</v>
      </c>
      <c r="E2048" s="61" t="s">
        <v>92</v>
      </c>
      <c r="F2048" s="167" t="s">
        <v>5830</v>
      </c>
      <c r="G2048" s="167" t="s">
        <v>6518</v>
      </c>
      <c r="H2048" s="62" t="s">
        <v>11561</v>
      </c>
      <c r="I2048" s="167" t="s">
        <v>6519</v>
      </c>
      <c r="J2048" s="63" t="str">
        <f t="shared" si="182"/>
        <v>IC.PA.130817</v>
      </c>
      <c r="K2048" s="61" t="s">
        <v>12175</v>
      </c>
      <c r="L2048" s="167" t="str">
        <f t="shared" si="183"/>
        <v xml:space="preserve">      Splitting</v>
      </c>
      <c r="M2048" s="61" t="str">
        <f t="shared" si="184"/>
        <v>PI.IC.PA.130817.01</v>
      </c>
      <c r="N2048" s="168"/>
      <c r="O2048" s="168" t="str">
        <f t="shared" si="185"/>
        <v>PH.IC.PA.130817.01</v>
      </c>
      <c r="Q2048" s="168" t="str">
        <f t="shared" si="186"/>
        <v>CL.IC.PA.130817.01</v>
      </c>
    </row>
    <row r="2049" spans="1:31" s="167" customFormat="1" ht="15">
      <c r="A2049" s="167" t="s">
        <v>6465</v>
      </c>
      <c r="C2049" s="61" t="s">
        <v>12101</v>
      </c>
      <c r="E2049" s="61" t="s">
        <v>92</v>
      </c>
      <c r="F2049" s="167" t="s">
        <v>5830</v>
      </c>
      <c r="G2049" s="167" t="s">
        <v>6354</v>
      </c>
      <c r="H2049" s="62" t="s">
        <v>12060</v>
      </c>
      <c r="I2049" s="167" t="s">
        <v>6355</v>
      </c>
      <c r="J2049" s="63" t="str">
        <f t="shared" si="182"/>
        <v>IC.PA.130818</v>
      </c>
      <c r="K2049" s="61" t="s">
        <v>12175</v>
      </c>
      <c r="L2049" s="167" t="str">
        <f t="shared" si="183"/>
        <v xml:space="preserve">      Squeezing</v>
      </c>
      <c r="M2049" s="61" t="str">
        <f t="shared" si="184"/>
        <v>PI.IC.PA.130818.01</v>
      </c>
      <c r="N2049" s="168"/>
      <c r="O2049" s="168" t="str">
        <f t="shared" si="185"/>
        <v>PH.IC.PA.130818.01</v>
      </c>
      <c r="Q2049" s="168" t="str">
        <f t="shared" si="186"/>
        <v>CL.IC.PA.130818.01</v>
      </c>
    </row>
    <row r="2050" spans="1:31" s="167" customFormat="1" ht="15">
      <c r="A2050" s="167" t="s">
        <v>6465</v>
      </c>
      <c r="C2050" s="61" t="s">
        <v>12101</v>
      </c>
      <c r="E2050" s="61" t="s">
        <v>92</v>
      </c>
      <c r="F2050" s="167" t="s">
        <v>5830</v>
      </c>
      <c r="G2050" s="167" t="s">
        <v>6356</v>
      </c>
      <c r="H2050" s="62" t="s">
        <v>11913</v>
      </c>
      <c r="I2050" s="167" t="s">
        <v>6524</v>
      </c>
      <c r="J2050" s="63" t="str">
        <f t="shared" si="182"/>
        <v>IC.PA.130819</v>
      </c>
      <c r="K2050" s="61" t="s">
        <v>12175</v>
      </c>
      <c r="L2050" s="167" t="str">
        <f t="shared" si="183"/>
        <v xml:space="preserve">      Sting</v>
      </c>
      <c r="M2050" s="61" t="str">
        <f t="shared" si="184"/>
        <v>PI.IC.PA.130819.01</v>
      </c>
      <c r="N2050" s="168"/>
      <c r="O2050" s="168" t="str">
        <f t="shared" si="185"/>
        <v>PH.IC.PA.130819.01</v>
      </c>
      <c r="Q2050" s="168" t="str">
        <f t="shared" si="186"/>
        <v>CL.IC.PA.130819.01</v>
      </c>
    </row>
    <row r="2051" spans="1:31" s="167" customFormat="1" ht="15">
      <c r="A2051" s="167" t="s">
        <v>6465</v>
      </c>
      <c r="C2051" s="61" t="s">
        <v>12101</v>
      </c>
      <c r="E2051" s="61" t="s">
        <v>92</v>
      </c>
      <c r="F2051" s="167" t="s">
        <v>5830</v>
      </c>
      <c r="G2051" s="167" t="s">
        <v>6525</v>
      </c>
      <c r="H2051" s="62" t="s">
        <v>11906</v>
      </c>
      <c r="I2051" s="167" t="s">
        <v>6526</v>
      </c>
      <c r="J2051" s="63" t="str">
        <f t="shared" si="182"/>
        <v>IC.PA.130820</v>
      </c>
      <c r="K2051" s="61" t="s">
        <v>12175</v>
      </c>
      <c r="L2051" s="167" t="str">
        <f t="shared" si="183"/>
        <v xml:space="preserve">      Throbbing</v>
      </c>
      <c r="M2051" s="61" t="str">
        <f t="shared" si="184"/>
        <v>PI.IC.PA.130820.01</v>
      </c>
      <c r="N2051" s="168"/>
      <c r="O2051" s="168" t="str">
        <f t="shared" si="185"/>
        <v>PH.IC.PA.130820.01</v>
      </c>
      <c r="Q2051" s="168" t="str">
        <f t="shared" si="186"/>
        <v>CL.IC.PA.130820.01</v>
      </c>
    </row>
    <row r="2052" spans="1:31" s="167" customFormat="1" ht="15">
      <c r="A2052" s="167" t="s">
        <v>6465</v>
      </c>
      <c r="C2052" s="61" t="s">
        <v>12101</v>
      </c>
      <c r="E2052" s="61" t="s">
        <v>92</v>
      </c>
      <c r="F2052" s="167" t="s">
        <v>5830</v>
      </c>
      <c r="G2052" s="167" t="s">
        <v>13469</v>
      </c>
      <c r="H2052" s="61" t="s">
        <v>8039</v>
      </c>
      <c r="I2052" s="167" t="s">
        <v>6527</v>
      </c>
      <c r="J2052" s="63" t="str">
        <f t="shared" si="182"/>
        <v>IC.PA.130821</v>
      </c>
      <c r="K2052" s="61" t="s">
        <v>12175</v>
      </c>
      <c r="L2052" s="167" t="str">
        <f t="shared" si="183"/>
        <v xml:space="preserve">      Radiating:  </v>
      </c>
      <c r="M2052" s="61" t="str">
        <f t="shared" si="184"/>
        <v>PI.IC.PA.130821.01</v>
      </c>
      <c r="N2052" s="168"/>
      <c r="O2052" s="168" t="str">
        <f t="shared" si="185"/>
        <v>PH.IC.PA.130821.01</v>
      </c>
      <c r="Q2052" s="168" t="str">
        <f t="shared" si="186"/>
        <v>CL.IC.PA.130821.01</v>
      </c>
    </row>
    <row r="2053" spans="1:31" s="167" customFormat="1" ht="15">
      <c r="A2053" s="167" t="s">
        <v>6465</v>
      </c>
      <c r="C2053" s="61" t="s">
        <v>12101</v>
      </c>
      <c r="E2053" s="61" t="s">
        <v>12976</v>
      </c>
      <c r="F2053" s="167" t="s">
        <v>5830</v>
      </c>
      <c r="G2053" s="167" t="s">
        <v>8696</v>
      </c>
      <c r="H2053" s="61" t="s">
        <v>7874</v>
      </c>
      <c r="I2053" s="167" t="s">
        <v>10703</v>
      </c>
      <c r="J2053" s="63" t="str">
        <f t="shared" si="182"/>
        <v>IC.PA.130822</v>
      </c>
      <c r="K2053" s="61" t="s">
        <v>13277</v>
      </c>
      <c r="L2053" s="167" t="str">
        <f t="shared" si="183"/>
        <v xml:space="preserve">      Other:  specify</v>
      </c>
      <c r="M2053" s="61" t="str">
        <f t="shared" si="184"/>
        <v>PI.IC.PA.130822.01</v>
      </c>
      <c r="N2053" s="168"/>
      <c r="O2053" s="168" t="str">
        <f t="shared" si="185"/>
        <v>PH.IC.PA.130822.01</v>
      </c>
      <c r="Q2053" s="168" t="str">
        <f t="shared" si="186"/>
        <v>CL.IC.PA.130822.01</v>
      </c>
    </row>
    <row r="2054" spans="1:31" s="167" customFormat="1" ht="15">
      <c r="A2054" s="167" t="s">
        <v>6465</v>
      </c>
      <c r="C2054" s="61" t="s">
        <v>12101</v>
      </c>
      <c r="E2054" s="61" t="s">
        <v>92</v>
      </c>
      <c r="F2054" s="167" t="s">
        <v>5830</v>
      </c>
      <c r="G2054" s="167" t="s">
        <v>284</v>
      </c>
      <c r="H2054" s="61" t="s">
        <v>428</v>
      </c>
      <c r="J2054" s="63" t="str">
        <f t="shared" si="182"/>
        <v>IC.PA.130823</v>
      </c>
      <c r="K2054" s="61" t="s">
        <v>12175</v>
      </c>
      <c r="L2054" s="167" t="str">
        <f t="shared" si="183"/>
        <v>Unable to assess due to sedation</v>
      </c>
      <c r="M2054" s="61" t="str">
        <f t="shared" si="184"/>
        <v>PI.IC.PA.130823.01</v>
      </c>
      <c r="N2054" s="168"/>
      <c r="O2054" s="168" t="str">
        <f t="shared" si="185"/>
        <v>PH.IC.PA.130823.01</v>
      </c>
      <c r="Q2054" s="168" t="str">
        <f t="shared" si="186"/>
        <v>CL.IC.PA.130823.01</v>
      </c>
      <c r="AD2054" s="167" t="s">
        <v>88</v>
      </c>
      <c r="AE2054" s="167">
        <v>1189</v>
      </c>
    </row>
    <row r="2055" spans="1:31" s="167" customFormat="1" ht="15">
      <c r="A2055" s="167" t="s">
        <v>6465</v>
      </c>
      <c r="C2055" s="61" t="s">
        <v>12101</v>
      </c>
      <c r="D2055" s="167" t="s">
        <v>6528</v>
      </c>
      <c r="E2055" s="61" t="s">
        <v>93</v>
      </c>
      <c r="F2055" s="167" t="s">
        <v>5831</v>
      </c>
      <c r="G2055" s="167" t="s">
        <v>11363</v>
      </c>
      <c r="H2055" s="62" t="s">
        <v>11848</v>
      </c>
      <c r="I2055" s="167" t="s">
        <v>12157</v>
      </c>
      <c r="J2055" s="63" t="str">
        <f t="shared" si="182"/>
        <v>IC.PA.130901</v>
      </c>
      <c r="K2055" s="61" t="s">
        <v>12175</v>
      </c>
      <c r="L2055" s="167" t="str">
        <f t="shared" si="183"/>
        <v xml:space="preserve">     None</v>
      </c>
      <c r="M2055" s="61" t="str">
        <f t="shared" si="184"/>
        <v>PI.IC.PA.130901.01</v>
      </c>
      <c r="N2055" s="168"/>
      <c r="O2055" s="168" t="str">
        <f t="shared" si="185"/>
        <v>PH.IC.PA.130901.01</v>
      </c>
      <c r="Q2055" s="168" t="str">
        <f t="shared" si="186"/>
        <v>CL.IC.PA.130901.01</v>
      </c>
    </row>
    <row r="2056" spans="1:31" s="167" customFormat="1" ht="15">
      <c r="A2056" s="167" t="s">
        <v>6465</v>
      </c>
      <c r="C2056" s="61" t="s">
        <v>12101</v>
      </c>
      <c r="E2056" s="61" t="s">
        <v>93</v>
      </c>
      <c r="F2056" s="167" t="s">
        <v>5831</v>
      </c>
      <c r="G2056" s="167" t="s">
        <v>5921</v>
      </c>
      <c r="H2056" s="62" t="s">
        <v>12030</v>
      </c>
      <c r="I2056" s="167" t="s">
        <v>5922</v>
      </c>
      <c r="J2056" s="63" t="str">
        <f t="shared" si="182"/>
        <v>IC.PA.130902</v>
      </c>
      <c r="K2056" s="61" t="s">
        <v>12175</v>
      </c>
      <c r="L2056" s="167" t="str">
        <f t="shared" si="183"/>
        <v xml:space="preserve">     Anxiety</v>
      </c>
      <c r="M2056" s="61" t="str">
        <f t="shared" si="184"/>
        <v>PI.IC.PA.130902.01</v>
      </c>
      <c r="N2056" s="168"/>
      <c r="O2056" s="168" t="str">
        <f t="shared" si="185"/>
        <v>PH.IC.PA.130902.01</v>
      </c>
      <c r="Q2056" s="168" t="str">
        <f t="shared" si="186"/>
        <v>CL.IC.PA.130902.01</v>
      </c>
    </row>
    <row r="2057" spans="1:31" s="167" customFormat="1" ht="15">
      <c r="A2057" s="167" t="s">
        <v>6465</v>
      </c>
      <c r="C2057" s="61" t="s">
        <v>12101</v>
      </c>
      <c r="E2057" s="61" t="s">
        <v>93</v>
      </c>
      <c r="F2057" s="167" t="s">
        <v>5831</v>
      </c>
      <c r="G2057" s="167" t="s">
        <v>6038</v>
      </c>
      <c r="H2057" s="62" t="s">
        <v>12032</v>
      </c>
      <c r="I2057" s="167" t="s">
        <v>6039</v>
      </c>
      <c r="J2057" s="63" t="str">
        <f t="shared" si="182"/>
        <v>IC.PA.130903</v>
      </c>
      <c r="K2057" s="61" t="s">
        <v>12175</v>
      </c>
      <c r="L2057" s="167" t="str">
        <f t="shared" si="183"/>
        <v xml:space="preserve">     Depression</v>
      </c>
      <c r="M2057" s="61" t="str">
        <f t="shared" si="184"/>
        <v>PI.IC.PA.130903.01</v>
      </c>
      <c r="N2057" s="168"/>
      <c r="O2057" s="168" t="str">
        <f t="shared" si="185"/>
        <v>PH.IC.PA.130903.01</v>
      </c>
      <c r="Q2057" s="168" t="str">
        <f t="shared" si="186"/>
        <v>CL.IC.PA.130903.01</v>
      </c>
    </row>
    <row r="2058" spans="1:31" s="167" customFormat="1" ht="15">
      <c r="A2058" s="167" t="s">
        <v>6465</v>
      </c>
      <c r="C2058" s="61" t="s">
        <v>12101</v>
      </c>
      <c r="E2058" s="61" t="s">
        <v>93</v>
      </c>
      <c r="F2058" s="167" t="s">
        <v>5831</v>
      </c>
      <c r="G2058" s="167" t="s">
        <v>6040</v>
      </c>
      <c r="H2058" s="62" t="s">
        <v>12028</v>
      </c>
      <c r="I2058" s="167" t="s">
        <v>6041</v>
      </c>
      <c r="J2058" s="63" t="str">
        <f t="shared" si="182"/>
        <v>IC.PA.130904</v>
      </c>
      <c r="K2058" s="61" t="s">
        <v>12175</v>
      </c>
      <c r="L2058" s="167" t="str">
        <f t="shared" si="183"/>
        <v xml:space="preserve">     Reduced mobility</v>
      </c>
      <c r="M2058" s="61" t="str">
        <f t="shared" si="184"/>
        <v>PI.IC.PA.130904.01</v>
      </c>
      <c r="N2058" s="168"/>
      <c r="O2058" s="168" t="str">
        <f t="shared" si="185"/>
        <v>PH.IC.PA.130904.01</v>
      </c>
      <c r="Q2058" s="168" t="str">
        <f t="shared" si="186"/>
        <v>CL.IC.PA.130904.01</v>
      </c>
    </row>
    <row r="2059" spans="1:31" s="167" customFormat="1" ht="15">
      <c r="A2059" s="167" t="s">
        <v>6465</v>
      </c>
      <c r="C2059" s="61" t="s">
        <v>12101</v>
      </c>
      <c r="E2059" s="61" t="s">
        <v>93</v>
      </c>
      <c r="F2059" s="167" t="s">
        <v>5831</v>
      </c>
      <c r="G2059" s="167" t="s">
        <v>6042</v>
      </c>
      <c r="H2059" s="62" t="s">
        <v>12210</v>
      </c>
      <c r="I2059" s="167" t="s">
        <v>6357</v>
      </c>
      <c r="J2059" s="63" t="str">
        <f t="shared" si="182"/>
        <v>IC.PA.130905</v>
      </c>
      <c r="K2059" s="61" t="s">
        <v>12175</v>
      </c>
      <c r="L2059" s="167" t="str">
        <f t="shared" si="183"/>
        <v xml:space="preserve">     Mood change</v>
      </c>
      <c r="M2059" s="61" t="str">
        <f t="shared" si="184"/>
        <v>PI.IC.PA.130905.01</v>
      </c>
      <c r="N2059" s="168"/>
      <c r="O2059" s="168" t="str">
        <f t="shared" si="185"/>
        <v>PH.IC.PA.130905.01</v>
      </c>
      <c r="Q2059" s="168" t="str">
        <f t="shared" si="186"/>
        <v>CL.IC.PA.130905.01</v>
      </c>
    </row>
    <row r="2060" spans="1:31" s="167" customFormat="1" ht="15">
      <c r="A2060" s="167" t="s">
        <v>6465</v>
      </c>
      <c r="C2060" s="61" t="s">
        <v>12101</v>
      </c>
      <c r="E2060" s="61" t="s">
        <v>93</v>
      </c>
      <c r="F2060" s="167" t="s">
        <v>5831</v>
      </c>
      <c r="G2060" s="167" t="s">
        <v>5923</v>
      </c>
      <c r="H2060" s="62" t="s">
        <v>12212</v>
      </c>
      <c r="I2060" s="167" t="s">
        <v>6178</v>
      </c>
      <c r="J2060" s="63" t="str">
        <f t="shared" si="182"/>
        <v>IC.PA.130906</v>
      </c>
      <c r="K2060" s="61" t="s">
        <v>12175</v>
      </c>
      <c r="L2060" s="167" t="str">
        <f t="shared" si="183"/>
        <v xml:space="preserve">     Sleep disturbance</v>
      </c>
      <c r="M2060" s="61" t="str">
        <f t="shared" si="184"/>
        <v>PI.IC.PA.130906.01</v>
      </c>
      <c r="N2060" s="168"/>
      <c r="O2060" s="168" t="str">
        <f t="shared" si="185"/>
        <v>PH.IC.PA.130906.01</v>
      </c>
      <c r="Q2060" s="168" t="str">
        <f t="shared" si="186"/>
        <v>CL.IC.PA.130906.01</v>
      </c>
    </row>
    <row r="2061" spans="1:31" s="167" customFormat="1" ht="15">
      <c r="A2061" s="167" t="s">
        <v>6465</v>
      </c>
      <c r="C2061" s="61" t="s">
        <v>12101</v>
      </c>
      <c r="E2061" s="61" t="s">
        <v>93</v>
      </c>
      <c r="F2061" s="167" t="s">
        <v>5831</v>
      </c>
      <c r="G2061" s="167" t="s">
        <v>5924</v>
      </c>
      <c r="H2061" s="62" t="s">
        <v>12225</v>
      </c>
      <c r="I2061" s="167" t="s">
        <v>5925</v>
      </c>
      <c r="J2061" s="63" t="str">
        <f t="shared" si="182"/>
        <v>IC.PA.130907</v>
      </c>
      <c r="K2061" s="61" t="s">
        <v>2206</v>
      </c>
      <c r="L2061" s="167" t="str">
        <f t="shared" si="183"/>
        <v xml:space="preserve">     Thoughts of harming self</v>
      </c>
      <c r="M2061" s="61" t="str">
        <f t="shared" si="184"/>
        <v>PI.IC.PA.130907.01</v>
      </c>
      <c r="N2061" s="168"/>
      <c r="O2061" s="168" t="str">
        <f t="shared" si="185"/>
        <v>PH.IC.PA.130907.01</v>
      </c>
      <c r="Q2061" s="168" t="str">
        <f t="shared" si="186"/>
        <v>CL.IC.PA.130907.01</v>
      </c>
    </row>
    <row r="2062" spans="1:31" s="167" customFormat="1" ht="15">
      <c r="A2062" s="167" t="s">
        <v>6465</v>
      </c>
      <c r="C2062" s="61" t="s">
        <v>12101</v>
      </c>
      <c r="E2062" s="61" t="s">
        <v>93</v>
      </c>
      <c r="F2062" s="167" t="s">
        <v>5831</v>
      </c>
      <c r="G2062" s="167" t="s">
        <v>6052</v>
      </c>
      <c r="H2062" s="62" t="s">
        <v>2535</v>
      </c>
      <c r="I2062" s="167" t="s">
        <v>6053</v>
      </c>
      <c r="J2062" s="63" t="str">
        <f t="shared" si="182"/>
        <v>IC.PA.130908</v>
      </c>
      <c r="K2062" s="61" t="s">
        <v>2206</v>
      </c>
      <c r="L2062" s="167" t="str">
        <f t="shared" si="183"/>
        <v xml:space="preserve">     Disruption of Daily Activity</v>
      </c>
      <c r="M2062" s="61" t="str">
        <f t="shared" si="184"/>
        <v>PI.IC.PA.130908.01</v>
      </c>
      <c r="N2062" s="168"/>
      <c r="O2062" s="168" t="str">
        <f t="shared" si="185"/>
        <v>PH.IC.PA.130908.01</v>
      </c>
      <c r="Q2062" s="168" t="str">
        <f t="shared" si="186"/>
        <v>CL.IC.PA.130908.01</v>
      </c>
      <c r="R2062" s="167" t="s">
        <v>12278</v>
      </c>
      <c r="S2062" s="167">
        <v>800</v>
      </c>
    </row>
    <row r="2063" spans="1:31" s="167" customFormat="1" ht="15">
      <c r="A2063" s="167" t="s">
        <v>6465</v>
      </c>
      <c r="C2063" s="61" t="s">
        <v>12101</v>
      </c>
      <c r="E2063" s="61" t="s">
        <v>93</v>
      </c>
      <c r="F2063" s="167" t="s">
        <v>5831</v>
      </c>
      <c r="G2063" s="167" t="s">
        <v>12763</v>
      </c>
      <c r="H2063" s="62" t="s">
        <v>12732</v>
      </c>
      <c r="J2063" s="63" t="str">
        <f t="shared" si="182"/>
        <v>IC.PA.130909</v>
      </c>
      <c r="K2063" s="61" t="s">
        <v>12175</v>
      </c>
      <c r="L2063" s="167" t="str">
        <f t="shared" si="183"/>
        <v>Reduced Appetite</v>
      </c>
      <c r="M2063" s="61" t="str">
        <f t="shared" si="184"/>
        <v>PI.IC.PA.130909.01</v>
      </c>
      <c r="N2063" s="168"/>
      <c r="O2063" s="168" t="str">
        <f t="shared" si="185"/>
        <v>PH.IC.PA.130909.01</v>
      </c>
      <c r="Q2063" s="168" t="str">
        <f t="shared" si="186"/>
        <v>CL.IC.PA.130909.01</v>
      </c>
      <c r="X2063" s="167" t="s">
        <v>2352</v>
      </c>
      <c r="Y2063" s="167">
        <v>1123</v>
      </c>
    </row>
    <row r="2064" spans="1:31" s="167" customFormat="1" ht="15">
      <c r="A2064" s="167" t="s">
        <v>6465</v>
      </c>
      <c r="C2064" s="61" t="s">
        <v>12101</v>
      </c>
      <c r="E2064" s="61" t="s">
        <v>93</v>
      </c>
      <c r="F2064" s="167" t="s">
        <v>5831</v>
      </c>
      <c r="G2064" s="167" t="s">
        <v>12764</v>
      </c>
      <c r="H2064" s="62" t="s">
        <v>2516</v>
      </c>
      <c r="J2064" s="63" t="str">
        <f t="shared" si="182"/>
        <v>IC.PA.130910</v>
      </c>
      <c r="K2064" s="61" t="s">
        <v>12175</v>
      </c>
      <c r="L2064" s="167" t="str">
        <f t="shared" si="183"/>
        <v>Other</v>
      </c>
      <c r="M2064" s="61" t="str">
        <f t="shared" si="184"/>
        <v>PI.IC.PA.130910.01</v>
      </c>
      <c r="N2064" s="168"/>
      <c r="O2064" s="168" t="str">
        <f t="shared" si="185"/>
        <v>PH.IC.PA.130910.01</v>
      </c>
      <c r="Q2064" s="168" t="str">
        <f t="shared" si="186"/>
        <v>CL.IC.PA.130910.01</v>
      </c>
      <c r="X2064" s="167" t="s">
        <v>2352</v>
      </c>
      <c r="Y2064" s="167">
        <v>1123</v>
      </c>
    </row>
    <row r="2065" spans="1:19" s="167" customFormat="1" ht="15">
      <c r="A2065" s="167" t="s">
        <v>6465</v>
      </c>
      <c r="C2065" s="61" t="s">
        <v>12101</v>
      </c>
      <c r="D2065" s="167" t="s">
        <v>6054</v>
      </c>
      <c r="E2065" s="61" t="s">
        <v>3188</v>
      </c>
      <c r="F2065" s="167" t="s">
        <v>5831</v>
      </c>
      <c r="G2065" s="167" t="s">
        <v>9743</v>
      </c>
      <c r="H2065" s="62" t="s">
        <v>11848</v>
      </c>
      <c r="I2065" s="167" t="s">
        <v>12171</v>
      </c>
      <c r="J2065" s="63" t="str">
        <f t="shared" si="182"/>
        <v>IC.PA.131001</v>
      </c>
      <c r="K2065" s="61" t="s">
        <v>1702</v>
      </c>
      <c r="L2065" s="167" t="str">
        <f t="shared" si="183"/>
        <v xml:space="preserve">      None</v>
      </c>
      <c r="M2065" s="61" t="str">
        <f t="shared" si="184"/>
        <v>PI.IC.PA.131001.01</v>
      </c>
      <c r="N2065" s="168"/>
      <c r="O2065" s="168" t="str">
        <f t="shared" si="185"/>
        <v>PH.IC.PA.131001.01</v>
      </c>
      <c r="Q2065" s="168" t="str">
        <f t="shared" si="186"/>
        <v>CL.IC.PA.131001.01</v>
      </c>
    </row>
    <row r="2066" spans="1:19" s="167" customFormat="1" ht="15">
      <c r="A2066" s="167" t="s">
        <v>6465</v>
      </c>
      <c r="C2066" s="61" t="s">
        <v>12101</v>
      </c>
      <c r="E2066" s="61" t="s">
        <v>3188</v>
      </c>
      <c r="F2066" s="167" t="s">
        <v>5831</v>
      </c>
      <c r="G2066" s="167" t="s">
        <v>5930</v>
      </c>
      <c r="H2066" s="62" t="s">
        <v>12030</v>
      </c>
      <c r="I2066" s="167" t="s">
        <v>6061</v>
      </c>
      <c r="J2066" s="63" t="str">
        <f t="shared" si="182"/>
        <v>IC.PA.131002</v>
      </c>
      <c r="K2066" s="61" t="s">
        <v>1702</v>
      </c>
      <c r="L2066" s="167" t="str">
        <f t="shared" si="183"/>
        <v xml:space="preserve">     Avoiding physical activity</v>
      </c>
      <c r="M2066" s="61" t="str">
        <f t="shared" si="184"/>
        <v>PI.IC.PA.131002.01</v>
      </c>
      <c r="N2066" s="168"/>
      <c r="O2066" s="168" t="str">
        <f t="shared" si="185"/>
        <v>PH.IC.PA.131002.01</v>
      </c>
      <c r="Q2066" s="168" t="str">
        <f t="shared" si="186"/>
        <v>CL.IC.PA.131002.01</v>
      </c>
    </row>
    <row r="2067" spans="1:19" s="167" customFormat="1" ht="15">
      <c r="A2067" s="167" t="s">
        <v>6465</v>
      </c>
      <c r="C2067" s="61" t="s">
        <v>12101</v>
      </c>
      <c r="E2067" s="61" t="s">
        <v>3188</v>
      </c>
      <c r="F2067" s="167" t="s">
        <v>5831</v>
      </c>
      <c r="G2067" s="167" t="s">
        <v>6062</v>
      </c>
      <c r="H2067" s="62" t="s">
        <v>12032</v>
      </c>
      <c r="I2067" s="167" t="s">
        <v>6063</v>
      </c>
      <c r="J2067" s="63" t="str">
        <f t="shared" si="182"/>
        <v>IC.PA.131003</v>
      </c>
      <c r="K2067" s="61" t="s">
        <v>12175</v>
      </c>
      <c r="L2067" s="167" t="str">
        <f t="shared" si="183"/>
        <v xml:space="preserve">     Crying</v>
      </c>
      <c r="M2067" s="61" t="str">
        <f t="shared" si="184"/>
        <v>PI.IC.PA.131003.01</v>
      </c>
      <c r="N2067" s="168"/>
      <c r="O2067" s="168" t="str">
        <f t="shared" si="185"/>
        <v>PH.IC.PA.131003.01</v>
      </c>
      <c r="Q2067" s="168" t="str">
        <f t="shared" si="186"/>
        <v>CL.IC.PA.131003.01</v>
      </c>
    </row>
    <row r="2068" spans="1:19" s="167" customFormat="1" ht="15">
      <c r="A2068" s="167" t="s">
        <v>6465</v>
      </c>
      <c r="C2068" s="61" t="s">
        <v>12101</v>
      </c>
      <c r="E2068" s="61" t="s">
        <v>3188</v>
      </c>
      <c r="F2068" s="167" t="s">
        <v>5831</v>
      </c>
      <c r="G2068" s="167" t="s">
        <v>6064</v>
      </c>
      <c r="H2068" s="62" t="s">
        <v>12028</v>
      </c>
      <c r="I2068" s="167" t="s">
        <v>6065</v>
      </c>
      <c r="J2068" s="63" t="str">
        <f t="shared" si="182"/>
        <v>IC.PA.131004</v>
      </c>
      <c r="K2068" s="61" t="s">
        <v>12175</v>
      </c>
      <c r="L2068" s="167" t="str">
        <f t="shared" si="183"/>
        <v xml:space="preserve">     Grimacing</v>
      </c>
      <c r="M2068" s="61" t="str">
        <f t="shared" si="184"/>
        <v>PI.IC.PA.131004.01</v>
      </c>
      <c r="N2068" s="168"/>
      <c r="O2068" s="168" t="str">
        <f t="shared" si="185"/>
        <v>PH.IC.PA.131004.01</v>
      </c>
      <c r="Q2068" s="168" t="str">
        <f t="shared" si="186"/>
        <v>CL.IC.PA.131004.01</v>
      </c>
    </row>
    <row r="2069" spans="1:19" s="167" customFormat="1" ht="15">
      <c r="A2069" s="167" t="s">
        <v>6465</v>
      </c>
      <c r="C2069" s="61" t="s">
        <v>12101</v>
      </c>
      <c r="E2069" s="61" t="s">
        <v>3188</v>
      </c>
      <c r="F2069" s="167" t="s">
        <v>5831</v>
      </c>
      <c r="G2069" s="167" t="s">
        <v>6066</v>
      </c>
      <c r="H2069" s="62" t="s">
        <v>12210</v>
      </c>
      <c r="I2069" s="167" t="s">
        <v>10477</v>
      </c>
      <c r="J2069" s="63" t="str">
        <f t="shared" si="182"/>
        <v>IC.PA.131005</v>
      </c>
      <c r="K2069" s="61" t="s">
        <v>12175</v>
      </c>
      <c r="L2069" s="167" t="str">
        <f t="shared" si="183"/>
        <v xml:space="preserve">     Guarding</v>
      </c>
      <c r="M2069" s="61" t="str">
        <f t="shared" si="184"/>
        <v>PI.IC.PA.131005.01</v>
      </c>
      <c r="N2069" s="168"/>
      <c r="O2069" s="168" t="str">
        <f t="shared" si="185"/>
        <v>PH.IC.PA.131005.01</v>
      </c>
      <c r="Q2069" s="168" t="str">
        <f t="shared" si="186"/>
        <v>CL.IC.PA.131005.01</v>
      </c>
    </row>
    <row r="2070" spans="1:19" s="167" customFormat="1" ht="15">
      <c r="A2070" s="167" t="s">
        <v>6465</v>
      </c>
      <c r="C2070" s="61" t="s">
        <v>12101</v>
      </c>
      <c r="E2070" s="61" t="s">
        <v>3188</v>
      </c>
      <c r="F2070" s="167" t="s">
        <v>5831</v>
      </c>
      <c r="G2070" s="167" t="s">
        <v>6067</v>
      </c>
      <c r="H2070" s="62" t="s">
        <v>12212</v>
      </c>
      <c r="I2070" s="167" t="s">
        <v>6075</v>
      </c>
      <c r="J2070" s="63" t="str">
        <f t="shared" si="182"/>
        <v>IC.PA.131006</v>
      </c>
      <c r="K2070" s="61" t="s">
        <v>12175</v>
      </c>
      <c r="L2070" s="167" t="str">
        <f t="shared" si="183"/>
        <v xml:space="preserve">     Moaning</v>
      </c>
      <c r="M2070" s="61" t="str">
        <f t="shared" si="184"/>
        <v>PI.IC.PA.131006.01</v>
      </c>
      <c r="N2070" s="168"/>
      <c r="O2070" s="168" t="str">
        <f t="shared" si="185"/>
        <v>PH.IC.PA.131006.01</v>
      </c>
      <c r="Q2070" s="168" t="str">
        <f t="shared" si="186"/>
        <v>CL.IC.PA.131006.01</v>
      </c>
    </row>
    <row r="2071" spans="1:19" s="167" customFormat="1" ht="15">
      <c r="A2071" s="167" t="s">
        <v>6465</v>
      </c>
      <c r="C2071" s="61" t="s">
        <v>12101</v>
      </c>
      <c r="E2071" s="61" t="s">
        <v>3188</v>
      </c>
      <c r="F2071" s="167" t="s">
        <v>5831</v>
      </c>
      <c r="G2071" s="167" t="s">
        <v>6076</v>
      </c>
      <c r="H2071" s="62" t="s">
        <v>12225</v>
      </c>
      <c r="I2071" s="167" t="s">
        <v>6077</v>
      </c>
      <c r="J2071" s="63" t="str">
        <f t="shared" si="182"/>
        <v>IC.PA.131007</v>
      </c>
      <c r="K2071" s="61" t="s">
        <v>12175</v>
      </c>
      <c r="L2071" s="167" t="str">
        <f t="shared" si="183"/>
        <v xml:space="preserve">     Restlessness</v>
      </c>
      <c r="M2071" s="61" t="str">
        <f t="shared" si="184"/>
        <v>PI.IC.PA.131007.01</v>
      </c>
      <c r="N2071" s="168"/>
      <c r="O2071" s="168" t="str">
        <f t="shared" si="185"/>
        <v>PH.IC.PA.131007.01</v>
      </c>
      <c r="Q2071" s="168" t="str">
        <f t="shared" si="186"/>
        <v>CL.IC.PA.131007.01</v>
      </c>
    </row>
    <row r="2072" spans="1:19" s="167" customFormat="1" ht="15">
      <c r="A2072" s="167" t="s">
        <v>6465</v>
      </c>
      <c r="C2072" s="61" t="s">
        <v>12101</v>
      </c>
      <c r="E2072" s="61" t="s">
        <v>3188</v>
      </c>
      <c r="F2072" s="167" t="s">
        <v>5831</v>
      </c>
      <c r="G2072" s="167" t="s">
        <v>6078</v>
      </c>
      <c r="H2072" s="62" t="s">
        <v>11638</v>
      </c>
      <c r="I2072" s="167" t="s">
        <v>6420</v>
      </c>
      <c r="J2072" s="63" t="str">
        <f t="shared" si="182"/>
        <v>IC.PA.131008</v>
      </c>
      <c r="K2072" s="61" t="s">
        <v>12175</v>
      </c>
      <c r="L2072" s="167" t="str">
        <f t="shared" si="183"/>
        <v xml:space="preserve">     Splinting</v>
      </c>
      <c r="M2072" s="61" t="str">
        <f t="shared" si="184"/>
        <v>PI.IC.PA.131008.01</v>
      </c>
      <c r="N2072" s="168"/>
      <c r="O2072" s="168" t="str">
        <f t="shared" si="185"/>
        <v>PH.IC.PA.131008.01</v>
      </c>
      <c r="Q2072" s="168" t="str">
        <f t="shared" si="186"/>
        <v>CL.IC.PA.131008.01</v>
      </c>
    </row>
    <row r="2073" spans="1:19" s="167" customFormat="1" ht="15">
      <c r="A2073" s="167" t="s">
        <v>6465</v>
      </c>
      <c r="C2073" s="61" t="s">
        <v>12101</v>
      </c>
      <c r="E2073" s="61" t="s">
        <v>3188</v>
      </c>
      <c r="F2073" s="167" t="s">
        <v>5831</v>
      </c>
      <c r="G2073" s="167" t="s">
        <v>13209</v>
      </c>
      <c r="H2073" s="62" t="s">
        <v>93</v>
      </c>
      <c r="I2073" s="167" t="s">
        <v>6421</v>
      </c>
      <c r="J2073" s="63" t="str">
        <f t="shared" ref="J2073:J2136" si="187">CONCATENATE("IC.PA.",C2073,E2073,H2073)</f>
        <v>IC.PA.131009</v>
      </c>
      <c r="K2073" s="61" t="s">
        <v>12175</v>
      </c>
      <c r="L2073" s="167" t="str">
        <f t="shared" ref="L2073:L2136" si="188">G2073</f>
        <v xml:space="preserve">     Aggression</v>
      </c>
      <c r="M2073" s="61" t="str">
        <f t="shared" ref="M2073:M2136" si="189">CONCATENATE("PI.",J2073,".",K2073)</f>
        <v>PI.IC.PA.131009.01</v>
      </c>
      <c r="N2073" s="168"/>
      <c r="O2073" s="168" t="str">
        <f t="shared" ref="O2073:O2136" si="190">CONCATENATE("PH.",J2073,".",K2073)</f>
        <v>PH.IC.PA.131009.01</v>
      </c>
      <c r="Q2073" s="168" t="str">
        <f t="shared" ref="Q2073:Q2136" si="191">CONCATENATE("CL.",J2073,".",K2073)</f>
        <v>CL.IC.PA.131009.01</v>
      </c>
      <c r="R2073" s="167" t="s">
        <v>12465</v>
      </c>
      <c r="S2073" s="167">
        <v>801</v>
      </c>
    </row>
    <row r="2074" spans="1:19" s="167" customFormat="1" ht="15">
      <c r="A2074" s="167" t="s">
        <v>6465</v>
      </c>
      <c r="C2074" s="61" t="s">
        <v>12101</v>
      </c>
      <c r="D2074" s="167" t="s">
        <v>8518</v>
      </c>
      <c r="E2074" s="61" t="s">
        <v>153</v>
      </c>
      <c r="F2074" s="167" t="s">
        <v>5933</v>
      </c>
      <c r="G2074" s="167" t="s">
        <v>8548</v>
      </c>
      <c r="H2074" s="62" t="s">
        <v>11848</v>
      </c>
      <c r="I2074" s="167" t="s">
        <v>11402</v>
      </c>
      <c r="J2074" s="63" t="str">
        <f t="shared" si="187"/>
        <v>IC.PA.131201</v>
      </c>
      <c r="K2074" s="61" t="s">
        <v>12175</v>
      </c>
      <c r="L2074" s="167" t="str">
        <f t="shared" si="188"/>
        <v xml:space="preserve">     Right</v>
      </c>
      <c r="M2074" s="61" t="str">
        <f t="shared" si="189"/>
        <v>PI.IC.PA.131201.01</v>
      </c>
      <c r="N2074" s="168"/>
      <c r="O2074" s="168" t="str">
        <f t="shared" si="190"/>
        <v>PH.IC.PA.131201.01</v>
      </c>
      <c r="Q2074" s="168" t="str">
        <f t="shared" si="191"/>
        <v>CL.IC.PA.131201.01</v>
      </c>
    </row>
    <row r="2075" spans="1:19" s="167" customFormat="1" ht="15">
      <c r="A2075" s="167" t="s">
        <v>6465</v>
      </c>
      <c r="C2075" s="61" t="s">
        <v>12101</v>
      </c>
      <c r="E2075" s="61" t="s">
        <v>153</v>
      </c>
      <c r="F2075" s="167" t="s">
        <v>5933</v>
      </c>
      <c r="G2075" s="167" t="s">
        <v>8661</v>
      </c>
      <c r="H2075" s="62" t="s">
        <v>12030</v>
      </c>
      <c r="I2075" s="167" t="s">
        <v>11563</v>
      </c>
      <c r="J2075" s="63" t="str">
        <f t="shared" si="187"/>
        <v>IC.PA.131202</v>
      </c>
      <c r="K2075" s="61" t="s">
        <v>12175</v>
      </c>
      <c r="L2075" s="167" t="str">
        <f t="shared" si="188"/>
        <v xml:space="preserve">     Left</v>
      </c>
      <c r="M2075" s="61" t="str">
        <f t="shared" si="189"/>
        <v>PI.IC.PA.131202.01</v>
      </c>
      <c r="N2075" s="168"/>
      <c r="O2075" s="168" t="str">
        <f t="shared" si="190"/>
        <v>PH.IC.PA.131202.01</v>
      </c>
      <c r="Q2075" s="168" t="str">
        <f t="shared" si="191"/>
        <v>CL.IC.PA.131202.01</v>
      </c>
    </row>
    <row r="2076" spans="1:19" s="167" customFormat="1" ht="15">
      <c r="A2076" s="167" t="s">
        <v>6465</v>
      </c>
      <c r="C2076" s="61" t="s">
        <v>12101</v>
      </c>
      <c r="E2076" s="61" t="s">
        <v>153</v>
      </c>
      <c r="F2076" s="167" t="s">
        <v>5933</v>
      </c>
      <c r="G2076" s="167" t="s">
        <v>6423</v>
      </c>
      <c r="H2076" s="62" t="s">
        <v>12032</v>
      </c>
      <c r="I2076" s="167" t="s">
        <v>11564</v>
      </c>
      <c r="J2076" s="63" t="str">
        <f t="shared" si="187"/>
        <v>IC.PA.131203</v>
      </c>
      <c r="K2076" s="61" t="s">
        <v>12175</v>
      </c>
      <c r="L2076" s="167" t="str">
        <f t="shared" si="188"/>
        <v xml:space="preserve">     Bilateral</v>
      </c>
      <c r="M2076" s="61" t="str">
        <f t="shared" si="189"/>
        <v>PI.IC.PA.131203.01</v>
      </c>
      <c r="N2076" s="168"/>
      <c r="O2076" s="168" t="str">
        <f t="shared" si="190"/>
        <v>PH.IC.PA.131203.01</v>
      </c>
      <c r="Q2076" s="168" t="str">
        <f t="shared" si="191"/>
        <v>CL.IC.PA.131203.01</v>
      </c>
    </row>
    <row r="2077" spans="1:19" s="167" customFormat="1" ht="15">
      <c r="A2077" s="167" t="s">
        <v>6465</v>
      </c>
      <c r="C2077" s="61" t="s">
        <v>12101</v>
      </c>
      <c r="D2077" s="167" t="s">
        <v>6249</v>
      </c>
      <c r="E2077" s="61" t="s">
        <v>6254</v>
      </c>
      <c r="F2077" s="167" t="s">
        <v>5933</v>
      </c>
      <c r="G2077" s="167" t="s">
        <v>8662</v>
      </c>
      <c r="H2077" s="62" t="s">
        <v>11848</v>
      </c>
      <c r="I2077" s="167" t="s">
        <v>9372</v>
      </c>
      <c r="J2077" s="63" t="str">
        <f t="shared" si="187"/>
        <v>IC.PA.131301</v>
      </c>
      <c r="K2077" s="61" t="s">
        <v>12175</v>
      </c>
      <c r="L2077" s="167" t="str">
        <f t="shared" si="188"/>
        <v xml:space="preserve">     Lateral</v>
      </c>
      <c r="M2077" s="61" t="str">
        <f t="shared" si="189"/>
        <v>PI.IC.PA.131301.01</v>
      </c>
      <c r="N2077" s="168"/>
      <c r="O2077" s="168" t="str">
        <f t="shared" si="190"/>
        <v>PH.IC.PA.131301.01</v>
      </c>
      <c r="Q2077" s="168" t="str">
        <f t="shared" si="191"/>
        <v>CL.IC.PA.131301.01</v>
      </c>
    </row>
    <row r="2078" spans="1:19" s="167" customFormat="1" ht="15">
      <c r="A2078" s="167" t="s">
        <v>6465</v>
      </c>
      <c r="C2078" s="61" t="s">
        <v>12101</v>
      </c>
      <c r="E2078" s="61" t="s">
        <v>215</v>
      </c>
      <c r="F2078" s="167" t="s">
        <v>5933</v>
      </c>
      <c r="G2078" s="167" t="s">
        <v>8663</v>
      </c>
      <c r="H2078" s="62" t="s">
        <v>12030</v>
      </c>
      <c r="I2078" s="167" t="s">
        <v>9373</v>
      </c>
      <c r="J2078" s="63" t="str">
        <f t="shared" si="187"/>
        <v>IC.PA.131302</v>
      </c>
      <c r="K2078" s="61" t="s">
        <v>12175</v>
      </c>
      <c r="L2078" s="167" t="str">
        <f t="shared" si="188"/>
        <v xml:space="preserve">     Medial</v>
      </c>
      <c r="M2078" s="61" t="str">
        <f t="shared" si="189"/>
        <v>PI.IC.PA.131302.01</v>
      </c>
      <c r="N2078" s="168"/>
      <c r="O2078" s="168" t="str">
        <f t="shared" si="190"/>
        <v>PH.IC.PA.131302.01</v>
      </c>
      <c r="Q2078" s="168" t="str">
        <f t="shared" si="191"/>
        <v>CL.IC.PA.131302.01</v>
      </c>
    </row>
    <row r="2079" spans="1:19" s="167" customFormat="1" ht="15">
      <c r="A2079" s="167" t="s">
        <v>6465</v>
      </c>
      <c r="C2079" s="61" t="s">
        <v>12101</v>
      </c>
      <c r="E2079" s="61" t="s">
        <v>215</v>
      </c>
      <c r="F2079" s="167" t="s">
        <v>5933</v>
      </c>
      <c r="G2079" s="167" t="s">
        <v>8664</v>
      </c>
      <c r="H2079" s="62" t="s">
        <v>12032</v>
      </c>
      <c r="I2079" s="167" t="s">
        <v>9374</v>
      </c>
      <c r="J2079" s="63" t="str">
        <f t="shared" si="187"/>
        <v>IC.PA.131303</v>
      </c>
      <c r="K2079" s="61" t="s">
        <v>12175</v>
      </c>
      <c r="L2079" s="167" t="str">
        <f t="shared" si="188"/>
        <v xml:space="preserve">     Anterior</v>
      </c>
      <c r="M2079" s="61" t="str">
        <f t="shared" si="189"/>
        <v>PI.IC.PA.131303.01</v>
      </c>
      <c r="N2079" s="168"/>
      <c r="O2079" s="168" t="str">
        <f t="shared" si="190"/>
        <v>PH.IC.PA.131303.01</v>
      </c>
      <c r="Q2079" s="168" t="str">
        <f t="shared" si="191"/>
        <v>CL.IC.PA.131303.01</v>
      </c>
    </row>
    <row r="2080" spans="1:19" s="167" customFormat="1" ht="15">
      <c r="A2080" s="167" t="s">
        <v>6465</v>
      </c>
      <c r="C2080" s="61" t="s">
        <v>12101</v>
      </c>
      <c r="E2080" s="61" t="s">
        <v>215</v>
      </c>
      <c r="F2080" s="167" t="s">
        <v>5933</v>
      </c>
      <c r="G2080" s="167" t="s">
        <v>8665</v>
      </c>
      <c r="H2080" s="62" t="s">
        <v>12028</v>
      </c>
      <c r="I2080" s="167" t="s">
        <v>9375</v>
      </c>
      <c r="J2080" s="63" t="str">
        <f t="shared" si="187"/>
        <v>IC.PA.131304</v>
      </c>
      <c r="K2080" s="61" t="s">
        <v>12175</v>
      </c>
      <c r="L2080" s="167" t="str">
        <f t="shared" si="188"/>
        <v xml:space="preserve">     Posterior</v>
      </c>
      <c r="M2080" s="61" t="str">
        <f t="shared" si="189"/>
        <v>PI.IC.PA.131304.01</v>
      </c>
      <c r="N2080" s="168"/>
      <c r="O2080" s="168" t="str">
        <f t="shared" si="190"/>
        <v>PH.IC.PA.131304.01</v>
      </c>
      <c r="Q2080" s="168" t="str">
        <f t="shared" si="191"/>
        <v>CL.IC.PA.131304.01</v>
      </c>
    </row>
    <row r="2081" spans="1:33" s="167" customFormat="1" ht="15">
      <c r="A2081" s="167" t="s">
        <v>6465</v>
      </c>
      <c r="C2081" s="61" t="s">
        <v>12101</v>
      </c>
      <c r="E2081" s="61" t="s">
        <v>215</v>
      </c>
      <c r="F2081" s="167" t="s">
        <v>5933</v>
      </c>
      <c r="G2081" s="167" t="s">
        <v>8666</v>
      </c>
      <c r="H2081" s="62" t="s">
        <v>12210</v>
      </c>
      <c r="I2081" s="167" t="s">
        <v>9255</v>
      </c>
      <c r="J2081" s="63" t="str">
        <f t="shared" si="187"/>
        <v>IC.PA.131305</v>
      </c>
      <c r="K2081" s="61" t="s">
        <v>12175</v>
      </c>
      <c r="L2081" s="167" t="str">
        <f t="shared" si="188"/>
        <v xml:space="preserve">     Proximal</v>
      </c>
      <c r="M2081" s="61" t="str">
        <f t="shared" si="189"/>
        <v>PI.IC.PA.131305.01</v>
      </c>
      <c r="N2081" s="168"/>
      <c r="O2081" s="168" t="str">
        <f t="shared" si="190"/>
        <v>PH.IC.PA.131305.01</v>
      </c>
      <c r="Q2081" s="168" t="str">
        <f t="shared" si="191"/>
        <v>CL.IC.PA.131305.01</v>
      </c>
    </row>
    <row r="2082" spans="1:33" s="167" customFormat="1" ht="15">
      <c r="A2082" s="167" t="s">
        <v>6465</v>
      </c>
      <c r="C2082" s="61" t="s">
        <v>12101</v>
      </c>
      <c r="E2082" s="61" t="s">
        <v>215</v>
      </c>
      <c r="F2082" s="167" t="s">
        <v>5933</v>
      </c>
      <c r="G2082" s="167" t="s">
        <v>8556</v>
      </c>
      <c r="H2082" s="62" t="s">
        <v>12212</v>
      </c>
      <c r="I2082" s="167" t="s">
        <v>9256</v>
      </c>
      <c r="J2082" s="63" t="str">
        <f t="shared" si="187"/>
        <v>IC.PA.131306</v>
      </c>
      <c r="K2082" s="61" t="s">
        <v>12175</v>
      </c>
      <c r="L2082" s="167" t="str">
        <f t="shared" si="188"/>
        <v xml:space="preserve">     Distal</v>
      </c>
      <c r="M2082" s="61" t="str">
        <f t="shared" si="189"/>
        <v>PI.IC.PA.131306.01</v>
      </c>
      <c r="N2082" s="168"/>
      <c r="O2082" s="168" t="str">
        <f t="shared" si="190"/>
        <v>PH.IC.PA.131306.01</v>
      </c>
      <c r="Q2082" s="168" t="str">
        <f t="shared" si="191"/>
        <v>CL.IC.PA.131306.01</v>
      </c>
    </row>
    <row r="2083" spans="1:33" s="167" customFormat="1" ht="15">
      <c r="A2083" s="167" t="s">
        <v>6465</v>
      </c>
      <c r="C2083" s="61" t="s">
        <v>12101</v>
      </c>
      <c r="D2083" s="167" t="s">
        <v>13210</v>
      </c>
      <c r="E2083" s="61" t="s">
        <v>4082</v>
      </c>
      <c r="F2083" s="167" t="s">
        <v>5934</v>
      </c>
      <c r="G2083" s="167" t="s">
        <v>8552</v>
      </c>
      <c r="H2083" s="62" t="s">
        <v>11848</v>
      </c>
      <c r="I2083" s="167" t="s">
        <v>8552</v>
      </c>
      <c r="J2083" s="63" t="str">
        <f t="shared" si="187"/>
        <v>IC.PA.131401</v>
      </c>
      <c r="K2083" s="61" t="s">
        <v>12175</v>
      </c>
      <c r="L2083" s="167" t="str">
        <f t="shared" si="188"/>
        <v>Abdomen</v>
      </c>
      <c r="M2083" s="61" t="str">
        <f t="shared" si="189"/>
        <v>PI.IC.PA.131401.01</v>
      </c>
      <c r="N2083" s="168"/>
      <c r="O2083" s="168" t="str">
        <f t="shared" si="190"/>
        <v>PH.IC.PA.131401.01</v>
      </c>
      <c r="Q2083" s="168" t="str">
        <f t="shared" si="191"/>
        <v>CL.IC.PA.131401.01</v>
      </c>
    </row>
    <row r="2084" spans="1:33" s="167" customFormat="1" ht="15">
      <c r="A2084" s="167" t="s">
        <v>6465</v>
      </c>
      <c r="C2084" s="61" t="s">
        <v>12101</v>
      </c>
      <c r="E2084" s="61" t="s">
        <v>4082</v>
      </c>
      <c r="F2084" s="167" t="s">
        <v>5934</v>
      </c>
      <c r="G2084" s="167" t="s">
        <v>6256</v>
      </c>
      <c r="H2084" s="62" t="s">
        <v>12030</v>
      </c>
      <c r="I2084" s="167" t="s">
        <v>6256</v>
      </c>
      <c r="J2084" s="63" t="str">
        <f t="shared" si="187"/>
        <v>IC.PA.131402</v>
      </c>
      <c r="K2084" s="61" t="s">
        <v>12175</v>
      </c>
      <c r="L2084" s="167" t="str">
        <f t="shared" si="188"/>
        <v>Stomach</v>
      </c>
      <c r="M2084" s="61" t="str">
        <f t="shared" si="189"/>
        <v>PI.IC.PA.131402.01</v>
      </c>
      <c r="N2084" s="168"/>
      <c r="O2084" s="168" t="str">
        <f t="shared" si="190"/>
        <v>PH.IC.PA.131402.01</v>
      </c>
      <c r="Q2084" s="168" t="str">
        <f t="shared" si="191"/>
        <v>CL.IC.PA.131402.01</v>
      </c>
    </row>
    <row r="2085" spans="1:33" s="167" customFormat="1" ht="15">
      <c r="A2085" s="167" t="s">
        <v>6465</v>
      </c>
      <c r="C2085" s="61" t="s">
        <v>12101</v>
      </c>
      <c r="E2085" s="61" t="s">
        <v>4082</v>
      </c>
      <c r="F2085" s="167" t="s">
        <v>5934</v>
      </c>
      <c r="G2085" s="86" t="s">
        <v>9398</v>
      </c>
      <c r="H2085" s="62" t="s">
        <v>12032</v>
      </c>
      <c r="J2085" s="63" t="str">
        <f t="shared" si="187"/>
        <v>IC.PA.131403</v>
      </c>
      <c r="K2085" s="61" t="s">
        <v>12175</v>
      </c>
      <c r="L2085" s="167" t="str">
        <f t="shared" si="188"/>
        <v>Flank, right</v>
      </c>
      <c r="M2085" s="61" t="str">
        <f t="shared" si="189"/>
        <v>PI.IC.PA.131403.01</v>
      </c>
      <c r="N2085" s="168"/>
      <c r="O2085" s="168" t="str">
        <f t="shared" si="190"/>
        <v>PH.IC.PA.131403.01</v>
      </c>
      <c r="Q2085" s="168" t="str">
        <f t="shared" si="191"/>
        <v>CL.IC.PA.131403.01</v>
      </c>
      <c r="AF2085" s="167" t="s">
        <v>12773</v>
      </c>
      <c r="AG2085" s="167">
        <v>1429</v>
      </c>
    </row>
    <row r="2086" spans="1:33" s="167" customFormat="1" ht="15">
      <c r="A2086" s="167" t="s">
        <v>6465</v>
      </c>
      <c r="C2086" s="61" t="s">
        <v>12101</v>
      </c>
      <c r="E2086" s="61" t="s">
        <v>4082</v>
      </c>
      <c r="F2086" s="167" t="s">
        <v>5934</v>
      </c>
      <c r="G2086" s="86" t="s">
        <v>9558</v>
      </c>
      <c r="H2086" s="62" t="s">
        <v>12028</v>
      </c>
      <c r="J2086" s="63" t="str">
        <f t="shared" si="187"/>
        <v>IC.PA.131404</v>
      </c>
      <c r="K2086" s="61" t="s">
        <v>12175</v>
      </c>
      <c r="L2086" s="167" t="str">
        <f t="shared" si="188"/>
        <v>Flank, left</v>
      </c>
      <c r="M2086" s="61" t="str">
        <f t="shared" si="189"/>
        <v>PI.IC.PA.131404.01</v>
      </c>
      <c r="N2086" s="168"/>
      <c r="O2086" s="168" t="str">
        <f t="shared" si="190"/>
        <v>PH.IC.PA.131404.01</v>
      </c>
      <c r="Q2086" s="168" t="str">
        <f t="shared" si="191"/>
        <v>CL.IC.PA.131404.01</v>
      </c>
      <c r="AF2086" s="167" t="s">
        <v>12773</v>
      </c>
      <c r="AG2086" s="167">
        <v>1429</v>
      </c>
    </row>
    <row r="2087" spans="1:33" s="167" customFormat="1" ht="15">
      <c r="A2087" s="167" t="s">
        <v>6465</v>
      </c>
      <c r="C2087" s="61" t="s">
        <v>12101</v>
      </c>
      <c r="D2087" s="167" t="s">
        <v>13211</v>
      </c>
      <c r="E2087" s="61" t="s">
        <v>594</v>
      </c>
      <c r="F2087" s="167" t="s">
        <v>5934</v>
      </c>
      <c r="G2087" s="167" t="s">
        <v>10518</v>
      </c>
      <c r="H2087" s="62" t="s">
        <v>11848</v>
      </c>
      <c r="I2087" s="167" t="s">
        <v>10518</v>
      </c>
      <c r="J2087" s="63" t="str">
        <f t="shared" si="187"/>
        <v>IC.PA.131501</v>
      </c>
      <c r="K2087" s="61" t="s">
        <v>12175</v>
      </c>
      <c r="L2087" s="167" t="str">
        <f t="shared" si="188"/>
        <v>RUQ</v>
      </c>
      <c r="M2087" s="61" t="str">
        <f t="shared" si="189"/>
        <v>PI.IC.PA.131501.01</v>
      </c>
      <c r="N2087" s="168"/>
      <c r="O2087" s="168" t="str">
        <f t="shared" si="190"/>
        <v>PH.IC.PA.131501.01</v>
      </c>
      <c r="Q2087" s="168" t="str">
        <f t="shared" si="191"/>
        <v>CL.IC.PA.131501.01</v>
      </c>
    </row>
    <row r="2088" spans="1:33" s="167" customFormat="1" ht="15">
      <c r="A2088" s="167" t="s">
        <v>6465</v>
      </c>
      <c r="C2088" s="61" t="s">
        <v>12101</v>
      </c>
      <c r="E2088" s="61" t="s">
        <v>594</v>
      </c>
      <c r="F2088" s="167" t="s">
        <v>5934</v>
      </c>
      <c r="G2088" s="167" t="s">
        <v>10520</v>
      </c>
      <c r="H2088" s="62" t="s">
        <v>12030</v>
      </c>
      <c r="I2088" s="167" t="s">
        <v>10520</v>
      </c>
      <c r="J2088" s="63" t="str">
        <f t="shared" si="187"/>
        <v>IC.PA.131502</v>
      </c>
      <c r="K2088" s="61" t="s">
        <v>12175</v>
      </c>
      <c r="L2088" s="167" t="str">
        <f t="shared" si="188"/>
        <v>RLQ</v>
      </c>
      <c r="M2088" s="61" t="str">
        <f t="shared" si="189"/>
        <v>PI.IC.PA.131502.01</v>
      </c>
      <c r="N2088" s="168"/>
      <c r="O2088" s="168" t="str">
        <f t="shared" si="190"/>
        <v>PH.IC.PA.131502.01</v>
      </c>
      <c r="Q2088" s="168" t="str">
        <f t="shared" si="191"/>
        <v>CL.IC.PA.131502.01</v>
      </c>
    </row>
    <row r="2089" spans="1:33" s="167" customFormat="1" ht="15">
      <c r="A2089" s="167" t="s">
        <v>6465</v>
      </c>
      <c r="C2089" s="61" t="s">
        <v>12101</v>
      </c>
      <c r="E2089" s="61" t="s">
        <v>594</v>
      </c>
      <c r="F2089" s="167" t="s">
        <v>5934</v>
      </c>
      <c r="G2089" s="167" t="s">
        <v>10522</v>
      </c>
      <c r="H2089" s="62" t="s">
        <v>12032</v>
      </c>
      <c r="I2089" s="167" t="s">
        <v>10522</v>
      </c>
      <c r="J2089" s="63" t="str">
        <f t="shared" si="187"/>
        <v>IC.PA.131503</v>
      </c>
      <c r="K2089" s="61" t="s">
        <v>12175</v>
      </c>
      <c r="L2089" s="167" t="str">
        <f t="shared" si="188"/>
        <v>LUQ</v>
      </c>
      <c r="M2089" s="61" t="str">
        <f t="shared" si="189"/>
        <v>PI.IC.PA.131503.01</v>
      </c>
      <c r="N2089" s="168"/>
      <c r="O2089" s="168" t="str">
        <f t="shared" si="190"/>
        <v>PH.IC.PA.131503.01</v>
      </c>
      <c r="Q2089" s="168" t="str">
        <f t="shared" si="191"/>
        <v>CL.IC.PA.131503.01</v>
      </c>
    </row>
    <row r="2090" spans="1:33" s="167" customFormat="1" ht="15">
      <c r="A2090" s="167" t="s">
        <v>6465</v>
      </c>
      <c r="C2090" s="61" t="s">
        <v>12101</v>
      </c>
      <c r="E2090" s="61" t="s">
        <v>594</v>
      </c>
      <c r="F2090" s="167" t="s">
        <v>5934</v>
      </c>
      <c r="G2090" s="167" t="s">
        <v>10524</v>
      </c>
      <c r="H2090" s="62" t="s">
        <v>12028</v>
      </c>
      <c r="I2090" s="167" t="s">
        <v>10524</v>
      </c>
      <c r="J2090" s="63" t="str">
        <f t="shared" si="187"/>
        <v>IC.PA.131504</v>
      </c>
      <c r="K2090" s="61" t="s">
        <v>12175</v>
      </c>
      <c r="L2090" s="167" t="str">
        <f t="shared" si="188"/>
        <v>LLQ</v>
      </c>
      <c r="M2090" s="61" t="str">
        <f t="shared" si="189"/>
        <v>PI.IC.PA.131504.01</v>
      </c>
      <c r="N2090" s="168"/>
      <c r="O2090" s="168" t="str">
        <f t="shared" si="190"/>
        <v>PH.IC.PA.131504.01</v>
      </c>
      <c r="Q2090" s="168" t="str">
        <f t="shared" si="191"/>
        <v>CL.IC.PA.131504.01</v>
      </c>
    </row>
    <row r="2091" spans="1:33" s="167" customFormat="1" ht="15">
      <c r="A2091" s="167" t="s">
        <v>6465</v>
      </c>
      <c r="C2091" s="61" t="s">
        <v>12101</v>
      </c>
      <c r="D2091" s="167" t="s">
        <v>6436</v>
      </c>
      <c r="E2091" s="61" t="s">
        <v>7863</v>
      </c>
      <c r="F2091" s="167" t="s">
        <v>5935</v>
      </c>
      <c r="G2091" s="167" t="s">
        <v>8986</v>
      </c>
      <c r="H2091" s="62" t="s">
        <v>11848</v>
      </c>
      <c r="I2091" s="167" t="s">
        <v>8986</v>
      </c>
      <c r="J2091" s="63" t="str">
        <f t="shared" si="187"/>
        <v>IC.PA.131601</v>
      </c>
      <c r="K2091" s="61" t="s">
        <v>12175</v>
      </c>
      <c r="L2091" s="167" t="str">
        <f t="shared" si="188"/>
        <v>Arm</v>
      </c>
      <c r="M2091" s="61" t="str">
        <f t="shared" si="189"/>
        <v>PI.IC.PA.131601.01</v>
      </c>
      <c r="N2091" s="168"/>
      <c r="O2091" s="168" t="str">
        <f t="shared" si="190"/>
        <v>PH.IC.PA.131601.01</v>
      </c>
      <c r="Q2091" s="168" t="str">
        <f t="shared" si="191"/>
        <v>CL.IC.PA.131601.01</v>
      </c>
    </row>
    <row r="2092" spans="1:33" s="167" customFormat="1" ht="15">
      <c r="A2092" s="167" t="s">
        <v>6465</v>
      </c>
      <c r="C2092" s="61" t="s">
        <v>12101</v>
      </c>
      <c r="E2092" s="61" t="s">
        <v>7863</v>
      </c>
      <c r="F2092" s="167" t="s">
        <v>5935</v>
      </c>
      <c r="G2092" s="167" t="s">
        <v>8763</v>
      </c>
      <c r="H2092" s="62" t="s">
        <v>12030</v>
      </c>
      <c r="I2092" s="167" t="s">
        <v>8763</v>
      </c>
      <c r="J2092" s="63" t="str">
        <f t="shared" si="187"/>
        <v>IC.PA.131602</v>
      </c>
      <c r="K2092" s="61" t="s">
        <v>12175</v>
      </c>
      <c r="L2092" s="167" t="str">
        <f t="shared" si="188"/>
        <v>Shoulder</v>
      </c>
      <c r="M2092" s="61" t="str">
        <f t="shared" si="189"/>
        <v>PI.IC.PA.131602.01</v>
      </c>
      <c r="N2092" s="168"/>
      <c r="O2092" s="168" t="str">
        <f t="shared" si="190"/>
        <v>PH.IC.PA.131602.01</v>
      </c>
      <c r="Q2092" s="168" t="str">
        <f t="shared" si="191"/>
        <v>CL.IC.PA.131602.01</v>
      </c>
    </row>
    <row r="2093" spans="1:33" s="167" customFormat="1" ht="15">
      <c r="A2093" s="167" t="s">
        <v>6465</v>
      </c>
      <c r="C2093" s="61" t="s">
        <v>12101</v>
      </c>
      <c r="E2093" s="61" t="s">
        <v>7863</v>
      </c>
      <c r="F2093" s="167" t="s">
        <v>5935</v>
      </c>
      <c r="G2093" s="167" t="s">
        <v>8987</v>
      </c>
      <c r="H2093" s="62" t="s">
        <v>12032</v>
      </c>
      <c r="I2093" s="167" t="s">
        <v>8987</v>
      </c>
      <c r="J2093" s="63" t="str">
        <f t="shared" si="187"/>
        <v>IC.PA.131603</v>
      </c>
      <c r="K2093" s="61" t="s">
        <v>12175</v>
      </c>
      <c r="L2093" s="167" t="str">
        <f t="shared" si="188"/>
        <v>Elbow</v>
      </c>
      <c r="M2093" s="61" t="str">
        <f t="shared" si="189"/>
        <v>PI.IC.PA.131603.01</v>
      </c>
      <c r="N2093" s="168"/>
      <c r="O2093" s="168" t="str">
        <f t="shared" si="190"/>
        <v>PH.IC.PA.131603.01</v>
      </c>
      <c r="Q2093" s="168" t="str">
        <f t="shared" si="191"/>
        <v>CL.IC.PA.131603.01</v>
      </c>
    </row>
    <row r="2094" spans="1:33" s="167" customFormat="1" ht="15">
      <c r="A2094" s="167" t="s">
        <v>6465</v>
      </c>
      <c r="C2094" s="61" t="s">
        <v>12101</v>
      </c>
      <c r="E2094" s="61" t="s">
        <v>7863</v>
      </c>
      <c r="F2094" s="167" t="s">
        <v>5935</v>
      </c>
      <c r="G2094" s="167" t="s">
        <v>8860</v>
      </c>
      <c r="H2094" s="62" t="s">
        <v>12028</v>
      </c>
      <c r="I2094" s="167" t="s">
        <v>8860</v>
      </c>
      <c r="J2094" s="63" t="str">
        <f t="shared" si="187"/>
        <v>IC.PA.131604</v>
      </c>
      <c r="K2094" s="61" t="s">
        <v>12175</v>
      </c>
      <c r="L2094" s="167" t="str">
        <f t="shared" si="188"/>
        <v>Wrist</v>
      </c>
      <c r="M2094" s="61" t="str">
        <f t="shared" si="189"/>
        <v>PI.IC.PA.131604.01</v>
      </c>
      <c r="N2094" s="168"/>
      <c r="O2094" s="168" t="str">
        <f t="shared" si="190"/>
        <v>PH.IC.PA.131604.01</v>
      </c>
      <c r="Q2094" s="168" t="str">
        <f t="shared" si="191"/>
        <v>CL.IC.PA.131604.01</v>
      </c>
    </row>
    <row r="2095" spans="1:33" s="167" customFormat="1" ht="15">
      <c r="A2095" s="167" t="s">
        <v>6465</v>
      </c>
      <c r="C2095" s="61" t="s">
        <v>12101</v>
      </c>
      <c r="E2095" s="61" t="s">
        <v>7863</v>
      </c>
      <c r="F2095" s="167" t="s">
        <v>5935</v>
      </c>
      <c r="G2095" s="167" t="s">
        <v>11746</v>
      </c>
      <c r="H2095" s="62" t="s">
        <v>12210</v>
      </c>
      <c r="I2095" s="167" t="s">
        <v>11746</v>
      </c>
      <c r="J2095" s="63" t="str">
        <f t="shared" si="187"/>
        <v>IC.PA.131605</v>
      </c>
      <c r="K2095" s="61" t="s">
        <v>12175</v>
      </c>
      <c r="L2095" s="167" t="str">
        <f t="shared" si="188"/>
        <v>Hand</v>
      </c>
      <c r="M2095" s="61" t="str">
        <f t="shared" si="189"/>
        <v>PI.IC.PA.131605.01</v>
      </c>
      <c r="N2095" s="168"/>
      <c r="O2095" s="168" t="str">
        <f t="shared" si="190"/>
        <v>PH.IC.PA.131605.01</v>
      </c>
      <c r="Q2095" s="168" t="str">
        <f t="shared" si="191"/>
        <v>CL.IC.PA.131605.01</v>
      </c>
    </row>
    <row r="2096" spans="1:33" s="167" customFormat="1" ht="15">
      <c r="A2096" s="167" t="s">
        <v>6465</v>
      </c>
      <c r="C2096" s="61" t="s">
        <v>12101</v>
      </c>
      <c r="E2096" s="61" t="s">
        <v>7863</v>
      </c>
      <c r="F2096" s="167" t="s">
        <v>5935</v>
      </c>
      <c r="G2096" s="167" t="s">
        <v>6438</v>
      </c>
      <c r="H2096" s="62" t="s">
        <v>12212</v>
      </c>
      <c r="I2096" s="167" t="s">
        <v>8862</v>
      </c>
      <c r="J2096" s="63" t="str">
        <f t="shared" si="187"/>
        <v>IC.PA.131606</v>
      </c>
      <c r="K2096" s="61" t="s">
        <v>12175</v>
      </c>
      <c r="L2096" s="167" t="str">
        <f t="shared" si="188"/>
        <v>Finger(s):  specify</v>
      </c>
      <c r="M2096" s="61" t="str">
        <f t="shared" si="189"/>
        <v>PI.IC.PA.131606.01</v>
      </c>
      <c r="N2096" s="168"/>
      <c r="O2096" s="168" t="str">
        <f t="shared" si="190"/>
        <v>PH.IC.PA.131606.01</v>
      </c>
      <c r="Q2096" s="168" t="str">
        <f t="shared" si="191"/>
        <v>CL.IC.PA.131606.01</v>
      </c>
    </row>
    <row r="2097" spans="1:33" s="167" customFormat="1" ht="15">
      <c r="A2097" s="167" t="s">
        <v>6465</v>
      </c>
      <c r="C2097" s="61" t="s">
        <v>12101</v>
      </c>
      <c r="E2097" s="61" t="s">
        <v>7863</v>
      </c>
      <c r="F2097" s="167" t="s">
        <v>5935</v>
      </c>
      <c r="G2097" s="167" t="s">
        <v>6439</v>
      </c>
      <c r="H2097" s="62" t="s">
        <v>12225</v>
      </c>
      <c r="I2097" s="167" t="s">
        <v>6439</v>
      </c>
      <c r="J2097" s="63" t="str">
        <f t="shared" si="187"/>
        <v>IC.PA.131607</v>
      </c>
      <c r="K2097" s="61" t="s">
        <v>12175</v>
      </c>
      <c r="L2097" s="167" t="str">
        <f t="shared" si="188"/>
        <v>Leg</v>
      </c>
      <c r="M2097" s="61" t="str">
        <f t="shared" si="189"/>
        <v>PI.IC.PA.131607.01</v>
      </c>
      <c r="N2097" s="168"/>
      <c r="O2097" s="168" t="str">
        <f t="shared" si="190"/>
        <v>PH.IC.PA.131607.01</v>
      </c>
      <c r="Q2097" s="168" t="str">
        <f t="shared" si="191"/>
        <v>CL.IC.PA.131607.01</v>
      </c>
    </row>
    <row r="2098" spans="1:33" s="167" customFormat="1" ht="15">
      <c r="A2098" s="167" t="s">
        <v>6465</v>
      </c>
      <c r="C2098" s="61" t="s">
        <v>12101</v>
      </c>
      <c r="E2098" s="61" t="s">
        <v>7863</v>
      </c>
      <c r="F2098" s="167" t="s">
        <v>5935</v>
      </c>
      <c r="G2098" s="167" t="s">
        <v>11740</v>
      </c>
      <c r="H2098" s="62" t="s">
        <v>11638</v>
      </c>
      <c r="I2098" s="167" t="s">
        <v>11740</v>
      </c>
      <c r="J2098" s="63" t="str">
        <f t="shared" si="187"/>
        <v>IC.PA.131608</v>
      </c>
      <c r="K2098" s="61" t="s">
        <v>12175</v>
      </c>
      <c r="L2098" s="167" t="str">
        <f t="shared" si="188"/>
        <v>Knee</v>
      </c>
      <c r="M2098" s="61" t="str">
        <f t="shared" si="189"/>
        <v>PI.IC.PA.131608.01</v>
      </c>
      <c r="N2098" s="168"/>
      <c r="O2098" s="168" t="str">
        <f t="shared" si="190"/>
        <v>PH.IC.PA.131608.01</v>
      </c>
      <c r="Q2098" s="168" t="str">
        <f t="shared" si="191"/>
        <v>CL.IC.PA.131608.01</v>
      </c>
    </row>
    <row r="2099" spans="1:33" s="167" customFormat="1" ht="15">
      <c r="A2099" s="167" t="s">
        <v>6465</v>
      </c>
      <c r="C2099" s="61" t="s">
        <v>12101</v>
      </c>
      <c r="E2099" s="61" t="s">
        <v>7863</v>
      </c>
      <c r="F2099" s="167" t="s">
        <v>5935</v>
      </c>
      <c r="G2099" s="167" t="s">
        <v>11738</v>
      </c>
      <c r="H2099" s="62" t="s">
        <v>11639</v>
      </c>
      <c r="I2099" s="167" t="s">
        <v>11738</v>
      </c>
      <c r="J2099" s="63" t="str">
        <f t="shared" si="187"/>
        <v>IC.PA.131609</v>
      </c>
      <c r="K2099" s="61" t="s">
        <v>12175</v>
      </c>
      <c r="L2099" s="167" t="str">
        <f t="shared" si="188"/>
        <v>Ankle</v>
      </c>
      <c r="M2099" s="61" t="str">
        <f t="shared" si="189"/>
        <v>PI.IC.PA.131609.01</v>
      </c>
      <c r="N2099" s="168"/>
      <c r="O2099" s="168" t="str">
        <f t="shared" si="190"/>
        <v>PH.IC.PA.131609.01</v>
      </c>
      <c r="Q2099" s="168" t="str">
        <f t="shared" si="191"/>
        <v>CL.IC.PA.131609.01</v>
      </c>
    </row>
    <row r="2100" spans="1:33" s="167" customFormat="1" ht="15">
      <c r="A2100" s="167" t="s">
        <v>6465</v>
      </c>
      <c r="C2100" s="61" t="s">
        <v>12101</v>
      </c>
      <c r="E2100" s="61" t="s">
        <v>7863</v>
      </c>
      <c r="F2100" s="167" t="s">
        <v>5935</v>
      </c>
      <c r="G2100" s="167" t="s">
        <v>8719</v>
      </c>
      <c r="H2100" s="62" t="s">
        <v>11829</v>
      </c>
      <c r="I2100" s="167" t="s">
        <v>8719</v>
      </c>
      <c r="J2100" s="63" t="str">
        <f t="shared" si="187"/>
        <v>IC.PA.131610</v>
      </c>
      <c r="K2100" s="61" t="s">
        <v>12175</v>
      </c>
      <c r="L2100" s="167" t="str">
        <f t="shared" si="188"/>
        <v>Heel</v>
      </c>
      <c r="M2100" s="61" t="str">
        <f t="shared" si="189"/>
        <v>PI.IC.PA.131610.01</v>
      </c>
      <c r="N2100" s="168"/>
      <c r="O2100" s="168" t="str">
        <f t="shared" si="190"/>
        <v>PH.IC.PA.131610.01</v>
      </c>
      <c r="Q2100" s="168" t="str">
        <f t="shared" si="191"/>
        <v>CL.IC.PA.131610.01</v>
      </c>
    </row>
    <row r="2101" spans="1:33" s="167" customFormat="1" ht="15">
      <c r="A2101" s="167" t="s">
        <v>6465</v>
      </c>
      <c r="C2101" s="61" t="s">
        <v>12101</v>
      </c>
      <c r="E2101" s="61" t="s">
        <v>7863</v>
      </c>
      <c r="F2101" s="167" t="s">
        <v>5935</v>
      </c>
      <c r="G2101" s="167" t="s">
        <v>11737</v>
      </c>
      <c r="H2101" s="62" t="s">
        <v>12099</v>
      </c>
      <c r="I2101" s="167" t="s">
        <v>11737</v>
      </c>
      <c r="J2101" s="63" t="str">
        <f t="shared" si="187"/>
        <v>IC.PA.131611</v>
      </c>
      <c r="K2101" s="61" t="s">
        <v>12175</v>
      </c>
      <c r="L2101" s="167" t="str">
        <f t="shared" si="188"/>
        <v>Foot</v>
      </c>
      <c r="M2101" s="61" t="str">
        <f t="shared" si="189"/>
        <v>PI.IC.PA.131611.01</v>
      </c>
      <c r="N2101" s="168"/>
      <c r="O2101" s="168" t="str">
        <f t="shared" si="190"/>
        <v>PH.IC.PA.131611.01</v>
      </c>
      <c r="Q2101" s="168" t="str">
        <f t="shared" si="191"/>
        <v>CL.IC.PA.131611.01</v>
      </c>
    </row>
    <row r="2102" spans="1:33" s="167" customFormat="1" ht="15">
      <c r="A2102" s="167" t="s">
        <v>6465</v>
      </c>
      <c r="C2102" s="61" t="s">
        <v>12101</v>
      </c>
      <c r="E2102" s="61" t="s">
        <v>7863</v>
      </c>
      <c r="F2102" s="167" t="s">
        <v>5935</v>
      </c>
      <c r="G2102" s="167" t="s">
        <v>6440</v>
      </c>
      <c r="H2102" s="62" t="s">
        <v>12100</v>
      </c>
      <c r="I2102" s="167" t="s">
        <v>8721</v>
      </c>
      <c r="J2102" s="63" t="str">
        <f t="shared" si="187"/>
        <v>IC.PA.131612</v>
      </c>
      <c r="K2102" s="61" t="s">
        <v>12175</v>
      </c>
      <c r="L2102" s="167" t="str">
        <f t="shared" si="188"/>
        <v>Toe(s):  specify</v>
      </c>
      <c r="M2102" s="61" t="str">
        <f t="shared" si="189"/>
        <v>PI.IC.PA.131612.01</v>
      </c>
      <c r="N2102" s="168"/>
      <c r="O2102" s="168" t="str">
        <f t="shared" si="190"/>
        <v>PH.IC.PA.131612.01</v>
      </c>
      <c r="Q2102" s="168" t="str">
        <f t="shared" si="191"/>
        <v>CL.IC.PA.131612.01</v>
      </c>
    </row>
    <row r="2103" spans="1:33" s="167" customFormat="1" ht="15">
      <c r="A2103" s="167" t="s">
        <v>6465</v>
      </c>
      <c r="C2103" s="61" t="s">
        <v>12101</v>
      </c>
      <c r="E2103" s="61" t="s">
        <v>7863</v>
      </c>
      <c r="F2103" s="167" t="s">
        <v>5935</v>
      </c>
      <c r="G2103" s="86" t="s">
        <v>9566</v>
      </c>
      <c r="H2103" s="62" t="s">
        <v>12101</v>
      </c>
      <c r="J2103" s="63" t="str">
        <f t="shared" si="187"/>
        <v>IC.PA.131613</v>
      </c>
      <c r="K2103" s="61" t="s">
        <v>12175</v>
      </c>
      <c r="L2103" s="167" t="str">
        <f t="shared" si="188"/>
        <v>Arm upper, right</v>
      </c>
      <c r="M2103" s="61" t="str">
        <f t="shared" si="189"/>
        <v>PI.IC.PA.131613.01</v>
      </c>
      <c r="N2103" s="168"/>
      <c r="O2103" s="168" t="str">
        <f t="shared" si="190"/>
        <v>PH.IC.PA.131613.01</v>
      </c>
      <c r="Q2103" s="168" t="str">
        <f t="shared" si="191"/>
        <v>CL.IC.PA.131613.01</v>
      </c>
      <c r="AF2103" s="167" t="s">
        <v>12773</v>
      </c>
      <c r="AG2103" s="167">
        <v>1429</v>
      </c>
    </row>
    <row r="2104" spans="1:33" s="167" customFormat="1" ht="15">
      <c r="A2104" s="167" t="s">
        <v>6465</v>
      </c>
      <c r="C2104" s="61" t="s">
        <v>12101</v>
      </c>
      <c r="E2104" s="61" t="s">
        <v>7863</v>
      </c>
      <c r="F2104" s="167" t="s">
        <v>5935</v>
      </c>
      <c r="G2104" s="86" t="s">
        <v>9568</v>
      </c>
      <c r="H2104" s="62" t="s">
        <v>12102</v>
      </c>
      <c r="J2104" s="63" t="str">
        <f t="shared" si="187"/>
        <v>IC.PA.131614</v>
      </c>
      <c r="K2104" s="61" t="s">
        <v>12175</v>
      </c>
      <c r="L2104" s="167" t="str">
        <f t="shared" si="188"/>
        <v>Arm upper, left</v>
      </c>
      <c r="M2104" s="61" t="str">
        <f t="shared" si="189"/>
        <v>PI.IC.PA.131614.01</v>
      </c>
      <c r="N2104" s="168"/>
      <c r="O2104" s="168" t="str">
        <f t="shared" si="190"/>
        <v>PH.IC.PA.131614.01</v>
      </c>
      <c r="Q2104" s="168" t="str">
        <f t="shared" si="191"/>
        <v>CL.IC.PA.131614.01</v>
      </c>
      <c r="AF2104" s="167" t="s">
        <v>12773</v>
      </c>
      <c r="AG2104" s="167">
        <v>1429</v>
      </c>
    </row>
    <row r="2105" spans="1:33" s="167" customFormat="1" ht="15">
      <c r="A2105" s="167" t="s">
        <v>6465</v>
      </c>
      <c r="C2105" s="61" t="s">
        <v>12101</v>
      </c>
      <c r="E2105" s="61" t="s">
        <v>7863</v>
      </c>
      <c r="F2105" s="167" t="s">
        <v>5935</v>
      </c>
      <c r="G2105" s="86" t="s">
        <v>9712</v>
      </c>
      <c r="H2105" s="62" t="s">
        <v>11559</v>
      </c>
      <c r="J2105" s="63" t="str">
        <f t="shared" si="187"/>
        <v>IC.PA.131615</v>
      </c>
      <c r="K2105" s="61" t="s">
        <v>12175</v>
      </c>
      <c r="L2105" s="167" t="str">
        <f t="shared" si="188"/>
        <v>Elbow, right</v>
      </c>
      <c r="M2105" s="61" t="str">
        <f t="shared" si="189"/>
        <v>PI.IC.PA.131615.01</v>
      </c>
      <c r="N2105" s="168"/>
      <c r="O2105" s="168" t="str">
        <f t="shared" si="190"/>
        <v>PH.IC.PA.131615.01</v>
      </c>
      <c r="Q2105" s="168" t="str">
        <f t="shared" si="191"/>
        <v>CL.IC.PA.131615.01</v>
      </c>
      <c r="AF2105" s="167" t="s">
        <v>12773</v>
      </c>
      <c r="AG2105" s="167">
        <v>1429</v>
      </c>
    </row>
    <row r="2106" spans="1:33" s="167" customFormat="1" ht="15">
      <c r="A2106" s="167" t="s">
        <v>6465</v>
      </c>
      <c r="C2106" s="61" t="s">
        <v>12101</v>
      </c>
      <c r="E2106" s="61" t="s">
        <v>7863</v>
      </c>
      <c r="F2106" s="167" t="s">
        <v>5935</v>
      </c>
      <c r="G2106" s="86" t="s">
        <v>9714</v>
      </c>
      <c r="H2106" s="62" t="s">
        <v>11560</v>
      </c>
      <c r="J2106" s="63" t="str">
        <f t="shared" si="187"/>
        <v>IC.PA.131616</v>
      </c>
      <c r="K2106" s="61" t="s">
        <v>12175</v>
      </c>
      <c r="L2106" s="167" t="str">
        <f t="shared" si="188"/>
        <v>Elbow, left</v>
      </c>
      <c r="M2106" s="61" t="str">
        <f t="shared" si="189"/>
        <v>PI.IC.PA.131616.01</v>
      </c>
      <c r="N2106" s="168"/>
      <c r="O2106" s="168" t="str">
        <f t="shared" si="190"/>
        <v>PH.IC.PA.131616.01</v>
      </c>
      <c r="Q2106" s="168" t="str">
        <f t="shared" si="191"/>
        <v>CL.IC.PA.131616.01</v>
      </c>
      <c r="AF2106" s="167" t="s">
        <v>12773</v>
      </c>
      <c r="AG2106" s="167">
        <v>1429</v>
      </c>
    </row>
    <row r="2107" spans="1:33" s="167" customFormat="1" ht="15">
      <c r="A2107" s="167" t="s">
        <v>6465</v>
      </c>
      <c r="C2107" s="61" t="s">
        <v>12101</v>
      </c>
      <c r="E2107" s="61" t="s">
        <v>7863</v>
      </c>
      <c r="F2107" s="167" t="s">
        <v>5935</v>
      </c>
      <c r="G2107" s="86" t="s">
        <v>9716</v>
      </c>
      <c r="H2107" s="62" t="s">
        <v>11561</v>
      </c>
      <c r="J2107" s="63" t="str">
        <f t="shared" si="187"/>
        <v>IC.PA.131617</v>
      </c>
      <c r="K2107" s="61" t="s">
        <v>12175</v>
      </c>
      <c r="L2107" s="167" t="str">
        <f t="shared" si="188"/>
        <v>Forearm, right</v>
      </c>
      <c r="M2107" s="61" t="str">
        <f t="shared" si="189"/>
        <v>PI.IC.PA.131617.01</v>
      </c>
      <c r="N2107" s="168"/>
      <c r="O2107" s="168" t="str">
        <f t="shared" si="190"/>
        <v>PH.IC.PA.131617.01</v>
      </c>
      <c r="Q2107" s="168" t="str">
        <f t="shared" si="191"/>
        <v>CL.IC.PA.131617.01</v>
      </c>
      <c r="AF2107" s="167" t="s">
        <v>12773</v>
      </c>
      <c r="AG2107" s="167">
        <v>1429</v>
      </c>
    </row>
    <row r="2108" spans="1:33" s="167" customFormat="1" ht="15">
      <c r="A2108" s="167" t="s">
        <v>6465</v>
      </c>
      <c r="C2108" s="61" t="s">
        <v>12101</v>
      </c>
      <c r="E2108" s="61" t="s">
        <v>7863</v>
      </c>
      <c r="F2108" s="167" t="s">
        <v>5935</v>
      </c>
      <c r="G2108" s="86" t="s">
        <v>9718</v>
      </c>
      <c r="H2108" s="62" t="s">
        <v>12060</v>
      </c>
      <c r="J2108" s="63" t="str">
        <f t="shared" si="187"/>
        <v>IC.PA.131618</v>
      </c>
      <c r="K2108" s="61" t="s">
        <v>12175</v>
      </c>
      <c r="L2108" s="167" t="str">
        <f t="shared" si="188"/>
        <v>Forearm, left</v>
      </c>
      <c r="M2108" s="61" t="str">
        <f t="shared" si="189"/>
        <v>PI.IC.PA.131618.01</v>
      </c>
      <c r="N2108" s="168"/>
      <c r="O2108" s="168" t="str">
        <f t="shared" si="190"/>
        <v>PH.IC.PA.131618.01</v>
      </c>
      <c r="Q2108" s="168" t="str">
        <f t="shared" si="191"/>
        <v>CL.IC.PA.131618.01</v>
      </c>
      <c r="AF2108" s="167" t="s">
        <v>12773</v>
      </c>
      <c r="AG2108" s="167">
        <v>1429</v>
      </c>
    </row>
    <row r="2109" spans="1:33" s="167" customFormat="1" ht="15">
      <c r="A2109" s="167" t="s">
        <v>6465</v>
      </c>
      <c r="C2109" s="61" t="s">
        <v>12101</v>
      </c>
      <c r="E2109" s="61" t="s">
        <v>7863</v>
      </c>
      <c r="F2109" s="167" t="s">
        <v>5935</v>
      </c>
      <c r="G2109" s="86" t="s">
        <v>9720</v>
      </c>
      <c r="H2109" s="62" t="s">
        <v>11913</v>
      </c>
      <c r="J2109" s="63" t="str">
        <f t="shared" si="187"/>
        <v>IC.PA.131619</v>
      </c>
      <c r="K2109" s="61" t="s">
        <v>12175</v>
      </c>
      <c r="L2109" s="167" t="str">
        <f t="shared" si="188"/>
        <v>Wrist, right</v>
      </c>
      <c r="M2109" s="61" t="str">
        <f t="shared" si="189"/>
        <v>PI.IC.PA.131619.01</v>
      </c>
      <c r="N2109" s="168"/>
      <c r="O2109" s="168" t="str">
        <f t="shared" si="190"/>
        <v>PH.IC.PA.131619.01</v>
      </c>
      <c r="Q2109" s="168" t="str">
        <f t="shared" si="191"/>
        <v>CL.IC.PA.131619.01</v>
      </c>
      <c r="AF2109" s="167" t="s">
        <v>12773</v>
      </c>
      <c r="AG2109" s="167">
        <v>1429</v>
      </c>
    </row>
    <row r="2110" spans="1:33" s="167" customFormat="1" ht="15">
      <c r="A2110" s="167" t="s">
        <v>6465</v>
      </c>
      <c r="C2110" s="61" t="s">
        <v>12101</v>
      </c>
      <c r="E2110" s="61" t="s">
        <v>7863</v>
      </c>
      <c r="F2110" s="167" t="s">
        <v>5935</v>
      </c>
      <c r="G2110" s="86" t="s">
        <v>9722</v>
      </c>
      <c r="H2110" s="62" t="s">
        <v>11906</v>
      </c>
      <c r="J2110" s="63" t="str">
        <f t="shared" si="187"/>
        <v>IC.PA.131620</v>
      </c>
      <c r="K2110" s="61" t="s">
        <v>12175</v>
      </c>
      <c r="L2110" s="167" t="str">
        <f t="shared" si="188"/>
        <v>Wrist, left</v>
      </c>
      <c r="M2110" s="61" t="str">
        <f t="shared" si="189"/>
        <v>PI.IC.PA.131620.01</v>
      </c>
      <c r="N2110" s="168"/>
      <c r="O2110" s="168" t="str">
        <f t="shared" si="190"/>
        <v>PH.IC.PA.131620.01</v>
      </c>
      <c r="Q2110" s="168" t="str">
        <f t="shared" si="191"/>
        <v>CL.IC.PA.131620.01</v>
      </c>
      <c r="AF2110" s="167" t="s">
        <v>12773</v>
      </c>
      <c r="AG2110" s="167">
        <v>1429</v>
      </c>
    </row>
    <row r="2111" spans="1:33" s="167" customFormat="1" ht="15">
      <c r="A2111" s="167" t="s">
        <v>6465</v>
      </c>
      <c r="C2111" s="61" t="s">
        <v>12101</v>
      </c>
      <c r="E2111" s="61" t="s">
        <v>7863</v>
      </c>
      <c r="F2111" s="167" t="s">
        <v>5935</v>
      </c>
      <c r="G2111" s="86" t="s">
        <v>9437</v>
      </c>
      <c r="H2111" s="62" t="s">
        <v>10704</v>
      </c>
      <c r="J2111" s="63" t="str">
        <f t="shared" si="187"/>
        <v>IC.PA.131621</v>
      </c>
      <c r="K2111" s="61" t="s">
        <v>12175</v>
      </c>
      <c r="L2111" s="167" t="str">
        <f t="shared" si="188"/>
        <v>Hand, right</v>
      </c>
      <c r="M2111" s="61" t="str">
        <f t="shared" si="189"/>
        <v>PI.IC.PA.131621.01</v>
      </c>
      <c r="N2111" s="168"/>
      <c r="O2111" s="168" t="str">
        <f t="shared" si="190"/>
        <v>PH.IC.PA.131621.01</v>
      </c>
      <c r="Q2111" s="168" t="str">
        <f t="shared" si="191"/>
        <v>CL.IC.PA.131621.01</v>
      </c>
      <c r="AF2111" s="167" t="s">
        <v>12773</v>
      </c>
      <c r="AG2111" s="167">
        <v>1429</v>
      </c>
    </row>
    <row r="2112" spans="1:33" s="167" customFormat="1" ht="15">
      <c r="A2112" s="167" t="s">
        <v>6465</v>
      </c>
      <c r="C2112" s="61" t="s">
        <v>12101</v>
      </c>
      <c r="E2112" s="61" t="s">
        <v>7863</v>
      </c>
      <c r="F2112" s="167" t="s">
        <v>5935</v>
      </c>
      <c r="G2112" s="86" t="s">
        <v>9444</v>
      </c>
      <c r="H2112" s="62" t="s">
        <v>10705</v>
      </c>
      <c r="J2112" s="63" t="str">
        <f t="shared" si="187"/>
        <v>IC.PA.131622</v>
      </c>
      <c r="K2112" s="61" t="s">
        <v>12175</v>
      </c>
      <c r="L2112" s="167" t="str">
        <f t="shared" si="188"/>
        <v>Hand, left</v>
      </c>
      <c r="M2112" s="61" t="str">
        <f t="shared" si="189"/>
        <v>PI.IC.PA.131622.01</v>
      </c>
      <c r="N2112" s="168"/>
      <c r="O2112" s="168" t="str">
        <f t="shared" si="190"/>
        <v>PH.IC.PA.131622.01</v>
      </c>
      <c r="Q2112" s="168" t="str">
        <f t="shared" si="191"/>
        <v>CL.IC.PA.131622.01</v>
      </c>
      <c r="AF2112" s="167" t="s">
        <v>12773</v>
      </c>
      <c r="AG2112" s="167">
        <v>1429</v>
      </c>
    </row>
    <row r="2113" spans="1:33" s="167" customFormat="1" ht="15">
      <c r="A2113" s="167" t="s">
        <v>6465</v>
      </c>
      <c r="C2113" s="61" t="s">
        <v>12101</v>
      </c>
      <c r="E2113" s="61" t="s">
        <v>7863</v>
      </c>
      <c r="F2113" s="167" t="s">
        <v>5935</v>
      </c>
      <c r="G2113" s="86" t="s">
        <v>9574</v>
      </c>
      <c r="H2113" s="62" t="s">
        <v>10706</v>
      </c>
      <c r="J2113" s="63" t="str">
        <f t="shared" si="187"/>
        <v>IC.PA.131623</v>
      </c>
      <c r="K2113" s="61" t="s">
        <v>12175</v>
      </c>
      <c r="L2113" s="167" t="str">
        <f t="shared" si="188"/>
        <v>Finger(s), right: specify</v>
      </c>
      <c r="M2113" s="61" t="str">
        <f t="shared" si="189"/>
        <v>PI.IC.PA.131623.01</v>
      </c>
      <c r="N2113" s="168"/>
      <c r="O2113" s="168" t="str">
        <f t="shared" si="190"/>
        <v>PH.IC.PA.131623.01</v>
      </c>
      <c r="Q2113" s="168" t="str">
        <f t="shared" si="191"/>
        <v>CL.IC.PA.131623.01</v>
      </c>
      <c r="AF2113" s="167" t="s">
        <v>12773</v>
      </c>
      <c r="AG2113" s="167">
        <v>1429</v>
      </c>
    </row>
    <row r="2114" spans="1:33" s="167" customFormat="1" ht="15">
      <c r="A2114" s="167" t="s">
        <v>6465</v>
      </c>
      <c r="C2114" s="61" t="s">
        <v>12101</v>
      </c>
      <c r="E2114" s="61" t="s">
        <v>7863</v>
      </c>
      <c r="F2114" s="167" t="s">
        <v>5935</v>
      </c>
      <c r="G2114" s="86" t="s">
        <v>9576</v>
      </c>
      <c r="H2114" s="62" t="s">
        <v>10707</v>
      </c>
      <c r="J2114" s="63" t="str">
        <f t="shared" si="187"/>
        <v>IC.PA.131624</v>
      </c>
      <c r="K2114" s="61" t="s">
        <v>12175</v>
      </c>
      <c r="L2114" s="167" t="str">
        <f t="shared" si="188"/>
        <v>Finger(s), left:  specify</v>
      </c>
      <c r="M2114" s="61" t="str">
        <f t="shared" si="189"/>
        <v>PI.IC.PA.131624.01</v>
      </c>
      <c r="N2114" s="168"/>
      <c r="O2114" s="168" t="str">
        <f t="shared" si="190"/>
        <v>PH.IC.PA.131624.01</v>
      </c>
      <c r="Q2114" s="168" t="str">
        <f t="shared" si="191"/>
        <v>CL.IC.PA.131624.01</v>
      </c>
      <c r="AF2114" s="167" t="s">
        <v>12773</v>
      </c>
      <c r="AG2114" s="167">
        <v>1429</v>
      </c>
    </row>
    <row r="2115" spans="1:33" s="167" customFormat="1" ht="15">
      <c r="A2115" s="167" t="s">
        <v>6465</v>
      </c>
      <c r="C2115" s="61" t="s">
        <v>12101</v>
      </c>
      <c r="E2115" s="61" t="s">
        <v>7863</v>
      </c>
      <c r="F2115" s="167" t="s">
        <v>5935</v>
      </c>
      <c r="G2115" s="86" t="s">
        <v>9578</v>
      </c>
      <c r="H2115" s="62" t="s">
        <v>10708</v>
      </c>
      <c r="J2115" s="63" t="str">
        <f t="shared" si="187"/>
        <v>IC.PA.131625</v>
      </c>
      <c r="K2115" s="61" t="s">
        <v>12175</v>
      </c>
      <c r="L2115" s="167" t="str">
        <f t="shared" si="188"/>
        <v>Thigh, right</v>
      </c>
      <c r="M2115" s="61" t="str">
        <f t="shared" si="189"/>
        <v>PI.IC.PA.131625.01</v>
      </c>
      <c r="N2115" s="168"/>
      <c r="O2115" s="168" t="str">
        <f t="shared" si="190"/>
        <v>PH.IC.PA.131625.01</v>
      </c>
      <c r="Q2115" s="168" t="str">
        <f t="shared" si="191"/>
        <v>CL.IC.PA.131625.01</v>
      </c>
      <c r="AF2115" s="167" t="s">
        <v>12773</v>
      </c>
      <c r="AG2115" s="167">
        <v>1429</v>
      </c>
    </row>
    <row r="2116" spans="1:33" s="167" customFormat="1" ht="15">
      <c r="A2116" s="167" t="s">
        <v>6465</v>
      </c>
      <c r="C2116" s="61" t="s">
        <v>12101</v>
      </c>
      <c r="E2116" s="61" t="s">
        <v>7863</v>
      </c>
      <c r="F2116" s="167" t="s">
        <v>5935</v>
      </c>
      <c r="G2116" s="86" t="s">
        <v>9580</v>
      </c>
      <c r="H2116" s="62" t="s">
        <v>10709</v>
      </c>
      <c r="J2116" s="63" t="str">
        <f t="shared" si="187"/>
        <v>IC.PA.131626</v>
      </c>
      <c r="K2116" s="61" t="s">
        <v>12175</v>
      </c>
      <c r="L2116" s="167" t="str">
        <f t="shared" si="188"/>
        <v>Thigh, left</v>
      </c>
      <c r="M2116" s="61" t="str">
        <f t="shared" si="189"/>
        <v>PI.IC.PA.131626.01</v>
      </c>
      <c r="N2116" s="168"/>
      <c r="O2116" s="168" t="str">
        <f t="shared" si="190"/>
        <v>PH.IC.PA.131626.01</v>
      </c>
      <c r="Q2116" s="168" t="str">
        <f t="shared" si="191"/>
        <v>CL.IC.PA.131626.01</v>
      </c>
      <c r="AF2116" s="167" t="s">
        <v>12773</v>
      </c>
      <c r="AG2116" s="167">
        <v>1429</v>
      </c>
    </row>
    <row r="2117" spans="1:33" s="167" customFormat="1" ht="15">
      <c r="A2117" s="167" t="s">
        <v>6465</v>
      </c>
      <c r="C2117" s="61" t="s">
        <v>12101</v>
      </c>
      <c r="E2117" s="61" t="s">
        <v>7863</v>
      </c>
      <c r="F2117" s="167" t="s">
        <v>5935</v>
      </c>
      <c r="G2117" s="86" t="s">
        <v>9730</v>
      </c>
      <c r="H2117" s="62" t="s">
        <v>9143</v>
      </c>
      <c r="J2117" s="63" t="str">
        <f t="shared" si="187"/>
        <v>IC.PA.131627</v>
      </c>
      <c r="K2117" s="61" t="s">
        <v>12175</v>
      </c>
      <c r="L2117" s="167" t="str">
        <f t="shared" si="188"/>
        <v>Knee, right</v>
      </c>
      <c r="M2117" s="61" t="str">
        <f t="shared" si="189"/>
        <v>PI.IC.PA.131627.01</v>
      </c>
      <c r="N2117" s="168"/>
      <c r="O2117" s="168" t="str">
        <f t="shared" si="190"/>
        <v>PH.IC.PA.131627.01</v>
      </c>
      <c r="Q2117" s="168" t="str">
        <f t="shared" si="191"/>
        <v>CL.IC.PA.131627.01</v>
      </c>
      <c r="AF2117" s="167" t="s">
        <v>12773</v>
      </c>
      <c r="AG2117" s="167">
        <v>1429</v>
      </c>
    </row>
    <row r="2118" spans="1:33" s="167" customFormat="1" ht="15">
      <c r="A2118" s="167" t="s">
        <v>6465</v>
      </c>
      <c r="C2118" s="61" t="s">
        <v>12101</v>
      </c>
      <c r="E2118" s="61" t="s">
        <v>7863</v>
      </c>
      <c r="F2118" s="167" t="s">
        <v>5935</v>
      </c>
      <c r="G2118" s="86" t="s">
        <v>9732</v>
      </c>
      <c r="H2118" s="62" t="s">
        <v>9144</v>
      </c>
      <c r="J2118" s="63" t="str">
        <f t="shared" si="187"/>
        <v>IC.PA.131628</v>
      </c>
      <c r="K2118" s="61" t="s">
        <v>12175</v>
      </c>
      <c r="L2118" s="167" t="str">
        <f t="shared" si="188"/>
        <v>Knee, left</v>
      </c>
      <c r="M2118" s="61" t="str">
        <f t="shared" si="189"/>
        <v>PI.IC.PA.131628.01</v>
      </c>
      <c r="N2118" s="168"/>
      <c r="O2118" s="168" t="str">
        <f t="shared" si="190"/>
        <v>PH.IC.PA.131628.01</v>
      </c>
      <c r="Q2118" s="168" t="str">
        <f t="shared" si="191"/>
        <v>CL.IC.PA.131628.01</v>
      </c>
      <c r="AF2118" s="167" t="s">
        <v>12773</v>
      </c>
      <c r="AG2118" s="167">
        <v>1429</v>
      </c>
    </row>
    <row r="2119" spans="1:33" s="167" customFormat="1" ht="15">
      <c r="A2119" s="167" t="s">
        <v>6465</v>
      </c>
      <c r="C2119" s="61" t="s">
        <v>12101</v>
      </c>
      <c r="E2119" s="61" t="s">
        <v>7863</v>
      </c>
      <c r="F2119" s="167" t="s">
        <v>5935</v>
      </c>
      <c r="G2119" s="86" t="s">
        <v>9734</v>
      </c>
      <c r="H2119" s="62" t="s">
        <v>9145</v>
      </c>
      <c r="J2119" s="63" t="str">
        <f t="shared" si="187"/>
        <v>IC.PA.131629</v>
      </c>
      <c r="K2119" s="61" t="s">
        <v>12175</v>
      </c>
      <c r="L2119" s="167" t="str">
        <f t="shared" si="188"/>
        <v>Calf, right</v>
      </c>
      <c r="M2119" s="61" t="str">
        <f t="shared" si="189"/>
        <v>PI.IC.PA.131629.01</v>
      </c>
      <c r="N2119" s="168"/>
      <c r="O2119" s="168" t="str">
        <f t="shared" si="190"/>
        <v>PH.IC.PA.131629.01</v>
      </c>
      <c r="Q2119" s="168" t="str">
        <f t="shared" si="191"/>
        <v>CL.IC.PA.131629.01</v>
      </c>
      <c r="AF2119" s="167" t="s">
        <v>12773</v>
      </c>
      <c r="AG2119" s="167">
        <v>1429</v>
      </c>
    </row>
    <row r="2120" spans="1:33" s="167" customFormat="1" ht="15">
      <c r="A2120" s="167" t="s">
        <v>6465</v>
      </c>
      <c r="C2120" s="61" t="s">
        <v>12101</v>
      </c>
      <c r="E2120" s="61" t="s">
        <v>7863</v>
      </c>
      <c r="F2120" s="167" t="s">
        <v>5935</v>
      </c>
      <c r="G2120" s="86" t="s">
        <v>9736</v>
      </c>
      <c r="H2120" s="62" t="s">
        <v>6872</v>
      </c>
      <c r="J2120" s="63" t="str">
        <f t="shared" si="187"/>
        <v>IC.PA.131630</v>
      </c>
      <c r="K2120" s="61" t="s">
        <v>12175</v>
      </c>
      <c r="L2120" s="167" t="str">
        <f t="shared" si="188"/>
        <v>Calf, left</v>
      </c>
      <c r="M2120" s="61" t="str">
        <f t="shared" si="189"/>
        <v>PI.IC.PA.131630.01</v>
      </c>
      <c r="N2120" s="168"/>
      <c r="O2120" s="168" t="str">
        <f t="shared" si="190"/>
        <v>PH.IC.PA.131630.01</v>
      </c>
      <c r="Q2120" s="168" t="str">
        <f t="shared" si="191"/>
        <v>CL.IC.PA.131630.01</v>
      </c>
      <c r="AF2120" s="167" t="s">
        <v>12773</v>
      </c>
      <c r="AG2120" s="167">
        <v>1429</v>
      </c>
    </row>
    <row r="2121" spans="1:33" s="167" customFormat="1" ht="15">
      <c r="A2121" s="167" t="s">
        <v>6465</v>
      </c>
      <c r="C2121" s="61" t="s">
        <v>12101</v>
      </c>
      <c r="E2121" s="61" t="s">
        <v>7863</v>
      </c>
      <c r="F2121" s="167" t="s">
        <v>5935</v>
      </c>
      <c r="G2121" s="86" t="s">
        <v>9878</v>
      </c>
      <c r="H2121" s="62" t="s">
        <v>6874</v>
      </c>
      <c r="J2121" s="63" t="str">
        <f t="shared" si="187"/>
        <v>IC.PA.131631</v>
      </c>
      <c r="K2121" s="61" t="s">
        <v>12175</v>
      </c>
      <c r="L2121" s="167" t="str">
        <f t="shared" si="188"/>
        <v>Ankle, right</v>
      </c>
      <c r="M2121" s="61" t="str">
        <f t="shared" si="189"/>
        <v>PI.IC.PA.131631.01</v>
      </c>
      <c r="N2121" s="168"/>
      <c r="O2121" s="168" t="str">
        <f t="shared" si="190"/>
        <v>PH.IC.PA.131631.01</v>
      </c>
      <c r="Q2121" s="168" t="str">
        <f t="shared" si="191"/>
        <v>CL.IC.PA.131631.01</v>
      </c>
      <c r="AF2121" s="167" t="s">
        <v>12773</v>
      </c>
      <c r="AG2121" s="167">
        <v>1429</v>
      </c>
    </row>
    <row r="2122" spans="1:33" s="167" customFormat="1" ht="15">
      <c r="A2122" s="167" t="s">
        <v>6465</v>
      </c>
      <c r="C2122" s="61" t="s">
        <v>12101</v>
      </c>
      <c r="E2122" s="61" t="s">
        <v>7863</v>
      </c>
      <c r="F2122" s="167" t="s">
        <v>5935</v>
      </c>
      <c r="G2122" s="86" t="s">
        <v>9880</v>
      </c>
      <c r="H2122" s="62" t="s">
        <v>7411</v>
      </c>
      <c r="J2122" s="63" t="str">
        <f t="shared" si="187"/>
        <v>IC.PA.131632</v>
      </c>
      <c r="K2122" s="61" t="s">
        <v>12175</v>
      </c>
      <c r="L2122" s="167" t="str">
        <f t="shared" si="188"/>
        <v>Ankle, left</v>
      </c>
      <c r="M2122" s="61" t="str">
        <f t="shared" si="189"/>
        <v>PI.IC.PA.131632.01</v>
      </c>
      <c r="N2122" s="168"/>
      <c r="O2122" s="168" t="str">
        <f t="shared" si="190"/>
        <v>PH.IC.PA.131632.01</v>
      </c>
      <c r="Q2122" s="168" t="str">
        <f t="shared" si="191"/>
        <v>CL.IC.PA.131632.01</v>
      </c>
      <c r="AF2122" s="167" t="s">
        <v>12773</v>
      </c>
      <c r="AG2122" s="167">
        <v>1429</v>
      </c>
    </row>
    <row r="2123" spans="1:33" s="167" customFormat="1" ht="15">
      <c r="A2123" s="167" t="s">
        <v>6465</v>
      </c>
      <c r="C2123" s="61" t="s">
        <v>12101</v>
      </c>
      <c r="E2123" s="61" t="s">
        <v>7863</v>
      </c>
      <c r="F2123" s="167" t="s">
        <v>5935</v>
      </c>
      <c r="G2123" s="86" t="s">
        <v>9033</v>
      </c>
      <c r="H2123" s="62" t="s">
        <v>7414</v>
      </c>
      <c r="J2123" s="63" t="str">
        <f t="shared" si="187"/>
        <v>IC.PA.131633</v>
      </c>
      <c r="K2123" s="61" t="s">
        <v>12175</v>
      </c>
      <c r="L2123" s="167" t="str">
        <f t="shared" si="188"/>
        <v>Heel, right</v>
      </c>
      <c r="M2123" s="61" t="str">
        <f t="shared" si="189"/>
        <v>PI.IC.PA.131633.01</v>
      </c>
      <c r="N2123" s="168"/>
      <c r="O2123" s="168" t="str">
        <f t="shared" si="190"/>
        <v>PH.IC.PA.131633.01</v>
      </c>
      <c r="Q2123" s="168" t="str">
        <f t="shared" si="191"/>
        <v>CL.IC.PA.131633.01</v>
      </c>
      <c r="AF2123" s="167" t="s">
        <v>12773</v>
      </c>
      <c r="AG2123" s="167">
        <v>1429</v>
      </c>
    </row>
    <row r="2124" spans="1:33" s="167" customFormat="1" ht="15">
      <c r="A2124" s="167" t="s">
        <v>6465</v>
      </c>
      <c r="C2124" s="61" t="s">
        <v>12101</v>
      </c>
      <c r="E2124" s="61" t="s">
        <v>7863</v>
      </c>
      <c r="F2124" s="167" t="s">
        <v>5935</v>
      </c>
      <c r="G2124" s="86" t="s">
        <v>9035</v>
      </c>
      <c r="H2124" s="62" t="s">
        <v>7417</v>
      </c>
      <c r="J2124" s="63" t="str">
        <f t="shared" si="187"/>
        <v>IC.PA.131634</v>
      </c>
      <c r="K2124" s="61" t="s">
        <v>12175</v>
      </c>
      <c r="L2124" s="167" t="str">
        <f t="shared" si="188"/>
        <v>Heel, left</v>
      </c>
      <c r="M2124" s="61" t="str">
        <f t="shared" si="189"/>
        <v>PI.IC.PA.131634.01</v>
      </c>
      <c r="N2124" s="168"/>
      <c r="O2124" s="168" t="str">
        <f t="shared" si="190"/>
        <v>PH.IC.PA.131634.01</v>
      </c>
      <c r="Q2124" s="168" t="str">
        <f t="shared" si="191"/>
        <v>CL.IC.PA.131634.01</v>
      </c>
      <c r="AF2124" s="167" t="s">
        <v>12773</v>
      </c>
      <c r="AG2124" s="167">
        <v>1429</v>
      </c>
    </row>
    <row r="2125" spans="1:33" s="167" customFormat="1" ht="15">
      <c r="A2125" s="167" t="s">
        <v>6465</v>
      </c>
      <c r="C2125" s="61" t="s">
        <v>12101</v>
      </c>
      <c r="E2125" s="61" t="s">
        <v>7863</v>
      </c>
      <c r="F2125" s="167" t="s">
        <v>5935</v>
      </c>
      <c r="G2125" s="86" t="s">
        <v>9171</v>
      </c>
      <c r="H2125" s="62" t="s">
        <v>7255</v>
      </c>
      <c r="J2125" s="63" t="str">
        <f t="shared" si="187"/>
        <v>IC.PA.131635</v>
      </c>
      <c r="K2125" s="61" t="s">
        <v>12175</v>
      </c>
      <c r="L2125" s="167" t="str">
        <f t="shared" si="188"/>
        <v>Foot, right</v>
      </c>
      <c r="M2125" s="61" t="str">
        <f t="shared" si="189"/>
        <v>PI.IC.PA.131635.01</v>
      </c>
      <c r="N2125" s="168"/>
      <c r="O2125" s="168" t="str">
        <f t="shared" si="190"/>
        <v>PH.IC.PA.131635.01</v>
      </c>
      <c r="Q2125" s="168" t="str">
        <f t="shared" si="191"/>
        <v>CL.IC.PA.131635.01</v>
      </c>
      <c r="AF2125" s="167" t="s">
        <v>12773</v>
      </c>
      <c r="AG2125" s="167">
        <v>1429</v>
      </c>
    </row>
    <row r="2126" spans="1:33" s="167" customFormat="1" ht="15">
      <c r="A2126" s="167" t="s">
        <v>6465</v>
      </c>
      <c r="C2126" s="61" t="s">
        <v>12101</v>
      </c>
      <c r="E2126" s="61" t="s">
        <v>7863</v>
      </c>
      <c r="F2126" s="167" t="s">
        <v>5935</v>
      </c>
      <c r="G2126" s="86" t="s">
        <v>9306</v>
      </c>
      <c r="H2126" s="62" t="s">
        <v>7257</v>
      </c>
      <c r="J2126" s="63" t="str">
        <f t="shared" si="187"/>
        <v>IC.PA.131636</v>
      </c>
      <c r="K2126" s="61" t="s">
        <v>12175</v>
      </c>
      <c r="L2126" s="167" t="str">
        <f t="shared" si="188"/>
        <v>Foot, left</v>
      </c>
      <c r="M2126" s="61" t="str">
        <f t="shared" si="189"/>
        <v>PI.IC.PA.131636.01</v>
      </c>
      <c r="N2126" s="168"/>
      <c r="O2126" s="168" t="str">
        <f t="shared" si="190"/>
        <v>PH.IC.PA.131636.01</v>
      </c>
      <c r="Q2126" s="168" t="str">
        <f t="shared" si="191"/>
        <v>CL.IC.PA.131636.01</v>
      </c>
      <c r="AF2126" s="167" t="s">
        <v>12773</v>
      </c>
      <c r="AG2126" s="167">
        <v>1429</v>
      </c>
    </row>
    <row r="2127" spans="1:33" s="167" customFormat="1" ht="15">
      <c r="A2127" s="167" t="s">
        <v>6465</v>
      </c>
      <c r="C2127" s="61" t="s">
        <v>12101</v>
      </c>
      <c r="E2127" s="61" t="s">
        <v>7863</v>
      </c>
      <c r="F2127" s="167" t="s">
        <v>5935</v>
      </c>
      <c r="G2127" s="86" t="s">
        <v>9015</v>
      </c>
      <c r="H2127" s="62" t="s">
        <v>7101</v>
      </c>
      <c r="J2127" s="63" t="str">
        <f t="shared" si="187"/>
        <v>IC.PA.131637</v>
      </c>
      <c r="K2127" s="61" t="s">
        <v>12175</v>
      </c>
      <c r="L2127" s="167" t="str">
        <f t="shared" si="188"/>
        <v>Toe(s), right:  specify</v>
      </c>
      <c r="M2127" s="61" t="str">
        <f t="shared" si="189"/>
        <v>PI.IC.PA.131637.01</v>
      </c>
      <c r="N2127" s="168"/>
      <c r="O2127" s="168" t="str">
        <f t="shared" si="190"/>
        <v>PH.IC.PA.131637.01</v>
      </c>
      <c r="Q2127" s="168" t="str">
        <f t="shared" si="191"/>
        <v>CL.IC.PA.131637.01</v>
      </c>
      <c r="AF2127" s="167" t="s">
        <v>12773</v>
      </c>
      <c r="AG2127" s="167">
        <v>1429</v>
      </c>
    </row>
    <row r="2128" spans="1:33" s="167" customFormat="1" ht="15">
      <c r="A2128" s="167" t="s">
        <v>6465</v>
      </c>
      <c r="C2128" s="61" t="s">
        <v>12101</v>
      </c>
      <c r="E2128" s="61" t="s">
        <v>7863</v>
      </c>
      <c r="F2128" s="167" t="s">
        <v>5935</v>
      </c>
      <c r="G2128" s="86" t="s">
        <v>9421</v>
      </c>
      <c r="H2128" s="62" t="s">
        <v>7103</v>
      </c>
      <c r="J2128" s="63" t="str">
        <f t="shared" si="187"/>
        <v>IC.PA.131638</v>
      </c>
      <c r="K2128" s="61" t="s">
        <v>12175</v>
      </c>
      <c r="L2128" s="167" t="str">
        <f t="shared" si="188"/>
        <v>Toe(s), left:  specify</v>
      </c>
      <c r="M2128" s="61" t="str">
        <f t="shared" si="189"/>
        <v>PI.IC.PA.131638.01</v>
      </c>
      <c r="N2128" s="168"/>
      <c r="O2128" s="168" t="str">
        <f t="shared" si="190"/>
        <v>PH.IC.PA.131638.01</v>
      </c>
      <c r="Q2128" s="168" t="str">
        <f t="shared" si="191"/>
        <v>CL.IC.PA.131638.01</v>
      </c>
      <c r="AF2128" s="167" t="s">
        <v>12773</v>
      </c>
      <c r="AG2128" s="167">
        <v>1429</v>
      </c>
    </row>
    <row r="2129" spans="1:17" s="167" customFormat="1" ht="15">
      <c r="A2129" s="167" t="s">
        <v>6465</v>
      </c>
      <c r="C2129" s="61" t="s">
        <v>12101</v>
      </c>
      <c r="D2129" s="167" t="s">
        <v>6262</v>
      </c>
      <c r="E2129" s="61" t="s">
        <v>12462</v>
      </c>
      <c r="F2129" s="167" t="s">
        <v>5936</v>
      </c>
      <c r="G2129" s="167" t="s">
        <v>6258</v>
      </c>
      <c r="H2129" s="62" t="s">
        <v>11848</v>
      </c>
      <c r="I2129" s="167" t="s">
        <v>6259</v>
      </c>
      <c r="J2129" s="63" t="str">
        <f t="shared" si="187"/>
        <v>IC.PA.131701</v>
      </c>
      <c r="K2129" s="61" t="s">
        <v>12175</v>
      </c>
      <c r="L2129" s="167" t="str">
        <f t="shared" si="188"/>
        <v>Total body</v>
      </c>
      <c r="M2129" s="61" t="str">
        <f t="shared" si="189"/>
        <v>PI.IC.PA.131701.01</v>
      </c>
      <c r="N2129" s="168"/>
      <c r="O2129" s="168" t="str">
        <f t="shared" si="190"/>
        <v>PH.IC.PA.131701.01</v>
      </c>
      <c r="Q2129" s="168" t="str">
        <f t="shared" si="191"/>
        <v>CL.IC.PA.131701.01</v>
      </c>
    </row>
    <row r="2130" spans="1:17" s="167" customFormat="1" ht="15">
      <c r="A2130" s="167" t="s">
        <v>6465</v>
      </c>
      <c r="C2130" s="61" t="s">
        <v>12101</v>
      </c>
      <c r="E2130" s="61" t="s">
        <v>12462</v>
      </c>
      <c r="F2130" s="167" t="s">
        <v>5936</v>
      </c>
      <c r="G2130" s="167" t="s">
        <v>8812</v>
      </c>
      <c r="H2130" s="62" t="s">
        <v>12030</v>
      </c>
      <c r="I2130" s="167" t="s">
        <v>8812</v>
      </c>
      <c r="J2130" s="63" t="str">
        <f t="shared" si="187"/>
        <v>IC.PA.131702</v>
      </c>
      <c r="K2130" s="61" t="s">
        <v>12175</v>
      </c>
      <c r="L2130" s="167" t="str">
        <f t="shared" si="188"/>
        <v>Joint</v>
      </c>
      <c r="M2130" s="61" t="str">
        <f t="shared" si="189"/>
        <v>PI.IC.PA.131702.01</v>
      </c>
      <c r="N2130" s="168"/>
      <c r="O2130" s="168" t="str">
        <f t="shared" si="190"/>
        <v>PH.IC.PA.131702.01</v>
      </c>
      <c r="Q2130" s="168" t="str">
        <f t="shared" si="191"/>
        <v>CL.IC.PA.131702.01</v>
      </c>
    </row>
    <row r="2131" spans="1:17" s="167" customFormat="1" ht="15">
      <c r="A2131" s="167" t="s">
        <v>6465</v>
      </c>
      <c r="C2131" s="61" t="s">
        <v>12101</v>
      </c>
      <c r="E2131" s="61" t="s">
        <v>12462</v>
      </c>
      <c r="F2131" s="167" t="s">
        <v>5936</v>
      </c>
      <c r="G2131" s="167" t="s">
        <v>6260</v>
      </c>
      <c r="H2131" s="62" t="s">
        <v>12032</v>
      </c>
      <c r="I2131" s="167" t="s">
        <v>6260</v>
      </c>
      <c r="J2131" s="63" t="str">
        <f t="shared" si="187"/>
        <v>IC.PA.131703</v>
      </c>
      <c r="K2131" s="61" t="s">
        <v>12175</v>
      </c>
      <c r="L2131" s="167" t="str">
        <f t="shared" si="188"/>
        <v>Muscle</v>
      </c>
      <c r="M2131" s="61" t="str">
        <f t="shared" si="189"/>
        <v>PI.IC.PA.131703.01</v>
      </c>
      <c r="N2131" s="168"/>
      <c r="O2131" s="168" t="str">
        <f t="shared" si="190"/>
        <v>PH.IC.PA.131703.01</v>
      </c>
      <c r="Q2131" s="168" t="str">
        <f t="shared" si="191"/>
        <v>CL.IC.PA.131703.01</v>
      </c>
    </row>
    <row r="2132" spans="1:17" s="167" customFormat="1" ht="15">
      <c r="A2132" s="167" t="s">
        <v>6465</v>
      </c>
      <c r="C2132" s="61" t="s">
        <v>12101</v>
      </c>
      <c r="E2132" s="61" t="s">
        <v>12462</v>
      </c>
      <c r="F2132" s="167" t="s">
        <v>5936</v>
      </c>
      <c r="G2132" s="167" t="s">
        <v>13470</v>
      </c>
      <c r="H2132" s="62" t="s">
        <v>12028</v>
      </c>
      <c r="I2132" s="167" t="s">
        <v>12437</v>
      </c>
      <c r="J2132" s="63" t="str">
        <f t="shared" si="187"/>
        <v>IC.PA.131704</v>
      </c>
      <c r="K2132" s="61" t="s">
        <v>12175</v>
      </c>
      <c r="L2132" s="167" t="str">
        <f t="shared" si="188"/>
        <v xml:space="preserve">Other:  </v>
      </c>
      <c r="M2132" s="61" t="str">
        <f t="shared" si="189"/>
        <v>PI.IC.PA.131704.01</v>
      </c>
      <c r="N2132" s="168"/>
      <c r="O2132" s="168" t="str">
        <f t="shared" si="190"/>
        <v>PH.IC.PA.131704.01</v>
      </c>
      <c r="Q2132" s="168" t="str">
        <f t="shared" si="191"/>
        <v>CL.IC.PA.131704.01</v>
      </c>
    </row>
    <row r="2133" spans="1:17" s="167" customFormat="1" ht="15">
      <c r="A2133" s="167" t="s">
        <v>6465</v>
      </c>
      <c r="C2133" s="61" t="s">
        <v>12101</v>
      </c>
      <c r="D2133" s="167" t="s">
        <v>6261</v>
      </c>
      <c r="E2133" s="61" t="s">
        <v>12602</v>
      </c>
      <c r="F2133" s="167" t="s">
        <v>5937</v>
      </c>
      <c r="G2133" s="167" t="s">
        <v>9026</v>
      </c>
      <c r="H2133" s="62" t="s">
        <v>11848</v>
      </c>
      <c r="I2133" s="167" t="s">
        <v>9026</v>
      </c>
      <c r="J2133" s="63" t="str">
        <f t="shared" si="187"/>
        <v>IC.PA.131801</v>
      </c>
      <c r="K2133" s="61" t="s">
        <v>12175</v>
      </c>
      <c r="L2133" s="167" t="str">
        <f t="shared" si="188"/>
        <v>Forehead</v>
      </c>
      <c r="M2133" s="61" t="str">
        <f t="shared" si="189"/>
        <v>PI.IC.PA.131801.01</v>
      </c>
      <c r="N2133" s="168"/>
      <c r="O2133" s="168" t="str">
        <f t="shared" si="190"/>
        <v>PH.IC.PA.131801.01</v>
      </c>
      <c r="Q2133" s="168" t="str">
        <f t="shared" si="191"/>
        <v>CL.IC.PA.131801.01</v>
      </c>
    </row>
    <row r="2134" spans="1:17" s="167" customFormat="1" ht="15">
      <c r="A2134" s="167" t="s">
        <v>6465</v>
      </c>
      <c r="C2134" s="61" t="s">
        <v>12101</v>
      </c>
      <c r="E2134" s="61" t="s">
        <v>12602</v>
      </c>
      <c r="F2134" s="167" t="s">
        <v>5937</v>
      </c>
      <c r="G2134" s="167" t="s">
        <v>9140</v>
      </c>
      <c r="H2134" s="62" t="s">
        <v>12030</v>
      </c>
      <c r="I2134" s="167" t="s">
        <v>9140</v>
      </c>
      <c r="J2134" s="63" t="str">
        <f t="shared" si="187"/>
        <v>IC.PA.131802</v>
      </c>
      <c r="K2134" s="61" t="s">
        <v>12175</v>
      </c>
      <c r="L2134" s="167" t="str">
        <f t="shared" si="188"/>
        <v>Temporal</v>
      </c>
      <c r="M2134" s="61" t="str">
        <f t="shared" si="189"/>
        <v>PI.IC.PA.131802.01</v>
      </c>
      <c r="N2134" s="168"/>
      <c r="O2134" s="168" t="str">
        <f t="shared" si="190"/>
        <v>PH.IC.PA.131802.01</v>
      </c>
      <c r="Q2134" s="168" t="str">
        <f t="shared" si="191"/>
        <v>CL.IC.PA.131802.01</v>
      </c>
    </row>
    <row r="2135" spans="1:17" s="167" customFormat="1" ht="15">
      <c r="A2135" s="167" t="s">
        <v>6465</v>
      </c>
      <c r="C2135" s="61" t="s">
        <v>12101</v>
      </c>
      <c r="E2135" s="61" t="s">
        <v>12602</v>
      </c>
      <c r="F2135" s="167" t="s">
        <v>5937</v>
      </c>
      <c r="G2135" s="167" t="s">
        <v>6091</v>
      </c>
      <c r="H2135" s="62" t="s">
        <v>12032</v>
      </c>
      <c r="I2135" s="167" t="s">
        <v>6091</v>
      </c>
      <c r="J2135" s="63" t="str">
        <f t="shared" si="187"/>
        <v>IC.PA.131803</v>
      </c>
      <c r="K2135" s="61" t="s">
        <v>12175</v>
      </c>
      <c r="L2135" s="167" t="str">
        <f t="shared" si="188"/>
        <v>Occipital</v>
      </c>
      <c r="M2135" s="61" t="str">
        <f t="shared" si="189"/>
        <v>PI.IC.PA.131803.01</v>
      </c>
      <c r="N2135" s="168"/>
      <c r="O2135" s="168" t="str">
        <f t="shared" si="190"/>
        <v>PH.IC.PA.131803.01</v>
      </c>
      <c r="Q2135" s="168" t="str">
        <f t="shared" si="191"/>
        <v>CL.IC.PA.131803.01</v>
      </c>
    </row>
    <row r="2136" spans="1:17" s="167" customFormat="1" ht="15">
      <c r="A2136" s="167" t="s">
        <v>6465</v>
      </c>
      <c r="C2136" s="61" t="s">
        <v>12101</v>
      </c>
      <c r="E2136" s="61" t="s">
        <v>12602</v>
      </c>
      <c r="F2136" s="167" t="s">
        <v>5937</v>
      </c>
      <c r="G2136" s="167" t="s">
        <v>9142</v>
      </c>
      <c r="H2136" s="62" t="s">
        <v>12028</v>
      </c>
      <c r="I2136" s="167" t="s">
        <v>9142</v>
      </c>
      <c r="J2136" s="63" t="str">
        <f t="shared" si="187"/>
        <v>IC.PA.131804</v>
      </c>
      <c r="K2136" s="61" t="s">
        <v>12175</v>
      </c>
      <c r="L2136" s="167" t="str">
        <f t="shared" si="188"/>
        <v>Eye(s)</v>
      </c>
      <c r="M2136" s="61" t="str">
        <f t="shared" si="189"/>
        <v>PI.IC.PA.131804.01</v>
      </c>
      <c r="N2136" s="168"/>
      <c r="O2136" s="168" t="str">
        <f t="shared" si="190"/>
        <v>PH.IC.PA.131804.01</v>
      </c>
      <c r="Q2136" s="168" t="str">
        <f t="shared" si="191"/>
        <v>CL.IC.PA.131804.01</v>
      </c>
    </row>
    <row r="2137" spans="1:17" s="167" customFormat="1" ht="15">
      <c r="A2137" s="167" t="s">
        <v>6465</v>
      </c>
      <c r="C2137" s="61" t="s">
        <v>12101</v>
      </c>
      <c r="E2137" s="61" t="s">
        <v>12602</v>
      </c>
      <c r="F2137" s="167" t="s">
        <v>5937</v>
      </c>
      <c r="G2137" s="167" t="s">
        <v>6092</v>
      </c>
      <c r="H2137" s="62" t="s">
        <v>12210</v>
      </c>
      <c r="I2137" s="167" t="s">
        <v>6093</v>
      </c>
      <c r="J2137" s="63" t="str">
        <f t="shared" ref="J2137:J2200" si="192">CONCATENATE("IC.PA.",C2137,E2137,H2137)</f>
        <v>IC.PA.131805</v>
      </c>
      <c r="K2137" s="61" t="s">
        <v>12175</v>
      </c>
      <c r="L2137" s="167" t="str">
        <f t="shared" ref="L2137:L2200" si="193">G2137</f>
        <v>Behind the eyes</v>
      </c>
      <c r="M2137" s="61" t="str">
        <f t="shared" ref="M2137:M2200" si="194">CONCATENATE("PI.",J2137,".",K2137)</f>
        <v>PI.IC.PA.131805.01</v>
      </c>
      <c r="N2137" s="168"/>
      <c r="O2137" s="168" t="str">
        <f t="shared" ref="O2137:O2200" si="195">CONCATENATE("PH.",J2137,".",K2137)</f>
        <v>PH.IC.PA.131805.01</v>
      </c>
      <c r="Q2137" s="168" t="str">
        <f t="shared" ref="Q2137:Q2200" si="196">CONCATENATE("CL.",J2137,".",K2137)</f>
        <v>CL.IC.PA.131805.01</v>
      </c>
    </row>
    <row r="2138" spans="1:17" s="167" customFormat="1" ht="15">
      <c r="A2138" s="167" t="s">
        <v>6465</v>
      </c>
      <c r="C2138" s="61" t="s">
        <v>12101</v>
      </c>
      <c r="E2138" s="61" t="s">
        <v>12602</v>
      </c>
      <c r="F2138" s="167" t="s">
        <v>5937</v>
      </c>
      <c r="G2138" s="167" t="s">
        <v>6094</v>
      </c>
      <c r="H2138" s="62" t="s">
        <v>12212</v>
      </c>
      <c r="I2138" s="167" t="s">
        <v>6095</v>
      </c>
      <c r="J2138" s="63" t="str">
        <f t="shared" si="192"/>
        <v>IC.PA.131806</v>
      </c>
      <c r="K2138" s="61" t="s">
        <v>12175</v>
      </c>
      <c r="L2138" s="167" t="str">
        <f t="shared" si="193"/>
        <v>Between the eyes</v>
      </c>
      <c r="M2138" s="61" t="str">
        <f t="shared" si="194"/>
        <v>PI.IC.PA.131806.01</v>
      </c>
      <c r="N2138" s="168"/>
      <c r="O2138" s="168" t="str">
        <f t="shared" si="195"/>
        <v>PH.IC.PA.131806.01</v>
      </c>
      <c r="Q2138" s="168" t="str">
        <f t="shared" si="196"/>
        <v>CL.IC.PA.131806.01</v>
      </c>
    </row>
    <row r="2139" spans="1:17" s="167" customFormat="1" ht="15">
      <c r="A2139" s="167" t="s">
        <v>6465</v>
      </c>
      <c r="C2139" s="61" t="s">
        <v>12101</v>
      </c>
      <c r="E2139" s="61" t="s">
        <v>12602</v>
      </c>
      <c r="F2139" s="167" t="s">
        <v>5937</v>
      </c>
      <c r="G2139" s="167" t="s">
        <v>6096</v>
      </c>
      <c r="H2139" s="62" t="s">
        <v>12225</v>
      </c>
      <c r="I2139" s="167" t="s">
        <v>6096</v>
      </c>
      <c r="J2139" s="63" t="str">
        <f t="shared" si="192"/>
        <v>IC.PA.131807</v>
      </c>
      <c r="K2139" s="61" t="s">
        <v>12175</v>
      </c>
      <c r="L2139" s="167" t="str">
        <f t="shared" si="193"/>
        <v>Sinus</v>
      </c>
      <c r="M2139" s="61" t="str">
        <f t="shared" si="194"/>
        <v>PI.IC.PA.131807.01</v>
      </c>
      <c r="N2139" s="168"/>
      <c r="O2139" s="168" t="str">
        <f t="shared" si="195"/>
        <v>PH.IC.PA.131807.01</v>
      </c>
      <c r="Q2139" s="168" t="str">
        <f t="shared" si="196"/>
        <v>CL.IC.PA.131807.01</v>
      </c>
    </row>
    <row r="2140" spans="1:17" s="167" customFormat="1" ht="15">
      <c r="A2140" s="167" t="s">
        <v>6465</v>
      </c>
      <c r="C2140" s="61" t="s">
        <v>12101</v>
      </c>
      <c r="E2140" s="61" t="s">
        <v>12602</v>
      </c>
      <c r="F2140" s="167" t="s">
        <v>5937</v>
      </c>
      <c r="G2140" s="167" t="s">
        <v>8737</v>
      </c>
      <c r="H2140" s="62" t="s">
        <v>11638</v>
      </c>
      <c r="I2140" s="167" t="s">
        <v>8737</v>
      </c>
      <c r="J2140" s="63" t="str">
        <f t="shared" si="192"/>
        <v>IC.PA.131808</v>
      </c>
      <c r="K2140" s="61" t="s">
        <v>12175</v>
      </c>
      <c r="L2140" s="167" t="str">
        <f t="shared" si="193"/>
        <v>Ear(s)</v>
      </c>
      <c r="M2140" s="61" t="str">
        <f t="shared" si="194"/>
        <v>PI.IC.PA.131808.01</v>
      </c>
      <c r="N2140" s="168"/>
      <c r="O2140" s="168" t="str">
        <f t="shared" si="195"/>
        <v>PH.IC.PA.131808.01</v>
      </c>
      <c r="Q2140" s="168" t="str">
        <f t="shared" si="196"/>
        <v>CL.IC.PA.131808.01</v>
      </c>
    </row>
    <row r="2141" spans="1:17" s="167" customFormat="1" ht="15">
      <c r="A2141" s="167" t="s">
        <v>6465</v>
      </c>
      <c r="C2141" s="61" t="s">
        <v>12101</v>
      </c>
      <c r="E2141" s="61" t="s">
        <v>12602</v>
      </c>
      <c r="F2141" s="167" t="s">
        <v>5937</v>
      </c>
      <c r="G2141" s="167" t="s">
        <v>9457</v>
      </c>
      <c r="H2141" s="62" t="s">
        <v>11639</v>
      </c>
      <c r="I2141" s="167" t="s">
        <v>9457</v>
      </c>
      <c r="J2141" s="63" t="str">
        <f t="shared" si="192"/>
        <v>IC.PA.131809</v>
      </c>
      <c r="K2141" s="61" t="s">
        <v>12175</v>
      </c>
      <c r="L2141" s="167" t="str">
        <f t="shared" si="193"/>
        <v>Nose</v>
      </c>
      <c r="M2141" s="61" t="str">
        <f t="shared" si="194"/>
        <v>PI.IC.PA.131809.01</v>
      </c>
      <c r="N2141" s="168"/>
      <c r="O2141" s="168" t="str">
        <f t="shared" si="195"/>
        <v>PH.IC.PA.131809.01</v>
      </c>
      <c r="Q2141" s="168" t="str">
        <f t="shared" si="196"/>
        <v>CL.IC.PA.131809.01</v>
      </c>
    </row>
    <row r="2142" spans="1:17" s="167" customFormat="1" ht="15">
      <c r="A2142" s="167" t="s">
        <v>6465</v>
      </c>
      <c r="C2142" s="61" t="s">
        <v>12101</v>
      </c>
      <c r="E2142" s="61" t="s">
        <v>12602</v>
      </c>
      <c r="F2142" s="167" t="s">
        <v>5937</v>
      </c>
      <c r="G2142" s="167" t="s">
        <v>9089</v>
      </c>
      <c r="H2142" s="62" t="s">
        <v>11829</v>
      </c>
      <c r="I2142" s="167" t="s">
        <v>9089</v>
      </c>
      <c r="J2142" s="63" t="str">
        <f t="shared" si="192"/>
        <v>IC.PA.131810</v>
      </c>
      <c r="K2142" s="61" t="s">
        <v>12175</v>
      </c>
      <c r="L2142" s="167" t="str">
        <f t="shared" si="193"/>
        <v>Lip(s)</v>
      </c>
      <c r="M2142" s="61" t="str">
        <f t="shared" si="194"/>
        <v>PI.IC.PA.131810.01</v>
      </c>
      <c r="N2142" s="168"/>
      <c r="O2142" s="168" t="str">
        <f t="shared" si="195"/>
        <v>PH.IC.PA.131810.01</v>
      </c>
      <c r="Q2142" s="168" t="str">
        <f t="shared" si="196"/>
        <v>CL.IC.PA.131810.01</v>
      </c>
    </row>
    <row r="2143" spans="1:17" s="167" customFormat="1" ht="15">
      <c r="A2143" s="167" t="s">
        <v>6465</v>
      </c>
      <c r="C2143" s="61" t="s">
        <v>12101</v>
      </c>
      <c r="E2143" s="61" t="s">
        <v>12602</v>
      </c>
      <c r="F2143" s="167" t="s">
        <v>5937</v>
      </c>
      <c r="G2143" s="167" t="s">
        <v>8744</v>
      </c>
      <c r="H2143" s="62" t="s">
        <v>12099</v>
      </c>
      <c r="I2143" s="167" t="s">
        <v>8744</v>
      </c>
      <c r="J2143" s="63" t="str">
        <f t="shared" si="192"/>
        <v>IC.PA.131811</v>
      </c>
      <c r="K2143" s="61" t="s">
        <v>12175</v>
      </c>
      <c r="L2143" s="167" t="str">
        <f t="shared" si="193"/>
        <v>Jaw</v>
      </c>
      <c r="M2143" s="61" t="str">
        <f t="shared" si="194"/>
        <v>PI.IC.PA.131811.01</v>
      </c>
      <c r="N2143" s="168"/>
      <c r="O2143" s="168" t="str">
        <f t="shared" si="195"/>
        <v>PH.IC.PA.131811.01</v>
      </c>
      <c r="Q2143" s="168" t="str">
        <f t="shared" si="196"/>
        <v>CL.IC.PA.131811.01</v>
      </c>
    </row>
    <row r="2144" spans="1:17" s="167" customFormat="1" ht="15">
      <c r="A2144" s="167" t="s">
        <v>6465</v>
      </c>
      <c r="C2144" s="61" t="s">
        <v>12101</v>
      </c>
      <c r="E2144" s="61" t="s">
        <v>12602</v>
      </c>
      <c r="F2144" s="167" t="s">
        <v>5937</v>
      </c>
      <c r="G2144" s="167" t="s">
        <v>9113</v>
      </c>
      <c r="H2144" s="62" t="s">
        <v>12100</v>
      </c>
      <c r="I2144" s="167" t="s">
        <v>9113</v>
      </c>
      <c r="J2144" s="63" t="str">
        <f t="shared" si="192"/>
        <v>IC.PA.131812</v>
      </c>
      <c r="K2144" s="61" t="s">
        <v>12175</v>
      </c>
      <c r="L2144" s="167" t="str">
        <f t="shared" si="193"/>
        <v>Neck</v>
      </c>
      <c r="M2144" s="61" t="str">
        <f t="shared" si="194"/>
        <v>PI.IC.PA.131812.01</v>
      </c>
      <c r="N2144" s="168"/>
      <c r="O2144" s="168" t="str">
        <f t="shared" si="195"/>
        <v>PH.IC.PA.131812.01</v>
      </c>
      <c r="Q2144" s="168" t="str">
        <f t="shared" si="196"/>
        <v>CL.IC.PA.131812.01</v>
      </c>
    </row>
    <row r="2145" spans="1:33" s="167" customFormat="1" ht="15">
      <c r="A2145" s="167" t="s">
        <v>6465</v>
      </c>
      <c r="C2145" s="61" t="s">
        <v>12101</v>
      </c>
      <c r="E2145" s="61" t="s">
        <v>12602</v>
      </c>
      <c r="F2145" s="167" t="s">
        <v>5937</v>
      </c>
      <c r="G2145" s="167" t="s">
        <v>6097</v>
      </c>
      <c r="H2145" s="62" t="s">
        <v>12101</v>
      </c>
      <c r="I2145" s="167" t="s">
        <v>6097</v>
      </c>
      <c r="J2145" s="63" t="str">
        <f t="shared" si="192"/>
        <v>IC.PA.131813</v>
      </c>
      <c r="K2145" s="61" t="s">
        <v>12175</v>
      </c>
      <c r="L2145" s="167" t="str">
        <f t="shared" si="193"/>
        <v>Toothache</v>
      </c>
      <c r="M2145" s="61" t="str">
        <f t="shared" si="194"/>
        <v>PI.IC.PA.131813.01</v>
      </c>
      <c r="N2145" s="168"/>
      <c r="O2145" s="168" t="str">
        <f t="shared" si="195"/>
        <v>PH.IC.PA.131813.01</v>
      </c>
      <c r="Q2145" s="168" t="str">
        <f t="shared" si="196"/>
        <v>CL.IC.PA.131813.01</v>
      </c>
    </row>
    <row r="2146" spans="1:33" s="167" customFormat="1" ht="15">
      <c r="A2146" s="167" t="s">
        <v>6465</v>
      </c>
      <c r="C2146" s="61" t="s">
        <v>12101</v>
      </c>
      <c r="E2146" s="61" t="s">
        <v>12602</v>
      </c>
      <c r="F2146" s="167" t="s">
        <v>5937</v>
      </c>
      <c r="G2146" s="167" t="s">
        <v>9088</v>
      </c>
      <c r="H2146" s="62" t="s">
        <v>12102</v>
      </c>
      <c r="I2146" s="167" t="s">
        <v>9088</v>
      </c>
      <c r="J2146" s="63" t="str">
        <f t="shared" si="192"/>
        <v>IC.PA.131814</v>
      </c>
      <c r="K2146" s="61" t="s">
        <v>12175</v>
      </c>
      <c r="L2146" s="167" t="str">
        <f t="shared" si="193"/>
        <v>Mouth</v>
      </c>
      <c r="M2146" s="61" t="str">
        <f t="shared" si="194"/>
        <v>PI.IC.PA.131814.01</v>
      </c>
      <c r="N2146" s="168"/>
      <c r="O2146" s="168" t="str">
        <f t="shared" si="195"/>
        <v>PH.IC.PA.131814.01</v>
      </c>
      <c r="Q2146" s="168" t="str">
        <f t="shared" si="196"/>
        <v>CL.IC.PA.131814.01</v>
      </c>
    </row>
    <row r="2147" spans="1:33" s="167" customFormat="1" ht="15">
      <c r="A2147" s="167" t="s">
        <v>6465</v>
      </c>
      <c r="C2147" s="61" t="s">
        <v>12101</v>
      </c>
      <c r="E2147" s="61" t="s">
        <v>12602</v>
      </c>
      <c r="F2147" s="167" t="s">
        <v>5937</v>
      </c>
      <c r="G2147" s="167" t="s">
        <v>9590</v>
      </c>
      <c r="H2147" s="62" t="s">
        <v>11559</v>
      </c>
      <c r="I2147" s="167" t="s">
        <v>9590</v>
      </c>
      <c r="J2147" s="63" t="str">
        <f t="shared" si="192"/>
        <v>IC.PA.131815</v>
      </c>
      <c r="K2147" s="61" t="s">
        <v>12175</v>
      </c>
      <c r="L2147" s="167" t="str">
        <f t="shared" si="193"/>
        <v>Face</v>
      </c>
      <c r="M2147" s="61" t="str">
        <f t="shared" si="194"/>
        <v>PI.IC.PA.131815.01</v>
      </c>
      <c r="N2147" s="168"/>
      <c r="O2147" s="168" t="str">
        <f t="shared" si="195"/>
        <v>PH.IC.PA.131815.01</v>
      </c>
      <c r="Q2147" s="168" t="str">
        <f t="shared" si="196"/>
        <v>CL.IC.PA.131815.01</v>
      </c>
    </row>
    <row r="2148" spans="1:33" s="167" customFormat="1" ht="15">
      <c r="A2148" s="167" t="s">
        <v>6465</v>
      </c>
      <c r="C2148" s="61" t="s">
        <v>12101</v>
      </c>
      <c r="E2148" s="61" t="s">
        <v>566</v>
      </c>
      <c r="F2148" s="167" t="s">
        <v>5937</v>
      </c>
      <c r="G2148" s="167" t="s">
        <v>9195</v>
      </c>
      <c r="H2148" s="62" t="s">
        <v>11560</v>
      </c>
      <c r="I2148" s="167" t="s">
        <v>9195</v>
      </c>
      <c r="J2148" s="63" t="str">
        <f t="shared" si="192"/>
        <v>IC.PA.131816</v>
      </c>
      <c r="K2148" s="61" t="s">
        <v>13277</v>
      </c>
      <c r="L2148" s="167" t="str">
        <f t="shared" si="193"/>
        <v>Head</v>
      </c>
      <c r="M2148" s="61" t="str">
        <f t="shared" si="194"/>
        <v>PI.IC.PA.131816.01</v>
      </c>
      <c r="N2148" s="168"/>
      <c r="O2148" s="168" t="str">
        <f t="shared" si="195"/>
        <v>PH.IC.PA.131816.01</v>
      </c>
      <c r="Q2148" s="168" t="str">
        <f t="shared" si="196"/>
        <v>CL.IC.PA.131816.01</v>
      </c>
    </row>
    <row r="2149" spans="1:33" s="167" customFormat="1" ht="15">
      <c r="A2149" s="167" t="s">
        <v>6465</v>
      </c>
      <c r="C2149" s="61" t="s">
        <v>12101</v>
      </c>
      <c r="E2149" s="61" t="s">
        <v>12602</v>
      </c>
      <c r="F2149" s="167" t="s">
        <v>5937</v>
      </c>
      <c r="G2149" s="167" t="s">
        <v>280</v>
      </c>
      <c r="H2149" s="62" t="s">
        <v>596</v>
      </c>
      <c r="I2149" s="167" t="s">
        <v>280</v>
      </c>
      <c r="J2149" s="63" t="str">
        <f t="shared" si="192"/>
        <v>IC.PA.131817</v>
      </c>
      <c r="K2149" s="61" t="s">
        <v>12175</v>
      </c>
      <c r="L2149" s="167" t="str">
        <f t="shared" si="193"/>
        <v>Throat</v>
      </c>
      <c r="M2149" s="61" t="str">
        <f t="shared" si="194"/>
        <v>PI.IC.PA.131817.01</v>
      </c>
      <c r="N2149" s="168"/>
      <c r="O2149" s="168" t="str">
        <f t="shared" si="195"/>
        <v>PH.IC.PA.131817.01</v>
      </c>
      <c r="Q2149" s="168" t="str">
        <f t="shared" si="196"/>
        <v>CL.IC.PA.131817.01</v>
      </c>
      <c r="AD2149" s="167" t="s">
        <v>88</v>
      </c>
      <c r="AE2149" s="167">
        <v>1185</v>
      </c>
    </row>
    <row r="2150" spans="1:33" s="167" customFormat="1" ht="15">
      <c r="A2150" s="167" t="s">
        <v>6465</v>
      </c>
      <c r="C2150" s="61" t="s">
        <v>12101</v>
      </c>
      <c r="E2150" s="61" t="s">
        <v>12602</v>
      </c>
      <c r="F2150" s="167" t="s">
        <v>5937</v>
      </c>
      <c r="G2150" s="86" t="s">
        <v>13514</v>
      </c>
      <c r="H2150" s="62" t="s">
        <v>12060</v>
      </c>
      <c r="J2150" s="63" t="str">
        <f t="shared" si="192"/>
        <v>IC.PA.131818</v>
      </c>
      <c r="K2150" s="61" t="s">
        <v>12175</v>
      </c>
      <c r="L2150" s="167" t="str">
        <f t="shared" si="193"/>
        <v>Forehead, right</v>
      </c>
      <c r="M2150" s="61" t="str">
        <f t="shared" si="194"/>
        <v>PI.IC.PA.131818.01</v>
      </c>
      <c r="N2150" s="168"/>
      <c r="O2150" s="168" t="str">
        <f t="shared" si="195"/>
        <v>PH.IC.PA.131818.01</v>
      </c>
      <c r="Q2150" s="168" t="str">
        <f t="shared" si="196"/>
        <v>CL.IC.PA.131818.01</v>
      </c>
      <c r="AF2150" s="167" t="s">
        <v>12773</v>
      </c>
      <c r="AG2150" s="167">
        <v>1429</v>
      </c>
    </row>
    <row r="2151" spans="1:33" s="167" customFormat="1" ht="15">
      <c r="A2151" s="167" t="s">
        <v>6465</v>
      </c>
      <c r="C2151" s="61" t="s">
        <v>12101</v>
      </c>
      <c r="E2151" s="61" t="s">
        <v>12602</v>
      </c>
      <c r="F2151" s="167" t="s">
        <v>5937</v>
      </c>
      <c r="G2151" s="86" t="s">
        <v>13515</v>
      </c>
      <c r="H2151" s="62" t="s">
        <v>11913</v>
      </c>
      <c r="J2151" s="63" t="str">
        <f t="shared" si="192"/>
        <v>IC.PA.131819</v>
      </c>
      <c r="K2151" s="61" t="s">
        <v>12175</v>
      </c>
      <c r="L2151" s="167" t="str">
        <f t="shared" si="193"/>
        <v>Forehead, left</v>
      </c>
      <c r="M2151" s="61" t="str">
        <f t="shared" si="194"/>
        <v>PI.IC.PA.131819.01</v>
      </c>
      <c r="N2151" s="168"/>
      <c r="O2151" s="168" t="str">
        <f t="shared" si="195"/>
        <v>PH.IC.PA.131819.01</v>
      </c>
      <c r="Q2151" s="168" t="str">
        <f t="shared" si="196"/>
        <v>CL.IC.PA.131819.01</v>
      </c>
      <c r="AF2151" s="167" t="s">
        <v>12773</v>
      </c>
      <c r="AG2151" s="167">
        <v>1429</v>
      </c>
    </row>
    <row r="2152" spans="1:33" s="167" customFormat="1" ht="15">
      <c r="A2152" s="167" t="s">
        <v>6465</v>
      </c>
      <c r="C2152" s="61" t="s">
        <v>12101</v>
      </c>
      <c r="E2152" s="61" t="s">
        <v>12602</v>
      </c>
      <c r="F2152" s="167" t="s">
        <v>5937</v>
      </c>
      <c r="G2152" s="86" t="s">
        <v>9027</v>
      </c>
      <c r="H2152" s="62" t="s">
        <v>11906</v>
      </c>
      <c r="J2152" s="63" t="str">
        <f t="shared" si="192"/>
        <v>IC.PA.131820</v>
      </c>
      <c r="K2152" s="61" t="s">
        <v>12175</v>
      </c>
      <c r="L2152" s="167" t="str">
        <f t="shared" si="193"/>
        <v>Temporal, right</v>
      </c>
      <c r="M2152" s="61" t="str">
        <f t="shared" si="194"/>
        <v>PI.IC.PA.131820.01</v>
      </c>
      <c r="N2152" s="168"/>
      <c r="O2152" s="168" t="str">
        <f t="shared" si="195"/>
        <v>PH.IC.PA.131820.01</v>
      </c>
      <c r="Q2152" s="168" t="str">
        <f t="shared" si="196"/>
        <v>CL.IC.PA.131820.01</v>
      </c>
      <c r="AF2152" s="167" t="s">
        <v>12773</v>
      </c>
      <c r="AG2152" s="167">
        <v>1429</v>
      </c>
    </row>
    <row r="2153" spans="1:33" s="167" customFormat="1" ht="15">
      <c r="A2153" s="167" t="s">
        <v>6465</v>
      </c>
      <c r="C2153" s="61" t="s">
        <v>12101</v>
      </c>
      <c r="E2153" s="61" t="s">
        <v>12602</v>
      </c>
      <c r="F2153" s="167" t="s">
        <v>5937</v>
      </c>
      <c r="G2153" s="86" t="s">
        <v>9029</v>
      </c>
      <c r="H2153" s="62" t="s">
        <v>10704</v>
      </c>
      <c r="J2153" s="63" t="str">
        <f t="shared" si="192"/>
        <v>IC.PA.131821</v>
      </c>
      <c r="K2153" s="61" t="s">
        <v>12175</v>
      </c>
      <c r="L2153" s="167" t="str">
        <f t="shared" si="193"/>
        <v>Temporal, left</v>
      </c>
      <c r="M2153" s="61" t="str">
        <f t="shared" si="194"/>
        <v>PI.IC.PA.131821.01</v>
      </c>
      <c r="N2153" s="168"/>
      <c r="O2153" s="168" t="str">
        <f t="shared" si="195"/>
        <v>PH.IC.PA.131821.01</v>
      </c>
      <c r="Q2153" s="168" t="str">
        <f t="shared" si="196"/>
        <v>CL.IC.PA.131821.01</v>
      </c>
      <c r="AF2153" s="167" t="s">
        <v>12773</v>
      </c>
      <c r="AG2153" s="167">
        <v>1429</v>
      </c>
    </row>
    <row r="2154" spans="1:33" s="167" customFormat="1" ht="15">
      <c r="A2154" s="167" t="s">
        <v>6465</v>
      </c>
      <c r="C2154" s="61" t="s">
        <v>12101</v>
      </c>
      <c r="E2154" s="61" t="s">
        <v>12602</v>
      </c>
      <c r="F2154" s="167" t="s">
        <v>5937</v>
      </c>
      <c r="G2154" s="86" t="s">
        <v>9031</v>
      </c>
      <c r="H2154" s="62" t="s">
        <v>10705</v>
      </c>
      <c r="J2154" s="63" t="str">
        <f t="shared" si="192"/>
        <v>IC.PA.131822</v>
      </c>
      <c r="K2154" s="61" t="s">
        <v>12175</v>
      </c>
      <c r="L2154" s="167" t="str">
        <f t="shared" si="193"/>
        <v>Parietal, right</v>
      </c>
      <c r="M2154" s="61" t="str">
        <f t="shared" si="194"/>
        <v>PI.IC.PA.131822.01</v>
      </c>
      <c r="N2154" s="168"/>
      <c r="O2154" s="168" t="str">
        <f t="shared" si="195"/>
        <v>PH.IC.PA.131822.01</v>
      </c>
      <c r="Q2154" s="168" t="str">
        <f t="shared" si="196"/>
        <v>CL.IC.PA.131822.01</v>
      </c>
      <c r="AF2154" s="167" t="s">
        <v>12773</v>
      </c>
      <c r="AG2154" s="167">
        <v>1429</v>
      </c>
    </row>
    <row r="2155" spans="1:33" s="167" customFormat="1" ht="15">
      <c r="A2155" s="167" t="s">
        <v>6465</v>
      </c>
      <c r="C2155" s="61" t="s">
        <v>12101</v>
      </c>
      <c r="E2155" s="61" t="s">
        <v>12602</v>
      </c>
      <c r="F2155" s="167" t="s">
        <v>5937</v>
      </c>
      <c r="G2155" s="86" t="s">
        <v>9040</v>
      </c>
      <c r="H2155" s="62" t="s">
        <v>10706</v>
      </c>
      <c r="J2155" s="63" t="str">
        <f t="shared" si="192"/>
        <v>IC.PA.131823</v>
      </c>
      <c r="K2155" s="61" t="s">
        <v>12175</v>
      </c>
      <c r="L2155" s="167" t="str">
        <f t="shared" si="193"/>
        <v>Parietal, left</v>
      </c>
      <c r="M2155" s="61" t="str">
        <f t="shared" si="194"/>
        <v>PI.IC.PA.131823.01</v>
      </c>
      <c r="N2155" s="168"/>
      <c r="O2155" s="168" t="str">
        <f t="shared" si="195"/>
        <v>PH.IC.PA.131823.01</v>
      </c>
      <c r="Q2155" s="168" t="str">
        <f t="shared" si="196"/>
        <v>CL.IC.PA.131823.01</v>
      </c>
      <c r="AF2155" s="167" t="s">
        <v>12773</v>
      </c>
      <c r="AG2155" s="167">
        <v>1429</v>
      </c>
    </row>
    <row r="2156" spans="1:33" s="167" customFormat="1" ht="15">
      <c r="A2156" s="167" t="s">
        <v>6465</v>
      </c>
      <c r="C2156" s="61" t="s">
        <v>12101</v>
      </c>
      <c r="E2156" s="61" t="s">
        <v>12602</v>
      </c>
      <c r="F2156" s="167" t="s">
        <v>5937</v>
      </c>
      <c r="G2156" s="86" t="s">
        <v>9043</v>
      </c>
      <c r="H2156" s="62" t="s">
        <v>10707</v>
      </c>
      <c r="J2156" s="63" t="str">
        <f t="shared" si="192"/>
        <v>IC.PA.131824</v>
      </c>
      <c r="K2156" s="61" t="s">
        <v>12175</v>
      </c>
      <c r="L2156" s="167" t="str">
        <f t="shared" si="193"/>
        <v>Eye, right</v>
      </c>
      <c r="M2156" s="61" t="str">
        <f t="shared" si="194"/>
        <v>PI.IC.PA.131824.01</v>
      </c>
      <c r="N2156" s="168"/>
      <c r="O2156" s="168" t="str">
        <f t="shared" si="195"/>
        <v>PH.IC.PA.131824.01</v>
      </c>
      <c r="Q2156" s="168" t="str">
        <f t="shared" si="196"/>
        <v>CL.IC.PA.131824.01</v>
      </c>
      <c r="AF2156" s="167" t="s">
        <v>12773</v>
      </c>
      <c r="AG2156" s="167">
        <v>1429</v>
      </c>
    </row>
    <row r="2157" spans="1:33" s="167" customFormat="1" ht="15">
      <c r="A2157" s="167" t="s">
        <v>6465</v>
      </c>
      <c r="C2157" s="61" t="s">
        <v>12101</v>
      </c>
      <c r="E2157" s="61" t="s">
        <v>12602</v>
      </c>
      <c r="F2157" s="167" t="s">
        <v>5937</v>
      </c>
      <c r="G2157" s="86" t="s">
        <v>9045</v>
      </c>
      <c r="H2157" s="62" t="s">
        <v>10708</v>
      </c>
      <c r="J2157" s="63" t="str">
        <f t="shared" si="192"/>
        <v>IC.PA.131825</v>
      </c>
      <c r="K2157" s="61" t="s">
        <v>12175</v>
      </c>
      <c r="L2157" s="167" t="str">
        <f t="shared" si="193"/>
        <v>Eye, left</v>
      </c>
      <c r="M2157" s="61" t="str">
        <f t="shared" si="194"/>
        <v>PI.IC.PA.131825.01</v>
      </c>
      <c r="N2157" s="168"/>
      <c r="O2157" s="168" t="str">
        <f t="shared" si="195"/>
        <v>PH.IC.PA.131825.01</v>
      </c>
      <c r="Q2157" s="168" t="str">
        <f t="shared" si="196"/>
        <v>CL.IC.PA.131825.01</v>
      </c>
      <c r="AF2157" s="167" t="s">
        <v>12773</v>
      </c>
      <c r="AG2157" s="167">
        <v>1429</v>
      </c>
    </row>
    <row r="2158" spans="1:33" s="167" customFormat="1" ht="15">
      <c r="A2158" s="167" t="s">
        <v>6465</v>
      </c>
      <c r="C2158" s="61" t="s">
        <v>12101</v>
      </c>
      <c r="E2158" s="61" t="s">
        <v>12602</v>
      </c>
      <c r="F2158" s="167" t="s">
        <v>5937</v>
      </c>
      <c r="G2158" s="86" t="s">
        <v>9584</v>
      </c>
      <c r="H2158" s="62" t="s">
        <v>10709</v>
      </c>
      <c r="J2158" s="63" t="str">
        <f t="shared" si="192"/>
        <v>IC.PA.131826</v>
      </c>
      <c r="K2158" s="61" t="s">
        <v>12175</v>
      </c>
      <c r="L2158" s="167" t="str">
        <f t="shared" si="193"/>
        <v>Ear, right</v>
      </c>
      <c r="M2158" s="61" t="str">
        <f t="shared" si="194"/>
        <v>PI.IC.PA.131826.01</v>
      </c>
      <c r="N2158" s="168"/>
      <c r="O2158" s="168" t="str">
        <f t="shared" si="195"/>
        <v>PH.IC.PA.131826.01</v>
      </c>
      <c r="Q2158" s="168" t="str">
        <f t="shared" si="196"/>
        <v>CL.IC.PA.131826.01</v>
      </c>
      <c r="AF2158" s="167" t="s">
        <v>12773</v>
      </c>
      <c r="AG2158" s="167">
        <v>1429</v>
      </c>
    </row>
    <row r="2159" spans="1:33" s="167" customFormat="1" ht="15">
      <c r="A2159" s="167" t="s">
        <v>6465</v>
      </c>
      <c r="C2159" s="61" t="s">
        <v>12101</v>
      </c>
      <c r="E2159" s="61" t="s">
        <v>12602</v>
      </c>
      <c r="F2159" s="167" t="s">
        <v>5937</v>
      </c>
      <c r="G2159" s="86" t="s">
        <v>9586</v>
      </c>
      <c r="H2159" s="62" t="s">
        <v>9143</v>
      </c>
      <c r="J2159" s="63" t="str">
        <f t="shared" si="192"/>
        <v>IC.PA.131827</v>
      </c>
      <c r="K2159" s="61" t="s">
        <v>12175</v>
      </c>
      <c r="L2159" s="167" t="str">
        <f t="shared" si="193"/>
        <v>Ear, left</v>
      </c>
      <c r="M2159" s="61" t="str">
        <f t="shared" si="194"/>
        <v>PI.IC.PA.131827.01</v>
      </c>
      <c r="N2159" s="168"/>
      <c r="O2159" s="168" t="str">
        <f t="shared" si="195"/>
        <v>PH.IC.PA.131827.01</v>
      </c>
      <c r="Q2159" s="168" t="str">
        <f t="shared" si="196"/>
        <v>CL.IC.PA.131827.01</v>
      </c>
      <c r="AF2159" s="167" t="s">
        <v>12773</v>
      </c>
      <c r="AG2159" s="167">
        <v>1429</v>
      </c>
    </row>
    <row r="2160" spans="1:33" s="167" customFormat="1" ht="15">
      <c r="A2160" s="167" t="s">
        <v>6465</v>
      </c>
      <c r="C2160" s="61" t="s">
        <v>12101</v>
      </c>
      <c r="E2160" s="61" t="s">
        <v>12602</v>
      </c>
      <c r="F2160" s="167" t="s">
        <v>5937</v>
      </c>
      <c r="G2160" s="86" t="s">
        <v>9212</v>
      </c>
      <c r="H2160" s="62" t="s">
        <v>9144</v>
      </c>
      <c r="J2160" s="63" t="str">
        <f t="shared" si="192"/>
        <v>IC.PA.131828</v>
      </c>
      <c r="K2160" s="61" t="s">
        <v>12175</v>
      </c>
      <c r="L2160" s="167" t="str">
        <f t="shared" si="193"/>
        <v>Nose, right side</v>
      </c>
      <c r="M2160" s="61" t="str">
        <f t="shared" si="194"/>
        <v>PI.IC.PA.131828.01</v>
      </c>
      <c r="N2160" s="168"/>
      <c r="O2160" s="168" t="str">
        <f t="shared" si="195"/>
        <v>PH.IC.PA.131828.01</v>
      </c>
      <c r="Q2160" s="168" t="str">
        <f t="shared" si="196"/>
        <v>CL.IC.PA.131828.01</v>
      </c>
      <c r="AF2160" s="167" t="s">
        <v>12773</v>
      </c>
      <c r="AG2160" s="167">
        <v>1429</v>
      </c>
    </row>
    <row r="2161" spans="1:33" s="167" customFormat="1" ht="15">
      <c r="A2161" s="167" t="s">
        <v>6465</v>
      </c>
      <c r="C2161" s="61" t="s">
        <v>12101</v>
      </c>
      <c r="E2161" s="61" t="s">
        <v>12602</v>
      </c>
      <c r="F2161" s="167" t="s">
        <v>5937</v>
      </c>
      <c r="G2161" s="86" t="s">
        <v>9214</v>
      </c>
      <c r="H2161" s="62" t="s">
        <v>9145</v>
      </c>
      <c r="J2161" s="63" t="str">
        <f t="shared" si="192"/>
        <v>IC.PA.131829</v>
      </c>
      <c r="K2161" s="61" t="s">
        <v>12175</v>
      </c>
      <c r="L2161" s="167" t="str">
        <f t="shared" si="193"/>
        <v>Nose, left side</v>
      </c>
      <c r="M2161" s="61" t="str">
        <f t="shared" si="194"/>
        <v>PI.IC.PA.131829.01</v>
      </c>
      <c r="N2161" s="168"/>
      <c r="O2161" s="168" t="str">
        <f t="shared" si="195"/>
        <v>PH.IC.PA.131829.01</v>
      </c>
      <c r="Q2161" s="168" t="str">
        <f t="shared" si="196"/>
        <v>CL.IC.PA.131829.01</v>
      </c>
      <c r="AF2161" s="167" t="s">
        <v>12773</v>
      </c>
      <c r="AG2161" s="167">
        <v>1429</v>
      </c>
    </row>
    <row r="2162" spans="1:33" s="167" customFormat="1" ht="15">
      <c r="A2162" s="167" t="s">
        <v>6465</v>
      </c>
      <c r="C2162" s="61" t="s">
        <v>12101</v>
      </c>
      <c r="E2162" s="61" t="s">
        <v>12602</v>
      </c>
      <c r="F2162" s="167" t="s">
        <v>5937</v>
      </c>
      <c r="G2162" s="86" t="s">
        <v>13516</v>
      </c>
      <c r="H2162" s="62" t="s">
        <v>6872</v>
      </c>
      <c r="J2162" s="63" t="str">
        <f t="shared" si="192"/>
        <v>IC.PA.131830</v>
      </c>
      <c r="K2162" s="61" t="s">
        <v>12175</v>
      </c>
      <c r="L2162" s="167" t="str">
        <f t="shared" si="193"/>
        <v>Cheek, right</v>
      </c>
      <c r="M2162" s="61" t="str">
        <f t="shared" si="194"/>
        <v>PI.IC.PA.131830.01</v>
      </c>
      <c r="N2162" s="168"/>
      <c r="O2162" s="168" t="str">
        <f t="shared" si="195"/>
        <v>PH.IC.PA.131830.01</v>
      </c>
      <c r="Q2162" s="168" t="str">
        <f t="shared" si="196"/>
        <v>CL.IC.PA.131830.01</v>
      </c>
      <c r="AF2162" s="167" t="s">
        <v>12773</v>
      </c>
      <c r="AG2162" s="167">
        <v>1429</v>
      </c>
    </row>
    <row r="2163" spans="1:33" s="167" customFormat="1" ht="15">
      <c r="A2163" s="167" t="s">
        <v>6465</v>
      </c>
      <c r="C2163" s="61" t="s">
        <v>12101</v>
      </c>
      <c r="E2163" s="61" t="s">
        <v>12602</v>
      </c>
      <c r="F2163" s="167" t="s">
        <v>5937</v>
      </c>
      <c r="G2163" s="86" t="s">
        <v>13517</v>
      </c>
      <c r="H2163" s="62" t="s">
        <v>6874</v>
      </c>
      <c r="J2163" s="63" t="str">
        <f t="shared" si="192"/>
        <v>IC.PA.131831</v>
      </c>
      <c r="K2163" s="61" t="s">
        <v>12175</v>
      </c>
      <c r="L2163" s="167" t="str">
        <f t="shared" si="193"/>
        <v>Cheek, left</v>
      </c>
      <c r="M2163" s="61" t="str">
        <f t="shared" si="194"/>
        <v>PI.IC.PA.131831.01</v>
      </c>
      <c r="N2163" s="168"/>
      <c r="O2163" s="168" t="str">
        <f t="shared" si="195"/>
        <v>PH.IC.PA.131831.01</v>
      </c>
      <c r="Q2163" s="168" t="str">
        <f t="shared" si="196"/>
        <v>CL.IC.PA.131831.01</v>
      </c>
      <c r="AF2163" s="167" t="s">
        <v>12773</v>
      </c>
      <c r="AG2163" s="167">
        <v>1429</v>
      </c>
    </row>
    <row r="2164" spans="1:33" s="167" customFormat="1" ht="15">
      <c r="A2164" s="167" t="s">
        <v>6465</v>
      </c>
      <c r="C2164" s="61" t="s">
        <v>12101</v>
      </c>
      <c r="E2164" s="61" t="s">
        <v>12602</v>
      </c>
      <c r="F2164" s="167" t="s">
        <v>5937</v>
      </c>
      <c r="G2164" s="86" t="s">
        <v>13518</v>
      </c>
      <c r="H2164" s="62" t="s">
        <v>7411</v>
      </c>
      <c r="J2164" s="63" t="str">
        <f t="shared" si="192"/>
        <v>IC.PA.131832</v>
      </c>
      <c r="K2164" s="61" t="s">
        <v>12175</v>
      </c>
      <c r="L2164" s="167" t="str">
        <f t="shared" si="193"/>
        <v>Mouth, right</v>
      </c>
      <c r="M2164" s="61" t="str">
        <f t="shared" si="194"/>
        <v>PI.IC.PA.131832.01</v>
      </c>
      <c r="N2164" s="168"/>
      <c r="O2164" s="168" t="str">
        <f t="shared" si="195"/>
        <v>PH.IC.PA.131832.01</v>
      </c>
      <c r="Q2164" s="168" t="str">
        <f t="shared" si="196"/>
        <v>CL.IC.PA.131832.01</v>
      </c>
      <c r="AF2164" s="167" t="s">
        <v>12773</v>
      </c>
      <c r="AG2164" s="167">
        <v>1429</v>
      </c>
    </row>
    <row r="2165" spans="1:33" s="167" customFormat="1" ht="15">
      <c r="A2165" s="167" t="s">
        <v>6465</v>
      </c>
      <c r="C2165" s="61" t="s">
        <v>12101</v>
      </c>
      <c r="E2165" s="61" t="s">
        <v>566</v>
      </c>
      <c r="F2165" s="167" t="s">
        <v>5937</v>
      </c>
      <c r="G2165" s="86" t="s">
        <v>13519</v>
      </c>
      <c r="H2165" s="62" t="s">
        <v>7414</v>
      </c>
      <c r="J2165" s="63" t="str">
        <f t="shared" si="192"/>
        <v>IC.PA.131833</v>
      </c>
      <c r="K2165" s="61" t="s">
        <v>13277</v>
      </c>
      <c r="L2165" s="167" t="str">
        <f t="shared" si="193"/>
        <v>Mouth, left</v>
      </c>
      <c r="M2165" s="61" t="str">
        <f t="shared" si="194"/>
        <v>PI.IC.PA.131833.01</v>
      </c>
      <c r="N2165" s="168"/>
      <c r="O2165" s="168" t="str">
        <f t="shared" si="195"/>
        <v>PH.IC.PA.131833.01</v>
      </c>
      <c r="Q2165" s="168" t="str">
        <f t="shared" si="196"/>
        <v>CL.IC.PA.131833.01</v>
      </c>
      <c r="AF2165" s="167" t="s">
        <v>12773</v>
      </c>
      <c r="AG2165" s="167">
        <v>1429</v>
      </c>
    </row>
    <row r="2166" spans="1:33" s="167" customFormat="1" ht="15">
      <c r="A2166" s="167" t="s">
        <v>6465</v>
      </c>
      <c r="C2166" s="61" t="s">
        <v>12101</v>
      </c>
      <c r="E2166" s="61" t="s">
        <v>12602</v>
      </c>
      <c r="F2166" s="167" t="s">
        <v>5937</v>
      </c>
      <c r="G2166" s="86" t="s">
        <v>9091</v>
      </c>
      <c r="H2166" s="62" t="s">
        <v>7417</v>
      </c>
      <c r="J2166" s="63" t="str">
        <f t="shared" si="192"/>
        <v>IC.PA.131834</v>
      </c>
      <c r="K2166" s="61" t="s">
        <v>12175</v>
      </c>
      <c r="L2166" s="167" t="str">
        <f t="shared" si="193"/>
        <v>Jaw, right</v>
      </c>
      <c r="M2166" s="61" t="str">
        <f t="shared" si="194"/>
        <v>PI.IC.PA.131834.01</v>
      </c>
      <c r="N2166" s="168"/>
      <c r="O2166" s="168" t="str">
        <f t="shared" si="195"/>
        <v>PH.IC.PA.131834.01</v>
      </c>
      <c r="Q2166" s="168" t="str">
        <f t="shared" si="196"/>
        <v>CL.IC.PA.131834.01</v>
      </c>
      <c r="AF2166" s="167" t="s">
        <v>12773</v>
      </c>
      <c r="AG2166" s="167">
        <v>1429</v>
      </c>
    </row>
    <row r="2167" spans="1:33" s="167" customFormat="1" ht="15">
      <c r="A2167" s="167" t="s">
        <v>6465</v>
      </c>
      <c r="C2167" s="61" t="s">
        <v>12101</v>
      </c>
      <c r="E2167" s="61" t="s">
        <v>12602</v>
      </c>
      <c r="F2167" s="167" t="s">
        <v>5937</v>
      </c>
      <c r="G2167" s="86" t="s">
        <v>9093</v>
      </c>
      <c r="H2167" s="62" t="s">
        <v>7255</v>
      </c>
      <c r="J2167" s="63" t="str">
        <f t="shared" si="192"/>
        <v>IC.PA.131835</v>
      </c>
      <c r="K2167" s="61" t="s">
        <v>12175</v>
      </c>
      <c r="L2167" s="167" t="str">
        <f t="shared" si="193"/>
        <v>Jaw, left</v>
      </c>
      <c r="M2167" s="61" t="str">
        <f t="shared" si="194"/>
        <v>PI.IC.PA.131835.01</v>
      </c>
      <c r="N2167" s="168"/>
      <c r="O2167" s="168" t="str">
        <f t="shared" si="195"/>
        <v>PH.IC.PA.131835.01</v>
      </c>
      <c r="Q2167" s="168" t="str">
        <f t="shared" si="196"/>
        <v>CL.IC.PA.131835.01</v>
      </c>
      <c r="AF2167" s="167" t="s">
        <v>12773</v>
      </c>
      <c r="AG2167" s="167">
        <v>1429</v>
      </c>
    </row>
    <row r="2168" spans="1:33" s="167" customFormat="1" ht="15">
      <c r="A2168" s="167" t="s">
        <v>6465</v>
      </c>
      <c r="C2168" s="61" t="s">
        <v>12101</v>
      </c>
      <c r="E2168" s="61" t="s">
        <v>12602</v>
      </c>
      <c r="F2168" s="167" t="s">
        <v>5937</v>
      </c>
      <c r="G2168" s="86" t="s">
        <v>9095</v>
      </c>
      <c r="H2168" s="62" t="s">
        <v>7257</v>
      </c>
      <c r="J2168" s="63" t="str">
        <f t="shared" si="192"/>
        <v>IC.PA.131836</v>
      </c>
      <c r="K2168" s="61" t="s">
        <v>12175</v>
      </c>
      <c r="L2168" s="167" t="str">
        <f t="shared" si="193"/>
        <v>Neck, right</v>
      </c>
      <c r="M2168" s="61" t="str">
        <f t="shared" si="194"/>
        <v>PI.IC.PA.131836.01</v>
      </c>
      <c r="N2168" s="168"/>
      <c r="O2168" s="168" t="str">
        <f t="shared" si="195"/>
        <v>PH.IC.PA.131836.01</v>
      </c>
      <c r="Q2168" s="168" t="str">
        <f t="shared" si="196"/>
        <v>CL.IC.PA.131836.01</v>
      </c>
      <c r="AF2168" s="167" t="s">
        <v>12773</v>
      </c>
      <c r="AG2168" s="167">
        <v>1429</v>
      </c>
    </row>
    <row r="2169" spans="1:33" s="167" customFormat="1" ht="15">
      <c r="A2169" s="167" t="s">
        <v>6465</v>
      </c>
      <c r="C2169" s="61" t="s">
        <v>12101</v>
      </c>
      <c r="E2169" s="61" t="s">
        <v>12602</v>
      </c>
      <c r="F2169" s="167" t="s">
        <v>5937</v>
      </c>
      <c r="G2169" s="86" t="s">
        <v>9111</v>
      </c>
      <c r="H2169" s="62" t="s">
        <v>7101</v>
      </c>
      <c r="J2169" s="63" t="str">
        <f t="shared" si="192"/>
        <v>IC.PA.131837</v>
      </c>
      <c r="K2169" s="61" t="s">
        <v>12175</v>
      </c>
      <c r="L2169" s="167" t="str">
        <f t="shared" si="193"/>
        <v>Neck, left</v>
      </c>
      <c r="M2169" s="61" t="str">
        <f t="shared" si="194"/>
        <v>PI.IC.PA.131837.01</v>
      </c>
      <c r="N2169" s="168"/>
      <c r="O2169" s="168" t="str">
        <f t="shared" si="195"/>
        <v>PH.IC.PA.131837.01</v>
      </c>
      <c r="Q2169" s="168" t="str">
        <f t="shared" si="196"/>
        <v>CL.IC.PA.131837.01</v>
      </c>
      <c r="AF2169" s="167" t="s">
        <v>12773</v>
      </c>
      <c r="AG2169" s="167">
        <v>1429</v>
      </c>
    </row>
    <row r="2170" spans="1:33" s="167" customFormat="1" ht="15">
      <c r="A2170" s="167" t="s">
        <v>6465</v>
      </c>
      <c r="C2170" s="61" t="s">
        <v>12101</v>
      </c>
      <c r="D2170" s="167" t="s">
        <v>9117</v>
      </c>
      <c r="E2170" s="61" t="s">
        <v>12604</v>
      </c>
      <c r="F2170" s="167" t="s">
        <v>5938</v>
      </c>
      <c r="G2170" s="167" t="s">
        <v>8998</v>
      </c>
      <c r="H2170" s="62" t="s">
        <v>11848</v>
      </c>
      <c r="I2170" s="167" t="s">
        <v>8998</v>
      </c>
      <c r="J2170" s="63" t="str">
        <f t="shared" si="192"/>
        <v>IC.PA.131901</v>
      </c>
      <c r="K2170" s="61" t="s">
        <v>12175</v>
      </c>
      <c r="L2170" s="167" t="str">
        <f t="shared" si="193"/>
        <v>Hip</v>
      </c>
      <c r="M2170" s="61" t="str">
        <f t="shared" si="194"/>
        <v>PI.IC.PA.131901.01</v>
      </c>
      <c r="N2170" s="168"/>
      <c r="O2170" s="168" t="str">
        <f t="shared" si="195"/>
        <v>PH.IC.PA.131901.01</v>
      </c>
      <c r="Q2170" s="168" t="str">
        <f t="shared" si="196"/>
        <v>CL.IC.PA.131901.01</v>
      </c>
    </row>
    <row r="2171" spans="1:33" s="167" customFormat="1" ht="15">
      <c r="A2171" s="167" t="s">
        <v>6465</v>
      </c>
      <c r="C2171" s="61" t="s">
        <v>12101</v>
      </c>
      <c r="E2171" s="61" t="s">
        <v>12604</v>
      </c>
      <c r="F2171" s="167" t="s">
        <v>5938</v>
      </c>
      <c r="G2171" s="167" t="s">
        <v>9200</v>
      </c>
      <c r="H2171" s="62" t="s">
        <v>12030</v>
      </c>
      <c r="I2171" s="167" t="s">
        <v>9200</v>
      </c>
      <c r="J2171" s="63" t="str">
        <f t="shared" si="192"/>
        <v>IC.PA.131902</v>
      </c>
      <c r="K2171" s="61" t="s">
        <v>12175</v>
      </c>
      <c r="L2171" s="167" t="str">
        <f t="shared" si="193"/>
        <v>Genitalia</v>
      </c>
      <c r="M2171" s="61" t="str">
        <f t="shared" si="194"/>
        <v>PI.IC.PA.131902.01</v>
      </c>
      <c r="N2171" s="168"/>
      <c r="O2171" s="168" t="str">
        <f t="shared" si="195"/>
        <v>PH.IC.PA.131902.01</v>
      </c>
      <c r="Q2171" s="168" t="str">
        <f t="shared" si="196"/>
        <v>CL.IC.PA.131902.01</v>
      </c>
    </row>
    <row r="2172" spans="1:33" s="167" customFormat="1" ht="15">
      <c r="A2172" s="167" t="s">
        <v>6465</v>
      </c>
      <c r="C2172" s="61" t="s">
        <v>12101</v>
      </c>
      <c r="E2172" s="61" t="s">
        <v>12604</v>
      </c>
      <c r="F2172" s="167" t="s">
        <v>5938</v>
      </c>
      <c r="G2172" s="167" t="s">
        <v>9002</v>
      </c>
      <c r="H2172" s="62" t="s">
        <v>12032</v>
      </c>
      <c r="I2172" s="167" t="s">
        <v>9002</v>
      </c>
      <c r="J2172" s="63" t="str">
        <f t="shared" si="192"/>
        <v>IC.PA.131903</v>
      </c>
      <c r="K2172" s="61" t="s">
        <v>12175</v>
      </c>
      <c r="L2172" s="167" t="str">
        <f t="shared" si="193"/>
        <v>Buttocks</v>
      </c>
      <c r="M2172" s="61" t="str">
        <f t="shared" si="194"/>
        <v>PI.IC.PA.131903.01</v>
      </c>
      <c r="N2172" s="168"/>
      <c r="O2172" s="168" t="str">
        <f t="shared" si="195"/>
        <v>PH.IC.PA.131903.01</v>
      </c>
      <c r="Q2172" s="168" t="str">
        <f t="shared" si="196"/>
        <v>CL.IC.PA.131903.01</v>
      </c>
    </row>
    <row r="2173" spans="1:33" s="167" customFormat="1" ht="15">
      <c r="A2173" s="167" t="s">
        <v>6465</v>
      </c>
      <c r="C2173" s="61" t="s">
        <v>12101</v>
      </c>
      <c r="E2173" s="61" t="s">
        <v>12604</v>
      </c>
      <c r="F2173" s="167" t="s">
        <v>5938</v>
      </c>
      <c r="G2173" s="167" t="s">
        <v>9500</v>
      </c>
      <c r="H2173" s="62" t="s">
        <v>12028</v>
      </c>
      <c r="I2173" s="167" t="s">
        <v>9500</v>
      </c>
      <c r="J2173" s="63" t="str">
        <f t="shared" si="192"/>
        <v>IC.PA.131904</v>
      </c>
      <c r="K2173" s="61" t="s">
        <v>12175</v>
      </c>
      <c r="L2173" s="167" t="str">
        <f t="shared" si="193"/>
        <v>Rectum</v>
      </c>
      <c r="M2173" s="61" t="str">
        <f t="shared" si="194"/>
        <v>PI.IC.PA.131904.01</v>
      </c>
      <c r="N2173" s="168"/>
      <c r="O2173" s="168" t="str">
        <f t="shared" si="195"/>
        <v>PH.IC.PA.131904.01</v>
      </c>
      <c r="Q2173" s="168" t="str">
        <f t="shared" si="196"/>
        <v>CL.IC.PA.131904.01</v>
      </c>
    </row>
    <row r="2174" spans="1:33" s="167" customFormat="1" ht="15">
      <c r="A2174" s="167" t="s">
        <v>6465</v>
      </c>
      <c r="C2174" s="61" t="s">
        <v>12101</v>
      </c>
      <c r="E2174" s="61" t="s">
        <v>12604</v>
      </c>
      <c r="F2174" s="167" t="s">
        <v>5938</v>
      </c>
      <c r="G2174" s="167" t="s">
        <v>8999</v>
      </c>
      <c r="H2174" s="62" t="s">
        <v>12210</v>
      </c>
      <c r="I2174" s="167" t="s">
        <v>8999</v>
      </c>
      <c r="J2174" s="63" t="str">
        <f t="shared" si="192"/>
        <v>IC.PA.131905</v>
      </c>
      <c r="K2174" s="61" t="s">
        <v>12175</v>
      </c>
      <c r="L2174" s="167" t="str">
        <f t="shared" si="193"/>
        <v>Groin</v>
      </c>
      <c r="M2174" s="61" t="str">
        <f t="shared" si="194"/>
        <v>PI.IC.PA.131905.01</v>
      </c>
      <c r="N2174" s="168"/>
      <c r="O2174" s="168" t="str">
        <f t="shared" si="195"/>
        <v>PH.IC.PA.131905.01</v>
      </c>
      <c r="Q2174" s="168" t="str">
        <f t="shared" si="196"/>
        <v>CL.IC.PA.131905.01</v>
      </c>
    </row>
    <row r="2175" spans="1:33" s="167" customFormat="1" ht="15">
      <c r="A2175" s="167" t="s">
        <v>6465</v>
      </c>
      <c r="C2175" s="61" t="s">
        <v>12101</v>
      </c>
      <c r="E2175" s="61" t="s">
        <v>12604</v>
      </c>
      <c r="F2175" s="167" t="s">
        <v>5938</v>
      </c>
      <c r="G2175" s="167" t="s">
        <v>9503</v>
      </c>
      <c r="H2175" s="62" t="s">
        <v>12212</v>
      </c>
      <c r="I2175" s="167" t="s">
        <v>9503</v>
      </c>
      <c r="J2175" s="63" t="str">
        <f t="shared" si="192"/>
        <v>IC.PA.131906</v>
      </c>
      <c r="K2175" s="61" t="s">
        <v>12175</v>
      </c>
      <c r="L2175" s="167" t="str">
        <f t="shared" si="193"/>
        <v>Scrotum</v>
      </c>
      <c r="M2175" s="61" t="str">
        <f t="shared" si="194"/>
        <v>PI.IC.PA.131906.01</v>
      </c>
      <c r="N2175" s="168"/>
      <c r="O2175" s="168" t="str">
        <f t="shared" si="195"/>
        <v>PH.IC.PA.131906.01</v>
      </c>
      <c r="Q2175" s="168" t="str">
        <f t="shared" si="196"/>
        <v>CL.IC.PA.131906.01</v>
      </c>
    </row>
    <row r="2176" spans="1:33" s="167" customFormat="1" ht="15">
      <c r="A2176" s="167" t="s">
        <v>6465</v>
      </c>
      <c r="C2176" s="61" t="s">
        <v>12101</v>
      </c>
      <c r="E2176" s="61" t="s">
        <v>217</v>
      </c>
      <c r="F2176" s="167" t="s">
        <v>5938</v>
      </c>
      <c r="G2176" s="167" t="s">
        <v>299</v>
      </c>
      <c r="H2176" s="62" t="s">
        <v>573</v>
      </c>
      <c r="I2176" s="167" t="s">
        <v>6425</v>
      </c>
      <c r="J2176" s="63" t="str">
        <f t="shared" si="192"/>
        <v>IC.PA.131907</v>
      </c>
      <c r="K2176" s="61" t="s">
        <v>13277</v>
      </c>
      <c r="L2176" s="167" t="str">
        <f t="shared" si="193"/>
        <v>Sacrum</v>
      </c>
      <c r="M2176" s="61" t="str">
        <f t="shared" si="194"/>
        <v>PI.IC.PA.131907.01</v>
      </c>
      <c r="N2176" s="168"/>
      <c r="O2176" s="168" t="str">
        <f t="shared" si="195"/>
        <v>PH.IC.PA.131907.01</v>
      </c>
      <c r="Q2176" s="168" t="str">
        <f t="shared" si="196"/>
        <v>CL.IC.PA.131907.01</v>
      </c>
      <c r="R2176" s="167" t="s">
        <v>13244</v>
      </c>
      <c r="S2176" s="167">
        <v>481</v>
      </c>
      <c r="AD2176" s="167" t="s">
        <v>88</v>
      </c>
      <c r="AE2176" s="167">
        <v>1289</v>
      </c>
    </row>
    <row r="2177" spans="1:33" s="167" customFormat="1" ht="15">
      <c r="A2177" s="167" t="s">
        <v>6465</v>
      </c>
      <c r="C2177" s="61" t="s">
        <v>12101</v>
      </c>
      <c r="E2177" s="61" t="s">
        <v>12604</v>
      </c>
      <c r="F2177" s="167" t="s">
        <v>5938</v>
      </c>
      <c r="G2177" s="86" t="s">
        <v>9365</v>
      </c>
      <c r="H2177" s="62" t="s">
        <v>11638</v>
      </c>
      <c r="J2177" s="63" t="str">
        <f t="shared" si="192"/>
        <v>IC.PA.131908</v>
      </c>
      <c r="K2177" s="61" t="s">
        <v>12175</v>
      </c>
      <c r="L2177" s="167" t="str">
        <f t="shared" si="193"/>
        <v>Hip, right</v>
      </c>
      <c r="M2177" s="61" t="str">
        <f t="shared" si="194"/>
        <v>PI.IC.PA.131908.01</v>
      </c>
      <c r="N2177" s="168"/>
      <c r="O2177" s="168" t="str">
        <f t="shared" si="195"/>
        <v>PH.IC.PA.131908.01</v>
      </c>
      <c r="Q2177" s="168" t="str">
        <f t="shared" si="196"/>
        <v>CL.IC.PA.131908.01</v>
      </c>
      <c r="AF2177" s="167" t="s">
        <v>12773</v>
      </c>
      <c r="AG2177" s="167">
        <v>1429</v>
      </c>
    </row>
    <row r="2178" spans="1:33" s="167" customFormat="1" ht="15">
      <c r="A2178" s="167" t="s">
        <v>6465</v>
      </c>
      <c r="C2178" s="61" t="s">
        <v>12101</v>
      </c>
      <c r="E2178" s="61" t="s">
        <v>12604</v>
      </c>
      <c r="F2178" s="167" t="s">
        <v>5938</v>
      </c>
      <c r="G2178" s="86" t="s">
        <v>9239</v>
      </c>
      <c r="H2178" s="62" t="s">
        <v>11639</v>
      </c>
      <c r="J2178" s="63" t="str">
        <f t="shared" si="192"/>
        <v>IC.PA.131909</v>
      </c>
      <c r="K2178" s="61" t="s">
        <v>12175</v>
      </c>
      <c r="L2178" s="167" t="str">
        <f t="shared" si="193"/>
        <v>Hip, left</v>
      </c>
      <c r="M2178" s="61" t="str">
        <f t="shared" si="194"/>
        <v>PI.IC.PA.131909.01</v>
      </c>
      <c r="N2178" s="168"/>
      <c r="O2178" s="168" t="str">
        <f t="shared" si="195"/>
        <v>PH.IC.PA.131909.01</v>
      </c>
      <c r="Q2178" s="168" t="str">
        <f t="shared" si="196"/>
        <v>CL.IC.PA.131909.01</v>
      </c>
      <c r="AF2178" s="167" t="s">
        <v>12773</v>
      </c>
      <c r="AG2178" s="167">
        <v>1429</v>
      </c>
    </row>
    <row r="2179" spans="1:33" s="167" customFormat="1" ht="15">
      <c r="A2179" s="167" t="s">
        <v>6465</v>
      </c>
      <c r="C2179" s="61" t="s">
        <v>12101</v>
      </c>
      <c r="E2179" s="61" t="s">
        <v>12604</v>
      </c>
      <c r="F2179" s="167" t="s">
        <v>5938</v>
      </c>
      <c r="G2179" s="86" t="s">
        <v>9489</v>
      </c>
      <c r="H2179" s="62" t="s">
        <v>11829</v>
      </c>
      <c r="J2179" s="63" t="str">
        <f t="shared" si="192"/>
        <v>IC.PA.131910</v>
      </c>
      <c r="K2179" s="61" t="s">
        <v>12175</v>
      </c>
      <c r="L2179" s="167" t="str">
        <f t="shared" si="193"/>
        <v>Groin, right</v>
      </c>
      <c r="M2179" s="61" t="str">
        <f t="shared" si="194"/>
        <v>PI.IC.PA.131910.01</v>
      </c>
      <c r="N2179" s="168"/>
      <c r="O2179" s="168" t="str">
        <f t="shared" si="195"/>
        <v>PH.IC.PA.131910.01</v>
      </c>
      <c r="Q2179" s="168" t="str">
        <f t="shared" si="196"/>
        <v>CL.IC.PA.131910.01</v>
      </c>
      <c r="AF2179" s="167" t="s">
        <v>12773</v>
      </c>
      <c r="AG2179" s="167">
        <v>1429</v>
      </c>
    </row>
    <row r="2180" spans="1:33" s="167" customFormat="1" ht="15">
      <c r="A2180" s="167" t="s">
        <v>6465</v>
      </c>
      <c r="C2180" s="61" t="s">
        <v>12101</v>
      </c>
      <c r="E2180" s="61" t="s">
        <v>12604</v>
      </c>
      <c r="F2180" s="167" t="s">
        <v>5938</v>
      </c>
      <c r="G2180" s="86" t="s">
        <v>9491</v>
      </c>
      <c r="H2180" s="62" t="s">
        <v>12099</v>
      </c>
      <c r="J2180" s="63" t="str">
        <f t="shared" si="192"/>
        <v>IC.PA.131911</v>
      </c>
      <c r="K2180" s="61" t="s">
        <v>12175</v>
      </c>
      <c r="L2180" s="167" t="str">
        <f t="shared" si="193"/>
        <v>Groin, left</v>
      </c>
      <c r="M2180" s="61" t="str">
        <f t="shared" si="194"/>
        <v>PI.IC.PA.131911.01</v>
      </c>
      <c r="N2180" s="168"/>
      <c r="O2180" s="168" t="str">
        <f t="shared" si="195"/>
        <v>PH.IC.PA.131911.01</v>
      </c>
      <c r="Q2180" s="168" t="str">
        <f t="shared" si="196"/>
        <v>CL.IC.PA.131911.01</v>
      </c>
      <c r="AF2180" s="167" t="s">
        <v>12773</v>
      </c>
      <c r="AG2180" s="167">
        <v>1429</v>
      </c>
    </row>
    <row r="2181" spans="1:33" s="167" customFormat="1" ht="15">
      <c r="A2181" s="167" t="s">
        <v>6465</v>
      </c>
      <c r="C2181" s="61" t="s">
        <v>12101</v>
      </c>
      <c r="E2181" s="61" t="s">
        <v>12604</v>
      </c>
      <c r="F2181" s="167" t="s">
        <v>5938</v>
      </c>
      <c r="G2181" s="86" t="s">
        <v>9496</v>
      </c>
      <c r="H2181" s="62" t="s">
        <v>12100</v>
      </c>
      <c r="J2181" s="63" t="str">
        <f t="shared" si="192"/>
        <v>IC.PA.131912</v>
      </c>
      <c r="K2181" s="61" t="s">
        <v>12175</v>
      </c>
      <c r="L2181" s="167" t="str">
        <f t="shared" si="193"/>
        <v>Buttock, right</v>
      </c>
      <c r="M2181" s="61" t="str">
        <f t="shared" si="194"/>
        <v>PI.IC.PA.131912.01</v>
      </c>
      <c r="N2181" s="168"/>
      <c r="O2181" s="168" t="str">
        <f t="shared" si="195"/>
        <v>PH.IC.PA.131912.01</v>
      </c>
      <c r="Q2181" s="168" t="str">
        <f t="shared" si="196"/>
        <v>CL.IC.PA.131912.01</v>
      </c>
      <c r="AF2181" s="167" t="s">
        <v>12773</v>
      </c>
      <c r="AG2181" s="167">
        <v>1429</v>
      </c>
    </row>
    <row r="2182" spans="1:33" s="167" customFormat="1" ht="15">
      <c r="A2182" s="167" t="s">
        <v>6465</v>
      </c>
      <c r="C2182" s="61" t="s">
        <v>12101</v>
      </c>
      <c r="E2182" s="61" t="s">
        <v>12604</v>
      </c>
      <c r="F2182" s="167" t="s">
        <v>5938</v>
      </c>
      <c r="G2182" s="86" t="s">
        <v>9067</v>
      </c>
      <c r="H2182" s="62" t="s">
        <v>12101</v>
      </c>
      <c r="J2182" s="63" t="str">
        <f t="shared" si="192"/>
        <v>IC.PA.131913</v>
      </c>
      <c r="K2182" s="61" t="s">
        <v>12175</v>
      </c>
      <c r="L2182" s="167" t="str">
        <f t="shared" si="193"/>
        <v>Buttock, left</v>
      </c>
      <c r="M2182" s="61" t="str">
        <f t="shared" si="194"/>
        <v>PI.IC.PA.131913.01</v>
      </c>
      <c r="N2182" s="168"/>
      <c r="O2182" s="168" t="str">
        <f t="shared" si="195"/>
        <v>PH.IC.PA.131913.01</v>
      </c>
      <c r="Q2182" s="168" t="str">
        <f t="shared" si="196"/>
        <v>CL.IC.PA.131913.01</v>
      </c>
      <c r="AF2182" s="167" t="s">
        <v>12773</v>
      </c>
      <c r="AG2182" s="167">
        <v>1429</v>
      </c>
    </row>
    <row r="2183" spans="1:33" s="167" customFormat="1" ht="15">
      <c r="A2183" s="167" t="s">
        <v>6465</v>
      </c>
      <c r="C2183" s="61" t="s">
        <v>12101</v>
      </c>
      <c r="D2183" s="167" t="s">
        <v>5987</v>
      </c>
      <c r="E2183" s="61" t="s">
        <v>1000</v>
      </c>
      <c r="F2183" s="167" t="s">
        <v>5833</v>
      </c>
      <c r="G2183" s="167" t="s">
        <v>8709</v>
      </c>
      <c r="H2183" s="62" t="s">
        <v>11848</v>
      </c>
      <c r="I2183" s="167" t="s">
        <v>8709</v>
      </c>
      <c r="J2183" s="63" t="str">
        <f t="shared" si="192"/>
        <v>IC.PA.132001</v>
      </c>
      <c r="K2183" s="61" t="s">
        <v>12175</v>
      </c>
      <c r="L2183" s="167" t="str">
        <f t="shared" si="193"/>
        <v>Breast</v>
      </c>
      <c r="M2183" s="61" t="str">
        <f t="shared" si="194"/>
        <v>PI.IC.PA.132001.01</v>
      </c>
      <c r="N2183" s="168"/>
      <c r="O2183" s="168" t="str">
        <f t="shared" si="195"/>
        <v>PH.IC.PA.132001.01</v>
      </c>
      <c r="Q2183" s="168" t="str">
        <f t="shared" si="196"/>
        <v>CL.IC.PA.132001.01</v>
      </c>
    </row>
    <row r="2184" spans="1:33" s="167" customFormat="1" ht="15">
      <c r="A2184" s="167" t="s">
        <v>6465</v>
      </c>
      <c r="C2184" s="61" t="s">
        <v>12101</v>
      </c>
      <c r="E2184" s="61" t="s">
        <v>1000</v>
      </c>
      <c r="F2184" s="167" t="s">
        <v>5833</v>
      </c>
      <c r="G2184" s="167" t="s">
        <v>8951</v>
      </c>
      <c r="H2184" s="62" t="s">
        <v>12030</v>
      </c>
      <c r="I2184" s="167" t="s">
        <v>8951</v>
      </c>
      <c r="J2184" s="63" t="str">
        <f t="shared" si="192"/>
        <v>IC.PA.132002</v>
      </c>
      <c r="K2184" s="61" t="s">
        <v>12175</v>
      </c>
      <c r="L2184" s="167" t="str">
        <f t="shared" si="193"/>
        <v>Chest</v>
      </c>
      <c r="M2184" s="61" t="str">
        <f t="shared" si="194"/>
        <v>PI.IC.PA.132002.01</v>
      </c>
      <c r="N2184" s="168"/>
      <c r="O2184" s="168" t="str">
        <f t="shared" si="195"/>
        <v>PH.IC.PA.132002.01</v>
      </c>
      <c r="Q2184" s="168" t="str">
        <f t="shared" si="196"/>
        <v>CL.IC.PA.132002.01</v>
      </c>
    </row>
    <row r="2185" spans="1:33" s="167" customFormat="1" ht="15">
      <c r="A2185" s="167" t="s">
        <v>6465</v>
      </c>
      <c r="C2185" s="61" t="s">
        <v>12101</v>
      </c>
      <c r="E2185" s="61" t="s">
        <v>1000</v>
      </c>
      <c r="F2185" s="167" t="s">
        <v>5833</v>
      </c>
      <c r="G2185" s="167" t="s">
        <v>9382</v>
      </c>
      <c r="H2185" s="62" t="s">
        <v>12032</v>
      </c>
      <c r="I2185" s="167" t="s">
        <v>9382</v>
      </c>
      <c r="J2185" s="63" t="str">
        <f t="shared" si="192"/>
        <v>IC.PA.132003</v>
      </c>
      <c r="K2185" s="61" t="s">
        <v>12175</v>
      </c>
      <c r="L2185" s="167" t="str">
        <f t="shared" si="193"/>
        <v>Sternum</v>
      </c>
      <c r="M2185" s="61" t="str">
        <f t="shared" si="194"/>
        <v>PI.IC.PA.132003.01</v>
      </c>
      <c r="N2185" s="168"/>
      <c r="O2185" s="168" t="str">
        <f t="shared" si="195"/>
        <v>PH.IC.PA.132003.01</v>
      </c>
      <c r="Q2185" s="168" t="str">
        <f t="shared" si="196"/>
        <v>CL.IC.PA.132003.01</v>
      </c>
    </row>
    <row r="2186" spans="1:33" s="167" customFormat="1" ht="15">
      <c r="A2186" s="167" t="s">
        <v>6465</v>
      </c>
      <c r="C2186" s="61" t="s">
        <v>12101</v>
      </c>
      <c r="E2186" s="61" t="s">
        <v>1000</v>
      </c>
      <c r="F2186" s="167" t="s">
        <v>5833</v>
      </c>
      <c r="G2186" s="167" t="s">
        <v>5999</v>
      </c>
      <c r="H2186" s="62" t="s">
        <v>12028</v>
      </c>
      <c r="I2186" s="167" t="s">
        <v>5999</v>
      </c>
      <c r="J2186" s="63" t="str">
        <f t="shared" si="192"/>
        <v>IC.PA.132004</v>
      </c>
      <c r="K2186" s="61" t="s">
        <v>12175</v>
      </c>
      <c r="L2186" s="167" t="str">
        <f t="shared" si="193"/>
        <v>Midsternal</v>
      </c>
      <c r="M2186" s="61" t="str">
        <f t="shared" si="194"/>
        <v>PI.IC.PA.132004.01</v>
      </c>
      <c r="N2186" s="168"/>
      <c r="O2186" s="168" t="str">
        <f t="shared" si="195"/>
        <v>PH.IC.PA.132004.01</v>
      </c>
      <c r="Q2186" s="168" t="str">
        <f t="shared" si="196"/>
        <v>CL.IC.PA.132004.01</v>
      </c>
    </row>
    <row r="2187" spans="1:33" s="167" customFormat="1" ht="15">
      <c r="A2187" s="167" t="s">
        <v>6465</v>
      </c>
      <c r="C2187" s="61" t="s">
        <v>12101</v>
      </c>
      <c r="E2187" s="61" t="s">
        <v>1000</v>
      </c>
      <c r="F2187" s="167" t="s">
        <v>5833</v>
      </c>
      <c r="G2187" s="167" t="s">
        <v>6000</v>
      </c>
      <c r="H2187" s="62" t="s">
        <v>12210</v>
      </c>
      <c r="I2187" s="167" t="s">
        <v>6000</v>
      </c>
      <c r="J2187" s="63" t="str">
        <f t="shared" si="192"/>
        <v>IC.PA.132005</v>
      </c>
      <c r="K2187" s="61" t="s">
        <v>12175</v>
      </c>
      <c r="L2187" s="167" t="str">
        <f t="shared" si="193"/>
        <v>Substernal</v>
      </c>
      <c r="M2187" s="61" t="str">
        <f t="shared" si="194"/>
        <v>PI.IC.PA.132005.01</v>
      </c>
      <c r="N2187" s="168"/>
      <c r="O2187" s="168" t="str">
        <f t="shared" si="195"/>
        <v>PH.IC.PA.132005.01</v>
      </c>
      <c r="Q2187" s="168" t="str">
        <f t="shared" si="196"/>
        <v>CL.IC.PA.132005.01</v>
      </c>
    </row>
    <row r="2188" spans="1:33" s="167" customFormat="1" ht="15">
      <c r="A2188" s="167" t="s">
        <v>6465</v>
      </c>
      <c r="C2188" s="61" t="s">
        <v>12101</v>
      </c>
      <c r="E2188" s="61" t="s">
        <v>1000</v>
      </c>
      <c r="F2188" s="167" t="s">
        <v>5833</v>
      </c>
      <c r="G2188" s="167" t="s">
        <v>6156</v>
      </c>
      <c r="H2188" s="62" t="s">
        <v>12212</v>
      </c>
      <c r="I2188" s="167" t="s">
        <v>6156</v>
      </c>
      <c r="J2188" s="63" t="str">
        <f t="shared" si="192"/>
        <v>IC.PA.132006</v>
      </c>
      <c r="K2188" s="61" t="s">
        <v>12175</v>
      </c>
      <c r="L2188" s="167" t="str">
        <f t="shared" si="193"/>
        <v>Epigastric</v>
      </c>
      <c r="M2188" s="61" t="str">
        <f t="shared" si="194"/>
        <v>PI.IC.PA.132006.01</v>
      </c>
      <c r="N2188" s="168"/>
      <c r="O2188" s="168" t="str">
        <f t="shared" si="195"/>
        <v>PH.IC.PA.132006.01</v>
      </c>
      <c r="Q2188" s="168" t="str">
        <f t="shared" si="196"/>
        <v>CL.IC.PA.132006.01</v>
      </c>
    </row>
    <row r="2189" spans="1:33" s="167" customFormat="1" ht="15">
      <c r="A2189" s="167" t="s">
        <v>6465</v>
      </c>
      <c r="C2189" s="61" t="s">
        <v>12101</v>
      </c>
      <c r="E2189" s="61" t="s">
        <v>1000</v>
      </c>
      <c r="F2189" s="167" t="s">
        <v>5833</v>
      </c>
      <c r="G2189" s="167" t="s">
        <v>12390</v>
      </c>
      <c r="H2189" s="62" t="s">
        <v>12225</v>
      </c>
      <c r="I2189" s="167" t="s">
        <v>12390</v>
      </c>
      <c r="J2189" s="63" t="str">
        <f t="shared" si="192"/>
        <v>IC.PA.132007</v>
      </c>
      <c r="K2189" s="61" t="s">
        <v>12175</v>
      </c>
      <c r="L2189" s="167" t="str">
        <f t="shared" si="193"/>
        <v>Back</v>
      </c>
      <c r="M2189" s="61" t="str">
        <f t="shared" si="194"/>
        <v>PI.IC.PA.132007.01</v>
      </c>
      <c r="N2189" s="168"/>
      <c r="O2189" s="168" t="str">
        <f t="shared" si="195"/>
        <v>PH.IC.PA.132007.01</v>
      </c>
      <c r="Q2189" s="168" t="str">
        <f t="shared" si="196"/>
        <v>CL.IC.PA.132007.01</v>
      </c>
    </row>
    <row r="2190" spans="1:33" s="167" customFormat="1" ht="15">
      <c r="A2190" s="167" t="s">
        <v>6465</v>
      </c>
      <c r="C2190" s="61" t="s">
        <v>12101</v>
      </c>
      <c r="E2190" s="61" t="s">
        <v>1000</v>
      </c>
      <c r="F2190" s="167" t="s">
        <v>5833</v>
      </c>
      <c r="G2190" s="167" t="s">
        <v>6157</v>
      </c>
      <c r="H2190" s="62" t="s">
        <v>11638</v>
      </c>
      <c r="I2190" s="167" t="s">
        <v>6158</v>
      </c>
      <c r="J2190" s="63" t="str">
        <f t="shared" si="192"/>
        <v>IC.PA.132008</v>
      </c>
      <c r="K2190" s="61" t="s">
        <v>12175</v>
      </c>
      <c r="L2190" s="167" t="str">
        <f t="shared" si="193"/>
        <v>Back upper</v>
      </c>
      <c r="M2190" s="61" t="str">
        <f t="shared" si="194"/>
        <v>PI.IC.PA.132008.01</v>
      </c>
      <c r="N2190" s="168"/>
      <c r="O2190" s="168" t="str">
        <f t="shared" si="195"/>
        <v>PH.IC.PA.132008.01</v>
      </c>
      <c r="Q2190" s="168" t="str">
        <f t="shared" si="196"/>
        <v>CL.IC.PA.132008.01</v>
      </c>
    </row>
    <row r="2191" spans="1:33" s="167" customFormat="1" ht="15">
      <c r="A2191" s="167" t="s">
        <v>6465</v>
      </c>
      <c r="C2191" s="61" t="s">
        <v>12101</v>
      </c>
      <c r="E2191" s="61" t="s">
        <v>1000</v>
      </c>
      <c r="F2191" s="167" t="s">
        <v>5833</v>
      </c>
      <c r="G2191" s="167" t="s">
        <v>6333</v>
      </c>
      <c r="H2191" s="62" t="s">
        <v>11639</v>
      </c>
      <c r="I2191" s="167" t="s">
        <v>6334</v>
      </c>
      <c r="J2191" s="63" t="str">
        <f t="shared" si="192"/>
        <v>IC.PA.132009</v>
      </c>
      <c r="K2191" s="61" t="s">
        <v>12175</v>
      </c>
      <c r="L2191" s="167" t="str">
        <f t="shared" si="193"/>
        <v>Back lower</v>
      </c>
      <c r="M2191" s="61" t="str">
        <f t="shared" si="194"/>
        <v>PI.IC.PA.132009.01</v>
      </c>
      <c r="N2191" s="168"/>
      <c r="O2191" s="168" t="str">
        <f t="shared" si="195"/>
        <v>PH.IC.PA.132009.01</v>
      </c>
      <c r="Q2191" s="168" t="str">
        <f t="shared" si="196"/>
        <v>CL.IC.PA.132009.01</v>
      </c>
    </row>
    <row r="2192" spans="1:33" s="167" customFormat="1" ht="15">
      <c r="A2192" s="167" t="s">
        <v>6465</v>
      </c>
      <c r="C2192" s="61" t="s">
        <v>12101</v>
      </c>
      <c r="E2192" s="61" t="s">
        <v>1000</v>
      </c>
      <c r="F2192" s="167" t="s">
        <v>5833</v>
      </c>
      <c r="G2192" s="167" t="s">
        <v>8553</v>
      </c>
      <c r="H2192" s="62" t="s">
        <v>11829</v>
      </c>
      <c r="I2192" s="167" t="s">
        <v>8553</v>
      </c>
      <c r="J2192" s="63" t="str">
        <f t="shared" si="192"/>
        <v>IC.PA.132010</v>
      </c>
      <c r="K2192" s="61" t="s">
        <v>12175</v>
      </c>
      <c r="L2192" s="167" t="str">
        <f t="shared" si="193"/>
        <v>Flank</v>
      </c>
      <c r="M2192" s="61" t="str">
        <f t="shared" si="194"/>
        <v>PI.IC.PA.132010.01</v>
      </c>
      <c r="N2192" s="168"/>
      <c r="O2192" s="168" t="str">
        <f t="shared" si="195"/>
        <v>PH.IC.PA.132010.01</v>
      </c>
      <c r="Q2192" s="168" t="str">
        <f t="shared" si="196"/>
        <v>CL.IC.PA.132010.01</v>
      </c>
    </row>
    <row r="2193" spans="1:33" s="167" customFormat="1" ht="15">
      <c r="A2193" s="167" t="s">
        <v>6465</v>
      </c>
      <c r="C2193" s="61" t="s">
        <v>12101</v>
      </c>
      <c r="E2193" s="61" t="s">
        <v>1000</v>
      </c>
      <c r="F2193" s="167" t="s">
        <v>5833</v>
      </c>
      <c r="G2193" s="86" t="s">
        <v>9649</v>
      </c>
      <c r="H2193" s="62" t="s">
        <v>12099</v>
      </c>
      <c r="J2193" s="63" t="str">
        <f t="shared" si="192"/>
        <v>IC.PA.132011</v>
      </c>
      <c r="K2193" s="61" t="s">
        <v>12175</v>
      </c>
      <c r="L2193" s="167" t="str">
        <f t="shared" si="193"/>
        <v>Shoulder, right</v>
      </c>
      <c r="M2193" s="61" t="str">
        <f t="shared" si="194"/>
        <v>PI.IC.PA.132011.01</v>
      </c>
      <c r="N2193" s="168"/>
      <c r="O2193" s="168" t="str">
        <f t="shared" si="195"/>
        <v>PH.IC.PA.132011.01</v>
      </c>
      <c r="Q2193" s="168" t="str">
        <f t="shared" si="196"/>
        <v>CL.IC.PA.132011.01</v>
      </c>
      <c r="AF2193" s="167" t="s">
        <v>12773</v>
      </c>
      <c r="AG2193" s="167">
        <v>1429</v>
      </c>
    </row>
    <row r="2194" spans="1:33" s="167" customFormat="1" ht="15">
      <c r="A2194" s="167" t="s">
        <v>6465</v>
      </c>
      <c r="C2194" s="61" t="s">
        <v>12101</v>
      </c>
      <c r="E2194" s="61" t="s">
        <v>1000</v>
      </c>
      <c r="F2194" s="167" t="s">
        <v>5833</v>
      </c>
      <c r="G2194" s="86" t="s">
        <v>9651</v>
      </c>
      <c r="H2194" s="62" t="s">
        <v>12100</v>
      </c>
      <c r="J2194" s="63" t="str">
        <f t="shared" si="192"/>
        <v>IC.PA.132012</v>
      </c>
      <c r="K2194" s="61" t="s">
        <v>12175</v>
      </c>
      <c r="L2194" s="167" t="str">
        <f t="shared" si="193"/>
        <v>Shoulder, left</v>
      </c>
      <c r="M2194" s="61" t="str">
        <f t="shared" si="194"/>
        <v>PI.IC.PA.132012.01</v>
      </c>
      <c r="N2194" s="168"/>
      <c r="O2194" s="168" t="str">
        <f t="shared" si="195"/>
        <v>PH.IC.PA.132012.01</v>
      </c>
      <c r="Q2194" s="168" t="str">
        <f t="shared" si="196"/>
        <v>CL.IC.PA.132012.01</v>
      </c>
      <c r="AF2194" s="167" t="s">
        <v>12773</v>
      </c>
      <c r="AG2194" s="167">
        <v>1429</v>
      </c>
    </row>
    <row r="2195" spans="1:33" s="167" customFormat="1" ht="15">
      <c r="A2195" s="167" t="s">
        <v>6465</v>
      </c>
      <c r="C2195" s="61" t="s">
        <v>12101</v>
      </c>
      <c r="E2195" s="61" t="s">
        <v>1000</v>
      </c>
      <c r="F2195" s="167" t="s">
        <v>5833</v>
      </c>
      <c r="G2195" s="86" t="s">
        <v>8947</v>
      </c>
      <c r="H2195" s="62" t="s">
        <v>12101</v>
      </c>
      <c r="J2195" s="63" t="str">
        <f t="shared" si="192"/>
        <v>IC.PA.132013</v>
      </c>
      <c r="K2195" s="61" t="s">
        <v>12175</v>
      </c>
      <c r="L2195" s="167" t="str">
        <f t="shared" si="193"/>
        <v>Chest, right</v>
      </c>
      <c r="M2195" s="61" t="str">
        <f t="shared" si="194"/>
        <v>PI.IC.PA.132013.01</v>
      </c>
      <c r="N2195" s="168"/>
      <c r="O2195" s="168" t="str">
        <f t="shared" si="195"/>
        <v>PH.IC.PA.132013.01</v>
      </c>
      <c r="Q2195" s="168" t="str">
        <f t="shared" si="196"/>
        <v>CL.IC.PA.132013.01</v>
      </c>
      <c r="AF2195" s="167" t="s">
        <v>12773</v>
      </c>
      <c r="AG2195" s="167">
        <v>1429</v>
      </c>
    </row>
    <row r="2196" spans="1:33" s="167" customFormat="1" ht="15">
      <c r="A2196" s="167" t="s">
        <v>6465</v>
      </c>
      <c r="C2196" s="61" t="s">
        <v>12101</v>
      </c>
      <c r="E2196" s="61" t="s">
        <v>1000</v>
      </c>
      <c r="F2196" s="167" t="s">
        <v>5833</v>
      </c>
      <c r="G2196" s="86" t="s">
        <v>9065</v>
      </c>
      <c r="H2196" s="62" t="s">
        <v>12102</v>
      </c>
      <c r="J2196" s="63" t="str">
        <f t="shared" si="192"/>
        <v>IC.PA.132014</v>
      </c>
      <c r="K2196" s="61" t="s">
        <v>12175</v>
      </c>
      <c r="L2196" s="167" t="str">
        <f t="shared" si="193"/>
        <v>Back, right</v>
      </c>
      <c r="M2196" s="61" t="str">
        <f t="shared" si="194"/>
        <v>PI.IC.PA.132014.01</v>
      </c>
      <c r="N2196" s="168"/>
      <c r="O2196" s="168" t="str">
        <f t="shared" si="195"/>
        <v>PH.IC.PA.132014.01</v>
      </c>
      <c r="Q2196" s="168" t="str">
        <f t="shared" si="196"/>
        <v>CL.IC.PA.132014.01</v>
      </c>
      <c r="AF2196" s="167" t="s">
        <v>12773</v>
      </c>
      <c r="AG2196" s="167">
        <v>1429</v>
      </c>
    </row>
    <row r="2197" spans="1:33" s="167" customFormat="1" ht="15">
      <c r="A2197" s="167" t="s">
        <v>6465</v>
      </c>
      <c r="C2197" s="61" t="s">
        <v>12101</v>
      </c>
      <c r="E2197" s="61" t="s">
        <v>1000</v>
      </c>
      <c r="F2197" s="167" t="s">
        <v>5833</v>
      </c>
      <c r="G2197" s="86" t="s">
        <v>8927</v>
      </c>
      <c r="H2197" s="62" t="s">
        <v>11559</v>
      </c>
      <c r="J2197" s="63" t="str">
        <f t="shared" si="192"/>
        <v>IC.PA.132015</v>
      </c>
      <c r="K2197" s="61" t="s">
        <v>12175</v>
      </c>
      <c r="L2197" s="167" t="str">
        <f t="shared" si="193"/>
        <v>Back, left</v>
      </c>
      <c r="M2197" s="61" t="str">
        <f t="shared" si="194"/>
        <v>PI.IC.PA.132015.01</v>
      </c>
      <c r="N2197" s="168"/>
      <c r="O2197" s="168" t="str">
        <f t="shared" si="195"/>
        <v>PH.IC.PA.132015.01</v>
      </c>
      <c r="Q2197" s="168" t="str">
        <f t="shared" si="196"/>
        <v>CL.IC.PA.132015.01</v>
      </c>
      <c r="AF2197" s="167" t="s">
        <v>12773</v>
      </c>
      <c r="AG2197" s="167">
        <v>1429</v>
      </c>
    </row>
    <row r="2198" spans="1:33" s="167" customFormat="1" ht="15">
      <c r="A2198" s="167" t="s">
        <v>6465</v>
      </c>
      <c r="C2198" s="61" t="s">
        <v>12101</v>
      </c>
      <c r="E2198" s="61" t="s">
        <v>1000</v>
      </c>
      <c r="F2198" s="167" t="s">
        <v>5833</v>
      </c>
      <c r="G2198" s="86" t="s">
        <v>8949</v>
      </c>
      <c r="H2198" s="62" t="s">
        <v>11560</v>
      </c>
      <c r="J2198" s="63" t="str">
        <f t="shared" si="192"/>
        <v>IC.PA.132016</v>
      </c>
      <c r="K2198" s="61" t="s">
        <v>12175</v>
      </c>
      <c r="L2198" s="167" t="str">
        <f t="shared" si="193"/>
        <v>Chest, left</v>
      </c>
      <c r="M2198" s="61" t="str">
        <f t="shared" si="194"/>
        <v>PI.IC.PA.132016.01</v>
      </c>
      <c r="N2198" s="168"/>
      <c r="O2198" s="168" t="str">
        <f t="shared" si="195"/>
        <v>PH.IC.PA.132016.01</v>
      </c>
      <c r="Q2198" s="168" t="str">
        <f t="shared" si="196"/>
        <v>CL.IC.PA.132016.01</v>
      </c>
      <c r="AF2198" s="167" t="s">
        <v>12773</v>
      </c>
      <c r="AG2198" s="167">
        <v>1429</v>
      </c>
    </row>
    <row r="2199" spans="1:33" s="167" customFormat="1" ht="15">
      <c r="A2199" s="167" t="s">
        <v>6465</v>
      </c>
      <c r="C2199" s="61" t="s">
        <v>12101</v>
      </c>
      <c r="E2199" s="61" t="s">
        <v>1000</v>
      </c>
      <c r="F2199" s="167" t="s">
        <v>5833</v>
      </c>
      <c r="G2199" s="86" t="s">
        <v>9380</v>
      </c>
      <c r="H2199" s="62" t="s">
        <v>11561</v>
      </c>
      <c r="J2199" s="63" t="str">
        <f t="shared" si="192"/>
        <v>IC.PA.132017</v>
      </c>
      <c r="K2199" s="61" t="s">
        <v>12175</v>
      </c>
      <c r="L2199" s="167" t="str">
        <f t="shared" si="193"/>
        <v>Breast, right</v>
      </c>
      <c r="M2199" s="61" t="str">
        <f t="shared" si="194"/>
        <v>PI.IC.PA.132017.01</v>
      </c>
      <c r="N2199" s="168"/>
      <c r="O2199" s="168" t="str">
        <f t="shared" si="195"/>
        <v>PH.IC.PA.132017.01</v>
      </c>
      <c r="Q2199" s="168" t="str">
        <f t="shared" si="196"/>
        <v>CL.IC.PA.132017.01</v>
      </c>
      <c r="AF2199" s="167" t="s">
        <v>12773</v>
      </c>
      <c r="AG2199" s="167">
        <v>1429</v>
      </c>
    </row>
    <row r="2200" spans="1:33" s="167" customFormat="1" ht="15">
      <c r="A2200" s="167" t="s">
        <v>6465</v>
      </c>
      <c r="C2200" s="61" t="s">
        <v>12101</v>
      </c>
      <c r="E2200" s="61" t="s">
        <v>1000</v>
      </c>
      <c r="F2200" s="167" t="s">
        <v>5833</v>
      </c>
      <c r="G2200" s="86" t="s">
        <v>9262</v>
      </c>
      <c r="H2200" s="62" t="s">
        <v>12060</v>
      </c>
      <c r="J2200" s="63" t="str">
        <f t="shared" si="192"/>
        <v>IC.PA.132018</v>
      </c>
      <c r="K2200" s="61" t="s">
        <v>12175</v>
      </c>
      <c r="L2200" s="167" t="str">
        <f t="shared" si="193"/>
        <v>Breast, left</v>
      </c>
      <c r="M2200" s="61" t="str">
        <f t="shared" si="194"/>
        <v>PI.IC.PA.132018.01</v>
      </c>
      <c r="N2200" s="168"/>
      <c r="O2200" s="168" t="str">
        <f t="shared" si="195"/>
        <v>PH.IC.PA.132018.01</v>
      </c>
      <c r="Q2200" s="168" t="str">
        <f t="shared" si="196"/>
        <v>CL.IC.PA.132018.01</v>
      </c>
      <c r="AF2200" s="167" t="s">
        <v>12773</v>
      </c>
      <c r="AG2200" s="167">
        <v>1429</v>
      </c>
    </row>
    <row r="2201" spans="1:33" s="167" customFormat="1" ht="15">
      <c r="A2201" s="167" t="s">
        <v>6465</v>
      </c>
      <c r="C2201" s="61" t="s">
        <v>12101</v>
      </c>
      <c r="D2201" s="167" t="s">
        <v>289</v>
      </c>
      <c r="E2201" s="61" t="s">
        <v>8039</v>
      </c>
      <c r="F2201" s="167" t="s">
        <v>5940</v>
      </c>
      <c r="G2201" s="167" t="s">
        <v>6006</v>
      </c>
      <c r="H2201" s="62" t="s">
        <v>11848</v>
      </c>
      <c r="I2201" s="167" t="s">
        <v>6007</v>
      </c>
      <c r="J2201" s="63" t="str">
        <f t="shared" ref="J2201:J2267" si="197">CONCATENATE("IC.PA.",C2201,E2201,H2201)</f>
        <v>IC.PA.132101</v>
      </c>
      <c r="K2201" s="61" t="s">
        <v>12175</v>
      </c>
      <c r="L2201" s="167" t="str">
        <f t="shared" ref="L2201:L2266" si="198">G2201</f>
        <v>Satisfied, continue plan of care</v>
      </c>
      <c r="M2201" s="61" t="str">
        <f t="shared" ref="M2201:M2266" si="199">CONCATENATE("PI.",J2201,".",K2201)</f>
        <v>PI.IC.PA.132101.01</v>
      </c>
      <c r="N2201" s="168"/>
      <c r="O2201" s="168" t="str">
        <f t="shared" ref="O2201:O2266" si="200">CONCATENATE("PH.",J2201,".",K2201)</f>
        <v>PH.IC.PA.132101.01</v>
      </c>
      <c r="Q2201" s="168" t="str">
        <f t="shared" ref="Q2201:Q2266" si="201">CONCATENATE("CL.",J2201,".",K2201)</f>
        <v>CL.IC.PA.132101.01</v>
      </c>
    </row>
    <row r="2202" spans="1:33" s="167" customFormat="1" ht="15">
      <c r="A2202" s="167" t="s">
        <v>6465</v>
      </c>
      <c r="C2202" s="61" t="s">
        <v>12101</v>
      </c>
      <c r="E2202" s="61" t="s">
        <v>12823</v>
      </c>
      <c r="F2202" s="167" t="s">
        <v>5940</v>
      </c>
      <c r="G2202" s="167" t="s">
        <v>6162</v>
      </c>
      <c r="H2202" s="62" t="s">
        <v>12030</v>
      </c>
      <c r="I2202" s="167" t="s">
        <v>6163</v>
      </c>
      <c r="J2202" s="63" t="str">
        <f t="shared" si="197"/>
        <v>IC.PA.132102</v>
      </c>
      <c r="K2202" s="61" t="s">
        <v>13277</v>
      </c>
      <c r="L2202" s="167" t="str">
        <f t="shared" si="198"/>
        <v>No, continue pain reassessment</v>
      </c>
      <c r="M2202" s="61" t="str">
        <f t="shared" si="199"/>
        <v>PI.IC.PA.132102.01</v>
      </c>
      <c r="N2202" s="168"/>
      <c r="O2202" s="168" t="str">
        <f t="shared" si="200"/>
        <v>PH.IC.PA.132102.01</v>
      </c>
      <c r="Q2202" s="168" t="str">
        <f t="shared" si="201"/>
        <v>CL.IC.PA.132102.01</v>
      </c>
    </row>
    <row r="2203" spans="1:33" s="167" customFormat="1" ht="15">
      <c r="A2203" s="167" t="s">
        <v>6465</v>
      </c>
      <c r="C2203" s="61" t="s">
        <v>12101</v>
      </c>
      <c r="E2203" s="61" t="s">
        <v>8039</v>
      </c>
      <c r="F2203" s="167" t="s">
        <v>5940</v>
      </c>
      <c r="G2203" s="167" t="s">
        <v>290</v>
      </c>
      <c r="H2203" s="62" t="s">
        <v>0</v>
      </c>
      <c r="I2203" s="167" t="s">
        <v>257</v>
      </c>
      <c r="J2203" s="63" t="str">
        <f t="shared" si="197"/>
        <v>IC.PA.132103</v>
      </c>
      <c r="K2203" s="61" t="s">
        <v>12175</v>
      </c>
      <c r="L2203" s="167" t="str">
        <f t="shared" si="198"/>
        <v>Unable to assess due to sedation</v>
      </c>
      <c r="M2203" s="61" t="str">
        <f t="shared" si="199"/>
        <v>PI.IC.PA.132103.01</v>
      </c>
      <c r="N2203" s="168"/>
      <c r="O2203" s="168" t="str">
        <f t="shared" si="200"/>
        <v>PH.IC.PA.132103.01</v>
      </c>
      <c r="Q2203" s="168" t="str">
        <f t="shared" si="201"/>
        <v>CL.IC.PA.132103.01</v>
      </c>
      <c r="AD2203" s="167" t="s">
        <v>88</v>
      </c>
      <c r="AE2203" s="167">
        <v>1191</v>
      </c>
    </row>
    <row r="2204" spans="1:33" s="167" customFormat="1" ht="15">
      <c r="A2204" s="167" t="s">
        <v>6465</v>
      </c>
      <c r="C2204" s="61" t="s">
        <v>12101</v>
      </c>
      <c r="D2204" s="167" t="s">
        <v>6164</v>
      </c>
      <c r="E2204" s="61" t="s">
        <v>7874</v>
      </c>
      <c r="F2204" s="167" t="s">
        <v>5941</v>
      </c>
      <c r="G2204" s="167" t="s">
        <v>12157</v>
      </c>
      <c r="H2204" s="62" t="s">
        <v>11848</v>
      </c>
      <c r="I2204" s="167" t="s">
        <v>12157</v>
      </c>
      <c r="J2204" s="63" t="str">
        <f t="shared" si="197"/>
        <v>IC.PA.132201</v>
      </c>
      <c r="K2204" s="61" t="s">
        <v>12175</v>
      </c>
      <c r="L2204" s="167" t="str">
        <f t="shared" si="198"/>
        <v>None</v>
      </c>
      <c r="M2204" s="61" t="str">
        <f t="shared" si="199"/>
        <v>PI.IC.PA.132201.01</v>
      </c>
      <c r="N2204" s="168"/>
      <c r="O2204" s="168" t="str">
        <f t="shared" si="200"/>
        <v>PH.IC.PA.132201.01</v>
      </c>
      <c r="Q2204" s="168" t="str">
        <f t="shared" si="201"/>
        <v>CL.IC.PA.132201.01</v>
      </c>
    </row>
    <row r="2205" spans="1:33" s="167" customFormat="1" ht="15">
      <c r="A2205" s="167" t="s">
        <v>6465</v>
      </c>
      <c r="C2205" s="61" t="s">
        <v>12101</v>
      </c>
      <c r="E2205" s="61" t="s">
        <v>7874</v>
      </c>
      <c r="F2205" s="167" t="s">
        <v>5941</v>
      </c>
      <c r="G2205" s="167" t="s">
        <v>6166</v>
      </c>
      <c r="H2205" s="62" t="s">
        <v>12030</v>
      </c>
      <c r="I2205" s="167" t="s">
        <v>6167</v>
      </c>
      <c r="J2205" s="63" t="str">
        <f t="shared" si="197"/>
        <v>IC.PA.132202</v>
      </c>
      <c r="K2205" s="61" t="s">
        <v>12175</v>
      </c>
      <c r="L2205" s="167" t="str">
        <f t="shared" si="198"/>
        <v>Chest right</v>
      </c>
      <c r="M2205" s="61" t="str">
        <f t="shared" si="199"/>
        <v>PI.IC.PA.132202.01</v>
      </c>
      <c r="N2205" s="168"/>
      <c r="O2205" s="168" t="str">
        <f t="shared" si="200"/>
        <v>PH.IC.PA.132202.01</v>
      </c>
      <c r="Q2205" s="168" t="str">
        <f t="shared" si="201"/>
        <v>CL.IC.PA.132202.01</v>
      </c>
    </row>
    <row r="2206" spans="1:33" s="167" customFormat="1" ht="15">
      <c r="A2206" s="167" t="s">
        <v>6465</v>
      </c>
      <c r="C2206" s="61" t="s">
        <v>12101</v>
      </c>
      <c r="E2206" s="61" t="s">
        <v>7874</v>
      </c>
      <c r="F2206" s="167" t="s">
        <v>5941</v>
      </c>
      <c r="G2206" s="167" t="s">
        <v>6168</v>
      </c>
      <c r="H2206" s="62" t="s">
        <v>12032</v>
      </c>
      <c r="I2206" s="167" t="s">
        <v>6169</v>
      </c>
      <c r="J2206" s="63" t="str">
        <f t="shared" si="197"/>
        <v>IC.PA.132203</v>
      </c>
      <c r="K2206" s="61" t="s">
        <v>12175</v>
      </c>
      <c r="L2206" s="167" t="str">
        <f t="shared" si="198"/>
        <v>Chest left</v>
      </c>
      <c r="M2206" s="61" t="str">
        <f t="shared" si="199"/>
        <v>PI.IC.PA.132203.01</v>
      </c>
      <c r="N2206" s="168"/>
      <c r="O2206" s="168" t="str">
        <f t="shared" si="200"/>
        <v>PH.IC.PA.132203.01</v>
      </c>
      <c r="Q2206" s="168" t="str">
        <f t="shared" si="201"/>
        <v>CL.IC.PA.132203.01</v>
      </c>
    </row>
    <row r="2207" spans="1:33" s="167" customFormat="1" ht="15">
      <c r="A2207" s="167" t="s">
        <v>6465</v>
      </c>
      <c r="C2207" s="61" t="s">
        <v>12101</v>
      </c>
      <c r="E2207" s="61" t="s">
        <v>7874</v>
      </c>
      <c r="F2207" s="167" t="s">
        <v>5941</v>
      </c>
      <c r="G2207" s="167" t="s">
        <v>8744</v>
      </c>
      <c r="H2207" s="62" t="s">
        <v>12028</v>
      </c>
      <c r="I2207" s="167" t="s">
        <v>8744</v>
      </c>
      <c r="J2207" s="63" t="str">
        <f t="shared" si="197"/>
        <v>IC.PA.132204</v>
      </c>
      <c r="K2207" s="61" t="s">
        <v>12175</v>
      </c>
      <c r="L2207" s="167" t="str">
        <f t="shared" si="198"/>
        <v>Jaw</v>
      </c>
      <c r="M2207" s="61" t="str">
        <f t="shared" si="199"/>
        <v>PI.IC.PA.132204.01</v>
      </c>
      <c r="N2207" s="168"/>
      <c r="O2207" s="168" t="str">
        <f t="shared" si="200"/>
        <v>PH.IC.PA.132204.01</v>
      </c>
      <c r="Q2207" s="168" t="str">
        <f t="shared" si="201"/>
        <v>CL.IC.PA.132204.01</v>
      </c>
    </row>
    <row r="2208" spans="1:33" s="167" customFormat="1" ht="15">
      <c r="A2208" s="167" t="s">
        <v>6465</v>
      </c>
      <c r="C2208" s="61" t="s">
        <v>12101</v>
      </c>
      <c r="E2208" s="61" t="s">
        <v>7874</v>
      </c>
      <c r="F2208" s="167" t="s">
        <v>5941</v>
      </c>
      <c r="G2208" s="167" t="s">
        <v>6170</v>
      </c>
      <c r="H2208" s="62" t="s">
        <v>12210</v>
      </c>
      <c r="I2208" s="167" t="s">
        <v>7929</v>
      </c>
      <c r="J2208" s="63" t="str">
        <f t="shared" si="197"/>
        <v>IC.PA.132205</v>
      </c>
      <c r="K2208" s="61" t="s">
        <v>12175</v>
      </c>
      <c r="L2208" s="167" t="str">
        <f t="shared" si="198"/>
        <v>Shoulder right</v>
      </c>
      <c r="M2208" s="61" t="str">
        <f t="shared" si="199"/>
        <v>PI.IC.PA.132205.01</v>
      </c>
      <c r="N2208" s="168"/>
      <c r="O2208" s="168" t="str">
        <f t="shared" si="200"/>
        <v>PH.IC.PA.132205.01</v>
      </c>
      <c r="Q2208" s="168" t="str">
        <f t="shared" si="201"/>
        <v>CL.IC.PA.132205.01</v>
      </c>
    </row>
    <row r="2209" spans="1:17" s="167" customFormat="1" ht="15">
      <c r="A2209" s="167" t="s">
        <v>6465</v>
      </c>
      <c r="C2209" s="61" t="s">
        <v>12101</v>
      </c>
      <c r="E2209" s="61" t="s">
        <v>7874</v>
      </c>
      <c r="F2209" s="167" t="s">
        <v>5941</v>
      </c>
      <c r="G2209" s="167" t="s">
        <v>6346</v>
      </c>
      <c r="H2209" s="62" t="s">
        <v>12212</v>
      </c>
      <c r="I2209" s="167" t="s">
        <v>7930</v>
      </c>
      <c r="J2209" s="63" t="str">
        <f t="shared" si="197"/>
        <v>IC.PA.132206</v>
      </c>
      <c r="K2209" s="61" t="s">
        <v>12175</v>
      </c>
      <c r="L2209" s="167" t="str">
        <f t="shared" si="198"/>
        <v>Shoulder left</v>
      </c>
      <c r="M2209" s="61" t="str">
        <f t="shared" si="199"/>
        <v>PI.IC.PA.132206.01</v>
      </c>
      <c r="N2209" s="168"/>
      <c r="O2209" s="168" t="str">
        <f t="shared" si="200"/>
        <v>PH.IC.PA.132206.01</v>
      </c>
      <c r="Q2209" s="168" t="str">
        <f t="shared" si="201"/>
        <v>CL.IC.PA.132206.01</v>
      </c>
    </row>
    <row r="2210" spans="1:17" s="167" customFormat="1" ht="15">
      <c r="A2210" s="167" t="s">
        <v>6465</v>
      </c>
      <c r="C2210" s="61" t="s">
        <v>12101</v>
      </c>
      <c r="E2210" s="61" t="s">
        <v>7874</v>
      </c>
      <c r="F2210" s="167" t="s">
        <v>5941</v>
      </c>
      <c r="G2210" s="167" t="s">
        <v>9113</v>
      </c>
      <c r="H2210" s="62" t="s">
        <v>12225</v>
      </c>
      <c r="I2210" s="167" t="s">
        <v>9113</v>
      </c>
      <c r="J2210" s="63" t="str">
        <f t="shared" si="197"/>
        <v>IC.PA.132207</v>
      </c>
      <c r="K2210" s="61" t="s">
        <v>12175</v>
      </c>
      <c r="L2210" s="167" t="str">
        <f t="shared" si="198"/>
        <v>Neck</v>
      </c>
      <c r="M2210" s="61" t="str">
        <f t="shared" si="199"/>
        <v>PI.IC.PA.132207.01</v>
      </c>
      <c r="N2210" s="168"/>
      <c r="O2210" s="168" t="str">
        <f t="shared" si="200"/>
        <v>PH.IC.PA.132207.01</v>
      </c>
      <c r="Q2210" s="168" t="str">
        <f t="shared" si="201"/>
        <v>CL.IC.PA.132207.01</v>
      </c>
    </row>
    <row r="2211" spans="1:17" s="167" customFormat="1" ht="15">
      <c r="A2211" s="167" t="s">
        <v>6465</v>
      </c>
      <c r="C2211" s="61" t="s">
        <v>12101</v>
      </c>
      <c r="E2211" s="61" t="s">
        <v>7874</v>
      </c>
      <c r="F2211" s="167" t="s">
        <v>5941</v>
      </c>
      <c r="G2211" s="167" t="s">
        <v>6156</v>
      </c>
      <c r="H2211" s="62" t="s">
        <v>11638</v>
      </c>
      <c r="I2211" s="167" t="s">
        <v>6156</v>
      </c>
      <c r="J2211" s="63" t="str">
        <f t="shared" si="197"/>
        <v>IC.PA.132208</v>
      </c>
      <c r="K2211" s="61" t="s">
        <v>12175</v>
      </c>
      <c r="L2211" s="167" t="str">
        <f t="shared" si="198"/>
        <v>Epigastric</v>
      </c>
      <c r="M2211" s="61" t="str">
        <f t="shared" si="199"/>
        <v>PI.IC.PA.132208.01</v>
      </c>
      <c r="N2211" s="168"/>
      <c r="O2211" s="168" t="str">
        <f t="shared" si="200"/>
        <v>PH.IC.PA.132208.01</v>
      </c>
      <c r="Q2211" s="168" t="str">
        <f t="shared" si="201"/>
        <v>CL.IC.PA.132208.01</v>
      </c>
    </row>
    <row r="2212" spans="1:17" s="167" customFormat="1" ht="15">
      <c r="A2212" s="167" t="s">
        <v>6465</v>
      </c>
      <c r="C2212" s="61" t="s">
        <v>12101</v>
      </c>
      <c r="E2212" s="61" t="s">
        <v>7874</v>
      </c>
      <c r="F2212" s="167" t="s">
        <v>5941</v>
      </c>
      <c r="G2212" s="167" t="s">
        <v>6347</v>
      </c>
      <c r="H2212" s="62" t="s">
        <v>11639</v>
      </c>
      <c r="I2212" s="167" t="s">
        <v>7786</v>
      </c>
      <c r="J2212" s="63" t="str">
        <f t="shared" si="197"/>
        <v>IC.PA.132209</v>
      </c>
      <c r="K2212" s="61" t="s">
        <v>12175</v>
      </c>
      <c r="L2212" s="167" t="str">
        <f t="shared" si="198"/>
        <v>Arm right</v>
      </c>
      <c r="M2212" s="61" t="str">
        <f t="shared" si="199"/>
        <v>PI.IC.PA.132209.01</v>
      </c>
      <c r="N2212" s="168"/>
      <c r="O2212" s="168" t="str">
        <f t="shared" si="200"/>
        <v>PH.IC.PA.132209.01</v>
      </c>
      <c r="Q2212" s="168" t="str">
        <f t="shared" si="201"/>
        <v>CL.IC.PA.132209.01</v>
      </c>
    </row>
    <row r="2213" spans="1:17" s="167" customFormat="1" ht="15">
      <c r="A2213" s="167" t="s">
        <v>6465</v>
      </c>
      <c r="C2213" s="61" t="s">
        <v>12101</v>
      </c>
      <c r="E2213" s="61" t="s">
        <v>7874</v>
      </c>
      <c r="F2213" s="167" t="s">
        <v>5941</v>
      </c>
      <c r="G2213" s="167" t="s">
        <v>6348</v>
      </c>
      <c r="H2213" s="62" t="s">
        <v>11829</v>
      </c>
      <c r="I2213" s="167" t="s">
        <v>7632</v>
      </c>
      <c r="J2213" s="63" t="str">
        <f t="shared" si="197"/>
        <v>IC.PA.132210</v>
      </c>
      <c r="K2213" s="61" t="s">
        <v>12175</v>
      </c>
      <c r="L2213" s="167" t="str">
        <f t="shared" si="198"/>
        <v>Arm left</v>
      </c>
      <c r="M2213" s="61" t="str">
        <f t="shared" si="199"/>
        <v>PI.IC.PA.132210.01</v>
      </c>
      <c r="N2213" s="168"/>
      <c r="O2213" s="168" t="str">
        <f t="shared" si="200"/>
        <v>PH.IC.PA.132210.01</v>
      </c>
      <c r="Q2213" s="168" t="str">
        <f t="shared" si="201"/>
        <v>CL.IC.PA.132210.01</v>
      </c>
    </row>
    <row r="2214" spans="1:17" s="167" customFormat="1" ht="15">
      <c r="A2214" s="167" t="s">
        <v>6465</v>
      </c>
      <c r="C2214" s="61" t="s">
        <v>12101</v>
      </c>
      <c r="E2214" s="61" t="s">
        <v>7874</v>
      </c>
      <c r="F2214" s="167" t="s">
        <v>5941</v>
      </c>
      <c r="G2214" s="167" t="s">
        <v>12390</v>
      </c>
      <c r="H2214" s="62" t="s">
        <v>12099</v>
      </c>
      <c r="I2214" s="167" t="s">
        <v>12390</v>
      </c>
      <c r="J2214" s="63" t="str">
        <f t="shared" si="197"/>
        <v>IC.PA.132211</v>
      </c>
      <c r="K2214" s="61" t="s">
        <v>12175</v>
      </c>
      <c r="L2214" s="167" t="str">
        <f t="shared" si="198"/>
        <v>Back</v>
      </c>
      <c r="M2214" s="61" t="str">
        <f t="shared" si="199"/>
        <v>PI.IC.PA.132211.01</v>
      </c>
      <c r="N2214" s="168"/>
      <c r="O2214" s="168" t="str">
        <f t="shared" si="200"/>
        <v>PH.IC.PA.132211.01</v>
      </c>
      <c r="Q2214" s="168" t="str">
        <f t="shared" si="201"/>
        <v>CL.IC.PA.132211.01</v>
      </c>
    </row>
    <row r="2215" spans="1:17" s="167" customFormat="1" ht="15">
      <c r="A2215" s="167" t="s">
        <v>6465</v>
      </c>
      <c r="C2215" s="61" t="s">
        <v>12101</v>
      </c>
      <c r="E2215" s="61" t="s">
        <v>7874</v>
      </c>
      <c r="F2215" s="167" t="s">
        <v>5941</v>
      </c>
      <c r="G2215" s="167" t="s">
        <v>6349</v>
      </c>
      <c r="H2215" s="62" t="s">
        <v>12100</v>
      </c>
      <c r="I2215" s="167" t="s">
        <v>7762</v>
      </c>
      <c r="J2215" s="63" t="str">
        <f t="shared" si="197"/>
        <v>IC.PA.132212</v>
      </c>
      <c r="K2215" s="61" t="s">
        <v>12175</v>
      </c>
      <c r="L2215" s="167" t="str">
        <f t="shared" si="198"/>
        <v>Elbow right</v>
      </c>
      <c r="M2215" s="61" t="str">
        <f t="shared" si="199"/>
        <v>PI.IC.PA.132212.01</v>
      </c>
      <c r="N2215" s="168"/>
      <c r="O2215" s="168" t="str">
        <f t="shared" si="200"/>
        <v>PH.IC.PA.132212.01</v>
      </c>
      <c r="Q2215" s="168" t="str">
        <f t="shared" si="201"/>
        <v>CL.IC.PA.132212.01</v>
      </c>
    </row>
    <row r="2216" spans="1:17" s="167" customFormat="1" ht="15">
      <c r="A2216" s="167" t="s">
        <v>6465</v>
      </c>
      <c r="C2216" s="61" t="s">
        <v>12101</v>
      </c>
      <c r="E2216" s="61" t="s">
        <v>7874</v>
      </c>
      <c r="F2216" s="167" t="s">
        <v>5941</v>
      </c>
      <c r="G2216" s="167" t="s">
        <v>6350</v>
      </c>
      <c r="H2216" s="62" t="s">
        <v>12101</v>
      </c>
      <c r="I2216" s="167" t="s">
        <v>7763</v>
      </c>
      <c r="J2216" s="63" t="str">
        <f t="shared" si="197"/>
        <v>IC.PA.132213</v>
      </c>
      <c r="K2216" s="61" t="s">
        <v>12175</v>
      </c>
      <c r="L2216" s="167" t="str">
        <f t="shared" si="198"/>
        <v>Elbow left</v>
      </c>
      <c r="M2216" s="61" t="str">
        <f t="shared" si="199"/>
        <v>PI.IC.PA.132213.01</v>
      </c>
      <c r="N2216" s="168"/>
      <c r="O2216" s="168" t="str">
        <f t="shared" si="200"/>
        <v>PH.IC.PA.132213.01</v>
      </c>
      <c r="Q2216" s="168" t="str">
        <f t="shared" si="201"/>
        <v>CL.IC.PA.132213.01</v>
      </c>
    </row>
    <row r="2217" spans="1:17" s="167" customFormat="1" ht="15">
      <c r="A2217" s="167" t="s">
        <v>6465</v>
      </c>
      <c r="C2217" s="61" t="s">
        <v>12101</v>
      </c>
      <c r="E2217" s="61" t="s">
        <v>7874</v>
      </c>
      <c r="F2217" s="167" t="s">
        <v>5941</v>
      </c>
      <c r="G2217" s="167" t="s">
        <v>6351</v>
      </c>
      <c r="H2217" s="62" t="s">
        <v>12102</v>
      </c>
      <c r="I2217" s="167" t="s">
        <v>7958</v>
      </c>
      <c r="J2217" s="63" t="str">
        <f t="shared" si="197"/>
        <v>IC.PA.132214</v>
      </c>
      <c r="K2217" s="61" t="s">
        <v>12175</v>
      </c>
      <c r="L2217" s="167" t="str">
        <f t="shared" si="198"/>
        <v>Hand right</v>
      </c>
      <c r="M2217" s="61" t="str">
        <f t="shared" si="199"/>
        <v>PI.IC.PA.132214.01</v>
      </c>
      <c r="N2217" s="168"/>
      <c r="O2217" s="168" t="str">
        <f t="shared" si="200"/>
        <v>PH.IC.PA.132214.01</v>
      </c>
      <c r="Q2217" s="168" t="str">
        <f t="shared" si="201"/>
        <v>CL.IC.PA.132214.01</v>
      </c>
    </row>
    <row r="2218" spans="1:17" s="167" customFormat="1" ht="15">
      <c r="A2218" s="167" t="s">
        <v>6465</v>
      </c>
      <c r="C2218" s="61" t="s">
        <v>12101</v>
      </c>
      <c r="E2218" s="61" t="s">
        <v>7874</v>
      </c>
      <c r="F2218" s="167" t="s">
        <v>5941</v>
      </c>
      <c r="G2218" s="167" t="s">
        <v>6352</v>
      </c>
      <c r="H2218" s="62" t="s">
        <v>11559</v>
      </c>
      <c r="I2218" s="167" t="s">
        <v>7997</v>
      </c>
      <c r="J2218" s="63" t="str">
        <f t="shared" si="197"/>
        <v>IC.PA.132215</v>
      </c>
      <c r="K2218" s="61" t="s">
        <v>12175</v>
      </c>
      <c r="L2218" s="167" t="str">
        <f t="shared" si="198"/>
        <v>Hand left</v>
      </c>
      <c r="M2218" s="61" t="str">
        <f t="shared" si="199"/>
        <v>PI.IC.PA.132215.01</v>
      </c>
      <c r="N2218" s="168"/>
      <c r="O2218" s="168" t="str">
        <f t="shared" si="200"/>
        <v>PH.IC.PA.132215.01</v>
      </c>
      <c r="Q2218" s="168" t="str">
        <f t="shared" si="201"/>
        <v>CL.IC.PA.132215.01</v>
      </c>
    </row>
    <row r="2219" spans="1:17" s="167" customFormat="1" ht="15">
      <c r="A2219" s="167" t="s">
        <v>6465</v>
      </c>
      <c r="C2219" s="61" t="s">
        <v>12101</v>
      </c>
      <c r="E2219" s="61" t="s">
        <v>7874</v>
      </c>
      <c r="F2219" s="167" t="s">
        <v>5941</v>
      </c>
      <c r="G2219" s="167" t="s">
        <v>6011</v>
      </c>
      <c r="H2219" s="62" t="s">
        <v>11560</v>
      </c>
      <c r="I2219" s="167" t="s">
        <v>7634</v>
      </c>
      <c r="J2219" s="63" t="str">
        <f t="shared" si="197"/>
        <v>IC.PA.132216</v>
      </c>
      <c r="K2219" s="61" t="s">
        <v>12175</v>
      </c>
      <c r="L2219" s="167" t="str">
        <f t="shared" si="198"/>
        <v>Leg right</v>
      </c>
      <c r="M2219" s="61" t="str">
        <f t="shared" si="199"/>
        <v>PI.IC.PA.132216.01</v>
      </c>
      <c r="N2219" s="168"/>
      <c r="O2219" s="168" t="str">
        <f t="shared" si="200"/>
        <v>PH.IC.PA.132216.01</v>
      </c>
      <c r="Q2219" s="168" t="str">
        <f t="shared" si="201"/>
        <v>CL.IC.PA.132216.01</v>
      </c>
    </row>
    <row r="2220" spans="1:17" s="167" customFormat="1" ht="15">
      <c r="A2220" s="167" t="s">
        <v>6465</v>
      </c>
      <c r="C2220" s="61" t="s">
        <v>12101</v>
      </c>
      <c r="E2220" s="61" t="s">
        <v>7874</v>
      </c>
      <c r="F2220" s="167" t="s">
        <v>5941</v>
      </c>
      <c r="G2220" s="167" t="s">
        <v>6012</v>
      </c>
      <c r="H2220" s="62" t="s">
        <v>11561</v>
      </c>
      <c r="I2220" s="167" t="s">
        <v>7636</v>
      </c>
      <c r="J2220" s="63" t="str">
        <f t="shared" si="197"/>
        <v>IC.PA.132217</v>
      </c>
      <c r="K2220" s="61" t="s">
        <v>12175</v>
      </c>
      <c r="L2220" s="167" t="str">
        <f t="shared" si="198"/>
        <v>Leg left</v>
      </c>
      <c r="M2220" s="61" t="str">
        <f t="shared" si="199"/>
        <v>PI.IC.PA.132217.01</v>
      </c>
      <c r="N2220" s="168"/>
      <c r="O2220" s="168" t="str">
        <f t="shared" si="200"/>
        <v>PH.IC.PA.132217.01</v>
      </c>
      <c r="Q2220" s="168" t="str">
        <f t="shared" si="201"/>
        <v>CL.IC.PA.132217.01</v>
      </c>
    </row>
    <row r="2221" spans="1:17" s="167" customFormat="1" ht="15">
      <c r="A2221" s="167" t="s">
        <v>6465</v>
      </c>
      <c r="C2221" s="61" t="s">
        <v>12101</v>
      </c>
      <c r="D2221" s="167" t="s">
        <v>6013</v>
      </c>
      <c r="E2221" s="61" t="s">
        <v>7876</v>
      </c>
      <c r="F2221" s="167" t="s">
        <v>5943</v>
      </c>
      <c r="G2221" s="167" t="s">
        <v>6171</v>
      </c>
      <c r="H2221" s="62" t="s">
        <v>11848</v>
      </c>
      <c r="I2221" s="167" t="s">
        <v>6172</v>
      </c>
      <c r="J2221" s="63" t="str">
        <f t="shared" si="197"/>
        <v>IC.PA.132301</v>
      </c>
      <c r="K2221" s="61" t="s">
        <v>12175</v>
      </c>
      <c r="L2221" s="167" t="str">
        <f t="shared" si="198"/>
        <v>Drug as needed</v>
      </c>
      <c r="M2221" s="61" t="str">
        <f t="shared" si="199"/>
        <v>PI.IC.PA.132301.01</v>
      </c>
      <c r="N2221" s="168"/>
      <c r="O2221" s="168" t="str">
        <f t="shared" si="200"/>
        <v>PH.IC.PA.132301.01</v>
      </c>
      <c r="Q2221" s="168" t="str">
        <f t="shared" si="201"/>
        <v>CL.IC.PA.132301.01</v>
      </c>
    </row>
    <row r="2222" spans="1:17" s="167" customFormat="1" ht="15">
      <c r="A2222" s="167" t="s">
        <v>6465</v>
      </c>
      <c r="C2222" s="61" t="s">
        <v>12101</v>
      </c>
      <c r="E2222" s="61" t="s">
        <v>7876</v>
      </c>
      <c r="F2222" s="167" t="s">
        <v>5943</v>
      </c>
      <c r="G2222" s="167" t="s">
        <v>12107</v>
      </c>
      <c r="H2222" s="62" t="s">
        <v>12030</v>
      </c>
      <c r="I2222" s="167" t="s">
        <v>12108</v>
      </c>
      <c r="J2222" s="63" t="str">
        <f t="shared" si="197"/>
        <v>IC.PA.132302</v>
      </c>
      <c r="K2222" s="61" t="s">
        <v>12175</v>
      </c>
      <c r="L2222" s="167" t="str">
        <f t="shared" si="198"/>
        <v>Repositioning</v>
      </c>
      <c r="M2222" s="61" t="str">
        <f t="shared" si="199"/>
        <v>PI.IC.PA.132302.01</v>
      </c>
      <c r="N2222" s="168"/>
      <c r="O2222" s="168" t="str">
        <f t="shared" si="200"/>
        <v>PH.IC.PA.132302.01</v>
      </c>
      <c r="Q2222" s="168" t="str">
        <f t="shared" si="201"/>
        <v>CL.IC.PA.132302.01</v>
      </c>
    </row>
    <row r="2223" spans="1:17" s="167" customFormat="1" ht="15">
      <c r="A2223" s="167" t="s">
        <v>6465</v>
      </c>
      <c r="C2223" s="61" t="s">
        <v>12101</v>
      </c>
      <c r="E2223" s="61" t="s">
        <v>7876</v>
      </c>
      <c r="F2223" s="167" t="s">
        <v>5943</v>
      </c>
      <c r="G2223" s="167" t="s">
        <v>6173</v>
      </c>
      <c r="H2223" s="62" t="s">
        <v>12032</v>
      </c>
      <c r="I2223" s="167" t="s">
        <v>6173</v>
      </c>
      <c r="J2223" s="63" t="str">
        <f t="shared" si="197"/>
        <v>IC.PA.132303</v>
      </c>
      <c r="K2223" s="61" t="s">
        <v>12175</v>
      </c>
      <c r="L2223" s="167" t="str">
        <f t="shared" si="198"/>
        <v>Distraction</v>
      </c>
      <c r="M2223" s="61" t="str">
        <f t="shared" si="199"/>
        <v>PI.IC.PA.132303.01</v>
      </c>
      <c r="N2223" s="168"/>
      <c r="O2223" s="168" t="str">
        <f t="shared" si="200"/>
        <v>PH.IC.PA.132303.01</v>
      </c>
      <c r="Q2223" s="168" t="str">
        <f t="shared" si="201"/>
        <v>CL.IC.PA.132303.01</v>
      </c>
    </row>
    <row r="2224" spans="1:17" s="167" customFormat="1" ht="15">
      <c r="A2224" s="167" t="s">
        <v>6465</v>
      </c>
      <c r="C2224" s="61" t="s">
        <v>12101</v>
      </c>
      <c r="E2224" s="61" t="s">
        <v>7876</v>
      </c>
      <c r="F2224" s="167" t="s">
        <v>5943</v>
      </c>
      <c r="G2224" s="167" t="s">
        <v>12058</v>
      </c>
      <c r="H2224" s="62" t="s">
        <v>12028</v>
      </c>
      <c r="I2224" s="167" t="s">
        <v>12058</v>
      </c>
      <c r="J2224" s="63" t="str">
        <f t="shared" si="197"/>
        <v>IC.PA.132304</v>
      </c>
      <c r="K2224" s="61" t="s">
        <v>12175</v>
      </c>
      <c r="L2224" s="167" t="str">
        <f t="shared" si="198"/>
        <v>Cold</v>
      </c>
      <c r="M2224" s="61" t="str">
        <f t="shared" si="199"/>
        <v>PI.IC.PA.132304.01</v>
      </c>
      <c r="N2224" s="168"/>
      <c r="O2224" s="168" t="str">
        <f t="shared" si="200"/>
        <v>PH.IC.PA.132304.01</v>
      </c>
      <c r="Q2224" s="168" t="str">
        <f t="shared" si="201"/>
        <v>CL.IC.PA.132304.01</v>
      </c>
    </row>
    <row r="2225" spans="1:19" s="167" customFormat="1" ht="15">
      <c r="A2225" s="167" t="s">
        <v>6465</v>
      </c>
      <c r="C2225" s="61" t="s">
        <v>12101</v>
      </c>
      <c r="E2225" s="61" t="s">
        <v>7876</v>
      </c>
      <c r="F2225" s="167" t="s">
        <v>5943</v>
      </c>
      <c r="G2225" s="167" t="s">
        <v>7743</v>
      </c>
      <c r="H2225" s="62" t="s">
        <v>12210</v>
      </c>
      <c r="I2225" s="167" t="s">
        <v>7743</v>
      </c>
      <c r="J2225" s="63" t="str">
        <f t="shared" si="197"/>
        <v>IC.PA.132305</v>
      </c>
      <c r="K2225" s="61" t="s">
        <v>12175</v>
      </c>
      <c r="L2225" s="167" t="str">
        <f t="shared" si="198"/>
        <v>Heat</v>
      </c>
      <c r="M2225" s="61" t="str">
        <f t="shared" si="199"/>
        <v>PI.IC.PA.132305.01</v>
      </c>
      <c r="N2225" s="168"/>
      <c r="O2225" s="168" t="str">
        <f t="shared" si="200"/>
        <v>PH.IC.PA.132305.01</v>
      </c>
      <c r="Q2225" s="168" t="str">
        <f t="shared" si="201"/>
        <v>CL.IC.PA.132305.01</v>
      </c>
    </row>
    <row r="2226" spans="1:19" s="167" customFormat="1" ht="15">
      <c r="A2226" s="167" t="s">
        <v>6465</v>
      </c>
      <c r="C2226" s="61" t="s">
        <v>12101</v>
      </c>
      <c r="E2226" s="61" t="s">
        <v>7876</v>
      </c>
      <c r="F2226" s="167" t="s">
        <v>5943</v>
      </c>
      <c r="G2226" s="167" t="s">
        <v>6174</v>
      </c>
      <c r="H2226" s="62" t="s">
        <v>12212</v>
      </c>
      <c r="I2226" s="167" t="s">
        <v>6175</v>
      </c>
      <c r="J2226" s="63" t="str">
        <f t="shared" si="197"/>
        <v>IC.PA.132306</v>
      </c>
      <c r="K2226" s="61" t="s">
        <v>12175</v>
      </c>
      <c r="L2226" s="167" t="str">
        <f t="shared" si="198"/>
        <v>Special mattress</v>
      </c>
      <c r="M2226" s="61" t="str">
        <f t="shared" si="199"/>
        <v>PI.IC.PA.132306.01</v>
      </c>
      <c r="N2226" s="168"/>
      <c r="O2226" s="168" t="str">
        <f t="shared" si="200"/>
        <v>PH.IC.PA.132306.01</v>
      </c>
      <c r="Q2226" s="168" t="str">
        <f t="shared" si="201"/>
        <v>CL.IC.PA.132306.01</v>
      </c>
    </row>
    <row r="2227" spans="1:19" s="167" customFormat="1" ht="15">
      <c r="A2227" s="167" t="s">
        <v>6465</v>
      </c>
      <c r="C2227" s="61" t="s">
        <v>12101</v>
      </c>
      <c r="E2227" s="61" t="s">
        <v>7876</v>
      </c>
      <c r="F2227" s="167" t="s">
        <v>5943</v>
      </c>
      <c r="G2227" s="167" t="s">
        <v>6176</v>
      </c>
      <c r="H2227" s="62" t="s">
        <v>12225</v>
      </c>
      <c r="I2227" s="167" t="s">
        <v>6176</v>
      </c>
      <c r="J2227" s="63" t="str">
        <f t="shared" si="197"/>
        <v>IC.PA.132307</v>
      </c>
      <c r="K2227" s="61" t="s">
        <v>12175</v>
      </c>
      <c r="L2227" s="167" t="str">
        <f t="shared" si="198"/>
        <v>Quiet</v>
      </c>
      <c r="M2227" s="61" t="str">
        <f t="shared" si="199"/>
        <v>PI.IC.PA.132307.01</v>
      </c>
      <c r="N2227" s="168"/>
      <c r="O2227" s="168" t="str">
        <f t="shared" si="200"/>
        <v>PH.IC.PA.132307.01</v>
      </c>
      <c r="Q2227" s="168" t="str">
        <f t="shared" si="201"/>
        <v>CL.IC.PA.132307.01</v>
      </c>
    </row>
    <row r="2228" spans="1:19" s="167" customFormat="1" ht="15">
      <c r="A2228" s="167" t="s">
        <v>6465</v>
      </c>
      <c r="C2228" s="61" t="s">
        <v>12101</v>
      </c>
      <c r="E2228" s="61" t="s">
        <v>7876</v>
      </c>
      <c r="F2228" s="167" t="s">
        <v>5943</v>
      </c>
      <c r="G2228" s="167" t="s">
        <v>12157</v>
      </c>
      <c r="H2228" s="62" t="s">
        <v>11638</v>
      </c>
      <c r="I2228" s="167" t="s">
        <v>12157</v>
      </c>
      <c r="J2228" s="63" t="str">
        <f t="shared" si="197"/>
        <v>IC.PA.132308</v>
      </c>
      <c r="K2228" s="61" t="s">
        <v>12175</v>
      </c>
      <c r="L2228" s="167" t="str">
        <f t="shared" si="198"/>
        <v>None</v>
      </c>
      <c r="M2228" s="61" t="str">
        <f t="shared" si="199"/>
        <v>PI.IC.PA.132308.01</v>
      </c>
      <c r="N2228" s="168"/>
      <c r="O2228" s="168" t="str">
        <f t="shared" si="200"/>
        <v>PH.IC.PA.132308.01</v>
      </c>
      <c r="Q2228" s="168" t="str">
        <f t="shared" si="201"/>
        <v>CL.IC.PA.132308.01</v>
      </c>
    </row>
    <row r="2229" spans="1:19" s="167" customFormat="1" ht="15">
      <c r="A2229" s="10" t="s">
        <v>6465</v>
      </c>
      <c r="B2229" s="10"/>
      <c r="C2229" s="61" t="s">
        <v>12101</v>
      </c>
      <c r="E2229" s="61" t="s">
        <v>7876</v>
      </c>
      <c r="F2229" s="167" t="s">
        <v>5943</v>
      </c>
      <c r="G2229" s="10" t="s">
        <v>6017</v>
      </c>
      <c r="H2229" s="62" t="s">
        <v>93</v>
      </c>
      <c r="I2229" s="10" t="s">
        <v>6017</v>
      </c>
      <c r="J2229" s="63" t="str">
        <f t="shared" si="197"/>
        <v>IC.PA.132309</v>
      </c>
      <c r="K2229" s="61" t="s">
        <v>12175</v>
      </c>
      <c r="L2229" s="167" t="str">
        <f t="shared" si="198"/>
        <v>Back Rub</v>
      </c>
      <c r="M2229" s="61" t="str">
        <f t="shared" si="199"/>
        <v>PI.IC.PA.132309.01</v>
      </c>
      <c r="N2229" s="168"/>
      <c r="O2229" s="168" t="str">
        <f t="shared" si="200"/>
        <v>PH.IC.PA.132309.01</v>
      </c>
      <c r="Q2229" s="168" t="str">
        <f t="shared" si="201"/>
        <v>CL.IC.PA.132309.01</v>
      </c>
      <c r="R2229" s="167" t="s">
        <v>12465</v>
      </c>
      <c r="S2229" s="167">
        <v>487</v>
      </c>
    </row>
    <row r="2230" spans="1:19" s="167" customFormat="1" ht="15">
      <c r="A2230" s="10" t="s">
        <v>6465</v>
      </c>
      <c r="B2230" s="10"/>
      <c r="C2230" s="61" t="s">
        <v>12101</v>
      </c>
      <c r="E2230" s="61" t="s">
        <v>7876</v>
      </c>
      <c r="F2230" s="167" t="s">
        <v>5943</v>
      </c>
      <c r="G2230" s="10" t="s">
        <v>6018</v>
      </c>
      <c r="H2230" s="62" t="s">
        <v>3188</v>
      </c>
      <c r="I2230" s="10" t="s">
        <v>6018</v>
      </c>
      <c r="J2230" s="63" t="str">
        <f t="shared" si="197"/>
        <v>IC.PA.132310</v>
      </c>
      <c r="K2230" s="61" t="s">
        <v>12175</v>
      </c>
      <c r="L2230" s="167" t="str">
        <f t="shared" si="198"/>
        <v>Biofeedback</v>
      </c>
      <c r="M2230" s="61" t="str">
        <f t="shared" si="199"/>
        <v>PI.IC.PA.132310.01</v>
      </c>
      <c r="N2230" s="168"/>
      <c r="O2230" s="168" t="str">
        <f t="shared" si="200"/>
        <v>PH.IC.PA.132310.01</v>
      </c>
      <c r="Q2230" s="168" t="str">
        <f t="shared" si="201"/>
        <v>CL.IC.PA.132310.01</v>
      </c>
      <c r="R2230" s="167" t="s">
        <v>12465</v>
      </c>
      <c r="S2230" s="167">
        <v>487</v>
      </c>
    </row>
    <row r="2231" spans="1:19" s="167" customFormat="1" ht="15">
      <c r="A2231" s="10" t="s">
        <v>6465</v>
      </c>
      <c r="B2231" s="10"/>
      <c r="C2231" s="61" t="s">
        <v>12101</v>
      </c>
      <c r="E2231" s="61" t="s">
        <v>7876</v>
      </c>
      <c r="F2231" s="167" t="s">
        <v>5943</v>
      </c>
      <c r="G2231" s="10" t="s">
        <v>6019</v>
      </c>
      <c r="H2231" s="62" t="s">
        <v>155</v>
      </c>
      <c r="I2231" s="10" t="s">
        <v>6019</v>
      </c>
      <c r="J2231" s="63" t="str">
        <f t="shared" si="197"/>
        <v>IC.PA.132311</v>
      </c>
      <c r="K2231" s="61" t="s">
        <v>12175</v>
      </c>
      <c r="L2231" s="167" t="str">
        <f t="shared" si="198"/>
        <v>Epidural</v>
      </c>
      <c r="M2231" s="61" t="str">
        <f t="shared" si="199"/>
        <v>PI.IC.PA.132311.01</v>
      </c>
      <c r="N2231" s="168"/>
      <c r="O2231" s="168" t="str">
        <f t="shared" si="200"/>
        <v>PH.IC.PA.132311.01</v>
      </c>
      <c r="Q2231" s="168" t="str">
        <f t="shared" si="201"/>
        <v>CL.IC.PA.132311.01</v>
      </c>
      <c r="R2231" s="167" t="s">
        <v>12465</v>
      </c>
      <c r="S2231" s="167">
        <v>487</v>
      </c>
    </row>
    <row r="2232" spans="1:19" s="167" customFormat="1" ht="15">
      <c r="A2232" s="10" t="s">
        <v>6465</v>
      </c>
      <c r="B2232" s="10"/>
      <c r="C2232" s="61" t="s">
        <v>12101</v>
      </c>
      <c r="E2232" s="61" t="s">
        <v>7876</v>
      </c>
      <c r="F2232" s="167" t="s">
        <v>5943</v>
      </c>
      <c r="G2232" s="10" t="s">
        <v>6020</v>
      </c>
      <c r="H2232" s="62" t="s">
        <v>153</v>
      </c>
      <c r="I2232" s="10" t="s">
        <v>6020</v>
      </c>
      <c r="J2232" s="63" t="str">
        <f t="shared" si="197"/>
        <v>IC.PA.132312</v>
      </c>
      <c r="K2232" s="61" t="s">
        <v>12175</v>
      </c>
      <c r="L2232" s="167" t="str">
        <f t="shared" si="198"/>
        <v>Guided Imagery</v>
      </c>
      <c r="M2232" s="61" t="str">
        <f t="shared" si="199"/>
        <v>PI.IC.PA.132312.01</v>
      </c>
      <c r="N2232" s="168"/>
      <c r="O2232" s="168" t="str">
        <f t="shared" si="200"/>
        <v>PH.IC.PA.132312.01</v>
      </c>
      <c r="Q2232" s="168" t="str">
        <f t="shared" si="201"/>
        <v>CL.IC.PA.132312.01</v>
      </c>
      <c r="R2232" s="167" t="s">
        <v>12465</v>
      </c>
      <c r="S2232" s="167">
        <v>487</v>
      </c>
    </row>
    <row r="2233" spans="1:19" s="167" customFormat="1" ht="15">
      <c r="A2233" s="10" t="s">
        <v>6465</v>
      </c>
      <c r="B2233" s="10"/>
      <c r="C2233" s="61" t="s">
        <v>12101</v>
      </c>
      <c r="E2233" s="61" t="s">
        <v>7876</v>
      </c>
      <c r="F2233" s="167" t="s">
        <v>5943</v>
      </c>
      <c r="G2233" s="10" t="s">
        <v>6021</v>
      </c>
      <c r="H2233" s="62" t="s">
        <v>215</v>
      </c>
      <c r="I2233" s="10" t="s">
        <v>6021</v>
      </c>
      <c r="J2233" s="63" t="str">
        <f t="shared" si="197"/>
        <v>IC.PA.132313</v>
      </c>
      <c r="K2233" s="61" t="s">
        <v>12175</v>
      </c>
      <c r="L2233" s="167" t="str">
        <f t="shared" si="198"/>
        <v>IM Med</v>
      </c>
      <c r="M2233" s="61" t="str">
        <f t="shared" si="199"/>
        <v>PI.IC.PA.132313.01</v>
      </c>
      <c r="N2233" s="168"/>
      <c r="O2233" s="168" t="str">
        <f t="shared" si="200"/>
        <v>PH.IC.PA.132313.01</v>
      </c>
      <c r="Q2233" s="168" t="str">
        <f t="shared" si="201"/>
        <v>CL.IC.PA.132313.01</v>
      </c>
      <c r="R2233" s="167" t="s">
        <v>12465</v>
      </c>
      <c r="S2233" s="167">
        <v>487</v>
      </c>
    </row>
    <row r="2234" spans="1:19" s="167" customFormat="1" ht="15">
      <c r="A2234" s="10" t="s">
        <v>6465</v>
      </c>
      <c r="B2234" s="10"/>
      <c r="C2234" s="61" t="s">
        <v>12101</v>
      </c>
      <c r="E2234" s="61" t="s">
        <v>7876</v>
      </c>
      <c r="F2234" s="167" t="s">
        <v>5943</v>
      </c>
      <c r="G2234" s="10" t="s">
        <v>6022</v>
      </c>
      <c r="H2234" s="62" t="s">
        <v>4082</v>
      </c>
      <c r="I2234" s="10" t="s">
        <v>6022</v>
      </c>
      <c r="J2234" s="63" t="str">
        <f t="shared" si="197"/>
        <v>IC.PA.132314</v>
      </c>
      <c r="K2234" s="61" t="s">
        <v>12175</v>
      </c>
      <c r="L2234" s="167" t="str">
        <f t="shared" si="198"/>
        <v>IV Med</v>
      </c>
      <c r="M2234" s="61" t="str">
        <f t="shared" si="199"/>
        <v>PI.IC.PA.132314.01</v>
      </c>
      <c r="N2234" s="168"/>
      <c r="O2234" s="168" t="str">
        <f t="shared" si="200"/>
        <v>PH.IC.PA.132314.01</v>
      </c>
      <c r="Q2234" s="168" t="str">
        <f t="shared" si="201"/>
        <v>CL.IC.PA.132314.01</v>
      </c>
      <c r="R2234" s="167" t="s">
        <v>12465</v>
      </c>
      <c r="S2234" s="167">
        <v>487</v>
      </c>
    </row>
    <row r="2235" spans="1:19" s="167" customFormat="1" ht="15">
      <c r="A2235" s="10" t="s">
        <v>6465</v>
      </c>
      <c r="B2235" s="10"/>
      <c r="C2235" s="61" t="s">
        <v>12101</v>
      </c>
      <c r="E2235" s="61" t="s">
        <v>7876</v>
      </c>
      <c r="F2235" s="167" t="s">
        <v>5943</v>
      </c>
      <c r="G2235" s="10" t="s">
        <v>6023</v>
      </c>
      <c r="H2235" s="62" t="s">
        <v>594</v>
      </c>
      <c r="I2235" s="10" t="s">
        <v>6023</v>
      </c>
      <c r="J2235" s="63" t="str">
        <f t="shared" si="197"/>
        <v>IC.PA.132315</v>
      </c>
      <c r="K2235" s="61" t="s">
        <v>12175</v>
      </c>
      <c r="L2235" s="167" t="str">
        <f t="shared" si="198"/>
        <v>Massage</v>
      </c>
      <c r="M2235" s="61" t="str">
        <f t="shared" si="199"/>
        <v>PI.IC.PA.132315.01</v>
      </c>
      <c r="N2235" s="168"/>
      <c r="O2235" s="168" t="str">
        <f t="shared" si="200"/>
        <v>PH.IC.PA.132315.01</v>
      </c>
      <c r="Q2235" s="168" t="str">
        <f t="shared" si="201"/>
        <v>CL.IC.PA.132315.01</v>
      </c>
      <c r="R2235" s="167" t="s">
        <v>12465</v>
      </c>
      <c r="S2235" s="167">
        <v>487</v>
      </c>
    </row>
    <row r="2236" spans="1:19" s="167" customFormat="1" ht="15">
      <c r="A2236" s="10" t="s">
        <v>6465</v>
      </c>
      <c r="B2236" s="10"/>
      <c r="C2236" s="61" t="s">
        <v>12101</v>
      </c>
      <c r="E2236" s="61" t="s">
        <v>7876</v>
      </c>
      <c r="F2236" s="167" t="s">
        <v>5943</v>
      </c>
      <c r="G2236" s="10" t="s">
        <v>6024</v>
      </c>
      <c r="H2236" s="62" t="s">
        <v>7863</v>
      </c>
      <c r="I2236" s="10" t="s">
        <v>6024</v>
      </c>
      <c r="J2236" s="63" t="str">
        <f t="shared" si="197"/>
        <v>IC.PA.132316</v>
      </c>
      <c r="K2236" s="61" t="s">
        <v>12175</v>
      </c>
      <c r="L2236" s="167" t="str">
        <f t="shared" si="198"/>
        <v>Music Therapy</v>
      </c>
      <c r="M2236" s="61" t="str">
        <f t="shared" si="199"/>
        <v>PI.IC.PA.132316.01</v>
      </c>
      <c r="N2236" s="168"/>
      <c r="O2236" s="168" t="str">
        <f t="shared" si="200"/>
        <v>PH.IC.PA.132316.01</v>
      </c>
      <c r="Q2236" s="168" t="str">
        <f t="shared" si="201"/>
        <v>CL.IC.PA.132316.01</v>
      </c>
      <c r="R2236" s="167" t="s">
        <v>12465</v>
      </c>
      <c r="S2236" s="167">
        <v>487</v>
      </c>
    </row>
    <row r="2237" spans="1:19" s="167" customFormat="1" ht="15">
      <c r="A2237" s="10" t="s">
        <v>6465</v>
      </c>
      <c r="B2237" s="10"/>
      <c r="C2237" s="61" t="s">
        <v>12101</v>
      </c>
      <c r="E2237" s="61" t="s">
        <v>7876</v>
      </c>
      <c r="F2237" s="167" t="s">
        <v>5943</v>
      </c>
      <c r="G2237" s="10" t="s">
        <v>5907</v>
      </c>
      <c r="H2237" s="62" t="s">
        <v>6777</v>
      </c>
      <c r="I2237" s="10" t="s">
        <v>5907</v>
      </c>
      <c r="J2237" s="63" t="str">
        <f t="shared" si="197"/>
        <v>IC.PA.132317</v>
      </c>
      <c r="K2237" s="61" t="s">
        <v>1702</v>
      </c>
      <c r="L2237" s="167" t="str">
        <f t="shared" si="198"/>
        <v>PCA</v>
      </c>
      <c r="M2237" s="61" t="str">
        <f t="shared" si="199"/>
        <v>PI.IC.PA.132317.01</v>
      </c>
      <c r="N2237" s="168"/>
      <c r="O2237" s="168" t="str">
        <f t="shared" si="200"/>
        <v>PH.IC.PA.132317.01</v>
      </c>
      <c r="Q2237" s="168" t="str">
        <f t="shared" si="201"/>
        <v>CL.IC.PA.132317.01</v>
      </c>
      <c r="R2237" s="167" t="s">
        <v>12465</v>
      </c>
      <c r="S2237" s="167">
        <v>487</v>
      </c>
    </row>
    <row r="2238" spans="1:19" s="167" customFormat="1" ht="15">
      <c r="A2238" s="10" t="s">
        <v>6465</v>
      </c>
      <c r="B2238" s="10"/>
      <c r="C2238" s="61" t="s">
        <v>12101</v>
      </c>
      <c r="E2238" s="61" t="s">
        <v>7876</v>
      </c>
      <c r="F2238" s="167" t="s">
        <v>5943</v>
      </c>
      <c r="G2238" s="10" t="s">
        <v>5906</v>
      </c>
      <c r="H2238" s="62" t="s">
        <v>208</v>
      </c>
      <c r="I2238" s="10" t="s">
        <v>5906</v>
      </c>
      <c r="J2238" s="63" t="str">
        <f t="shared" si="197"/>
        <v>IC.PA.132318</v>
      </c>
      <c r="K2238" s="61" t="s">
        <v>1702</v>
      </c>
      <c r="L2238" s="167" t="str">
        <f t="shared" si="198"/>
        <v>PO Med</v>
      </c>
      <c r="M2238" s="61" t="str">
        <f t="shared" si="199"/>
        <v>PI.IC.PA.132318.01</v>
      </c>
      <c r="N2238" s="168"/>
      <c r="O2238" s="168" t="str">
        <f t="shared" si="200"/>
        <v>PH.IC.PA.132318.01</v>
      </c>
      <c r="Q2238" s="168" t="str">
        <f t="shared" si="201"/>
        <v>CL.IC.PA.132318.01</v>
      </c>
      <c r="R2238" s="167" t="s">
        <v>12465</v>
      </c>
      <c r="S2238" s="167">
        <v>487</v>
      </c>
    </row>
    <row r="2239" spans="1:19" s="167" customFormat="1" ht="15">
      <c r="A2239" s="10" t="s">
        <v>6465</v>
      </c>
      <c r="B2239" s="10"/>
      <c r="C2239" s="61" t="s">
        <v>12101</v>
      </c>
      <c r="E2239" s="61" t="s">
        <v>7876</v>
      </c>
      <c r="F2239" s="167" t="s">
        <v>5943</v>
      </c>
      <c r="G2239" s="10" t="s">
        <v>5811</v>
      </c>
      <c r="H2239" s="62" t="s">
        <v>1000</v>
      </c>
      <c r="I2239" s="10" t="s">
        <v>5811</v>
      </c>
      <c r="J2239" s="63" t="str">
        <f t="shared" si="197"/>
        <v>IC.PA.132320</v>
      </c>
      <c r="K2239" s="61" t="s">
        <v>1702</v>
      </c>
      <c r="L2239" s="167" t="str">
        <f t="shared" si="198"/>
        <v>Refuses Meds</v>
      </c>
      <c r="M2239" s="61" t="str">
        <f t="shared" si="199"/>
        <v>PI.IC.PA.132320.01</v>
      </c>
      <c r="N2239" s="168"/>
      <c r="O2239" s="168" t="str">
        <f t="shared" si="200"/>
        <v>PH.IC.PA.132320.01</v>
      </c>
      <c r="Q2239" s="168" t="str">
        <f t="shared" si="201"/>
        <v>CL.IC.PA.132320.01</v>
      </c>
      <c r="R2239" s="167" t="s">
        <v>4415</v>
      </c>
      <c r="S2239" s="167">
        <v>487</v>
      </c>
    </row>
    <row r="2240" spans="1:19" s="167" customFormat="1" ht="15">
      <c r="A2240" s="10" t="s">
        <v>6465</v>
      </c>
      <c r="B2240" s="10"/>
      <c r="C2240" s="61" t="s">
        <v>12101</v>
      </c>
      <c r="E2240" s="61" t="s">
        <v>7876</v>
      </c>
      <c r="F2240" s="167" t="s">
        <v>5943</v>
      </c>
      <c r="G2240" s="10" t="s">
        <v>5909</v>
      </c>
      <c r="H2240" s="62" t="s">
        <v>8039</v>
      </c>
      <c r="I2240" s="10" t="s">
        <v>5909</v>
      </c>
      <c r="J2240" s="63" t="str">
        <f t="shared" si="197"/>
        <v>IC.PA.132321</v>
      </c>
      <c r="K2240" s="61" t="s">
        <v>1702</v>
      </c>
      <c r="L2240" s="167" t="str">
        <f t="shared" si="198"/>
        <v>Relaxation</v>
      </c>
      <c r="M2240" s="61" t="str">
        <f t="shared" si="199"/>
        <v>PI.IC.PA.132321.01</v>
      </c>
      <c r="N2240" s="168"/>
      <c r="O2240" s="168" t="str">
        <f t="shared" si="200"/>
        <v>PH.IC.PA.132321.01</v>
      </c>
      <c r="Q2240" s="168" t="str">
        <f t="shared" si="201"/>
        <v>CL.IC.PA.132321.01</v>
      </c>
      <c r="R2240" s="167" t="s">
        <v>12465</v>
      </c>
      <c r="S2240" s="167">
        <v>487</v>
      </c>
    </row>
    <row r="2241" spans="1:31" s="167" customFormat="1" ht="15">
      <c r="A2241" s="10" t="s">
        <v>6465</v>
      </c>
      <c r="B2241" s="10"/>
      <c r="C2241" s="61" t="s">
        <v>12101</v>
      </c>
      <c r="E2241" s="61" t="s">
        <v>7876</v>
      </c>
      <c r="F2241" s="167" t="s">
        <v>5943</v>
      </c>
      <c r="G2241" s="10" t="s">
        <v>5910</v>
      </c>
      <c r="H2241" s="62" t="s">
        <v>7874</v>
      </c>
      <c r="I2241" s="10" t="s">
        <v>5910</v>
      </c>
      <c r="J2241" s="63" t="str">
        <f t="shared" si="197"/>
        <v>IC.PA.132322</v>
      </c>
      <c r="K2241" s="61" t="s">
        <v>1702</v>
      </c>
      <c r="L2241" s="167" t="str">
        <f t="shared" si="198"/>
        <v>Splint</v>
      </c>
      <c r="M2241" s="61" t="str">
        <f t="shared" si="199"/>
        <v>PI.IC.PA.132322.01</v>
      </c>
      <c r="N2241" s="168"/>
      <c r="O2241" s="168" t="str">
        <f t="shared" si="200"/>
        <v>PH.IC.PA.132322.01</v>
      </c>
      <c r="Q2241" s="168" t="str">
        <f t="shared" si="201"/>
        <v>CL.IC.PA.132322.01</v>
      </c>
      <c r="R2241" s="167" t="s">
        <v>12465</v>
      </c>
      <c r="S2241" s="167">
        <v>487</v>
      </c>
    </row>
    <row r="2242" spans="1:31" s="167" customFormat="1" ht="15">
      <c r="A2242" s="10" t="s">
        <v>6465</v>
      </c>
      <c r="B2242" s="10"/>
      <c r="C2242" s="61" t="s">
        <v>12101</v>
      </c>
      <c r="E2242" s="61" t="s">
        <v>7876</v>
      </c>
      <c r="F2242" s="167" t="s">
        <v>5943</v>
      </c>
      <c r="G2242" s="10" t="s">
        <v>5911</v>
      </c>
      <c r="H2242" s="62" t="s">
        <v>7876</v>
      </c>
      <c r="I2242" s="10" t="s">
        <v>5911</v>
      </c>
      <c r="J2242" s="63" t="str">
        <f t="shared" si="197"/>
        <v>IC.PA.132323</v>
      </c>
      <c r="K2242" s="61" t="s">
        <v>1702</v>
      </c>
      <c r="L2242" s="167" t="str">
        <f t="shared" si="198"/>
        <v>TENS</v>
      </c>
      <c r="M2242" s="61" t="str">
        <f t="shared" si="199"/>
        <v>PI.IC.PA.132323.01</v>
      </c>
      <c r="N2242" s="168"/>
      <c r="O2242" s="168" t="str">
        <f t="shared" si="200"/>
        <v>PH.IC.PA.132323.01</v>
      </c>
      <c r="Q2242" s="168" t="str">
        <f t="shared" si="201"/>
        <v>CL.IC.PA.132323.01</v>
      </c>
      <c r="R2242" s="167" t="s">
        <v>12465</v>
      </c>
      <c r="S2242" s="167">
        <v>487</v>
      </c>
    </row>
    <row r="2243" spans="1:31" s="167" customFormat="1" ht="15">
      <c r="A2243" s="10" t="s">
        <v>6465</v>
      </c>
      <c r="B2243" s="10"/>
      <c r="C2243" s="61" t="s">
        <v>12101</v>
      </c>
      <c r="E2243" s="61" t="s">
        <v>7876</v>
      </c>
      <c r="F2243" s="167" t="s">
        <v>5943</v>
      </c>
      <c r="G2243" s="10" t="s">
        <v>5912</v>
      </c>
      <c r="H2243" s="62" t="s">
        <v>512</v>
      </c>
      <c r="I2243" s="10" t="s">
        <v>5912</v>
      </c>
      <c r="J2243" s="63" t="str">
        <f t="shared" si="197"/>
        <v>IC.PA.132325</v>
      </c>
      <c r="K2243" s="61" t="s">
        <v>12175</v>
      </c>
      <c r="L2243" s="167" t="str">
        <f t="shared" si="198"/>
        <v>Exercise</v>
      </c>
      <c r="M2243" s="61" t="str">
        <f t="shared" si="199"/>
        <v>PI.IC.PA.132325.01</v>
      </c>
      <c r="N2243" s="168"/>
      <c r="O2243" s="168" t="str">
        <f t="shared" si="200"/>
        <v>PH.IC.PA.132325.01</v>
      </c>
      <c r="Q2243" s="168" t="str">
        <f t="shared" si="201"/>
        <v>CL.IC.PA.132325.01</v>
      </c>
      <c r="R2243" s="167" t="s">
        <v>12465</v>
      </c>
      <c r="S2243" s="167">
        <v>802</v>
      </c>
    </row>
    <row r="2244" spans="1:31" s="167" customFormat="1" ht="15">
      <c r="A2244" s="10" t="s">
        <v>6465</v>
      </c>
      <c r="B2244" s="10"/>
      <c r="C2244" s="61" t="s">
        <v>12101</v>
      </c>
      <c r="E2244" s="61" t="s">
        <v>7876</v>
      </c>
      <c r="F2244" s="167" t="s">
        <v>5943</v>
      </c>
      <c r="G2244" s="10" t="s">
        <v>6185</v>
      </c>
      <c r="H2244" s="62" t="s">
        <v>371</v>
      </c>
      <c r="I2244" s="10" t="s">
        <v>6184</v>
      </c>
      <c r="J2244" s="63" t="str">
        <f t="shared" si="197"/>
        <v>IC.PA.132326</v>
      </c>
      <c r="K2244" s="61" t="s">
        <v>1702</v>
      </c>
      <c r="L2244" s="167" t="str">
        <f t="shared" si="198"/>
        <v>Alternative Therapy</v>
      </c>
      <c r="M2244" s="61" t="str">
        <f t="shared" si="199"/>
        <v>PI.IC.PA.132326.01</v>
      </c>
      <c r="N2244" s="168"/>
      <c r="O2244" s="168" t="str">
        <f t="shared" si="200"/>
        <v>PH.IC.PA.132326.01</v>
      </c>
      <c r="Q2244" s="168" t="str">
        <f t="shared" si="201"/>
        <v>CL.IC.PA.132326.01</v>
      </c>
      <c r="R2244" s="167" t="s">
        <v>12465</v>
      </c>
      <c r="S2244" s="167">
        <v>802</v>
      </c>
    </row>
    <row r="2245" spans="1:31" s="167" customFormat="1" ht="15">
      <c r="A2245" s="10" t="s">
        <v>6465</v>
      </c>
      <c r="B2245" s="10"/>
      <c r="C2245" s="61" t="s">
        <v>12101</v>
      </c>
      <c r="E2245" s="61" t="s">
        <v>12288</v>
      </c>
      <c r="F2245" s="167" t="s">
        <v>5943</v>
      </c>
      <c r="G2245" s="10" t="s">
        <v>12764</v>
      </c>
      <c r="H2245" s="62" t="s">
        <v>12825</v>
      </c>
      <c r="I2245" s="10" t="s">
        <v>12764</v>
      </c>
      <c r="J2245" s="63" t="str">
        <f t="shared" si="197"/>
        <v>IC.PA.132327</v>
      </c>
      <c r="K2245" s="61" t="s">
        <v>13277</v>
      </c>
      <c r="L2245" s="167" t="str">
        <f t="shared" si="198"/>
        <v>Other</v>
      </c>
      <c r="M2245" s="61" t="str">
        <f t="shared" si="199"/>
        <v>PI.IC.PA.132327.01</v>
      </c>
      <c r="N2245" s="168"/>
      <c r="O2245" s="168" t="str">
        <f t="shared" si="200"/>
        <v>PH.IC.PA.132327.01</v>
      </c>
      <c r="Q2245" s="168" t="str">
        <f t="shared" si="201"/>
        <v>CL.IC.PA.132327.01</v>
      </c>
      <c r="R2245" s="167" t="s">
        <v>13244</v>
      </c>
      <c r="S2245" s="167">
        <v>802</v>
      </c>
    </row>
    <row r="2246" spans="1:31" s="167" customFormat="1" ht="15">
      <c r="A2246" s="10" t="s">
        <v>6465</v>
      </c>
      <c r="B2246" s="10"/>
      <c r="C2246" s="61" t="s">
        <v>12101</v>
      </c>
      <c r="E2246" s="61" t="s">
        <v>7876</v>
      </c>
      <c r="F2246" s="167" t="s">
        <v>5943</v>
      </c>
      <c r="G2246" s="10" t="s">
        <v>288</v>
      </c>
      <c r="H2246" s="62" t="s">
        <v>745</v>
      </c>
      <c r="I2246" s="10"/>
      <c r="J2246" s="63" t="str">
        <f t="shared" si="197"/>
        <v>IC.PA.132328</v>
      </c>
      <c r="K2246" s="61" t="s">
        <v>12175</v>
      </c>
      <c r="L2246" s="167" t="str">
        <f t="shared" si="198"/>
        <v>Continuous infusion</v>
      </c>
      <c r="M2246" s="61" t="str">
        <f t="shared" si="199"/>
        <v>PI.IC.PA.132328.01</v>
      </c>
      <c r="N2246" s="168"/>
      <c r="O2246" s="168" t="str">
        <f t="shared" si="200"/>
        <v>PH.IC.PA.132328.01</v>
      </c>
      <c r="Q2246" s="168" t="str">
        <f t="shared" si="201"/>
        <v>CL.IC.PA.132328.01</v>
      </c>
      <c r="R2246" s="167" t="s">
        <v>12465</v>
      </c>
      <c r="S2246" s="167">
        <v>802</v>
      </c>
      <c r="AD2246" s="167" t="s">
        <v>88</v>
      </c>
      <c r="AE2246" s="167">
        <v>1190</v>
      </c>
    </row>
    <row r="2247" spans="1:31" s="167" customFormat="1" ht="15">
      <c r="A2247" s="167" t="s">
        <v>6465</v>
      </c>
      <c r="C2247" s="61" t="s">
        <v>12101</v>
      </c>
      <c r="D2247" s="167" t="s">
        <v>6363</v>
      </c>
      <c r="E2247" s="61" t="s">
        <v>7055</v>
      </c>
      <c r="F2247" s="167" t="s">
        <v>5944</v>
      </c>
      <c r="G2247" s="167" t="s">
        <v>6188</v>
      </c>
      <c r="H2247" s="62" t="s">
        <v>11848</v>
      </c>
      <c r="I2247" s="167" t="s">
        <v>6188</v>
      </c>
      <c r="J2247" s="63" t="str">
        <f t="shared" si="197"/>
        <v>IC.PA.132401</v>
      </c>
      <c r="K2247" s="61" t="s">
        <v>12175</v>
      </c>
      <c r="L2247" s="167" t="str">
        <f t="shared" si="198"/>
        <v>Numeric Scale</v>
      </c>
      <c r="M2247" s="61" t="str">
        <f t="shared" si="199"/>
        <v>PI.IC.PA.132401.01</v>
      </c>
      <c r="N2247" s="168"/>
      <c r="O2247" s="168" t="str">
        <f t="shared" si="200"/>
        <v>PH.IC.PA.132401.01</v>
      </c>
      <c r="Q2247" s="168" t="str">
        <f t="shared" si="201"/>
        <v>CL.IC.PA.132401.01</v>
      </c>
    </row>
    <row r="2248" spans="1:31" s="167" customFormat="1" ht="15">
      <c r="A2248" s="167" t="s">
        <v>6465</v>
      </c>
      <c r="C2248" s="61" t="s">
        <v>12101</v>
      </c>
      <c r="E2248" s="61" t="s">
        <v>7055</v>
      </c>
      <c r="F2248" s="167" t="s">
        <v>5944</v>
      </c>
      <c r="G2248" s="167" t="s">
        <v>6189</v>
      </c>
      <c r="H2248" s="62" t="s">
        <v>12030</v>
      </c>
      <c r="I2248" s="167" t="s">
        <v>6190</v>
      </c>
      <c r="J2248" s="63" t="str">
        <f t="shared" si="197"/>
        <v>IC.PA.132402</v>
      </c>
      <c r="K2248" s="61" t="s">
        <v>12175</v>
      </c>
      <c r="L2248" s="167" t="str">
        <f t="shared" si="198"/>
        <v>Face Scale (Wong Baker)</v>
      </c>
      <c r="M2248" s="61" t="str">
        <f t="shared" si="199"/>
        <v>PI.IC.PA.132402.01</v>
      </c>
      <c r="N2248" s="168"/>
      <c r="O2248" s="168" t="str">
        <f t="shared" si="200"/>
        <v>PH.IC.PA.132402.01</v>
      </c>
      <c r="Q2248" s="168" t="str">
        <f t="shared" si="201"/>
        <v>CL.IC.PA.132402.01</v>
      </c>
    </row>
    <row r="2249" spans="1:31" s="167" customFormat="1" ht="15">
      <c r="A2249" s="167" t="s">
        <v>6465</v>
      </c>
      <c r="C2249" s="61" t="s">
        <v>12101</v>
      </c>
      <c r="E2249" s="61" t="s">
        <v>7055</v>
      </c>
      <c r="F2249" s="167" t="s">
        <v>5944</v>
      </c>
      <c r="G2249" s="167" t="s">
        <v>5918</v>
      </c>
      <c r="H2249" s="62" t="s">
        <v>12032</v>
      </c>
      <c r="I2249" s="167" t="s">
        <v>5919</v>
      </c>
      <c r="J2249" s="63" t="str">
        <f t="shared" si="197"/>
        <v>IC.PA.132403</v>
      </c>
      <c r="K2249" s="61" t="s">
        <v>12175</v>
      </c>
      <c r="L2249" s="167" t="str">
        <f t="shared" si="198"/>
        <v>Critical Care Pain Observation Tool (In Scores)</v>
      </c>
      <c r="M2249" s="61" t="str">
        <f t="shared" si="199"/>
        <v>PI.IC.PA.132403.01</v>
      </c>
      <c r="N2249" s="168"/>
      <c r="O2249" s="168" t="str">
        <f t="shared" si="200"/>
        <v>PH.IC.PA.132403.01</v>
      </c>
      <c r="Q2249" s="168" t="str">
        <f t="shared" si="201"/>
        <v>CL.IC.PA.132403.01</v>
      </c>
    </row>
    <row r="2250" spans="1:31" s="167" customFormat="1" ht="15">
      <c r="A2250" s="167" t="s">
        <v>6465</v>
      </c>
      <c r="C2250" s="61" t="s">
        <v>12101</v>
      </c>
      <c r="E2250" s="61" t="s">
        <v>7055</v>
      </c>
      <c r="F2250" s="167" t="s">
        <v>5944</v>
      </c>
      <c r="G2250" s="167" t="s">
        <v>5949</v>
      </c>
      <c r="H2250" s="62" t="s">
        <v>11</v>
      </c>
      <c r="I2250" s="167" t="s">
        <v>5950</v>
      </c>
      <c r="J2250" s="63" t="str">
        <f t="shared" si="197"/>
        <v>IC.PA.132404</v>
      </c>
      <c r="K2250" s="61" t="s">
        <v>12175</v>
      </c>
      <c r="L2250" s="167" t="str">
        <f t="shared" si="198"/>
        <v>Behavior descriptor</v>
      </c>
      <c r="M2250" s="61" t="str">
        <f t="shared" si="199"/>
        <v>PI.IC.PA.132404.01</v>
      </c>
      <c r="N2250" s="168"/>
      <c r="O2250" s="168" t="str">
        <f t="shared" si="200"/>
        <v>PH.IC.PA.132404.01</v>
      </c>
      <c r="Q2250" s="168" t="str">
        <f t="shared" si="201"/>
        <v>CL.IC.PA.132404.01</v>
      </c>
      <c r="R2250" s="167" t="s">
        <v>12465</v>
      </c>
      <c r="S2250" s="167">
        <v>482</v>
      </c>
    </row>
    <row r="2251" spans="1:31" s="167" customFormat="1" ht="15">
      <c r="A2251" s="167" t="s">
        <v>6465</v>
      </c>
      <c r="C2251" s="61" t="s">
        <v>12101</v>
      </c>
      <c r="D2251" s="167" t="s">
        <v>5951</v>
      </c>
      <c r="E2251" s="61" t="s">
        <v>5952</v>
      </c>
      <c r="F2251" s="167" t="s">
        <v>5945</v>
      </c>
      <c r="G2251" s="167" t="s">
        <v>5954</v>
      </c>
      <c r="H2251" s="62" t="s">
        <v>11848</v>
      </c>
      <c r="I2251" s="61" t="s">
        <v>5955</v>
      </c>
      <c r="J2251" s="63" t="str">
        <f t="shared" si="197"/>
        <v>IC.PA.132501</v>
      </c>
      <c r="K2251" s="61" t="s">
        <v>12175</v>
      </c>
      <c r="L2251" s="167" t="str">
        <f t="shared" si="198"/>
        <v>Scale = 0 No pain</v>
      </c>
      <c r="M2251" s="61" t="str">
        <f t="shared" si="199"/>
        <v>PI.IC.PA.132501.01</v>
      </c>
      <c r="N2251" s="168"/>
      <c r="O2251" s="168" t="str">
        <f t="shared" si="200"/>
        <v>PH.IC.PA.132501.01</v>
      </c>
      <c r="Q2251" s="168" t="str">
        <f t="shared" si="201"/>
        <v>CL.IC.PA.132501.01</v>
      </c>
    </row>
    <row r="2252" spans="1:31" s="167" customFormat="1" ht="15">
      <c r="A2252" s="167" t="s">
        <v>6465</v>
      </c>
      <c r="C2252" s="61" t="s">
        <v>12101</v>
      </c>
      <c r="E2252" s="61" t="s">
        <v>512</v>
      </c>
      <c r="F2252" s="167" t="s">
        <v>5945</v>
      </c>
      <c r="G2252" s="167" t="s">
        <v>5956</v>
      </c>
      <c r="H2252" s="62" t="s">
        <v>12030</v>
      </c>
      <c r="I2252" s="61" t="s">
        <v>6086</v>
      </c>
      <c r="J2252" s="63" t="str">
        <f t="shared" si="197"/>
        <v>IC.PA.132502</v>
      </c>
      <c r="K2252" s="61" t="s">
        <v>6450</v>
      </c>
      <c r="L2252" s="167" t="str">
        <f t="shared" si="198"/>
        <v>Scale = 1</v>
      </c>
      <c r="M2252" s="61" t="str">
        <f t="shared" si="199"/>
        <v>PI.IC.PA.132502.01</v>
      </c>
      <c r="N2252" s="168"/>
      <c r="O2252" s="168" t="str">
        <f t="shared" si="200"/>
        <v>PH.IC.PA.132502.01</v>
      </c>
      <c r="Q2252" s="168" t="str">
        <f t="shared" si="201"/>
        <v>CL.IC.PA.132502.01</v>
      </c>
    </row>
    <row r="2253" spans="1:31" s="167" customFormat="1" ht="15">
      <c r="A2253" s="167" t="s">
        <v>6465</v>
      </c>
      <c r="C2253" s="61" t="s">
        <v>12101</v>
      </c>
      <c r="E2253" s="61" t="s">
        <v>512</v>
      </c>
      <c r="F2253" s="167" t="s">
        <v>5945</v>
      </c>
      <c r="G2253" s="167" t="s">
        <v>6087</v>
      </c>
      <c r="H2253" s="62" t="s">
        <v>12032</v>
      </c>
      <c r="I2253" s="61" t="s">
        <v>6088</v>
      </c>
      <c r="J2253" s="63" t="str">
        <f t="shared" si="197"/>
        <v>IC.PA.132503</v>
      </c>
      <c r="K2253" s="61" t="s">
        <v>12175</v>
      </c>
      <c r="L2253" s="167" t="str">
        <f t="shared" si="198"/>
        <v>Scale = 2</v>
      </c>
      <c r="M2253" s="61" t="str">
        <f t="shared" si="199"/>
        <v>PI.IC.PA.132503.01</v>
      </c>
      <c r="N2253" s="168"/>
      <c r="O2253" s="168" t="str">
        <f t="shared" si="200"/>
        <v>PH.IC.PA.132503.01</v>
      </c>
      <c r="Q2253" s="168" t="str">
        <f t="shared" si="201"/>
        <v>CL.IC.PA.132503.01</v>
      </c>
    </row>
    <row r="2254" spans="1:31" s="167" customFormat="1" ht="15">
      <c r="A2254" s="167" t="s">
        <v>6465</v>
      </c>
      <c r="C2254" s="61" t="s">
        <v>12101</v>
      </c>
      <c r="E2254" s="61" t="s">
        <v>512</v>
      </c>
      <c r="F2254" s="167" t="s">
        <v>5945</v>
      </c>
      <c r="G2254" s="167" t="s">
        <v>6089</v>
      </c>
      <c r="H2254" s="62" t="s">
        <v>12028</v>
      </c>
      <c r="I2254" s="61" t="s">
        <v>5959</v>
      </c>
      <c r="J2254" s="63" t="str">
        <f t="shared" si="197"/>
        <v>IC.PA.132504</v>
      </c>
      <c r="K2254" s="61" t="s">
        <v>12175</v>
      </c>
      <c r="L2254" s="167" t="str">
        <f t="shared" si="198"/>
        <v>Scale = 3</v>
      </c>
      <c r="M2254" s="61" t="str">
        <f t="shared" si="199"/>
        <v>PI.IC.PA.132504.01</v>
      </c>
      <c r="N2254" s="168"/>
      <c r="O2254" s="168" t="str">
        <f t="shared" si="200"/>
        <v>PH.IC.PA.132504.01</v>
      </c>
      <c r="Q2254" s="168" t="str">
        <f t="shared" si="201"/>
        <v>CL.IC.PA.132504.01</v>
      </c>
    </row>
    <row r="2255" spans="1:31" s="167" customFormat="1" ht="15">
      <c r="A2255" s="167" t="s">
        <v>6465</v>
      </c>
      <c r="C2255" s="61" t="s">
        <v>12101</v>
      </c>
      <c r="E2255" s="61" t="s">
        <v>512</v>
      </c>
      <c r="F2255" s="167" t="s">
        <v>5945</v>
      </c>
      <c r="G2255" s="167" t="s">
        <v>5960</v>
      </c>
      <c r="H2255" s="62" t="s">
        <v>12210</v>
      </c>
      <c r="I2255" s="61" t="s">
        <v>5961</v>
      </c>
      <c r="J2255" s="63" t="str">
        <f t="shared" si="197"/>
        <v>IC.PA.132505</v>
      </c>
      <c r="K2255" s="61" t="s">
        <v>12175</v>
      </c>
      <c r="L2255" s="167" t="str">
        <f t="shared" si="198"/>
        <v>Scale = 4</v>
      </c>
      <c r="M2255" s="61" t="str">
        <f t="shared" si="199"/>
        <v>PI.IC.PA.132505.01</v>
      </c>
      <c r="N2255" s="168"/>
      <c r="O2255" s="168" t="str">
        <f t="shared" si="200"/>
        <v>PH.IC.PA.132505.01</v>
      </c>
      <c r="Q2255" s="168" t="str">
        <f t="shared" si="201"/>
        <v>CL.IC.PA.132505.01</v>
      </c>
    </row>
    <row r="2256" spans="1:31" s="167" customFormat="1" ht="15">
      <c r="A2256" s="167" t="s">
        <v>6465</v>
      </c>
      <c r="C2256" s="61" t="s">
        <v>12101</v>
      </c>
      <c r="E2256" s="61" t="s">
        <v>512</v>
      </c>
      <c r="F2256" s="167" t="s">
        <v>5945</v>
      </c>
      <c r="G2256" s="167" t="s">
        <v>5962</v>
      </c>
      <c r="H2256" s="62" t="s">
        <v>12212</v>
      </c>
      <c r="I2256" s="61" t="s">
        <v>5957</v>
      </c>
      <c r="J2256" s="63" t="str">
        <f t="shared" si="197"/>
        <v>IC.PA.132506</v>
      </c>
      <c r="K2256" s="61" t="s">
        <v>12175</v>
      </c>
      <c r="L2256" s="167" t="str">
        <f t="shared" si="198"/>
        <v>Scale = 5</v>
      </c>
      <c r="M2256" s="61" t="str">
        <f t="shared" si="199"/>
        <v>PI.IC.PA.132506.01</v>
      </c>
      <c r="N2256" s="168"/>
      <c r="O2256" s="168" t="str">
        <f t="shared" si="200"/>
        <v>PH.IC.PA.132506.01</v>
      </c>
      <c r="Q2256" s="168" t="str">
        <f t="shared" si="201"/>
        <v>CL.IC.PA.132506.01</v>
      </c>
    </row>
    <row r="2257" spans="1:37" s="167" customFormat="1" ht="15">
      <c r="A2257" s="167" t="s">
        <v>6465</v>
      </c>
      <c r="C2257" s="61" t="s">
        <v>12101</v>
      </c>
      <c r="E2257" s="61" t="s">
        <v>512</v>
      </c>
      <c r="F2257" s="167" t="s">
        <v>5945</v>
      </c>
      <c r="G2257" s="167" t="s">
        <v>5963</v>
      </c>
      <c r="H2257" s="62" t="s">
        <v>12225</v>
      </c>
      <c r="I2257" s="61" t="s">
        <v>5958</v>
      </c>
      <c r="J2257" s="63" t="str">
        <f t="shared" si="197"/>
        <v>IC.PA.132507</v>
      </c>
      <c r="K2257" s="61" t="s">
        <v>12175</v>
      </c>
      <c r="L2257" s="167" t="str">
        <f t="shared" si="198"/>
        <v>Scale = 6</v>
      </c>
      <c r="M2257" s="61" t="str">
        <f t="shared" si="199"/>
        <v>PI.IC.PA.132507.01</v>
      </c>
      <c r="N2257" s="168"/>
      <c r="O2257" s="168" t="str">
        <f t="shared" si="200"/>
        <v>PH.IC.PA.132507.01</v>
      </c>
      <c r="Q2257" s="168" t="str">
        <f t="shared" si="201"/>
        <v>CL.IC.PA.132507.01</v>
      </c>
    </row>
    <row r="2258" spans="1:37" s="167" customFormat="1" ht="15">
      <c r="A2258" s="167" t="s">
        <v>6465</v>
      </c>
      <c r="C2258" s="61" t="s">
        <v>12101</v>
      </c>
      <c r="E2258" s="61" t="s">
        <v>512</v>
      </c>
      <c r="F2258" s="167" t="s">
        <v>5945</v>
      </c>
      <c r="G2258" s="167" t="s">
        <v>5857</v>
      </c>
      <c r="H2258" s="62" t="s">
        <v>11638</v>
      </c>
      <c r="I2258" s="61" t="s">
        <v>5858</v>
      </c>
      <c r="J2258" s="63" t="str">
        <f t="shared" si="197"/>
        <v>IC.PA.132508</v>
      </c>
      <c r="K2258" s="61" t="s">
        <v>12175</v>
      </c>
      <c r="L2258" s="167" t="str">
        <f t="shared" si="198"/>
        <v>Scale = 7</v>
      </c>
      <c r="M2258" s="61" t="str">
        <f t="shared" si="199"/>
        <v>PI.IC.PA.132508.01</v>
      </c>
      <c r="N2258" s="168"/>
      <c r="O2258" s="168" t="str">
        <f t="shared" si="200"/>
        <v>PH.IC.PA.132508.01</v>
      </c>
      <c r="Q2258" s="168" t="str">
        <f t="shared" si="201"/>
        <v>CL.IC.PA.132508.01</v>
      </c>
    </row>
    <row r="2259" spans="1:37" s="167" customFormat="1" ht="15">
      <c r="A2259" s="167" t="s">
        <v>6465</v>
      </c>
      <c r="C2259" s="61" t="s">
        <v>12101</v>
      </c>
      <c r="E2259" s="61" t="s">
        <v>512</v>
      </c>
      <c r="F2259" s="167" t="s">
        <v>5945</v>
      </c>
      <c r="G2259" s="167" t="s">
        <v>5859</v>
      </c>
      <c r="H2259" s="62" t="s">
        <v>11639</v>
      </c>
      <c r="I2259" s="61" t="s">
        <v>5860</v>
      </c>
      <c r="J2259" s="63" t="str">
        <f t="shared" si="197"/>
        <v>IC.PA.132509</v>
      </c>
      <c r="K2259" s="61" t="s">
        <v>12175</v>
      </c>
      <c r="L2259" s="167" t="str">
        <f t="shared" si="198"/>
        <v>Scale = 8</v>
      </c>
      <c r="M2259" s="61" t="str">
        <f t="shared" si="199"/>
        <v>PI.IC.PA.132509.01</v>
      </c>
      <c r="N2259" s="168"/>
      <c r="O2259" s="168" t="str">
        <f t="shared" si="200"/>
        <v>PH.IC.PA.132509.01</v>
      </c>
      <c r="Q2259" s="168" t="str">
        <f t="shared" si="201"/>
        <v>CL.IC.PA.132509.01</v>
      </c>
    </row>
    <row r="2260" spans="1:37" s="167" customFormat="1" ht="15">
      <c r="A2260" s="167" t="s">
        <v>6465</v>
      </c>
      <c r="C2260" s="61" t="s">
        <v>12101</v>
      </c>
      <c r="E2260" s="61" t="s">
        <v>512</v>
      </c>
      <c r="F2260" s="167" t="s">
        <v>5945</v>
      </c>
      <c r="G2260" s="167" t="s">
        <v>5968</v>
      </c>
      <c r="H2260" s="62" t="s">
        <v>11829</v>
      </c>
      <c r="I2260" s="61" t="s">
        <v>6103</v>
      </c>
      <c r="J2260" s="63" t="str">
        <f t="shared" si="197"/>
        <v>IC.PA.132510</v>
      </c>
      <c r="K2260" s="61" t="s">
        <v>12175</v>
      </c>
      <c r="L2260" s="167" t="str">
        <f t="shared" si="198"/>
        <v>Scale = 9</v>
      </c>
      <c r="M2260" s="61" t="str">
        <f t="shared" si="199"/>
        <v>PI.IC.PA.132510.01</v>
      </c>
      <c r="N2260" s="168"/>
      <c r="O2260" s="168" t="str">
        <f t="shared" si="200"/>
        <v>PH.IC.PA.132510.01</v>
      </c>
      <c r="Q2260" s="168" t="str">
        <f t="shared" si="201"/>
        <v>CL.IC.PA.132510.01</v>
      </c>
    </row>
    <row r="2261" spans="1:37" s="167" customFormat="1" ht="15">
      <c r="A2261" s="167" t="s">
        <v>6465</v>
      </c>
      <c r="C2261" s="61" t="s">
        <v>12101</v>
      </c>
      <c r="E2261" s="61" t="s">
        <v>512</v>
      </c>
      <c r="F2261" s="167" t="s">
        <v>5945</v>
      </c>
      <c r="G2261" s="167" t="s">
        <v>6104</v>
      </c>
      <c r="H2261" s="62" t="s">
        <v>12099</v>
      </c>
      <c r="I2261" s="61" t="s">
        <v>6105</v>
      </c>
      <c r="J2261" s="63" t="str">
        <f t="shared" si="197"/>
        <v>IC.PA.132511</v>
      </c>
      <c r="K2261" s="61" t="s">
        <v>12175</v>
      </c>
      <c r="L2261" s="167" t="str">
        <f t="shared" si="198"/>
        <v>Scale = 10 Worse possible pain</v>
      </c>
      <c r="M2261" s="61" t="str">
        <f t="shared" si="199"/>
        <v>PI.IC.PA.132511.01</v>
      </c>
      <c r="N2261" s="168"/>
      <c r="O2261" s="168" t="str">
        <f t="shared" si="200"/>
        <v>PH.IC.PA.132511.01</v>
      </c>
      <c r="Q2261" s="168" t="str">
        <f t="shared" si="201"/>
        <v>CL.IC.PA.132511.01</v>
      </c>
    </row>
    <row r="2262" spans="1:37" s="167" customFormat="1" ht="15">
      <c r="A2262" s="167" t="s">
        <v>6465</v>
      </c>
      <c r="C2262" s="61" t="s">
        <v>12101</v>
      </c>
      <c r="E2262" s="61" t="s">
        <v>512</v>
      </c>
      <c r="F2262" s="167" t="s">
        <v>5945</v>
      </c>
      <c r="G2262" s="167" t="s">
        <v>7867</v>
      </c>
      <c r="H2262" s="62" t="s">
        <v>12100</v>
      </c>
      <c r="I2262" s="61">
        <v>99</v>
      </c>
      <c r="J2262" s="63" t="str">
        <f t="shared" si="197"/>
        <v>IC.PA.132512</v>
      </c>
      <c r="K2262" s="61" t="s">
        <v>12175</v>
      </c>
      <c r="L2262" s="167" t="str">
        <f t="shared" si="198"/>
        <v>Unable to assess</v>
      </c>
      <c r="M2262" s="61" t="str">
        <f t="shared" si="199"/>
        <v>PI.IC.PA.132512.01</v>
      </c>
      <c r="N2262" s="168"/>
      <c r="O2262" s="168" t="str">
        <f t="shared" si="200"/>
        <v>PH.IC.PA.132512.01</v>
      </c>
      <c r="Q2262" s="168" t="str">
        <f t="shared" si="201"/>
        <v>CL.IC.PA.132512.01</v>
      </c>
    </row>
    <row r="2263" spans="1:37" s="167" customFormat="1" ht="15">
      <c r="A2263" s="167" t="s">
        <v>6465</v>
      </c>
      <c r="C2263" s="61" t="s">
        <v>12101</v>
      </c>
      <c r="D2263" s="167" t="s">
        <v>6106</v>
      </c>
      <c r="E2263" s="61" t="s">
        <v>371</v>
      </c>
      <c r="F2263" s="167" t="s">
        <v>13530</v>
      </c>
      <c r="G2263" s="167" t="s">
        <v>5866</v>
      </c>
      <c r="H2263" s="62" t="s">
        <v>11848</v>
      </c>
      <c r="I2263" s="61" t="s">
        <v>5867</v>
      </c>
      <c r="J2263" s="63" t="str">
        <f t="shared" si="197"/>
        <v>IC.PA.132601</v>
      </c>
      <c r="K2263" s="61" t="s">
        <v>12175</v>
      </c>
      <c r="L2263" s="167" t="str">
        <f t="shared" si="198"/>
        <v>1 = asleep, easy to arouse to entering room, awake and alert</v>
      </c>
      <c r="M2263" s="61" t="str">
        <f t="shared" si="199"/>
        <v>PI.IC.PA.132601.01</v>
      </c>
      <c r="N2263" s="168"/>
      <c r="O2263" s="168" t="str">
        <f t="shared" si="200"/>
        <v>PH.IC.PA.132601.01</v>
      </c>
      <c r="Q2263" s="168" t="str">
        <f t="shared" si="201"/>
        <v>CL.IC.PA.132601.01</v>
      </c>
      <c r="R2263" s="167" t="s">
        <v>12465</v>
      </c>
      <c r="S2263" s="167">
        <v>488</v>
      </c>
    </row>
    <row r="2264" spans="1:37" s="167" customFormat="1" ht="15">
      <c r="A2264" s="167" t="s">
        <v>6465</v>
      </c>
      <c r="C2264" s="61" t="s">
        <v>12101</v>
      </c>
      <c r="E2264" s="61" t="s">
        <v>371</v>
      </c>
      <c r="F2264" s="167" t="s">
        <v>13530</v>
      </c>
      <c r="G2264" s="167" t="s">
        <v>5861</v>
      </c>
      <c r="H2264" s="62" t="s">
        <v>12030</v>
      </c>
      <c r="I2264" s="61" t="s">
        <v>5862</v>
      </c>
      <c r="J2264" s="63" t="str">
        <f t="shared" si="197"/>
        <v>IC.PA.132602</v>
      </c>
      <c r="K2264" s="61" t="s">
        <v>1702</v>
      </c>
      <c r="L2264" s="167" t="str">
        <f t="shared" si="198"/>
        <v>2 = slightly drowsy, easy to arouse to sound</v>
      </c>
      <c r="M2264" s="61" t="str">
        <f t="shared" si="199"/>
        <v>PI.IC.PA.132602.01</v>
      </c>
      <c r="N2264" s="168"/>
      <c r="O2264" s="168" t="str">
        <f t="shared" si="200"/>
        <v>PH.IC.PA.132602.01</v>
      </c>
      <c r="Q2264" s="168" t="str">
        <f t="shared" si="201"/>
        <v>CL.IC.PA.132602.01</v>
      </c>
      <c r="R2264" s="167" t="s">
        <v>12465</v>
      </c>
      <c r="S2264" s="167">
        <v>488</v>
      </c>
    </row>
    <row r="2265" spans="1:37" s="167" customFormat="1" ht="15">
      <c r="A2265" s="167" t="s">
        <v>6465</v>
      </c>
      <c r="C2265" s="61" t="s">
        <v>12101</v>
      </c>
      <c r="E2265" s="61" t="s">
        <v>371</v>
      </c>
      <c r="F2265" s="167" t="s">
        <v>13530</v>
      </c>
      <c r="G2265" s="167" t="s">
        <v>5972</v>
      </c>
      <c r="H2265" s="62" t="s">
        <v>12032</v>
      </c>
      <c r="I2265" s="61" t="s">
        <v>5973</v>
      </c>
      <c r="J2265" s="63" t="str">
        <f t="shared" si="197"/>
        <v>IC.PA.132603</v>
      </c>
      <c r="K2265" s="61" t="s">
        <v>1702</v>
      </c>
      <c r="L2265" s="167" t="str">
        <f t="shared" si="198"/>
        <v>3 = frequently drowsy, dozes mid-sentence, arouse to touch</v>
      </c>
      <c r="M2265" s="61" t="str">
        <f t="shared" si="199"/>
        <v>PI.IC.PA.132603.01</v>
      </c>
      <c r="N2265" s="168"/>
      <c r="O2265" s="168" t="str">
        <f t="shared" si="200"/>
        <v>PH.IC.PA.132603.01</v>
      </c>
      <c r="Q2265" s="168" t="str">
        <f t="shared" si="201"/>
        <v>CL.IC.PA.132603.01</v>
      </c>
      <c r="R2265" s="167" t="s">
        <v>12465</v>
      </c>
      <c r="S2265" s="167">
        <v>488</v>
      </c>
    </row>
    <row r="2266" spans="1:37" s="167" customFormat="1" ht="15">
      <c r="A2266" s="167" t="s">
        <v>6465</v>
      </c>
      <c r="C2266" s="61" t="s">
        <v>12101</v>
      </c>
      <c r="E2266" s="61" t="s">
        <v>371</v>
      </c>
      <c r="F2266" s="167" t="s">
        <v>13530</v>
      </c>
      <c r="G2266" s="167" t="s">
        <v>5974</v>
      </c>
      <c r="H2266" s="62" t="s">
        <v>12028</v>
      </c>
      <c r="I2266" s="61" t="s">
        <v>5969</v>
      </c>
      <c r="J2266" s="63" t="str">
        <f t="shared" si="197"/>
        <v>IC.PA.132604</v>
      </c>
      <c r="K2266" s="61" t="s">
        <v>1702</v>
      </c>
      <c r="L2266" s="167" t="str">
        <f t="shared" si="198"/>
        <v>4 = minimal or no response</v>
      </c>
      <c r="M2266" s="61" t="str">
        <f t="shared" si="199"/>
        <v>PI.IC.PA.132604.01</v>
      </c>
      <c r="N2266" s="168"/>
      <c r="O2266" s="168" t="str">
        <f t="shared" si="200"/>
        <v>PH.IC.PA.132604.01</v>
      </c>
      <c r="Q2266" s="168" t="str">
        <f t="shared" si="201"/>
        <v>CL.IC.PA.132604.01</v>
      </c>
      <c r="R2266" s="167" t="s">
        <v>12465</v>
      </c>
      <c r="S2266" s="167">
        <v>488</v>
      </c>
    </row>
    <row r="2267" spans="1:37" s="167" customFormat="1" ht="15">
      <c r="A2267" s="167" t="s">
        <v>6465</v>
      </c>
      <c r="B2267" s="167" t="s">
        <v>13742</v>
      </c>
      <c r="C2267" s="61" t="s">
        <v>12102</v>
      </c>
      <c r="D2267" s="167" t="s">
        <v>13743</v>
      </c>
      <c r="E2267" s="61" t="s">
        <v>1</v>
      </c>
      <c r="F2267" s="167" t="s">
        <v>13744</v>
      </c>
      <c r="G2267" s="167" t="s">
        <v>6983</v>
      </c>
      <c r="H2267" s="62" t="s">
        <v>11848</v>
      </c>
      <c r="I2267" s="167" t="s">
        <v>6983</v>
      </c>
      <c r="J2267" s="63" t="str">
        <f t="shared" si="197"/>
        <v>IC.PA.140101</v>
      </c>
      <c r="K2267" s="61" t="s">
        <v>1</v>
      </c>
      <c r="L2267" s="167" t="str">
        <f t="shared" ref="L2267:L2333" si="202">G2267</f>
        <v>1mg/ml</v>
      </c>
      <c r="M2267" s="61" t="str">
        <f t="shared" ref="M2267:M2333" si="203">CONCATENATE("PI.",J2267,".",K2267)</f>
        <v>PI.IC.PA.140101.01</v>
      </c>
      <c r="N2267" s="168"/>
      <c r="O2267" s="168" t="str">
        <f t="shared" ref="O2267:O2333" si="204">CONCATENATE("PH.",J2267,".",K2267)</f>
        <v>PH.IC.PA.140101.01</v>
      </c>
      <c r="Q2267" s="168" t="str">
        <f t="shared" ref="Q2267:Q2333" si="205">CONCATENATE("CL.",J2267,".",K2267)</f>
        <v>CL.IC.PA.140101.01</v>
      </c>
      <c r="AJ2267" s="167" t="s">
        <v>12773</v>
      </c>
      <c r="AK2267" s="167">
        <v>1468</v>
      </c>
    </row>
    <row r="2268" spans="1:37" s="167" customFormat="1" ht="15">
      <c r="A2268" s="167" t="s">
        <v>6465</v>
      </c>
      <c r="C2268" s="61" t="s">
        <v>12102</v>
      </c>
      <c r="E2268" s="61" t="s">
        <v>1</v>
      </c>
      <c r="F2268" s="167" t="s">
        <v>13744</v>
      </c>
      <c r="G2268" s="167" t="s">
        <v>13745</v>
      </c>
      <c r="H2268" s="62" t="s">
        <v>12030</v>
      </c>
      <c r="I2268" s="167" t="s">
        <v>6457</v>
      </c>
      <c r="J2268" s="63" t="str">
        <f t="shared" ref="J2268:J2332" si="206">CONCATENATE("IC.PA.",C2268,E2268,H2268)</f>
        <v>IC.PA.140102</v>
      </c>
      <c r="K2268" s="61" t="s">
        <v>1</v>
      </c>
      <c r="L2268" s="167" t="str">
        <f t="shared" si="202"/>
        <v>4mg/ml</v>
      </c>
      <c r="M2268" s="61" t="str">
        <f t="shared" si="203"/>
        <v>PI.IC.PA.140102.01</v>
      </c>
      <c r="N2268" s="168"/>
      <c r="O2268" s="168" t="str">
        <f t="shared" si="204"/>
        <v>PH.IC.PA.140102.01</v>
      </c>
      <c r="Q2268" s="168" t="str">
        <f t="shared" si="205"/>
        <v>CL.IC.PA.140102.01</v>
      </c>
      <c r="AJ2268" s="167" t="s">
        <v>12773</v>
      </c>
      <c r="AK2268" s="167">
        <v>1468</v>
      </c>
    </row>
    <row r="2269" spans="1:37" s="167" customFormat="1" ht="15">
      <c r="A2269" s="167" t="s">
        <v>6465</v>
      </c>
      <c r="C2269" s="61" t="s">
        <v>12102</v>
      </c>
      <c r="E2269" s="61" t="s">
        <v>1</v>
      </c>
      <c r="F2269" s="167" t="s">
        <v>13744</v>
      </c>
      <c r="G2269" s="167" t="s">
        <v>10478</v>
      </c>
      <c r="H2269" s="62" t="s">
        <v>12032</v>
      </c>
      <c r="I2269" s="167" t="s">
        <v>6539</v>
      </c>
      <c r="J2269" s="63" t="str">
        <f t="shared" si="206"/>
        <v>IC.PA.140103</v>
      </c>
      <c r="K2269" s="61" t="s">
        <v>1</v>
      </c>
      <c r="L2269" s="167" t="str">
        <f t="shared" si="202"/>
        <v>Other: specify</v>
      </c>
      <c r="M2269" s="61" t="str">
        <f t="shared" si="203"/>
        <v>PI.IC.PA.140103.01</v>
      </c>
      <c r="N2269" s="168"/>
      <c r="O2269" s="168" t="str">
        <f t="shared" si="204"/>
        <v>PH.IC.PA.140103.01</v>
      </c>
      <c r="Q2269" s="168" t="str">
        <f t="shared" si="205"/>
        <v>CL.IC.PA.140103.01</v>
      </c>
      <c r="AJ2269" s="167" t="s">
        <v>12773</v>
      </c>
      <c r="AK2269" s="167">
        <v>1468</v>
      </c>
    </row>
    <row r="2270" spans="1:37" s="167" customFormat="1" ht="15">
      <c r="A2270" s="167" t="s">
        <v>6465</v>
      </c>
      <c r="C2270" s="61" t="s">
        <v>12102</v>
      </c>
      <c r="D2270" s="167" t="s">
        <v>13746</v>
      </c>
      <c r="E2270" s="61" t="s">
        <v>115</v>
      </c>
      <c r="F2270" s="167" t="s">
        <v>13747</v>
      </c>
      <c r="G2270" s="167" t="s">
        <v>6805</v>
      </c>
      <c r="H2270" s="62" t="s">
        <v>11848</v>
      </c>
      <c r="I2270" s="167" t="s">
        <v>6805</v>
      </c>
      <c r="J2270" s="63" t="str">
        <f t="shared" si="206"/>
        <v>IC.PA.140201</v>
      </c>
      <c r="K2270" s="61" t="s">
        <v>1</v>
      </c>
      <c r="L2270" s="167" t="str">
        <f t="shared" si="202"/>
        <v>0.5mg/hr</v>
      </c>
      <c r="M2270" s="61" t="str">
        <f t="shared" si="203"/>
        <v>PI.IC.PA.140201.01</v>
      </c>
      <c r="N2270" s="168"/>
      <c r="O2270" s="168" t="str">
        <f t="shared" si="204"/>
        <v>PH.IC.PA.140201.01</v>
      </c>
      <c r="Q2270" s="168" t="str">
        <f t="shared" si="205"/>
        <v>CL.IC.PA.140201.01</v>
      </c>
      <c r="AJ2270" s="167" t="s">
        <v>12773</v>
      </c>
      <c r="AK2270" s="167">
        <v>1468</v>
      </c>
    </row>
    <row r="2271" spans="1:37" s="167" customFormat="1" ht="15">
      <c r="A2271" s="167" t="s">
        <v>6465</v>
      </c>
      <c r="C2271" s="61" t="s">
        <v>12102</v>
      </c>
      <c r="E2271" s="61" t="s">
        <v>115</v>
      </c>
      <c r="F2271" s="167" t="s">
        <v>13747</v>
      </c>
      <c r="G2271" s="167" t="s">
        <v>6459</v>
      </c>
      <c r="H2271" s="62" t="s">
        <v>12030</v>
      </c>
      <c r="I2271" s="167" t="s">
        <v>6459</v>
      </c>
      <c r="J2271" s="63" t="str">
        <f t="shared" si="206"/>
        <v>IC.PA.140202</v>
      </c>
      <c r="K2271" s="61" t="s">
        <v>1</v>
      </c>
      <c r="L2271" s="167" t="str">
        <f t="shared" si="202"/>
        <v>1mg/hr</v>
      </c>
      <c r="M2271" s="61" t="str">
        <f t="shared" si="203"/>
        <v>PI.IC.PA.140202.01</v>
      </c>
      <c r="N2271" s="168"/>
      <c r="O2271" s="168" t="str">
        <f t="shared" si="204"/>
        <v>PH.IC.PA.140202.01</v>
      </c>
      <c r="Q2271" s="168" t="str">
        <f t="shared" si="205"/>
        <v>CL.IC.PA.140202.01</v>
      </c>
      <c r="AJ2271" s="167" t="s">
        <v>12773</v>
      </c>
      <c r="AK2271" s="167">
        <v>1468</v>
      </c>
    </row>
    <row r="2272" spans="1:37" s="167" customFormat="1" ht="15">
      <c r="A2272" s="167" t="s">
        <v>6465</v>
      </c>
      <c r="C2272" s="61" t="s">
        <v>12102</v>
      </c>
      <c r="E2272" s="61" t="s">
        <v>115</v>
      </c>
      <c r="F2272" s="167" t="s">
        <v>13747</v>
      </c>
      <c r="G2272" s="167" t="s">
        <v>6460</v>
      </c>
      <c r="H2272" s="62" t="s">
        <v>12032</v>
      </c>
      <c r="I2272" s="167" t="s">
        <v>6460</v>
      </c>
      <c r="J2272" s="63" t="str">
        <f t="shared" si="206"/>
        <v>IC.PA.140203</v>
      </c>
      <c r="K2272" s="61" t="s">
        <v>1</v>
      </c>
      <c r="L2272" s="167" t="str">
        <f t="shared" si="202"/>
        <v>1.5mg/hr</v>
      </c>
      <c r="M2272" s="61" t="str">
        <f t="shared" si="203"/>
        <v>PI.IC.PA.140203.01</v>
      </c>
      <c r="N2272" s="168"/>
      <c r="O2272" s="168" t="str">
        <f t="shared" si="204"/>
        <v>PH.IC.PA.140203.01</v>
      </c>
      <c r="Q2272" s="168" t="str">
        <f t="shared" si="205"/>
        <v>CL.IC.PA.140203.01</v>
      </c>
      <c r="AJ2272" s="167" t="s">
        <v>12773</v>
      </c>
      <c r="AK2272" s="167">
        <v>1468</v>
      </c>
    </row>
    <row r="2273" spans="1:37" s="167" customFormat="1" ht="15">
      <c r="A2273" s="167" t="s">
        <v>6465</v>
      </c>
      <c r="C2273" s="61" t="s">
        <v>12102</v>
      </c>
      <c r="E2273" s="61" t="s">
        <v>115</v>
      </c>
      <c r="F2273" s="167" t="s">
        <v>13747</v>
      </c>
      <c r="G2273" s="167" t="s">
        <v>6280</v>
      </c>
      <c r="H2273" s="62" t="s">
        <v>12028</v>
      </c>
      <c r="I2273" s="167" t="s">
        <v>6280</v>
      </c>
      <c r="J2273" s="63" t="str">
        <f t="shared" si="206"/>
        <v>IC.PA.140204</v>
      </c>
      <c r="K2273" s="61" t="s">
        <v>1</v>
      </c>
      <c r="L2273" s="167" t="str">
        <f t="shared" si="202"/>
        <v>2mg/hr</v>
      </c>
      <c r="M2273" s="61" t="str">
        <f t="shared" si="203"/>
        <v>PI.IC.PA.140204.01</v>
      </c>
      <c r="N2273" s="168"/>
      <c r="O2273" s="168" t="str">
        <f t="shared" si="204"/>
        <v>PH.IC.PA.140204.01</v>
      </c>
      <c r="Q2273" s="168" t="str">
        <f t="shared" si="205"/>
        <v>CL.IC.PA.140204.01</v>
      </c>
      <c r="AJ2273" s="167" t="s">
        <v>12773</v>
      </c>
      <c r="AK2273" s="167">
        <v>1468</v>
      </c>
    </row>
    <row r="2274" spans="1:37" s="167" customFormat="1" ht="15">
      <c r="A2274" s="167" t="s">
        <v>6465</v>
      </c>
      <c r="C2274" s="61" t="s">
        <v>12102</v>
      </c>
      <c r="E2274" s="61" t="s">
        <v>115</v>
      </c>
      <c r="F2274" s="167" t="s">
        <v>13747</v>
      </c>
      <c r="G2274" s="167" t="s">
        <v>6281</v>
      </c>
      <c r="H2274" s="62" t="s">
        <v>12210</v>
      </c>
      <c r="I2274" s="167" t="s">
        <v>6281</v>
      </c>
      <c r="J2274" s="63" t="str">
        <f t="shared" si="206"/>
        <v>IC.PA.140205</v>
      </c>
      <c r="K2274" s="61" t="s">
        <v>1</v>
      </c>
      <c r="L2274" s="167" t="str">
        <f t="shared" si="202"/>
        <v>2.5mg/hr</v>
      </c>
      <c r="M2274" s="61" t="str">
        <f t="shared" si="203"/>
        <v>PI.IC.PA.140205.01</v>
      </c>
      <c r="N2274" s="168"/>
      <c r="O2274" s="168" t="str">
        <f t="shared" si="204"/>
        <v>PH.IC.PA.140205.01</v>
      </c>
      <c r="Q2274" s="168" t="str">
        <f t="shared" si="205"/>
        <v>CL.IC.PA.140205.01</v>
      </c>
      <c r="AJ2274" s="167" t="s">
        <v>12773</v>
      </c>
      <c r="AK2274" s="167">
        <v>1468</v>
      </c>
    </row>
    <row r="2275" spans="1:37" s="167" customFormat="1" ht="15">
      <c r="A2275" s="167" t="s">
        <v>6465</v>
      </c>
      <c r="C2275" s="61" t="s">
        <v>12102</v>
      </c>
      <c r="E2275" s="61" t="s">
        <v>115</v>
      </c>
      <c r="F2275" s="167" t="s">
        <v>13747</v>
      </c>
      <c r="G2275" s="167" t="s">
        <v>6282</v>
      </c>
      <c r="H2275" s="62" t="s">
        <v>12212</v>
      </c>
      <c r="I2275" s="167" t="s">
        <v>6282</v>
      </c>
      <c r="J2275" s="63" t="str">
        <f t="shared" si="206"/>
        <v>IC.PA.140206</v>
      </c>
      <c r="K2275" s="61" t="s">
        <v>1</v>
      </c>
      <c r="L2275" s="167" t="str">
        <f t="shared" si="202"/>
        <v>3mg/hr</v>
      </c>
      <c r="M2275" s="61" t="str">
        <f t="shared" si="203"/>
        <v>PI.IC.PA.140206.01</v>
      </c>
      <c r="N2275" s="168"/>
      <c r="O2275" s="168" t="str">
        <f t="shared" si="204"/>
        <v>PH.IC.PA.140206.01</v>
      </c>
      <c r="Q2275" s="168" t="str">
        <f t="shared" si="205"/>
        <v>CL.IC.PA.140206.01</v>
      </c>
      <c r="AJ2275" s="167" t="s">
        <v>12773</v>
      </c>
      <c r="AK2275" s="167">
        <v>1468</v>
      </c>
    </row>
    <row r="2276" spans="1:37" s="167" customFormat="1" ht="15">
      <c r="A2276" s="167" t="s">
        <v>6465</v>
      </c>
      <c r="C2276" s="61" t="s">
        <v>12102</v>
      </c>
      <c r="E2276" s="61" t="s">
        <v>115</v>
      </c>
      <c r="F2276" s="167" t="s">
        <v>13747</v>
      </c>
      <c r="G2276" s="167" t="s">
        <v>6283</v>
      </c>
      <c r="H2276" s="62" t="s">
        <v>12225</v>
      </c>
      <c r="I2276" s="167" t="s">
        <v>6283</v>
      </c>
      <c r="J2276" s="63" t="str">
        <f t="shared" si="206"/>
        <v>IC.PA.140207</v>
      </c>
      <c r="K2276" s="61" t="s">
        <v>1</v>
      </c>
      <c r="L2276" s="167" t="str">
        <f t="shared" si="202"/>
        <v>4mg/hr</v>
      </c>
      <c r="M2276" s="61" t="str">
        <f t="shared" si="203"/>
        <v>PI.IC.PA.140207.01</v>
      </c>
      <c r="N2276" s="168"/>
      <c r="O2276" s="168" t="str">
        <f t="shared" si="204"/>
        <v>PH.IC.PA.140207.01</v>
      </c>
      <c r="Q2276" s="168" t="str">
        <f t="shared" si="205"/>
        <v>CL.IC.PA.140207.01</v>
      </c>
      <c r="AJ2276" s="167" t="s">
        <v>12773</v>
      </c>
      <c r="AK2276" s="167">
        <v>1468</v>
      </c>
    </row>
    <row r="2277" spans="1:37" s="167" customFormat="1" ht="15">
      <c r="A2277" s="167" t="s">
        <v>6465</v>
      </c>
      <c r="C2277" s="61" t="s">
        <v>12102</v>
      </c>
      <c r="E2277" s="61" t="s">
        <v>115</v>
      </c>
      <c r="F2277" s="167" t="s">
        <v>13747</v>
      </c>
      <c r="G2277" s="167" t="s">
        <v>6284</v>
      </c>
      <c r="H2277" s="62" t="s">
        <v>11638</v>
      </c>
      <c r="I2277" s="167" t="s">
        <v>6284</v>
      </c>
      <c r="J2277" s="63" t="str">
        <f t="shared" si="206"/>
        <v>IC.PA.140208</v>
      </c>
      <c r="K2277" s="61" t="s">
        <v>1</v>
      </c>
      <c r="L2277" s="167" t="str">
        <f t="shared" si="202"/>
        <v>5mg/hr</v>
      </c>
      <c r="M2277" s="61" t="str">
        <f t="shared" si="203"/>
        <v>PI.IC.PA.140208.01</v>
      </c>
      <c r="N2277" s="168"/>
      <c r="O2277" s="168" t="str">
        <f t="shared" si="204"/>
        <v>PH.IC.PA.140208.01</v>
      </c>
      <c r="Q2277" s="168" t="str">
        <f t="shared" si="205"/>
        <v>CL.IC.PA.140208.01</v>
      </c>
      <c r="AJ2277" s="167" t="s">
        <v>12773</v>
      </c>
      <c r="AK2277" s="167">
        <v>1468</v>
      </c>
    </row>
    <row r="2278" spans="1:37" s="167" customFormat="1" ht="15">
      <c r="A2278" s="167" t="s">
        <v>6465</v>
      </c>
      <c r="C2278" s="61" t="s">
        <v>12102</v>
      </c>
      <c r="E2278" s="61" t="s">
        <v>115</v>
      </c>
      <c r="F2278" s="167" t="s">
        <v>13747</v>
      </c>
      <c r="G2278" s="167" t="s">
        <v>6285</v>
      </c>
      <c r="H2278" s="62" t="s">
        <v>11639</v>
      </c>
      <c r="I2278" s="167" t="s">
        <v>6285</v>
      </c>
      <c r="J2278" s="63" t="str">
        <f t="shared" si="206"/>
        <v>IC.PA.140209</v>
      </c>
      <c r="K2278" s="61" t="s">
        <v>1</v>
      </c>
      <c r="L2278" s="167" t="str">
        <f t="shared" si="202"/>
        <v>6mg/hr</v>
      </c>
      <c r="M2278" s="61" t="str">
        <f t="shared" si="203"/>
        <v>PI.IC.PA.140209.01</v>
      </c>
      <c r="N2278" s="168"/>
      <c r="O2278" s="168" t="str">
        <f t="shared" si="204"/>
        <v>PH.IC.PA.140209.01</v>
      </c>
      <c r="Q2278" s="168" t="str">
        <f t="shared" si="205"/>
        <v>CL.IC.PA.140209.01</v>
      </c>
      <c r="AJ2278" s="167" t="s">
        <v>12773</v>
      </c>
      <c r="AK2278" s="167">
        <v>1468</v>
      </c>
    </row>
    <row r="2279" spans="1:37" s="167" customFormat="1" ht="15">
      <c r="A2279" s="167" t="s">
        <v>6465</v>
      </c>
      <c r="C2279" s="61" t="s">
        <v>12102</v>
      </c>
      <c r="E2279" s="61" t="s">
        <v>115</v>
      </c>
      <c r="F2279" s="167" t="s">
        <v>13747</v>
      </c>
      <c r="G2279" s="167" t="s">
        <v>10478</v>
      </c>
      <c r="H2279" s="62" t="s">
        <v>11829</v>
      </c>
      <c r="I2279" s="167" t="s">
        <v>6539</v>
      </c>
      <c r="J2279" s="63" t="str">
        <f t="shared" si="206"/>
        <v>IC.PA.140210</v>
      </c>
      <c r="K2279" s="61" t="s">
        <v>1</v>
      </c>
      <c r="L2279" s="167" t="str">
        <f t="shared" si="202"/>
        <v>Other: specify</v>
      </c>
      <c r="M2279" s="61" t="str">
        <f t="shared" si="203"/>
        <v>PI.IC.PA.140210.01</v>
      </c>
      <c r="N2279" s="168"/>
      <c r="O2279" s="168" t="str">
        <f t="shared" si="204"/>
        <v>PH.IC.PA.140210.01</v>
      </c>
      <c r="Q2279" s="168" t="str">
        <f t="shared" si="205"/>
        <v>CL.IC.PA.140210.01</v>
      </c>
      <c r="AJ2279" s="167" t="s">
        <v>12773</v>
      </c>
      <c r="AK2279" s="167">
        <v>1468</v>
      </c>
    </row>
    <row r="2280" spans="1:37" s="167" customFormat="1" ht="15">
      <c r="A2280" s="167" t="s">
        <v>6465</v>
      </c>
      <c r="C2280" s="61" t="s">
        <v>12102</v>
      </c>
      <c r="E2280" s="61" t="s">
        <v>115</v>
      </c>
      <c r="F2280" s="167" t="s">
        <v>13747</v>
      </c>
      <c r="G2280" s="167" t="s">
        <v>13748</v>
      </c>
      <c r="H2280" s="62" t="s">
        <v>13740</v>
      </c>
      <c r="J2280" s="63" t="str">
        <f t="shared" si="206"/>
        <v>IC.PA.140211</v>
      </c>
      <c r="K2280" s="61" t="s">
        <v>1</v>
      </c>
      <c r="L2280" s="167" t="str">
        <f t="shared" si="202"/>
        <v>0mg/hr</v>
      </c>
      <c r="M2280" s="61" t="str">
        <f t="shared" si="203"/>
        <v>PI.IC.PA.140211.01</v>
      </c>
      <c r="N2280" s="168"/>
      <c r="O2280" s="168" t="str">
        <f t="shared" si="204"/>
        <v>PH.IC.PA.140211.01</v>
      </c>
      <c r="Q2280" s="168" t="str">
        <f t="shared" si="205"/>
        <v>CL.IC.PA.140211.01</v>
      </c>
      <c r="AJ2280" s="167" t="s">
        <v>12773</v>
      </c>
      <c r="AK2280" s="167">
        <v>1468</v>
      </c>
    </row>
    <row r="2281" spans="1:37" s="167" customFormat="1" ht="15">
      <c r="A2281" s="167" t="s">
        <v>6465</v>
      </c>
      <c r="C2281" s="61" t="s">
        <v>12102</v>
      </c>
      <c r="D2281" s="167" t="s">
        <v>13749</v>
      </c>
      <c r="E2281" s="61" t="s">
        <v>2564</v>
      </c>
      <c r="F2281" s="167" t="s">
        <v>13750</v>
      </c>
      <c r="G2281" s="167" t="s">
        <v>6798</v>
      </c>
      <c r="H2281" s="62" t="s">
        <v>11848</v>
      </c>
      <c r="I2281" s="167" t="s">
        <v>6798</v>
      </c>
      <c r="J2281" s="63" t="str">
        <f t="shared" si="206"/>
        <v>IC.PA.140301</v>
      </c>
      <c r="K2281" s="61" t="s">
        <v>1</v>
      </c>
      <c r="L2281" s="167" t="str">
        <f t="shared" si="202"/>
        <v>0.5mg</v>
      </c>
      <c r="M2281" s="61" t="str">
        <f t="shared" si="203"/>
        <v>PI.IC.PA.140301.01</v>
      </c>
      <c r="N2281" s="168"/>
      <c r="O2281" s="168" t="str">
        <f t="shared" si="204"/>
        <v>PH.IC.PA.140301.01</v>
      </c>
      <c r="Q2281" s="168" t="str">
        <f t="shared" si="205"/>
        <v>CL.IC.PA.140301.01</v>
      </c>
      <c r="AJ2281" s="167" t="s">
        <v>12773</v>
      </c>
      <c r="AK2281" s="167">
        <v>1468</v>
      </c>
    </row>
    <row r="2282" spans="1:37" s="167" customFormat="1" ht="15">
      <c r="A2282" s="167" t="s">
        <v>6465</v>
      </c>
      <c r="C2282" s="61" t="s">
        <v>12102</v>
      </c>
      <c r="E2282" s="61" t="s">
        <v>2564</v>
      </c>
      <c r="F2282" s="167" t="s">
        <v>13750</v>
      </c>
      <c r="G2282" s="167" t="s">
        <v>6287</v>
      </c>
      <c r="H2282" s="62" t="s">
        <v>12030</v>
      </c>
      <c r="I2282" s="167" t="s">
        <v>6287</v>
      </c>
      <c r="J2282" s="63" t="str">
        <f t="shared" si="206"/>
        <v>IC.PA.140302</v>
      </c>
      <c r="K2282" s="61" t="s">
        <v>1</v>
      </c>
      <c r="L2282" s="167" t="str">
        <f t="shared" si="202"/>
        <v>1mg</v>
      </c>
      <c r="M2282" s="61" t="str">
        <f t="shared" si="203"/>
        <v>PI.IC.PA.140302.01</v>
      </c>
      <c r="N2282" s="168"/>
      <c r="O2282" s="168" t="str">
        <f t="shared" si="204"/>
        <v>PH.IC.PA.140302.01</v>
      </c>
      <c r="Q2282" s="168" t="str">
        <f t="shared" si="205"/>
        <v>CL.IC.PA.140302.01</v>
      </c>
      <c r="AJ2282" s="167" t="s">
        <v>12773</v>
      </c>
      <c r="AK2282" s="167">
        <v>1468</v>
      </c>
    </row>
    <row r="2283" spans="1:37" s="167" customFormat="1" ht="15">
      <c r="A2283" s="167" t="s">
        <v>6465</v>
      </c>
      <c r="C2283" s="61" t="s">
        <v>12102</v>
      </c>
      <c r="E2283" s="61" t="s">
        <v>2564</v>
      </c>
      <c r="F2283" s="167" t="s">
        <v>13750</v>
      </c>
      <c r="G2283" s="167" t="s">
        <v>6288</v>
      </c>
      <c r="H2283" s="62" t="s">
        <v>12032</v>
      </c>
      <c r="I2283" s="167" t="s">
        <v>6288</v>
      </c>
      <c r="J2283" s="63" t="str">
        <f t="shared" si="206"/>
        <v>IC.PA.140303</v>
      </c>
      <c r="K2283" s="61" t="s">
        <v>1</v>
      </c>
      <c r="L2283" s="167" t="str">
        <f t="shared" si="202"/>
        <v>1.5mg</v>
      </c>
      <c r="M2283" s="61" t="str">
        <f t="shared" si="203"/>
        <v>PI.IC.PA.140303.01</v>
      </c>
      <c r="N2283" s="168"/>
      <c r="O2283" s="168" t="str">
        <f t="shared" si="204"/>
        <v>PH.IC.PA.140303.01</v>
      </c>
      <c r="Q2283" s="168" t="str">
        <f t="shared" si="205"/>
        <v>CL.IC.PA.140303.01</v>
      </c>
      <c r="AJ2283" s="167" t="s">
        <v>12773</v>
      </c>
      <c r="AK2283" s="167">
        <v>1468</v>
      </c>
    </row>
    <row r="2284" spans="1:37" s="167" customFormat="1" ht="15">
      <c r="A2284" s="167" t="s">
        <v>6465</v>
      </c>
      <c r="C2284" s="61" t="s">
        <v>12102</v>
      </c>
      <c r="E2284" s="61" t="s">
        <v>2564</v>
      </c>
      <c r="F2284" s="167" t="s">
        <v>13750</v>
      </c>
      <c r="G2284" s="167" t="s">
        <v>6289</v>
      </c>
      <c r="H2284" s="62" t="s">
        <v>12028</v>
      </c>
      <c r="I2284" s="167" t="s">
        <v>6289</v>
      </c>
      <c r="J2284" s="63" t="str">
        <f t="shared" si="206"/>
        <v>IC.PA.140304</v>
      </c>
      <c r="K2284" s="61" t="s">
        <v>1</v>
      </c>
      <c r="L2284" s="167" t="str">
        <f t="shared" si="202"/>
        <v>2mg</v>
      </c>
      <c r="M2284" s="61" t="str">
        <f t="shared" si="203"/>
        <v>PI.IC.PA.140304.01</v>
      </c>
      <c r="N2284" s="168"/>
      <c r="O2284" s="168" t="str">
        <f t="shared" si="204"/>
        <v>PH.IC.PA.140304.01</v>
      </c>
      <c r="Q2284" s="168" t="str">
        <f t="shared" si="205"/>
        <v>CL.IC.PA.140304.01</v>
      </c>
      <c r="AJ2284" s="167" t="s">
        <v>12773</v>
      </c>
      <c r="AK2284" s="167">
        <v>1468</v>
      </c>
    </row>
    <row r="2285" spans="1:37" s="167" customFormat="1" ht="15">
      <c r="A2285" s="167" t="s">
        <v>6465</v>
      </c>
      <c r="C2285" s="61" t="s">
        <v>12102</v>
      </c>
      <c r="E2285" s="61" t="s">
        <v>2564</v>
      </c>
      <c r="F2285" s="167" t="s">
        <v>13750</v>
      </c>
      <c r="G2285" s="167" t="s">
        <v>6290</v>
      </c>
      <c r="H2285" s="62" t="s">
        <v>12210</v>
      </c>
      <c r="I2285" s="167" t="s">
        <v>6290</v>
      </c>
      <c r="J2285" s="63" t="str">
        <f t="shared" si="206"/>
        <v>IC.PA.140305</v>
      </c>
      <c r="K2285" s="61" t="s">
        <v>1</v>
      </c>
      <c r="L2285" s="167" t="str">
        <f t="shared" si="202"/>
        <v>2.5mg</v>
      </c>
      <c r="M2285" s="61" t="str">
        <f t="shared" si="203"/>
        <v>PI.IC.PA.140305.01</v>
      </c>
      <c r="N2285" s="168"/>
      <c r="O2285" s="168" t="str">
        <f t="shared" si="204"/>
        <v>PH.IC.PA.140305.01</v>
      </c>
      <c r="Q2285" s="168" t="str">
        <f t="shared" si="205"/>
        <v>CL.IC.PA.140305.01</v>
      </c>
      <c r="AJ2285" s="167" t="s">
        <v>12773</v>
      </c>
      <c r="AK2285" s="167">
        <v>1468</v>
      </c>
    </row>
    <row r="2286" spans="1:37" s="167" customFormat="1" ht="15">
      <c r="A2286" s="167" t="s">
        <v>6465</v>
      </c>
      <c r="C2286" s="61" t="s">
        <v>12102</v>
      </c>
      <c r="E2286" s="61" t="s">
        <v>2564</v>
      </c>
      <c r="F2286" s="167" t="s">
        <v>13750</v>
      </c>
      <c r="G2286" s="167" t="s">
        <v>6121</v>
      </c>
      <c r="H2286" s="62" t="s">
        <v>12212</v>
      </c>
      <c r="I2286" s="167" t="s">
        <v>6121</v>
      </c>
      <c r="J2286" s="63" t="str">
        <f t="shared" si="206"/>
        <v>IC.PA.140306</v>
      </c>
      <c r="K2286" s="61" t="s">
        <v>1</v>
      </c>
      <c r="L2286" s="167" t="str">
        <f t="shared" si="202"/>
        <v>3mg</v>
      </c>
      <c r="M2286" s="61" t="str">
        <f t="shared" si="203"/>
        <v>PI.IC.PA.140306.01</v>
      </c>
      <c r="N2286" s="168"/>
      <c r="O2286" s="168" t="str">
        <f t="shared" si="204"/>
        <v>PH.IC.PA.140306.01</v>
      </c>
      <c r="Q2286" s="168" t="str">
        <f t="shared" si="205"/>
        <v>CL.IC.PA.140306.01</v>
      </c>
      <c r="AJ2286" s="167" t="s">
        <v>12773</v>
      </c>
      <c r="AK2286" s="167">
        <v>1468</v>
      </c>
    </row>
    <row r="2287" spans="1:37" s="167" customFormat="1" ht="15">
      <c r="A2287" s="167" t="s">
        <v>6465</v>
      </c>
      <c r="C2287" s="61" t="s">
        <v>12102</v>
      </c>
      <c r="E2287" s="61" t="s">
        <v>2564</v>
      </c>
      <c r="F2287" s="167" t="s">
        <v>13750</v>
      </c>
      <c r="G2287" s="167" t="s">
        <v>6122</v>
      </c>
      <c r="H2287" s="62" t="s">
        <v>12225</v>
      </c>
      <c r="I2287" s="167" t="s">
        <v>6122</v>
      </c>
      <c r="J2287" s="63" t="str">
        <f t="shared" si="206"/>
        <v>IC.PA.140307</v>
      </c>
      <c r="K2287" s="61" t="s">
        <v>1</v>
      </c>
      <c r="L2287" s="167" t="str">
        <f t="shared" si="202"/>
        <v>3.5mg</v>
      </c>
      <c r="M2287" s="61" t="str">
        <f t="shared" si="203"/>
        <v>PI.IC.PA.140307.01</v>
      </c>
      <c r="N2287" s="168"/>
      <c r="O2287" s="168" t="str">
        <f t="shared" si="204"/>
        <v>PH.IC.PA.140307.01</v>
      </c>
      <c r="Q2287" s="168" t="str">
        <f t="shared" si="205"/>
        <v>CL.IC.PA.140307.01</v>
      </c>
      <c r="AJ2287" s="167" t="s">
        <v>12773</v>
      </c>
      <c r="AK2287" s="167">
        <v>1468</v>
      </c>
    </row>
    <row r="2288" spans="1:37" s="167" customFormat="1" ht="15">
      <c r="A2288" s="167" t="s">
        <v>6465</v>
      </c>
      <c r="C2288" s="61" t="s">
        <v>12102</v>
      </c>
      <c r="E2288" s="61" t="s">
        <v>2564</v>
      </c>
      <c r="F2288" s="167" t="s">
        <v>13750</v>
      </c>
      <c r="G2288" s="167" t="s">
        <v>6278</v>
      </c>
      <c r="H2288" s="62" t="s">
        <v>11638</v>
      </c>
      <c r="I2288" s="167" t="s">
        <v>6278</v>
      </c>
      <c r="J2288" s="63" t="str">
        <f t="shared" si="206"/>
        <v>IC.PA.140308</v>
      </c>
      <c r="K2288" s="61" t="s">
        <v>1</v>
      </c>
      <c r="L2288" s="167" t="str">
        <f t="shared" si="202"/>
        <v>4mg</v>
      </c>
      <c r="M2288" s="61" t="str">
        <f t="shared" si="203"/>
        <v>PI.IC.PA.140308.01</v>
      </c>
      <c r="N2288" s="168"/>
      <c r="O2288" s="168" t="str">
        <f t="shared" si="204"/>
        <v>PH.IC.PA.140308.01</v>
      </c>
      <c r="Q2288" s="168" t="str">
        <f t="shared" si="205"/>
        <v>CL.IC.PA.140308.01</v>
      </c>
      <c r="AJ2288" s="167" t="s">
        <v>12773</v>
      </c>
      <c r="AK2288" s="167">
        <v>1468</v>
      </c>
    </row>
    <row r="2289" spans="1:39" s="167" customFormat="1" ht="15">
      <c r="A2289" s="167" t="s">
        <v>6465</v>
      </c>
      <c r="C2289" s="61" t="s">
        <v>12102</v>
      </c>
      <c r="E2289" s="61" t="s">
        <v>2564</v>
      </c>
      <c r="F2289" s="167" t="s">
        <v>13750</v>
      </c>
      <c r="G2289" s="167" t="s">
        <v>6279</v>
      </c>
      <c r="H2289" s="62" t="s">
        <v>11639</v>
      </c>
      <c r="I2289" s="167" t="s">
        <v>6279</v>
      </c>
      <c r="J2289" s="63" t="str">
        <f t="shared" si="206"/>
        <v>IC.PA.140309</v>
      </c>
      <c r="K2289" s="61" t="s">
        <v>1</v>
      </c>
      <c r="L2289" s="167" t="str">
        <f t="shared" si="202"/>
        <v>4.5mg</v>
      </c>
      <c r="M2289" s="61" t="str">
        <f t="shared" si="203"/>
        <v>PI.IC.PA.140309.01</v>
      </c>
      <c r="N2289" s="168"/>
      <c r="O2289" s="168" t="str">
        <f t="shared" si="204"/>
        <v>PH.IC.PA.140309.01</v>
      </c>
      <c r="Q2289" s="168" t="str">
        <f t="shared" si="205"/>
        <v>CL.IC.PA.140309.01</v>
      </c>
      <c r="AJ2289" s="167" t="s">
        <v>12773</v>
      </c>
      <c r="AK2289" s="167">
        <v>1468</v>
      </c>
    </row>
    <row r="2290" spans="1:39" s="167" customFormat="1" ht="15">
      <c r="A2290" s="167" t="s">
        <v>6465</v>
      </c>
      <c r="C2290" s="61" t="s">
        <v>12102</v>
      </c>
      <c r="E2290" s="61" t="s">
        <v>2564</v>
      </c>
      <c r="F2290" s="167" t="s">
        <v>13750</v>
      </c>
      <c r="G2290" s="167" t="s">
        <v>6114</v>
      </c>
      <c r="H2290" s="62" t="s">
        <v>11829</v>
      </c>
      <c r="I2290" s="167" t="s">
        <v>6114</v>
      </c>
      <c r="J2290" s="63" t="str">
        <f t="shared" si="206"/>
        <v>IC.PA.140310</v>
      </c>
      <c r="K2290" s="61" t="s">
        <v>1</v>
      </c>
      <c r="L2290" s="167" t="str">
        <f t="shared" si="202"/>
        <v>5mg</v>
      </c>
      <c r="M2290" s="61" t="str">
        <f t="shared" si="203"/>
        <v>PI.IC.PA.140310.01</v>
      </c>
      <c r="N2290" s="168"/>
      <c r="O2290" s="168" t="str">
        <f t="shared" si="204"/>
        <v>PH.IC.PA.140310.01</v>
      </c>
      <c r="Q2290" s="168" t="str">
        <f t="shared" si="205"/>
        <v>CL.IC.PA.140310.01</v>
      </c>
      <c r="AJ2290" s="167" t="s">
        <v>12773</v>
      </c>
      <c r="AK2290" s="167">
        <v>1468</v>
      </c>
    </row>
    <row r="2291" spans="1:39" s="167" customFormat="1" ht="15">
      <c r="A2291" s="167" t="s">
        <v>6465</v>
      </c>
      <c r="C2291" s="61" t="s">
        <v>12102</v>
      </c>
      <c r="E2291" s="61" t="s">
        <v>2564</v>
      </c>
      <c r="F2291" s="167" t="s">
        <v>13750</v>
      </c>
      <c r="G2291" s="167" t="s">
        <v>6115</v>
      </c>
      <c r="H2291" s="62" t="s">
        <v>12099</v>
      </c>
      <c r="I2291" s="167" t="s">
        <v>6116</v>
      </c>
      <c r="J2291" s="63" t="str">
        <f t="shared" si="206"/>
        <v>IC.PA.140311</v>
      </c>
      <c r="K2291" s="61" t="s">
        <v>1</v>
      </c>
      <c r="L2291" s="167" t="str">
        <f t="shared" si="202"/>
        <v>Other: specify mg</v>
      </c>
      <c r="M2291" s="61" t="str">
        <f t="shared" si="203"/>
        <v>PI.IC.PA.140311.01</v>
      </c>
      <c r="N2291" s="168"/>
      <c r="O2291" s="168" t="str">
        <f t="shared" si="204"/>
        <v>PH.IC.PA.140311.01</v>
      </c>
      <c r="Q2291" s="168" t="str">
        <f t="shared" si="205"/>
        <v>CL.IC.PA.140311.01</v>
      </c>
      <c r="AJ2291" s="167" t="s">
        <v>12773</v>
      </c>
      <c r="AK2291" s="167">
        <v>1468</v>
      </c>
    </row>
    <row r="2292" spans="1:39" s="167" customFormat="1" ht="15">
      <c r="A2292" s="167" t="s">
        <v>6465</v>
      </c>
      <c r="C2292" s="61" t="s">
        <v>12102</v>
      </c>
      <c r="D2292" s="167" t="s">
        <v>13751</v>
      </c>
      <c r="E2292" s="61" t="s">
        <v>321</v>
      </c>
      <c r="F2292" s="167" t="s">
        <v>13752</v>
      </c>
      <c r="G2292" s="167" t="s">
        <v>6434</v>
      </c>
      <c r="H2292" s="62" t="s">
        <v>11848</v>
      </c>
      <c r="I2292" s="167" t="s">
        <v>6118</v>
      </c>
      <c r="J2292" s="63" t="str">
        <f t="shared" si="206"/>
        <v>IC.PA.140401</v>
      </c>
      <c r="K2292" s="61" t="s">
        <v>1</v>
      </c>
      <c r="L2292" s="167" t="str">
        <f t="shared" si="202"/>
        <v>1hr: specify</v>
      </c>
      <c r="M2292" s="61" t="str">
        <f t="shared" si="203"/>
        <v>PI.IC.PA.140401.01</v>
      </c>
      <c r="N2292" s="168"/>
      <c r="O2292" s="168" t="str">
        <f t="shared" si="204"/>
        <v>PH.IC.PA.140401.01</v>
      </c>
      <c r="Q2292" s="168" t="str">
        <f t="shared" si="205"/>
        <v>CL.IC.PA.140401.01</v>
      </c>
      <c r="AJ2292" s="167" t="s">
        <v>12773</v>
      </c>
      <c r="AK2292" s="167">
        <v>1468</v>
      </c>
    </row>
    <row r="2293" spans="1:39" s="167" customFormat="1" ht="15">
      <c r="A2293" s="167" t="s">
        <v>6465</v>
      </c>
      <c r="C2293" s="61" t="s">
        <v>12102</v>
      </c>
      <c r="E2293" s="61" t="s">
        <v>321</v>
      </c>
      <c r="F2293" s="167" t="s">
        <v>13752</v>
      </c>
      <c r="G2293" s="167" t="s">
        <v>6600</v>
      </c>
      <c r="H2293" s="62" t="s">
        <v>12030</v>
      </c>
      <c r="I2293" s="167" t="s">
        <v>6601</v>
      </c>
      <c r="J2293" s="63" t="str">
        <f t="shared" si="206"/>
        <v>IC.PA.140402</v>
      </c>
      <c r="K2293" s="61" t="s">
        <v>1</v>
      </c>
      <c r="L2293" s="167" t="str">
        <f t="shared" si="202"/>
        <v>4hr: specify</v>
      </c>
      <c r="M2293" s="61" t="str">
        <f t="shared" si="203"/>
        <v>PI.IC.PA.140402.01</v>
      </c>
      <c r="N2293" s="168"/>
      <c r="O2293" s="168" t="str">
        <f t="shared" si="204"/>
        <v>PH.IC.PA.140402.01</v>
      </c>
      <c r="Q2293" s="168" t="str">
        <f t="shared" si="205"/>
        <v>CL.IC.PA.140402.01</v>
      </c>
      <c r="AJ2293" s="167" t="s">
        <v>12773</v>
      </c>
      <c r="AK2293" s="167">
        <v>1468</v>
      </c>
      <c r="AL2293" s="167" t="s">
        <v>12773</v>
      </c>
      <c r="AM2293" s="167">
        <v>1468</v>
      </c>
    </row>
    <row r="2294" spans="1:39" s="167" customFormat="1" ht="15">
      <c r="A2294" s="167" t="s">
        <v>6465</v>
      </c>
      <c r="C2294" s="61" t="s">
        <v>12102</v>
      </c>
      <c r="E2294" s="61" t="s">
        <v>321</v>
      </c>
      <c r="F2294" s="167" t="s">
        <v>13752</v>
      </c>
      <c r="G2294" s="167" t="s">
        <v>6793</v>
      </c>
      <c r="H2294" s="62" t="s">
        <v>12032</v>
      </c>
      <c r="I2294" s="167" t="s">
        <v>12157</v>
      </c>
      <c r="J2294" s="63" t="str">
        <f t="shared" si="206"/>
        <v>IC.PA.140403</v>
      </c>
      <c r="K2294" s="61" t="s">
        <v>1</v>
      </c>
      <c r="L2294" s="167" t="str">
        <f t="shared" si="202"/>
        <v>No dose limit</v>
      </c>
      <c r="M2294" s="61" t="str">
        <f t="shared" si="203"/>
        <v>PI.IC.PA.140403.01</v>
      </c>
      <c r="N2294" s="168"/>
      <c r="O2294" s="168" t="str">
        <f t="shared" si="204"/>
        <v>PH.IC.PA.140403.01</v>
      </c>
      <c r="Q2294" s="168" t="str">
        <f t="shared" si="205"/>
        <v>CL.IC.PA.140403.01</v>
      </c>
      <c r="AJ2294" s="167" t="s">
        <v>12773</v>
      </c>
      <c r="AK2294" s="167">
        <v>1468</v>
      </c>
    </row>
    <row r="2295" spans="1:39" s="167" customFormat="1" ht="15">
      <c r="A2295" s="167" t="s">
        <v>6465</v>
      </c>
      <c r="C2295" s="61" t="s">
        <v>12102</v>
      </c>
      <c r="E2295" s="61" t="s">
        <v>321</v>
      </c>
      <c r="F2295" s="167" t="s">
        <v>13752</v>
      </c>
      <c r="G2295" s="167" t="s">
        <v>10478</v>
      </c>
      <c r="H2295" s="62" t="s">
        <v>12028</v>
      </c>
      <c r="I2295" s="167" t="s">
        <v>10703</v>
      </c>
      <c r="J2295" s="63" t="str">
        <f t="shared" si="206"/>
        <v>IC.PA.140404</v>
      </c>
      <c r="K2295" s="61" t="s">
        <v>1</v>
      </c>
      <c r="L2295" s="167" t="str">
        <f t="shared" si="202"/>
        <v>Other: specify</v>
      </c>
      <c r="M2295" s="61" t="str">
        <f t="shared" si="203"/>
        <v>PI.IC.PA.140404.01</v>
      </c>
      <c r="N2295" s="168"/>
      <c r="O2295" s="168" t="str">
        <f t="shared" si="204"/>
        <v>PH.IC.PA.140404.01</v>
      </c>
      <c r="Q2295" s="168" t="str">
        <f t="shared" si="205"/>
        <v>CL.IC.PA.140404.01</v>
      </c>
      <c r="AJ2295" s="167" t="s">
        <v>12773</v>
      </c>
      <c r="AK2295" s="167">
        <v>1468</v>
      </c>
    </row>
    <row r="2296" spans="1:39" s="167" customFormat="1" ht="15">
      <c r="A2296" s="167" t="s">
        <v>6465</v>
      </c>
      <c r="C2296" s="61" t="s">
        <v>12102</v>
      </c>
      <c r="E2296" s="61" t="s">
        <v>321</v>
      </c>
      <c r="F2296" s="167" t="s">
        <v>13752</v>
      </c>
      <c r="G2296" s="167" t="s">
        <v>13692</v>
      </c>
      <c r="H2296" s="62" t="s">
        <v>12210</v>
      </c>
      <c r="I2296" s="167" t="s">
        <v>6275</v>
      </c>
      <c r="J2296" s="63" t="str">
        <f t="shared" si="206"/>
        <v>IC.PA.140405</v>
      </c>
      <c r="K2296" s="61" t="s">
        <v>1</v>
      </c>
      <c r="L2296" s="167" t="str">
        <f t="shared" si="202"/>
        <v>2hr: specify</v>
      </c>
      <c r="M2296" s="61" t="str">
        <f t="shared" si="203"/>
        <v>PI.IC.PA.140405.01</v>
      </c>
      <c r="N2296" s="168"/>
      <c r="O2296" s="168" t="str">
        <f t="shared" si="204"/>
        <v>PH.IC.PA.140405.01</v>
      </c>
      <c r="Q2296" s="168" t="str">
        <f t="shared" si="205"/>
        <v>CL.IC.PA.140405.01</v>
      </c>
      <c r="AJ2296" s="167" t="s">
        <v>12773</v>
      </c>
      <c r="AK2296" s="167">
        <v>1468</v>
      </c>
    </row>
    <row r="2297" spans="1:39" s="167" customFormat="1" ht="15">
      <c r="A2297" s="167" t="s">
        <v>6465</v>
      </c>
      <c r="C2297" s="61" t="s">
        <v>12102</v>
      </c>
      <c r="D2297" s="167" t="s">
        <v>13753</v>
      </c>
      <c r="E2297" s="61" t="s">
        <v>13754</v>
      </c>
      <c r="F2297" s="167" t="s">
        <v>13755</v>
      </c>
      <c r="G2297" s="167" t="s">
        <v>6798</v>
      </c>
      <c r="H2297" s="62" t="s">
        <v>11848</v>
      </c>
      <c r="I2297" s="167" t="s">
        <v>6798</v>
      </c>
      <c r="J2297" s="63" t="str">
        <f t="shared" si="206"/>
        <v>IC.PA.140501</v>
      </c>
      <c r="K2297" s="61" t="s">
        <v>1</v>
      </c>
      <c r="L2297" s="167" t="str">
        <f t="shared" si="202"/>
        <v>0.5mg</v>
      </c>
      <c r="M2297" s="61" t="str">
        <f t="shared" si="203"/>
        <v>PI.IC.PA.140501.01</v>
      </c>
      <c r="N2297" s="168"/>
      <c r="O2297" s="168" t="str">
        <f t="shared" si="204"/>
        <v>PH.IC.PA.140501.01</v>
      </c>
      <c r="Q2297" s="168" t="str">
        <f t="shared" si="205"/>
        <v>CL.IC.PA.140501.01</v>
      </c>
      <c r="AJ2297" s="167" t="s">
        <v>12773</v>
      </c>
      <c r="AK2297" s="167">
        <v>1468</v>
      </c>
    </row>
    <row r="2298" spans="1:39" s="167" customFormat="1" ht="15">
      <c r="A2298" s="167" t="s">
        <v>6465</v>
      </c>
      <c r="C2298" s="61" t="s">
        <v>12102</v>
      </c>
      <c r="E2298" s="61" t="s">
        <v>13754</v>
      </c>
      <c r="F2298" s="167" t="s">
        <v>13755</v>
      </c>
      <c r="G2298" s="167" t="s">
        <v>6287</v>
      </c>
      <c r="H2298" s="62" t="s">
        <v>12030</v>
      </c>
      <c r="I2298" s="167" t="s">
        <v>6287</v>
      </c>
      <c r="J2298" s="63" t="str">
        <f t="shared" si="206"/>
        <v>IC.PA.140502</v>
      </c>
      <c r="K2298" s="61" t="s">
        <v>1</v>
      </c>
      <c r="L2298" s="167" t="str">
        <f t="shared" si="202"/>
        <v>1mg</v>
      </c>
      <c r="M2298" s="61" t="str">
        <f t="shared" si="203"/>
        <v>PI.IC.PA.140502.01</v>
      </c>
      <c r="N2298" s="168"/>
      <c r="O2298" s="168" t="str">
        <f t="shared" si="204"/>
        <v>PH.IC.PA.140502.01</v>
      </c>
      <c r="Q2298" s="168" t="str">
        <f t="shared" si="205"/>
        <v>CL.IC.PA.140502.01</v>
      </c>
      <c r="AJ2298" s="167" t="s">
        <v>12773</v>
      </c>
      <c r="AK2298" s="167">
        <v>1468</v>
      </c>
    </row>
    <row r="2299" spans="1:39" s="167" customFormat="1" ht="15">
      <c r="A2299" s="167" t="s">
        <v>6465</v>
      </c>
      <c r="C2299" s="61" t="s">
        <v>12102</v>
      </c>
      <c r="E2299" s="61" t="s">
        <v>13754</v>
      </c>
      <c r="F2299" s="167" t="s">
        <v>13755</v>
      </c>
      <c r="G2299" s="167" t="s">
        <v>6288</v>
      </c>
      <c r="H2299" s="62" t="s">
        <v>12032</v>
      </c>
      <c r="I2299" s="167" t="s">
        <v>6288</v>
      </c>
      <c r="J2299" s="63" t="str">
        <f t="shared" si="206"/>
        <v>IC.PA.140503</v>
      </c>
      <c r="K2299" s="61" t="s">
        <v>1</v>
      </c>
      <c r="L2299" s="167" t="str">
        <f t="shared" si="202"/>
        <v>1.5mg</v>
      </c>
      <c r="M2299" s="61" t="str">
        <f t="shared" si="203"/>
        <v>PI.IC.PA.140503.01</v>
      </c>
      <c r="N2299" s="168"/>
      <c r="O2299" s="168" t="str">
        <f t="shared" si="204"/>
        <v>PH.IC.PA.140503.01</v>
      </c>
      <c r="Q2299" s="168" t="str">
        <f t="shared" si="205"/>
        <v>CL.IC.PA.140503.01</v>
      </c>
      <c r="AJ2299" s="167" t="s">
        <v>12773</v>
      </c>
      <c r="AK2299" s="167">
        <v>1468</v>
      </c>
    </row>
    <row r="2300" spans="1:39" s="167" customFormat="1" ht="15">
      <c r="A2300" s="167" t="s">
        <v>6465</v>
      </c>
      <c r="C2300" s="61" t="s">
        <v>12102</v>
      </c>
      <c r="E2300" s="61" t="s">
        <v>13754</v>
      </c>
      <c r="F2300" s="167" t="s">
        <v>13755</v>
      </c>
      <c r="G2300" s="167" t="s">
        <v>6289</v>
      </c>
      <c r="H2300" s="62" t="s">
        <v>12028</v>
      </c>
      <c r="I2300" s="167" t="s">
        <v>6289</v>
      </c>
      <c r="J2300" s="63" t="str">
        <f t="shared" si="206"/>
        <v>IC.PA.140504</v>
      </c>
      <c r="K2300" s="61" t="s">
        <v>1</v>
      </c>
      <c r="L2300" s="167" t="str">
        <f t="shared" si="202"/>
        <v>2mg</v>
      </c>
      <c r="M2300" s="61" t="str">
        <f t="shared" si="203"/>
        <v>PI.IC.PA.140504.01</v>
      </c>
      <c r="N2300" s="168"/>
      <c r="O2300" s="168" t="str">
        <f t="shared" si="204"/>
        <v>PH.IC.PA.140504.01</v>
      </c>
      <c r="Q2300" s="168" t="str">
        <f t="shared" si="205"/>
        <v>CL.IC.PA.140504.01</v>
      </c>
      <c r="AJ2300" s="167" t="s">
        <v>12773</v>
      </c>
      <c r="AK2300" s="167">
        <v>1468</v>
      </c>
    </row>
    <row r="2301" spans="1:39" s="167" customFormat="1" ht="15">
      <c r="A2301" s="167" t="s">
        <v>6465</v>
      </c>
      <c r="C2301" s="61" t="s">
        <v>12102</v>
      </c>
      <c r="E2301" s="61" t="s">
        <v>13754</v>
      </c>
      <c r="F2301" s="167" t="s">
        <v>13755</v>
      </c>
      <c r="G2301" s="167" t="s">
        <v>6290</v>
      </c>
      <c r="H2301" s="62" t="s">
        <v>12210</v>
      </c>
      <c r="I2301" s="167" t="s">
        <v>6290</v>
      </c>
      <c r="J2301" s="63" t="str">
        <f t="shared" si="206"/>
        <v>IC.PA.140505</v>
      </c>
      <c r="K2301" s="61" t="s">
        <v>1</v>
      </c>
      <c r="L2301" s="167" t="str">
        <f t="shared" si="202"/>
        <v>2.5mg</v>
      </c>
      <c r="M2301" s="61" t="str">
        <f t="shared" si="203"/>
        <v>PI.IC.PA.140505.01</v>
      </c>
      <c r="N2301" s="168"/>
      <c r="O2301" s="168" t="str">
        <f t="shared" si="204"/>
        <v>PH.IC.PA.140505.01</v>
      </c>
      <c r="Q2301" s="168" t="str">
        <f t="shared" si="205"/>
        <v>CL.IC.PA.140505.01</v>
      </c>
      <c r="AJ2301" s="167" t="s">
        <v>12773</v>
      </c>
      <c r="AK2301" s="167">
        <v>1468</v>
      </c>
    </row>
    <row r="2302" spans="1:39" s="167" customFormat="1" ht="15">
      <c r="A2302" s="167" t="s">
        <v>6465</v>
      </c>
      <c r="C2302" s="61" t="s">
        <v>12102</v>
      </c>
      <c r="E2302" s="61" t="s">
        <v>13754</v>
      </c>
      <c r="F2302" s="167" t="s">
        <v>13755</v>
      </c>
      <c r="G2302" s="167" t="s">
        <v>6121</v>
      </c>
      <c r="H2302" s="62" t="s">
        <v>12212</v>
      </c>
      <c r="I2302" s="167" t="s">
        <v>6121</v>
      </c>
      <c r="J2302" s="63" t="str">
        <f t="shared" si="206"/>
        <v>IC.PA.140506</v>
      </c>
      <c r="K2302" s="61" t="s">
        <v>1</v>
      </c>
      <c r="L2302" s="167" t="str">
        <f t="shared" si="202"/>
        <v>3mg</v>
      </c>
      <c r="M2302" s="61" t="str">
        <f t="shared" si="203"/>
        <v>PI.IC.PA.140506.01</v>
      </c>
      <c r="N2302" s="168"/>
      <c r="O2302" s="168" t="str">
        <f t="shared" si="204"/>
        <v>PH.IC.PA.140506.01</v>
      </c>
      <c r="Q2302" s="168" t="str">
        <f t="shared" si="205"/>
        <v>CL.IC.PA.140506.01</v>
      </c>
      <c r="AJ2302" s="167" t="s">
        <v>12773</v>
      </c>
      <c r="AK2302" s="167">
        <v>1468</v>
      </c>
    </row>
    <row r="2303" spans="1:39" s="167" customFormat="1" ht="15">
      <c r="A2303" s="167" t="s">
        <v>6465</v>
      </c>
      <c r="C2303" s="61" t="s">
        <v>12102</v>
      </c>
      <c r="E2303" s="61" t="s">
        <v>13754</v>
      </c>
      <c r="F2303" s="167" t="s">
        <v>13755</v>
      </c>
      <c r="G2303" s="167" t="s">
        <v>6122</v>
      </c>
      <c r="H2303" s="62" t="s">
        <v>12225</v>
      </c>
      <c r="I2303" s="167" t="s">
        <v>6122</v>
      </c>
      <c r="J2303" s="63" t="str">
        <f t="shared" si="206"/>
        <v>IC.PA.140507</v>
      </c>
      <c r="K2303" s="61" t="s">
        <v>1</v>
      </c>
      <c r="L2303" s="167" t="str">
        <f t="shared" si="202"/>
        <v>3.5mg</v>
      </c>
      <c r="M2303" s="61" t="str">
        <f t="shared" si="203"/>
        <v>PI.IC.PA.140507.01</v>
      </c>
      <c r="N2303" s="168"/>
      <c r="O2303" s="168" t="str">
        <f t="shared" si="204"/>
        <v>PH.IC.PA.140507.01</v>
      </c>
      <c r="Q2303" s="168" t="str">
        <f t="shared" si="205"/>
        <v>CL.IC.PA.140507.01</v>
      </c>
      <c r="AJ2303" s="167" t="s">
        <v>12773</v>
      </c>
      <c r="AK2303" s="167">
        <v>1468</v>
      </c>
    </row>
    <row r="2304" spans="1:39" s="167" customFormat="1" ht="15">
      <c r="A2304" s="167" t="s">
        <v>6465</v>
      </c>
      <c r="C2304" s="61" t="s">
        <v>12102</v>
      </c>
      <c r="E2304" s="61" t="s">
        <v>13754</v>
      </c>
      <c r="F2304" s="167" t="s">
        <v>13755</v>
      </c>
      <c r="G2304" s="167" t="s">
        <v>6278</v>
      </c>
      <c r="H2304" s="62" t="s">
        <v>11638</v>
      </c>
      <c r="I2304" s="167" t="s">
        <v>6278</v>
      </c>
      <c r="J2304" s="63" t="str">
        <f t="shared" si="206"/>
        <v>IC.PA.140508</v>
      </c>
      <c r="K2304" s="61" t="s">
        <v>1</v>
      </c>
      <c r="L2304" s="167" t="str">
        <f t="shared" si="202"/>
        <v>4mg</v>
      </c>
      <c r="M2304" s="61" t="str">
        <f t="shared" si="203"/>
        <v>PI.IC.PA.140508.01</v>
      </c>
      <c r="N2304" s="168"/>
      <c r="O2304" s="168" t="str">
        <f t="shared" si="204"/>
        <v>PH.IC.PA.140508.01</v>
      </c>
      <c r="Q2304" s="168" t="str">
        <f t="shared" si="205"/>
        <v>CL.IC.PA.140508.01</v>
      </c>
      <c r="AJ2304" s="167" t="s">
        <v>12773</v>
      </c>
      <c r="AK2304" s="167">
        <v>1468</v>
      </c>
    </row>
    <row r="2305" spans="1:47" s="167" customFormat="1" ht="15">
      <c r="A2305" s="167" t="s">
        <v>6465</v>
      </c>
      <c r="C2305" s="61" t="s">
        <v>12102</v>
      </c>
      <c r="E2305" s="61" t="s">
        <v>13754</v>
      </c>
      <c r="F2305" s="167" t="s">
        <v>13755</v>
      </c>
      <c r="G2305" s="167" t="s">
        <v>6279</v>
      </c>
      <c r="H2305" s="62" t="s">
        <v>11639</v>
      </c>
      <c r="I2305" s="167" t="s">
        <v>6279</v>
      </c>
      <c r="J2305" s="63" t="str">
        <f t="shared" si="206"/>
        <v>IC.PA.140509</v>
      </c>
      <c r="K2305" s="61" t="s">
        <v>1</v>
      </c>
      <c r="L2305" s="167" t="str">
        <f t="shared" si="202"/>
        <v>4.5mg</v>
      </c>
      <c r="M2305" s="61" t="str">
        <f t="shared" si="203"/>
        <v>PI.IC.PA.140509.01</v>
      </c>
      <c r="N2305" s="168"/>
      <c r="O2305" s="168" t="str">
        <f t="shared" si="204"/>
        <v>PH.IC.PA.140509.01</v>
      </c>
      <c r="Q2305" s="168" t="str">
        <f t="shared" si="205"/>
        <v>CL.IC.PA.140509.01</v>
      </c>
      <c r="AJ2305" s="167" t="s">
        <v>12773</v>
      </c>
      <c r="AK2305" s="167">
        <v>1468</v>
      </c>
    </row>
    <row r="2306" spans="1:47" s="167" customFormat="1" ht="15">
      <c r="A2306" s="167" t="s">
        <v>6465</v>
      </c>
      <c r="C2306" s="61" t="s">
        <v>12102</v>
      </c>
      <c r="E2306" s="61" t="s">
        <v>13754</v>
      </c>
      <c r="F2306" s="167" t="s">
        <v>13755</v>
      </c>
      <c r="G2306" s="167" t="s">
        <v>10478</v>
      </c>
      <c r="H2306" s="62" t="s">
        <v>11829</v>
      </c>
      <c r="I2306" s="167" t="s">
        <v>6539</v>
      </c>
      <c r="J2306" s="63" t="str">
        <f t="shared" si="206"/>
        <v>IC.PA.140510</v>
      </c>
      <c r="K2306" s="61" t="s">
        <v>1</v>
      </c>
      <c r="L2306" s="167" t="str">
        <f t="shared" si="202"/>
        <v>Other: specify</v>
      </c>
      <c r="M2306" s="61" t="str">
        <f t="shared" si="203"/>
        <v>PI.IC.PA.140510.01</v>
      </c>
      <c r="N2306" s="168"/>
      <c r="O2306" s="168" t="str">
        <f t="shared" si="204"/>
        <v>PH.IC.PA.140510.01</v>
      </c>
      <c r="Q2306" s="168" t="str">
        <f t="shared" si="205"/>
        <v>CL.IC.PA.140510.01</v>
      </c>
      <c r="AJ2306" s="167" t="s">
        <v>12773</v>
      </c>
      <c r="AK2306" s="167">
        <v>1468</v>
      </c>
    </row>
    <row r="2307" spans="1:47" s="88" customFormat="1" ht="15">
      <c r="A2307" s="83" t="s">
        <v>6465</v>
      </c>
      <c r="B2307" s="83"/>
      <c r="C2307" s="61" t="s">
        <v>12102</v>
      </c>
      <c r="D2307" s="83" t="s">
        <v>12833</v>
      </c>
      <c r="E2307" s="81" t="s">
        <v>12210</v>
      </c>
      <c r="F2307" s="83" t="s">
        <v>13755</v>
      </c>
      <c r="G2307" s="83" t="s">
        <v>12834</v>
      </c>
      <c r="H2307" s="81" t="s">
        <v>13740</v>
      </c>
      <c r="I2307" s="83" t="s">
        <v>12834</v>
      </c>
      <c r="J2307" s="63" t="str">
        <f t="shared" si="206"/>
        <v>IC.PA.140511</v>
      </c>
      <c r="K2307" s="61" t="s">
        <v>1</v>
      </c>
      <c r="L2307" s="167" t="str">
        <f t="shared" si="202"/>
        <v>0 mg</v>
      </c>
      <c r="M2307" s="61" t="str">
        <f t="shared" si="203"/>
        <v>PI.IC.PA.140511.01</v>
      </c>
      <c r="N2307" s="168"/>
      <c r="O2307" s="168" t="str">
        <f t="shared" si="204"/>
        <v>PH.IC.PA.140511.01</v>
      </c>
      <c r="P2307" s="167"/>
      <c r="Q2307" s="168" t="str">
        <f t="shared" si="205"/>
        <v>CL.IC.PA.140511.01</v>
      </c>
      <c r="AJ2307" s="167" t="s">
        <v>12773</v>
      </c>
      <c r="AK2307" s="167">
        <v>1468</v>
      </c>
    </row>
    <row r="2308" spans="1:47" s="167" customFormat="1" ht="15">
      <c r="A2308" s="167" t="s">
        <v>6465</v>
      </c>
      <c r="C2308" s="61" t="s">
        <v>12102</v>
      </c>
      <c r="D2308" s="167" t="s">
        <v>13756</v>
      </c>
      <c r="E2308" s="61" t="s">
        <v>76</v>
      </c>
      <c r="F2308" s="167" t="s">
        <v>13757</v>
      </c>
      <c r="G2308" s="167" t="s">
        <v>6608</v>
      </c>
      <c r="H2308" s="62" t="s">
        <v>11848</v>
      </c>
      <c r="I2308" s="167" t="s">
        <v>6609</v>
      </c>
      <c r="J2308" s="63" t="str">
        <f t="shared" si="206"/>
        <v>IC.PA.140601</v>
      </c>
      <c r="K2308" s="61" t="s">
        <v>1</v>
      </c>
      <c r="L2308" s="167" t="str">
        <f t="shared" si="202"/>
        <v>Every 5 minutes</v>
      </c>
      <c r="M2308" s="61" t="str">
        <f t="shared" si="203"/>
        <v>PI.IC.PA.140601.01</v>
      </c>
      <c r="N2308" s="168"/>
      <c r="O2308" s="168" t="str">
        <f t="shared" si="204"/>
        <v>PH.IC.PA.140601.01</v>
      </c>
      <c r="Q2308" s="168" t="str">
        <f t="shared" si="205"/>
        <v>CL.IC.PA.140601.01</v>
      </c>
      <c r="AJ2308" s="167" t="s">
        <v>12773</v>
      </c>
      <c r="AK2308" s="167">
        <v>1468</v>
      </c>
    </row>
    <row r="2309" spans="1:47" s="167" customFormat="1" ht="15">
      <c r="A2309" s="167" t="s">
        <v>6465</v>
      </c>
      <c r="C2309" s="61" t="s">
        <v>12102</v>
      </c>
      <c r="E2309" s="61" t="s">
        <v>76</v>
      </c>
      <c r="F2309" s="167" t="s">
        <v>13757</v>
      </c>
      <c r="G2309" s="167" t="s">
        <v>6610</v>
      </c>
      <c r="H2309" s="62" t="s">
        <v>12030</v>
      </c>
      <c r="I2309" s="167" t="s">
        <v>6611</v>
      </c>
      <c r="J2309" s="63" t="str">
        <f t="shared" si="206"/>
        <v>IC.PA.140602</v>
      </c>
      <c r="K2309" s="61" t="s">
        <v>1</v>
      </c>
      <c r="L2309" s="167" t="str">
        <f t="shared" si="202"/>
        <v>Every 6 minutes</v>
      </c>
      <c r="M2309" s="61" t="str">
        <f t="shared" si="203"/>
        <v>PI.IC.PA.140602.01</v>
      </c>
      <c r="N2309" s="168"/>
      <c r="O2309" s="168" t="str">
        <f t="shared" si="204"/>
        <v>PH.IC.PA.140602.01</v>
      </c>
      <c r="Q2309" s="168" t="str">
        <f t="shared" si="205"/>
        <v>CL.IC.PA.140602.01</v>
      </c>
      <c r="AJ2309" s="167" t="s">
        <v>12773</v>
      </c>
      <c r="AK2309" s="167">
        <v>1468</v>
      </c>
    </row>
    <row r="2310" spans="1:47" s="167" customFormat="1" ht="15">
      <c r="A2310" s="167" t="s">
        <v>6465</v>
      </c>
      <c r="C2310" s="61" t="s">
        <v>12102</v>
      </c>
      <c r="E2310" s="61" t="s">
        <v>76</v>
      </c>
      <c r="F2310" s="167" t="s">
        <v>13757</v>
      </c>
      <c r="G2310" s="167" t="s">
        <v>6612</v>
      </c>
      <c r="H2310" s="62" t="s">
        <v>12032</v>
      </c>
      <c r="I2310" s="167" t="s">
        <v>6785</v>
      </c>
      <c r="J2310" s="63" t="str">
        <f t="shared" si="206"/>
        <v>IC.PA.140603</v>
      </c>
      <c r="K2310" s="61" t="s">
        <v>1</v>
      </c>
      <c r="L2310" s="167" t="str">
        <f t="shared" si="202"/>
        <v>Every 8 minutes</v>
      </c>
      <c r="M2310" s="61" t="str">
        <f t="shared" si="203"/>
        <v>PI.IC.PA.140603.01</v>
      </c>
      <c r="N2310" s="168"/>
      <c r="O2310" s="168" t="str">
        <f t="shared" si="204"/>
        <v>PH.IC.PA.140603.01</v>
      </c>
      <c r="Q2310" s="168" t="str">
        <f t="shared" si="205"/>
        <v>CL.IC.PA.140603.01</v>
      </c>
      <c r="AJ2310" s="167" t="s">
        <v>12773</v>
      </c>
      <c r="AK2310" s="167">
        <v>1468</v>
      </c>
    </row>
    <row r="2311" spans="1:47" s="167" customFormat="1" ht="15">
      <c r="A2311" s="167" t="s">
        <v>6465</v>
      </c>
      <c r="C2311" s="61" t="s">
        <v>12102</v>
      </c>
      <c r="E2311" s="61" t="s">
        <v>76</v>
      </c>
      <c r="F2311" s="167" t="s">
        <v>13757</v>
      </c>
      <c r="G2311" s="167" t="s">
        <v>6974</v>
      </c>
      <c r="H2311" s="62" t="s">
        <v>12028</v>
      </c>
      <c r="I2311" s="167" t="s">
        <v>6975</v>
      </c>
      <c r="J2311" s="63" t="str">
        <f t="shared" si="206"/>
        <v>IC.PA.140604</v>
      </c>
      <c r="K2311" s="61" t="s">
        <v>1</v>
      </c>
      <c r="L2311" s="167" t="str">
        <f t="shared" si="202"/>
        <v>Every 10 minutes</v>
      </c>
      <c r="M2311" s="61" t="str">
        <f t="shared" si="203"/>
        <v>PI.IC.PA.140604.01</v>
      </c>
      <c r="N2311" s="168"/>
      <c r="O2311" s="168" t="str">
        <f t="shared" si="204"/>
        <v>PH.IC.PA.140604.01</v>
      </c>
      <c r="Q2311" s="168" t="str">
        <f t="shared" si="205"/>
        <v>CL.IC.PA.140604.01</v>
      </c>
      <c r="AJ2311" s="167" t="s">
        <v>12773</v>
      </c>
      <c r="AK2311" s="167">
        <v>1468</v>
      </c>
    </row>
    <row r="2312" spans="1:47" s="167" customFormat="1" ht="15">
      <c r="A2312" s="167" t="s">
        <v>6465</v>
      </c>
      <c r="C2312" s="61" t="s">
        <v>12102</v>
      </c>
      <c r="E2312" s="61" t="s">
        <v>76</v>
      </c>
      <c r="F2312" s="167" t="s">
        <v>13757</v>
      </c>
      <c r="G2312" s="167" t="s">
        <v>6976</v>
      </c>
      <c r="H2312" s="62" t="s">
        <v>12210</v>
      </c>
      <c r="I2312" s="167" t="s">
        <v>6977</v>
      </c>
      <c r="J2312" s="63" t="str">
        <f t="shared" si="206"/>
        <v>IC.PA.140605</v>
      </c>
      <c r="K2312" s="61" t="s">
        <v>1</v>
      </c>
      <c r="L2312" s="167" t="str">
        <f t="shared" si="202"/>
        <v>Every 12 minutes</v>
      </c>
      <c r="M2312" s="61" t="str">
        <f t="shared" si="203"/>
        <v>PI.IC.PA.140605.01</v>
      </c>
      <c r="N2312" s="168"/>
      <c r="O2312" s="168" t="str">
        <f t="shared" si="204"/>
        <v>PH.IC.PA.140605.01</v>
      </c>
      <c r="Q2312" s="168" t="str">
        <f t="shared" si="205"/>
        <v>CL.IC.PA.140605.01</v>
      </c>
      <c r="AJ2312" s="167" t="s">
        <v>12773</v>
      </c>
      <c r="AK2312" s="167">
        <v>1468</v>
      </c>
    </row>
    <row r="2313" spans="1:47" s="167" customFormat="1" ht="15">
      <c r="A2313" s="167" t="s">
        <v>6465</v>
      </c>
      <c r="C2313" s="61" t="s">
        <v>12102</v>
      </c>
      <c r="E2313" s="61" t="s">
        <v>76</v>
      </c>
      <c r="F2313" s="167" t="s">
        <v>13757</v>
      </c>
      <c r="G2313" s="167" t="s">
        <v>7155</v>
      </c>
      <c r="H2313" s="62" t="s">
        <v>12212</v>
      </c>
      <c r="I2313" s="167" t="s">
        <v>7156</v>
      </c>
      <c r="J2313" s="63" t="str">
        <f t="shared" si="206"/>
        <v>IC.PA.140606</v>
      </c>
      <c r="K2313" s="61" t="s">
        <v>1</v>
      </c>
      <c r="L2313" s="167" t="str">
        <f t="shared" si="202"/>
        <v>Every 15 minutes</v>
      </c>
      <c r="M2313" s="61" t="str">
        <f t="shared" si="203"/>
        <v>PI.IC.PA.140606.01</v>
      </c>
      <c r="N2313" s="168"/>
      <c r="O2313" s="168" t="str">
        <f t="shared" si="204"/>
        <v>PH.IC.PA.140606.01</v>
      </c>
      <c r="Q2313" s="168" t="str">
        <f t="shared" si="205"/>
        <v>CL.IC.PA.140606.01</v>
      </c>
      <c r="AJ2313" s="167" t="s">
        <v>12773</v>
      </c>
      <c r="AK2313" s="167">
        <v>1468</v>
      </c>
    </row>
    <row r="2314" spans="1:47" s="167" customFormat="1" ht="15">
      <c r="A2314" s="167" t="s">
        <v>6465</v>
      </c>
      <c r="C2314" s="61" t="s">
        <v>12102</v>
      </c>
      <c r="E2314" s="61" t="s">
        <v>76</v>
      </c>
      <c r="F2314" s="167" t="s">
        <v>13757</v>
      </c>
      <c r="G2314" s="167" t="s">
        <v>10478</v>
      </c>
      <c r="H2314" s="62" t="s">
        <v>12225</v>
      </c>
      <c r="I2314" s="167" t="s">
        <v>6539</v>
      </c>
      <c r="J2314" s="63" t="str">
        <f t="shared" si="206"/>
        <v>IC.PA.140607</v>
      </c>
      <c r="K2314" s="61" t="s">
        <v>1</v>
      </c>
      <c r="L2314" s="167" t="str">
        <f t="shared" si="202"/>
        <v>Other: specify</v>
      </c>
      <c r="M2314" s="61" t="str">
        <f t="shared" si="203"/>
        <v>PI.IC.PA.140607.01</v>
      </c>
      <c r="N2314" s="168"/>
      <c r="O2314" s="168" t="str">
        <f t="shared" si="204"/>
        <v>PH.IC.PA.140607.01</v>
      </c>
      <c r="Q2314" s="168" t="str">
        <f t="shared" si="205"/>
        <v>CL.IC.PA.140607.01</v>
      </c>
      <c r="AJ2314" s="167" t="s">
        <v>12773</v>
      </c>
      <c r="AK2314" s="167">
        <v>1468</v>
      </c>
    </row>
    <row r="2315" spans="1:47" s="167" customFormat="1" ht="15">
      <c r="A2315" s="167" t="s">
        <v>6465</v>
      </c>
      <c r="C2315" s="61" t="s">
        <v>12102</v>
      </c>
      <c r="D2315" s="167" t="s">
        <v>13758</v>
      </c>
      <c r="E2315" s="61" t="s">
        <v>75</v>
      </c>
      <c r="F2315" s="167" t="s">
        <v>13759</v>
      </c>
      <c r="G2315" s="167" t="s">
        <v>6370</v>
      </c>
      <c r="H2315" s="62" t="s">
        <v>1</v>
      </c>
      <c r="I2315" s="167" t="s">
        <v>6371</v>
      </c>
      <c r="J2315" s="63" t="str">
        <f t="shared" si="206"/>
        <v>IC.PA.140701</v>
      </c>
      <c r="K2315" s="61" t="s">
        <v>1</v>
      </c>
      <c r="L2315" s="167" t="str">
        <f t="shared" si="202"/>
        <v>ML remaining specify</v>
      </c>
      <c r="M2315" s="61" t="str">
        <f t="shared" si="203"/>
        <v>PI.IC.PA.140701.01</v>
      </c>
      <c r="N2315" s="168"/>
      <c r="O2315" s="168" t="str">
        <f t="shared" si="204"/>
        <v>PH.IC.PA.140701.01</v>
      </c>
      <c r="Q2315" s="168" t="str">
        <f t="shared" si="205"/>
        <v>CL.IC.PA.140701.01</v>
      </c>
      <c r="AJ2315" s="167" t="s">
        <v>12773</v>
      </c>
      <c r="AK2315" s="167">
        <v>1468</v>
      </c>
    </row>
    <row r="2316" spans="1:47" s="167" customFormat="1" ht="15">
      <c r="A2316" s="167" t="s">
        <v>6465</v>
      </c>
      <c r="B2316" s="167" t="s">
        <v>78</v>
      </c>
      <c r="C2316" s="61" t="s">
        <v>12102</v>
      </c>
      <c r="D2316" s="167" t="s">
        <v>13760</v>
      </c>
      <c r="E2316" s="61" t="s">
        <v>77</v>
      </c>
      <c r="F2316" s="167" t="s">
        <v>13761</v>
      </c>
      <c r="G2316" s="167" t="s">
        <v>13762</v>
      </c>
      <c r="H2316" s="62" t="s">
        <v>1</v>
      </c>
      <c r="J2316" s="63" t="str">
        <f t="shared" si="206"/>
        <v>IC.PA.140801</v>
      </c>
      <c r="K2316" s="61" t="s">
        <v>1</v>
      </c>
      <c r="L2316" s="167" t="str">
        <f t="shared" si="202"/>
        <v>Number of attempts over 4hr</v>
      </c>
      <c r="M2316" s="61" t="str">
        <f t="shared" si="203"/>
        <v>PI.IC.PA.140801.01</v>
      </c>
      <c r="N2316" s="168"/>
      <c r="O2316" s="168" t="str">
        <f t="shared" si="204"/>
        <v>PH.IC.PA.140801.01</v>
      </c>
      <c r="Q2316" s="168" t="str">
        <f t="shared" si="205"/>
        <v>CL.IC.PA.140801.01</v>
      </c>
      <c r="AJ2316" s="167" t="s">
        <v>12773</v>
      </c>
      <c r="AK2316" s="167">
        <v>1468</v>
      </c>
    </row>
    <row r="2317" spans="1:47" s="167" customFormat="1" ht="15">
      <c r="A2317" s="167" t="s">
        <v>6465</v>
      </c>
      <c r="C2317" s="61" t="s">
        <v>12102</v>
      </c>
      <c r="D2317" s="167" t="s">
        <v>6442</v>
      </c>
      <c r="E2317" s="61" t="s">
        <v>326</v>
      </c>
      <c r="F2317" s="167" t="s">
        <v>13763</v>
      </c>
      <c r="G2317" s="167" t="s">
        <v>12942</v>
      </c>
      <c r="H2317" s="62" t="s">
        <v>11848</v>
      </c>
      <c r="J2317" s="63" t="str">
        <f t="shared" ref="J2317" si="207">CONCATENATE("IC.PA.",C2317,E2317,H2317)</f>
        <v>IC.PA.140901</v>
      </c>
      <c r="K2317" s="61" t="s">
        <v>1</v>
      </c>
      <c r="L2317" s="167" t="str">
        <f t="shared" ref="L2317" si="208">G2317</f>
        <v>Number of doses over 4hr</v>
      </c>
      <c r="M2317" s="61" t="str">
        <f t="shared" ref="M2317" si="209">CONCATENATE("PI.",J2317,".",K2317)</f>
        <v>PI.IC.PA.140901.01</v>
      </c>
      <c r="N2317" s="168"/>
      <c r="O2317" s="168" t="str">
        <f t="shared" ref="O2317" si="210">CONCATENATE("PH.",J2317,".",K2317)</f>
        <v>PH.IC.PA.140901.01</v>
      </c>
      <c r="Q2317" s="168" t="str">
        <f t="shared" ref="Q2317" si="211">CONCATENATE("CL.",J2317,".",K2317)</f>
        <v>CL.IC.PA.140901.01</v>
      </c>
      <c r="AJ2317" s="167" t="s">
        <v>12773</v>
      </c>
      <c r="AK2317" s="167">
        <v>1468</v>
      </c>
    </row>
    <row r="2318" spans="1:47" s="167" customFormat="1" ht="15">
      <c r="A2318" s="167" t="s">
        <v>6465</v>
      </c>
      <c r="C2318" s="61" t="s">
        <v>12102</v>
      </c>
      <c r="E2318" s="61" t="s">
        <v>326</v>
      </c>
      <c r="F2318" s="167" t="s">
        <v>13763</v>
      </c>
      <c r="G2318" s="167" t="s">
        <v>14717</v>
      </c>
      <c r="H2318" s="62" t="s">
        <v>12030</v>
      </c>
      <c r="J2318" s="63" t="str">
        <f t="shared" si="206"/>
        <v>IC.PA.140902</v>
      </c>
      <c r="K2318" s="61" t="s">
        <v>1</v>
      </c>
      <c r="L2318" s="167" t="str">
        <f t="shared" si="202"/>
        <v>mg of doses over 4hr</v>
      </c>
      <c r="M2318" s="61" t="str">
        <f t="shared" si="203"/>
        <v>PI.IC.PA.140902.01</v>
      </c>
      <c r="N2318" s="168"/>
      <c r="O2318" s="168" t="str">
        <f t="shared" si="204"/>
        <v>PH.IC.PA.140902.01</v>
      </c>
      <c r="Q2318" s="168" t="str">
        <f t="shared" si="205"/>
        <v>CL.IC.PA.140902.01</v>
      </c>
      <c r="AJ2318" s="167" t="s">
        <v>12773</v>
      </c>
      <c r="AK2318" s="167">
        <v>1468</v>
      </c>
      <c r="AT2318" s="167" t="s">
        <v>12773</v>
      </c>
      <c r="AU2318" s="167">
        <v>1761</v>
      </c>
    </row>
    <row r="2319" spans="1:47" s="88" customFormat="1" ht="15">
      <c r="A2319" s="83" t="s">
        <v>6465</v>
      </c>
      <c r="B2319" s="167"/>
      <c r="C2319" s="61" t="s">
        <v>12102</v>
      </c>
      <c r="D2319" s="83" t="s">
        <v>12720</v>
      </c>
      <c r="E2319" s="81" t="s">
        <v>13764</v>
      </c>
      <c r="F2319" s="83" t="s">
        <v>13765</v>
      </c>
      <c r="G2319" s="83" t="s">
        <v>12157</v>
      </c>
      <c r="H2319" s="81" t="s">
        <v>11848</v>
      </c>
      <c r="I2319" s="83" t="s">
        <v>12157</v>
      </c>
      <c r="J2319" s="63" t="str">
        <f t="shared" si="206"/>
        <v>IC.PA.141001</v>
      </c>
      <c r="K2319" s="61" t="s">
        <v>1</v>
      </c>
      <c r="L2319" s="167" t="str">
        <f t="shared" si="202"/>
        <v>None</v>
      </c>
      <c r="M2319" s="61" t="str">
        <f t="shared" si="203"/>
        <v>PI.IC.PA.141001.01</v>
      </c>
      <c r="N2319" s="168"/>
      <c r="O2319" s="168" t="str">
        <f t="shared" si="204"/>
        <v>PH.IC.PA.141001.01</v>
      </c>
      <c r="P2319" s="167"/>
      <c r="Q2319" s="168" t="str">
        <f t="shared" si="205"/>
        <v>CL.IC.PA.141001.01</v>
      </c>
      <c r="AJ2319" s="167" t="s">
        <v>12773</v>
      </c>
      <c r="AK2319" s="167">
        <v>1468</v>
      </c>
    </row>
    <row r="2320" spans="1:47" s="88" customFormat="1" ht="15">
      <c r="A2320" s="83" t="s">
        <v>6465</v>
      </c>
      <c r="B2320" s="167"/>
      <c r="C2320" s="61" t="s">
        <v>12102</v>
      </c>
      <c r="D2320" s="83"/>
      <c r="E2320" s="81" t="s">
        <v>13764</v>
      </c>
      <c r="F2320" s="83" t="s">
        <v>13765</v>
      </c>
      <c r="G2320" s="83" t="s">
        <v>10592</v>
      </c>
      <c r="H2320" s="81" t="s">
        <v>12030</v>
      </c>
      <c r="I2320" s="83" t="s">
        <v>10592</v>
      </c>
      <c r="J2320" s="63" t="str">
        <f t="shared" si="206"/>
        <v>IC.PA.141002</v>
      </c>
      <c r="K2320" s="61" t="s">
        <v>1</v>
      </c>
      <c r="L2320" s="167" t="str">
        <f t="shared" si="202"/>
        <v>Nausea</v>
      </c>
      <c r="M2320" s="61" t="str">
        <f t="shared" si="203"/>
        <v>PI.IC.PA.141002.01</v>
      </c>
      <c r="N2320" s="168"/>
      <c r="O2320" s="168" t="str">
        <f t="shared" si="204"/>
        <v>PH.IC.PA.141002.01</v>
      </c>
      <c r="P2320" s="167"/>
      <c r="Q2320" s="168" t="str">
        <f t="shared" si="205"/>
        <v>CL.IC.PA.141002.01</v>
      </c>
      <c r="AJ2320" s="167" t="s">
        <v>12773</v>
      </c>
      <c r="AK2320" s="167">
        <v>1468</v>
      </c>
    </row>
    <row r="2321" spans="1:37" s="88" customFormat="1" ht="15">
      <c r="A2321" s="83" t="s">
        <v>6465</v>
      </c>
      <c r="B2321" s="167"/>
      <c r="C2321" s="61" t="s">
        <v>12102</v>
      </c>
      <c r="D2321" s="83"/>
      <c r="E2321" s="81" t="s">
        <v>13764</v>
      </c>
      <c r="F2321" s="83" t="s">
        <v>13765</v>
      </c>
      <c r="G2321" s="83" t="s">
        <v>10896</v>
      </c>
      <c r="H2321" s="81" t="s">
        <v>12032</v>
      </c>
      <c r="I2321" s="83" t="s">
        <v>10896</v>
      </c>
      <c r="J2321" s="63" t="str">
        <f t="shared" si="206"/>
        <v>IC.PA.141003</v>
      </c>
      <c r="K2321" s="61" t="s">
        <v>1</v>
      </c>
      <c r="L2321" s="167" t="str">
        <f t="shared" si="202"/>
        <v>Vomiting</v>
      </c>
      <c r="M2321" s="61" t="str">
        <f t="shared" si="203"/>
        <v>PI.IC.PA.141003.01</v>
      </c>
      <c r="N2321" s="168"/>
      <c r="O2321" s="168" t="str">
        <f t="shared" si="204"/>
        <v>PH.IC.PA.141003.01</v>
      </c>
      <c r="P2321" s="167"/>
      <c r="Q2321" s="168" t="str">
        <f t="shared" si="205"/>
        <v>CL.IC.PA.141003.01</v>
      </c>
      <c r="AJ2321" s="167" t="s">
        <v>12773</v>
      </c>
      <c r="AK2321" s="167">
        <v>1468</v>
      </c>
    </row>
    <row r="2322" spans="1:37" s="88" customFormat="1" ht="15">
      <c r="A2322" s="83" t="s">
        <v>6465</v>
      </c>
      <c r="B2322" s="167"/>
      <c r="C2322" s="61" t="s">
        <v>12102</v>
      </c>
      <c r="D2322" s="83"/>
      <c r="E2322" s="81" t="s">
        <v>13764</v>
      </c>
      <c r="F2322" s="83" t="s">
        <v>13765</v>
      </c>
      <c r="G2322" s="83" t="s">
        <v>6684</v>
      </c>
      <c r="H2322" s="81" t="s">
        <v>12028</v>
      </c>
      <c r="I2322" s="83" t="s">
        <v>6684</v>
      </c>
      <c r="J2322" s="63" t="str">
        <f t="shared" si="206"/>
        <v>IC.PA.141004</v>
      </c>
      <c r="K2322" s="61" t="s">
        <v>1</v>
      </c>
      <c r="L2322" s="167" t="str">
        <f t="shared" si="202"/>
        <v>Itching</v>
      </c>
      <c r="M2322" s="61" t="str">
        <f t="shared" si="203"/>
        <v>PI.IC.PA.141004.01</v>
      </c>
      <c r="N2322" s="168"/>
      <c r="O2322" s="168" t="str">
        <f t="shared" si="204"/>
        <v>PH.IC.PA.141004.01</v>
      </c>
      <c r="P2322" s="167"/>
      <c r="Q2322" s="168" t="str">
        <f t="shared" si="205"/>
        <v>CL.IC.PA.141004.01</v>
      </c>
      <c r="AJ2322" s="167" t="s">
        <v>12773</v>
      </c>
      <c r="AK2322" s="167">
        <v>1468</v>
      </c>
    </row>
    <row r="2323" spans="1:37" s="88" customFormat="1" ht="15">
      <c r="A2323" s="83" t="s">
        <v>6465</v>
      </c>
      <c r="B2323" s="167"/>
      <c r="C2323" s="61" t="s">
        <v>12102</v>
      </c>
      <c r="D2323" s="83"/>
      <c r="E2323" s="81" t="s">
        <v>13764</v>
      </c>
      <c r="F2323" s="83" t="s">
        <v>13765</v>
      </c>
      <c r="G2323" s="83" t="s">
        <v>10478</v>
      </c>
      <c r="H2323" s="81" t="s">
        <v>12210</v>
      </c>
      <c r="I2323" s="83" t="s">
        <v>10703</v>
      </c>
      <c r="J2323" s="63" t="str">
        <f t="shared" si="206"/>
        <v>IC.PA.141005</v>
      </c>
      <c r="K2323" s="61" t="s">
        <v>1</v>
      </c>
      <c r="L2323" s="167" t="str">
        <f t="shared" si="202"/>
        <v>Other: specify</v>
      </c>
      <c r="M2323" s="61" t="str">
        <f t="shared" si="203"/>
        <v>PI.IC.PA.141005.01</v>
      </c>
      <c r="N2323" s="168"/>
      <c r="O2323" s="168" t="str">
        <f t="shared" si="204"/>
        <v>PH.IC.PA.141005.01</v>
      </c>
      <c r="P2323" s="167"/>
      <c r="Q2323" s="168" t="str">
        <f t="shared" si="205"/>
        <v>CL.IC.PA.141005.01</v>
      </c>
      <c r="AJ2323" s="167" t="s">
        <v>12773</v>
      </c>
      <c r="AK2323" s="167">
        <v>1468</v>
      </c>
    </row>
    <row r="2324" spans="1:37" s="88" customFormat="1" ht="15">
      <c r="A2324" s="83" t="s">
        <v>6465</v>
      </c>
      <c r="B2324" s="167"/>
      <c r="C2324" s="61" t="s">
        <v>12102</v>
      </c>
      <c r="D2324" s="83"/>
      <c r="E2324" s="81" t="s">
        <v>13764</v>
      </c>
      <c r="F2324" s="83" t="s">
        <v>13765</v>
      </c>
      <c r="G2324" s="83" t="s">
        <v>7062</v>
      </c>
      <c r="H2324" s="81" t="s">
        <v>12212</v>
      </c>
      <c r="I2324" s="83" t="s">
        <v>7062</v>
      </c>
      <c r="J2324" s="63" t="str">
        <f t="shared" si="206"/>
        <v>IC.PA.141006</v>
      </c>
      <c r="K2324" s="61" t="s">
        <v>1</v>
      </c>
      <c r="L2324" s="167" t="str">
        <f t="shared" si="202"/>
        <v>Hypotension</v>
      </c>
      <c r="M2324" s="61" t="str">
        <f t="shared" si="203"/>
        <v>PI.IC.PA.141006.01</v>
      </c>
      <c r="N2324" s="168"/>
      <c r="O2324" s="168" t="str">
        <f t="shared" si="204"/>
        <v>PH.IC.PA.141006.01</v>
      </c>
      <c r="P2324" s="167"/>
      <c r="Q2324" s="168" t="str">
        <f t="shared" si="205"/>
        <v>CL.IC.PA.141006.01</v>
      </c>
      <c r="AJ2324" s="167" t="s">
        <v>12773</v>
      </c>
      <c r="AK2324" s="167">
        <v>1468</v>
      </c>
    </row>
    <row r="2325" spans="1:37" s="88" customFormat="1" ht="15">
      <c r="A2325" s="83" t="s">
        <v>6465</v>
      </c>
      <c r="B2325" s="167"/>
      <c r="C2325" s="61" t="s">
        <v>12102</v>
      </c>
      <c r="D2325" s="83"/>
      <c r="E2325" s="81" t="s">
        <v>13764</v>
      </c>
      <c r="F2325" s="83" t="s">
        <v>13765</v>
      </c>
      <c r="G2325" s="83" t="s">
        <v>12722</v>
      </c>
      <c r="H2325" s="81" t="s">
        <v>12225</v>
      </c>
      <c r="I2325" s="83" t="s">
        <v>12722</v>
      </c>
      <c r="J2325" s="63" t="str">
        <f t="shared" si="206"/>
        <v>IC.PA.141007</v>
      </c>
      <c r="K2325" s="61" t="s">
        <v>1</v>
      </c>
      <c r="L2325" s="167" t="str">
        <f t="shared" si="202"/>
        <v>Hypoventilation</v>
      </c>
      <c r="M2325" s="61" t="str">
        <f t="shared" si="203"/>
        <v>PI.IC.PA.141007.01</v>
      </c>
      <c r="N2325" s="168"/>
      <c r="O2325" s="168" t="str">
        <f t="shared" si="204"/>
        <v>PH.IC.PA.141007.01</v>
      </c>
      <c r="P2325" s="167"/>
      <c r="Q2325" s="168" t="str">
        <f t="shared" si="205"/>
        <v>CL.IC.PA.141007.01</v>
      </c>
      <c r="AJ2325" s="167" t="s">
        <v>12773</v>
      </c>
      <c r="AK2325" s="167">
        <v>1468</v>
      </c>
    </row>
    <row r="2326" spans="1:37" s="88" customFormat="1" ht="15">
      <c r="A2326" s="83" t="s">
        <v>6465</v>
      </c>
      <c r="B2326" s="167"/>
      <c r="C2326" s="61" t="s">
        <v>12102</v>
      </c>
      <c r="D2326" s="83"/>
      <c r="E2326" s="81" t="s">
        <v>13764</v>
      </c>
      <c r="F2326" s="83" t="s">
        <v>13765</v>
      </c>
      <c r="G2326" s="83" t="s">
        <v>10423</v>
      </c>
      <c r="H2326" s="81" t="s">
        <v>11638</v>
      </c>
      <c r="I2326" s="83" t="s">
        <v>10423</v>
      </c>
      <c r="J2326" s="63" t="str">
        <f t="shared" si="206"/>
        <v>IC.PA.141008</v>
      </c>
      <c r="K2326" s="61" t="s">
        <v>1</v>
      </c>
      <c r="L2326" s="167" t="str">
        <f t="shared" si="202"/>
        <v>Constipation</v>
      </c>
      <c r="M2326" s="61" t="str">
        <f t="shared" si="203"/>
        <v>PI.IC.PA.141008.01</v>
      </c>
      <c r="N2326" s="168"/>
      <c r="O2326" s="168" t="str">
        <f t="shared" si="204"/>
        <v>PH.IC.PA.141008.01</v>
      </c>
      <c r="P2326" s="167"/>
      <c r="Q2326" s="168" t="str">
        <f t="shared" si="205"/>
        <v>CL.IC.PA.141008.01</v>
      </c>
      <c r="AJ2326" s="167" t="s">
        <v>12773</v>
      </c>
      <c r="AK2326" s="167">
        <v>1468</v>
      </c>
    </row>
    <row r="2327" spans="1:37" s="88" customFormat="1" ht="15">
      <c r="A2327" s="83" t="s">
        <v>6465</v>
      </c>
      <c r="B2327" s="167"/>
      <c r="C2327" s="61" t="s">
        <v>12102</v>
      </c>
      <c r="D2327" s="83"/>
      <c r="E2327" s="81" t="s">
        <v>13764</v>
      </c>
      <c r="F2327" s="83" t="s">
        <v>13765</v>
      </c>
      <c r="G2327" s="83" t="s">
        <v>7271</v>
      </c>
      <c r="H2327" s="81" t="s">
        <v>11639</v>
      </c>
      <c r="I2327" s="83" t="s">
        <v>7271</v>
      </c>
      <c r="J2327" s="63" t="str">
        <f t="shared" si="206"/>
        <v>IC.PA.141009</v>
      </c>
      <c r="K2327" s="61" t="s">
        <v>1</v>
      </c>
      <c r="L2327" s="167" t="str">
        <f t="shared" si="202"/>
        <v>Confusion</v>
      </c>
      <c r="M2327" s="61" t="str">
        <f t="shared" si="203"/>
        <v>PI.IC.PA.141009.01</v>
      </c>
      <c r="N2327" s="168"/>
      <c r="O2327" s="168" t="str">
        <f t="shared" si="204"/>
        <v>PH.IC.PA.141009.01</v>
      </c>
      <c r="P2327" s="167"/>
      <c r="Q2327" s="168" t="str">
        <f t="shared" si="205"/>
        <v>CL.IC.PA.141009.01</v>
      </c>
      <c r="AJ2327" s="167" t="s">
        <v>12773</v>
      </c>
      <c r="AK2327" s="167">
        <v>1468</v>
      </c>
    </row>
    <row r="2328" spans="1:37" s="88" customFormat="1" ht="15">
      <c r="A2328" s="83" t="s">
        <v>6465</v>
      </c>
      <c r="B2328" s="167"/>
      <c r="C2328" s="61" t="s">
        <v>12102</v>
      </c>
      <c r="D2328" s="83"/>
      <c r="E2328" s="81" t="s">
        <v>13764</v>
      </c>
      <c r="F2328" s="83" t="s">
        <v>13765</v>
      </c>
      <c r="G2328" s="83" t="s">
        <v>12872</v>
      </c>
      <c r="H2328" s="81" t="s">
        <v>11829</v>
      </c>
      <c r="I2328" s="83" t="s">
        <v>12872</v>
      </c>
      <c r="J2328" s="63" t="str">
        <f t="shared" si="206"/>
        <v>IC.PA.141010</v>
      </c>
      <c r="K2328" s="61" t="s">
        <v>1</v>
      </c>
      <c r="L2328" s="167" t="str">
        <f t="shared" si="202"/>
        <v>Urinary Retention</v>
      </c>
      <c r="M2328" s="61" t="str">
        <f t="shared" si="203"/>
        <v>PI.IC.PA.141010.01</v>
      </c>
      <c r="N2328" s="168"/>
      <c r="O2328" s="168" t="str">
        <f t="shared" si="204"/>
        <v>PH.IC.PA.141010.01</v>
      </c>
      <c r="P2328" s="167"/>
      <c r="Q2328" s="168" t="str">
        <f t="shared" si="205"/>
        <v>CL.IC.PA.141010.01</v>
      </c>
      <c r="AJ2328" s="167" t="s">
        <v>12773</v>
      </c>
      <c r="AK2328" s="167">
        <v>1468</v>
      </c>
    </row>
    <row r="2329" spans="1:37" s="88" customFormat="1" ht="15">
      <c r="A2329" s="46" t="s">
        <v>6465</v>
      </c>
      <c r="B2329" s="167"/>
      <c r="C2329" s="61" t="s">
        <v>12102</v>
      </c>
      <c r="D2329" s="46" t="s">
        <v>291</v>
      </c>
      <c r="E2329" s="47" t="s">
        <v>13740</v>
      </c>
      <c r="F2329" s="46" t="s">
        <v>13766</v>
      </c>
      <c r="G2329" s="46" t="s">
        <v>12834</v>
      </c>
      <c r="H2329" s="47" t="s">
        <v>11848</v>
      </c>
      <c r="I2329" s="46" t="s">
        <v>12834</v>
      </c>
      <c r="J2329" s="63" t="str">
        <f t="shared" si="206"/>
        <v>IC.PA.141101</v>
      </c>
      <c r="K2329" s="61" t="s">
        <v>1</v>
      </c>
      <c r="L2329" s="167" t="str">
        <f t="shared" si="202"/>
        <v>0 mg</v>
      </c>
      <c r="M2329" s="61" t="str">
        <f t="shared" si="203"/>
        <v>PI.IC.PA.141101.01</v>
      </c>
      <c r="N2329" s="168"/>
      <c r="O2329" s="168" t="str">
        <f t="shared" si="204"/>
        <v>PH.IC.PA.141101.01</v>
      </c>
      <c r="P2329" s="167"/>
      <c r="Q2329" s="168" t="str">
        <f t="shared" si="205"/>
        <v>CL.IC.PA.141101.01</v>
      </c>
      <c r="AJ2329" s="167" t="s">
        <v>12773</v>
      </c>
      <c r="AK2329" s="167">
        <v>1468</v>
      </c>
    </row>
    <row r="2330" spans="1:37" s="88" customFormat="1" ht="15">
      <c r="A2330" s="46" t="s">
        <v>6465</v>
      </c>
      <c r="B2330" s="167"/>
      <c r="C2330" s="61" t="s">
        <v>12102</v>
      </c>
      <c r="D2330" s="46"/>
      <c r="E2330" s="47" t="s">
        <v>13740</v>
      </c>
      <c r="F2330" s="46" t="s">
        <v>13766</v>
      </c>
      <c r="G2330" s="46" t="s">
        <v>6795</v>
      </c>
      <c r="H2330" s="47" t="s">
        <v>12030</v>
      </c>
      <c r="I2330" s="46" t="s">
        <v>6795</v>
      </c>
      <c r="J2330" s="63" t="str">
        <f t="shared" si="206"/>
        <v>IC.PA.141102</v>
      </c>
      <c r="K2330" s="61" t="s">
        <v>1</v>
      </c>
      <c r="L2330" s="167" t="str">
        <f t="shared" si="202"/>
        <v>0.2mg</v>
      </c>
      <c r="M2330" s="61" t="str">
        <f t="shared" si="203"/>
        <v>PI.IC.PA.141102.01</v>
      </c>
      <c r="N2330" s="168"/>
      <c r="O2330" s="168" t="str">
        <f t="shared" si="204"/>
        <v>PH.IC.PA.141102.01</v>
      </c>
      <c r="P2330" s="167"/>
      <c r="Q2330" s="168" t="str">
        <f t="shared" si="205"/>
        <v>CL.IC.PA.141102.01</v>
      </c>
      <c r="AJ2330" s="167" t="s">
        <v>12773</v>
      </c>
      <c r="AK2330" s="167">
        <v>1468</v>
      </c>
    </row>
    <row r="2331" spans="1:37" s="88" customFormat="1" ht="15">
      <c r="A2331" s="46" t="s">
        <v>6465</v>
      </c>
      <c r="B2331" s="167"/>
      <c r="C2331" s="61" t="s">
        <v>12102</v>
      </c>
      <c r="D2331" s="46"/>
      <c r="E2331" s="47" t="s">
        <v>13740</v>
      </c>
      <c r="F2331" s="46" t="s">
        <v>13766</v>
      </c>
      <c r="G2331" s="46" t="s">
        <v>6796</v>
      </c>
      <c r="H2331" s="47" t="s">
        <v>12032</v>
      </c>
      <c r="I2331" s="46" t="s">
        <v>6796</v>
      </c>
      <c r="J2331" s="63" t="str">
        <f t="shared" si="206"/>
        <v>IC.PA.141103</v>
      </c>
      <c r="K2331" s="61" t="s">
        <v>1</v>
      </c>
      <c r="L2331" s="167" t="str">
        <f t="shared" si="202"/>
        <v>0.3mg</v>
      </c>
      <c r="M2331" s="61" t="str">
        <f t="shared" si="203"/>
        <v>PI.IC.PA.141103.01</v>
      </c>
      <c r="N2331" s="168"/>
      <c r="O2331" s="168" t="str">
        <f t="shared" si="204"/>
        <v>PH.IC.PA.141103.01</v>
      </c>
      <c r="P2331" s="167"/>
      <c r="Q2331" s="168" t="str">
        <f t="shared" si="205"/>
        <v>CL.IC.PA.141103.01</v>
      </c>
      <c r="AJ2331" s="167" t="s">
        <v>12773</v>
      </c>
      <c r="AK2331" s="167">
        <v>1468</v>
      </c>
    </row>
    <row r="2332" spans="1:37" s="88" customFormat="1" ht="15">
      <c r="A2332" s="46" t="s">
        <v>6465</v>
      </c>
      <c r="B2332" s="167"/>
      <c r="C2332" s="61" t="s">
        <v>12102</v>
      </c>
      <c r="D2332" s="46"/>
      <c r="E2332" s="47" t="s">
        <v>13740</v>
      </c>
      <c r="F2332" s="46" t="s">
        <v>13766</v>
      </c>
      <c r="G2332" s="46" t="s">
        <v>6797</v>
      </c>
      <c r="H2332" s="47" t="s">
        <v>12028</v>
      </c>
      <c r="I2332" s="46" t="s">
        <v>6797</v>
      </c>
      <c r="J2332" s="63" t="str">
        <f t="shared" si="206"/>
        <v>IC.PA.141104</v>
      </c>
      <c r="K2332" s="61" t="s">
        <v>1</v>
      </c>
      <c r="L2332" s="167" t="str">
        <f t="shared" si="202"/>
        <v>0.4mg</v>
      </c>
      <c r="M2332" s="61" t="str">
        <f t="shared" si="203"/>
        <v>PI.IC.PA.141104.01</v>
      </c>
      <c r="N2332" s="168"/>
      <c r="O2332" s="168" t="str">
        <f t="shared" si="204"/>
        <v>PH.IC.PA.141104.01</v>
      </c>
      <c r="P2332" s="167"/>
      <c r="Q2332" s="168" t="str">
        <f t="shared" si="205"/>
        <v>CL.IC.PA.141104.01</v>
      </c>
      <c r="AJ2332" s="167" t="s">
        <v>12773</v>
      </c>
      <c r="AK2332" s="167">
        <v>1468</v>
      </c>
    </row>
    <row r="2333" spans="1:37" s="88" customFormat="1" ht="15">
      <c r="A2333" s="46" t="s">
        <v>6465</v>
      </c>
      <c r="B2333" s="167"/>
      <c r="C2333" s="61" t="s">
        <v>12102</v>
      </c>
      <c r="D2333" s="46"/>
      <c r="E2333" s="47" t="s">
        <v>13740</v>
      </c>
      <c r="F2333" s="46" t="s">
        <v>13766</v>
      </c>
      <c r="G2333" s="46" t="s">
        <v>6798</v>
      </c>
      <c r="H2333" s="47" t="s">
        <v>12210</v>
      </c>
      <c r="I2333" s="46" t="s">
        <v>6798</v>
      </c>
      <c r="J2333" s="63" t="str">
        <f t="shared" ref="J2333:J2398" si="212">CONCATENATE("IC.PA.",C2333,E2333,H2333)</f>
        <v>IC.PA.141105</v>
      </c>
      <c r="K2333" s="61" t="s">
        <v>1</v>
      </c>
      <c r="L2333" s="167" t="str">
        <f t="shared" si="202"/>
        <v>0.5mg</v>
      </c>
      <c r="M2333" s="61" t="str">
        <f t="shared" si="203"/>
        <v>PI.IC.PA.141105.01</v>
      </c>
      <c r="N2333" s="168"/>
      <c r="O2333" s="168" t="str">
        <f t="shared" si="204"/>
        <v>PH.IC.PA.141105.01</v>
      </c>
      <c r="P2333" s="167"/>
      <c r="Q2333" s="168" t="str">
        <f t="shared" si="205"/>
        <v>CL.IC.PA.141105.01</v>
      </c>
      <c r="AJ2333" s="167" t="s">
        <v>12773</v>
      </c>
      <c r="AK2333" s="167">
        <v>1468</v>
      </c>
    </row>
    <row r="2334" spans="1:37" s="88" customFormat="1" ht="15">
      <c r="A2334" s="46" t="s">
        <v>6465</v>
      </c>
      <c r="B2334" s="167"/>
      <c r="C2334" s="61" t="s">
        <v>12102</v>
      </c>
      <c r="D2334" s="46"/>
      <c r="E2334" s="47" t="s">
        <v>13740</v>
      </c>
      <c r="F2334" s="46" t="s">
        <v>13766</v>
      </c>
      <c r="G2334" s="46" t="s">
        <v>297</v>
      </c>
      <c r="H2334" s="47" t="s">
        <v>12212</v>
      </c>
      <c r="I2334" s="46" t="s">
        <v>297</v>
      </c>
      <c r="J2334" s="63" t="str">
        <f t="shared" si="212"/>
        <v>IC.PA.141106</v>
      </c>
      <c r="K2334" s="61" t="s">
        <v>1</v>
      </c>
      <c r="L2334" s="167" t="str">
        <f t="shared" ref="L2334:L2399" si="213">G2334</f>
        <v>0.6mg</v>
      </c>
      <c r="M2334" s="61" t="str">
        <f t="shared" ref="M2334:M2399" si="214">CONCATENATE("PI.",J2334,".",K2334)</f>
        <v>PI.IC.PA.141106.01</v>
      </c>
      <c r="N2334" s="168"/>
      <c r="O2334" s="168" t="str">
        <f t="shared" ref="O2334:O2399" si="215">CONCATENATE("PH.",J2334,".",K2334)</f>
        <v>PH.IC.PA.141106.01</v>
      </c>
      <c r="P2334" s="167"/>
      <c r="Q2334" s="168" t="str">
        <f t="shared" ref="Q2334:Q2399" si="216">CONCATENATE("CL.",J2334,".",K2334)</f>
        <v>CL.IC.PA.141106.01</v>
      </c>
      <c r="AJ2334" s="167" t="s">
        <v>12773</v>
      </c>
      <c r="AK2334" s="167">
        <v>1468</v>
      </c>
    </row>
    <row r="2335" spans="1:37" s="88" customFormat="1" ht="15">
      <c r="A2335" s="46" t="s">
        <v>6465</v>
      </c>
      <c r="B2335" s="167"/>
      <c r="C2335" s="61" t="s">
        <v>12102</v>
      </c>
      <c r="D2335" s="46"/>
      <c r="E2335" s="47" t="s">
        <v>13740</v>
      </c>
      <c r="F2335" s="46" t="s">
        <v>13766</v>
      </c>
      <c r="G2335" s="46" t="s">
        <v>10478</v>
      </c>
      <c r="H2335" s="47" t="s">
        <v>12225</v>
      </c>
      <c r="I2335" s="46" t="s">
        <v>10478</v>
      </c>
      <c r="J2335" s="63" t="str">
        <f t="shared" si="212"/>
        <v>IC.PA.141107</v>
      </c>
      <c r="K2335" s="61" t="s">
        <v>1</v>
      </c>
      <c r="L2335" s="167" t="str">
        <f t="shared" si="213"/>
        <v>Other: specify</v>
      </c>
      <c r="M2335" s="61" t="str">
        <f t="shared" si="214"/>
        <v>PI.IC.PA.141107.01</v>
      </c>
      <c r="N2335" s="168"/>
      <c r="O2335" s="168" t="str">
        <f t="shared" si="215"/>
        <v>PH.IC.PA.141107.01</v>
      </c>
      <c r="P2335" s="167"/>
      <c r="Q2335" s="168" t="str">
        <f t="shared" si="216"/>
        <v>CL.IC.PA.141107.01</v>
      </c>
      <c r="AJ2335" s="167" t="s">
        <v>12773</v>
      </c>
      <c r="AK2335" s="167">
        <v>1468</v>
      </c>
    </row>
    <row r="2336" spans="1:37" s="88" customFormat="1" ht="15">
      <c r="A2336" s="46" t="s">
        <v>6465</v>
      </c>
      <c r="B2336" s="167"/>
      <c r="C2336" s="47" t="s">
        <v>12102</v>
      </c>
      <c r="D2336" s="46" t="s">
        <v>13726</v>
      </c>
      <c r="E2336" s="47" t="s">
        <v>12100</v>
      </c>
      <c r="F2336" s="46" t="s">
        <v>13780</v>
      </c>
      <c r="G2336" s="46" t="s">
        <v>10478</v>
      </c>
      <c r="H2336" s="47" t="s">
        <v>11848</v>
      </c>
      <c r="I2336" s="46"/>
      <c r="J2336" s="63" t="str">
        <f t="shared" si="212"/>
        <v>IC.PA.141201</v>
      </c>
      <c r="K2336" s="61" t="s">
        <v>1</v>
      </c>
      <c r="L2336" s="167" t="str">
        <f t="shared" si="213"/>
        <v>Other: specify</v>
      </c>
      <c r="M2336" s="61" t="str">
        <f t="shared" si="214"/>
        <v>PI.IC.PA.141201.01</v>
      </c>
      <c r="N2336" s="168"/>
      <c r="O2336" s="168" t="str">
        <f t="shared" si="215"/>
        <v>PH.IC.PA.141201.01</v>
      </c>
      <c r="P2336" s="167"/>
      <c r="Q2336" s="168" t="str">
        <f t="shared" si="216"/>
        <v>CL.IC.PA.141201.01</v>
      </c>
      <c r="AJ2336" s="167" t="s">
        <v>12773</v>
      </c>
      <c r="AK2336" s="167">
        <v>1468</v>
      </c>
    </row>
    <row r="2337" spans="1:37" s="167" customFormat="1" ht="15">
      <c r="A2337" s="167" t="s">
        <v>6465</v>
      </c>
      <c r="B2337" s="167" t="s">
        <v>13767</v>
      </c>
      <c r="C2337" s="61" t="s">
        <v>11559</v>
      </c>
      <c r="D2337" s="167" t="s">
        <v>13743</v>
      </c>
      <c r="E2337" s="61" t="s">
        <v>1</v>
      </c>
      <c r="F2337" s="167" t="s">
        <v>13768</v>
      </c>
      <c r="G2337" s="167" t="s">
        <v>6983</v>
      </c>
      <c r="H2337" s="62" t="s">
        <v>11848</v>
      </c>
      <c r="I2337" s="167" t="s">
        <v>6983</v>
      </c>
      <c r="J2337" s="63" t="str">
        <f t="shared" si="212"/>
        <v>IC.PA.150101</v>
      </c>
      <c r="K2337" s="61" t="s">
        <v>1</v>
      </c>
      <c r="L2337" s="167" t="str">
        <f t="shared" si="213"/>
        <v>1mg/ml</v>
      </c>
      <c r="M2337" s="61" t="str">
        <f t="shared" si="214"/>
        <v>PI.IC.PA.150101.01</v>
      </c>
      <c r="N2337" s="168"/>
      <c r="O2337" s="168" t="str">
        <f t="shared" si="215"/>
        <v>PH.IC.PA.150101.01</v>
      </c>
      <c r="Q2337" s="168" t="str">
        <f t="shared" si="216"/>
        <v>CL.IC.PA.150101.01</v>
      </c>
      <c r="AJ2337" s="167" t="s">
        <v>12773</v>
      </c>
      <c r="AK2337" s="167">
        <v>1468</v>
      </c>
    </row>
    <row r="2338" spans="1:37" s="167" customFormat="1" ht="15">
      <c r="A2338" s="167" t="s">
        <v>6465</v>
      </c>
      <c r="C2338" s="61" t="s">
        <v>11559</v>
      </c>
      <c r="E2338" s="61" t="s">
        <v>1</v>
      </c>
      <c r="F2338" s="167" t="s">
        <v>13768</v>
      </c>
      <c r="G2338" s="167" t="s">
        <v>13745</v>
      </c>
      <c r="H2338" s="62" t="s">
        <v>12030</v>
      </c>
      <c r="I2338" s="167" t="s">
        <v>6457</v>
      </c>
      <c r="J2338" s="63" t="str">
        <f t="shared" si="212"/>
        <v>IC.PA.150102</v>
      </c>
      <c r="K2338" s="61" t="s">
        <v>1</v>
      </c>
      <c r="L2338" s="167" t="str">
        <f t="shared" si="213"/>
        <v>4mg/ml</v>
      </c>
      <c r="M2338" s="61" t="str">
        <f t="shared" si="214"/>
        <v>PI.IC.PA.150102.01</v>
      </c>
      <c r="N2338" s="168"/>
      <c r="O2338" s="168" t="str">
        <f t="shared" si="215"/>
        <v>PH.IC.PA.150102.01</v>
      </c>
      <c r="Q2338" s="168" t="str">
        <f t="shared" si="216"/>
        <v>CL.IC.PA.150102.01</v>
      </c>
      <c r="AJ2338" s="167" t="s">
        <v>12773</v>
      </c>
      <c r="AK2338" s="167">
        <v>1468</v>
      </c>
    </row>
    <row r="2339" spans="1:37" s="167" customFormat="1" ht="15">
      <c r="A2339" s="167" t="s">
        <v>6465</v>
      </c>
      <c r="C2339" s="61" t="s">
        <v>11559</v>
      </c>
      <c r="E2339" s="61" t="s">
        <v>1</v>
      </c>
      <c r="F2339" s="167" t="s">
        <v>13768</v>
      </c>
      <c r="G2339" s="167" t="s">
        <v>10478</v>
      </c>
      <c r="H2339" s="62" t="s">
        <v>12032</v>
      </c>
      <c r="I2339" s="167" t="s">
        <v>6539</v>
      </c>
      <c r="J2339" s="63" t="str">
        <f t="shared" si="212"/>
        <v>IC.PA.150103</v>
      </c>
      <c r="K2339" s="61" t="s">
        <v>1</v>
      </c>
      <c r="L2339" s="167" t="str">
        <f t="shared" si="213"/>
        <v>Other: specify</v>
      </c>
      <c r="M2339" s="61" t="str">
        <f t="shared" si="214"/>
        <v>PI.IC.PA.150103.01</v>
      </c>
      <c r="N2339" s="168"/>
      <c r="O2339" s="168" t="str">
        <f t="shared" si="215"/>
        <v>PH.IC.PA.150103.01</v>
      </c>
      <c r="Q2339" s="168" t="str">
        <f t="shared" si="216"/>
        <v>CL.IC.PA.150103.01</v>
      </c>
      <c r="AJ2339" s="167" t="s">
        <v>12773</v>
      </c>
      <c r="AK2339" s="167">
        <v>1468</v>
      </c>
    </row>
    <row r="2340" spans="1:37" s="167" customFormat="1" ht="15">
      <c r="A2340" s="167" t="s">
        <v>6465</v>
      </c>
      <c r="C2340" s="61" t="s">
        <v>11559</v>
      </c>
      <c r="D2340" s="167" t="s">
        <v>13746</v>
      </c>
      <c r="E2340" s="61" t="s">
        <v>115</v>
      </c>
      <c r="F2340" s="167" t="s">
        <v>13769</v>
      </c>
      <c r="G2340" s="167" t="s">
        <v>6805</v>
      </c>
      <c r="H2340" s="62" t="s">
        <v>11848</v>
      </c>
      <c r="I2340" s="167" t="s">
        <v>6805</v>
      </c>
      <c r="J2340" s="63" t="str">
        <f t="shared" si="212"/>
        <v>IC.PA.150201</v>
      </c>
      <c r="K2340" s="61" t="s">
        <v>1</v>
      </c>
      <c r="L2340" s="167" t="str">
        <f t="shared" si="213"/>
        <v>0.5mg/hr</v>
      </c>
      <c r="M2340" s="61" t="str">
        <f t="shared" si="214"/>
        <v>PI.IC.PA.150201.01</v>
      </c>
      <c r="N2340" s="168"/>
      <c r="O2340" s="168" t="str">
        <f t="shared" si="215"/>
        <v>PH.IC.PA.150201.01</v>
      </c>
      <c r="Q2340" s="168" t="str">
        <f t="shared" si="216"/>
        <v>CL.IC.PA.150201.01</v>
      </c>
      <c r="AJ2340" s="167" t="s">
        <v>12773</v>
      </c>
      <c r="AK2340" s="167">
        <v>1468</v>
      </c>
    </row>
    <row r="2341" spans="1:37" s="167" customFormat="1" ht="15">
      <c r="A2341" s="167" t="s">
        <v>6465</v>
      </c>
      <c r="C2341" s="61" t="s">
        <v>11559</v>
      </c>
      <c r="E2341" s="61" t="s">
        <v>115</v>
      </c>
      <c r="F2341" s="167" t="s">
        <v>13769</v>
      </c>
      <c r="G2341" s="167" t="s">
        <v>6459</v>
      </c>
      <c r="H2341" s="62" t="s">
        <v>12030</v>
      </c>
      <c r="I2341" s="167" t="s">
        <v>6459</v>
      </c>
      <c r="J2341" s="63" t="str">
        <f t="shared" si="212"/>
        <v>IC.PA.150202</v>
      </c>
      <c r="K2341" s="61" t="s">
        <v>1</v>
      </c>
      <c r="L2341" s="167" t="str">
        <f t="shared" si="213"/>
        <v>1mg/hr</v>
      </c>
      <c r="M2341" s="61" t="str">
        <f t="shared" si="214"/>
        <v>PI.IC.PA.150202.01</v>
      </c>
      <c r="N2341" s="168"/>
      <c r="O2341" s="168" t="str">
        <f t="shared" si="215"/>
        <v>PH.IC.PA.150202.01</v>
      </c>
      <c r="Q2341" s="168" t="str">
        <f t="shared" si="216"/>
        <v>CL.IC.PA.150202.01</v>
      </c>
      <c r="AJ2341" s="167" t="s">
        <v>12773</v>
      </c>
      <c r="AK2341" s="167">
        <v>1468</v>
      </c>
    </row>
    <row r="2342" spans="1:37" s="167" customFormat="1" ht="15">
      <c r="A2342" s="167" t="s">
        <v>6465</v>
      </c>
      <c r="C2342" s="61" t="s">
        <v>11559</v>
      </c>
      <c r="E2342" s="61" t="s">
        <v>115</v>
      </c>
      <c r="F2342" s="167" t="s">
        <v>13769</v>
      </c>
      <c r="G2342" s="167" t="s">
        <v>6460</v>
      </c>
      <c r="H2342" s="62" t="s">
        <v>12032</v>
      </c>
      <c r="I2342" s="167" t="s">
        <v>6460</v>
      </c>
      <c r="J2342" s="63" t="str">
        <f t="shared" si="212"/>
        <v>IC.PA.150203</v>
      </c>
      <c r="K2342" s="61" t="s">
        <v>1</v>
      </c>
      <c r="L2342" s="167" t="str">
        <f t="shared" si="213"/>
        <v>1.5mg/hr</v>
      </c>
      <c r="M2342" s="61" t="str">
        <f t="shared" si="214"/>
        <v>PI.IC.PA.150203.01</v>
      </c>
      <c r="N2342" s="168"/>
      <c r="O2342" s="168" t="str">
        <f t="shared" si="215"/>
        <v>PH.IC.PA.150203.01</v>
      </c>
      <c r="Q2342" s="168" t="str">
        <f t="shared" si="216"/>
        <v>CL.IC.PA.150203.01</v>
      </c>
      <c r="AJ2342" s="167" t="s">
        <v>12773</v>
      </c>
      <c r="AK2342" s="167">
        <v>1468</v>
      </c>
    </row>
    <row r="2343" spans="1:37" s="167" customFormat="1" ht="15">
      <c r="A2343" s="167" t="s">
        <v>6465</v>
      </c>
      <c r="C2343" s="61" t="s">
        <v>11559</v>
      </c>
      <c r="E2343" s="61" t="s">
        <v>115</v>
      </c>
      <c r="F2343" s="167" t="s">
        <v>13769</v>
      </c>
      <c r="G2343" s="167" t="s">
        <v>6280</v>
      </c>
      <c r="H2343" s="62" t="s">
        <v>12028</v>
      </c>
      <c r="I2343" s="167" t="s">
        <v>6280</v>
      </c>
      <c r="J2343" s="63" t="str">
        <f t="shared" si="212"/>
        <v>IC.PA.150204</v>
      </c>
      <c r="K2343" s="61" t="s">
        <v>1</v>
      </c>
      <c r="L2343" s="167" t="str">
        <f t="shared" si="213"/>
        <v>2mg/hr</v>
      </c>
      <c r="M2343" s="61" t="str">
        <f t="shared" si="214"/>
        <v>PI.IC.PA.150204.01</v>
      </c>
      <c r="N2343" s="168"/>
      <c r="O2343" s="168" t="str">
        <f t="shared" si="215"/>
        <v>PH.IC.PA.150204.01</v>
      </c>
      <c r="Q2343" s="168" t="str">
        <f t="shared" si="216"/>
        <v>CL.IC.PA.150204.01</v>
      </c>
      <c r="AJ2343" s="167" t="s">
        <v>12773</v>
      </c>
      <c r="AK2343" s="167">
        <v>1468</v>
      </c>
    </row>
    <row r="2344" spans="1:37" s="167" customFormat="1" ht="15">
      <c r="A2344" s="167" t="s">
        <v>6465</v>
      </c>
      <c r="C2344" s="61" t="s">
        <v>11559</v>
      </c>
      <c r="E2344" s="61" t="s">
        <v>115</v>
      </c>
      <c r="F2344" s="167" t="s">
        <v>13769</v>
      </c>
      <c r="G2344" s="167" t="s">
        <v>6281</v>
      </c>
      <c r="H2344" s="62" t="s">
        <v>12210</v>
      </c>
      <c r="I2344" s="167" t="s">
        <v>6281</v>
      </c>
      <c r="J2344" s="63" t="str">
        <f t="shared" si="212"/>
        <v>IC.PA.150205</v>
      </c>
      <c r="K2344" s="61" t="s">
        <v>1</v>
      </c>
      <c r="L2344" s="167" t="str">
        <f t="shared" si="213"/>
        <v>2.5mg/hr</v>
      </c>
      <c r="M2344" s="61" t="str">
        <f t="shared" si="214"/>
        <v>PI.IC.PA.150205.01</v>
      </c>
      <c r="N2344" s="168"/>
      <c r="O2344" s="168" t="str">
        <f t="shared" si="215"/>
        <v>PH.IC.PA.150205.01</v>
      </c>
      <c r="Q2344" s="168" t="str">
        <f t="shared" si="216"/>
        <v>CL.IC.PA.150205.01</v>
      </c>
      <c r="AJ2344" s="167" t="s">
        <v>12773</v>
      </c>
      <c r="AK2344" s="167">
        <v>1468</v>
      </c>
    </row>
    <row r="2345" spans="1:37" s="167" customFormat="1" ht="15">
      <c r="A2345" s="167" t="s">
        <v>6465</v>
      </c>
      <c r="C2345" s="61" t="s">
        <v>11559</v>
      </c>
      <c r="E2345" s="61" t="s">
        <v>115</v>
      </c>
      <c r="F2345" s="167" t="s">
        <v>13769</v>
      </c>
      <c r="G2345" s="167" t="s">
        <v>6282</v>
      </c>
      <c r="H2345" s="62" t="s">
        <v>12212</v>
      </c>
      <c r="I2345" s="167" t="s">
        <v>6282</v>
      </c>
      <c r="J2345" s="63" t="str">
        <f t="shared" si="212"/>
        <v>IC.PA.150206</v>
      </c>
      <c r="K2345" s="61" t="s">
        <v>1</v>
      </c>
      <c r="L2345" s="167" t="str">
        <f t="shared" si="213"/>
        <v>3mg/hr</v>
      </c>
      <c r="M2345" s="61" t="str">
        <f t="shared" si="214"/>
        <v>PI.IC.PA.150206.01</v>
      </c>
      <c r="N2345" s="168"/>
      <c r="O2345" s="168" t="str">
        <f t="shared" si="215"/>
        <v>PH.IC.PA.150206.01</v>
      </c>
      <c r="Q2345" s="168" t="str">
        <f t="shared" si="216"/>
        <v>CL.IC.PA.150206.01</v>
      </c>
      <c r="AJ2345" s="167" t="s">
        <v>12773</v>
      </c>
      <c r="AK2345" s="167">
        <v>1468</v>
      </c>
    </row>
    <row r="2346" spans="1:37" s="167" customFormat="1" ht="15">
      <c r="A2346" s="167" t="s">
        <v>6465</v>
      </c>
      <c r="C2346" s="61" t="s">
        <v>11559</v>
      </c>
      <c r="E2346" s="61" t="s">
        <v>115</v>
      </c>
      <c r="F2346" s="167" t="s">
        <v>13769</v>
      </c>
      <c r="G2346" s="167" t="s">
        <v>6283</v>
      </c>
      <c r="H2346" s="62" t="s">
        <v>12225</v>
      </c>
      <c r="I2346" s="167" t="s">
        <v>6283</v>
      </c>
      <c r="J2346" s="63" t="str">
        <f t="shared" si="212"/>
        <v>IC.PA.150207</v>
      </c>
      <c r="K2346" s="61" t="s">
        <v>1</v>
      </c>
      <c r="L2346" s="167" t="str">
        <f t="shared" si="213"/>
        <v>4mg/hr</v>
      </c>
      <c r="M2346" s="61" t="str">
        <f t="shared" si="214"/>
        <v>PI.IC.PA.150207.01</v>
      </c>
      <c r="N2346" s="168"/>
      <c r="O2346" s="168" t="str">
        <f t="shared" si="215"/>
        <v>PH.IC.PA.150207.01</v>
      </c>
      <c r="Q2346" s="168" t="str">
        <f t="shared" si="216"/>
        <v>CL.IC.PA.150207.01</v>
      </c>
      <c r="AJ2346" s="167" t="s">
        <v>12773</v>
      </c>
      <c r="AK2346" s="167">
        <v>1468</v>
      </c>
    </row>
    <row r="2347" spans="1:37" s="167" customFormat="1" ht="15">
      <c r="A2347" s="167" t="s">
        <v>6465</v>
      </c>
      <c r="C2347" s="61" t="s">
        <v>11559</v>
      </c>
      <c r="E2347" s="61" t="s">
        <v>115</v>
      </c>
      <c r="F2347" s="167" t="s">
        <v>13769</v>
      </c>
      <c r="G2347" s="167" t="s">
        <v>6284</v>
      </c>
      <c r="H2347" s="62" t="s">
        <v>11638</v>
      </c>
      <c r="I2347" s="167" t="s">
        <v>6284</v>
      </c>
      <c r="J2347" s="63" t="str">
        <f t="shared" si="212"/>
        <v>IC.PA.150208</v>
      </c>
      <c r="K2347" s="61" t="s">
        <v>1</v>
      </c>
      <c r="L2347" s="167" t="str">
        <f t="shared" si="213"/>
        <v>5mg/hr</v>
      </c>
      <c r="M2347" s="61" t="str">
        <f t="shared" si="214"/>
        <v>PI.IC.PA.150208.01</v>
      </c>
      <c r="N2347" s="168"/>
      <c r="O2347" s="168" t="str">
        <f t="shared" si="215"/>
        <v>PH.IC.PA.150208.01</v>
      </c>
      <c r="Q2347" s="168" t="str">
        <f t="shared" si="216"/>
        <v>CL.IC.PA.150208.01</v>
      </c>
      <c r="AJ2347" s="167" t="s">
        <v>12773</v>
      </c>
      <c r="AK2347" s="167">
        <v>1468</v>
      </c>
    </row>
    <row r="2348" spans="1:37" s="167" customFormat="1" ht="15">
      <c r="A2348" s="167" t="s">
        <v>6465</v>
      </c>
      <c r="C2348" s="61" t="s">
        <v>11559</v>
      </c>
      <c r="E2348" s="61" t="s">
        <v>115</v>
      </c>
      <c r="F2348" s="167" t="s">
        <v>13769</v>
      </c>
      <c r="G2348" s="167" t="s">
        <v>6285</v>
      </c>
      <c r="H2348" s="62" t="s">
        <v>11639</v>
      </c>
      <c r="I2348" s="167" t="s">
        <v>6285</v>
      </c>
      <c r="J2348" s="63" t="str">
        <f t="shared" si="212"/>
        <v>IC.PA.150209</v>
      </c>
      <c r="K2348" s="61" t="s">
        <v>1</v>
      </c>
      <c r="L2348" s="167" t="str">
        <f t="shared" si="213"/>
        <v>6mg/hr</v>
      </c>
      <c r="M2348" s="61" t="str">
        <f t="shared" si="214"/>
        <v>PI.IC.PA.150209.01</v>
      </c>
      <c r="N2348" s="168"/>
      <c r="O2348" s="168" t="str">
        <f t="shared" si="215"/>
        <v>PH.IC.PA.150209.01</v>
      </c>
      <c r="Q2348" s="168" t="str">
        <f t="shared" si="216"/>
        <v>CL.IC.PA.150209.01</v>
      </c>
      <c r="AJ2348" s="167" t="s">
        <v>12773</v>
      </c>
      <c r="AK2348" s="167">
        <v>1468</v>
      </c>
    </row>
    <row r="2349" spans="1:37" s="167" customFormat="1" ht="15">
      <c r="A2349" s="167" t="s">
        <v>6465</v>
      </c>
      <c r="C2349" s="61" t="s">
        <v>11559</v>
      </c>
      <c r="E2349" s="61" t="s">
        <v>115</v>
      </c>
      <c r="F2349" s="167" t="s">
        <v>13769</v>
      </c>
      <c r="G2349" s="167" t="s">
        <v>10478</v>
      </c>
      <c r="H2349" s="62" t="s">
        <v>11829</v>
      </c>
      <c r="I2349" s="167" t="s">
        <v>6539</v>
      </c>
      <c r="J2349" s="63" t="str">
        <f t="shared" si="212"/>
        <v>IC.PA.150210</v>
      </c>
      <c r="K2349" s="61" t="s">
        <v>1</v>
      </c>
      <c r="L2349" s="167" t="str">
        <f t="shared" si="213"/>
        <v>Other: specify</v>
      </c>
      <c r="M2349" s="61" t="str">
        <f t="shared" si="214"/>
        <v>PI.IC.PA.150210.01</v>
      </c>
      <c r="N2349" s="168"/>
      <c r="O2349" s="168" t="str">
        <f t="shared" si="215"/>
        <v>PH.IC.PA.150210.01</v>
      </c>
      <c r="Q2349" s="168" t="str">
        <f t="shared" si="216"/>
        <v>CL.IC.PA.150210.01</v>
      </c>
      <c r="AJ2349" s="167" t="s">
        <v>12773</v>
      </c>
      <c r="AK2349" s="167">
        <v>1468</v>
      </c>
    </row>
    <row r="2350" spans="1:37" s="167" customFormat="1" ht="15">
      <c r="A2350" s="167" t="s">
        <v>6465</v>
      </c>
      <c r="C2350" s="61" t="s">
        <v>11559</v>
      </c>
      <c r="E2350" s="61" t="s">
        <v>115</v>
      </c>
      <c r="F2350" s="167" t="s">
        <v>13769</v>
      </c>
      <c r="G2350" s="167" t="s">
        <v>13748</v>
      </c>
      <c r="H2350" s="62" t="s">
        <v>13740</v>
      </c>
      <c r="J2350" s="63" t="str">
        <f t="shared" si="212"/>
        <v>IC.PA.150211</v>
      </c>
      <c r="K2350" s="61" t="s">
        <v>1</v>
      </c>
      <c r="L2350" s="167" t="str">
        <f t="shared" si="213"/>
        <v>0mg/hr</v>
      </c>
      <c r="M2350" s="61" t="str">
        <f t="shared" si="214"/>
        <v>PI.IC.PA.150211.01</v>
      </c>
      <c r="N2350" s="168"/>
      <c r="O2350" s="168" t="str">
        <f t="shared" si="215"/>
        <v>PH.IC.PA.150211.01</v>
      </c>
      <c r="Q2350" s="168" t="str">
        <f t="shared" si="216"/>
        <v>CL.IC.PA.150211.01</v>
      </c>
      <c r="AJ2350" s="167" t="s">
        <v>12773</v>
      </c>
      <c r="AK2350" s="167">
        <v>1468</v>
      </c>
    </row>
    <row r="2351" spans="1:37" s="167" customFormat="1" ht="15">
      <c r="A2351" s="167" t="s">
        <v>6465</v>
      </c>
      <c r="C2351" s="61" t="s">
        <v>11559</v>
      </c>
      <c r="D2351" s="167" t="s">
        <v>13749</v>
      </c>
      <c r="E2351" s="61" t="s">
        <v>2564</v>
      </c>
      <c r="F2351" s="167" t="s">
        <v>13770</v>
      </c>
      <c r="G2351" s="167" t="s">
        <v>6798</v>
      </c>
      <c r="H2351" s="62" t="s">
        <v>11848</v>
      </c>
      <c r="I2351" s="167" t="s">
        <v>6798</v>
      </c>
      <c r="J2351" s="63" t="str">
        <f t="shared" si="212"/>
        <v>IC.PA.150301</v>
      </c>
      <c r="K2351" s="61" t="s">
        <v>1</v>
      </c>
      <c r="L2351" s="167" t="str">
        <f t="shared" si="213"/>
        <v>0.5mg</v>
      </c>
      <c r="M2351" s="61" t="str">
        <f t="shared" si="214"/>
        <v>PI.IC.PA.150301.01</v>
      </c>
      <c r="N2351" s="168"/>
      <c r="O2351" s="168" t="str">
        <f t="shared" si="215"/>
        <v>PH.IC.PA.150301.01</v>
      </c>
      <c r="Q2351" s="168" t="str">
        <f t="shared" si="216"/>
        <v>CL.IC.PA.150301.01</v>
      </c>
      <c r="AJ2351" s="167" t="s">
        <v>12773</v>
      </c>
      <c r="AK2351" s="167">
        <v>1468</v>
      </c>
    </row>
    <row r="2352" spans="1:37" s="167" customFormat="1" ht="15">
      <c r="A2352" s="167" t="s">
        <v>6465</v>
      </c>
      <c r="C2352" s="61" t="s">
        <v>11559</v>
      </c>
      <c r="E2352" s="61" t="s">
        <v>2564</v>
      </c>
      <c r="F2352" s="167" t="s">
        <v>13770</v>
      </c>
      <c r="G2352" s="167" t="s">
        <v>6287</v>
      </c>
      <c r="H2352" s="62" t="s">
        <v>12030</v>
      </c>
      <c r="I2352" s="167" t="s">
        <v>6287</v>
      </c>
      <c r="J2352" s="63" t="str">
        <f t="shared" si="212"/>
        <v>IC.PA.150302</v>
      </c>
      <c r="K2352" s="61" t="s">
        <v>1</v>
      </c>
      <c r="L2352" s="167" t="str">
        <f t="shared" si="213"/>
        <v>1mg</v>
      </c>
      <c r="M2352" s="61" t="str">
        <f t="shared" si="214"/>
        <v>PI.IC.PA.150302.01</v>
      </c>
      <c r="N2352" s="168"/>
      <c r="O2352" s="168" t="str">
        <f t="shared" si="215"/>
        <v>PH.IC.PA.150302.01</v>
      </c>
      <c r="Q2352" s="168" t="str">
        <f t="shared" si="216"/>
        <v>CL.IC.PA.150302.01</v>
      </c>
      <c r="AJ2352" s="167" t="s">
        <v>12773</v>
      </c>
      <c r="AK2352" s="167">
        <v>1468</v>
      </c>
    </row>
    <row r="2353" spans="1:39" s="167" customFormat="1" ht="15">
      <c r="A2353" s="167" t="s">
        <v>6465</v>
      </c>
      <c r="C2353" s="61" t="s">
        <v>11559</v>
      </c>
      <c r="E2353" s="61" t="s">
        <v>2564</v>
      </c>
      <c r="F2353" s="167" t="s">
        <v>13770</v>
      </c>
      <c r="G2353" s="167" t="s">
        <v>6288</v>
      </c>
      <c r="H2353" s="62" t="s">
        <v>12032</v>
      </c>
      <c r="I2353" s="167" t="s">
        <v>6288</v>
      </c>
      <c r="J2353" s="63" t="str">
        <f t="shared" si="212"/>
        <v>IC.PA.150303</v>
      </c>
      <c r="K2353" s="61" t="s">
        <v>1</v>
      </c>
      <c r="L2353" s="167" t="str">
        <f t="shared" si="213"/>
        <v>1.5mg</v>
      </c>
      <c r="M2353" s="61" t="str">
        <f t="shared" si="214"/>
        <v>PI.IC.PA.150303.01</v>
      </c>
      <c r="N2353" s="168"/>
      <c r="O2353" s="168" t="str">
        <f t="shared" si="215"/>
        <v>PH.IC.PA.150303.01</v>
      </c>
      <c r="Q2353" s="168" t="str">
        <f t="shared" si="216"/>
        <v>CL.IC.PA.150303.01</v>
      </c>
      <c r="AJ2353" s="167" t="s">
        <v>12773</v>
      </c>
      <c r="AK2353" s="167">
        <v>1468</v>
      </c>
    </row>
    <row r="2354" spans="1:39" s="167" customFormat="1" ht="15">
      <c r="A2354" s="167" t="s">
        <v>6465</v>
      </c>
      <c r="C2354" s="61" t="s">
        <v>11559</v>
      </c>
      <c r="E2354" s="61" t="s">
        <v>2564</v>
      </c>
      <c r="F2354" s="167" t="s">
        <v>13770</v>
      </c>
      <c r="G2354" s="167" t="s">
        <v>6289</v>
      </c>
      <c r="H2354" s="62" t="s">
        <v>12028</v>
      </c>
      <c r="I2354" s="167" t="s">
        <v>6289</v>
      </c>
      <c r="J2354" s="63" t="str">
        <f t="shared" si="212"/>
        <v>IC.PA.150304</v>
      </c>
      <c r="K2354" s="61" t="s">
        <v>1</v>
      </c>
      <c r="L2354" s="167" t="str">
        <f t="shared" si="213"/>
        <v>2mg</v>
      </c>
      <c r="M2354" s="61" t="str">
        <f t="shared" si="214"/>
        <v>PI.IC.PA.150304.01</v>
      </c>
      <c r="N2354" s="168"/>
      <c r="O2354" s="168" t="str">
        <f t="shared" si="215"/>
        <v>PH.IC.PA.150304.01</v>
      </c>
      <c r="Q2354" s="168" t="str">
        <f t="shared" si="216"/>
        <v>CL.IC.PA.150304.01</v>
      </c>
      <c r="AJ2354" s="167" t="s">
        <v>12773</v>
      </c>
      <c r="AK2354" s="167">
        <v>1468</v>
      </c>
    </row>
    <row r="2355" spans="1:39" s="167" customFormat="1" ht="15">
      <c r="A2355" s="167" t="s">
        <v>6465</v>
      </c>
      <c r="C2355" s="61" t="s">
        <v>11559</v>
      </c>
      <c r="E2355" s="61" t="s">
        <v>2564</v>
      </c>
      <c r="F2355" s="167" t="s">
        <v>13770</v>
      </c>
      <c r="G2355" s="167" t="s">
        <v>6290</v>
      </c>
      <c r="H2355" s="62" t="s">
        <v>12210</v>
      </c>
      <c r="I2355" s="167" t="s">
        <v>6290</v>
      </c>
      <c r="J2355" s="63" t="str">
        <f t="shared" si="212"/>
        <v>IC.PA.150305</v>
      </c>
      <c r="K2355" s="61" t="s">
        <v>1</v>
      </c>
      <c r="L2355" s="167" t="str">
        <f t="shared" si="213"/>
        <v>2.5mg</v>
      </c>
      <c r="M2355" s="61" t="str">
        <f t="shared" si="214"/>
        <v>PI.IC.PA.150305.01</v>
      </c>
      <c r="N2355" s="168"/>
      <c r="O2355" s="168" t="str">
        <f t="shared" si="215"/>
        <v>PH.IC.PA.150305.01</v>
      </c>
      <c r="Q2355" s="168" t="str">
        <f t="shared" si="216"/>
        <v>CL.IC.PA.150305.01</v>
      </c>
      <c r="AJ2355" s="167" t="s">
        <v>12773</v>
      </c>
      <c r="AK2355" s="167">
        <v>1468</v>
      </c>
    </row>
    <row r="2356" spans="1:39" s="167" customFormat="1" ht="15">
      <c r="A2356" s="167" t="s">
        <v>6465</v>
      </c>
      <c r="C2356" s="61" t="s">
        <v>11559</v>
      </c>
      <c r="E2356" s="61" t="s">
        <v>2564</v>
      </c>
      <c r="F2356" s="167" t="s">
        <v>13770</v>
      </c>
      <c r="G2356" s="167" t="s">
        <v>6121</v>
      </c>
      <c r="H2356" s="62" t="s">
        <v>12212</v>
      </c>
      <c r="I2356" s="167" t="s">
        <v>6121</v>
      </c>
      <c r="J2356" s="63" t="str">
        <f t="shared" si="212"/>
        <v>IC.PA.150306</v>
      </c>
      <c r="K2356" s="61" t="s">
        <v>1</v>
      </c>
      <c r="L2356" s="167" t="str">
        <f t="shared" si="213"/>
        <v>3mg</v>
      </c>
      <c r="M2356" s="61" t="str">
        <f t="shared" si="214"/>
        <v>PI.IC.PA.150306.01</v>
      </c>
      <c r="N2356" s="168"/>
      <c r="O2356" s="168" t="str">
        <f t="shared" si="215"/>
        <v>PH.IC.PA.150306.01</v>
      </c>
      <c r="Q2356" s="168" t="str">
        <f t="shared" si="216"/>
        <v>CL.IC.PA.150306.01</v>
      </c>
      <c r="AJ2356" s="167" t="s">
        <v>12773</v>
      </c>
      <c r="AK2356" s="167">
        <v>1468</v>
      </c>
    </row>
    <row r="2357" spans="1:39" s="167" customFormat="1" ht="15">
      <c r="A2357" s="167" t="s">
        <v>6465</v>
      </c>
      <c r="C2357" s="61" t="s">
        <v>11559</v>
      </c>
      <c r="E2357" s="61" t="s">
        <v>2564</v>
      </c>
      <c r="F2357" s="167" t="s">
        <v>13770</v>
      </c>
      <c r="G2357" s="167" t="s">
        <v>6122</v>
      </c>
      <c r="H2357" s="62" t="s">
        <v>12225</v>
      </c>
      <c r="I2357" s="167" t="s">
        <v>6122</v>
      </c>
      <c r="J2357" s="63" t="str">
        <f t="shared" si="212"/>
        <v>IC.PA.150307</v>
      </c>
      <c r="K2357" s="61" t="s">
        <v>1</v>
      </c>
      <c r="L2357" s="167" t="str">
        <f t="shared" si="213"/>
        <v>3.5mg</v>
      </c>
      <c r="M2357" s="61" t="str">
        <f t="shared" si="214"/>
        <v>PI.IC.PA.150307.01</v>
      </c>
      <c r="N2357" s="168"/>
      <c r="O2357" s="168" t="str">
        <f t="shared" si="215"/>
        <v>PH.IC.PA.150307.01</v>
      </c>
      <c r="Q2357" s="168" t="str">
        <f t="shared" si="216"/>
        <v>CL.IC.PA.150307.01</v>
      </c>
      <c r="AJ2357" s="167" t="s">
        <v>12773</v>
      </c>
      <c r="AK2357" s="167">
        <v>1468</v>
      </c>
    </row>
    <row r="2358" spans="1:39" s="167" customFormat="1" ht="15">
      <c r="A2358" s="167" t="s">
        <v>6465</v>
      </c>
      <c r="C2358" s="61" t="s">
        <v>11559</v>
      </c>
      <c r="E2358" s="61" t="s">
        <v>2564</v>
      </c>
      <c r="F2358" s="167" t="s">
        <v>13770</v>
      </c>
      <c r="G2358" s="167" t="s">
        <v>6278</v>
      </c>
      <c r="H2358" s="62" t="s">
        <v>11638</v>
      </c>
      <c r="I2358" s="167" t="s">
        <v>6278</v>
      </c>
      <c r="J2358" s="63" t="str">
        <f t="shared" si="212"/>
        <v>IC.PA.150308</v>
      </c>
      <c r="K2358" s="61" t="s">
        <v>1</v>
      </c>
      <c r="L2358" s="167" t="str">
        <f t="shared" si="213"/>
        <v>4mg</v>
      </c>
      <c r="M2358" s="61" t="str">
        <f t="shared" si="214"/>
        <v>PI.IC.PA.150308.01</v>
      </c>
      <c r="N2358" s="168"/>
      <c r="O2358" s="168" t="str">
        <f t="shared" si="215"/>
        <v>PH.IC.PA.150308.01</v>
      </c>
      <c r="Q2358" s="168" t="str">
        <f t="shared" si="216"/>
        <v>CL.IC.PA.150308.01</v>
      </c>
      <c r="AJ2358" s="167" t="s">
        <v>12773</v>
      </c>
      <c r="AK2358" s="167">
        <v>1468</v>
      </c>
    </row>
    <row r="2359" spans="1:39" s="167" customFormat="1" ht="15">
      <c r="A2359" s="167" t="s">
        <v>6465</v>
      </c>
      <c r="C2359" s="61" t="s">
        <v>11559</v>
      </c>
      <c r="E2359" s="61" t="s">
        <v>2564</v>
      </c>
      <c r="F2359" s="167" t="s">
        <v>13770</v>
      </c>
      <c r="G2359" s="167" t="s">
        <v>6279</v>
      </c>
      <c r="H2359" s="62" t="s">
        <v>11639</v>
      </c>
      <c r="I2359" s="167" t="s">
        <v>6279</v>
      </c>
      <c r="J2359" s="63" t="str">
        <f t="shared" si="212"/>
        <v>IC.PA.150309</v>
      </c>
      <c r="K2359" s="61" t="s">
        <v>1</v>
      </c>
      <c r="L2359" s="167" t="str">
        <f t="shared" si="213"/>
        <v>4.5mg</v>
      </c>
      <c r="M2359" s="61" t="str">
        <f t="shared" si="214"/>
        <v>PI.IC.PA.150309.01</v>
      </c>
      <c r="N2359" s="168"/>
      <c r="O2359" s="168" t="str">
        <f t="shared" si="215"/>
        <v>PH.IC.PA.150309.01</v>
      </c>
      <c r="Q2359" s="168" t="str">
        <f t="shared" si="216"/>
        <v>CL.IC.PA.150309.01</v>
      </c>
      <c r="AJ2359" s="167" t="s">
        <v>12773</v>
      </c>
      <c r="AK2359" s="167">
        <v>1468</v>
      </c>
    </row>
    <row r="2360" spans="1:39" s="167" customFormat="1" ht="15">
      <c r="A2360" s="167" t="s">
        <v>6465</v>
      </c>
      <c r="C2360" s="61" t="s">
        <v>11559</v>
      </c>
      <c r="E2360" s="61" t="s">
        <v>2564</v>
      </c>
      <c r="F2360" s="167" t="s">
        <v>13770</v>
      </c>
      <c r="G2360" s="167" t="s">
        <v>6114</v>
      </c>
      <c r="H2360" s="62" t="s">
        <v>11829</v>
      </c>
      <c r="I2360" s="167" t="s">
        <v>6114</v>
      </c>
      <c r="J2360" s="63" t="str">
        <f t="shared" si="212"/>
        <v>IC.PA.150310</v>
      </c>
      <c r="K2360" s="61" t="s">
        <v>1</v>
      </c>
      <c r="L2360" s="167" t="str">
        <f t="shared" si="213"/>
        <v>5mg</v>
      </c>
      <c r="M2360" s="61" t="str">
        <f t="shared" si="214"/>
        <v>PI.IC.PA.150310.01</v>
      </c>
      <c r="N2360" s="168"/>
      <c r="O2360" s="168" t="str">
        <f t="shared" si="215"/>
        <v>PH.IC.PA.150310.01</v>
      </c>
      <c r="Q2360" s="168" t="str">
        <f t="shared" si="216"/>
        <v>CL.IC.PA.150310.01</v>
      </c>
      <c r="AJ2360" s="167" t="s">
        <v>12773</v>
      </c>
      <c r="AK2360" s="167">
        <v>1468</v>
      </c>
    </row>
    <row r="2361" spans="1:39" s="167" customFormat="1" ht="15">
      <c r="A2361" s="167" t="s">
        <v>6465</v>
      </c>
      <c r="C2361" s="61" t="s">
        <v>11559</v>
      </c>
      <c r="E2361" s="61" t="s">
        <v>2564</v>
      </c>
      <c r="F2361" s="167" t="s">
        <v>13770</v>
      </c>
      <c r="G2361" s="167" t="s">
        <v>6115</v>
      </c>
      <c r="H2361" s="62" t="s">
        <v>12099</v>
      </c>
      <c r="I2361" s="167" t="s">
        <v>6116</v>
      </c>
      <c r="J2361" s="63" t="str">
        <f t="shared" si="212"/>
        <v>IC.PA.150311</v>
      </c>
      <c r="K2361" s="61" t="s">
        <v>1</v>
      </c>
      <c r="L2361" s="167" t="str">
        <f t="shared" si="213"/>
        <v>Other: specify mg</v>
      </c>
      <c r="M2361" s="61" t="str">
        <f t="shared" si="214"/>
        <v>PI.IC.PA.150311.01</v>
      </c>
      <c r="N2361" s="168"/>
      <c r="O2361" s="168" t="str">
        <f t="shared" si="215"/>
        <v>PH.IC.PA.150311.01</v>
      </c>
      <c r="Q2361" s="168" t="str">
        <f t="shared" si="216"/>
        <v>CL.IC.PA.150311.01</v>
      </c>
      <c r="AJ2361" s="167" t="s">
        <v>12773</v>
      </c>
      <c r="AK2361" s="167">
        <v>1468</v>
      </c>
    </row>
    <row r="2362" spans="1:39" s="167" customFormat="1" ht="15">
      <c r="A2362" s="167" t="s">
        <v>6465</v>
      </c>
      <c r="C2362" s="61" t="s">
        <v>11559</v>
      </c>
      <c r="D2362" s="167" t="s">
        <v>13751</v>
      </c>
      <c r="E2362" s="61" t="s">
        <v>321</v>
      </c>
      <c r="F2362" s="167" t="s">
        <v>13771</v>
      </c>
      <c r="G2362" s="167" t="s">
        <v>6434</v>
      </c>
      <c r="H2362" s="62" t="s">
        <v>11848</v>
      </c>
      <c r="I2362" s="167" t="s">
        <v>6118</v>
      </c>
      <c r="J2362" s="63" t="str">
        <f t="shared" si="212"/>
        <v>IC.PA.150401</v>
      </c>
      <c r="K2362" s="61" t="s">
        <v>1</v>
      </c>
      <c r="L2362" s="167" t="str">
        <f t="shared" si="213"/>
        <v>1hr: specify</v>
      </c>
      <c r="M2362" s="61" t="str">
        <f t="shared" si="214"/>
        <v>PI.IC.PA.150401.01</v>
      </c>
      <c r="N2362" s="168"/>
      <c r="O2362" s="168" t="str">
        <f t="shared" si="215"/>
        <v>PH.IC.PA.150401.01</v>
      </c>
      <c r="Q2362" s="168" t="str">
        <f t="shared" si="216"/>
        <v>CL.IC.PA.150401.01</v>
      </c>
      <c r="AJ2362" s="167" t="s">
        <v>12773</v>
      </c>
      <c r="AK2362" s="167">
        <v>1468</v>
      </c>
    </row>
    <row r="2363" spans="1:39" s="167" customFormat="1" ht="15">
      <c r="A2363" s="167" t="s">
        <v>6465</v>
      </c>
      <c r="C2363" s="61" t="s">
        <v>11559</v>
      </c>
      <c r="E2363" s="61" t="s">
        <v>321</v>
      </c>
      <c r="F2363" s="167" t="s">
        <v>13771</v>
      </c>
      <c r="G2363" s="167" t="s">
        <v>6600</v>
      </c>
      <c r="H2363" s="62" t="s">
        <v>12030</v>
      </c>
      <c r="I2363" s="167" t="s">
        <v>6601</v>
      </c>
      <c r="J2363" s="63" t="str">
        <f t="shared" si="212"/>
        <v>IC.PA.150402</v>
      </c>
      <c r="K2363" s="61" t="s">
        <v>1</v>
      </c>
      <c r="L2363" s="167" t="str">
        <f t="shared" si="213"/>
        <v>4hr: specify</v>
      </c>
      <c r="M2363" s="61" t="str">
        <f t="shared" si="214"/>
        <v>PI.IC.PA.150402.01</v>
      </c>
      <c r="N2363" s="168"/>
      <c r="O2363" s="168" t="str">
        <f t="shared" si="215"/>
        <v>PH.IC.PA.150402.01</v>
      </c>
      <c r="Q2363" s="168" t="str">
        <f t="shared" si="216"/>
        <v>CL.IC.PA.150402.01</v>
      </c>
      <c r="AJ2363" s="167" t="s">
        <v>12773</v>
      </c>
      <c r="AK2363" s="167">
        <v>1468</v>
      </c>
      <c r="AL2363" s="167" t="s">
        <v>12773</v>
      </c>
      <c r="AM2363" s="167">
        <v>1468</v>
      </c>
    </row>
    <row r="2364" spans="1:39" s="167" customFormat="1" ht="15">
      <c r="A2364" s="167" t="s">
        <v>6465</v>
      </c>
      <c r="C2364" s="61" t="s">
        <v>11559</v>
      </c>
      <c r="E2364" s="61" t="s">
        <v>321</v>
      </c>
      <c r="F2364" s="167" t="s">
        <v>13771</v>
      </c>
      <c r="G2364" s="167" t="s">
        <v>6793</v>
      </c>
      <c r="H2364" s="62" t="s">
        <v>12032</v>
      </c>
      <c r="I2364" s="167" t="s">
        <v>12157</v>
      </c>
      <c r="J2364" s="63" t="str">
        <f t="shared" si="212"/>
        <v>IC.PA.150403</v>
      </c>
      <c r="K2364" s="61" t="s">
        <v>1</v>
      </c>
      <c r="L2364" s="167" t="str">
        <f t="shared" si="213"/>
        <v>No dose limit</v>
      </c>
      <c r="M2364" s="61" t="str">
        <f t="shared" si="214"/>
        <v>PI.IC.PA.150403.01</v>
      </c>
      <c r="N2364" s="168"/>
      <c r="O2364" s="168" t="str">
        <f t="shared" si="215"/>
        <v>PH.IC.PA.150403.01</v>
      </c>
      <c r="Q2364" s="168" t="str">
        <f t="shared" si="216"/>
        <v>CL.IC.PA.150403.01</v>
      </c>
      <c r="AJ2364" s="167" t="s">
        <v>12773</v>
      </c>
      <c r="AK2364" s="167">
        <v>1468</v>
      </c>
    </row>
    <row r="2365" spans="1:39" s="167" customFormat="1" ht="15">
      <c r="A2365" s="167" t="s">
        <v>6465</v>
      </c>
      <c r="C2365" s="61" t="s">
        <v>11559</v>
      </c>
      <c r="E2365" s="61" t="s">
        <v>321</v>
      </c>
      <c r="F2365" s="167" t="s">
        <v>13771</v>
      </c>
      <c r="G2365" s="167" t="s">
        <v>10478</v>
      </c>
      <c r="H2365" s="62" t="s">
        <v>12028</v>
      </c>
      <c r="I2365" s="167" t="s">
        <v>10703</v>
      </c>
      <c r="J2365" s="63" t="str">
        <f t="shared" si="212"/>
        <v>IC.PA.150404</v>
      </c>
      <c r="K2365" s="61" t="s">
        <v>1</v>
      </c>
      <c r="L2365" s="167" t="str">
        <f t="shared" si="213"/>
        <v>Other: specify</v>
      </c>
      <c r="M2365" s="61" t="str">
        <f t="shared" si="214"/>
        <v>PI.IC.PA.150404.01</v>
      </c>
      <c r="N2365" s="168"/>
      <c r="O2365" s="168" t="str">
        <f t="shared" si="215"/>
        <v>PH.IC.PA.150404.01</v>
      </c>
      <c r="Q2365" s="168" t="str">
        <f t="shared" si="216"/>
        <v>CL.IC.PA.150404.01</v>
      </c>
      <c r="AJ2365" s="167" t="s">
        <v>12773</v>
      </c>
      <c r="AK2365" s="167">
        <v>1468</v>
      </c>
    </row>
    <row r="2366" spans="1:39" s="167" customFormat="1" ht="15">
      <c r="A2366" s="167" t="s">
        <v>6465</v>
      </c>
      <c r="C2366" s="61" t="s">
        <v>11559</v>
      </c>
      <c r="E2366" s="61" t="s">
        <v>321</v>
      </c>
      <c r="F2366" s="167" t="s">
        <v>13771</v>
      </c>
      <c r="G2366" s="167" t="s">
        <v>13692</v>
      </c>
      <c r="H2366" s="62" t="s">
        <v>12210</v>
      </c>
      <c r="I2366" s="167" t="s">
        <v>6275</v>
      </c>
      <c r="J2366" s="63" t="str">
        <f t="shared" si="212"/>
        <v>IC.PA.150405</v>
      </c>
      <c r="K2366" s="61" t="s">
        <v>1</v>
      </c>
      <c r="L2366" s="167" t="str">
        <f t="shared" si="213"/>
        <v>2hr: specify</v>
      </c>
      <c r="M2366" s="61" t="str">
        <f t="shared" si="214"/>
        <v>PI.IC.PA.150405.01</v>
      </c>
      <c r="N2366" s="168"/>
      <c r="O2366" s="168" t="str">
        <f t="shared" si="215"/>
        <v>PH.IC.PA.150405.01</v>
      </c>
      <c r="Q2366" s="168" t="str">
        <f t="shared" si="216"/>
        <v>CL.IC.PA.150405.01</v>
      </c>
      <c r="AJ2366" s="167" t="s">
        <v>12773</v>
      </c>
      <c r="AK2366" s="167">
        <v>1468</v>
      </c>
    </row>
    <row r="2367" spans="1:39" s="167" customFormat="1" ht="15">
      <c r="A2367" s="167" t="s">
        <v>6465</v>
      </c>
      <c r="C2367" s="61" t="s">
        <v>11559</v>
      </c>
      <c r="D2367" s="167" t="s">
        <v>13753</v>
      </c>
      <c r="E2367" s="61" t="s">
        <v>13754</v>
      </c>
      <c r="F2367" s="167" t="s">
        <v>13772</v>
      </c>
      <c r="G2367" s="167" t="s">
        <v>6798</v>
      </c>
      <c r="H2367" s="62" t="s">
        <v>11848</v>
      </c>
      <c r="I2367" s="167" t="s">
        <v>6798</v>
      </c>
      <c r="J2367" s="63" t="str">
        <f t="shared" si="212"/>
        <v>IC.PA.150501</v>
      </c>
      <c r="K2367" s="61" t="s">
        <v>1</v>
      </c>
      <c r="L2367" s="167" t="str">
        <f t="shared" si="213"/>
        <v>0.5mg</v>
      </c>
      <c r="M2367" s="61" t="str">
        <f t="shared" si="214"/>
        <v>PI.IC.PA.150501.01</v>
      </c>
      <c r="N2367" s="168"/>
      <c r="O2367" s="168" t="str">
        <f t="shared" si="215"/>
        <v>PH.IC.PA.150501.01</v>
      </c>
      <c r="Q2367" s="168" t="str">
        <f t="shared" si="216"/>
        <v>CL.IC.PA.150501.01</v>
      </c>
      <c r="AJ2367" s="167" t="s">
        <v>12773</v>
      </c>
      <c r="AK2367" s="167">
        <v>1468</v>
      </c>
    </row>
    <row r="2368" spans="1:39" s="167" customFormat="1" ht="15">
      <c r="A2368" s="167" t="s">
        <v>6465</v>
      </c>
      <c r="C2368" s="61" t="s">
        <v>11559</v>
      </c>
      <c r="E2368" s="61" t="s">
        <v>13754</v>
      </c>
      <c r="F2368" s="167" t="s">
        <v>13772</v>
      </c>
      <c r="G2368" s="167" t="s">
        <v>6287</v>
      </c>
      <c r="H2368" s="62" t="s">
        <v>12030</v>
      </c>
      <c r="I2368" s="167" t="s">
        <v>6287</v>
      </c>
      <c r="J2368" s="63" t="str">
        <f t="shared" si="212"/>
        <v>IC.PA.150502</v>
      </c>
      <c r="K2368" s="61" t="s">
        <v>1</v>
      </c>
      <c r="L2368" s="167" t="str">
        <f t="shared" si="213"/>
        <v>1mg</v>
      </c>
      <c r="M2368" s="61" t="str">
        <f t="shared" si="214"/>
        <v>PI.IC.PA.150502.01</v>
      </c>
      <c r="N2368" s="168"/>
      <c r="O2368" s="168" t="str">
        <f t="shared" si="215"/>
        <v>PH.IC.PA.150502.01</v>
      </c>
      <c r="Q2368" s="168" t="str">
        <f t="shared" si="216"/>
        <v>CL.IC.PA.150502.01</v>
      </c>
      <c r="AJ2368" s="167" t="s">
        <v>12773</v>
      </c>
      <c r="AK2368" s="167">
        <v>1468</v>
      </c>
    </row>
    <row r="2369" spans="1:37" s="167" customFormat="1" ht="15">
      <c r="A2369" s="167" t="s">
        <v>6465</v>
      </c>
      <c r="C2369" s="61" t="s">
        <v>11559</v>
      </c>
      <c r="E2369" s="61" t="s">
        <v>13754</v>
      </c>
      <c r="F2369" s="167" t="s">
        <v>13772</v>
      </c>
      <c r="G2369" s="167" t="s">
        <v>6288</v>
      </c>
      <c r="H2369" s="62" t="s">
        <v>12032</v>
      </c>
      <c r="I2369" s="167" t="s">
        <v>6288</v>
      </c>
      <c r="J2369" s="63" t="str">
        <f t="shared" si="212"/>
        <v>IC.PA.150503</v>
      </c>
      <c r="K2369" s="61" t="s">
        <v>1</v>
      </c>
      <c r="L2369" s="167" t="str">
        <f t="shared" si="213"/>
        <v>1.5mg</v>
      </c>
      <c r="M2369" s="61" t="str">
        <f t="shared" si="214"/>
        <v>PI.IC.PA.150503.01</v>
      </c>
      <c r="N2369" s="168"/>
      <c r="O2369" s="168" t="str">
        <f t="shared" si="215"/>
        <v>PH.IC.PA.150503.01</v>
      </c>
      <c r="Q2369" s="168" t="str">
        <f t="shared" si="216"/>
        <v>CL.IC.PA.150503.01</v>
      </c>
      <c r="AJ2369" s="167" t="s">
        <v>12773</v>
      </c>
      <c r="AK2369" s="167">
        <v>1468</v>
      </c>
    </row>
    <row r="2370" spans="1:37" s="167" customFormat="1" ht="15">
      <c r="A2370" s="167" t="s">
        <v>6465</v>
      </c>
      <c r="C2370" s="61" t="s">
        <v>11559</v>
      </c>
      <c r="E2370" s="61" t="s">
        <v>13754</v>
      </c>
      <c r="F2370" s="167" t="s">
        <v>13772</v>
      </c>
      <c r="G2370" s="167" t="s">
        <v>6289</v>
      </c>
      <c r="H2370" s="62" t="s">
        <v>12028</v>
      </c>
      <c r="I2370" s="167" t="s">
        <v>6289</v>
      </c>
      <c r="J2370" s="63" t="str">
        <f t="shared" si="212"/>
        <v>IC.PA.150504</v>
      </c>
      <c r="K2370" s="61" t="s">
        <v>1</v>
      </c>
      <c r="L2370" s="167" t="str">
        <f t="shared" si="213"/>
        <v>2mg</v>
      </c>
      <c r="M2370" s="61" t="str">
        <f t="shared" si="214"/>
        <v>PI.IC.PA.150504.01</v>
      </c>
      <c r="N2370" s="168"/>
      <c r="O2370" s="168" t="str">
        <f t="shared" si="215"/>
        <v>PH.IC.PA.150504.01</v>
      </c>
      <c r="Q2370" s="168" t="str">
        <f t="shared" si="216"/>
        <v>CL.IC.PA.150504.01</v>
      </c>
      <c r="AJ2370" s="167" t="s">
        <v>12773</v>
      </c>
      <c r="AK2370" s="167">
        <v>1468</v>
      </c>
    </row>
    <row r="2371" spans="1:37" s="167" customFormat="1" ht="15">
      <c r="A2371" s="167" t="s">
        <v>6465</v>
      </c>
      <c r="C2371" s="61" t="s">
        <v>11559</v>
      </c>
      <c r="E2371" s="61" t="s">
        <v>13754</v>
      </c>
      <c r="F2371" s="167" t="s">
        <v>13772</v>
      </c>
      <c r="G2371" s="167" t="s">
        <v>6290</v>
      </c>
      <c r="H2371" s="62" t="s">
        <v>12210</v>
      </c>
      <c r="I2371" s="167" t="s">
        <v>6290</v>
      </c>
      <c r="J2371" s="63" t="str">
        <f t="shared" si="212"/>
        <v>IC.PA.150505</v>
      </c>
      <c r="K2371" s="61" t="s">
        <v>1</v>
      </c>
      <c r="L2371" s="167" t="str">
        <f t="shared" si="213"/>
        <v>2.5mg</v>
      </c>
      <c r="M2371" s="61" t="str">
        <f t="shared" si="214"/>
        <v>PI.IC.PA.150505.01</v>
      </c>
      <c r="N2371" s="168"/>
      <c r="O2371" s="168" t="str">
        <f t="shared" si="215"/>
        <v>PH.IC.PA.150505.01</v>
      </c>
      <c r="Q2371" s="168" t="str">
        <f t="shared" si="216"/>
        <v>CL.IC.PA.150505.01</v>
      </c>
      <c r="AJ2371" s="167" t="s">
        <v>12773</v>
      </c>
      <c r="AK2371" s="167">
        <v>1468</v>
      </c>
    </row>
    <row r="2372" spans="1:37" s="167" customFormat="1" ht="15">
      <c r="A2372" s="167" t="s">
        <v>6465</v>
      </c>
      <c r="C2372" s="61" t="s">
        <v>11559</v>
      </c>
      <c r="E2372" s="61" t="s">
        <v>13754</v>
      </c>
      <c r="F2372" s="167" t="s">
        <v>13772</v>
      </c>
      <c r="G2372" s="167" t="s">
        <v>6121</v>
      </c>
      <c r="H2372" s="62" t="s">
        <v>12212</v>
      </c>
      <c r="I2372" s="167" t="s">
        <v>6121</v>
      </c>
      <c r="J2372" s="63" t="str">
        <f t="shared" si="212"/>
        <v>IC.PA.150506</v>
      </c>
      <c r="K2372" s="61" t="s">
        <v>1</v>
      </c>
      <c r="L2372" s="167" t="str">
        <f t="shared" si="213"/>
        <v>3mg</v>
      </c>
      <c r="M2372" s="61" t="str">
        <f t="shared" si="214"/>
        <v>PI.IC.PA.150506.01</v>
      </c>
      <c r="N2372" s="168"/>
      <c r="O2372" s="168" t="str">
        <f t="shared" si="215"/>
        <v>PH.IC.PA.150506.01</v>
      </c>
      <c r="Q2372" s="168" t="str">
        <f t="shared" si="216"/>
        <v>CL.IC.PA.150506.01</v>
      </c>
      <c r="AJ2372" s="167" t="s">
        <v>12773</v>
      </c>
      <c r="AK2372" s="167">
        <v>1468</v>
      </c>
    </row>
    <row r="2373" spans="1:37" s="167" customFormat="1" ht="15">
      <c r="A2373" s="167" t="s">
        <v>6465</v>
      </c>
      <c r="C2373" s="61" t="s">
        <v>11559</v>
      </c>
      <c r="E2373" s="61" t="s">
        <v>13754</v>
      </c>
      <c r="F2373" s="167" t="s">
        <v>13772</v>
      </c>
      <c r="G2373" s="167" t="s">
        <v>6122</v>
      </c>
      <c r="H2373" s="62" t="s">
        <v>12225</v>
      </c>
      <c r="I2373" s="167" t="s">
        <v>6122</v>
      </c>
      <c r="J2373" s="63" t="str">
        <f t="shared" si="212"/>
        <v>IC.PA.150507</v>
      </c>
      <c r="K2373" s="61" t="s">
        <v>1</v>
      </c>
      <c r="L2373" s="167" t="str">
        <f t="shared" si="213"/>
        <v>3.5mg</v>
      </c>
      <c r="M2373" s="61" t="str">
        <f t="shared" si="214"/>
        <v>PI.IC.PA.150507.01</v>
      </c>
      <c r="N2373" s="168"/>
      <c r="O2373" s="168" t="str">
        <f t="shared" si="215"/>
        <v>PH.IC.PA.150507.01</v>
      </c>
      <c r="Q2373" s="168" t="str">
        <f t="shared" si="216"/>
        <v>CL.IC.PA.150507.01</v>
      </c>
      <c r="AJ2373" s="167" t="s">
        <v>12773</v>
      </c>
      <c r="AK2373" s="167">
        <v>1468</v>
      </c>
    </row>
    <row r="2374" spans="1:37" s="167" customFormat="1" ht="15">
      <c r="A2374" s="167" t="s">
        <v>6465</v>
      </c>
      <c r="C2374" s="61" t="s">
        <v>11559</v>
      </c>
      <c r="E2374" s="61" t="s">
        <v>13754</v>
      </c>
      <c r="F2374" s="167" t="s">
        <v>13772</v>
      </c>
      <c r="G2374" s="167" t="s">
        <v>6278</v>
      </c>
      <c r="H2374" s="62" t="s">
        <v>11638</v>
      </c>
      <c r="I2374" s="167" t="s">
        <v>6278</v>
      </c>
      <c r="J2374" s="63" t="str">
        <f t="shared" si="212"/>
        <v>IC.PA.150508</v>
      </c>
      <c r="K2374" s="61" t="s">
        <v>1</v>
      </c>
      <c r="L2374" s="167" t="str">
        <f t="shared" si="213"/>
        <v>4mg</v>
      </c>
      <c r="M2374" s="61" t="str">
        <f t="shared" si="214"/>
        <v>PI.IC.PA.150508.01</v>
      </c>
      <c r="N2374" s="168"/>
      <c r="O2374" s="168" t="str">
        <f t="shared" si="215"/>
        <v>PH.IC.PA.150508.01</v>
      </c>
      <c r="Q2374" s="168" t="str">
        <f t="shared" si="216"/>
        <v>CL.IC.PA.150508.01</v>
      </c>
      <c r="AJ2374" s="167" t="s">
        <v>12773</v>
      </c>
      <c r="AK2374" s="167">
        <v>1468</v>
      </c>
    </row>
    <row r="2375" spans="1:37" s="167" customFormat="1" ht="15">
      <c r="A2375" s="167" t="s">
        <v>6465</v>
      </c>
      <c r="C2375" s="61" t="s">
        <v>11559</v>
      </c>
      <c r="E2375" s="61" t="s">
        <v>13754</v>
      </c>
      <c r="F2375" s="167" t="s">
        <v>13772</v>
      </c>
      <c r="G2375" s="167" t="s">
        <v>6279</v>
      </c>
      <c r="H2375" s="62" t="s">
        <v>11639</v>
      </c>
      <c r="I2375" s="167" t="s">
        <v>6279</v>
      </c>
      <c r="J2375" s="63" t="str">
        <f t="shared" si="212"/>
        <v>IC.PA.150509</v>
      </c>
      <c r="K2375" s="61" t="s">
        <v>1</v>
      </c>
      <c r="L2375" s="167" t="str">
        <f t="shared" si="213"/>
        <v>4.5mg</v>
      </c>
      <c r="M2375" s="61" t="str">
        <f t="shared" si="214"/>
        <v>PI.IC.PA.150509.01</v>
      </c>
      <c r="N2375" s="168"/>
      <c r="O2375" s="168" t="str">
        <f t="shared" si="215"/>
        <v>PH.IC.PA.150509.01</v>
      </c>
      <c r="Q2375" s="168" t="str">
        <f t="shared" si="216"/>
        <v>CL.IC.PA.150509.01</v>
      </c>
      <c r="AJ2375" s="167" t="s">
        <v>12773</v>
      </c>
      <c r="AK2375" s="167">
        <v>1468</v>
      </c>
    </row>
    <row r="2376" spans="1:37" s="167" customFormat="1" ht="15">
      <c r="A2376" s="167" t="s">
        <v>6465</v>
      </c>
      <c r="C2376" s="61" t="s">
        <v>11559</v>
      </c>
      <c r="E2376" s="61" t="s">
        <v>13754</v>
      </c>
      <c r="F2376" s="167" t="s">
        <v>13772</v>
      </c>
      <c r="G2376" s="167" t="s">
        <v>10478</v>
      </c>
      <c r="H2376" s="62" t="s">
        <v>11829</v>
      </c>
      <c r="I2376" s="167" t="s">
        <v>6539</v>
      </c>
      <c r="J2376" s="63" t="str">
        <f t="shared" si="212"/>
        <v>IC.PA.150510</v>
      </c>
      <c r="K2376" s="61" t="s">
        <v>1</v>
      </c>
      <c r="L2376" s="167" t="str">
        <f t="shared" si="213"/>
        <v>Other: specify</v>
      </c>
      <c r="M2376" s="61" t="str">
        <f t="shared" si="214"/>
        <v>PI.IC.PA.150510.01</v>
      </c>
      <c r="N2376" s="168"/>
      <c r="O2376" s="168" t="str">
        <f t="shared" si="215"/>
        <v>PH.IC.PA.150510.01</v>
      </c>
      <c r="Q2376" s="168" t="str">
        <f t="shared" si="216"/>
        <v>CL.IC.PA.150510.01</v>
      </c>
      <c r="AJ2376" s="167" t="s">
        <v>12773</v>
      </c>
      <c r="AK2376" s="167">
        <v>1468</v>
      </c>
    </row>
    <row r="2377" spans="1:37" s="88" customFormat="1" ht="15">
      <c r="A2377" s="83" t="s">
        <v>6465</v>
      </c>
      <c r="B2377" s="83"/>
      <c r="C2377" s="61" t="s">
        <v>11559</v>
      </c>
      <c r="D2377" s="83" t="s">
        <v>12833</v>
      </c>
      <c r="E2377" s="81" t="s">
        <v>12210</v>
      </c>
      <c r="F2377" s="83" t="s">
        <v>13772</v>
      </c>
      <c r="G2377" s="83" t="s">
        <v>12834</v>
      </c>
      <c r="H2377" s="81" t="s">
        <v>13740</v>
      </c>
      <c r="I2377" s="83" t="s">
        <v>12834</v>
      </c>
      <c r="J2377" s="63" t="str">
        <f t="shared" si="212"/>
        <v>IC.PA.150511</v>
      </c>
      <c r="K2377" s="61" t="s">
        <v>1</v>
      </c>
      <c r="L2377" s="167" t="str">
        <f t="shared" si="213"/>
        <v>0 mg</v>
      </c>
      <c r="M2377" s="61" t="str">
        <f t="shared" si="214"/>
        <v>PI.IC.PA.150511.01</v>
      </c>
      <c r="N2377" s="168"/>
      <c r="O2377" s="168" t="str">
        <f t="shared" si="215"/>
        <v>PH.IC.PA.150511.01</v>
      </c>
      <c r="P2377" s="167"/>
      <c r="Q2377" s="168" t="str">
        <f t="shared" si="216"/>
        <v>CL.IC.PA.150511.01</v>
      </c>
      <c r="AJ2377" s="167" t="s">
        <v>12773</v>
      </c>
      <c r="AK2377" s="167">
        <v>1468</v>
      </c>
    </row>
    <row r="2378" spans="1:37" s="167" customFormat="1" ht="15">
      <c r="A2378" s="167" t="s">
        <v>6465</v>
      </c>
      <c r="C2378" s="61" t="s">
        <v>11559</v>
      </c>
      <c r="D2378" s="167" t="s">
        <v>13756</v>
      </c>
      <c r="E2378" s="61" t="s">
        <v>76</v>
      </c>
      <c r="F2378" s="167" t="s">
        <v>13773</v>
      </c>
      <c r="G2378" s="167" t="s">
        <v>6608</v>
      </c>
      <c r="H2378" s="62" t="s">
        <v>11848</v>
      </c>
      <c r="I2378" s="167" t="s">
        <v>6609</v>
      </c>
      <c r="J2378" s="63" t="str">
        <f t="shared" si="212"/>
        <v>IC.PA.150601</v>
      </c>
      <c r="K2378" s="61" t="s">
        <v>1</v>
      </c>
      <c r="L2378" s="167" t="str">
        <f t="shared" si="213"/>
        <v>Every 5 minutes</v>
      </c>
      <c r="M2378" s="61" t="str">
        <f t="shared" si="214"/>
        <v>PI.IC.PA.150601.01</v>
      </c>
      <c r="N2378" s="168"/>
      <c r="O2378" s="168" t="str">
        <f t="shared" si="215"/>
        <v>PH.IC.PA.150601.01</v>
      </c>
      <c r="Q2378" s="168" t="str">
        <f t="shared" si="216"/>
        <v>CL.IC.PA.150601.01</v>
      </c>
      <c r="AJ2378" s="167" t="s">
        <v>12773</v>
      </c>
      <c r="AK2378" s="167">
        <v>1468</v>
      </c>
    </row>
    <row r="2379" spans="1:37" s="167" customFormat="1" ht="15">
      <c r="A2379" s="167" t="s">
        <v>6465</v>
      </c>
      <c r="C2379" s="61" t="s">
        <v>11559</v>
      </c>
      <c r="E2379" s="61" t="s">
        <v>76</v>
      </c>
      <c r="F2379" s="167" t="s">
        <v>13773</v>
      </c>
      <c r="G2379" s="167" t="s">
        <v>6610</v>
      </c>
      <c r="H2379" s="62" t="s">
        <v>12030</v>
      </c>
      <c r="I2379" s="167" t="s">
        <v>6611</v>
      </c>
      <c r="J2379" s="63" t="str">
        <f t="shared" si="212"/>
        <v>IC.PA.150602</v>
      </c>
      <c r="K2379" s="61" t="s">
        <v>1</v>
      </c>
      <c r="L2379" s="167" t="str">
        <f t="shared" si="213"/>
        <v>Every 6 minutes</v>
      </c>
      <c r="M2379" s="61" t="str">
        <f t="shared" si="214"/>
        <v>PI.IC.PA.150602.01</v>
      </c>
      <c r="N2379" s="168"/>
      <c r="O2379" s="168" t="str">
        <f t="shared" si="215"/>
        <v>PH.IC.PA.150602.01</v>
      </c>
      <c r="Q2379" s="168" t="str">
        <f t="shared" si="216"/>
        <v>CL.IC.PA.150602.01</v>
      </c>
      <c r="AJ2379" s="167" t="s">
        <v>12773</v>
      </c>
      <c r="AK2379" s="167">
        <v>1468</v>
      </c>
    </row>
    <row r="2380" spans="1:37" s="167" customFormat="1" ht="15">
      <c r="A2380" s="167" t="s">
        <v>6465</v>
      </c>
      <c r="C2380" s="61" t="s">
        <v>11559</v>
      </c>
      <c r="E2380" s="61" t="s">
        <v>76</v>
      </c>
      <c r="F2380" s="167" t="s">
        <v>13773</v>
      </c>
      <c r="G2380" s="167" t="s">
        <v>6612</v>
      </c>
      <c r="H2380" s="62" t="s">
        <v>12032</v>
      </c>
      <c r="I2380" s="167" t="s">
        <v>6785</v>
      </c>
      <c r="J2380" s="63" t="str">
        <f t="shared" si="212"/>
        <v>IC.PA.150603</v>
      </c>
      <c r="K2380" s="61" t="s">
        <v>1</v>
      </c>
      <c r="L2380" s="167" t="str">
        <f t="shared" si="213"/>
        <v>Every 8 minutes</v>
      </c>
      <c r="M2380" s="61" t="str">
        <f t="shared" si="214"/>
        <v>PI.IC.PA.150603.01</v>
      </c>
      <c r="N2380" s="168"/>
      <c r="O2380" s="168" t="str">
        <f t="shared" si="215"/>
        <v>PH.IC.PA.150603.01</v>
      </c>
      <c r="Q2380" s="168" t="str">
        <f t="shared" si="216"/>
        <v>CL.IC.PA.150603.01</v>
      </c>
      <c r="AJ2380" s="167" t="s">
        <v>12773</v>
      </c>
      <c r="AK2380" s="167">
        <v>1468</v>
      </c>
    </row>
    <row r="2381" spans="1:37" s="167" customFormat="1" ht="15">
      <c r="A2381" s="167" t="s">
        <v>6465</v>
      </c>
      <c r="C2381" s="61" t="s">
        <v>11559</v>
      </c>
      <c r="E2381" s="61" t="s">
        <v>76</v>
      </c>
      <c r="F2381" s="167" t="s">
        <v>13773</v>
      </c>
      <c r="G2381" s="167" t="s">
        <v>6974</v>
      </c>
      <c r="H2381" s="62" t="s">
        <v>12028</v>
      </c>
      <c r="I2381" s="167" t="s">
        <v>6975</v>
      </c>
      <c r="J2381" s="63" t="str">
        <f t="shared" si="212"/>
        <v>IC.PA.150604</v>
      </c>
      <c r="K2381" s="61" t="s">
        <v>1</v>
      </c>
      <c r="L2381" s="167" t="str">
        <f t="shared" si="213"/>
        <v>Every 10 minutes</v>
      </c>
      <c r="M2381" s="61" t="str">
        <f t="shared" si="214"/>
        <v>PI.IC.PA.150604.01</v>
      </c>
      <c r="N2381" s="168"/>
      <c r="O2381" s="168" t="str">
        <f t="shared" si="215"/>
        <v>PH.IC.PA.150604.01</v>
      </c>
      <c r="Q2381" s="168" t="str">
        <f t="shared" si="216"/>
        <v>CL.IC.PA.150604.01</v>
      </c>
      <c r="AJ2381" s="167" t="s">
        <v>12773</v>
      </c>
      <c r="AK2381" s="167">
        <v>1468</v>
      </c>
    </row>
    <row r="2382" spans="1:37" s="167" customFormat="1" ht="15">
      <c r="A2382" s="167" t="s">
        <v>6465</v>
      </c>
      <c r="C2382" s="61" t="s">
        <v>11559</v>
      </c>
      <c r="E2382" s="61" t="s">
        <v>76</v>
      </c>
      <c r="F2382" s="167" t="s">
        <v>13773</v>
      </c>
      <c r="G2382" s="167" t="s">
        <v>6976</v>
      </c>
      <c r="H2382" s="62" t="s">
        <v>12210</v>
      </c>
      <c r="I2382" s="167" t="s">
        <v>6977</v>
      </c>
      <c r="J2382" s="63" t="str">
        <f t="shared" si="212"/>
        <v>IC.PA.150605</v>
      </c>
      <c r="K2382" s="61" t="s">
        <v>1</v>
      </c>
      <c r="L2382" s="167" t="str">
        <f t="shared" si="213"/>
        <v>Every 12 minutes</v>
      </c>
      <c r="M2382" s="61" t="str">
        <f t="shared" si="214"/>
        <v>PI.IC.PA.150605.01</v>
      </c>
      <c r="N2382" s="168"/>
      <c r="O2382" s="168" t="str">
        <f t="shared" si="215"/>
        <v>PH.IC.PA.150605.01</v>
      </c>
      <c r="Q2382" s="168" t="str">
        <f t="shared" si="216"/>
        <v>CL.IC.PA.150605.01</v>
      </c>
      <c r="AJ2382" s="167" t="s">
        <v>12773</v>
      </c>
      <c r="AK2382" s="167">
        <v>1468</v>
      </c>
    </row>
    <row r="2383" spans="1:37" s="167" customFormat="1" ht="15">
      <c r="A2383" s="167" t="s">
        <v>6465</v>
      </c>
      <c r="C2383" s="61" t="s">
        <v>11559</v>
      </c>
      <c r="E2383" s="61" t="s">
        <v>76</v>
      </c>
      <c r="F2383" s="167" t="s">
        <v>13773</v>
      </c>
      <c r="G2383" s="167" t="s">
        <v>7155</v>
      </c>
      <c r="H2383" s="62" t="s">
        <v>12212</v>
      </c>
      <c r="I2383" s="167" t="s">
        <v>7156</v>
      </c>
      <c r="J2383" s="63" t="str">
        <f t="shared" si="212"/>
        <v>IC.PA.150606</v>
      </c>
      <c r="K2383" s="61" t="s">
        <v>1</v>
      </c>
      <c r="L2383" s="167" t="str">
        <f t="shared" si="213"/>
        <v>Every 15 minutes</v>
      </c>
      <c r="M2383" s="61" t="str">
        <f t="shared" si="214"/>
        <v>PI.IC.PA.150606.01</v>
      </c>
      <c r="N2383" s="168"/>
      <c r="O2383" s="168" t="str">
        <f t="shared" si="215"/>
        <v>PH.IC.PA.150606.01</v>
      </c>
      <c r="Q2383" s="168" t="str">
        <f t="shared" si="216"/>
        <v>CL.IC.PA.150606.01</v>
      </c>
      <c r="AJ2383" s="167" t="s">
        <v>12773</v>
      </c>
      <c r="AK2383" s="167">
        <v>1468</v>
      </c>
    </row>
    <row r="2384" spans="1:37" s="167" customFormat="1" ht="15">
      <c r="A2384" s="167" t="s">
        <v>6465</v>
      </c>
      <c r="C2384" s="61" t="s">
        <v>11559</v>
      </c>
      <c r="E2384" s="61" t="s">
        <v>76</v>
      </c>
      <c r="F2384" s="167" t="s">
        <v>13773</v>
      </c>
      <c r="G2384" s="167" t="s">
        <v>10478</v>
      </c>
      <c r="H2384" s="62" t="s">
        <v>12225</v>
      </c>
      <c r="I2384" s="167" t="s">
        <v>6539</v>
      </c>
      <c r="J2384" s="63" t="str">
        <f t="shared" si="212"/>
        <v>IC.PA.150607</v>
      </c>
      <c r="K2384" s="61" t="s">
        <v>1</v>
      </c>
      <c r="L2384" s="167" t="str">
        <f t="shared" si="213"/>
        <v>Other: specify</v>
      </c>
      <c r="M2384" s="61" t="str">
        <f t="shared" si="214"/>
        <v>PI.IC.PA.150607.01</v>
      </c>
      <c r="N2384" s="168"/>
      <c r="O2384" s="168" t="str">
        <f t="shared" si="215"/>
        <v>PH.IC.PA.150607.01</v>
      </c>
      <c r="Q2384" s="168" t="str">
        <f t="shared" si="216"/>
        <v>CL.IC.PA.150607.01</v>
      </c>
      <c r="AJ2384" s="167" t="s">
        <v>12773</v>
      </c>
      <c r="AK2384" s="167">
        <v>1468</v>
      </c>
    </row>
    <row r="2385" spans="1:47" s="167" customFormat="1" ht="15">
      <c r="A2385" s="167" t="s">
        <v>6465</v>
      </c>
      <c r="C2385" s="61" t="s">
        <v>11559</v>
      </c>
      <c r="D2385" s="167" t="s">
        <v>13758</v>
      </c>
      <c r="E2385" s="61" t="s">
        <v>75</v>
      </c>
      <c r="F2385" s="167" t="s">
        <v>13774</v>
      </c>
      <c r="G2385" s="167" t="s">
        <v>6370</v>
      </c>
      <c r="H2385" s="62" t="s">
        <v>1</v>
      </c>
      <c r="I2385" s="167" t="s">
        <v>6371</v>
      </c>
      <c r="J2385" s="63" t="str">
        <f t="shared" si="212"/>
        <v>IC.PA.150701</v>
      </c>
      <c r="K2385" s="61" t="s">
        <v>1</v>
      </c>
      <c r="L2385" s="167" t="str">
        <f t="shared" si="213"/>
        <v>ML remaining specify</v>
      </c>
      <c r="M2385" s="61" t="str">
        <f t="shared" si="214"/>
        <v>PI.IC.PA.150701.01</v>
      </c>
      <c r="N2385" s="168"/>
      <c r="O2385" s="168" t="str">
        <f t="shared" si="215"/>
        <v>PH.IC.PA.150701.01</v>
      </c>
      <c r="Q2385" s="168" t="str">
        <f t="shared" si="216"/>
        <v>CL.IC.PA.150701.01</v>
      </c>
      <c r="AJ2385" s="167" t="s">
        <v>12773</v>
      </c>
      <c r="AK2385" s="167">
        <v>1468</v>
      </c>
    </row>
    <row r="2386" spans="1:47" s="167" customFormat="1" ht="15">
      <c r="A2386" s="167" t="s">
        <v>6465</v>
      </c>
      <c r="B2386" s="167" t="s">
        <v>78</v>
      </c>
      <c r="C2386" s="61" t="s">
        <v>11559</v>
      </c>
      <c r="D2386" s="167" t="s">
        <v>13760</v>
      </c>
      <c r="E2386" s="61" t="s">
        <v>77</v>
      </c>
      <c r="F2386" s="167" t="s">
        <v>13775</v>
      </c>
      <c r="G2386" s="167" t="s">
        <v>13762</v>
      </c>
      <c r="H2386" s="62" t="s">
        <v>1</v>
      </c>
      <c r="J2386" s="63" t="str">
        <f t="shared" si="212"/>
        <v>IC.PA.150801</v>
      </c>
      <c r="K2386" s="61" t="s">
        <v>1</v>
      </c>
      <c r="L2386" s="167" t="str">
        <f t="shared" si="213"/>
        <v>Number of attempts over 4hr</v>
      </c>
      <c r="M2386" s="61" t="str">
        <f t="shared" si="214"/>
        <v>PI.IC.PA.150801.01</v>
      </c>
      <c r="N2386" s="168"/>
      <c r="O2386" s="168" t="str">
        <f t="shared" si="215"/>
        <v>PH.IC.PA.150801.01</v>
      </c>
      <c r="Q2386" s="168" t="str">
        <f t="shared" si="216"/>
        <v>CL.IC.PA.150801.01</v>
      </c>
      <c r="AJ2386" s="167" t="s">
        <v>12773</v>
      </c>
      <c r="AK2386" s="167">
        <v>1468</v>
      </c>
    </row>
    <row r="2387" spans="1:47" s="167" customFormat="1" ht="15">
      <c r="A2387" s="167" t="s">
        <v>6465</v>
      </c>
      <c r="C2387" s="61" t="s">
        <v>11559</v>
      </c>
      <c r="D2387" s="167" t="s">
        <v>6442</v>
      </c>
      <c r="E2387" s="61" t="s">
        <v>326</v>
      </c>
      <c r="F2387" s="167" t="s">
        <v>13776</v>
      </c>
      <c r="G2387" s="167" t="s">
        <v>12942</v>
      </c>
      <c r="H2387" s="62" t="s">
        <v>11848</v>
      </c>
      <c r="J2387" s="63" t="str">
        <f t="shared" ref="J2387" si="217">CONCATENATE("IC.PA.",C2387,E2387,H2387)</f>
        <v>IC.PA.150901</v>
      </c>
      <c r="K2387" s="61" t="s">
        <v>1</v>
      </c>
      <c r="L2387" s="167" t="str">
        <f t="shared" ref="L2387" si="218">G2387</f>
        <v>Number of doses over 4hr</v>
      </c>
      <c r="M2387" s="61" t="str">
        <f t="shared" ref="M2387" si="219">CONCATENATE("PI.",J2387,".",K2387)</f>
        <v>PI.IC.PA.150901.01</v>
      </c>
      <c r="N2387" s="168"/>
      <c r="O2387" s="168" t="str">
        <f t="shared" ref="O2387" si="220">CONCATENATE("PH.",J2387,".",K2387)</f>
        <v>PH.IC.PA.150901.01</v>
      </c>
      <c r="Q2387" s="168" t="str">
        <f t="shared" ref="Q2387" si="221">CONCATENATE("CL.",J2387,".",K2387)</f>
        <v>CL.IC.PA.150901.01</v>
      </c>
      <c r="AJ2387" s="167" t="s">
        <v>12773</v>
      </c>
      <c r="AK2387" s="167">
        <v>1468</v>
      </c>
    </row>
    <row r="2388" spans="1:47" s="167" customFormat="1" ht="15">
      <c r="A2388" s="167" t="s">
        <v>6465</v>
      </c>
      <c r="C2388" s="61" t="s">
        <v>11559</v>
      </c>
      <c r="E2388" s="61" t="s">
        <v>326</v>
      </c>
      <c r="F2388" s="167" t="s">
        <v>13776</v>
      </c>
      <c r="G2388" s="167" t="s">
        <v>14892</v>
      </c>
      <c r="H2388" s="62" t="s">
        <v>12030</v>
      </c>
      <c r="J2388" s="63" t="str">
        <f t="shared" si="212"/>
        <v>IC.PA.150902</v>
      </c>
      <c r="K2388" s="61" t="s">
        <v>1</v>
      </c>
      <c r="L2388" s="167" t="str">
        <f t="shared" si="213"/>
        <v>Specify mg of doses over 4hr:</v>
      </c>
      <c r="M2388" s="61" t="str">
        <f t="shared" si="214"/>
        <v>PI.IC.PA.150902.01</v>
      </c>
      <c r="N2388" s="168"/>
      <c r="O2388" s="168" t="str">
        <f t="shared" si="215"/>
        <v>PH.IC.PA.150902.01</v>
      </c>
      <c r="Q2388" s="168" t="str">
        <f t="shared" si="216"/>
        <v>CL.IC.PA.150902.01</v>
      </c>
      <c r="AT2388" s="167" t="s">
        <v>12773</v>
      </c>
      <c r="AU2388" s="167">
        <v>1761</v>
      </c>
    </row>
    <row r="2389" spans="1:47" s="88" customFormat="1" ht="15">
      <c r="A2389" s="83" t="s">
        <v>6465</v>
      </c>
      <c r="B2389" s="167"/>
      <c r="C2389" s="61" t="s">
        <v>11559</v>
      </c>
      <c r="D2389" s="83" t="s">
        <v>12720</v>
      </c>
      <c r="E2389" s="81" t="s">
        <v>13764</v>
      </c>
      <c r="F2389" s="83" t="s">
        <v>13777</v>
      </c>
      <c r="G2389" s="83" t="s">
        <v>12157</v>
      </c>
      <c r="H2389" s="81" t="s">
        <v>11848</v>
      </c>
      <c r="I2389" s="83" t="s">
        <v>12157</v>
      </c>
      <c r="J2389" s="63" t="str">
        <f t="shared" si="212"/>
        <v>IC.PA.151001</v>
      </c>
      <c r="K2389" s="61" t="s">
        <v>1</v>
      </c>
      <c r="L2389" s="167" t="str">
        <f t="shared" si="213"/>
        <v>None</v>
      </c>
      <c r="M2389" s="61" t="str">
        <f t="shared" si="214"/>
        <v>PI.IC.PA.151001.01</v>
      </c>
      <c r="N2389" s="168"/>
      <c r="O2389" s="168" t="str">
        <f t="shared" si="215"/>
        <v>PH.IC.PA.151001.01</v>
      </c>
      <c r="P2389" s="167"/>
      <c r="Q2389" s="168" t="str">
        <f t="shared" si="216"/>
        <v>CL.IC.PA.151001.01</v>
      </c>
      <c r="AJ2389" s="167" t="s">
        <v>12773</v>
      </c>
      <c r="AK2389" s="167">
        <v>1468</v>
      </c>
    </row>
    <row r="2390" spans="1:47" s="88" customFormat="1" ht="15">
      <c r="A2390" s="83" t="s">
        <v>6465</v>
      </c>
      <c r="B2390" s="167"/>
      <c r="C2390" s="61" t="s">
        <v>11559</v>
      </c>
      <c r="D2390" s="83"/>
      <c r="E2390" s="81" t="s">
        <v>13764</v>
      </c>
      <c r="F2390" s="83" t="s">
        <v>13777</v>
      </c>
      <c r="G2390" s="83" t="s">
        <v>10592</v>
      </c>
      <c r="H2390" s="81" t="s">
        <v>12030</v>
      </c>
      <c r="I2390" s="83" t="s">
        <v>10592</v>
      </c>
      <c r="J2390" s="63" t="str">
        <f t="shared" si="212"/>
        <v>IC.PA.151002</v>
      </c>
      <c r="K2390" s="61" t="s">
        <v>1</v>
      </c>
      <c r="L2390" s="167" t="str">
        <f t="shared" si="213"/>
        <v>Nausea</v>
      </c>
      <c r="M2390" s="61" t="str">
        <f t="shared" si="214"/>
        <v>PI.IC.PA.151002.01</v>
      </c>
      <c r="N2390" s="168"/>
      <c r="O2390" s="168" t="str">
        <f t="shared" si="215"/>
        <v>PH.IC.PA.151002.01</v>
      </c>
      <c r="P2390" s="167"/>
      <c r="Q2390" s="168" t="str">
        <f t="shared" si="216"/>
        <v>CL.IC.PA.151002.01</v>
      </c>
      <c r="AJ2390" s="167" t="s">
        <v>12773</v>
      </c>
      <c r="AK2390" s="167">
        <v>1468</v>
      </c>
    </row>
    <row r="2391" spans="1:47" s="88" customFormat="1" ht="15">
      <c r="A2391" s="83" t="s">
        <v>6465</v>
      </c>
      <c r="B2391" s="167"/>
      <c r="C2391" s="61" t="s">
        <v>11559</v>
      </c>
      <c r="D2391" s="83"/>
      <c r="E2391" s="81" t="s">
        <v>13764</v>
      </c>
      <c r="F2391" s="83" t="s">
        <v>13777</v>
      </c>
      <c r="G2391" s="83" t="s">
        <v>10896</v>
      </c>
      <c r="H2391" s="81" t="s">
        <v>12032</v>
      </c>
      <c r="I2391" s="83" t="s">
        <v>10896</v>
      </c>
      <c r="J2391" s="63" t="str">
        <f t="shared" si="212"/>
        <v>IC.PA.151003</v>
      </c>
      <c r="K2391" s="61" t="s">
        <v>1</v>
      </c>
      <c r="L2391" s="167" t="str">
        <f t="shared" si="213"/>
        <v>Vomiting</v>
      </c>
      <c r="M2391" s="61" t="str">
        <f t="shared" si="214"/>
        <v>PI.IC.PA.151003.01</v>
      </c>
      <c r="N2391" s="168"/>
      <c r="O2391" s="168" t="str">
        <f t="shared" si="215"/>
        <v>PH.IC.PA.151003.01</v>
      </c>
      <c r="P2391" s="167"/>
      <c r="Q2391" s="168" t="str">
        <f t="shared" si="216"/>
        <v>CL.IC.PA.151003.01</v>
      </c>
      <c r="AJ2391" s="167" t="s">
        <v>12773</v>
      </c>
      <c r="AK2391" s="167">
        <v>1468</v>
      </c>
    </row>
    <row r="2392" spans="1:47" s="88" customFormat="1" ht="15">
      <c r="A2392" s="83" t="s">
        <v>6465</v>
      </c>
      <c r="B2392" s="167"/>
      <c r="C2392" s="61" t="s">
        <v>11559</v>
      </c>
      <c r="D2392" s="83"/>
      <c r="E2392" s="81" t="s">
        <v>13764</v>
      </c>
      <c r="F2392" s="83" t="s">
        <v>13777</v>
      </c>
      <c r="G2392" s="83" t="s">
        <v>6684</v>
      </c>
      <c r="H2392" s="81" t="s">
        <v>12028</v>
      </c>
      <c r="I2392" s="83" t="s">
        <v>6684</v>
      </c>
      <c r="J2392" s="63" t="str">
        <f t="shared" si="212"/>
        <v>IC.PA.151004</v>
      </c>
      <c r="K2392" s="61" t="s">
        <v>1</v>
      </c>
      <c r="L2392" s="167" t="str">
        <f t="shared" si="213"/>
        <v>Itching</v>
      </c>
      <c r="M2392" s="61" t="str">
        <f t="shared" si="214"/>
        <v>PI.IC.PA.151004.01</v>
      </c>
      <c r="N2392" s="168"/>
      <c r="O2392" s="168" t="str">
        <f t="shared" si="215"/>
        <v>PH.IC.PA.151004.01</v>
      </c>
      <c r="P2392" s="167"/>
      <c r="Q2392" s="168" t="str">
        <f t="shared" si="216"/>
        <v>CL.IC.PA.151004.01</v>
      </c>
      <c r="AJ2392" s="167" t="s">
        <v>12773</v>
      </c>
      <c r="AK2392" s="167">
        <v>1468</v>
      </c>
    </row>
    <row r="2393" spans="1:47" s="88" customFormat="1" ht="15">
      <c r="A2393" s="83" t="s">
        <v>6465</v>
      </c>
      <c r="B2393" s="167"/>
      <c r="C2393" s="61" t="s">
        <v>11559</v>
      </c>
      <c r="D2393" s="83"/>
      <c r="E2393" s="81" t="s">
        <v>13764</v>
      </c>
      <c r="F2393" s="83" t="s">
        <v>13777</v>
      </c>
      <c r="G2393" s="83" t="s">
        <v>10478</v>
      </c>
      <c r="H2393" s="81" t="s">
        <v>12210</v>
      </c>
      <c r="I2393" s="83" t="s">
        <v>10703</v>
      </c>
      <c r="J2393" s="63" t="str">
        <f t="shared" si="212"/>
        <v>IC.PA.151005</v>
      </c>
      <c r="K2393" s="61" t="s">
        <v>1</v>
      </c>
      <c r="L2393" s="167" t="str">
        <f t="shared" si="213"/>
        <v>Other: specify</v>
      </c>
      <c r="M2393" s="61" t="str">
        <f t="shared" si="214"/>
        <v>PI.IC.PA.151005.01</v>
      </c>
      <c r="N2393" s="168"/>
      <c r="O2393" s="168" t="str">
        <f t="shared" si="215"/>
        <v>PH.IC.PA.151005.01</v>
      </c>
      <c r="P2393" s="167"/>
      <c r="Q2393" s="168" t="str">
        <f t="shared" si="216"/>
        <v>CL.IC.PA.151005.01</v>
      </c>
      <c r="AJ2393" s="167" t="s">
        <v>12773</v>
      </c>
      <c r="AK2393" s="167">
        <v>1468</v>
      </c>
    </row>
    <row r="2394" spans="1:47" s="88" customFormat="1" ht="15">
      <c r="A2394" s="83" t="s">
        <v>6465</v>
      </c>
      <c r="B2394" s="167"/>
      <c r="C2394" s="61" t="s">
        <v>11559</v>
      </c>
      <c r="D2394" s="83"/>
      <c r="E2394" s="81" t="s">
        <v>13764</v>
      </c>
      <c r="F2394" s="83" t="s">
        <v>13777</v>
      </c>
      <c r="G2394" s="83" t="s">
        <v>7062</v>
      </c>
      <c r="H2394" s="81" t="s">
        <v>12212</v>
      </c>
      <c r="I2394" s="83" t="s">
        <v>7062</v>
      </c>
      <c r="J2394" s="63" t="str">
        <f t="shared" si="212"/>
        <v>IC.PA.151006</v>
      </c>
      <c r="K2394" s="61" t="s">
        <v>1</v>
      </c>
      <c r="L2394" s="167" t="str">
        <f t="shared" si="213"/>
        <v>Hypotension</v>
      </c>
      <c r="M2394" s="61" t="str">
        <f t="shared" si="214"/>
        <v>PI.IC.PA.151006.01</v>
      </c>
      <c r="N2394" s="168"/>
      <c r="O2394" s="168" t="str">
        <f t="shared" si="215"/>
        <v>PH.IC.PA.151006.01</v>
      </c>
      <c r="P2394" s="167"/>
      <c r="Q2394" s="168" t="str">
        <f t="shared" si="216"/>
        <v>CL.IC.PA.151006.01</v>
      </c>
      <c r="AJ2394" s="167" t="s">
        <v>12773</v>
      </c>
      <c r="AK2394" s="167">
        <v>1468</v>
      </c>
    </row>
    <row r="2395" spans="1:47" s="88" customFormat="1" ht="15">
      <c r="A2395" s="83" t="s">
        <v>6465</v>
      </c>
      <c r="B2395" s="167"/>
      <c r="C2395" s="61" t="s">
        <v>11559</v>
      </c>
      <c r="D2395" s="83"/>
      <c r="E2395" s="81" t="s">
        <v>13764</v>
      </c>
      <c r="F2395" s="83" t="s">
        <v>13777</v>
      </c>
      <c r="G2395" s="83" t="s">
        <v>12722</v>
      </c>
      <c r="H2395" s="81" t="s">
        <v>12225</v>
      </c>
      <c r="I2395" s="83" t="s">
        <v>12722</v>
      </c>
      <c r="J2395" s="63" t="str">
        <f t="shared" si="212"/>
        <v>IC.PA.151007</v>
      </c>
      <c r="K2395" s="61" t="s">
        <v>1</v>
      </c>
      <c r="L2395" s="167" t="str">
        <f t="shared" si="213"/>
        <v>Hypoventilation</v>
      </c>
      <c r="M2395" s="61" t="str">
        <f t="shared" si="214"/>
        <v>PI.IC.PA.151007.01</v>
      </c>
      <c r="N2395" s="168"/>
      <c r="O2395" s="168" t="str">
        <f t="shared" si="215"/>
        <v>PH.IC.PA.151007.01</v>
      </c>
      <c r="P2395" s="167"/>
      <c r="Q2395" s="168" t="str">
        <f t="shared" si="216"/>
        <v>CL.IC.PA.151007.01</v>
      </c>
      <c r="AJ2395" s="167" t="s">
        <v>12773</v>
      </c>
      <c r="AK2395" s="167">
        <v>1468</v>
      </c>
    </row>
    <row r="2396" spans="1:47" s="88" customFormat="1" ht="15">
      <c r="A2396" s="83" t="s">
        <v>6465</v>
      </c>
      <c r="B2396" s="167"/>
      <c r="C2396" s="61" t="s">
        <v>11559</v>
      </c>
      <c r="D2396" s="83"/>
      <c r="E2396" s="81" t="s">
        <v>13764</v>
      </c>
      <c r="F2396" s="83" t="s">
        <v>13777</v>
      </c>
      <c r="G2396" s="83" t="s">
        <v>10423</v>
      </c>
      <c r="H2396" s="81" t="s">
        <v>11638</v>
      </c>
      <c r="I2396" s="83" t="s">
        <v>10423</v>
      </c>
      <c r="J2396" s="63" t="str">
        <f t="shared" si="212"/>
        <v>IC.PA.151008</v>
      </c>
      <c r="K2396" s="61" t="s">
        <v>1</v>
      </c>
      <c r="L2396" s="167" t="str">
        <f t="shared" si="213"/>
        <v>Constipation</v>
      </c>
      <c r="M2396" s="61" t="str">
        <f t="shared" si="214"/>
        <v>PI.IC.PA.151008.01</v>
      </c>
      <c r="N2396" s="168"/>
      <c r="O2396" s="168" t="str">
        <f t="shared" si="215"/>
        <v>PH.IC.PA.151008.01</v>
      </c>
      <c r="P2396" s="167"/>
      <c r="Q2396" s="168" t="str">
        <f t="shared" si="216"/>
        <v>CL.IC.PA.151008.01</v>
      </c>
      <c r="AJ2396" s="167" t="s">
        <v>12773</v>
      </c>
      <c r="AK2396" s="167">
        <v>1468</v>
      </c>
    </row>
    <row r="2397" spans="1:47" s="88" customFormat="1" ht="15">
      <c r="A2397" s="83" t="s">
        <v>6465</v>
      </c>
      <c r="B2397" s="167"/>
      <c r="C2397" s="61" t="s">
        <v>11559</v>
      </c>
      <c r="D2397" s="83"/>
      <c r="E2397" s="81" t="s">
        <v>13764</v>
      </c>
      <c r="F2397" s="83" t="s">
        <v>13777</v>
      </c>
      <c r="G2397" s="83" t="s">
        <v>7271</v>
      </c>
      <c r="H2397" s="81" t="s">
        <v>11639</v>
      </c>
      <c r="I2397" s="83" t="s">
        <v>7271</v>
      </c>
      <c r="J2397" s="63" t="str">
        <f t="shared" si="212"/>
        <v>IC.PA.151009</v>
      </c>
      <c r="K2397" s="61" t="s">
        <v>1</v>
      </c>
      <c r="L2397" s="167" t="str">
        <f t="shared" si="213"/>
        <v>Confusion</v>
      </c>
      <c r="M2397" s="61" t="str">
        <f t="shared" si="214"/>
        <v>PI.IC.PA.151009.01</v>
      </c>
      <c r="N2397" s="168"/>
      <c r="O2397" s="168" t="str">
        <f t="shared" si="215"/>
        <v>PH.IC.PA.151009.01</v>
      </c>
      <c r="P2397" s="167"/>
      <c r="Q2397" s="168" t="str">
        <f t="shared" si="216"/>
        <v>CL.IC.PA.151009.01</v>
      </c>
      <c r="AJ2397" s="167" t="s">
        <v>12773</v>
      </c>
      <c r="AK2397" s="167">
        <v>1468</v>
      </c>
    </row>
    <row r="2398" spans="1:47" s="88" customFormat="1" ht="15">
      <c r="A2398" s="83" t="s">
        <v>6465</v>
      </c>
      <c r="B2398" s="167"/>
      <c r="C2398" s="61" t="s">
        <v>11559</v>
      </c>
      <c r="D2398" s="83"/>
      <c r="E2398" s="81" t="s">
        <v>13764</v>
      </c>
      <c r="F2398" s="83" t="s">
        <v>13777</v>
      </c>
      <c r="G2398" s="83" t="s">
        <v>12872</v>
      </c>
      <c r="H2398" s="81" t="s">
        <v>11829</v>
      </c>
      <c r="I2398" s="83" t="s">
        <v>12872</v>
      </c>
      <c r="J2398" s="63" t="str">
        <f t="shared" si="212"/>
        <v>IC.PA.151010</v>
      </c>
      <c r="K2398" s="61" t="s">
        <v>1</v>
      </c>
      <c r="L2398" s="167" t="str">
        <f t="shared" si="213"/>
        <v>Urinary Retention</v>
      </c>
      <c r="M2398" s="61" t="str">
        <f t="shared" si="214"/>
        <v>PI.IC.PA.151010.01</v>
      </c>
      <c r="N2398" s="168"/>
      <c r="O2398" s="168" t="str">
        <f t="shared" si="215"/>
        <v>PH.IC.PA.151010.01</v>
      </c>
      <c r="P2398" s="167"/>
      <c r="Q2398" s="168" t="str">
        <f t="shared" si="216"/>
        <v>CL.IC.PA.151010.01</v>
      </c>
      <c r="AJ2398" s="167" t="s">
        <v>12773</v>
      </c>
      <c r="AK2398" s="167">
        <v>1468</v>
      </c>
    </row>
    <row r="2399" spans="1:47" s="88" customFormat="1" ht="15">
      <c r="A2399" s="46" t="s">
        <v>6465</v>
      </c>
      <c r="B2399" s="167"/>
      <c r="C2399" s="61" t="s">
        <v>11559</v>
      </c>
      <c r="D2399" s="46" t="s">
        <v>291</v>
      </c>
      <c r="E2399" s="47" t="s">
        <v>13740</v>
      </c>
      <c r="F2399" s="46" t="s">
        <v>13778</v>
      </c>
      <c r="G2399" s="46" t="s">
        <v>12834</v>
      </c>
      <c r="H2399" s="47" t="s">
        <v>11848</v>
      </c>
      <c r="I2399" s="46" t="s">
        <v>12834</v>
      </c>
      <c r="J2399" s="63" t="str">
        <f t="shared" ref="J2399:J2407" si="222">CONCATENATE("IC.PA.",C2399,E2399,H2399)</f>
        <v>IC.PA.151101</v>
      </c>
      <c r="K2399" s="61" t="s">
        <v>1</v>
      </c>
      <c r="L2399" s="167" t="str">
        <f t="shared" si="213"/>
        <v>0 mg</v>
      </c>
      <c r="M2399" s="61" t="str">
        <f t="shared" si="214"/>
        <v>PI.IC.PA.151101.01</v>
      </c>
      <c r="N2399" s="168"/>
      <c r="O2399" s="168" t="str">
        <f t="shared" si="215"/>
        <v>PH.IC.PA.151101.01</v>
      </c>
      <c r="P2399" s="167"/>
      <c r="Q2399" s="168" t="str">
        <f t="shared" si="216"/>
        <v>CL.IC.PA.151101.01</v>
      </c>
      <c r="AJ2399" s="167" t="s">
        <v>12773</v>
      </c>
      <c r="AK2399" s="167">
        <v>1468</v>
      </c>
    </row>
    <row r="2400" spans="1:47" s="88" customFormat="1" ht="15">
      <c r="A2400" s="46" t="s">
        <v>6465</v>
      </c>
      <c r="B2400" s="167"/>
      <c r="C2400" s="61" t="s">
        <v>11559</v>
      </c>
      <c r="D2400" s="46"/>
      <c r="E2400" s="47" t="s">
        <v>13740</v>
      </c>
      <c r="F2400" s="46" t="s">
        <v>13778</v>
      </c>
      <c r="G2400" s="46" t="s">
        <v>6795</v>
      </c>
      <c r="H2400" s="47" t="s">
        <v>12030</v>
      </c>
      <c r="I2400" s="46" t="s">
        <v>6795</v>
      </c>
      <c r="J2400" s="63" t="str">
        <f t="shared" si="222"/>
        <v>IC.PA.151102</v>
      </c>
      <c r="K2400" s="61" t="s">
        <v>1</v>
      </c>
      <c r="L2400" s="167" t="str">
        <f t="shared" ref="L2400:L2407" si="223">G2400</f>
        <v>0.2mg</v>
      </c>
      <c r="M2400" s="61" t="str">
        <f t="shared" ref="M2400:M2407" si="224">CONCATENATE("PI.",J2400,".",K2400)</f>
        <v>PI.IC.PA.151102.01</v>
      </c>
      <c r="N2400" s="168"/>
      <c r="O2400" s="168" t="str">
        <f t="shared" ref="O2400:O2407" si="225">CONCATENATE("PH.",J2400,".",K2400)</f>
        <v>PH.IC.PA.151102.01</v>
      </c>
      <c r="P2400" s="167"/>
      <c r="Q2400" s="168" t="str">
        <f t="shared" ref="Q2400:Q2407" si="226">CONCATENATE("CL.",J2400,".",K2400)</f>
        <v>CL.IC.PA.151102.01</v>
      </c>
      <c r="AJ2400" s="167" t="s">
        <v>12773</v>
      </c>
      <c r="AK2400" s="167">
        <v>1468</v>
      </c>
    </row>
    <row r="2401" spans="1:39" s="88" customFormat="1" ht="15">
      <c r="A2401" s="46" t="s">
        <v>6465</v>
      </c>
      <c r="B2401" s="167"/>
      <c r="C2401" s="61" t="s">
        <v>11559</v>
      </c>
      <c r="D2401" s="46"/>
      <c r="E2401" s="47" t="s">
        <v>13740</v>
      </c>
      <c r="F2401" s="46" t="s">
        <v>13778</v>
      </c>
      <c r="G2401" s="46" t="s">
        <v>6796</v>
      </c>
      <c r="H2401" s="47" t="s">
        <v>12032</v>
      </c>
      <c r="I2401" s="46" t="s">
        <v>6796</v>
      </c>
      <c r="J2401" s="63" t="str">
        <f t="shared" si="222"/>
        <v>IC.PA.151103</v>
      </c>
      <c r="K2401" s="61" t="s">
        <v>1</v>
      </c>
      <c r="L2401" s="167" t="str">
        <f t="shared" si="223"/>
        <v>0.3mg</v>
      </c>
      <c r="M2401" s="61" t="str">
        <f t="shared" si="224"/>
        <v>PI.IC.PA.151103.01</v>
      </c>
      <c r="N2401" s="168"/>
      <c r="O2401" s="168" t="str">
        <f t="shared" si="225"/>
        <v>PH.IC.PA.151103.01</v>
      </c>
      <c r="P2401" s="167"/>
      <c r="Q2401" s="168" t="str">
        <f t="shared" si="226"/>
        <v>CL.IC.PA.151103.01</v>
      </c>
      <c r="AJ2401" s="167" t="s">
        <v>12773</v>
      </c>
      <c r="AK2401" s="167">
        <v>1468</v>
      </c>
    </row>
    <row r="2402" spans="1:39" s="88" customFormat="1" ht="15">
      <c r="A2402" s="46" t="s">
        <v>6465</v>
      </c>
      <c r="B2402" s="167"/>
      <c r="C2402" s="61" t="s">
        <v>11559</v>
      </c>
      <c r="D2402" s="46"/>
      <c r="E2402" s="47" t="s">
        <v>13740</v>
      </c>
      <c r="F2402" s="46" t="s">
        <v>13778</v>
      </c>
      <c r="G2402" s="46" t="s">
        <v>6797</v>
      </c>
      <c r="H2402" s="47" t="s">
        <v>12028</v>
      </c>
      <c r="I2402" s="46" t="s">
        <v>6797</v>
      </c>
      <c r="J2402" s="63" t="str">
        <f t="shared" si="222"/>
        <v>IC.PA.151104</v>
      </c>
      <c r="K2402" s="61" t="s">
        <v>1</v>
      </c>
      <c r="L2402" s="167" t="str">
        <f t="shared" si="223"/>
        <v>0.4mg</v>
      </c>
      <c r="M2402" s="61" t="str">
        <f t="shared" si="224"/>
        <v>PI.IC.PA.151104.01</v>
      </c>
      <c r="N2402" s="168"/>
      <c r="O2402" s="168" t="str">
        <f t="shared" si="225"/>
        <v>PH.IC.PA.151104.01</v>
      </c>
      <c r="P2402" s="167"/>
      <c r="Q2402" s="168" t="str">
        <f t="shared" si="226"/>
        <v>CL.IC.PA.151104.01</v>
      </c>
      <c r="AJ2402" s="167" t="s">
        <v>12773</v>
      </c>
      <c r="AK2402" s="167">
        <v>1468</v>
      </c>
    </row>
    <row r="2403" spans="1:39" s="88" customFormat="1" ht="15">
      <c r="A2403" s="46" t="s">
        <v>6465</v>
      </c>
      <c r="B2403" s="167"/>
      <c r="C2403" s="61" t="s">
        <v>11559</v>
      </c>
      <c r="D2403" s="46"/>
      <c r="E2403" s="47" t="s">
        <v>13740</v>
      </c>
      <c r="F2403" s="46" t="s">
        <v>13778</v>
      </c>
      <c r="G2403" s="46" t="s">
        <v>6798</v>
      </c>
      <c r="H2403" s="47" t="s">
        <v>12210</v>
      </c>
      <c r="I2403" s="46" t="s">
        <v>6798</v>
      </c>
      <c r="J2403" s="63" t="str">
        <f t="shared" si="222"/>
        <v>IC.PA.151105</v>
      </c>
      <c r="K2403" s="61" t="s">
        <v>1</v>
      </c>
      <c r="L2403" s="167" t="str">
        <f t="shared" si="223"/>
        <v>0.5mg</v>
      </c>
      <c r="M2403" s="61" t="str">
        <f t="shared" si="224"/>
        <v>PI.IC.PA.151105.01</v>
      </c>
      <c r="N2403" s="168"/>
      <c r="O2403" s="168" t="str">
        <f t="shared" si="225"/>
        <v>PH.IC.PA.151105.01</v>
      </c>
      <c r="P2403" s="167"/>
      <c r="Q2403" s="168" t="str">
        <f t="shared" si="226"/>
        <v>CL.IC.PA.151105.01</v>
      </c>
      <c r="AJ2403" s="167" t="s">
        <v>12773</v>
      </c>
      <c r="AK2403" s="167">
        <v>1468</v>
      </c>
    </row>
    <row r="2404" spans="1:39" s="88" customFormat="1" ht="15">
      <c r="A2404" s="46" t="s">
        <v>6465</v>
      </c>
      <c r="B2404" s="167"/>
      <c r="C2404" s="61" t="s">
        <v>11559</v>
      </c>
      <c r="D2404" s="46"/>
      <c r="E2404" s="47" t="s">
        <v>13740</v>
      </c>
      <c r="F2404" s="46" t="s">
        <v>13778</v>
      </c>
      <c r="G2404" s="46" t="s">
        <v>297</v>
      </c>
      <c r="H2404" s="47" t="s">
        <v>12212</v>
      </c>
      <c r="I2404" s="46" t="s">
        <v>297</v>
      </c>
      <c r="J2404" s="63" t="str">
        <f t="shared" si="222"/>
        <v>IC.PA.151106</v>
      </c>
      <c r="K2404" s="61" t="s">
        <v>1</v>
      </c>
      <c r="L2404" s="167" t="str">
        <f t="shared" si="223"/>
        <v>0.6mg</v>
      </c>
      <c r="M2404" s="61" t="str">
        <f t="shared" si="224"/>
        <v>PI.IC.PA.151106.01</v>
      </c>
      <c r="N2404" s="168"/>
      <c r="O2404" s="168" t="str">
        <f t="shared" si="225"/>
        <v>PH.IC.PA.151106.01</v>
      </c>
      <c r="P2404" s="167"/>
      <c r="Q2404" s="168" t="str">
        <f t="shared" si="226"/>
        <v>CL.IC.PA.151106.01</v>
      </c>
      <c r="AJ2404" s="167" t="s">
        <v>12773</v>
      </c>
      <c r="AK2404" s="167">
        <v>1468</v>
      </c>
    </row>
    <row r="2405" spans="1:39" s="88" customFormat="1" ht="15">
      <c r="A2405" s="46" t="s">
        <v>6465</v>
      </c>
      <c r="B2405" s="167"/>
      <c r="C2405" s="61" t="s">
        <v>11559</v>
      </c>
      <c r="D2405" s="46"/>
      <c r="E2405" s="47" t="s">
        <v>13740</v>
      </c>
      <c r="F2405" s="46" t="s">
        <v>13778</v>
      </c>
      <c r="G2405" s="46" t="s">
        <v>10478</v>
      </c>
      <c r="H2405" s="47" t="s">
        <v>12225</v>
      </c>
      <c r="I2405" s="46" t="s">
        <v>10478</v>
      </c>
      <c r="J2405" s="63" t="str">
        <f t="shared" si="222"/>
        <v>IC.PA.151107</v>
      </c>
      <c r="K2405" s="61" t="s">
        <v>1</v>
      </c>
      <c r="L2405" s="167" t="str">
        <f t="shared" si="223"/>
        <v>Other: specify</v>
      </c>
      <c r="M2405" s="61" t="str">
        <f t="shared" si="224"/>
        <v>PI.IC.PA.151107.01</v>
      </c>
      <c r="N2405" s="168"/>
      <c r="O2405" s="168" t="str">
        <f t="shared" si="225"/>
        <v>PH.IC.PA.151107.01</v>
      </c>
      <c r="P2405" s="167"/>
      <c r="Q2405" s="168" t="str">
        <f t="shared" si="226"/>
        <v>CL.IC.PA.151107.01</v>
      </c>
      <c r="AJ2405" s="167" t="s">
        <v>12773</v>
      </c>
      <c r="AK2405" s="167">
        <v>1468</v>
      </c>
    </row>
    <row r="2406" spans="1:39" s="88" customFormat="1" ht="15">
      <c r="A2406" s="46" t="s">
        <v>6465</v>
      </c>
      <c r="B2406" s="167"/>
      <c r="C2406" s="47" t="s">
        <v>11559</v>
      </c>
      <c r="D2406" s="46" t="s">
        <v>13726</v>
      </c>
      <c r="E2406" s="47" t="s">
        <v>12100</v>
      </c>
      <c r="F2406" s="46" t="s">
        <v>13781</v>
      </c>
      <c r="G2406" s="46" t="s">
        <v>14886</v>
      </c>
      <c r="H2406" s="47" t="s">
        <v>11848</v>
      </c>
      <c r="I2406" s="46"/>
      <c r="J2406" s="63" t="str">
        <f>CONCATENATE("IC.PA.",C2406,E2406,H2406)</f>
        <v>IC.PA.151201</v>
      </c>
      <c r="K2406" s="61" t="s">
        <v>1</v>
      </c>
      <c r="L2406" s="167" t="str">
        <f>G2406</f>
        <v>Specify:</v>
      </c>
      <c r="M2406" s="61" t="str">
        <f>CONCATENATE("PI.",J2406,".",K2406)</f>
        <v>PI.IC.PA.151201.01</v>
      </c>
      <c r="N2406" s="168"/>
      <c r="O2406" s="168" t="str">
        <f>CONCATENATE("PH.",J2406,".",K2406)</f>
        <v>PH.IC.PA.151201.01</v>
      </c>
      <c r="P2406" s="167"/>
      <c r="Q2406" s="168" t="str">
        <f>CONCATENATE("CL.",J2406,".",K2406)</f>
        <v>CL.IC.PA.151201.01</v>
      </c>
      <c r="AJ2406" s="167" t="s">
        <v>12773</v>
      </c>
      <c r="AK2406" s="167">
        <v>1468</v>
      </c>
    </row>
    <row r="2407" spans="1:39" s="88" customFormat="1" ht="15">
      <c r="A2407" s="46" t="s">
        <v>6465</v>
      </c>
      <c r="B2407" s="167" t="s">
        <v>13857</v>
      </c>
      <c r="C2407" s="47" t="s">
        <v>11560</v>
      </c>
      <c r="D2407" s="46" t="s">
        <v>13856</v>
      </c>
      <c r="E2407" s="47" t="s">
        <v>11848</v>
      </c>
      <c r="F2407" s="46" t="s">
        <v>13858</v>
      </c>
      <c r="G2407" s="46" t="s">
        <v>13859</v>
      </c>
      <c r="H2407" s="47" t="s">
        <v>11848</v>
      </c>
      <c r="I2407" s="46"/>
      <c r="J2407" s="63" t="str">
        <f t="shared" si="222"/>
        <v>IC.PA.160101</v>
      </c>
      <c r="K2407" s="61" t="s">
        <v>1</v>
      </c>
      <c r="L2407" s="167" t="str">
        <f t="shared" si="223"/>
        <v>PCA Setup verified</v>
      </c>
      <c r="M2407" s="61" t="str">
        <f t="shared" si="224"/>
        <v>PI.IC.PA.160101.01</v>
      </c>
      <c r="N2407" s="168"/>
      <c r="O2407" s="168" t="str">
        <f t="shared" si="225"/>
        <v>PH.IC.PA.160101.01</v>
      </c>
      <c r="P2407" s="167"/>
      <c r="Q2407" s="168" t="str">
        <f t="shared" si="226"/>
        <v>CL.IC.PA.160101.01</v>
      </c>
      <c r="AJ2407" s="167"/>
      <c r="AK2407" s="167"/>
      <c r="AL2407" s="88" t="s">
        <v>12773</v>
      </c>
      <c r="AM2407" s="88">
        <v>1505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U120"/>
  <sheetViews>
    <sheetView topLeftCell="AA1" workbookViewId="0">
      <pane ySplit="880"/>
      <selection activeCell="AV1" sqref="AV1"/>
      <selection pane="bottomLeft" activeCell="F26" sqref="F26"/>
    </sheetView>
  </sheetViews>
  <sheetFormatPr baseColWidth="10" defaultColWidth="11" defaultRowHeight="13" x14ac:dyDescent="0"/>
  <cols>
    <col min="2" max="2" width="27.85546875" customWidth="1"/>
    <col min="4" max="4" width="35.28515625" customWidth="1"/>
    <col min="5" max="5" width="6.7109375" customWidth="1"/>
    <col min="6" max="6" width="35.5703125" customWidth="1"/>
    <col min="7" max="7" width="29.140625" customWidth="1"/>
    <col min="12" max="12" width="40.42578125" customWidth="1"/>
  </cols>
  <sheetData>
    <row r="1" spans="1:47" s="45" customFormat="1" ht="30" customHeight="1">
      <c r="A1" s="43" t="s">
        <v>12085</v>
      </c>
      <c r="B1" s="43" t="s">
        <v>12086</v>
      </c>
      <c r="C1" s="43" t="s">
        <v>12745</v>
      </c>
      <c r="D1" s="43" t="s">
        <v>12363</v>
      </c>
      <c r="E1" s="43" t="s">
        <v>12457</v>
      </c>
      <c r="F1" s="43" t="s">
        <v>12364</v>
      </c>
      <c r="G1" s="43" t="s">
        <v>12365</v>
      </c>
      <c r="H1" s="43" t="s">
        <v>12458</v>
      </c>
      <c r="I1" s="43" t="s">
        <v>12366</v>
      </c>
      <c r="J1" s="43" t="s">
        <v>12367</v>
      </c>
      <c r="K1" s="43" t="s">
        <v>12368</v>
      </c>
      <c r="L1" s="43" t="s">
        <v>12369</v>
      </c>
      <c r="M1" s="43" t="s">
        <v>12000</v>
      </c>
      <c r="N1" s="43" t="s">
        <v>1190</v>
      </c>
      <c r="O1" s="43" t="s">
        <v>12361</v>
      </c>
      <c r="P1" s="43" t="s">
        <v>12362</v>
      </c>
      <c r="Q1" s="43" t="s">
        <v>12172</v>
      </c>
      <c r="R1" s="43" t="s">
        <v>2544</v>
      </c>
      <c r="S1" s="43" t="s">
        <v>12455</v>
      </c>
      <c r="T1" s="43" t="s">
        <v>2545</v>
      </c>
      <c r="U1" s="43" t="s">
        <v>12456</v>
      </c>
      <c r="V1" s="43" t="s">
        <v>12279</v>
      </c>
      <c r="W1" s="43" t="s">
        <v>12280</v>
      </c>
      <c r="X1" s="43" t="s">
        <v>2064</v>
      </c>
      <c r="Y1" s="43" t="s">
        <v>2065</v>
      </c>
      <c r="Z1" s="43" t="s">
        <v>1718</v>
      </c>
      <c r="AA1" s="43" t="s">
        <v>1719</v>
      </c>
      <c r="AB1" s="43" t="s">
        <v>669</v>
      </c>
      <c r="AC1" s="43" t="s">
        <v>670</v>
      </c>
      <c r="AD1" s="43" t="s">
        <v>671</v>
      </c>
      <c r="AE1" s="43" t="s">
        <v>567</v>
      </c>
      <c r="AF1" s="43" t="s">
        <v>13483</v>
      </c>
      <c r="AG1" s="43" t="s">
        <v>13484</v>
      </c>
      <c r="AH1" s="43" t="s">
        <v>13709</v>
      </c>
      <c r="AI1" s="43" t="s">
        <v>13715</v>
      </c>
      <c r="AJ1" s="43" t="s">
        <v>13712</v>
      </c>
      <c r="AK1" s="43" t="s">
        <v>13713</v>
      </c>
      <c r="AL1" s="43" t="s">
        <v>13796</v>
      </c>
      <c r="AM1" s="43" t="s">
        <v>13797</v>
      </c>
      <c r="AN1" s="43" t="s">
        <v>13798</v>
      </c>
      <c r="AO1" s="43" t="s">
        <v>13799</v>
      </c>
      <c r="AP1" s="43" t="s">
        <v>13974</v>
      </c>
      <c r="AQ1" s="43" t="s">
        <v>13975</v>
      </c>
      <c r="AR1" s="43" t="s">
        <v>14487</v>
      </c>
      <c r="AS1" s="43" t="s">
        <v>14488</v>
      </c>
      <c r="AT1" s="43" t="s">
        <v>14705</v>
      </c>
      <c r="AU1" s="43" t="s">
        <v>14706</v>
      </c>
    </row>
    <row r="2" spans="1:47" s="60" customFormat="1" ht="15">
      <c r="A2" s="60" t="s">
        <v>5838</v>
      </c>
      <c r="B2" s="60" t="s">
        <v>5946</v>
      </c>
      <c r="C2" s="61" t="s">
        <v>12175</v>
      </c>
      <c r="D2" s="60" t="s">
        <v>13429</v>
      </c>
      <c r="E2" s="61" t="s">
        <v>12175</v>
      </c>
      <c r="F2" s="60" t="s">
        <v>5947</v>
      </c>
      <c r="G2" s="60" t="s">
        <v>5948</v>
      </c>
      <c r="H2" s="61" t="s">
        <v>12175</v>
      </c>
      <c r="I2" s="60" t="s">
        <v>5840</v>
      </c>
      <c r="J2" s="63" t="str">
        <f>CONCATENATE("IC.PY.",C2,E2,H2)</f>
        <v>IC.PY.010101</v>
      </c>
      <c r="K2" s="61" t="s">
        <v>12175</v>
      </c>
      <c r="L2" s="60" t="str">
        <f t="shared" ref="L2:L58" si="0">G2</f>
        <v>Cooperative</v>
      </c>
      <c r="M2" s="64" t="str">
        <f>CONCATENATE("PI.",J2,".",K2)</f>
        <v>PI.IC.PY.010101.01</v>
      </c>
      <c r="N2" s="64"/>
      <c r="O2" s="64" t="str">
        <f>CONCATENATE("PH.",J2,".",K2)</f>
        <v>PH.IC.PY.010101.01</v>
      </c>
      <c r="Q2" s="64" t="str">
        <f>CONCATENATE("CL.",J2,".",K2)</f>
        <v>CL.IC.PY.010101.01</v>
      </c>
    </row>
    <row r="3" spans="1:47" s="60" customFormat="1" ht="15">
      <c r="A3" s="60" t="s">
        <v>5838</v>
      </c>
      <c r="C3" s="61" t="s">
        <v>12175</v>
      </c>
      <c r="E3" s="61" t="s">
        <v>12175</v>
      </c>
      <c r="F3" s="60" t="s">
        <v>5947</v>
      </c>
      <c r="G3" s="60" t="s">
        <v>5841</v>
      </c>
      <c r="H3" s="61" t="s">
        <v>12430</v>
      </c>
      <c r="I3" s="60" t="s">
        <v>5841</v>
      </c>
      <c r="J3" s="63" t="str">
        <f t="shared" ref="J3:J58" si="1">CONCATENATE("IC.PY.",C3,E3,H3)</f>
        <v>IC.PY.010102</v>
      </c>
      <c r="K3" s="61" t="s">
        <v>12175</v>
      </c>
      <c r="L3" s="60" t="str">
        <f t="shared" si="0"/>
        <v>Calm</v>
      </c>
      <c r="M3" s="64" t="str">
        <f t="shared" ref="M3:M58" si="2">CONCATENATE("PI.",J3,".",K3)</f>
        <v>PI.IC.PY.010102.01</v>
      </c>
      <c r="N3" s="64"/>
      <c r="O3" s="64" t="str">
        <f t="shared" ref="O3:O58" si="3">CONCATENATE("PH.",J3,".",K3)</f>
        <v>PH.IC.PY.010102.01</v>
      </c>
      <c r="Q3" s="64" t="str">
        <f t="shared" ref="Q3:Q58" si="4">CONCATENATE("CL.",J3,".",K3)</f>
        <v>CL.IC.PY.010102.01</v>
      </c>
    </row>
    <row r="4" spans="1:47" s="60" customFormat="1" ht="15">
      <c r="A4" s="60" t="s">
        <v>5838</v>
      </c>
      <c r="C4" s="61" t="s">
        <v>4702</v>
      </c>
      <c r="E4" s="61" t="s">
        <v>4702</v>
      </c>
      <c r="F4" s="60" t="s">
        <v>5947</v>
      </c>
      <c r="G4" s="60" t="s">
        <v>5842</v>
      </c>
      <c r="H4" s="61" t="s">
        <v>5843</v>
      </c>
      <c r="I4" s="60" t="s">
        <v>5842</v>
      </c>
      <c r="J4" s="63" t="str">
        <f t="shared" si="1"/>
        <v>IC.PY.010103</v>
      </c>
      <c r="K4" s="61" t="s">
        <v>4702</v>
      </c>
      <c r="L4" s="60" t="str">
        <f t="shared" si="0"/>
        <v>Cheerful</v>
      </c>
      <c r="M4" s="64" t="str">
        <f t="shared" si="2"/>
        <v>PI.IC.PY.010103.01</v>
      </c>
      <c r="N4" s="64"/>
      <c r="O4" s="64" t="str">
        <f t="shared" si="3"/>
        <v>PH.IC.PY.010103.01</v>
      </c>
      <c r="Q4" s="64" t="str">
        <f t="shared" si="4"/>
        <v>CL.IC.PY.010103.01</v>
      </c>
    </row>
    <row r="5" spans="1:47" s="60" customFormat="1" ht="15">
      <c r="A5" s="60" t="s">
        <v>5838</v>
      </c>
      <c r="C5" s="61" t="s">
        <v>12175</v>
      </c>
      <c r="E5" s="61" t="s">
        <v>12175</v>
      </c>
      <c r="F5" s="60" t="s">
        <v>5947</v>
      </c>
      <c r="G5" s="60" t="s">
        <v>5844</v>
      </c>
      <c r="H5" s="61" t="s">
        <v>6464</v>
      </c>
      <c r="I5" s="60" t="s">
        <v>5845</v>
      </c>
      <c r="J5" s="63" t="str">
        <f t="shared" si="1"/>
        <v>IC.PY.010104</v>
      </c>
      <c r="K5" s="61" t="s">
        <v>12175</v>
      </c>
      <c r="L5" s="60" t="str">
        <f t="shared" si="0"/>
        <v>Uncooperative</v>
      </c>
      <c r="M5" s="64" t="str">
        <f t="shared" si="2"/>
        <v>PI.IC.PY.010104.01</v>
      </c>
      <c r="N5" s="64"/>
      <c r="O5" s="64" t="str">
        <f t="shared" si="3"/>
        <v>PH.IC.PY.010104.01</v>
      </c>
      <c r="Q5" s="64" t="str">
        <f t="shared" si="4"/>
        <v>CL.IC.PY.010104.01</v>
      </c>
    </row>
    <row r="6" spans="1:47" s="60" customFormat="1" ht="15">
      <c r="A6" s="60" t="s">
        <v>5838</v>
      </c>
      <c r="C6" s="61" t="s">
        <v>12175</v>
      </c>
      <c r="E6" s="61" t="s">
        <v>12175</v>
      </c>
      <c r="F6" s="60" t="s">
        <v>5947</v>
      </c>
      <c r="G6" s="60" t="s">
        <v>5846</v>
      </c>
      <c r="H6" s="61" t="s">
        <v>6291</v>
      </c>
      <c r="I6" s="60" t="s">
        <v>5846</v>
      </c>
      <c r="J6" s="63" t="str">
        <f t="shared" si="1"/>
        <v>IC.PY.010105</v>
      </c>
      <c r="K6" s="61" t="s">
        <v>12175</v>
      </c>
      <c r="L6" s="60" t="str">
        <f t="shared" si="0"/>
        <v>Anxious</v>
      </c>
      <c r="M6" s="64" t="str">
        <f t="shared" si="2"/>
        <v>PI.IC.PY.010105.01</v>
      </c>
      <c r="N6" s="64"/>
      <c r="O6" s="64" t="str">
        <f t="shared" si="3"/>
        <v>PH.IC.PY.010105.01</v>
      </c>
      <c r="Q6" s="64" t="str">
        <f t="shared" si="4"/>
        <v>CL.IC.PY.010105.01</v>
      </c>
    </row>
    <row r="7" spans="1:47" s="60" customFormat="1" ht="15">
      <c r="A7" s="60" t="s">
        <v>5838</v>
      </c>
      <c r="C7" s="61" t="s">
        <v>12175</v>
      </c>
      <c r="E7" s="61" t="s">
        <v>12175</v>
      </c>
      <c r="F7" s="60" t="s">
        <v>5947</v>
      </c>
      <c r="G7" s="60" t="s">
        <v>5847</v>
      </c>
      <c r="H7" s="61" t="s">
        <v>6988</v>
      </c>
      <c r="I7" s="60" t="s">
        <v>5847</v>
      </c>
      <c r="J7" s="63" t="str">
        <f t="shared" si="1"/>
        <v>IC.PY.010106</v>
      </c>
      <c r="K7" s="61" t="s">
        <v>12175</v>
      </c>
      <c r="L7" s="60" t="str">
        <f t="shared" si="0"/>
        <v>Irritable</v>
      </c>
      <c r="M7" s="64" t="str">
        <f t="shared" si="2"/>
        <v>PI.IC.PY.010106.01</v>
      </c>
      <c r="N7" s="64"/>
      <c r="O7" s="64" t="str">
        <f t="shared" si="3"/>
        <v>PH.IC.PY.010106.01</v>
      </c>
      <c r="Q7" s="64" t="str">
        <f t="shared" si="4"/>
        <v>CL.IC.PY.010106.01</v>
      </c>
    </row>
    <row r="8" spans="1:47" s="60" customFormat="1" ht="15">
      <c r="A8" s="60" t="s">
        <v>5838</v>
      </c>
      <c r="C8" s="61" t="s">
        <v>12175</v>
      </c>
      <c r="E8" s="61" t="s">
        <v>12175</v>
      </c>
      <c r="F8" s="60" t="s">
        <v>5947</v>
      </c>
      <c r="G8" s="60" t="s">
        <v>6077</v>
      </c>
      <c r="H8" s="61" t="s">
        <v>6317</v>
      </c>
      <c r="I8" s="60" t="s">
        <v>6077</v>
      </c>
      <c r="J8" s="63" t="str">
        <f t="shared" si="1"/>
        <v>IC.PY.010107</v>
      </c>
      <c r="K8" s="61" t="s">
        <v>12175</v>
      </c>
      <c r="L8" s="60" t="str">
        <f t="shared" si="0"/>
        <v>Restless</v>
      </c>
      <c r="M8" s="64" t="str">
        <f t="shared" si="2"/>
        <v>PI.IC.PY.010107.01</v>
      </c>
      <c r="N8" s="64"/>
      <c r="O8" s="64" t="str">
        <f t="shared" si="3"/>
        <v>PH.IC.PY.010107.01</v>
      </c>
      <c r="Q8" s="64" t="str">
        <f t="shared" si="4"/>
        <v>CL.IC.PY.010107.01</v>
      </c>
    </row>
    <row r="9" spans="1:47" s="60" customFormat="1" ht="15">
      <c r="A9" s="60" t="s">
        <v>5838</v>
      </c>
      <c r="C9" s="61" t="s">
        <v>12175</v>
      </c>
      <c r="E9" s="61" t="s">
        <v>12175</v>
      </c>
      <c r="F9" s="60" t="s">
        <v>5947</v>
      </c>
      <c r="G9" s="60" t="s">
        <v>7482</v>
      </c>
      <c r="H9" s="61" t="s">
        <v>3574</v>
      </c>
      <c r="I9" s="60" t="s">
        <v>7482</v>
      </c>
      <c r="J9" s="63" t="str">
        <f t="shared" si="1"/>
        <v>IC.PY.010108</v>
      </c>
      <c r="K9" s="61" t="s">
        <v>12175</v>
      </c>
      <c r="L9" s="60" t="str">
        <f t="shared" si="0"/>
        <v>Agitated</v>
      </c>
      <c r="M9" s="64" t="str">
        <f t="shared" si="2"/>
        <v>PI.IC.PY.010108.01</v>
      </c>
      <c r="N9" s="64"/>
      <c r="O9" s="64" t="str">
        <f t="shared" si="3"/>
        <v>PH.IC.PY.010108.01</v>
      </c>
      <c r="Q9" s="64" t="str">
        <f t="shared" si="4"/>
        <v>CL.IC.PY.010108.01</v>
      </c>
    </row>
    <row r="10" spans="1:47" s="60" customFormat="1" ht="15">
      <c r="A10" s="60" t="s">
        <v>5838</v>
      </c>
      <c r="C10" s="61" t="s">
        <v>12175</v>
      </c>
      <c r="E10" s="61" t="s">
        <v>12175</v>
      </c>
      <c r="F10" s="60" t="s">
        <v>5947</v>
      </c>
      <c r="G10" s="60" t="s">
        <v>5848</v>
      </c>
      <c r="H10" s="61" t="s">
        <v>3690</v>
      </c>
      <c r="I10" s="60" t="s">
        <v>5848</v>
      </c>
      <c r="J10" s="63" t="str">
        <f t="shared" si="1"/>
        <v>IC.PY.010109</v>
      </c>
      <c r="K10" s="61" t="s">
        <v>12175</v>
      </c>
      <c r="L10" s="60" t="str">
        <f t="shared" si="0"/>
        <v>Hostile</v>
      </c>
      <c r="M10" s="64" t="str">
        <f t="shared" si="2"/>
        <v>PI.IC.PY.010109.01</v>
      </c>
      <c r="N10" s="64"/>
      <c r="O10" s="64" t="str">
        <f t="shared" si="3"/>
        <v>PH.IC.PY.010109.01</v>
      </c>
      <c r="Q10" s="64" t="str">
        <f t="shared" si="4"/>
        <v>CL.IC.PY.010109.01</v>
      </c>
    </row>
    <row r="11" spans="1:47" s="60" customFormat="1" ht="15">
      <c r="A11" s="60" t="s">
        <v>5838</v>
      </c>
      <c r="C11" s="61" t="s">
        <v>12175</v>
      </c>
      <c r="E11" s="61" t="s">
        <v>12175</v>
      </c>
      <c r="F11" s="60" t="s">
        <v>5947</v>
      </c>
      <c r="G11" s="60" t="s">
        <v>5558</v>
      </c>
      <c r="H11" s="61" t="s">
        <v>3188</v>
      </c>
      <c r="I11" s="60" t="s">
        <v>5558</v>
      </c>
      <c r="J11" s="63" t="str">
        <f t="shared" si="1"/>
        <v>IC.PY.010110</v>
      </c>
      <c r="K11" s="61" t="s">
        <v>12175</v>
      </c>
      <c r="L11" s="60" t="str">
        <f t="shared" si="0"/>
        <v>Angry</v>
      </c>
      <c r="M11" s="64" t="str">
        <f t="shared" si="2"/>
        <v>PI.IC.PY.010110.01</v>
      </c>
      <c r="N11" s="64"/>
      <c r="O11" s="64" t="str">
        <f t="shared" si="3"/>
        <v>PH.IC.PY.010110.01</v>
      </c>
      <c r="Q11" s="64" t="str">
        <f t="shared" si="4"/>
        <v>CL.IC.PY.010110.01</v>
      </c>
    </row>
    <row r="12" spans="1:47" s="60" customFormat="1" ht="15">
      <c r="A12" s="60" t="s">
        <v>5838</v>
      </c>
      <c r="C12" s="61" t="s">
        <v>12175</v>
      </c>
      <c r="E12" s="61" t="s">
        <v>12175</v>
      </c>
      <c r="F12" s="60" t="s">
        <v>5947</v>
      </c>
      <c r="G12" s="60" t="s">
        <v>5559</v>
      </c>
      <c r="H12" s="61" t="s">
        <v>5749</v>
      </c>
      <c r="I12" s="60" t="s">
        <v>5559</v>
      </c>
      <c r="J12" s="63" t="str">
        <f t="shared" si="1"/>
        <v>IC.PY.010111</v>
      </c>
      <c r="K12" s="61" t="s">
        <v>12175</v>
      </c>
      <c r="L12" s="60" t="str">
        <f t="shared" si="0"/>
        <v>Abusive</v>
      </c>
      <c r="M12" s="64" t="str">
        <f t="shared" si="2"/>
        <v>PI.IC.PY.010111.01</v>
      </c>
      <c r="N12" s="64"/>
      <c r="O12" s="64" t="str">
        <f t="shared" si="3"/>
        <v>PH.IC.PY.010111.01</v>
      </c>
      <c r="Q12" s="64" t="str">
        <f t="shared" si="4"/>
        <v>CL.IC.PY.010111.01</v>
      </c>
    </row>
    <row r="13" spans="1:47" s="60" customFormat="1" ht="15">
      <c r="A13" s="60" t="s">
        <v>5838</v>
      </c>
      <c r="C13" s="61" t="s">
        <v>12175</v>
      </c>
      <c r="E13" s="61" t="s">
        <v>12175</v>
      </c>
      <c r="F13" s="60" t="s">
        <v>5947</v>
      </c>
      <c r="G13" s="60" t="s">
        <v>5386</v>
      </c>
      <c r="H13" s="61" t="s">
        <v>3064</v>
      </c>
      <c r="I13" s="60" t="s">
        <v>5386</v>
      </c>
      <c r="J13" s="63" t="str">
        <f t="shared" si="1"/>
        <v>IC.PY.010112</v>
      </c>
      <c r="K13" s="61" t="s">
        <v>12175</v>
      </c>
      <c r="L13" s="60" t="str">
        <f t="shared" si="0"/>
        <v>Combative</v>
      </c>
      <c r="M13" s="64" t="str">
        <f t="shared" si="2"/>
        <v>PI.IC.PY.010112.01</v>
      </c>
      <c r="N13" s="64"/>
      <c r="O13" s="64" t="str">
        <f t="shared" si="3"/>
        <v>PH.IC.PY.010112.01</v>
      </c>
      <c r="Q13" s="64" t="str">
        <f t="shared" si="4"/>
        <v>CL.IC.PY.010112.01</v>
      </c>
    </row>
    <row r="14" spans="1:47" s="60" customFormat="1" ht="15">
      <c r="A14" s="60" t="s">
        <v>5838</v>
      </c>
      <c r="C14" s="61" t="s">
        <v>5387</v>
      </c>
      <c r="E14" s="61" t="s">
        <v>5387</v>
      </c>
      <c r="F14" s="60" t="s">
        <v>5947</v>
      </c>
      <c r="G14" s="60" t="s">
        <v>5388</v>
      </c>
      <c r="H14" s="61" t="s">
        <v>5560</v>
      </c>
      <c r="I14" s="60" t="s">
        <v>5388</v>
      </c>
      <c r="J14" s="63" t="str">
        <f t="shared" si="1"/>
        <v>IC.PY.010113</v>
      </c>
      <c r="K14" s="61" t="s">
        <v>12175</v>
      </c>
      <c r="L14" s="60" t="str">
        <f t="shared" si="0"/>
        <v>Labile</v>
      </c>
      <c r="M14" s="64" t="str">
        <f t="shared" si="2"/>
        <v>PI.IC.PY.010113.01</v>
      </c>
      <c r="N14" s="64"/>
      <c r="O14" s="64" t="str">
        <f t="shared" si="3"/>
        <v>PH.IC.PY.010113.01</v>
      </c>
      <c r="Q14" s="64" t="str">
        <f t="shared" si="4"/>
        <v>CL.IC.PY.010113.01</v>
      </c>
    </row>
    <row r="15" spans="1:47" s="60" customFormat="1" ht="15">
      <c r="A15" s="60" t="s">
        <v>5838</v>
      </c>
      <c r="C15" s="61" t="s">
        <v>12175</v>
      </c>
      <c r="E15" s="61" t="s">
        <v>12175</v>
      </c>
      <c r="F15" s="60" t="s">
        <v>5947</v>
      </c>
      <c r="G15" s="60" t="s">
        <v>5734</v>
      </c>
      <c r="H15" s="61" t="s">
        <v>4082</v>
      </c>
      <c r="I15" s="60" t="s">
        <v>5734</v>
      </c>
      <c r="J15" s="63" t="str">
        <f t="shared" si="1"/>
        <v>IC.PY.010114</v>
      </c>
      <c r="K15" s="61" t="s">
        <v>12175</v>
      </c>
      <c r="L15" s="60" t="str">
        <f t="shared" si="0"/>
        <v>Depressed</v>
      </c>
      <c r="M15" s="64" t="str">
        <f t="shared" si="2"/>
        <v>PI.IC.PY.010114.01</v>
      </c>
      <c r="N15" s="64"/>
      <c r="O15" s="64" t="str">
        <f t="shared" si="3"/>
        <v>PH.IC.PY.010114.01</v>
      </c>
      <c r="Q15" s="64" t="str">
        <f t="shared" si="4"/>
        <v>CL.IC.PY.010114.01</v>
      </c>
    </row>
    <row r="16" spans="1:47" s="60" customFormat="1" ht="15">
      <c r="A16" s="60" t="s">
        <v>5838</v>
      </c>
      <c r="C16" s="61" t="s">
        <v>2379</v>
      </c>
      <c r="E16" s="61" t="s">
        <v>2379</v>
      </c>
      <c r="F16" s="60" t="s">
        <v>5947</v>
      </c>
      <c r="G16" s="60" t="s">
        <v>5735</v>
      </c>
      <c r="H16" s="61" t="s">
        <v>5736</v>
      </c>
      <c r="I16" s="60" t="s">
        <v>5735</v>
      </c>
      <c r="J16" s="63" t="str">
        <f t="shared" si="1"/>
        <v>IC.PY.010115</v>
      </c>
      <c r="K16" s="61" t="s">
        <v>4470</v>
      </c>
      <c r="L16" s="60" t="str">
        <f t="shared" si="0"/>
        <v>Withdrawn</v>
      </c>
      <c r="M16" s="64" t="str">
        <f t="shared" si="2"/>
        <v>PI.IC.PY.010115.01</v>
      </c>
      <c r="N16" s="64"/>
      <c r="O16" s="64" t="str">
        <f t="shared" si="3"/>
        <v>PH.IC.PY.010115.01</v>
      </c>
      <c r="Q16" s="64" t="str">
        <f t="shared" si="4"/>
        <v>CL.IC.PY.010115.01</v>
      </c>
    </row>
    <row r="17" spans="1:41" s="60" customFormat="1" ht="15">
      <c r="A17" s="60" t="s">
        <v>5838</v>
      </c>
      <c r="C17" s="61" t="s">
        <v>12175</v>
      </c>
      <c r="E17" s="61" t="s">
        <v>12175</v>
      </c>
      <c r="F17" s="60" t="s">
        <v>5947</v>
      </c>
      <c r="G17" s="60" t="s">
        <v>5737</v>
      </c>
      <c r="H17" s="61" t="s">
        <v>7863</v>
      </c>
      <c r="I17" s="60" t="s">
        <v>5751</v>
      </c>
      <c r="J17" s="63" t="str">
        <f t="shared" si="1"/>
        <v>IC.PY.010116</v>
      </c>
      <c r="K17" s="61" t="s">
        <v>12175</v>
      </c>
      <c r="L17" s="60" t="str">
        <f t="shared" si="0"/>
        <v>Affect flat</v>
      </c>
      <c r="M17" s="64" t="str">
        <f t="shared" si="2"/>
        <v>PI.IC.PY.010116.01</v>
      </c>
      <c r="N17" s="64"/>
      <c r="O17" s="64" t="str">
        <f t="shared" si="3"/>
        <v>PH.IC.PY.010116.01</v>
      </c>
      <c r="Q17" s="64" t="str">
        <f t="shared" si="4"/>
        <v>CL.IC.PY.010116.01</v>
      </c>
    </row>
    <row r="18" spans="1:41" s="60" customFormat="1" ht="15">
      <c r="A18" s="60" t="s">
        <v>5838</v>
      </c>
      <c r="C18" s="61" t="s">
        <v>12175</v>
      </c>
      <c r="E18" s="61" t="s">
        <v>12175</v>
      </c>
      <c r="F18" s="60" t="s">
        <v>5947</v>
      </c>
      <c r="G18" s="60" t="s">
        <v>13448</v>
      </c>
      <c r="H18" s="61" t="s">
        <v>12462</v>
      </c>
      <c r="I18" s="60" t="s">
        <v>5752</v>
      </c>
      <c r="J18" s="63" t="str">
        <f t="shared" si="1"/>
        <v>IC.PY.010117</v>
      </c>
      <c r="K18" s="61" t="s">
        <v>12273</v>
      </c>
      <c r="L18" s="60" t="str">
        <f t="shared" si="0"/>
        <v>Things which are upsetting</v>
      </c>
      <c r="M18" s="64" t="str">
        <f t="shared" si="2"/>
        <v>PI.IC.PY.010117.01</v>
      </c>
      <c r="N18" s="64"/>
      <c r="O18" s="64" t="str">
        <f t="shared" si="3"/>
        <v>PH.IC.PY.010117.01</v>
      </c>
      <c r="Q18" s="64" t="str">
        <f t="shared" si="4"/>
        <v>CL.IC.PY.010117.01</v>
      </c>
    </row>
    <row r="19" spans="1:41" s="60" customFormat="1" ht="15">
      <c r="A19" s="60" t="s">
        <v>5838</v>
      </c>
      <c r="C19" s="61" t="s">
        <v>12175</v>
      </c>
      <c r="E19" s="61" t="s">
        <v>12175</v>
      </c>
      <c r="F19" s="60" t="s">
        <v>5947</v>
      </c>
      <c r="G19" s="60" t="s">
        <v>10478</v>
      </c>
      <c r="H19" s="61" t="s">
        <v>12602</v>
      </c>
      <c r="I19" s="60" t="s">
        <v>12437</v>
      </c>
      <c r="J19" s="63" t="str">
        <f>CONCATENATE("IC.PY.",C19,E19,H19)</f>
        <v>IC.PY.010118</v>
      </c>
      <c r="K19" s="61" t="s">
        <v>12175</v>
      </c>
      <c r="L19" s="60" t="str">
        <f>G19</f>
        <v>Other: specify</v>
      </c>
      <c r="M19" s="64" t="str">
        <f>CONCATENATE("PI.",J19,".",K19)</f>
        <v>PI.IC.PY.010118.01</v>
      </c>
      <c r="N19" s="64"/>
      <c r="O19" s="64" t="str">
        <f>CONCATENATE("PH.",J19,".",K19)</f>
        <v>PH.IC.PY.010118.01</v>
      </c>
      <c r="Q19" s="64" t="str">
        <f>CONCATENATE("CL.",J19,".",K19)</f>
        <v>CL.IC.PY.010118.01</v>
      </c>
    </row>
    <row r="20" spans="1:41" s="60" customFormat="1" ht="15">
      <c r="A20" s="60" t="s">
        <v>5838</v>
      </c>
      <c r="C20" s="61" t="s">
        <v>12175</v>
      </c>
      <c r="E20" s="61" t="s">
        <v>12175</v>
      </c>
      <c r="F20" s="60" t="s">
        <v>5947</v>
      </c>
      <c r="G20" s="60" t="s">
        <v>7478</v>
      </c>
      <c r="H20" s="61" t="s">
        <v>11913</v>
      </c>
      <c r="I20" s="60" t="s">
        <v>7478</v>
      </c>
      <c r="J20" s="63" t="str">
        <f t="shared" si="1"/>
        <v>IC.PY.010119</v>
      </c>
      <c r="K20" s="61" t="s">
        <v>12175</v>
      </c>
      <c r="L20" s="60" t="str">
        <f t="shared" si="0"/>
        <v>Sedated</v>
      </c>
      <c r="M20" s="64" t="str">
        <f t="shared" si="2"/>
        <v>PI.IC.PY.010119.01</v>
      </c>
      <c r="N20" s="64"/>
      <c r="O20" s="64" t="str">
        <f t="shared" si="3"/>
        <v>PH.IC.PY.010119.01</v>
      </c>
      <c r="Q20" s="64" t="str">
        <f t="shared" si="4"/>
        <v>CL.IC.PY.010119.01</v>
      </c>
      <c r="AN20" s="60" t="s">
        <v>12773</v>
      </c>
      <c r="AO20" s="60">
        <v>1503</v>
      </c>
    </row>
    <row r="21" spans="1:41" s="60" customFormat="1" ht="15">
      <c r="A21" s="60" t="s">
        <v>5838</v>
      </c>
      <c r="C21" s="61" t="s">
        <v>2379</v>
      </c>
      <c r="D21" s="60" t="s">
        <v>5753</v>
      </c>
      <c r="E21" s="61" t="s">
        <v>5582</v>
      </c>
      <c r="F21" s="60" t="s">
        <v>5583</v>
      </c>
      <c r="G21" s="60" t="s">
        <v>5584</v>
      </c>
      <c r="H21" s="61" t="s">
        <v>4847</v>
      </c>
      <c r="I21" s="60" t="s">
        <v>5585</v>
      </c>
      <c r="J21" s="63" t="str">
        <f t="shared" si="1"/>
        <v>IC.PY.010201</v>
      </c>
      <c r="K21" s="61" t="s">
        <v>5586</v>
      </c>
      <c r="L21" s="60" t="str">
        <f t="shared" si="0"/>
        <v xml:space="preserve">      Health issues</v>
      </c>
      <c r="M21" s="64" t="str">
        <f t="shared" si="2"/>
        <v>PI.IC.PY.010201.01</v>
      </c>
      <c r="N21" s="64"/>
      <c r="O21" s="64" t="str">
        <f t="shared" si="3"/>
        <v>PH.IC.PY.010201.01</v>
      </c>
      <c r="Q21" s="64" t="str">
        <f t="shared" si="4"/>
        <v>CL.IC.PY.010201.01</v>
      </c>
    </row>
    <row r="22" spans="1:41" s="60" customFormat="1" ht="15">
      <c r="A22" s="60" t="s">
        <v>5838</v>
      </c>
      <c r="C22" s="61" t="s">
        <v>12175</v>
      </c>
      <c r="E22" s="61" t="s">
        <v>12430</v>
      </c>
      <c r="F22" s="60" t="s">
        <v>5583</v>
      </c>
      <c r="G22" s="60" t="s">
        <v>5755</v>
      </c>
      <c r="H22" s="61" t="s">
        <v>12430</v>
      </c>
      <c r="I22" s="60" t="s">
        <v>5756</v>
      </c>
      <c r="J22" s="63" t="str">
        <f t="shared" si="1"/>
        <v>IC.PY.010202</v>
      </c>
      <c r="K22" s="61" t="s">
        <v>12175</v>
      </c>
      <c r="L22" s="60" t="str">
        <f t="shared" si="0"/>
        <v xml:space="preserve">      Significant loss</v>
      </c>
      <c r="M22" s="64" t="str">
        <f t="shared" si="2"/>
        <v>PI.IC.PY.010202.01</v>
      </c>
      <c r="N22" s="64"/>
      <c r="O22" s="64" t="str">
        <f t="shared" si="3"/>
        <v>PH.IC.PY.010202.01</v>
      </c>
      <c r="Q22" s="64" t="str">
        <f t="shared" si="4"/>
        <v>CL.IC.PY.010202.01</v>
      </c>
    </row>
    <row r="23" spans="1:41" s="60" customFormat="1" ht="15">
      <c r="A23" s="60" t="s">
        <v>5838</v>
      </c>
      <c r="C23" s="61" t="s">
        <v>12175</v>
      </c>
      <c r="E23" s="61" t="s">
        <v>12430</v>
      </c>
      <c r="F23" s="60" t="s">
        <v>5583</v>
      </c>
      <c r="G23" s="60" t="s">
        <v>5757</v>
      </c>
      <c r="H23" s="61" t="s">
        <v>12185</v>
      </c>
      <c r="I23" s="60" t="s">
        <v>5758</v>
      </c>
      <c r="J23" s="63" t="str">
        <f t="shared" si="1"/>
        <v>IC.PY.010203</v>
      </c>
      <c r="K23" s="61" t="s">
        <v>12175</v>
      </c>
      <c r="L23" s="60" t="str">
        <f t="shared" si="0"/>
        <v xml:space="preserve">      Homeless</v>
      </c>
      <c r="M23" s="64" t="str">
        <f t="shared" si="2"/>
        <v>PI.IC.PY.010203.01</v>
      </c>
      <c r="N23" s="64"/>
      <c r="O23" s="64" t="str">
        <f t="shared" si="3"/>
        <v>PH.IC.PY.010203.01</v>
      </c>
      <c r="Q23" s="64" t="str">
        <f t="shared" si="4"/>
        <v>CL.IC.PY.010203.01</v>
      </c>
    </row>
    <row r="24" spans="1:41" s="60" customFormat="1" ht="15">
      <c r="A24" s="60" t="s">
        <v>5838</v>
      </c>
      <c r="C24" s="61" t="s">
        <v>12175</v>
      </c>
      <c r="E24" s="61" t="s">
        <v>12430</v>
      </c>
      <c r="F24" s="60" t="s">
        <v>5583</v>
      </c>
      <c r="G24" s="60" t="s">
        <v>5761</v>
      </c>
      <c r="H24" s="61" t="s">
        <v>6464</v>
      </c>
      <c r="I24" s="60" t="s">
        <v>5762</v>
      </c>
      <c r="J24" s="63" t="str">
        <f t="shared" si="1"/>
        <v>IC.PY.010204</v>
      </c>
      <c r="K24" s="61" t="s">
        <v>5763</v>
      </c>
      <c r="L24" s="60" t="str">
        <f t="shared" si="0"/>
        <v xml:space="preserve">      Monetary issues</v>
      </c>
      <c r="M24" s="64" t="str">
        <f t="shared" si="2"/>
        <v>PI.IC.PY.010204.01</v>
      </c>
      <c r="N24" s="64"/>
      <c r="O24" s="64" t="str">
        <f t="shared" si="3"/>
        <v>PH.IC.PY.010204.01</v>
      </c>
      <c r="Q24" s="64" t="str">
        <f t="shared" si="4"/>
        <v>CL.IC.PY.010204.01</v>
      </c>
    </row>
    <row r="25" spans="1:41" s="60" customFormat="1" ht="15">
      <c r="A25" s="60" t="s">
        <v>5838</v>
      </c>
      <c r="C25" s="61" t="s">
        <v>12175</v>
      </c>
      <c r="E25" s="61" t="s">
        <v>12430</v>
      </c>
      <c r="F25" s="60" t="s">
        <v>5583</v>
      </c>
      <c r="G25" s="60" t="s">
        <v>5764</v>
      </c>
      <c r="H25" s="61" t="s">
        <v>6291</v>
      </c>
      <c r="I25" s="60" t="s">
        <v>5765</v>
      </c>
      <c r="J25" s="63" t="str">
        <f t="shared" si="1"/>
        <v>IC.PY.010205</v>
      </c>
      <c r="K25" s="61" t="s">
        <v>12175</v>
      </c>
      <c r="L25" s="60" t="str">
        <f t="shared" si="0"/>
        <v xml:space="preserve">      Relationship issues</v>
      </c>
      <c r="M25" s="64" t="str">
        <f t="shared" si="2"/>
        <v>PI.IC.PY.010205.01</v>
      </c>
      <c r="N25" s="64"/>
      <c r="O25" s="64" t="str">
        <f t="shared" si="3"/>
        <v>PH.IC.PY.010205.01</v>
      </c>
      <c r="Q25" s="64" t="str">
        <f t="shared" si="4"/>
        <v>CL.IC.PY.010205.01</v>
      </c>
    </row>
    <row r="26" spans="1:41" s="60" customFormat="1" ht="15">
      <c r="A26" s="60" t="s">
        <v>5838</v>
      </c>
      <c r="C26" s="61" t="s">
        <v>12175</v>
      </c>
      <c r="E26" s="61" t="s">
        <v>12430</v>
      </c>
      <c r="F26" s="60" t="s">
        <v>5583</v>
      </c>
      <c r="G26" s="60" t="s">
        <v>5766</v>
      </c>
      <c r="H26" s="61" t="s">
        <v>6988</v>
      </c>
      <c r="I26" s="60" t="s">
        <v>5767</v>
      </c>
      <c r="J26" s="63" t="str">
        <f t="shared" si="1"/>
        <v>IC.PY.010206</v>
      </c>
      <c r="K26" s="61" t="s">
        <v>12175</v>
      </c>
      <c r="L26" s="60" t="str">
        <f t="shared" si="0"/>
        <v xml:space="preserve">      Physical abuse</v>
      </c>
      <c r="M26" s="64" t="str">
        <f t="shared" si="2"/>
        <v>PI.IC.PY.010206.01</v>
      </c>
      <c r="N26" s="64"/>
      <c r="O26" s="64" t="str">
        <f t="shared" si="3"/>
        <v>PH.IC.PY.010206.01</v>
      </c>
      <c r="Q26" s="64" t="str">
        <f t="shared" si="4"/>
        <v>CL.IC.PY.010206.01</v>
      </c>
    </row>
    <row r="27" spans="1:41" s="60" customFormat="1" ht="15">
      <c r="A27" s="60" t="s">
        <v>5838</v>
      </c>
      <c r="C27" s="61" t="s">
        <v>12175</v>
      </c>
      <c r="E27" s="61" t="s">
        <v>12430</v>
      </c>
      <c r="F27" s="60" t="s">
        <v>5583</v>
      </c>
      <c r="G27" s="60" t="s">
        <v>5768</v>
      </c>
      <c r="H27" s="61" t="s">
        <v>6317</v>
      </c>
      <c r="I27" s="60" t="s">
        <v>5606</v>
      </c>
      <c r="J27" s="63" t="str">
        <f t="shared" si="1"/>
        <v>IC.PY.010207</v>
      </c>
      <c r="K27" s="61" t="s">
        <v>12175</v>
      </c>
      <c r="L27" s="60" t="str">
        <f t="shared" si="0"/>
        <v xml:space="preserve">      Sexual abuse</v>
      </c>
      <c r="M27" s="64" t="str">
        <f t="shared" si="2"/>
        <v>PI.IC.PY.010207.01</v>
      </c>
      <c r="N27" s="64"/>
      <c r="O27" s="64" t="str">
        <f t="shared" si="3"/>
        <v>PH.IC.PY.010207.01</v>
      </c>
      <c r="Q27" s="64" t="str">
        <f t="shared" si="4"/>
        <v>CL.IC.PY.010207.01</v>
      </c>
    </row>
    <row r="28" spans="1:41" s="60" customFormat="1" ht="15">
      <c r="A28" s="60" t="s">
        <v>5838</v>
      </c>
      <c r="C28" s="61" t="s">
        <v>12175</v>
      </c>
      <c r="E28" s="61" t="s">
        <v>12430</v>
      </c>
      <c r="F28" s="60" t="s">
        <v>5583</v>
      </c>
      <c r="G28" s="60" t="s">
        <v>5878</v>
      </c>
      <c r="H28" s="61" t="s">
        <v>3574</v>
      </c>
      <c r="I28" s="60" t="s">
        <v>5879</v>
      </c>
      <c r="J28" s="63" t="str">
        <f t="shared" si="1"/>
        <v>IC.PY.010208</v>
      </c>
      <c r="K28" s="61" t="s">
        <v>12175</v>
      </c>
      <c r="L28" s="60" t="str">
        <f t="shared" si="0"/>
        <v xml:space="preserve">      Alcohol or drug use</v>
      </c>
      <c r="M28" s="64" t="str">
        <f t="shared" si="2"/>
        <v>PI.IC.PY.010208.01</v>
      </c>
      <c r="N28" s="64"/>
      <c r="O28" s="64" t="str">
        <f t="shared" si="3"/>
        <v>PH.IC.PY.010208.01</v>
      </c>
      <c r="Q28" s="64" t="str">
        <f t="shared" si="4"/>
        <v>CL.IC.PY.010208.01</v>
      </c>
    </row>
    <row r="29" spans="1:41" s="60" customFormat="1" ht="15">
      <c r="A29" s="60" t="s">
        <v>5838</v>
      </c>
      <c r="C29" s="61" t="s">
        <v>12175</v>
      </c>
      <c r="E29" s="61" t="s">
        <v>12430</v>
      </c>
      <c r="F29" s="60" t="s">
        <v>5583</v>
      </c>
      <c r="G29" s="60" t="s">
        <v>13123</v>
      </c>
      <c r="H29" s="61" t="s">
        <v>3690</v>
      </c>
      <c r="I29" s="60" t="s">
        <v>5880</v>
      </c>
      <c r="J29" s="63" t="str">
        <f t="shared" si="1"/>
        <v>IC.PY.010209</v>
      </c>
      <c r="K29" s="61" t="s">
        <v>12175</v>
      </c>
      <c r="L29" s="60" t="str">
        <f t="shared" si="0"/>
        <v xml:space="preserve">      Adverse drug reaction (delirium, psychosis)</v>
      </c>
      <c r="M29" s="64" t="str">
        <f t="shared" si="2"/>
        <v>PI.IC.PY.010209.01</v>
      </c>
      <c r="N29" s="64"/>
      <c r="O29" s="64" t="str">
        <f t="shared" si="3"/>
        <v>PH.IC.PY.010209.01</v>
      </c>
      <c r="Q29" s="64" t="str">
        <f t="shared" si="4"/>
        <v>CL.IC.PY.010209.01</v>
      </c>
    </row>
    <row r="30" spans="1:41" s="60" customFormat="1" ht="15">
      <c r="A30" s="60" t="s">
        <v>5838</v>
      </c>
      <c r="C30" s="61" t="s">
        <v>12175</v>
      </c>
      <c r="E30" s="61" t="s">
        <v>12430</v>
      </c>
      <c r="F30" s="60" t="s">
        <v>5583</v>
      </c>
      <c r="G30" s="60" t="s">
        <v>5881</v>
      </c>
      <c r="H30" s="61" t="s">
        <v>3188</v>
      </c>
      <c r="I30" s="60" t="s">
        <v>5882</v>
      </c>
      <c r="J30" s="63" t="str">
        <f t="shared" si="1"/>
        <v>IC.PY.010210</v>
      </c>
      <c r="K30" s="61" t="s">
        <v>12175</v>
      </c>
      <c r="L30" s="60" t="str">
        <f t="shared" si="0"/>
        <v xml:space="preserve">      Employment issues</v>
      </c>
      <c r="M30" s="64" t="str">
        <f t="shared" si="2"/>
        <v>PI.IC.PY.010210.01</v>
      </c>
      <c r="N30" s="64"/>
      <c r="O30" s="64" t="str">
        <f t="shared" si="3"/>
        <v>PH.IC.PY.010210.01</v>
      </c>
      <c r="Q30" s="64" t="str">
        <f t="shared" si="4"/>
        <v>CL.IC.PY.010210.01</v>
      </c>
    </row>
    <row r="31" spans="1:41" s="60" customFormat="1" ht="15">
      <c r="A31" s="60" t="s">
        <v>5838</v>
      </c>
      <c r="C31" s="61" t="s">
        <v>12175</v>
      </c>
      <c r="E31" s="61" t="s">
        <v>12430</v>
      </c>
      <c r="F31" s="60" t="s">
        <v>5583</v>
      </c>
      <c r="G31" s="60" t="s">
        <v>9665</v>
      </c>
      <c r="H31" s="61" t="s">
        <v>5749</v>
      </c>
      <c r="I31" s="60" t="s">
        <v>12437</v>
      </c>
      <c r="J31" s="63" t="str">
        <f t="shared" si="1"/>
        <v>IC.PY.010211</v>
      </c>
      <c r="K31" s="61" t="s">
        <v>12175</v>
      </c>
      <c r="L31" s="60" t="str">
        <f t="shared" si="0"/>
        <v xml:space="preserve">      Other: specify</v>
      </c>
      <c r="M31" s="64" t="str">
        <f t="shared" si="2"/>
        <v>PI.IC.PY.010211.01</v>
      </c>
      <c r="N31" s="64"/>
      <c r="O31" s="64" t="str">
        <f t="shared" si="3"/>
        <v>PH.IC.PY.010211.01</v>
      </c>
      <c r="Q31" s="64" t="str">
        <f t="shared" si="4"/>
        <v>CL.IC.PY.010211.01</v>
      </c>
    </row>
    <row r="32" spans="1:41" s="60" customFormat="1" ht="15">
      <c r="A32" s="60" t="s">
        <v>5838</v>
      </c>
      <c r="C32" s="61" t="s">
        <v>5763</v>
      </c>
      <c r="D32" s="60" t="s">
        <v>808</v>
      </c>
      <c r="E32" s="61" t="s">
        <v>3812</v>
      </c>
      <c r="F32" s="60" t="s">
        <v>5583</v>
      </c>
      <c r="G32" s="60" t="s">
        <v>5769</v>
      </c>
      <c r="H32" s="62" t="s">
        <v>11848</v>
      </c>
      <c r="I32" s="60" t="s">
        <v>6173</v>
      </c>
      <c r="J32" s="63" t="str">
        <f t="shared" si="1"/>
        <v>IC.PY.010301</v>
      </c>
      <c r="K32" s="61" t="s">
        <v>12175</v>
      </c>
      <c r="L32" s="60" t="str">
        <f t="shared" si="0"/>
        <v xml:space="preserve">      Distraction</v>
      </c>
      <c r="M32" s="64" t="str">
        <f t="shared" si="2"/>
        <v>PI.IC.PY.010301.01</v>
      </c>
      <c r="N32" s="64"/>
      <c r="O32" s="64" t="str">
        <f t="shared" si="3"/>
        <v>PH.IC.PY.010301.01</v>
      </c>
      <c r="Q32" s="64" t="str">
        <f t="shared" si="4"/>
        <v>CL.IC.PY.010301.01</v>
      </c>
    </row>
    <row r="33" spans="1:17" s="60" customFormat="1" ht="15">
      <c r="A33" s="60" t="s">
        <v>5838</v>
      </c>
      <c r="C33" s="61" t="s">
        <v>12175</v>
      </c>
      <c r="E33" s="61" t="s">
        <v>12185</v>
      </c>
      <c r="F33" s="60" t="s">
        <v>5583</v>
      </c>
      <c r="G33" s="60" t="s">
        <v>5885</v>
      </c>
      <c r="H33" s="62" t="s">
        <v>12030</v>
      </c>
      <c r="I33" s="60" t="s">
        <v>5886</v>
      </c>
      <c r="J33" s="63" t="str">
        <f t="shared" si="1"/>
        <v>IC.PY.010302</v>
      </c>
      <c r="K33" s="61" t="s">
        <v>12175</v>
      </c>
      <c r="L33" s="60" t="str">
        <f t="shared" si="0"/>
        <v xml:space="preserve">      Relaxation</v>
      </c>
      <c r="M33" s="64" t="str">
        <f t="shared" si="2"/>
        <v>PI.IC.PY.010302.01</v>
      </c>
      <c r="N33" s="64"/>
      <c r="O33" s="64" t="str">
        <f t="shared" si="3"/>
        <v>PH.IC.PY.010302.01</v>
      </c>
      <c r="Q33" s="64" t="str">
        <f t="shared" si="4"/>
        <v>CL.IC.PY.010302.01</v>
      </c>
    </row>
    <row r="34" spans="1:17" s="60" customFormat="1" ht="15">
      <c r="A34" s="60" t="s">
        <v>5838</v>
      </c>
      <c r="C34" s="61" t="s">
        <v>12175</v>
      </c>
      <c r="E34" s="61" t="s">
        <v>12185</v>
      </c>
      <c r="F34" s="60" t="s">
        <v>5583</v>
      </c>
      <c r="G34" s="60" t="s">
        <v>5887</v>
      </c>
      <c r="H34" s="62" t="s">
        <v>12032</v>
      </c>
      <c r="I34" s="60" t="s">
        <v>5888</v>
      </c>
      <c r="J34" s="63" t="str">
        <f t="shared" si="1"/>
        <v>IC.PY.010303</v>
      </c>
      <c r="K34" s="61" t="s">
        <v>12175</v>
      </c>
      <c r="L34" s="60" t="str">
        <f t="shared" si="0"/>
        <v xml:space="preserve">      Talks with others</v>
      </c>
      <c r="M34" s="64" t="str">
        <f t="shared" si="2"/>
        <v>PI.IC.PY.010303.01</v>
      </c>
      <c r="N34" s="64"/>
      <c r="O34" s="64" t="str">
        <f t="shared" si="3"/>
        <v>PH.IC.PY.010303.01</v>
      </c>
      <c r="Q34" s="64" t="str">
        <f t="shared" si="4"/>
        <v>CL.IC.PY.010303.01</v>
      </c>
    </row>
    <row r="35" spans="1:17" s="60" customFormat="1" ht="15">
      <c r="A35" s="60" t="s">
        <v>5838</v>
      </c>
      <c r="C35" s="61" t="s">
        <v>12175</v>
      </c>
      <c r="E35" s="61" t="s">
        <v>12185</v>
      </c>
      <c r="F35" s="60" t="s">
        <v>5583</v>
      </c>
      <c r="G35" s="60" t="s">
        <v>5889</v>
      </c>
      <c r="H35" s="62" t="s">
        <v>12028</v>
      </c>
      <c r="I35" s="60" t="s">
        <v>6003</v>
      </c>
      <c r="J35" s="63" t="str">
        <f t="shared" si="1"/>
        <v>IC.PY.010304</v>
      </c>
      <c r="K35" s="61" t="s">
        <v>12175</v>
      </c>
      <c r="L35" s="60" t="str">
        <f t="shared" si="0"/>
        <v xml:space="preserve">      Change body position</v>
      </c>
      <c r="M35" s="64" t="str">
        <f t="shared" si="2"/>
        <v>PI.IC.PY.010304.01</v>
      </c>
      <c r="N35" s="64"/>
      <c r="O35" s="64" t="str">
        <f t="shared" si="3"/>
        <v>PH.IC.PY.010304.01</v>
      </c>
      <c r="Q35" s="64" t="str">
        <f t="shared" si="4"/>
        <v>CL.IC.PY.010304.01</v>
      </c>
    </row>
    <row r="36" spans="1:17" s="60" customFormat="1" ht="15">
      <c r="A36" s="60" t="s">
        <v>5838</v>
      </c>
      <c r="C36" s="61" t="s">
        <v>12175</v>
      </c>
      <c r="E36" s="61" t="s">
        <v>12185</v>
      </c>
      <c r="F36" s="60" t="s">
        <v>5583</v>
      </c>
      <c r="G36" s="60" t="s">
        <v>6004</v>
      </c>
      <c r="H36" s="62" t="s">
        <v>12210</v>
      </c>
      <c r="I36" s="60" t="s">
        <v>6005</v>
      </c>
      <c r="J36" s="63" t="str">
        <f t="shared" si="1"/>
        <v>IC.PY.010305</v>
      </c>
      <c r="K36" s="61" t="s">
        <v>12175</v>
      </c>
      <c r="L36" s="60" t="str">
        <f t="shared" si="0"/>
        <v xml:space="preserve">      Medication</v>
      </c>
      <c r="M36" s="64" t="str">
        <f t="shared" si="2"/>
        <v>PI.IC.PY.010305.01</v>
      </c>
      <c r="N36" s="64"/>
      <c r="O36" s="64" t="str">
        <f t="shared" si="3"/>
        <v>PH.IC.PY.010305.01</v>
      </c>
      <c r="Q36" s="64" t="str">
        <f t="shared" si="4"/>
        <v>CL.IC.PY.010305.01</v>
      </c>
    </row>
    <row r="37" spans="1:17" s="60" customFormat="1" ht="15">
      <c r="A37" s="60" t="s">
        <v>5838</v>
      </c>
      <c r="C37" s="61" t="s">
        <v>12175</v>
      </c>
      <c r="E37" s="61" t="s">
        <v>12185</v>
      </c>
      <c r="F37" s="60" t="s">
        <v>5583</v>
      </c>
      <c r="G37" s="60" t="s">
        <v>5891</v>
      </c>
      <c r="H37" s="62" t="s">
        <v>12212</v>
      </c>
      <c r="I37" s="60" t="s">
        <v>5892</v>
      </c>
      <c r="J37" s="63" t="str">
        <f t="shared" si="1"/>
        <v>IC.PY.010306</v>
      </c>
      <c r="K37" s="61" t="s">
        <v>12175</v>
      </c>
      <c r="L37" s="60" t="str">
        <f t="shared" si="0"/>
        <v xml:space="preserve">      Prays</v>
      </c>
      <c r="M37" s="64" t="str">
        <f t="shared" si="2"/>
        <v>PI.IC.PY.010306.01</v>
      </c>
      <c r="N37" s="64"/>
      <c r="O37" s="64" t="str">
        <f t="shared" si="3"/>
        <v>PH.IC.PY.010306.01</v>
      </c>
      <c r="Q37" s="64" t="str">
        <f t="shared" si="4"/>
        <v>CL.IC.PY.010306.01</v>
      </c>
    </row>
    <row r="38" spans="1:17" s="60" customFormat="1" ht="15">
      <c r="A38" s="60" t="s">
        <v>5838</v>
      </c>
      <c r="C38" s="61" t="s">
        <v>12175</v>
      </c>
      <c r="E38" s="61" t="s">
        <v>12185</v>
      </c>
      <c r="F38" s="60" t="s">
        <v>5583</v>
      </c>
      <c r="G38" s="60" t="s">
        <v>5893</v>
      </c>
      <c r="H38" s="62" t="s">
        <v>12225</v>
      </c>
      <c r="I38" s="60" t="s">
        <v>5894</v>
      </c>
      <c r="J38" s="63" t="str">
        <f t="shared" si="1"/>
        <v>IC.PY.010307</v>
      </c>
      <c r="K38" s="61" t="s">
        <v>12175</v>
      </c>
      <c r="L38" s="60" t="str">
        <f t="shared" si="0"/>
        <v xml:space="preserve">      Meditates</v>
      </c>
      <c r="M38" s="64" t="str">
        <f t="shared" si="2"/>
        <v>PI.IC.PY.010307.01</v>
      </c>
      <c r="N38" s="64"/>
      <c r="O38" s="64" t="str">
        <f t="shared" si="3"/>
        <v>PH.IC.PY.010307.01</v>
      </c>
      <c r="Q38" s="64" t="str">
        <f t="shared" si="4"/>
        <v>CL.IC.PY.010307.01</v>
      </c>
    </row>
    <row r="39" spans="1:17" s="60" customFormat="1" ht="15">
      <c r="A39" s="60" t="s">
        <v>5838</v>
      </c>
      <c r="C39" s="61" t="s">
        <v>12175</v>
      </c>
      <c r="E39" s="61" t="s">
        <v>12185</v>
      </c>
      <c r="F39" s="60" t="s">
        <v>5583</v>
      </c>
      <c r="G39" s="60" t="s">
        <v>13449</v>
      </c>
      <c r="H39" s="62" t="s">
        <v>11638</v>
      </c>
      <c r="I39" s="60" t="s">
        <v>7143</v>
      </c>
      <c r="J39" s="63" t="str">
        <f t="shared" si="1"/>
        <v>IC.PY.010308</v>
      </c>
      <c r="K39" s="61" t="s">
        <v>12175</v>
      </c>
      <c r="L39" s="60" t="str">
        <f t="shared" si="0"/>
        <v xml:space="preserve">      Close observation</v>
      </c>
      <c r="M39" s="64" t="str">
        <f t="shared" si="2"/>
        <v>PI.IC.PY.010308.01</v>
      </c>
      <c r="N39" s="64"/>
      <c r="O39" s="64" t="str">
        <f t="shared" si="3"/>
        <v>PH.IC.PY.010308.01</v>
      </c>
      <c r="Q39" s="64" t="str">
        <f t="shared" si="4"/>
        <v>CL.IC.PY.010308.01</v>
      </c>
    </row>
    <row r="40" spans="1:17" s="60" customFormat="1" ht="15">
      <c r="A40" s="60" t="s">
        <v>5838</v>
      </c>
      <c r="C40" s="61" t="s">
        <v>12175</v>
      </c>
      <c r="E40" s="61" t="s">
        <v>12185</v>
      </c>
      <c r="F40" s="60" t="s">
        <v>5583</v>
      </c>
      <c r="G40" s="60" t="s">
        <v>13450</v>
      </c>
      <c r="H40" s="62" t="s">
        <v>11639</v>
      </c>
      <c r="I40" s="60" t="s">
        <v>5780</v>
      </c>
      <c r="J40" s="63" t="str">
        <f t="shared" si="1"/>
        <v>IC.PY.010309</v>
      </c>
      <c r="K40" s="61" t="s">
        <v>12175</v>
      </c>
      <c r="L40" s="60" t="str">
        <f t="shared" si="0"/>
        <v xml:space="preserve">      One to one observation</v>
      </c>
      <c r="M40" s="64" t="str">
        <f t="shared" si="2"/>
        <v>PI.IC.PY.010309.01</v>
      </c>
      <c r="N40" s="64"/>
      <c r="O40" s="64" t="str">
        <f t="shared" si="3"/>
        <v>PH.IC.PY.010309.01</v>
      </c>
      <c r="Q40" s="64" t="str">
        <f t="shared" si="4"/>
        <v>CL.IC.PY.010309.01</v>
      </c>
    </row>
    <row r="41" spans="1:17" s="60" customFormat="1" ht="15">
      <c r="A41" s="60" t="s">
        <v>5838</v>
      </c>
      <c r="C41" s="61" t="s">
        <v>12175</v>
      </c>
      <c r="D41" s="60" t="s">
        <v>5781</v>
      </c>
      <c r="E41" s="61" t="s">
        <v>6464</v>
      </c>
      <c r="F41" s="60" t="s">
        <v>5782</v>
      </c>
      <c r="G41" s="60" t="s">
        <v>11846</v>
      </c>
      <c r="H41" s="62" t="s">
        <v>11848</v>
      </c>
      <c r="I41" s="60" t="s">
        <v>11846</v>
      </c>
      <c r="J41" s="63" t="str">
        <f t="shared" si="1"/>
        <v>IC.PY.010401</v>
      </c>
      <c r="K41" s="61" t="s">
        <v>12175</v>
      </c>
      <c r="L41" s="60" t="str">
        <f t="shared" si="0"/>
        <v>Yes</v>
      </c>
      <c r="M41" s="64" t="str">
        <f t="shared" si="2"/>
        <v>PI.IC.PY.010401.01</v>
      </c>
      <c r="N41" s="64"/>
      <c r="O41" s="64" t="str">
        <f t="shared" si="3"/>
        <v>PH.IC.PY.010401.01</v>
      </c>
      <c r="Q41" s="64" t="str">
        <f t="shared" si="4"/>
        <v>CL.IC.PY.010401.01</v>
      </c>
    </row>
    <row r="42" spans="1:17" s="60" customFormat="1" ht="15">
      <c r="A42" s="60" t="s">
        <v>5838</v>
      </c>
      <c r="C42" s="61" t="s">
        <v>12175</v>
      </c>
      <c r="E42" s="61" t="s">
        <v>6464</v>
      </c>
      <c r="F42" s="60" t="s">
        <v>5782</v>
      </c>
      <c r="G42" s="60" t="s">
        <v>10055</v>
      </c>
      <c r="H42" s="62" t="s">
        <v>12030</v>
      </c>
      <c r="I42" s="60" t="s">
        <v>10055</v>
      </c>
      <c r="J42" s="63" t="str">
        <f t="shared" si="1"/>
        <v>IC.PY.010402</v>
      </c>
      <c r="K42" s="61" t="s">
        <v>12175</v>
      </c>
      <c r="L42" s="60" t="str">
        <f t="shared" si="0"/>
        <v>No</v>
      </c>
      <c r="M42" s="64" t="str">
        <f t="shared" si="2"/>
        <v>PI.IC.PY.010402.01</v>
      </c>
      <c r="N42" s="64"/>
      <c r="O42" s="64" t="str">
        <f t="shared" si="3"/>
        <v>PH.IC.PY.010402.01</v>
      </c>
      <c r="Q42" s="64" t="str">
        <f t="shared" si="4"/>
        <v>CL.IC.PY.010402.01</v>
      </c>
    </row>
    <row r="43" spans="1:17" s="60" customFormat="1" ht="15">
      <c r="A43" s="60" t="s">
        <v>5838</v>
      </c>
      <c r="C43" s="61" t="s">
        <v>12175</v>
      </c>
      <c r="E43" s="61" t="s">
        <v>6464</v>
      </c>
      <c r="F43" s="60" t="s">
        <v>5783</v>
      </c>
      <c r="G43" s="60" t="s">
        <v>7705</v>
      </c>
      <c r="H43" s="62" t="s">
        <v>12032</v>
      </c>
      <c r="I43" s="60" t="s">
        <v>11867</v>
      </c>
      <c r="J43" s="63" t="str">
        <f t="shared" si="1"/>
        <v>IC.PY.010403</v>
      </c>
      <c r="K43" s="61" t="s">
        <v>12175</v>
      </c>
      <c r="L43" s="60" t="str">
        <f t="shared" si="0"/>
        <v>Enter Free Text:</v>
      </c>
      <c r="M43" s="64" t="str">
        <f t="shared" si="2"/>
        <v>PI.IC.PY.010403.01</v>
      </c>
      <c r="N43" s="64"/>
      <c r="O43" s="64" t="str">
        <f t="shared" si="3"/>
        <v>PH.IC.PY.010403.01</v>
      </c>
      <c r="Q43" s="64" t="str">
        <f t="shared" si="4"/>
        <v>CL.IC.PY.010403.01</v>
      </c>
    </row>
    <row r="44" spans="1:17" s="60" customFormat="1" ht="15">
      <c r="A44" s="60" t="s">
        <v>5838</v>
      </c>
      <c r="C44" s="61" t="s">
        <v>12175</v>
      </c>
      <c r="D44" s="60" t="s">
        <v>5784</v>
      </c>
      <c r="E44" s="61" t="s">
        <v>6291</v>
      </c>
      <c r="F44" s="60" t="s">
        <v>5895</v>
      </c>
      <c r="G44" s="60" t="s">
        <v>5896</v>
      </c>
      <c r="H44" s="62" t="s">
        <v>11848</v>
      </c>
      <c r="I44" s="60" t="s">
        <v>5789</v>
      </c>
      <c r="J44" s="63" t="str">
        <f t="shared" si="1"/>
        <v>IC.PY.010501</v>
      </c>
      <c r="K44" s="61" t="s">
        <v>12175</v>
      </c>
      <c r="L44" s="60" t="str">
        <f t="shared" si="0"/>
        <v xml:space="preserve">      Risk for elopement</v>
      </c>
      <c r="M44" s="64" t="str">
        <f t="shared" si="2"/>
        <v>PI.IC.PY.010501.01</v>
      </c>
      <c r="N44" s="64"/>
      <c r="O44" s="64" t="str">
        <f t="shared" si="3"/>
        <v>PH.IC.PY.010501.01</v>
      </c>
      <c r="Q44" s="64" t="str">
        <f t="shared" si="4"/>
        <v>CL.IC.PY.010501.01</v>
      </c>
    </row>
    <row r="45" spans="1:17" s="60" customFormat="1" ht="15">
      <c r="A45" s="60" t="s">
        <v>5838</v>
      </c>
      <c r="C45" s="61" t="s">
        <v>12175</v>
      </c>
      <c r="E45" s="61" t="s">
        <v>6291</v>
      </c>
      <c r="F45" s="60" t="s">
        <v>5895</v>
      </c>
      <c r="G45" s="60" t="s">
        <v>5790</v>
      </c>
      <c r="H45" s="62" t="s">
        <v>12030</v>
      </c>
      <c r="I45" s="60" t="s">
        <v>11859</v>
      </c>
      <c r="J45" s="63" t="str">
        <f t="shared" si="1"/>
        <v>IC.PY.010502</v>
      </c>
      <c r="K45" s="61" t="s">
        <v>12175</v>
      </c>
      <c r="L45" s="60" t="str">
        <f t="shared" si="0"/>
        <v xml:space="preserve">      Medical device in place</v>
      </c>
      <c r="M45" s="64" t="str">
        <f t="shared" si="2"/>
        <v>PI.IC.PY.010502.01</v>
      </c>
      <c r="N45" s="64"/>
      <c r="O45" s="64" t="str">
        <f t="shared" si="3"/>
        <v>PH.IC.PY.010502.01</v>
      </c>
      <c r="Q45" s="64" t="str">
        <f t="shared" si="4"/>
        <v>CL.IC.PY.010502.01</v>
      </c>
    </row>
    <row r="46" spans="1:17" s="60" customFormat="1" ht="15">
      <c r="A46" s="60" t="s">
        <v>5838</v>
      </c>
      <c r="C46" s="61" t="s">
        <v>12175</v>
      </c>
      <c r="E46" s="61" t="s">
        <v>6291</v>
      </c>
      <c r="F46" s="60" t="s">
        <v>5895</v>
      </c>
      <c r="G46" s="60" t="s">
        <v>5791</v>
      </c>
      <c r="H46" s="62" t="s">
        <v>12032</v>
      </c>
      <c r="I46" s="60" t="s">
        <v>7325</v>
      </c>
      <c r="J46" s="63" t="str">
        <f t="shared" si="1"/>
        <v>IC.PY.010503</v>
      </c>
      <c r="K46" s="61" t="s">
        <v>12175</v>
      </c>
      <c r="L46" s="60" t="str">
        <f t="shared" si="0"/>
        <v xml:space="preserve">      Safety precautions falls</v>
      </c>
      <c r="M46" s="64" t="str">
        <f t="shared" si="2"/>
        <v>PI.IC.PY.010503.01</v>
      </c>
      <c r="N46" s="64"/>
      <c r="O46" s="64" t="str">
        <f t="shared" si="3"/>
        <v>PH.IC.PY.010503.01</v>
      </c>
      <c r="Q46" s="64" t="str">
        <f t="shared" si="4"/>
        <v>CL.IC.PY.010503.01</v>
      </c>
    </row>
    <row r="47" spans="1:17" s="60" customFormat="1" ht="15">
      <c r="A47" s="60" t="s">
        <v>5838</v>
      </c>
      <c r="C47" s="61" t="s">
        <v>12175</v>
      </c>
      <c r="E47" s="61" t="s">
        <v>6291</v>
      </c>
      <c r="F47" s="60" t="s">
        <v>5895</v>
      </c>
      <c r="G47" s="60" t="s">
        <v>5792</v>
      </c>
      <c r="H47" s="62" t="s">
        <v>12028</v>
      </c>
      <c r="I47" s="60" t="s">
        <v>5793</v>
      </c>
      <c r="J47" s="63" t="str">
        <f t="shared" si="1"/>
        <v>IC.PY.010504</v>
      </c>
      <c r="K47" s="61" t="s">
        <v>12175</v>
      </c>
      <c r="L47" s="60" t="str">
        <f t="shared" si="0"/>
        <v xml:space="preserve">      Suicide risk</v>
      </c>
      <c r="M47" s="64" t="str">
        <f t="shared" si="2"/>
        <v>PI.IC.PY.010504.01</v>
      </c>
      <c r="N47" s="64"/>
      <c r="O47" s="64" t="str">
        <f t="shared" si="3"/>
        <v>PH.IC.PY.010504.01</v>
      </c>
      <c r="Q47" s="64" t="str">
        <f t="shared" si="4"/>
        <v>CL.IC.PY.010504.01</v>
      </c>
    </row>
    <row r="48" spans="1:17" s="60" customFormat="1" ht="15">
      <c r="A48" s="60" t="s">
        <v>5838</v>
      </c>
      <c r="C48" s="61" t="s">
        <v>12175</v>
      </c>
      <c r="D48" s="60" t="s">
        <v>5794</v>
      </c>
      <c r="E48" s="61" t="s">
        <v>6988</v>
      </c>
      <c r="F48" s="60" t="s">
        <v>5895</v>
      </c>
      <c r="G48" s="60" t="s">
        <v>5795</v>
      </c>
      <c r="H48" s="62" t="s">
        <v>11848</v>
      </c>
      <c r="I48" s="60" t="s">
        <v>5796</v>
      </c>
      <c r="J48" s="63" t="str">
        <f t="shared" si="1"/>
        <v>IC.PY.010601</v>
      </c>
      <c r="K48" s="61" t="s">
        <v>12175</v>
      </c>
      <c r="L48" s="60" t="str">
        <f t="shared" si="0"/>
        <v xml:space="preserve">      Maintain safe environment</v>
      </c>
      <c r="M48" s="64" t="str">
        <f t="shared" si="2"/>
        <v>PI.IC.PY.010601.01</v>
      </c>
      <c r="N48" s="64"/>
      <c r="O48" s="64" t="str">
        <f t="shared" si="3"/>
        <v>PH.IC.PY.010601.01</v>
      </c>
      <c r="Q48" s="64" t="str">
        <f t="shared" si="4"/>
        <v>CL.IC.PY.010601.01</v>
      </c>
    </row>
    <row r="49" spans="1:25" s="60" customFormat="1" ht="15">
      <c r="A49" s="60" t="s">
        <v>5838</v>
      </c>
      <c r="C49" s="61" t="s">
        <v>12175</v>
      </c>
      <c r="E49" s="61" t="s">
        <v>6988</v>
      </c>
      <c r="F49" s="60" t="s">
        <v>5895</v>
      </c>
      <c r="G49" s="60" t="s">
        <v>5901</v>
      </c>
      <c r="H49" s="62" t="s">
        <v>12030</v>
      </c>
      <c r="I49" s="60" t="s">
        <v>5902</v>
      </c>
      <c r="J49" s="63" t="str">
        <f t="shared" si="1"/>
        <v>IC.PY.010602</v>
      </c>
      <c r="K49" s="61" t="s">
        <v>12175</v>
      </c>
      <c r="L49" s="60" t="str">
        <f t="shared" si="0"/>
        <v xml:space="preserve">      Maintain line of sight</v>
      </c>
      <c r="M49" s="64" t="str">
        <f t="shared" si="2"/>
        <v>PI.IC.PY.010602.01</v>
      </c>
      <c r="N49" s="64"/>
      <c r="O49" s="64" t="str">
        <f t="shared" si="3"/>
        <v>PH.IC.PY.010602.01</v>
      </c>
      <c r="Q49" s="64" t="str">
        <f t="shared" si="4"/>
        <v>CL.IC.PY.010602.01</v>
      </c>
    </row>
    <row r="50" spans="1:25" s="60" customFormat="1" ht="15">
      <c r="A50" s="60" t="s">
        <v>5838</v>
      </c>
      <c r="C50" s="61" t="s">
        <v>12175</v>
      </c>
      <c r="E50" s="61" t="s">
        <v>6988</v>
      </c>
      <c r="F50" s="60" t="s">
        <v>5895</v>
      </c>
      <c r="G50" s="60" t="s">
        <v>5672</v>
      </c>
      <c r="H50" s="62" t="s">
        <v>12032</v>
      </c>
      <c r="I50" s="60" t="s">
        <v>5673</v>
      </c>
      <c r="J50" s="63" t="str">
        <f t="shared" si="1"/>
        <v>IC.PY.010603</v>
      </c>
      <c r="K50" s="61" t="s">
        <v>12175</v>
      </c>
      <c r="L50" s="60" t="str">
        <f t="shared" si="0"/>
        <v xml:space="preserve">      Within arms reach</v>
      </c>
      <c r="M50" s="64" t="str">
        <f t="shared" si="2"/>
        <v>PI.IC.PY.010603.01</v>
      </c>
      <c r="N50" s="64"/>
      <c r="O50" s="64" t="str">
        <f t="shared" si="3"/>
        <v>PH.IC.PY.010603.01</v>
      </c>
      <c r="Q50" s="64" t="str">
        <f t="shared" si="4"/>
        <v>CL.IC.PY.010603.01</v>
      </c>
    </row>
    <row r="51" spans="1:25" s="60" customFormat="1" ht="15">
      <c r="A51" s="60" t="s">
        <v>5838</v>
      </c>
      <c r="C51" s="61" t="s">
        <v>12175</v>
      </c>
      <c r="E51" s="61" t="s">
        <v>6988</v>
      </c>
      <c r="F51" s="60" t="s">
        <v>5895</v>
      </c>
      <c r="G51" s="60" t="s">
        <v>5674</v>
      </c>
      <c r="H51" s="62" t="s">
        <v>12028</v>
      </c>
      <c r="I51" s="60" t="s">
        <v>5675</v>
      </c>
      <c r="J51" s="63" t="str">
        <f t="shared" si="1"/>
        <v>IC.PY.010604</v>
      </c>
      <c r="K51" s="61" t="s">
        <v>12175</v>
      </c>
      <c r="L51" s="60" t="str">
        <f t="shared" si="0"/>
        <v xml:space="preserve">      Appropriate risk identification</v>
      </c>
      <c r="M51" s="64" t="str">
        <f t="shared" si="2"/>
        <v>PI.IC.PY.010604.01</v>
      </c>
      <c r="N51" s="64"/>
      <c r="O51" s="64" t="str">
        <f t="shared" si="3"/>
        <v>PH.IC.PY.010604.01</v>
      </c>
      <c r="Q51" s="64" t="str">
        <f t="shared" si="4"/>
        <v>CL.IC.PY.010604.01</v>
      </c>
    </row>
    <row r="52" spans="1:25" s="60" customFormat="1" ht="15">
      <c r="A52" s="60" t="s">
        <v>5838</v>
      </c>
      <c r="C52" s="61" t="s">
        <v>12175</v>
      </c>
      <c r="E52" s="61" t="s">
        <v>6988</v>
      </c>
      <c r="F52" s="60" t="s">
        <v>5895</v>
      </c>
      <c r="G52" s="60" t="s">
        <v>5676</v>
      </c>
      <c r="H52" s="62" t="s">
        <v>12210</v>
      </c>
      <c r="I52" s="60" t="s">
        <v>5685</v>
      </c>
      <c r="J52" s="63" t="str">
        <f t="shared" si="1"/>
        <v>IC.PY.010605</v>
      </c>
      <c r="K52" s="61" t="s">
        <v>12175</v>
      </c>
      <c r="L52" s="60" t="str">
        <f t="shared" si="0"/>
        <v xml:space="preserve">      Arm band applied</v>
      </c>
      <c r="M52" s="64" t="str">
        <f t="shared" si="2"/>
        <v>PI.IC.PY.010605.01</v>
      </c>
      <c r="N52" s="64"/>
      <c r="O52" s="64" t="str">
        <f t="shared" si="3"/>
        <v>PH.IC.PY.010605.01</v>
      </c>
      <c r="Q52" s="64" t="str">
        <f t="shared" si="4"/>
        <v>CL.IC.PY.010605.01</v>
      </c>
    </row>
    <row r="53" spans="1:25" s="60" customFormat="1" ht="15">
      <c r="A53" s="60" t="s">
        <v>5838</v>
      </c>
      <c r="C53" s="61" t="s">
        <v>12175</v>
      </c>
      <c r="D53" s="60" t="s">
        <v>5686</v>
      </c>
      <c r="E53" s="61" t="s">
        <v>6317</v>
      </c>
      <c r="F53" s="60" t="s">
        <v>5687</v>
      </c>
      <c r="G53" s="60" t="s">
        <v>11846</v>
      </c>
      <c r="H53" s="62" t="s">
        <v>11848</v>
      </c>
      <c r="I53" s="60" t="s">
        <v>11846</v>
      </c>
      <c r="J53" s="63" t="str">
        <f t="shared" si="1"/>
        <v>IC.PY.010701</v>
      </c>
      <c r="K53" s="61" t="s">
        <v>12175</v>
      </c>
      <c r="L53" s="60" t="str">
        <f t="shared" si="0"/>
        <v>Yes</v>
      </c>
      <c r="M53" s="64" t="str">
        <f t="shared" si="2"/>
        <v>PI.IC.PY.010701.01</v>
      </c>
      <c r="N53" s="64"/>
      <c r="O53" s="64" t="str">
        <f t="shared" si="3"/>
        <v>PH.IC.PY.010701.01</v>
      </c>
      <c r="Q53" s="64" t="str">
        <f t="shared" si="4"/>
        <v>CL.IC.PY.010701.01</v>
      </c>
    </row>
    <row r="54" spans="1:25" s="60" customFormat="1" ht="15">
      <c r="A54" s="60" t="s">
        <v>5838</v>
      </c>
      <c r="C54" s="61" t="s">
        <v>12175</v>
      </c>
      <c r="E54" s="61" t="s">
        <v>6317</v>
      </c>
      <c r="F54" s="60" t="s">
        <v>5687</v>
      </c>
      <c r="G54" s="60" t="s">
        <v>10055</v>
      </c>
      <c r="H54" s="62" t="s">
        <v>12030</v>
      </c>
      <c r="I54" s="60" t="s">
        <v>10055</v>
      </c>
      <c r="J54" s="63" t="str">
        <f t="shared" si="1"/>
        <v>IC.PY.010702</v>
      </c>
      <c r="K54" s="61" t="s">
        <v>12175</v>
      </c>
      <c r="L54" s="60" t="str">
        <f t="shared" si="0"/>
        <v>No</v>
      </c>
      <c r="M54" s="64" t="str">
        <f t="shared" si="2"/>
        <v>PI.IC.PY.010702.01</v>
      </c>
      <c r="N54" s="64"/>
      <c r="O54" s="64" t="str">
        <f t="shared" si="3"/>
        <v>PH.IC.PY.010702.01</v>
      </c>
      <c r="Q54" s="64" t="str">
        <f t="shared" si="4"/>
        <v>CL.IC.PY.010702.01</v>
      </c>
    </row>
    <row r="55" spans="1:25" s="60" customFormat="1" ht="15">
      <c r="A55" s="60" t="s">
        <v>5838</v>
      </c>
      <c r="C55" s="61" t="s">
        <v>12175</v>
      </c>
      <c r="E55" s="61" t="s">
        <v>6317</v>
      </c>
      <c r="F55" s="60" t="s">
        <v>5688</v>
      </c>
      <c r="G55" s="60" t="s">
        <v>7705</v>
      </c>
      <c r="H55" s="62" t="s">
        <v>12032</v>
      </c>
      <c r="I55" s="60" t="s">
        <v>11867</v>
      </c>
      <c r="J55" s="63" t="str">
        <f t="shared" si="1"/>
        <v>IC.PY.010703</v>
      </c>
      <c r="K55" s="61" t="s">
        <v>12175</v>
      </c>
      <c r="L55" s="60" t="str">
        <f t="shared" si="0"/>
        <v>Enter Free Text:</v>
      </c>
      <c r="M55" s="64" t="str">
        <f t="shared" si="2"/>
        <v>PI.IC.PY.010703.01</v>
      </c>
      <c r="N55" s="64"/>
      <c r="O55" s="64" t="str">
        <f t="shared" si="3"/>
        <v>PH.IC.PY.010703.01</v>
      </c>
      <c r="Q55" s="64" t="str">
        <f t="shared" si="4"/>
        <v>CL.IC.PY.010703.01</v>
      </c>
    </row>
    <row r="56" spans="1:25" s="60" customFormat="1" ht="15">
      <c r="A56" s="60" t="s">
        <v>5838</v>
      </c>
      <c r="C56" s="61" t="s">
        <v>12175</v>
      </c>
      <c r="D56" s="60" t="s">
        <v>5689</v>
      </c>
      <c r="E56" s="61" t="s">
        <v>3574</v>
      </c>
      <c r="F56" s="60" t="s">
        <v>5690</v>
      </c>
      <c r="G56" s="60" t="s">
        <v>11846</v>
      </c>
      <c r="H56" s="62" t="s">
        <v>11848</v>
      </c>
      <c r="I56" s="60" t="s">
        <v>11846</v>
      </c>
      <c r="J56" s="63" t="str">
        <f t="shared" si="1"/>
        <v>IC.PY.010801</v>
      </c>
      <c r="K56" s="61" t="s">
        <v>12175</v>
      </c>
      <c r="L56" s="60" t="str">
        <f t="shared" si="0"/>
        <v>Yes</v>
      </c>
      <c r="M56" s="64" t="str">
        <f t="shared" si="2"/>
        <v>PI.IC.PY.010801.01</v>
      </c>
      <c r="N56" s="64"/>
      <c r="O56" s="64" t="str">
        <f t="shared" si="3"/>
        <v>PH.IC.PY.010801.01</v>
      </c>
      <c r="Q56" s="64" t="str">
        <f t="shared" si="4"/>
        <v>CL.IC.PY.010801.01</v>
      </c>
    </row>
    <row r="57" spans="1:25" s="60" customFormat="1" ht="15">
      <c r="A57" s="60" t="s">
        <v>5838</v>
      </c>
      <c r="C57" s="61" t="s">
        <v>12175</v>
      </c>
      <c r="E57" s="61" t="s">
        <v>3574</v>
      </c>
      <c r="F57" s="60" t="s">
        <v>5690</v>
      </c>
      <c r="G57" s="60" t="s">
        <v>10055</v>
      </c>
      <c r="H57" s="62" t="s">
        <v>12030</v>
      </c>
      <c r="I57" s="60" t="s">
        <v>10055</v>
      </c>
      <c r="J57" s="63" t="str">
        <f t="shared" si="1"/>
        <v>IC.PY.010802</v>
      </c>
      <c r="K57" s="61" t="s">
        <v>12175</v>
      </c>
      <c r="L57" s="60" t="str">
        <f t="shared" si="0"/>
        <v>No</v>
      </c>
      <c r="M57" s="64" t="str">
        <f t="shared" si="2"/>
        <v>PI.IC.PY.010802.01</v>
      </c>
      <c r="N57" s="64"/>
      <c r="O57" s="64" t="str">
        <f t="shared" si="3"/>
        <v>PH.IC.PY.010802.01</v>
      </c>
      <c r="Q57" s="64" t="str">
        <f t="shared" si="4"/>
        <v>CL.IC.PY.010802.01</v>
      </c>
    </row>
    <row r="58" spans="1:25" s="60" customFormat="1" ht="15">
      <c r="A58" s="60" t="s">
        <v>5838</v>
      </c>
      <c r="C58" s="61" t="s">
        <v>12175</v>
      </c>
      <c r="E58" s="61" t="s">
        <v>3574</v>
      </c>
      <c r="F58" s="60" t="s">
        <v>5832</v>
      </c>
      <c r="G58" s="60" t="s">
        <v>7705</v>
      </c>
      <c r="H58" s="62" t="s">
        <v>12032</v>
      </c>
      <c r="I58" s="60" t="s">
        <v>11867</v>
      </c>
      <c r="J58" s="63" t="str">
        <f t="shared" si="1"/>
        <v>IC.PY.010803</v>
      </c>
      <c r="K58" s="61" t="s">
        <v>12175</v>
      </c>
      <c r="L58" s="60" t="str">
        <f t="shared" si="0"/>
        <v>Enter Free Text:</v>
      </c>
      <c r="M58" s="64" t="str">
        <f t="shared" si="2"/>
        <v>PI.IC.PY.010803.01</v>
      </c>
      <c r="N58" s="64"/>
      <c r="O58" s="64" t="str">
        <f t="shared" si="3"/>
        <v>PH.IC.PY.010803.01</v>
      </c>
      <c r="Q58" s="64" t="str">
        <f t="shared" si="4"/>
        <v>CL.IC.PY.010803.01</v>
      </c>
    </row>
    <row r="59" spans="1:25" s="60" customFormat="1" ht="15">
      <c r="A59" s="60" t="s">
        <v>5838</v>
      </c>
      <c r="C59" s="61" t="s">
        <v>2206</v>
      </c>
      <c r="D59" s="60" t="s">
        <v>12860</v>
      </c>
      <c r="E59" s="61" t="s">
        <v>12350</v>
      </c>
      <c r="F59" s="60" t="s">
        <v>12860</v>
      </c>
      <c r="G59" s="60" t="s">
        <v>13004</v>
      </c>
      <c r="H59" s="62" t="s">
        <v>12861</v>
      </c>
      <c r="J59" s="63" t="str">
        <f>CONCATENATE("IC.PY.",C59,E59,H59)</f>
        <v>IC.PY.010901</v>
      </c>
      <c r="K59" s="61" t="s">
        <v>2206</v>
      </c>
      <c r="L59" s="60" t="s">
        <v>2688</v>
      </c>
      <c r="M59" s="64" t="str">
        <f>CONCATENATE("PI.",J59,".",K59)</f>
        <v>PI.IC.PY.010901.01</v>
      </c>
      <c r="N59" s="64"/>
      <c r="O59" s="64" t="str">
        <f>CONCATENATE("PH.",J59,".",K59)</f>
        <v>PH.IC.PY.010901.01</v>
      </c>
      <c r="Q59" s="64" t="str">
        <f>CONCATENATE("CL.",J59,".",K59)</f>
        <v>CL.IC.PY.010901.01</v>
      </c>
      <c r="X59" s="60" t="s">
        <v>12719</v>
      </c>
      <c r="Y59" s="60">
        <v>1136</v>
      </c>
    </row>
    <row r="60" spans="1:25" s="60" customFormat="1" ht="15">
      <c r="A60" s="60" t="s">
        <v>5838</v>
      </c>
      <c r="C60" s="61" t="s">
        <v>2206</v>
      </c>
      <c r="E60" s="61" t="s">
        <v>12350</v>
      </c>
      <c r="F60" s="60" t="s">
        <v>12860</v>
      </c>
      <c r="G60" s="60" t="s">
        <v>12897</v>
      </c>
      <c r="H60" s="62" t="s">
        <v>12862</v>
      </c>
      <c r="J60" s="63" t="str">
        <f t="shared" ref="J60:J79" si="5">CONCATENATE("IC.PY.",C60,E60,H60)</f>
        <v>IC.PY.010902</v>
      </c>
      <c r="K60" s="61" t="s">
        <v>2206</v>
      </c>
      <c r="L60" s="60" t="s">
        <v>12898</v>
      </c>
      <c r="M60" s="64" t="str">
        <f t="shared" ref="M60:M79" si="6">CONCATENATE("PI.",J60,".",K60)</f>
        <v>PI.IC.PY.010902.01</v>
      </c>
      <c r="N60" s="64"/>
      <c r="O60" s="64" t="str">
        <f t="shared" ref="O60:O79" si="7">CONCATENATE("PH.",J60,".",K60)</f>
        <v>PH.IC.PY.010902.01</v>
      </c>
      <c r="Q60" s="64" t="str">
        <f t="shared" ref="Q60:Q79" si="8">CONCATENATE("CL.",J60,".",K60)</f>
        <v>CL.IC.PY.010902.01</v>
      </c>
      <c r="X60" s="60" t="s">
        <v>12719</v>
      </c>
      <c r="Y60" s="60">
        <v>1136</v>
      </c>
    </row>
    <row r="61" spans="1:25" s="60" customFormat="1" ht="15">
      <c r="A61" s="60" t="s">
        <v>5838</v>
      </c>
      <c r="C61" s="61" t="s">
        <v>2206</v>
      </c>
      <c r="E61" s="61" t="s">
        <v>12350</v>
      </c>
      <c r="F61" s="60" t="s">
        <v>12860</v>
      </c>
      <c r="G61" s="60" t="s">
        <v>12612</v>
      </c>
      <c r="H61" s="62" t="s">
        <v>12863</v>
      </c>
      <c r="J61" s="63" t="str">
        <f t="shared" si="5"/>
        <v>IC.PY.010903</v>
      </c>
      <c r="K61" s="61" t="s">
        <v>2206</v>
      </c>
      <c r="L61" s="60" t="s">
        <v>12613</v>
      </c>
      <c r="M61" s="64" t="str">
        <f t="shared" si="6"/>
        <v>PI.IC.PY.010903.01</v>
      </c>
      <c r="N61" s="64"/>
      <c r="O61" s="64" t="str">
        <f t="shared" si="7"/>
        <v>PH.IC.PY.010903.01</v>
      </c>
      <c r="Q61" s="64" t="str">
        <f t="shared" si="8"/>
        <v>CL.IC.PY.010903.01</v>
      </c>
      <c r="X61" s="60" t="s">
        <v>12719</v>
      </c>
      <c r="Y61" s="60">
        <v>1136</v>
      </c>
    </row>
    <row r="62" spans="1:25" s="60" customFormat="1" ht="15">
      <c r="A62" s="60" t="s">
        <v>5838</v>
      </c>
      <c r="C62" s="61" t="s">
        <v>2206</v>
      </c>
      <c r="E62" s="61" t="s">
        <v>12350</v>
      </c>
      <c r="F62" s="60" t="s">
        <v>12860</v>
      </c>
      <c r="G62" s="60" t="s">
        <v>12770</v>
      </c>
      <c r="H62" s="62" t="s">
        <v>12972</v>
      </c>
      <c r="J62" s="63" t="str">
        <f t="shared" si="5"/>
        <v>IC.PY.010904</v>
      </c>
      <c r="K62" s="61" t="s">
        <v>2206</v>
      </c>
      <c r="L62" s="60" t="s">
        <v>12624</v>
      </c>
      <c r="M62" s="64" t="str">
        <f t="shared" si="6"/>
        <v>PI.IC.PY.010904.01</v>
      </c>
      <c r="N62" s="64"/>
      <c r="O62" s="64" t="str">
        <f t="shared" si="7"/>
        <v>PH.IC.PY.010904.01</v>
      </c>
      <c r="Q62" s="64" t="str">
        <f t="shared" si="8"/>
        <v>CL.IC.PY.010904.01</v>
      </c>
      <c r="X62" s="60" t="s">
        <v>12719</v>
      </c>
      <c r="Y62" s="60">
        <v>1136</v>
      </c>
    </row>
    <row r="63" spans="1:25" s="60" customFormat="1" ht="15">
      <c r="A63" s="60" t="s">
        <v>5838</v>
      </c>
      <c r="C63" s="61" t="s">
        <v>2206</v>
      </c>
      <c r="E63" s="61" t="s">
        <v>12350</v>
      </c>
      <c r="F63" s="60" t="s">
        <v>12860</v>
      </c>
      <c r="G63" s="60" t="s">
        <v>12625</v>
      </c>
      <c r="H63" s="62" t="s">
        <v>12973</v>
      </c>
      <c r="J63" s="63" t="str">
        <f t="shared" si="5"/>
        <v>IC.PY.010905</v>
      </c>
      <c r="K63" s="61" t="s">
        <v>2206</v>
      </c>
      <c r="L63" s="60" t="s">
        <v>3180</v>
      </c>
      <c r="M63" s="64" t="str">
        <f t="shared" si="6"/>
        <v>PI.IC.PY.010905.01</v>
      </c>
      <c r="N63" s="64"/>
      <c r="O63" s="64" t="str">
        <f t="shared" si="7"/>
        <v>PH.IC.PY.010905.01</v>
      </c>
      <c r="Q63" s="64" t="str">
        <f t="shared" si="8"/>
        <v>CL.IC.PY.010905.01</v>
      </c>
      <c r="X63" s="60" t="s">
        <v>12719</v>
      </c>
      <c r="Y63" s="60">
        <v>1136</v>
      </c>
    </row>
    <row r="64" spans="1:25" s="60" customFormat="1" ht="15">
      <c r="A64" s="60" t="s">
        <v>5838</v>
      </c>
      <c r="C64" s="61" t="s">
        <v>2206</v>
      </c>
      <c r="E64" s="61" t="s">
        <v>12350</v>
      </c>
      <c r="F64" s="60" t="s">
        <v>12860</v>
      </c>
      <c r="G64" s="60" t="s">
        <v>12626</v>
      </c>
      <c r="H64" s="62" t="s">
        <v>12974</v>
      </c>
      <c r="J64" s="63" t="str">
        <f t="shared" si="5"/>
        <v>IC.PY.010906</v>
      </c>
      <c r="K64" s="61" t="s">
        <v>2206</v>
      </c>
      <c r="L64" s="60" t="s">
        <v>12627</v>
      </c>
      <c r="M64" s="64" t="str">
        <f t="shared" si="6"/>
        <v>PI.IC.PY.010906.01</v>
      </c>
      <c r="N64" s="64"/>
      <c r="O64" s="64" t="str">
        <f t="shared" si="7"/>
        <v>PH.IC.PY.010906.01</v>
      </c>
      <c r="Q64" s="64" t="str">
        <f t="shared" si="8"/>
        <v>CL.IC.PY.010906.01</v>
      </c>
      <c r="X64" s="60" t="s">
        <v>12719</v>
      </c>
      <c r="Y64" s="60">
        <v>1136</v>
      </c>
    </row>
    <row r="65" spans="1:33" s="60" customFormat="1" ht="15">
      <c r="A65" s="60" t="s">
        <v>5838</v>
      </c>
      <c r="C65" s="61" t="s">
        <v>2206</v>
      </c>
      <c r="E65" s="61" t="s">
        <v>12350</v>
      </c>
      <c r="F65" s="60" t="s">
        <v>12860</v>
      </c>
      <c r="G65" s="60" t="s">
        <v>12902</v>
      </c>
      <c r="H65" s="62" t="s">
        <v>12975</v>
      </c>
      <c r="J65" s="63" t="str">
        <f t="shared" si="5"/>
        <v>IC.PY.010907</v>
      </c>
      <c r="K65" s="61" t="s">
        <v>2206</v>
      </c>
      <c r="L65" s="60" t="s">
        <v>12903</v>
      </c>
      <c r="M65" s="64" t="str">
        <f t="shared" si="6"/>
        <v>PI.IC.PY.010907.01</v>
      </c>
      <c r="N65" s="64"/>
      <c r="O65" s="64" t="str">
        <f t="shared" si="7"/>
        <v>PH.IC.PY.010907.01</v>
      </c>
      <c r="Q65" s="64" t="str">
        <f t="shared" si="8"/>
        <v>CL.IC.PY.010907.01</v>
      </c>
      <c r="X65" s="60" t="s">
        <v>12719</v>
      </c>
      <c r="Y65" s="60">
        <v>1136</v>
      </c>
    </row>
    <row r="66" spans="1:33" s="60" customFormat="1" ht="15">
      <c r="A66" s="60" t="s">
        <v>5838</v>
      </c>
      <c r="C66" s="61" t="s">
        <v>2206</v>
      </c>
      <c r="E66" s="61" t="s">
        <v>12350</v>
      </c>
      <c r="F66" s="60" t="s">
        <v>12860</v>
      </c>
      <c r="G66" s="60" t="s">
        <v>12771</v>
      </c>
      <c r="H66" s="62" t="s">
        <v>12976</v>
      </c>
      <c r="J66" s="63" t="str">
        <f t="shared" si="5"/>
        <v>IC.PY.010908</v>
      </c>
      <c r="K66" s="61" t="s">
        <v>2206</v>
      </c>
      <c r="L66" s="60" t="s">
        <v>12772</v>
      </c>
      <c r="M66" s="64" t="str">
        <f t="shared" si="6"/>
        <v>PI.IC.PY.010908.01</v>
      </c>
      <c r="N66" s="64"/>
      <c r="O66" s="64" t="str">
        <f t="shared" si="7"/>
        <v>PH.IC.PY.010908.01</v>
      </c>
      <c r="Q66" s="64" t="str">
        <f t="shared" si="8"/>
        <v>CL.IC.PY.010908.01</v>
      </c>
      <c r="X66" s="60" t="s">
        <v>12719</v>
      </c>
      <c r="Y66" s="60">
        <v>1136</v>
      </c>
    </row>
    <row r="67" spans="1:33" s="60" customFormat="1" ht="15">
      <c r="A67" s="60" t="s">
        <v>5838</v>
      </c>
      <c r="C67" s="61" t="s">
        <v>2206</v>
      </c>
      <c r="E67" s="61" t="s">
        <v>12350</v>
      </c>
      <c r="F67" s="60" t="s">
        <v>12860</v>
      </c>
      <c r="G67" s="60" t="s">
        <v>12633</v>
      </c>
      <c r="H67" s="62" t="s">
        <v>12709</v>
      </c>
      <c r="J67" s="63" t="str">
        <f t="shared" si="5"/>
        <v>IC.PY.010909</v>
      </c>
      <c r="K67" s="61" t="s">
        <v>2206</v>
      </c>
      <c r="L67" s="60" t="s">
        <v>12634</v>
      </c>
      <c r="M67" s="64" t="str">
        <f t="shared" si="6"/>
        <v>PI.IC.PY.010909.01</v>
      </c>
      <c r="N67" s="64"/>
      <c r="O67" s="64" t="str">
        <f t="shared" si="7"/>
        <v>PH.IC.PY.010909.01</v>
      </c>
      <c r="Q67" s="64" t="str">
        <f t="shared" si="8"/>
        <v>CL.IC.PY.010909.01</v>
      </c>
      <c r="X67" s="60" t="s">
        <v>12719</v>
      </c>
      <c r="Y67" s="60">
        <v>1136</v>
      </c>
    </row>
    <row r="68" spans="1:33" s="60" customFormat="1" ht="15">
      <c r="A68" s="60" t="s">
        <v>5838</v>
      </c>
      <c r="C68" s="61" t="s">
        <v>2206</v>
      </c>
      <c r="E68" s="61" t="s">
        <v>12350</v>
      </c>
      <c r="F68" s="60" t="s">
        <v>12860</v>
      </c>
      <c r="G68" s="60" t="s">
        <v>12777</v>
      </c>
      <c r="H68" s="62" t="s">
        <v>12864</v>
      </c>
      <c r="J68" s="63" t="str">
        <f t="shared" si="5"/>
        <v>IC.PY.010910</v>
      </c>
      <c r="K68" s="61" t="s">
        <v>2206</v>
      </c>
      <c r="L68" s="60" t="s">
        <v>12835</v>
      </c>
      <c r="M68" s="64" t="str">
        <f t="shared" si="6"/>
        <v>PI.IC.PY.010910.01</v>
      </c>
      <c r="N68" s="64"/>
      <c r="O68" s="64" t="str">
        <f t="shared" si="7"/>
        <v>PH.IC.PY.010910.01</v>
      </c>
      <c r="Q68" s="64" t="str">
        <f t="shared" si="8"/>
        <v>CL.IC.PY.010910.01</v>
      </c>
      <c r="X68" s="60" t="s">
        <v>12719</v>
      </c>
      <c r="Y68" s="60">
        <v>1136</v>
      </c>
    </row>
    <row r="69" spans="1:33" s="60" customFormat="1" ht="15">
      <c r="A69" s="60" t="s">
        <v>5838</v>
      </c>
      <c r="C69" s="61" t="s">
        <v>2206</v>
      </c>
      <c r="E69" s="61" t="s">
        <v>12350</v>
      </c>
      <c r="F69" s="60" t="s">
        <v>12860</v>
      </c>
      <c r="G69" s="60" t="s">
        <v>13219</v>
      </c>
      <c r="H69" s="62" t="s">
        <v>12865</v>
      </c>
      <c r="J69" s="63" t="str">
        <f t="shared" si="5"/>
        <v>IC.PY.010911</v>
      </c>
      <c r="K69" s="61" t="s">
        <v>2206</v>
      </c>
      <c r="L69" s="60" t="s">
        <v>12686</v>
      </c>
      <c r="M69" s="64" t="str">
        <f t="shared" si="6"/>
        <v>PI.IC.PY.010911.01</v>
      </c>
      <c r="N69" s="64"/>
      <c r="O69" s="64" t="str">
        <f t="shared" si="7"/>
        <v>PH.IC.PY.010911.01</v>
      </c>
      <c r="Q69" s="64" t="str">
        <f t="shared" si="8"/>
        <v>CL.IC.PY.010911.01</v>
      </c>
      <c r="X69" s="60" t="s">
        <v>12719</v>
      </c>
      <c r="Y69" s="60">
        <v>1136</v>
      </c>
    </row>
    <row r="70" spans="1:33" s="60" customFormat="1" ht="15">
      <c r="A70" s="60" t="s">
        <v>5838</v>
      </c>
      <c r="C70" s="61" t="s">
        <v>2206</v>
      </c>
      <c r="E70" s="61" t="s">
        <v>12350</v>
      </c>
      <c r="F70" s="60" t="s">
        <v>12860</v>
      </c>
      <c r="G70" s="60" t="s">
        <v>12687</v>
      </c>
      <c r="H70" s="62" t="s">
        <v>12866</v>
      </c>
      <c r="J70" s="63" t="str">
        <f t="shared" si="5"/>
        <v>IC.PY.010912</v>
      </c>
      <c r="K70" s="61" t="s">
        <v>2206</v>
      </c>
      <c r="L70" s="60" t="s">
        <v>12845</v>
      </c>
      <c r="M70" s="64" t="str">
        <f t="shared" si="6"/>
        <v>PI.IC.PY.010912.01</v>
      </c>
      <c r="N70" s="64"/>
      <c r="O70" s="64" t="str">
        <f t="shared" si="7"/>
        <v>PH.IC.PY.010912.01</v>
      </c>
      <c r="Q70" s="64" t="str">
        <f t="shared" si="8"/>
        <v>CL.IC.PY.010912.01</v>
      </c>
      <c r="X70" s="60" t="s">
        <v>12719</v>
      </c>
      <c r="Y70" s="60">
        <v>1136</v>
      </c>
    </row>
    <row r="71" spans="1:33" s="60" customFormat="1" ht="15">
      <c r="A71" s="60" t="s">
        <v>5838</v>
      </c>
      <c r="C71" s="61" t="s">
        <v>2206</v>
      </c>
      <c r="E71" s="61" t="s">
        <v>12350</v>
      </c>
      <c r="F71" s="60" t="s">
        <v>12860</v>
      </c>
      <c r="G71" s="60" t="s">
        <v>12846</v>
      </c>
      <c r="H71" s="62" t="s">
        <v>12867</v>
      </c>
      <c r="J71" s="63" t="str">
        <f t="shared" si="5"/>
        <v>IC.PY.010913</v>
      </c>
      <c r="K71" s="61" t="s">
        <v>2206</v>
      </c>
      <c r="L71" s="60" t="s">
        <v>2964</v>
      </c>
      <c r="M71" s="64" t="str">
        <f t="shared" si="6"/>
        <v>PI.IC.PY.010913.01</v>
      </c>
      <c r="N71" s="64"/>
      <c r="O71" s="64" t="str">
        <f t="shared" si="7"/>
        <v>PH.IC.PY.010913.01</v>
      </c>
      <c r="Q71" s="64" t="str">
        <f t="shared" si="8"/>
        <v>CL.IC.PY.010913.01</v>
      </c>
      <c r="X71" s="60" t="s">
        <v>12719</v>
      </c>
      <c r="Y71" s="60">
        <v>1136</v>
      </c>
    </row>
    <row r="72" spans="1:33" s="60" customFormat="1" ht="15">
      <c r="A72" s="60" t="s">
        <v>5838</v>
      </c>
      <c r="C72" s="61" t="s">
        <v>2206</v>
      </c>
      <c r="E72" s="61" t="s">
        <v>12350</v>
      </c>
      <c r="F72" s="60" t="s">
        <v>12860</v>
      </c>
      <c r="G72" s="60" t="s">
        <v>12847</v>
      </c>
      <c r="H72" s="62" t="s">
        <v>12868</v>
      </c>
      <c r="J72" s="63" t="str">
        <f t="shared" si="5"/>
        <v>IC.PY.010914</v>
      </c>
      <c r="K72" s="61" t="s">
        <v>2206</v>
      </c>
      <c r="L72" s="60" t="s">
        <v>2966</v>
      </c>
      <c r="M72" s="64" t="str">
        <f t="shared" si="6"/>
        <v>PI.IC.PY.010914.01</v>
      </c>
      <c r="N72" s="64"/>
      <c r="O72" s="64" t="str">
        <f t="shared" si="7"/>
        <v>PH.IC.PY.010914.01</v>
      </c>
      <c r="Q72" s="64" t="str">
        <f t="shared" si="8"/>
        <v>CL.IC.PY.010914.01</v>
      </c>
      <c r="X72" s="60" t="s">
        <v>12719</v>
      </c>
      <c r="Y72" s="60">
        <v>1136</v>
      </c>
    </row>
    <row r="73" spans="1:33" s="60" customFormat="1" ht="15">
      <c r="A73" s="60" t="s">
        <v>5838</v>
      </c>
      <c r="C73" s="61" t="s">
        <v>2206</v>
      </c>
      <c r="E73" s="61" t="s">
        <v>12350</v>
      </c>
      <c r="F73" s="60" t="s">
        <v>12860</v>
      </c>
      <c r="G73" s="60" t="s">
        <v>12848</v>
      </c>
      <c r="H73" s="62" t="s">
        <v>12708</v>
      </c>
      <c r="J73" s="63" t="str">
        <f t="shared" si="5"/>
        <v>IC.PY.010915</v>
      </c>
      <c r="K73" s="61" t="s">
        <v>2206</v>
      </c>
      <c r="L73" s="60" t="s">
        <v>12702</v>
      </c>
      <c r="M73" s="64" t="str">
        <f t="shared" si="6"/>
        <v>PI.IC.PY.010915.01</v>
      </c>
      <c r="N73" s="64"/>
      <c r="O73" s="64" t="str">
        <f t="shared" si="7"/>
        <v>PH.IC.PY.010915.01</v>
      </c>
      <c r="Q73" s="64" t="str">
        <f t="shared" si="8"/>
        <v>CL.IC.PY.010915.01</v>
      </c>
      <c r="X73" s="60" t="s">
        <v>12719</v>
      </c>
      <c r="Y73" s="60">
        <v>1136</v>
      </c>
    </row>
    <row r="74" spans="1:33" s="60" customFormat="1" ht="15">
      <c r="A74" s="60" t="s">
        <v>5838</v>
      </c>
      <c r="C74" s="61" t="s">
        <v>2206</v>
      </c>
      <c r="E74" s="61" t="s">
        <v>12350</v>
      </c>
      <c r="F74" s="60" t="s">
        <v>12860</v>
      </c>
      <c r="G74" s="60" t="s">
        <v>12703</v>
      </c>
      <c r="H74" s="62" t="s">
        <v>12714</v>
      </c>
      <c r="J74" s="63" t="str">
        <f t="shared" si="5"/>
        <v>IC.PY.010916</v>
      </c>
      <c r="K74" s="61" t="s">
        <v>2206</v>
      </c>
      <c r="L74" s="60" t="s">
        <v>2968</v>
      </c>
      <c r="M74" s="64" t="str">
        <f t="shared" si="6"/>
        <v>PI.IC.PY.010916.01</v>
      </c>
      <c r="N74" s="64"/>
      <c r="O74" s="64" t="str">
        <f t="shared" si="7"/>
        <v>PH.IC.PY.010916.01</v>
      </c>
      <c r="Q74" s="64" t="str">
        <f t="shared" si="8"/>
        <v>CL.IC.PY.010916.01</v>
      </c>
      <c r="X74" s="60" t="s">
        <v>12719</v>
      </c>
      <c r="Y74" s="60">
        <v>1136</v>
      </c>
    </row>
    <row r="75" spans="1:33" s="60" customFormat="1" ht="15">
      <c r="A75" s="60" t="s">
        <v>5838</v>
      </c>
      <c r="C75" s="61" t="s">
        <v>2206</v>
      </c>
      <c r="E75" s="61" t="s">
        <v>12350</v>
      </c>
      <c r="F75" s="60" t="s">
        <v>12860</v>
      </c>
      <c r="G75" s="60" t="s">
        <v>12704</v>
      </c>
      <c r="H75" s="62" t="s">
        <v>12715</v>
      </c>
      <c r="J75" s="63" t="str">
        <f t="shared" si="5"/>
        <v>IC.PY.010917</v>
      </c>
      <c r="K75" s="61" t="s">
        <v>2206</v>
      </c>
      <c r="L75" s="60" t="s">
        <v>12855</v>
      </c>
      <c r="M75" s="64" t="str">
        <f t="shared" si="6"/>
        <v>PI.IC.PY.010917.01</v>
      </c>
      <c r="N75" s="64"/>
      <c r="O75" s="64" t="str">
        <f t="shared" si="7"/>
        <v>PH.IC.PY.010917.01</v>
      </c>
      <c r="Q75" s="64" t="str">
        <f t="shared" si="8"/>
        <v>CL.IC.PY.010917.01</v>
      </c>
      <c r="X75" s="60" t="s">
        <v>12719</v>
      </c>
      <c r="Y75" s="60">
        <v>1136</v>
      </c>
    </row>
    <row r="76" spans="1:33" s="60" customFormat="1" ht="15">
      <c r="A76" s="60" t="s">
        <v>5838</v>
      </c>
      <c r="C76" s="61" t="s">
        <v>2206</v>
      </c>
      <c r="E76" s="61" t="s">
        <v>12350</v>
      </c>
      <c r="F76" s="60" t="s">
        <v>12860</v>
      </c>
      <c r="G76" s="60" t="s">
        <v>12856</v>
      </c>
      <c r="H76" s="62" t="s">
        <v>12716</v>
      </c>
      <c r="J76" s="63" t="str">
        <f t="shared" si="5"/>
        <v>IC.PY.010918</v>
      </c>
      <c r="K76" s="61" t="s">
        <v>2206</v>
      </c>
      <c r="L76" s="60" t="s">
        <v>12857</v>
      </c>
      <c r="M76" s="64" t="str">
        <f t="shared" si="6"/>
        <v>PI.IC.PY.010918.01</v>
      </c>
      <c r="N76" s="64"/>
      <c r="O76" s="64" t="str">
        <f t="shared" si="7"/>
        <v>PH.IC.PY.010918.01</v>
      </c>
      <c r="Q76" s="64" t="str">
        <f t="shared" si="8"/>
        <v>CL.IC.PY.010918.01</v>
      </c>
      <c r="X76" s="60" t="s">
        <v>12719</v>
      </c>
      <c r="Y76" s="60">
        <v>1136</v>
      </c>
    </row>
    <row r="77" spans="1:33" s="60" customFormat="1" ht="15">
      <c r="A77" s="60" t="s">
        <v>5838</v>
      </c>
      <c r="C77" s="61" t="s">
        <v>2206</v>
      </c>
      <c r="E77" s="61" t="s">
        <v>12350</v>
      </c>
      <c r="F77" s="60" t="s">
        <v>12860</v>
      </c>
      <c r="G77" s="60" t="s">
        <v>12858</v>
      </c>
      <c r="H77" s="62" t="s">
        <v>12717</v>
      </c>
      <c r="J77" s="63" t="str">
        <f t="shared" si="5"/>
        <v>IC.PY.010919</v>
      </c>
      <c r="K77" s="61" t="s">
        <v>2206</v>
      </c>
      <c r="L77" s="60" t="s">
        <v>2855</v>
      </c>
      <c r="M77" s="64" t="str">
        <f t="shared" si="6"/>
        <v>PI.IC.PY.010919.01</v>
      </c>
      <c r="N77" s="64"/>
      <c r="O77" s="64" t="str">
        <f t="shared" si="7"/>
        <v>PH.IC.PY.010919.01</v>
      </c>
      <c r="Q77" s="64" t="str">
        <f t="shared" si="8"/>
        <v>CL.IC.PY.010919.01</v>
      </c>
      <c r="X77" s="60" t="s">
        <v>12719</v>
      </c>
      <c r="Y77" s="60">
        <v>1136</v>
      </c>
    </row>
    <row r="78" spans="1:33" s="60" customFormat="1" ht="15">
      <c r="A78" s="60" t="s">
        <v>5838</v>
      </c>
      <c r="C78" s="61" t="s">
        <v>2206</v>
      </c>
      <c r="E78" s="61" t="s">
        <v>12350</v>
      </c>
      <c r="F78" s="60" t="s">
        <v>12860</v>
      </c>
      <c r="G78" s="60" t="s">
        <v>12859</v>
      </c>
      <c r="H78" s="62" t="s">
        <v>12718</v>
      </c>
      <c r="J78" s="63" t="str">
        <f>CONCATENATE("IC.PY.",C78,E78,H78)</f>
        <v>IC.PY.010920</v>
      </c>
      <c r="K78" s="61" t="s">
        <v>2206</v>
      </c>
      <c r="L78" s="60" t="s">
        <v>2974</v>
      </c>
      <c r="M78" s="64" t="str">
        <f>CONCATENATE("PI.",J78,".",K78)</f>
        <v>PI.IC.PY.010920.01</v>
      </c>
      <c r="N78" s="64"/>
      <c r="O78" s="64" t="str">
        <f>CONCATENATE("PH.",J78,".",K78)</f>
        <v>PH.IC.PY.010920.01</v>
      </c>
      <c r="Q78" s="64" t="str">
        <f>CONCATENATE("CL.",J78,".",K78)</f>
        <v>CL.IC.PY.010920.01</v>
      </c>
      <c r="X78" s="60" t="s">
        <v>12719</v>
      </c>
      <c r="Y78" s="60">
        <v>1136</v>
      </c>
    </row>
    <row r="79" spans="1:33" s="60" customFormat="1" ht="18">
      <c r="A79" s="60" t="s">
        <v>5838</v>
      </c>
      <c r="B79" s="89" t="s">
        <v>13561</v>
      </c>
      <c r="C79" s="61" t="s">
        <v>12030</v>
      </c>
      <c r="D79" s="60" t="s">
        <v>13557</v>
      </c>
      <c r="E79" s="61" t="s">
        <v>11848</v>
      </c>
      <c r="F79" s="60" t="s">
        <v>13557</v>
      </c>
      <c r="G79" s="60" t="s">
        <v>13558</v>
      </c>
      <c r="H79" s="62" t="s">
        <v>11848</v>
      </c>
      <c r="J79" s="63" t="str">
        <f t="shared" si="5"/>
        <v>IC.PY.020101</v>
      </c>
      <c r="K79" s="61" t="s">
        <v>2206</v>
      </c>
      <c r="L79" s="60" t="str">
        <f>G79</f>
        <v>Decision Maker Identified: Yes</v>
      </c>
      <c r="M79" s="64" t="str">
        <f t="shared" si="6"/>
        <v>PI.IC.PY.020101.01</v>
      </c>
      <c r="N79" s="64"/>
      <c r="O79" s="64" t="str">
        <f t="shared" si="7"/>
        <v>PH.IC.PY.020101.01</v>
      </c>
      <c r="Q79" s="64" t="str">
        <f t="shared" si="8"/>
        <v>CL.IC.PY.020101.01</v>
      </c>
      <c r="AF79" s="60" t="s">
        <v>12773</v>
      </c>
      <c r="AG79" s="60">
        <v>1290</v>
      </c>
    </row>
    <row r="80" spans="1:33" s="60" customFormat="1" ht="15">
      <c r="A80" s="60" t="s">
        <v>5838</v>
      </c>
      <c r="C80" s="61" t="s">
        <v>12030</v>
      </c>
      <c r="E80" s="61" t="s">
        <v>11848</v>
      </c>
      <c r="F80" s="60" t="s">
        <v>13557</v>
      </c>
      <c r="G80" s="60" t="s">
        <v>13559</v>
      </c>
      <c r="H80" s="62" t="s">
        <v>12030</v>
      </c>
      <c r="J80" s="63" t="str">
        <f t="shared" ref="J80:J114" si="9">CONCATENATE("IC.PY.",C80,E80,H80)</f>
        <v>IC.PY.020102</v>
      </c>
      <c r="K80" s="61" t="s">
        <v>2206</v>
      </c>
      <c r="L80" s="60" t="str">
        <f t="shared" ref="L80:L114" si="10">G80</f>
        <v xml:space="preserve">Decision Maker Identified: No </v>
      </c>
      <c r="M80" s="64" t="str">
        <f t="shared" ref="M80:M114" si="11">CONCATENATE("PI.",J80,".",K80)</f>
        <v>PI.IC.PY.020102.01</v>
      </c>
      <c r="N80" s="64"/>
      <c r="O80" s="64" t="str">
        <f t="shared" ref="O80:O114" si="12">CONCATENATE("PH.",J80,".",K80)</f>
        <v>PH.IC.PY.020102.01</v>
      </c>
      <c r="Q80" s="64" t="str">
        <f t="shared" ref="Q80:Q114" si="13">CONCATENATE("CL.",J80,".",K80)</f>
        <v>CL.IC.PY.020102.01</v>
      </c>
      <c r="AF80" s="60" t="s">
        <v>12773</v>
      </c>
      <c r="AG80" s="60">
        <v>1290</v>
      </c>
    </row>
    <row r="81" spans="1:33" s="60" customFormat="1" ht="15">
      <c r="A81" s="60" t="s">
        <v>5838</v>
      </c>
      <c r="C81" s="61" t="s">
        <v>12030</v>
      </c>
      <c r="E81" s="61" t="s">
        <v>11848</v>
      </c>
      <c r="F81" s="60" t="s">
        <v>13557</v>
      </c>
      <c r="G81" s="60" t="s">
        <v>13560</v>
      </c>
      <c r="H81" s="62" t="s">
        <v>12032</v>
      </c>
      <c r="J81" s="63" t="str">
        <f t="shared" si="9"/>
        <v>IC.PY.020103</v>
      </c>
      <c r="K81" s="61" t="s">
        <v>2206</v>
      </c>
      <c r="L81" s="60" t="str">
        <f t="shared" si="10"/>
        <v>Decision Maker Identified: Unable at this time</v>
      </c>
      <c r="M81" s="64" t="str">
        <f t="shared" si="11"/>
        <v>PI.IC.PY.020103.01</v>
      </c>
      <c r="N81" s="64"/>
      <c r="O81" s="64" t="str">
        <f t="shared" si="12"/>
        <v>PH.IC.PY.020103.01</v>
      </c>
      <c r="Q81" s="64" t="str">
        <f t="shared" si="13"/>
        <v>CL.IC.PY.020103.01</v>
      </c>
      <c r="AF81" s="60" t="s">
        <v>12773</v>
      </c>
      <c r="AG81" s="60">
        <v>1290</v>
      </c>
    </row>
    <row r="82" spans="1:33" s="60" customFormat="1" ht="15">
      <c r="A82" s="60" t="s">
        <v>5838</v>
      </c>
      <c r="C82" s="61" t="s">
        <v>12030</v>
      </c>
      <c r="D82" s="60" t="s">
        <v>13562</v>
      </c>
      <c r="E82" s="61" t="s">
        <v>12030</v>
      </c>
      <c r="F82" s="60" t="s">
        <v>13562</v>
      </c>
      <c r="G82" s="60" t="s">
        <v>13563</v>
      </c>
      <c r="H82" s="62" t="s">
        <v>11848</v>
      </c>
      <c r="J82" s="63" t="str">
        <f t="shared" si="9"/>
        <v>IC.PY.020201</v>
      </c>
      <c r="K82" s="61" t="s">
        <v>2206</v>
      </c>
      <c r="L82" s="60" t="str">
        <f t="shared" si="10"/>
        <v>Advanced Directive: Yes</v>
      </c>
      <c r="M82" s="64" t="str">
        <f t="shared" si="11"/>
        <v>PI.IC.PY.020201.01</v>
      </c>
      <c r="N82" s="64"/>
      <c r="O82" s="64" t="str">
        <f t="shared" si="12"/>
        <v>PH.IC.PY.020201.01</v>
      </c>
      <c r="Q82" s="64" t="str">
        <f t="shared" si="13"/>
        <v>CL.IC.PY.020201.01</v>
      </c>
      <c r="AF82" s="60" t="s">
        <v>12773</v>
      </c>
      <c r="AG82" s="60">
        <v>1290</v>
      </c>
    </row>
    <row r="83" spans="1:33" s="60" customFormat="1" ht="15">
      <c r="A83" s="60" t="s">
        <v>5838</v>
      </c>
      <c r="C83" s="61" t="s">
        <v>12030</v>
      </c>
      <c r="E83" s="61" t="s">
        <v>12030</v>
      </c>
      <c r="F83" s="60" t="s">
        <v>13562</v>
      </c>
      <c r="G83" s="60" t="s">
        <v>13564</v>
      </c>
      <c r="H83" s="62" t="s">
        <v>12030</v>
      </c>
      <c r="J83" s="63" t="str">
        <f t="shared" si="9"/>
        <v>IC.PY.020202</v>
      </c>
      <c r="K83" s="61" t="s">
        <v>2206</v>
      </c>
      <c r="L83" s="60" t="str">
        <f t="shared" si="10"/>
        <v xml:space="preserve">Advanced Directive: No </v>
      </c>
      <c r="M83" s="64" t="str">
        <f t="shared" si="11"/>
        <v>PI.IC.PY.020202.01</v>
      </c>
      <c r="N83" s="64"/>
      <c r="O83" s="64" t="str">
        <f t="shared" si="12"/>
        <v>PH.IC.PY.020202.01</v>
      </c>
      <c r="Q83" s="64" t="str">
        <f t="shared" si="13"/>
        <v>CL.IC.PY.020202.01</v>
      </c>
      <c r="AF83" s="60" t="s">
        <v>12773</v>
      </c>
      <c r="AG83" s="60">
        <v>1290</v>
      </c>
    </row>
    <row r="84" spans="1:33" s="60" customFormat="1" ht="15">
      <c r="A84" s="60" t="s">
        <v>5838</v>
      </c>
      <c r="C84" s="61" t="s">
        <v>12030</v>
      </c>
      <c r="E84" s="61" t="s">
        <v>12030</v>
      </c>
      <c r="F84" s="60" t="s">
        <v>13562</v>
      </c>
      <c r="G84" s="60" t="s">
        <v>13565</v>
      </c>
      <c r="H84" s="62" t="s">
        <v>12032</v>
      </c>
      <c r="J84" s="63" t="str">
        <f t="shared" si="9"/>
        <v>IC.PY.020203</v>
      </c>
      <c r="K84" s="61" t="s">
        <v>2206</v>
      </c>
      <c r="L84" s="60" t="str">
        <f t="shared" si="10"/>
        <v>Advanced Directive: Unable at this time</v>
      </c>
      <c r="M84" s="64" t="str">
        <f t="shared" si="11"/>
        <v>PI.IC.PY.020203.01</v>
      </c>
      <c r="N84" s="64"/>
      <c r="O84" s="64" t="str">
        <f t="shared" si="12"/>
        <v>PH.IC.PY.020203.01</v>
      </c>
      <c r="Q84" s="64" t="str">
        <f t="shared" si="13"/>
        <v>CL.IC.PY.020203.01</v>
      </c>
      <c r="AF84" s="60" t="s">
        <v>12773</v>
      </c>
      <c r="AG84" s="60">
        <v>1290</v>
      </c>
    </row>
    <row r="85" spans="1:33" s="60" customFormat="1" ht="15">
      <c r="A85" s="60" t="s">
        <v>5838</v>
      </c>
      <c r="C85" s="61" t="s">
        <v>12030</v>
      </c>
      <c r="D85" s="60" t="s">
        <v>13566</v>
      </c>
      <c r="E85" s="61" t="s">
        <v>12032</v>
      </c>
      <c r="F85" s="60" t="s">
        <v>13566</v>
      </c>
      <c r="G85" s="60" t="s">
        <v>13567</v>
      </c>
      <c r="H85" s="62" t="s">
        <v>11848</v>
      </c>
      <c r="J85" s="63" t="str">
        <f t="shared" si="9"/>
        <v>IC.PY.020301</v>
      </c>
      <c r="K85" s="61" t="s">
        <v>2206</v>
      </c>
      <c r="L85" s="60" t="str">
        <f t="shared" si="10"/>
        <v>Code Status: Yes</v>
      </c>
      <c r="M85" s="64" t="str">
        <f t="shared" si="11"/>
        <v>PI.IC.PY.020301.01</v>
      </c>
      <c r="N85" s="64"/>
      <c r="O85" s="64" t="str">
        <f t="shared" si="12"/>
        <v>PH.IC.PY.020301.01</v>
      </c>
      <c r="Q85" s="64" t="str">
        <f t="shared" si="13"/>
        <v>CL.IC.PY.020301.01</v>
      </c>
      <c r="AF85" s="60" t="s">
        <v>12773</v>
      </c>
      <c r="AG85" s="60">
        <v>1290</v>
      </c>
    </row>
    <row r="86" spans="1:33" s="60" customFormat="1" ht="15">
      <c r="A86" s="60" t="s">
        <v>5838</v>
      </c>
      <c r="C86" s="61" t="s">
        <v>12030</v>
      </c>
      <c r="E86" s="61" t="s">
        <v>12032</v>
      </c>
      <c r="F86" s="60" t="s">
        <v>13566</v>
      </c>
      <c r="G86" s="60" t="s">
        <v>13568</v>
      </c>
      <c r="H86" s="62" t="s">
        <v>12030</v>
      </c>
      <c r="J86" s="63" t="str">
        <f t="shared" si="9"/>
        <v>IC.PY.020302</v>
      </c>
      <c r="K86" s="61" t="s">
        <v>2206</v>
      </c>
      <c r="L86" s="60" t="str">
        <f t="shared" si="10"/>
        <v xml:space="preserve">Code Status: No </v>
      </c>
      <c r="M86" s="64" t="str">
        <f t="shared" si="11"/>
        <v>PI.IC.PY.020302.01</v>
      </c>
      <c r="N86" s="64"/>
      <c r="O86" s="64" t="str">
        <f t="shared" si="12"/>
        <v>PH.IC.PY.020302.01</v>
      </c>
      <c r="Q86" s="64" t="str">
        <f t="shared" si="13"/>
        <v>CL.IC.PY.020302.01</v>
      </c>
      <c r="AF86" s="60" t="s">
        <v>12773</v>
      </c>
      <c r="AG86" s="60">
        <v>1290</v>
      </c>
    </row>
    <row r="87" spans="1:33" s="60" customFormat="1" ht="15">
      <c r="A87" s="60" t="s">
        <v>5838</v>
      </c>
      <c r="C87" s="61" t="s">
        <v>12030</v>
      </c>
      <c r="E87" s="61" t="s">
        <v>12032</v>
      </c>
      <c r="F87" s="60" t="s">
        <v>13566</v>
      </c>
      <c r="G87" s="60" t="s">
        <v>13569</v>
      </c>
      <c r="H87" s="62" t="s">
        <v>12032</v>
      </c>
      <c r="J87" s="63" t="str">
        <f t="shared" si="9"/>
        <v>IC.PY.020303</v>
      </c>
      <c r="K87" s="61" t="s">
        <v>2206</v>
      </c>
      <c r="L87" s="60" t="str">
        <f t="shared" si="10"/>
        <v>Code Status: Unable at this time</v>
      </c>
      <c r="M87" s="64" t="str">
        <f t="shared" si="11"/>
        <v>PI.IC.PY.020303.01</v>
      </c>
      <c r="N87" s="64"/>
      <c r="O87" s="64" t="str">
        <f t="shared" si="12"/>
        <v>PH.IC.PY.020303.01</v>
      </c>
      <c r="Q87" s="64" t="str">
        <f t="shared" si="13"/>
        <v>CL.IC.PY.020303.01</v>
      </c>
      <c r="AF87" s="60" t="s">
        <v>12773</v>
      </c>
      <c r="AG87" s="60">
        <v>1290</v>
      </c>
    </row>
    <row r="88" spans="1:33" s="60" customFormat="1" ht="15">
      <c r="A88" s="60" t="s">
        <v>5838</v>
      </c>
      <c r="C88" s="61" t="s">
        <v>12030</v>
      </c>
      <c r="D88" s="60" t="s">
        <v>13570</v>
      </c>
      <c r="E88" s="61" t="s">
        <v>12028</v>
      </c>
      <c r="F88" s="60" t="s">
        <v>13570</v>
      </c>
      <c r="G88" s="60" t="s">
        <v>13571</v>
      </c>
      <c r="H88" s="62" t="s">
        <v>11848</v>
      </c>
      <c r="J88" s="63" t="str">
        <f t="shared" si="9"/>
        <v>IC.PY.020401</v>
      </c>
      <c r="K88" s="61" t="s">
        <v>2206</v>
      </c>
      <c r="L88" s="60" t="str">
        <f t="shared" si="10"/>
        <v>Leaftlet/Education: Yes</v>
      </c>
      <c r="M88" s="64" t="str">
        <f t="shared" si="11"/>
        <v>PI.IC.PY.020401.01</v>
      </c>
      <c r="N88" s="64"/>
      <c r="O88" s="64" t="str">
        <f t="shared" si="12"/>
        <v>PH.IC.PY.020401.01</v>
      </c>
      <c r="Q88" s="64" t="str">
        <f t="shared" si="13"/>
        <v>CL.IC.PY.020401.01</v>
      </c>
      <c r="AF88" s="60" t="s">
        <v>12773</v>
      </c>
      <c r="AG88" s="60">
        <v>1290</v>
      </c>
    </row>
    <row r="89" spans="1:33" s="60" customFormat="1" ht="15">
      <c r="A89" s="60" t="s">
        <v>5838</v>
      </c>
      <c r="C89" s="61" t="s">
        <v>12030</v>
      </c>
      <c r="E89" s="61" t="s">
        <v>12028</v>
      </c>
      <c r="F89" s="60" t="s">
        <v>13570</v>
      </c>
      <c r="G89" s="60" t="s">
        <v>13572</v>
      </c>
      <c r="H89" s="62" t="s">
        <v>12030</v>
      </c>
      <c r="J89" s="63" t="str">
        <f t="shared" si="9"/>
        <v>IC.PY.020402</v>
      </c>
      <c r="K89" s="61" t="s">
        <v>2206</v>
      </c>
      <c r="L89" s="60" t="str">
        <f t="shared" si="10"/>
        <v xml:space="preserve">Leaftlet/Education: No </v>
      </c>
      <c r="M89" s="64" t="str">
        <f t="shared" si="11"/>
        <v>PI.IC.PY.020402.01</v>
      </c>
      <c r="N89" s="64"/>
      <c r="O89" s="64" t="str">
        <f t="shared" si="12"/>
        <v>PH.IC.PY.020402.01</v>
      </c>
      <c r="Q89" s="64" t="str">
        <f t="shared" si="13"/>
        <v>CL.IC.PY.020402.01</v>
      </c>
      <c r="AF89" s="60" t="s">
        <v>12773</v>
      </c>
      <c r="AG89" s="60">
        <v>1290</v>
      </c>
    </row>
    <row r="90" spans="1:33" s="60" customFormat="1" ht="15">
      <c r="A90" s="60" t="s">
        <v>5838</v>
      </c>
      <c r="C90" s="61" t="s">
        <v>12030</v>
      </c>
      <c r="E90" s="61" t="s">
        <v>12028</v>
      </c>
      <c r="F90" s="60" t="s">
        <v>13570</v>
      </c>
      <c r="G90" s="60" t="s">
        <v>13573</v>
      </c>
      <c r="H90" s="62" t="s">
        <v>12032</v>
      </c>
      <c r="J90" s="63" t="str">
        <f t="shared" si="9"/>
        <v>IC.PY.020403</v>
      </c>
      <c r="K90" s="61" t="s">
        <v>2206</v>
      </c>
      <c r="L90" s="60" t="str">
        <f t="shared" si="10"/>
        <v>Leaftlet/Education: Already distributed to pt/family</v>
      </c>
      <c r="M90" s="64" t="str">
        <f t="shared" si="11"/>
        <v>PI.IC.PY.020403.01</v>
      </c>
      <c r="N90" s="64"/>
      <c r="O90" s="64" t="str">
        <f t="shared" si="12"/>
        <v>PH.IC.PY.020403.01</v>
      </c>
      <c r="Q90" s="64" t="str">
        <f t="shared" si="13"/>
        <v>CL.IC.PY.020403.01</v>
      </c>
      <c r="AF90" s="60" t="s">
        <v>12773</v>
      </c>
      <c r="AG90" s="60">
        <v>1290</v>
      </c>
    </row>
    <row r="91" spans="1:33" s="60" customFormat="1" ht="15">
      <c r="A91" s="60" t="s">
        <v>5838</v>
      </c>
      <c r="C91" s="61" t="s">
        <v>12030</v>
      </c>
      <c r="E91" s="61" t="s">
        <v>12028</v>
      </c>
      <c r="F91" s="60" t="s">
        <v>13570</v>
      </c>
      <c r="G91" s="60" t="s">
        <v>13574</v>
      </c>
      <c r="H91" s="62" t="s">
        <v>12028</v>
      </c>
      <c r="J91" s="63" t="str">
        <f t="shared" si="9"/>
        <v>IC.PY.020404</v>
      </c>
      <c r="K91" s="61" t="s">
        <v>2206</v>
      </c>
      <c r="L91" s="60" t="str">
        <f t="shared" si="10"/>
        <v>Leaftlet/Education: Unable at this time</v>
      </c>
      <c r="M91" s="64" t="str">
        <f t="shared" si="11"/>
        <v>PI.IC.PY.020404.01</v>
      </c>
      <c r="N91" s="64"/>
      <c r="O91" s="64" t="str">
        <f t="shared" si="12"/>
        <v>PH.IC.PY.020404.01</v>
      </c>
      <c r="Q91" s="64" t="str">
        <f t="shared" si="13"/>
        <v>CL.IC.PY.020404.01</v>
      </c>
      <c r="AF91" s="60" t="s">
        <v>12773</v>
      </c>
      <c r="AG91" s="60">
        <v>1290</v>
      </c>
    </row>
    <row r="92" spans="1:33" s="60" customFormat="1" ht="15">
      <c r="A92" s="60" t="s">
        <v>5838</v>
      </c>
      <c r="C92" s="61" t="s">
        <v>12030</v>
      </c>
      <c r="D92" s="60" t="s">
        <v>13575</v>
      </c>
      <c r="E92" s="61" t="s">
        <v>12210</v>
      </c>
      <c r="F92" s="60" t="s">
        <v>13575</v>
      </c>
      <c r="G92" s="60" t="s">
        <v>13576</v>
      </c>
      <c r="H92" s="62" t="s">
        <v>11848</v>
      </c>
      <c r="J92" s="63" t="str">
        <f t="shared" si="9"/>
        <v>IC.PY.020501</v>
      </c>
      <c r="K92" s="61" t="s">
        <v>2206</v>
      </c>
      <c r="L92" s="60" t="str">
        <f t="shared" si="10"/>
        <v>Assess/Manage Distress: Yes</v>
      </c>
      <c r="M92" s="64" t="str">
        <f t="shared" si="11"/>
        <v>PI.IC.PY.020501.01</v>
      </c>
      <c r="N92" s="64"/>
      <c r="O92" s="64" t="str">
        <f t="shared" si="12"/>
        <v>PH.IC.PY.020501.01</v>
      </c>
      <c r="Q92" s="64" t="str">
        <f t="shared" si="13"/>
        <v>CL.IC.PY.020501.01</v>
      </c>
      <c r="AF92" s="60" t="s">
        <v>12773</v>
      </c>
      <c r="AG92" s="60">
        <v>1290</v>
      </c>
    </row>
    <row r="93" spans="1:33" s="60" customFormat="1" ht="15">
      <c r="A93" s="60" t="s">
        <v>5838</v>
      </c>
      <c r="C93" s="61" t="s">
        <v>12030</v>
      </c>
      <c r="E93" s="61" t="s">
        <v>12210</v>
      </c>
      <c r="F93" s="60" t="s">
        <v>13575</v>
      </c>
      <c r="G93" s="60" t="s">
        <v>13577</v>
      </c>
      <c r="H93" s="62" t="s">
        <v>12030</v>
      </c>
      <c r="J93" s="63" t="str">
        <f t="shared" si="9"/>
        <v>IC.PY.020502</v>
      </c>
      <c r="K93" s="61" t="s">
        <v>2206</v>
      </c>
      <c r="L93" s="60" t="str">
        <f t="shared" si="10"/>
        <v xml:space="preserve">Assess/Manage Distress: No </v>
      </c>
      <c r="M93" s="64" t="str">
        <f t="shared" si="11"/>
        <v>PI.IC.PY.020502.01</v>
      </c>
      <c r="N93" s="64"/>
      <c r="O93" s="64" t="str">
        <f t="shared" si="12"/>
        <v>PH.IC.PY.020502.01</v>
      </c>
      <c r="Q93" s="64" t="str">
        <f t="shared" si="13"/>
        <v>CL.IC.PY.020502.01</v>
      </c>
      <c r="AF93" s="60" t="s">
        <v>12773</v>
      </c>
      <c r="AG93" s="60">
        <v>1290</v>
      </c>
    </row>
    <row r="94" spans="1:33" s="60" customFormat="1" ht="15">
      <c r="A94" s="60" t="s">
        <v>5838</v>
      </c>
      <c r="C94" s="61" t="s">
        <v>12030</v>
      </c>
      <c r="E94" s="61" t="s">
        <v>12210</v>
      </c>
      <c r="F94" s="60" t="s">
        <v>13575</v>
      </c>
      <c r="G94" s="60" t="s">
        <v>13578</v>
      </c>
      <c r="H94" s="62" t="s">
        <v>12032</v>
      </c>
      <c r="J94" s="63" t="str">
        <f t="shared" si="9"/>
        <v>IC.PY.020503</v>
      </c>
      <c r="K94" s="61" t="s">
        <v>2206</v>
      </c>
      <c r="L94" s="60" t="str">
        <f t="shared" si="10"/>
        <v>Assess/Manage Distress: Unable at this time</v>
      </c>
      <c r="M94" s="64" t="str">
        <f t="shared" si="11"/>
        <v>PI.IC.PY.020503.01</v>
      </c>
      <c r="N94" s="64"/>
      <c r="O94" s="64" t="str">
        <f t="shared" si="12"/>
        <v>PH.IC.PY.020503.01</v>
      </c>
      <c r="Q94" s="64" t="str">
        <f t="shared" si="13"/>
        <v>CL.IC.PY.020503.01</v>
      </c>
      <c r="AF94" s="60" t="s">
        <v>12773</v>
      </c>
      <c r="AG94" s="60">
        <v>1290</v>
      </c>
    </row>
    <row r="95" spans="1:33" s="60" customFormat="1" ht="15">
      <c r="A95" s="60" t="s">
        <v>5838</v>
      </c>
      <c r="C95" s="61" t="s">
        <v>12030</v>
      </c>
      <c r="D95" s="60" t="s">
        <v>13579</v>
      </c>
      <c r="E95" s="61" t="s">
        <v>12212</v>
      </c>
      <c r="F95" s="60" t="s">
        <v>13579</v>
      </c>
      <c r="G95" s="60" t="s">
        <v>13580</v>
      </c>
      <c r="H95" s="62" t="s">
        <v>11848</v>
      </c>
      <c r="J95" s="63" t="str">
        <f t="shared" si="9"/>
        <v>IC.PY.020601</v>
      </c>
      <c r="K95" s="61" t="s">
        <v>2206</v>
      </c>
      <c r="L95" s="60" t="str">
        <f t="shared" si="10"/>
        <v>Pain Mgmt: Yes, see patient's Pain assessments, this record</v>
      </c>
      <c r="M95" s="64" t="str">
        <f t="shared" si="11"/>
        <v>PI.IC.PY.020601.01</v>
      </c>
      <c r="N95" s="64"/>
      <c r="O95" s="64" t="str">
        <f t="shared" si="12"/>
        <v>PH.IC.PY.020601.01</v>
      </c>
      <c r="Q95" s="64" t="str">
        <f t="shared" si="13"/>
        <v>CL.IC.PY.020601.01</v>
      </c>
      <c r="AF95" s="60" t="s">
        <v>12773</v>
      </c>
      <c r="AG95" s="60">
        <v>1290</v>
      </c>
    </row>
    <row r="96" spans="1:33" s="60" customFormat="1" ht="15">
      <c r="A96" s="60" t="s">
        <v>5838</v>
      </c>
      <c r="C96" s="61" t="s">
        <v>12030</v>
      </c>
      <c r="E96" s="61" t="s">
        <v>12212</v>
      </c>
      <c r="F96" s="60" t="s">
        <v>13579</v>
      </c>
      <c r="G96" s="60" t="s">
        <v>13581</v>
      </c>
      <c r="H96" s="62" t="s">
        <v>12030</v>
      </c>
      <c r="J96" s="63" t="str">
        <f t="shared" si="9"/>
        <v>IC.PY.020602</v>
      </c>
      <c r="K96" s="61" t="s">
        <v>2206</v>
      </c>
      <c r="L96" s="60" t="str">
        <f t="shared" si="10"/>
        <v>Pain Mgmt: No</v>
      </c>
      <c r="M96" s="64" t="str">
        <f t="shared" si="11"/>
        <v>PI.IC.PY.020602.01</v>
      </c>
      <c r="N96" s="64"/>
      <c r="O96" s="64" t="str">
        <f t="shared" si="12"/>
        <v>PH.IC.PY.020602.01</v>
      </c>
      <c r="Q96" s="64" t="str">
        <f t="shared" si="13"/>
        <v>CL.IC.PY.020602.01</v>
      </c>
      <c r="AF96" s="60" t="s">
        <v>12773</v>
      </c>
      <c r="AG96" s="60">
        <v>1290</v>
      </c>
    </row>
    <row r="97" spans="1:33" s="60" customFormat="1" ht="15">
      <c r="A97" s="60" t="s">
        <v>5838</v>
      </c>
      <c r="C97" s="61" t="s">
        <v>12030</v>
      </c>
      <c r="E97" s="61" t="s">
        <v>12212</v>
      </c>
      <c r="F97" s="60" t="s">
        <v>13579</v>
      </c>
      <c r="G97" s="60" t="s">
        <v>13582</v>
      </c>
      <c r="H97" s="62" t="s">
        <v>12032</v>
      </c>
      <c r="J97" s="63" t="str">
        <f t="shared" si="9"/>
        <v>IC.PY.020603</v>
      </c>
      <c r="K97" s="61" t="s">
        <v>2206</v>
      </c>
      <c r="L97" s="60" t="str">
        <f t="shared" si="10"/>
        <v>Pain Mgmt: Unable at this time</v>
      </c>
      <c r="M97" s="64" t="str">
        <f t="shared" si="11"/>
        <v>PI.IC.PY.020603.01</v>
      </c>
      <c r="N97" s="64"/>
      <c r="O97" s="64" t="str">
        <f t="shared" si="12"/>
        <v>PH.IC.PY.020603.01</v>
      </c>
      <c r="Q97" s="64" t="str">
        <f t="shared" si="13"/>
        <v>CL.IC.PY.020603.01</v>
      </c>
      <c r="AF97" s="60" t="s">
        <v>12773</v>
      </c>
      <c r="AG97" s="60">
        <v>1290</v>
      </c>
    </row>
    <row r="98" spans="1:33" s="60" customFormat="1" ht="15">
      <c r="A98" s="60" t="s">
        <v>5838</v>
      </c>
      <c r="C98" s="61" t="s">
        <v>12030</v>
      </c>
      <c r="D98" s="60" t="s">
        <v>13583</v>
      </c>
      <c r="E98" s="61" t="s">
        <v>12225</v>
      </c>
      <c r="F98" s="60" t="s">
        <v>13583</v>
      </c>
      <c r="G98" s="60" t="s">
        <v>13584</v>
      </c>
      <c r="H98" s="62" t="s">
        <v>11848</v>
      </c>
      <c r="J98" s="63" t="str">
        <f t="shared" si="9"/>
        <v>IC.PY.020701</v>
      </c>
      <c r="K98" s="61" t="s">
        <v>2206</v>
      </c>
      <c r="L98" s="60" t="str">
        <f t="shared" si="10"/>
        <v xml:space="preserve">Palliative Care Consult: Yes </v>
      </c>
      <c r="M98" s="64" t="str">
        <f t="shared" si="11"/>
        <v>PI.IC.PY.020701.01</v>
      </c>
      <c r="N98" s="64"/>
      <c r="O98" s="64" t="str">
        <f t="shared" si="12"/>
        <v>PH.IC.PY.020701.01</v>
      </c>
      <c r="Q98" s="64" t="str">
        <f t="shared" si="13"/>
        <v>CL.IC.PY.020701.01</v>
      </c>
      <c r="AF98" s="60" t="s">
        <v>12773</v>
      </c>
      <c r="AG98" s="60">
        <v>1290</v>
      </c>
    </row>
    <row r="99" spans="1:33" s="60" customFormat="1" ht="15">
      <c r="A99" s="60" t="s">
        <v>5838</v>
      </c>
      <c r="C99" s="61" t="s">
        <v>12030</v>
      </c>
      <c r="E99" s="61" t="s">
        <v>12225</v>
      </c>
      <c r="F99" s="60" t="s">
        <v>13583</v>
      </c>
      <c r="G99" s="60" t="s">
        <v>13585</v>
      </c>
      <c r="H99" s="62" t="s">
        <v>12030</v>
      </c>
      <c r="J99" s="63" t="str">
        <f t="shared" si="9"/>
        <v>IC.PY.020702</v>
      </c>
      <c r="K99" s="61" t="s">
        <v>2206</v>
      </c>
      <c r="L99" s="60" t="str">
        <f t="shared" si="10"/>
        <v>Palliative Care Consult: No</v>
      </c>
      <c r="M99" s="64" t="str">
        <f t="shared" si="11"/>
        <v>PI.IC.PY.020702.01</v>
      </c>
      <c r="N99" s="64"/>
      <c r="O99" s="64" t="str">
        <f t="shared" si="12"/>
        <v>PH.IC.PY.020702.01</v>
      </c>
      <c r="Q99" s="64" t="str">
        <f t="shared" si="13"/>
        <v>CL.IC.PY.020702.01</v>
      </c>
      <c r="AF99" s="60" t="s">
        <v>12773</v>
      </c>
      <c r="AG99" s="60">
        <v>1290</v>
      </c>
    </row>
    <row r="100" spans="1:33" s="60" customFormat="1" ht="15">
      <c r="A100" s="60" t="s">
        <v>5838</v>
      </c>
      <c r="C100" s="61" t="s">
        <v>12030</v>
      </c>
      <c r="E100" s="61" t="s">
        <v>12225</v>
      </c>
      <c r="F100" s="60" t="s">
        <v>13583</v>
      </c>
      <c r="G100" s="60" t="s">
        <v>13586</v>
      </c>
      <c r="H100" s="62" t="s">
        <v>12032</v>
      </c>
      <c r="J100" s="63" t="str">
        <f t="shared" si="9"/>
        <v>IC.PY.020703</v>
      </c>
      <c r="K100" s="61" t="s">
        <v>2206</v>
      </c>
      <c r="L100" s="60" t="str">
        <f t="shared" si="10"/>
        <v>Palliative Care Consult: Unable at this time</v>
      </c>
      <c r="M100" s="64" t="str">
        <f t="shared" si="11"/>
        <v>PI.IC.PY.020703.01</v>
      </c>
      <c r="N100" s="64"/>
      <c r="O100" s="64" t="str">
        <f t="shared" si="12"/>
        <v>PH.IC.PY.020703.01</v>
      </c>
      <c r="Q100" s="64" t="str">
        <f t="shared" si="13"/>
        <v>CL.IC.PY.020703.01</v>
      </c>
      <c r="AF100" s="60" t="s">
        <v>12773</v>
      </c>
      <c r="AG100" s="60">
        <v>1290</v>
      </c>
    </row>
    <row r="101" spans="1:33" s="60" customFormat="1" ht="15">
      <c r="A101" s="60" t="s">
        <v>5838</v>
      </c>
      <c r="C101" s="61" t="s">
        <v>12030</v>
      </c>
      <c r="E101" s="61" t="s">
        <v>12225</v>
      </c>
      <c r="F101" s="60" t="s">
        <v>13583</v>
      </c>
      <c r="G101" s="60" t="s">
        <v>13587</v>
      </c>
      <c r="H101" s="62" t="s">
        <v>12028</v>
      </c>
      <c r="J101" s="63" t="str">
        <f t="shared" si="9"/>
        <v>IC.PY.020704</v>
      </c>
      <c r="K101" s="61" t="s">
        <v>2206</v>
      </c>
      <c r="L101" s="60" t="str">
        <f t="shared" si="10"/>
        <v>Palliative Care Consult: Not recommended at this time</v>
      </c>
      <c r="M101" s="64" t="str">
        <f t="shared" si="11"/>
        <v>PI.IC.PY.020704.01</v>
      </c>
      <c r="N101" s="64"/>
      <c r="O101" s="64" t="str">
        <f t="shared" si="12"/>
        <v>PH.IC.PY.020704.01</v>
      </c>
      <c r="Q101" s="64" t="str">
        <f t="shared" si="13"/>
        <v>CL.IC.PY.020704.01</v>
      </c>
      <c r="AF101" s="60" t="s">
        <v>12773</v>
      </c>
      <c r="AG101" s="60">
        <v>1290</v>
      </c>
    </row>
    <row r="102" spans="1:33" s="60" customFormat="1" ht="15">
      <c r="A102" s="60" t="s">
        <v>5838</v>
      </c>
      <c r="C102" s="61" t="s">
        <v>12030</v>
      </c>
      <c r="E102" s="61" t="s">
        <v>12225</v>
      </c>
      <c r="F102" s="60" t="s">
        <v>13583</v>
      </c>
      <c r="G102" s="60" t="s">
        <v>13588</v>
      </c>
      <c r="H102" s="62" t="s">
        <v>12210</v>
      </c>
      <c r="J102" s="63" t="str">
        <f t="shared" si="9"/>
        <v>IC.PY.020705</v>
      </c>
      <c r="K102" s="61" t="s">
        <v>2206</v>
      </c>
      <c r="L102" s="60" t="str">
        <f t="shared" si="10"/>
        <v>Palliative Care orders in place</v>
      </c>
      <c r="M102" s="64" t="str">
        <f t="shared" si="11"/>
        <v>PI.IC.PY.020705.01</v>
      </c>
      <c r="N102" s="64"/>
      <c r="O102" s="64" t="str">
        <f t="shared" si="12"/>
        <v>PH.IC.PY.020705.01</v>
      </c>
      <c r="Q102" s="64" t="str">
        <f t="shared" si="13"/>
        <v>CL.IC.PY.020705.01</v>
      </c>
      <c r="AF102" s="60" t="s">
        <v>12773</v>
      </c>
      <c r="AG102" s="60">
        <v>1290</v>
      </c>
    </row>
    <row r="103" spans="1:33" s="60" customFormat="1" ht="18">
      <c r="A103" s="60" t="s">
        <v>5838</v>
      </c>
      <c r="B103" s="89" t="s">
        <v>13589</v>
      </c>
      <c r="C103" s="61" t="s">
        <v>12032</v>
      </c>
      <c r="D103" s="60" t="s">
        <v>13590</v>
      </c>
      <c r="E103" s="61" t="s">
        <v>11848</v>
      </c>
      <c r="F103" s="60" t="s">
        <v>13590</v>
      </c>
      <c r="G103" s="60" t="s">
        <v>13591</v>
      </c>
      <c r="H103" s="62" t="s">
        <v>11848</v>
      </c>
      <c r="J103" s="63" t="str">
        <f t="shared" si="9"/>
        <v>IC.PY.030101</v>
      </c>
      <c r="K103" s="61" t="s">
        <v>2206</v>
      </c>
      <c r="L103" s="60" t="str">
        <f t="shared" si="10"/>
        <v>Social Work Support/Consult: Yes</v>
      </c>
      <c r="M103" s="64" t="str">
        <f t="shared" si="11"/>
        <v>PI.IC.PY.030101.01</v>
      </c>
      <c r="N103" s="64"/>
      <c r="O103" s="64" t="str">
        <f t="shared" si="12"/>
        <v>PH.IC.PY.030101.01</v>
      </c>
      <c r="Q103" s="64" t="str">
        <f t="shared" si="13"/>
        <v>CL.IC.PY.030101.01</v>
      </c>
      <c r="AF103" s="60" t="s">
        <v>12773</v>
      </c>
      <c r="AG103" s="60">
        <v>1290</v>
      </c>
    </row>
    <row r="104" spans="1:33" s="60" customFormat="1" ht="15">
      <c r="A104" s="60" t="s">
        <v>5838</v>
      </c>
      <c r="C104" s="61" t="s">
        <v>12032</v>
      </c>
      <c r="E104" s="61" t="s">
        <v>11848</v>
      </c>
      <c r="F104" s="60" t="s">
        <v>13590</v>
      </c>
      <c r="G104" s="60" t="s">
        <v>13592</v>
      </c>
      <c r="H104" s="62" t="s">
        <v>12030</v>
      </c>
      <c r="J104" s="63" t="str">
        <f t="shared" si="9"/>
        <v>IC.PY.030102</v>
      </c>
      <c r="K104" s="61" t="s">
        <v>2206</v>
      </c>
      <c r="L104" s="60" t="str">
        <f t="shared" si="10"/>
        <v xml:space="preserve">Social Work Support/Consult: No </v>
      </c>
      <c r="M104" s="64" t="str">
        <f t="shared" si="11"/>
        <v>PI.IC.PY.030102.01</v>
      </c>
      <c r="N104" s="64"/>
      <c r="O104" s="64" t="str">
        <f t="shared" si="12"/>
        <v>PH.IC.PY.030102.01</v>
      </c>
      <c r="Q104" s="64" t="str">
        <f t="shared" si="13"/>
        <v>CL.IC.PY.030102.01</v>
      </c>
      <c r="AF104" s="60" t="s">
        <v>12773</v>
      </c>
      <c r="AG104" s="60">
        <v>1290</v>
      </c>
    </row>
    <row r="105" spans="1:33" s="60" customFormat="1" ht="15">
      <c r="A105" s="60" t="s">
        <v>5838</v>
      </c>
      <c r="C105" s="61" t="s">
        <v>12032</v>
      </c>
      <c r="E105" s="61" t="s">
        <v>11848</v>
      </c>
      <c r="F105" s="60" t="s">
        <v>13590</v>
      </c>
      <c r="G105" s="60" t="s">
        <v>13593</v>
      </c>
      <c r="H105" s="62" t="s">
        <v>12032</v>
      </c>
      <c r="J105" s="63" t="str">
        <f t="shared" si="9"/>
        <v>IC.PY.030103</v>
      </c>
      <c r="K105" s="61" t="s">
        <v>2206</v>
      </c>
      <c r="L105" s="60" t="str">
        <f t="shared" si="10"/>
        <v>Social Work Support/Consult: Unable at this time</v>
      </c>
      <c r="M105" s="64" t="str">
        <f t="shared" si="11"/>
        <v>PI.IC.PY.030103.01</v>
      </c>
      <c r="N105" s="64"/>
      <c r="O105" s="64" t="str">
        <f t="shared" si="12"/>
        <v>PH.IC.PY.030103.01</v>
      </c>
      <c r="Q105" s="64" t="str">
        <f t="shared" si="13"/>
        <v>CL.IC.PY.030103.01</v>
      </c>
      <c r="AF105" s="60" t="s">
        <v>12773</v>
      </c>
      <c r="AG105" s="60">
        <v>1290</v>
      </c>
    </row>
    <row r="106" spans="1:33" s="60" customFormat="1" ht="15">
      <c r="A106" s="60" t="s">
        <v>5838</v>
      </c>
      <c r="C106" s="61" t="s">
        <v>12032</v>
      </c>
      <c r="E106" s="61" t="s">
        <v>11848</v>
      </c>
      <c r="F106" s="60" t="s">
        <v>13590</v>
      </c>
      <c r="G106" s="60" t="s">
        <v>13594</v>
      </c>
      <c r="H106" s="62" t="s">
        <v>12028</v>
      </c>
      <c r="J106" s="63" t="str">
        <f t="shared" si="9"/>
        <v>IC.PY.030104</v>
      </c>
      <c r="K106" s="61" t="s">
        <v>2206</v>
      </c>
      <c r="L106" s="60" t="str">
        <f t="shared" si="10"/>
        <v>Social Work Support/Consult: Not recommended at this time</v>
      </c>
      <c r="M106" s="64" t="str">
        <f t="shared" si="11"/>
        <v>PI.IC.PY.030104.01</v>
      </c>
      <c r="N106" s="64"/>
      <c r="O106" s="64" t="str">
        <f t="shared" si="12"/>
        <v>PH.IC.PY.030104.01</v>
      </c>
      <c r="Q106" s="64" t="str">
        <f t="shared" si="13"/>
        <v>CL.IC.PY.030104.01</v>
      </c>
      <c r="AF106" s="60" t="s">
        <v>12773</v>
      </c>
      <c r="AG106" s="60">
        <v>1290</v>
      </c>
    </row>
    <row r="107" spans="1:33" s="60" customFormat="1" ht="15">
      <c r="A107" s="60" t="s">
        <v>5838</v>
      </c>
      <c r="C107" s="61" t="s">
        <v>12032</v>
      </c>
      <c r="D107" s="60" t="s">
        <v>13599</v>
      </c>
      <c r="E107" s="61" t="s">
        <v>12030</v>
      </c>
      <c r="F107" s="60" t="s">
        <v>13599</v>
      </c>
      <c r="G107" s="60" t="s">
        <v>13595</v>
      </c>
      <c r="H107" s="62" t="s">
        <v>11848</v>
      </c>
      <c r="J107" s="63" t="str">
        <f t="shared" si="9"/>
        <v>IC.PY.030201</v>
      </c>
      <c r="K107" s="61" t="s">
        <v>2206</v>
      </c>
      <c r="L107" s="60" t="str">
        <f t="shared" si="10"/>
        <v>Spiritual Support/Consult: Yes</v>
      </c>
      <c r="M107" s="64" t="str">
        <f t="shared" si="11"/>
        <v>PI.IC.PY.030201.01</v>
      </c>
      <c r="N107" s="64"/>
      <c r="O107" s="64" t="str">
        <f t="shared" si="12"/>
        <v>PH.IC.PY.030201.01</v>
      </c>
      <c r="Q107" s="64" t="str">
        <f t="shared" si="13"/>
        <v>CL.IC.PY.030201.01</v>
      </c>
      <c r="AF107" s="60" t="s">
        <v>12773</v>
      </c>
      <c r="AG107" s="60">
        <v>1290</v>
      </c>
    </row>
    <row r="108" spans="1:33" s="60" customFormat="1" ht="15">
      <c r="A108" s="60" t="s">
        <v>5838</v>
      </c>
      <c r="C108" s="61" t="s">
        <v>12032</v>
      </c>
      <c r="E108" s="61" t="s">
        <v>12030</v>
      </c>
      <c r="F108" s="60" t="s">
        <v>13599</v>
      </c>
      <c r="G108" s="60" t="s">
        <v>13596</v>
      </c>
      <c r="H108" s="62" t="s">
        <v>12030</v>
      </c>
      <c r="J108" s="63" t="str">
        <f t="shared" si="9"/>
        <v>IC.PY.030202</v>
      </c>
      <c r="K108" s="61" t="s">
        <v>2206</v>
      </c>
      <c r="L108" s="60" t="str">
        <f t="shared" si="10"/>
        <v xml:space="preserve">Spiritual Support/Consult: No </v>
      </c>
      <c r="M108" s="64" t="str">
        <f t="shared" si="11"/>
        <v>PI.IC.PY.030202.01</v>
      </c>
      <c r="N108" s="64"/>
      <c r="O108" s="64" t="str">
        <f t="shared" si="12"/>
        <v>PH.IC.PY.030202.01</v>
      </c>
      <c r="Q108" s="64" t="str">
        <f t="shared" si="13"/>
        <v>CL.IC.PY.030202.01</v>
      </c>
      <c r="AF108" s="60" t="s">
        <v>12773</v>
      </c>
      <c r="AG108" s="60">
        <v>1290</v>
      </c>
    </row>
    <row r="109" spans="1:33" s="60" customFormat="1" ht="15">
      <c r="A109" s="60" t="s">
        <v>5838</v>
      </c>
      <c r="C109" s="61" t="s">
        <v>12032</v>
      </c>
      <c r="E109" s="61" t="s">
        <v>12030</v>
      </c>
      <c r="F109" s="60" t="s">
        <v>13599</v>
      </c>
      <c r="G109" s="60" t="s">
        <v>13597</v>
      </c>
      <c r="H109" s="62" t="s">
        <v>12032</v>
      </c>
      <c r="J109" s="63" t="str">
        <f t="shared" si="9"/>
        <v>IC.PY.030203</v>
      </c>
      <c r="K109" s="61" t="s">
        <v>2206</v>
      </c>
      <c r="L109" s="60" t="str">
        <f t="shared" si="10"/>
        <v>Spiritual Support/Consult: Unable at this time</v>
      </c>
      <c r="M109" s="64" t="str">
        <f t="shared" si="11"/>
        <v>PI.IC.PY.030203.01</v>
      </c>
      <c r="N109" s="64"/>
      <c r="O109" s="64" t="str">
        <f t="shared" si="12"/>
        <v>PH.IC.PY.030203.01</v>
      </c>
      <c r="Q109" s="64" t="str">
        <f t="shared" si="13"/>
        <v>CL.IC.PY.030203.01</v>
      </c>
      <c r="AF109" s="60" t="s">
        <v>12773</v>
      </c>
      <c r="AG109" s="60">
        <v>1290</v>
      </c>
    </row>
    <row r="110" spans="1:33" s="60" customFormat="1" ht="15">
      <c r="A110" s="60" t="s">
        <v>5838</v>
      </c>
      <c r="C110" s="61" t="s">
        <v>12032</v>
      </c>
      <c r="E110" s="61" t="s">
        <v>12030</v>
      </c>
      <c r="F110" s="60" t="s">
        <v>13599</v>
      </c>
      <c r="G110" s="60" t="s">
        <v>13598</v>
      </c>
      <c r="H110" s="62" t="s">
        <v>12028</v>
      </c>
      <c r="J110" s="63" t="str">
        <f t="shared" si="9"/>
        <v>IC.PY.030204</v>
      </c>
      <c r="K110" s="61" t="s">
        <v>2206</v>
      </c>
      <c r="L110" s="60" t="str">
        <f t="shared" si="10"/>
        <v>Spiritual Support/Consult: Not recommended at this time</v>
      </c>
      <c r="M110" s="64" t="str">
        <f t="shared" si="11"/>
        <v>PI.IC.PY.030204.01</v>
      </c>
      <c r="N110" s="64"/>
      <c r="O110" s="64" t="str">
        <f t="shared" si="12"/>
        <v>PH.IC.PY.030204.01</v>
      </c>
      <c r="Q110" s="64" t="str">
        <f t="shared" si="13"/>
        <v>CL.IC.PY.030204.01</v>
      </c>
      <c r="AF110" s="60" t="s">
        <v>12773</v>
      </c>
      <c r="AG110" s="60">
        <v>1290</v>
      </c>
    </row>
    <row r="111" spans="1:33" s="60" customFormat="1" ht="18">
      <c r="A111" s="60" t="s">
        <v>5838</v>
      </c>
      <c r="B111" s="89" t="s">
        <v>13600</v>
      </c>
      <c r="C111" s="61" t="s">
        <v>12028</v>
      </c>
      <c r="D111" s="60" t="s">
        <v>13601</v>
      </c>
      <c r="E111" s="61" t="s">
        <v>11848</v>
      </c>
      <c r="F111" s="60" t="s">
        <v>13601</v>
      </c>
      <c r="G111" s="60" t="s">
        <v>13602</v>
      </c>
      <c r="H111" s="62" t="s">
        <v>11848</v>
      </c>
      <c r="J111" s="63" t="str">
        <f t="shared" si="9"/>
        <v>IC.PY.040101</v>
      </c>
      <c r="K111" s="61" t="s">
        <v>2206</v>
      </c>
      <c r="L111" s="60" t="str">
        <f t="shared" si="10"/>
        <v>Interdisciplinary Family Meeting: Yes</v>
      </c>
      <c r="M111" s="64" t="str">
        <f t="shared" si="11"/>
        <v>PI.IC.PY.040101.01</v>
      </c>
      <c r="N111" s="64"/>
      <c r="O111" s="64" t="str">
        <f t="shared" si="12"/>
        <v>PH.IC.PY.040101.01</v>
      </c>
      <c r="Q111" s="64" t="str">
        <f t="shared" si="13"/>
        <v>CL.IC.PY.040101.01</v>
      </c>
      <c r="AF111" s="60" t="s">
        <v>12773</v>
      </c>
      <c r="AG111" s="60">
        <v>1290</v>
      </c>
    </row>
    <row r="112" spans="1:33" s="60" customFormat="1" ht="15">
      <c r="A112" s="60" t="s">
        <v>5838</v>
      </c>
      <c r="C112" s="61" t="s">
        <v>12028</v>
      </c>
      <c r="E112" s="61" t="s">
        <v>11848</v>
      </c>
      <c r="F112" s="60" t="s">
        <v>13601</v>
      </c>
      <c r="G112" s="60" t="s">
        <v>13603</v>
      </c>
      <c r="H112" s="62" t="s">
        <v>12030</v>
      </c>
      <c r="J112" s="63" t="str">
        <f t="shared" si="9"/>
        <v>IC.PY.040102</v>
      </c>
      <c r="K112" s="61" t="s">
        <v>2206</v>
      </c>
      <c r="L112" s="60" t="str">
        <f t="shared" si="10"/>
        <v xml:space="preserve">Interdisciplinary Family Meeting: No </v>
      </c>
      <c r="M112" s="64" t="str">
        <f t="shared" si="11"/>
        <v>PI.IC.PY.040102.01</v>
      </c>
      <c r="N112" s="64"/>
      <c r="O112" s="64" t="str">
        <f t="shared" si="12"/>
        <v>PH.IC.PY.040102.01</v>
      </c>
      <c r="Q112" s="64" t="str">
        <f t="shared" si="13"/>
        <v>CL.IC.PY.040102.01</v>
      </c>
      <c r="AF112" s="60" t="s">
        <v>12773</v>
      </c>
      <c r="AG112" s="60">
        <v>1290</v>
      </c>
    </row>
    <row r="113" spans="1:33" s="60" customFormat="1" ht="15">
      <c r="A113" s="60" t="s">
        <v>5838</v>
      </c>
      <c r="C113" s="61" t="s">
        <v>12028</v>
      </c>
      <c r="E113" s="61" t="s">
        <v>11848</v>
      </c>
      <c r="F113" s="60" t="s">
        <v>13601</v>
      </c>
      <c r="G113" s="60" t="s">
        <v>13604</v>
      </c>
      <c r="H113" s="62" t="s">
        <v>12032</v>
      </c>
      <c r="J113" s="63" t="str">
        <f t="shared" si="9"/>
        <v>IC.PY.040103</v>
      </c>
      <c r="K113" s="61" t="s">
        <v>2206</v>
      </c>
      <c r="L113" s="60" t="str">
        <f t="shared" si="10"/>
        <v>Interdisciplinary Family Meeting: Unable at this time</v>
      </c>
      <c r="M113" s="64" t="str">
        <f t="shared" si="11"/>
        <v>PI.IC.PY.040103.01</v>
      </c>
      <c r="N113" s="64"/>
      <c r="O113" s="64" t="str">
        <f t="shared" si="12"/>
        <v>PH.IC.PY.040103.01</v>
      </c>
      <c r="Q113" s="64" t="str">
        <f t="shared" si="13"/>
        <v>CL.IC.PY.040103.01</v>
      </c>
      <c r="AF113" s="60" t="s">
        <v>12773</v>
      </c>
      <c r="AG113" s="60">
        <v>1290</v>
      </c>
    </row>
    <row r="114" spans="1:33" s="60" customFormat="1" ht="15">
      <c r="A114" s="60" t="s">
        <v>5838</v>
      </c>
      <c r="C114" s="61" t="s">
        <v>12028</v>
      </c>
      <c r="E114" s="61" t="s">
        <v>11848</v>
      </c>
      <c r="F114" s="60" t="s">
        <v>13601</v>
      </c>
      <c r="G114" s="60" t="s">
        <v>13605</v>
      </c>
      <c r="H114" s="62" t="s">
        <v>12028</v>
      </c>
      <c r="J114" s="63" t="str">
        <f t="shared" si="9"/>
        <v>IC.PY.040104</v>
      </c>
      <c r="K114" s="61" t="s">
        <v>2206</v>
      </c>
      <c r="L114" s="60" t="str">
        <f t="shared" si="10"/>
        <v>Interdisciplinary Family Meeting: Not recommended at this time</v>
      </c>
      <c r="M114" s="64" t="str">
        <f t="shared" si="11"/>
        <v>PI.IC.PY.040104.01</v>
      </c>
      <c r="N114" s="64"/>
      <c r="O114" s="64" t="str">
        <f t="shared" si="12"/>
        <v>PH.IC.PY.040104.01</v>
      </c>
      <c r="Q114" s="64" t="str">
        <f t="shared" si="13"/>
        <v>CL.IC.PY.040104.01</v>
      </c>
      <c r="AF114" s="60" t="s">
        <v>12773</v>
      </c>
      <c r="AG114" s="60">
        <v>1290</v>
      </c>
    </row>
    <row r="115" spans="1:33" s="60" customFormat="1"/>
    <row r="116" spans="1:33" s="60" customFormat="1"/>
    <row r="117" spans="1:33" s="60" customFormat="1"/>
    <row r="118" spans="1:33" s="60" customFormat="1"/>
    <row r="119" spans="1:33" s="60" customFormat="1"/>
    <row r="120" spans="1:33" s="60" customFormat="1"/>
  </sheetData>
  <phoneticPr fontId="6" type="noConversion"/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U1121"/>
  <sheetViews>
    <sheetView topLeftCell="A3" workbookViewId="0">
      <selection activeCell="F1116" sqref="F1116"/>
    </sheetView>
  </sheetViews>
  <sheetFormatPr baseColWidth="10" defaultColWidth="11" defaultRowHeight="13" x14ac:dyDescent="0"/>
  <cols>
    <col min="2" max="2" width="21.28515625" customWidth="1"/>
    <col min="3" max="3" width="3.42578125" customWidth="1"/>
    <col min="4" max="4" width="20.7109375" customWidth="1"/>
    <col min="5" max="5" width="3.42578125" customWidth="1"/>
    <col min="6" max="6" width="41.5703125" customWidth="1"/>
    <col min="7" max="7" width="33.85546875" customWidth="1"/>
    <col min="8" max="8" width="4" customWidth="1"/>
    <col min="11" max="11" width="5" customWidth="1"/>
    <col min="12" max="12" width="23" customWidth="1"/>
    <col min="13" max="13" width="18.42578125" customWidth="1"/>
    <col min="14" max="14" width="15" customWidth="1"/>
    <col min="15" max="15" width="18" customWidth="1"/>
    <col min="17" max="17" width="17.42578125" customWidth="1"/>
    <col min="18" max="18" width="5" customWidth="1"/>
    <col min="19" max="19" width="5.28515625" customWidth="1"/>
  </cols>
  <sheetData>
    <row r="1" spans="1:47" s="45" customFormat="1" ht="30" customHeight="1">
      <c r="A1" s="43" t="s">
        <v>12085</v>
      </c>
      <c r="B1" s="43" t="s">
        <v>12086</v>
      </c>
      <c r="C1" s="43" t="s">
        <v>12745</v>
      </c>
      <c r="D1" s="43" t="s">
        <v>12363</v>
      </c>
      <c r="E1" s="43" t="s">
        <v>12457</v>
      </c>
      <c r="F1" s="43" t="s">
        <v>12364</v>
      </c>
      <c r="G1" s="43" t="s">
        <v>12365</v>
      </c>
      <c r="H1" s="43" t="s">
        <v>12458</v>
      </c>
      <c r="I1" s="43" t="s">
        <v>12366</v>
      </c>
      <c r="J1" s="43" t="s">
        <v>12367</v>
      </c>
      <c r="K1" s="43" t="s">
        <v>12368</v>
      </c>
      <c r="L1" s="43" t="s">
        <v>12369</v>
      </c>
      <c r="M1" s="43" t="s">
        <v>12000</v>
      </c>
      <c r="N1" s="43" t="s">
        <v>1190</v>
      </c>
      <c r="O1" s="43" t="s">
        <v>12361</v>
      </c>
      <c r="P1" s="43" t="s">
        <v>12362</v>
      </c>
      <c r="Q1" s="43" t="s">
        <v>12172</v>
      </c>
      <c r="R1" s="43" t="s">
        <v>2544</v>
      </c>
      <c r="S1" s="43" t="s">
        <v>12455</v>
      </c>
      <c r="T1" s="43" t="s">
        <v>2545</v>
      </c>
      <c r="U1" s="43" t="s">
        <v>12456</v>
      </c>
      <c r="V1" s="43" t="s">
        <v>12279</v>
      </c>
      <c r="W1" s="43" t="s">
        <v>12280</v>
      </c>
      <c r="X1" s="43" t="s">
        <v>2064</v>
      </c>
      <c r="Y1" s="43" t="s">
        <v>2065</v>
      </c>
      <c r="Z1" s="43" t="s">
        <v>1718</v>
      </c>
      <c r="AA1" s="43" t="s">
        <v>1719</v>
      </c>
      <c r="AB1" s="43" t="s">
        <v>669</v>
      </c>
      <c r="AC1" s="43" t="s">
        <v>670</v>
      </c>
      <c r="AD1" s="43" t="s">
        <v>671</v>
      </c>
      <c r="AE1" s="43" t="s">
        <v>567</v>
      </c>
      <c r="AF1" s="43" t="s">
        <v>13483</v>
      </c>
      <c r="AG1" s="43" t="s">
        <v>13484</v>
      </c>
      <c r="AH1" s="43" t="s">
        <v>13709</v>
      </c>
      <c r="AI1" s="43" t="s">
        <v>13715</v>
      </c>
      <c r="AJ1" s="43" t="s">
        <v>13712</v>
      </c>
      <c r="AK1" s="43" t="s">
        <v>13713</v>
      </c>
      <c r="AL1" s="43" t="s">
        <v>13796</v>
      </c>
      <c r="AM1" s="43" t="s">
        <v>13797</v>
      </c>
      <c r="AN1" s="43" t="s">
        <v>13798</v>
      </c>
      <c r="AO1" s="43" t="s">
        <v>13799</v>
      </c>
      <c r="AP1" s="43" t="s">
        <v>13974</v>
      </c>
      <c r="AQ1" s="43" t="s">
        <v>13975</v>
      </c>
      <c r="AR1" s="43" t="s">
        <v>14487</v>
      </c>
      <c r="AS1" s="43" t="s">
        <v>14488</v>
      </c>
      <c r="AT1" s="43" t="s">
        <v>14705</v>
      </c>
      <c r="AU1" s="43" t="s">
        <v>14706</v>
      </c>
    </row>
    <row r="2" spans="1:47" s="167" customFormat="1" ht="15">
      <c r="A2" s="167" t="s">
        <v>5692</v>
      </c>
      <c r="B2" s="167" t="s">
        <v>5946</v>
      </c>
      <c r="C2" s="61" t="s">
        <v>12175</v>
      </c>
      <c r="D2" s="167" t="s">
        <v>5693</v>
      </c>
      <c r="E2" s="61" t="s">
        <v>12175</v>
      </c>
      <c r="F2" s="167" t="s">
        <v>5694</v>
      </c>
      <c r="G2" s="167" t="s">
        <v>12157</v>
      </c>
      <c r="H2" s="61" t="s">
        <v>12175</v>
      </c>
      <c r="I2" s="167" t="s">
        <v>12157</v>
      </c>
      <c r="J2" s="63" t="str">
        <f t="shared" ref="J2:J68" si="0">CONCATENATE("IC.PU.",C2,E2,H2)</f>
        <v>IC.PU.010101</v>
      </c>
      <c r="K2" s="61" t="s">
        <v>12175</v>
      </c>
      <c r="L2" s="167" t="str">
        <f t="shared" ref="L2:L68" si="1">G2</f>
        <v>None</v>
      </c>
      <c r="M2" s="168" t="str">
        <f t="shared" ref="M2:M68" si="2">CONCATENATE("PI.",J2,".",K2)</f>
        <v>PI.IC.PU.010101.01</v>
      </c>
      <c r="N2" s="168"/>
      <c r="O2" s="168" t="str">
        <f t="shared" ref="O2:O68" si="3">CONCATENATE("PH.",J2,".",K2)</f>
        <v>PH.IC.PU.010101.01</v>
      </c>
      <c r="Q2" s="168" t="str">
        <f t="shared" ref="Q2:Q68" si="4">CONCATENATE("CL.",J2,".",K2)</f>
        <v>CL.IC.PU.010101.01</v>
      </c>
    </row>
    <row r="3" spans="1:47" s="167" customFormat="1" ht="15">
      <c r="A3" s="167" t="s">
        <v>5692</v>
      </c>
      <c r="C3" s="61" t="s">
        <v>5695</v>
      </c>
      <c r="E3" s="61" t="s">
        <v>5695</v>
      </c>
      <c r="F3" s="167" t="s">
        <v>5694</v>
      </c>
      <c r="G3" s="167" t="s">
        <v>11787</v>
      </c>
      <c r="H3" s="61" t="s">
        <v>4192</v>
      </c>
      <c r="I3" s="167" t="s">
        <v>7913</v>
      </c>
      <c r="J3" s="63" t="str">
        <f t="shared" si="0"/>
        <v>IC.PU.010102</v>
      </c>
      <c r="K3" s="61" t="s">
        <v>2379</v>
      </c>
      <c r="L3" s="167" t="str">
        <f t="shared" si="1"/>
        <v>Bleeding</v>
      </c>
      <c r="M3" s="168" t="str">
        <f t="shared" si="2"/>
        <v>PI.IC.PU.010102.01</v>
      </c>
      <c r="N3" s="168"/>
      <c r="O3" s="168" t="str">
        <f t="shared" si="3"/>
        <v>PH.IC.PU.010102.01</v>
      </c>
      <c r="Q3" s="168" t="str">
        <f t="shared" si="4"/>
        <v>CL.IC.PU.010102.01</v>
      </c>
    </row>
    <row r="4" spans="1:47" s="167" customFormat="1" ht="15">
      <c r="A4" s="167" t="s">
        <v>5692</v>
      </c>
      <c r="C4" s="61" t="s">
        <v>5695</v>
      </c>
      <c r="E4" s="61" t="s">
        <v>5695</v>
      </c>
      <c r="F4" s="167" t="s">
        <v>5694</v>
      </c>
      <c r="G4" s="167" t="s">
        <v>11792</v>
      </c>
      <c r="H4" s="61" t="s">
        <v>3812</v>
      </c>
      <c r="I4" s="167" t="s">
        <v>8395</v>
      </c>
      <c r="J4" s="63" t="str">
        <f t="shared" si="0"/>
        <v>IC.PU.010103</v>
      </c>
      <c r="K4" s="61" t="s">
        <v>5695</v>
      </c>
      <c r="L4" s="167" t="str">
        <f t="shared" si="1"/>
        <v>Hematoma</v>
      </c>
      <c r="M4" s="168" t="str">
        <f t="shared" si="2"/>
        <v>PI.IC.PU.010103.01</v>
      </c>
      <c r="N4" s="168"/>
      <c r="O4" s="168" t="str">
        <f t="shared" si="3"/>
        <v>PH.IC.PU.010103.01</v>
      </c>
      <c r="Q4" s="168" t="str">
        <f t="shared" si="4"/>
        <v>CL.IC.PU.010103.01</v>
      </c>
    </row>
    <row r="5" spans="1:47" s="167" customFormat="1" ht="15">
      <c r="A5" s="167" t="s">
        <v>5692</v>
      </c>
      <c r="C5" s="61" t="s">
        <v>12175</v>
      </c>
      <c r="E5" s="61" t="s">
        <v>12175</v>
      </c>
      <c r="F5" s="167" t="s">
        <v>5694</v>
      </c>
      <c r="G5" s="167" t="s">
        <v>8467</v>
      </c>
      <c r="H5" s="61" t="s">
        <v>6464</v>
      </c>
      <c r="I5" s="167" t="s">
        <v>11479</v>
      </c>
      <c r="J5" s="63" t="str">
        <f t="shared" si="0"/>
        <v>IC.PU.010104</v>
      </c>
      <c r="K5" s="61" t="s">
        <v>12175</v>
      </c>
      <c r="L5" s="167" t="str">
        <f t="shared" si="1"/>
        <v>Ecchymosis</v>
      </c>
      <c r="M5" s="168" t="str">
        <f t="shared" si="2"/>
        <v>PI.IC.PU.010104.01</v>
      </c>
      <c r="N5" s="168"/>
      <c r="O5" s="168" t="str">
        <f t="shared" si="3"/>
        <v>PH.IC.PU.010104.01</v>
      </c>
      <c r="Q5" s="168" t="str">
        <f t="shared" si="4"/>
        <v>CL.IC.PU.010104.01</v>
      </c>
    </row>
    <row r="6" spans="1:47" s="167" customFormat="1" ht="15">
      <c r="A6" s="167" t="s">
        <v>5692</v>
      </c>
      <c r="C6" s="61" t="s">
        <v>12175</v>
      </c>
      <c r="E6" s="61" t="s">
        <v>12175</v>
      </c>
      <c r="F6" s="167" t="s">
        <v>5694</v>
      </c>
      <c r="G6" s="167" t="s">
        <v>7350</v>
      </c>
      <c r="H6" s="61" t="s">
        <v>6291</v>
      </c>
      <c r="I6" s="167" t="s">
        <v>5696</v>
      </c>
      <c r="J6" s="63" t="str">
        <f t="shared" si="0"/>
        <v>IC.PU.010105</v>
      </c>
      <c r="K6" s="61" t="s">
        <v>12175</v>
      </c>
      <c r="L6" s="167" t="str">
        <f t="shared" si="1"/>
        <v>Tingling</v>
      </c>
      <c r="M6" s="168" t="str">
        <f t="shared" si="2"/>
        <v>PI.IC.PU.010105.01</v>
      </c>
      <c r="N6" s="168"/>
      <c r="O6" s="168" t="str">
        <f t="shared" si="3"/>
        <v>PH.IC.PU.010105.01</v>
      </c>
      <c r="Q6" s="168" t="str">
        <f t="shared" si="4"/>
        <v>CL.IC.PU.010105.01</v>
      </c>
    </row>
    <row r="7" spans="1:47" s="167" customFormat="1" ht="15">
      <c r="A7" s="167" t="s">
        <v>5692</v>
      </c>
      <c r="C7" s="61" t="s">
        <v>12175</v>
      </c>
      <c r="D7" s="167" t="s">
        <v>5697</v>
      </c>
      <c r="E7" s="61" t="s">
        <v>12430</v>
      </c>
      <c r="F7" s="167" t="s">
        <v>5834</v>
      </c>
      <c r="G7" s="167" t="s">
        <v>10372</v>
      </c>
      <c r="H7" s="61" t="s">
        <v>12175</v>
      </c>
      <c r="I7" s="167" t="s">
        <v>10372</v>
      </c>
      <c r="J7" s="63" t="str">
        <f t="shared" si="0"/>
        <v>IC.PU.010201</v>
      </c>
      <c r="K7" s="61" t="s">
        <v>12175</v>
      </c>
      <c r="L7" s="167" t="str">
        <f t="shared" si="1"/>
        <v>Natural</v>
      </c>
      <c r="M7" s="168" t="str">
        <f t="shared" si="2"/>
        <v>PI.IC.PU.010201.01</v>
      </c>
      <c r="N7" s="168"/>
      <c r="O7" s="168" t="str">
        <f t="shared" si="3"/>
        <v>PH.IC.PU.010201.01</v>
      </c>
      <c r="Q7" s="168" t="str">
        <f t="shared" si="4"/>
        <v>CL.IC.PU.010201.01</v>
      </c>
    </row>
    <row r="8" spans="1:47" s="167" customFormat="1" ht="15">
      <c r="A8" s="167" t="s">
        <v>5692</v>
      </c>
      <c r="C8" s="61" t="s">
        <v>12175</v>
      </c>
      <c r="E8" s="61" t="s">
        <v>12430</v>
      </c>
      <c r="F8" s="167" t="s">
        <v>5834</v>
      </c>
      <c r="G8" s="167" t="s">
        <v>13472</v>
      </c>
      <c r="H8" s="61" t="s">
        <v>12430</v>
      </c>
      <c r="I8" s="167" t="s">
        <v>5835</v>
      </c>
      <c r="J8" s="63" t="str">
        <f t="shared" si="0"/>
        <v>IC.PU.010202</v>
      </c>
      <c r="K8" s="61" t="s">
        <v>12175</v>
      </c>
      <c r="L8" s="167" t="str">
        <f t="shared" si="1"/>
        <v xml:space="preserve">Endotracheal tube oral:  </v>
      </c>
      <c r="M8" s="168" t="str">
        <f t="shared" si="2"/>
        <v>PI.IC.PU.010202.01</v>
      </c>
      <c r="N8" s="168"/>
      <c r="O8" s="168" t="str">
        <f t="shared" si="3"/>
        <v>PH.IC.PU.010202.01</v>
      </c>
      <c r="Q8" s="168" t="str">
        <f t="shared" si="4"/>
        <v>CL.IC.PU.010202.01</v>
      </c>
    </row>
    <row r="9" spans="1:47" s="167" customFormat="1" ht="15">
      <c r="A9" s="167" t="s">
        <v>5692</v>
      </c>
      <c r="C9" s="61" t="s">
        <v>12175</v>
      </c>
      <c r="E9" s="61" t="s">
        <v>12430</v>
      </c>
      <c r="F9" s="167" t="s">
        <v>5834</v>
      </c>
      <c r="G9" s="167" t="s">
        <v>13473</v>
      </c>
      <c r="H9" s="61" t="s">
        <v>12185</v>
      </c>
      <c r="I9" s="167" t="s">
        <v>5942</v>
      </c>
      <c r="J9" s="63" t="str">
        <f t="shared" si="0"/>
        <v>IC.PU.010203</v>
      </c>
      <c r="K9" s="61" t="s">
        <v>12175</v>
      </c>
      <c r="L9" s="167" t="str">
        <f t="shared" si="1"/>
        <v xml:space="preserve">Endotracheal tube nasal:  </v>
      </c>
      <c r="M9" s="168" t="str">
        <f t="shared" si="2"/>
        <v>PI.IC.PU.010203.01</v>
      </c>
      <c r="N9" s="168"/>
      <c r="O9" s="168" t="str">
        <f t="shared" si="3"/>
        <v>PH.IC.PU.010203.01</v>
      </c>
      <c r="Q9" s="168" t="str">
        <f t="shared" si="4"/>
        <v>CL.IC.PU.010203.01</v>
      </c>
    </row>
    <row r="10" spans="1:47" s="167" customFormat="1" ht="15">
      <c r="A10" s="167" t="s">
        <v>5692</v>
      </c>
      <c r="C10" s="61" t="s">
        <v>12175</v>
      </c>
      <c r="E10" s="61" t="s">
        <v>12430</v>
      </c>
      <c r="F10" s="167" t="s">
        <v>5834</v>
      </c>
      <c r="G10" s="167" t="s">
        <v>13455</v>
      </c>
      <c r="H10" s="61" t="s">
        <v>6464</v>
      </c>
      <c r="I10" s="167" t="s">
        <v>5836</v>
      </c>
      <c r="J10" s="63" t="str">
        <f t="shared" si="0"/>
        <v>IC.PU.010204</v>
      </c>
      <c r="K10" s="61" t="s">
        <v>12175</v>
      </c>
      <c r="L10" s="167" t="str">
        <f t="shared" si="1"/>
        <v xml:space="preserve">Endotracheal tube subglottic suction:  </v>
      </c>
      <c r="M10" s="168" t="str">
        <f t="shared" si="2"/>
        <v>PI.IC.PU.010204.01</v>
      </c>
      <c r="N10" s="168"/>
      <c r="O10" s="168" t="str">
        <f t="shared" si="3"/>
        <v>PH.IC.PU.010204.01</v>
      </c>
      <c r="Q10" s="168" t="str">
        <f t="shared" si="4"/>
        <v>CL.IC.PU.010204.01</v>
      </c>
    </row>
    <row r="11" spans="1:47" s="167" customFormat="1" ht="15">
      <c r="A11" s="167" t="s">
        <v>5692</v>
      </c>
      <c r="C11" s="61" t="s">
        <v>12175</v>
      </c>
      <c r="E11" s="61" t="s">
        <v>12430</v>
      </c>
      <c r="F11" s="167" t="s">
        <v>5834</v>
      </c>
      <c r="G11" s="167" t="s">
        <v>13474</v>
      </c>
      <c r="H11" s="61" t="s">
        <v>6291</v>
      </c>
      <c r="I11" s="167" t="s">
        <v>9115</v>
      </c>
      <c r="J11" s="63" t="str">
        <f t="shared" si="0"/>
        <v>IC.PU.010205</v>
      </c>
      <c r="K11" s="61" t="s">
        <v>12175</v>
      </c>
      <c r="L11" s="167" t="str">
        <f t="shared" si="1"/>
        <v xml:space="preserve">Tracheostomy tube:  </v>
      </c>
      <c r="M11" s="168" t="str">
        <f t="shared" si="2"/>
        <v>PI.IC.PU.010205.01</v>
      </c>
      <c r="N11" s="168"/>
      <c r="O11" s="168" t="str">
        <f t="shared" si="3"/>
        <v>PH.IC.PU.010205.01</v>
      </c>
      <c r="Q11" s="168" t="str">
        <f t="shared" si="4"/>
        <v>CL.IC.PU.010205.01</v>
      </c>
    </row>
    <row r="12" spans="1:47" s="167" customFormat="1" ht="15">
      <c r="A12" s="167" t="s">
        <v>5692</v>
      </c>
      <c r="C12" s="61" t="s">
        <v>12175</v>
      </c>
      <c r="E12" s="61" t="s">
        <v>12430</v>
      </c>
      <c r="F12" s="167" t="s">
        <v>5834</v>
      </c>
      <c r="G12" s="167" t="s">
        <v>13456</v>
      </c>
      <c r="H12" s="61" t="s">
        <v>6988</v>
      </c>
      <c r="I12" s="167" t="s">
        <v>5837</v>
      </c>
      <c r="J12" s="63" t="str">
        <f t="shared" si="0"/>
        <v>IC.PU.010206</v>
      </c>
      <c r="K12" s="61" t="s">
        <v>12175</v>
      </c>
      <c r="L12" s="167" t="str">
        <f t="shared" si="1"/>
        <v xml:space="preserve">Supralaryngeal airway:  </v>
      </c>
      <c r="M12" s="168" t="str">
        <f t="shared" si="2"/>
        <v>PI.IC.PU.010206.01</v>
      </c>
      <c r="N12" s="168"/>
      <c r="O12" s="168" t="str">
        <f t="shared" si="3"/>
        <v>PH.IC.PU.010206.01</v>
      </c>
      <c r="Q12" s="168" t="str">
        <f t="shared" si="4"/>
        <v>CL.IC.PU.010206.01</v>
      </c>
    </row>
    <row r="13" spans="1:47" s="167" customFormat="1" ht="15">
      <c r="A13" s="167" t="s">
        <v>5692</v>
      </c>
      <c r="C13" s="61" t="s">
        <v>12175</v>
      </c>
      <c r="E13" s="61" t="s">
        <v>12430</v>
      </c>
      <c r="F13" s="167" t="s">
        <v>5834</v>
      </c>
      <c r="G13" s="167" t="s">
        <v>13475</v>
      </c>
      <c r="H13" s="61" t="s">
        <v>6317</v>
      </c>
      <c r="I13" s="167" t="s">
        <v>5704</v>
      </c>
      <c r="J13" s="63" t="str">
        <f t="shared" si="0"/>
        <v>IC.PU.010207</v>
      </c>
      <c r="K13" s="61" t="s">
        <v>12430</v>
      </c>
      <c r="L13" s="167" t="str">
        <f t="shared" si="1"/>
        <v xml:space="preserve">Laryngotomy tube:  </v>
      </c>
      <c r="M13" s="168" t="str">
        <f t="shared" si="2"/>
        <v>PI.IC.PU.010207.02</v>
      </c>
      <c r="N13" s="168"/>
      <c r="O13" s="168" t="str">
        <f t="shared" si="3"/>
        <v>PH.IC.PU.010207.02</v>
      </c>
      <c r="Q13" s="168" t="str">
        <f t="shared" si="4"/>
        <v>CL.IC.PU.010207.02</v>
      </c>
      <c r="R13" s="167" t="s">
        <v>12465</v>
      </c>
      <c r="S13" s="167">
        <v>704</v>
      </c>
    </row>
    <row r="14" spans="1:47" s="167" customFormat="1" ht="15">
      <c r="A14" s="167" t="s">
        <v>5692</v>
      </c>
      <c r="C14" s="61" t="s">
        <v>12175</v>
      </c>
      <c r="E14" s="61" t="s">
        <v>12430</v>
      </c>
      <c r="F14" s="167" t="s">
        <v>5834</v>
      </c>
      <c r="G14" s="167" t="s">
        <v>5705</v>
      </c>
      <c r="H14" s="61" t="s">
        <v>3574</v>
      </c>
      <c r="I14" s="167" t="s">
        <v>5706</v>
      </c>
      <c r="J14" s="63" t="str">
        <f t="shared" si="0"/>
        <v>IC.PU.010208</v>
      </c>
      <c r="K14" s="61" t="s">
        <v>12175</v>
      </c>
      <c r="L14" s="167" t="str">
        <f t="shared" si="1"/>
        <v>Mask laryngeal airway</v>
      </c>
      <c r="M14" s="168" t="str">
        <f t="shared" si="2"/>
        <v>PI.IC.PU.010208.01</v>
      </c>
      <c r="N14" s="168"/>
      <c r="O14" s="168" t="str">
        <f t="shared" si="3"/>
        <v>PH.IC.PU.010208.01</v>
      </c>
      <c r="Q14" s="168" t="str">
        <f t="shared" si="4"/>
        <v>CL.IC.PU.010208.01</v>
      </c>
    </row>
    <row r="15" spans="1:47" s="167" customFormat="1" ht="15">
      <c r="A15" s="167" t="s">
        <v>5692</v>
      </c>
      <c r="C15" s="61" t="s">
        <v>12175</v>
      </c>
      <c r="E15" s="61" t="s">
        <v>12430</v>
      </c>
      <c r="F15" s="167" t="s">
        <v>5834</v>
      </c>
      <c r="G15" s="167" t="s">
        <v>5707</v>
      </c>
      <c r="H15" s="61" t="s">
        <v>3690</v>
      </c>
      <c r="I15" s="167" t="s">
        <v>5708</v>
      </c>
      <c r="J15" s="63" t="str">
        <f t="shared" si="0"/>
        <v>IC.PU.010209</v>
      </c>
      <c r="K15" s="61" t="s">
        <v>12175</v>
      </c>
      <c r="L15" s="167" t="str">
        <f t="shared" si="1"/>
        <v>Oral-esophageal airway</v>
      </c>
      <c r="M15" s="168" t="str">
        <f t="shared" si="2"/>
        <v>PI.IC.PU.010209.01</v>
      </c>
      <c r="N15" s="168"/>
      <c r="O15" s="168" t="str">
        <f t="shared" si="3"/>
        <v>PH.IC.PU.010209.01</v>
      </c>
      <c r="Q15" s="168" t="str">
        <f t="shared" si="4"/>
        <v>CL.IC.PU.010209.01</v>
      </c>
    </row>
    <row r="16" spans="1:47" s="167" customFormat="1" ht="15">
      <c r="A16" s="167" t="s">
        <v>5692</v>
      </c>
      <c r="C16" s="61" t="s">
        <v>12175</v>
      </c>
      <c r="E16" s="61" t="s">
        <v>12430</v>
      </c>
      <c r="F16" s="167" t="s">
        <v>5834</v>
      </c>
      <c r="G16" s="167" t="s">
        <v>5709</v>
      </c>
      <c r="H16" s="61" t="s">
        <v>3188</v>
      </c>
      <c r="I16" s="167" t="s">
        <v>5710</v>
      </c>
      <c r="J16" s="63" t="str">
        <f t="shared" si="0"/>
        <v>IC.PU.010210</v>
      </c>
      <c r="K16" s="61" t="s">
        <v>12175</v>
      </c>
      <c r="L16" s="167" t="str">
        <f t="shared" si="1"/>
        <v>Oral airway</v>
      </c>
      <c r="M16" s="168" t="str">
        <f t="shared" si="2"/>
        <v>PI.IC.PU.010210.01</v>
      </c>
      <c r="N16" s="168"/>
      <c r="O16" s="168" t="str">
        <f t="shared" si="3"/>
        <v>PH.IC.PU.010210.01</v>
      </c>
      <c r="Q16" s="168" t="str">
        <f t="shared" si="4"/>
        <v>CL.IC.PU.010210.01</v>
      </c>
    </row>
    <row r="17" spans="1:19" s="167" customFormat="1" ht="15">
      <c r="A17" s="167" t="s">
        <v>5692</v>
      </c>
      <c r="C17" s="61" t="s">
        <v>12175</v>
      </c>
      <c r="E17" s="61" t="s">
        <v>12430</v>
      </c>
      <c r="F17" s="167" t="s">
        <v>5834</v>
      </c>
      <c r="G17" s="167" t="s">
        <v>5711</v>
      </c>
      <c r="H17" s="61" t="s">
        <v>5749</v>
      </c>
      <c r="I17" s="167" t="s">
        <v>5712</v>
      </c>
      <c r="J17" s="63" t="str">
        <f t="shared" si="0"/>
        <v>IC.PU.010211</v>
      </c>
      <c r="K17" s="61" t="s">
        <v>12175</v>
      </c>
      <c r="L17" s="167" t="str">
        <f t="shared" si="1"/>
        <v>Nasal trumpet</v>
      </c>
      <c r="M17" s="168" t="str">
        <f t="shared" si="2"/>
        <v>PI.IC.PU.010211.01</v>
      </c>
      <c r="N17" s="168"/>
      <c r="O17" s="168" t="str">
        <f t="shared" si="3"/>
        <v>PH.IC.PU.010211.01</v>
      </c>
      <c r="Q17" s="168" t="str">
        <f t="shared" si="4"/>
        <v>CL.IC.PU.010211.01</v>
      </c>
    </row>
    <row r="18" spans="1:19" s="167" customFormat="1" ht="15">
      <c r="A18" s="167" t="s">
        <v>5692</v>
      </c>
      <c r="C18" s="61" t="s">
        <v>12175</v>
      </c>
      <c r="E18" s="61" t="s">
        <v>12430</v>
      </c>
      <c r="F18" s="167" t="s">
        <v>1260</v>
      </c>
      <c r="G18" s="167" t="s">
        <v>13476</v>
      </c>
      <c r="H18" s="61" t="s">
        <v>3064</v>
      </c>
      <c r="I18" s="167" t="s">
        <v>5839</v>
      </c>
      <c r="J18" s="63" t="str">
        <f t="shared" si="0"/>
        <v>IC.PU.010212</v>
      </c>
      <c r="K18" s="61" t="s">
        <v>12175</v>
      </c>
      <c r="L18" s="167" t="str">
        <f t="shared" si="1"/>
        <v xml:space="preserve">Laryngotomy no tube:  </v>
      </c>
      <c r="M18" s="168" t="str">
        <f t="shared" si="2"/>
        <v>PI.IC.PU.010212.01</v>
      </c>
      <c r="N18" s="168"/>
      <c r="O18" s="168" t="str">
        <f t="shared" si="3"/>
        <v>PH.IC.PU.010212.01</v>
      </c>
      <c r="Q18" s="168" t="str">
        <f t="shared" si="4"/>
        <v>CL.IC.PU.010212.01</v>
      </c>
      <c r="R18" s="167" t="s">
        <v>12465</v>
      </c>
      <c r="S18" s="167">
        <v>704</v>
      </c>
    </row>
    <row r="19" spans="1:19" s="167" customFormat="1" ht="15">
      <c r="A19" s="167" t="s">
        <v>5692</v>
      </c>
      <c r="C19" s="61" t="s">
        <v>12175</v>
      </c>
      <c r="D19" s="167" t="s">
        <v>5715</v>
      </c>
      <c r="E19" s="61" t="s">
        <v>12185</v>
      </c>
      <c r="F19" s="167" t="s">
        <v>5716</v>
      </c>
      <c r="G19" s="167" t="s">
        <v>11474</v>
      </c>
      <c r="H19" s="62" t="s">
        <v>11848</v>
      </c>
      <c r="I19" s="167" t="s">
        <v>11474</v>
      </c>
      <c r="J19" s="63" t="str">
        <f t="shared" si="0"/>
        <v>IC.PU.010301</v>
      </c>
      <c r="K19" s="61" t="s">
        <v>12175</v>
      </c>
      <c r="L19" s="167" t="str">
        <f t="shared" si="1"/>
        <v>Normal</v>
      </c>
      <c r="M19" s="168" t="str">
        <f t="shared" si="2"/>
        <v>PI.IC.PU.010301.01</v>
      </c>
      <c r="N19" s="168"/>
      <c r="O19" s="168" t="str">
        <f t="shared" si="3"/>
        <v>PH.IC.PU.010301.01</v>
      </c>
      <c r="Q19" s="168" t="str">
        <f t="shared" si="4"/>
        <v>CL.IC.PU.010301.01</v>
      </c>
    </row>
    <row r="20" spans="1:19" s="167" customFormat="1" ht="15">
      <c r="A20" s="167" t="s">
        <v>5692</v>
      </c>
      <c r="C20" s="61" t="s">
        <v>12175</v>
      </c>
      <c r="E20" s="61" t="s">
        <v>12185</v>
      </c>
      <c r="F20" s="167" t="s">
        <v>5716</v>
      </c>
      <c r="G20" s="167" t="s">
        <v>5717</v>
      </c>
      <c r="H20" s="62" t="s">
        <v>12030</v>
      </c>
      <c r="I20" s="167" t="s">
        <v>5717</v>
      </c>
      <c r="J20" s="63" t="str">
        <f t="shared" si="0"/>
        <v>IC.PU.010302</v>
      </c>
      <c r="K20" s="61" t="s">
        <v>12175</v>
      </c>
      <c r="L20" s="167" t="str">
        <f t="shared" si="1"/>
        <v>Symmetrical</v>
      </c>
      <c r="M20" s="168" t="str">
        <f t="shared" si="2"/>
        <v>PI.IC.PU.010302.01</v>
      </c>
      <c r="N20" s="168"/>
      <c r="O20" s="168" t="str">
        <f t="shared" si="3"/>
        <v>PH.IC.PU.010302.01</v>
      </c>
      <c r="Q20" s="168" t="str">
        <f t="shared" si="4"/>
        <v>CL.IC.PU.010302.01</v>
      </c>
    </row>
    <row r="21" spans="1:19" s="167" customFormat="1" ht="15">
      <c r="A21" s="167" t="s">
        <v>5692</v>
      </c>
      <c r="C21" s="61" t="s">
        <v>12175</v>
      </c>
      <c r="E21" s="61" t="s">
        <v>12185</v>
      </c>
      <c r="F21" s="167" t="s">
        <v>5716</v>
      </c>
      <c r="G21" s="167" t="s">
        <v>13318</v>
      </c>
      <c r="H21" s="62" t="s">
        <v>12032</v>
      </c>
      <c r="I21" s="167" t="s">
        <v>5718</v>
      </c>
      <c r="J21" s="63" t="str">
        <f t="shared" si="0"/>
        <v>IC.PU.010303</v>
      </c>
      <c r="K21" s="61" t="s">
        <v>12175</v>
      </c>
      <c r="L21" s="167" t="str">
        <f t="shared" si="1"/>
        <v>Asymmetrical</v>
      </c>
      <c r="M21" s="168" t="str">
        <f t="shared" si="2"/>
        <v>PI.IC.PU.010303.01</v>
      </c>
      <c r="N21" s="168"/>
      <c r="O21" s="168" t="str">
        <f t="shared" si="3"/>
        <v>PH.IC.PU.010303.01</v>
      </c>
      <c r="Q21" s="168" t="str">
        <f t="shared" si="4"/>
        <v>CL.IC.PU.010303.01</v>
      </c>
    </row>
    <row r="22" spans="1:19" s="167" customFormat="1" ht="15">
      <c r="A22" s="167" t="s">
        <v>5692</v>
      </c>
      <c r="C22" s="61" t="s">
        <v>12175</v>
      </c>
      <c r="E22" s="61" t="s">
        <v>12185</v>
      </c>
      <c r="F22" s="167" t="s">
        <v>5716</v>
      </c>
      <c r="G22" s="167" t="s">
        <v>5719</v>
      </c>
      <c r="H22" s="62" t="s">
        <v>12028</v>
      </c>
      <c r="I22" s="167" t="s">
        <v>5719</v>
      </c>
      <c r="J22" s="63" t="str">
        <f t="shared" si="0"/>
        <v>IC.PU.010304</v>
      </c>
      <c r="K22" s="61" t="s">
        <v>12175</v>
      </c>
      <c r="L22" s="167" t="str">
        <f t="shared" si="1"/>
        <v>Barrel</v>
      </c>
      <c r="M22" s="168" t="str">
        <f t="shared" si="2"/>
        <v>PI.IC.PU.010304.01</v>
      </c>
      <c r="N22" s="168"/>
      <c r="O22" s="168" t="str">
        <f t="shared" si="3"/>
        <v>PH.IC.PU.010304.01</v>
      </c>
      <c r="Q22" s="168" t="str">
        <f t="shared" si="4"/>
        <v>CL.IC.PU.010304.01</v>
      </c>
    </row>
    <row r="23" spans="1:19" s="167" customFormat="1" ht="15">
      <c r="A23" s="167" t="s">
        <v>5692</v>
      </c>
      <c r="C23" s="61" t="s">
        <v>2379</v>
      </c>
      <c r="E23" s="61" t="s">
        <v>5720</v>
      </c>
      <c r="F23" s="167" t="s">
        <v>5716</v>
      </c>
      <c r="G23" s="167" t="s">
        <v>5721</v>
      </c>
      <c r="H23" s="62" t="s">
        <v>12210</v>
      </c>
      <c r="I23" s="167" t="s">
        <v>5721</v>
      </c>
      <c r="J23" s="63" t="str">
        <f t="shared" si="0"/>
        <v>IC.PU.010305</v>
      </c>
      <c r="K23" s="61" t="s">
        <v>12175</v>
      </c>
      <c r="L23" s="167" t="str">
        <f t="shared" si="1"/>
        <v>Scoliosis</v>
      </c>
      <c r="M23" s="168" t="str">
        <f t="shared" si="2"/>
        <v>PI.IC.PU.010305.01</v>
      </c>
      <c r="N23" s="168"/>
      <c r="O23" s="168" t="str">
        <f t="shared" si="3"/>
        <v>PH.IC.PU.010305.01</v>
      </c>
      <c r="Q23" s="168" t="str">
        <f t="shared" si="4"/>
        <v>CL.IC.PU.010305.01</v>
      </c>
    </row>
    <row r="24" spans="1:19" s="167" customFormat="1" ht="15">
      <c r="A24" s="167" t="s">
        <v>5692</v>
      </c>
      <c r="C24" s="61" t="s">
        <v>2379</v>
      </c>
      <c r="E24" s="61" t="s">
        <v>5720</v>
      </c>
      <c r="F24" s="167" t="s">
        <v>5716</v>
      </c>
      <c r="G24" s="167" t="s">
        <v>5722</v>
      </c>
      <c r="H24" s="62" t="s">
        <v>12212</v>
      </c>
      <c r="I24" s="167" t="s">
        <v>5722</v>
      </c>
      <c r="J24" s="63" t="str">
        <f t="shared" si="0"/>
        <v>IC.PU.010306</v>
      </c>
      <c r="K24" s="61" t="s">
        <v>2379</v>
      </c>
      <c r="L24" s="167" t="str">
        <f t="shared" si="1"/>
        <v>Kyphosis</v>
      </c>
      <c r="M24" s="168" t="str">
        <f t="shared" si="2"/>
        <v>PI.IC.PU.010306.01</v>
      </c>
      <c r="N24" s="168"/>
      <c r="O24" s="168" t="str">
        <f t="shared" si="3"/>
        <v>PH.IC.PU.010306.01</v>
      </c>
      <c r="Q24" s="168" t="str">
        <f t="shared" si="4"/>
        <v>CL.IC.PU.010306.01</v>
      </c>
    </row>
    <row r="25" spans="1:19" s="167" customFormat="1" ht="15">
      <c r="A25" s="167" t="s">
        <v>5692</v>
      </c>
      <c r="C25" s="61" t="s">
        <v>12175</v>
      </c>
      <c r="E25" s="61" t="s">
        <v>12185</v>
      </c>
      <c r="F25" s="167" t="s">
        <v>5716</v>
      </c>
      <c r="G25" s="167" t="s">
        <v>5723</v>
      </c>
      <c r="H25" s="62" t="s">
        <v>12225</v>
      </c>
      <c r="I25" s="167" t="s">
        <v>5723</v>
      </c>
      <c r="J25" s="63" t="str">
        <f t="shared" si="0"/>
        <v>IC.PU.010307</v>
      </c>
      <c r="K25" s="61" t="s">
        <v>12175</v>
      </c>
      <c r="L25" s="167" t="str">
        <f t="shared" si="1"/>
        <v>Kyphoscoliosis</v>
      </c>
      <c r="M25" s="168" t="str">
        <f t="shared" si="2"/>
        <v>PI.IC.PU.010307.01</v>
      </c>
      <c r="N25" s="168"/>
      <c r="O25" s="168" t="str">
        <f t="shared" si="3"/>
        <v>PH.IC.PU.010307.01</v>
      </c>
      <c r="Q25" s="168" t="str">
        <f t="shared" si="4"/>
        <v>CL.IC.PU.010307.01</v>
      </c>
    </row>
    <row r="26" spans="1:19" s="167" customFormat="1" ht="15">
      <c r="A26" s="167" t="s">
        <v>5692</v>
      </c>
      <c r="C26" s="61" t="s">
        <v>12175</v>
      </c>
      <c r="E26" s="61" t="s">
        <v>12185</v>
      </c>
      <c r="F26" s="167" t="s">
        <v>5716</v>
      </c>
      <c r="G26" s="167" t="s">
        <v>5724</v>
      </c>
      <c r="H26" s="62" t="s">
        <v>11638</v>
      </c>
      <c r="I26" s="167" t="s">
        <v>5724</v>
      </c>
      <c r="J26" s="63" t="str">
        <f t="shared" si="0"/>
        <v>IC.PU.010308</v>
      </c>
      <c r="K26" s="61" t="s">
        <v>12175</v>
      </c>
      <c r="L26" s="167" t="str">
        <f t="shared" si="1"/>
        <v>Pigeon</v>
      </c>
      <c r="M26" s="168" t="str">
        <f t="shared" si="2"/>
        <v>PI.IC.PU.010308.01</v>
      </c>
      <c r="N26" s="168"/>
      <c r="O26" s="168" t="str">
        <f t="shared" si="3"/>
        <v>PH.IC.PU.010308.01</v>
      </c>
      <c r="Q26" s="168" t="str">
        <f t="shared" si="4"/>
        <v>CL.IC.PU.010308.01</v>
      </c>
    </row>
    <row r="27" spans="1:19" s="167" customFormat="1" ht="15">
      <c r="A27" s="167" t="s">
        <v>5692</v>
      </c>
      <c r="C27" s="61" t="s">
        <v>12175</v>
      </c>
      <c r="E27" s="61" t="s">
        <v>12185</v>
      </c>
      <c r="F27" s="167" t="s">
        <v>5716</v>
      </c>
      <c r="G27" s="167" t="s">
        <v>5725</v>
      </c>
      <c r="H27" s="62" t="s">
        <v>11639</v>
      </c>
      <c r="I27" s="167" t="s">
        <v>5725</v>
      </c>
      <c r="J27" s="63" t="str">
        <f t="shared" si="0"/>
        <v>IC.PU.010309</v>
      </c>
      <c r="K27" s="61" t="s">
        <v>12175</v>
      </c>
      <c r="L27" s="167" t="str">
        <f t="shared" si="1"/>
        <v>Funnel</v>
      </c>
      <c r="M27" s="168" t="str">
        <f t="shared" si="2"/>
        <v>PI.IC.PU.010309.01</v>
      </c>
      <c r="N27" s="168"/>
      <c r="O27" s="168" t="str">
        <f t="shared" si="3"/>
        <v>PH.IC.PU.010309.01</v>
      </c>
      <c r="Q27" s="168" t="str">
        <f t="shared" si="4"/>
        <v>CL.IC.PU.010309.01</v>
      </c>
    </row>
    <row r="28" spans="1:19" s="167" customFormat="1" ht="15">
      <c r="A28" s="167" t="s">
        <v>5692</v>
      </c>
      <c r="C28" s="61" t="s">
        <v>12175</v>
      </c>
      <c r="D28" s="167" t="s">
        <v>5726</v>
      </c>
      <c r="E28" s="61" t="s">
        <v>6464</v>
      </c>
      <c r="F28" s="167" t="s">
        <v>5850</v>
      </c>
      <c r="G28" s="167" t="s">
        <v>5851</v>
      </c>
      <c r="H28" s="62" t="s">
        <v>11848</v>
      </c>
      <c r="I28" s="167" t="s">
        <v>5852</v>
      </c>
      <c r="J28" s="63" t="str">
        <f t="shared" si="0"/>
        <v>IC.PU.010401</v>
      </c>
      <c r="K28" s="61" t="s">
        <v>12430</v>
      </c>
      <c r="L28" s="167" t="str">
        <f t="shared" si="1"/>
        <v>Heliox %:  specify change L/min</v>
      </c>
      <c r="M28" s="168" t="str">
        <f t="shared" si="2"/>
        <v>PI.IC.PU.010401.02</v>
      </c>
      <c r="N28" s="168"/>
      <c r="O28" s="168" t="str">
        <f t="shared" si="3"/>
        <v>PH.IC.PU.010401.02</v>
      </c>
      <c r="Q28" s="168" t="str">
        <f t="shared" si="4"/>
        <v>CL.IC.PU.010401.02</v>
      </c>
      <c r="R28" s="167" t="s">
        <v>12465</v>
      </c>
      <c r="S28" s="167">
        <v>705</v>
      </c>
    </row>
    <row r="29" spans="1:19" s="167" customFormat="1" ht="15">
      <c r="A29" s="167" t="s">
        <v>5692</v>
      </c>
      <c r="C29" s="61" t="s">
        <v>12175</v>
      </c>
      <c r="E29" s="61" t="s">
        <v>6464</v>
      </c>
      <c r="F29" s="167" t="s">
        <v>5850</v>
      </c>
      <c r="G29" s="167" t="s">
        <v>5853</v>
      </c>
      <c r="H29" s="62" t="s">
        <v>12030</v>
      </c>
      <c r="I29" s="167" t="s">
        <v>5854</v>
      </c>
      <c r="J29" s="63" t="str">
        <f t="shared" si="0"/>
        <v>IC.PU.010402</v>
      </c>
      <c r="K29" s="61" t="s">
        <v>12175</v>
      </c>
      <c r="L29" s="167" t="str">
        <f t="shared" si="1"/>
        <v>Nitric oxide parts per minute:</v>
      </c>
      <c r="M29" s="168" t="str">
        <f t="shared" si="2"/>
        <v>PI.IC.PU.010402.01</v>
      </c>
      <c r="N29" s="168"/>
      <c r="O29" s="168" t="str">
        <f t="shared" si="3"/>
        <v>PH.IC.PU.010402.01</v>
      </c>
      <c r="Q29" s="168" t="str">
        <f t="shared" si="4"/>
        <v>CL.IC.PU.010402.01</v>
      </c>
    </row>
    <row r="30" spans="1:19" s="167" customFormat="1" ht="15">
      <c r="A30" s="167" t="s">
        <v>5692</v>
      </c>
      <c r="C30" s="61" t="s">
        <v>12175</v>
      </c>
      <c r="E30" s="61" t="s">
        <v>6464</v>
      </c>
      <c r="F30" s="167" t="s">
        <v>5850</v>
      </c>
      <c r="G30" s="167" t="s">
        <v>10884</v>
      </c>
      <c r="H30" s="62" t="s">
        <v>12032</v>
      </c>
      <c r="I30" s="167" t="s">
        <v>12437</v>
      </c>
      <c r="J30" s="63" t="str">
        <f t="shared" si="0"/>
        <v>IC.PU.010403</v>
      </c>
      <c r="K30" s="61" t="s">
        <v>12175</v>
      </c>
      <c r="L30" s="167" t="str">
        <f t="shared" si="1"/>
        <v>Other:  specify</v>
      </c>
      <c r="M30" s="168" t="str">
        <f t="shared" si="2"/>
        <v>PI.IC.PU.010403.01</v>
      </c>
      <c r="N30" s="168"/>
      <c r="O30" s="168" t="str">
        <f t="shared" si="3"/>
        <v>PH.IC.PU.010403.01</v>
      </c>
      <c r="Q30" s="168" t="str">
        <f t="shared" si="4"/>
        <v>CL.IC.PU.010403.01</v>
      </c>
    </row>
    <row r="31" spans="1:19" s="167" customFormat="1" ht="15">
      <c r="A31" s="167" t="s">
        <v>5692</v>
      </c>
      <c r="C31" s="61" t="s">
        <v>2379</v>
      </c>
      <c r="D31" s="167" t="s">
        <v>5855</v>
      </c>
      <c r="E31" s="61" t="s">
        <v>5856</v>
      </c>
      <c r="F31" s="167" t="s">
        <v>5555</v>
      </c>
      <c r="G31" s="167" t="s">
        <v>5556</v>
      </c>
      <c r="H31" s="62" t="s">
        <v>11848</v>
      </c>
      <c r="I31" s="167" t="s">
        <v>5557</v>
      </c>
      <c r="J31" s="63" t="str">
        <f t="shared" si="0"/>
        <v>IC.PU.010501</v>
      </c>
      <c r="K31" s="61" t="s">
        <v>2379</v>
      </c>
      <c r="L31" s="167" t="str">
        <f t="shared" si="1"/>
        <v>Sterile kit used</v>
      </c>
      <c r="M31" s="168" t="str">
        <f t="shared" si="2"/>
        <v>PI.IC.PU.010501.01</v>
      </c>
      <c r="N31" s="168"/>
      <c r="O31" s="168" t="str">
        <f t="shared" si="3"/>
        <v>PH.IC.PU.010501.01</v>
      </c>
      <c r="Q31" s="168" t="str">
        <f t="shared" si="4"/>
        <v>CL.IC.PU.010501.01</v>
      </c>
    </row>
    <row r="32" spans="1:19" s="167" customFormat="1" ht="15">
      <c r="A32" s="167" t="s">
        <v>5692</v>
      </c>
      <c r="C32" s="61" t="s">
        <v>2379</v>
      </c>
      <c r="E32" s="61" t="s">
        <v>5856</v>
      </c>
      <c r="F32" s="167" t="s">
        <v>5555</v>
      </c>
      <c r="G32" s="167" t="s">
        <v>5591</v>
      </c>
      <c r="H32" s="62" t="s">
        <v>12030</v>
      </c>
      <c r="I32" s="167" t="s">
        <v>5592</v>
      </c>
      <c r="J32" s="63" t="str">
        <f t="shared" si="0"/>
        <v>IC.PU.010502</v>
      </c>
      <c r="K32" s="61" t="s">
        <v>2379</v>
      </c>
      <c r="L32" s="167" t="str">
        <f t="shared" si="1"/>
        <v>In-line suction cath used</v>
      </c>
      <c r="M32" s="168" t="str">
        <f t="shared" si="2"/>
        <v>PI.IC.PU.010502.01</v>
      </c>
      <c r="N32" s="168"/>
      <c r="O32" s="168" t="str">
        <f t="shared" si="3"/>
        <v>PH.IC.PU.010502.01</v>
      </c>
      <c r="Q32" s="168" t="str">
        <f t="shared" si="4"/>
        <v>CL.IC.PU.010502.01</v>
      </c>
    </row>
    <row r="33" spans="1:33" s="167" customFormat="1" ht="15">
      <c r="A33" s="167" t="s">
        <v>5692</v>
      </c>
      <c r="C33" s="61" t="s">
        <v>12175</v>
      </c>
      <c r="E33" s="61" t="s">
        <v>6291</v>
      </c>
      <c r="F33" s="167" t="s">
        <v>5555</v>
      </c>
      <c r="G33" s="167" t="s">
        <v>5593</v>
      </c>
      <c r="H33" s="62" t="s">
        <v>12032</v>
      </c>
      <c r="I33" s="167" t="s">
        <v>5594</v>
      </c>
      <c r="J33" s="63" t="str">
        <f t="shared" si="0"/>
        <v>IC.PU.010503</v>
      </c>
      <c r="K33" s="61" t="s">
        <v>12175</v>
      </c>
      <c r="L33" s="167" t="str">
        <f t="shared" si="1"/>
        <v>Pre-oxygenated with 100%</v>
      </c>
      <c r="M33" s="168" t="str">
        <f t="shared" si="2"/>
        <v>PI.IC.PU.010503.01</v>
      </c>
      <c r="N33" s="168"/>
      <c r="O33" s="168" t="str">
        <f t="shared" si="3"/>
        <v>PH.IC.PU.010503.01</v>
      </c>
      <c r="Q33" s="168" t="str">
        <f t="shared" si="4"/>
        <v>CL.IC.PU.010503.01</v>
      </c>
    </row>
    <row r="34" spans="1:33" s="167" customFormat="1" ht="15">
      <c r="A34" s="167" t="s">
        <v>5692</v>
      </c>
      <c r="C34" s="61" t="s">
        <v>12175</v>
      </c>
      <c r="E34" s="61" t="s">
        <v>6291</v>
      </c>
      <c r="F34" s="167" t="s">
        <v>5555</v>
      </c>
      <c r="G34" s="167" t="s">
        <v>5595</v>
      </c>
      <c r="H34" s="62" t="s">
        <v>12028</v>
      </c>
      <c r="I34" s="167" t="s">
        <v>5596</v>
      </c>
      <c r="J34" s="63" t="str">
        <f t="shared" si="0"/>
        <v>IC.PU.010504</v>
      </c>
      <c r="K34" s="61" t="s">
        <v>12175</v>
      </c>
      <c r="L34" s="167" t="str">
        <f t="shared" si="1"/>
        <v>Hyperventilated</v>
      </c>
      <c r="M34" s="168" t="str">
        <f t="shared" si="2"/>
        <v>PI.IC.PU.010504.01</v>
      </c>
      <c r="N34" s="168"/>
      <c r="O34" s="168" t="str">
        <f t="shared" si="3"/>
        <v>PH.IC.PU.010504.01</v>
      </c>
      <c r="Q34" s="168" t="str">
        <f t="shared" si="4"/>
        <v>CL.IC.PU.010504.01</v>
      </c>
    </row>
    <row r="35" spans="1:33" s="167" customFormat="1" ht="15">
      <c r="A35" s="167" t="s">
        <v>5692</v>
      </c>
      <c r="C35" s="61" t="s">
        <v>12175</v>
      </c>
      <c r="E35" s="61" t="s">
        <v>6291</v>
      </c>
      <c r="F35" s="167" t="s">
        <v>5555</v>
      </c>
      <c r="G35" s="167" t="s">
        <v>5597</v>
      </c>
      <c r="H35" s="62" t="s">
        <v>12210</v>
      </c>
      <c r="I35" s="167" t="s">
        <v>9115</v>
      </c>
      <c r="J35" s="63" t="str">
        <f t="shared" si="0"/>
        <v>IC.PU.010505</v>
      </c>
      <c r="K35" s="61" t="s">
        <v>12175</v>
      </c>
      <c r="L35" s="167" t="str">
        <f t="shared" si="1"/>
        <v>Trach suctioned</v>
      </c>
      <c r="M35" s="168" t="str">
        <f t="shared" si="2"/>
        <v>PI.IC.PU.010505.01</v>
      </c>
      <c r="N35" s="168"/>
      <c r="O35" s="168" t="str">
        <f t="shared" si="3"/>
        <v>PH.IC.PU.010505.01</v>
      </c>
      <c r="Q35" s="168" t="str">
        <f t="shared" si="4"/>
        <v>CL.IC.PU.010505.01</v>
      </c>
    </row>
    <row r="36" spans="1:33" s="167" customFormat="1" ht="15">
      <c r="A36" s="167" t="s">
        <v>5692</v>
      </c>
      <c r="C36" s="61" t="s">
        <v>12175</v>
      </c>
      <c r="E36" s="61" t="s">
        <v>6291</v>
      </c>
      <c r="F36" s="167" t="s">
        <v>5555</v>
      </c>
      <c r="G36" s="167" t="s">
        <v>5598</v>
      </c>
      <c r="H36" s="62" t="s">
        <v>12212</v>
      </c>
      <c r="I36" s="167" t="s">
        <v>5599</v>
      </c>
      <c r="J36" s="63" t="str">
        <f t="shared" si="0"/>
        <v>IC.PU.010506</v>
      </c>
      <c r="K36" s="61" t="s">
        <v>12175</v>
      </c>
      <c r="L36" s="167" t="str">
        <f t="shared" si="1"/>
        <v>ETT suctioned</v>
      </c>
      <c r="M36" s="168" t="str">
        <f t="shared" si="2"/>
        <v>PI.IC.PU.010506.01</v>
      </c>
      <c r="N36" s="168"/>
      <c r="O36" s="168" t="str">
        <f t="shared" si="3"/>
        <v>PH.IC.PU.010506.01</v>
      </c>
      <c r="Q36" s="168" t="str">
        <f t="shared" si="4"/>
        <v>CL.IC.PU.010506.01</v>
      </c>
    </row>
    <row r="37" spans="1:33" s="167" customFormat="1" ht="15">
      <c r="A37" s="167" t="s">
        <v>5692</v>
      </c>
      <c r="C37" s="61" t="s">
        <v>12175</v>
      </c>
      <c r="E37" s="61" t="s">
        <v>6291</v>
      </c>
      <c r="F37" s="167" t="s">
        <v>5555</v>
      </c>
      <c r="G37" s="167" t="s">
        <v>5600</v>
      </c>
      <c r="H37" s="62" t="s">
        <v>12225</v>
      </c>
      <c r="I37" s="167" t="s">
        <v>9923</v>
      </c>
      <c r="J37" s="63" t="str">
        <f t="shared" si="0"/>
        <v>IC.PU.010507</v>
      </c>
      <c r="K37" s="61" t="s">
        <v>12175</v>
      </c>
      <c r="L37" s="167" t="str">
        <f t="shared" si="1"/>
        <v>Orally suctioned</v>
      </c>
      <c r="M37" s="168" t="str">
        <f t="shared" si="2"/>
        <v>PI.IC.PU.010507.01</v>
      </c>
      <c r="N37" s="168"/>
      <c r="O37" s="168" t="str">
        <f t="shared" si="3"/>
        <v>PH.IC.PU.010507.01</v>
      </c>
      <c r="Q37" s="168" t="str">
        <f t="shared" si="4"/>
        <v>CL.IC.PU.010507.01</v>
      </c>
    </row>
    <row r="38" spans="1:33" s="167" customFormat="1" ht="15">
      <c r="A38" s="167" t="s">
        <v>5692</v>
      </c>
      <c r="C38" s="61" t="s">
        <v>12175</v>
      </c>
      <c r="E38" s="61" t="s">
        <v>6291</v>
      </c>
      <c r="F38" s="167" t="s">
        <v>5555</v>
      </c>
      <c r="G38" s="167" t="s">
        <v>5601</v>
      </c>
      <c r="H38" s="62" t="s">
        <v>11638</v>
      </c>
      <c r="I38" s="167" t="s">
        <v>5602</v>
      </c>
      <c r="J38" s="63" t="str">
        <f t="shared" si="0"/>
        <v>IC.PU.010508</v>
      </c>
      <c r="K38" s="61" t="s">
        <v>12175</v>
      </c>
      <c r="L38" s="167" t="str">
        <f t="shared" si="1"/>
        <v>Nasally suctioned</v>
      </c>
      <c r="M38" s="168" t="str">
        <f t="shared" si="2"/>
        <v>PI.IC.PU.010508.01</v>
      </c>
      <c r="N38" s="168"/>
      <c r="O38" s="168" t="str">
        <f t="shared" si="3"/>
        <v>PH.IC.PU.010508.01</v>
      </c>
      <c r="Q38" s="168" t="str">
        <f t="shared" si="4"/>
        <v>CL.IC.PU.010508.01</v>
      </c>
    </row>
    <row r="39" spans="1:33" s="167" customFormat="1" ht="15">
      <c r="A39" s="167" t="s">
        <v>5692</v>
      </c>
      <c r="C39" s="61" t="s">
        <v>12175</v>
      </c>
      <c r="D39" s="167" t="s">
        <v>5607</v>
      </c>
      <c r="E39" s="61" t="s">
        <v>6988</v>
      </c>
      <c r="F39" s="167" t="s">
        <v>5608</v>
      </c>
      <c r="G39" s="167" t="s">
        <v>5609</v>
      </c>
      <c r="H39" s="62" t="s">
        <v>11639</v>
      </c>
      <c r="I39" s="167" t="s">
        <v>5609</v>
      </c>
      <c r="J39" s="63" t="str">
        <f t="shared" si="0"/>
        <v>IC.PU.010609</v>
      </c>
      <c r="K39" s="61" t="s">
        <v>12175</v>
      </c>
      <c r="L39" s="167" t="str">
        <f t="shared" si="1"/>
        <v>Midline</v>
      </c>
      <c r="M39" s="168" t="str">
        <f t="shared" si="2"/>
        <v>PI.IC.PU.010609.01</v>
      </c>
      <c r="N39" s="168"/>
      <c r="O39" s="168" t="str">
        <f t="shared" si="3"/>
        <v>PH.IC.PU.010609.01</v>
      </c>
      <c r="Q39" s="168" t="str">
        <f t="shared" si="4"/>
        <v>CL.IC.PU.010609.01</v>
      </c>
    </row>
    <row r="40" spans="1:33" s="167" customFormat="1" ht="15">
      <c r="A40" s="167" t="s">
        <v>5692</v>
      </c>
      <c r="C40" s="61" t="s">
        <v>12175</v>
      </c>
      <c r="E40" s="61" t="s">
        <v>6988</v>
      </c>
      <c r="F40" s="167" t="s">
        <v>5608</v>
      </c>
      <c r="G40" s="167" t="s">
        <v>5610</v>
      </c>
      <c r="H40" s="62" t="s">
        <v>11829</v>
      </c>
      <c r="I40" s="167" t="s">
        <v>5611</v>
      </c>
      <c r="J40" s="63" t="str">
        <f t="shared" si="0"/>
        <v>IC.PU.010610</v>
      </c>
      <c r="K40" s="61" t="s">
        <v>12175</v>
      </c>
      <c r="L40" s="167" t="str">
        <f t="shared" si="1"/>
        <v>Displaced left</v>
      </c>
      <c r="M40" s="168" t="str">
        <f t="shared" si="2"/>
        <v>PI.IC.PU.010610.01</v>
      </c>
      <c r="N40" s="168"/>
      <c r="O40" s="168" t="str">
        <f t="shared" si="3"/>
        <v>PH.IC.PU.010610.01</v>
      </c>
      <c r="Q40" s="168" t="str">
        <f t="shared" si="4"/>
        <v>CL.IC.PU.010610.01</v>
      </c>
    </row>
    <row r="41" spans="1:33" s="167" customFormat="1" ht="15">
      <c r="A41" s="167" t="s">
        <v>5692</v>
      </c>
      <c r="C41" s="61" t="s">
        <v>12175</v>
      </c>
      <c r="E41" s="61" t="s">
        <v>6988</v>
      </c>
      <c r="F41" s="167" t="s">
        <v>5608</v>
      </c>
      <c r="G41" s="167" t="s">
        <v>5612</v>
      </c>
      <c r="H41" s="62" t="s">
        <v>12099</v>
      </c>
      <c r="I41" s="167" t="s">
        <v>5613</v>
      </c>
      <c r="J41" s="63" t="str">
        <f t="shared" si="0"/>
        <v>IC.PU.010611</v>
      </c>
      <c r="K41" s="61" t="s">
        <v>12175</v>
      </c>
      <c r="L41" s="167" t="str">
        <f t="shared" si="1"/>
        <v>Displaced right</v>
      </c>
      <c r="M41" s="168" t="str">
        <f t="shared" si="2"/>
        <v>PI.IC.PU.010611.01</v>
      </c>
      <c r="N41" s="168"/>
      <c r="O41" s="168" t="str">
        <f t="shared" si="3"/>
        <v>PH.IC.PU.010611.01</v>
      </c>
      <c r="Q41" s="168" t="str">
        <f t="shared" si="4"/>
        <v>CL.IC.PU.010611.01</v>
      </c>
    </row>
    <row r="42" spans="1:33" s="167" customFormat="1" ht="15">
      <c r="A42" s="167" t="s">
        <v>5692</v>
      </c>
      <c r="C42" s="61" t="s">
        <v>11848</v>
      </c>
      <c r="D42" s="167" t="s">
        <v>13697</v>
      </c>
      <c r="E42" s="61" t="s">
        <v>12225</v>
      </c>
      <c r="F42" s="167" t="s">
        <v>13697</v>
      </c>
      <c r="G42" s="167" t="s">
        <v>11046</v>
      </c>
      <c r="H42" s="62" t="s">
        <v>11848</v>
      </c>
      <c r="I42" s="167" t="s">
        <v>10532</v>
      </c>
      <c r="J42" s="63" t="str">
        <f>CONCATENATE("IC.PU.",C42,E42,H42)</f>
        <v>IC.PU.010701</v>
      </c>
      <c r="K42" s="61" t="s">
        <v>11848</v>
      </c>
      <c r="L42" s="167" t="str">
        <f t="shared" si="1"/>
        <v>Within normal limits</v>
      </c>
      <c r="M42" s="168" t="str">
        <f t="shared" si="2"/>
        <v>PI.IC.PU.010701.01</v>
      </c>
      <c r="O42" s="168" t="str">
        <f t="shared" si="3"/>
        <v>PH.IC.PU.010701.01</v>
      </c>
      <c r="Q42" s="168" t="str">
        <f t="shared" si="4"/>
        <v>CL.IC.PU.010701.01</v>
      </c>
      <c r="R42" s="167" t="s">
        <v>12465</v>
      </c>
      <c r="S42" s="167">
        <v>506</v>
      </c>
      <c r="AF42" s="167" t="s">
        <v>12773</v>
      </c>
      <c r="AG42" s="167">
        <v>1401</v>
      </c>
    </row>
    <row r="43" spans="1:33" s="167" customFormat="1" ht="15">
      <c r="A43" s="167" t="s">
        <v>5692</v>
      </c>
      <c r="C43" s="61" t="s">
        <v>11848</v>
      </c>
      <c r="E43" s="61" t="s">
        <v>12225</v>
      </c>
      <c r="F43" s="167" t="s">
        <v>13697</v>
      </c>
      <c r="G43" s="167" t="s">
        <v>13694</v>
      </c>
      <c r="H43" s="62" t="s">
        <v>12030</v>
      </c>
      <c r="I43" s="167" t="s">
        <v>13695</v>
      </c>
      <c r="J43" s="63" t="str">
        <f>CONCATENATE("IC.PU.",C43,E43,H43)</f>
        <v>IC.PU.010702</v>
      </c>
      <c r="K43" s="61" t="s">
        <v>11848</v>
      </c>
      <c r="L43" s="167" t="str">
        <f>G43</f>
        <v>Not within normal limits</v>
      </c>
      <c r="M43" s="168" t="str">
        <f>CONCATENATE("PI.",J43,".",K43)</f>
        <v>PI.IC.PU.010702.01</v>
      </c>
      <c r="O43" s="168" t="str">
        <f>CONCATENATE("PH.",J43,".",K43)</f>
        <v>PH.IC.PU.010702.01</v>
      </c>
      <c r="Q43" s="168" t="str">
        <f>CONCATENATE("CL.",J43,".",K43)</f>
        <v>CL.IC.PU.010702.01</v>
      </c>
      <c r="R43" s="167" t="s">
        <v>12465</v>
      </c>
      <c r="S43" s="167">
        <v>506</v>
      </c>
      <c r="AF43" s="167" t="s">
        <v>12773</v>
      </c>
      <c r="AG43" s="167">
        <v>1401</v>
      </c>
    </row>
    <row r="44" spans="1:33" s="167" customFormat="1" ht="15">
      <c r="A44" s="167" t="s">
        <v>5692</v>
      </c>
      <c r="B44" s="167" t="s">
        <v>5614</v>
      </c>
      <c r="C44" s="61" t="s">
        <v>12430</v>
      </c>
      <c r="D44" s="167" t="s">
        <v>5770</v>
      </c>
      <c r="E44" s="61" t="s">
        <v>12175</v>
      </c>
      <c r="F44" s="167" t="s">
        <v>5771</v>
      </c>
      <c r="G44" s="167" t="s">
        <v>11550</v>
      </c>
      <c r="H44" s="62" t="s">
        <v>11848</v>
      </c>
      <c r="I44" s="167" t="s">
        <v>11550</v>
      </c>
      <c r="J44" s="63" t="str">
        <f t="shared" si="0"/>
        <v>IC.PU.020101</v>
      </c>
      <c r="K44" s="61" t="s">
        <v>12175</v>
      </c>
      <c r="L44" s="167" t="str">
        <f t="shared" si="1"/>
        <v>Clear</v>
      </c>
      <c r="M44" s="168" t="str">
        <f t="shared" si="2"/>
        <v>PI.IC.PU.020101.01</v>
      </c>
      <c r="N44" s="168"/>
      <c r="O44" s="168" t="str">
        <f t="shared" si="3"/>
        <v>PH.IC.PU.020101.01</v>
      </c>
      <c r="Q44" s="168" t="str">
        <f t="shared" si="4"/>
        <v>CL.IC.PU.020101.01</v>
      </c>
    </row>
    <row r="45" spans="1:33" s="167" customFormat="1" ht="15">
      <c r="A45" s="167" t="s">
        <v>5692</v>
      </c>
      <c r="C45" s="61" t="s">
        <v>12430</v>
      </c>
      <c r="E45" s="61" t="s">
        <v>12175</v>
      </c>
      <c r="F45" s="167" t="s">
        <v>5771</v>
      </c>
      <c r="G45" s="167" t="s">
        <v>5772</v>
      </c>
      <c r="H45" s="62" t="s">
        <v>12030</v>
      </c>
      <c r="I45" s="167" t="s">
        <v>5772</v>
      </c>
      <c r="J45" s="63" t="str">
        <f t="shared" si="0"/>
        <v>IC.PU.020102</v>
      </c>
      <c r="K45" s="61" t="s">
        <v>12175</v>
      </c>
      <c r="L45" s="167" t="str">
        <f t="shared" si="1"/>
        <v>Crackles</v>
      </c>
      <c r="M45" s="168" t="str">
        <f t="shared" si="2"/>
        <v>PI.IC.PU.020102.01</v>
      </c>
      <c r="N45" s="168"/>
      <c r="O45" s="168" t="str">
        <f t="shared" si="3"/>
        <v>PH.IC.PU.020102.01</v>
      </c>
      <c r="Q45" s="168" t="str">
        <f t="shared" si="4"/>
        <v>CL.IC.PU.020102.01</v>
      </c>
    </row>
    <row r="46" spans="1:33" s="167" customFormat="1" ht="15">
      <c r="A46" s="167" t="s">
        <v>5692</v>
      </c>
      <c r="C46" s="61" t="s">
        <v>5890</v>
      </c>
      <c r="E46" s="61" t="s">
        <v>5510</v>
      </c>
      <c r="F46" s="167" t="s">
        <v>5771</v>
      </c>
      <c r="G46" s="167" t="s">
        <v>5775</v>
      </c>
      <c r="H46" s="62" t="s">
        <v>12032</v>
      </c>
      <c r="I46" s="167" t="s">
        <v>5776</v>
      </c>
      <c r="J46" s="63" t="str">
        <f t="shared" si="0"/>
        <v>IC.PU.020103</v>
      </c>
      <c r="K46" s="61" t="s">
        <v>5510</v>
      </c>
      <c r="L46" s="167" t="str">
        <f t="shared" si="1"/>
        <v>Wheeze, Inspiratory</v>
      </c>
      <c r="M46" s="168" t="str">
        <f t="shared" si="2"/>
        <v>PI.IC.PU.020103.01</v>
      </c>
      <c r="N46" s="168"/>
      <c r="O46" s="168" t="str">
        <f t="shared" si="3"/>
        <v>PH.IC.PU.020103.01</v>
      </c>
      <c r="Q46" s="168" t="str">
        <f t="shared" si="4"/>
        <v>CL.IC.PU.020103.01</v>
      </c>
    </row>
    <row r="47" spans="1:33" s="167" customFormat="1" ht="15">
      <c r="A47" s="167" t="s">
        <v>5692</v>
      </c>
      <c r="C47" s="61" t="s">
        <v>4192</v>
      </c>
      <c r="E47" s="61" t="s">
        <v>5777</v>
      </c>
      <c r="F47" s="167" t="s">
        <v>5771</v>
      </c>
      <c r="G47" s="167" t="s">
        <v>5778</v>
      </c>
      <c r="H47" s="62" t="s">
        <v>12028</v>
      </c>
      <c r="I47" s="167" t="s">
        <v>5779</v>
      </c>
      <c r="J47" s="63" t="str">
        <f t="shared" si="0"/>
        <v>IC.PU.020104</v>
      </c>
      <c r="K47" s="61" t="s">
        <v>5777</v>
      </c>
      <c r="L47" s="167" t="str">
        <f t="shared" si="1"/>
        <v>Wheeze, Expiratory</v>
      </c>
      <c r="M47" s="168" t="str">
        <f t="shared" si="2"/>
        <v>PI.IC.PU.020104.01</v>
      </c>
      <c r="N47" s="168"/>
      <c r="O47" s="168" t="str">
        <f t="shared" si="3"/>
        <v>PH.IC.PU.020104.01</v>
      </c>
      <c r="Q47" s="168" t="str">
        <f t="shared" si="4"/>
        <v>CL.IC.PU.020104.01</v>
      </c>
    </row>
    <row r="48" spans="1:33" s="167" customFormat="1" ht="15">
      <c r="A48" s="167" t="s">
        <v>5692</v>
      </c>
      <c r="C48" s="61" t="s">
        <v>4474</v>
      </c>
      <c r="E48" s="61" t="s">
        <v>3816</v>
      </c>
      <c r="F48" s="167" t="s">
        <v>5771</v>
      </c>
      <c r="G48" s="167" t="s">
        <v>5615</v>
      </c>
      <c r="H48" s="62" t="s">
        <v>12210</v>
      </c>
      <c r="I48" s="167" t="s">
        <v>5616</v>
      </c>
      <c r="J48" s="63" t="str">
        <f t="shared" si="0"/>
        <v>IC.PU.020105</v>
      </c>
      <c r="K48" s="61" t="s">
        <v>3816</v>
      </c>
      <c r="L48" s="167" t="str">
        <f t="shared" si="1"/>
        <v>Wheeze, Inspiratory + Expiratory</v>
      </c>
      <c r="M48" s="168" t="str">
        <f t="shared" si="2"/>
        <v>PI.IC.PU.020105.01</v>
      </c>
      <c r="N48" s="168"/>
      <c r="O48" s="168" t="str">
        <f t="shared" si="3"/>
        <v>PH.IC.PU.020105.01</v>
      </c>
      <c r="Q48" s="168" t="str">
        <f t="shared" si="4"/>
        <v>CL.IC.PU.020105.01</v>
      </c>
    </row>
    <row r="49" spans="1:31" s="167" customFormat="1" ht="15">
      <c r="A49" s="167" t="s">
        <v>5692</v>
      </c>
      <c r="C49" s="61" t="s">
        <v>5617</v>
      </c>
      <c r="E49" s="61" t="s">
        <v>5618</v>
      </c>
      <c r="F49" s="167" t="s">
        <v>5771</v>
      </c>
      <c r="G49" s="167" t="s">
        <v>5619</v>
      </c>
      <c r="H49" s="62" t="s">
        <v>12212</v>
      </c>
      <c r="I49" s="167" t="s">
        <v>5619</v>
      </c>
      <c r="J49" s="63" t="str">
        <f t="shared" si="0"/>
        <v>IC.PU.020106</v>
      </c>
      <c r="K49" s="61" t="s">
        <v>5618</v>
      </c>
      <c r="L49" s="167" t="str">
        <f t="shared" si="1"/>
        <v>Stridor</v>
      </c>
      <c r="M49" s="168" t="str">
        <f t="shared" si="2"/>
        <v>PI.IC.PU.020106.01</v>
      </c>
      <c r="N49" s="168"/>
      <c r="O49" s="168" t="str">
        <f t="shared" si="3"/>
        <v>PH.IC.PU.020106.01</v>
      </c>
      <c r="Q49" s="168" t="str">
        <f t="shared" si="4"/>
        <v>CL.IC.PU.020106.01</v>
      </c>
    </row>
    <row r="50" spans="1:31" s="167" customFormat="1" ht="15">
      <c r="A50" s="167" t="s">
        <v>5692</v>
      </c>
      <c r="C50" s="61" t="s">
        <v>5617</v>
      </c>
      <c r="E50" s="61" t="s">
        <v>5618</v>
      </c>
      <c r="F50" s="167" t="s">
        <v>5771</v>
      </c>
      <c r="G50" s="167" t="s">
        <v>5620</v>
      </c>
      <c r="H50" s="62" t="s">
        <v>12225</v>
      </c>
      <c r="I50" s="167" t="s">
        <v>5620</v>
      </c>
      <c r="J50" s="63" t="str">
        <f t="shared" si="0"/>
        <v>IC.PU.020107</v>
      </c>
      <c r="K50" s="61" t="s">
        <v>5618</v>
      </c>
      <c r="L50" s="167" t="str">
        <f t="shared" si="1"/>
        <v>Rhonchi</v>
      </c>
      <c r="M50" s="168" t="str">
        <f t="shared" si="2"/>
        <v>PI.IC.PU.020107.01</v>
      </c>
      <c r="N50" s="168"/>
      <c r="O50" s="168" t="str">
        <f t="shared" si="3"/>
        <v>PH.IC.PU.020107.01</v>
      </c>
      <c r="Q50" s="168" t="str">
        <f t="shared" si="4"/>
        <v>CL.IC.PU.020107.01</v>
      </c>
    </row>
    <row r="51" spans="1:31" s="167" customFormat="1" ht="15">
      <c r="A51" s="167" t="s">
        <v>5692</v>
      </c>
      <c r="C51" s="61" t="s">
        <v>5617</v>
      </c>
      <c r="E51" s="61" t="s">
        <v>5618</v>
      </c>
      <c r="F51" s="167" t="s">
        <v>5771</v>
      </c>
      <c r="G51" s="167" t="s">
        <v>8921</v>
      </c>
      <c r="H51" s="62" t="s">
        <v>11638</v>
      </c>
      <c r="I51" s="167" t="s">
        <v>8921</v>
      </c>
      <c r="J51" s="63" t="str">
        <f t="shared" si="0"/>
        <v>IC.PU.020108</v>
      </c>
      <c r="K51" s="61" t="s">
        <v>5618</v>
      </c>
      <c r="L51" s="167" t="str">
        <f t="shared" si="1"/>
        <v>Decreased</v>
      </c>
      <c r="M51" s="168" t="str">
        <f t="shared" si="2"/>
        <v>PI.IC.PU.020108.01</v>
      </c>
      <c r="N51" s="168"/>
      <c r="O51" s="168" t="str">
        <f t="shared" si="3"/>
        <v>PH.IC.PU.020108.01</v>
      </c>
      <c r="Q51" s="168" t="str">
        <f t="shared" si="4"/>
        <v>CL.IC.PU.020108.01</v>
      </c>
    </row>
    <row r="52" spans="1:31" s="167" customFormat="1" ht="15">
      <c r="A52" s="167" t="s">
        <v>5692</v>
      </c>
      <c r="C52" s="61" t="s">
        <v>4192</v>
      </c>
      <c r="E52" s="61" t="s">
        <v>5773</v>
      </c>
      <c r="F52" s="167" t="s">
        <v>5771</v>
      </c>
      <c r="G52" s="167" t="s">
        <v>10464</v>
      </c>
      <c r="H52" s="62" t="s">
        <v>11639</v>
      </c>
      <c r="I52" s="167" t="s">
        <v>10464</v>
      </c>
      <c r="J52" s="63" t="str">
        <f t="shared" si="0"/>
        <v>IC.PU.020109</v>
      </c>
      <c r="K52" s="61" t="s">
        <v>5773</v>
      </c>
      <c r="L52" s="167" t="str">
        <f t="shared" si="1"/>
        <v>Absent</v>
      </c>
      <c r="M52" s="168" t="str">
        <f t="shared" si="2"/>
        <v>PI.IC.PU.020109.01</v>
      </c>
      <c r="N52" s="168"/>
      <c r="O52" s="168" t="str">
        <f t="shared" si="3"/>
        <v>PH.IC.PU.020109.01</v>
      </c>
      <c r="Q52" s="168" t="str">
        <f t="shared" si="4"/>
        <v>CL.IC.PU.020109.01</v>
      </c>
    </row>
    <row r="53" spans="1:31" s="167" customFormat="1" ht="15">
      <c r="A53" s="167" t="s">
        <v>5692</v>
      </c>
      <c r="C53" s="61" t="s">
        <v>4192</v>
      </c>
      <c r="E53" s="61" t="s">
        <v>5774</v>
      </c>
      <c r="F53" s="167" t="s">
        <v>5771</v>
      </c>
      <c r="G53" s="167" t="s">
        <v>5622</v>
      </c>
      <c r="H53" s="62" t="s">
        <v>11829</v>
      </c>
      <c r="I53" s="167" t="s">
        <v>5623</v>
      </c>
      <c r="J53" s="63" t="str">
        <f t="shared" si="0"/>
        <v>IC.PU.020110</v>
      </c>
      <c r="K53" s="61" t="s">
        <v>5774</v>
      </c>
      <c r="L53" s="167" t="str">
        <f t="shared" si="1"/>
        <v>Pleural friction rub</v>
      </c>
      <c r="M53" s="168" t="str">
        <f t="shared" si="2"/>
        <v>PI.IC.PU.020110.01</v>
      </c>
      <c r="N53" s="168"/>
      <c r="O53" s="168" t="str">
        <f t="shared" si="3"/>
        <v>PH.IC.PU.020110.01</v>
      </c>
      <c r="Q53" s="168" t="str">
        <f t="shared" si="4"/>
        <v>CL.IC.PU.020110.01</v>
      </c>
    </row>
    <row r="54" spans="1:31" s="167" customFormat="1" ht="15">
      <c r="A54" s="167" t="s">
        <v>5692</v>
      </c>
      <c r="C54" s="61" t="s">
        <v>4120</v>
      </c>
      <c r="E54" s="61" t="s">
        <v>5624</v>
      </c>
      <c r="F54" s="167" t="s">
        <v>5771</v>
      </c>
      <c r="G54" s="167" t="s">
        <v>5625</v>
      </c>
      <c r="H54" s="62" t="s">
        <v>12099</v>
      </c>
      <c r="I54" s="167" t="s">
        <v>5625</v>
      </c>
      <c r="J54" s="63" t="str">
        <f t="shared" si="0"/>
        <v>IC.PU.020111</v>
      </c>
      <c r="K54" s="61" t="s">
        <v>5624</v>
      </c>
      <c r="L54" s="167" t="str">
        <f t="shared" si="1"/>
        <v>Audible</v>
      </c>
      <c r="M54" s="168" t="str">
        <f t="shared" si="2"/>
        <v>PI.IC.PU.020111.01</v>
      </c>
      <c r="N54" s="168"/>
      <c r="O54" s="168" t="str">
        <f t="shared" si="3"/>
        <v>PH.IC.PU.020111.01</v>
      </c>
      <c r="Q54" s="168" t="str">
        <f t="shared" si="4"/>
        <v>CL.IC.PU.020111.01</v>
      </c>
    </row>
    <row r="55" spans="1:31" s="167" customFormat="1" ht="15">
      <c r="A55" s="167" t="s">
        <v>5692</v>
      </c>
      <c r="C55" s="61" t="s">
        <v>5626</v>
      </c>
      <c r="E55" s="61" t="s">
        <v>5785</v>
      </c>
      <c r="F55" s="167" t="s">
        <v>5771</v>
      </c>
      <c r="G55" s="167" t="s">
        <v>5786</v>
      </c>
      <c r="H55" s="62" t="s">
        <v>12100</v>
      </c>
      <c r="I55" s="167" t="s">
        <v>5786</v>
      </c>
      <c r="J55" s="63" t="str">
        <f t="shared" si="0"/>
        <v>IC.PU.020112</v>
      </c>
      <c r="K55" s="61" t="s">
        <v>5785</v>
      </c>
      <c r="L55" s="167" t="str">
        <f t="shared" si="1"/>
        <v>Fine</v>
      </c>
      <c r="M55" s="168" t="str">
        <f t="shared" si="2"/>
        <v>PI.IC.PU.020112.01</v>
      </c>
      <c r="N55" s="168"/>
      <c r="O55" s="168" t="str">
        <f t="shared" si="3"/>
        <v>PH.IC.PU.020112.01</v>
      </c>
      <c r="Q55" s="168" t="str">
        <f t="shared" si="4"/>
        <v>CL.IC.PU.020112.01</v>
      </c>
    </row>
    <row r="56" spans="1:31" s="167" customFormat="1" ht="15">
      <c r="A56" s="167" t="s">
        <v>5692</v>
      </c>
      <c r="C56" s="61" t="s">
        <v>5626</v>
      </c>
      <c r="E56" s="61" t="s">
        <v>5785</v>
      </c>
      <c r="F56" s="167" t="s">
        <v>5771</v>
      </c>
      <c r="G56" s="167" t="s">
        <v>5787</v>
      </c>
      <c r="H56" s="62" t="s">
        <v>12101</v>
      </c>
      <c r="I56" s="167" t="s">
        <v>5787</v>
      </c>
      <c r="J56" s="63" t="str">
        <f t="shared" si="0"/>
        <v>IC.PU.020113</v>
      </c>
      <c r="K56" s="61" t="s">
        <v>5785</v>
      </c>
      <c r="L56" s="167" t="str">
        <f t="shared" si="1"/>
        <v>Coarse</v>
      </c>
      <c r="M56" s="168" t="str">
        <f t="shared" si="2"/>
        <v>PI.IC.PU.020113.01</v>
      </c>
      <c r="N56" s="168"/>
      <c r="O56" s="168" t="str">
        <f t="shared" si="3"/>
        <v>PH.IC.PU.020113.01</v>
      </c>
      <c r="Q56" s="168" t="str">
        <f t="shared" si="4"/>
        <v>CL.IC.PU.020113.01</v>
      </c>
    </row>
    <row r="57" spans="1:31" s="167" customFormat="1" ht="15">
      <c r="A57" s="167" t="s">
        <v>5692</v>
      </c>
      <c r="C57" s="61" t="s">
        <v>4120</v>
      </c>
      <c r="E57" s="61" t="s">
        <v>5624</v>
      </c>
      <c r="F57" s="167" t="s">
        <v>5771</v>
      </c>
      <c r="G57" s="167" t="s">
        <v>5788</v>
      </c>
      <c r="H57" s="62" t="s">
        <v>12102</v>
      </c>
      <c r="I57" s="167" t="s">
        <v>5629</v>
      </c>
      <c r="J57" s="63" t="str">
        <f t="shared" si="0"/>
        <v>IC.PU.020114</v>
      </c>
      <c r="K57" s="61" t="s">
        <v>5624</v>
      </c>
      <c r="L57" s="167" t="str">
        <f t="shared" si="1"/>
        <v>Cleared by coughing</v>
      </c>
      <c r="M57" s="168" t="str">
        <f t="shared" si="2"/>
        <v>PI.IC.PU.020114.01</v>
      </c>
      <c r="N57" s="168"/>
      <c r="O57" s="168" t="str">
        <f t="shared" si="3"/>
        <v>PH.IC.PU.020114.01</v>
      </c>
      <c r="Q57" s="168" t="str">
        <f t="shared" si="4"/>
        <v>CL.IC.PU.020114.01</v>
      </c>
    </row>
    <row r="58" spans="1:31" s="167" customFormat="1" ht="15">
      <c r="A58" s="167" t="s">
        <v>5692</v>
      </c>
      <c r="C58" s="61" t="s">
        <v>4192</v>
      </c>
      <c r="E58" s="61" t="s">
        <v>5774</v>
      </c>
      <c r="F58" s="167" t="s">
        <v>5771</v>
      </c>
      <c r="G58" s="167" t="s">
        <v>5630</v>
      </c>
      <c r="H58" s="62" t="s">
        <v>11559</v>
      </c>
      <c r="I58" s="167" t="s">
        <v>5630</v>
      </c>
      <c r="J58" s="63" t="str">
        <f t="shared" si="0"/>
        <v>IC.PU.020115</v>
      </c>
      <c r="K58" s="61" t="s">
        <v>5774</v>
      </c>
      <c r="L58" s="167" t="str">
        <f t="shared" si="1"/>
        <v>Tracheal</v>
      </c>
      <c r="M58" s="168" t="str">
        <f t="shared" si="2"/>
        <v>PI.IC.PU.020115.01</v>
      </c>
      <c r="N58" s="168"/>
      <c r="O58" s="168" t="str">
        <f t="shared" si="3"/>
        <v>PH.IC.PU.020115.01</v>
      </c>
      <c r="Q58" s="168" t="str">
        <f t="shared" si="4"/>
        <v>CL.IC.PU.020115.01</v>
      </c>
    </row>
    <row r="59" spans="1:31" s="167" customFormat="1" ht="15">
      <c r="A59" s="167" t="s">
        <v>5692</v>
      </c>
      <c r="C59" s="61" t="s">
        <v>4192</v>
      </c>
      <c r="E59" s="61" t="s">
        <v>5773</v>
      </c>
      <c r="F59" s="167" t="s">
        <v>5771</v>
      </c>
      <c r="G59" s="167" t="s">
        <v>5631</v>
      </c>
      <c r="H59" s="62" t="s">
        <v>11560</v>
      </c>
      <c r="I59" s="167" t="s">
        <v>5631</v>
      </c>
      <c r="J59" s="63" t="str">
        <f t="shared" si="0"/>
        <v>IC.PU.020116</v>
      </c>
      <c r="K59" s="61" t="s">
        <v>5773</v>
      </c>
      <c r="L59" s="167" t="str">
        <f t="shared" si="1"/>
        <v>Bronchial</v>
      </c>
      <c r="M59" s="168" t="str">
        <f t="shared" si="2"/>
        <v>PI.IC.PU.020116.01</v>
      </c>
      <c r="N59" s="168"/>
      <c r="O59" s="168" t="str">
        <f t="shared" si="3"/>
        <v>PH.IC.PU.020116.01</v>
      </c>
      <c r="Q59" s="168" t="str">
        <f t="shared" si="4"/>
        <v>CL.IC.PU.020116.01</v>
      </c>
    </row>
    <row r="60" spans="1:31" s="167" customFormat="1" ht="15">
      <c r="A60" s="167" t="s">
        <v>5692</v>
      </c>
      <c r="C60" s="61" t="s">
        <v>4310</v>
      </c>
      <c r="E60" s="61" t="s">
        <v>2379</v>
      </c>
      <c r="F60" s="167" t="s">
        <v>5771</v>
      </c>
      <c r="G60" s="167" t="s">
        <v>5632</v>
      </c>
      <c r="H60" s="62" t="s">
        <v>11561</v>
      </c>
      <c r="I60" s="167" t="s">
        <v>5633</v>
      </c>
      <c r="J60" s="63" t="str">
        <f t="shared" si="0"/>
        <v>IC.PU.020117</v>
      </c>
      <c r="K60" s="61" t="s">
        <v>2379</v>
      </c>
      <c r="L60" s="167" t="str">
        <f t="shared" si="1"/>
        <v>Bronchovesicular</v>
      </c>
      <c r="M60" s="168" t="str">
        <f t="shared" si="2"/>
        <v>PI.IC.PU.020117.01</v>
      </c>
      <c r="N60" s="168"/>
      <c r="O60" s="168" t="str">
        <f t="shared" si="3"/>
        <v>PH.IC.PU.020117.01</v>
      </c>
      <c r="Q60" s="168" t="str">
        <f t="shared" si="4"/>
        <v>CL.IC.PU.020117.01</v>
      </c>
    </row>
    <row r="61" spans="1:31" s="167" customFormat="1" ht="15">
      <c r="A61" s="167" t="s">
        <v>5692</v>
      </c>
      <c r="C61" s="61" t="s">
        <v>13016</v>
      </c>
      <c r="E61" s="61" t="s">
        <v>13277</v>
      </c>
      <c r="F61" s="167" t="s">
        <v>5771</v>
      </c>
      <c r="G61" s="167" t="s">
        <v>5634</v>
      </c>
      <c r="H61" s="62" t="s">
        <v>12060</v>
      </c>
      <c r="I61" s="167" t="s">
        <v>5634</v>
      </c>
      <c r="J61" s="63" t="str">
        <f>CONCATENATE("IC.PU.",C61,E61,H61)</f>
        <v>IC.PU.020118</v>
      </c>
      <c r="K61" s="61" t="s">
        <v>13277</v>
      </c>
      <c r="L61" s="167" t="str">
        <f>G61</f>
        <v>Vesicular</v>
      </c>
      <c r="M61" s="168" t="str">
        <f>CONCATENATE("PI.",J61,".",K61)</f>
        <v>PI.IC.PU.020118.01</v>
      </c>
      <c r="N61" s="168"/>
      <c r="O61" s="168" t="str">
        <f>CONCATENATE("PH.",J61,".",K61)</f>
        <v>PH.IC.PU.020118.01</v>
      </c>
      <c r="Q61" s="168" t="str">
        <f>CONCATENATE("CL.",J61,".",K61)</f>
        <v>CL.IC.PU.020118.01</v>
      </c>
    </row>
    <row r="62" spans="1:31" s="167" customFormat="1" ht="15">
      <c r="A62" s="167" t="s">
        <v>5692</v>
      </c>
      <c r="C62" s="61" t="s">
        <v>5617</v>
      </c>
      <c r="E62" s="61" t="s">
        <v>5618</v>
      </c>
      <c r="F62" s="167" t="s">
        <v>5771</v>
      </c>
      <c r="G62" s="167" t="s">
        <v>255</v>
      </c>
      <c r="H62" s="62" t="s">
        <v>256</v>
      </c>
      <c r="I62" s="167" t="s">
        <v>257</v>
      </c>
      <c r="J62" s="63" t="str">
        <f t="shared" si="0"/>
        <v>IC.PU.020119</v>
      </c>
      <c r="K62" s="61" t="s">
        <v>5618</v>
      </c>
      <c r="L62" s="167" t="str">
        <f t="shared" si="1"/>
        <v>Unable to assess due to VAD</v>
      </c>
      <c r="M62" s="168" t="str">
        <f t="shared" si="2"/>
        <v>PI.IC.PU.020119.01</v>
      </c>
      <c r="N62" s="168"/>
      <c r="O62" s="168" t="str">
        <f t="shared" si="3"/>
        <v>PH.IC.PU.020119.01</v>
      </c>
      <c r="Q62" s="168" t="str">
        <f t="shared" si="4"/>
        <v>CL.IC.PU.020119.01</v>
      </c>
      <c r="AD62" s="167" t="s">
        <v>614</v>
      </c>
      <c r="AE62" s="167">
        <v>1197</v>
      </c>
    </row>
    <row r="63" spans="1:31" s="167" customFormat="1" ht="15">
      <c r="A63" s="167" t="s">
        <v>5692</v>
      </c>
      <c r="C63" s="61" t="s">
        <v>5514</v>
      </c>
      <c r="D63" s="167" t="s">
        <v>5635</v>
      </c>
      <c r="E63" s="61" t="s">
        <v>5514</v>
      </c>
      <c r="F63" s="167" t="s">
        <v>5636</v>
      </c>
      <c r="G63" s="167" t="s">
        <v>11550</v>
      </c>
      <c r="H63" s="62" t="s">
        <v>11848</v>
      </c>
      <c r="I63" s="167" t="s">
        <v>11550</v>
      </c>
      <c r="J63" s="63" t="str">
        <f t="shared" si="0"/>
        <v>IC.PU.020201</v>
      </c>
      <c r="K63" s="61" t="s">
        <v>5637</v>
      </c>
      <c r="L63" s="167" t="str">
        <f t="shared" si="1"/>
        <v>Clear</v>
      </c>
      <c r="M63" s="168" t="str">
        <f t="shared" si="2"/>
        <v>PI.IC.PU.020201.01</v>
      </c>
      <c r="N63" s="168"/>
      <c r="O63" s="168" t="str">
        <f t="shared" si="3"/>
        <v>PH.IC.PU.020201.01</v>
      </c>
      <c r="Q63" s="168" t="str">
        <f t="shared" si="4"/>
        <v>CL.IC.PU.020201.01</v>
      </c>
    </row>
    <row r="64" spans="1:31" s="167" customFormat="1" ht="15">
      <c r="A64" s="167" t="s">
        <v>5692</v>
      </c>
      <c r="C64" s="61" t="s">
        <v>5638</v>
      </c>
      <c r="E64" s="61" t="s">
        <v>5638</v>
      </c>
      <c r="F64" s="167" t="s">
        <v>5636</v>
      </c>
      <c r="G64" s="167" t="s">
        <v>5772</v>
      </c>
      <c r="H64" s="62" t="s">
        <v>12030</v>
      </c>
      <c r="I64" s="167" t="s">
        <v>5772</v>
      </c>
      <c r="J64" s="63" t="str">
        <f t="shared" si="0"/>
        <v>IC.PU.020202</v>
      </c>
      <c r="K64" s="61" t="s">
        <v>4847</v>
      </c>
      <c r="L64" s="167" t="str">
        <f t="shared" si="1"/>
        <v>Crackles</v>
      </c>
      <c r="M64" s="168" t="str">
        <f t="shared" si="2"/>
        <v>PI.IC.PU.020202.01</v>
      </c>
      <c r="N64" s="168"/>
      <c r="O64" s="168" t="str">
        <f t="shared" si="3"/>
        <v>PH.IC.PU.020202.01</v>
      </c>
      <c r="Q64" s="168" t="str">
        <f t="shared" si="4"/>
        <v>CL.IC.PU.020202.01</v>
      </c>
    </row>
    <row r="65" spans="1:17" s="167" customFormat="1" ht="15">
      <c r="A65" s="167" t="s">
        <v>5692</v>
      </c>
      <c r="C65" s="61" t="s">
        <v>5639</v>
      </c>
      <c r="E65" s="61" t="s">
        <v>5639</v>
      </c>
      <c r="F65" s="167" t="s">
        <v>5636</v>
      </c>
      <c r="G65" s="167" t="s">
        <v>5775</v>
      </c>
      <c r="H65" s="62" t="s">
        <v>12032</v>
      </c>
      <c r="I65" s="167" t="s">
        <v>5640</v>
      </c>
      <c r="J65" s="63" t="str">
        <f t="shared" si="0"/>
        <v>IC.PU.020203</v>
      </c>
      <c r="K65" s="61" t="s">
        <v>2379</v>
      </c>
      <c r="L65" s="167" t="str">
        <f t="shared" si="1"/>
        <v>Wheeze, Inspiratory</v>
      </c>
      <c r="M65" s="168" t="str">
        <f t="shared" si="2"/>
        <v>PI.IC.PU.020203.01</v>
      </c>
      <c r="N65" s="168"/>
      <c r="O65" s="168" t="str">
        <f t="shared" si="3"/>
        <v>PH.IC.PU.020203.01</v>
      </c>
      <c r="Q65" s="168" t="str">
        <f t="shared" si="4"/>
        <v>CL.IC.PU.020203.01</v>
      </c>
    </row>
    <row r="66" spans="1:17" s="167" customFormat="1" ht="15">
      <c r="A66" s="167" t="s">
        <v>5692</v>
      </c>
      <c r="C66" s="61" t="s">
        <v>5797</v>
      </c>
      <c r="E66" s="61" t="s">
        <v>5797</v>
      </c>
      <c r="F66" s="167" t="s">
        <v>5636</v>
      </c>
      <c r="G66" s="167" t="s">
        <v>5778</v>
      </c>
      <c r="H66" s="62" t="s">
        <v>12028</v>
      </c>
      <c r="I66" s="167" t="s">
        <v>5798</v>
      </c>
      <c r="J66" s="63" t="str">
        <f t="shared" si="0"/>
        <v>IC.PU.020204</v>
      </c>
      <c r="K66" s="61" t="s">
        <v>5799</v>
      </c>
      <c r="L66" s="167" t="str">
        <f t="shared" si="1"/>
        <v>Wheeze, Expiratory</v>
      </c>
      <c r="M66" s="168" t="str">
        <f t="shared" si="2"/>
        <v>PI.IC.PU.020204.01</v>
      </c>
      <c r="N66" s="168"/>
      <c r="O66" s="168" t="str">
        <f t="shared" si="3"/>
        <v>PH.IC.PU.020204.01</v>
      </c>
      <c r="Q66" s="168" t="str">
        <f t="shared" si="4"/>
        <v>CL.IC.PU.020204.01</v>
      </c>
    </row>
    <row r="67" spans="1:17" s="167" customFormat="1" ht="15">
      <c r="A67" s="167" t="s">
        <v>5692</v>
      </c>
      <c r="C67" s="61" t="s">
        <v>5800</v>
      </c>
      <c r="E67" s="61" t="s">
        <v>5800</v>
      </c>
      <c r="F67" s="167" t="s">
        <v>5636</v>
      </c>
      <c r="G67" s="167" t="s">
        <v>5615</v>
      </c>
      <c r="H67" s="62" t="s">
        <v>12210</v>
      </c>
      <c r="I67" s="167" t="s">
        <v>5616</v>
      </c>
      <c r="J67" s="63" t="str">
        <f t="shared" si="0"/>
        <v>IC.PU.020205</v>
      </c>
      <c r="K67" s="61" t="s">
        <v>5801</v>
      </c>
      <c r="L67" s="167" t="str">
        <f t="shared" si="1"/>
        <v>Wheeze, Inspiratory + Expiratory</v>
      </c>
      <c r="M67" s="168" t="str">
        <f t="shared" si="2"/>
        <v>PI.IC.PU.020205.01</v>
      </c>
      <c r="N67" s="168"/>
      <c r="O67" s="168" t="str">
        <f t="shared" si="3"/>
        <v>PH.IC.PU.020205.01</v>
      </c>
      <c r="Q67" s="168" t="str">
        <f t="shared" si="4"/>
        <v>CL.IC.PU.020205.01</v>
      </c>
    </row>
    <row r="68" spans="1:17" s="167" customFormat="1" ht="15">
      <c r="A68" s="167" t="s">
        <v>5692</v>
      </c>
      <c r="C68" s="61" t="s">
        <v>5802</v>
      </c>
      <c r="E68" s="61" t="s">
        <v>5802</v>
      </c>
      <c r="F68" s="167" t="s">
        <v>5636</v>
      </c>
      <c r="G68" s="167" t="s">
        <v>5619</v>
      </c>
      <c r="H68" s="62" t="s">
        <v>12212</v>
      </c>
      <c r="I68" s="167" t="s">
        <v>5619</v>
      </c>
      <c r="J68" s="63" t="str">
        <f t="shared" si="0"/>
        <v>IC.PU.020206</v>
      </c>
      <c r="K68" s="61" t="s">
        <v>5803</v>
      </c>
      <c r="L68" s="167" t="str">
        <f t="shared" si="1"/>
        <v>Stridor</v>
      </c>
      <c r="M68" s="168" t="str">
        <f t="shared" si="2"/>
        <v>PI.IC.PU.020206.01</v>
      </c>
      <c r="N68" s="168"/>
      <c r="O68" s="168" t="str">
        <f t="shared" si="3"/>
        <v>PH.IC.PU.020206.01</v>
      </c>
      <c r="Q68" s="168" t="str">
        <f t="shared" si="4"/>
        <v>CL.IC.PU.020206.01</v>
      </c>
    </row>
    <row r="69" spans="1:17" s="167" customFormat="1" ht="15">
      <c r="A69" s="167" t="s">
        <v>5692</v>
      </c>
      <c r="C69" s="61" t="s">
        <v>5804</v>
      </c>
      <c r="E69" s="61" t="s">
        <v>5804</v>
      </c>
      <c r="F69" s="167" t="s">
        <v>5636</v>
      </c>
      <c r="G69" s="167" t="s">
        <v>5620</v>
      </c>
      <c r="H69" s="62" t="s">
        <v>12225</v>
      </c>
      <c r="I69" s="167" t="s">
        <v>5620</v>
      </c>
      <c r="J69" s="63" t="str">
        <f t="shared" ref="J69:J133" si="5">CONCATENATE("IC.PU.",C69,E69,H69)</f>
        <v>IC.PU.020207</v>
      </c>
      <c r="K69" s="61" t="s">
        <v>5805</v>
      </c>
      <c r="L69" s="167" t="str">
        <f t="shared" ref="L69:L133" si="6">G69</f>
        <v>Rhonchi</v>
      </c>
      <c r="M69" s="168" t="str">
        <f t="shared" ref="M69:M133" si="7">CONCATENATE("PI.",J69,".",K69)</f>
        <v>PI.IC.PU.020207.01</v>
      </c>
      <c r="N69" s="168"/>
      <c r="O69" s="168" t="str">
        <f t="shared" ref="O69:O133" si="8">CONCATENATE("PH.",J69,".",K69)</f>
        <v>PH.IC.PU.020207.01</v>
      </c>
      <c r="Q69" s="168" t="str">
        <f t="shared" ref="Q69:Q133" si="9">CONCATENATE("CL.",J69,".",K69)</f>
        <v>CL.IC.PU.020207.01</v>
      </c>
    </row>
    <row r="70" spans="1:17" s="167" customFormat="1" ht="15">
      <c r="A70" s="167" t="s">
        <v>5692</v>
      </c>
      <c r="C70" s="61" t="s">
        <v>4474</v>
      </c>
      <c r="E70" s="61" t="s">
        <v>4474</v>
      </c>
      <c r="F70" s="167" t="s">
        <v>5636</v>
      </c>
      <c r="G70" s="167" t="s">
        <v>8921</v>
      </c>
      <c r="H70" s="62" t="s">
        <v>11638</v>
      </c>
      <c r="I70" s="167" t="s">
        <v>8921</v>
      </c>
      <c r="J70" s="63" t="str">
        <f t="shared" si="5"/>
        <v>IC.PU.020208</v>
      </c>
      <c r="K70" s="61" t="s">
        <v>3816</v>
      </c>
      <c r="L70" s="167" t="str">
        <f t="shared" si="6"/>
        <v>Decreased</v>
      </c>
      <c r="M70" s="168" t="str">
        <f t="shared" si="7"/>
        <v>PI.IC.PU.020208.01</v>
      </c>
      <c r="N70" s="168"/>
      <c r="O70" s="168" t="str">
        <f t="shared" si="8"/>
        <v>PH.IC.PU.020208.01</v>
      </c>
      <c r="Q70" s="168" t="str">
        <f t="shared" si="9"/>
        <v>CL.IC.PU.020208.01</v>
      </c>
    </row>
    <row r="71" spans="1:17" s="167" customFormat="1" ht="15">
      <c r="A71" s="167" t="s">
        <v>5692</v>
      </c>
      <c r="C71" s="61" t="s">
        <v>5804</v>
      </c>
      <c r="E71" s="61" t="s">
        <v>5804</v>
      </c>
      <c r="F71" s="167" t="s">
        <v>5636</v>
      </c>
      <c r="G71" s="167" t="s">
        <v>10464</v>
      </c>
      <c r="H71" s="62" t="s">
        <v>11639</v>
      </c>
      <c r="I71" s="167" t="s">
        <v>10464</v>
      </c>
      <c r="J71" s="63" t="str">
        <f t="shared" si="5"/>
        <v>IC.PU.020209</v>
      </c>
      <c r="K71" s="61" t="s">
        <v>5806</v>
      </c>
      <c r="L71" s="167" t="str">
        <f t="shared" si="6"/>
        <v>Absent</v>
      </c>
      <c r="M71" s="168" t="str">
        <f t="shared" si="7"/>
        <v>PI.IC.PU.020209.01</v>
      </c>
      <c r="N71" s="168"/>
      <c r="O71" s="168" t="str">
        <f t="shared" si="8"/>
        <v>PH.IC.PU.020209.01</v>
      </c>
      <c r="Q71" s="168" t="str">
        <f t="shared" si="9"/>
        <v>CL.IC.PU.020209.01</v>
      </c>
    </row>
    <row r="72" spans="1:17" s="167" customFormat="1" ht="15">
      <c r="A72" s="167" t="s">
        <v>5692</v>
      </c>
      <c r="C72" s="61" t="s">
        <v>5807</v>
      </c>
      <c r="E72" s="61" t="s">
        <v>5807</v>
      </c>
      <c r="F72" s="167" t="s">
        <v>5636</v>
      </c>
      <c r="G72" s="167" t="s">
        <v>5622</v>
      </c>
      <c r="H72" s="62" t="s">
        <v>11829</v>
      </c>
      <c r="I72" s="167" t="s">
        <v>5623</v>
      </c>
      <c r="J72" s="63" t="str">
        <f t="shared" si="5"/>
        <v>IC.PU.020210</v>
      </c>
      <c r="K72" s="61" t="s">
        <v>5808</v>
      </c>
      <c r="L72" s="167" t="str">
        <f t="shared" si="6"/>
        <v>Pleural friction rub</v>
      </c>
      <c r="M72" s="168" t="str">
        <f t="shared" si="7"/>
        <v>PI.IC.PU.020210.01</v>
      </c>
      <c r="N72" s="168"/>
      <c r="O72" s="168" t="str">
        <f t="shared" si="8"/>
        <v>PH.IC.PU.020210.01</v>
      </c>
      <c r="Q72" s="168" t="str">
        <f t="shared" si="9"/>
        <v>CL.IC.PU.020210.01</v>
      </c>
    </row>
    <row r="73" spans="1:17" s="167" customFormat="1" ht="15">
      <c r="A73" s="167" t="s">
        <v>5692</v>
      </c>
      <c r="C73" s="61" t="s">
        <v>5809</v>
      </c>
      <c r="E73" s="61" t="s">
        <v>5809</v>
      </c>
      <c r="F73" s="167" t="s">
        <v>5636</v>
      </c>
      <c r="G73" s="167" t="s">
        <v>5625</v>
      </c>
      <c r="H73" s="62" t="s">
        <v>12099</v>
      </c>
      <c r="I73" s="167" t="s">
        <v>5625</v>
      </c>
      <c r="J73" s="63" t="str">
        <f t="shared" si="5"/>
        <v>IC.PU.020211</v>
      </c>
      <c r="K73" s="61" t="s">
        <v>5810</v>
      </c>
      <c r="L73" s="167" t="str">
        <f t="shared" si="6"/>
        <v>Audible</v>
      </c>
      <c r="M73" s="168" t="str">
        <f t="shared" si="7"/>
        <v>PI.IC.PU.020211.01</v>
      </c>
      <c r="N73" s="168"/>
      <c r="O73" s="168" t="str">
        <f t="shared" si="8"/>
        <v>PH.IC.PU.020211.01</v>
      </c>
      <c r="Q73" s="168" t="str">
        <f t="shared" si="9"/>
        <v>CL.IC.PU.020211.01</v>
      </c>
    </row>
    <row r="74" spans="1:17" s="167" customFormat="1" ht="15">
      <c r="A74" s="167" t="s">
        <v>5692</v>
      </c>
      <c r="C74" s="61" t="s">
        <v>5809</v>
      </c>
      <c r="E74" s="61" t="s">
        <v>5809</v>
      </c>
      <c r="F74" s="167" t="s">
        <v>5636</v>
      </c>
      <c r="G74" s="167" t="s">
        <v>5786</v>
      </c>
      <c r="H74" s="62" t="s">
        <v>12100</v>
      </c>
      <c r="I74" s="167" t="s">
        <v>5786</v>
      </c>
      <c r="J74" s="63" t="str">
        <f t="shared" si="5"/>
        <v>IC.PU.020212</v>
      </c>
      <c r="K74" s="61" t="s">
        <v>5810</v>
      </c>
      <c r="L74" s="167" t="str">
        <f t="shared" si="6"/>
        <v>Fine</v>
      </c>
      <c r="M74" s="168" t="str">
        <f t="shared" si="7"/>
        <v>PI.IC.PU.020212.01</v>
      </c>
      <c r="N74" s="168"/>
      <c r="O74" s="168" t="str">
        <f t="shared" si="8"/>
        <v>PH.IC.PU.020212.01</v>
      </c>
      <c r="Q74" s="168" t="str">
        <f t="shared" si="9"/>
        <v>CL.IC.PU.020212.01</v>
      </c>
    </row>
    <row r="75" spans="1:17" s="167" customFormat="1" ht="15">
      <c r="A75" s="167" t="s">
        <v>5692</v>
      </c>
      <c r="C75" s="61" t="s">
        <v>4192</v>
      </c>
      <c r="E75" s="61" t="s">
        <v>4192</v>
      </c>
      <c r="F75" s="167" t="s">
        <v>5636</v>
      </c>
      <c r="G75" s="167" t="s">
        <v>5787</v>
      </c>
      <c r="H75" s="62" t="s">
        <v>12101</v>
      </c>
      <c r="I75" s="167" t="s">
        <v>5787</v>
      </c>
      <c r="J75" s="63" t="str">
        <f t="shared" si="5"/>
        <v>IC.PU.020213</v>
      </c>
      <c r="K75" s="61" t="s">
        <v>2379</v>
      </c>
      <c r="L75" s="167" t="str">
        <f t="shared" si="6"/>
        <v>Coarse</v>
      </c>
      <c r="M75" s="168" t="str">
        <f t="shared" si="7"/>
        <v>PI.IC.PU.020213.01</v>
      </c>
      <c r="N75" s="168"/>
      <c r="O75" s="168" t="str">
        <f t="shared" si="8"/>
        <v>PH.IC.PU.020213.01</v>
      </c>
      <c r="Q75" s="168" t="str">
        <f t="shared" si="9"/>
        <v>CL.IC.PU.020213.01</v>
      </c>
    </row>
    <row r="76" spans="1:17" s="167" customFormat="1" ht="15">
      <c r="A76" s="167" t="s">
        <v>5692</v>
      </c>
      <c r="C76" s="61" t="s">
        <v>5652</v>
      </c>
      <c r="E76" s="61" t="s">
        <v>5652</v>
      </c>
      <c r="F76" s="167" t="s">
        <v>5636</v>
      </c>
      <c r="G76" s="167" t="s">
        <v>5788</v>
      </c>
      <c r="H76" s="62" t="s">
        <v>12102</v>
      </c>
      <c r="I76" s="167" t="s">
        <v>5629</v>
      </c>
      <c r="J76" s="63" t="str">
        <f t="shared" si="5"/>
        <v>IC.PU.020214</v>
      </c>
      <c r="K76" s="61" t="s">
        <v>2379</v>
      </c>
      <c r="L76" s="167" t="str">
        <f t="shared" si="6"/>
        <v>Cleared by coughing</v>
      </c>
      <c r="M76" s="168" t="str">
        <f t="shared" si="7"/>
        <v>PI.IC.PU.020214.01</v>
      </c>
      <c r="N76" s="168"/>
      <c r="O76" s="168" t="str">
        <f t="shared" si="8"/>
        <v>PH.IC.PU.020214.01</v>
      </c>
      <c r="Q76" s="168" t="str">
        <f t="shared" si="9"/>
        <v>CL.IC.PU.020214.01</v>
      </c>
    </row>
    <row r="77" spans="1:17" s="167" customFormat="1" ht="15">
      <c r="A77" s="167" t="s">
        <v>5692</v>
      </c>
      <c r="C77" s="61" t="s">
        <v>5822</v>
      </c>
      <c r="E77" s="61" t="s">
        <v>5822</v>
      </c>
      <c r="F77" s="167" t="s">
        <v>5636</v>
      </c>
      <c r="G77" s="167" t="s">
        <v>5630</v>
      </c>
      <c r="H77" s="62" t="s">
        <v>11559</v>
      </c>
      <c r="I77" s="167" t="s">
        <v>5630</v>
      </c>
      <c r="J77" s="63" t="str">
        <f t="shared" si="5"/>
        <v>IC.PU.020215</v>
      </c>
      <c r="K77" s="61" t="s">
        <v>5823</v>
      </c>
      <c r="L77" s="167" t="str">
        <f t="shared" si="6"/>
        <v>Tracheal</v>
      </c>
      <c r="M77" s="168" t="str">
        <f t="shared" si="7"/>
        <v>PI.IC.PU.020215.01</v>
      </c>
      <c r="N77" s="168"/>
      <c r="O77" s="168" t="str">
        <f t="shared" si="8"/>
        <v>PH.IC.PU.020215.01</v>
      </c>
      <c r="Q77" s="168" t="str">
        <f t="shared" si="9"/>
        <v>CL.IC.PU.020215.01</v>
      </c>
    </row>
    <row r="78" spans="1:17" s="167" customFormat="1" ht="15">
      <c r="A78" s="167" t="s">
        <v>5692</v>
      </c>
      <c r="C78" s="61" t="s">
        <v>5666</v>
      </c>
      <c r="E78" s="61" t="s">
        <v>5666</v>
      </c>
      <c r="F78" s="167" t="s">
        <v>5636</v>
      </c>
      <c r="G78" s="167" t="s">
        <v>5631</v>
      </c>
      <c r="H78" s="62" t="s">
        <v>11560</v>
      </c>
      <c r="I78" s="167" t="s">
        <v>5631</v>
      </c>
      <c r="J78" s="63" t="str">
        <f t="shared" si="5"/>
        <v>IC.PU.020216</v>
      </c>
      <c r="K78" s="61" t="s">
        <v>5667</v>
      </c>
      <c r="L78" s="167" t="str">
        <f t="shared" si="6"/>
        <v>Bronchial</v>
      </c>
      <c r="M78" s="168" t="str">
        <f t="shared" si="7"/>
        <v>PI.IC.PU.020216.01</v>
      </c>
      <c r="N78" s="168"/>
      <c r="O78" s="168" t="str">
        <f t="shared" si="8"/>
        <v>PH.IC.PU.020216.01</v>
      </c>
      <c r="Q78" s="168" t="str">
        <f t="shared" si="9"/>
        <v>CL.IC.PU.020216.01</v>
      </c>
    </row>
    <row r="79" spans="1:17" s="167" customFormat="1" ht="15">
      <c r="A79" s="167" t="s">
        <v>5692</v>
      </c>
      <c r="C79" s="61" t="s">
        <v>5701</v>
      </c>
      <c r="E79" s="61" t="s">
        <v>5701</v>
      </c>
      <c r="F79" s="167" t="s">
        <v>5636</v>
      </c>
      <c r="G79" s="167" t="s">
        <v>5632</v>
      </c>
      <c r="H79" s="62" t="s">
        <v>11561</v>
      </c>
      <c r="I79" s="167" t="s">
        <v>5633</v>
      </c>
      <c r="J79" s="63" t="str">
        <f t="shared" si="5"/>
        <v>IC.PU.020217</v>
      </c>
      <c r="K79" s="61" t="s">
        <v>5668</v>
      </c>
      <c r="L79" s="167" t="str">
        <f t="shared" si="6"/>
        <v>Bronchovesicular</v>
      </c>
      <c r="M79" s="168" t="str">
        <f t="shared" si="7"/>
        <v>PI.IC.PU.020217.01</v>
      </c>
      <c r="N79" s="168"/>
      <c r="O79" s="168" t="str">
        <f t="shared" si="8"/>
        <v>PH.IC.PU.020217.01</v>
      </c>
      <c r="Q79" s="168" t="str">
        <f t="shared" si="9"/>
        <v>CL.IC.PU.020217.01</v>
      </c>
    </row>
    <row r="80" spans="1:17" s="167" customFormat="1" ht="15">
      <c r="A80" s="167" t="s">
        <v>5692</v>
      </c>
      <c r="C80" s="61" t="s">
        <v>5669</v>
      </c>
      <c r="E80" s="61" t="s">
        <v>5669</v>
      </c>
      <c r="F80" s="167" t="s">
        <v>5636</v>
      </c>
      <c r="G80" s="167" t="s">
        <v>5634</v>
      </c>
      <c r="H80" s="62" t="s">
        <v>12060</v>
      </c>
      <c r="I80" s="167" t="s">
        <v>5634</v>
      </c>
      <c r="J80" s="63" t="str">
        <f t="shared" si="5"/>
        <v>IC.PU.020218</v>
      </c>
      <c r="K80" s="61" t="s">
        <v>5670</v>
      </c>
      <c r="L80" s="167" t="str">
        <f t="shared" si="6"/>
        <v>Vesicular</v>
      </c>
      <c r="M80" s="168" t="str">
        <f t="shared" si="7"/>
        <v>PI.IC.PU.020218.01</v>
      </c>
      <c r="N80" s="168"/>
      <c r="O80" s="168" t="str">
        <f t="shared" si="8"/>
        <v>PH.IC.PU.020218.01</v>
      </c>
      <c r="Q80" s="168" t="str">
        <f t="shared" si="9"/>
        <v>CL.IC.PU.020218.01</v>
      </c>
    </row>
    <row r="81" spans="1:31" s="167" customFormat="1" ht="15">
      <c r="A81" s="167" t="s">
        <v>5692</v>
      </c>
      <c r="C81" s="61" t="s">
        <v>13016</v>
      </c>
      <c r="E81" s="61" t="s">
        <v>632</v>
      </c>
      <c r="F81" s="167" t="s">
        <v>5636</v>
      </c>
      <c r="G81" s="167" t="s">
        <v>255</v>
      </c>
      <c r="H81" s="62" t="s">
        <v>256</v>
      </c>
      <c r="I81" s="167" t="s">
        <v>257</v>
      </c>
      <c r="J81" s="63" t="str">
        <f t="shared" si="5"/>
        <v>IC.PU.020219</v>
      </c>
      <c r="K81" s="61" t="s">
        <v>13277</v>
      </c>
      <c r="L81" s="167" t="str">
        <f t="shared" si="6"/>
        <v>Unable to assess due to VAD</v>
      </c>
      <c r="M81" s="168" t="str">
        <f t="shared" si="7"/>
        <v>PI.IC.PU.020219.01</v>
      </c>
      <c r="N81" s="168"/>
      <c r="O81" s="168" t="str">
        <f t="shared" si="8"/>
        <v>PH.IC.PU.020219.01</v>
      </c>
      <c r="Q81" s="168" t="str">
        <f t="shared" si="9"/>
        <v>CL.IC.PU.020219.01</v>
      </c>
      <c r="AD81" s="167" t="s">
        <v>614</v>
      </c>
      <c r="AE81" s="167">
        <v>1197</v>
      </c>
    </row>
    <row r="82" spans="1:31" s="167" customFormat="1" ht="15">
      <c r="A82" s="167" t="s">
        <v>5692</v>
      </c>
      <c r="C82" s="61" t="s">
        <v>4192</v>
      </c>
      <c r="D82" s="167" t="s">
        <v>5335</v>
      </c>
      <c r="E82" s="61" t="s">
        <v>5671</v>
      </c>
      <c r="F82" s="167" t="s">
        <v>5508</v>
      </c>
      <c r="G82" s="167" t="s">
        <v>11550</v>
      </c>
      <c r="H82" s="62" t="s">
        <v>11848</v>
      </c>
      <c r="I82" s="167" t="s">
        <v>11550</v>
      </c>
      <c r="J82" s="63" t="str">
        <f t="shared" si="5"/>
        <v>IC.PU.020301</v>
      </c>
      <c r="K82" s="61" t="s">
        <v>5691</v>
      </c>
      <c r="L82" s="167" t="str">
        <f t="shared" si="6"/>
        <v>Clear</v>
      </c>
      <c r="M82" s="168" t="str">
        <f t="shared" si="7"/>
        <v>PI.IC.PU.020301.01</v>
      </c>
      <c r="N82" s="168"/>
      <c r="O82" s="168" t="str">
        <f t="shared" si="8"/>
        <v>PH.IC.PU.020301.01</v>
      </c>
      <c r="Q82" s="168" t="str">
        <f t="shared" si="9"/>
        <v>CL.IC.PU.020301.01</v>
      </c>
    </row>
    <row r="83" spans="1:31" s="167" customFormat="1" ht="15">
      <c r="A83" s="167" t="s">
        <v>5692</v>
      </c>
      <c r="C83" s="61" t="s">
        <v>5520</v>
      </c>
      <c r="E83" s="61" t="s">
        <v>5521</v>
      </c>
      <c r="F83" s="167" t="s">
        <v>5508</v>
      </c>
      <c r="G83" s="167" t="s">
        <v>5772</v>
      </c>
      <c r="H83" s="62" t="s">
        <v>12030</v>
      </c>
      <c r="I83" s="167" t="s">
        <v>5772</v>
      </c>
      <c r="J83" s="63" t="str">
        <f t="shared" si="5"/>
        <v>IC.PU.020302</v>
      </c>
      <c r="K83" s="61" t="s">
        <v>3954</v>
      </c>
      <c r="L83" s="167" t="str">
        <f t="shared" si="6"/>
        <v>Crackles</v>
      </c>
      <c r="M83" s="168" t="str">
        <f t="shared" si="7"/>
        <v>PI.IC.PU.020302.01</v>
      </c>
      <c r="N83" s="168"/>
      <c r="O83" s="168" t="str">
        <f t="shared" si="8"/>
        <v>PH.IC.PU.020302.01</v>
      </c>
      <c r="Q83" s="168" t="str">
        <f t="shared" si="9"/>
        <v>CL.IC.PU.020302.01</v>
      </c>
    </row>
    <row r="84" spans="1:31" s="167" customFormat="1" ht="15">
      <c r="A84" s="167" t="s">
        <v>5692</v>
      </c>
      <c r="C84" s="61" t="s">
        <v>5522</v>
      </c>
      <c r="E84" s="61" t="s">
        <v>5523</v>
      </c>
      <c r="F84" s="167" t="s">
        <v>5508</v>
      </c>
      <c r="G84" s="167" t="s">
        <v>5775</v>
      </c>
      <c r="H84" s="62" t="s">
        <v>12032</v>
      </c>
      <c r="I84" s="167" t="s">
        <v>5640</v>
      </c>
      <c r="J84" s="63" t="str">
        <f t="shared" si="5"/>
        <v>IC.PU.020303</v>
      </c>
      <c r="K84" s="61" t="s">
        <v>5524</v>
      </c>
      <c r="L84" s="167" t="str">
        <f t="shared" si="6"/>
        <v>Wheeze, Inspiratory</v>
      </c>
      <c r="M84" s="168" t="str">
        <f t="shared" si="7"/>
        <v>PI.IC.PU.020303.01</v>
      </c>
      <c r="N84" s="168"/>
      <c r="O84" s="168" t="str">
        <f t="shared" si="8"/>
        <v>PH.IC.PU.020303.01</v>
      </c>
      <c r="Q84" s="168" t="str">
        <f t="shared" si="9"/>
        <v>CL.IC.PU.020303.01</v>
      </c>
    </row>
    <row r="85" spans="1:31" s="167" customFormat="1" ht="15">
      <c r="A85" s="167" t="s">
        <v>5692</v>
      </c>
      <c r="C85" s="61" t="s">
        <v>5525</v>
      </c>
      <c r="E85" s="61" t="s">
        <v>5526</v>
      </c>
      <c r="F85" s="167" t="s">
        <v>5508</v>
      </c>
      <c r="G85" s="167" t="s">
        <v>5778</v>
      </c>
      <c r="H85" s="62" t="s">
        <v>12028</v>
      </c>
      <c r="I85" s="167" t="s">
        <v>5798</v>
      </c>
      <c r="J85" s="63" t="str">
        <f t="shared" si="5"/>
        <v>IC.PU.020304</v>
      </c>
      <c r="K85" s="61" t="s">
        <v>2379</v>
      </c>
      <c r="L85" s="167" t="str">
        <f t="shared" si="6"/>
        <v>Wheeze, Expiratory</v>
      </c>
      <c r="M85" s="168" t="str">
        <f t="shared" si="7"/>
        <v>PI.IC.PU.020304.01</v>
      </c>
      <c r="N85" s="168"/>
      <c r="O85" s="168" t="str">
        <f t="shared" si="8"/>
        <v>PH.IC.PU.020304.01</v>
      </c>
      <c r="Q85" s="168" t="str">
        <f t="shared" si="9"/>
        <v>CL.IC.PU.020304.01</v>
      </c>
    </row>
    <row r="86" spans="1:31" s="167" customFormat="1" ht="15">
      <c r="A86" s="167" t="s">
        <v>5692</v>
      </c>
      <c r="C86" s="61" t="s">
        <v>5527</v>
      </c>
      <c r="E86" s="61" t="s">
        <v>5528</v>
      </c>
      <c r="F86" s="167" t="s">
        <v>5508</v>
      </c>
      <c r="G86" s="167" t="s">
        <v>5615</v>
      </c>
      <c r="H86" s="62" t="s">
        <v>12210</v>
      </c>
      <c r="I86" s="167" t="s">
        <v>5616</v>
      </c>
      <c r="J86" s="63" t="str">
        <f t="shared" si="5"/>
        <v>IC.PU.020305</v>
      </c>
      <c r="K86" s="61" t="s">
        <v>5529</v>
      </c>
      <c r="L86" s="167" t="str">
        <f t="shared" si="6"/>
        <v>Wheeze, Inspiratory + Expiratory</v>
      </c>
      <c r="M86" s="168" t="str">
        <f t="shared" si="7"/>
        <v>PI.IC.PU.020305.01</v>
      </c>
      <c r="N86" s="168"/>
      <c r="O86" s="168" t="str">
        <f t="shared" si="8"/>
        <v>PH.IC.PU.020305.01</v>
      </c>
      <c r="Q86" s="168" t="str">
        <f t="shared" si="9"/>
        <v>CL.IC.PU.020305.01</v>
      </c>
    </row>
    <row r="87" spans="1:31" s="167" customFormat="1" ht="15">
      <c r="A87" s="167" t="s">
        <v>5692</v>
      </c>
      <c r="C87" s="61" t="s">
        <v>5698</v>
      </c>
      <c r="E87" s="61" t="s">
        <v>5699</v>
      </c>
      <c r="F87" s="167" t="s">
        <v>5508</v>
      </c>
      <c r="G87" s="167" t="s">
        <v>5619</v>
      </c>
      <c r="H87" s="62" t="s">
        <v>12212</v>
      </c>
      <c r="I87" s="167" t="s">
        <v>5619</v>
      </c>
      <c r="J87" s="63" t="str">
        <f t="shared" si="5"/>
        <v>IC.PU.020306</v>
      </c>
      <c r="K87" s="61" t="s">
        <v>5700</v>
      </c>
      <c r="L87" s="167" t="str">
        <f t="shared" si="6"/>
        <v>Stridor</v>
      </c>
      <c r="M87" s="168" t="str">
        <f t="shared" si="7"/>
        <v>PI.IC.PU.020306.01</v>
      </c>
      <c r="N87" s="168"/>
      <c r="O87" s="168" t="str">
        <f t="shared" si="8"/>
        <v>PH.IC.PU.020306.01</v>
      </c>
      <c r="Q87" s="168" t="str">
        <f t="shared" si="9"/>
        <v>CL.IC.PU.020306.01</v>
      </c>
    </row>
    <row r="88" spans="1:31" s="167" customFormat="1" ht="15">
      <c r="A88" s="167" t="s">
        <v>5692</v>
      </c>
      <c r="C88" s="61" t="s">
        <v>12430</v>
      </c>
      <c r="E88" s="61" t="s">
        <v>12185</v>
      </c>
      <c r="F88" s="167" t="s">
        <v>5508</v>
      </c>
      <c r="G88" s="167" t="s">
        <v>5620</v>
      </c>
      <c r="H88" s="62" t="s">
        <v>12225</v>
      </c>
      <c r="I88" s="167" t="s">
        <v>5620</v>
      </c>
      <c r="J88" s="63" t="str">
        <f t="shared" si="5"/>
        <v>IC.PU.020307</v>
      </c>
      <c r="K88" s="61" t="s">
        <v>12175</v>
      </c>
      <c r="L88" s="167" t="str">
        <f t="shared" si="6"/>
        <v>Rhonchi</v>
      </c>
      <c r="M88" s="168" t="str">
        <f t="shared" si="7"/>
        <v>PI.IC.PU.020307.01</v>
      </c>
      <c r="N88" s="168"/>
      <c r="O88" s="168" t="str">
        <f t="shared" si="8"/>
        <v>PH.IC.PU.020307.01</v>
      </c>
      <c r="Q88" s="168" t="str">
        <f t="shared" si="9"/>
        <v>CL.IC.PU.020307.01</v>
      </c>
    </row>
    <row r="89" spans="1:31" s="167" customFormat="1" ht="15">
      <c r="A89" s="167" t="s">
        <v>5692</v>
      </c>
      <c r="C89" s="61" t="s">
        <v>5701</v>
      </c>
      <c r="E89" s="61" t="s">
        <v>5702</v>
      </c>
      <c r="F89" s="167" t="s">
        <v>5508</v>
      </c>
      <c r="G89" s="167" t="s">
        <v>8921</v>
      </c>
      <c r="H89" s="62" t="s">
        <v>11638</v>
      </c>
      <c r="I89" s="167" t="s">
        <v>8921</v>
      </c>
      <c r="J89" s="63" t="str">
        <f t="shared" si="5"/>
        <v>IC.PU.020308</v>
      </c>
      <c r="K89" s="61" t="s">
        <v>5204</v>
      </c>
      <c r="L89" s="167" t="str">
        <f t="shared" si="6"/>
        <v>Decreased</v>
      </c>
      <c r="M89" s="168" t="str">
        <f t="shared" si="7"/>
        <v>PI.IC.PU.020308.01</v>
      </c>
      <c r="N89" s="168"/>
      <c r="O89" s="168" t="str">
        <f t="shared" si="8"/>
        <v>PH.IC.PU.020308.01</v>
      </c>
      <c r="Q89" s="168" t="str">
        <f t="shared" si="9"/>
        <v>CL.IC.PU.020308.01</v>
      </c>
    </row>
    <row r="90" spans="1:31" s="167" customFormat="1" ht="15">
      <c r="A90" s="167" t="s">
        <v>5692</v>
      </c>
      <c r="C90" s="61" t="s">
        <v>5205</v>
      </c>
      <c r="E90" s="61" t="s">
        <v>3812</v>
      </c>
      <c r="F90" s="167" t="s">
        <v>5508</v>
      </c>
      <c r="G90" s="167" t="s">
        <v>10464</v>
      </c>
      <c r="H90" s="62" t="s">
        <v>11639</v>
      </c>
      <c r="I90" s="167" t="s">
        <v>10464</v>
      </c>
      <c r="J90" s="63" t="str">
        <f t="shared" si="5"/>
        <v>IC.PU.020309</v>
      </c>
      <c r="K90" s="61" t="s">
        <v>5509</v>
      </c>
      <c r="L90" s="167" t="str">
        <f t="shared" si="6"/>
        <v>Absent</v>
      </c>
      <c r="M90" s="168" t="str">
        <f t="shared" si="7"/>
        <v>PI.IC.PU.020309.01</v>
      </c>
      <c r="N90" s="168"/>
      <c r="O90" s="168" t="str">
        <f t="shared" si="8"/>
        <v>PH.IC.PU.020309.01</v>
      </c>
      <c r="Q90" s="168" t="str">
        <f t="shared" si="9"/>
        <v>CL.IC.PU.020309.01</v>
      </c>
    </row>
    <row r="91" spans="1:31" s="167" customFormat="1" ht="15">
      <c r="A91" s="167" t="s">
        <v>5692</v>
      </c>
      <c r="C91" s="61" t="s">
        <v>3809</v>
      </c>
      <c r="E91" s="61" t="s">
        <v>3812</v>
      </c>
      <c r="F91" s="167" t="s">
        <v>5508</v>
      </c>
      <c r="G91" s="167" t="s">
        <v>5622</v>
      </c>
      <c r="H91" s="62" t="s">
        <v>11829</v>
      </c>
      <c r="I91" s="167" t="s">
        <v>5623</v>
      </c>
      <c r="J91" s="63" t="str">
        <f t="shared" si="5"/>
        <v>IC.PU.020310</v>
      </c>
      <c r="K91" s="61" t="s">
        <v>5510</v>
      </c>
      <c r="L91" s="167" t="str">
        <f t="shared" si="6"/>
        <v>Pleural friction rub</v>
      </c>
      <c r="M91" s="168" t="str">
        <f t="shared" si="7"/>
        <v>PI.IC.PU.020310.01</v>
      </c>
      <c r="N91" s="168"/>
      <c r="O91" s="168" t="str">
        <f t="shared" si="8"/>
        <v>PH.IC.PU.020310.01</v>
      </c>
      <c r="Q91" s="168" t="str">
        <f t="shared" si="9"/>
        <v>CL.IC.PU.020310.01</v>
      </c>
    </row>
    <row r="92" spans="1:31" s="167" customFormat="1" ht="15">
      <c r="A92" s="167" t="s">
        <v>5692</v>
      </c>
      <c r="C92" s="61" t="s">
        <v>5511</v>
      </c>
      <c r="E92" s="61" t="s">
        <v>5512</v>
      </c>
      <c r="F92" s="167" t="s">
        <v>5508</v>
      </c>
      <c r="G92" s="167" t="s">
        <v>5625</v>
      </c>
      <c r="H92" s="62" t="s">
        <v>12099</v>
      </c>
      <c r="I92" s="167" t="s">
        <v>5625</v>
      </c>
      <c r="J92" s="63" t="str">
        <f t="shared" si="5"/>
        <v>IC.PU.020311</v>
      </c>
      <c r="K92" s="61" t="s">
        <v>5513</v>
      </c>
      <c r="L92" s="167" t="str">
        <f t="shared" si="6"/>
        <v>Audible</v>
      </c>
      <c r="M92" s="168" t="str">
        <f t="shared" si="7"/>
        <v>PI.IC.PU.020311.01</v>
      </c>
      <c r="N92" s="168"/>
      <c r="O92" s="168" t="str">
        <f t="shared" si="8"/>
        <v>PH.IC.PU.020311.01</v>
      </c>
      <c r="Q92" s="168" t="str">
        <f t="shared" si="9"/>
        <v>CL.IC.PU.020311.01</v>
      </c>
    </row>
    <row r="93" spans="1:31" s="167" customFormat="1" ht="15">
      <c r="A93" s="167" t="s">
        <v>5692</v>
      </c>
      <c r="C93" s="61" t="s">
        <v>5514</v>
      </c>
      <c r="E93" s="61" t="s">
        <v>5515</v>
      </c>
      <c r="F93" s="167" t="s">
        <v>5508</v>
      </c>
      <c r="G93" s="167" t="s">
        <v>5786</v>
      </c>
      <c r="H93" s="62" t="s">
        <v>12100</v>
      </c>
      <c r="I93" s="167" t="s">
        <v>5786</v>
      </c>
      <c r="J93" s="63" t="str">
        <f t="shared" si="5"/>
        <v>IC.PU.020312</v>
      </c>
      <c r="K93" s="61" t="s">
        <v>5516</v>
      </c>
      <c r="L93" s="167" t="str">
        <f t="shared" si="6"/>
        <v>Fine</v>
      </c>
      <c r="M93" s="168" t="str">
        <f t="shared" si="7"/>
        <v>PI.IC.PU.020312.01</v>
      </c>
      <c r="N93" s="168"/>
      <c r="O93" s="168" t="str">
        <f t="shared" si="8"/>
        <v>PH.IC.PU.020312.01</v>
      </c>
      <c r="Q93" s="168" t="str">
        <f t="shared" si="9"/>
        <v>CL.IC.PU.020312.01</v>
      </c>
    </row>
    <row r="94" spans="1:31" s="167" customFormat="1" ht="15">
      <c r="A94" s="167" t="s">
        <v>5692</v>
      </c>
      <c r="C94" s="61" t="s">
        <v>12430</v>
      </c>
      <c r="E94" s="61" t="s">
        <v>12185</v>
      </c>
      <c r="F94" s="167" t="s">
        <v>5508</v>
      </c>
      <c r="G94" s="167" t="s">
        <v>5787</v>
      </c>
      <c r="H94" s="62" t="s">
        <v>12101</v>
      </c>
      <c r="I94" s="167" t="s">
        <v>5787</v>
      </c>
      <c r="J94" s="63" t="str">
        <f t="shared" si="5"/>
        <v>IC.PU.020313</v>
      </c>
      <c r="K94" s="61" t="s">
        <v>12175</v>
      </c>
      <c r="L94" s="167" t="str">
        <f t="shared" si="6"/>
        <v>Coarse</v>
      </c>
      <c r="M94" s="168" t="str">
        <f t="shared" si="7"/>
        <v>PI.IC.PU.020313.01</v>
      </c>
      <c r="N94" s="168"/>
      <c r="O94" s="168" t="str">
        <f t="shared" si="8"/>
        <v>PH.IC.PU.020313.01</v>
      </c>
      <c r="Q94" s="168" t="str">
        <f t="shared" si="9"/>
        <v>CL.IC.PU.020313.01</v>
      </c>
    </row>
    <row r="95" spans="1:31" s="167" customFormat="1" ht="15">
      <c r="A95" s="167" t="s">
        <v>5692</v>
      </c>
      <c r="C95" s="61" t="s">
        <v>12430</v>
      </c>
      <c r="E95" s="61" t="s">
        <v>12185</v>
      </c>
      <c r="F95" s="167" t="s">
        <v>5508</v>
      </c>
      <c r="G95" s="167" t="s">
        <v>5788</v>
      </c>
      <c r="H95" s="62" t="s">
        <v>12102</v>
      </c>
      <c r="I95" s="167" t="s">
        <v>5629</v>
      </c>
      <c r="J95" s="63" t="str">
        <f t="shared" si="5"/>
        <v>IC.PU.020314</v>
      </c>
      <c r="K95" s="61" t="s">
        <v>12175</v>
      </c>
      <c r="L95" s="167" t="str">
        <f t="shared" si="6"/>
        <v>Cleared by coughing</v>
      </c>
      <c r="M95" s="168" t="str">
        <f t="shared" si="7"/>
        <v>PI.IC.PU.020314.01</v>
      </c>
      <c r="N95" s="168"/>
      <c r="O95" s="168" t="str">
        <f t="shared" si="8"/>
        <v>PH.IC.PU.020314.01</v>
      </c>
      <c r="Q95" s="168" t="str">
        <f t="shared" si="9"/>
        <v>CL.IC.PU.020314.01</v>
      </c>
    </row>
    <row r="96" spans="1:31" s="167" customFormat="1" ht="15">
      <c r="A96" s="167" t="s">
        <v>5692</v>
      </c>
      <c r="C96" s="61" t="s">
        <v>12430</v>
      </c>
      <c r="E96" s="61" t="s">
        <v>12185</v>
      </c>
      <c r="F96" s="167" t="s">
        <v>5508</v>
      </c>
      <c r="G96" s="167" t="s">
        <v>5630</v>
      </c>
      <c r="H96" s="62" t="s">
        <v>11559</v>
      </c>
      <c r="I96" s="167" t="s">
        <v>5630</v>
      </c>
      <c r="J96" s="63" t="str">
        <f t="shared" si="5"/>
        <v>IC.PU.020315</v>
      </c>
      <c r="K96" s="61" t="s">
        <v>12175</v>
      </c>
      <c r="L96" s="167" t="str">
        <f t="shared" si="6"/>
        <v>Tracheal</v>
      </c>
      <c r="M96" s="168" t="str">
        <f t="shared" si="7"/>
        <v>PI.IC.PU.020315.01</v>
      </c>
      <c r="N96" s="168"/>
      <c r="O96" s="168" t="str">
        <f t="shared" si="8"/>
        <v>PH.IC.PU.020315.01</v>
      </c>
      <c r="Q96" s="168" t="str">
        <f t="shared" si="9"/>
        <v>CL.IC.PU.020315.01</v>
      </c>
    </row>
    <row r="97" spans="1:31" s="167" customFormat="1" ht="15">
      <c r="A97" s="167" t="s">
        <v>5692</v>
      </c>
      <c r="C97" s="61" t="s">
        <v>12430</v>
      </c>
      <c r="E97" s="61" t="s">
        <v>12185</v>
      </c>
      <c r="F97" s="167" t="s">
        <v>5508</v>
      </c>
      <c r="G97" s="167" t="s">
        <v>5631</v>
      </c>
      <c r="H97" s="62" t="s">
        <v>11560</v>
      </c>
      <c r="I97" s="167" t="s">
        <v>5631</v>
      </c>
      <c r="J97" s="63" t="str">
        <f t="shared" si="5"/>
        <v>IC.PU.020316</v>
      </c>
      <c r="K97" s="61" t="s">
        <v>12175</v>
      </c>
      <c r="L97" s="167" t="str">
        <f t="shared" si="6"/>
        <v>Bronchial</v>
      </c>
      <c r="M97" s="168" t="str">
        <f t="shared" si="7"/>
        <v>PI.IC.PU.020316.01</v>
      </c>
      <c r="N97" s="168"/>
      <c r="O97" s="168" t="str">
        <f t="shared" si="8"/>
        <v>PH.IC.PU.020316.01</v>
      </c>
      <c r="Q97" s="168" t="str">
        <f t="shared" si="9"/>
        <v>CL.IC.PU.020316.01</v>
      </c>
    </row>
    <row r="98" spans="1:31" s="167" customFormat="1" ht="15">
      <c r="A98" s="167" t="s">
        <v>5692</v>
      </c>
      <c r="C98" s="61" t="s">
        <v>12430</v>
      </c>
      <c r="E98" s="61" t="s">
        <v>12185</v>
      </c>
      <c r="F98" s="167" t="s">
        <v>5508</v>
      </c>
      <c r="G98" s="167" t="s">
        <v>5632</v>
      </c>
      <c r="H98" s="62" t="s">
        <v>11561</v>
      </c>
      <c r="I98" s="167" t="s">
        <v>5633</v>
      </c>
      <c r="J98" s="63" t="str">
        <f t="shared" si="5"/>
        <v>IC.PU.020317</v>
      </c>
      <c r="K98" s="61" t="s">
        <v>12175</v>
      </c>
      <c r="L98" s="167" t="str">
        <f t="shared" si="6"/>
        <v>Bronchovesicular</v>
      </c>
      <c r="M98" s="168" t="str">
        <f t="shared" si="7"/>
        <v>PI.IC.PU.020317.01</v>
      </c>
      <c r="N98" s="168"/>
      <c r="O98" s="168" t="str">
        <f t="shared" si="8"/>
        <v>PH.IC.PU.020317.01</v>
      </c>
      <c r="Q98" s="168" t="str">
        <f t="shared" si="9"/>
        <v>CL.IC.PU.020317.01</v>
      </c>
    </row>
    <row r="99" spans="1:31" s="167" customFormat="1" ht="15">
      <c r="A99" s="167" t="s">
        <v>5692</v>
      </c>
      <c r="C99" s="61" t="s">
        <v>12430</v>
      </c>
      <c r="E99" s="61" t="s">
        <v>12185</v>
      </c>
      <c r="F99" s="167" t="s">
        <v>5508</v>
      </c>
      <c r="G99" s="167" t="s">
        <v>5634</v>
      </c>
      <c r="H99" s="62" t="s">
        <v>12060</v>
      </c>
      <c r="I99" s="167" t="s">
        <v>5634</v>
      </c>
      <c r="J99" s="63" t="str">
        <f t="shared" si="5"/>
        <v>IC.PU.020318</v>
      </c>
      <c r="K99" s="61" t="s">
        <v>12175</v>
      </c>
      <c r="L99" s="167" t="str">
        <f t="shared" si="6"/>
        <v>Vesicular</v>
      </c>
      <c r="M99" s="168" t="str">
        <f t="shared" si="7"/>
        <v>PI.IC.PU.020318.01</v>
      </c>
      <c r="N99" s="168"/>
      <c r="O99" s="168" t="str">
        <f t="shared" si="8"/>
        <v>PH.IC.PU.020318.01</v>
      </c>
      <c r="Q99" s="168" t="str">
        <f t="shared" si="9"/>
        <v>CL.IC.PU.020318.01</v>
      </c>
    </row>
    <row r="100" spans="1:31" s="167" customFormat="1" ht="15">
      <c r="A100" s="167" t="s">
        <v>5692</v>
      </c>
      <c r="C100" s="61" t="s">
        <v>13016</v>
      </c>
      <c r="E100" s="61" t="s">
        <v>716</v>
      </c>
      <c r="F100" s="167" t="s">
        <v>5508</v>
      </c>
      <c r="G100" s="167" t="s">
        <v>255</v>
      </c>
      <c r="H100" s="62" t="s">
        <v>256</v>
      </c>
      <c r="I100" s="167" t="s">
        <v>257</v>
      </c>
      <c r="J100" s="63" t="str">
        <f>CONCATENATE("IC.PU.",C100,E100,H100)</f>
        <v>IC.PU.020319</v>
      </c>
      <c r="K100" s="61" t="s">
        <v>13277</v>
      </c>
      <c r="L100" s="167" t="str">
        <f>G100</f>
        <v>Unable to assess due to VAD</v>
      </c>
      <c r="M100" s="168" t="str">
        <f>CONCATENATE("PI.",J100,".",K100)</f>
        <v>PI.IC.PU.020319.01</v>
      </c>
      <c r="N100" s="168"/>
      <c r="O100" s="168" t="str">
        <f>CONCATENATE("PH.",J100,".",K100)</f>
        <v>PH.IC.PU.020319.01</v>
      </c>
      <c r="Q100" s="168" t="str">
        <f>CONCATENATE("CL.",J100,".",K100)</f>
        <v>CL.IC.PU.020319.01</v>
      </c>
      <c r="AD100" s="167" t="s">
        <v>614</v>
      </c>
      <c r="AE100" s="167">
        <v>1197</v>
      </c>
    </row>
    <row r="101" spans="1:31" s="167" customFormat="1" ht="15">
      <c r="A101" s="167" t="s">
        <v>5692</v>
      </c>
      <c r="C101" s="61" t="s">
        <v>12430</v>
      </c>
      <c r="D101" s="167" t="s">
        <v>5517</v>
      </c>
      <c r="E101" s="61" t="s">
        <v>6464</v>
      </c>
      <c r="F101" s="167" t="s">
        <v>5518</v>
      </c>
      <c r="G101" s="167" t="s">
        <v>11550</v>
      </c>
      <c r="H101" s="62" t="s">
        <v>11848</v>
      </c>
      <c r="I101" s="167" t="s">
        <v>11550</v>
      </c>
      <c r="J101" s="63" t="str">
        <f t="shared" si="5"/>
        <v>IC.PU.020401</v>
      </c>
      <c r="K101" s="61" t="s">
        <v>12175</v>
      </c>
      <c r="L101" s="167" t="str">
        <f t="shared" si="6"/>
        <v>Clear</v>
      </c>
      <c r="M101" s="168" t="str">
        <f t="shared" si="7"/>
        <v>PI.IC.PU.020401.01</v>
      </c>
      <c r="N101" s="168"/>
      <c r="O101" s="168" t="str">
        <f t="shared" si="8"/>
        <v>PH.IC.PU.020401.01</v>
      </c>
      <c r="Q101" s="168" t="str">
        <f t="shared" si="9"/>
        <v>CL.IC.PU.020401.01</v>
      </c>
    </row>
    <row r="102" spans="1:31" s="167" customFormat="1" ht="15">
      <c r="A102" s="167" t="s">
        <v>5692</v>
      </c>
      <c r="C102" s="61" t="s">
        <v>12430</v>
      </c>
      <c r="E102" s="61" t="s">
        <v>6464</v>
      </c>
      <c r="F102" s="167" t="s">
        <v>5518</v>
      </c>
      <c r="G102" s="167" t="s">
        <v>5772</v>
      </c>
      <c r="H102" s="62" t="s">
        <v>12030</v>
      </c>
      <c r="I102" s="167" t="s">
        <v>5772</v>
      </c>
      <c r="J102" s="63" t="str">
        <f t="shared" si="5"/>
        <v>IC.PU.020402</v>
      </c>
      <c r="K102" s="61" t="s">
        <v>12175</v>
      </c>
      <c r="L102" s="167" t="str">
        <f t="shared" si="6"/>
        <v>Crackles</v>
      </c>
      <c r="M102" s="168" t="str">
        <f t="shared" si="7"/>
        <v>PI.IC.PU.020402.01</v>
      </c>
      <c r="N102" s="168"/>
      <c r="O102" s="168" t="str">
        <f t="shared" si="8"/>
        <v>PH.IC.PU.020402.01</v>
      </c>
      <c r="Q102" s="168" t="str">
        <f t="shared" si="9"/>
        <v>CL.IC.PU.020402.01</v>
      </c>
    </row>
    <row r="103" spans="1:31" s="167" customFormat="1" ht="15">
      <c r="A103" s="167" t="s">
        <v>5692</v>
      </c>
      <c r="C103" s="61" t="s">
        <v>12430</v>
      </c>
      <c r="E103" s="61" t="s">
        <v>6464</v>
      </c>
      <c r="F103" s="167" t="s">
        <v>5518</v>
      </c>
      <c r="G103" s="167" t="s">
        <v>5519</v>
      </c>
      <c r="H103" s="62" t="s">
        <v>12032</v>
      </c>
      <c r="I103" s="167" t="s">
        <v>5640</v>
      </c>
      <c r="J103" s="63" t="str">
        <f t="shared" si="5"/>
        <v>IC.PU.020403</v>
      </c>
      <c r="K103" s="61" t="s">
        <v>12175</v>
      </c>
      <c r="L103" s="167" t="str">
        <f t="shared" si="6"/>
        <v>Wheeze, inspiratory</v>
      </c>
      <c r="M103" s="168" t="str">
        <f t="shared" si="7"/>
        <v>PI.IC.PU.020403.01</v>
      </c>
      <c r="N103" s="168"/>
      <c r="O103" s="168" t="str">
        <f t="shared" si="8"/>
        <v>PH.IC.PU.020403.01</v>
      </c>
      <c r="Q103" s="168" t="str">
        <f t="shared" si="9"/>
        <v>CL.IC.PU.020403.01</v>
      </c>
    </row>
    <row r="104" spans="1:31" s="167" customFormat="1" ht="15">
      <c r="A104" s="167" t="s">
        <v>5692</v>
      </c>
      <c r="C104" s="61" t="s">
        <v>12430</v>
      </c>
      <c r="E104" s="61" t="s">
        <v>6464</v>
      </c>
      <c r="F104" s="167" t="s">
        <v>5518</v>
      </c>
      <c r="G104" s="167" t="s">
        <v>5530</v>
      </c>
      <c r="H104" s="62" t="s">
        <v>12028</v>
      </c>
      <c r="I104" s="167" t="s">
        <v>5798</v>
      </c>
      <c r="J104" s="63" t="str">
        <f t="shared" si="5"/>
        <v>IC.PU.020404</v>
      </c>
      <c r="K104" s="61" t="s">
        <v>12175</v>
      </c>
      <c r="L104" s="167" t="str">
        <f t="shared" si="6"/>
        <v>Wheeze, expiratory</v>
      </c>
      <c r="M104" s="168" t="str">
        <f t="shared" si="7"/>
        <v>PI.IC.PU.020404.01</v>
      </c>
      <c r="N104" s="168"/>
      <c r="O104" s="168" t="str">
        <f t="shared" si="8"/>
        <v>PH.IC.PU.020404.01</v>
      </c>
      <c r="Q104" s="168" t="str">
        <f t="shared" si="9"/>
        <v>CL.IC.PU.020404.01</v>
      </c>
    </row>
    <row r="105" spans="1:31" s="167" customFormat="1" ht="15">
      <c r="A105" s="167" t="s">
        <v>5692</v>
      </c>
      <c r="C105" s="61" t="s">
        <v>12430</v>
      </c>
      <c r="E105" s="61" t="s">
        <v>6464</v>
      </c>
      <c r="F105" s="167" t="s">
        <v>5518</v>
      </c>
      <c r="G105" s="167" t="s">
        <v>5531</v>
      </c>
      <c r="H105" s="62" t="s">
        <v>12210</v>
      </c>
      <c r="I105" s="167" t="s">
        <v>5532</v>
      </c>
      <c r="J105" s="63" t="str">
        <f t="shared" si="5"/>
        <v>IC.PU.020405</v>
      </c>
      <c r="K105" s="61" t="s">
        <v>12175</v>
      </c>
      <c r="L105" s="167" t="str">
        <f t="shared" si="6"/>
        <v>Wheeze, inspiratory &amp; expiratory</v>
      </c>
      <c r="M105" s="168" t="str">
        <f t="shared" si="7"/>
        <v>PI.IC.PU.020405.01</v>
      </c>
      <c r="N105" s="168"/>
      <c r="O105" s="168" t="str">
        <f t="shared" si="8"/>
        <v>PH.IC.PU.020405.01</v>
      </c>
      <c r="Q105" s="168" t="str">
        <f t="shared" si="9"/>
        <v>CL.IC.PU.020405.01</v>
      </c>
    </row>
    <row r="106" spans="1:31" s="167" customFormat="1" ht="15">
      <c r="A106" s="167" t="s">
        <v>5692</v>
      </c>
      <c r="C106" s="61" t="s">
        <v>12430</v>
      </c>
      <c r="E106" s="61" t="s">
        <v>6464</v>
      </c>
      <c r="F106" s="167" t="s">
        <v>5518</v>
      </c>
      <c r="G106" s="167" t="s">
        <v>5619</v>
      </c>
      <c r="H106" s="62" t="s">
        <v>12212</v>
      </c>
      <c r="I106" s="167" t="s">
        <v>5619</v>
      </c>
      <c r="J106" s="63" t="str">
        <f t="shared" si="5"/>
        <v>IC.PU.020406</v>
      </c>
      <c r="K106" s="61" t="s">
        <v>12175</v>
      </c>
      <c r="L106" s="167" t="str">
        <f t="shared" si="6"/>
        <v>Stridor</v>
      </c>
      <c r="M106" s="168" t="str">
        <f t="shared" si="7"/>
        <v>PI.IC.PU.020406.01</v>
      </c>
      <c r="N106" s="168"/>
      <c r="O106" s="168" t="str">
        <f t="shared" si="8"/>
        <v>PH.IC.PU.020406.01</v>
      </c>
      <c r="Q106" s="168" t="str">
        <f t="shared" si="9"/>
        <v>CL.IC.PU.020406.01</v>
      </c>
    </row>
    <row r="107" spans="1:31" s="167" customFormat="1" ht="15">
      <c r="A107" s="167" t="s">
        <v>5692</v>
      </c>
      <c r="C107" s="61" t="s">
        <v>12430</v>
      </c>
      <c r="E107" s="61" t="s">
        <v>6464</v>
      </c>
      <c r="F107" s="167" t="s">
        <v>5518</v>
      </c>
      <c r="G107" s="167" t="s">
        <v>5620</v>
      </c>
      <c r="H107" s="62" t="s">
        <v>12225</v>
      </c>
      <c r="I107" s="167" t="s">
        <v>5620</v>
      </c>
      <c r="J107" s="63" t="str">
        <f t="shared" si="5"/>
        <v>IC.PU.020407</v>
      </c>
      <c r="K107" s="61" t="s">
        <v>12175</v>
      </c>
      <c r="L107" s="167" t="str">
        <f t="shared" si="6"/>
        <v>Rhonchi</v>
      </c>
      <c r="M107" s="168" t="str">
        <f t="shared" si="7"/>
        <v>PI.IC.PU.020407.01</v>
      </c>
      <c r="N107" s="168"/>
      <c r="O107" s="168" t="str">
        <f t="shared" si="8"/>
        <v>PH.IC.PU.020407.01</v>
      </c>
      <c r="Q107" s="168" t="str">
        <f t="shared" si="9"/>
        <v>CL.IC.PU.020407.01</v>
      </c>
    </row>
    <row r="108" spans="1:31" s="167" customFormat="1" ht="15">
      <c r="A108" s="167" t="s">
        <v>5692</v>
      </c>
      <c r="C108" s="61" t="s">
        <v>12430</v>
      </c>
      <c r="E108" s="61" t="s">
        <v>6464</v>
      </c>
      <c r="F108" s="167" t="s">
        <v>5518</v>
      </c>
      <c r="G108" s="167" t="s">
        <v>8921</v>
      </c>
      <c r="H108" s="62" t="s">
        <v>11638</v>
      </c>
      <c r="I108" s="167" t="s">
        <v>8921</v>
      </c>
      <c r="J108" s="63" t="str">
        <f t="shared" si="5"/>
        <v>IC.PU.020408</v>
      </c>
      <c r="K108" s="61" t="s">
        <v>12175</v>
      </c>
      <c r="L108" s="167" t="str">
        <f t="shared" si="6"/>
        <v>Decreased</v>
      </c>
      <c r="M108" s="168" t="str">
        <f t="shared" si="7"/>
        <v>PI.IC.PU.020408.01</v>
      </c>
      <c r="N108" s="168"/>
      <c r="O108" s="168" t="str">
        <f t="shared" si="8"/>
        <v>PH.IC.PU.020408.01</v>
      </c>
      <c r="Q108" s="168" t="str">
        <f t="shared" si="9"/>
        <v>CL.IC.PU.020408.01</v>
      </c>
    </row>
    <row r="109" spans="1:31" s="167" customFormat="1" ht="15">
      <c r="A109" s="167" t="s">
        <v>5692</v>
      </c>
      <c r="C109" s="61" t="s">
        <v>12430</v>
      </c>
      <c r="E109" s="61" t="s">
        <v>6464</v>
      </c>
      <c r="F109" s="167" t="s">
        <v>5518</v>
      </c>
      <c r="G109" s="167" t="s">
        <v>10464</v>
      </c>
      <c r="H109" s="62" t="s">
        <v>11639</v>
      </c>
      <c r="I109" s="167" t="s">
        <v>10464</v>
      </c>
      <c r="J109" s="63" t="str">
        <f t="shared" si="5"/>
        <v>IC.PU.020409</v>
      </c>
      <c r="K109" s="61" t="s">
        <v>12175</v>
      </c>
      <c r="L109" s="167" t="str">
        <f t="shared" si="6"/>
        <v>Absent</v>
      </c>
      <c r="M109" s="168" t="str">
        <f t="shared" si="7"/>
        <v>PI.IC.PU.020409.01</v>
      </c>
      <c r="N109" s="168"/>
      <c r="O109" s="168" t="str">
        <f t="shared" si="8"/>
        <v>PH.IC.PU.020409.01</v>
      </c>
      <c r="Q109" s="168" t="str">
        <f t="shared" si="9"/>
        <v>CL.IC.PU.020409.01</v>
      </c>
    </row>
    <row r="110" spans="1:31" s="167" customFormat="1" ht="15">
      <c r="A110" s="167" t="s">
        <v>5692</v>
      </c>
      <c r="C110" s="61" t="s">
        <v>12430</v>
      </c>
      <c r="E110" s="61" t="s">
        <v>6464</v>
      </c>
      <c r="F110" s="167" t="s">
        <v>5518</v>
      </c>
      <c r="G110" s="167" t="s">
        <v>5622</v>
      </c>
      <c r="H110" s="62" t="s">
        <v>11829</v>
      </c>
      <c r="I110" s="167" t="s">
        <v>5623</v>
      </c>
      <c r="J110" s="63" t="str">
        <f t="shared" si="5"/>
        <v>IC.PU.020410</v>
      </c>
      <c r="K110" s="61" t="s">
        <v>12175</v>
      </c>
      <c r="L110" s="167" t="str">
        <f t="shared" si="6"/>
        <v>Pleural friction rub</v>
      </c>
      <c r="M110" s="168" t="str">
        <f t="shared" si="7"/>
        <v>PI.IC.PU.020410.01</v>
      </c>
      <c r="N110" s="168"/>
      <c r="O110" s="168" t="str">
        <f t="shared" si="8"/>
        <v>PH.IC.PU.020410.01</v>
      </c>
      <c r="Q110" s="168" t="str">
        <f t="shared" si="9"/>
        <v>CL.IC.PU.020410.01</v>
      </c>
    </row>
    <row r="111" spans="1:31" s="167" customFormat="1" ht="15">
      <c r="A111" s="167" t="s">
        <v>5692</v>
      </c>
      <c r="C111" s="61" t="s">
        <v>12430</v>
      </c>
      <c r="E111" s="61" t="s">
        <v>6464</v>
      </c>
      <c r="F111" s="167" t="s">
        <v>5518</v>
      </c>
      <c r="G111" s="167" t="s">
        <v>5625</v>
      </c>
      <c r="H111" s="62" t="s">
        <v>12099</v>
      </c>
      <c r="I111" s="167" t="s">
        <v>5625</v>
      </c>
      <c r="J111" s="63" t="str">
        <f t="shared" si="5"/>
        <v>IC.PU.020411</v>
      </c>
      <c r="K111" s="61" t="s">
        <v>12175</v>
      </c>
      <c r="L111" s="167" t="str">
        <f t="shared" si="6"/>
        <v>Audible</v>
      </c>
      <c r="M111" s="168" t="str">
        <f t="shared" si="7"/>
        <v>PI.IC.PU.020411.01</v>
      </c>
      <c r="N111" s="168"/>
      <c r="O111" s="168" t="str">
        <f t="shared" si="8"/>
        <v>PH.IC.PU.020411.01</v>
      </c>
      <c r="Q111" s="168" t="str">
        <f t="shared" si="9"/>
        <v>CL.IC.PU.020411.01</v>
      </c>
    </row>
    <row r="112" spans="1:31" s="167" customFormat="1" ht="15">
      <c r="A112" s="167" t="s">
        <v>5692</v>
      </c>
      <c r="C112" s="61" t="s">
        <v>12430</v>
      </c>
      <c r="E112" s="61" t="s">
        <v>6464</v>
      </c>
      <c r="F112" s="167" t="s">
        <v>5518</v>
      </c>
      <c r="G112" s="167" t="s">
        <v>5786</v>
      </c>
      <c r="H112" s="62" t="s">
        <v>12100</v>
      </c>
      <c r="I112" s="167" t="s">
        <v>5786</v>
      </c>
      <c r="J112" s="63" t="str">
        <f t="shared" si="5"/>
        <v>IC.PU.020412</v>
      </c>
      <c r="K112" s="61" t="s">
        <v>12175</v>
      </c>
      <c r="L112" s="167" t="str">
        <f t="shared" si="6"/>
        <v>Fine</v>
      </c>
      <c r="M112" s="168" t="str">
        <f t="shared" si="7"/>
        <v>PI.IC.PU.020412.01</v>
      </c>
      <c r="N112" s="168"/>
      <c r="O112" s="168" t="str">
        <f t="shared" si="8"/>
        <v>PH.IC.PU.020412.01</v>
      </c>
      <c r="Q112" s="168" t="str">
        <f t="shared" si="9"/>
        <v>CL.IC.PU.020412.01</v>
      </c>
    </row>
    <row r="113" spans="1:31" s="167" customFormat="1" ht="15">
      <c r="A113" s="167" t="s">
        <v>5692</v>
      </c>
      <c r="C113" s="61" t="s">
        <v>12430</v>
      </c>
      <c r="E113" s="61" t="s">
        <v>6464</v>
      </c>
      <c r="F113" s="167" t="s">
        <v>5518</v>
      </c>
      <c r="G113" s="167" t="s">
        <v>5787</v>
      </c>
      <c r="H113" s="62" t="s">
        <v>12101</v>
      </c>
      <c r="I113" s="167" t="s">
        <v>5787</v>
      </c>
      <c r="J113" s="63" t="str">
        <f t="shared" si="5"/>
        <v>IC.PU.020413</v>
      </c>
      <c r="K113" s="61" t="s">
        <v>12175</v>
      </c>
      <c r="L113" s="167" t="str">
        <f t="shared" si="6"/>
        <v>Coarse</v>
      </c>
      <c r="M113" s="168" t="str">
        <f t="shared" si="7"/>
        <v>PI.IC.PU.020413.01</v>
      </c>
      <c r="N113" s="168"/>
      <c r="O113" s="168" t="str">
        <f t="shared" si="8"/>
        <v>PH.IC.PU.020413.01</v>
      </c>
      <c r="Q113" s="168" t="str">
        <f t="shared" si="9"/>
        <v>CL.IC.PU.020413.01</v>
      </c>
    </row>
    <row r="114" spans="1:31" s="167" customFormat="1" ht="15">
      <c r="A114" s="167" t="s">
        <v>5692</v>
      </c>
      <c r="C114" s="61" t="s">
        <v>12430</v>
      </c>
      <c r="E114" s="61" t="s">
        <v>6464</v>
      </c>
      <c r="F114" s="167" t="s">
        <v>5518</v>
      </c>
      <c r="G114" s="167" t="s">
        <v>5788</v>
      </c>
      <c r="H114" s="62" t="s">
        <v>12102</v>
      </c>
      <c r="I114" s="167" t="s">
        <v>5629</v>
      </c>
      <c r="J114" s="63" t="str">
        <f t="shared" si="5"/>
        <v>IC.PU.020414</v>
      </c>
      <c r="K114" s="61" t="s">
        <v>12175</v>
      </c>
      <c r="L114" s="167" t="str">
        <f t="shared" si="6"/>
        <v>Cleared by coughing</v>
      </c>
      <c r="M114" s="168" t="str">
        <f t="shared" si="7"/>
        <v>PI.IC.PU.020414.01</v>
      </c>
      <c r="N114" s="168"/>
      <c r="O114" s="168" t="str">
        <f t="shared" si="8"/>
        <v>PH.IC.PU.020414.01</v>
      </c>
      <c r="Q114" s="168" t="str">
        <f t="shared" si="9"/>
        <v>CL.IC.PU.020414.01</v>
      </c>
    </row>
    <row r="115" spans="1:31" s="167" customFormat="1" ht="15">
      <c r="A115" s="167" t="s">
        <v>5692</v>
      </c>
      <c r="C115" s="61" t="s">
        <v>12430</v>
      </c>
      <c r="E115" s="61" t="s">
        <v>6464</v>
      </c>
      <c r="F115" s="167" t="s">
        <v>5518</v>
      </c>
      <c r="G115" s="167" t="s">
        <v>5630</v>
      </c>
      <c r="H115" s="62" t="s">
        <v>11559</v>
      </c>
      <c r="I115" s="167" t="s">
        <v>5630</v>
      </c>
      <c r="J115" s="63" t="str">
        <f t="shared" si="5"/>
        <v>IC.PU.020415</v>
      </c>
      <c r="K115" s="61" t="s">
        <v>12175</v>
      </c>
      <c r="L115" s="167" t="str">
        <f t="shared" si="6"/>
        <v>Tracheal</v>
      </c>
      <c r="M115" s="168" t="str">
        <f t="shared" si="7"/>
        <v>PI.IC.PU.020415.01</v>
      </c>
      <c r="N115" s="168"/>
      <c r="O115" s="168" t="str">
        <f t="shared" si="8"/>
        <v>PH.IC.PU.020415.01</v>
      </c>
      <c r="Q115" s="168" t="str">
        <f t="shared" si="9"/>
        <v>CL.IC.PU.020415.01</v>
      </c>
    </row>
    <row r="116" spans="1:31" s="167" customFormat="1" ht="15">
      <c r="A116" s="167" t="s">
        <v>5692</v>
      </c>
      <c r="C116" s="61" t="s">
        <v>12430</v>
      </c>
      <c r="E116" s="61" t="s">
        <v>6464</v>
      </c>
      <c r="F116" s="167" t="s">
        <v>5518</v>
      </c>
      <c r="G116" s="167" t="s">
        <v>5631</v>
      </c>
      <c r="H116" s="62" t="s">
        <v>11560</v>
      </c>
      <c r="I116" s="167" t="s">
        <v>5631</v>
      </c>
      <c r="J116" s="63" t="str">
        <f t="shared" si="5"/>
        <v>IC.PU.020416</v>
      </c>
      <c r="K116" s="61" t="s">
        <v>12175</v>
      </c>
      <c r="L116" s="167" t="str">
        <f t="shared" si="6"/>
        <v>Bronchial</v>
      </c>
      <c r="M116" s="168" t="str">
        <f t="shared" si="7"/>
        <v>PI.IC.PU.020416.01</v>
      </c>
      <c r="N116" s="168"/>
      <c r="O116" s="168" t="str">
        <f t="shared" si="8"/>
        <v>PH.IC.PU.020416.01</v>
      </c>
      <c r="Q116" s="168" t="str">
        <f t="shared" si="9"/>
        <v>CL.IC.PU.020416.01</v>
      </c>
    </row>
    <row r="117" spans="1:31" s="167" customFormat="1" ht="15">
      <c r="A117" s="167" t="s">
        <v>5692</v>
      </c>
      <c r="C117" s="61" t="s">
        <v>12430</v>
      </c>
      <c r="E117" s="61" t="s">
        <v>6464</v>
      </c>
      <c r="F117" s="167" t="s">
        <v>5518</v>
      </c>
      <c r="G117" s="167" t="s">
        <v>5632</v>
      </c>
      <c r="H117" s="62" t="s">
        <v>11561</v>
      </c>
      <c r="I117" s="167" t="s">
        <v>5633</v>
      </c>
      <c r="J117" s="63" t="str">
        <f t="shared" si="5"/>
        <v>IC.PU.020417</v>
      </c>
      <c r="K117" s="61" t="s">
        <v>12175</v>
      </c>
      <c r="L117" s="167" t="str">
        <f t="shared" si="6"/>
        <v>Bronchovesicular</v>
      </c>
      <c r="M117" s="168" t="str">
        <f t="shared" si="7"/>
        <v>PI.IC.PU.020417.01</v>
      </c>
      <c r="N117" s="168"/>
      <c r="O117" s="168" t="str">
        <f t="shared" si="8"/>
        <v>PH.IC.PU.020417.01</v>
      </c>
      <c r="Q117" s="168" t="str">
        <f t="shared" si="9"/>
        <v>CL.IC.PU.020417.01</v>
      </c>
    </row>
    <row r="118" spans="1:31" s="167" customFormat="1" ht="15">
      <c r="A118" s="167" t="s">
        <v>5692</v>
      </c>
      <c r="C118" s="61" t="s">
        <v>12430</v>
      </c>
      <c r="E118" s="61" t="s">
        <v>6464</v>
      </c>
      <c r="F118" s="167" t="s">
        <v>5518</v>
      </c>
      <c r="G118" s="167" t="s">
        <v>5634</v>
      </c>
      <c r="H118" s="62" t="s">
        <v>12060</v>
      </c>
      <c r="I118" s="167" t="s">
        <v>5634</v>
      </c>
      <c r="J118" s="63" t="str">
        <f t="shared" si="5"/>
        <v>IC.PU.020418</v>
      </c>
      <c r="K118" s="61" t="s">
        <v>12175</v>
      </c>
      <c r="L118" s="167" t="str">
        <f t="shared" si="6"/>
        <v>Vesicular</v>
      </c>
      <c r="M118" s="168" t="str">
        <f t="shared" si="7"/>
        <v>PI.IC.PU.020418.01</v>
      </c>
      <c r="N118" s="168"/>
      <c r="O118" s="168" t="str">
        <f t="shared" si="8"/>
        <v>PH.IC.PU.020418.01</v>
      </c>
      <c r="Q118" s="168" t="str">
        <f t="shared" si="9"/>
        <v>CL.IC.PU.020418.01</v>
      </c>
    </row>
    <row r="119" spans="1:31" s="167" customFormat="1" ht="15">
      <c r="A119" s="167" t="s">
        <v>5692</v>
      </c>
      <c r="C119" s="61" t="s">
        <v>13016</v>
      </c>
      <c r="E119" s="61" t="s">
        <v>647</v>
      </c>
      <c r="F119" s="167" t="s">
        <v>5703</v>
      </c>
      <c r="G119" s="167" t="s">
        <v>255</v>
      </c>
      <c r="H119" s="62" t="s">
        <v>256</v>
      </c>
      <c r="I119" s="167" t="s">
        <v>257</v>
      </c>
      <c r="J119" s="63" t="str">
        <f t="shared" si="5"/>
        <v>IC.PU.020419</v>
      </c>
      <c r="K119" s="61" t="s">
        <v>13277</v>
      </c>
      <c r="L119" s="167" t="str">
        <f t="shared" si="6"/>
        <v>Unable to assess due to VAD</v>
      </c>
      <c r="M119" s="168" t="str">
        <f t="shared" si="7"/>
        <v>PI.IC.PU.020419.01</v>
      </c>
      <c r="N119" s="168"/>
      <c r="O119" s="168" t="str">
        <f t="shared" si="8"/>
        <v>PH.IC.PU.020419.01</v>
      </c>
      <c r="Q119" s="168" t="str">
        <f t="shared" si="9"/>
        <v>CL.IC.PU.020419.01</v>
      </c>
      <c r="AD119" s="167" t="s">
        <v>614</v>
      </c>
      <c r="AE119" s="167">
        <v>1197</v>
      </c>
    </row>
    <row r="120" spans="1:31" s="167" customFormat="1" ht="15">
      <c r="A120" s="167" t="s">
        <v>5692</v>
      </c>
      <c r="C120" s="61" t="s">
        <v>12430</v>
      </c>
      <c r="D120" s="167" t="s">
        <v>5534</v>
      </c>
      <c r="E120" s="61" t="s">
        <v>6291</v>
      </c>
      <c r="F120" s="167" t="s">
        <v>5703</v>
      </c>
      <c r="G120" s="167" t="s">
        <v>5775</v>
      </c>
      <c r="H120" s="62" t="s">
        <v>11848</v>
      </c>
      <c r="I120" s="167" t="s">
        <v>5640</v>
      </c>
      <c r="J120" s="63" t="str">
        <f t="shared" si="5"/>
        <v>IC.PU.020501</v>
      </c>
      <c r="K120" s="61" t="s">
        <v>12175</v>
      </c>
      <c r="L120" s="167" t="str">
        <f t="shared" si="6"/>
        <v>Wheeze, Inspiratory</v>
      </c>
      <c r="M120" s="168" t="str">
        <f t="shared" si="7"/>
        <v>PI.IC.PU.020501.01</v>
      </c>
      <c r="N120" s="168"/>
      <c r="O120" s="168" t="str">
        <f t="shared" si="8"/>
        <v>PH.IC.PU.020501.01</v>
      </c>
      <c r="Q120" s="168" t="str">
        <f t="shared" si="9"/>
        <v>CL.IC.PU.020501.01</v>
      </c>
    </row>
    <row r="121" spans="1:31" s="167" customFormat="1" ht="15">
      <c r="A121" s="167" t="s">
        <v>5692</v>
      </c>
      <c r="C121" s="61" t="s">
        <v>12430</v>
      </c>
      <c r="E121" s="61" t="s">
        <v>6291</v>
      </c>
      <c r="F121" s="167" t="s">
        <v>5703</v>
      </c>
      <c r="G121" s="167" t="s">
        <v>5778</v>
      </c>
      <c r="H121" s="62" t="s">
        <v>12030</v>
      </c>
      <c r="I121" s="167" t="s">
        <v>5798</v>
      </c>
      <c r="J121" s="63" t="str">
        <f t="shared" si="5"/>
        <v>IC.PU.020502</v>
      </c>
      <c r="K121" s="61" t="s">
        <v>12175</v>
      </c>
      <c r="L121" s="167" t="str">
        <f t="shared" si="6"/>
        <v>Wheeze, Expiratory</v>
      </c>
      <c r="M121" s="168" t="str">
        <f t="shared" si="7"/>
        <v>PI.IC.PU.020502.01</v>
      </c>
      <c r="N121" s="168"/>
      <c r="O121" s="168" t="str">
        <f t="shared" si="8"/>
        <v>PH.IC.PU.020502.01</v>
      </c>
      <c r="Q121" s="168" t="str">
        <f t="shared" si="9"/>
        <v>CL.IC.PU.020502.01</v>
      </c>
    </row>
    <row r="122" spans="1:31" s="167" customFormat="1" ht="15">
      <c r="A122" s="167" t="s">
        <v>5692</v>
      </c>
      <c r="C122" s="61" t="s">
        <v>12430</v>
      </c>
      <c r="E122" s="61" t="s">
        <v>6291</v>
      </c>
      <c r="F122" s="167" t="s">
        <v>5703</v>
      </c>
      <c r="G122" s="167" t="s">
        <v>5615</v>
      </c>
      <c r="H122" s="62" t="s">
        <v>12032</v>
      </c>
      <c r="I122" s="167" t="s">
        <v>5616</v>
      </c>
      <c r="J122" s="63" t="str">
        <f t="shared" si="5"/>
        <v>IC.PU.020503</v>
      </c>
      <c r="K122" s="61" t="s">
        <v>12175</v>
      </c>
      <c r="L122" s="167" t="str">
        <f t="shared" si="6"/>
        <v>Wheeze, Inspiratory + Expiratory</v>
      </c>
      <c r="M122" s="168" t="str">
        <f t="shared" si="7"/>
        <v>PI.IC.PU.020503.01</v>
      </c>
      <c r="N122" s="168"/>
      <c r="O122" s="168" t="str">
        <f t="shared" si="8"/>
        <v>PH.IC.PU.020503.01</v>
      </c>
      <c r="Q122" s="168" t="str">
        <f t="shared" si="9"/>
        <v>CL.IC.PU.020503.01</v>
      </c>
    </row>
    <row r="123" spans="1:31" s="167" customFormat="1" ht="15">
      <c r="A123" s="167" t="s">
        <v>5692</v>
      </c>
      <c r="C123" s="61" t="s">
        <v>12430</v>
      </c>
      <c r="E123" s="61" t="s">
        <v>6291</v>
      </c>
      <c r="F123" s="167" t="s">
        <v>5703</v>
      </c>
      <c r="G123" s="167" t="s">
        <v>5619</v>
      </c>
      <c r="H123" s="62" t="s">
        <v>12028</v>
      </c>
      <c r="I123" s="167" t="s">
        <v>5619</v>
      </c>
      <c r="J123" s="63" t="str">
        <f t="shared" si="5"/>
        <v>IC.PU.020504</v>
      </c>
      <c r="K123" s="61" t="s">
        <v>12175</v>
      </c>
      <c r="L123" s="167" t="str">
        <f t="shared" si="6"/>
        <v>Stridor</v>
      </c>
      <c r="M123" s="168" t="str">
        <f t="shared" si="7"/>
        <v>PI.IC.PU.020504.01</v>
      </c>
      <c r="N123" s="168"/>
      <c r="O123" s="168" t="str">
        <f t="shared" si="8"/>
        <v>PH.IC.PU.020504.01</v>
      </c>
      <c r="Q123" s="168" t="str">
        <f t="shared" si="9"/>
        <v>CL.IC.PU.020504.01</v>
      </c>
    </row>
    <row r="124" spans="1:31" s="167" customFormat="1" ht="15">
      <c r="A124" s="167" t="s">
        <v>5692</v>
      </c>
      <c r="C124" s="61" t="s">
        <v>12430</v>
      </c>
      <c r="E124" s="61" t="s">
        <v>6291</v>
      </c>
      <c r="F124" s="167" t="s">
        <v>5703</v>
      </c>
      <c r="G124" s="167" t="s">
        <v>5620</v>
      </c>
      <c r="H124" s="62" t="s">
        <v>12210</v>
      </c>
      <c r="I124" s="167" t="s">
        <v>5620</v>
      </c>
      <c r="J124" s="63" t="str">
        <f t="shared" si="5"/>
        <v>IC.PU.020505</v>
      </c>
      <c r="K124" s="61" t="s">
        <v>12175</v>
      </c>
      <c r="L124" s="167" t="str">
        <f t="shared" si="6"/>
        <v>Rhonchi</v>
      </c>
      <c r="M124" s="168" t="str">
        <f t="shared" si="7"/>
        <v>PI.IC.PU.020505.01</v>
      </c>
      <c r="N124" s="168"/>
      <c r="O124" s="168" t="str">
        <f t="shared" si="8"/>
        <v>PH.IC.PU.020505.01</v>
      </c>
      <c r="Q124" s="168" t="str">
        <f t="shared" si="9"/>
        <v>CL.IC.PU.020505.01</v>
      </c>
    </row>
    <row r="125" spans="1:31" s="167" customFormat="1" ht="15">
      <c r="A125" s="167" t="s">
        <v>5692</v>
      </c>
      <c r="C125" s="61" t="s">
        <v>12430</v>
      </c>
      <c r="E125" s="61" t="s">
        <v>6291</v>
      </c>
      <c r="F125" s="167" t="s">
        <v>5703</v>
      </c>
      <c r="G125" s="167" t="s">
        <v>8921</v>
      </c>
      <c r="H125" s="62" t="s">
        <v>12212</v>
      </c>
      <c r="I125" s="167" t="s">
        <v>8921</v>
      </c>
      <c r="J125" s="63" t="str">
        <f t="shared" si="5"/>
        <v>IC.PU.020506</v>
      </c>
      <c r="K125" s="61" t="s">
        <v>12175</v>
      </c>
      <c r="L125" s="167" t="str">
        <f t="shared" si="6"/>
        <v>Decreased</v>
      </c>
      <c r="M125" s="168" t="str">
        <f t="shared" si="7"/>
        <v>PI.IC.PU.020506.01</v>
      </c>
      <c r="N125" s="168"/>
      <c r="O125" s="168" t="str">
        <f t="shared" si="8"/>
        <v>PH.IC.PU.020506.01</v>
      </c>
      <c r="Q125" s="168" t="str">
        <f t="shared" si="9"/>
        <v>CL.IC.PU.020506.01</v>
      </c>
    </row>
    <row r="126" spans="1:31" s="167" customFormat="1" ht="15">
      <c r="A126" s="167" t="s">
        <v>5692</v>
      </c>
      <c r="C126" s="61" t="s">
        <v>12430</v>
      </c>
      <c r="E126" s="61" t="s">
        <v>6291</v>
      </c>
      <c r="F126" s="167" t="s">
        <v>5703</v>
      </c>
      <c r="G126" s="167" t="s">
        <v>10464</v>
      </c>
      <c r="H126" s="62" t="s">
        <v>12225</v>
      </c>
      <c r="I126" s="167" t="s">
        <v>10464</v>
      </c>
      <c r="J126" s="63" t="str">
        <f t="shared" si="5"/>
        <v>IC.PU.020507</v>
      </c>
      <c r="K126" s="61" t="s">
        <v>12175</v>
      </c>
      <c r="L126" s="167" t="str">
        <f t="shared" si="6"/>
        <v>Absent</v>
      </c>
      <c r="M126" s="168" t="str">
        <f t="shared" si="7"/>
        <v>PI.IC.PU.020507.01</v>
      </c>
      <c r="N126" s="168"/>
      <c r="O126" s="168" t="str">
        <f t="shared" si="8"/>
        <v>PH.IC.PU.020507.01</v>
      </c>
      <c r="Q126" s="168" t="str">
        <f t="shared" si="9"/>
        <v>CL.IC.PU.020507.01</v>
      </c>
    </row>
    <row r="127" spans="1:31" s="167" customFormat="1" ht="15">
      <c r="A127" s="167" t="s">
        <v>5692</v>
      </c>
      <c r="C127" s="61" t="s">
        <v>12430</v>
      </c>
      <c r="E127" s="61" t="s">
        <v>6291</v>
      </c>
      <c r="F127" s="167" t="s">
        <v>5703</v>
      </c>
      <c r="G127" s="167" t="s">
        <v>5622</v>
      </c>
      <c r="H127" s="62" t="s">
        <v>11638</v>
      </c>
      <c r="I127" s="167" t="s">
        <v>5623</v>
      </c>
      <c r="J127" s="63" t="str">
        <f t="shared" si="5"/>
        <v>IC.PU.020508</v>
      </c>
      <c r="K127" s="61" t="s">
        <v>12175</v>
      </c>
      <c r="L127" s="167" t="str">
        <f t="shared" si="6"/>
        <v>Pleural friction rub</v>
      </c>
      <c r="M127" s="168" t="str">
        <f t="shared" si="7"/>
        <v>PI.IC.PU.020508.01</v>
      </c>
      <c r="N127" s="168"/>
      <c r="O127" s="168" t="str">
        <f t="shared" si="8"/>
        <v>PH.IC.PU.020508.01</v>
      </c>
      <c r="Q127" s="168" t="str">
        <f t="shared" si="9"/>
        <v>CL.IC.PU.020508.01</v>
      </c>
    </row>
    <row r="128" spans="1:31" s="167" customFormat="1" ht="15">
      <c r="A128" s="167" t="s">
        <v>5692</v>
      </c>
      <c r="C128" s="61" t="s">
        <v>12430</v>
      </c>
      <c r="E128" s="61" t="s">
        <v>6291</v>
      </c>
      <c r="F128" s="167" t="s">
        <v>5703</v>
      </c>
      <c r="G128" s="167" t="s">
        <v>5625</v>
      </c>
      <c r="H128" s="62" t="s">
        <v>11639</v>
      </c>
      <c r="I128" s="167" t="s">
        <v>5625</v>
      </c>
      <c r="J128" s="63" t="str">
        <f t="shared" si="5"/>
        <v>IC.PU.020509</v>
      </c>
      <c r="K128" s="61" t="s">
        <v>12175</v>
      </c>
      <c r="L128" s="167" t="str">
        <f t="shared" si="6"/>
        <v>Audible</v>
      </c>
      <c r="M128" s="168" t="str">
        <f t="shared" si="7"/>
        <v>PI.IC.PU.020509.01</v>
      </c>
      <c r="N128" s="168"/>
      <c r="O128" s="168" t="str">
        <f t="shared" si="8"/>
        <v>PH.IC.PU.020509.01</v>
      </c>
      <c r="Q128" s="168" t="str">
        <f t="shared" si="9"/>
        <v>CL.IC.PU.020509.01</v>
      </c>
    </row>
    <row r="129" spans="1:31" s="167" customFormat="1" ht="15">
      <c r="A129" s="167" t="s">
        <v>5692</v>
      </c>
      <c r="C129" s="61" t="s">
        <v>12430</v>
      </c>
      <c r="E129" s="61" t="s">
        <v>6291</v>
      </c>
      <c r="F129" s="167" t="s">
        <v>5703</v>
      </c>
      <c r="G129" s="167" t="s">
        <v>5786</v>
      </c>
      <c r="H129" s="62" t="s">
        <v>11829</v>
      </c>
      <c r="I129" s="167" t="s">
        <v>5786</v>
      </c>
      <c r="J129" s="63" t="str">
        <f t="shared" si="5"/>
        <v>IC.PU.020510</v>
      </c>
      <c r="K129" s="61" t="s">
        <v>12175</v>
      </c>
      <c r="L129" s="167" t="str">
        <f t="shared" si="6"/>
        <v>Fine</v>
      </c>
      <c r="M129" s="168" t="str">
        <f t="shared" si="7"/>
        <v>PI.IC.PU.020510.01</v>
      </c>
      <c r="N129" s="168"/>
      <c r="O129" s="168" t="str">
        <f t="shared" si="8"/>
        <v>PH.IC.PU.020510.01</v>
      </c>
      <c r="Q129" s="168" t="str">
        <f t="shared" si="9"/>
        <v>CL.IC.PU.020510.01</v>
      </c>
    </row>
    <row r="130" spans="1:31" s="167" customFormat="1" ht="15">
      <c r="A130" s="167" t="s">
        <v>5692</v>
      </c>
      <c r="C130" s="61" t="s">
        <v>12430</v>
      </c>
      <c r="E130" s="61" t="s">
        <v>6291</v>
      </c>
      <c r="F130" s="167" t="s">
        <v>5703</v>
      </c>
      <c r="G130" s="167" t="s">
        <v>5787</v>
      </c>
      <c r="H130" s="62" t="s">
        <v>12099</v>
      </c>
      <c r="I130" s="167" t="s">
        <v>5787</v>
      </c>
      <c r="J130" s="63" t="str">
        <f t="shared" si="5"/>
        <v>IC.PU.020511</v>
      </c>
      <c r="K130" s="61" t="s">
        <v>12175</v>
      </c>
      <c r="L130" s="167" t="str">
        <f t="shared" si="6"/>
        <v>Coarse</v>
      </c>
      <c r="M130" s="168" t="str">
        <f t="shared" si="7"/>
        <v>PI.IC.PU.020511.01</v>
      </c>
      <c r="N130" s="168"/>
      <c r="O130" s="168" t="str">
        <f t="shared" si="8"/>
        <v>PH.IC.PU.020511.01</v>
      </c>
      <c r="Q130" s="168" t="str">
        <f t="shared" si="9"/>
        <v>CL.IC.PU.020511.01</v>
      </c>
    </row>
    <row r="131" spans="1:31" s="167" customFormat="1" ht="15">
      <c r="A131" s="167" t="s">
        <v>5692</v>
      </c>
      <c r="C131" s="61" t="s">
        <v>12430</v>
      </c>
      <c r="E131" s="61" t="s">
        <v>6291</v>
      </c>
      <c r="F131" s="167" t="s">
        <v>5703</v>
      </c>
      <c r="G131" s="167" t="s">
        <v>5788</v>
      </c>
      <c r="H131" s="62" t="s">
        <v>12100</v>
      </c>
      <c r="I131" s="167" t="s">
        <v>5629</v>
      </c>
      <c r="J131" s="63" t="str">
        <f t="shared" si="5"/>
        <v>IC.PU.020512</v>
      </c>
      <c r="K131" s="61" t="s">
        <v>12175</v>
      </c>
      <c r="L131" s="167" t="str">
        <f t="shared" si="6"/>
        <v>Cleared by coughing</v>
      </c>
      <c r="M131" s="168" t="str">
        <f t="shared" si="7"/>
        <v>PI.IC.PU.020512.01</v>
      </c>
      <c r="N131" s="168"/>
      <c r="O131" s="168" t="str">
        <f t="shared" si="8"/>
        <v>PH.IC.PU.020512.01</v>
      </c>
      <c r="Q131" s="168" t="str">
        <f t="shared" si="9"/>
        <v>CL.IC.PU.020512.01</v>
      </c>
    </row>
    <row r="132" spans="1:31" s="167" customFormat="1" ht="15">
      <c r="A132" s="167" t="s">
        <v>5692</v>
      </c>
      <c r="C132" s="61" t="s">
        <v>12430</v>
      </c>
      <c r="E132" s="61" t="s">
        <v>6291</v>
      </c>
      <c r="F132" s="167" t="s">
        <v>5703</v>
      </c>
      <c r="G132" s="167" t="s">
        <v>5630</v>
      </c>
      <c r="H132" s="62" t="s">
        <v>12101</v>
      </c>
      <c r="I132" s="167" t="s">
        <v>5630</v>
      </c>
      <c r="J132" s="63" t="str">
        <f t="shared" si="5"/>
        <v>IC.PU.020513</v>
      </c>
      <c r="K132" s="61" t="s">
        <v>12175</v>
      </c>
      <c r="L132" s="167" t="str">
        <f t="shared" si="6"/>
        <v>Tracheal</v>
      </c>
      <c r="M132" s="168" t="str">
        <f t="shared" si="7"/>
        <v>PI.IC.PU.020513.01</v>
      </c>
      <c r="N132" s="168"/>
      <c r="O132" s="168" t="str">
        <f t="shared" si="8"/>
        <v>PH.IC.PU.020513.01</v>
      </c>
      <c r="Q132" s="168" t="str">
        <f t="shared" si="9"/>
        <v>CL.IC.PU.020513.01</v>
      </c>
    </row>
    <row r="133" spans="1:31" s="167" customFormat="1" ht="15">
      <c r="A133" s="167" t="s">
        <v>5692</v>
      </c>
      <c r="C133" s="61" t="s">
        <v>12430</v>
      </c>
      <c r="E133" s="61" t="s">
        <v>6291</v>
      </c>
      <c r="F133" s="167" t="s">
        <v>5703</v>
      </c>
      <c r="G133" s="167" t="s">
        <v>5631</v>
      </c>
      <c r="H133" s="62" t="s">
        <v>12102</v>
      </c>
      <c r="I133" s="167" t="s">
        <v>5631</v>
      </c>
      <c r="J133" s="63" t="str">
        <f t="shared" si="5"/>
        <v>IC.PU.020514</v>
      </c>
      <c r="K133" s="61" t="s">
        <v>12175</v>
      </c>
      <c r="L133" s="167" t="str">
        <f t="shared" si="6"/>
        <v>Bronchial</v>
      </c>
      <c r="M133" s="168" t="str">
        <f t="shared" si="7"/>
        <v>PI.IC.PU.020514.01</v>
      </c>
      <c r="N133" s="168"/>
      <c r="O133" s="168" t="str">
        <f t="shared" si="8"/>
        <v>PH.IC.PU.020514.01</v>
      </c>
      <c r="Q133" s="168" t="str">
        <f t="shared" si="9"/>
        <v>CL.IC.PU.020514.01</v>
      </c>
    </row>
    <row r="134" spans="1:31" s="167" customFormat="1" ht="15">
      <c r="A134" s="167" t="s">
        <v>5692</v>
      </c>
      <c r="C134" s="61" t="s">
        <v>12430</v>
      </c>
      <c r="E134" s="61" t="s">
        <v>6291</v>
      </c>
      <c r="F134" s="167" t="s">
        <v>5703</v>
      </c>
      <c r="G134" s="167" t="s">
        <v>5632</v>
      </c>
      <c r="H134" s="62" t="s">
        <v>11559</v>
      </c>
      <c r="I134" s="167" t="s">
        <v>5633</v>
      </c>
      <c r="J134" s="63" t="str">
        <f t="shared" ref="J134:J203" si="10">CONCATENATE("IC.PU.",C134,E134,H134)</f>
        <v>IC.PU.020515</v>
      </c>
      <c r="K134" s="61" t="s">
        <v>12175</v>
      </c>
      <c r="L134" s="167" t="str">
        <f t="shared" ref="L134:L203" si="11">G134</f>
        <v>Bronchovesicular</v>
      </c>
      <c r="M134" s="168" t="str">
        <f t="shared" ref="M134:M203" si="12">CONCATENATE("PI.",J134,".",K134)</f>
        <v>PI.IC.PU.020515.01</v>
      </c>
      <c r="N134" s="168"/>
      <c r="O134" s="168" t="str">
        <f t="shared" ref="O134:O203" si="13">CONCATENATE("PH.",J134,".",K134)</f>
        <v>PH.IC.PU.020515.01</v>
      </c>
      <c r="Q134" s="168" t="str">
        <f t="shared" ref="Q134:Q203" si="14">CONCATENATE("CL.",J134,".",K134)</f>
        <v>CL.IC.PU.020515.01</v>
      </c>
    </row>
    <row r="135" spans="1:31" s="167" customFormat="1" ht="15">
      <c r="A135" s="167" t="s">
        <v>5692</v>
      </c>
      <c r="C135" s="61" t="s">
        <v>12430</v>
      </c>
      <c r="E135" s="61" t="s">
        <v>6291</v>
      </c>
      <c r="F135" s="167" t="s">
        <v>5703</v>
      </c>
      <c r="G135" s="167" t="s">
        <v>5634</v>
      </c>
      <c r="H135" s="62" t="s">
        <v>11560</v>
      </c>
      <c r="I135" s="167" t="s">
        <v>5634</v>
      </c>
      <c r="J135" s="63" t="str">
        <f t="shared" si="10"/>
        <v>IC.PU.020516</v>
      </c>
      <c r="K135" s="61" t="s">
        <v>12175</v>
      </c>
      <c r="L135" s="167" t="str">
        <f t="shared" si="11"/>
        <v>Vesicular</v>
      </c>
      <c r="M135" s="168" t="str">
        <f t="shared" si="12"/>
        <v>PI.IC.PU.020516.01</v>
      </c>
      <c r="N135" s="168"/>
      <c r="O135" s="168" t="str">
        <f t="shared" si="13"/>
        <v>PH.IC.PU.020516.01</v>
      </c>
      <c r="Q135" s="168" t="str">
        <f t="shared" si="14"/>
        <v>CL.IC.PU.020516.01</v>
      </c>
    </row>
    <row r="136" spans="1:31" s="167" customFormat="1" ht="15">
      <c r="A136" s="167" t="s">
        <v>5692</v>
      </c>
      <c r="C136" s="61" t="s">
        <v>13016</v>
      </c>
      <c r="E136" s="61" t="s">
        <v>648</v>
      </c>
      <c r="F136" s="167" t="s">
        <v>5703</v>
      </c>
      <c r="G136" s="167" t="s">
        <v>11550</v>
      </c>
      <c r="H136" s="62" t="s">
        <v>596</v>
      </c>
      <c r="I136" s="167" t="s">
        <v>11550</v>
      </c>
      <c r="J136" s="63" t="str">
        <f t="shared" si="10"/>
        <v>IC.PU.020517</v>
      </c>
      <c r="K136" s="61" t="s">
        <v>13277</v>
      </c>
      <c r="L136" s="167" t="str">
        <f t="shared" si="11"/>
        <v>Clear</v>
      </c>
      <c r="M136" s="168" t="str">
        <f t="shared" si="12"/>
        <v>PI.IC.PU.020517.01</v>
      </c>
      <c r="N136" s="168"/>
      <c r="O136" s="168" t="str">
        <f t="shared" si="13"/>
        <v>PH.IC.PU.020517.01</v>
      </c>
      <c r="Q136" s="168" t="str">
        <f t="shared" si="14"/>
        <v>CL.IC.PU.020517.01</v>
      </c>
      <c r="AD136" s="167" t="s">
        <v>614</v>
      </c>
      <c r="AE136" s="167">
        <v>1197</v>
      </c>
    </row>
    <row r="137" spans="1:31" s="167" customFormat="1" ht="15">
      <c r="A137" s="167" t="s">
        <v>5692</v>
      </c>
      <c r="C137" s="61" t="s">
        <v>13016</v>
      </c>
      <c r="E137" s="61" t="s">
        <v>648</v>
      </c>
      <c r="F137" s="167" t="s">
        <v>5703</v>
      </c>
      <c r="G137" s="167" t="s">
        <v>5772</v>
      </c>
      <c r="H137" s="62" t="s">
        <v>597</v>
      </c>
      <c r="I137" s="167" t="s">
        <v>5772</v>
      </c>
      <c r="J137" s="63" t="str">
        <f t="shared" si="10"/>
        <v>IC.PU.020518</v>
      </c>
      <c r="K137" s="61" t="s">
        <v>13277</v>
      </c>
      <c r="L137" s="167" t="str">
        <f t="shared" si="11"/>
        <v>Crackles</v>
      </c>
      <c r="M137" s="168" t="str">
        <f t="shared" si="12"/>
        <v>PI.IC.PU.020518.01</v>
      </c>
      <c r="N137" s="168"/>
      <c r="O137" s="168" t="str">
        <f t="shared" si="13"/>
        <v>PH.IC.PU.020518.01</v>
      </c>
      <c r="Q137" s="168" t="str">
        <f t="shared" si="14"/>
        <v>CL.IC.PU.020518.01</v>
      </c>
      <c r="AD137" s="167" t="s">
        <v>614</v>
      </c>
      <c r="AE137" s="167">
        <v>1197</v>
      </c>
    </row>
    <row r="138" spans="1:31" s="167" customFormat="1" ht="15">
      <c r="A138" s="167" t="s">
        <v>5692</v>
      </c>
      <c r="C138" s="61" t="s">
        <v>13016</v>
      </c>
      <c r="E138" s="61" t="s">
        <v>648</v>
      </c>
      <c r="F138" s="167" t="s">
        <v>5703</v>
      </c>
      <c r="G138" s="167" t="s">
        <v>255</v>
      </c>
      <c r="H138" s="62" t="s">
        <v>256</v>
      </c>
      <c r="I138" s="167" t="s">
        <v>257</v>
      </c>
      <c r="J138" s="63" t="str">
        <f t="shared" si="10"/>
        <v>IC.PU.020519</v>
      </c>
      <c r="K138" s="61" t="s">
        <v>13277</v>
      </c>
      <c r="L138" s="167" t="str">
        <f t="shared" si="11"/>
        <v>Unable to assess due to VAD</v>
      </c>
      <c r="M138" s="168" t="str">
        <f t="shared" si="12"/>
        <v>PI.IC.PU.020519.01</v>
      </c>
      <c r="N138" s="168"/>
      <c r="O138" s="168" t="str">
        <f t="shared" si="13"/>
        <v>PH.IC.PU.020519.01</v>
      </c>
      <c r="Q138" s="168" t="str">
        <f t="shared" si="14"/>
        <v>CL.IC.PU.020519.01</v>
      </c>
      <c r="AD138" s="167" t="s">
        <v>614</v>
      </c>
      <c r="AE138" s="167">
        <v>1197</v>
      </c>
    </row>
    <row r="139" spans="1:31" s="167" customFormat="1" ht="15">
      <c r="A139" s="167" t="s">
        <v>5692</v>
      </c>
      <c r="B139" s="167" t="s">
        <v>5535</v>
      </c>
      <c r="C139" s="61" t="s">
        <v>12185</v>
      </c>
      <c r="D139" s="167" t="s">
        <v>5536</v>
      </c>
      <c r="E139" s="61" t="s">
        <v>2379</v>
      </c>
      <c r="F139" s="167" t="s">
        <v>5537</v>
      </c>
      <c r="G139" s="167" t="s">
        <v>10464</v>
      </c>
      <c r="H139" s="62" t="s">
        <v>11848</v>
      </c>
      <c r="I139" s="167" t="s">
        <v>10464</v>
      </c>
      <c r="J139" s="63" t="str">
        <f t="shared" si="10"/>
        <v>IC.PU.030101</v>
      </c>
      <c r="K139" s="61" t="s">
        <v>12175</v>
      </c>
      <c r="L139" s="167" t="str">
        <f t="shared" si="11"/>
        <v>Absent</v>
      </c>
      <c r="M139" s="168" t="str">
        <f t="shared" si="12"/>
        <v>PI.IC.PU.030101.01</v>
      </c>
      <c r="N139" s="168"/>
      <c r="O139" s="168" t="str">
        <f t="shared" si="13"/>
        <v>PH.IC.PU.030101.01</v>
      </c>
      <c r="Q139" s="168" t="str">
        <f t="shared" si="14"/>
        <v>CL.IC.PU.030101.01</v>
      </c>
    </row>
    <row r="140" spans="1:31" s="167" customFormat="1" ht="15">
      <c r="A140" s="167" t="s">
        <v>5692</v>
      </c>
      <c r="C140" s="61" t="s">
        <v>12185</v>
      </c>
      <c r="E140" s="61" t="s">
        <v>12175</v>
      </c>
      <c r="F140" s="167" t="s">
        <v>5537</v>
      </c>
      <c r="G140" s="167" t="s">
        <v>10463</v>
      </c>
      <c r="H140" s="62" t="s">
        <v>12030</v>
      </c>
      <c r="I140" s="167" t="s">
        <v>10463</v>
      </c>
      <c r="J140" s="63" t="str">
        <f t="shared" si="10"/>
        <v>IC.PU.030102</v>
      </c>
      <c r="K140" s="61" t="s">
        <v>12175</v>
      </c>
      <c r="L140" s="167" t="str">
        <f t="shared" si="11"/>
        <v>Present</v>
      </c>
      <c r="M140" s="168" t="str">
        <f t="shared" si="12"/>
        <v>PI.IC.PU.030102.01</v>
      </c>
      <c r="N140" s="168"/>
      <c r="O140" s="168" t="str">
        <f t="shared" si="13"/>
        <v>PH.IC.PU.030102.01</v>
      </c>
      <c r="Q140" s="168" t="str">
        <f t="shared" si="14"/>
        <v>CL.IC.PU.030102.01</v>
      </c>
    </row>
    <row r="141" spans="1:31" s="167" customFormat="1" ht="15">
      <c r="A141" s="167" t="s">
        <v>5692</v>
      </c>
      <c r="C141" s="61" t="s">
        <v>12185</v>
      </c>
      <c r="E141" s="61" t="s">
        <v>12175</v>
      </c>
      <c r="F141" s="167" t="s">
        <v>5537</v>
      </c>
      <c r="G141" s="167" t="s">
        <v>11013</v>
      </c>
      <c r="H141" s="62" t="s">
        <v>12032</v>
      </c>
      <c r="I141" s="167" t="s">
        <v>11013</v>
      </c>
      <c r="J141" s="63" t="str">
        <f t="shared" si="10"/>
        <v>IC.PU.030103</v>
      </c>
      <c r="K141" s="61" t="s">
        <v>12175</v>
      </c>
      <c r="L141" s="167" t="str">
        <f t="shared" si="11"/>
        <v>Intermittent</v>
      </c>
      <c r="M141" s="168" t="str">
        <f t="shared" si="12"/>
        <v>PI.IC.PU.030103.01</v>
      </c>
      <c r="N141" s="168"/>
      <c r="O141" s="168" t="str">
        <f t="shared" si="13"/>
        <v>PH.IC.PU.030103.01</v>
      </c>
      <c r="Q141" s="168" t="str">
        <f t="shared" si="14"/>
        <v>CL.IC.PU.030103.01</v>
      </c>
    </row>
    <row r="142" spans="1:31" s="167" customFormat="1" ht="15">
      <c r="A142" s="167" t="s">
        <v>5692</v>
      </c>
      <c r="C142" s="61" t="s">
        <v>12185</v>
      </c>
      <c r="D142" s="167" t="s">
        <v>7232</v>
      </c>
      <c r="E142" s="61" t="s">
        <v>12430</v>
      </c>
      <c r="F142" s="167" t="s">
        <v>5713</v>
      </c>
      <c r="G142" s="167" t="s">
        <v>5714</v>
      </c>
      <c r="H142" s="62" t="s">
        <v>11848</v>
      </c>
      <c r="I142" s="167" t="s">
        <v>5539</v>
      </c>
      <c r="J142" s="63" t="str">
        <f t="shared" si="10"/>
        <v>IC.PU.030201</v>
      </c>
      <c r="K142" s="61" t="s">
        <v>12175</v>
      </c>
      <c r="L142" s="167" t="str">
        <f t="shared" si="11"/>
        <v>Bright red blood drainage</v>
      </c>
      <c r="M142" s="168" t="str">
        <f t="shared" si="12"/>
        <v>PI.IC.PU.030201.01</v>
      </c>
      <c r="N142" s="168"/>
      <c r="O142" s="168" t="str">
        <f t="shared" si="13"/>
        <v>PH.IC.PU.030201.01</v>
      </c>
      <c r="Q142" s="168" t="str">
        <f t="shared" si="14"/>
        <v>CL.IC.PU.030201.01</v>
      </c>
    </row>
    <row r="143" spans="1:31" s="167" customFormat="1" ht="15">
      <c r="A143" s="167" t="s">
        <v>5692</v>
      </c>
      <c r="C143" s="61" t="s">
        <v>12185</v>
      </c>
      <c r="E143" s="61" t="s">
        <v>12430</v>
      </c>
      <c r="F143" s="167" t="s">
        <v>5713</v>
      </c>
      <c r="G143" s="167" t="s">
        <v>5540</v>
      </c>
      <c r="H143" s="62" t="s">
        <v>12030</v>
      </c>
      <c r="I143" s="167" t="s">
        <v>5541</v>
      </c>
      <c r="J143" s="63" t="str">
        <f t="shared" si="10"/>
        <v>IC.PU.030202</v>
      </c>
      <c r="K143" s="61" t="s">
        <v>12175</v>
      </c>
      <c r="L143" s="167" t="str">
        <f t="shared" si="11"/>
        <v>Dark red blood drainage</v>
      </c>
      <c r="M143" s="168" t="str">
        <f t="shared" si="12"/>
        <v>PI.IC.PU.030202.01</v>
      </c>
      <c r="N143" s="168"/>
      <c r="O143" s="168" t="str">
        <f t="shared" si="13"/>
        <v>PH.IC.PU.030202.01</v>
      </c>
      <c r="Q143" s="168" t="str">
        <f t="shared" si="14"/>
        <v>CL.IC.PU.030202.01</v>
      </c>
    </row>
    <row r="144" spans="1:31" s="167" customFormat="1" ht="15">
      <c r="A144" s="167" t="s">
        <v>5692</v>
      </c>
      <c r="C144" s="61" t="s">
        <v>12185</v>
      </c>
      <c r="E144" s="61" t="s">
        <v>12430</v>
      </c>
      <c r="F144" s="167" t="s">
        <v>5713</v>
      </c>
      <c r="G144" s="167" t="s">
        <v>7915</v>
      </c>
      <c r="H144" s="62" t="s">
        <v>12032</v>
      </c>
      <c r="I144" s="167" t="s">
        <v>11554</v>
      </c>
      <c r="J144" s="63" t="str">
        <f t="shared" si="10"/>
        <v>IC.PU.030203</v>
      </c>
      <c r="K144" s="61" t="s">
        <v>12175</v>
      </c>
      <c r="L144" s="167" t="str">
        <f t="shared" si="11"/>
        <v>Purulent drainage</v>
      </c>
      <c r="M144" s="168" t="str">
        <f t="shared" si="12"/>
        <v>PI.IC.PU.030203.01</v>
      </c>
      <c r="N144" s="168"/>
      <c r="O144" s="168" t="str">
        <f t="shared" si="13"/>
        <v>PH.IC.PU.030203.01</v>
      </c>
      <c r="Q144" s="168" t="str">
        <f t="shared" si="14"/>
        <v>CL.IC.PU.030203.01</v>
      </c>
    </row>
    <row r="145" spans="1:45" s="167" customFormat="1" ht="15">
      <c r="A145" s="167" t="s">
        <v>5692</v>
      </c>
      <c r="C145" s="61" t="s">
        <v>12185</v>
      </c>
      <c r="E145" s="61" t="s">
        <v>12430</v>
      </c>
      <c r="F145" s="167" t="s">
        <v>5713</v>
      </c>
      <c r="G145" s="167" t="s">
        <v>7300</v>
      </c>
      <c r="H145" s="62" t="s">
        <v>12028</v>
      </c>
      <c r="I145" s="167" t="s">
        <v>11546</v>
      </c>
      <c r="J145" s="63" t="str">
        <f t="shared" si="10"/>
        <v>IC.PU.030204</v>
      </c>
      <c r="K145" s="61" t="s">
        <v>12175</v>
      </c>
      <c r="L145" s="167" t="str">
        <f t="shared" si="11"/>
        <v>Serosanguinous drainage</v>
      </c>
      <c r="M145" s="168" t="str">
        <f t="shared" si="12"/>
        <v>PI.IC.PU.030204.01</v>
      </c>
      <c r="N145" s="168"/>
      <c r="O145" s="168" t="str">
        <f t="shared" si="13"/>
        <v>PH.IC.PU.030204.01</v>
      </c>
      <c r="Q145" s="168" t="str">
        <f t="shared" si="14"/>
        <v>CL.IC.PU.030204.01</v>
      </c>
    </row>
    <row r="146" spans="1:45" s="167" customFormat="1" ht="15">
      <c r="A146" s="167" t="s">
        <v>5692</v>
      </c>
      <c r="C146" s="61" t="s">
        <v>12185</v>
      </c>
      <c r="E146" s="61" t="s">
        <v>12430</v>
      </c>
      <c r="F146" s="167" t="s">
        <v>5713</v>
      </c>
      <c r="G146" s="167" t="s">
        <v>7301</v>
      </c>
      <c r="H146" s="62" t="s">
        <v>12210</v>
      </c>
      <c r="I146" s="167" t="s">
        <v>11548</v>
      </c>
      <c r="J146" s="63" t="str">
        <f t="shared" si="10"/>
        <v>IC.PU.030205</v>
      </c>
      <c r="K146" s="61" t="s">
        <v>12175</v>
      </c>
      <c r="L146" s="167" t="str">
        <f t="shared" si="11"/>
        <v>Serous drainage</v>
      </c>
      <c r="M146" s="168" t="str">
        <f t="shared" si="12"/>
        <v>PI.IC.PU.030205.01</v>
      </c>
      <c r="N146" s="168"/>
      <c r="O146" s="168" t="str">
        <f t="shared" si="13"/>
        <v>PH.IC.PU.030205.01</v>
      </c>
      <c r="Q146" s="168" t="str">
        <f t="shared" si="14"/>
        <v>CL.IC.PU.030205.01</v>
      </c>
    </row>
    <row r="147" spans="1:45" s="167" customFormat="1" ht="15">
      <c r="A147" s="167" t="s">
        <v>5692</v>
      </c>
      <c r="C147" s="61" t="s">
        <v>12185</v>
      </c>
      <c r="E147" s="61" t="s">
        <v>12430</v>
      </c>
      <c r="F147" s="167" t="s">
        <v>5713</v>
      </c>
      <c r="G147" s="167" t="s">
        <v>10560</v>
      </c>
      <c r="H147" s="62" t="s">
        <v>12212</v>
      </c>
      <c r="I147" s="167" t="s">
        <v>10560</v>
      </c>
      <c r="J147" s="63" t="str">
        <f t="shared" si="10"/>
        <v>IC.PU.030206</v>
      </c>
      <c r="K147" s="61" t="s">
        <v>12175</v>
      </c>
      <c r="L147" s="167" t="str">
        <f t="shared" si="11"/>
        <v>Clots</v>
      </c>
      <c r="M147" s="168" t="str">
        <f t="shared" si="12"/>
        <v>PI.IC.PU.030206.01</v>
      </c>
      <c r="N147" s="168"/>
      <c r="O147" s="168" t="str">
        <f t="shared" si="13"/>
        <v>PH.IC.PU.030206.01</v>
      </c>
      <c r="Q147" s="168" t="str">
        <f t="shared" si="14"/>
        <v>CL.IC.PU.030206.01</v>
      </c>
    </row>
    <row r="148" spans="1:45" s="167" customFormat="1" ht="15">
      <c r="A148" s="167" t="s">
        <v>5692</v>
      </c>
      <c r="C148" s="61" t="s">
        <v>12185</v>
      </c>
      <c r="E148" s="61" t="s">
        <v>12430</v>
      </c>
      <c r="F148" s="167" t="s">
        <v>5713</v>
      </c>
      <c r="G148" s="167" t="s">
        <v>10478</v>
      </c>
      <c r="H148" s="62" t="s">
        <v>12225</v>
      </c>
      <c r="I148" s="167" t="s">
        <v>12437</v>
      </c>
      <c r="J148" s="63" t="str">
        <f t="shared" si="10"/>
        <v>IC.PU.030207</v>
      </c>
      <c r="K148" s="61" t="s">
        <v>12175</v>
      </c>
      <c r="L148" s="167" t="str">
        <f t="shared" si="11"/>
        <v>Other: specify</v>
      </c>
      <c r="M148" s="168" t="str">
        <f t="shared" si="12"/>
        <v>PI.IC.PU.030207.01</v>
      </c>
      <c r="N148" s="168"/>
      <c r="O148" s="168" t="str">
        <f t="shared" si="13"/>
        <v>PH.IC.PU.030207.01</v>
      </c>
      <c r="Q148" s="168" t="str">
        <f t="shared" si="14"/>
        <v>CL.IC.PU.030207.01</v>
      </c>
    </row>
    <row r="149" spans="1:45" s="167" customFormat="1" ht="15">
      <c r="A149" s="167" t="s">
        <v>5692</v>
      </c>
      <c r="C149" s="61" t="s">
        <v>12185</v>
      </c>
      <c r="E149" s="61" t="s">
        <v>12430</v>
      </c>
      <c r="F149" s="167" t="s">
        <v>5713</v>
      </c>
      <c r="G149" s="167" t="s">
        <v>5542</v>
      </c>
      <c r="H149" s="62" t="s">
        <v>77</v>
      </c>
      <c r="I149" s="167" t="s">
        <v>5543</v>
      </c>
      <c r="J149" s="63" t="str">
        <f>CONCATENATE("IC.PU.",C149,E149,H149)</f>
        <v>IC.PU.030208</v>
      </c>
      <c r="K149" s="61" t="s">
        <v>12175</v>
      </c>
      <c r="L149" s="167" t="str">
        <f>G149</f>
        <v>No Drainage</v>
      </c>
      <c r="M149" s="168" t="str">
        <f>CONCATENATE("PI.",J149,".",K149)</f>
        <v>PI.IC.PU.030208.01</v>
      </c>
      <c r="N149" s="168"/>
      <c r="O149" s="168" t="str">
        <f>CONCATENATE("PH.",J149,".",K149)</f>
        <v>PH.IC.PU.030208.01</v>
      </c>
      <c r="Q149" s="168" t="str">
        <f>CONCATENATE("CL.",J149,".",K149)</f>
        <v>CL.IC.PU.030208.01</v>
      </c>
      <c r="R149" s="167" t="s">
        <v>12465</v>
      </c>
      <c r="S149" s="167">
        <v>91</v>
      </c>
    </row>
    <row r="150" spans="1:45" s="167" customFormat="1" ht="15">
      <c r="A150" s="167" t="s">
        <v>5692</v>
      </c>
      <c r="C150" s="61" t="s">
        <v>12185</v>
      </c>
      <c r="E150" s="61" t="s">
        <v>12430</v>
      </c>
      <c r="F150" s="167" t="s">
        <v>5713</v>
      </c>
      <c r="G150" s="167" t="s">
        <v>13868</v>
      </c>
      <c r="H150" s="62" t="s">
        <v>11639</v>
      </c>
      <c r="I150" s="167" t="s">
        <v>13868</v>
      </c>
      <c r="J150" s="63" t="str">
        <f t="shared" si="10"/>
        <v>IC.PU.030209</v>
      </c>
      <c r="K150" s="61" t="s">
        <v>12175</v>
      </c>
      <c r="L150" s="167" t="str">
        <f t="shared" si="11"/>
        <v>Milky</v>
      </c>
      <c r="M150" s="168" t="str">
        <f t="shared" si="12"/>
        <v>PI.IC.PU.030209.01</v>
      </c>
      <c r="N150" s="168"/>
      <c r="O150" s="168" t="str">
        <f t="shared" si="13"/>
        <v>PH.IC.PU.030209.01</v>
      </c>
      <c r="Q150" s="168" t="str">
        <f t="shared" si="14"/>
        <v>CL.IC.PU.030209.01</v>
      </c>
      <c r="R150" s="167" t="s">
        <v>12465</v>
      </c>
      <c r="S150" s="167">
        <v>91</v>
      </c>
      <c r="AN150" s="167" t="s">
        <v>12773</v>
      </c>
      <c r="AO150" s="167">
        <v>1524</v>
      </c>
    </row>
    <row r="151" spans="1:45" s="167" customFormat="1" ht="15">
      <c r="A151" s="167" t="s">
        <v>5692</v>
      </c>
      <c r="C151" s="61" t="s">
        <v>12185</v>
      </c>
      <c r="D151" s="167" t="s">
        <v>5544</v>
      </c>
      <c r="E151" s="61" t="s">
        <v>12185</v>
      </c>
      <c r="F151" s="167" t="s">
        <v>5545</v>
      </c>
      <c r="G151" s="167" t="s">
        <v>5546</v>
      </c>
      <c r="H151" s="62" t="s">
        <v>11848</v>
      </c>
      <c r="I151" s="167" t="s">
        <v>5547</v>
      </c>
      <c r="J151" s="63" t="str">
        <f t="shared" si="10"/>
        <v>IC.PU.030301</v>
      </c>
      <c r="K151" s="61" t="s">
        <v>12175</v>
      </c>
      <c r="L151" s="167" t="str">
        <f t="shared" si="11"/>
        <v>Date Changed: specify</v>
      </c>
      <c r="M151" s="168" t="str">
        <f t="shared" si="12"/>
        <v>PI.IC.PU.030301.01</v>
      </c>
      <c r="N151" s="168"/>
      <c r="O151" s="168" t="str">
        <f t="shared" si="13"/>
        <v>PH.IC.PU.030301.01</v>
      </c>
      <c r="Q151" s="168" t="str">
        <f t="shared" si="14"/>
        <v>CL.IC.PU.030301.01</v>
      </c>
    </row>
    <row r="152" spans="1:45" s="145" customFormat="1" ht="16">
      <c r="A152" s="145" t="s">
        <v>5692</v>
      </c>
      <c r="C152" s="170" t="s">
        <v>12185</v>
      </c>
      <c r="D152" s="145" t="s">
        <v>8240</v>
      </c>
      <c r="E152" s="170" t="s">
        <v>6464</v>
      </c>
      <c r="F152" s="145" t="s">
        <v>14630</v>
      </c>
      <c r="G152" s="145" t="s">
        <v>5727</v>
      </c>
      <c r="H152" s="170" t="s">
        <v>11848</v>
      </c>
      <c r="I152" s="145" t="s">
        <v>5728</v>
      </c>
      <c r="J152" s="171" t="str">
        <f t="shared" si="10"/>
        <v>IC.PU.030401</v>
      </c>
      <c r="K152" s="170" t="s">
        <v>12175</v>
      </c>
      <c r="L152" s="145" t="str">
        <f t="shared" si="11"/>
        <v xml:space="preserve">     Fenestrated 4x4 dressing</v>
      </c>
      <c r="M152" s="171" t="str">
        <f t="shared" si="12"/>
        <v>PI.IC.PU.030401.01</v>
      </c>
      <c r="N152" s="171"/>
      <c r="O152" s="171" t="str">
        <f t="shared" si="13"/>
        <v>PH.IC.PU.030401.01</v>
      </c>
      <c r="Q152" s="171" t="str">
        <f t="shared" si="14"/>
        <v>CL.IC.PU.030401.01</v>
      </c>
      <c r="AR152" s="145" t="s">
        <v>12773</v>
      </c>
      <c r="AS152" s="145">
        <v>1749</v>
      </c>
    </row>
    <row r="153" spans="1:45" s="145" customFormat="1" ht="16">
      <c r="A153" s="145" t="s">
        <v>5692</v>
      </c>
      <c r="C153" s="170" t="s">
        <v>12185</v>
      </c>
      <c r="E153" s="170" t="s">
        <v>6464</v>
      </c>
      <c r="F153" s="145" t="s">
        <v>14630</v>
      </c>
      <c r="G153" s="145" t="s">
        <v>5729</v>
      </c>
      <c r="H153" s="170" t="s">
        <v>12030</v>
      </c>
      <c r="I153" s="145" t="s">
        <v>11567</v>
      </c>
      <c r="J153" s="171" t="str">
        <f t="shared" si="10"/>
        <v>IC.PU.030402</v>
      </c>
      <c r="K153" s="170" t="s">
        <v>12175</v>
      </c>
      <c r="L153" s="145" t="str">
        <f t="shared" si="11"/>
        <v xml:space="preserve">     Gauze dressing</v>
      </c>
      <c r="M153" s="171" t="str">
        <f t="shared" si="12"/>
        <v>PI.IC.PU.030402.01</v>
      </c>
      <c r="N153" s="171"/>
      <c r="O153" s="171" t="str">
        <f t="shared" si="13"/>
        <v>PH.IC.PU.030402.01</v>
      </c>
      <c r="Q153" s="171" t="str">
        <f t="shared" si="14"/>
        <v>CL.IC.PU.030402.01</v>
      </c>
      <c r="AR153" s="145" t="s">
        <v>12773</v>
      </c>
      <c r="AS153" s="145">
        <v>1749</v>
      </c>
    </row>
    <row r="154" spans="1:45" s="145" customFormat="1" ht="16">
      <c r="A154" s="145" t="s">
        <v>5692</v>
      </c>
      <c r="C154" s="170" t="s">
        <v>12185</v>
      </c>
      <c r="E154" s="170" t="s">
        <v>6464</v>
      </c>
      <c r="F154" s="145" t="s">
        <v>14630</v>
      </c>
      <c r="G154" s="145" t="s">
        <v>5730</v>
      </c>
      <c r="H154" s="170" t="s">
        <v>12032</v>
      </c>
      <c r="I154" s="145" t="s">
        <v>11569</v>
      </c>
      <c r="J154" s="171" t="str">
        <f t="shared" si="10"/>
        <v>IC.PU.030403</v>
      </c>
      <c r="K154" s="170" t="s">
        <v>12175</v>
      </c>
      <c r="L154" s="145" t="str">
        <f t="shared" si="11"/>
        <v xml:space="preserve">     Pressure dressing</v>
      </c>
      <c r="M154" s="171" t="str">
        <f t="shared" si="12"/>
        <v>PI.IC.PU.030403.01</v>
      </c>
      <c r="N154" s="171"/>
      <c r="O154" s="171" t="str">
        <f t="shared" si="13"/>
        <v>PH.IC.PU.030403.01</v>
      </c>
      <c r="Q154" s="171" t="str">
        <f t="shared" si="14"/>
        <v>CL.IC.PU.030403.01</v>
      </c>
      <c r="AR154" s="145" t="s">
        <v>12773</v>
      </c>
      <c r="AS154" s="145">
        <v>1749</v>
      </c>
    </row>
    <row r="155" spans="1:45" s="145" customFormat="1" ht="16">
      <c r="A155" s="145" t="s">
        <v>5692</v>
      </c>
      <c r="C155" s="170" t="s">
        <v>12185</v>
      </c>
      <c r="E155" s="170" t="s">
        <v>6464</v>
      </c>
      <c r="F155" s="145" t="s">
        <v>14630</v>
      </c>
      <c r="G155" s="145" t="s">
        <v>5738</v>
      </c>
      <c r="H155" s="170" t="s">
        <v>12028</v>
      </c>
      <c r="I155" s="145" t="s">
        <v>5563</v>
      </c>
      <c r="J155" s="171" t="str">
        <f t="shared" si="10"/>
        <v>IC.PU.030404</v>
      </c>
      <c r="K155" s="170" t="s">
        <v>12175</v>
      </c>
      <c r="L155" s="145" t="str">
        <f t="shared" si="11"/>
        <v xml:space="preserve">     Vaseline gauze dressing</v>
      </c>
      <c r="M155" s="171" t="str">
        <f t="shared" si="12"/>
        <v>PI.IC.PU.030404.01</v>
      </c>
      <c r="N155" s="171"/>
      <c r="O155" s="171" t="str">
        <f t="shared" si="13"/>
        <v>PH.IC.PU.030404.01</v>
      </c>
      <c r="Q155" s="171" t="str">
        <f t="shared" si="14"/>
        <v>CL.IC.PU.030404.01</v>
      </c>
      <c r="AR155" s="145" t="s">
        <v>12773</v>
      </c>
      <c r="AS155" s="145">
        <v>1749</v>
      </c>
    </row>
    <row r="156" spans="1:45" s="145" customFormat="1" ht="16">
      <c r="A156" s="145" t="s">
        <v>5692</v>
      </c>
      <c r="C156" s="170" t="s">
        <v>12185</v>
      </c>
      <c r="E156" s="170" t="s">
        <v>6464</v>
      </c>
      <c r="F156" s="145" t="s">
        <v>14630</v>
      </c>
      <c r="G156" s="145" t="s">
        <v>5564</v>
      </c>
      <c r="H156" s="170" t="s">
        <v>12210</v>
      </c>
      <c r="I156" s="145" t="s">
        <v>11070</v>
      </c>
      <c r="J156" s="171" t="str">
        <f t="shared" si="10"/>
        <v>IC.PU.030405</v>
      </c>
      <c r="K156" s="170" t="s">
        <v>12175</v>
      </c>
      <c r="L156" s="145" t="str">
        <f t="shared" si="11"/>
        <v xml:space="preserve">     Transparent dressing</v>
      </c>
      <c r="M156" s="171" t="str">
        <f t="shared" si="12"/>
        <v>PI.IC.PU.030405.01</v>
      </c>
      <c r="N156" s="171"/>
      <c r="O156" s="171" t="str">
        <f t="shared" si="13"/>
        <v>PH.IC.PU.030405.01</v>
      </c>
      <c r="Q156" s="171" t="str">
        <f t="shared" si="14"/>
        <v>CL.IC.PU.030405.01</v>
      </c>
      <c r="AR156" s="145" t="s">
        <v>12773</v>
      </c>
      <c r="AS156" s="145">
        <v>1749</v>
      </c>
    </row>
    <row r="157" spans="1:45" s="145" customFormat="1" ht="16">
      <c r="A157" s="145" t="s">
        <v>5692</v>
      </c>
      <c r="C157" s="170" t="s">
        <v>12185</v>
      </c>
      <c r="E157" s="170" t="s">
        <v>6464</v>
      </c>
      <c r="F157" s="145" t="s">
        <v>14630</v>
      </c>
      <c r="G157" s="145" t="s">
        <v>5739</v>
      </c>
      <c r="H157" s="170" t="s">
        <v>6988</v>
      </c>
      <c r="I157" s="145" t="s">
        <v>5863</v>
      </c>
      <c r="J157" s="171" t="str">
        <f t="shared" si="10"/>
        <v>IC.PU.030406</v>
      </c>
      <c r="K157" s="170" t="s">
        <v>12175</v>
      </c>
      <c r="L157" s="145" t="str">
        <f t="shared" si="11"/>
        <v>Occlusive Dressing</v>
      </c>
      <c r="M157" s="171" t="str">
        <f t="shared" si="12"/>
        <v>PI.IC.PU.030406.01</v>
      </c>
      <c r="N157" s="171"/>
      <c r="O157" s="171" t="str">
        <f t="shared" si="13"/>
        <v>PH.IC.PU.030406.01</v>
      </c>
      <c r="Q157" s="171" t="str">
        <f t="shared" si="14"/>
        <v>CL.IC.PU.030406.01</v>
      </c>
      <c r="R157" s="145" t="s">
        <v>12465</v>
      </c>
      <c r="S157" s="145">
        <v>96</v>
      </c>
      <c r="AR157" s="145" t="s">
        <v>12773</v>
      </c>
      <c r="AS157" s="145">
        <v>1749</v>
      </c>
    </row>
    <row r="158" spans="1:45" s="145" customFormat="1" ht="16">
      <c r="A158" s="145" t="s">
        <v>5692</v>
      </c>
      <c r="C158" s="170" t="s">
        <v>12185</v>
      </c>
      <c r="E158" s="170" t="s">
        <v>12594</v>
      </c>
      <c r="F158" s="145" t="s">
        <v>14630</v>
      </c>
      <c r="G158" s="145" t="s">
        <v>5864</v>
      </c>
      <c r="H158" s="170" t="s">
        <v>6317</v>
      </c>
      <c r="I158" s="145" t="s">
        <v>5864</v>
      </c>
      <c r="J158" s="171" t="str">
        <f t="shared" si="10"/>
        <v>IC.PU.030407</v>
      </c>
      <c r="K158" s="170" t="s">
        <v>12175</v>
      </c>
      <c r="L158" s="145" t="str">
        <f t="shared" si="11"/>
        <v>Commercial</v>
      </c>
      <c r="M158" s="171" t="str">
        <f t="shared" si="12"/>
        <v>PI.IC.PU.030407.01</v>
      </c>
      <c r="N158" s="171"/>
      <c r="O158" s="171" t="str">
        <f t="shared" si="13"/>
        <v>PH.IC.PU.030407.01</v>
      </c>
      <c r="Q158" s="171" t="str">
        <f t="shared" si="14"/>
        <v>CL.IC.PU.030407.01</v>
      </c>
      <c r="R158" s="145" t="s">
        <v>12465</v>
      </c>
      <c r="S158" s="145">
        <v>719</v>
      </c>
      <c r="AR158" s="145" t="s">
        <v>12773</v>
      </c>
      <c r="AS158" s="145">
        <v>1749</v>
      </c>
    </row>
    <row r="159" spans="1:45" s="145" customFormat="1" ht="16">
      <c r="A159" s="145" t="s">
        <v>5692</v>
      </c>
      <c r="C159" s="170" t="s">
        <v>12185</v>
      </c>
      <c r="D159" s="145" t="s">
        <v>5865</v>
      </c>
      <c r="E159" s="170" t="s">
        <v>6291</v>
      </c>
      <c r="F159" s="145" t="s">
        <v>14630</v>
      </c>
      <c r="G159" s="145" t="s">
        <v>11574</v>
      </c>
      <c r="H159" s="170" t="s">
        <v>11848</v>
      </c>
      <c r="I159" s="145" t="s">
        <v>11575</v>
      </c>
      <c r="J159" s="171" t="str">
        <f t="shared" si="10"/>
        <v>IC.PU.030501</v>
      </c>
      <c r="K159" s="170" t="s">
        <v>12175</v>
      </c>
      <c r="L159" s="145" t="str">
        <f t="shared" si="11"/>
        <v xml:space="preserve">     Clean, dry and intact</v>
      </c>
      <c r="M159" s="171" t="str">
        <f t="shared" si="12"/>
        <v>PI.IC.PU.030501.01</v>
      </c>
      <c r="N159" s="171"/>
      <c r="O159" s="171" t="str">
        <f t="shared" si="13"/>
        <v>PH.IC.PU.030501.01</v>
      </c>
      <c r="Q159" s="171" t="str">
        <f t="shared" si="14"/>
        <v>CL.IC.PU.030501.01</v>
      </c>
      <c r="AR159" s="145" t="s">
        <v>12773</v>
      </c>
      <c r="AS159" s="145">
        <v>1749</v>
      </c>
    </row>
    <row r="160" spans="1:45" s="145" customFormat="1" ht="16">
      <c r="A160" s="145" t="s">
        <v>5692</v>
      </c>
      <c r="C160" s="170" t="s">
        <v>12185</v>
      </c>
      <c r="E160" s="170" t="s">
        <v>6291</v>
      </c>
      <c r="F160" s="145" t="s">
        <v>14630</v>
      </c>
      <c r="G160" s="145" t="s">
        <v>11410</v>
      </c>
      <c r="H160" s="170" t="s">
        <v>12030</v>
      </c>
      <c r="I160" s="145" t="s">
        <v>11411</v>
      </c>
      <c r="J160" s="171" t="str">
        <f t="shared" si="10"/>
        <v>IC.PU.030502</v>
      </c>
      <c r="K160" s="170" t="s">
        <v>12175</v>
      </c>
      <c r="L160" s="145" t="str">
        <f t="shared" si="11"/>
        <v xml:space="preserve">     Reinforced: specify date/time</v>
      </c>
      <c r="M160" s="171" t="str">
        <f t="shared" si="12"/>
        <v>PI.IC.PU.030502.01</v>
      </c>
      <c r="N160" s="171"/>
      <c r="O160" s="171" t="str">
        <f t="shared" si="13"/>
        <v>PH.IC.PU.030502.01</v>
      </c>
      <c r="Q160" s="171" t="str">
        <f t="shared" si="14"/>
        <v>CL.IC.PU.030502.01</v>
      </c>
      <c r="AR160" s="145" t="s">
        <v>12773</v>
      </c>
      <c r="AS160" s="145">
        <v>1749</v>
      </c>
    </row>
    <row r="161" spans="1:45" s="145" customFormat="1" ht="16">
      <c r="A161" s="145" t="s">
        <v>5692</v>
      </c>
      <c r="C161" s="170" t="s">
        <v>12185</v>
      </c>
      <c r="E161" s="170" t="s">
        <v>6291</v>
      </c>
      <c r="F161" s="145" t="s">
        <v>14630</v>
      </c>
      <c r="G161" s="145" t="s">
        <v>8907</v>
      </c>
      <c r="H161" s="170" t="s">
        <v>12032</v>
      </c>
      <c r="I161" s="145" t="s">
        <v>11393</v>
      </c>
      <c r="J161" s="171" t="str">
        <f t="shared" si="10"/>
        <v>IC.PU.030503</v>
      </c>
      <c r="K161" s="170" t="s">
        <v>12175</v>
      </c>
      <c r="L161" s="145" t="str">
        <f t="shared" si="11"/>
        <v xml:space="preserve">     Changed: specify date/time</v>
      </c>
      <c r="M161" s="171" t="str">
        <f t="shared" si="12"/>
        <v>PI.IC.PU.030503.01</v>
      </c>
      <c r="N161" s="171"/>
      <c r="O161" s="171" t="str">
        <f t="shared" si="13"/>
        <v>PH.IC.PU.030503.01</v>
      </c>
      <c r="Q161" s="171" t="str">
        <f t="shared" si="14"/>
        <v>CL.IC.PU.030503.01</v>
      </c>
      <c r="AR161" s="145" t="s">
        <v>12773</v>
      </c>
      <c r="AS161" s="145">
        <v>1749</v>
      </c>
    </row>
    <row r="162" spans="1:45" s="145" customFormat="1" ht="16">
      <c r="A162" s="145" t="s">
        <v>5692</v>
      </c>
      <c r="C162" s="170" t="s">
        <v>12185</v>
      </c>
      <c r="E162" s="170" t="s">
        <v>6291</v>
      </c>
      <c r="F162" s="145" t="s">
        <v>14630</v>
      </c>
      <c r="G162" s="145" t="s">
        <v>7024</v>
      </c>
      <c r="H162" s="170" t="s">
        <v>6464</v>
      </c>
      <c r="I162" s="145" t="s">
        <v>7024</v>
      </c>
      <c r="J162" s="171" t="str">
        <f t="shared" si="10"/>
        <v>IC.PU.030504</v>
      </c>
      <c r="K162" s="170" t="s">
        <v>12175</v>
      </c>
      <c r="L162" s="145" t="str">
        <f t="shared" si="11"/>
        <v>Clean</v>
      </c>
      <c r="M162" s="171" t="str">
        <f t="shared" si="12"/>
        <v>PI.IC.PU.030504.01</v>
      </c>
      <c r="N162" s="171"/>
      <c r="O162" s="171" t="str">
        <f t="shared" si="13"/>
        <v>PH.IC.PU.030504.01</v>
      </c>
      <c r="Q162" s="171" t="str">
        <f t="shared" si="14"/>
        <v>CL.IC.PU.030504.01</v>
      </c>
      <c r="R162" s="145" t="s">
        <v>12465</v>
      </c>
      <c r="S162" s="145">
        <v>97</v>
      </c>
      <c r="AR162" s="145" t="s">
        <v>12773</v>
      </c>
      <c r="AS162" s="145">
        <v>1749</v>
      </c>
    </row>
    <row r="163" spans="1:45" s="145" customFormat="1" ht="16">
      <c r="A163" s="145" t="s">
        <v>5692</v>
      </c>
      <c r="C163" s="170" t="s">
        <v>12185</v>
      </c>
      <c r="E163" s="170" t="s">
        <v>6291</v>
      </c>
      <c r="F163" s="145" t="s">
        <v>14630</v>
      </c>
      <c r="G163" s="145" t="s">
        <v>7296</v>
      </c>
      <c r="H163" s="170" t="s">
        <v>6291</v>
      </c>
      <c r="I163" s="145" t="s">
        <v>7296</v>
      </c>
      <c r="J163" s="171" t="str">
        <f t="shared" si="10"/>
        <v>IC.PU.030505</v>
      </c>
      <c r="K163" s="170" t="s">
        <v>12175</v>
      </c>
      <c r="L163" s="145" t="str">
        <f t="shared" si="11"/>
        <v>Dry</v>
      </c>
      <c r="M163" s="171" t="str">
        <f t="shared" si="12"/>
        <v>PI.IC.PU.030505.01</v>
      </c>
      <c r="N163" s="171"/>
      <c r="O163" s="171" t="str">
        <f t="shared" si="13"/>
        <v>PH.IC.PU.030505.01</v>
      </c>
      <c r="Q163" s="171" t="str">
        <f t="shared" si="14"/>
        <v>CL.IC.PU.030505.01</v>
      </c>
      <c r="R163" s="145" t="s">
        <v>12465</v>
      </c>
      <c r="S163" s="145">
        <v>97</v>
      </c>
      <c r="AR163" s="145" t="s">
        <v>12773</v>
      </c>
      <c r="AS163" s="145">
        <v>1749</v>
      </c>
    </row>
    <row r="164" spans="1:45" s="145" customFormat="1" ht="16">
      <c r="A164" s="145" t="s">
        <v>5692</v>
      </c>
      <c r="C164" s="170" t="s">
        <v>12185</v>
      </c>
      <c r="E164" s="170" t="s">
        <v>6291</v>
      </c>
      <c r="F164" s="145" t="s">
        <v>14630</v>
      </c>
      <c r="G164" s="145" t="s">
        <v>9339</v>
      </c>
      <c r="H164" s="170" t="s">
        <v>6988</v>
      </c>
      <c r="I164" s="145" t="s">
        <v>9339</v>
      </c>
      <c r="J164" s="171" t="str">
        <f t="shared" si="10"/>
        <v>IC.PU.030506</v>
      </c>
      <c r="K164" s="170" t="s">
        <v>12175</v>
      </c>
      <c r="L164" s="145" t="str">
        <f t="shared" si="11"/>
        <v>Intact</v>
      </c>
      <c r="M164" s="171" t="str">
        <f t="shared" si="12"/>
        <v>PI.IC.PU.030506.01</v>
      </c>
      <c r="N164" s="171"/>
      <c r="O164" s="171" t="str">
        <f t="shared" si="13"/>
        <v>PH.IC.PU.030506.01</v>
      </c>
      <c r="Q164" s="171" t="str">
        <f t="shared" si="14"/>
        <v>CL.IC.PU.030506.01</v>
      </c>
      <c r="R164" s="145" t="s">
        <v>12278</v>
      </c>
      <c r="S164" s="145">
        <v>97</v>
      </c>
      <c r="AR164" s="145" t="s">
        <v>12773</v>
      </c>
      <c r="AS164" s="145">
        <v>1749</v>
      </c>
    </row>
    <row r="165" spans="1:45" s="145" customFormat="1" ht="16">
      <c r="A165" s="145" t="s">
        <v>5692</v>
      </c>
      <c r="C165" s="170" t="s">
        <v>12185</v>
      </c>
      <c r="E165" s="170" t="s">
        <v>6291</v>
      </c>
      <c r="F165" s="145" t="s">
        <v>14630</v>
      </c>
      <c r="G165" s="145" t="s">
        <v>2826</v>
      </c>
      <c r="H165" s="170" t="s">
        <v>2533</v>
      </c>
      <c r="I165" s="145" t="s">
        <v>2826</v>
      </c>
      <c r="J165" s="171" t="str">
        <f t="shared" si="10"/>
        <v>IC.PU.030507</v>
      </c>
      <c r="K165" s="170" t="s">
        <v>12175</v>
      </c>
      <c r="L165" s="145" t="str">
        <f t="shared" si="11"/>
        <v>Stained</v>
      </c>
      <c r="M165" s="171" t="str">
        <f t="shared" si="12"/>
        <v>PI.IC.PU.030507.01</v>
      </c>
      <c r="N165" s="171"/>
      <c r="O165" s="171" t="str">
        <f t="shared" si="13"/>
        <v>PH.IC.PU.030507.01</v>
      </c>
      <c r="Q165" s="171" t="str">
        <f t="shared" si="14"/>
        <v>CL.IC.PU.030507.01</v>
      </c>
      <c r="AR165" s="145" t="s">
        <v>12773</v>
      </c>
      <c r="AS165" s="145">
        <v>1749</v>
      </c>
    </row>
    <row r="166" spans="1:45" s="145" customFormat="1" ht="16">
      <c r="A166" s="145" t="s">
        <v>5692</v>
      </c>
      <c r="C166" s="170" t="s">
        <v>12185</v>
      </c>
      <c r="E166" s="170" t="s">
        <v>6291</v>
      </c>
      <c r="F166" s="145" t="s">
        <v>14630</v>
      </c>
      <c r="G166" s="145" t="s">
        <v>2827</v>
      </c>
      <c r="H166" s="170" t="s">
        <v>2535</v>
      </c>
      <c r="I166" s="145" t="s">
        <v>2837</v>
      </c>
      <c r="J166" s="171" t="str">
        <f t="shared" si="10"/>
        <v>IC.PU.030508</v>
      </c>
      <c r="K166" s="170" t="s">
        <v>12175</v>
      </c>
      <c r="L166" s="145" t="str">
        <f t="shared" si="11"/>
        <v>Saturated</v>
      </c>
      <c r="M166" s="171" t="str">
        <f t="shared" si="12"/>
        <v>PI.IC.PU.030508.01</v>
      </c>
      <c r="N166" s="171"/>
      <c r="O166" s="171" t="str">
        <f t="shared" si="13"/>
        <v>PH.IC.PU.030508.01</v>
      </c>
      <c r="Q166" s="171" t="str">
        <f t="shared" si="14"/>
        <v>CL.IC.PU.030508.01</v>
      </c>
      <c r="V166" s="145" t="s">
        <v>2828</v>
      </c>
      <c r="W166" s="145">
        <v>1054</v>
      </c>
      <c r="AR166" s="145" t="s">
        <v>12773</v>
      </c>
      <c r="AS166" s="145">
        <v>1749</v>
      </c>
    </row>
    <row r="167" spans="1:45" s="145" customFormat="1" ht="16">
      <c r="A167" s="145" t="s">
        <v>5692</v>
      </c>
      <c r="C167" s="170" t="s">
        <v>12185</v>
      </c>
      <c r="D167" s="145" t="s">
        <v>9392</v>
      </c>
      <c r="E167" s="170" t="s">
        <v>6988</v>
      </c>
      <c r="F167" s="145" t="s">
        <v>14630</v>
      </c>
      <c r="G167" s="145" t="s">
        <v>5746</v>
      </c>
      <c r="H167" s="170" t="s">
        <v>11848</v>
      </c>
      <c r="I167" s="145" t="s">
        <v>11964</v>
      </c>
      <c r="J167" s="171" t="str">
        <f t="shared" si="10"/>
        <v>IC.PU.030601</v>
      </c>
      <c r="K167" s="170" t="s">
        <v>2379</v>
      </c>
      <c r="L167" s="145" t="str">
        <f t="shared" si="11"/>
        <v xml:space="preserve">     Cleansed with normal saline</v>
      </c>
      <c r="M167" s="171" t="str">
        <f t="shared" si="12"/>
        <v>PI.IC.PU.030601.01</v>
      </c>
      <c r="N167" s="171"/>
      <c r="O167" s="171" t="str">
        <f t="shared" si="13"/>
        <v>PH.IC.PU.030601.01</v>
      </c>
      <c r="Q167" s="171" t="str">
        <f t="shared" si="14"/>
        <v>CL.IC.PU.030601.01</v>
      </c>
      <c r="V167" s="145" t="s">
        <v>2829</v>
      </c>
      <c r="W167" s="145">
        <v>1055</v>
      </c>
      <c r="AR167" s="145" t="s">
        <v>12773</v>
      </c>
      <c r="AS167" s="145">
        <v>1749</v>
      </c>
    </row>
    <row r="168" spans="1:45" s="145" customFormat="1" ht="16">
      <c r="A168" s="145" t="s">
        <v>5692</v>
      </c>
      <c r="C168" s="170" t="s">
        <v>12592</v>
      </c>
      <c r="E168" s="170" t="s">
        <v>6988</v>
      </c>
      <c r="F168" s="145" t="s">
        <v>14630</v>
      </c>
      <c r="G168" s="145" t="s">
        <v>5747</v>
      </c>
      <c r="H168" s="170" t="s">
        <v>12030</v>
      </c>
      <c r="I168" s="145" t="s">
        <v>10703</v>
      </c>
      <c r="J168" s="171" t="str">
        <f t="shared" si="10"/>
        <v>IC.PU.030602</v>
      </c>
      <c r="K168" s="170" t="s">
        <v>2379</v>
      </c>
      <c r="L168" s="145" t="str">
        <f t="shared" si="11"/>
        <v xml:space="preserve">     Cleansed with other: specify</v>
      </c>
      <c r="M168" s="171" t="str">
        <f t="shared" si="12"/>
        <v>PI.IC.PU.030602.01</v>
      </c>
      <c r="N168" s="171"/>
      <c r="O168" s="171" t="str">
        <f t="shared" si="13"/>
        <v>PH.IC.PU.030602.01</v>
      </c>
      <c r="Q168" s="171" t="str">
        <f t="shared" si="14"/>
        <v>CL.IC.PU.030602.01</v>
      </c>
      <c r="AR168" s="145" t="s">
        <v>12773</v>
      </c>
      <c r="AS168" s="145">
        <v>1749</v>
      </c>
    </row>
    <row r="169" spans="1:45" s="145" customFormat="1" ht="16">
      <c r="A169" s="145" t="s">
        <v>5692</v>
      </c>
      <c r="C169" s="170" t="s">
        <v>12185</v>
      </c>
      <c r="E169" s="170" t="s">
        <v>6988</v>
      </c>
      <c r="F169" s="145" t="s">
        <v>14630</v>
      </c>
      <c r="G169" s="145" t="s">
        <v>11484</v>
      </c>
      <c r="H169" s="170" t="s">
        <v>12185</v>
      </c>
      <c r="I169" s="145" t="s">
        <v>11484</v>
      </c>
      <c r="J169" s="171" t="str">
        <f t="shared" si="10"/>
        <v>IC.PU.030603</v>
      </c>
      <c r="K169" s="170" t="s">
        <v>12175</v>
      </c>
      <c r="L169" s="145" t="str">
        <f t="shared" si="11"/>
        <v>Chlorhexidine</v>
      </c>
      <c r="M169" s="171" t="str">
        <f t="shared" si="12"/>
        <v>PI.IC.PU.030603.01</v>
      </c>
      <c r="N169" s="171"/>
      <c r="O169" s="171" t="str">
        <f t="shared" si="13"/>
        <v>PH.IC.PU.030603.01</v>
      </c>
      <c r="Q169" s="171" t="str">
        <f t="shared" si="14"/>
        <v>CL.IC.PU.030603.01</v>
      </c>
      <c r="R169" s="145" t="s">
        <v>12465</v>
      </c>
      <c r="S169" s="145">
        <v>717</v>
      </c>
      <c r="AR169" s="145" t="s">
        <v>12773</v>
      </c>
      <c r="AS169" s="145">
        <v>1749</v>
      </c>
    </row>
    <row r="170" spans="1:45" s="145" customFormat="1" ht="16">
      <c r="A170" s="145" t="s">
        <v>5692</v>
      </c>
      <c r="C170" s="170" t="s">
        <v>12592</v>
      </c>
      <c r="E170" s="170" t="s">
        <v>6988</v>
      </c>
      <c r="F170" s="145" t="s">
        <v>14630</v>
      </c>
      <c r="G170" s="145" t="s">
        <v>5574</v>
      </c>
      <c r="H170" s="170" t="s">
        <v>12594</v>
      </c>
      <c r="I170" s="145" t="s">
        <v>5574</v>
      </c>
      <c r="J170" s="171" t="str">
        <f t="shared" si="10"/>
        <v>IC.PU.030604</v>
      </c>
      <c r="K170" s="170" t="s">
        <v>2379</v>
      </c>
      <c r="L170" s="145" t="str">
        <f t="shared" si="11"/>
        <v>Betadine</v>
      </c>
      <c r="M170" s="171" t="str">
        <f t="shared" si="12"/>
        <v>PI.IC.PU.030604.01</v>
      </c>
      <c r="N170" s="171"/>
      <c r="O170" s="171" t="str">
        <f t="shared" si="13"/>
        <v>PH.IC.PU.030604.01</v>
      </c>
      <c r="Q170" s="171" t="str">
        <f t="shared" si="14"/>
        <v>CL.IC.PU.030604.01</v>
      </c>
      <c r="R170" s="145" t="s">
        <v>12465</v>
      </c>
      <c r="S170" s="145">
        <v>718</v>
      </c>
      <c r="AR170" s="145" t="s">
        <v>12773</v>
      </c>
      <c r="AS170" s="145">
        <v>1749</v>
      </c>
    </row>
    <row r="171" spans="1:45" s="145" customFormat="1" ht="16">
      <c r="A171" s="145" t="s">
        <v>5692</v>
      </c>
      <c r="C171" s="170" t="s">
        <v>12592</v>
      </c>
      <c r="D171" s="145" t="s">
        <v>8585</v>
      </c>
      <c r="E171" s="170" t="s">
        <v>6317</v>
      </c>
      <c r="F171" s="145" t="s">
        <v>14630</v>
      </c>
      <c r="G171" s="145" t="s">
        <v>11398</v>
      </c>
      <c r="H171" s="170" t="s">
        <v>11848</v>
      </c>
      <c r="I171" s="145" t="s">
        <v>12157</v>
      </c>
      <c r="J171" s="171" t="str">
        <f t="shared" si="10"/>
        <v>IC.PU.030701</v>
      </c>
      <c r="K171" s="170" t="s">
        <v>2379</v>
      </c>
      <c r="L171" s="145" t="str">
        <f t="shared" si="11"/>
        <v xml:space="preserve">     Drainage none</v>
      </c>
      <c r="M171" s="171" t="str">
        <f t="shared" si="12"/>
        <v>PI.IC.PU.030701.01</v>
      </c>
      <c r="N171" s="171"/>
      <c r="O171" s="171" t="str">
        <f t="shared" si="13"/>
        <v>PH.IC.PU.030701.01</v>
      </c>
      <c r="Q171" s="171" t="str">
        <f t="shared" si="14"/>
        <v>CL.IC.PU.030701.01</v>
      </c>
      <c r="AR171" s="145" t="s">
        <v>12773</v>
      </c>
      <c r="AS171" s="145">
        <v>1749</v>
      </c>
    </row>
    <row r="172" spans="1:45" s="145" customFormat="1" ht="16">
      <c r="A172" s="145" t="s">
        <v>5692</v>
      </c>
      <c r="C172" s="170" t="s">
        <v>12592</v>
      </c>
      <c r="E172" s="170" t="s">
        <v>6317</v>
      </c>
      <c r="F172" s="145" t="s">
        <v>14630</v>
      </c>
      <c r="G172" s="145" t="s">
        <v>14528</v>
      </c>
      <c r="H172" s="170" t="s">
        <v>12030</v>
      </c>
      <c r="I172" s="145" t="s">
        <v>10906</v>
      </c>
      <c r="J172" s="171" t="str">
        <f t="shared" si="10"/>
        <v>IC.PU.030702</v>
      </c>
      <c r="K172" s="170" t="s">
        <v>2379</v>
      </c>
      <c r="L172" s="145" t="str">
        <f t="shared" si="11"/>
        <v xml:space="preserve">     Drainage Serosanguineous</v>
      </c>
      <c r="M172" s="171" t="str">
        <f t="shared" si="12"/>
        <v>PI.IC.PU.030702.01</v>
      </c>
      <c r="N172" s="171"/>
      <c r="O172" s="171" t="str">
        <f t="shared" si="13"/>
        <v>PH.IC.PU.030702.01</v>
      </c>
      <c r="Q172" s="171" t="str">
        <f t="shared" si="14"/>
        <v>CL.IC.PU.030702.01</v>
      </c>
      <c r="AR172" s="145" t="s">
        <v>12773</v>
      </c>
      <c r="AS172" s="145">
        <v>1749</v>
      </c>
    </row>
    <row r="173" spans="1:45" s="145" customFormat="1" ht="16">
      <c r="A173" s="145" t="s">
        <v>5692</v>
      </c>
      <c r="C173" s="170" t="s">
        <v>12592</v>
      </c>
      <c r="E173" s="170" t="s">
        <v>6317</v>
      </c>
      <c r="F173" s="145" t="s">
        <v>14630</v>
      </c>
      <c r="G173" s="145" t="s">
        <v>14529</v>
      </c>
      <c r="H173" s="170" t="s">
        <v>12032</v>
      </c>
      <c r="I173" s="145" t="s">
        <v>11883</v>
      </c>
      <c r="J173" s="171" t="str">
        <f t="shared" si="10"/>
        <v>IC.PU.030703</v>
      </c>
      <c r="K173" s="170" t="s">
        <v>2379</v>
      </c>
      <c r="L173" s="145" t="str">
        <f t="shared" si="11"/>
        <v xml:space="preserve">     Drainage bloody</v>
      </c>
      <c r="M173" s="171" t="str">
        <f t="shared" si="12"/>
        <v>PI.IC.PU.030703.01</v>
      </c>
      <c r="N173" s="171"/>
      <c r="O173" s="171" t="str">
        <f t="shared" si="13"/>
        <v>PH.IC.PU.030703.01</v>
      </c>
      <c r="Q173" s="171" t="str">
        <f t="shared" si="14"/>
        <v>CL.IC.PU.030703.01</v>
      </c>
      <c r="AR173" s="145" t="s">
        <v>12773</v>
      </c>
      <c r="AS173" s="145">
        <v>1749</v>
      </c>
    </row>
    <row r="174" spans="1:45" s="145" customFormat="1" ht="16">
      <c r="A174" s="145" t="s">
        <v>5692</v>
      </c>
      <c r="C174" s="170" t="s">
        <v>12185</v>
      </c>
      <c r="E174" s="170" t="s">
        <v>6317</v>
      </c>
      <c r="F174" s="145" t="s">
        <v>14630</v>
      </c>
      <c r="G174" s="145" t="s">
        <v>14530</v>
      </c>
      <c r="H174" s="170" t="s">
        <v>12028</v>
      </c>
      <c r="I174" s="145" t="s">
        <v>11548</v>
      </c>
      <c r="J174" s="171" t="str">
        <f t="shared" si="10"/>
        <v>IC.PU.030704</v>
      </c>
      <c r="K174" s="170" t="s">
        <v>12175</v>
      </c>
      <c r="L174" s="145" t="str">
        <f t="shared" si="11"/>
        <v xml:space="preserve">     Drainage serous</v>
      </c>
      <c r="M174" s="171" t="str">
        <f t="shared" si="12"/>
        <v>PI.IC.PU.030704.01</v>
      </c>
      <c r="N174" s="171"/>
      <c r="O174" s="171" t="str">
        <f t="shared" si="13"/>
        <v>PH.IC.PU.030704.01</v>
      </c>
      <c r="Q174" s="171" t="str">
        <f t="shared" si="14"/>
        <v>CL.IC.PU.030704.01</v>
      </c>
      <c r="AR174" s="145" t="s">
        <v>12773</v>
      </c>
      <c r="AS174" s="145">
        <v>1749</v>
      </c>
    </row>
    <row r="175" spans="1:45" s="145" customFormat="1" ht="16">
      <c r="A175" s="145" t="s">
        <v>5692</v>
      </c>
      <c r="C175" s="170" t="s">
        <v>12185</v>
      </c>
      <c r="E175" s="170" t="s">
        <v>6317</v>
      </c>
      <c r="F175" s="145" t="s">
        <v>14630</v>
      </c>
      <c r="G175" s="145" t="s">
        <v>14531</v>
      </c>
      <c r="H175" s="170" t="s">
        <v>12210</v>
      </c>
      <c r="I175" s="145" t="s">
        <v>11554</v>
      </c>
      <c r="J175" s="171" t="str">
        <f t="shared" si="10"/>
        <v>IC.PU.030705</v>
      </c>
      <c r="K175" s="170" t="s">
        <v>12175</v>
      </c>
      <c r="L175" s="145" t="str">
        <f t="shared" si="11"/>
        <v xml:space="preserve">     Drainage purulent</v>
      </c>
      <c r="M175" s="171" t="str">
        <f t="shared" si="12"/>
        <v>PI.IC.PU.030705.01</v>
      </c>
      <c r="N175" s="171"/>
      <c r="O175" s="171" t="str">
        <f t="shared" si="13"/>
        <v>PH.IC.PU.030705.01</v>
      </c>
      <c r="Q175" s="171" t="str">
        <f t="shared" si="14"/>
        <v>CL.IC.PU.030705.01</v>
      </c>
      <c r="AR175" s="145" t="s">
        <v>12773</v>
      </c>
      <c r="AS175" s="145">
        <v>1749</v>
      </c>
    </row>
    <row r="176" spans="1:45" s="145" customFormat="1" ht="16">
      <c r="A176" s="145" t="s">
        <v>5692</v>
      </c>
      <c r="C176" s="170" t="s">
        <v>12185</v>
      </c>
      <c r="D176" s="145" t="s">
        <v>14532</v>
      </c>
      <c r="E176" s="170" t="s">
        <v>3574</v>
      </c>
      <c r="F176" s="145" t="s">
        <v>14630</v>
      </c>
      <c r="G176" s="145" t="s">
        <v>11363</v>
      </c>
      <c r="H176" s="170" t="s">
        <v>11848</v>
      </c>
      <c r="I176" s="145" t="s">
        <v>12171</v>
      </c>
      <c r="J176" s="171" t="str">
        <f t="shared" si="10"/>
        <v>IC.PU.030801</v>
      </c>
      <c r="K176" s="170" t="s">
        <v>12175</v>
      </c>
      <c r="L176" s="145" t="str">
        <f t="shared" si="11"/>
        <v xml:space="preserve">     None</v>
      </c>
      <c r="M176" s="171" t="str">
        <f t="shared" si="12"/>
        <v>PI.IC.PU.030801.01</v>
      </c>
      <c r="N176" s="171"/>
      <c r="O176" s="171" t="str">
        <f t="shared" si="13"/>
        <v>PH.IC.PU.030801.01</v>
      </c>
      <c r="Q176" s="171" t="str">
        <f t="shared" si="14"/>
        <v>CL.IC.PU.030801.01</v>
      </c>
      <c r="AR176" s="145" t="s">
        <v>12773</v>
      </c>
      <c r="AS176" s="145">
        <v>1749</v>
      </c>
    </row>
    <row r="177" spans="1:45" s="145" customFormat="1" ht="16">
      <c r="A177" s="145" t="s">
        <v>5692</v>
      </c>
      <c r="C177" s="170" t="s">
        <v>12185</v>
      </c>
      <c r="E177" s="170" t="s">
        <v>3574</v>
      </c>
      <c r="F177" s="145" t="s">
        <v>14630</v>
      </c>
      <c r="G177" s="145" t="s">
        <v>14533</v>
      </c>
      <c r="H177" s="170" t="s">
        <v>12030</v>
      </c>
      <c r="I177" s="145" t="s">
        <v>9609</v>
      </c>
      <c r="J177" s="171" t="str">
        <f t="shared" si="10"/>
        <v>IC.PU.030802</v>
      </c>
      <c r="K177" s="170" t="s">
        <v>12175</v>
      </c>
      <c r="L177" s="145" t="str">
        <f t="shared" si="11"/>
        <v xml:space="preserve">     Drainage amount scant</v>
      </c>
      <c r="M177" s="171" t="str">
        <f t="shared" si="12"/>
        <v>PI.IC.PU.030802.01</v>
      </c>
      <c r="N177" s="171"/>
      <c r="O177" s="171" t="str">
        <f t="shared" si="13"/>
        <v>PH.IC.PU.030802.01</v>
      </c>
      <c r="Q177" s="171" t="str">
        <f t="shared" si="14"/>
        <v>CL.IC.PU.030802.01</v>
      </c>
      <c r="AR177" s="145" t="s">
        <v>12773</v>
      </c>
      <c r="AS177" s="145">
        <v>1749</v>
      </c>
    </row>
    <row r="178" spans="1:45" s="145" customFormat="1" ht="16">
      <c r="A178" s="145" t="s">
        <v>5692</v>
      </c>
      <c r="C178" s="170" t="s">
        <v>12185</v>
      </c>
      <c r="E178" s="170" t="s">
        <v>3574</v>
      </c>
      <c r="F178" s="145" t="s">
        <v>14630</v>
      </c>
      <c r="G178" s="145" t="s">
        <v>14534</v>
      </c>
      <c r="H178" s="170" t="s">
        <v>12032</v>
      </c>
      <c r="I178" s="145" t="s">
        <v>9423</v>
      </c>
      <c r="J178" s="171" t="str">
        <f t="shared" si="10"/>
        <v>IC.PU.030803</v>
      </c>
      <c r="K178" s="170" t="s">
        <v>12175</v>
      </c>
      <c r="L178" s="145" t="str">
        <f t="shared" si="11"/>
        <v xml:space="preserve">     Drainage amount small</v>
      </c>
      <c r="M178" s="171" t="str">
        <f t="shared" si="12"/>
        <v>PI.IC.PU.030803.01</v>
      </c>
      <c r="N178" s="171"/>
      <c r="O178" s="171" t="str">
        <f t="shared" si="13"/>
        <v>PH.IC.PU.030803.01</v>
      </c>
      <c r="Q178" s="171" t="str">
        <f t="shared" si="14"/>
        <v>CL.IC.PU.030803.01</v>
      </c>
      <c r="AR178" s="145" t="s">
        <v>12773</v>
      </c>
      <c r="AS178" s="145">
        <v>1749</v>
      </c>
    </row>
    <row r="179" spans="1:45" s="145" customFormat="1" ht="16">
      <c r="A179" s="145" t="s">
        <v>5692</v>
      </c>
      <c r="C179" s="170" t="s">
        <v>12185</v>
      </c>
      <c r="E179" s="170" t="s">
        <v>3574</v>
      </c>
      <c r="F179" s="145" t="s">
        <v>14630</v>
      </c>
      <c r="G179" s="145" t="s">
        <v>14535</v>
      </c>
      <c r="H179" s="170" t="s">
        <v>12028</v>
      </c>
      <c r="I179" s="145" t="s">
        <v>10117</v>
      </c>
      <c r="J179" s="171" t="str">
        <f t="shared" si="10"/>
        <v>IC.PU.030804</v>
      </c>
      <c r="K179" s="170" t="s">
        <v>12175</v>
      </c>
      <c r="L179" s="145" t="str">
        <f t="shared" si="11"/>
        <v xml:space="preserve">     Drainage amount moderate</v>
      </c>
      <c r="M179" s="171" t="str">
        <f t="shared" si="12"/>
        <v>PI.IC.PU.030804.01</v>
      </c>
      <c r="N179" s="171"/>
      <c r="O179" s="171" t="str">
        <f t="shared" si="13"/>
        <v>PH.IC.PU.030804.01</v>
      </c>
      <c r="Q179" s="171" t="str">
        <f t="shared" si="14"/>
        <v>CL.IC.PU.030804.01</v>
      </c>
      <c r="AR179" s="145" t="s">
        <v>12773</v>
      </c>
      <c r="AS179" s="145">
        <v>1749</v>
      </c>
    </row>
    <row r="180" spans="1:45" s="145" customFormat="1" ht="16">
      <c r="A180" s="145" t="s">
        <v>5692</v>
      </c>
      <c r="C180" s="170" t="s">
        <v>12185</v>
      </c>
      <c r="E180" s="170" t="s">
        <v>3574</v>
      </c>
      <c r="F180" s="145" t="s">
        <v>14630</v>
      </c>
      <c r="G180" s="145" t="s">
        <v>14536</v>
      </c>
      <c r="H180" s="170" t="s">
        <v>12210</v>
      </c>
      <c r="I180" s="145" t="s">
        <v>9426</v>
      </c>
      <c r="J180" s="171" t="str">
        <f t="shared" si="10"/>
        <v>IC.PU.030805</v>
      </c>
      <c r="K180" s="170" t="s">
        <v>12175</v>
      </c>
      <c r="L180" s="145" t="str">
        <f t="shared" si="11"/>
        <v xml:space="preserve">     Drainage amount large</v>
      </c>
      <c r="M180" s="171" t="str">
        <f t="shared" si="12"/>
        <v>PI.IC.PU.030805.01</v>
      </c>
      <c r="N180" s="171"/>
      <c r="O180" s="171" t="str">
        <f t="shared" si="13"/>
        <v>PH.IC.PU.030805.01</v>
      </c>
      <c r="Q180" s="171" t="str">
        <f t="shared" si="14"/>
        <v>CL.IC.PU.030805.01</v>
      </c>
      <c r="AR180" s="145" t="s">
        <v>12773</v>
      </c>
      <c r="AS180" s="145">
        <v>1749</v>
      </c>
    </row>
    <row r="181" spans="1:45" s="145" customFormat="1" ht="16">
      <c r="A181" s="145" t="s">
        <v>5692</v>
      </c>
      <c r="C181" s="170" t="s">
        <v>12185</v>
      </c>
      <c r="D181" s="145" t="s">
        <v>14539</v>
      </c>
      <c r="E181" s="170" t="s">
        <v>3690</v>
      </c>
      <c r="F181" s="145" t="s">
        <v>14630</v>
      </c>
      <c r="G181" s="145" t="s">
        <v>14537</v>
      </c>
      <c r="H181" s="170" t="s">
        <v>11848</v>
      </c>
      <c r="I181" s="145" t="s">
        <v>11753</v>
      </c>
      <c r="J181" s="171" t="str">
        <f t="shared" si="10"/>
        <v>IC.PU.030901</v>
      </c>
      <c r="K181" s="170" t="s">
        <v>12175</v>
      </c>
      <c r="L181" s="145" t="str">
        <f t="shared" si="11"/>
        <v xml:space="preserve">     Drainage unchanged</v>
      </c>
      <c r="M181" s="171" t="str">
        <f t="shared" si="12"/>
        <v>PI.IC.PU.030901.01</v>
      </c>
      <c r="N181" s="171"/>
      <c r="O181" s="171" t="str">
        <f t="shared" si="13"/>
        <v>PH.IC.PU.030901.01</v>
      </c>
      <c r="Q181" s="171" t="str">
        <f t="shared" si="14"/>
        <v>CL.IC.PU.030901.01</v>
      </c>
      <c r="AR181" s="145" t="s">
        <v>12773</v>
      </c>
      <c r="AS181" s="145">
        <v>1749</v>
      </c>
    </row>
    <row r="182" spans="1:45" s="145" customFormat="1" ht="16">
      <c r="A182" s="145" t="s">
        <v>5692</v>
      </c>
      <c r="C182" s="170" t="s">
        <v>12185</v>
      </c>
      <c r="E182" s="170" t="s">
        <v>3690</v>
      </c>
      <c r="F182" s="145" t="s">
        <v>14630</v>
      </c>
      <c r="G182" s="145" t="s">
        <v>14538</v>
      </c>
      <c r="H182" s="170" t="s">
        <v>12030</v>
      </c>
      <c r="I182" s="145" t="s">
        <v>11752</v>
      </c>
      <c r="J182" s="171" t="str">
        <f t="shared" si="10"/>
        <v>IC.PU.030902</v>
      </c>
      <c r="K182" s="170" t="s">
        <v>12175</v>
      </c>
      <c r="L182" s="145" t="str">
        <f t="shared" si="11"/>
        <v xml:space="preserve">     Drainage decreasing</v>
      </c>
      <c r="M182" s="171" t="str">
        <f t="shared" si="12"/>
        <v>PI.IC.PU.030902.01</v>
      </c>
      <c r="N182" s="171"/>
      <c r="O182" s="171" t="str">
        <f t="shared" si="13"/>
        <v>PH.IC.PU.030902.01</v>
      </c>
      <c r="Q182" s="171" t="str">
        <f t="shared" si="14"/>
        <v>CL.IC.PU.030902.01</v>
      </c>
      <c r="AR182" s="145" t="s">
        <v>12773</v>
      </c>
      <c r="AS182" s="145">
        <v>1749</v>
      </c>
    </row>
    <row r="183" spans="1:45" s="145" customFormat="1" ht="16">
      <c r="A183" s="145" t="s">
        <v>5692</v>
      </c>
      <c r="C183" s="170" t="s">
        <v>12185</v>
      </c>
      <c r="E183" s="170" t="s">
        <v>3690</v>
      </c>
      <c r="F183" s="145" t="s">
        <v>14630</v>
      </c>
      <c r="G183" s="145" t="s">
        <v>11582</v>
      </c>
      <c r="H183" s="170" t="s">
        <v>12032</v>
      </c>
      <c r="I183" s="145" t="s">
        <v>11583</v>
      </c>
      <c r="J183" s="171" t="str">
        <f t="shared" si="10"/>
        <v>IC.PU.030903</v>
      </c>
      <c r="K183" s="170" t="s">
        <v>12175</v>
      </c>
      <c r="L183" s="145" t="str">
        <f t="shared" si="11"/>
        <v xml:space="preserve">     Drainage increasing</v>
      </c>
      <c r="M183" s="171" t="str">
        <f t="shared" si="12"/>
        <v>PI.IC.PU.030903.01</v>
      </c>
      <c r="N183" s="171"/>
      <c r="O183" s="171" t="str">
        <f t="shared" si="13"/>
        <v>PH.IC.PU.030903.01</v>
      </c>
      <c r="Q183" s="171" t="str">
        <f t="shared" si="14"/>
        <v>CL.IC.PU.030903.01</v>
      </c>
      <c r="AR183" s="145" t="s">
        <v>12773</v>
      </c>
      <c r="AS183" s="145">
        <v>1749</v>
      </c>
    </row>
    <row r="184" spans="1:45" s="167" customFormat="1" ht="15">
      <c r="A184" s="167" t="s">
        <v>5692</v>
      </c>
      <c r="C184" s="61" t="s">
        <v>12185</v>
      </c>
      <c r="D184" s="167" t="s">
        <v>5433</v>
      </c>
      <c r="E184" s="61" t="s">
        <v>3188</v>
      </c>
      <c r="F184" s="167" t="s">
        <v>5434</v>
      </c>
      <c r="G184" s="167" t="s">
        <v>10463</v>
      </c>
      <c r="H184" s="62" t="s">
        <v>11848</v>
      </c>
      <c r="I184" s="167" t="s">
        <v>10463</v>
      </c>
      <c r="J184" s="63" t="str">
        <f t="shared" si="10"/>
        <v>IC.PU.031001</v>
      </c>
      <c r="K184" s="61" t="s">
        <v>12175</v>
      </c>
      <c r="L184" s="167" t="str">
        <f t="shared" si="11"/>
        <v>Present</v>
      </c>
      <c r="M184" s="168" t="str">
        <f t="shared" si="12"/>
        <v>PI.IC.PU.031001.01</v>
      </c>
      <c r="N184" s="168"/>
      <c r="O184" s="168" t="str">
        <f t="shared" si="13"/>
        <v>PH.IC.PU.031001.01</v>
      </c>
      <c r="Q184" s="168" t="str">
        <f t="shared" si="14"/>
        <v>CL.IC.PU.031001.01</v>
      </c>
    </row>
    <row r="185" spans="1:45" s="167" customFormat="1" ht="15">
      <c r="A185" s="167" t="s">
        <v>5692</v>
      </c>
      <c r="C185" s="61" t="s">
        <v>12185</v>
      </c>
      <c r="E185" s="61" t="s">
        <v>3188</v>
      </c>
      <c r="F185" s="167" t="s">
        <v>5434</v>
      </c>
      <c r="G185" s="167" t="s">
        <v>10464</v>
      </c>
      <c r="H185" s="62" t="s">
        <v>12030</v>
      </c>
      <c r="I185" s="167" t="s">
        <v>10464</v>
      </c>
      <c r="J185" s="63" t="str">
        <f t="shared" si="10"/>
        <v>IC.PU.031002</v>
      </c>
      <c r="K185" s="61" t="s">
        <v>12175</v>
      </c>
      <c r="L185" s="167" t="str">
        <f t="shared" si="11"/>
        <v>Absent</v>
      </c>
      <c r="M185" s="168" t="str">
        <f t="shared" si="12"/>
        <v>PI.IC.PU.031002.01</v>
      </c>
      <c r="N185" s="168"/>
      <c r="O185" s="168" t="str">
        <f t="shared" si="13"/>
        <v>PH.IC.PU.031002.01</v>
      </c>
      <c r="Q185" s="168" t="str">
        <f t="shared" si="14"/>
        <v>CL.IC.PU.031002.01</v>
      </c>
    </row>
    <row r="186" spans="1:45" s="167" customFormat="1" ht="15">
      <c r="A186" s="167" t="s">
        <v>5692</v>
      </c>
      <c r="C186" s="61" t="s">
        <v>12185</v>
      </c>
      <c r="D186" s="167" t="s">
        <v>7469</v>
      </c>
      <c r="E186" s="61" t="s">
        <v>5749</v>
      </c>
      <c r="F186" s="167" t="s">
        <v>5436</v>
      </c>
      <c r="G186" s="167" t="s">
        <v>5437</v>
      </c>
      <c r="H186" s="62" t="s">
        <v>11848</v>
      </c>
      <c r="I186" s="167" t="s">
        <v>5438</v>
      </c>
      <c r="J186" s="63" t="str">
        <f t="shared" si="10"/>
        <v>IC.PU.031101</v>
      </c>
      <c r="K186" s="61" t="s">
        <v>12175</v>
      </c>
      <c r="L186" s="167" t="str">
        <f t="shared" si="11"/>
        <v>Anterior right</v>
      </c>
      <c r="M186" s="168" t="str">
        <f t="shared" si="12"/>
        <v>PI.IC.PU.031101.01</v>
      </c>
      <c r="N186" s="168"/>
      <c r="O186" s="168" t="str">
        <f t="shared" si="13"/>
        <v>PH.IC.PU.031101.01</v>
      </c>
      <c r="Q186" s="168" t="str">
        <f t="shared" si="14"/>
        <v>CL.IC.PU.031101.01</v>
      </c>
    </row>
    <row r="187" spans="1:45" s="167" customFormat="1" ht="15">
      <c r="A187" s="167" t="s">
        <v>5692</v>
      </c>
      <c r="C187" s="61" t="s">
        <v>12185</v>
      </c>
      <c r="E187" s="61" t="s">
        <v>5749</v>
      </c>
      <c r="F187" s="167" t="s">
        <v>5436</v>
      </c>
      <c r="G187" s="167" t="s">
        <v>5621</v>
      </c>
      <c r="H187" s="62" t="s">
        <v>12030</v>
      </c>
      <c r="I187" s="167" t="s">
        <v>5440</v>
      </c>
      <c r="J187" s="63" t="str">
        <f t="shared" si="10"/>
        <v>IC.PU.031102</v>
      </c>
      <c r="K187" s="61" t="s">
        <v>12175</v>
      </c>
      <c r="L187" s="167" t="str">
        <f t="shared" si="11"/>
        <v>Anterior left</v>
      </c>
      <c r="M187" s="168" t="str">
        <f t="shared" si="12"/>
        <v>PI.IC.PU.031102.01</v>
      </c>
      <c r="N187" s="168"/>
      <c r="O187" s="168" t="str">
        <f t="shared" si="13"/>
        <v>PH.IC.PU.031102.01</v>
      </c>
      <c r="Q187" s="168" t="str">
        <f t="shared" si="14"/>
        <v>CL.IC.PU.031102.01</v>
      </c>
    </row>
    <row r="188" spans="1:45" s="167" customFormat="1" ht="15">
      <c r="A188" s="167" t="s">
        <v>5692</v>
      </c>
      <c r="C188" s="61" t="s">
        <v>12185</v>
      </c>
      <c r="E188" s="61" t="s">
        <v>5749</v>
      </c>
      <c r="F188" s="167" t="s">
        <v>5436</v>
      </c>
      <c r="G188" s="167" t="s">
        <v>8710</v>
      </c>
      <c r="H188" s="62" t="s">
        <v>12032</v>
      </c>
      <c r="I188" s="167" t="s">
        <v>8710</v>
      </c>
      <c r="J188" s="63" t="str">
        <f t="shared" si="10"/>
        <v>IC.PU.031103</v>
      </c>
      <c r="K188" s="61" t="s">
        <v>12175</v>
      </c>
      <c r="L188" s="167" t="str">
        <f t="shared" si="11"/>
        <v>Mediastinal</v>
      </c>
      <c r="M188" s="168" t="str">
        <f t="shared" si="12"/>
        <v>PI.IC.PU.031103.01</v>
      </c>
      <c r="N188" s="168"/>
      <c r="O188" s="168" t="str">
        <f t="shared" si="13"/>
        <v>PH.IC.PU.031103.01</v>
      </c>
      <c r="Q188" s="168" t="str">
        <f t="shared" si="14"/>
        <v>CL.IC.PU.031103.01</v>
      </c>
    </row>
    <row r="189" spans="1:45" s="167" customFormat="1" ht="15">
      <c r="A189" s="167" t="s">
        <v>5692</v>
      </c>
      <c r="C189" s="61" t="s">
        <v>12185</v>
      </c>
      <c r="E189" s="61" t="s">
        <v>5749</v>
      </c>
      <c r="F189" s="167" t="s">
        <v>5436</v>
      </c>
      <c r="G189" s="167" t="s">
        <v>5441</v>
      </c>
      <c r="H189" s="62" t="s">
        <v>12028</v>
      </c>
      <c r="I189" s="167" t="s">
        <v>5441</v>
      </c>
      <c r="J189" s="63" t="str">
        <f t="shared" si="10"/>
        <v>IC.PU.031104</v>
      </c>
      <c r="K189" s="61" t="s">
        <v>12175</v>
      </c>
      <c r="L189" s="167" t="str">
        <f t="shared" si="11"/>
        <v>Pleural</v>
      </c>
      <c r="M189" s="168" t="str">
        <f t="shared" si="12"/>
        <v>PI.IC.PU.031104.01</v>
      </c>
      <c r="N189" s="168"/>
      <c r="O189" s="168" t="str">
        <f t="shared" si="13"/>
        <v>PH.IC.PU.031104.01</v>
      </c>
      <c r="Q189" s="168" t="str">
        <f t="shared" si="14"/>
        <v>CL.IC.PU.031104.01</v>
      </c>
    </row>
    <row r="190" spans="1:45" s="167" customFormat="1" ht="15">
      <c r="A190" s="167" t="s">
        <v>5692</v>
      </c>
      <c r="C190" s="61" t="s">
        <v>12185</v>
      </c>
      <c r="E190" s="61" t="s">
        <v>5749</v>
      </c>
      <c r="F190" s="167" t="s">
        <v>5436</v>
      </c>
      <c r="G190" s="167" t="s">
        <v>5442</v>
      </c>
      <c r="H190" s="62" t="s">
        <v>12210</v>
      </c>
      <c r="I190" s="167" t="s">
        <v>5443</v>
      </c>
      <c r="J190" s="63" t="str">
        <f t="shared" si="10"/>
        <v>IC.PU.031105</v>
      </c>
      <c r="K190" s="61" t="s">
        <v>12175</v>
      </c>
      <c r="L190" s="167" t="str">
        <f t="shared" si="11"/>
        <v>Posterior right</v>
      </c>
      <c r="M190" s="168" t="str">
        <f t="shared" si="12"/>
        <v>PI.IC.PU.031105.01</v>
      </c>
      <c r="N190" s="168"/>
      <c r="O190" s="168" t="str">
        <f t="shared" si="13"/>
        <v>PH.IC.PU.031105.01</v>
      </c>
      <c r="Q190" s="168" t="str">
        <f t="shared" si="14"/>
        <v>CL.IC.PU.031105.01</v>
      </c>
    </row>
    <row r="191" spans="1:45" s="167" customFormat="1" ht="15">
      <c r="A191" s="167" t="s">
        <v>5692</v>
      </c>
      <c r="C191" s="61" t="s">
        <v>12185</v>
      </c>
      <c r="E191" s="61" t="s">
        <v>5749</v>
      </c>
      <c r="F191" s="167" t="s">
        <v>5436</v>
      </c>
      <c r="G191" s="167" t="s">
        <v>5444</v>
      </c>
      <c r="H191" s="62" t="s">
        <v>12212</v>
      </c>
      <c r="I191" s="167" t="s">
        <v>5445</v>
      </c>
      <c r="J191" s="63" t="str">
        <f>CONCATENATE("IC.PU.",C191,E191,H191)</f>
        <v>IC.PU.031106</v>
      </c>
      <c r="K191" s="61" t="s">
        <v>12175</v>
      </c>
      <c r="L191" s="167" t="str">
        <f>G191</f>
        <v>Posterior left</v>
      </c>
      <c r="M191" s="168" t="str">
        <f>CONCATENATE("PI.",J191,".",K191)</f>
        <v>PI.IC.PU.031106.01</v>
      </c>
      <c r="N191" s="168"/>
      <c r="O191" s="168" t="str">
        <f>CONCATENATE("PH.",J191,".",K191)</f>
        <v>PH.IC.PU.031106.01</v>
      </c>
      <c r="Q191" s="168" t="str">
        <f>CONCATENATE("CL.",J191,".",K191)</f>
        <v>CL.IC.PU.031106.01</v>
      </c>
    </row>
    <row r="192" spans="1:45" s="167" customFormat="1" ht="15">
      <c r="A192" s="167" t="s">
        <v>5692</v>
      </c>
      <c r="C192" s="61" t="s">
        <v>12185</v>
      </c>
      <c r="E192" s="61" t="s">
        <v>5749</v>
      </c>
      <c r="F192" s="167" t="s">
        <v>5436</v>
      </c>
      <c r="G192" s="167" t="s">
        <v>13007</v>
      </c>
      <c r="H192" s="62" t="s">
        <v>75</v>
      </c>
      <c r="I192" s="167" t="s">
        <v>5446</v>
      </c>
      <c r="J192" s="63" t="str">
        <f>CONCATENATE("IC.PU.",C192,E192,H192)</f>
        <v>IC.PU.031107</v>
      </c>
      <c r="K192" s="61" t="s">
        <v>1</v>
      </c>
      <c r="L192" s="167" t="str">
        <f>G192</f>
        <v>Mediastinal Sump</v>
      </c>
      <c r="M192" s="168" t="str">
        <f>CONCATENATE("PI.",J192,".",K192)</f>
        <v>PI.IC.PU.031107.01</v>
      </c>
      <c r="N192" s="168"/>
      <c r="O192" s="168" t="str">
        <f>CONCATENATE("PH.",J192,".",K192)</f>
        <v>PH.IC.PU.031107.01</v>
      </c>
      <c r="Q192" s="168" t="str">
        <f>CONCATENATE("CL.",J192,".",K192)</f>
        <v>CL.IC.PU.031107.01</v>
      </c>
      <c r="R192" s="167" t="s">
        <v>12465</v>
      </c>
      <c r="S192" s="167">
        <v>100</v>
      </c>
    </row>
    <row r="193" spans="1:41" s="167" customFormat="1" ht="15">
      <c r="A193" s="167" t="s">
        <v>5692</v>
      </c>
      <c r="C193" s="61" t="s">
        <v>12185</v>
      </c>
      <c r="E193" s="61" t="s">
        <v>5749</v>
      </c>
      <c r="F193" s="167" t="s">
        <v>5436</v>
      </c>
      <c r="G193" s="167" t="s">
        <v>13864</v>
      </c>
      <c r="H193" s="62" t="s">
        <v>11638</v>
      </c>
      <c r="I193" s="167" t="s">
        <v>13867</v>
      </c>
      <c r="J193" s="63" t="str">
        <f t="shared" si="10"/>
        <v>IC.PU.031108</v>
      </c>
      <c r="K193" s="61" t="s">
        <v>12175</v>
      </c>
      <c r="L193" s="167" t="str">
        <f t="shared" si="11"/>
        <v>Pleural right</v>
      </c>
      <c r="M193" s="168" t="str">
        <f t="shared" si="12"/>
        <v>PI.IC.PU.031108.01</v>
      </c>
      <c r="N193" s="168"/>
      <c r="O193" s="168" t="str">
        <f t="shared" si="13"/>
        <v>PH.IC.PU.031108.01</v>
      </c>
      <c r="Q193" s="168" t="str">
        <f t="shared" si="14"/>
        <v>CL.IC.PU.031108.01</v>
      </c>
      <c r="AN193" s="167" t="s">
        <v>12773</v>
      </c>
      <c r="AO193" s="167">
        <v>1521</v>
      </c>
    </row>
    <row r="194" spans="1:41" s="167" customFormat="1" ht="15">
      <c r="A194" s="167" t="s">
        <v>5692</v>
      </c>
      <c r="C194" s="61" t="s">
        <v>12185</v>
      </c>
      <c r="E194" s="61" t="s">
        <v>5749</v>
      </c>
      <c r="F194" s="167" t="s">
        <v>5436</v>
      </c>
      <c r="G194" s="167" t="s">
        <v>13865</v>
      </c>
      <c r="H194" s="62" t="s">
        <v>11639</v>
      </c>
      <c r="I194" s="167" t="s">
        <v>13866</v>
      </c>
      <c r="J194" s="63" t="str">
        <f t="shared" si="10"/>
        <v>IC.PU.031109</v>
      </c>
      <c r="K194" s="61" t="s">
        <v>2379</v>
      </c>
      <c r="L194" s="167" t="str">
        <f t="shared" si="11"/>
        <v>Pleural left</v>
      </c>
      <c r="M194" s="168" t="str">
        <f t="shared" si="12"/>
        <v>PI.IC.PU.031109.01</v>
      </c>
      <c r="N194" s="168"/>
      <c r="O194" s="168" t="str">
        <f t="shared" si="13"/>
        <v>PH.IC.PU.031109.01</v>
      </c>
      <c r="Q194" s="168" t="str">
        <f t="shared" si="14"/>
        <v>CL.IC.PU.031109.01</v>
      </c>
      <c r="AN194" s="167" t="s">
        <v>12773</v>
      </c>
      <c r="AO194" s="167">
        <v>1521</v>
      </c>
    </row>
    <row r="195" spans="1:41" s="167" customFormat="1" ht="15">
      <c r="A195" s="167" t="s">
        <v>5692</v>
      </c>
      <c r="C195" s="61" t="s">
        <v>12185</v>
      </c>
      <c r="D195" s="167" t="s">
        <v>8040</v>
      </c>
      <c r="E195" s="61" t="s">
        <v>3064</v>
      </c>
      <c r="F195" s="167" t="s">
        <v>5447</v>
      </c>
      <c r="G195" s="167" t="s">
        <v>11363</v>
      </c>
      <c r="H195" s="62" t="s">
        <v>11848</v>
      </c>
      <c r="I195" s="167" t="s">
        <v>12157</v>
      </c>
      <c r="J195" s="63" t="str">
        <f t="shared" si="10"/>
        <v>IC.PU.031201</v>
      </c>
      <c r="K195" s="61" t="s">
        <v>2379</v>
      </c>
      <c r="L195" s="167" t="str">
        <f t="shared" si="11"/>
        <v xml:space="preserve">     None</v>
      </c>
      <c r="M195" s="168" t="str">
        <f t="shared" si="12"/>
        <v>PI.IC.PU.031201.01</v>
      </c>
      <c r="N195" s="168"/>
      <c r="O195" s="168" t="str">
        <f t="shared" si="13"/>
        <v>PH.IC.PU.031201.01</v>
      </c>
      <c r="Q195" s="168" t="str">
        <f t="shared" si="14"/>
        <v>CL.IC.PU.031201.01</v>
      </c>
    </row>
    <row r="196" spans="1:41" s="167" customFormat="1" ht="15">
      <c r="A196" s="167" t="s">
        <v>5692</v>
      </c>
      <c r="C196" s="61" t="s">
        <v>12185</v>
      </c>
      <c r="E196" s="61" t="s">
        <v>3064</v>
      </c>
      <c r="F196" s="167" t="s">
        <v>5447</v>
      </c>
      <c r="G196" s="167" t="s">
        <v>11860</v>
      </c>
      <c r="H196" s="62" t="s">
        <v>12030</v>
      </c>
      <c r="I196" s="167" t="s">
        <v>10192</v>
      </c>
      <c r="J196" s="63" t="str">
        <f t="shared" si="10"/>
        <v>IC.PU.031202</v>
      </c>
      <c r="K196" s="61" t="s">
        <v>12175</v>
      </c>
      <c r="L196" s="167" t="str">
        <f t="shared" si="11"/>
        <v xml:space="preserve">     Sutured</v>
      </c>
      <c r="M196" s="168" t="str">
        <f t="shared" si="12"/>
        <v>PI.IC.PU.031202.01</v>
      </c>
      <c r="N196" s="168"/>
      <c r="O196" s="168" t="str">
        <f t="shared" si="13"/>
        <v>PH.IC.PU.031202.01</v>
      </c>
      <c r="Q196" s="168" t="str">
        <f t="shared" si="14"/>
        <v>CL.IC.PU.031202.01</v>
      </c>
    </row>
    <row r="197" spans="1:41" s="167" customFormat="1" ht="15">
      <c r="A197" s="167" t="s">
        <v>5692</v>
      </c>
      <c r="C197" s="61" t="s">
        <v>12185</v>
      </c>
      <c r="E197" s="61" t="s">
        <v>3064</v>
      </c>
      <c r="F197" s="167" t="s">
        <v>5447</v>
      </c>
      <c r="G197" s="167" t="s">
        <v>5448</v>
      </c>
      <c r="H197" s="62" t="s">
        <v>12032</v>
      </c>
      <c r="I197" s="167" t="s">
        <v>11859</v>
      </c>
      <c r="J197" s="63" t="str">
        <f t="shared" si="10"/>
        <v>IC.PU.031203</v>
      </c>
      <c r="K197" s="61" t="s">
        <v>12175</v>
      </c>
      <c r="L197" s="167" t="str">
        <f t="shared" si="11"/>
        <v xml:space="preserve">     Commercial device</v>
      </c>
      <c r="M197" s="168" t="str">
        <f t="shared" si="12"/>
        <v>PI.IC.PU.031203.01</v>
      </c>
      <c r="N197" s="168"/>
      <c r="O197" s="168" t="str">
        <f t="shared" si="13"/>
        <v>PH.IC.PU.031203.01</v>
      </c>
      <c r="Q197" s="168" t="str">
        <f t="shared" si="14"/>
        <v>CL.IC.PU.031203.01</v>
      </c>
    </row>
    <row r="198" spans="1:41" s="167" customFormat="1" ht="15">
      <c r="A198" s="167" t="s">
        <v>5692</v>
      </c>
      <c r="C198" s="61" t="s">
        <v>12185</v>
      </c>
      <c r="D198" s="167" t="s">
        <v>5627</v>
      </c>
      <c r="E198" s="61" t="s">
        <v>5560</v>
      </c>
      <c r="F198" s="167" t="s">
        <v>5447</v>
      </c>
      <c r="G198" s="167" t="s">
        <v>5628</v>
      </c>
      <c r="H198" s="62" t="s">
        <v>11848</v>
      </c>
      <c r="I198" s="167" t="s">
        <v>5452</v>
      </c>
      <c r="J198" s="63" t="str">
        <f t="shared" si="10"/>
        <v>IC.PU.031301</v>
      </c>
      <c r="K198" s="61" t="s">
        <v>12175</v>
      </c>
      <c r="L198" s="167" t="str">
        <f t="shared" si="11"/>
        <v xml:space="preserve">     Chest tube connection banded</v>
      </c>
      <c r="M198" s="168" t="str">
        <f t="shared" si="12"/>
        <v>PI.IC.PU.031301.01</v>
      </c>
      <c r="N198" s="168"/>
      <c r="O198" s="168" t="str">
        <f t="shared" si="13"/>
        <v>PH.IC.PU.031301.01</v>
      </c>
      <c r="Q198" s="168" t="str">
        <f t="shared" si="14"/>
        <v>CL.IC.PU.031301.01</v>
      </c>
    </row>
    <row r="199" spans="1:41" s="167" customFormat="1" ht="15">
      <c r="A199" s="167" t="s">
        <v>5692</v>
      </c>
      <c r="C199" s="61" t="s">
        <v>12185</v>
      </c>
      <c r="E199" s="61" t="s">
        <v>5560</v>
      </c>
      <c r="F199" s="167" t="s">
        <v>5447</v>
      </c>
      <c r="G199" s="167" t="s">
        <v>5453</v>
      </c>
      <c r="H199" s="62" t="s">
        <v>12030</v>
      </c>
      <c r="I199" s="167" t="s">
        <v>5454</v>
      </c>
      <c r="J199" s="63" t="str">
        <f t="shared" si="10"/>
        <v>IC.PU.031302</v>
      </c>
      <c r="K199" s="61" t="s">
        <v>12175</v>
      </c>
      <c r="L199" s="167" t="str">
        <f t="shared" si="11"/>
        <v xml:space="preserve">     Chest tube bands replaced</v>
      </c>
      <c r="M199" s="168" t="str">
        <f t="shared" si="12"/>
        <v>PI.IC.PU.031302.01</v>
      </c>
      <c r="N199" s="168"/>
      <c r="O199" s="168" t="str">
        <f t="shared" si="13"/>
        <v>PH.IC.PU.031302.01</v>
      </c>
      <c r="Q199" s="168" t="str">
        <f t="shared" si="14"/>
        <v>CL.IC.PU.031302.01</v>
      </c>
    </row>
    <row r="200" spans="1:41" s="167" customFormat="1" ht="15">
      <c r="A200" s="167" t="s">
        <v>5692</v>
      </c>
      <c r="C200" s="61" t="s">
        <v>12185</v>
      </c>
      <c r="D200" s="167" t="s">
        <v>7911</v>
      </c>
      <c r="E200" s="61" t="s">
        <v>4082</v>
      </c>
      <c r="F200" s="167" t="s">
        <v>5447</v>
      </c>
      <c r="G200" s="167" t="s">
        <v>10531</v>
      </c>
      <c r="H200" s="62" t="s">
        <v>11848</v>
      </c>
      <c r="I200" s="167" t="s">
        <v>10532</v>
      </c>
      <c r="J200" s="63" t="str">
        <f t="shared" si="10"/>
        <v>IC.PU.031401</v>
      </c>
      <c r="K200" s="61" t="s">
        <v>12175</v>
      </c>
      <c r="L200" s="167" t="str">
        <f t="shared" si="11"/>
        <v xml:space="preserve">     Within normal limits</v>
      </c>
      <c r="M200" s="168" t="str">
        <f t="shared" si="12"/>
        <v>PI.IC.PU.031401.01</v>
      </c>
      <c r="N200" s="168"/>
      <c r="O200" s="168" t="str">
        <f t="shared" si="13"/>
        <v>PH.IC.PU.031401.01</v>
      </c>
      <c r="Q200" s="168" t="str">
        <f t="shared" si="14"/>
        <v>CL.IC.PU.031401.01</v>
      </c>
    </row>
    <row r="201" spans="1:41" s="167" customFormat="1" ht="15">
      <c r="A201" s="167" t="s">
        <v>5692</v>
      </c>
      <c r="C201" s="61" t="s">
        <v>12185</v>
      </c>
      <c r="E201" s="61" t="s">
        <v>4082</v>
      </c>
      <c r="F201" s="167" t="s">
        <v>5447</v>
      </c>
      <c r="G201" s="167" t="s">
        <v>11799</v>
      </c>
      <c r="H201" s="62" t="s">
        <v>12030</v>
      </c>
      <c r="I201" s="167" t="s">
        <v>11800</v>
      </c>
      <c r="J201" s="63" t="str">
        <f t="shared" si="10"/>
        <v>IC.PU.031402</v>
      </c>
      <c r="K201" s="61" t="s">
        <v>12175</v>
      </c>
      <c r="L201" s="167" t="str">
        <f t="shared" si="11"/>
        <v xml:space="preserve">     Swelling</v>
      </c>
      <c r="M201" s="168" t="str">
        <f t="shared" si="12"/>
        <v>PI.IC.PU.031402.01</v>
      </c>
      <c r="N201" s="168"/>
      <c r="O201" s="168" t="str">
        <f t="shared" si="13"/>
        <v>PH.IC.PU.031402.01</v>
      </c>
      <c r="Q201" s="168" t="str">
        <f t="shared" si="14"/>
        <v>CL.IC.PU.031402.01</v>
      </c>
    </row>
    <row r="202" spans="1:41" s="167" customFormat="1" ht="15">
      <c r="A202" s="167" t="s">
        <v>5692</v>
      </c>
      <c r="C202" s="61" t="s">
        <v>12185</v>
      </c>
      <c r="E202" s="61" t="s">
        <v>4082</v>
      </c>
      <c r="F202" s="167" t="s">
        <v>5447</v>
      </c>
      <c r="G202" s="167" t="s">
        <v>11791</v>
      </c>
      <c r="H202" s="62" t="s">
        <v>12032</v>
      </c>
      <c r="I202" s="167" t="s">
        <v>11792</v>
      </c>
      <c r="J202" s="63" t="str">
        <f t="shared" si="10"/>
        <v>IC.PU.031403</v>
      </c>
      <c r="K202" s="61" t="s">
        <v>12175</v>
      </c>
      <c r="L202" s="167" t="str">
        <f t="shared" si="11"/>
        <v xml:space="preserve">     Hematoma</v>
      </c>
      <c r="M202" s="168" t="str">
        <f t="shared" si="12"/>
        <v>PI.IC.PU.031403.01</v>
      </c>
      <c r="N202" s="168"/>
      <c r="O202" s="168" t="str">
        <f t="shared" si="13"/>
        <v>PH.IC.PU.031403.01</v>
      </c>
      <c r="Q202" s="168" t="str">
        <f t="shared" si="14"/>
        <v>CL.IC.PU.031403.01</v>
      </c>
    </row>
    <row r="203" spans="1:41" s="167" customFormat="1" ht="15">
      <c r="A203" s="167" t="s">
        <v>5692</v>
      </c>
      <c r="C203" s="61" t="s">
        <v>12185</v>
      </c>
      <c r="E203" s="61" t="s">
        <v>4082</v>
      </c>
      <c r="F203" s="167" t="s">
        <v>5447</v>
      </c>
      <c r="G203" s="167" t="s">
        <v>10537</v>
      </c>
      <c r="H203" s="62" t="s">
        <v>12028</v>
      </c>
      <c r="I203" s="167" t="s">
        <v>10538</v>
      </c>
      <c r="J203" s="63" t="str">
        <f t="shared" si="10"/>
        <v>IC.PU.031404</v>
      </c>
      <c r="K203" s="61" t="s">
        <v>12175</v>
      </c>
      <c r="L203" s="167" t="str">
        <f t="shared" si="11"/>
        <v xml:space="preserve">     Bruising</v>
      </c>
      <c r="M203" s="168" t="str">
        <f t="shared" si="12"/>
        <v>PI.IC.PU.031404.01</v>
      </c>
      <c r="N203" s="168"/>
      <c r="O203" s="168" t="str">
        <f t="shared" si="13"/>
        <v>PH.IC.PU.031404.01</v>
      </c>
      <c r="Q203" s="168" t="str">
        <f t="shared" si="14"/>
        <v>CL.IC.PU.031404.01</v>
      </c>
    </row>
    <row r="204" spans="1:41" s="167" customFormat="1" ht="15">
      <c r="A204" s="167" t="s">
        <v>5692</v>
      </c>
      <c r="C204" s="61" t="s">
        <v>12185</v>
      </c>
      <c r="E204" s="61" t="s">
        <v>4082</v>
      </c>
      <c r="F204" s="167" t="s">
        <v>5447</v>
      </c>
      <c r="G204" s="167" t="s">
        <v>5455</v>
      </c>
      <c r="H204" s="62" t="s">
        <v>12210</v>
      </c>
      <c r="I204" s="167" t="s">
        <v>5456</v>
      </c>
      <c r="J204" s="63" t="str">
        <f t="shared" ref="J204:J270" si="15">CONCATENATE("IC.PU.",C204,E204,H204)</f>
        <v>IC.PU.031405</v>
      </c>
      <c r="K204" s="61" t="s">
        <v>12175</v>
      </c>
      <c r="L204" s="167" t="str">
        <f t="shared" ref="L204:L270" si="16">G204</f>
        <v xml:space="preserve">     Crepitus:  specify extent</v>
      </c>
      <c r="M204" s="168" t="str">
        <f t="shared" ref="M204:M270" si="17">CONCATENATE("PI.",J204,".",K204)</f>
        <v>PI.IC.PU.031405.01</v>
      </c>
      <c r="N204" s="168"/>
      <c r="O204" s="168" t="str">
        <f t="shared" ref="O204:O270" si="18">CONCATENATE("PH.",J204,".",K204)</f>
        <v>PH.IC.PU.031405.01</v>
      </c>
      <c r="Q204" s="168" t="str">
        <f t="shared" ref="Q204:Q270" si="19">CONCATENATE("CL.",J204,".",K204)</f>
        <v>CL.IC.PU.031405.01</v>
      </c>
    </row>
    <row r="205" spans="1:41" s="167" customFormat="1" ht="15">
      <c r="A205" s="167" t="s">
        <v>5692</v>
      </c>
      <c r="C205" s="61" t="s">
        <v>12185</v>
      </c>
      <c r="E205" s="61" t="s">
        <v>4082</v>
      </c>
      <c r="F205" s="167" t="s">
        <v>5447</v>
      </c>
      <c r="G205" s="167" t="s">
        <v>10541</v>
      </c>
      <c r="H205" s="62" t="s">
        <v>12212</v>
      </c>
      <c r="I205" s="167" t="s">
        <v>12207</v>
      </c>
      <c r="J205" s="63" t="str">
        <f t="shared" si="15"/>
        <v>IC.PU.031406</v>
      </c>
      <c r="K205" s="61" t="s">
        <v>12175</v>
      </c>
      <c r="L205" s="167" t="str">
        <f t="shared" si="16"/>
        <v xml:space="preserve">     Unable to assess due to dressing</v>
      </c>
      <c r="M205" s="168" t="str">
        <f t="shared" si="17"/>
        <v>PI.IC.PU.031406.01</v>
      </c>
      <c r="N205" s="168"/>
      <c r="O205" s="168" t="str">
        <f t="shared" si="18"/>
        <v>PH.IC.PU.031406.01</v>
      </c>
      <c r="Q205" s="168" t="str">
        <f t="shared" si="19"/>
        <v>CL.IC.PU.031406.01</v>
      </c>
    </row>
    <row r="206" spans="1:41" s="167" customFormat="1" ht="15">
      <c r="A206" s="167" t="s">
        <v>5692</v>
      </c>
      <c r="C206" s="61" t="s">
        <v>12185</v>
      </c>
      <c r="E206" s="61" t="s">
        <v>4082</v>
      </c>
      <c r="F206" s="167" t="s">
        <v>5447</v>
      </c>
      <c r="G206" s="167" t="s">
        <v>10529</v>
      </c>
      <c r="H206" s="62" t="s">
        <v>12225</v>
      </c>
      <c r="I206" s="167" t="s">
        <v>10478</v>
      </c>
      <c r="J206" s="63" t="str">
        <f t="shared" si="15"/>
        <v>IC.PU.031407</v>
      </c>
      <c r="K206" s="61" t="s">
        <v>12175</v>
      </c>
      <c r="L206" s="167" t="str">
        <f t="shared" si="16"/>
        <v xml:space="preserve">     Other: specify</v>
      </c>
      <c r="M206" s="168" t="str">
        <f t="shared" si="17"/>
        <v>PI.IC.PU.031407.01</v>
      </c>
      <c r="N206" s="168"/>
      <c r="O206" s="168" t="str">
        <f t="shared" si="18"/>
        <v>PH.IC.PU.031407.01</v>
      </c>
      <c r="Q206" s="168" t="str">
        <f t="shared" si="19"/>
        <v>CL.IC.PU.031407.01</v>
      </c>
    </row>
    <row r="207" spans="1:41" s="167" customFormat="1" ht="15">
      <c r="A207" s="167" t="s">
        <v>5692</v>
      </c>
      <c r="C207" s="61" t="s">
        <v>12185</v>
      </c>
      <c r="E207" s="61" t="s">
        <v>4082</v>
      </c>
      <c r="F207" s="167" t="s">
        <v>5447</v>
      </c>
      <c r="G207" s="167" t="s">
        <v>11789</v>
      </c>
      <c r="H207" s="62" t="s">
        <v>11638</v>
      </c>
      <c r="I207" s="167" t="s">
        <v>11790</v>
      </c>
      <c r="J207" s="63" t="str">
        <f t="shared" si="15"/>
        <v>IC.PU.031408</v>
      </c>
      <c r="K207" s="61" t="s">
        <v>12175</v>
      </c>
      <c r="L207" s="167" t="str">
        <f t="shared" si="16"/>
        <v xml:space="preserve">     Erythema</v>
      </c>
      <c r="M207" s="168" t="str">
        <f t="shared" si="17"/>
        <v>PI.IC.PU.031408.01</v>
      </c>
      <c r="N207" s="168"/>
      <c r="O207" s="168" t="str">
        <f t="shared" si="18"/>
        <v>PH.IC.PU.031408.01</v>
      </c>
      <c r="Q207" s="168" t="str">
        <f t="shared" si="19"/>
        <v>CL.IC.PU.031408.01</v>
      </c>
    </row>
    <row r="208" spans="1:41" s="167" customFormat="1" ht="15">
      <c r="A208" s="167" t="s">
        <v>5692</v>
      </c>
      <c r="C208" s="61" t="s">
        <v>12185</v>
      </c>
      <c r="D208" s="167" t="s">
        <v>10124</v>
      </c>
      <c r="E208" s="61" t="s">
        <v>7456</v>
      </c>
      <c r="F208" s="167" t="s">
        <v>5457</v>
      </c>
      <c r="G208" s="167" t="s">
        <v>5458</v>
      </c>
      <c r="H208" s="62" t="s">
        <v>11848</v>
      </c>
      <c r="I208" s="167" t="s">
        <v>5459</v>
      </c>
      <c r="J208" s="63" t="str">
        <f t="shared" si="15"/>
        <v>IC.PU.031501</v>
      </c>
      <c r="K208" s="61" t="s">
        <v>12175</v>
      </c>
      <c r="L208" s="167" t="str">
        <f t="shared" si="16"/>
        <v>Negative 20 centimeters</v>
      </c>
      <c r="M208" s="168" t="str">
        <f t="shared" si="17"/>
        <v>PI.IC.PU.031501.01</v>
      </c>
      <c r="N208" s="168"/>
      <c r="O208" s="168" t="str">
        <f t="shared" si="18"/>
        <v>PH.IC.PU.031501.01</v>
      </c>
      <c r="Q208" s="168" t="str">
        <f t="shared" si="19"/>
        <v>CL.IC.PU.031501.01</v>
      </c>
    </row>
    <row r="209" spans="1:25" s="167" customFormat="1" ht="15">
      <c r="A209" s="167" t="s">
        <v>5692</v>
      </c>
      <c r="C209" s="61" t="s">
        <v>12185</v>
      </c>
      <c r="E209" s="61" t="s">
        <v>7456</v>
      </c>
      <c r="F209" s="167" t="s">
        <v>5457</v>
      </c>
      <c r="G209" s="167" t="s">
        <v>5460</v>
      </c>
      <c r="H209" s="62" t="s">
        <v>12030</v>
      </c>
      <c r="I209" s="167" t="s">
        <v>5641</v>
      </c>
      <c r="J209" s="63" t="str">
        <f t="shared" si="15"/>
        <v>IC.PU.031502</v>
      </c>
      <c r="K209" s="61" t="s">
        <v>12175</v>
      </c>
      <c r="L209" s="167" t="str">
        <f t="shared" si="16"/>
        <v>Water seal</v>
      </c>
      <c r="M209" s="168" t="str">
        <f t="shared" si="17"/>
        <v>PI.IC.PU.031502.01</v>
      </c>
      <c r="N209" s="168"/>
      <c r="O209" s="168" t="str">
        <f t="shared" si="18"/>
        <v>PH.IC.PU.031502.01</v>
      </c>
      <c r="Q209" s="168" t="str">
        <f t="shared" si="19"/>
        <v>CL.IC.PU.031502.01</v>
      </c>
    </row>
    <row r="210" spans="1:25" s="167" customFormat="1" ht="15">
      <c r="A210" s="167" t="s">
        <v>5692</v>
      </c>
      <c r="C210" s="61" t="s">
        <v>12185</v>
      </c>
      <c r="E210" s="61" t="s">
        <v>7456</v>
      </c>
      <c r="F210" s="167" t="s">
        <v>5457</v>
      </c>
      <c r="G210" s="167" t="s">
        <v>5642</v>
      </c>
      <c r="H210" s="62" t="s">
        <v>12032</v>
      </c>
      <c r="I210" s="167" t="s">
        <v>5643</v>
      </c>
      <c r="J210" s="63" t="str">
        <f t="shared" si="15"/>
        <v>IC.PU.031503</v>
      </c>
      <c r="K210" s="61" t="s">
        <v>12175</v>
      </c>
      <c r="L210" s="167" t="str">
        <f t="shared" si="16"/>
        <v>Negative 10 centimeters</v>
      </c>
      <c r="M210" s="168" t="str">
        <f t="shared" si="17"/>
        <v>PI.IC.PU.031503.01</v>
      </c>
      <c r="N210" s="168"/>
      <c r="O210" s="168" t="str">
        <f t="shared" si="18"/>
        <v>PH.IC.PU.031503.01</v>
      </c>
      <c r="Q210" s="168" t="str">
        <f t="shared" si="19"/>
        <v>CL.IC.PU.031503.01</v>
      </c>
    </row>
    <row r="211" spans="1:25" s="167" customFormat="1" ht="15">
      <c r="A211" s="167" t="s">
        <v>5692</v>
      </c>
      <c r="C211" s="61" t="s">
        <v>12185</v>
      </c>
      <c r="E211" s="61" t="s">
        <v>7456</v>
      </c>
      <c r="F211" s="167" t="s">
        <v>5457</v>
      </c>
      <c r="G211" s="167" t="s">
        <v>5650</v>
      </c>
      <c r="H211" s="62" t="s">
        <v>12028</v>
      </c>
      <c r="I211" s="167" t="s">
        <v>5651</v>
      </c>
      <c r="J211" s="63" t="str">
        <f t="shared" si="15"/>
        <v>IC.PU.031504</v>
      </c>
      <c r="K211" s="61" t="s">
        <v>12175</v>
      </c>
      <c r="L211" s="167" t="str">
        <f t="shared" si="16"/>
        <v>Negative 30 centimeters</v>
      </c>
      <c r="M211" s="168" t="str">
        <f t="shared" si="17"/>
        <v>PI.IC.PU.031504.01</v>
      </c>
      <c r="N211" s="168"/>
      <c r="O211" s="168" t="str">
        <f t="shared" si="18"/>
        <v>PH.IC.PU.031504.01</v>
      </c>
      <c r="Q211" s="168" t="str">
        <f t="shared" si="19"/>
        <v>CL.IC.PU.031504.01</v>
      </c>
    </row>
    <row r="212" spans="1:25" s="167" customFormat="1" ht="15">
      <c r="A212" s="167" t="s">
        <v>5692</v>
      </c>
      <c r="C212" s="61" t="s">
        <v>12185</v>
      </c>
      <c r="E212" s="61" t="s">
        <v>7456</v>
      </c>
      <c r="F212" s="167" t="s">
        <v>5457</v>
      </c>
      <c r="G212" s="167" t="s">
        <v>5469</v>
      </c>
      <c r="H212" s="62" t="s">
        <v>12210</v>
      </c>
      <c r="I212" s="167" t="s">
        <v>5470</v>
      </c>
      <c r="J212" s="63" t="str">
        <f t="shared" si="15"/>
        <v>IC.PU.031505</v>
      </c>
      <c r="K212" s="61" t="s">
        <v>12175</v>
      </c>
      <c r="L212" s="167" t="str">
        <f t="shared" si="16"/>
        <v>Negative 40 centimeters</v>
      </c>
      <c r="M212" s="168" t="str">
        <f t="shared" si="17"/>
        <v>PI.IC.PU.031505.01</v>
      </c>
      <c r="N212" s="168"/>
      <c r="O212" s="168" t="str">
        <f t="shared" si="18"/>
        <v>PH.IC.PU.031505.01</v>
      </c>
      <c r="Q212" s="168" t="str">
        <f t="shared" si="19"/>
        <v>CL.IC.PU.031505.01</v>
      </c>
    </row>
    <row r="213" spans="1:25" s="167" customFormat="1" ht="15">
      <c r="A213" s="167" t="s">
        <v>5692</v>
      </c>
      <c r="C213" s="61" t="s">
        <v>12185</v>
      </c>
      <c r="E213" s="61" t="s">
        <v>7456</v>
      </c>
      <c r="F213" s="167" t="s">
        <v>5457</v>
      </c>
      <c r="G213" s="167" t="s">
        <v>5467</v>
      </c>
      <c r="H213" s="62" t="s">
        <v>12212</v>
      </c>
      <c r="I213" s="167" t="s">
        <v>10046</v>
      </c>
      <c r="J213" s="63" t="str">
        <f t="shared" si="15"/>
        <v>IC.PU.031506</v>
      </c>
      <c r="K213" s="61" t="s">
        <v>12175</v>
      </c>
      <c r="L213" s="167" t="str">
        <f t="shared" si="16"/>
        <v xml:space="preserve">Gravity </v>
      </c>
      <c r="M213" s="168" t="str">
        <f t="shared" si="17"/>
        <v>PI.IC.PU.031506.01</v>
      </c>
      <c r="N213" s="168"/>
      <c r="O213" s="168" t="str">
        <f t="shared" si="18"/>
        <v>PH.IC.PU.031506.01</v>
      </c>
      <c r="Q213" s="168" t="str">
        <f t="shared" si="19"/>
        <v>CL.IC.PU.031506.01</v>
      </c>
    </row>
    <row r="214" spans="1:25" s="167" customFormat="1" ht="15">
      <c r="A214" s="167" t="s">
        <v>5692</v>
      </c>
      <c r="C214" s="61" t="s">
        <v>12185</v>
      </c>
      <c r="E214" s="61" t="s">
        <v>7456</v>
      </c>
      <c r="F214" s="167" t="s">
        <v>5457</v>
      </c>
      <c r="G214" s="167" t="s">
        <v>10300</v>
      </c>
      <c r="H214" s="62" t="s">
        <v>12225</v>
      </c>
      <c r="I214" s="167" t="s">
        <v>10300</v>
      </c>
      <c r="J214" s="63" t="str">
        <f t="shared" si="15"/>
        <v>IC.PU.031507</v>
      </c>
      <c r="K214" s="61" t="s">
        <v>12175</v>
      </c>
      <c r="L214" s="167" t="str">
        <f t="shared" si="16"/>
        <v>Clamped</v>
      </c>
      <c r="M214" s="168" t="str">
        <f t="shared" si="17"/>
        <v>PI.IC.PU.031507.01</v>
      </c>
      <c r="N214" s="168"/>
      <c r="O214" s="168" t="str">
        <f t="shared" si="18"/>
        <v>PH.IC.PU.031507.01</v>
      </c>
      <c r="Q214" s="168" t="str">
        <f t="shared" si="19"/>
        <v>CL.IC.PU.031507.01</v>
      </c>
    </row>
    <row r="215" spans="1:25" s="167" customFormat="1" ht="15">
      <c r="A215" s="167" t="s">
        <v>5692</v>
      </c>
      <c r="C215" s="61" t="s">
        <v>12185</v>
      </c>
      <c r="E215" s="61" t="s">
        <v>7456</v>
      </c>
      <c r="F215" s="167" t="s">
        <v>5457</v>
      </c>
      <c r="G215" s="167" t="s">
        <v>10478</v>
      </c>
      <c r="H215" s="62" t="s">
        <v>11638</v>
      </c>
      <c r="I215" s="167" t="s">
        <v>12437</v>
      </c>
      <c r="J215" s="63" t="str">
        <f t="shared" si="15"/>
        <v>IC.PU.031508</v>
      </c>
      <c r="K215" s="61" t="s">
        <v>12175</v>
      </c>
      <c r="L215" s="167" t="str">
        <f t="shared" si="16"/>
        <v>Other: specify</v>
      </c>
      <c r="M215" s="168" t="str">
        <f t="shared" si="17"/>
        <v>PI.IC.PU.031508.01</v>
      </c>
      <c r="N215" s="168"/>
      <c r="O215" s="168" t="str">
        <f t="shared" si="18"/>
        <v>PH.IC.PU.031508.01</v>
      </c>
      <c r="Q215" s="168" t="str">
        <f t="shared" si="19"/>
        <v>CL.IC.PU.031508.01</v>
      </c>
    </row>
    <row r="216" spans="1:25" s="167" customFormat="1" ht="15">
      <c r="A216" s="167" t="s">
        <v>5692</v>
      </c>
      <c r="C216" s="61" t="s">
        <v>12185</v>
      </c>
      <c r="D216" s="167" t="s">
        <v>2447</v>
      </c>
      <c r="E216" s="61" t="s">
        <v>2698</v>
      </c>
      <c r="F216" s="167" t="s">
        <v>2448</v>
      </c>
      <c r="G216" s="167" t="s">
        <v>2449</v>
      </c>
      <c r="H216" s="62" t="s">
        <v>2568</v>
      </c>
      <c r="I216" s="167" t="s">
        <v>2569</v>
      </c>
      <c r="J216" s="63" t="str">
        <f t="shared" si="15"/>
        <v>IC.PU.031601</v>
      </c>
      <c r="K216" s="61" t="s">
        <v>12175</v>
      </c>
      <c r="L216" s="167" t="str">
        <f t="shared" si="16"/>
        <v>Insertion Date</v>
      </c>
      <c r="M216" s="168" t="str">
        <f t="shared" si="17"/>
        <v>PI.IC.PU.031601.01</v>
      </c>
      <c r="N216" s="168"/>
      <c r="O216" s="168" t="str">
        <f t="shared" si="18"/>
        <v>PH.IC.PU.031601.01</v>
      </c>
      <c r="Q216" s="168" t="str">
        <f t="shared" si="19"/>
        <v>CL.IC.PU.031601.01</v>
      </c>
      <c r="V216" s="167" t="s">
        <v>2831</v>
      </c>
      <c r="W216" s="167">
        <v>1052</v>
      </c>
    </row>
    <row r="217" spans="1:25" s="88" customFormat="1" ht="15">
      <c r="A217" s="84" t="s">
        <v>5692</v>
      </c>
      <c r="B217" s="84"/>
      <c r="C217" s="90" t="s">
        <v>12032</v>
      </c>
      <c r="D217" s="84" t="s">
        <v>8679</v>
      </c>
      <c r="E217" s="90" t="s">
        <v>12715</v>
      </c>
      <c r="F217" s="84" t="s">
        <v>12928</v>
      </c>
      <c r="G217" s="84" t="s">
        <v>10123</v>
      </c>
      <c r="H217" s="91" t="s">
        <v>12930</v>
      </c>
      <c r="I217" s="84" t="s">
        <v>11841</v>
      </c>
      <c r="J217" s="63" t="str">
        <f>CONCATENATE("IC.PU.",C217,E217,H217)</f>
        <v>IC.PU.031701</v>
      </c>
      <c r="K217" s="61" t="s">
        <v>2206</v>
      </c>
      <c r="L217" s="167" t="str">
        <f>G217</f>
        <v>Discontinued</v>
      </c>
      <c r="M217" s="168" t="str">
        <f>CONCATENATE("PI.",J217,".",K217)</f>
        <v>PI.IC.PU.031701.01</v>
      </c>
      <c r="N217" s="168"/>
      <c r="O217" s="168" t="str">
        <f>CONCATENATE("PH.",J217,".",K217)</f>
        <v>PH.IC.PU.031701.01</v>
      </c>
      <c r="P217" s="167"/>
      <c r="Q217" s="168" t="str">
        <f>CONCATENATE("CL.",J217,".",K217)</f>
        <v>CL.IC.PU.031701.01</v>
      </c>
      <c r="R217" s="84"/>
      <c r="S217" s="84"/>
      <c r="T217" s="84"/>
      <c r="U217" s="84"/>
      <c r="V217" s="84"/>
      <c r="W217" s="84"/>
      <c r="X217" s="88" t="s">
        <v>12719</v>
      </c>
      <c r="Y217" s="88">
        <v>1124</v>
      </c>
    </row>
    <row r="218" spans="1:25" s="88" customFormat="1" ht="15">
      <c r="A218" s="84" t="s">
        <v>5692</v>
      </c>
      <c r="B218" s="84"/>
      <c r="C218" s="90" t="s">
        <v>12032</v>
      </c>
      <c r="D218" s="84"/>
      <c r="E218" s="90" t="s">
        <v>12929</v>
      </c>
      <c r="F218" s="84" t="s">
        <v>12928</v>
      </c>
      <c r="G218" s="84" t="s">
        <v>12267</v>
      </c>
      <c r="H218" s="91" t="s">
        <v>12931</v>
      </c>
      <c r="I218" s="84" t="s">
        <v>12268</v>
      </c>
      <c r="J218" s="63" t="str">
        <f>CONCATENATE("IC.PU.",C218,E218,H218)</f>
        <v>IC.PU.031702</v>
      </c>
      <c r="K218" s="61" t="s">
        <v>2206</v>
      </c>
      <c r="L218" s="167" t="str">
        <f>G218</f>
        <v>Self Discontinued</v>
      </c>
      <c r="M218" s="168" t="str">
        <f>CONCATENATE("PI.",J218,".",K218)</f>
        <v>PI.IC.PU.031702.01</v>
      </c>
      <c r="N218" s="168"/>
      <c r="O218" s="168" t="str">
        <f>CONCATENATE("PH.",J218,".",K218)</f>
        <v>PH.IC.PU.031702.01</v>
      </c>
      <c r="P218" s="167"/>
      <c r="Q218" s="168" t="str">
        <f>CONCATENATE("CL.",J218,".",K218)</f>
        <v>CL.IC.PU.031702.01</v>
      </c>
      <c r="R218" s="84"/>
      <c r="S218" s="84"/>
      <c r="T218" s="84"/>
      <c r="U218" s="84"/>
      <c r="V218" s="84"/>
      <c r="W218" s="84"/>
      <c r="X218" s="88" t="s">
        <v>12832</v>
      </c>
      <c r="Y218" s="88">
        <v>1124</v>
      </c>
    </row>
    <row r="219" spans="1:25" s="167" customFormat="1" ht="15">
      <c r="A219" s="167" t="s">
        <v>5692</v>
      </c>
      <c r="B219" s="167" t="s">
        <v>5468</v>
      </c>
      <c r="C219" s="61" t="s">
        <v>6464</v>
      </c>
      <c r="D219" s="167" t="s">
        <v>5472</v>
      </c>
      <c r="E219" s="61" t="s">
        <v>12175</v>
      </c>
      <c r="F219" s="167" t="s">
        <v>5473</v>
      </c>
      <c r="G219" s="167" t="s">
        <v>10464</v>
      </c>
      <c r="H219" s="62" t="s">
        <v>11848</v>
      </c>
      <c r="I219" s="167" t="s">
        <v>10464</v>
      </c>
      <c r="J219" s="63" t="str">
        <f t="shared" si="15"/>
        <v>IC.PU.040101</v>
      </c>
      <c r="K219" s="61" t="s">
        <v>12175</v>
      </c>
      <c r="L219" s="167" t="str">
        <f t="shared" si="16"/>
        <v>Absent</v>
      </c>
      <c r="M219" s="168" t="str">
        <f t="shared" si="17"/>
        <v>PI.IC.PU.040101.01</v>
      </c>
      <c r="N219" s="168"/>
      <c r="O219" s="168" t="str">
        <f t="shared" si="18"/>
        <v>PH.IC.PU.040101.01</v>
      </c>
      <c r="Q219" s="168" t="str">
        <f t="shared" si="19"/>
        <v>CL.IC.PU.040101.01</v>
      </c>
    </row>
    <row r="220" spans="1:25" s="167" customFormat="1" ht="15">
      <c r="A220" s="167" t="s">
        <v>5692</v>
      </c>
      <c r="C220" s="61" t="s">
        <v>6464</v>
      </c>
      <c r="E220" s="61" t="s">
        <v>12175</v>
      </c>
      <c r="F220" s="167" t="s">
        <v>5473</v>
      </c>
      <c r="G220" s="167" t="s">
        <v>10463</v>
      </c>
      <c r="H220" s="62" t="s">
        <v>12030</v>
      </c>
      <c r="I220" s="167" t="s">
        <v>10463</v>
      </c>
      <c r="J220" s="63" t="str">
        <f t="shared" si="15"/>
        <v>IC.PU.040102</v>
      </c>
      <c r="K220" s="61" t="s">
        <v>12175</v>
      </c>
      <c r="L220" s="167" t="str">
        <f t="shared" si="16"/>
        <v>Present</v>
      </c>
      <c r="M220" s="168" t="str">
        <f t="shared" si="17"/>
        <v>PI.IC.PU.040102.01</v>
      </c>
      <c r="N220" s="168"/>
      <c r="O220" s="168" t="str">
        <f t="shared" si="18"/>
        <v>PH.IC.PU.040102.01</v>
      </c>
      <c r="Q220" s="168" t="str">
        <f t="shared" si="19"/>
        <v>CL.IC.PU.040102.01</v>
      </c>
    </row>
    <row r="221" spans="1:25" s="167" customFormat="1" ht="15">
      <c r="A221" s="167" t="s">
        <v>5692</v>
      </c>
      <c r="C221" s="61" t="s">
        <v>6464</v>
      </c>
      <c r="E221" s="61" t="s">
        <v>12175</v>
      </c>
      <c r="F221" s="167" t="s">
        <v>5473</v>
      </c>
      <c r="G221" s="167" t="s">
        <v>11013</v>
      </c>
      <c r="H221" s="62" t="s">
        <v>12032</v>
      </c>
      <c r="I221" s="167" t="s">
        <v>11013</v>
      </c>
      <c r="J221" s="63" t="str">
        <f t="shared" si="15"/>
        <v>IC.PU.040103</v>
      </c>
      <c r="K221" s="61" t="s">
        <v>12175</v>
      </c>
      <c r="L221" s="167" t="str">
        <f t="shared" si="16"/>
        <v>Intermittent</v>
      </c>
      <c r="M221" s="168" t="str">
        <f t="shared" si="17"/>
        <v>PI.IC.PU.040103.01</v>
      </c>
      <c r="N221" s="168"/>
      <c r="O221" s="168" t="str">
        <f t="shared" si="18"/>
        <v>PH.IC.PU.040103.01</v>
      </c>
      <c r="Q221" s="168" t="str">
        <f t="shared" si="19"/>
        <v>CL.IC.PU.040103.01</v>
      </c>
    </row>
    <row r="222" spans="1:25" s="167" customFormat="1" ht="15">
      <c r="A222" s="167" t="s">
        <v>5692</v>
      </c>
      <c r="C222" s="61" t="s">
        <v>6464</v>
      </c>
      <c r="D222" s="167" t="s">
        <v>7232</v>
      </c>
      <c r="E222" s="61" t="s">
        <v>12430</v>
      </c>
      <c r="F222" s="167" t="s">
        <v>5653</v>
      </c>
      <c r="G222" s="167" t="s">
        <v>5714</v>
      </c>
      <c r="H222" s="62" t="s">
        <v>11848</v>
      </c>
      <c r="I222" s="167" t="s">
        <v>5539</v>
      </c>
      <c r="J222" s="63" t="str">
        <f t="shared" si="15"/>
        <v>IC.PU.040201</v>
      </c>
      <c r="K222" s="61" t="s">
        <v>12175</v>
      </c>
      <c r="L222" s="167" t="str">
        <f t="shared" si="16"/>
        <v>Bright red blood drainage</v>
      </c>
      <c r="M222" s="168" t="str">
        <f t="shared" si="17"/>
        <v>PI.IC.PU.040201.01</v>
      </c>
      <c r="N222" s="168"/>
      <c r="O222" s="168" t="str">
        <f t="shared" si="18"/>
        <v>PH.IC.PU.040201.01</v>
      </c>
      <c r="Q222" s="168" t="str">
        <f t="shared" si="19"/>
        <v>CL.IC.PU.040201.01</v>
      </c>
    </row>
    <row r="223" spans="1:25" s="167" customFormat="1" ht="15">
      <c r="A223" s="167" t="s">
        <v>5692</v>
      </c>
      <c r="C223" s="61" t="s">
        <v>6464</v>
      </c>
      <c r="E223" s="61" t="s">
        <v>12430</v>
      </c>
      <c r="F223" s="167" t="s">
        <v>5653</v>
      </c>
      <c r="G223" s="167" t="s">
        <v>5540</v>
      </c>
      <c r="H223" s="62" t="s">
        <v>12030</v>
      </c>
      <c r="I223" s="167" t="s">
        <v>5541</v>
      </c>
      <c r="J223" s="63" t="str">
        <f t="shared" si="15"/>
        <v>IC.PU.040202</v>
      </c>
      <c r="K223" s="61" t="s">
        <v>12175</v>
      </c>
      <c r="L223" s="167" t="str">
        <f t="shared" si="16"/>
        <v>Dark red blood drainage</v>
      </c>
      <c r="M223" s="168" t="str">
        <f t="shared" si="17"/>
        <v>PI.IC.PU.040202.01</v>
      </c>
      <c r="N223" s="168"/>
      <c r="O223" s="168" t="str">
        <f t="shared" si="18"/>
        <v>PH.IC.PU.040202.01</v>
      </c>
      <c r="Q223" s="168" t="str">
        <f t="shared" si="19"/>
        <v>CL.IC.PU.040202.01</v>
      </c>
    </row>
    <row r="224" spans="1:25" s="167" customFormat="1" ht="15">
      <c r="A224" s="167" t="s">
        <v>5692</v>
      </c>
      <c r="C224" s="61" t="s">
        <v>6464</v>
      </c>
      <c r="E224" s="61" t="s">
        <v>12430</v>
      </c>
      <c r="F224" s="167" t="s">
        <v>5653</v>
      </c>
      <c r="G224" s="167" t="s">
        <v>7915</v>
      </c>
      <c r="H224" s="62" t="s">
        <v>12032</v>
      </c>
      <c r="I224" s="167" t="s">
        <v>11554</v>
      </c>
      <c r="J224" s="63" t="str">
        <f t="shared" si="15"/>
        <v>IC.PU.040203</v>
      </c>
      <c r="K224" s="61" t="s">
        <v>12175</v>
      </c>
      <c r="L224" s="167" t="str">
        <f t="shared" si="16"/>
        <v>Purulent drainage</v>
      </c>
      <c r="M224" s="168" t="str">
        <f t="shared" si="17"/>
        <v>PI.IC.PU.040203.01</v>
      </c>
      <c r="N224" s="168"/>
      <c r="O224" s="168" t="str">
        <f t="shared" si="18"/>
        <v>PH.IC.PU.040203.01</v>
      </c>
      <c r="Q224" s="168" t="str">
        <f t="shared" si="19"/>
        <v>CL.IC.PU.040203.01</v>
      </c>
    </row>
    <row r="225" spans="1:45" s="167" customFormat="1" ht="15">
      <c r="A225" s="167" t="s">
        <v>5692</v>
      </c>
      <c r="C225" s="61" t="s">
        <v>6464</v>
      </c>
      <c r="E225" s="61" t="s">
        <v>12430</v>
      </c>
      <c r="F225" s="167" t="s">
        <v>5653</v>
      </c>
      <c r="G225" s="167" t="s">
        <v>7300</v>
      </c>
      <c r="H225" s="62" t="s">
        <v>12028</v>
      </c>
      <c r="I225" s="167" t="s">
        <v>11546</v>
      </c>
      <c r="J225" s="63" t="str">
        <f t="shared" si="15"/>
        <v>IC.PU.040204</v>
      </c>
      <c r="K225" s="61" t="s">
        <v>12175</v>
      </c>
      <c r="L225" s="167" t="str">
        <f t="shared" si="16"/>
        <v>Serosanguinous drainage</v>
      </c>
      <c r="M225" s="168" t="str">
        <f t="shared" si="17"/>
        <v>PI.IC.PU.040204.01</v>
      </c>
      <c r="N225" s="168"/>
      <c r="O225" s="168" t="str">
        <f t="shared" si="18"/>
        <v>PH.IC.PU.040204.01</v>
      </c>
      <c r="Q225" s="168" t="str">
        <f t="shared" si="19"/>
        <v>CL.IC.PU.040204.01</v>
      </c>
    </row>
    <row r="226" spans="1:45" s="167" customFormat="1" ht="15">
      <c r="A226" s="167" t="s">
        <v>5692</v>
      </c>
      <c r="C226" s="61" t="s">
        <v>6464</v>
      </c>
      <c r="E226" s="61" t="s">
        <v>12430</v>
      </c>
      <c r="F226" s="167" t="s">
        <v>5653</v>
      </c>
      <c r="G226" s="167" t="s">
        <v>7301</v>
      </c>
      <c r="H226" s="62" t="s">
        <v>12210</v>
      </c>
      <c r="I226" s="167" t="s">
        <v>11548</v>
      </c>
      <c r="J226" s="63" t="str">
        <f t="shared" si="15"/>
        <v>IC.PU.040205</v>
      </c>
      <c r="K226" s="61" t="s">
        <v>12175</v>
      </c>
      <c r="L226" s="167" t="str">
        <f t="shared" si="16"/>
        <v>Serous drainage</v>
      </c>
      <c r="M226" s="168" t="str">
        <f t="shared" si="17"/>
        <v>PI.IC.PU.040205.01</v>
      </c>
      <c r="N226" s="168"/>
      <c r="O226" s="168" t="str">
        <f t="shared" si="18"/>
        <v>PH.IC.PU.040205.01</v>
      </c>
      <c r="Q226" s="168" t="str">
        <f t="shared" si="19"/>
        <v>CL.IC.PU.040205.01</v>
      </c>
    </row>
    <row r="227" spans="1:45" s="167" customFormat="1" ht="15">
      <c r="A227" s="167" t="s">
        <v>5692</v>
      </c>
      <c r="C227" s="61" t="s">
        <v>6464</v>
      </c>
      <c r="E227" s="61" t="s">
        <v>12430</v>
      </c>
      <c r="F227" s="167" t="s">
        <v>5653</v>
      </c>
      <c r="G227" s="167" t="s">
        <v>10560</v>
      </c>
      <c r="H227" s="62" t="s">
        <v>12212</v>
      </c>
      <c r="I227" s="167" t="s">
        <v>10560</v>
      </c>
      <c r="J227" s="63" t="str">
        <f t="shared" si="15"/>
        <v>IC.PU.040206</v>
      </c>
      <c r="K227" s="61" t="s">
        <v>12175</v>
      </c>
      <c r="L227" s="167" t="str">
        <f t="shared" si="16"/>
        <v>Clots</v>
      </c>
      <c r="M227" s="168" t="str">
        <f t="shared" si="17"/>
        <v>PI.IC.PU.040206.01</v>
      </c>
      <c r="N227" s="168"/>
      <c r="O227" s="168" t="str">
        <f t="shared" si="18"/>
        <v>PH.IC.PU.040206.01</v>
      </c>
      <c r="Q227" s="168" t="str">
        <f t="shared" si="19"/>
        <v>CL.IC.PU.040206.01</v>
      </c>
    </row>
    <row r="228" spans="1:45" s="167" customFormat="1" ht="15">
      <c r="A228" s="167" t="s">
        <v>5692</v>
      </c>
      <c r="C228" s="61" t="s">
        <v>6464</v>
      </c>
      <c r="E228" s="61" t="s">
        <v>12430</v>
      </c>
      <c r="F228" s="167" t="s">
        <v>5653</v>
      </c>
      <c r="G228" s="167" t="s">
        <v>10478</v>
      </c>
      <c r="H228" s="62" t="s">
        <v>12225</v>
      </c>
      <c r="I228" s="167" t="s">
        <v>12437</v>
      </c>
      <c r="J228" s="63" t="str">
        <f t="shared" si="15"/>
        <v>IC.PU.040207</v>
      </c>
      <c r="K228" s="61" t="s">
        <v>12175</v>
      </c>
      <c r="L228" s="167" t="str">
        <f t="shared" si="16"/>
        <v>Other: specify</v>
      </c>
      <c r="M228" s="168" t="str">
        <f t="shared" si="17"/>
        <v>PI.IC.PU.040207.01</v>
      </c>
      <c r="N228" s="168"/>
      <c r="O228" s="168" t="str">
        <f t="shared" si="18"/>
        <v>PH.IC.PU.040207.01</v>
      </c>
      <c r="Q228" s="168" t="str">
        <f t="shared" si="19"/>
        <v>CL.IC.PU.040207.01</v>
      </c>
    </row>
    <row r="229" spans="1:45" s="167" customFormat="1" ht="15">
      <c r="A229" s="167" t="s">
        <v>5692</v>
      </c>
      <c r="C229" s="61" t="s">
        <v>6464</v>
      </c>
      <c r="E229" s="61" t="s">
        <v>12430</v>
      </c>
      <c r="F229" s="167" t="s">
        <v>5653</v>
      </c>
      <c r="G229" s="167" t="s">
        <v>5542</v>
      </c>
      <c r="H229" s="62" t="s">
        <v>3574</v>
      </c>
      <c r="I229" s="167" t="s">
        <v>5543</v>
      </c>
      <c r="J229" s="63" t="str">
        <f t="shared" si="15"/>
        <v>IC.PU.040208</v>
      </c>
      <c r="K229" s="61" t="s">
        <v>12175</v>
      </c>
      <c r="L229" s="167" t="str">
        <f t="shared" si="16"/>
        <v>No Drainage</v>
      </c>
      <c r="M229" s="168" t="str">
        <f t="shared" si="17"/>
        <v>PI.IC.PU.040208.01</v>
      </c>
      <c r="N229" s="168"/>
      <c r="O229" s="168" t="str">
        <f t="shared" si="18"/>
        <v>PH.IC.PU.040208.01</v>
      </c>
      <c r="Q229" s="168" t="str">
        <f t="shared" si="19"/>
        <v>CL.IC.PU.040208.01</v>
      </c>
      <c r="R229" s="167" t="s">
        <v>12465</v>
      </c>
      <c r="S229" s="167">
        <v>91</v>
      </c>
    </row>
    <row r="230" spans="1:45" s="167" customFormat="1" ht="15">
      <c r="A230" s="167" t="s">
        <v>5692</v>
      </c>
      <c r="C230" s="61" t="s">
        <v>12028</v>
      </c>
      <c r="E230" s="61" t="s">
        <v>12430</v>
      </c>
      <c r="F230" s="167" t="s">
        <v>5653</v>
      </c>
      <c r="G230" s="167" t="s">
        <v>13868</v>
      </c>
      <c r="H230" s="62" t="s">
        <v>11639</v>
      </c>
      <c r="I230" s="167" t="s">
        <v>13868</v>
      </c>
      <c r="J230" s="63" t="str">
        <f t="shared" si="15"/>
        <v>IC.PU.040209</v>
      </c>
      <c r="K230" s="61" t="s">
        <v>12175</v>
      </c>
      <c r="L230" s="167" t="str">
        <f t="shared" si="16"/>
        <v>Milky</v>
      </c>
      <c r="M230" s="168" t="str">
        <f t="shared" si="17"/>
        <v>PI.IC.PU.040209.01</v>
      </c>
      <c r="N230" s="168"/>
      <c r="O230" s="168" t="str">
        <f t="shared" si="18"/>
        <v>PH.IC.PU.040209.01</v>
      </c>
      <c r="Q230" s="168" t="str">
        <f t="shared" si="19"/>
        <v>CL.IC.PU.040209.01</v>
      </c>
      <c r="R230" s="167" t="s">
        <v>12465</v>
      </c>
      <c r="S230" s="167">
        <v>91</v>
      </c>
      <c r="AN230" s="167" t="s">
        <v>12773</v>
      </c>
      <c r="AO230" s="167">
        <v>1524</v>
      </c>
    </row>
    <row r="231" spans="1:45" s="167" customFormat="1" ht="15">
      <c r="A231" s="167" t="s">
        <v>5692</v>
      </c>
      <c r="C231" s="61" t="s">
        <v>6464</v>
      </c>
      <c r="D231" s="167" t="s">
        <v>5544</v>
      </c>
      <c r="E231" s="61" t="s">
        <v>12185</v>
      </c>
      <c r="F231" s="167" t="s">
        <v>5654</v>
      </c>
      <c r="G231" s="167" t="s">
        <v>5546</v>
      </c>
      <c r="H231" s="62" t="s">
        <v>11848</v>
      </c>
      <c r="I231" s="167" t="s">
        <v>5547</v>
      </c>
      <c r="J231" s="63" t="str">
        <f t="shared" si="15"/>
        <v>IC.PU.040301</v>
      </c>
      <c r="K231" s="61" t="s">
        <v>12175</v>
      </c>
      <c r="L231" s="167" t="str">
        <f t="shared" si="16"/>
        <v>Date Changed: specify</v>
      </c>
      <c r="M231" s="168" t="str">
        <f t="shared" si="17"/>
        <v>PI.IC.PU.040301.01</v>
      </c>
      <c r="N231" s="168"/>
      <c r="O231" s="168" t="str">
        <f t="shared" si="18"/>
        <v>PH.IC.PU.040301.01</v>
      </c>
      <c r="Q231" s="168" t="str">
        <f t="shared" si="19"/>
        <v>CL.IC.PU.040301.01</v>
      </c>
    </row>
    <row r="232" spans="1:45" s="145" customFormat="1" ht="16">
      <c r="A232" s="145" t="s">
        <v>5692</v>
      </c>
      <c r="C232" s="170" t="s">
        <v>6464</v>
      </c>
      <c r="D232" s="145" t="s">
        <v>8240</v>
      </c>
      <c r="E232" s="170" t="s">
        <v>6464</v>
      </c>
      <c r="F232" s="145" t="s">
        <v>14631</v>
      </c>
      <c r="G232" s="145" t="s">
        <v>5727</v>
      </c>
      <c r="H232" s="170" t="s">
        <v>11848</v>
      </c>
      <c r="I232" s="145" t="s">
        <v>5728</v>
      </c>
      <c r="J232" s="171" t="str">
        <f t="shared" si="15"/>
        <v>IC.PU.040401</v>
      </c>
      <c r="K232" s="170" t="s">
        <v>12175</v>
      </c>
      <c r="L232" s="145" t="str">
        <f t="shared" si="16"/>
        <v xml:space="preserve">     Fenestrated 4x4 dressing</v>
      </c>
      <c r="M232" s="171" t="str">
        <f t="shared" si="17"/>
        <v>PI.IC.PU.040401.01</v>
      </c>
      <c r="N232" s="171"/>
      <c r="O232" s="171" t="str">
        <f t="shared" si="18"/>
        <v>PH.IC.PU.040401.01</v>
      </c>
      <c r="Q232" s="171" t="str">
        <f t="shared" si="19"/>
        <v>CL.IC.PU.040401.01</v>
      </c>
      <c r="AR232" s="145" t="s">
        <v>12773</v>
      </c>
      <c r="AS232" s="145">
        <v>1749</v>
      </c>
    </row>
    <row r="233" spans="1:45" s="145" customFormat="1" ht="16">
      <c r="A233" s="145" t="s">
        <v>5692</v>
      </c>
      <c r="C233" s="170" t="s">
        <v>6464</v>
      </c>
      <c r="E233" s="170" t="s">
        <v>6464</v>
      </c>
      <c r="F233" s="145" t="s">
        <v>14631</v>
      </c>
      <c r="G233" s="145" t="s">
        <v>5729</v>
      </c>
      <c r="H233" s="170" t="s">
        <v>12030</v>
      </c>
      <c r="I233" s="145" t="s">
        <v>11567</v>
      </c>
      <c r="J233" s="171" t="str">
        <f t="shared" si="15"/>
        <v>IC.PU.040402</v>
      </c>
      <c r="K233" s="170" t="s">
        <v>12175</v>
      </c>
      <c r="L233" s="145" t="str">
        <f t="shared" si="16"/>
        <v xml:space="preserve">     Gauze dressing</v>
      </c>
      <c r="M233" s="171" t="str">
        <f t="shared" si="17"/>
        <v>PI.IC.PU.040402.01</v>
      </c>
      <c r="N233" s="171"/>
      <c r="O233" s="171" t="str">
        <f t="shared" si="18"/>
        <v>PH.IC.PU.040402.01</v>
      </c>
      <c r="Q233" s="171" t="str">
        <f t="shared" si="19"/>
        <v>CL.IC.PU.040402.01</v>
      </c>
      <c r="AR233" s="145" t="s">
        <v>12773</v>
      </c>
      <c r="AS233" s="145">
        <v>1749</v>
      </c>
    </row>
    <row r="234" spans="1:45" s="145" customFormat="1" ht="16">
      <c r="A234" s="145" t="s">
        <v>5692</v>
      </c>
      <c r="C234" s="170" t="s">
        <v>6464</v>
      </c>
      <c r="E234" s="170" t="s">
        <v>6464</v>
      </c>
      <c r="F234" s="145" t="s">
        <v>14631</v>
      </c>
      <c r="G234" s="145" t="s">
        <v>5730</v>
      </c>
      <c r="H234" s="170" t="s">
        <v>12032</v>
      </c>
      <c r="I234" s="145" t="s">
        <v>11569</v>
      </c>
      <c r="J234" s="171" t="str">
        <f t="shared" si="15"/>
        <v>IC.PU.040403</v>
      </c>
      <c r="K234" s="170" t="s">
        <v>12175</v>
      </c>
      <c r="L234" s="145" t="str">
        <f t="shared" si="16"/>
        <v xml:space="preserve">     Pressure dressing</v>
      </c>
      <c r="M234" s="171" t="str">
        <f t="shared" si="17"/>
        <v>PI.IC.PU.040403.01</v>
      </c>
      <c r="N234" s="171"/>
      <c r="O234" s="171" t="str">
        <f t="shared" si="18"/>
        <v>PH.IC.PU.040403.01</v>
      </c>
      <c r="Q234" s="171" t="str">
        <f t="shared" si="19"/>
        <v>CL.IC.PU.040403.01</v>
      </c>
      <c r="AR234" s="145" t="s">
        <v>12773</v>
      </c>
      <c r="AS234" s="145">
        <v>1749</v>
      </c>
    </row>
    <row r="235" spans="1:45" s="145" customFormat="1" ht="16">
      <c r="A235" s="145" t="s">
        <v>5692</v>
      </c>
      <c r="C235" s="170" t="s">
        <v>6464</v>
      </c>
      <c r="E235" s="170" t="s">
        <v>6464</v>
      </c>
      <c r="F235" s="145" t="s">
        <v>14631</v>
      </c>
      <c r="G235" s="145" t="s">
        <v>5738</v>
      </c>
      <c r="H235" s="170" t="s">
        <v>12028</v>
      </c>
      <c r="I235" s="145" t="s">
        <v>5563</v>
      </c>
      <c r="J235" s="171" t="str">
        <f t="shared" si="15"/>
        <v>IC.PU.040404</v>
      </c>
      <c r="K235" s="170" t="s">
        <v>12175</v>
      </c>
      <c r="L235" s="145" t="str">
        <f t="shared" si="16"/>
        <v xml:space="preserve">     Vaseline gauze dressing</v>
      </c>
      <c r="M235" s="171" t="str">
        <f t="shared" si="17"/>
        <v>PI.IC.PU.040404.01</v>
      </c>
      <c r="N235" s="171"/>
      <c r="O235" s="171" t="str">
        <f t="shared" si="18"/>
        <v>PH.IC.PU.040404.01</v>
      </c>
      <c r="Q235" s="171" t="str">
        <f t="shared" si="19"/>
        <v>CL.IC.PU.040404.01</v>
      </c>
      <c r="AR235" s="145" t="s">
        <v>12773</v>
      </c>
      <c r="AS235" s="145">
        <v>1749</v>
      </c>
    </row>
    <row r="236" spans="1:45" s="145" customFormat="1" ht="16">
      <c r="A236" s="145" t="s">
        <v>5692</v>
      </c>
      <c r="C236" s="170" t="s">
        <v>6464</v>
      </c>
      <c r="E236" s="170" t="s">
        <v>6464</v>
      </c>
      <c r="F236" s="145" t="s">
        <v>14631</v>
      </c>
      <c r="G236" s="145" t="s">
        <v>5564</v>
      </c>
      <c r="H236" s="170" t="s">
        <v>12210</v>
      </c>
      <c r="I236" s="145" t="s">
        <v>11070</v>
      </c>
      <c r="J236" s="171" t="str">
        <f t="shared" si="15"/>
        <v>IC.PU.040405</v>
      </c>
      <c r="K236" s="170" t="s">
        <v>12175</v>
      </c>
      <c r="L236" s="145" t="str">
        <f t="shared" si="16"/>
        <v xml:space="preserve">     Transparent dressing</v>
      </c>
      <c r="M236" s="171" t="str">
        <f t="shared" si="17"/>
        <v>PI.IC.PU.040405.01</v>
      </c>
      <c r="N236" s="171"/>
      <c r="O236" s="171" t="str">
        <f t="shared" si="18"/>
        <v>PH.IC.PU.040405.01</v>
      </c>
      <c r="Q236" s="171" t="str">
        <f t="shared" si="19"/>
        <v>CL.IC.PU.040405.01</v>
      </c>
      <c r="AR236" s="145" t="s">
        <v>12773</v>
      </c>
      <c r="AS236" s="145">
        <v>1749</v>
      </c>
    </row>
    <row r="237" spans="1:45" s="145" customFormat="1" ht="16">
      <c r="A237" s="145" t="s">
        <v>5692</v>
      </c>
      <c r="C237" s="170" t="s">
        <v>6464</v>
      </c>
      <c r="E237" s="170" t="s">
        <v>6464</v>
      </c>
      <c r="F237" s="145" t="s">
        <v>14631</v>
      </c>
      <c r="G237" s="145" t="s">
        <v>5739</v>
      </c>
      <c r="H237" s="170" t="s">
        <v>6988</v>
      </c>
      <c r="I237" s="145" t="s">
        <v>5863</v>
      </c>
      <c r="J237" s="171" t="str">
        <f t="shared" si="15"/>
        <v>IC.PU.040406</v>
      </c>
      <c r="K237" s="170" t="s">
        <v>12175</v>
      </c>
      <c r="L237" s="145" t="str">
        <f t="shared" si="16"/>
        <v>Occlusive Dressing</v>
      </c>
      <c r="M237" s="171" t="str">
        <f t="shared" si="17"/>
        <v>PI.IC.PU.040406.01</v>
      </c>
      <c r="N237" s="171"/>
      <c r="O237" s="171" t="str">
        <f t="shared" si="18"/>
        <v>PH.IC.PU.040406.01</v>
      </c>
      <c r="Q237" s="171" t="str">
        <f t="shared" si="19"/>
        <v>CL.IC.PU.040406.01</v>
      </c>
      <c r="R237" s="145" t="s">
        <v>12465</v>
      </c>
      <c r="S237" s="145">
        <v>96</v>
      </c>
      <c r="AR237" s="145" t="s">
        <v>12773</v>
      </c>
      <c r="AS237" s="145">
        <v>1749</v>
      </c>
    </row>
    <row r="238" spans="1:45" s="145" customFormat="1" ht="16">
      <c r="A238" s="145" t="s">
        <v>5692</v>
      </c>
      <c r="C238" s="170" t="s">
        <v>6464</v>
      </c>
      <c r="E238" s="170" t="s">
        <v>12594</v>
      </c>
      <c r="F238" s="145" t="s">
        <v>14631</v>
      </c>
      <c r="G238" s="145" t="s">
        <v>5864</v>
      </c>
      <c r="H238" s="170" t="s">
        <v>6317</v>
      </c>
      <c r="I238" s="145" t="s">
        <v>5864</v>
      </c>
      <c r="J238" s="171" t="str">
        <f t="shared" si="15"/>
        <v>IC.PU.040407</v>
      </c>
      <c r="K238" s="170" t="s">
        <v>12175</v>
      </c>
      <c r="L238" s="145" t="str">
        <f t="shared" si="16"/>
        <v>Commercial</v>
      </c>
      <c r="M238" s="171" t="str">
        <f t="shared" si="17"/>
        <v>PI.IC.PU.040407.01</v>
      </c>
      <c r="N238" s="171"/>
      <c r="O238" s="171" t="str">
        <f t="shared" si="18"/>
        <v>PH.IC.PU.040407.01</v>
      </c>
      <c r="Q238" s="171" t="str">
        <f t="shared" si="19"/>
        <v>CL.IC.PU.040407.01</v>
      </c>
      <c r="R238" s="145" t="s">
        <v>12465</v>
      </c>
      <c r="S238" s="145">
        <v>719</v>
      </c>
      <c r="AR238" s="145" t="s">
        <v>12773</v>
      </c>
      <c r="AS238" s="145">
        <v>1749</v>
      </c>
    </row>
    <row r="239" spans="1:45" s="145" customFormat="1" ht="16">
      <c r="A239" s="145" t="s">
        <v>5692</v>
      </c>
      <c r="C239" s="170" t="s">
        <v>6464</v>
      </c>
      <c r="D239" s="145" t="s">
        <v>5865</v>
      </c>
      <c r="E239" s="170" t="s">
        <v>6291</v>
      </c>
      <c r="F239" s="145" t="s">
        <v>14631</v>
      </c>
      <c r="G239" s="145" t="s">
        <v>11574</v>
      </c>
      <c r="H239" s="170" t="s">
        <v>11848</v>
      </c>
      <c r="I239" s="145" t="s">
        <v>11575</v>
      </c>
      <c r="J239" s="171" t="str">
        <f t="shared" si="15"/>
        <v>IC.PU.040501</v>
      </c>
      <c r="K239" s="170" t="s">
        <v>12175</v>
      </c>
      <c r="L239" s="145" t="str">
        <f t="shared" si="16"/>
        <v xml:space="preserve">     Clean, dry and intact</v>
      </c>
      <c r="M239" s="171" t="str">
        <f t="shared" si="17"/>
        <v>PI.IC.PU.040501.01</v>
      </c>
      <c r="N239" s="171"/>
      <c r="O239" s="171" t="str">
        <f t="shared" si="18"/>
        <v>PH.IC.PU.040501.01</v>
      </c>
      <c r="Q239" s="171" t="str">
        <f t="shared" si="19"/>
        <v>CL.IC.PU.040501.01</v>
      </c>
      <c r="AR239" s="145" t="s">
        <v>12773</v>
      </c>
      <c r="AS239" s="145">
        <v>1749</v>
      </c>
    </row>
    <row r="240" spans="1:45" s="145" customFormat="1" ht="16">
      <c r="A240" s="145" t="s">
        <v>5692</v>
      </c>
      <c r="C240" s="170" t="s">
        <v>6464</v>
      </c>
      <c r="E240" s="170" t="s">
        <v>6291</v>
      </c>
      <c r="F240" s="145" t="s">
        <v>14631</v>
      </c>
      <c r="G240" s="145" t="s">
        <v>11410</v>
      </c>
      <c r="H240" s="170" t="s">
        <v>12030</v>
      </c>
      <c r="I240" s="145" t="s">
        <v>11411</v>
      </c>
      <c r="J240" s="171" t="str">
        <f t="shared" si="15"/>
        <v>IC.PU.040502</v>
      </c>
      <c r="K240" s="170" t="s">
        <v>12175</v>
      </c>
      <c r="L240" s="145" t="str">
        <f t="shared" si="16"/>
        <v xml:space="preserve">     Reinforced: specify date/time</v>
      </c>
      <c r="M240" s="171" t="str">
        <f t="shared" si="17"/>
        <v>PI.IC.PU.040502.01</v>
      </c>
      <c r="N240" s="171"/>
      <c r="O240" s="171" t="str">
        <f t="shared" si="18"/>
        <v>PH.IC.PU.040502.01</v>
      </c>
      <c r="Q240" s="171" t="str">
        <f t="shared" si="19"/>
        <v>CL.IC.PU.040502.01</v>
      </c>
      <c r="AR240" s="145" t="s">
        <v>12773</v>
      </c>
      <c r="AS240" s="145">
        <v>1749</v>
      </c>
    </row>
    <row r="241" spans="1:45" s="145" customFormat="1" ht="16">
      <c r="A241" s="145" t="s">
        <v>5692</v>
      </c>
      <c r="C241" s="170" t="s">
        <v>6464</v>
      </c>
      <c r="E241" s="170" t="s">
        <v>6291</v>
      </c>
      <c r="F241" s="145" t="s">
        <v>14631</v>
      </c>
      <c r="G241" s="145" t="s">
        <v>8907</v>
      </c>
      <c r="H241" s="170" t="s">
        <v>12032</v>
      </c>
      <c r="I241" s="145" t="s">
        <v>11393</v>
      </c>
      <c r="J241" s="171" t="str">
        <f t="shared" si="15"/>
        <v>IC.PU.040503</v>
      </c>
      <c r="K241" s="170" t="s">
        <v>12175</v>
      </c>
      <c r="L241" s="145" t="str">
        <f t="shared" si="16"/>
        <v xml:space="preserve">     Changed: specify date/time</v>
      </c>
      <c r="M241" s="171" t="str">
        <f t="shared" si="17"/>
        <v>PI.IC.PU.040503.01</v>
      </c>
      <c r="N241" s="171"/>
      <c r="O241" s="171" t="str">
        <f t="shared" si="18"/>
        <v>PH.IC.PU.040503.01</v>
      </c>
      <c r="Q241" s="171" t="str">
        <f t="shared" si="19"/>
        <v>CL.IC.PU.040503.01</v>
      </c>
      <c r="AR241" s="145" t="s">
        <v>12773</v>
      </c>
      <c r="AS241" s="145">
        <v>1749</v>
      </c>
    </row>
    <row r="242" spans="1:45" s="145" customFormat="1" ht="16">
      <c r="A242" s="145" t="s">
        <v>5692</v>
      </c>
      <c r="C242" s="170" t="s">
        <v>6464</v>
      </c>
      <c r="E242" s="170" t="s">
        <v>6291</v>
      </c>
      <c r="F242" s="145" t="s">
        <v>14631</v>
      </c>
      <c r="G242" s="145" t="s">
        <v>7024</v>
      </c>
      <c r="H242" s="170" t="s">
        <v>6464</v>
      </c>
      <c r="I242" s="145" t="s">
        <v>7024</v>
      </c>
      <c r="J242" s="171" t="str">
        <f t="shared" si="15"/>
        <v>IC.PU.040504</v>
      </c>
      <c r="K242" s="170" t="s">
        <v>12175</v>
      </c>
      <c r="L242" s="145" t="str">
        <f t="shared" si="16"/>
        <v>Clean</v>
      </c>
      <c r="M242" s="171" t="str">
        <f t="shared" si="17"/>
        <v>PI.IC.PU.040504.01</v>
      </c>
      <c r="N242" s="171"/>
      <c r="O242" s="171" t="str">
        <f t="shared" si="18"/>
        <v>PH.IC.PU.040504.01</v>
      </c>
      <c r="Q242" s="171" t="str">
        <f t="shared" si="19"/>
        <v>CL.IC.PU.040504.01</v>
      </c>
      <c r="R242" s="145" t="s">
        <v>12465</v>
      </c>
      <c r="S242" s="145">
        <v>97</v>
      </c>
      <c r="AR242" s="145" t="s">
        <v>12773</v>
      </c>
      <c r="AS242" s="145">
        <v>1749</v>
      </c>
    </row>
    <row r="243" spans="1:45" s="145" customFormat="1" ht="16">
      <c r="A243" s="145" t="s">
        <v>5692</v>
      </c>
      <c r="C243" s="170" t="s">
        <v>6464</v>
      </c>
      <c r="E243" s="170" t="s">
        <v>6291</v>
      </c>
      <c r="F243" s="145" t="s">
        <v>14631</v>
      </c>
      <c r="G243" s="145" t="s">
        <v>7296</v>
      </c>
      <c r="H243" s="170" t="s">
        <v>6291</v>
      </c>
      <c r="I243" s="145" t="s">
        <v>7296</v>
      </c>
      <c r="J243" s="171" t="str">
        <f t="shared" si="15"/>
        <v>IC.PU.040505</v>
      </c>
      <c r="K243" s="170" t="s">
        <v>12175</v>
      </c>
      <c r="L243" s="145" t="str">
        <f t="shared" si="16"/>
        <v>Dry</v>
      </c>
      <c r="M243" s="171" t="str">
        <f t="shared" si="17"/>
        <v>PI.IC.PU.040505.01</v>
      </c>
      <c r="N243" s="171"/>
      <c r="O243" s="171" t="str">
        <f t="shared" si="18"/>
        <v>PH.IC.PU.040505.01</v>
      </c>
      <c r="Q243" s="171" t="str">
        <f t="shared" si="19"/>
        <v>CL.IC.PU.040505.01</v>
      </c>
      <c r="R243" s="145" t="s">
        <v>12465</v>
      </c>
      <c r="S243" s="145">
        <v>97</v>
      </c>
      <c r="AR243" s="145" t="s">
        <v>12773</v>
      </c>
      <c r="AS243" s="145">
        <v>1749</v>
      </c>
    </row>
    <row r="244" spans="1:45" s="145" customFormat="1" ht="16">
      <c r="A244" s="145" t="s">
        <v>5692</v>
      </c>
      <c r="C244" s="170" t="s">
        <v>6464</v>
      </c>
      <c r="E244" s="170" t="s">
        <v>6291</v>
      </c>
      <c r="F244" s="145" t="s">
        <v>14631</v>
      </c>
      <c r="G244" s="145" t="s">
        <v>9339</v>
      </c>
      <c r="H244" s="170" t="s">
        <v>6988</v>
      </c>
      <c r="I244" s="145" t="s">
        <v>9339</v>
      </c>
      <c r="J244" s="171" t="str">
        <f t="shared" si="15"/>
        <v>IC.PU.040506</v>
      </c>
      <c r="K244" s="170" t="s">
        <v>12175</v>
      </c>
      <c r="L244" s="145" t="str">
        <f t="shared" si="16"/>
        <v>Intact</v>
      </c>
      <c r="M244" s="171" t="str">
        <f t="shared" si="17"/>
        <v>PI.IC.PU.040506.01</v>
      </c>
      <c r="N244" s="171"/>
      <c r="O244" s="171" t="str">
        <f t="shared" si="18"/>
        <v>PH.IC.PU.040506.01</v>
      </c>
      <c r="Q244" s="171" t="str">
        <f t="shared" si="19"/>
        <v>CL.IC.PU.040506.01</v>
      </c>
      <c r="R244" s="145" t="s">
        <v>12465</v>
      </c>
      <c r="S244" s="145">
        <v>97</v>
      </c>
      <c r="AR244" s="145" t="s">
        <v>12773</v>
      </c>
      <c r="AS244" s="145">
        <v>1749</v>
      </c>
    </row>
    <row r="245" spans="1:45" s="145" customFormat="1" ht="16">
      <c r="A245" s="145" t="s">
        <v>5692</v>
      </c>
      <c r="C245" s="170" t="s">
        <v>2128</v>
      </c>
      <c r="E245" s="170" t="s">
        <v>6291</v>
      </c>
      <c r="F245" s="145" t="s">
        <v>14631</v>
      </c>
      <c r="G245" s="145" t="s">
        <v>2826</v>
      </c>
      <c r="H245" s="170" t="s">
        <v>2533</v>
      </c>
      <c r="I245" s="145" t="s">
        <v>2826</v>
      </c>
      <c r="J245" s="171" t="str">
        <f t="shared" si="15"/>
        <v>IC.PU.040507</v>
      </c>
      <c r="K245" s="170" t="s">
        <v>12175</v>
      </c>
      <c r="L245" s="145" t="str">
        <f t="shared" si="16"/>
        <v>Stained</v>
      </c>
      <c r="M245" s="171" t="str">
        <f t="shared" si="17"/>
        <v>PI.IC.PU.040507.01</v>
      </c>
      <c r="N245" s="171"/>
      <c r="O245" s="171" t="str">
        <f t="shared" si="18"/>
        <v>PH.IC.PU.040507.01</v>
      </c>
      <c r="Q245" s="171" t="str">
        <f t="shared" si="19"/>
        <v>CL.IC.PU.040507.01</v>
      </c>
      <c r="AR245" s="145" t="s">
        <v>12773</v>
      </c>
      <c r="AS245" s="145">
        <v>1749</v>
      </c>
    </row>
    <row r="246" spans="1:45" s="145" customFormat="1" ht="16">
      <c r="A246" s="145" t="s">
        <v>5692</v>
      </c>
      <c r="C246" s="170" t="s">
        <v>2128</v>
      </c>
      <c r="E246" s="170" t="s">
        <v>6291</v>
      </c>
      <c r="F246" s="145" t="s">
        <v>14631</v>
      </c>
      <c r="G246" s="145" t="s">
        <v>2827</v>
      </c>
      <c r="H246" s="170" t="s">
        <v>2535</v>
      </c>
      <c r="I246" s="145" t="s">
        <v>2837</v>
      </c>
      <c r="J246" s="171" t="str">
        <f t="shared" si="15"/>
        <v>IC.PU.040508</v>
      </c>
      <c r="K246" s="170" t="s">
        <v>12175</v>
      </c>
      <c r="L246" s="145" t="str">
        <f t="shared" si="16"/>
        <v>Saturated</v>
      </c>
      <c r="M246" s="171" t="str">
        <f t="shared" si="17"/>
        <v>PI.IC.PU.040508.01</v>
      </c>
      <c r="N246" s="171"/>
      <c r="O246" s="171" t="str">
        <f t="shared" si="18"/>
        <v>PH.IC.PU.040508.01</v>
      </c>
      <c r="Q246" s="171" t="str">
        <f t="shared" si="19"/>
        <v>CL.IC.PU.040508.01</v>
      </c>
      <c r="V246" s="145" t="s">
        <v>2828</v>
      </c>
      <c r="W246" s="145">
        <v>1054</v>
      </c>
      <c r="AR246" s="145" t="s">
        <v>12773</v>
      </c>
      <c r="AS246" s="145">
        <v>1749</v>
      </c>
    </row>
    <row r="247" spans="1:45" s="145" customFormat="1" ht="16">
      <c r="A247" s="145" t="s">
        <v>5692</v>
      </c>
      <c r="C247" s="170" t="s">
        <v>6464</v>
      </c>
      <c r="D247" s="145" t="s">
        <v>9392</v>
      </c>
      <c r="E247" s="170" t="s">
        <v>6988</v>
      </c>
      <c r="F247" s="145" t="s">
        <v>14631</v>
      </c>
      <c r="G247" s="145" t="s">
        <v>5746</v>
      </c>
      <c r="H247" s="170" t="s">
        <v>11848</v>
      </c>
      <c r="I247" s="145" t="s">
        <v>11964</v>
      </c>
      <c r="J247" s="171" t="str">
        <f t="shared" si="15"/>
        <v>IC.PU.040601</v>
      </c>
      <c r="K247" s="170" t="s">
        <v>2379</v>
      </c>
      <c r="L247" s="145" t="str">
        <f t="shared" si="16"/>
        <v xml:space="preserve">     Cleansed with normal saline</v>
      </c>
      <c r="M247" s="171" t="str">
        <f t="shared" si="17"/>
        <v>PI.IC.PU.040601.01</v>
      </c>
      <c r="N247" s="171"/>
      <c r="O247" s="171" t="str">
        <f t="shared" si="18"/>
        <v>PH.IC.PU.040601.01</v>
      </c>
      <c r="Q247" s="171" t="str">
        <f t="shared" si="19"/>
        <v>CL.IC.PU.040601.01</v>
      </c>
      <c r="AR247" s="145" t="s">
        <v>12773</v>
      </c>
      <c r="AS247" s="145">
        <v>1749</v>
      </c>
    </row>
    <row r="248" spans="1:45" s="145" customFormat="1" ht="16">
      <c r="A248" s="145" t="s">
        <v>5692</v>
      </c>
      <c r="C248" s="170" t="s">
        <v>12594</v>
      </c>
      <c r="E248" s="170" t="s">
        <v>6988</v>
      </c>
      <c r="F248" s="145" t="s">
        <v>14631</v>
      </c>
      <c r="G248" s="145" t="s">
        <v>5747</v>
      </c>
      <c r="H248" s="170" t="s">
        <v>12030</v>
      </c>
      <c r="I248" s="145" t="s">
        <v>10703</v>
      </c>
      <c r="J248" s="171" t="str">
        <f t="shared" si="15"/>
        <v>IC.PU.040602</v>
      </c>
      <c r="K248" s="170" t="s">
        <v>2379</v>
      </c>
      <c r="L248" s="145" t="str">
        <f t="shared" si="16"/>
        <v xml:space="preserve">     Cleansed with other: specify</v>
      </c>
      <c r="M248" s="171" t="str">
        <f t="shared" si="17"/>
        <v>PI.IC.PU.040602.01</v>
      </c>
      <c r="N248" s="171"/>
      <c r="O248" s="171" t="str">
        <f t="shared" si="18"/>
        <v>PH.IC.PU.040602.01</v>
      </c>
      <c r="Q248" s="171" t="str">
        <f t="shared" si="19"/>
        <v>CL.IC.PU.040602.01</v>
      </c>
      <c r="AR248" s="145" t="s">
        <v>12773</v>
      </c>
      <c r="AS248" s="145">
        <v>1749</v>
      </c>
    </row>
    <row r="249" spans="1:45" s="145" customFormat="1" ht="16">
      <c r="A249" s="145" t="s">
        <v>5692</v>
      </c>
      <c r="C249" s="170" t="s">
        <v>6464</v>
      </c>
      <c r="E249" s="170" t="s">
        <v>6988</v>
      </c>
      <c r="F249" s="145" t="s">
        <v>14631</v>
      </c>
      <c r="G249" s="145" t="s">
        <v>11484</v>
      </c>
      <c r="H249" s="170" t="s">
        <v>12185</v>
      </c>
      <c r="I249" s="145" t="s">
        <v>11484</v>
      </c>
      <c r="J249" s="171" t="str">
        <f t="shared" si="15"/>
        <v>IC.PU.040603</v>
      </c>
      <c r="K249" s="170" t="s">
        <v>12175</v>
      </c>
      <c r="L249" s="145" t="str">
        <f t="shared" si="16"/>
        <v>Chlorhexidine</v>
      </c>
      <c r="M249" s="171" t="str">
        <f t="shared" si="17"/>
        <v>PI.IC.PU.040603.01</v>
      </c>
      <c r="N249" s="171"/>
      <c r="O249" s="171" t="str">
        <f t="shared" si="18"/>
        <v>PH.IC.PU.040603.01</v>
      </c>
      <c r="Q249" s="171" t="str">
        <f t="shared" si="19"/>
        <v>CL.IC.PU.040603.01</v>
      </c>
      <c r="R249" s="145" t="s">
        <v>12465</v>
      </c>
      <c r="S249" s="145">
        <v>717</v>
      </c>
      <c r="AR249" s="145" t="s">
        <v>12773</v>
      </c>
      <c r="AS249" s="145">
        <v>1749</v>
      </c>
    </row>
    <row r="250" spans="1:45" s="145" customFormat="1" ht="16">
      <c r="A250" s="145" t="s">
        <v>5692</v>
      </c>
      <c r="C250" s="170" t="s">
        <v>12594</v>
      </c>
      <c r="E250" s="170" t="s">
        <v>6988</v>
      </c>
      <c r="F250" s="145" t="s">
        <v>14631</v>
      </c>
      <c r="G250" s="145" t="s">
        <v>5574</v>
      </c>
      <c r="H250" s="170" t="s">
        <v>12594</v>
      </c>
      <c r="I250" s="145" t="s">
        <v>5574</v>
      </c>
      <c r="J250" s="171" t="str">
        <f t="shared" si="15"/>
        <v>IC.PU.040604</v>
      </c>
      <c r="K250" s="170" t="s">
        <v>2379</v>
      </c>
      <c r="L250" s="145" t="str">
        <f t="shared" si="16"/>
        <v>Betadine</v>
      </c>
      <c r="M250" s="171" t="str">
        <f t="shared" si="17"/>
        <v>PI.IC.PU.040604.01</v>
      </c>
      <c r="N250" s="171"/>
      <c r="O250" s="171" t="str">
        <f t="shared" si="18"/>
        <v>PH.IC.PU.040604.01</v>
      </c>
      <c r="Q250" s="171" t="str">
        <f t="shared" si="19"/>
        <v>CL.IC.PU.040604.01</v>
      </c>
      <c r="R250" s="145" t="s">
        <v>12465</v>
      </c>
      <c r="S250" s="145">
        <v>718</v>
      </c>
      <c r="AR250" s="145" t="s">
        <v>12773</v>
      </c>
      <c r="AS250" s="145">
        <v>1749</v>
      </c>
    </row>
    <row r="251" spans="1:45" s="145" customFormat="1" ht="16">
      <c r="A251" s="145" t="s">
        <v>5692</v>
      </c>
      <c r="C251" s="170" t="s">
        <v>12594</v>
      </c>
      <c r="D251" s="145" t="s">
        <v>8585</v>
      </c>
      <c r="E251" s="170" t="s">
        <v>6317</v>
      </c>
      <c r="F251" s="145" t="s">
        <v>14631</v>
      </c>
      <c r="G251" s="145" t="s">
        <v>11398</v>
      </c>
      <c r="H251" s="170" t="s">
        <v>11848</v>
      </c>
      <c r="I251" s="145" t="s">
        <v>12157</v>
      </c>
      <c r="J251" s="171" t="str">
        <f t="shared" si="15"/>
        <v>IC.PU.040701</v>
      </c>
      <c r="K251" s="170" t="s">
        <v>2379</v>
      </c>
      <c r="L251" s="145" t="str">
        <f t="shared" si="16"/>
        <v xml:space="preserve">     Drainage none</v>
      </c>
      <c r="M251" s="171" t="str">
        <f t="shared" si="17"/>
        <v>PI.IC.PU.040701.01</v>
      </c>
      <c r="N251" s="171"/>
      <c r="O251" s="171" t="str">
        <f t="shared" si="18"/>
        <v>PH.IC.PU.040701.01</v>
      </c>
      <c r="Q251" s="171" t="str">
        <f t="shared" si="19"/>
        <v>CL.IC.PU.040701.01</v>
      </c>
      <c r="AR251" s="145" t="s">
        <v>12773</v>
      </c>
      <c r="AS251" s="145">
        <v>1749</v>
      </c>
    </row>
    <row r="252" spans="1:45" s="145" customFormat="1" ht="16">
      <c r="A252" s="145" t="s">
        <v>5692</v>
      </c>
      <c r="C252" s="170" t="s">
        <v>12594</v>
      </c>
      <c r="E252" s="170" t="s">
        <v>6317</v>
      </c>
      <c r="F252" s="145" t="s">
        <v>14631</v>
      </c>
      <c r="G252" s="145" t="s">
        <v>14528</v>
      </c>
      <c r="H252" s="170" t="s">
        <v>12030</v>
      </c>
      <c r="I252" s="145" t="s">
        <v>10906</v>
      </c>
      <c r="J252" s="171" t="str">
        <f t="shared" si="15"/>
        <v>IC.PU.040702</v>
      </c>
      <c r="K252" s="170" t="s">
        <v>2379</v>
      </c>
      <c r="L252" s="145" t="str">
        <f t="shared" si="16"/>
        <v xml:space="preserve">     Drainage Serosanguineous</v>
      </c>
      <c r="M252" s="171" t="str">
        <f t="shared" si="17"/>
        <v>PI.IC.PU.040702.01</v>
      </c>
      <c r="N252" s="171"/>
      <c r="O252" s="171" t="str">
        <f t="shared" si="18"/>
        <v>PH.IC.PU.040702.01</v>
      </c>
      <c r="Q252" s="171" t="str">
        <f t="shared" si="19"/>
        <v>CL.IC.PU.040702.01</v>
      </c>
      <c r="AR252" s="145" t="s">
        <v>12773</v>
      </c>
      <c r="AS252" s="145">
        <v>1749</v>
      </c>
    </row>
    <row r="253" spans="1:45" s="145" customFormat="1" ht="16">
      <c r="A253" s="145" t="s">
        <v>5692</v>
      </c>
      <c r="C253" s="170" t="s">
        <v>12594</v>
      </c>
      <c r="E253" s="170" t="s">
        <v>6317</v>
      </c>
      <c r="F253" s="145" t="s">
        <v>14631</v>
      </c>
      <c r="G253" s="145" t="s">
        <v>14529</v>
      </c>
      <c r="H253" s="170" t="s">
        <v>12032</v>
      </c>
      <c r="I253" s="145" t="s">
        <v>11883</v>
      </c>
      <c r="J253" s="171" t="str">
        <f t="shared" si="15"/>
        <v>IC.PU.040703</v>
      </c>
      <c r="K253" s="170" t="s">
        <v>2379</v>
      </c>
      <c r="L253" s="145" t="str">
        <f t="shared" si="16"/>
        <v xml:space="preserve">     Drainage bloody</v>
      </c>
      <c r="M253" s="171" t="str">
        <f t="shared" si="17"/>
        <v>PI.IC.PU.040703.01</v>
      </c>
      <c r="N253" s="171"/>
      <c r="O253" s="171" t="str">
        <f t="shared" si="18"/>
        <v>PH.IC.PU.040703.01</v>
      </c>
      <c r="Q253" s="171" t="str">
        <f t="shared" si="19"/>
        <v>CL.IC.PU.040703.01</v>
      </c>
      <c r="AR253" s="145" t="s">
        <v>12773</v>
      </c>
      <c r="AS253" s="145">
        <v>1749</v>
      </c>
    </row>
    <row r="254" spans="1:45" s="145" customFormat="1" ht="16">
      <c r="A254" s="145" t="s">
        <v>5692</v>
      </c>
      <c r="C254" s="170" t="s">
        <v>6464</v>
      </c>
      <c r="E254" s="170" t="s">
        <v>6317</v>
      </c>
      <c r="F254" s="145" t="s">
        <v>14631</v>
      </c>
      <c r="G254" s="145" t="s">
        <v>14530</v>
      </c>
      <c r="H254" s="170" t="s">
        <v>12028</v>
      </c>
      <c r="I254" s="145" t="s">
        <v>11548</v>
      </c>
      <c r="J254" s="171" t="str">
        <f t="shared" si="15"/>
        <v>IC.PU.040704</v>
      </c>
      <c r="K254" s="170" t="s">
        <v>12175</v>
      </c>
      <c r="L254" s="145" t="str">
        <f t="shared" si="16"/>
        <v xml:space="preserve">     Drainage serous</v>
      </c>
      <c r="M254" s="171" t="str">
        <f t="shared" si="17"/>
        <v>PI.IC.PU.040704.01</v>
      </c>
      <c r="N254" s="171"/>
      <c r="O254" s="171" t="str">
        <f t="shared" si="18"/>
        <v>PH.IC.PU.040704.01</v>
      </c>
      <c r="Q254" s="171" t="str">
        <f t="shared" si="19"/>
        <v>CL.IC.PU.040704.01</v>
      </c>
      <c r="AR254" s="145" t="s">
        <v>12773</v>
      </c>
      <c r="AS254" s="145">
        <v>1749</v>
      </c>
    </row>
    <row r="255" spans="1:45" s="145" customFormat="1" ht="16">
      <c r="A255" s="145" t="s">
        <v>5692</v>
      </c>
      <c r="C255" s="170" t="s">
        <v>6464</v>
      </c>
      <c r="E255" s="170" t="s">
        <v>6317</v>
      </c>
      <c r="F255" s="145" t="s">
        <v>14631</v>
      </c>
      <c r="G255" s="145" t="s">
        <v>14531</v>
      </c>
      <c r="H255" s="170" t="s">
        <v>12210</v>
      </c>
      <c r="I255" s="145" t="s">
        <v>11554</v>
      </c>
      <c r="J255" s="171" t="str">
        <f t="shared" si="15"/>
        <v>IC.PU.040705</v>
      </c>
      <c r="K255" s="170" t="s">
        <v>12175</v>
      </c>
      <c r="L255" s="145" t="str">
        <f t="shared" si="16"/>
        <v xml:space="preserve">     Drainage purulent</v>
      </c>
      <c r="M255" s="171" t="str">
        <f t="shared" si="17"/>
        <v>PI.IC.PU.040705.01</v>
      </c>
      <c r="N255" s="171"/>
      <c r="O255" s="171" t="str">
        <f t="shared" si="18"/>
        <v>PH.IC.PU.040705.01</v>
      </c>
      <c r="Q255" s="171" t="str">
        <f t="shared" si="19"/>
        <v>CL.IC.PU.040705.01</v>
      </c>
      <c r="AR255" s="145" t="s">
        <v>12773</v>
      </c>
      <c r="AS255" s="145">
        <v>1749</v>
      </c>
    </row>
    <row r="256" spans="1:45" s="145" customFormat="1" ht="16">
      <c r="A256" s="145" t="s">
        <v>5692</v>
      </c>
      <c r="C256" s="170" t="s">
        <v>6464</v>
      </c>
      <c r="D256" s="145" t="s">
        <v>14532</v>
      </c>
      <c r="E256" s="170" t="s">
        <v>3574</v>
      </c>
      <c r="F256" s="145" t="s">
        <v>14631</v>
      </c>
      <c r="G256" s="145" t="s">
        <v>11363</v>
      </c>
      <c r="H256" s="170" t="s">
        <v>11848</v>
      </c>
      <c r="I256" s="145" t="s">
        <v>12171</v>
      </c>
      <c r="J256" s="171" t="str">
        <f t="shared" si="15"/>
        <v>IC.PU.040801</v>
      </c>
      <c r="K256" s="170" t="s">
        <v>12175</v>
      </c>
      <c r="L256" s="145" t="str">
        <f t="shared" si="16"/>
        <v xml:space="preserve">     None</v>
      </c>
      <c r="M256" s="171" t="str">
        <f t="shared" si="17"/>
        <v>PI.IC.PU.040801.01</v>
      </c>
      <c r="N256" s="171"/>
      <c r="O256" s="171" t="str">
        <f t="shared" si="18"/>
        <v>PH.IC.PU.040801.01</v>
      </c>
      <c r="Q256" s="171" t="str">
        <f t="shared" si="19"/>
        <v>CL.IC.PU.040801.01</v>
      </c>
      <c r="AR256" s="145" t="s">
        <v>12773</v>
      </c>
      <c r="AS256" s="145">
        <v>1749</v>
      </c>
    </row>
    <row r="257" spans="1:45" s="145" customFormat="1" ht="16">
      <c r="A257" s="145" t="s">
        <v>5692</v>
      </c>
      <c r="C257" s="170" t="s">
        <v>6464</v>
      </c>
      <c r="E257" s="170" t="s">
        <v>3574</v>
      </c>
      <c r="F257" s="145" t="s">
        <v>14631</v>
      </c>
      <c r="G257" s="145" t="s">
        <v>14533</v>
      </c>
      <c r="H257" s="170" t="s">
        <v>12030</v>
      </c>
      <c r="I257" s="145" t="s">
        <v>9609</v>
      </c>
      <c r="J257" s="171" t="str">
        <f t="shared" si="15"/>
        <v>IC.PU.040802</v>
      </c>
      <c r="K257" s="170" t="s">
        <v>12175</v>
      </c>
      <c r="L257" s="145" t="str">
        <f t="shared" si="16"/>
        <v xml:space="preserve">     Drainage amount scant</v>
      </c>
      <c r="M257" s="171" t="str">
        <f t="shared" si="17"/>
        <v>PI.IC.PU.040802.01</v>
      </c>
      <c r="N257" s="171"/>
      <c r="O257" s="171" t="str">
        <f t="shared" si="18"/>
        <v>PH.IC.PU.040802.01</v>
      </c>
      <c r="Q257" s="171" t="str">
        <f t="shared" si="19"/>
        <v>CL.IC.PU.040802.01</v>
      </c>
      <c r="AR257" s="145" t="s">
        <v>12773</v>
      </c>
      <c r="AS257" s="145">
        <v>1749</v>
      </c>
    </row>
    <row r="258" spans="1:45" s="145" customFormat="1" ht="16">
      <c r="A258" s="145" t="s">
        <v>5692</v>
      </c>
      <c r="C258" s="170" t="s">
        <v>6464</v>
      </c>
      <c r="E258" s="170" t="s">
        <v>3574</v>
      </c>
      <c r="F258" s="145" t="s">
        <v>14631</v>
      </c>
      <c r="G258" s="145" t="s">
        <v>14534</v>
      </c>
      <c r="H258" s="170" t="s">
        <v>12032</v>
      </c>
      <c r="I258" s="145" t="s">
        <v>9423</v>
      </c>
      <c r="J258" s="171" t="str">
        <f t="shared" si="15"/>
        <v>IC.PU.040803</v>
      </c>
      <c r="K258" s="170" t="s">
        <v>12175</v>
      </c>
      <c r="L258" s="145" t="str">
        <f t="shared" si="16"/>
        <v xml:space="preserve">     Drainage amount small</v>
      </c>
      <c r="M258" s="171" t="str">
        <f t="shared" si="17"/>
        <v>PI.IC.PU.040803.01</v>
      </c>
      <c r="N258" s="171"/>
      <c r="O258" s="171" t="str">
        <f t="shared" si="18"/>
        <v>PH.IC.PU.040803.01</v>
      </c>
      <c r="Q258" s="171" t="str">
        <f t="shared" si="19"/>
        <v>CL.IC.PU.040803.01</v>
      </c>
      <c r="AR258" s="145" t="s">
        <v>12773</v>
      </c>
      <c r="AS258" s="145">
        <v>1749</v>
      </c>
    </row>
    <row r="259" spans="1:45" s="145" customFormat="1" ht="16">
      <c r="A259" s="145" t="s">
        <v>5692</v>
      </c>
      <c r="C259" s="170" t="s">
        <v>6464</v>
      </c>
      <c r="E259" s="170" t="s">
        <v>3574</v>
      </c>
      <c r="F259" s="145" t="s">
        <v>14631</v>
      </c>
      <c r="G259" s="145" t="s">
        <v>14535</v>
      </c>
      <c r="H259" s="170" t="s">
        <v>12028</v>
      </c>
      <c r="I259" s="145" t="s">
        <v>10117</v>
      </c>
      <c r="J259" s="171" t="str">
        <f t="shared" si="15"/>
        <v>IC.PU.040804</v>
      </c>
      <c r="K259" s="170" t="s">
        <v>12175</v>
      </c>
      <c r="L259" s="145" t="str">
        <f t="shared" si="16"/>
        <v xml:space="preserve">     Drainage amount moderate</v>
      </c>
      <c r="M259" s="171" t="str">
        <f t="shared" si="17"/>
        <v>PI.IC.PU.040804.01</v>
      </c>
      <c r="N259" s="171"/>
      <c r="O259" s="171" t="str">
        <f t="shared" si="18"/>
        <v>PH.IC.PU.040804.01</v>
      </c>
      <c r="Q259" s="171" t="str">
        <f t="shared" si="19"/>
        <v>CL.IC.PU.040804.01</v>
      </c>
      <c r="AR259" s="145" t="s">
        <v>12773</v>
      </c>
      <c r="AS259" s="145">
        <v>1749</v>
      </c>
    </row>
    <row r="260" spans="1:45" s="145" customFormat="1" ht="16">
      <c r="A260" s="145" t="s">
        <v>5692</v>
      </c>
      <c r="C260" s="170" t="s">
        <v>6464</v>
      </c>
      <c r="E260" s="170" t="s">
        <v>3574</v>
      </c>
      <c r="F260" s="145" t="s">
        <v>14631</v>
      </c>
      <c r="G260" s="145" t="s">
        <v>14536</v>
      </c>
      <c r="H260" s="170" t="s">
        <v>12210</v>
      </c>
      <c r="I260" s="145" t="s">
        <v>9426</v>
      </c>
      <c r="J260" s="171" t="str">
        <f t="shared" si="15"/>
        <v>IC.PU.040805</v>
      </c>
      <c r="K260" s="170" t="s">
        <v>12175</v>
      </c>
      <c r="L260" s="145" t="str">
        <f t="shared" si="16"/>
        <v xml:space="preserve">     Drainage amount large</v>
      </c>
      <c r="M260" s="171" t="str">
        <f t="shared" si="17"/>
        <v>PI.IC.PU.040805.01</v>
      </c>
      <c r="N260" s="171"/>
      <c r="O260" s="171" t="str">
        <f t="shared" si="18"/>
        <v>PH.IC.PU.040805.01</v>
      </c>
      <c r="Q260" s="171" t="str">
        <f t="shared" si="19"/>
        <v>CL.IC.PU.040805.01</v>
      </c>
      <c r="AR260" s="145" t="s">
        <v>12773</v>
      </c>
      <c r="AS260" s="145">
        <v>1749</v>
      </c>
    </row>
    <row r="261" spans="1:45" s="145" customFormat="1" ht="16">
      <c r="A261" s="145" t="s">
        <v>5692</v>
      </c>
      <c r="C261" s="170" t="s">
        <v>6464</v>
      </c>
      <c r="D261" s="145" t="s">
        <v>14539</v>
      </c>
      <c r="E261" s="170" t="s">
        <v>3690</v>
      </c>
      <c r="F261" s="145" t="s">
        <v>14631</v>
      </c>
      <c r="G261" s="145" t="s">
        <v>14537</v>
      </c>
      <c r="H261" s="170" t="s">
        <v>11848</v>
      </c>
      <c r="I261" s="145" t="s">
        <v>11753</v>
      </c>
      <c r="J261" s="171" t="str">
        <f t="shared" si="15"/>
        <v>IC.PU.040901</v>
      </c>
      <c r="K261" s="170" t="s">
        <v>12175</v>
      </c>
      <c r="L261" s="145" t="str">
        <f t="shared" si="16"/>
        <v xml:space="preserve">     Drainage unchanged</v>
      </c>
      <c r="M261" s="171" t="str">
        <f t="shared" si="17"/>
        <v>PI.IC.PU.040901.01</v>
      </c>
      <c r="N261" s="171"/>
      <c r="O261" s="171" t="str">
        <f t="shared" si="18"/>
        <v>PH.IC.PU.040901.01</v>
      </c>
      <c r="Q261" s="171" t="str">
        <f t="shared" si="19"/>
        <v>CL.IC.PU.040901.01</v>
      </c>
      <c r="AR261" s="145" t="s">
        <v>12773</v>
      </c>
      <c r="AS261" s="145">
        <v>1749</v>
      </c>
    </row>
    <row r="262" spans="1:45" s="145" customFormat="1" ht="16">
      <c r="A262" s="145" t="s">
        <v>5692</v>
      </c>
      <c r="C262" s="170" t="s">
        <v>6464</v>
      </c>
      <c r="E262" s="170" t="s">
        <v>3690</v>
      </c>
      <c r="F262" s="145" t="s">
        <v>14631</v>
      </c>
      <c r="G262" s="145" t="s">
        <v>14538</v>
      </c>
      <c r="H262" s="170" t="s">
        <v>12030</v>
      </c>
      <c r="I262" s="145" t="s">
        <v>11752</v>
      </c>
      <c r="J262" s="171" t="str">
        <f t="shared" si="15"/>
        <v>IC.PU.040902</v>
      </c>
      <c r="K262" s="170" t="s">
        <v>12175</v>
      </c>
      <c r="L262" s="145" t="str">
        <f t="shared" si="16"/>
        <v xml:space="preserve">     Drainage decreasing</v>
      </c>
      <c r="M262" s="171" t="str">
        <f t="shared" si="17"/>
        <v>PI.IC.PU.040902.01</v>
      </c>
      <c r="N262" s="171"/>
      <c r="O262" s="171" t="str">
        <f t="shared" si="18"/>
        <v>PH.IC.PU.040902.01</v>
      </c>
      <c r="Q262" s="171" t="str">
        <f t="shared" si="19"/>
        <v>CL.IC.PU.040902.01</v>
      </c>
      <c r="AR262" s="145" t="s">
        <v>12773</v>
      </c>
      <c r="AS262" s="145">
        <v>1749</v>
      </c>
    </row>
    <row r="263" spans="1:45" s="145" customFormat="1" ht="16">
      <c r="A263" s="145" t="s">
        <v>5692</v>
      </c>
      <c r="C263" s="170" t="s">
        <v>6464</v>
      </c>
      <c r="E263" s="170" t="s">
        <v>3690</v>
      </c>
      <c r="F263" s="145" t="s">
        <v>14631</v>
      </c>
      <c r="G263" s="145" t="s">
        <v>11582</v>
      </c>
      <c r="H263" s="170" t="s">
        <v>12032</v>
      </c>
      <c r="I263" s="145" t="s">
        <v>11583</v>
      </c>
      <c r="J263" s="171" t="str">
        <f t="shared" si="15"/>
        <v>IC.PU.040903</v>
      </c>
      <c r="K263" s="170" t="s">
        <v>12175</v>
      </c>
      <c r="L263" s="145" t="str">
        <f t="shared" si="16"/>
        <v xml:space="preserve">     Drainage increasing</v>
      </c>
      <c r="M263" s="171" t="str">
        <f t="shared" si="17"/>
        <v>PI.IC.PU.040903.01</v>
      </c>
      <c r="N263" s="171"/>
      <c r="O263" s="171" t="str">
        <f t="shared" si="18"/>
        <v>PH.IC.PU.040903.01</v>
      </c>
      <c r="Q263" s="171" t="str">
        <f t="shared" si="19"/>
        <v>CL.IC.PU.040903.01</v>
      </c>
      <c r="AR263" s="145" t="s">
        <v>12773</v>
      </c>
      <c r="AS263" s="145">
        <v>1749</v>
      </c>
    </row>
    <row r="264" spans="1:45" s="167" customFormat="1" ht="15">
      <c r="A264" s="167" t="s">
        <v>5692</v>
      </c>
      <c r="C264" s="61" t="s">
        <v>6464</v>
      </c>
      <c r="D264" s="167" t="s">
        <v>5433</v>
      </c>
      <c r="E264" s="61" t="s">
        <v>3188</v>
      </c>
      <c r="F264" s="167" t="s">
        <v>5328</v>
      </c>
      <c r="G264" s="167" t="s">
        <v>10463</v>
      </c>
      <c r="H264" s="62" t="s">
        <v>11848</v>
      </c>
      <c r="I264" s="167" t="s">
        <v>10463</v>
      </c>
      <c r="J264" s="63" t="str">
        <f t="shared" si="15"/>
        <v>IC.PU.041001</v>
      </c>
      <c r="K264" s="61" t="s">
        <v>12175</v>
      </c>
      <c r="L264" s="167" t="str">
        <f t="shared" si="16"/>
        <v>Present</v>
      </c>
      <c r="M264" s="168" t="str">
        <f t="shared" si="17"/>
        <v>PI.IC.PU.041001.01</v>
      </c>
      <c r="N264" s="168"/>
      <c r="O264" s="168" t="str">
        <f t="shared" si="18"/>
        <v>PH.IC.PU.041001.01</v>
      </c>
      <c r="Q264" s="168" t="str">
        <f t="shared" si="19"/>
        <v>CL.IC.PU.041001.01</v>
      </c>
    </row>
    <row r="265" spans="1:45" s="167" customFormat="1" ht="15">
      <c r="A265" s="167" t="s">
        <v>5692</v>
      </c>
      <c r="C265" s="61" t="s">
        <v>6464</v>
      </c>
      <c r="E265" s="61" t="s">
        <v>3188</v>
      </c>
      <c r="F265" s="167" t="s">
        <v>5328</v>
      </c>
      <c r="G265" s="167" t="s">
        <v>10464</v>
      </c>
      <c r="H265" s="62" t="s">
        <v>12030</v>
      </c>
      <c r="I265" s="167" t="s">
        <v>10464</v>
      </c>
      <c r="J265" s="63" t="str">
        <f t="shared" si="15"/>
        <v>IC.PU.041002</v>
      </c>
      <c r="K265" s="61" t="s">
        <v>12175</v>
      </c>
      <c r="L265" s="167" t="str">
        <f t="shared" si="16"/>
        <v>Absent</v>
      </c>
      <c r="M265" s="168" t="str">
        <f t="shared" si="17"/>
        <v>PI.IC.PU.041002.01</v>
      </c>
      <c r="N265" s="168"/>
      <c r="O265" s="168" t="str">
        <f t="shared" si="18"/>
        <v>PH.IC.PU.041002.01</v>
      </c>
      <c r="Q265" s="168" t="str">
        <f t="shared" si="19"/>
        <v>CL.IC.PU.041002.01</v>
      </c>
    </row>
    <row r="266" spans="1:45" s="167" customFormat="1" ht="15">
      <c r="A266" s="167" t="s">
        <v>5692</v>
      </c>
      <c r="C266" s="61" t="s">
        <v>6464</v>
      </c>
      <c r="D266" s="167" t="s">
        <v>7469</v>
      </c>
      <c r="E266" s="61" t="s">
        <v>5749</v>
      </c>
      <c r="F266" s="167" t="s">
        <v>5496</v>
      </c>
      <c r="G266" s="167" t="s">
        <v>5437</v>
      </c>
      <c r="H266" s="62" t="s">
        <v>11848</v>
      </c>
      <c r="I266" s="167" t="s">
        <v>5438</v>
      </c>
      <c r="J266" s="63" t="str">
        <f t="shared" si="15"/>
        <v>IC.PU.041101</v>
      </c>
      <c r="K266" s="61" t="s">
        <v>12175</v>
      </c>
      <c r="L266" s="167" t="str">
        <f t="shared" si="16"/>
        <v>Anterior right</v>
      </c>
      <c r="M266" s="168" t="str">
        <f t="shared" si="17"/>
        <v>PI.IC.PU.041101.01</v>
      </c>
      <c r="N266" s="168"/>
      <c r="O266" s="168" t="str">
        <f t="shared" si="18"/>
        <v>PH.IC.PU.041101.01</v>
      </c>
      <c r="Q266" s="168" t="str">
        <f t="shared" si="19"/>
        <v>CL.IC.PU.041101.01</v>
      </c>
    </row>
    <row r="267" spans="1:45" s="167" customFormat="1" ht="15">
      <c r="A267" s="167" t="s">
        <v>5692</v>
      </c>
      <c r="C267" s="61" t="s">
        <v>6464</v>
      </c>
      <c r="E267" s="61" t="s">
        <v>5749</v>
      </c>
      <c r="F267" s="167" t="s">
        <v>5496</v>
      </c>
      <c r="G267" s="167" t="s">
        <v>5621</v>
      </c>
      <c r="H267" s="62" t="s">
        <v>12030</v>
      </c>
      <c r="I267" s="167" t="s">
        <v>5440</v>
      </c>
      <c r="J267" s="63" t="str">
        <f t="shared" si="15"/>
        <v>IC.PU.041102</v>
      </c>
      <c r="K267" s="61" t="s">
        <v>12175</v>
      </c>
      <c r="L267" s="167" t="str">
        <f t="shared" si="16"/>
        <v>Anterior left</v>
      </c>
      <c r="M267" s="168" t="str">
        <f t="shared" si="17"/>
        <v>PI.IC.PU.041102.01</v>
      </c>
      <c r="N267" s="168"/>
      <c r="O267" s="168" t="str">
        <f t="shared" si="18"/>
        <v>PH.IC.PU.041102.01</v>
      </c>
      <c r="Q267" s="168" t="str">
        <f t="shared" si="19"/>
        <v>CL.IC.PU.041102.01</v>
      </c>
    </row>
    <row r="268" spans="1:45" s="167" customFormat="1" ht="15">
      <c r="A268" s="167" t="s">
        <v>5692</v>
      </c>
      <c r="C268" s="61" t="s">
        <v>6464</v>
      </c>
      <c r="E268" s="61" t="s">
        <v>5749</v>
      </c>
      <c r="F268" s="167" t="s">
        <v>5496</v>
      </c>
      <c r="G268" s="167" t="s">
        <v>8710</v>
      </c>
      <c r="H268" s="62" t="s">
        <v>12032</v>
      </c>
      <c r="I268" s="167" t="s">
        <v>8710</v>
      </c>
      <c r="J268" s="63" t="str">
        <f t="shared" si="15"/>
        <v>IC.PU.041103</v>
      </c>
      <c r="K268" s="61" t="s">
        <v>12175</v>
      </c>
      <c r="L268" s="167" t="str">
        <f t="shared" si="16"/>
        <v>Mediastinal</v>
      </c>
      <c r="M268" s="168" t="str">
        <f t="shared" si="17"/>
        <v>PI.IC.PU.041103.01</v>
      </c>
      <c r="N268" s="168"/>
      <c r="O268" s="168" t="str">
        <f t="shared" si="18"/>
        <v>PH.IC.PU.041103.01</v>
      </c>
      <c r="Q268" s="168" t="str">
        <f t="shared" si="19"/>
        <v>CL.IC.PU.041103.01</v>
      </c>
    </row>
    <row r="269" spans="1:45" s="167" customFormat="1" ht="15">
      <c r="A269" s="167" t="s">
        <v>5692</v>
      </c>
      <c r="C269" s="61" t="s">
        <v>6464</v>
      </c>
      <c r="E269" s="61" t="s">
        <v>5749</v>
      </c>
      <c r="F269" s="167" t="s">
        <v>5496</v>
      </c>
      <c r="G269" s="167" t="s">
        <v>5441</v>
      </c>
      <c r="H269" s="62" t="s">
        <v>12028</v>
      </c>
      <c r="I269" s="167" t="s">
        <v>5441</v>
      </c>
      <c r="J269" s="63" t="str">
        <f t="shared" si="15"/>
        <v>IC.PU.041104</v>
      </c>
      <c r="K269" s="61" t="s">
        <v>12175</v>
      </c>
      <c r="L269" s="167" t="str">
        <f t="shared" si="16"/>
        <v>Pleural</v>
      </c>
      <c r="M269" s="168" t="str">
        <f t="shared" si="17"/>
        <v>PI.IC.PU.041104.01</v>
      </c>
      <c r="N269" s="168"/>
      <c r="O269" s="168" t="str">
        <f t="shared" si="18"/>
        <v>PH.IC.PU.041104.01</v>
      </c>
      <c r="Q269" s="168" t="str">
        <f t="shared" si="19"/>
        <v>CL.IC.PU.041104.01</v>
      </c>
    </row>
    <row r="270" spans="1:45" s="167" customFormat="1" ht="15">
      <c r="A270" s="167" t="s">
        <v>5692</v>
      </c>
      <c r="C270" s="61" t="s">
        <v>6464</v>
      </c>
      <c r="E270" s="61" t="s">
        <v>5749</v>
      </c>
      <c r="F270" s="167" t="s">
        <v>5496</v>
      </c>
      <c r="G270" s="167" t="s">
        <v>5442</v>
      </c>
      <c r="H270" s="62" t="s">
        <v>12210</v>
      </c>
      <c r="I270" s="167" t="s">
        <v>5443</v>
      </c>
      <c r="J270" s="63" t="str">
        <f t="shared" si="15"/>
        <v>IC.PU.041105</v>
      </c>
      <c r="K270" s="61" t="s">
        <v>12175</v>
      </c>
      <c r="L270" s="167" t="str">
        <f t="shared" si="16"/>
        <v>Posterior right</v>
      </c>
      <c r="M270" s="168" t="str">
        <f t="shared" si="17"/>
        <v>PI.IC.PU.041105.01</v>
      </c>
      <c r="N270" s="168"/>
      <c r="O270" s="168" t="str">
        <f t="shared" si="18"/>
        <v>PH.IC.PU.041105.01</v>
      </c>
      <c r="Q270" s="168" t="str">
        <f t="shared" si="19"/>
        <v>CL.IC.PU.041105.01</v>
      </c>
    </row>
    <row r="271" spans="1:45" s="167" customFormat="1" ht="15">
      <c r="A271" s="167" t="s">
        <v>5692</v>
      </c>
      <c r="C271" s="61" t="s">
        <v>6464</v>
      </c>
      <c r="E271" s="61" t="s">
        <v>5749</v>
      </c>
      <c r="F271" s="167" t="s">
        <v>5496</v>
      </c>
      <c r="G271" s="167" t="s">
        <v>5444</v>
      </c>
      <c r="H271" s="62" t="s">
        <v>12212</v>
      </c>
      <c r="I271" s="167" t="s">
        <v>5445</v>
      </c>
      <c r="J271" s="63" t="str">
        <f t="shared" ref="J271:J339" si="20">CONCATENATE("IC.PU.",C271,E271,H271)</f>
        <v>IC.PU.041106</v>
      </c>
      <c r="K271" s="61" t="s">
        <v>12175</v>
      </c>
      <c r="L271" s="167" t="str">
        <f t="shared" ref="L271:L339" si="21">G271</f>
        <v>Posterior left</v>
      </c>
      <c r="M271" s="168" t="str">
        <f t="shared" ref="M271:M339" si="22">CONCATENATE("PI.",J271,".",K271)</f>
        <v>PI.IC.PU.041106.01</v>
      </c>
      <c r="N271" s="168"/>
      <c r="O271" s="168" t="str">
        <f t="shared" ref="O271:O339" si="23">CONCATENATE("PH.",J271,".",K271)</f>
        <v>PH.IC.PU.041106.01</v>
      </c>
      <c r="Q271" s="168" t="str">
        <f t="shared" ref="Q271:Q339" si="24">CONCATENATE("CL.",J271,".",K271)</f>
        <v>CL.IC.PU.041106.01</v>
      </c>
    </row>
    <row r="272" spans="1:45" s="167" customFormat="1" ht="15">
      <c r="A272" s="167" t="s">
        <v>5692</v>
      </c>
      <c r="C272" s="61" t="s">
        <v>6464</v>
      </c>
      <c r="E272" s="61" t="s">
        <v>5749</v>
      </c>
      <c r="F272" s="167" t="s">
        <v>5496</v>
      </c>
      <c r="G272" s="167" t="s">
        <v>13007</v>
      </c>
      <c r="H272" s="62" t="s">
        <v>6317</v>
      </c>
      <c r="I272" s="167" t="s">
        <v>5446</v>
      </c>
      <c r="J272" s="63" t="str">
        <f t="shared" si="20"/>
        <v>IC.PU.041107</v>
      </c>
      <c r="K272" s="61" t="s">
        <v>2379</v>
      </c>
      <c r="L272" s="167" t="str">
        <f t="shared" si="21"/>
        <v>Mediastinal Sump</v>
      </c>
      <c r="M272" s="168" t="str">
        <f t="shared" si="22"/>
        <v>PI.IC.PU.041107.01</v>
      </c>
      <c r="N272" s="168"/>
      <c r="O272" s="168" t="str">
        <f t="shared" si="23"/>
        <v>PH.IC.PU.041107.01</v>
      </c>
      <c r="Q272" s="168" t="str">
        <f t="shared" si="24"/>
        <v>CL.IC.PU.041107.01</v>
      </c>
      <c r="R272" s="167" t="s">
        <v>12465</v>
      </c>
      <c r="S272" s="167">
        <v>100</v>
      </c>
    </row>
    <row r="273" spans="1:41" s="167" customFormat="1" ht="15">
      <c r="A273" s="167" t="s">
        <v>5692</v>
      </c>
      <c r="C273" s="61" t="s">
        <v>12028</v>
      </c>
      <c r="E273" s="61" t="s">
        <v>5749</v>
      </c>
      <c r="F273" s="167" t="s">
        <v>5496</v>
      </c>
      <c r="G273" s="167" t="s">
        <v>13864</v>
      </c>
      <c r="H273" s="62" t="s">
        <v>11638</v>
      </c>
      <c r="I273" s="167" t="s">
        <v>13867</v>
      </c>
      <c r="J273" s="63" t="str">
        <f t="shared" si="20"/>
        <v>IC.PU.041108</v>
      </c>
      <c r="K273" s="61" t="s">
        <v>12175</v>
      </c>
      <c r="L273" s="167" t="str">
        <f t="shared" si="21"/>
        <v>Pleural right</v>
      </c>
      <c r="M273" s="168" t="str">
        <f t="shared" si="22"/>
        <v>PI.IC.PU.041108.01</v>
      </c>
      <c r="N273" s="168"/>
      <c r="O273" s="168" t="str">
        <f t="shared" si="23"/>
        <v>PH.IC.PU.041108.01</v>
      </c>
      <c r="Q273" s="168" t="str">
        <f t="shared" si="24"/>
        <v>CL.IC.PU.041108.01</v>
      </c>
      <c r="AN273" s="167" t="s">
        <v>12773</v>
      </c>
      <c r="AO273" s="167">
        <v>1521</v>
      </c>
    </row>
    <row r="274" spans="1:41" s="167" customFormat="1" ht="15">
      <c r="A274" s="167" t="s">
        <v>5692</v>
      </c>
      <c r="C274" s="61" t="s">
        <v>12028</v>
      </c>
      <c r="E274" s="61" t="s">
        <v>5749</v>
      </c>
      <c r="F274" s="167" t="s">
        <v>5496</v>
      </c>
      <c r="G274" s="167" t="s">
        <v>13865</v>
      </c>
      <c r="H274" s="62" t="s">
        <v>11639</v>
      </c>
      <c r="I274" s="167" t="s">
        <v>13866</v>
      </c>
      <c r="J274" s="63" t="str">
        <f t="shared" si="20"/>
        <v>IC.PU.041109</v>
      </c>
      <c r="K274" s="61" t="s">
        <v>1</v>
      </c>
      <c r="L274" s="167" t="str">
        <f t="shared" si="21"/>
        <v>Pleural left</v>
      </c>
      <c r="M274" s="168" t="str">
        <f t="shared" si="22"/>
        <v>PI.IC.PU.041109.01</v>
      </c>
      <c r="N274" s="168"/>
      <c r="O274" s="168" t="str">
        <f t="shared" si="23"/>
        <v>PH.IC.PU.041109.01</v>
      </c>
      <c r="Q274" s="168" t="str">
        <f t="shared" si="24"/>
        <v>CL.IC.PU.041109.01</v>
      </c>
      <c r="AN274" s="167" t="s">
        <v>12773</v>
      </c>
      <c r="AO274" s="167">
        <v>1521</v>
      </c>
    </row>
    <row r="275" spans="1:41" s="167" customFormat="1" ht="15">
      <c r="A275" s="167" t="s">
        <v>5692</v>
      </c>
      <c r="C275" s="61" t="s">
        <v>6464</v>
      </c>
      <c r="D275" s="167" t="s">
        <v>8040</v>
      </c>
      <c r="E275" s="61" t="s">
        <v>3064</v>
      </c>
      <c r="F275" s="167" t="s">
        <v>5681</v>
      </c>
      <c r="G275" s="167" t="s">
        <v>11363</v>
      </c>
      <c r="H275" s="62" t="s">
        <v>11848</v>
      </c>
      <c r="I275" s="167" t="s">
        <v>12157</v>
      </c>
      <c r="J275" s="63" t="str">
        <f t="shared" si="20"/>
        <v>IC.PU.041201</v>
      </c>
      <c r="K275" s="61" t="s">
        <v>2379</v>
      </c>
      <c r="L275" s="167" t="str">
        <f t="shared" si="21"/>
        <v xml:space="preserve">     None</v>
      </c>
      <c r="M275" s="168" t="str">
        <f t="shared" si="22"/>
        <v>PI.IC.PU.041201.01</v>
      </c>
      <c r="N275" s="168"/>
      <c r="O275" s="168" t="str">
        <f t="shared" si="23"/>
        <v>PH.IC.PU.041201.01</v>
      </c>
      <c r="Q275" s="168" t="str">
        <f t="shared" si="24"/>
        <v>CL.IC.PU.041201.01</v>
      </c>
    </row>
    <row r="276" spans="1:41" s="167" customFormat="1" ht="15">
      <c r="A276" s="167" t="s">
        <v>5692</v>
      </c>
      <c r="C276" s="61" t="s">
        <v>6464</v>
      </c>
      <c r="E276" s="61" t="s">
        <v>3064</v>
      </c>
      <c r="F276" s="167" t="s">
        <v>5681</v>
      </c>
      <c r="G276" s="167" t="s">
        <v>11860</v>
      </c>
      <c r="H276" s="62" t="s">
        <v>12030</v>
      </c>
      <c r="I276" s="167" t="s">
        <v>10192</v>
      </c>
      <c r="J276" s="63" t="str">
        <f t="shared" si="20"/>
        <v>IC.PU.041202</v>
      </c>
      <c r="K276" s="61" t="s">
        <v>12175</v>
      </c>
      <c r="L276" s="167" t="str">
        <f t="shared" si="21"/>
        <v xml:space="preserve">     Sutured</v>
      </c>
      <c r="M276" s="168" t="str">
        <f t="shared" si="22"/>
        <v>PI.IC.PU.041202.01</v>
      </c>
      <c r="N276" s="168"/>
      <c r="O276" s="168" t="str">
        <f t="shared" si="23"/>
        <v>PH.IC.PU.041202.01</v>
      </c>
      <c r="Q276" s="168" t="str">
        <f t="shared" si="24"/>
        <v>CL.IC.PU.041202.01</v>
      </c>
    </row>
    <row r="277" spans="1:41" s="167" customFormat="1" ht="15">
      <c r="A277" s="167" t="s">
        <v>5692</v>
      </c>
      <c r="C277" s="61" t="s">
        <v>6464</v>
      </c>
      <c r="E277" s="61" t="s">
        <v>3064</v>
      </c>
      <c r="F277" s="167" t="s">
        <v>5681</v>
      </c>
      <c r="G277" s="167" t="s">
        <v>5448</v>
      </c>
      <c r="H277" s="62" t="s">
        <v>12032</v>
      </c>
      <c r="I277" s="167" t="s">
        <v>11859</v>
      </c>
      <c r="J277" s="63" t="str">
        <f t="shared" si="20"/>
        <v>IC.PU.041203</v>
      </c>
      <c r="K277" s="61" t="s">
        <v>12175</v>
      </c>
      <c r="L277" s="167" t="str">
        <f t="shared" si="21"/>
        <v xml:space="preserve">     Commercial device</v>
      </c>
      <c r="M277" s="168" t="str">
        <f t="shared" si="22"/>
        <v>PI.IC.PU.041203.01</v>
      </c>
      <c r="N277" s="168"/>
      <c r="O277" s="168" t="str">
        <f t="shared" si="23"/>
        <v>PH.IC.PU.041203.01</v>
      </c>
      <c r="Q277" s="168" t="str">
        <f t="shared" si="24"/>
        <v>CL.IC.PU.041203.01</v>
      </c>
    </row>
    <row r="278" spans="1:41" s="167" customFormat="1" ht="15">
      <c r="A278" s="167" t="s">
        <v>5692</v>
      </c>
      <c r="C278" s="61" t="s">
        <v>6464</v>
      </c>
      <c r="D278" s="167" t="s">
        <v>5627</v>
      </c>
      <c r="E278" s="61" t="s">
        <v>5560</v>
      </c>
      <c r="F278" s="167" t="s">
        <v>5681</v>
      </c>
      <c r="G278" s="167" t="s">
        <v>5628</v>
      </c>
      <c r="H278" s="62" t="s">
        <v>11848</v>
      </c>
      <c r="I278" s="167" t="s">
        <v>5452</v>
      </c>
      <c r="J278" s="63" t="str">
        <f t="shared" si="20"/>
        <v>IC.PU.041301</v>
      </c>
      <c r="K278" s="61" t="s">
        <v>12175</v>
      </c>
      <c r="L278" s="167" t="str">
        <f t="shared" si="21"/>
        <v xml:space="preserve">     Chest tube connection banded</v>
      </c>
      <c r="M278" s="168" t="str">
        <f t="shared" si="22"/>
        <v>PI.IC.PU.041301.01</v>
      </c>
      <c r="N278" s="168"/>
      <c r="O278" s="168" t="str">
        <f t="shared" si="23"/>
        <v>PH.IC.PU.041301.01</v>
      </c>
      <c r="Q278" s="168" t="str">
        <f t="shared" si="24"/>
        <v>CL.IC.PU.041301.01</v>
      </c>
    </row>
    <row r="279" spans="1:41" s="167" customFormat="1" ht="15">
      <c r="A279" s="167" t="s">
        <v>5692</v>
      </c>
      <c r="C279" s="61" t="s">
        <v>6464</v>
      </c>
      <c r="E279" s="61" t="s">
        <v>5560</v>
      </c>
      <c r="F279" s="167" t="s">
        <v>5681</v>
      </c>
      <c r="G279" s="167" t="s">
        <v>5453</v>
      </c>
      <c r="H279" s="62" t="s">
        <v>12030</v>
      </c>
      <c r="I279" s="167" t="s">
        <v>5454</v>
      </c>
      <c r="J279" s="63" t="str">
        <f t="shared" si="20"/>
        <v>IC.PU.041302</v>
      </c>
      <c r="K279" s="61" t="s">
        <v>12175</v>
      </c>
      <c r="L279" s="167" t="str">
        <f t="shared" si="21"/>
        <v xml:space="preserve">     Chest tube bands replaced</v>
      </c>
      <c r="M279" s="168" t="str">
        <f t="shared" si="22"/>
        <v>PI.IC.PU.041302.01</v>
      </c>
      <c r="N279" s="168"/>
      <c r="O279" s="168" t="str">
        <f t="shared" si="23"/>
        <v>PH.IC.PU.041302.01</v>
      </c>
      <c r="Q279" s="168" t="str">
        <f t="shared" si="24"/>
        <v>CL.IC.PU.041302.01</v>
      </c>
    </row>
    <row r="280" spans="1:41" s="167" customFormat="1" ht="15">
      <c r="A280" s="167" t="s">
        <v>5692</v>
      </c>
      <c r="C280" s="61" t="s">
        <v>6464</v>
      </c>
      <c r="D280" s="167" t="s">
        <v>7911</v>
      </c>
      <c r="E280" s="61" t="s">
        <v>4082</v>
      </c>
      <c r="F280" s="167" t="s">
        <v>5681</v>
      </c>
      <c r="G280" s="167" t="s">
        <v>10531</v>
      </c>
      <c r="H280" s="62" t="s">
        <v>11848</v>
      </c>
      <c r="I280" s="167" t="s">
        <v>10532</v>
      </c>
      <c r="J280" s="63" t="str">
        <f t="shared" si="20"/>
        <v>IC.PU.041401</v>
      </c>
      <c r="K280" s="61" t="s">
        <v>12175</v>
      </c>
      <c r="L280" s="167" t="str">
        <f t="shared" si="21"/>
        <v xml:space="preserve">     Within normal limits</v>
      </c>
      <c r="M280" s="168" t="str">
        <f t="shared" si="22"/>
        <v>PI.IC.PU.041401.01</v>
      </c>
      <c r="N280" s="168"/>
      <c r="O280" s="168" t="str">
        <f t="shared" si="23"/>
        <v>PH.IC.PU.041401.01</v>
      </c>
      <c r="Q280" s="168" t="str">
        <f t="shared" si="24"/>
        <v>CL.IC.PU.041401.01</v>
      </c>
    </row>
    <row r="281" spans="1:41" s="167" customFormat="1" ht="15">
      <c r="A281" s="167" t="s">
        <v>5692</v>
      </c>
      <c r="C281" s="61" t="s">
        <v>6464</v>
      </c>
      <c r="E281" s="61" t="s">
        <v>4082</v>
      </c>
      <c r="F281" s="167" t="s">
        <v>5681</v>
      </c>
      <c r="G281" s="167" t="s">
        <v>11799</v>
      </c>
      <c r="H281" s="62" t="s">
        <v>12030</v>
      </c>
      <c r="I281" s="167" t="s">
        <v>11800</v>
      </c>
      <c r="J281" s="63" t="str">
        <f t="shared" si="20"/>
        <v>IC.PU.041402</v>
      </c>
      <c r="K281" s="61" t="s">
        <v>12175</v>
      </c>
      <c r="L281" s="167" t="str">
        <f t="shared" si="21"/>
        <v xml:space="preserve">     Swelling</v>
      </c>
      <c r="M281" s="168" t="str">
        <f t="shared" si="22"/>
        <v>PI.IC.PU.041402.01</v>
      </c>
      <c r="N281" s="168"/>
      <c r="O281" s="168" t="str">
        <f t="shared" si="23"/>
        <v>PH.IC.PU.041402.01</v>
      </c>
      <c r="Q281" s="168" t="str">
        <f t="shared" si="24"/>
        <v>CL.IC.PU.041402.01</v>
      </c>
    </row>
    <row r="282" spans="1:41" s="167" customFormat="1" ht="15">
      <c r="A282" s="167" t="s">
        <v>5692</v>
      </c>
      <c r="C282" s="61" t="s">
        <v>6464</v>
      </c>
      <c r="E282" s="61" t="s">
        <v>4082</v>
      </c>
      <c r="F282" s="167" t="s">
        <v>5681</v>
      </c>
      <c r="G282" s="167" t="s">
        <v>11791</v>
      </c>
      <c r="H282" s="62" t="s">
        <v>12032</v>
      </c>
      <c r="I282" s="167" t="s">
        <v>11792</v>
      </c>
      <c r="J282" s="63" t="str">
        <f t="shared" si="20"/>
        <v>IC.PU.041403</v>
      </c>
      <c r="K282" s="61" t="s">
        <v>12175</v>
      </c>
      <c r="L282" s="167" t="str">
        <f t="shared" si="21"/>
        <v xml:space="preserve">     Hematoma</v>
      </c>
      <c r="M282" s="168" t="str">
        <f t="shared" si="22"/>
        <v>PI.IC.PU.041403.01</v>
      </c>
      <c r="N282" s="168"/>
      <c r="O282" s="168" t="str">
        <f t="shared" si="23"/>
        <v>PH.IC.PU.041403.01</v>
      </c>
      <c r="Q282" s="168" t="str">
        <f t="shared" si="24"/>
        <v>CL.IC.PU.041403.01</v>
      </c>
    </row>
    <row r="283" spans="1:41" s="167" customFormat="1" ht="15">
      <c r="A283" s="167" t="s">
        <v>5692</v>
      </c>
      <c r="C283" s="61" t="s">
        <v>6464</v>
      </c>
      <c r="E283" s="61" t="s">
        <v>4082</v>
      </c>
      <c r="F283" s="167" t="s">
        <v>5681</v>
      </c>
      <c r="G283" s="167" t="s">
        <v>10537</v>
      </c>
      <c r="H283" s="62" t="s">
        <v>12028</v>
      </c>
      <c r="I283" s="167" t="s">
        <v>10538</v>
      </c>
      <c r="J283" s="63" t="str">
        <f t="shared" si="20"/>
        <v>IC.PU.041404</v>
      </c>
      <c r="K283" s="61" t="s">
        <v>12175</v>
      </c>
      <c r="L283" s="167" t="str">
        <f t="shared" si="21"/>
        <v xml:space="preserve">     Bruising</v>
      </c>
      <c r="M283" s="168" t="str">
        <f t="shared" si="22"/>
        <v>PI.IC.PU.041404.01</v>
      </c>
      <c r="N283" s="168"/>
      <c r="O283" s="168" t="str">
        <f t="shared" si="23"/>
        <v>PH.IC.PU.041404.01</v>
      </c>
      <c r="Q283" s="168" t="str">
        <f t="shared" si="24"/>
        <v>CL.IC.PU.041404.01</v>
      </c>
    </row>
    <row r="284" spans="1:41" s="167" customFormat="1" ht="15">
      <c r="A284" s="167" t="s">
        <v>5692</v>
      </c>
      <c r="C284" s="61" t="s">
        <v>6464</v>
      </c>
      <c r="E284" s="61" t="s">
        <v>4082</v>
      </c>
      <c r="F284" s="167" t="s">
        <v>5681</v>
      </c>
      <c r="G284" s="167" t="s">
        <v>5455</v>
      </c>
      <c r="H284" s="62" t="s">
        <v>12210</v>
      </c>
      <c r="I284" s="167" t="s">
        <v>5456</v>
      </c>
      <c r="J284" s="63" t="str">
        <f t="shared" si="20"/>
        <v>IC.PU.041405</v>
      </c>
      <c r="K284" s="61" t="s">
        <v>12175</v>
      </c>
      <c r="L284" s="167" t="str">
        <f t="shared" si="21"/>
        <v xml:space="preserve">     Crepitus:  specify extent</v>
      </c>
      <c r="M284" s="168" t="str">
        <f t="shared" si="22"/>
        <v>PI.IC.PU.041405.01</v>
      </c>
      <c r="N284" s="168"/>
      <c r="O284" s="168" t="str">
        <f t="shared" si="23"/>
        <v>PH.IC.PU.041405.01</v>
      </c>
      <c r="Q284" s="168" t="str">
        <f t="shared" si="24"/>
        <v>CL.IC.PU.041405.01</v>
      </c>
    </row>
    <row r="285" spans="1:41" s="167" customFormat="1" ht="15">
      <c r="A285" s="167" t="s">
        <v>5692</v>
      </c>
      <c r="C285" s="61" t="s">
        <v>6464</v>
      </c>
      <c r="E285" s="61" t="s">
        <v>4082</v>
      </c>
      <c r="F285" s="167" t="s">
        <v>5681</v>
      </c>
      <c r="G285" s="167" t="s">
        <v>10541</v>
      </c>
      <c r="H285" s="62" t="s">
        <v>12212</v>
      </c>
      <c r="I285" s="167" t="s">
        <v>12207</v>
      </c>
      <c r="J285" s="63" t="str">
        <f t="shared" si="20"/>
        <v>IC.PU.041406</v>
      </c>
      <c r="K285" s="61" t="s">
        <v>12175</v>
      </c>
      <c r="L285" s="167" t="str">
        <f t="shared" si="21"/>
        <v xml:space="preserve">     Unable to assess due to dressing</v>
      </c>
      <c r="M285" s="168" t="str">
        <f t="shared" si="22"/>
        <v>PI.IC.PU.041406.01</v>
      </c>
      <c r="N285" s="168"/>
      <c r="O285" s="168" t="str">
        <f t="shared" si="23"/>
        <v>PH.IC.PU.041406.01</v>
      </c>
      <c r="Q285" s="168" t="str">
        <f t="shared" si="24"/>
        <v>CL.IC.PU.041406.01</v>
      </c>
    </row>
    <row r="286" spans="1:41" s="167" customFormat="1" ht="15">
      <c r="A286" s="167" t="s">
        <v>5692</v>
      </c>
      <c r="C286" s="61" t="s">
        <v>6464</v>
      </c>
      <c r="E286" s="61" t="s">
        <v>4082</v>
      </c>
      <c r="F286" s="167" t="s">
        <v>5681</v>
      </c>
      <c r="G286" s="167" t="s">
        <v>10529</v>
      </c>
      <c r="H286" s="62" t="s">
        <v>12225</v>
      </c>
      <c r="I286" s="167" t="s">
        <v>10478</v>
      </c>
      <c r="J286" s="63" t="str">
        <f t="shared" si="20"/>
        <v>IC.PU.041407</v>
      </c>
      <c r="K286" s="61" t="s">
        <v>12175</v>
      </c>
      <c r="L286" s="167" t="str">
        <f t="shared" si="21"/>
        <v xml:space="preserve">     Other: specify</v>
      </c>
      <c r="M286" s="168" t="str">
        <f t="shared" si="22"/>
        <v>PI.IC.PU.041407.01</v>
      </c>
      <c r="N286" s="168"/>
      <c r="O286" s="168" t="str">
        <f t="shared" si="23"/>
        <v>PH.IC.PU.041407.01</v>
      </c>
      <c r="Q286" s="168" t="str">
        <f t="shared" si="24"/>
        <v>CL.IC.PU.041407.01</v>
      </c>
    </row>
    <row r="287" spans="1:41" s="167" customFormat="1" ht="15">
      <c r="A287" s="167" t="s">
        <v>5692</v>
      </c>
      <c r="C287" s="61" t="s">
        <v>6464</v>
      </c>
      <c r="E287" s="61" t="s">
        <v>4082</v>
      </c>
      <c r="F287" s="167" t="s">
        <v>5681</v>
      </c>
      <c r="G287" s="167" t="s">
        <v>11789</v>
      </c>
      <c r="H287" s="62" t="s">
        <v>11638</v>
      </c>
      <c r="I287" s="167" t="s">
        <v>11790</v>
      </c>
      <c r="J287" s="63" t="str">
        <f t="shared" si="20"/>
        <v>IC.PU.041408</v>
      </c>
      <c r="K287" s="61" t="s">
        <v>12175</v>
      </c>
      <c r="L287" s="167" t="str">
        <f t="shared" si="21"/>
        <v xml:space="preserve">     Erythema</v>
      </c>
      <c r="M287" s="168" t="str">
        <f t="shared" si="22"/>
        <v>PI.IC.PU.041408.01</v>
      </c>
      <c r="N287" s="168"/>
      <c r="O287" s="168" t="str">
        <f t="shared" si="23"/>
        <v>PH.IC.PU.041408.01</v>
      </c>
      <c r="Q287" s="168" t="str">
        <f t="shared" si="24"/>
        <v>CL.IC.PU.041408.01</v>
      </c>
    </row>
    <row r="288" spans="1:41" s="167" customFormat="1" ht="15">
      <c r="A288" s="167" t="s">
        <v>5692</v>
      </c>
      <c r="C288" s="61" t="s">
        <v>6464</v>
      </c>
      <c r="D288" s="167" t="s">
        <v>10124</v>
      </c>
      <c r="E288" s="61" t="s">
        <v>7456</v>
      </c>
      <c r="F288" s="167" t="s">
        <v>5682</v>
      </c>
      <c r="G288" s="167" t="s">
        <v>5458</v>
      </c>
      <c r="H288" s="62" t="s">
        <v>11848</v>
      </c>
      <c r="I288" s="167" t="s">
        <v>5459</v>
      </c>
      <c r="J288" s="63" t="str">
        <f t="shared" si="20"/>
        <v>IC.PU.041501</v>
      </c>
      <c r="K288" s="61" t="s">
        <v>12175</v>
      </c>
      <c r="L288" s="167" t="str">
        <f t="shared" si="21"/>
        <v>Negative 20 centimeters</v>
      </c>
      <c r="M288" s="168" t="str">
        <f t="shared" si="22"/>
        <v>PI.IC.PU.041501.01</v>
      </c>
      <c r="N288" s="168"/>
      <c r="O288" s="168" t="str">
        <f t="shared" si="23"/>
        <v>PH.IC.PU.041501.01</v>
      </c>
      <c r="Q288" s="168" t="str">
        <f t="shared" si="24"/>
        <v>CL.IC.PU.041501.01</v>
      </c>
    </row>
    <row r="289" spans="1:25" s="167" customFormat="1" ht="15">
      <c r="A289" s="167" t="s">
        <v>5692</v>
      </c>
      <c r="C289" s="61" t="s">
        <v>6464</v>
      </c>
      <c r="E289" s="61" t="s">
        <v>7456</v>
      </c>
      <c r="F289" s="167" t="s">
        <v>5682</v>
      </c>
      <c r="G289" s="167" t="s">
        <v>5460</v>
      </c>
      <c r="H289" s="62" t="s">
        <v>12030</v>
      </c>
      <c r="I289" s="167" t="s">
        <v>5641</v>
      </c>
      <c r="J289" s="63" t="str">
        <f t="shared" si="20"/>
        <v>IC.PU.041502</v>
      </c>
      <c r="K289" s="61" t="s">
        <v>12175</v>
      </c>
      <c r="L289" s="167" t="str">
        <f t="shared" si="21"/>
        <v>Water seal</v>
      </c>
      <c r="M289" s="168" t="str">
        <f t="shared" si="22"/>
        <v>PI.IC.PU.041502.01</v>
      </c>
      <c r="N289" s="168"/>
      <c r="O289" s="168" t="str">
        <f t="shared" si="23"/>
        <v>PH.IC.PU.041502.01</v>
      </c>
      <c r="Q289" s="168" t="str">
        <f t="shared" si="24"/>
        <v>CL.IC.PU.041502.01</v>
      </c>
    </row>
    <row r="290" spans="1:25" s="167" customFormat="1" ht="15">
      <c r="A290" s="167" t="s">
        <v>5692</v>
      </c>
      <c r="C290" s="61" t="s">
        <v>6464</v>
      </c>
      <c r="E290" s="61" t="s">
        <v>7456</v>
      </c>
      <c r="F290" s="167" t="s">
        <v>5682</v>
      </c>
      <c r="G290" s="167" t="s">
        <v>5642</v>
      </c>
      <c r="H290" s="62" t="s">
        <v>12032</v>
      </c>
      <c r="I290" s="167" t="s">
        <v>5643</v>
      </c>
      <c r="J290" s="63" t="str">
        <f t="shared" si="20"/>
        <v>IC.PU.041503</v>
      </c>
      <c r="K290" s="61" t="s">
        <v>12175</v>
      </c>
      <c r="L290" s="167" t="str">
        <f t="shared" si="21"/>
        <v>Negative 10 centimeters</v>
      </c>
      <c r="M290" s="168" t="str">
        <f t="shared" si="22"/>
        <v>PI.IC.PU.041503.01</v>
      </c>
      <c r="N290" s="168"/>
      <c r="O290" s="168" t="str">
        <f t="shared" si="23"/>
        <v>PH.IC.PU.041503.01</v>
      </c>
      <c r="Q290" s="168" t="str">
        <f t="shared" si="24"/>
        <v>CL.IC.PU.041503.01</v>
      </c>
    </row>
    <row r="291" spans="1:25" s="167" customFormat="1" ht="15">
      <c r="A291" s="167" t="s">
        <v>5692</v>
      </c>
      <c r="C291" s="61" t="s">
        <v>6464</v>
      </c>
      <c r="E291" s="61" t="s">
        <v>7456</v>
      </c>
      <c r="F291" s="167" t="s">
        <v>5682</v>
      </c>
      <c r="G291" s="167" t="s">
        <v>5650</v>
      </c>
      <c r="H291" s="62" t="s">
        <v>12028</v>
      </c>
      <c r="I291" s="167" t="s">
        <v>5651</v>
      </c>
      <c r="J291" s="63" t="str">
        <f t="shared" si="20"/>
        <v>IC.PU.041504</v>
      </c>
      <c r="K291" s="61" t="s">
        <v>12175</v>
      </c>
      <c r="L291" s="167" t="str">
        <f t="shared" si="21"/>
        <v>Negative 30 centimeters</v>
      </c>
      <c r="M291" s="168" t="str">
        <f t="shared" si="22"/>
        <v>PI.IC.PU.041504.01</v>
      </c>
      <c r="N291" s="168"/>
      <c r="O291" s="168" t="str">
        <f t="shared" si="23"/>
        <v>PH.IC.PU.041504.01</v>
      </c>
      <c r="Q291" s="168" t="str">
        <f t="shared" si="24"/>
        <v>CL.IC.PU.041504.01</v>
      </c>
    </row>
    <row r="292" spans="1:25" s="167" customFormat="1" ht="15">
      <c r="A292" s="167" t="s">
        <v>5692</v>
      </c>
      <c r="C292" s="61" t="s">
        <v>6464</v>
      </c>
      <c r="E292" s="61" t="s">
        <v>7456</v>
      </c>
      <c r="F292" s="167" t="s">
        <v>5682</v>
      </c>
      <c r="G292" s="167" t="s">
        <v>5469</v>
      </c>
      <c r="H292" s="62" t="s">
        <v>12210</v>
      </c>
      <c r="I292" s="167" t="s">
        <v>5470</v>
      </c>
      <c r="J292" s="63" t="str">
        <f t="shared" si="20"/>
        <v>IC.PU.041505</v>
      </c>
      <c r="K292" s="61" t="s">
        <v>12175</v>
      </c>
      <c r="L292" s="167" t="str">
        <f t="shared" si="21"/>
        <v>Negative 40 centimeters</v>
      </c>
      <c r="M292" s="168" t="str">
        <f t="shared" si="22"/>
        <v>PI.IC.PU.041505.01</v>
      </c>
      <c r="N292" s="168"/>
      <c r="O292" s="168" t="str">
        <f t="shared" si="23"/>
        <v>PH.IC.PU.041505.01</v>
      </c>
      <c r="Q292" s="168" t="str">
        <f t="shared" si="24"/>
        <v>CL.IC.PU.041505.01</v>
      </c>
    </row>
    <row r="293" spans="1:25" s="167" customFormat="1" ht="15">
      <c r="A293" s="167" t="s">
        <v>5692</v>
      </c>
      <c r="C293" s="61" t="s">
        <v>6464</v>
      </c>
      <c r="E293" s="61" t="s">
        <v>7456</v>
      </c>
      <c r="F293" s="167" t="s">
        <v>5682</v>
      </c>
      <c r="G293" s="167" t="s">
        <v>5467</v>
      </c>
      <c r="H293" s="62" t="s">
        <v>12212</v>
      </c>
      <c r="I293" s="167" t="s">
        <v>10046</v>
      </c>
      <c r="J293" s="63" t="str">
        <f t="shared" si="20"/>
        <v>IC.PU.041506</v>
      </c>
      <c r="K293" s="61" t="s">
        <v>12175</v>
      </c>
      <c r="L293" s="167" t="str">
        <f t="shared" si="21"/>
        <v xml:space="preserve">Gravity </v>
      </c>
      <c r="M293" s="168" t="str">
        <f t="shared" si="22"/>
        <v>PI.IC.PU.041506.01</v>
      </c>
      <c r="N293" s="168"/>
      <c r="O293" s="168" t="str">
        <f t="shared" si="23"/>
        <v>PH.IC.PU.041506.01</v>
      </c>
      <c r="Q293" s="168" t="str">
        <f t="shared" si="24"/>
        <v>CL.IC.PU.041506.01</v>
      </c>
    </row>
    <row r="294" spans="1:25" s="167" customFormat="1" ht="15">
      <c r="A294" s="167" t="s">
        <v>5692</v>
      </c>
      <c r="C294" s="61" t="s">
        <v>6464</v>
      </c>
      <c r="E294" s="61" t="s">
        <v>7456</v>
      </c>
      <c r="F294" s="167" t="s">
        <v>5682</v>
      </c>
      <c r="G294" s="167" t="s">
        <v>10300</v>
      </c>
      <c r="H294" s="62" t="s">
        <v>12225</v>
      </c>
      <c r="I294" s="167" t="s">
        <v>10300</v>
      </c>
      <c r="J294" s="63" t="str">
        <f t="shared" si="20"/>
        <v>IC.PU.041507</v>
      </c>
      <c r="K294" s="61" t="s">
        <v>12175</v>
      </c>
      <c r="L294" s="167" t="str">
        <f t="shared" si="21"/>
        <v>Clamped</v>
      </c>
      <c r="M294" s="168" t="str">
        <f t="shared" si="22"/>
        <v>PI.IC.PU.041507.01</v>
      </c>
      <c r="N294" s="168"/>
      <c r="O294" s="168" t="str">
        <f t="shared" si="23"/>
        <v>PH.IC.PU.041507.01</v>
      </c>
      <c r="Q294" s="168" t="str">
        <f t="shared" si="24"/>
        <v>CL.IC.PU.041507.01</v>
      </c>
    </row>
    <row r="295" spans="1:25" s="167" customFormat="1" ht="15">
      <c r="A295" s="167" t="s">
        <v>5692</v>
      </c>
      <c r="C295" s="61" t="s">
        <v>6464</v>
      </c>
      <c r="E295" s="61" t="s">
        <v>7456</v>
      </c>
      <c r="F295" s="167" t="s">
        <v>5682</v>
      </c>
      <c r="G295" s="167" t="s">
        <v>10478</v>
      </c>
      <c r="H295" s="62" t="s">
        <v>11638</v>
      </c>
      <c r="I295" s="167" t="s">
        <v>12437</v>
      </c>
      <c r="J295" s="63" t="str">
        <f t="shared" si="20"/>
        <v>IC.PU.041508</v>
      </c>
      <c r="K295" s="61" t="s">
        <v>12175</v>
      </c>
      <c r="L295" s="167" t="str">
        <f t="shared" si="21"/>
        <v>Other: specify</v>
      </c>
      <c r="M295" s="168" t="str">
        <f t="shared" si="22"/>
        <v>PI.IC.PU.041508.01</v>
      </c>
      <c r="N295" s="168"/>
      <c r="O295" s="168" t="str">
        <f t="shared" si="23"/>
        <v>PH.IC.PU.041508.01</v>
      </c>
      <c r="Q295" s="168" t="str">
        <f t="shared" si="24"/>
        <v>CL.IC.PU.041508.01</v>
      </c>
    </row>
    <row r="296" spans="1:25" s="167" customFormat="1" ht="15">
      <c r="A296" s="167" t="s">
        <v>5692</v>
      </c>
      <c r="C296" s="61" t="s">
        <v>7711</v>
      </c>
      <c r="D296" s="167" t="s">
        <v>2447</v>
      </c>
      <c r="E296" s="61" t="s">
        <v>2698</v>
      </c>
      <c r="F296" s="167" t="s">
        <v>2832</v>
      </c>
      <c r="G296" s="167" t="s">
        <v>2449</v>
      </c>
      <c r="H296" s="62" t="s">
        <v>2568</v>
      </c>
      <c r="I296" s="167" t="s">
        <v>2569</v>
      </c>
      <c r="J296" s="63" t="str">
        <f t="shared" si="20"/>
        <v>IC.PU.041601</v>
      </c>
      <c r="K296" s="61" t="s">
        <v>12175</v>
      </c>
      <c r="L296" s="167" t="str">
        <f t="shared" si="21"/>
        <v>Insertion Date</v>
      </c>
      <c r="M296" s="168" t="str">
        <f t="shared" si="22"/>
        <v>PI.IC.PU.041601.01</v>
      </c>
      <c r="N296" s="168"/>
      <c r="O296" s="168" t="str">
        <f t="shared" si="23"/>
        <v>PH.IC.PU.041601.01</v>
      </c>
      <c r="Q296" s="168" t="str">
        <f t="shared" si="24"/>
        <v>CL.IC.PU.041601.01</v>
      </c>
      <c r="V296" s="167" t="s">
        <v>2831</v>
      </c>
      <c r="W296" s="167">
        <v>1052</v>
      </c>
    </row>
    <row r="297" spans="1:25" s="88" customFormat="1" ht="15">
      <c r="A297" s="84" t="s">
        <v>5692</v>
      </c>
      <c r="B297" s="84"/>
      <c r="C297" s="90" t="s">
        <v>12932</v>
      </c>
      <c r="D297" s="84" t="s">
        <v>8679</v>
      </c>
      <c r="E297" s="90" t="s">
        <v>12715</v>
      </c>
      <c r="F297" s="84" t="s">
        <v>12933</v>
      </c>
      <c r="G297" s="84" t="s">
        <v>10123</v>
      </c>
      <c r="H297" s="91" t="s">
        <v>12930</v>
      </c>
      <c r="I297" s="84" t="s">
        <v>11841</v>
      </c>
      <c r="J297" s="63" t="str">
        <f t="shared" si="20"/>
        <v>IC.PU.041701</v>
      </c>
      <c r="K297" s="61" t="s">
        <v>2206</v>
      </c>
      <c r="L297" s="167" t="str">
        <f t="shared" si="21"/>
        <v>Discontinued</v>
      </c>
      <c r="M297" s="168" t="str">
        <f t="shared" si="22"/>
        <v>PI.IC.PU.041701.01</v>
      </c>
      <c r="N297" s="168"/>
      <c r="O297" s="168" t="str">
        <f t="shared" si="23"/>
        <v>PH.IC.PU.041701.01</v>
      </c>
      <c r="P297" s="167"/>
      <c r="Q297" s="168" t="str">
        <f t="shared" si="24"/>
        <v>CL.IC.PU.041701.01</v>
      </c>
      <c r="R297" s="84"/>
      <c r="S297" s="84"/>
      <c r="T297" s="84"/>
      <c r="U297" s="84"/>
      <c r="V297" s="84"/>
      <c r="W297" s="84"/>
      <c r="X297" s="88" t="s">
        <v>12719</v>
      </c>
      <c r="Y297" s="88">
        <v>1124</v>
      </c>
    </row>
    <row r="298" spans="1:25" s="88" customFormat="1" ht="15">
      <c r="A298" s="84" t="s">
        <v>5692</v>
      </c>
      <c r="B298" s="84"/>
      <c r="C298" s="90" t="s">
        <v>12937</v>
      </c>
      <c r="D298" s="84"/>
      <c r="E298" s="90" t="s">
        <v>12929</v>
      </c>
      <c r="F298" s="84" t="s">
        <v>12933</v>
      </c>
      <c r="G298" s="84" t="s">
        <v>12267</v>
      </c>
      <c r="H298" s="91" t="s">
        <v>12931</v>
      </c>
      <c r="I298" s="84" t="s">
        <v>12268</v>
      </c>
      <c r="J298" s="63" t="str">
        <f t="shared" si="20"/>
        <v>IC.PU.041702</v>
      </c>
      <c r="K298" s="61" t="s">
        <v>2206</v>
      </c>
      <c r="L298" s="167" t="str">
        <f t="shared" si="21"/>
        <v>Self Discontinued</v>
      </c>
      <c r="M298" s="168" t="str">
        <f t="shared" si="22"/>
        <v>PI.IC.PU.041702.01</v>
      </c>
      <c r="N298" s="168"/>
      <c r="O298" s="168" t="str">
        <f t="shared" si="23"/>
        <v>PH.IC.PU.041702.01</v>
      </c>
      <c r="P298" s="167"/>
      <c r="Q298" s="168" t="str">
        <f t="shared" si="24"/>
        <v>CL.IC.PU.041702.01</v>
      </c>
      <c r="R298" s="84"/>
      <c r="S298" s="84"/>
      <c r="T298" s="84"/>
      <c r="U298" s="84"/>
      <c r="V298" s="84"/>
      <c r="W298" s="84"/>
      <c r="X298" s="88" t="s">
        <v>12832</v>
      </c>
      <c r="Y298" s="88">
        <v>1124</v>
      </c>
    </row>
    <row r="299" spans="1:25" s="167" customFormat="1" ht="15">
      <c r="A299" s="167" t="s">
        <v>5692</v>
      </c>
      <c r="B299" s="167" t="s">
        <v>5683</v>
      </c>
      <c r="C299" s="61" t="s">
        <v>6291</v>
      </c>
      <c r="D299" s="167" t="s">
        <v>5472</v>
      </c>
      <c r="E299" s="61" t="s">
        <v>12175</v>
      </c>
      <c r="F299" s="167" t="s">
        <v>5350</v>
      </c>
      <c r="G299" s="167" t="s">
        <v>10464</v>
      </c>
      <c r="H299" s="62" t="s">
        <v>11848</v>
      </c>
      <c r="I299" s="167" t="s">
        <v>10464</v>
      </c>
      <c r="J299" s="63" t="str">
        <f t="shared" si="20"/>
        <v>IC.PU.050101</v>
      </c>
      <c r="K299" s="61" t="s">
        <v>12175</v>
      </c>
      <c r="L299" s="167" t="str">
        <f t="shared" si="21"/>
        <v>Absent</v>
      </c>
      <c r="M299" s="168" t="str">
        <f t="shared" si="22"/>
        <v>PI.IC.PU.050101.01</v>
      </c>
      <c r="N299" s="168"/>
      <c r="O299" s="168" t="str">
        <f t="shared" si="23"/>
        <v>PH.IC.PU.050101.01</v>
      </c>
      <c r="Q299" s="168" t="str">
        <f t="shared" si="24"/>
        <v>CL.IC.PU.050101.01</v>
      </c>
    </row>
    <row r="300" spans="1:25" s="167" customFormat="1" ht="15">
      <c r="A300" s="167" t="s">
        <v>5692</v>
      </c>
      <c r="C300" s="61" t="s">
        <v>6291</v>
      </c>
      <c r="E300" s="61" t="s">
        <v>12175</v>
      </c>
      <c r="F300" s="167" t="s">
        <v>5350</v>
      </c>
      <c r="G300" s="167" t="s">
        <v>10463</v>
      </c>
      <c r="H300" s="62" t="s">
        <v>12030</v>
      </c>
      <c r="I300" s="167" t="s">
        <v>10463</v>
      </c>
      <c r="J300" s="63" t="str">
        <f t="shared" si="20"/>
        <v>IC.PU.050102</v>
      </c>
      <c r="K300" s="61" t="s">
        <v>12175</v>
      </c>
      <c r="L300" s="167" t="str">
        <f t="shared" si="21"/>
        <v>Present</v>
      </c>
      <c r="M300" s="168" t="str">
        <f t="shared" si="22"/>
        <v>PI.IC.PU.050102.01</v>
      </c>
      <c r="N300" s="168"/>
      <c r="O300" s="168" t="str">
        <f t="shared" si="23"/>
        <v>PH.IC.PU.050102.01</v>
      </c>
      <c r="Q300" s="168" t="str">
        <f t="shared" si="24"/>
        <v>CL.IC.PU.050102.01</v>
      </c>
    </row>
    <row r="301" spans="1:25" s="167" customFormat="1" ht="15">
      <c r="A301" s="167" t="s">
        <v>5692</v>
      </c>
      <c r="C301" s="61" t="s">
        <v>6291</v>
      </c>
      <c r="E301" s="61" t="s">
        <v>12175</v>
      </c>
      <c r="F301" s="167" t="s">
        <v>5350</v>
      </c>
      <c r="G301" s="167" t="s">
        <v>11013</v>
      </c>
      <c r="H301" s="62" t="s">
        <v>12032</v>
      </c>
      <c r="I301" s="167" t="s">
        <v>11013</v>
      </c>
      <c r="J301" s="63" t="str">
        <f t="shared" si="20"/>
        <v>IC.PU.050103</v>
      </c>
      <c r="K301" s="61" t="s">
        <v>12175</v>
      </c>
      <c r="L301" s="167" t="str">
        <f t="shared" si="21"/>
        <v>Intermittent</v>
      </c>
      <c r="M301" s="168" t="str">
        <f t="shared" si="22"/>
        <v>PI.IC.PU.050103.01</v>
      </c>
      <c r="N301" s="168"/>
      <c r="O301" s="168" t="str">
        <f t="shared" si="23"/>
        <v>PH.IC.PU.050103.01</v>
      </c>
      <c r="Q301" s="168" t="str">
        <f t="shared" si="24"/>
        <v>CL.IC.PU.050103.01</v>
      </c>
    </row>
    <row r="302" spans="1:25" s="167" customFormat="1" ht="15">
      <c r="A302" s="167" t="s">
        <v>5692</v>
      </c>
      <c r="C302" s="61" t="s">
        <v>6291</v>
      </c>
      <c r="D302" s="167" t="s">
        <v>7232</v>
      </c>
      <c r="E302" s="61" t="s">
        <v>12430</v>
      </c>
      <c r="F302" s="167" t="s">
        <v>5351</v>
      </c>
      <c r="G302" s="167" t="s">
        <v>5714</v>
      </c>
      <c r="H302" s="62" t="s">
        <v>11848</v>
      </c>
      <c r="I302" s="167" t="s">
        <v>5539</v>
      </c>
      <c r="J302" s="63" t="str">
        <f t="shared" si="20"/>
        <v>IC.PU.050201</v>
      </c>
      <c r="K302" s="61" t="s">
        <v>12175</v>
      </c>
      <c r="L302" s="167" t="str">
        <f t="shared" si="21"/>
        <v>Bright red blood drainage</v>
      </c>
      <c r="M302" s="168" t="str">
        <f t="shared" si="22"/>
        <v>PI.IC.PU.050201.01</v>
      </c>
      <c r="N302" s="168"/>
      <c r="O302" s="168" t="str">
        <f t="shared" si="23"/>
        <v>PH.IC.PU.050201.01</v>
      </c>
      <c r="Q302" s="168" t="str">
        <f t="shared" si="24"/>
        <v>CL.IC.PU.050201.01</v>
      </c>
    </row>
    <row r="303" spans="1:25" s="167" customFormat="1" ht="15">
      <c r="A303" s="167" t="s">
        <v>5692</v>
      </c>
      <c r="C303" s="61" t="s">
        <v>6291</v>
      </c>
      <c r="E303" s="61" t="s">
        <v>12430</v>
      </c>
      <c r="F303" s="167" t="s">
        <v>5351</v>
      </c>
      <c r="G303" s="167" t="s">
        <v>5540</v>
      </c>
      <c r="H303" s="62" t="s">
        <v>12030</v>
      </c>
      <c r="I303" s="167" t="s">
        <v>5541</v>
      </c>
      <c r="J303" s="63" t="str">
        <f t="shared" si="20"/>
        <v>IC.PU.050202</v>
      </c>
      <c r="K303" s="61" t="s">
        <v>12175</v>
      </c>
      <c r="L303" s="167" t="str">
        <f t="shared" si="21"/>
        <v>Dark red blood drainage</v>
      </c>
      <c r="M303" s="168" t="str">
        <f t="shared" si="22"/>
        <v>PI.IC.PU.050202.01</v>
      </c>
      <c r="N303" s="168"/>
      <c r="O303" s="168" t="str">
        <f t="shared" si="23"/>
        <v>PH.IC.PU.050202.01</v>
      </c>
      <c r="Q303" s="168" t="str">
        <f t="shared" si="24"/>
        <v>CL.IC.PU.050202.01</v>
      </c>
    </row>
    <row r="304" spans="1:25" s="167" customFormat="1" ht="15">
      <c r="A304" s="167" t="s">
        <v>5692</v>
      </c>
      <c r="C304" s="61" t="s">
        <v>6291</v>
      </c>
      <c r="E304" s="61" t="s">
        <v>12430</v>
      </c>
      <c r="F304" s="167" t="s">
        <v>5351</v>
      </c>
      <c r="G304" s="167" t="s">
        <v>7915</v>
      </c>
      <c r="H304" s="62" t="s">
        <v>12032</v>
      </c>
      <c r="I304" s="167" t="s">
        <v>11554</v>
      </c>
      <c r="J304" s="63" t="str">
        <f t="shared" si="20"/>
        <v>IC.PU.050203</v>
      </c>
      <c r="K304" s="61" t="s">
        <v>12175</v>
      </c>
      <c r="L304" s="167" t="str">
        <f t="shared" si="21"/>
        <v>Purulent drainage</v>
      </c>
      <c r="M304" s="168" t="str">
        <f t="shared" si="22"/>
        <v>PI.IC.PU.050203.01</v>
      </c>
      <c r="N304" s="168"/>
      <c r="O304" s="168" t="str">
        <f t="shared" si="23"/>
        <v>PH.IC.PU.050203.01</v>
      </c>
      <c r="Q304" s="168" t="str">
        <f t="shared" si="24"/>
        <v>CL.IC.PU.050203.01</v>
      </c>
    </row>
    <row r="305" spans="1:45" s="167" customFormat="1" ht="15">
      <c r="A305" s="167" t="s">
        <v>5692</v>
      </c>
      <c r="C305" s="61" t="s">
        <v>6291</v>
      </c>
      <c r="E305" s="61" t="s">
        <v>12430</v>
      </c>
      <c r="F305" s="167" t="s">
        <v>5351</v>
      </c>
      <c r="G305" s="167" t="s">
        <v>7300</v>
      </c>
      <c r="H305" s="62" t="s">
        <v>12028</v>
      </c>
      <c r="I305" s="167" t="s">
        <v>11546</v>
      </c>
      <c r="J305" s="63" t="str">
        <f t="shared" si="20"/>
        <v>IC.PU.050204</v>
      </c>
      <c r="K305" s="61" t="s">
        <v>12175</v>
      </c>
      <c r="L305" s="167" t="str">
        <f t="shared" si="21"/>
        <v>Serosanguinous drainage</v>
      </c>
      <c r="M305" s="168" t="str">
        <f t="shared" si="22"/>
        <v>PI.IC.PU.050204.01</v>
      </c>
      <c r="N305" s="168"/>
      <c r="O305" s="168" t="str">
        <f t="shared" si="23"/>
        <v>PH.IC.PU.050204.01</v>
      </c>
      <c r="Q305" s="168" t="str">
        <f t="shared" si="24"/>
        <v>CL.IC.PU.050204.01</v>
      </c>
    </row>
    <row r="306" spans="1:45" s="167" customFormat="1" ht="15">
      <c r="A306" s="167" t="s">
        <v>5692</v>
      </c>
      <c r="C306" s="61" t="s">
        <v>6291</v>
      </c>
      <c r="E306" s="61" t="s">
        <v>12430</v>
      </c>
      <c r="F306" s="167" t="s">
        <v>5351</v>
      </c>
      <c r="G306" s="167" t="s">
        <v>7301</v>
      </c>
      <c r="H306" s="62" t="s">
        <v>12210</v>
      </c>
      <c r="I306" s="167" t="s">
        <v>11548</v>
      </c>
      <c r="J306" s="63" t="str">
        <f t="shared" si="20"/>
        <v>IC.PU.050205</v>
      </c>
      <c r="K306" s="61" t="s">
        <v>12175</v>
      </c>
      <c r="L306" s="167" t="str">
        <f t="shared" si="21"/>
        <v>Serous drainage</v>
      </c>
      <c r="M306" s="168" t="str">
        <f t="shared" si="22"/>
        <v>PI.IC.PU.050205.01</v>
      </c>
      <c r="N306" s="168"/>
      <c r="O306" s="168" t="str">
        <f t="shared" si="23"/>
        <v>PH.IC.PU.050205.01</v>
      </c>
      <c r="Q306" s="168" t="str">
        <f t="shared" si="24"/>
        <v>CL.IC.PU.050205.01</v>
      </c>
    </row>
    <row r="307" spans="1:45" s="167" customFormat="1" ht="15">
      <c r="A307" s="167" t="s">
        <v>5692</v>
      </c>
      <c r="C307" s="61" t="s">
        <v>6291</v>
      </c>
      <c r="E307" s="61" t="s">
        <v>12430</v>
      </c>
      <c r="F307" s="167" t="s">
        <v>5351</v>
      </c>
      <c r="G307" s="167" t="s">
        <v>10560</v>
      </c>
      <c r="H307" s="62" t="s">
        <v>12212</v>
      </c>
      <c r="I307" s="167" t="s">
        <v>10560</v>
      </c>
      <c r="J307" s="63" t="str">
        <f t="shared" si="20"/>
        <v>IC.PU.050206</v>
      </c>
      <c r="K307" s="61" t="s">
        <v>12175</v>
      </c>
      <c r="L307" s="167" t="str">
        <f t="shared" si="21"/>
        <v>Clots</v>
      </c>
      <c r="M307" s="168" t="str">
        <f t="shared" si="22"/>
        <v>PI.IC.PU.050206.01</v>
      </c>
      <c r="N307" s="168"/>
      <c r="O307" s="168" t="str">
        <f t="shared" si="23"/>
        <v>PH.IC.PU.050206.01</v>
      </c>
      <c r="Q307" s="168" t="str">
        <f t="shared" si="24"/>
        <v>CL.IC.PU.050206.01</v>
      </c>
    </row>
    <row r="308" spans="1:45" s="167" customFormat="1" ht="15">
      <c r="A308" s="167" t="s">
        <v>5692</v>
      </c>
      <c r="C308" s="61" t="s">
        <v>6291</v>
      </c>
      <c r="E308" s="61" t="s">
        <v>12430</v>
      </c>
      <c r="F308" s="167" t="s">
        <v>5351</v>
      </c>
      <c r="G308" s="167" t="s">
        <v>10478</v>
      </c>
      <c r="H308" s="62" t="s">
        <v>12225</v>
      </c>
      <c r="I308" s="167" t="s">
        <v>12437</v>
      </c>
      <c r="J308" s="63" t="str">
        <f t="shared" si="20"/>
        <v>IC.PU.050207</v>
      </c>
      <c r="K308" s="61" t="s">
        <v>12175</v>
      </c>
      <c r="L308" s="167" t="str">
        <f t="shared" si="21"/>
        <v>Other: specify</v>
      </c>
      <c r="M308" s="168" t="str">
        <f t="shared" si="22"/>
        <v>PI.IC.PU.050207.01</v>
      </c>
      <c r="N308" s="168"/>
      <c r="O308" s="168" t="str">
        <f t="shared" si="23"/>
        <v>PH.IC.PU.050207.01</v>
      </c>
      <c r="Q308" s="168" t="str">
        <f t="shared" si="24"/>
        <v>CL.IC.PU.050207.01</v>
      </c>
    </row>
    <row r="309" spans="1:45" s="167" customFormat="1" ht="15">
      <c r="A309" s="167" t="s">
        <v>5692</v>
      </c>
      <c r="C309" s="61" t="s">
        <v>6291</v>
      </c>
      <c r="E309" s="61" t="s">
        <v>12430</v>
      </c>
      <c r="F309" s="167" t="s">
        <v>5351</v>
      </c>
      <c r="G309" s="167" t="s">
        <v>5542</v>
      </c>
      <c r="H309" s="62" t="s">
        <v>3574</v>
      </c>
      <c r="I309" s="167" t="s">
        <v>5543</v>
      </c>
      <c r="J309" s="63" t="str">
        <f t="shared" si="20"/>
        <v>IC.PU.050208</v>
      </c>
      <c r="K309" s="61" t="s">
        <v>12175</v>
      </c>
      <c r="L309" s="167" t="str">
        <f t="shared" si="21"/>
        <v>No Drainage</v>
      </c>
      <c r="M309" s="168" t="str">
        <f t="shared" si="22"/>
        <v>PI.IC.PU.050208.01</v>
      </c>
      <c r="N309" s="168"/>
      <c r="O309" s="168" t="str">
        <f t="shared" si="23"/>
        <v>PH.IC.PU.050208.01</v>
      </c>
      <c r="Q309" s="168" t="str">
        <f t="shared" si="24"/>
        <v>CL.IC.PU.050208.01</v>
      </c>
      <c r="R309" s="167" t="s">
        <v>12465</v>
      </c>
      <c r="S309" s="167">
        <v>91</v>
      </c>
    </row>
    <row r="310" spans="1:45" s="167" customFormat="1" ht="15">
      <c r="A310" s="167" t="s">
        <v>5692</v>
      </c>
      <c r="C310" s="61" t="s">
        <v>12210</v>
      </c>
      <c r="E310" s="61" t="s">
        <v>12430</v>
      </c>
      <c r="F310" s="167" t="s">
        <v>5351</v>
      </c>
      <c r="G310" s="167" t="s">
        <v>13868</v>
      </c>
      <c r="H310" s="62" t="s">
        <v>11639</v>
      </c>
      <c r="I310" s="167" t="s">
        <v>13868</v>
      </c>
      <c r="J310" s="63" t="str">
        <f t="shared" si="20"/>
        <v>IC.PU.050209</v>
      </c>
      <c r="K310" s="61" t="s">
        <v>12175</v>
      </c>
      <c r="L310" s="167" t="str">
        <f t="shared" si="21"/>
        <v>Milky</v>
      </c>
      <c r="M310" s="168" t="str">
        <f t="shared" si="22"/>
        <v>PI.IC.PU.050209.01</v>
      </c>
      <c r="N310" s="168"/>
      <c r="O310" s="168" t="str">
        <f t="shared" si="23"/>
        <v>PH.IC.PU.050209.01</v>
      </c>
      <c r="Q310" s="168" t="str">
        <f t="shared" si="24"/>
        <v>CL.IC.PU.050209.01</v>
      </c>
      <c r="R310" s="167" t="s">
        <v>12465</v>
      </c>
      <c r="S310" s="167">
        <v>91</v>
      </c>
      <c r="AN310" s="167" t="s">
        <v>12773</v>
      </c>
      <c r="AO310" s="167">
        <v>1524</v>
      </c>
    </row>
    <row r="311" spans="1:45" s="167" customFormat="1" ht="15" customHeight="1">
      <c r="A311" s="167" t="s">
        <v>5692</v>
      </c>
      <c r="C311" s="61" t="s">
        <v>6291</v>
      </c>
      <c r="D311" s="167" t="s">
        <v>5544</v>
      </c>
      <c r="E311" s="61" t="s">
        <v>12185</v>
      </c>
      <c r="F311" s="167" t="s">
        <v>5505</v>
      </c>
      <c r="G311" s="167" t="s">
        <v>5546</v>
      </c>
      <c r="H311" s="62" t="s">
        <v>11848</v>
      </c>
      <c r="I311" s="167" t="s">
        <v>5547</v>
      </c>
      <c r="J311" s="63" t="str">
        <f t="shared" si="20"/>
        <v>IC.PU.050301</v>
      </c>
      <c r="K311" s="61" t="s">
        <v>12175</v>
      </c>
      <c r="L311" s="167" t="str">
        <f t="shared" si="21"/>
        <v>Date Changed: specify</v>
      </c>
      <c r="M311" s="168" t="str">
        <f t="shared" si="22"/>
        <v>PI.IC.PU.050301.01</v>
      </c>
      <c r="N311" s="168"/>
      <c r="O311" s="168" t="str">
        <f t="shared" si="23"/>
        <v>PH.IC.PU.050301.01</v>
      </c>
      <c r="Q311" s="168" t="str">
        <f t="shared" si="24"/>
        <v>CL.IC.PU.050301.01</v>
      </c>
    </row>
    <row r="312" spans="1:45" s="145" customFormat="1" ht="16">
      <c r="A312" s="145" t="s">
        <v>5692</v>
      </c>
      <c r="C312" s="170" t="s">
        <v>6291</v>
      </c>
      <c r="D312" s="145" t="s">
        <v>8240</v>
      </c>
      <c r="E312" s="170" t="s">
        <v>6464</v>
      </c>
      <c r="F312" s="145" t="s">
        <v>14632</v>
      </c>
      <c r="G312" s="145" t="s">
        <v>5727</v>
      </c>
      <c r="H312" s="170" t="s">
        <v>11848</v>
      </c>
      <c r="I312" s="145" t="s">
        <v>5728</v>
      </c>
      <c r="J312" s="171" t="str">
        <f t="shared" si="20"/>
        <v>IC.PU.050401</v>
      </c>
      <c r="K312" s="170" t="s">
        <v>12175</v>
      </c>
      <c r="L312" s="145" t="str">
        <f t="shared" si="21"/>
        <v xml:space="preserve">     Fenestrated 4x4 dressing</v>
      </c>
      <c r="M312" s="171" t="str">
        <f t="shared" si="22"/>
        <v>PI.IC.PU.050401.01</v>
      </c>
      <c r="N312" s="171"/>
      <c r="O312" s="171" t="str">
        <f t="shared" si="23"/>
        <v>PH.IC.PU.050401.01</v>
      </c>
      <c r="Q312" s="171" t="str">
        <f t="shared" si="24"/>
        <v>CL.IC.PU.050401.01</v>
      </c>
      <c r="AR312" s="145" t="s">
        <v>12773</v>
      </c>
      <c r="AS312" s="145">
        <v>1749</v>
      </c>
    </row>
    <row r="313" spans="1:45" s="145" customFormat="1" ht="16">
      <c r="A313" s="145" t="s">
        <v>5692</v>
      </c>
      <c r="C313" s="170" t="s">
        <v>6291</v>
      </c>
      <c r="E313" s="170" t="s">
        <v>6464</v>
      </c>
      <c r="F313" s="145" t="s">
        <v>14632</v>
      </c>
      <c r="G313" s="145" t="s">
        <v>5729</v>
      </c>
      <c r="H313" s="170" t="s">
        <v>12030</v>
      </c>
      <c r="I313" s="145" t="s">
        <v>11567</v>
      </c>
      <c r="J313" s="171" t="str">
        <f t="shared" si="20"/>
        <v>IC.PU.050402</v>
      </c>
      <c r="K313" s="170" t="s">
        <v>12175</v>
      </c>
      <c r="L313" s="145" t="str">
        <f t="shared" si="21"/>
        <v xml:space="preserve">     Gauze dressing</v>
      </c>
      <c r="M313" s="171" t="str">
        <f t="shared" si="22"/>
        <v>PI.IC.PU.050402.01</v>
      </c>
      <c r="N313" s="171"/>
      <c r="O313" s="171" t="str">
        <f t="shared" si="23"/>
        <v>PH.IC.PU.050402.01</v>
      </c>
      <c r="Q313" s="171" t="str">
        <f t="shared" si="24"/>
        <v>CL.IC.PU.050402.01</v>
      </c>
      <c r="AR313" s="145" t="s">
        <v>12773</v>
      </c>
      <c r="AS313" s="145">
        <v>1749</v>
      </c>
    </row>
    <row r="314" spans="1:45" s="145" customFormat="1" ht="16">
      <c r="A314" s="145" t="s">
        <v>5692</v>
      </c>
      <c r="C314" s="170" t="s">
        <v>6291</v>
      </c>
      <c r="E314" s="170" t="s">
        <v>6464</v>
      </c>
      <c r="F314" s="145" t="s">
        <v>14632</v>
      </c>
      <c r="G314" s="145" t="s">
        <v>5730</v>
      </c>
      <c r="H314" s="170" t="s">
        <v>12032</v>
      </c>
      <c r="I314" s="145" t="s">
        <v>11569</v>
      </c>
      <c r="J314" s="171" t="str">
        <f t="shared" si="20"/>
        <v>IC.PU.050403</v>
      </c>
      <c r="K314" s="170" t="s">
        <v>12175</v>
      </c>
      <c r="L314" s="145" t="str">
        <f t="shared" si="21"/>
        <v xml:space="preserve">     Pressure dressing</v>
      </c>
      <c r="M314" s="171" t="str">
        <f t="shared" si="22"/>
        <v>PI.IC.PU.050403.01</v>
      </c>
      <c r="N314" s="171"/>
      <c r="O314" s="171" t="str">
        <f t="shared" si="23"/>
        <v>PH.IC.PU.050403.01</v>
      </c>
      <c r="Q314" s="171" t="str">
        <f t="shared" si="24"/>
        <v>CL.IC.PU.050403.01</v>
      </c>
      <c r="AR314" s="145" t="s">
        <v>12773</v>
      </c>
      <c r="AS314" s="145">
        <v>1749</v>
      </c>
    </row>
    <row r="315" spans="1:45" s="145" customFormat="1" ht="16">
      <c r="A315" s="145" t="s">
        <v>5692</v>
      </c>
      <c r="C315" s="170" t="s">
        <v>6291</v>
      </c>
      <c r="E315" s="170" t="s">
        <v>6464</v>
      </c>
      <c r="F315" s="145" t="s">
        <v>14632</v>
      </c>
      <c r="G315" s="145" t="s">
        <v>5738</v>
      </c>
      <c r="H315" s="170" t="s">
        <v>12028</v>
      </c>
      <c r="I315" s="145" t="s">
        <v>5563</v>
      </c>
      <c r="J315" s="171" t="str">
        <f t="shared" si="20"/>
        <v>IC.PU.050404</v>
      </c>
      <c r="K315" s="170" t="s">
        <v>12175</v>
      </c>
      <c r="L315" s="145" t="str">
        <f t="shared" si="21"/>
        <v xml:space="preserve">     Vaseline gauze dressing</v>
      </c>
      <c r="M315" s="171" t="str">
        <f t="shared" si="22"/>
        <v>PI.IC.PU.050404.01</v>
      </c>
      <c r="N315" s="171"/>
      <c r="O315" s="171" t="str">
        <f t="shared" si="23"/>
        <v>PH.IC.PU.050404.01</v>
      </c>
      <c r="Q315" s="171" t="str">
        <f t="shared" si="24"/>
        <v>CL.IC.PU.050404.01</v>
      </c>
      <c r="AR315" s="145" t="s">
        <v>12773</v>
      </c>
      <c r="AS315" s="145">
        <v>1749</v>
      </c>
    </row>
    <row r="316" spans="1:45" s="145" customFormat="1" ht="16">
      <c r="A316" s="145" t="s">
        <v>5692</v>
      </c>
      <c r="C316" s="170" t="s">
        <v>6291</v>
      </c>
      <c r="E316" s="170" t="s">
        <v>6464</v>
      </c>
      <c r="F316" s="145" t="s">
        <v>14632</v>
      </c>
      <c r="G316" s="145" t="s">
        <v>5564</v>
      </c>
      <c r="H316" s="170" t="s">
        <v>12210</v>
      </c>
      <c r="I316" s="145" t="s">
        <v>11070</v>
      </c>
      <c r="J316" s="171" t="str">
        <f t="shared" si="20"/>
        <v>IC.PU.050405</v>
      </c>
      <c r="K316" s="170" t="s">
        <v>12175</v>
      </c>
      <c r="L316" s="145" t="str">
        <f t="shared" si="21"/>
        <v xml:space="preserve">     Transparent dressing</v>
      </c>
      <c r="M316" s="171" t="str">
        <f t="shared" si="22"/>
        <v>PI.IC.PU.050405.01</v>
      </c>
      <c r="N316" s="171"/>
      <c r="O316" s="171" t="str">
        <f t="shared" si="23"/>
        <v>PH.IC.PU.050405.01</v>
      </c>
      <c r="Q316" s="171" t="str">
        <f t="shared" si="24"/>
        <v>CL.IC.PU.050405.01</v>
      </c>
      <c r="AR316" s="145" t="s">
        <v>12773</v>
      </c>
      <c r="AS316" s="145">
        <v>1749</v>
      </c>
    </row>
    <row r="317" spans="1:45" s="145" customFormat="1" ht="16">
      <c r="A317" s="145" t="s">
        <v>5692</v>
      </c>
      <c r="C317" s="170" t="s">
        <v>6291</v>
      </c>
      <c r="E317" s="170" t="s">
        <v>6464</v>
      </c>
      <c r="F317" s="145" t="s">
        <v>14632</v>
      </c>
      <c r="G317" s="145" t="s">
        <v>5739</v>
      </c>
      <c r="H317" s="170" t="s">
        <v>6988</v>
      </c>
      <c r="I317" s="145" t="s">
        <v>5863</v>
      </c>
      <c r="J317" s="171" t="str">
        <f t="shared" si="20"/>
        <v>IC.PU.050406</v>
      </c>
      <c r="K317" s="170" t="s">
        <v>12175</v>
      </c>
      <c r="L317" s="145" t="str">
        <f t="shared" si="21"/>
        <v>Occlusive Dressing</v>
      </c>
      <c r="M317" s="171" t="str">
        <f t="shared" si="22"/>
        <v>PI.IC.PU.050406.01</v>
      </c>
      <c r="N317" s="171"/>
      <c r="O317" s="171" t="str">
        <f t="shared" si="23"/>
        <v>PH.IC.PU.050406.01</v>
      </c>
      <c r="Q317" s="171" t="str">
        <f t="shared" si="24"/>
        <v>CL.IC.PU.050406.01</v>
      </c>
      <c r="R317" s="145" t="s">
        <v>12465</v>
      </c>
      <c r="S317" s="145">
        <v>96</v>
      </c>
      <c r="AR317" s="145" t="s">
        <v>12773</v>
      </c>
      <c r="AS317" s="145">
        <v>1749</v>
      </c>
    </row>
    <row r="318" spans="1:45" s="145" customFormat="1" ht="16">
      <c r="A318" s="145" t="s">
        <v>5692</v>
      </c>
      <c r="C318" s="170" t="s">
        <v>6291</v>
      </c>
      <c r="E318" s="170" t="s">
        <v>12594</v>
      </c>
      <c r="F318" s="145" t="s">
        <v>14632</v>
      </c>
      <c r="G318" s="145" t="s">
        <v>5864</v>
      </c>
      <c r="H318" s="170" t="s">
        <v>6317</v>
      </c>
      <c r="I318" s="145" t="s">
        <v>5864</v>
      </c>
      <c r="J318" s="171" t="str">
        <f t="shared" si="20"/>
        <v>IC.PU.050407</v>
      </c>
      <c r="K318" s="170" t="s">
        <v>12175</v>
      </c>
      <c r="L318" s="145" t="str">
        <f t="shared" si="21"/>
        <v>Commercial</v>
      </c>
      <c r="M318" s="171" t="str">
        <f t="shared" si="22"/>
        <v>PI.IC.PU.050407.01</v>
      </c>
      <c r="N318" s="171"/>
      <c r="O318" s="171" t="str">
        <f t="shared" si="23"/>
        <v>PH.IC.PU.050407.01</v>
      </c>
      <c r="Q318" s="171" t="str">
        <f t="shared" si="24"/>
        <v>CL.IC.PU.050407.01</v>
      </c>
      <c r="R318" s="145" t="s">
        <v>12465</v>
      </c>
      <c r="S318" s="145">
        <v>719</v>
      </c>
      <c r="AR318" s="145" t="s">
        <v>12773</v>
      </c>
      <c r="AS318" s="145">
        <v>1749</v>
      </c>
    </row>
    <row r="319" spans="1:45" s="145" customFormat="1" ht="16">
      <c r="A319" s="145" t="s">
        <v>5692</v>
      </c>
      <c r="C319" s="170" t="s">
        <v>6291</v>
      </c>
      <c r="D319" s="145" t="s">
        <v>5865</v>
      </c>
      <c r="E319" s="170" t="s">
        <v>6291</v>
      </c>
      <c r="F319" s="145" t="s">
        <v>14632</v>
      </c>
      <c r="G319" s="145" t="s">
        <v>11574</v>
      </c>
      <c r="H319" s="170" t="s">
        <v>11848</v>
      </c>
      <c r="I319" s="145" t="s">
        <v>11575</v>
      </c>
      <c r="J319" s="171" t="str">
        <f t="shared" si="20"/>
        <v>IC.PU.050501</v>
      </c>
      <c r="K319" s="170" t="s">
        <v>12175</v>
      </c>
      <c r="L319" s="145" t="str">
        <f t="shared" si="21"/>
        <v xml:space="preserve">     Clean, dry and intact</v>
      </c>
      <c r="M319" s="171" t="str">
        <f t="shared" si="22"/>
        <v>PI.IC.PU.050501.01</v>
      </c>
      <c r="N319" s="171"/>
      <c r="O319" s="171" t="str">
        <f t="shared" si="23"/>
        <v>PH.IC.PU.050501.01</v>
      </c>
      <c r="Q319" s="171" t="str">
        <f t="shared" si="24"/>
        <v>CL.IC.PU.050501.01</v>
      </c>
      <c r="AR319" s="145" t="s">
        <v>12773</v>
      </c>
      <c r="AS319" s="145">
        <v>1749</v>
      </c>
    </row>
    <row r="320" spans="1:45" s="145" customFormat="1" ht="16">
      <c r="A320" s="145" t="s">
        <v>5692</v>
      </c>
      <c r="C320" s="170" t="s">
        <v>6291</v>
      </c>
      <c r="E320" s="170" t="s">
        <v>6291</v>
      </c>
      <c r="F320" s="145" t="s">
        <v>14632</v>
      </c>
      <c r="G320" s="145" t="s">
        <v>11410</v>
      </c>
      <c r="H320" s="170" t="s">
        <v>12030</v>
      </c>
      <c r="I320" s="145" t="s">
        <v>11411</v>
      </c>
      <c r="J320" s="171" t="str">
        <f t="shared" si="20"/>
        <v>IC.PU.050502</v>
      </c>
      <c r="K320" s="170" t="s">
        <v>12175</v>
      </c>
      <c r="L320" s="145" t="str">
        <f t="shared" si="21"/>
        <v xml:space="preserve">     Reinforced: specify date/time</v>
      </c>
      <c r="M320" s="171" t="str">
        <f t="shared" si="22"/>
        <v>PI.IC.PU.050502.01</v>
      </c>
      <c r="N320" s="171"/>
      <c r="O320" s="171" t="str">
        <f t="shared" si="23"/>
        <v>PH.IC.PU.050502.01</v>
      </c>
      <c r="Q320" s="171" t="str">
        <f t="shared" si="24"/>
        <v>CL.IC.PU.050502.01</v>
      </c>
      <c r="AR320" s="145" t="s">
        <v>12773</v>
      </c>
      <c r="AS320" s="145">
        <v>1749</v>
      </c>
    </row>
    <row r="321" spans="1:45" s="145" customFormat="1" ht="16">
      <c r="A321" s="145" t="s">
        <v>5692</v>
      </c>
      <c r="C321" s="170" t="s">
        <v>6291</v>
      </c>
      <c r="E321" s="170" t="s">
        <v>6291</v>
      </c>
      <c r="F321" s="145" t="s">
        <v>14632</v>
      </c>
      <c r="G321" s="145" t="s">
        <v>8907</v>
      </c>
      <c r="H321" s="170" t="s">
        <v>12032</v>
      </c>
      <c r="I321" s="145" t="s">
        <v>11393</v>
      </c>
      <c r="J321" s="171" t="str">
        <f t="shared" si="20"/>
        <v>IC.PU.050503</v>
      </c>
      <c r="K321" s="170" t="s">
        <v>12175</v>
      </c>
      <c r="L321" s="145" t="str">
        <f t="shared" si="21"/>
        <v xml:space="preserve">     Changed: specify date/time</v>
      </c>
      <c r="M321" s="171" t="str">
        <f t="shared" si="22"/>
        <v>PI.IC.PU.050503.01</v>
      </c>
      <c r="N321" s="171"/>
      <c r="O321" s="171" t="str">
        <f t="shared" si="23"/>
        <v>PH.IC.PU.050503.01</v>
      </c>
      <c r="Q321" s="171" t="str">
        <f t="shared" si="24"/>
        <v>CL.IC.PU.050503.01</v>
      </c>
      <c r="AR321" s="145" t="s">
        <v>12773</v>
      </c>
      <c r="AS321" s="145">
        <v>1749</v>
      </c>
    </row>
    <row r="322" spans="1:45" s="145" customFormat="1" ht="16">
      <c r="A322" s="145" t="s">
        <v>5692</v>
      </c>
      <c r="C322" s="170" t="s">
        <v>6291</v>
      </c>
      <c r="E322" s="170" t="s">
        <v>6291</v>
      </c>
      <c r="F322" s="145" t="s">
        <v>14632</v>
      </c>
      <c r="G322" s="145" t="s">
        <v>7024</v>
      </c>
      <c r="H322" s="170" t="s">
        <v>6464</v>
      </c>
      <c r="I322" s="145" t="s">
        <v>7024</v>
      </c>
      <c r="J322" s="171" t="str">
        <f t="shared" si="20"/>
        <v>IC.PU.050504</v>
      </c>
      <c r="K322" s="170" t="s">
        <v>12175</v>
      </c>
      <c r="L322" s="145" t="str">
        <f t="shared" si="21"/>
        <v>Clean</v>
      </c>
      <c r="M322" s="171" t="str">
        <f t="shared" si="22"/>
        <v>PI.IC.PU.050504.01</v>
      </c>
      <c r="N322" s="171"/>
      <c r="O322" s="171" t="str">
        <f t="shared" si="23"/>
        <v>PH.IC.PU.050504.01</v>
      </c>
      <c r="Q322" s="171" t="str">
        <f t="shared" si="24"/>
        <v>CL.IC.PU.050504.01</v>
      </c>
      <c r="R322" s="145" t="s">
        <v>12465</v>
      </c>
      <c r="S322" s="145">
        <v>97</v>
      </c>
      <c r="AR322" s="145" t="s">
        <v>12773</v>
      </c>
      <c r="AS322" s="145">
        <v>1749</v>
      </c>
    </row>
    <row r="323" spans="1:45" s="145" customFormat="1" ht="16">
      <c r="A323" s="145" t="s">
        <v>5692</v>
      </c>
      <c r="C323" s="170" t="s">
        <v>6291</v>
      </c>
      <c r="E323" s="170" t="s">
        <v>6291</v>
      </c>
      <c r="F323" s="145" t="s">
        <v>14632</v>
      </c>
      <c r="G323" s="145" t="s">
        <v>7296</v>
      </c>
      <c r="H323" s="170" t="s">
        <v>6291</v>
      </c>
      <c r="I323" s="145" t="s">
        <v>7296</v>
      </c>
      <c r="J323" s="171" t="str">
        <f t="shared" si="20"/>
        <v>IC.PU.050505</v>
      </c>
      <c r="K323" s="170" t="s">
        <v>12175</v>
      </c>
      <c r="L323" s="145" t="str">
        <f t="shared" si="21"/>
        <v>Dry</v>
      </c>
      <c r="M323" s="171" t="str">
        <f t="shared" si="22"/>
        <v>PI.IC.PU.050505.01</v>
      </c>
      <c r="N323" s="171"/>
      <c r="O323" s="171" t="str">
        <f t="shared" si="23"/>
        <v>PH.IC.PU.050505.01</v>
      </c>
      <c r="Q323" s="171" t="str">
        <f t="shared" si="24"/>
        <v>CL.IC.PU.050505.01</v>
      </c>
      <c r="R323" s="145" t="s">
        <v>12465</v>
      </c>
      <c r="S323" s="145">
        <v>97</v>
      </c>
      <c r="AR323" s="145" t="s">
        <v>12773</v>
      </c>
      <c r="AS323" s="145">
        <v>1749</v>
      </c>
    </row>
    <row r="324" spans="1:45" s="145" customFormat="1" ht="16">
      <c r="A324" s="145" t="s">
        <v>5692</v>
      </c>
      <c r="C324" s="170" t="s">
        <v>6291</v>
      </c>
      <c r="E324" s="170" t="s">
        <v>6291</v>
      </c>
      <c r="F324" s="145" t="s">
        <v>14632</v>
      </c>
      <c r="G324" s="145" t="s">
        <v>9339</v>
      </c>
      <c r="H324" s="170" t="s">
        <v>6988</v>
      </c>
      <c r="I324" s="145" t="s">
        <v>9339</v>
      </c>
      <c r="J324" s="171" t="str">
        <f t="shared" si="20"/>
        <v>IC.PU.050506</v>
      </c>
      <c r="K324" s="170" t="s">
        <v>12175</v>
      </c>
      <c r="L324" s="145" t="str">
        <f t="shared" si="21"/>
        <v>Intact</v>
      </c>
      <c r="M324" s="171" t="str">
        <f t="shared" si="22"/>
        <v>PI.IC.PU.050506.01</v>
      </c>
      <c r="N324" s="171"/>
      <c r="O324" s="171" t="str">
        <f t="shared" si="23"/>
        <v>PH.IC.PU.050506.01</v>
      </c>
      <c r="Q324" s="171" t="str">
        <f t="shared" si="24"/>
        <v>CL.IC.PU.050506.01</v>
      </c>
      <c r="R324" s="145" t="s">
        <v>12465</v>
      </c>
      <c r="S324" s="145">
        <v>97</v>
      </c>
      <c r="AR324" s="145" t="s">
        <v>12773</v>
      </c>
      <c r="AS324" s="145">
        <v>1749</v>
      </c>
    </row>
    <row r="325" spans="1:45" s="145" customFormat="1" ht="16">
      <c r="A325" s="145" t="s">
        <v>5692</v>
      </c>
      <c r="C325" s="170" t="s">
        <v>6291</v>
      </c>
      <c r="E325" s="170" t="s">
        <v>6291</v>
      </c>
      <c r="F325" s="145" t="s">
        <v>14632</v>
      </c>
      <c r="G325" s="145" t="s">
        <v>2826</v>
      </c>
      <c r="H325" s="170" t="s">
        <v>2533</v>
      </c>
      <c r="I325" s="145" t="s">
        <v>2826</v>
      </c>
      <c r="J325" s="171" t="str">
        <f t="shared" si="20"/>
        <v>IC.PU.050507</v>
      </c>
      <c r="K325" s="170" t="s">
        <v>12175</v>
      </c>
      <c r="L325" s="145" t="str">
        <f t="shared" si="21"/>
        <v>Stained</v>
      </c>
      <c r="M325" s="171" t="str">
        <f t="shared" si="22"/>
        <v>PI.IC.PU.050507.01</v>
      </c>
      <c r="N325" s="171"/>
      <c r="O325" s="171" t="str">
        <f t="shared" si="23"/>
        <v>PH.IC.PU.050507.01</v>
      </c>
      <c r="Q325" s="171" t="str">
        <f t="shared" si="24"/>
        <v>CL.IC.PU.050507.01</v>
      </c>
      <c r="AR325" s="145" t="s">
        <v>12773</v>
      </c>
      <c r="AS325" s="145">
        <v>1749</v>
      </c>
    </row>
    <row r="326" spans="1:45" s="145" customFormat="1" ht="16">
      <c r="A326" s="145" t="s">
        <v>5692</v>
      </c>
      <c r="C326" s="170" t="s">
        <v>6291</v>
      </c>
      <c r="E326" s="170" t="s">
        <v>6291</v>
      </c>
      <c r="F326" s="145" t="s">
        <v>14632</v>
      </c>
      <c r="G326" s="145" t="s">
        <v>2827</v>
      </c>
      <c r="H326" s="170" t="s">
        <v>2535</v>
      </c>
      <c r="I326" s="145" t="s">
        <v>2837</v>
      </c>
      <c r="J326" s="171" t="str">
        <f t="shared" si="20"/>
        <v>IC.PU.050508</v>
      </c>
      <c r="K326" s="170" t="s">
        <v>12175</v>
      </c>
      <c r="L326" s="145" t="str">
        <f t="shared" si="21"/>
        <v>Saturated</v>
      </c>
      <c r="M326" s="171" t="str">
        <f t="shared" si="22"/>
        <v>PI.IC.PU.050508.01</v>
      </c>
      <c r="N326" s="171"/>
      <c r="O326" s="171" t="str">
        <f t="shared" si="23"/>
        <v>PH.IC.PU.050508.01</v>
      </c>
      <c r="Q326" s="171" t="str">
        <f t="shared" si="24"/>
        <v>CL.IC.PU.050508.01</v>
      </c>
      <c r="V326" s="145" t="s">
        <v>2828</v>
      </c>
      <c r="W326" s="145">
        <v>1054</v>
      </c>
      <c r="AR326" s="145" t="s">
        <v>12773</v>
      </c>
      <c r="AS326" s="145">
        <v>1749</v>
      </c>
    </row>
    <row r="327" spans="1:45" s="145" customFormat="1" ht="16">
      <c r="A327" s="145" t="s">
        <v>5692</v>
      </c>
      <c r="C327" s="170" t="s">
        <v>6291</v>
      </c>
      <c r="D327" s="145" t="s">
        <v>9392</v>
      </c>
      <c r="E327" s="170" t="s">
        <v>6988</v>
      </c>
      <c r="F327" s="145" t="s">
        <v>14632</v>
      </c>
      <c r="G327" s="145" t="s">
        <v>5746</v>
      </c>
      <c r="H327" s="170" t="s">
        <v>11848</v>
      </c>
      <c r="I327" s="145" t="s">
        <v>11964</v>
      </c>
      <c r="J327" s="171" t="str">
        <f t="shared" si="20"/>
        <v>IC.PU.050601</v>
      </c>
      <c r="K327" s="170" t="s">
        <v>2379</v>
      </c>
      <c r="L327" s="145" t="str">
        <f t="shared" si="21"/>
        <v xml:space="preserve">     Cleansed with normal saline</v>
      </c>
      <c r="M327" s="171" t="str">
        <f t="shared" si="22"/>
        <v>PI.IC.PU.050601.01</v>
      </c>
      <c r="N327" s="171"/>
      <c r="O327" s="171" t="str">
        <f t="shared" si="23"/>
        <v>PH.IC.PU.050601.01</v>
      </c>
      <c r="Q327" s="171" t="str">
        <f t="shared" si="24"/>
        <v>CL.IC.PU.050601.01</v>
      </c>
      <c r="AR327" s="145" t="s">
        <v>12773</v>
      </c>
      <c r="AS327" s="145">
        <v>1749</v>
      </c>
    </row>
    <row r="328" spans="1:45" s="145" customFormat="1" ht="16">
      <c r="A328" s="145" t="s">
        <v>5692</v>
      </c>
      <c r="C328" s="170" t="s">
        <v>6291</v>
      </c>
      <c r="E328" s="170" t="s">
        <v>6988</v>
      </c>
      <c r="F328" s="145" t="s">
        <v>14632</v>
      </c>
      <c r="G328" s="145" t="s">
        <v>5747</v>
      </c>
      <c r="H328" s="170" t="s">
        <v>12030</v>
      </c>
      <c r="I328" s="145" t="s">
        <v>10703</v>
      </c>
      <c r="J328" s="171" t="str">
        <f t="shared" si="20"/>
        <v>IC.PU.050602</v>
      </c>
      <c r="K328" s="170" t="s">
        <v>2379</v>
      </c>
      <c r="L328" s="145" t="str">
        <f t="shared" si="21"/>
        <v xml:space="preserve">     Cleansed with other: specify</v>
      </c>
      <c r="M328" s="171" t="str">
        <f t="shared" si="22"/>
        <v>PI.IC.PU.050602.01</v>
      </c>
      <c r="N328" s="171"/>
      <c r="O328" s="171" t="str">
        <f t="shared" si="23"/>
        <v>PH.IC.PU.050602.01</v>
      </c>
      <c r="Q328" s="171" t="str">
        <f t="shared" si="24"/>
        <v>CL.IC.PU.050602.01</v>
      </c>
      <c r="AR328" s="145" t="s">
        <v>12773</v>
      </c>
      <c r="AS328" s="145">
        <v>1749</v>
      </c>
    </row>
    <row r="329" spans="1:45" s="145" customFormat="1" ht="16">
      <c r="A329" s="145" t="s">
        <v>5692</v>
      </c>
      <c r="C329" s="170" t="s">
        <v>6291</v>
      </c>
      <c r="E329" s="170" t="s">
        <v>6988</v>
      </c>
      <c r="F329" s="145" t="s">
        <v>14632</v>
      </c>
      <c r="G329" s="145" t="s">
        <v>11484</v>
      </c>
      <c r="H329" s="170" t="s">
        <v>12185</v>
      </c>
      <c r="I329" s="145" t="s">
        <v>11484</v>
      </c>
      <c r="J329" s="171" t="str">
        <f t="shared" si="20"/>
        <v>IC.PU.050603</v>
      </c>
      <c r="K329" s="170" t="s">
        <v>12175</v>
      </c>
      <c r="L329" s="145" t="str">
        <f t="shared" si="21"/>
        <v>Chlorhexidine</v>
      </c>
      <c r="M329" s="171" t="str">
        <f t="shared" si="22"/>
        <v>PI.IC.PU.050603.01</v>
      </c>
      <c r="N329" s="171"/>
      <c r="O329" s="171" t="str">
        <f t="shared" si="23"/>
        <v>PH.IC.PU.050603.01</v>
      </c>
      <c r="Q329" s="171" t="str">
        <f t="shared" si="24"/>
        <v>CL.IC.PU.050603.01</v>
      </c>
      <c r="R329" s="145" t="s">
        <v>12465</v>
      </c>
      <c r="S329" s="145">
        <v>717</v>
      </c>
      <c r="AR329" s="145" t="s">
        <v>12773</v>
      </c>
      <c r="AS329" s="145">
        <v>1749</v>
      </c>
    </row>
    <row r="330" spans="1:45" s="145" customFormat="1" ht="16">
      <c r="A330" s="145" t="s">
        <v>5692</v>
      </c>
      <c r="C330" s="170" t="s">
        <v>6291</v>
      </c>
      <c r="E330" s="170" t="s">
        <v>6988</v>
      </c>
      <c r="F330" s="145" t="s">
        <v>14632</v>
      </c>
      <c r="G330" s="145" t="s">
        <v>5574</v>
      </c>
      <c r="H330" s="170" t="s">
        <v>12594</v>
      </c>
      <c r="I330" s="145" t="s">
        <v>5574</v>
      </c>
      <c r="J330" s="171" t="str">
        <f t="shared" si="20"/>
        <v>IC.PU.050604</v>
      </c>
      <c r="K330" s="170" t="s">
        <v>2379</v>
      </c>
      <c r="L330" s="145" t="str">
        <f t="shared" si="21"/>
        <v>Betadine</v>
      </c>
      <c r="M330" s="171" t="str">
        <f t="shared" si="22"/>
        <v>PI.IC.PU.050604.01</v>
      </c>
      <c r="N330" s="171"/>
      <c r="O330" s="171" t="str">
        <f t="shared" si="23"/>
        <v>PH.IC.PU.050604.01</v>
      </c>
      <c r="Q330" s="171" t="str">
        <f t="shared" si="24"/>
        <v>CL.IC.PU.050604.01</v>
      </c>
      <c r="R330" s="145" t="s">
        <v>12465</v>
      </c>
      <c r="S330" s="145">
        <v>718</v>
      </c>
      <c r="AR330" s="145" t="s">
        <v>12773</v>
      </c>
      <c r="AS330" s="145">
        <v>1749</v>
      </c>
    </row>
    <row r="331" spans="1:45" s="145" customFormat="1" ht="16">
      <c r="A331" s="145" t="s">
        <v>5692</v>
      </c>
      <c r="C331" s="170" t="s">
        <v>6291</v>
      </c>
      <c r="D331" s="145" t="s">
        <v>8585</v>
      </c>
      <c r="E331" s="170" t="s">
        <v>6317</v>
      </c>
      <c r="F331" s="145" t="s">
        <v>14632</v>
      </c>
      <c r="G331" s="145" t="s">
        <v>11398</v>
      </c>
      <c r="H331" s="170" t="s">
        <v>11848</v>
      </c>
      <c r="I331" s="145" t="s">
        <v>12157</v>
      </c>
      <c r="J331" s="171" t="str">
        <f t="shared" si="20"/>
        <v>IC.PU.050701</v>
      </c>
      <c r="K331" s="170" t="s">
        <v>2379</v>
      </c>
      <c r="L331" s="145" t="str">
        <f t="shared" si="21"/>
        <v xml:space="preserve">     Drainage none</v>
      </c>
      <c r="M331" s="171" t="str">
        <f t="shared" si="22"/>
        <v>PI.IC.PU.050701.01</v>
      </c>
      <c r="N331" s="171"/>
      <c r="O331" s="171" t="str">
        <f t="shared" si="23"/>
        <v>PH.IC.PU.050701.01</v>
      </c>
      <c r="Q331" s="171" t="str">
        <f t="shared" si="24"/>
        <v>CL.IC.PU.050701.01</v>
      </c>
      <c r="AR331" s="145" t="s">
        <v>12773</v>
      </c>
      <c r="AS331" s="145">
        <v>1749</v>
      </c>
    </row>
    <row r="332" spans="1:45" s="145" customFormat="1" ht="16">
      <c r="A332" s="145" t="s">
        <v>5692</v>
      </c>
      <c r="C332" s="170" t="s">
        <v>6291</v>
      </c>
      <c r="E332" s="170" t="s">
        <v>6317</v>
      </c>
      <c r="F332" s="145" t="s">
        <v>14632</v>
      </c>
      <c r="G332" s="145" t="s">
        <v>14528</v>
      </c>
      <c r="H332" s="170" t="s">
        <v>12030</v>
      </c>
      <c r="I332" s="145" t="s">
        <v>10906</v>
      </c>
      <c r="J332" s="171" t="str">
        <f t="shared" si="20"/>
        <v>IC.PU.050702</v>
      </c>
      <c r="K332" s="170" t="s">
        <v>2379</v>
      </c>
      <c r="L332" s="145" t="str">
        <f t="shared" si="21"/>
        <v xml:space="preserve">     Drainage Serosanguineous</v>
      </c>
      <c r="M332" s="171" t="str">
        <f t="shared" si="22"/>
        <v>PI.IC.PU.050702.01</v>
      </c>
      <c r="N332" s="171"/>
      <c r="O332" s="171" t="str">
        <f t="shared" si="23"/>
        <v>PH.IC.PU.050702.01</v>
      </c>
      <c r="Q332" s="171" t="str">
        <f t="shared" si="24"/>
        <v>CL.IC.PU.050702.01</v>
      </c>
      <c r="AR332" s="145" t="s">
        <v>12773</v>
      </c>
      <c r="AS332" s="145">
        <v>1749</v>
      </c>
    </row>
    <row r="333" spans="1:45" s="145" customFormat="1" ht="16">
      <c r="A333" s="145" t="s">
        <v>5692</v>
      </c>
      <c r="C333" s="170" t="s">
        <v>6291</v>
      </c>
      <c r="E333" s="170" t="s">
        <v>6317</v>
      </c>
      <c r="F333" s="145" t="s">
        <v>14632</v>
      </c>
      <c r="G333" s="145" t="s">
        <v>14529</v>
      </c>
      <c r="H333" s="170" t="s">
        <v>12032</v>
      </c>
      <c r="I333" s="145" t="s">
        <v>11883</v>
      </c>
      <c r="J333" s="171" t="str">
        <f t="shared" si="20"/>
        <v>IC.PU.050703</v>
      </c>
      <c r="K333" s="170" t="s">
        <v>2379</v>
      </c>
      <c r="L333" s="145" t="str">
        <f t="shared" si="21"/>
        <v xml:space="preserve">     Drainage bloody</v>
      </c>
      <c r="M333" s="171" t="str">
        <f t="shared" si="22"/>
        <v>PI.IC.PU.050703.01</v>
      </c>
      <c r="N333" s="171"/>
      <c r="O333" s="171" t="str">
        <f t="shared" si="23"/>
        <v>PH.IC.PU.050703.01</v>
      </c>
      <c r="Q333" s="171" t="str">
        <f t="shared" si="24"/>
        <v>CL.IC.PU.050703.01</v>
      </c>
      <c r="AR333" s="145" t="s">
        <v>12773</v>
      </c>
      <c r="AS333" s="145">
        <v>1749</v>
      </c>
    </row>
    <row r="334" spans="1:45" s="145" customFormat="1" ht="16">
      <c r="A334" s="145" t="s">
        <v>5692</v>
      </c>
      <c r="C334" s="170" t="s">
        <v>6291</v>
      </c>
      <c r="E334" s="170" t="s">
        <v>6317</v>
      </c>
      <c r="F334" s="145" t="s">
        <v>14632</v>
      </c>
      <c r="G334" s="145" t="s">
        <v>14530</v>
      </c>
      <c r="H334" s="170" t="s">
        <v>12028</v>
      </c>
      <c r="I334" s="145" t="s">
        <v>11548</v>
      </c>
      <c r="J334" s="171" t="str">
        <f t="shared" si="20"/>
        <v>IC.PU.050704</v>
      </c>
      <c r="K334" s="170" t="s">
        <v>12175</v>
      </c>
      <c r="L334" s="145" t="str">
        <f t="shared" si="21"/>
        <v xml:space="preserve">     Drainage serous</v>
      </c>
      <c r="M334" s="171" t="str">
        <f t="shared" si="22"/>
        <v>PI.IC.PU.050704.01</v>
      </c>
      <c r="N334" s="171"/>
      <c r="O334" s="171" t="str">
        <f t="shared" si="23"/>
        <v>PH.IC.PU.050704.01</v>
      </c>
      <c r="Q334" s="171" t="str">
        <f t="shared" si="24"/>
        <v>CL.IC.PU.050704.01</v>
      </c>
      <c r="AR334" s="145" t="s">
        <v>12773</v>
      </c>
      <c r="AS334" s="145">
        <v>1749</v>
      </c>
    </row>
    <row r="335" spans="1:45" s="145" customFormat="1" ht="16">
      <c r="A335" s="145" t="s">
        <v>5692</v>
      </c>
      <c r="C335" s="170" t="s">
        <v>6291</v>
      </c>
      <c r="E335" s="170" t="s">
        <v>6317</v>
      </c>
      <c r="F335" s="145" t="s">
        <v>14632</v>
      </c>
      <c r="G335" s="145" t="s">
        <v>14531</v>
      </c>
      <c r="H335" s="170" t="s">
        <v>12210</v>
      </c>
      <c r="I335" s="145" t="s">
        <v>11554</v>
      </c>
      <c r="J335" s="171" t="str">
        <f t="shared" si="20"/>
        <v>IC.PU.050705</v>
      </c>
      <c r="K335" s="170" t="s">
        <v>12175</v>
      </c>
      <c r="L335" s="145" t="str">
        <f t="shared" si="21"/>
        <v xml:space="preserve">     Drainage purulent</v>
      </c>
      <c r="M335" s="171" t="str">
        <f t="shared" si="22"/>
        <v>PI.IC.PU.050705.01</v>
      </c>
      <c r="N335" s="171"/>
      <c r="O335" s="171" t="str">
        <f t="shared" si="23"/>
        <v>PH.IC.PU.050705.01</v>
      </c>
      <c r="Q335" s="171" t="str">
        <f t="shared" si="24"/>
        <v>CL.IC.PU.050705.01</v>
      </c>
      <c r="AR335" s="145" t="s">
        <v>12773</v>
      </c>
      <c r="AS335" s="145">
        <v>1749</v>
      </c>
    </row>
    <row r="336" spans="1:45" s="145" customFormat="1" ht="16">
      <c r="A336" s="145" t="s">
        <v>5692</v>
      </c>
      <c r="C336" s="170" t="s">
        <v>6291</v>
      </c>
      <c r="D336" s="145" t="s">
        <v>14532</v>
      </c>
      <c r="E336" s="170" t="s">
        <v>3574</v>
      </c>
      <c r="F336" s="145" t="s">
        <v>14632</v>
      </c>
      <c r="G336" s="145" t="s">
        <v>11363</v>
      </c>
      <c r="H336" s="170" t="s">
        <v>11848</v>
      </c>
      <c r="I336" s="145" t="s">
        <v>12171</v>
      </c>
      <c r="J336" s="171" t="str">
        <f t="shared" si="20"/>
        <v>IC.PU.050801</v>
      </c>
      <c r="K336" s="170" t="s">
        <v>12175</v>
      </c>
      <c r="L336" s="145" t="str">
        <f t="shared" si="21"/>
        <v xml:space="preserve">     None</v>
      </c>
      <c r="M336" s="171" t="str">
        <f t="shared" si="22"/>
        <v>PI.IC.PU.050801.01</v>
      </c>
      <c r="N336" s="171"/>
      <c r="O336" s="171" t="str">
        <f t="shared" si="23"/>
        <v>PH.IC.PU.050801.01</v>
      </c>
      <c r="Q336" s="171" t="str">
        <f t="shared" si="24"/>
        <v>CL.IC.PU.050801.01</v>
      </c>
      <c r="AR336" s="145" t="s">
        <v>12773</v>
      </c>
      <c r="AS336" s="145">
        <v>1749</v>
      </c>
    </row>
    <row r="337" spans="1:45" s="145" customFormat="1" ht="16">
      <c r="A337" s="145" t="s">
        <v>5692</v>
      </c>
      <c r="C337" s="170" t="s">
        <v>6291</v>
      </c>
      <c r="E337" s="170" t="s">
        <v>3574</v>
      </c>
      <c r="F337" s="145" t="s">
        <v>14632</v>
      </c>
      <c r="G337" s="145" t="s">
        <v>14533</v>
      </c>
      <c r="H337" s="170" t="s">
        <v>12030</v>
      </c>
      <c r="I337" s="145" t="s">
        <v>9609</v>
      </c>
      <c r="J337" s="171" t="str">
        <f t="shared" si="20"/>
        <v>IC.PU.050802</v>
      </c>
      <c r="K337" s="170" t="s">
        <v>12175</v>
      </c>
      <c r="L337" s="145" t="str">
        <f t="shared" si="21"/>
        <v xml:space="preserve">     Drainage amount scant</v>
      </c>
      <c r="M337" s="171" t="str">
        <f t="shared" si="22"/>
        <v>PI.IC.PU.050802.01</v>
      </c>
      <c r="N337" s="171"/>
      <c r="O337" s="171" t="str">
        <f t="shared" si="23"/>
        <v>PH.IC.PU.050802.01</v>
      </c>
      <c r="Q337" s="171" t="str">
        <f t="shared" si="24"/>
        <v>CL.IC.PU.050802.01</v>
      </c>
      <c r="AR337" s="145" t="s">
        <v>12773</v>
      </c>
      <c r="AS337" s="145">
        <v>1749</v>
      </c>
    </row>
    <row r="338" spans="1:45" s="145" customFormat="1" ht="16">
      <c r="A338" s="145" t="s">
        <v>5692</v>
      </c>
      <c r="C338" s="170" t="s">
        <v>6291</v>
      </c>
      <c r="E338" s="170" t="s">
        <v>3574</v>
      </c>
      <c r="F338" s="145" t="s">
        <v>14632</v>
      </c>
      <c r="G338" s="145" t="s">
        <v>14534</v>
      </c>
      <c r="H338" s="170" t="s">
        <v>12032</v>
      </c>
      <c r="I338" s="145" t="s">
        <v>9423</v>
      </c>
      <c r="J338" s="171" t="str">
        <f t="shared" si="20"/>
        <v>IC.PU.050803</v>
      </c>
      <c r="K338" s="170" t="s">
        <v>12175</v>
      </c>
      <c r="L338" s="145" t="str">
        <f t="shared" si="21"/>
        <v xml:space="preserve">     Drainage amount small</v>
      </c>
      <c r="M338" s="171" t="str">
        <f t="shared" si="22"/>
        <v>PI.IC.PU.050803.01</v>
      </c>
      <c r="N338" s="171"/>
      <c r="O338" s="171" t="str">
        <f t="shared" si="23"/>
        <v>PH.IC.PU.050803.01</v>
      </c>
      <c r="Q338" s="171" t="str">
        <f t="shared" si="24"/>
        <v>CL.IC.PU.050803.01</v>
      </c>
      <c r="AR338" s="145" t="s">
        <v>12773</v>
      </c>
      <c r="AS338" s="145">
        <v>1749</v>
      </c>
    </row>
    <row r="339" spans="1:45" s="145" customFormat="1" ht="16">
      <c r="A339" s="145" t="s">
        <v>5692</v>
      </c>
      <c r="C339" s="170" t="s">
        <v>6291</v>
      </c>
      <c r="E339" s="170" t="s">
        <v>3574</v>
      </c>
      <c r="F339" s="145" t="s">
        <v>14632</v>
      </c>
      <c r="G339" s="145" t="s">
        <v>14535</v>
      </c>
      <c r="H339" s="170" t="s">
        <v>12028</v>
      </c>
      <c r="I339" s="145" t="s">
        <v>10117</v>
      </c>
      <c r="J339" s="171" t="str">
        <f t="shared" si="20"/>
        <v>IC.PU.050804</v>
      </c>
      <c r="K339" s="170" t="s">
        <v>12175</v>
      </c>
      <c r="L339" s="145" t="str">
        <f t="shared" si="21"/>
        <v xml:space="preserve">     Drainage amount moderate</v>
      </c>
      <c r="M339" s="171" t="str">
        <f t="shared" si="22"/>
        <v>PI.IC.PU.050804.01</v>
      </c>
      <c r="N339" s="171"/>
      <c r="O339" s="171" t="str">
        <f t="shared" si="23"/>
        <v>PH.IC.PU.050804.01</v>
      </c>
      <c r="Q339" s="171" t="str">
        <f t="shared" si="24"/>
        <v>CL.IC.PU.050804.01</v>
      </c>
      <c r="AR339" s="145" t="s">
        <v>12773</v>
      </c>
      <c r="AS339" s="145">
        <v>1749</v>
      </c>
    </row>
    <row r="340" spans="1:45" s="145" customFormat="1" ht="16">
      <c r="A340" s="145" t="s">
        <v>5692</v>
      </c>
      <c r="C340" s="170" t="s">
        <v>6291</v>
      </c>
      <c r="E340" s="170" t="s">
        <v>3574</v>
      </c>
      <c r="F340" s="145" t="s">
        <v>14632</v>
      </c>
      <c r="G340" s="145" t="s">
        <v>14536</v>
      </c>
      <c r="H340" s="170" t="s">
        <v>12210</v>
      </c>
      <c r="I340" s="145" t="s">
        <v>9426</v>
      </c>
      <c r="J340" s="171" t="str">
        <f t="shared" ref="J340:J408" si="25">CONCATENATE("IC.PU.",C340,E340,H340)</f>
        <v>IC.PU.050805</v>
      </c>
      <c r="K340" s="170" t="s">
        <v>12175</v>
      </c>
      <c r="L340" s="145" t="str">
        <f t="shared" ref="L340:L408" si="26">G340</f>
        <v xml:space="preserve">     Drainage amount large</v>
      </c>
      <c r="M340" s="171" t="str">
        <f t="shared" ref="M340:M408" si="27">CONCATENATE("PI.",J340,".",K340)</f>
        <v>PI.IC.PU.050805.01</v>
      </c>
      <c r="N340" s="171"/>
      <c r="O340" s="171" t="str">
        <f t="shared" ref="O340:O408" si="28">CONCATENATE("PH.",J340,".",K340)</f>
        <v>PH.IC.PU.050805.01</v>
      </c>
      <c r="Q340" s="171" t="str">
        <f t="shared" ref="Q340:Q408" si="29">CONCATENATE("CL.",J340,".",K340)</f>
        <v>CL.IC.PU.050805.01</v>
      </c>
      <c r="AR340" s="145" t="s">
        <v>12773</v>
      </c>
      <c r="AS340" s="145">
        <v>1749</v>
      </c>
    </row>
    <row r="341" spans="1:45" s="145" customFormat="1" ht="16">
      <c r="A341" s="145" t="s">
        <v>5692</v>
      </c>
      <c r="C341" s="170" t="s">
        <v>6291</v>
      </c>
      <c r="D341" s="145" t="s">
        <v>14539</v>
      </c>
      <c r="E341" s="170" t="s">
        <v>3690</v>
      </c>
      <c r="F341" s="145" t="s">
        <v>14632</v>
      </c>
      <c r="G341" s="145" t="s">
        <v>14537</v>
      </c>
      <c r="H341" s="170" t="s">
        <v>11848</v>
      </c>
      <c r="I341" s="145" t="s">
        <v>11753</v>
      </c>
      <c r="J341" s="171" t="str">
        <f t="shared" si="25"/>
        <v>IC.PU.050901</v>
      </c>
      <c r="K341" s="170" t="s">
        <v>12175</v>
      </c>
      <c r="L341" s="145" t="str">
        <f t="shared" si="26"/>
        <v xml:space="preserve">     Drainage unchanged</v>
      </c>
      <c r="M341" s="171" t="str">
        <f t="shared" si="27"/>
        <v>PI.IC.PU.050901.01</v>
      </c>
      <c r="N341" s="171"/>
      <c r="O341" s="171" t="str">
        <f t="shared" si="28"/>
        <v>PH.IC.PU.050901.01</v>
      </c>
      <c r="Q341" s="171" t="str">
        <f t="shared" si="29"/>
        <v>CL.IC.PU.050901.01</v>
      </c>
      <c r="AR341" s="145" t="s">
        <v>12773</v>
      </c>
      <c r="AS341" s="145">
        <v>1749</v>
      </c>
    </row>
    <row r="342" spans="1:45" s="145" customFormat="1" ht="16">
      <c r="A342" s="145" t="s">
        <v>5692</v>
      </c>
      <c r="C342" s="170" t="s">
        <v>6291</v>
      </c>
      <c r="E342" s="170" t="s">
        <v>3690</v>
      </c>
      <c r="F342" s="145" t="s">
        <v>14632</v>
      </c>
      <c r="G342" s="145" t="s">
        <v>14538</v>
      </c>
      <c r="H342" s="170" t="s">
        <v>12030</v>
      </c>
      <c r="I342" s="145" t="s">
        <v>11752</v>
      </c>
      <c r="J342" s="171" t="str">
        <f t="shared" si="25"/>
        <v>IC.PU.050902</v>
      </c>
      <c r="K342" s="170" t="s">
        <v>12175</v>
      </c>
      <c r="L342" s="145" t="str">
        <f t="shared" si="26"/>
        <v xml:space="preserve">     Drainage decreasing</v>
      </c>
      <c r="M342" s="171" t="str">
        <f t="shared" si="27"/>
        <v>PI.IC.PU.050902.01</v>
      </c>
      <c r="N342" s="171"/>
      <c r="O342" s="171" t="str">
        <f t="shared" si="28"/>
        <v>PH.IC.PU.050902.01</v>
      </c>
      <c r="Q342" s="171" t="str">
        <f t="shared" si="29"/>
        <v>CL.IC.PU.050902.01</v>
      </c>
      <c r="AR342" s="145" t="s">
        <v>12773</v>
      </c>
      <c r="AS342" s="145">
        <v>1749</v>
      </c>
    </row>
    <row r="343" spans="1:45" s="145" customFormat="1" ht="16">
      <c r="A343" s="145" t="s">
        <v>5692</v>
      </c>
      <c r="C343" s="170" t="s">
        <v>6291</v>
      </c>
      <c r="E343" s="170" t="s">
        <v>3690</v>
      </c>
      <c r="F343" s="145" t="s">
        <v>14632</v>
      </c>
      <c r="G343" s="145" t="s">
        <v>11582</v>
      </c>
      <c r="H343" s="170" t="s">
        <v>12032</v>
      </c>
      <c r="I343" s="145" t="s">
        <v>11583</v>
      </c>
      <c r="J343" s="171" t="str">
        <f t="shared" si="25"/>
        <v>IC.PU.050903</v>
      </c>
      <c r="K343" s="170" t="s">
        <v>12175</v>
      </c>
      <c r="L343" s="145" t="str">
        <f t="shared" si="26"/>
        <v xml:space="preserve">     Drainage increasing</v>
      </c>
      <c r="M343" s="171" t="str">
        <f t="shared" si="27"/>
        <v>PI.IC.PU.050903.01</v>
      </c>
      <c r="N343" s="171"/>
      <c r="O343" s="171" t="str">
        <f t="shared" si="28"/>
        <v>PH.IC.PU.050903.01</v>
      </c>
      <c r="Q343" s="171" t="str">
        <f t="shared" si="29"/>
        <v>CL.IC.PU.050903.01</v>
      </c>
      <c r="AR343" s="145" t="s">
        <v>12773</v>
      </c>
      <c r="AS343" s="145">
        <v>1749</v>
      </c>
    </row>
    <row r="344" spans="1:45" s="167" customFormat="1" ht="15">
      <c r="A344" s="167" t="s">
        <v>5692</v>
      </c>
      <c r="C344" s="61" t="s">
        <v>6291</v>
      </c>
      <c r="D344" s="167" t="s">
        <v>5433</v>
      </c>
      <c r="E344" s="61" t="s">
        <v>3188</v>
      </c>
      <c r="F344" s="167" t="s">
        <v>5506</v>
      </c>
      <c r="G344" s="167" t="s">
        <v>10463</v>
      </c>
      <c r="H344" s="62" t="s">
        <v>11848</v>
      </c>
      <c r="I344" s="167" t="s">
        <v>10463</v>
      </c>
      <c r="J344" s="63" t="str">
        <f t="shared" si="25"/>
        <v>IC.PU.051001</v>
      </c>
      <c r="K344" s="61" t="s">
        <v>12175</v>
      </c>
      <c r="L344" s="167" t="str">
        <f t="shared" si="26"/>
        <v>Present</v>
      </c>
      <c r="M344" s="168" t="str">
        <f t="shared" si="27"/>
        <v>PI.IC.PU.051001.01</v>
      </c>
      <c r="N344" s="168"/>
      <c r="O344" s="168" t="str">
        <f t="shared" si="28"/>
        <v>PH.IC.PU.051001.01</v>
      </c>
      <c r="Q344" s="168" t="str">
        <f t="shared" si="29"/>
        <v>CL.IC.PU.051001.01</v>
      </c>
    </row>
    <row r="345" spans="1:45" s="167" customFormat="1" ht="15">
      <c r="A345" s="167" t="s">
        <v>5692</v>
      </c>
      <c r="C345" s="61" t="s">
        <v>6291</v>
      </c>
      <c r="E345" s="61" t="s">
        <v>3188</v>
      </c>
      <c r="F345" s="167" t="s">
        <v>5506</v>
      </c>
      <c r="G345" s="167" t="s">
        <v>10464</v>
      </c>
      <c r="H345" s="62" t="s">
        <v>12030</v>
      </c>
      <c r="I345" s="167" t="s">
        <v>10464</v>
      </c>
      <c r="J345" s="63" t="str">
        <f t="shared" si="25"/>
        <v>IC.PU.051002</v>
      </c>
      <c r="K345" s="61" t="s">
        <v>12175</v>
      </c>
      <c r="L345" s="167" t="str">
        <f t="shared" si="26"/>
        <v>Absent</v>
      </c>
      <c r="M345" s="168" t="str">
        <f t="shared" si="27"/>
        <v>PI.IC.PU.051002.01</v>
      </c>
      <c r="N345" s="168"/>
      <c r="O345" s="168" t="str">
        <f t="shared" si="28"/>
        <v>PH.IC.PU.051002.01</v>
      </c>
      <c r="Q345" s="168" t="str">
        <f t="shared" si="29"/>
        <v>CL.IC.PU.051002.01</v>
      </c>
    </row>
    <row r="346" spans="1:45" s="167" customFormat="1" ht="15">
      <c r="A346" s="167" t="s">
        <v>5692</v>
      </c>
      <c r="C346" s="61" t="s">
        <v>6291</v>
      </c>
      <c r="D346" s="167" t="s">
        <v>7469</v>
      </c>
      <c r="E346" s="61" t="s">
        <v>5749</v>
      </c>
      <c r="F346" s="167" t="s">
        <v>5507</v>
      </c>
      <c r="G346" s="167" t="s">
        <v>5437</v>
      </c>
      <c r="H346" s="62" t="s">
        <v>11848</v>
      </c>
      <c r="I346" s="167" t="s">
        <v>5438</v>
      </c>
      <c r="J346" s="63" t="str">
        <f t="shared" si="25"/>
        <v>IC.PU.051101</v>
      </c>
      <c r="K346" s="61" t="s">
        <v>12175</v>
      </c>
      <c r="L346" s="167" t="str">
        <f t="shared" si="26"/>
        <v>Anterior right</v>
      </c>
      <c r="M346" s="168" t="str">
        <f t="shared" si="27"/>
        <v>PI.IC.PU.051101.01</v>
      </c>
      <c r="N346" s="168"/>
      <c r="O346" s="168" t="str">
        <f t="shared" si="28"/>
        <v>PH.IC.PU.051101.01</v>
      </c>
      <c r="Q346" s="168" t="str">
        <f t="shared" si="29"/>
        <v>CL.IC.PU.051101.01</v>
      </c>
    </row>
    <row r="347" spans="1:45" s="167" customFormat="1" ht="15">
      <c r="A347" s="167" t="s">
        <v>5692</v>
      </c>
      <c r="C347" s="61" t="s">
        <v>6291</v>
      </c>
      <c r="E347" s="61" t="s">
        <v>5749</v>
      </c>
      <c r="F347" s="167" t="s">
        <v>5507</v>
      </c>
      <c r="G347" s="167" t="s">
        <v>5621</v>
      </c>
      <c r="H347" s="62" t="s">
        <v>12030</v>
      </c>
      <c r="I347" s="167" t="s">
        <v>5440</v>
      </c>
      <c r="J347" s="63" t="str">
        <f t="shared" si="25"/>
        <v>IC.PU.051102</v>
      </c>
      <c r="K347" s="61" t="s">
        <v>12175</v>
      </c>
      <c r="L347" s="167" t="str">
        <f t="shared" si="26"/>
        <v>Anterior left</v>
      </c>
      <c r="M347" s="168" t="str">
        <f t="shared" si="27"/>
        <v>PI.IC.PU.051102.01</v>
      </c>
      <c r="N347" s="168"/>
      <c r="O347" s="168" t="str">
        <f t="shared" si="28"/>
        <v>PH.IC.PU.051102.01</v>
      </c>
      <c r="Q347" s="168" t="str">
        <f t="shared" si="29"/>
        <v>CL.IC.PU.051102.01</v>
      </c>
    </row>
    <row r="348" spans="1:45" s="167" customFormat="1" ht="15">
      <c r="A348" s="167" t="s">
        <v>5692</v>
      </c>
      <c r="C348" s="61" t="s">
        <v>6291</v>
      </c>
      <c r="E348" s="61" t="s">
        <v>5749</v>
      </c>
      <c r="F348" s="167" t="s">
        <v>5507</v>
      </c>
      <c r="G348" s="167" t="s">
        <v>8710</v>
      </c>
      <c r="H348" s="62" t="s">
        <v>12032</v>
      </c>
      <c r="I348" s="167" t="s">
        <v>8710</v>
      </c>
      <c r="J348" s="63" t="str">
        <f t="shared" si="25"/>
        <v>IC.PU.051103</v>
      </c>
      <c r="K348" s="61" t="s">
        <v>12175</v>
      </c>
      <c r="L348" s="167" t="str">
        <f t="shared" si="26"/>
        <v>Mediastinal</v>
      </c>
      <c r="M348" s="168" t="str">
        <f t="shared" si="27"/>
        <v>PI.IC.PU.051103.01</v>
      </c>
      <c r="N348" s="168"/>
      <c r="O348" s="168" t="str">
        <f t="shared" si="28"/>
        <v>PH.IC.PU.051103.01</v>
      </c>
      <c r="Q348" s="168" t="str">
        <f t="shared" si="29"/>
        <v>CL.IC.PU.051103.01</v>
      </c>
    </row>
    <row r="349" spans="1:45" s="167" customFormat="1" ht="15">
      <c r="A349" s="167" t="s">
        <v>5692</v>
      </c>
      <c r="C349" s="61" t="s">
        <v>6291</v>
      </c>
      <c r="E349" s="61" t="s">
        <v>5749</v>
      </c>
      <c r="F349" s="167" t="s">
        <v>5507</v>
      </c>
      <c r="G349" s="167" t="s">
        <v>5441</v>
      </c>
      <c r="H349" s="62" t="s">
        <v>12028</v>
      </c>
      <c r="I349" s="167" t="s">
        <v>5441</v>
      </c>
      <c r="J349" s="63" t="str">
        <f t="shared" si="25"/>
        <v>IC.PU.051104</v>
      </c>
      <c r="K349" s="61" t="s">
        <v>12175</v>
      </c>
      <c r="L349" s="167" t="str">
        <f t="shared" si="26"/>
        <v>Pleural</v>
      </c>
      <c r="M349" s="168" t="str">
        <f t="shared" si="27"/>
        <v>PI.IC.PU.051104.01</v>
      </c>
      <c r="N349" s="168"/>
      <c r="O349" s="168" t="str">
        <f t="shared" si="28"/>
        <v>PH.IC.PU.051104.01</v>
      </c>
      <c r="Q349" s="168" t="str">
        <f t="shared" si="29"/>
        <v>CL.IC.PU.051104.01</v>
      </c>
    </row>
    <row r="350" spans="1:45" s="167" customFormat="1" ht="15">
      <c r="A350" s="167" t="s">
        <v>5692</v>
      </c>
      <c r="C350" s="61" t="s">
        <v>6291</v>
      </c>
      <c r="E350" s="61" t="s">
        <v>5749</v>
      </c>
      <c r="F350" s="167" t="s">
        <v>5507</v>
      </c>
      <c r="G350" s="167" t="s">
        <v>5442</v>
      </c>
      <c r="H350" s="62" t="s">
        <v>12210</v>
      </c>
      <c r="I350" s="167" t="s">
        <v>5443</v>
      </c>
      <c r="J350" s="63" t="str">
        <f t="shared" si="25"/>
        <v>IC.PU.051105</v>
      </c>
      <c r="K350" s="61" t="s">
        <v>12175</v>
      </c>
      <c r="L350" s="167" t="str">
        <f t="shared" si="26"/>
        <v>Posterior right</v>
      </c>
      <c r="M350" s="168" t="str">
        <f t="shared" si="27"/>
        <v>PI.IC.PU.051105.01</v>
      </c>
      <c r="N350" s="168"/>
      <c r="O350" s="168" t="str">
        <f t="shared" si="28"/>
        <v>PH.IC.PU.051105.01</v>
      </c>
      <c r="Q350" s="168" t="str">
        <f t="shared" si="29"/>
        <v>CL.IC.PU.051105.01</v>
      </c>
    </row>
    <row r="351" spans="1:45" s="167" customFormat="1" ht="15">
      <c r="A351" s="167" t="s">
        <v>5692</v>
      </c>
      <c r="C351" s="61" t="s">
        <v>6291</v>
      </c>
      <c r="E351" s="61" t="s">
        <v>5749</v>
      </c>
      <c r="F351" s="167" t="s">
        <v>5507</v>
      </c>
      <c r="G351" s="167" t="s">
        <v>5444</v>
      </c>
      <c r="H351" s="62" t="s">
        <v>12212</v>
      </c>
      <c r="I351" s="167" t="s">
        <v>5445</v>
      </c>
      <c r="J351" s="63" t="str">
        <f t="shared" si="25"/>
        <v>IC.PU.051106</v>
      </c>
      <c r="K351" s="61" t="s">
        <v>12175</v>
      </c>
      <c r="L351" s="167" t="str">
        <f t="shared" si="26"/>
        <v>Posterior left</v>
      </c>
      <c r="M351" s="168" t="str">
        <f t="shared" si="27"/>
        <v>PI.IC.PU.051106.01</v>
      </c>
      <c r="N351" s="168"/>
      <c r="O351" s="168" t="str">
        <f t="shared" si="28"/>
        <v>PH.IC.PU.051106.01</v>
      </c>
      <c r="Q351" s="168" t="str">
        <f t="shared" si="29"/>
        <v>CL.IC.PU.051106.01</v>
      </c>
    </row>
    <row r="352" spans="1:45" s="167" customFormat="1" ht="15">
      <c r="A352" s="167" t="s">
        <v>5692</v>
      </c>
      <c r="C352" s="61" t="s">
        <v>6291</v>
      </c>
      <c r="E352" s="61" t="s">
        <v>5749</v>
      </c>
      <c r="F352" s="167" t="s">
        <v>5507</v>
      </c>
      <c r="G352" s="167" t="s">
        <v>13007</v>
      </c>
      <c r="H352" s="62" t="s">
        <v>6317</v>
      </c>
      <c r="I352" s="167" t="s">
        <v>5446</v>
      </c>
      <c r="J352" s="63" t="str">
        <f t="shared" si="25"/>
        <v>IC.PU.051107</v>
      </c>
      <c r="K352" s="61" t="s">
        <v>2379</v>
      </c>
      <c r="L352" s="167" t="str">
        <f t="shared" si="26"/>
        <v>Mediastinal Sump</v>
      </c>
      <c r="M352" s="168" t="str">
        <f t="shared" si="27"/>
        <v>PI.IC.PU.051107.01</v>
      </c>
      <c r="N352" s="168"/>
      <c r="O352" s="168" t="str">
        <f t="shared" si="28"/>
        <v>PH.IC.PU.051107.01</v>
      </c>
      <c r="Q352" s="168" t="str">
        <f t="shared" si="29"/>
        <v>CL.IC.PU.051107.01</v>
      </c>
      <c r="R352" s="167" t="s">
        <v>12465</v>
      </c>
      <c r="S352" s="167">
        <v>100</v>
      </c>
    </row>
    <row r="353" spans="1:41" s="167" customFormat="1" ht="15">
      <c r="A353" s="167" t="s">
        <v>5692</v>
      </c>
      <c r="C353" s="61" t="s">
        <v>12210</v>
      </c>
      <c r="E353" s="61" t="s">
        <v>5749</v>
      </c>
      <c r="F353" s="167" t="s">
        <v>5507</v>
      </c>
      <c r="G353" s="167" t="s">
        <v>13864</v>
      </c>
      <c r="H353" s="62" t="s">
        <v>11638</v>
      </c>
      <c r="I353" s="167" t="s">
        <v>13867</v>
      </c>
      <c r="J353" s="63" t="str">
        <f t="shared" si="25"/>
        <v>IC.PU.051108</v>
      </c>
      <c r="K353" s="61" t="s">
        <v>12175</v>
      </c>
      <c r="L353" s="167" t="str">
        <f t="shared" si="26"/>
        <v>Pleural right</v>
      </c>
      <c r="M353" s="168" t="str">
        <f t="shared" si="27"/>
        <v>PI.IC.PU.051108.01</v>
      </c>
      <c r="N353" s="168"/>
      <c r="O353" s="168" t="str">
        <f t="shared" si="28"/>
        <v>PH.IC.PU.051108.01</v>
      </c>
      <c r="Q353" s="168" t="str">
        <f t="shared" si="29"/>
        <v>CL.IC.PU.051108.01</v>
      </c>
      <c r="AN353" s="167" t="s">
        <v>12773</v>
      </c>
      <c r="AO353" s="167">
        <v>1521</v>
      </c>
    </row>
    <row r="354" spans="1:41" s="167" customFormat="1" ht="15">
      <c r="A354" s="167" t="s">
        <v>5692</v>
      </c>
      <c r="C354" s="61" t="s">
        <v>12210</v>
      </c>
      <c r="E354" s="61" t="s">
        <v>5749</v>
      </c>
      <c r="F354" s="167" t="s">
        <v>5507</v>
      </c>
      <c r="G354" s="167" t="s">
        <v>13865</v>
      </c>
      <c r="H354" s="62" t="s">
        <v>11639</v>
      </c>
      <c r="I354" s="167" t="s">
        <v>13866</v>
      </c>
      <c r="J354" s="63" t="str">
        <f t="shared" si="25"/>
        <v>IC.PU.051109</v>
      </c>
      <c r="K354" s="61" t="s">
        <v>1</v>
      </c>
      <c r="L354" s="167" t="str">
        <f t="shared" si="26"/>
        <v>Pleural left</v>
      </c>
      <c r="M354" s="168" t="str">
        <f t="shared" si="27"/>
        <v>PI.IC.PU.051109.01</v>
      </c>
      <c r="N354" s="168"/>
      <c r="O354" s="168" t="str">
        <f t="shared" si="28"/>
        <v>PH.IC.PU.051109.01</v>
      </c>
      <c r="Q354" s="168" t="str">
        <f t="shared" si="29"/>
        <v>CL.IC.PU.051109.01</v>
      </c>
      <c r="AN354" s="167" t="s">
        <v>12773</v>
      </c>
      <c r="AO354" s="167">
        <v>1521</v>
      </c>
    </row>
    <row r="355" spans="1:41" s="167" customFormat="1" ht="15">
      <c r="A355" s="167" t="s">
        <v>5692</v>
      </c>
      <c r="C355" s="61" t="s">
        <v>6291</v>
      </c>
      <c r="D355" s="167" t="s">
        <v>8040</v>
      </c>
      <c r="E355" s="61" t="s">
        <v>3064</v>
      </c>
      <c r="F355" s="167" t="s">
        <v>5203</v>
      </c>
      <c r="G355" s="167" t="s">
        <v>11363</v>
      </c>
      <c r="H355" s="62" t="s">
        <v>11848</v>
      </c>
      <c r="I355" s="167" t="s">
        <v>12157</v>
      </c>
      <c r="J355" s="63" t="str">
        <f t="shared" si="25"/>
        <v>IC.PU.051201</v>
      </c>
      <c r="K355" s="61" t="s">
        <v>2379</v>
      </c>
      <c r="L355" s="167" t="str">
        <f t="shared" si="26"/>
        <v xml:space="preserve">     None</v>
      </c>
      <c r="M355" s="168" t="str">
        <f t="shared" si="27"/>
        <v>PI.IC.PU.051201.01</v>
      </c>
      <c r="N355" s="168"/>
      <c r="O355" s="168" t="str">
        <f t="shared" si="28"/>
        <v>PH.IC.PU.051201.01</v>
      </c>
      <c r="Q355" s="168" t="str">
        <f t="shared" si="29"/>
        <v>CL.IC.PU.051201.01</v>
      </c>
    </row>
    <row r="356" spans="1:41" s="167" customFormat="1" ht="15">
      <c r="A356" s="167" t="s">
        <v>5692</v>
      </c>
      <c r="C356" s="61" t="s">
        <v>6291</v>
      </c>
      <c r="E356" s="61" t="s">
        <v>3064</v>
      </c>
      <c r="F356" s="167" t="s">
        <v>5203</v>
      </c>
      <c r="G356" s="167" t="s">
        <v>11860</v>
      </c>
      <c r="H356" s="62" t="s">
        <v>12030</v>
      </c>
      <c r="I356" s="167" t="s">
        <v>10192</v>
      </c>
      <c r="J356" s="63" t="str">
        <f t="shared" si="25"/>
        <v>IC.PU.051202</v>
      </c>
      <c r="K356" s="61" t="s">
        <v>12175</v>
      </c>
      <c r="L356" s="167" t="str">
        <f t="shared" si="26"/>
        <v xml:space="preserve">     Sutured</v>
      </c>
      <c r="M356" s="168" t="str">
        <f t="shared" si="27"/>
        <v>PI.IC.PU.051202.01</v>
      </c>
      <c r="N356" s="168"/>
      <c r="O356" s="168" t="str">
        <f t="shared" si="28"/>
        <v>PH.IC.PU.051202.01</v>
      </c>
      <c r="Q356" s="168" t="str">
        <f t="shared" si="29"/>
        <v>CL.IC.PU.051202.01</v>
      </c>
    </row>
    <row r="357" spans="1:41" s="167" customFormat="1" ht="15">
      <c r="A357" s="167" t="s">
        <v>5692</v>
      </c>
      <c r="C357" s="61" t="s">
        <v>6291</v>
      </c>
      <c r="E357" s="61" t="s">
        <v>3064</v>
      </c>
      <c r="F357" s="167" t="s">
        <v>5203</v>
      </c>
      <c r="G357" s="167" t="s">
        <v>5448</v>
      </c>
      <c r="H357" s="62" t="s">
        <v>12032</v>
      </c>
      <c r="I357" s="167" t="s">
        <v>11859</v>
      </c>
      <c r="J357" s="63" t="str">
        <f t="shared" si="25"/>
        <v>IC.PU.051203</v>
      </c>
      <c r="K357" s="61" t="s">
        <v>12175</v>
      </c>
      <c r="L357" s="167" t="str">
        <f t="shared" si="26"/>
        <v xml:space="preserve">     Commercial device</v>
      </c>
      <c r="M357" s="168" t="str">
        <f t="shared" si="27"/>
        <v>PI.IC.PU.051203.01</v>
      </c>
      <c r="N357" s="168"/>
      <c r="O357" s="168" t="str">
        <f t="shared" si="28"/>
        <v>PH.IC.PU.051203.01</v>
      </c>
      <c r="Q357" s="168" t="str">
        <f t="shared" si="29"/>
        <v>CL.IC.PU.051203.01</v>
      </c>
    </row>
    <row r="358" spans="1:41" s="167" customFormat="1" ht="15">
      <c r="A358" s="167" t="s">
        <v>5692</v>
      </c>
      <c r="C358" s="61" t="s">
        <v>6291</v>
      </c>
      <c r="D358" s="167" t="s">
        <v>5627</v>
      </c>
      <c r="E358" s="61" t="s">
        <v>5560</v>
      </c>
      <c r="F358" s="167" t="s">
        <v>5203</v>
      </c>
      <c r="G358" s="167" t="s">
        <v>5628</v>
      </c>
      <c r="H358" s="62" t="s">
        <v>11848</v>
      </c>
      <c r="I358" s="167" t="s">
        <v>5452</v>
      </c>
      <c r="J358" s="63" t="str">
        <f t="shared" si="25"/>
        <v>IC.PU.051301</v>
      </c>
      <c r="K358" s="61" t="s">
        <v>12175</v>
      </c>
      <c r="L358" s="167" t="str">
        <f t="shared" si="26"/>
        <v xml:space="preserve">     Chest tube connection banded</v>
      </c>
      <c r="M358" s="168" t="str">
        <f t="shared" si="27"/>
        <v>PI.IC.PU.051301.01</v>
      </c>
      <c r="N358" s="168"/>
      <c r="O358" s="168" t="str">
        <f t="shared" si="28"/>
        <v>PH.IC.PU.051301.01</v>
      </c>
      <c r="Q358" s="168" t="str">
        <f t="shared" si="29"/>
        <v>CL.IC.PU.051301.01</v>
      </c>
    </row>
    <row r="359" spans="1:41" s="167" customFormat="1" ht="15">
      <c r="A359" s="167" t="s">
        <v>5692</v>
      </c>
      <c r="C359" s="61" t="s">
        <v>6291</v>
      </c>
      <c r="E359" s="61" t="s">
        <v>5560</v>
      </c>
      <c r="F359" s="167" t="s">
        <v>5203</v>
      </c>
      <c r="G359" s="167" t="s">
        <v>5453</v>
      </c>
      <c r="H359" s="62" t="s">
        <v>12030</v>
      </c>
      <c r="I359" s="167" t="s">
        <v>5454</v>
      </c>
      <c r="J359" s="63" t="str">
        <f t="shared" si="25"/>
        <v>IC.PU.051302</v>
      </c>
      <c r="K359" s="61" t="s">
        <v>12175</v>
      </c>
      <c r="L359" s="167" t="str">
        <f t="shared" si="26"/>
        <v xml:space="preserve">     Chest tube bands replaced</v>
      </c>
      <c r="M359" s="168" t="str">
        <f t="shared" si="27"/>
        <v>PI.IC.PU.051302.01</v>
      </c>
      <c r="N359" s="168"/>
      <c r="O359" s="168" t="str">
        <f t="shared" si="28"/>
        <v>PH.IC.PU.051302.01</v>
      </c>
      <c r="Q359" s="168" t="str">
        <f t="shared" si="29"/>
        <v>CL.IC.PU.051302.01</v>
      </c>
    </row>
    <row r="360" spans="1:41" s="167" customFormat="1" ht="15">
      <c r="A360" s="167" t="s">
        <v>5692</v>
      </c>
      <c r="C360" s="61" t="s">
        <v>6291</v>
      </c>
      <c r="D360" s="167" t="s">
        <v>7911</v>
      </c>
      <c r="E360" s="61" t="s">
        <v>4082</v>
      </c>
      <c r="F360" s="167" t="s">
        <v>5203</v>
      </c>
      <c r="G360" s="167" t="s">
        <v>10531</v>
      </c>
      <c r="H360" s="62" t="s">
        <v>11848</v>
      </c>
      <c r="I360" s="167" t="s">
        <v>10532</v>
      </c>
      <c r="J360" s="63" t="str">
        <f t="shared" si="25"/>
        <v>IC.PU.051401</v>
      </c>
      <c r="K360" s="61" t="s">
        <v>12175</v>
      </c>
      <c r="L360" s="167" t="str">
        <f t="shared" si="26"/>
        <v xml:space="preserve">     Within normal limits</v>
      </c>
      <c r="M360" s="168" t="str">
        <f t="shared" si="27"/>
        <v>PI.IC.PU.051401.01</v>
      </c>
      <c r="N360" s="168"/>
      <c r="O360" s="168" t="str">
        <f t="shared" si="28"/>
        <v>PH.IC.PU.051401.01</v>
      </c>
      <c r="Q360" s="168" t="str">
        <f t="shared" si="29"/>
        <v>CL.IC.PU.051401.01</v>
      </c>
    </row>
    <row r="361" spans="1:41" s="167" customFormat="1" ht="15">
      <c r="A361" s="167" t="s">
        <v>5692</v>
      </c>
      <c r="C361" s="61" t="s">
        <v>6291</v>
      </c>
      <c r="E361" s="61" t="s">
        <v>4082</v>
      </c>
      <c r="F361" s="167" t="s">
        <v>5203</v>
      </c>
      <c r="G361" s="167" t="s">
        <v>11799</v>
      </c>
      <c r="H361" s="62" t="s">
        <v>12030</v>
      </c>
      <c r="I361" s="167" t="s">
        <v>11800</v>
      </c>
      <c r="J361" s="63" t="str">
        <f t="shared" si="25"/>
        <v>IC.PU.051402</v>
      </c>
      <c r="K361" s="61" t="s">
        <v>12175</v>
      </c>
      <c r="L361" s="167" t="str">
        <f t="shared" si="26"/>
        <v xml:space="preserve">     Swelling</v>
      </c>
      <c r="M361" s="168" t="str">
        <f t="shared" si="27"/>
        <v>PI.IC.PU.051402.01</v>
      </c>
      <c r="N361" s="168"/>
      <c r="O361" s="168" t="str">
        <f t="shared" si="28"/>
        <v>PH.IC.PU.051402.01</v>
      </c>
      <c r="Q361" s="168" t="str">
        <f t="shared" si="29"/>
        <v>CL.IC.PU.051402.01</v>
      </c>
    </row>
    <row r="362" spans="1:41" s="167" customFormat="1" ht="15">
      <c r="A362" s="167" t="s">
        <v>5692</v>
      </c>
      <c r="C362" s="61" t="s">
        <v>6291</v>
      </c>
      <c r="E362" s="61" t="s">
        <v>4082</v>
      </c>
      <c r="F362" s="167" t="s">
        <v>5203</v>
      </c>
      <c r="G362" s="167" t="s">
        <v>11791</v>
      </c>
      <c r="H362" s="62" t="s">
        <v>12032</v>
      </c>
      <c r="I362" s="167" t="s">
        <v>11792</v>
      </c>
      <c r="J362" s="63" t="str">
        <f t="shared" si="25"/>
        <v>IC.PU.051403</v>
      </c>
      <c r="K362" s="61" t="s">
        <v>12175</v>
      </c>
      <c r="L362" s="167" t="str">
        <f t="shared" si="26"/>
        <v xml:space="preserve">     Hematoma</v>
      </c>
      <c r="M362" s="168" t="str">
        <f t="shared" si="27"/>
        <v>PI.IC.PU.051403.01</v>
      </c>
      <c r="N362" s="168"/>
      <c r="O362" s="168" t="str">
        <f t="shared" si="28"/>
        <v>PH.IC.PU.051403.01</v>
      </c>
      <c r="Q362" s="168" t="str">
        <f t="shared" si="29"/>
        <v>CL.IC.PU.051403.01</v>
      </c>
    </row>
    <row r="363" spans="1:41" s="167" customFormat="1" ht="15">
      <c r="A363" s="167" t="s">
        <v>5692</v>
      </c>
      <c r="C363" s="61" t="s">
        <v>6291</v>
      </c>
      <c r="E363" s="61" t="s">
        <v>4082</v>
      </c>
      <c r="F363" s="167" t="s">
        <v>5203</v>
      </c>
      <c r="G363" s="167" t="s">
        <v>10537</v>
      </c>
      <c r="H363" s="62" t="s">
        <v>12028</v>
      </c>
      <c r="I363" s="167" t="s">
        <v>10538</v>
      </c>
      <c r="J363" s="63" t="str">
        <f t="shared" si="25"/>
        <v>IC.PU.051404</v>
      </c>
      <c r="K363" s="61" t="s">
        <v>12175</v>
      </c>
      <c r="L363" s="167" t="str">
        <f t="shared" si="26"/>
        <v xml:space="preserve">     Bruising</v>
      </c>
      <c r="M363" s="168" t="str">
        <f t="shared" si="27"/>
        <v>PI.IC.PU.051404.01</v>
      </c>
      <c r="N363" s="168"/>
      <c r="O363" s="168" t="str">
        <f t="shared" si="28"/>
        <v>PH.IC.PU.051404.01</v>
      </c>
      <c r="Q363" s="168" t="str">
        <f t="shared" si="29"/>
        <v>CL.IC.PU.051404.01</v>
      </c>
    </row>
    <row r="364" spans="1:41" s="167" customFormat="1" ht="15">
      <c r="A364" s="167" t="s">
        <v>5692</v>
      </c>
      <c r="C364" s="61" t="s">
        <v>6291</v>
      </c>
      <c r="E364" s="61" t="s">
        <v>4082</v>
      </c>
      <c r="F364" s="167" t="s">
        <v>5203</v>
      </c>
      <c r="G364" s="167" t="s">
        <v>5455</v>
      </c>
      <c r="H364" s="62" t="s">
        <v>12210</v>
      </c>
      <c r="I364" s="167" t="s">
        <v>5456</v>
      </c>
      <c r="J364" s="63" t="str">
        <f t="shared" si="25"/>
        <v>IC.PU.051405</v>
      </c>
      <c r="K364" s="61" t="s">
        <v>12175</v>
      </c>
      <c r="L364" s="167" t="str">
        <f t="shared" si="26"/>
        <v xml:space="preserve">     Crepitus:  specify extent</v>
      </c>
      <c r="M364" s="168" t="str">
        <f t="shared" si="27"/>
        <v>PI.IC.PU.051405.01</v>
      </c>
      <c r="N364" s="168"/>
      <c r="O364" s="168" t="str">
        <f t="shared" si="28"/>
        <v>PH.IC.PU.051405.01</v>
      </c>
      <c r="Q364" s="168" t="str">
        <f t="shared" si="29"/>
        <v>CL.IC.PU.051405.01</v>
      </c>
    </row>
    <row r="365" spans="1:41" s="167" customFormat="1" ht="15">
      <c r="A365" s="167" t="s">
        <v>5692</v>
      </c>
      <c r="C365" s="61" t="s">
        <v>6291</v>
      </c>
      <c r="E365" s="61" t="s">
        <v>4082</v>
      </c>
      <c r="F365" s="167" t="s">
        <v>5203</v>
      </c>
      <c r="G365" s="167" t="s">
        <v>10541</v>
      </c>
      <c r="H365" s="62" t="s">
        <v>12212</v>
      </c>
      <c r="I365" s="167" t="s">
        <v>12207</v>
      </c>
      <c r="J365" s="63" t="str">
        <f t="shared" si="25"/>
        <v>IC.PU.051406</v>
      </c>
      <c r="K365" s="61" t="s">
        <v>12175</v>
      </c>
      <c r="L365" s="167" t="str">
        <f t="shared" si="26"/>
        <v xml:space="preserve">     Unable to assess due to dressing</v>
      </c>
      <c r="M365" s="168" t="str">
        <f t="shared" si="27"/>
        <v>PI.IC.PU.051406.01</v>
      </c>
      <c r="N365" s="168"/>
      <c r="O365" s="168" t="str">
        <f t="shared" si="28"/>
        <v>PH.IC.PU.051406.01</v>
      </c>
      <c r="Q365" s="168" t="str">
        <f t="shared" si="29"/>
        <v>CL.IC.PU.051406.01</v>
      </c>
    </row>
    <row r="366" spans="1:41" s="167" customFormat="1" ht="15">
      <c r="A366" s="167" t="s">
        <v>5692</v>
      </c>
      <c r="C366" s="61" t="s">
        <v>6291</v>
      </c>
      <c r="E366" s="61" t="s">
        <v>4082</v>
      </c>
      <c r="F366" s="167" t="s">
        <v>5203</v>
      </c>
      <c r="G366" s="167" t="s">
        <v>10529</v>
      </c>
      <c r="H366" s="62" t="s">
        <v>12225</v>
      </c>
      <c r="I366" s="167" t="s">
        <v>10478</v>
      </c>
      <c r="J366" s="63" t="str">
        <f t="shared" si="25"/>
        <v>IC.PU.051407</v>
      </c>
      <c r="K366" s="61" t="s">
        <v>12175</v>
      </c>
      <c r="L366" s="167" t="str">
        <f t="shared" si="26"/>
        <v xml:space="preserve">     Other: specify</v>
      </c>
      <c r="M366" s="168" t="str">
        <f t="shared" si="27"/>
        <v>PI.IC.PU.051407.01</v>
      </c>
      <c r="N366" s="168"/>
      <c r="O366" s="168" t="str">
        <f t="shared" si="28"/>
        <v>PH.IC.PU.051407.01</v>
      </c>
      <c r="Q366" s="168" t="str">
        <f t="shared" si="29"/>
        <v>CL.IC.PU.051407.01</v>
      </c>
    </row>
    <row r="367" spans="1:41" s="167" customFormat="1" ht="15">
      <c r="A367" s="167" t="s">
        <v>5692</v>
      </c>
      <c r="C367" s="61" t="s">
        <v>6291</v>
      </c>
      <c r="E367" s="61" t="s">
        <v>4082</v>
      </c>
      <c r="F367" s="167" t="s">
        <v>5203</v>
      </c>
      <c r="G367" s="167" t="s">
        <v>11789</v>
      </c>
      <c r="H367" s="62" t="s">
        <v>11638</v>
      </c>
      <c r="I367" s="167" t="s">
        <v>11790</v>
      </c>
      <c r="J367" s="63" t="str">
        <f t="shared" si="25"/>
        <v>IC.PU.051408</v>
      </c>
      <c r="K367" s="61" t="s">
        <v>12175</v>
      </c>
      <c r="L367" s="167" t="str">
        <f t="shared" si="26"/>
        <v xml:space="preserve">     Erythema</v>
      </c>
      <c r="M367" s="168" t="str">
        <f t="shared" si="27"/>
        <v>PI.IC.PU.051408.01</v>
      </c>
      <c r="N367" s="168"/>
      <c r="O367" s="168" t="str">
        <f t="shared" si="28"/>
        <v>PH.IC.PU.051408.01</v>
      </c>
      <c r="Q367" s="168" t="str">
        <f t="shared" si="29"/>
        <v>CL.IC.PU.051408.01</v>
      </c>
    </row>
    <row r="368" spans="1:41" s="167" customFormat="1" ht="15">
      <c r="A368" s="167" t="s">
        <v>5692</v>
      </c>
      <c r="C368" s="61" t="s">
        <v>6291</v>
      </c>
      <c r="D368" s="167" t="s">
        <v>10124</v>
      </c>
      <c r="E368" s="61" t="s">
        <v>7456</v>
      </c>
      <c r="F368" s="167" t="s">
        <v>5341</v>
      </c>
      <c r="G368" s="167" t="s">
        <v>5458</v>
      </c>
      <c r="H368" s="62" t="s">
        <v>11848</v>
      </c>
      <c r="I368" s="167" t="s">
        <v>5459</v>
      </c>
      <c r="J368" s="63" t="str">
        <f t="shared" si="25"/>
        <v>IC.PU.051501</v>
      </c>
      <c r="K368" s="61" t="s">
        <v>12175</v>
      </c>
      <c r="L368" s="167" t="str">
        <f t="shared" si="26"/>
        <v>Negative 20 centimeters</v>
      </c>
      <c r="M368" s="168" t="str">
        <f t="shared" si="27"/>
        <v>PI.IC.PU.051501.01</v>
      </c>
      <c r="N368" s="168"/>
      <c r="O368" s="168" t="str">
        <f t="shared" si="28"/>
        <v>PH.IC.PU.051501.01</v>
      </c>
      <c r="Q368" s="168" t="str">
        <f t="shared" si="29"/>
        <v>CL.IC.PU.051501.01</v>
      </c>
    </row>
    <row r="369" spans="1:25" s="167" customFormat="1" ht="15">
      <c r="A369" s="167" t="s">
        <v>5692</v>
      </c>
      <c r="C369" s="61" t="s">
        <v>6291</v>
      </c>
      <c r="E369" s="61" t="s">
        <v>7456</v>
      </c>
      <c r="F369" s="167" t="s">
        <v>5341</v>
      </c>
      <c r="G369" s="167" t="s">
        <v>5460</v>
      </c>
      <c r="H369" s="62" t="s">
        <v>12030</v>
      </c>
      <c r="I369" s="167" t="s">
        <v>5641</v>
      </c>
      <c r="J369" s="63" t="str">
        <f t="shared" si="25"/>
        <v>IC.PU.051502</v>
      </c>
      <c r="K369" s="61" t="s">
        <v>12175</v>
      </c>
      <c r="L369" s="167" t="str">
        <f t="shared" si="26"/>
        <v>Water seal</v>
      </c>
      <c r="M369" s="168" t="str">
        <f t="shared" si="27"/>
        <v>PI.IC.PU.051502.01</v>
      </c>
      <c r="N369" s="168"/>
      <c r="O369" s="168" t="str">
        <f t="shared" si="28"/>
        <v>PH.IC.PU.051502.01</v>
      </c>
      <c r="Q369" s="168" t="str">
        <f t="shared" si="29"/>
        <v>CL.IC.PU.051502.01</v>
      </c>
    </row>
    <row r="370" spans="1:25" s="167" customFormat="1" ht="15">
      <c r="A370" s="167" t="s">
        <v>5692</v>
      </c>
      <c r="C370" s="61" t="s">
        <v>6291</v>
      </c>
      <c r="E370" s="61" t="s">
        <v>7456</v>
      </c>
      <c r="F370" s="167" t="s">
        <v>5341</v>
      </c>
      <c r="G370" s="167" t="s">
        <v>5642</v>
      </c>
      <c r="H370" s="62" t="s">
        <v>12032</v>
      </c>
      <c r="I370" s="167" t="s">
        <v>5643</v>
      </c>
      <c r="J370" s="63" t="str">
        <f t="shared" si="25"/>
        <v>IC.PU.051503</v>
      </c>
      <c r="K370" s="61" t="s">
        <v>12175</v>
      </c>
      <c r="L370" s="167" t="str">
        <f t="shared" si="26"/>
        <v>Negative 10 centimeters</v>
      </c>
      <c r="M370" s="168" t="str">
        <f t="shared" si="27"/>
        <v>PI.IC.PU.051503.01</v>
      </c>
      <c r="N370" s="168"/>
      <c r="O370" s="168" t="str">
        <f t="shared" si="28"/>
        <v>PH.IC.PU.051503.01</v>
      </c>
      <c r="Q370" s="168" t="str">
        <f t="shared" si="29"/>
        <v>CL.IC.PU.051503.01</v>
      </c>
    </row>
    <row r="371" spans="1:25" s="167" customFormat="1" ht="15">
      <c r="A371" s="167" t="s">
        <v>5692</v>
      </c>
      <c r="C371" s="61" t="s">
        <v>6291</v>
      </c>
      <c r="E371" s="61" t="s">
        <v>7456</v>
      </c>
      <c r="F371" s="167" t="s">
        <v>5341</v>
      </c>
      <c r="G371" s="167" t="s">
        <v>5650</v>
      </c>
      <c r="H371" s="62" t="s">
        <v>12028</v>
      </c>
      <c r="I371" s="167" t="s">
        <v>5651</v>
      </c>
      <c r="J371" s="63" t="str">
        <f t="shared" si="25"/>
        <v>IC.PU.051504</v>
      </c>
      <c r="K371" s="61" t="s">
        <v>12175</v>
      </c>
      <c r="L371" s="167" t="str">
        <f t="shared" si="26"/>
        <v>Negative 30 centimeters</v>
      </c>
      <c r="M371" s="168" t="str">
        <f t="shared" si="27"/>
        <v>PI.IC.PU.051504.01</v>
      </c>
      <c r="N371" s="168"/>
      <c r="O371" s="168" t="str">
        <f t="shared" si="28"/>
        <v>PH.IC.PU.051504.01</v>
      </c>
      <c r="Q371" s="168" t="str">
        <f t="shared" si="29"/>
        <v>CL.IC.PU.051504.01</v>
      </c>
    </row>
    <row r="372" spans="1:25" s="167" customFormat="1" ht="15">
      <c r="A372" s="167" t="s">
        <v>5692</v>
      </c>
      <c r="C372" s="61" t="s">
        <v>6291</v>
      </c>
      <c r="E372" s="61" t="s">
        <v>7456</v>
      </c>
      <c r="F372" s="167" t="s">
        <v>5341</v>
      </c>
      <c r="G372" s="167" t="s">
        <v>5469</v>
      </c>
      <c r="H372" s="62" t="s">
        <v>12210</v>
      </c>
      <c r="I372" s="167" t="s">
        <v>5470</v>
      </c>
      <c r="J372" s="63" t="str">
        <f t="shared" si="25"/>
        <v>IC.PU.051505</v>
      </c>
      <c r="K372" s="61" t="s">
        <v>12175</v>
      </c>
      <c r="L372" s="167" t="str">
        <f t="shared" si="26"/>
        <v>Negative 40 centimeters</v>
      </c>
      <c r="M372" s="168" t="str">
        <f t="shared" si="27"/>
        <v>PI.IC.PU.051505.01</v>
      </c>
      <c r="N372" s="168"/>
      <c r="O372" s="168" t="str">
        <f t="shared" si="28"/>
        <v>PH.IC.PU.051505.01</v>
      </c>
      <c r="Q372" s="168" t="str">
        <f t="shared" si="29"/>
        <v>CL.IC.PU.051505.01</v>
      </c>
    </row>
    <row r="373" spans="1:25" s="167" customFormat="1" ht="15">
      <c r="A373" s="167" t="s">
        <v>5692</v>
      </c>
      <c r="C373" s="61" t="s">
        <v>6291</v>
      </c>
      <c r="E373" s="61" t="s">
        <v>7456</v>
      </c>
      <c r="F373" s="167" t="s">
        <v>5341</v>
      </c>
      <c r="G373" s="167" t="s">
        <v>5467</v>
      </c>
      <c r="H373" s="62" t="s">
        <v>12212</v>
      </c>
      <c r="I373" s="167" t="s">
        <v>10046</v>
      </c>
      <c r="J373" s="63" t="str">
        <f t="shared" si="25"/>
        <v>IC.PU.051506</v>
      </c>
      <c r="K373" s="61" t="s">
        <v>12175</v>
      </c>
      <c r="L373" s="167" t="str">
        <f t="shared" si="26"/>
        <v xml:space="preserve">Gravity </v>
      </c>
      <c r="M373" s="168" t="str">
        <f t="shared" si="27"/>
        <v>PI.IC.PU.051506.01</v>
      </c>
      <c r="N373" s="168"/>
      <c r="O373" s="168" t="str">
        <f t="shared" si="28"/>
        <v>PH.IC.PU.051506.01</v>
      </c>
      <c r="Q373" s="168" t="str">
        <f t="shared" si="29"/>
        <v>CL.IC.PU.051506.01</v>
      </c>
    </row>
    <row r="374" spans="1:25" s="167" customFormat="1" ht="15">
      <c r="A374" s="167" t="s">
        <v>5692</v>
      </c>
      <c r="C374" s="61" t="s">
        <v>6291</v>
      </c>
      <c r="E374" s="61" t="s">
        <v>7456</v>
      </c>
      <c r="F374" s="167" t="s">
        <v>5341</v>
      </c>
      <c r="G374" s="167" t="s">
        <v>10300</v>
      </c>
      <c r="H374" s="62" t="s">
        <v>12225</v>
      </c>
      <c r="I374" s="167" t="s">
        <v>10300</v>
      </c>
      <c r="J374" s="63" t="str">
        <f t="shared" si="25"/>
        <v>IC.PU.051507</v>
      </c>
      <c r="K374" s="61" t="s">
        <v>12175</v>
      </c>
      <c r="L374" s="167" t="str">
        <f t="shared" si="26"/>
        <v>Clamped</v>
      </c>
      <c r="M374" s="168" t="str">
        <f t="shared" si="27"/>
        <v>PI.IC.PU.051507.01</v>
      </c>
      <c r="N374" s="168"/>
      <c r="O374" s="168" t="str">
        <f t="shared" si="28"/>
        <v>PH.IC.PU.051507.01</v>
      </c>
      <c r="Q374" s="168" t="str">
        <f t="shared" si="29"/>
        <v>CL.IC.PU.051507.01</v>
      </c>
    </row>
    <row r="375" spans="1:25" s="167" customFormat="1" ht="15">
      <c r="A375" s="167" t="s">
        <v>5692</v>
      </c>
      <c r="C375" s="61" t="s">
        <v>6291</v>
      </c>
      <c r="E375" s="61" t="s">
        <v>7456</v>
      </c>
      <c r="F375" s="167" t="s">
        <v>5341</v>
      </c>
      <c r="G375" s="167" t="s">
        <v>10478</v>
      </c>
      <c r="H375" s="62" t="s">
        <v>11638</v>
      </c>
      <c r="I375" s="167" t="s">
        <v>12437</v>
      </c>
      <c r="J375" s="63" t="str">
        <f t="shared" si="25"/>
        <v>IC.PU.051508</v>
      </c>
      <c r="K375" s="61" t="s">
        <v>12175</v>
      </c>
      <c r="L375" s="167" t="str">
        <f t="shared" si="26"/>
        <v>Other: specify</v>
      </c>
      <c r="M375" s="168" t="str">
        <f t="shared" si="27"/>
        <v>PI.IC.PU.051508.01</v>
      </c>
      <c r="N375" s="168"/>
      <c r="O375" s="168" t="str">
        <f t="shared" si="28"/>
        <v>PH.IC.PU.051508.01</v>
      </c>
      <c r="Q375" s="168" t="str">
        <f t="shared" si="29"/>
        <v>CL.IC.PU.051508.01</v>
      </c>
    </row>
    <row r="376" spans="1:25" s="167" customFormat="1" ht="15">
      <c r="A376" s="167" t="s">
        <v>5692</v>
      </c>
      <c r="C376" s="61" t="s">
        <v>2636</v>
      </c>
      <c r="D376" s="167" t="s">
        <v>2447</v>
      </c>
      <c r="E376" s="61" t="s">
        <v>2698</v>
      </c>
      <c r="F376" s="167" t="s">
        <v>2573</v>
      </c>
      <c r="G376" s="167" t="s">
        <v>2449</v>
      </c>
      <c r="H376" s="62" t="s">
        <v>2568</v>
      </c>
      <c r="I376" s="167" t="s">
        <v>2569</v>
      </c>
      <c r="J376" s="63" t="str">
        <f t="shared" si="25"/>
        <v>IC.PU.051601</v>
      </c>
      <c r="K376" s="61" t="s">
        <v>12175</v>
      </c>
      <c r="L376" s="167" t="str">
        <f t="shared" si="26"/>
        <v>Insertion Date</v>
      </c>
      <c r="M376" s="168" t="str">
        <f t="shared" si="27"/>
        <v>PI.IC.PU.051601.01</v>
      </c>
      <c r="N376" s="168"/>
      <c r="O376" s="168" t="str">
        <f t="shared" si="28"/>
        <v>PH.IC.PU.051601.01</v>
      </c>
      <c r="Q376" s="168" t="str">
        <f t="shared" si="29"/>
        <v>CL.IC.PU.051601.01</v>
      </c>
      <c r="V376" s="167" t="s">
        <v>2831</v>
      </c>
      <c r="W376" s="167">
        <v>1052</v>
      </c>
    </row>
    <row r="377" spans="1:25" s="88" customFormat="1" ht="15">
      <c r="A377" s="84" t="s">
        <v>5692</v>
      </c>
      <c r="B377" s="84"/>
      <c r="C377" s="61" t="s">
        <v>2340</v>
      </c>
      <c r="D377" s="84" t="s">
        <v>8679</v>
      </c>
      <c r="E377" s="90" t="s">
        <v>12715</v>
      </c>
      <c r="F377" s="84" t="s">
        <v>12940</v>
      </c>
      <c r="G377" s="84" t="s">
        <v>10123</v>
      </c>
      <c r="H377" s="91" t="s">
        <v>12930</v>
      </c>
      <c r="I377" s="84" t="s">
        <v>11841</v>
      </c>
      <c r="J377" s="63" t="str">
        <f t="shared" si="25"/>
        <v>IC.PU.051701</v>
      </c>
      <c r="K377" s="61" t="s">
        <v>2206</v>
      </c>
      <c r="L377" s="167" t="str">
        <f t="shared" si="26"/>
        <v>Discontinued</v>
      </c>
      <c r="M377" s="168" t="str">
        <f t="shared" si="27"/>
        <v>PI.IC.PU.051701.01</v>
      </c>
      <c r="N377" s="168"/>
      <c r="O377" s="168" t="str">
        <f t="shared" si="28"/>
        <v>PH.IC.PU.051701.01</v>
      </c>
      <c r="P377" s="167"/>
      <c r="Q377" s="168" t="str">
        <f t="shared" si="29"/>
        <v>CL.IC.PU.051701.01</v>
      </c>
      <c r="R377" s="84"/>
      <c r="S377" s="84"/>
      <c r="T377" s="84"/>
      <c r="U377" s="84"/>
      <c r="V377" s="84"/>
      <c r="W377" s="84"/>
      <c r="X377" s="88" t="s">
        <v>12719</v>
      </c>
      <c r="Y377" s="88">
        <v>1124</v>
      </c>
    </row>
    <row r="378" spans="1:25" s="88" customFormat="1" ht="15">
      <c r="A378" s="84" t="s">
        <v>5692</v>
      </c>
      <c r="B378" s="84"/>
      <c r="C378" s="61" t="s">
        <v>2340</v>
      </c>
      <c r="D378" s="84"/>
      <c r="E378" s="90" t="s">
        <v>12929</v>
      </c>
      <c r="F378" s="84" t="s">
        <v>12940</v>
      </c>
      <c r="G378" s="84" t="s">
        <v>12267</v>
      </c>
      <c r="H378" s="91" t="s">
        <v>12931</v>
      </c>
      <c r="I378" s="84" t="s">
        <v>12268</v>
      </c>
      <c r="J378" s="63" t="str">
        <f t="shared" si="25"/>
        <v>IC.PU.051702</v>
      </c>
      <c r="K378" s="61" t="s">
        <v>2206</v>
      </c>
      <c r="L378" s="167" t="str">
        <f t="shared" si="26"/>
        <v>Self Discontinued</v>
      </c>
      <c r="M378" s="168" t="str">
        <f t="shared" si="27"/>
        <v>PI.IC.PU.051702.01</v>
      </c>
      <c r="N378" s="168"/>
      <c r="O378" s="168" t="str">
        <f t="shared" si="28"/>
        <v>PH.IC.PU.051702.01</v>
      </c>
      <c r="P378" s="167"/>
      <c r="Q378" s="168" t="str">
        <f t="shared" si="29"/>
        <v>CL.IC.PU.051702.01</v>
      </c>
      <c r="R378" s="84"/>
      <c r="S378" s="84"/>
      <c r="T378" s="84"/>
      <c r="U378" s="84"/>
      <c r="V378" s="84"/>
      <c r="W378" s="84"/>
      <c r="X378" s="88" t="s">
        <v>12832</v>
      </c>
      <c r="Y378" s="88">
        <v>1124</v>
      </c>
    </row>
    <row r="379" spans="1:25" s="167" customFormat="1" ht="15">
      <c r="A379" s="167" t="s">
        <v>12934</v>
      </c>
      <c r="B379" s="167" t="s">
        <v>5199</v>
      </c>
      <c r="C379" s="61" t="s">
        <v>6988</v>
      </c>
      <c r="D379" s="167" t="s">
        <v>5472</v>
      </c>
      <c r="E379" s="61" t="s">
        <v>12175</v>
      </c>
      <c r="F379" s="167" t="s">
        <v>5200</v>
      </c>
      <c r="G379" s="167" t="s">
        <v>10464</v>
      </c>
      <c r="H379" s="62" t="s">
        <v>11848</v>
      </c>
      <c r="I379" s="167" t="s">
        <v>10464</v>
      </c>
      <c r="J379" s="63" t="str">
        <f t="shared" si="25"/>
        <v>IC.PU.060101</v>
      </c>
      <c r="K379" s="61" t="s">
        <v>12175</v>
      </c>
      <c r="L379" s="167" t="str">
        <f t="shared" si="26"/>
        <v>Absent</v>
      </c>
      <c r="M379" s="168" t="str">
        <f t="shared" si="27"/>
        <v>PI.IC.PU.060101.01</v>
      </c>
      <c r="N379" s="168"/>
      <c r="O379" s="168" t="str">
        <f t="shared" si="28"/>
        <v>PH.IC.PU.060101.01</v>
      </c>
      <c r="Q379" s="168" t="str">
        <f t="shared" si="29"/>
        <v>CL.IC.PU.060101.01</v>
      </c>
    </row>
    <row r="380" spans="1:25" s="167" customFormat="1" ht="15">
      <c r="A380" s="167" t="s">
        <v>5692</v>
      </c>
      <c r="C380" s="61" t="s">
        <v>6988</v>
      </c>
      <c r="E380" s="61" t="s">
        <v>12175</v>
      </c>
      <c r="F380" s="167" t="s">
        <v>5200</v>
      </c>
      <c r="G380" s="167" t="s">
        <v>10463</v>
      </c>
      <c r="H380" s="62" t="s">
        <v>12030</v>
      </c>
      <c r="I380" s="167" t="s">
        <v>10463</v>
      </c>
      <c r="J380" s="63" t="str">
        <f t="shared" si="25"/>
        <v>IC.PU.060102</v>
      </c>
      <c r="K380" s="61" t="s">
        <v>12175</v>
      </c>
      <c r="L380" s="167" t="str">
        <f t="shared" si="26"/>
        <v>Present</v>
      </c>
      <c r="M380" s="168" t="str">
        <f t="shared" si="27"/>
        <v>PI.IC.PU.060102.01</v>
      </c>
      <c r="N380" s="168"/>
      <c r="O380" s="168" t="str">
        <f t="shared" si="28"/>
        <v>PH.IC.PU.060102.01</v>
      </c>
      <c r="Q380" s="168" t="str">
        <f t="shared" si="29"/>
        <v>CL.IC.PU.060102.01</v>
      </c>
    </row>
    <row r="381" spans="1:25" s="167" customFormat="1" ht="15">
      <c r="A381" s="167" t="s">
        <v>5692</v>
      </c>
      <c r="C381" s="61" t="s">
        <v>6988</v>
      </c>
      <c r="E381" s="61" t="s">
        <v>12175</v>
      </c>
      <c r="F381" s="167" t="s">
        <v>5200</v>
      </c>
      <c r="G381" s="167" t="s">
        <v>11013</v>
      </c>
      <c r="H381" s="62" t="s">
        <v>12032</v>
      </c>
      <c r="I381" s="167" t="s">
        <v>11013</v>
      </c>
      <c r="J381" s="63" t="str">
        <f t="shared" si="25"/>
        <v>IC.PU.060103</v>
      </c>
      <c r="K381" s="61" t="s">
        <v>12175</v>
      </c>
      <c r="L381" s="167" t="str">
        <f t="shared" si="26"/>
        <v>Intermittent</v>
      </c>
      <c r="M381" s="168" t="str">
        <f t="shared" si="27"/>
        <v>PI.IC.PU.060103.01</v>
      </c>
      <c r="N381" s="168"/>
      <c r="O381" s="168" t="str">
        <f t="shared" si="28"/>
        <v>PH.IC.PU.060103.01</v>
      </c>
      <c r="Q381" s="168" t="str">
        <f t="shared" si="29"/>
        <v>CL.IC.PU.060103.01</v>
      </c>
    </row>
    <row r="382" spans="1:25" s="167" customFormat="1" ht="15">
      <c r="A382" s="167" t="s">
        <v>5692</v>
      </c>
      <c r="C382" s="61" t="s">
        <v>6988</v>
      </c>
      <c r="D382" s="167" t="s">
        <v>7232</v>
      </c>
      <c r="E382" s="61" t="s">
        <v>12430</v>
      </c>
      <c r="F382" s="167" t="s">
        <v>5201</v>
      </c>
      <c r="G382" s="167" t="s">
        <v>5714</v>
      </c>
      <c r="H382" s="62" t="s">
        <v>11848</v>
      </c>
      <c r="I382" s="167" t="s">
        <v>5539</v>
      </c>
      <c r="J382" s="63" t="str">
        <f t="shared" si="25"/>
        <v>IC.PU.060201</v>
      </c>
      <c r="K382" s="61" t="s">
        <v>12175</v>
      </c>
      <c r="L382" s="167" t="str">
        <f t="shared" si="26"/>
        <v>Bright red blood drainage</v>
      </c>
      <c r="M382" s="168" t="str">
        <f t="shared" si="27"/>
        <v>PI.IC.PU.060201.01</v>
      </c>
      <c r="N382" s="168"/>
      <c r="O382" s="168" t="str">
        <f t="shared" si="28"/>
        <v>PH.IC.PU.060201.01</v>
      </c>
      <c r="Q382" s="168" t="str">
        <f t="shared" si="29"/>
        <v>CL.IC.PU.060201.01</v>
      </c>
    </row>
    <row r="383" spans="1:25" s="167" customFormat="1" ht="15">
      <c r="A383" s="167" t="s">
        <v>5692</v>
      </c>
      <c r="C383" s="61" t="s">
        <v>6988</v>
      </c>
      <c r="E383" s="61" t="s">
        <v>12430</v>
      </c>
      <c r="F383" s="167" t="s">
        <v>5201</v>
      </c>
      <c r="G383" s="167" t="s">
        <v>5540</v>
      </c>
      <c r="H383" s="62" t="s">
        <v>12030</v>
      </c>
      <c r="I383" s="167" t="s">
        <v>5541</v>
      </c>
      <c r="J383" s="63" t="str">
        <f t="shared" si="25"/>
        <v>IC.PU.060202</v>
      </c>
      <c r="K383" s="61" t="s">
        <v>12175</v>
      </c>
      <c r="L383" s="167" t="str">
        <f t="shared" si="26"/>
        <v>Dark red blood drainage</v>
      </c>
      <c r="M383" s="168" t="str">
        <f t="shared" si="27"/>
        <v>PI.IC.PU.060202.01</v>
      </c>
      <c r="N383" s="168"/>
      <c r="O383" s="168" t="str">
        <f t="shared" si="28"/>
        <v>PH.IC.PU.060202.01</v>
      </c>
      <c r="Q383" s="168" t="str">
        <f t="shared" si="29"/>
        <v>CL.IC.PU.060202.01</v>
      </c>
    </row>
    <row r="384" spans="1:25" s="167" customFormat="1" ht="15">
      <c r="A384" s="167" t="s">
        <v>5692</v>
      </c>
      <c r="C384" s="61" t="s">
        <v>6988</v>
      </c>
      <c r="E384" s="61" t="s">
        <v>12430</v>
      </c>
      <c r="F384" s="167" t="s">
        <v>5201</v>
      </c>
      <c r="G384" s="167" t="s">
        <v>7915</v>
      </c>
      <c r="H384" s="62" t="s">
        <v>12032</v>
      </c>
      <c r="I384" s="167" t="s">
        <v>11554</v>
      </c>
      <c r="J384" s="63" t="str">
        <f t="shared" si="25"/>
        <v>IC.PU.060203</v>
      </c>
      <c r="K384" s="61" t="s">
        <v>12175</v>
      </c>
      <c r="L384" s="167" t="str">
        <f t="shared" si="26"/>
        <v>Purulent drainage</v>
      </c>
      <c r="M384" s="168" t="str">
        <f t="shared" si="27"/>
        <v>PI.IC.PU.060203.01</v>
      </c>
      <c r="N384" s="168"/>
      <c r="O384" s="168" t="str">
        <f t="shared" si="28"/>
        <v>PH.IC.PU.060203.01</v>
      </c>
      <c r="Q384" s="168" t="str">
        <f t="shared" si="29"/>
        <v>CL.IC.PU.060203.01</v>
      </c>
    </row>
    <row r="385" spans="1:45" s="167" customFormat="1" ht="15">
      <c r="A385" s="167" t="s">
        <v>5692</v>
      </c>
      <c r="C385" s="61" t="s">
        <v>6988</v>
      </c>
      <c r="E385" s="61" t="s">
        <v>12430</v>
      </c>
      <c r="F385" s="167" t="s">
        <v>5201</v>
      </c>
      <c r="G385" s="167" t="s">
        <v>13129</v>
      </c>
      <c r="H385" s="62" t="s">
        <v>12028</v>
      </c>
      <c r="I385" s="167" t="s">
        <v>11546</v>
      </c>
      <c r="J385" s="63" t="str">
        <f t="shared" si="25"/>
        <v>IC.PU.060204</v>
      </c>
      <c r="K385" s="61" t="s">
        <v>12175</v>
      </c>
      <c r="L385" s="167" t="str">
        <f t="shared" si="26"/>
        <v>Serosanguineous drainage</v>
      </c>
      <c r="M385" s="168" t="str">
        <f t="shared" si="27"/>
        <v>PI.IC.PU.060204.01</v>
      </c>
      <c r="N385" s="168"/>
      <c r="O385" s="168" t="str">
        <f t="shared" si="28"/>
        <v>PH.IC.PU.060204.01</v>
      </c>
      <c r="Q385" s="168" t="str">
        <f t="shared" si="29"/>
        <v>CL.IC.PU.060204.01</v>
      </c>
    </row>
    <row r="386" spans="1:45" s="167" customFormat="1" ht="15">
      <c r="A386" s="167" t="s">
        <v>5692</v>
      </c>
      <c r="C386" s="61" t="s">
        <v>6988</v>
      </c>
      <c r="E386" s="61" t="s">
        <v>12430</v>
      </c>
      <c r="F386" s="167" t="s">
        <v>5201</v>
      </c>
      <c r="G386" s="167" t="s">
        <v>7301</v>
      </c>
      <c r="H386" s="62" t="s">
        <v>12210</v>
      </c>
      <c r="I386" s="167" t="s">
        <v>11548</v>
      </c>
      <c r="J386" s="63" t="str">
        <f t="shared" si="25"/>
        <v>IC.PU.060205</v>
      </c>
      <c r="K386" s="61" t="s">
        <v>12175</v>
      </c>
      <c r="L386" s="167" t="str">
        <f t="shared" si="26"/>
        <v>Serous drainage</v>
      </c>
      <c r="M386" s="168" t="str">
        <f t="shared" si="27"/>
        <v>PI.IC.PU.060205.01</v>
      </c>
      <c r="N386" s="168"/>
      <c r="O386" s="168" t="str">
        <f t="shared" si="28"/>
        <v>PH.IC.PU.060205.01</v>
      </c>
      <c r="Q386" s="168" t="str">
        <f t="shared" si="29"/>
        <v>CL.IC.PU.060205.01</v>
      </c>
    </row>
    <row r="387" spans="1:45" s="167" customFormat="1" ht="15">
      <c r="A387" s="167" t="s">
        <v>5692</v>
      </c>
      <c r="C387" s="61" t="s">
        <v>6988</v>
      </c>
      <c r="E387" s="61" t="s">
        <v>12430</v>
      </c>
      <c r="F387" s="167" t="s">
        <v>5201</v>
      </c>
      <c r="G387" s="167" t="s">
        <v>10560</v>
      </c>
      <c r="H387" s="62" t="s">
        <v>12212</v>
      </c>
      <c r="I387" s="167" t="s">
        <v>10560</v>
      </c>
      <c r="J387" s="63" t="str">
        <f t="shared" si="25"/>
        <v>IC.PU.060206</v>
      </c>
      <c r="K387" s="61" t="s">
        <v>12175</v>
      </c>
      <c r="L387" s="167" t="str">
        <f t="shared" si="26"/>
        <v>Clots</v>
      </c>
      <c r="M387" s="168" t="str">
        <f t="shared" si="27"/>
        <v>PI.IC.PU.060206.01</v>
      </c>
      <c r="N387" s="168"/>
      <c r="O387" s="168" t="str">
        <f t="shared" si="28"/>
        <v>PH.IC.PU.060206.01</v>
      </c>
      <c r="Q387" s="168" t="str">
        <f t="shared" si="29"/>
        <v>CL.IC.PU.060206.01</v>
      </c>
    </row>
    <row r="388" spans="1:45" s="167" customFormat="1" ht="15">
      <c r="A388" s="167" t="s">
        <v>5692</v>
      </c>
      <c r="C388" s="61" t="s">
        <v>6988</v>
      </c>
      <c r="E388" s="61" t="s">
        <v>12430</v>
      </c>
      <c r="F388" s="167" t="s">
        <v>5201</v>
      </c>
      <c r="G388" s="167" t="s">
        <v>10478</v>
      </c>
      <c r="H388" s="62" t="s">
        <v>12225</v>
      </c>
      <c r="I388" s="167" t="s">
        <v>12437</v>
      </c>
      <c r="J388" s="63" t="str">
        <f t="shared" si="25"/>
        <v>IC.PU.060207</v>
      </c>
      <c r="K388" s="61" t="s">
        <v>12175</v>
      </c>
      <c r="L388" s="167" t="str">
        <f t="shared" si="26"/>
        <v>Other: specify</v>
      </c>
      <c r="M388" s="168" t="str">
        <f t="shared" si="27"/>
        <v>PI.IC.PU.060207.01</v>
      </c>
      <c r="N388" s="168"/>
      <c r="O388" s="168" t="str">
        <f t="shared" si="28"/>
        <v>PH.IC.PU.060207.01</v>
      </c>
      <c r="Q388" s="168" t="str">
        <f t="shared" si="29"/>
        <v>CL.IC.PU.060207.01</v>
      </c>
    </row>
    <row r="389" spans="1:45" s="167" customFormat="1" ht="15">
      <c r="A389" s="167" t="s">
        <v>5692</v>
      </c>
      <c r="C389" s="61" t="s">
        <v>6988</v>
      </c>
      <c r="E389" s="61" t="s">
        <v>12430</v>
      </c>
      <c r="F389" s="167" t="s">
        <v>5201</v>
      </c>
      <c r="G389" s="167" t="s">
        <v>5542</v>
      </c>
      <c r="H389" s="62" t="s">
        <v>3574</v>
      </c>
      <c r="I389" s="167" t="s">
        <v>5543</v>
      </c>
      <c r="J389" s="63" t="str">
        <f t="shared" si="25"/>
        <v>IC.PU.060208</v>
      </c>
      <c r="K389" s="61" t="s">
        <v>12175</v>
      </c>
      <c r="L389" s="167" t="str">
        <f t="shared" si="26"/>
        <v>No Drainage</v>
      </c>
      <c r="M389" s="168" t="str">
        <f t="shared" si="27"/>
        <v>PI.IC.PU.060208.01</v>
      </c>
      <c r="N389" s="168"/>
      <c r="O389" s="168" t="str">
        <f t="shared" si="28"/>
        <v>PH.IC.PU.060208.01</v>
      </c>
      <c r="Q389" s="168" t="str">
        <f t="shared" si="29"/>
        <v>CL.IC.PU.060208.01</v>
      </c>
      <c r="R389" s="167" t="s">
        <v>12465</v>
      </c>
      <c r="S389" s="167">
        <v>91</v>
      </c>
    </row>
    <row r="390" spans="1:45" s="167" customFormat="1" ht="15">
      <c r="A390" s="167" t="s">
        <v>5692</v>
      </c>
      <c r="C390" s="61" t="s">
        <v>12212</v>
      </c>
      <c r="E390" s="61" t="s">
        <v>12430</v>
      </c>
      <c r="F390" s="167" t="s">
        <v>5201</v>
      </c>
      <c r="G390" s="167" t="s">
        <v>13868</v>
      </c>
      <c r="H390" s="62" t="s">
        <v>11639</v>
      </c>
      <c r="I390" s="167" t="s">
        <v>13868</v>
      </c>
      <c r="J390" s="63" t="str">
        <f t="shared" si="25"/>
        <v>IC.PU.060209</v>
      </c>
      <c r="K390" s="61" t="s">
        <v>12175</v>
      </c>
      <c r="L390" s="167" t="str">
        <f t="shared" si="26"/>
        <v>Milky</v>
      </c>
      <c r="M390" s="168" t="str">
        <f t="shared" si="27"/>
        <v>PI.IC.PU.060209.01</v>
      </c>
      <c r="N390" s="168"/>
      <c r="O390" s="168" t="str">
        <f t="shared" si="28"/>
        <v>PH.IC.PU.060209.01</v>
      </c>
      <c r="Q390" s="168" t="str">
        <f t="shared" si="29"/>
        <v>CL.IC.PU.060209.01</v>
      </c>
      <c r="R390" s="167" t="s">
        <v>12465</v>
      </c>
      <c r="S390" s="167">
        <v>91</v>
      </c>
      <c r="AN390" s="167" t="s">
        <v>12773</v>
      </c>
      <c r="AO390" s="167">
        <v>1524</v>
      </c>
    </row>
    <row r="391" spans="1:45" s="167" customFormat="1" ht="15">
      <c r="A391" s="167" t="s">
        <v>5692</v>
      </c>
      <c r="C391" s="61" t="s">
        <v>6988</v>
      </c>
      <c r="D391" s="167" t="s">
        <v>5544</v>
      </c>
      <c r="E391" s="61" t="s">
        <v>12185</v>
      </c>
      <c r="F391" s="167" t="s">
        <v>5352</v>
      </c>
      <c r="G391" s="167" t="s">
        <v>5546</v>
      </c>
      <c r="H391" s="62" t="s">
        <v>11848</v>
      </c>
      <c r="I391" s="167" t="s">
        <v>5547</v>
      </c>
      <c r="J391" s="63" t="str">
        <f t="shared" si="25"/>
        <v>IC.PU.060301</v>
      </c>
      <c r="K391" s="61" t="s">
        <v>12175</v>
      </c>
      <c r="L391" s="167" t="str">
        <f t="shared" si="26"/>
        <v>Date Changed: specify</v>
      </c>
      <c r="M391" s="168" t="str">
        <f t="shared" si="27"/>
        <v>PI.IC.PU.060301.01</v>
      </c>
      <c r="N391" s="168"/>
      <c r="O391" s="168" t="str">
        <f t="shared" si="28"/>
        <v>PH.IC.PU.060301.01</v>
      </c>
      <c r="Q391" s="168" t="str">
        <f t="shared" si="29"/>
        <v>CL.IC.PU.060301.01</v>
      </c>
    </row>
    <row r="392" spans="1:45" s="145" customFormat="1" ht="16">
      <c r="A392" s="145" t="s">
        <v>5692</v>
      </c>
      <c r="C392" s="170" t="s">
        <v>6988</v>
      </c>
      <c r="D392" s="145" t="s">
        <v>8240</v>
      </c>
      <c r="E392" s="170" t="s">
        <v>6464</v>
      </c>
      <c r="F392" s="145" t="s">
        <v>14633</v>
      </c>
      <c r="G392" s="145" t="s">
        <v>5727</v>
      </c>
      <c r="H392" s="170" t="s">
        <v>11848</v>
      </c>
      <c r="I392" s="145" t="s">
        <v>5728</v>
      </c>
      <c r="J392" s="171" t="str">
        <f t="shared" si="25"/>
        <v>IC.PU.060401</v>
      </c>
      <c r="K392" s="170" t="s">
        <v>12175</v>
      </c>
      <c r="L392" s="145" t="str">
        <f t="shared" si="26"/>
        <v xml:space="preserve">     Fenestrated 4x4 dressing</v>
      </c>
      <c r="M392" s="171" t="str">
        <f t="shared" si="27"/>
        <v>PI.IC.PU.060401.01</v>
      </c>
      <c r="N392" s="171"/>
      <c r="O392" s="171" t="str">
        <f t="shared" si="28"/>
        <v>PH.IC.PU.060401.01</v>
      </c>
      <c r="Q392" s="171" t="str">
        <f t="shared" si="29"/>
        <v>CL.IC.PU.060401.01</v>
      </c>
      <c r="AR392" s="145" t="s">
        <v>12773</v>
      </c>
      <c r="AS392" s="145">
        <v>1749</v>
      </c>
    </row>
    <row r="393" spans="1:45" s="145" customFormat="1" ht="16">
      <c r="A393" s="145" t="s">
        <v>5692</v>
      </c>
      <c r="C393" s="170" t="s">
        <v>6988</v>
      </c>
      <c r="E393" s="170" t="s">
        <v>6464</v>
      </c>
      <c r="F393" s="145" t="s">
        <v>14633</v>
      </c>
      <c r="G393" s="145" t="s">
        <v>5729</v>
      </c>
      <c r="H393" s="170" t="s">
        <v>12030</v>
      </c>
      <c r="I393" s="145" t="s">
        <v>11567</v>
      </c>
      <c r="J393" s="171" t="str">
        <f t="shared" si="25"/>
        <v>IC.PU.060402</v>
      </c>
      <c r="K393" s="170" t="s">
        <v>12175</v>
      </c>
      <c r="L393" s="145" t="str">
        <f t="shared" si="26"/>
        <v xml:space="preserve">     Gauze dressing</v>
      </c>
      <c r="M393" s="171" t="str">
        <f t="shared" si="27"/>
        <v>PI.IC.PU.060402.01</v>
      </c>
      <c r="N393" s="171"/>
      <c r="O393" s="171" t="str">
        <f t="shared" si="28"/>
        <v>PH.IC.PU.060402.01</v>
      </c>
      <c r="Q393" s="171" t="str">
        <f t="shared" si="29"/>
        <v>CL.IC.PU.060402.01</v>
      </c>
      <c r="AR393" s="145" t="s">
        <v>12773</v>
      </c>
      <c r="AS393" s="145">
        <v>1749</v>
      </c>
    </row>
    <row r="394" spans="1:45" s="145" customFormat="1" ht="16">
      <c r="A394" s="145" t="s">
        <v>5692</v>
      </c>
      <c r="C394" s="170" t="s">
        <v>6988</v>
      </c>
      <c r="E394" s="170" t="s">
        <v>6464</v>
      </c>
      <c r="F394" s="145" t="s">
        <v>14633</v>
      </c>
      <c r="G394" s="145" t="s">
        <v>5730</v>
      </c>
      <c r="H394" s="170" t="s">
        <v>12032</v>
      </c>
      <c r="I394" s="145" t="s">
        <v>11569</v>
      </c>
      <c r="J394" s="171" t="str">
        <f t="shared" si="25"/>
        <v>IC.PU.060403</v>
      </c>
      <c r="K394" s="170" t="s">
        <v>12175</v>
      </c>
      <c r="L394" s="145" t="str">
        <f t="shared" si="26"/>
        <v xml:space="preserve">     Pressure dressing</v>
      </c>
      <c r="M394" s="171" t="str">
        <f t="shared" si="27"/>
        <v>PI.IC.PU.060403.01</v>
      </c>
      <c r="N394" s="171"/>
      <c r="O394" s="171" t="str">
        <f t="shared" si="28"/>
        <v>PH.IC.PU.060403.01</v>
      </c>
      <c r="Q394" s="171" t="str">
        <f t="shared" si="29"/>
        <v>CL.IC.PU.060403.01</v>
      </c>
      <c r="AR394" s="145" t="s">
        <v>12773</v>
      </c>
      <c r="AS394" s="145">
        <v>1749</v>
      </c>
    </row>
    <row r="395" spans="1:45" s="145" customFormat="1" ht="16">
      <c r="A395" s="145" t="s">
        <v>5692</v>
      </c>
      <c r="C395" s="170" t="s">
        <v>6988</v>
      </c>
      <c r="E395" s="170" t="s">
        <v>6464</v>
      </c>
      <c r="F395" s="145" t="s">
        <v>14633</v>
      </c>
      <c r="G395" s="145" t="s">
        <v>5738</v>
      </c>
      <c r="H395" s="170" t="s">
        <v>12028</v>
      </c>
      <c r="I395" s="145" t="s">
        <v>5563</v>
      </c>
      <c r="J395" s="171" t="str">
        <f t="shared" si="25"/>
        <v>IC.PU.060404</v>
      </c>
      <c r="K395" s="170" t="s">
        <v>12175</v>
      </c>
      <c r="L395" s="145" t="str">
        <f t="shared" si="26"/>
        <v xml:space="preserve">     Vaseline gauze dressing</v>
      </c>
      <c r="M395" s="171" t="str">
        <f t="shared" si="27"/>
        <v>PI.IC.PU.060404.01</v>
      </c>
      <c r="N395" s="171"/>
      <c r="O395" s="171" t="str">
        <f t="shared" si="28"/>
        <v>PH.IC.PU.060404.01</v>
      </c>
      <c r="Q395" s="171" t="str">
        <f t="shared" si="29"/>
        <v>CL.IC.PU.060404.01</v>
      </c>
      <c r="AR395" s="145" t="s">
        <v>12773</v>
      </c>
      <c r="AS395" s="145">
        <v>1749</v>
      </c>
    </row>
    <row r="396" spans="1:45" s="145" customFormat="1" ht="16">
      <c r="A396" s="145" t="s">
        <v>5692</v>
      </c>
      <c r="C396" s="170" t="s">
        <v>6988</v>
      </c>
      <c r="E396" s="170" t="s">
        <v>6464</v>
      </c>
      <c r="F396" s="145" t="s">
        <v>14633</v>
      </c>
      <c r="G396" s="145" t="s">
        <v>5564</v>
      </c>
      <c r="H396" s="170" t="s">
        <v>12210</v>
      </c>
      <c r="I396" s="145" t="s">
        <v>11070</v>
      </c>
      <c r="J396" s="171" t="str">
        <f t="shared" si="25"/>
        <v>IC.PU.060405</v>
      </c>
      <c r="K396" s="170" t="s">
        <v>12175</v>
      </c>
      <c r="L396" s="145" t="str">
        <f t="shared" si="26"/>
        <v xml:space="preserve">     Transparent dressing</v>
      </c>
      <c r="M396" s="171" t="str">
        <f t="shared" si="27"/>
        <v>PI.IC.PU.060405.01</v>
      </c>
      <c r="N396" s="171"/>
      <c r="O396" s="171" t="str">
        <f t="shared" si="28"/>
        <v>PH.IC.PU.060405.01</v>
      </c>
      <c r="Q396" s="171" t="str">
        <f t="shared" si="29"/>
        <v>CL.IC.PU.060405.01</v>
      </c>
      <c r="AR396" s="145" t="s">
        <v>12773</v>
      </c>
      <c r="AS396" s="145">
        <v>1749</v>
      </c>
    </row>
    <row r="397" spans="1:45" s="145" customFormat="1" ht="16">
      <c r="A397" s="145" t="s">
        <v>5692</v>
      </c>
      <c r="C397" s="170" t="s">
        <v>6988</v>
      </c>
      <c r="E397" s="170" t="s">
        <v>6464</v>
      </c>
      <c r="F397" s="145" t="s">
        <v>14633</v>
      </c>
      <c r="G397" s="145" t="s">
        <v>5739</v>
      </c>
      <c r="H397" s="170" t="s">
        <v>6988</v>
      </c>
      <c r="I397" s="145" t="s">
        <v>5863</v>
      </c>
      <c r="J397" s="171" t="str">
        <f t="shared" si="25"/>
        <v>IC.PU.060406</v>
      </c>
      <c r="K397" s="170" t="s">
        <v>12175</v>
      </c>
      <c r="L397" s="145" t="str">
        <f t="shared" si="26"/>
        <v>Occlusive Dressing</v>
      </c>
      <c r="M397" s="171" t="str">
        <f t="shared" si="27"/>
        <v>PI.IC.PU.060406.01</v>
      </c>
      <c r="N397" s="171"/>
      <c r="O397" s="171" t="str">
        <f t="shared" si="28"/>
        <v>PH.IC.PU.060406.01</v>
      </c>
      <c r="Q397" s="171" t="str">
        <f t="shared" si="29"/>
        <v>CL.IC.PU.060406.01</v>
      </c>
      <c r="R397" s="145" t="s">
        <v>12465</v>
      </c>
      <c r="S397" s="145">
        <v>96</v>
      </c>
      <c r="AR397" s="145" t="s">
        <v>12773</v>
      </c>
      <c r="AS397" s="145">
        <v>1749</v>
      </c>
    </row>
    <row r="398" spans="1:45" s="145" customFormat="1" ht="16">
      <c r="A398" s="145" t="s">
        <v>5692</v>
      </c>
      <c r="C398" s="170" t="s">
        <v>6988</v>
      </c>
      <c r="E398" s="170" t="s">
        <v>12594</v>
      </c>
      <c r="F398" s="145" t="s">
        <v>14633</v>
      </c>
      <c r="G398" s="145" t="s">
        <v>5864</v>
      </c>
      <c r="H398" s="170" t="s">
        <v>6317</v>
      </c>
      <c r="I398" s="145" t="s">
        <v>5864</v>
      </c>
      <c r="J398" s="171" t="str">
        <f t="shared" si="25"/>
        <v>IC.PU.060407</v>
      </c>
      <c r="K398" s="170" t="s">
        <v>12175</v>
      </c>
      <c r="L398" s="145" t="str">
        <f t="shared" si="26"/>
        <v>Commercial</v>
      </c>
      <c r="M398" s="171" t="str">
        <f t="shared" si="27"/>
        <v>PI.IC.PU.060407.01</v>
      </c>
      <c r="N398" s="171"/>
      <c r="O398" s="171" t="str">
        <f t="shared" si="28"/>
        <v>PH.IC.PU.060407.01</v>
      </c>
      <c r="Q398" s="171" t="str">
        <f t="shared" si="29"/>
        <v>CL.IC.PU.060407.01</v>
      </c>
      <c r="R398" s="145" t="s">
        <v>12465</v>
      </c>
      <c r="S398" s="145">
        <v>719</v>
      </c>
      <c r="AR398" s="145" t="s">
        <v>12773</v>
      </c>
      <c r="AS398" s="145">
        <v>1749</v>
      </c>
    </row>
    <row r="399" spans="1:45" s="145" customFormat="1" ht="16">
      <c r="A399" s="145" t="s">
        <v>5692</v>
      </c>
      <c r="C399" s="170" t="s">
        <v>6988</v>
      </c>
      <c r="D399" s="145" t="s">
        <v>5865</v>
      </c>
      <c r="E399" s="170" t="s">
        <v>6291</v>
      </c>
      <c r="F399" s="145" t="s">
        <v>14633</v>
      </c>
      <c r="G399" s="145" t="s">
        <v>11574</v>
      </c>
      <c r="H399" s="170" t="s">
        <v>11848</v>
      </c>
      <c r="I399" s="145" t="s">
        <v>11575</v>
      </c>
      <c r="J399" s="171" t="str">
        <f t="shared" si="25"/>
        <v>IC.PU.060501</v>
      </c>
      <c r="K399" s="170" t="s">
        <v>12175</v>
      </c>
      <c r="L399" s="145" t="str">
        <f t="shared" si="26"/>
        <v xml:space="preserve">     Clean, dry and intact</v>
      </c>
      <c r="M399" s="171" t="str">
        <f t="shared" si="27"/>
        <v>PI.IC.PU.060501.01</v>
      </c>
      <c r="N399" s="171"/>
      <c r="O399" s="171" t="str">
        <f t="shared" si="28"/>
        <v>PH.IC.PU.060501.01</v>
      </c>
      <c r="Q399" s="171" t="str">
        <f t="shared" si="29"/>
        <v>CL.IC.PU.060501.01</v>
      </c>
      <c r="AR399" s="145" t="s">
        <v>12773</v>
      </c>
      <c r="AS399" s="145">
        <v>1749</v>
      </c>
    </row>
    <row r="400" spans="1:45" s="145" customFormat="1" ht="16">
      <c r="A400" s="145" t="s">
        <v>5692</v>
      </c>
      <c r="C400" s="170" t="s">
        <v>6988</v>
      </c>
      <c r="E400" s="170" t="s">
        <v>6291</v>
      </c>
      <c r="F400" s="145" t="s">
        <v>14633</v>
      </c>
      <c r="G400" s="145" t="s">
        <v>11410</v>
      </c>
      <c r="H400" s="170" t="s">
        <v>12030</v>
      </c>
      <c r="I400" s="145" t="s">
        <v>11411</v>
      </c>
      <c r="J400" s="171" t="str">
        <f t="shared" si="25"/>
        <v>IC.PU.060502</v>
      </c>
      <c r="K400" s="170" t="s">
        <v>12175</v>
      </c>
      <c r="L400" s="145" t="str">
        <f t="shared" si="26"/>
        <v xml:space="preserve">     Reinforced: specify date/time</v>
      </c>
      <c r="M400" s="171" t="str">
        <f t="shared" si="27"/>
        <v>PI.IC.PU.060502.01</v>
      </c>
      <c r="N400" s="171"/>
      <c r="O400" s="171" t="str">
        <f t="shared" si="28"/>
        <v>PH.IC.PU.060502.01</v>
      </c>
      <c r="Q400" s="171" t="str">
        <f t="shared" si="29"/>
        <v>CL.IC.PU.060502.01</v>
      </c>
      <c r="AR400" s="145" t="s">
        <v>12773</v>
      </c>
      <c r="AS400" s="145">
        <v>1749</v>
      </c>
    </row>
    <row r="401" spans="1:45" s="145" customFormat="1" ht="16">
      <c r="A401" s="145" t="s">
        <v>5692</v>
      </c>
      <c r="C401" s="170" t="s">
        <v>6988</v>
      </c>
      <c r="E401" s="170" t="s">
        <v>6291</v>
      </c>
      <c r="F401" s="145" t="s">
        <v>14633</v>
      </c>
      <c r="G401" s="145" t="s">
        <v>8907</v>
      </c>
      <c r="H401" s="170" t="s">
        <v>12032</v>
      </c>
      <c r="I401" s="145" t="s">
        <v>11393</v>
      </c>
      <c r="J401" s="171" t="str">
        <f t="shared" si="25"/>
        <v>IC.PU.060503</v>
      </c>
      <c r="K401" s="170" t="s">
        <v>12175</v>
      </c>
      <c r="L401" s="145" t="str">
        <f t="shared" si="26"/>
        <v xml:space="preserve">     Changed: specify date/time</v>
      </c>
      <c r="M401" s="171" t="str">
        <f t="shared" si="27"/>
        <v>PI.IC.PU.060503.01</v>
      </c>
      <c r="N401" s="171"/>
      <c r="O401" s="171" t="str">
        <f t="shared" si="28"/>
        <v>PH.IC.PU.060503.01</v>
      </c>
      <c r="Q401" s="171" t="str">
        <f t="shared" si="29"/>
        <v>CL.IC.PU.060503.01</v>
      </c>
      <c r="AR401" s="145" t="s">
        <v>12773</v>
      </c>
      <c r="AS401" s="145">
        <v>1749</v>
      </c>
    </row>
    <row r="402" spans="1:45" s="145" customFormat="1" ht="16">
      <c r="A402" s="145" t="s">
        <v>5692</v>
      </c>
      <c r="C402" s="170" t="s">
        <v>6988</v>
      </c>
      <c r="E402" s="170" t="s">
        <v>6291</v>
      </c>
      <c r="F402" s="145" t="s">
        <v>14633</v>
      </c>
      <c r="G402" s="145" t="s">
        <v>7024</v>
      </c>
      <c r="H402" s="170" t="s">
        <v>6464</v>
      </c>
      <c r="I402" s="145" t="s">
        <v>7024</v>
      </c>
      <c r="J402" s="171" t="str">
        <f t="shared" si="25"/>
        <v>IC.PU.060504</v>
      </c>
      <c r="K402" s="170" t="s">
        <v>12175</v>
      </c>
      <c r="L402" s="145" t="str">
        <f t="shared" si="26"/>
        <v>Clean</v>
      </c>
      <c r="M402" s="171" t="str">
        <f t="shared" si="27"/>
        <v>PI.IC.PU.060504.01</v>
      </c>
      <c r="N402" s="171"/>
      <c r="O402" s="171" t="str">
        <f t="shared" si="28"/>
        <v>PH.IC.PU.060504.01</v>
      </c>
      <c r="Q402" s="171" t="str">
        <f t="shared" si="29"/>
        <v>CL.IC.PU.060504.01</v>
      </c>
      <c r="R402" s="145" t="s">
        <v>12465</v>
      </c>
      <c r="S402" s="145">
        <v>97</v>
      </c>
      <c r="AR402" s="145" t="s">
        <v>12773</v>
      </c>
      <c r="AS402" s="145">
        <v>1749</v>
      </c>
    </row>
    <row r="403" spans="1:45" s="145" customFormat="1" ht="16">
      <c r="A403" s="145" t="s">
        <v>5692</v>
      </c>
      <c r="C403" s="170" t="s">
        <v>6988</v>
      </c>
      <c r="E403" s="170" t="s">
        <v>6291</v>
      </c>
      <c r="F403" s="145" t="s">
        <v>14633</v>
      </c>
      <c r="G403" s="145" t="s">
        <v>7296</v>
      </c>
      <c r="H403" s="170" t="s">
        <v>6291</v>
      </c>
      <c r="I403" s="145" t="s">
        <v>7296</v>
      </c>
      <c r="J403" s="171" t="str">
        <f t="shared" si="25"/>
        <v>IC.PU.060505</v>
      </c>
      <c r="K403" s="170" t="s">
        <v>12175</v>
      </c>
      <c r="L403" s="145" t="str">
        <f t="shared" si="26"/>
        <v>Dry</v>
      </c>
      <c r="M403" s="171" t="str">
        <f t="shared" si="27"/>
        <v>PI.IC.PU.060505.01</v>
      </c>
      <c r="N403" s="171"/>
      <c r="O403" s="171" t="str">
        <f t="shared" si="28"/>
        <v>PH.IC.PU.060505.01</v>
      </c>
      <c r="Q403" s="171" t="str">
        <f t="shared" si="29"/>
        <v>CL.IC.PU.060505.01</v>
      </c>
      <c r="R403" s="145" t="s">
        <v>12465</v>
      </c>
      <c r="S403" s="145">
        <v>97</v>
      </c>
      <c r="AR403" s="145" t="s">
        <v>12773</v>
      </c>
      <c r="AS403" s="145">
        <v>1749</v>
      </c>
    </row>
    <row r="404" spans="1:45" s="145" customFormat="1" ht="16">
      <c r="A404" s="145" t="s">
        <v>5692</v>
      </c>
      <c r="C404" s="170" t="s">
        <v>6988</v>
      </c>
      <c r="E404" s="170" t="s">
        <v>6291</v>
      </c>
      <c r="F404" s="145" t="s">
        <v>14633</v>
      </c>
      <c r="G404" s="145" t="s">
        <v>9339</v>
      </c>
      <c r="H404" s="170" t="s">
        <v>6988</v>
      </c>
      <c r="I404" s="145" t="s">
        <v>9339</v>
      </c>
      <c r="J404" s="171" t="str">
        <f t="shared" si="25"/>
        <v>IC.PU.060506</v>
      </c>
      <c r="K404" s="170" t="s">
        <v>12175</v>
      </c>
      <c r="L404" s="145" t="str">
        <f t="shared" si="26"/>
        <v>Intact</v>
      </c>
      <c r="M404" s="171" t="str">
        <f t="shared" si="27"/>
        <v>PI.IC.PU.060506.01</v>
      </c>
      <c r="N404" s="171"/>
      <c r="O404" s="171" t="str">
        <f t="shared" si="28"/>
        <v>PH.IC.PU.060506.01</v>
      </c>
      <c r="Q404" s="171" t="str">
        <f t="shared" si="29"/>
        <v>CL.IC.PU.060506.01</v>
      </c>
      <c r="R404" s="145" t="s">
        <v>12465</v>
      </c>
      <c r="S404" s="145">
        <v>97</v>
      </c>
      <c r="AR404" s="145" t="s">
        <v>12773</v>
      </c>
      <c r="AS404" s="145">
        <v>1749</v>
      </c>
    </row>
    <row r="405" spans="1:45" s="145" customFormat="1" ht="16">
      <c r="A405" s="145" t="s">
        <v>5692</v>
      </c>
      <c r="C405" s="170" t="s">
        <v>6988</v>
      </c>
      <c r="E405" s="170" t="s">
        <v>6291</v>
      </c>
      <c r="F405" s="145" t="s">
        <v>14633</v>
      </c>
      <c r="G405" s="145" t="s">
        <v>2826</v>
      </c>
      <c r="H405" s="170" t="s">
        <v>2533</v>
      </c>
      <c r="I405" s="145" t="s">
        <v>2826</v>
      </c>
      <c r="J405" s="171" t="str">
        <f t="shared" si="25"/>
        <v>IC.PU.060507</v>
      </c>
      <c r="K405" s="170" t="s">
        <v>12175</v>
      </c>
      <c r="L405" s="145" t="str">
        <f t="shared" si="26"/>
        <v>Stained</v>
      </c>
      <c r="M405" s="171" t="str">
        <f t="shared" si="27"/>
        <v>PI.IC.PU.060507.01</v>
      </c>
      <c r="N405" s="171"/>
      <c r="O405" s="171" t="str">
        <f t="shared" si="28"/>
        <v>PH.IC.PU.060507.01</v>
      </c>
      <c r="Q405" s="171" t="str">
        <f t="shared" si="29"/>
        <v>CL.IC.PU.060507.01</v>
      </c>
      <c r="AR405" s="145" t="s">
        <v>12773</v>
      </c>
      <c r="AS405" s="145">
        <v>1749</v>
      </c>
    </row>
    <row r="406" spans="1:45" s="145" customFormat="1" ht="16">
      <c r="A406" s="145" t="s">
        <v>5692</v>
      </c>
      <c r="C406" s="170" t="s">
        <v>6988</v>
      </c>
      <c r="E406" s="170" t="s">
        <v>6291</v>
      </c>
      <c r="F406" s="145" t="s">
        <v>14633</v>
      </c>
      <c r="G406" s="145" t="s">
        <v>2827</v>
      </c>
      <c r="H406" s="170" t="s">
        <v>2535</v>
      </c>
      <c r="I406" s="145" t="s">
        <v>2837</v>
      </c>
      <c r="J406" s="171" t="str">
        <f t="shared" si="25"/>
        <v>IC.PU.060508</v>
      </c>
      <c r="K406" s="170" t="s">
        <v>12175</v>
      </c>
      <c r="L406" s="145" t="str">
        <f t="shared" si="26"/>
        <v>Saturated</v>
      </c>
      <c r="M406" s="171" t="str">
        <f t="shared" si="27"/>
        <v>PI.IC.PU.060508.01</v>
      </c>
      <c r="N406" s="171"/>
      <c r="O406" s="171" t="str">
        <f t="shared" si="28"/>
        <v>PH.IC.PU.060508.01</v>
      </c>
      <c r="Q406" s="171" t="str">
        <f t="shared" si="29"/>
        <v>CL.IC.PU.060508.01</v>
      </c>
      <c r="V406" s="145" t="s">
        <v>2828</v>
      </c>
      <c r="W406" s="145">
        <v>1054</v>
      </c>
      <c r="AR406" s="145" t="s">
        <v>12773</v>
      </c>
      <c r="AS406" s="145">
        <v>1749</v>
      </c>
    </row>
    <row r="407" spans="1:45" s="145" customFormat="1" ht="16">
      <c r="A407" s="145" t="s">
        <v>5692</v>
      </c>
      <c r="C407" s="170" t="s">
        <v>6988</v>
      </c>
      <c r="D407" s="145" t="s">
        <v>9392</v>
      </c>
      <c r="E407" s="170" t="s">
        <v>6988</v>
      </c>
      <c r="F407" s="145" t="s">
        <v>14633</v>
      </c>
      <c r="G407" s="145" t="s">
        <v>5746</v>
      </c>
      <c r="H407" s="170" t="s">
        <v>11848</v>
      </c>
      <c r="I407" s="145" t="s">
        <v>11964</v>
      </c>
      <c r="J407" s="171" t="str">
        <f t="shared" si="25"/>
        <v>IC.PU.060601</v>
      </c>
      <c r="K407" s="170" t="s">
        <v>2379</v>
      </c>
      <c r="L407" s="145" t="str">
        <f t="shared" si="26"/>
        <v xml:space="preserve">     Cleansed with normal saline</v>
      </c>
      <c r="M407" s="171" t="str">
        <f t="shared" si="27"/>
        <v>PI.IC.PU.060601.01</v>
      </c>
      <c r="N407" s="171"/>
      <c r="O407" s="171" t="str">
        <f t="shared" si="28"/>
        <v>PH.IC.PU.060601.01</v>
      </c>
      <c r="Q407" s="171" t="str">
        <f t="shared" si="29"/>
        <v>CL.IC.PU.060601.01</v>
      </c>
      <c r="AR407" s="145" t="s">
        <v>12773</v>
      </c>
      <c r="AS407" s="145">
        <v>1749</v>
      </c>
    </row>
    <row r="408" spans="1:45" s="145" customFormat="1" ht="16">
      <c r="A408" s="145" t="s">
        <v>5692</v>
      </c>
      <c r="C408" s="170" t="s">
        <v>6988</v>
      </c>
      <c r="E408" s="170" t="s">
        <v>6988</v>
      </c>
      <c r="F408" s="145" t="s">
        <v>14633</v>
      </c>
      <c r="G408" s="145" t="s">
        <v>5747</v>
      </c>
      <c r="H408" s="170" t="s">
        <v>12030</v>
      </c>
      <c r="I408" s="145" t="s">
        <v>10703</v>
      </c>
      <c r="J408" s="171" t="str">
        <f t="shared" si="25"/>
        <v>IC.PU.060602</v>
      </c>
      <c r="K408" s="170" t="s">
        <v>2379</v>
      </c>
      <c r="L408" s="145" t="str">
        <f t="shared" si="26"/>
        <v xml:space="preserve">     Cleansed with other: specify</v>
      </c>
      <c r="M408" s="171" t="str">
        <f t="shared" si="27"/>
        <v>PI.IC.PU.060602.01</v>
      </c>
      <c r="N408" s="171"/>
      <c r="O408" s="171" t="str">
        <f t="shared" si="28"/>
        <v>PH.IC.PU.060602.01</v>
      </c>
      <c r="Q408" s="171" t="str">
        <f t="shared" si="29"/>
        <v>CL.IC.PU.060602.01</v>
      </c>
      <c r="AR408" s="145" t="s">
        <v>12773</v>
      </c>
      <c r="AS408" s="145">
        <v>1749</v>
      </c>
    </row>
    <row r="409" spans="1:45" s="145" customFormat="1" ht="16">
      <c r="A409" s="145" t="s">
        <v>5692</v>
      </c>
      <c r="C409" s="170" t="s">
        <v>6988</v>
      </c>
      <c r="E409" s="170" t="s">
        <v>6988</v>
      </c>
      <c r="F409" s="145" t="s">
        <v>14633</v>
      </c>
      <c r="G409" s="145" t="s">
        <v>11484</v>
      </c>
      <c r="H409" s="170" t="s">
        <v>12185</v>
      </c>
      <c r="I409" s="145" t="s">
        <v>11484</v>
      </c>
      <c r="J409" s="171" t="str">
        <f t="shared" ref="J409:J477" si="30">CONCATENATE("IC.PU.",C409,E409,H409)</f>
        <v>IC.PU.060603</v>
      </c>
      <c r="K409" s="170" t="s">
        <v>12175</v>
      </c>
      <c r="L409" s="145" t="str">
        <f t="shared" ref="L409:L477" si="31">G409</f>
        <v>Chlorhexidine</v>
      </c>
      <c r="M409" s="171" t="str">
        <f t="shared" ref="M409:M477" si="32">CONCATENATE("PI.",J409,".",K409)</f>
        <v>PI.IC.PU.060603.01</v>
      </c>
      <c r="N409" s="171"/>
      <c r="O409" s="171" t="str">
        <f t="shared" ref="O409:O477" si="33">CONCATENATE("PH.",J409,".",K409)</f>
        <v>PH.IC.PU.060603.01</v>
      </c>
      <c r="Q409" s="171" t="str">
        <f t="shared" ref="Q409:Q477" si="34">CONCATENATE("CL.",J409,".",K409)</f>
        <v>CL.IC.PU.060603.01</v>
      </c>
      <c r="R409" s="145" t="s">
        <v>12465</v>
      </c>
      <c r="S409" s="145">
        <v>717</v>
      </c>
      <c r="AR409" s="145" t="s">
        <v>12773</v>
      </c>
      <c r="AS409" s="145">
        <v>1749</v>
      </c>
    </row>
    <row r="410" spans="1:45" s="145" customFormat="1" ht="16">
      <c r="A410" s="145" t="s">
        <v>5692</v>
      </c>
      <c r="C410" s="170" t="s">
        <v>6988</v>
      </c>
      <c r="E410" s="170" t="s">
        <v>6988</v>
      </c>
      <c r="F410" s="145" t="s">
        <v>14633</v>
      </c>
      <c r="G410" s="145" t="s">
        <v>5574</v>
      </c>
      <c r="H410" s="170" t="s">
        <v>12594</v>
      </c>
      <c r="I410" s="145" t="s">
        <v>5574</v>
      </c>
      <c r="J410" s="171" t="str">
        <f t="shared" si="30"/>
        <v>IC.PU.060604</v>
      </c>
      <c r="K410" s="170" t="s">
        <v>2379</v>
      </c>
      <c r="L410" s="145" t="str">
        <f t="shared" si="31"/>
        <v>Betadine</v>
      </c>
      <c r="M410" s="171" t="str">
        <f t="shared" si="32"/>
        <v>PI.IC.PU.060604.01</v>
      </c>
      <c r="N410" s="171"/>
      <c r="O410" s="171" t="str">
        <f t="shared" si="33"/>
        <v>PH.IC.PU.060604.01</v>
      </c>
      <c r="Q410" s="171" t="str">
        <f t="shared" si="34"/>
        <v>CL.IC.PU.060604.01</v>
      </c>
      <c r="R410" s="145" t="s">
        <v>12465</v>
      </c>
      <c r="S410" s="145">
        <v>718</v>
      </c>
      <c r="AR410" s="145" t="s">
        <v>12773</v>
      </c>
      <c r="AS410" s="145">
        <v>1749</v>
      </c>
    </row>
    <row r="411" spans="1:45" s="145" customFormat="1" ht="16">
      <c r="A411" s="145" t="s">
        <v>5692</v>
      </c>
      <c r="C411" s="170" t="s">
        <v>6988</v>
      </c>
      <c r="D411" s="145" t="s">
        <v>8585</v>
      </c>
      <c r="E411" s="170" t="s">
        <v>6317</v>
      </c>
      <c r="F411" s="145" t="s">
        <v>14633</v>
      </c>
      <c r="G411" s="145" t="s">
        <v>11398</v>
      </c>
      <c r="H411" s="170" t="s">
        <v>11848</v>
      </c>
      <c r="I411" s="145" t="s">
        <v>12157</v>
      </c>
      <c r="J411" s="171" t="str">
        <f t="shared" si="30"/>
        <v>IC.PU.060701</v>
      </c>
      <c r="K411" s="170" t="s">
        <v>2379</v>
      </c>
      <c r="L411" s="145" t="str">
        <f t="shared" si="31"/>
        <v xml:space="preserve">     Drainage none</v>
      </c>
      <c r="M411" s="171" t="str">
        <f t="shared" si="32"/>
        <v>PI.IC.PU.060701.01</v>
      </c>
      <c r="N411" s="171"/>
      <c r="O411" s="171" t="str">
        <f t="shared" si="33"/>
        <v>PH.IC.PU.060701.01</v>
      </c>
      <c r="Q411" s="171" t="str">
        <f t="shared" si="34"/>
        <v>CL.IC.PU.060701.01</v>
      </c>
      <c r="AR411" s="145" t="s">
        <v>12773</v>
      </c>
      <c r="AS411" s="145">
        <v>1749</v>
      </c>
    </row>
    <row r="412" spans="1:45" s="145" customFormat="1" ht="16">
      <c r="A412" s="145" t="s">
        <v>5692</v>
      </c>
      <c r="C412" s="170" t="s">
        <v>6988</v>
      </c>
      <c r="E412" s="170" t="s">
        <v>6317</v>
      </c>
      <c r="F412" s="145" t="s">
        <v>14633</v>
      </c>
      <c r="G412" s="145" t="s">
        <v>14528</v>
      </c>
      <c r="H412" s="170" t="s">
        <v>12030</v>
      </c>
      <c r="I412" s="145" t="s">
        <v>10906</v>
      </c>
      <c r="J412" s="171" t="str">
        <f t="shared" si="30"/>
        <v>IC.PU.060702</v>
      </c>
      <c r="K412" s="170" t="s">
        <v>2379</v>
      </c>
      <c r="L412" s="145" t="str">
        <f t="shared" si="31"/>
        <v xml:space="preserve">     Drainage Serosanguineous</v>
      </c>
      <c r="M412" s="171" t="str">
        <f t="shared" si="32"/>
        <v>PI.IC.PU.060702.01</v>
      </c>
      <c r="N412" s="171"/>
      <c r="O412" s="171" t="str">
        <f t="shared" si="33"/>
        <v>PH.IC.PU.060702.01</v>
      </c>
      <c r="Q412" s="171" t="str">
        <f t="shared" si="34"/>
        <v>CL.IC.PU.060702.01</v>
      </c>
      <c r="AR412" s="145" t="s">
        <v>12773</v>
      </c>
      <c r="AS412" s="145">
        <v>1749</v>
      </c>
    </row>
    <row r="413" spans="1:45" s="145" customFormat="1" ht="16">
      <c r="A413" s="145" t="s">
        <v>5692</v>
      </c>
      <c r="C413" s="170" t="s">
        <v>6988</v>
      </c>
      <c r="E413" s="170" t="s">
        <v>6317</v>
      </c>
      <c r="F413" s="145" t="s">
        <v>14633</v>
      </c>
      <c r="G413" s="145" t="s">
        <v>14529</v>
      </c>
      <c r="H413" s="170" t="s">
        <v>12032</v>
      </c>
      <c r="I413" s="145" t="s">
        <v>11883</v>
      </c>
      <c r="J413" s="171" t="str">
        <f t="shared" si="30"/>
        <v>IC.PU.060703</v>
      </c>
      <c r="K413" s="170" t="s">
        <v>2379</v>
      </c>
      <c r="L413" s="145" t="str">
        <f t="shared" si="31"/>
        <v xml:space="preserve">     Drainage bloody</v>
      </c>
      <c r="M413" s="171" t="str">
        <f t="shared" si="32"/>
        <v>PI.IC.PU.060703.01</v>
      </c>
      <c r="N413" s="171"/>
      <c r="O413" s="171" t="str">
        <f t="shared" si="33"/>
        <v>PH.IC.PU.060703.01</v>
      </c>
      <c r="Q413" s="171" t="str">
        <f t="shared" si="34"/>
        <v>CL.IC.PU.060703.01</v>
      </c>
      <c r="AR413" s="145" t="s">
        <v>12773</v>
      </c>
      <c r="AS413" s="145">
        <v>1749</v>
      </c>
    </row>
    <row r="414" spans="1:45" s="145" customFormat="1" ht="16">
      <c r="A414" s="145" t="s">
        <v>5692</v>
      </c>
      <c r="C414" s="170" t="s">
        <v>6988</v>
      </c>
      <c r="E414" s="170" t="s">
        <v>6317</v>
      </c>
      <c r="F414" s="145" t="s">
        <v>14633</v>
      </c>
      <c r="G414" s="145" t="s">
        <v>14530</v>
      </c>
      <c r="H414" s="170" t="s">
        <v>12028</v>
      </c>
      <c r="I414" s="145" t="s">
        <v>11548</v>
      </c>
      <c r="J414" s="171" t="str">
        <f t="shared" si="30"/>
        <v>IC.PU.060704</v>
      </c>
      <c r="K414" s="170" t="s">
        <v>12175</v>
      </c>
      <c r="L414" s="145" t="str">
        <f t="shared" si="31"/>
        <v xml:space="preserve">     Drainage serous</v>
      </c>
      <c r="M414" s="171" t="str">
        <f t="shared" si="32"/>
        <v>PI.IC.PU.060704.01</v>
      </c>
      <c r="N414" s="171"/>
      <c r="O414" s="171" t="str">
        <f t="shared" si="33"/>
        <v>PH.IC.PU.060704.01</v>
      </c>
      <c r="Q414" s="171" t="str">
        <f t="shared" si="34"/>
        <v>CL.IC.PU.060704.01</v>
      </c>
      <c r="AR414" s="145" t="s">
        <v>12773</v>
      </c>
      <c r="AS414" s="145">
        <v>1749</v>
      </c>
    </row>
    <row r="415" spans="1:45" s="145" customFormat="1" ht="16">
      <c r="A415" s="145" t="s">
        <v>5692</v>
      </c>
      <c r="C415" s="170" t="s">
        <v>6988</v>
      </c>
      <c r="E415" s="170" t="s">
        <v>6317</v>
      </c>
      <c r="F415" s="145" t="s">
        <v>14633</v>
      </c>
      <c r="G415" s="145" t="s">
        <v>14531</v>
      </c>
      <c r="H415" s="170" t="s">
        <v>12210</v>
      </c>
      <c r="I415" s="145" t="s">
        <v>11554</v>
      </c>
      <c r="J415" s="171" t="str">
        <f t="shared" si="30"/>
        <v>IC.PU.060705</v>
      </c>
      <c r="K415" s="170" t="s">
        <v>12175</v>
      </c>
      <c r="L415" s="145" t="str">
        <f t="shared" si="31"/>
        <v xml:space="preserve">     Drainage purulent</v>
      </c>
      <c r="M415" s="171" t="str">
        <f t="shared" si="32"/>
        <v>PI.IC.PU.060705.01</v>
      </c>
      <c r="N415" s="171"/>
      <c r="O415" s="171" t="str">
        <f t="shared" si="33"/>
        <v>PH.IC.PU.060705.01</v>
      </c>
      <c r="Q415" s="171" t="str">
        <f t="shared" si="34"/>
        <v>CL.IC.PU.060705.01</v>
      </c>
      <c r="AR415" s="145" t="s">
        <v>12773</v>
      </c>
      <c r="AS415" s="145">
        <v>1749</v>
      </c>
    </row>
    <row r="416" spans="1:45" s="145" customFormat="1" ht="16">
      <c r="A416" s="145" t="s">
        <v>5692</v>
      </c>
      <c r="C416" s="170" t="s">
        <v>6988</v>
      </c>
      <c r="D416" s="145" t="s">
        <v>14532</v>
      </c>
      <c r="E416" s="170" t="s">
        <v>3574</v>
      </c>
      <c r="F416" s="145" t="s">
        <v>14633</v>
      </c>
      <c r="G416" s="145" t="s">
        <v>11363</v>
      </c>
      <c r="H416" s="170" t="s">
        <v>11848</v>
      </c>
      <c r="I416" s="145" t="s">
        <v>12171</v>
      </c>
      <c r="J416" s="171" t="str">
        <f t="shared" si="30"/>
        <v>IC.PU.060801</v>
      </c>
      <c r="K416" s="170" t="s">
        <v>12175</v>
      </c>
      <c r="L416" s="145" t="str">
        <f t="shared" si="31"/>
        <v xml:space="preserve">     None</v>
      </c>
      <c r="M416" s="171" t="str">
        <f t="shared" si="32"/>
        <v>PI.IC.PU.060801.01</v>
      </c>
      <c r="N416" s="171"/>
      <c r="O416" s="171" t="str">
        <f t="shared" si="33"/>
        <v>PH.IC.PU.060801.01</v>
      </c>
      <c r="Q416" s="171" t="str">
        <f t="shared" si="34"/>
        <v>CL.IC.PU.060801.01</v>
      </c>
      <c r="AR416" s="145" t="s">
        <v>12773</v>
      </c>
      <c r="AS416" s="145">
        <v>1749</v>
      </c>
    </row>
    <row r="417" spans="1:45" s="145" customFormat="1" ht="16">
      <c r="A417" s="145" t="s">
        <v>5692</v>
      </c>
      <c r="C417" s="170" t="s">
        <v>6988</v>
      </c>
      <c r="E417" s="170" t="s">
        <v>3574</v>
      </c>
      <c r="F417" s="145" t="s">
        <v>14633</v>
      </c>
      <c r="G417" s="145" t="s">
        <v>14533</v>
      </c>
      <c r="H417" s="170" t="s">
        <v>12030</v>
      </c>
      <c r="I417" s="145" t="s">
        <v>9609</v>
      </c>
      <c r="J417" s="171" t="str">
        <f t="shared" si="30"/>
        <v>IC.PU.060802</v>
      </c>
      <c r="K417" s="170" t="s">
        <v>12175</v>
      </c>
      <c r="L417" s="145" t="str">
        <f t="shared" si="31"/>
        <v xml:space="preserve">     Drainage amount scant</v>
      </c>
      <c r="M417" s="171" t="str">
        <f t="shared" si="32"/>
        <v>PI.IC.PU.060802.01</v>
      </c>
      <c r="N417" s="171"/>
      <c r="O417" s="171" t="str">
        <f t="shared" si="33"/>
        <v>PH.IC.PU.060802.01</v>
      </c>
      <c r="Q417" s="171" t="str">
        <f t="shared" si="34"/>
        <v>CL.IC.PU.060802.01</v>
      </c>
      <c r="AR417" s="145" t="s">
        <v>12773</v>
      </c>
      <c r="AS417" s="145">
        <v>1749</v>
      </c>
    </row>
    <row r="418" spans="1:45" s="145" customFormat="1" ht="16">
      <c r="A418" s="145" t="s">
        <v>5692</v>
      </c>
      <c r="C418" s="170" t="s">
        <v>6988</v>
      </c>
      <c r="E418" s="170" t="s">
        <v>3574</v>
      </c>
      <c r="F418" s="145" t="s">
        <v>14633</v>
      </c>
      <c r="G418" s="145" t="s">
        <v>14534</v>
      </c>
      <c r="H418" s="170" t="s">
        <v>12032</v>
      </c>
      <c r="I418" s="145" t="s">
        <v>9423</v>
      </c>
      <c r="J418" s="171" t="str">
        <f t="shared" si="30"/>
        <v>IC.PU.060803</v>
      </c>
      <c r="K418" s="170" t="s">
        <v>12175</v>
      </c>
      <c r="L418" s="145" t="str">
        <f t="shared" si="31"/>
        <v xml:space="preserve">     Drainage amount small</v>
      </c>
      <c r="M418" s="171" t="str">
        <f t="shared" si="32"/>
        <v>PI.IC.PU.060803.01</v>
      </c>
      <c r="N418" s="171"/>
      <c r="O418" s="171" t="str">
        <f t="shared" si="33"/>
        <v>PH.IC.PU.060803.01</v>
      </c>
      <c r="Q418" s="171" t="str">
        <f t="shared" si="34"/>
        <v>CL.IC.PU.060803.01</v>
      </c>
      <c r="AR418" s="145" t="s">
        <v>12773</v>
      </c>
      <c r="AS418" s="145">
        <v>1749</v>
      </c>
    </row>
    <row r="419" spans="1:45" s="145" customFormat="1" ht="16">
      <c r="A419" s="145" t="s">
        <v>5692</v>
      </c>
      <c r="C419" s="170" t="s">
        <v>6988</v>
      </c>
      <c r="E419" s="170" t="s">
        <v>3574</v>
      </c>
      <c r="F419" s="145" t="s">
        <v>14633</v>
      </c>
      <c r="G419" s="145" t="s">
        <v>14535</v>
      </c>
      <c r="H419" s="170" t="s">
        <v>12028</v>
      </c>
      <c r="I419" s="145" t="s">
        <v>10117</v>
      </c>
      <c r="J419" s="171" t="str">
        <f t="shared" si="30"/>
        <v>IC.PU.060804</v>
      </c>
      <c r="K419" s="170" t="s">
        <v>12175</v>
      </c>
      <c r="L419" s="145" t="str">
        <f t="shared" si="31"/>
        <v xml:space="preserve">     Drainage amount moderate</v>
      </c>
      <c r="M419" s="171" t="str">
        <f t="shared" si="32"/>
        <v>PI.IC.PU.060804.01</v>
      </c>
      <c r="N419" s="171"/>
      <c r="O419" s="171" t="str">
        <f t="shared" si="33"/>
        <v>PH.IC.PU.060804.01</v>
      </c>
      <c r="Q419" s="171" t="str">
        <f t="shared" si="34"/>
        <v>CL.IC.PU.060804.01</v>
      </c>
      <c r="AR419" s="145" t="s">
        <v>12773</v>
      </c>
      <c r="AS419" s="145">
        <v>1749</v>
      </c>
    </row>
    <row r="420" spans="1:45" s="145" customFormat="1" ht="16">
      <c r="A420" s="145" t="s">
        <v>5692</v>
      </c>
      <c r="C420" s="170" t="s">
        <v>6988</v>
      </c>
      <c r="E420" s="170" t="s">
        <v>3574</v>
      </c>
      <c r="F420" s="145" t="s">
        <v>14633</v>
      </c>
      <c r="G420" s="145" t="s">
        <v>14536</v>
      </c>
      <c r="H420" s="170" t="s">
        <v>12210</v>
      </c>
      <c r="I420" s="145" t="s">
        <v>9426</v>
      </c>
      <c r="J420" s="171" t="str">
        <f t="shared" si="30"/>
        <v>IC.PU.060805</v>
      </c>
      <c r="K420" s="170" t="s">
        <v>12175</v>
      </c>
      <c r="L420" s="145" t="str">
        <f t="shared" si="31"/>
        <v xml:space="preserve">     Drainage amount large</v>
      </c>
      <c r="M420" s="171" t="str">
        <f t="shared" si="32"/>
        <v>PI.IC.PU.060805.01</v>
      </c>
      <c r="N420" s="171"/>
      <c r="O420" s="171" t="str">
        <f t="shared" si="33"/>
        <v>PH.IC.PU.060805.01</v>
      </c>
      <c r="Q420" s="171" t="str">
        <f t="shared" si="34"/>
        <v>CL.IC.PU.060805.01</v>
      </c>
      <c r="AR420" s="145" t="s">
        <v>12773</v>
      </c>
      <c r="AS420" s="145">
        <v>1749</v>
      </c>
    </row>
    <row r="421" spans="1:45" s="145" customFormat="1" ht="16">
      <c r="A421" s="145" t="s">
        <v>5692</v>
      </c>
      <c r="C421" s="170" t="s">
        <v>6988</v>
      </c>
      <c r="D421" s="145" t="s">
        <v>14539</v>
      </c>
      <c r="E421" s="170" t="s">
        <v>3690</v>
      </c>
      <c r="F421" s="145" t="s">
        <v>14633</v>
      </c>
      <c r="G421" s="145" t="s">
        <v>14537</v>
      </c>
      <c r="H421" s="170" t="s">
        <v>11848</v>
      </c>
      <c r="I421" s="145" t="s">
        <v>11753</v>
      </c>
      <c r="J421" s="171" t="str">
        <f t="shared" si="30"/>
        <v>IC.PU.060901</v>
      </c>
      <c r="K421" s="170" t="s">
        <v>12175</v>
      </c>
      <c r="L421" s="145" t="str">
        <f t="shared" si="31"/>
        <v xml:space="preserve">     Drainage unchanged</v>
      </c>
      <c r="M421" s="171" t="str">
        <f t="shared" si="32"/>
        <v>PI.IC.PU.060901.01</v>
      </c>
      <c r="N421" s="171"/>
      <c r="O421" s="171" t="str">
        <f t="shared" si="33"/>
        <v>PH.IC.PU.060901.01</v>
      </c>
      <c r="Q421" s="171" t="str">
        <f t="shared" si="34"/>
        <v>CL.IC.PU.060901.01</v>
      </c>
      <c r="AR421" s="145" t="s">
        <v>12773</v>
      </c>
      <c r="AS421" s="145">
        <v>1749</v>
      </c>
    </row>
    <row r="422" spans="1:45" s="145" customFormat="1" ht="16">
      <c r="A422" s="145" t="s">
        <v>5692</v>
      </c>
      <c r="C422" s="170" t="s">
        <v>6988</v>
      </c>
      <c r="E422" s="170" t="s">
        <v>3690</v>
      </c>
      <c r="F422" s="145" t="s">
        <v>14633</v>
      </c>
      <c r="G422" s="145" t="s">
        <v>14538</v>
      </c>
      <c r="H422" s="170" t="s">
        <v>12030</v>
      </c>
      <c r="I422" s="145" t="s">
        <v>11752</v>
      </c>
      <c r="J422" s="171" t="str">
        <f t="shared" si="30"/>
        <v>IC.PU.060902</v>
      </c>
      <c r="K422" s="170" t="s">
        <v>12175</v>
      </c>
      <c r="L422" s="145" t="str">
        <f t="shared" si="31"/>
        <v xml:space="preserve">     Drainage decreasing</v>
      </c>
      <c r="M422" s="171" t="str">
        <f t="shared" si="32"/>
        <v>PI.IC.PU.060902.01</v>
      </c>
      <c r="N422" s="171"/>
      <c r="O422" s="171" t="str">
        <f t="shared" si="33"/>
        <v>PH.IC.PU.060902.01</v>
      </c>
      <c r="Q422" s="171" t="str">
        <f t="shared" si="34"/>
        <v>CL.IC.PU.060902.01</v>
      </c>
      <c r="AR422" s="145" t="s">
        <v>12773</v>
      </c>
      <c r="AS422" s="145">
        <v>1749</v>
      </c>
    </row>
    <row r="423" spans="1:45" s="145" customFormat="1" ht="16">
      <c r="A423" s="145" t="s">
        <v>5692</v>
      </c>
      <c r="C423" s="170" t="s">
        <v>6988</v>
      </c>
      <c r="E423" s="170" t="s">
        <v>3690</v>
      </c>
      <c r="F423" s="145" t="s">
        <v>14633</v>
      </c>
      <c r="G423" s="145" t="s">
        <v>11582</v>
      </c>
      <c r="H423" s="170" t="s">
        <v>12032</v>
      </c>
      <c r="I423" s="145" t="s">
        <v>11583</v>
      </c>
      <c r="J423" s="171" t="str">
        <f t="shared" si="30"/>
        <v>IC.PU.060903</v>
      </c>
      <c r="K423" s="170" t="s">
        <v>12175</v>
      </c>
      <c r="L423" s="145" t="str">
        <f t="shared" si="31"/>
        <v xml:space="preserve">     Drainage increasing</v>
      </c>
      <c r="M423" s="171" t="str">
        <f t="shared" si="32"/>
        <v>PI.IC.PU.060903.01</v>
      </c>
      <c r="N423" s="171"/>
      <c r="O423" s="171" t="str">
        <f t="shared" si="33"/>
        <v>PH.IC.PU.060903.01</v>
      </c>
      <c r="Q423" s="171" t="str">
        <f t="shared" si="34"/>
        <v>CL.IC.PU.060903.01</v>
      </c>
      <c r="AR423" s="145" t="s">
        <v>12773</v>
      </c>
      <c r="AS423" s="145">
        <v>1749</v>
      </c>
    </row>
    <row r="424" spans="1:45" s="167" customFormat="1" ht="15">
      <c r="A424" s="167" t="s">
        <v>5692</v>
      </c>
      <c r="C424" s="61" t="s">
        <v>6988</v>
      </c>
      <c r="D424" s="167" t="s">
        <v>5433</v>
      </c>
      <c r="E424" s="61" t="s">
        <v>3188</v>
      </c>
      <c r="F424" s="167" t="s">
        <v>5353</v>
      </c>
      <c r="G424" s="167" t="s">
        <v>10463</v>
      </c>
      <c r="H424" s="62" t="s">
        <v>11848</v>
      </c>
      <c r="I424" s="167" t="s">
        <v>10463</v>
      </c>
      <c r="J424" s="63" t="str">
        <f t="shared" si="30"/>
        <v>IC.PU.061001</v>
      </c>
      <c r="K424" s="61" t="s">
        <v>12175</v>
      </c>
      <c r="L424" s="167" t="str">
        <f t="shared" si="31"/>
        <v>Present</v>
      </c>
      <c r="M424" s="168" t="str">
        <f t="shared" si="32"/>
        <v>PI.IC.PU.061001.01</v>
      </c>
      <c r="N424" s="168"/>
      <c r="O424" s="168" t="str">
        <f t="shared" si="33"/>
        <v>PH.IC.PU.061001.01</v>
      </c>
      <c r="Q424" s="168" t="str">
        <f t="shared" si="34"/>
        <v>CL.IC.PU.061001.01</v>
      </c>
    </row>
    <row r="425" spans="1:45" s="167" customFormat="1" ht="15">
      <c r="A425" s="167" t="s">
        <v>5692</v>
      </c>
      <c r="C425" s="61" t="s">
        <v>6988</v>
      </c>
      <c r="E425" s="61" t="s">
        <v>3188</v>
      </c>
      <c r="F425" s="167" t="s">
        <v>5353</v>
      </c>
      <c r="G425" s="167" t="s">
        <v>10464</v>
      </c>
      <c r="H425" s="62" t="s">
        <v>12030</v>
      </c>
      <c r="I425" s="167" t="s">
        <v>10464</v>
      </c>
      <c r="J425" s="63" t="str">
        <f t="shared" si="30"/>
        <v>IC.PU.061002</v>
      </c>
      <c r="K425" s="61" t="s">
        <v>12175</v>
      </c>
      <c r="L425" s="167" t="str">
        <f t="shared" si="31"/>
        <v>Absent</v>
      </c>
      <c r="M425" s="168" t="str">
        <f t="shared" si="32"/>
        <v>PI.IC.PU.061002.01</v>
      </c>
      <c r="N425" s="168"/>
      <c r="O425" s="168" t="str">
        <f t="shared" si="33"/>
        <v>PH.IC.PU.061002.01</v>
      </c>
      <c r="Q425" s="168" t="str">
        <f t="shared" si="34"/>
        <v>CL.IC.PU.061002.01</v>
      </c>
    </row>
    <row r="426" spans="1:45" s="167" customFormat="1" ht="15">
      <c r="A426" s="167" t="s">
        <v>5692</v>
      </c>
      <c r="C426" s="61" t="s">
        <v>6988</v>
      </c>
      <c r="D426" s="167" t="s">
        <v>7469</v>
      </c>
      <c r="E426" s="61" t="s">
        <v>5749</v>
      </c>
      <c r="F426" s="167" t="s">
        <v>5354</v>
      </c>
      <c r="G426" s="167" t="s">
        <v>5437</v>
      </c>
      <c r="H426" s="62" t="s">
        <v>11848</v>
      </c>
      <c r="I426" s="167" t="s">
        <v>5438</v>
      </c>
      <c r="J426" s="63" t="str">
        <f t="shared" si="30"/>
        <v>IC.PU.061101</v>
      </c>
      <c r="K426" s="61" t="s">
        <v>12175</v>
      </c>
      <c r="L426" s="167" t="str">
        <f t="shared" si="31"/>
        <v>Anterior right</v>
      </c>
      <c r="M426" s="168" t="str">
        <f t="shared" si="32"/>
        <v>PI.IC.PU.061101.01</v>
      </c>
      <c r="N426" s="168"/>
      <c r="O426" s="168" t="str">
        <f t="shared" si="33"/>
        <v>PH.IC.PU.061101.01</v>
      </c>
      <c r="Q426" s="168" t="str">
        <f t="shared" si="34"/>
        <v>CL.IC.PU.061101.01</v>
      </c>
    </row>
    <row r="427" spans="1:45" s="167" customFormat="1" ht="15">
      <c r="A427" s="167" t="s">
        <v>5692</v>
      </c>
      <c r="C427" s="61" t="s">
        <v>6988</v>
      </c>
      <c r="E427" s="61" t="s">
        <v>5749</v>
      </c>
      <c r="F427" s="167" t="s">
        <v>5354</v>
      </c>
      <c r="G427" s="167" t="s">
        <v>5621</v>
      </c>
      <c r="H427" s="62" t="s">
        <v>12030</v>
      </c>
      <c r="I427" s="167" t="s">
        <v>5440</v>
      </c>
      <c r="J427" s="63" t="str">
        <f t="shared" si="30"/>
        <v>IC.PU.061102</v>
      </c>
      <c r="K427" s="61" t="s">
        <v>12175</v>
      </c>
      <c r="L427" s="167" t="str">
        <f t="shared" si="31"/>
        <v>Anterior left</v>
      </c>
      <c r="M427" s="168" t="str">
        <f t="shared" si="32"/>
        <v>PI.IC.PU.061102.01</v>
      </c>
      <c r="N427" s="168"/>
      <c r="O427" s="168" t="str">
        <f t="shared" si="33"/>
        <v>PH.IC.PU.061102.01</v>
      </c>
      <c r="Q427" s="168" t="str">
        <f t="shared" si="34"/>
        <v>CL.IC.PU.061102.01</v>
      </c>
    </row>
    <row r="428" spans="1:45" s="167" customFormat="1" ht="15">
      <c r="A428" s="167" t="s">
        <v>5692</v>
      </c>
      <c r="C428" s="61" t="s">
        <v>6988</v>
      </c>
      <c r="E428" s="61" t="s">
        <v>5749</v>
      </c>
      <c r="F428" s="167" t="s">
        <v>5354</v>
      </c>
      <c r="G428" s="167" t="s">
        <v>8710</v>
      </c>
      <c r="H428" s="62" t="s">
        <v>12032</v>
      </c>
      <c r="I428" s="167" t="s">
        <v>8710</v>
      </c>
      <c r="J428" s="63" t="str">
        <f t="shared" si="30"/>
        <v>IC.PU.061103</v>
      </c>
      <c r="K428" s="61" t="s">
        <v>12175</v>
      </c>
      <c r="L428" s="167" t="str">
        <f t="shared" si="31"/>
        <v>Mediastinal</v>
      </c>
      <c r="M428" s="168" t="str">
        <f t="shared" si="32"/>
        <v>PI.IC.PU.061103.01</v>
      </c>
      <c r="N428" s="168"/>
      <c r="O428" s="168" t="str">
        <f t="shared" si="33"/>
        <v>PH.IC.PU.061103.01</v>
      </c>
      <c r="Q428" s="168" t="str">
        <f t="shared" si="34"/>
        <v>CL.IC.PU.061103.01</v>
      </c>
    </row>
    <row r="429" spans="1:45" s="167" customFormat="1" ht="15">
      <c r="A429" s="167" t="s">
        <v>5692</v>
      </c>
      <c r="C429" s="61" t="s">
        <v>6988</v>
      </c>
      <c r="E429" s="61" t="s">
        <v>5749</v>
      </c>
      <c r="F429" s="167" t="s">
        <v>5354</v>
      </c>
      <c r="G429" s="167" t="s">
        <v>5441</v>
      </c>
      <c r="H429" s="62" t="s">
        <v>12028</v>
      </c>
      <c r="I429" s="167" t="s">
        <v>5441</v>
      </c>
      <c r="J429" s="63" t="str">
        <f t="shared" si="30"/>
        <v>IC.PU.061104</v>
      </c>
      <c r="K429" s="61" t="s">
        <v>12175</v>
      </c>
      <c r="L429" s="167" t="str">
        <f t="shared" si="31"/>
        <v>Pleural</v>
      </c>
      <c r="M429" s="168" t="str">
        <f t="shared" si="32"/>
        <v>PI.IC.PU.061104.01</v>
      </c>
      <c r="N429" s="168"/>
      <c r="O429" s="168" t="str">
        <f t="shared" si="33"/>
        <v>PH.IC.PU.061104.01</v>
      </c>
      <c r="Q429" s="168" t="str">
        <f t="shared" si="34"/>
        <v>CL.IC.PU.061104.01</v>
      </c>
    </row>
    <row r="430" spans="1:45" s="167" customFormat="1" ht="15">
      <c r="A430" s="167" t="s">
        <v>5692</v>
      </c>
      <c r="C430" s="61" t="s">
        <v>6988</v>
      </c>
      <c r="E430" s="61" t="s">
        <v>5749</v>
      </c>
      <c r="F430" s="167" t="s">
        <v>5354</v>
      </c>
      <c r="G430" s="167" t="s">
        <v>5442</v>
      </c>
      <c r="H430" s="62" t="s">
        <v>12210</v>
      </c>
      <c r="I430" s="167" t="s">
        <v>5443</v>
      </c>
      <c r="J430" s="63" t="str">
        <f t="shared" si="30"/>
        <v>IC.PU.061105</v>
      </c>
      <c r="K430" s="61" t="s">
        <v>12175</v>
      </c>
      <c r="L430" s="167" t="str">
        <f t="shared" si="31"/>
        <v>Posterior right</v>
      </c>
      <c r="M430" s="168" t="str">
        <f t="shared" si="32"/>
        <v>PI.IC.PU.061105.01</v>
      </c>
      <c r="N430" s="168"/>
      <c r="O430" s="168" t="str">
        <f t="shared" si="33"/>
        <v>PH.IC.PU.061105.01</v>
      </c>
      <c r="Q430" s="168" t="str">
        <f t="shared" si="34"/>
        <v>CL.IC.PU.061105.01</v>
      </c>
    </row>
    <row r="431" spans="1:45" s="167" customFormat="1" ht="15">
      <c r="A431" s="167" t="s">
        <v>5692</v>
      </c>
      <c r="C431" s="61" t="s">
        <v>6988</v>
      </c>
      <c r="E431" s="61" t="s">
        <v>5749</v>
      </c>
      <c r="F431" s="167" t="s">
        <v>5354</v>
      </c>
      <c r="G431" s="167" t="s">
        <v>5444</v>
      </c>
      <c r="H431" s="62" t="s">
        <v>12212</v>
      </c>
      <c r="I431" s="167" t="s">
        <v>5445</v>
      </c>
      <c r="J431" s="63" t="str">
        <f t="shared" si="30"/>
        <v>IC.PU.061106</v>
      </c>
      <c r="K431" s="61" t="s">
        <v>12175</v>
      </c>
      <c r="L431" s="167" t="str">
        <f t="shared" si="31"/>
        <v>Posterior left</v>
      </c>
      <c r="M431" s="168" t="str">
        <f t="shared" si="32"/>
        <v>PI.IC.PU.061106.01</v>
      </c>
      <c r="N431" s="168"/>
      <c r="O431" s="168" t="str">
        <f t="shared" si="33"/>
        <v>PH.IC.PU.061106.01</v>
      </c>
      <c r="Q431" s="168" t="str">
        <f t="shared" si="34"/>
        <v>CL.IC.PU.061106.01</v>
      </c>
    </row>
    <row r="432" spans="1:45" s="167" customFormat="1" ht="15">
      <c r="A432" s="167" t="s">
        <v>5692</v>
      </c>
      <c r="C432" s="61" t="s">
        <v>6988</v>
      </c>
      <c r="E432" s="61" t="s">
        <v>5749</v>
      </c>
      <c r="F432" s="167" t="s">
        <v>5354</v>
      </c>
      <c r="G432" s="167" t="s">
        <v>13007</v>
      </c>
      <c r="H432" s="62" t="s">
        <v>6317</v>
      </c>
      <c r="I432" s="167" t="s">
        <v>5446</v>
      </c>
      <c r="J432" s="63" t="str">
        <f t="shared" si="30"/>
        <v>IC.PU.061107</v>
      </c>
      <c r="K432" s="61" t="s">
        <v>2379</v>
      </c>
      <c r="L432" s="167" t="str">
        <f t="shared" si="31"/>
        <v>Mediastinal Sump</v>
      </c>
      <c r="M432" s="168" t="str">
        <f t="shared" si="32"/>
        <v>PI.IC.PU.061107.01</v>
      </c>
      <c r="N432" s="168"/>
      <c r="O432" s="168" t="str">
        <f t="shared" si="33"/>
        <v>PH.IC.PU.061107.01</v>
      </c>
      <c r="Q432" s="168" t="str">
        <f t="shared" si="34"/>
        <v>CL.IC.PU.061107.01</v>
      </c>
      <c r="R432" s="167" t="s">
        <v>12465</v>
      </c>
      <c r="S432" s="167">
        <v>100</v>
      </c>
    </row>
    <row r="433" spans="1:41" s="167" customFormat="1" ht="15">
      <c r="A433" s="167" t="s">
        <v>5692</v>
      </c>
      <c r="C433" s="61" t="s">
        <v>12212</v>
      </c>
      <c r="E433" s="61" t="s">
        <v>5749</v>
      </c>
      <c r="F433" s="167" t="s">
        <v>5354</v>
      </c>
      <c r="G433" s="167" t="s">
        <v>13864</v>
      </c>
      <c r="H433" s="62" t="s">
        <v>11638</v>
      </c>
      <c r="I433" s="167" t="s">
        <v>13867</v>
      </c>
      <c r="J433" s="63" t="str">
        <f t="shared" si="30"/>
        <v>IC.PU.061108</v>
      </c>
      <c r="K433" s="61" t="s">
        <v>12175</v>
      </c>
      <c r="L433" s="167" t="str">
        <f t="shared" si="31"/>
        <v>Pleural right</v>
      </c>
      <c r="M433" s="168" t="str">
        <f t="shared" si="32"/>
        <v>PI.IC.PU.061108.01</v>
      </c>
      <c r="N433" s="168"/>
      <c r="O433" s="168" t="str">
        <f t="shared" si="33"/>
        <v>PH.IC.PU.061108.01</v>
      </c>
      <c r="Q433" s="168" t="str">
        <f t="shared" si="34"/>
        <v>CL.IC.PU.061108.01</v>
      </c>
      <c r="AN433" s="167" t="s">
        <v>12773</v>
      </c>
      <c r="AO433" s="167">
        <v>1521</v>
      </c>
    </row>
    <row r="434" spans="1:41" s="167" customFormat="1" ht="15">
      <c r="A434" s="167" t="s">
        <v>5692</v>
      </c>
      <c r="C434" s="61" t="s">
        <v>12212</v>
      </c>
      <c r="E434" s="61" t="s">
        <v>5749</v>
      </c>
      <c r="F434" s="167" t="s">
        <v>5354</v>
      </c>
      <c r="G434" s="167" t="s">
        <v>13865</v>
      </c>
      <c r="H434" s="62" t="s">
        <v>11639</v>
      </c>
      <c r="I434" s="167" t="s">
        <v>13866</v>
      </c>
      <c r="J434" s="63" t="str">
        <f t="shared" si="30"/>
        <v>IC.PU.061109</v>
      </c>
      <c r="K434" s="61" t="s">
        <v>1</v>
      </c>
      <c r="L434" s="167" t="str">
        <f t="shared" si="31"/>
        <v>Pleural left</v>
      </c>
      <c r="M434" s="168" t="str">
        <f t="shared" si="32"/>
        <v>PI.IC.PU.061109.01</v>
      </c>
      <c r="N434" s="168"/>
      <c r="O434" s="168" t="str">
        <f t="shared" si="33"/>
        <v>PH.IC.PU.061109.01</v>
      </c>
      <c r="Q434" s="168" t="str">
        <f t="shared" si="34"/>
        <v>CL.IC.PU.061109.01</v>
      </c>
      <c r="AN434" s="167" t="s">
        <v>12773</v>
      </c>
      <c r="AO434" s="167">
        <v>1521</v>
      </c>
    </row>
    <row r="435" spans="1:41" s="167" customFormat="1" ht="15">
      <c r="A435" s="167" t="s">
        <v>5692</v>
      </c>
      <c r="C435" s="61" t="s">
        <v>6988</v>
      </c>
      <c r="D435" s="167" t="s">
        <v>8040</v>
      </c>
      <c r="E435" s="61" t="s">
        <v>3064</v>
      </c>
      <c r="F435" s="167" t="s">
        <v>5355</v>
      </c>
      <c r="G435" s="167" t="s">
        <v>11363</v>
      </c>
      <c r="H435" s="62" t="s">
        <v>11848</v>
      </c>
      <c r="I435" s="167" t="s">
        <v>12157</v>
      </c>
      <c r="J435" s="63" t="str">
        <f t="shared" si="30"/>
        <v>IC.PU.061201</v>
      </c>
      <c r="K435" s="61" t="s">
        <v>2379</v>
      </c>
      <c r="L435" s="167" t="str">
        <f t="shared" si="31"/>
        <v xml:space="preserve">     None</v>
      </c>
      <c r="M435" s="168" t="str">
        <f t="shared" si="32"/>
        <v>PI.IC.PU.061201.01</v>
      </c>
      <c r="N435" s="168"/>
      <c r="O435" s="168" t="str">
        <f t="shared" si="33"/>
        <v>PH.IC.PU.061201.01</v>
      </c>
      <c r="Q435" s="168" t="str">
        <f t="shared" si="34"/>
        <v>CL.IC.PU.061201.01</v>
      </c>
    </row>
    <row r="436" spans="1:41" s="167" customFormat="1" ht="15">
      <c r="A436" s="167" t="s">
        <v>5692</v>
      </c>
      <c r="C436" s="61" t="s">
        <v>6988</v>
      </c>
      <c r="E436" s="61" t="s">
        <v>3064</v>
      </c>
      <c r="F436" s="167" t="s">
        <v>5355</v>
      </c>
      <c r="G436" s="167" t="s">
        <v>11860</v>
      </c>
      <c r="H436" s="62" t="s">
        <v>12030</v>
      </c>
      <c r="I436" s="167" t="s">
        <v>10192</v>
      </c>
      <c r="J436" s="63" t="str">
        <f t="shared" si="30"/>
        <v>IC.PU.061202</v>
      </c>
      <c r="K436" s="61" t="s">
        <v>12175</v>
      </c>
      <c r="L436" s="167" t="str">
        <f t="shared" si="31"/>
        <v xml:space="preserve">     Sutured</v>
      </c>
      <c r="M436" s="168" t="str">
        <f t="shared" si="32"/>
        <v>PI.IC.PU.061202.01</v>
      </c>
      <c r="N436" s="168"/>
      <c r="O436" s="168" t="str">
        <f t="shared" si="33"/>
        <v>PH.IC.PU.061202.01</v>
      </c>
      <c r="Q436" s="168" t="str">
        <f t="shared" si="34"/>
        <v>CL.IC.PU.061202.01</v>
      </c>
    </row>
    <row r="437" spans="1:41" s="167" customFormat="1" ht="15">
      <c r="A437" s="167" t="s">
        <v>5692</v>
      </c>
      <c r="C437" s="61" t="s">
        <v>6988</v>
      </c>
      <c r="E437" s="61" t="s">
        <v>3064</v>
      </c>
      <c r="F437" s="167" t="s">
        <v>5355</v>
      </c>
      <c r="G437" s="167" t="s">
        <v>5448</v>
      </c>
      <c r="H437" s="62" t="s">
        <v>12032</v>
      </c>
      <c r="I437" s="167" t="s">
        <v>11859</v>
      </c>
      <c r="J437" s="63" t="str">
        <f t="shared" si="30"/>
        <v>IC.PU.061203</v>
      </c>
      <c r="K437" s="61" t="s">
        <v>12175</v>
      </c>
      <c r="L437" s="167" t="str">
        <f t="shared" si="31"/>
        <v xml:space="preserve">     Commercial device</v>
      </c>
      <c r="M437" s="168" t="str">
        <f t="shared" si="32"/>
        <v>PI.IC.PU.061203.01</v>
      </c>
      <c r="N437" s="168"/>
      <c r="O437" s="168" t="str">
        <f t="shared" si="33"/>
        <v>PH.IC.PU.061203.01</v>
      </c>
      <c r="Q437" s="168" t="str">
        <f t="shared" si="34"/>
        <v>CL.IC.PU.061203.01</v>
      </c>
    </row>
    <row r="438" spans="1:41" s="167" customFormat="1" ht="15">
      <c r="A438" s="167" t="s">
        <v>5692</v>
      </c>
      <c r="C438" s="61" t="s">
        <v>6988</v>
      </c>
      <c r="D438" s="167" t="s">
        <v>5627</v>
      </c>
      <c r="E438" s="61" t="s">
        <v>5560</v>
      </c>
      <c r="F438" s="167" t="s">
        <v>5355</v>
      </c>
      <c r="G438" s="167" t="s">
        <v>5628</v>
      </c>
      <c r="H438" s="62" t="s">
        <v>11848</v>
      </c>
      <c r="I438" s="167" t="s">
        <v>5452</v>
      </c>
      <c r="J438" s="63" t="str">
        <f t="shared" si="30"/>
        <v>IC.PU.061301</v>
      </c>
      <c r="K438" s="61" t="s">
        <v>12175</v>
      </c>
      <c r="L438" s="167" t="str">
        <f t="shared" si="31"/>
        <v xml:space="preserve">     Chest tube connection banded</v>
      </c>
      <c r="M438" s="168" t="str">
        <f t="shared" si="32"/>
        <v>PI.IC.PU.061301.01</v>
      </c>
      <c r="N438" s="168"/>
      <c r="O438" s="168" t="str">
        <f t="shared" si="33"/>
        <v>PH.IC.PU.061301.01</v>
      </c>
      <c r="Q438" s="168" t="str">
        <f t="shared" si="34"/>
        <v>CL.IC.PU.061301.01</v>
      </c>
    </row>
    <row r="439" spans="1:41" s="167" customFormat="1" ht="15">
      <c r="A439" s="167" t="s">
        <v>5692</v>
      </c>
      <c r="C439" s="61" t="s">
        <v>6988</v>
      </c>
      <c r="E439" s="61" t="s">
        <v>5560</v>
      </c>
      <c r="F439" s="167" t="s">
        <v>5355</v>
      </c>
      <c r="G439" s="167" t="s">
        <v>5453</v>
      </c>
      <c r="H439" s="62" t="s">
        <v>12030</v>
      </c>
      <c r="I439" s="167" t="s">
        <v>5454</v>
      </c>
      <c r="J439" s="63" t="str">
        <f t="shared" si="30"/>
        <v>IC.PU.061302</v>
      </c>
      <c r="K439" s="61" t="s">
        <v>12175</v>
      </c>
      <c r="L439" s="167" t="str">
        <f t="shared" si="31"/>
        <v xml:space="preserve">     Chest tube bands replaced</v>
      </c>
      <c r="M439" s="168" t="str">
        <f t="shared" si="32"/>
        <v>PI.IC.PU.061302.01</v>
      </c>
      <c r="N439" s="168"/>
      <c r="O439" s="168" t="str">
        <f t="shared" si="33"/>
        <v>PH.IC.PU.061302.01</v>
      </c>
      <c r="Q439" s="168" t="str">
        <f t="shared" si="34"/>
        <v>CL.IC.PU.061302.01</v>
      </c>
    </row>
    <row r="440" spans="1:41" s="167" customFormat="1" ht="15">
      <c r="A440" s="167" t="s">
        <v>5692</v>
      </c>
      <c r="C440" s="61" t="s">
        <v>6988</v>
      </c>
      <c r="D440" s="167" t="s">
        <v>7911</v>
      </c>
      <c r="E440" s="61" t="s">
        <v>4082</v>
      </c>
      <c r="F440" s="167" t="s">
        <v>5355</v>
      </c>
      <c r="G440" s="167" t="s">
        <v>10531</v>
      </c>
      <c r="H440" s="62" t="s">
        <v>11848</v>
      </c>
      <c r="I440" s="167" t="s">
        <v>10532</v>
      </c>
      <c r="J440" s="63" t="str">
        <f t="shared" si="30"/>
        <v>IC.PU.061401</v>
      </c>
      <c r="K440" s="61" t="s">
        <v>12175</v>
      </c>
      <c r="L440" s="167" t="str">
        <f t="shared" si="31"/>
        <v xml:space="preserve">     Within normal limits</v>
      </c>
      <c r="M440" s="168" t="str">
        <f t="shared" si="32"/>
        <v>PI.IC.PU.061401.01</v>
      </c>
      <c r="N440" s="168"/>
      <c r="O440" s="168" t="str">
        <f t="shared" si="33"/>
        <v>PH.IC.PU.061401.01</v>
      </c>
      <c r="Q440" s="168" t="str">
        <f t="shared" si="34"/>
        <v>CL.IC.PU.061401.01</v>
      </c>
    </row>
    <row r="441" spans="1:41" s="167" customFormat="1" ht="15">
      <c r="A441" s="167" t="s">
        <v>5692</v>
      </c>
      <c r="C441" s="61" t="s">
        <v>6988</v>
      </c>
      <c r="E441" s="61" t="s">
        <v>4082</v>
      </c>
      <c r="F441" s="167" t="s">
        <v>5355</v>
      </c>
      <c r="G441" s="167" t="s">
        <v>11799</v>
      </c>
      <c r="H441" s="62" t="s">
        <v>12030</v>
      </c>
      <c r="I441" s="167" t="s">
        <v>11800</v>
      </c>
      <c r="J441" s="63" t="str">
        <f t="shared" si="30"/>
        <v>IC.PU.061402</v>
      </c>
      <c r="K441" s="61" t="s">
        <v>12175</v>
      </c>
      <c r="L441" s="167" t="str">
        <f t="shared" si="31"/>
        <v xml:space="preserve">     Swelling</v>
      </c>
      <c r="M441" s="168" t="str">
        <f t="shared" si="32"/>
        <v>PI.IC.PU.061402.01</v>
      </c>
      <c r="N441" s="168"/>
      <c r="O441" s="168" t="str">
        <f t="shared" si="33"/>
        <v>PH.IC.PU.061402.01</v>
      </c>
      <c r="Q441" s="168" t="str">
        <f t="shared" si="34"/>
        <v>CL.IC.PU.061402.01</v>
      </c>
    </row>
    <row r="442" spans="1:41" s="167" customFormat="1" ht="15">
      <c r="A442" s="167" t="s">
        <v>5692</v>
      </c>
      <c r="C442" s="61" t="s">
        <v>6988</v>
      </c>
      <c r="E442" s="61" t="s">
        <v>4082</v>
      </c>
      <c r="F442" s="167" t="s">
        <v>5355</v>
      </c>
      <c r="G442" s="167" t="s">
        <v>11791</v>
      </c>
      <c r="H442" s="62" t="s">
        <v>12032</v>
      </c>
      <c r="I442" s="167" t="s">
        <v>11792</v>
      </c>
      <c r="J442" s="63" t="str">
        <f t="shared" si="30"/>
        <v>IC.PU.061403</v>
      </c>
      <c r="K442" s="61" t="s">
        <v>12175</v>
      </c>
      <c r="L442" s="167" t="str">
        <f t="shared" si="31"/>
        <v xml:space="preserve">     Hematoma</v>
      </c>
      <c r="M442" s="168" t="str">
        <f t="shared" si="32"/>
        <v>PI.IC.PU.061403.01</v>
      </c>
      <c r="N442" s="168"/>
      <c r="O442" s="168" t="str">
        <f t="shared" si="33"/>
        <v>PH.IC.PU.061403.01</v>
      </c>
      <c r="Q442" s="168" t="str">
        <f t="shared" si="34"/>
        <v>CL.IC.PU.061403.01</v>
      </c>
    </row>
    <row r="443" spans="1:41" s="167" customFormat="1" ht="15">
      <c r="A443" s="167" t="s">
        <v>5692</v>
      </c>
      <c r="C443" s="61" t="s">
        <v>6988</v>
      </c>
      <c r="E443" s="61" t="s">
        <v>4082</v>
      </c>
      <c r="F443" s="167" t="s">
        <v>5355</v>
      </c>
      <c r="G443" s="167" t="s">
        <v>10537</v>
      </c>
      <c r="H443" s="62" t="s">
        <v>12028</v>
      </c>
      <c r="I443" s="167" t="s">
        <v>10538</v>
      </c>
      <c r="J443" s="63" t="str">
        <f t="shared" si="30"/>
        <v>IC.PU.061404</v>
      </c>
      <c r="K443" s="61" t="s">
        <v>12175</v>
      </c>
      <c r="L443" s="167" t="str">
        <f t="shared" si="31"/>
        <v xml:space="preserve">     Bruising</v>
      </c>
      <c r="M443" s="168" t="str">
        <f t="shared" si="32"/>
        <v>PI.IC.PU.061404.01</v>
      </c>
      <c r="N443" s="168"/>
      <c r="O443" s="168" t="str">
        <f t="shared" si="33"/>
        <v>PH.IC.PU.061404.01</v>
      </c>
      <c r="Q443" s="168" t="str">
        <f t="shared" si="34"/>
        <v>CL.IC.PU.061404.01</v>
      </c>
    </row>
    <row r="444" spans="1:41" s="167" customFormat="1" ht="15">
      <c r="A444" s="167" t="s">
        <v>5692</v>
      </c>
      <c r="C444" s="61" t="s">
        <v>6988</v>
      </c>
      <c r="E444" s="61" t="s">
        <v>4082</v>
      </c>
      <c r="F444" s="167" t="s">
        <v>5355</v>
      </c>
      <c r="G444" s="167" t="s">
        <v>5455</v>
      </c>
      <c r="H444" s="62" t="s">
        <v>12210</v>
      </c>
      <c r="I444" s="167" t="s">
        <v>5456</v>
      </c>
      <c r="J444" s="63" t="str">
        <f t="shared" si="30"/>
        <v>IC.PU.061405</v>
      </c>
      <c r="K444" s="61" t="s">
        <v>12175</v>
      </c>
      <c r="L444" s="167" t="str">
        <f t="shared" si="31"/>
        <v xml:space="preserve">     Crepitus:  specify extent</v>
      </c>
      <c r="M444" s="168" t="str">
        <f t="shared" si="32"/>
        <v>PI.IC.PU.061405.01</v>
      </c>
      <c r="N444" s="168"/>
      <c r="O444" s="168" t="str">
        <f t="shared" si="33"/>
        <v>PH.IC.PU.061405.01</v>
      </c>
      <c r="Q444" s="168" t="str">
        <f t="shared" si="34"/>
        <v>CL.IC.PU.061405.01</v>
      </c>
    </row>
    <row r="445" spans="1:41" s="167" customFormat="1" ht="15">
      <c r="A445" s="167" t="s">
        <v>5692</v>
      </c>
      <c r="C445" s="61" t="s">
        <v>6988</v>
      </c>
      <c r="E445" s="61" t="s">
        <v>4082</v>
      </c>
      <c r="F445" s="167" t="s">
        <v>5355</v>
      </c>
      <c r="G445" s="167" t="s">
        <v>10541</v>
      </c>
      <c r="H445" s="62" t="s">
        <v>12212</v>
      </c>
      <c r="I445" s="167" t="s">
        <v>12207</v>
      </c>
      <c r="J445" s="63" t="str">
        <f t="shared" si="30"/>
        <v>IC.PU.061406</v>
      </c>
      <c r="K445" s="61" t="s">
        <v>12175</v>
      </c>
      <c r="L445" s="167" t="str">
        <f t="shared" si="31"/>
        <v xml:space="preserve">     Unable to assess due to dressing</v>
      </c>
      <c r="M445" s="168" t="str">
        <f t="shared" si="32"/>
        <v>PI.IC.PU.061406.01</v>
      </c>
      <c r="N445" s="168"/>
      <c r="O445" s="168" t="str">
        <f t="shared" si="33"/>
        <v>PH.IC.PU.061406.01</v>
      </c>
      <c r="Q445" s="168" t="str">
        <f t="shared" si="34"/>
        <v>CL.IC.PU.061406.01</v>
      </c>
    </row>
    <row r="446" spans="1:41" s="167" customFormat="1" ht="15">
      <c r="A446" s="167" t="s">
        <v>5692</v>
      </c>
      <c r="C446" s="61" t="s">
        <v>6988</v>
      </c>
      <c r="E446" s="61" t="s">
        <v>4082</v>
      </c>
      <c r="F446" s="167" t="s">
        <v>5355</v>
      </c>
      <c r="G446" s="167" t="s">
        <v>10529</v>
      </c>
      <c r="H446" s="62" t="s">
        <v>12225</v>
      </c>
      <c r="I446" s="167" t="s">
        <v>10478</v>
      </c>
      <c r="J446" s="63" t="str">
        <f t="shared" si="30"/>
        <v>IC.PU.061407</v>
      </c>
      <c r="K446" s="61" t="s">
        <v>12175</v>
      </c>
      <c r="L446" s="167" t="str">
        <f t="shared" si="31"/>
        <v xml:space="preserve">     Other: specify</v>
      </c>
      <c r="M446" s="168" t="str">
        <f t="shared" si="32"/>
        <v>PI.IC.PU.061407.01</v>
      </c>
      <c r="N446" s="168"/>
      <c r="O446" s="168" t="str">
        <f t="shared" si="33"/>
        <v>PH.IC.PU.061407.01</v>
      </c>
      <c r="Q446" s="168" t="str">
        <f t="shared" si="34"/>
        <v>CL.IC.PU.061407.01</v>
      </c>
    </row>
    <row r="447" spans="1:41" s="167" customFormat="1" ht="15">
      <c r="A447" s="167" t="s">
        <v>5692</v>
      </c>
      <c r="C447" s="61" t="s">
        <v>6988</v>
      </c>
      <c r="E447" s="61" t="s">
        <v>4082</v>
      </c>
      <c r="F447" s="167" t="s">
        <v>5355</v>
      </c>
      <c r="G447" s="167" t="s">
        <v>11789</v>
      </c>
      <c r="H447" s="62" t="s">
        <v>11638</v>
      </c>
      <c r="I447" s="167" t="s">
        <v>11790</v>
      </c>
      <c r="J447" s="63" t="str">
        <f t="shared" si="30"/>
        <v>IC.PU.061408</v>
      </c>
      <c r="K447" s="61" t="s">
        <v>12175</v>
      </c>
      <c r="L447" s="167" t="str">
        <f t="shared" si="31"/>
        <v xml:space="preserve">     Erythema</v>
      </c>
      <c r="M447" s="168" t="str">
        <f t="shared" si="32"/>
        <v>PI.IC.PU.061408.01</v>
      </c>
      <c r="N447" s="168"/>
      <c r="O447" s="168" t="str">
        <f t="shared" si="33"/>
        <v>PH.IC.PU.061408.01</v>
      </c>
      <c r="Q447" s="168" t="str">
        <f t="shared" si="34"/>
        <v>CL.IC.PU.061408.01</v>
      </c>
    </row>
    <row r="448" spans="1:41" s="167" customFormat="1" ht="15">
      <c r="A448" s="167" t="s">
        <v>5692</v>
      </c>
      <c r="C448" s="61" t="s">
        <v>6988</v>
      </c>
      <c r="D448" s="167" t="s">
        <v>10124</v>
      </c>
      <c r="E448" s="61" t="s">
        <v>7456</v>
      </c>
      <c r="F448" s="167" t="s">
        <v>5356</v>
      </c>
      <c r="G448" s="167" t="s">
        <v>5458</v>
      </c>
      <c r="H448" s="62" t="s">
        <v>11848</v>
      </c>
      <c r="I448" s="167" t="s">
        <v>5459</v>
      </c>
      <c r="J448" s="63" t="str">
        <f t="shared" si="30"/>
        <v>IC.PU.061501</v>
      </c>
      <c r="K448" s="61" t="s">
        <v>12175</v>
      </c>
      <c r="L448" s="167" t="str">
        <f t="shared" si="31"/>
        <v>Negative 20 centimeters</v>
      </c>
      <c r="M448" s="168" t="str">
        <f t="shared" si="32"/>
        <v>PI.IC.PU.061501.01</v>
      </c>
      <c r="N448" s="168"/>
      <c r="O448" s="168" t="str">
        <f t="shared" si="33"/>
        <v>PH.IC.PU.061501.01</v>
      </c>
      <c r="Q448" s="168" t="str">
        <f t="shared" si="34"/>
        <v>CL.IC.PU.061501.01</v>
      </c>
    </row>
    <row r="449" spans="1:25" s="167" customFormat="1" ht="15">
      <c r="A449" s="167" t="s">
        <v>5692</v>
      </c>
      <c r="C449" s="61" t="s">
        <v>6988</v>
      </c>
      <c r="E449" s="61" t="s">
        <v>7456</v>
      </c>
      <c r="F449" s="167" t="s">
        <v>5356</v>
      </c>
      <c r="G449" s="167" t="s">
        <v>5460</v>
      </c>
      <c r="H449" s="62" t="s">
        <v>12030</v>
      </c>
      <c r="I449" s="167" t="s">
        <v>5641</v>
      </c>
      <c r="J449" s="63" t="str">
        <f t="shared" si="30"/>
        <v>IC.PU.061502</v>
      </c>
      <c r="K449" s="61" t="s">
        <v>12175</v>
      </c>
      <c r="L449" s="167" t="str">
        <f t="shared" si="31"/>
        <v>Water seal</v>
      </c>
      <c r="M449" s="168" t="str">
        <f t="shared" si="32"/>
        <v>PI.IC.PU.061502.01</v>
      </c>
      <c r="N449" s="168"/>
      <c r="O449" s="168" t="str">
        <f t="shared" si="33"/>
        <v>PH.IC.PU.061502.01</v>
      </c>
      <c r="Q449" s="168" t="str">
        <f t="shared" si="34"/>
        <v>CL.IC.PU.061502.01</v>
      </c>
    </row>
    <row r="450" spans="1:25" s="167" customFormat="1" ht="15">
      <c r="A450" s="167" t="s">
        <v>5692</v>
      </c>
      <c r="C450" s="61" t="s">
        <v>6988</v>
      </c>
      <c r="E450" s="61" t="s">
        <v>7456</v>
      </c>
      <c r="F450" s="167" t="s">
        <v>5356</v>
      </c>
      <c r="G450" s="167" t="s">
        <v>5642</v>
      </c>
      <c r="H450" s="62" t="s">
        <v>12032</v>
      </c>
      <c r="I450" s="167" t="s">
        <v>5643</v>
      </c>
      <c r="J450" s="63" t="str">
        <f t="shared" si="30"/>
        <v>IC.PU.061503</v>
      </c>
      <c r="K450" s="61" t="s">
        <v>12175</v>
      </c>
      <c r="L450" s="167" t="str">
        <f t="shared" si="31"/>
        <v>Negative 10 centimeters</v>
      </c>
      <c r="M450" s="168" t="str">
        <f t="shared" si="32"/>
        <v>PI.IC.PU.061503.01</v>
      </c>
      <c r="N450" s="168"/>
      <c r="O450" s="168" t="str">
        <f t="shared" si="33"/>
        <v>PH.IC.PU.061503.01</v>
      </c>
      <c r="Q450" s="168" t="str">
        <f t="shared" si="34"/>
        <v>CL.IC.PU.061503.01</v>
      </c>
    </row>
    <row r="451" spans="1:25" s="167" customFormat="1" ht="15">
      <c r="A451" s="167" t="s">
        <v>5692</v>
      </c>
      <c r="C451" s="61" t="s">
        <v>6988</v>
      </c>
      <c r="E451" s="61" t="s">
        <v>7456</v>
      </c>
      <c r="F451" s="167" t="s">
        <v>5356</v>
      </c>
      <c r="G451" s="167" t="s">
        <v>5650</v>
      </c>
      <c r="H451" s="62" t="s">
        <v>12028</v>
      </c>
      <c r="I451" s="167" t="s">
        <v>5651</v>
      </c>
      <c r="J451" s="63" t="str">
        <f t="shared" si="30"/>
        <v>IC.PU.061504</v>
      </c>
      <c r="K451" s="61" t="s">
        <v>12175</v>
      </c>
      <c r="L451" s="167" t="str">
        <f t="shared" si="31"/>
        <v>Negative 30 centimeters</v>
      </c>
      <c r="M451" s="168" t="str">
        <f t="shared" si="32"/>
        <v>PI.IC.PU.061504.01</v>
      </c>
      <c r="N451" s="168"/>
      <c r="O451" s="168" t="str">
        <f t="shared" si="33"/>
        <v>PH.IC.PU.061504.01</v>
      </c>
      <c r="Q451" s="168" t="str">
        <f t="shared" si="34"/>
        <v>CL.IC.PU.061504.01</v>
      </c>
    </row>
    <row r="452" spans="1:25" s="167" customFormat="1" ht="15">
      <c r="A452" s="167" t="s">
        <v>5692</v>
      </c>
      <c r="C452" s="61" t="s">
        <v>6988</v>
      </c>
      <c r="E452" s="61" t="s">
        <v>7456</v>
      </c>
      <c r="F452" s="167" t="s">
        <v>5356</v>
      </c>
      <c r="G452" s="167" t="s">
        <v>5469</v>
      </c>
      <c r="H452" s="62" t="s">
        <v>12210</v>
      </c>
      <c r="I452" s="167" t="s">
        <v>5470</v>
      </c>
      <c r="J452" s="63" t="str">
        <f t="shared" si="30"/>
        <v>IC.PU.061505</v>
      </c>
      <c r="K452" s="61" t="s">
        <v>12175</v>
      </c>
      <c r="L452" s="167" t="str">
        <f t="shared" si="31"/>
        <v>Negative 40 centimeters</v>
      </c>
      <c r="M452" s="168" t="str">
        <f t="shared" si="32"/>
        <v>PI.IC.PU.061505.01</v>
      </c>
      <c r="N452" s="168"/>
      <c r="O452" s="168" t="str">
        <f t="shared" si="33"/>
        <v>PH.IC.PU.061505.01</v>
      </c>
      <c r="Q452" s="168" t="str">
        <f t="shared" si="34"/>
        <v>CL.IC.PU.061505.01</v>
      </c>
    </row>
    <row r="453" spans="1:25" s="167" customFormat="1" ht="15">
      <c r="A453" s="167" t="s">
        <v>5692</v>
      </c>
      <c r="C453" s="61" t="s">
        <v>6988</v>
      </c>
      <c r="E453" s="61" t="s">
        <v>7456</v>
      </c>
      <c r="F453" s="167" t="s">
        <v>5356</v>
      </c>
      <c r="G453" s="167" t="s">
        <v>5467</v>
      </c>
      <c r="H453" s="62" t="s">
        <v>12212</v>
      </c>
      <c r="I453" s="167" t="s">
        <v>10046</v>
      </c>
      <c r="J453" s="63" t="str">
        <f t="shared" si="30"/>
        <v>IC.PU.061506</v>
      </c>
      <c r="K453" s="61" t="s">
        <v>12175</v>
      </c>
      <c r="L453" s="167" t="str">
        <f t="shared" si="31"/>
        <v xml:space="preserve">Gravity </v>
      </c>
      <c r="M453" s="168" t="str">
        <f t="shared" si="32"/>
        <v>PI.IC.PU.061506.01</v>
      </c>
      <c r="N453" s="168"/>
      <c r="O453" s="168" t="str">
        <f t="shared" si="33"/>
        <v>PH.IC.PU.061506.01</v>
      </c>
      <c r="Q453" s="168" t="str">
        <f t="shared" si="34"/>
        <v>CL.IC.PU.061506.01</v>
      </c>
    </row>
    <row r="454" spans="1:25" s="167" customFormat="1" ht="15">
      <c r="A454" s="167" t="s">
        <v>5692</v>
      </c>
      <c r="C454" s="61" t="s">
        <v>6988</v>
      </c>
      <c r="E454" s="61" t="s">
        <v>7456</v>
      </c>
      <c r="F454" s="167" t="s">
        <v>5356</v>
      </c>
      <c r="G454" s="167" t="s">
        <v>10300</v>
      </c>
      <c r="H454" s="62" t="s">
        <v>12225</v>
      </c>
      <c r="I454" s="167" t="s">
        <v>10300</v>
      </c>
      <c r="J454" s="63" t="str">
        <f t="shared" si="30"/>
        <v>IC.PU.061507</v>
      </c>
      <c r="K454" s="61" t="s">
        <v>12175</v>
      </c>
      <c r="L454" s="167" t="str">
        <f t="shared" si="31"/>
        <v>Clamped</v>
      </c>
      <c r="M454" s="168" t="str">
        <f t="shared" si="32"/>
        <v>PI.IC.PU.061507.01</v>
      </c>
      <c r="N454" s="168"/>
      <c r="O454" s="168" t="str">
        <f t="shared" si="33"/>
        <v>PH.IC.PU.061507.01</v>
      </c>
      <c r="Q454" s="168" t="str">
        <f t="shared" si="34"/>
        <v>CL.IC.PU.061507.01</v>
      </c>
    </row>
    <row r="455" spans="1:25" s="167" customFormat="1" ht="15">
      <c r="A455" s="167" t="s">
        <v>5692</v>
      </c>
      <c r="C455" s="61" t="s">
        <v>6988</v>
      </c>
      <c r="E455" s="61" t="s">
        <v>7456</v>
      </c>
      <c r="F455" s="167" t="s">
        <v>5356</v>
      </c>
      <c r="G455" s="167" t="s">
        <v>10478</v>
      </c>
      <c r="H455" s="62" t="s">
        <v>11638</v>
      </c>
      <c r="I455" s="167" t="s">
        <v>12437</v>
      </c>
      <c r="J455" s="63" t="str">
        <f t="shared" si="30"/>
        <v>IC.PU.061508</v>
      </c>
      <c r="K455" s="61" t="s">
        <v>12175</v>
      </c>
      <c r="L455" s="167" t="str">
        <f t="shared" si="31"/>
        <v>Other: specify</v>
      </c>
      <c r="M455" s="168" t="str">
        <f t="shared" si="32"/>
        <v>PI.IC.PU.061508.01</v>
      </c>
      <c r="N455" s="168"/>
      <c r="O455" s="168" t="str">
        <f t="shared" si="33"/>
        <v>PH.IC.PU.061508.01</v>
      </c>
      <c r="Q455" s="168" t="str">
        <f t="shared" si="34"/>
        <v>CL.IC.PU.061508.01</v>
      </c>
    </row>
    <row r="456" spans="1:25" s="167" customFormat="1" ht="15">
      <c r="A456" s="167" t="s">
        <v>5692</v>
      </c>
      <c r="C456" s="61" t="s">
        <v>2638</v>
      </c>
      <c r="D456" s="167" t="s">
        <v>2447</v>
      </c>
      <c r="E456" s="61" t="s">
        <v>2698</v>
      </c>
      <c r="F456" s="167" t="s">
        <v>2702</v>
      </c>
      <c r="G456" s="167" t="s">
        <v>2449</v>
      </c>
      <c r="H456" s="62" t="s">
        <v>2568</v>
      </c>
      <c r="I456" s="167" t="s">
        <v>2569</v>
      </c>
      <c r="J456" s="63" t="str">
        <f t="shared" si="30"/>
        <v>IC.PU.061601</v>
      </c>
      <c r="K456" s="61" t="s">
        <v>12175</v>
      </c>
      <c r="L456" s="167" t="str">
        <f t="shared" si="31"/>
        <v>Insertion Date</v>
      </c>
      <c r="M456" s="168" t="str">
        <f t="shared" si="32"/>
        <v>PI.IC.PU.061601.01</v>
      </c>
      <c r="N456" s="168"/>
      <c r="O456" s="168" t="str">
        <f t="shared" si="33"/>
        <v>PH.IC.PU.061601.01</v>
      </c>
      <c r="Q456" s="168" t="str">
        <f t="shared" si="34"/>
        <v>CL.IC.PU.061601.01</v>
      </c>
      <c r="V456" s="167" t="s">
        <v>2831</v>
      </c>
      <c r="W456" s="167">
        <v>1052</v>
      </c>
    </row>
    <row r="457" spans="1:25" s="88" customFormat="1" ht="15">
      <c r="A457" s="84" t="s">
        <v>5692</v>
      </c>
      <c r="B457" s="84"/>
      <c r="C457" s="61" t="s">
        <v>13029</v>
      </c>
      <c r="D457" s="84" t="s">
        <v>8679</v>
      </c>
      <c r="E457" s="90" t="s">
        <v>12715</v>
      </c>
      <c r="F457" s="84" t="s">
        <v>13079</v>
      </c>
      <c r="G457" s="84" t="s">
        <v>10123</v>
      </c>
      <c r="H457" s="91" t="s">
        <v>12930</v>
      </c>
      <c r="I457" s="84" t="s">
        <v>11841</v>
      </c>
      <c r="J457" s="63" t="str">
        <f t="shared" si="30"/>
        <v>IC.PU.061701</v>
      </c>
      <c r="K457" s="61" t="s">
        <v>2206</v>
      </c>
      <c r="L457" s="167" t="str">
        <f t="shared" si="31"/>
        <v>Discontinued</v>
      </c>
      <c r="M457" s="168" t="str">
        <f t="shared" si="32"/>
        <v>PI.IC.PU.061701.01</v>
      </c>
      <c r="N457" s="168"/>
      <c r="O457" s="168" t="str">
        <f t="shared" si="33"/>
        <v>PH.IC.PU.061701.01</v>
      </c>
      <c r="P457" s="167"/>
      <c r="Q457" s="168" t="str">
        <f t="shared" si="34"/>
        <v>CL.IC.PU.061701.01</v>
      </c>
      <c r="R457" s="84"/>
      <c r="S457" s="84"/>
      <c r="T457" s="84"/>
      <c r="U457" s="84"/>
      <c r="V457" s="84"/>
      <c r="W457" s="84"/>
      <c r="X457" s="88" t="s">
        <v>12719</v>
      </c>
      <c r="Y457" s="88">
        <v>1124</v>
      </c>
    </row>
    <row r="458" spans="1:25" s="88" customFormat="1" ht="15">
      <c r="A458" s="84" t="s">
        <v>5692</v>
      </c>
      <c r="B458" s="84"/>
      <c r="C458" s="61" t="s">
        <v>13029</v>
      </c>
      <c r="D458" s="84"/>
      <c r="E458" s="90" t="s">
        <v>12929</v>
      </c>
      <c r="F458" s="84" t="s">
        <v>13079</v>
      </c>
      <c r="G458" s="84" t="s">
        <v>12267</v>
      </c>
      <c r="H458" s="91" t="s">
        <v>12931</v>
      </c>
      <c r="I458" s="84" t="s">
        <v>12268</v>
      </c>
      <c r="J458" s="63" t="str">
        <f t="shared" si="30"/>
        <v>IC.PU.061702</v>
      </c>
      <c r="K458" s="61" t="s">
        <v>2206</v>
      </c>
      <c r="L458" s="167" t="str">
        <f t="shared" si="31"/>
        <v>Self Discontinued</v>
      </c>
      <c r="M458" s="168" t="str">
        <f t="shared" si="32"/>
        <v>PI.IC.PU.061702.01</v>
      </c>
      <c r="N458" s="168"/>
      <c r="O458" s="168" t="str">
        <f t="shared" si="33"/>
        <v>PH.IC.PU.061702.01</v>
      </c>
      <c r="P458" s="167"/>
      <c r="Q458" s="168" t="str">
        <f t="shared" si="34"/>
        <v>CL.IC.PU.061702.01</v>
      </c>
      <c r="R458" s="84"/>
      <c r="S458" s="84"/>
      <c r="T458" s="84"/>
      <c r="U458" s="84"/>
      <c r="V458" s="84"/>
      <c r="W458" s="84"/>
      <c r="X458" s="88" t="s">
        <v>12832</v>
      </c>
      <c r="Y458" s="88">
        <v>1124</v>
      </c>
    </row>
    <row r="459" spans="1:25" s="167" customFormat="1" ht="15">
      <c r="A459" s="167" t="s">
        <v>5692</v>
      </c>
      <c r="B459" s="167" t="s">
        <v>5357</v>
      </c>
      <c r="C459" s="61" t="s">
        <v>6317</v>
      </c>
      <c r="D459" s="167" t="s">
        <v>5472</v>
      </c>
      <c r="E459" s="61" t="s">
        <v>12175</v>
      </c>
      <c r="F459" s="167" t="s">
        <v>5358</v>
      </c>
      <c r="G459" s="167" t="s">
        <v>10464</v>
      </c>
      <c r="H459" s="62" t="s">
        <v>11848</v>
      </c>
      <c r="I459" s="167" t="s">
        <v>10464</v>
      </c>
      <c r="J459" s="63" t="str">
        <f t="shared" si="30"/>
        <v>IC.PU.070101</v>
      </c>
      <c r="K459" s="61" t="s">
        <v>12175</v>
      </c>
      <c r="L459" s="167" t="str">
        <f t="shared" si="31"/>
        <v>Absent</v>
      </c>
      <c r="M459" s="168" t="str">
        <f t="shared" si="32"/>
        <v>PI.IC.PU.070101.01</v>
      </c>
      <c r="N459" s="168"/>
      <c r="O459" s="168" t="str">
        <f t="shared" si="33"/>
        <v>PH.IC.PU.070101.01</v>
      </c>
      <c r="Q459" s="168" t="str">
        <f t="shared" si="34"/>
        <v>CL.IC.PU.070101.01</v>
      </c>
    </row>
    <row r="460" spans="1:25" s="167" customFormat="1" ht="15">
      <c r="A460" s="167" t="s">
        <v>5692</v>
      </c>
      <c r="C460" s="61" t="s">
        <v>6317</v>
      </c>
      <c r="E460" s="61" t="s">
        <v>12175</v>
      </c>
      <c r="F460" s="167" t="s">
        <v>5358</v>
      </c>
      <c r="G460" s="167" t="s">
        <v>10463</v>
      </c>
      <c r="H460" s="62" t="s">
        <v>12030</v>
      </c>
      <c r="I460" s="167" t="s">
        <v>10463</v>
      </c>
      <c r="J460" s="63" t="str">
        <f t="shared" si="30"/>
        <v>IC.PU.070102</v>
      </c>
      <c r="K460" s="61" t="s">
        <v>12175</v>
      </c>
      <c r="L460" s="167" t="str">
        <f t="shared" si="31"/>
        <v>Present</v>
      </c>
      <c r="M460" s="168" t="str">
        <f t="shared" si="32"/>
        <v>PI.IC.PU.070102.01</v>
      </c>
      <c r="N460" s="168"/>
      <c r="O460" s="168" t="str">
        <f t="shared" si="33"/>
        <v>PH.IC.PU.070102.01</v>
      </c>
      <c r="Q460" s="168" t="str">
        <f t="shared" si="34"/>
        <v>CL.IC.PU.070102.01</v>
      </c>
    </row>
    <row r="461" spans="1:25" s="167" customFormat="1" ht="15">
      <c r="A461" s="167" t="s">
        <v>5692</v>
      </c>
      <c r="C461" s="61" t="s">
        <v>6317</v>
      </c>
      <c r="E461" s="61" t="s">
        <v>12175</v>
      </c>
      <c r="F461" s="167" t="s">
        <v>5358</v>
      </c>
      <c r="G461" s="167" t="s">
        <v>11013</v>
      </c>
      <c r="H461" s="62" t="s">
        <v>12032</v>
      </c>
      <c r="I461" s="167" t="s">
        <v>11013</v>
      </c>
      <c r="J461" s="63" t="str">
        <f t="shared" si="30"/>
        <v>IC.PU.070103</v>
      </c>
      <c r="K461" s="61" t="s">
        <v>12175</v>
      </c>
      <c r="L461" s="167" t="str">
        <f t="shared" si="31"/>
        <v>Intermittent</v>
      </c>
      <c r="M461" s="168" t="str">
        <f t="shared" si="32"/>
        <v>PI.IC.PU.070103.01</v>
      </c>
      <c r="N461" s="168"/>
      <c r="O461" s="168" t="str">
        <f t="shared" si="33"/>
        <v>PH.IC.PU.070103.01</v>
      </c>
      <c r="Q461" s="168" t="str">
        <f t="shared" si="34"/>
        <v>CL.IC.PU.070103.01</v>
      </c>
    </row>
    <row r="462" spans="1:25" s="167" customFormat="1" ht="15">
      <c r="A462" s="167" t="s">
        <v>5692</v>
      </c>
      <c r="C462" s="61" t="s">
        <v>6317</v>
      </c>
      <c r="D462" s="167" t="s">
        <v>7232</v>
      </c>
      <c r="E462" s="61" t="s">
        <v>12430</v>
      </c>
      <c r="F462" s="167" t="s">
        <v>5366</v>
      </c>
      <c r="G462" s="167" t="s">
        <v>5714</v>
      </c>
      <c r="H462" s="62" t="s">
        <v>11848</v>
      </c>
      <c r="I462" s="167" t="s">
        <v>5539</v>
      </c>
      <c r="J462" s="63" t="str">
        <f t="shared" si="30"/>
        <v>IC.PU.070201</v>
      </c>
      <c r="K462" s="61" t="s">
        <v>12175</v>
      </c>
      <c r="L462" s="167" t="str">
        <f t="shared" si="31"/>
        <v>Bright red blood drainage</v>
      </c>
      <c r="M462" s="168" t="str">
        <f t="shared" si="32"/>
        <v>PI.IC.PU.070201.01</v>
      </c>
      <c r="N462" s="168"/>
      <c r="O462" s="168" t="str">
        <f t="shared" si="33"/>
        <v>PH.IC.PU.070201.01</v>
      </c>
      <c r="Q462" s="168" t="str">
        <f t="shared" si="34"/>
        <v>CL.IC.PU.070201.01</v>
      </c>
    </row>
    <row r="463" spans="1:25" s="167" customFormat="1" ht="15">
      <c r="A463" s="167" t="s">
        <v>5692</v>
      </c>
      <c r="C463" s="61" t="s">
        <v>6317</v>
      </c>
      <c r="E463" s="61" t="s">
        <v>12430</v>
      </c>
      <c r="F463" s="167" t="s">
        <v>5366</v>
      </c>
      <c r="G463" s="167" t="s">
        <v>5540</v>
      </c>
      <c r="H463" s="62" t="s">
        <v>12030</v>
      </c>
      <c r="I463" s="167" t="s">
        <v>5541</v>
      </c>
      <c r="J463" s="63" t="str">
        <f t="shared" si="30"/>
        <v>IC.PU.070202</v>
      </c>
      <c r="K463" s="61" t="s">
        <v>12175</v>
      </c>
      <c r="L463" s="167" t="str">
        <f t="shared" si="31"/>
        <v>Dark red blood drainage</v>
      </c>
      <c r="M463" s="168" t="str">
        <f t="shared" si="32"/>
        <v>PI.IC.PU.070202.01</v>
      </c>
      <c r="N463" s="168"/>
      <c r="O463" s="168" t="str">
        <f t="shared" si="33"/>
        <v>PH.IC.PU.070202.01</v>
      </c>
      <c r="Q463" s="168" t="str">
        <f t="shared" si="34"/>
        <v>CL.IC.PU.070202.01</v>
      </c>
    </row>
    <row r="464" spans="1:25" s="167" customFormat="1" ht="15">
      <c r="A464" s="167" t="s">
        <v>5692</v>
      </c>
      <c r="C464" s="61" t="s">
        <v>6317</v>
      </c>
      <c r="E464" s="61" t="s">
        <v>12430</v>
      </c>
      <c r="F464" s="167" t="s">
        <v>5366</v>
      </c>
      <c r="G464" s="167" t="s">
        <v>7915</v>
      </c>
      <c r="H464" s="62" t="s">
        <v>12032</v>
      </c>
      <c r="I464" s="167" t="s">
        <v>11554</v>
      </c>
      <c r="J464" s="63" t="str">
        <f t="shared" si="30"/>
        <v>IC.PU.070203</v>
      </c>
      <c r="K464" s="61" t="s">
        <v>12175</v>
      </c>
      <c r="L464" s="167" t="str">
        <f t="shared" si="31"/>
        <v>Purulent drainage</v>
      </c>
      <c r="M464" s="168" t="str">
        <f t="shared" si="32"/>
        <v>PI.IC.PU.070203.01</v>
      </c>
      <c r="N464" s="168"/>
      <c r="O464" s="168" t="str">
        <f t="shared" si="33"/>
        <v>PH.IC.PU.070203.01</v>
      </c>
      <c r="Q464" s="168" t="str">
        <f t="shared" si="34"/>
        <v>CL.IC.PU.070203.01</v>
      </c>
    </row>
    <row r="465" spans="1:45" s="167" customFormat="1" ht="15">
      <c r="A465" s="167" t="s">
        <v>5692</v>
      </c>
      <c r="C465" s="61" t="s">
        <v>6317</v>
      </c>
      <c r="E465" s="61" t="s">
        <v>12430</v>
      </c>
      <c r="F465" s="167" t="s">
        <v>5366</v>
      </c>
      <c r="G465" s="167" t="s">
        <v>13129</v>
      </c>
      <c r="H465" s="62" t="s">
        <v>12028</v>
      </c>
      <c r="I465" s="167" t="s">
        <v>11546</v>
      </c>
      <c r="J465" s="63" t="str">
        <f t="shared" si="30"/>
        <v>IC.PU.070204</v>
      </c>
      <c r="K465" s="61" t="s">
        <v>12175</v>
      </c>
      <c r="L465" s="167" t="str">
        <f t="shared" si="31"/>
        <v>Serosanguineous drainage</v>
      </c>
      <c r="M465" s="168" t="str">
        <f t="shared" si="32"/>
        <v>PI.IC.PU.070204.01</v>
      </c>
      <c r="N465" s="168"/>
      <c r="O465" s="168" t="str">
        <f t="shared" si="33"/>
        <v>PH.IC.PU.070204.01</v>
      </c>
      <c r="Q465" s="168" t="str">
        <f t="shared" si="34"/>
        <v>CL.IC.PU.070204.01</v>
      </c>
    </row>
    <row r="466" spans="1:45" s="167" customFormat="1" ht="15">
      <c r="A466" s="167" t="s">
        <v>5692</v>
      </c>
      <c r="C466" s="61" t="s">
        <v>6317</v>
      </c>
      <c r="E466" s="61" t="s">
        <v>12430</v>
      </c>
      <c r="F466" s="167" t="s">
        <v>5366</v>
      </c>
      <c r="G466" s="167" t="s">
        <v>7301</v>
      </c>
      <c r="H466" s="62" t="s">
        <v>12210</v>
      </c>
      <c r="I466" s="167" t="s">
        <v>11548</v>
      </c>
      <c r="J466" s="63" t="str">
        <f t="shared" si="30"/>
        <v>IC.PU.070205</v>
      </c>
      <c r="K466" s="61" t="s">
        <v>12175</v>
      </c>
      <c r="L466" s="167" t="str">
        <f t="shared" si="31"/>
        <v>Serous drainage</v>
      </c>
      <c r="M466" s="168" t="str">
        <f t="shared" si="32"/>
        <v>PI.IC.PU.070205.01</v>
      </c>
      <c r="N466" s="168"/>
      <c r="O466" s="168" t="str">
        <f t="shared" si="33"/>
        <v>PH.IC.PU.070205.01</v>
      </c>
      <c r="Q466" s="168" t="str">
        <f t="shared" si="34"/>
        <v>CL.IC.PU.070205.01</v>
      </c>
    </row>
    <row r="467" spans="1:45" s="167" customFormat="1" ht="15">
      <c r="A467" s="167" t="s">
        <v>5692</v>
      </c>
      <c r="C467" s="61" t="s">
        <v>6317</v>
      </c>
      <c r="E467" s="61" t="s">
        <v>12430</v>
      </c>
      <c r="F467" s="167" t="s">
        <v>5366</v>
      </c>
      <c r="G467" s="167" t="s">
        <v>10560</v>
      </c>
      <c r="H467" s="62" t="s">
        <v>12212</v>
      </c>
      <c r="I467" s="167" t="s">
        <v>10560</v>
      </c>
      <c r="J467" s="63" t="str">
        <f t="shared" si="30"/>
        <v>IC.PU.070206</v>
      </c>
      <c r="K467" s="61" t="s">
        <v>12175</v>
      </c>
      <c r="L467" s="167" t="str">
        <f t="shared" si="31"/>
        <v>Clots</v>
      </c>
      <c r="M467" s="168" t="str">
        <f t="shared" si="32"/>
        <v>PI.IC.PU.070206.01</v>
      </c>
      <c r="N467" s="168"/>
      <c r="O467" s="168" t="str">
        <f t="shared" si="33"/>
        <v>PH.IC.PU.070206.01</v>
      </c>
      <c r="Q467" s="168" t="str">
        <f t="shared" si="34"/>
        <v>CL.IC.PU.070206.01</v>
      </c>
    </row>
    <row r="468" spans="1:45" s="167" customFormat="1" ht="15">
      <c r="A468" s="167" t="s">
        <v>5692</v>
      </c>
      <c r="C468" s="61" t="s">
        <v>6317</v>
      </c>
      <c r="E468" s="61" t="s">
        <v>12430</v>
      </c>
      <c r="F468" s="167" t="s">
        <v>5366</v>
      </c>
      <c r="G468" s="167" t="s">
        <v>10478</v>
      </c>
      <c r="H468" s="62" t="s">
        <v>12225</v>
      </c>
      <c r="I468" s="167" t="s">
        <v>12437</v>
      </c>
      <c r="J468" s="63" t="str">
        <f t="shared" si="30"/>
        <v>IC.PU.070207</v>
      </c>
      <c r="K468" s="61" t="s">
        <v>12175</v>
      </c>
      <c r="L468" s="167" t="str">
        <f t="shared" si="31"/>
        <v>Other: specify</v>
      </c>
      <c r="M468" s="168" t="str">
        <f t="shared" si="32"/>
        <v>PI.IC.PU.070207.01</v>
      </c>
      <c r="N468" s="168"/>
      <c r="O468" s="168" t="str">
        <f t="shared" si="33"/>
        <v>PH.IC.PU.070207.01</v>
      </c>
      <c r="Q468" s="168" t="str">
        <f t="shared" si="34"/>
        <v>CL.IC.PU.070207.01</v>
      </c>
    </row>
    <row r="469" spans="1:45" s="167" customFormat="1" ht="15">
      <c r="A469" s="167" t="s">
        <v>5692</v>
      </c>
      <c r="C469" s="61" t="s">
        <v>6317</v>
      </c>
      <c r="E469" s="61" t="s">
        <v>12430</v>
      </c>
      <c r="F469" s="167" t="s">
        <v>5366</v>
      </c>
      <c r="G469" s="167" t="s">
        <v>5542</v>
      </c>
      <c r="H469" s="62" t="s">
        <v>3574</v>
      </c>
      <c r="I469" s="167" t="s">
        <v>5543</v>
      </c>
      <c r="J469" s="63" t="str">
        <f t="shared" si="30"/>
        <v>IC.PU.070208</v>
      </c>
      <c r="K469" s="61" t="s">
        <v>12175</v>
      </c>
      <c r="L469" s="167" t="str">
        <f t="shared" si="31"/>
        <v>No Drainage</v>
      </c>
      <c r="M469" s="168" t="str">
        <f t="shared" si="32"/>
        <v>PI.IC.PU.070208.01</v>
      </c>
      <c r="N469" s="168"/>
      <c r="O469" s="168" t="str">
        <f t="shared" si="33"/>
        <v>PH.IC.PU.070208.01</v>
      </c>
      <c r="Q469" s="168" t="str">
        <f t="shared" si="34"/>
        <v>CL.IC.PU.070208.01</v>
      </c>
      <c r="R469" s="167" t="s">
        <v>12465</v>
      </c>
      <c r="S469" s="167">
        <v>91</v>
      </c>
    </row>
    <row r="470" spans="1:45" s="167" customFormat="1" ht="15">
      <c r="A470" s="167" t="s">
        <v>5692</v>
      </c>
      <c r="C470" s="61" t="s">
        <v>12225</v>
      </c>
      <c r="E470" s="61" t="s">
        <v>12430</v>
      </c>
      <c r="F470" s="167" t="s">
        <v>5366</v>
      </c>
      <c r="G470" s="167" t="s">
        <v>13868</v>
      </c>
      <c r="H470" s="62" t="s">
        <v>11639</v>
      </c>
      <c r="I470" s="167" t="s">
        <v>13868</v>
      </c>
      <c r="J470" s="63" t="str">
        <f t="shared" si="30"/>
        <v>IC.PU.070209</v>
      </c>
      <c r="K470" s="61" t="s">
        <v>12175</v>
      </c>
      <c r="L470" s="167" t="str">
        <f t="shared" si="31"/>
        <v>Milky</v>
      </c>
      <c r="M470" s="168" t="str">
        <f t="shared" si="32"/>
        <v>PI.IC.PU.070209.01</v>
      </c>
      <c r="N470" s="168"/>
      <c r="O470" s="168" t="str">
        <f t="shared" si="33"/>
        <v>PH.IC.PU.070209.01</v>
      </c>
      <c r="Q470" s="168" t="str">
        <f t="shared" si="34"/>
        <v>CL.IC.PU.070209.01</v>
      </c>
      <c r="R470" s="167" t="s">
        <v>12465</v>
      </c>
      <c r="S470" s="167">
        <v>91</v>
      </c>
      <c r="AN470" s="167" t="s">
        <v>12773</v>
      </c>
      <c r="AO470" s="167">
        <v>1524</v>
      </c>
    </row>
    <row r="471" spans="1:45" s="167" customFormat="1" ht="15">
      <c r="A471" s="167" t="s">
        <v>5692</v>
      </c>
      <c r="C471" s="61" t="s">
        <v>6317</v>
      </c>
      <c r="D471" s="167" t="s">
        <v>5544</v>
      </c>
      <c r="E471" s="61" t="s">
        <v>12185</v>
      </c>
      <c r="F471" s="167" t="s">
        <v>5533</v>
      </c>
      <c r="G471" s="167" t="s">
        <v>5546</v>
      </c>
      <c r="H471" s="62" t="s">
        <v>11848</v>
      </c>
      <c r="I471" s="167" t="s">
        <v>5547</v>
      </c>
      <c r="J471" s="63" t="str">
        <f t="shared" si="30"/>
        <v>IC.PU.070301</v>
      </c>
      <c r="K471" s="61" t="s">
        <v>12175</v>
      </c>
      <c r="L471" s="167" t="str">
        <f t="shared" si="31"/>
        <v>Date Changed: specify</v>
      </c>
      <c r="M471" s="168" t="str">
        <f t="shared" si="32"/>
        <v>PI.IC.PU.070301.01</v>
      </c>
      <c r="N471" s="168"/>
      <c r="O471" s="168" t="str">
        <f t="shared" si="33"/>
        <v>PH.IC.PU.070301.01</v>
      </c>
      <c r="Q471" s="168" t="str">
        <f t="shared" si="34"/>
        <v>CL.IC.PU.070301.01</v>
      </c>
    </row>
    <row r="472" spans="1:45" s="145" customFormat="1" ht="16">
      <c r="A472" s="145" t="s">
        <v>5692</v>
      </c>
      <c r="C472" s="170" t="s">
        <v>6317</v>
      </c>
      <c r="D472" s="145" t="s">
        <v>8240</v>
      </c>
      <c r="E472" s="170" t="s">
        <v>6464</v>
      </c>
      <c r="F472" s="145" t="s">
        <v>14634</v>
      </c>
      <c r="G472" s="145" t="s">
        <v>5727</v>
      </c>
      <c r="H472" s="170" t="s">
        <v>11848</v>
      </c>
      <c r="I472" s="145" t="s">
        <v>5728</v>
      </c>
      <c r="J472" s="171" t="str">
        <f t="shared" si="30"/>
        <v>IC.PU.070401</v>
      </c>
      <c r="K472" s="170" t="s">
        <v>12175</v>
      </c>
      <c r="L472" s="145" t="str">
        <f t="shared" si="31"/>
        <v xml:space="preserve">     Fenestrated 4x4 dressing</v>
      </c>
      <c r="M472" s="171" t="str">
        <f t="shared" si="32"/>
        <v>PI.IC.PU.070401.01</v>
      </c>
      <c r="N472" s="171"/>
      <c r="O472" s="171" t="str">
        <f t="shared" si="33"/>
        <v>PH.IC.PU.070401.01</v>
      </c>
      <c r="Q472" s="171" t="str">
        <f t="shared" si="34"/>
        <v>CL.IC.PU.070401.01</v>
      </c>
      <c r="AR472" s="145" t="s">
        <v>12773</v>
      </c>
      <c r="AS472" s="145">
        <v>1749</v>
      </c>
    </row>
    <row r="473" spans="1:45" s="145" customFormat="1" ht="16">
      <c r="A473" s="145" t="s">
        <v>5692</v>
      </c>
      <c r="C473" s="170" t="s">
        <v>6317</v>
      </c>
      <c r="E473" s="170" t="s">
        <v>6464</v>
      </c>
      <c r="F473" s="145" t="s">
        <v>14634</v>
      </c>
      <c r="G473" s="145" t="s">
        <v>5729</v>
      </c>
      <c r="H473" s="170" t="s">
        <v>12030</v>
      </c>
      <c r="I473" s="145" t="s">
        <v>11567</v>
      </c>
      <c r="J473" s="171" t="str">
        <f t="shared" si="30"/>
        <v>IC.PU.070402</v>
      </c>
      <c r="K473" s="170" t="s">
        <v>12175</v>
      </c>
      <c r="L473" s="145" t="str">
        <f t="shared" si="31"/>
        <v xml:space="preserve">     Gauze dressing</v>
      </c>
      <c r="M473" s="171" t="str">
        <f t="shared" si="32"/>
        <v>PI.IC.PU.070402.01</v>
      </c>
      <c r="N473" s="171"/>
      <c r="O473" s="171" t="str">
        <f t="shared" si="33"/>
        <v>PH.IC.PU.070402.01</v>
      </c>
      <c r="Q473" s="171" t="str">
        <f t="shared" si="34"/>
        <v>CL.IC.PU.070402.01</v>
      </c>
      <c r="AR473" s="145" t="s">
        <v>12773</v>
      </c>
      <c r="AS473" s="145">
        <v>1749</v>
      </c>
    </row>
    <row r="474" spans="1:45" s="145" customFormat="1" ht="16">
      <c r="A474" s="145" t="s">
        <v>5692</v>
      </c>
      <c r="C474" s="170" t="s">
        <v>6317</v>
      </c>
      <c r="E474" s="170" t="s">
        <v>6464</v>
      </c>
      <c r="F474" s="145" t="s">
        <v>14634</v>
      </c>
      <c r="G474" s="145" t="s">
        <v>5730</v>
      </c>
      <c r="H474" s="170" t="s">
        <v>12032</v>
      </c>
      <c r="I474" s="145" t="s">
        <v>11569</v>
      </c>
      <c r="J474" s="171" t="str">
        <f t="shared" si="30"/>
        <v>IC.PU.070403</v>
      </c>
      <c r="K474" s="170" t="s">
        <v>12175</v>
      </c>
      <c r="L474" s="145" t="str">
        <f t="shared" si="31"/>
        <v xml:space="preserve">     Pressure dressing</v>
      </c>
      <c r="M474" s="171" t="str">
        <f t="shared" si="32"/>
        <v>PI.IC.PU.070403.01</v>
      </c>
      <c r="N474" s="171"/>
      <c r="O474" s="171" t="str">
        <f t="shared" si="33"/>
        <v>PH.IC.PU.070403.01</v>
      </c>
      <c r="Q474" s="171" t="str">
        <f t="shared" si="34"/>
        <v>CL.IC.PU.070403.01</v>
      </c>
      <c r="AR474" s="145" t="s">
        <v>12773</v>
      </c>
      <c r="AS474" s="145">
        <v>1749</v>
      </c>
    </row>
    <row r="475" spans="1:45" s="145" customFormat="1" ht="16">
      <c r="A475" s="145" t="s">
        <v>5692</v>
      </c>
      <c r="C475" s="170" t="s">
        <v>6317</v>
      </c>
      <c r="E475" s="170" t="s">
        <v>6464</v>
      </c>
      <c r="F475" s="145" t="s">
        <v>14634</v>
      </c>
      <c r="G475" s="145" t="s">
        <v>5738</v>
      </c>
      <c r="H475" s="170" t="s">
        <v>12028</v>
      </c>
      <c r="I475" s="145" t="s">
        <v>5563</v>
      </c>
      <c r="J475" s="171" t="str">
        <f t="shared" si="30"/>
        <v>IC.PU.070404</v>
      </c>
      <c r="K475" s="170" t="s">
        <v>12175</v>
      </c>
      <c r="L475" s="145" t="str">
        <f t="shared" si="31"/>
        <v xml:space="preserve">     Vaseline gauze dressing</v>
      </c>
      <c r="M475" s="171" t="str">
        <f t="shared" si="32"/>
        <v>PI.IC.PU.070404.01</v>
      </c>
      <c r="N475" s="171"/>
      <c r="O475" s="171" t="str">
        <f t="shared" si="33"/>
        <v>PH.IC.PU.070404.01</v>
      </c>
      <c r="Q475" s="171" t="str">
        <f t="shared" si="34"/>
        <v>CL.IC.PU.070404.01</v>
      </c>
      <c r="AR475" s="145" t="s">
        <v>12773</v>
      </c>
      <c r="AS475" s="145">
        <v>1749</v>
      </c>
    </row>
    <row r="476" spans="1:45" s="145" customFormat="1" ht="16">
      <c r="A476" s="145" t="s">
        <v>5692</v>
      </c>
      <c r="C476" s="170" t="s">
        <v>6317</v>
      </c>
      <c r="E476" s="170" t="s">
        <v>6464</v>
      </c>
      <c r="F476" s="145" t="s">
        <v>14634</v>
      </c>
      <c r="G476" s="145" t="s">
        <v>5564</v>
      </c>
      <c r="H476" s="170" t="s">
        <v>12210</v>
      </c>
      <c r="I476" s="145" t="s">
        <v>11070</v>
      </c>
      <c r="J476" s="171" t="str">
        <f t="shared" si="30"/>
        <v>IC.PU.070405</v>
      </c>
      <c r="K476" s="170" t="s">
        <v>12175</v>
      </c>
      <c r="L476" s="145" t="str">
        <f t="shared" si="31"/>
        <v xml:space="preserve">     Transparent dressing</v>
      </c>
      <c r="M476" s="171" t="str">
        <f t="shared" si="32"/>
        <v>PI.IC.PU.070405.01</v>
      </c>
      <c r="N476" s="171"/>
      <c r="O476" s="171" t="str">
        <f t="shared" si="33"/>
        <v>PH.IC.PU.070405.01</v>
      </c>
      <c r="Q476" s="171" t="str">
        <f t="shared" si="34"/>
        <v>CL.IC.PU.070405.01</v>
      </c>
      <c r="AR476" s="145" t="s">
        <v>12773</v>
      </c>
      <c r="AS476" s="145">
        <v>1749</v>
      </c>
    </row>
    <row r="477" spans="1:45" s="145" customFormat="1" ht="16">
      <c r="A477" s="145" t="s">
        <v>5692</v>
      </c>
      <c r="C477" s="170" t="s">
        <v>6317</v>
      </c>
      <c r="E477" s="170" t="s">
        <v>6464</v>
      </c>
      <c r="F477" s="145" t="s">
        <v>14634</v>
      </c>
      <c r="G477" s="145" t="s">
        <v>5739</v>
      </c>
      <c r="H477" s="170" t="s">
        <v>6988</v>
      </c>
      <c r="I477" s="145" t="s">
        <v>5863</v>
      </c>
      <c r="J477" s="171" t="str">
        <f t="shared" si="30"/>
        <v>IC.PU.070406</v>
      </c>
      <c r="K477" s="170" t="s">
        <v>12175</v>
      </c>
      <c r="L477" s="145" t="str">
        <f t="shared" si="31"/>
        <v>Occlusive Dressing</v>
      </c>
      <c r="M477" s="171" t="str">
        <f t="shared" si="32"/>
        <v>PI.IC.PU.070406.01</v>
      </c>
      <c r="N477" s="171"/>
      <c r="O477" s="171" t="str">
        <f t="shared" si="33"/>
        <v>PH.IC.PU.070406.01</v>
      </c>
      <c r="Q477" s="171" t="str">
        <f t="shared" si="34"/>
        <v>CL.IC.PU.070406.01</v>
      </c>
      <c r="R477" s="145" t="s">
        <v>12465</v>
      </c>
      <c r="S477" s="145">
        <v>96</v>
      </c>
      <c r="AR477" s="145" t="s">
        <v>12773</v>
      </c>
      <c r="AS477" s="145">
        <v>1749</v>
      </c>
    </row>
    <row r="478" spans="1:45" s="145" customFormat="1" ht="16">
      <c r="A478" s="145" t="s">
        <v>5692</v>
      </c>
      <c r="C478" s="170" t="s">
        <v>6317</v>
      </c>
      <c r="E478" s="170" t="s">
        <v>12594</v>
      </c>
      <c r="F478" s="145" t="s">
        <v>14634</v>
      </c>
      <c r="G478" s="145" t="s">
        <v>5864</v>
      </c>
      <c r="H478" s="170" t="s">
        <v>6317</v>
      </c>
      <c r="I478" s="145" t="s">
        <v>5864</v>
      </c>
      <c r="J478" s="171" t="str">
        <f t="shared" ref="J478:J545" si="35">CONCATENATE("IC.PU.",C478,E478,H478)</f>
        <v>IC.PU.070407</v>
      </c>
      <c r="K478" s="170" t="s">
        <v>12175</v>
      </c>
      <c r="L478" s="145" t="str">
        <f t="shared" ref="L478:L545" si="36">G478</f>
        <v>Commercial</v>
      </c>
      <c r="M478" s="171" t="str">
        <f t="shared" ref="M478:M545" si="37">CONCATENATE("PI.",J478,".",K478)</f>
        <v>PI.IC.PU.070407.01</v>
      </c>
      <c r="N478" s="171"/>
      <c r="O478" s="171" t="str">
        <f t="shared" ref="O478:O545" si="38">CONCATENATE("PH.",J478,".",K478)</f>
        <v>PH.IC.PU.070407.01</v>
      </c>
      <c r="Q478" s="171" t="str">
        <f t="shared" ref="Q478:Q545" si="39">CONCATENATE("CL.",J478,".",K478)</f>
        <v>CL.IC.PU.070407.01</v>
      </c>
      <c r="R478" s="145" t="s">
        <v>12465</v>
      </c>
      <c r="S478" s="145">
        <v>719</v>
      </c>
      <c r="AR478" s="145" t="s">
        <v>12773</v>
      </c>
      <c r="AS478" s="145">
        <v>1749</v>
      </c>
    </row>
    <row r="479" spans="1:45" s="145" customFormat="1" ht="16">
      <c r="A479" s="145" t="s">
        <v>5692</v>
      </c>
      <c r="C479" s="170" t="s">
        <v>6317</v>
      </c>
      <c r="D479" s="145" t="s">
        <v>5865</v>
      </c>
      <c r="E479" s="170" t="s">
        <v>6291</v>
      </c>
      <c r="F479" s="145" t="s">
        <v>14634</v>
      </c>
      <c r="G479" s="145" t="s">
        <v>11574</v>
      </c>
      <c r="H479" s="170" t="s">
        <v>11848</v>
      </c>
      <c r="I479" s="145" t="s">
        <v>11575</v>
      </c>
      <c r="J479" s="171" t="str">
        <f t="shared" si="35"/>
        <v>IC.PU.070501</v>
      </c>
      <c r="K479" s="170" t="s">
        <v>12175</v>
      </c>
      <c r="L479" s="145" t="str">
        <f t="shared" si="36"/>
        <v xml:space="preserve">     Clean, dry and intact</v>
      </c>
      <c r="M479" s="171" t="str">
        <f t="shared" si="37"/>
        <v>PI.IC.PU.070501.01</v>
      </c>
      <c r="N479" s="171"/>
      <c r="O479" s="171" t="str">
        <f t="shared" si="38"/>
        <v>PH.IC.PU.070501.01</v>
      </c>
      <c r="Q479" s="171" t="str">
        <f t="shared" si="39"/>
        <v>CL.IC.PU.070501.01</v>
      </c>
      <c r="AR479" s="145" t="s">
        <v>12773</v>
      </c>
      <c r="AS479" s="145">
        <v>1749</v>
      </c>
    </row>
    <row r="480" spans="1:45" s="145" customFormat="1" ht="16">
      <c r="A480" s="145" t="s">
        <v>5692</v>
      </c>
      <c r="C480" s="170" t="s">
        <v>6317</v>
      </c>
      <c r="E480" s="170" t="s">
        <v>6291</v>
      </c>
      <c r="F480" s="145" t="s">
        <v>14634</v>
      </c>
      <c r="G480" s="145" t="s">
        <v>11410</v>
      </c>
      <c r="H480" s="170" t="s">
        <v>12030</v>
      </c>
      <c r="I480" s="145" t="s">
        <v>11411</v>
      </c>
      <c r="J480" s="171" t="str">
        <f t="shared" si="35"/>
        <v>IC.PU.070502</v>
      </c>
      <c r="K480" s="170" t="s">
        <v>12175</v>
      </c>
      <c r="L480" s="145" t="str">
        <f t="shared" si="36"/>
        <v xml:space="preserve">     Reinforced: specify date/time</v>
      </c>
      <c r="M480" s="171" t="str">
        <f t="shared" si="37"/>
        <v>PI.IC.PU.070502.01</v>
      </c>
      <c r="N480" s="171"/>
      <c r="O480" s="171" t="str">
        <f t="shared" si="38"/>
        <v>PH.IC.PU.070502.01</v>
      </c>
      <c r="Q480" s="171" t="str">
        <f t="shared" si="39"/>
        <v>CL.IC.PU.070502.01</v>
      </c>
      <c r="AR480" s="145" t="s">
        <v>12773</v>
      </c>
      <c r="AS480" s="145">
        <v>1749</v>
      </c>
    </row>
    <row r="481" spans="1:45" s="145" customFormat="1" ht="16">
      <c r="A481" s="145" t="s">
        <v>5692</v>
      </c>
      <c r="C481" s="170" t="s">
        <v>6317</v>
      </c>
      <c r="E481" s="170" t="s">
        <v>6291</v>
      </c>
      <c r="F481" s="145" t="s">
        <v>14634</v>
      </c>
      <c r="G481" s="145" t="s">
        <v>8907</v>
      </c>
      <c r="H481" s="170" t="s">
        <v>12032</v>
      </c>
      <c r="I481" s="145" t="s">
        <v>11393</v>
      </c>
      <c r="J481" s="171" t="str">
        <f t="shared" si="35"/>
        <v>IC.PU.070503</v>
      </c>
      <c r="K481" s="170" t="s">
        <v>12175</v>
      </c>
      <c r="L481" s="145" t="str">
        <f t="shared" si="36"/>
        <v xml:space="preserve">     Changed: specify date/time</v>
      </c>
      <c r="M481" s="171" t="str">
        <f t="shared" si="37"/>
        <v>PI.IC.PU.070503.01</v>
      </c>
      <c r="N481" s="171"/>
      <c r="O481" s="171" t="str">
        <f t="shared" si="38"/>
        <v>PH.IC.PU.070503.01</v>
      </c>
      <c r="Q481" s="171" t="str">
        <f t="shared" si="39"/>
        <v>CL.IC.PU.070503.01</v>
      </c>
      <c r="AR481" s="145" t="s">
        <v>12773</v>
      </c>
      <c r="AS481" s="145">
        <v>1749</v>
      </c>
    </row>
    <row r="482" spans="1:45" s="145" customFormat="1" ht="16">
      <c r="A482" s="145" t="s">
        <v>5692</v>
      </c>
      <c r="C482" s="170" t="s">
        <v>6317</v>
      </c>
      <c r="E482" s="170" t="s">
        <v>6291</v>
      </c>
      <c r="F482" s="145" t="s">
        <v>14634</v>
      </c>
      <c r="G482" s="145" t="s">
        <v>7024</v>
      </c>
      <c r="H482" s="170" t="s">
        <v>6464</v>
      </c>
      <c r="I482" s="145" t="s">
        <v>7024</v>
      </c>
      <c r="J482" s="171" t="str">
        <f t="shared" si="35"/>
        <v>IC.PU.070504</v>
      </c>
      <c r="K482" s="170" t="s">
        <v>12175</v>
      </c>
      <c r="L482" s="145" t="str">
        <f t="shared" si="36"/>
        <v>Clean</v>
      </c>
      <c r="M482" s="171" t="str">
        <f t="shared" si="37"/>
        <v>PI.IC.PU.070504.01</v>
      </c>
      <c r="N482" s="171"/>
      <c r="O482" s="171" t="str">
        <f t="shared" si="38"/>
        <v>PH.IC.PU.070504.01</v>
      </c>
      <c r="Q482" s="171" t="str">
        <f t="shared" si="39"/>
        <v>CL.IC.PU.070504.01</v>
      </c>
      <c r="R482" s="145" t="s">
        <v>12465</v>
      </c>
      <c r="S482" s="145">
        <v>97</v>
      </c>
      <c r="AR482" s="145" t="s">
        <v>12773</v>
      </c>
      <c r="AS482" s="145">
        <v>1749</v>
      </c>
    </row>
    <row r="483" spans="1:45" s="145" customFormat="1" ht="16.25" customHeight="1">
      <c r="A483" s="145" t="s">
        <v>5692</v>
      </c>
      <c r="C483" s="170" t="s">
        <v>6317</v>
      </c>
      <c r="E483" s="170" t="s">
        <v>6291</v>
      </c>
      <c r="F483" s="145" t="s">
        <v>14634</v>
      </c>
      <c r="G483" s="145" t="s">
        <v>7296</v>
      </c>
      <c r="H483" s="170" t="s">
        <v>6291</v>
      </c>
      <c r="I483" s="145" t="s">
        <v>7296</v>
      </c>
      <c r="J483" s="171" t="str">
        <f t="shared" si="35"/>
        <v>IC.PU.070505</v>
      </c>
      <c r="K483" s="170" t="s">
        <v>12175</v>
      </c>
      <c r="L483" s="145" t="str">
        <f t="shared" si="36"/>
        <v>Dry</v>
      </c>
      <c r="M483" s="171" t="str">
        <f t="shared" si="37"/>
        <v>PI.IC.PU.070505.01</v>
      </c>
      <c r="N483" s="171"/>
      <c r="O483" s="171" t="str">
        <f t="shared" si="38"/>
        <v>PH.IC.PU.070505.01</v>
      </c>
      <c r="Q483" s="171" t="str">
        <f t="shared" si="39"/>
        <v>CL.IC.PU.070505.01</v>
      </c>
      <c r="R483" s="145" t="s">
        <v>12465</v>
      </c>
      <c r="S483" s="145">
        <v>97</v>
      </c>
      <c r="AR483" s="145" t="s">
        <v>12773</v>
      </c>
      <c r="AS483" s="145">
        <v>1749</v>
      </c>
    </row>
    <row r="484" spans="1:45" s="145" customFormat="1" ht="16">
      <c r="A484" s="145" t="s">
        <v>5692</v>
      </c>
      <c r="C484" s="170" t="s">
        <v>6317</v>
      </c>
      <c r="E484" s="170" t="s">
        <v>6291</v>
      </c>
      <c r="F484" s="145" t="s">
        <v>14634</v>
      </c>
      <c r="G484" s="145" t="s">
        <v>9339</v>
      </c>
      <c r="H484" s="170" t="s">
        <v>6988</v>
      </c>
      <c r="I484" s="145" t="s">
        <v>9339</v>
      </c>
      <c r="J484" s="171" t="str">
        <f t="shared" si="35"/>
        <v>IC.PU.070506</v>
      </c>
      <c r="K484" s="170" t="s">
        <v>12175</v>
      </c>
      <c r="L484" s="145" t="str">
        <f t="shared" si="36"/>
        <v>Intact</v>
      </c>
      <c r="M484" s="171" t="str">
        <f t="shared" si="37"/>
        <v>PI.IC.PU.070506.01</v>
      </c>
      <c r="N484" s="171"/>
      <c r="O484" s="171" t="str">
        <f t="shared" si="38"/>
        <v>PH.IC.PU.070506.01</v>
      </c>
      <c r="Q484" s="171" t="str">
        <f t="shared" si="39"/>
        <v>CL.IC.PU.070506.01</v>
      </c>
      <c r="R484" s="145" t="s">
        <v>12465</v>
      </c>
      <c r="S484" s="145">
        <v>97</v>
      </c>
      <c r="AR484" s="145" t="s">
        <v>12773</v>
      </c>
      <c r="AS484" s="145">
        <v>1749</v>
      </c>
    </row>
    <row r="485" spans="1:45" s="145" customFormat="1" ht="16">
      <c r="A485" s="145" t="s">
        <v>5692</v>
      </c>
      <c r="C485" s="170" t="s">
        <v>6317</v>
      </c>
      <c r="E485" s="170" t="s">
        <v>6291</v>
      </c>
      <c r="F485" s="145" t="s">
        <v>14634</v>
      </c>
      <c r="G485" s="145" t="s">
        <v>2826</v>
      </c>
      <c r="H485" s="170" t="s">
        <v>2533</v>
      </c>
      <c r="I485" s="145" t="s">
        <v>2826</v>
      </c>
      <c r="J485" s="171" t="str">
        <f t="shared" si="35"/>
        <v>IC.PU.070507</v>
      </c>
      <c r="K485" s="170" t="s">
        <v>12175</v>
      </c>
      <c r="L485" s="145" t="str">
        <f t="shared" si="36"/>
        <v>Stained</v>
      </c>
      <c r="M485" s="171" t="str">
        <f t="shared" si="37"/>
        <v>PI.IC.PU.070507.01</v>
      </c>
      <c r="N485" s="171"/>
      <c r="O485" s="171" t="str">
        <f t="shared" si="38"/>
        <v>PH.IC.PU.070507.01</v>
      </c>
      <c r="Q485" s="171" t="str">
        <f t="shared" si="39"/>
        <v>CL.IC.PU.070507.01</v>
      </c>
      <c r="AR485" s="145" t="s">
        <v>12773</v>
      </c>
      <c r="AS485" s="145">
        <v>1749</v>
      </c>
    </row>
    <row r="486" spans="1:45" s="145" customFormat="1" ht="16">
      <c r="A486" s="145" t="s">
        <v>5692</v>
      </c>
      <c r="C486" s="170" t="s">
        <v>6317</v>
      </c>
      <c r="E486" s="170" t="s">
        <v>6291</v>
      </c>
      <c r="F486" s="145" t="s">
        <v>14634</v>
      </c>
      <c r="G486" s="145" t="s">
        <v>2827</v>
      </c>
      <c r="H486" s="170" t="s">
        <v>2535</v>
      </c>
      <c r="I486" s="145" t="s">
        <v>2837</v>
      </c>
      <c r="J486" s="171" t="str">
        <f t="shared" si="35"/>
        <v>IC.PU.070508</v>
      </c>
      <c r="K486" s="170" t="s">
        <v>12175</v>
      </c>
      <c r="L486" s="145" t="str">
        <f t="shared" si="36"/>
        <v>Saturated</v>
      </c>
      <c r="M486" s="171" t="str">
        <f t="shared" si="37"/>
        <v>PI.IC.PU.070508.01</v>
      </c>
      <c r="N486" s="171"/>
      <c r="O486" s="171" t="str">
        <f t="shared" si="38"/>
        <v>PH.IC.PU.070508.01</v>
      </c>
      <c r="Q486" s="171" t="str">
        <f t="shared" si="39"/>
        <v>CL.IC.PU.070508.01</v>
      </c>
      <c r="V486" s="145" t="s">
        <v>2828</v>
      </c>
      <c r="W486" s="145">
        <v>1054</v>
      </c>
      <c r="AR486" s="145" t="s">
        <v>12773</v>
      </c>
      <c r="AS486" s="145">
        <v>1749</v>
      </c>
    </row>
    <row r="487" spans="1:45" s="145" customFormat="1" ht="16">
      <c r="A487" s="145" t="s">
        <v>5692</v>
      </c>
      <c r="C487" s="170" t="s">
        <v>6317</v>
      </c>
      <c r="D487" s="145" t="s">
        <v>9392</v>
      </c>
      <c r="E487" s="170" t="s">
        <v>6988</v>
      </c>
      <c r="F487" s="145" t="s">
        <v>14634</v>
      </c>
      <c r="G487" s="145" t="s">
        <v>5746</v>
      </c>
      <c r="H487" s="170" t="s">
        <v>11848</v>
      </c>
      <c r="I487" s="145" t="s">
        <v>11964</v>
      </c>
      <c r="J487" s="171" t="str">
        <f t="shared" si="35"/>
        <v>IC.PU.070601</v>
      </c>
      <c r="K487" s="170" t="s">
        <v>2379</v>
      </c>
      <c r="L487" s="145" t="str">
        <f t="shared" si="36"/>
        <v xml:space="preserve">     Cleansed with normal saline</v>
      </c>
      <c r="M487" s="171" t="str">
        <f t="shared" si="37"/>
        <v>PI.IC.PU.070601.01</v>
      </c>
      <c r="N487" s="171"/>
      <c r="O487" s="171" t="str">
        <f t="shared" si="38"/>
        <v>PH.IC.PU.070601.01</v>
      </c>
      <c r="Q487" s="171" t="str">
        <f t="shared" si="39"/>
        <v>CL.IC.PU.070601.01</v>
      </c>
      <c r="AR487" s="145" t="s">
        <v>12773</v>
      </c>
      <c r="AS487" s="145">
        <v>1749</v>
      </c>
    </row>
    <row r="488" spans="1:45" s="145" customFormat="1" ht="16">
      <c r="A488" s="145" t="s">
        <v>5692</v>
      </c>
      <c r="C488" s="170" t="s">
        <v>6317</v>
      </c>
      <c r="E488" s="170" t="s">
        <v>6988</v>
      </c>
      <c r="F488" s="145" t="s">
        <v>14634</v>
      </c>
      <c r="G488" s="145" t="s">
        <v>5747</v>
      </c>
      <c r="H488" s="170" t="s">
        <v>12030</v>
      </c>
      <c r="I488" s="145" t="s">
        <v>10703</v>
      </c>
      <c r="J488" s="171" t="str">
        <f t="shared" si="35"/>
        <v>IC.PU.070602</v>
      </c>
      <c r="K488" s="170" t="s">
        <v>2379</v>
      </c>
      <c r="L488" s="145" t="str">
        <f t="shared" si="36"/>
        <v xml:space="preserve">     Cleansed with other: specify</v>
      </c>
      <c r="M488" s="171" t="str">
        <f t="shared" si="37"/>
        <v>PI.IC.PU.070602.01</v>
      </c>
      <c r="N488" s="171"/>
      <c r="O488" s="171" t="str">
        <f t="shared" si="38"/>
        <v>PH.IC.PU.070602.01</v>
      </c>
      <c r="Q488" s="171" t="str">
        <f t="shared" si="39"/>
        <v>CL.IC.PU.070602.01</v>
      </c>
      <c r="AR488" s="145" t="s">
        <v>12773</v>
      </c>
      <c r="AS488" s="145">
        <v>1749</v>
      </c>
    </row>
    <row r="489" spans="1:45" s="145" customFormat="1" ht="16">
      <c r="A489" s="145" t="s">
        <v>5692</v>
      </c>
      <c r="C489" s="170" t="s">
        <v>6317</v>
      </c>
      <c r="E489" s="170" t="s">
        <v>6988</v>
      </c>
      <c r="F489" s="145" t="s">
        <v>14634</v>
      </c>
      <c r="G489" s="145" t="s">
        <v>11484</v>
      </c>
      <c r="H489" s="170" t="s">
        <v>12185</v>
      </c>
      <c r="I489" s="145" t="s">
        <v>11484</v>
      </c>
      <c r="J489" s="171" t="str">
        <f t="shared" si="35"/>
        <v>IC.PU.070603</v>
      </c>
      <c r="K489" s="170" t="s">
        <v>12175</v>
      </c>
      <c r="L489" s="145" t="str">
        <f t="shared" si="36"/>
        <v>Chlorhexidine</v>
      </c>
      <c r="M489" s="171" t="str">
        <f t="shared" si="37"/>
        <v>PI.IC.PU.070603.01</v>
      </c>
      <c r="N489" s="171"/>
      <c r="O489" s="171" t="str">
        <f t="shared" si="38"/>
        <v>PH.IC.PU.070603.01</v>
      </c>
      <c r="Q489" s="171" t="str">
        <f t="shared" si="39"/>
        <v>CL.IC.PU.070603.01</v>
      </c>
      <c r="R489" s="145" t="s">
        <v>12465</v>
      </c>
      <c r="S489" s="145">
        <v>717</v>
      </c>
      <c r="AR489" s="145" t="s">
        <v>12773</v>
      </c>
      <c r="AS489" s="145">
        <v>1749</v>
      </c>
    </row>
    <row r="490" spans="1:45" s="145" customFormat="1" ht="16">
      <c r="A490" s="145" t="s">
        <v>5692</v>
      </c>
      <c r="C490" s="170" t="s">
        <v>6317</v>
      </c>
      <c r="E490" s="170" t="s">
        <v>6988</v>
      </c>
      <c r="F490" s="145" t="s">
        <v>14634</v>
      </c>
      <c r="G490" s="145" t="s">
        <v>5574</v>
      </c>
      <c r="H490" s="170" t="s">
        <v>12594</v>
      </c>
      <c r="I490" s="145" t="s">
        <v>5574</v>
      </c>
      <c r="J490" s="171" t="str">
        <f t="shared" si="35"/>
        <v>IC.PU.070604</v>
      </c>
      <c r="K490" s="170" t="s">
        <v>2379</v>
      </c>
      <c r="L490" s="145" t="str">
        <f t="shared" si="36"/>
        <v>Betadine</v>
      </c>
      <c r="M490" s="171" t="str">
        <f t="shared" si="37"/>
        <v>PI.IC.PU.070604.01</v>
      </c>
      <c r="N490" s="171"/>
      <c r="O490" s="171" t="str">
        <f t="shared" si="38"/>
        <v>PH.IC.PU.070604.01</v>
      </c>
      <c r="Q490" s="171" t="str">
        <f t="shared" si="39"/>
        <v>CL.IC.PU.070604.01</v>
      </c>
      <c r="R490" s="145" t="s">
        <v>12465</v>
      </c>
      <c r="S490" s="145">
        <v>718</v>
      </c>
      <c r="AR490" s="145" t="s">
        <v>12773</v>
      </c>
      <c r="AS490" s="145">
        <v>1749</v>
      </c>
    </row>
    <row r="491" spans="1:45" s="145" customFormat="1" ht="16">
      <c r="A491" s="145" t="s">
        <v>5692</v>
      </c>
      <c r="C491" s="170" t="s">
        <v>6317</v>
      </c>
      <c r="D491" s="145" t="s">
        <v>8585</v>
      </c>
      <c r="E491" s="170" t="s">
        <v>6317</v>
      </c>
      <c r="F491" s="145" t="s">
        <v>14634</v>
      </c>
      <c r="G491" s="145" t="s">
        <v>11398</v>
      </c>
      <c r="H491" s="170" t="s">
        <v>11848</v>
      </c>
      <c r="I491" s="145" t="s">
        <v>12157</v>
      </c>
      <c r="J491" s="171" t="str">
        <f t="shared" si="35"/>
        <v>IC.PU.070701</v>
      </c>
      <c r="K491" s="170" t="s">
        <v>2379</v>
      </c>
      <c r="L491" s="145" t="str">
        <f t="shared" si="36"/>
        <v xml:space="preserve">     Drainage none</v>
      </c>
      <c r="M491" s="171" t="str">
        <f t="shared" si="37"/>
        <v>PI.IC.PU.070701.01</v>
      </c>
      <c r="N491" s="171"/>
      <c r="O491" s="171" t="str">
        <f t="shared" si="38"/>
        <v>PH.IC.PU.070701.01</v>
      </c>
      <c r="Q491" s="171" t="str">
        <f t="shared" si="39"/>
        <v>CL.IC.PU.070701.01</v>
      </c>
      <c r="AR491" s="145" t="s">
        <v>12773</v>
      </c>
      <c r="AS491" s="145">
        <v>1749</v>
      </c>
    </row>
    <row r="492" spans="1:45" s="145" customFormat="1" ht="16">
      <c r="A492" s="145" t="s">
        <v>5692</v>
      </c>
      <c r="C492" s="170" t="s">
        <v>6317</v>
      </c>
      <c r="E492" s="170" t="s">
        <v>6317</v>
      </c>
      <c r="F492" s="145" t="s">
        <v>14634</v>
      </c>
      <c r="G492" s="145" t="s">
        <v>14541</v>
      </c>
      <c r="H492" s="170" t="s">
        <v>12030</v>
      </c>
      <c r="I492" s="145" t="s">
        <v>10906</v>
      </c>
      <c r="J492" s="171" t="str">
        <f t="shared" si="35"/>
        <v>IC.PU.070702</v>
      </c>
      <c r="K492" s="170" t="s">
        <v>2379</v>
      </c>
      <c r="L492" s="145" t="str">
        <f t="shared" si="36"/>
        <v xml:space="preserve">     Drainage serosanguineous</v>
      </c>
      <c r="M492" s="171" t="str">
        <f t="shared" si="37"/>
        <v>PI.IC.PU.070702.01</v>
      </c>
      <c r="N492" s="171"/>
      <c r="O492" s="171" t="str">
        <f t="shared" si="38"/>
        <v>PH.IC.PU.070702.01</v>
      </c>
      <c r="Q492" s="171" t="str">
        <f t="shared" si="39"/>
        <v>CL.IC.PU.070702.01</v>
      </c>
      <c r="AR492" s="145" t="s">
        <v>12773</v>
      </c>
      <c r="AS492" s="145">
        <v>1749</v>
      </c>
    </row>
    <row r="493" spans="1:45" s="145" customFormat="1" ht="16">
      <c r="A493" s="145" t="s">
        <v>5692</v>
      </c>
      <c r="C493" s="170" t="s">
        <v>6317</v>
      </c>
      <c r="E493" s="170" t="s">
        <v>6317</v>
      </c>
      <c r="F493" s="145" t="s">
        <v>14634</v>
      </c>
      <c r="G493" s="145" t="s">
        <v>14529</v>
      </c>
      <c r="H493" s="170" t="s">
        <v>12032</v>
      </c>
      <c r="I493" s="145" t="s">
        <v>11883</v>
      </c>
      <c r="J493" s="171" t="str">
        <f t="shared" si="35"/>
        <v>IC.PU.070703</v>
      </c>
      <c r="K493" s="170" t="s">
        <v>2379</v>
      </c>
      <c r="L493" s="145" t="str">
        <f t="shared" si="36"/>
        <v xml:space="preserve">     Drainage bloody</v>
      </c>
      <c r="M493" s="171" t="str">
        <f t="shared" si="37"/>
        <v>PI.IC.PU.070703.01</v>
      </c>
      <c r="N493" s="171"/>
      <c r="O493" s="171" t="str">
        <f t="shared" si="38"/>
        <v>PH.IC.PU.070703.01</v>
      </c>
      <c r="Q493" s="171" t="str">
        <f t="shared" si="39"/>
        <v>CL.IC.PU.070703.01</v>
      </c>
      <c r="AR493" s="145" t="s">
        <v>12773</v>
      </c>
      <c r="AS493" s="145">
        <v>1749</v>
      </c>
    </row>
    <row r="494" spans="1:45" s="145" customFormat="1" ht="16">
      <c r="A494" s="145" t="s">
        <v>5692</v>
      </c>
      <c r="C494" s="170" t="s">
        <v>6317</v>
      </c>
      <c r="E494" s="170" t="s">
        <v>6317</v>
      </c>
      <c r="F494" s="145" t="s">
        <v>14634</v>
      </c>
      <c r="G494" s="145" t="s">
        <v>14530</v>
      </c>
      <c r="H494" s="170" t="s">
        <v>12028</v>
      </c>
      <c r="I494" s="145" t="s">
        <v>11548</v>
      </c>
      <c r="J494" s="171" t="str">
        <f t="shared" si="35"/>
        <v>IC.PU.070704</v>
      </c>
      <c r="K494" s="170" t="s">
        <v>12175</v>
      </c>
      <c r="L494" s="145" t="str">
        <f t="shared" si="36"/>
        <v xml:space="preserve">     Drainage serous</v>
      </c>
      <c r="M494" s="171" t="str">
        <f t="shared" si="37"/>
        <v>PI.IC.PU.070704.01</v>
      </c>
      <c r="N494" s="171"/>
      <c r="O494" s="171" t="str">
        <f t="shared" si="38"/>
        <v>PH.IC.PU.070704.01</v>
      </c>
      <c r="Q494" s="171" t="str">
        <f t="shared" si="39"/>
        <v>CL.IC.PU.070704.01</v>
      </c>
      <c r="AR494" s="145" t="s">
        <v>12773</v>
      </c>
      <c r="AS494" s="145">
        <v>1749</v>
      </c>
    </row>
    <row r="495" spans="1:45" s="145" customFormat="1" ht="16">
      <c r="A495" s="145" t="s">
        <v>5692</v>
      </c>
      <c r="C495" s="170" t="s">
        <v>6317</v>
      </c>
      <c r="E495" s="170" t="s">
        <v>6317</v>
      </c>
      <c r="F495" s="145" t="s">
        <v>14634</v>
      </c>
      <c r="G495" s="145" t="s">
        <v>14531</v>
      </c>
      <c r="H495" s="170" t="s">
        <v>12210</v>
      </c>
      <c r="I495" s="145" t="s">
        <v>11554</v>
      </c>
      <c r="J495" s="171" t="str">
        <f t="shared" si="35"/>
        <v>IC.PU.070705</v>
      </c>
      <c r="K495" s="170" t="s">
        <v>12175</v>
      </c>
      <c r="L495" s="145" t="str">
        <f t="shared" si="36"/>
        <v xml:space="preserve">     Drainage purulent</v>
      </c>
      <c r="M495" s="171" t="str">
        <f t="shared" si="37"/>
        <v>PI.IC.PU.070705.01</v>
      </c>
      <c r="N495" s="171"/>
      <c r="O495" s="171" t="str">
        <f t="shared" si="38"/>
        <v>PH.IC.PU.070705.01</v>
      </c>
      <c r="Q495" s="171" t="str">
        <f t="shared" si="39"/>
        <v>CL.IC.PU.070705.01</v>
      </c>
      <c r="AR495" s="145" t="s">
        <v>12773</v>
      </c>
      <c r="AS495" s="145">
        <v>1749</v>
      </c>
    </row>
    <row r="496" spans="1:45" s="145" customFormat="1" ht="16">
      <c r="A496" s="145" t="s">
        <v>5692</v>
      </c>
      <c r="C496" s="170" t="s">
        <v>6317</v>
      </c>
      <c r="D496" s="145" t="s">
        <v>14532</v>
      </c>
      <c r="E496" s="170" t="s">
        <v>3574</v>
      </c>
      <c r="F496" s="145" t="s">
        <v>14634</v>
      </c>
      <c r="G496" s="145" t="s">
        <v>11363</v>
      </c>
      <c r="H496" s="170" t="s">
        <v>11848</v>
      </c>
      <c r="I496" s="145" t="s">
        <v>12171</v>
      </c>
      <c r="J496" s="171" t="str">
        <f t="shared" si="35"/>
        <v>IC.PU.070801</v>
      </c>
      <c r="K496" s="170" t="s">
        <v>12175</v>
      </c>
      <c r="L496" s="145" t="str">
        <f t="shared" si="36"/>
        <v xml:space="preserve">     None</v>
      </c>
      <c r="M496" s="171" t="str">
        <f t="shared" si="37"/>
        <v>PI.IC.PU.070801.01</v>
      </c>
      <c r="N496" s="171"/>
      <c r="O496" s="171" t="str">
        <f t="shared" si="38"/>
        <v>PH.IC.PU.070801.01</v>
      </c>
      <c r="Q496" s="171" t="str">
        <f t="shared" si="39"/>
        <v>CL.IC.PU.070801.01</v>
      </c>
      <c r="AR496" s="145" t="s">
        <v>12773</v>
      </c>
      <c r="AS496" s="145">
        <v>1749</v>
      </c>
    </row>
    <row r="497" spans="1:45" s="145" customFormat="1" ht="16">
      <c r="A497" s="145" t="s">
        <v>5692</v>
      </c>
      <c r="C497" s="170" t="s">
        <v>6317</v>
      </c>
      <c r="E497" s="170" t="s">
        <v>3574</v>
      </c>
      <c r="F497" s="145" t="s">
        <v>14634</v>
      </c>
      <c r="G497" s="145" t="s">
        <v>14533</v>
      </c>
      <c r="H497" s="170" t="s">
        <v>12030</v>
      </c>
      <c r="I497" s="145" t="s">
        <v>9609</v>
      </c>
      <c r="J497" s="171" t="str">
        <f t="shared" si="35"/>
        <v>IC.PU.070802</v>
      </c>
      <c r="K497" s="170" t="s">
        <v>12175</v>
      </c>
      <c r="L497" s="145" t="str">
        <f t="shared" si="36"/>
        <v xml:space="preserve">     Drainage amount scant</v>
      </c>
      <c r="M497" s="171" t="str">
        <f t="shared" si="37"/>
        <v>PI.IC.PU.070802.01</v>
      </c>
      <c r="N497" s="171"/>
      <c r="O497" s="171" t="str">
        <f t="shared" si="38"/>
        <v>PH.IC.PU.070802.01</v>
      </c>
      <c r="Q497" s="171" t="str">
        <f t="shared" si="39"/>
        <v>CL.IC.PU.070802.01</v>
      </c>
      <c r="AR497" s="145" t="s">
        <v>12773</v>
      </c>
      <c r="AS497" s="145">
        <v>1749</v>
      </c>
    </row>
    <row r="498" spans="1:45" s="145" customFormat="1" ht="16">
      <c r="A498" s="145" t="s">
        <v>5692</v>
      </c>
      <c r="C498" s="170" t="s">
        <v>6317</v>
      </c>
      <c r="E498" s="170" t="s">
        <v>3574</v>
      </c>
      <c r="F498" s="145" t="s">
        <v>14634</v>
      </c>
      <c r="G498" s="145" t="s">
        <v>14534</v>
      </c>
      <c r="H498" s="170" t="s">
        <v>12032</v>
      </c>
      <c r="I498" s="145" t="s">
        <v>9423</v>
      </c>
      <c r="J498" s="171" t="str">
        <f t="shared" si="35"/>
        <v>IC.PU.070803</v>
      </c>
      <c r="K498" s="170" t="s">
        <v>12175</v>
      </c>
      <c r="L498" s="145" t="str">
        <f t="shared" si="36"/>
        <v xml:space="preserve">     Drainage amount small</v>
      </c>
      <c r="M498" s="171" t="str">
        <f t="shared" si="37"/>
        <v>PI.IC.PU.070803.01</v>
      </c>
      <c r="N498" s="171"/>
      <c r="O498" s="171" t="str">
        <f t="shared" si="38"/>
        <v>PH.IC.PU.070803.01</v>
      </c>
      <c r="Q498" s="171" t="str">
        <f t="shared" si="39"/>
        <v>CL.IC.PU.070803.01</v>
      </c>
      <c r="AR498" s="145" t="s">
        <v>12773</v>
      </c>
      <c r="AS498" s="145">
        <v>1749</v>
      </c>
    </row>
    <row r="499" spans="1:45" s="145" customFormat="1" ht="16">
      <c r="A499" s="145" t="s">
        <v>5692</v>
      </c>
      <c r="C499" s="170" t="s">
        <v>6317</v>
      </c>
      <c r="E499" s="170" t="s">
        <v>3574</v>
      </c>
      <c r="F499" s="145" t="s">
        <v>14634</v>
      </c>
      <c r="G499" s="145" t="s">
        <v>14535</v>
      </c>
      <c r="H499" s="170" t="s">
        <v>12028</v>
      </c>
      <c r="I499" s="145" t="s">
        <v>10117</v>
      </c>
      <c r="J499" s="171" t="str">
        <f t="shared" si="35"/>
        <v>IC.PU.070804</v>
      </c>
      <c r="K499" s="170" t="s">
        <v>12175</v>
      </c>
      <c r="L499" s="145" t="str">
        <f t="shared" si="36"/>
        <v xml:space="preserve">     Drainage amount moderate</v>
      </c>
      <c r="M499" s="171" t="str">
        <f t="shared" si="37"/>
        <v>PI.IC.PU.070804.01</v>
      </c>
      <c r="N499" s="171"/>
      <c r="O499" s="171" t="str">
        <f t="shared" si="38"/>
        <v>PH.IC.PU.070804.01</v>
      </c>
      <c r="Q499" s="171" t="str">
        <f t="shared" si="39"/>
        <v>CL.IC.PU.070804.01</v>
      </c>
      <c r="AR499" s="145" t="s">
        <v>12773</v>
      </c>
      <c r="AS499" s="145">
        <v>1749</v>
      </c>
    </row>
    <row r="500" spans="1:45" s="145" customFormat="1" ht="16">
      <c r="A500" s="145" t="s">
        <v>5692</v>
      </c>
      <c r="C500" s="170" t="s">
        <v>6317</v>
      </c>
      <c r="E500" s="170" t="s">
        <v>3574</v>
      </c>
      <c r="F500" s="145" t="s">
        <v>14634</v>
      </c>
      <c r="G500" s="145" t="s">
        <v>14536</v>
      </c>
      <c r="H500" s="170" t="s">
        <v>12210</v>
      </c>
      <c r="I500" s="145" t="s">
        <v>9426</v>
      </c>
      <c r="J500" s="171" t="str">
        <f t="shared" si="35"/>
        <v>IC.PU.070805</v>
      </c>
      <c r="K500" s="170" t="s">
        <v>12175</v>
      </c>
      <c r="L500" s="145" t="str">
        <f t="shared" si="36"/>
        <v xml:space="preserve">     Drainage amount large</v>
      </c>
      <c r="M500" s="171" t="str">
        <f t="shared" si="37"/>
        <v>PI.IC.PU.070805.01</v>
      </c>
      <c r="N500" s="171"/>
      <c r="O500" s="171" t="str">
        <f t="shared" si="38"/>
        <v>PH.IC.PU.070805.01</v>
      </c>
      <c r="Q500" s="171" t="str">
        <f t="shared" si="39"/>
        <v>CL.IC.PU.070805.01</v>
      </c>
      <c r="AR500" s="145" t="s">
        <v>12773</v>
      </c>
      <c r="AS500" s="145">
        <v>1749</v>
      </c>
    </row>
    <row r="501" spans="1:45" s="145" customFormat="1" ht="16">
      <c r="A501" s="145" t="s">
        <v>5692</v>
      </c>
      <c r="C501" s="170" t="s">
        <v>6317</v>
      </c>
      <c r="D501" s="145" t="s">
        <v>14540</v>
      </c>
      <c r="E501" s="170" t="s">
        <v>3690</v>
      </c>
      <c r="F501" s="145" t="s">
        <v>14634</v>
      </c>
      <c r="G501" s="145" t="s">
        <v>14537</v>
      </c>
      <c r="H501" s="170" t="s">
        <v>11848</v>
      </c>
      <c r="I501" s="145" t="s">
        <v>11753</v>
      </c>
      <c r="J501" s="171" t="str">
        <f t="shared" si="35"/>
        <v>IC.PU.070901</v>
      </c>
      <c r="K501" s="170" t="s">
        <v>12175</v>
      </c>
      <c r="L501" s="145" t="str">
        <f t="shared" si="36"/>
        <v xml:space="preserve">     Drainage unchanged</v>
      </c>
      <c r="M501" s="171" t="str">
        <f t="shared" si="37"/>
        <v>PI.IC.PU.070901.01</v>
      </c>
      <c r="N501" s="171"/>
      <c r="O501" s="171" t="str">
        <f t="shared" si="38"/>
        <v>PH.IC.PU.070901.01</v>
      </c>
      <c r="Q501" s="171" t="str">
        <f t="shared" si="39"/>
        <v>CL.IC.PU.070901.01</v>
      </c>
      <c r="AR501" s="145" t="s">
        <v>12773</v>
      </c>
      <c r="AS501" s="145">
        <v>1749</v>
      </c>
    </row>
    <row r="502" spans="1:45" s="145" customFormat="1" ht="16">
      <c r="A502" s="145" t="s">
        <v>5692</v>
      </c>
      <c r="C502" s="170" t="s">
        <v>6317</v>
      </c>
      <c r="E502" s="170" t="s">
        <v>3690</v>
      </c>
      <c r="F502" s="145" t="s">
        <v>14634</v>
      </c>
      <c r="G502" s="145" t="s">
        <v>14538</v>
      </c>
      <c r="H502" s="170" t="s">
        <v>12030</v>
      </c>
      <c r="I502" s="145" t="s">
        <v>11752</v>
      </c>
      <c r="J502" s="171" t="str">
        <f t="shared" si="35"/>
        <v>IC.PU.070902</v>
      </c>
      <c r="K502" s="170" t="s">
        <v>12175</v>
      </c>
      <c r="L502" s="145" t="str">
        <f t="shared" si="36"/>
        <v xml:space="preserve">     Drainage decreasing</v>
      </c>
      <c r="M502" s="171" t="str">
        <f t="shared" si="37"/>
        <v>PI.IC.PU.070902.01</v>
      </c>
      <c r="N502" s="171"/>
      <c r="O502" s="171" t="str">
        <f t="shared" si="38"/>
        <v>PH.IC.PU.070902.01</v>
      </c>
      <c r="Q502" s="171" t="str">
        <f t="shared" si="39"/>
        <v>CL.IC.PU.070902.01</v>
      </c>
      <c r="AR502" s="145" t="s">
        <v>12773</v>
      </c>
      <c r="AS502" s="145">
        <v>1749</v>
      </c>
    </row>
    <row r="503" spans="1:45" s="145" customFormat="1" ht="16">
      <c r="A503" s="145" t="s">
        <v>5692</v>
      </c>
      <c r="C503" s="170" t="s">
        <v>6317</v>
      </c>
      <c r="E503" s="170" t="s">
        <v>3690</v>
      </c>
      <c r="F503" s="145" t="s">
        <v>14634</v>
      </c>
      <c r="G503" s="145" t="s">
        <v>11582</v>
      </c>
      <c r="H503" s="170" t="s">
        <v>12032</v>
      </c>
      <c r="I503" s="145" t="s">
        <v>11583</v>
      </c>
      <c r="J503" s="171" t="str">
        <f t="shared" si="35"/>
        <v>IC.PU.070903</v>
      </c>
      <c r="K503" s="170" t="s">
        <v>12175</v>
      </c>
      <c r="L503" s="145" t="str">
        <f t="shared" si="36"/>
        <v xml:space="preserve">     Drainage increasing</v>
      </c>
      <c r="M503" s="171" t="str">
        <f t="shared" si="37"/>
        <v>PI.IC.PU.070903.01</v>
      </c>
      <c r="N503" s="171"/>
      <c r="O503" s="171" t="str">
        <f t="shared" si="38"/>
        <v>PH.IC.PU.070903.01</v>
      </c>
      <c r="Q503" s="171" t="str">
        <f t="shared" si="39"/>
        <v>CL.IC.PU.070903.01</v>
      </c>
      <c r="AR503" s="145" t="s">
        <v>12773</v>
      </c>
      <c r="AS503" s="145">
        <v>1749</v>
      </c>
    </row>
    <row r="504" spans="1:45" s="167" customFormat="1" ht="15">
      <c r="A504" s="167" t="s">
        <v>5692</v>
      </c>
      <c r="C504" s="61" t="s">
        <v>6317</v>
      </c>
      <c r="D504" s="167" t="s">
        <v>5433</v>
      </c>
      <c r="E504" s="61" t="s">
        <v>3188</v>
      </c>
      <c r="F504" s="167" t="s">
        <v>5369</v>
      </c>
      <c r="G504" s="167" t="s">
        <v>10463</v>
      </c>
      <c r="H504" s="62" t="s">
        <v>11848</v>
      </c>
      <c r="I504" s="167" t="s">
        <v>10463</v>
      </c>
      <c r="J504" s="63" t="str">
        <f t="shared" si="35"/>
        <v>IC.PU.071001</v>
      </c>
      <c r="K504" s="61" t="s">
        <v>12175</v>
      </c>
      <c r="L504" s="167" t="str">
        <f t="shared" si="36"/>
        <v>Present</v>
      </c>
      <c r="M504" s="168" t="str">
        <f t="shared" si="37"/>
        <v>PI.IC.PU.071001.01</v>
      </c>
      <c r="N504" s="168"/>
      <c r="O504" s="168" t="str">
        <f t="shared" si="38"/>
        <v>PH.IC.PU.071001.01</v>
      </c>
      <c r="Q504" s="168" t="str">
        <f t="shared" si="39"/>
        <v>CL.IC.PU.071001.01</v>
      </c>
    </row>
    <row r="505" spans="1:45" s="167" customFormat="1" ht="15">
      <c r="A505" s="167" t="s">
        <v>5692</v>
      </c>
      <c r="C505" s="61" t="s">
        <v>6317</v>
      </c>
      <c r="E505" s="61" t="s">
        <v>3188</v>
      </c>
      <c r="F505" s="167" t="s">
        <v>5369</v>
      </c>
      <c r="G505" s="167" t="s">
        <v>10464</v>
      </c>
      <c r="H505" s="62" t="s">
        <v>12030</v>
      </c>
      <c r="I505" s="167" t="s">
        <v>10464</v>
      </c>
      <c r="J505" s="63" t="str">
        <f t="shared" si="35"/>
        <v>IC.PU.071002</v>
      </c>
      <c r="K505" s="61" t="s">
        <v>12175</v>
      </c>
      <c r="L505" s="167" t="str">
        <f t="shared" si="36"/>
        <v>Absent</v>
      </c>
      <c r="M505" s="168" t="str">
        <f t="shared" si="37"/>
        <v>PI.IC.PU.071002.01</v>
      </c>
      <c r="N505" s="168"/>
      <c r="O505" s="168" t="str">
        <f t="shared" si="38"/>
        <v>PH.IC.PU.071002.01</v>
      </c>
      <c r="Q505" s="168" t="str">
        <f t="shared" si="39"/>
        <v>CL.IC.PU.071002.01</v>
      </c>
    </row>
    <row r="506" spans="1:45" s="167" customFormat="1" ht="15">
      <c r="A506" s="167" t="s">
        <v>5692</v>
      </c>
      <c r="C506" s="61" t="s">
        <v>6317</v>
      </c>
      <c r="D506" s="167" t="s">
        <v>7469</v>
      </c>
      <c r="E506" s="61" t="s">
        <v>5749</v>
      </c>
      <c r="F506" s="167" t="s">
        <v>5370</v>
      </c>
      <c r="G506" s="167" t="s">
        <v>5437</v>
      </c>
      <c r="H506" s="62" t="s">
        <v>11848</v>
      </c>
      <c r="I506" s="167" t="s">
        <v>5438</v>
      </c>
      <c r="J506" s="63" t="str">
        <f t="shared" si="35"/>
        <v>IC.PU.071101</v>
      </c>
      <c r="K506" s="61" t="s">
        <v>12175</v>
      </c>
      <c r="L506" s="167" t="str">
        <f t="shared" si="36"/>
        <v>Anterior right</v>
      </c>
      <c r="M506" s="168" t="str">
        <f t="shared" si="37"/>
        <v>PI.IC.PU.071101.01</v>
      </c>
      <c r="N506" s="168"/>
      <c r="O506" s="168" t="str">
        <f t="shared" si="38"/>
        <v>PH.IC.PU.071101.01</v>
      </c>
      <c r="Q506" s="168" t="str">
        <f t="shared" si="39"/>
        <v>CL.IC.PU.071101.01</v>
      </c>
    </row>
    <row r="507" spans="1:45" s="167" customFormat="1" ht="15">
      <c r="A507" s="167" t="s">
        <v>5692</v>
      </c>
      <c r="C507" s="61" t="s">
        <v>6317</v>
      </c>
      <c r="E507" s="61" t="s">
        <v>5749</v>
      </c>
      <c r="F507" s="167" t="s">
        <v>5370</v>
      </c>
      <c r="G507" s="167" t="s">
        <v>5621</v>
      </c>
      <c r="H507" s="62" t="s">
        <v>12030</v>
      </c>
      <c r="I507" s="167" t="s">
        <v>5440</v>
      </c>
      <c r="J507" s="63" t="str">
        <f t="shared" si="35"/>
        <v>IC.PU.071102</v>
      </c>
      <c r="K507" s="61" t="s">
        <v>12175</v>
      </c>
      <c r="L507" s="167" t="str">
        <f t="shared" si="36"/>
        <v>Anterior left</v>
      </c>
      <c r="M507" s="168" t="str">
        <f t="shared" si="37"/>
        <v>PI.IC.PU.071102.01</v>
      </c>
      <c r="N507" s="168"/>
      <c r="O507" s="168" t="str">
        <f t="shared" si="38"/>
        <v>PH.IC.PU.071102.01</v>
      </c>
      <c r="Q507" s="168" t="str">
        <f t="shared" si="39"/>
        <v>CL.IC.PU.071102.01</v>
      </c>
    </row>
    <row r="508" spans="1:45" s="167" customFormat="1" ht="15">
      <c r="A508" s="167" t="s">
        <v>5692</v>
      </c>
      <c r="C508" s="61" t="s">
        <v>6317</v>
      </c>
      <c r="E508" s="61" t="s">
        <v>5749</v>
      </c>
      <c r="F508" s="167" t="s">
        <v>5370</v>
      </c>
      <c r="G508" s="167" t="s">
        <v>8710</v>
      </c>
      <c r="H508" s="62" t="s">
        <v>12032</v>
      </c>
      <c r="I508" s="167" t="s">
        <v>8710</v>
      </c>
      <c r="J508" s="63" t="str">
        <f t="shared" si="35"/>
        <v>IC.PU.071103</v>
      </c>
      <c r="K508" s="61" t="s">
        <v>12175</v>
      </c>
      <c r="L508" s="167" t="str">
        <f t="shared" si="36"/>
        <v>Mediastinal</v>
      </c>
      <c r="M508" s="168" t="str">
        <f t="shared" si="37"/>
        <v>PI.IC.PU.071103.01</v>
      </c>
      <c r="N508" s="168"/>
      <c r="O508" s="168" t="str">
        <f t="shared" si="38"/>
        <v>PH.IC.PU.071103.01</v>
      </c>
      <c r="Q508" s="168" t="str">
        <f t="shared" si="39"/>
        <v>CL.IC.PU.071103.01</v>
      </c>
    </row>
    <row r="509" spans="1:45" s="167" customFormat="1" ht="15">
      <c r="A509" s="167" t="s">
        <v>5692</v>
      </c>
      <c r="C509" s="61" t="s">
        <v>6317</v>
      </c>
      <c r="E509" s="61" t="s">
        <v>5749</v>
      </c>
      <c r="F509" s="167" t="s">
        <v>5370</v>
      </c>
      <c r="G509" s="167" t="s">
        <v>5441</v>
      </c>
      <c r="H509" s="62" t="s">
        <v>12028</v>
      </c>
      <c r="I509" s="167" t="s">
        <v>5441</v>
      </c>
      <c r="J509" s="63" t="str">
        <f t="shared" si="35"/>
        <v>IC.PU.071104</v>
      </c>
      <c r="K509" s="61" t="s">
        <v>12175</v>
      </c>
      <c r="L509" s="167" t="str">
        <f t="shared" si="36"/>
        <v>Pleural</v>
      </c>
      <c r="M509" s="168" t="str">
        <f t="shared" si="37"/>
        <v>PI.IC.PU.071104.01</v>
      </c>
      <c r="N509" s="168"/>
      <c r="O509" s="168" t="str">
        <f t="shared" si="38"/>
        <v>PH.IC.PU.071104.01</v>
      </c>
      <c r="Q509" s="168" t="str">
        <f t="shared" si="39"/>
        <v>CL.IC.PU.071104.01</v>
      </c>
    </row>
    <row r="510" spans="1:45" s="167" customFormat="1" ht="15">
      <c r="A510" s="167" t="s">
        <v>5692</v>
      </c>
      <c r="C510" s="61" t="s">
        <v>6317</v>
      </c>
      <c r="E510" s="61" t="s">
        <v>5749</v>
      </c>
      <c r="F510" s="167" t="s">
        <v>5370</v>
      </c>
      <c r="G510" s="167" t="s">
        <v>5442</v>
      </c>
      <c r="H510" s="62" t="s">
        <v>12210</v>
      </c>
      <c r="I510" s="167" t="s">
        <v>5443</v>
      </c>
      <c r="J510" s="63" t="str">
        <f t="shared" si="35"/>
        <v>IC.PU.071105</v>
      </c>
      <c r="K510" s="61" t="s">
        <v>12175</v>
      </c>
      <c r="L510" s="167" t="str">
        <f t="shared" si="36"/>
        <v>Posterior right</v>
      </c>
      <c r="M510" s="168" t="str">
        <f t="shared" si="37"/>
        <v>PI.IC.PU.071105.01</v>
      </c>
      <c r="N510" s="168"/>
      <c r="O510" s="168" t="str">
        <f t="shared" si="38"/>
        <v>PH.IC.PU.071105.01</v>
      </c>
      <c r="Q510" s="168" t="str">
        <f t="shared" si="39"/>
        <v>CL.IC.PU.071105.01</v>
      </c>
    </row>
    <row r="511" spans="1:45" s="167" customFormat="1" ht="15">
      <c r="A511" s="167" t="s">
        <v>5692</v>
      </c>
      <c r="C511" s="61" t="s">
        <v>6317</v>
      </c>
      <c r="E511" s="61" t="s">
        <v>5749</v>
      </c>
      <c r="F511" s="167" t="s">
        <v>5370</v>
      </c>
      <c r="G511" s="167" t="s">
        <v>5444</v>
      </c>
      <c r="H511" s="62" t="s">
        <v>12212</v>
      </c>
      <c r="I511" s="167" t="s">
        <v>5445</v>
      </c>
      <c r="J511" s="63" t="str">
        <f t="shared" si="35"/>
        <v>IC.PU.071106</v>
      </c>
      <c r="K511" s="61" t="s">
        <v>12175</v>
      </c>
      <c r="L511" s="167" t="str">
        <f t="shared" si="36"/>
        <v>Posterior left</v>
      </c>
      <c r="M511" s="168" t="str">
        <f t="shared" si="37"/>
        <v>PI.IC.PU.071106.01</v>
      </c>
      <c r="N511" s="168"/>
      <c r="O511" s="168" t="str">
        <f t="shared" si="38"/>
        <v>PH.IC.PU.071106.01</v>
      </c>
      <c r="Q511" s="168" t="str">
        <f t="shared" si="39"/>
        <v>CL.IC.PU.071106.01</v>
      </c>
    </row>
    <row r="512" spans="1:45" s="167" customFormat="1" ht="15">
      <c r="A512" s="167" t="s">
        <v>5692</v>
      </c>
      <c r="C512" s="61" t="s">
        <v>6317</v>
      </c>
      <c r="E512" s="61" t="s">
        <v>5749</v>
      </c>
      <c r="F512" s="167" t="s">
        <v>5370</v>
      </c>
      <c r="G512" s="167" t="s">
        <v>13007</v>
      </c>
      <c r="H512" s="62" t="s">
        <v>6317</v>
      </c>
      <c r="I512" s="167" t="s">
        <v>5446</v>
      </c>
      <c r="J512" s="63" t="str">
        <f t="shared" si="35"/>
        <v>IC.PU.071107</v>
      </c>
      <c r="K512" s="61" t="s">
        <v>2379</v>
      </c>
      <c r="L512" s="167" t="str">
        <f t="shared" si="36"/>
        <v>Mediastinal Sump</v>
      </c>
      <c r="M512" s="168" t="str">
        <f t="shared" si="37"/>
        <v>PI.IC.PU.071107.01</v>
      </c>
      <c r="N512" s="168"/>
      <c r="O512" s="168" t="str">
        <f t="shared" si="38"/>
        <v>PH.IC.PU.071107.01</v>
      </c>
      <c r="Q512" s="168" t="str">
        <f t="shared" si="39"/>
        <v>CL.IC.PU.071107.01</v>
      </c>
      <c r="R512" s="167" t="s">
        <v>12465</v>
      </c>
      <c r="S512" s="167">
        <v>100</v>
      </c>
    </row>
    <row r="513" spans="1:41" s="167" customFormat="1" ht="15">
      <c r="A513" s="167" t="s">
        <v>5692</v>
      </c>
      <c r="C513" s="61" t="s">
        <v>12225</v>
      </c>
      <c r="E513" s="61" t="s">
        <v>5749</v>
      </c>
      <c r="F513" s="167" t="s">
        <v>5370</v>
      </c>
      <c r="G513" s="167" t="s">
        <v>13864</v>
      </c>
      <c r="H513" s="62" t="s">
        <v>11638</v>
      </c>
      <c r="I513" s="167" t="s">
        <v>13867</v>
      </c>
      <c r="J513" s="63" t="str">
        <f t="shared" si="35"/>
        <v>IC.PU.071108</v>
      </c>
      <c r="K513" s="61" t="s">
        <v>12175</v>
      </c>
      <c r="L513" s="167" t="str">
        <f t="shared" si="36"/>
        <v>Pleural right</v>
      </c>
      <c r="M513" s="168" t="str">
        <f t="shared" si="37"/>
        <v>PI.IC.PU.071108.01</v>
      </c>
      <c r="N513" s="168"/>
      <c r="O513" s="168" t="str">
        <f t="shared" si="38"/>
        <v>PH.IC.PU.071108.01</v>
      </c>
      <c r="Q513" s="168" t="str">
        <f t="shared" si="39"/>
        <v>CL.IC.PU.071108.01</v>
      </c>
      <c r="AN513" s="167" t="s">
        <v>12773</v>
      </c>
      <c r="AO513" s="167">
        <v>1521</v>
      </c>
    </row>
    <row r="514" spans="1:41" s="167" customFormat="1" ht="15">
      <c r="A514" s="167" t="s">
        <v>5692</v>
      </c>
      <c r="C514" s="61" t="s">
        <v>12225</v>
      </c>
      <c r="E514" s="61" t="s">
        <v>5749</v>
      </c>
      <c r="F514" s="167" t="s">
        <v>5370</v>
      </c>
      <c r="G514" s="167" t="s">
        <v>13865</v>
      </c>
      <c r="H514" s="62" t="s">
        <v>11639</v>
      </c>
      <c r="I514" s="167" t="s">
        <v>13866</v>
      </c>
      <c r="J514" s="63" t="str">
        <f t="shared" si="35"/>
        <v>IC.PU.071109</v>
      </c>
      <c r="K514" s="61" t="s">
        <v>1</v>
      </c>
      <c r="L514" s="167" t="str">
        <f t="shared" si="36"/>
        <v>Pleural left</v>
      </c>
      <c r="M514" s="168" t="str">
        <f t="shared" si="37"/>
        <v>PI.IC.PU.071109.01</v>
      </c>
      <c r="N514" s="168"/>
      <c r="O514" s="168" t="str">
        <f t="shared" si="38"/>
        <v>PH.IC.PU.071109.01</v>
      </c>
      <c r="Q514" s="168" t="str">
        <f t="shared" si="39"/>
        <v>CL.IC.PU.071109.01</v>
      </c>
      <c r="AN514" s="167" t="s">
        <v>12773</v>
      </c>
      <c r="AO514" s="167">
        <v>1521</v>
      </c>
    </row>
    <row r="515" spans="1:41" s="167" customFormat="1" ht="15">
      <c r="A515" s="167" t="s">
        <v>5692</v>
      </c>
      <c r="C515" s="61" t="s">
        <v>6317</v>
      </c>
      <c r="D515" s="167" t="s">
        <v>8040</v>
      </c>
      <c r="E515" s="61" t="s">
        <v>3064</v>
      </c>
      <c r="F515" s="167" t="s">
        <v>5371</v>
      </c>
      <c r="G515" s="167" t="s">
        <v>11363</v>
      </c>
      <c r="H515" s="62" t="s">
        <v>11848</v>
      </c>
      <c r="I515" s="167" t="s">
        <v>12157</v>
      </c>
      <c r="J515" s="63" t="str">
        <f t="shared" si="35"/>
        <v>IC.PU.071201</v>
      </c>
      <c r="K515" s="61" t="s">
        <v>2379</v>
      </c>
      <c r="L515" s="167" t="str">
        <f t="shared" si="36"/>
        <v xml:space="preserve">     None</v>
      </c>
      <c r="M515" s="168" t="str">
        <f t="shared" si="37"/>
        <v>PI.IC.PU.071201.01</v>
      </c>
      <c r="N515" s="168"/>
      <c r="O515" s="168" t="str">
        <f t="shared" si="38"/>
        <v>PH.IC.PU.071201.01</v>
      </c>
      <c r="Q515" s="168" t="str">
        <f t="shared" si="39"/>
        <v>CL.IC.PU.071201.01</v>
      </c>
    </row>
    <row r="516" spans="1:41" s="167" customFormat="1" ht="15">
      <c r="A516" s="167" t="s">
        <v>5692</v>
      </c>
      <c r="C516" s="61" t="s">
        <v>6317</v>
      </c>
      <c r="E516" s="61" t="s">
        <v>3064</v>
      </c>
      <c r="F516" s="167" t="s">
        <v>5371</v>
      </c>
      <c r="G516" s="167" t="s">
        <v>11860</v>
      </c>
      <c r="H516" s="62" t="s">
        <v>12030</v>
      </c>
      <c r="I516" s="167" t="s">
        <v>10192</v>
      </c>
      <c r="J516" s="63" t="str">
        <f t="shared" si="35"/>
        <v>IC.PU.071202</v>
      </c>
      <c r="K516" s="61" t="s">
        <v>12175</v>
      </c>
      <c r="L516" s="167" t="str">
        <f t="shared" si="36"/>
        <v xml:space="preserve">     Sutured</v>
      </c>
      <c r="M516" s="168" t="str">
        <f t="shared" si="37"/>
        <v>PI.IC.PU.071202.01</v>
      </c>
      <c r="N516" s="168"/>
      <c r="O516" s="168" t="str">
        <f t="shared" si="38"/>
        <v>PH.IC.PU.071202.01</v>
      </c>
      <c r="Q516" s="168" t="str">
        <f t="shared" si="39"/>
        <v>CL.IC.PU.071202.01</v>
      </c>
    </row>
    <row r="517" spans="1:41" s="167" customFormat="1" ht="15">
      <c r="A517" s="167" t="s">
        <v>5692</v>
      </c>
      <c r="C517" s="61" t="s">
        <v>6317</v>
      </c>
      <c r="E517" s="61" t="s">
        <v>3064</v>
      </c>
      <c r="F517" s="167" t="s">
        <v>5371</v>
      </c>
      <c r="G517" s="167" t="s">
        <v>5448</v>
      </c>
      <c r="H517" s="62" t="s">
        <v>12032</v>
      </c>
      <c r="I517" s="167" t="s">
        <v>11859</v>
      </c>
      <c r="J517" s="63" t="str">
        <f t="shared" si="35"/>
        <v>IC.PU.071203</v>
      </c>
      <c r="K517" s="61" t="s">
        <v>12175</v>
      </c>
      <c r="L517" s="167" t="str">
        <f t="shared" si="36"/>
        <v xml:space="preserve">     Commercial device</v>
      </c>
      <c r="M517" s="168" t="str">
        <f t="shared" si="37"/>
        <v>PI.IC.PU.071203.01</v>
      </c>
      <c r="N517" s="168"/>
      <c r="O517" s="168" t="str">
        <f t="shared" si="38"/>
        <v>PH.IC.PU.071203.01</v>
      </c>
      <c r="Q517" s="168" t="str">
        <f t="shared" si="39"/>
        <v>CL.IC.PU.071203.01</v>
      </c>
    </row>
    <row r="518" spans="1:41" s="167" customFormat="1" ht="15">
      <c r="A518" s="167" t="s">
        <v>5692</v>
      </c>
      <c r="C518" s="61" t="s">
        <v>6317</v>
      </c>
      <c r="D518" s="167" t="s">
        <v>5627</v>
      </c>
      <c r="E518" s="61" t="s">
        <v>5560</v>
      </c>
      <c r="F518" s="167" t="s">
        <v>5371</v>
      </c>
      <c r="G518" s="167" t="s">
        <v>5628</v>
      </c>
      <c r="H518" s="62" t="s">
        <v>11848</v>
      </c>
      <c r="I518" s="167" t="s">
        <v>5452</v>
      </c>
      <c r="J518" s="63" t="str">
        <f t="shared" si="35"/>
        <v>IC.PU.071301</v>
      </c>
      <c r="K518" s="61" t="s">
        <v>12175</v>
      </c>
      <c r="L518" s="167" t="str">
        <f t="shared" si="36"/>
        <v xml:space="preserve">     Chest tube connection banded</v>
      </c>
      <c r="M518" s="168" t="str">
        <f t="shared" si="37"/>
        <v>PI.IC.PU.071301.01</v>
      </c>
      <c r="N518" s="168"/>
      <c r="O518" s="168" t="str">
        <f t="shared" si="38"/>
        <v>PH.IC.PU.071301.01</v>
      </c>
      <c r="Q518" s="168" t="str">
        <f t="shared" si="39"/>
        <v>CL.IC.PU.071301.01</v>
      </c>
    </row>
    <row r="519" spans="1:41" s="167" customFormat="1" ht="15">
      <c r="A519" s="167" t="s">
        <v>5692</v>
      </c>
      <c r="C519" s="61" t="s">
        <v>6317</v>
      </c>
      <c r="E519" s="61" t="s">
        <v>5560</v>
      </c>
      <c r="F519" s="167" t="s">
        <v>5371</v>
      </c>
      <c r="G519" s="167" t="s">
        <v>5453</v>
      </c>
      <c r="H519" s="62" t="s">
        <v>12030</v>
      </c>
      <c r="I519" s="167" t="s">
        <v>5454</v>
      </c>
      <c r="J519" s="63" t="str">
        <f t="shared" si="35"/>
        <v>IC.PU.071302</v>
      </c>
      <c r="K519" s="61" t="s">
        <v>12175</v>
      </c>
      <c r="L519" s="167" t="str">
        <f t="shared" si="36"/>
        <v xml:space="preserve">     Chest tube bands replaced</v>
      </c>
      <c r="M519" s="168" t="str">
        <f t="shared" si="37"/>
        <v>PI.IC.PU.071302.01</v>
      </c>
      <c r="N519" s="168"/>
      <c r="O519" s="168" t="str">
        <f t="shared" si="38"/>
        <v>PH.IC.PU.071302.01</v>
      </c>
      <c r="Q519" s="168" t="str">
        <f t="shared" si="39"/>
        <v>CL.IC.PU.071302.01</v>
      </c>
    </row>
    <row r="520" spans="1:41" s="167" customFormat="1" ht="15">
      <c r="A520" s="167" t="s">
        <v>5692</v>
      </c>
      <c r="C520" s="61" t="s">
        <v>6317</v>
      </c>
      <c r="D520" s="167" t="s">
        <v>7911</v>
      </c>
      <c r="E520" s="61" t="s">
        <v>4082</v>
      </c>
      <c r="F520" s="167" t="s">
        <v>5371</v>
      </c>
      <c r="G520" s="167" t="s">
        <v>10531</v>
      </c>
      <c r="H520" s="62" t="s">
        <v>11848</v>
      </c>
      <c r="I520" s="167" t="s">
        <v>10532</v>
      </c>
      <c r="J520" s="63" t="str">
        <f t="shared" si="35"/>
        <v>IC.PU.071401</v>
      </c>
      <c r="K520" s="61" t="s">
        <v>12175</v>
      </c>
      <c r="L520" s="167" t="str">
        <f t="shared" si="36"/>
        <v xml:space="preserve">     Within normal limits</v>
      </c>
      <c r="M520" s="168" t="str">
        <f t="shared" si="37"/>
        <v>PI.IC.PU.071401.01</v>
      </c>
      <c r="N520" s="168"/>
      <c r="O520" s="168" t="str">
        <f t="shared" si="38"/>
        <v>PH.IC.PU.071401.01</v>
      </c>
      <c r="Q520" s="168" t="str">
        <f t="shared" si="39"/>
        <v>CL.IC.PU.071401.01</v>
      </c>
    </row>
    <row r="521" spans="1:41" s="167" customFormat="1" ht="15">
      <c r="A521" s="167" t="s">
        <v>5692</v>
      </c>
      <c r="C521" s="61" t="s">
        <v>6317</v>
      </c>
      <c r="E521" s="61" t="s">
        <v>4082</v>
      </c>
      <c r="F521" s="167" t="s">
        <v>5371</v>
      </c>
      <c r="G521" s="167" t="s">
        <v>11799</v>
      </c>
      <c r="H521" s="62" t="s">
        <v>12030</v>
      </c>
      <c r="I521" s="167" t="s">
        <v>11800</v>
      </c>
      <c r="J521" s="63" t="str">
        <f t="shared" si="35"/>
        <v>IC.PU.071402</v>
      </c>
      <c r="K521" s="61" t="s">
        <v>12175</v>
      </c>
      <c r="L521" s="167" t="str">
        <f t="shared" si="36"/>
        <v xml:space="preserve">     Swelling</v>
      </c>
      <c r="M521" s="168" t="str">
        <f t="shared" si="37"/>
        <v>PI.IC.PU.071402.01</v>
      </c>
      <c r="N521" s="168"/>
      <c r="O521" s="168" t="str">
        <f t="shared" si="38"/>
        <v>PH.IC.PU.071402.01</v>
      </c>
      <c r="Q521" s="168" t="str">
        <f t="shared" si="39"/>
        <v>CL.IC.PU.071402.01</v>
      </c>
    </row>
    <row r="522" spans="1:41" s="167" customFormat="1" ht="15">
      <c r="A522" s="167" t="s">
        <v>5692</v>
      </c>
      <c r="C522" s="61" t="s">
        <v>6317</v>
      </c>
      <c r="E522" s="61" t="s">
        <v>4082</v>
      </c>
      <c r="F522" s="167" t="s">
        <v>5371</v>
      </c>
      <c r="G522" s="167" t="s">
        <v>11791</v>
      </c>
      <c r="H522" s="62" t="s">
        <v>12032</v>
      </c>
      <c r="I522" s="167" t="s">
        <v>11792</v>
      </c>
      <c r="J522" s="63" t="str">
        <f t="shared" si="35"/>
        <v>IC.PU.071403</v>
      </c>
      <c r="K522" s="61" t="s">
        <v>12175</v>
      </c>
      <c r="L522" s="167" t="str">
        <f t="shared" si="36"/>
        <v xml:space="preserve">     Hematoma</v>
      </c>
      <c r="M522" s="168" t="str">
        <f t="shared" si="37"/>
        <v>PI.IC.PU.071403.01</v>
      </c>
      <c r="N522" s="168"/>
      <c r="O522" s="168" t="str">
        <f t="shared" si="38"/>
        <v>PH.IC.PU.071403.01</v>
      </c>
      <c r="Q522" s="168" t="str">
        <f t="shared" si="39"/>
        <v>CL.IC.PU.071403.01</v>
      </c>
    </row>
    <row r="523" spans="1:41" s="167" customFormat="1" ht="15">
      <c r="A523" s="167" t="s">
        <v>5692</v>
      </c>
      <c r="C523" s="61" t="s">
        <v>6317</v>
      </c>
      <c r="E523" s="61" t="s">
        <v>4082</v>
      </c>
      <c r="F523" s="167" t="s">
        <v>5371</v>
      </c>
      <c r="G523" s="167" t="s">
        <v>10537</v>
      </c>
      <c r="H523" s="62" t="s">
        <v>12028</v>
      </c>
      <c r="I523" s="167" t="s">
        <v>10538</v>
      </c>
      <c r="J523" s="63" t="str">
        <f t="shared" si="35"/>
        <v>IC.PU.071404</v>
      </c>
      <c r="K523" s="61" t="s">
        <v>12175</v>
      </c>
      <c r="L523" s="167" t="str">
        <f t="shared" si="36"/>
        <v xml:space="preserve">     Bruising</v>
      </c>
      <c r="M523" s="168" t="str">
        <f t="shared" si="37"/>
        <v>PI.IC.PU.071404.01</v>
      </c>
      <c r="N523" s="168"/>
      <c r="O523" s="168" t="str">
        <f t="shared" si="38"/>
        <v>PH.IC.PU.071404.01</v>
      </c>
      <c r="Q523" s="168" t="str">
        <f t="shared" si="39"/>
        <v>CL.IC.PU.071404.01</v>
      </c>
    </row>
    <row r="524" spans="1:41" s="167" customFormat="1" ht="15">
      <c r="A524" s="167" t="s">
        <v>5692</v>
      </c>
      <c r="C524" s="61" t="s">
        <v>6317</v>
      </c>
      <c r="E524" s="61" t="s">
        <v>4082</v>
      </c>
      <c r="F524" s="167" t="s">
        <v>5371</v>
      </c>
      <c r="G524" s="167" t="s">
        <v>5455</v>
      </c>
      <c r="H524" s="62" t="s">
        <v>12210</v>
      </c>
      <c r="I524" s="167" t="s">
        <v>5456</v>
      </c>
      <c r="J524" s="63" t="str">
        <f t="shared" si="35"/>
        <v>IC.PU.071405</v>
      </c>
      <c r="K524" s="61" t="s">
        <v>12175</v>
      </c>
      <c r="L524" s="167" t="str">
        <f t="shared" si="36"/>
        <v xml:space="preserve">     Crepitus:  specify extent</v>
      </c>
      <c r="M524" s="168" t="str">
        <f t="shared" si="37"/>
        <v>PI.IC.PU.071405.01</v>
      </c>
      <c r="N524" s="168"/>
      <c r="O524" s="168" t="str">
        <f t="shared" si="38"/>
        <v>PH.IC.PU.071405.01</v>
      </c>
      <c r="Q524" s="168" t="str">
        <f t="shared" si="39"/>
        <v>CL.IC.PU.071405.01</v>
      </c>
    </row>
    <row r="525" spans="1:41" s="167" customFormat="1" ht="15">
      <c r="A525" s="167" t="s">
        <v>5692</v>
      </c>
      <c r="C525" s="61" t="s">
        <v>6317</v>
      </c>
      <c r="E525" s="61" t="s">
        <v>4082</v>
      </c>
      <c r="F525" s="167" t="s">
        <v>5371</v>
      </c>
      <c r="G525" s="167" t="s">
        <v>10541</v>
      </c>
      <c r="H525" s="62" t="s">
        <v>12212</v>
      </c>
      <c r="I525" s="167" t="s">
        <v>12207</v>
      </c>
      <c r="J525" s="63" t="str">
        <f t="shared" si="35"/>
        <v>IC.PU.071406</v>
      </c>
      <c r="K525" s="61" t="s">
        <v>12175</v>
      </c>
      <c r="L525" s="167" t="str">
        <f t="shared" si="36"/>
        <v xml:space="preserve">     Unable to assess due to dressing</v>
      </c>
      <c r="M525" s="168" t="str">
        <f t="shared" si="37"/>
        <v>PI.IC.PU.071406.01</v>
      </c>
      <c r="N525" s="168"/>
      <c r="O525" s="168" t="str">
        <f t="shared" si="38"/>
        <v>PH.IC.PU.071406.01</v>
      </c>
      <c r="Q525" s="168" t="str">
        <f t="shared" si="39"/>
        <v>CL.IC.PU.071406.01</v>
      </c>
    </row>
    <row r="526" spans="1:41" s="167" customFormat="1" ht="15">
      <c r="A526" s="167" t="s">
        <v>5692</v>
      </c>
      <c r="C526" s="61" t="s">
        <v>6317</v>
      </c>
      <c r="E526" s="61" t="s">
        <v>4082</v>
      </c>
      <c r="F526" s="167" t="s">
        <v>5371</v>
      </c>
      <c r="G526" s="167" t="s">
        <v>10529</v>
      </c>
      <c r="H526" s="62" t="s">
        <v>12225</v>
      </c>
      <c r="I526" s="167" t="s">
        <v>10478</v>
      </c>
      <c r="J526" s="63" t="str">
        <f t="shared" si="35"/>
        <v>IC.PU.071407</v>
      </c>
      <c r="K526" s="61" t="s">
        <v>12175</v>
      </c>
      <c r="L526" s="167" t="str">
        <f t="shared" si="36"/>
        <v xml:space="preserve">     Other: specify</v>
      </c>
      <c r="M526" s="168" t="str">
        <f t="shared" si="37"/>
        <v>PI.IC.PU.071407.01</v>
      </c>
      <c r="N526" s="168"/>
      <c r="O526" s="168" t="str">
        <f t="shared" si="38"/>
        <v>PH.IC.PU.071407.01</v>
      </c>
      <c r="Q526" s="168" t="str">
        <f t="shared" si="39"/>
        <v>CL.IC.PU.071407.01</v>
      </c>
    </row>
    <row r="527" spans="1:41" s="167" customFormat="1" ht="15">
      <c r="A527" s="167" t="s">
        <v>5692</v>
      </c>
      <c r="C527" s="61" t="s">
        <v>6317</v>
      </c>
      <c r="E527" s="61" t="s">
        <v>4082</v>
      </c>
      <c r="F527" s="167" t="s">
        <v>5371</v>
      </c>
      <c r="G527" s="167" t="s">
        <v>11789</v>
      </c>
      <c r="H527" s="62" t="s">
        <v>11638</v>
      </c>
      <c r="I527" s="167" t="s">
        <v>11790</v>
      </c>
      <c r="J527" s="63" t="str">
        <f t="shared" si="35"/>
        <v>IC.PU.071408</v>
      </c>
      <c r="K527" s="61" t="s">
        <v>12175</v>
      </c>
      <c r="L527" s="167" t="str">
        <f t="shared" si="36"/>
        <v xml:space="preserve">     Erythema</v>
      </c>
      <c r="M527" s="168" t="str">
        <f t="shared" si="37"/>
        <v>PI.IC.PU.071408.01</v>
      </c>
      <c r="N527" s="168"/>
      <c r="O527" s="168" t="str">
        <f t="shared" si="38"/>
        <v>PH.IC.PU.071408.01</v>
      </c>
      <c r="Q527" s="168" t="str">
        <f t="shared" si="39"/>
        <v>CL.IC.PU.071408.01</v>
      </c>
    </row>
    <row r="528" spans="1:41" s="167" customFormat="1" ht="15">
      <c r="A528" s="167" t="s">
        <v>5692</v>
      </c>
      <c r="C528" s="61" t="s">
        <v>6317</v>
      </c>
      <c r="D528" s="167" t="s">
        <v>10124</v>
      </c>
      <c r="E528" s="61" t="s">
        <v>7456</v>
      </c>
      <c r="F528" s="167" t="s">
        <v>5372</v>
      </c>
      <c r="G528" s="167" t="s">
        <v>5458</v>
      </c>
      <c r="H528" s="62" t="s">
        <v>11848</v>
      </c>
      <c r="I528" s="167" t="s">
        <v>5459</v>
      </c>
      <c r="J528" s="63" t="str">
        <f t="shared" si="35"/>
        <v>IC.PU.071501</v>
      </c>
      <c r="K528" s="61" t="s">
        <v>12175</v>
      </c>
      <c r="L528" s="167" t="str">
        <f t="shared" si="36"/>
        <v>Negative 20 centimeters</v>
      </c>
      <c r="M528" s="168" t="str">
        <f t="shared" si="37"/>
        <v>PI.IC.PU.071501.01</v>
      </c>
      <c r="N528" s="168"/>
      <c r="O528" s="168" t="str">
        <f t="shared" si="38"/>
        <v>PH.IC.PU.071501.01</v>
      </c>
      <c r="Q528" s="168" t="str">
        <f t="shared" si="39"/>
        <v>CL.IC.PU.071501.01</v>
      </c>
    </row>
    <row r="529" spans="1:25" s="167" customFormat="1" ht="15">
      <c r="A529" s="167" t="s">
        <v>5692</v>
      </c>
      <c r="C529" s="61" t="s">
        <v>6317</v>
      </c>
      <c r="E529" s="61" t="s">
        <v>7456</v>
      </c>
      <c r="F529" s="167" t="s">
        <v>5372</v>
      </c>
      <c r="G529" s="167" t="s">
        <v>5460</v>
      </c>
      <c r="H529" s="62" t="s">
        <v>12030</v>
      </c>
      <c r="I529" s="167" t="s">
        <v>5641</v>
      </c>
      <c r="J529" s="63" t="str">
        <f t="shared" si="35"/>
        <v>IC.PU.071502</v>
      </c>
      <c r="K529" s="61" t="s">
        <v>12175</v>
      </c>
      <c r="L529" s="167" t="str">
        <f t="shared" si="36"/>
        <v>Water seal</v>
      </c>
      <c r="M529" s="168" t="str">
        <f t="shared" si="37"/>
        <v>PI.IC.PU.071502.01</v>
      </c>
      <c r="N529" s="168"/>
      <c r="O529" s="168" t="str">
        <f t="shared" si="38"/>
        <v>PH.IC.PU.071502.01</v>
      </c>
      <c r="Q529" s="168" t="str">
        <f t="shared" si="39"/>
        <v>CL.IC.PU.071502.01</v>
      </c>
    </row>
    <row r="530" spans="1:25" s="167" customFormat="1" ht="15">
      <c r="A530" s="167" t="s">
        <v>5692</v>
      </c>
      <c r="C530" s="61" t="s">
        <v>6317</v>
      </c>
      <c r="E530" s="61" t="s">
        <v>7456</v>
      </c>
      <c r="F530" s="167" t="s">
        <v>5372</v>
      </c>
      <c r="G530" s="167" t="s">
        <v>5642</v>
      </c>
      <c r="H530" s="62" t="s">
        <v>12032</v>
      </c>
      <c r="I530" s="167" t="s">
        <v>5643</v>
      </c>
      <c r="J530" s="63" t="str">
        <f t="shared" si="35"/>
        <v>IC.PU.071503</v>
      </c>
      <c r="K530" s="61" t="s">
        <v>12175</v>
      </c>
      <c r="L530" s="167" t="str">
        <f t="shared" si="36"/>
        <v>Negative 10 centimeters</v>
      </c>
      <c r="M530" s="168" t="str">
        <f t="shared" si="37"/>
        <v>PI.IC.PU.071503.01</v>
      </c>
      <c r="N530" s="168"/>
      <c r="O530" s="168" t="str">
        <f t="shared" si="38"/>
        <v>PH.IC.PU.071503.01</v>
      </c>
      <c r="Q530" s="168" t="str">
        <f t="shared" si="39"/>
        <v>CL.IC.PU.071503.01</v>
      </c>
    </row>
    <row r="531" spans="1:25" s="167" customFormat="1" ht="15">
      <c r="A531" s="167" t="s">
        <v>5692</v>
      </c>
      <c r="C531" s="61" t="s">
        <v>6317</v>
      </c>
      <c r="E531" s="61" t="s">
        <v>7456</v>
      </c>
      <c r="F531" s="167" t="s">
        <v>5372</v>
      </c>
      <c r="G531" s="167" t="s">
        <v>5650</v>
      </c>
      <c r="H531" s="62" t="s">
        <v>12028</v>
      </c>
      <c r="I531" s="167" t="s">
        <v>5651</v>
      </c>
      <c r="J531" s="63" t="str">
        <f t="shared" si="35"/>
        <v>IC.PU.071504</v>
      </c>
      <c r="K531" s="61" t="s">
        <v>12175</v>
      </c>
      <c r="L531" s="167" t="str">
        <f t="shared" si="36"/>
        <v>Negative 30 centimeters</v>
      </c>
      <c r="M531" s="168" t="str">
        <f t="shared" si="37"/>
        <v>PI.IC.PU.071504.01</v>
      </c>
      <c r="N531" s="168"/>
      <c r="O531" s="168" t="str">
        <f t="shared" si="38"/>
        <v>PH.IC.PU.071504.01</v>
      </c>
      <c r="Q531" s="168" t="str">
        <f t="shared" si="39"/>
        <v>CL.IC.PU.071504.01</v>
      </c>
    </row>
    <row r="532" spans="1:25" s="167" customFormat="1" ht="15">
      <c r="A532" s="167" t="s">
        <v>5692</v>
      </c>
      <c r="C532" s="61" t="s">
        <v>6317</v>
      </c>
      <c r="E532" s="61" t="s">
        <v>7456</v>
      </c>
      <c r="F532" s="167" t="s">
        <v>5372</v>
      </c>
      <c r="G532" s="167" t="s">
        <v>5469</v>
      </c>
      <c r="H532" s="62" t="s">
        <v>12210</v>
      </c>
      <c r="I532" s="167" t="s">
        <v>5470</v>
      </c>
      <c r="J532" s="63" t="str">
        <f t="shared" si="35"/>
        <v>IC.PU.071505</v>
      </c>
      <c r="K532" s="61" t="s">
        <v>12175</v>
      </c>
      <c r="L532" s="167" t="str">
        <f t="shared" si="36"/>
        <v>Negative 40 centimeters</v>
      </c>
      <c r="M532" s="168" t="str">
        <f t="shared" si="37"/>
        <v>PI.IC.PU.071505.01</v>
      </c>
      <c r="N532" s="168"/>
      <c r="O532" s="168" t="str">
        <f t="shared" si="38"/>
        <v>PH.IC.PU.071505.01</v>
      </c>
      <c r="Q532" s="168" t="str">
        <f t="shared" si="39"/>
        <v>CL.IC.PU.071505.01</v>
      </c>
    </row>
    <row r="533" spans="1:25" s="167" customFormat="1" ht="15">
      <c r="A533" s="167" t="s">
        <v>5692</v>
      </c>
      <c r="C533" s="61" t="s">
        <v>6317</v>
      </c>
      <c r="E533" s="61" t="s">
        <v>7456</v>
      </c>
      <c r="F533" s="167" t="s">
        <v>5372</v>
      </c>
      <c r="G533" s="167" t="s">
        <v>5467</v>
      </c>
      <c r="H533" s="62" t="s">
        <v>12212</v>
      </c>
      <c r="I533" s="167" t="s">
        <v>10046</v>
      </c>
      <c r="J533" s="63" t="str">
        <f t="shared" si="35"/>
        <v>IC.PU.071506</v>
      </c>
      <c r="K533" s="61" t="s">
        <v>12175</v>
      </c>
      <c r="L533" s="167" t="str">
        <f t="shared" si="36"/>
        <v xml:space="preserve">Gravity </v>
      </c>
      <c r="M533" s="168" t="str">
        <f t="shared" si="37"/>
        <v>PI.IC.PU.071506.01</v>
      </c>
      <c r="N533" s="168"/>
      <c r="O533" s="168" t="str">
        <f t="shared" si="38"/>
        <v>PH.IC.PU.071506.01</v>
      </c>
      <c r="Q533" s="168" t="str">
        <f t="shared" si="39"/>
        <v>CL.IC.PU.071506.01</v>
      </c>
    </row>
    <row r="534" spans="1:25" s="167" customFormat="1" ht="15">
      <c r="A534" s="167" t="s">
        <v>5692</v>
      </c>
      <c r="C534" s="61" t="s">
        <v>6317</v>
      </c>
      <c r="E534" s="61" t="s">
        <v>7456</v>
      </c>
      <c r="F534" s="167" t="s">
        <v>5372</v>
      </c>
      <c r="G534" s="167" t="s">
        <v>10300</v>
      </c>
      <c r="H534" s="62" t="s">
        <v>12225</v>
      </c>
      <c r="I534" s="167" t="s">
        <v>10300</v>
      </c>
      <c r="J534" s="63" t="str">
        <f t="shared" si="35"/>
        <v>IC.PU.071507</v>
      </c>
      <c r="K534" s="61" t="s">
        <v>12175</v>
      </c>
      <c r="L534" s="167" t="str">
        <f t="shared" si="36"/>
        <v>Clamped</v>
      </c>
      <c r="M534" s="168" t="str">
        <f t="shared" si="37"/>
        <v>PI.IC.PU.071507.01</v>
      </c>
      <c r="N534" s="168"/>
      <c r="O534" s="168" t="str">
        <f t="shared" si="38"/>
        <v>PH.IC.PU.071507.01</v>
      </c>
      <c r="Q534" s="168" t="str">
        <f t="shared" si="39"/>
        <v>CL.IC.PU.071507.01</v>
      </c>
    </row>
    <row r="535" spans="1:25" s="167" customFormat="1" ht="15">
      <c r="A535" s="167" t="s">
        <v>5692</v>
      </c>
      <c r="C535" s="61" t="s">
        <v>6317</v>
      </c>
      <c r="E535" s="61" t="s">
        <v>7456</v>
      </c>
      <c r="F535" s="167" t="s">
        <v>5372</v>
      </c>
      <c r="G535" s="167" t="s">
        <v>10478</v>
      </c>
      <c r="H535" s="62" t="s">
        <v>11638</v>
      </c>
      <c r="I535" s="167" t="s">
        <v>12437</v>
      </c>
      <c r="J535" s="63" t="str">
        <f t="shared" si="35"/>
        <v>IC.PU.071508</v>
      </c>
      <c r="K535" s="61" t="s">
        <v>12175</v>
      </c>
      <c r="L535" s="167" t="str">
        <f t="shared" si="36"/>
        <v>Other: specify</v>
      </c>
      <c r="M535" s="168" t="str">
        <f t="shared" si="37"/>
        <v>PI.IC.PU.071508.01</v>
      </c>
      <c r="N535" s="168"/>
      <c r="O535" s="168" t="str">
        <f t="shared" si="38"/>
        <v>PH.IC.PU.071508.01</v>
      </c>
      <c r="Q535" s="168" t="str">
        <f t="shared" si="39"/>
        <v>CL.IC.PU.071508.01</v>
      </c>
    </row>
    <row r="536" spans="1:25" s="167" customFormat="1" ht="15">
      <c r="A536" s="167" t="s">
        <v>5692</v>
      </c>
      <c r="C536" s="61" t="s">
        <v>2511</v>
      </c>
      <c r="D536" s="167" t="s">
        <v>2447</v>
      </c>
      <c r="E536" s="61" t="s">
        <v>2698</v>
      </c>
      <c r="F536" s="167" t="s">
        <v>2822</v>
      </c>
      <c r="G536" s="167" t="s">
        <v>2449</v>
      </c>
      <c r="H536" s="62" t="s">
        <v>2568</v>
      </c>
      <c r="I536" s="167" t="s">
        <v>2569</v>
      </c>
      <c r="J536" s="63" t="str">
        <f t="shared" si="35"/>
        <v>IC.PU.071601</v>
      </c>
      <c r="K536" s="61" t="s">
        <v>12175</v>
      </c>
      <c r="L536" s="167" t="str">
        <f t="shared" si="36"/>
        <v>Insertion Date</v>
      </c>
      <c r="M536" s="168" t="str">
        <f t="shared" si="37"/>
        <v>PI.IC.PU.071601.01</v>
      </c>
      <c r="N536" s="168"/>
      <c r="O536" s="168" t="str">
        <f t="shared" si="38"/>
        <v>PH.IC.PU.071601.01</v>
      </c>
      <c r="Q536" s="168" t="str">
        <f t="shared" si="39"/>
        <v>CL.IC.PU.071601.01</v>
      </c>
      <c r="V536" s="167" t="s">
        <v>2831</v>
      </c>
      <c r="W536" s="167">
        <v>1052</v>
      </c>
    </row>
    <row r="537" spans="1:25" s="88" customFormat="1" ht="15">
      <c r="A537" s="84" t="s">
        <v>5692</v>
      </c>
      <c r="B537" s="84"/>
      <c r="C537" s="61" t="s">
        <v>2511</v>
      </c>
      <c r="D537" s="84" t="s">
        <v>8679</v>
      </c>
      <c r="E537" s="90" t="s">
        <v>12715</v>
      </c>
      <c r="F537" s="84" t="s">
        <v>12869</v>
      </c>
      <c r="G537" s="84" t="s">
        <v>10123</v>
      </c>
      <c r="H537" s="91" t="s">
        <v>12930</v>
      </c>
      <c r="I537" s="84" t="s">
        <v>11841</v>
      </c>
      <c r="J537" s="63" t="str">
        <f t="shared" si="35"/>
        <v>IC.PU.071701</v>
      </c>
      <c r="K537" s="61" t="s">
        <v>2206</v>
      </c>
      <c r="L537" s="167" t="str">
        <f t="shared" si="36"/>
        <v>Discontinued</v>
      </c>
      <c r="M537" s="168" t="str">
        <f t="shared" si="37"/>
        <v>PI.IC.PU.071701.01</v>
      </c>
      <c r="N537" s="168"/>
      <c r="O537" s="168" t="str">
        <f t="shared" si="38"/>
        <v>PH.IC.PU.071701.01</v>
      </c>
      <c r="P537" s="167"/>
      <c r="Q537" s="168" t="str">
        <f t="shared" si="39"/>
        <v>CL.IC.PU.071701.01</v>
      </c>
      <c r="R537" s="84"/>
      <c r="S537" s="84"/>
      <c r="T537" s="84"/>
      <c r="U537" s="84"/>
      <c r="V537" s="84"/>
      <c r="W537" s="84"/>
      <c r="X537" s="88" t="s">
        <v>12719</v>
      </c>
      <c r="Y537" s="88">
        <v>1124</v>
      </c>
    </row>
    <row r="538" spans="1:25" s="88" customFormat="1" ht="15">
      <c r="A538" s="84" t="s">
        <v>5692</v>
      </c>
      <c r="B538" s="84"/>
      <c r="C538" s="61" t="s">
        <v>2511</v>
      </c>
      <c r="D538" s="84"/>
      <c r="E538" s="90" t="s">
        <v>12929</v>
      </c>
      <c r="F538" s="84" t="s">
        <v>12870</v>
      </c>
      <c r="G538" s="84" t="s">
        <v>12267</v>
      </c>
      <c r="H538" s="91" t="s">
        <v>12931</v>
      </c>
      <c r="I538" s="84" t="s">
        <v>12268</v>
      </c>
      <c r="J538" s="63" t="str">
        <f t="shared" si="35"/>
        <v>IC.PU.071702</v>
      </c>
      <c r="K538" s="61" t="s">
        <v>2206</v>
      </c>
      <c r="L538" s="167" t="str">
        <f t="shared" si="36"/>
        <v>Self Discontinued</v>
      </c>
      <c r="M538" s="168" t="str">
        <f t="shared" si="37"/>
        <v>PI.IC.PU.071702.01</v>
      </c>
      <c r="N538" s="168"/>
      <c r="O538" s="168" t="str">
        <f t="shared" si="38"/>
        <v>PH.IC.PU.071702.01</v>
      </c>
      <c r="P538" s="167"/>
      <c r="Q538" s="168" t="str">
        <f t="shared" si="39"/>
        <v>CL.IC.PU.071702.01</v>
      </c>
      <c r="R538" s="84"/>
      <c r="S538" s="84"/>
      <c r="T538" s="84"/>
      <c r="U538" s="84"/>
      <c r="V538" s="84"/>
      <c r="W538" s="84"/>
      <c r="X538" s="88" t="s">
        <v>12832</v>
      </c>
      <c r="Y538" s="88">
        <v>1124</v>
      </c>
    </row>
    <row r="539" spans="1:25" s="167" customFormat="1" ht="15">
      <c r="A539" s="167" t="s">
        <v>5692</v>
      </c>
      <c r="B539" s="167" t="s">
        <v>5373</v>
      </c>
      <c r="C539" s="61" t="s">
        <v>3574</v>
      </c>
      <c r="D539" s="167" t="s">
        <v>5472</v>
      </c>
      <c r="E539" s="61" t="s">
        <v>12175</v>
      </c>
      <c r="F539" s="167" t="s">
        <v>5374</v>
      </c>
      <c r="G539" s="167" t="s">
        <v>10464</v>
      </c>
      <c r="H539" s="62" t="s">
        <v>11848</v>
      </c>
      <c r="I539" s="167" t="s">
        <v>10464</v>
      </c>
      <c r="J539" s="63" t="str">
        <f t="shared" si="35"/>
        <v>IC.PU.080101</v>
      </c>
      <c r="K539" s="61" t="s">
        <v>12175</v>
      </c>
      <c r="L539" s="167" t="str">
        <f t="shared" si="36"/>
        <v>Absent</v>
      </c>
      <c r="M539" s="168" t="str">
        <f t="shared" si="37"/>
        <v>PI.IC.PU.080101.01</v>
      </c>
      <c r="N539" s="168"/>
      <c r="O539" s="168" t="str">
        <f t="shared" si="38"/>
        <v>PH.IC.PU.080101.01</v>
      </c>
      <c r="Q539" s="168" t="str">
        <f t="shared" si="39"/>
        <v>CL.IC.PU.080101.01</v>
      </c>
    </row>
    <row r="540" spans="1:25" s="167" customFormat="1" ht="15">
      <c r="A540" s="167" t="s">
        <v>5692</v>
      </c>
      <c r="C540" s="61" t="s">
        <v>3574</v>
      </c>
      <c r="E540" s="61" t="s">
        <v>12175</v>
      </c>
      <c r="F540" s="167" t="s">
        <v>5374</v>
      </c>
      <c r="G540" s="167" t="s">
        <v>10463</v>
      </c>
      <c r="H540" s="62" t="s">
        <v>12030</v>
      </c>
      <c r="I540" s="167" t="s">
        <v>10463</v>
      </c>
      <c r="J540" s="63" t="str">
        <f t="shared" si="35"/>
        <v>IC.PU.080102</v>
      </c>
      <c r="K540" s="61" t="s">
        <v>12175</v>
      </c>
      <c r="L540" s="167" t="str">
        <f t="shared" si="36"/>
        <v>Present</v>
      </c>
      <c r="M540" s="168" t="str">
        <f t="shared" si="37"/>
        <v>PI.IC.PU.080102.01</v>
      </c>
      <c r="N540" s="168"/>
      <c r="O540" s="168" t="str">
        <f t="shared" si="38"/>
        <v>PH.IC.PU.080102.01</v>
      </c>
      <c r="Q540" s="168" t="str">
        <f t="shared" si="39"/>
        <v>CL.IC.PU.080102.01</v>
      </c>
    </row>
    <row r="541" spans="1:25" s="167" customFormat="1" ht="15">
      <c r="A541" s="167" t="s">
        <v>5692</v>
      </c>
      <c r="C541" s="61" t="s">
        <v>3574</v>
      </c>
      <c r="E541" s="61" t="s">
        <v>12175</v>
      </c>
      <c r="F541" s="167" t="s">
        <v>5374</v>
      </c>
      <c r="G541" s="167" t="s">
        <v>11013</v>
      </c>
      <c r="H541" s="62" t="s">
        <v>12032</v>
      </c>
      <c r="I541" s="167" t="s">
        <v>11013</v>
      </c>
      <c r="J541" s="63" t="str">
        <f t="shared" si="35"/>
        <v>IC.PU.080103</v>
      </c>
      <c r="K541" s="61" t="s">
        <v>12175</v>
      </c>
      <c r="L541" s="167" t="str">
        <f t="shared" si="36"/>
        <v>Intermittent</v>
      </c>
      <c r="M541" s="168" t="str">
        <f t="shared" si="37"/>
        <v>PI.IC.PU.080103.01</v>
      </c>
      <c r="N541" s="168"/>
      <c r="O541" s="168" t="str">
        <f t="shared" si="38"/>
        <v>PH.IC.PU.080103.01</v>
      </c>
      <c r="Q541" s="168" t="str">
        <f t="shared" si="39"/>
        <v>CL.IC.PU.080103.01</v>
      </c>
    </row>
    <row r="542" spans="1:25" s="167" customFormat="1" ht="15">
      <c r="A542" s="167" t="s">
        <v>5692</v>
      </c>
      <c r="C542" s="61" t="s">
        <v>3574</v>
      </c>
      <c r="D542" s="167" t="s">
        <v>7232</v>
      </c>
      <c r="E542" s="61" t="s">
        <v>12430</v>
      </c>
      <c r="F542" s="167" t="s">
        <v>5538</v>
      </c>
      <c r="G542" s="167" t="s">
        <v>5714</v>
      </c>
      <c r="H542" s="62" t="s">
        <v>11848</v>
      </c>
      <c r="I542" s="167" t="s">
        <v>5539</v>
      </c>
      <c r="J542" s="63" t="str">
        <f t="shared" si="35"/>
        <v>IC.PU.080201</v>
      </c>
      <c r="K542" s="61" t="s">
        <v>12175</v>
      </c>
      <c r="L542" s="167" t="str">
        <f t="shared" si="36"/>
        <v>Bright red blood drainage</v>
      </c>
      <c r="M542" s="168" t="str">
        <f t="shared" si="37"/>
        <v>PI.IC.PU.080201.01</v>
      </c>
      <c r="N542" s="168"/>
      <c r="O542" s="168" t="str">
        <f t="shared" si="38"/>
        <v>PH.IC.PU.080201.01</v>
      </c>
      <c r="Q542" s="168" t="str">
        <f t="shared" si="39"/>
        <v>CL.IC.PU.080201.01</v>
      </c>
    </row>
    <row r="543" spans="1:25" s="167" customFormat="1" ht="15">
      <c r="A543" s="167" t="s">
        <v>5692</v>
      </c>
      <c r="C543" s="61" t="s">
        <v>3574</v>
      </c>
      <c r="E543" s="61" t="s">
        <v>12430</v>
      </c>
      <c r="F543" s="167" t="s">
        <v>5538</v>
      </c>
      <c r="G543" s="167" t="s">
        <v>5540</v>
      </c>
      <c r="H543" s="62" t="s">
        <v>12030</v>
      </c>
      <c r="I543" s="167" t="s">
        <v>5541</v>
      </c>
      <c r="J543" s="63" t="str">
        <f t="shared" si="35"/>
        <v>IC.PU.080202</v>
      </c>
      <c r="K543" s="61" t="s">
        <v>12175</v>
      </c>
      <c r="L543" s="167" t="str">
        <f t="shared" si="36"/>
        <v>Dark red blood drainage</v>
      </c>
      <c r="M543" s="168" t="str">
        <f t="shared" si="37"/>
        <v>PI.IC.PU.080202.01</v>
      </c>
      <c r="N543" s="168"/>
      <c r="O543" s="168" t="str">
        <f t="shared" si="38"/>
        <v>PH.IC.PU.080202.01</v>
      </c>
      <c r="Q543" s="168" t="str">
        <f t="shared" si="39"/>
        <v>CL.IC.PU.080202.01</v>
      </c>
    </row>
    <row r="544" spans="1:25" s="167" customFormat="1" ht="15">
      <c r="A544" s="167" t="s">
        <v>5692</v>
      </c>
      <c r="C544" s="61" t="s">
        <v>3574</v>
      </c>
      <c r="E544" s="61" t="s">
        <v>12430</v>
      </c>
      <c r="F544" s="167" t="s">
        <v>5538</v>
      </c>
      <c r="G544" s="167" t="s">
        <v>7915</v>
      </c>
      <c r="H544" s="62" t="s">
        <v>12032</v>
      </c>
      <c r="I544" s="167" t="s">
        <v>11554</v>
      </c>
      <c r="J544" s="63" t="str">
        <f t="shared" si="35"/>
        <v>IC.PU.080203</v>
      </c>
      <c r="K544" s="61" t="s">
        <v>12175</v>
      </c>
      <c r="L544" s="167" t="str">
        <f t="shared" si="36"/>
        <v>Purulent drainage</v>
      </c>
      <c r="M544" s="168" t="str">
        <f t="shared" si="37"/>
        <v>PI.IC.PU.080203.01</v>
      </c>
      <c r="N544" s="168"/>
      <c r="O544" s="168" t="str">
        <f t="shared" si="38"/>
        <v>PH.IC.PU.080203.01</v>
      </c>
      <c r="Q544" s="168" t="str">
        <f t="shared" si="39"/>
        <v>CL.IC.PU.080203.01</v>
      </c>
    </row>
    <row r="545" spans="1:45" s="167" customFormat="1" ht="15">
      <c r="A545" s="167" t="s">
        <v>5692</v>
      </c>
      <c r="C545" s="61" t="s">
        <v>3574</v>
      </c>
      <c r="E545" s="61" t="s">
        <v>12430</v>
      </c>
      <c r="F545" s="167" t="s">
        <v>5538</v>
      </c>
      <c r="G545" s="167" t="s">
        <v>13130</v>
      </c>
      <c r="H545" s="62" t="s">
        <v>12028</v>
      </c>
      <c r="I545" s="167" t="s">
        <v>11546</v>
      </c>
      <c r="J545" s="63" t="str">
        <f t="shared" si="35"/>
        <v>IC.PU.080204</v>
      </c>
      <c r="K545" s="61" t="s">
        <v>12175</v>
      </c>
      <c r="L545" s="167" t="str">
        <f t="shared" si="36"/>
        <v>Serosanguineous drainage</v>
      </c>
      <c r="M545" s="168" t="str">
        <f t="shared" si="37"/>
        <v>PI.IC.PU.080204.01</v>
      </c>
      <c r="N545" s="168"/>
      <c r="O545" s="168" t="str">
        <f t="shared" si="38"/>
        <v>PH.IC.PU.080204.01</v>
      </c>
      <c r="Q545" s="168" t="str">
        <f t="shared" si="39"/>
        <v>CL.IC.PU.080204.01</v>
      </c>
    </row>
    <row r="546" spans="1:45" s="167" customFormat="1" ht="15">
      <c r="A546" s="167" t="s">
        <v>5692</v>
      </c>
      <c r="C546" s="61" t="s">
        <v>3574</v>
      </c>
      <c r="E546" s="61" t="s">
        <v>12430</v>
      </c>
      <c r="F546" s="167" t="s">
        <v>5538</v>
      </c>
      <c r="G546" s="167" t="s">
        <v>7301</v>
      </c>
      <c r="H546" s="62" t="s">
        <v>12210</v>
      </c>
      <c r="I546" s="167" t="s">
        <v>11548</v>
      </c>
      <c r="J546" s="63" t="str">
        <f t="shared" ref="J546:J612" si="40">CONCATENATE("IC.PU.",C546,E546,H546)</f>
        <v>IC.PU.080205</v>
      </c>
      <c r="K546" s="61" t="s">
        <v>12175</v>
      </c>
      <c r="L546" s="167" t="str">
        <f t="shared" ref="L546:L612" si="41">G546</f>
        <v>Serous drainage</v>
      </c>
      <c r="M546" s="168" t="str">
        <f t="shared" ref="M546:M612" si="42">CONCATENATE("PI.",J546,".",K546)</f>
        <v>PI.IC.PU.080205.01</v>
      </c>
      <c r="N546" s="168"/>
      <c r="O546" s="168" t="str">
        <f t="shared" ref="O546:O612" si="43">CONCATENATE("PH.",J546,".",K546)</f>
        <v>PH.IC.PU.080205.01</v>
      </c>
      <c r="Q546" s="168" t="str">
        <f t="shared" ref="Q546:Q612" si="44">CONCATENATE("CL.",J546,".",K546)</f>
        <v>CL.IC.PU.080205.01</v>
      </c>
    </row>
    <row r="547" spans="1:45" s="167" customFormat="1" ht="15">
      <c r="A547" s="167" t="s">
        <v>5692</v>
      </c>
      <c r="C547" s="61" t="s">
        <v>3574</v>
      </c>
      <c r="E547" s="61" t="s">
        <v>12430</v>
      </c>
      <c r="F547" s="167" t="s">
        <v>5538</v>
      </c>
      <c r="G547" s="167" t="s">
        <v>10560</v>
      </c>
      <c r="H547" s="62" t="s">
        <v>12212</v>
      </c>
      <c r="I547" s="167" t="s">
        <v>10560</v>
      </c>
      <c r="J547" s="63" t="str">
        <f t="shared" si="40"/>
        <v>IC.PU.080206</v>
      </c>
      <c r="K547" s="61" t="s">
        <v>12175</v>
      </c>
      <c r="L547" s="167" t="str">
        <f t="shared" si="41"/>
        <v>Clots</v>
      </c>
      <c r="M547" s="168" t="str">
        <f t="shared" si="42"/>
        <v>PI.IC.PU.080206.01</v>
      </c>
      <c r="N547" s="168"/>
      <c r="O547" s="168" t="str">
        <f t="shared" si="43"/>
        <v>PH.IC.PU.080206.01</v>
      </c>
      <c r="Q547" s="168" t="str">
        <f t="shared" si="44"/>
        <v>CL.IC.PU.080206.01</v>
      </c>
    </row>
    <row r="548" spans="1:45" s="167" customFormat="1" ht="15">
      <c r="A548" s="167" t="s">
        <v>5692</v>
      </c>
      <c r="C548" s="61" t="s">
        <v>3574</v>
      </c>
      <c r="E548" s="61" t="s">
        <v>12430</v>
      </c>
      <c r="F548" s="167" t="s">
        <v>5538</v>
      </c>
      <c r="G548" s="167" t="s">
        <v>10478</v>
      </c>
      <c r="H548" s="62" t="s">
        <v>12225</v>
      </c>
      <c r="I548" s="167" t="s">
        <v>12437</v>
      </c>
      <c r="J548" s="63" t="str">
        <f t="shared" si="40"/>
        <v>IC.PU.080207</v>
      </c>
      <c r="K548" s="61" t="s">
        <v>12175</v>
      </c>
      <c r="L548" s="167" t="str">
        <f t="shared" si="41"/>
        <v>Other: specify</v>
      </c>
      <c r="M548" s="168" t="str">
        <f t="shared" si="42"/>
        <v>PI.IC.PU.080207.01</v>
      </c>
      <c r="N548" s="168"/>
      <c r="O548" s="168" t="str">
        <f t="shared" si="43"/>
        <v>PH.IC.PU.080207.01</v>
      </c>
      <c r="Q548" s="168" t="str">
        <f t="shared" si="44"/>
        <v>CL.IC.PU.080207.01</v>
      </c>
    </row>
    <row r="549" spans="1:45" s="167" customFormat="1" ht="15">
      <c r="A549" s="167" t="s">
        <v>5692</v>
      </c>
      <c r="C549" s="61" t="s">
        <v>3574</v>
      </c>
      <c r="E549" s="61" t="s">
        <v>12430</v>
      </c>
      <c r="F549" s="167" t="s">
        <v>5538</v>
      </c>
      <c r="G549" s="167" t="s">
        <v>5542</v>
      </c>
      <c r="H549" s="62" t="s">
        <v>3574</v>
      </c>
      <c r="I549" s="167" t="s">
        <v>5543</v>
      </c>
      <c r="J549" s="63" t="str">
        <f t="shared" si="40"/>
        <v>IC.PU.080208</v>
      </c>
      <c r="K549" s="61" t="s">
        <v>12175</v>
      </c>
      <c r="L549" s="167" t="str">
        <f t="shared" si="41"/>
        <v>No Drainage</v>
      </c>
      <c r="M549" s="168" t="str">
        <f t="shared" si="42"/>
        <v>PI.IC.PU.080208.01</v>
      </c>
      <c r="N549" s="168"/>
      <c r="O549" s="168" t="str">
        <f t="shared" si="43"/>
        <v>PH.IC.PU.080208.01</v>
      </c>
      <c r="Q549" s="168" t="str">
        <f t="shared" si="44"/>
        <v>CL.IC.PU.080208.01</v>
      </c>
      <c r="R549" s="167" t="s">
        <v>12465</v>
      </c>
      <c r="S549" s="167">
        <v>91</v>
      </c>
    </row>
    <row r="550" spans="1:45" s="167" customFormat="1" ht="15">
      <c r="A550" s="167" t="s">
        <v>5692</v>
      </c>
      <c r="C550" s="61" t="s">
        <v>11638</v>
      </c>
      <c r="E550" s="61" t="s">
        <v>12430</v>
      </c>
      <c r="F550" s="167" t="s">
        <v>5538</v>
      </c>
      <c r="G550" s="167" t="s">
        <v>13868</v>
      </c>
      <c r="H550" s="62" t="s">
        <v>11639</v>
      </c>
      <c r="I550" s="167" t="s">
        <v>13868</v>
      </c>
      <c r="J550" s="63" t="str">
        <f t="shared" si="40"/>
        <v>IC.PU.080209</v>
      </c>
      <c r="K550" s="61" t="s">
        <v>12175</v>
      </c>
      <c r="L550" s="167" t="str">
        <f t="shared" si="41"/>
        <v>Milky</v>
      </c>
      <c r="M550" s="168" t="str">
        <f t="shared" si="42"/>
        <v>PI.IC.PU.080209.01</v>
      </c>
      <c r="N550" s="168"/>
      <c r="O550" s="168" t="str">
        <f t="shared" si="43"/>
        <v>PH.IC.PU.080209.01</v>
      </c>
      <c r="Q550" s="168" t="str">
        <f t="shared" si="44"/>
        <v>CL.IC.PU.080209.01</v>
      </c>
      <c r="R550" s="167" t="s">
        <v>12465</v>
      </c>
      <c r="S550" s="167">
        <v>91</v>
      </c>
      <c r="AN550" s="167" t="s">
        <v>12773</v>
      </c>
      <c r="AO550" s="167">
        <v>1524</v>
      </c>
    </row>
    <row r="551" spans="1:45" s="167" customFormat="1" ht="15">
      <c r="A551" s="167" t="s">
        <v>5692</v>
      </c>
      <c r="C551" s="61" t="s">
        <v>3574</v>
      </c>
      <c r="D551" s="167" t="s">
        <v>5544</v>
      </c>
      <c r="E551" s="61" t="s">
        <v>12185</v>
      </c>
      <c r="F551" s="167" t="s">
        <v>5378</v>
      </c>
      <c r="G551" s="167" t="s">
        <v>5546</v>
      </c>
      <c r="H551" s="62" t="s">
        <v>11848</v>
      </c>
      <c r="I551" s="167" t="s">
        <v>5547</v>
      </c>
      <c r="J551" s="63" t="str">
        <f t="shared" si="40"/>
        <v>IC.PU.080301</v>
      </c>
      <c r="K551" s="61" t="s">
        <v>12175</v>
      </c>
      <c r="L551" s="167" t="str">
        <f t="shared" si="41"/>
        <v>Date Changed: specify</v>
      </c>
      <c r="M551" s="168" t="str">
        <f t="shared" si="42"/>
        <v>PI.IC.PU.080301.01</v>
      </c>
      <c r="N551" s="168"/>
      <c r="O551" s="168" t="str">
        <f t="shared" si="43"/>
        <v>PH.IC.PU.080301.01</v>
      </c>
      <c r="Q551" s="168" t="str">
        <f t="shared" si="44"/>
        <v>CL.IC.PU.080301.01</v>
      </c>
    </row>
    <row r="552" spans="1:45" s="145" customFormat="1" ht="16">
      <c r="A552" s="145" t="s">
        <v>5692</v>
      </c>
      <c r="C552" s="170" t="s">
        <v>3574</v>
      </c>
      <c r="D552" s="145" t="s">
        <v>8240</v>
      </c>
      <c r="E552" s="170" t="s">
        <v>6464</v>
      </c>
      <c r="F552" s="145" t="s">
        <v>14635</v>
      </c>
      <c r="G552" s="145" t="s">
        <v>5727</v>
      </c>
      <c r="H552" s="170" t="s">
        <v>11848</v>
      </c>
      <c r="I552" s="145" t="s">
        <v>5728</v>
      </c>
      <c r="J552" s="171" t="str">
        <f t="shared" si="40"/>
        <v>IC.PU.080401</v>
      </c>
      <c r="K552" s="170" t="s">
        <v>12175</v>
      </c>
      <c r="L552" s="145" t="str">
        <f t="shared" si="41"/>
        <v xml:space="preserve">     Fenestrated 4x4 dressing</v>
      </c>
      <c r="M552" s="171" t="str">
        <f t="shared" si="42"/>
        <v>PI.IC.PU.080401.01</v>
      </c>
      <c r="N552" s="171"/>
      <c r="O552" s="171" t="str">
        <f t="shared" si="43"/>
        <v>PH.IC.PU.080401.01</v>
      </c>
      <c r="Q552" s="171" t="str">
        <f t="shared" si="44"/>
        <v>CL.IC.PU.080401.01</v>
      </c>
      <c r="AR552" s="145" t="s">
        <v>12773</v>
      </c>
      <c r="AS552" s="145">
        <v>1749</v>
      </c>
    </row>
    <row r="553" spans="1:45" s="145" customFormat="1" ht="16">
      <c r="A553" s="145" t="s">
        <v>5692</v>
      </c>
      <c r="C553" s="170" t="s">
        <v>3574</v>
      </c>
      <c r="E553" s="170" t="s">
        <v>6464</v>
      </c>
      <c r="F553" s="145" t="s">
        <v>14635</v>
      </c>
      <c r="G553" s="145" t="s">
        <v>5729</v>
      </c>
      <c r="H553" s="170" t="s">
        <v>12030</v>
      </c>
      <c r="I553" s="145" t="s">
        <v>11567</v>
      </c>
      <c r="J553" s="171" t="str">
        <f t="shared" si="40"/>
        <v>IC.PU.080402</v>
      </c>
      <c r="K553" s="170" t="s">
        <v>12175</v>
      </c>
      <c r="L553" s="145" t="str">
        <f t="shared" si="41"/>
        <v xml:space="preserve">     Gauze dressing</v>
      </c>
      <c r="M553" s="171" t="str">
        <f t="shared" si="42"/>
        <v>PI.IC.PU.080402.01</v>
      </c>
      <c r="N553" s="171"/>
      <c r="O553" s="171" t="str">
        <f t="shared" si="43"/>
        <v>PH.IC.PU.080402.01</v>
      </c>
      <c r="Q553" s="171" t="str">
        <f t="shared" si="44"/>
        <v>CL.IC.PU.080402.01</v>
      </c>
      <c r="AR553" s="145" t="s">
        <v>12773</v>
      </c>
      <c r="AS553" s="145">
        <v>1749</v>
      </c>
    </row>
    <row r="554" spans="1:45" s="145" customFormat="1" ht="16">
      <c r="A554" s="145" t="s">
        <v>5692</v>
      </c>
      <c r="C554" s="170" t="s">
        <v>3574</v>
      </c>
      <c r="E554" s="170" t="s">
        <v>6464</v>
      </c>
      <c r="F554" s="145" t="s">
        <v>14635</v>
      </c>
      <c r="G554" s="145" t="s">
        <v>5730</v>
      </c>
      <c r="H554" s="170" t="s">
        <v>12032</v>
      </c>
      <c r="I554" s="145" t="s">
        <v>11569</v>
      </c>
      <c r="J554" s="171" t="str">
        <f t="shared" si="40"/>
        <v>IC.PU.080403</v>
      </c>
      <c r="K554" s="170" t="s">
        <v>12175</v>
      </c>
      <c r="L554" s="145" t="str">
        <f t="shared" si="41"/>
        <v xml:space="preserve">     Pressure dressing</v>
      </c>
      <c r="M554" s="171" t="str">
        <f t="shared" si="42"/>
        <v>PI.IC.PU.080403.01</v>
      </c>
      <c r="N554" s="171"/>
      <c r="O554" s="171" t="str">
        <f t="shared" si="43"/>
        <v>PH.IC.PU.080403.01</v>
      </c>
      <c r="Q554" s="171" t="str">
        <f t="shared" si="44"/>
        <v>CL.IC.PU.080403.01</v>
      </c>
      <c r="AR554" s="145" t="s">
        <v>12773</v>
      </c>
      <c r="AS554" s="145">
        <v>1749</v>
      </c>
    </row>
    <row r="555" spans="1:45" s="145" customFormat="1" ht="16">
      <c r="A555" s="145" t="s">
        <v>5692</v>
      </c>
      <c r="C555" s="170" t="s">
        <v>3574</v>
      </c>
      <c r="E555" s="170" t="s">
        <v>6464</v>
      </c>
      <c r="F555" s="145" t="s">
        <v>14635</v>
      </c>
      <c r="G555" s="145" t="s">
        <v>5738</v>
      </c>
      <c r="H555" s="170" t="s">
        <v>12028</v>
      </c>
      <c r="I555" s="145" t="s">
        <v>5563</v>
      </c>
      <c r="J555" s="171" t="str">
        <f t="shared" si="40"/>
        <v>IC.PU.080404</v>
      </c>
      <c r="K555" s="170" t="s">
        <v>12175</v>
      </c>
      <c r="L555" s="145" t="str">
        <f t="shared" si="41"/>
        <v xml:space="preserve">     Vaseline gauze dressing</v>
      </c>
      <c r="M555" s="171" t="str">
        <f t="shared" si="42"/>
        <v>PI.IC.PU.080404.01</v>
      </c>
      <c r="N555" s="171"/>
      <c r="O555" s="171" t="str">
        <f t="shared" si="43"/>
        <v>PH.IC.PU.080404.01</v>
      </c>
      <c r="Q555" s="171" t="str">
        <f t="shared" si="44"/>
        <v>CL.IC.PU.080404.01</v>
      </c>
      <c r="AR555" s="145" t="s">
        <v>12773</v>
      </c>
      <c r="AS555" s="145">
        <v>1749</v>
      </c>
    </row>
    <row r="556" spans="1:45" s="145" customFormat="1" ht="16">
      <c r="A556" s="145" t="s">
        <v>5692</v>
      </c>
      <c r="C556" s="170" t="s">
        <v>3574</v>
      </c>
      <c r="E556" s="170" t="s">
        <v>6464</v>
      </c>
      <c r="F556" s="145" t="s">
        <v>14635</v>
      </c>
      <c r="G556" s="145" t="s">
        <v>5564</v>
      </c>
      <c r="H556" s="170" t="s">
        <v>12210</v>
      </c>
      <c r="I556" s="145" t="s">
        <v>11070</v>
      </c>
      <c r="J556" s="171" t="str">
        <f t="shared" si="40"/>
        <v>IC.PU.080405</v>
      </c>
      <c r="K556" s="170" t="s">
        <v>12175</v>
      </c>
      <c r="L556" s="145" t="str">
        <f t="shared" si="41"/>
        <v xml:space="preserve">     Transparent dressing</v>
      </c>
      <c r="M556" s="171" t="str">
        <f t="shared" si="42"/>
        <v>PI.IC.PU.080405.01</v>
      </c>
      <c r="N556" s="171"/>
      <c r="O556" s="171" t="str">
        <f t="shared" si="43"/>
        <v>PH.IC.PU.080405.01</v>
      </c>
      <c r="Q556" s="171" t="str">
        <f t="shared" si="44"/>
        <v>CL.IC.PU.080405.01</v>
      </c>
      <c r="AR556" s="145" t="s">
        <v>12773</v>
      </c>
      <c r="AS556" s="145">
        <v>1749</v>
      </c>
    </row>
    <row r="557" spans="1:45" s="145" customFormat="1" ht="16">
      <c r="A557" s="145" t="s">
        <v>5692</v>
      </c>
      <c r="C557" s="170" t="s">
        <v>3574</v>
      </c>
      <c r="E557" s="170" t="s">
        <v>6464</v>
      </c>
      <c r="F557" s="145" t="s">
        <v>14635</v>
      </c>
      <c r="G557" s="145" t="s">
        <v>5739</v>
      </c>
      <c r="H557" s="170" t="s">
        <v>6988</v>
      </c>
      <c r="I557" s="145" t="s">
        <v>5863</v>
      </c>
      <c r="J557" s="171" t="str">
        <f t="shared" si="40"/>
        <v>IC.PU.080406</v>
      </c>
      <c r="K557" s="170" t="s">
        <v>12175</v>
      </c>
      <c r="L557" s="145" t="str">
        <f t="shared" si="41"/>
        <v>Occlusive Dressing</v>
      </c>
      <c r="M557" s="171" t="str">
        <f t="shared" si="42"/>
        <v>PI.IC.PU.080406.01</v>
      </c>
      <c r="N557" s="171"/>
      <c r="O557" s="171" t="str">
        <f t="shared" si="43"/>
        <v>PH.IC.PU.080406.01</v>
      </c>
      <c r="Q557" s="171" t="str">
        <f t="shared" si="44"/>
        <v>CL.IC.PU.080406.01</v>
      </c>
      <c r="R557" s="145" t="s">
        <v>12465</v>
      </c>
      <c r="S557" s="145">
        <v>96</v>
      </c>
      <c r="AR557" s="145" t="s">
        <v>12773</v>
      </c>
      <c r="AS557" s="145">
        <v>1749</v>
      </c>
    </row>
    <row r="558" spans="1:45" s="145" customFormat="1" ht="16">
      <c r="A558" s="145" t="s">
        <v>5692</v>
      </c>
      <c r="C558" s="170" t="s">
        <v>3574</v>
      </c>
      <c r="E558" s="170" t="s">
        <v>12594</v>
      </c>
      <c r="F558" s="145" t="s">
        <v>14635</v>
      </c>
      <c r="G558" s="145" t="s">
        <v>5864</v>
      </c>
      <c r="H558" s="170" t="s">
        <v>6317</v>
      </c>
      <c r="I558" s="145" t="s">
        <v>5864</v>
      </c>
      <c r="J558" s="171" t="str">
        <f t="shared" si="40"/>
        <v>IC.PU.080407</v>
      </c>
      <c r="K558" s="170" t="s">
        <v>12175</v>
      </c>
      <c r="L558" s="145" t="str">
        <f t="shared" si="41"/>
        <v>Commercial</v>
      </c>
      <c r="M558" s="171" t="str">
        <f t="shared" si="42"/>
        <v>PI.IC.PU.080407.01</v>
      </c>
      <c r="N558" s="171"/>
      <c r="O558" s="171" t="str">
        <f t="shared" si="43"/>
        <v>PH.IC.PU.080407.01</v>
      </c>
      <c r="Q558" s="171" t="str">
        <f t="shared" si="44"/>
        <v>CL.IC.PU.080407.01</v>
      </c>
      <c r="R558" s="145" t="s">
        <v>12465</v>
      </c>
      <c r="S558" s="145">
        <v>719</v>
      </c>
      <c r="AR558" s="145" t="s">
        <v>12773</v>
      </c>
      <c r="AS558" s="145">
        <v>1749</v>
      </c>
    </row>
    <row r="559" spans="1:45" s="145" customFormat="1" ht="16">
      <c r="A559" s="145" t="s">
        <v>5692</v>
      </c>
      <c r="C559" s="170" t="s">
        <v>3574</v>
      </c>
      <c r="D559" s="145" t="s">
        <v>5865</v>
      </c>
      <c r="E559" s="170" t="s">
        <v>6291</v>
      </c>
      <c r="F559" s="145" t="s">
        <v>14635</v>
      </c>
      <c r="G559" s="145" t="s">
        <v>11574</v>
      </c>
      <c r="H559" s="170" t="s">
        <v>11848</v>
      </c>
      <c r="I559" s="145" t="s">
        <v>11575</v>
      </c>
      <c r="J559" s="171" t="str">
        <f t="shared" si="40"/>
        <v>IC.PU.080501</v>
      </c>
      <c r="K559" s="170" t="s">
        <v>12175</v>
      </c>
      <c r="L559" s="145" t="str">
        <f t="shared" si="41"/>
        <v xml:space="preserve">     Clean, dry and intact</v>
      </c>
      <c r="M559" s="171" t="str">
        <f t="shared" si="42"/>
        <v>PI.IC.PU.080501.01</v>
      </c>
      <c r="N559" s="171"/>
      <c r="O559" s="171" t="str">
        <f t="shared" si="43"/>
        <v>PH.IC.PU.080501.01</v>
      </c>
      <c r="Q559" s="171" t="str">
        <f t="shared" si="44"/>
        <v>CL.IC.PU.080501.01</v>
      </c>
      <c r="AR559" s="145" t="s">
        <v>12773</v>
      </c>
      <c r="AS559" s="145">
        <v>1749</v>
      </c>
    </row>
    <row r="560" spans="1:45" s="145" customFormat="1" ht="16">
      <c r="A560" s="145" t="s">
        <v>5692</v>
      </c>
      <c r="C560" s="170" t="s">
        <v>3574</v>
      </c>
      <c r="E560" s="170" t="s">
        <v>6291</v>
      </c>
      <c r="F560" s="145" t="s">
        <v>14635</v>
      </c>
      <c r="G560" s="145" t="s">
        <v>11410</v>
      </c>
      <c r="H560" s="170" t="s">
        <v>12030</v>
      </c>
      <c r="I560" s="145" t="s">
        <v>11411</v>
      </c>
      <c r="J560" s="171" t="str">
        <f t="shared" si="40"/>
        <v>IC.PU.080502</v>
      </c>
      <c r="K560" s="170" t="s">
        <v>12175</v>
      </c>
      <c r="L560" s="145" t="str">
        <f t="shared" si="41"/>
        <v xml:space="preserve">     Reinforced: specify date/time</v>
      </c>
      <c r="M560" s="171" t="str">
        <f t="shared" si="42"/>
        <v>PI.IC.PU.080502.01</v>
      </c>
      <c r="N560" s="171"/>
      <c r="O560" s="171" t="str">
        <f t="shared" si="43"/>
        <v>PH.IC.PU.080502.01</v>
      </c>
      <c r="Q560" s="171" t="str">
        <f t="shared" si="44"/>
        <v>CL.IC.PU.080502.01</v>
      </c>
      <c r="AR560" s="145" t="s">
        <v>12773</v>
      </c>
      <c r="AS560" s="145">
        <v>1749</v>
      </c>
    </row>
    <row r="561" spans="1:45" s="145" customFormat="1" ht="16">
      <c r="A561" s="145" t="s">
        <v>5692</v>
      </c>
      <c r="C561" s="170" t="s">
        <v>3574</v>
      </c>
      <c r="E561" s="170" t="s">
        <v>6291</v>
      </c>
      <c r="F561" s="145" t="s">
        <v>14635</v>
      </c>
      <c r="G561" s="145" t="s">
        <v>8907</v>
      </c>
      <c r="H561" s="170" t="s">
        <v>12032</v>
      </c>
      <c r="I561" s="145" t="s">
        <v>11393</v>
      </c>
      <c r="J561" s="171" t="str">
        <f t="shared" si="40"/>
        <v>IC.PU.080503</v>
      </c>
      <c r="K561" s="170" t="s">
        <v>12175</v>
      </c>
      <c r="L561" s="145" t="str">
        <f t="shared" si="41"/>
        <v xml:space="preserve">     Changed: specify date/time</v>
      </c>
      <c r="M561" s="171" t="str">
        <f t="shared" si="42"/>
        <v>PI.IC.PU.080503.01</v>
      </c>
      <c r="N561" s="171"/>
      <c r="O561" s="171" t="str">
        <f t="shared" si="43"/>
        <v>PH.IC.PU.080503.01</v>
      </c>
      <c r="Q561" s="171" t="str">
        <f t="shared" si="44"/>
        <v>CL.IC.PU.080503.01</v>
      </c>
      <c r="AR561" s="145" t="s">
        <v>12773</v>
      </c>
      <c r="AS561" s="145">
        <v>1749</v>
      </c>
    </row>
    <row r="562" spans="1:45" s="145" customFormat="1" ht="16">
      <c r="A562" s="145" t="s">
        <v>5692</v>
      </c>
      <c r="C562" s="170" t="s">
        <v>3574</v>
      </c>
      <c r="E562" s="170" t="s">
        <v>6291</v>
      </c>
      <c r="F562" s="145" t="s">
        <v>14635</v>
      </c>
      <c r="G562" s="145" t="s">
        <v>7024</v>
      </c>
      <c r="H562" s="170" t="s">
        <v>6464</v>
      </c>
      <c r="I562" s="145" t="s">
        <v>7024</v>
      </c>
      <c r="J562" s="171" t="str">
        <f t="shared" si="40"/>
        <v>IC.PU.080504</v>
      </c>
      <c r="K562" s="170" t="s">
        <v>12175</v>
      </c>
      <c r="L562" s="145" t="str">
        <f t="shared" si="41"/>
        <v>Clean</v>
      </c>
      <c r="M562" s="171" t="str">
        <f t="shared" si="42"/>
        <v>PI.IC.PU.080504.01</v>
      </c>
      <c r="N562" s="171"/>
      <c r="O562" s="171" t="str">
        <f t="shared" si="43"/>
        <v>PH.IC.PU.080504.01</v>
      </c>
      <c r="Q562" s="171" t="str">
        <f t="shared" si="44"/>
        <v>CL.IC.PU.080504.01</v>
      </c>
      <c r="R562" s="145" t="s">
        <v>12465</v>
      </c>
      <c r="S562" s="145">
        <v>97</v>
      </c>
      <c r="AR562" s="145" t="s">
        <v>12773</v>
      </c>
      <c r="AS562" s="145">
        <v>1749</v>
      </c>
    </row>
    <row r="563" spans="1:45" s="145" customFormat="1" ht="16.25" customHeight="1">
      <c r="A563" s="145" t="s">
        <v>5692</v>
      </c>
      <c r="C563" s="170" t="s">
        <v>3574</v>
      </c>
      <c r="E563" s="170" t="s">
        <v>6291</v>
      </c>
      <c r="F563" s="145" t="s">
        <v>14635</v>
      </c>
      <c r="G563" s="145" t="s">
        <v>7296</v>
      </c>
      <c r="H563" s="170" t="s">
        <v>6291</v>
      </c>
      <c r="I563" s="145" t="s">
        <v>7296</v>
      </c>
      <c r="J563" s="171" t="str">
        <f t="shared" si="40"/>
        <v>IC.PU.080505</v>
      </c>
      <c r="K563" s="170" t="s">
        <v>12175</v>
      </c>
      <c r="L563" s="145" t="str">
        <f t="shared" si="41"/>
        <v>Dry</v>
      </c>
      <c r="M563" s="171" t="str">
        <f t="shared" si="42"/>
        <v>PI.IC.PU.080505.01</v>
      </c>
      <c r="N563" s="171"/>
      <c r="O563" s="171" t="str">
        <f t="shared" si="43"/>
        <v>PH.IC.PU.080505.01</v>
      </c>
      <c r="Q563" s="171" t="str">
        <f t="shared" si="44"/>
        <v>CL.IC.PU.080505.01</v>
      </c>
      <c r="R563" s="145" t="s">
        <v>12465</v>
      </c>
      <c r="S563" s="145">
        <v>97</v>
      </c>
      <c r="AR563" s="145" t="s">
        <v>12773</v>
      </c>
      <c r="AS563" s="145">
        <v>1749</v>
      </c>
    </row>
    <row r="564" spans="1:45" s="145" customFormat="1" ht="16">
      <c r="A564" s="145" t="s">
        <v>5692</v>
      </c>
      <c r="C564" s="170" t="s">
        <v>3574</v>
      </c>
      <c r="E564" s="170" t="s">
        <v>6291</v>
      </c>
      <c r="F564" s="145" t="s">
        <v>14635</v>
      </c>
      <c r="G564" s="145" t="s">
        <v>9339</v>
      </c>
      <c r="H564" s="170" t="s">
        <v>6988</v>
      </c>
      <c r="I564" s="145" t="s">
        <v>9339</v>
      </c>
      <c r="J564" s="171" t="str">
        <f t="shared" si="40"/>
        <v>IC.PU.080506</v>
      </c>
      <c r="K564" s="170" t="s">
        <v>12175</v>
      </c>
      <c r="L564" s="145" t="str">
        <f t="shared" si="41"/>
        <v>Intact</v>
      </c>
      <c r="M564" s="171" t="str">
        <f t="shared" si="42"/>
        <v>PI.IC.PU.080506.01</v>
      </c>
      <c r="N564" s="171"/>
      <c r="O564" s="171" t="str">
        <f t="shared" si="43"/>
        <v>PH.IC.PU.080506.01</v>
      </c>
      <c r="Q564" s="171" t="str">
        <f t="shared" si="44"/>
        <v>CL.IC.PU.080506.01</v>
      </c>
      <c r="R564" s="145" t="s">
        <v>12465</v>
      </c>
      <c r="S564" s="145">
        <v>97</v>
      </c>
      <c r="AR564" s="145" t="s">
        <v>12773</v>
      </c>
      <c r="AS564" s="145">
        <v>1749</v>
      </c>
    </row>
    <row r="565" spans="1:45" s="145" customFormat="1" ht="16">
      <c r="A565" s="145" t="s">
        <v>5692</v>
      </c>
      <c r="C565" s="170" t="s">
        <v>3574</v>
      </c>
      <c r="E565" s="170" t="s">
        <v>6291</v>
      </c>
      <c r="F565" s="145" t="s">
        <v>14635</v>
      </c>
      <c r="G565" s="145" t="s">
        <v>2826</v>
      </c>
      <c r="H565" s="170" t="s">
        <v>2533</v>
      </c>
      <c r="I565" s="145" t="s">
        <v>2826</v>
      </c>
      <c r="J565" s="171" t="str">
        <f t="shared" si="40"/>
        <v>IC.PU.080507</v>
      </c>
      <c r="K565" s="170" t="s">
        <v>12175</v>
      </c>
      <c r="L565" s="145" t="str">
        <f t="shared" si="41"/>
        <v>Stained</v>
      </c>
      <c r="M565" s="171" t="str">
        <f t="shared" si="42"/>
        <v>PI.IC.PU.080507.01</v>
      </c>
      <c r="N565" s="171"/>
      <c r="O565" s="171" t="str">
        <f t="shared" si="43"/>
        <v>PH.IC.PU.080507.01</v>
      </c>
      <c r="Q565" s="171" t="str">
        <f t="shared" si="44"/>
        <v>CL.IC.PU.080507.01</v>
      </c>
      <c r="AR565" s="145" t="s">
        <v>12773</v>
      </c>
      <c r="AS565" s="145">
        <v>1749</v>
      </c>
    </row>
    <row r="566" spans="1:45" s="145" customFormat="1" ht="16">
      <c r="A566" s="145" t="s">
        <v>5692</v>
      </c>
      <c r="C566" s="170" t="s">
        <v>3574</v>
      </c>
      <c r="E566" s="170" t="s">
        <v>6291</v>
      </c>
      <c r="F566" s="145" t="s">
        <v>14635</v>
      </c>
      <c r="G566" s="145" t="s">
        <v>2827</v>
      </c>
      <c r="H566" s="170" t="s">
        <v>2535</v>
      </c>
      <c r="I566" s="145" t="s">
        <v>2837</v>
      </c>
      <c r="J566" s="171" t="str">
        <f t="shared" si="40"/>
        <v>IC.PU.080508</v>
      </c>
      <c r="K566" s="170" t="s">
        <v>12175</v>
      </c>
      <c r="L566" s="145" t="str">
        <f t="shared" si="41"/>
        <v>Saturated</v>
      </c>
      <c r="M566" s="171" t="str">
        <f t="shared" si="42"/>
        <v>PI.IC.PU.080508.01</v>
      </c>
      <c r="N566" s="171"/>
      <c r="O566" s="171" t="str">
        <f t="shared" si="43"/>
        <v>PH.IC.PU.080508.01</v>
      </c>
      <c r="Q566" s="171" t="str">
        <f t="shared" si="44"/>
        <v>CL.IC.PU.080508.01</v>
      </c>
      <c r="V566" s="145" t="s">
        <v>2828</v>
      </c>
      <c r="W566" s="145">
        <v>1054</v>
      </c>
      <c r="AR566" s="145" t="s">
        <v>12773</v>
      </c>
      <c r="AS566" s="145">
        <v>1749</v>
      </c>
    </row>
    <row r="567" spans="1:45" s="145" customFormat="1" ht="16">
      <c r="A567" s="145" t="s">
        <v>5692</v>
      </c>
      <c r="C567" s="170" t="s">
        <v>3574</v>
      </c>
      <c r="D567" s="145" t="s">
        <v>9392</v>
      </c>
      <c r="E567" s="170" t="s">
        <v>6988</v>
      </c>
      <c r="F567" s="145" t="s">
        <v>14635</v>
      </c>
      <c r="G567" s="145" t="s">
        <v>5746</v>
      </c>
      <c r="H567" s="170" t="s">
        <v>11848</v>
      </c>
      <c r="I567" s="145" t="s">
        <v>11964</v>
      </c>
      <c r="J567" s="171" t="str">
        <f t="shared" si="40"/>
        <v>IC.PU.080601</v>
      </c>
      <c r="K567" s="170" t="s">
        <v>2379</v>
      </c>
      <c r="L567" s="145" t="str">
        <f t="shared" si="41"/>
        <v xml:space="preserve">     Cleansed with normal saline</v>
      </c>
      <c r="M567" s="171" t="str">
        <f t="shared" si="42"/>
        <v>PI.IC.PU.080601.01</v>
      </c>
      <c r="N567" s="171"/>
      <c r="O567" s="171" t="str">
        <f t="shared" si="43"/>
        <v>PH.IC.PU.080601.01</v>
      </c>
      <c r="Q567" s="171" t="str">
        <f t="shared" si="44"/>
        <v>CL.IC.PU.080601.01</v>
      </c>
      <c r="AR567" s="145" t="s">
        <v>12773</v>
      </c>
      <c r="AS567" s="145">
        <v>1749</v>
      </c>
    </row>
    <row r="568" spans="1:45" s="145" customFormat="1" ht="16">
      <c r="A568" s="145" t="s">
        <v>5692</v>
      </c>
      <c r="C568" s="170" t="s">
        <v>3574</v>
      </c>
      <c r="E568" s="170" t="s">
        <v>6988</v>
      </c>
      <c r="F568" s="145" t="s">
        <v>14635</v>
      </c>
      <c r="G568" s="145" t="s">
        <v>5747</v>
      </c>
      <c r="H568" s="170" t="s">
        <v>12030</v>
      </c>
      <c r="I568" s="145" t="s">
        <v>10703</v>
      </c>
      <c r="J568" s="171" t="str">
        <f t="shared" si="40"/>
        <v>IC.PU.080602</v>
      </c>
      <c r="K568" s="170" t="s">
        <v>12175</v>
      </c>
      <c r="L568" s="145" t="str">
        <f t="shared" si="41"/>
        <v xml:space="preserve">     Cleansed with other: specify</v>
      </c>
      <c r="M568" s="171" t="str">
        <f t="shared" si="42"/>
        <v>PI.IC.PU.080602.01</v>
      </c>
      <c r="N568" s="171"/>
      <c r="O568" s="171" t="str">
        <f t="shared" si="43"/>
        <v>PH.IC.PU.080602.01</v>
      </c>
      <c r="Q568" s="171" t="str">
        <f t="shared" si="44"/>
        <v>CL.IC.PU.080602.01</v>
      </c>
      <c r="AR568" s="145" t="s">
        <v>12773</v>
      </c>
      <c r="AS568" s="145">
        <v>1749</v>
      </c>
    </row>
    <row r="569" spans="1:45" s="145" customFormat="1" ht="16">
      <c r="A569" s="145" t="s">
        <v>5692</v>
      </c>
      <c r="C569" s="170" t="s">
        <v>3574</v>
      </c>
      <c r="E569" s="170" t="s">
        <v>6988</v>
      </c>
      <c r="F569" s="145" t="s">
        <v>14635</v>
      </c>
      <c r="G569" s="145" t="s">
        <v>11484</v>
      </c>
      <c r="H569" s="170" t="s">
        <v>12185</v>
      </c>
      <c r="I569" s="145" t="s">
        <v>11484</v>
      </c>
      <c r="J569" s="171" t="str">
        <f t="shared" si="40"/>
        <v>IC.PU.080603</v>
      </c>
      <c r="K569" s="170" t="s">
        <v>12175</v>
      </c>
      <c r="L569" s="145" t="str">
        <f t="shared" si="41"/>
        <v>Chlorhexidine</v>
      </c>
      <c r="M569" s="171" t="str">
        <f t="shared" si="42"/>
        <v>PI.IC.PU.080603.01</v>
      </c>
      <c r="N569" s="171"/>
      <c r="O569" s="171" t="str">
        <f t="shared" si="43"/>
        <v>PH.IC.PU.080603.01</v>
      </c>
      <c r="Q569" s="171" t="str">
        <f t="shared" si="44"/>
        <v>CL.IC.PU.080603.01</v>
      </c>
      <c r="R569" s="145" t="s">
        <v>12465</v>
      </c>
      <c r="S569" s="145">
        <v>717</v>
      </c>
      <c r="AR569" s="145" t="s">
        <v>12773</v>
      </c>
      <c r="AS569" s="145">
        <v>1749</v>
      </c>
    </row>
    <row r="570" spans="1:45" s="145" customFormat="1" ht="16">
      <c r="A570" s="145" t="s">
        <v>5692</v>
      </c>
      <c r="C570" s="170" t="s">
        <v>3574</v>
      </c>
      <c r="E570" s="170" t="s">
        <v>6988</v>
      </c>
      <c r="F570" s="145" t="s">
        <v>14635</v>
      </c>
      <c r="G570" s="145" t="s">
        <v>5379</v>
      </c>
      <c r="H570" s="170" t="s">
        <v>6464</v>
      </c>
      <c r="I570" s="145" t="s">
        <v>5379</v>
      </c>
      <c r="J570" s="171" t="str">
        <f t="shared" si="40"/>
        <v>IC.PU.080604</v>
      </c>
      <c r="K570" s="170" t="s">
        <v>12175</v>
      </c>
      <c r="L570" s="145" t="str">
        <f t="shared" si="41"/>
        <v>Betadine</v>
      </c>
      <c r="M570" s="171" t="str">
        <f t="shared" si="42"/>
        <v>PI.IC.PU.080604.01</v>
      </c>
      <c r="N570" s="171"/>
      <c r="O570" s="171" t="str">
        <f t="shared" si="43"/>
        <v>PH.IC.PU.080604.01</v>
      </c>
      <c r="Q570" s="171" t="str">
        <f t="shared" si="44"/>
        <v>CL.IC.PU.080604.01</v>
      </c>
      <c r="R570" s="145" t="s">
        <v>12465</v>
      </c>
      <c r="S570" s="145">
        <v>718</v>
      </c>
      <c r="AR570" s="145" t="s">
        <v>12773</v>
      </c>
      <c r="AS570" s="145">
        <v>1749</v>
      </c>
    </row>
    <row r="571" spans="1:45" s="145" customFormat="1" ht="16">
      <c r="A571" s="145" t="s">
        <v>5692</v>
      </c>
      <c r="C571" s="170" t="s">
        <v>3574</v>
      </c>
      <c r="D571" s="145" t="s">
        <v>8585</v>
      </c>
      <c r="E571" s="170" t="s">
        <v>6317</v>
      </c>
      <c r="F571" s="145" t="s">
        <v>14635</v>
      </c>
      <c r="G571" s="145" t="s">
        <v>11398</v>
      </c>
      <c r="H571" s="170" t="s">
        <v>11848</v>
      </c>
      <c r="I571" s="145" t="s">
        <v>12157</v>
      </c>
      <c r="J571" s="171" t="str">
        <f t="shared" si="40"/>
        <v>IC.PU.080701</v>
      </c>
      <c r="K571" s="170" t="s">
        <v>2379</v>
      </c>
      <c r="L571" s="145" t="str">
        <f t="shared" si="41"/>
        <v xml:space="preserve">     Drainage none</v>
      </c>
      <c r="M571" s="171" t="str">
        <f t="shared" si="42"/>
        <v>PI.IC.PU.080701.01</v>
      </c>
      <c r="N571" s="171"/>
      <c r="O571" s="171" t="str">
        <f t="shared" si="43"/>
        <v>PH.IC.PU.080701.01</v>
      </c>
      <c r="Q571" s="171" t="str">
        <f t="shared" si="44"/>
        <v>CL.IC.PU.080701.01</v>
      </c>
      <c r="AR571" s="145" t="s">
        <v>12773</v>
      </c>
      <c r="AS571" s="145">
        <v>1749</v>
      </c>
    </row>
    <row r="572" spans="1:45" s="145" customFormat="1" ht="16">
      <c r="A572" s="145" t="s">
        <v>5692</v>
      </c>
      <c r="C572" s="170" t="s">
        <v>3574</v>
      </c>
      <c r="E572" s="170" t="s">
        <v>6317</v>
      </c>
      <c r="F572" s="145" t="s">
        <v>14635</v>
      </c>
      <c r="G572" s="145" t="s">
        <v>14541</v>
      </c>
      <c r="H572" s="170" t="s">
        <v>12030</v>
      </c>
      <c r="I572" s="145" t="s">
        <v>10906</v>
      </c>
      <c r="J572" s="171" t="str">
        <f t="shared" si="40"/>
        <v>IC.PU.080702</v>
      </c>
      <c r="K572" s="170" t="s">
        <v>12175</v>
      </c>
      <c r="L572" s="145" t="str">
        <f t="shared" si="41"/>
        <v xml:space="preserve">     Drainage serosanguineous</v>
      </c>
      <c r="M572" s="171" t="str">
        <f t="shared" si="42"/>
        <v>PI.IC.PU.080702.01</v>
      </c>
      <c r="N572" s="171"/>
      <c r="O572" s="171" t="str">
        <f t="shared" si="43"/>
        <v>PH.IC.PU.080702.01</v>
      </c>
      <c r="Q572" s="171" t="str">
        <f t="shared" si="44"/>
        <v>CL.IC.PU.080702.01</v>
      </c>
      <c r="AR572" s="145" t="s">
        <v>12773</v>
      </c>
      <c r="AS572" s="145">
        <v>1749</v>
      </c>
    </row>
    <row r="573" spans="1:45" s="145" customFormat="1" ht="16">
      <c r="A573" s="145" t="s">
        <v>5692</v>
      </c>
      <c r="C573" s="170" t="s">
        <v>3574</v>
      </c>
      <c r="E573" s="170" t="s">
        <v>6317</v>
      </c>
      <c r="F573" s="145" t="s">
        <v>14635</v>
      </c>
      <c r="G573" s="145" t="s">
        <v>14529</v>
      </c>
      <c r="H573" s="170" t="s">
        <v>12032</v>
      </c>
      <c r="I573" s="145" t="s">
        <v>11883</v>
      </c>
      <c r="J573" s="171" t="str">
        <f t="shared" si="40"/>
        <v>IC.PU.080703</v>
      </c>
      <c r="K573" s="170" t="s">
        <v>12175</v>
      </c>
      <c r="L573" s="145" t="str">
        <f t="shared" si="41"/>
        <v xml:space="preserve">     Drainage bloody</v>
      </c>
      <c r="M573" s="171" t="str">
        <f t="shared" si="42"/>
        <v>PI.IC.PU.080703.01</v>
      </c>
      <c r="N573" s="171"/>
      <c r="O573" s="171" t="str">
        <f t="shared" si="43"/>
        <v>PH.IC.PU.080703.01</v>
      </c>
      <c r="Q573" s="171" t="str">
        <f t="shared" si="44"/>
        <v>CL.IC.PU.080703.01</v>
      </c>
      <c r="AR573" s="145" t="s">
        <v>12773</v>
      </c>
      <c r="AS573" s="145">
        <v>1749</v>
      </c>
    </row>
    <row r="574" spans="1:45" s="145" customFormat="1" ht="16">
      <c r="A574" s="145" t="s">
        <v>5692</v>
      </c>
      <c r="C574" s="170" t="s">
        <v>3574</v>
      </c>
      <c r="E574" s="170" t="s">
        <v>6317</v>
      </c>
      <c r="F574" s="145" t="s">
        <v>14635</v>
      </c>
      <c r="G574" s="145" t="s">
        <v>14530</v>
      </c>
      <c r="H574" s="170" t="s">
        <v>12028</v>
      </c>
      <c r="I574" s="145" t="s">
        <v>11548</v>
      </c>
      <c r="J574" s="171" t="str">
        <f t="shared" si="40"/>
        <v>IC.PU.080704</v>
      </c>
      <c r="K574" s="170" t="s">
        <v>12175</v>
      </c>
      <c r="L574" s="145" t="str">
        <f t="shared" si="41"/>
        <v xml:space="preserve">     Drainage serous</v>
      </c>
      <c r="M574" s="171" t="str">
        <f t="shared" si="42"/>
        <v>PI.IC.PU.080704.01</v>
      </c>
      <c r="N574" s="171"/>
      <c r="O574" s="171" t="str">
        <f t="shared" si="43"/>
        <v>PH.IC.PU.080704.01</v>
      </c>
      <c r="Q574" s="171" t="str">
        <f t="shared" si="44"/>
        <v>CL.IC.PU.080704.01</v>
      </c>
      <c r="AR574" s="145" t="s">
        <v>12773</v>
      </c>
      <c r="AS574" s="145">
        <v>1749</v>
      </c>
    </row>
    <row r="575" spans="1:45" s="145" customFormat="1" ht="16">
      <c r="A575" s="145" t="s">
        <v>5692</v>
      </c>
      <c r="C575" s="170" t="s">
        <v>3574</v>
      </c>
      <c r="E575" s="170" t="s">
        <v>6317</v>
      </c>
      <c r="F575" s="145" t="s">
        <v>14635</v>
      </c>
      <c r="G575" s="145" t="s">
        <v>14531</v>
      </c>
      <c r="H575" s="170" t="s">
        <v>12210</v>
      </c>
      <c r="I575" s="145" t="s">
        <v>11554</v>
      </c>
      <c r="J575" s="171" t="str">
        <f t="shared" si="40"/>
        <v>IC.PU.080705</v>
      </c>
      <c r="K575" s="170" t="s">
        <v>12175</v>
      </c>
      <c r="L575" s="145" t="str">
        <f t="shared" si="41"/>
        <v xml:space="preserve">     Drainage purulent</v>
      </c>
      <c r="M575" s="171" t="str">
        <f t="shared" si="42"/>
        <v>PI.IC.PU.080705.01</v>
      </c>
      <c r="N575" s="171"/>
      <c r="O575" s="171" t="str">
        <f t="shared" si="43"/>
        <v>PH.IC.PU.080705.01</v>
      </c>
      <c r="Q575" s="171" t="str">
        <f t="shared" si="44"/>
        <v>CL.IC.PU.080705.01</v>
      </c>
      <c r="AR575" s="145" t="s">
        <v>12773</v>
      </c>
      <c r="AS575" s="145">
        <v>1749</v>
      </c>
    </row>
    <row r="576" spans="1:45" s="145" customFormat="1" ht="16">
      <c r="A576" s="145" t="s">
        <v>5692</v>
      </c>
      <c r="C576" s="170" t="s">
        <v>3574</v>
      </c>
      <c r="D576" s="145" t="s">
        <v>14532</v>
      </c>
      <c r="E576" s="170" t="s">
        <v>3574</v>
      </c>
      <c r="F576" s="145" t="s">
        <v>14635</v>
      </c>
      <c r="G576" s="145" t="s">
        <v>11363</v>
      </c>
      <c r="H576" s="170" t="s">
        <v>11848</v>
      </c>
      <c r="I576" s="145" t="s">
        <v>12171</v>
      </c>
      <c r="J576" s="171" t="str">
        <f t="shared" si="40"/>
        <v>IC.PU.080801</v>
      </c>
      <c r="K576" s="170" t="s">
        <v>12175</v>
      </c>
      <c r="L576" s="145" t="str">
        <f t="shared" si="41"/>
        <v xml:space="preserve">     None</v>
      </c>
      <c r="M576" s="171" t="str">
        <f t="shared" si="42"/>
        <v>PI.IC.PU.080801.01</v>
      </c>
      <c r="N576" s="171"/>
      <c r="O576" s="171" t="str">
        <f t="shared" si="43"/>
        <v>PH.IC.PU.080801.01</v>
      </c>
      <c r="Q576" s="171" t="str">
        <f t="shared" si="44"/>
        <v>CL.IC.PU.080801.01</v>
      </c>
      <c r="AR576" s="145" t="s">
        <v>12773</v>
      </c>
      <c r="AS576" s="145">
        <v>1749</v>
      </c>
    </row>
    <row r="577" spans="1:45" s="145" customFormat="1" ht="16">
      <c r="A577" s="145" t="s">
        <v>5692</v>
      </c>
      <c r="C577" s="170" t="s">
        <v>3574</v>
      </c>
      <c r="E577" s="170" t="s">
        <v>3574</v>
      </c>
      <c r="F577" s="145" t="s">
        <v>14635</v>
      </c>
      <c r="G577" s="145" t="s">
        <v>14533</v>
      </c>
      <c r="H577" s="170" t="s">
        <v>12030</v>
      </c>
      <c r="I577" s="145" t="s">
        <v>9609</v>
      </c>
      <c r="J577" s="171" t="str">
        <f t="shared" si="40"/>
        <v>IC.PU.080802</v>
      </c>
      <c r="K577" s="170" t="s">
        <v>12175</v>
      </c>
      <c r="L577" s="145" t="str">
        <f t="shared" si="41"/>
        <v xml:space="preserve">     Drainage amount scant</v>
      </c>
      <c r="M577" s="171" t="str">
        <f t="shared" si="42"/>
        <v>PI.IC.PU.080802.01</v>
      </c>
      <c r="N577" s="171"/>
      <c r="O577" s="171" t="str">
        <f t="shared" si="43"/>
        <v>PH.IC.PU.080802.01</v>
      </c>
      <c r="Q577" s="171" t="str">
        <f t="shared" si="44"/>
        <v>CL.IC.PU.080802.01</v>
      </c>
      <c r="AR577" s="145" t="s">
        <v>12773</v>
      </c>
      <c r="AS577" s="145">
        <v>1749</v>
      </c>
    </row>
    <row r="578" spans="1:45" s="145" customFormat="1" ht="16">
      <c r="A578" s="145" t="s">
        <v>5692</v>
      </c>
      <c r="C578" s="170" t="s">
        <v>3574</v>
      </c>
      <c r="E578" s="170" t="s">
        <v>3574</v>
      </c>
      <c r="F578" s="145" t="s">
        <v>14635</v>
      </c>
      <c r="G578" s="145" t="s">
        <v>14534</v>
      </c>
      <c r="H578" s="170" t="s">
        <v>12032</v>
      </c>
      <c r="I578" s="145" t="s">
        <v>9423</v>
      </c>
      <c r="J578" s="171" t="str">
        <f t="shared" si="40"/>
        <v>IC.PU.080803</v>
      </c>
      <c r="K578" s="170" t="s">
        <v>12175</v>
      </c>
      <c r="L578" s="145" t="str">
        <f t="shared" si="41"/>
        <v xml:space="preserve">     Drainage amount small</v>
      </c>
      <c r="M578" s="171" t="str">
        <f t="shared" si="42"/>
        <v>PI.IC.PU.080803.01</v>
      </c>
      <c r="N578" s="171"/>
      <c r="O578" s="171" t="str">
        <f t="shared" si="43"/>
        <v>PH.IC.PU.080803.01</v>
      </c>
      <c r="Q578" s="171" t="str">
        <f t="shared" si="44"/>
        <v>CL.IC.PU.080803.01</v>
      </c>
      <c r="AR578" s="145" t="s">
        <v>12773</v>
      </c>
      <c r="AS578" s="145">
        <v>1749</v>
      </c>
    </row>
    <row r="579" spans="1:45" s="145" customFormat="1" ht="16">
      <c r="A579" s="145" t="s">
        <v>5692</v>
      </c>
      <c r="C579" s="170" t="s">
        <v>3574</v>
      </c>
      <c r="E579" s="170" t="s">
        <v>3574</v>
      </c>
      <c r="F579" s="145" t="s">
        <v>14635</v>
      </c>
      <c r="G579" s="145" t="s">
        <v>14535</v>
      </c>
      <c r="H579" s="170" t="s">
        <v>12028</v>
      </c>
      <c r="I579" s="145" t="s">
        <v>10117</v>
      </c>
      <c r="J579" s="171" t="str">
        <f t="shared" si="40"/>
        <v>IC.PU.080804</v>
      </c>
      <c r="K579" s="170" t="s">
        <v>12175</v>
      </c>
      <c r="L579" s="145" t="str">
        <f t="shared" si="41"/>
        <v xml:space="preserve">     Drainage amount moderate</v>
      </c>
      <c r="M579" s="171" t="str">
        <f t="shared" si="42"/>
        <v>PI.IC.PU.080804.01</v>
      </c>
      <c r="N579" s="171"/>
      <c r="O579" s="171" t="str">
        <f t="shared" si="43"/>
        <v>PH.IC.PU.080804.01</v>
      </c>
      <c r="Q579" s="171" t="str">
        <f t="shared" si="44"/>
        <v>CL.IC.PU.080804.01</v>
      </c>
      <c r="AR579" s="145" t="s">
        <v>12773</v>
      </c>
      <c r="AS579" s="145">
        <v>1749</v>
      </c>
    </row>
    <row r="580" spans="1:45" s="145" customFormat="1" ht="16">
      <c r="A580" s="145" t="s">
        <v>5692</v>
      </c>
      <c r="C580" s="170" t="s">
        <v>3574</v>
      </c>
      <c r="E580" s="170" t="s">
        <v>3574</v>
      </c>
      <c r="F580" s="145" t="s">
        <v>14635</v>
      </c>
      <c r="G580" s="145" t="s">
        <v>14536</v>
      </c>
      <c r="H580" s="170" t="s">
        <v>12210</v>
      </c>
      <c r="I580" s="145" t="s">
        <v>9426</v>
      </c>
      <c r="J580" s="171" t="str">
        <f t="shared" si="40"/>
        <v>IC.PU.080805</v>
      </c>
      <c r="K580" s="170" t="s">
        <v>12175</v>
      </c>
      <c r="L580" s="145" t="str">
        <f t="shared" si="41"/>
        <v xml:space="preserve">     Drainage amount large</v>
      </c>
      <c r="M580" s="171" t="str">
        <f t="shared" si="42"/>
        <v>PI.IC.PU.080805.01</v>
      </c>
      <c r="N580" s="171"/>
      <c r="O580" s="171" t="str">
        <f t="shared" si="43"/>
        <v>PH.IC.PU.080805.01</v>
      </c>
      <c r="Q580" s="171" t="str">
        <f t="shared" si="44"/>
        <v>CL.IC.PU.080805.01</v>
      </c>
      <c r="AR580" s="145" t="s">
        <v>12773</v>
      </c>
      <c r="AS580" s="145">
        <v>1749</v>
      </c>
    </row>
    <row r="581" spans="1:45" s="145" customFormat="1" ht="16">
      <c r="A581" s="145" t="s">
        <v>5692</v>
      </c>
      <c r="C581" s="170" t="s">
        <v>3574</v>
      </c>
      <c r="D581" s="145" t="s">
        <v>14539</v>
      </c>
      <c r="E581" s="170" t="s">
        <v>3690</v>
      </c>
      <c r="F581" s="145" t="s">
        <v>14635</v>
      </c>
      <c r="G581" s="145" t="s">
        <v>14537</v>
      </c>
      <c r="H581" s="170" t="s">
        <v>11848</v>
      </c>
      <c r="I581" s="145" t="s">
        <v>11753</v>
      </c>
      <c r="J581" s="171" t="str">
        <f t="shared" si="40"/>
        <v>IC.PU.080901</v>
      </c>
      <c r="K581" s="170" t="s">
        <v>12175</v>
      </c>
      <c r="L581" s="145" t="str">
        <f t="shared" si="41"/>
        <v xml:space="preserve">     Drainage unchanged</v>
      </c>
      <c r="M581" s="171" t="str">
        <f t="shared" si="42"/>
        <v>PI.IC.PU.080901.01</v>
      </c>
      <c r="N581" s="171"/>
      <c r="O581" s="171" t="str">
        <f t="shared" si="43"/>
        <v>PH.IC.PU.080901.01</v>
      </c>
      <c r="Q581" s="171" t="str">
        <f t="shared" si="44"/>
        <v>CL.IC.PU.080901.01</v>
      </c>
      <c r="AR581" s="145" t="s">
        <v>12773</v>
      </c>
      <c r="AS581" s="145">
        <v>1749</v>
      </c>
    </row>
    <row r="582" spans="1:45" s="145" customFormat="1" ht="16">
      <c r="A582" s="145" t="s">
        <v>5692</v>
      </c>
      <c r="C582" s="170" t="s">
        <v>3574</v>
      </c>
      <c r="E582" s="170" t="s">
        <v>3690</v>
      </c>
      <c r="F582" s="145" t="s">
        <v>14635</v>
      </c>
      <c r="G582" s="145" t="s">
        <v>14538</v>
      </c>
      <c r="H582" s="170" t="s">
        <v>12030</v>
      </c>
      <c r="I582" s="145" t="s">
        <v>11752</v>
      </c>
      <c r="J582" s="171" t="str">
        <f t="shared" si="40"/>
        <v>IC.PU.080902</v>
      </c>
      <c r="K582" s="170" t="s">
        <v>12175</v>
      </c>
      <c r="L582" s="145" t="str">
        <f t="shared" si="41"/>
        <v xml:space="preserve">     Drainage decreasing</v>
      </c>
      <c r="M582" s="171" t="str">
        <f t="shared" si="42"/>
        <v>PI.IC.PU.080902.01</v>
      </c>
      <c r="N582" s="171"/>
      <c r="O582" s="171" t="str">
        <f t="shared" si="43"/>
        <v>PH.IC.PU.080902.01</v>
      </c>
      <c r="Q582" s="171" t="str">
        <f t="shared" si="44"/>
        <v>CL.IC.PU.080902.01</v>
      </c>
      <c r="AR582" s="145" t="s">
        <v>12773</v>
      </c>
      <c r="AS582" s="145">
        <v>1749</v>
      </c>
    </row>
    <row r="583" spans="1:45" s="145" customFormat="1" ht="16">
      <c r="A583" s="145" t="s">
        <v>5692</v>
      </c>
      <c r="C583" s="170" t="s">
        <v>3574</v>
      </c>
      <c r="E583" s="170" t="s">
        <v>3690</v>
      </c>
      <c r="F583" s="145" t="s">
        <v>14635</v>
      </c>
      <c r="G583" s="145" t="s">
        <v>11582</v>
      </c>
      <c r="H583" s="170" t="s">
        <v>12032</v>
      </c>
      <c r="I583" s="145" t="s">
        <v>11583</v>
      </c>
      <c r="J583" s="171" t="str">
        <f t="shared" si="40"/>
        <v>IC.PU.080903</v>
      </c>
      <c r="K583" s="170" t="s">
        <v>12175</v>
      </c>
      <c r="L583" s="145" t="str">
        <f t="shared" si="41"/>
        <v xml:space="preserve">     Drainage increasing</v>
      </c>
      <c r="M583" s="171" t="str">
        <f t="shared" si="42"/>
        <v>PI.IC.PU.080903.01</v>
      </c>
      <c r="N583" s="171"/>
      <c r="O583" s="171" t="str">
        <f t="shared" si="43"/>
        <v>PH.IC.PU.080903.01</v>
      </c>
      <c r="Q583" s="171" t="str">
        <f t="shared" si="44"/>
        <v>CL.IC.PU.080903.01</v>
      </c>
      <c r="AR583" s="145" t="s">
        <v>12773</v>
      </c>
      <c r="AS583" s="145">
        <v>1749</v>
      </c>
    </row>
    <row r="584" spans="1:45" s="167" customFormat="1" ht="15">
      <c r="A584" s="167" t="s">
        <v>5692</v>
      </c>
      <c r="C584" s="61" t="s">
        <v>3574</v>
      </c>
      <c r="D584" s="167" t="s">
        <v>5433</v>
      </c>
      <c r="E584" s="61" t="s">
        <v>3188</v>
      </c>
      <c r="F584" s="167" t="s">
        <v>5380</v>
      </c>
      <c r="G584" s="167" t="s">
        <v>10463</v>
      </c>
      <c r="H584" s="62" t="s">
        <v>11848</v>
      </c>
      <c r="I584" s="167" t="s">
        <v>10463</v>
      </c>
      <c r="J584" s="63" t="str">
        <f t="shared" si="40"/>
        <v>IC.PU.081001</v>
      </c>
      <c r="K584" s="61" t="s">
        <v>12175</v>
      </c>
      <c r="L584" s="167" t="str">
        <f t="shared" si="41"/>
        <v>Present</v>
      </c>
      <c r="M584" s="168" t="str">
        <f t="shared" si="42"/>
        <v>PI.IC.PU.081001.01</v>
      </c>
      <c r="N584" s="168"/>
      <c r="O584" s="168" t="str">
        <f t="shared" si="43"/>
        <v>PH.IC.PU.081001.01</v>
      </c>
      <c r="Q584" s="168" t="str">
        <f t="shared" si="44"/>
        <v>CL.IC.PU.081001.01</v>
      </c>
    </row>
    <row r="585" spans="1:45" s="167" customFormat="1" ht="15">
      <c r="A585" s="167" t="s">
        <v>5692</v>
      </c>
      <c r="C585" s="61" t="s">
        <v>3574</v>
      </c>
      <c r="E585" s="61" t="s">
        <v>3188</v>
      </c>
      <c r="F585" s="167" t="s">
        <v>5380</v>
      </c>
      <c r="G585" s="167" t="s">
        <v>10464</v>
      </c>
      <c r="H585" s="62" t="s">
        <v>12030</v>
      </c>
      <c r="I585" s="167" t="s">
        <v>10464</v>
      </c>
      <c r="J585" s="63" t="str">
        <f t="shared" si="40"/>
        <v>IC.PU.081002</v>
      </c>
      <c r="K585" s="61" t="s">
        <v>12175</v>
      </c>
      <c r="L585" s="167" t="str">
        <f t="shared" si="41"/>
        <v>Absent</v>
      </c>
      <c r="M585" s="168" t="str">
        <f t="shared" si="42"/>
        <v>PI.IC.PU.081002.01</v>
      </c>
      <c r="N585" s="168"/>
      <c r="O585" s="168" t="str">
        <f t="shared" si="43"/>
        <v>PH.IC.PU.081002.01</v>
      </c>
      <c r="Q585" s="168" t="str">
        <f t="shared" si="44"/>
        <v>CL.IC.PU.081002.01</v>
      </c>
    </row>
    <row r="586" spans="1:45" s="167" customFormat="1" ht="15">
      <c r="A586" s="167" t="s">
        <v>5692</v>
      </c>
      <c r="C586" s="61" t="s">
        <v>3574</v>
      </c>
      <c r="D586" s="167" t="s">
        <v>7469</v>
      </c>
      <c r="E586" s="61" t="s">
        <v>5749</v>
      </c>
      <c r="F586" s="167" t="s">
        <v>5381</v>
      </c>
      <c r="G586" s="167" t="s">
        <v>5437</v>
      </c>
      <c r="H586" s="62" t="s">
        <v>11848</v>
      </c>
      <c r="I586" s="167" t="s">
        <v>5438</v>
      </c>
      <c r="J586" s="63" t="str">
        <f t="shared" si="40"/>
        <v>IC.PU.081101</v>
      </c>
      <c r="K586" s="61" t="s">
        <v>12175</v>
      </c>
      <c r="L586" s="167" t="str">
        <f t="shared" si="41"/>
        <v>Anterior right</v>
      </c>
      <c r="M586" s="168" t="str">
        <f t="shared" si="42"/>
        <v>PI.IC.PU.081101.01</v>
      </c>
      <c r="N586" s="168"/>
      <c r="O586" s="168" t="str">
        <f t="shared" si="43"/>
        <v>PH.IC.PU.081101.01</v>
      </c>
      <c r="Q586" s="168" t="str">
        <f t="shared" si="44"/>
        <v>CL.IC.PU.081101.01</v>
      </c>
    </row>
    <row r="587" spans="1:45" s="167" customFormat="1" ht="15">
      <c r="A587" s="167" t="s">
        <v>5692</v>
      </c>
      <c r="C587" s="61" t="s">
        <v>3574</v>
      </c>
      <c r="E587" s="61" t="s">
        <v>5749</v>
      </c>
      <c r="F587" s="167" t="s">
        <v>5381</v>
      </c>
      <c r="G587" s="167" t="s">
        <v>5621</v>
      </c>
      <c r="H587" s="62" t="s">
        <v>12030</v>
      </c>
      <c r="I587" s="167" t="s">
        <v>5440</v>
      </c>
      <c r="J587" s="63" t="str">
        <f t="shared" si="40"/>
        <v>IC.PU.081102</v>
      </c>
      <c r="K587" s="61" t="s">
        <v>12175</v>
      </c>
      <c r="L587" s="167" t="str">
        <f t="shared" si="41"/>
        <v>Anterior left</v>
      </c>
      <c r="M587" s="168" t="str">
        <f t="shared" si="42"/>
        <v>PI.IC.PU.081102.01</v>
      </c>
      <c r="N587" s="168"/>
      <c r="O587" s="168" t="str">
        <f t="shared" si="43"/>
        <v>PH.IC.PU.081102.01</v>
      </c>
      <c r="Q587" s="168" t="str">
        <f t="shared" si="44"/>
        <v>CL.IC.PU.081102.01</v>
      </c>
    </row>
    <row r="588" spans="1:45" s="167" customFormat="1" ht="15">
      <c r="A588" s="167" t="s">
        <v>5692</v>
      </c>
      <c r="C588" s="61" t="s">
        <v>3574</v>
      </c>
      <c r="E588" s="61" t="s">
        <v>5749</v>
      </c>
      <c r="F588" s="167" t="s">
        <v>5381</v>
      </c>
      <c r="G588" s="167" t="s">
        <v>8710</v>
      </c>
      <c r="H588" s="62" t="s">
        <v>12032</v>
      </c>
      <c r="I588" s="167" t="s">
        <v>8710</v>
      </c>
      <c r="J588" s="63" t="str">
        <f t="shared" si="40"/>
        <v>IC.PU.081103</v>
      </c>
      <c r="K588" s="61" t="s">
        <v>12175</v>
      </c>
      <c r="L588" s="167" t="str">
        <f t="shared" si="41"/>
        <v>Mediastinal</v>
      </c>
      <c r="M588" s="168" t="str">
        <f t="shared" si="42"/>
        <v>PI.IC.PU.081103.01</v>
      </c>
      <c r="N588" s="168"/>
      <c r="O588" s="168" t="str">
        <f t="shared" si="43"/>
        <v>PH.IC.PU.081103.01</v>
      </c>
      <c r="Q588" s="168" t="str">
        <f t="shared" si="44"/>
        <v>CL.IC.PU.081103.01</v>
      </c>
    </row>
    <row r="589" spans="1:45" s="167" customFormat="1" ht="15">
      <c r="A589" s="167" t="s">
        <v>5692</v>
      </c>
      <c r="C589" s="61" t="s">
        <v>3574</v>
      </c>
      <c r="E589" s="61" t="s">
        <v>5749</v>
      </c>
      <c r="F589" s="167" t="s">
        <v>5381</v>
      </c>
      <c r="G589" s="167" t="s">
        <v>5441</v>
      </c>
      <c r="H589" s="62" t="s">
        <v>12028</v>
      </c>
      <c r="I589" s="167" t="s">
        <v>5441</v>
      </c>
      <c r="J589" s="63" t="str">
        <f t="shared" si="40"/>
        <v>IC.PU.081104</v>
      </c>
      <c r="K589" s="61" t="s">
        <v>12175</v>
      </c>
      <c r="L589" s="167" t="str">
        <f t="shared" si="41"/>
        <v>Pleural</v>
      </c>
      <c r="M589" s="168" t="str">
        <f t="shared" si="42"/>
        <v>PI.IC.PU.081104.01</v>
      </c>
      <c r="N589" s="168"/>
      <c r="O589" s="168" t="str">
        <f t="shared" si="43"/>
        <v>PH.IC.PU.081104.01</v>
      </c>
      <c r="Q589" s="168" t="str">
        <f t="shared" si="44"/>
        <v>CL.IC.PU.081104.01</v>
      </c>
    </row>
    <row r="590" spans="1:45" s="167" customFormat="1" ht="15">
      <c r="A590" s="167" t="s">
        <v>5692</v>
      </c>
      <c r="C590" s="61" t="s">
        <v>3574</v>
      </c>
      <c r="E590" s="61" t="s">
        <v>5749</v>
      </c>
      <c r="F590" s="167" t="s">
        <v>5381</v>
      </c>
      <c r="G590" s="167" t="s">
        <v>5442</v>
      </c>
      <c r="H590" s="62" t="s">
        <v>12210</v>
      </c>
      <c r="I590" s="167" t="s">
        <v>5443</v>
      </c>
      <c r="J590" s="63" t="str">
        <f t="shared" si="40"/>
        <v>IC.PU.081105</v>
      </c>
      <c r="K590" s="61" t="s">
        <v>12175</v>
      </c>
      <c r="L590" s="167" t="str">
        <f t="shared" si="41"/>
        <v>Posterior right</v>
      </c>
      <c r="M590" s="168" t="str">
        <f t="shared" si="42"/>
        <v>PI.IC.PU.081105.01</v>
      </c>
      <c r="N590" s="168"/>
      <c r="O590" s="168" t="str">
        <f t="shared" si="43"/>
        <v>PH.IC.PU.081105.01</v>
      </c>
      <c r="Q590" s="168" t="str">
        <f t="shared" si="44"/>
        <v>CL.IC.PU.081105.01</v>
      </c>
    </row>
    <row r="591" spans="1:45" s="167" customFormat="1" ht="15">
      <c r="A591" s="167" t="s">
        <v>5692</v>
      </c>
      <c r="C591" s="61" t="s">
        <v>3574</v>
      </c>
      <c r="E591" s="61" t="s">
        <v>5749</v>
      </c>
      <c r="F591" s="167" t="s">
        <v>5381</v>
      </c>
      <c r="G591" s="167" t="s">
        <v>5444</v>
      </c>
      <c r="H591" s="62" t="s">
        <v>12212</v>
      </c>
      <c r="I591" s="167" t="s">
        <v>5445</v>
      </c>
      <c r="J591" s="63" t="str">
        <f t="shared" si="40"/>
        <v>IC.PU.081106</v>
      </c>
      <c r="K591" s="61" t="s">
        <v>12175</v>
      </c>
      <c r="L591" s="167" t="str">
        <f t="shared" si="41"/>
        <v>Posterior left</v>
      </c>
      <c r="M591" s="168" t="str">
        <f t="shared" si="42"/>
        <v>PI.IC.PU.081106.01</v>
      </c>
      <c r="N591" s="168"/>
      <c r="O591" s="168" t="str">
        <f t="shared" si="43"/>
        <v>PH.IC.PU.081106.01</v>
      </c>
      <c r="Q591" s="168" t="str">
        <f t="shared" si="44"/>
        <v>CL.IC.PU.081106.01</v>
      </c>
    </row>
    <row r="592" spans="1:45" s="167" customFormat="1" ht="15">
      <c r="A592" s="167" t="s">
        <v>5692</v>
      </c>
      <c r="C592" s="61" t="s">
        <v>3574</v>
      </c>
      <c r="E592" s="61" t="s">
        <v>5749</v>
      </c>
      <c r="F592" s="167" t="s">
        <v>5381</v>
      </c>
      <c r="G592" s="167" t="s">
        <v>13007</v>
      </c>
      <c r="H592" s="62" t="s">
        <v>6317</v>
      </c>
      <c r="I592" s="167" t="s">
        <v>5446</v>
      </c>
      <c r="J592" s="63" t="str">
        <f t="shared" si="40"/>
        <v>IC.PU.081107</v>
      </c>
      <c r="K592" s="61" t="s">
        <v>2379</v>
      </c>
      <c r="L592" s="167" t="str">
        <f t="shared" si="41"/>
        <v>Mediastinal Sump</v>
      </c>
      <c r="M592" s="168" t="str">
        <f t="shared" si="42"/>
        <v>PI.IC.PU.081107.01</v>
      </c>
      <c r="N592" s="168"/>
      <c r="O592" s="168" t="str">
        <f t="shared" si="43"/>
        <v>PH.IC.PU.081107.01</v>
      </c>
      <c r="Q592" s="168" t="str">
        <f t="shared" si="44"/>
        <v>CL.IC.PU.081107.01</v>
      </c>
      <c r="R592" s="167" t="s">
        <v>12465</v>
      </c>
      <c r="S592" s="167">
        <v>100</v>
      </c>
    </row>
    <row r="593" spans="1:41" s="167" customFormat="1" ht="15">
      <c r="A593" s="167" t="s">
        <v>5692</v>
      </c>
      <c r="C593" s="61" t="s">
        <v>11638</v>
      </c>
      <c r="E593" s="61" t="s">
        <v>5749</v>
      </c>
      <c r="F593" s="167" t="s">
        <v>5381</v>
      </c>
      <c r="G593" s="167" t="s">
        <v>13864</v>
      </c>
      <c r="H593" s="62" t="s">
        <v>11638</v>
      </c>
      <c r="I593" s="167" t="s">
        <v>13867</v>
      </c>
      <c r="J593" s="63" t="str">
        <f t="shared" si="40"/>
        <v>IC.PU.081108</v>
      </c>
      <c r="K593" s="61" t="s">
        <v>12175</v>
      </c>
      <c r="L593" s="167" t="str">
        <f t="shared" si="41"/>
        <v>Pleural right</v>
      </c>
      <c r="M593" s="168" t="str">
        <f t="shared" si="42"/>
        <v>PI.IC.PU.081108.01</v>
      </c>
      <c r="N593" s="168"/>
      <c r="O593" s="168" t="str">
        <f t="shared" si="43"/>
        <v>PH.IC.PU.081108.01</v>
      </c>
      <c r="Q593" s="168" t="str">
        <f t="shared" si="44"/>
        <v>CL.IC.PU.081108.01</v>
      </c>
      <c r="AN593" s="167" t="s">
        <v>12773</v>
      </c>
      <c r="AO593" s="167">
        <v>1521</v>
      </c>
    </row>
    <row r="594" spans="1:41" s="167" customFormat="1" ht="15">
      <c r="A594" s="167" t="s">
        <v>5692</v>
      </c>
      <c r="C594" s="61" t="s">
        <v>11638</v>
      </c>
      <c r="E594" s="61" t="s">
        <v>5749</v>
      </c>
      <c r="F594" s="167" t="s">
        <v>5381</v>
      </c>
      <c r="G594" s="167" t="s">
        <v>13865</v>
      </c>
      <c r="H594" s="62" t="s">
        <v>11639</v>
      </c>
      <c r="I594" s="167" t="s">
        <v>13866</v>
      </c>
      <c r="J594" s="63" t="str">
        <f t="shared" si="40"/>
        <v>IC.PU.081109</v>
      </c>
      <c r="K594" s="61" t="s">
        <v>1</v>
      </c>
      <c r="L594" s="167" t="str">
        <f t="shared" si="41"/>
        <v>Pleural left</v>
      </c>
      <c r="M594" s="168" t="str">
        <f t="shared" si="42"/>
        <v>PI.IC.PU.081109.01</v>
      </c>
      <c r="N594" s="168"/>
      <c r="O594" s="168" t="str">
        <f t="shared" si="43"/>
        <v>PH.IC.PU.081109.01</v>
      </c>
      <c r="Q594" s="168" t="str">
        <f t="shared" si="44"/>
        <v>CL.IC.PU.081109.01</v>
      </c>
      <c r="AN594" s="167" t="s">
        <v>12773</v>
      </c>
      <c r="AO594" s="167">
        <v>1521</v>
      </c>
    </row>
    <row r="595" spans="1:41" s="167" customFormat="1" ht="15">
      <c r="A595" s="167" t="s">
        <v>5692</v>
      </c>
      <c r="C595" s="61" t="s">
        <v>3574</v>
      </c>
      <c r="D595" s="167" t="s">
        <v>8040</v>
      </c>
      <c r="E595" s="61" t="s">
        <v>3064</v>
      </c>
      <c r="F595" s="167" t="s">
        <v>5382</v>
      </c>
      <c r="G595" s="167" t="s">
        <v>11363</v>
      </c>
      <c r="H595" s="62" t="s">
        <v>11848</v>
      </c>
      <c r="I595" s="167" t="s">
        <v>12157</v>
      </c>
      <c r="J595" s="63" t="str">
        <f t="shared" si="40"/>
        <v>IC.PU.081201</v>
      </c>
      <c r="K595" s="61" t="s">
        <v>2379</v>
      </c>
      <c r="L595" s="167" t="str">
        <f t="shared" si="41"/>
        <v xml:space="preserve">     None</v>
      </c>
      <c r="M595" s="168" t="str">
        <f t="shared" si="42"/>
        <v>PI.IC.PU.081201.01</v>
      </c>
      <c r="N595" s="168"/>
      <c r="O595" s="168" t="str">
        <f t="shared" si="43"/>
        <v>PH.IC.PU.081201.01</v>
      </c>
      <c r="Q595" s="168" t="str">
        <f t="shared" si="44"/>
        <v>CL.IC.PU.081201.01</v>
      </c>
    </row>
    <row r="596" spans="1:41" s="167" customFormat="1" ht="15">
      <c r="A596" s="167" t="s">
        <v>5692</v>
      </c>
      <c r="C596" s="61" t="s">
        <v>3574</v>
      </c>
      <c r="E596" s="61" t="s">
        <v>3064</v>
      </c>
      <c r="F596" s="167" t="s">
        <v>5382</v>
      </c>
      <c r="G596" s="167" t="s">
        <v>11860</v>
      </c>
      <c r="H596" s="62" t="s">
        <v>12030</v>
      </c>
      <c r="I596" s="167" t="s">
        <v>10192</v>
      </c>
      <c r="J596" s="63" t="str">
        <f t="shared" si="40"/>
        <v>IC.PU.081202</v>
      </c>
      <c r="K596" s="61" t="s">
        <v>12175</v>
      </c>
      <c r="L596" s="167" t="str">
        <f t="shared" si="41"/>
        <v xml:space="preserve">     Sutured</v>
      </c>
      <c r="M596" s="168" t="str">
        <f t="shared" si="42"/>
        <v>PI.IC.PU.081202.01</v>
      </c>
      <c r="N596" s="168"/>
      <c r="O596" s="168" t="str">
        <f t="shared" si="43"/>
        <v>PH.IC.PU.081202.01</v>
      </c>
      <c r="Q596" s="168" t="str">
        <f t="shared" si="44"/>
        <v>CL.IC.PU.081202.01</v>
      </c>
    </row>
    <row r="597" spans="1:41" s="167" customFormat="1" ht="15">
      <c r="A597" s="167" t="s">
        <v>5692</v>
      </c>
      <c r="C597" s="61" t="s">
        <v>3574</v>
      </c>
      <c r="E597" s="61" t="s">
        <v>3064</v>
      </c>
      <c r="F597" s="167" t="s">
        <v>5382</v>
      </c>
      <c r="G597" s="167" t="s">
        <v>5448</v>
      </c>
      <c r="H597" s="62" t="s">
        <v>12032</v>
      </c>
      <c r="I597" s="167" t="s">
        <v>11859</v>
      </c>
      <c r="J597" s="63" t="str">
        <f t="shared" si="40"/>
        <v>IC.PU.081203</v>
      </c>
      <c r="K597" s="61" t="s">
        <v>12175</v>
      </c>
      <c r="L597" s="167" t="str">
        <f t="shared" si="41"/>
        <v xml:space="preserve">     Commercial device</v>
      </c>
      <c r="M597" s="168" t="str">
        <f t="shared" si="42"/>
        <v>PI.IC.PU.081203.01</v>
      </c>
      <c r="N597" s="168"/>
      <c r="O597" s="168" t="str">
        <f t="shared" si="43"/>
        <v>PH.IC.PU.081203.01</v>
      </c>
      <c r="Q597" s="168" t="str">
        <f t="shared" si="44"/>
        <v>CL.IC.PU.081203.01</v>
      </c>
    </row>
    <row r="598" spans="1:41" s="167" customFormat="1" ht="15">
      <c r="A598" s="167" t="s">
        <v>5692</v>
      </c>
      <c r="C598" s="61" t="s">
        <v>3574</v>
      </c>
      <c r="D598" s="167" t="s">
        <v>5627</v>
      </c>
      <c r="E598" s="61" t="s">
        <v>5560</v>
      </c>
      <c r="F598" s="167" t="s">
        <v>5382</v>
      </c>
      <c r="G598" s="167" t="s">
        <v>5628</v>
      </c>
      <c r="H598" s="62" t="s">
        <v>11848</v>
      </c>
      <c r="I598" s="167" t="s">
        <v>5452</v>
      </c>
      <c r="J598" s="63" t="str">
        <f t="shared" si="40"/>
        <v>IC.PU.081301</v>
      </c>
      <c r="K598" s="61" t="s">
        <v>12175</v>
      </c>
      <c r="L598" s="167" t="str">
        <f t="shared" si="41"/>
        <v xml:space="preserve">     Chest tube connection banded</v>
      </c>
      <c r="M598" s="168" t="str">
        <f t="shared" si="42"/>
        <v>PI.IC.PU.081301.01</v>
      </c>
      <c r="N598" s="168"/>
      <c r="O598" s="168" t="str">
        <f t="shared" si="43"/>
        <v>PH.IC.PU.081301.01</v>
      </c>
      <c r="Q598" s="168" t="str">
        <f t="shared" si="44"/>
        <v>CL.IC.PU.081301.01</v>
      </c>
    </row>
    <row r="599" spans="1:41" s="167" customFormat="1" ht="15">
      <c r="A599" s="167" t="s">
        <v>5692</v>
      </c>
      <c r="C599" s="61" t="s">
        <v>3574</v>
      </c>
      <c r="E599" s="61" t="s">
        <v>5560</v>
      </c>
      <c r="F599" s="167" t="s">
        <v>5382</v>
      </c>
      <c r="G599" s="167" t="s">
        <v>5453</v>
      </c>
      <c r="H599" s="62" t="s">
        <v>12030</v>
      </c>
      <c r="I599" s="167" t="s">
        <v>5454</v>
      </c>
      <c r="J599" s="63" t="str">
        <f t="shared" si="40"/>
        <v>IC.PU.081302</v>
      </c>
      <c r="K599" s="61" t="s">
        <v>12175</v>
      </c>
      <c r="L599" s="167" t="str">
        <f t="shared" si="41"/>
        <v xml:space="preserve">     Chest tube bands replaced</v>
      </c>
      <c r="M599" s="168" t="str">
        <f t="shared" si="42"/>
        <v>PI.IC.PU.081302.01</v>
      </c>
      <c r="N599" s="168"/>
      <c r="O599" s="168" t="str">
        <f t="shared" si="43"/>
        <v>PH.IC.PU.081302.01</v>
      </c>
      <c r="Q599" s="168" t="str">
        <f t="shared" si="44"/>
        <v>CL.IC.PU.081302.01</v>
      </c>
    </row>
    <row r="600" spans="1:41" s="167" customFormat="1" ht="15">
      <c r="A600" s="167" t="s">
        <v>5692</v>
      </c>
      <c r="C600" s="61" t="s">
        <v>3574</v>
      </c>
      <c r="D600" s="167" t="s">
        <v>7911</v>
      </c>
      <c r="E600" s="61" t="s">
        <v>4082</v>
      </c>
      <c r="F600" s="167" t="s">
        <v>5382</v>
      </c>
      <c r="G600" s="167" t="s">
        <v>10531</v>
      </c>
      <c r="H600" s="62" t="s">
        <v>11848</v>
      </c>
      <c r="I600" s="167" t="s">
        <v>10532</v>
      </c>
      <c r="J600" s="63" t="str">
        <f t="shared" si="40"/>
        <v>IC.PU.081401</v>
      </c>
      <c r="K600" s="61" t="s">
        <v>12175</v>
      </c>
      <c r="L600" s="167" t="str">
        <f t="shared" si="41"/>
        <v xml:space="preserve">     Within normal limits</v>
      </c>
      <c r="M600" s="168" t="str">
        <f t="shared" si="42"/>
        <v>PI.IC.PU.081401.01</v>
      </c>
      <c r="N600" s="168"/>
      <c r="O600" s="168" t="str">
        <f t="shared" si="43"/>
        <v>PH.IC.PU.081401.01</v>
      </c>
      <c r="Q600" s="168" t="str">
        <f t="shared" si="44"/>
        <v>CL.IC.PU.081401.01</v>
      </c>
    </row>
    <row r="601" spans="1:41" s="167" customFormat="1" ht="15">
      <c r="A601" s="167" t="s">
        <v>5692</v>
      </c>
      <c r="C601" s="61" t="s">
        <v>3574</v>
      </c>
      <c r="E601" s="61" t="s">
        <v>4082</v>
      </c>
      <c r="F601" s="167" t="s">
        <v>5382</v>
      </c>
      <c r="G601" s="167" t="s">
        <v>11799</v>
      </c>
      <c r="H601" s="62" t="s">
        <v>12030</v>
      </c>
      <c r="I601" s="167" t="s">
        <v>11800</v>
      </c>
      <c r="J601" s="63" t="str">
        <f t="shared" si="40"/>
        <v>IC.PU.081402</v>
      </c>
      <c r="K601" s="61" t="s">
        <v>12175</v>
      </c>
      <c r="L601" s="167" t="str">
        <f t="shared" si="41"/>
        <v xml:space="preserve">     Swelling</v>
      </c>
      <c r="M601" s="168" t="str">
        <f t="shared" si="42"/>
        <v>PI.IC.PU.081402.01</v>
      </c>
      <c r="N601" s="168"/>
      <c r="O601" s="168" t="str">
        <f t="shared" si="43"/>
        <v>PH.IC.PU.081402.01</v>
      </c>
      <c r="Q601" s="168" t="str">
        <f t="shared" si="44"/>
        <v>CL.IC.PU.081402.01</v>
      </c>
    </row>
    <row r="602" spans="1:41" s="167" customFormat="1" ht="15">
      <c r="A602" s="167" t="s">
        <v>5692</v>
      </c>
      <c r="C602" s="61" t="s">
        <v>3574</v>
      </c>
      <c r="E602" s="61" t="s">
        <v>4082</v>
      </c>
      <c r="F602" s="167" t="s">
        <v>5382</v>
      </c>
      <c r="G602" s="167" t="s">
        <v>11791</v>
      </c>
      <c r="H602" s="62" t="s">
        <v>12032</v>
      </c>
      <c r="I602" s="167" t="s">
        <v>11792</v>
      </c>
      <c r="J602" s="63" t="str">
        <f t="shared" si="40"/>
        <v>IC.PU.081403</v>
      </c>
      <c r="K602" s="61" t="s">
        <v>12175</v>
      </c>
      <c r="L602" s="167" t="str">
        <f t="shared" si="41"/>
        <v xml:space="preserve">     Hematoma</v>
      </c>
      <c r="M602" s="168" t="str">
        <f t="shared" si="42"/>
        <v>PI.IC.PU.081403.01</v>
      </c>
      <c r="N602" s="168"/>
      <c r="O602" s="168" t="str">
        <f t="shared" si="43"/>
        <v>PH.IC.PU.081403.01</v>
      </c>
      <c r="Q602" s="168" t="str">
        <f t="shared" si="44"/>
        <v>CL.IC.PU.081403.01</v>
      </c>
    </row>
    <row r="603" spans="1:41" s="167" customFormat="1" ht="15">
      <c r="A603" s="167" t="s">
        <v>5692</v>
      </c>
      <c r="C603" s="61" t="s">
        <v>3574</v>
      </c>
      <c r="E603" s="61" t="s">
        <v>4082</v>
      </c>
      <c r="F603" s="167" t="s">
        <v>5382</v>
      </c>
      <c r="G603" s="167" t="s">
        <v>10537</v>
      </c>
      <c r="H603" s="62" t="s">
        <v>12028</v>
      </c>
      <c r="I603" s="167" t="s">
        <v>10538</v>
      </c>
      <c r="J603" s="63" t="str">
        <f t="shared" si="40"/>
        <v>IC.PU.081404</v>
      </c>
      <c r="K603" s="61" t="s">
        <v>12175</v>
      </c>
      <c r="L603" s="167" t="str">
        <f t="shared" si="41"/>
        <v xml:space="preserve">     Bruising</v>
      </c>
      <c r="M603" s="168" t="str">
        <f t="shared" si="42"/>
        <v>PI.IC.PU.081404.01</v>
      </c>
      <c r="N603" s="168"/>
      <c r="O603" s="168" t="str">
        <f t="shared" si="43"/>
        <v>PH.IC.PU.081404.01</v>
      </c>
      <c r="Q603" s="168" t="str">
        <f t="shared" si="44"/>
        <v>CL.IC.PU.081404.01</v>
      </c>
    </row>
    <row r="604" spans="1:41" s="167" customFormat="1" ht="15">
      <c r="A604" s="167" t="s">
        <v>5692</v>
      </c>
      <c r="C604" s="61" t="s">
        <v>3574</v>
      </c>
      <c r="E604" s="61" t="s">
        <v>4082</v>
      </c>
      <c r="F604" s="167" t="s">
        <v>5382</v>
      </c>
      <c r="G604" s="167" t="s">
        <v>5455</v>
      </c>
      <c r="H604" s="62" t="s">
        <v>12210</v>
      </c>
      <c r="I604" s="167" t="s">
        <v>5456</v>
      </c>
      <c r="J604" s="63" t="str">
        <f t="shared" si="40"/>
        <v>IC.PU.081405</v>
      </c>
      <c r="K604" s="61" t="s">
        <v>12175</v>
      </c>
      <c r="L604" s="167" t="str">
        <f t="shared" si="41"/>
        <v xml:space="preserve">     Crepitus:  specify extent</v>
      </c>
      <c r="M604" s="168" t="str">
        <f t="shared" si="42"/>
        <v>PI.IC.PU.081405.01</v>
      </c>
      <c r="N604" s="168"/>
      <c r="O604" s="168" t="str">
        <f t="shared" si="43"/>
        <v>PH.IC.PU.081405.01</v>
      </c>
      <c r="Q604" s="168" t="str">
        <f t="shared" si="44"/>
        <v>CL.IC.PU.081405.01</v>
      </c>
    </row>
    <row r="605" spans="1:41" s="167" customFormat="1" ht="15">
      <c r="A605" s="167" t="s">
        <v>5692</v>
      </c>
      <c r="C605" s="61" t="s">
        <v>3574</v>
      </c>
      <c r="E605" s="61" t="s">
        <v>4082</v>
      </c>
      <c r="F605" s="167" t="s">
        <v>5382</v>
      </c>
      <c r="G605" s="167" t="s">
        <v>10541</v>
      </c>
      <c r="H605" s="62" t="s">
        <v>12212</v>
      </c>
      <c r="I605" s="167" t="s">
        <v>12207</v>
      </c>
      <c r="J605" s="63" t="str">
        <f t="shared" si="40"/>
        <v>IC.PU.081406</v>
      </c>
      <c r="K605" s="61" t="s">
        <v>12175</v>
      </c>
      <c r="L605" s="167" t="str">
        <f t="shared" si="41"/>
        <v xml:space="preserve">     Unable to assess due to dressing</v>
      </c>
      <c r="M605" s="168" t="str">
        <f t="shared" si="42"/>
        <v>PI.IC.PU.081406.01</v>
      </c>
      <c r="N605" s="168"/>
      <c r="O605" s="168" t="str">
        <f t="shared" si="43"/>
        <v>PH.IC.PU.081406.01</v>
      </c>
      <c r="Q605" s="168" t="str">
        <f t="shared" si="44"/>
        <v>CL.IC.PU.081406.01</v>
      </c>
    </row>
    <row r="606" spans="1:41" s="167" customFormat="1" ht="15">
      <c r="A606" s="167" t="s">
        <v>5692</v>
      </c>
      <c r="C606" s="61" t="s">
        <v>3574</v>
      </c>
      <c r="E606" s="61" t="s">
        <v>4082</v>
      </c>
      <c r="F606" s="167" t="s">
        <v>5382</v>
      </c>
      <c r="G606" s="167" t="s">
        <v>10529</v>
      </c>
      <c r="H606" s="62" t="s">
        <v>12225</v>
      </c>
      <c r="I606" s="167" t="s">
        <v>10478</v>
      </c>
      <c r="J606" s="63" t="str">
        <f t="shared" si="40"/>
        <v>IC.PU.081407</v>
      </c>
      <c r="K606" s="61" t="s">
        <v>12175</v>
      </c>
      <c r="L606" s="167" t="str">
        <f t="shared" si="41"/>
        <v xml:space="preserve">     Other: specify</v>
      </c>
      <c r="M606" s="168" t="str">
        <f t="shared" si="42"/>
        <v>PI.IC.PU.081407.01</v>
      </c>
      <c r="N606" s="168"/>
      <c r="O606" s="168" t="str">
        <f t="shared" si="43"/>
        <v>PH.IC.PU.081407.01</v>
      </c>
      <c r="Q606" s="168" t="str">
        <f t="shared" si="44"/>
        <v>CL.IC.PU.081407.01</v>
      </c>
    </row>
    <row r="607" spans="1:41" s="167" customFormat="1" ht="15">
      <c r="A607" s="167" t="s">
        <v>5692</v>
      </c>
      <c r="C607" s="61" t="s">
        <v>3574</v>
      </c>
      <c r="E607" s="61" t="s">
        <v>4082</v>
      </c>
      <c r="F607" s="167" t="s">
        <v>5382</v>
      </c>
      <c r="G607" s="167" t="s">
        <v>11789</v>
      </c>
      <c r="H607" s="62" t="s">
        <v>11638</v>
      </c>
      <c r="I607" s="167" t="s">
        <v>11790</v>
      </c>
      <c r="J607" s="63" t="str">
        <f t="shared" si="40"/>
        <v>IC.PU.081408</v>
      </c>
      <c r="K607" s="61" t="s">
        <v>12175</v>
      </c>
      <c r="L607" s="167" t="str">
        <f t="shared" si="41"/>
        <v xml:space="preserve">     Erythema</v>
      </c>
      <c r="M607" s="168" t="str">
        <f t="shared" si="42"/>
        <v>PI.IC.PU.081408.01</v>
      </c>
      <c r="N607" s="168"/>
      <c r="O607" s="168" t="str">
        <f t="shared" si="43"/>
        <v>PH.IC.PU.081408.01</v>
      </c>
      <c r="Q607" s="168" t="str">
        <f t="shared" si="44"/>
        <v>CL.IC.PU.081408.01</v>
      </c>
    </row>
    <row r="608" spans="1:41" s="167" customFormat="1" ht="15">
      <c r="A608" s="167" t="s">
        <v>5692</v>
      </c>
      <c r="C608" s="61" t="s">
        <v>3574</v>
      </c>
      <c r="D608" s="167" t="s">
        <v>10124</v>
      </c>
      <c r="E608" s="61" t="s">
        <v>7456</v>
      </c>
      <c r="F608" s="167" t="s">
        <v>5731</v>
      </c>
      <c r="G608" s="167" t="s">
        <v>5458</v>
      </c>
      <c r="H608" s="62" t="s">
        <v>11848</v>
      </c>
      <c r="I608" s="167" t="s">
        <v>5459</v>
      </c>
      <c r="J608" s="63" t="str">
        <f t="shared" si="40"/>
        <v>IC.PU.081501</v>
      </c>
      <c r="K608" s="61" t="s">
        <v>12175</v>
      </c>
      <c r="L608" s="167" t="str">
        <f t="shared" si="41"/>
        <v>Negative 20 centimeters</v>
      </c>
      <c r="M608" s="168" t="str">
        <f t="shared" si="42"/>
        <v>PI.IC.PU.081501.01</v>
      </c>
      <c r="N608" s="168"/>
      <c r="O608" s="168" t="str">
        <f t="shared" si="43"/>
        <v>PH.IC.PU.081501.01</v>
      </c>
      <c r="Q608" s="168" t="str">
        <f t="shared" si="44"/>
        <v>CL.IC.PU.081501.01</v>
      </c>
    </row>
    <row r="609" spans="1:25" s="167" customFormat="1" ht="15">
      <c r="A609" s="167" t="s">
        <v>5692</v>
      </c>
      <c r="C609" s="61" t="s">
        <v>3574</v>
      </c>
      <c r="E609" s="61" t="s">
        <v>7456</v>
      </c>
      <c r="F609" s="167" t="s">
        <v>5731</v>
      </c>
      <c r="G609" s="167" t="s">
        <v>5460</v>
      </c>
      <c r="H609" s="62" t="s">
        <v>12030</v>
      </c>
      <c r="I609" s="167" t="s">
        <v>5641</v>
      </c>
      <c r="J609" s="63" t="str">
        <f t="shared" si="40"/>
        <v>IC.PU.081502</v>
      </c>
      <c r="K609" s="61" t="s">
        <v>12175</v>
      </c>
      <c r="L609" s="167" t="str">
        <f t="shared" si="41"/>
        <v>Water seal</v>
      </c>
      <c r="M609" s="168" t="str">
        <f t="shared" si="42"/>
        <v>PI.IC.PU.081502.01</v>
      </c>
      <c r="N609" s="168"/>
      <c r="O609" s="168" t="str">
        <f t="shared" si="43"/>
        <v>PH.IC.PU.081502.01</v>
      </c>
      <c r="Q609" s="168" t="str">
        <f t="shared" si="44"/>
        <v>CL.IC.PU.081502.01</v>
      </c>
    </row>
    <row r="610" spans="1:25" s="167" customFormat="1" ht="15">
      <c r="A610" s="167" t="s">
        <v>5692</v>
      </c>
      <c r="C610" s="61" t="s">
        <v>3574</v>
      </c>
      <c r="E610" s="61" t="s">
        <v>7456</v>
      </c>
      <c r="F610" s="167" t="s">
        <v>5731</v>
      </c>
      <c r="G610" s="167" t="s">
        <v>5642</v>
      </c>
      <c r="H610" s="62" t="s">
        <v>12032</v>
      </c>
      <c r="I610" s="167" t="s">
        <v>5643</v>
      </c>
      <c r="J610" s="63" t="str">
        <f t="shared" si="40"/>
        <v>IC.PU.081503</v>
      </c>
      <c r="K610" s="61" t="s">
        <v>12175</v>
      </c>
      <c r="L610" s="167" t="str">
        <f t="shared" si="41"/>
        <v>Negative 10 centimeters</v>
      </c>
      <c r="M610" s="168" t="str">
        <f t="shared" si="42"/>
        <v>PI.IC.PU.081503.01</v>
      </c>
      <c r="N610" s="168"/>
      <c r="O610" s="168" t="str">
        <f t="shared" si="43"/>
        <v>PH.IC.PU.081503.01</v>
      </c>
      <c r="Q610" s="168" t="str">
        <f t="shared" si="44"/>
        <v>CL.IC.PU.081503.01</v>
      </c>
    </row>
    <row r="611" spans="1:25" s="167" customFormat="1" ht="15">
      <c r="A611" s="167" t="s">
        <v>5692</v>
      </c>
      <c r="C611" s="61" t="s">
        <v>3574</v>
      </c>
      <c r="E611" s="61" t="s">
        <v>7456</v>
      </c>
      <c r="F611" s="167" t="s">
        <v>5731</v>
      </c>
      <c r="G611" s="167" t="s">
        <v>5650</v>
      </c>
      <c r="H611" s="62" t="s">
        <v>12028</v>
      </c>
      <c r="I611" s="167" t="s">
        <v>5651</v>
      </c>
      <c r="J611" s="63" t="str">
        <f t="shared" si="40"/>
        <v>IC.PU.081504</v>
      </c>
      <c r="K611" s="61" t="s">
        <v>12175</v>
      </c>
      <c r="L611" s="167" t="str">
        <f t="shared" si="41"/>
        <v>Negative 30 centimeters</v>
      </c>
      <c r="M611" s="168" t="str">
        <f t="shared" si="42"/>
        <v>PI.IC.PU.081504.01</v>
      </c>
      <c r="N611" s="168"/>
      <c r="O611" s="168" t="str">
        <f t="shared" si="43"/>
        <v>PH.IC.PU.081504.01</v>
      </c>
      <c r="Q611" s="168" t="str">
        <f t="shared" si="44"/>
        <v>CL.IC.PU.081504.01</v>
      </c>
    </row>
    <row r="612" spans="1:25" s="167" customFormat="1" ht="15">
      <c r="A612" s="167" t="s">
        <v>5692</v>
      </c>
      <c r="C612" s="61" t="s">
        <v>3574</v>
      </c>
      <c r="E612" s="61" t="s">
        <v>7456</v>
      </c>
      <c r="F612" s="167" t="s">
        <v>5731</v>
      </c>
      <c r="G612" s="167" t="s">
        <v>5469</v>
      </c>
      <c r="H612" s="62" t="s">
        <v>12210</v>
      </c>
      <c r="I612" s="167" t="s">
        <v>5470</v>
      </c>
      <c r="J612" s="63" t="str">
        <f t="shared" si="40"/>
        <v>IC.PU.081505</v>
      </c>
      <c r="K612" s="61" t="s">
        <v>12175</v>
      </c>
      <c r="L612" s="167" t="str">
        <f t="shared" si="41"/>
        <v>Negative 40 centimeters</v>
      </c>
      <c r="M612" s="168" t="str">
        <f t="shared" si="42"/>
        <v>PI.IC.PU.081505.01</v>
      </c>
      <c r="N612" s="168"/>
      <c r="O612" s="168" t="str">
        <f t="shared" si="43"/>
        <v>PH.IC.PU.081505.01</v>
      </c>
      <c r="Q612" s="168" t="str">
        <f t="shared" si="44"/>
        <v>CL.IC.PU.081505.01</v>
      </c>
    </row>
    <row r="613" spans="1:25" s="167" customFormat="1" ht="15">
      <c r="A613" s="167" t="s">
        <v>5692</v>
      </c>
      <c r="C613" s="61" t="s">
        <v>3574</v>
      </c>
      <c r="E613" s="61" t="s">
        <v>7456</v>
      </c>
      <c r="F613" s="167" t="s">
        <v>5731</v>
      </c>
      <c r="G613" s="167" t="s">
        <v>5467</v>
      </c>
      <c r="H613" s="62" t="s">
        <v>12212</v>
      </c>
      <c r="I613" s="167" t="s">
        <v>10046</v>
      </c>
      <c r="J613" s="63" t="str">
        <f t="shared" ref="J613:J681" si="45">CONCATENATE("IC.PU.",C613,E613,H613)</f>
        <v>IC.PU.081506</v>
      </c>
      <c r="K613" s="61" t="s">
        <v>12175</v>
      </c>
      <c r="L613" s="167" t="str">
        <f t="shared" ref="L613:L681" si="46">G613</f>
        <v xml:space="preserve">Gravity </v>
      </c>
      <c r="M613" s="168" t="str">
        <f t="shared" ref="M613:M681" si="47">CONCATENATE("PI.",J613,".",K613)</f>
        <v>PI.IC.PU.081506.01</v>
      </c>
      <c r="N613" s="168"/>
      <c r="O613" s="168" t="str">
        <f t="shared" ref="O613:O681" si="48">CONCATENATE("PH.",J613,".",K613)</f>
        <v>PH.IC.PU.081506.01</v>
      </c>
      <c r="Q613" s="168" t="str">
        <f t="shared" ref="Q613:Q681" si="49">CONCATENATE("CL.",J613,".",K613)</f>
        <v>CL.IC.PU.081506.01</v>
      </c>
    </row>
    <row r="614" spans="1:25" s="167" customFormat="1" ht="15">
      <c r="A614" s="167" t="s">
        <v>5692</v>
      </c>
      <c r="C614" s="61" t="s">
        <v>3574</v>
      </c>
      <c r="E614" s="61" t="s">
        <v>7456</v>
      </c>
      <c r="F614" s="167" t="s">
        <v>5731</v>
      </c>
      <c r="G614" s="167" t="s">
        <v>10300</v>
      </c>
      <c r="H614" s="62" t="s">
        <v>12225</v>
      </c>
      <c r="I614" s="167" t="s">
        <v>10300</v>
      </c>
      <c r="J614" s="63" t="str">
        <f t="shared" si="45"/>
        <v>IC.PU.081507</v>
      </c>
      <c r="K614" s="61" t="s">
        <v>12175</v>
      </c>
      <c r="L614" s="167" t="str">
        <f t="shared" si="46"/>
        <v>Clamped</v>
      </c>
      <c r="M614" s="168" t="str">
        <f t="shared" si="47"/>
        <v>PI.IC.PU.081507.01</v>
      </c>
      <c r="N614" s="168"/>
      <c r="O614" s="168" t="str">
        <f t="shared" si="48"/>
        <v>PH.IC.PU.081507.01</v>
      </c>
      <c r="Q614" s="168" t="str">
        <f t="shared" si="49"/>
        <v>CL.IC.PU.081507.01</v>
      </c>
    </row>
    <row r="615" spans="1:25" s="167" customFormat="1" ht="15">
      <c r="A615" s="167" t="s">
        <v>5692</v>
      </c>
      <c r="C615" s="61" t="s">
        <v>3574</v>
      </c>
      <c r="E615" s="61" t="s">
        <v>7456</v>
      </c>
      <c r="F615" s="167" t="s">
        <v>5731</v>
      </c>
      <c r="G615" s="167" t="s">
        <v>10478</v>
      </c>
      <c r="H615" s="62" t="s">
        <v>11638</v>
      </c>
      <c r="I615" s="167" t="s">
        <v>12437</v>
      </c>
      <c r="J615" s="63" t="str">
        <f t="shared" si="45"/>
        <v>IC.PU.081508</v>
      </c>
      <c r="K615" s="61" t="s">
        <v>12175</v>
      </c>
      <c r="L615" s="167" t="str">
        <f t="shared" si="46"/>
        <v>Other: specify</v>
      </c>
      <c r="M615" s="168" t="str">
        <f t="shared" si="47"/>
        <v>PI.IC.PU.081508.01</v>
      </c>
      <c r="N615" s="168"/>
      <c r="O615" s="168" t="str">
        <f t="shared" si="48"/>
        <v>PH.IC.PU.081508.01</v>
      </c>
      <c r="Q615" s="168" t="str">
        <f t="shared" si="49"/>
        <v>CL.IC.PU.081508.01</v>
      </c>
    </row>
    <row r="616" spans="1:25" s="167" customFormat="1" ht="15">
      <c r="A616" s="167" t="s">
        <v>5692</v>
      </c>
      <c r="C616" s="61" t="s">
        <v>2513</v>
      </c>
      <c r="D616" s="167" t="s">
        <v>2447</v>
      </c>
      <c r="E616" s="61" t="s">
        <v>2698</v>
      </c>
      <c r="F616" s="167" t="s">
        <v>2823</v>
      </c>
      <c r="G616" s="167" t="s">
        <v>2449</v>
      </c>
      <c r="H616" s="62" t="s">
        <v>2568</v>
      </c>
      <c r="I616" s="167" t="s">
        <v>2569</v>
      </c>
      <c r="J616" s="63" t="str">
        <f t="shared" si="45"/>
        <v>IC.PU.081601</v>
      </c>
      <c r="K616" s="61" t="s">
        <v>12175</v>
      </c>
      <c r="L616" s="167" t="str">
        <f t="shared" si="46"/>
        <v>Insertion Date</v>
      </c>
      <c r="M616" s="168" t="str">
        <f t="shared" si="47"/>
        <v>PI.IC.PU.081601.01</v>
      </c>
      <c r="N616" s="168"/>
      <c r="O616" s="168" t="str">
        <f t="shared" si="48"/>
        <v>PH.IC.PU.081601.01</v>
      </c>
      <c r="Q616" s="168" t="str">
        <f t="shared" si="49"/>
        <v>CL.IC.PU.081601.01</v>
      </c>
      <c r="V616" s="167" t="s">
        <v>2831</v>
      </c>
      <c r="W616" s="167">
        <v>1052</v>
      </c>
    </row>
    <row r="617" spans="1:25" s="88" customFormat="1" ht="15">
      <c r="A617" s="84" t="s">
        <v>5692</v>
      </c>
      <c r="B617" s="84"/>
      <c r="C617" s="61" t="s">
        <v>2077</v>
      </c>
      <c r="D617" s="84" t="s">
        <v>8679</v>
      </c>
      <c r="E617" s="90" t="s">
        <v>12715</v>
      </c>
      <c r="F617" s="84" t="s">
        <v>12871</v>
      </c>
      <c r="G617" s="84" t="s">
        <v>10123</v>
      </c>
      <c r="H617" s="91" t="s">
        <v>12930</v>
      </c>
      <c r="I617" s="84" t="s">
        <v>11841</v>
      </c>
      <c r="J617" s="63" t="str">
        <f t="shared" si="45"/>
        <v>IC.PU.081701</v>
      </c>
      <c r="K617" s="61" t="s">
        <v>2206</v>
      </c>
      <c r="L617" s="167" t="str">
        <f t="shared" si="46"/>
        <v>Discontinued</v>
      </c>
      <c r="M617" s="168" t="str">
        <f t="shared" si="47"/>
        <v>PI.IC.PU.081701.01</v>
      </c>
      <c r="N617" s="168"/>
      <c r="O617" s="168" t="str">
        <f t="shared" si="48"/>
        <v>PH.IC.PU.081701.01</v>
      </c>
      <c r="P617" s="167"/>
      <c r="Q617" s="168" t="str">
        <f t="shared" si="49"/>
        <v>CL.IC.PU.081701.01</v>
      </c>
      <c r="R617" s="84"/>
      <c r="S617" s="84"/>
      <c r="T617" s="84"/>
      <c r="U617" s="84"/>
      <c r="V617" s="84"/>
      <c r="W617" s="84"/>
      <c r="X617" s="88" t="s">
        <v>12719</v>
      </c>
      <c r="Y617" s="88">
        <v>1124</v>
      </c>
    </row>
    <row r="618" spans="1:25" s="88" customFormat="1" ht="15">
      <c r="A618" s="84" t="s">
        <v>5692</v>
      </c>
      <c r="B618" s="84"/>
      <c r="C618" s="61" t="s">
        <v>2077</v>
      </c>
      <c r="D618" s="84"/>
      <c r="E618" s="90" t="s">
        <v>12929</v>
      </c>
      <c r="F618" s="84" t="s">
        <v>12871</v>
      </c>
      <c r="G618" s="84" t="s">
        <v>12267</v>
      </c>
      <c r="H618" s="91" t="s">
        <v>12931</v>
      </c>
      <c r="I618" s="84" t="s">
        <v>12268</v>
      </c>
      <c r="J618" s="63" t="str">
        <f t="shared" si="45"/>
        <v>IC.PU.081702</v>
      </c>
      <c r="K618" s="61" t="s">
        <v>2206</v>
      </c>
      <c r="L618" s="167" t="str">
        <f t="shared" si="46"/>
        <v>Self Discontinued</v>
      </c>
      <c r="M618" s="168" t="str">
        <f t="shared" si="47"/>
        <v>PI.IC.PU.081702.01</v>
      </c>
      <c r="N618" s="168"/>
      <c r="O618" s="168" t="str">
        <f t="shared" si="48"/>
        <v>PH.IC.PU.081702.01</v>
      </c>
      <c r="P618" s="167"/>
      <c r="Q618" s="168" t="str">
        <f t="shared" si="49"/>
        <v>CL.IC.PU.081702.01</v>
      </c>
      <c r="R618" s="84"/>
      <c r="S618" s="84"/>
      <c r="T618" s="84"/>
      <c r="U618" s="84"/>
      <c r="V618" s="84"/>
      <c r="W618" s="84"/>
      <c r="X618" s="88" t="s">
        <v>12832</v>
      </c>
      <c r="Y618" s="88">
        <v>1124</v>
      </c>
    </row>
    <row r="619" spans="1:25" s="167" customFormat="1" ht="15">
      <c r="A619" s="167" t="s">
        <v>5692</v>
      </c>
      <c r="B619" s="167" t="s">
        <v>5732</v>
      </c>
      <c r="C619" s="61" t="s">
        <v>3690</v>
      </c>
      <c r="D619" s="167" t="s">
        <v>5472</v>
      </c>
      <c r="E619" s="61" t="s">
        <v>12175</v>
      </c>
      <c r="F619" s="167" t="s">
        <v>5733</v>
      </c>
      <c r="G619" s="167" t="s">
        <v>10464</v>
      </c>
      <c r="H619" s="62" t="s">
        <v>11848</v>
      </c>
      <c r="I619" s="167" t="s">
        <v>10464</v>
      </c>
      <c r="J619" s="63" t="str">
        <f t="shared" si="45"/>
        <v>IC.PU.090101</v>
      </c>
      <c r="K619" s="61" t="s">
        <v>12175</v>
      </c>
      <c r="L619" s="167" t="str">
        <f t="shared" si="46"/>
        <v>Absent</v>
      </c>
      <c r="M619" s="168" t="str">
        <f t="shared" si="47"/>
        <v>PI.IC.PU.090101.01</v>
      </c>
      <c r="N619" s="168"/>
      <c r="O619" s="168" t="str">
        <f t="shared" si="48"/>
        <v>PH.IC.PU.090101.01</v>
      </c>
      <c r="Q619" s="168" t="str">
        <f t="shared" si="49"/>
        <v>CL.IC.PU.090101.01</v>
      </c>
    </row>
    <row r="620" spans="1:25" s="167" customFormat="1" ht="15">
      <c r="A620" s="167" t="s">
        <v>5692</v>
      </c>
      <c r="C620" s="61" t="s">
        <v>3690</v>
      </c>
      <c r="E620" s="61" t="s">
        <v>12175</v>
      </c>
      <c r="F620" s="167" t="s">
        <v>5733</v>
      </c>
      <c r="G620" s="167" t="s">
        <v>10463</v>
      </c>
      <c r="H620" s="62" t="s">
        <v>12030</v>
      </c>
      <c r="I620" s="167" t="s">
        <v>10463</v>
      </c>
      <c r="J620" s="63" t="str">
        <f t="shared" si="45"/>
        <v>IC.PU.090102</v>
      </c>
      <c r="K620" s="61" t="s">
        <v>12175</v>
      </c>
      <c r="L620" s="167" t="str">
        <f t="shared" si="46"/>
        <v>Present</v>
      </c>
      <c r="M620" s="168" t="str">
        <f t="shared" si="47"/>
        <v>PI.IC.PU.090102.01</v>
      </c>
      <c r="N620" s="168"/>
      <c r="O620" s="168" t="str">
        <f t="shared" si="48"/>
        <v>PH.IC.PU.090102.01</v>
      </c>
      <c r="Q620" s="168" t="str">
        <f t="shared" si="49"/>
        <v>CL.IC.PU.090102.01</v>
      </c>
    </row>
    <row r="621" spans="1:25" s="167" customFormat="1" ht="15">
      <c r="A621" s="167" t="s">
        <v>5692</v>
      </c>
      <c r="C621" s="61" t="s">
        <v>3690</v>
      </c>
      <c r="E621" s="61" t="s">
        <v>12175</v>
      </c>
      <c r="F621" s="167" t="s">
        <v>5733</v>
      </c>
      <c r="G621" s="167" t="s">
        <v>11013</v>
      </c>
      <c r="H621" s="62" t="s">
        <v>12032</v>
      </c>
      <c r="I621" s="167" t="s">
        <v>11013</v>
      </c>
      <c r="J621" s="63" t="str">
        <f t="shared" si="45"/>
        <v>IC.PU.090103</v>
      </c>
      <c r="K621" s="61" t="s">
        <v>12175</v>
      </c>
      <c r="L621" s="167" t="str">
        <f t="shared" si="46"/>
        <v>Intermittent</v>
      </c>
      <c r="M621" s="168" t="str">
        <f t="shared" si="47"/>
        <v>PI.IC.PU.090103.01</v>
      </c>
      <c r="N621" s="168"/>
      <c r="O621" s="168" t="str">
        <f t="shared" si="48"/>
        <v>PH.IC.PU.090103.01</v>
      </c>
      <c r="Q621" s="168" t="str">
        <f t="shared" si="49"/>
        <v>CL.IC.PU.090103.01</v>
      </c>
    </row>
    <row r="622" spans="1:25" s="167" customFormat="1" ht="15">
      <c r="A622" s="167" t="s">
        <v>5692</v>
      </c>
      <c r="C622" s="61" t="s">
        <v>3690</v>
      </c>
      <c r="D622" s="167" t="s">
        <v>7232</v>
      </c>
      <c r="E622" s="61" t="s">
        <v>12430</v>
      </c>
      <c r="F622" s="167" t="s">
        <v>5554</v>
      </c>
      <c r="G622" s="167" t="s">
        <v>5714</v>
      </c>
      <c r="H622" s="62" t="s">
        <v>11848</v>
      </c>
      <c r="I622" s="167" t="s">
        <v>5539</v>
      </c>
      <c r="J622" s="63" t="str">
        <f t="shared" si="45"/>
        <v>IC.PU.090201</v>
      </c>
      <c r="K622" s="61" t="s">
        <v>12175</v>
      </c>
      <c r="L622" s="167" t="str">
        <f t="shared" si="46"/>
        <v>Bright red blood drainage</v>
      </c>
      <c r="M622" s="168" t="str">
        <f t="shared" si="47"/>
        <v>PI.IC.PU.090201.01</v>
      </c>
      <c r="N622" s="168"/>
      <c r="O622" s="168" t="str">
        <f t="shared" si="48"/>
        <v>PH.IC.PU.090201.01</v>
      </c>
      <c r="Q622" s="168" t="str">
        <f t="shared" si="49"/>
        <v>CL.IC.PU.090201.01</v>
      </c>
    </row>
    <row r="623" spans="1:25" s="167" customFormat="1" ht="15">
      <c r="A623" s="167" t="s">
        <v>5692</v>
      </c>
      <c r="C623" s="61" t="s">
        <v>3690</v>
      </c>
      <c r="E623" s="61" t="s">
        <v>12430</v>
      </c>
      <c r="F623" s="167" t="s">
        <v>5554</v>
      </c>
      <c r="G623" s="167" t="s">
        <v>5540</v>
      </c>
      <c r="H623" s="62" t="s">
        <v>12030</v>
      </c>
      <c r="I623" s="167" t="s">
        <v>5541</v>
      </c>
      <c r="J623" s="63" t="str">
        <f t="shared" si="45"/>
        <v>IC.PU.090202</v>
      </c>
      <c r="K623" s="61" t="s">
        <v>12175</v>
      </c>
      <c r="L623" s="167" t="str">
        <f t="shared" si="46"/>
        <v>Dark red blood drainage</v>
      </c>
      <c r="M623" s="168" t="str">
        <f t="shared" si="47"/>
        <v>PI.IC.PU.090202.01</v>
      </c>
      <c r="N623" s="168"/>
      <c r="O623" s="168" t="str">
        <f t="shared" si="48"/>
        <v>PH.IC.PU.090202.01</v>
      </c>
      <c r="Q623" s="168" t="str">
        <f t="shared" si="49"/>
        <v>CL.IC.PU.090202.01</v>
      </c>
    </row>
    <row r="624" spans="1:25" s="167" customFormat="1" ht="15">
      <c r="A624" s="167" t="s">
        <v>5692</v>
      </c>
      <c r="C624" s="61" t="s">
        <v>3690</v>
      </c>
      <c r="E624" s="61" t="s">
        <v>12430</v>
      </c>
      <c r="F624" s="167" t="s">
        <v>5554</v>
      </c>
      <c r="G624" s="167" t="s">
        <v>7915</v>
      </c>
      <c r="H624" s="62" t="s">
        <v>12032</v>
      </c>
      <c r="I624" s="167" t="s">
        <v>11554</v>
      </c>
      <c r="J624" s="63" t="str">
        <f t="shared" si="45"/>
        <v>IC.PU.090203</v>
      </c>
      <c r="K624" s="61" t="s">
        <v>12175</v>
      </c>
      <c r="L624" s="167" t="str">
        <f t="shared" si="46"/>
        <v>Purulent drainage</v>
      </c>
      <c r="M624" s="168" t="str">
        <f t="shared" si="47"/>
        <v>PI.IC.PU.090203.01</v>
      </c>
      <c r="N624" s="168"/>
      <c r="O624" s="168" t="str">
        <f t="shared" si="48"/>
        <v>PH.IC.PU.090203.01</v>
      </c>
      <c r="Q624" s="168" t="str">
        <f t="shared" si="49"/>
        <v>CL.IC.PU.090203.01</v>
      </c>
    </row>
    <row r="625" spans="1:45" s="167" customFormat="1" ht="15">
      <c r="A625" s="167" t="s">
        <v>5692</v>
      </c>
      <c r="C625" s="61" t="s">
        <v>3690</v>
      </c>
      <c r="E625" s="61" t="s">
        <v>12430</v>
      </c>
      <c r="F625" s="167" t="s">
        <v>5554</v>
      </c>
      <c r="G625" s="167" t="s">
        <v>13129</v>
      </c>
      <c r="H625" s="62" t="s">
        <v>12028</v>
      </c>
      <c r="I625" s="167" t="s">
        <v>11546</v>
      </c>
      <c r="J625" s="63" t="str">
        <f t="shared" si="45"/>
        <v>IC.PU.090204</v>
      </c>
      <c r="K625" s="61" t="s">
        <v>12175</v>
      </c>
      <c r="L625" s="167" t="str">
        <f t="shared" si="46"/>
        <v>Serosanguineous drainage</v>
      </c>
      <c r="M625" s="168" t="str">
        <f t="shared" si="47"/>
        <v>PI.IC.PU.090204.01</v>
      </c>
      <c r="N625" s="168"/>
      <c r="O625" s="168" t="str">
        <f t="shared" si="48"/>
        <v>PH.IC.PU.090204.01</v>
      </c>
      <c r="Q625" s="168" t="str">
        <f t="shared" si="49"/>
        <v>CL.IC.PU.090204.01</v>
      </c>
    </row>
    <row r="626" spans="1:45" s="167" customFormat="1" ht="15">
      <c r="A626" s="167" t="s">
        <v>5692</v>
      </c>
      <c r="C626" s="61" t="s">
        <v>3690</v>
      </c>
      <c r="E626" s="61" t="s">
        <v>12430</v>
      </c>
      <c r="F626" s="167" t="s">
        <v>5554</v>
      </c>
      <c r="G626" s="167" t="s">
        <v>7301</v>
      </c>
      <c r="H626" s="62" t="s">
        <v>12210</v>
      </c>
      <c r="I626" s="167" t="s">
        <v>11548</v>
      </c>
      <c r="J626" s="63" t="str">
        <f t="shared" si="45"/>
        <v>IC.PU.090205</v>
      </c>
      <c r="K626" s="61" t="s">
        <v>12175</v>
      </c>
      <c r="L626" s="167" t="str">
        <f t="shared" si="46"/>
        <v>Serous drainage</v>
      </c>
      <c r="M626" s="168" t="str">
        <f t="shared" si="47"/>
        <v>PI.IC.PU.090205.01</v>
      </c>
      <c r="N626" s="168"/>
      <c r="O626" s="168" t="str">
        <f t="shared" si="48"/>
        <v>PH.IC.PU.090205.01</v>
      </c>
      <c r="Q626" s="168" t="str">
        <f t="shared" si="49"/>
        <v>CL.IC.PU.090205.01</v>
      </c>
    </row>
    <row r="627" spans="1:45" s="167" customFormat="1" ht="15">
      <c r="A627" s="167" t="s">
        <v>5692</v>
      </c>
      <c r="C627" s="61" t="s">
        <v>3690</v>
      </c>
      <c r="E627" s="61" t="s">
        <v>12430</v>
      </c>
      <c r="F627" s="167" t="s">
        <v>5554</v>
      </c>
      <c r="G627" s="167" t="s">
        <v>10560</v>
      </c>
      <c r="H627" s="62" t="s">
        <v>12212</v>
      </c>
      <c r="I627" s="167" t="s">
        <v>10560</v>
      </c>
      <c r="J627" s="63" t="str">
        <f t="shared" si="45"/>
        <v>IC.PU.090206</v>
      </c>
      <c r="K627" s="61" t="s">
        <v>12175</v>
      </c>
      <c r="L627" s="167" t="str">
        <f t="shared" si="46"/>
        <v>Clots</v>
      </c>
      <c r="M627" s="168" t="str">
        <f t="shared" si="47"/>
        <v>PI.IC.PU.090206.01</v>
      </c>
      <c r="N627" s="168"/>
      <c r="O627" s="168" t="str">
        <f t="shared" si="48"/>
        <v>PH.IC.PU.090206.01</v>
      </c>
      <c r="Q627" s="168" t="str">
        <f t="shared" si="49"/>
        <v>CL.IC.PU.090206.01</v>
      </c>
    </row>
    <row r="628" spans="1:45" s="167" customFormat="1" ht="15">
      <c r="A628" s="167" t="s">
        <v>5692</v>
      </c>
      <c r="C628" s="61" t="s">
        <v>3690</v>
      </c>
      <c r="E628" s="61" t="s">
        <v>12430</v>
      </c>
      <c r="F628" s="167" t="s">
        <v>5554</v>
      </c>
      <c r="G628" s="167" t="s">
        <v>10478</v>
      </c>
      <c r="H628" s="62" t="s">
        <v>12225</v>
      </c>
      <c r="I628" s="167" t="s">
        <v>12437</v>
      </c>
      <c r="J628" s="63" t="str">
        <f t="shared" si="45"/>
        <v>IC.PU.090207</v>
      </c>
      <c r="K628" s="61" t="s">
        <v>12175</v>
      </c>
      <c r="L628" s="167" t="str">
        <f t="shared" si="46"/>
        <v>Other: specify</v>
      </c>
      <c r="M628" s="168" t="str">
        <f t="shared" si="47"/>
        <v>PI.IC.PU.090207.01</v>
      </c>
      <c r="N628" s="168"/>
      <c r="O628" s="168" t="str">
        <f t="shared" si="48"/>
        <v>PH.IC.PU.090207.01</v>
      </c>
      <c r="Q628" s="168" t="str">
        <f t="shared" si="49"/>
        <v>CL.IC.PU.090207.01</v>
      </c>
    </row>
    <row r="629" spans="1:45" s="167" customFormat="1" ht="15">
      <c r="A629" s="167" t="s">
        <v>5692</v>
      </c>
      <c r="C629" s="61" t="s">
        <v>3690</v>
      </c>
      <c r="E629" s="61" t="s">
        <v>12430</v>
      </c>
      <c r="F629" s="167" t="s">
        <v>5554</v>
      </c>
      <c r="G629" s="167" t="s">
        <v>5542</v>
      </c>
      <c r="H629" s="62" t="s">
        <v>3574</v>
      </c>
      <c r="I629" s="167" t="s">
        <v>5543</v>
      </c>
      <c r="J629" s="63" t="str">
        <f t="shared" si="45"/>
        <v>IC.PU.090208</v>
      </c>
      <c r="K629" s="61" t="s">
        <v>12175</v>
      </c>
      <c r="L629" s="167" t="str">
        <f t="shared" si="46"/>
        <v>No Drainage</v>
      </c>
      <c r="M629" s="168" t="str">
        <f t="shared" si="47"/>
        <v>PI.IC.PU.090208.01</v>
      </c>
      <c r="N629" s="168"/>
      <c r="O629" s="168" t="str">
        <f t="shared" si="48"/>
        <v>PH.IC.PU.090208.01</v>
      </c>
      <c r="Q629" s="168" t="str">
        <f t="shared" si="49"/>
        <v>CL.IC.PU.090208.01</v>
      </c>
      <c r="R629" s="167" t="s">
        <v>12465</v>
      </c>
      <c r="S629" s="167">
        <v>91</v>
      </c>
    </row>
    <row r="630" spans="1:45" s="167" customFormat="1" ht="15">
      <c r="A630" s="167" t="s">
        <v>5692</v>
      </c>
      <c r="C630" s="61" t="s">
        <v>11639</v>
      </c>
      <c r="E630" s="61" t="s">
        <v>12430</v>
      </c>
      <c r="F630" s="167" t="s">
        <v>5554</v>
      </c>
      <c r="G630" s="167" t="s">
        <v>13868</v>
      </c>
      <c r="H630" s="62" t="s">
        <v>11639</v>
      </c>
      <c r="I630" s="167" t="s">
        <v>13868</v>
      </c>
      <c r="J630" s="63" t="str">
        <f t="shared" si="45"/>
        <v>IC.PU.090209</v>
      </c>
      <c r="K630" s="61" t="s">
        <v>12175</v>
      </c>
      <c r="L630" s="167" t="str">
        <f t="shared" si="46"/>
        <v>Milky</v>
      </c>
      <c r="M630" s="168" t="str">
        <f t="shared" si="47"/>
        <v>PI.IC.PU.090209.01</v>
      </c>
      <c r="N630" s="168"/>
      <c r="O630" s="168" t="str">
        <f t="shared" si="48"/>
        <v>PH.IC.PU.090209.01</v>
      </c>
      <c r="Q630" s="168" t="str">
        <f t="shared" si="49"/>
        <v>CL.IC.PU.090209.01</v>
      </c>
      <c r="R630" s="167" t="s">
        <v>12465</v>
      </c>
      <c r="S630" s="167">
        <v>91</v>
      </c>
      <c r="AN630" s="167" t="s">
        <v>12773</v>
      </c>
      <c r="AO630" s="167">
        <v>1524</v>
      </c>
    </row>
    <row r="631" spans="1:45" s="167" customFormat="1" ht="15">
      <c r="A631" s="167" t="s">
        <v>5692</v>
      </c>
      <c r="C631" s="61" t="s">
        <v>3690</v>
      </c>
      <c r="D631" s="167" t="s">
        <v>5544</v>
      </c>
      <c r="E631" s="61" t="s">
        <v>12185</v>
      </c>
      <c r="F631" s="167" t="s">
        <v>5385</v>
      </c>
      <c r="G631" s="167" t="s">
        <v>5546</v>
      </c>
      <c r="H631" s="62" t="s">
        <v>11848</v>
      </c>
      <c r="I631" s="167" t="s">
        <v>5547</v>
      </c>
      <c r="J631" s="63" t="str">
        <f t="shared" si="45"/>
        <v>IC.PU.090301</v>
      </c>
      <c r="K631" s="61" t="s">
        <v>12175</v>
      </c>
      <c r="L631" s="167" t="str">
        <f t="shared" si="46"/>
        <v>Date Changed: specify</v>
      </c>
      <c r="M631" s="168" t="str">
        <f t="shared" si="47"/>
        <v>PI.IC.PU.090301.01</v>
      </c>
      <c r="N631" s="168"/>
      <c r="O631" s="168" t="str">
        <f t="shared" si="48"/>
        <v>PH.IC.PU.090301.01</v>
      </c>
      <c r="Q631" s="168" t="str">
        <f t="shared" si="49"/>
        <v>CL.IC.PU.090301.01</v>
      </c>
    </row>
    <row r="632" spans="1:45" s="145" customFormat="1" ht="16">
      <c r="A632" s="145" t="s">
        <v>5692</v>
      </c>
      <c r="C632" s="170" t="s">
        <v>3690</v>
      </c>
      <c r="D632" s="145" t="s">
        <v>8240</v>
      </c>
      <c r="E632" s="170" t="s">
        <v>6464</v>
      </c>
      <c r="F632" s="145" t="s">
        <v>14636</v>
      </c>
      <c r="G632" s="145" t="s">
        <v>5727</v>
      </c>
      <c r="H632" s="170" t="s">
        <v>11848</v>
      </c>
      <c r="I632" s="145" t="s">
        <v>5728</v>
      </c>
      <c r="J632" s="171" t="str">
        <f t="shared" si="45"/>
        <v>IC.PU.090401</v>
      </c>
      <c r="K632" s="170" t="s">
        <v>12175</v>
      </c>
      <c r="L632" s="145" t="str">
        <f t="shared" si="46"/>
        <v xml:space="preserve">     Fenestrated 4x4 dressing</v>
      </c>
      <c r="M632" s="171" t="str">
        <f t="shared" si="47"/>
        <v>PI.IC.PU.090401.01</v>
      </c>
      <c r="N632" s="171"/>
      <c r="O632" s="171" t="str">
        <f t="shared" si="48"/>
        <v>PH.IC.PU.090401.01</v>
      </c>
      <c r="Q632" s="171" t="str">
        <f t="shared" si="49"/>
        <v>CL.IC.PU.090401.01</v>
      </c>
      <c r="AR632" s="145" t="s">
        <v>12773</v>
      </c>
      <c r="AS632" s="145">
        <v>1749</v>
      </c>
    </row>
    <row r="633" spans="1:45" s="145" customFormat="1" ht="16">
      <c r="A633" s="145" t="s">
        <v>5692</v>
      </c>
      <c r="C633" s="170" t="s">
        <v>3690</v>
      </c>
      <c r="E633" s="170" t="s">
        <v>6464</v>
      </c>
      <c r="F633" s="145" t="s">
        <v>14636</v>
      </c>
      <c r="G633" s="145" t="s">
        <v>5729</v>
      </c>
      <c r="H633" s="170" t="s">
        <v>12030</v>
      </c>
      <c r="I633" s="145" t="s">
        <v>11567</v>
      </c>
      <c r="J633" s="171" t="str">
        <f t="shared" si="45"/>
        <v>IC.PU.090402</v>
      </c>
      <c r="K633" s="170" t="s">
        <v>12175</v>
      </c>
      <c r="L633" s="145" t="str">
        <f t="shared" si="46"/>
        <v xml:space="preserve">     Gauze dressing</v>
      </c>
      <c r="M633" s="171" t="str">
        <f t="shared" si="47"/>
        <v>PI.IC.PU.090402.01</v>
      </c>
      <c r="N633" s="171"/>
      <c r="O633" s="171" t="str">
        <f t="shared" si="48"/>
        <v>PH.IC.PU.090402.01</v>
      </c>
      <c r="Q633" s="171" t="str">
        <f t="shared" si="49"/>
        <v>CL.IC.PU.090402.01</v>
      </c>
      <c r="AR633" s="145" t="s">
        <v>12773</v>
      </c>
      <c r="AS633" s="145">
        <v>1749</v>
      </c>
    </row>
    <row r="634" spans="1:45" s="145" customFormat="1" ht="16">
      <c r="A634" s="145" t="s">
        <v>5692</v>
      </c>
      <c r="C634" s="170" t="s">
        <v>3690</v>
      </c>
      <c r="E634" s="170" t="s">
        <v>6464</v>
      </c>
      <c r="F634" s="145" t="s">
        <v>14636</v>
      </c>
      <c r="G634" s="145" t="s">
        <v>5730</v>
      </c>
      <c r="H634" s="170" t="s">
        <v>12032</v>
      </c>
      <c r="I634" s="145" t="s">
        <v>11569</v>
      </c>
      <c r="J634" s="171" t="str">
        <f t="shared" si="45"/>
        <v>IC.PU.090403</v>
      </c>
      <c r="K634" s="170" t="s">
        <v>12175</v>
      </c>
      <c r="L634" s="145" t="str">
        <f t="shared" si="46"/>
        <v xml:space="preserve">     Pressure dressing</v>
      </c>
      <c r="M634" s="171" t="str">
        <f t="shared" si="47"/>
        <v>PI.IC.PU.090403.01</v>
      </c>
      <c r="N634" s="171"/>
      <c r="O634" s="171" t="str">
        <f t="shared" si="48"/>
        <v>PH.IC.PU.090403.01</v>
      </c>
      <c r="Q634" s="171" t="str">
        <f t="shared" si="49"/>
        <v>CL.IC.PU.090403.01</v>
      </c>
      <c r="AR634" s="145" t="s">
        <v>12773</v>
      </c>
      <c r="AS634" s="145">
        <v>1749</v>
      </c>
    </row>
    <row r="635" spans="1:45" s="145" customFormat="1" ht="16">
      <c r="A635" s="145" t="s">
        <v>5692</v>
      </c>
      <c r="C635" s="170" t="s">
        <v>3690</v>
      </c>
      <c r="E635" s="170" t="s">
        <v>6464</v>
      </c>
      <c r="F635" s="145" t="s">
        <v>14636</v>
      </c>
      <c r="G635" s="145" t="s">
        <v>5738</v>
      </c>
      <c r="H635" s="170" t="s">
        <v>12028</v>
      </c>
      <c r="I635" s="145" t="s">
        <v>5563</v>
      </c>
      <c r="J635" s="171" t="str">
        <f t="shared" si="45"/>
        <v>IC.PU.090404</v>
      </c>
      <c r="K635" s="170" t="s">
        <v>12175</v>
      </c>
      <c r="L635" s="145" t="str">
        <f t="shared" si="46"/>
        <v xml:space="preserve">     Vaseline gauze dressing</v>
      </c>
      <c r="M635" s="171" t="str">
        <f t="shared" si="47"/>
        <v>PI.IC.PU.090404.01</v>
      </c>
      <c r="N635" s="171"/>
      <c r="O635" s="171" t="str">
        <f t="shared" si="48"/>
        <v>PH.IC.PU.090404.01</v>
      </c>
      <c r="Q635" s="171" t="str">
        <f t="shared" si="49"/>
        <v>CL.IC.PU.090404.01</v>
      </c>
      <c r="AR635" s="145" t="s">
        <v>12773</v>
      </c>
      <c r="AS635" s="145">
        <v>1749</v>
      </c>
    </row>
    <row r="636" spans="1:45" s="145" customFormat="1" ht="16">
      <c r="A636" s="145" t="s">
        <v>5692</v>
      </c>
      <c r="C636" s="170" t="s">
        <v>3690</v>
      </c>
      <c r="E636" s="170" t="s">
        <v>6464</v>
      </c>
      <c r="F636" s="145" t="s">
        <v>14636</v>
      </c>
      <c r="G636" s="145" t="s">
        <v>5564</v>
      </c>
      <c r="H636" s="170" t="s">
        <v>12210</v>
      </c>
      <c r="I636" s="145" t="s">
        <v>11070</v>
      </c>
      <c r="J636" s="171" t="str">
        <f t="shared" si="45"/>
        <v>IC.PU.090405</v>
      </c>
      <c r="K636" s="170" t="s">
        <v>12175</v>
      </c>
      <c r="L636" s="145" t="str">
        <f t="shared" si="46"/>
        <v xml:space="preserve">     Transparent dressing</v>
      </c>
      <c r="M636" s="171" t="str">
        <f t="shared" si="47"/>
        <v>PI.IC.PU.090405.01</v>
      </c>
      <c r="N636" s="171"/>
      <c r="O636" s="171" t="str">
        <f t="shared" si="48"/>
        <v>PH.IC.PU.090405.01</v>
      </c>
      <c r="Q636" s="171" t="str">
        <f t="shared" si="49"/>
        <v>CL.IC.PU.090405.01</v>
      </c>
      <c r="AR636" s="145" t="s">
        <v>12773</v>
      </c>
      <c r="AS636" s="145">
        <v>1749</v>
      </c>
    </row>
    <row r="637" spans="1:45" s="145" customFormat="1" ht="16">
      <c r="A637" s="145" t="s">
        <v>5692</v>
      </c>
      <c r="C637" s="170" t="s">
        <v>3690</v>
      </c>
      <c r="E637" s="170" t="s">
        <v>6464</v>
      </c>
      <c r="F637" s="145" t="s">
        <v>14636</v>
      </c>
      <c r="G637" s="145" t="s">
        <v>5739</v>
      </c>
      <c r="H637" s="170" t="s">
        <v>6988</v>
      </c>
      <c r="I637" s="145" t="s">
        <v>5863</v>
      </c>
      <c r="J637" s="171" t="str">
        <f t="shared" si="45"/>
        <v>IC.PU.090406</v>
      </c>
      <c r="K637" s="170" t="s">
        <v>12175</v>
      </c>
      <c r="L637" s="145" t="str">
        <f t="shared" si="46"/>
        <v>Occlusive Dressing</v>
      </c>
      <c r="M637" s="171" t="str">
        <f t="shared" si="47"/>
        <v>PI.IC.PU.090406.01</v>
      </c>
      <c r="N637" s="171"/>
      <c r="O637" s="171" t="str">
        <f t="shared" si="48"/>
        <v>PH.IC.PU.090406.01</v>
      </c>
      <c r="Q637" s="171" t="str">
        <f t="shared" si="49"/>
        <v>CL.IC.PU.090406.01</v>
      </c>
      <c r="R637" s="145" t="s">
        <v>12465</v>
      </c>
      <c r="S637" s="145">
        <v>96</v>
      </c>
      <c r="AR637" s="145" t="s">
        <v>12773</v>
      </c>
      <c r="AS637" s="145">
        <v>1749</v>
      </c>
    </row>
    <row r="638" spans="1:45" s="145" customFormat="1" ht="16">
      <c r="A638" s="145" t="s">
        <v>5692</v>
      </c>
      <c r="C638" s="170" t="s">
        <v>3690</v>
      </c>
      <c r="E638" s="170" t="s">
        <v>12594</v>
      </c>
      <c r="F638" s="145" t="s">
        <v>14636</v>
      </c>
      <c r="G638" s="145" t="s">
        <v>5864</v>
      </c>
      <c r="H638" s="170" t="s">
        <v>6317</v>
      </c>
      <c r="I638" s="145" t="s">
        <v>5864</v>
      </c>
      <c r="J638" s="171" t="str">
        <f t="shared" si="45"/>
        <v>IC.PU.090407</v>
      </c>
      <c r="K638" s="170" t="s">
        <v>12175</v>
      </c>
      <c r="L638" s="145" t="str">
        <f t="shared" si="46"/>
        <v>Commercial</v>
      </c>
      <c r="M638" s="171" t="str">
        <f t="shared" si="47"/>
        <v>PI.IC.PU.090407.01</v>
      </c>
      <c r="N638" s="171"/>
      <c r="O638" s="171" t="str">
        <f t="shared" si="48"/>
        <v>PH.IC.PU.090407.01</v>
      </c>
      <c r="Q638" s="171" t="str">
        <f t="shared" si="49"/>
        <v>CL.IC.PU.090407.01</v>
      </c>
      <c r="R638" s="145" t="s">
        <v>12465</v>
      </c>
      <c r="S638" s="145">
        <v>719</v>
      </c>
      <c r="AR638" s="145" t="s">
        <v>12773</v>
      </c>
      <c r="AS638" s="145">
        <v>1749</v>
      </c>
    </row>
    <row r="639" spans="1:45" s="145" customFormat="1" ht="16">
      <c r="A639" s="145" t="s">
        <v>5692</v>
      </c>
      <c r="C639" s="170" t="s">
        <v>3690</v>
      </c>
      <c r="D639" s="145" t="s">
        <v>5865</v>
      </c>
      <c r="E639" s="170" t="s">
        <v>6291</v>
      </c>
      <c r="F639" s="145" t="s">
        <v>14636</v>
      </c>
      <c r="G639" s="145" t="s">
        <v>11574</v>
      </c>
      <c r="H639" s="170" t="s">
        <v>11848</v>
      </c>
      <c r="I639" s="145" t="s">
        <v>11575</v>
      </c>
      <c r="J639" s="171" t="str">
        <f t="shared" si="45"/>
        <v>IC.PU.090501</v>
      </c>
      <c r="K639" s="170" t="s">
        <v>12175</v>
      </c>
      <c r="L639" s="145" t="str">
        <f t="shared" si="46"/>
        <v xml:space="preserve">     Clean, dry and intact</v>
      </c>
      <c r="M639" s="171" t="str">
        <f t="shared" si="47"/>
        <v>PI.IC.PU.090501.01</v>
      </c>
      <c r="N639" s="171"/>
      <c r="O639" s="171" t="str">
        <f t="shared" si="48"/>
        <v>PH.IC.PU.090501.01</v>
      </c>
      <c r="Q639" s="171" t="str">
        <f t="shared" si="49"/>
        <v>CL.IC.PU.090501.01</v>
      </c>
      <c r="AR639" s="145" t="s">
        <v>12773</v>
      </c>
      <c r="AS639" s="145">
        <v>1749</v>
      </c>
    </row>
    <row r="640" spans="1:45" s="145" customFormat="1" ht="16">
      <c r="A640" s="145" t="s">
        <v>5692</v>
      </c>
      <c r="C640" s="170" t="s">
        <v>3690</v>
      </c>
      <c r="E640" s="170" t="s">
        <v>6291</v>
      </c>
      <c r="F640" s="145" t="s">
        <v>14636</v>
      </c>
      <c r="G640" s="145" t="s">
        <v>11410</v>
      </c>
      <c r="H640" s="170" t="s">
        <v>12030</v>
      </c>
      <c r="I640" s="145" t="s">
        <v>11411</v>
      </c>
      <c r="J640" s="171" t="str">
        <f t="shared" si="45"/>
        <v>IC.PU.090502</v>
      </c>
      <c r="K640" s="170" t="s">
        <v>12175</v>
      </c>
      <c r="L640" s="145" t="str">
        <f t="shared" si="46"/>
        <v xml:space="preserve">     Reinforced: specify date/time</v>
      </c>
      <c r="M640" s="171" t="str">
        <f t="shared" si="47"/>
        <v>PI.IC.PU.090502.01</v>
      </c>
      <c r="N640" s="171"/>
      <c r="O640" s="171" t="str">
        <f t="shared" si="48"/>
        <v>PH.IC.PU.090502.01</v>
      </c>
      <c r="Q640" s="171" t="str">
        <f t="shared" si="49"/>
        <v>CL.IC.PU.090502.01</v>
      </c>
      <c r="AR640" s="145" t="s">
        <v>12773</v>
      </c>
      <c r="AS640" s="145">
        <v>1749</v>
      </c>
    </row>
    <row r="641" spans="1:45" s="145" customFormat="1" ht="16">
      <c r="A641" s="145" t="s">
        <v>5692</v>
      </c>
      <c r="C641" s="170" t="s">
        <v>3690</v>
      </c>
      <c r="E641" s="170" t="s">
        <v>6291</v>
      </c>
      <c r="F641" s="145" t="s">
        <v>14636</v>
      </c>
      <c r="G641" s="145" t="s">
        <v>8907</v>
      </c>
      <c r="H641" s="170" t="s">
        <v>12032</v>
      </c>
      <c r="I641" s="145" t="s">
        <v>11393</v>
      </c>
      <c r="J641" s="171" t="str">
        <f t="shared" si="45"/>
        <v>IC.PU.090503</v>
      </c>
      <c r="K641" s="170" t="s">
        <v>12175</v>
      </c>
      <c r="L641" s="145" t="str">
        <f t="shared" si="46"/>
        <v xml:space="preserve">     Changed: specify date/time</v>
      </c>
      <c r="M641" s="171" t="str">
        <f t="shared" si="47"/>
        <v>PI.IC.PU.090503.01</v>
      </c>
      <c r="N641" s="171"/>
      <c r="O641" s="171" t="str">
        <f t="shared" si="48"/>
        <v>PH.IC.PU.090503.01</v>
      </c>
      <c r="Q641" s="171" t="str">
        <f t="shared" si="49"/>
        <v>CL.IC.PU.090503.01</v>
      </c>
      <c r="AR641" s="145" t="s">
        <v>12773</v>
      </c>
      <c r="AS641" s="145">
        <v>1749</v>
      </c>
    </row>
    <row r="642" spans="1:45" s="145" customFormat="1" ht="16">
      <c r="A642" s="145" t="s">
        <v>5692</v>
      </c>
      <c r="C642" s="170" t="s">
        <v>3690</v>
      </c>
      <c r="E642" s="170" t="s">
        <v>6291</v>
      </c>
      <c r="F642" s="145" t="s">
        <v>14636</v>
      </c>
      <c r="G642" s="145" t="s">
        <v>7024</v>
      </c>
      <c r="H642" s="170" t="s">
        <v>6464</v>
      </c>
      <c r="I642" s="145" t="s">
        <v>7024</v>
      </c>
      <c r="J642" s="171" t="str">
        <f t="shared" si="45"/>
        <v>IC.PU.090504</v>
      </c>
      <c r="K642" s="170" t="s">
        <v>12175</v>
      </c>
      <c r="L642" s="145" t="str">
        <f t="shared" si="46"/>
        <v>Clean</v>
      </c>
      <c r="M642" s="171" t="str">
        <f t="shared" si="47"/>
        <v>PI.IC.PU.090504.01</v>
      </c>
      <c r="N642" s="171"/>
      <c r="O642" s="171" t="str">
        <f t="shared" si="48"/>
        <v>PH.IC.PU.090504.01</v>
      </c>
      <c r="Q642" s="171" t="str">
        <f t="shared" si="49"/>
        <v>CL.IC.PU.090504.01</v>
      </c>
      <c r="R642" s="145" t="s">
        <v>12465</v>
      </c>
      <c r="S642" s="145">
        <v>97</v>
      </c>
      <c r="AR642" s="145" t="s">
        <v>12773</v>
      </c>
      <c r="AS642" s="145">
        <v>1749</v>
      </c>
    </row>
    <row r="643" spans="1:45" s="145" customFormat="1" ht="16.25" customHeight="1">
      <c r="A643" s="145" t="s">
        <v>5692</v>
      </c>
      <c r="C643" s="170" t="s">
        <v>3690</v>
      </c>
      <c r="E643" s="170" t="s">
        <v>6291</v>
      </c>
      <c r="F643" s="145" t="s">
        <v>14636</v>
      </c>
      <c r="G643" s="145" t="s">
        <v>7296</v>
      </c>
      <c r="H643" s="170" t="s">
        <v>6291</v>
      </c>
      <c r="I643" s="145" t="s">
        <v>7296</v>
      </c>
      <c r="J643" s="171" t="str">
        <f t="shared" si="45"/>
        <v>IC.PU.090505</v>
      </c>
      <c r="K643" s="170" t="s">
        <v>12175</v>
      </c>
      <c r="L643" s="145" t="str">
        <f t="shared" si="46"/>
        <v>Dry</v>
      </c>
      <c r="M643" s="171" t="str">
        <f t="shared" si="47"/>
        <v>PI.IC.PU.090505.01</v>
      </c>
      <c r="N643" s="171"/>
      <c r="O643" s="171" t="str">
        <f t="shared" si="48"/>
        <v>PH.IC.PU.090505.01</v>
      </c>
      <c r="Q643" s="171" t="str">
        <f t="shared" si="49"/>
        <v>CL.IC.PU.090505.01</v>
      </c>
      <c r="R643" s="145" t="s">
        <v>12465</v>
      </c>
      <c r="S643" s="145">
        <v>97</v>
      </c>
      <c r="AR643" s="145" t="s">
        <v>12773</v>
      </c>
      <c r="AS643" s="145">
        <v>1749</v>
      </c>
    </row>
    <row r="644" spans="1:45" s="145" customFormat="1" ht="16">
      <c r="A644" s="145" t="s">
        <v>5692</v>
      </c>
      <c r="C644" s="170" t="s">
        <v>3690</v>
      </c>
      <c r="E644" s="170" t="s">
        <v>6291</v>
      </c>
      <c r="F644" s="145" t="s">
        <v>14636</v>
      </c>
      <c r="G644" s="145" t="s">
        <v>9339</v>
      </c>
      <c r="H644" s="170" t="s">
        <v>6988</v>
      </c>
      <c r="I644" s="145" t="s">
        <v>9339</v>
      </c>
      <c r="J644" s="171" t="str">
        <f t="shared" si="45"/>
        <v>IC.PU.090506</v>
      </c>
      <c r="K644" s="170" t="s">
        <v>12175</v>
      </c>
      <c r="L644" s="145" t="str">
        <f t="shared" si="46"/>
        <v>Intact</v>
      </c>
      <c r="M644" s="171" t="str">
        <f t="shared" si="47"/>
        <v>PI.IC.PU.090506.01</v>
      </c>
      <c r="N644" s="171"/>
      <c r="O644" s="171" t="str">
        <f t="shared" si="48"/>
        <v>PH.IC.PU.090506.01</v>
      </c>
      <c r="Q644" s="171" t="str">
        <f t="shared" si="49"/>
        <v>CL.IC.PU.090506.01</v>
      </c>
      <c r="R644" s="145" t="s">
        <v>12465</v>
      </c>
      <c r="S644" s="145">
        <v>97</v>
      </c>
      <c r="AR644" s="145" t="s">
        <v>12773</v>
      </c>
      <c r="AS644" s="145">
        <v>1749</v>
      </c>
    </row>
    <row r="645" spans="1:45" s="145" customFormat="1" ht="16">
      <c r="A645" s="145" t="s">
        <v>5692</v>
      </c>
      <c r="C645" s="170" t="s">
        <v>12197</v>
      </c>
      <c r="E645" s="170" t="s">
        <v>6291</v>
      </c>
      <c r="F645" s="145" t="s">
        <v>14636</v>
      </c>
      <c r="G645" s="145" t="s">
        <v>2826</v>
      </c>
      <c r="H645" s="170" t="s">
        <v>2533</v>
      </c>
      <c r="I645" s="145" t="s">
        <v>2826</v>
      </c>
      <c r="J645" s="171" t="str">
        <f t="shared" si="45"/>
        <v>IC.PU.090507</v>
      </c>
      <c r="K645" s="170" t="s">
        <v>12175</v>
      </c>
      <c r="L645" s="145" t="str">
        <f t="shared" si="46"/>
        <v>Stained</v>
      </c>
      <c r="M645" s="171" t="str">
        <f t="shared" si="47"/>
        <v>PI.IC.PU.090507.01</v>
      </c>
      <c r="N645" s="171"/>
      <c r="O645" s="171" t="str">
        <f t="shared" si="48"/>
        <v>PH.IC.PU.090507.01</v>
      </c>
      <c r="Q645" s="171" t="str">
        <f t="shared" si="49"/>
        <v>CL.IC.PU.090507.01</v>
      </c>
      <c r="AR645" s="145" t="s">
        <v>12773</v>
      </c>
      <c r="AS645" s="145">
        <v>1749</v>
      </c>
    </row>
    <row r="646" spans="1:45" s="145" customFormat="1" ht="16">
      <c r="A646" s="145" t="s">
        <v>5692</v>
      </c>
      <c r="C646" s="170" t="s">
        <v>12197</v>
      </c>
      <c r="E646" s="170" t="s">
        <v>6291</v>
      </c>
      <c r="F646" s="145" t="s">
        <v>14636</v>
      </c>
      <c r="G646" s="145" t="s">
        <v>2827</v>
      </c>
      <c r="H646" s="170" t="s">
        <v>2535</v>
      </c>
      <c r="I646" s="145" t="s">
        <v>2837</v>
      </c>
      <c r="J646" s="171" t="str">
        <f t="shared" si="45"/>
        <v>IC.PU.090508</v>
      </c>
      <c r="K646" s="170" t="s">
        <v>12175</v>
      </c>
      <c r="L646" s="145" t="str">
        <f t="shared" si="46"/>
        <v>Saturated</v>
      </c>
      <c r="M646" s="171" t="str">
        <f t="shared" si="47"/>
        <v>PI.IC.PU.090508.01</v>
      </c>
      <c r="N646" s="171"/>
      <c r="O646" s="171" t="str">
        <f t="shared" si="48"/>
        <v>PH.IC.PU.090508.01</v>
      </c>
      <c r="Q646" s="171" t="str">
        <f t="shared" si="49"/>
        <v>CL.IC.PU.090508.01</v>
      </c>
      <c r="V646" s="145" t="s">
        <v>2828</v>
      </c>
      <c r="W646" s="145">
        <v>1054</v>
      </c>
      <c r="AR646" s="145" t="s">
        <v>12773</v>
      </c>
      <c r="AS646" s="145">
        <v>1749</v>
      </c>
    </row>
    <row r="647" spans="1:45" s="145" customFormat="1" ht="16">
      <c r="A647" s="145" t="s">
        <v>5692</v>
      </c>
      <c r="C647" s="170" t="s">
        <v>3690</v>
      </c>
      <c r="D647" s="145" t="s">
        <v>9392</v>
      </c>
      <c r="E647" s="170" t="s">
        <v>6988</v>
      </c>
      <c r="F647" s="145" t="s">
        <v>14636</v>
      </c>
      <c r="G647" s="145" t="s">
        <v>5746</v>
      </c>
      <c r="H647" s="170" t="s">
        <v>11848</v>
      </c>
      <c r="I647" s="145" t="s">
        <v>11964</v>
      </c>
      <c r="J647" s="171" t="str">
        <f t="shared" si="45"/>
        <v>IC.PU.090601</v>
      </c>
      <c r="K647" s="170" t="s">
        <v>2379</v>
      </c>
      <c r="L647" s="145" t="str">
        <f t="shared" si="46"/>
        <v xml:space="preserve">     Cleansed with normal saline</v>
      </c>
      <c r="M647" s="171" t="str">
        <f t="shared" si="47"/>
        <v>PI.IC.PU.090601.01</v>
      </c>
      <c r="N647" s="171"/>
      <c r="O647" s="171" t="str">
        <f t="shared" si="48"/>
        <v>PH.IC.PU.090601.01</v>
      </c>
      <c r="Q647" s="171" t="str">
        <f t="shared" si="49"/>
        <v>CL.IC.PU.090601.01</v>
      </c>
      <c r="AR647" s="145" t="s">
        <v>12773</v>
      </c>
      <c r="AS647" s="145">
        <v>1749</v>
      </c>
    </row>
    <row r="648" spans="1:45" s="145" customFormat="1" ht="16">
      <c r="A648" s="145" t="s">
        <v>5692</v>
      </c>
      <c r="C648" s="170" t="s">
        <v>3690</v>
      </c>
      <c r="E648" s="170" t="s">
        <v>6988</v>
      </c>
      <c r="F648" s="145" t="s">
        <v>14636</v>
      </c>
      <c r="G648" s="145" t="s">
        <v>5747</v>
      </c>
      <c r="H648" s="170" t="s">
        <v>12030</v>
      </c>
      <c r="I648" s="145" t="s">
        <v>10703</v>
      </c>
      <c r="J648" s="171" t="str">
        <f t="shared" si="45"/>
        <v>IC.PU.090602</v>
      </c>
      <c r="K648" s="170" t="s">
        <v>12175</v>
      </c>
      <c r="L648" s="145" t="str">
        <f t="shared" si="46"/>
        <v xml:space="preserve">     Cleansed with other: specify</v>
      </c>
      <c r="M648" s="171" t="str">
        <f t="shared" si="47"/>
        <v>PI.IC.PU.090602.01</v>
      </c>
      <c r="N648" s="171"/>
      <c r="O648" s="171" t="str">
        <f t="shared" si="48"/>
        <v>PH.IC.PU.090602.01</v>
      </c>
      <c r="Q648" s="171" t="str">
        <f t="shared" si="49"/>
        <v>CL.IC.PU.090602.01</v>
      </c>
      <c r="AR648" s="145" t="s">
        <v>12773</v>
      </c>
      <c r="AS648" s="145">
        <v>1749</v>
      </c>
    </row>
    <row r="649" spans="1:45" s="145" customFormat="1" ht="16">
      <c r="A649" s="145" t="s">
        <v>5692</v>
      </c>
      <c r="C649" s="170" t="s">
        <v>3690</v>
      </c>
      <c r="E649" s="170" t="s">
        <v>6988</v>
      </c>
      <c r="F649" s="145" t="s">
        <v>14636</v>
      </c>
      <c r="G649" s="145" t="s">
        <v>11484</v>
      </c>
      <c r="H649" s="170" t="s">
        <v>12185</v>
      </c>
      <c r="I649" s="145" t="s">
        <v>11484</v>
      </c>
      <c r="J649" s="171" t="str">
        <f t="shared" si="45"/>
        <v>IC.PU.090603</v>
      </c>
      <c r="K649" s="170" t="s">
        <v>12175</v>
      </c>
      <c r="L649" s="145" t="str">
        <f t="shared" si="46"/>
        <v>Chlorhexidine</v>
      </c>
      <c r="M649" s="171" t="str">
        <f t="shared" si="47"/>
        <v>PI.IC.PU.090603.01</v>
      </c>
      <c r="N649" s="171"/>
      <c r="O649" s="171" t="str">
        <f t="shared" si="48"/>
        <v>PH.IC.PU.090603.01</v>
      </c>
      <c r="Q649" s="171" t="str">
        <f t="shared" si="49"/>
        <v>CL.IC.PU.090603.01</v>
      </c>
      <c r="R649" s="145" t="s">
        <v>12465</v>
      </c>
      <c r="S649" s="145">
        <v>717</v>
      </c>
      <c r="AR649" s="145" t="s">
        <v>12773</v>
      </c>
      <c r="AS649" s="145">
        <v>1749</v>
      </c>
    </row>
    <row r="650" spans="1:45" s="145" customFormat="1" ht="16">
      <c r="A650" s="145" t="s">
        <v>5692</v>
      </c>
      <c r="C650" s="170" t="s">
        <v>3690</v>
      </c>
      <c r="E650" s="170" t="s">
        <v>6988</v>
      </c>
      <c r="F650" s="145" t="s">
        <v>14636</v>
      </c>
      <c r="G650" s="145" t="s">
        <v>5379</v>
      </c>
      <c r="H650" s="170" t="s">
        <v>6464</v>
      </c>
      <c r="I650" s="145" t="s">
        <v>5379</v>
      </c>
      <c r="J650" s="171" t="str">
        <f t="shared" si="45"/>
        <v>IC.PU.090604</v>
      </c>
      <c r="K650" s="170" t="s">
        <v>12175</v>
      </c>
      <c r="L650" s="145" t="str">
        <f t="shared" si="46"/>
        <v>Betadine</v>
      </c>
      <c r="M650" s="171" t="str">
        <f t="shared" si="47"/>
        <v>PI.IC.PU.090604.01</v>
      </c>
      <c r="N650" s="171"/>
      <c r="O650" s="171" t="str">
        <f t="shared" si="48"/>
        <v>PH.IC.PU.090604.01</v>
      </c>
      <c r="Q650" s="171" t="str">
        <f t="shared" si="49"/>
        <v>CL.IC.PU.090604.01</v>
      </c>
      <c r="R650" s="145" t="s">
        <v>12465</v>
      </c>
      <c r="S650" s="145">
        <v>718</v>
      </c>
      <c r="AR650" s="145" t="s">
        <v>12773</v>
      </c>
      <c r="AS650" s="145">
        <v>1749</v>
      </c>
    </row>
    <row r="651" spans="1:45" s="145" customFormat="1" ht="16">
      <c r="A651" s="145" t="s">
        <v>5692</v>
      </c>
      <c r="C651" s="170" t="s">
        <v>3690</v>
      </c>
      <c r="D651" s="145" t="s">
        <v>8585</v>
      </c>
      <c r="E651" s="170" t="s">
        <v>6317</v>
      </c>
      <c r="F651" s="145" t="s">
        <v>14636</v>
      </c>
      <c r="G651" s="145" t="s">
        <v>11398</v>
      </c>
      <c r="H651" s="170" t="s">
        <v>11848</v>
      </c>
      <c r="I651" s="145" t="s">
        <v>12157</v>
      </c>
      <c r="J651" s="171" t="str">
        <f t="shared" si="45"/>
        <v>IC.PU.090701</v>
      </c>
      <c r="K651" s="170" t="s">
        <v>2379</v>
      </c>
      <c r="L651" s="145" t="str">
        <f t="shared" si="46"/>
        <v xml:space="preserve">     Drainage none</v>
      </c>
      <c r="M651" s="171" t="str">
        <f t="shared" si="47"/>
        <v>PI.IC.PU.090701.01</v>
      </c>
      <c r="N651" s="171"/>
      <c r="O651" s="171" t="str">
        <f t="shared" si="48"/>
        <v>PH.IC.PU.090701.01</v>
      </c>
      <c r="Q651" s="171" t="str">
        <f t="shared" si="49"/>
        <v>CL.IC.PU.090701.01</v>
      </c>
      <c r="AR651" s="145" t="s">
        <v>12773</v>
      </c>
      <c r="AS651" s="145">
        <v>1749</v>
      </c>
    </row>
    <row r="652" spans="1:45" s="145" customFormat="1" ht="16">
      <c r="A652" s="145" t="s">
        <v>5692</v>
      </c>
      <c r="C652" s="170" t="s">
        <v>3690</v>
      </c>
      <c r="E652" s="170" t="s">
        <v>6317</v>
      </c>
      <c r="F652" s="145" t="s">
        <v>14636</v>
      </c>
      <c r="G652" s="145" t="s">
        <v>14541</v>
      </c>
      <c r="H652" s="170" t="s">
        <v>12030</v>
      </c>
      <c r="I652" s="145" t="s">
        <v>10906</v>
      </c>
      <c r="J652" s="171" t="str">
        <f t="shared" si="45"/>
        <v>IC.PU.090702</v>
      </c>
      <c r="K652" s="170" t="s">
        <v>12175</v>
      </c>
      <c r="L652" s="145" t="str">
        <f t="shared" si="46"/>
        <v xml:space="preserve">     Drainage serosanguineous</v>
      </c>
      <c r="M652" s="171" t="str">
        <f t="shared" si="47"/>
        <v>PI.IC.PU.090702.01</v>
      </c>
      <c r="N652" s="171"/>
      <c r="O652" s="171" t="str">
        <f t="shared" si="48"/>
        <v>PH.IC.PU.090702.01</v>
      </c>
      <c r="Q652" s="171" t="str">
        <f t="shared" si="49"/>
        <v>CL.IC.PU.090702.01</v>
      </c>
      <c r="AR652" s="145" t="s">
        <v>12773</v>
      </c>
      <c r="AS652" s="145">
        <v>1749</v>
      </c>
    </row>
    <row r="653" spans="1:45" s="145" customFormat="1" ht="16">
      <c r="A653" s="145" t="s">
        <v>5692</v>
      </c>
      <c r="C653" s="170" t="s">
        <v>3690</v>
      </c>
      <c r="E653" s="170" t="s">
        <v>6317</v>
      </c>
      <c r="F653" s="145" t="s">
        <v>14636</v>
      </c>
      <c r="G653" s="145" t="s">
        <v>14529</v>
      </c>
      <c r="H653" s="170" t="s">
        <v>12032</v>
      </c>
      <c r="I653" s="145" t="s">
        <v>11883</v>
      </c>
      <c r="J653" s="171" t="str">
        <f t="shared" si="45"/>
        <v>IC.PU.090703</v>
      </c>
      <c r="K653" s="170" t="s">
        <v>12175</v>
      </c>
      <c r="L653" s="145" t="str">
        <f t="shared" si="46"/>
        <v xml:space="preserve">     Drainage bloody</v>
      </c>
      <c r="M653" s="171" t="str">
        <f t="shared" si="47"/>
        <v>PI.IC.PU.090703.01</v>
      </c>
      <c r="N653" s="171"/>
      <c r="O653" s="171" t="str">
        <f t="shared" si="48"/>
        <v>PH.IC.PU.090703.01</v>
      </c>
      <c r="Q653" s="171" t="str">
        <f t="shared" si="49"/>
        <v>CL.IC.PU.090703.01</v>
      </c>
      <c r="AR653" s="145" t="s">
        <v>12773</v>
      </c>
      <c r="AS653" s="145">
        <v>1749</v>
      </c>
    </row>
    <row r="654" spans="1:45" s="145" customFormat="1" ht="16">
      <c r="A654" s="145" t="s">
        <v>5692</v>
      </c>
      <c r="C654" s="170" t="s">
        <v>3690</v>
      </c>
      <c r="E654" s="170" t="s">
        <v>6317</v>
      </c>
      <c r="F654" s="145" t="s">
        <v>14636</v>
      </c>
      <c r="G654" s="145" t="s">
        <v>14530</v>
      </c>
      <c r="H654" s="170" t="s">
        <v>12028</v>
      </c>
      <c r="I654" s="145" t="s">
        <v>11548</v>
      </c>
      <c r="J654" s="171" t="str">
        <f t="shared" si="45"/>
        <v>IC.PU.090704</v>
      </c>
      <c r="K654" s="170" t="s">
        <v>12175</v>
      </c>
      <c r="L654" s="145" t="str">
        <f t="shared" si="46"/>
        <v xml:space="preserve">     Drainage serous</v>
      </c>
      <c r="M654" s="171" t="str">
        <f t="shared" si="47"/>
        <v>PI.IC.PU.090704.01</v>
      </c>
      <c r="N654" s="171"/>
      <c r="O654" s="171" t="str">
        <f t="shared" si="48"/>
        <v>PH.IC.PU.090704.01</v>
      </c>
      <c r="Q654" s="171" t="str">
        <f t="shared" si="49"/>
        <v>CL.IC.PU.090704.01</v>
      </c>
      <c r="AR654" s="145" t="s">
        <v>12773</v>
      </c>
      <c r="AS654" s="145">
        <v>1749</v>
      </c>
    </row>
    <row r="655" spans="1:45" s="145" customFormat="1" ht="16">
      <c r="A655" s="145" t="s">
        <v>5692</v>
      </c>
      <c r="C655" s="170" t="s">
        <v>3690</v>
      </c>
      <c r="E655" s="170" t="s">
        <v>6317</v>
      </c>
      <c r="F655" s="145" t="s">
        <v>14636</v>
      </c>
      <c r="G655" s="145" t="s">
        <v>14531</v>
      </c>
      <c r="H655" s="170" t="s">
        <v>12210</v>
      </c>
      <c r="I655" s="145" t="s">
        <v>11554</v>
      </c>
      <c r="J655" s="171" t="str">
        <f t="shared" si="45"/>
        <v>IC.PU.090705</v>
      </c>
      <c r="K655" s="170" t="s">
        <v>12175</v>
      </c>
      <c r="L655" s="145" t="str">
        <f t="shared" si="46"/>
        <v xml:space="preserve">     Drainage purulent</v>
      </c>
      <c r="M655" s="171" t="str">
        <f t="shared" si="47"/>
        <v>PI.IC.PU.090705.01</v>
      </c>
      <c r="N655" s="171"/>
      <c r="O655" s="171" t="str">
        <f t="shared" si="48"/>
        <v>PH.IC.PU.090705.01</v>
      </c>
      <c r="Q655" s="171" t="str">
        <f t="shared" si="49"/>
        <v>CL.IC.PU.090705.01</v>
      </c>
      <c r="AR655" s="145" t="s">
        <v>12773</v>
      </c>
      <c r="AS655" s="145">
        <v>1749</v>
      </c>
    </row>
    <row r="656" spans="1:45" s="145" customFormat="1" ht="16">
      <c r="A656" s="145" t="s">
        <v>5692</v>
      </c>
      <c r="C656" s="170" t="s">
        <v>3690</v>
      </c>
      <c r="D656" s="145" t="s">
        <v>14532</v>
      </c>
      <c r="E656" s="170" t="s">
        <v>3574</v>
      </c>
      <c r="F656" s="145" t="s">
        <v>14636</v>
      </c>
      <c r="G656" s="145" t="s">
        <v>11363</v>
      </c>
      <c r="H656" s="170" t="s">
        <v>11848</v>
      </c>
      <c r="I656" s="145" t="s">
        <v>12171</v>
      </c>
      <c r="J656" s="171" t="str">
        <f t="shared" si="45"/>
        <v>IC.PU.090801</v>
      </c>
      <c r="K656" s="170" t="s">
        <v>12175</v>
      </c>
      <c r="L656" s="145" t="str">
        <f t="shared" si="46"/>
        <v xml:space="preserve">     None</v>
      </c>
      <c r="M656" s="171" t="str">
        <f t="shared" si="47"/>
        <v>PI.IC.PU.090801.01</v>
      </c>
      <c r="N656" s="171"/>
      <c r="O656" s="171" t="str">
        <f t="shared" si="48"/>
        <v>PH.IC.PU.090801.01</v>
      </c>
      <c r="Q656" s="171" t="str">
        <f t="shared" si="49"/>
        <v>CL.IC.PU.090801.01</v>
      </c>
      <c r="AR656" s="145" t="s">
        <v>12773</v>
      </c>
      <c r="AS656" s="145">
        <v>1749</v>
      </c>
    </row>
    <row r="657" spans="1:45" s="145" customFormat="1" ht="16">
      <c r="A657" s="145" t="s">
        <v>5692</v>
      </c>
      <c r="C657" s="170" t="s">
        <v>3690</v>
      </c>
      <c r="E657" s="170" t="s">
        <v>3574</v>
      </c>
      <c r="F657" s="145" t="s">
        <v>14636</v>
      </c>
      <c r="G657" s="145" t="s">
        <v>14533</v>
      </c>
      <c r="H657" s="170" t="s">
        <v>12030</v>
      </c>
      <c r="I657" s="145" t="s">
        <v>9609</v>
      </c>
      <c r="J657" s="171" t="str">
        <f t="shared" si="45"/>
        <v>IC.PU.090802</v>
      </c>
      <c r="K657" s="170" t="s">
        <v>12175</v>
      </c>
      <c r="L657" s="145" t="str">
        <f t="shared" si="46"/>
        <v xml:space="preserve">     Drainage amount scant</v>
      </c>
      <c r="M657" s="171" t="str">
        <f t="shared" si="47"/>
        <v>PI.IC.PU.090802.01</v>
      </c>
      <c r="N657" s="171"/>
      <c r="O657" s="171" t="str">
        <f t="shared" si="48"/>
        <v>PH.IC.PU.090802.01</v>
      </c>
      <c r="Q657" s="171" t="str">
        <f t="shared" si="49"/>
        <v>CL.IC.PU.090802.01</v>
      </c>
      <c r="AR657" s="145" t="s">
        <v>12773</v>
      </c>
      <c r="AS657" s="145">
        <v>1749</v>
      </c>
    </row>
    <row r="658" spans="1:45" s="145" customFormat="1" ht="16">
      <c r="A658" s="145" t="s">
        <v>5692</v>
      </c>
      <c r="C658" s="170" t="s">
        <v>3690</v>
      </c>
      <c r="E658" s="170" t="s">
        <v>3574</v>
      </c>
      <c r="F658" s="145" t="s">
        <v>14636</v>
      </c>
      <c r="G658" s="145" t="s">
        <v>14534</v>
      </c>
      <c r="H658" s="170" t="s">
        <v>12032</v>
      </c>
      <c r="I658" s="145" t="s">
        <v>9423</v>
      </c>
      <c r="J658" s="171" t="str">
        <f t="shared" si="45"/>
        <v>IC.PU.090803</v>
      </c>
      <c r="K658" s="170" t="s">
        <v>12175</v>
      </c>
      <c r="L658" s="145" t="str">
        <f t="shared" si="46"/>
        <v xml:space="preserve">     Drainage amount small</v>
      </c>
      <c r="M658" s="171" t="str">
        <f t="shared" si="47"/>
        <v>PI.IC.PU.090803.01</v>
      </c>
      <c r="N658" s="171"/>
      <c r="O658" s="171" t="str">
        <f t="shared" si="48"/>
        <v>PH.IC.PU.090803.01</v>
      </c>
      <c r="Q658" s="171" t="str">
        <f t="shared" si="49"/>
        <v>CL.IC.PU.090803.01</v>
      </c>
      <c r="AR658" s="145" t="s">
        <v>12773</v>
      </c>
      <c r="AS658" s="145">
        <v>1749</v>
      </c>
    </row>
    <row r="659" spans="1:45" s="145" customFormat="1" ht="16">
      <c r="A659" s="145" t="s">
        <v>5692</v>
      </c>
      <c r="C659" s="170" t="s">
        <v>3690</v>
      </c>
      <c r="E659" s="170" t="s">
        <v>3574</v>
      </c>
      <c r="F659" s="145" t="s">
        <v>14636</v>
      </c>
      <c r="G659" s="145" t="s">
        <v>14535</v>
      </c>
      <c r="H659" s="170" t="s">
        <v>12028</v>
      </c>
      <c r="I659" s="145" t="s">
        <v>10117</v>
      </c>
      <c r="J659" s="171" t="str">
        <f t="shared" si="45"/>
        <v>IC.PU.090804</v>
      </c>
      <c r="K659" s="170" t="s">
        <v>12175</v>
      </c>
      <c r="L659" s="145" t="str">
        <f t="shared" si="46"/>
        <v xml:space="preserve">     Drainage amount moderate</v>
      </c>
      <c r="M659" s="171" t="str">
        <f t="shared" si="47"/>
        <v>PI.IC.PU.090804.01</v>
      </c>
      <c r="N659" s="171"/>
      <c r="O659" s="171" t="str">
        <f t="shared" si="48"/>
        <v>PH.IC.PU.090804.01</v>
      </c>
      <c r="Q659" s="171" t="str">
        <f t="shared" si="49"/>
        <v>CL.IC.PU.090804.01</v>
      </c>
      <c r="AR659" s="145" t="s">
        <v>12773</v>
      </c>
      <c r="AS659" s="145">
        <v>1749</v>
      </c>
    </row>
    <row r="660" spans="1:45" s="145" customFormat="1" ht="16">
      <c r="A660" s="145" t="s">
        <v>5692</v>
      </c>
      <c r="C660" s="170" t="s">
        <v>3690</v>
      </c>
      <c r="E660" s="170" t="s">
        <v>3574</v>
      </c>
      <c r="F660" s="145" t="s">
        <v>14636</v>
      </c>
      <c r="G660" s="145" t="s">
        <v>14536</v>
      </c>
      <c r="H660" s="170" t="s">
        <v>12210</v>
      </c>
      <c r="I660" s="145" t="s">
        <v>9426</v>
      </c>
      <c r="J660" s="171" t="str">
        <f t="shared" si="45"/>
        <v>IC.PU.090805</v>
      </c>
      <c r="K660" s="170" t="s">
        <v>12175</v>
      </c>
      <c r="L660" s="145" t="str">
        <f t="shared" si="46"/>
        <v xml:space="preserve">     Drainage amount large</v>
      </c>
      <c r="M660" s="171" t="str">
        <f t="shared" si="47"/>
        <v>PI.IC.PU.090805.01</v>
      </c>
      <c r="N660" s="171"/>
      <c r="O660" s="171" t="str">
        <f t="shared" si="48"/>
        <v>PH.IC.PU.090805.01</v>
      </c>
      <c r="Q660" s="171" t="str">
        <f t="shared" si="49"/>
        <v>CL.IC.PU.090805.01</v>
      </c>
      <c r="AR660" s="145" t="s">
        <v>12773</v>
      </c>
      <c r="AS660" s="145">
        <v>1749</v>
      </c>
    </row>
    <row r="661" spans="1:45" s="145" customFormat="1" ht="16">
      <c r="A661" s="145" t="s">
        <v>5692</v>
      </c>
      <c r="C661" s="170" t="s">
        <v>3690</v>
      </c>
      <c r="D661" s="145" t="s">
        <v>14539</v>
      </c>
      <c r="E661" s="170" t="s">
        <v>3690</v>
      </c>
      <c r="F661" s="145" t="s">
        <v>14636</v>
      </c>
      <c r="G661" s="145" t="s">
        <v>14537</v>
      </c>
      <c r="H661" s="170" t="s">
        <v>11848</v>
      </c>
      <c r="I661" s="145" t="s">
        <v>11753</v>
      </c>
      <c r="J661" s="171" t="str">
        <f t="shared" si="45"/>
        <v>IC.PU.090901</v>
      </c>
      <c r="K661" s="170" t="s">
        <v>12175</v>
      </c>
      <c r="L661" s="145" t="str">
        <f t="shared" si="46"/>
        <v xml:space="preserve">     Drainage unchanged</v>
      </c>
      <c r="M661" s="171" t="str">
        <f t="shared" si="47"/>
        <v>PI.IC.PU.090901.01</v>
      </c>
      <c r="N661" s="171"/>
      <c r="O661" s="171" t="str">
        <f t="shared" si="48"/>
        <v>PH.IC.PU.090901.01</v>
      </c>
      <c r="Q661" s="171" t="str">
        <f t="shared" si="49"/>
        <v>CL.IC.PU.090901.01</v>
      </c>
      <c r="AR661" s="145" t="s">
        <v>12773</v>
      </c>
      <c r="AS661" s="145">
        <v>1749</v>
      </c>
    </row>
    <row r="662" spans="1:45" s="145" customFormat="1" ht="16">
      <c r="A662" s="145" t="s">
        <v>5692</v>
      </c>
      <c r="C662" s="170" t="s">
        <v>3690</v>
      </c>
      <c r="E662" s="170" t="s">
        <v>3690</v>
      </c>
      <c r="F662" s="145" t="s">
        <v>14636</v>
      </c>
      <c r="G662" s="145" t="s">
        <v>14538</v>
      </c>
      <c r="H662" s="170" t="s">
        <v>12030</v>
      </c>
      <c r="I662" s="145" t="s">
        <v>11752</v>
      </c>
      <c r="J662" s="171" t="str">
        <f t="shared" si="45"/>
        <v>IC.PU.090902</v>
      </c>
      <c r="K662" s="170" t="s">
        <v>12175</v>
      </c>
      <c r="L662" s="145" t="str">
        <f t="shared" si="46"/>
        <v xml:space="preserve">     Drainage decreasing</v>
      </c>
      <c r="M662" s="171" t="str">
        <f t="shared" si="47"/>
        <v>PI.IC.PU.090902.01</v>
      </c>
      <c r="N662" s="171"/>
      <c r="O662" s="171" t="str">
        <f t="shared" si="48"/>
        <v>PH.IC.PU.090902.01</v>
      </c>
      <c r="Q662" s="171" t="str">
        <f t="shared" si="49"/>
        <v>CL.IC.PU.090902.01</v>
      </c>
      <c r="AR662" s="145" t="s">
        <v>12773</v>
      </c>
      <c r="AS662" s="145">
        <v>1749</v>
      </c>
    </row>
    <row r="663" spans="1:45" s="145" customFormat="1" ht="16">
      <c r="A663" s="145" t="s">
        <v>5692</v>
      </c>
      <c r="C663" s="170" t="s">
        <v>3690</v>
      </c>
      <c r="E663" s="170" t="s">
        <v>3690</v>
      </c>
      <c r="F663" s="145" t="s">
        <v>14636</v>
      </c>
      <c r="G663" s="145" t="s">
        <v>11582</v>
      </c>
      <c r="H663" s="170" t="s">
        <v>12032</v>
      </c>
      <c r="I663" s="145" t="s">
        <v>11583</v>
      </c>
      <c r="J663" s="171" t="str">
        <f t="shared" si="45"/>
        <v>IC.PU.090903</v>
      </c>
      <c r="K663" s="170" t="s">
        <v>12175</v>
      </c>
      <c r="L663" s="145" t="str">
        <f t="shared" si="46"/>
        <v xml:space="preserve">     Drainage increasing</v>
      </c>
      <c r="M663" s="171" t="str">
        <f t="shared" si="47"/>
        <v>PI.IC.PU.090903.01</v>
      </c>
      <c r="N663" s="171"/>
      <c r="O663" s="171" t="str">
        <f t="shared" si="48"/>
        <v>PH.IC.PU.090903.01</v>
      </c>
      <c r="Q663" s="171" t="str">
        <f t="shared" si="49"/>
        <v>CL.IC.PU.090903.01</v>
      </c>
      <c r="AR663" s="145" t="s">
        <v>12773</v>
      </c>
      <c r="AS663" s="145">
        <v>1749</v>
      </c>
    </row>
    <row r="664" spans="1:45" s="167" customFormat="1" ht="15">
      <c r="A664" s="167" t="s">
        <v>5692</v>
      </c>
      <c r="C664" s="61" t="s">
        <v>3690</v>
      </c>
      <c r="D664" s="167" t="s">
        <v>5433</v>
      </c>
      <c r="E664" s="61" t="s">
        <v>3188</v>
      </c>
      <c r="F664" s="167" t="s">
        <v>5389</v>
      </c>
      <c r="G664" s="167" t="s">
        <v>10463</v>
      </c>
      <c r="H664" s="62" t="s">
        <v>11848</v>
      </c>
      <c r="I664" s="167" t="s">
        <v>10463</v>
      </c>
      <c r="J664" s="63" t="str">
        <f t="shared" si="45"/>
        <v>IC.PU.091001</v>
      </c>
      <c r="K664" s="61" t="s">
        <v>12175</v>
      </c>
      <c r="L664" s="167" t="str">
        <f t="shared" si="46"/>
        <v>Present</v>
      </c>
      <c r="M664" s="168" t="str">
        <f t="shared" si="47"/>
        <v>PI.IC.PU.091001.01</v>
      </c>
      <c r="N664" s="168"/>
      <c r="O664" s="168" t="str">
        <f t="shared" si="48"/>
        <v>PH.IC.PU.091001.01</v>
      </c>
      <c r="Q664" s="168" t="str">
        <f t="shared" si="49"/>
        <v>CL.IC.PU.091001.01</v>
      </c>
    </row>
    <row r="665" spans="1:45" s="167" customFormat="1" ht="15">
      <c r="A665" s="167" t="s">
        <v>5692</v>
      </c>
      <c r="C665" s="61" t="s">
        <v>3690</v>
      </c>
      <c r="E665" s="61" t="s">
        <v>3188</v>
      </c>
      <c r="F665" s="167" t="s">
        <v>5389</v>
      </c>
      <c r="G665" s="167" t="s">
        <v>10464</v>
      </c>
      <c r="H665" s="62" t="s">
        <v>12030</v>
      </c>
      <c r="I665" s="167" t="s">
        <v>10464</v>
      </c>
      <c r="J665" s="63" t="str">
        <f t="shared" si="45"/>
        <v>IC.PU.091002</v>
      </c>
      <c r="K665" s="61" t="s">
        <v>12175</v>
      </c>
      <c r="L665" s="167" t="str">
        <f t="shared" si="46"/>
        <v>Absent</v>
      </c>
      <c r="M665" s="168" t="str">
        <f t="shared" si="47"/>
        <v>PI.IC.PU.091002.01</v>
      </c>
      <c r="N665" s="168"/>
      <c r="O665" s="168" t="str">
        <f t="shared" si="48"/>
        <v>PH.IC.PU.091002.01</v>
      </c>
      <c r="Q665" s="168" t="str">
        <f t="shared" si="49"/>
        <v>CL.IC.PU.091002.01</v>
      </c>
    </row>
    <row r="666" spans="1:45" s="167" customFormat="1" ht="15">
      <c r="A666" s="167" t="s">
        <v>5692</v>
      </c>
      <c r="C666" s="61" t="s">
        <v>3690</v>
      </c>
      <c r="D666" s="167" t="s">
        <v>7469</v>
      </c>
      <c r="E666" s="61" t="s">
        <v>5749</v>
      </c>
      <c r="F666" s="167" t="s">
        <v>5390</v>
      </c>
      <c r="G666" s="167" t="s">
        <v>5437</v>
      </c>
      <c r="H666" s="62" t="s">
        <v>11848</v>
      </c>
      <c r="I666" s="167" t="s">
        <v>5438</v>
      </c>
      <c r="J666" s="63" t="str">
        <f t="shared" si="45"/>
        <v>IC.PU.091101</v>
      </c>
      <c r="K666" s="61" t="s">
        <v>12175</v>
      </c>
      <c r="L666" s="167" t="str">
        <f t="shared" si="46"/>
        <v>Anterior right</v>
      </c>
      <c r="M666" s="168" t="str">
        <f t="shared" si="47"/>
        <v>PI.IC.PU.091101.01</v>
      </c>
      <c r="N666" s="168"/>
      <c r="O666" s="168" t="str">
        <f t="shared" si="48"/>
        <v>PH.IC.PU.091101.01</v>
      </c>
      <c r="Q666" s="168" t="str">
        <f t="shared" si="49"/>
        <v>CL.IC.PU.091101.01</v>
      </c>
    </row>
    <row r="667" spans="1:45" s="167" customFormat="1" ht="15">
      <c r="A667" s="167" t="s">
        <v>5692</v>
      </c>
      <c r="C667" s="61" t="s">
        <v>3690</v>
      </c>
      <c r="E667" s="61" t="s">
        <v>5749</v>
      </c>
      <c r="F667" s="167" t="s">
        <v>5390</v>
      </c>
      <c r="G667" s="167" t="s">
        <v>5621</v>
      </c>
      <c r="H667" s="62" t="s">
        <v>12030</v>
      </c>
      <c r="I667" s="167" t="s">
        <v>5440</v>
      </c>
      <c r="J667" s="63" t="str">
        <f t="shared" si="45"/>
        <v>IC.PU.091102</v>
      </c>
      <c r="K667" s="61" t="s">
        <v>12175</v>
      </c>
      <c r="L667" s="167" t="str">
        <f t="shared" si="46"/>
        <v>Anterior left</v>
      </c>
      <c r="M667" s="168" t="str">
        <f t="shared" si="47"/>
        <v>PI.IC.PU.091102.01</v>
      </c>
      <c r="N667" s="168"/>
      <c r="O667" s="168" t="str">
        <f t="shared" si="48"/>
        <v>PH.IC.PU.091102.01</v>
      </c>
      <c r="Q667" s="168" t="str">
        <f t="shared" si="49"/>
        <v>CL.IC.PU.091102.01</v>
      </c>
    </row>
    <row r="668" spans="1:45" s="167" customFormat="1" ht="15">
      <c r="A668" s="167" t="s">
        <v>5692</v>
      </c>
      <c r="C668" s="61" t="s">
        <v>3690</v>
      </c>
      <c r="E668" s="61" t="s">
        <v>5749</v>
      </c>
      <c r="F668" s="167" t="s">
        <v>5390</v>
      </c>
      <c r="G668" s="167" t="s">
        <v>8710</v>
      </c>
      <c r="H668" s="62" t="s">
        <v>12032</v>
      </c>
      <c r="I668" s="167" t="s">
        <v>8710</v>
      </c>
      <c r="J668" s="63" t="str">
        <f t="shared" si="45"/>
        <v>IC.PU.091103</v>
      </c>
      <c r="K668" s="61" t="s">
        <v>12175</v>
      </c>
      <c r="L668" s="167" t="str">
        <f t="shared" si="46"/>
        <v>Mediastinal</v>
      </c>
      <c r="M668" s="168" t="str">
        <f t="shared" si="47"/>
        <v>PI.IC.PU.091103.01</v>
      </c>
      <c r="N668" s="168"/>
      <c r="O668" s="168" t="str">
        <f t="shared" si="48"/>
        <v>PH.IC.PU.091103.01</v>
      </c>
      <c r="Q668" s="168" t="str">
        <f t="shared" si="49"/>
        <v>CL.IC.PU.091103.01</v>
      </c>
    </row>
    <row r="669" spans="1:45" s="167" customFormat="1" ht="15">
      <c r="A669" s="167" t="s">
        <v>5692</v>
      </c>
      <c r="C669" s="61" t="s">
        <v>3690</v>
      </c>
      <c r="E669" s="61" t="s">
        <v>5749</v>
      </c>
      <c r="F669" s="167" t="s">
        <v>5390</v>
      </c>
      <c r="G669" s="167" t="s">
        <v>5441</v>
      </c>
      <c r="H669" s="62" t="s">
        <v>12028</v>
      </c>
      <c r="I669" s="167" t="s">
        <v>5441</v>
      </c>
      <c r="J669" s="63" t="str">
        <f t="shared" si="45"/>
        <v>IC.PU.091104</v>
      </c>
      <c r="K669" s="61" t="s">
        <v>12175</v>
      </c>
      <c r="L669" s="167" t="str">
        <f t="shared" si="46"/>
        <v>Pleural</v>
      </c>
      <c r="M669" s="168" t="str">
        <f t="shared" si="47"/>
        <v>PI.IC.PU.091104.01</v>
      </c>
      <c r="N669" s="168"/>
      <c r="O669" s="168" t="str">
        <f t="shared" si="48"/>
        <v>PH.IC.PU.091104.01</v>
      </c>
      <c r="Q669" s="168" t="str">
        <f t="shared" si="49"/>
        <v>CL.IC.PU.091104.01</v>
      </c>
    </row>
    <row r="670" spans="1:45" s="167" customFormat="1" ht="15">
      <c r="A670" s="167" t="s">
        <v>5692</v>
      </c>
      <c r="C670" s="61" t="s">
        <v>3690</v>
      </c>
      <c r="E670" s="61" t="s">
        <v>5749</v>
      </c>
      <c r="F670" s="167" t="s">
        <v>5390</v>
      </c>
      <c r="G670" s="167" t="s">
        <v>5442</v>
      </c>
      <c r="H670" s="62" t="s">
        <v>12210</v>
      </c>
      <c r="I670" s="167" t="s">
        <v>5443</v>
      </c>
      <c r="J670" s="63" t="str">
        <f t="shared" si="45"/>
        <v>IC.PU.091105</v>
      </c>
      <c r="K670" s="61" t="s">
        <v>12175</v>
      </c>
      <c r="L670" s="167" t="str">
        <f t="shared" si="46"/>
        <v>Posterior right</v>
      </c>
      <c r="M670" s="168" t="str">
        <f t="shared" si="47"/>
        <v>PI.IC.PU.091105.01</v>
      </c>
      <c r="N670" s="168"/>
      <c r="O670" s="168" t="str">
        <f t="shared" si="48"/>
        <v>PH.IC.PU.091105.01</v>
      </c>
      <c r="Q670" s="168" t="str">
        <f t="shared" si="49"/>
        <v>CL.IC.PU.091105.01</v>
      </c>
    </row>
    <row r="671" spans="1:45" s="167" customFormat="1" ht="15">
      <c r="A671" s="167" t="s">
        <v>5692</v>
      </c>
      <c r="C671" s="61" t="s">
        <v>3690</v>
      </c>
      <c r="E671" s="61" t="s">
        <v>5749</v>
      </c>
      <c r="F671" s="167" t="s">
        <v>5390</v>
      </c>
      <c r="G671" s="167" t="s">
        <v>5444</v>
      </c>
      <c r="H671" s="62" t="s">
        <v>12212</v>
      </c>
      <c r="I671" s="167" t="s">
        <v>5445</v>
      </c>
      <c r="J671" s="63" t="str">
        <f t="shared" si="45"/>
        <v>IC.PU.091106</v>
      </c>
      <c r="K671" s="61" t="s">
        <v>12175</v>
      </c>
      <c r="L671" s="167" t="str">
        <f t="shared" si="46"/>
        <v>Posterior left</v>
      </c>
      <c r="M671" s="168" t="str">
        <f t="shared" si="47"/>
        <v>PI.IC.PU.091106.01</v>
      </c>
      <c r="N671" s="168"/>
      <c r="O671" s="168" t="str">
        <f t="shared" si="48"/>
        <v>PH.IC.PU.091106.01</v>
      </c>
      <c r="Q671" s="168" t="str">
        <f t="shared" si="49"/>
        <v>CL.IC.PU.091106.01</v>
      </c>
    </row>
    <row r="672" spans="1:45" s="167" customFormat="1" ht="15">
      <c r="A672" s="167" t="s">
        <v>5692</v>
      </c>
      <c r="C672" s="61" t="s">
        <v>3690</v>
      </c>
      <c r="E672" s="61" t="s">
        <v>5749</v>
      </c>
      <c r="F672" s="167" t="s">
        <v>5390</v>
      </c>
      <c r="G672" s="167" t="s">
        <v>13007</v>
      </c>
      <c r="H672" s="62" t="s">
        <v>6317</v>
      </c>
      <c r="I672" s="167" t="s">
        <v>5446</v>
      </c>
      <c r="J672" s="63" t="str">
        <f t="shared" si="45"/>
        <v>IC.PU.091107</v>
      </c>
      <c r="K672" s="61" t="s">
        <v>2379</v>
      </c>
      <c r="L672" s="167" t="str">
        <f t="shared" si="46"/>
        <v>Mediastinal Sump</v>
      </c>
      <c r="M672" s="168" t="str">
        <f t="shared" si="47"/>
        <v>PI.IC.PU.091107.01</v>
      </c>
      <c r="N672" s="168"/>
      <c r="O672" s="168" t="str">
        <f t="shared" si="48"/>
        <v>PH.IC.PU.091107.01</v>
      </c>
      <c r="Q672" s="168" t="str">
        <f t="shared" si="49"/>
        <v>CL.IC.PU.091107.01</v>
      </c>
      <c r="R672" s="167" t="s">
        <v>12465</v>
      </c>
      <c r="S672" s="167">
        <v>100</v>
      </c>
    </row>
    <row r="673" spans="1:41" s="167" customFormat="1" ht="15">
      <c r="A673" s="167" t="s">
        <v>5692</v>
      </c>
      <c r="C673" s="61" t="s">
        <v>11639</v>
      </c>
      <c r="E673" s="61" t="s">
        <v>5749</v>
      </c>
      <c r="F673" s="167" t="s">
        <v>5390</v>
      </c>
      <c r="G673" s="167" t="s">
        <v>13864</v>
      </c>
      <c r="H673" s="62" t="s">
        <v>11638</v>
      </c>
      <c r="I673" s="167" t="s">
        <v>13867</v>
      </c>
      <c r="J673" s="63" t="str">
        <f t="shared" si="45"/>
        <v>IC.PU.091108</v>
      </c>
      <c r="K673" s="61" t="s">
        <v>12175</v>
      </c>
      <c r="L673" s="167" t="str">
        <f t="shared" si="46"/>
        <v>Pleural right</v>
      </c>
      <c r="M673" s="168" t="str">
        <f t="shared" si="47"/>
        <v>PI.IC.PU.091108.01</v>
      </c>
      <c r="N673" s="168"/>
      <c r="O673" s="168" t="str">
        <f t="shared" si="48"/>
        <v>PH.IC.PU.091108.01</v>
      </c>
      <c r="Q673" s="168" t="str">
        <f t="shared" si="49"/>
        <v>CL.IC.PU.091108.01</v>
      </c>
      <c r="AN673" s="167" t="s">
        <v>12773</v>
      </c>
      <c r="AO673" s="167">
        <v>1521</v>
      </c>
    </row>
    <row r="674" spans="1:41" s="167" customFormat="1" ht="15">
      <c r="A674" s="167" t="s">
        <v>5692</v>
      </c>
      <c r="C674" s="61" t="s">
        <v>11639</v>
      </c>
      <c r="E674" s="61" t="s">
        <v>5749</v>
      </c>
      <c r="F674" s="167" t="s">
        <v>5390</v>
      </c>
      <c r="G674" s="167" t="s">
        <v>13865</v>
      </c>
      <c r="H674" s="62" t="s">
        <v>11639</v>
      </c>
      <c r="I674" s="167" t="s">
        <v>13866</v>
      </c>
      <c r="J674" s="63" t="str">
        <f t="shared" si="45"/>
        <v>IC.PU.091109</v>
      </c>
      <c r="K674" s="61" t="s">
        <v>1</v>
      </c>
      <c r="L674" s="167" t="str">
        <f t="shared" si="46"/>
        <v>Pleural left</v>
      </c>
      <c r="M674" s="168" t="str">
        <f t="shared" si="47"/>
        <v>PI.IC.PU.091109.01</v>
      </c>
      <c r="N674" s="168"/>
      <c r="O674" s="168" t="str">
        <f t="shared" si="48"/>
        <v>PH.IC.PU.091109.01</v>
      </c>
      <c r="Q674" s="168" t="str">
        <f t="shared" si="49"/>
        <v>CL.IC.PU.091109.01</v>
      </c>
      <c r="AN674" s="167" t="s">
        <v>12773</v>
      </c>
      <c r="AO674" s="167">
        <v>1521</v>
      </c>
    </row>
    <row r="675" spans="1:41" s="167" customFormat="1" ht="15">
      <c r="A675" s="167" t="s">
        <v>5692</v>
      </c>
      <c r="C675" s="61" t="s">
        <v>3690</v>
      </c>
      <c r="D675" s="167" t="s">
        <v>8040</v>
      </c>
      <c r="E675" s="61" t="s">
        <v>3064</v>
      </c>
      <c r="F675" s="167" t="s">
        <v>5561</v>
      </c>
      <c r="G675" s="167" t="s">
        <v>11363</v>
      </c>
      <c r="H675" s="62" t="s">
        <v>11848</v>
      </c>
      <c r="I675" s="167" t="s">
        <v>12157</v>
      </c>
      <c r="J675" s="63" t="str">
        <f t="shared" si="45"/>
        <v>IC.PU.091201</v>
      </c>
      <c r="K675" s="61" t="s">
        <v>2379</v>
      </c>
      <c r="L675" s="167" t="str">
        <f t="shared" si="46"/>
        <v xml:space="preserve">     None</v>
      </c>
      <c r="M675" s="168" t="str">
        <f t="shared" si="47"/>
        <v>PI.IC.PU.091201.01</v>
      </c>
      <c r="N675" s="168"/>
      <c r="O675" s="168" t="str">
        <f t="shared" si="48"/>
        <v>PH.IC.PU.091201.01</v>
      </c>
      <c r="Q675" s="168" t="str">
        <f t="shared" si="49"/>
        <v>CL.IC.PU.091201.01</v>
      </c>
    </row>
    <row r="676" spans="1:41" s="167" customFormat="1" ht="15">
      <c r="A676" s="167" t="s">
        <v>5692</v>
      </c>
      <c r="C676" s="61" t="s">
        <v>3690</v>
      </c>
      <c r="E676" s="61" t="s">
        <v>3064</v>
      </c>
      <c r="F676" s="167" t="s">
        <v>5561</v>
      </c>
      <c r="G676" s="167" t="s">
        <v>11860</v>
      </c>
      <c r="H676" s="62" t="s">
        <v>12030</v>
      </c>
      <c r="I676" s="167" t="s">
        <v>10192</v>
      </c>
      <c r="J676" s="63" t="str">
        <f t="shared" si="45"/>
        <v>IC.PU.091202</v>
      </c>
      <c r="K676" s="61" t="s">
        <v>12175</v>
      </c>
      <c r="L676" s="167" t="str">
        <f t="shared" si="46"/>
        <v xml:space="preserve">     Sutured</v>
      </c>
      <c r="M676" s="168" t="str">
        <f t="shared" si="47"/>
        <v>PI.IC.PU.091202.01</v>
      </c>
      <c r="N676" s="168"/>
      <c r="O676" s="168" t="str">
        <f t="shared" si="48"/>
        <v>PH.IC.PU.091202.01</v>
      </c>
      <c r="Q676" s="168" t="str">
        <f t="shared" si="49"/>
        <v>CL.IC.PU.091202.01</v>
      </c>
    </row>
    <row r="677" spans="1:41" s="167" customFormat="1" ht="15">
      <c r="A677" s="167" t="s">
        <v>5692</v>
      </c>
      <c r="C677" s="61" t="s">
        <v>3690</v>
      </c>
      <c r="E677" s="61" t="s">
        <v>3064</v>
      </c>
      <c r="F677" s="167" t="s">
        <v>5561</v>
      </c>
      <c r="G677" s="167" t="s">
        <v>5448</v>
      </c>
      <c r="H677" s="62" t="s">
        <v>12032</v>
      </c>
      <c r="I677" s="167" t="s">
        <v>11859</v>
      </c>
      <c r="J677" s="63" t="str">
        <f t="shared" si="45"/>
        <v>IC.PU.091203</v>
      </c>
      <c r="K677" s="61" t="s">
        <v>12175</v>
      </c>
      <c r="L677" s="167" t="str">
        <f t="shared" si="46"/>
        <v xml:space="preserve">     Commercial device</v>
      </c>
      <c r="M677" s="168" t="str">
        <f t="shared" si="47"/>
        <v>PI.IC.PU.091203.01</v>
      </c>
      <c r="N677" s="168"/>
      <c r="O677" s="168" t="str">
        <f t="shared" si="48"/>
        <v>PH.IC.PU.091203.01</v>
      </c>
      <c r="Q677" s="168" t="str">
        <f t="shared" si="49"/>
        <v>CL.IC.PU.091203.01</v>
      </c>
    </row>
    <row r="678" spans="1:41" s="167" customFormat="1" ht="15">
      <c r="A678" s="167" t="s">
        <v>5692</v>
      </c>
      <c r="C678" s="61" t="s">
        <v>3690</v>
      </c>
      <c r="D678" s="167" t="s">
        <v>5627</v>
      </c>
      <c r="E678" s="61" t="s">
        <v>5560</v>
      </c>
      <c r="F678" s="167" t="s">
        <v>5561</v>
      </c>
      <c r="G678" s="167" t="s">
        <v>5628</v>
      </c>
      <c r="H678" s="62" t="s">
        <v>11848</v>
      </c>
      <c r="I678" s="167" t="s">
        <v>5452</v>
      </c>
      <c r="J678" s="63" t="str">
        <f t="shared" si="45"/>
        <v>IC.PU.091301</v>
      </c>
      <c r="K678" s="61" t="s">
        <v>12175</v>
      </c>
      <c r="L678" s="167" t="str">
        <f t="shared" si="46"/>
        <v xml:space="preserve">     Chest tube connection banded</v>
      </c>
      <c r="M678" s="168" t="str">
        <f t="shared" si="47"/>
        <v>PI.IC.PU.091301.01</v>
      </c>
      <c r="N678" s="168"/>
      <c r="O678" s="168" t="str">
        <f t="shared" si="48"/>
        <v>PH.IC.PU.091301.01</v>
      </c>
      <c r="Q678" s="168" t="str">
        <f t="shared" si="49"/>
        <v>CL.IC.PU.091301.01</v>
      </c>
    </row>
    <row r="679" spans="1:41" s="167" customFormat="1" ht="15">
      <c r="A679" s="167" t="s">
        <v>5692</v>
      </c>
      <c r="C679" s="61" t="s">
        <v>3690</v>
      </c>
      <c r="E679" s="61" t="s">
        <v>5560</v>
      </c>
      <c r="F679" s="167" t="s">
        <v>5561</v>
      </c>
      <c r="G679" s="167" t="s">
        <v>5453</v>
      </c>
      <c r="H679" s="62" t="s">
        <v>12030</v>
      </c>
      <c r="I679" s="167" t="s">
        <v>5454</v>
      </c>
      <c r="J679" s="63" t="str">
        <f t="shared" si="45"/>
        <v>IC.PU.091302</v>
      </c>
      <c r="K679" s="61" t="s">
        <v>12175</v>
      </c>
      <c r="L679" s="167" t="str">
        <f t="shared" si="46"/>
        <v xml:space="preserve">     Chest tube bands replaced</v>
      </c>
      <c r="M679" s="168" t="str">
        <f t="shared" si="47"/>
        <v>PI.IC.PU.091302.01</v>
      </c>
      <c r="N679" s="168"/>
      <c r="O679" s="168" t="str">
        <f t="shared" si="48"/>
        <v>PH.IC.PU.091302.01</v>
      </c>
      <c r="Q679" s="168" t="str">
        <f t="shared" si="49"/>
        <v>CL.IC.PU.091302.01</v>
      </c>
    </row>
    <row r="680" spans="1:41" s="167" customFormat="1" ht="15">
      <c r="A680" s="167" t="s">
        <v>5692</v>
      </c>
      <c r="C680" s="61" t="s">
        <v>3690</v>
      </c>
      <c r="D680" s="167" t="s">
        <v>7911</v>
      </c>
      <c r="E680" s="61" t="s">
        <v>4082</v>
      </c>
      <c r="F680" s="167" t="s">
        <v>5561</v>
      </c>
      <c r="G680" s="167" t="s">
        <v>10531</v>
      </c>
      <c r="H680" s="62" t="s">
        <v>11848</v>
      </c>
      <c r="I680" s="167" t="s">
        <v>10532</v>
      </c>
      <c r="J680" s="63" t="str">
        <f t="shared" si="45"/>
        <v>IC.PU.091401</v>
      </c>
      <c r="K680" s="61" t="s">
        <v>12175</v>
      </c>
      <c r="L680" s="167" t="str">
        <f t="shared" si="46"/>
        <v xml:space="preserve">     Within normal limits</v>
      </c>
      <c r="M680" s="168" t="str">
        <f t="shared" si="47"/>
        <v>PI.IC.PU.091401.01</v>
      </c>
      <c r="N680" s="168"/>
      <c r="O680" s="168" t="str">
        <f t="shared" si="48"/>
        <v>PH.IC.PU.091401.01</v>
      </c>
      <c r="Q680" s="168" t="str">
        <f t="shared" si="49"/>
        <v>CL.IC.PU.091401.01</v>
      </c>
    </row>
    <row r="681" spans="1:41" s="167" customFormat="1" ht="15">
      <c r="A681" s="167" t="s">
        <v>5692</v>
      </c>
      <c r="C681" s="61" t="s">
        <v>3690</v>
      </c>
      <c r="E681" s="61" t="s">
        <v>4082</v>
      </c>
      <c r="F681" s="167" t="s">
        <v>5561</v>
      </c>
      <c r="G681" s="167" t="s">
        <v>11799</v>
      </c>
      <c r="H681" s="62" t="s">
        <v>12030</v>
      </c>
      <c r="I681" s="167" t="s">
        <v>11800</v>
      </c>
      <c r="J681" s="63" t="str">
        <f t="shared" si="45"/>
        <v>IC.PU.091402</v>
      </c>
      <c r="K681" s="61" t="s">
        <v>12175</v>
      </c>
      <c r="L681" s="167" t="str">
        <f t="shared" si="46"/>
        <v xml:space="preserve">     Swelling</v>
      </c>
      <c r="M681" s="168" t="str">
        <f t="shared" si="47"/>
        <v>PI.IC.PU.091402.01</v>
      </c>
      <c r="N681" s="168"/>
      <c r="O681" s="168" t="str">
        <f t="shared" si="48"/>
        <v>PH.IC.PU.091402.01</v>
      </c>
      <c r="Q681" s="168" t="str">
        <f t="shared" si="49"/>
        <v>CL.IC.PU.091402.01</v>
      </c>
    </row>
    <row r="682" spans="1:41" s="167" customFormat="1" ht="15">
      <c r="A682" s="167" t="s">
        <v>5692</v>
      </c>
      <c r="C682" s="61" t="s">
        <v>3690</v>
      </c>
      <c r="E682" s="61" t="s">
        <v>4082</v>
      </c>
      <c r="F682" s="167" t="s">
        <v>5561</v>
      </c>
      <c r="G682" s="167" t="s">
        <v>11791</v>
      </c>
      <c r="H682" s="62" t="s">
        <v>12032</v>
      </c>
      <c r="I682" s="167" t="s">
        <v>11792</v>
      </c>
      <c r="J682" s="63" t="str">
        <f t="shared" ref="J682:J757" si="50">CONCATENATE("IC.PU.",C682,E682,H682)</f>
        <v>IC.PU.091403</v>
      </c>
      <c r="K682" s="61" t="s">
        <v>12175</v>
      </c>
      <c r="L682" s="167" t="str">
        <f t="shared" ref="L682:L757" si="51">G682</f>
        <v xml:space="preserve">     Hematoma</v>
      </c>
      <c r="M682" s="168" t="str">
        <f t="shared" ref="M682:M757" si="52">CONCATENATE("PI.",J682,".",K682)</f>
        <v>PI.IC.PU.091403.01</v>
      </c>
      <c r="N682" s="168"/>
      <c r="O682" s="168" t="str">
        <f t="shared" ref="O682:O757" si="53">CONCATENATE("PH.",J682,".",K682)</f>
        <v>PH.IC.PU.091403.01</v>
      </c>
      <c r="Q682" s="168" t="str">
        <f t="shared" ref="Q682:Q757" si="54">CONCATENATE("CL.",J682,".",K682)</f>
        <v>CL.IC.PU.091403.01</v>
      </c>
    </row>
    <row r="683" spans="1:41" s="167" customFormat="1" ht="15">
      <c r="A683" s="167" t="s">
        <v>5692</v>
      </c>
      <c r="C683" s="61" t="s">
        <v>3690</v>
      </c>
      <c r="E683" s="61" t="s">
        <v>4082</v>
      </c>
      <c r="F683" s="167" t="s">
        <v>5561</v>
      </c>
      <c r="G683" s="167" t="s">
        <v>10537</v>
      </c>
      <c r="H683" s="62" t="s">
        <v>12028</v>
      </c>
      <c r="I683" s="167" t="s">
        <v>10538</v>
      </c>
      <c r="J683" s="63" t="str">
        <f t="shared" si="50"/>
        <v>IC.PU.091404</v>
      </c>
      <c r="K683" s="61" t="s">
        <v>12175</v>
      </c>
      <c r="L683" s="167" t="str">
        <f t="shared" si="51"/>
        <v xml:space="preserve">     Bruising</v>
      </c>
      <c r="M683" s="168" t="str">
        <f t="shared" si="52"/>
        <v>PI.IC.PU.091404.01</v>
      </c>
      <c r="N683" s="168"/>
      <c r="O683" s="168" t="str">
        <f t="shared" si="53"/>
        <v>PH.IC.PU.091404.01</v>
      </c>
      <c r="Q683" s="168" t="str">
        <f t="shared" si="54"/>
        <v>CL.IC.PU.091404.01</v>
      </c>
    </row>
    <row r="684" spans="1:41" s="167" customFormat="1" ht="15">
      <c r="A684" s="167" t="s">
        <v>5692</v>
      </c>
      <c r="C684" s="61" t="s">
        <v>3690</v>
      </c>
      <c r="E684" s="61" t="s">
        <v>4082</v>
      </c>
      <c r="F684" s="167" t="s">
        <v>5561</v>
      </c>
      <c r="G684" s="167" t="s">
        <v>5455</v>
      </c>
      <c r="H684" s="62" t="s">
        <v>12210</v>
      </c>
      <c r="I684" s="167" t="s">
        <v>5456</v>
      </c>
      <c r="J684" s="63" t="str">
        <f t="shared" si="50"/>
        <v>IC.PU.091405</v>
      </c>
      <c r="K684" s="61" t="s">
        <v>12175</v>
      </c>
      <c r="L684" s="167" t="str">
        <f t="shared" si="51"/>
        <v xml:space="preserve">     Crepitus:  specify extent</v>
      </c>
      <c r="M684" s="168" t="str">
        <f t="shared" si="52"/>
        <v>PI.IC.PU.091405.01</v>
      </c>
      <c r="N684" s="168"/>
      <c r="O684" s="168" t="str">
        <f t="shared" si="53"/>
        <v>PH.IC.PU.091405.01</v>
      </c>
      <c r="Q684" s="168" t="str">
        <f t="shared" si="54"/>
        <v>CL.IC.PU.091405.01</v>
      </c>
    </row>
    <row r="685" spans="1:41" s="167" customFormat="1" ht="15">
      <c r="A685" s="167" t="s">
        <v>5692</v>
      </c>
      <c r="C685" s="61" t="s">
        <v>3690</v>
      </c>
      <c r="E685" s="61" t="s">
        <v>4082</v>
      </c>
      <c r="F685" s="167" t="s">
        <v>5561</v>
      </c>
      <c r="G685" s="167" t="s">
        <v>10541</v>
      </c>
      <c r="H685" s="62" t="s">
        <v>12212</v>
      </c>
      <c r="I685" s="167" t="s">
        <v>12207</v>
      </c>
      <c r="J685" s="63" t="str">
        <f t="shared" si="50"/>
        <v>IC.PU.091406</v>
      </c>
      <c r="K685" s="61" t="s">
        <v>12175</v>
      </c>
      <c r="L685" s="167" t="str">
        <f t="shared" si="51"/>
        <v xml:space="preserve">     Unable to assess due to dressing</v>
      </c>
      <c r="M685" s="168" t="str">
        <f t="shared" si="52"/>
        <v>PI.IC.PU.091406.01</v>
      </c>
      <c r="N685" s="168"/>
      <c r="O685" s="168" t="str">
        <f t="shared" si="53"/>
        <v>PH.IC.PU.091406.01</v>
      </c>
      <c r="Q685" s="168" t="str">
        <f t="shared" si="54"/>
        <v>CL.IC.PU.091406.01</v>
      </c>
    </row>
    <row r="686" spans="1:41" s="167" customFormat="1" ht="15">
      <c r="A686" s="167" t="s">
        <v>5692</v>
      </c>
      <c r="C686" s="61" t="s">
        <v>3690</v>
      </c>
      <c r="E686" s="61" t="s">
        <v>4082</v>
      </c>
      <c r="F686" s="167" t="s">
        <v>5561</v>
      </c>
      <c r="G686" s="167" t="s">
        <v>10529</v>
      </c>
      <c r="H686" s="62" t="s">
        <v>12225</v>
      </c>
      <c r="I686" s="167" t="s">
        <v>10478</v>
      </c>
      <c r="J686" s="63" t="str">
        <f t="shared" si="50"/>
        <v>IC.PU.091407</v>
      </c>
      <c r="K686" s="61" t="s">
        <v>12175</v>
      </c>
      <c r="L686" s="167" t="str">
        <f t="shared" si="51"/>
        <v xml:space="preserve">     Other: specify</v>
      </c>
      <c r="M686" s="168" t="str">
        <f t="shared" si="52"/>
        <v>PI.IC.PU.091407.01</v>
      </c>
      <c r="N686" s="168"/>
      <c r="O686" s="168" t="str">
        <f t="shared" si="53"/>
        <v>PH.IC.PU.091407.01</v>
      </c>
      <c r="Q686" s="168" t="str">
        <f t="shared" si="54"/>
        <v>CL.IC.PU.091407.01</v>
      </c>
    </row>
    <row r="687" spans="1:41" s="167" customFormat="1" ht="15">
      <c r="A687" s="167" t="s">
        <v>5692</v>
      </c>
      <c r="C687" s="61" t="s">
        <v>3690</v>
      </c>
      <c r="E687" s="61" t="s">
        <v>4082</v>
      </c>
      <c r="F687" s="167" t="s">
        <v>5561</v>
      </c>
      <c r="G687" s="167" t="s">
        <v>11789</v>
      </c>
      <c r="H687" s="62" t="s">
        <v>11638</v>
      </c>
      <c r="I687" s="167" t="s">
        <v>11790</v>
      </c>
      <c r="J687" s="63" t="str">
        <f t="shared" si="50"/>
        <v>IC.PU.091408</v>
      </c>
      <c r="K687" s="61" t="s">
        <v>12175</v>
      </c>
      <c r="L687" s="167" t="str">
        <f t="shared" si="51"/>
        <v xml:space="preserve">     Erythema</v>
      </c>
      <c r="M687" s="168" t="str">
        <f t="shared" si="52"/>
        <v>PI.IC.PU.091408.01</v>
      </c>
      <c r="N687" s="168"/>
      <c r="O687" s="168" t="str">
        <f t="shared" si="53"/>
        <v>PH.IC.PU.091408.01</v>
      </c>
      <c r="Q687" s="168" t="str">
        <f t="shared" si="54"/>
        <v>CL.IC.PU.091408.01</v>
      </c>
    </row>
    <row r="688" spans="1:41" s="167" customFormat="1" ht="15">
      <c r="A688" s="167" t="s">
        <v>5692</v>
      </c>
      <c r="C688" s="61" t="s">
        <v>3690</v>
      </c>
      <c r="D688" s="167" t="s">
        <v>10124</v>
      </c>
      <c r="E688" s="61" t="s">
        <v>7456</v>
      </c>
      <c r="F688" s="167" t="s">
        <v>5562</v>
      </c>
      <c r="G688" s="167" t="s">
        <v>5458</v>
      </c>
      <c r="H688" s="62" t="s">
        <v>11848</v>
      </c>
      <c r="I688" s="167" t="s">
        <v>5459</v>
      </c>
      <c r="J688" s="63" t="str">
        <f t="shared" si="50"/>
        <v>IC.PU.091501</v>
      </c>
      <c r="K688" s="61" t="s">
        <v>12175</v>
      </c>
      <c r="L688" s="167" t="str">
        <f t="shared" si="51"/>
        <v>Negative 20 centimeters</v>
      </c>
      <c r="M688" s="168" t="str">
        <f t="shared" si="52"/>
        <v>PI.IC.PU.091501.01</v>
      </c>
      <c r="N688" s="168"/>
      <c r="O688" s="168" t="str">
        <f t="shared" si="53"/>
        <v>PH.IC.PU.091501.01</v>
      </c>
      <c r="Q688" s="168" t="str">
        <f t="shared" si="54"/>
        <v>CL.IC.PU.091501.01</v>
      </c>
    </row>
    <row r="689" spans="1:31" s="167" customFormat="1" ht="15">
      <c r="A689" s="167" t="s">
        <v>5692</v>
      </c>
      <c r="C689" s="61" t="s">
        <v>3690</v>
      </c>
      <c r="E689" s="61" t="s">
        <v>7456</v>
      </c>
      <c r="F689" s="167" t="s">
        <v>5562</v>
      </c>
      <c r="G689" s="167" t="s">
        <v>5460</v>
      </c>
      <c r="H689" s="62" t="s">
        <v>12030</v>
      </c>
      <c r="I689" s="167" t="s">
        <v>5641</v>
      </c>
      <c r="J689" s="63" t="str">
        <f t="shared" si="50"/>
        <v>IC.PU.091502</v>
      </c>
      <c r="K689" s="61" t="s">
        <v>12175</v>
      </c>
      <c r="L689" s="167" t="str">
        <f t="shared" si="51"/>
        <v>Water seal</v>
      </c>
      <c r="M689" s="168" t="str">
        <f t="shared" si="52"/>
        <v>PI.IC.PU.091502.01</v>
      </c>
      <c r="N689" s="168"/>
      <c r="O689" s="168" t="str">
        <f t="shared" si="53"/>
        <v>PH.IC.PU.091502.01</v>
      </c>
      <c r="Q689" s="168" t="str">
        <f t="shared" si="54"/>
        <v>CL.IC.PU.091502.01</v>
      </c>
    </row>
    <row r="690" spans="1:31" s="167" customFormat="1" ht="15">
      <c r="A690" s="167" t="s">
        <v>5692</v>
      </c>
      <c r="C690" s="61" t="s">
        <v>3690</v>
      </c>
      <c r="E690" s="61" t="s">
        <v>7456</v>
      </c>
      <c r="F690" s="167" t="s">
        <v>5562</v>
      </c>
      <c r="G690" s="167" t="s">
        <v>5642</v>
      </c>
      <c r="H690" s="62" t="s">
        <v>12032</v>
      </c>
      <c r="I690" s="167" t="s">
        <v>5643</v>
      </c>
      <c r="J690" s="63" t="str">
        <f t="shared" si="50"/>
        <v>IC.PU.091503</v>
      </c>
      <c r="K690" s="61" t="s">
        <v>12175</v>
      </c>
      <c r="L690" s="167" t="str">
        <f t="shared" si="51"/>
        <v>Negative 10 centimeters</v>
      </c>
      <c r="M690" s="168" t="str">
        <f t="shared" si="52"/>
        <v>PI.IC.PU.091503.01</v>
      </c>
      <c r="N690" s="168"/>
      <c r="O690" s="168" t="str">
        <f t="shared" si="53"/>
        <v>PH.IC.PU.091503.01</v>
      </c>
      <c r="Q690" s="168" t="str">
        <f t="shared" si="54"/>
        <v>CL.IC.PU.091503.01</v>
      </c>
    </row>
    <row r="691" spans="1:31" s="167" customFormat="1" ht="15">
      <c r="A691" s="167" t="s">
        <v>5692</v>
      </c>
      <c r="C691" s="61" t="s">
        <v>3690</v>
      </c>
      <c r="E691" s="61" t="s">
        <v>7456</v>
      </c>
      <c r="F691" s="167" t="s">
        <v>5562</v>
      </c>
      <c r="G691" s="167" t="s">
        <v>5650</v>
      </c>
      <c r="H691" s="62" t="s">
        <v>12028</v>
      </c>
      <c r="I691" s="167" t="s">
        <v>5651</v>
      </c>
      <c r="J691" s="63" t="str">
        <f t="shared" si="50"/>
        <v>IC.PU.091504</v>
      </c>
      <c r="K691" s="61" t="s">
        <v>12175</v>
      </c>
      <c r="L691" s="167" t="str">
        <f t="shared" si="51"/>
        <v>Negative 30 centimeters</v>
      </c>
      <c r="M691" s="168" t="str">
        <f t="shared" si="52"/>
        <v>PI.IC.PU.091504.01</v>
      </c>
      <c r="N691" s="168"/>
      <c r="O691" s="168" t="str">
        <f t="shared" si="53"/>
        <v>PH.IC.PU.091504.01</v>
      </c>
      <c r="Q691" s="168" t="str">
        <f t="shared" si="54"/>
        <v>CL.IC.PU.091504.01</v>
      </c>
    </row>
    <row r="692" spans="1:31" s="167" customFormat="1" ht="15">
      <c r="A692" s="167" t="s">
        <v>5692</v>
      </c>
      <c r="C692" s="61" t="s">
        <v>3690</v>
      </c>
      <c r="E692" s="61" t="s">
        <v>7456</v>
      </c>
      <c r="F692" s="167" t="s">
        <v>5562</v>
      </c>
      <c r="G692" s="167" t="s">
        <v>5469</v>
      </c>
      <c r="H692" s="62" t="s">
        <v>12210</v>
      </c>
      <c r="I692" s="167" t="s">
        <v>5470</v>
      </c>
      <c r="J692" s="63" t="str">
        <f t="shared" si="50"/>
        <v>IC.PU.091505</v>
      </c>
      <c r="K692" s="61" t="s">
        <v>12175</v>
      </c>
      <c r="L692" s="167" t="str">
        <f t="shared" si="51"/>
        <v>Negative 40 centimeters</v>
      </c>
      <c r="M692" s="168" t="str">
        <f t="shared" si="52"/>
        <v>PI.IC.PU.091505.01</v>
      </c>
      <c r="N692" s="168"/>
      <c r="O692" s="168" t="str">
        <f t="shared" si="53"/>
        <v>PH.IC.PU.091505.01</v>
      </c>
      <c r="Q692" s="168" t="str">
        <f t="shared" si="54"/>
        <v>CL.IC.PU.091505.01</v>
      </c>
    </row>
    <row r="693" spans="1:31" s="167" customFormat="1" ht="15">
      <c r="A693" s="167" t="s">
        <v>5692</v>
      </c>
      <c r="C693" s="61" t="s">
        <v>3690</v>
      </c>
      <c r="E693" s="61" t="s">
        <v>7456</v>
      </c>
      <c r="F693" s="167" t="s">
        <v>5562</v>
      </c>
      <c r="G693" s="167" t="s">
        <v>5467</v>
      </c>
      <c r="H693" s="62" t="s">
        <v>12212</v>
      </c>
      <c r="I693" s="167" t="s">
        <v>10046</v>
      </c>
      <c r="J693" s="63" t="str">
        <f t="shared" si="50"/>
        <v>IC.PU.091506</v>
      </c>
      <c r="K693" s="61" t="s">
        <v>12175</v>
      </c>
      <c r="L693" s="167" t="str">
        <f t="shared" si="51"/>
        <v xml:space="preserve">Gravity </v>
      </c>
      <c r="M693" s="168" t="str">
        <f t="shared" si="52"/>
        <v>PI.IC.PU.091506.01</v>
      </c>
      <c r="N693" s="168"/>
      <c r="O693" s="168" t="str">
        <f t="shared" si="53"/>
        <v>PH.IC.PU.091506.01</v>
      </c>
      <c r="Q693" s="168" t="str">
        <f t="shared" si="54"/>
        <v>CL.IC.PU.091506.01</v>
      </c>
    </row>
    <row r="694" spans="1:31" s="167" customFormat="1" ht="15">
      <c r="A694" s="167" t="s">
        <v>5692</v>
      </c>
      <c r="C694" s="61" t="s">
        <v>3690</v>
      </c>
      <c r="E694" s="61" t="s">
        <v>7456</v>
      </c>
      <c r="F694" s="167" t="s">
        <v>5562</v>
      </c>
      <c r="G694" s="167" t="s">
        <v>10300</v>
      </c>
      <c r="H694" s="62" t="s">
        <v>12225</v>
      </c>
      <c r="I694" s="167" t="s">
        <v>10300</v>
      </c>
      <c r="J694" s="63" t="str">
        <f t="shared" si="50"/>
        <v>IC.PU.091507</v>
      </c>
      <c r="K694" s="61" t="s">
        <v>12175</v>
      </c>
      <c r="L694" s="167" t="str">
        <f t="shared" si="51"/>
        <v>Clamped</v>
      </c>
      <c r="M694" s="168" t="str">
        <f t="shared" si="52"/>
        <v>PI.IC.PU.091507.01</v>
      </c>
      <c r="N694" s="168"/>
      <c r="O694" s="168" t="str">
        <f t="shared" si="53"/>
        <v>PH.IC.PU.091507.01</v>
      </c>
      <c r="Q694" s="168" t="str">
        <f t="shared" si="54"/>
        <v>CL.IC.PU.091507.01</v>
      </c>
    </row>
    <row r="695" spans="1:31" s="167" customFormat="1" ht="15">
      <c r="A695" s="167" t="s">
        <v>5692</v>
      </c>
      <c r="C695" s="61" t="s">
        <v>3690</v>
      </c>
      <c r="E695" s="61" t="s">
        <v>7456</v>
      </c>
      <c r="F695" s="167" t="s">
        <v>5562</v>
      </c>
      <c r="G695" s="167" t="s">
        <v>10478</v>
      </c>
      <c r="H695" s="62" t="s">
        <v>11638</v>
      </c>
      <c r="I695" s="167" t="s">
        <v>12437</v>
      </c>
      <c r="J695" s="63" t="str">
        <f t="shared" si="50"/>
        <v>IC.PU.091508</v>
      </c>
      <c r="K695" s="61" t="s">
        <v>12175</v>
      </c>
      <c r="L695" s="167" t="str">
        <f t="shared" si="51"/>
        <v>Other: specify</v>
      </c>
      <c r="M695" s="168" t="str">
        <f t="shared" si="52"/>
        <v>PI.IC.PU.091508.01</v>
      </c>
      <c r="N695" s="168"/>
      <c r="O695" s="168" t="str">
        <f t="shared" si="53"/>
        <v>PH.IC.PU.091508.01</v>
      </c>
      <c r="Q695" s="168" t="str">
        <f t="shared" si="54"/>
        <v>CL.IC.PU.091508.01</v>
      </c>
    </row>
    <row r="696" spans="1:31" s="167" customFormat="1" ht="15">
      <c r="A696" s="167" t="s">
        <v>5692</v>
      </c>
      <c r="C696" s="61" t="s">
        <v>2824</v>
      </c>
      <c r="D696" s="167" t="s">
        <v>2447</v>
      </c>
      <c r="E696" s="61" t="s">
        <v>2698</v>
      </c>
      <c r="F696" s="167" t="s">
        <v>2825</v>
      </c>
      <c r="G696" s="167" t="s">
        <v>2449</v>
      </c>
      <c r="H696" s="62" t="s">
        <v>2568</v>
      </c>
      <c r="I696" s="167" t="s">
        <v>2569</v>
      </c>
      <c r="J696" s="63" t="str">
        <f t="shared" si="50"/>
        <v>IC.PU.091601</v>
      </c>
      <c r="K696" s="61" t="s">
        <v>12175</v>
      </c>
      <c r="L696" s="167" t="str">
        <f t="shared" si="51"/>
        <v>Insertion Date</v>
      </c>
      <c r="M696" s="168" t="str">
        <f t="shared" si="52"/>
        <v>PI.IC.PU.091601.01</v>
      </c>
      <c r="N696" s="168"/>
      <c r="O696" s="168" t="str">
        <f t="shared" si="53"/>
        <v>PH.IC.PU.091601.01</v>
      </c>
      <c r="Q696" s="168" t="str">
        <f t="shared" si="54"/>
        <v>CL.IC.PU.091601.01</v>
      </c>
      <c r="V696" s="167" t="s">
        <v>2831</v>
      </c>
      <c r="W696" s="167">
        <v>1052</v>
      </c>
    </row>
    <row r="697" spans="1:31" s="88" customFormat="1" ht="15">
      <c r="A697" s="84" t="s">
        <v>5692</v>
      </c>
      <c r="B697" s="84"/>
      <c r="C697" s="61" t="s">
        <v>2453</v>
      </c>
      <c r="D697" s="84" t="s">
        <v>8679</v>
      </c>
      <c r="E697" s="90" t="s">
        <v>12715</v>
      </c>
      <c r="F697" s="84" t="s">
        <v>12982</v>
      </c>
      <c r="G697" s="84" t="s">
        <v>10123</v>
      </c>
      <c r="H697" s="91" t="s">
        <v>12930</v>
      </c>
      <c r="I697" s="84" t="s">
        <v>11841</v>
      </c>
      <c r="J697" s="63" t="str">
        <f t="shared" si="50"/>
        <v>IC.PU.091701</v>
      </c>
      <c r="K697" s="61" t="s">
        <v>2206</v>
      </c>
      <c r="L697" s="167" t="str">
        <f t="shared" si="51"/>
        <v>Discontinued</v>
      </c>
      <c r="M697" s="168" t="str">
        <f t="shared" si="52"/>
        <v>PI.IC.PU.091701.01</v>
      </c>
      <c r="N697" s="168"/>
      <c r="O697" s="168" t="str">
        <f t="shared" si="53"/>
        <v>PH.IC.PU.091701.01</v>
      </c>
      <c r="P697" s="167"/>
      <c r="Q697" s="168" t="str">
        <f t="shared" si="54"/>
        <v>CL.IC.PU.091701.01</v>
      </c>
      <c r="R697" s="84"/>
      <c r="S697" s="84"/>
      <c r="T697" s="84"/>
      <c r="U697" s="84"/>
      <c r="V697" s="84"/>
      <c r="W697" s="84"/>
      <c r="X697" s="88" t="s">
        <v>12719</v>
      </c>
      <c r="Y697" s="88">
        <v>1124</v>
      </c>
    </row>
    <row r="698" spans="1:31" s="88" customFormat="1" ht="15">
      <c r="A698" s="84" t="s">
        <v>5692</v>
      </c>
      <c r="B698" s="84"/>
      <c r="C698" s="61" t="s">
        <v>12350</v>
      </c>
      <c r="D698" s="84"/>
      <c r="E698" s="90" t="s">
        <v>12929</v>
      </c>
      <c r="F698" s="84" t="s">
        <v>12982</v>
      </c>
      <c r="G698" s="84" t="s">
        <v>12267</v>
      </c>
      <c r="H698" s="91" t="s">
        <v>12931</v>
      </c>
      <c r="I698" s="84" t="s">
        <v>12268</v>
      </c>
      <c r="J698" s="63" t="str">
        <f t="shared" si="50"/>
        <v>IC.PU.091702</v>
      </c>
      <c r="K698" s="61" t="s">
        <v>2206</v>
      </c>
      <c r="L698" s="167" t="str">
        <f t="shared" si="51"/>
        <v>Self Discontinued</v>
      </c>
      <c r="M698" s="168" t="str">
        <f t="shared" si="52"/>
        <v>PI.IC.PU.091702.01</v>
      </c>
      <c r="N698" s="168"/>
      <c r="O698" s="168" t="str">
        <f t="shared" si="53"/>
        <v>PH.IC.PU.091702.01</v>
      </c>
      <c r="P698" s="167"/>
      <c r="Q698" s="168" t="str">
        <f t="shared" si="54"/>
        <v>CL.IC.PU.091702.01</v>
      </c>
      <c r="R698" s="84"/>
      <c r="S698" s="84"/>
      <c r="T698" s="84"/>
      <c r="U698" s="84"/>
      <c r="V698" s="84"/>
      <c r="W698" s="84"/>
      <c r="X698" s="88" t="s">
        <v>12832</v>
      </c>
      <c r="Y698" s="88">
        <v>1124</v>
      </c>
    </row>
    <row r="699" spans="1:31" s="167" customFormat="1" ht="15">
      <c r="A699" s="167" t="s">
        <v>5692</v>
      </c>
      <c r="B699" s="167" t="s">
        <v>5246</v>
      </c>
      <c r="C699" s="61" t="s">
        <v>3188</v>
      </c>
      <c r="D699" s="167" t="s">
        <v>5575</v>
      </c>
      <c r="E699" s="61" t="s">
        <v>12175</v>
      </c>
      <c r="F699" s="167" t="s">
        <v>6362</v>
      </c>
      <c r="G699" s="167" t="s">
        <v>5576</v>
      </c>
      <c r="H699" s="62" t="s">
        <v>11848</v>
      </c>
      <c r="I699" s="167" t="s">
        <v>10464</v>
      </c>
      <c r="J699" s="63" t="str">
        <f t="shared" si="50"/>
        <v>IC.PU.100101</v>
      </c>
      <c r="K699" s="61" t="s">
        <v>12175</v>
      </c>
      <c r="L699" s="167" t="str">
        <f t="shared" si="51"/>
        <v xml:space="preserve">     Absent/None</v>
      </c>
      <c r="M699" s="168" t="str">
        <f t="shared" si="52"/>
        <v>PI.IC.PU.100101.01</v>
      </c>
      <c r="N699" s="168"/>
      <c r="O699" s="168" t="str">
        <f t="shared" si="53"/>
        <v>PH.IC.PU.100101.01</v>
      </c>
      <c r="Q699" s="168" t="str">
        <f t="shared" si="54"/>
        <v>CL.IC.PU.100101.01</v>
      </c>
    </row>
    <row r="700" spans="1:31" s="167" customFormat="1" ht="15">
      <c r="A700" s="167" t="s">
        <v>5692</v>
      </c>
      <c r="C700" s="61" t="s">
        <v>3188</v>
      </c>
      <c r="E700" s="61" t="s">
        <v>12175</v>
      </c>
      <c r="F700" s="167" t="s">
        <v>6362</v>
      </c>
      <c r="G700" s="167" t="s">
        <v>5577</v>
      </c>
      <c r="H700" s="62" t="s">
        <v>12030</v>
      </c>
      <c r="I700" s="167" t="s">
        <v>5578</v>
      </c>
      <c r="J700" s="63" t="str">
        <f t="shared" si="50"/>
        <v>IC.PU.100102</v>
      </c>
      <c r="K700" s="61" t="s">
        <v>12175</v>
      </c>
      <c r="L700" s="167" t="str">
        <f t="shared" si="51"/>
        <v xml:space="preserve">     Seldom</v>
      </c>
      <c r="M700" s="168" t="str">
        <f t="shared" si="52"/>
        <v>PI.IC.PU.100102.01</v>
      </c>
      <c r="N700" s="168"/>
      <c r="O700" s="168" t="str">
        <f t="shared" si="53"/>
        <v>PH.IC.PU.100102.01</v>
      </c>
      <c r="Q700" s="168" t="str">
        <f t="shared" si="54"/>
        <v>CL.IC.PU.100102.01</v>
      </c>
    </row>
    <row r="701" spans="1:31" s="167" customFormat="1" ht="15">
      <c r="A701" s="167" t="s">
        <v>5692</v>
      </c>
      <c r="C701" s="61" t="s">
        <v>3188</v>
      </c>
      <c r="E701" s="61" t="s">
        <v>12175</v>
      </c>
      <c r="F701" s="167" t="s">
        <v>6362</v>
      </c>
      <c r="G701" s="167" t="s">
        <v>5579</v>
      </c>
      <c r="H701" s="62" t="s">
        <v>12032</v>
      </c>
      <c r="I701" s="167" t="s">
        <v>5580</v>
      </c>
      <c r="J701" s="63" t="str">
        <f t="shared" si="50"/>
        <v>IC.PU.100103</v>
      </c>
      <c r="K701" s="61" t="s">
        <v>12175</v>
      </c>
      <c r="L701" s="167" t="str">
        <f t="shared" si="51"/>
        <v xml:space="preserve">     Often</v>
      </c>
      <c r="M701" s="168" t="str">
        <f t="shared" si="52"/>
        <v>PI.IC.PU.100103.01</v>
      </c>
      <c r="N701" s="168"/>
      <c r="O701" s="168" t="str">
        <f t="shared" si="53"/>
        <v>PH.IC.PU.100103.01</v>
      </c>
      <c r="Q701" s="168" t="str">
        <f t="shared" si="54"/>
        <v>CL.IC.PU.100103.01</v>
      </c>
    </row>
    <row r="702" spans="1:31" s="167" customFormat="1" ht="15">
      <c r="A702" s="167" t="s">
        <v>5692</v>
      </c>
      <c r="C702" s="61" t="s">
        <v>13407</v>
      </c>
      <c r="E702" s="61" t="s">
        <v>13277</v>
      </c>
      <c r="F702" s="167" t="s">
        <v>6362</v>
      </c>
      <c r="G702" s="167" t="s">
        <v>5581</v>
      </c>
      <c r="H702" s="62" t="s">
        <v>12028</v>
      </c>
      <c r="I702" s="167" t="s">
        <v>5422</v>
      </c>
      <c r="J702" s="63" t="str">
        <f>CONCATENATE("IC.PU.",C702,E702,H702)</f>
        <v>IC.PU.100104</v>
      </c>
      <c r="K702" s="61" t="s">
        <v>13277</v>
      </c>
      <c r="L702" s="167" t="str">
        <f>G702</f>
        <v xml:space="preserve">     With suctioning</v>
      </c>
      <c r="M702" s="168" t="str">
        <f>CONCATENATE("PI.",J702,".",K702)</f>
        <v>PI.IC.PU.100104.01</v>
      </c>
      <c r="N702" s="168"/>
      <c r="O702" s="168" t="str">
        <f>CONCATENATE("PH.",J702,".",K702)</f>
        <v>PH.IC.PU.100104.01</v>
      </c>
      <c r="Q702" s="168" t="str">
        <f>CONCATENATE("CL.",J702,".",K702)</f>
        <v>CL.IC.PU.100104.01</v>
      </c>
    </row>
    <row r="703" spans="1:31" s="167" customFormat="1" ht="15">
      <c r="A703" s="167" t="s">
        <v>5692</v>
      </c>
      <c r="C703" s="61" t="s">
        <v>3188</v>
      </c>
      <c r="E703" s="61" t="s">
        <v>12175</v>
      </c>
      <c r="F703" s="167" t="s">
        <v>6362</v>
      </c>
      <c r="G703" s="167" t="s">
        <v>258</v>
      </c>
      <c r="H703" s="62" t="s">
        <v>499</v>
      </c>
      <c r="J703" s="63" t="str">
        <f t="shared" si="50"/>
        <v>IC.PU.100105</v>
      </c>
      <c r="K703" s="61" t="s">
        <v>12175</v>
      </c>
      <c r="L703" s="167" t="str">
        <f t="shared" si="51"/>
        <v>With coaching</v>
      </c>
      <c r="M703" s="168" t="str">
        <f t="shared" si="52"/>
        <v>PI.IC.PU.100105.01</v>
      </c>
      <c r="N703" s="168"/>
      <c r="O703" s="168" t="str">
        <f t="shared" si="53"/>
        <v>PH.IC.PU.100105.01</v>
      </c>
      <c r="Q703" s="168" t="str">
        <f t="shared" si="54"/>
        <v>CL.IC.PU.100105.01</v>
      </c>
      <c r="AD703" s="167" t="s">
        <v>614</v>
      </c>
      <c r="AE703" s="167">
        <v>1198</v>
      </c>
    </row>
    <row r="704" spans="1:31" s="167" customFormat="1" ht="15">
      <c r="A704" s="167" t="s">
        <v>5692</v>
      </c>
      <c r="C704" s="61" t="s">
        <v>3188</v>
      </c>
      <c r="D704" s="167" t="s">
        <v>5423</v>
      </c>
      <c r="E704" s="61" t="s">
        <v>12430</v>
      </c>
      <c r="F704" s="167" t="s">
        <v>6362</v>
      </c>
      <c r="G704" s="167" t="s">
        <v>5587</v>
      </c>
      <c r="H704" s="62" t="s">
        <v>11848</v>
      </c>
      <c r="I704" s="167" t="s">
        <v>5588</v>
      </c>
      <c r="J704" s="63" t="str">
        <f t="shared" si="50"/>
        <v>IC.PU.100201</v>
      </c>
      <c r="K704" s="61" t="s">
        <v>12175</v>
      </c>
      <c r="L704" s="167" t="str">
        <f t="shared" si="51"/>
        <v xml:space="preserve">     Average cough</v>
      </c>
      <c r="M704" s="168" t="str">
        <f t="shared" si="52"/>
        <v>PI.IC.PU.100201.01</v>
      </c>
      <c r="N704" s="168"/>
      <c r="O704" s="168" t="str">
        <f t="shared" si="53"/>
        <v>PH.IC.PU.100201.01</v>
      </c>
      <c r="Q704" s="168" t="str">
        <f t="shared" si="54"/>
        <v>CL.IC.PU.100201.01</v>
      </c>
    </row>
    <row r="705" spans="1:19" s="167" customFormat="1" ht="15">
      <c r="A705" s="167" t="s">
        <v>5692</v>
      </c>
      <c r="C705" s="61" t="s">
        <v>3188</v>
      </c>
      <c r="E705" s="61" t="s">
        <v>12430</v>
      </c>
      <c r="F705" s="167" t="s">
        <v>6362</v>
      </c>
      <c r="G705" s="167" t="s">
        <v>5589</v>
      </c>
      <c r="H705" s="62" t="s">
        <v>12030</v>
      </c>
      <c r="I705" s="167" t="s">
        <v>5590</v>
      </c>
      <c r="J705" s="63" t="str">
        <f t="shared" si="50"/>
        <v>IC.PU.100202</v>
      </c>
      <c r="K705" s="61" t="s">
        <v>12175</v>
      </c>
      <c r="L705" s="167" t="str">
        <f t="shared" si="51"/>
        <v xml:space="preserve">     Strong cough</v>
      </c>
      <c r="M705" s="168" t="str">
        <f t="shared" si="52"/>
        <v>PI.IC.PU.100202.01</v>
      </c>
      <c r="N705" s="168"/>
      <c r="O705" s="168" t="str">
        <f t="shared" si="53"/>
        <v>PH.IC.PU.100202.01</v>
      </c>
      <c r="Q705" s="168" t="str">
        <f t="shared" si="54"/>
        <v>CL.IC.PU.100202.01</v>
      </c>
    </row>
    <row r="706" spans="1:19" s="167" customFormat="1" ht="15">
      <c r="A706" s="167" t="s">
        <v>5692</v>
      </c>
      <c r="C706" s="61" t="s">
        <v>3188</v>
      </c>
      <c r="E706" s="61" t="s">
        <v>12430</v>
      </c>
      <c r="F706" s="167" t="s">
        <v>6362</v>
      </c>
      <c r="G706" s="167" t="s">
        <v>5420</v>
      </c>
      <c r="H706" s="62" t="s">
        <v>12032</v>
      </c>
      <c r="I706" s="167" t="s">
        <v>5421</v>
      </c>
      <c r="J706" s="63" t="str">
        <f t="shared" si="50"/>
        <v>IC.PU.100203</v>
      </c>
      <c r="K706" s="61" t="s">
        <v>12175</v>
      </c>
      <c r="L706" s="167" t="str">
        <f t="shared" si="51"/>
        <v xml:space="preserve">     Weak cough</v>
      </c>
      <c r="M706" s="168" t="str">
        <f t="shared" si="52"/>
        <v>PI.IC.PU.100203.01</v>
      </c>
      <c r="N706" s="168"/>
      <c r="O706" s="168" t="str">
        <f t="shared" si="53"/>
        <v>PH.IC.PU.100203.01</v>
      </c>
      <c r="Q706" s="168" t="str">
        <f t="shared" si="54"/>
        <v>CL.IC.PU.100203.01</v>
      </c>
    </row>
    <row r="707" spans="1:19" s="167" customFormat="1" ht="15">
      <c r="A707" s="167" t="s">
        <v>5692</v>
      </c>
      <c r="C707" s="61" t="s">
        <v>3188</v>
      </c>
      <c r="E707" s="61" t="s">
        <v>12430</v>
      </c>
      <c r="F707" s="167" t="s">
        <v>6362</v>
      </c>
      <c r="G707" s="167" t="s">
        <v>5270</v>
      </c>
      <c r="H707" s="62" t="s">
        <v>12028</v>
      </c>
      <c r="I707" s="167" t="s">
        <v>5271</v>
      </c>
      <c r="J707" s="63" t="str">
        <f t="shared" si="50"/>
        <v>IC.PU.100204</v>
      </c>
      <c r="K707" s="61" t="s">
        <v>12175</v>
      </c>
      <c r="L707" s="167" t="str">
        <f t="shared" si="51"/>
        <v xml:space="preserve">     Productive</v>
      </c>
      <c r="M707" s="168" t="str">
        <f t="shared" si="52"/>
        <v>PI.IC.PU.100204.01</v>
      </c>
      <c r="N707" s="168"/>
      <c r="O707" s="168" t="str">
        <f t="shared" si="53"/>
        <v>PH.IC.PU.100204.01</v>
      </c>
      <c r="Q707" s="168" t="str">
        <f t="shared" si="54"/>
        <v>CL.IC.PU.100204.01</v>
      </c>
    </row>
    <row r="708" spans="1:19" s="167" customFormat="1" ht="15">
      <c r="A708" s="167" t="s">
        <v>5692</v>
      </c>
      <c r="C708" s="61" t="s">
        <v>3188</v>
      </c>
      <c r="E708" s="61" t="s">
        <v>12430</v>
      </c>
      <c r="F708" s="167" t="s">
        <v>6362</v>
      </c>
      <c r="G708" s="167" t="s">
        <v>5272</v>
      </c>
      <c r="H708" s="62" t="s">
        <v>12210</v>
      </c>
      <c r="I708" s="167" t="s">
        <v>5273</v>
      </c>
      <c r="J708" s="63" t="str">
        <f t="shared" si="50"/>
        <v>IC.PU.100205</v>
      </c>
      <c r="K708" s="61" t="s">
        <v>12175</v>
      </c>
      <c r="L708" s="167" t="str">
        <f t="shared" si="51"/>
        <v xml:space="preserve">     Non-productive</v>
      </c>
      <c r="M708" s="168" t="str">
        <f t="shared" si="52"/>
        <v>PI.IC.PU.100205.01</v>
      </c>
      <c r="N708" s="168"/>
      <c r="O708" s="168" t="str">
        <f t="shared" si="53"/>
        <v>PH.IC.PU.100205.01</v>
      </c>
      <c r="Q708" s="168" t="str">
        <f t="shared" si="54"/>
        <v>CL.IC.PU.100205.01</v>
      </c>
    </row>
    <row r="709" spans="1:19" s="167" customFormat="1" ht="15">
      <c r="A709" s="167" t="s">
        <v>5692</v>
      </c>
      <c r="C709" s="61" t="s">
        <v>3188</v>
      </c>
      <c r="D709" s="167" t="s">
        <v>9301</v>
      </c>
      <c r="E709" s="61" t="s">
        <v>12185</v>
      </c>
      <c r="F709" s="167" t="s">
        <v>6362</v>
      </c>
      <c r="G709" s="167" t="s">
        <v>10392</v>
      </c>
      <c r="H709" s="62" t="s">
        <v>11848</v>
      </c>
      <c r="I709" s="167" t="s">
        <v>10553</v>
      </c>
      <c r="J709" s="63" t="str">
        <f t="shared" si="50"/>
        <v>IC.PU.100301</v>
      </c>
      <c r="K709" s="61" t="s">
        <v>12175</v>
      </c>
      <c r="L709" s="167" t="str">
        <f t="shared" si="51"/>
        <v xml:space="preserve">     Loose</v>
      </c>
      <c r="M709" s="168" t="str">
        <f t="shared" si="52"/>
        <v>PI.IC.PU.100301.01</v>
      </c>
      <c r="N709" s="168"/>
      <c r="O709" s="168" t="str">
        <f t="shared" si="53"/>
        <v>PH.IC.PU.100301.01</v>
      </c>
      <c r="Q709" s="168" t="str">
        <f t="shared" si="54"/>
        <v>CL.IC.PU.100301.01</v>
      </c>
    </row>
    <row r="710" spans="1:19" s="167" customFormat="1" ht="15">
      <c r="A710" s="167" t="s">
        <v>5692</v>
      </c>
      <c r="C710" s="61" t="s">
        <v>3188</v>
      </c>
      <c r="E710" s="61" t="s">
        <v>12185</v>
      </c>
      <c r="F710" s="167" t="s">
        <v>6362</v>
      </c>
      <c r="G710" s="167" t="s">
        <v>5424</v>
      </c>
      <c r="H710" s="62" t="s">
        <v>12030</v>
      </c>
      <c r="I710" s="167" t="s">
        <v>10407</v>
      </c>
      <c r="J710" s="63" t="str">
        <f t="shared" si="50"/>
        <v>IC.PU.100302</v>
      </c>
      <c r="K710" s="61" t="s">
        <v>12175</v>
      </c>
      <c r="L710" s="167" t="str">
        <f t="shared" si="51"/>
        <v xml:space="preserve">     Moist</v>
      </c>
      <c r="M710" s="168" t="str">
        <f t="shared" si="52"/>
        <v>PI.IC.PU.100302.01</v>
      </c>
      <c r="N710" s="168"/>
      <c r="O710" s="168" t="str">
        <f t="shared" si="53"/>
        <v>PH.IC.PU.100302.01</v>
      </c>
      <c r="Q710" s="168" t="str">
        <f t="shared" si="54"/>
        <v>CL.IC.PU.100302.01</v>
      </c>
    </row>
    <row r="711" spans="1:19" s="167" customFormat="1" ht="15">
      <c r="A711" s="167" t="s">
        <v>5692</v>
      </c>
      <c r="C711" s="61" t="s">
        <v>3188</v>
      </c>
      <c r="E711" s="61" t="s">
        <v>12185</v>
      </c>
      <c r="F711" s="167" t="s">
        <v>6362</v>
      </c>
      <c r="G711" s="167" t="s">
        <v>5425</v>
      </c>
      <c r="H711" s="62" t="s">
        <v>12032</v>
      </c>
      <c r="I711" s="167" t="s">
        <v>5426</v>
      </c>
      <c r="J711" s="63" t="str">
        <f t="shared" si="50"/>
        <v>IC.PU.100303</v>
      </c>
      <c r="K711" s="61" t="s">
        <v>12175</v>
      </c>
      <c r="L711" s="167" t="str">
        <f t="shared" si="51"/>
        <v xml:space="preserve">     Wet</v>
      </c>
      <c r="M711" s="168" t="str">
        <f t="shared" si="52"/>
        <v>PI.IC.PU.100303.01</v>
      </c>
      <c r="N711" s="168"/>
      <c r="O711" s="168" t="str">
        <f t="shared" si="53"/>
        <v>PH.IC.PU.100303.01</v>
      </c>
      <c r="Q711" s="168" t="str">
        <f t="shared" si="54"/>
        <v>CL.IC.PU.100303.01</v>
      </c>
    </row>
    <row r="712" spans="1:19" s="167" customFormat="1" ht="15">
      <c r="A712" s="167" t="s">
        <v>5692</v>
      </c>
      <c r="C712" s="61" t="s">
        <v>3188</v>
      </c>
      <c r="E712" s="61" t="s">
        <v>12185</v>
      </c>
      <c r="F712" s="167" t="s">
        <v>6362</v>
      </c>
      <c r="G712" s="167" t="s">
        <v>5427</v>
      </c>
      <c r="H712" s="62" t="s">
        <v>12028</v>
      </c>
      <c r="I712" s="167" t="s">
        <v>5428</v>
      </c>
      <c r="J712" s="63" t="str">
        <f t="shared" si="50"/>
        <v>IC.PU.100304</v>
      </c>
      <c r="K712" s="61" t="s">
        <v>12175</v>
      </c>
      <c r="L712" s="167" t="str">
        <f t="shared" si="51"/>
        <v xml:space="preserve">     Bubbling</v>
      </c>
      <c r="M712" s="168" t="str">
        <f t="shared" si="52"/>
        <v>PI.IC.PU.100304.01</v>
      </c>
      <c r="N712" s="168"/>
      <c r="O712" s="168" t="str">
        <f t="shared" si="53"/>
        <v>PH.IC.PU.100304.01</v>
      </c>
      <c r="Q712" s="168" t="str">
        <f t="shared" si="54"/>
        <v>CL.IC.PU.100304.01</v>
      </c>
    </row>
    <row r="713" spans="1:19" s="167" customFormat="1" ht="15">
      <c r="A713" s="167" t="s">
        <v>5692</v>
      </c>
      <c r="C713" s="61" t="s">
        <v>3188</v>
      </c>
      <c r="E713" s="61" t="s">
        <v>12185</v>
      </c>
      <c r="F713" s="167" t="s">
        <v>6362</v>
      </c>
      <c r="G713" s="167" t="s">
        <v>5429</v>
      </c>
      <c r="H713" s="62" t="s">
        <v>12210</v>
      </c>
      <c r="I713" s="167" t="s">
        <v>10409</v>
      </c>
      <c r="J713" s="63" t="str">
        <f t="shared" si="50"/>
        <v>IC.PU.100305</v>
      </c>
      <c r="K713" s="61" t="s">
        <v>12175</v>
      </c>
      <c r="L713" s="167" t="str">
        <f t="shared" si="51"/>
        <v xml:space="preserve">     Dry</v>
      </c>
      <c r="M713" s="168" t="str">
        <f t="shared" si="52"/>
        <v>PI.IC.PU.100305.01</v>
      </c>
      <c r="N713" s="168"/>
      <c r="O713" s="168" t="str">
        <f t="shared" si="53"/>
        <v>PH.IC.PU.100305.01</v>
      </c>
      <c r="Q713" s="168" t="str">
        <f t="shared" si="54"/>
        <v>CL.IC.PU.100305.01</v>
      </c>
    </row>
    <row r="714" spans="1:19" s="167" customFormat="1" ht="15">
      <c r="A714" s="167" t="s">
        <v>5692</v>
      </c>
      <c r="C714" s="61" t="s">
        <v>3188</v>
      </c>
      <c r="E714" s="61" t="s">
        <v>12185</v>
      </c>
      <c r="F714" s="167" t="s">
        <v>6362</v>
      </c>
      <c r="G714" s="167" t="s">
        <v>5430</v>
      </c>
      <c r="H714" s="62" t="s">
        <v>12212</v>
      </c>
      <c r="I714" s="167" t="s">
        <v>5431</v>
      </c>
      <c r="J714" s="63" t="str">
        <f t="shared" si="50"/>
        <v>IC.PU.100306</v>
      </c>
      <c r="K714" s="61" t="s">
        <v>12175</v>
      </c>
      <c r="L714" s="167" t="str">
        <f t="shared" si="51"/>
        <v xml:space="preserve">     Hacking</v>
      </c>
      <c r="M714" s="168" t="str">
        <f t="shared" si="52"/>
        <v>PI.IC.PU.100306.01</v>
      </c>
      <c r="N714" s="168"/>
      <c r="O714" s="168" t="str">
        <f t="shared" si="53"/>
        <v>PH.IC.PU.100306.01</v>
      </c>
      <c r="Q714" s="168" t="str">
        <f t="shared" si="54"/>
        <v>CL.IC.PU.100306.01</v>
      </c>
    </row>
    <row r="715" spans="1:19" s="167" customFormat="1" ht="15">
      <c r="A715" s="167" t="s">
        <v>5692</v>
      </c>
      <c r="C715" s="61" t="s">
        <v>3188</v>
      </c>
      <c r="E715" s="61" t="s">
        <v>12185</v>
      </c>
      <c r="F715" s="167" t="s">
        <v>6362</v>
      </c>
      <c r="G715" s="167" t="s">
        <v>5432</v>
      </c>
      <c r="H715" s="62" t="s">
        <v>12225</v>
      </c>
      <c r="I715" s="167" t="s">
        <v>5603</v>
      </c>
      <c r="J715" s="63" t="str">
        <f t="shared" si="50"/>
        <v>IC.PU.100307</v>
      </c>
      <c r="K715" s="61" t="s">
        <v>12175</v>
      </c>
      <c r="L715" s="167" t="str">
        <f t="shared" si="51"/>
        <v xml:space="preserve">     Whooping</v>
      </c>
      <c r="M715" s="168" t="str">
        <f t="shared" si="52"/>
        <v>PI.IC.PU.100307.01</v>
      </c>
      <c r="N715" s="168"/>
      <c r="O715" s="168" t="str">
        <f t="shared" si="53"/>
        <v>PH.IC.PU.100307.01</v>
      </c>
      <c r="Q715" s="168" t="str">
        <f t="shared" si="54"/>
        <v>CL.IC.PU.100307.01</v>
      </c>
    </row>
    <row r="716" spans="1:19" s="167" customFormat="1" ht="15">
      <c r="A716" s="167" t="s">
        <v>5692</v>
      </c>
      <c r="C716" s="61" t="s">
        <v>3188</v>
      </c>
      <c r="E716" s="61" t="s">
        <v>12185</v>
      </c>
      <c r="F716" s="167" t="s">
        <v>6362</v>
      </c>
      <c r="G716" s="167" t="s">
        <v>5604</v>
      </c>
      <c r="H716" s="62" t="s">
        <v>11638</v>
      </c>
      <c r="I716" s="167" t="s">
        <v>5605</v>
      </c>
      <c r="J716" s="63" t="str">
        <f t="shared" si="50"/>
        <v>IC.PU.100308</v>
      </c>
      <c r="K716" s="61" t="s">
        <v>12175</v>
      </c>
      <c r="L716" s="167" t="str">
        <f t="shared" si="51"/>
        <v xml:space="preserve">     Barking</v>
      </c>
      <c r="M716" s="168" t="str">
        <f t="shared" si="52"/>
        <v>PI.IC.PU.100308.01</v>
      </c>
      <c r="N716" s="168"/>
      <c r="O716" s="168" t="str">
        <f t="shared" si="53"/>
        <v>PH.IC.PU.100308.01</v>
      </c>
      <c r="Q716" s="168" t="str">
        <f t="shared" si="54"/>
        <v>CL.IC.PU.100308.01</v>
      </c>
    </row>
    <row r="717" spans="1:19" s="167" customFormat="1" ht="15">
      <c r="A717" s="167" t="s">
        <v>5692</v>
      </c>
      <c r="C717" s="61" t="s">
        <v>3188</v>
      </c>
      <c r="E717" s="61" t="s">
        <v>12185</v>
      </c>
      <c r="F717" s="167" t="s">
        <v>6362</v>
      </c>
      <c r="G717" s="167" t="s">
        <v>5279</v>
      </c>
      <c r="H717" s="62" t="s">
        <v>3690</v>
      </c>
      <c r="I717" s="167" t="s">
        <v>5279</v>
      </c>
      <c r="J717" s="63" t="str">
        <f t="shared" si="50"/>
        <v>IC.PU.100309</v>
      </c>
      <c r="K717" s="61" t="s">
        <v>12175</v>
      </c>
      <c r="L717" s="167" t="str">
        <f t="shared" si="51"/>
        <v>Harsh</v>
      </c>
      <c r="M717" s="168" t="str">
        <f t="shared" si="52"/>
        <v>PI.IC.PU.100309.01</v>
      </c>
      <c r="N717" s="168"/>
      <c r="O717" s="168" t="str">
        <f t="shared" si="53"/>
        <v>PH.IC.PU.100309.01</v>
      </c>
      <c r="Q717" s="168" t="str">
        <f t="shared" si="54"/>
        <v>CL.IC.PU.100309.01</v>
      </c>
      <c r="R717" s="167" t="s">
        <v>12465</v>
      </c>
      <c r="S717" s="167">
        <v>711</v>
      </c>
    </row>
    <row r="718" spans="1:19" s="167" customFormat="1" ht="15">
      <c r="A718" s="167" t="s">
        <v>5692</v>
      </c>
      <c r="B718" s="167" t="s">
        <v>5280</v>
      </c>
      <c r="C718" s="61" t="s">
        <v>5749</v>
      </c>
      <c r="D718" s="167" t="s">
        <v>5281</v>
      </c>
      <c r="E718" s="61" t="s">
        <v>2379</v>
      </c>
      <c r="F718" s="167" t="s">
        <v>5282</v>
      </c>
      <c r="G718" s="167" t="s">
        <v>10646</v>
      </c>
      <c r="H718" s="62" t="s">
        <v>11848</v>
      </c>
      <c r="I718" s="167" t="s">
        <v>10646</v>
      </c>
      <c r="J718" s="63" t="str">
        <f t="shared" si="50"/>
        <v>IC.PU.110101</v>
      </c>
      <c r="K718" s="61" t="s">
        <v>12175</v>
      </c>
      <c r="L718" s="167" t="str">
        <f t="shared" si="51"/>
        <v>Intact</v>
      </c>
      <c r="M718" s="168" t="str">
        <f t="shared" si="52"/>
        <v>PI.IC.PU.110101.01</v>
      </c>
      <c r="N718" s="168"/>
      <c r="O718" s="168" t="str">
        <f t="shared" si="53"/>
        <v>PH.IC.PU.110101.01</v>
      </c>
      <c r="Q718" s="168" t="str">
        <f t="shared" si="54"/>
        <v>CL.IC.PU.110101.01</v>
      </c>
    </row>
    <row r="719" spans="1:19" s="167" customFormat="1" ht="15">
      <c r="A719" s="167" t="s">
        <v>5692</v>
      </c>
      <c r="C719" s="61" t="s">
        <v>5749</v>
      </c>
      <c r="E719" s="61" t="s">
        <v>12175</v>
      </c>
      <c r="F719" s="167" t="s">
        <v>5282</v>
      </c>
      <c r="G719" s="167" t="s">
        <v>5283</v>
      </c>
      <c r="H719" s="62" t="s">
        <v>12030</v>
      </c>
      <c r="I719" s="167" t="s">
        <v>5283</v>
      </c>
      <c r="J719" s="63" t="str">
        <f t="shared" si="50"/>
        <v>IC.PU.110102</v>
      </c>
      <c r="K719" s="61" t="s">
        <v>12175</v>
      </c>
      <c r="L719" s="167" t="str">
        <f t="shared" si="51"/>
        <v>Leak</v>
      </c>
      <c r="M719" s="168" t="str">
        <f t="shared" si="52"/>
        <v>PI.IC.PU.110102.01</v>
      </c>
      <c r="N719" s="168"/>
      <c r="O719" s="168" t="str">
        <f t="shared" si="53"/>
        <v>PH.IC.PU.110102.01</v>
      </c>
      <c r="Q719" s="168" t="str">
        <f t="shared" si="54"/>
        <v>CL.IC.PU.110102.01</v>
      </c>
    </row>
    <row r="720" spans="1:19" s="167" customFormat="1" ht="15">
      <c r="A720" s="167" t="s">
        <v>5692</v>
      </c>
      <c r="C720" s="61" t="s">
        <v>5749</v>
      </c>
      <c r="E720" s="61" t="s">
        <v>12175</v>
      </c>
      <c r="F720" s="167" t="s">
        <v>5282</v>
      </c>
      <c r="G720" s="167" t="s">
        <v>5284</v>
      </c>
      <c r="H720" s="62" t="s">
        <v>12032</v>
      </c>
      <c r="I720" s="167" t="s">
        <v>5435</v>
      </c>
      <c r="J720" s="63" t="str">
        <f t="shared" si="50"/>
        <v>IC.PU.110103</v>
      </c>
      <c r="K720" s="61" t="s">
        <v>12175</v>
      </c>
      <c r="L720" s="167" t="str">
        <f t="shared" si="51"/>
        <v>Air added</v>
      </c>
      <c r="M720" s="168" t="str">
        <f t="shared" si="52"/>
        <v>PI.IC.PU.110103.01</v>
      </c>
      <c r="N720" s="168"/>
      <c r="O720" s="168" t="str">
        <f t="shared" si="53"/>
        <v>PH.IC.PU.110103.01</v>
      </c>
      <c r="Q720" s="168" t="str">
        <f t="shared" si="54"/>
        <v>CL.IC.PU.110103.01</v>
      </c>
    </row>
    <row r="721" spans="1:19" s="167" customFormat="1" ht="15">
      <c r="A721" s="167" t="s">
        <v>5692</v>
      </c>
      <c r="C721" s="61" t="s">
        <v>5749</v>
      </c>
      <c r="D721" s="167" t="s">
        <v>5439</v>
      </c>
      <c r="E721" s="61" t="s">
        <v>12430</v>
      </c>
      <c r="F721" s="167" t="s">
        <v>5295</v>
      </c>
      <c r="G721" s="167" t="s">
        <v>5296</v>
      </c>
      <c r="H721" s="62" t="s">
        <v>11848</v>
      </c>
      <c r="I721" s="167" t="s">
        <v>10703</v>
      </c>
      <c r="J721" s="63" t="str">
        <f t="shared" si="50"/>
        <v>IC.PU.110201</v>
      </c>
      <c r="K721" s="61" t="s">
        <v>12175</v>
      </c>
      <c r="L721" s="167" t="str">
        <f t="shared" si="51"/>
        <v xml:space="preserve">     Date of intubation:  specify</v>
      </c>
      <c r="M721" s="168" t="str">
        <f t="shared" si="52"/>
        <v>PI.IC.PU.110201.01</v>
      </c>
      <c r="N721" s="168"/>
      <c r="O721" s="168" t="str">
        <f t="shared" si="53"/>
        <v>PH.IC.PU.110201.01</v>
      </c>
      <c r="Q721" s="168" t="str">
        <f t="shared" si="54"/>
        <v>CL.IC.PU.110201.01</v>
      </c>
    </row>
    <row r="722" spans="1:19" s="167" customFormat="1" ht="15">
      <c r="A722" s="167" t="s">
        <v>5692</v>
      </c>
      <c r="C722" s="61" t="s">
        <v>5749</v>
      </c>
      <c r="E722" s="61" t="s">
        <v>12430</v>
      </c>
      <c r="F722" s="167" t="s">
        <v>5295</v>
      </c>
      <c r="G722" s="167" t="s">
        <v>5297</v>
      </c>
      <c r="H722" s="62" t="s">
        <v>12030</v>
      </c>
      <c r="I722" s="167" t="s">
        <v>6145</v>
      </c>
      <c r="J722" s="63" t="str">
        <f t="shared" si="50"/>
        <v>IC.PU.110202</v>
      </c>
      <c r="K722" s="61" t="s">
        <v>12175</v>
      </c>
      <c r="L722" s="167" t="str">
        <f t="shared" si="51"/>
        <v xml:space="preserve">     Repositioned date: specify</v>
      </c>
      <c r="M722" s="168" t="str">
        <f t="shared" si="52"/>
        <v>PI.IC.PU.110202.01</v>
      </c>
      <c r="N722" s="168"/>
      <c r="O722" s="168" t="str">
        <f t="shared" si="53"/>
        <v>PH.IC.PU.110202.01</v>
      </c>
      <c r="Q722" s="168" t="str">
        <f t="shared" si="54"/>
        <v>CL.IC.PU.110202.01</v>
      </c>
    </row>
    <row r="723" spans="1:19" s="167" customFormat="1" ht="15">
      <c r="A723" s="167" t="s">
        <v>5692</v>
      </c>
      <c r="C723" s="61" t="s">
        <v>5749</v>
      </c>
      <c r="D723" s="167" t="s">
        <v>5298</v>
      </c>
      <c r="E723" s="61" t="s">
        <v>12185</v>
      </c>
      <c r="F723" s="167" t="s">
        <v>5295</v>
      </c>
      <c r="G723" s="167" t="s">
        <v>5299</v>
      </c>
      <c r="H723" s="62" t="s">
        <v>11848</v>
      </c>
      <c r="I723" s="167" t="s">
        <v>5300</v>
      </c>
      <c r="J723" s="63" t="str">
        <f t="shared" si="50"/>
        <v>IC.PU.110301</v>
      </c>
      <c r="K723" s="61" t="s">
        <v>12175</v>
      </c>
      <c r="L723" s="167" t="str">
        <f t="shared" si="51"/>
        <v xml:space="preserve">     Oral, right</v>
      </c>
      <c r="M723" s="168" t="str">
        <f t="shared" si="52"/>
        <v>PI.IC.PU.110301.01</v>
      </c>
      <c r="N723" s="168"/>
      <c r="O723" s="168" t="str">
        <f t="shared" si="53"/>
        <v>PH.IC.PU.110301.01</v>
      </c>
      <c r="Q723" s="168" t="str">
        <f t="shared" si="54"/>
        <v>CL.IC.PU.110301.01</v>
      </c>
    </row>
    <row r="724" spans="1:19" s="167" customFormat="1" ht="15">
      <c r="A724" s="167" t="s">
        <v>5692</v>
      </c>
      <c r="C724" s="61" t="s">
        <v>5749</v>
      </c>
      <c r="E724" s="61" t="s">
        <v>12185</v>
      </c>
      <c r="F724" s="167" t="s">
        <v>5295</v>
      </c>
      <c r="G724" s="167" t="s">
        <v>5301</v>
      </c>
      <c r="H724" s="62" t="s">
        <v>12030</v>
      </c>
      <c r="I724" s="167" t="s">
        <v>5302</v>
      </c>
      <c r="J724" s="63" t="str">
        <f t="shared" si="50"/>
        <v>IC.PU.110302</v>
      </c>
      <c r="K724" s="61" t="s">
        <v>12175</v>
      </c>
      <c r="L724" s="167" t="str">
        <f t="shared" si="51"/>
        <v xml:space="preserve">     Oral, left</v>
      </c>
      <c r="M724" s="168" t="str">
        <f t="shared" si="52"/>
        <v>PI.IC.PU.110302.01</v>
      </c>
      <c r="N724" s="168"/>
      <c r="O724" s="168" t="str">
        <f t="shared" si="53"/>
        <v>PH.IC.PU.110302.01</v>
      </c>
      <c r="Q724" s="168" t="str">
        <f t="shared" si="54"/>
        <v>CL.IC.PU.110302.01</v>
      </c>
    </row>
    <row r="725" spans="1:19" s="167" customFormat="1" ht="15">
      <c r="A725" s="167" t="s">
        <v>5692</v>
      </c>
      <c r="C725" s="61" t="s">
        <v>5749</v>
      </c>
      <c r="E725" s="61" t="s">
        <v>12185</v>
      </c>
      <c r="F725" s="167" t="s">
        <v>5295</v>
      </c>
      <c r="G725" s="167" t="s">
        <v>5303</v>
      </c>
      <c r="H725" s="62" t="s">
        <v>12032</v>
      </c>
      <c r="I725" s="167" t="s">
        <v>5304</v>
      </c>
      <c r="J725" s="63" t="str">
        <f t="shared" si="50"/>
        <v>IC.PU.110303</v>
      </c>
      <c r="K725" s="61" t="s">
        <v>12175</v>
      </c>
      <c r="L725" s="167" t="str">
        <f t="shared" si="51"/>
        <v xml:space="preserve">     Oral, midline</v>
      </c>
      <c r="M725" s="168" t="str">
        <f t="shared" si="52"/>
        <v>PI.IC.PU.110303.01</v>
      </c>
      <c r="N725" s="168"/>
      <c r="O725" s="168" t="str">
        <f t="shared" si="53"/>
        <v>PH.IC.PU.110303.01</v>
      </c>
      <c r="Q725" s="168" t="str">
        <f t="shared" si="54"/>
        <v>CL.IC.PU.110303.01</v>
      </c>
    </row>
    <row r="726" spans="1:19" s="167" customFormat="1" ht="15">
      <c r="A726" s="167" t="s">
        <v>5692</v>
      </c>
      <c r="C726" s="61" t="s">
        <v>5749</v>
      </c>
      <c r="E726" s="61" t="s">
        <v>12185</v>
      </c>
      <c r="F726" s="167" t="s">
        <v>5295</v>
      </c>
      <c r="G726" s="167" t="s">
        <v>5305</v>
      </c>
      <c r="H726" s="62" t="s">
        <v>12028</v>
      </c>
      <c r="I726" s="167" t="s">
        <v>5306</v>
      </c>
      <c r="J726" s="63" t="str">
        <f t="shared" si="50"/>
        <v>IC.PU.110304</v>
      </c>
      <c r="K726" s="61" t="s">
        <v>12175</v>
      </c>
      <c r="L726" s="167" t="str">
        <f t="shared" si="51"/>
        <v xml:space="preserve">     Nares, right</v>
      </c>
      <c r="M726" s="168" t="str">
        <f t="shared" si="52"/>
        <v>PI.IC.PU.110304.01</v>
      </c>
      <c r="N726" s="168"/>
      <c r="O726" s="168" t="str">
        <f t="shared" si="53"/>
        <v>PH.IC.PU.110304.01</v>
      </c>
      <c r="Q726" s="168" t="str">
        <f t="shared" si="54"/>
        <v>CL.IC.PU.110304.01</v>
      </c>
    </row>
    <row r="727" spans="1:19" s="167" customFormat="1" ht="15">
      <c r="A727" s="167" t="s">
        <v>5692</v>
      </c>
      <c r="C727" s="61" t="s">
        <v>5749</v>
      </c>
      <c r="E727" s="61" t="s">
        <v>12185</v>
      </c>
      <c r="F727" s="167" t="s">
        <v>5295</v>
      </c>
      <c r="G727" s="167" t="s">
        <v>5449</v>
      </c>
      <c r="H727" s="62" t="s">
        <v>12210</v>
      </c>
      <c r="I727" s="167" t="s">
        <v>5450</v>
      </c>
      <c r="J727" s="63" t="str">
        <f t="shared" si="50"/>
        <v>IC.PU.110305</v>
      </c>
      <c r="K727" s="61" t="s">
        <v>12175</v>
      </c>
      <c r="L727" s="167" t="str">
        <f t="shared" si="51"/>
        <v xml:space="preserve">     Nares, left</v>
      </c>
      <c r="M727" s="168" t="str">
        <f t="shared" si="52"/>
        <v>PI.IC.PU.110305.01</v>
      </c>
      <c r="N727" s="168"/>
      <c r="O727" s="168" t="str">
        <f t="shared" si="53"/>
        <v>PH.IC.PU.110305.01</v>
      </c>
      <c r="Q727" s="168" t="str">
        <f t="shared" si="54"/>
        <v>CL.IC.PU.110305.01</v>
      </c>
    </row>
    <row r="728" spans="1:19" s="167" customFormat="1" ht="15">
      <c r="A728" s="167" t="s">
        <v>5692</v>
      </c>
      <c r="C728" s="61" t="s">
        <v>5749</v>
      </c>
      <c r="D728" s="167" t="s">
        <v>5451</v>
      </c>
      <c r="E728" s="61" t="s">
        <v>6464</v>
      </c>
      <c r="F728" s="167" t="s">
        <v>5295</v>
      </c>
      <c r="G728" s="167" t="s">
        <v>5310</v>
      </c>
      <c r="H728" s="62" t="s">
        <v>11848</v>
      </c>
      <c r="I728" s="167" t="s">
        <v>9090</v>
      </c>
      <c r="J728" s="63" t="str">
        <f t="shared" si="50"/>
        <v>IC.PU.110401</v>
      </c>
      <c r="K728" s="61" t="s">
        <v>12175</v>
      </c>
      <c r="L728" s="167" t="str">
        <f t="shared" si="51"/>
        <v xml:space="preserve">     Lip</v>
      </c>
      <c r="M728" s="168" t="str">
        <f t="shared" si="52"/>
        <v>PI.IC.PU.110401.01</v>
      </c>
      <c r="N728" s="168"/>
      <c r="O728" s="168" t="str">
        <f t="shared" si="53"/>
        <v>PH.IC.PU.110401.01</v>
      </c>
      <c r="Q728" s="168" t="str">
        <f t="shared" si="54"/>
        <v>CL.IC.PU.110401.01</v>
      </c>
    </row>
    <row r="729" spans="1:19" s="167" customFormat="1" ht="15">
      <c r="A729" s="167" t="s">
        <v>5692</v>
      </c>
      <c r="C729" s="61" t="s">
        <v>5749</v>
      </c>
      <c r="E729" s="61" t="s">
        <v>6464</v>
      </c>
      <c r="F729" s="167" t="s">
        <v>5295</v>
      </c>
      <c r="G729" s="167" t="s">
        <v>5311</v>
      </c>
      <c r="H729" s="62" t="s">
        <v>12030</v>
      </c>
      <c r="I729" s="167" t="s">
        <v>10575</v>
      </c>
      <c r="J729" s="63" t="str">
        <f t="shared" si="50"/>
        <v>IC.PU.110402</v>
      </c>
      <c r="K729" s="61" t="s">
        <v>12175</v>
      </c>
      <c r="L729" s="167" t="str">
        <f t="shared" si="51"/>
        <v xml:space="preserve">     Teeth</v>
      </c>
      <c r="M729" s="168" t="str">
        <f t="shared" si="52"/>
        <v>PI.IC.PU.110402.01</v>
      </c>
      <c r="N729" s="168"/>
      <c r="O729" s="168" t="str">
        <f t="shared" si="53"/>
        <v>PH.IC.PU.110402.01</v>
      </c>
      <c r="Q729" s="168" t="str">
        <f t="shared" si="54"/>
        <v>CL.IC.PU.110402.01</v>
      </c>
    </row>
    <row r="730" spans="1:19" s="167" customFormat="1" ht="15">
      <c r="A730" s="167" t="s">
        <v>5692</v>
      </c>
      <c r="C730" s="61" t="s">
        <v>5749</v>
      </c>
      <c r="E730" s="61" t="s">
        <v>6464</v>
      </c>
      <c r="F730" s="167" t="s">
        <v>5295</v>
      </c>
      <c r="G730" s="167" t="s">
        <v>5312</v>
      </c>
      <c r="H730" s="62" t="s">
        <v>12185</v>
      </c>
      <c r="I730" s="167" t="s">
        <v>5313</v>
      </c>
      <c r="J730" s="63" t="str">
        <f t="shared" si="50"/>
        <v>IC.PU.110403</v>
      </c>
      <c r="K730" s="61" t="s">
        <v>12175</v>
      </c>
      <c r="L730" s="167" t="str">
        <f t="shared" si="51"/>
        <v xml:space="preserve">  Nares</v>
      </c>
      <c r="M730" s="168" t="str">
        <f t="shared" si="52"/>
        <v>PI.IC.PU.110403.01</v>
      </c>
      <c r="N730" s="168"/>
      <c r="O730" s="168" t="str">
        <f t="shared" si="53"/>
        <v>PH.IC.PU.110403.01</v>
      </c>
      <c r="Q730" s="168" t="str">
        <f t="shared" si="54"/>
        <v>CL.IC.PU.110403.01</v>
      </c>
      <c r="R730" s="167" t="s">
        <v>12465</v>
      </c>
      <c r="S730" s="167">
        <v>720</v>
      </c>
    </row>
    <row r="731" spans="1:19" s="167" customFormat="1" ht="15">
      <c r="A731" s="167" t="s">
        <v>5692</v>
      </c>
      <c r="C731" s="61" t="s">
        <v>5749</v>
      </c>
      <c r="D731" s="167" t="s">
        <v>5644</v>
      </c>
      <c r="E731" s="61" t="s">
        <v>6291</v>
      </c>
      <c r="F731" s="167" t="s">
        <v>5295</v>
      </c>
      <c r="G731" s="167" t="s">
        <v>5645</v>
      </c>
      <c r="H731" s="62" t="s">
        <v>11848</v>
      </c>
      <c r="I731" s="167" t="s">
        <v>5646</v>
      </c>
      <c r="J731" s="63" t="str">
        <f t="shared" si="50"/>
        <v>IC.PU.110501</v>
      </c>
      <c r="K731" s="61" t="s">
        <v>12175</v>
      </c>
      <c r="L731" s="167" t="str">
        <f t="shared" si="51"/>
        <v xml:space="preserve">     21 cm</v>
      </c>
      <c r="M731" s="168" t="str">
        <f t="shared" si="52"/>
        <v>PI.IC.PU.110501.01</v>
      </c>
      <c r="N731" s="168"/>
      <c r="O731" s="168" t="str">
        <f t="shared" si="53"/>
        <v>PH.IC.PU.110501.01</v>
      </c>
      <c r="Q731" s="168" t="str">
        <f t="shared" si="54"/>
        <v>CL.IC.PU.110501.01</v>
      </c>
    </row>
    <row r="732" spans="1:19" s="167" customFormat="1" ht="15">
      <c r="A732" s="167" t="s">
        <v>5692</v>
      </c>
      <c r="C732" s="61" t="s">
        <v>5749</v>
      </c>
      <c r="E732" s="61" t="s">
        <v>6291</v>
      </c>
      <c r="F732" s="167" t="s">
        <v>5295</v>
      </c>
      <c r="G732" s="167" t="s">
        <v>5647</v>
      </c>
      <c r="H732" s="62" t="s">
        <v>12030</v>
      </c>
      <c r="I732" s="167" t="s">
        <v>5648</v>
      </c>
      <c r="J732" s="63" t="str">
        <f t="shared" si="50"/>
        <v>IC.PU.110502</v>
      </c>
      <c r="K732" s="61" t="s">
        <v>12175</v>
      </c>
      <c r="L732" s="167" t="str">
        <f t="shared" si="51"/>
        <v xml:space="preserve">     22 cm</v>
      </c>
      <c r="M732" s="168" t="str">
        <f t="shared" si="52"/>
        <v>PI.IC.PU.110502.01</v>
      </c>
      <c r="N732" s="168"/>
      <c r="O732" s="168" t="str">
        <f t="shared" si="53"/>
        <v>PH.IC.PU.110502.01</v>
      </c>
      <c r="Q732" s="168" t="str">
        <f t="shared" si="54"/>
        <v>CL.IC.PU.110502.01</v>
      </c>
    </row>
    <row r="733" spans="1:19" s="167" customFormat="1" ht="15">
      <c r="A733" s="167" t="s">
        <v>5692</v>
      </c>
      <c r="C733" s="61" t="s">
        <v>5749</v>
      </c>
      <c r="E733" s="61" t="s">
        <v>6291</v>
      </c>
      <c r="F733" s="167" t="s">
        <v>5295</v>
      </c>
      <c r="G733" s="167" t="s">
        <v>5649</v>
      </c>
      <c r="H733" s="62" t="s">
        <v>12032</v>
      </c>
      <c r="I733" s="167" t="s">
        <v>5463</v>
      </c>
      <c r="J733" s="63" t="str">
        <f t="shared" si="50"/>
        <v>IC.PU.110503</v>
      </c>
      <c r="K733" s="61" t="s">
        <v>12175</v>
      </c>
      <c r="L733" s="167" t="str">
        <f t="shared" si="51"/>
        <v xml:space="preserve">     23 cm</v>
      </c>
      <c r="M733" s="168" t="str">
        <f t="shared" si="52"/>
        <v>PI.IC.PU.110503.01</v>
      </c>
      <c r="N733" s="168"/>
      <c r="O733" s="168" t="str">
        <f t="shared" si="53"/>
        <v>PH.IC.PU.110503.01</v>
      </c>
      <c r="Q733" s="168" t="str">
        <f t="shared" si="54"/>
        <v>CL.IC.PU.110503.01</v>
      </c>
    </row>
    <row r="734" spans="1:19" s="167" customFormat="1" ht="15">
      <c r="A734" s="167" t="s">
        <v>5692</v>
      </c>
      <c r="C734" s="61" t="s">
        <v>5749</v>
      </c>
      <c r="E734" s="61" t="s">
        <v>6291</v>
      </c>
      <c r="F734" s="167" t="s">
        <v>5295</v>
      </c>
      <c r="G734" s="167" t="s">
        <v>5464</v>
      </c>
      <c r="H734" s="62" t="s">
        <v>12028</v>
      </c>
      <c r="I734" s="167" t="s">
        <v>5465</v>
      </c>
      <c r="J734" s="63" t="str">
        <f t="shared" si="50"/>
        <v>IC.PU.110504</v>
      </c>
      <c r="K734" s="61" t="s">
        <v>12175</v>
      </c>
      <c r="L734" s="167" t="str">
        <f t="shared" si="51"/>
        <v xml:space="preserve">     24 cm</v>
      </c>
      <c r="M734" s="168" t="str">
        <f t="shared" si="52"/>
        <v>PI.IC.PU.110504.01</v>
      </c>
      <c r="N734" s="168"/>
      <c r="O734" s="168" t="str">
        <f t="shared" si="53"/>
        <v>PH.IC.PU.110504.01</v>
      </c>
      <c r="Q734" s="168" t="str">
        <f t="shared" si="54"/>
        <v>CL.IC.PU.110504.01</v>
      </c>
    </row>
    <row r="735" spans="1:19" s="167" customFormat="1" ht="15">
      <c r="A735" s="167" t="s">
        <v>5692</v>
      </c>
      <c r="C735" s="61" t="s">
        <v>5749</v>
      </c>
      <c r="E735" s="61" t="s">
        <v>6291</v>
      </c>
      <c r="F735" s="167" t="s">
        <v>5295</v>
      </c>
      <c r="G735" s="167" t="s">
        <v>5466</v>
      </c>
      <c r="H735" s="62" t="s">
        <v>12210</v>
      </c>
      <c r="I735" s="167" t="s">
        <v>5462</v>
      </c>
      <c r="J735" s="63" t="str">
        <f t="shared" si="50"/>
        <v>IC.PU.110505</v>
      </c>
      <c r="K735" s="61" t="s">
        <v>12175</v>
      </c>
      <c r="L735" s="167" t="str">
        <f t="shared" si="51"/>
        <v xml:space="preserve">     25 cm</v>
      </c>
      <c r="M735" s="168" t="str">
        <f t="shared" si="52"/>
        <v>PI.IC.PU.110505.01</v>
      </c>
      <c r="N735" s="168"/>
      <c r="O735" s="168" t="str">
        <f t="shared" si="53"/>
        <v>PH.IC.PU.110505.01</v>
      </c>
      <c r="Q735" s="168" t="str">
        <f t="shared" si="54"/>
        <v>CL.IC.PU.110505.01</v>
      </c>
    </row>
    <row r="736" spans="1:19" s="167" customFormat="1" ht="15">
      <c r="A736" s="167" t="s">
        <v>5692</v>
      </c>
      <c r="C736" s="61" t="s">
        <v>5749</v>
      </c>
      <c r="E736" s="61" t="s">
        <v>6291</v>
      </c>
      <c r="F736" s="167" t="s">
        <v>5295</v>
      </c>
      <c r="G736" s="167" t="s">
        <v>5164</v>
      </c>
      <c r="H736" s="62" t="s">
        <v>12212</v>
      </c>
      <c r="I736" s="167" t="s">
        <v>5165</v>
      </c>
      <c r="J736" s="63" t="str">
        <f t="shared" si="50"/>
        <v>IC.PU.110506</v>
      </c>
      <c r="K736" s="61" t="s">
        <v>12175</v>
      </c>
      <c r="L736" s="167" t="str">
        <f t="shared" si="51"/>
        <v xml:space="preserve">     26 cm</v>
      </c>
      <c r="M736" s="168" t="str">
        <f t="shared" si="52"/>
        <v>PI.IC.PU.110506.01</v>
      </c>
      <c r="N736" s="168"/>
      <c r="O736" s="168" t="str">
        <f t="shared" si="53"/>
        <v>PH.IC.PU.110506.01</v>
      </c>
      <c r="Q736" s="168" t="str">
        <f t="shared" si="54"/>
        <v>CL.IC.PU.110506.01</v>
      </c>
    </row>
    <row r="737" spans="1:43" s="167" customFormat="1" ht="15">
      <c r="A737" s="167" t="s">
        <v>5692</v>
      </c>
      <c r="C737" s="61" t="s">
        <v>5749</v>
      </c>
      <c r="E737" s="61" t="s">
        <v>6291</v>
      </c>
      <c r="F737" s="167" t="s">
        <v>5295</v>
      </c>
      <c r="G737" s="167" t="s">
        <v>5166</v>
      </c>
      <c r="H737" s="62" t="s">
        <v>12225</v>
      </c>
      <c r="I737" s="167" t="s">
        <v>5167</v>
      </c>
      <c r="J737" s="63" t="str">
        <f t="shared" si="50"/>
        <v>IC.PU.110507</v>
      </c>
      <c r="K737" s="61" t="s">
        <v>12175</v>
      </c>
      <c r="L737" s="167" t="str">
        <f t="shared" si="51"/>
        <v xml:space="preserve">     27 cm</v>
      </c>
      <c r="M737" s="168" t="str">
        <f t="shared" si="52"/>
        <v>PI.IC.PU.110507.01</v>
      </c>
      <c r="N737" s="168"/>
      <c r="O737" s="168" t="str">
        <f t="shared" si="53"/>
        <v>PH.IC.PU.110507.01</v>
      </c>
      <c r="Q737" s="168" t="str">
        <f t="shared" si="54"/>
        <v>CL.IC.PU.110507.01</v>
      </c>
    </row>
    <row r="738" spans="1:43" s="167" customFormat="1" ht="15">
      <c r="A738" s="167" t="s">
        <v>5692</v>
      </c>
      <c r="C738" s="61" t="s">
        <v>5749</v>
      </c>
      <c r="E738" s="61" t="s">
        <v>6291</v>
      </c>
      <c r="F738" s="167" t="s">
        <v>5295</v>
      </c>
      <c r="G738" s="167" t="s">
        <v>10529</v>
      </c>
      <c r="H738" s="62" t="s">
        <v>11638</v>
      </c>
      <c r="I738" s="167" t="s">
        <v>12437</v>
      </c>
      <c r="J738" s="63" t="str">
        <f t="shared" si="50"/>
        <v>IC.PU.110508</v>
      </c>
      <c r="K738" s="61" t="s">
        <v>12175</v>
      </c>
      <c r="L738" s="167" t="str">
        <f t="shared" si="51"/>
        <v xml:space="preserve">     Other: specify</v>
      </c>
      <c r="M738" s="168" t="str">
        <f t="shared" si="52"/>
        <v>PI.IC.PU.110508.01</v>
      </c>
      <c r="N738" s="168"/>
      <c r="O738" s="168" t="str">
        <f t="shared" si="53"/>
        <v>PH.IC.PU.110508.01</v>
      </c>
      <c r="Q738" s="168" t="str">
        <f t="shared" si="54"/>
        <v>CL.IC.PU.110508.01</v>
      </c>
    </row>
    <row r="739" spans="1:43" s="167" customFormat="1" ht="15">
      <c r="A739" s="167" t="s">
        <v>5692</v>
      </c>
      <c r="C739" s="61" t="s">
        <v>5749</v>
      </c>
      <c r="D739" s="167" t="s">
        <v>9509</v>
      </c>
      <c r="E739" s="61" t="s">
        <v>6988</v>
      </c>
      <c r="F739" s="167" t="s">
        <v>5168</v>
      </c>
      <c r="G739" s="167">
        <v>7</v>
      </c>
      <c r="H739" s="62" t="s">
        <v>11848</v>
      </c>
      <c r="I739" s="167">
        <v>7</v>
      </c>
      <c r="J739" s="63" t="str">
        <f t="shared" si="50"/>
        <v>IC.PU.110601</v>
      </c>
      <c r="K739" s="61" t="s">
        <v>12175</v>
      </c>
      <c r="L739" s="167">
        <f t="shared" si="51"/>
        <v>7</v>
      </c>
      <c r="M739" s="168" t="str">
        <f t="shared" si="52"/>
        <v>PI.IC.PU.110601.01</v>
      </c>
      <c r="N739" s="168"/>
      <c r="O739" s="168" t="str">
        <f t="shared" si="53"/>
        <v>PH.IC.PU.110601.01</v>
      </c>
      <c r="Q739" s="168" t="str">
        <f t="shared" si="54"/>
        <v>CL.IC.PU.110601.01</v>
      </c>
    </row>
    <row r="740" spans="1:43" s="167" customFormat="1" ht="15">
      <c r="A740" s="167" t="s">
        <v>5692</v>
      </c>
      <c r="C740" s="61" t="s">
        <v>5749</v>
      </c>
      <c r="E740" s="61" t="s">
        <v>6988</v>
      </c>
      <c r="F740" s="167" t="s">
        <v>5168</v>
      </c>
      <c r="G740" s="167">
        <v>7.5</v>
      </c>
      <c r="H740" s="62" t="s">
        <v>12030</v>
      </c>
      <c r="I740" s="167">
        <v>7.5</v>
      </c>
      <c r="J740" s="63" t="str">
        <f t="shared" si="50"/>
        <v>IC.PU.110602</v>
      </c>
      <c r="K740" s="61" t="s">
        <v>12175</v>
      </c>
      <c r="L740" s="167">
        <f t="shared" si="51"/>
        <v>7.5</v>
      </c>
      <c r="M740" s="168" t="str">
        <f t="shared" si="52"/>
        <v>PI.IC.PU.110602.01</v>
      </c>
      <c r="N740" s="168"/>
      <c r="O740" s="168" t="str">
        <f t="shared" si="53"/>
        <v>PH.IC.PU.110602.01</v>
      </c>
      <c r="Q740" s="168" t="str">
        <f t="shared" si="54"/>
        <v>CL.IC.PU.110602.01</v>
      </c>
    </row>
    <row r="741" spans="1:43" s="167" customFormat="1" ht="15">
      <c r="A741" s="167" t="s">
        <v>5692</v>
      </c>
      <c r="C741" s="61" t="s">
        <v>5749</v>
      </c>
      <c r="E741" s="61" t="s">
        <v>6988</v>
      </c>
      <c r="F741" s="167" t="s">
        <v>5168</v>
      </c>
      <c r="G741" s="167">
        <v>8</v>
      </c>
      <c r="H741" s="62" t="s">
        <v>12032</v>
      </c>
      <c r="I741" s="167">
        <v>8</v>
      </c>
      <c r="J741" s="63" t="str">
        <f t="shared" si="50"/>
        <v>IC.PU.110603</v>
      </c>
      <c r="K741" s="61" t="s">
        <v>12175</v>
      </c>
      <c r="L741" s="167">
        <f t="shared" si="51"/>
        <v>8</v>
      </c>
      <c r="M741" s="168" t="str">
        <f t="shared" si="52"/>
        <v>PI.IC.PU.110603.01</v>
      </c>
      <c r="N741" s="168"/>
      <c r="O741" s="168" t="str">
        <f t="shared" si="53"/>
        <v>PH.IC.PU.110603.01</v>
      </c>
      <c r="Q741" s="168" t="str">
        <f t="shared" si="54"/>
        <v>CL.IC.PU.110603.01</v>
      </c>
    </row>
    <row r="742" spans="1:43" s="167" customFormat="1" ht="15">
      <c r="A742" s="167" t="s">
        <v>5692</v>
      </c>
      <c r="C742" s="61" t="s">
        <v>5749</v>
      </c>
      <c r="E742" s="61" t="s">
        <v>6988</v>
      </c>
      <c r="F742" s="167" t="s">
        <v>5168</v>
      </c>
      <c r="G742" s="167">
        <v>8.5</v>
      </c>
      <c r="H742" s="62" t="s">
        <v>12028</v>
      </c>
      <c r="I742" s="167">
        <v>8.5</v>
      </c>
      <c r="J742" s="63" t="str">
        <f t="shared" si="50"/>
        <v>IC.PU.110604</v>
      </c>
      <c r="K742" s="61" t="s">
        <v>12175</v>
      </c>
      <c r="L742" s="167">
        <f t="shared" si="51"/>
        <v>8.5</v>
      </c>
      <c r="M742" s="168" t="str">
        <f t="shared" si="52"/>
        <v>PI.IC.PU.110604.01</v>
      </c>
      <c r="N742" s="168"/>
      <c r="O742" s="168" t="str">
        <f t="shared" si="53"/>
        <v>PH.IC.PU.110604.01</v>
      </c>
      <c r="Q742" s="168" t="str">
        <f t="shared" si="54"/>
        <v>CL.IC.PU.110604.01</v>
      </c>
    </row>
    <row r="743" spans="1:43" s="167" customFormat="1" ht="15">
      <c r="A743" s="167" t="s">
        <v>5692</v>
      </c>
      <c r="C743" s="61" t="s">
        <v>5749</v>
      </c>
      <c r="E743" s="61" t="s">
        <v>6988</v>
      </c>
      <c r="F743" s="167" t="s">
        <v>5168</v>
      </c>
      <c r="G743" s="167" t="s">
        <v>5322</v>
      </c>
      <c r="H743" s="62" t="s">
        <v>12210</v>
      </c>
      <c r="I743" s="167" t="s">
        <v>11867</v>
      </c>
      <c r="J743" s="63" t="str">
        <f t="shared" si="50"/>
        <v>IC.PU.110605</v>
      </c>
      <c r="K743" s="61" t="s">
        <v>12175</v>
      </c>
      <c r="L743" s="167" t="str">
        <f t="shared" si="51"/>
        <v>Enter free text:</v>
      </c>
      <c r="M743" s="168" t="str">
        <f t="shared" si="52"/>
        <v>PI.IC.PU.110605.01</v>
      </c>
      <c r="N743" s="168"/>
      <c r="O743" s="168" t="str">
        <f t="shared" si="53"/>
        <v>PH.IC.PU.110605.01</v>
      </c>
      <c r="Q743" s="168" t="str">
        <f t="shared" si="54"/>
        <v>CL.IC.PU.110605.01</v>
      </c>
    </row>
    <row r="744" spans="1:43" s="167" customFormat="1" ht="15">
      <c r="A744" s="167" t="s">
        <v>5692</v>
      </c>
      <c r="C744" s="61" t="s">
        <v>12865</v>
      </c>
      <c r="D744" s="167" t="s">
        <v>9846</v>
      </c>
      <c r="E744" s="61" t="s">
        <v>13029</v>
      </c>
      <c r="F744" s="167" t="s">
        <v>5168</v>
      </c>
      <c r="G744" s="167" t="s">
        <v>5324</v>
      </c>
      <c r="H744" s="62" t="s">
        <v>13029</v>
      </c>
      <c r="I744" s="167" t="s">
        <v>5325</v>
      </c>
      <c r="J744" s="63" t="str">
        <f t="shared" si="50"/>
        <v>IC.PU.110606</v>
      </c>
      <c r="K744" s="61" t="s">
        <v>13277</v>
      </c>
      <c r="L744" s="167" t="str">
        <f t="shared" si="51"/>
        <v>Dual lumen ETT</v>
      </c>
      <c r="M744" s="168" t="str">
        <f t="shared" si="52"/>
        <v>PI.IC.PU.110606.01</v>
      </c>
      <c r="N744" s="168"/>
      <c r="O744" s="168" t="str">
        <f t="shared" si="53"/>
        <v>PH.IC.PU.110606.01</v>
      </c>
      <c r="Q744" s="168" t="str">
        <f t="shared" si="54"/>
        <v>CL.IC.PU.110606.01</v>
      </c>
      <c r="R744" s="167" t="s">
        <v>13244</v>
      </c>
      <c r="S744" s="167">
        <v>316</v>
      </c>
    </row>
    <row r="745" spans="1:43" s="167" customFormat="1" ht="15">
      <c r="A745" s="167" t="s">
        <v>5692</v>
      </c>
      <c r="C745" s="61" t="s">
        <v>5749</v>
      </c>
      <c r="E745" s="61" t="s">
        <v>6988</v>
      </c>
      <c r="F745" s="167" t="s">
        <v>5168</v>
      </c>
      <c r="G745" s="167" t="s">
        <v>245</v>
      </c>
      <c r="H745" s="62" t="s">
        <v>766</v>
      </c>
      <c r="I745" s="167" t="s">
        <v>246</v>
      </c>
      <c r="J745" s="63" t="str">
        <f t="shared" ref="J745:J750" si="55">CONCATENATE("IC.PU.",C745,E745,H745)</f>
        <v>IC.PU.110607</v>
      </c>
      <c r="K745" s="61" t="s">
        <v>12080</v>
      </c>
      <c r="L745" s="167" t="str">
        <f t="shared" ref="L745:L750" si="56">G745</f>
        <v>Evacuation lumen ETT</v>
      </c>
      <c r="M745" s="168" t="str">
        <f t="shared" ref="M745:M750" si="57">CONCATENATE("PI.",J745,".",K745)</f>
        <v>PI.IC.PU.110607.01</v>
      </c>
      <c r="N745" s="168"/>
      <c r="O745" s="168" t="str">
        <f t="shared" ref="O745:O750" si="58">CONCATENATE("PH.",J745,".",K745)</f>
        <v>PH.IC.PU.110607.01</v>
      </c>
      <c r="Q745" s="168" t="str">
        <f t="shared" ref="Q745:Q750" si="59">CONCATENATE("CL.",J745,".",K745)</f>
        <v>CL.IC.PU.110607.01</v>
      </c>
      <c r="AD745" s="167" t="s">
        <v>247</v>
      </c>
      <c r="AE745" s="167">
        <v>1179</v>
      </c>
    </row>
    <row r="746" spans="1:43" s="167" customFormat="1" ht="15">
      <c r="A746" s="167" t="s">
        <v>5692</v>
      </c>
      <c r="C746" s="61" t="s">
        <v>5749</v>
      </c>
      <c r="D746" s="167" t="s">
        <v>2209</v>
      </c>
      <c r="E746" s="61" t="s">
        <v>2353</v>
      </c>
      <c r="F746" s="167" t="s">
        <v>2203</v>
      </c>
      <c r="G746" s="167" t="s">
        <v>2204</v>
      </c>
      <c r="H746" s="62" t="s">
        <v>2206</v>
      </c>
      <c r="J746" s="63" t="str">
        <f t="shared" si="55"/>
        <v>IC.PU.110701</v>
      </c>
      <c r="K746" s="61" t="s">
        <v>12080</v>
      </c>
      <c r="L746" s="167" t="str">
        <f t="shared" si="56"/>
        <v>Commercial Device</v>
      </c>
      <c r="M746" s="168" t="str">
        <f t="shared" si="57"/>
        <v>PI.IC.PU.110701.01</v>
      </c>
      <c r="N746" s="168"/>
      <c r="O746" s="168" t="str">
        <f t="shared" si="58"/>
        <v>PH.IC.PU.110701.01</v>
      </c>
      <c r="Q746" s="168" t="str">
        <f t="shared" si="59"/>
        <v>CL.IC.PU.110701.01</v>
      </c>
      <c r="X746" s="167" t="s">
        <v>2061</v>
      </c>
      <c r="Y746" s="167">
        <v>1063</v>
      </c>
    </row>
    <row r="747" spans="1:43" s="167" customFormat="1" ht="15">
      <c r="A747" s="167" t="s">
        <v>5692</v>
      </c>
      <c r="C747" s="61" t="s">
        <v>5749</v>
      </c>
      <c r="E747" s="61" t="s">
        <v>2353</v>
      </c>
      <c r="F747" s="167" t="s">
        <v>2203</v>
      </c>
      <c r="G747" s="167" t="s">
        <v>2205</v>
      </c>
      <c r="H747" s="62" t="s">
        <v>2207</v>
      </c>
      <c r="J747" s="63" t="str">
        <f t="shared" si="55"/>
        <v>IC.PU.110702</v>
      </c>
      <c r="K747" s="61" t="s">
        <v>12080</v>
      </c>
      <c r="L747" s="167" t="str">
        <f t="shared" si="56"/>
        <v>Taped</v>
      </c>
      <c r="M747" s="168" t="str">
        <f t="shared" si="57"/>
        <v>PI.IC.PU.110702.01</v>
      </c>
      <c r="N747" s="168"/>
      <c r="O747" s="168" t="str">
        <f t="shared" si="58"/>
        <v>PH.IC.PU.110702.01</v>
      </c>
      <c r="Q747" s="168" t="str">
        <f t="shared" si="59"/>
        <v>CL.IC.PU.110702.01</v>
      </c>
      <c r="X747" s="167" t="s">
        <v>2061</v>
      </c>
      <c r="Y747" s="167">
        <v>1063</v>
      </c>
    </row>
    <row r="748" spans="1:43" s="167" customFormat="1" ht="15">
      <c r="A748" s="167" t="s">
        <v>5692</v>
      </c>
      <c r="C748" s="61" t="s">
        <v>5749</v>
      </c>
      <c r="E748" s="61" t="s">
        <v>2353</v>
      </c>
      <c r="F748" s="167" t="s">
        <v>2203</v>
      </c>
      <c r="G748" s="167" t="s">
        <v>13131</v>
      </c>
      <c r="H748" s="62" t="s">
        <v>2208</v>
      </c>
      <c r="J748" s="63" t="str">
        <f>CONCATENATE("IC.PU.",C748,E748,H748)</f>
        <v>IC.PU.110703</v>
      </c>
      <c r="K748" s="61" t="s">
        <v>12080</v>
      </c>
      <c r="L748" s="167" t="str">
        <f>G748</f>
        <v>Umbilical ribbon</v>
      </c>
      <c r="M748" s="168" t="str">
        <f>CONCATENATE("PI.",J748,".",K748)</f>
        <v>PI.IC.PU.110703.01</v>
      </c>
      <c r="N748" s="168"/>
      <c r="O748" s="168" t="str">
        <f>CONCATENATE("PH.",J748,".",K748)</f>
        <v>PH.IC.PU.110703.01</v>
      </c>
      <c r="Q748" s="168" t="str">
        <f>CONCATENATE("CL.",J748,".",K748)</f>
        <v>CL.IC.PU.110703.01</v>
      </c>
      <c r="X748" s="167" t="s">
        <v>2061</v>
      </c>
      <c r="Y748" s="167">
        <v>1063</v>
      </c>
    </row>
    <row r="749" spans="1:43" s="167" customFormat="1" ht="15">
      <c r="A749" s="167" t="s">
        <v>5692</v>
      </c>
      <c r="C749" s="61" t="s">
        <v>5749</v>
      </c>
      <c r="E749" s="61" t="s">
        <v>2353</v>
      </c>
      <c r="F749" s="167" t="s">
        <v>2203</v>
      </c>
      <c r="G749" s="167" t="s">
        <v>2337</v>
      </c>
      <c r="H749" s="62" t="s">
        <v>2339</v>
      </c>
      <c r="J749" s="63" t="str">
        <f t="shared" si="55"/>
        <v>IC.PU.110704</v>
      </c>
      <c r="K749" s="61" t="s">
        <v>12080</v>
      </c>
      <c r="L749" s="167" t="str">
        <f t="shared" si="56"/>
        <v>Secured</v>
      </c>
      <c r="M749" s="168" t="str">
        <f t="shared" si="57"/>
        <v>PI.IC.PU.110704.01</v>
      </c>
      <c r="N749" s="168"/>
      <c r="O749" s="168" t="str">
        <f t="shared" si="58"/>
        <v>PH.IC.PU.110704.01</v>
      </c>
      <c r="Q749" s="168" t="str">
        <f t="shared" si="59"/>
        <v>CL.IC.PU.110704.01</v>
      </c>
      <c r="X749" s="167" t="s">
        <v>2061</v>
      </c>
      <c r="Y749" s="167">
        <v>1063</v>
      </c>
    </row>
    <row r="750" spans="1:43" s="167" customFormat="1" ht="15">
      <c r="A750" s="167" t="s">
        <v>5692</v>
      </c>
      <c r="C750" s="61" t="s">
        <v>327</v>
      </c>
      <c r="E750" s="61" t="s">
        <v>2353</v>
      </c>
      <c r="F750" s="167" t="s">
        <v>2203</v>
      </c>
      <c r="G750" s="167" t="s">
        <v>2338</v>
      </c>
      <c r="H750" s="62" t="s">
        <v>2340</v>
      </c>
      <c r="J750" s="63" t="str">
        <f t="shared" si="55"/>
        <v>IC.PU.110705</v>
      </c>
      <c r="K750" s="61" t="s">
        <v>12175</v>
      </c>
      <c r="L750" s="167" t="str">
        <f t="shared" si="56"/>
        <v>Other: specify</v>
      </c>
      <c r="M750" s="168" t="str">
        <f t="shared" si="57"/>
        <v>PI.IC.PU.110705.01</v>
      </c>
      <c r="N750" s="168"/>
      <c r="O750" s="168" t="str">
        <f t="shared" si="58"/>
        <v>PH.IC.PU.110705.01</v>
      </c>
      <c r="Q750" s="168" t="str">
        <f t="shared" si="59"/>
        <v>CL.IC.PU.110705.01</v>
      </c>
      <c r="X750" s="167" t="s">
        <v>2061</v>
      </c>
      <c r="Y750" s="167">
        <v>1063</v>
      </c>
    </row>
    <row r="751" spans="1:43" s="167" customFormat="1" ht="15">
      <c r="A751" s="167" t="s">
        <v>5692</v>
      </c>
      <c r="C751" s="61" t="s">
        <v>5749</v>
      </c>
      <c r="E751" s="61" t="s">
        <v>2353</v>
      </c>
      <c r="F751" s="167" t="s">
        <v>2203</v>
      </c>
      <c r="G751" s="167" t="s">
        <v>14220</v>
      </c>
      <c r="H751" s="62" t="s">
        <v>12212</v>
      </c>
      <c r="J751" s="63" t="str">
        <f t="shared" si="50"/>
        <v>IC.PU.110706</v>
      </c>
      <c r="K751" s="61" t="s">
        <v>12175</v>
      </c>
      <c r="L751" s="167" t="str">
        <f t="shared" si="51"/>
        <v>Holder securement</v>
      </c>
      <c r="M751" s="168" t="str">
        <f t="shared" si="52"/>
        <v>PI.IC.PU.110706.01</v>
      </c>
      <c r="N751" s="168"/>
      <c r="O751" s="168" t="str">
        <f t="shared" si="53"/>
        <v>PH.IC.PU.110706.01</v>
      </c>
      <c r="Q751" s="168" t="str">
        <f t="shared" si="54"/>
        <v>CL.IC.PU.110706.01</v>
      </c>
      <c r="AP751" s="167" t="s">
        <v>12773</v>
      </c>
      <c r="AQ751" s="167">
        <v>1677</v>
      </c>
    </row>
    <row r="752" spans="1:43" s="88" customFormat="1" ht="15">
      <c r="A752" s="84" t="s">
        <v>5692</v>
      </c>
      <c r="B752" s="84"/>
      <c r="C752" s="90" t="s">
        <v>12099</v>
      </c>
      <c r="D752" s="84" t="s">
        <v>12985</v>
      </c>
      <c r="E752" s="90" t="s">
        <v>12986</v>
      </c>
      <c r="F752" s="84" t="s">
        <v>5295</v>
      </c>
      <c r="G752" s="84" t="s">
        <v>10123</v>
      </c>
      <c r="H752" s="91" t="s">
        <v>12930</v>
      </c>
      <c r="I752" s="84" t="s">
        <v>11841</v>
      </c>
      <c r="J752" s="63" t="str">
        <f>CONCATENATE("IC.PU.",C752,E752,H752)</f>
        <v>IC.PU.110801</v>
      </c>
      <c r="K752" s="61" t="s">
        <v>2206</v>
      </c>
      <c r="L752" s="167" t="str">
        <f>G752</f>
        <v>Discontinued</v>
      </c>
      <c r="M752" s="168" t="str">
        <f>CONCATENATE("PI.",J752,".",K752)</f>
        <v>PI.IC.PU.110801.01</v>
      </c>
      <c r="N752" s="168"/>
      <c r="O752" s="168" t="str">
        <f>CONCATENATE("PH.",J752,".",K752)</f>
        <v>PH.IC.PU.110801.01</v>
      </c>
      <c r="P752" s="167"/>
      <c r="Q752" s="168" t="str">
        <f>CONCATENATE("CL.",J752,".",K752)</f>
        <v>CL.IC.PU.110801.01</v>
      </c>
      <c r="R752" s="84"/>
      <c r="S752" s="84"/>
      <c r="T752" s="84"/>
      <c r="U752" s="84"/>
      <c r="V752" s="84"/>
      <c r="W752" s="84"/>
      <c r="X752" s="88" t="s">
        <v>12719</v>
      </c>
      <c r="Y752" s="88">
        <v>1124</v>
      </c>
    </row>
    <row r="753" spans="1:25" s="88" customFormat="1" ht="15">
      <c r="A753" s="84" t="s">
        <v>5692</v>
      </c>
      <c r="B753" s="84"/>
      <c r="C753" s="90" t="s">
        <v>12099</v>
      </c>
      <c r="D753" s="84"/>
      <c r="E753" s="90" t="s">
        <v>12986</v>
      </c>
      <c r="F753" s="84" t="s">
        <v>5295</v>
      </c>
      <c r="G753" s="84" t="s">
        <v>12267</v>
      </c>
      <c r="H753" s="91" t="s">
        <v>12931</v>
      </c>
      <c r="I753" s="84" t="s">
        <v>12268</v>
      </c>
      <c r="J753" s="63" t="str">
        <f>CONCATENATE("IC.PU.",C753,E753,H753)</f>
        <v>IC.PU.110802</v>
      </c>
      <c r="K753" s="61" t="s">
        <v>2206</v>
      </c>
      <c r="L753" s="167" t="str">
        <f>G753</f>
        <v>Self Discontinued</v>
      </c>
      <c r="M753" s="168" t="str">
        <f>CONCATENATE("PI.",J753,".",K753)</f>
        <v>PI.IC.PU.110802.01</v>
      </c>
      <c r="N753" s="168"/>
      <c r="O753" s="168" t="str">
        <f>CONCATENATE("PH.",J753,".",K753)</f>
        <v>PH.IC.PU.110802.01</v>
      </c>
      <c r="P753" s="167"/>
      <c r="Q753" s="168" t="str">
        <f>CONCATENATE("CL.",J753,".",K753)</f>
        <v>CL.IC.PU.110802.01</v>
      </c>
      <c r="R753" s="84"/>
      <c r="S753" s="84"/>
      <c r="T753" s="84"/>
      <c r="U753" s="84"/>
      <c r="V753" s="84"/>
      <c r="W753" s="84"/>
      <c r="X753" s="88" t="s">
        <v>12719</v>
      </c>
      <c r="Y753" s="88">
        <v>1124</v>
      </c>
    </row>
    <row r="754" spans="1:25" s="167" customFormat="1" ht="15">
      <c r="A754" s="167" t="s">
        <v>5692</v>
      </c>
      <c r="B754" s="167" t="s">
        <v>5326</v>
      </c>
      <c r="C754" s="61" t="s">
        <v>3064</v>
      </c>
      <c r="D754" s="167" t="s">
        <v>5329</v>
      </c>
      <c r="E754" s="61" t="s">
        <v>2379</v>
      </c>
      <c r="F754" s="167" t="s">
        <v>5474</v>
      </c>
      <c r="G754" s="167" t="s">
        <v>5475</v>
      </c>
      <c r="H754" s="62" t="s">
        <v>11848</v>
      </c>
      <c r="I754" s="167" t="s">
        <v>5475</v>
      </c>
      <c r="J754" s="63" t="str">
        <f t="shared" si="50"/>
        <v>IC.PU.120101</v>
      </c>
      <c r="K754" s="61" t="s">
        <v>12175</v>
      </c>
      <c r="L754" s="167" t="str">
        <f t="shared" si="51"/>
        <v>100 cc</v>
      </c>
      <c r="M754" s="168" t="str">
        <f t="shared" si="52"/>
        <v>PI.IC.PU.120101.01</v>
      </c>
      <c r="N754" s="168"/>
      <c r="O754" s="168" t="str">
        <f t="shared" si="53"/>
        <v>PH.IC.PU.120101.01</v>
      </c>
      <c r="Q754" s="168" t="str">
        <f t="shared" si="54"/>
        <v>CL.IC.PU.120101.01</v>
      </c>
    </row>
    <row r="755" spans="1:25" s="167" customFormat="1" ht="15">
      <c r="A755" s="167" t="s">
        <v>5692</v>
      </c>
      <c r="C755" s="61" t="s">
        <v>3064</v>
      </c>
      <c r="E755" s="61" t="s">
        <v>12175</v>
      </c>
      <c r="F755" s="167" t="s">
        <v>5474</v>
      </c>
      <c r="G755" s="167" t="s">
        <v>5476</v>
      </c>
      <c r="H755" s="62" t="s">
        <v>12030</v>
      </c>
      <c r="I755" s="167" t="s">
        <v>5476</v>
      </c>
      <c r="J755" s="63" t="str">
        <f t="shared" si="50"/>
        <v>IC.PU.120102</v>
      </c>
      <c r="K755" s="61" t="s">
        <v>12175</v>
      </c>
      <c r="L755" s="167" t="str">
        <f t="shared" si="51"/>
        <v>250 cc</v>
      </c>
      <c r="M755" s="168" t="str">
        <f t="shared" si="52"/>
        <v>PI.IC.PU.120102.01</v>
      </c>
      <c r="N755" s="168"/>
      <c r="O755" s="168" t="str">
        <f t="shared" si="53"/>
        <v>PH.IC.PU.120102.01</v>
      </c>
      <c r="Q755" s="168" t="str">
        <f t="shared" si="54"/>
        <v>CL.IC.PU.120102.01</v>
      </c>
    </row>
    <row r="756" spans="1:25" s="167" customFormat="1" ht="15">
      <c r="A756" s="167" t="s">
        <v>5692</v>
      </c>
      <c r="C756" s="61" t="s">
        <v>3064</v>
      </c>
      <c r="E756" s="61" t="s">
        <v>12175</v>
      </c>
      <c r="F756" s="167" t="s">
        <v>5474</v>
      </c>
      <c r="G756" s="167" t="s">
        <v>5656</v>
      </c>
      <c r="H756" s="62" t="s">
        <v>12032</v>
      </c>
      <c r="I756" s="167" t="s">
        <v>5656</v>
      </c>
      <c r="J756" s="63" t="str">
        <f t="shared" si="50"/>
        <v>IC.PU.120103</v>
      </c>
      <c r="K756" s="61" t="s">
        <v>12175</v>
      </c>
      <c r="L756" s="167" t="str">
        <f t="shared" si="51"/>
        <v>500 cc</v>
      </c>
      <c r="M756" s="168" t="str">
        <f t="shared" si="52"/>
        <v>PI.IC.PU.120103.01</v>
      </c>
      <c r="N756" s="168"/>
      <c r="O756" s="168" t="str">
        <f t="shared" si="53"/>
        <v>PH.IC.PU.120103.01</v>
      </c>
      <c r="Q756" s="168" t="str">
        <f t="shared" si="54"/>
        <v>CL.IC.PU.120103.01</v>
      </c>
    </row>
    <row r="757" spans="1:25" s="167" customFormat="1" ht="15">
      <c r="A757" s="167" t="s">
        <v>5692</v>
      </c>
      <c r="C757" s="61" t="s">
        <v>3064</v>
      </c>
      <c r="E757" s="61" t="s">
        <v>12175</v>
      </c>
      <c r="F757" s="167" t="s">
        <v>5474</v>
      </c>
      <c r="G757" s="167" t="s">
        <v>5815</v>
      </c>
      <c r="H757" s="62" t="s">
        <v>12028</v>
      </c>
      <c r="I757" s="167" t="s">
        <v>5815</v>
      </c>
      <c r="J757" s="63" t="str">
        <f t="shared" si="50"/>
        <v>IC.PU.120104</v>
      </c>
      <c r="K757" s="61" t="s">
        <v>12175</v>
      </c>
      <c r="L757" s="167" t="str">
        <f t="shared" si="51"/>
        <v>750 cc</v>
      </c>
      <c r="M757" s="168" t="str">
        <f t="shared" si="52"/>
        <v>PI.IC.PU.120104.01</v>
      </c>
      <c r="N757" s="168"/>
      <c r="O757" s="168" t="str">
        <f t="shared" si="53"/>
        <v>PH.IC.PU.120104.01</v>
      </c>
      <c r="Q757" s="168" t="str">
        <f t="shared" si="54"/>
        <v>CL.IC.PU.120104.01</v>
      </c>
    </row>
    <row r="758" spans="1:25" s="167" customFormat="1" ht="15">
      <c r="A758" s="167" t="s">
        <v>5692</v>
      </c>
      <c r="C758" s="61" t="s">
        <v>3064</v>
      </c>
      <c r="E758" s="61" t="s">
        <v>12175</v>
      </c>
      <c r="F758" s="167" t="s">
        <v>5474</v>
      </c>
      <c r="G758" s="167" t="s">
        <v>5816</v>
      </c>
      <c r="H758" s="62" t="s">
        <v>12210</v>
      </c>
      <c r="I758" s="167" t="s">
        <v>5816</v>
      </c>
      <c r="J758" s="63" t="str">
        <f t="shared" ref="J758:J850" si="60">CONCATENATE("IC.PU.",C758,E758,H758)</f>
        <v>IC.PU.120105</v>
      </c>
      <c r="K758" s="61" t="s">
        <v>12175</v>
      </c>
      <c r="L758" s="167" t="str">
        <f t="shared" ref="L758:L850" si="61">G758</f>
        <v>1000 cc</v>
      </c>
      <c r="M758" s="168" t="str">
        <f t="shared" ref="M758:M850" si="62">CONCATENATE("PI.",J758,".",K758)</f>
        <v>PI.IC.PU.120105.01</v>
      </c>
      <c r="N758" s="168"/>
      <c r="O758" s="168" t="str">
        <f t="shared" ref="O758:O850" si="63">CONCATENATE("PH.",J758,".",K758)</f>
        <v>PH.IC.PU.120105.01</v>
      </c>
      <c r="Q758" s="168" t="str">
        <f t="shared" ref="Q758:Q850" si="64">CONCATENATE("CL.",J758,".",K758)</f>
        <v>CL.IC.PU.120105.01</v>
      </c>
    </row>
    <row r="759" spans="1:25" s="167" customFormat="1" ht="15">
      <c r="A759" s="167" t="s">
        <v>5692</v>
      </c>
      <c r="C759" s="61" t="s">
        <v>3064</v>
      </c>
      <c r="E759" s="61" t="s">
        <v>12175</v>
      </c>
      <c r="F759" s="167" t="s">
        <v>5474</v>
      </c>
      <c r="G759" s="167" t="s">
        <v>5817</v>
      </c>
      <c r="H759" s="62" t="s">
        <v>12212</v>
      </c>
      <c r="I759" s="167" t="s">
        <v>5817</v>
      </c>
      <c r="J759" s="63" t="str">
        <f t="shared" si="60"/>
        <v>IC.PU.120106</v>
      </c>
      <c r="K759" s="61" t="s">
        <v>12175</v>
      </c>
      <c r="L759" s="167" t="str">
        <f t="shared" si="61"/>
        <v>1250 cc</v>
      </c>
      <c r="M759" s="168" t="str">
        <f t="shared" si="62"/>
        <v>PI.IC.PU.120106.01</v>
      </c>
      <c r="N759" s="168"/>
      <c r="O759" s="168" t="str">
        <f t="shared" si="63"/>
        <v>PH.IC.PU.120106.01</v>
      </c>
      <c r="Q759" s="168" t="str">
        <f t="shared" si="64"/>
        <v>CL.IC.PU.120106.01</v>
      </c>
    </row>
    <row r="760" spans="1:25" s="167" customFormat="1" ht="15">
      <c r="A760" s="167" t="s">
        <v>5692</v>
      </c>
      <c r="C760" s="61" t="s">
        <v>3064</v>
      </c>
      <c r="E760" s="61" t="s">
        <v>12175</v>
      </c>
      <c r="F760" s="167" t="s">
        <v>5474</v>
      </c>
      <c r="G760" s="167" t="s">
        <v>5818</v>
      </c>
      <c r="H760" s="62" t="s">
        <v>12225</v>
      </c>
      <c r="I760" s="167" t="s">
        <v>5818</v>
      </c>
      <c r="J760" s="63" t="str">
        <f t="shared" si="60"/>
        <v>IC.PU.120107</v>
      </c>
      <c r="K760" s="61" t="s">
        <v>12175</v>
      </c>
      <c r="L760" s="167" t="str">
        <f t="shared" si="61"/>
        <v>1500 cc</v>
      </c>
      <c r="M760" s="168" t="str">
        <f t="shared" si="62"/>
        <v>PI.IC.PU.120107.01</v>
      </c>
      <c r="N760" s="168"/>
      <c r="O760" s="168" t="str">
        <f t="shared" si="63"/>
        <v>PH.IC.PU.120107.01</v>
      </c>
      <c r="Q760" s="168" t="str">
        <f t="shared" si="64"/>
        <v>CL.IC.PU.120107.01</v>
      </c>
    </row>
    <row r="761" spans="1:25" s="167" customFormat="1" ht="15">
      <c r="A761" s="167" t="s">
        <v>5692</v>
      </c>
      <c r="C761" s="61" t="s">
        <v>3064</v>
      </c>
      <c r="E761" s="61" t="s">
        <v>12175</v>
      </c>
      <c r="F761" s="167" t="s">
        <v>5474</v>
      </c>
      <c r="G761" s="167" t="s">
        <v>5819</v>
      </c>
      <c r="H761" s="62" t="s">
        <v>11638</v>
      </c>
      <c r="I761" s="167" t="s">
        <v>5819</v>
      </c>
      <c r="J761" s="63" t="str">
        <f t="shared" si="60"/>
        <v>IC.PU.120108</v>
      </c>
      <c r="K761" s="61" t="s">
        <v>12175</v>
      </c>
      <c r="L761" s="167" t="str">
        <f t="shared" si="61"/>
        <v>1750 cc</v>
      </c>
      <c r="M761" s="168" t="str">
        <f t="shared" si="62"/>
        <v>PI.IC.PU.120108.01</v>
      </c>
      <c r="N761" s="168"/>
      <c r="O761" s="168" t="str">
        <f t="shared" si="63"/>
        <v>PH.IC.PU.120108.01</v>
      </c>
      <c r="Q761" s="168" t="str">
        <f t="shared" si="64"/>
        <v>CL.IC.PU.120108.01</v>
      </c>
    </row>
    <row r="762" spans="1:25" s="167" customFormat="1" ht="15">
      <c r="A762" s="167" t="s">
        <v>5692</v>
      </c>
      <c r="C762" s="61" t="s">
        <v>3064</v>
      </c>
      <c r="E762" s="61" t="s">
        <v>12175</v>
      </c>
      <c r="F762" s="167" t="s">
        <v>5474</v>
      </c>
      <c r="G762" s="167" t="s">
        <v>5820</v>
      </c>
      <c r="H762" s="62" t="s">
        <v>11639</v>
      </c>
      <c r="I762" s="167" t="s">
        <v>5820</v>
      </c>
      <c r="J762" s="63" t="str">
        <f t="shared" si="60"/>
        <v>IC.PU.120109</v>
      </c>
      <c r="K762" s="61" t="s">
        <v>12175</v>
      </c>
      <c r="L762" s="167" t="str">
        <f t="shared" si="61"/>
        <v>2000 cc</v>
      </c>
      <c r="M762" s="168" t="str">
        <f t="shared" si="62"/>
        <v>PI.IC.PU.120109.01</v>
      </c>
      <c r="N762" s="168"/>
      <c r="O762" s="168" t="str">
        <f t="shared" si="63"/>
        <v>PH.IC.PU.120109.01</v>
      </c>
      <c r="Q762" s="168" t="str">
        <f t="shared" si="64"/>
        <v>CL.IC.PU.120109.01</v>
      </c>
    </row>
    <row r="763" spans="1:25" s="167" customFormat="1" ht="15">
      <c r="A763" s="167" t="s">
        <v>5692</v>
      </c>
      <c r="C763" s="61" t="s">
        <v>3064</v>
      </c>
      <c r="E763" s="61" t="s">
        <v>12175</v>
      </c>
      <c r="F763" s="167" t="s">
        <v>5474</v>
      </c>
      <c r="G763" s="167" t="s">
        <v>5821</v>
      </c>
      <c r="H763" s="62" t="s">
        <v>11829</v>
      </c>
      <c r="I763" s="167" t="s">
        <v>5821</v>
      </c>
      <c r="J763" s="63" t="str">
        <f t="shared" si="60"/>
        <v>IC.PU.120110</v>
      </c>
      <c r="K763" s="61" t="s">
        <v>12175</v>
      </c>
      <c r="L763" s="167" t="str">
        <f t="shared" si="61"/>
        <v>2500 cc</v>
      </c>
      <c r="M763" s="168" t="str">
        <f t="shared" si="62"/>
        <v>PI.IC.PU.120110.01</v>
      </c>
      <c r="N763" s="168"/>
      <c r="O763" s="168" t="str">
        <f t="shared" si="63"/>
        <v>PH.IC.PU.120110.01</v>
      </c>
      <c r="Q763" s="168" t="str">
        <f t="shared" si="64"/>
        <v>CL.IC.PU.120110.01</v>
      </c>
    </row>
    <row r="764" spans="1:25" s="167" customFormat="1" ht="15">
      <c r="A764" s="167" t="s">
        <v>5692</v>
      </c>
      <c r="C764" s="61" t="s">
        <v>3064</v>
      </c>
      <c r="E764" s="61" t="s">
        <v>12175</v>
      </c>
      <c r="F764" s="167" t="s">
        <v>5474</v>
      </c>
      <c r="G764" s="167" t="s">
        <v>5662</v>
      </c>
      <c r="H764" s="62" t="s">
        <v>12099</v>
      </c>
      <c r="I764" s="167" t="s">
        <v>5662</v>
      </c>
      <c r="J764" s="63" t="str">
        <f t="shared" si="60"/>
        <v>IC.PU.120111</v>
      </c>
      <c r="K764" s="61" t="s">
        <v>12175</v>
      </c>
      <c r="L764" s="167" t="str">
        <f t="shared" si="61"/>
        <v>3000 cc</v>
      </c>
      <c r="M764" s="168" t="str">
        <f t="shared" si="62"/>
        <v>PI.IC.PU.120111.01</v>
      </c>
      <c r="N764" s="168"/>
      <c r="O764" s="168" t="str">
        <f t="shared" si="63"/>
        <v>PH.IC.PU.120111.01</v>
      </c>
      <c r="Q764" s="168" t="str">
        <f t="shared" si="64"/>
        <v>CL.IC.PU.120111.01</v>
      </c>
    </row>
    <row r="765" spans="1:25" s="167" customFormat="1" ht="15">
      <c r="A765" s="167" t="s">
        <v>5692</v>
      </c>
      <c r="C765" s="61" t="s">
        <v>3064</v>
      </c>
      <c r="D765" s="167" t="s">
        <v>5663</v>
      </c>
      <c r="E765" s="61" t="s">
        <v>12430</v>
      </c>
      <c r="F765" s="167" t="s">
        <v>5824</v>
      </c>
      <c r="G765" s="167" t="s">
        <v>5486</v>
      </c>
      <c r="H765" s="62" t="s">
        <v>11848</v>
      </c>
      <c r="I765" s="167" t="s">
        <v>5487</v>
      </c>
      <c r="J765" s="63" t="str">
        <f t="shared" si="60"/>
        <v>IC.PU.120201</v>
      </c>
      <c r="K765" s="61" t="s">
        <v>12175</v>
      </c>
      <c r="L765" s="167" t="str">
        <f t="shared" si="61"/>
        <v>Two times</v>
      </c>
      <c r="M765" s="168" t="str">
        <f t="shared" si="62"/>
        <v>PI.IC.PU.120201.01</v>
      </c>
      <c r="N765" s="168"/>
      <c r="O765" s="168" t="str">
        <f t="shared" si="63"/>
        <v>PH.IC.PU.120201.01</v>
      </c>
      <c r="Q765" s="168" t="str">
        <f t="shared" si="64"/>
        <v>CL.IC.PU.120201.01</v>
      </c>
    </row>
    <row r="766" spans="1:25" s="167" customFormat="1" ht="15">
      <c r="A766" s="167" t="s">
        <v>5692</v>
      </c>
      <c r="C766" s="61" t="s">
        <v>3064</v>
      </c>
      <c r="E766" s="61" t="s">
        <v>12430</v>
      </c>
      <c r="F766" s="167" t="s">
        <v>5824</v>
      </c>
      <c r="G766" s="167" t="s">
        <v>5488</v>
      </c>
      <c r="H766" s="62" t="s">
        <v>12030</v>
      </c>
      <c r="I766" s="167" t="s">
        <v>5489</v>
      </c>
      <c r="J766" s="63" t="str">
        <f t="shared" si="60"/>
        <v>IC.PU.120202</v>
      </c>
      <c r="K766" s="61" t="s">
        <v>12175</v>
      </c>
      <c r="L766" s="167" t="str">
        <f t="shared" si="61"/>
        <v>Three times</v>
      </c>
      <c r="M766" s="168" t="str">
        <f t="shared" si="62"/>
        <v>PI.IC.PU.120202.01</v>
      </c>
      <c r="N766" s="168"/>
      <c r="O766" s="168" t="str">
        <f t="shared" si="63"/>
        <v>PH.IC.PU.120202.01</v>
      </c>
      <c r="Q766" s="168" t="str">
        <f t="shared" si="64"/>
        <v>CL.IC.PU.120202.01</v>
      </c>
    </row>
    <row r="767" spans="1:25" s="167" customFormat="1" ht="15">
      <c r="A767" s="167" t="s">
        <v>5692</v>
      </c>
      <c r="C767" s="61" t="s">
        <v>3064</v>
      </c>
      <c r="E767" s="61" t="s">
        <v>12430</v>
      </c>
      <c r="F767" s="167" t="s">
        <v>5824</v>
      </c>
      <c r="G767" s="167" t="s">
        <v>5490</v>
      </c>
      <c r="H767" s="62" t="s">
        <v>12032</v>
      </c>
      <c r="I767" s="167" t="s">
        <v>5491</v>
      </c>
      <c r="J767" s="63" t="str">
        <f t="shared" si="60"/>
        <v>IC.PU.120203</v>
      </c>
      <c r="K767" s="61" t="s">
        <v>12175</v>
      </c>
      <c r="L767" s="167" t="str">
        <f t="shared" si="61"/>
        <v>Four times</v>
      </c>
      <c r="M767" s="168" t="str">
        <f t="shared" si="62"/>
        <v>PI.IC.PU.120203.01</v>
      </c>
      <c r="N767" s="168"/>
      <c r="O767" s="168" t="str">
        <f t="shared" si="63"/>
        <v>PH.IC.PU.120203.01</v>
      </c>
      <c r="Q767" s="168" t="str">
        <f t="shared" si="64"/>
        <v>CL.IC.PU.120203.01</v>
      </c>
    </row>
    <row r="768" spans="1:25" s="167" customFormat="1" ht="15">
      <c r="A768" s="167" t="s">
        <v>5692</v>
      </c>
      <c r="C768" s="61" t="s">
        <v>3064</v>
      </c>
      <c r="E768" s="61" t="s">
        <v>12430</v>
      </c>
      <c r="F768" s="167" t="s">
        <v>5824</v>
      </c>
      <c r="G768" s="167" t="s">
        <v>5497</v>
      </c>
      <c r="H768" s="62" t="s">
        <v>12028</v>
      </c>
      <c r="I768" s="167" t="s">
        <v>5498</v>
      </c>
      <c r="J768" s="63" t="str">
        <f t="shared" si="60"/>
        <v>IC.PU.120204</v>
      </c>
      <c r="K768" s="61" t="s">
        <v>12175</v>
      </c>
      <c r="L768" s="167" t="str">
        <f t="shared" si="61"/>
        <v>Five times</v>
      </c>
      <c r="M768" s="168" t="str">
        <f t="shared" si="62"/>
        <v>PI.IC.PU.120204.01</v>
      </c>
      <c r="N768" s="168"/>
      <c r="O768" s="168" t="str">
        <f t="shared" si="63"/>
        <v>PH.IC.PU.120204.01</v>
      </c>
      <c r="Q768" s="168" t="str">
        <f t="shared" si="64"/>
        <v>CL.IC.PU.120204.01</v>
      </c>
    </row>
    <row r="769" spans="1:41" s="167" customFormat="1" ht="15">
      <c r="A769" s="167" t="s">
        <v>5692</v>
      </c>
      <c r="C769" s="61" t="s">
        <v>3064</v>
      </c>
      <c r="E769" s="61" t="s">
        <v>12430</v>
      </c>
      <c r="F769" s="167" t="s">
        <v>5824</v>
      </c>
      <c r="G769" s="167" t="s">
        <v>5499</v>
      </c>
      <c r="H769" s="62" t="s">
        <v>12210</v>
      </c>
      <c r="I769" s="167" t="s">
        <v>5500</v>
      </c>
      <c r="J769" s="63" t="str">
        <f t="shared" si="60"/>
        <v>IC.PU.120205</v>
      </c>
      <c r="K769" s="61" t="s">
        <v>12175</v>
      </c>
      <c r="L769" s="167" t="str">
        <f t="shared" si="61"/>
        <v>Six times</v>
      </c>
      <c r="M769" s="168" t="str">
        <f t="shared" si="62"/>
        <v>PI.IC.PU.120205.01</v>
      </c>
      <c r="N769" s="168"/>
      <c r="O769" s="168" t="str">
        <f t="shared" si="63"/>
        <v>PH.IC.PU.120205.01</v>
      </c>
      <c r="Q769" s="168" t="str">
        <f t="shared" si="64"/>
        <v>CL.IC.PU.120205.01</v>
      </c>
    </row>
    <row r="770" spans="1:41" s="167" customFormat="1" ht="15">
      <c r="A770" s="167" t="s">
        <v>5692</v>
      </c>
      <c r="C770" s="61" t="s">
        <v>3064</v>
      </c>
      <c r="E770" s="61" t="s">
        <v>12430</v>
      </c>
      <c r="F770" s="167" t="s">
        <v>5824</v>
      </c>
      <c r="G770" s="167" t="s">
        <v>5501</v>
      </c>
      <c r="H770" s="62" t="s">
        <v>12212</v>
      </c>
      <c r="I770" s="167" t="s">
        <v>5502</v>
      </c>
      <c r="J770" s="63" t="str">
        <f t="shared" si="60"/>
        <v>IC.PU.120206</v>
      </c>
      <c r="K770" s="61" t="s">
        <v>12175</v>
      </c>
      <c r="L770" s="167" t="str">
        <f t="shared" si="61"/>
        <v>Seven times</v>
      </c>
      <c r="M770" s="168" t="str">
        <f t="shared" si="62"/>
        <v>PI.IC.PU.120206.01</v>
      </c>
      <c r="N770" s="168"/>
      <c r="O770" s="168" t="str">
        <f t="shared" si="63"/>
        <v>PH.IC.PU.120206.01</v>
      </c>
      <c r="Q770" s="168" t="str">
        <f t="shared" si="64"/>
        <v>CL.IC.PU.120206.01</v>
      </c>
    </row>
    <row r="771" spans="1:41" s="167" customFormat="1" ht="15">
      <c r="A771" s="167" t="s">
        <v>5692</v>
      </c>
      <c r="C771" s="61" t="s">
        <v>3064</v>
      </c>
      <c r="E771" s="61" t="s">
        <v>12430</v>
      </c>
      <c r="F771" s="167" t="s">
        <v>5824</v>
      </c>
      <c r="G771" s="167" t="s">
        <v>5342</v>
      </c>
      <c r="H771" s="62" t="s">
        <v>12225</v>
      </c>
      <c r="I771" s="167" t="s">
        <v>5343</v>
      </c>
      <c r="J771" s="63" t="str">
        <f t="shared" si="60"/>
        <v>IC.PU.120207</v>
      </c>
      <c r="K771" s="61" t="s">
        <v>12175</v>
      </c>
      <c r="L771" s="167" t="str">
        <f t="shared" si="61"/>
        <v>Eight times</v>
      </c>
      <c r="M771" s="168" t="str">
        <f t="shared" si="62"/>
        <v>PI.IC.PU.120207.01</v>
      </c>
      <c r="N771" s="168"/>
      <c r="O771" s="168" t="str">
        <f t="shared" si="63"/>
        <v>PH.IC.PU.120207.01</v>
      </c>
      <c r="Q771" s="168" t="str">
        <f t="shared" si="64"/>
        <v>CL.IC.PU.120207.01</v>
      </c>
    </row>
    <row r="772" spans="1:41" s="167" customFormat="1" ht="15">
      <c r="A772" s="167" t="s">
        <v>5692</v>
      </c>
      <c r="C772" s="61" t="s">
        <v>3064</v>
      </c>
      <c r="E772" s="61" t="s">
        <v>12430</v>
      </c>
      <c r="F772" s="167" t="s">
        <v>5824</v>
      </c>
      <c r="G772" s="167" t="s">
        <v>5344</v>
      </c>
      <c r="H772" s="62" t="s">
        <v>11638</v>
      </c>
      <c r="I772" s="167" t="s">
        <v>5345</v>
      </c>
      <c r="J772" s="63" t="str">
        <f t="shared" si="60"/>
        <v>IC.PU.120208</v>
      </c>
      <c r="K772" s="61" t="s">
        <v>12175</v>
      </c>
      <c r="L772" s="167" t="str">
        <f t="shared" si="61"/>
        <v>Nine times</v>
      </c>
      <c r="M772" s="168" t="str">
        <f t="shared" si="62"/>
        <v>PI.IC.PU.120208.01</v>
      </c>
      <c r="N772" s="168"/>
      <c r="O772" s="168" t="str">
        <f t="shared" si="63"/>
        <v>PH.IC.PU.120208.01</v>
      </c>
      <c r="Q772" s="168" t="str">
        <f t="shared" si="64"/>
        <v>CL.IC.PU.120208.01</v>
      </c>
    </row>
    <row r="773" spans="1:41" s="167" customFormat="1" ht="15">
      <c r="A773" s="167" t="s">
        <v>5692</v>
      </c>
      <c r="C773" s="61" t="s">
        <v>3064</v>
      </c>
      <c r="E773" s="61" t="s">
        <v>12430</v>
      </c>
      <c r="F773" s="167" t="s">
        <v>5824</v>
      </c>
      <c r="G773" s="167" t="s">
        <v>5346</v>
      </c>
      <c r="H773" s="62" t="s">
        <v>11639</v>
      </c>
      <c r="I773" s="167" t="s">
        <v>5347</v>
      </c>
      <c r="J773" s="63" t="str">
        <f t="shared" si="60"/>
        <v>IC.PU.120209</v>
      </c>
      <c r="K773" s="61" t="s">
        <v>12175</v>
      </c>
      <c r="L773" s="167" t="str">
        <f t="shared" si="61"/>
        <v>Ten times</v>
      </c>
      <c r="M773" s="168" t="str">
        <f t="shared" si="62"/>
        <v>PI.IC.PU.120209.01</v>
      </c>
      <c r="N773" s="168"/>
      <c r="O773" s="168" t="str">
        <f t="shared" si="63"/>
        <v>PH.IC.PU.120209.01</v>
      </c>
      <c r="Q773" s="168" t="str">
        <f t="shared" si="64"/>
        <v>CL.IC.PU.120209.01</v>
      </c>
    </row>
    <row r="774" spans="1:41" s="167" customFormat="1" ht="15">
      <c r="A774" s="167" t="s">
        <v>5692</v>
      </c>
      <c r="C774" s="61" t="s">
        <v>3064</v>
      </c>
      <c r="E774" s="61" t="s">
        <v>12430</v>
      </c>
      <c r="F774" s="167" t="s">
        <v>5824</v>
      </c>
      <c r="G774" s="167" t="s">
        <v>5348</v>
      </c>
      <c r="H774" s="62" t="s">
        <v>11829</v>
      </c>
      <c r="I774" s="167" t="s">
        <v>12437</v>
      </c>
      <c r="J774" s="63" t="str">
        <f t="shared" si="60"/>
        <v>IC.PU.120210</v>
      </c>
      <c r="K774" s="61" t="s">
        <v>12175</v>
      </c>
      <c r="L774" s="167" t="str">
        <f t="shared" si="61"/>
        <v xml:space="preserve">Other:  specify </v>
      </c>
      <c r="M774" s="168" t="str">
        <f t="shared" si="62"/>
        <v>PI.IC.PU.120210.01</v>
      </c>
      <c r="N774" s="168"/>
      <c r="O774" s="168" t="str">
        <f t="shared" si="63"/>
        <v>PH.IC.PU.120210.01</v>
      </c>
      <c r="Q774" s="168" t="str">
        <f t="shared" si="64"/>
        <v>CL.IC.PU.120210.01</v>
      </c>
    </row>
    <row r="775" spans="1:41" s="167" customFormat="1" ht="15">
      <c r="A775" s="167" t="s">
        <v>5692</v>
      </c>
      <c r="C775" s="61" t="s">
        <v>84</v>
      </c>
      <c r="E775" s="61" t="s">
        <v>12430</v>
      </c>
      <c r="F775" s="167" t="s">
        <v>5824</v>
      </c>
      <c r="G775" s="167" t="s">
        <v>5349</v>
      </c>
      <c r="H775" s="62" t="s">
        <v>5749</v>
      </c>
      <c r="I775" s="167" t="s">
        <v>5349</v>
      </c>
      <c r="J775" s="63" t="str">
        <f>CONCATENATE("IC.PU.",C775,E775,H775)</f>
        <v>IC.PU.120211</v>
      </c>
      <c r="K775" s="61" t="s">
        <v>12175</v>
      </c>
      <c r="L775" s="167" t="str">
        <f>G775</f>
        <v>Single</v>
      </c>
      <c r="M775" s="168" t="str">
        <f>CONCATENATE("PI.",J775,".",K775)</f>
        <v>PI.IC.PU.120211.01</v>
      </c>
      <c r="N775" s="168"/>
      <c r="O775" s="168" t="str">
        <f>CONCATENATE("PH.",J775,".",K775)</f>
        <v>PH.IC.PU.120211.01</v>
      </c>
      <c r="Q775" s="168" t="str">
        <f>CONCATENATE("CL.",J775,".",K775)</f>
        <v>CL.IC.PU.120211.01</v>
      </c>
      <c r="R775" s="167" t="s">
        <v>12465</v>
      </c>
      <c r="S775" s="167">
        <v>313</v>
      </c>
    </row>
    <row r="776" spans="1:41" s="167" customFormat="1" ht="15">
      <c r="A776" s="167" t="s">
        <v>5692</v>
      </c>
      <c r="C776" s="61" t="s">
        <v>3064</v>
      </c>
      <c r="E776" s="61" t="s">
        <v>12430</v>
      </c>
      <c r="F776" s="167" t="s">
        <v>5824</v>
      </c>
      <c r="G776" s="167" t="s">
        <v>10358</v>
      </c>
      <c r="H776" s="62" t="s">
        <v>12100</v>
      </c>
      <c r="I776" s="167" t="s">
        <v>10358</v>
      </c>
      <c r="J776" s="63" t="str">
        <f t="shared" si="60"/>
        <v>IC.PU.120212</v>
      </c>
      <c r="K776" s="61" t="s">
        <v>12175</v>
      </c>
      <c r="L776" s="167" t="str">
        <f t="shared" si="61"/>
        <v>Refused</v>
      </c>
      <c r="M776" s="168" t="str">
        <f t="shared" si="62"/>
        <v>PI.IC.PU.120212.01</v>
      </c>
      <c r="N776" s="168"/>
      <c r="O776" s="168" t="str">
        <f t="shared" si="63"/>
        <v>PH.IC.PU.120212.01</v>
      </c>
      <c r="Q776" s="168" t="str">
        <f t="shared" si="64"/>
        <v>CL.IC.PU.120212.01</v>
      </c>
      <c r="R776" s="167" t="s">
        <v>12465</v>
      </c>
      <c r="S776" s="167">
        <v>313</v>
      </c>
      <c r="AN776" s="167" t="s">
        <v>12773</v>
      </c>
      <c r="AO776" s="167">
        <v>1504</v>
      </c>
    </row>
    <row r="777" spans="1:41" s="167" customFormat="1" ht="15">
      <c r="A777" s="167" t="s">
        <v>5692</v>
      </c>
      <c r="C777" s="61" t="s">
        <v>3064</v>
      </c>
      <c r="D777" s="167" t="s">
        <v>5221</v>
      </c>
      <c r="E777" s="61" t="s">
        <v>3812</v>
      </c>
      <c r="F777" s="167" t="s">
        <v>5222</v>
      </c>
      <c r="G777" s="167" t="s">
        <v>5223</v>
      </c>
      <c r="H777" s="62" t="s">
        <v>2379</v>
      </c>
      <c r="I777" s="167" t="s">
        <v>5223</v>
      </c>
      <c r="J777" s="63" t="str">
        <f t="shared" si="60"/>
        <v>IC.PU.120301</v>
      </c>
      <c r="K777" s="61" t="s">
        <v>5224</v>
      </c>
      <c r="L777" s="167" t="str">
        <f t="shared" si="61"/>
        <v>None</v>
      </c>
      <c r="M777" s="168" t="str">
        <f t="shared" si="62"/>
        <v>PI.IC.PU.120301.01</v>
      </c>
      <c r="N777" s="168"/>
      <c r="O777" s="168" t="str">
        <f t="shared" si="63"/>
        <v>PH.IC.PU.120301.01</v>
      </c>
      <c r="Q777" s="168" t="str">
        <f t="shared" si="64"/>
        <v>CL.IC.PU.120301.01</v>
      </c>
      <c r="R777" s="167" t="s">
        <v>12465</v>
      </c>
      <c r="S777" s="167">
        <v>309</v>
      </c>
    </row>
    <row r="778" spans="1:41" s="167" customFormat="1" ht="15">
      <c r="A778" s="167" t="s">
        <v>5692</v>
      </c>
      <c r="C778" s="61" t="s">
        <v>5225</v>
      </c>
      <c r="D778" s="167" t="s">
        <v>12452</v>
      </c>
      <c r="E778" s="61" t="s">
        <v>12185</v>
      </c>
      <c r="F778" s="167" t="s">
        <v>5226</v>
      </c>
      <c r="G778" s="167" t="s">
        <v>5227</v>
      </c>
      <c r="H778" s="62" t="s">
        <v>12430</v>
      </c>
      <c r="I778" s="167" t="s">
        <v>5227</v>
      </c>
      <c r="J778" s="63" t="str">
        <f t="shared" si="60"/>
        <v>IC.PU.120302</v>
      </c>
      <c r="K778" s="61" t="s">
        <v>2379</v>
      </c>
      <c r="L778" s="167" t="str">
        <f t="shared" si="61"/>
        <v>Weak</v>
      </c>
      <c r="M778" s="168" t="str">
        <f t="shared" si="62"/>
        <v>PI.IC.PU.120302.01</v>
      </c>
      <c r="N778" s="168"/>
      <c r="O778" s="168" t="str">
        <f t="shared" si="63"/>
        <v>PH.IC.PU.120302.01</v>
      </c>
      <c r="Q778" s="168" t="str">
        <f t="shared" si="64"/>
        <v>CL.IC.PU.120302.01</v>
      </c>
      <c r="R778" s="167" t="s">
        <v>12465</v>
      </c>
      <c r="S778" s="167">
        <v>309</v>
      </c>
    </row>
    <row r="779" spans="1:41" s="167" customFormat="1" ht="15">
      <c r="A779" s="167" t="s">
        <v>5692</v>
      </c>
      <c r="C779" s="61" t="s">
        <v>3064</v>
      </c>
      <c r="D779" s="167" t="s">
        <v>12452</v>
      </c>
      <c r="E779" s="61" t="s">
        <v>12185</v>
      </c>
      <c r="F779" s="167" t="s">
        <v>5226</v>
      </c>
      <c r="G779" s="167" t="s">
        <v>7263</v>
      </c>
      <c r="H779" s="62" t="s">
        <v>12185</v>
      </c>
      <c r="I779" s="167" t="s">
        <v>7263</v>
      </c>
      <c r="J779" s="63" t="str">
        <f t="shared" si="60"/>
        <v>IC.PU.120303</v>
      </c>
      <c r="K779" s="61" t="s">
        <v>2379</v>
      </c>
      <c r="L779" s="167" t="str">
        <f t="shared" si="61"/>
        <v>Moderate</v>
      </c>
      <c r="M779" s="168" t="str">
        <f t="shared" si="62"/>
        <v>PI.IC.PU.120303.01</v>
      </c>
      <c r="N779" s="168"/>
      <c r="O779" s="168" t="str">
        <f t="shared" si="63"/>
        <v>PH.IC.PU.120303.01</v>
      </c>
      <c r="Q779" s="168" t="str">
        <f t="shared" si="64"/>
        <v>CL.IC.PU.120303.01</v>
      </c>
      <c r="R779" s="167" t="s">
        <v>12465</v>
      </c>
      <c r="S779" s="167">
        <v>309</v>
      </c>
    </row>
    <row r="780" spans="1:41" s="167" customFormat="1" ht="15">
      <c r="A780" s="167" t="s">
        <v>5692</v>
      </c>
      <c r="C780" s="61" t="s">
        <v>3064</v>
      </c>
      <c r="D780" s="167" t="s">
        <v>12452</v>
      </c>
      <c r="E780" s="61" t="s">
        <v>12185</v>
      </c>
      <c r="F780" s="167" t="s">
        <v>5226</v>
      </c>
      <c r="G780" s="167" t="s">
        <v>7262</v>
      </c>
      <c r="H780" s="62" t="s">
        <v>6464</v>
      </c>
      <c r="I780" s="167" t="s">
        <v>7262</v>
      </c>
      <c r="J780" s="63" t="str">
        <f t="shared" si="60"/>
        <v>IC.PU.120304</v>
      </c>
      <c r="K780" s="61" t="s">
        <v>2379</v>
      </c>
      <c r="L780" s="167" t="str">
        <f t="shared" si="61"/>
        <v>Strong</v>
      </c>
      <c r="M780" s="168" t="str">
        <f t="shared" si="62"/>
        <v>PI.IC.PU.120304.01</v>
      </c>
      <c r="N780" s="168"/>
      <c r="O780" s="168" t="str">
        <f t="shared" si="63"/>
        <v>PH.IC.PU.120304.01</v>
      </c>
      <c r="Q780" s="168" t="str">
        <f t="shared" si="64"/>
        <v>CL.IC.PU.120304.01</v>
      </c>
      <c r="R780" s="167" t="s">
        <v>12465</v>
      </c>
      <c r="S780" s="167">
        <v>309</v>
      </c>
    </row>
    <row r="781" spans="1:41" s="167" customFormat="1" ht="15">
      <c r="A781" s="167" t="s">
        <v>5692</v>
      </c>
      <c r="B781" s="167" t="s">
        <v>5228</v>
      </c>
      <c r="C781" s="61" t="s">
        <v>5560</v>
      </c>
      <c r="D781" s="167" t="s">
        <v>5229</v>
      </c>
      <c r="E781" s="61" t="s">
        <v>2379</v>
      </c>
      <c r="F781" s="167" t="s">
        <v>5230</v>
      </c>
      <c r="G781" s="167" t="s">
        <v>5231</v>
      </c>
      <c r="H781" s="62" t="s">
        <v>11848</v>
      </c>
      <c r="I781" s="167" t="s">
        <v>5232</v>
      </c>
      <c r="J781" s="63" t="str">
        <f t="shared" si="60"/>
        <v>IC.PU.130101</v>
      </c>
      <c r="K781" s="61" t="s">
        <v>12175</v>
      </c>
      <c r="L781" s="167" t="str">
        <f t="shared" si="61"/>
        <v xml:space="preserve">     Room air</v>
      </c>
      <c r="M781" s="168" t="str">
        <f t="shared" si="62"/>
        <v>PI.IC.PU.130101.01</v>
      </c>
      <c r="N781" s="168"/>
      <c r="O781" s="168" t="str">
        <f t="shared" si="63"/>
        <v>PH.IC.PU.130101.01</v>
      </c>
      <c r="Q781" s="168" t="str">
        <f t="shared" si="64"/>
        <v>CL.IC.PU.130101.01</v>
      </c>
    </row>
    <row r="782" spans="1:41" s="167" customFormat="1" ht="15">
      <c r="A782" s="167" t="s">
        <v>5692</v>
      </c>
      <c r="C782" s="61" t="s">
        <v>5560</v>
      </c>
      <c r="E782" s="61" t="s">
        <v>12175</v>
      </c>
      <c r="F782" s="167" t="s">
        <v>5230</v>
      </c>
      <c r="G782" s="167" t="s">
        <v>5375</v>
      </c>
      <c r="H782" s="62" t="s">
        <v>12030</v>
      </c>
      <c r="I782" s="167" t="s">
        <v>5383</v>
      </c>
      <c r="J782" s="63" t="str">
        <f t="shared" si="60"/>
        <v>IC.PU.130102</v>
      </c>
      <c r="K782" s="61" t="s">
        <v>12175</v>
      </c>
      <c r="L782" s="167" t="str">
        <f t="shared" si="61"/>
        <v xml:space="preserve">     Liters/minute: specify</v>
      </c>
      <c r="M782" s="168" t="str">
        <f t="shared" si="62"/>
        <v>PI.IC.PU.130102.01</v>
      </c>
      <c r="N782" s="168"/>
      <c r="O782" s="168" t="str">
        <f t="shared" si="63"/>
        <v>PH.IC.PU.130102.01</v>
      </c>
      <c r="Q782" s="168" t="str">
        <f t="shared" si="64"/>
        <v>CL.IC.PU.130102.01</v>
      </c>
    </row>
    <row r="783" spans="1:41" s="167" customFormat="1" ht="15">
      <c r="A783" s="167" t="s">
        <v>5692</v>
      </c>
      <c r="C783" s="61" t="s">
        <v>5560</v>
      </c>
      <c r="E783" s="61" t="s">
        <v>12175</v>
      </c>
      <c r="F783" s="167" t="s">
        <v>5230</v>
      </c>
      <c r="G783" s="167" t="s">
        <v>5548</v>
      </c>
      <c r="H783" s="62" t="s">
        <v>12032</v>
      </c>
      <c r="I783" s="167" t="s">
        <v>5549</v>
      </c>
      <c r="J783" s="63" t="str">
        <f t="shared" si="60"/>
        <v>IC.PU.130103</v>
      </c>
      <c r="K783" s="61" t="s">
        <v>12175</v>
      </c>
      <c r="L783" s="167" t="str">
        <f t="shared" si="61"/>
        <v xml:space="preserve">     % FiO2: specify</v>
      </c>
      <c r="M783" s="168" t="str">
        <f t="shared" si="62"/>
        <v>PI.IC.PU.130103.01</v>
      </c>
      <c r="N783" s="168"/>
      <c r="O783" s="168" t="str">
        <f t="shared" si="63"/>
        <v>PH.IC.PU.130103.01</v>
      </c>
      <c r="Q783" s="168" t="str">
        <f t="shared" si="64"/>
        <v>CL.IC.PU.130103.01</v>
      </c>
    </row>
    <row r="784" spans="1:41" s="167" customFormat="1" ht="15">
      <c r="A784" s="167" t="s">
        <v>5692</v>
      </c>
      <c r="C784" s="61" t="s">
        <v>5560</v>
      </c>
      <c r="E784" s="61" t="s">
        <v>12175</v>
      </c>
      <c r="F784" s="167" t="s">
        <v>5230</v>
      </c>
      <c r="G784" s="167" t="s">
        <v>5550</v>
      </c>
      <c r="H784" s="62" t="s">
        <v>12028</v>
      </c>
      <c r="I784" s="167" t="s">
        <v>5551</v>
      </c>
      <c r="J784" s="63" t="str">
        <f t="shared" si="60"/>
        <v>IC.PU.130104</v>
      </c>
      <c r="K784" s="61" t="s">
        <v>12175</v>
      </c>
      <c r="L784" s="167" t="str">
        <f t="shared" si="61"/>
        <v xml:space="preserve">     Aerosol O2%</v>
      </c>
      <c r="M784" s="168" t="str">
        <f t="shared" si="62"/>
        <v>PI.IC.PU.130104.01</v>
      </c>
      <c r="N784" s="168"/>
      <c r="O784" s="168" t="str">
        <f t="shared" si="63"/>
        <v>PH.IC.PU.130104.01</v>
      </c>
      <c r="Q784" s="168" t="str">
        <f t="shared" si="64"/>
        <v>CL.IC.PU.130104.01</v>
      </c>
    </row>
    <row r="785" spans="1:45" s="167" customFormat="1" ht="15">
      <c r="A785" s="71" t="s">
        <v>5692</v>
      </c>
      <c r="B785" s="71"/>
      <c r="C785" s="70" t="s">
        <v>12101</v>
      </c>
      <c r="D785" s="71"/>
      <c r="E785" s="70" t="s">
        <v>11848</v>
      </c>
      <c r="F785" s="71" t="s">
        <v>5230</v>
      </c>
      <c r="G785" s="68">
        <v>0.21</v>
      </c>
      <c r="H785" s="69" t="s">
        <v>12210</v>
      </c>
      <c r="I785" s="68"/>
      <c r="J785" s="63" t="str">
        <f t="shared" si="60"/>
        <v>IC.PU.130105</v>
      </c>
      <c r="K785" s="70" t="s">
        <v>11848</v>
      </c>
      <c r="L785" s="71">
        <v>0.21</v>
      </c>
      <c r="M785" s="168" t="str">
        <f t="shared" ref="M785:M809" si="65">CONCATENATE("PI.",J785,".",K785)</f>
        <v>PI.IC.PU.130105.01</v>
      </c>
      <c r="N785" s="168"/>
      <c r="O785" s="168" t="str">
        <f t="shared" ref="O785:O809" si="66">CONCATENATE("PH.",J785,".",K785)</f>
        <v>PH.IC.PU.130105.01</v>
      </c>
      <c r="Q785" s="168" t="str">
        <f t="shared" ref="Q785:Q809" si="67">CONCATENATE("CL.",J785,".",K785)</f>
        <v>CL.IC.PU.130105.01</v>
      </c>
      <c r="AD785" s="167" t="s">
        <v>254</v>
      </c>
      <c r="AE785" s="167">
        <v>1211</v>
      </c>
    </row>
    <row r="786" spans="1:45" s="167" customFormat="1" ht="15">
      <c r="A786" s="71" t="s">
        <v>5692</v>
      </c>
      <c r="B786" s="71"/>
      <c r="C786" s="70" t="s">
        <v>12101</v>
      </c>
      <c r="D786" s="71" t="s">
        <v>9836</v>
      </c>
      <c r="E786" s="70" t="s">
        <v>11848</v>
      </c>
      <c r="F786" s="71" t="s">
        <v>5230</v>
      </c>
      <c r="G786" s="68">
        <v>0.24</v>
      </c>
      <c r="H786" s="69" t="s">
        <v>12212</v>
      </c>
      <c r="I786" s="68"/>
      <c r="J786" s="63" t="str">
        <f t="shared" si="60"/>
        <v>IC.PU.130106</v>
      </c>
      <c r="K786" s="70" t="s">
        <v>11848</v>
      </c>
      <c r="L786" s="71">
        <v>0.24</v>
      </c>
      <c r="M786" s="168" t="str">
        <f t="shared" si="65"/>
        <v>PI.IC.PU.130106.01</v>
      </c>
      <c r="N786" s="168"/>
      <c r="O786" s="168" t="str">
        <f t="shared" si="66"/>
        <v>PH.IC.PU.130106.01</v>
      </c>
      <c r="Q786" s="168" t="str">
        <f t="shared" si="67"/>
        <v>CL.IC.PU.130106.01</v>
      </c>
      <c r="AD786" s="167" t="s">
        <v>254</v>
      </c>
      <c r="AE786" s="167">
        <v>1211</v>
      </c>
    </row>
    <row r="787" spans="1:45" s="167" customFormat="1" ht="15">
      <c r="A787" s="71" t="s">
        <v>5692</v>
      </c>
      <c r="B787" s="71"/>
      <c r="C787" s="70" t="s">
        <v>12101</v>
      </c>
      <c r="D787" s="71" t="s">
        <v>9836</v>
      </c>
      <c r="E787" s="70" t="s">
        <v>11848</v>
      </c>
      <c r="F787" s="71" t="s">
        <v>5230</v>
      </c>
      <c r="G787" s="68">
        <v>0.28000000000000003</v>
      </c>
      <c r="H787" s="69" t="s">
        <v>12225</v>
      </c>
      <c r="I787" s="68"/>
      <c r="J787" s="63" t="str">
        <f t="shared" si="60"/>
        <v>IC.PU.130107</v>
      </c>
      <c r="K787" s="70" t="s">
        <v>11848</v>
      </c>
      <c r="L787" s="71">
        <v>0.28000000000000003</v>
      </c>
      <c r="M787" s="168" t="str">
        <f t="shared" si="65"/>
        <v>PI.IC.PU.130107.01</v>
      </c>
      <c r="N787" s="168"/>
      <c r="O787" s="168" t="str">
        <f t="shared" si="66"/>
        <v>PH.IC.PU.130107.01</v>
      </c>
      <c r="Q787" s="168" t="str">
        <f t="shared" si="67"/>
        <v>CL.IC.PU.130107.01</v>
      </c>
      <c r="AD787" s="167" t="s">
        <v>254</v>
      </c>
      <c r="AE787" s="167">
        <v>1211</v>
      </c>
    </row>
    <row r="788" spans="1:45" s="167" customFormat="1" ht="15">
      <c r="A788" s="71" t="s">
        <v>5692</v>
      </c>
      <c r="B788" s="71"/>
      <c r="C788" s="70" t="s">
        <v>12101</v>
      </c>
      <c r="D788" s="71" t="s">
        <v>9836</v>
      </c>
      <c r="E788" s="70" t="s">
        <v>11848</v>
      </c>
      <c r="F788" s="71" t="s">
        <v>5230</v>
      </c>
      <c r="G788" s="68">
        <v>0.31</v>
      </c>
      <c r="H788" s="69" t="s">
        <v>11638</v>
      </c>
      <c r="I788" s="68"/>
      <c r="J788" s="63" t="str">
        <f t="shared" si="60"/>
        <v>IC.PU.130108</v>
      </c>
      <c r="K788" s="70" t="s">
        <v>11848</v>
      </c>
      <c r="L788" s="71">
        <v>0.31</v>
      </c>
      <c r="M788" s="168" t="str">
        <f t="shared" si="65"/>
        <v>PI.IC.PU.130108.01</v>
      </c>
      <c r="N788" s="168"/>
      <c r="O788" s="168" t="str">
        <f t="shared" si="66"/>
        <v>PH.IC.PU.130108.01</v>
      </c>
      <c r="Q788" s="168" t="str">
        <f t="shared" si="67"/>
        <v>CL.IC.PU.130108.01</v>
      </c>
      <c r="AD788" s="167" t="s">
        <v>254</v>
      </c>
      <c r="AE788" s="167">
        <v>1211</v>
      </c>
    </row>
    <row r="789" spans="1:45" s="167" customFormat="1" ht="15">
      <c r="A789" s="71" t="s">
        <v>5692</v>
      </c>
      <c r="B789" s="71"/>
      <c r="C789" s="70" t="s">
        <v>12101</v>
      </c>
      <c r="D789" s="71" t="s">
        <v>9836</v>
      </c>
      <c r="E789" s="70" t="s">
        <v>11848</v>
      </c>
      <c r="F789" s="71" t="s">
        <v>5230</v>
      </c>
      <c r="G789" s="68">
        <v>0.35</v>
      </c>
      <c r="H789" s="69" t="s">
        <v>11639</v>
      </c>
      <c r="I789" s="68"/>
      <c r="J789" s="63" t="str">
        <f t="shared" si="60"/>
        <v>IC.PU.130109</v>
      </c>
      <c r="K789" s="70" t="s">
        <v>11848</v>
      </c>
      <c r="L789" s="71">
        <v>0.35</v>
      </c>
      <c r="M789" s="168" t="str">
        <f t="shared" si="65"/>
        <v>PI.IC.PU.130109.01</v>
      </c>
      <c r="N789" s="168"/>
      <c r="O789" s="168" t="str">
        <f t="shared" si="66"/>
        <v>PH.IC.PU.130109.01</v>
      </c>
      <c r="Q789" s="168" t="str">
        <f t="shared" si="67"/>
        <v>CL.IC.PU.130109.01</v>
      </c>
      <c r="AD789" s="167" t="s">
        <v>254</v>
      </c>
      <c r="AE789" s="167">
        <v>1211</v>
      </c>
    </row>
    <row r="790" spans="1:45" s="167" customFormat="1" ht="15">
      <c r="A790" s="71" t="s">
        <v>5692</v>
      </c>
      <c r="B790" s="71"/>
      <c r="C790" s="70" t="s">
        <v>12101</v>
      </c>
      <c r="D790" s="71" t="s">
        <v>9836</v>
      </c>
      <c r="E790" s="70" t="s">
        <v>11848</v>
      </c>
      <c r="F790" s="71" t="s">
        <v>5230</v>
      </c>
      <c r="G790" s="68">
        <v>0.4</v>
      </c>
      <c r="H790" s="69" t="s">
        <v>11829</v>
      </c>
      <c r="I790" s="68"/>
      <c r="J790" s="63" t="str">
        <f t="shared" si="60"/>
        <v>IC.PU.130110</v>
      </c>
      <c r="K790" s="70" t="s">
        <v>11848</v>
      </c>
      <c r="L790" s="71">
        <v>0.4</v>
      </c>
      <c r="M790" s="168" t="str">
        <f t="shared" si="65"/>
        <v>PI.IC.PU.130110.01</v>
      </c>
      <c r="N790" s="168"/>
      <c r="O790" s="168" t="str">
        <f t="shared" si="66"/>
        <v>PH.IC.PU.130110.01</v>
      </c>
      <c r="Q790" s="168" t="str">
        <f t="shared" si="67"/>
        <v>CL.IC.PU.130110.01</v>
      </c>
      <c r="AD790" s="167" t="s">
        <v>254</v>
      </c>
      <c r="AE790" s="167">
        <v>1211</v>
      </c>
    </row>
    <row r="791" spans="1:45" s="167" customFormat="1" ht="15">
      <c r="A791" s="71" t="s">
        <v>5692</v>
      </c>
      <c r="B791" s="71"/>
      <c r="C791" s="70" t="s">
        <v>12101</v>
      </c>
      <c r="D791" s="71" t="s">
        <v>9836</v>
      </c>
      <c r="E791" s="70" t="s">
        <v>11848</v>
      </c>
      <c r="F791" s="71" t="s">
        <v>5230</v>
      </c>
      <c r="G791" s="68">
        <v>0.45</v>
      </c>
      <c r="H791" s="69" t="s">
        <v>12099</v>
      </c>
      <c r="I791" s="68"/>
      <c r="J791" s="63" t="str">
        <f t="shared" si="60"/>
        <v>IC.PU.130111</v>
      </c>
      <c r="K791" s="70" t="s">
        <v>11848</v>
      </c>
      <c r="L791" s="71">
        <v>0.45</v>
      </c>
      <c r="M791" s="168" t="str">
        <f t="shared" si="65"/>
        <v>PI.IC.PU.130111.01</v>
      </c>
      <c r="N791" s="168"/>
      <c r="O791" s="168" t="str">
        <f t="shared" si="66"/>
        <v>PH.IC.PU.130111.01</v>
      </c>
      <c r="Q791" s="168" t="str">
        <f t="shared" si="67"/>
        <v>CL.IC.PU.130111.01</v>
      </c>
      <c r="AD791" s="167" t="s">
        <v>254</v>
      </c>
      <c r="AE791" s="167">
        <v>1211</v>
      </c>
    </row>
    <row r="792" spans="1:45" s="167" customFormat="1" ht="15">
      <c r="A792" s="71" t="s">
        <v>5692</v>
      </c>
      <c r="B792" s="71"/>
      <c r="C792" s="70" t="s">
        <v>12101</v>
      </c>
      <c r="D792" s="71" t="s">
        <v>9836</v>
      </c>
      <c r="E792" s="70" t="s">
        <v>11848</v>
      </c>
      <c r="F792" s="71" t="s">
        <v>5230</v>
      </c>
      <c r="G792" s="68">
        <v>0.5</v>
      </c>
      <c r="H792" s="69" t="s">
        <v>12100</v>
      </c>
      <c r="I792" s="68"/>
      <c r="J792" s="63" t="str">
        <f t="shared" si="60"/>
        <v>IC.PU.130112</v>
      </c>
      <c r="K792" s="70" t="s">
        <v>11848</v>
      </c>
      <c r="L792" s="71">
        <v>0.5</v>
      </c>
      <c r="M792" s="168" t="str">
        <f t="shared" si="65"/>
        <v>PI.IC.PU.130112.01</v>
      </c>
      <c r="N792" s="168"/>
      <c r="O792" s="168" t="str">
        <f t="shared" si="66"/>
        <v>PH.IC.PU.130112.01</v>
      </c>
      <c r="Q792" s="168" t="str">
        <f t="shared" si="67"/>
        <v>CL.IC.PU.130112.01</v>
      </c>
      <c r="AD792" s="167" t="s">
        <v>254</v>
      </c>
      <c r="AE792" s="167">
        <v>1211</v>
      </c>
    </row>
    <row r="793" spans="1:45" s="167" customFormat="1" ht="15">
      <c r="A793" s="71" t="s">
        <v>5692</v>
      </c>
      <c r="B793" s="71"/>
      <c r="C793" s="70" t="s">
        <v>12101</v>
      </c>
      <c r="D793" s="71" t="s">
        <v>9836</v>
      </c>
      <c r="E793" s="70" t="s">
        <v>11848</v>
      </c>
      <c r="F793" s="71" t="s">
        <v>5230</v>
      </c>
      <c r="G793" s="68">
        <v>0.6</v>
      </c>
      <c r="H793" s="69" t="s">
        <v>12101</v>
      </c>
      <c r="I793" s="68"/>
      <c r="J793" s="63" t="str">
        <f t="shared" si="60"/>
        <v>IC.PU.130113</v>
      </c>
      <c r="K793" s="70" t="s">
        <v>11848</v>
      </c>
      <c r="L793" s="71">
        <v>0.6</v>
      </c>
      <c r="M793" s="168" t="str">
        <f t="shared" si="65"/>
        <v>PI.IC.PU.130113.01</v>
      </c>
      <c r="N793" s="168"/>
      <c r="O793" s="168" t="str">
        <f t="shared" si="66"/>
        <v>PH.IC.PU.130113.01</v>
      </c>
      <c r="Q793" s="168" t="str">
        <f t="shared" si="67"/>
        <v>CL.IC.PU.130113.01</v>
      </c>
      <c r="AD793" s="167" t="s">
        <v>254</v>
      </c>
      <c r="AE793" s="167">
        <v>1211</v>
      </c>
    </row>
    <row r="794" spans="1:45" s="167" customFormat="1" ht="15">
      <c r="A794" s="71" t="s">
        <v>5692</v>
      </c>
      <c r="B794" s="71"/>
      <c r="C794" s="70" t="s">
        <v>12101</v>
      </c>
      <c r="D794" s="71" t="s">
        <v>9836</v>
      </c>
      <c r="E794" s="70" t="s">
        <v>11848</v>
      </c>
      <c r="F794" s="71" t="s">
        <v>5230</v>
      </c>
      <c r="G794" s="68">
        <v>0.7</v>
      </c>
      <c r="H794" s="69" t="s">
        <v>12102</v>
      </c>
      <c r="I794" s="68"/>
      <c r="J794" s="63" t="str">
        <f t="shared" si="60"/>
        <v>IC.PU.130114</v>
      </c>
      <c r="K794" s="70" t="s">
        <v>11848</v>
      </c>
      <c r="L794" s="71">
        <v>0.7</v>
      </c>
      <c r="M794" s="168" t="str">
        <f t="shared" si="65"/>
        <v>PI.IC.PU.130114.01</v>
      </c>
      <c r="N794" s="168"/>
      <c r="O794" s="168" t="str">
        <f t="shared" si="66"/>
        <v>PH.IC.PU.130114.01</v>
      </c>
      <c r="Q794" s="168" t="str">
        <f t="shared" si="67"/>
        <v>CL.IC.PU.130114.01</v>
      </c>
      <c r="AD794" s="167" t="s">
        <v>254</v>
      </c>
      <c r="AE794" s="167">
        <v>1211</v>
      </c>
    </row>
    <row r="795" spans="1:45" s="167" customFormat="1" ht="15">
      <c r="A795" s="71" t="s">
        <v>5692</v>
      </c>
      <c r="B795" s="71"/>
      <c r="C795" s="70" t="s">
        <v>12101</v>
      </c>
      <c r="D795" s="71" t="s">
        <v>9836</v>
      </c>
      <c r="E795" s="70" t="s">
        <v>11848</v>
      </c>
      <c r="F795" s="71" t="s">
        <v>5230</v>
      </c>
      <c r="G795" s="68">
        <v>0.8</v>
      </c>
      <c r="H795" s="69" t="s">
        <v>11559</v>
      </c>
      <c r="I795" s="68"/>
      <c r="J795" s="63" t="str">
        <f t="shared" si="60"/>
        <v>IC.PU.130115</v>
      </c>
      <c r="K795" s="70" t="s">
        <v>11848</v>
      </c>
      <c r="L795" s="71">
        <v>0.8</v>
      </c>
      <c r="M795" s="168" t="str">
        <f t="shared" si="65"/>
        <v>PI.IC.PU.130115.01</v>
      </c>
      <c r="N795" s="168"/>
      <c r="O795" s="168" t="str">
        <f t="shared" si="66"/>
        <v>PH.IC.PU.130115.01</v>
      </c>
      <c r="Q795" s="168" t="str">
        <f t="shared" si="67"/>
        <v>CL.IC.PU.130115.01</v>
      </c>
      <c r="AD795" s="167" t="s">
        <v>254</v>
      </c>
      <c r="AE795" s="167">
        <v>1211</v>
      </c>
    </row>
    <row r="796" spans="1:45" s="167" customFormat="1" ht="15">
      <c r="A796" s="71" t="s">
        <v>5692</v>
      </c>
      <c r="B796" s="71"/>
      <c r="C796" s="70" t="s">
        <v>12101</v>
      </c>
      <c r="D796" s="71" t="s">
        <v>9836</v>
      </c>
      <c r="E796" s="70" t="s">
        <v>11848</v>
      </c>
      <c r="F796" s="71" t="s">
        <v>5230</v>
      </c>
      <c r="G796" s="68">
        <v>0.9</v>
      </c>
      <c r="H796" s="69" t="s">
        <v>11560</v>
      </c>
      <c r="I796" s="68"/>
      <c r="J796" s="63" t="str">
        <f t="shared" si="60"/>
        <v>IC.PU.130116</v>
      </c>
      <c r="K796" s="70" t="s">
        <v>11848</v>
      </c>
      <c r="L796" s="71">
        <v>0.9</v>
      </c>
      <c r="M796" s="168" t="str">
        <f t="shared" si="65"/>
        <v>PI.IC.PU.130116.01</v>
      </c>
      <c r="N796" s="168"/>
      <c r="O796" s="168" t="str">
        <f t="shared" si="66"/>
        <v>PH.IC.PU.130116.01</v>
      </c>
      <c r="Q796" s="168" t="str">
        <f t="shared" si="67"/>
        <v>CL.IC.PU.130116.01</v>
      </c>
      <c r="AD796" s="167" t="s">
        <v>254</v>
      </c>
      <c r="AE796" s="167">
        <v>1211</v>
      </c>
    </row>
    <row r="797" spans="1:45" s="167" customFormat="1" ht="15">
      <c r="A797" s="71" t="s">
        <v>5692</v>
      </c>
      <c r="B797" s="71"/>
      <c r="C797" s="70" t="s">
        <v>12101</v>
      </c>
      <c r="D797" s="71" t="s">
        <v>9836</v>
      </c>
      <c r="E797" s="70" t="s">
        <v>11848</v>
      </c>
      <c r="F797" s="71" t="s">
        <v>5230</v>
      </c>
      <c r="G797" s="68">
        <v>0.55000000000000004</v>
      </c>
      <c r="H797" s="69" t="s">
        <v>11561</v>
      </c>
      <c r="I797" s="68"/>
      <c r="J797" s="63" t="str">
        <f t="shared" ref="J797:J801" si="68">CONCATENATE("IC.PU.",C797,E797,H797)</f>
        <v>IC.PU.130117</v>
      </c>
      <c r="K797" s="70" t="s">
        <v>11848</v>
      </c>
      <c r="L797" s="71">
        <v>0.5</v>
      </c>
      <c r="M797" s="168" t="str">
        <f t="shared" ref="M797:M801" si="69">CONCATENATE("PI.",J797,".",K797)</f>
        <v>PI.IC.PU.130117.01</v>
      </c>
      <c r="N797" s="168"/>
      <c r="O797" s="168" t="str">
        <f t="shared" ref="O797:O801" si="70">CONCATENATE("PH.",J797,".",K797)</f>
        <v>PH.IC.PU.130117.01</v>
      </c>
      <c r="Q797" s="168" t="str">
        <f t="shared" ref="Q797:Q801" si="71">CONCATENATE("CL.",J797,".",K797)</f>
        <v>CL.IC.PU.130117.01</v>
      </c>
      <c r="AR797" s="167" t="s">
        <v>12773</v>
      </c>
      <c r="AS797" s="167">
        <v>1675</v>
      </c>
    </row>
    <row r="798" spans="1:45" s="167" customFormat="1" ht="15">
      <c r="A798" s="71" t="s">
        <v>5692</v>
      </c>
      <c r="B798" s="71"/>
      <c r="C798" s="70" t="s">
        <v>12101</v>
      </c>
      <c r="D798" s="71" t="s">
        <v>9836</v>
      </c>
      <c r="E798" s="70" t="s">
        <v>11848</v>
      </c>
      <c r="F798" s="71" t="s">
        <v>5230</v>
      </c>
      <c r="G798" s="68">
        <v>0.65</v>
      </c>
      <c r="H798" s="69" t="s">
        <v>12060</v>
      </c>
      <c r="I798" s="68"/>
      <c r="J798" s="63" t="str">
        <f t="shared" si="68"/>
        <v>IC.PU.130118</v>
      </c>
      <c r="K798" s="70" t="s">
        <v>11848</v>
      </c>
      <c r="L798" s="71">
        <v>0.6</v>
      </c>
      <c r="M798" s="168" t="str">
        <f t="shared" si="69"/>
        <v>PI.IC.PU.130118.01</v>
      </c>
      <c r="N798" s="168"/>
      <c r="O798" s="168" t="str">
        <f t="shared" si="70"/>
        <v>PH.IC.PU.130118.01</v>
      </c>
      <c r="Q798" s="168" t="str">
        <f t="shared" si="71"/>
        <v>CL.IC.PU.130118.01</v>
      </c>
      <c r="AR798" s="167" t="s">
        <v>12773</v>
      </c>
      <c r="AS798" s="167">
        <v>1675</v>
      </c>
    </row>
    <row r="799" spans="1:45" s="167" customFormat="1" ht="15">
      <c r="A799" s="71" t="s">
        <v>5692</v>
      </c>
      <c r="B799" s="71"/>
      <c r="C799" s="70" t="s">
        <v>12101</v>
      </c>
      <c r="D799" s="71" t="s">
        <v>9836</v>
      </c>
      <c r="E799" s="70" t="s">
        <v>11848</v>
      </c>
      <c r="F799" s="71" t="s">
        <v>5230</v>
      </c>
      <c r="G799" s="68">
        <v>0.75</v>
      </c>
      <c r="H799" s="69" t="s">
        <v>11913</v>
      </c>
      <c r="I799" s="68"/>
      <c r="J799" s="63" t="str">
        <f t="shared" si="68"/>
        <v>IC.PU.130119</v>
      </c>
      <c r="K799" s="70" t="s">
        <v>11848</v>
      </c>
      <c r="L799" s="71">
        <v>0.7</v>
      </c>
      <c r="M799" s="168" t="str">
        <f t="shared" si="69"/>
        <v>PI.IC.PU.130119.01</v>
      </c>
      <c r="N799" s="168"/>
      <c r="O799" s="168" t="str">
        <f t="shared" si="70"/>
        <v>PH.IC.PU.130119.01</v>
      </c>
      <c r="Q799" s="168" t="str">
        <f t="shared" si="71"/>
        <v>CL.IC.PU.130119.01</v>
      </c>
      <c r="AR799" s="167" t="s">
        <v>12773</v>
      </c>
      <c r="AS799" s="167">
        <v>1675</v>
      </c>
    </row>
    <row r="800" spans="1:45" s="167" customFormat="1" ht="15">
      <c r="A800" s="71" t="s">
        <v>5692</v>
      </c>
      <c r="B800" s="71"/>
      <c r="C800" s="70" t="s">
        <v>12101</v>
      </c>
      <c r="D800" s="71" t="s">
        <v>9836</v>
      </c>
      <c r="E800" s="70" t="s">
        <v>11848</v>
      </c>
      <c r="F800" s="71" t="s">
        <v>5230</v>
      </c>
      <c r="G800" s="68">
        <v>0.85</v>
      </c>
      <c r="H800" s="69" t="s">
        <v>11906</v>
      </c>
      <c r="I800" s="68"/>
      <c r="J800" s="63" t="str">
        <f t="shared" si="68"/>
        <v>IC.PU.130120</v>
      </c>
      <c r="K800" s="70" t="s">
        <v>11848</v>
      </c>
      <c r="L800" s="71">
        <v>0.8</v>
      </c>
      <c r="M800" s="168" t="str">
        <f t="shared" si="69"/>
        <v>PI.IC.PU.130120.01</v>
      </c>
      <c r="N800" s="168"/>
      <c r="O800" s="168" t="str">
        <f t="shared" si="70"/>
        <v>PH.IC.PU.130120.01</v>
      </c>
      <c r="Q800" s="168" t="str">
        <f t="shared" si="71"/>
        <v>CL.IC.PU.130120.01</v>
      </c>
      <c r="AR800" s="167" t="s">
        <v>12773</v>
      </c>
      <c r="AS800" s="167">
        <v>1675</v>
      </c>
    </row>
    <row r="801" spans="1:47" s="167" customFormat="1" ht="15">
      <c r="A801" s="71" t="s">
        <v>5692</v>
      </c>
      <c r="B801" s="71"/>
      <c r="C801" s="70" t="s">
        <v>12101</v>
      </c>
      <c r="D801" s="71" t="s">
        <v>9836</v>
      </c>
      <c r="E801" s="70" t="s">
        <v>11848</v>
      </c>
      <c r="F801" s="71" t="s">
        <v>5230</v>
      </c>
      <c r="G801" s="68">
        <v>0.95</v>
      </c>
      <c r="H801" s="69" t="s">
        <v>10704</v>
      </c>
      <c r="I801" s="68"/>
      <c r="J801" s="63" t="str">
        <f t="shared" si="68"/>
        <v>IC.PU.130121</v>
      </c>
      <c r="K801" s="70" t="s">
        <v>11848</v>
      </c>
      <c r="L801" s="71">
        <v>0.9</v>
      </c>
      <c r="M801" s="168" t="str">
        <f t="shared" si="69"/>
        <v>PI.IC.PU.130121.01</v>
      </c>
      <c r="N801" s="168"/>
      <c r="O801" s="168" t="str">
        <f t="shared" si="70"/>
        <v>PH.IC.PU.130121.01</v>
      </c>
      <c r="Q801" s="168" t="str">
        <f t="shared" si="71"/>
        <v>CL.IC.PU.130121.01</v>
      </c>
      <c r="AR801" s="167" t="s">
        <v>12773</v>
      </c>
      <c r="AS801" s="167">
        <v>1675</v>
      </c>
    </row>
    <row r="802" spans="1:47" s="167" customFormat="1" ht="15">
      <c r="A802" s="71" t="s">
        <v>5692</v>
      </c>
      <c r="B802" s="71"/>
      <c r="C802" s="70" t="s">
        <v>12101</v>
      </c>
      <c r="D802" s="71"/>
      <c r="E802" s="70" t="s">
        <v>11848</v>
      </c>
      <c r="F802" s="71" t="s">
        <v>5230</v>
      </c>
      <c r="G802" s="70" t="s">
        <v>261</v>
      </c>
      <c r="H802" s="69" t="s">
        <v>9144</v>
      </c>
      <c r="I802" s="68"/>
      <c r="J802" s="63" t="str">
        <f t="shared" si="60"/>
        <v>IC.PU.130128</v>
      </c>
      <c r="K802" s="70" t="s">
        <v>11848</v>
      </c>
      <c r="L802" s="71" t="s">
        <v>261</v>
      </c>
      <c r="M802" s="168" t="str">
        <f t="shared" si="65"/>
        <v>PI.IC.PU.130128.01</v>
      </c>
      <c r="N802" s="168"/>
      <c r="O802" s="168" t="str">
        <f t="shared" si="66"/>
        <v>PH.IC.PU.130128.01</v>
      </c>
      <c r="Q802" s="168" t="str">
        <f t="shared" si="67"/>
        <v>CL.IC.PU.130128.01</v>
      </c>
      <c r="AD802" s="167" t="s">
        <v>254</v>
      </c>
      <c r="AE802" s="167">
        <v>1211</v>
      </c>
      <c r="AT802" s="167" t="s">
        <v>12773</v>
      </c>
      <c r="AU802" s="167">
        <v>1736</v>
      </c>
    </row>
    <row r="803" spans="1:47" s="167" customFormat="1" ht="15">
      <c r="A803" s="71" t="s">
        <v>5692</v>
      </c>
      <c r="B803" s="71"/>
      <c r="C803" s="70" t="s">
        <v>12101</v>
      </c>
      <c r="D803" s="71" t="s">
        <v>9836</v>
      </c>
      <c r="E803" s="70" t="s">
        <v>11848</v>
      </c>
      <c r="F803" s="71" t="s">
        <v>5230</v>
      </c>
      <c r="G803" s="70" t="s">
        <v>262</v>
      </c>
      <c r="H803" s="69" t="s">
        <v>9145</v>
      </c>
      <c r="I803" s="68"/>
      <c r="J803" s="63" t="str">
        <f t="shared" si="60"/>
        <v>IC.PU.130129</v>
      </c>
      <c r="K803" s="70" t="s">
        <v>11848</v>
      </c>
      <c r="L803" s="71" t="s">
        <v>262</v>
      </c>
      <c r="M803" s="168" t="str">
        <f t="shared" si="65"/>
        <v>PI.IC.PU.130129.01</v>
      </c>
      <c r="N803" s="168"/>
      <c r="O803" s="168" t="str">
        <f t="shared" si="66"/>
        <v>PH.IC.PU.130129.01</v>
      </c>
      <c r="Q803" s="168" t="str">
        <f t="shared" si="67"/>
        <v>CL.IC.PU.130129.01</v>
      </c>
      <c r="AD803" s="167" t="s">
        <v>254</v>
      </c>
      <c r="AE803" s="167">
        <v>1211</v>
      </c>
      <c r="AT803" s="167" t="s">
        <v>12773</v>
      </c>
      <c r="AU803" s="167">
        <v>1736</v>
      </c>
    </row>
    <row r="804" spans="1:47" s="167" customFormat="1" ht="15">
      <c r="A804" s="71" t="s">
        <v>5692</v>
      </c>
      <c r="B804" s="71"/>
      <c r="C804" s="70" t="s">
        <v>12101</v>
      </c>
      <c r="D804" s="71" t="s">
        <v>9836</v>
      </c>
      <c r="E804" s="70" t="s">
        <v>11848</v>
      </c>
      <c r="F804" s="71" t="s">
        <v>5230</v>
      </c>
      <c r="G804" s="70" t="s">
        <v>263</v>
      </c>
      <c r="H804" s="69" t="s">
        <v>6872</v>
      </c>
      <c r="I804" s="68"/>
      <c r="J804" s="63" t="str">
        <f t="shared" si="60"/>
        <v>IC.PU.130130</v>
      </c>
      <c r="K804" s="70" t="s">
        <v>11848</v>
      </c>
      <c r="L804" s="71" t="s">
        <v>263</v>
      </c>
      <c r="M804" s="168" t="str">
        <f t="shared" si="65"/>
        <v>PI.IC.PU.130130.01</v>
      </c>
      <c r="N804" s="168"/>
      <c r="O804" s="168" t="str">
        <f t="shared" si="66"/>
        <v>PH.IC.PU.130130.01</v>
      </c>
      <c r="Q804" s="168" t="str">
        <f t="shared" si="67"/>
        <v>CL.IC.PU.130130.01</v>
      </c>
      <c r="AD804" s="167" t="s">
        <v>254</v>
      </c>
      <c r="AE804" s="167">
        <v>1211</v>
      </c>
      <c r="AT804" s="167" t="s">
        <v>12773</v>
      </c>
      <c r="AU804" s="167">
        <v>1736</v>
      </c>
    </row>
    <row r="805" spans="1:47" s="167" customFormat="1" ht="15">
      <c r="A805" s="71" t="s">
        <v>5692</v>
      </c>
      <c r="B805" s="71"/>
      <c r="C805" s="70" t="s">
        <v>12101</v>
      </c>
      <c r="D805" s="71" t="s">
        <v>9836</v>
      </c>
      <c r="E805" s="70" t="s">
        <v>11848</v>
      </c>
      <c r="F805" s="71" t="s">
        <v>5230</v>
      </c>
      <c r="G805" s="70" t="s">
        <v>264</v>
      </c>
      <c r="H805" s="69" t="s">
        <v>6874</v>
      </c>
      <c r="I805" s="68"/>
      <c r="J805" s="63" t="str">
        <f t="shared" si="60"/>
        <v>IC.PU.130131</v>
      </c>
      <c r="K805" s="70" t="s">
        <v>11848</v>
      </c>
      <c r="L805" s="71" t="s">
        <v>264</v>
      </c>
      <c r="M805" s="168" t="str">
        <f t="shared" si="65"/>
        <v>PI.IC.PU.130131.01</v>
      </c>
      <c r="N805" s="168"/>
      <c r="O805" s="168" t="str">
        <f t="shared" si="66"/>
        <v>PH.IC.PU.130131.01</v>
      </c>
      <c r="Q805" s="168" t="str">
        <f t="shared" si="67"/>
        <v>CL.IC.PU.130131.01</v>
      </c>
      <c r="AD805" s="167" t="s">
        <v>254</v>
      </c>
      <c r="AE805" s="167">
        <v>1211</v>
      </c>
      <c r="AT805" s="167" t="s">
        <v>12773</v>
      </c>
      <c r="AU805" s="167">
        <v>1736</v>
      </c>
    </row>
    <row r="806" spans="1:47" s="167" customFormat="1" ht="15">
      <c r="A806" s="71" t="s">
        <v>5692</v>
      </c>
      <c r="B806" s="71"/>
      <c r="C806" s="70" t="s">
        <v>12101</v>
      </c>
      <c r="D806" s="71" t="s">
        <v>9836</v>
      </c>
      <c r="E806" s="70" t="s">
        <v>11848</v>
      </c>
      <c r="F806" s="71" t="s">
        <v>5230</v>
      </c>
      <c r="G806" s="70" t="s">
        <v>265</v>
      </c>
      <c r="H806" s="69" t="s">
        <v>7411</v>
      </c>
      <c r="I806" s="68"/>
      <c r="J806" s="63" t="str">
        <f t="shared" si="60"/>
        <v>IC.PU.130132</v>
      </c>
      <c r="K806" s="70" t="s">
        <v>11848</v>
      </c>
      <c r="L806" s="71" t="s">
        <v>265</v>
      </c>
      <c r="M806" s="168" t="str">
        <f t="shared" si="65"/>
        <v>PI.IC.PU.130132.01</v>
      </c>
      <c r="N806" s="168"/>
      <c r="O806" s="168" t="str">
        <f t="shared" si="66"/>
        <v>PH.IC.PU.130132.01</v>
      </c>
      <c r="Q806" s="168" t="str">
        <f t="shared" si="67"/>
        <v>CL.IC.PU.130132.01</v>
      </c>
      <c r="AD806" s="167" t="s">
        <v>254</v>
      </c>
      <c r="AE806" s="167">
        <v>1211</v>
      </c>
      <c r="AT806" s="167" t="s">
        <v>12773</v>
      </c>
      <c r="AU806" s="167">
        <v>1736</v>
      </c>
    </row>
    <row r="807" spans="1:47" s="167" customFormat="1" ht="15">
      <c r="A807" s="71" t="s">
        <v>5692</v>
      </c>
      <c r="B807" s="71"/>
      <c r="C807" s="70" t="s">
        <v>12101</v>
      </c>
      <c r="D807" s="71" t="s">
        <v>9836</v>
      </c>
      <c r="E807" s="70" t="s">
        <v>11848</v>
      </c>
      <c r="F807" s="71" t="s">
        <v>5230</v>
      </c>
      <c r="G807" s="70" t="s">
        <v>266</v>
      </c>
      <c r="H807" s="69" t="s">
        <v>10705</v>
      </c>
      <c r="I807" s="68"/>
      <c r="J807" s="63" t="str">
        <f t="shared" si="60"/>
        <v>IC.PU.130122</v>
      </c>
      <c r="K807" s="70" t="s">
        <v>11848</v>
      </c>
      <c r="L807" s="71" t="s">
        <v>266</v>
      </c>
      <c r="M807" s="168" t="str">
        <f t="shared" si="65"/>
        <v>PI.IC.PU.130122.01</v>
      </c>
      <c r="N807" s="168"/>
      <c r="O807" s="168" t="str">
        <f t="shared" si="66"/>
        <v>PH.IC.PU.130122.01</v>
      </c>
      <c r="Q807" s="168" t="str">
        <f t="shared" si="67"/>
        <v>CL.IC.PU.130122.01</v>
      </c>
      <c r="AD807" s="167" t="s">
        <v>254</v>
      </c>
      <c r="AE807" s="167">
        <v>1211</v>
      </c>
    </row>
    <row r="808" spans="1:47" s="167" customFormat="1" ht="15">
      <c r="A808" s="71" t="s">
        <v>5692</v>
      </c>
      <c r="B808" s="71"/>
      <c r="C808" s="70" t="s">
        <v>12101</v>
      </c>
      <c r="D808" s="71" t="s">
        <v>9836</v>
      </c>
      <c r="E808" s="70" t="s">
        <v>11848</v>
      </c>
      <c r="F808" s="71" t="s">
        <v>5230</v>
      </c>
      <c r="G808" s="70" t="s">
        <v>10478</v>
      </c>
      <c r="H808" s="69" t="s">
        <v>10706</v>
      </c>
      <c r="I808" s="68"/>
      <c r="J808" s="63" t="str">
        <f t="shared" si="60"/>
        <v>IC.PU.130123</v>
      </c>
      <c r="K808" s="70" t="s">
        <v>11848</v>
      </c>
      <c r="L808" s="70" t="str">
        <f>G808</f>
        <v>Other: specify</v>
      </c>
      <c r="M808" s="168" t="str">
        <f t="shared" si="65"/>
        <v>PI.IC.PU.130123.01</v>
      </c>
      <c r="N808" s="168"/>
      <c r="O808" s="168" t="str">
        <f t="shared" si="66"/>
        <v>PH.IC.PU.130123.01</v>
      </c>
      <c r="Q808" s="168" t="str">
        <f t="shared" si="67"/>
        <v>CL.IC.PU.130123.01</v>
      </c>
      <c r="AD808" s="167" t="s">
        <v>254</v>
      </c>
      <c r="AE808" s="167">
        <v>1211</v>
      </c>
    </row>
    <row r="809" spans="1:47" s="167" customFormat="1" ht="15">
      <c r="A809" s="71" t="s">
        <v>5692</v>
      </c>
      <c r="B809" s="71"/>
      <c r="C809" s="70" t="s">
        <v>12101</v>
      </c>
      <c r="D809" s="71" t="s">
        <v>9836</v>
      </c>
      <c r="E809" s="70" t="s">
        <v>11848</v>
      </c>
      <c r="F809" s="71" t="s">
        <v>5230</v>
      </c>
      <c r="G809" s="68">
        <v>0.3</v>
      </c>
      <c r="H809" s="69" t="s">
        <v>10707</v>
      </c>
      <c r="I809" s="68"/>
      <c r="J809" s="63" t="str">
        <f t="shared" si="60"/>
        <v>IC.PU.130124</v>
      </c>
      <c r="K809" s="70" t="s">
        <v>11848</v>
      </c>
      <c r="L809" s="70">
        <f t="shared" ref="L809:L812" si="72">G809</f>
        <v>0.3</v>
      </c>
      <c r="M809" s="168" t="str">
        <f t="shared" si="65"/>
        <v>PI.IC.PU.130124.01</v>
      </c>
      <c r="N809" s="168"/>
      <c r="O809" s="168" t="str">
        <f t="shared" si="66"/>
        <v>PH.IC.PU.130124.01</v>
      </c>
      <c r="Q809" s="168" t="str">
        <f t="shared" si="67"/>
        <v>CL.IC.PU.130124.01</v>
      </c>
      <c r="AJ809" s="167" t="s">
        <v>12773</v>
      </c>
      <c r="AK809" s="167">
        <v>1354</v>
      </c>
    </row>
    <row r="810" spans="1:47" s="167" customFormat="1" ht="15">
      <c r="A810" s="71" t="s">
        <v>5692</v>
      </c>
      <c r="B810" s="71"/>
      <c r="C810" s="70" t="s">
        <v>12101</v>
      </c>
      <c r="D810" s="71" t="s">
        <v>9836</v>
      </c>
      <c r="E810" s="70" t="s">
        <v>11848</v>
      </c>
      <c r="F810" s="71" t="s">
        <v>5230</v>
      </c>
      <c r="G810" s="68">
        <v>1</v>
      </c>
      <c r="H810" s="69" t="s">
        <v>10708</v>
      </c>
      <c r="I810" s="68"/>
      <c r="J810" s="63" t="str">
        <f>CONCATENATE("IC.PU.",C810,E810,H810)</f>
        <v>IC.PU.130125</v>
      </c>
      <c r="K810" s="70" t="s">
        <v>11848</v>
      </c>
      <c r="L810" s="70">
        <f t="shared" si="72"/>
        <v>1</v>
      </c>
      <c r="M810" s="168" t="str">
        <f>CONCATENATE("PI.",J810,".",K810)</f>
        <v>PI.IC.PU.130125.01</v>
      </c>
      <c r="N810" s="168"/>
      <c r="O810" s="168" t="str">
        <f>CONCATENATE("PH.",J810,".",K810)</f>
        <v>PH.IC.PU.130125.01</v>
      </c>
      <c r="Q810" s="168" t="str">
        <f>CONCATENATE("CL.",J810,".",K810)</f>
        <v>CL.IC.PU.130125.01</v>
      </c>
      <c r="AJ810" s="167" t="s">
        <v>12773</v>
      </c>
      <c r="AK810" s="167">
        <v>1354</v>
      </c>
    </row>
    <row r="811" spans="1:47" s="167" customFormat="1" ht="15">
      <c r="A811" s="71" t="s">
        <v>5692</v>
      </c>
      <c r="B811" s="71"/>
      <c r="C811" s="70" t="s">
        <v>12101</v>
      </c>
      <c r="D811" s="71" t="s">
        <v>9836</v>
      </c>
      <c r="E811" s="70" t="s">
        <v>11848</v>
      </c>
      <c r="F811" s="71" t="s">
        <v>5230</v>
      </c>
      <c r="G811" s="68" t="s">
        <v>14683</v>
      </c>
      <c r="H811" s="69" t="s">
        <v>10709</v>
      </c>
      <c r="I811" s="68"/>
      <c r="J811" s="63" t="str">
        <f>CONCATENATE("IC.PU.",C811,E811,H811)</f>
        <v>IC.PU.130126</v>
      </c>
      <c r="K811" s="70" t="s">
        <v>11848</v>
      </c>
      <c r="L811" s="70" t="str">
        <f t="shared" si="72"/>
        <v>8 l/min</v>
      </c>
      <c r="M811" s="168" t="str">
        <f>CONCATENATE("PI.",J811,".",K811)</f>
        <v>PI.IC.PU.130126.01</v>
      </c>
      <c r="N811" s="168"/>
      <c r="O811" s="168" t="str">
        <f>CONCATENATE("PH.",J811,".",K811)</f>
        <v>PH.IC.PU.130126.01</v>
      </c>
      <c r="Q811" s="168" t="str">
        <f>CONCATENATE("CL.",J811,".",K811)</f>
        <v>CL.IC.PU.130126.01</v>
      </c>
      <c r="AJ811" s="167" t="s">
        <v>12773</v>
      </c>
      <c r="AK811" s="167">
        <v>1354</v>
      </c>
      <c r="AT811" s="167" t="s">
        <v>12773</v>
      </c>
      <c r="AU811" s="167">
        <v>1736</v>
      </c>
    </row>
    <row r="812" spans="1:47" s="167" customFormat="1" ht="15">
      <c r="A812" s="71" t="s">
        <v>5692</v>
      </c>
      <c r="B812" s="71"/>
      <c r="C812" s="70" t="s">
        <v>12101</v>
      </c>
      <c r="D812" s="71" t="s">
        <v>9836</v>
      </c>
      <c r="E812" s="70" t="s">
        <v>11848</v>
      </c>
      <c r="F812" s="71" t="s">
        <v>5230</v>
      </c>
      <c r="G812" s="68" t="s">
        <v>14684</v>
      </c>
      <c r="H812" s="69" t="s">
        <v>9143</v>
      </c>
      <c r="I812" s="68"/>
      <c r="J812" s="63" t="str">
        <f>CONCATENATE("IC.PU.",C812,E812,H812)</f>
        <v>IC.PU.130127</v>
      </c>
      <c r="K812" s="70" t="s">
        <v>11848</v>
      </c>
      <c r="L812" s="70" t="str">
        <f t="shared" si="72"/>
        <v>10 l/min</v>
      </c>
      <c r="M812" s="168" t="str">
        <f>CONCATENATE("PI.",J812,".",K812)</f>
        <v>PI.IC.PU.130127.01</v>
      </c>
      <c r="N812" s="168"/>
      <c r="O812" s="168" t="str">
        <f>CONCATENATE("PH.",J812,".",K812)</f>
        <v>PH.IC.PU.130127.01</v>
      </c>
      <c r="Q812" s="168" t="str">
        <f>CONCATENATE("CL.",J812,".",K812)</f>
        <v>CL.IC.PU.130127.01</v>
      </c>
      <c r="AJ812" s="167" t="s">
        <v>12773</v>
      </c>
      <c r="AK812" s="167">
        <v>1354</v>
      </c>
      <c r="AT812" s="167" t="s">
        <v>12773</v>
      </c>
      <c r="AU812" s="167">
        <v>1736</v>
      </c>
    </row>
    <row r="813" spans="1:47" s="167" customFormat="1" ht="15">
      <c r="A813" s="167" t="s">
        <v>5692</v>
      </c>
      <c r="C813" s="61" t="s">
        <v>5560</v>
      </c>
      <c r="D813" s="167" t="s">
        <v>5552</v>
      </c>
      <c r="E813" s="61" t="s">
        <v>12430</v>
      </c>
      <c r="F813" s="167" t="s">
        <v>5230</v>
      </c>
      <c r="G813" s="167" t="s">
        <v>5553</v>
      </c>
      <c r="H813" s="62" t="s">
        <v>11848</v>
      </c>
      <c r="I813" s="167" t="s">
        <v>5240</v>
      </c>
      <c r="J813" s="63" t="str">
        <f t="shared" si="60"/>
        <v>IC.PU.130201</v>
      </c>
      <c r="K813" s="61" t="s">
        <v>12175</v>
      </c>
      <c r="L813" s="167" t="str">
        <f t="shared" si="61"/>
        <v xml:space="preserve">     Heated humidity</v>
      </c>
      <c r="M813" s="168" t="str">
        <f t="shared" si="62"/>
        <v>PI.IC.PU.130201.01</v>
      </c>
      <c r="N813" s="168"/>
      <c r="O813" s="168" t="str">
        <f t="shared" si="63"/>
        <v>PH.IC.PU.130201.01</v>
      </c>
      <c r="Q813" s="168" t="str">
        <f t="shared" si="64"/>
        <v>CL.IC.PU.130201.01</v>
      </c>
    </row>
    <row r="814" spans="1:47" s="167" customFormat="1" ht="15">
      <c r="A814" s="167" t="s">
        <v>5692</v>
      </c>
      <c r="C814" s="61" t="s">
        <v>5560</v>
      </c>
      <c r="E814" s="61" t="s">
        <v>12430</v>
      </c>
      <c r="F814" s="167" t="s">
        <v>5230</v>
      </c>
      <c r="G814" s="167" t="s">
        <v>5241</v>
      </c>
      <c r="H814" s="62" t="s">
        <v>12030</v>
      </c>
      <c r="I814" s="167" t="s">
        <v>5239</v>
      </c>
      <c r="J814" s="63" t="str">
        <f t="shared" si="60"/>
        <v>IC.PU.130202</v>
      </c>
      <c r="K814" s="61" t="s">
        <v>12175</v>
      </c>
      <c r="L814" s="167" t="str">
        <f t="shared" si="61"/>
        <v xml:space="preserve">     High humidity</v>
      </c>
      <c r="M814" s="168" t="str">
        <f t="shared" si="62"/>
        <v>PI.IC.PU.130202.01</v>
      </c>
      <c r="N814" s="168"/>
      <c r="O814" s="168" t="str">
        <f t="shared" si="63"/>
        <v>PH.IC.PU.130202.01</v>
      </c>
      <c r="Q814" s="168" t="str">
        <f t="shared" si="64"/>
        <v>CL.IC.PU.130202.01</v>
      </c>
    </row>
    <row r="815" spans="1:47" s="167" customFormat="1" ht="15">
      <c r="A815" s="167" t="s">
        <v>5692</v>
      </c>
      <c r="B815" s="167" t="s">
        <v>5095</v>
      </c>
      <c r="C815" s="61" t="s">
        <v>4082</v>
      </c>
      <c r="D815" s="167" t="s">
        <v>5096</v>
      </c>
      <c r="E815" s="61" t="s">
        <v>2379</v>
      </c>
      <c r="F815" s="167" t="s">
        <v>5097</v>
      </c>
      <c r="G815" s="167" t="s">
        <v>5384</v>
      </c>
      <c r="H815" s="62" t="s">
        <v>11848</v>
      </c>
      <c r="I815" s="167" t="s">
        <v>5244</v>
      </c>
      <c r="J815" s="63" t="str">
        <f t="shared" si="60"/>
        <v>IC.PU.140101</v>
      </c>
      <c r="K815" s="61" t="s">
        <v>12175</v>
      </c>
      <c r="L815" s="167" t="str">
        <f t="shared" si="61"/>
        <v xml:space="preserve">     Expectorated/Coughed</v>
      </c>
      <c r="M815" s="168" t="str">
        <f t="shared" si="62"/>
        <v>PI.IC.PU.140101.01</v>
      </c>
      <c r="N815" s="168"/>
      <c r="O815" s="168" t="str">
        <f t="shared" si="63"/>
        <v>PH.IC.PU.140101.01</v>
      </c>
      <c r="Q815" s="168" t="str">
        <f t="shared" si="64"/>
        <v>CL.IC.PU.140101.01</v>
      </c>
    </row>
    <row r="816" spans="1:47" s="167" customFormat="1" ht="15">
      <c r="A816" s="167" t="s">
        <v>5692</v>
      </c>
      <c r="C816" s="61" t="s">
        <v>4082</v>
      </c>
      <c r="E816" s="61" t="s">
        <v>12175</v>
      </c>
      <c r="F816" s="167" t="s">
        <v>5097</v>
      </c>
      <c r="G816" s="167" t="s">
        <v>5247</v>
      </c>
      <c r="H816" s="62" t="s">
        <v>12030</v>
      </c>
      <c r="I816" s="167" t="s">
        <v>5248</v>
      </c>
      <c r="J816" s="63" t="str">
        <f t="shared" si="60"/>
        <v>IC.PU.140102</v>
      </c>
      <c r="K816" s="61" t="s">
        <v>12175</v>
      </c>
      <c r="L816" s="167" t="str">
        <f t="shared" si="61"/>
        <v xml:space="preserve">     Suctioned endotracheal</v>
      </c>
      <c r="M816" s="168" t="str">
        <f t="shared" si="62"/>
        <v>PI.IC.PU.140102.01</v>
      </c>
      <c r="N816" s="168"/>
      <c r="O816" s="168" t="str">
        <f t="shared" si="63"/>
        <v>PH.IC.PU.140102.01</v>
      </c>
      <c r="Q816" s="168" t="str">
        <f t="shared" si="64"/>
        <v>CL.IC.PU.140102.01</v>
      </c>
    </row>
    <row r="817" spans="1:19" s="167" customFormat="1" ht="15">
      <c r="A817" s="167" t="s">
        <v>5692</v>
      </c>
      <c r="C817" s="61" t="s">
        <v>4082</v>
      </c>
      <c r="E817" s="61" t="s">
        <v>12175</v>
      </c>
      <c r="F817" s="167" t="s">
        <v>5097</v>
      </c>
      <c r="G817" s="167" t="s">
        <v>5249</v>
      </c>
      <c r="H817" s="62" t="s">
        <v>12032</v>
      </c>
      <c r="I817" s="167" t="s">
        <v>5250</v>
      </c>
      <c r="J817" s="63" t="str">
        <f t="shared" si="60"/>
        <v>IC.PU.140103</v>
      </c>
      <c r="K817" s="61" t="s">
        <v>12175</v>
      </c>
      <c r="L817" s="167" t="str">
        <f t="shared" si="61"/>
        <v xml:space="preserve">     Suctioned oral</v>
      </c>
      <c r="M817" s="168" t="str">
        <f t="shared" si="62"/>
        <v>PI.IC.PU.140103.01</v>
      </c>
      <c r="N817" s="168"/>
      <c r="O817" s="168" t="str">
        <f t="shared" si="63"/>
        <v>PH.IC.PU.140103.01</v>
      </c>
      <c r="Q817" s="168" t="str">
        <f t="shared" si="64"/>
        <v>CL.IC.PU.140103.01</v>
      </c>
    </row>
    <row r="818" spans="1:19" s="167" customFormat="1" ht="15">
      <c r="A818" s="167" t="s">
        <v>5692</v>
      </c>
      <c r="C818" s="61" t="s">
        <v>4082</v>
      </c>
      <c r="E818" s="61" t="s">
        <v>12175</v>
      </c>
      <c r="F818" s="167" t="s">
        <v>5097</v>
      </c>
      <c r="G818" s="167" t="s">
        <v>5251</v>
      </c>
      <c r="H818" s="62" t="s">
        <v>12028</v>
      </c>
      <c r="I818" s="167" t="s">
        <v>5252</v>
      </c>
      <c r="J818" s="63" t="str">
        <f t="shared" si="60"/>
        <v>IC.PU.140104</v>
      </c>
      <c r="K818" s="61" t="s">
        <v>12175</v>
      </c>
      <c r="L818" s="167" t="str">
        <f t="shared" si="61"/>
        <v xml:space="preserve">     Suctioned nasal tracheal</v>
      </c>
      <c r="M818" s="168" t="str">
        <f t="shared" si="62"/>
        <v>PI.IC.PU.140104.01</v>
      </c>
      <c r="N818" s="168"/>
      <c r="O818" s="168" t="str">
        <f t="shared" si="63"/>
        <v>PH.IC.PU.140104.01</v>
      </c>
      <c r="Q818" s="168" t="str">
        <f t="shared" si="64"/>
        <v>CL.IC.PU.140104.01</v>
      </c>
    </row>
    <row r="819" spans="1:19" s="167" customFormat="1" ht="15">
      <c r="A819" s="167" t="s">
        <v>5692</v>
      </c>
      <c r="C819" s="61" t="s">
        <v>4082</v>
      </c>
      <c r="E819" s="61" t="s">
        <v>12175</v>
      </c>
      <c r="F819" s="167" t="s">
        <v>5097</v>
      </c>
      <c r="G819" s="167" t="s">
        <v>5253</v>
      </c>
      <c r="H819" s="62" t="s">
        <v>12210</v>
      </c>
      <c r="I819" s="167" t="s">
        <v>5254</v>
      </c>
      <c r="J819" s="63" t="str">
        <f t="shared" si="60"/>
        <v>IC.PU.140105</v>
      </c>
      <c r="K819" s="61" t="s">
        <v>12175</v>
      </c>
      <c r="L819" s="167" t="str">
        <f t="shared" si="61"/>
        <v xml:space="preserve">     Suctioned tracheal</v>
      </c>
      <c r="M819" s="168" t="str">
        <f t="shared" si="62"/>
        <v>PI.IC.PU.140105.01</v>
      </c>
      <c r="N819" s="168"/>
      <c r="O819" s="168" t="str">
        <f t="shared" si="63"/>
        <v>PH.IC.PU.140105.01</v>
      </c>
      <c r="Q819" s="168" t="str">
        <f t="shared" si="64"/>
        <v>CL.IC.PU.140105.01</v>
      </c>
    </row>
    <row r="820" spans="1:19" s="167" customFormat="1" ht="15">
      <c r="A820" s="167" t="s">
        <v>5692</v>
      </c>
      <c r="C820" s="61" t="s">
        <v>4082</v>
      </c>
      <c r="E820" s="61" t="s">
        <v>12175</v>
      </c>
      <c r="F820" s="167" t="s">
        <v>5097</v>
      </c>
      <c r="G820" s="167" t="s">
        <v>5391</v>
      </c>
      <c r="H820" s="62" t="s">
        <v>12212</v>
      </c>
      <c r="I820" s="167" t="s">
        <v>5740</v>
      </c>
      <c r="J820" s="63" t="str">
        <f t="shared" si="60"/>
        <v>IC.PU.140106</v>
      </c>
      <c r="K820" s="61" t="s">
        <v>12175</v>
      </c>
      <c r="L820" s="167" t="str">
        <f t="shared" si="61"/>
        <v xml:space="preserve">     Suctioned oral tracheal</v>
      </c>
      <c r="M820" s="168" t="str">
        <f t="shared" si="62"/>
        <v>PI.IC.PU.140106.01</v>
      </c>
      <c r="N820" s="168"/>
      <c r="O820" s="168" t="str">
        <f t="shared" si="63"/>
        <v>PH.IC.PU.140106.01</v>
      </c>
      <c r="Q820" s="168" t="str">
        <f t="shared" si="64"/>
        <v>CL.IC.PU.140106.01</v>
      </c>
    </row>
    <row r="821" spans="1:19" s="167" customFormat="1" ht="15">
      <c r="A821" s="167" t="s">
        <v>5692</v>
      </c>
      <c r="C821" s="61" t="s">
        <v>4082</v>
      </c>
      <c r="E821" s="61" t="s">
        <v>12175</v>
      </c>
      <c r="F821" s="167" t="s">
        <v>5097</v>
      </c>
      <c r="G821" s="167" t="s">
        <v>5741</v>
      </c>
      <c r="H821" s="62" t="s">
        <v>12225</v>
      </c>
      <c r="I821" s="167" t="s">
        <v>5742</v>
      </c>
      <c r="J821" s="63" t="str">
        <f t="shared" si="60"/>
        <v>IC.PU.140107</v>
      </c>
      <c r="K821" s="61" t="s">
        <v>12175</v>
      </c>
      <c r="L821" s="167" t="str">
        <f t="shared" si="61"/>
        <v xml:space="preserve">     Suctioned nasal</v>
      </c>
      <c r="M821" s="168" t="str">
        <f t="shared" si="62"/>
        <v>PI.IC.PU.140107.01</v>
      </c>
      <c r="N821" s="168"/>
      <c r="O821" s="168" t="str">
        <f t="shared" si="63"/>
        <v>PH.IC.PU.140107.01</v>
      </c>
      <c r="Q821" s="168" t="str">
        <f t="shared" si="64"/>
        <v>CL.IC.PU.140107.01</v>
      </c>
    </row>
    <row r="822" spans="1:19" s="167" customFormat="1" ht="15">
      <c r="A822" s="167" t="s">
        <v>5692</v>
      </c>
      <c r="C822" s="61" t="s">
        <v>4082</v>
      </c>
      <c r="E822" s="61" t="s">
        <v>12175</v>
      </c>
      <c r="F822" s="167" t="s">
        <v>5097</v>
      </c>
      <c r="G822" s="167" t="s">
        <v>5743</v>
      </c>
      <c r="H822" s="62" t="s">
        <v>11638</v>
      </c>
      <c r="I822" s="167" t="s">
        <v>5744</v>
      </c>
      <c r="J822" s="63" t="str">
        <f t="shared" si="60"/>
        <v>IC.PU.140108</v>
      </c>
      <c r="K822" s="61" t="s">
        <v>12175</v>
      </c>
      <c r="L822" s="167" t="str">
        <f t="shared" si="61"/>
        <v xml:space="preserve">     Induced</v>
      </c>
      <c r="M822" s="168" t="str">
        <f t="shared" si="62"/>
        <v>PI.IC.PU.140108.01</v>
      </c>
      <c r="N822" s="168"/>
      <c r="O822" s="168" t="str">
        <f t="shared" si="63"/>
        <v>PH.IC.PU.140108.01</v>
      </c>
      <c r="Q822" s="168" t="str">
        <f t="shared" si="64"/>
        <v>CL.IC.PU.140108.01</v>
      </c>
    </row>
    <row r="823" spans="1:19" s="167" customFormat="1" ht="15">
      <c r="A823" s="167" t="s">
        <v>5692</v>
      </c>
      <c r="C823" s="61" t="s">
        <v>4082</v>
      </c>
      <c r="D823" s="167" t="s">
        <v>5745</v>
      </c>
      <c r="E823" s="61" t="s">
        <v>12430</v>
      </c>
      <c r="F823" s="167" t="s">
        <v>5097</v>
      </c>
      <c r="G823" s="167" t="s">
        <v>5568</v>
      </c>
      <c r="H823" s="62" t="s">
        <v>11848</v>
      </c>
      <c r="I823" s="167" t="s">
        <v>5569</v>
      </c>
      <c r="J823" s="63" t="str">
        <f t="shared" si="60"/>
        <v>IC.PU.140201</v>
      </c>
      <c r="K823" s="61" t="s">
        <v>12175</v>
      </c>
      <c r="L823" s="167" t="str">
        <f t="shared" si="61"/>
        <v xml:space="preserve">     Volume none</v>
      </c>
      <c r="M823" s="168" t="str">
        <f t="shared" si="62"/>
        <v>PI.IC.PU.140201.01</v>
      </c>
      <c r="N823" s="168"/>
      <c r="O823" s="168" t="str">
        <f t="shared" si="63"/>
        <v>PH.IC.PU.140201.01</v>
      </c>
      <c r="Q823" s="168" t="str">
        <f t="shared" si="64"/>
        <v>CL.IC.PU.140201.01</v>
      </c>
    </row>
    <row r="824" spans="1:19" s="167" customFormat="1" ht="15">
      <c r="A824" s="167" t="s">
        <v>5692</v>
      </c>
      <c r="C824" s="61" t="s">
        <v>4082</v>
      </c>
      <c r="E824" s="61" t="s">
        <v>12430</v>
      </c>
      <c r="F824" s="167" t="s">
        <v>5097</v>
      </c>
      <c r="G824" s="167" t="s">
        <v>5572</v>
      </c>
      <c r="H824" s="62" t="s">
        <v>12030</v>
      </c>
      <c r="I824" s="167" t="s">
        <v>5573</v>
      </c>
      <c r="J824" s="63" t="str">
        <f t="shared" si="60"/>
        <v>IC.PU.140202</v>
      </c>
      <c r="K824" s="61" t="s">
        <v>12175</v>
      </c>
      <c r="L824" s="167" t="str">
        <f t="shared" si="61"/>
        <v xml:space="preserve">     Volume scant</v>
      </c>
      <c r="M824" s="168" t="str">
        <f t="shared" si="62"/>
        <v>PI.IC.PU.140202.01</v>
      </c>
      <c r="N824" s="168"/>
      <c r="O824" s="168" t="str">
        <f t="shared" si="63"/>
        <v>PH.IC.PU.140202.01</v>
      </c>
      <c r="Q824" s="168" t="str">
        <f t="shared" si="64"/>
        <v>CL.IC.PU.140202.01</v>
      </c>
    </row>
    <row r="825" spans="1:19" s="167" customFormat="1" ht="15">
      <c r="A825" s="167" t="s">
        <v>5692</v>
      </c>
      <c r="C825" s="61" t="s">
        <v>4082</v>
      </c>
      <c r="E825" s="61" t="s">
        <v>12430</v>
      </c>
      <c r="F825" s="167" t="s">
        <v>5097</v>
      </c>
      <c r="G825" s="167" t="s">
        <v>5405</v>
      </c>
      <c r="H825" s="62" t="s">
        <v>12032</v>
      </c>
      <c r="I825" s="167" t="s">
        <v>5406</v>
      </c>
      <c r="J825" s="63" t="str">
        <f t="shared" si="60"/>
        <v>IC.PU.140203</v>
      </c>
      <c r="K825" s="61" t="s">
        <v>12175</v>
      </c>
      <c r="L825" s="167" t="str">
        <f t="shared" si="61"/>
        <v xml:space="preserve">     Volume moderate</v>
      </c>
      <c r="M825" s="168" t="str">
        <f t="shared" si="62"/>
        <v>PI.IC.PU.140203.01</v>
      </c>
      <c r="N825" s="168"/>
      <c r="O825" s="168" t="str">
        <f t="shared" si="63"/>
        <v>PH.IC.PU.140203.01</v>
      </c>
      <c r="Q825" s="168" t="str">
        <f t="shared" si="64"/>
        <v>CL.IC.PU.140203.01</v>
      </c>
    </row>
    <row r="826" spans="1:19" s="167" customFormat="1" ht="15">
      <c r="A826" s="167" t="s">
        <v>5692</v>
      </c>
      <c r="C826" s="61" t="s">
        <v>4082</v>
      </c>
      <c r="E826" s="61" t="s">
        <v>12430</v>
      </c>
      <c r="F826" s="167" t="s">
        <v>5097</v>
      </c>
      <c r="G826" s="167" t="s">
        <v>5407</v>
      </c>
      <c r="H826" s="62" t="s">
        <v>12028</v>
      </c>
      <c r="I826" s="167" t="s">
        <v>5415</v>
      </c>
      <c r="J826" s="63" t="str">
        <f t="shared" si="60"/>
        <v>IC.PU.140204</v>
      </c>
      <c r="K826" s="61" t="s">
        <v>12175</v>
      </c>
      <c r="L826" s="167" t="str">
        <f t="shared" si="61"/>
        <v xml:space="preserve">     Volume copious</v>
      </c>
      <c r="M826" s="168" t="str">
        <f t="shared" si="62"/>
        <v>PI.IC.PU.140204.01</v>
      </c>
      <c r="N826" s="168"/>
      <c r="O826" s="168" t="str">
        <f t="shared" si="63"/>
        <v>PH.IC.PU.140204.01</v>
      </c>
      <c r="Q826" s="168" t="str">
        <f t="shared" si="64"/>
        <v>CL.IC.PU.140204.01</v>
      </c>
    </row>
    <row r="827" spans="1:19" s="167" customFormat="1" ht="15">
      <c r="A827" s="167" t="s">
        <v>5692</v>
      </c>
      <c r="C827" s="61" t="s">
        <v>4082</v>
      </c>
      <c r="E827" s="61" t="s">
        <v>12430</v>
      </c>
      <c r="F827" s="167" t="s">
        <v>5097</v>
      </c>
      <c r="G827" s="167" t="s">
        <v>5416</v>
      </c>
      <c r="H827" s="62" t="s">
        <v>6291</v>
      </c>
      <c r="I827" s="167" t="s">
        <v>5416</v>
      </c>
      <c r="J827" s="63" t="str">
        <f t="shared" si="60"/>
        <v>IC.PU.140205</v>
      </c>
      <c r="K827" s="61" t="s">
        <v>12175</v>
      </c>
      <c r="L827" s="167" t="str">
        <f t="shared" si="61"/>
        <v>Large</v>
      </c>
      <c r="M827" s="168" t="str">
        <f t="shared" si="62"/>
        <v>PI.IC.PU.140205.01</v>
      </c>
      <c r="N827" s="168"/>
      <c r="O827" s="168" t="str">
        <f t="shared" si="63"/>
        <v>PH.IC.PU.140205.01</v>
      </c>
      <c r="Q827" s="168" t="str">
        <f t="shared" si="64"/>
        <v>CL.IC.PU.140205.01</v>
      </c>
      <c r="R827" s="167" t="s">
        <v>12465</v>
      </c>
      <c r="S827" s="167">
        <v>712</v>
      </c>
    </row>
    <row r="828" spans="1:19" s="167" customFormat="1" ht="15">
      <c r="A828" s="167" t="s">
        <v>5692</v>
      </c>
      <c r="C828" s="61" t="s">
        <v>4082</v>
      </c>
      <c r="D828" s="167" t="s">
        <v>9435</v>
      </c>
      <c r="E828" s="61" t="s">
        <v>12592</v>
      </c>
      <c r="F828" s="167" t="s">
        <v>5097</v>
      </c>
      <c r="G828" s="167" t="s">
        <v>10144</v>
      </c>
      <c r="H828" s="62" t="s">
        <v>11848</v>
      </c>
      <c r="I828" s="167" t="s">
        <v>10145</v>
      </c>
      <c r="J828" s="63" t="str">
        <f t="shared" si="60"/>
        <v>IC.PU.140301</v>
      </c>
      <c r="K828" s="61" t="s">
        <v>12175</v>
      </c>
      <c r="L828" s="167" t="str">
        <f t="shared" si="61"/>
        <v xml:space="preserve">     White</v>
      </c>
      <c r="M828" s="168" t="str">
        <f t="shared" si="62"/>
        <v>PI.IC.PU.140301.01</v>
      </c>
      <c r="N828" s="168"/>
      <c r="O828" s="168" t="str">
        <f t="shared" si="63"/>
        <v>PH.IC.PU.140301.01</v>
      </c>
      <c r="Q828" s="168" t="str">
        <f t="shared" si="64"/>
        <v>CL.IC.PU.140301.01</v>
      </c>
    </row>
    <row r="829" spans="1:19" s="167" customFormat="1" ht="15">
      <c r="A829" s="167" t="s">
        <v>5692</v>
      </c>
      <c r="C829" s="61" t="s">
        <v>4082</v>
      </c>
      <c r="E829" s="61" t="s">
        <v>12185</v>
      </c>
      <c r="F829" s="167" t="s">
        <v>5097</v>
      </c>
      <c r="G829" s="167" t="s">
        <v>11325</v>
      </c>
      <c r="H829" s="62" t="s">
        <v>12030</v>
      </c>
      <c r="I829" s="167" t="s">
        <v>11179</v>
      </c>
      <c r="J829" s="63" t="str">
        <f t="shared" si="60"/>
        <v>IC.PU.140302</v>
      </c>
      <c r="K829" s="61" t="s">
        <v>12175</v>
      </c>
      <c r="L829" s="167" t="str">
        <f t="shared" si="61"/>
        <v xml:space="preserve">     Colorless</v>
      </c>
      <c r="M829" s="168" t="str">
        <f t="shared" si="62"/>
        <v>PI.IC.PU.140302.01</v>
      </c>
      <c r="N829" s="168"/>
      <c r="O829" s="168" t="str">
        <f t="shared" si="63"/>
        <v>PH.IC.PU.140302.01</v>
      </c>
      <c r="Q829" s="168" t="str">
        <f t="shared" si="64"/>
        <v>CL.IC.PU.140302.01</v>
      </c>
    </row>
    <row r="830" spans="1:19" s="167" customFormat="1" ht="15">
      <c r="A830" s="167" t="s">
        <v>5692</v>
      </c>
      <c r="C830" s="61" t="s">
        <v>4082</v>
      </c>
      <c r="E830" s="61" t="s">
        <v>12185</v>
      </c>
      <c r="F830" s="167" t="s">
        <v>5097</v>
      </c>
      <c r="G830" s="167" t="s">
        <v>11880</v>
      </c>
      <c r="H830" s="62" t="s">
        <v>12032</v>
      </c>
      <c r="I830" s="167" t="s">
        <v>11881</v>
      </c>
      <c r="J830" s="63" t="str">
        <f t="shared" si="60"/>
        <v>IC.PU.140303</v>
      </c>
      <c r="K830" s="61" t="s">
        <v>12175</v>
      </c>
      <c r="L830" s="167" t="str">
        <f t="shared" si="61"/>
        <v xml:space="preserve">     Tan</v>
      </c>
      <c r="M830" s="168" t="str">
        <f t="shared" si="62"/>
        <v>PI.IC.PU.140303.01</v>
      </c>
      <c r="N830" s="168"/>
      <c r="O830" s="168" t="str">
        <f t="shared" si="63"/>
        <v>PH.IC.PU.140303.01</v>
      </c>
      <c r="Q830" s="168" t="str">
        <f t="shared" si="64"/>
        <v>CL.IC.PU.140303.01</v>
      </c>
    </row>
    <row r="831" spans="1:19" s="167" customFormat="1" ht="15">
      <c r="A831" s="167" t="s">
        <v>5692</v>
      </c>
      <c r="C831" s="61" t="s">
        <v>4082</v>
      </c>
      <c r="E831" s="61" t="s">
        <v>12185</v>
      </c>
      <c r="F831" s="167" t="s">
        <v>5097</v>
      </c>
      <c r="G831" s="167" t="s">
        <v>11176</v>
      </c>
      <c r="H831" s="62" t="s">
        <v>12028</v>
      </c>
      <c r="I831" s="167" t="s">
        <v>11177</v>
      </c>
      <c r="J831" s="63" t="str">
        <f t="shared" si="60"/>
        <v>IC.PU.140304</v>
      </c>
      <c r="K831" s="61" t="s">
        <v>12175</v>
      </c>
      <c r="L831" s="167" t="str">
        <f t="shared" si="61"/>
        <v xml:space="preserve">     Yellow</v>
      </c>
      <c r="M831" s="168" t="str">
        <f t="shared" si="62"/>
        <v>PI.IC.PU.140304.01</v>
      </c>
      <c r="N831" s="168"/>
      <c r="O831" s="168" t="str">
        <f t="shared" si="63"/>
        <v>PH.IC.PU.140304.01</v>
      </c>
      <c r="Q831" s="168" t="str">
        <f t="shared" si="64"/>
        <v>CL.IC.PU.140304.01</v>
      </c>
    </row>
    <row r="832" spans="1:19" s="167" customFormat="1" ht="15">
      <c r="A832" s="167" t="s">
        <v>5692</v>
      </c>
      <c r="C832" s="61" t="s">
        <v>4082</v>
      </c>
      <c r="E832" s="61" t="s">
        <v>12185</v>
      </c>
      <c r="F832" s="167" t="s">
        <v>5097</v>
      </c>
      <c r="G832" s="167" t="s">
        <v>11878</v>
      </c>
      <c r="H832" s="62" t="s">
        <v>12210</v>
      </c>
      <c r="I832" s="167" t="s">
        <v>11879</v>
      </c>
      <c r="J832" s="63" t="str">
        <f t="shared" si="60"/>
        <v>IC.PU.140305</v>
      </c>
      <c r="K832" s="61" t="s">
        <v>12175</v>
      </c>
      <c r="L832" s="167" t="str">
        <f t="shared" si="61"/>
        <v xml:space="preserve">     Green</v>
      </c>
      <c r="M832" s="168" t="str">
        <f t="shared" si="62"/>
        <v>PI.IC.PU.140305.01</v>
      </c>
      <c r="N832" s="168"/>
      <c r="O832" s="168" t="str">
        <f t="shared" si="63"/>
        <v>PH.IC.PU.140305.01</v>
      </c>
      <c r="Q832" s="168" t="str">
        <f t="shared" si="64"/>
        <v>CL.IC.PU.140305.01</v>
      </c>
    </row>
    <row r="833" spans="1:19" s="167" customFormat="1" ht="15">
      <c r="A833" s="167" t="s">
        <v>5692</v>
      </c>
      <c r="C833" s="61" t="s">
        <v>4082</v>
      </c>
      <c r="E833" s="61" t="s">
        <v>12185</v>
      </c>
      <c r="F833" s="167" t="s">
        <v>5097</v>
      </c>
      <c r="G833" s="167" t="s">
        <v>5417</v>
      </c>
      <c r="H833" s="62" t="s">
        <v>12212</v>
      </c>
      <c r="I833" s="167" t="s">
        <v>5418</v>
      </c>
      <c r="J833" s="63" t="str">
        <f t="shared" si="60"/>
        <v>IC.PU.140306</v>
      </c>
      <c r="K833" s="61" t="s">
        <v>12175</v>
      </c>
      <c r="L833" s="167" t="str">
        <f t="shared" si="61"/>
        <v xml:space="preserve">     Blood tinged</v>
      </c>
      <c r="M833" s="168" t="str">
        <f t="shared" si="62"/>
        <v>PI.IC.PU.140306.01</v>
      </c>
      <c r="N833" s="168"/>
      <c r="O833" s="168" t="str">
        <f t="shared" si="63"/>
        <v>PH.IC.PU.140306.01</v>
      </c>
      <c r="Q833" s="168" t="str">
        <f t="shared" si="64"/>
        <v>CL.IC.PU.140306.01</v>
      </c>
    </row>
    <row r="834" spans="1:19" s="167" customFormat="1" ht="15">
      <c r="A834" s="167" t="s">
        <v>5692</v>
      </c>
      <c r="C834" s="61" t="s">
        <v>4082</v>
      </c>
      <c r="E834" s="61" t="s">
        <v>12185</v>
      </c>
      <c r="F834" s="167" t="s">
        <v>5097</v>
      </c>
      <c r="G834" s="167" t="s">
        <v>11180</v>
      </c>
      <c r="H834" s="62" t="s">
        <v>12225</v>
      </c>
      <c r="I834" s="167" t="s">
        <v>11181</v>
      </c>
      <c r="J834" s="63" t="str">
        <f t="shared" si="60"/>
        <v>IC.PU.140307</v>
      </c>
      <c r="K834" s="61" t="s">
        <v>12175</v>
      </c>
      <c r="L834" s="167" t="str">
        <f t="shared" si="61"/>
        <v xml:space="preserve">     Pink</v>
      </c>
      <c r="M834" s="168" t="str">
        <f t="shared" si="62"/>
        <v>PI.IC.PU.140307.01</v>
      </c>
      <c r="N834" s="168"/>
      <c r="O834" s="168" t="str">
        <f t="shared" si="63"/>
        <v>PH.IC.PU.140307.01</v>
      </c>
      <c r="Q834" s="168" t="str">
        <f t="shared" si="64"/>
        <v>CL.IC.PU.140307.01</v>
      </c>
    </row>
    <row r="835" spans="1:19" s="167" customFormat="1" ht="15">
      <c r="A835" s="167" t="s">
        <v>5692</v>
      </c>
      <c r="C835" s="61" t="s">
        <v>4082</v>
      </c>
      <c r="E835" s="61" t="s">
        <v>12185</v>
      </c>
      <c r="F835" s="167" t="s">
        <v>5097</v>
      </c>
      <c r="G835" s="167" t="s">
        <v>10386</v>
      </c>
      <c r="H835" s="62" t="s">
        <v>11638</v>
      </c>
      <c r="I835" s="167" t="s">
        <v>5539</v>
      </c>
      <c r="J835" s="63" t="str">
        <f t="shared" si="60"/>
        <v>IC.PU.140308</v>
      </c>
      <c r="K835" s="61" t="s">
        <v>12175</v>
      </c>
      <c r="L835" s="167" t="str">
        <f t="shared" si="61"/>
        <v xml:space="preserve">     Bright red</v>
      </c>
      <c r="M835" s="168" t="str">
        <f t="shared" si="62"/>
        <v>PI.IC.PU.140308.01</v>
      </c>
      <c r="N835" s="168"/>
      <c r="O835" s="168" t="str">
        <f t="shared" si="63"/>
        <v>PH.IC.PU.140308.01</v>
      </c>
      <c r="Q835" s="168" t="str">
        <f t="shared" si="64"/>
        <v>CL.IC.PU.140308.01</v>
      </c>
    </row>
    <row r="836" spans="1:19" s="167" customFormat="1" ht="15">
      <c r="A836" s="167" t="s">
        <v>5692</v>
      </c>
      <c r="C836" s="61" t="s">
        <v>4082</v>
      </c>
      <c r="E836" s="61" t="s">
        <v>12185</v>
      </c>
      <c r="F836" s="167" t="s">
        <v>5097</v>
      </c>
      <c r="G836" s="167" t="s">
        <v>5419</v>
      </c>
      <c r="H836" s="62" t="s">
        <v>11639</v>
      </c>
      <c r="I836" s="167" t="s">
        <v>5541</v>
      </c>
      <c r="J836" s="63" t="str">
        <f t="shared" si="60"/>
        <v>IC.PU.140309</v>
      </c>
      <c r="K836" s="61" t="s">
        <v>12175</v>
      </c>
      <c r="L836" s="167" t="str">
        <f t="shared" si="61"/>
        <v xml:space="preserve">     Dark red</v>
      </c>
      <c r="M836" s="168" t="str">
        <f t="shared" si="62"/>
        <v>PI.IC.PU.140309.01</v>
      </c>
      <c r="N836" s="168"/>
      <c r="O836" s="168" t="str">
        <f t="shared" si="63"/>
        <v>PH.IC.PU.140309.01</v>
      </c>
      <c r="Q836" s="168" t="str">
        <f t="shared" si="64"/>
        <v>CL.IC.PU.140309.01</v>
      </c>
    </row>
    <row r="837" spans="1:19" s="167" customFormat="1" ht="15">
      <c r="A837" s="167" t="s">
        <v>5692</v>
      </c>
      <c r="C837" s="61" t="s">
        <v>4082</v>
      </c>
      <c r="E837" s="61" t="s">
        <v>12185</v>
      </c>
      <c r="F837" s="167" t="s">
        <v>5097</v>
      </c>
      <c r="G837" s="167" t="s">
        <v>10383</v>
      </c>
      <c r="H837" s="62" t="s">
        <v>11829</v>
      </c>
      <c r="I837" s="167" t="s">
        <v>10384</v>
      </c>
      <c r="J837" s="63" t="str">
        <f t="shared" si="60"/>
        <v>IC.PU.140310</v>
      </c>
      <c r="K837" s="61" t="s">
        <v>12175</v>
      </c>
      <c r="L837" s="167" t="str">
        <f t="shared" si="61"/>
        <v xml:space="preserve">     Brown</v>
      </c>
      <c r="M837" s="168" t="str">
        <f t="shared" si="62"/>
        <v>PI.IC.PU.140310.01</v>
      </c>
      <c r="N837" s="168"/>
      <c r="O837" s="168" t="str">
        <f t="shared" si="63"/>
        <v>PH.IC.PU.140310.01</v>
      </c>
      <c r="Q837" s="168" t="str">
        <f t="shared" si="64"/>
        <v>CL.IC.PU.140310.01</v>
      </c>
    </row>
    <row r="838" spans="1:19" s="167" customFormat="1" ht="15">
      <c r="A838" s="167" t="s">
        <v>5692</v>
      </c>
      <c r="C838" s="61" t="s">
        <v>4082</v>
      </c>
      <c r="E838" s="61" t="s">
        <v>12185</v>
      </c>
      <c r="F838" s="167" t="s">
        <v>5097</v>
      </c>
      <c r="G838" s="167" t="s">
        <v>5412</v>
      </c>
      <c r="H838" s="62" t="s">
        <v>5749</v>
      </c>
      <c r="I838" s="167" t="s">
        <v>5412</v>
      </c>
      <c r="J838" s="63" t="str">
        <f t="shared" si="60"/>
        <v>IC.PU.140311</v>
      </c>
      <c r="K838" s="61" t="s">
        <v>12175</v>
      </c>
      <c r="L838" s="167" t="str">
        <f t="shared" si="61"/>
        <v>Blue</v>
      </c>
      <c r="M838" s="168" t="str">
        <f t="shared" si="62"/>
        <v>PI.IC.PU.140311.01</v>
      </c>
      <c r="N838" s="168"/>
      <c r="O838" s="168" t="str">
        <f t="shared" si="63"/>
        <v>PH.IC.PU.140311.01</v>
      </c>
      <c r="Q838" s="168" t="str">
        <f t="shared" si="64"/>
        <v>CL.IC.PU.140311.01</v>
      </c>
      <c r="R838" s="167" t="s">
        <v>12465</v>
      </c>
      <c r="S838" s="167">
        <v>712</v>
      </c>
    </row>
    <row r="839" spans="1:19" s="167" customFormat="1" ht="15">
      <c r="A839" s="167" t="s">
        <v>5692</v>
      </c>
      <c r="C839" s="61" t="s">
        <v>4082</v>
      </c>
      <c r="D839" s="167" t="s">
        <v>5413</v>
      </c>
      <c r="E839" s="61" t="s">
        <v>6464</v>
      </c>
      <c r="F839" s="167" t="s">
        <v>5097</v>
      </c>
      <c r="G839" s="167" t="s">
        <v>10147</v>
      </c>
      <c r="H839" s="62" t="s">
        <v>11848</v>
      </c>
      <c r="I839" s="167" t="s">
        <v>10148</v>
      </c>
      <c r="J839" s="63" t="str">
        <f t="shared" si="60"/>
        <v>IC.PU.140401</v>
      </c>
      <c r="K839" s="61" t="s">
        <v>12175</v>
      </c>
      <c r="L839" s="167" t="str">
        <f t="shared" si="61"/>
        <v xml:space="preserve">     Thick</v>
      </c>
      <c r="M839" s="168" t="str">
        <f t="shared" si="62"/>
        <v>PI.IC.PU.140401.01</v>
      </c>
      <c r="N839" s="168"/>
      <c r="O839" s="168" t="str">
        <f t="shared" si="63"/>
        <v>PH.IC.PU.140401.01</v>
      </c>
      <c r="Q839" s="168" t="str">
        <f t="shared" si="64"/>
        <v>CL.IC.PU.140401.01</v>
      </c>
    </row>
    <row r="840" spans="1:19" s="167" customFormat="1" ht="15">
      <c r="A840" s="167" t="s">
        <v>5692</v>
      </c>
      <c r="C840" s="61" t="s">
        <v>4082</v>
      </c>
      <c r="E840" s="61" t="s">
        <v>6464</v>
      </c>
      <c r="F840" s="167" t="s">
        <v>5097</v>
      </c>
      <c r="G840" s="167" t="s">
        <v>10149</v>
      </c>
      <c r="H840" s="62" t="s">
        <v>12030</v>
      </c>
      <c r="I840" s="167" t="s">
        <v>10150</v>
      </c>
      <c r="J840" s="63" t="str">
        <f t="shared" si="60"/>
        <v>IC.PU.140402</v>
      </c>
      <c r="K840" s="61" t="s">
        <v>12175</v>
      </c>
      <c r="L840" s="167" t="str">
        <f t="shared" si="61"/>
        <v xml:space="preserve">     Thin</v>
      </c>
      <c r="M840" s="168" t="str">
        <f t="shared" si="62"/>
        <v>PI.IC.PU.140402.01</v>
      </c>
      <c r="N840" s="168"/>
      <c r="O840" s="168" t="str">
        <f t="shared" si="63"/>
        <v>PH.IC.PU.140402.01</v>
      </c>
      <c r="Q840" s="168" t="str">
        <f t="shared" si="64"/>
        <v>CL.IC.PU.140402.01</v>
      </c>
    </row>
    <row r="841" spans="1:19" s="167" customFormat="1" ht="15">
      <c r="A841" s="167" t="s">
        <v>5692</v>
      </c>
      <c r="C841" s="61" t="s">
        <v>4082</v>
      </c>
      <c r="E841" s="61" t="s">
        <v>6464</v>
      </c>
      <c r="F841" s="167" t="s">
        <v>5097</v>
      </c>
      <c r="G841" s="167" t="s">
        <v>5414</v>
      </c>
      <c r="H841" s="62" t="s">
        <v>12032</v>
      </c>
      <c r="I841" s="167" t="s">
        <v>5268</v>
      </c>
      <c r="J841" s="63" t="str">
        <f t="shared" si="60"/>
        <v>IC.PU.140403</v>
      </c>
      <c r="K841" s="61" t="s">
        <v>12175</v>
      </c>
      <c r="L841" s="167" t="str">
        <f t="shared" si="61"/>
        <v xml:space="preserve">     Frothy</v>
      </c>
      <c r="M841" s="168" t="str">
        <f t="shared" si="62"/>
        <v>PI.IC.PU.140403.01</v>
      </c>
      <c r="N841" s="168"/>
      <c r="O841" s="168" t="str">
        <f t="shared" si="63"/>
        <v>PH.IC.PU.140403.01</v>
      </c>
      <c r="Q841" s="168" t="str">
        <f t="shared" si="64"/>
        <v>CL.IC.PU.140403.01</v>
      </c>
    </row>
    <row r="842" spans="1:19" s="167" customFormat="1" ht="15">
      <c r="A842" s="167" t="s">
        <v>5692</v>
      </c>
      <c r="C842" s="61" t="s">
        <v>4082</v>
      </c>
      <c r="E842" s="61" t="s">
        <v>6464</v>
      </c>
      <c r="F842" s="167" t="s">
        <v>5097</v>
      </c>
      <c r="G842" s="167" t="s">
        <v>5265</v>
      </c>
      <c r="H842" s="62" t="s">
        <v>12028</v>
      </c>
      <c r="I842" s="167" t="s">
        <v>5266</v>
      </c>
      <c r="J842" s="63" t="str">
        <f t="shared" si="60"/>
        <v>IC.PU.140404</v>
      </c>
      <c r="K842" s="61" t="s">
        <v>12175</v>
      </c>
      <c r="L842" s="167" t="str">
        <f t="shared" si="61"/>
        <v xml:space="preserve">     Tenacious</v>
      </c>
      <c r="M842" s="168" t="str">
        <f t="shared" si="62"/>
        <v>PI.IC.PU.140404.01</v>
      </c>
      <c r="N842" s="168"/>
      <c r="O842" s="168" t="str">
        <f t="shared" si="63"/>
        <v>PH.IC.PU.140404.01</v>
      </c>
      <c r="Q842" s="168" t="str">
        <f t="shared" si="64"/>
        <v>CL.IC.PU.140404.01</v>
      </c>
    </row>
    <row r="843" spans="1:19" s="167" customFormat="1" ht="15">
      <c r="A843" s="167" t="s">
        <v>5692</v>
      </c>
      <c r="C843" s="61" t="s">
        <v>4082</v>
      </c>
      <c r="E843" s="61" t="s">
        <v>6464</v>
      </c>
      <c r="F843" s="167" t="s">
        <v>5097</v>
      </c>
      <c r="G843" s="167" t="s">
        <v>5267</v>
      </c>
      <c r="H843" s="62" t="s">
        <v>12210</v>
      </c>
      <c r="I843" s="167" t="s">
        <v>5120</v>
      </c>
      <c r="J843" s="63" t="str">
        <f t="shared" si="60"/>
        <v>IC.PU.140405</v>
      </c>
      <c r="K843" s="61" t="s">
        <v>12175</v>
      </c>
      <c r="L843" s="167" t="str">
        <f t="shared" si="61"/>
        <v xml:space="preserve">     Mucous plug</v>
      </c>
      <c r="M843" s="168" t="str">
        <f t="shared" si="62"/>
        <v>PI.IC.PU.140405.01</v>
      </c>
      <c r="N843" s="168"/>
      <c r="O843" s="168" t="str">
        <f t="shared" si="63"/>
        <v>PH.IC.PU.140405.01</v>
      </c>
      <c r="Q843" s="168" t="str">
        <f t="shared" si="64"/>
        <v>CL.IC.PU.140405.01</v>
      </c>
    </row>
    <row r="844" spans="1:19" s="167" customFormat="1" ht="15">
      <c r="A844" s="167" t="s">
        <v>5692</v>
      </c>
      <c r="C844" s="61" t="s">
        <v>4082</v>
      </c>
      <c r="D844" s="167" t="s">
        <v>9582</v>
      </c>
      <c r="E844" s="61" t="s">
        <v>6291</v>
      </c>
      <c r="F844" s="167" t="s">
        <v>5097</v>
      </c>
      <c r="G844" s="167" t="s">
        <v>9857</v>
      </c>
      <c r="H844" s="62" t="s">
        <v>11848</v>
      </c>
      <c r="I844" s="167" t="s">
        <v>5121</v>
      </c>
      <c r="J844" s="63" t="str">
        <f t="shared" si="60"/>
        <v>IC.PU.140501</v>
      </c>
      <c r="K844" s="61" t="s">
        <v>12175</v>
      </c>
      <c r="L844" s="167" t="str">
        <f t="shared" si="61"/>
        <v xml:space="preserve">     Odor foul</v>
      </c>
      <c r="M844" s="168" t="str">
        <f t="shared" si="62"/>
        <v>PI.IC.PU.140501.01</v>
      </c>
      <c r="N844" s="168"/>
      <c r="O844" s="168" t="str">
        <f t="shared" si="63"/>
        <v>PH.IC.PU.140501.01</v>
      </c>
      <c r="Q844" s="168" t="str">
        <f t="shared" si="64"/>
        <v>CL.IC.PU.140501.01</v>
      </c>
    </row>
    <row r="845" spans="1:19" s="167" customFormat="1" ht="15">
      <c r="A845" s="167" t="s">
        <v>5692</v>
      </c>
      <c r="C845" s="61" t="s">
        <v>4082</v>
      </c>
      <c r="E845" s="61" t="s">
        <v>6291</v>
      </c>
      <c r="F845" s="167" t="s">
        <v>5097</v>
      </c>
      <c r="G845" s="167" t="s">
        <v>9858</v>
      </c>
      <c r="H845" s="62" t="s">
        <v>12030</v>
      </c>
      <c r="I845" s="167" t="s">
        <v>5122</v>
      </c>
      <c r="J845" s="63" t="str">
        <f t="shared" si="60"/>
        <v>IC.PU.140502</v>
      </c>
      <c r="K845" s="61" t="s">
        <v>12175</v>
      </c>
      <c r="L845" s="167" t="str">
        <f t="shared" si="61"/>
        <v xml:space="preserve">     Odor abnormal</v>
      </c>
      <c r="M845" s="168" t="str">
        <f t="shared" si="62"/>
        <v>PI.IC.PU.140502.01</v>
      </c>
      <c r="N845" s="168"/>
      <c r="O845" s="168" t="str">
        <f t="shared" si="63"/>
        <v>PH.IC.PU.140502.01</v>
      </c>
      <c r="Q845" s="168" t="str">
        <f t="shared" si="64"/>
        <v>CL.IC.PU.140502.01</v>
      </c>
    </row>
    <row r="846" spans="1:19" s="167" customFormat="1" ht="15">
      <c r="A846" s="167" t="s">
        <v>5692</v>
      </c>
      <c r="C846" s="61" t="s">
        <v>4082</v>
      </c>
      <c r="E846" s="61" t="s">
        <v>6291</v>
      </c>
      <c r="F846" s="167" t="s">
        <v>5097</v>
      </c>
      <c r="G846" s="167" t="s">
        <v>9710</v>
      </c>
      <c r="H846" s="62" t="s">
        <v>12032</v>
      </c>
      <c r="I846" s="167" t="s">
        <v>11233</v>
      </c>
      <c r="J846" s="63" t="str">
        <f t="shared" si="60"/>
        <v>IC.PU.140503</v>
      </c>
      <c r="K846" s="61" t="s">
        <v>12175</v>
      </c>
      <c r="L846" s="167" t="str">
        <f t="shared" si="61"/>
        <v xml:space="preserve">     Odor none</v>
      </c>
      <c r="M846" s="168" t="str">
        <f t="shared" si="62"/>
        <v>PI.IC.PU.140503.01</v>
      </c>
      <c r="N846" s="168"/>
      <c r="O846" s="168" t="str">
        <f t="shared" si="63"/>
        <v>PH.IC.PU.140503.01</v>
      </c>
      <c r="Q846" s="168" t="str">
        <f t="shared" si="64"/>
        <v>CL.IC.PU.140503.01</v>
      </c>
    </row>
    <row r="847" spans="1:19" s="167" customFormat="1" ht="15">
      <c r="A847" s="167" t="s">
        <v>5692</v>
      </c>
      <c r="B847" s="167" t="s">
        <v>5123</v>
      </c>
      <c r="C847" s="61" t="s">
        <v>7456</v>
      </c>
      <c r="D847" s="167" t="s">
        <v>5124</v>
      </c>
      <c r="E847" s="61" t="s">
        <v>12175</v>
      </c>
      <c r="F847" s="167" t="s">
        <v>5269</v>
      </c>
      <c r="G847" s="167" t="s">
        <v>5125</v>
      </c>
      <c r="H847" s="62" t="s">
        <v>11848</v>
      </c>
      <c r="I847" s="167" t="s">
        <v>5126</v>
      </c>
      <c r="J847" s="63" t="str">
        <f t="shared" si="60"/>
        <v>IC.PU.150101</v>
      </c>
      <c r="K847" s="61" t="s">
        <v>12175</v>
      </c>
      <c r="L847" s="167" t="str">
        <f t="shared" si="61"/>
        <v>Cough and deep breath</v>
      </c>
      <c r="M847" s="168" t="str">
        <f t="shared" si="62"/>
        <v>PI.IC.PU.150101.01</v>
      </c>
      <c r="N847" s="168"/>
      <c r="O847" s="168" t="str">
        <f t="shared" si="63"/>
        <v>PH.IC.PU.150101.01</v>
      </c>
      <c r="Q847" s="168" t="str">
        <f t="shared" si="64"/>
        <v>CL.IC.PU.150101.01</v>
      </c>
    </row>
    <row r="848" spans="1:19" s="167" customFormat="1" ht="15">
      <c r="A848" s="167" t="s">
        <v>5692</v>
      </c>
      <c r="C848" s="61" t="s">
        <v>7456</v>
      </c>
      <c r="E848" s="61" t="s">
        <v>12175</v>
      </c>
      <c r="F848" s="167" t="s">
        <v>5269</v>
      </c>
      <c r="G848" s="167" t="s">
        <v>5127</v>
      </c>
      <c r="H848" s="62" t="s">
        <v>12030</v>
      </c>
      <c r="I848" s="167" t="s">
        <v>5128</v>
      </c>
      <c r="J848" s="63" t="str">
        <f t="shared" si="60"/>
        <v>IC.PU.150102</v>
      </c>
      <c r="K848" s="61" t="s">
        <v>12175</v>
      </c>
      <c r="L848" s="167" t="str">
        <f t="shared" si="61"/>
        <v>Chest physiotherapy manual</v>
      </c>
      <c r="M848" s="168" t="str">
        <f t="shared" si="62"/>
        <v>PI.IC.PU.150102.01</v>
      </c>
      <c r="N848" s="168"/>
      <c r="O848" s="168" t="str">
        <f t="shared" si="63"/>
        <v>PH.IC.PU.150102.01</v>
      </c>
      <c r="Q848" s="168" t="str">
        <f t="shared" si="64"/>
        <v>CL.IC.PU.150102.01</v>
      </c>
    </row>
    <row r="849" spans="1:19" s="167" customFormat="1" ht="15">
      <c r="A849" s="167" t="s">
        <v>5692</v>
      </c>
      <c r="C849" s="61" t="s">
        <v>7456</v>
      </c>
      <c r="E849" s="61" t="s">
        <v>12175</v>
      </c>
      <c r="F849" s="167" t="s">
        <v>5269</v>
      </c>
      <c r="G849" s="167" t="s">
        <v>5129</v>
      </c>
      <c r="H849" s="62" t="s">
        <v>12032</v>
      </c>
      <c r="I849" s="167" t="s">
        <v>5274</v>
      </c>
      <c r="J849" s="63" t="str">
        <f t="shared" si="60"/>
        <v>IC.PU.150103</v>
      </c>
      <c r="K849" s="61" t="s">
        <v>12175</v>
      </c>
      <c r="L849" s="167" t="str">
        <f t="shared" si="61"/>
        <v>Chest physiotherapy mechanical</v>
      </c>
      <c r="M849" s="168" t="str">
        <f t="shared" si="62"/>
        <v>PI.IC.PU.150103.01</v>
      </c>
      <c r="N849" s="168"/>
      <c r="O849" s="168" t="str">
        <f t="shared" si="63"/>
        <v>PH.IC.PU.150103.01</v>
      </c>
      <c r="Q849" s="168" t="str">
        <f t="shared" si="64"/>
        <v>CL.IC.PU.150103.01</v>
      </c>
    </row>
    <row r="850" spans="1:19" s="167" customFormat="1" ht="15">
      <c r="A850" s="167" t="s">
        <v>5692</v>
      </c>
      <c r="C850" s="61" t="s">
        <v>7456</v>
      </c>
      <c r="E850" s="61" t="s">
        <v>12175</v>
      </c>
      <c r="F850" s="167" t="s">
        <v>5269</v>
      </c>
      <c r="G850" s="167" t="s">
        <v>5275</v>
      </c>
      <c r="H850" s="62" t="s">
        <v>12028</v>
      </c>
      <c r="I850" s="167" t="s">
        <v>5276</v>
      </c>
      <c r="J850" s="63" t="str">
        <f t="shared" si="60"/>
        <v>IC.PU.150104</v>
      </c>
      <c r="K850" s="61" t="s">
        <v>12175</v>
      </c>
      <c r="L850" s="167" t="str">
        <f t="shared" si="61"/>
        <v>Chest physiotherapy bed</v>
      </c>
      <c r="M850" s="168" t="str">
        <f t="shared" si="62"/>
        <v>PI.IC.PU.150104.01</v>
      </c>
      <c r="N850" s="168"/>
      <c r="O850" s="168" t="str">
        <f t="shared" si="63"/>
        <v>PH.IC.PU.150104.01</v>
      </c>
      <c r="Q850" s="168" t="str">
        <f t="shared" si="64"/>
        <v>CL.IC.PU.150104.01</v>
      </c>
    </row>
    <row r="851" spans="1:19" s="167" customFormat="1" ht="15">
      <c r="A851" s="167" t="s">
        <v>5692</v>
      </c>
      <c r="C851" s="61" t="s">
        <v>7456</v>
      </c>
      <c r="E851" s="61" t="s">
        <v>12175</v>
      </c>
      <c r="F851" s="167" t="s">
        <v>5269</v>
      </c>
      <c r="G851" s="167" t="s">
        <v>5277</v>
      </c>
      <c r="H851" s="62" t="s">
        <v>12210</v>
      </c>
      <c r="I851" s="167" t="s">
        <v>5278</v>
      </c>
      <c r="J851" s="63" t="str">
        <f t="shared" ref="J851:J915" si="73">CONCATENATE("IC.PU.",C851,E851,H851)</f>
        <v>IC.PU.150105</v>
      </c>
      <c r="K851" s="61" t="s">
        <v>12175</v>
      </c>
      <c r="L851" s="167" t="str">
        <f t="shared" ref="L851:L915" si="74">G851</f>
        <v>Postural drainage</v>
      </c>
      <c r="M851" s="168" t="str">
        <f t="shared" ref="M851:M915" si="75">CONCATENATE("PI.",J851,".",K851)</f>
        <v>PI.IC.PU.150105.01</v>
      </c>
      <c r="N851" s="168"/>
      <c r="O851" s="168" t="str">
        <f t="shared" ref="O851:O915" si="76">CONCATENATE("PH.",J851,".",K851)</f>
        <v>PH.IC.PU.150105.01</v>
      </c>
      <c r="Q851" s="168" t="str">
        <f t="shared" ref="Q851:Q915" si="77">CONCATENATE("CL.",J851,".",K851)</f>
        <v>CL.IC.PU.150105.01</v>
      </c>
    </row>
    <row r="852" spans="1:19" s="167" customFormat="1" ht="15">
      <c r="A852" s="167" t="s">
        <v>5692</v>
      </c>
      <c r="C852" s="61" t="s">
        <v>7456</v>
      </c>
      <c r="E852" s="61" t="s">
        <v>12175</v>
      </c>
      <c r="F852" s="167" t="s">
        <v>5269</v>
      </c>
      <c r="G852" s="167" t="s">
        <v>5155</v>
      </c>
      <c r="H852" s="62" t="s">
        <v>12212</v>
      </c>
      <c r="I852" s="167" t="s">
        <v>5314</v>
      </c>
      <c r="J852" s="63" t="str">
        <f t="shared" si="73"/>
        <v>IC.PU.150106</v>
      </c>
      <c r="K852" s="61" t="s">
        <v>12175</v>
      </c>
      <c r="L852" s="167" t="str">
        <f t="shared" si="74"/>
        <v>Lateral rotation therapy bed</v>
      </c>
      <c r="M852" s="168" t="str">
        <f t="shared" si="75"/>
        <v>PI.IC.PU.150106.01</v>
      </c>
      <c r="N852" s="168"/>
      <c r="O852" s="168" t="str">
        <f t="shared" si="76"/>
        <v>PH.IC.PU.150106.01</v>
      </c>
      <c r="Q852" s="168" t="str">
        <f t="shared" si="77"/>
        <v>CL.IC.PU.150106.01</v>
      </c>
    </row>
    <row r="853" spans="1:19" s="167" customFormat="1" ht="15">
      <c r="A853" s="167" t="s">
        <v>5692</v>
      </c>
      <c r="C853" s="61" t="s">
        <v>7456</v>
      </c>
      <c r="E853" s="61" t="s">
        <v>12175</v>
      </c>
      <c r="F853" s="167" t="s">
        <v>5269</v>
      </c>
      <c r="G853" s="167" t="s">
        <v>5315</v>
      </c>
      <c r="H853" s="62" t="s">
        <v>12225</v>
      </c>
      <c r="I853" s="167" t="s">
        <v>5316</v>
      </c>
      <c r="J853" s="63" t="str">
        <f t="shared" si="73"/>
        <v>IC.PU.150107</v>
      </c>
      <c r="K853" s="61" t="s">
        <v>12175</v>
      </c>
      <c r="L853" s="167" t="str">
        <f t="shared" si="74"/>
        <v>Mini-trach</v>
      </c>
      <c r="M853" s="168" t="str">
        <f t="shared" si="75"/>
        <v>PI.IC.PU.150107.01</v>
      </c>
      <c r="N853" s="168"/>
      <c r="O853" s="168" t="str">
        <f t="shared" si="76"/>
        <v>PH.IC.PU.150107.01</v>
      </c>
      <c r="Q853" s="168" t="str">
        <f t="shared" si="77"/>
        <v>CL.IC.PU.150107.01</v>
      </c>
    </row>
    <row r="854" spans="1:19" s="167" customFormat="1" ht="15">
      <c r="A854" s="167" t="s">
        <v>5692</v>
      </c>
      <c r="C854" s="61" t="s">
        <v>7456</v>
      </c>
      <c r="E854" s="61" t="s">
        <v>12175</v>
      </c>
      <c r="F854" s="167" t="s">
        <v>5269</v>
      </c>
      <c r="G854" s="167" t="s">
        <v>10884</v>
      </c>
      <c r="H854" s="62" t="s">
        <v>11638</v>
      </c>
      <c r="I854" s="167" t="s">
        <v>12437</v>
      </c>
      <c r="J854" s="63" t="str">
        <f t="shared" si="73"/>
        <v>IC.PU.150108</v>
      </c>
      <c r="K854" s="61" t="s">
        <v>12175</v>
      </c>
      <c r="L854" s="167" t="str">
        <f t="shared" si="74"/>
        <v>Other:  specify</v>
      </c>
      <c r="M854" s="168" t="str">
        <f t="shared" si="75"/>
        <v>PI.IC.PU.150108.01</v>
      </c>
      <c r="N854" s="168"/>
      <c r="O854" s="168" t="str">
        <f t="shared" si="76"/>
        <v>PH.IC.PU.150108.01</v>
      </c>
      <c r="Q854" s="168" t="str">
        <f t="shared" si="77"/>
        <v>CL.IC.PU.150108.01</v>
      </c>
    </row>
    <row r="855" spans="1:19" s="167" customFormat="1" ht="15">
      <c r="A855" s="167" t="s">
        <v>5692</v>
      </c>
      <c r="C855" s="61" t="s">
        <v>7456</v>
      </c>
      <c r="E855" s="61" t="s">
        <v>12175</v>
      </c>
      <c r="F855" s="167" t="s">
        <v>5269</v>
      </c>
      <c r="G855" s="167" t="s">
        <v>5711</v>
      </c>
      <c r="H855" s="62" t="s">
        <v>11639</v>
      </c>
      <c r="I855" s="167" t="s">
        <v>5317</v>
      </c>
      <c r="J855" s="63" t="str">
        <f t="shared" si="73"/>
        <v>IC.PU.150109</v>
      </c>
      <c r="K855" s="61" t="s">
        <v>12175</v>
      </c>
      <c r="L855" s="167" t="str">
        <f t="shared" si="74"/>
        <v>Nasal trumpet</v>
      </c>
      <c r="M855" s="168" t="str">
        <f t="shared" si="75"/>
        <v>PI.IC.PU.150109.01</v>
      </c>
      <c r="N855" s="168"/>
      <c r="O855" s="168" t="str">
        <f t="shared" si="76"/>
        <v>PH.IC.PU.150109.01</v>
      </c>
      <c r="Q855" s="168" t="str">
        <f t="shared" si="77"/>
        <v>CL.IC.PU.150109.01</v>
      </c>
    </row>
    <row r="856" spans="1:19" s="167" customFormat="1" ht="15">
      <c r="A856" s="167" t="s">
        <v>5692</v>
      </c>
      <c r="C856" s="61" t="s">
        <v>7456</v>
      </c>
      <c r="E856" s="61" t="s">
        <v>12175</v>
      </c>
      <c r="F856" s="167" t="s">
        <v>5269</v>
      </c>
      <c r="G856" s="167" t="s">
        <v>5318</v>
      </c>
      <c r="H856" s="62" t="s">
        <v>3188</v>
      </c>
      <c r="I856" s="167" t="s">
        <v>5319</v>
      </c>
      <c r="J856" s="63" t="str">
        <f t="shared" si="73"/>
        <v>IC.PU.150110</v>
      </c>
      <c r="K856" s="61" t="s">
        <v>12175</v>
      </c>
      <c r="L856" s="167" t="str">
        <f t="shared" si="74"/>
        <v>Quad Cough</v>
      </c>
      <c r="M856" s="168" t="str">
        <f t="shared" si="75"/>
        <v>PI.IC.PU.150110.01</v>
      </c>
      <c r="N856" s="168"/>
      <c r="O856" s="168" t="str">
        <f t="shared" si="76"/>
        <v>PH.IC.PU.150110.01</v>
      </c>
      <c r="Q856" s="168" t="str">
        <f t="shared" si="77"/>
        <v>CL.IC.PU.150110.01</v>
      </c>
      <c r="R856" s="167" t="s">
        <v>12465</v>
      </c>
      <c r="S856" s="167">
        <v>321</v>
      </c>
    </row>
    <row r="857" spans="1:19" s="167" customFormat="1" ht="15">
      <c r="A857" s="167" t="s">
        <v>5692</v>
      </c>
      <c r="C857" s="61" t="s">
        <v>7456</v>
      </c>
      <c r="E857" s="61" t="s">
        <v>2379</v>
      </c>
      <c r="F857" s="167" t="s">
        <v>5269</v>
      </c>
      <c r="G857" s="167" t="s">
        <v>5320</v>
      </c>
      <c r="H857" s="62" t="s">
        <v>5749</v>
      </c>
      <c r="I857" s="167" t="s">
        <v>5320</v>
      </c>
      <c r="J857" s="63" t="str">
        <f t="shared" si="73"/>
        <v>IC.PU.150111</v>
      </c>
      <c r="K857" s="61" t="s">
        <v>12175</v>
      </c>
      <c r="L857" s="167" t="str">
        <f t="shared" si="74"/>
        <v>Proning</v>
      </c>
      <c r="M857" s="168" t="str">
        <f t="shared" si="75"/>
        <v>PI.IC.PU.150111.01</v>
      </c>
      <c r="N857" s="168"/>
      <c r="O857" s="168" t="str">
        <f t="shared" si="76"/>
        <v>PH.IC.PU.150111.01</v>
      </c>
      <c r="Q857" s="168" t="str">
        <f t="shared" si="77"/>
        <v>CL.IC.PU.150111.01</v>
      </c>
      <c r="R857" s="167" t="s">
        <v>12465</v>
      </c>
      <c r="S857" s="167">
        <v>715</v>
      </c>
    </row>
    <row r="858" spans="1:19" s="167" customFormat="1" ht="15">
      <c r="A858" s="167" t="s">
        <v>5692</v>
      </c>
      <c r="B858" s="167" t="s">
        <v>5321</v>
      </c>
      <c r="C858" s="61" t="s">
        <v>7863</v>
      </c>
      <c r="D858" s="167" t="s">
        <v>5461</v>
      </c>
      <c r="E858" s="61" t="s">
        <v>2379</v>
      </c>
      <c r="F858" s="167" t="s">
        <v>5163</v>
      </c>
      <c r="G858" s="167" t="s">
        <v>12157</v>
      </c>
      <c r="H858" s="62" t="s">
        <v>11848</v>
      </c>
      <c r="I858" s="167" t="s">
        <v>12157</v>
      </c>
      <c r="J858" s="63" t="str">
        <f t="shared" si="73"/>
        <v>IC.PU.160101</v>
      </c>
      <c r="K858" s="61" t="s">
        <v>12175</v>
      </c>
      <c r="L858" s="167" t="str">
        <f t="shared" si="74"/>
        <v>None</v>
      </c>
      <c r="M858" s="168" t="str">
        <f t="shared" si="75"/>
        <v>PI.IC.PU.160101.01</v>
      </c>
      <c r="N858" s="168"/>
      <c r="O858" s="168" t="str">
        <f t="shared" si="76"/>
        <v>PH.IC.PU.160101.01</v>
      </c>
      <c r="Q858" s="168" t="str">
        <f t="shared" si="77"/>
        <v>CL.IC.PU.160101.01</v>
      </c>
    </row>
    <row r="859" spans="1:19" s="167" customFormat="1" ht="15">
      <c r="A859" s="167" t="s">
        <v>5692</v>
      </c>
      <c r="C859" s="61" t="s">
        <v>7863</v>
      </c>
      <c r="E859" s="61" t="s">
        <v>12175</v>
      </c>
      <c r="F859" s="167" t="s">
        <v>5163</v>
      </c>
      <c r="G859" s="167" t="s">
        <v>5169</v>
      </c>
      <c r="H859" s="62" t="s">
        <v>12030</v>
      </c>
      <c r="I859" s="167" t="s">
        <v>5323</v>
      </c>
      <c r="J859" s="63" t="str">
        <f t="shared" si="73"/>
        <v>IC.PU.160102</v>
      </c>
      <c r="K859" s="61" t="s">
        <v>12175</v>
      </c>
      <c r="L859" s="167" t="str">
        <f t="shared" si="74"/>
        <v>Nasal cannula</v>
      </c>
      <c r="M859" s="168" t="str">
        <f t="shared" si="75"/>
        <v>PI.IC.PU.160102.01</v>
      </c>
      <c r="N859" s="168"/>
      <c r="O859" s="168" t="str">
        <f t="shared" si="76"/>
        <v>PH.IC.PU.160102.01</v>
      </c>
      <c r="Q859" s="168" t="str">
        <f t="shared" si="77"/>
        <v>CL.IC.PU.160102.01</v>
      </c>
    </row>
    <row r="860" spans="1:19" s="167" customFormat="1" ht="15">
      <c r="A860" s="167" t="s">
        <v>5692</v>
      </c>
      <c r="C860" s="61" t="s">
        <v>7863</v>
      </c>
      <c r="E860" s="61" t="s">
        <v>12175</v>
      </c>
      <c r="F860" s="167" t="s">
        <v>5163</v>
      </c>
      <c r="G860" s="167" t="s">
        <v>5173</v>
      </c>
      <c r="H860" s="62" t="s">
        <v>12032</v>
      </c>
      <c r="I860" s="167" t="s">
        <v>5174</v>
      </c>
      <c r="J860" s="63" t="str">
        <f t="shared" si="73"/>
        <v>IC.PU.160103</v>
      </c>
      <c r="K860" s="61" t="s">
        <v>12175</v>
      </c>
      <c r="L860" s="167" t="str">
        <f t="shared" si="74"/>
        <v>Nasal cannula high flow</v>
      </c>
      <c r="M860" s="168" t="str">
        <f t="shared" si="75"/>
        <v>PI.IC.PU.160103.01</v>
      </c>
      <c r="N860" s="168"/>
      <c r="O860" s="168" t="str">
        <f t="shared" si="76"/>
        <v>PH.IC.PU.160103.01</v>
      </c>
      <c r="Q860" s="168" t="str">
        <f t="shared" si="77"/>
        <v>CL.IC.PU.160103.01</v>
      </c>
    </row>
    <row r="861" spans="1:19" s="167" customFormat="1" ht="15">
      <c r="A861" s="167" t="s">
        <v>5692</v>
      </c>
      <c r="C861" s="61" t="s">
        <v>7863</v>
      </c>
      <c r="E861" s="61" t="s">
        <v>12175</v>
      </c>
      <c r="F861" s="167" t="s">
        <v>5163</v>
      </c>
      <c r="G861" s="167" t="s">
        <v>5175</v>
      </c>
      <c r="H861" s="62" t="s">
        <v>12028</v>
      </c>
      <c r="I861" s="167" t="s">
        <v>5176</v>
      </c>
      <c r="J861" s="63" t="str">
        <f t="shared" si="73"/>
        <v>IC.PU.160104</v>
      </c>
      <c r="K861" s="61" t="s">
        <v>12175</v>
      </c>
      <c r="L861" s="167" t="str">
        <f t="shared" si="74"/>
        <v>Mask aerosol</v>
      </c>
      <c r="M861" s="168" t="str">
        <f t="shared" si="75"/>
        <v>PI.IC.PU.160104.01</v>
      </c>
      <c r="N861" s="168"/>
      <c r="O861" s="168" t="str">
        <f t="shared" si="76"/>
        <v>PH.IC.PU.160104.01</v>
      </c>
      <c r="Q861" s="168" t="str">
        <f t="shared" si="77"/>
        <v>CL.IC.PU.160104.01</v>
      </c>
    </row>
    <row r="862" spans="1:19" s="167" customFormat="1" ht="15">
      <c r="A862" s="167" t="s">
        <v>5692</v>
      </c>
      <c r="C862" s="61" t="s">
        <v>7863</v>
      </c>
      <c r="E862" s="61" t="s">
        <v>12175</v>
      </c>
      <c r="F862" s="167" t="s">
        <v>5163</v>
      </c>
      <c r="G862" s="167" t="s">
        <v>5327</v>
      </c>
      <c r="H862" s="62" t="s">
        <v>12210</v>
      </c>
      <c r="I862" s="167" t="s">
        <v>5178</v>
      </c>
      <c r="J862" s="63" t="str">
        <f t="shared" si="73"/>
        <v>IC.PU.160105</v>
      </c>
      <c r="K862" s="61" t="s">
        <v>12175</v>
      </c>
      <c r="L862" s="167" t="str">
        <f t="shared" si="74"/>
        <v>Mask simple oxygen</v>
      </c>
      <c r="M862" s="168" t="str">
        <f t="shared" si="75"/>
        <v>PI.IC.PU.160105.01</v>
      </c>
      <c r="N862" s="168"/>
      <c r="O862" s="168" t="str">
        <f t="shared" si="76"/>
        <v>PH.IC.PU.160105.01</v>
      </c>
      <c r="Q862" s="168" t="str">
        <f t="shared" si="77"/>
        <v>CL.IC.PU.160105.01</v>
      </c>
    </row>
    <row r="863" spans="1:19" s="167" customFormat="1" ht="15">
      <c r="A863" s="167" t="s">
        <v>5692</v>
      </c>
      <c r="C863" s="61" t="s">
        <v>7863</v>
      </c>
      <c r="E863" s="61" t="s">
        <v>12175</v>
      </c>
      <c r="F863" s="167" t="s">
        <v>5163</v>
      </c>
      <c r="G863" s="167" t="s">
        <v>5179</v>
      </c>
      <c r="H863" s="62" t="s">
        <v>12212</v>
      </c>
      <c r="I863" s="167" t="s">
        <v>5180</v>
      </c>
      <c r="J863" s="63" t="str">
        <f t="shared" si="73"/>
        <v>IC.PU.160106</v>
      </c>
      <c r="K863" s="61" t="s">
        <v>12175</v>
      </c>
      <c r="L863" s="167" t="str">
        <f t="shared" si="74"/>
        <v>Mask partial rebreather</v>
      </c>
      <c r="M863" s="168" t="str">
        <f t="shared" si="75"/>
        <v>PI.IC.PU.160106.01</v>
      </c>
      <c r="N863" s="168"/>
      <c r="O863" s="168" t="str">
        <f t="shared" si="76"/>
        <v>PH.IC.PU.160106.01</v>
      </c>
      <c r="Q863" s="168" t="str">
        <f t="shared" si="77"/>
        <v>CL.IC.PU.160106.01</v>
      </c>
    </row>
    <row r="864" spans="1:19" s="167" customFormat="1" ht="15">
      <c r="A864" s="167" t="s">
        <v>5692</v>
      </c>
      <c r="C864" s="61" t="s">
        <v>7863</v>
      </c>
      <c r="E864" s="61" t="s">
        <v>12175</v>
      </c>
      <c r="F864" s="167" t="s">
        <v>5163</v>
      </c>
      <c r="G864" s="167" t="s">
        <v>5181</v>
      </c>
      <c r="H864" s="62" t="s">
        <v>12225</v>
      </c>
      <c r="I864" s="167" t="s">
        <v>5182</v>
      </c>
      <c r="J864" s="63" t="str">
        <f t="shared" si="73"/>
        <v>IC.PU.160107</v>
      </c>
      <c r="K864" s="61" t="s">
        <v>12175</v>
      </c>
      <c r="L864" s="167" t="str">
        <f t="shared" si="74"/>
        <v>Mask non rebreather</v>
      </c>
      <c r="M864" s="168" t="str">
        <f t="shared" si="75"/>
        <v>PI.IC.PU.160107.01</v>
      </c>
      <c r="N864" s="168"/>
      <c r="O864" s="168" t="str">
        <f t="shared" si="76"/>
        <v>PH.IC.PU.160107.01</v>
      </c>
      <c r="Q864" s="168" t="str">
        <f t="shared" si="77"/>
        <v>CL.IC.PU.160107.01</v>
      </c>
    </row>
    <row r="865" spans="1:45" s="167" customFormat="1" ht="15">
      <c r="A865" s="167" t="s">
        <v>5692</v>
      </c>
      <c r="C865" s="61" t="s">
        <v>7863</v>
      </c>
      <c r="E865" s="61" t="s">
        <v>12175</v>
      </c>
      <c r="F865" s="167" t="s">
        <v>5163</v>
      </c>
      <c r="G865" s="167" t="s">
        <v>5183</v>
      </c>
      <c r="H865" s="62" t="s">
        <v>11638</v>
      </c>
      <c r="I865" s="167" t="s">
        <v>5184</v>
      </c>
      <c r="J865" s="63" t="str">
        <f t="shared" si="73"/>
        <v>IC.PU.160108</v>
      </c>
      <c r="K865" s="61" t="s">
        <v>12175</v>
      </c>
      <c r="L865" s="167" t="str">
        <f t="shared" si="74"/>
        <v>Mask venturi</v>
      </c>
      <c r="M865" s="168" t="str">
        <f t="shared" si="75"/>
        <v>PI.IC.PU.160108.01</v>
      </c>
      <c r="N865" s="168"/>
      <c r="O865" s="168" t="str">
        <f t="shared" si="76"/>
        <v>PH.IC.PU.160108.01</v>
      </c>
      <c r="Q865" s="168" t="str">
        <f t="shared" si="77"/>
        <v>CL.IC.PU.160108.01</v>
      </c>
    </row>
    <row r="866" spans="1:45" s="167" customFormat="1" ht="15">
      <c r="A866" s="167" t="s">
        <v>5692</v>
      </c>
      <c r="C866" s="61" t="s">
        <v>7863</v>
      </c>
      <c r="E866" s="61" t="s">
        <v>12175</v>
      </c>
      <c r="F866" s="167" t="s">
        <v>5163</v>
      </c>
      <c r="G866" s="167" t="s">
        <v>5477</v>
      </c>
      <c r="H866" s="62" t="s">
        <v>11639</v>
      </c>
      <c r="I866" s="167" t="s">
        <v>5478</v>
      </c>
      <c r="J866" s="63" t="str">
        <f t="shared" si="73"/>
        <v>IC.PU.160109</v>
      </c>
      <c r="K866" s="61" t="s">
        <v>12175</v>
      </c>
      <c r="L866" s="167" t="str">
        <f t="shared" si="74"/>
        <v>Face tent</v>
      </c>
      <c r="M866" s="168" t="str">
        <f t="shared" si="75"/>
        <v>PI.IC.PU.160109.01</v>
      </c>
      <c r="N866" s="168"/>
      <c r="O866" s="168" t="str">
        <f t="shared" si="76"/>
        <v>PH.IC.PU.160109.01</v>
      </c>
      <c r="Q866" s="168" t="str">
        <f t="shared" si="77"/>
        <v>CL.IC.PU.160109.01</v>
      </c>
    </row>
    <row r="867" spans="1:45" s="167" customFormat="1" ht="15">
      <c r="A867" s="167" t="s">
        <v>5692</v>
      </c>
      <c r="C867" s="61" t="s">
        <v>7863</v>
      </c>
      <c r="E867" s="61" t="s">
        <v>12175</v>
      </c>
      <c r="F867" s="167" t="s">
        <v>5163</v>
      </c>
      <c r="G867" s="167" t="s">
        <v>5479</v>
      </c>
      <c r="H867" s="62" t="s">
        <v>11829</v>
      </c>
      <c r="I867" s="167" t="s">
        <v>5657</v>
      </c>
      <c r="J867" s="63" t="str">
        <f t="shared" si="73"/>
        <v>IC.PU.160110</v>
      </c>
      <c r="K867" s="61" t="s">
        <v>12175</v>
      </c>
      <c r="L867" s="167" t="str">
        <f t="shared" si="74"/>
        <v>Mask tracheostomy/trach collar</v>
      </c>
      <c r="M867" s="168" t="str">
        <f t="shared" si="75"/>
        <v>PI.IC.PU.160110.01</v>
      </c>
      <c r="N867" s="168"/>
      <c r="O867" s="168" t="str">
        <f t="shared" si="76"/>
        <v>PH.IC.PU.160110.01</v>
      </c>
      <c r="Q867" s="168" t="str">
        <f t="shared" si="77"/>
        <v>CL.IC.PU.160110.01</v>
      </c>
    </row>
    <row r="868" spans="1:45" s="167" customFormat="1" ht="15">
      <c r="A868" s="167" t="s">
        <v>5692</v>
      </c>
      <c r="C868" s="61" t="s">
        <v>7863</v>
      </c>
      <c r="E868" s="61" t="s">
        <v>12175</v>
      </c>
      <c r="F868" s="167" t="s">
        <v>5163</v>
      </c>
      <c r="G868" s="167" t="s">
        <v>5658</v>
      </c>
      <c r="H868" s="62" t="s">
        <v>12099</v>
      </c>
      <c r="I868" s="167" t="s">
        <v>5659</v>
      </c>
      <c r="J868" s="63" t="str">
        <f t="shared" si="73"/>
        <v>IC.PU.160111</v>
      </c>
      <c r="K868" s="61" t="s">
        <v>12175</v>
      </c>
      <c r="L868" s="167" t="str">
        <f t="shared" si="74"/>
        <v>Mechanical ventilation</v>
      </c>
      <c r="M868" s="168" t="str">
        <f t="shared" si="75"/>
        <v>PI.IC.PU.160111.01</v>
      </c>
      <c r="N868" s="168"/>
      <c r="O868" s="168" t="str">
        <f t="shared" si="76"/>
        <v>PH.IC.PU.160111.01</v>
      </c>
      <c r="Q868" s="168" t="str">
        <f t="shared" si="77"/>
        <v>CL.IC.PU.160111.01</v>
      </c>
    </row>
    <row r="869" spans="1:45" s="167" customFormat="1" ht="15">
      <c r="A869" s="167" t="s">
        <v>5692</v>
      </c>
      <c r="C869" s="61" t="s">
        <v>7863</v>
      </c>
      <c r="E869" s="61" t="s">
        <v>12175</v>
      </c>
      <c r="F869" s="167" t="s">
        <v>5163</v>
      </c>
      <c r="G869" s="167" t="s">
        <v>5660</v>
      </c>
      <c r="H869" s="62" t="s">
        <v>12100</v>
      </c>
      <c r="I869" s="167" t="s">
        <v>5661</v>
      </c>
      <c r="J869" s="63" t="str">
        <f t="shared" si="73"/>
        <v>IC.PU.160112</v>
      </c>
      <c r="K869" s="61" t="s">
        <v>12175</v>
      </c>
      <c r="L869" s="167" t="str">
        <f t="shared" si="74"/>
        <v>CPAP (non-invasive)</v>
      </c>
      <c r="M869" s="168" t="str">
        <f t="shared" si="75"/>
        <v>PI.IC.PU.160112.01</v>
      </c>
      <c r="N869" s="168"/>
      <c r="O869" s="168" t="str">
        <f t="shared" si="76"/>
        <v>PH.IC.PU.160112.01</v>
      </c>
      <c r="Q869" s="168" t="str">
        <f t="shared" si="77"/>
        <v>CL.IC.PU.160112.01</v>
      </c>
    </row>
    <row r="870" spans="1:45" s="167" customFormat="1" ht="15">
      <c r="A870" s="167" t="s">
        <v>5692</v>
      </c>
      <c r="C870" s="61" t="s">
        <v>7863</v>
      </c>
      <c r="E870" s="61" t="s">
        <v>12175</v>
      </c>
      <c r="F870" s="167" t="s">
        <v>5163</v>
      </c>
      <c r="G870" s="167" t="s">
        <v>5481</v>
      </c>
      <c r="H870" s="62" t="s">
        <v>12101</v>
      </c>
      <c r="I870" s="167" t="s">
        <v>5664</v>
      </c>
      <c r="J870" s="63" t="str">
        <f t="shared" si="73"/>
        <v>IC.PU.160113</v>
      </c>
      <c r="K870" s="61" t="s">
        <v>12175</v>
      </c>
      <c r="L870" s="167" t="str">
        <f t="shared" si="74"/>
        <v>BiLevel (non-invasive)</v>
      </c>
      <c r="M870" s="168" t="str">
        <f t="shared" si="75"/>
        <v>PI.IC.PU.160113.01</v>
      </c>
      <c r="N870" s="168"/>
      <c r="O870" s="168" t="str">
        <f t="shared" si="76"/>
        <v>PH.IC.PU.160113.01</v>
      </c>
      <c r="Q870" s="168" t="str">
        <f t="shared" si="77"/>
        <v>CL.IC.PU.160113.01</v>
      </c>
    </row>
    <row r="871" spans="1:45" s="167" customFormat="1" ht="15">
      <c r="A871" s="167" t="s">
        <v>5692</v>
      </c>
      <c r="C871" s="61" t="s">
        <v>7863</v>
      </c>
      <c r="E871" s="61" t="s">
        <v>12175</v>
      </c>
      <c r="F871" s="167" t="s">
        <v>5163</v>
      </c>
      <c r="G871" s="167" t="s">
        <v>5665</v>
      </c>
      <c r="H871" s="62" t="s">
        <v>12102</v>
      </c>
      <c r="I871" s="167" t="s">
        <v>5485</v>
      </c>
      <c r="J871" s="63" t="str">
        <f t="shared" si="73"/>
        <v>IC.PU.160114</v>
      </c>
      <c r="K871" s="61" t="s">
        <v>12175</v>
      </c>
      <c r="L871" s="167" t="str">
        <f t="shared" si="74"/>
        <v>T piece</v>
      </c>
      <c r="M871" s="168" t="str">
        <f t="shared" si="75"/>
        <v>PI.IC.PU.160114.01</v>
      </c>
      <c r="N871" s="168"/>
      <c r="O871" s="168" t="str">
        <f t="shared" si="76"/>
        <v>PH.IC.PU.160114.01</v>
      </c>
      <c r="Q871" s="168" t="str">
        <f t="shared" si="77"/>
        <v>CL.IC.PU.160114.01</v>
      </c>
    </row>
    <row r="872" spans="1:45" s="167" customFormat="1" ht="15">
      <c r="A872" s="167" t="s">
        <v>5692</v>
      </c>
      <c r="C872" s="61" t="s">
        <v>7863</v>
      </c>
      <c r="E872" s="61" t="s">
        <v>12175</v>
      </c>
      <c r="F872" s="167" t="s">
        <v>5163</v>
      </c>
      <c r="G872" s="167" t="s">
        <v>5482</v>
      </c>
      <c r="H872" s="62" t="s">
        <v>11559</v>
      </c>
      <c r="I872" s="167" t="s">
        <v>5483</v>
      </c>
      <c r="J872" s="63" t="str">
        <f t="shared" si="73"/>
        <v>IC.PU.160115</v>
      </c>
      <c r="K872" s="61" t="s">
        <v>12175</v>
      </c>
      <c r="L872" s="167" t="str">
        <f t="shared" si="74"/>
        <v>Manual ventilation bag</v>
      </c>
      <c r="M872" s="168" t="str">
        <f t="shared" si="75"/>
        <v>PI.IC.PU.160115.01</v>
      </c>
      <c r="N872" s="168"/>
      <c r="O872" s="168" t="str">
        <f t="shared" si="76"/>
        <v>PH.IC.PU.160115.01</v>
      </c>
      <c r="Q872" s="168" t="str">
        <f t="shared" si="77"/>
        <v>CL.IC.PU.160115.01</v>
      </c>
    </row>
    <row r="873" spans="1:45" s="167" customFormat="1" ht="15">
      <c r="A873" s="167" t="s">
        <v>5692</v>
      </c>
      <c r="C873" s="61" t="s">
        <v>7863</v>
      </c>
      <c r="E873" s="61" t="s">
        <v>12175</v>
      </c>
      <c r="F873" s="167" t="s">
        <v>5163</v>
      </c>
      <c r="G873" s="167" t="s">
        <v>5484</v>
      </c>
      <c r="H873" s="62" t="s">
        <v>11560</v>
      </c>
      <c r="I873" s="167" t="s">
        <v>5484</v>
      </c>
      <c r="J873" s="63" t="str">
        <f t="shared" si="73"/>
        <v>IC.PU.160116</v>
      </c>
      <c r="K873" s="61" t="s">
        <v>12175</v>
      </c>
      <c r="L873" s="167" t="str">
        <f t="shared" si="74"/>
        <v>Oximyzer</v>
      </c>
      <c r="M873" s="168" t="str">
        <f t="shared" si="75"/>
        <v>PI.IC.PU.160116.01</v>
      </c>
      <c r="N873" s="168"/>
      <c r="O873" s="168" t="str">
        <f t="shared" si="76"/>
        <v>PH.IC.PU.160116.01</v>
      </c>
      <c r="Q873" s="168" t="str">
        <f t="shared" si="77"/>
        <v>CL.IC.PU.160116.01</v>
      </c>
    </row>
    <row r="874" spans="1:45" s="167" customFormat="1" ht="15">
      <c r="A874" s="167" t="s">
        <v>5692</v>
      </c>
      <c r="C874" s="61" t="s">
        <v>7863</v>
      </c>
      <c r="E874" s="61" t="s">
        <v>12175</v>
      </c>
      <c r="F874" s="167" t="s">
        <v>5163</v>
      </c>
      <c r="G874" s="167" t="s">
        <v>5336</v>
      </c>
      <c r="H874" s="62" t="s">
        <v>11561</v>
      </c>
      <c r="I874" s="167" t="s">
        <v>5337</v>
      </c>
      <c r="J874" s="63" t="str">
        <f t="shared" si="73"/>
        <v>IC.PU.160117</v>
      </c>
      <c r="K874" s="61" t="s">
        <v>12175</v>
      </c>
      <c r="L874" s="167" t="str">
        <f t="shared" si="74"/>
        <v>Bite block</v>
      </c>
      <c r="M874" s="168" t="str">
        <f t="shared" si="75"/>
        <v>PI.IC.PU.160117.01</v>
      </c>
      <c r="N874" s="168"/>
      <c r="O874" s="168" t="str">
        <f t="shared" si="76"/>
        <v>PH.IC.PU.160117.01</v>
      </c>
      <c r="Q874" s="168" t="str">
        <f t="shared" si="77"/>
        <v>CL.IC.PU.160117.01</v>
      </c>
    </row>
    <row r="875" spans="1:45" s="167" customFormat="1" ht="15">
      <c r="A875" s="167" t="s">
        <v>5692</v>
      </c>
      <c r="C875" s="61" t="s">
        <v>7863</v>
      </c>
      <c r="E875" s="61" t="s">
        <v>12175</v>
      </c>
      <c r="F875" s="167" t="s">
        <v>5163</v>
      </c>
      <c r="G875" s="167" t="s">
        <v>5492</v>
      </c>
      <c r="H875" s="62" t="s">
        <v>12060</v>
      </c>
      <c r="I875" s="167" t="s">
        <v>5493</v>
      </c>
      <c r="J875" s="63" t="str">
        <f t="shared" si="73"/>
        <v>IC.PU.160118</v>
      </c>
      <c r="K875" s="61" t="s">
        <v>12175</v>
      </c>
      <c r="L875" s="167" t="str">
        <f t="shared" si="74"/>
        <v>Ventilatory support: other specify</v>
      </c>
      <c r="M875" s="168" t="str">
        <f t="shared" si="75"/>
        <v>PI.IC.PU.160118.01</v>
      </c>
      <c r="N875" s="168"/>
      <c r="O875" s="168" t="str">
        <f t="shared" si="76"/>
        <v>PH.IC.PU.160118.01</v>
      </c>
      <c r="Q875" s="168" t="str">
        <f t="shared" si="77"/>
        <v>CL.IC.PU.160118.01</v>
      </c>
    </row>
    <row r="876" spans="1:45" s="167" customFormat="1" ht="15">
      <c r="A876" s="167" t="s">
        <v>5692</v>
      </c>
      <c r="C876" s="61" t="s">
        <v>7863</v>
      </c>
      <c r="E876" s="61" t="s">
        <v>12175</v>
      </c>
      <c r="F876" s="167" t="s">
        <v>5163</v>
      </c>
      <c r="G876" s="167" t="s">
        <v>5494</v>
      </c>
      <c r="H876" s="62" t="s">
        <v>12604</v>
      </c>
      <c r="I876" s="167" t="s">
        <v>5494</v>
      </c>
      <c r="J876" s="63" t="str">
        <f t="shared" si="73"/>
        <v>IC.PU.160119</v>
      </c>
      <c r="K876" s="61" t="s">
        <v>12175</v>
      </c>
      <c r="L876" s="167" t="str">
        <f t="shared" si="74"/>
        <v>Nasal Pillow</v>
      </c>
      <c r="M876" s="168" t="str">
        <f t="shared" si="75"/>
        <v>PI.IC.PU.160119.01</v>
      </c>
      <c r="N876" s="168"/>
      <c r="O876" s="168" t="str">
        <f t="shared" si="76"/>
        <v>PH.IC.PU.160119.01</v>
      </c>
      <c r="Q876" s="168" t="str">
        <f t="shared" si="77"/>
        <v>CL.IC.PU.160119.01</v>
      </c>
      <c r="R876" s="167" t="s">
        <v>12465</v>
      </c>
      <c r="S876" s="167">
        <v>706</v>
      </c>
    </row>
    <row r="877" spans="1:45" s="167" customFormat="1" ht="15">
      <c r="A877" s="167" t="s">
        <v>5692</v>
      </c>
      <c r="C877" s="61" t="s">
        <v>7863</v>
      </c>
      <c r="E877" s="61" t="s">
        <v>12175</v>
      </c>
      <c r="F877" s="167" t="s">
        <v>5163</v>
      </c>
      <c r="G877" s="167" t="s">
        <v>5495</v>
      </c>
      <c r="H877" s="62" t="s">
        <v>7228</v>
      </c>
      <c r="I877" s="167" t="s">
        <v>5495</v>
      </c>
      <c r="J877" s="63" t="str">
        <f t="shared" ref="J877" si="78">CONCATENATE("IC.PU.",C877,E877,H877)</f>
        <v>IC.PU.160120</v>
      </c>
      <c r="K877" s="61" t="s">
        <v>12175</v>
      </c>
      <c r="L877" s="167" t="str">
        <f t="shared" ref="L877" si="79">G877</f>
        <v>Nasal Mask</v>
      </c>
      <c r="M877" s="168" t="str">
        <f t="shared" ref="M877" si="80">CONCATENATE("PI.",J877,".",K877)</f>
        <v>PI.IC.PU.160120.01</v>
      </c>
      <c r="N877" s="168"/>
      <c r="O877" s="168" t="str">
        <f t="shared" ref="O877" si="81">CONCATENATE("PH.",J877,".",K877)</f>
        <v>PH.IC.PU.160120.01</v>
      </c>
      <c r="Q877" s="168" t="str">
        <f t="shared" ref="Q877" si="82">CONCATENATE("CL.",J877,".",K877)</f>
        <v>CL.IC.PU.160120.01</v>
      </c>
      <c r="R877" s="167" t="s">
        <v>12465</v>
      </c>
      <c r="S877" s="167">
        <v>706</v>
      </c>
    </row>
    <row r="878" spans="1:45" s="167" customFormat="1" ht="15">
      <c r="A878" s="167" t="s">
        <v>5692</v>
      </c>
      <c r="C878" s="61" t="s">
        <v>7863</v>
      </c>
      <c r="E878" s="61" t="s">
        <v>12175</v>
      </c>
      <c r="F878" s="167" t="s">
        <v>5163</v>
      </c>
      <c r="G878" s="167" t="s">
        <v>14312</v>
      </c>
      <c r="H878" s="62" t="s">
        <v>10704</v>
      </c>
      <c r="I878" s="167" t="s">
        <v>14313</v>
      </c>
      <c r="J878" s="63" t="str">
        <f t="shared" si="73"/>
        <v>IC.PU.160121</v>
      </c>
      <c r="K878" s="61" t="s">
        <v>12175</v>
      </c>
      <c r="L878" s="167" t="str">
        <f t="shared" si="74"/>
        <v>Mask High Flow</v>
      </c>
      <c r="M878" s="168" t="str">
        <f t="shared" si="75"/>
        <v>PI.IC.PU.160121.01</v>
      </c>
      <c r="N878" s="168"/>
      <c r="O878" s="168" t="str">
        <f t="shared" si="76"/>
        <v>PH.IC.PU.160121.01</v>
      </c>
      <c r="Q878" s="168" t="str">
        <f t="shared" si="77"/>
        <v>CL.IC.PU.160121.01</v>
      </c>
      <c r="R878" s="167" t="s">
        <v>12465</v>
      </c>
      <c r="S878" s="167">
        <v>706</v>
      </c>
      <c r="AR878" s="167" t="s">
        <v>12773</v>
      </c>
      <c r="AS878" s="167">
        <v>1674</v>
      </c>
    </row>
    <row r="879" spans="1:45" s="167" customFormat="1" ht="15">
      <c r="A879" s="167" t="s">
        <v>5692</v>
      </c>
      <c r="C879" s="61" t="s">
        <v>7863</v>
      </c>
      <c r="D879" s="167" t="s">
        <v>5339</v>
      </c>
      <c r="E879" s="61" t="s">
        <v>12430</v>
      </c>
      <c r="F879" s="167" t="s">
        <v>5340</v>
      </c>
      <c r="G879" s="167" t="s">
        <v>4901</v>
      </c>
      <c r="H879" s="62" t="s">
        <v>11848</v>
      </c>
      <c r="I879" s="167" t="s">
        <v>4902</v>
      </c>
      <c r="J879" s="63" t="str">
        <f t="shared" si="73"/>
        <v>IC.PU.160201</v>
      </c>
      <c r="K879" s="61" t="s">
        <v>2379</v>
      </c>
      <c r="L879" s="167" t="str">
        <f t="shared" si="74"/>
        <v xml:space="preserve">     No difficulty observed</v>
      </c>
      <c r="M879" s="168" t="str">
        <f t="shared" si="75"/>
        <v>PI.IC.PU.160201.01</v>
      </c>
      <c r="N879" s="168"/>
      <c r="O879" s="168" t="str">
        <f t="shared" si="76"/>
        <v>PH.IC.PU.160201.01</v>
      </c>
      <c r="Q879" s="168" t="str">
        <f t="shared" si="77"/>
        <v>CL.IC.PU.160201.01</v>
      </c>
    </row>
    <row r="880" spans="1:45" s="167" customFormat="1" ht="15">
      <c r="A880" s="167" t="s">
        <v>5692</v>
      </c>
      <c r="C880" s="61" t="s">
        <v>7863</v>
      </c>
      <c r="E880" s="61" t="s">
        <v>12430</v>
      </c>
      <c r="F880" s="167" t="s">
        <v>5340</v>
      </c>
      <c r="G880" s="167" t="s">
        <v>4903</v>
      </c>
      <c r="H880" s="62" t="s">
        <v>12030</v>
      </c>
      <c r="I880" s="167" t="s">
        <v>4904</v>
      </c>
      <c r="J880" s="63" t="str">
        <f t="shared" si="73"/>
        <v>IC.PU.160202</v>
      </c>
      <c r="K880" s="61" t="s">
        <v>12175</v>
      </c>
      <c r="L880" s="167" t="str">
        <f t="shared" si="74"/>
        <v xml:space="preserve">     Labored</v>
      </c>
      <c r="M880" s="168" t="str">
        <f t="shared" si="75"/>
        <v>PI.IC.PU.160202.01</v>
      </c>
      <c r="N880" s="168"/>
      <c r="O880" s="168" t="str">
        <f t="shared" si="76"/>
        <v>PH.IC.PU.160202.01</v>
      </c>
      <c r="Q880" s="168" t="str">
        <f t="shared" si="77"/>
        <v>CL.IC.PU.160202.01</v>
      </c>
    </row>
    <row r="881" spans="1:19" s="167" customFormat="1" ht="15">
      <c r="A881" s="167" t="s">
        <v>5692</v>
      </c>
      <c r="C881" s="61" t="s">
        <v>7863</v>
      </c>
      <c r="E881" s="61" t="s">
        <v>12430</v>
      </c>
      <c r="F881" s="167" t="s">
        <v>5340</v>
      </c>
      <c r="G881" s="167" t="s">
        <v>4905</v>
      </c>
      <c r="H881" s="62" t="s">
        <v>12032</v>
      </c>
      <c r="I881" s="167" t="s">
        <v>4906</v>
      </c>
      <c r="J881" s="63" t="str">
        <f t="shared" si="73"/>
        <v>IC.PU.160203</v>
      </c>
      <c r="K881" s="61" t="s">
        <v>12175</v>
      </c>
      <c r="L881" s="167" t="str">
        <f t="shared" si="74"/>
        <v xml:space="preserve">     Diaphramatic</v>
      </c>
      <c r="M881" s="168" t="str">
        <f t="shared" si="75"/>
        <v>PI.IC.PU.160203.01</v>
      </c>
      <c r="N881" s="168"/>
      <c r="O881" s="168" t="str">
        <f t="shared" si="76"/>
        <v>PH.IC.PU.160203.01</v>
      </c>
      <c r="Q881" s="168" t="str">
        <f t="shared" si="77"/>
        <v>CL.IC.PU.160203.01</v>
      </c>
    </row>
    <row r="882" spans="1:19" s="167" customFormat="1" ht="15">
      <c r="A882" s="167" t="s">
        <v>5692</v>
      </c>
      <c r="C882" s="61" t="s">
        <v>7863</v>
      </c>
      <c r="E882" s="61" t="s">
        <v>12430</v>
      </c>
      <c r="F882" s="167" t="s">
        <v>5340</v>
      </c>
      <c r="G882" s="167" t="s">
        <v>4907</v>
      </c>
      <c r="H882" s="62" t="s">
        <v>12028</v>
      </c>
      <c r="I882" s="167" t="s">
        <v>4908</v>
      </c>
      <c r="J882" s="63" t="str">
        <f t="shared" si="73"/>
        <v>IC.PU.160204</v>
      </c>
      <c r="K882" s="61" t="s">
        <v>12175</v>
      </c>
      <c r="L882" s="167" t="str">
        <f t="shared" si="74"/>
        <v xml:space="preserve">     Use of accessory muscles</v>
      </c>
      <c r="M882" s="168" t="str">
        <f t="shared" si="75"/>
        <v>PI.IC.PU.160204.01</v>
      </c>
      <c r="N882" s="168"/>
      <c r="O882" s="168" t="str">
        <f t="shared" si="76"/>
        <v>PH.IC.PU.160204.01</v>
      </c>
      <c r="Q882" s="168" t="str">
        <f t="shared" si="77"/>
        <v>CL.IC.PU.160204.01</v>
      </c>
    </row>
    <row r="883" spans="1:19" s="167" customFormat="1" ht="15">
      <c r="A883" s="167" t="s">
        <v>5692</v>
      </c>
      <c r="C883" s="61" t="s">
        <v>7863</v>
      </c>
      <c r="E883" s="61" t="s">
        <v>12430</v>
      </c>
      <c r="F883" s="167" t="s">
        <v>5340</v>
      </c>
      <c r="G883" s="167" t="s">
        <v>5202</v>
      </c>
      <c r="H883" s="62" t="s">
        <v>12210</v>
      </c>
      <c r="I883" s="167" t="s">
        <v>5052</v>
      </c>
      <c r="J883" s="63" t="str">
        <f t="shared" si="73"/>
        <v>IC.PU.160205</v>
      </c>
      <c r="K883" s="61" t="s">
        <v>12175</v>
      </c>
      <c r="L883" s="167" t="str">
        <f t="shared" si="74"/>
        <v xml:space="preserve">     Pursed lip</v>
      </c>
      <c r="M883" s="168" t="str">
        <f t="shared" si="75"/>
        <v>PI.IC.PU.160205.01</v>
      </c>
      <c r="N883" s="168"/>
      <c r="O883" s="168" t="str">
        <f t="shared" si="76"/>
        <v>PH.IC.PU.160205.01</v>
      </c>
      <c r="Q883" s="168" t="str">
        <f t="shared" si="77"/>
        <v>CL.IC.PU.160205.01</v>
      </c>
    </row>
    <row r="884" spans="1:19" s="167" customFormat="1" ht="15">
      <c r="A884" s="167" t="s">
        <v>5692</v>
      </c>
      <c r="C884" s="61" t="s">
        <v>7863</v>
      </c>
      <c r="E884" s="61" t="s">
        <v>12430</v>
      </c>
      <c r="F884" s="167" t="s">
        <v>5340</v>
      </c>
      <c r="G884" s="167" t="s">
        <v>5053</v>
      </c>
      <c r="H884" s="62" t="s">
        <v>12212</v>
      </c>
      <c r="I884" s="167" t="s">
        <v>5054</v>
      </c>
      <c r="J884" s="63" t="str">
        <f t="shared" si="73"/>
        <v>IC.PU.160206</v>
      </c>
      <c r="K884" s="61" t="s">
        <v>12175</v>
      </c>
      <c r="L884" s="167" t="str">
        <f t="shared" si="74"/>
        <v xml:space="preserve">     Nasal flaring</v>
      </c>
      <c r="M884" s="168" t="str">
        <f t="shared" si="75"/>
        <v>PI.IC.PU.160206.01</v>
      </c>
      <c r="N884" s="168"/>
      <c r="O884" s="168" t="str">
        <f t="shared" si="76"/>
        <v>PH.IC.PU.160206.01</v>
      </c>
      <c r="Q884" s="168" t="str">
        <f t="shared" si="77"/>
        <v>CL.IC.PU.160206.01</v>
      </c>
    </row>
    <row r="885" spans="1:19" s="167" customFormat="1" ht="15">
      <c r="A885" s="167" t="s">
        <v>5692</v>
      </c>
      <c r="C885" s="61" t="s">
        <v>7863</v>
      </c>
      <c r="E885" s="61" t="s">
        <v>12430</v>
      </c>
      <c r="F885" s="167" t="s">
        <v>5340</v>
      </c>
      <c r="G885" s="167" t="s">
        <v>5055</v>
      </c>
      <c r="H885" s="62" t="s">
        <v>12225</v>
      </c>
      <c r="I885" s="167" t="s">
        <v>5056</v>
      </c>
      <c r="J885" s="63" t="str">
        <f t="shared" si="73"/>
        <v>IC.PU.160207</v>
      </c>
      <c r="K885" s="61" t="s">
        <v>12175</v>
      </c>
      <c r="L885" s="167" t="str">
        <f t="shared" si="74"/>
        <v xml:space="preserve">     Orthopnea</v>
      </c>
      <c r="M885" s="168" t="str">
        <f t="shared" si="75"/>
        <v>PI.IC.PU.160207.01</v>
      </c>
      <c r="N885" s="168"/>
      <c r="O885" s="168" t="str">
        <f t="shared" si="76"/>
        <v>PH.IC.PU.160207.01</v>
      </c>
      <c r="Q885" s="168" t="str">
        <f t="shared" si="77"/>
        <v>CL.IC.PU.160207.01</v>
      </c>
    </row>
    <row r="886" spans="1:19" s="167" customFormat="1" ht="15">
      <c r="A886" s="167" t="s">
        <v>5692</v>
      </c>
      <c r="C886" s="61" t="s">
        <v>7863</v>
      </c>
      <c r="E886" s="61" t="s">
        <v>12430</v>
      </c>
      <c r="F886" s="167" t="s">
        <v>5340</v>
      </c>
      <c r="G886" s="167" t="s">
        <v>5057</v>
      </c>
      <c r="H886" s="62" t="s">
        <v>11638</v>
      </c>
      <c r="I886" s="167" t="s">
        <v>5058</v>
      </c>
      <c r="J886" s="63" t="str">
        <f t="shared" si="73"/>
        <v>IC.PU.160208</v>
      </c>
      <c r="K886" s="61" t="s">
        <v>12175</v>
      </c>
      <c r="L886" s="167" t="str">
        <f t="shared" si="74"/>
        <v xml:space="preserve">     Dyspnea on exertion</v>
      </c>
      <c r="M886" s="168" t="str">
        <f t="shared" si="75"/>
        <v>PI.IC.PU.160208.01</v>
      </c>
      <c r="N886" s="168"/>
      <c r="O886" s="168" t="str">
        <f t="shared" si="76"/>
        <v>PH.IC.PU.160208.01</v>
      </c>
      <c r="Q886" s="168" t="str">
        <f t="shared" si="77"/>
        <v>CL.IC.PU.160208.01</v>
      </c>
    </row>
    <row r="887" spans="1:19" s="167" customFormat="1" ht="15">
      <c r="A887" s="167" t="s">
        <v>5692</v>
      </c>
      <c r="C887" s="61" t="s">
        <v>7863</v>
      </c>
      <c r="E887" s="61" t="s">
        <v>12430</v>
      </c>
      <c r="F887" s="167" t="s">
        <v>5340</v>
      </c>
      <c r="G887" s="167" t="s">
        <v>5059</v>
      </c>
      <c r="H887" s="62" t="s">
        <v>11639</v>
      </c>
      <c r="I887" s="167" t="s">
        <v>5060</v>
      </c>
      <c r="J887" s="63" t="str">
        <f t="shared" si="73"/>
        <v>IC.PU.160209</v>
      </c>
      <c r="K887" s="61" t="s">
        <v>12175</v>
      </c>
      <c r="L887" s="167" t="str">
        <f t="shared" si="74"/>
        <v xml:space="preserve">     Dyspnea at rest</v>
      </c>
      <c r="M887" s="168" t="str">
        <f t="shared" si="75"/>
        <v>PI.IC.PU.160209.01</v>
      </c>
      <c r="N887" s="168"/>
      <c r="O887" s="168" t="str">
        <f t="shared" si="76"/>
        <v>PH.IC.PU.160209.01</v>
      </c>
      <c r="Q887" s="168" t="str">
        <f t="shared" si="77"/>
        <v>CL.IC.PU.160209.01</v>
      </c>
    </row>
    <row r="888" spans="1:19" s="167" customFormat="1" ht="15">
      <c r="A888" s="167" t="s">
        <v>5692</v>
      </c>
      <c r="C888" s="61" t="s">
        <v>7863</v>
      </c>
      <c r="E888" s="61" t="s">
        <v>12430</v>
      </c>
      <c r="F888" s="167" t="s">
        <v>5340</v>
      </c>
      <c r="G888" s="167" t="s">
        <v>5061</v>
      </c>
      <c r="H888" s="62" t="s">
        <v>3188</v>
      </c>
      <c r="I888" s="167" t="s">
        <v>5206</v>
      </c>
      <c r="J888" s="63" t="str">
        <f t="shared" si="73"/>
        <v>IC.PU.160210</v>
      </c>
      <c r="K888" s="61" t="s">
        <v>12175</v>
      </c>
      <c r="L888" s="167" t="str">
        <f t="shared" si="74"/>
        <v>Intercostal Retractions</v>
      </c>
      <c r="M888" s="168" t="str">
        <f t="shared" si="75"/>
        <v>PI.IC.PU.160210.01</v>
      </c>
      <c r="N888" s="168"/>
      <c r="O888" s="168" t="str">
        <f t="shared" si="76"/>
        <v>PH.IC.PU.160210.01</v>
      </c>
      <c r="Q888" s="168" t="str">
        <f t="shared" si="77"/>
        <v>CL.IC.PU.160210.01</v>
      </c>
      <c r="R888" s="167" t="s">
        <v>12465</v>
      </c>
      <c r="S888" s="167">
        <v>709</v>
      </c>
    </row>
    <row r="889" spans="1:19" s="167" customFormat="1" ht="15">
      <c r="A889" s="167" t="s">
        <v>5692</v>
      </c>
      <c r="C889" s="61" t="s">
        <v>7863</v>
      </c>
      <c r="D889" s="167" t="s">
        <v>5207</v>
      </c>
      <c r="E889" s="61" t="s">
        <v>12185</v>
      </c>
      <c r="F889" s="167" t="s">
        <v>5340</v>
      </c>
      <c r="G889" s="167" t="s">
        <v>5208</v>
      </c>
      <c r="H889" s="62" t="s">
        <v>11848</v>
      </c>
      <c r="I889" s="167" t="s">
        <v>11474</v>
      </c>
      <c r="J889" s="63" t="str">
        <f t="shared" si="73"/>
        <v>IC.PU.160301</v>
      </c>
      <c r="K889" s="61" t="s">
        <v>12175</v>
      </c>
      <c r="L889" s="167" t="str">
        <f t="shared" si="74"/>
        <v xml:space="preserve">     Depth normal</v>
      </c>
      <c r="M889" s="168" t="str">
        <f t="shared" si="75"/>
        <v>PI.IC.PU.160301.01</v>
      </c>
      <c r="N889" s="168"/>
      <c r="O889" s="168" t="str">
        <f t="shared" si="76"/>
        <v>PH.IC.PU.160301.01</v>
      </c>
      <c r="Q889" s="168" t="str">
        <f t="shared" si="77"/>
        <v>CL.IC.PU.160301.01</v>
      </c>
    </row>
    <row r="890" spans="1:19" s="167" customFormat="1" ht="15">
      <c r="A890" s="167" t="s">
        <v>5692</v>
      </c>
      <c r="C890" s="61" t="s">
        <v>7863</v>
      </c>
      <c r="E890" s="61" t="s">
        <v>12185</v>
      </c>
      <c r="F890" s="167" t="s">
        <v>5340</v>
      </c>
      <c r="G890" s="167" t="s">
        <v>5209</v>
      </c>
      <c r="H890" s="62" t="s">
        <v>12030</v>
      </c>
      <c r="I890" s="167" t="s">
        <v>8608</v>
      </c>
      <c r="J890" s="63" t="str">
        <f t="shared" si="73"/>
        <v>IC.PU.160302</v>
      </c>
      <c r="K890" s="61" t="s">
        <v>12175</v>
      </c>
      <c r="L890" s="167" t="str">
        <f t="shared" si="74"/>
        <v xml:space="preserve">     Depth deep</v>
      </c>
      <c r="M890" s="168" t="str">
        <f t="shared" si="75"/>
        <v>PI.IC.PU.160302.01</v>
      </c>
      <c r="N890" s="168"/>
      <c r="O890" s="168" t="str">
        <f t="shared" si="76"/>
        <v>PH.IC.PU.160302.01</v>
      </c>
      <c r="Q890" s="168" t="str">
        <f t="shared" si="77"/>
        <v>CL.IC.PU.160302.01</v>
      </c>
    </row>
    <row r="891" spans="1:19" s="167" customFormat="1" ht="15">
      <c r="A891" s="167" t="s">
        <v>5692</v>
      </c>
      <c r="C891" s="61" t="s">
        <v>7863</v>
      </c>
      <c r="E891" s="61" t="s">
        <v>12185</v>
      </c>
      <c r="F891" s="167" t="s">
        <v>5340</v>
      </c>
      <c r="G891" s="167" t="s">
        <v>5210</v>
      </c>
      <c r="H891" s="62" t="s">
        <v>12032</v>
      </c>
      <c r="I891" s="167" t="s">
        <v>5367</v>
      </c>
      <c r="J891" s="63" t="str">
        <f t="shared" si="73"/>
        <v>IC.PU.160303</v>
      </c>
      <c r="K891" s="61" t="s">
        <v>12175</v>
      </c>
      <c r="L891" s="167" t="str">
        <f t="shared" si="74"/>
        <v xml:space="preserve">     Depth shallow</v>
      </c>
      <c r="M891" s="168" t="str">
        <f t="shared" si="75"/>
        <v>PI.IC.PU.160303.01</v>
      </c>
      <c r="N891" s="168"/>
      <c r="O891" s="168" t="str">
        <f t="shared" si="76"/>
        <v>PH.IC.PU.160303.01</v>
      </c>
      <c r="Q891" s="168" t="str">
        <f t="shared" si="77"/>
        <v>CL.IC.PU.160303.01</v>
      </c>
    </row>
    <row r="892" spans="1:19" s="167" customFormat="1" ht="15">
      <c r="A892" s="167" t="s">
        <v>5692</v>
      </c>
      <c r="C892" s="61" t="s">
        <v>7863</v>
      </c>
      <c r="D892" s="167" t="s">
        <v>5368</v>
      </c>
      <c r="E892" s="61" t="s">
        <v>6464</v>
      </c>
      <c r="F892" s="167" t="s">
        <v>5340</v>
      </c>
      <c r="G892" s="167" t="s">
        <v>5361</v>
      </c>
      <c r="H892" s="62" t="s">
        <v>11848</v>
      </c>
      <c r="I892" s="167" t="s">
        <v>5362</v>
      </c>
      <c r="J892" s="63" t="str">
        <f t="shared" si="73"/>
        <v>IC.PU.160401</v>
      </c>
      <c r="K892" s="61" t="s">
        <v>12175</v>
      </c>
      <c r="L892" s="167" t="str">
        <f t="shared" si="74"/>
        <v xml:space="preserve">     Symmetrical</v>
      </c>
      <c r="M892" s="168" t="str">
        <f t="shared" si="75"/>
        <v>PI.IC.PU.160401.01</v>
      </c>
      <c r="N892" s="168"/>
      <c r="O892" s="168" t="str">
        <f t="shared" si="76"/>
        <v>PH.IC.PU.160401.01</v>
      </c>
      <c r="Q892" s="168" t="str">
        <f t="shared" si="77"/>
        <v>CL.IC.PU.160401.01</v>
      </c>
    </row>
    <row r="893" spans="1:19" s="167" customFormat="1" ht="15">
      <c r="A893" s="167" t="s">
        <v>5692</v>
      </c>
      <c r="C893" s="61" t="s">
        <v>7863</v>
      </c>
      <c r="E893" s="61" t="s">
        <v>6464</v>
      </c>
      <c r="F893" s="167" t="s">
        <v>5340</v>
      </c>
      <c r="G893" s="167" t="s">
        <v>5363</v>
      </c>
      <c r="H893" s="62" t="s">
        <v>12030</v>
      </c>
      <c r="I893" s="167" t="s">
        <v>5364</v>
      </c>
      <c r="J893" s="63" t="str">
        <f t="shared" si="73"/>
        <v>IC.PU.160402</v>
      </c>
      <c r="K893" s="61" t="s">
        <v>12175</v>
      </c>
      <c r="L893" s="167" t="str">
        <f t="shared" si="74"/>
        <v xml:space="preserve">     Asymmetrical</v>
      </c>
      <c r="M893" s="168" t="str">
        <f t="shared" si="75"/>
        <v>PI.IC.PU.160402.01</v>
      </c>
      <c r="N893" s="168"/>
      <c r="O893" s="168" t="str">
        <f t="shared" si="76"/>
        <v>PH.IC.PU.160402.01</v>
      </c>
      <c r="Q893" s="168" t="str">
        <f t="shared" si="77"/>
        <v>CL.IC.PU.160402.01</v>
      </c>
    </row>
    <row r="894" spans="1:19" s="167" customFormat="1" ht="15">
      <c r="A894" s="167" t="s">
        <v>5692</v>
      </c>
      <c r="C894" s="61" t="s">
        <v>7863</v>
      </c>
      <c r="E894" s="61" t="s">
        <v>6464</v>
      </c>
      <c r="F894" s="167" t="s">
        <v>5340</v>
      </c>
      <c r="G894" s="167" t="s">
        <v>5365</v>
      </c>
      <c r="H894" s="62" t="s">
        <v>12032</v>
      </c>
      <c r="I894" s="167" t="s">
        <v>5220</v>
      </c>
      <c r="J894" s="63" t="str">
        <f t="shared" si="73"/>
        <v>IC.PU.160403</v>
      </c>
      <c r="K894" s="61" t="s">
        <v>12175</v>
      </c>
      <c r="L894" s="167" t="str">
        <f t="shared" si="74"/>
        <v xml:space="preserve">     Flail</v>
      </c>
      <c r="M894" s="168" t="str">
        <f t="shared" si="75"/>
        <v>PI.IC.PU.160403.01</v>
      </c>
      <c r="N894" s="168"/>
      <c r="O894" s="168" t="str">
        <f t="shared" si="76"/>
        <v>PH.IC.PU.160403.01</v>
      </c>
      <c r="Q894" s="168" t="str">
        <f t="shared" si="77"/>
        <v>CL.IC.PU.160403.01</v>
      </c>
    </row>
    <row r="895" spans="1:19" s="167" customFormat="1" ht="15">
      <c r="A895" s="167" t="s">
        <v>5692</v>
      </c>
      <c r="C895" s="61" t="s">
        <v>7863</v>
      </c>
      <c r="D895" s="167" t="s">
        <v>5395</v>
      </c>
      <c r="E895" s="61" t="s">
        <v>6291</v>
      </c>
      <c r="F895" s="167" t="s">
        <v>5340</v>
      </c>
      <c r="G895" s="167" t="s">
        <v>5396</v>
      </c>
      <c r="H895" s="62" t="s">
        <v>11848</v>
      </c>
      <c r="I895" s="167" t="s">
        <v>5397</v>
      </c>
      <c r="J895" s="63" t="str">
        <f t="shared" si="73"/>
        <v>IC.PU.160501</v>
      </c>
      <c r="K895" s="61" t="s">
        <v>12175</v>
      </c>
      <c r="L895" s="167" t="str">
        <f t="shared" si="74"/>
        <v xml:space="preserve">     Pattern regular</v>
      </c>
      <c r="M895" s="168" t="str">
        <f t="shared" si="75"/>
        <v>PI.IC.PU.160501.01</v>
      </c>
      <c r="N895" s="168"/>
      <c r="O895" s="168" t="str">
        <f t="shared" si="76"/>
        <v>PH.IC.PU.160501.01</v>
      </c>
      <c r="Q895" s="168" t="str">
        <f t="shared" si="77"/>
        <v>CL.IC.PU.160501.01</v>
      </c>
    </row>
    <row r="896" spans="1:19" s="167" customFormat="1" ht="15">
      <c r="A896" s="167" t="s">
        <v>5692</v>
      </c>
      <c r="C896" s="61" t="s">
        <v>7863</v>
      </c>
      <c r="E896" s="61" t="s">
        <v>6291</v>
      </c>
      <c r="F896" s="167" t="s">
        <v>5340</v>
      </c>
      <c r="G896" s="167" t="s">
        <v>5398</v>
      </c>
      <c r="H896" s="62" t="s">
        <v>12030</v>
      </c>
      <c r="I896" s="167" t="s">
        <v>5399</v>
      </c>
      <c r="J896" s="63" t="str">
        <f t="shared" si="73"/>
        <v>IC.PU.160502</v>
      </c>
      <c r="K896" s="61" t="s">
        <v>12175</v>
      </c>
      <c r="L896" s="167" t="str">
        <f t="shared" si="74"/>
        <v xml:space="preserve">     Pattern tachypnea</v>
      </c>
      <c r="M896" s="168" t="str">
        <f t="shared" si="75"/>
        <v>PI.IC.PU.160502.01</v>
      </c>
      <c r="N896" s="168"/>
      <c r="O896" s="168" t="str">
        <f t="shared" si="76"/>
        <v>PH.IC.PU.160502.01</v>
      </c>
      <c r="Q896" s="168" t="str">
        <f t="shared" si="77"/>
        <v>CL.IC.PU.160502.01</v>
      </c>
    </row>
    <row r="897" spans="1:19" s="167" customFormat="1" ht="15">
      <c r="A897" s="167" t="s">
        <v>5692</v>
      </c>
      <c r="C897" s="61" t="s">
        <v>7863</v>
      </c>
      <c r="E897" s="61" t="s">
        <v>6291</v>
      </c>
      <c r="F897" s="167" t="s">
        <v>5340</v>
      </c>
      <c r="G897" s="167" t="s">
        <v>5400</v>
      </c>
      <c r="H897" s="62" t="s">
        <v>12032</v>
      </c>
      <c r="I897" s="167" t="s">
        <v>5392</v>
      </c>
      <c r="J897" s="63" t="str">
        <f t="shared" si="73"/>
        <v>IC.PU.160503</v>
      </c>
      <c r="K897" s="61" t="s">
        <v>12175</v>
      </c>
      <c r="L897" s="167" t="str">
        <f t="shared" si="74"/>
        <v xml:space="preserve">     Pattern bradypnea</v>
      </c>
      <c r="M897" s="168" t="str">
        <f t="shared" si="75"/>
        <v>PI.IC.PU.160503.01</v>
      </c>
      <c r="N897" s="168"/>
      <c r="O897" s="168" t="str">
        <f t="shared" si="76"/>
        <v>PH.IC.PU.160503.01</v>
      </c>
      <c r="Q897" s="168" t="str">
        <f t="shared" si="77"/>
        <v>CL.IC.PU.160503.01</v>
      </c>
    </row>
    <row r="898" spans="1:19" s="167" customFormat="1" ht="15">
      <c r="A898" s="167" t="s">
        <v>5692</v>
      </c>
      <c r="C898" s="61" t="s">
        <v>7863</v>
      </c>
      <c r="E898" s="61" t="s">
        <v>6291</v>
      </c>
      <c r="F898" s="167" t="s">
        <v>5340</v>
      </c>
      <c r="G898" s="167" t="s">
        <v>5565</v>
      </c>
      <c r="H898" s="62" t="s">
        <v>12028</v>
      </c>
      <c r="I898" s="167" t="s">
        <v>7369</v>
      </c>
      <c r="J898" s="63" t="str">
        <f t="shared" si="73"/>
        <v>IC.PU.160504</v>
      </c>
      <c r="K898" s="61" t="s">
        <v>12175</v>
      </c>
      <c r="L898" s="167" t="str">
        <f t="shared" si="74"/>
        <v xml:space="preserve">     Pattern irregular</v>
      </c>
      <c r="M898" s="168" t="str">
        <f t="shared" si="75"/>
        <v>PI.IC.PU.160504.01</v>
      </c>
      <c r="N898" s="168"/>
      <c r="O898" s="168" t="str">
        <f t="shared" si="76"/>
        <v>PH.IC.PU.160504.01</v>
      </c>
      <c r="Q898" s="168" t="str">
        <f t="shared" si="77"/>
        <v>CL.IC.PU.160504.01</v>
      </c>
    </row>
    <row r="899" spans="1:19" s="167" customFormat="1" ht="15">
      <c r="A899" s="167" t="s">
        <v>5692</v>
      </c>
      <c r="C899" s="61" t="s">
        <v>7863</v>
      </c>
      <c r="E899" s="61" t="s">
        <v>6291</v>
      </c>
      <c r="F899" s="167" t="s">
        <v>5340</v>
      </c>
      <c r="G899" s="167" t="s">
        <v>5566</v>
      </c>
      <c r="H899" s="62" t="s">
        <v>12210</v>
      </c>
      <c r="I899" s="167" t="s">
        <v>5567</v>
      </c>
      <c r="J899" s="63" t="str">
        <f t="shared" si="73"/>
        <v>IC.PU.160505</v>
      </c>
      <c r="K899" s="61" t="s">
        <v>12175</v>
      </c>
      <c r="L899" s="167" t="str">
        <f t="shared" si="74"/>
        <v xml:space="preserve">     Pattern paradoxical</v>
      </c>
      <c r="M899" s="168" t="str">
        <f t="shared" si="75"/>
        <v>PI.IC.PU.160505.01</v>
      </c>
      <c r="N899" s="168"/>
      <c r="O899" s="168" t="str">
        <f t="shared" si="76"/>
        <v>PH.IC.PU.160505.01</v>
      </c>
      <c r="Q899" s="168" t="str">
        <f t="shared" si="77"/>
        <v>CL.IC.PU.160505.01</v>
      </c>
    </row>
    <row r="900" spans="1:19" s="167" customFormat="1" ht="15">
      <c r="A900" s="167" t="s">
        <v>5692</v>
      </c>
      <c r="C900" s="61" t="s">
        <v>7863</v>
      </c>
      <c r="E900" s="61" t="s">
        <v>6291</v>
      </c>
      <c r="F900" s="167" t="s">
        <v>5340</v>
      </c>
      <c r="G900" s="167" t="s">
        <v>5570</v>
      </c>
      <c r="H900" s="62" t="s">
        <v>12212</v>
      </c>
      <c r="I900" s="167" t="s">
        <v>5571</v>
      </c>
      <c r="J900" s="63" t="str">
        <f t="shared" si="73"/>
        <v>IC.PU.160506</v>
      </c>
      <c r="K900" s="61" t="s">
        <v>12175</v>
      </c>
      <c r="L900" s="167" t="str">
        <f t="shared" si="74"/>
        <v xml:space="preserve">     Pattern Cheyne-Stokes</v>
      </c>
      <c r="M900" s="168" t="str">
        <f t="shared" si="75"/>
        <v>PI.IC.PU.160506.01</v>
      </c>
      <c r="N900" s="168"/>
      <c r="O900" s="168" t="str">
        <f t="shared" si="76"/>
        <v>PH.IC.PU.160506.01</v>
      </c>
      <c r="Q900" s="168" t="str">
        <f t="shared" si="77"/>
        <v>CL.IC.PU.160506.01</v>
      </c>
    </row>
    <row r="901" spans="1:19" s="167" customFormat="1" ht="15">
      <c r="A901" s="167" t="s">
        <v>5692</v>
      </c>
      <c r="C901" s="61" t="s">
        <v>7863</v>
      </c>
      <c r="E901" s="61" t="s">
        <v>6291</v>
      </c>
      <c r="F901" s="167" t="s">
        <v>5340</v>
      </c>
      <c r="G901" s="167" t="s">
        <v>5403</v>
      </c>
      <c r="H901" s="62" t="s">
        <v>12225</v>
      </c>
      <c r="I901" s="167" t="s">
        <v>5404</v>
      </c>
      <c r="J901" s="63" t="str">
        <f t="shared" si="73"/>
        <v>IC.PU.160507</v>
      </c>
      <c r="K901" s="61" t="s">
        <v>12175</v>
      </c>
      <c r="L901" s="167" t="str">
        <f t="shared" si="74"/>
        <v xml:space="preserve">     Pattern Kussmaul</v>
      </c>
      <c r="M901" s="168" t="str">
        <f t="shared" si="75"/>
        <v>PI.IC.PU.160507.01</v>
      </c>
      <c r="N901" s="168"/>
      <c r="O901" s="168" t="str">
        <f t="shared" si="76"/>
        <v>PH.IC.PU.160507.01</v>
      </c>
      <c r="Q901" s="168" t="str">
        <f t="shared" si="77"/>
        <v>CL.IC.PU.160507.01</v>
      </c>
    </row>
    <row r="902" spans="1:19" s="167" customFormat="1" ht="15">
      <c r="A902" s="167" t="s">
        <v>5692</v>
      </c>
      <c r="C902" s="61" t="s">
        <v>7863</v>
      </c>
      <c r="E902" s="61" t="s">
        <v>6291</v>
      </c>
      <c r="F902" s="167" t="s">
        <v>5340</v>
      </c>
      <c r="G902" s="167" t="s">
        <v>5261</v>
      </c>
      <c r="H902" s="62" t="s">
        <v>11638</v>
      </c>
      <c r="I902" s="167" t="s">
        <v>5262</v>
      </c>
      <c r="J902" s="63" t="str">
        <f t="shared" si="73"/>
        <v>IC.PU.160508</v>
      </c>
      <c r="K902" s="61" t="s">
        <v>12175</v>
      </c>
      <c r="L902" s="167" t="str">
        <f t="shared" si="74"/>
        <v xml:space="preserve">     Pattern apnea</v>
      </c>
      <c r="M902" s="168" t="str">
        <f t="shared" si="75"/>
        <v>PI.IC.PU.160508.01</v>
      </c>
      <c r="N902" s="168"/>
      <c r="O902" s="168" t="str">
        <f t="shared" si="76"/>
        <v>PH.IC.PU.160508.01</v>
      </c>
      <c r="Q902" s="168" t="str">
        <f t="shared" si="77"/>
        <v>CL.IC.PU.160508.01</v>
      </c>
    </row>
    <row r="903" spans="1:19" s="167" customFormat="1" ht="15">
      <c r="A903" s="167" t="s">
        <v>5692</v>
      </c>
      <c r="C903" s="61" t="s">
        <v>7863</v>
      </c>
      <c r="E903" s="61" t="s">
        <v>6291</v>
      </c>
      <c r="F903" s="167" t="s">
        <v>5340</v>
      </c>
      <c r="G903" s="167" t="s">
        <v>5408</v>
      </c>
      <c r="H903" s="62" t="s">
        <v>11639</v>
      </c>
      <c r="I903" s="167" t="s">
        <v>11557</v>
      </c>
      <c r="J903" s="63" t="str">
        <f t="shared" si="73"/>
        <v>IC.PU.160509</v>
      </c>
      <c r="K903" s="61" t="s">
        <v>12175</v>
      </c>
      <c r="L903" s="167" t="str">
        <f t="shared" si="74"/>
        <v xml:space="preserve">     Pattern agonal</v>
      </c>
      <c r="M903" s="168" t="str">
        <f t="shared" si="75"/>
        <v>PI.IC.PU.160509.01</v>
      </c>
      <c r="N903" s="168"/>
      <c r="O903" s="168" t="str">
        <f t="shared" si="76"/>
        <v>PH.IC.PU.160509.01</v>
      </c>
      <c r="Q903" s="168" t="str">
        <f t="shared" si="77"/>
        <v>CL.IC.PU.160509.01</v>
      </c>
    </row>
    <row r="904" spans="1:19" s="167" customFormat="1" ht="15">
      <c r="A904" s="167" t="s">
        <v>5692</v>
      </c>
      <c r="C904" s="61" t="s">
        <v>7863</v>
      </c>
      <c r="E904" s="61" t="s">
        <v>6291</v>
      </c>
      <c r="F904" s="167" t="s">
        <v>5340</v>
      </c>
      <c r="G904" s="167" t="s">
        <v>5409</v>
      </c>
      <c r="H904" s="62" t="s">
        <v>11829</v>
      </c>
      <c r="I904" s="167" t="s">
        <v>5410</v>
      </c>
      <c r="J904" s="63" t="str">
        <f t="shared" si="73"/>
        <v>IC.PU.160510</v>
      </c>
      <c r="K904" s="61" t="s">
        <v>12175</v>
      </c>
      <c r="L904" s="167" t="str">
        <f t="shared" si="74"/>
        <v xml:space="preserve">     Pattern hyperventilation</v>
      </c>
      <c r="M904" s="168" t="str">
        <f t="shared" si="75"/>
        <v>PI.IC.PU.160510.01</v>
      </c>
      <c r="N904" s="168"/>
      <c r="O904" s="168" t="str">
        <f t="shared" si="76"/>
        <v>PH.IC.PU.160510.01</v>
      </c>
      <c r="Q904" s="168" t="str">
        <f t="shared" si="77"/>
        <v>CL.IC.PU.160510.01</v>
      </c>
    </row>
    <row r="905" spans="1:19" s="167" customFormat="1" ht="15">
      <c r="A905" s="167" t="s">
        <v>5692</v>
      </c>
      <c r="C905" s="61" t="s">
        <v>7863</v>
      </c>
      <c r="E905" s="61" t="s">
        <v>6291</v>
      </c>
      <c r="F905" s="167" t="s">
        <v>5340</v>
      </c>
      <c r="G905" s="167" t="s">
        <v>6894</v>
      </c>
      <c r="H905" s="62" t="s">
        <v>5749</v>
      </c>
      <c r="I905" s="167" t="s">
        <v>5411</v>
      </c>
      <c r="J905" s="63" t="str">
        <f t="shared" si="73"/>
        <v>IC.PU.160511</v>
      </c>
      <c r="K905" s="61" t="s">
        <v>12175</v>
      </c>
      <c r="L905" s="167" t="str">
        <f t="shared" si="74"/>
        <v>Hypoventilation</v>
      </c>
      <c r="M905" s="168" t="str">
        <f t="shared" si="75"/>
        <v>PI.IC.PU.160511.01</v>
      </c>
      <c r="N905" s="168"/>
      <c r="O905" s="168" t="str">
        <f t="shared" si="76"/>
        <v>PH.IC.PU.160511.01</v>
      </c>
      <c r="Q905" s="168" t="str">
        <f t="shared" si="77"/>
        <v>CL.IC.PU.160511.01</v>
      </c>
      <c r="R905" s="167" t="s">
        <v>12465</v>
      </c>
      <c r="S905" s="167">
        <v>710</v>
      </c>
    </row>
    <row r="906" spans="1:19" s="167" customFormat="1" ht="15">
      <c r="A906" s="167" t="s">
        <v>5692</v>
      </c>
      <c r="B906" s="167" t="s">
        <v>5263</v>
      </c>
      <c r="C906" s="61" t="s">
        <v>12462</v>
      </c>
      <c r="D906" s="167" t="s">
        <v>5264</v>
      </c>
      <c r="E906" s="61" t="s">
        <v>12175</v>
      </c>
      <c r="F906" s="167" t="s">
        <v>5118</v>
      </c>
      <c r="G906" s="167" t="s">
        <v>10531</v>
      </c>
      <c r="H906" s="62" t="s">
        <v>11848</v>
      </c>
      <c r="I906" s="167" t="s">
        <v>10532</v>
      </c>
      <c r="J906" s="63" t="str">
        <f t="shared" si="73"/>
        <v>IC.PU.170101</v>
      </c>
      <c r="K906" s="61" t="s">
        <v>12175</v>
      </c>
      <c r="L906" s="167" t="str">
        <f t="shared" si="74"/>
        <v xml:space="preserve">     Within normal limits</v>
      </c>
      <c r="M906" s="168" t="str">
        <f t="shared" si="75"/>
        <v>PI.IC.PU.170101.01</v>
      </c>
      <c r="N906" s="168"/>
      <c r="O906" s="168" t="str">
        <f t="shared" si="76"/>
        <v>PH.IC.PU.170101.01</v>
      </c>
      <c r="Q906" s="168" t="str">
        <f t="shared" si="77"/>
        <v>CL.IC.PU.170101.01</v>
      </c>
    </row>
    <row r="907" spans="1:19" s="167" customFormat="1" ht="15">
      <c r="A907" s="167" t="s">
        <v>5692</v>
      </c>
      <c r="C907" s="61" t="s">
        <v>12462</v>
      </c>
      <c r="E907" s="61" t="s">
        <v>12175</v>
      </c>
      <c r="F907" s="167" t="s">
        <v>5118</v>
      </c>
      <c r="G907" s="167" t="s">
        <v>11789</v>
      </c>
      <c r="H907" s="62" t="s">
        <v>12030</v>
      </c>
      <c r="I907" s="167" t="s">
        <v>11790</v>
      </c>
      <c r="J907" s="63" t="str">
        <f t="shared" si="73"/>
        <v>IC.PU.170102</v>
      </c>
      <c r="K907" s="61" t="s">
        <v>12175</v>
      </c>
      <c r="L907" s="167" t="str">
        <f t="shared" si="74"/>
        <v xml:space="preserve">     Erythema</v>
      </c>
      <c r="M907" s="168" t="str">
        <f t="shared" si="75"/>
        <v>PI.IC.PU.170102.01</v>
      </c>
      <c r="N907" s="168"/>
      <c r="O907" s="168" t="str">
        <f t="shared" si="76"/>
        <v>PH.IC.PU.170102.01</v>
      </c>
      <c r="Q907" s="168" t="str">
        <f t="shared" si="77"/>
        <v>CL.IC.PU.170102.01</v>
      </c>
    </row>
    <row r="908" spans="1:19" s="167" customFormat="1" ht="15">
      <c r="A908" s="167" t="s">
        <v>5692</v>
      </c>
      <c r="C908" s="61" t="s">
        <v>12462</v>
      </c>
      <c r="E908" s="61" t="s">
        <v>12175</v>
      </c>
      <c r="F908" s="167" t="s">
        <v>5118</v>
      </c>
      <c r="G908" s="167" t="s">
        <v>11799</v>
      </c>
      <c r="H908" s="62" t="s">
        <v>12032</v>
      </c>
      <c r="I908" s="167" t="s">
        <v>11800</v>
      </c>
      <c r="J908" s="63" t="str">
        <f t="shared" si="73"/>
        <v>IC.PU.170103</v>
      </c>
      <c r="K908" s="61" t="s">
        <v>12175</v>
      </c>
      <c r="L908" s="167" t="str">
        <f t="shared" si="74"/>
        <v xml:space="preserve">     Swelling</v>
      </c>
      <c r="M908" s="168" t="str">
        <f t="shared" si="75"/>
        <v>PI.IC.PU.170103.01</v>
      </c>
      <c r="N908" s="168"/>
      <c r="O908" s="168" t="str">
        <f t="shared" si="76"/>
        <v>PH.IC.PU.170103.01</v>
      </c>
      <c r="Q908" s="168" t="str">
        <f t="shared" si="77"/>
        <v>CL.IC.PU.170103.01</v>
      </c>
    </row>
    <row r="909" spans="1:19" s="167" customFormat="1" ht="15">
      <c r="A909" s="167" t="s">
        <v>5692</v>
      </c>
      <c r="C909" s="61" t="s">
        <v>12462</v>
      </c>
      <c r="E909" s="61" t="s">
        <v>12175</v>
      </c>
      <c r="F909" s="167" t="s">
        <v>5118</v>
      </c>
      <c r="G909" s="167" t="s">
        <v>5119</v>
      </c>
      <c r="H909" s="62" t="s">
        <v>12028</v>
      </c>
      <c r="I909" s="167" t="s">
        <v>4976</v>
      </c>
      <c r="J909" s="63" t="str">
        <f t="shared" si="73"/>
        <v>IC.PU.170104</v>
      </c>
      <c r="K909" s="61" t="s">
        <v>12175</v>
      </c>
      <c r="L909" s="167" t="str">
        <f t="shared" si="74"/>
        <v xml:space="preserve">     Skin breakdown</v>
      </c>
      <c r="M909" s="168" t="str">
        <f t="shared" si="75"/>
        <v>PI.IC.PU.170104.01</v>
      </c>
      <c r="N909" s="168"/>
      <c r="O909" s="168" t="str">
        <f t="shared" si="76"/>
        <v>PH.IC.PU.170104.01</v>
      </c>
      <c r="Q909" s="168" t="str">
        <f t="shared" si="77"/>
        <v>CL.IC.PU.170104.01</v>
      </c>
    </row>
    <row r="910" spans="1:19" s="167" customFormat="1" ht="15">
      <c r="A910" s="167" t="s">
        <v>5692</v>
      </c>
      <c r="C910" s="61" t="s">
        <v>12462</v>
      </c>
      <c r="E910" s="61" t="s">
        <v>12175</v>
      </c>
      <c r="F910" s="167" t="s">
        <v>5118</v>
      </c>
      <c r="G910" s="167" t="s">
        <v>4977</v>
      </c>
      <c r="H910" s="62" t="s">
        <v>12210</v>
      </c>
      <c r="I910" s="167" t="s">
        <v>4974</v>
      </c>
      <c r="J910" s="63" t="str">
        <f t="shared" si="73"/>
        <v>IC.PU.170105</v>
      </c>
      <c r="K910" s="61" t="s">
        <v>12175</v>
      </c>
      <c r="L910" s="167" t="str">
        <f t="shared" si="74"/>
        <v xml:space="preserve">     Necrosis</v>
      </c>
      <c r="M910" s="168" t="str">
        <f t="shared" si="75"/>
        <v>PI.IC.PU.170105.01</v>
      </c>
      <c r="N910" s="168"/>
      <c r="O910" s="168" t="str">
        <f t="shared" si="76"/>
        <v>PH.IC.PU.170105.01</v>
      </c>
      <c r="Q910" s="168" t="str">
        <f t="shared" si="77"/>
        <v>CL.IC.PU.170105.01</v>
      </c>
    </row>
    <row r="911" spans="1:19" s="167" customFormat="1" ht="15">
      <c r="A911" s="167" t="s">
        <v>5692</v>
      </c>
      <c r="C911" s="61" t="s">
        <v>12462</v>
      </c>
      <c r="D911" s="167" t="s">
        <v>8240</v>
      </c>
      <c r="E911" s="61" t="s">
        <v>12430</v>
      </c>
      <c r="F911" s="167" t="s">
        <v>5118</v>
      </c>
      <c r="G911" s="167" t="s">
        <v>4975</v>
      </c>
      <c r="H911" s="62" t="s">
        <v>11848</v>
      </c>
      <c r="I911" s="167" t="s">
        <v>11567</v>
      </c>
      <c r="J911" s="63" t="str">
        <f t="shared" si="73"/>
        <v>IC.PU.170201</v>
      </c>
      <c r="K911" s="61" t="s">
        <v>12175</v>
      </c>
      <c r="L911" s="167" t="str">
        <f t="shared" si="74"/>
        <v xml:space="preserve">     Dressing gauze</v>
      </c>
      <c r="M911" s="168" t="str">
        <f t="shared" si="75"/>
        <v>PI.IC.PU.170201.01</v>
      </c>
      <c r="N911" s="168"/>
      <c r="O911" s="168" t="str">
        <f t="shared" si="76"/>
        <v>PH.IC.PU.170201.01</v>
      </c>
      <c r="Q911" s="168" t="str">
        <f t="shared" si="77"/>
        <v>CL.IC.PU.170201.01</v>
      </c>
    </row>
    <row r="912" spans="1:19" s="167" customFormat="1" ht="15">
      <c r="A912" s="167" t="s">
        <v>5692</v>
      </c>
      <c r="C912" s="61" t="s">
        <v>12462</v>
      </c>
      <c r="E912" s="61" t="s">
        <v>12430</v>
      </c>
      <c r="F912" s="167" t="s">
        <v>5118</v>
      </c>
      <c r="G912" s="167" t="s">
        <v>4978</v>
      </c>
      <c r="H912" s="62" t="s">
        <v>12030</v>
      </c>
      <c r="I912" s="167" t="s">
        <v>4979</v>
      </c>
      <c r="J912" s="63" t="str">
        <f t="shared" si="73"/>
        <v>IC.PU.170202</v>
      </c>
      <c r="K912" s="61" t="s">
        <v>12175</v>
      </c>
      <c r="L912" s="167" t="str">
        <f t="shared" si="74"/>
        <v xml:space="preserve">     Dressing fenestrated 4x4</v>
      </c>
      <c r="M912" s="168" t="str">
        <f t="shared" si="75"/>
        <v>PI.IC.PU.170202.01</v>
      </c>
      <c r="N912" s="168"/>
      <c r="O912" s="168" t="str">
        <f t="shared" si="76"/>
        <v>PH.IC.PU.170202.01</v>
      </c>
      <c r="Q912" s="168" t="str">
        <f t="shared" si="77"/>
        <v>CL.IC.PU.170202.01</v>
      </c>
    </row>
    <row r="913" spans="1:45" s="167" customFormat="1" ht="15">
      <c r="A913" s="167" t="s">
        <v>5692</v>
      </c>
      <c r="C913" s="61" t="s">
        <v>12462</v>
      </c>
      <c r="E913" s="61" t="s">
        <v>12430</v>
      </c>
      <c r="F913" s="167" t="s">
        <v>5118</v>
      </c>
      <c r="G913" s="167" t="s">
        <v>4980</v>
      </c>
      <c r="H913" s="62" t="s">
        <v>12032</v>
      </c>
      <c r="I913" s="167" t="s">
        <v>12157</v>
      </c>
      <c r="J913" s="63" t="str">
        <f t="shared" si="73"/>
        <v>IC.PU.170203</v>
      </c>
      <c r="K913" s="61" t="s">
        <v>12175</v>
      </c>
      <c r="L913" s="167" t="str">
        <f t="shared" si="74"/>
        <v xml:space="preserve">     Dressing none</v>
      </c>
      <c r="M913" s="168" t="str">
        <f t="shared" si="75"/>
        <v>PI.IC.PU.170203.01</v>
      </c>
      <c r="N913" s="168"/>
      <c r="O913" s="168" t="str">
        <f t="shared" si="76"/>
        <v>PH.IC.PU.170203.01</v>
      </c>
      <c r="Q913" s="168" t="str">
        <f t="shared" si="77"/>
        <v>CL.IC.PU.170203.01</v>
      </c>
    </row>
    <row r="914" spans="1:45" s="167" customFormat="1" ht="15">
      <c r="A914" s="167" t="s">
        <v>5692</v>
      </c>
      <c r="C914" s="61" t="s">
        <v>12462</v>
      </c>
      <c r="E914" s="61" t="s">
        <v>12430</v>
      </c>
      <c r="F914" s="167" t="s">
        <v>5118</v>
      </c>
      <c r="G914" s="167" t="s">
        <v>4981</v>
      </c>
      <c r="H914" s="62" t="s">
        <v>12028</v>
      </c>
      <c r="I914" s="167" t="s">
        <v>11867</v>
      </c>
      <c r="J914" s="63" t="str">
        <f t="shared" si="73"/>
        <v>IC.PU.170204</v>
      </c>
      <c r="K914" s="61" t="s">
        <v>12175</v>
      </c>
      <c r="L914" s="167" t="str">
        <f t="shared" si="74"/>
        <v xml:space="preserve">     Dressing changed: date</v>
      </c>
      <c r="M914" s="168" t="str">
        <f t="shared" si="75"/>
        <v>PI.IC.PU.170204.01</v>
      </c>
      <c r="N914" s="168"/>
      <c r="O914" s="168" t="str">
        <f t="shared" si="76"/>
        <v>PH.IC.PU.170204.01</v>
      </c>
      <c r="Q914" s="168" t="str">
        <f t="shared" si="77"/>
        <v>CL.IC.PU.170204.01</v>
      </c>
    </row>
    <row r="915" spans="1:45" s="167" customFormat="1" ht="15">
      <c r="A915" s="167" t="s">
        <v>5692</v>
      </c>
      <c r="C915" s="61" t="s">
        <v>12462</v>
      </c>
      <c r="E915" s="61" t="s">
        <v>12430</v>
      </c>
      <c r="F915" s="167" t="s">
        <v>5118</v>
      </c>
      <c r="G915" s="167" t="s">
        <v>4982</v>
      </c>
      <c r="H915" s="62" t="s">
        <v>6291</v>
      </c>
      <c r="I915" s="167" t="s">
        <v>4982</v>
      </c>
      <c r="J915" s="63" t="str">
        <f t="shared" si="73"/>
        <v>IC.PU.170205</v>
      </c>
      <c r="K915" s="61" t="s">
        <v>12175</v>
      </c>
      <c r="L915" s="167" t="str">
        <f t="shared" si="74"/>
        <v xml:space="preserve">  Foam</v>
      </c>
      <c r="M915" s="168" t="str">
        <f t="shared" si="75"/>
        <v>PI.IC.PU.170205.01</v>
      </c>
      <c r="N915" s="168"/>
      <c r="O915" s="168" t="str">
        <f t="shared" si="76"/>
        <v>PH.IC.PU.170205.01</v>
      </c>
      <c r="Q915" s="168" t="str">
        <f t="shared" si="77"/>
        <v>CL.IC.PU.170205.01</v>
      </c>
      <c r="R915" s="167" t="s">
        <v>12465</v>
      </c>
      <c r="S915" s="167">
        <v>723</v>
      </c>
    </row>
    <row r="916" spans="1:45" s="167" customFormat="1" ht="15">
      <c r="A916" s="167" t="s">
        <v>5692</v>
      </c>
      <c r="C916" s="61" t="s">
        <v>12462</v>
      </c>
      <c r="E916" s="61" t="s">
        <v>12182</v>
      </c>
      <c r="F916" s="167" t="s">
        <v>5118</v>
      </c>
      <c r="G916" s="167" t="s">
        <v>4983</v>
      </c>
      <c r="H916" s="62" t="s">
        <v>6988</v>
      </c>
      <c r="I916" s="167" t="s">
        <v>4983</v>
      </c>
      <c r="J916" s="63" t="str">
        <f t="shared" ref="J916:J986" si="83">CONCATENATE("IC.PU.",C916,E916,H916)</f>
        <v>IC.PU.170206</v>
      </c>
      <c r="K916" s="61" t="s">
        <v>12175</v>
      </c>
      <c r="L916" s="167" t="str">
        <f t="shared" ref="L916:L986" si="84">G916</f>
        <v xml:space="preserve">  Other: specify</v>
      </c>
      <c r="M916" s="168" t="str">
        <f t="shared" ref="M916:M986" si="85">CONCATENATE("PI.",J916,".",K916)</f>
        <v>PI.IC.PU.170206.01</v>
      </c>
      <c r="N916" s="168"/>
      <c r="O916" s="168" t="str">
        <f t="shared" ref="O916:O986" si="86">CONCATENATE("PH.",J916,".",K916)</f>
        <v>PH.IC.PU.170206.01</v>
      </c>
      <c r="Q916" s="168" t="str">
        <f t="shared" ref="Q916:Q986" si="87">CONCATENATE("CL.",J916,".",K916)</f>
        <v>CL.IC.PU.170206.01</v>
      </c>
      <c r="R916" s="167" t="s">
        <v>12465</v>
      </c>
      <c r="S916" s="167">
        <v>724</v>
      </c>
    </row>
    <row r="917" spans="1:45" s="145" customFormat="1" ht="16">
      <c r="A917" s="145" t="s">
        <v>5692</v>
      </c>
      <c r="C917" s="170" t="s">
        <v>12462</v>
      </c>
      <c r="D917" s="145" t="s">
        <v>4984</v>
      </c>
      <c r="E917" s="170" t="s">
        <v>12185</v>
      </c>
      <c r="F917" s="145" t="s">
        <v>5118</v>
      </c>
      <c r="G917" s="145" t="s">
        <v>14541</v>
      </c>
      <c r="H917" s="170" t="s">
        <v>11848</v>
      </c>
      <c r="I917" s="145" t="s">
        <v>10906</v>
      </c>
      <c r="J917" s="171" t="str">
        <f t="shared" si="83"/>
        <v>IC.PU.170301</v>
      </c>
      <c r="K917" s="170" t="s">
        <v>12175</v>
      </c>
      <c r="L917" s="145" t="str">
        <f t="shared" si="84"/>
        <v xml:space="preserve">     Drainage serosanguineous</v>
      </c>
      <c r="M917" s="171" t="str">
        <f t="shared" si="85"/>
        <v>PI.IC.PU.170301.01</v>
      </c>
      <c r="N917" s="171"/>
      <c r="O917" s="171" t="str">
        <f t="shared" si="86"/>
        <v>PH.IC.PU.170301.01</v>
      </c>
      <c r="Q917" s="171" t="str">
        <f t="shared" si="87"/>
        <v>CL.IC.PU.170301.01</v>
      </c>
      <c r="AR917" s="145" t="s">
        <v>12773</v>
      </c>
      <c r="AS917" s="145">
        <v>1749</v>
      </c>
    </row>
    <row r="918" spans="1:45" s="145" customFormat="1" ht="16">
      <c r="A918" s="145" t="s">
        <v>5692</v>
      </c>
      <c r="C918" s="170" t="s">
        <v>12462</v>
      </c>
      <c r="E918" s="170" t="s">
        <v>12185</v>
      </c>
      <c r="F918" s="145" t="s">
        <v>5118</v>
      </c>
      <c r="G918" s="145" t="s">
        <v>14529</v>
      </c>
      <c r="H918" s="170" t="s">
        <v>12030</v>
      </c>
      <c r="I918" s="145" t="s">
        <v>11883</v>
      </c>
      <c r="J918" s="171" t="str">
        <f t="shared" si="83"/>
        <v>IC.PU.170302</v>
      </c>
      <c r="K918" s="170" t="s">
        <v>12175</v>
      </c>
      <c r="L918" s="145" t="str">
        <f t="shared" si="84"/>
        <v xml:space="preserve">     Drainage bloody</v>
      </c>
      <c r="M918" s="171" t="str">
        <f t="shared" si="85"/>
        <v>PI.IC.PU.170302.01</v>
      </c>
      <c r="N918" s="171"/>
      <c r="O918" s="171" t="str">
        <f t="shared" si="86"/>
        <v>PH.IC.PU.170302.01</v>
      </c>
      <c r="Q918" s="171" t="str">
        <f t="shared" si="87"/>
        <v>CL.IC.PU.170302.01</v>
      </c>
      <c r="AR918" s="145" t="s">
        <v>12773</v>
      </c>
      <c r="AS918" s="145">
        <v>1749</v>
      </c>
    </row>
    <row r="919" spans="1:45" s="145" customFormat="1" ht="16">
      <c r="A919" s="145" t="s">
        <v>5692</v>
      </c>
      <c r="C919" s="170" t="s">
        <v>12462</v>
      </c>
      <c r="E919" s="170" t="s">
        <v>12185</v>
      </c>
      <c r="F919" s="145" t="s">
        <v>5118</v>
      </c>
      <c r="G919" s="145" t="s">
        <v>14530</v>
      </c>
      <c r="H919" s="170" t="s">
        <v>12032</v>
      </c>
      <c r="I919" s="145" t="s">
        <v>11548</v>
      </c>
      <c r="J919" s="171" t="str">
        <f t="shared" si="83"/>
        <v>IC.PU.170303</v>
      </c>
      <c r="K919" s="170" t="s">
        <v>12175</v>
      </c>
      <c r="L919" s="145" t="str">
        <f t="shared" si="84"/>
        <v xml:space="preserve">     Drainage serous</v>
      </c>
      <c r="M919" s="171" t="str">
        <f t="shared" si="85"/>
        <v>PI.IC.PU.170303.01</v>
      </c>
      <c r="N919" s="171"/>
      <c r="O919" s="171" t="str">
        <f t="shared" si="86"/>
        <v>PH.IC.PU.170303.01</v>
      </c>
      <c r="Q919" s="171" t="str">
        <f t="shared" si="87"/>
        <v>CL.IC.PU.170303.01</v>
      </c>
      <c r="AR919" s="145" t="s">
        <v>12773</v>
      </c>
      <c r="AS919" s="145">
        <v>1749</v>
      </c>
    </row>
    <row r="920" spans="1:45" s="145" customFormat="1" ht="16">
      <c r="A920" s="145" t="s">
        <v>5692</v>
      </c>
      <c r="C920" s="170" t="s">
        <v>12462</v>
      </c>
      <c r="E920" s="170" t="s">
        <v>12185</v>
      </c>
      <c r="F920" s="145" t="s">
        <v>5118</v>
      </c>
      <c r="G920" s="145" t="s">
        <v>14531</v>
      </c>
      <c r="H920" s="170" t="s">
        <v>12028</v>
      </c>
      <c r="I920" s="145" t="s">
        <v>11554</v>
      </c>
      <c r="J920" s="171" t="str">
        <f t="shared" si="83"/>
        <v>IC.PU.170304</v>
      </c>
      <c r="K920" s="170" t="s">
        <v>12175</v>
      </c>
      <c r="L920" s="145" t="str">
        <f t="shared" si="84"/>
        <v xml:space="preserve">     Drainage purulent</v>
      </c>
      <c r="M920" s="171" t="str">
        <f t="shared" si="85"/>
        <v>PI.IC.PU.170304.01</v>
      </c>
      <c r="N920" s="171"/>
      <c r="O920" s="171" t="str">
        <f t="shared" si="86"/>
        <v>PH.IC.PU.170304.01</v>
      </c>
      <c r="Q920" s="171" t="str">
        <f t="shared" si="87"/>
        <v>CL.IC.PU.170304.01</v>
      </c>
      <c r="AR920" s="145" t="s">
        <v>12773</v>
      </c>
      <c r="AS920" s="145">
        <v>1749</v>
      </c>
    </row>
    <row r="921" spans="1:45" s="145" customFormat="1" ht="16">
      <c r="A921" s="145" t="s">
        <v>5692</v>
      </c>
      <c r="C921" s="170" t="s">
        <v>12462</v>
      </c>
      <c r="E921" s="170" t="s">
        <v>12185</v>
      </c>
      <c r="F921" s="145" t="s">
        <v>5118</v>
      </c>
      <c r="G921" s="145" t="s">
        <v>11398</v>
      </c>
      <c r="H921" s="170" t="s">
        <v>12210</v>
      </c>
      <c r="I921" s="145" t="s">
        <v>14542</v>
      </c>
      <c r="J921" s="171" t="str">
        <f t="shared" si="83"/>
        <v>IC.PU.170305</v>
      </c>
      <c r="K921" s="170" t="s">
        <v>12175</v>
      </c>
      <c r="L921" s="145" t="str">
        <f t="shared" si="84"/>
        <v xml:space="preserve">     Drainage none</v>
      </c>
      <c r="M921" s="171" t="str">
        <f t="shared" si="85"/>
        <v>PI.IC.PU.170305.01</v>
      </c>
      <c r="N921" s="171"/>
      <c r="O921" s="171" t="str">
        <f t="shared" si="86"/>
        <v>PH.IC.PU.170305.01</v>
      </c>
      <c r="Q921" s="171" t="str">
        <f t="shared" si="87"/>
        <v>CL.IC.PU.170305.01</v>
      </c>
      <c r="AR921" s="145" t="s">
        <v>12773</v>
      </c>
      <c r="AS921" s="145">
        <v>1749</v>
      </c>
    </row>
    <row r="922" spans="1:45" s="167" customFormat="1" ht="15">
      <c r="A922" s="167" t="s">
        <v>5692</v>
      </c>
      <c r="C922" s="61" t="s">
        <v>12462</v>
      </c>
      <c r="D922" s="167" t="s">
        <v>11397</v>
      </c>
      <c r="E922" s="61" t="s">
        <v>6464</v>
      </c>
      <c r="F922" s="167" t="s">
        <v>5118</v>
      </c>
      <c r="G922" s="167" t="s">
        <v>4985</v>
      </c>
      <c r="H922" s="62" t="s">
        <v>11848</v>
      </c>
      <c r="I922" s="167" t="s">
        <v>9609</v>
      </c>
      <c r="J922" s="63" t="str">
        <f t="shared" si="83"/>
        <v>IC.PU.170401</v>
      </c>
      <c r="K922" s="61" t="s">
        <v>12175</v>
      </c>
      <c r="L922" s="167" t="str">
        <f t="shared" si="84"/>
        <v xml:space="preserve">     Amount scant</v>
      </c>
      <c r="M922" s="168" t="str">
        <f t="shared" si="85"/>
        <v>PI.IC.PU.170401.01</v>
      </c>
      <c r="N922" s="168"/>
      <c r="O922" s="168" t="str">
        <f t="shared" si="86"/>
        <v>PH.IC.PU.170401.01</v>
      </c>
      <c r="Q922" s="168" t="str">
        <f t="shared" si="87"/>
        <v>CL.IC.PU.170401.01</v>
      </c>
    </row>
    <row r="923" spans="1:45" s="167" customFormat="1" ht="15">
      <c r="A923" s="167" t="s">
        <v>5692</v>
      </c>
      <c r="C923" s="61" t="s">
        <v>12462</v>
      </c>
      <c r="E923" s="61" t="s">
        <v>6464</v>
      </c>
      <c r="F923" s="167" t="s">
        <v>5118</v>
      </c>
      <c r="G923" s="167" t="s">
        <v>4986</v>
      </c>
      <c r="H923" s="62" t="s">
        <v>12030</v>
      </c>
      <c r="I923" s="167" t="s">
        <v>9423</v>
      </c>
      <c r="J923" s="63" t="str">
        <f t="shared" si="83"/>
        <v>IC.PU.170402</v>
      </c>
      <c r="K923" s="61" t="s">
        <v>12175</v>
      </c>
      <c r="L923" s="167" t="str">
        <f t="shared" si="84"/>
        <v xml:space="preserve">     Amount small</v>
      </c>
      <c r="M923" s="168" t="str">
        <f t="shared" si="85"/>
        <v>PI.IC.PU.170402.01</v>
      </c>
      <c r="N923" s="168"/>
      <c r="O923" s="168" t="str">
        <f t="shared" si="86"/>
        <v>PH.IC.PU.170402.01</v>
      </c>
      <c r="Q923" s="168" t="str">
        <f t="shared" si="87"/>
        <v>CL.IC.PU.170402.01</v>
      </c>
    </row>
    <row r="924" spans="1:45" s="167" customFormat="1" ht="15">
      <c r="A924" s="167" t="s">
        <v>5692</v>
      </c>
      <c r="C924" s="61" t="s">
        <v>12462</v>
      </c>
      <c r="E924" s="61" t="s">
        <v>6464</v>
      </c>
      <c r="F924" s="167" t="s">
        <v>5118</v>
      </c>
      <c r="G924" s="167" t="s">
        <v>5130</v>
      </c>
      <c r="H924" s="62" t="s">
        <v>12032</v>
      </c>
      <c r="I924" s="167" t="s">
        <v>10117</v>
      </c>
      <c r="J924" s="63" t="str">
        <f t="shared" si="83"/>
        <v>IC.PU.170403</v>
      </c>
      <c r="K924" s="61" t="s">
        <v>12175</v>
      </c>
      <c r="L924" s="167" t="str">
        <f t="shared" si="84"/>
        <v xml:space="preserve">     Amount moderate</v>
      </c>
      <c r="M924" s="168" t="str">
        <f t="shared" si="85"/>
        <v>PI.IC.PU.170403.01</v>
      </c>
      <c r="N924" s="168"/>
      <c r="O924" s="168" t="str">
        <f t="shared" si="86"/>
        <v>PH.IC.PU.170403.01</v>
      </c>
      <c r="Q924" s="168" t="str">
        <f t="shared" si="87"/>
        <v>CL.IC.PU.170403.01</v>
      </c>
    </row>
    <row r="925" spans="1:45" s="167" customFormat="1" ht="15">
      <c r="A925" s="167" t="s">
        <v>5692</v>
      </c>
      <c r="C925" s="61" t="s">
        <v>12462</v>
      </c>
      <c r="E925" s="61" t="s">
        <v>6464</v>
      </c>
      <c r="F925" s="167" t="s">
        <v>5118</v>
      </c>
      <c r="G925" s="167" t="s">
        <v>5131</v>
      </c>
      <c r="H925" s="62" t="s">
        <v>12028</v>
      </c>
      <c r="I925" s="167" t="s">
        <v>9426</v>
      </c>
      <c r="J925" s="63" t="str">
        <f t="shared" si="83"/>
        <v>IC.PU.170404</v>
      </c>
      <c r="K925" s="61" t="s">
        <v>12175</v>
      </c>
      <c r="L925" s="167" t="str">
        <f t="shared" si="84"/>
        <v xml:space="preserve">     Amount large</v>
      </c>
      <c r="M925" s="168" t="str">
        <f t="shared" si="85"/>
        <v>PI.IC.PU.170404.01</v>
      </c>
      <c r="N925" s="168"/>
      <c r="O925" s="168" t="str">
        <f t="shared" si="86"/>
        <v>PH.IC.PU.170404.01</v>
      </c>
      <c r="Q925" s="168" t="str">
        <f t="shared" si="87"/>
        <v>CL.IC.PU.170404.01</v>
      </c>
    </row>
    <row r="926" spans="1:45" s="167" customFormat="1" ht="15">
      <c r="A926" s="167" t="s">
        <v>5692</v>
      </c>
      <c r="C926" s="61" t="s">
        <v>12462</v>
      </c>
      <c r="D926" s="167" t="s">
        <v>9509</v>
      </c>
      <c r="E926" s="61" t="s">
        <v>6291</v>
      </c>
      <c r="F926" s="167" t="s">
        <v>5294</v>
      </c>
      <c r="G926" s="167" t="s">
        <v>5134</v>
      </c>
      <c r="H926" s="62" t="s">
        <v>11848</v>
      </c>
      <c r="I926" s="167">
        <v>4</v>
      </c>
      <c r="J926" s="63" t="str">
        <f t="shared" si="83"/>
        <v>IC.PU.170501</v>
      </c>
      <c r="K926" s="61" t="s">
        <v>12175</v>
      </c>
      <c r="L926" s="167" t="str">
        <f t="shared" si="84"/>
        <v xml:space="preserve">     Size 4</v>
      </c>
      <c r="M926" s="168" t="str">
        <f t="shared" si="85"/>
        <v>PI.IC.PU.170501.01</v>
      </c>
      <c r="N926" s="168"/>
      <c r="O926" s="168" t="str">
        <f t="shared" si="86"/>
        <v>PH.IC.PU.170501.01</v>
      </c>
      <c r="Q926" s="168" t="str">
        <f t="shared" si="87"/>
        <v>CL.IC.PU.170501.01</v>
      </c>
    </row>
    <row r="927" spans="1:45" s="167" customFormat="1" ht="15">
      <c r="A927" s="167" t="s">
        <v>5692</v>
      </c>
      <c r="C927" s="61" t="s">
        <v>12462</v>
      </c>
      <c r="E927" s="61" t="s">
        <v>6291</v>
      </c>
      <c r="F927" s="167" t="s">
        <v>5294</v>
      </c>
      <c r="G927" s="167" t="s">
        <v>5285</v>
      </c>
      <c r="H927" s="62" t="s">
        <v>12030</v>
      </c>
      <c r="I927" s="167">
        <v>6</v>
      </c>
      <c r="J927" s="63" t="str">
        <f t="shared" si="83"/>
        <v>IC.PU.170502</v>
      </c>
      <c r="K927" s="61" t="s">
        <v>12175</v>
      </c>
      <c r="L927" s="167" t="str">
        <f t="shared" si="84"/>
        <v xml:space="preserve">     Size 6</v>
      </c>
      <c r="M927" s="168" t="str">
        <f t="shared" si="85"/>
        <v>PI.IC.PU.170502.01</v>
      </c>
      <c r="N927" s="168"/>
      <c r="O927" s="168" t="str">
        <f t="shared" si="86"/>
        <v>PH.IC.PU.170502.01</v>
      </c>
      <c r="Q927" s="168" t="str">
        <f t="shared" si="87"/>
        <v>CL.IC.PU.170502.01</v>
      </c>
    </row>
    <row r="928" spans="1:45" s="167" customFormat="1" ht="15">
      <c r="A928" s="167" t="s">
        <v>5692</v>
      </c>
      <c r="C928" s="61" t="s">
        <v>12462</v>
      </c>
      <c r="E928" s="61" t="s">
        <v>6291</v>
      </c>
      <c r="F928" s="167" t="s">
        <v>5294</v>
      </c>
      <c r="G928" s="167" t="s">
        <v>5286</v>
      </c>
      <c r="H928" s="62" t="s">
        <v>12032</v>
      </c>
      <c r="I928" s="167">
        <v>8</v>
      </c>
      <c r="J928" s="63" t="str">
        <f t="shared" si="83"/>
        <v>IC.PU.170503</v>
      </c>
      <c r="K928" s="61" t="s">
        <v>12175</v>
      </c>
      <c r="L928" s="167" t="str">
        <f t="shared" si="84"/>
        <v xml:space="preserve">      Size 8</v>
      </c>
      <c r="M928" s="168" t="str">
        <f t="shared" si="85"/>
        <v>PI.IC.PU.170503.01</v>
      </c>
      <c r="N928" s="168"/>
      <c r="O928" s="168" t="str">
        <f t="shared" si="86"/>
        <v>PH.IC.PU.170503.01</v>
      </c>
      <c r="Q928" s="168" t="str">
        <f t="shared" si="87"/>
        <v>CL.IC.PU.170503.01</v>
      </c>
    </row>
    <row r="929" spans="1:19" s="167" customFormat="1" ht="15">
      <c r="A929" s="167" t="s">
        <v>5692</v>
      </c>
      <c r="C929" s="61" t="s">
        <v>12462</v>
      </c>
      <c r="E929" s="61" t="s">
        <v>6291</v>
      </c>
      <c r="F929" s="167" t="s">
        <v>5294</v>
      </c>
      <c r="G929" s="167" t="s">
        <v>5287</v>
      </c>
      <c r="H929" s="62" t="s">
        <v>12028</v>
      </c>
      <c r="I929" s="167">
        <v>10</v>
      </c>
      <c r="J929" s="63" t="str">
        <f t="shared" si="83"/>
        <v>IC.PU.170504</v>
      </c>
      <c r="K929" s="61" t="s">
        <v>12175</v>
      </c>
      <c r="L929" s="167" t="str">
        <f t="shared" si="84"/>
        <v xml:space="preserve">     Size 10</v>
      </c>
      <c r="M929" s="168" t="str">
        <f t="shared" si="85"/>
        <v>PI.IC.PU.170504.01</v>
      </c>
      <c r="N929" s="168"/>
      <c r="O929" s="168" t="str">
        <f t="shared" si="86"/>
        <v>PH.IC.PU.170504.01</v>
      </c>
      <c r="Q929" s="168" t="str">
        <f t="shared" si="87"/>
        <v>CL.IC.PU.170504.01</v>
      </c>
    </row>
    <row r="930" spans="1:19" s="167" customFormat="1" ht="15">
      <c r="A930" s="167" t="s">
        <v>5692</v>
      </c>
      <c r="C930" s="61" t="s">
        <v>12462</v>
      </c>
      <c r="E930" s="61" t="s">
        <v>6291</v>
      </c>
      <c r="F930" s="167" t="s">
        <v>5294</v>
      </c>
      <c r="G930" s="167" t="s">
        <v>10529</v>
      </c>
      <c r="H930" s="62" t="s">
        <v>12210</v>
      </c>
      <c r="I930" s="167" t="s">
        <v>10478</v>
      </c>
      <c r="J930" s="63" t="str">
        <f t="shared" si="83"/>
        <v>IC.PU.170505</v>
      </c>
      <c r="K930" s="61" t="s">
        <v>12175</v>
      </c>
      <c r="L930" s="167" t="str">
        <f t="shared" si="84"/>
        <v xml:space="preserve">     Other: specify</v>
      </c>
      <c r="M930" s="168" t="str">
        <f t="shared" si="85"/>
        <v>PI.IC.PU.170505.01</v>
      </c>
      <c r="N930" s="168"/>
      <c r="O930" s="168" t="str">
        <f t="shared" si="86"/>
        <v>PH.IC.PU.170505.01</v>
      </c>
      <c r="Q930" s="168" t="str">
        <f t="shared" si="87"/>
        <v>CL.IC.PU.170505.01</v>
      </c>
    </row>
    <row r="931" spans="1:19" s="167" customFormat="1" ht="15">
      <c r="A931" s="167" t="s">
        <v>5692</v>
      </c>
      <c r="C931" s="61" t="s">
        <v>12462</v>
      </c>
      <c r="E931" s="61" t="s">
        <v>6291</v>
      </c>
      <c r="F931" s="167" t="s">
        <v>5294</v>
      </c>
      <c r="G931" s="167" t="s">
        <v>5288</v>
      </c>
      <c r="H931" s="62" t="s">
        <v>6988</v>
      </c>
      <c r="I931" s="167">
        <v>5</v>
      </c>
      <c r="J931" s="63" t="str">
        <f t="shared" si="83"/>
        <v>IC.PU.170506</v>
      </c>
      <c r="K931" s="61" t="s">
        <v>12175</v>
      </c>
      <c r="L931" s="167" t="str">
        <f t="shared" si="84"/>
        <v xml:space="preserve">     Size 5</v>
      </c>
      <c r="M931" s="168" t="str">
        <f t="shared" si="85"/>
        <v>PI.IC.PU.170506.01</v>
      </c>
      <c r="N931" s="168"/>
      <c r="O931" s="168" t="str">
        <f t="shared" si="86"/>
        <v>PH.IC.PU.170506.01</v>
      </c>
      <c r="Q931" s="168" t="str">
        <f t="shared" si="87"/>
        <v>CL.IC.PU.170506.01</v>
      </c>
      <c r="R931" s="167" t="s">
        <v>12465</v>
      </c>
      <c r="S931" s="167">
        <v>104</v>
      </c>
    </row>
    <row r="932" spans="1:19" s="167" customFormat="1" ht="15">
      <c r="A932" s="167" t="s">
        <v>5692</v>
      </c>
      <c r="C932" s="61" t="s">
        <v>12462</v>
      </c>
      <c r="E932" s="61" t="s">
        <v>6291</v>
      </c>
      <c r="F932" s="167" t="s">
        <v>5294</v>
      </c>
      <c r="G932" s="167" t="s">
        <v>5289</v>
      </c>
      <c r="H932" s="62" t="s">
        <v>6317</v>
      </c>
      <c r="I932" s="167">
        <v>7</v>
      </c>
      <c r="J932" s="63" t="str">
        <f t="shared" si="83"/>
        <v>IC.PU.170507</v>
      </c>
      <c r="K932" s="61" t="s">
        <v>2379</v>
      </c>
      <c r="L932" s="167" t="str">
        <f t="shared" si="84"/>
        <v xml:space="preserve">      Size 7</v>
      </c>
      <c r="M932" s="168" t="str">
        <f t="shared" si="85"/>
        <v>PI.IC.PU.170507.01</v>
      </c>
      <c r="N932" s="168"/>
      <c r="O932" s="168" t="str">
        <f t="shared" si="86"/>
        <v>PH.IC.PU.170507.01</v>
      </c>
      <c r="Q932" s="168" t="str">
        <f t="shared" si="87"/>
        <v>CL.IC.PU.170507.01</v>
      </c>
      <c r="R932" s="167" t="s">
        <v>12465</v>
      </c>
      <c r="S932" s="167">
        <v>104</v>
      </c>
    </row>
    <row r="933" spans="1:19" s="167" customFormat="1" ht="15">
      <c r="A933" s="167" t="s">
        <v>5692</v>
      </c>
      <c r="C933" s="61" t="s">
        <v>12462</v>
      </c>
      <c r="E933" s="61" t="s">
        <v>6291</v>
      </c>
      <c r="F933" s="167" t="s">
        <v>5294</v>
      </c>
      <c r="G933" s="167" t="s">
        <v>5290</v>
      </c>
      <c r="H933" s="62" t="s">
        <v>3574</v>
      </c>
      <c r="I933" s="167">
        <v>9</v>
      </c>
      <c r="J933" s="63" t="str">
        <f t="shared" si="83"/>
        <v>IC.PU.170508</v>
      </c>
      <c r="K933" s="61" t="s">
        <v>12175</v>
      </c>
      <c r="L933" s="167" t="str">
        <f t="shared" si="84"/>
        <v xml:space="preserve">     Size 9</v>
      </c>
      <c r="M933" s="168" t="str">
        <f t="shared" si="85"/>
        <v>PI.IC.PU.170508.01</v>
      </c>
      <c r="N933" s="168"/>
      <c r="O933" s="168" t="str">
        <f t="shared" si="86"/>
        <v>PH.IC.PU.170508.01</v>
      </c>
      <c r="Q933" s="168" t="str">
        <f t="shared" si="87"/>
        <v>CL.IC.PU.170508.01</v>
      </c>
      <c r="R933" s="167" t="s">
        <v>12465</v>
      </c>
      <c r="S933" s="167">
        <v>104</v>
      </c>
    </row>
    <row r="934" spans="1:19" s="167" customFormat="1" ht="15">
      <c r="A934" s="167" t="s">
        <v>5692</v>
      </c>
      <c r="C934" s="61" t="s">
        <v>6777</v>
      </c>
      <c r="E934" s="61" t="s">
        <v>6291</v>
      </c>
      <c r="F934" s="167" t="s">
        <v>5294</v>
      </c>
      <c r="G934" s="167" t="s">
        <v>5291</v>
      </c>
      <c r="H934" s="62" t="s">
        <v>3690</v>
      </c>
      <c r="I934" s="167">
        <v>4.5</v>
      </c>
      <c r="J934" s="63" t="str">
        <f t="shared" si="83"/>
        <v>IC.PU.170509</v>
      </c>
      <c r="K934" s="61" t="s">
        <v>2379</v>
      </c>
      <c r="L934" s="167" t="str">
        <f t="shared" si="84"/>
        <v xml:space="preserve">     Size 4.5</v>
      </c>
      <c r="M934" s="168" t="str">
        <f t="shared" si="85"/>
        <v>PI.IC.PU.170509.01</v>
      </c>
      <c r="N934" s="168"/>
      <c r="O934" s="168" t="str">
        <f t="shared" si="86"/>
        <v>PH.IC.PU.170509.01</v>
      </c>
      <c r="Q934" s="168" t="str">
        <f t="shared" si="87"/>
        <v>CL.IC.PU.170509.01</v>
      </c>
      <c r="R934" s="167" t="s">
        <v>12465</v>
      </c>
      <c r="S934" s="167">
        <v>730</v>
      </c>
    </row>
    <row r="935" spans="1:19" s="167" customFormat="1" ht="15">
      <c r="A935" s="167" t="s">
        <v>5692</v>
      </c>
      <c r="C935" s="61" t="s">
        <v>6777</v>
      </c>
      <c r="E935" s="61" t="s">
        <v>6291</v>
      </c>
      <c r="F935" s="167" t="s">
        <v>5294</v>
      </c>
      <c r="G935" s="167" t="s">
        <v>5292</v>
      </c>
      <c r="H935" s="62" t="s">
        <v>3188</v>
      </c>
      <c r="I935" s="167">
        <v>5.5</v>
      </c>
      <c r="J935" s="63" t="str">
        <f t="shared" si="83"/>
        <v>IC.PU.170510</v>
      </c>
      <c r="K935" s="61" t="s">
        <v>2379</v>
      </c>
      <c r="L935" s="167" t="str">
        <f t="shared" si="84"/>
        <v>Size 5.5</v>
      </c>
      <c r="M935" s="168" t="str">
        <f t="shared" si="85"/>
        <v>PI.IC.PU.170510.01</v>
      </c>
      <c r="N935" s="168"/>
      <c r="O935" s="168" t="str">
        <f t="shared" si="86"/>
        <v>PH.IC.PU.170510.01</v>
      </c>
      <c r="Q935" s="168" t="str">
        <f t="shared" si="87"/>
        <v>CL.IC.PU.170510.01</v>
      </c>
      <c r="R935" s="167" t="s">
        <v>12465</v>
      </c>
      <c r="S935" s="167">
        <v>730</v>
      </c>
    </row>
    <row r="936" spans="1:19" s="167" customFormat="1" ht="15">
      <c r="A936" s="167" t="s">
        <v>5692</v>
      </c>
      <c r="C936" s="61" t="s">
        <v>6777</v>
      </c>
      <c r="E936" s="61" t="s">
        <v>6291</v>
      </c>
      <c r="F936" s="167" t="s">
        <v>5294</v>
      </c>
      <c r="G936" s="167" t="s">
        <v>5293</v>
      </c>
      <c r="H936" s="62" t="s">
        <v>5749</v>
      </c>
      <c r="I936" s="167">
        <v>6.5</v>
      </c>
      <c r="J936" s="63" t="str">
        <f t="shared" si="83"/>
        <v>IC.PU.170511</v>
      </c>
      <c r="K936" s="61" t="s">
        <v>2379</v>
      </c>
      <c r="L936" s="167" t="str">
        <f t="shared" si="84"/>
        <v>Size 6.5</v>
      </c>
      <c r="M936" s="168" t="str">
        <f t="shared" si="85"/>
        <v>PI.IC.PU.170511.01</v>
      </c>
      <c r="N936" s="168"/>
      <c r="O936" s="168" t="str">
        <f t="shared" si="86"/>
        <v>PH.IC.PU.170511.01</v>
      </c>
      <c r="Q936" s="168" t="str">
        <f t="shared" si="87"/>
        <v>CL.IC.PU.170511.01</v>
      </c>
      <c r="R936" s="167" t="s">
        <v>12465</v>
      </c>
      <c r="S936" s="167">
        <v>730</v>
      </c>
    </row>
    <row r="937" spans="1:19" s="167" customFormat="1" ht="15">
      <c r="A937" s="167" t="s">
        <v>5692</v>
      </c>
      <c r="C937" s="61" t="s">
        <v>6777</v>
      </c>
      <c r="D937" s="167" t="s">
        <v>12452</v>
      </c>
      <c r="E937" s="61" t="s">
        <v>6291</v>
      </c>
      <c r="F937" s="167" t="s">
        <v>5294</v>
      </c>
      <c r="G937" s="167" t="s">
        <v>5143</v>
      </c>
      <c r="H937" s="62" t="s">
        <v>3064</v>
      </c>
      <c r="I937" s="167">
        <v>7.5</v>
      </c>
      <c r="J937" s="63" t="str">
        <f t="shared" si="83"/>
        <v>IC.PU.170512</v>
      </c>
      <c r="K937" s="61" t="s">
        <v>2379</v>
      </c>
      <c r="L937" s="167" t="str">
        <f t="shared" si="84"/>
        <v>Size 7.5</v>
      </c>
      <c r="M937" s="168" t="str">
        <f t="shared" si="85"/>
        <v>PI.IC.PU.170512.01</v>
      </c>
      <c r="N937" s="168"/>
      <c r="O937" s="168" t="str">
        <f t="shared" si="86"/>
        <v>PH.IC.PU.170512.01</v>
      </c>
      <c r="Q937" s="168" t="str">
        <f t="shared" si="87"/>
        <v>CL.IC.PU.170512.01</v>
      </c>
      <c r="R937" s="167" t="s">
        <v>12465</v>
      </c>
      <c r="S937" s="167">
        <v>730</v>
      </c>
    </row>
    <row r="938" spans="1:19" s="167" customFormat="1" ht="15">
      <c r="A938" s="167" t="s">
        <v>5692</v>
      </c>
      <c r="C938" s="61" t="s">
        <v>6777</v>
      </c>
      <c r="E938" s="61" t="s">
        <v>6291</v>
      </c>
      <c r="F938" s="167" t="s">
        <v>5294</v>
      </c>
      <c r="G938" s="167" t="s">
        <v>5144</v>
      </c>
      <c r="H938" s="62" t="s">
        <v>5560</v>
      </c>
      <c r="I938" s="167">
        <v>8.5</v>
      </c>
      <c r="J938" s="63" t="str">
        <f t="shared" si="83"/>
        <v>IC.PU.170513</v>
      </c>
      <c r="K938" s="61" t="s">
        <v>2379</v>
      </c>
      <c r="L938" s="167" t="str">
        <f t="shared" si="84"/>
        <v>Size 8.5</v>
      </c>
      <c r="M938" s="168" t="str">
        <f t="shared" si="85"/>
        <v>PI.IC.PU.170513.01</v>
      </c>
      <c r="N938" s="168"/>
      <c r="O938" s="168" t="str">
        <f t="shared" si="86"/>
        <v>PH.IC.PU.170513.01</v>
      </c>
      <c r="Q938" s="168" t="str">
        <f t="shared" si="87"/>
        <v>CL.IC.PU.170513.01</v>
      </c>
      <c r="R938" s="167" t="s">
        <v>12465</v>
      </c>
      <c r="S938" s="167">
        <v>730</v>
      </c>
    </row>
    <row r="939" spans="1:19" s="167" customFormat="1" ht="15">
      <c r="A939" s="167" t="s">
        <v>5692</v>
      </c>
      <c r="C939" s="61" t="s">
        <v>6777</v>
      </c>
      <c r="E939" s="61" t="s">
        <v>6291</v>
      </c>
      <c r="F939" s="167" t="s">
        <v>5294</v>
      </c>
      <c r="G939" s="167" t="s">
        <v>5145</v>
      </c>
      <c r="H939" s="62" t="s">
        <v>4082</v>
      </c>
      <c r="I939" s="167">
        <v>9.5</v>
      </c>
      <c r="J939" s="63" t="str">
        <f t="shared" si="83"/>
        <v>IC.PU.170514</v>
      </c>
      <c r="K939" s="61" t="s">
        <v>2379</v>
      </c>
      <c r="L939" s="167" t="str">
        <f t="shared" si="84"/>
        <v>Size 9.5</v>
      </c>
      <c r="M939" s="168" t="str">
        <f t="shared" si="85"/>
        <v>PI.IC.PU.170514.01</v>
      </c>
      <c r="N939" s="168"/>
      <c r="O939" s="168" t="str">
        <f t="shared" si="86"/>
        <v>PH.IC.PU.170514.01</v>
      </c>
      <c r="Q939" s="168" t="str">
        <f t="shared" si="87"/>
        <v>CL.IC.PU.170514.01</v>
      </c>
      <c r="R939" s="167" t="s">
        <v>12465</v>
      </c>
      <c r="S939" s="167">
        <v>730</v>
      </c>
    </row>
    <row r="940" spans="1:19" s="167" customFormat="1" ht="15">
      <c r="A940" s="167" t="s">
        <v>5692</v>
      </c>
      <c r="C940" s="61" t="s">
        <v>6777</v>
      </c>
      <c r="E940" s="61" t="s">
        <v>6291</v>
      </c>
      <c r="F940" s="167" t="s">
        <v>5294</v>
      </c>
      <c r="G940" s="167" t="s">
        <v>5146</v>
      </c>
      <c r="H940" s="62" t="s">
        <v>7456</v>
      </c>
      <c r="I940" s="167">
        <v>10.5</v>
      </c>
      <c r="J940" s="63" t="str">
        <f t="shared" si="83"/>
        <v>IC.PU.170515</v>
      </c>
      <c r="K940" s="61" t="s">
        <v>2379</v>
      </c>
      <c r="L940" s="167" t="str">
        <f t="shared" si="84"/>
        <v>Size 10.5</v>
      </c>
      <c r="M940" s="168" t="str">
        <f t="shared" si="85"/>
        <v>PI.IC.PU.170515.01</v>
      </c>
      <c r="N940" s="168"/>
      <c r="O940" s="168" t="str">
        <f t="shared" si="86"/>
        <v>PH.IC.PU.170515.01</v>
      </c>
      <c r="Q940" s="168" t="str">
        <f t="shared" si="87"/>
        <v>CL.IC.PU.170515.01</v>
      </c>
      <c r="R940" s="167" t="s">
        <v>12465</v>
      </c>
      <c r="S940" s="167">
        <v>730</v>
      </c>
    </row>
    <row r="941" spans="1:19" s="167" customFormat="1" ht="15">
      <c r="A941" s="167" t="s">
        <v>5692</v>
      </c>
      <c r="C941" s="61" t="s">
        <v>6777</v>
      </c>
      <c r="E941" s="61" t="s">
        <v>6291</v>
      </c>
      <c r="F941" s="167" t="s">
        <v>5294</v>
      </c>
      <c r="G941" s="167" t="s">
        <v>5147</v>
      </c>
      <c r="H941" s="62" t="s">
        <v>7863</v>
      </c>
      <c r="I941" s="167" t="s">
        <v>7330</v>
      </c>
      <c r="J941" s="63" t="str">
        <f t="shared" si="83"/>
        <v>IC.PU.170516</v>
      </c>
      <c r="K941" s="61" t="s">
        <v>2379</v>
      </c>
      <c r="L941" s="167" t="str">
        <f t="shared" si="84"/>
        <v>Normal Length</v>
      </c>
      <c r="M941" s="168" t="str">
        <f t="shared" si="85"/>
        <v>PI.IC.PU.170516.01</v>
      </c>
      <c r="N941" s="168"/>
      <c r="O941" s="168" t="str">
        <f t="shared" si="86"/>
        <v>PH.IC.PU.170516.01</v>
      </c>
      <c r="Q941" s="168" t="str">
        <f t="shared" si="87"/>
        <v>CL.IC.PU.170516.01</v>
      </c>
      <c r="R941" s="167" t="s">
        <v>12465</v>
      </c>
      <c r="S941" s="167">
        <v>731</v>
      </c>
    </row>
    <row r="942" spans="1:19" s="167" customFormat="1" ht="15">
      <c r="A942" s="167" t="s">
        <v>5692</v>
      </c>
      <c r="C942" s="61" t="s">
        <v>6777</v>
      </c>
      <c r="E942" s="61" t="s">
        <v>6291</v>
      </c>
      <c r="F942" s="167" t="s">
        <v>5294</v>
      </c>
      <c r="G942" s="167" t="s">
        <v>5148</v>
      </c>
      <c r="H942" s="62" t="s">
        <v>12462</v>
      </c>
      <c r="I942" s="167" t="s">
        <v>5149</v>
      </c>
      <c r="J942" s="63" t="str">
        <f t="shared" si="83"/>
        <v>IC.PU.170517</v>
      </c>
      <c r="K942" s="61" t="s">
        <v>2379</v>
      </c>
      <c r="L942" s="167" t="str">
        <f t="shared" si="84"/>
        <v>Extra Long</v>
      </c>
      <c r="M942" s="168" t="str">
        <f t="shared" si="85"/>
        <v>PI.IC.PU.170517.01</v>
      </c>
      <c r="N942" s="168"/>
      <c r="O942" s="168" t="str">
        <f t="shared" si="86"/>
        <v>PH.IC.PU.170517.01</v>
      </c>
      <c r="Q942" s="168" t="str">
        <f t="shared" si="87"/>
        <v>CL.IC.PU.170517.01</v>
      </c>
      <c r="R942" s="167" t="s">
        <v>12465</v>
      </c>
      <c r="S942" s="167">
        <v>731</v>
      </c>
    </row>
    <row r="943" spans="1:19" s="167" customFormat="1" ht="15">
      <c r="A943" s="167" t="s">
        <v>5692</v>
      </c>
      <c r="C943" s="61" t="s">
        <v>6777</v>
      </c>
      <c r="D943" s="167" t="s">
        <v>5150</v>
      </c>
      <c r="E943" s="61" t="s">
        <v>6988</v>
      </c>
      <c r="F943" s="167" t="s">
        <v>5294</v>
      </c>
      <c r="G943" s="167" t="s">
        <v>5151</v>
      </c>
      <c r="H943" s="62" t="s">
        <v>11848</v>
      </c>
      <c r="I943" s="167" t="s">
        <v>5152</v>
      </c>
      <c r="J943" s="63" t="str">
        <f t="shared" si="83"/>
        <v>IC.PU.170601</v>
      </c>
      <c r="K943" s="61" t="s">
        <v>2379</v>
      </c>
      <c r="L943" s="167" t="str">
        <f t="shared" si="84"/>
        <v xml:space="preserve">     Shiley</v>
      </c>
      <c r="M943" s="168" t="str">
        <f t="shared" si="85"/>
        <v>PI.IC.PU.170601.01</v>
      </c>
      <c r="N943" s="168"/>
      <c r="O943" s="168" t="str">
        <f t="shared" si="86"/>
        <v>PH.IC.PU.170601.01</v>
      </c>
      <c r="Q943" s="168" t="str">
        <f t="shared" si="87"/>
        <v>CL.IC.PU.170601.01</v>
      </c>
    </row>
    <row r="944" spans="1:19" s="167" customFormat="1" ht="15">
      <c r="A944" s="167" t="s">
        <v>5692</v>
      </c>
      <c r="C944" s="61" t="s">
        <v>12462</v>
      </c>
      <c r="E944" s="61" t="s">
        <v>6988</v>
      </c>
      <c r="F944" s="167" t="s">
        <v>5294</v>
      </c>
      <c r="G944" s="167" t="s">
        <v>5153</v>
      </c>
      <c r="H944" s="62" t="s">
        <v>12030</v>
      </c>
      <c r="I944" s="167" t="s">
        <v>5154</v>
      </c>
      <c r="J944" s="63" t="str">
        <f t="shared" si="83"/>
        <v>IC.PU.170602</v>
      </c>
      <c r="K944" s="61" t="s">
        <v>12175</v>
      </c>
      <c r="L944" s="167" t="str">
        <f t="shared" si="84"/>
        <v xml:space="preserve">     Bivona</v>
      </c>
      <c r="M944" s="168" t="str">
        <f t="shared" si="85"/>
        <v>PI.IC.PU.170602.01</v>
      </c>
      <c r="N944" s="168"/>
      <c r="O944" s="168" t="str">
        <f t="shared" si="86"/>
        <v>PH.IC.PU.170602.01</v>
      </c>
      <c r="Q944" s="168" t="str">
        <f t="shared" si="87"/>
        <v>CL.IC.PU.170602.01</v>
      </c>
    </row>
    <row r="945" spans="1:19" s="167" customFormat="1" ht="15">
      <c r="A945" s="167" t="s">
        <v>5692</v>
      </c>
      <c r="C945" s="61" t="s">
        <v>12462</v>
      </c>
      <c r="E945" s="61" t="s">
        <v>6988</v>
      </c>
      <c r="F945" s="167" t="s">
        <v>5294</v>
      </c>
      <c r="G945" s="167" t="s">
        <v>5049</v>
      </c>
      <c r="H945" s="62" t="s">
        <v>12032</v>
      </c>
      <c r="I945" s="167" t="s">
        <v>5050</v>
      </c>
      <c r="J945" s="63" t="str">
        <f t="shared" si="83"/>
        <v>IC.PU.170603</v>
      </c>
      <c r="K945" s="61" t="s">
        <v>12175</v>
      </c>
      <c r="L945" s="167" t="str">
        <f t="shared" si="84"/>
        <v xml:space="preserve">     Portex</v>
      </c>
      <c r="M945" s="168" t="str">
        <f t="shared" si="85"/>
        <v>PI.IC.PU.170603.01</v>
      </c>
      <c r="N945" s="168"/>
      <c r="O945" s="168" t="str">
        <f t="shared" si="86"/>
        <v>PH.IC.PU.170603.01</v>
      </c>
      <c r="Q945" s="168" t="str">
        <f t="shared" si="87"/>
        <v>CL.IC.PU.170603.01</v>
      </c>
    </row>
    <row r="946" spans="1:19" s="167" customFormat="1" ht="15">
      <c r="A946" s="167" t="s">
        <v>5692</v>
      </c>
      <c r="C946" s="61" t="s">
        <v>12462</v>
      </c>
      <c r="E946" s="61" t="s">
        <v>6988</v>
      </c>
      <c r="F946" s="167" t="s">
        <v>5294</v>
      </c>
      <c r="G946" s="167" t="s">
        <v>5051</v>
      </c>
      <c r="H946" s="62" t="s">
        <v>12028</v>
      </c>
      <c r="I946" s="167" t="s">
        <v>5194</v>
      </c>
      <c r="J946" s="63" t="str">
        <f t="shared" si="83"/>
        <v>IC.PU.170604</v>
      </c>
      <c r="K946" s="61" t="s">
        <v>12175</v>
      </c>
      <c r="L946" s="167" t="str">
        <f t="shared" si="84"/>
        <v xml:space="preserve">     Blom Singer (laryngectomy)</v>
      </c>
      <c r="M946" s="168" t="str">
        <f t="shared" si="85"/>
        <v>PI.IC.PU.170604.01</v>
      </c>
      <c r="N946" s="168"/>
      <c r="O946" s="168" t="str">
        <f t="shared" si="86"/>
        <v>PH.IC.PU.170604.01</v>
      </c>
      <c r="Q946" s="168" t="str">
        <f t="shared" si="87"/>
        <v>CL.IC.PU.170604.01</v>
      </c>
    </row>
    <row r="947" spans="1:19" s="167" customFormat="1" ht="15">
      <c r="A947" s="167" t="s">
        <v>5692</v>
      </c>
      <c r="C947" s="61" t="s">
        <v>12462</v>
      </c>
      <c r="E947" s="61" t="s">
        <v>6988</v>
      </c>
      <c r="F947" s="167" t="s">
        <v>5294</v>
      </c>
      <c r="G947" s="167" t="s">
        <v>11783</v>
      </c>
      <c r="H947" s="62" t="s">
        <v>12210</v>
      </c>
      <c r="I947" s="167" t="s">
        <v>10884</v>
      </c>
      <c r="J947" s="63" t="str">
        <f t="shared" si="83"/>
        <v>IC.PU.170605</v>
      </c>
      <c r="K947" s="61" t="s">
        <v>12175</v>
      </c>
      <c r="L947" s="167" t="str">
        <f t="shared" si="84"/>
        <v xml:space="preserve">     Other:  specify</v>
      </c>
      <c r="M947" s="168" t="str">
        <f t="shared" si="85"/>
        <v>PI.IC.PU.170605.01</v>
      </c>
      <c r="N947" s="168"/>
      <c r="O947" s="168" t="str">
        <f t="shared" si="86"/>
        <v>PH.IC.PU.170605.01</v>
      </c>
      <c r="Q947" s="168" t="str">
        <f t="shared" si="87"/>
        <v>CL.IC.PU.170605.01</v>
      </c>
    </row>
    <row r="948" spans="1:19" s="167" customFormat="1" ht="15">
      <c r="A948" s="167" t="s">
        <v>5692</v>
      </c>
      <c r="C948" s="61" t="s">
        <v>12462</v>
      </c>
      <c r="E948" s="61" t="s">
        <v>6988</v>
      </c>
      <c r="F948" s="167" t="s">
        <v>5294</v>
      </c>
      <c r="G948" s="167" t="s">
        <v>5046</v>
      </c>
      <c r="H948" s="62" t="s">
        <v>6988</v>
      </c>
      <c r="I948" s="167" t="s">
        <v>5046</v>
      </c>
      <c r="J948" s="63" t="str">
        <f t="shared" si="83"/>
        <v>IC.PU.170606</v>
      </c>
      <c r="K948" s="61" t="s">
        <v>12175</v>
      </c>
      <c r="L948" s="167" t="str">
        <f t="shared" si="84"/>
        <v xml:space="preserve">  Jackson</v>
      </c>
      <c r="M948" s="168" t="str">
        <f t="shared" si="85"/>
        <v>PI.IC.PU.170606.01</v>
      </c>
      <c r="N948" s="168"/>
      <c r="O948" s="168" t="str">
        <f t="shared" si="86"/>
        <v>PH.IC.PU.170606.01</v>
      </c>
      <c r="Q948" s="168" t="str">
        <f t="shared" si="87"/>
        <v>CL.IC.PU.170606.01</v>
      </c>
      <c r="R948" s="167" t="s">
        <v>12465</v>
      </c>
      <c r="S948" s="167">
        <v>725</v>
      </c>
    </row>
    <row r="949" spans="1:19" s="167" customFormat="1" ht="15">
      <c r="A949" s="167" t="s">
        <v>5692</v>
      </c>
      <c r="C949" s="61" t="s">
        <v>12462</v>
      </c>
      <c r="E949" s="61" t="s">
        <v>6988</v>
      </c>
      <c r="F949" s="167" t="s">
        <v>5294</v>
      </c>
      <c r="G949" s="167" t="s">
        <v>5047</v>
      </c>
      <c r="H949" s="62" t="s">
        <v>6317</v>
      </c>
      <c r="I949" s="167" t="s">
        <v>5047</v>
      </c>
      <c r="J949" s="63" t="str">
        <f t="shared" si="83"/>
        <v>IC.PU.170607</v>
      </c>
      <c r="K949" s="61" t="s">
        <v>12175</v>
      </c>
      <c r="L949" s="167" t="str">
        <f t="shared" si="84"/>
        <v xml:space="preserve">  Lary</v>
      </c>
      <c r="M949" s="168" t="str">
        <f t="shared" si="85"/>
        <v>PI.IC.PU.170607.01</v>
      </c>
      <c r="N949" s="168"/>
      <c r="O949" s="168" t="str">
        <f t="shared" si="86"/>
        <v>PH.IC.PU.170607.01</v>
      </c>
      <c r="Q949" s="168" t="str">
        <f t="shared" si="87"/>
        <v>CL.IC.PU.170607.01</v>
      </c>
      <c r="R949" s="167" t="s">
        <v>12465</v>
      </c>
      <c r="S949" s="167">
        <v>726</v>
      </c>
    </row>
    <row r="950" spans="1:19" s="167" customFormat="1" ht="15">
      <c r="A950" s="167" t="s">
        <v>5692</v>
      </c>
      <c r="C950" s="61" t="s">
        <v>12462</v>
      </c>
      <c r="D950" s="167" t="s">
        <v>8285</v>
      </c>
      <c r="E950" s="61" t="s">
        <v>6317</v>
      </c>
      <c r="F950" s="167" t="s">
        <v>5294</v>
      </c>
      <c r="G950" s="167" t="s">
        <v>5048</v>
      </c>
      <c r="H950" s="62" t="s">
        <v>11848</v>
      </c>
      <c r="I950" s="167" t="s">
        <v>5045</v>
      </c>
      <c r="J950" s="63" t="str">
        <f t="shared" si="83"/>
        <v>IC.PU.170701</v>
      </c>
      <c r="K950" s="61" t="s">
        <v>12175</v>
      </c>
      <c r="L950" s="167" t="str">
        <f t="shared" si="84"/>
        <v xml:space="preserve">     Cuff</v>
      </c>
      <c r="M950" s="168" t="str">
        <f t="shared" si="85"/>
        <v>PI.IC.PU.170701.01</v>
      </c>
      <c r="N950" s="168"/>
      <c r="O950" s="168" t="str">
        <f t="shared" si="86"/>
        <v>PH.IC.PU.170701.01</v>
      </c>
      <c r="Q950" s="168" t="str">
        <f t="shared" si="87"/>
        <v>CL.IC.PU.170701.01</v>
      </c>
    </row>
    <row r="951" spans="1:19" s="167" customFormat="1" ht="15">
      <c r="A951" s="167" t="s">
        <v>5692</v>
      </c>
      <c r="C951" s="61" t="s">
        <v>12462</v>
      </c>
      <c r="E951" s="61" t="s">
        <v>6317</v>
      </c>
      <c r="F951" s="167" t="s">
        <v>5294</v>
      </c>
      <c r="G951" s="167" t="s">
        <v>4899</v>
      </c>
      <c r="H951" s="62" t="s">
        <v>12030</v>
      </c>
      <c r="I951" s="167" t="s">
        <v>4900</v>
      </c>
      <c r="J951" s="63" t="str">
        <f t="shared" si="83"/>
        <v>IC.PU.170702</v>
      </c>
      <c r="K951" s="61" t="s">
        <v>12175</v>
      </c>
      <c r="L951" s="167" t="str">
        <f t="shared" si="84"/>
        <v xml:space="preserve">     Cuffless</v>
      </c>
      <c r="M951" s="168" t="str">
        <f t="shared" si="85"/>
        <v>PI.IC.PU.170702.01</v>
      </c>
      <c r="N951" s="168"/>
      <c r="O951" s="168" t="str">
        <f t="shared" si="86"/>
        <v>PH.IC.PU.170702.01</v>
      </c>
      <c r="Q951" s="168" t="str">
        <f t="shared" si="87"/>
        <v>CL.IC.PU.170702.01</v>
      </c>
    </row>
    <row r="952" spans="1:19" s="167" customFormat="1" ht="15">
      <c r="A952" s="167" t="s">
        <v>5692</v>
      </c>
      <c r="C952" s="61" t="s">
        <v>12462</v>
      </c>
      <c r="E952" s="61" t="s">
        <v>6317</v>
      </c>
      <c r="F952" s="167" t="s">
        <v>5294</v>
      </c>
      <c r="G952" s="167" t="s">
        <v>4739</v>
      </c>
      <c r="H952" s="62" t="s">
        <v>12032</v>
      </c>
      <c r="I952" s="167" t="s">
        <v>5062</v>
      </c>
      <c r="J952" s="63" t="str">
        <f t="shared" si="83"/>
        <v>IC.PU.170703</v>
      </c>
      <c r="K952" s="61" t="s">
        <v>12175</v>
      </c>
      <c r="L952" s="167" t="str">
        <f t="shared" si="84"/>
        <v xml:space="preserve">     Fenestrated</v>
      </c>
      <c r="M952" s="168" t="str">
        <f t="shared" si="85"/>
        <v>PI.IC.PU.170703.01</v>
      </c>
      <c r="N952" s="168"/>
      <c r="O952" s="168" t="str">
        <f t="shared" si="86"/>
        <v>PH.IC.PU.170703.01</v>
      </c>
      <c r="Q952" s="168" t="str">
        <f t="shared" si="87"/>
        <v>CL.IC.PU.170703.01</v>
      </c>
    </row>
    <row r="953" spans="1:19" s="167" customFormat="1" ht="15">
      <c r="A953" s="167" t="s">
        <v>5692</v>
      </c>
      <c r="C953" s="61" t="s">
        <v>12462</v>
      </c>
      <c r="E953" s="61" t="s">
        <v>6317</v>
      </c>
      <c r="F953" s="167" t="s">
        <v>5294</v>
      </c>
      <c r="G953" s="167" t="s">
        <v>5063</v>
      </c>
      <c r="H953" s="62" t="s">
        <v>12028</v>
      </c>
      <c r="I953" s="167" t="s">
        <v>5064</v>
      </c>
      <c r="J953" s="63" t="str">
        <f t="shared" si="83"/>
        <v>IC.PU.170704</v>
      </c>
      <c r="K953" s="61" t="s">
        <v>12175</v>
      </c>
      <c r="L953" s="167" t="str">
        <f t="shared" si="84"/>
        <v xml:space="preserve">     Disposable inner cannula</v>
      </c>
      <c r="M953" s="168" t="str">
        <f t="shared" si="85"/>
        <v>PI.IC.PU.170704.01</v>
      </c>
      <c r="N953" s="168"/>
      <c r="O953" s="168" t="str">
        <f t="shared" si="86"/>
        <v>PH.IC.PU.170704.01</v>
      </c>
      <c r="Q953" s="168" t="str">
        <f t="shared" si="87"/>
        <v>CL.IC.PU.170704.01</v>
      </c>
    </row>
    <row r="954" spans="1:19" s="167" customFormat="1" ht="15">
      <c r="A954" s="167" t="s">
        <v>5692</v>
      </c>
      <c r="C954" s="61" t="s">
        <v>12462</v>
      </c>
      <c r="E954" s="61" t="s">
        <v>6317</v>
      </c>
      <c r="F954" s="167" t="s">
        <v>5294</v>
      </c>
      <c r="G954" s="167" t="s">
        <v>5065</v>
      </c>
      <c r="H954" s="62" t="s">
        <v>6291</v>
      </c>
      <c r="I954" s="167" t="s">
        <v>5066</v>
      </c>
      <c r="J954" s="63" t="str">
        <f t="shared" si="83"/>
        <v>IC.PU.170705</v>
      </c>
      <c r="K954" s="61" t="s">
        <v>12175</v>
      </c>
      <c r="L954" s="167" t="str">
        <f t="shared" si="84"/>
        <v xml:space="preserve">  ET Tube</v>
      </c>
      <c r="M954" s="168" t="str">
        <f t="shared" si="85"/>
        <v>PI.IC.PU.170705.01</v>
      </c>
      <c r="N954" s="168"/>
      <c r="O954" s="168" t="str">
        <f t="shared" si="86"/>
        <v>PH.IC.PU.170705.01</v>
      </c>
      <c r="Q954" s="168" t="str">
        <f t="shared" si="87"/>
        <v>CL.IC.PU.170705.01</v>
      </c>
      <c r="R954" s="167" t="s">
        <v>12465</v>
      </c>
      <c r="S954" s="167">
        <v>727</v>
      </c>
    </row>
    <row r="955" spans="1:19" s="167" customFormat="1" ht="15">
      <c r="A955" s="167" t="s">
        <v>5692</v>
      </c>
      <c r="C955" s="61" t="s">
        <v>12462</v>
      </c>
      <c r="E955" s="61" t="s">
        <v>6317</v>
      </c>
      <c r="F955" s="167" t="s">
        <v>5294</v>
      </c>
      <c r="G955" s="167" t="s">
        <v>5067</v>
      </c>
      <c r="H955" s="62" t="s">
        <v>6988</v>
      </c>
      <c r="I955" s="167" t="s">
        <v>5068</v>
      </c>
      <c r="J955" s="63" t="str">
        <f t="shared" si="83"/>
        <v>IC.PU.170706</v>
      </c>
      <c r="K955" s="61" t="s">
        <v>12175</v>
      </c>
      <c r="L955" s="167" t="str">
        <f t="shared" si="84"/>
        <v xml:space="preserve">  Armored</v>
      </c>
      <c r="M955" s="168" t="str">
        <f t="shared" si="85"/>
        <v>PI.IC.PU.170706.01</v>
      </c>
      <c r="N955" s="168"/>
      <c r="O955" s="168" t="str">
        <f t="shared" si="86"/>
        <v>PH.IC.PU.170706.01</v>
      </c>
      <c r="Q955" s="168" t="str">
        <f t="shared" si="87"/>
        <v>CL.IC.PU.170706.01</v>
      </c>
      <c r="R955" s="167" t="s">
        <v>12465</v>
      </c>
      <c r="S955" s="167">
        <v>727</v>
      </c>
    </row>
    <row r="956" spans="1:19" s="167" customFormat="1" ht="15">
      <c r="A956" s="167" t="s">
        <v>5692</v>
      </c>
      <c r="C956" s="61" t="s">
        <v>12462</v>
      </c>
      <c r="E956" s="61" t="s">
        <v>6317</v>
      </c>
      <c r="F956" s="167" t="s">
        <v>5294</v>
      </c>
      <c r="G956" s="167" t="s">
        <v>5069</v>
      </c>
      <c r="H956" s="62" t="s">
        <v>6317</v>
      </c>
      <c r="I956" s="167" t="s">
        <v>5070</v>
      </c>
      <c r="J956" s="63" t="str">
        <f t="shared" si="83"/>
        <v>IC.PU.170707</v>
      </c>
      <c r="K956" s="61" t="s">
        <v>2379</v>
      </c>
      <c r="L956" s="167" t="str">
        <f t="shared" si="84"/>
        <v xml:space="preserve">  Voice Restoration Valve</v>
      </c>
      <c r="M956" s="168" t="str">
        <f t="shared" si="85"/>
        <v>PI.IC.PU.170707.01</v>
      </c>
      <c r="N956" s="168"/>
      <c r="O956" s="168" t="str">
        <f t="shared" si="86"/>
        <v>PH.IC.PU.170707.01</v>
      </c>
      <c r="Q956" s="168" t="str">
        <f t="shared" si="87"/>
        <v>CL.IC.PU.170707.01</v>
      </c>
      <c r="R956" s="167" t="s">
        <v>12465</v>
      </c>
      <c r="S956" s="167">
        <v>727</v>
      </c>
    </row>
    <row r="957" spans="1:19" s="167" customFormat="1" ht="15">
      <c r="A957" s="167" t="s">
        <v>5692</v>
      </c>
      <c r="C957" s="61" t="s">
        <v>12462</v>
      </c>
      <c r="D957" s="167" t="s">
        <v>5071</v>
      </c>
      <c r="E957" s="61" t="s">
        <v>3574</v>
      </c>
      <c r="F957" s="167" t="s">
        <v>5294</v>
      </c>
      <c r="G957" s="167" t="s">
        <v>5072</v>
      </c>
      <c r="H957" s="62" t="s">
        <v>11848</v>
      </c>
      <c r="I957" s="167" t="s">
        <v>10646</v>
      </c>
      <c r="J957" s="63" t="str">
        <f t="shared" si="83"/>
        <v>IC.PU.170801</v>
      </c>
      <c r="K957" s="61" t="s">
        <v>2379</v>
      </c>
      <c r="L957" s="167" t="str">
        <f t="shared" si="84"/>
        <v xml:space="preserve">     Cuff intact</v>
      </c>
      <c r="M957" s="168" t="str">
        <f t="shared" si="85"/>
        <v>PI.IC.PU.170801.01</v>
      </c>
      <c r="N957" s="168"/>
      <c r="O957" s="168" t="str">
        <f t="shared" si="86"/>
        <v>PH.IC.PU.170801.01</v>
      </c>
      <c r="Q957" s="168" t="str">
        <f t="shared" si="87"/>
        <v>CL.IC.PU.170801.01</v>
      </c>
    </row>
    <row r="958" spans="1:19" s="167" customFormat="1" ht="15">
      <c r="A958" s="167" t="s">
        <v>5692</v>
      </c>
      <c r="C958" s="61" t="s">
        <v>12462</v>
      </c>
      <c r="E958" s="61" t="s">
        <v>3574</v>
      </c>
      <c r="F958" s="167" t="s">
        <v>5294</v>
      </c>
      <c r="G958" s="167" t="s">
        <v>5073</v>
      </c>
      <c r="H958" s="62" t="s">
        <v>12030</v>
      </c>
      <c r="I958" s="167" t="s">
        <v>5283</v>
      </c>
      <c r="J958" s="63" t="str">
        <f t="shared" si="83"/>
        <v>IC.PU.170802</v>
      </c>
      <c r="K958" s="61" t="s">
        <v>12175</v>
      </c>
      <c r="L958" s="167" t="str">
        <f t="shared" si="84"/>
        <v xml:space="preserve">     Cuff leak</v>
      </c>
      <c r="M958" s="168" t="str">
        <f t="shared" si="85"/>
        <v>PI.IC.PU.170802.01</v>
      </c>
      <c r="N958" s="168"/>
      <c r="O958" s="168" t="str">
        <f t="shared" si="86"/>
        <v>PH.IC.PU.170802.01</v>
      </c>
      <c r="Q958" s="168" t="str">
        <f t="shared" si="87"/>
        <v>CL.IC.PU.170802.01</v>
      </c>
    </row>
    <row r="959" spans="1:19" s="167" customFormat="1" ht="15">
      <c r="A959" s="167" t="s">
        <v>5692</v>
      </c>
      <c r="C959" s="61" t="s">
        <v>12462</v>
      </c>
      <c r="E959" s="61" t="s">
        <v>3574</v>
      </c>
      <c r="F959" s="167" t="s">
        <v>5294</v>
      </c>
      <c r="G959" s="167" t="s">
        <v>5359</v>
      </c>
      <c r="H959" s="62" t="s">
        <v>12032</v>
      </c>
      <c r="I959" s="167" t="s">
        <v>5435</v>
      </c>
      <c r="J959" s="63" t="str">
        <f t="shared" si="83"/>
        <v>IC.PU.170803</v>
      </c>
      <c r="K959" s="61" t="s">
        <v>12175</v>
      </c>
      <c r="L959" s="167" t="str">
        <f t="shared" si="84"/>
        <v xml:space="preserve">     Cuff air added</v>
      </c>
      <c r="M959" s="168" t="str">
        <f t="shared" si="85"/>
        <v>PI.IC.PU.170803.01</v>
      </c>
      <c r="N959" s="168"/>
      <c r="O959" s="168" t="str">
        <f t="shared" si="86"/>
        <v>PH.IC.PU.170803.01</v>
      </c>
      <c r="Q959" s="168" t="str">
        <f t="shared" si="87"/>
        <v>CL.IC.PU.170803.01</v>
      </c>
    </row>
    <row r="960" spans="1:19" s="167" customFormat="1" ht="15">
      <c r="A960" s="167" t="s">
        <v>5692</v>
      </c>
      <c r="C960" s="61" t="s">
        <v>12462</v>
      </c>
      <c r="E960" s="61" t="s">
        <v>3574</v>
      </c>
      <c r="F960" s="167" t="s">
        <v>5294</v>
      </c>
      <c r="G960" s="167" t="s">
        <v>5360</v>
      </c>
      <c r="H960" s="62" t="s">
        <v>12028</v>
      </c>
      <c r="I960" s="167" t="s">
        <v>5077</v>
      </c>
      <c r="J960" s="63" t="str">
        <f t="shared" si="83"/>
        <v>IC.PU.170804</v>
      </c>
      <c r="K960" s="61" t="s">
        <v>12175</v>
      </c>
      <c r="L960" s="167" t="str">
        <f t="shared" si="84"/>
        <v xml:space="preserve">     Cuff deflated</v>
      </c>
      <c r="M960" s="168" t="str">
        <f t="shared" si="85"/>
        <v>PI.IC.PU.170804.01</v>
      </c>
      <c r="N960" s="168"/>
      <c r="O960" s="168" t="str">
        <f t="shared" si="86"/>
        <v>PH.IC.PU.170804.01</v>
      </c>
      <c r="Q960" s="168" t="str">
        <f t="shared" si="87"/>
        <v>CL.IC.PU.170804.01</v>
      </c>
    </row>
    <row r="961" spans="1:45" s="167" customFormat="1" ht="15">
      <c r="A961" s="167" t="s">
        <v>5692</v>
      </c>
      <c r="C961" s="61" t="s">
        <v>12462</v>
      </c>
      <c r="E961" s="61" t="s">
        <v>3574</v>
      </c>
      <c r="F961" s="167" t="s">
        <v>5294</v>
      </c>
      <c r="G961" s="167" t="s">
        <v>5211</v>
      </c>
      <c r="H961" s="62" t="s">
        <v>6291</v>
      </c>
      <c r="I961" s="167" t="s">
        <v>5212</v>
      </c>
      <c r="J961" s="63" t="str">
        <f t="shared" si="83"/>
        <v>IC.PU.170805</v>
      </c>
      <c r="K961" s="61" t="s">
        <v>12175</v>
      </c>
      <c r="L961" s="167" t="str">
        <f t="shared" si="84"/>
        <v>Cuff reinflated</v>
      </c>
      <c r="M961" s="168" t="str">
        <f t="shared" si="85"/>
        <v>PI.IC.PU.170805.01</v>
      </c>
      <c r="N961" s="168"/>
      <c r="O961" s="168" t="str">
        <f t="shared" si="86"/>
        <v>PH.IC.PU.170805.01</v>
      </c>
      <c r="Q961" s="168" t="str">
        <f t="shared" si="87"/>
        <v>CL.IC.PU.170805.01</v>
      </c>
      <c r="R961" s="167" t="s">
        <v>12465</v>
      </c>
      <c r="S961" s="167">
        <v>315</v>
      </c>
    </row>
    <row r="962" spans="1:45" s="167" customFormat="1" ht="15">
      <c r="A962" s="167" t="s">
        <v>5692</v>
      </c>
      <c r="C962" s="61" t="s">
        <v>12462</v>
      </c>
      <c r="D962" s="167" t="s">
        <v>5213</v>
      </c>
      <c r="E962" s="61" t="s">
        <v>326</v>
      </c>
      <c r="F962" s="167" t="s">
        <v>5294</v>
      </c>
      <c r="G962" s="167" t="s">
        <v>5214</v>
      </c>
      <c r="H962" s="62" t="s">
        <v>11848</v>
      </c>
      <c r="I962" s="167" t="s">
        <v>11861</v>
      </c>
      <c r="J962" s="63" t="str">
        <f>CONCATENATE("IC.PU.",C962,E962,H962)</f>
        <v>IC.PU.170901</v>
      </c>
      <c r="K962" s="61" t="s">
        <v>1</v>
      </c>
      <c r="L962" s="167" t="str">
        <f>G962</f>
        <v xml:space="preserve">     Securement sutured</v>
      </c>
      <c r="M962" s="168" t="str">
        <f>CONCATENATE("PI.",J962,".",K962)</f>
        <v>PI.IC.PU.170901.01</v>
      </c>
      <c r="N962" s="168"/>
      <c r="O962" s="168" t="str">
        <f>CONCATENATE("PH.",J962,".",K962)</f>
        <v>PH.IC.PU.170901.01</v>
      </c>
      <c r="Q962" s="168" t="str">
        <f>CONCATENATE("CL.",J962,".",K962)</f>
        <v>CL.IC.PU.170901.01</v>
      </c>
    </row>
    <row r="963" spans="1:45" s="167" customFormat="1" ht="15">
      <c r="A963" s="167" t="s">
        <v>5692</v>
      </c>
      <c r="C963" s="61" t="s">
        <v>12462</v>
      </c>
      <c r="E963" s="61" t="s">
        <v>326</v>
      </c>
      <c r="F963" s="167" t="s">
        <v>5294</v>
      </c>
      <c r="G963" s="167" t="s">
        <v>5215</v>
      </c>
      <c r="H963" s="62" t="s">
        <v>12030</v>
      </c>
      <c r="I963" s="167" t="s">
        <v>5216</v>
      </c>
      <c r="J963" s="63" t="str">
        <f>CONCATENATE("IC.PU.",C963,E963,H963)</f>
        <v>IC.PU.170902</v>
      </c>
      <c r="K963" s="61" t="s">
        <v>12175</v>
      </c>
      <c r="L963" s="167" t="str">
        <f>G963</f>
        <v xml:space="preserve">     Securement tracheostomy ties</v>
      </c>
      <c r="M963" s="168" t="str">
        <f>CONCATENATE("PI.",J963,".",K963)</f>
        <v>PI.IC.PU.170902.01</v>
      </c>
      <c r="N963" s="168"/>
      <c r="O963" s="168" t="str">
        <f>CONCATENATE("PH.",J963,".",K963)</f>
        <v>PH.IC.PU.170902.01</v>
      </c>
      <c r="Q963" s="168" t="str">
        <f>CONCATENATE("CL.",J963,".",K963)</f>
        <v>CL.IC.PU.170902.01</v>
      </c>
    </row>
    <row r="964" spans="1:45" s="167" customFormat="1" ht="15">
      <c r="A964" s="167" t="s">
        <v>5692</v>
      </c>
      <c r="C964" s="61" t="s">
        <v>12462</v>
      </c>
      <c r="E964" s="61" t="s">
        <v>326</v>
      </c>
      <c r="F964" s="167" t="s">
        <v>5294</v>
      </c>
      <c r="G964" s="167" t="s">
        <v>11858</v>
      </c>
      <c r="H964" s="62" t="s">
        <v>12032</v>
      </c>
      <c r="I964" s="167" t="s">
        <v>11859</v>
      </c>
      <c r="J964" s="63" t="str">
        <f>CONCATENATE("IC.PU.",C964,E964,H964)</f>
        <v>IC.PU.170903</v>
      </c>
      <c r="K964" s="61" t="s">
        <v>12175</v>
      </c>
      <c r="L964" s="167" t="str">
        <f>G964</f>
        <v xml:space="preserve">     Securement device</v>
      </c>
      <c r="M964" s="168" t="str">
        <f>CONCATENATE("PI.",J964,".",K964)</f>
        <v>PI.IC.PU.170903.01</v>
      </c>
      <c r="N964" s="168"/>
      <c r="O964" s="168" t="str">
        <f>CONCATENATE("PH.",J964,".",K964)</f>
        <v>PH.IC.PU.170903.01</v>
      </c>
      <c r="Q964" s="168" t="str">
        <f>CONCATENATE("CL.",J964,".",K964)</f>
        <v>CL.IC.PU.170903.01</v>
      </c>
    </row>
    <row r="965" spans="1:45" s="167" customFormat="1" ht="15">
      <c r="A965" s="167" t="s">
        <v>5692</v>
      </c>
      <c r="C965" s="61" t="s">
        <v>12462</v>
      </c>
      <c r="E965" s="61" t="s">
        <v>326</v>
      </c>
      <c r="F965" s="167" t="s">
        <v>5294</v>
      </c>
      <c r="G965" s="167" t="s">
        <v>4761</v>
      </c>
      <c r="H965" s="62" t="s">
        <v>11</v>
      </c>
      <c r="I965" s="167" t="s">
        <v>4761</v>
      </c>
      <c r="J965" s="63" t="str">
        <f>CONCATENATE("IC.PU.",C965,E965,H965)</f>
        <v>IC.PU.170904</v>
      </c>
      <c r="K965" s="61" t="s">
        <v>12175</v>
      </c>
      <c r="L965" s="167" t="str">
        <f>G965</f>
        <v>None</v>
      </c>
      <c r="M965" s="168" t="str">
        <f>CONCATENATE("PI.",J965,".",K965)</f>
        <v>PI.IC.PU.170904.01</v>
      </c>
      <c r="N965" s="168"/>
      <c r="O965" s="168" t="str">
        <f>CONCATENATE("PH.",J965,".",K965)</f>
        <v>PH.IC.PU.170904.01</v>
      </c>
      <c r="Q965" s="168" t="str">
        <f>CONCATENATE("CL.",J965,".",K965)</f>
        <v>CL.IC.PU.170904.01</v>
      </c>
      <c r="R965" s="167" t="s">
        <v>12465</v>
      </c>
      <c r="S965" s="167">
        <v>732</v>
      </c>
    </row>
    <row r="966" spans="1:45" s="167" customFormat="1" ht="15">
      <c r="A966" s="167" t="s">
        <v>5692</v>
      </c>
      <c r="C966" s="61" t="s">
        <v>12462</v>
      </c>
      <c r="E966" s="61" t="s">
        <v>326</v>
      </c>
      <c r="F966" s="167" t="s">
        <v>5294</v>
      </c>
      <c r="G966" s="167" t="s">
        <v>13863</v>
      </c>
      <c r="H966" s="62" t="s">
        <v>12210</v>
      </c>
      <c r="I966" s="167" t="s">
        <v>11393</v>
      </c>
      <c r="J966" s="63" t="str">
        <f>CONCATENATE("IC.PU.",C966,E966,H966)</f>
        <v>IC.PU.170905</v>
      </c>
      <c r="K966" s="61" t="s">
        <v>12175</v>
      </c>
      <c r="L966" s="167" t="str">
        <f>G966</f>
        <v>Securement changed</v>
      </c>
      <c r="M966" s="168" t="str">
        <f>CONCATENATE("PI.",J966,".",K966)</f>
        <v>PI.IC.PU.170905.01</v>
      </c>
      <c r="N966" s="168"/>
      <c r="O966" s="168" t="str">
        <f>CONCATENATE("PH.",J966,".",K966)</f>
        <v>PH.IC.PU.170905.01</v>
      </c>
      <c r="Q966" s="168" t="str">
        <f>CONCATENATE("CL.",J966,".",K966)</f>
        <v>CL.IC.PU.170905.01</v>
      </c>
      <c r="AN966" s="167" t="s">
        <v>12773</v>
      </c>
      <c r="AO966" s="167">
        <v>1513</v>
      </c>
    </row>
    <row r="967" spans="1:45" s="167" customFormat="1" ht="15">
      <c r="A967" s="167" t="s">
        <v>5692</v>
      </c>
      <c r="C967" s="61" t="s">
        <v>12462</v>
      </c>
      <c r="D967" s="167" t="s">
        <v>13860</v>
      </c>
      <c r="E967" s="61" t="s">
        <v>11829</v>
      </c>
      <c r="F967" s="167" t="s">
        <v>13861</v>
      </c>
      <c r="G967" s="167" t="s">
        <v>2436</v>
      </c>
      <c r="H967" s="62" t="s">
        <v>11848</v>
      </c>
      <c r="J967" s="63" t="str">
        <f t="shared" si="83"/>
        <v>IC.PU.171001</v>
      </c>
      <c r="K967" s="61" t="s">
        <v>2379</v>
      </c>
      <c r="L967" s="167" t="str">
        <f t="shared" si="84"/>
        <v>Disposable inner cannula changed</v>
      </c>
      <c r="M967" s="168" t="str">
        <f t="shared" si="85"/>
        <v>PI.IC.PU.171001.01</v>
      </c>
      <c r="N967" s="168"/>
      <c r="O967" s="168" t="str">
        <f t="shared" si="86"/>
        <v>PH.IC.PU.171001.01</v>
      </c>
      <c r="Q967" s="168" t="str">
        <f t="shared" si="87"/>
        <v>CL.IC.PU.171001.01</v>
      </c>
      <c r="AN967" s="167" t="s">
        <v>12773</v>
      </c>
      <c r="AO967" s="167">
        <v>1512</v>
      </c>
    </row>
    <row r="968" spans="1:45" s="167" customFormat="1" ht="15">
      <c r="A968" s="167" t="s">
        <v>5692</v>
      </c>
      <c r="C968" s="61" t="s">
        <v>12462</v>
      </c>
      <c r="E968" s="61" t="s">
        <v>11829</v>
      </c>
      <c r="F968" s="167" t="s">
        <v>13861</v>
      </c>
      <c r="G968" s="167" t="s">
        <v>2437</v>
      </c>
      <c r="H968" s="62" t="s">
        <v>12030</v>
      </c>
      <c r="J968" s="63" t="str">
        <f t="shared" si="83"/>
        <v>IC.PU.171002</v>
      </c>
      <c r="K968" s="61" t="s">
        <v>12175</v>
      </c>
      <c r="L968" s="167" t="str">
        <f t="shared" si="84"/>
        <v>Non-disposable inner cannula cleaned and replaced</v>
      </c>
      <c r="M968" s="168" t="str">
        <f t="shared" si="85"/>
        <v>PI.IC.PU.171002.01</v>
      </c>
      <c r="N968" s="168"/>
      <c r="O968" s="168" t="str">
        <f t="shared" si="86"/>
        <v>PH.IC.PU.171002.01</v>
      </c>
      <c r="Q968" s="168" t="str">
        <f t="shared" si="87"/>
        <v>CL.IC.PU.171002.01</v>
      </c>
      <c r="AN968" s="167" t="s">
        <v>12773</v>
      </c>
      <c r="AO968" s="167">
        <v>1512</v>
      </c>
    </row>
    <row r="969" spans="1:45" s="167" customFormat="1" ht="15">
      <c r="A969" s="167" t="s">
        <v>5692</v>
      </c>
      <c r="C969" s="61" t="s">
        <v>12462</v>
      </c>
      <c r="E969" s="61" t="s">
        <v>11829</v>
      </c>
      <c r="F969" s="167" t="s">
        <v>13861</v>
      </c>
      <c r="G969" s="167" t="s">
        <v>13862</v>
      </c>
      <c r="H969" s="62" t="s">
        <v>12032</v>
      </c>
      <c r="J969" s="63" t="str">
        <f t="shared" si="83"/>
        <v>IC.PU.171003</v>
      </c>
      <c r="K969" s="61" t="s">
        <v>12175</v>
      </c>
      <c r="L969" s="167" t="str">
        <f t="shared" si="84"/>
        <v>Outer cannula and stoma cleansed</v>
      </c>
      <c r="M969" s="168" t="str">
        <f t="shared" si="85"/>
        <v>PI.IC.PU.171003.01</v>
      </c>
      <c r="N969" s="168"/>
      <c r="O969" s="168" t="str">
        <f t="shared" si="86"/>
        <v>PH.IC.PU.171003.01</v>
      </c>
      <c r="Q969" s="168" t="str">
        <f t="shared" si="87"/>
        <v>CL.IC.PU.171003.01</v>
      </c>
      <c r="AN969" s="167" t="s">
        <v>12773</v>
      </c>
      <c r="AO969" s="167">
        <v>1512</v>
      </c>
    </row>
    <row r="970" spans="1:45" s="138" customFormat="1" ht="15">
      <c r="A970" s="138" t="s">
        <v>5692</v>
      </c>
      <c r="C970" s="150" t="s">
        <v>11561</v>
      </c>
      <c r="D970" s="138" t="s">
        <v>8155</v>
      </c>
      <c r="E970" s="150" t="s">
        <v>12099</v>
      </c>
      <c r="F970" s="138" t="s">
        <v>14126</v>
      </c>
      <c r="G970" s="138" t="s">
        <v>14128</v>
      </c>
      <c r="H970" s="151" t="s">
        <v>11848</v>
      </c>
      <c r="J970" s="152" t="str">
        <f>CONCATENATE("IC.PU.",C970,E970,H970)</f>
        <v>IC.PU.171101</v>
      </c>
      <c r="K970" s="150" t="s">
        <v>11848</v>
      </c>
      <c r="L970" s="138" t="str">
        <f>G970</f>
        <v>Trach insertion date (specify:)</v>
      </c>
      <c r="M970" s="153" t="str">
        <f>CONCATENATE("PI.",J970,".",K970)</f>
        <v>PI.IC.PU.171101.01</v>
      </c>
      <c r="O970" s="153" t="str">
        <f>CONCATENATE("PH.",J970,".",K970)</f>
        <v>PH.IC.PU.171101.01</v>
      </c>
      <c r="Q970" s="153" t="str">
        <f>CONCATENATE("CL.",J970,".",K970)</f>
        <v>CL.IC.PU.171101.01</v>
      </c>
      <c r="AP970" s="138" t="s">
        <v>12773</v>
      </c>
      <c r="AQ970" s="138">
        <v>1539</v>
      </c>
      <c r="AR970" s="138" t="s">
        <v>12773</v>
      </c>
      <c r="AS970" s="138">
        <v>1755</v>
      </c>
    </row>
    <row r="971" spans="1:45" s="167" customFormat="1" ht="15">
      <c r="A971" s="167" t="s">
        <v>5692</v>
      </c>
      <c r="B971" s="167" t="s">
        <v>5217</v>
      </c>
      <c r="C971" s="61" t="s">
        <v>12602</v>
      </c>
      <c r="D971" s="167" t="s">
        <v>5218</v>
      </c>
      <c r="E971" s="61" t="s">
        <v>12175</v>
      </c>
      <c r="F971" s="167" t="s">
        <v>5219</v>
      </c>
      <c r="G971" s="167" t="s">
        <v>5081</v>
      </c>
      <c r="H971" s="62" t="s">
        <v>11848</v>
      </c>
      <c r="I971" s="167" t="s">
        <v>5081</v>
      </c>
      <c r="J971" s="63" t="str">
        <f t="shared" si="83"/>
        <v>IC.PU.180101</v>
      </c>
      <c r="K971" s="61" t="s">
        <v>12175</v>
      </c>
      <c r="L971" s="167" t="str">
        <f t="shared" si="84"/>
        <v>Hypotensive</v>
      </c>
      <c r="M971" s="168" t="str">
        <f t="shared" si="85"/>
        <v>PI.IC.PU.180101.01</v>
      </c>
      <c r="N971" s="168"/>
      <c r="O971" s="168" t="str">
        <f t="shared" si="86"/>
        <v>PH.IC.PU.180101.01</v>
      </c>
      <c r="Q971" s="168" t="str">
        <f t="shared" si="87"/>
        <v>CL.IC.PU.180101.01</v>
      </c>
    </row>
    <row r="972" spans="1:45" s="167" customFormat="1" ht="15">
      <c r="A972" s="167" t="s">
        <v>5692</v>
      </c>
      <c r="C972" s="61" t="s">
        <v>12602</v>
      </c>
      <c r="E972" s="61" t="s">
        <v>12175</v>
      </c>
      <c r="F972" s="167" t="s">
        <v>5219</v>
      </c>
      <c r="G972" s="167" t="s">
        <v>5082</v>
      </c>
      <c r="H972" s="62" t="s">
        <v>12030</v>
      </c>
      <c r="I972" s="167" t="s">
        <v>7979</v>
      </c>
      <c r="J972" s="63" t="str">
        <f t="shared" si="83"/>
        <v>IC.PU.180102</v>
      </c>
      <c r="K972" s="61" t="s">
        <v>12175</v>
      </c>
      <c r="L972" s="167" t="str">
        <f t="shared" si="84"/>
        <v>Physiologic instability</v>
      </c>
      <c r="M972" s="168" t="str">
        <f t="shared" si="85"/>
        <v>PI.IC.PU.180102.01</v>
      </c>
      <c r="N972" s="168"/>
      <c r="O972" s="168" t="str">
        <f t="shared" si="86"/>
        <v>PH.IC.PU.180102.01</v>
      </c>
      <c r="Q972" s="168" t="str">
        <f t="shared" si="87"/>
        <v>CL.IC.PU.180102.01</v>
      </c>
    </row>
    <row r="973" spans="1:45" s="167" customFormat="1" ht="15">
      <c r="A973" s="167" t="s">
        <v>5692</v>
      </c>
      <c r="C973" s="61" t="s">
        <v>12602</v>
      </c>
      <c r="E973" s="61" t="s">
        <v>12175</v>
      </c>
      <c r="F973" s="167" t="s">
        <v>5219</v>
      </c>
      <c r="G973" s="167" t="s">
        <v>5083</v>
      </c>
      <c r="H973" s="62" t="s">
        <v>12032</v>
      </c>
      <c r="I973" s="167" t="s">
        <v>5084</v>
      </c>
      <c r="J973" s="63" t="str">
        <f t="shared" si="83"/>
        <v>IC.PU.180103</v>
      </c>
      <c r="K973" s="61" t="s">
        <v>12175</v>
      </c>
      <c r="L973" s="167" t="str">
        <f t="shared" si="84"/>
        <v>Low Cardiac Index</v>
      </c>
      <c r="M973" s="168" t="str">
        <f t="shared" si="85"/>
        <v>PI.IC.PU.180103.01</v>
      </c>
      <c r="N973" s="168"/>
      <c r="O973" s="168" t="str">
        <f t="shared" si="86"/>
        <v>PH.IC.PU.180103.01</v>
      </c>
      <c r="Q973" s="168" t="str">
        <f t="shared" si="87"/>
        <v>CL.IC.PU.180103.01</v>
      </c>
    </row>
    <row r="974" spans="1:45" s="167" customFormat="1" ht="15">
      <c r="A974" s="167" t="s">
        <v>5692</v>
      </c>
      <c r="C974" s="61" t="s">
        <v>12602</v>
      </c>
      <c r="E974" s="61" t="s">
        <v>12175</v>
      </c>
      <c r="F974" s="167" t="s">
        <v>5219</v>
      </c>
      <c r="G974" s="167" t="s">
        <v>5085</v>
      </c>
      <c r="H974" s="62" t="s">
        <v>12028</v>
      </c>
      <c r="I974" s="167" t="s">
        <v>5086</v>
      </c>
      <c r="J974" s="63" t="str">
        <f t="shared" si="83"/>
        <v>IC.PU.180104</v>
      </c>
      <c r="K974" s="61" t="s">
        <v>12175</v>
      </c>
      <c r="L974" s="167" t="str">
        <f t="shared" si="84"/>
        <v xml:space="preserve">Order not to elevate HOB </v>
      </c>
      <c r="M974" s="168" t="str">
        <f t="shared" si="85"/>
        <v>PI.IC.PU.180104.01</v>
      </c>
      <c r="N974" s="168"/>
      <c r="O974" s="168" t="str">
        <f t="shared" si="86"/>
        <v>PH.IC.PU.180104.01</v>
      </c>
      <c r="Q974" s="168" t="str">
        <f t="shared" si="87"/>
        <v>CL.IC.PU.180104.01</v>
      </c>
    </row>
    <row r="975" spans="1:45" s="167" customFormat="1" ht="15">
      <c r="A975" s="167" t="s">
        <v>5692</v>
      </c>
      <c r="C975" s="61" t="s">
        <v>12602</v>
      </c>
      <c r="E975" s="61" t="s">
        <v>12175</v>
      </c>
      <c r="F975" s="167" t="s">
        <v>5219</v>
      </c>
      <c r="G975" s="167" t="s">
        <v>5087</v>
      </c>
      <c r="H975" s="62" t="s">
        <v>12210</v>
      </c>
      <c r="I975" s="167" t="s">
        <v>8181</v>
      </c>
      <c r="J975" s="63" t="str">
        <f t="shared" si="83"/>
        <v>IC.PU.180105</v>
      </c>
      <c r="K975" s="61" t="s">
        <v>12175</v>
      </c>
      <c r="L975" s="167" t="str">
        <f t="shared" si="84"/>
        <v>Procedure with HOB elevated inappropriate</v>
      </c>
      <c r="M975" s="168" t="str">
        <f t="shared" si="85"/>
        <v>PI.IC.PU.180105.01</v>
      </c>
      <c r="N975" s="168"/>
      <c r="O975" s="168" t="str">
        <f t="shared" si="86"/>
        <v>PH.IC.PU.180105.01</v>
      </c>
      <c r="Q975" s="168" t="str">
        <f t="shared" si="87"/>
        <v>CL.IC.PU.180105.01</v>
      </c>
    </row>
    <row r="976" spans="1:45" s="167" customFormat="1" ht="15">
      <c r="A976" s="167" t="s">
        <v>5692</v>
      </c>
      <c r="C976" s="61" t="s">
        <v>12602</v>
      </c>
      <c r="E976" s="61" t="s">
        <v>12175</v>
      </c>
      <c r="F976" s="167" t="s">
        <v>5219</v>
      </c>
      <c r="G976" s="167" t="s">
        <v>5088</v>
      </c>
      <c r="H976" s="62" t="s">
        <v>12212</v>
      </c>
      <c r="I976" s="167" t="s">
        <v>12221</v>
      </c>
      <c r="J976" s="63" t="str">
        <f t="shared" si="83"/>
        <v>IC.PU.180106</v>
      </c>
      <c r="K976" s="61" t="s">
        <v>12175</v>
      </c>
      <c r="L976" s="167" t="str">
        <f t="shared" si="84"/>
        <v>Prone positioning</v>
      </c>
      <c r="M976" s="168" t="str">
        <f t="shared" si="85"/>
        <v>PI.IC.PU.180106.01</v>
      </c>
      <c r="N976" s="168"/>
      <c r="O976" s="168" t="str">
        <f t="shared" si="86"/>
        <v>PH.IC.PU.180106.01</v>
      </c>
      <c r="Q976" s="168" t="str">
        <f t="shared" si="87"/>
        <v>CL.IC.PU.180106.01</v>
      </c>
    </row>
    <row r="977" spans="1:35" s="167" customFormat="1" ht="15">
      <c r="A977" s="167" t="s">
        <v>5692</v>
      </c>
      <c r="C977" s="61" t="s">
        <v>12602</v>
      </c>
      <c r="E977" s="61" t="s">
        <v>12175</v>
      </c>
      <c r="F977" s="167" t="s">
        <v>5219</v>
      </c>
      <c r="G977" s="167" t="s">
        <v>5376</v>
      </c>
      <c r="H977" s="62" t="s">
        <v>6317</v>
      </c>
      <c r="I977" s="167" t="s">
        <v>5377</v>
      </c>
      <c r="J977" s="63" t="str">
        <f t="shared" si="83"/>
        <v>IC.PU.180107</v>
      </c>
      <c r="K977" s="61" t="s">
        <v>12175</v>
      </c>
      <c r="L977" s="167" t="str">
        <f t="shared" si="84"/>
        <v>Patient refuses</v>
      </c>
      <c r="M977" s="168" t="str">
        <f t="shared" si="85"/>
        <v>PI.IC.PU.180107.01</v>
      </c>
      <c r="N977" s="168"/>
      <c r="O977" s="168" t="str">
        <f t="shared" si="86"/>
        <v>PH.IC.PU.180107.01</v>
      </c>
      <c r="Q977" s="168" t="str">
        <f t="shared" si="87"/>
        <v>CL.IC.PU.180107.01</v>
      </c>
      <c r="R977" s="167" t="s">
        <v>12465</v>
      </c>
      <c r="S977" s="167">
        <v>317</v>
      </c>
    </row>
    <row r="978" spans="1:35" s="167" customFormat="1" ht="15">
      <c r="A978" s="167" t="s">
        <v>5692</v>
      </c>
      <c r="C978" s="61" t="s">
        <v>12602</v>
      </c>
      <c r="E978" s="61" t="s">
        <v>2379</v>
      </c>
      <c r="F978" s="167" t="s">
        <v>5219</v>
      </c>
      <c r="G978" s="167" t="s">
        <v>5234</v>
      </c>
      <c r="H978" s="62" t="s">
        <v>3574</v>
      </c>
      <c r="I978" s="167" t="s">
        <v>8842</v>
      </c>
      <c r="J978" s="63" t="str">
        <f>CONCATENATE("IC.PU.",C978,E978,H978)</f>
        <v>IC.PU.180108</v>
      </c>
      <c r="K978" s="61" t="s">
        <v>12080</v>
      </c>
      <c r="L978" s="167" t="str">
        <f>G978</f>
        <v>Other:  specify</v>
      </c>
      <c r="M978" s="168" t="str">
        <f>CONCATENATE("PI.",J978,".",K978)</f>
        <v>PI.IC.PU.180108.01</v>
      </c>
      <c r="N978" s="168"/>
      <c r="O978" s="168" t="str">
        <f>CONCATENATE("PH.",J978,".",K978)</f>
        <v>PH.IC.PU.180108.01</v>
      </c>
      <c r="Q978" s="168" t="str">
        <f>CONCATENATE("CL.",J978,".",K978)</f>
        <v>CL.IC.PU.180108.01</v>
      </c>
      <c r="R978" s="167" t="s">
        <v>12465</v>
      </c>
      <c r="S978" s="167">
        <v>317</v>
      </c>
    </row>
    <row r="979" spans="1:35" s="167" customFormat="1" ht="15">
      <c r="A979" s="167" t="s">
        <v>5692</v>
      </c>
      <c r="C979" s="61" t="s">
        <v>12602</v>
      </c>
      <c r="E979" s="61" t="s">
        <v>86</v>
      </c>
      <c r="F979" s="167" t="s">
        <v>5219</v>
      </c>
      <c r="G979" s="167" t="s">
        <v>2452</v>
      </c>
      <c r="H979" s="62" t="s">
        <v>2453</v>
      </c>
      <c r="I979" s="167" t="s">
        <v>2341</v>
      </c>
      <c r="J979" s="63" t="str">
        <f>CONCATENATE("IC.PU.",C979,E979,H979)</f>
        <v>IC.PU.180109</v>
      </c>
      <c r="K979" s="61" t="s">
        <v>1</v>
      </c>
      <c r="L979" s="167" t="str">
        <f>G979</f>
        <v>Not Applicable</v>
      </c>
      <c r="M979" s="168" t="str">
        <f>CONCATENATE("PI.",J979,".",K979)</f>
        <v>PI.IC.PU.180109.01</v>
      </c>
      <c r="N979" s="168"/>
      <c r="O979" s="168" t="str">
        <f>CONCATENATE("PH.",J979,".",K979)</f>
        <v>PH.IC.PU.180109.01</v>
      </c>
      <c r="Q979" s="168" t="str">
        <f>CONCATENATE("CL.",J979,".",K979)</f>
        <v>CL.IC.PU.180109.01</v>
      </c>
      <c r="X979" s="167" t="s">
        <v>1706</v>
      </c>
      <c r="Y979" s="167">
        <v>994</v>
      </c>
    </row>
    <row r="980" spans="1:35" s="167" customFormat="1" ht="30">
      <c r="A980" s="167" t="s">
        <v>5692</v>
      </c>
      <c r="C980" s="61" t="s">
        <v>12602</v>
      </c>
      <c r="E980" s="61" t="s">
        <v>2379</v>
      </c>
      <c r="F980" s="167" t="s">
        <v>5219</v>
      </c>
      <c r="G980" s="155" t="s">
        <v>13485</v>
      </c>
      <c r="H980" s="62" t="s">
        <v>11829</v>
      </c>
      <c r="J980" s="63" t="str">
        <f t="shared" si="83"/>
        <v>IC.PU.180110</v>
      </c>
      <c r="K980" s="61" t="s">
        <v>12175</v>
      </c>
      <c r="L980" s="167" t="str">
        <f t="shared" si="84"/>
        <v>HOB elevated &gt; 30 degrees contraindicated</v>
      </c>
      <c r="M980" s="168" t="str">
        <f t="shared" si="85"/>
        <v>PI.IC.PU.180110.01</v>
      </c>
      <c r="N980" s="168"/>
      <c r="O980" s="168" t="str">
        <f t="shared" si="86"/>
        <v>PH.IC.PU.180110.01</v>
      </c>
      <c r="Q980" s="168" t="str">
        <f t="shared" si="87"/>
        <v>CL.IC.PU.180110.01</v>
      </c>
      <c r="AF980" s="167" t="s">
        <v>12773</v>
      </c>
      <c r="AG980" s="167">
        <v>1406</v>
      </c>
    </row>
    <row r="981" spans="1:35" s="167" customFormat="1" ht="15">
      <c r="A981" s="167" t="s">
        <v>5692</v>
      </c>
      <c r="C981" s="61" t="s">
        <v>12602</v>
      </c>
      <c r="D981" s="167" t="s">
        <v>5235</v>
      </c>
      <c r="E981" s="61" t="s">
        <v>12430</v>
      </c>
      <c r="F981" s="167" t="s">
        <v>5236</v>
      </c>
      <c r="G981" s="167" t="s">
        <v>5237</v>
      </c>
      <c r="H981" s="62" t="s">
        <v>11848</v>
      </c>
      <c r="I981" s="167" t="s">
        <v>5238</v>
      </c>
      <c r="J981" s="63" t="str">
        <f t="shared" si="83"/>
        <v>IC.PU.180201</v>
      </c>
      <c r="K981" s="61" t="s">
        <v>12175</v>
      </c>
      <c r="L981" s="167" t="str">
        <f t="shared" si="84"/>
        <v xml:space="preserve">HOB now elevated &gt; 30 degrees </v>
      </c>
      <c r="M981" s="168" t="str">
        <f t="shared" si="85"/>
        <v>PI.IC.PU.180201.01</v>
      </c>
      <c r="N981" s="168"/>
      <c r="O981" s="168" t="str">
        <f t="shared" si="86"/>
        <v>PH.IC.PU.180201.01</v>
      </c>
      <c r="Q981" s="168" t="str">
        <f t="shared" si="87"/>
        <v>CL.IC.PU.180201.01</v>
      </c>
    </row>
    <row r="982" spans="1:35" s="167" customFormat="1" ht="15">
      <c r="A982" s="167" t="s">
        <v>5692</v>
      </c>
      <c r="C982" s="61" t="s">
        <v>12602</v>
      </c>
      <c r="E982" s="61" t="s">
        <v>12430</v>
      </c>
      <c r="F982" s="167" t="s">
        <v>5236</v>
      </c>
      <c r="G982" s="167" t="s">
        <v>5242</v>
      </c>
      <c r="H982" s="62" t="s">
        <v>12030</v>
      </c>
      <c r="I982" s="167" t="s">
        <v>9265</v>
      </c>
      <c r="J982" s="63" t="str">
        <f t="shared" si="83"/>
        <v>IC.PU.180202</v>
      </c>
      <c r="K982" s="61" t="s">
        <v>12175</v>
      </c>
      <c r="L982" s="167" t="str">
        <f t="shared" si="84"/>
        <v>HOB now at &lt; 30 degrees elevation</v>
      </c>
      <c r="M982" s="168" t="str">
        <f t="shared" si="85"/>
        <v>PI.IC.PU.180202.01</v>
      </c>
      <c r="N982" s="168"/>
      <c r="O982" s="168" t="str">
        <f t="shared" si="86"/>
        <v>PH.IC.PU.180202.01</v>
      </c>
      <c r="Q982" s="168" t="str">
        <f t="shared" si="87"/>
        <v>CL.IC.PU.180202.01</v>
      </c>
    </row>
    <row r="983" spans="1:35" s="167" customFormat="1" ht="15">
      <c r="A983" s="167" t="s">
        <v>5692</v>
      </c>
      <c r="C983" s="61" t="s">
        <v>12602</v>
      </c>
      <c r="E983" s="61" t="s">
        <v>12430</v>
      </c>
      <c r="F983" s="167" t="s">
        <v>5236</v>
      </c>
      <c r="G983" s="167" t="s">
        <v>5243</v>
      </c>
      <c r="H983" s="62" t="s">
        <v>12032</v>
      </c>
      <c r="I983" s="167" t="s">
        <v>5102</v>
      </c>
      <c r="J983" s="63" t="str">
        <f t="shared" si="83"/>
        <v>IC.PU.180203</v>
      </c>
      <c r="K983" s="61" t="s">
        <v>12175</v>
      </c>
      <c r="L983" s="167" t="str">
        <f t="shared" si="84"/>
        <v>HOB flat</v>
      </c>
      <c r="M983" s="168" t="str">
        <f t="shared" si="85"/>
        <v>PI.IC.PU.180203.01</v>
      </c>
      <c r="N983" s="168"/>
      <c r="O983" s="168" t="str">
        <f t="shared" si="86"/>
        <v>PH.IC.PU.180203.01</v>
      </c>
      <c r="Q983" s="168" t="str">
        <f t="shared" si="87"/>
        <v>CL.IC.PU.180203.01</v>
      </c>
    </row>
    <row r="984" spans="1:35" s="167" customFormat="1" ht="15">
      <c r="A984" s="167" t="s">
        <v>5692</v>
      </c>
      <c r="C984" s="61" t="s">
        <v>12602</v>
      </c>
      <c r="D984" s="167" t="s">
        <v>5103</v>
      </c>
      <c r="E984" s="61" t="s">
        <v>12185</v>
      </c>
      <c r="F984" s="167" t="s">
        <v>5104</v>
      </c>
      <c r="G984" s="167" t="s">
        <v>5245</v>
      </c>
      <c r="H984" s="62" t="s">
        <v>11848</v>
      </c>
      <c r="I984" s="167" t="s">
        <v>9314</v>
      </c>
      <c r="J984" s="63" t="str">
        <f t="shared" si="83"/>
        <v>IC.PU.180301</v>
      </c>
      <c r="K984" s="61" t="s">
        <v>12175</v>
      </c>
      <c r="L984" s="167" t="str">
        <f t="shared" si="84"/>
        <v>Oral care done (every 2-4 hours)</v>
      </c>
      <c r="M984" s="168" t="str">
        <f t="shared" si="85"/>
        <v>PI.IC.PU.180301.01</v>
      </c>
      <c r="N984" s="168"/>
      <c r="O984" s="168" t="str">
        <f t="shared" si="86"/>
        <v>PH.IC.PU.180301.01</v>
      </c>
      <c r="Q984" s="168" t="str">
        <f t="shared" si="87"/>
        <v>CL.IC.PU.180301.01</v>
      </c>
    </row>
    <row r="985" spans="1:35" s="167" customFormat="1" ht="15">
      <c r="A985" s="167" t="s">
        <v>5692</v>
      </c>
      <c r="C985" s="61" t="s">
        <v>12602</v>
      </c>
      <c r="E985" s="61" t="s">
        <v>12185</v>
      </c>
      <c r="F985" s="167" t="s">
        <v>5104</v>
      </c>
      <c r="G985" s="167" t="s">
        <v>5105</v>
      </c>
      <c r="H985" s="62" t="s">
        <v>12030</v>
      </c>
      <c r="I985" s="167" t="s">
        <v>5106</v>
      </c>
      <c r="J985" s="63" t="str">
        <f t="shared" si="83"/>
        <v>IC.PU.180302</v>
      </c>
      <c r="K985" s="61" t="s">
        <v>12175</v>
      </c>
      <c r="L985" s="167" t="str">
        <f t="shared" si="84"/>
        <v>Teeth, gums &amp; oral cavity brush (every 12 hours)</v>
      </c>
      <c r="M985" s="168" t="str">
        <f t="shared" si="85"/>
        <v>PI.IC.PU.180302.01</v>
      </c>
      <c r="N985" s="168"/>
      <c r="O985" s="168" t="str">
        <f t="shared" si="86"/>
        <v>PH.IC.PU.180302.01</v>
      </c>
      <c r="Q985" s="168" t="str">
        <f t="shared" si="87"/>
        <v>CL.IC.PU.180302.01</v>
      </c>
    </row>
    <row r="986" spans="1:35" s="167" customFormat="1" ht="15">
      <c r="A986" s="167" t="s">
        <v>5692</v>
      </c>
      <c r="C986" s="61" t="s">
        <v>12602</v>
      </c>
      <c r="E986" s="61" t="s">
        <v>12185</v>
      </c>
      <c r="F986" s="156" t="s">
        <v>9836</v>
      </c>
      <c r="G986" s="167" t="s">
        <v>5393</v>
      </c>
      <c r="H986" s="62" t="s">
        <v>12032</v>
      </c>
      <c r="I986" s="167" t="s">
        <v>5394</v>
      </c>
      <c r="J986" s="63" t="str">
        <f t="shared" si="83"/>
        <v>IC.PU.180303</v>
      </c>
      <c r="K986" s="61" t="s">
        <v>12175</v>
      </c>
      <c r="L986" s="167" t="str">
        <f t="shared" si="84"/>
        <v>Subglottic suction done</v>
      </c>
      <c r="M986" s="168" t="str">
        <f t="shared" si="85"/>
        <v>PI.IC.PU.180303.01</v>
      </c>
      <c r="N986" s="168"/>
      <c r="O986" s="168" t="str">
        <f t="shared" si="86"/>
        <v>PH.IC.PU.180303.01</v>
      </c>
      <c r="Q986" s="168" t="str">
        <f t="shared" si="87"/>
        <v>CL.IC.PU.180303.01</v>
      </c>
    </row>
    <row r="987" spans="1:35" s="167" customFormat="1" ht="15">
      <c r="A987" s="167" t="s">
        <v>5692</v>
      </c>
      <c r="C987" s="61" t="s">
        <v>12821</v>
      </c>
      <c r="E987" s="61" t="s">
        <v>12917</v>
      </c>
      <c r="F987" s="167" t="s">
        <v>5104</v>
      </c>
      <c r="G987" s="167" t="s">
        <v>13132</v>
      </c>
      <c r="H987" s="62" t="s">
        <v>12028</v>
      </c>
      <c r="I987" s="167" t="s">
        <v>5132</v>
      </c>
      <c r="J987" s="63" t="str">
        <f>CONCATENATE("IC.PU.",C987,E987,H987)</f>
        <v>IC.PU.180304</v>
      </c>
      <c r="K987" s="61" t="s">
        <v>13277</v>
      </c>
      <c r="L987" s="167" t="str">
        <f>G987</f>
        <v>Oral care contraindicated by MD order</v>
      </c>
      <c r="M987" s="168" t="str">
        <f>CONCATENATE("PI.",J987,".",K987)</f>
        <v>PI.IC.PU.180304.01</v>
      </c>
      <c r="N987" s="168"/>
      <c r="O987" s="168" t="str">
        <f>CONCATENATE("PH.",J987,".",K987)</f>
        <v>PH.IC.PU.180304.01</v>
      </c>
      <c r="Q987" s="168" t="str">
        <f>CONCATENATE("CL.",J987,".",K987)</f>
        <v>CL.IC.PU.180304.01</v>
      </c>
    </row>
    <row r="988" spans="1:35" s="167" customFormat="1" ht="15">
      <c r="A988" s="167" t="s">
        <v>5692</v>
      </c>
      <c r="C988" s="61" t="s">
        <v>12602</v>
      </c>
      <c r="E988" s="61" t="s">
        <v>12185</v>
      </c>
      <c r="F988" s="167" t="s">
        <v>5104</v>
      </c>
      <c r="G988" s="167" t="s">
        <v>253</v>
      </c>
      <c r="H988" s="62" t="s">
        <v>499</v>
      </c>
      <c r="J988" s="63" t="str">
        <f>CONCATENATE("IC.PU.",C988,E988,H988)</f>
        <v>IC.PU.180305</v>
      </c>
      <c r="K988" s="61" t="s">
        <v>12175</v>
      </c>
      <c r="L988" s="167" t="str">
        <f>G988</f>
        <v>Oral care with Chlorhexidine</v>
      </c>
      <c r="M988" s="168" t="str">
        <f>CONCATENATE("PI.",J988,".",K988)</f>
        <v>PI.IC.PU.180305.01</v>
      </c>
      <c r="N988" s="168"/>
      <c r="O988" s="168" t="str">
        <f>CONCATENATE("PH.",J988,".",K988)</f>
        <v>PH.IC.PU.180305.01</v>
      </c>
      <c r="Q988" s="168" t="str">
        <f>CONCATENATE("CL.",J988,".",K988)</f>
        <v>CL.IC.PU.180305.01</v>
      </c>
      <c r="AD988" s="167" t="s">
        <v>88</v>
      </c>
      <c r="AE988" s="167">
        <v>1181</v>
      </c>
    </row>
    <row r="989" spans="1:35" s="167" customFormat="1" ht="15">
      <c r="A989" s="167" t="s">
        <v>5692</v>
      </c>
      <c r="C989" s="61" t="s">
        <v>12602</v>
      </c>
      <c r="E989" s="61" t="s">
        <v>12185</v>
      </c>
      <c r="F989" s="167" t="s">
        <v>5104</v>
      </c>
      <c r="G989" s="167" t="s">
        <v>13708</v>
      </c>
      <c r="H989" s="62" t="s">
        <v>12212</v>
      </c>
      <c r="J989" s="63" t="str">
        <f t="shared" ref="J989:J1068" si="88">CONCATENATE("IC.PU.",C989,E989,H989)</f>
        <v>IC.PU.180306</v>
      </c>
      <c r="K989" s="61" t="s">
        <v>12175</v>
      </c>
      <c r="L989" s="167" t="str">
        <f t="shared" ref="L989:L1068" si="89">G989</f>
        <v>Oral care Chlorhexidine contraindicated</v>
      </c>
      <c r="M989" s="168" t="str">
        <f t="shared" ref="M989:M1068" si="90">CONCATENATE("PI.",J989,".",K989)</f>
        <v>PI.IC.PU.180306.01</v>
      </c>
      <c r="N989" s="168"/>
      <c r="O989" s="168" t="str">
        <f t="shared" ref="O989:O1068" si="91">CONCATENATE("PH.",J989,".",K989)</f>
        <v>PH.IC.PU.180306.01</v>
      </c>
      <c r="Q989" s="168" t="str">
        <f t="shared" ref="Q989:Q1068" si="92">CONCATENATE("CL.",J989,".",K989)</f>
        <v>CL.IC.PU.180306.01</v>
      </c>
      <c r="AH989" s="167" t="s">
        <v>12773</v>
      </c>
      <c r="AI989" s="167">
        <v>1181</v>
      </c>
    </row>
    <row r="990" spans="1:35" s="167" customFormat="1" ht="15">
      <c r="A990" s="167" t="s">
        <v>5692</v>
      </c>
      <c r="C990" s="61" t="s">
        <v>12602</v>
      </c>
      <c r="D990" s="167" t="s">
        <v>5133</v>
      </c>
      <c r="E990" s="61" t="s">
        <v>6464</v>
      </c>
      <c r="F990" s="167" t="s">
        <v>5136</v>
      </c>
      <c r="G990" s="167" t="s">
        <v>5137</v>
      </c>
      <c r="H990" s="62" t="s">
        <v>11848</v>
      </c>
      <c r="I990" s="167" t="s">
        <v>5138</v>
      </c>
      <c r="J990" s="63" t="str">
        <f t="shared" si="88"/>
        <v>IC.PU.180401</v>
      </c>
      <c r="K990" s="61" t="s">
        <v>12175</v>
      </c>
      <c r="L990" s="167" t="s">
        <v>13492</v>
      </c>
      <c r="M990" s="168" t="str">
        <f t="shared" si="90"/>
        <v>PI.IC.PU.180401.01</v>
      </c>
      <c r="N990" s="168"/>
      <c r="O990" s="168" t="str">
        <f t="shared" si="91"/>
        <v>PH.IC.PU.180401.01</v>
      </c>
      <c r="Q990" s="168" t="str">
        <f t="shared" si="92"/>
        <v>CL.IC.PU.180401.01</v>
      </c>
    </row>
    <row r="991" spans="1:35" s="167" customFormat="1" ht="15">
      <c r="A991" s="167" t="s">
        <v>5692</v>
      </c>
      <c r="C991" s="61" t="s">
        <v>12602</v>
      </c>
      <c r="E991" s="61" t="s">
        <v>6464</v>
      </c>
      <c r="F991" s="167" t="s">
        <v>5136</v>
      </c>
      <c r="G991" s="167" t="s">
        <v>5139</v>
      </c>
      <c r="H991" s="62" t="s">
        <v>12030</v>
      </c>
      <c r="I991" s="167" t="s">
        <v>5140</v>
      </c>
      <c r="J991" s="63" t="str">
        <f t="shared" si="88"/>
        <v>IC.PU.180402</v>
      </c>
      <c r="K991" s="61" t="s">
        <v>12175</v>
      </c>
      <c r="L991" s="167" t="str">
        <f t="shared" si="89"/>
        <v>Sedation vacation tolerated</v>
      </c>
      <c r="M991" s="168" t="str">
        <f t="shared" si="90"/>
        <v>PI.IC.PU.180402.01</v>
      </c>
      <c r="N991" s="168"/>
      <c r="O991" s="168" t="str">
        <f t="shared" si="91"/>
        <v>PH.IC.PU.180402.01</v>
      </c>
      <c r="Q991" s="168" t="str">
        <f t="shared" si="92"/>
        <v>CL.IC.PU.180402.01</v>
      </c>
    </row>
    <row r="992" spans="1:35" s="167" customFormat="1" ht="15">
      <c r="A992" s="167" t="s">
        <v>5692</v>
      </c>
      <c r="C992" s="61" t="s">
        <v>12602</v>
      </c>
      <c r="E992" s="61" t="s">
        <v>6464</v>
      </c>
      <c r="F992" s="167" t="s">
        <v>5136</v>
      </c>
      <c r="G992" s="167" t="s">
        <v>5141</v>
      </c>
      <c r="H992" s="62" t="s">
        <v>12032</v>
      </c>
      <c r="I992" s="167" t="s">
        <v>5142</v>
      </c>
      <c r="J992" s="63" t="str">
        <f t="shared" si="88"/>
        <v>IC.PU.180403</v>
      </c>
      <c r="K992" s="61" t="s">
        <v>12175</v>
      </c>
      <c r="L992" s="167" t="str">
        <f t="shared" si="89"/>
        <v>No sedation vacation, vent less than 24 hours</v>
      </c>
      <c r="M992" s="168" t="str">
        <f t="shared" si="90"/>
        <v>PI.IC.PU.180403.01</v>
      </c>
      <c r="N992" s="168"/>
      <c r="O992" s="168" t="str">
        <f t="shared" si="91"/>
        <v>PH.IC.PU.180403.01</v>
      </c>
      <c r="Q992" s="168" t="str">
        <f t="shared" si="92"/>
        <v>CL.IC.PU.180403.01</v>
      </c>
    </row>
    <row r="993" spans="1:33" s="167" customFormat="1" ht="15">
      <c r="A993" s="167" t="s">
        <v>5692</v>
      </c>
      <c r="C993" s="61" t="s">
        <v>12602</v>
      </c>
      <c r="E993" s="61" t="s">
        <v>6464</v>
      </c>
      <c r="F993" s="167" t="s">
        <v>5136</v>
      </c>
      <c r="G993" s="167" t="s">
        <v>5000</v>
      </c>
      <c r="H993" s="62" t="s">
        <v>12028</v>
      </c>
      <c r="I993" s="167" t="s">
        <v>7979</v>
      </c>
      <c r="J993" s="63" t="str">
        <f t="shared" si="88"/>
        <v>IC.PU.180404</v>
      </c>
      <c r="K993" s="61" t="s">
        <v>12175</v>
      </c>
      <c r="L993" s="167" t="str">
        <f t="shared" si="89"/>
        <v>No sedation vacation, Vital signs unstable</v>
      </c>
      <c r="M993" s="168" t="str">
        <f t="shared" si="90"/>
        <v>PI.IC.PU.180404.01</v>
      </c>
      <c r="N993" s="168"/>
      <c r="O993" s="168" t="str">
        <f t="shared" si="91"/>
        <v>PH.IC.PU.180404.01</v>
      </c>
      <c r="Q993" s="168" t="str">
        <f t="shared" si="92"/>
        <v>CL.IC.PU.180404.01</v>
      </c>
    </row>
    <row r="994" spans="1:33" s="167" customFormat="1" ht="15">
      <c r="A994" s="167" t="s">
        <v>5692</v>
      </c>
      <c r="C994" s="61" t="s">
        <v>12602</v>
      </c>
      <c r="E994" s="61" t="s">
        <v>6464</v>
      </c>
      <c r="F994" s="167" t="s">
        <v>5136</v>
      </c>
      <c r="G994" s="167" t="s">
        <v>5001</v>
      </c>
      <c r="H994" s="62" t="s">
        <v>12210</v>
      </c>
      <c r="I994" s="167" t="s">
        <v>5132</v>
      </c>
      <c r="J994" s="63" t="str">
        <f t="shared" si="88"/>
        <v>IC.PU.180405</v>
      </c>
      <c r="K994" s="61" t="s">
        <v>12175</v>
      </c>
      <c r="L994" s="167" t="str">
        <f t="shared" si="89"/>
        <v>No sedation vacation, MD orders</v>
      </c>
      <c r="M994" s="168" t="str">
        <f t="shared" si="90"/>
        <v>PI.IC.PU.180405.01</v>
      </c>
      <c r="N994" s="168"/>
      <c r="O994" s="168" t="str">
        <f t="shared" si="91"/>
        <v>PH.IC.PU.180405.01</v>
      </c>
      <c r="Q994" s="168" t="str">
        <f t="shared" si="92"/>
        <v>CL.IC.PU.180405.01</v>
      </c>
    </row>
    <row r="995" spans="1:33" s="167" customFormat="1" ht="15">
      <c r="A995" s="167" t="s">
        <v>5692</v>
      </c>
      <c r="C995" s="61" t="s">
        <v>12602</v>
      </c>
      <c r="E995" s="61" t="s">
        <v>6464</v>
      </c>
      <c r="F995" s="167" t="s">
        <v>5136</v>
      </c>
      <c r="G995" s="167" t="s">
        <v>5002</v>
      </c>
      <c r="H995" s="62" t="s">
        <v>12212</v>
      </c>
      <c r="I995" s="167" t="s">
        <v>5003</v>
      </c>
      <c r="J995" s="63" t="str">
        <f t="shared" si="88"/>
        <v>IC.PU.180406</v>
      </c>
      <c r="K995" s="61" t="s">
        <v>12175</v>
      </c>
      <c r="L995" s="167" t="str">
        <f t="shared" si="89"/>
        <v>Sedation vacation not tolerated</v>
      </c>
      <c r="M995" s="168" t="str">
        <f t="shared" si="90"/>
        <v>PI.IC.PU.180406.01</v>
      </c>
      <c r="N995" s="168"/>
      <c r="O995" s="168" t="str">
        <f t="shared" si="91"/>
        <v>PH.IC.PU.180406.01</v>
      </c>
      <c r="Q995" s="168" t="str">
        <f t="shared" si="92"/>
        <v>CL.IC.PU.180406.01</v>
      </c>
    </row>
    <row r="996" spans="1:33" s="167" customFormat="1" ht="15">
      <c r="A996" s="167" t="s">
        <v>5692</v>
      </c>
      <c r="C996" s="61" t="s">
        <v>12821</v>
      </c>
      <c r="E996" s="61" t="s">
        <v>12972</v>
      </c>
      <c r="F996" s="167" t="s">
        <v>5136</v>
      </c>
      <c r="G996" s="167" t="s">
        <v>5004</v>
      </c>
      <c r="H996" s="62" t="s">
        <v>12225</v>
      </c>
      <c r="I996" s="167" t="s">
        <v>5005</v>
      </c>
      <c r="J996" s="63" t="str">
        <f>CONCATENATE("IC.PU.",C996,E996,H996)</f>
        <v>IC.PU.180407</v>
      </c>
      <c r="K996" s="61" t="s">
        <v>13277</v>
      </c>
      <c r="L996" s="167" t="str">
        <f>G996</f>
        <v>Spontaneous</v>
      </c>
      <c r="M996" s="168" t="str">
        <f>CONCATENATE("PI.",J996,".",K996)</f>
        <v>PI.IC.PU.180407.01</v>
      </c>
      <c r="N996" s="168"/>
      <c r="O996" s="168" t="str">
        <f>CONCATENATE("PH.",J996,".",K996)</f>
        <v>PH.IC.PU.180407.01</v>
      </c>
      <c r="Q996" s="168" t="str">
        <f>CONCATENATE("CL.",J996,".",K996)</f>
        <v>CL.IC.PU.180407.01</v>
      </c>
    </row>
    <row r="997" spans="1:33" s="167" customFormat="1" ht="15">
      <c r="A997" s="167" t="s">
        <v>5692</v>
      </c>
      <c r="C997" s="61" t="s">
        <v>12821</v>
      </c>
      <c r="E997" s="61" t="s">
        <v>12972</v>
      </c>
      <c r="F997" s="167" t="s">
        <v>5136</v>
      </c>
      <c r="G997" s="167" t="s">
        <v>259</v>
      </c>
      <c r="H997" s="62" t="s">
        <v>574</v>
      </c>
      <c r="J997" s="63" t="str">
        <f>CONCATENATE("IC.PU.",C997,E997,H997)</f>
        <v>IC.PU.180408</v>
      </c>
      <c r="K997" s="61" t="s">
        <v>13277</v>
      </c>
      <c r="L997" s="167" t="str">
        <f>G997</f>
        <v>Patient not sedated</v>
      </c>
      <c r="M997" s="168" t="str">
        <f>CONCATENATE("PI.",J997,".",K997)</f>
        <v>PI.IC.PU.180408.01</v>
      </c>
      <c r="N997" s="168"/>
      <c r="O997" s="168" t="str">
        <f>CONCATENATE("PH.",J997,".",K997)</f>
        <v>PH.IC.PU.180408.01</v>
      </c>
      <c r="Q997" s="168" t="str">
        <f>CONCATENATE("CL.",J997,".",K997)</f>
        <v>CL.IC.PU.180408.01</v>
      </c>
      <c r="AD997" s="167" t="s">
        <v>614</v>
      </c>
      <c r="AE997" s="167">
        <v>1199</v>
      </c>
    </row>
    <row r="998" spans="1:33" s="167" customFormat="1" ht="15">
      <c r="A998" s="167" t="s">
        <v>5692</v>
      </c>
      <c r="C998" s="61" t="s">
        <v>68</v>
      </c>
      <c r="E998" s="61" t="s">
        <v>11</v>
      </c>
      <c r="F998" s="167" t="s">
        <v>5136</v>
      </c>
      <c r="G998" s="167" t="s">
        <v>260</v>
      </c>
      <c r="H998" s="62" t="s">
        <v>93</v>
      </c>
      <c r="J998" s="63" t="str">
        <f>CONCATENATE("IC.PU.",C998,E998,H998)</f>
        <v>IC.PU.180409</v>
      </c>
      <c r="K998" s="61" t="s">
        <v>1</v>
      </c>
      <c r="L998" s="167" t="str">
        <f>G998</f>
        <v>Sedation vacation not due</v>
      </c>
      <c r="M998" s="168" t="str">
        <f>CONCATENATE("PI.",J998,".",K998)</f>
        <v>PI.IC.PU.180409.01</v>
      </c>
      <c r="N998" s="168"/>
      <c r="O998" s="168" t="str">
        <f>CONCATENATE("PH.",J998,".",K998)</f>
        <v>PH.IC.PU.180409.01</v>
      </c>
      <c r="Q998" s="168" t="str">
        <f>CONCATENATE("CL.",J998,".",K998)</f>
        <v>CL.IC.PU.180409.01</v>
      </c>
      <c r="AD998" s="167" t="s">
        <v>73</v>
      </c>
      <c r="AE998" s="167">
        <v>1293</v>
      </c>
    </row>
    <row r="999" spans="1:33" s="167" customFormat="1" ht="15">
      <c r="A999" s="167" t="s">
        <v>5692</v>
      </c>
      <c r="C999" s="61" t="s">
        <v>12602</v>
      </c>
      <c r="E999" s="61" t="s">
        <v>11</v>
      </c>
      <c r="F999" s="167" t="s">
        <v>5136</v>
      </c>
      <c r="G999" s="167" t="s">
        <v>13492</v>
      </c>
      <c r="H999" s="62" t="s">
        <v>11829</v>
      </c>
      <c r="J999" s="63" t="str">
        <f>CONCATENATE("IC.PU.",C999,E999,H999)</f>
        <v>IC.PU.180410</v>
      </c>
      <c r="K999" s="61" t="s">
        <v>12175</v>
      </c>
      <c r="L999" s="167" t="str">
        <f>G999</f>
        <v>Daily Sedation Vacation</v>
      </c>
      <c r="M999" s="168" t="str">
        <f>CONCATENATE("PI.",J999,".",K999)</f>
        <v>PI.IC.PU.180410.01</v>
      </c>
      <c r="N999" s="168"/>
      <c r="O999" s="168" t="str">
        <f>CONCATENATE("PH.",J999,".",K999)</f>
        <v>PH.IC.PU.180410.01</v>
      </c>
      <c r="Q999" s="168" t="str">
        <f>CONCATENATE("CL.",J999,".",K999)</f>
        <v>CL.IC.PU.180410.01</v>
      </c>
      <c r="AF999" s="167" t="s">
        <v>12773</v>
      </c>
      <c r="AG999" s="167">
        <v>1405</v>
      </c>
    </row>
    <row r="1000" spans="1:33" s="167" customFormat="1" ht="15">
      <c r="A1000" s="167" t="s">
        <v>5692</v>
      </c>
      <c r="C1000" s="61" t="s">
        <v>12602</v>
      </c>
      <c r="D1000" s="167" t="s">
        <v>5156</v>
      </c>
      <c r="E1000" s="61" t="s">
        <v>6291</v>
      </c>
      <c r="F1000" s="167" t="s">
        <v>5307</v>
      </c>
      <c r="G1000" s="167" t="s">
        <v>5308</v>
      </c>
      <c r="H1000" s="62" t="s">
        <v>11848</v>
      </c>
      <c r="I1000" s="167" t="s">
        <v>5309</v>
      </c>
      <c r="J1000" s="63" t="str">
        <f t="shared" si="88"/>
        <v>IC.PU.180501</v>
      </c>
      <c r="K1000" s="61" t="s">
        <v>12175</v>
      </c>
      <c r="L1000" s="167" t="str">
        <f t="shared" si="89"/>
        <v>GI Prophylaxis Ordered</v>
      </c>
      <c r="M1000" s="168" t="str">
        <f t="shared" si="90"/>
        <v>PI.IC.PU.180501.01</v>
      </c>
      <c r="N1000" s="168"/>
      <c r="O1000" s="168" t="str">
        <f t="shared" si="91"/>
        <v>PH.IC.PU.180501.01</v>
      </c>
      <c r="Q1000" s="168" t="str">
        <f t="shared" si="92"/>
        <v>CL.IC.PU.180501.01</v>
      </c>
    </row>
    <row r="1001" spans="1:33" s="167" customFormat="1" ht="15">
      <c r="A1001" s="167" t="s">
        <v>5692</v>
      </c>
      <c r="C1001" s="61" t="s">
        <v>12602</v>
      </c>
      <c r="E1001" s="61" t="s">
        <v>6291</v>
      </c>
      <c r="F1001" s="167" t="s">
        <v>5307</v>
      </c>
      <c r="G1001" s="167" t="s">
        <v>5159</v>
      </c>
      <c r="H1001" s="62" t="s">
        <v>12030</v>
      </c>
      <c r="I1001" s="167" t="s">
        <v>5160</v>
      </c>
      <c r="J1001" s="63" t="str">
        <f t="shared" si="88"/>
        <v>IC.PU.180502</v>
      </c>
      <c r="K1001" s="61" t="s">
        <v>12175</v>
      </c>
      <c r="L1001" s="167" t="str">
        <f t="shared" si="89"/>
        <v>GI Prophylaxis Contraindicated</v>
      </c>
      <c r="M1001" s="168" t="str">
        <f t="shared" si="90"/>
        <v>PI.IC.PU.180502.01</v>
      </c>
      <c r="N1001" s="168"/>
      <c r="O1001" s="168" t="str">
        <f t="shared" si="91"/>
        <v>PH.IC.PU.180502.01</v>
      </c>
      <c r="Q1001" s="168" t="str">
        <f t="shared" si="92"/>
        <v>CL.IC.PU.180502.01</v>
      </c>
    </row>
    <row r="1002" spans="1:33" s="167" customFormat="1" ht="15">
      <c r="A1002" s="167" t="s">
        <v>5692</v>
      </c>
      <c r="C1002" s="61" t="s">
        <v>12602</v>
      </c>
      <c r="E1002" s="61" t="s">
        <v>6291</v>
      </c>
      <c r="F1002" s="167" t="s">
        <v>5307</v>
      </c>
      <c r="G1002" s="167" t="s">
        <v>5161</v>
      </c>
      <c r="H1002" s="62" t="s">
        <v>12032</v>
      </c>
      <c r="I1002" s="167" t="s">
        <v>5162</v>
      </c>
      <c r="J1002" s="63" t="str">
        <f t="shared" si="88"/>
        <v>IC.PU.180503</v>
      </c>
      <c r="K1002" s="61" t="s">
        <v>12175</v>
      </c>
      <c r="L1002" s="167" t="str">
        <f t="shared" si="89"/>
        <v>DVT Prophylaxis Ordered</v>
      </c>
      <c r="M1002" s="168" t="str">
        <f t="shared" si="90"/>
        <v>PI.IC.PU.180503.01</v>
      </c>
      <c r="N1002" s="168"/>
      <c r="O1002" s="168" t="str">
        <f t="shared" si="91"/>
        <v>PH.IC.PU.180503.01</v>
      </c>
      <c r="Q1002" s="168" t="str">
        <f t="shared" si="92"/>
        <v>CL.IC.PU.180503.01</v>
      </c>
    </row>
    <row r="1003" spans="1:33" s="167" customFormat="1" ht="15">
      <c r="A1003" s="167" t="s">
        <v>5692</v>
      </c>
      <c r="C1003" s="61" t="s">
        <v>12602</v>
      </c>
      <c r="E1003" s="61" t="s">
        <v>6291</v>
      </c>
      <c r="F1003" s="167" t="s">
        <v>5307</v>
      </c>
      <c r="G1003" s="167" t="s">
        <v>5013</v>
      </c>
      <c r="H1003" s="62" t="s">
        <v>12028</v>
      </c>
      <c r="I1003" s="167" t="s">
        <v>5170</v>
      </c>
      <c r="J1003" s="63" t="str">
        <f t="shared" si="88"/>
        <v>IC.PU.180504</v>
      </c>
      <c r="K1003" s="61" t="s">
        <v>12175</v>
      </c>
      <c r="L1003" s="167" t="str">
        <f t="shared" si="89"/>
        <v>DVT Prophylaxis Contraindicated</v>
      </c>
      <c r="M1003" s="168" t="str">
        <f t="shared" si="90"/>
        <v>PI.IC.PU.180504.01</v>
      </c>
      <c r="N1003" s="168"/>
      <c r="O1003" s="168" t="str">
        <f t="shared" si="91"/>
        <v>PH.IC.PU.180504.01</v>
      </c>
      <c r="Q1003" s="168" t="str">
        <f t="shared" si="92"/>
        <v>CL.IC.PU.180504.01</v>
      </c>
    </row>
    <row r="1004" spans="1:33" s="167" customFormat="1" ht="15">
      <c r="A1004" s="167" t="s">
        <v>5692</v>
      </c>
      <c r="C1004" s="61" t="s">
        <v>12602</v>
      </c>
      <c r="D1004" s="167" t="s">
        <v>5171</v>
      </c>
      <c r="E1004" s="61" t="s">
        <v>6988</v>
      </c>
      <c r="F1004" s="167" t="s">
        <v>5172</v>
      </c>
      <c r="G1004" s="167" t="s">
        <v>5393</v>
      </c>
      <c r="H1004" s="62" t="s">
        <v>11848</v>
      </c>
      <c r="I1004" s="167" t="s">
        <v>5022</v>
      </c>
      <c r="J1004" s="63" t="str">
        <f t="shared" si="88"/>
        <v>IC.PU.180601</v>
      </c>
      <c r="K1004" s="61" t="s">
        <v>12175</v>
      </c>
      <c r="L1004" s="167" t="str">
        <f t="shared" si="89"/>
        <v>Subglottic suction done</v>
      </c>
      <c r="M1004" s="168" t="str">
        <f t="shared" si="90"/>
        <v>PI.IC.PU.180601.01</v>
      </c>
      <c r="N1004" s="168"/>
      <c r="O1004" s="168" t="str">
        <f t="shared" si="91"/>
        <v>PH.IC.PU.180601.01</v>
      </c>
      <c r="Q1004" s="168" t="str">
        <f t="shared" si="92"/>
        <v>CL.IC.PU.180601.01</v>
      </c>
    </row>
    <row r="1005" spans="1:33" s="167" customFormat="1" ht="15">
      <c r="A1005" s="167" t="s">
        <v>5692</v>
      </c>
      <c r="C1005" s="61" t="s">
        <v>5023</v>
      </c>
      <c r="D1005" s="167" t="s">
        <v>5015</v>
      </c>
      <c r="E1005" s="61" t="s">
        <v>6988</v>
      </c>
      <c r="F1005" s="167" t="s">
        <v>5172</v>
      </c>
      <c r="G1005" s="167" t="s">
        <v>5016</v>
      </c>
      <c r="H1005" s="62" t="s">
        <v>12430</v>
      </c>
      <c r="I1005" s="167" t="s">
        <v>5177</v>
      </c>
      <c r="J1005" s="63" t="str">
        <f t="shared" si="88"/>
        <v>IC.PU.180602</v>
      </c>
      <c r="K1005" s="61" t="s">
        <v>12175</v>
      </c>
      <c r="L1005" s="167" t="str">
        <f t="shared" si="89"/>
        <v>Continuous</v>
      </c>
      <c r="M1005" s="168" t="str">
        <f t="shared" si="90"/>
        <v>PI.IC.PU.180602.01</v>
      </c>
      <c r="N1005" s="168"/>
      <c r="O1005" s="168" t="str">
        <f t="shared" si="91"/>
        <v>PH.IC.PU.180602.01</v>
      </c>
      <c r="Q1005" s="168" t="str">
        <f t="shared" si="92"/>
        <v>CL.IC.PU.180602.01</v>
      </c>
      <c r="R1005" s="167" t="s">
        <v>12465</v>
      </c>
      <c r="S1005" s="167">
        <v>92</v>
      </c>
    </row>
    <row r="1006" spans="1:33" s="167" customFormat="1" ht="15">
      <c r="A1006" s="167" t="s">
        <v>5692</v>
      </c>
      <c r="C1006" s="61" t="s">
        <v>12602</v>
      </c>
      <c r="D1006" s="167" t="s">
        <v>5024</v>
      </c>
      <c r="E1006" s="61" t="s">
        <v>6317</v>
      </c>
      <c r="F1006" s="167" t="s">
        <v>5330</v>
      </c>
      <c r="G1006" s="167" t="s">
        <v>5331</v>
      </c>
      <c r="H1006" s="62" t="s">
        <v>11848</v>
      </c>
      <c r="I1006" s="167" t="s">
        <v>5332</v>
      </c>
      <c r="J1006" s="63" t="str">
        <f t="shared" si="88"/>
        <v>IC.PU.180701</v>
      </c>
      <c r="K1006" s="61" t="s">
        <v>12175</v>
      </c>
      <c r="L1006" s="167" t="str">
        <f t="shared" si="89"/>
        <v>Daily Spontaneous Breathing Trial</v>
      </c>
      <c r="M1006" s="168" t="str">
        <f t="shared" si="90"/>
        <v>PI.IC.PU.180701.01</v>
      </c>
      <c r="N1006" s="168"/>
      <c r="O1006" s="168" t="str">
        <f t="shared" si="91"/>
        <v>PH.IC.PU.180701.01</v>
      </c>
      <c r="Q1006" s="168" t="str">
        <f t="shared" si="92"/>
        <v>CL.IC.PU.180701.01</v>
      </c>
      <c r="R1006" s="167" t="s">
        <v>12465</v>
      </c>
      <c r="S1006" s="167">
        <v>538</v>
      </c>
    </row>
    <row r="1007" spans="1:33" s="167" customFormat="1" ht="15">
      <c r="A1007" s="167" t="s">
        <v>5692</v>
      </c>
      <c r="C1007" s="61" t="s">
        <v>12821</v>
      </c>
      <c r="D1007" s="167" t="s">
        <v>13245</v>
      </c>
      <c r="E1007" s="61" t="s">
        <v>13275</v>
      </c>
      <c r="F1007" s="167" t="s">
        <v>5330</v>
      </c>
      <c r="G1007" s="167" t="s">
        <v>5334</v>
      </c>
      <c r="H1007" s="62" t="s">
        <v>13016</v>
      </c>
      <c r="I1007" s="167" t="s">
        <v>13245</v>
      </c>
      <c r="J1007" s="63" t="str">
        <f>CONCATENATE("IC.PU.",C1007,E1007,H1007)</f>
        <v>IC.PU.180702</v>
      </c>
      <c r="K1007" s="61" t="s">
        <v>13277</v>
      </c>
      <c r="L1007" s="167" t="str">
        <f>G1007</f>
        <v>Daily Spontaneous Breathing Trial Contraindicated</v>
      </c>
      <c r="M1007" s="168" t="str">
        <f>CONCATENATE("PI.",J1007,".",K1007)</f>
        <v>PI.IC.PU.180702.01</v>
      </c>
      <c r="N1007" s="168"/>
      <c r="O1007" s="168" t="str">
        <f>CONCATENATE("PH.",J1007,".",K1007)</f>
        <v>PH.IC.PU.180702.01</v>
      </c>
      <c r="Q1007" s="168" t="str">
        <f>CONCATENATE("CL.",J1007,".",K1007)</f>
        <v>CL.IC.PU.180702.01</v>
      </c>
      <c r="R1007" s="167" t="s">
        <v>13244</v>
      </c>
      <c r="S1007" s="167">
        <v>538</v>
      </c>
    </row>
    <row r="1008" spans="1:33" s="167" customFormat="1" ht="15">
      <c r="A1008" s="167" t="s">
        <v>5692</v>
      </c>
      <c r="C1008" s="61" t="s">
        <v>7866</v>
      </c>
      <c r="D1008" s="167" t="s">
        <v>12452</v>
      </c>
      <c r="E1008" s="61" t="s">
        <v>6317</v>
      </c>
      <c r="F1008" s="167" t="s">
        <v>5333</v>
      </c>
      <c r="G1008" s="167" t="s">
        <v>203</v>
      </c>
      <c r="H1008" s="62" t="s">
        <v>520</v>
      </c>
      <c r="I1008" s="167" t="s">
        <v>12452</v>
      </c>
      <c r="J1008" s="63" t="str">
        <f t="shared" si="88"/>
        <v>IC.PU.180703</v>
      </c>
      <c r="K1008" s="61" t="s">
        <v>2379</v>
      </c>
      <c r="L1008" s="167" t="str">
        <f t="shared" si="89"/>
        <v>Daily Spontaneous Breathing Trial Not Due</v>
      </c>
      <c r="M1008" s="168" t="str">
        <f t="shared" si="90"/>
        <v>PI.IC.PU.180703.01</v>
      </c>
      <c r="N1008" s="168"/>
      <c r="O1008" s="168" t="str">
        <f t="shared" si="91"/>
        <v>PH.IC.PU.180703.01</v>
      </c>
      <c r="Q1008" s="168" t="str">
        <f t="shared" si="92"/>
        <v>CL.IC.PU.180703.01</v>
      </c>
      <c r="AD1008" s="167" t="s">
        <v>614</v>
      </c>
      <c r="AE1008" s="167">
        <v>1294</v>
      </c>
    </row>
    <row r="1009" spans="1:19" s="167" customFormat="1" ht="15">
      <c r="A1009" s="167" t="s">
        <v>5692</v>
      </c>
      <c r="C1009" s="61" t="s">
        <v>7866</v>
      </c>
      <c r="D1009" s="167" t="s">
        <v>5480</v>
      </c>
      <c r="E1009" s="61" t="s">
        <v>3574</v>
      </c>
      <c r="F1009" s="167" t="s">
        <v>5195</v>
      </c>
      <c r="G1009" s="167" t="s">
        <v>5196</v>
      </c>
      <c r="H1009" s="62" t="s">
        <v>4847</v>
      </c>
      <c r="I1009" s="167" t="s">
        <v>5197</v>
      </c>
      <c r="J1009" s="63" t="str">
        <f t="shared" si="88"/>
        <v>IC.PU.180801</v>
      </c>
      <c r="K1009" s="61" t="s">
        <v>2379</v>
      </c>
      <c r="L1009" s="167" t="str">
        <f t="shared" si="89"/>
        <v>Spontaneous Breathing Trial Successful</v>
      </c>
      <c r="M1009" s="168" t="str">
        <f t="shared" si="90"/>
        <v>PI.IC.PU.180801.01</v>
      </c>
      <c r="N1009" s="168"/>
      <c r="O1009" s="168" t="str">
        <f t="shared" si="91"/>
        <v>PH.IC.PU.180801.01</v>
      </c>
      <c r="Q1009" s="168" t="str">
        <f t="shared" si="92"/>
        <v>CL.IC.PU.180801.01</v>
      </c>
      <c r="R1009" s="167" t="s">
        <v>4415</v>
      </c>
      <c r="S1009" s="167">
        <v>538</v>
      </c>
    </row>
    <row r="1010" spans="1:19" s="167" customFormat="1" ht="15">
      <c r="A1010" s="167" t="s">
        <v>5692</v>
      </c>
      <c r="C1010" s="61" t="s">
        <v>12602</v>
      </c>
      <c r="D1010" s="167" t="s">
        <v>2696</v>
      </c>
      <c r="E1010" s="61" t="s">
        <v>3574</v>
      </c>
      <c r="F1010" s="167" t="s">
        <v>5338</v>
      </c>
      <c r="G1010" s="167" t="s">
        <v>4942</v>
      </c>
      <c r="H1010" s="62" t="s">
        <v>12182</v>
      </c>
      <c r="I1010" s="167" t="s">
        <v>2696</v>
      </c>
      <c r="J1010" s="63" t="str">
        <f t="shared" si="88"/>
        <v>IC.PU.180802</v>
      </c>
      <c r="K1010" s="61" t="s">
        <v>2379</v>
      </c>
      <c r="L1010" s="167" t="str">
        <f t="shared" si="89"/>
        <v>Spontaneous Breathing Trial Failure</v>
      </c>
      <c r="M1010" s="168" t="str">
        <f t="shared" si="90"/>
        <v>PI.IC.PU.180802.01</v>
      </c>
      <c r="N1010" s="168"/>
      <c r="O1010" s="168" t="str">
        <f t="shared" si="91"/>
        <v>PH.IC.PU.180802.01</v>
      </c>
      <c r="Q1010" s="168" t="str">
        <f t="shared" si="92"/>
        <v>CL.IC.PU.180802.01</v>
      </c>
      <c r="R1010" s="167" t="s">
        <v>4415</v>
      </c>
      <c r="S1010" s="167">
        <v>538</v>
      </c>
    </row>
    <row r="1011" spans="1:19" s="167" customFormat="1" ht="15">
      <c r="A1011" s="167" t="s">
        <v>5692</v>
      </c>
      <c r="C1011" s="61" t="s">
        <v>7866</v>
      </c>
      <c r="D1011" s="167" t="s">
        <v>2696</v>
      </c>
      <c r="E1011" s="61" t="s">
        <v>3574</v>
      </c>
      <c r="F1011" s="167" t="s">
        <v>5338</v>
      </c>
      <c r="G1011" s="167" t="s">
        <v>5233</v>
      </c>
      <c r="H1011" s="62" t="s">
        <v>12592</v>
      </c>
      <c r="I1011" s="167" t="s">
        <v>2696</v>
      </c>
      <c r="J1011" s="63" t="str">
        <f t="shared" si="88"/>
        <v>IC.PU.180803</v>
      </c>
      <c r="K1011" s="61" t="s">
        <v>2379</v>
      </c>
      <c r="L1011" s="167" t="str">
        <f t="shared" si="89"/>
        <v>Spontaneous Breathing Trial Contraindicated - no initiating spontaneous breath sounds</v>
      </c>
      <c r="M1011" s="168" t="str">
        <f t="shared" si="90"/>
        <v>PI.IC.PU.180803.01</v>
      </c>
      <c r="N1011" s="168"/>
      <c r="O1011" s="168" t="str">
        <f t="shared" si="91"/>
        <v>PH.IC.PU.180803.01</v>
      </c>
      <c r="Q1011" s="168" t="str">
        <f t="shared" si="92"/>
        <v>CL.IC.PU.180803.01</v>
      </c>
      <c r="R1011" s="167" t="s">
        <v>4415</v>
      </c>
      <c r="S1011" s="167">
        <v>538</v>
      </c>
    </row>
    <row r="1012" spans="1:19" s="167" customFormat="1" ht="15">
      <c r="A1012" s="167" t="s">
        <v>5692</v>
      </c>
      <c r="C1012" s="61" t="s">
        <v>7866</v>
      </c>
      <c r="D1012" s="167" t="s">
        <v>2696</v>
      </c>
      <c r="E1012" s="61" t="s">
        <v>3574</v>
      </c>
      <c r="F1012" s="167" t="s">
        <v>5338</v>
      </c>
      <c r="G1012" s="167" t="s">
        <v>5093</v>
      </c>
      <c r="H1012" s="62" t="s">
        <v>12594</v>
      </c>
      <c r="I1012" s="167" t="s">
        <v>2696</v>
      </c>
      <c r="J1012" s="63" t="str">
        <f t="shared" si="88"/>
        <v>IC.PU.180804</v>
      </c>
      <c r="K1012" s="61" t="s">
        <v>2379</v>
      </c>
      <c r="L1012" s="167" t="str">
        <f t="shared" si="89"/>
        <v>Spontaneous Breathing Trial Cont PEEP &gt; 10CM H20</v>
      </c>
      <c r="M1012" s="168" t="str">
        <f t="shared" si="90"/>
        <v>PI.IC.PU.180804.01</v>
      </c>
      <c r="N1012" s="168"/>
      <c r="O1012" s="168" t="str">
        <f t="shared" si="91"/>
        <v>PH.IC.PU.180804.01</v>
      </c>
      <c r="Q1012" s="168" t="str">
        <f t="shared" si="92"/>
        <v>CL.IC.PU.180804.01</v>
      </c>
      <c r="R1012" s="167" t="s">
        <v>4415</v>
      </c>
      <c r="S1012" s="167">
        <v>538</v>
      </c>
    </row>
    <row r="1013" spans="1:19" s="167" customFormat="1" ht="15">
      <c r="A1013" s="167" t="s">
        <v>5692</v>
      </c>
      <c r="C1013" s="61" t="s">
        <v>7866</v>
      </c>
      <c r="D1013" s="167" t="s">
        <v>2696</v>
      </c>
      <c r="E1013" s="61" t="s">
        <v>3574</v>
      </c>
      <c r="F1013" s="167" t="s">
        <v>5338</v>
      </c>
      <c r="G1013" s="167" t="s">
        <v>5094</v>
      </c>
      <c r="H1013" s="62" t="s">
        <v>6291</v>
      </c>
      <c r="I1013" s="167" t="s">
        <v>2696</v>
      </c>
      <c r="J1013" s="63" t="str">
        <f t="shared" si="88"/>
        <v>IC.PU.180805</v>
      </c>
      <c r="K1013" s="61" t="s">
        <v>2379</v>
      </c>
      <c r="L1013" s="167" t="str">
        <f t="shared" si="89"/>
        <v>Spontaneous Breathing Trial Cont FI02 &gt;50%</v>
      </c>
      <c r="M1013" s="168" t="str">
        <f t="shared" si="90"/>
        <v>PI.IC.PU.180805.01</v>
      </c>
      <c r="N1013" s="168"/>
      <c r="O1013" s="168" t="str">
        <f t="shared" si="91"/>
        <v>PH.IC.PU.180805.01</v>
      </c>
      <c r="Q1013" s="168" t="str">
        <f t="shared" si="92"/>
        <v>CL.IC.PU.180805.01</v>
      </c>
      <c r="R1013" s="167" t="s">
        <v>12465</v>
      </c>
      <c r="S1013" s="167">
        <v>538</v>
      </c>
    </row>
    <row r="1014" spans="1:19" s="167" customFormat="1" ht="15">
      <c r="A1014" s="167" t="s">
        <v>5692</v>
      </c>
      <c r="C1014" s="61" t="s">
        <v>7866</v>
      </c>
      <c r="D1014" s="167" t="s">
        <v>12452</v>
      </c>
      <c r="E1014" s="61" t="s">
        <v>3574</v>
      </c>
      <c r="F1014" s="167" t="s">
        <v>5100</v>
      </c>
      <c r="G1014" s="167" t="s">
        <v>5101</v>
      </c>
      <c r="H1014" s="62" t="s">
        <v>6988</v>
      </c>
      <c r="I1014" s="167" t="s">
        <v>12452</v>
      </c>
      <c r="J1014" s="63" t="str">
        <f t="shared" si="88"/>
        <v>IC.PU.180806</v>
      </c>
      <c r="K1014" s="61" t="s">
        <v>2379</v>
      </c>
      <c r="L1014" s="167" t="str">
        <f t="shared" si="89"/>
        <v>Spontaneous Breathing Trial Cont Unstable heart rhythm</v>
      </c>
      <c r="M1014" s="168" t="str">
        <f t="shared" si="90"/>
        <v>PI.IC.PU.180806.01</v>
      </c>
      <c r="N1014" s="168"/>
      <c r="O1014" s="168" t="str">
        <f t="shared" si="91"/>
        <v>PH.IC.PU.180806.01</v>
      </c>
      <c r="Q1014" s="168" t="str">
        <f t="shared" si="92"/>
        <v>CL.IC.PU.180806.01</v>
      </c>
      <c r="R1014" s="167" t="s">
        <v>12465</v>
      </c>
      <c r="S1014" s="167">
        <v>538</v>
      </c>
    </row>
    <row r="1015" spans="1:19" s="167" customFormat="1" ht="15">
      <c r="A1015" s="167" t="s">
        <v>5692</v>
      </c>
      <c r="C1015" s="61" t="s">
        <v>7866</v>
      </c>
      <c r="D1015" s="167" t="s">
        <v>12452</v>
      </c>
      <c r="E1015" s="61" t="s">
        <v>3574</v>
      </c>
      <c r="F1015" s="167" t="s">
        <v>5100</v>
      </c>
      <c r="G1015" s="167" t="s">
        <v>4951</v>
      </c>
      <c r="H1015" s="62" t="s">
        <v>6317</v>
      </c>
      <c r="I1015" s="167" t="s">
        <v>12452</v>
      </c>
      <c r="J1015" s="63" t="str">
        <f t="shared" si="88"/>
        <v>IC.PU.180807</v>
      </c>
      <c r="K1015" s="61" t="s">
        <v>2379</v>
      </c>
      <c r="L1015" s="167" t="str">
        <f t="shared" si="89"/>
        <v>Spontaneous Breathing Trial Cont Hemodynamics unstable</v>
      </c>
      <c r="M1015" s="168" t="str">
        <f t="shared" si="90"/>
        <v>PI.IC.PU.180807.01</v>
      </c>
      <c r="N1015" s="168"/>
      <c r="O1015" s="168" t="str">
        <f t="shared" si="91"/>
        <v>PH.IC.PU.180807.01</v>
      </c>
      <c r="Q1015" s="168" t="str">
        <f t="shared" si="92"/>
        <v>CL.IC.PU.180807.01</v>
      </c>
      <c r="R1015" s="167" t="s">
        <v>12465</v>
      </c>
      <c r="S1015" s="167">
        <v>538</v>
      </c>
    </row>
    <row r="1016" spans="1:19" s="167" customFormat="1" ht="15">
      <c r="A1016" s="167" t="s">
        <v>5692</v>
      </c>
      <c r="C1016" s="61" t="s">
        <v>7866</v>
      </c>
      <c r="D1016" s="167" t="s">
        <v>12452</v>
      </c>
      <c r="E1016" s="61" t="s">
        <v>3574</v>
      </c>
      <c r="F1016" s="167" t="s">
        <v>5100</v>
      </c>
      <c r="G1016" s="167" t="s">
        <v>12962</v>
      </c>
      <c r="H1016" s="62" t="s">
        <v>3574</v>
      </c>
      <c r="I1016" s="167" t="s">
        <v>12452</v>
      </c>
      <c r="J1016" s="63" t="str">
        <f t="shared" si="88"/>
        <v>IC.PU.180808</v>
      </c>
      <c r="K1016" s="61" t="s">
        <v>2379</v>
      </c>
      <c r="L1016" s="167" t="str">
        <f t="shared" si="89"/>
        <v>Spontaneous Breathing Trial Cont Temp &gt;38 degrees Celsius</v>
      </c>
      <c r="M1016" s="168" t="str">
        <f t="shared" si="90"/>
        <v>PI.IC.PU.180808.01</v>
      </c>
      <c r="N1016" s="168"/>
      <c r="O1016" s="168" t="str">
        <f t="shared" si="91"/>
        <v>PH.IC.PU.180808.01</v>
      </c>
      <c r="Q1016" s="168" t="str">
        <f t="shared" si="92"/>
        <v>CL.IC.PU.180808.01</v>
      </c>
      <c r="R1016" s="167" t="s">
        <v>4415</v>
      </c>
      <c r="S1016" s="167">
        <v>538</v>
      </c>
    </row>
    <row r="1017" spans="1:19" s="167" customFormat="1" ht="15">
      <c r="A1017" s="167" t="s">
        <v>5692</v>
      </c>
      <c r="C1017" s="61" t="s">
        <v>7866</v>
      </c>
      <c r="D1017" s="167" t="s">
        <v>2696</v>
      </c>
      <c r="E1017" s="61" t="s">
        <v>3574</v>
      </c>
      <c r="F1017" s="167" t="s">
        <v>5338</v>
      </c>
      <c r="G1017" s="167" t="s">
        <v>4954</v>
      </c>
      <c r="H1017" s="62" t="s">
        <v>3690</v>
      </c>
      <c r="I1017" s="167" t="s">
        <v>2696</v>
      </c>
      <c r="J1017" s="63" t="str">
        <f t="shared" si="88"/>
        <v>IC.PU.180809</v>
      </c>
      <c r="K1017" s="61" t="s">
        <v>2379</v>
      </c>
      <c r="L1017" s="167" t="str">
        <f t="shared" si="89"/>
        <v>Spontaneous Breathing Trial  Cont Deeply sedated/paralyzed</v>
      </c>
      <c r="M1017" s="168" t="str">
        <f t="shared" si="90"/>
        <v>PI.IC.PU.180809.01</v>
      </c>
      <c r="N1017" s="168"/>
      <c r="O1017" s="168" t="str">
        <f t="shared" si="91"/>
        <v>PH.IC.PU.180809.01</v>
      </c>
      <c r="Q1017" s="168" t="str">
        <f t="shared" si="92"/>
        <v>CL.IC.PU.180809.01</v>
      </c>
      <c r="R1017" s="167" t="s">
        <v>12465</v>
      </c>
      <c r="S1017" s="167">
        <v>538</v>
      </c>
    </row>
    <row r="1018" spans="1:19" s="167" customFormat="1" ht="15">
      <c r="A1018" s="167" t="s">
        <v>5692</v>
      </c>
      <c r="C1018" s="61" t="s">
        <v>7866</v>
      </c>
      <c r="D1018" s="167" t="s">
        <v>12452</v>
      </c>
      <c r="E1018" s="61" t="s">
        <v>3574</v>
      </c>
      <c r="F1018" s="167" t="s">
        <v>5100</v>
      </c>
      <c r="G1018" s="167" t="s">
        <v>13051</v>
      </c>
      <c r="H1018" s="62" t="s">
        <v>3188</v>
      </c>
      <c r="I1018" s="167" t="s">
        <v>12452</v>
      </c>
      <c r="J1018" s="63" t="str">
        <f t="shared" si="88"/>
        <v>IC.PU.180810</v>
      </c>
      <c r="K1018" s="61" t="s">
        <v>2379</v>
      </c>
      <c r="L1018" s="167" t="str">
        <f t="shared" si="89"/>
        <v>Spontaneous Breathing Trial Cont Other:  Spontaneous Breathing Trial Failure,</v>
      </c>
      <c r="M1018" s="168" t="str">
        <f t="shared" si="90"/>
        <v>PI.IC.PU.180810.01</v>
      </c>
      <c r="N1018" s="168"/>
      <c r="O1018" s="168" t="str">
        <f t="shared" si="91"/>
        <v>PH.IC.PU.180810.01</v>
      </c>
      <c r="Q1018" s="168" t="str">
        <f t="shared" si="92"/>
        <v>CL.IC.PU.180810.01</v>
      </c>
      <c r="R1018" s="167" t="s">
        <v>12465</v>
      </c>
      <c r="S1018" s="167">
        <v>538</v>
      </c>
    </row>
    <row r="1019" spans="1:19" s="167" customFormat="1" ht="15">
      <c r="A1019" s="167" t="s">
        <v>5692</v>
      </c>
      <c r="C1019" s="61" t="s">
        <v>7866</v>
      </c>
      <c r="D1019" s="167" t="s">
        <v>12452</v>
      </c>
      <c r="E1019" s="61" t="s">
        <v>3574</v>
      </c>
      <c r="F1019" s="167" t="s">
        <v>5100</v>
      </c>
      <c r="G1019" s="167" t="s">
        <v>6270</v>
      </c>
      <c r="H1019" s="62" t="s">
        <v>5749</v>
      </c>
      <c r="I1019" s="167" t="s">
        <v>12452</v>
      </c>
      <c r="J1019" s="63" t="str">
        <f t="shared" si="88"/>
        <v>IC.PU.180811</v>
      </c>
      <c r="K1019" s="61" t="s">
        <v>2379</v>
      </c>
      <c r="L1019" s="167" t="str">
        <f t="shared" si="89"/>
        <v>SOB</v>
      </c>
      <c r="M1019" s="168" t="str">
        <f t="shared" si="90"/>
        <v>PI.IC.PU.180811.01</v>
      </c>
      <c r="N1019" s="168"/>
      <c r="O1019" s="168" t="str">
        <f t="shared" si="91"/>
        <v>PH.IC.PU.180811.01</v>
      </c>
      <c r="Q1019" s="168" t="str">
        <f t="shared" si="92"/>
        <v>CL.IC.PU.180811.01</v>
      </c>
      <c r="R1019" s="167" t="s">
        <v>12465</v>
      </c>
      <c r="S1019" s="167">
        <v>538</v>
      </c>
    </row>
    <row r="1020" spans="1:19" s="167" customFormat="1" ht="15">
      <c r="A1020" s="167" t="s">
        <v>5692</v>
      </c>
      <c r="C1020" s="61" t="s">
        <v>7866</v>
      </c>
      <c r="D1020" s="167" t="s">
        <v>12452</v>
      </c>
      <c r="E1020" s="61" t="s">
        <v>3574</v>
      </c>
      <c r="F1020" s="167" t="s">
        <v>5100</v>
      </c>
      <c r="G1020" s="167" t="s">
        <v>5107</v>
      </c>
      <c r="H1020" s="62" t="s">
        <v>3064</v>
      </c>
      <c r="I1020" s="167" t="s">
        <v>12452</v>
      </c>
      <c r="J1020" s="63" t="str">
        <f t="shared" si="88"/>
        <v>IC.PU.180812</v>
      </c>
      <c r="K1020" s="61" t="s">
        <v>2379</v>
      </c>
      <c r="L1020" s="167" t="str">
        <f t="shared" si="89"/>
        <v>Spontaneous Breathing Trial Failure Diaphoresis</v>
      </c>
      <c r="M1020" s="168" t="str">
        <f t="shared" si="90"/>
        <v>PI.IC.PU.180812.01</v>
      </c>
      <c r="N1020" s="168"/>
      <c r="O1020" s="168" t="str">
        <f t="shared" si="91"/>
        <v>PH.IC.PU.180812.01</v>
      </c>
      <c r="Q1020" s="168" t="str">
        <f t="shared" si="92"/>
        <v>CL.IC.PU.180812.01</v>
      </c>
      <c r="R1020" s="167" t="s">
        <v>12465</v>
      </c>
      <c r="S1020" s="167">
        <v>538</v>
      </c>
    </row>
    <row r="1021" spans="1:19" s="167" customFormat="1" ht="15">
      <c r="A1021" s="167" t="s">
        <v>5692</v>
      </c>
      <c r="C1021" s="61" t="s">
        <v>7866</v>
      </c>
      <c r="D1021" s="167" t="s">
        <v>12452</v>
      </c>
      <c r="E1021" s="61" t="s">
        <v>3574</v>
      </c>
      <c r="F1021" s="167" t="s">
        <v>5100</v>
      </c>
      <c r="G1021" s="167" t="s">
        <v>13054</v>
      </c>
      <c r="H1021" s="62" t="s">
        <v>5560</v>
      </c>
      <c r="I1021" s="167" t="s">
        <v>12452</v>
      </c>
      <c r="J1021" s="63" t="str">
        <f t="shared" si="88"/>
        <v>IC.PU.180813</v>
      </c>
      <c r="K1021" s="61" t="s">
        <v>2379</v>
      </c>
      <c r="L1021" s="167" t="str">
        <f t="shared" si="89"/>
        <v>Spontaneous Breathing Trial Failure Restlessness/Agitation</v>
      </c>
      <c r="M1021" s="168" t="str">
        <f t="shared" si="90"/>
        <v>PI.IC.PU.180813.01</v>
      </c>
      <c r="N1021" s="168"/>
      <c r="O1021" s="168" t="str">
        <f t="shared" si="91"/>
        <v>PH.IC.PU.180813.01</v>
      </c>
      <c r="Q1021" s="168" t="str">
        <f t="shared" si="92"/>
        <v>CL.IC.PU.180813.01</v>
      </c>
      <c r="R1021" s="167" t="s">
        <v>12465</v>
      </c>
      <c r="S1021" s="167">
        <v>538</v>
      </c>
    </row>
    <row r="1022" spans="1:19" s="167" customFormat="1" ht="15">
      <c r="A1022" s="167" t="s">
        <v>5692</v>
      </c>
      <c r="C1022" s="61" t="s">
        <v>7866</v>
      </c>
      <c r="D1022" s="167" t="s">
        <v>12452</v>
      </c>
      <c r="E1022" s="61" t="s">
        <v>3574</v>
      </c>
      <c r="F1022" s="167" t="s">
        <v>5100</v>
      </c>
      <c r="G1022" s="167" t="s">
        <v>5255</v>
      </c>
      <c r="H1022" s="62" t="s">
        <v>4082</v>
      </c>
      <c r="I1022" s="167" t="s">
        <v>12452</v>
      </c>
      <c r="J1022" s="63" t="str">
        <f t="shared" si="88"/>
        <v>IC.PU.180814</v>
      </c>
      <c r="K1022" s="61" t="s">
        <v>2379</v>
      </c>
      <c r="L1022" s="167" t="str">
        <f t="shared" si="89"/>
        <v>Spontaneous Breathing Trial Failure Increased Work of Breathing</v>
      </c>
      <c r="M1022" s="168" t="str">
        <f t="shared" si="90"/>
        <v>PI.IC.PU.180814.01</v>
      </c>
      <c r="N1022" s="168"/>
      <c r="O1022" s="168" t="str">
        <f t="shared" si="91"/>
        <v>PH.IC.PU.180814.01</v>
      </c>
      <c r="Q1022" s="168" t="str">
        <f t="shared" si="92"/>
        <v>CL.IC.PU.180814.01</v>
      </c>
      <c r="R1022" s="167" t="s">
        <v>12465</v>
      </c>
      <c r="S1022" s="167">
        <v>538</v>
      </c>
    </row>
    <row r="1023" spans="1:19" s="167" customFormat="1" ht="15">
      <c r="A1023" s="167" t="s">
        <v>5692</v>
      </c>
      <c r="C1023" s="61" t="s">
        <v>7866</v>
      </c>
      <c r="D1023" s="167" t="s">
        <v>12452</v>
      </c>
      <c r="E1023" s="61" t="s">
        <v>3574</v>
      </c>
      <c r="F1023" s="167" t="s">
        <v>5100</v>
      </c>
      <c r="G1023" s="167" t="s">
        <v>5256</v>
      </c>
      <c r="H1023" s="62" t="s">
        <v>7456</v>
      </c>
      <c r="I1023" s="167" t="s">
        <v>12452</v>
      </c>
      <c r="J1023" s="63" t="str">
        <f t="shared" si="88"/>
        <v>IC.PU.180815</v>
      </c>
      <c r="K1023" s="61" t="s">
        <v>2379</v>
      </c>
      <c r="L1023" s="167" t="str">
        <f t="shared" si="89"/>
        <v>Spontaneous Breathing Trial Failure Decreased 02 Saturations</v>
      </c>
      <c r="M1023" s="168" t="str">
        <f t="shared" si="90"/>
        <v>PI.IC.PU.180815.01</v>
      </c>
      <c r="N1023" s="168"/>
      <c r="O1023" s="168" t="str">
        <f t="shared" si="91"/>
        <v>PH.IC.PU.180815.01</v>
      </c>
      <c r="Q1023" s="168" t="str">
        <f t="shared" si="92"/>
        <v>CL.IC.PU.180815.01</v>
      </c>
      <c r="R1023" s="167" t="s">
        <v>12465</v>
      </c>
      <c r="S1023" s="167">
        <v>538</v>
      </c>
    </row>
    <row r="1024" spans="1:19" s="167" customFormat="1" ht="15">
      <c r="A1024" s="167" t="s">
        <v>5692</v>
      </c>
      <c r="C1024" s="61" t="s">
        <v>7866</v>
      </c>
      <c r="D1024" s="167" t="s">
        <v>12452</v>
      </c>
      <c r="E1024" s="61" t="s">
        <v>3574</v>
      </c>
      <c r="F1024" s="167" t="s">
        <v>5100</v>
      </c>
      <c r="G1024" s="167" t="s">
        <v>5257</v>
      </c>
      <c r="H1024" s="62" t="s">
        <v>7863</v>
      </c>
      <c r="I1024" s="167" t="s">
        <v>12452</v>
      </c>
      <c r="J1024" s="63" t="str">
        <f t="shared" si="88"/>
        <v>IC.PU.180816</v>
      </c>
      <c r="K1024" s="61" t="s">
        <v>2379</v>
      </c>
      <c r="L1024" s="167" t="str">
        <f t="shared" si="89"/>
        <v>Spontaneous Breathing Trial Failure High Respiratory Rate</v>
      </c>
      <c r="M1024" s="168" t="str">
        <f t="shared" si="90"/>
        <v>PI.IC.PU.180816.01</v>
      </c>
      <c r="N1024" s="168"/>
      <c r="O1024" s="168" t="str">
        <f t="shared" si="91"/>
        <v>PH.IC.PU.180816.01</v>
      </c>
      <c r="Q1024" s="168" t="str">
        <f t="shared" si="92"/>
        <v>CL.IC.PU.180816.01</v>
      </c>
      <c r="R1024" s="167" t="s">
        <v>12465</v>
      </c>
      <c r="S1024" s="167">
        <v>538</v>
      </c>
    </row>
    <row r="1025" spans="1:43" s="167" customFormat="1" ht="15">
      <c r="A1025" s="167" t="s">
        <v>5692</v>
      </c>
      <c r="C1025" s="61" t="s">
        <v>7866</v>
      </c>
      <c r="D1025" s="167" t="s">
        <v>12452</v>
      </c>
      <c r="E1025" s="61" t="s">
        <v>3574</v>
      </c>
      <c r="F1025" s="167" t="s">
        <v>5100</v>
      </c>
      <c r="G1025" s="167" t="s">
        <v>5260</v>
      </c>
      <c r="H1025" s="62" t="s">
        <v>12462</v>
      </c>
      <c r="I1025" s="167" t="s">
        <v>12452</v>
      </c>
      <c r="J1025" s="63" t="str">
        <f t="shared" si="88"/>
        <v>IC.PU.180817</v>
      </c>
      <c r="K1025" s="61" t="s">
        <v>2379</v>
      </c>
      <c r="L1025" s="167" t="str">
        <f t="shared" si="89"/>
        <v>Spontaneous Breathing Trial Failure Increased Heart Rate,</v>
      </c>
      <c r="M1025" s="168" t="str">
        <f t="shared" si="90"/>
        <v>PI.IC.PU.180817.01</v>
      </c>
      <c r="N1025" s="168"/>
      <c r="O1025" s="168" t="str">
        <f t="shared" si="91"/>
        <v>PH.IC.PU.180817.01</v>
      </c>
      <c r="Q1025" s="168" t="str">
        <f t="shared" si="92"/>
        <v>CL.IC.PU.180817.01</v>
      </c>
      <c r="R1025" s="167" t="s">
        <v>12465</v>
      </c>
      <c r="S1025" s="167">
        <v>538</v>
      </c>
    </row>
    <row r="1026" spans="1:43" s="167" customFormat="1" ht="15">
      <c r="A1026" s="167" t="s">
        <v>5692</v>
      </c>
      <c r="C1026" s="61" t="s">
        <v>7866</v>
      </c>
      <c r="D1026" s="167" t="s">
        <v>12452</v>
      </c>
      <c r="E1026" s="61" t="s">
        <v>3574</v>
      </c>
      <c r="F1026" s="167" t="s">
        <v>5100</v>
      </c>
      <c r="G1026" s="167" t="s">
        <v>5117</v>
      </c>
      <c r="H1026" s="62" t="s">
        <v>12602</v>
      </c>
      <c r="I1026" s="167" t="s">
        <v>12452</v>
      </c>
      <c r="J1026" s="63" t="str">
        <f t="shared" si="88"/>
        <v>IC.PU.180818</v>
      </c>
      <c r="K1026" s="61" t="s">
        <v>2379</v>
      </c>
      <c r="L1026" s="167" t="str">
        <f t="shared" si="89"/>
        <v>Spontaneous Breathing Trial Failure Increase/Decrease BP</v>
      </c>
      <c r="M1026" s="168" t="str">
        <f t="shared" si="90"/>
        <v>PI.IC.PU.180818.01</v>
      </c>
      <c r="N1026" s="168"/>
      <c r="O1026" s="168" t="str">
        <f t="shared" si="91"/>
        <v>PH.IC.PU.180818.01</v>
      </c>
      <c r="Q1026" s="168" t="str">
        <f t="shared" si="92"/>
        <v>CL.IC.PU.180818.01</v>
      </c>
      <c r="R1026" s="167" t="s">
        <v>12465</v>
      </c>
      <c r="S1026" s="167">
        <v>538</v>
      </c>
    </row>
    <row r="1027" spans="1:43" s="167" customFormat="1" ht="15">
      <c r="A1027" s="167" t="s">
        <v>5692</v>
      </c>
      <c r="C1027" s="61" t="s">
        <v>7866</v>
      </c>
      <c r="D1027" s="167" t="s">
        <v>12452</v>
      </c>
      <c r="E1027" s="61" t="s">
        <v>3574</v>
      </c>
      <c r="F1027" s="167" t="s">
        <v>5100</v>
      </c>
      <c r="G1027" s="167" t="s">
        <v>5114</v>
      </c>
      <c r="H1027" s="62" t="s">
        <v>12604</v>
      </c>
      <c r="I1027" s="167" t="s">
        <v>12452</v>
      </c>
      <c r="J1027" s="63" t="str">
        <f t="shared" si="88"/>
        <v>IC.PU.180819</v>
      </c>
      <c r="K1027" s="61" t="s">
        <v>2379</v>
      </c>
      <c r="L1027" s="167" t="str">
        <f t="shared" si="89"/>
        <v>Spontaneous Breathing Trial Failure Increased ETC02,</v>
      </c>
      <c r="M1027" s="168" t="str">
        <f t="shared" si="90"/>
        <v>PI.IC.PU.180819.01</v>
      </c>
      <c r="N1027" s="168"/>
      <c r="O1027" s="168" t="str">
        <f t="shared" si="91"/>
        <v>PH.IC.PU.180819.01</v>
      </c>
      <c r="Q1027" s="168" t="str">
        <f t="shared" si="92"/>
        <v>CL.IC.PU.180819.01</v>
      </c>
      <c r="R1027" s="167" t="s">
        <v>12465</v>
      </c>
      <c r="S1027" s="167">
        <v>538</v>
      </c>
    </row>
    <row r="1028" spans="1:43" s="167" customFormat="1" ht="15">
      <c r="A1028" s="167" t="s">
        <v>5692</v>
      </c>
      <c r="C1028" s="61" t="s">
        <v>7866</v>
      </c>
      <c r="D1028" s="167" t="s">
        <v>12452</v>
      </c>
      <c r="E1028" s="61" t="s">
        <v>3574</v>
      </c>
      <c r="F1028" s="167" t="s">
        <v>5100</v>
      </c>
      <c r="G1028" s="167" t="s">
        <v>5115</v>
      </c>
      <c r="H1028" s="62" t="s">
        <v>7228</v>
      </c>
      <c r="I1028" s="167" t="s">
        <v>12452</v>
      </c>
      <c r="J1028" s="63" t="str">
        <f t="shared" si="88"/>
        <v>IC.PU.180820</v>
      </c>
      <c r="K1028" s="61" t="s">
        <v>2379</v>
      </c>
      <c r="L1028" s="167" t="str">
        <f t="shared" si="89"/>
        <v xml:space="preserve">Spontaneous Breathing Trial Failure Other: </v>
      </c>
      <c r="M1028" s="168" t="str">
        <f t="shared" si="90"/>
        <v>PI.IC.PU.180820.01</v>
      </c>
      <c r="N1028" s="168"/>
      <c r="O1028" s="168" t="str">
        <f t="shared" si="91"/>
        <v>PH.IC.PU.180820.01</v>
      </c>
      <c r="Q1028" s="168" t="str">
        <f t="shared" si="92"/>
        <v>CL.IC.PU.180820.01</v>
      </c>
      <c r="R1028" s="167" t="s">
        <v>12465</v>
      </c>
      <c r="S1028" s="167">
        <v>538</v>
      </c>
    </row>
    <row r="1029" spans="1:43" s="167" customFormat="1" ht="15">
      <c r="A1029" s="167" t="s">
        <v>5692</v>
      </c>
      <c r="C1029" s="61" t="s">
        <v>2260</v>
      </c>
      <c r="D1029" s="167" t="s">
        <v>13084</v>
      </c>
      <c r="E1029" s="61" t="s">
        <v>13242</v>
      </c>
      <c r="F1029" s="92" t="s">
        <v>13084</v>
      </c>
      <c r="G1029" s="93" t="s">
        <v>13085</v>
      </c>
      <c r="H1029" s="61" t="s">
        <v>11848</v>
      </c>
      <c r="J1029" s="63" t="str">
        <f t="shared" si="88"/>
        <v>IC.PU.180901</v>
      </c>
      <c r="K1029" s="61" t="s">
        <v>11848</v>
      </c>
      <c r="L1029" s="167" t="str">
        <f t="shared" ref="L1029:L1039" si="93">G1029</f>
        <v>Patient being tube fed</v>
      </c>
      <c r="M1029" s="168" t="str">
        <f t="shared" ref="M1029:M1039" si="94">CONCATENATE("PI.",J1029,".",K1029)</f>
        <v>PI.IC.PU.180901.01</v>
      </c>
      <c r="N1029" s="168"/>
      <c r="O1029" s="168" t="str">
        <f t="shared" ref="O1029:O1039" si="95">CONCATENATE("PH.",J1029,".",K1029)</f>
        <v>PH.IC.PU.180901.01</v>
      </c>
      <c r="Q1029" s="168" t="str">
        <f t="shared" ref="Q1029:Q1039" si="96">CONCATENATE("CL.",J1029,".",K1029)</f>
        <v>CL.IC.PU.180901.01</v>
      </c>
      <c r="R1029" s="167" t="s">
        <v>13245</v>
      </c>
      <c r="S1029" s="167" t="s">
        <v>13245</v>
      </c>
      <c r="Z1029" s="167" t="s">
        <v>13244</v>
      </c>
      <c r="AA1029" s="167">
        <v>1151</v>
      </c>
    </row>
    <row r="1030" spans="1:43" s="167" customFormat="1" ht="15">
      <c r="A1030" s="167" t="s">
        <v>5692</v>
      </c>
      <c r="C1030" s="61" t="s">
        <v>2260</v>
      </c>
      <c r="E1030" s="61" t="s">
        <v>13242</v>
      </c>
      <c r="F1030" s="92" t="s">
        <v>13084</v>
      </c>
      <c r="G1030" s="93" t="s">
        <v>13272</v>
      </c>
      <c r="H1030" s="61" t="s">
        <v>12030</v>
      </c>
      <c r="J1030" s="63" t="str">
        <f t="shared" si="88"/>
        <v>IC.PU.180902</v>
      </c>
      <c r="K1030" s="61" t="s">
        <v>11848</v>
      </c>
      <c r="L1030" s="167" t="str">
        <f t="shared" si="93"/>
        <v>Patient on anti-ulcer drug</v>
      </c>
      <c r="M1030" s="168" t="str">
        <f t="shared" si="94"/>
        <v>PI.IC.PU.180902.01</v>
      </c>
      <c r="N1030" s="168"/>
      <c r="O1030" s="168" t="str">
        <f t="shared" si="95"/>
        <v>PH.IC.PU.180902.01</v>
      </c>
      <c r="Q1030" s="168" t="str">
        <f t="shared" si="96"/>
        <v>CL.IC.PU.180902.01</v>
      </c>
      <c r="R1030" s="167" t="s">
        <v>13245</v>
      </c>
      <c r="S1030" s="167" t="s">
        <v>13245</v>
      </c>
      <c r="Z1030" s="167" t="s">
        <v>13244</v>
      </c>
      <c r="AA1030" s="167">
        <v>1151</v>
      </c>
    </row>
    <row r="1031" spans="1:43" s="167" customFormat="1" ht="15">
      <c r="A1031" s="167" t="s">
        <v>5692</v>
      </c>
      <c r="C1031" s="61" t="s">
        <v>2260</v>
      </c>
      <c r="E1031" s="61" t="s">
        <v>13242</v>
      </c>
      <c r="F1031" s="92" t="s">
        <v>13084</v>
      </c>
      <c r="G1031" s="93" t="s">
        <v>13234</v>
      </c>
      <c r="H1031" s="61" t="s">
        <v>12032</v>
      </c>
      <c r="J1031" s="63" t="str">
        <f t="shared" si="88"/>
        <v>IC.PU.180903</v>
      </c>
      <c r="K1031" s="61" t="s">
        <v>11848</v>
      </c>
      <c r="L1031" s="167" t="str">
        <f t="shared" si="93"/>
        <v>Contraindication to GI prophylaxis</v>
      </c>
      <c r="M1031" s="168" t="str">
        <f t="shared" si="94"/>
        <v>PI.IC.PU.180903.01</v>
      </c>
      <c r="N1031" s="168"/>
      <c r="O1031" s="168" t="str">
        <f t="shared" si="95"/>
        <v>PH.IC.PU.180903.01</v>
      </c>
      <c r="Q1031" s="168" t="str">
        <f t="shared" si="96"/>
        <v>CL.IC.PU.180903.01</v>
      </c>
      <c r="R1031" s="167" t="s">
        <v>13245</v>
      </c>
      <c r="S1031" s="167" t="s">
        <v>13245</v>
      </c>
      <c r="Z1031" s="167" t="s">
        <v>13244</v>
      </c>
      <c r="AA1031" s="167">
        <v>1151</v>
      </c>
    </row>
    <row r="1032" spans="1:43" s="167" customFormat="1" ht="15">
      <c r="A1032" s="167" t="s">
        <v>5692</v>
      </c>
      <c r="C1032" s="61" t="s">
        <v>2260</v>
      </c>
      <c r="E1032" s="61" t="s">
        <v>13242</v>
      </c>
      <c r="F1032" s="92" t="s">
        <v>13084</v>
      </c>
      <c r="G1032" s="93" t="s">
        <v>13235</v>
      </c>
      <c r="H1032" s="61" t="s">
        <v>12028</v>
      </c>
      <c r="J1032" s="63" t="str">
        <f t="shared" si="88"/>
        <v>IC.PU.180904</v>
      </c>
      <c r="K1032" s="61" t="s">
        <v>11848</v>
      </c>
      <c r="L1032" s="167" t="str">
        <f t="shared" si="93"/>
        <v>Physician contacted GI prophylaxis order</v>
      </c>
      <c r="M1032" s="168" t="str">
        <f t="shared" si="94"/>
        <v>PI.IC.PU.180904.01</v>
      </c>
      <c r="N1032" s="168"/>
      <c r="O1032" s="168" t="str">
        <f t="shared" si="95"/>
        <v>PH.IC.PU.180904.01</v>
      </c>
      <c r="Q1032" s="168" t="str">
        <f t="shared" si="96"/>
        <v>CL.IC.PU.180904.01</v>
      </c>
      <c r="R1032" s="167" t="s">
        <v>13245</v>
      </c>
      <c r="S1032" s="167" t="s">
        <v>13245</v>
      </c>
      <c r="Z1032" s="167" t="s">
        <v>13244</v>
      </c>
      <c r="AA1032" s="167">
        <v>1151</v>
      </c>
    </row>
    <row r="1033" spans="1:43" s="167" customFormat="1" ht="15">
      <c r="A1033" s="167" t="s">
        <v>5692</v>
      </c>
      <c r="C1033" s="61" t="s">
        <v>2260</v>
      </c>
      <c r="D1033" s="167" t="s">
        <v>13236</v>
      </c>
      <c r="E1033" s="61" t="s">
        <v>13243</v>
      </c>
      <c r="F1033" s="92" t="s">
        <v>13237</v>
      </c>
      <c r="G1033" s="93" t="s">
        <v>13238</v>
      </c>
      <c r="H1033" s="61" t="s">
        <v>11848</v>
      </c>
      <c r="J1033" s="63" t="str">
        <f t="shared" si="88"/>
        <v>IC.PU.181001</v>
      </c>
      <c r="K1033" s="61" t="s">
        <v>11848</v>
      </c>
      <c r="L1033" s="167" t="str">
        <f t="shared" si="93"/>
        <v>Patient on anticoagulants</v>
      </c>
      <c r="M1033" s="168" t="str">
        <f t="shared" si="94"/>
        <v>PI.IC.PU.181001.01</v>
      </c>
      <c r="N1033" s="168"/>
      <c r="O1033" s="168" t="str">
        <f t="shared" si="95"/>
        <v>PH.IC.PU.181001.01</v>
      </c>
      <c r="Q1033" s="168" t="str">
        <f t="shared" si="96"/>
        <v>CL.IC.PU.181001.01</v>
      </c>
      <c r="R1033" s="167" t="s">
        <v>13245</v>
      </c>
      <c r="S1033" s="167" t="s">
        <v>13245</v>
      </c>
      <c r="Z1033" s="167" t="s">
        <v>13244</v>
      </c>
      <c r="AA1033" s="167">
        <v>1151</v>
      </c>
    </row>
    <row r="1034" spans="1:43" s="167" customFormat="1" ht="15">
      <c r="A1034" s="167" t="s">
        <v>5692</v>
      </c>
      <c r="C1034" s="61" t="s">
        <v>2260</v>
      </c>
      <c r="E1034" s="61" t="s">
        <v>13243</v>
      </c>
      <c r="F1034" s="92" t="s">
        <v>13237</v>
      </c>
      <c r="G1034" s="93" t="s">
        <v>13239</v>
      </c>
      <c r="H1034" s="61" t="s">
        <v>12030</v>
      </c>
      <c r="J1034" s="63" t="str">
        <f t="shared" si="88"/>
        <v>IC.PU.181002</v>
      </c>
      <c r="K1034" s="61" t="s">
        <v>11848</v>
      </c>
      <c r="L1034" s="167" t="str">
        <f t="shared" si="93"/>
        <v>Patient on SCD's or TED's</v>
      </c>
      <c r="M1034" s="168" t="str">
        <f t="shared" si="94"/>
        <v>PI.IC.PU.181002.01</v>
      </c>
      <c r="N1034" s="168"/>
      <c r="O1034" s="168" t="str">
        <f t="shared" si="95"/>
        <v>PH.IC.PU.181002.01</v>
      </c>
      <c r="Q1034" s="168" t="str">
        <f t="shared" si="96"/>
        <v>CL.IC.PU.181002.01</v>
      </c>
      <c r="R1034" s="167" t="s">
        <v>13245</v>
      </c>
      <c r="S1034" s="167" t="s">
        <v>13245</v>
      </c>
      <c r="Z1034" s="167" t="s">
        <v>13244</v>
      </c>
      <c r="AA1034" s="167">
        <v>1151</v>
      </c>
    </row>
    <row r="1035" spans="1:43" s="167" customFormat="1" ht="15">
      <c r="A1035" s="167" t="s">
        <v>5692</v>
      </c>
      <c r="C1035" s="61" t="s">
        <v>2260</v>
      </c>
      <c r="E1035" s="61" t="s">
        <v>13243</v>
      </c>
      <c r="F1035" s="92" t="s">
        <v>13237</v>
      </c>
      <c r="G1035" s="93" t="s">
        <v>13240</v>
      </c>
      <c r="H1035" s="61" t="s">
        <v>12032</v>
      </c>
      <c r="J1035" s="63" t="str">
        <f t="shared" si="88"/>
        <v>IC.PU.181003</v>
      </c>
      <c r="K1035" s="61" t="s">
        <v>11848</v>
      </c>
      <c r="L1035" s="167" t="str">
        <f t="shared" si="93"/>
        <v>Contraindication to thrombosis prophylaxis</v>
      </c>
      <c r="M1035" s="168" t="str">
        <f t="shared" si="94"/>
        <v>PI.IC.PU.181003.01</v>
      </c>
      <c r="N1035" s="168"/>
      <c r="O1035" s="168" t="str">
        <f t="shared" si="95"/>
        <v>PH.IC.PU.181003.01</v>
      </c>
      <c r="Q1035" s="168" t="str">
        <f t="shared" si="96"/>
        <v>CL.IC.PU.181003.01</v>
      </c>
      <c r="R1035" s="167" t="s">
        <v>13245</v>
      </c>
      <c r="S1035" s="167" t="s">
        <v>13245</v>
      </c>
      <c r="Z1035" s="167" t="s">
        <v>13244</v>
      </c>
      <c r="AA1035" s="167">
        <v>1151</v>
      </c>
    </row>
    <row r="1036" spans="1:43" s="167" customFormat="1" ht="15">
      <c r="A1036" s="167" t="s">
        <v>5692</v>
      </c>
      <c r="C1036" s="61" t="s">
        <v>597</v>
      </c>
      <c r="E1036" s="61" t="s">
        <v>13243</v>
      </c>
      <c r="F1036" s="92" t="s">
        <v>13237</v>
      </c>
      <c r="G1036" s="93" t="s">
        <v>13241</v>
      </c>
      <c r="H1036" s="61" t="s">
        <v>12028</v>
      </c>
      <c r="J1036" s="63" t="str">
        <f>CONCATENATE("IC.PU.",C1036,E1036,H1036)</f>
        <v>IC.PU.181004</v>
      </c>
      <c r="K1036" s="61" t="s">
        <v>11848</v>
      </c>
      <c r="L1036" s="167" t="str">
        <f>G1036</f>
        <v>Physician contacted DVTI prophylaxis order</v>
      </c>
      <c r="M1036" s="168" t="str">
        <f>CONCATENATE("PI.",J1036,".",K1036)</f>
        <v>PI.IC.PU.181004.01</v>
      </c>
      <c r="N1036" s="168"/>
      <c r="O1036" s="168" t="str">
        <f>CONCATENATE("PH.",J1036,".",K1036)</f>
        <v>PH.IC.PU.181004.01</v>
      </c>
      <c r="Q1036" s="168" t="str">
        <f>CONCATENATE("CL.",J1036,".",K1036)</f>
        <v>CL.IC.PU.181004.01</v>
      </c>
      <c r="R1036" s="167" t="s">
        <v>13245</v>
      </c>
      <c r="S1036" s="167" t="s">
        <v>13245</v>
      </c>
      <c r="Z1036" s="167" t="s">
        <v>13244</v>
      </c>
      <c r="AA1036" s="167">
        <v>1151</v>
      </c>
    </row>
    <row r="1037" spans="1:43" s="167" customFormat="1" ht="15">
      <c r="A1037" s="167" t="s">
        <v>5692</v>
      </c>
      <c r="C1037" s="61" t="s">
        <v>2260</v>
      </c>
      <c r="E1037" s="61" t="s">
        <v>13243</v>
      </c>
      <c r="F1037" s="92" t="s">
        <v>13237</v>
      </c>
      <c r="G1037" s="93" t="s">
        <v>14161</v>
      </c>
      <c r="H1037" s="61" t="s">
        <v>12210</v>
      </c>
      <c r="J1037" s="63" t="str">
        <f t="shared" si="88"/>
        <v>IC.PU.181005</v>
      </c>
      <c r="K1037" s="61" t="s">
        <v>11848</v>
      </c>
      <c r="L1037" s="167" t="str">
        <f t="shared" si="93"/>
        <v>Bi-Lateral (Not Applicable)</v>
      </c>
      <c r="M1037" s="168" t="str">
        <f t="shared" si="94"/>
        <v>PI.IC.PU.181005.01</v>
      </c>
      <c r="N1037" s="168"/>
      <c r="O1037" s="168" t="str">
        <f t="shared" si="95"/>
        <v>PH.IC.PU.181005.01</v>
      </c>
      <c r="Q1037" s="168" t="str">
        <f t="shared" si="96"/>
        <v>CL.IC.PU.181005.01</v>
      </c>
      <c r="R1037" s="167" t="s">
        <v>13245</v>
      </c>
      <c r="S1037" s="167" t="s">
        <v>13245</v>
      </c>
      <c r="AP1037" s="167" t="s">
        <v>12773</v>
      </c>
      <c r="AQ1037" s="167">
        <v>1636</v>
      </c>
    </row>
    <row r="1038" spans="1:43" s="167" customFormat="1" ht="15">
      <c r="A1038" s="167" t="s">
        <v>5692</v>
      </c>
      <c r="C1038" s="61" t="s">
        <v>2260</v>
      </c>
      <c r="D1038" s="167" t="s">
        <v>13480</v>
      </c>
      <c r="E1038" s="61" t="s">
        <v>12099</v>
      </c>
      <c r="F1038" s="92" t="s">
        <v>13480</v>
      </c>
      <c r="G1038" s="93" t="s">
        <v>13481</v>
      </c>
      <c r="H1038" s="61" t="s">
        <v>11848</v>
      </c>
      <c r="J1038" s="63" t="str">
        <f>CONCATENATE("IC.PU.",C1038,E1038,H1038)</f>
        <v>IC.PU.181101</v>
      </c>
      <c r="K1038" s="61" t="s">
        <v>11848</v>
      </c>
      <c r="L1038" s="167" t="str">
        <f>G1038</f>
        <v>Daily Readiness to Wean</v>
      </c>
      <c r="M1038" s="168" t="str">
        <f>CONCATENATE("PI.",J1038,".",K1038)</f>
        <v>PI.IC.PU.181101.01</v>
      </c>
      <c r="N1038" s="168"/>
      <c r="O1038" s="168" t="str">
        <f>CONCATENATE("PH.",J1038,".",K1038)</f>
        <v>PH.IC.PU.181101.01</v>
      </c>
      <c r="Q1038" s="168" t="str">
        <f>CONCATENATE("CL.",J1038,".",K1038)</f>
        <v>CL.IC.PU.181101.01</v>
      </c>
      <c r="R1038" s="167" t="s">
        <v>13245</v>
      </c>
      <c r="S1038" s="167" t="s">
        <v>13245</v>
      </c>
      <c r="AF1038" s="167" t="s">
        <v>12773</v>
      </c>
      <c r="AG1038" s="167">
        <v>1406</v>
      </c>
    </row>
    <row r="1039" spans="1:43" s="167" customFormat="1" ht="15">
      <c r="A1039" s="167" t="s">
        <v>5692</v>
      </c>
      <c r="C1039" s="61" t="s">
        <v>2260</v>
      </c>
      <c r="E1039" s="61" t="s">
        <v>12099</v>
      </c>
      <c r="F1039" s="92" t="s">
        <v>13480</v>
      </c>
      <c r="G1039" s="93" t="s">
        <v>13482</v>
      </c>
      <c r="H1039" s="61" t="s">
        <v>12030</v>
      </c>
      <c r="J1039" s="63" t="str">
        <f t="shared" si="88"/>
        <v>IC.PU.181102</v>
      </c>
      <c r="K1039" s="61" t="s">
        <v>11848</v>
      </c>
      <c r="L1039" s="167" t="str">
        <f t="shared" si="93"/>
        <v>Daily Readiness to Wean Contraindicated</v>
      </c>
      <c r="M1039" s="168" t="str">
        <f t="shared" si="94"/>
        <v>PI.IC.PU.181102.01</v>
      </c>
      <c r="N1039" s="168"/>
      <c r="O1039" s="168" t="str">
        <f t="shared" si="95"/>
        <v>PH.IC.PU.181102.01</v>
      </c>
      <c r="Q1039" s="168" t="str">
        <f t="shared" si="96"/>
        <v>CL.IC.PU.181102.01</v>
      </c>
      <c r="R1039" s="167" t="s">
        <v>13245</v>
      </c>
      <c r="S1039" s="167" t="s">
        <v>13245</v>
      </c>
      <c r="AF1039" s="167" t="s">
        <v>12773</v>
      </c>
      <c r="AG1039" s="167">
        <v>1406</v>
      </c>
    </row>
    <row r="1040" spans="1:43" s="167" customFormat="1" ht="15">
      <c r="A1040" s="167" t="s">
        <v>5692</v>
      </c>
      <c r="B1040" s="167" t="s">
        <v>5116</v>
      </c>
      <c r="C1040" s="61" t="s">
        <v>3644</v>
      </c>
      <c r="D1040" s="167" t="s">
        <v>4822</v>
      </c>
      <c r="E1040" s="61" t="s">
        <v>2379</v>
      </c>
      <c r="F1040" s="167" t="s">
        <v>4823</v>
      </c>
      <c r="G1040" s="167" t="s">
        <v>4824</v>
      </c>
      <c r="H1040" s="62" t="s">
        <v>11848</v>
      </c>
      <c r="I1040" s="167" t="s">
        <v>6148</v>
      </c>
      <c r="J1040" s="63" t="str">
        <f t="shared" si="88"/>
        <v>IC.PU.190101</v>
      </c>
      <c r="K1040" s="61" t="s">
        <v>2379</v>
      </c>
      <c r="L1040" s="167" t="str">
        <f t="shared" si="89"/>
        <v>Ventilator settings match order</v>
      </c>
      <c r="M1040" s="168" t="str">
        <f t="shared" si="90"/>
        <v>PI.IC.PU.190101.01</v>
      </c>
      <c r="N1040" s="168"/>
      <c r="O1040" s="168" t="str">
        <f t="shared" si="91"/>
        <v>PH.IC.PU.190101.01</v>
      </c>
      <c r="Q1040" s="168" t="str">
        <f t="shared" si="92"/>
        <v>CL.IC.PU.190101.01</v>
      </c>
      <c r="Z1040" s="167" t="s">
        <v>13244</v>
      </c>
      <c r="AA1040" s="167">
        <v>1151</v>
      </c>
    </row>
    <row r="1041" spans="1:45" s="167" customFormat="1" ht="15">
      <c r="A1041" s="167" t="s">
        <v>5692</v>
      </c>
      <c r="C1041" s="61" t="s">
        <v>12604</v>
      </c>
      <c r="E1041" s="61" t="s">
        <v>2379</v>
      </c>
      <c r="F1041" s="167" t="s">
        <v>4823</v>
      </c>
      <c r="G1041" s="167" t="s">
        <v>4989</v>
      </c>
      <c r="H1041" s="62" t="s">
        <v>3812</v>
      </c>
      <c r="I1041" s="167" t="s">
        <v>4990</v>
      </c>
      <c r="J1041" s="63" t="str">
        <f t="shared" si="88"/>
        <v>IC.PU.190103</v>
      </c>
      <c r="K1041" s="61" t="s">
        <v>2379</v>
      </c>
      <c r="L1041" s="167" t="str">
        <f t="shared" si="89"/>
        <v>Settings changed per order</v>
      </c>
      <c r="M1041" s="168" t="str">
        <f t="shared" si="90"/>
        <v>PI.IC.PU.190103.01</v>
      </c>
      <c r="N1041" s="168"/>
      <c r="O1041" s="168" t="str">
        <f t="shared" si="91"/>
        <v>PH.IC.PU.190103.01</v>
      </c>
      <c r="Q1041" s="168" t="str">
        <f t="shared" si="92"/>
        <v>CL.IC.PU.190103.01</v>
      </c>
      <c r="Z1041" s="167" t="s">
        <v>13244</v>
      </c>
      <c r="AA1041" s="167">
        <v>1151</v>
      </c>
    </row>
    <row r="1042" spans="1:45" s="167" customFormat="1" ht="15">
      <c r="A1042" s="167" t="s">
        <v>5692</v>
      </c>
      <c r="B1042" s="167" t="s">
        <v>2459</v>
      </c>
      <c r="C1042" s="61" t="s">
        <v>2460</v>
      </c>
      <c r="D1042" s="167" t="s">
        <v>5472</v>
      </c>
      <c r="E1042" s="61" t="s">
        <v>12080</v>
      </c>
      <c r="F1042" s="167" t="s">
        <v>2351</v>
      </c>
      <c r="G1042" s="167" t="s">
        <v>10464</v>
      </c>
      <c r="H1042" s="62" t="s">
        <v>11848</v>
      </c>
      <c r="I1042" s="167" t="s">
        <v>10464</v>
      </c>
      <c r="J1042" s="63" t="str">
        <f t="shared" si="88"/>
        <v>IC.PU.200101</v>
      </c>
      <c r="K1042" s="61" t="s">
        <v>12080</v>
      </c>
      <c r="L1042" s="167" t="str">
        <f t="shared" si="89"/>
        <v>Absent</v>
      </c>
      <c r="M1042" s="168" t="str">
        <f t="shared" si="90"/>
        <v>PI.IC.PU.200101.01</v>
      </c>
      <c r="N1042" s="168"/>
      <c r="O1042" s="168" t="str">
        <f t="shared" si="91"/>
        <v>PH.IC.PU.200101.01</v>
      </c>
      <c r="Q1042" s="168" t="str">
        <f t="shared" si="92"/>
        <v>CL.IC.PU.200101.01</v>
      </c>
      <c r="X1042" s="167" t="s">
        <v>2352</v>
      </c>
      <c r="Y1042" s="167">
        <v>1056</v>
      </c>
    </row>
    <row r="1043" spans="1:45" s="167" customFormat="1" ht="15">
      <c r="A1043" s="167" t="s">
        <v>5692</v>
      </c>
      <c r="C1043" s="61" t="s">
        <v>2460</v>
      </c>
      <c r="E1043" s="61" t="s">
        <v>12080</v>
      </c>
      <c r="F1043" s="167" t="s">
        <v>2351</v>
      </c>
      <c r="G1043" s="167" t="s">
        <v>10463</v>
      </c>
      <c r="H1043" s="62" t="s">
        <v>12030</v>
      </c>
      <c r="I1043" s="167" t="s">
        <v>10463</v>
      </c>
      <c r="J1043" s="63" t="str">
        <f t="shared" si="88"/>
        <v>IC.PU.200102</v>
      </c>
      <c r="K1043" s="61" t="s">
        <v>12080</v>
      </c>
      <c r="L1043" s="167" t="str">
        <f t="shared" si="89"/>
        <v>Present</v>
      </c>
      <c r="M1043" s="168" t="str">
        <f t="shared" si="90"/>
        <v>PI.IC.PU.200102.01</v>
      </c>
      <c r="N1043" s="168"/>
      <c r="O1043" s="168" t="str">
        <f t="shared" si="91"/>
        <v>PH.IC.PU.200102.01</v>
      </c>
      <c r="Q1043" s="168" t="str">
        <f t="shared" si="92"/>
        <v>CL.IC.PU.200102.01</v>
      </c>
      <c r="X1043" s="167" t="s">
        <v>2352</v>
      </c>
      <c r="Y1043" s="167">
        <v>1056</v>
      </c>
    </row>
    <row r="1044" spans="1:45" s="167" customFormat="1" ht="15">
      <c r="A1044" s="167" t="s">
        <v>5692</v>
      </c>
      <c r="C1044" s="61" t="s">
        <v>2460</v>
      </c>
      <c r="E1044" s="61" t="s">
        <v>12080</v>
      </c>
      <c r="F1044" s="167" t="s">
        <v>2351</v>
      </c>
      <c r="G1044" s="167" t="s">
        <v>11013</v>
      </c>
      <c r="H1044" s="62" t="s">
        <v>12032</v>
      </c>
      <c r="I1044" s="167" t="s">
        <v>11013</v>
      </c>
      <c r="J1044" s="63" t="str">
        <f t="shared" si="88"/>
        <v>IC.PU.200103</v>
      </c>
      <c r="K1044" s="61" t="s">
        <v>12080</v>
      </c>
      <c r="L1044" s="167" t="str">
        <f t="shared" si="89"/>
        <v>Intermittent</v>
      </c>
      <c r="M1044" s="168" t="str">
        <f t="shared" si="90"/>
        <v>PI.IC.PU.200103.01</v>
      </c>
      <c r="N1044" s="168"/>
      <c r="O1044" s="168" t="str">
        <f t="shared" si="91"/>
        <v>PH.IC.PU.200103.01</v>
      </c>
      <c r="Q1044" s="168" t="str">
        <f t="shared" si="92"/>
        <v>CL.IC.PU.200103.01</v>
      </c>
      <c r="X1044" s="167" t="s">
        <v>2352</v>
      </c>
      <c r="Y1044" s="167">
        <v>1056</v>
      </c>
    </row>
    <row r="1045" spans="1:45" s="167" customFormat="1" ht="15">
      <c r="A1045" s="167" t="s">
        <v>5692</v>
      </c>
      <c r="C1045" s="61" t="s">
        <v>2460</v>
      </c>
      <c r="D1045" s="167" t="s">
        <v>7232</v>
      </c>
      <c r="E1045" s="61" t="s">
        <v>12079</v>
      </c>
      <c r="F1045" s="167" t="s">
        <v>2350</v>
      </c>
      <c r="G1045" s="167" t="s">
        <v>5714</v>
      </c>
      <c r="H1045" s="62" t="s">
        <v>11848</v>
      </c>
      <c r="I1045" s="167" t="s">
        <v>5539</v>
      </c>
      <c r="J1045" s="63" t="str">
        <f t="shared" si="88"/>
        <v>IC.PU.200201</v>
      </c>
      <c r="K1045" s="61" t="s">
        <v>12080</v>
      </c>
      <c r="L1045" s="167" t="str">
        <f t="shared" si="89"/>
        <v>Bright red blood drainage</v>
      </c>
      <c r="M1045" s="168" t="str">
        <f t="shared" si="90"/>
        <v>PI.IC.PU.200201.01</v>
      </c>
      <c r="N1045" s="168"/>
      <c r="O1045" s="168" t="str">
        <f t="shared" si="91"/>
        <v>PH.IC.PU.200201.01</v>
      </c>
      <c r="Q1045" s="168" t="str">
        <f t="shared" si="92"/>
        <v>CL.IC.PU.200201.01</v>
      </c>
      <c r="X1045" s="167" t="s">
        <v>2352</v>
      </c>
      <c r="Y1045" s="167">
        <v>1056</v>
      </c>
    </row>
    <row r="1046" spans="1:45" s="167" customFormat="1" ht="15">
      <c r="A1046" s="167" t="s">
        <v>5692</v>
      </c>
      <c r="C1046" s="61" t="s">
        <v>2460</v>
      </c>
      <c r="E1046" s="61" t="s">
        <v>12079</v>
      </c>
      <c r="F1046" s="167" t="s">
        <v>2350</v>
      </c>
      <c r="G1046" s="167" t="s">
        <v>5540</v>
      </c>
      <c r="H1046" s="62" t="s">
        <v>12030</v>
      </c>
      <c r="I1046" s="167" t="s">
        <v>5541</v>
      </c>
      <c r="J1046" s="63" t="str">
        <f t="shared" si="88"/>
        <v>IC.PU.200202</v>
      </c>
      <c r="K1046" s="61" t="s">
        <v>12080</v>
      </c>
      <c r="L1046" s="167" t="str">
        <f t="shared" si="89"/>
        <v>Dark red blood drainage</v>
      </c>
      <c r="M1046" s="168" t="str">
        <f t="shared" si="90"/>
        <v>PI.IC.PU.200202.01</v>
      </c>
      <c r="N1046" s="168"/>
      <c r="O1046" s="168" t="str">
        <f t="shared" si="91"/>
        <v>PH.IC.PU.200202.01</v>
      </c>
      <c r="Q1046" s="168" t="str">
        <f t="shared" si="92"/>
        <v>CL.IC.PU.200202.01</v>
      </c>
      <c r="X1046" s="167" t="s">
        <v>2352</v>
      </c>
      <c r="Y1046" s="167">
        <v>1056</v>
      </c>
    </row>
    <row r="1047" spans="1:45" s="167" customFormat="1" ht="15">
      <c r="A1047" s="167" t="s">
        <v>5692</v>
      </c>
      <c r="C1047" s="61" t="s">
        <v>2460</v>
      </c>
      <c r="E1047" s="61" t="s">
        <v>12079</v>
      </c>
      <c r="F1047" s="167" t="s">
        <v>2350</v>
      </c>
      <c r="G1047" s="167" t="s">
        <v>7915</v>
      </c>
      <c r="H1047" s="62" t="s">
        <v>12032</v>
      </c>
      <c r="I1047" s="167" t="s">
        <v>11554</v>
      </c>
      <c r="J1047" s="63" t="str">
        <f t="shared" si="88"/>
        <v>IC.PU.200203</v>
      </c>
      <c r="K1047" s="61" t="s">
        <v>12080</v>
      </c>
      <c r="L1047" s="167" t="str">
        <f t="shared" si="89"/>
        <v>Purulent drainage</v>
      </c>
      <c r="M1047" s="168" t="str">
        <f t="shared" si="90"/>
        <v>PI.IC.PU.200203.01</v>
      </c>
      <c r="N1047" s="168"/>
      <c r="O1047" s="168" t="str">
        <f t="shared" si="91"/>
        <v>PH.IC.PU.200203.01</v>
      </c>
      <c r="Q1047" s="168" t="str">
        <f t="shared" si="92"/>
        <v>CL.IC.PU.200203.01</v>
      </c>
      <c r="X1047" s="167" t="s">
        <v>2352</v>
      </c>
      <c r="Y1047" s="167">
        <v>1056</v>
      </c>
    </row>
    <row r="1048" spans="1:45" s="167" customFormat="1" ht="15">
      <c r="A1048" s="167" t="s">
        <v>5692</v>
      </c>
      <c r="C1048" s="61" t="s">
        <v>2460</v>
      </c>
      <c r="E1048" s="61" t="s">
        <v>12079</v>
      </c>
      <c r="F1048" s="167" t="s">
        <v>2350</v>
      </c>
      <c r="G1048" s="167" t="s">
        <v>13129</v>
      </c>
      <c r="H1048" s="62" t="s">
        <v>12028</v>
      </c>
      <c r="I1048" s="167" t="s">
        <v>11546</v>
      </c>
      <c r="J1048" s="63" t="str">
        <f t="shared" si="88"/>
        <v>IC.PU.200204</v>
      </c>
      <c r="K1048" s="61" t="s">
        <v>12080</v>
      </c>
      <c r="L1048" s="167" t="str">
        <f t="shared" si="89"/>
        <v>Serosanguineous drainage</v>
      </c>
      <c r="M1048" s="168" t="str">
        <f t="shared" si="90"/>
        <v>PI.IC.PU.200204.01</v>
      </c>
      <c r="N1048" s="168"/>
      <c r="O1048" s="168" t="str">
        <f t="shared" si="91"/>
        <v>PH.IC.PU.200204.01</v>
      </c>
      <c r="Q1048" s="168" t="str">
        <f t="shared" si="92"/>
        <v>CL.IC.PU.200204.01</v>
      </c>
      <c r="X1048" s="167" t="s">
        <v>2352</v>
      </c>
      <c r="Y1048" s="167">
        <v>1056</v>
      </c>
    </row>
    <row r="1049" spans="1:45" s="167" customFormat="1" ht="15">
      <c r="A1049" s="167" t="s">
        <v>5692</v>
      </c>
      <c r="C1049" s="61" t="s">
        <v>2460</v>
      </c>
      <c r="E1049" s="61" t="s">
        <v>12079</v>
      </c>
      <c r="F1049" s="167" t="s">
        <v>2350</v>
      </c>
      <c r="G1049" s="167" t="s">
        <v>7301</v>
      </c>
      <c r="H1049" s="62" t="s">
        <v>12210</v>
      </c>
      <c r="I1049" s="167" t="s">
        <v>11548</v>
      </c>
      <c r="J1049" s="63" t="str">
        <f t="shared" si="88"/>
        <v>IC.PU.200205</v>
      </c>
      <c r="K1049" s="61" t="s">
        <v>12080</v>
      </c>
      <c r="L1049" s="167" t="str">
        <f t="shared" si="89"/>
        <v>Serous drainage</v>
      </c>
      <c r="M1049" s="168" t="str">
        <f t="shared" si="90"/>
        <v>PI.IC.PU.200205.01</v>
      </c>
      <c r="N1049" s="168"/>
      <c r="O1049" s="168" t="str">
        <f t="shared" si="91"/>
        <v>PH.IC.PU.200205.01</v>
      </c>
      <c r="Q1049" s="168" t="str">
        <f t="shared" si="92"/>
        <v>CL.IC.PU.200205.01</v>
      </c>
      <c r="X1049" s="167" t="s">
        <v>2352</v>
      </c>
      <c r="Y1049" s="167">
        <v>1056</v>
      </c>
    </row>
    <row r="1050" spans="1:45" s="167" customFormat="1" ht="15">
      <c r="A1050" s="167" t="s">
        <v>5692</v>
      </c>
      <c r="C1050" s="61" t="s">
        <v>2460</v>
      </c>
      <c r="E1050" s="61" t="s">
        <v>12079</v>
      </c>
      <c r="F1050" s="167" t="s">
        <v>2350</v>
      </c>
      <c r="G1050" s="167" t="s">
        <v>10560</v>
      </c>
      <c r="H1050" s="62" t="s">
        <v>12212</v>
      </c>
      <c r="I1050" s="167" t="s">
        <v>10560</v>
      </c>
      <c r="J1050" s="63" t="str">
        <f t="shared" si="88"/>
        <v>IC.PU.200206</v>
      </c>
      <c r="K1050" s="61" t="s">
        <v>12080</v>
      </c>
      <c r="L1050" s="167" t="str">
        <f t="shared" si="89"/>
        <v>Clots</v>
      </c>
      <c r="M1050" s="168" t="str">
        <f t="shared" si="90"/>
        <v>PI.IC.PU.200206.01</v>
      </c>
      <c r="N1050" s="168"/>
      <c r="O1050" s="168" t="str">
        <f t="shared" si="91"/>
        <v>PH.IC.PU.200206.01</v>
      </c>
      <c r="Q1050" s="168" t="str">
        <f t="shared" si="92"/>
        <v>CL.IC.PU.200206.01</v>
      </c>
      <c r="X1050" s="167" t="s">
        <v>2352</v>
      </c>
      <c r="Y1050" s="167">
        <v>1056</v>
      </c>
    </row>
    <row r="1051" spans="1:45" s="167" customFormat="1" ht="15">
      <c r="A1051" s="167" t="s">
        <v>5692</v>
      </c>
      <c r="C1051" s="61" t="s">
        <v>2460</v>
      </c>
      <c r="E1051" s="61" t="s">
        <v>12079</v>
      </c>
      <c r="F1051" s="167" t="s">
        <v>2350</v>
      </c>
      <c r="G1051" s="167" t="s">
        <v>10478</v>
      </c>
      <c r="H1051" s="62" t="s">
        <v>12225</v>
      </c>
      <c r="I1051" s="167" t="s">
        <v>12437</v>
      </c>
      <c r="J1051" s="63" t="str">
        <f t="shared" si="88"/>
        <v>IC.PU.200207</v>
      </c>
      <c r="K1051" s="61" t="s">
        <v>12080</v>
      </c>
      <c r="L1051" s="167" t="str">
        <f t="shared" si="89"/>
        <v>Other: specify</v>
      </c>
      <c r="M1051" s="168" t="str">
        <f t="shared" si="90"/>
        <v>PI.IC.PU.200207.01</v>
      </c>
      <c r="N1051" s="168"/>
      <c r="O1051" s="168" t="str">
        <f t="shared" si="91"/>
        <v>PH.IC.PU.200207.01</v>
      </c>
      <c r="Q1051" s="168" t="str">
        <f t="shared" si="92"/>
        <v>CL.IC.PU.200207.01</v>
      </c>
      <c r="X1051" s="167" t="s">
        <v>2352</v>
      </c>
      <c r="Y1051" s="167">
        <v>1056</v>
      </c>
    </row>
    <row r="1052" spans="1:45" s="167" customFormat="1" ht="15">
      <c r="A1052" s="167" t="s">
        <v>5692</v>
      </c>
      <c r="C1052" s="61" t="s">
        <v>2460</v>
      </c>
      <c r="E1052" s="61" t="s">
        <v>12079</v>
      </c>
      <c r="F1052" s="167" t="s">
        <v>2350</v>
      </c>
      <c r="G1052" s="167" t="s">
        <v>5542</v>
      </c>
      <c r="H1052" s="62" t="s">
        <v>3574</v>
      </c>
      <c r="I1052" s="167" t="s">
        <v>5543</v>
      </c>
      <c r="J1052" s="63" t="str">
        <f t="shared" si="88"/>
        <v>IC.PU.200208</v>
      </c>
      <c r="K1052" s="61" t="s">
        <v>12080</v>
      </c>
      <c r="L1052" s="167" t="str">
        <f t="shared" si="89"/>
        <v>No Drainage</v>
      </c>
      <c r="M1052" s="168" t="str">
        <f t="shared" si="90"/>
        <v>PI.IC.PU.200208.01</v>
      </c>
      <c r="N1052" s="168"/>
      <c r="O1052" s="168" t="str">
        <f t="shared" si="91"/>
        <v>PH.IC.PU.200208.01</v>
      </c>
      <c r="Q1052" s="168" t="str">
        <f t="shared" si="92"/>
        <v>CL.IC.PU.200208.01</v>
      </c>
      <c r="X1052" s="167" t="s">
        <v>2352</v>
      </c>
      <c r="Y1052" s="167">
        <v>1056</v>
      </c>
    </row>
    <row r="1053" spans="1:45" s="167" customFormat="1" ht="15">
      <c r="A1053" s="167" t="s">
        <v>5692</v>
      </c>
      <c r="C1053" s="61" t="s">
        <v>11906</v>
      </c>
      <c r="E1053" s="61" t="s">
        <v>12430</v>
      </c>
      <c r="F1053" s="167" t="s">
        <v>2350</v>
      </c>
      <c r="G1053" s="167" t="s">
        <v>13868</v>
      </c>
      <c r="H1053" s="62" t="s">
        <v>11639</v>
      </c>
      <c r="I1053" s="167" t="s">
        <v>13868</v>
      </c>
      <c r="J1053" s="63" t="str">
        <f t="shared" si="88"/>
        <v>IC.PU.200209</v>
      </c>
      <c r="K1053" s="61" t="s">
        <v>12175</v>
      </c>
      <c r="L1053" s="167" t="str">
        <f t="shared" si="89"/>
        <v>Milky</v>
      </c>
      <c r="M1053" s="168" t="str">
        <f t="shared" si="90"/>
        <v>PI.IC.PU.200209.01</v>
      </c>
      <c r="N1053" s="168"/>
      <c r="O1053" s="168" t="str">
        <f t="shared" si="91"/>
        <v>PH.IC.PU.200209.01</v>
      </c>
      <c r="Q1053" s="168" t="str">
        <f t="shared" si="92"/>
        <v>CL.IC.PU.200209.01</v>
      </c>
      <c r="R1053" s="167" t="s">
        <v>12465</v>
      </c>
      <c r="S1053" s="167">
        <v>91</v>
      </c>
      <c r="AN1053" s="167" t="s">
        <v>12773</v>
      </c>
      <c r="AO1053" s="167">
        <v>1524</v>
      </c>
    </row>
    <row r="1054" spans="1:45" s="167" customFormat="1" ht="15">
      <c r="A1054" s="167" t="s">
        <v>5692</v>
      </c>
      <c r="C1054" s="61" t="s">
        <v>2460</v>
      </c>
      <c r="D1054" s="167" t="s">
        <v>5544</v>
      </c>
      <c r="E1054" s="61" t="s">
        <v>12432</v>
      </c>
      <c r="F1054" s="167" t="s">
        <v>2349</v>
      </c>
      <c r="G1054" s="167" t="s">
        <v>5546</v>
      </c>
      <c r="H1054" s="62" t="s">
        <v>11848</v>
      </c>
      <c r="I1054" s="167" t="s">
        <v>5547</v>
      </c>
      <c r="J1054" s="63" t="str">
        <f t="shared" si="88"/>
        <v>IC.PU.200301</v>
      </c>
      <c r="K1054" s="61" t="s">
        <v>12080</v>
      </c>
      <c r="L1054" s="167" t="str">
        <f t="shared" si="89"/>
        <v>Date Changed: specify</v>
      </c>
      <c r="M1054" s="168" t="str">
        <f t="shared" si="90"/>
        <v>PI.IC.PU.200301.01</v>
      </c>
      <c r="N1054" s="168"/>
      <c r="O1054" s="168" t="str">
        <f t="shared" si="91"/>
        <v>PH.IC.PU.200301.01</v>
      </c>
      <c r="Q1054" s="168" t="str">
        <f t="shared" si="92"/>
        <v>CL.IC.PU.200301.01</v>
      </c>
      <c r="X1054" s="167" t="s">
        <v>2352</v>
      </c>
      <c r="Y1054" s="167">
        <v>1056</v>
      </c>
    </row>
    <row r="1055" spans="1:45" s="145" customFormat="1" ht="16">
      <c r="A1055" s="145" t="s">
        <v>5692</v>
      </c>
      <c r="C1055" s="170" t="s">
        <v>2460</v>
      </c>
      <c r="D1055" s="145" t="s">
        <v>8240</v>
      </c>
      <c r="E1055" s="170" t="s">
        <v>6464</v>
      </c>
      <c r="F1055" s="145" t="s">
        <v>14637</v>
      </c>
      <c r="G1055" s="145" t="s">
        <v>5727</v>
      </c>
      <c r="H1055" s="170" t="s">
        <v>11848</v>
      </c>
      <c r="I1055" s="145" t="s">
        <v>5728</v>
      </c>
      <c r="J1055" s="171" t="str">
        <f t="shared" si="88"/>
        <v>IC.PU.200401</v>
      </c>
      <c r="K1055" s="170" t="s">
        <v>12080</v>
      </c>
      <c r="L1055" s="145" t="str">
        <f t="shared" si="89"/>
        <v xml:space="preserve">     Fenestrated 4x4 dressing</v>
      </c>
      <c r="M1055" s="171" t="str">
        <f t="shared" si="90"/>
        <v>PI.IC.PU.200401.01</v>
      </c>
      <c r="N1055" s="171"/>
      <c r="O1055" s="171" t="str">
        <f t="shared" si="91"/>
        <v>PH.IC.PU.200401.01</v>
      </c>
      <c r="Q1055" s="171" t="str">
        <f t="shared" si="92"/>
        <v>CL.IC.PU.200401.01</v>
      </c>
      <c r="X1055" s="145" t="s">
        <v>2352</v>
      </c>
      <c r="Y1055" s="145">
        <v>1056</v>
      </c>
      <c r="AR1055" s="145" t="s">
        <v>12773</v>
      </c>
      <c r="AS1055" s="145">
        <v>1749</v>
      </c>
    </row>
    <row r="1056" spans="1:45" s="145" customFormat="1" ht="16">
      <c r="A1056" s="145" t="s">
        <v>5692</v>
      </c>
      <c r="C1056" s="170" t="s">
        <v>2460</v>
      </c>
      <c r="E1056" s="170" t="s">
        <v>6464</v>
      </c>
      <c r="F1056" s="145" t="s">
        <v>14637</v>
      </c>
      <c r="G1056" s="145" t="s">
        <v>5729</v>
      </c>
      <c r="H1056" s="170" t="s">
        <v>12030</v>
      </c>
      <c r="I1056" s="145" t="s">
        <v>11567</v>
      </c>
      <c r="J1056" s="171" t="str">
        <f t="shared" si="88"/>
        <v>IC.PU.200402</v>
      </c>
      <c r="K1056" s="170" t="s">
        <v>12080</v>
      </c>
      <c r="L1056" s="145" t="str">
        <f t="shared" si="89"/>
        <v xml:space="preserve">     Gauze dressing</v>
      </c>
      <c r="M1056" s="171" t="str">
        <f t="shared" si="90"/>
        <v>PI.IC.PU.200402.01</v>
      </c>
      <c r="N1056" s="171"/>
      <c r="O1056" s="171" t="str">
        <f t="shared" si="91"/>
        <v>PH.IC.PU.200402.01</v>
      </c>
      <c r="Q1056" s="171" t="str">
        <f t="shared" si="92"/>
        <v>CL.IC.PU.200402.01</v>
      </c>
      <c r="X1056" s="145" t="s">
        <v>2352</v>
      </c>
      <c r="Y1056" s="145">
        <v>1056</v>
      </c>
      <c r="AR1056" s="145" t="s">
        <v>12773</v>
      </c>
      <c r="AS1056" s="145">
        <v>1749</v>
      </c>
    </row>
    <row r="1057" spans="1:45" s="145" customFormat="1" ht="16">
      <c r="A1057" s="145" t="s">
        <v>5692</v>
      </c>
      <c r="C1057" s="170" t="s">
        <v>2460</v>
      </c>
      <c r="E1057" s="170" t="s">
        <v>6464</v>
      </c>
      <c r="F1057" s="145" t="s">
        <v>14637</v>
      </c>
      <c r="G1057" s="145" t="s">
        <v>5730</v>
      </c>
      <c r="H1057" s="170" t="s">
        <v>12032</v>
      </c>
      <c r="I1057" s="145" t="s">
        <v>11569</v>
      </c>
      <c r="J1057" s="171" t="str">
        <f t="shared" si="88"/>
        <v>IC.PU.200403</v>
      </c>
      <c r="K1057" s="170" t="s">
        <v>12080</v>
      </c>
      <c r="L1057" s="145" t="str">
        <f t="shared" si="89"/>
        <v xml:space="preserve">     Pressure dressing</v>
      </c>
      <c r="M1057" s="171" t="str">
        <f t="shared" si="90"/>
        <v>PI.IC.PU.200403.01</v>
      </c>
      <c r="N1057" s="171"/>
      <c r="O1057" s="171" t="str">
        <f t="shared" si="91"/>
        <v>PH.IC.PU.200403.01</v>
      </c>
      <c r="Q1057" s="171" t="str">
        <f t="shared" si="92"/>
        <v>CL.IC.PU.200403.01</v>
      </c>
      <c r="X1057" s="145" t="s">
        <v>2352</v>
      </c>
      <c r="Y1057" s="145">
        <v>1056</v>
      </c>
      <c r="AR1057" s="145" t="s">
        <v>12773</v>
      </c>
      <c r="AS1057" s="145">
        <v>1749</v>
      </c>
    </row>
    <row r="1058" spans="1:45" s="145" customFormat="1" ht="16">
      <c r="A1058" s="145" t="s">
        <v>5692</v>
      </c>
      <c r="C1058" s="170" t="s">
        <v>2460</v>
      </c>
      <c r="E1058" s="170" t="s">
        <v>6464</v>
      </c>
      <c r="F1058" s="145" t="s">
        <v>14637</v>
      </c>
      <c r="G1058" s="145" t="s">
        <v>5738</v>
      </c>
      <c r="H1058" s="170" t="s">
        <v>12028</v>
      </c>
      <c r="I1058" s="145" t="s">
        <v>5563</v>
      </c>
      <c r="J1058" s="171" t="str">
        <f t="shared" si="88"/>
        <v>IC.PU.200404</v>
      </c>
      <c r="K1058" s="170" t="s">
        <v>12080</v>
      </c>
      <c r="L1058" s="145" t="str">
        <f t="shared" si="89"/>
        <v xml:space="preserve">     Vaseline gauze dressing</v>
      </c>
      <c r="M1058" s="171" t="str">
        <f t="shared" si="90"/>
        <v>PI.IC.PU.200404.01</v>
      </c>
      <c r="N1058" s="171"/>
      <c r="O1058" s="171" t="str">
        <f t="shared" si="91"/>
        <v>PH.IC.PU.200404.01</v>
      </c>
      <c r="Q1058" s="171" t="str">
        <f t="shared" si="92"/>
        <v>CL.IC.PU.200404.01</v>
      </c>
      <c r="X1058" s="145" t="s">
        <v>2352</v>
      </c>
      <c r="Y1058" s="145">
        <v>1056</v>
      </c>
      <c r="AR1058" s="145" t="s">
        <v>12773</v>
      </c>
      <c r="AS1058" s="145">
        <v>1749</v>
      </c>
    </row>
    <row r="1059" spans="1:45" s="145" customFormat="1" ht="16">
      <c r="A1059" s="145" t="s">
        <v>5692</v>
      </c>
      <c r="C1059" s="170" t="s">
        <v>2460</v>
      </c>
      <c r="E1059" s="170" t="s">
        <v>6464</v>
      </c>
      <c r="F1059" s="145" t="s">
        <v>14637</v>
      </c>
      <c r="G1059" s="145" t="s">
        <v>5564</v>
      </c>
      <c r="H1059" s="170" t="s">
        <v>12210</v>
      </c>
      <c r="I1059" s="145" t="s">
        <v>11070</v>
      </c>
      <c r="J1059" s="171" t="str">
        <f t="shared" si="88"/>
        <v>IC.PU.200405</v>
      </c>
      <c r="K1059" s="170" t="s">
        <v>12080</v>
      </c>
      <c r="L1059" s="145" t="str">
        <f t="shared" si="89"/>
        <v xml:space="preserve">     Transparent dressing</v>
      </c>
      <c r="M1059" s="171" t="str">
        <f t="shared" si="90"/>
        <v>PI.IC.PU.200405.01</v>
      </c>
      <c r="N1059" s="171"/>
      <c r="O1059" s="171" t="str">
        <f t="shared" si="91"/>
        <v>PH.IC.PU.200405.01</v>
      </c>
      <c r="Q1059" s="171" t="str">
        <f t="shared" si="92"/>
        <v>CL.IC.PU.200405.01</v>
      </c>
      <c r="X1059" s="145" t="s">
        <v>2352</v>
      </c>
      <c r="Y1059" s="145">
        <v>1056</v>
      </c>
      <c r="AR1059" s="145" t="s">
        <v>12773</v>
      </c>
      <c r="AS1059" s="145">
        <v>1749</v>
      </c>
    </row>
    <row r="1060" spans="1:45" s="145" customFormat="1" ht="16">
      <c r="A1060" s="145" t="s">
        <v>5692</v>
      </c>
      <c r="C1060" s="170" t="s">
        <v>2460</v>
      </c>
      <c r="E1060" s="170" t="s">
        <v>6464</v>
      </c>
      <c r="F1060" s="145" t="s">
        <v>14637</v>
      </c>
      <c r="G1060" s="145" t="s">
        <v>5739</v>
      </c>
      <c r="H1060" s="170" t="s">
        <v>6988</v>
      </c>
      <c r="I1060" s="145" t="s">
        <v>5863</v>
      </c>
      <c r="J1060" s="171" t="str">
        <f t="shared" si="88"/>
        <v>IC.PU.200406</v>
      </c>
      <c r="K1060" s="170" t="s">
        <v>12080</v>
      </c>
      <c r="L1060" s="145" t="str">
        <f t="shared" si="89"/>
        <v>Occlusive Dressing</v>
      </c>
      <c r="M1060" s="171" t="str">
        <f t="shared" si="90"/>
        <v>PI.IC.PU.200406.01</v>
      </c>
      <c r="N1060" s="171"/>
      <c r="O1060" s="171" t="str">
        <f t="shared" si="91"/>
        <v>PH.IC.PU.200406.01</v>
      </c>
      <c r="Q1060" s="171" t="str">
        <f t="shared" si="92"/>
        <v>CL.IC.PU.200406.01</v>
      </c>
      <c r="X1060" s="145" t="s">
        <v>2352</v>
      </c>
      <c r="Y1060" s="145">
        <v>1056</v>
      </c>
      <c r="AR1060" s="145" t="s">
        <v>12773</v>
      </c>
      <c r="AS1060" s="145">
        <v>1749</v>
      </c>
    </row>
    <row r="1061" spans="1:45" s="145" customFormat="1" ht="16">
      <c r="A1061" s="145" t="s">
        <v>5692</v>
      </c>
      <c r="C1061" s="170" t="s">
        <v>2460</v>
      </c>
      <c r="E1061" s="170" t="s">
        <v>12436</v>
      </c>
      <c r="F1061" s="145" t="s">
        <v>14637</v>
      </c>
      <c r="G1061" s="145" t="s">
        <v>5864</v>
      </c>
      <c r="H1061" s="170" t="s">
        <v>6317</v>
      </c>
      <c r="I1061" s="145" t="s">
        <v>5864</v>
      </c>
      <c r="J1061" s="171" t="str">
        <f t="shared" si="88"/>
        <v>IC.PU.200407</v>
      </c>
      <c r="K1061" s="170" t="s">
        <v>12080</v>
      </c>
      <c r="L1061" s="145" t="str">
        <f t="shared" si="89"/>
        <v>Commercial</v>
      </c>
      <c r="M1061" s="171" t="str">
        <f t="shared" si="90"/>
        <v>PI.IC.PU.200407.01</v>
      </c>
      <c r="N1061" s="171"/>
      <c r="O1061" s="171" t="str">
        <f t="shared" si="91"/>
        <v>PH.IC.PU.200407.01</v>
      </c>
      <c r="Q1061" s="171" t="str">
        <f t="shared" si="92"/>
        <v>CL.IC.PU.200407.01</v>
      </c>
      <c r="X1061" s="145" t="s">
        <v>2352</v>
      </c>
      <c r="Y1061" s="145">
        <v>1056</v>
      </c>
      <c r="AR1061" s="145" t="s">
        <v>12773</v>
      </c>
      <c r="AS1061" s="145">
        <v>1749</v>
      </c>
    </row>
    <row r="1062" spans="1:45" s="145" customFormat="1" ht="16">
      <c r="A1062" s="145" t="s">
        <v>5692</v>
      </c>
      <c r="C1062" s="170" t="s">
        <v>2460</v>
      </c>
      <c r="D1062" s="145" t="s">
        <v>5865</v>
      </c>
      <c r="E1062" s="170" t="s">
        <v>6291</v>
      </c>
      <c r="F1062" s="145" t="s">
        <v>14637</v>
      </c>
      <c r="G1062" s="145" t="s">
        <v>11574</v>
      </c>
      <c r="H1062" s="170" t="s">
        <v>11848</v>
      </c>
      <c r="I1062" s="145" t="s">
        <v>11575</v>
      </c>
      <c r="J1062" s="171" t="str">
        <f t="shared" si="88"/>
        <v>IC.PU.200501</v>
      </c>
      <c r="K1062" s="170" t="s">
        <v>12080</v>
      </c>
      <c r="L1062" s="145" t="str">
        <f t="shared" si="89"/>
        <v xml:space="preserve">     Clean, dry and intact</v>
      </c>
      <c r="M1062" s="171" t="str">
        <f t="shared" si="90"/>
        <v>PI.IC.PU.200501.01</v>
      </c>
      <c r="N1062" s="171"/>
      <c r="O1062" s="171" t="str">
        <f t="shared" si="91"/>
        <v>PH.IC.PU.200501.01</v>
      </c>
      <c r="Q1062" s="171" t="str">
        <f t="shared" si="92"/>
        <v>CL.IC.PU.200501.01</v>
      </c>
      <c r="X1062" s="145" t="s">
        <v>2352</v>
      </c>
      <c r="Y1062" s="145">
        <v>1056</v>
      </c>
      <c r="AR1062" s="145" t="s">
        <v>12773</v>
      </c>
      <c r="AS1062" s="145">
        <v>1749</v>
      </c>
    </row>
    <row r="1063" spans="1:45" s="145" customFormat="1" ht="16">
      <c r="A1063" s="145" t="s">
        <v>5692</v>
      </c>
      <c r="C1063" s="170" t="s">
        <v>2460</v>
      </c>
      <c r="E1063" s="170" t="s">
        <v>6291</v>
      </c>
      <c r="F1063" s="145" t="s">
        <v>14637</v>
      </c>
      <c r="G1063" s="145" t="s">
        <v>11410</v>
      </c>
      <c r="H1063" s="170" t="s">
        <v>12030</v>
      </c>
      <c r="I1063" s="145" t="s">
        <v>11411</v>
      </c>
      <c r="J1063" s="171" t="str">
        <f t="shared" si="88"/>
        <v>IC.PU.200502</v>
      </c>
      <c r="K1063" s="170" t="s">
        <v>12080</v>
      </c>
      <c r="L1063" s="145" t="str">
        <f t="shared" si="89"/>
        <v xml:space="preserve">     Reinforced: specify date/time</v>
      </c>
      <c r="M1063" s="171" t="str">
        <f t="shared" si="90"/>
        <v>PI.IC.PU.200502.01</v>
      </c>
      <c r="N1063" s="171"/>
      <c r="O1063" s="171" t="str">
        <f t="shared" si="91"/>
        <v>PH.IC.PU.200502.01</v>
      </c>
      <c r="Q1063" s="171" t="str">
        <f t="shared" si="92"/>
        <v>CL.IC.PU.200502.01</v>
      </c>
      <c r="X1063" s="145" t="s">
        <v>2352</v>
      </c>
      <c r="Y1063" s="145">
        <v>1056</v>
      </c>
      <c r="AR1063" s="145" t="s">
        <v>12773</v>
      </c>
      <c r="AS1063" s="145">
        <v>1749</v>
      </c>
    </row>
    <row r="1064" spans="1:45" s="145" customFormat="1" ht="16">
      <c r="A1064" s="145" t="s">
        <v>5692</v>
      </c>
      <c r="C1064" s="170" t="s">
        <v>2460</v>
      </c>
      <c r="E1064" s="170" t="s">
        <v>6291</v>
      </c>
      <c r="F1064" s="145" t="s">
        <v>14637</v>
      </c>
      <c r="G1064" s="145" t="s">
        <v>8907</v>
      </c>
      <c r="H1064" s="170" t="s">
        <v>12032</v>
      </c>
      <c r="I1064" s="145" t="s">
        <v>11393</v>
      </c>
      <c r="J1064" s="171" t="str">
        <f t="shared" si="88"/>
        <v>IC.PU.200503</v>
      </c>
      <c r="K1064" s="170" t="s">
        <v>12080</v>
      </c>
      <c r="L1064" s="145" t="str">
        <f t="shared" si="89"/>
        <v xml:space="preserve">     Changed: specify date/time</v>
      </c>
      <c r="M1064" s="171" t="str">
        <f t="shared" si="90"/>
        <v>PI.IC.PU.200503.01</v>
      </c>
      <c r="N1064" s="171"/>
      <c r="O1064" s="171" t="str">
        <f t="shared" si="91"/>
        <v>PH.IC.PU.200503.01</v>
      </c>
      <c r="Q1064" s="171" t="str">
        <f t="shared" si="92"/>
        <v>CL.IC.PU.200503.01</v>
      </c>
      <c r="X1064" s="145" t="s">
        <v>2352</v>
      </c>
      <c r="Y1064" s="145">
        <v>1056</v>
      </c>
      <c r="AR1064" s="145" t="s">
        <v>12773</v>
      </c>
      <c r="AS1064" s="145">
        <v>1749</v>
      </c>
    </row>
    <row r="1065" spans="1:45" s="145" customFormat="1" ht="16">
      <c r="A1065" s="145" t="s">
        <v>5692</v>
      </c>
      <c r="C1065" s="170" t="s">
        <v>2460</v>
      </c>
      <c r="E1065" s="170" t="s">
        <v>6291</v>
      </c>
      <c r="F1065" s="145" t="s">
        <v>14637</v>
      </c>
      <c r="G1065" s="145" t="s">
        <v>7024</v>
      </c>
      <c r="H1065" s="170" t="s">
        <v>6464</v>
      </c>
      <c r="I1065" s="145" t="s">
        <v>7024</v>
      </c>
      <c r="J1065" s="171" t="str">
        <f t="shared" si="88"/>
        <v>IC.PU.200504</v>
      </c>
      <c r="K1065" s="170" t="s">
        <v>12080</v>
      </c>
      <c r="L1065" s="145" t="str">
        <f t="shared" si="89"/>
        <v>Clean</v>
      </c>
      <c r="M1065" s="171" t="str">
        <f t="shared" si="90"/>
        <v>PI.IC.PU.200504.01</v>
      </c>
      <c r="N1065" s="171"/>
      <c r="O1065" s="171" t="str">
        <f t="shared" si="91"/>
        <v>PH.IC.PU.200504.01</v>
      </c>
      <c r="Q1065" s="171" t="str">
        <f t="shared" si="92"/>
        <v>CL.IC.PU.200504.01</v>
      </c>
      <c r="X1065" s="145" t="s">
        <v>2352</v>
      </c>
      <c r="Y1065" s="145">
        <v>1056</v>
      </c>
      <c r="AR1065" s="145" t="s">
        <v>12773</v>
      </c>
      <c r="AS1065" s="145">
        <v>1749</v>
      </c>
    </row>
    <row r="1066" spans="1:45" s="145" customFormat="1" ht="16.25" customHeight="1">
      <c r="A1066" s="145" t="s">
        <v>5692</v>
      </c>
      <c r="C1066" s="170" t="s">
        <v>2460</v>
      </c>
      <c r="E1066" s="170" t="s">
        <v>6291</v>
      </c>
      <c r="F1066" s="145" t="s">
        <v>14637</v>
      </c>
      <c r="G1066" s="145" t="s">
        <v>7296</v>
      </c>
      <c r="H1066" s="170" t="s">
        <v>6291</v>
      </c>
      <c r="I1066" s="145" t="s">
        <v>7296</v>
      </c>
      <c r="J1066" s="171" t="str">
        <f t="shared" si="88"/>
        <v>IC.PU.200505</v>
      </c>
      <c r="K1066" s="170" t="s">
        <v>12080</v>
      </c>
      <c r="L1066" s="145" t="str">
        <f t="shared" si="89"/>
        <v>Dry</v>
      </c>
      <c r="M1066" s="171" t="str">
        <f t="shared" si="90"/>
        <v>PI.IC.PU.200505.01</v>
      </c>
      <c r="N1066" s="171"/>
      <c r="O1066" s="171" t="str">
        <f t="shared" si="91"/>
        <v>PH.IC.PU.200505.01</v>
      </c>
      <c r="Q1066" s="171" t="str">
        <f t="shared" si="92"/>
        <v>CL.IC.PU.200505.01</v>
      </c>
      <c r="X1066" s="145" t="s">
        <v>2352</v>
      </c>
      <c r="Y1066" s="145">
        <v>1056</v>
      </c>
      <c r="AR1066" s="145" t="s">
        <v>12773</v>
      </c>
      <c r="AS1066" s="145">
        <v>1749</v>
      </c>
    </row>
    <row r="1067" spans="1:45" s="145" customFormat="1" ht="16">
      <c r="A1067" s="145" t="s">
        <v>5692</v>
      </c>
      <c r="C1067" s="170" t="s">
        <v>2460</v>
      </c>
      <c r="E1067" s="170" t="s">
        <v>6291</v>
      </c>
      <c r="F1067" s="145" t="s">
        <v>14637</v>
      </c>
      <c r="G1067" s="145" t="s">
        <v>9339</v>
      </c>
      <c r="H1067" s="170" t="s">
        <v>6988</v>
      </c>
      <c r="I1067" s="145" t="s">
        <v>9339</v>
      </c>
      <c r="J1067" s="171" t="str">
        <f t="shared" si="88"/>
        <v>IC.PU.200506</v>
      </c>
      <c r="K1067" s="170" t="s">
        <v>12080</v>
      </c>
      <c r="L1067" s="145" t="str">
        <f t="shared" si="89"/>
        <v>Intact</v>
      </c>
      <c r="M1067" s="171" t="str">
        <f t="shared" si="90"/>
        <v>PI.IC.PU.200506.01</v>
      </c>
      <c r="N1067" s="171"/>
      <c r="O1067" s="171" t="str">
        <f t="shared" si="91"/>
        <v>PH.IC.PU.200506.01</v>
      </c>
      <c r="Q1067" s="171" t="str">
        <f t="shared" si="92"/>
        <v>CL.IC.PU.200506.01</v>
      </c>
      <c r="X1067" s="145" t="s">
        <v>2352</v>
      </c>
      <c r="Y1067" s="145">
        <v>1056</v>
      </c>
      <c r="AR1067" s="145" t="s">
        <v>12773</v>
      </c>
      <c r="AS1067" s="145">
        <v>1749</v>
      </c>
    </row>
    <row r="1068" spans="1:45" s="145" customFormat="1" ht="16">
      <c r="A1068" s="145" t="s">
        <v>5692</v>
      </c>
      <c r="C1068" s="170" t="s">
        <v>2460</v>
      </c>
      <c r="E1068" s="170" t="s">
        <v>6291</v>
      </c>
      <c r="F1068" s="145" t="s">
        <v>14637</v>
      </c>
      <c r="G1068" s="145" t="s">
        <v>2826</v>
      </c>
      <c r="H1068" s="170" t="s">
        <v>5017</v>
      </c>
      <c r="I1068" s="145" t="s">
        <v>2826</v>
      </c>
      <c r="J1068" s="171" t="str">
        <f t="shared" si="88"/>
        <v>IC.PU.200507</v>
      </c>
      <c r="K1068" s="170" t="s">
        <v>12080</v>
      </c>
      <c r="L1068" s="145" t="str">
        <f t="shared" si="89"/>
        <v>Stained</v>
      </c>
      <c r="M1068" s="171" t="str">
        <f t="shared" si="90"/>
        <v>PI.IC.PU.200507.01</v>
      </c>
      <c r="N1068" s="171"/>
      <c r="O1068" s="171" t="str">
        <f t="shared" si="91"/>
        <v>PH.IC.PU.200507.01</v>
      </c>
      <c r="Q1068" s="171" t="str">
        <f t="shared" si="92"/>
        <v>CL.IC.PU.200507.01</v>
      </c>
      <c r="X1068" s="145" t="s">
        <v>2352</v>
      </c>
      <c r="Y1068" s="145">
        <v>1056</v>
      </c>
      <c r="AR1068" s="145" t="s">
        <v>12773</v>
      </c>
      <c r="AS1068" s="145">
        <v>1749</v>
      </c>
    </row>
    <row r="1069" spans="1:45" s="145" customFormat="1" ht="16">
      <c r="A1069" s="145" t="s">
        <v>5692</v>
      </c>
      <c r="C1069" s="170" t="s">
        <v>2460</v>
      </c>
      <c r="E1069" s="170" t="s">
        <v>6291</v>
      </c>
      <c r="F1069" s="145" t="s">
        <v>14637</v>
      </c>
      <c r="G1069" s="145" t="s">
        <v>2827</v>
      </c>
      <c r="H1069" s="170" t="s">
        <v>2535</v>
      </c>
      <c r="I1069" s="145" t="s">
        <v>2837</v>
      </c>
      <c r="J1069" s="171" t="str">
        <f t="shared" ref="J1069:J1121" si="97">CONCATENATE("IC.PU.",C1069,E1069,H1069)</f>
        <v>IC.PU.200508</v>
      </c>
      <c r="K1069" s="170" t="s">
        <v>12080</v>
      </c>
      <c r="L1069" s="145" t="str">
        <f t="shared" ref="L1069:L1121" si="98">G1069</f>
        <v>Saturated</v>
      </c>
      <c r="M1069" s="171" t="str">
        <f t="shared" ref="M1069:M1121" si="99">CONCATENATE("PI.",J1069,".",K1069)</f>
        <v>PI.IC.PU.200508.01</v>
      </c>
      <c r="N1069" s="171"/>
      <c r="O1069" s="171" t="str">
        <f t="shared" ref="O1069:O1121" si="100">CONCATENATE("PH.",J1069,".",K1069)</f>
        <v>PH.IC.PU.200508.01</v>
      </c>
      <c r="Q1069" s="171" t="str">
        <f t="shared" ref="Q1069:Q1121" si="101">CONCATENATE("CL.",J1069,".",K1069)</f>
        <v>CL.IC.PU.200508.01</v>
      </c>
      <c r="X1069" s="145" t="s">
        <v>2352</v>
      </c>
      <c r="Y1069" s="145">
        <v>1056</v>
      </c>
      <c r="AR1069" s="145" t="s">
        <v>12773</v>
      </c>
      <c r="AS1069" s="145">
        <v>1749</v>
      </c>
    </row>
    <row r="1070" spans="1:45" s="145" customFormat="1" ht="16">
      <c r="A1070" s="145" t="s">
        <v>5692</v>
      </c>
      <c r="C1070" s="170" t="s">
        <v>2460</v>
      </c>
      <c r="D1070" s="145" t="s">
        <v>9392</v>
      </c>
      <c r="E1070" s="170" t="s">
        <v>6988</v>
      </c>
      <c r="F1070" s="145" t="s">
        <v>14637</v>
      </c>
      <c r="G1070" s="145" t="s">
        <v>5746</v>
      </c>
      <c r="H1070" s="170" t="s">
        <v>11848</v>
      </c>
      <c r="I1070" s="145" t="s">
        <v>11964</v>
      </c>
      <c r="J1070" s="171" t="str">
        <f t="shared" si="97"/>
        <v>IC.PU.200601</v>
      </c>
      <c r="K1070" s="170" t="s">
        <v>2379</v>
      </c>
      <c r="L1070" s="145" t="str">
        <f t="shared" si="98"/>
        <v xml:space="preserve">     Cleansed with normal saline</v>
      </c>
      <c r="M1070" s="171" t="str">
        <f t="shared" si="99"/>
        <v>PI.IC.PU.200601.01</v>
      </c>
      <c r="N1070" s="171"/>
      <c r="O1070" s="171" t="str">
        <f t="shared" si="100"/>
        <v>PH.IC.PU.200601.01</v>
      </c>
      <c r="Q1070" s="171" t="str">
        <f t="shared" si="101"/>
        <v>CL.IC.PU.200601.01</v>
      </c>
      <c r="X1070" s="145" t="s">
        <v>2352</v>
      </c>
      <c r="Y1070" s="145">
        <v>1056</v>
      </c>
      <c r="AR1070" s="145" t="s">
        <v>12773</v>
      </c>
      <c r="AS1070" s="145">
        <v>1749</v>
      </c>
    </row>
    <row r="1071" spans="1:45" s="145" customFormat="1" ht="16">
      <c r="A1071" s="145" t="s">
        <v>5692</v>
      </c>
      <c r="C1071" s="170" t="s">
        <v>2460</v>
      </c>
      <c r="E1071" s="170" t="s">
        <v>6988</v>
      </c>
      <c r="F1071" s="145" t="s">
        <v>14637</v>
      </c>
      <c r="G1071" s="145" t="s">
        <v>5747</v>
      </c>
      <c r="H1071" s="170" t="s">
        <v>12030</v>
      </c>
      <c r="I1071" s="145" t="s">
        <v>10703</v>
      </c>
      <c r="J1071" s="171" t="str">
        <f t="shared" si="97"/>
        <v>IC.PU.200602</v>
      </c>
      <c r="K1071" s="170" t="s">
        <v>12080</v>
      </c>
      <c r="L1071" s="145" t="str">
        <f t="shared" si="98"/>
        <v xml:space="preserve">     Cleansed with other: specify</v>
      </c>
      <c r="M1071" s="171" t="str">
        <f t="shared" si="99"/>
        <v>PI.IC.PU.200602.01</v>
      </c>
      <c r="N1071" s="171"/>
      <c r="O1071" s="171" t="str">
        <f t="shared" si="100"/>
        <v>PH.IC.PU.200602.01</v>
      </c>
      <c r="Q1071" s="171" t="str">
        <f t="shared" si="101"/>
        <v>CL.IC.PU.200602.01</v>
      </c>
      <c r="X1071" s="145" t="s">
        <v>2352</v>
      </c>
      <c r="Y1071" s="145">
        <v>1056</v>
      </c>
      <c r="AR1071" s="145" t="s">
        <v>12773</v>
      </c>
      <c r="AS1071" s="145">
        <v>1749</v>
      </c>
    </row>
    <row r="1072" spans="1:45" s="145" customFormat="1" ht="16">
      <c r="A1072" s="145" t="s">
        <v>5692</v>
      </c>
      <c r="C1072" s="170" t="s">
        <v>2460</v>
      </c>
      <c r="E1072" s="170" t="s">
        <v>6988</v>
      </c>
      <c r="F1072" s="145" t="s">
        <v>14637</v>
      </c>
      <c r="G1072" s="145" t="s">
        <v>11484</v>
      </c>
      <c r="H1072" s="170" t="s">
        <v>12432</v>
      </c>
      <c r="I1072" s="145" t="s">
        <v>11484</v>
      </c>
      <c r="J1072" s="171" t="str">
        <f t="shared" si="97"/>
        <v>IC.PU.200603</v>
      </c>
      <c r="K1072" s="170" t="s">
        <v>12080</v>
      </c>
      <c r="L1072" s="145" t="str">
        <f t="shared" si="98"/>
        <v>Chlorhexidine</v>
      </c>
      <c r="M1072" s="171" t="str">
        <f t="shared" si="99"/>
        <v>PI.IC.PU.200603.01</v>
      </c>
      <c r="N1072" s="171"/>
      <c r="O1072" s="171" t="str">
        <f t="shared" si="100"/>
        <v>PH.IC.PU.200603.01</v>
      </c>
      <c r="Q1072" s="171" t="str">
        <f t="shared" si="101"/>
        <v>CL.IC.PU.200603.01</v>
      </c>
      <c r="X1072" s="145" t="s">
        <v>2352</v>
      </c>
      <c r="Y1072" s="145">
        <v>1056</v>
      </c>
      <c r="AR1072" s="145" t="s">
        <v>12773</v>
      </c>
      <c r="AS1072" s="145">
        <v>1749</v>
      </c>
    </row>
    <row r="1073" spans="1:45" s="145" customFormat="1" ht="16">
      <c r="A1073" s="145" t="s">
        <v>5692</v>
      </c>
      <c r="C1073" s="170" t="s">
        <v>2460</v>
      </c>
      <c r="E1073" s="170" t="s">
        <v>6988</v>
      </c>
      <c r="F1073" s="145" t="s">
        <v>14637</v>
      </c>
      <c r="G1073" s="145" t="s">
        <v>5379</v>
      </c>
      <c r="H1073" s="170" t="s">
        <v>6464</v>
      </c>
      <c r="I1073" s="145" t="s">
        <v>5379</v>
      </c>
      <c r="J1073" s="171" t="str">
        <f t="shared" si="97"/>
        <v>IC.PU.200604</v>
      </c>
      <c r="K1073" s="170" t="s">
        <v>12080</v>
      </c>
      <c r="L1073" s="145" t="str">
        <f t="shared" si="98"/>
        <v>Betadine</v>
      </c>
      <c r="M1073" s="171" t="str">
        <f t="shared" si="99"/>
        <v>PI.IC.PU.200604.01</v>
      </c>
      <c r="N1073" s="171"/>
      <c r="O1073" s="171" t="str">
        <f t="shared" si="100"/>
        <v>PH.IC.PU.200604.01</v>
      </c>
      <c r="Q1073" s="171" t="str">
        <f t="shared" si="101"/>
        <v>CL.IC.PU.200604.01</v>
      </c>
      <c r="X1073" s="145" t="s">
        <v>2352</v>
      </c>
      <c r="Y1073" s="145">
        <v>1056</v>
      </c>
      <c r="AR1073" s="145" t="s">
        <v>12773</v>
      </c>
      <c r="AS1073" s="145">
        <v>1749</v>
      </c>
    </row>
    <row r="1074" spans="1:45" s="145" customFormat="1" ht="16">
      <c r="A1074" s="145" t="s">
        <v>5692</v>
      </c>
      <c r="C1074" s="170" t="s">
        <v>2460</v>
      </c>
      <c r="D1074" s="145" t="s">
        <v>8585</v>
      </c>
      <c r="E1074" s="170" t="s">
        <v>6317</v>
      </c>
      <c r="F1074" s="145" t="s">
        <v>14637</v>
      </c>
      <c r="G1074" s="145" t="s">
        <v>11398</v>
      </c>
      <c r="H1074" s="170" t="s">
        <v>11848</v>
      </c>
      <c r="I1074" s="145" t="s">
        <v>12157</v>
      </c>
      <c r="J1074" s="171" t="str">
        <f t="shared" si="97"/>
        <v>IC.PU.200701</v>
      </c>
      <c r="K1074" s="170" t="s">
        <v>2379</v>
      </c>
      <c r="L1074" s="145" t="str">
        <f t="shared" si="98"/>
        <v xml:space="preserve">     Drainage none</v>
      </c>
      <c r="M1074" s="171" t="str">
        <f t="shared" si="99"/>
        <v>PI.IC.PU.200701.01</v>
      </c>
      <c r="N1074" s="171"/>
      <c r="O1074" s="171" t="str">
        <f t="shared" si="100"/>
        <v>PH.IC.PU.200701.01</v>
      </c>
      <c r="Q1074" s="171" t="str">
        <f t="shared" si="101"/>
        <v>CL.IC.PU.200701.01</v>
      </c>
      <c r="X1074" s="145" t="s">
        <v>2352</v>
      </c>
      <c r="Y1074" s="145">
        <v>1056</v>
      </c>
      <c r="AR1074" s="145" t="s">
        <v>12773</v>
      </c>
      <c r="AS1074" s="145">
        <v>1749</v>
      </c>
    </row>
    <row r="1075" spans="1:45" s="145" customFormat="1" ht="16">
      <c r="A1075" s="145" t="s">
        <v>5692</v>
      </c>
      <c r="C1075" s="170" t="s">
        <v>2460</v>
      </c>
      <c r="E1075" s="170" t="s">
        <v>6317</v>
      </c>
      <c r="F1075" s="145" t="s">
        <v>14637</v>
      </c>
      <c r="G1075" s="145" t="s">
        <v>14541</v>
      </c>
      <c r="H1075" s="170" t="s">
        <v>12030</v>
      </c>
      <c r="I1075" s="145" t="s">
        <v>10906</v>
      </c>
      <c r="J1075" s="171" t="str">
        <f t="shared" si="97"/>
        <v>IC.PU.200702</v>
      </c>
      <c r="K1075" s="170" t="s">
        <v>12080</v>
      </c>
      <c r="L1075" s="145" t="str">
        <f t="shared" si="98"/>
        <v xml:space="preserve">     Drainage serosanguineous</v>
      </c>
      <c r="M1075" s="171" t="str">
        <f t="shared" si="99"/>
        <v>PI.IC.PU.200702.01</v>
      </c>
      <c r="N1075" s="171"/>
      <c r="O1075" s="171" t="str">
        <f t="shared" si="100"/>
        <v>PH.IC.PU.200702.01</v>
      </c>
      <c r="Q1075" s="171" t="str">
        <f t="shared" si="101"/>
        <v>CL.IC.PU.200702.01</v>
      </c>
      <c r="X1075" s="145" t="s">
        <v>2352</v>
      </c>
      <c r="Y1075" s="145">
        <v>1056</v>
      </c>
      <c r="AR1075" s="145" t="s">
        <v>12773</v>
      </c>
      <c r="AS1075" s="145">
        <v>1749</v>
      </c>
    </row>
    <row r="1076" spans="1:45" s="145" customFormat="1" ht="16">
      <c r="A1076" s="145" t="s">
        <v>5692</v>
      </c>
      <c r="C1076" s="170" t="s">
        <v>2460</v>
      </c>
      <c r="E1076" s="170" t="s">
        <v>6317</v>
      </c>
      <c r="F1076" s="145" t="s">
        <v>14637</v>
      </c>
      <c r="G1076" s="145" t="s">
        <v>14529</v>
      </c>
      <c r="H1076" s="170" t="s">
        <v>12032</v>
      </c>
      <c r="I1076" s="145" t="s">
        <v>11883</v>
      </c>
      <c r="J1076" s="171" t="str">
        <f t="shared" si="97"/>
        <v>IC.PU.200703</v>
      </c>
      <c r="K1076" s="170" t="s">
        <v>12080</v>
      </c>
      <c r="L1076" s="145" t="str">
        <f t="shared" si="98"/>
        <v xml:space="preserve">     Drainage bloody</v>
      </c>
      <c r="M1076" s="171" t="str">
        <f t="shared" si="99"/>
        <v>PI.IC.PU.200703.01</v>
      </c>
      <c r="N1076" s="171"/>
      <c r="O1076" s="171" t="str">
        <f t="shared" si="100"/>
        <v>PH.IC.PU.200703.01</v>
      </c>
      <c r="Q1076" s="171" t="str">
        <f t="shared" si="101"/>
        <v>CL.IC.PU.200703.01</v>
      </c>
      <c r="X1076" s="145" t="s">
        <v>2352</v>
      </c>
      <c r="Y1076" s="145">
        <v>1056</v>
      </c>
      <c r="AR1076" s="145" t="s">
        <v>12773</v>
      </c>
      <c r="AS1076" s="145">
        <v>1749</v>
      </c>
    </row>
    <row r="1077" spans="1:45" s="145" customFormat="1" ht="16">
      <c r="A1077" s="145" t="s">
        <v>5692</v>
      </c>
      <c r="C1077" s="170" t="s">
        <v>2460</v>
      </c>
      <c r="E1077" s="170" t="s">
        <v>6317</v>
      </c>
      <c r="F1077" s="145" t="s">
        <v>14637</v>
      </c>
      <c r="G1077" s="145" t="s">
        <v>14530</v>
      </c>
      <c r="H1077" s="170" t="s">
        <v>12028</v>
      </c>
      <c r="I1077" s="145" t="s">
        <v>11548</v>
      </c>
      <c r="J1077" s="171" t="str">
        <f t="shared" si="97"/>
        <v>IC.PU.200704</v>
      </c>
      <c r="K1077" s="170" t="s">
        <v>12080</v>
      </c>
      <c r="L1077" s="145" t="str">
        <f t="shared" si="98"/>
        <v xml:space="preserve">     Drainage serous</v>
      </c>
      <c r="M1077" s="171" t="str">
        <f t="shared" si="99"/>
        <v>PI.IC.PU.200704.01</v>
      </c>
      <c r="N1077" s="171"/>
      <c r="O1077" s="171" t="str">
        <f t="shared" si="100"/>
        <v>PH.IC.PU.200704.01</v>
      </c>
      <c r="Q1077" s="171" t="str">
        <f t="shared" si="101"/>
        <v>CL.IC.PU.200704.01</v>
      </c>
      <c r="X1077" s="145" t="s">
        <v>2352</v>
      </c>
      <c r="Y1077" s="145">
        <v>1056</v>
      </c>
      <c r="AR1077" s="145" t="s">
        <v>12773</v>
      </c>
      <c r="AS1077" s="145">
        <v>1749</v>
      </c>
    </row>
    <row r="1078" spans="1:45" s="145" customFormat="1" ht="16">
      <c r="A1078" s="145" t="s">
        <v>5692</v>
      </c>
      <c r="C1078" s="170" t="s">
        <v>2460</v>
      </c>
      <c r="E1078" s="170" t="s">
        <v>6317</v>
      </c>
      <c r="F1078" s="145" t="s">
        <v>14637</v>
      </c>
      <c r="G1078" s="145" t="s">
        <v>14531</v>
      </c>
      <c r="H1078" s="170" t="s">
        <v>12210</v>
      </c>
      <c r="I1078" s="145" t="s">
        <v>11554</v>
      </c>
      <c r="J1078" s="171" t="str">
        <f t="shared" si="97"/>
        <v>IC.PU.200705</v>
      </c>
      <c r="K1078" s="170" t="s">
        <v>12080</v>
      </c>
      <c r="L1078" s="145" t="str">
        <f t="shared" si="98"/>
        <v xml:space="preserve">     Drainage purulent</v>
      </c>
      <c r="M1078" s="171" t="str">
        <f t="shared" si="99"/>
        <v>PI.IC.PU.200705.01</v>
      </c>
      <c r="N1078" s="171"/>
      <c r="O1078" s="171" t="str">
        <f t="shared" si="100"/>
        <v>PH.IC.PU.200705.01</v>
      </c>
      <c r="Q1078" s="171" t="str">
        <f t="shared" si="101"/>
        <v>CL.IC.PU.200705.01</v>
      </c>
      <c r="X1078" s="145" t="s">
        <v>2352</v>
      </c>
      <c r="Y1078" s="145">
        <v>1056</v>
      </c>
      <c r="AR1078" s="145" t="s">
        <v>12773</v>
      </c>
      <c r="AS1078" s="145">
        <v>1749</v>
      </c>
    </row>
    <row r="1079" spans="1:45" s="145" customFormat="1" ht="16">
      <c r="A1079" s="145" t="s">
        <v>5692</v>
      </c>
      <c r="C1079" s="170" t="s">
        <v>2460</v>
      </c>
      <c r="D1079" s="145" t="s">
        <v>14532</v>
      </c>
      <c r="E1079" s="170" t="s">
        <v>3574</v>
      </c>
      <c r="F1079" s="145" t="s">
        <v>14637</v>
      </c>
      <c r="G1079" s="145" t="s">
        <v>11363</v>
      </c>
      <c r="H1079" s="170" t="s">
        <v>11848</v>
      </c>
      <c r="I1079" s="145" t="s">
        <v>12171</v>
      </c>
      <c r="J1079" s="171" t="str">
        <f t="shared" si="97"/>
        <v>IC.PU.200801</v>
      </c>
      <c r="K1079" s="170" t="s">
        <v>12080</v>
      </c>
      <c r="L1079" s="145" t="str">
        <f t="shared" si="98"/>
        <v xml:space="preserve">     None</v>
      </c>
      <c r="M1079" s="171" t="str">
        <f t="shared" si="99"/>
        <v>PI.IC.PU.200801.01</v>
      </c>
      <c r="N1079" s="171"/>
      <c r="O1079" s="171" t="str">
        <f t="shared" si="100"/>
        <v>PH.IC.PU.200801.01</v>
      </c>
      <c r="Q1079" s="171" t="str">
        <f t="shared" si="101"/>
        <v>CL.IC.PU.200801.01</v>
      </c>
      <c r="X1079" s="145" t="s">
        <v>2352</v>
      </c>
      <c r="Y1079" s="145">
        <v>1056</v>
      </c>
      <c r="AR1079" s="145" t="s">
        <v>12773</v>
      </c>
      <c r="AS1079" s="145">
        <v>1749</v>
      </c>
    </row>
    <row r="1080" spans="1:45" s="145" customFormat="1" ht="16">
      <c r="A1080" s="145" t="s">
        <v>5692</v>
      </c>
      <c r="C1080" s="170" t="s">
        <v>2460</v>
      </c>
      <c r="E1080" s="170" t="s">
        <v>3574</v>
      </c>
      <c r="F1080" s="145" t="s">
        <v>14637</v>
      </c>
      <c r="G1080" s="145" t="s">
        <v>14533</v>
      </c>
      <c r="H1080" s="170" t="s">
        <v>12030</v>
      </c>
      <c r="I1080" s="145" t="s">
        <v>9609</v>
      </c>
      <c r="J1080" s="171" t="str">
        <f t="shared" si="97"/>
        <v>IC.PU.200802</v>
      </c>
      <c r="K1080" s="170" t="s">
        <v>12080</v>
      </c>
      <c r="L1080" s="145" t="str">
        <f t="shared" si="98"/>
        <v xml:space="preserve">     Drainage amount scant</v>
      </c>
      <c r="M1080" s="171" t="str">
        <f t="shared" si="99"/>
        <v>PI.IC.PU.200802.01</v>
      </c>
      <c r="N1080" s="171"/>
      <c r="O1080" s="171" t="str">
        <f t="shared" si="100"/>
        <v>PH.IC.PU.200802.01</v>
      </c>
      <c r="Q1080" s="171" t="str">
        <f t="shared" si="101"/>
        <v>CL.IC.PU.200802.01</v>
      </c>
      <c r="X1080" s="145" t="s">
        <v>2352</v>
      </c>
      <c r="Y1080" s="145">
        <v>1056</v>
      </c>
      <c r="AR1080" s="145" t="s">
        <v>12773</v>
      </c>
      <c r="AS1080" s="145">
        <v>1749</v>
      </c>
    </row>
    <row r="1081" spans="1:45" s="145" customFormat="1" ht="16">
      <c r="A1081" s="145" t="s">
        <v>5692</v>
      </c>
      <c r="C1081" s="170" t="s">
        <v>2460</v>
      </c>
      <c r="E1081" s="170" t="s">
        <v>3574</v>
      </c>
      <c r="F1081" s="145" t="s">
        <v>14637</v>
      </c>
      <c r="G1081" s="145" t="s">
        <v>14534</v>
      </c>
      <c r="H1081" s="170" t="s">
        <v>12032</v>
      </c>
      <c r="I1081" s="145" t="s">
        <v>9423</v>
      </c>
      <c r="J1081" s="171" t="str">
        <f t="shared" si="97"/>
        <v>IC.PU.200803</v>
      </c>
      <c r="K1081" s="170" t="s">
        <v>12080</v>
      </c>
      <c r="L1081" s="145" t="str">
        <f t="shared" si="98"/>
        <v xml:space="preserve">     Drainage amount small</v>
      </c>
      <c r="M1081" s="171" t="str">
        <f t="shared" si="99"/>
        <v>PI.IC.PU.200803.01</v>
      </c>
      <c r="N1081" s="171"/>
      <c r="O1081" s="171" t="str">
        <f t="shared" si="100"/>
        <v>PH.IC.PU.200803.01</v>
      </c>
      <c r="Q1081" s="171" t="str">
        <f t="shared" si="101"/>
        <v>CL.IC.PU.200803.01</v>
      </c>
      <c r="X1081" s="145" t="s">
        <v>2352</v>
      </c>
      <c r="Y1081" s="145">
        <v>1056</v>
      </c>
      <c r="AR1081" s="145" t="s">
        <v>12773</v>
      </c>
      <c r="AS1081" s="145">
        <v>1749</v>
      </c>
    </row>
    <row r="1082" spans="1:45" s="145" customFormat="1" ht="16">
      <c r="A1082" s="145" t="s">
        <v>5692</v>
      </c>
      <c r="C1082" s="170" t="s">
        <v>2460</v>
      </c>
      <c r="E1082" s="170" t="s">
        <v>3574</v>
      </c>
      <c r="F1082" s="145" t="s">
        <v>14637</v>
      </c>
      <c r="G1082" s="145" t="s">
        <v>14535</v>
      </c>
      <c r="H1082" s="170" t="s">
        <v>12028</v>
      </c>
      <c r="I1082" s="145" t="s">
        <v>10117</v>
      </c>
      <c r="J1082" s="171" t="str">
        <f t="shared" si="97"/>
        <v>IC.PU.200804</v>
      </c>
      <c r="K1082" s="170" t="s">
        <v>12080</v>
      </c>
      <c r="L1082" s="145" t="str">
        <f t="shared" si="98"/>
        <v xml:space="preserve">     Drainage amount moderate</v>
      </c>
      <c r="M1082" s="171" t="str">
        <f t="shared" si="99"/>
        <v>PI.IC.PU.200804.01</v>
      </c>
      <c r="N1082" s="171"/>
      <c r="O1082" s="171" t="str">
        <f t="shared" si="100"/>
        <v>PH.IC.PU.200804.01</v>
      </c>
      <c r="Q1082" s="171" t="str">
        <f t="shared" si="101"/>
        <v>CL.IC.PU.200804.01</v>
      </c>
      <c r="X1082" s="145" t="s">
        <v>2352</v>
      </c>
      <c r="Y1082" s="145">
        <v>1056</v>
      </c>
      <c r="AR1082" s="145" t="s">
        <v>12773</v>
      </c>
      <c r="AS1082" s="145">
        <v>1749</v>
      </c>
    </row>
    <row r="1083" spans="1:45" s="145" customFormat="1" ht="16">
      <c r="A1083" s="145" t="s">
        <v>5692</v>
      </c>
      <c r="C1083" s="170" t="s">
        <v>2460</v>
      </c>
      <c r="E1083" s="170" t="s">
        <v>3574</v>
      </c>
      <c r="F1083" s="145" t="s">
        <v>14637</v>
      </c>
      <c r="G1083" s="145" t="s">
        <v>14536</v>
      </c>
      <c r="H1083" s="170" t="s">
        <v>12210</v>
      </c>
      <c r="I1083" s="145" t="s">
        <v>9426</v>
      </c>
      <c r="J1083" s="171" t="str">
        <f t="shared" si="97"/>
        <v>IC.PU.200805</v>
      </c>
      <c r="K1083" s="170" t="s">
        <v>12080</v>
      </c>
      <c r="L1083" s="145" t="str">
        <f t="shared" si="98"/>
        <v xml:space="preserve">     Drainage amount large</v>
      </c>
      <c r="M1083" s="171" t="str">
        <f t="shared" si="99"/>
        <v>PI.IC.PU.200805.01</v>
      </c>
      <c r="N1083" s="171"/>
      <c r="O1083" s="171" t="str">
        <f t="shared" si="100"/>
        <v>PH.IC.PU.200805.01</v>
      </c>
      <c r="Q1083" s="171" t="str">
        <f t="shared" si="101"/>
        <v>CL.IC.PU.200805.01</v>
      </c>
      <c r="X1083" s="145" t="s">
        <v>2352</v>
      </c>
      <c r="Y1083" s="145">
        <v>1056</v>
      </c>
      <c r="AR1083" s="145" t="s">
        <v>12773</v>
      </c>
      <c r="AS1083" s="145">
        <v>1749</v>
      </c>
    </row>
    <row r="1084" spans="1:45" s="145" customFormat="1" ht="16">
      <c r="A1084" s="145" t="s">
        <v>5692</v>
      </c>
      <c r="C1084" s="170" t="s">
        <v>2460</v>
      </c>
      <c r="D1084" s="145" t="s">
        <v>14539</v>
      </c>
      <c r="E1084" s="170" t="s">
        <v>3690</v>
      </c>
      <c r="F1084" s="145" t="s">
        <v>14637</v>
      </c>
      <c r="G1084" s="145" t="s">
        <v>14537</v>
      </c>
      <c r="H1084" s="170" t="s">
        <v>11848</v>
      </c>
      <c r="I1084" s="145" t="s">
        <v>11753</v>
      </c>
      <c r="J1084" s="171" t="str">
        <f t="shared" si="97"/>
        <v>IC.PU.200901</v>
      </c>
      <c r="K1084" s="170" t="s">
        <v>12080</v>
      </c>
      <c r="L1084" s="145" t="str">
        <f t="shared" si="98"/>
        <v xml:space="preserve">     Drainage unchanged</v>
      </c>
      <c r="M1084" s="171" t="str">
        <f t="shared" si="99"/>
        <v>PI.IC.PU.200901.01</v>
      </c>
      <c r="N1084" s="171"/>
      <c r="O1084" s="171" t="str">
        <f t="shared" si="100"/>
        <v>PH.IC.PU.200901.01</v>
      </c>
      <c r="Q1084" s="171" t="str">
        <f t="shared" si="101"/>
        <v>CL.IC.PU.200901.01</v>
      </c>
      <c r="X1084" s="145" t="s">
        <v>2352</v>
      </c>
      <c r="Y1084" s="145">
        <v>1056</v>
      </c>
      <c r="AR1084" s="145" t="s">
        <v>12773</v>
      </c>
      <c r="AS1084" s="145">
        <v>1749</v>
      </c>
    </row>
    <row r="1085" spans="1:45" s="145" customFormat="1" ht="16">
      <c r="A1085" s="145" t="s">
        <v>5692</v>
      </c>
      <c r="C1085" s="170" t="s">
        <v>2460</v>
      </c>
      <c r="E1085" s="170" t="s">
        <v>3690</v>
      </c>
      <c r="F1085" s="145" t="s">
        <v>14637</v>
      </c>
      <c r="G1085" s="145" t="s">
        <v>14538</v>
      </c>
      <c r="H1085" s="170" t="s">
        <v>12030</v>
      </c>
      <c r="I1085" s="145" t="s">
        <v>11752</v>
      </c>
      <c r="J1085" s="171" t="str">
        <f t="shared" si="97"/>
        <v>IC.PU.200902</v>
      </c>
      <c r="K1085" s="170" t="s">
        <v>12080</v>
      </c>
      <c r="L1085" s="145" t="str">
        <f t="shared" si="98"/>
        <v xml:space="preserve">     Drainage decreasing</v>
      </c>
      <c r="M1085" s="171" t="str">
        <f t="shared" si="99"/>
        <v>PI.IC.PU.200902.01</v>
      </c>
      <c r="N1085" s="171"/>
      <c r="O1085" s="171" t="str">
        <f t="shared" si="100"/>
        <v>PH.IC.PU.200902.01</v>
      </c>
      <c r="Q1085" s="171" t="str">
        <f t="shared" si="101"/>
        <v>CL.IC.PU.200902.01</v>
      </c>
      <c r="X1085" s="145" t="s">
        <v>2352</v>
      </c>
      <c r="Y1085" s="145">
        <v>1056</v>
      </c>
      <c r="AR1085" s="145" t="s">
        <v>12773</v>
      </c>
      <c r="AS1085" s="145">
        <v>1749</v>
      </c>
    </row>
    <row r="1086" spans="1:45" s="145" customFormat="1" ht="16">
      <c r="A1086" s="145" t="s">
        <v>5692</v>
      </c>
      <c r="C1086" s="170" t="s">
        <v>2460</v>
      </c>
      <c r="E1086" s="170" t="s">
        <v>3690</v>
      </c>
      <c r="F1086" s="145" t="s">
        <v>14637</v>
      </c>
      <c r="G1086" s="145" t="s">
        <v>11582</v>
      </c>
      <c r="H1086" s="170" t="s">
        <v>12032</v>
      </c>
      <c r="I1086" s="145" t="s">
        <v>11583</v>
      </c>
      <c r="J1086" s="171" t="str">
        <f t="shared" si="97"/>
        <v>IC.PU.200903</v>
      </c>
      <c r="K1086" s="170" t="s">
        <v>12080</v>
      </c>
      <c r="L1086" s="145" t="str">
        <f t="shared" si="98"/>
        <v xml:space="preserve">     Drainage increasing</v>
      </c>
      <c r="M1086" s="171" t="str">
        <f t="shared" si="99"/>
        <v>PI.IC.PU.200903.01</v>
      </c>
      <c r="N1086" s="171"/>
      <c r="O1086" s="171" t="str">
        <f t="shared" si="100"/>
        <v>PH.IC.PU.200903.01</v>
      </c>
      <c r="Q1086" s="171" t="str">
        <f t="shared" si="101"/>
        <v>CL.IC.PU.200903.01</v>
      </c>
      <c r="X1086" s="145" t="s">
        <v>2352</v>
      </c>
      <c r="Y1086" s="145">
        <v>1056</v>
      </c>
      <c r="AR1086" s="145" t="s">
        <v>12773</v>
      </c>
      <c r="AS1086" s="145">
        <v>1749</v>
      </c>
    </row>
    <row r="1087" spans="1:45" s="167" customFormat="1" ht="15">
      <c r="A1087" s="167" t="s">
        <v>5692</v>
      </c>
      <c r="C1087" s="61" t="s">
        <v>2460</v>
      </c>
      <c r="D1087" s="167" t="s">
        <v>5433</v>
      </c>
      <c r="E1087" s="61" t="s">
        <v>3188</v>
      </c>
      <c r="F1087" s="167" t="s">
        <v>2466</v>
      </c>
      <c r="G1087" s="167" t="s">
        <v>10463</v>
      </c>
      <c r="H1087" s="62" t="s">
        <v>11848</v>
      </c>
      <c r="I1087" s="167" t="s">
        <v>10463</v>
      </c>
      <c r="J1087" s="63" t="str">
        <f t="shared" si="97"/>
        <v>IC.PU.201001</v>
      </c>
      <c r="K1087" s="61" t="s">
        <v>12080</v>
      </c>
      <c r="L1087" s="167" t="str">
        <f t="shared" si="98"/>
        <v>Present</v>
      </c>
      <c r="M1087" s="168" t="str">
        <f t="shared" si="99"/>
        <v>PI.IC.PU.201001.01</v>
      </c>
      <c r="N1087" s="168"/>
      <c r="O1087" s="168" t="str">
        <f t="shared" si="100"/>
        <v>PH.IC.PU.201001.01</v>
      </c>
      <c r="Q1087" s="168" t="str">
        <f t="shared" si="101"/>
        <v>CL.IC.PU.201001.01</v>
      </c>
      <c r="X1087" s="167" t="s">
        <v>2352</v>
      </c>
      <c r="Y1087" s="167">
        <v>1056</v>
      </c>
    </row>
    <row r="1088" spans="1:45" s="167" customFormat="1" ht="15">
      <c r="A1088" s="167" t="s">
        <v>5692</v>
      </c>
      <c r="C1088" s="61" t="s">
        <v>2460</v>
      </c>
      <c r="E1088" s="61" t="s">
        <v>3188</v>
      </c>
      <c r="F1088" s="167" t="s">
        <v>2466</v>
      </c>
      <c r="G1088" s="167" t="s">
        <v>10464</v>
      </c>
      <c r="H1088" s="62" t="s">
        <v>12030</v>
      </c>
      <c r="I1088" s="167" t="s">
        <v>10464</v>
      </c>
      <c r="J1088" s="63" t="str">
        <f t="shared" si="97"/>
        <v>IC.PU.201002</v>
      </c>
      <c r="K1088" s="61" t="s">
        <v>12080</v>
      </c>
      <c r="L1088" s="167" t="str">
        <f t="shared" si="98"/>
        <v>Absent</v>
      </c>
      <c r="M1088" s="168" t="str">
        <f t="shared" si="99"/>
        <v>PI.IC.PU.201002.01</v>
      </c>
      <c r="N1088" s="168"/>
      <c r="O1088" s="168" t="str">
        <f t="shared" si="100"/>
        <v>PH.IC.PU.201002.01</v>
      </c>
      <c r="Q1088" s="168" t="str">
        <f t="shared" si="101"/>
        <v>CL.IC.PU.201002.01</v>
      </c>
      <c r="X1088" s="167" t="s">
        <v>2352</v>
      </c>
      <c r="Y1088" s="167">
        <v>1056</v>
      </c>
    </row>
    <row r="1089" spans="1:41" s="167" customFormat="1" ht="15">
      <c r="A1089" s="167" t="s">
        <v>5692</v>
      </c>
      <c r="C1089" s="61" t="s">
        <v>2460</v>
      </c>
      <c r="D1089" s="167" t="s">
        <v>7469</v>
      </c>
      <c r="E1089" s="61" t="s">
        <v>5749</v>
      </c>
      <c r="F1089" s="167" t="s">
        <v>2463</v>
      </c>
      <c r="G1089" s="167" t="s">
        <v>5437</v>
      </c>
      <c r="H1089" s="62" t="s">
        <v>11848</v>
      </c>
      <c r="I1089" s="167" t="s">
        <v>5438</v>
      </c>
      <c r="J1089" s="63" t="str">
        <f t="shared" si="97"/>
        <v>IC.PU.201101</v>
      </c>
      <c r="K1089" s="61" t="s">
        <v>12080</v>
      </c>
      <c r="L1089" s="167" t="str">
        <f t="shared" si="98"/>
        <v>Anterior right</v>
      </c>
      <c r="M1089" s="168" t="str">
        <f t="shared" si="99"/>
        <v>PI.IC.PU.201101.01</v>
      </c>
      <c r="N1089" s="168"/>
      <c r="O1089" s="168" t="str">
        <f t="shared" si="100"/>
        <v>PH.IC.PU.201101.01</v>
      </c>
      <c r="Q1089" s="168" t="str">
        <f t="shared" si="101"/>
        <v>CL.IC.PU.201101.01</v>
      </c>
      <c r="X1089" s="167" t="s">
        <v>2352</v>
      </c>
      <c r="Y1089" s="167">
        <v>1056</v>
      </c>
    </row>
    <row r="1090" spans="1:41" s="167" customFormat="1" ht="15">
      <c r="A1090" s="167" t="s">
        <v>5692</v>
      </c>
      <c r="C1090" s="61" t="s">
        <v>2460</v>
      </c>
      <c r="E1090" s="61" t="s">
        <v>5749</v>
      </c>
      <c r="F1090" s="167" t="s">
        <v>2463</v>
      </c>
      <c r="G1090" s="167" t="s">
        <v>5621</v>
      </c>
      <c r="H1090" s="62" t="s">
        <v>12030</v>
      </c>
      <c r="I1090" s="167" t="s">
        <v>5440</v>
      </c>
      <c r="J1090" s="63" t="str">
        <f t="shared" si="97"/>
        <v>IC.PU.201102</v>
      </c>
      <c r="K1090" s="61" t="s">
        <v>12080</v>
      </c>
      <c r="L1090" s="167" t="str">
        <f t="shared" si="98"/>
        <v>Anterior left</v>
      </c>
      <c r="M1090" s="168" t="str">
        <f t="shared" si="99"/>
        <v>PI.IC.PU.201102.01</v>
      </c>
      <c r="N1090" s="168"/>
      <c r="O1090" s="168" t="str">
        <f t="shared" si="100"/>
        <v>PH.IC.PU.201102.01</v>
      </c>
      <c r="Q1090" s="168" t="str">
        <f t="shared" si="101"/>
        <v>CL.IC.PU.201102.01</v>
      </c>
      <c r="X1090" s="167" t="s">
        <v>2352</v>
      </c>
      <c r="Y1090" s="167">
        <v>1056</v>
      </c>
    </row>
    <row r="1091" spans="1:41" s="167" customFormat="1" ht="15">
      <c r="A1091" s="167" t="s">
        <v>5692</v>
      </c>
      <c r="C1091" s="61" t="s">
        <v>2460</v>
      </c>
      <c r="E1091" s="61" t="s">
        <v>5749</v>
      </c>
      <c r="F1091" s="167" t="s">
        <v>2463</v>
      </c>
      <c r="G1091" s="167" t="s">
        <v>8710</v>
      </c>
      <c r="H1091" s="62" t="s">
        <v>12032</v>
      </c>
      <c r="I1091" s="167" t="s">
        <v>8710</v>
      </c>
      <c r="J1091" s="63" t="str">
        <f t="shared" si="97"/>
        <v>IC.PU.201103</v>
      </c>
      <c r="K1091" s="61" t="s">
        <v>12080</v>
      </c>
      <c r="L1091" s="167" t="str">
        <f t="shared" si="98"/>
        <v>Mediastinal</v>
      </c>
      <c r="M1091" s="168" t="str">
        <f t="shared" si="99"/>
        <v>PI.IC.PU.201103.01</v>
      </c>
      <c r="N1091" s="168"/>
      <c r="O1091" s="168" t="str">
        <f t="shared" si="100"/>
        <v>PH.IC.PU.201103.01</v>
      </c>
      <c r="Q1091" s="168" t="str">
        <f t="shared" si="101"/>
        <v>CL.IC.PU.201103.01</v>
      </c>
      <c r="X1091" s="167" t="s">
        <v>2352</v>
      </c>
      <c r="Y1091" s="167">
        <v>1056</v>
      </c>
    </row>
    <row r="1092" spans="1:41" s="167" customFormat="1" ht="15">
      <c r="A1092" s="167" t="s">
        <v>5692</v>
      </c>
      <c r="C1092" s="61" t="s">
        <v>2460</v>
      </c>
      <c r="E1092" s="61" t="s">
        <v>5749</v>
      </c>
      <c r="F1092" s="167" t="s">
        <v>2463</v>
      </c>
      <c r="G1092" s="167" t="s">
        <v>5441</v>
      </c>
      <c r="H1092" s="62" t="s">
        <v>12028</v>
      </c>
      <c r="I1092" s="167" t="s">
        <v>5441</v>
      </c>
      <c r="J1092" s="63" t="str">
        <f t="shared" si="97"/>
        <v>IC.PU.201104</v>
      </c>
      <c r="K1092" s="61" t="s">
        <v>12080</v>
      </c>
      <c r="L1092" s="167" t="str">
        <f t="shared" si="98"/>
        <v>Pleural</v>
      </c>
      <c r="M1092" s="168" t="str">
        <f t="shared" si="99"/>
        <v>PI.IC.PU.201104.01</v>
      </c>
      <c r="N1092" s="168"/>
      <c r="O1092" s="168" t="str">
        <f t="shared" si="100"/>
        <v>PH.IC.PU.201104.01</v>
      </c>
      <c r="Q1092" s="168" t="str">
        <f t="shared" si="101"/>
        <v>CL.IC.PU.201104.01</v>
      </c>
      <c r="X1092" s="167" t="s">
        <v>2352</v>
      </c>
      <c r="Y1092" s="167">
        <v>1056</v>
      </c>
    </row>
    <row r="1093" spans="1:41" s="167" customFormat="1" ht="15">
      <c r="A1093" s="167" t="s">
        <v>5692</v>
      </c>
      <c r="C1093" s="61" t="s">
        <v>2460</v>
      </c>
      <c r="E1093" s="61" t="s">
        <v>5749</v>
      </c>
      <c r="F1093" s="167" t="s">
        <v>2463</v>
      </c>
      <c r="G1093" s="167" t="s">
        <v>5442</v>
      </c>
      <c r="H1093" s="62" t="s">
        <v>12210</v>
      </c>
      <c r="I1093" s="167" t="s">
        <v>5443</v>
      </c>
      <c r="J1093" s="63" t="str">
        <f t="shared" si="97"/>
        <v>IC.PU.201105</v>
      </c>
      <c r="K1093" s="61" t="s">
        <v>12080</v>
      </c>
      <c r="L1093" s="167" t="str">
        <f t="shared" si="98"/>
        <v>Posterior right</v>
      </c>
      <c r="M1093" s="168" t="str">
        <f t="shared" si="99"/>
        <v>PI.IC.PU.201105.01</v>
      </c>
      <c r="N1093" s="168"/>
      <c r="O1093" s="168" t="str">
        <f t="shared" si="100"/>
        <v>PH.IC.PU.201105.01</v>
      </c>
      <c r="Q1093" s="168" t="str">
        <f t="shared" si="101"/>
        <v>CL.IC.PU.201105.01</v>
      </c>
      <c r="X1093" s="167" t="s">
        <v>2352</v>
      </c>
      <c r="Y1093" s="167">
        <v>1056</v>
      </c>
    </row>
    <row r="1094" spans="1:41" s="167" customFormat="1" ht="15">
      <c r="A1094" s="167" t="s">
        <v>5692</v>
      </c>
      <c r="C1094" s="61" t="s">
        <v>2460</v>
      </c>
      <c r="E1094" s="61" t="s">
        <v>5749</v>
      </c>
      <c r="F1094" s="167" t="s">
        <v>2463</v>
      </c>
      <c r="G1094" s="167" t="s">
        <v>5444</v>
      </c>
      <c r="H1094" s="62" t="s">
        <v>12212</v>
      </c>
      <c r="I1094" s="167" t="s">
        <v>5445</v>
      </c>
      <c r="J1094" s="63" t="str">
        <f t="shared" si="97"/>
        <v>IC.PU.201106</v>
      </c>
      <c r="K1094" s="61" t="s">
        <v>12080</v>
      </c>
      <c r="L1094" s="167" t="str">
        <f t="shared" si="98"/>
        <v>Posterior left</v>
      </c>
      <c r="M1094" s="168" t="str">
        <f t="shared" si="99"/>
        <v>PI.IC.PU.201106.01</v>
      </c>
      <c r="N1094" s="168"/>
      <c r="O1094" s="168" t="str">
        <f t="shared" si="100"/>
        <v>PH.IC.PU.201106.01</v>
      </c>
      <c r="Q1094" s="168" t="str">
        <f t="shared" si="101"/>
        <v>CL.IC.PU.201106.01</v>
      </c>
      <c r="X1094" s="167" t="s">
        <v>2352</v>
      </c>
      <c r="Y1094" s="167">
        <v>1056</v>
      </c>
    </row>
    <row r="1095" spans="1:41" s="167" customFormat="1" ht="15">
      <c r="A1095" s="167" t="s">
        <v>5692</v>
      </c>
      <c r="C1095" s="61" t="s">
        <v>2460</v>
      </c>
      <c r="E1095" s="61" t="s">
        <v>5749</v>
      </c>
      <c r="F1095" s="167" t="s">
        <v>2463</v>
      </c>
      <c r="G1095" s="167" t="s">
        <v>13007</v>
      </c>
      <c r="H1095" s="62" t="s">
        <v>6317</v>
      </c>
      <c r="I1095" s="167" t="s">
        <v>5446</v>
      </c>
      <c r="J1095" s="63" t="str">
        <f t="shared" si="97"/>
        <v>IC.PU.201107</v>
      </c>
      <c r="K1095" s="61" t="s">
        <v>2379</v>
      </c>
      <c r="L1095" s="167" t="str">
        <f t="shared" si="98"/>
        <v>Mediastinal Sump</v>
      </c>
      <c r="M1095" s="168" t="str">
        <f t="shared" si="99"/>
        <v>PI.IC.PU.201107.01</v>
      </c>
      <c r="N1095" s="168"/>
      <c r="O1095" s="168" t="str">
        <f t="shared" si="100"/>
        <v>PH.IC.PU.201107.01</v>
      </c>
      <c r="Q1095" s="168" t="str">
        <f t="shared" si="101"/>
        <v>CL.IC.PU.201107.01</v>
      </c>
      <c r="X1095" s="167" t="s">
        <v>2352</v>
      </c>
      <c r="Y1095" s="167">
        <v>1056</v>
      </c>
    </row>
    <row r="1096" spans="1:41" s="167" customFormat="1" ht="15">
      <c r="A1096" s="167" t="s">
        <v>5692</v>
      </c>
      <c r="C1096" s="61" t="s">
        <v>11906</v>
      </c>
      <c r="E1096" s="61" t="s">
        <v>5749</v>
      </c>
      <c r="F1096" s="167" t="s">
        <v>2463</v>
      </c>
      <c r="G1096" s="167" t="s">
        <v>13864</v>
      </c>
      <c r="H1096" s="62" t="s">
        <v>11638</v>
      </c>
      <c r="I1096" s="167" t="s">
        <v>13867</v>
      </c>
      <c r="J1096" s="63" t="str">
        <f t="shared" si="97"/>
        <v>IC.PU.201108</v>
      </c>
      <c r="K1096" s="61" t="s">
        <v>12175</v>
      </c>
      <c r="L1096" s="167" t="str">
        <f t="shared" si="98"/>
        <v>Pleural right</v>
      </c>
      <c r="M1096" s="168" t="str">
        <f t="shared" si="99"/>
        <v>PI.IC.PU.201108.01</v>
      </c>
      <c r="N1096" s="168"/>
      <c r="O1096" s="168" t="str">
        <f t="shared" si="100"/>
        <v>PH.IC.PU.201108.01</v>
      </c>
      <c r="Q1096" s="168" t="str">
        <f t="shared" si="101"/>
        <v>CL.IC.PU.201108.01</v>
      </c>
      <c r="AN1096" s="167" t="s">
        <v>12773</v>
      </c>
      <c r="AO1096" s="167">
        <v>1521</v>
      </c>
    </row>
    <row r="1097" spans="1:41" s="167" customFormat="1" ht="15">
      <c r="A1097" s="167" t="s">
        <v>5692</v>
      </c>
      <c r="C1097" s="61" t="s">
        <v>11906</v>
      </c>
      <c r="E1097" s="61" t="s">
        <v>5749</v>
      </c>
      <c r="F1097" s="167" t="s">
        <v>2463</v>
      </c>
      <c r="G1097" s="167" t="s">
        <v>13865</v>
      </c>
      <c r="H1097" s="62" t="s">
        <v>11639</v>
      </c>
      <c r="I1097" s="167" t="s">
        <v>13866</v>
      </c>
      <c r="J1097" s="63" t="str">
        <f t="shared" si="97"/>
        <v>IC.PU.201109</v>
      </c>
      <c r="K1097" s="61" t="s">
        <v>1</v>
      </c>
      <c r="L1097" s="167" t="str">
        <f t="shared" si="98"/>
        <v>Pleural left</v>
      </c>
      <c r="M1097" s="168" t="str">
        <f t="shared" si="99"/>
        <v>PI.IC.PU.201109.01</v>
      </c>
      <c r="N1097" s="168"/>
      <c r="O1097" s="168" t="str">
        <f t="shared" si="100"/>
        <v>PH.IC.PU.201109.01</v>
      </c>
      <c r="Q1097" s="168" t="str">
        <f t="shared" si="101"/>
        <v>CL.IC.PU.201109.01</v>
      </c>
      <c r="AN1097" s="167" t="s">
        <v>12773</v>
      </c>
      <c r="AO1097" s="167">
        <v>1521</v>
      </c>
    </row>
    <row r="1098" spans="1:41" s="167" customFormat="1" ht="15">
      <c r="A1098" s="167" t="s">
        <v>5692</v>
      </c>
      <c r="C1098" s="61" t="s">
        <v>2460</v>
      </c>
      <c r="D1098" s="167" t="s">
        <v>8040</v>
      </c>
      <c r="E1098" s="61" t="s">
        <v>12206</v>
      </c>
      <c r="F1098" s="167" t="s">
        <v>2462</v>
      </c>
      <c r="G1098" s="167" t="s">
        <v>11363</v>
      </c>
      <c r="H1098" s="62" t="s">
        <v>11848</v>
      </c>
      <c r="I1098" s="167" t="s">
        <v>12157</v>
      </c>
      <c r="J1098" s="63" t="str">
        <f t="shared" si="97"/>
        <v>IC.PU.201201</v>
      </c>
      <c r="K1098" s="61" t="s">
        <v>2379</v>
      </c>
      <c r="L1098" s="167" t="str">
        <f t="shared" si="98"/>
        <v xml:space="preserve">     None</v>
      </c>
      <c r="M1098" s="168" t="str">
        <f t="shared" si="99"/>
        <v>PI.IC.PU.201201.01</v>
      </c>
      <c r="N1098" s="168"/>
      <c r="O1098" s="168" t="str">
        <f t="shared" si="100"/>
        <v>PH.IC.PU.201201.01</v>
      </c>
      <c r="Q1098" s="168" t="str">
        <f t="shared" si="101"/>
        <v>CL.IC.PU.201201.01</v>
      </c>
      <c r="X1098" s="167" t="s">
        <v>2352</v>
      </c>
      <c r="Y1098" s="167">
        <v>1056</v>
      </c>
    </row>
    <row r="1099" spans="1:41" s="167" customFormat="1" ht="15">
      <c r="A1099" s="167" t="s">
        <v>5692</v>
      </c>
      <c r="C1099" s="61" t="s">
        <v>2460</v>
      </c>
      <c r="E1099" s="61" t="s">
        <v>12206</v>
      </c>
      <c r="F1099" s="167" t="s">
        <v>2462</v>
      </c>
      <c r="G1099" s="167" t="s">
        <v>11860</v>
      </c>
      <c r="H1099" s="62" t="s">
        <v>12030</v>
      </c>
      <c r="I1099" s="167" t="s">
        <v>10192</v>
      </c>
      <c r="J1099" s="63" t="str">
        <f t="shared" si="97"/>
        <v>IC.PU.201202</v>
      </c>
      <c r="K1099" s="61" t="s">
        <v>12080</v>
      </c>
      <c r="L1099" s="167" t="str">
        <f t="shared" si="98"/>
        <v xml:space="preserve">     Sutured</v>
      </c>
      <c r="M1099" s="168" t="str">
        <f t="shared" si="99"/>
        <v>PI.IC.PU.201202.01</v>
      </c>
      <c r="N1099" s="168"/>
      <c r="O1099" s="168" t="str">
        <f t="shared" si="100"/>
        <v>PH.IC.PU.201202.01</v>
      </c>
      <c r="Q1099" s="168" t="str">
        <f t="shared" si="101"/>
        <v>CL.IC.PU.201202.01</v>
      </c>
      <c r="X1099" s="167" t="s">
        <v>2352</v>
      </c>
      <c r="Y1099" s="167">
        <v>1056</v>
      </c>
    </row>
    <row r="1100" spans="1:41" s="167" customFormat="1" ht="15">
      <c r="A1100" s="167" t="s">
        <v>5692</v>
      </c>
      <c r="C1100" s="61" t="s">
        <v>2460</v>
      </c>
      <c r="E1100" s="61" t="s">
        <v>12206</v>
      </c>
      <c r="F1100" s="167" t="s">
        <v>2462</v>
      </c>
      <c r="G1100" s="167" t="s">
        <v>5448</v>
      </c>
      <c r="H1100" s="62" t="s">
        <v>12032</v>
      </c>
      <c r="I1100" s="167" t="s">
        <v>11859</v>
      </c>
      <c r="J1100" s="63" t="str">
        <f t="shared" si="97"/>
        <v>IC.PU.201203</v>
      </c>
      <c r="K1100" s="61" t="s">
        <v>12080</v>
      </c>
      <c r="L1100" s="167" t="str">
        <f t="shared" si="98"/>
        <v xml:space="preserve">     Commercial device</v>
      </c>
      <c r="M1100" s="168" t="str">
        <f t="shared" si="99"/>
        <v>PI.IC.PU.201203.01</v>
      </c>
      <c r="N1100" s="168"/>
      <c r="O1100" s="168" t="str">
        <f t="shared" si="100"/>
        <v>PH.IC.PU.201203.01</v>
      </c>
      <c r="Q1100" s="168" t="str">
        <f t="shared" si="101"/>
        <v>CL.IC.PU.201203.01</v>
      </c>
      <c r="X1100" s="167" t="s">
        <v>2352</v>
      </c>
      <c r="Y1100" s="167">
        <v>1056</v>
      </c>
    </row>
    <row r="1101" spans="1:41" s="167" customFormat="1" ht="15">
      <c r="A1101" s="167" t="s">
        <v>5692</v>
      </c>
      <c r="C1101" s="61" t="s">
        <v>2460</v>
      </c>
      <c r="D1101" s="167" t="s">
        <v>5627</v>
      </c>
      <c r="E1101" s="61" t="s">
        <v>5560</v>
      </c>
      <c r="F1101" s="167" t="s">
        <v>2462</v>
      </c>
      <c r="G1101" s="167" t="s">
        <v>5628</v>
      </c>
      <c r="H1101" s="62" t="s">
        <v>11848</v>
      </c>
      <c r="I1101" s="167" t="s">
        <v>5452</v>
      </c>
      <c r="J1101" s="63" t="str">
        <f t="shared" si="97"/>
        <v>IC.PU.201301</v>
      </c>
      <c r="K1101" s="61" t="s">
        <v>12080</v>
      </c>
      <c r="L1101" s="167" t="str">
        <f t="shared" si="98"/>
        <v xml:space="preserve">     Chest tube connection banded</v>
      </c>
      <c r="M1101" s="168" t="str">
        <f t="shared" si="99"/>
        <v>PI.IC.PU.201301.01</v>
      </c>
      <c r="N1101" s="168"/>
      <c r="O1101" s="168" t="str">
        <f t="shared" si="100"/>
        <v>PH.IC.PU.201301.01</v>
      </c>
      <c r="Q1101" s="168" t="str">
        <f t="shared" si="101"/>
        <v>CL.IC.PU.201301.01</v>
      </c>
      <c r="X1101" s="167" t="s">
        <v>2352</v>
      </c>
      <c r="Y1101" s="167">
        <v>1056</v>
      </c>
    </row>
    <row r="1102" spans="1:41" s="167" customFormat="1" ht="15">
      <c r="A1102" s="167" t="s">
        <v>5692</v>
      </c>
      <c r="C1102" s="61" t="s">
        <v>2460</v>
      </c>
      <c r="E1102" s="61" t="s">
        <v>5560</v>
      </c>
      <c r="F1102" s="167" t="s">
        <v>2462</v>
      </c>
      <c r="G1102" s="167" t="s">
        <v>5453</v>
      </c>
      <c r="H1102" s="62" t="s">
        <v>12030</v>
      </c>
      <c r="I1102" s="167" t="s">
        <v>5454</v>
      </c>
      <c r="J1102" s="63" t="str">
        <f t="shared" si="97"/>
        <v>IC.PU.201302</v>
      </c>
      <c r="K1102" s="61" t="s">
        <v>12080</v>
      </c>
      <c r="L1102" s="167" t="str">
        <f t="shared" si="98"/>
        <v xml:space="preserve">     Chest tube bands replaced</v>
      </c>
      <c r="M1102" s="168" t="str">
        <f t="shared" si="99"/>
        <v>PI.IC.PU.201302.01</v>
      </c>
      <c r="N1102" s="168"/>
      <c r="O1102" s="168" t="str">
        <f t="shared" si="100"/>
        <v>PH.IC.PU.201302.01</v>
      </c>
      <c r="Q1102" s="168" t="str">
        <f t="shared" si="101"/>
        <v>CL.IC.PU.201302.01</v>
      </c>
      <c r="X1102" s="167" t="s">
        <v>2352</v>
      </c>
      <c r="Y1102" s="167">
        <v>1056</v>
      </c>
    </row>
    <row r="1103" spans="1:41" s="167" customFormat="1" ht="15">
      <c r="A1103" s="167" t="s">
        <v>5692</v>
      </c>
      <c r="C1103" s="61" t="s">
        <v>2460</v>
      </c>
      <c r="D1103" s="167" t="s">
        <v>7911</v>
      </c>
      <c r="E1103" s="61" t="s">
        <v>4356</v>
      </c>
      <c r="F1103" s="167" t="s">
        <v>2462</v>
      </c>
      <c r="G1103" s="167" t="s">
        <v>10531</v>
      </c>
      <c r="H1103" s="62" t="s">
        <v>11848</v>
      </c>
      <c r="I1103" s="167" t="s">
        <v>10532</v>
      </c>
      <c r="J1103" s="63" t="str">
        <f t="shared" si="97"/>
        <v>IC.PU.201401</v>
      </c>
      <c r="K1103" s="61" t="s">
        <v>12080</v>
      </c>
      <c r="L1103" s="167" t="str">
        <f t="shared" si="98"/>
        <v xml:space="preserve">     Within normal limits</v>
      </c>
      <c r="M1103" s="168" t="str">
        <f t="shared" si="99"/>
        <v>PI.IC.PU.201401.01</v>
      </c>
      <c r="N1103" s="168"/>
      <c r="O1103" s="168" t="str">
        <f t="shared" si="100"/>
        <v>PH.IC.PU.201401.01</v>
      </c>
      <c r="Q1103" s="168" t="str">
        <f t="shared" si="101"/>
        <v>CL.IC.PU.201401.01</v>
      </c>
      <c r="X1103" s="167" t="s">
        <v>2352</v>
      </c>
      <c r="Y1103" s="167">
        <v>1056</v>
      </c>
    </row>
    <row r="1104" spans="1:41" s="167" customFormat="1" ht="15">
      <c r="A1104" s="167" t="s">
        <v>5692</v>
      </c>
      <c r="C1104" s="61" t="s">
        <v>2460</v>
      </c>
      <c r="E1104" s="61" t="s">
        <v>4356</v>
      </c>
      <c r="F1104" s="167" t="s">
        <v>2462</v>
      </c>
      <c r="G1104" s="167" t="s">
        <v>11799</v>
      </c>
      <c r="H1104" s="62" t="s">
        <v>12030</v>
      </c>
      <c r="I1104" s="167" t="s">
        <v>11800</v>
      </c>
      <c r="J1104" s="63" t="str">
        <f t="shared" si="97"/>
        <v>IC.PU.201402</v>
      </c>
      <c r="K1104" s="61" t="s">
        <v>12080</v>
      </c>
      <c r="L1104" s="167" t="str">
        <f t="shared" si="98"/>
        <v xml:space="preserve">     Swelling</v>
      </c>
      <c r="M1104" s="168" t="str">
        <f t="shared" si="99"/>
        <v>PI.IC.PU.201402.01</v>
      </c>
      <c r="N1104" s="168"/>
      <c r="O1104" s="168" t="str">
        <f t="shared" si="100"/>
        <v>PH.IC.PU.201402.01</v>
      </c>
      <c r="Q1104" s="168" t="str">
        <f t="shared" si="101"/>
        <v>CL.IC.PU.201402.01</v>
      </c>
      <c r="X1104" s="167" t="s">
        <v>2352</v>
      </c>
      <c r="Y1104" s="167">
        <v>1056</v>
      </c>
    </row>
    <row r="1105" spans="1:25" s="167" customFormat="1" ht="15">
      <c r="A1105" s="167" t="s">
        <v>5692</v>
      </c>
      <c r="C1105" s="61" t="s">
        <v>2460</v>
      </c>
      <c r="E1105" s="61" t="s">
        <v>4356</v>
      </c>
      <c r="F1105" s="167" t="s">
        <v>2462</v>
      </c>
      <c r="G1105" s="167" t="s">
        <v>11791</v>
      </c>
      <c r="H1105" s="62" t="s">
        <v>12032</v>
      </c>
      <c r="I1105" s="167" t="s">
        <v>11792</v>
      </c>
      <c r="J1105" s="63" t="str">
        <f t="shared" si="97"/>
        <v>IC.PU.201403</v>
      </c>
      <c r="K1105" s="61" t="s">
        <v>12080</v>
      </c>
      <c r="L1105" s="167" t="str">
        <f t="shared" si="98"/>
        <v xml:space="preserve">     Hematoma</v>
      </c>
      <c r="M1105" s="168" t="str">
        <f t="shared" si="99"/>
        <v>PI.IC.PU.201403.01</v>
      </c>
      <c r="N1105" s="168"/>
      <c r="O1105" s="168" t="str">
        <f t="shared" si="100"/>
        <v>PH.IC.PU.201403.01</v>
      </c>
      <c r="Q1105" s="168" t="str">
        <f t="shared" si="101"/>
        <v>CL.IC.PU.201403.01</v>
      </c>
      <c r="X1105" s="167" t="s">
        <v>2352</v>
      </c>
      <c r="Y1105" s="167">
        <v>1056</v>
      </c>
    </row>
    <row r="1106" spans="1:25" s="167" customFormat="1" ht="15">
      <c r="A1106" s="167" t="s">
        <v>5692</v>
      </c>
      <c r="C1106" s="61" t="s">
        <v>2460</v>
      </c>
      <c r="E1106" s="61" t="s">
        <v>4356</v>
      </c>
      <c r="F1106" s="167" t="s">
        <v>2462</v>
      </c>
      <c r="G1106" s="167" t="s">
        <v>10537</v>
      </c>
      <c r="H1106" s="62" t="s">
        <v>12028</v>
      </c>
      <c r="I1106" s="167" t="s">
        <v>10538</v>
      </c>
      <c r="J1106" s="63" t="str">
        <f t="shared" si="97"/>
        <v>IC.PU.201404</v>
      </c>
      <c r="K1106" s="61" t="s">
        <v>12080</v>
      </c>
      <c r="L1106" s="167" t="str">
        <f t="shared" si="98"/>
        <v xml:space="preserve">     Bruising</v>
      </c>
      <c r="M1106" s="168" t="str">
        <f t="shared" si="99"/>
        <v>PI.IC.PU.201404.01</v>
      </c>
      <c r="N1106" s="168"/>
      <c r="O1106" s="168" t="str">
        <f t="shared" si="100"/>
        <v>PH.IC.PU.201404.01</v>
      </c>
      <c r="Q1106" s="168" t="str">
        <f t="shared" si="101"/>
        <v>CL.IC.PU.201404.01</v>
      </c>
      <c r="X1106" s="167" t="s">
        <v>2352</v>
      </c>
      <c r="Y1106" s="167">
        <v>1056</v>
      </c>
    </row>
    <row r="1107" spans="1:25" s="167" customFormat="1" ht="15">
      <c r="A1107" s="167" t="s">
        <v>5692</v>
      </c>
      <c r="C1107" s="61" t="s">
        <v>2460</v>
      </c>
      <c r="E1107" s="61" t="s">
        <v>4356</v>
      </c>
      <c r="F1107" s="167" t="s">
        <v>2462</v>
      </c>
      <c r="G1107" s="167" t="s">
        <v>5455</v>
      </c>
      <c r="H1107" s="62" t="s">
        <v>12210</v>
      </c>
      <c r="I1107" s="167" t="s">
        <v>5456</v>
      </c>
      <c r="J1107" s="63" t="str">
        <f t="shared" si="97"/>
        <v>IC.PU.201405</v>
      </c>
      <c r="K1107" s="61" t="s">
        <v>12080</v>
      </c>
      <c r="L1107" s="167" t="str">
        <f t="shared" si="98"/>
        <v xml:space="preserve">     Crepitus:  specify extent</v>
      </c>
      <c r="M1107" s="168" t="str">
        <f t="shared" si="99"/>
        <v>PI.IC.PU.201405.01</v>
      </c>
      <c r="N1107" s="168"/>
      <c r="O1107" s="168" t="str">
        <f t="shared" si="100"/>
        <v>PH.IC.PU.201405.01</v>
      </c>
      <c r="Q1107" s="168" t="str">
        <f t="shared" si="101"/>
        <v>CL.IC.PU.201405.01</v>
      </c>
      <c r="X1107" s="167" t="s">
        <v>2352</v>
      </c>
      <c r="Y1107" s="167">
        <v>1056</v>
      </c>
    </row>
    <row r="1108" spans="1:25" s="167" customFormat="1" ht="15">
      <c r="A1108" s="167" t="s">
        <v>5692</v>
      </c>
      <c r="C1108" s="61" t="s">
        <v>2460</v>
      </c>
      <c r="E1108" s="61" t="s">
        <v>4356</v>
      </c>
      <c r="F1108" s="167" t="s">
        <v>2462</v>
      </c>
      <c r="G1108" s="167" t="s">
        <v>10541</v>
      </c>
      <c r="H1108" s="62" t="s">
        <v>12212</v>
      </c>
      <c r="I1108" s="167" t="s">
        <v>12207</v>
      </c>
      <c r="J1108" s="63" t="str">
        <f t="shared" si="97"/>
        <v>IC.PU.201406</v>
      </c>
      <c r="K1108" s="61" t="s">
        <v>12080</v>
      </c>
      <c r="L1108" s="167" t="str">
        <f t="shared" si="98"/>
        <v xml:space="preserve">     Unable to assess due to dressing</v>
      </c>
      <c r="M1108" s="168" t="str">
        <f t="shared" si="99"/>
        <v>PI.IC.PU.201406.01</v>
      </c>
      <c r="N1108" s="168"/>
      <c r="O1108" s="168" t="str">
        <f t="shared" si="100"/>
        <v>PH.IC.PU.201406.01</v>
      </c>
      <c r="Q1108" s="168" t="str">
        <f t="shared" si="101"/>
        <v>CL.IC.PU.201406.01</v>
      </c>
      <c r="X1108" s="167" t="s">
        <v>2352</v>
      </c>
      <c r="Y1108" s="167">
        <v>1056</v>
      </c>
    </row>
    <row r="1109" spans="1:25" s="167" customFormat="1" ht="15">
      <c r="A1109" s="167" t="s">
        <v>5692</v>
      </c>
      <c r="C1109" s="61" t="s">
        <v>2460</v>
      </c>
      <c r="E1109" s="61" t="s">
        <v>4356</v>
      </c>
      <c r="F1109" s="167" t="s">
        <v>2462</v>
      </c>
      <c r="G1109" s="167" t="s">
        <v>10529</v>
      </c>
      <c r="H1109" s="62" t="s">
        <v>12225</v>
      </c>
      <c r="I1109" s="167" t="s">
        <v>10478</v>
      </c>
      <c r="J1109" s="63" t="str">
        <f t="shared" si="97"/>
        <v>IC.PU.201407</v>
      </c>
      <c r="K1109" s="61" t="s">
        <v>12080</v>
      </c>
      <c r="L1109" s="167" t="str">
        <f t="shared" si="98"/>
        <v xml:space="preserve">     Other: specify</v>
      </c>
      <c r="M1109" s="168" t="str">
        <f t="shared" si="99"/>
        <v>PI.IC.PU.201407.01</v>
      </c>
      <c r="N1109" s="168"/>
      <c r="O1109" s="168" t="str">
        <f t="shared" si="100"/>
        <v>PH.IC.PU.201407.01</v>
      </c>
      <c r="Q1109" s="168" t="str">
        <f t="shared" si="101"/>
        <v>CL.IC.PU.201407.01</v>
      </c>
      <c r="X1109" s="167" t="s">
        <v>2352</v>
      </c>
      <c r="Y1109" s="167">
        <v>1056</v>
      </c>
    </row>
    <row r="1110" spans="1:25" s="167" customFormat="1" ht="15">
      <c r="A1110" s="167" t="s">
        <v>5692</v>
      </c>
      <c r="C1110" s="61" t="s">
        <v>2460</v>
      </c>
      <c r="E1110" s="61" t="s">
        <v>4356</v>
      </c>
      <c r="F1110" s="167" t="s">
        <v>2462</v>
      </c>
      <c r="G1110" s="167" t="s">
        <v>11789</v>
      </c>
      <c r="H1110" s="62" t="s">
        <v>11638</v>
      </c>
      <c r="I1110" s="167" t="s">
        <v>11790</v>
      </c>
      <c r="J1110" s="63" t="str">
        <f t="shared" si="97"/>
        <v>IC.PU.201408</v>
      </c>
      <c r="K1110" s="61" t="s">
        <v>12080</v>
      </c>
      <c r="L1110" s="167" t="str">
        <f t="shared" si="98"/>
        <v xml:space="preserve">     Erythema</v>
      </c>
      <c r="M1110" s="168" t="str">
        <f t="shared" si="99"/>
        <v>PI.IC.PU.201408.01</v>
      </c>
      <c r="N1110" s="168"/>
      <c r="O1110" s="168" t="str">
        <f t="shared" si="100"/>
        <v>PH.IC.PU.201408.01</v>
      </c>
      <c r="Q1110" s="168" t="str">
        <f t="shared" si="101"/>
        <v>CL.IC.PU.201408.01</v>
      </c>
      <c r="X1110" s="167" t="s">
        <v>2352</v>
      </c>
      <c r="Y1110" s="167">
        <v>1056</v>
      </c>
    </row>
    <row r="1111" spans="1:25" s="167" customFormat="1" ht="15">
      <c r="A1111" s="167" t="s">
        <v>5692</v>
      </c>
      <c r="C1111" s="61" t="s">
        <v>2460</v>
      </c>
      <c r="D1111" s="167" t="s">
        <v>10124</v>
      </c>
      <c r="E1111" s="61" t="s">
        <v>12116</v>
      </c>
      <c r="F1111" s="167" t="s">
        <v>2211</v>
      </c>
      <c r="G1111" s="167" t="s">
        <v>5458</v>
      </c>
      <c r="H1111" s="62" t="s">
        <v>11848</v>
      </c>
      <c r="I1111" s="167" t="s">
        <v>5459</v>
      </c>
      <c r="J1111" s="63" t="str">
        <f t="shared" si="97"/>
        <v>IC.PU.201501</v>
      </c>
      <c r="K1111" s="61" t="s">
        <v>12080</v>
      </c>
      <c r="L1111" s="167" t="str">
        <f t="shared" si="98"/>
        <v>Negative 20 centimeters</v>
      </c>
      <c r="M1111" s="168" t="str">
        <f t="shared" si="99"/>
        <v>PI.IC.PU.201501.01</v>
      </c>
      <c r="N1111" s="168"/>
      <c r="O1111" s="168" t="str">
        <f t="shared" si="100"/>
        <v>PH.IC.PU.201501.01</v>
      </c>
      <c r="Q1111" s="168" t="str">
        <f t="shared" si="101"/>
        <v>CL.IC.PU.201501.01</v>
      </c>
      <c r="X1111" s="167" t="s">
        <v>2352</v>
      </c>
      <c r="Y1111" s="167">
        <v>1056</v>
      </c>
    </row>
    <row r="1112" spans="1:25" s="167" customFormat="1" ht="15">
      <c r="A1112" s="167" t="s">
        <v>5692</v>
      </c>
      <c r="C1112" s="61" t="s">
        <v>2460</v>
      </c>
      <c r="E1112" s="61" t="s">
        <v>12116</v>
      </c>
      <c r="F1112" s="167" t="s">
        <v>2211</v>
      </c>
      <c r="G1112" s="167" t="s">
        <v>5460</v>
      </c>
      <c r="H1112" s="62" t="s">
        <v>12030</v>
      </c>
      <c r="I1112" s="167" t="s">
        <v>5641</v>
      </c>
      <c r="J1112" s="63" t="str">
        <f t="shared" si="97"/>
        <v>IC.PU.201502</v>
      </c>
      <c r="K1112" s="61" t="s">
        <v>12080</v>
      </c>
      <c r="L1112" s="167" t="str">
        <f t="shared" si="98"/>
        <v>Water seal</v>
      </c>
      <c r="M1112" s="168" t="str">
        <f t="shared" si="99"/>
        <v>PI.IC.PU.201502.01</v>
      </c>
      <c r="N1112" s="168"/>
      <c r="O1112" s="168" t="str">
        <f t="shared" si="100"/>
        <v>PH.IC.PU.201502.01</v>
      </c>
      <c r="Q1112" s="168" t="str">
        <f t="shared" si="101"/>
        <v>CL.IC.PU.201502.01</v>
      </c>
      <c r="X1112" s="167" t="s">
        <v>2352</v>
      </c>
      <c r="Y1112" s="167">
        <v>1056</v>
      </c>
    </row>
    <row r="1113" spans="1:25" s="167" customFormat="1" ht="15">
      <c r="A1113" s="167" t="s">
        <v>5692</v>
      </c>
      <c r="C1113" s="61" t="s">
        <v>2460</v>
      </c>
      <c r="E1113" s="61" t="s">
        <v>12116</v>
      </c>
      <c r="F1113" s="167" t="s">
        <v>2211</v>
      </c>
      <c r="G1113" s="167" t="s">
        <v>5642</v>
      </c>
      <c r="H1113" s="62" t="s">
        <v>12032</v>
      </c>
      <c r="I1113" s="167" t="s">
        <v>5643</v>
      </c>
      <c r="J1113" s="63" t="str">
        <f t="shared" si="97"/>
        <v>IC.PU.201503</v>
      </c>
      <c r="K1113" s="61" t="s">
        <v>12080</v>
      </c>
      <c r="L1113" s="167" t="str">
        <f t="shared" si="98"/>
        <v>Negative 10 centimeters</v>
      </c>
      <c r="M1113" s="168" t="str">
        <f t="shared" si="99"/>
        <v>PI.IC.PU.201503.01</v>
      </c>
      <c r="N1113" s="168"/>
      <c r="O1113" s="168" t="str">
        <f t="shared" si="100"/>
        <v>PH.IC.PU.201503.01</v>
      </c>
      <c r="Q1113" s="168" t="str">
        <f t="shared" si="101"/>
        <v>CL.IC.PU.201503.01</v>
      </c>
      <c r="X1113" s="167" t="s">
        <v>2352</v>
      </c>
      <c r="Y1113" s="167">
        <v>1056</v>
      </c>
    </row>
    <row r="1114" spans="1:25" s="167" customFormat="1" ht="15">
      <c r="A1114" s="167" t="s">
        <v>5692</v>
      </c>
      <c r="C1114" s="61" t="s">
        <v>2460</v>
      </c>
      <c r="E1114" s="61" t="s">
        <v>12116</v>
      </c>
      <c r="F1114" s="167" t="s">
        <v>2211</v>
      </c>
      <c r="G1114" s="167" t="s">
        <v>5650</v>
      </c>
      <c r="H1114" s="62" t="s">
        <v>12028</v>
      </c>
      <c r="I1114" s="167" t="s">
        <v>5651</v>
      </c>
      <c r="J1114" s="63" t="str">
        <f t="shared" si="97"/>
        <v>IC.PU.201504</v>
      </c>
      <c r="K1114" s="61" t="s">
        <v>12080</v>
      </c>
      <c r="L1114" s="167" t="str">
        <f t="shared" si="98"/>
        <v>Negative 30 centimeters</v>
      </c>
      <c r="M1114" s="168" t="str">
        <f t="shared" si="99"/>
        <v>PI.IC.PU.201504.01</v>
      </c>
      <c r="N1114" s="168"/>
      <c r="O1114" s="168" t="str">
        <f t="shared" si="100"/>
        <v>PH.IC.PU.201504.01</v>
      </c>
      <c r="Q1114" s="168" t="str">
        <f t="shared" si="101"/>
        <v>CL.IC.PU.201504.01</v>
      </c>
      <c r="X1114" s="167" t="s">
        <v>2352</v>
      </c>
      <c r="Y1114" s="167">
        <v>1056</v>
      </c>
    </row>
    <row r="1115" spans="1:25" s="167" customFormat="1" ht="15">
      <c r="A1115" s="167" t="s">
        <v>5692</v>
      </c>
      <c r="C1115" s="61" t="s">
        <v>2460</v>
      </c>
      <c r="E1115" s="61" t="s">
        <v>12116</v>
      </c>
      <c r="F1115" s="167" t="s">
        <v>2211</v>
      </c>
      <c r="G1115" s="167" t="s">
        <v>5469</v>
      </c>
      <c r="H1115" s="62" t="s">
        <v>12210</v>
      </c>
      <c r="I1115" s="167" t="s">
        <v>5470</v>
      </c>
      <c r="J1115" s="63" t="str">
        <f t="shared" si="97"/>
        <v>IC.PU.201505</v>
      </c>
      <c r="K1115" s="61" t="s">
        <v>12080</v>
      </c>
      <c r="L1115" s="167" t="str">
        <f t="shared" si="98"/>
        <v>Negative 40 centimeters</v>
      </c>
      <c r="M1115" s="168" t="str">
        <f t="shared" si="99"/>
        <v>PI.IC.PU.201505.01</v>
      </c>
      <c r="N1115" s="168"/>
      <c r="O1115" s="168" t="str">
        <f t="shared" si="100"/>
        <v>PH.IC.PU.201505.01</v>
      </c>
      <c r="Q1115" s="168" t="str">
        <f t="shared" si="101"/>
        <v>CL.IC.PU.201505.01</v>
      </c>
      <c r="X1115" s="167" t="s">
        <v>2352</v>
      </c>
      <c r="Y1115" s="167">
        <v>1056</v>
      </c>
    </row>
    <row r="1116" spans="1:25" s="167" customFormat="1" ht="15">
      <c r="A1116" s="167" t="s">
        <v>5692</v>
      </c>
      <c r="C1116" s="61" t="s">
        <v>2460</v>
      </c>
      <c r="E1116" s="61" t="s">
        <v>12116</v>
      </c>
      <c r="F1116" s="167" t="s">
        <v>2211</v>
      </c>
      <c r="G1116" s="167" t="s">
        <v>5467</v>
      </c>
      <c r="H1116" s="62" t="s">
        <v>12212</v>
      </c>
      <c r="I1116" s="167" t="s">
        <v>10046</v>
      </c>
      <c r="J1116" s="63" t="str">
        <f t="shared" si="97"/>
        <v>IC.PU.201506</v>
      </c>
      <c r="K1116" s="61" t="s">
        <v>12080</v>
      </c>
      <c r="L1116" s="167" t="str">
        <f t="shared" si="98"/>
        <v xml:space="preserve">Gravity </v>
      </c>
      <c r="M1116" s="168" t="str">
        <f t="shared" si="99"/>
        <v>PI.IC.PU.201506.01</v>
      </c>
      <c r="N1116" s="168"/>
      <c r="O1116" s="168" t="str">
        <f t="shared" si="100"/>
        <v>PH.IC.PU.201506.01</v>
      </c>
      <c r="Q1116" s="168" t="str">
        <f t="shared" si="101"/>
        <v>CL.IC.PU.201506.01</v>
      </c>
      <c r="X1116" s="167" t="s">
        <v>2352</v>
      </c>
      <c r="Y1116" s="167">
        <v>1056</v>
      </c>
    </row>
    <row r="1117" spans="1:25" s="167" customFormat="1" ht="15">
      <c r="A1117" s="167" t="s">
        <v>5692</v>
      </c>
      <c r="C1117" s="61" t="s">
        <v>2460</v>
      </c>
      <c r="E1117" s="61" t="s">
        <v>12116</v>
      </c>
      <c r="F1117" s="167" t="s">
        <v>2211</v>
      </c>
      <c r="G1117" s="167" t="s">
        <v>10300</v>
      </c>
      <c r="H1117" s="62" t="s">
        <v>12225</v>
      </c>
      <c r="I1117" s="167" t="s">
        <v>10300</v>
      </c>
      <c r="J1117" s="63" t="str">
        <f t="shared" si="97"/>
        <v>IC.PU.201507</v>
      </c>
      <c r="K1117" s="61" t="s">
        <v>12080</v>
      </c>
      <c r="L1117" s="167" t="str">
        <f t="shared" si="98"/>
        <v>Clamped</v>
      </c>
      <c r="M1117" s="168" t="str">
        <f t="shared" si="99"/>
        <v>PI.IC.PU.201507.01</v>
      </c>
      <c r="N1117" s="168"/>
      <c r="O1117" s="168" t="str">
        <f t="shared" si="100"/>
        <v>PH.IC.PU.201507.01</v>
      </c>
      <c r="Q1117" s="168" t="str">
        <f t="shared" si="101"/>
        <v>CL.IC.PU.201507.01</v>
      </c>
      <c r="X1117" s="167" t="s">
        <v>2352</v>
      </c>
      <c r="Y1117" s="167">
        <v>1056</v>
      </c>
    </row>
    <row r="1118" spans="1:25" s="167" customFormat="1" ht="15">
      <c r="A1118" s="167" t="s">
        <v>5692</v>
      </c>
      <c r="C1118" s="61" t="s">
        <v>2460</v>
      </c>
      <c r="E1118" s="61" t="s">
        <v>12116</v>
      </c>
      <c r="F1118" s="167" t="s">
        <v>2211</v>
      </c>
      <c r="G1118" s="167" t="s">
        <v>10478</v>
      </c>
      <c r="H1118" s="62" t="s">
        <v>11638</v>
      </c>
      <c r="I1118" s="167" t="s">
        <v>12437</v>
      </c>
      <c r="J1118" s="63" t="str">
        <f t="shared" si="97"/>
        <v>IC.PU.201508</v>
      </c>
      <c r="K1118" s="61" t="s">
        <v>12080</v>
      </c>
      <c r="L1118" s="167" t="str">
        <f t="shared" si="98"/>
        <v>Other: specify</v>
      </c>
      <c r="M1118" s="168" t="str">
        <f t="shared" si="99"/>
        <v>PI.IC.PU.201508.01</v>
      </c>
      <c r="N1118" s="168"/>
      <c r="O1118" s="168" t="str">
        <f t="shared" si="100"/>
        <v>PH.IC.PU.201508.01</v>
      </c>
      <c r="Q1118" s="168" t="str">
        <f t="shared" si="101"/>
        <v>CL.IC.PU.201508.01</v>
      </c>
      <c r="X1118" s="167" t="s">
        <v>2352</v>
      </c>
      <c r="Y1118" s="167">
        <v>1056</v>
      </c>
    </row>
    <row r="1119" spans="1:25" s="167" customFormat="1" ht="15">
      <c r="A1119" s="167" t="s">
        <v>5692</v>
      </c>
      <c r="C1119" s="61" t="s">
        <v>2460</v>
      </c>
      <c r="D1119" s="167" t="s">
        <v>2447</v>
      </c>
      <c r="E1119" s="61" t="s">
        <v>2698</v>
      </c>
      <c r="F1119" s="167" t="s">
        <v>2461</v>
      </c>
      <c r="G1119" s="167" t="s">
        <v>8037</v>
      </c>
      <c r="H1119" s="62" t="s">
        <v>12080</v>
      </c>
      <c r="I1119" s="167" t="s">
        <v>2569</v>
      </c>
      <c r="J1119" s="63" t="str">
        <f t="shared" si="97"/>
        <v>IC.PU.201601</v>
      </c>
      <c r="K1119" s="61" t="s">
        <v>12080</v>
      </c>
      <c r="L1119" s="167" t="str">
        <f t="shared" si="98"/>
        <v>Insertion Date</v>
      </c>
      <c r="M1119" s="168" t="str">
        <f t="shared" si="99"/>
        <v>PI.IC.PU.201601.01</v>
      </c>
      <c r="N1119" s="168"/>
      <c r="O1119" s="168" t="str">
        <f t="shared" si="100"/>
        <v>PH.IC.PU.201601.01</v>
      </c>
      <c r="Q1119" s="168" t="str">
        <f t="shared" si="101"/>
        <v>CL.IC.PU.201601.01</v>
      </c>
      <c r="X1119" s="167" t="s">
        <v>2352</v>
      </c>
      <c r="Y1119" s="167">
        <v>1056</v>
      </c>
    </row>
    <row r="1120" spans="1:25" s="88" customFormat="1" ht="15">
      <c r="A1120" s="84" t="s">
        <v>5692</v>
      </c>
      <c r="B1120" s="84"/>
      <c r="C1120" s="61" t="s">
        <v>12983</v>
      </c>
      <c r="D1120" s="84" t="s">
        <v>8679</v>
      </c>
      <c r="E1120" s="90" t="s">
        <v>12715</v>
      </c>
      <c r="F1120" s="84" t="s">
        <v>12984</v>
      </c>
      <c r="G1120" s="84" t="s">
        <v>10123</v>
      </c>
      <c r="H1120" s="91" t="s">
        <v>12930</v>
      </c>
      <c r="I1120" s="84" t="s">
        <v>11841</v>
      </c>
      <c r="J1120" s="63" t="str">
        <f t="shared" si="97"/>
        <v>IC.PU.201701</v>
      </c>
      <c r="K1120" s="61" t="s">
        <v>2206</v>
      </c>
      <c r="L1120" s="167" t="str">
        <f t="shared" si="98"/>
        <v>Discontinued</v>
      </c>
      <c r="M1120" s="168" t="str">
        <f t="shared" si="99"/>
        <v>PI.IC.PU.201701.01</v>
      </c>
      <c r="N1120" s="168"/>
      <c r="O1120" s="168" t="str">
        <f t="shared" si="100"/>
        <v>PH.IC.PU.201701.01</v>
      </c>
      <c r="P1120" s="167"/>
      <c r="Q1120" s="168" t="str">
        <f t="shared" si="101"/>
        <v>CL.IC.PU.201701.01</v>
      </c>
      <c r="R1120" s="84"/>
      <c r="S1120" s="84"/>
      <c r="T1120" s="84"/>
      <c r="U1120" s="84"/>
      <c r="V1120" s="84"/>
      <c r="W1120" s="84"/>
      <c r="X1120" s="88" t="s">
        <v>12719</v>
      </c>
      <c r="Y1120" s="88">
        <v>1124</v>
      </c>
    </row>
    <row r="1121" spans="1:25" s="88" customFormat="1" ht="15">
      <c r="A1121" s="84" t="s">
        <v>5692</v>
      </c>
      <c r="B1121" s="84"/>
      <c r="C1121" s="61" t="s">
        <v>12983</v>
      </c>
      <c r="D1121" s="84"/>
      <c r="E1121" s="90" t="s">
        <v>12929</v>
      </c>
      <c r="F1121" s="84" t="s">
        <v>12984</v>
      </c>
      <c r="G1121" s="84" t="s">
        <v>12267</v>
      </c>
      <c r="H1121" s="91" t="s">
        <v>12931</v>
      </c>
      <c r="I1121" s="84" t="s">
        <v>12268</v>
      </c>
      <c r="J1121" s="63" t="str">
        <f t="shared" si="97"/>
        <v>IC.PU.201702</v>
      </c>
      <c r="K1121" s="61" t="s">
        <v>2206</v>
      </c>
      <c r="L1121" s="167" t="str">
        <f t="shared" si="98"/>
        <v>Self Discontinued</v>
      </c>
      <c r="M1121" s="168" t="str">
        <f t="shared" si="99"/>
        <v>PI.IC.PU.201702.01</v>
      </c>
      <c r="N1121" s="168"/>
      <c r="O1121" s="168" t="str">
        <f t="shared" si="100"/>
        <v>PH.IC.PU.201702.01</v>
      </c>
      <c r="P1121" s="167"/>
      <c r="Q1121" s="168" t="str">
        <f t="shared" si="101"/>
        <v>CL.IC.PU.201702.01</v>
      </c>
      <c r="R1121" s="84"/>
      <c r="S1121" s="84"/>
      <c r="T1121" s="84"/>
      <c r="U1121" s="84"/>
      <c r="V1121" s="84"/>
      <c r="W1121" s="84"/>
      <c r="X1121" s="88" t="s">
        <v>12832</v>
      </c>
      <c r="Y1121" s="88">
        <v>1124</v>
      </c>
    </row>
  </sheetData>
  <phoneticPr fontId="6" type="noConversion"/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U752"/>
  <sheetViews>
    <sheetView topLeftCell="B1" workbookViewId="0">
      <pane ySplit="1140" activePane="bottomLeft"/>
      <selection activeCell="A49" sqref="A49:XFD49"/>
      <selection pane="bottomLeft" activeCell="F760" sqref="F760"/>
    </sheetView>
  </sheetViews>
  <sheetFormatPr baseColWidth="10" defaultColWidth="11" defaultRowHeight="13" x14ac:dyDescent="0"/>
  <cols>
    <col min="1" max="1" width="19.42578125" customWidth="1"/>
    <col min="2" max="2" width="24.85546875" customWidth="1"/>
    <col min="3" max="3" width="3.140625" customWidth="1"/>
    <col min="4" max="4" width="24" customWidth="1"/>
    <col min="5" max="5" width="3.42578125" customWidth="1"/>
    <col min="6" max="6" width="34.5703125" customWidth="1"/>
    <col min="7" max="7" width="30.5703125" customWidth="1"/>
    <col min="8" max="8" width="3.7109375" customWidth="1"/>
    <col min="11" max="11" width="4.28515625" customWidth="1"/>
    <col min="17" max="17" width="16.7109375" customWidth="1"/>
    <col min="26" max="29" width="11" style="39"/>
  </cols>
  <sheetData>
    <row r="1" spans="1:47" s="45" customFormat="1" ht="30" customHeight="1">
      <c r="A1" s="43" t="s">
        <v>12085</v>
      </c>
      <c r="B1" s="43" t="s">
        <v>12086</v>
      </c>
      <c r="C1" s="43" t="s">
        <v>12745</v>
      </c>
      <c r="D1" s="43" t="s">
        <v>12363</v>
      </c>
      <c r="E1" s="43" t="s">
        <v>12457</v>
      </c>
      <c r="F1" s="43" t="s">
        <v>12364</v>
      </c>
      <c r="G1" s="43" t="s">
        <v>12365</v>
      </c>
      <c r="H1" s="43" t="s">
        <v>12458</v>
      </c>
      <c r="I1" s="43" t="s">
        <v>12366</v>
      </c>
      <c r="J1" s="43" t="s">
        <v>12367</v>
      </c>
      <c r="K1" s="43" t="s">
        <v>12368</v>
      </c>
      <c r="L1" s="43" t="s">
        <v>12369</v>
      </c>
      <c r="M1" s="43" t="s">
        <v>12000</v>
      </c>
      <c r="N1" s="43" t="s">
        <v>1190</v>
      </c>
      <c r="O1" s="43" t="s">
        <v>12361</v>
      </c>
      <c r="P1" s="43" t="s">
        <v>12362</v>
      </c>
      <c r="Q1" s="43" t="s">
        <v>12172</v>
      </c>
      <c r="R1" s="43" t="s">
        <v>2544</v>
      </c>
      <c r="S1" s="43" t="s">
        <v>12455</v>
      </c>
      <c r="T1" s="43" t="s">
        <v>2545</v>
      </c>
      <c r="U1" s="43" t="s">
        <v>12456</v>
      </c>
      <c r="V1" s="43" t="s">
        <v>12279</v>
      </c>
      <c r="W1" s="43" t="s">
        <v>12280</v>
      </c>
      <c r="X1" s="43" t="s">
        <v>2064</v>
      </c>
      <c r="Y1" s="43" t="s">
        <v>2065</v>
      </c>
      <c r="Z1" s="43" t="s">
        <v>1718</v>
      </c>
      <c r="AA1" s="43" t="s">
        <v>1719</v>
      </c>
      <c r="AB1" s="43" t="s">
        <v>669</v>
      </c>
      <c r="AC1" s="43" t="s">
        <v>670</v>
      </c>
      <c r="AD1" s="43" t="s">
        <v>671</v>
      </c>
      <c r="AE1" s="43" t="s">
        <v>567</v>
      </c>
      <c r="AF1" s="43" t="s">
        <v>13483</v>
      </c>
      <c r="AG1" s="43" t="s">
        <v>13484</v>
      </c>
      <c r="AH1" s="43" t="s">
        <v>13709</v>
      </c>
      <c r="AI1" s="43" t="s">
        <v>13715</v>
      </c>
      <c r="AJ1" s="43" t="s">
        <v>13712</v>
      </c>
      <c r="AK1" s="43" t="s">
        <v>13713</v>
      </c>
      <c r="AL1" s="43" t="s">
        <v>13796</v>
      </c>
      <c r="AM1" s="43" t="s">
        <v>13797</v>
      </c>
      <c r="AN1" s="43" t="s">
        <v>13798</v>
      </c>
      <c r="AO1" s="43" t="s">
        <v>13799</v>
      </c>
      <c r="AP1" s="43" t="s">
        <v>13974</v>
      </c>
      <c r="AQ1" s="43" t="s">
        <v>13975</v>
      </c>
      <c r="AR1" s="43" t="s">
        <v>14487</v>
      </c>
      <c r="AS1" s="43" t="s">
        <v>14488</v>
      </c>
      <c r="AT1" s="43" t="s">
        <v>14705</v>
      </c>
      <c r="AU1" s="43" t="s">
        <v>14706</v>
      </c>
    </row>
    <row r="2" spans="1:47" s="167" customFormat="1" ht="15">
      <c r="A2" s="167" t="s">
        <v>4991</v>
      </c>
      <c r="B2" s="167" t="s">
        <v>5946</v>
      </c>
      <c r="C2" s="61" t="s">
        <v>12175</v>
      </c>
      <c r="D2" s="167" t="s">
        <v>5697</v>
      </c>
      <c r="E2" s="61" t="s">
        <v>12175</v>
      </c>
      <c r="F2" s="167" t="s">
        <v>5135</v>
      </c>
      <c r="G2" s="167" t="s">
        <v>10372</v>
      </c>
      <c r="H2" s="61" t="s">
        <v>12175</v>
      </c>
      <c r="I2" s="167" t="s">
        <v>10372</v>
      </c>
      <c r="J2" s="63" t="str">
        <f>CONCATENATE("IC.RT.",C2,E2,H2)</f>
        <v>IC.RT.010101</v>
      </c>
      <c r="K2" s="61" t="s">
        <v>12175</v>
      </c>
      <c r="L2" s="167" t="str">
        <f t="shared" ref="L2:L78" si="0">G2</f>
        <v>Natural</v>
      </c>
      <c r="M2" s="168" t="str">
        <f>CONCATENATE("PI.",J2,".",K2)</f>
        <v>PI.IC.RT.010101.01</v>
      </c>
      <c r="N2" s="168"/>
      <c r="O2" s="168" t="str">
        <f>CONCATENATE("PH.",J2,".",K2)</f>
        <v>PH.IC.RT.010101.01</v>
      </c>
      <c r="Q2" s="168" t="str">
        <f>CONCATENATE("CL.",J2,".",K2)</f>
        <v>CL.IC.RT.010101.01</v>
      </c>
    </row>
    <row r="3" spans="1:47" s="167" customFormat="1" ht="15">
      <c r="A3" s="167" t="s">
        <v>4991</v>
      </c>
      <c r="C3" s="61" t="s">
        <v>2379</v>
      </c>
      <c r="E3" s="61" t="s">
        <v>2379</v>
      </c>
      <c r="F3" s="167" t="s">
        <v>5135</v>
      </c>
      <c r="G3" s="167" t="s">
        <v>13451</v>
      </c>
      <c r="H3" s="61" t="s">
        <v>12450</v>
      </c>
      <c r="I3" s="167" t="s">
        <v>4865</v>
      </c>
      <c r="J3" s="63" t="str">
        <f t="shared" ref="J3:J89" si="1">CONCATENATE("IC.RT.",C3,E3,H3)</f>
        <v>IC.RT.010102</v>
      </c>
      <c r="K3" s="61" t="s">
        <v>2379</v>
      </c>
      <c r="L3" s="167" t="str">
        <f t="shared" si="0"/>
        <v>Endotracheal tube oral</v>
      </c>
      <c r="M3" s="168" t="str">
        <f t="shared" ref="M3:M89" si="2">CONCATENATE("PI.",J3,".",K3)</f>
        <v>PI.IC.RT.010102.01</v>
      </c>
      <c r="N3" s="168"/>
      <c r="O3" s="168" t="str">
        <f t="shared" ref="O3:O89" si="3">CONCATENATE("PH.",J3,".",K3)</f>
        <v>PH.IC.RT.010102.01</v>
      </c>
      <c r="Q3" s="168" t="str">
        <f t="shared" ref="Q3:Q89" si="4">CONCATENATE("CL.",J3,".",K3)</f>
        <v>CL.IC.RT.010102.01</v>
      </c>
    </row>
    <row r="4" spans="1:47" s="167" customFormat="1" ht="15">
      <c r="A4" s="167" t="s">
        <v>4991</v>
      </c>
      <c r="C4" s="61" t="s">
        <v>12175</v>
      </c>
      <c r="E4" s="61" t="s">
        <v>12175</v>
      </c>
      <c r="F4" s="167" t="s">
        <v>5135</v>
      </c>
      <c r="G4" s="167" t="s">
        <v>13452</v>
      </c>
      <c r="H4" s="61" t="s">
        <v>12185</v>
      </c>
      <c r="I4" s="167" t="s">
        <v>5014</v>
      </c>
      <c r="J4" s="63" t="str">
        <f t="shared" si="1"/>
        <v>IC.RT.010103</v>
      </c>
      <c r="K4" s="61" t="s">
        <v>12175</v>
      </c>
      <c r="L4" s="167" t="str">
        <f t="shared" si="0"/>
        <v>Endotracheal tube nasal</v>
      </c>
      <c r="M4" s="168" t="str">
        <f t="shared" si="2"/>
        <v>PI.IC.RT.010103.01</v>
      </c>
      <c r="N4" s="168"/>
      <c r="O4" s="168" t="str">
        <f t="shared" si="3"/>
        <v>PH.IC.RT.010103.01</v>
      </c>
      <c r="Q4" s="168" t="str">
        <f t="shared" si="4"/>
        <v>CL.IC.RT.010103.01</v>
      </c>
    </row>
    <row r="5" spans="1:47" s="167" customFormat="1" ht="15">
      <c r="A5" s="167" t="s">
        <v>4991</v>
      </c>
      <c r="C5" s="61" t="s">
        <v>12175</v>
      </c>
      <c r="E5" s="61" t="s">
        <v>12175</v>
      </c>
      <c r="F5" s="167" t="s">
        <v>5135</v>
      </c>
      <c r="G5" s="167" t="s">
        <v>13455</v>
      </c>
      <c r="H5" s="61" t="s">
        <v>6464</v>
      </c>
      <c r="I5" s="167" t="s">
        <v>5836</v>
      </c>
      <c r="J5" s="63" t="str">
        <f t="shared" si="1"/>
        <v>IC.RT.010104</v>
      </c>
      <c r="K5" s="61" t="s">
        <v>12175</v>
      </c>
      <c r="L5" s="167" t="str">
        <f t="shared" si="0"/>
        <v xml:space="preserve">Endotracheal tube subglottic suction:  </v>
      </c>
      <c r="M5" s="168" t="str">
        <f t="shared" si="2"/>
        <v>PI.IC.RT.010104.01</v>
      </c>
      <c r="N5" s="168"/>
      <c r="O5" s="168" t="str">
        <f t="shared" si="3"/>
        <v>PH.IC.RT.010104.01</v>
      </c>
      <c r="Q5" s="168" t="str">
        <f t="shared" si="4"/>
        <v>CL.IC.RT.010104.01</v>
      </c>
    </row>
    <row r="6" spans="1:47" s="167" customFormat="1" ht="15">
      <c r="A6" s="167" t="s">
        <v>4991</v>
      </c>
      <c r="C6" s="61" t="s">
        <v>2379</v>
      </c>
      <c r="E6" s="61" t="s">
        <v>2379</v>
      </c>
      <c r="F6" s="167" t="s">
        <v>5135</v>
      </c>
      <c r="G6" s="167" t="s">
        <v>13453</v>
      </c>
      <c r="H6" s="61" t="s">
        <v>6291</v>
      </c>
      <c r="I6" s="167" t="s">
        <v>9115</v>
      </c>
      <c r="J6" s="63" t="str">
        <f t="shared" si="1"/>
        <v>IC.RT.010105</v>
      </c>
      <c r="K6" s="61" t="s">
        <v>2379</v>
      </c>
      <c r="L6" s="167" t="str">
        <f t="shared" si="0"/>
        <v>Tracheostomy tube</v>
      </c>
      <c r="M6" s="168" t="str">
        <f t="shared" si="2"/>
        <v>PI.IC.RT.010105.01</v>
      </c>
      <c r="N6" s="168"/>
      <c r="O6" s="168" t="str">
        <f t="shared" si="3"/>
        <v>PH.IC.RT.010105.01</v>
      </c>
      <c r="Q6" s="168" t="str">
        <f t="shared" si="4"/>
        <v>CL.IC.RT.010105.01</v>
      </c>
    </row>
    <row r="7" spans="1:47" s="167" customFormat="1" ht="15">
      <c r="A7" s="167" t="s">
        <v>4991</v>
      </c>
      <c r="C7" s="61" t="s">
        <v>12175</v>
      </c>
      <c r="E7" s="61" t="s">
        <v>12175</v>
      </c>
      <c r="F7" s="167" t="s">
        <v>5135</v>
      </c>
      <c r="G7" s="167" t="s">
        <v>13456</v>
      </c>
      <c r="H7" s="61" t="s">
        <v>6988</v>
      </c>
      <c r="I7" s="167" t="s">
        <v>5837</v>
      </c>
      <c r="J7" s="63" t="str">
        <f t="shared" si="1"/>
        <v>IC.RT.010106</v>
      </c>
      <c r="K7" s="61" t="s">
        <v>12175</v>
      </c>
      <c r="L7" s="167" t="str">
        <f t="shared" si="0"/>
        <v xml:space="preserve">Supralaryngeal airway:  </v>
      </c>
      <c r="M7" s="168" t="str">
        <f t="shared" si="2"/>
        <v>PI.IC.RT.010106.01</v>
      </c>
      <c r="N7" s="168"/>
      <c r="O7" s="168" t="str">
        <f t="shared" si="3"/>
        <v>PH.IC.RT.010106.01</v>
      </c>
      <c r="Q7" s="168" t="str">
        <f t="shared" si="4"/>
        <v>CL.IC.RT.010106.01</v>
      </c>
    </row>
    <row r="8" spans="1:47" s="167" customFormat="1" ht="15">
      <c r="A8" s="167" t="s">
        <v>4991</v>
      </c>
      <c r="C8" s="61" t="s">
        <v>2379</v>
      </c>
      <c r="E8" s="61" t="s">
        <v>2379</v>
      </c>
      <c r="F8" s="167" t="s">
        <v>5135</v>
      </c>
      <c r="G8" s="167" t="s">
        <v>13454</v>
      </c>
      <c r="H8" s="61" t="s">
        <v>5017</v>
      </c>
      <c r="I8" s="167" t="s">
        <v>5018</v>
      </c>
      <c r="J8" s="63" t="str">
        <f t="shared" si="1"/>
        <v>IC.RT.010107</v>
      </c>
      <c r="K8" s="61" t="s">
        <v>2379</v>
      </c>
      <c r="L8" s="167" t="str">
        <f t="shared" si="0"/>
        <v>Laryngotomy tube/no tube</v>
      </c>
      <c r="M8" s="168" t="str">
        <f t="shared" si="2"/>
        <v>PI.IC.RT.010107.01</v>
      </c>
      <c r="N8" s="168"/>
      <c r="O8" s="168" t="str">
        <f t="shared" si="3"/>
        <v>PH.IC.RT.010107.01</v>
      </c>
      <c r="Q8" s="168" t="str">
        <f t="shared" si="4"/>
        <v>CL.IC.RT.010107.01</v>
      </c>
    </row>
    <row r="9" spans="1:47" s="167" customFormat="1" ht="15">
      <c r="A9" s="167" t="s">
        <v>4991</v>
      </c>
      <c r="C9" s="61" t="s">
        <v>12175</v>
      </c>
      <c r="E9" s="61" t="s">
        <v>12175</v>
      </c>
      <c r="F9" s="167" t="s">
        <v>5135</v>
      </c>
      <c r="G9" s="167" t="s">
        <v>5705</v>
      </c>
      <c r="H9" s="61" t="s">
        <v>3574</v>
      </c>
      <c r="I9" s="167" t="s">
        <v>5706</v>
      </c>
      <c r="J9" s="63" t="str">
        <f t="shared" si="1"/>
        <v>IC.RT.010108</v>
      </c>
      <c r="K9" s="61" t="s">
        <v>12175</v>
      </c>
      <c r="L9" s="167" t="str">
        <f t="shared" si="0"/>
        <v>Mask laryngeal airway</v>
      </c>
      <c r="M9" s="168" t="str">
        <f t="shared" si="2"/>
        <v>PI.IC.RT.010108.01</v>
      </c>
      <c r="N9" s="168"/>
      <c r="O9" s="168" t="str">
        <f t="shared" si="3"/>
        <v>PH.IC.RT.010108.01</v>
      </c>
      <c r="Q9" s="168" t="str">
        <f t="shared" si="4"/>
        <v>CL.IC.RT.010108.01</v>
      </c>
    </row>
    <row r="10" spans="1:47" s="167" customFormat="1" ht="15">
      <c r="A10" s="167" t="s">
        <v>4991</v>
      </c>
      <c r="C10" s="61" t="s">
        <v>12175</v>
      </c>
      <c r="E10" s="61" t="s">
        <v>12175</v>
      </c>
      <c r="F10" s="167" t="s">
        <v>5135</v>
      </c>
      <c r="G10" s="167" t="s">
        <v>5707</v>
      </c>
      <c r="H10" s="61" t="s">
        <v>3690</v>
      </c>
      <c r="I10" s="167" t="s">
        <v>5708</v>
      </c>
      <c r="J10" s="63" t="str">
        <f t="shared" si="1"/>
        <v>IC.RT.010109</v>
      </c>
      <c r="K10" s="61" t="s">
        <v>12175</v>
      </c>
      <c r="L10" s="167" t="str">
        <f t="shared" si="0"/>
        <v>Oral-esophageal airway</v>
      </c>
      <c r="M10" s="168" t="str">
        <f t="shared" si="2"/>
        <v>PI.IC.RT.010109.01</v>
      </c>
      <c r="N10" s="168"/>
      <c r="O10" s="168" t="str">
        <f t="shared" si="3"/>
        <v>PH.IC.RT.010109.01</v>
      </c>
      <c r="Q10" s="168" t="str">
        <f t="shared" si="4"/>
        <v>CL.IC.RT.010109.01</v>
      </c>
    </row>
    <row r="11" spans="1:47" s="167" customFormat="1" ht="15">
      <c r="A11" s="167" t="s">
        <v>4991</v>
      </c>
      <c r="C11" s="61" t="s">
        <v>2379</v>
      </c>
      <c r="E11" s="61" t="s">
        <v>2379</v>
      </c>
      <c r="F11" s="167" t="s">
        <v>5135</v>
      </c>
      <c r="G11" s="167" t="s">
        <v>5709</v>
      </c>
      <c r="H11" s="61" t="s">
        <v>5019</v>
      </c>
      <c r="I11" s="167" t="s">
        <v>5710</v>
      </c>
      <c r="J11" s="63" t="str">
        <f t="shared" si="1"/>
        <v>IC.RT.010110</v>
      </c>
      <c r="K11" s="61" t="s">
        <v>2379</v>
      </c>
      <c r="L11" s="167" t="str">
        <f t="shared" si="0"/>
        <v>Oral airway</v>
      </c>
      <c r="M11" s="168" t="str">
        <f t="shared" si="2"/>
        <v>PI.IC.RT.010110.01</v>
      </c>
      <c r="N11" s="168"/>
      <c r="O11" s="168" t="str">
        <f t="shared" si="3"/>
        <v>PH.IC.RT.010110.01</v>
      </c>
      <c r="Q11" s="168" t="str">
        <f t="shared" si="4"/>
        <v>CL.IC.RT.010110.01</v>
      </c>
    </row>
    <row r="12" spans="1:47" s="167" customFormat="1" ht="15">
      <c r="A12" s="167" t="s">
        <v>4991</v>
      </c>
      <c r="C12" s="61" t="s">
        <v>13277</v>
      </c>
      <c r="E12" s="61" t="s">
        <v>13277</v>
      </c>
      <c r="F12" s="167" t="s">
        <v>5135</v>
      </c>
      <c r="G12" s="167" t="s">
        <v>5711</v>
      </c>
      <c r="H12" s="61" t="s">
        <v>12865</v>
      </c>
      <c r="J12" s="63" t="str">
        <f t="shared" si="1"/>
        <v>IC.RT.010111</v>
      </c>
      <c r="K12" s="61" t="s">
        <v>13277</v>
      </c>
      <c r="L12" s="167" t="str">
        <f t="shared" si="0"/>
        <v>Nasal trumpet</v>
      </c>
      <c r="M12" s="168" t="str">
        <f t="shared" si="2"/>
        <v>PI.IC.RT.010111.01</v>
      </c>
      <c r="N12" s="168"/>
      <c r="O12" s="168" t="str">
        <f t="shared" si="3"/>
        <v>PH.IC.RT.010111.01</v>
      </c>
      <c r="Q12" s="168" t="str">
        <f t="shared" si="4"/>
        <v>CL.IC.RT.010111.01</v>
      </c>
    </row>
    <row r="13" spans="1:47" s="167" customFormat="1" ht="15">
      <c r="A13" s="167" t="s">
        <v>4991</v>
      </c>
      <c r="C13" s="61" t="s">
        <v>13277</v>
      </c>
      <c r="E13" s="61" t="s">
        <v>13277</v>
      </c>
      <c r="F13" s="167" t="s">
        <v>5135</v>
      </c>
      <c r="G13" s="167" t="s">
        <v>663</v>
      </c>
      <c r="H13" s="61" t="s">
        <v>665</v>
      </c>
      <c r="J13" s="63" t="str">
        <f>CONCATENATE("IC.RT.",C13,E13,H13)</f>
        <v>IC.RT.010112</v>
      </c>
      <c r="K13" s="61" t="s">
        <v>13277</v>
      </c>
      <c r="L13" s="167" t="str">
        <f>G13</f>
        <v>BiPAP nasal mask</v>
      </c>
      <c r="M13" s="168" t="str">
        <f>CONCATENATE("PI.",J13,".",K13)</f>
        <v>PI.IC.RT.010112.01</v>
      </c>
      <c r="N13" s="168"/>
      <c r="O13" s="168" t="str">
        <f>CONCATENATE("PH.",J13,".",K13)</f>
        <v>PH.IC.RT.010112.01</v>
      </c>
      <c r="Q13" s="168" t="str">
        <f>CONCATENATE("CL.",J13,".",K13)</f>
        <v>CL.IC.RT.010112.01</v>
      </c>
      <c r="AD13" s="167" t="s">
        <v>667</v>
      </c>
      <c r="AE13" s="167">
        <v>1245</v>
      </c>
    </row>
    <row r="14" spans="1:47" s="167" customFormat="1" ht="15">
      <c r="A14" s="167" t="s">
        <v>4991</v>
      </c>
      <c r="C14" s="61" t="s">
        <v>2379</v>
      </c>
      <c r="E14" s="61" t="s">
        <v>2379</v>
      </c>
      <c r="F14" s="167" t="s">
        <v>5135</v>
      </c>
      <c r="G14" s="167" t="s">
        <v>664</v>
      </c>
      <c r="H14" s="61" t="s">
        <v>666</v>
      </c>
      <c r="I14" s="167" t="s">
        <v>5020</v>
      </c>
      <c r="J14" s="63" t="str">
        <f t="shared" si="1"/>
        <v>IC.RT.010113</v>
      </c>
      <c r="K14" s="61" t="s">
        <v>2379</v>
      </c>
      <c r="L14" s="167" t="str">
        <f t="shared" si="0"/>
        <v>BiPAP full mask</v>
      </c>
      <c r="M14" s="168" t="str">
        <f t="shared" si="2"/>
        <v>PI.IC.RT.010113.01</v>
      </c>
      <c r="N14" s="168"/>
      <c r="O14" s="168" t="str">
        <f t="shared" si="3"/>
        <v>PH.IC.RT.010113.01</v>
      </c>
      <c r="Q14" s="168" t="str">
        <f t="shared" si="4"/>
        <v>CL.IC.RT.010113.01</v>
      </c>
      <c r="AD14" s="167" t="s">
        <v>668</v>
      </c>
      <c r="AE14" s="167">
        <v>1245</v>
      </c>
    </row>
    <row r="15" spans="1:47" s="167" customFormat="1" ht="15">
      <c r="A15" s="167" t="s">
        <v>4991</v>
      </c>
      <c r="C15" s="61" t="s">
        <v>12175</v>
      </c>
      <c r="D15" s="167" t="s">
        <v>5726</v>
      </c>
      <c r="E15" s="61" t="s">
        <v>12430</v>
      </c>
      <c r="F15" s="167" t="s">
        <v>5021</v>
      </c>
      <c r="G15" s="167" t="s">
        <v>4875</v>
      </c>
      <c r="H15" s="61" t="s">
        <v>12175</v>
      </c>
      <c r="I15" s="167" t="s">
        <v>4876</v>
      </c>
      <c r="J15" s="63" t="str">
        <f t="shared" si="1"/>
        <v>IC.RT.010201</v>
      </c>
      <c r="K15" s="61" t="s">
        <v>12175</v>
      </c>
      <c r="L15" s="167" t="str">
        <f t="shared" si="0"/>
        <v>Heliox %:  specify</v>
      </c>
      <c r="M15" s="168" t="str">
        <f t="shared" si="2"/>
        <v>PI.IC.RT.010201.01</v>
      </c>
      <c r="N15" s="168"/>
      <c r="O15" s="168" t="str">
        <f t="shared" si="3"/>
        <v>PH.IC.RT.010201.01</v>
      </c>
      <c r="Q15" s="168" t="str">
        <f t="shared" si="4"/>
        <v>CL.IC.RT.010201.01</v>
      </c>
    </row>
    <row r="16" spans="1:47" s="167" customFormat="1" ht="15">
      <c r="A16" s="167" t="s">
        <v>4991</v>
      </c>
      <c r="C16" s="61" t="s">
        <v>12175</v>
      </c>
      <c r="E16" s="61" t="s">
        <v>12430</v>
      </c>
      <c r="F16" s="167" t="s">
        <v>5021</v>
      </c>
      <c r="G16" s="167" t="s">
        <v>5853</v>
      </c>
      <c r="H16" s="61" t="s">
        <v>12430</v>
      </c>
      <c r="I16" s="167" t="s">
        <v>5854</v>
      </c>
      <c r="J16" s="63" t="str">
        <f t="shared" si="1"/>
        <v>IC.RT.010202</v>
      </c>
      <c r="K16" s="61" t="s">
        <v>12175</v>
      </c>
      <c r="L16" s="167" t="str">
        <f t="shared" si="0"/>
        <v>Nitric oxide parts per minute:</v>
      </c>
      <c r="M16" s="168" t="str">
        <f t="shared" si="2"/>
        <v>PI.IC.RT.010202.01</v>
      </c>
      <c r="N16" s="168"/>
      <c r="O16" s="168" t="str">
        <f t="shared" si="3"/>
        <v>PH.IC.RT.010202.01</v>
      </c>
      <c r="Q16" s="168" t="str">
        <f t="shared" si="4"/>
        <v>CL.IC.RT.010202.01</v>
      </c>
    </row>
    <row r="17" spans="1:17" s="167" customFormat="1" ht="15">
      <c r="A17" s="167" t="s">
        <v>4991</v>
      </c>
      <c r="C17" s="61" t="s">
        <v>12175</v>
      </c>
      <c r="E17" s="61" t="s">
        <v>12430</v>
      </c>
      <c r="F17" s="167" t="s">
        <v>5021</v>
      </c>
      <c r="G17" s="167" t="s">
        <v>10884</v>
      </c>
      <c r="H17" s="61" t="s">
        <v>12185</v>
      </c>
      <c r="I17" s="167" t="s">
        <v>12437</v>
      </c>
      <c r="J17" s="63" t="str">
        <f t="shared" si="1"/>
        <v>IC.RT.010203</v>
      </c>
      <c r="K17" s="61" t="s">
        <v>12175</v>
      </c>
      <c r="L17" s="167" t="str">
        <f t="shared" si="0"/>
        <v>Other:  specify</v>
      </c>
      <c r="M17" s="168" t="str">
        <f t="shared" si="2"/>
        <v>PI.IC.RT.010203.01</v>
      </c>
      <c r="N17" s="168"/>
      <c r="O17" s="168" t="str">
        <f t="shared" si="3"/>
        <v>PH.IC.RT.010203.01</v>
      </c>
      <c r="Q17" s="168" t="str">
        <f t="shared" si="4"/>
        <v>CL.IC.RT.010203.01</v>
      </c>
    </row>
    <row r="18" spans="1:17" s="167" customFormat="1" ht="15">
      <c r="A18" s="167" t="s">
        <v>4991</v>
      </c>
      <c r="C18" s="61" t="s">
        <v>12175</v>
      </c>
      <c r="D18" s="167" t="s">
        <v>5025</v>
      </c>
      <c r="E18" s="61" t="s">
        <v>12185</v>
      </c>
      <c r="F18" s="167" t="s">
        <v>5026</v>
      </c>
      <c r="G18" s="167" t="s">
        <v>12157</v>
      </c>
      <c r="H18" s="62" t="s">
        <v>11848</v>
      </c>
      <c r="I18" s="167" t="s">
        <v>12157</v>
      </c>
      <c r="J18" s="63" t="str">
        <f t="shared" si="1"/>
        <v>IC.RT.010301</v>
      </c>
      <c r="K18" s="61" t="s">
        <v>12175</v>
      </c>
      <c r="L18" s="167" t="str">
        <f t="shared" si="0"/>
        <v>None</v>
      </c>
      <c r="M18" s="168" t="str">
        <f t="shared" si="2"/>
        <v>PI.IC.RT.010301.01</v>
      </c>
      <c r="N18" s="168"/>
      <c r="O18" s="168" t="str">
        <f t="shared" si="3"/>
        <v>PH.IC.RT.010301.01</v>
      </c>
      <c r="Q18" s="168" t="str">
        <f t="shared" si="4"/>
        <v>CL.IC.RT.010301.01</v>
      </c>
    </row>
    <row r="19" spans="1:17" s="167" customFormat="1" ht="15">
      <c r="A19" s="167" t="s">
        <v>4991</v>
      </c>
      <c r="C19" s="61" t="s">
        <v>12175</v>
      </c>
      <c r="E19" s="61" t="s">
        <v>12185</v>
      </c>
      <c r="F19" s="167" t="s">
        <v>5026</v>
      </c>
      <c r="G19" s="167" t="s">
        <v>5169</v>
      </c>
      <c r="H19" s="62" t="s">
        <v>12030</v>
      </c>
      <c r="I19" s="167" t="s">
        <v>5323</v>
      </c>
      <c r="J19" s="63" t="str">
        <f t="shared" si="1"/>
        <v>IC.RT.010302</v>
      </c>
      <c r="K19" s="61" t="s">
        <v>12175</v>
      </c>
      <c r="L19" s="167" t="str">
        <f t="shared" si="0"/>
        <v>Nasal cannula</v>
      </c>
      <c r="M19" s="168" t="str">
        <f t="shared" si="2"/>
        <v>PI.IC.RT.010302.01</v>
      </c>
      <c r="N19" s="168"/>
      <c r="O19" s="168" t="str">
        <f t="shared" si="3"/>
        <v>PH.IC.RT.010302.01</v>
      </c>
      <c r="Q19" s="168" t="str">
        <f t="shared" si="4"/>
        <v>CL.IC.RT.010302.01</v>
      </c>
    </row>
    <row r="20" spans="1:17" s="167" customFormat="1" ht="15">
      <c r="A20" s="167" t="s">
        <v>4991</v>
      </c>
      <c r="C20" s="61" t="s">
        <v>12175</v>
      </c>
      <c r="E20" s="61" t="s">
        <v>12185</v>
      </c>
      <c r="F20" s="167" t="s">
        <v>5026</v>
      </c>
      <c r="G20" s="167" t="s">
        <v>5173</v>
      </c>
      <c r="H20" s="62" t="s">
        <v>12032</v>
      </c>
      <c r="I20" s="167" t="s">
        <v>5174</v>
      </c>
      <c r="J20" s="63" t="str">
        <f t="shared" si="1"/>
        <v>IC.RT.010303</v>
      </c>
      <c r="K20" s="61" t="s">
        <v>12175</v>
      </c>
      <c r="L20" s="167" t="str">
        <f t="shared" si="0"/>
        <v>Nasal cannula high flow</v>
      </c>
      <c r="M20" s="168" t="str">
        <f t="shared" si="2"/>
        <v>PI.IC.RT.010303.01</v>
      </c>
      <c r="N20" s="168"/>
      <c r="O20" s="168" t="str">
        <f t="shared" si="3"/>
        <v>PH.IC.RT.010303.01</v>
      </c>
      <c r="Q20" s="168" t="str">
        <f t="shared" si="4"/>
        <v>CL.IC.RT.010303.01</v>
      </c>
    </row>
    <row r="21" spans="1:17" s="167" customFormat="1" ht="15">
      <c r="A21" s="167" t="s">
        <v>4991</v>
      </c>
      <c r="C21" s="61" t="s">
        <v>12175</v>
      </c>
      <c r="E21" s="61" t="s">
        <v>12185</v>
      </c>
      <c r="F21" s="167" t="s">
        <v>5026</v>
      </c>
      <c r="G21" s="167" t="s">
        <v>5175</v>
      </c>
      <c r="H21" s="62" t="s">
        <v>12028</v>
      </c>
      <c r="I21" s="167" t="s">
        <v>5176</v>
      </c>
      <c r="J21" s="63" t="str">
        <f t="shared" si="1"/>
        <v>IC.RT.010304</v>
      </c>
      <c r="K21" s="61" t="s">
        <v>12175</v>
      </c>
      <c r="L21" s="167" t="str">
        <f t="shared" si="0"/>
        <v>Mask aerosol</v>
      </c>
      <c r="M21" s="168" t="str">
        <f t="shared" si="2"/>
        <v>PI.IC.RT.010304.01</v>
      </c>
      <c r="N21" s="168"/>
      <c r="O21" s="168" t="str">
        <f t="shared" si="3"/>
        <v>PH.IC.RT.010304.01</v>
      </c>
      <c r="Q21" s="168" t="str">
        <f t="shared" si="4"/>
        <v>CL.IC.RT.010304.01</v>
      </c>
    </row>
    <row r="22" spans="1:17" s="167" customFormat="1" ht="15">
      <c r="A22" s="167" t="s">
        <v>4991</v>
      </c>
      <c r="C22" s="61" t="s">
        <v>12175</v>
      </c>
      <c r="E22" s="61" t="s">
        <v>12185</v>
      </c>
      <c r="F22" s="167" t="s">
        <v>5026</v>
      </c>
      <c r="G22" s="167" t="s">
        <v>6713</v>
      </c>
      <c r="H22" s="62" t="s">
        <v>12210</v>
      </c>
      <c r="I22" s="167" t="s">
        <v>5178</v>
      </c>
      <c r="J22" s="63" t="str">
        <f t="shared" si="1"/>
        <v>IC.RT.010305</v>
      </c>
      <c r="K22" s="61" t="s">
        <v>12175</v>
      </c>
      <c r="L22" s="167" t="str">
        <f t="shared" si="0"/>
        <v>Mask</v>
      </c>
      <c r="M22" s="168" t="str">
        <f t="shared" si="2"/>
        <v>PI.IC.RT.010305.01</v>
      </c>
      <c r="N22" s="168"/>
      <c r="O22" s="168" t="str">
        <f t="shared" si="3"/>
        <v>PH.IC.RT.010305.01</v>
      </c>
      <c r="Q22" s="168" t="str">
        <f t="shared" si="4"/>
        <v>CL.IC.RT.010305.01</v>
      </c>
    </row>
    <row r="23" spans="1:17" s="167" customFormat="1" ht="15">
      <c r="A23" s="167" t="s">
        <v>4991</v>
      </c>
      <c r="C23" s="61" t="s">
        <v>12175</v>
      </c>
      <c r="E23" s="61" t="s">
        <v>12185</v>
      </c>
      <c r="F23" s="167" t="s">
        <v>5026</v>
      </c>
      <c r="G23" s="167" t="s">
        <v>5179</v>
      </c>
      <c r="H23" s="62" t="s">
        <v>12212</v>
      </c>
      <c r="I23" s="167" t="s">
        <v>5180</v>
      </c>
      <c r="J23" s="63" t="str">
        <f t="shared" si="1"/>
        <v>IC.RT.010306</v>
      </c>
      <c r="K23" s="61" t="s">
        <v>2379</v>
      </c>
      <c r="L23" s="167" t="str">
        <f t="shared" si="0"/>
        <v>Mask partial rebreather</v>
      </c>
      <c r="M23" s="168" t="str">
        <f t="shared" si="2"/>
        <v>PI.IC.RT.010306.01</v>
      </c>
      <c r="N23" s="168"/>
      <c r="O23" s="168" t="str">
        <f t="shared" si="3"/>
        <v>PH.IC.RT.010306.01</v>
      </c>
      <c r="Q23" s="168" t="str">
        <f t="shared" si="4"/>
        <v>CL.IC.RT.010306.01</v>
      </c>
    </row>
    <row r="24" spans="1:17" s="167" customFormat="1" ht="15">
      <c r="A24" s="167" t="s">
        <v>4991</v>
      </c>
      <c r="C24" s="61" t="s">
        <v>12175</v>
      </c>
      <c r="E24" s="61" t="s">
        <v>12185</v>
      </c>
      <c r="F24" s="167" t="s">
        <v>5026</v>
      </c>
      <c r="G24" s="167" t="s">
        <v>5181</v>
      </c>
      <c r="H24" s="62" t="s">
        <v>12225</v>
      </c>
      <c r="I24" s="167" t="s">
        <v>5182</v>
      </c>
      <c r="J24" s="63" t="str">
        <f t="shared" si="1"/>
        <v>IC.RT.010307</v>
      </c>
      <c r="K24" s="61" t="s">
        <v>12175</v>
      </c>
      <c r="L24" s="167" t="str">
        <f t="shared" si="0"/>
        <v>Mask non rebreather</v>
      </c>
      <c r="M24" s="168" t="str">
        <f t="shared" si="2"/>
        <v>PI.IC.RT.010307.01</v>
      </c>
      <c r="N24" s="168"/>
      <c r="O24" s="168" t="str">
        <f t="shared" si="3"/>
        <v>PH.IC.RT.010307.01</v>
      </c>
      <c r="Q24" s="168" t="str">
        <f t="shared" si="4"/>
        <v>CL.IC.RT.010307.01</v>
      </c>
    </row>
    <row r="25" spans="1:17" s="167" customFormat="1" ht="15">
      <c r="A25" s="167" t="s">
        <v>4991</v>
      </c>
      <c r="C25" s="61" t="s">
        <v>12175</v>
      </c>
      <c r="E25" s="61" t="s">
        <v>12185</v>
      </c>
      <c r="F25" s="167" t="s">
        <v>5026</v>
      </c>
      <c r="G25" s="167" t="s">
        <v>5183</v>
      </c>
      <c r="H25" s="62" t="s">
        <v>11638</v>
      </c>
      <c r="I25" s="167" t="s">
        <v>5184</v>
      </c>
      <c r="J25" s="63" t="str">
        <f t="shared" si="1"/>
        <v>IC.RT.010308</v>
      </c>
      <c r="K25" s="61" t="s">
        <v>2379</v>
      </c>
      <c r="L25" s="167" t="str">
        <f t="shared" si="0"/>
        <v>Mask venturi</v>
      </c>
      <c r="M25" s="168" t="str">
        <f t="shared" si="2"/>
        <v>PI.IC.RT.010308.01</v>
      </c>
      <c r="N25" s="168"/>
      <c r="O25" s="168" t="str">
        <f t="shared" si="3"/>
        <v>PH.IC.RT.010308.01</v>
      </c>
      <c r="Q25" s="168" t="str">
        <f t="shared" si="4"/>
        <v>CL.IC.RT.010308.01</v>
      </c>
    </row>
    <row r="26" spans="1:17" s="167" customFormat="1" ht="15">
      <c r="A26" s="167" t="s">
        <v>4991</v>
      </c>
      <c r="C26" s="61" t="s">
        <v>2379</v>
      </c>
      <c r="E26" s="61" t="s">
        <v>5027</v>
      </c>
      <c r="F26" s="167" t="s">
        <v>5026</v>
      </c>
      <c r="G26" s="167" t="s">
        <v>5477</v>
      </c>
      <c r="H26" s="62" t="s">
        <v>11639</v>
      </c>
      <c r="I26" s="167" t="s">
        <v>5028</v>
      </c>
      <c r="J26" s="63" t="str">
        <f t="shared" si="1"/>
        <v>IC.RT.010309</v>
      </c>
      <c r="K26" s="61" t="s">
        <v>12175</v>
      </c>
      <c r="L26" s="167" t="str">
        <f t="shared" si="0"/>
        <v>Face tent</v>
      </c>
      <c r="M26" s="168" t="str">
        <f t="shared" si="2"/>
        <v>PI.IC.RT.010309.01</v>
      </c>
      <c r="N26" s="168"/>
      <c r="O26" s="168" t="str">
        <f t="shared" si="3"/>
        <v>PH.IC.RT.010309.01</v>
      </c>
      <c r="Q26" s="168" t="str">
        <f t="shared" si="4"/>
        <v>CL.IC.RT.010309.01</v>
      </c>
    </row>
    <row r="27" spans="1:17" s="167" customFormat="1" ht="15">
      <c r="A27" s="167" t="s">
        <v>4991</v>
      </c>
      <c r="C27" s="61" t="s">
        <v>12175</v>
      </c>
      <c r="E27" s="61" t="s">
        <v>12185</v>
      </c>
      <c r="F27" s="167" t="s">
        <v>5026</v>
      </c>
      <c r="G27" s="167" t="s">
        <v>5479</v>
      </c>
      <c r="H27" s="62" t="s">
        <v>11829</v>
      </c>
      <c r="I27" s="167" t="s">
        <v>5657</v>
      </c>
      <c r="J27" s="63" t="str">
        <f t="shared" si="1"/>
        <v>IC.RT.010310</v>
      </c>
      <c r="K27" s="61" t="s">
        <v>12175</v>
      </c>
      <c r="L27" s="167" t="str">
        <f t="shared" si="0"/>
        <v>Mask tracheostomy/trach collar</v>
      </c>
      <c r="M27" s="168" t="str">
        <f t="shared" si="2"/>
        <v>PI.IC.RT.010310.01</v>
      </c>
      <c r="N27" s="168"/>
      <c r="O27" s="168" t="str">
        <f t="shared" si="3"/>
        <v>PH.IC.RT.010310.01</v>
      </c>
      <c r="Q27" s="168" t="str">
        <f t="shared" si="4"/>
        <v>CL.IC.RT.010310.01</v>
      </c>
    </row>
    <row r="28" spans="1:17" s="167" customFormat="1" ht="15">
      <c r="A28" s="167" t="s">
        <v>4991</v>
      </c>
      <c r="C28" s="61" t="s">
        <v>12175</v>
      </c>
      <c r="E28" s="61" t="s">
        <v>12185</v>
      </c>
      <c r="F28" s="167" t="s">
        <v>5026</v>
      </c>
      <c r="G28" s="167" t="s">
        <v>5658</v>
      </c>
      <c r="H28" s="62" t="s">
        <v>12099</v>
      </c>
      <c r="I28" s="167" t="s">
        <v>5659</v>
      </c>
      <c r="J28" s="63" t="str">
        <f t="shared" si="1"/>
        <v>IC.RT.010311</v>
      </c>
      <c r="K28" s="61" t="s">
        <v>12175</v>
      </c>
      <c r="L28" s="167" t="str">
        <f t="shared" si="0"/>
        <v>Mechanical ventilation</v>
      </c>
      <c r="M28" s="168" t="str">
        <f t="shared" si="2"/>
        <v>PI.IC.RT.010311.01</v>
      </c>
      <c r="N28" s="168"/>
      <c r="O28" s="168" t="str">
        <f t="shared" si="3"/>
        <v>PH.IC.RT.010311.01</v>
      </c>
      <c r="Q28" s="168" t="str">
        <f t="shared" si="4"/>
        <v>CL.IC.RT.010311.01</v>
      </c>
    </row>
    <row r="29" spans="1:17" s="167" customFormat="1" ht="15">
      <c r="A29" s="167" t="s">
        <v>4991</v>
      </c>
      <c r="C29" s="61" t="s">
        <v>2379</v>
      </c>
      <c r="E29" s="61" t="s">
        <v>5029</v>
      </c>
      <c r="F29" s="167" t="s">
        <v>5026</v>
      </c>
      <c r="G29" s="167" t="s">
        <v>5660</v>
      </c>
      <c r="H29" s="62" t="s">
        <v>12100</v>
      </c>
      <c r="I29" s="167" t="s">
        <v>5661</v>
      </c>
      <c r="J29" s="63" t="str">
        <f t="shared" si="1"/>
        <v>IC.RT.010312</v>
      </c>
      <c r="K29" s="61" t="s">
        <v>12175</v>
      </c>
      <c r="L29" s="167" t="str">
        <f t="shared" si="0"/>
        <v>CPAP (non-invasive)</v>
      </c>
      <c r="M29" s="168" t="str">
        <f t="shared" si="2"/>
        <v>PI.IC.RT.010312.01</v>
      </c>
      <c r="N29" s="168"/>
      <c r="O29" s="168" t="str">
        <f t="shared" si="3"/>
        <v>PH.IC.RT.010312.01</v>
      </c>
      <c r="Q29" s="168" t="str">
        <f t="shared" si="4"/>
        <v>CL.IC.RT.010312.01</v>
      </c>
    </row>
    <row r="30" spans="1:17" s="167" customFormat="1" ht="15">
      <c r="A30" s="167" t="s">
        <v>4991</v>
      </c>
      <c r="C30" s="61" t="s">
        <v>12175</v>
      </c>
      <c r="E30" s="61" t="s">
        <v>12185</v>
      </c>
      <c r="F30" s="167" t="s">
        <v>5026</v>
      </c>
      <c r="G30" s="167" t="s">
        <v>5030</v>
      </c>
      <c r="H30" s="62" t="s">
        <v>12101</v>
      </c>
      <c r="I30" s="167" t="s">
        <v>5664</v>
      </c>
      <c r="J30" s="63" t="str">
        <f t="shared" si="1"/>
        <v>IC.RT.010313</v>
      </c>
      <c r="K30" s="61" t="s">
        <v>12273</v>
      </c>
      <c r="L30" s="167" t="str">
        <f t="shared" si="0"/>
        <v>Bilevel (non-invasive)</v>
      </c>
      <c r="M30" s="168" t="str">
        <f t="shared" si="2"/>
        <v>PI.IC.RT.010313.01</v>
      </c>
      <c r="N30" s="168"/>
      <c r="O30" s="168" t="str">
        <f t="shared" si="3"/>
        <v>PH.IC.RT.010313.01</v>
      </c>
      <c r="Q30" s="168" t="str">
        <f t="shared" si="4"/>
        <v>CL.IC.RT.010313.01</v>
      </c>
    </row>
    <row r="31" spans="1:17" s="167" customFormat="1" ht="15">
      <c r="A31" s="167" t="s">
        <v>4991</v>
      </c>
      <c r="C31" s="61" t="s">
        <v>12175</v>
      </c>
      <c r="E31" s="61" t="s">
        <v>12185</v>
      </c>
      <c r="F31" s="167" t="s">
        <v>5026</v>
      </c>
      <c r="G31" s="167" t="s">
        <v>5665</v>
      </c>
      <c r="H31" s="62" t="s">
        <v>12102</v>
      </c>
      <c r="I31" s="167" t="s">
        <v>5031</v>
      </c>
      <c r="J31" s="63" t="str">
        <f t="shared" si="1"/>
        <v>IC.RT.010314</v>
      </c>
      <c r="K31" s="61" t="s">
        <v>12175</v>
      </c>
      <c r="L31" s="167" t="str">
        <f t="shared" si="0"/>
        <v>T piece</v>
      </c>
      <c r="M31" s="168" t="str">
        <f t="shared" si="2"/>
        <v>PI.IC.RT.010314.01</v>
      </c>
      <c r="N31" s="168"/>
      <c r="O31" s="168" t="str">
        <f t="shared" si="3"/>
        <v>PH.IC.RT.010314.01</v>
      </c>
      <c r="Q31" s="168" t="str">
        <f t="shared" si="4"/>
        <v>CL.IC.RT.010314.01</v>
      </c>
    </row>
    <row r="32" spans="1:17" s="167" customFormat="1" ht="15">
      <c r="A32" s="167" t="s">
        <v>4991</v>
      </c>
      <c r="C32" s="61" t="s">
        <v>12175</v>
      </c>
      <c r="E32" s="61" t="s">
        <v>12185</v>
      </c>
      <c r="F32" s="167" t="s">
        <v>5026</v>
      </c>
      <c r="G32" s="167" t="s">
        <v>5482</v>
      </c>
      <c r="H32" s="62" t="s">
        <v>11559</v>
      </c>
      <c r="I32" s="167" t="s">
        <v>5483</v>
      </c>
      <c r="J32" s="63" t="str">
        <f t="shared" si="1"/>
        <v>IC.RT.010315</v>
      </c>
      <c r="K32" s="61" t="s">
        <v>5032</v>
      </c>
      <c r="L32" s="167" t="str">
        <f t="shared" si="0"/>
        <v>Manual ventilation bag</v>
      </c>
      <c r="M32" s="168" t="str">
        <f t="shared" si="2"/>
        <v>PI.IC.RT.010315.01</v>
      </c>
      <c r="N32" s="168"/>
      <c r="O32" s="168" t="str">
        <f t="shared" si="3"/>
        <v>PH.IC.RT.010315.01</v>
      </c>
      <c r="Q32" s="168" t="str">
        <f t="shared" si="4"/>
        <v>CL.IC.RT.010315.01</v>
      </c>
    </row>
    <row r="33" spans="1:43" s="167" customFormat="1" ht="15">
      <c r="A33" s="167" t="s">
        <v>4991</v>
      </c>
      <c r="C33" s="61" t="s">
        <v>12175</v>
      </c>
      <c r="E33" s="61" t="s">
        <v>12185</v>
      </c>
      <c r="F33" s="167" t="s">
        <v>5026</v>
      </c>
      <c r="G33" s="167" t="s">
        <v>5484</v>
      </c>
      <c r="H33" s="62" t="s">
        <v>11560</v>
      </c>
      <c r="I33" s="167" t="s">
        <v>5484</v>
      </c>
      <c r="J33" s="63" t="str">
        <f t="shared" si="1"/>
        <v>IC.RT.010316</v>
      </c>
      <c r="K33" s="61" t="s">
        <v>12175</v>
      </c>
      <c r="L33" s="167" t="str">
        <f t="shared" si="0"/>
        <v>Oximyzer</v>
      </c>
      <c r="M33" s="168" t="str">
        <f t="shared" si="2"/>
        <v>PI.IC.RT.010316.01</v>
      </c>
      <c r="N33" s="168"/>
      <c r="O33" s="168" t="str">
        <f t="shared" si="3"/>
        <v>PH.IC.RT.010316.01</v>
      </c>
      <c r="Q33" s="168" t="str">
        <f t="shared" si="4"/>
        <v>CL.IC.RT.010316.01</v>
      </c>
    </row>
    <row r="34" spans="1:43" s="167" customFormat="1" ht="15">
      <c r="A34" s="167" t="s">
        <v>4991</v>
      </c>
      <c r="C34" s="61" t="s">
        <v>12175</v>
      </c>
      <c r="E34" s="61" t="s">
        <v>12185</v>
      </c>
      <c r="F34" s="167" t="s">
        <v>5026</v>
      </c>
      <c r="G34" s="167" t="s">
        <v>5336</v>
      </c>
      <c r="H34" s="62" t="s">
        <v>11561</v>
      </c>
      <c r="I34" s="167" t="s">
        <v>5337</v>
      </c>
      <c r="J34" s="63" t="str">
        <f t="shared" si="1"/>
        <v>IC.RT.010317</v>
      </c>
      <c r="K34" s="61" t="s">
        <v>12175</v>
      </c>
      <c r="L34" s="167" t="str">
        <f t="shared" si="0"/>
        <v>Bite block</v>
      </c>
      <c r="M34" s="168" t="str">
        <f t="shared" si="2"/>
        <v>PI.IC.RT.010317.01</v>
      </c>
      <c r="N34" s="168"/>
      <c r="O34" s="168" t="str">
        <f t="shared" si="3"/>
        <v>PH.IC.RT.010317.01</v>
      </c>
      <c r="Q34" s="168" t="str">
        <f t="shared" si="4"/>
        <v>CL.IC.RT.010317.01</v>
      </c>
    </row>
    <row r="35" spans="1:43" s="167" customFormat="1" ht="15">
      <c r="A35" s="167" t="s">
        <v>4991</v>
      </c>
      <c r="C35" s="61" t="s">
        <v>2379</v>
      </c>
      <c r="E35" s="61" t="s">
        <v>3812</v>
      </c>
      <c r="F35" s="167" t="s">
        <v>5026</v>
      </c>
      <c r="G35" s="167" t="s">
        <v>5492</v>
      </c>
      <c r="H35" s="62" t="s">
        <v>12060</v>
      </c>
      <c r="I35" s="167" t="s">
        <v>5493</v>
      </c>
      <c r="J35" s="63" t="str">
        <f t="shared" si="1"/>
        <v>IC.RT.010318</v>
      </c>
      <c r="K35" s="61" t="s">
        <v>12175</v>
      </c>
      <c r="L35" s="167" t="str">
        <f t="shared" si="0"/>
        <v>Ventilatory support: other specify</v>
      </c>
      <c r="M35" s="168" t="str">
        <f t="shared" si="2"/>
        <v>PI.IC.RT.010318.01</v>
      </c>
      <c r="N35" s="168"/>
      <c r="O35" s="168" t="str">
        <f t="shared" si="3"/>
        <v>PH.IC.RT.010318.01</v>
      </c>
      <c r="Q35" s="168" t="str">
        <f t="shared" si="4"/>
        <v>CL.IC.RT.010318.01</v>
      </c>
    </row>
    <row r="36" spans="1:43" s="167" customFormat="1" ht="15">
      <c r="A36" s="167" t="s">
        <v>4991</v>
      </c>
      <c r="C36" s="61" t="s">
        <v>12175</v>
      </c>
      <c r="E36" s="61" t="s">
        <v>12185</v>
      </c>
      <c r="F36" s="167" t="s">
        <v>5026</v>
      </c>
      <c r="G36" s="167" t="s">
        <v>5185</v>
      </c>
      <c r="H36" s="62" t="s">
        <v>12604</v>
      </c>
      <c r="I36" s="167" t="s">
        <v>5186</v>
      </c>
      <c r="J36" s="63" t="str">
        <f t="shared" si="1"/>
        <v>IC.RT.010319</v>
      </c>
      <c r="K36" s="61" t="s">
        <v>12175</v>
      </c>
      <c r="L36" s="167" t="str">
        <f t="shared" si="0"/>
        <v>Home CPAP (non-invasive)</v>
      </c>
      <c r="M36" s="168" t="str">
        <f t="shared" si="2"/>
        <v>PI.IC.RT.010319.01</v>
      </c>
      <c r="N36" s="168"/>
      <c r="O36" s="168" t="str">
        <f t="shared" si="3"/>
        <v>PH.IC.RT.010319.01</v>
      </c>
      <c r="Q36" s="168" t="str">
        <f t="shared" si="4"/>
        <v>CL.IC.RT.010319.01</v>
      </c>
      <c r="R36" s="167" t="s">
        <v>12465</v>
      </c>
      <c r="S36" s="167">
        <v>362</v>
      </c>
    </row>
    <row r="37" spans="1:43" s="167" customFormat="1" ht="15">
      <c r="A37" s="167" t="s">
        <v>4991</v>
      </c>
      <c r="C37" s="61" t="s">
        <v>12175</v>
      </c>
      <c r="E37" s="61" t="s">
        <v>12592</v>
      </c>
      <c r="F37" s="167" t="s">
        <v>5026</v>
      </c>
      <c r="G37" s="167" t="s">
        <v>5187</v>
      </c>
      <c r="H37" s="62" t="s">
        <v>7228</v>
      </c>
      <c r="I37" s="167" t="s">
        <v>5198</v>
      </c>
      <c r="J37" s="63" t="str">
        <f t="shared" si="1"/>
        <v>IC.RT.010320</v>
      </c>
      <c r="K37" s="61" t="s">
        <v>12175</v>
      </c>
      <c r="L37" s="167" t="str">
        <f t="shared" si="0"/>
        <v>Home Mechanical ventilation</v>
      </c>
      <c r="M37" s="168" t="str">
        <f t="shared" si="2"/>
        <v>PI.IC.RT.010320.01</v>
      </c>
      <c r="N37" s="168"/>
      <c r="O37" s="168" t="str">
        <f t="shared" si="3"/>
        <v>PH.IC.RT.010320.01</v>
      </c>
      <c r="Q37" s="168" t="str">
        <f t="shared" si="4"/>
        <v>CL.IC.RT.010320.01</v>
      </c>
      <c r="R37" s="167" t="s">
        <v>12465</v>
      </c>
      <c r="S37" s="167">
        <v>363</v>
      </c>
    </row>
    <row r="38" spans="1:43" s="167" customFormat="1" ht="15">
      <c r="A38" s="167" t="s">
        <v>4991</v>
      </c>
      <c r="C38" s="61" t="s">
        <v>13277</v>
      </c>
      <c r="E38" s="61" t="s">
        <v>12917</v>
      </c>
      <c r="F38" s="167" t="s">
        <v>5026</v>
      </c>
      <c r="G38" s="167" t="s">
        <v>5190</v>
      </c>
      <c r="H38" s="62" t="s">
        <v>12823</v>
      </c>
      <c r="I38" s="167" t="s">
        <v>5191</v>
      </c>
      <c r="J38" s="63" t="str">
        <f t="shared" ref="J38:J47" si="5">CONCATENATE("IC.RT.",C38,E38,H38)</f>
        <v>IC.RT.010321</v>
      </c>
      <c r="K38" s="61" t="s">
        <v>13277</v>
      </c>
      <c r="L38" s="167" t="str">
        <f t="shared" ref="L38:L47" si="6">G38</f>
        <v>Wean T piece</v>
      </c>
      <c r="M38" s="168" t="str">
        <f t="shared" ref="M38:M47" si="7">CONCATENATE("PI.",J38,".",K38)</f>
        <v>PI.IC.RT.010321.01</v>
      </c>
      <c r="N38" s="168"/>
      <c r="O38" s="168" t="str">
        <f t="shared" ref="O38:O47" si="8">CONCATENATE("PH.",J38,".",K38)</f>
        <v>PH.IC.RT.010321.01</v>
      </c>
      <c r="Q38" s="168" t="str">
        <f t="shared" ref="Q38:Q47" si="9">CONCATENATE("CL.",J38,".",K38)</f>
        <v>CL.IC.RT.010321.01</v>
      </c>
      <c r="R38" s="167" t="s">
        <v>13244</v>
      </c>
      <c r="S38" s="167">
        <v>363</v>
      </c>
    </row>
    <row r="39" spans="1:43" s="167" customFormat="1" ht="15">
      <c r="A39" s="167" t="s">
        <v>4991</v>
      </c>
      <c r="C39" s="61" t="s">
        <v>13277</v>
      </c>
      <c r="E39" s="61" t="s">
        <v>12917</v>
      </c>
      <c r="F39" s="167" t="s">
        <v>5026</v>
      </c>
      <c r="G39" s="167" t="s">
        <v>711</v>
      </c>
      <c r="H39" s="62" t="s">
        <v>712</v>
      </c>
      <c r="I39" s="167" t="s">
        <v>713</v>
      </c>
      <c r="J39" s="63" t="str">
        <f t="shared" si="5"/>
        <v>IC.RT.010322</v>
      </c>
      <c r="K39" s="61" t="s">
        <v>13277</v>
      </c>
      <c r="L39" s="167" t="str">
        <f t="shared" si="6"/>
        <v>O-ring</v>
      </c>
      <c r="M39" s="168" t="str">
        <f t="shared" si="7"/>
        <v>PI.IC.RT.010322.01</v>
      </c>
      <c r="N39" s="168"/>
      <c r="O39" s="168" t="str">
        <f t="shared" si="8"/>
        <v>PH.IC.RT.010322.01</v>
      </c>
      <c r="Q39" s="168" t="str">
        <f t="shared" si="9"/>
        <v>CL.IC.RT.010322.01</v>
      </c>
      <c r="AD39" s="167" t="s">
        <v>614</v>
      </c>
      <c r="AE39" s="167">
        <v>1152</v>
      </c>
    </row>
    <row r="40" spans="1:43" s="167" customFormat="1" ht="15">
      <c r="A40" s="167" t="s">
        <v>4991</v>
      </c>
      <c r="C40" s="61" t="s">
        <v>13277</v>
      </c>
      <c r="E40" s="61" t="s">
        <v>12917</v>
      </c>
      <c r="F40" s="167" t="s">
        <v>5026</v>
      </c>
      <c r="G40" s="167" t="s">
        <v>734</v>
      </c>
      <c r="H40" s="62" t="s">
        <v>735</v>
      </c>
      <c r="J40" s="63" t="str">
        <f>CONCATENATE("IC.RT.",C40,E40,H40)</f>
        <v>IC.RT.010323</v>
      </c>
      <c r="K40" s="61" t="s">
        <v>13277</v>
      </c>
      <c r="L40" s="167" t="str">
        <f>G40</f>
        <v>Circuit Changed Dated</v>
      </c>
      <c r="M40" s="168" t="str">
        <f>CONCATENATE("PI.",J40,".",K40)</f>
        <v>PI.IC.RT.010323.01</v>
      </c>
      <c r="N40" s="168"/>
      <c r="O40" s="168" t="str">
        <f>CONCATENATE("PH.",J40,".",K40)</f>
        <v>PH.IC.RT.010323.01</v>
      </c>
      <c r="Q40" s="168" t="str">
        <f>CONCATENATE("CL.",J40,".",K40)</f>
        <v>CL.IC.RT.010323.01</v>
      </c>
      <c r="AD40" s="167" t="s">
        <v>614</v>
      </c>
      <c r="AE40" s="167">
        <v>1220</v>
      </c>
    </row>
    <row r="41" spans="1:43" s="167" customFormat="1" ht="15">
      <c r="A41" s="167" t="s">
        <v>4991</v>
      </c>
      <c r="C41" s="61" t="s">
        <v>13277</v>
      </c>
      <c r="E41" s="61" t="s">
        <v>12917</v>
      </c>
      <c r="F41" s="167" t="s">
        <v>5026</v>
      </c>
      <c r="G41" s="167" t="s">
        <v>736</v>
      </c>
      <c r="H41" s="62" t="s">
        <v>740</v>
      </c>
      <c r="J41" s="63" t="str">
        <f t="shared" si="5"/>
        <v>IC.RT.010324</v>
      </c>
      <c r="K41" s="61" t="s">
        <v>13277</v>
      </c>
      <c r="L41" s="167" t="str">
        <f t="shared" si="6"/>
        <v>Device Securing Airway Changed</v>
      </c>
      <c r="M41" s="168" t="str">
        <f t="shared" si="7"/>
        <v>PI.IC.RT.010324.01</v>
      </c>
      <c r="N41" s="168"/>
      <c r="O41" s="168" t="str">
        <f t="shared" si="8"/>
        <v>PH.IC.RT.010324.01</v>
      </c>
      <c r="Q41" s="168" t="str">
        <f t="shared" si="9"/>
        <v>CL.IC.RT.010324.01</v>
      </c>
      <c r="AD41" s="167" t="s">
        <v>614</v>
      </c>
      <c r="AE41" s="167">
        <v>1221</v>
      </c>
    </row>
    <row r="42" spans="1:43" s="167" customFormat="1" ht="15">
      <c r="A42" s="167" t="s">
        <v>4991</v>
      </c>
      <c r="C42" s="61" t="s">
        <v>13277</v>
      </c>
      <c r="E42" s="61" t="s">
        <v>12917</v>
      </c>
      <c r="F42" s="167" t="s">
        <v>5026</v>
      </c>
      <c r="G42" s="167" t="s">
        <v>737</v>
      </c>
      <c r="H42" s="62" t="s">
        <v>741</v>
      </c>
      <c r="J42" s="63" t="str">
        <f>CONCATENATE("IC.RT.",C42,E42,H42)</f>
        <v>IC.RT.010325</v>
      </c>
      <c r="K42" s="61" t="s">
        <v>13277</v>
      </c>
      <c r="L42" s="167" t="str">
        <f>G42</f>
        <v>Close Suction Cath Changed</v>
      </c>
      <c r="M42" s="168" t="str">
        <f>CONCATENATE("PI.",J42,".",K42)</f>
        <v>PI.IC.RT.010325.01</v>
      </c>
      <c r="N42" s="168"/>
      <c r="O42" s="168" t="str">
        <f>CONCATENATE("PH.",J42,".",K42)</f>
        <v>PH.IC.RT.010325.01</v>
      </c>
      <c r="Q42" s="168" t="str">
        <f>CONCATENATE("CL.",J42,".",K42)</f>
        <v>CL.IC.RT.010325.01</v>
      </c>
      <c r="AD42" s="167" t="s">
        <v>614</v>
      </c>
      <c r="AE42" s="167">
        <v>1221</v>
      </c>
    </row>
    <row r="43" spans="1:43" s="167" customFormat="1" ht="15">
      <c r="A43" s="167" t="s">
        <v>4991</v>
      </c>
      <c r="C43" s="61" t="s">
        <v>13277</v>
      </c>
      <c r="E43" s="61" t="s">
        <v>12917</v>
      </c>
      <c r="F43" s="167" t="s">
        <v>5026</v>
      </c>
      <c r="G43" s="167" t="s">
        <v>739</v>
      </c>
      <c r="H43" s="62" t="s">
        <v>742</v>
      </c>
      <c r="J43" s="63" t="str">
        <f t="shared" si="5"/>
        <v>IC.RT.010326</v>
      </c>
      <c r="K43" s="61" t="s">
        <v>13277</v>
      </c>
      <c r="L43" s="167" t="str">
        <f t="shared" si="6"/>
        <v>Humidification Temp ( C )</v>
      </c>
      <c r="M43" s="168" t="str">
        <f t="shared" si="7"/>
        <v>PI.IC.RT.010326.01</v>
      </c>
      <c r="N43" s="168"/>
      <c r="O43" s="168" t="str">
        <f t="shared" si="8"/>
        <v>PH.IC.RT.010326.01</v>
      </c>
      <c r="Q43" s="168" t="str">
        <f t="shared" si="9"/>
        <v>CL.IC.RT.010326.01</v>
      </c>
      <c r="AD43" s="167" t="s">
        <v>614</v>
      </c>
      <c r="AE43" s="167">
        <v>1221</v>
      </c>
    </row>
    <row r="44" spans="1:43" s="167" customFormat="1" ht="15">
      <c r="A44" s="167" t="s">
        <v>4991</v>
      </c>
      <c r="C44" s="61" t="s">
        <v>13277</v>
      </c>
      <c r="E44" s="61" t="s">
        <v>12917</v>
      </c>
      <c r="F44" s="167" t="s">
        <v>5026</v>
      </c>
      <c r="G44" s="167" t="s">
        <v>738</v>
      </c>
      <c r="H44" s="62" t="s">
        <v>743</v>
      </c>
      <c r="J44" s="63" t="str">
        <f t="shared" si="5"/>
        <v>IC.RT.010327</v>
      </c>
      <c r="K44" s="61" t="s">
        <v>13277</v>
      </c>
      <c r="L44" s="167" t="str">
        <f t="shared" si="6"/>
        <v>Heat-Moisture Exchanger</v>
      </c>
      <c r="M44" s="168" t="str">
        <f t="shared" si="7"/>
        <v>PI.IC.RT.010327.01</v>
      </c>
      <c r="N44" s="168"/>
      <c r="O44" s="168" t="str">
        <f t="shared" si="8"/>
        <v>PH.IC.RT.010327.01</v>
      </c>
      <c r="Q44" s="168" t="str">
        <f t="shared" si="9"/>
        <v>CL.IC.RT.010327.01</v>
      </c>
      <c r="AD44" s="167" t="s">
        <v>614</v>
      </c>
      <c r="AE44" s="167">
        <v>1221</v>
      </c>
    </row>
    <row r="45" spans="1:43" s="167" customFormat="1" ht="15">
      <c r="A45" s="167" t="s">
        <v>4991</v>
      </c>
      <c r="C45" s="61" t="s">
        <v>12175</v>
      </c>
      <c r="E45" s="61" t="s">
        <v>12592</v>
      </c>
      <c r="F45" s="167" t="s">
        <v>5026</v>
      </c>
      <c r="G45" s="167" t="s">
        <v>744</v>
      </c>
      <c r="H45" s="62" t="s">
        <v>745</v>
      </c>
      <c r="J45" s="63" t="str">
        <f t="shared" si="5"/>
        <v>IC.RT.010328</v>
      </c>
      <c r="K45" s="61" t="s">
        <v>12175</v>
      </c>
      <c r="L45" s="167" t="str">
        <f t="shared" si="6"/>
        <v>OxyMask</v>
      </c>
      <c r="M45" s="168" t="str">
        <f t="shared" si="7"/>
        <v>PI.IC.RT.010328.01</v>
      </c>
      <c r="N45" s="168"/>
      <c r="O45" s="168" t="str">
        <f t="shared" si="8"/>
        <v>PH.IC.RT.010328.01</v>
      </c>
      <c r="Q45" s="168" t="str">
        <f t="shared" si="9"/>
        <v>CL.IC.RT.010328.01</v>
      </c>
      <c r="AD45" s="167" t="s">
        <v>614</v>
      </c>
      <c r="AE45" s="167">
        <v>1229</v>
      </c>
    </row>
    <row r="46" spans="1:43" s="167" customFormat="1" ht="15">
      <c r="A46" s="167" t="s">
        <v>4991</v>
      </c>
      <c r="C46" s="61" t="s">
        <v>87</v>
      </c>
      <c r="E46" s="61" t="s">
        <v>12592</v>
      </c>
      <c r="F46" s="167" t="s">
        <v>5026</v>
      </c>
      <c r="G46" s="167" t="s">
        <v>13871</v>
      </c>
      <c r="H46" s="62" t="s">
        <v>9145</v>
      </c>
      <c r="J46" s="63" t="str">
        <f t="shared" si="5"/>
        <v>IC.RT.010329</v>
      </c>
      <c r="K46" s="61" t="s">
        <v>87</v>
      </c>
      <c r="L46" s="167" t="str">
        <f t="shared" si="6"/>
        <v>Spacer</v>
      </c>
      <c r="M46" s="168" t="str">
        <f t="shared" si="7"/>
        <v>PI.IC.RT.010329.01</v>
      </c>
      <c r="N46" s="168"/>
      <c r="O46" s="168" t="str">
        <f t="shared" si="8"/>
        <v>PH.IC.RT.010329.01</v>
      </c>
      <c r="Q46" s="168" t="str">
        <f t="shared" si="9"/>
        <v>CL.IC.RT.010329.01</v>
      </c>
    </row>
    <row r="47" spans="1:43" s="167" customFormat="1" ht="15">
      <c r="A47" s="167" t="s">
        <v>4991</v>
      </c>
      <c r="C47" s="61" t="s">
        <v>87</v>
      </c>
      <c r="E47" s="61" t="s">
        <v>12592</v>
      </c>
      <c r="F47" s="167" t="s">
        <v>5026</v>
      </c>
      <c r="G47" s="167" t="s">
        <v>14158</v>
      </c>
      <c r="H47" s="62" t="s">
        <v>6872</v>
      </c>
      <c r="J47" s="63" t="str">
        <f t="shared" si="5"/>
        <v>IC.RT.010330</v>
      </c>
      <c r="K47" s="61" t="s">
        <v>87</v>
      </c>
      <c r="L47" s="167" t="str">
        <f t="shared" si="6"/>
        <v>Non Invasive Positive Pressure Ventilation</v>
      </c>
      <c r="M47" s="168" t="str">
        <f t="shared" si="7"/>
        <v>PI.IC.RT.010330.01</v>
      </c>
      <c r="N47" s="168"/>
      <c r="O47" s="168" t="str">
        <f t="shared" si="8"/>
        <v>PH.IC.RT.010330.01</v>
      </c>
      <c r="Q47" s="168" t="str">
        <f t="shared" si="9"/>
        <v>CL.IC.RT.010330.01</v>
      </c>
      <c r="AP47" s="167" t="s">
        <v>12773</v>
      </c>
      <c r="AQ47" s="167">
        <v>1578</v>
      </c>
    </row>
    <row r="48" spans="1:43" s="167" customFormat="1" ht="15">
      <c r="A48" s="167" t="s">
        <v>4991</v>
      </c>
      <c r="C48" s="61" t="s">
        <v>12175</v>
      </c>
      <c r="E48" s="61" t="s">
        <v>12592</v>
      </c>
      <c r="F48" s="167" t="s">
        <v>5026</v>
      </c>
      <c r="G48" s="167" t="s">
        <v>14159</v>
      </c>
      <c r="H48" s="62" t="s">
        <v>6874</v>
      </c>
      <c r="J48" s="63" t="str">
        <f t="shared" si="1"/>
        <v>IC.RT.010331</v>
      </c>
      <c r="K48" s="61" t="s">
        <v>12175</v>
      </c>
      <c r="L48" s="167" t="str">
        <f t="shared" si="0"/>
        <v>Oxitrach Dome</v>
      </c>
      <c r="M48" s="168" t="str">
        <f t="shared" si="2"/>
        <v>PI.IC.RT.010331.01</v>
      </c>
      <c r="N48" s="168"/>
      <c r="O48" s="168" t="str">
        <f t="shared" si="3"/>
        <v>PH.IC.RT.010331.01</v>
      </c>
      <c r="Q48" s="168" t="str">
        <f t="shared" si="4"/>
        <v>CL.IC.RT.010331.01</v>
      </c>
      <c r="AP48" s="167" t="s">
        <v>12773</v>
      </c>
      <c r="AQ48" s="167">
        <v>1579</v>
      </c>
    </row>
    <row r="49" spans="1:47" s="167" customFormat="1" ht="15">
      <c r="A49" s="167" t="s">
        <v>4991</v>
      </c>
      <c r="C49" s="61" t="s">
        <v>11848</v>
      </c>
      <c r="E49" s="61" t="s">
        <v>12032</v>
      </c>
      <c r="F49" s="167" t="s">
        <v>5026</v>
      </c>
      <c r="G49" s="167" t="s">
        <v>14744</v>
      </c>
      <c r="H49" s="62" t="s">
        <v>7411</v>
      </c>
      <c r="J49" s="63" t="str">
        <f t="shared" ref="J49" si="10">CONCATENATE("IC.RT.",C49,E49,H49)</f>
        <v>IC.RT.010332</v>
      </c>
      <c r="K49" s="61" t="s">
        <v>11848</v>
      </c>
      <c r="L49" s="167" t="str">
        <f t="shared" ref="L49" si="11">G49</f>
        <v>Vapotherm</v>
      </c>
      <c r="M49" s="168" t="str">
        <f t="shared" ref="M49" si="12">CONCATENATE("PI.",J49,".",K49)</f>
        <v>PI.IC.RT.010332.01</v>
      </c>
      <c r="N49" s="168"/>
      <c r="O49" s="168" t="str">
        <f t="shared" ref="O49" si="13">CONCATENATE("PH.",J49,".",K49)</f>
        <v>PH.IC.RT.010332.01</v>
      </c>
      <c r="Q49" s="168" t="str">
        <f t="shared" ref="Q49" si="14">CONCATENATE("CL.",J49,".",K49)</f>
        <v>CL.IC.RT.010332.01</v>
      </c>
      <c r="AT49" s="167" t="s">
        <v>12773</v>
      </c>
      <c r="AU49" s="167">
        <v>1739</v>
      </c>
    </row>
    <row r="50" spans="1:47" s="167" customFormat="1" ht="15">
      <c r="A50" s="167" t="s">
        <v>4991</v>
      </c>
      <c r="C50" s="61" t="s">
        <v>2379</v>
      </c>
      <c r="D50" s="167" t="s">
        <v>5192</v>
      </c>
      <c r="E50" s="61" t="s">
        <v>6464</v>
      </c>
      <c r="F50" s="167" t="s">
        <v>5193</v>
      </c>
      <c r="G50" s="167" t="s">
        <v>5040</v>
      </c>
      <c r="H50" s="62" t="s">
        <v>11848</v>
      </c>
      <c r="I50" s="167" t="s">
        <v>5041</v>
      </c>
      <c r="J50" s="63" t="str">
        <f t="shared" si="1"/>
        <v>IC.RT.010401</v>
      </c>
      <c r="K50" s="61" t="s">
        <v>12175</v>
      </c>
      <c r="L50" s="167" t="str">
        <f t="shared" si="0"/>
        <v>Asymmetrical Chest Movements</v>
      </c>
      <c r="M50" s="168" t="str">
        <f t="shared" si="2"/>
        <v>PI.IC.RT.010401.01</v>
      </c>
      <c r="N50" s="168"/>
      <c r="O50" s="168" t="str">
        <f t="shared" si="3"/>
        <v>PH.IC.RT.010401.01</v>
      </c>
      <c r="Q50" s="168" t="str">
        <f t="shared" si="4"/>
        <v>CL.IC.RT.010401.01</v>
      </c>
    </row>
    <row r="51" spans="1:47" s="167" customFormat="1" ht="15">
      <c r="A51" s="167" t="s">
        <v>4991</v>
      </c>
      <c r="C51" s="61" t="s">
        <v>12175</v>
      </c>
      <c r="E51" s="61" t="s">
        <v>6464</v>
      </c>
      <c r="F51" s="167" t="s">
        <v>5193</v>
      </c>
      <c r="G51" s="167" t="s">
        <v>5042</v>
      </c>
      <c r="H51" s="62" t="s">
        <v>12030</v>
      </c>
      <c r="I51" s="167" t="s">
        <v>5043</v>
      </c>
      <c r="J51" s="63" t="str">
        <f t="shared" si="1"/>
        <v>IC.RT.010402</v>
      </c>
      <c r="K51" s="61" t="s">
        <v>2379</v>
      </c>
      <c r="L51" s="167" t="str">
        <f t="shared" si="0"/>
        <v>Circumoral Cyanosis</v>
      </c>
      <c r="M51" s="168" t="str">
        <f t="shared" si="2"/>
        <v>PI.IC.RT.010402.01</v>
      </c>
      <c r="N51" s="168"/>
      <c r="O51" s="168" t="str">
        <f t="shared" si="3"/>
        <v>PH.IC.RT.010402.01</v>
      </c>
      <c r="Q51" s="168" t="str">
        <f t="shared" si="4"/>
        <v>CL.IC.RT.010402.01</v>
      </c>
    </row>
    <row r="52" spans="1:47" s="167" customFormat="1" ht="15">
      <c r="A52" s="167" t="s">
        <v>4991</v>
      </c>
      <c r="C52" s="61" t="s">
        <v>12175</v>
      </c>
      <c r="E52" s="61" t="s">
        <v>6464</v>
      </c>
      <c r="F52" s="167" t="s">
        <v>5193</v>
      </c>
      <c r="G52" s="167" t="s">
        <v>5044</v>
      </c>
      <c r="H52" s="62" t="s">
        <v>12032</v>
      </c>
      <c r="I52" s="167" t="s">
        <v>4737</v>
      </c>
      <c r="J52" s="63" t="str">
        <f t="shared" si="1"/>
        <v>IC.RT.010403</v>
      </c>
      <c r="K52" s="61" t="s">
        <v>12175</v>
      </c>
      <c r="L52" s="167" t="str">
        <f t="shared" si="0"/>
        <v>Head Bobbing</v>
      </c>
      <c r="M52" s="168" t="str">
        <f t="shared" si="2"/>
        <v>PI.IC.RT.010403.01</v>
      </c>
      <c r="N52" s="168"/>
      <c r="O52" s="168" t="str">
        <f t="shared" si="3"/>
        <v>PH.IC.RT.010403.01</v>
      </c>
      <c r="Q52" s="168" t="str">
        <f t="shared" si="4"/>
        <v>CL.IC.RT.010403.01</v>
      </c>
    </row>
    <row r="53" spans="1:47" s="167" customFormat="1" ht="15">
      <c r="A53" s="167" t="s">
        <v>4991</v>
      </c>
      <c r="C53" s="61" t="s">
        <v>12175</v>
      </c>
      <c r="E53" s="61" t="s">
        <v>6464</v>
      </c>
      <c r="F53" s="167" t="s">
        <v>5193</v>
      </c>
      <c r="G53" s="167" t="s">
        <v>4738</v>
      </c>
      <c r="H53" s="62" t="s">
        <v>12028</v>
      </c>
      <c r="I53" s="167" t="s">
        <v>4565</v>
      </c>
      <c r="J53" s="63" t="str">
        <f t="shared" si="1"/>
        <v>IC.RT.010404</v>
      </c>
      <c r="K53" s="61" t="s">
        <v>12175</v>
      </c>
      <c r="L53" s="167" t="str">
        <f t="shared" si="0"/>
        <v>Lips Cyanotic</v>
      </c>
      <c r="M53" s="168" t="str">
        <f t="shared" si="2"/>
        <v>PI.IC.RT.010404.01</v>
      </c>
      <c r="N53" s="168"/>
      <c r="O53" s="168" t="str">
        <f t="shared" si="3"/>
        <v>PH.IC.RT.010404.01</v>
      </c>
      <c r="Q53" s="168" t="str">
        <f t="shared" si="4"/>
        <v>CL.IC.RT.010404.01</v>
      </c>
    </row>
    <row r="54" spans="1:47" s="167" customFormat="1" ht="15">
      <c r="A54" s="167" t="s">
        <v>4991</v>
      </c>
      <c r="C54" s="61" t="s">
        <v>12175</v>
      </c>
      <c r="E54" s="61" t="s">
        <v>6464</v>
      </c>
      <c r="F54" s="167" t="s">
        <v>5193</v>
      </c>
      <c r="G54" s="167" t="s">
        <v>4743</v>
      </c>
      <c r="H54" s="62" t="s">
        <v>12210</v>
      </c>
      <c r="I54" s="167" t="s">
        <v>4744</v>
      </c>
      <c r="J54" s="63" t="str">
        <f t="shared" si="1"/>
        <v>IC.RT.010405</v>
      </c>
      <c r="K54" s="61" t="s">
        <v>12175</v>
      </c>
      <c r="L54" s="167" t="str">
        <f t="shared" si="0"/>
        <v>Lips Dusky</v>
      </c>
      <c r="M54" s="168" t="str">
        <f t="shared" si="2"/>
        <v>PI.IC.RT.010405.01</v>
      </c>
      <c r="N54" s="168"/>
      <c r="O54" s="168" t="str">
        <f t="shared" si="3"/>
        <v>PH.IC.RT.010405.01</v>
      </c>
      <c r="Q54" s="168" t="str">
        <f t="shared" si="4"/>
        <v>CL.IC.RT.010405.01</v>
      </c>
    </row>
    <row r="55" spans="1:47" s="167" customFormat="1" ht="15">
      <c r="A55" s="167" t="s">
        <v>4991</v>
      </c>
      <c r="C55" s="61" t="s">
        <v>12175</v>
      </c>
      <c r="E55" s="61" t="s">
        <v>6464</v>
      </c>
      <c r="F55" s="167" t="s">
        <v>5193</v>
      </c>
      <c r="G55" s="167" t="s">
        <v>4745</v>
      </c>
      <c r="H55" s="62" t="s">
        <v>12212</v>
      </c>
      <c r="I55" s="167" t="s">
        <v>4740</v>
      </c>
      <c r="J55" s="63" t="str">
        <f t="shared" si="1"/>
        <v>IC.RT.010406</v>
      </c>
      <c r="K55" s="61" t="s">
        <v>12175</v>
      </c>
      <c r="L55" s="167" t="str">
        <f t="shared" si="0"/>
        <v>Lips Pale</v>
      </c>
      <c r="M55" s="168" t="str">
        <f t="shared" si="2"/>
        <v>PI.IC.RT.010406.01</v>
      </c>
      <c r="N55" s="168"/>
      <c r="O55" s="168" t="str">
        <f t="shared" si="3"/>
        <v>PH.IC.RT.010406.01</v>
      </c>
      <c r="Q55" s="168" t="str">
        <f t="shared" si="4"/>
        <v>CL.IC.RT.010406.01</v>
      </c>
    </row>
    <row r="56" spans="1:47" s="167" customFormat="1" ht="15">
      <c r="A56" s="167" t="s">
        <v>4991</v>
      </c>
      <c r="C56" s="61" t="s">
        <v>12175</v>
      </c>
      <c r="E56" s="61" t="s">
        <v>6464</v>
      </c>
      <c r="F56" s="167" t="s">
        <v>5193</v>
      </c>
      <c r="G56" s="167" t="s">
        <v>4741</v>
      </c>
      <c r="H56" s="62" t="s">
        <v>12225</v>
      </c>
      <c r="I56" s="167" t="s">
        <v>4742</v>
      </c>
      <c r="J56" s="63" t="str">
        <f t="shared" si="1"/>
        <v>IC.RT.010407</v>
      </c>
      <c r="K56" s="61" t="s">
        <v>12175</v>
      </c>
      <c r="L56" s="167" t="str">
        <f t="shared" si="0"/>
        <v>Mental Status Change</v>
      </c>
      <c r="M56" s="168" t="str">
        <f t="shared" si="2"/>
        <v>PI.IC.RT.010407.01</v>
      </c>
      <c r="N56" s="168"/>
      <c r="O56" s="168" t="str">
        <f t="shared" si="3"/>
        <v>PH.IC.RT.010407.01</v>
      </c>
      <c r="Q56" s="168" t="str">
        <f t="shared" si="4"/>
        <v>CL.IC.RT.010407.01</v>
      </c>
    </row>
    <row r="57" spans="1:47" s="167" customFormat="1" ht="15">
      <c r="A57" s="167" t="s">
        <v>4991</v>
      </c>
      <c r="C57" s="61" t="s">
        <v>12175</v>
      </c>
      <c r="E57" s="61" t="s">
        <v>6464</v>
      </c>
      <c r="F57" s="167" t="s">
        <v>5193</v>
      </c>
      <c r="G57" s="167" t="s">
        <v>4909</v>
      </c>
      <c r="H57" s="62" t="s">
        <v>11638</v>
      </c>
      <c r="I57" s="167" t="s">
        <v>4910</v>
      </c>
      <c r="J57" s="63" t="str">
        <f t="shared" si="1"/>
        <v>IC.RT.010408</v>
      </c>
      <c r="K57" s="61" t="s">
        <v>12175</v>
      </c>
      <c r="L57" s="167" t="str">
        <f t="shared" si="0"/>
        <v>Nailbeds Cyanotic</v>
      </c>
      <c r="M57" s="168" t="str">
        <f t="shared" si="2"/>
        <v>PI.IC.RT.010408.01</v>
      </c>
      <c r="N57" s="168"/>
      <c r="O57" s="168" t="str">
        <f t="shared" si="3"/>
        <v>PH.IC.RT.010408.01</v>
      </c>
      <c r="Q57" s="168" t="str">
        <f t="shared" si="4"/>
        <v>CL.IC.RT.010408.01</v>
      </c>
    </row>
    <row r="58" spans="1:47" s="167" customFormat="1" ht="15">
      <c r="A58" s="167" t="s">
        <v>4991</v>
      </c>
      <c r="C58" s="61" t="s">
        <v>12175</v>
      </c>
      <c r="E58" s="61" t="s">
        <v>6464</v>
      </c>
      <c r="F58" s="167" t="s">
        <v>5193</v>
      </c>
      <c r="G58" s="167" t="s">
        <v>4911</v>
      </c>
      <c r="H58" s="62" t="s">
        <v>11639</v>
      </c>
      <c r="I58" s="167" t="s">
        <v>4912</v>
      </c>
      <c r="J58" s="63" t="str">
        <f t="shared" si="1"/>
        <v>IC.RT.010409</v>
      </c>
      <c r="K58" s="61" t="s">
        <v>12175</v>
      </c>
      <c r="L58" s="167" t="str">
        <f t="shared" si="0"/>
        <v>Nailbeds Dusky</v>
      </c>
      <c r="M58" s="168" t="str">
        <f t="shared" si="2"/>
        <v>PI.IC.RT.010409.01</v>
      </c>
      <c r="N58" s="168"/>
      <c r="O58" s="168" t="str">
        <f t="shared" si="3"/>
        <v>PH.IC.RT.010409.01</v>
      </c>
      <c r="Q58" s="168" t="str">
        <f t="shared" si="4"/>
        <v>CL.IC.RT.010409.01</v>
      </c>
    </row>
    <row r="59" spans="1:47" s="167" customFormat="1" ht="15">
      <c r="A59" s="167" t="s">
        <v>4991</v>
      </c>
      <c r="C59" s="61" t="s">
        <v>12175</v>
      </c>
      <c r="E59" s="61" t="s">
        <v>6464</v>
      </c>
      <c r="F59" s="167" t="s">
        <v>5193</v>
      </c>
      <c r="G59" s="167" t="s">
        <v>4913</v>
      </c>
      <c r="H59" s="62" t="s">
        <v>11829</v>
      </c>
      <c r="I59" s="167" t="s">
        <v>4914</v>
      </c>
      <c r="J59" s="63" t="str">
        <f t="shared" si="1"/>
        <v>IC.RT.010410</v>
      </c>
      <c r="K59" s="61" t="s">
        <v>12175</v>
      </c>
      <c r="L59" s="167" t="str">
        <f t="shared" si="0"/>
        <v>Nailbeds Pale</v>
      </c>
      <c r="M59" s="168" t="str">
        <f t="shared" si="2"/>
        <v>PI.IC.RT.010410.01</v>
      </c>
      <c r="N59" s="168"/>
      <c r="O59" s="168" t="str">
        <f t="shared" si="3"/>
        <v>PH.IC.RT.010410.01</v>
      </c>
      <c r="Q59" s="168" t="str">
        <f t="shared" si="4"/>
        <v>CL.IC.RT.010410.01</v>
      </c>
    </row>
    <row r="60" spans="1:47" s="167" customFormat="1" ht="15">
      <c r="A60" s="167" t="s">
        <v>4991</v>
      </c>
      <c r="C60" s="61" t="s">
        <v>2379</v>
      </c>
      <c r="E60" s="61" t="s">
        <v>4915</v>
      </c>
      <c r="F60" s="167" t="s">
        <v>5193</v>
      </c>
      <c r="G60" s="167" t="s">
        <v>4916</v>
      </c>
      <c r="H60" s="62" t="s">
        <v>12099</v>
      </c>
      <c r="I60" s="167" t="s">
        <v>4917</v>
      </c>
      <c r="J60" s="63" t="str">
        <f t="shared" si="1"/>
        <v>IC.RT.010411</v>
      </c>
      <c r="K60" s="61" t="s">
        <v>12175</v>
      </c>
      <c r="L60" s="167" t="str">
        <f t="shared" si="0"/>
        <v>Nasal Flare</v>
      </c>
      <c r="M60" s="168" t="str">
        <f t="shared" si="2"/>
        <v>PI.IC.RT.010411.01</v>
      </c>
      <c r="N60" s="168"/>
      <c r="O60" s="168" t="str">
        <f t="shared" si="3"/>
        <v>PH.IC.RT.010411.01</v>
      </c>
      <c r="Q60" s="168" t="str">
        <f t="shared" si="4"/>
        <v>CL.IC.RT.010411.01</v>
      </c>
    </row>
    <row r="61" spans="1:47" s="167" customFormat="1" ht="15">
      <c r="A61" s="167" t="s">
        <v>4991</v>
      </c>
      <c r="C61" s="61" t="s">
        <v>12175</v>
      </c>
      <c r="E61" s="61" t="s">
        <v>6464</v>
      </c>
      <c r="F61" s="167" t="s">
        <v>5193</v>
      </c>
      <c r="G61" s="167" t="s">
        <v>5078</v>
      </c>
      <c r="H61" s="62" t="s">
        <v>12100</v>
      </c>
      <c r="I61" s="167" t="s">
        <v>5079</v>
      </c>
      <c r="J61" s="63" t="str">
        <f t="shared" si="1"/>
        <v>IC.RT.010412</v>
      </c>
      <c r="K61" s="61" t="s">
        <v>12175</v>
      </c>
      <c r="L61" s="167" t="str">
        <f t="shared" si="0"/>
        <v>Oral Mucosa Cyanotic</v>
      </c>
      <c r="M61" s="168" t="str">
        <f t="shared" si="2"/>
        <v>PI.IC.RT.010412.01</v>
      </c>
      <c r="N61" s="168"/>
      <c r="O61" s="168" t="str">
        <f t="shared" si="3"/>
        <v>PH.IC.RT.010412.01</v>
      </c>
      <c r="Q61" s="168" t="str">
        <f t="shared" si="4"/>
        <v>CL.IC.RT.010412.01</v>
      </c>
    </row>
    <row r="62" spans="1:47" s="167" customFormat="1" ht="15">
      <c r="A62" s="167" t="s">
        <v>4991</v>
      </c>
      <c r="C62" s="61" t="s">
        <v>2379</v>
      </c>
      <c r="E62" s="61" t="s">
        <v>6464</v>
      </c>
      <c r="F62" s="167" t="s">
        <v>5193</v>
      </c>
      <c r="G62" s="167" t="s">
        <v>5080</v>
      </c>
      <c r="H62" s="62" t="s">
        <v>12101</v>
      </c>
      <c r="I62" s="167" t="s">
        <v>4929</v>
      </c>
      <c r="J62" s="63" t="str">
        <f t="shared" si="1"/>
        <v>IC.RT.010413</v>
      </c>
      <c r="K62" s="61" t="s">
        <v>12175</v>
      </c>
      <c r="L62" s="167" t="str">
        <f t="shared" si="0"/>
        <v>Oral Mucosa Dusky</v>
      </c>
      <c r="M62" s="168" t="str">
        <f t="shared" si="2"/>
        <v>PI.IC.RT.010413.01</v>
      </c>
      <c r="N62" s="168"/>
      <c r="O62" s="168" t="str">
        <f t="shared" si="3"/>
        <v>PH.IC.RT.010413.01</v>
      </c>
      <c r="Q62" s="168" t="str">
        <f t="shared" si="4"/>
        <v>CL.IC.RT.010413.01</v>
      </c>
    </row>
    <row r="63" spans="1:47" s="167" customFormat="1" ht="15">
      <c r="A63" s="167" t="s">
        <v>4991</v>
      </c>
      <c r="C63" s="61" t="s">
        <v>12175</v>
      </c>
      <c r="E63" s="61" t="s">
        <v>6464</v>
      </c>
      <c r="F63" s="167" t="s">
        <v>5193</v>
      </c>
      <c r="G63" s="167" t="s">
        <v>4920</v>
      </c>
      <c r="H63" s="62" t="s">
        <v>12102</v>
      </c>
      <c r="I63" s="167" t="s">
        <v>4921</v>
      </c>
      <c r="J63" s="63" t="str">
        <f t="shared" si="1"/>
        <v>IC.RT.010414</v>
      </c>
      <c r="K63" s="61" t="s">
        <v>12175</v>
      </c>
      <c r="L63" s="167" t="str">
        <f t="shared" si="0"/>
        <v>Oral Mucosa Pale</v>
      </c>
      <c r="M63" s="168" t="str">
        <f t="shared" si="2"/>
        <v>PI.IC.RT.010414.01</v>
      </c>
      <c r="N63" s="168"/>
      <c r="O63" s="168" t="str">
        <f t="shared" si="3"/>
        <v>PH.IC.RT.010414.01</v>
      </c>
      <c r="Q63" s="168" t="str">
        <f t="shared" si="4"/>
        <v>CL.IC.RT.010414.01</v>
      </c>
    </row>
    <row r="64" spans="1:47" s="167" customFormat="1" ht="15">
      <c r="A64" s="167" t="s">
        <v>4991</v>
      </c>
      <c r="C64" s="61" t="s">
        <v>12175</v>
      </c>
      <c r="E64" s="61" t="s">
        <v>6464</v>
      </c>
      <c r="F64" s="167" t="s">
        <v>5193</v>
      </c>
      <c r="G64" s="167" t="s">
        <v>5074</v>
      </c>
      <c r="H64" s="62" t="s">
        <v>11559</v>
      </c>
      <c r="I64" s="167" t="s">
        <v>5075</v>
      </c>
      <c r="J64" s="63" t="str">
        <f t="shared" si="1"/>
        <v>IC.RT.010415</v>
      </c>
      <c r="K64" s="61" t="s">
        <v>12175</v>
      </c>
      <c r="L64" s="167" t="str">
        <f t="shared" si="0"/>
        <v>Restlessness</v>
      </c>
      <c r="M64" s="168" t="str">
        <f t="shared" si="2"/>
        <v>PI.IC.RT.010415.01</v>
      </c>
      <c r="N64" s="168"/>
      <c r="O64" s="168" t="str">
        <f t="shared" si="3"/>
        <v>PH.IC.RT.010415.01</v>
      </c>
      <c r="Q64" s="168" t="str">
        <f t="shared" si="4"/>
        <v>CL.IC.RT.010415.01</v>
      </c>
    </row>
    <row r="65" spans="1:19" s="167" customFormat="1" ht="15">
      <c r="A65" s="167" t="s">
        <v>4991</v>
      </c>
      <c r="C65" s="61" t="s">
        <v>12175</v>
      </c>
      <c r="E65" s="61" t="s">
        <v>6464</v>
      </c>
      <c r="F65" s="167" t="s">
        <v>5193</v>
      </c>
      <c r="G65" s="167" t="s">
        <v>5076</v>
      </c>
      <c r="H65" s="62" t="s">
        <v>11560</v>
      </c>
      <c r="I65" s="167" t="s">
        <v>4930</v>
      </c>
      <c r="J65" s="63" t="str">
        <f t="shared" si="1"/>
        <v>IC.RT.010416</v>
      </c>
      <c r="K65" s="61" t="s">
        <v>2379</v>
      </c>
      <c r="L65" s="167" t="str">
        <f t="shared" si="0"/>
        <v>Retraction</v>
      </c>
      <c r="M65" s="168" t="str">
        <f t="shared" si="2"/>
        <v>PI.IC.RT.010416.01</v>
      </c>
      <c r="N65" s="168"/>
      <c r="O65" s="168" t="str">
        <f t="shared" si="3"/>
        <v>PH.IC.RT.010416.01</v>
      </c>
      <c r="Q65" s="168" t="str">
        <f t="shared" si="4"/>
        <v>CL.IC.RT.010416.01</v>
      </c>
    </row>
    <row r="66" spans="1:19" s="167" customFormat="1" ht="15">
      <c r="A66" s="167" t="s">
        <v>4991</v>
      </c>
      <c r="C66" s="61" t="s">
        <v>12175</v>
      </c>
      <c r="E66" s="61" t="s">
        <v>6464</v>
      </c>
      <c r="F66" s="167" t="s">
        <v>5193</v>
      </c>
      <c r="G66" s="167" t="s">
        <v>5619</v>
      </c>
      <c r="H66" s="62" t="s">
        <v>11561</v>
      </c>
      <c r="I66" s="167" t="s">
        <v>5619</v>
      </c>
      <c r="J66" s="63" t="str">
        <f t="shared" si="1"/>
        <v>IC.RT.010417</v>
      </c>
      <c r="K66" s="61" t="s">
        <v>12175</v>
      </c>
      <c r="L66" s="167" t="str">
        <f t="shared" si="0"/>
        <v>Stridor</v>
      </c>
      <c r="M66" s="168" t="str">
        <f t="shared" si="2"/>
        <v>PI.IC.RT.010417.01</v>
      </c>
      <c r="N66" s="168"/>
      <c r="O66" s="168" t="str">
        <f t="shared" si="3"/>
        <v>PH.IC.RT.010417.01</v>
      </c>
      <c r="Q66" s="168" t="str">
        <f t="shared" si="4"/>
        <v>CL.IC.RT.010417.01</v>
      </c>
    </row>
    <row r="67" spans="1:19" s="167" customFormat="1" ht="15">
      <c r="A67" s="167" t="s">
        <v>4991</v>
      </c>
      <c r="C67" s="61" t="s">
        <v>12175</v>
      </c>
      <c r="E67" s="61" t="s">
        <v>6464</v>
      </c>
      <c r="F67" s="167" t="s">
        <v>5193</v>
      </c>
      <c r="G67" s="167" t="s">
        <v>4931</v>
      </c>
      <c r="H67" s="62" t="s">
        <v>12060</v>
      </c>
      <c r="I67" s="167" t="s">
        <v>4932</v>
      </c>
      <c r="J67" s="63" t="str">
        <f t="shared" si="1"/>
        <v>IC.RT.010418</v>
      </c>
      <c r="K67" s="61" t="s">
        <v>12175</v>
      </c>
      <c r="L67" s="167" t="str">
        <f t="shared" si="0"/>
        <v>Tachypnea</v>
      </c>
      <c r="M67" s="168" t="str">
        <f t="shared" si="2"/>
        <v>PI.IC.RT.010418.01</v>
      </c>
      <c r="N67" s="168"/>
      <c r="O67" s="168" t="str">
        <f t="shared" si="3"/>
        <v>PH.IC.RT.010418.01</v>
      </c>
      <c r="Q67" s="168" t="str">
        <f t="shared" si="4"/>
        <v>CL.IC.RT.010418.01</v>
      </c>
    </row>
    <row r="68" spans="1:19" s="167" customFormat="1" ht="15">
      <c r="A68" s="167" t="s">
        <v>4991</v>
      </c>
      <c r="C68" s="61" t="s">
        <v>12175</v>
      </c>
      <c r="E68" s="61" t="s">
        <v>6464</v>
      </c>
      <c r="F68" s="167" t="s">
        <v>5193</v>
      </c>
      <c r="G68" s="167" t="s">
        <v>4933</v>
      </c>
      <c r="H68" s="62" t="s">
        <v>11913</v>
      </c>
      <c r="I68" s="167" t="s">
        <v>4934</v>
      </c>
      <c r="J68" s="63" t="str">
        <f t="shared" si="1"/>
        <v>IC.RT.010419</v>
      </c>
      <c r="K68" s="61" t="s">
        <v>12175</v>
      </c>
      <c r="L68" s="167" t="str">
        <f t="shared" si="0"/>
        <v>Use of Accessory Muscles</v>
      </c>
      <c r="M68" s="168" t="str">
        <f t="shared" si="2"/>
        <v>PI.IC.RT.010419.01</v>
      </c>
      <c r="N68" s="168"/>
      <c r="O68" s="168" t="str">
        <f t="shared" si="3"/>
        <v>PH.IC.RT.010419.01</v>
      </c>
      <c r="Q68" s="168" t="str">
        <f t="shared" si="4"/>
        <v>CL.IC.RT.010419.01</v>
      </c>
    </row>
    <row r="69" spans="1:19" s="167" customFormat="1" ht="15">
      <c r="A69" s="167" t="s">
        <v>4991</v>
      </c>
      <c r="C69" s="61" t="s">
        <v>12175</v>
      </c>
      <c r="E69" s="61" t="s">
        <v>6464</v>
      </c>
      <c r="F69" s="167" t="s">
        <v>5193</v>
      </c>
      <c r="G69" s="167" t="s">
        <v>4935</v>
      </c>
      <c r="H69" s="62" t="s">
        <v>11906</v>
      </c>
      <c r="I69" s="167" t="s">
        <v>4936</v>
      </c>
      <c r="J69" s="63" t="str">
        <f t="shared" si="1"/>
        <v>IC.RT.010420</v>
      </c>
      <c r="K69" s="61" t="s">
        <v>12175</v>
      </c>
      <c r="L69" s="167" t="str">
        <f t="shared" si="0"/>
        <v>Wheezes</v>
      </c>
      <c r="M69" s="168" t="str">
        <f t="shared" si="2"/>
        <v>PI.IC.RT.010420.01</v>
      </c>
      <c r="N69" s="168"/>
      <c r="O69" s="168" t="str">
        <f t="shared" si="3"/>
        <v>PH.IC.RT.010420.01</v>
      </c>
      <c r="Q69" s="168" t="str">
        <f t="shared" si="4"/>
        <v>CL.IC.RT.010420.01</v>
      </c>
    </row>
    <row r="70" spans="1:19" s="167" customFormat="1" ht="15">
      <c r="A70" s="167" t="s">
        <v>4991</v>
      </c>
      <c r="C70" s="61" t="s">
        <v>12175</v>
      </c>
      <c r="E70" s="61" t="s">
        <v>6464</v>
      </c>
      <c r="F70" s="167" t="s">
        <v>5193</v>
      </c>
      <c r="G70" s="167" t="s">
        <v>4937</v>
      </c>
      <c r="H70" s="62" t="s">
        <v>8039</v>
      </c>
      <c r="I70" s="167" t="s">
        <v>4937</v>
      </c>
      <c r="J70" s="63" t="str">
        <f t="shared" si="1"/>
        <v>IC.RT.010421</v>
      </c>
      <c r="K70" s="61" t="s">
        <v>12175</v>
      </c>
      <c r="L70" s="167" t="str">
        <f t="shared" si="0"/>
        <v>Apnea</v>
      </c>
      <c r="M70" s="168" t="str">
        <f t="shared" si="2"/>
        <v>PI.IC.RT.010421.01</v>
      </c>
      <c r="N70" s="168"/>
      <c r="O70" s="168" t="str">
        <f t="shared" si="3"/>
        <v>PH.IC.RT.010421.01</v>
      </c>
      <c r="Q70" s="168" t="str">
        <f t="shared" si="4"/>
        <v>CL.IC.RT.010421.01</v>
      </c>
      <c r="R70" s="167" t="s">
        <v>12465</v>
      </c>
      <c r="S70" s="167">
        <v>734</v>
      </c>
    </row>
    <row r="71" spans="1:19" s="167" customFormat="1" ht="15">
      <c r="A71" s="167" t="s">
        <v>4991</v>
      </c>
      <c r="C71" s="61" t="s">
        <v>12175</v>
      </c>
      <c r="D71" s="167" t="s">
        <v>5607</v>
      </c>
      <c r="E71" s="61" t="s">
        <v>6291</v>
      </c>
      <c r="F71" s="167" t="s">
        <v>4938</v>
      </c>
      <c r="G71" s="167" t="s">
        <v>5609</v>
      </c>
      <c r="H71" s="62" t="s">
        <v>11848</v>
      </c>
      <c r="I71" s="167" t="s">
        <v>5609</v>
      </c>
      <c r="J71" s="63" t="str">
        <f t="shared" si="1"/>
        <v>IC.RT.010501</v>
      </c>
      <c r="K71" s="61" t="s">
        <v>12175</v>
      </c>
      <c r="L71" s="167" t="str">
        <f t="shared" si="0"/>
        <v>Midline</v>
      </c>
      <c r="M71" s="168" t="str">
        <f t="shared" si="2"/>
        <v>PI.IC.RT.010501.01</v>
      </c>
      <c r="N71" s="168"/>
      <c r="O71" s="168" t="str">
        <f t="shared" si="3"/>
        <v>PH.IC.RT.010501.01</v>
      </c>
      <c r="Q71" s="168" t="str">
        <f t="shared" si="4"/>
        <v>CL.IC.RT.010501.01</v>
      </c>
    </row>
    <row r="72" spans="1:19" s="167" customFormat="1" ht="15">
      <c r="A72" s="167" t="s">
        <v>4991</v>
      </c>
      <c r="C72" s="61" t="s">
        <v>12175</v>
      </c>
      <c r="E72" s="61" t="s">
        <v>6291</v>
      </c>
      <c r="F72" s="167" t="s">
        <v>4938</v>
      </c>
      <c r="G72" s="167" t="s">
        <v>5612</v>
      </c>
      <c r="H72" s="62" t="s">
        <v>12030</v>
      </c>
      <c r="I72" s="167" t="s">
        <v>5613</v>
      </c>
      <c r="J72" s="63" t="str">
        <f t="shared" si="1"/>
        <v>IC.RT.010502</v>
      </c>
      <c r="K72" s="61" t="s">
        <v>12175</v>
      </c>
      <c r="L72" s="167" t="str">
        <f t="shared" si="0"/>
        <v>Displaced right</v>
      </c>
      <c r="M72" s="168" t="str">
        <f t="shared" si="2"/>
        <v>PI.IC.RT.010502.01</v>
      </c>
      <c r="N72" s="168"/>
      <c r="O72" s="168" t="str">
        <f t="shared" si="3"/>
        <v>PH.IC.RT.010502.01</v>
      </c>
      <c r="Q72" s="168" t="str">
        <f t="shared" si="4"/>
        <v>CL.IC.RT.010502.01</v>
      </c>
    </row>
    <row r="73" spans="1:19" s="167" customFormat="1" ht="15">
      <c r="A73" s="167" t="s">
        <v>4991</v>
      </c>
      <c r="C73" s="61" t="s">
        <v>12175</v>
      </c>
      <c r="E73" s="61" t="s">
        <v>6291</v>
      </c>
      <c r="F73" s="167" t="s">
        <v>4938</v>
      </c>
      <c r="G73" s="167" t="s">
        <v>5610</v>
      </c>
      <c r="H73" s="62" t="s">
        <v>12032</v>
      </c>
      <c r="I73" s="167" t="s">
        <v>5611</v>
      </c>
      <c r="J73" s="63" t="str">
        <f t="shared" si="1"/>
        <v>IC.RT.010503</v>
      </c>
      <c r="K73" s="61" t="s">
        <v>12175</v>
      </c>
      <c r="L73" s="167" t="str">
        <f t="shared" si="0"/>
        <v>Displaced left</v>
      </c>
      <c r="M73" s="168" t="str">
        <f t="shared" si="2"/>
        <v>PI.IC.RT.010503.01</v>
      </c>
      <c r="N73" s="168"/>
      <c r="O73" s="168" t="str">
        <f t="shared" si="3"/>
        <v>PH.IC.RT.010503.01</v>
      </c>
      <c r="Q73" s="168" t="str">
        <f t="shared" si="4"/>
        <v>CL.IC.RT.010503.01</v>
      </c>
    </row>
    <row r="74" spans="1:19" s="167" customFormat="1" ht="15">
      <c r="A74" s="167" t="s">
        <v>4991</v>
      </c>
      <c r="C74" s="61" t="s">
        <v>2379</v>
      </c>
      <c r="D74" s="167" t="s">
        <v>202</v>
      </c>
      <c r="E74" s="61" t="s">
        <v>4939</v>
      </c>
      <c r="F74" s="167" t="s">
        <v>4940</v>
      </c>
      <c r="G74" s="167" t="s">
        <v>5089</v>
      </c>
      <c r="H74" s="62" t="s">
        <v>11848</v>
      </c>
      <c r="I74" s="167" t="s">
        <v>5090</v>
      </c>
      <c r="J74" s="63" t="str">
        <f t="shared" si="1"/>
        <v>IC.RT.010601</v>
      </c>
      <c r="K74" s="61" t="s">
        <v>2379</v>
      </c>
      <c r="L74" s="167" t="str">
        <f t="shared" si="0"/>
        <v>Assessed for weaning trial</v>
      </c>
      <c r="M74" s="168" t="str">
        <f t="shared" si="2"/>
        <v>PI.IC.RT.010601.01</v>
      </c>
      <c r="N74" s="168"/>
      <c r="O74" s="168" t="str">
        <f t="shared" si="3"/>
        <v>PH.IC.RT.010601.01</v>
      </c>
      <c r="Q74" s="168" t="str">
        <f t="shared" si="4"/>
        <v>CL.IC.RT.010601.01</v>
      </c>
    </row>
    <row r="75" spans="1:19" s="167" customFormat="1" ht="15">
      <c r="A75" s="167" t="s">
        <v>4991</v>
      </c>
      <c r="C75" s="61" t="s">
        <v>12175</v>
      </c>
      <c r="E75" s="61" t="s">
        <v>6988</v>
      </c>
      <c r="F75" s="167" t="s">
        <v>4940</v>
      </c>
      <c r="G75" s="167" t="s">
        <v>5091</v>
      </c>
      <c r="H75" s="62" t="s">
        <v>12030</v>
      </c>
      <c r="I75" s="167" t="s">
        <v>5092</v>
      </c>
      <c r="J75" s="63" t="str">
        <f t="shared" si="1"/>
        <v>IC.RT.010602</v>
      </c>
      <c r="K75" s="61" t="s">
        <v>12175</v>
      </c>
      <c r="L75" s="167" t="str">
        <f t="shared" si="0"/>
        <v>Weaning trial began at this time</v>
      </c>
      <c r="M75" s="168" t="str">
        <f t="shared" si="2"/>
        <v>PI.IC.RT.010602.01</v>
      </c>
      <c r="N75" s="168"/>
      <c r="O75" s="168" t="str">
        <f t="shared" si="3"/>
        <v>PH.IC.RT.010602.01</v>
      </c>
      <c r="Q75" s="168" t="str">
        <f t="shared" si="4"/>
        <v>CL.IC.RT.010602.01</v>
      </c>
    </row>
    <row r="76" spans="1:19" s="167" customFormat="1" ht="15">
      <c r="A76" s="167" t="s">
        <v>4991</v>
      </c>
      <c r="C76" s="61" t="s">
        <v>12175</v>
      </c>
      <c r="E76" s="61" t="s">
        <v>6988</v>
      </c>
      <c r="F76" s="167" t="s">
        <v>4940</v>
      </c>
      <c r="G76" s="167" t="s">
        <v>5402</v>
      </c>
      <c r="H76" s="62" t="s">
        <v>12032</v>
      </c>
      <c r="I76" s="167" t="s">
        <v>5140</v>
      </c>
      <c r="J76" s="63" t="str">
        <f t="shared" si="1"/>
        <v>IC.RT.010603</v>
      </c>
      <c r="K76" s="61" t="s">
        <v>12175</v>
      </c>
      <c r="L76" s="167" t="str">
        <f t="shared" si="0"/>
        <v>Weaning trial tolerated</v>
      </c>
      <c r="M76" s="168" t="str">
        <f t="shared" si="2"/>
        <v>PI.IC.RT.010603.01</v>
      </c>
      <c r="N76" s="168"/>
      <c r="O76" s="168" t="str">
        <f t="shared" si="3"/>
        <v>PH.IC.RT.010603.01</v>
      </c>
      <c r="Q76" s="168" t="str">
        <f t="shared" si="4"/>
        <v>CL.IC.RT.010603.01</v>
      </c>
    </row>
    <row r="77" spans="1:19" s="167" customFormat="1" ht="15">
      <c r="A77" s="167" t="s">
        <v>4991</v>
      </c>
      <c r="C77" s="61" t="s">
        <v>12175</v>
      </c>
      <c r="E77" s="61" t="s">
        <v>6988</v>
      </c>
      <c r="F77" s="167" t="s">
        <v>4940</v>
      </c>
      <c r="G77" s="167" t="s">
        <v>5110</v>
      </c>
      <c r="H77" s="62" t="s">
        <v>12028</v>
      </c>
      <c r="I77" s="167" t="s">
        <v>5142</v>
      </c>
      <c r="J77" s="63" t="str">
        <f t="shared" si="1"/>
        <v>IC.RT.010604</v>
      </c>
      <c r="K77" s="61" t="s">
        <v>12175</v>
      </c>
      <c r="L77" s="167" t="str">
        <f t="shared" si="0"/>
        <v>No weaning trial, vent less than 24 hours</v>
      </c>
      <c r="M77" s="168" t="str">
        <f t="shared" si="2"/>
        <v>PI.IC.RT.010604.01</v>
      </c>
      <c r="N77" s="168"/>
      <c r="O77" s="168" t="str">
        <f t="shared" si="3"/>
        <v>PH.IC.RT.010604.01</v>
      </c>
      <c r="Q77" s="168" t="str">
        <f t="shared" si="4"/>
        <v>CL.IC.RT.010604.01</v>
      </c>
    </row>
    <row r="78" spans="1:19" s="167" customFormat="1" ht="15">
      <c r="A78" s="167" t="s">
        <v>4991</v>
      </c>
      <c r="C78" s="61" t="s">
        <v>12175</v>
      </c>
      <c r="E78" s="61" t="s">
        <v>6988</v>
      </c>
      <c r="F78" s="167" t="s">
        <v>4940</v>
      </c>
      <c r="G78" s="167" t="s">
        <v>5111</v>
      </c>
      <c r="H78" s="62" t="s">
        <v>12210</v>
      </c>
      <c r="I78" s="167" t="s">
        <v>7979</v>
      </c>
      <c r="J78" s="63" t="str">
        <f t="shared" si="1"/>
        <v>IC.RT.010605</v>
      </c>
      <c r="K78" s="61" t="s">
        <v>12175</v>
      </c>
      <c r="L78" s="167" t="str">
        <f t="shared" si="0"/>
        <v>No weaning trial, Vital signs unstable</v>
      </c>
      <c r="M78" s="168" t="str">
        <f t="shared" si="2"/>
        <v>PI.IC.RT.010605.01</v>
      </c>
      <c r="N78" s="168"/>
      <c r="O78" s="168" t="str">
        <f t="shared" si="3"/>
        <v>PH.IC.RT.010605.01</v>
      </c>
      <c r="Q78" s="168" t="str">
        <f t="shared" si="4"/>
        <v>CL.IC.RT.010605.01</v>
      </c>
    </row>
    <row r="79" spans="1:19" s="167" customFormat="1" ht="15">
      <c r="A79" s="167" t="s">
        <v>4991</v>
      </c>
      <c r="C79" s="61" t="s">
        <v>12175</v>
      </c>
      <c r="E79" s="61" t="s">
        <v>6988</v>
      </c>
      <c r="F79" s="167" t="s">
        <v>4940</v>
      </c>
      <c r="G79" s="167" t="s">
        <v>5112</v>
      </c>
      <c r="H79" s="62" t="s">
        <v>12212</v>
      </c>
      <c r="I79" s="167" t="s">
        <v>5113</v>
      </c>
      <c r="J79" s="63" t="str">
        <f t="shared" si="1"/>
        <v>IC.RT.010606</v>
      </c>
      <c r="K79" s="61" t="s">
        <v>12175</v>
      </c>
      <c r="L79" s="167" t="str">
        <f t="shared" ref="L79:L168" si="15">G79</f>
        <v>No weaning trial, FiO2 more than 50%</v>
      </c>
      <c r="M79" s="168" t="str">
        <f t="shared" si="2"/>
        <v>PI.IC.RT.010606.01</v>
      </c>
      <c r="N79" s="168"/>
      <c r="O79" s="168" t="str">
        <f t="shared" si="3"/>
        <v>PH.IC.RT.010606.01</v>
      </c>
      <c r="Q79" s="168" t="str">
        <f t="shared" si="4"/>
        <v>CL.IC.RT.010606.01</v>
      </c>
    </row>
    <row r="80" spans="1:19" s="167" customFormat="1" ht="15">
      <c r="A80" s="167" t="s">
        <v>4991</v>
      </c>
      <c r="C80" s="61" t="s">
        <v>12175</v>
      </c>
      <c r="E80" s="61" t="s">
        <v>6988</v>
      </c>
      <c r="F80" s="167" t="s">
        <v>4940</v>
      </c>
      <c r="G80" s="167" t="s">
        <v>4970</v>
      </c>
      <c r="H80" s="62" t="s">
        <v>12225</v>
      </c>
      <c r="I80" s="167" t="s">
        <v>4971</v>
      </c>
      <c r="J80" s="63" t="str">
        <f t="shared" si="1"/>
        <v>IC.RT.010607</v>
      </c>
      <c r="K80" s="61" t="s">
        <v>12175</v>
      </c>
      <c r="L80" s="167" t="str">
        <f t="shared" si="15"/>
        <v>No weaning trial, PEEP more than 5</v>
      </c>
      <c r="M80" s="168" t="str">
        <f t="shared" si="2"/>
        <v>PI.IC.RT.010607.01</v>
      </c>
      <c r="N80" s="168"/>
      <c r="O80" s="168" t="str">
        <f t="shared" si="3"/>
        <v>PH.IC.RT.010607.01</v>
      </c>
      <c r="Q80" s="168" t="str">
        <f t="shared" si="4"/>
        <v>CL.IC.RT.010607.01</v>
      </c>
    </row>
    <row r="81" spans="1:19" s="167" customFormat="1" ht="15">
      <c r="A81" s="167" t="s">
        <v>4991</v>
      </c>
      <c r="C81" s="61" t="s">
        <v>12175</v>
      </c>
      <c r="E81" s="61" t="s">
        <v>6988</v>
      </c>
      <c r="F81" s="167" t="s">
        <v>4940</v>
      </c>
      <c r="G81" s="167" t="s">
        <v>4972</v>
      </c>
      <c r="H81" s="62" t="s">
        <v>11638</v>
      </c>
      <c r="I81" s="167" t="s">
        <v>4973</v>
      </c>
      <c r="J81" s="63" t="str">
        <f t="shared" si="1"/>
        <v>IC.RT.010608</v>
      </c>
      <c r="K81" s="61" t="s">
        <v>12175</v>
      </c>
      <c r="L81" s="167" t="str">
        <f t="shared" si="15"/>
        <v>No weaning trial, RSBI more than 105</v>
      </c>
      <c r="M81" s="168" t="str">
        <f t="shared" si="2"/>
        <v>PI.IC.RT.010608.01</v>
      </c>
      <c r="N81" s="168"/>
      <c r="O81" s="168" t="str">
        <f t="shared" si="3"/>
        <v>PH.IC.RT.010608.01</v>
      </c>
      <c r="Q81" s="168" t="str">
        <f t="shared" si="4"/>
        <v>CL.IC.RT.010608.01</v>
      </c>
    </row>
    <row r="82" spans="1:19" s="167" customFormat="1" ht="15">
      <c r="A82" s="167" t="s">
        <v>4991</v>
      </c>
      <c r="C82" s="61" t="s">
        <v>12175</v>
      </c>
      <c r="E82" s="61" t="s">
        <v>6988</v>
      </c>
      <c r="F82" s="167" t="s">
        <v>4940</v>
      </c>
      <c r="G82" s="167" t="s">
        <v>4820</v>
      </c>
      <c r="H82" s="62" t="s">
        <v>11639</v>
      </c>
      <c r="I82" s="167" t="s">
        <v>4821</v>
      </c>
      <c r="J82" s="63" t="str">
        <f t="shared" si="1"/>
        <v>IC.RT.010609</v>
      </c>
      <c r="K82" s="61" t="s">
        <v>12175</v>
      </c>
      <c r="L82" s="167" t="str">
        <f t="shared" si="15"/>
        <v>No weaning trial, Resp rate more than 35</v>
      </c>
      <c r="M82" s="168" t="str">
        <f t="shared" si="2"/>
        <v>PI.IC.RT.010609.01</v>
      </c>
      <c r="N82" s="168"/>
      <c r="O82" s="168" t="str">
        <f t="shared" si="3"/>
        <v>PH.IC.RT.010609.01</v>
      </c>
      <c r="Q82" s="168" t="str">
        <f t="shared" si="4"/>
        <v>CL.IC.RT.010609.01</v>
      </c>
    </row>
    <row r="83" spans="1:19" s="167" customFormat="1" ht="15">
      <c r="A83" s="167" t="s">
        <v>4991</v>
      </c>
      <c r="C83" s="61" t="s">
        <v>12175</v>
      </c>
      <c r="E83" s="61" t="s">
        <v>6988</v>
      </c>
      <c r="F83" s="167" t="s">
        <v>4940</v>
      </c>
      <c r="G83" s="167" t="s">
        <v>4652</v>
      </c>
      <c r="H83" s="62" t="s">
        <v>11829</v>
      </c>
      <c r="I83" s="167" t="s">
        <v>4653</v>
      </c>
      <c r="J83" s="63" t="str">
        <f t="shared" si="1"/>
        <v>IC.RT.010610</v>
      </c>
      <c r="K83" s="61" t="s">
        <v>12175</v>
      </c>
      <c r="L83" s="167" t="str">
        <f t="shared" si="15"/>
        <v>No weaning trial, Pulse Ox less than 92%</v>
      </c>
      <c r="M83" s="168" t="str">
        <f t="shared" si="2"/>
        <v>PI.IC.RT.010610.01</v>
      </c>
      <c r="N83" s="168"/>
      <c r="O83" s="168" t="str">
        <f t="shared" si="3"/>
        <v>PH.IC.RT.010610.01</v>
      </c>
      <c r="Q83" s="168" t="str">
        <f t="shared" si="4"/>
        <v>CL.IC.RT.010610.01</v>
      </c>
    </row>
    <row r="84" spans="1:19" s="167" customFormat="1" ht="15">
      <c r="A84" s="167" t="s">
        <v>4991</v>
      </c>
      <c r="C84" s="61" t="s">
        <v>12175</v>
      </c>
      <c r="E84" s="61" t="s">
        <v>6988</v>
      </c>
      <c r="F84" s="167" t="s">
        <v>4940</v>
      </c>
      <c r="G84" s="167" t="s">
        <v>4650</v>
      </c>
      <c r="H84" s="62" t="s">
        <v>12099</v>
      </c>
      <c r="I84" s="167" t="s">
        <v>4651</v>
      </c>
      <c r="J84" s="63" t="str">
        <f t="shared" si="1"/>
        <v>IC.RT.010611</v>
      </c>
      <c r="K84" s="61" t="s">
        <v>12175</v>
      </c>
      <c r="L84" s="167" t="str">
        <f t="shared" si="15"/>
        <v>No weaning trial, Tidal Volume less than 3-5cc/kg</v>
      </c>
      <c r="M84" s="168" t="str">
        <f t="shared" si="2"/>
        <v>PI.IC.RT.010611.01</v>
      </c>
      <c r="N84" s="168"/>
      <c r="O84" s="168" t="str">
        <f t="shared" si="3"/>
        <v>PH.IC.RT.010611.01</v>
      </c>
      <c r="Q84" s="168" t="str">
        <f t="shared" si="4"/>
        <v>CL.IC.RT.010611.01</v>
      </c>
    </row>
    <row r="85" spans="1:19" s="167" customFormat="1" ht="15">
      <c r="A85" s="167" t="s">
        <v>4991</v>
      </c>
      <c r="C85" s="61" t="s">
        <v>12175</v>
      </c>
      <c r="E85" s="61" t="s">
        <v>6988</v>
      </c>
      <c r="F85" s="167" t="s">
        <v>4940</v>
      </c>
      <c r="G85" s="167" t="s">
        <v>4825</v>
      </c>
      <c r="H85" s="62" t="s">
        <v>12100</v>
      </c>
      <c r="I85" s="167" t="s">
        <v>4826</v>
      </c>
      <c r="J85" s="63" t="str">
        <f t="shared" si="1"/>
        <v>IC.RT.010612</v>
      </c>
      <c r="K85" s="61" t="s">
        <v>12175</v>
      </c>
      <c r="L85" s="167" t="str">
        <f t="shared" si="15"/>
        <v>No weaning trial, NIF less than minus 15cm H2O</v>
      </c>
      <c r="M85" s="168" t="str">
        <f t="shared" si="2"/>
        <v>PI.IC.RT.010612.01</v>
      </c>
      <c r="N85" s="168"/>
      <c r="O85" s="168" t="str">
        <f t="shared" si="3"/>
        <v>PH.IC.RT.010612.01</v>
      </c>
      <c r="Q85" s="168" t="str">
        <f t="shared" si="4"/>
        <v>CL.IC.RT.010612.01</v>
      </c>
    </row>
    <row r="86" spans="1:19" s="167" customFormat="1" ht="15">
      <c r="A86" s="167" t="s">
        <v>4991</v>
      </c>
      <c r="C86" s="61" t="s">
        <v>12175</v>
      </c>
      <c r="E86" s="61" t="s">
        <v>6988</v>
      </c>
      <c r="F86" s="167" t="s">
        <v>4940</v>
      </c>
      <c r="G86" s="167" t="s">
        <v>4827</v>
      </c>
      <c r="H86" s="62" t="s">
        <v>12101</v>
      </c>
      <c r="I86" s="167" t="s">
        <v>5132</v>
      </c>
      <c r="J86" s="63" t="str">
        <f t="shared" si="1"/>
        <v>IC.RT.010613</v>
      </c>
      <c r="K86" s="61" t="s">
        <v>12175</v>
      </c>
      <c r="L86" s="167" t="str">
        <f t="shared" si="15"/>
        <v>No weaning trial, MD orders</v>
      </c>
      <c r="M86" s="168" t="str">
        <f t="shared" si="2"/>
        <v>PI.IC.RT.010613.01</v>
      </c>
      <c r="N86" s="168"/>
      <c r="O86" s="168" t="str">
        <f t="shared" si="3"/>
        <v>PH.IC.RT.010613.01</v>
      </c>
      <c r="Q86" s="168" t="str">
        <f t="shared" si="4"/>
        <v>CL.IC.RT.010613.01</v>
      </c>
    </row>
    <row r="87" spans="1:19" s="167" customFormat="1" ht="15">
      <c r="A87" s="167" t="s">
        <v>4991</v>
      </c>
      <c r="C87" s="61" t="s">
        <v>12175</v>
      </c>
      <c r="E87" s="61" t="s">
        <v>6988</v>
      </c>
      <c r="F87" s="167" t="s">
        <v>4940</v>
      </c>
      <c r="G87" s="167" t="s">
        <v>4992</v>
      </c>
      <c r="H87" s="62" t="s">
        <v>12102</v>
      </c>
      <c r="I87" s="167" t="s">
        <v>4993</v>
      </c>
      <c r="J87" s="63" t="str">
        <f t="shared" si="1"/>
        <v>IC.RT.010614</v>
      </c>
      <c r="K87" s="61" t="s">
        <v>12175</v>
      </c>
      <c r="L87" s="167" t="str">
        <f t="shared" si="15"/>
        <v>No weaning trial, on vasoactive drips</v>
      </c>
      <c r="M87" s="168" t="str">
        <f t="shared" si="2"/>
        <v>PI.IC.RT.010614.01</v>
      </c>
      <c r="N87" s="168"/>
      <c r="O87" s="168" t="str">
        <f t="shared" si="3"/>
        <v>PH.IC.RT.010614.01</v>
      </c>
      <c r="Q87" s="168" t="str">
        <f t="shared" si="4"/>
        <v>CL.IC.RT.010614.01</v>
      </c>
    </row>
    <row r="88" spans="1:19" s="167" customFormat="1" ht="15">
      <c r="A88" s="167" t="s">
        <v>4991</v>
      </c>
      <c r="C88" s="61" t="s">
        <v>12175</v>
      </c>
      <c r="E88" s="61" t="s">
        <v>6988</v>
      </c>
      <c r="F88" s="167" t="s">
        <v>4940</v>
      </c>
      <c r="G88" s="167" t="s">
        <v>4832</v>
      </c>
      <c r="H88" s="62" t="s">
        <v>11559</v>
      </c>
      <c r="I88" s="167" t="s">
        <v>5003</v>
      </c>
      <c r="J88" s="63" t="str">
        <f t="shared" si="1"/>
        <v>IC.RT.010615</v>
      </c>
      <c r="K88" s="61" t="s">
        <v>12175</v>
      </c>
      <c r="L88" s="167" t="str">
        <f t="shared" si="15"/>
        <v>Weaning trial was not tolerated</v>
      </c>
      <c r="M88" s="168" t="str">
        <f t="shared" si="2"/>
        <v>PI.IC.RT.010615.01</v>
      </c>
      <c r="N88" s="168"/>
      <c r="O88" s="168" t="str">
        <f t="shared" si="3"/>
        <v>PH.IC.RT.010615.01</v>
      </c>
      <c r="Q88" s="168" t="str">
        <f t="shared" si="4"/>
        <v>CL.IC.RT.010615.01</v>
      </c>
    </row>
    <row r="89" spans="1:19" s="167" customFormat="1" ht="15">
      <c r="A89" s="167" t="s">
        <v>4991</v>
      </c>
      <c r="C89" s="61" t="s">
        <v>12175</v>
      </c>
      <c r="E89" s="61" t="s">
        <v>6988</v>
      </c>
      <c r="F89" s="167" t="s">
        <v>4940</v>
      </c>
      <c r="G89" s="167" t="s">
        <v>4994</v>
      </c>
      <c r="H89" s="62" t="s">
        <v>7863</v>
      </c>
      <c r="I89" s="167" t="s">
        <v>4994</v>
      </c>
      <c r="J89" s="63" t="str">
        <f t="shared" si="1"/>
        <v>IC.RT.010616</v>
      </c>
      <c r="K89" s="61" t="s">
        <v>12175</v>
      </c>
      <c r="L89" s="167" t="str">
        <f t="shared" si="15"/>
        <v>Not Stopped</v>
      </c>
      <c r="M89" s="168" t="str">
        <f t="shared" si="2"/>
        <v>PI.IC.RT.010616.01</v>
      </c>
      <c r="N89" s="168"/>
      <c r="O89" s="168" t="str">
        <f t="shared" si="3"/>
        <v>PH.IC.RT.010616.01</v>
      </c>
      <c r="Q89" s="168" t="str">
        <f t="shared" si="4"/>
        <v>CL.IC.RT.010616.01</v>
      </c>
      <c r="R89" s="167" t="s">
        <v>12465</v>
      </c>
      <c r="S89" s="167">
        <v>453</v>
      </c>
    </row>
    <row r="90" spans="1:19" s="167" customFormat="1" ht="15">
      <c r="A90" s="167" t="s">
        <v>4991</v>
      </c>
      <c r="C90" s="61" t="s">
        <v>12175</v>
      </c>
      <c r="E90" s="61" t="s">
        <v>6988</v>
      </c>
      <c r="F90" s="167" t="s">
        <v>4940</v>
      </c>
      <c r="G90" s="167" t="s">
        <v>4995</v>
      </c>
      <c r="H90" s="62" t="s">
        <v>6777</v>
      </c>
      <c r="I90" s="167" t="s">
        <v>4995</v>
      </c>
      <c r="J90" s="63" t="str">
        <f t="shared" ref="J90:J119" si="16">CONCATENATE("IC.RT.",C90,E90,H90)</f>
        <v>IC.RT.010617</v>
      </c>
      <c r="K90" s="61" t="s">
        <v>12175</v>
      </c>
      <c r="L90" s="167" t="str">
        <f t="shared" si="15"/>
        <v>Shows Overt Distress</v>
      </c>
      <c r="M90" s="168" t="str">
        <f t="shared" ref="M90:M119" si="17">CONCATENATE("PI.",J90,".",K90)</f>
        <v>PI.IC.RT.010617.01</v>
      </c>
      <c r="N90" s="168"/>
      <c r="O90" s="168" t="str">
        <f t="shared" ref="O90:O119" si="18">CONCATENATE("PH.",J90,".",K90)</f>
        <v>PH.IC.RT.010617.01</v>
      </c>
      <c r="Q90" s="168" t="str">
        <f t="shared" ref="Q90:Q119" si="19">CONCATENATE("CL.",J90,".",K90)</f>
        <v>CL.IC.RT.010617.01</v>
      </c>
      <c r="R90" s="167" t="s">
        <v>12465</v>
      </c>
      <c r="S90" s="167">
        <v>453</v>
      </c>
    </row>
    <row r="91" spans="1:19" s="167" customFormat="1" ht="15">
      <c r="A91" s="167" t="s">
        <v>4991</v>
      </c>
      <c r="C91" s="61" t="s">
        <v>12175</v>
      </c>
      <c r="E91" s="61" t="s">
        <v>6988</v>
      </c>
      <c r="F91" s="167" t="s">
        <v>4940</v>
      </c>
      <c r="G91" s="167" t="s">
        <v>4996</v>
      </c>
      <c r="H91" s="62" t="s">
        <v>7866</v>
      </c>
      <c r="I91" s="167" t="s">
        <v>4997</v>
      </c>
      <c r="J91" s="63" t="str">
        <f t="shared" si="16"/>
        <v>IC.RT.010618</v>
      </c>
      <c r="K91" s="61" t="s">
        <v>12175</v>
      </c>
      <c r="L91" s="167" t="str">
        <f t="shared" si="15"/>
        <v>SBP systolic &lt;90 or &gt;180</v>
      </c>
      <c r="M91" s="168" t="str">
        <f t="shared" si="17"/>
        <v>PI.IC.RT.010618.01</v>
      </c>
      <c r="N91" s="168"/>
      <c r="O91" s="168" t="str">
        <f t="shared" si="18"/>
        <v>PH.IC.RT.010618.01</v>
      </c>
      <c r="Q91" s="168" t="str">
        <f t="shared" si="19"/>
        <v>CL.IC.RT.010618.01</v>
      </c>
      <c r="R91" s="167" t="s">
        <v>12465</v>
      </c>
      <c r="S91" s="167">
        <v>453</v>
      </c>
    </row>
    <row r="92" spans="1:19" s="167" customFormat="1" ht="15">
      <c r="A92" s="167" t="s">
        <v>4991</v>
      </c>
      <c r="C92" s="61" t="s">
        <v>12175</v>
      </c>
      <c r="E92" s="61" t="s">
        <v>6988</v>
      </c>
      <c r="F92" s="167" t="s">
        <v>4940</v>
      </c>
      <c r="G92" s="167" t="s">
        <v>4998</v>
      </c>
      <c r="H92" s="62" t="s">
        <v>12604</v>
      </c>
      <c r="I92" s="167" t="s">
        <v>4998</v>
      </c>
      <c r="J92" s="63" t="str">
        <f t="shared" si="16"/>
        <v>IC.RT.010619</v>
      </c>
      <c r="K92" s="61" t="s">
        <v>12175</v>
      </c>
      <c r="L92" s="167" t="str">
        <f t="shared" si="15"/>
        <v>HR &lt;60 or &gt;140</v>
      </c>
      <c r="M92" s="168" t="str">
        <f t="shared" si="17"/>
        <v>PI.IC.RT.010619.01</v>
      </c>
      <c r="N92" s="168"/>
      <c r="O92" s="168" t="str">
        <f t="shared" si="18"/>
        <v>PH.IC.RT.010619.01</v>
      </c>
      <c r="Q92" s="168" t="str">
        <f t="shared" si="19"/>
        <v>CL.IC.RT.010619.01</v>
      </c>
      <c r="R92" s="167" t="s">
        <v>12465</v>
      </c>
      <c r="S92" s="167">
        <v>453</v>
      </c>
    </row>
    <row r="93" spans="1:19" s="167" customFormat="1" ht="15">
      <c r="A93" s="167" t="s">
        <v>4991</v>
      </c>
      <c r="C93" s="61" t="s">
        <v>2379</v>
      </c>
      <c r="E93" s="61" t="s">
        <v>6988</v>
      </c>
      <c r="F93" s="167" t="s">
        <v>4940</v>
      </c>
      <c r="G93" s="167" t="s">
        <v>4999</v>
      </c>
      <c r="H93" s="62" t="s">
        <v>7874</v>
      </c>
      <c r="I93" s="167" t="s">
        <v>4999</v>
      </c>
      <c r="J93" s="63" t="str">
        <f t="shared" si="16"/>
        <v>IC.RT.010622</v>
      </c>
      <c r="K93" s="61" t="s">
        <v>2379</v>
      </c>
      <c r="L93" s="167" t="str">
        <f t="shared" si="15"/>
        <v>RR &lt;8 or &gt;35</v>
      </c>
      <c r="M93" s="168" t="str">
        <f t="shared" si="17"/>
        <v>PI.IC.RT.010622.01</v>
      </c>
      <c r="N93" s="168"/>
      <c r="O93" s="168" t="str">
        <f t="shared" si="18"/>
        <v>PH.IC.RT.010622.01</v>
      </c>
      <c r="Q93" s="168" t="str">
        <f t="shared" si="19"/>
        <v>CL.IC.RT.010622.01</v>
      </c>
      <c r="R93" s="167" t="s">
        <v>12465</v>
      </c>
      <c r="S93" s="167">
        <v>453</v>
      </c>
    </row>
    <row r="94" spans="1:19" s="167" customFormat="1" ht="15">
      <c r="A94" s="167" t="s">
        <v>4991</v>
      </c>
      <c r="C94" s="61" t="s">
        <v>2379</v>
      </c>
      <c r="E94" s="61" t="s">
        <v>6988</v>
      </c>
      <c r="F94" s="167" t="s">
        <v>4940</v>
      </c>
      <c r="G94" s="167" t="s">
        <v>4845</v>
      </c>
      <c r="H94" s="62" t="s">
        <v>7876</v>
      </c>
      <c r="I94" s="167" t="s">
        <v>4845</v>
      </c>
      <c r="J94" s="63" t="str">
        <f t="shared" si="16"/>
        <v>IC.RT.010623</v>
      </c>
      <c r="K94" s="61" t="s">
        <v>2379</v>
      </c>
      <c r="L94" s="167" t="str">
        <f t="shared" si="15"/>
        <v>20% change from baseline</v>
      </c>
      <c r="M94" s="168" t="str">
        <f t="shared" si="17"/>
        <v>PI.IC.RT.010623.01</v>
      </c>
      <c r="N94" s="168"/>
      <c r="O94" s="168" t="str">
        <f t="shared" si="18"/>
        <v>PH.IC.RT.010623.01</v>
      </c>
      <c r="Q94" s="168" t="str">
        <f t="shared" si="19"/>
        <v>CL.IC.RT.010623.01</v>
      </c>
      <c r="R94" s="167" t="s">
        <v>12465</v>
      </c>
      <c r="S94" s="167">
        <v>453</v>
      </c>
    </row>
    <row r="95" spans="1:19" s="167" customFormat="1" ht="15">
      <c r="A95" s="167" t="s">
        <v>4991</v>
      </c>
      <c r="C95" s="61" t="s">
        <v>2379</v>
      </c>
      <c r="E95" s="61" t="s">
        <v>6988</v>
      </c>
      <c r="F95" s="167" t="s">
        <v>4940</v>
      </c>
      <c r="G95" s="167" t="s">
        <v>4846</v>
      </c>
      <c r="H95" s="62" t="s">
        <v>7055</v>
      </c>
      <c r="I95" s="167" t="s">
        <v>4846</v>
      </c>
      <c r="J95" s="63" t="str">
        <f t="shared" si="16"/>
        <v>IC.RT.010624</v>
      </c>
      <c r="K95" s="61" t="s">
        <v>4847</v>
      </c>
      <c r="L95" s="167" t="str">
        <f t="shared" si="15"/>
        <v>VT &lt; 5ml/kg</v>
      </c>
      <c r="M95" s="168" t="str">
        <f t="shared" si="17"/>
        <v>PI.IC.RT.010624.01</v>
      </c>
      <c r="N95" s="168"/>
      <c r="O95" s="168" t="str">
        <f t="shared" si="18"/>
        <v>PH.IC.RT.010624.01</v>
      </c>
      <c r="Q95" s="168" t="str">
        <f t="shared" si="19"/>
        <v>CL.IC.RT.010624.01</v>
      </c>
      <c r="R95" s="167" t="s">
        <v>4848</v>
      </c>
      <c r="S95" s="167">
        <v>453</v>
      </c>
    </row>
    <row r="96" spans="1:19" s="167" customFormat="1" ht="15">
      <c r="A96" s="167" t="s">
        <v>4991</v>
      </c>
      <c r="C96" s="61" t="s">
        <v>2379</v>
      </c>
      <c r="E96" s="61" t="s">
        <v>6988</v>
      </c>
      <c r="F96" s="167" t="s">
        <v>4940</v>
      </c>
      <c r="G96" s="167" t="s">
        <v>4849</v>
      </c>
      <c r="H96" s="62" t="s">
        <v>5849</v>
      </c>
      <c r="I96" s="167" t="s">
        <v>4850</v>
      </c>
      <c r="J96" s="63" t="str">
        <f t="shared" si="16"/>
        <v>IC.RT.010625</v>
      </c>
      <c r="K96" s="61" t="s">
        <v>12175</v>
      </c>
      <c r="L96" s="167" t="str">
        <f t="shared" si="15"/>
        <v>Weaning Trial Started</v>
      </c>
      <c r="M96" s="168" t="str">
        <f t="shared" si="17"/>
        <v>PI.IC.RT.010625.01</v>
      </c>
      <c r="N96" s="168"/>
      <c r="O96" s="168" t="str">
        <f t="shared" si="18"/>
        <v>PH.IC.RT.010625.01</v>
      </c>
      <c r="Q96" s="168" t="str">
        <f t="shared" si="19"/>
        <v>CL.IC.RT.010625.01</v>
      </c>
      <c r="R96" s="167" t="s">
        <v>12465</v>
      </c>
      <c r="S96" s="167">
        <v>739</v>
      </c>
    </row>
    <row r="97" spans="1:45" s="167" customFormat="1" ht="15">
      <c r="A97" s="167" t="s">
        <v>4991</v>
      </c>
      <c r="C97" s="61" t="s">
        <v>1</v>
      </c>
      <c r="E97" s="61" t="s">
        <v>76</v>
      </c>
      <c r="F97" s="167" t="s">
        <v>4940</v>
      </c>
      <c r="G97" s="167" t="s">
        <v>4852</v>
      </c>
      <c r="H97" s="62" t="s">
        <v>6186</v>
      </c>
      <c r="I97" s="167" t="s">
        <v>4853</v>
      </c>
      <c r="J97" s="63" t="str">
        <f t="shared" ref="J97" si="20">CONCATENATE("IC.RT.",C97,E97,H97)</f>
        <v>IC.RT.010626</v>
      </c>
      <c r="K97" s="61" t="s">
        <v>12175</v>
      </c>
      <c r="L97" s="167" t="str">
        <f t="shared" ref="L97" si="21">G97</f>
        <v>Weaning Trial Stopped</v>
      </c>
      <c r="M97" s="168" t="str">
        <f t="shared" ref="M97" si="22">CONCATENATE("PI.",J97,".",K97)</f>
        <v>PI.IC.RT.010626.01</v>
      </c>
      <c r="N97" s="168"/>
      <c r="O97" s="168" t="str">
        <f t="shared" ref="O97" si="23">CONCATENATE("PH.",J97,".",K97)</f>
        <v>PH.IC.RT.010626.01</v>
      </c>
      <c r="Q97" s="168" t="str">
        <f t="shared" ref="Q97" si="24">CONCATENATE("CL.",J97,".",K97)</f>
        <v>CL.IC.RT.010626.01</v>
      </c>
      <c r="R97" s="167" t="s">
        <v>73</v>
      </c>
      <c r="S97" s="167">
        <v>739</v>
      </c>
    </row>
    <row r="98" spans="1:45" s="138" customFormat="1" ht="15">
      <c r="A98" s="138" t="s">
        <v>4991</v>
      </c>
      <c r="C98" s="150" t="s">
        <v>2379</v>
      </c>
      <c r="E98" s="150" t="s">
        <v>4851</v>
      </c>
      <c r="F98" s="138" t="s">
        <v>4940</v>
      </c>
      <c r="G98" s="138" t="s">
        <v>14464</v>
      </c>
      <c r="H98" s="151" t="s">
        <v>9143</v>
      </c>
      <c r="J98" s="152" t="str">
        <f t="shared" si="16"/>
        <v>IC.RT.010627</v>
      </c>
      <c r="K98" s="150" t="s">
        <v>12175</v>
      </c>
      <c r="L98" s="138" t="str">
        <f t="shared" si="15"/>
        <v>No weaning, airway protection</v>
      </c>
      <c r="M98" s="153" t="str">
        <f t="shared" si="17"/>
        <v>PI.IC.RT.010627.01</v>
      </c>
      <c r="N98" s="153"/>
      <c r="O98" s="153" t="str">
        <f t="shared" si="18"/>
        <v>PH.IC.RT.010627.01</v>
      </c>
      <c r="Q98" s="153" t="str">
        <f t="shared" si="19"/>
        <v>CL.IC.RT.010627.01</v>
      </c>
      <c r="AR98" s="138" t="s">
        <v>12773</v>
      </c>
      <c r="AS98" s="138">
        <v>1708</v>
      </c>
    </row>
    <row r="99" spans="1:45" s="167" customFormat="1" ht="15">
      <c r="A99" s="167" t="s">
        <v>4991</v>
      </c>
      <c r="C99" s="61" t="s">
        <v>2379</v>
      </c>
      <c r="D99" s="167" t="s">
        <v>867</v>
      </c>
      <c r="E99" s="61" t="s">
        <v>6317</v>
      </c>
      <c r="F99" s="167" t="s">
        <v>5157</v>
      </c>
      <c r="G99" s="94">
        <v>0.21</v>
      </c>
      <c r="H99" s="62" t="s">
        <v>12175</v>
      </c>
      <c r="I99" s="94">
        <v>0.21</v>
      </c>
      <c r="J99" s="63" t="str">
        <f t="shared" si="16"/>
        <v>IC.RT.010701</v>
      </c>
      <c r="K99" s="61" t="s">
        <v>12175</v>
      </c>
      <c r="L99" s="167">
        <f t="shared" si="15"/>
        <v>0.21</v>
      </c>
      <c r="M99" s="168" t="str">
        <f t="shared" si="17"/>
        <v>PI.IC.RT.010701.01</v>
      </c>
      <c r="N99" s="168"/>
      <c r="O99" s="168" t="str">
        <f t="shared" si="18"/>
        <v>PH.IC.RT.010701.01</v>
      </c>
      <c r="Q99" s="168" t="str">
        <f t="shared" si="19"/>
        <v>CL.IC.RT.010701.01</v>
      </c>
      <c r="R99" s="167" t="s">
        <v>12465</v>
      </c>
      <c r="S99" s="167">
        <v>89</v>
      </c>
    </row>
    <row r="100" spans="1:45" s="167" customFormat="1" ht="15">
      <c r="A100" s="167" t="s">
        <v>4991</v>
      </c>
      <c r="C100" s="61" t="s">
        <v>12175</v>
      </c>
      <c r="D100" s="167" t="s">
        <v>12452</v>
      </c>
      <c r="E100" s="61" t="s">
        <v>6317</v>
      </c>
      <c r="F100" s="167" t="s">
        <v>5158</v>
      </c>
      <c r="G100" s="94">
        <v>0.24</v>
      </c>
      <c r="H100" s="62" t="s">
        <v>12182</v>
      </c>
      <c r="I100" s="94">
        <v>0.24</v>
      </c>
      <c r="J100" s="63" t="str">
        <f t="shared" si="16"/>
        <v>IC.RT.010702</v>
      </c>
      <c r="K100" s="61" t="s">
        <v>2379</v>
      </c>
      <c r="L100" s="167">
        <f t="shared" si="15"/>
        <v>0.24</v>
      </c>
      <c r="M100" s="168" t="str">
        <f t="shared" si="17"/>
        <v>PI.IC.RT.010702.01</v>
      </c>
      <c r="N100" s="168"/>
      <c r="O100" s="168" t="str">
        <f t="shared" si="18"/>
        <v>PH.IC.RT.010702.01</v>
      </c>
      <c r="Q100" s="168" t="str">
        <f t="shared" si="19"/>
        <v>CL.IC.RT.010702.01</v>
      </c>
      <c r="R100" s="167" t="s">
        <v>4415</v>
      </c>
      <c r="S100" s="167">
        <v>89</v>
      </c>
    </row>
    <row r="101" spans="1:45" s="167" customFormat="1" ht="15">
      <c r="A101" s="167" t="s">
        <v>4991</v>
      </c>
      <c r="C101" s="61" t="s">
        <v>4847</v>
      </c>
      <c r="D101" s="167" t="s">
        <v>2696</v>
      </c>
      <c r="E101" s="61" t="s">
        <v>6317</v>
      </c>
      <c r="F101" s="167" t="s">
        <v>5158</v>
      </c>
      <c r="G101" s="94">
        <v>0.28000000000000003</v>
      </c>
      <c r="H101" s="62" t="s">
        <v>12592</v>
      </c>
      <c r="I101" s="94">
        <v>0.28000000000000003</v>
      </c>
      <c r="J101" s="63" t="str">
        <f t="shared" si="16"/>
        <v>IC.RT.010703</v>
      </c>
      <c r="K101" s="61" t="s">
        <v>2379</v>
      </c>
      <c r="L101" s="167">
        <f t="shared" si="15"/>
        <v>0.28000000000000003</v>
      </c>
      <c r="M101" s="168" t="str">
        <f t="shared" si="17"/>
        <v>PI.IC.RT.010703.01</v>
      </c>
      <c r="N101" s="168"/>
      <c r="O101" s="168" t="str">
        <f t="shared" si="18"/>
        <v>PH.IC.RT.010703.01</v>
      </c>
      <c r="Q101" s="168" t="str">
        <f t="shared" si="19"/>
        <v>CL.IC.RT.010703.01</v>
      </c>
      <c r="R101" s="167" t="s">
        <v>4415</v>
      </c>
      <c r="S101" s="167">
        <v>89</v>
      </c>
    </row>
    <row r="102" spans="1:45" s="167" customFormat="1" ht="15">
      <c r="A102" s="167" t="s">
        <v>4991</v>
      </c>
      <c r="C102" s="61" t="s">
        <v>2379</v>
      </c>
      <c r="D102" s="167" t="s">
        <v>2696</v>
      </c>
      <c r="E102" s="61" t="s">
        <v>6317</v>
      </c>
      <c r="F102" s="167" t="s">
        <v>5158</v>
      </c>
      <c r="G102" s="94">
        <v>0.31</v>
      </c>
      <c r="H102" s="62" t="s">
        <v>12594</v>
      </c>
      <c r="I102" s="94">
        <v>0.31</v>
      </c>
      <c r="J102" s="63" t="str">
        <f t="shared" si="16"/>
        <v>IC.RT.010704</v>
      </c>
      <c r="K102" s="61" t="s">
        <v>2379</v>
      </c>
      <c r="L102" s="167">
        <f t="shared" si="15"/>
        <v>0.31</v>
      </c>
      <c r="M102" s="168" t="str">
        <f t="shared" si="17"/>
        <v>PI.IC.RT.010704.01</v>
      </c>
      <c r="N102" s="168"/>
      <c r="O102" s="168" t="str">
        <f t="shared" si="18"/>
        <v>PH.IC.RT.010704.01</v>
      </c>
      <c r="Q102" s="168" t="str">
        <f t="shared" si="19"/>
        <v>CL.IC.RT.010704.01</v>
      </c>
      <c r="R102" s="167" t="s">
        <v>4415</v>
      </c>
      <c r="S102" s="167">
        <v>89</v>
      </c>
    </row>
    <row r="103" spans="1:45" s="167" customFormat="1" ht="15">
      <c r="A103" s="167" t="s">
        <v>4991</v>
      </c>
      <c r="C103" s="61" t="s">
        <v>2379</v>
      </c>
      <c r="D103" s="167" t="s">
        <v>2696</v>
      </c>
      <c r="E103" s="61" t="s">
        <v>6317</v>
      </c>
      <c r="F103" s="167" t="s">
        <v>5158</v>
      </c>
      <c r="G103" s="94">
        <v>0.35</v>
      </c>
      <c r="H103" s="62" t="s">
        <v>6291</v>
      </c>
      <c r="I103" s="94">
        <v>0.35</v>
      </c>
      <c r="J103" s="63" t="str">
        <f t="shared" si="16"/>
        <v>IC.RT.010705</v>
      </c>
      <c r="K103" s="61" t="s">
        <v>2379</v>
      </c>
      <c r="L103" s="167">
        <f t="shared" si="15"/>
        <v>0.35</v>
      </c>
      <c r="M103" s="168" t="str">
        <f t="shared" si="17"/>
        <v>PI.IC.RT.010705.01</v>
      </c>
      <c r="N103" s="168"/>
      <c r="O103" s="168" t="str">
        <f t="shared" si="18"/>
        <v>PH.IC.RT.010705.01</v>
      </c>
      <c r="Q103" s="168" t="str">
        <f t="shared" si="19"/>
        <v>CL.IC.RT.010705.01</v>
      </c>
      <c r="R103" s="167" t="s">
        <v>4415</v>
      </c>
      <c r="S103" s="167">
        <v>89</v>
      </c>
    </row>
    <row r="104" spans="1:45" s="167" customFormat="1" ht="15">
      <c r="A104" s="167" t="s">
        <v>4991</v>
      </c>
      <c r="C104" s="61" t="s">
        <v>2379</v>
      </c>
      <c r="D104" s="167" t="s">
        <v>2696</v>
      </c>
      <c r="E104" s="61" t="s">
        <v>6317</v>
      </c>
      <c r="F104" s="167" t="s">
        <v>5158</v>
      </c>
      <c r="G104" s="94">
        <v>0.4</v>
      </c>
      <c r="H104" s="62" t="s">
        <v>6988</v>
      </c>
      <c r="I104" s="94">
        <v>0.4</v>
      </c>
      <c r="J104" s="63" t="str">
        <f t="shared" si="16"/>
        <v>IC.RT.010706</v>
      </c>
      <c r="K104" s="61" t="s">
        <v>2379</v>
      </c>
      <c r="L104" s="167">
        <f t="shared" si="15"/>
        <v>0.4</v>
      </c>
      <c r="M104" s="168" t="str">
        <f t="shared" si="17"/>
        <v>PI.IC.RT.010706.01</v>
      </c>
      <c r="N104" s="168"/>
      <c r="O104" s="168" t="str">
        <f t="shared" si="18"/>
        <v>PH.IC.RT.010706.01</v>
      </c>
      <c r="Q104" s="168" t="str">
        <f t="shared" si="19"/>
        <v>CL.IC.RT.010706.01</v>
      </c>
      <c r="R104" s="167" t="s">
        <v>4415</v>
      </c>
      <c r="S104" s="167">
        <v>89</v>
      </c>
    </row>
    <row r="105" spans="1:45" s="167" customFormat="1" ht="15">
      <c r="A105" s="167" t="s">
        <v>4991</v>
      </c>
      <c r="C105" s="61" t="s">
        <v>2379</v>
      </c>
      <c r="D105" s="167" t="s">
        <v>2696</v>
      </c>
      <c r="E105" s="61" t="s">
        <v>6317</v>
      </c>
      <c r="F105" s="167" t="s">
        <v>5158</v>
      </c>
      <c r="G105" s="94">
        <v>0.45</v>
      </c>
      <c r="H105" s="62" t="s">
        <v>6317</v>
      </c>
      <c r="I105" s="94">
        <v>0.45</v>
      </c>
      <c r="J105" s="63" t="str">
        <f t="shared" si="16"/>
        <v>IC.RT.010707</v>
      </c>
      <c r="K105" s="61" t="s">
        <v>2379</v>
      </c>
      <c r="L105" s="167">
        <f t="shared" si="15"/>
        <v>0.45</v>
      </c>
      <c r="M105" s="168" t="str">
        <f t="shared" si="17"/>
        <v>PI.IC.RT.010707.01</v>
      </c>
      <c r="N105" s="168"/>
      <c r="O105" s="168" t="str">
        <f t="shared" si="18"/>
        <v>PH.IC.RT.010707.01</v>
      </c>
      <c r="Q105" s="168" t="str">
        <f t="shared" si="19"/>
        <v>CL.IC.RT.010707.01</v>
      </c>
      <c r="R105" s="167" t="s">
        <v>4415</v>
      </c>
      <c r="S105" s="167">
        <v>89</v>
      </c>
    </row>
    <row r="106" spans="1:45" s="167" customFormat="1" ht="15">
      <c r="A106" s="167" t="s">
        <v>4991</v>
      </c>
      <c r="C106" s="61" t="s">
        <v>2379</v>
      </c>
      <c r="D106" s="167" t="s">
        <v>2696</v>
      </c>
      <c r="E106" s="61" t="s">
        <v>6317</v>
      </c>
      <c r="F106" s="167" t="s">
        <v>5158</v>
      </c>
      <c r="G106" s="94">
        <v>0.5</v>
      </c>
      <c r="H106" s="62" t="s">
        <v>3574</v>
      </c>
      <c r="I106" s="94">
        <v>0.5</v>
      </c>
      <c r="J106" s="63" t="str">
        <f t="shared" si="16"/>
        <v>IC.RT.010708</v>
      </c>
      <c r="K106" s="61" t="s">
        <v>2379</v>
      </c>
      <c r="L106" s="167">
        <f t="shared" si="15"/>
        <v>0.5</v>
      </c>
      <c r="M106" s="168" t="str">
        <f t="shared" si="17"/>
        <v>PI.IC.RT.010708.01</v>
      </c>
      <c r="N106" s="168"/>
      <c r="O106" s="168" t="str">
        <f t="shared" si="18"/>
        <v>PH.IC.RT.010708.01</v>
      </c>
      <c r="Q106" s="168" t="str">
        <f t="shared" si="19"/>
        <v>CL.IC.RT.010708.01</v>
      </c>
      <c r="R106" s="167" t="s">
        <v>4415</v>
      </c>
      <c r="S106" s="167">
        <v>89</v>
      </c>
    </row>
    <row r="107" spans="1:45" s="167" customFormat="1" ht="15">
      <c r="A107" s="167" t="s">
        <v>4991</v>
      </c>
      <c r="C107" s="61" t="s">
        <v>2379</v>
      </c>
      <c r="D107" s="167" t="s">
        <v>2696</v>
      </c>
      <c r="E107" s="61" t="s">
        <v>6317</v>
      </c>
      <c r="F107" s="167" t="s">
        <v>5158</v>
      </c>
      <c r="G107" s="94">
        <v>0.6</v>
      </c>
      <c r="H107" s="62" t="s">
        <v>3690</v>
      </c>
      <c r="I107" s="94">
        <v>0.6</v>
      </c>
      <c r="J107" s="63" t="str">
        <f t="shared" si="16"/>
        <v>IC.RT.010709</v>
      </c>
      <c r="K107" s="61" t="s">
        <v>2379</v>
      </c>
      <c r="L107" s="167">
        <f t="shared" si="15"/>
        <v>0.6</v>
      </c>
      <c r="M107" s="168" t="str">
        <f t="shared" si="17"/>
        <v>PI.IC.RT.010709.01</v>
      </c>
      <c r="N107" s="168"/>
      <c r="O107" s="168" t="str">
        <f t="shared" si="18"/>
        <v>PH.IC.RT.010709.01</v>
      </c>
      <c r="Q107" s="168" t="str">
        <f t="shared" si="19"/>
        <v>CL.IC.RT.010709.01</v>
      </c>
      <c r="R107" s="167" t="s">
        <v>4415</v>
      </c>
      <c r="S107" s="167">
        <v>89</v>
      </c>
    </row>
    <row r="108" spans="1:45" s="167" customFormat="1" ht="15">
      <c r="A108" s="167" t="s">
        <v>4991</v>
      </c>
      <c r="C108" s="61" t="s">
        <v>2379</v>
      </c>
      <c r="D108" s="167" t="s">
        <v>2696</v>
      </c>
      <c r="E108" s="61" t="s">
        <v>6317</v>
      </c>
      <c r="F108" s="167" t="s">
        <v>5158</v>
      </c>
      <c r="G108" s="94">
        <v>0.7</v>
      </c>
      <c r="H108" s="62" t="s">
        <v>3188</v>
      </c>
      <c r="I108" s="94">
        <v>0.7</v>
      </c>
      <c r="J108" s="63" t="str">
        <f t="shared" si="16"/>
        <v>IC.RT.010710</v>
      </c>
      <c r="K108" s="61" t="s">
        <v>2379</v>
      </c>
      <c r="L108" s="167">
        <f t="shared" si="15"/>
        <v>0.7</v>
      </c>
      <c r="M108" s="168" t="str">
        <f t="shared" si="17"/>
        <v>PI.IC.RT.010710.01</v>
      </c>
      <c r="N108" s="168"/>
      <c r="O108" s="168" t="str">
        <f t="shared" si="18"/>
        <v>PH.IC.RT.010710.01</v>
      </c>
      <c r="Q108" s="168" t="str">
        <f t="shared" si="19"/>
        <v>CL.IC.RT.010710.01</v>
      </c>
      <c r="R108" s="167" t="s">
        <v>4415</v>
      </c>
      <c r="S108" s="167">
        <v>89</v>
      </c>
    </row>
    <row r="109" spans="1:45" s="167" customFormat="1" ht="15">
      <c r="A109" s="167" t="s">
        <v>4991</v>
      </c>
      <c r="C109" s="61" t="s">
        <v>4847</v>
      </c>
      <c r="D109" s="167" t="s">
        <v>2696</v>
      </c>
      <c r="E109" s="61" t="s">
        <v>6317</v>
      </c>
      <c r="F109" s="167" t="s">
        <v>5158</v>
      </c>
      <c r="G109" s="94">
        <v>0.8</v>
      </c>
      <c r="H109" s="62" t="s">
        <v>5749</v>
      </c>
      <c r="I109" s="94">
        <v>0.8</v>
      </c>
      <c r="J109" s="63" t="str">
        <f t="shared" si="16"/>
        <v>IC.RT.010711</v>
      </c>
      <c r="K109" s="61" t="s">
        <v>2379</v>
      </c>
      <c r="L109" s="167">
        <f t="shared" si="15"/>
        <v>0.8</v>
      </c>
      <c r="M109" s="168" t="str">
        <f t="shared" si="17"/>
        <v>PI.IC.RT.010711.01</v>
      </c>
      <c r="N109" s="168"/>
      <c r="O109" s="168" t="str">
        <f t="shared" si="18"/>
        <v>PH.IC.RT.010711.01</v>
      </c>
      <c r="Q109" s="168" t="str">
        <f t="shared" si="19"/>
        <v>CL.IC.RT.010711.01</v>
      </c>
      <c r="R109" s="167" t="s">
        <v>4415</v>
      </c>
      <c r="S109" s="167">
        <v>89</v>
      </c>
    </row>
    <row r="110" spans="1:45" s="167" customFormat="1" ht="15">
      <c r="A110" s="167" t="s">
        <v>4991</v>
      </c>
      <c r="C110" s="61" t="s">
        <v>12175</v>
      </c>
      <c r="D110" s="167" t="s">
        <v>2696</v>
      </c>
      <c r="E110" s="61" t="s">
        <v>6317</v>
      </c>
      <c r="F110" s="167" t="s">
        <v>5007</v>
      </c>
      <c r="G110" s="94">
        <v>0.9</v>
      </c>
      <c r="H110" s="62" t="s">
        <v>5008</v>
      </c>
      <c r="I110" s="94">
        <v>0.9</v>
      </c>
      <c r="J110" s="63" t="str">
        <f t="shared" si="16"/>
        <v>IC.RT.010712</v>
      </c>
      <c r="K110" s="61" t="s">
        <v>2379</v>
      </c>
      <c r="L110" s="167">
        <f t="shared" si="15"/>
        <v>0.9</v>
      </c>
      <c r="M110" s="168" t="str">
        <f t="shared" si="17"/>
        <v>PI.IC.RT.010712.01</v>
      </c>
      <c r="N110" s="168"/>
      <c r="O110" s="168" t="str">
        <f t="shared" si="18"/>
        <v>PH.IC.RT.010712.01</v>
      </c>
      <c r="Q110" s="168" t="str">
        <f t="shared" si="19"/>
        <v>CL.IC.RT.010712.01</v>
      </c>
      <c r="R110" s="167" t="s">
        <v>4415</v>
      </c>
      <c r="S110" s="167">
        <v>89</v>
      </c>
    </row>
    <row r="111" spans="1:45" s="167" customFormat="1" ht="15">
      <c r="A111" s="167" t="s">
        <v>4991</v>
      </c>
      <c r="C111" s="61" t="s">
        <v>2379</v>
      </c>
      <c r="D111" s="167" t="s">
        <v>868</v>
      </c>
      <c r="E111" s="61" t="s">
        <v>3574</v>
      </c>
      <c r="F111" s="167" t="s">
        <v>5009</v>
      </c>
      <c r="G111" s="61" t="s">
        <v>5010</v>
      </c>
      <c r="H111" s="62" t="s">
        <v>2379</v>
      </c>
      <c r="I111" s="94">
        <v>0.21</v>
      </c>
      <c r="J111" s="63" t="str">
        <f t="shared" si="16"/>
        <v>IC.RT.010801</v>
      </c>
      <c r="K111" s="61" t="s">
        <v>2379</v>
      </c>
      <c r="L111" s="167" t="str">
        <f t="shared" si="15"/>
        <v>1 l/min</v>
      </c>
      <c r="M111" s="168" t="str">
        <f t="shared" si="17"/>
        <v>PI.IC.RT.010801.01</v>
      </c>
      <c r="N111" s="168"/>
      <c r="O111" s="168" t="str">
        <f t="shared" si="18"/>
        <v>PH.IC.RT.010801.01</v>
      </c>
      <c r="Q111" s="168" t="str">
        <f t="shared" si="19"/>
        <v>CL.IC.RT.010801.01</v>
      </c>
      <c r="R111" s="167" t="s">
        <v>4415</v>
      </c>
      <c r="S111" s="167">
        <v>90</v>
      </c>
    </row>
    <row r="112" spans="1:45" s="167" customFormat="1" ht="15">
      <c r="A112" s="167" t="s">
        <v>4991</v>
      </c>
      <c r="C112" s="61" t="s">
        <v>2379</v>
      </c>
      <c r="D112" s="167" t="s">
        <v>2696</v>
      </c>
      <c r="E112" s="61" t="s">
        <v>3574</v>
      </c>
      <c r="F112" s="167" t="s">
        <v>5009</v>
      </c>
      <c r="G112" s="61" t="s">
        <v>5011</v>
      </c>
      <c r="H112" s="62" t="s">
        <v>12182</v>
      </c>
      <c r="I112" s="94">
        <v>0.24</v>
      </c>
      <c r="J112" s="63" t="str">
        <f t="shared" si="16"/>
        <v>IC.RT.010802</v>
      </c>
      <c r="K112" s="61" t="s">
        <v>2379</v>
      </c>
      <c r="L112" s="167" t="str">
        <f t="shared" si="15"/>
        <v>2 l/min</v>
      </c>
      <c r="M112" s="168" t="str">
        <f t="shared" si="17"/>
        <v>PI.IC.RT.010802.01</v>
      </c>
      <c r="N112" s="168"/>
      <c r="O112" s="168" t="str">
        <f t="shared" si="18"/>
        <v>PH.IC.RT.010802.01</v>
      </c>
      <c r="Q112" s="168" t="str">
        <f t="shared" si="19"/>
        <v>CL.IC.RT.010802.01</v>
      </c>
      <c r="R112" s="167" t="s">
        <v>4415</v>
      </c>
      <c r="S112" s="167">
        <v>90</v>
      </c>
    </row>
    <row r="113" spans="1:45" s="167" customFormat="1" ht="15">
      <c r="A113" s="167" t="s">
        <v>4991</v>
      </c>
      <c r="C113" s="61" t="s">
        <v>2379</v>
      </c>
      <c r="D113" s="167" t="s">
        <v>2696</v>
      </c>
      <c r="E113" s="61" t="s">
        <v>3574</v>
      </c>
      <c r="F113" s="167" t="s">
        <v>5009</v>
      </c>
      <c r="G113" s="61" t="s">
        <v>5012</v>
      </c>
      <c r="H113" s="62" t="s">
        <v>12592</v>
      </c>
      <c r="I113" s="94">
        <v>0.28000000000000003</v>
      </c>
      <c r="J113" s="63" t="str">
        <f t="shared" si="16"/>
        <v>IC.RT.010803</v>
      </c>
      <c r="K113" s="61" t="s">
        <v>2379</v>
      </c>
      <c r="L113" s="167" t="str">
        <f t="shared" si="15"/>
        <v>3 l/min</v>
      </c>
      <c r="M113" s="168" t="str">
        <f t="shared" si="17"/>
        <v>PI.IC.RT.010803.01</v>
      </c>
      <c r="N113" s="168"/>
      <c r="O113" s="168" t="str">
        <f t="shared" si="18"/>
        <v>PH.IC.RT.010803.01</v>
      </c>
      <c r="Q113" s="168" t="str">
        <f t="shared" si="19"/>
        <v>CL.IC.RT.010803.01</v>
      </c>
      <c r="R113" s="167" t="s">
        <v>4415</v>
      </c>
      <c r="S113" s="167">
        <v>90</v>
      </c>
    </row>
    <row r="114" spans="1:45" s="167" customFormat="1" ht="15">
      <c r="A114" s="167" t="s">
        <v>4991</v>
      </c>
      <c r="C114" s="61" t="s">
        <v>2379</v>
      </c>
      <c r="D114" s="167" t="s">
        <v>2696</v>
      </c>
      <c r="E114" s="61" t="s">
        <v>3574</v>
      </c>
      <c r="F114" s="167" t="s">
        <v>5009</v>
      </c>
      <c r="G114" s="61" t="s">
        <v>4864</v>
      </c>
      <c r="H114" s="62" t="s">
        <v>12594</v>
      </c>
      <c r="I114" s="94">
        <v>0.31</v>
      </c>
      <c r="J114" s="63" t="str">
        <f t="shared" si="16"/>
        <v>IC.RT.010804</v>
      </c>
      <c r="K114" s="61" t="s">
        <v>2379</v>
      </c>
      <c r="L114" s="167" t="str">
        <f t="shared" si="15"/>
        <v>4 l/min</v>
      </c>
      <c r="M114" s="168" t="str">
        <f t="shared" si="17"/>
        <v>PI.IC.RT.010804.01</v>
      </c>
      <c r="N114" s="168"/>
      <c r="O114" s="168" t="str">
        <f t="shared" si="18"/>
        <v>PH.IC.RT.010804.01</v>
      </c>
      <c r="Q114" s="168" t="str">
        <f t="shared" si="19"/>
        <v>CL.IC.RT.010804.01</v>
      </c>
      <c r="R114" s="167" t="s">
        <v>4415</v>
      </c>
      <c r="S114" s="167">
        <v>90</v>
      </c>
    </row>
    <row r="115" spans="1:45" s="167" customFormat="1" ht="15">
      <c r="A115" s="167" t="s">
        <v>4991</v>
      </c>
      <c r="C115" s="61" t="s">
        <v>2379</v>
      </c>
      <c r="D115" s="167" t="s">
        <v>2696</v>
      </c>
      <c r="E115" s="61" t="s">
        <v>3574</v>
      </c>
      <c r="F115" s="167" t="s">
        <v>5009</v>
      </c>
      <c r="G115" s="61" t="s">
        <v>4763</v>
      </c>
      <c r="H115" s="62" t="s">
        <v>6291</v>
      </c>
      <c r="I115" s="94">
        <v>0.35</v>
      </c>
      <c r="J115" s="63" t="str">
        <f t="shared" si="16"/>
        <v>IC.RT.010805</v>
      </c>
      <c r="K115" s="61" t="s">
        <v>2379</v>
      </c>
      <c r="L115" s="167" t="str">
        <f t="shared" si="15"/>
        <v>5 l/min</v>
      </c>
      <c r="M115" s="168" t="str">
        <f t="shared" si="17"/>
        <v>PI.IC.RT.010805.01</v>
      </c>
      <c r="N115" s="168"/>
      <c r="O115" s="168" t="str">
        <f t="shared" si="18"/>
        <v>PH.IC.RT.010805.01</v>
      </c>
      <c r="Q115" s="168" t="str">
        <f t="shared" si="19"/>
        <v>CL.IC.RT.010805.01</v>
      </c>
      <c r="R115" s="167" t="s">
        <v>4415</v>
      </c>
      <c r="S115" s="167">
        <v>90</v>
      </c>
    </row>
    <row r="116" spans="1:45" s="167" customFormat="1" ht="15">
      <c r="A116" s="167" t="s">
        <v>4991</v>
      </c>
      <c r="C116" s="61" t="s">
        <v>2379</v>
      </c>
      <c r="D116" s="167" t="s">
        <v>2696</v>
      </c>
      <c r="E116" s="61" t="s">
        <v>3574</v>
      </c>
      <c r="F116" s="167" t="s">
        <v>5009</v>
      </c>
      <c r="G116" s="61" t="s">
        <v>4764</v>
      </c>
      <c r="H116" s="62" t="s">
        <v>6988</v>
      </c>
      <c r="I116" s="94">
        <v>0.4</v>
      </c>
      <c r="J116" s="63" t="str">
        <f t="shared" si="16"/>
        <v>IC.RT.010806</v>
      </c>
      <c r="K116" s="61" t="s">
        <v>2379</v>
      </c>
      <c r="L116" s="167" t="str">
        <f t="shared" si="15"/>
        <v>6 l/min</v>
      </c>
      <c r="M116" s="168" t="str">
        <f t="shared" si="17"/>
        <v>PI.IC.RT.010806.01</v>
      </c>
      <c r="N116" s="168"/>
      <c r="O116" s="168" t="str">
        <f t="shared" si="18"/>
        <v>PH.IC.RT.010806.01</v>
      </c>
      <c r="Q116" s="168" t="str">
        <f t="shared" si="19"/>
        <v>CL.IC.RT.010806.01</v>
      </c>
      <c r="R116" s="167" t="s">
        <v>4415</v>
      </c>
      <c r="S116" s="167">
        <v>90</v>
      </c>
    </row>
    <row r="117" spans="1:45" s="167" customFormat="1" ht="13.25" customHeight="1">
      <c r="A117" s="167" t="s">
        <v>4991</v>
      </c>
      <c r="C117" s="61" t="s">
        <v>2379</v>
      </c>
      <c r="D117" s="167" t="s">
        <v>2696</v>
      </c>
      <c r="E117" s="61" t="s">
        <v>3574</v>
      </c>
      <c r="F117" s="167" t="s">
        <v>5009</v>
      </c>
      <c r="G117" s="61" t="s">
        <v>6567</v>
      </c>
      <c r="H117" s="62" t="s">
        <v>6317</v>
      </c>
      <c r="I117" s="94">
        <v>0.45</v>
      </c>
      <c r="J117" s="63" t="str">
        <f t="shared" si="16"/>
        <v>IC.RT.010807</v>
      </c>
      <c r="K117" s="61" t="s">
        <v>12175</v>
      </c>
      <c r="L117" s="167" t="str">
        <f t="shared" si="15"/>
        <v>Other: specify</v>
      </c>
      <c r="M117" s="168" t="str">
        <f t="shared" si="17"/>
        <v>PI.IC.RT.010807.01</v>
      </c>
      <c r="N117" s="168"/>
      <c r="O117" s="168" t="str">
        <f t="shared" si="18"/>
        <v>PH.IC.RT.010807.01</v>
      </c>
      <c r="Q117" s="168" t="str">
        <f t="shared" si="19"/>
        <v>CL.IC.RT.010807.01</v>
      </c>
      <c r="R117" s="167" t="s">
        <v>4415</v>
      </c>
      <c r="S117" s="167">
        <v>90</v>
      </c>
    </row>
    <row r="118" spans="1:45" s="167" customFormat="1" ht="15">
      <c r="A118" s="167" t="s">
        <v>4991</v>
      </c>
      <c r="C118" s="61" t="s">
        <v>2379</v>
      </c>
      <c r="D118" s="167" t="s">
        <v>4765</v>
      </c>
      <c r="E118" s="61" t="s">
        <v>3690</v>
      </c>
      <c r="F118" s="167" t="s">
        <v>13056</v>
      </c>
      <c r="G118" s="61" t="s">
        <v>4766</v>
      </c>
      <c r="H118" s="62" t="s">
        <v>2379</v>
      </c>
      <c r="I118" s="61" t="s">
        <v>4766</v>
      </c>
      <c r="J118" s="63" t="str">
        <f t="shared" si="16"/>
        <v>IC.RT.010901</v>
      </c>
      <c r="K118" s="61" t="s">
        <v>2379</v>
      </c>
      <c r="L118" s="167" t="str">
        <f t="shared" si="15"/>
        <v>Assist Control</v>
      </c>
      <c r="M118" s="168" t="str">
        <f t="shared" si="17"/>
        <v>PI.IC.RT.010901.01</v>
      </c>
      <c r="N118" s="168"/>
      <c r="O118" s="168" t="str">
        <f t="shared" si="18"/>
        <v>PH.IC.RT.010901.01</v>
      </c>
      <c r="Q118" s="168" t="str">
        <f t="shared" si="19"/>
        <v>CL.IC.RT.010901.01</v>
      </c>
      <c r="R118" s="167" t="s">
        <v>4415</v>
      </c>
      <c r="S118" s="167">
        <v>354</v>
      </c>
    </row>
    <row r="119" spans="1:45" s="167" customFormat="1" ht="15">
      <c r="A119" s="167" t="s">
        <v>4991</v>
      </c>
      <c r="C119" s="61" t="s">
        <v>2379</v>
      </c>
      <c r="D119" s="167" t="s">
        <v>2696</v>
      </c>
      <c r="E119" s="61" t="s">
        <v>3690</v>
      </c>
      <c r="F119" s="167" t="s">
        <v>13055</v>
      </c>
      <c r="G119" s="61" t="s">
        <v>4767</v>
      </c>
      <c r="H119" s="62" t="s">
        <v>12182</v>
      </c>
      <c r="I119" s="61" t="s">
        <v>4767</v>
      </c>
      <c r="J119" s="63" t="str">
        <f t="shared" si="16"/>
        <v>IC.RT.010902</v>
      </c>
      <c r="K119" s="61" t="s">
        <v>2379</v>
      </c>
      <c r="L119" s="167" t="str">
        <f t="shared" si="15"/>
        <v>Pressure Support</v>
      </c>
      <c r="M119" s="168" t="str">
        <f t="shared" si="17"/>
        <v>PI.IC.RT.010902.01</v>
      </c>
      <c r="N119" s="168"/>
      <c r="O119" s="168" t="str">
        <f t="shared" si="18"/>
        <v>PH.IC.RT.010902.01</v>
      </c>
      <c r="Q119" s="168" t="str">
        <f t="shared" si="19"/>
        <v>CL.IC.RT.010902.01</v>
      </c>
      <c r="R119" s="167" t="s">
        <v>4415</v>
      </c>
      <c r="S119" s="167">
        <v>354</v>
      </c>
    </row>
    <row r="120" spans="1:45" s="167" customFormat="1" ht="15">
      <c r="A120" s="167" t="s">
        <v>4991</v>
      </c>
      <c r="C120" s="61" t="s">
        <v>2379</v>
      </c>
      <c r="D120" s="167" t="s">
        <v>2696</v>
      </c>
      <c r="E120" s="61" t="s">
        <v>3690</v>
      </c>
      <c r="F120" s="167" t="s">
        <v>13055</v>
      </c>
      <c r="G120" s="61" t="s">
        <v>4768</v>
      </c>
      <c r="H120" s="62" t="s">
        <v>12592</v>
      </c>
      <c r="I120" s="61" t="s">
        <v>4768</v>
      </c>
      <c r="J120" s="63" t="str">
        <f t="shared" ref="J120:J126" si="25">CONCATENATE("IC.RT.",C120,E120,H120)</f>
        <v>IC.RT.010903</v>
      </c>
      <c r="K120" s="61" t="s">
        <v>2379</v>
      </c>
      <c r="L120" s="167" t="str">
        <f t="shared" si="15"/>
        <v>SIMV</v>
      </c>
      <c r="M120" s="168" t="str">
        <f t="shared" ref="M120:M126" si="26">CONCATENATE("PI.",J120,".",K120)</f>
        <v>PI.IC.RT.010903.01</v>
      </c>
      <c r="N120" s="168"/>
      <c r="O120" s="168" t="str">
        <f t="shared" ref="O120:O126" si="27">CONCATENATE("PH.",J120,".",K120)</f>
        <v>PH.IC.RT.010903.01</v>
      </c>
      <c r="Q120" s="168" t="str">
        <f t="shared" ref="Q120:Q126" si="28">CONCATENATE("CL.",J120,".",K120)</f>
        <v>CL.IC.RT.010903.01</v>
      </c>
      <c r="R120" s="167" t="s">
        <v>4415</v>
      </c>
      <c r="S120" s="167">
        <v>354</v>
      </c>
    </row>
    <row r="121" spans="1:45" s="167" customFormat="1" ht="15">
      <c r="A121" s="167" t="s">
        <v>4991</v>
      </c>
      <c r="C121" s="61" t="s">
        <v>2379</v>
      </c>
      <c r="D121" s="167" t="s">
        <v>2696</v>
      </c>
      <c r="E121" s="61" t="s">
        <v>3690</v>
      </c>
      <c r="F121" s="167" t="s">
        <v>13055</v>
      </c>
      <c r="G121" s="61" t="s">
        <v>4943</v>
      </c>
      <c r="H121" s="62" t="s">
        <v>12594</v>
      </c>
      <c r="I121" s="61" t="s">
        <v>4943</v>
      </c>
      <c r="J121" s="63" t="str">
        <f t="shared" si="25"/>
        <v>IC.RT.010904</v>
      </c>
      <c r="K121" s="61" t="s">
        <v>2379</v>
      </c>
      <c r="L121" s="167" t="str">
        <f t="shared" si="15"/>
        <v>Pressure Control</v>
      </c>
      <c r="M121" s="168" t="str">
        <f t="shared" si="26"/>
        <v>PI.IC.RT.010904.01</v>
      </c>
      <c r="N121" s="168"/>
      <c r="O121" s="168" t="str">
        <f t="shared" si="27"/>
        <v>PH.IC.RT.010904.01</v>
      </c>
      <c r="Q121" s="168" t="str">
        <f t="shared" si="28"/>
        <v>CL.IC.RT.010904.01</v>
      </c>
      <c r="R121" s="167" t="s">
        <v>4415</v>
      </c>
      <c r="S121" s="167">
        <v>354</v>
      </c>
    </row>
    <row r="122" spans="1:45" s="167" customFormat="1" ht="15">
      <c r="A122" s="167" t="s">
        <v>4991</v>
      </c>
      <c r="C122" s="61" t="s">
        <v>2379</v>
      </c>
      <c r="D122" s="167" t="s">
        <v>2696</v>
      </c>
      <c r="E122" s="61" t="s">
        <v>3690</v>
      </c>
      <c r="F122" s="167" t="s">
        <v>13055</v>
      </c>
      <c r="G122" s="61" t="s">
        <v>4944</v>
      </c>
      <c r="H122" s="62" t="s">
        <v>6291</v>
      </c>
      <c r="I122" s="61" t="s">
        <v>4944</v>
      </c>
      <c r="J122" s="63" t="str">
        <f t="shared" si="25"/>
        <v>IC.RT.010905</v>
      </c>
      <c r="K122" s="61" t="s">
        <v>2379</v>
      </c>
      <c r="L122" s="167" t="str">
        <f t="shared" si="15"/>
        <v>Bilevel</v>
      </c>
      <c r="M122" s="168" t="str">
        <f t="shared" si="26"/>
        <v>PI.IC.RT.010905.01</v>
      </c>
      <c r="N122" s="168"/>
      <c r="O122" s="168" t="str">
        <f t="shared" si="27"/>
        <v>PH.IC.RT.010905.01</v>
      </c>
      <c r="Q122" s="168" t="str">
        <f t="shared" si="28"/>
        <v>CL.IC.RT.010905.01</v>
      </c>
      <c r="R122" s="167" t="s">
        <v>4415</v>
      </c>
      <c r="S122" s="167">
        <v>354</v>
      </c>
    </row>
    <row r="123" spans="1:45" s="167" customFormat="1" ht="15">
      <c r="A123" s="167" t="s">
        <v>4991</v>
      </c>
      <c r="C123" s="61" t="s">
        <v>2379</v>
      </c>
      <c r="D123" s="167" t="s">
        <v>2696</v>
      </c>
      <c r="E123" s="61" t="s">
        <v>3690</v>
      </c>
      <c r="F123" s="167" t="s">
        <v>13055</v>
      </c>
      <c r="G123" s="61" t="s">
        <v>12276</v>
      </c>
      <c r="H123" s="62" t="s">
        <v>12275</v>
      </c>
      <c r="I123" s="61" t="s">
        <v>12277</v>
      </c>
      <c r="J123" s="63" t="str">
        <f t="shared" si="25"/>
        <v>IC.RT.010906</v>
      </c>
      <c r="K123" s="61" t="s">
        <v>2379</v>
      </c>
      <c r="L123" s="167" t="str">
        <f t="shared" si="15"/>
        <v>Inverse Ratio</v>
      </c>
      <c r="M123" s="168" t="str">
        <f t="shared" si="26"/>
        <v>PI.IC.RT.010906.01</v>
      </c>
      <c r="N123" s="168"/>
      <c r="O123" s="168" t="str">
        <f t="shared" si="27"/>
        <v>PH.IC.RT.010906.01</v>
      </c>
      <c r="Q123" s="168" t="str">
        <f t="shared" si="28"/>
        <v>CL.IC.RT.010906.01</v>
      </c>
      <c r="V123" s="167" t="s">
        <v>12278</v>
      </c>
      <c r="W123" s="167">
        <v>356</v>
      </c>
    </row>
    <row r="124" spans="1:45" s="167" customFormat="1" ht="15">
      <c r="A124" s="167" t="s">
        <v>4991</v>
      </c>
      <c r="C124" s="61" t="s">
        <v>13277</v>
      </c>
      <c r="E124" s="61" t="s">
        <v>13406</v>
      </c>
      <c r="F124" s="167" t="s">
        <v>13055</v>
      </c>
      <c r="G124" s="10" t="s">
        <v>13398</v>
      </c>
      <c r="H124" s="62" t="s">
        <v>13275</v>
      </c>
      <c r="I124" s="61" t="s">
        <v>13276</v>
      </c>
      <c r="J124" s="63" t="str">
        <f>CONCATENATE("IC.RT.",C124,E124,H124)</f>
        <v>IC.RT.010907</v>
      </c>
      <c r="K124" s="61" t="s">
        <v>13277</v>
      </c>
      <c r="L124" s="167" t="str">
        <f>G124</f>
        <v xml:space="preserve">Pressure Regulated Volume Control </v>
      </c>
      <c r="M124" s="168" t="str">
        <f>CONCATENATE("PI.",J124,".",K124)</f>
        <v>PI.IC.RT.010907.01</v>
      </c>
      <c r="N124" s="168"/>
      <c r="O124" s="168" t="str">
        <f>CONCATENATE("PH.",J124,".",K124)</f>
        <v>PH.IC.RT.010907.01</v>
      </c>
      <c r="Q124" s="168" t="str">
        <f>CONCATENATE("CL.",J124,".",K124)</f>
        <v>CL.IC.RT.010907.01</v>
      </c>
      <c r="R124" s="167" t="s">
        <v>614</v>
      </c>
      <c r="S124" s="167">
        <v>354</v>
      </c>
    </row>
    <row r="125" spans="1:45" s="167" customFormat="1" ht="15">
      <c r="A125" s="167" t="s">
        <v>4991</v>
      </c>
      <c r="C125" s="61" t="s">
        <v>1386</v>
      </c>
      <c r="E125" s="61" t="s">
        <v>281</v>
      </c>
      <c r="F125" s="167" t="s">
        <v>13055</v>
      </c>
      <c r="G125" s="10" t="s">
        <v>655</v>
      </c>
      <c r="H125" s="62" t="s">
        <v>325</v>
      </c>
      <c r="I125" s="61" t="s">
        <v>656</v>
      </c>
      <c r="J125" s="63" t="str">
        <f t="shared" ref="J125" si="29">CONCATENATE("IC.RT.",C125,E125,H125)</f>
        <v>IC.RT.010908</v>
      </c>
      <c r="K125" s="61" t="s">
        <v>13277</v>
      </c>
      <c r="L125" s="167" t="str">
        <f t="shared" ref="L125" si="30">G125</f>
        <v>Proportional Assist Ventilation</v>
      </c>
      <c r="M125" s="168" t="str">
        <f t="shared" ref="M125" si="31">CONCATENATE("PI.",J125,".",K125)</f>
        <v>PI.IC.RT.010908.01</v>
      </c>
      <c r="N125" s="168"/>
      <c r="O125" s="168" t="str">
        <f t="shared" ref="O125" si="32">CONCATENATE("PH.",J125,".",K125)</f>
        <v>PH.IC.RT.010908.01</v>
      </c>
      <c r="Q125" s="168" t="str">
        <f t="shared" ref="Q125" si="33">CONCATENATE("CL.",J125,".",K125)</f>
        <v>CL.IC.RT.010908.01</v>
      </c>
      <c r="R125" s="167" t="s">
        <v>88</v>
      </c>
      <c r="S125" s="167">
        <v>354</v>
      </c>
      <c r="AD125" s="167" t="s">
        <v>88</v>
      </c>
      <c r="AE125" s="167">
        <v>1231</v>
      </c>
    </row>
    <row r="126" spans="1:45" s="138" customFormat="1" ht="15">
      <c r="A126" s="138" t="s">
        <v>4991</v>
      </c>
      <c r="C126" s="150" t="s">
        <v>1386</v>
      </c>
      <c r="E126" s="150" t="s">
        <v>1608</v>
      </c>
      <c r="F126" s="138" t="s">
        <v>13055</v>
      </c>
      <c r="G126" s="169" t="s">
        <v>14306</v>
      </c>
      <c r="H126" s="151" t="s">
        <v>11639</v>
      </c>
      <c r="I126" s="150"/>
      <c r="J126" s="152" t="str">
        <f t="shared" si="25"/>
        <v>IC.RT.010909</v>
      </c>
      <c r="K126" s="150" t="s">
        <v>13277</v>
      </c>
      <c r="L126" s="138" t="str">
        <f t="shared" si="15"/>
        <v>Airway Pressure Release Ventilation</v>
      </c>
      <c r="M126" s="153" t="str">
        <f t="shared" si="26"/>
        <v>PI.IC.RT.010909.01</v>
      </c>
      <c r="N126" s="153"/>
      <c r="O126" s="153" t="str">
        <f t="shared" si="27"/>
        <v>PH.IC.RT.010909.01</v>
      </c>
      <c r="Q126" s="153" t="str">
        <f t="shared" si="28"/>
        <v>CL.IC.RT.010909.01</v>
      </c>
      <c r="R126" s="138" t="s">
        <v>614</v>
      </c>
      <c r="S126" s="138">
        <v>354</v>
      </c>
      <c r="AR126" s="138" t="s">
        <v>12773</v>
      </c>
      <c r="AS126" s="138">
        <v>1666</v>
      </c>
    </row>
    <row r="127" spans="1:45" s="167" customFormat="1" ht="15">
      <c r="A127" s="167" t="s">
        <v>4991</v>
      </c>
      <c r="C127" s="61" t="s">
        <v>2379</v>
      </c>
      <c r="D127" s="167" t="s">
        <v>4945</v>
      </c>
      <c r="E127" s="61" t="s">
        <v>3188</v>
      </c>
      <c r="F127" s="167" t="s">
        <v>13057</v>
      </c>
      <c r="G127" s="61" t="s">
        <v>4946</v>
      </c>
      <c r="H127" s="62" t="s">
        <v>2379</v>
      </c>
      <c r="I127" s="61" t="s">
        <v>4946</v>
      </c>
      <c r="J127" s="63" t="str">
        <f>CONCATENATE("IC.RT.",C127,E127,H127)</f>
        <v>IC.RT.011001</v>
      </c>
      <c r="K127" s="61" t="s">
        <v>2379</v>
      </c>
      <c r="L127" s="167" t="str">
        <f t="shared" si="15"/>
        <v>Spontaneous Breathing Trial - CPAP</v>
      </c>
      <c r="M127" s="168" t="str">
        <f>CONCATENATE("PI.",J127,".",K127)</f>
        <v>PI.IC.RT.011001.01</v>
      </c>
      <c r="N127" s="168"/>
      <c r="O127" s="168" t="str">
        <f>CONCATENATE("PH.",J127,".",K127)</f>
        <v>PH.IC.RT.011001.01</v>
      </c>
      <c r="Q127" s="168" t="str">
        <f>CONCATENATE("CL.",J127,".",K127)</f>
        <v>CL.IC.RT.011001.01</v>
      </c>
      <c r="R127" s="167" t="s">
        <v>4415</v>
      </c>
      <c r="S127" s="167">
        <v>355</v>
      </c>
    </row>
    <row r="128" spans="1:45" s="167" customFormat="1" ht="15">
      <c r="A128" s="167" t="s">
        <v>4991</v>
      </c>
      <c r="C128" s="61" t="s">
        <v>4847</v>
      </c>
      <c r="D128" s="167" t="s">
        <v>2696</v>
      </c>
      <c r="E128" s="61" t="s">
        <v>3188</v>
      </c>
      <c r="F128" s="167" t="s">
        <v>13057</v>
      </c>
      <c r="G128" s="61" t="s">
        <v>4947</v>
      </c>
      <c r="H128" s="62" t="s">
        <v>12182</v>
      </c>
      <c r="I128" s="61" t="s">
        <v>4947</v>
      </c>
      <c r="J128" s="63" t="str">
        <f>CONCATENATE("IC.RT.",C128,E128,H128)</f>
        <v>IC.RT.011002</v>
      </c>
      <c r="K128" s="61" t="s">
        <v>2379</v>
      </c>
      <c r="L128" s="167" t="str">
        <f t="shared" si="15"/>
        <v>SBT - Tube Comp</v>
      </c>
      <c r="M128" s="168" t="str">
        <f>CONCATENATE("PI.",J128,".",K128)</f>
        <v>PI.IC.RT.011002.01</v>
      </c>
      <c r="N128" s="168"/>
      <c r="O128" s="168" t="str">
        <f>CONCATENATE("PH.",J128,".",K128)</f>
        <v>PH.IC.RT.011002.01</v>
      </c>
      <c r="Q128" s="168" t="str">
        <f>CONCATENATE("CL.",J128,".",K128)</f>
        <v>CL.IC.RT.011002.01</v>
      </c>
      <c r="R128" s="167" t="s">
        <v>4415</v>
      </c>
      <c r="S128" s="167">
        <v>355</v>
      </c>
    </row>
    <row r="129" spans="1:43" s="167" customFormat="1" ht="15">
      <c r="A129" s="167" t="s">
        <v>4991</v>
      </c>
      <c r="C129" s="61" t="s">
        <v>2379</v>
      </c>
      <c r="D129" s="167" t="s">
        <v>2696</v>
      </c>
      <c r="E129" s="61" t="s">
        <v>3188</v>
      </c>
      <c r="F129" s="167" t="s">
        <v>13057</v>
      </c>
      <c r="G129" s="61" t="s">
        <v>5098</v>
      </c>
      <c r="H129" s="62" t="s">
        <v>12592</v>
      </c>
      <c r="I129" s="61" t="s">
        <v>5098</v>
      </c>
      <c r="J129" s="63" t="str">
        <f t="shared" ref="J129:J156" si="34">CONCATENATE("IC.RT.",C129,E129,H129)</f>
        <v>IC.RT.011003</v>
      </c>
      <c r="K129" s="61" t="s">
        <v>2379</v>
      </c>
      <c r="L129" s="167" t="str">
        <f t="shared" si="15"/>
        <v>SBT - Flow by flow</v>
      </c>
      <c r="M129" s="168" t="str">
        <f t="shared" ref="M129:M156" si="35">CONCATENATE("PI.",J129,".",K129)</f>
        <v>PI.IC.RT.011003.01</v>
      </c>
      <c r="N129" s="168"/>
      <c r="O129" s="168" t="str">
        <f t="shared" ref="O129:O156" si="36">CONCATENATE("PH.",J129,".",K129)</f>
        <v>PH.IC.RT.011003.01</v>
      </c>
      <c r="Q129" s="168" t="str">
        <f t="shared" ref="Q129:Q156" si="37">CONCATENATE("CL.",J129,".",K129)</f>
        <v>CL.IC.RT.011003.01</v>
      </c>
      <c r="R129" s="167" t="s">
        <v>4415</v>
      </c>
      <c r="S129" s="167">
        <v>355</v>
      </c>
    </row>
    <row r="130" spans="1:43" s="167" customFormat="1" ht="15">
      <c r="A130" s="167" t="s">
        <v>4991</v>
      </c>
      <c r="C130" s="61" t="s">
        <v>2379</v>
      </c>
      <c r="D130" s="167" t="s">
        <v>2696</v>
      </c>
      <c r="E130" s="61" t="s">
        <v>3188</v>
      </c>
      <c r="F130" s="167" t="s">
        <v>13057</v>
      </c>
      <c r="G130" s="61" t="s">
        <v>4768</v>
      </c>
      <c r="H130" s="62" t="s">
        <v>12594</v>
      </c>
      <c r="I130" s="61" t="s">
        <v>4768</v>
      </c>
      <c r="J130" s="63" t="str">
        <f t="shared" si="34"/>
        <v>IC.RT.011004</v>
      </c>
      <c r="K130" s="61" t="s">
        <v>2379</v>
      </c>
      <c r="L130" s="167" t="str">
        <f t="shared" si="15"/>
        <v>SIMV</v>
      </c>
      <c r="M130" s="168" t="str">
        <f t="shared" si="35"/>
        <v>PI.IC.RT.011004.01</v>
      </c>
      <c r="N130" s="168"/>
      <c r="O130" s="168" t="str">
        <f t="shared" si="36"/>
        <v>PH.IC.RT.011004.01</v>
      </c>
      <c r="Q130" s="168" t="str">
        <f t="shared" si="37"/>
        <v>CL.IC.RT.011004.01</v>
      </c>
      <c r="R130" s="167" t="s">
        <v>4415</v>
      </c>
      <c r="S130" s="167">
        <v>355</v>
      </c>
    </row>
    <row r="131" spans="1:43" s="167" customFormat="1" ht="15">
      <c r="A131" s="167" t="s">
        <v>4991</v>
      </c>
      <c r="C131" s="61" t="s">
        <v>2311</v>
      </c>
      <c r="D131" s="167" t="s">
        <v>2233</v>
      </c>
      <c r="E131" s="61" t="s">
        <v>3188</v>
      </c>
      <c r="F131" s="167" t="s">
        <v>4945</v>
      </c>
      <c r="G131" s="61" t="s">
        <v>4767</v>
      </c>
      <c r="H131" s="62" t="s">
        <v>6291</v>
      </c>
      <c r="I131" s="61" t="s">
        <v>4767</v>
      </c>
      <c r="J131" s="63" t="str">
        <f>CONCATENATE("IC.RT.",C131,E131,H131)</f>
        <v>IC.RT.011005</v>
      </c>
      <c r="K131" s="61" t="s">
        <v>2311</v>
      </c>
      <c r="L131" s="167" t="str">
        <f>G131</f>
        <v>Pressure Support</v>
      </c>
      <c r="M131" s="168" t="str">
        <f>CONCATENATE("PI.",J131,".",K131)</f>
        <v>PI.IC.RT.011005.01</v>
      </c>
      <c r="N131" s="168"/>
      <c r="O131" s="168" t="str">
        <f>CONCATENATE("PH.",J131,".",K131)</f>
        <v>PH.IC.RT.011005.01</v>
      </c>
      <c r="Q131" s="168" t="str">
        <f>CONCATENATE("CL.",J131,".",K131)</f>
        <v>CL.IC.RT.011005.01</v>
      </c>
      <c r="R131" s="167" t="s">
        <v>2777</v>
      </c>
      <c r="S131" s="167">
        <v>355</v>
      </c>
    </row>
    <row r="132" spans="1:43" s="167" customFormat="1" ht="15">
      <c r="A132" s="167" t="s">
        <v>4991</v>
      </c>
      <c r="C132" s="61" t="s">
        <v>2311</v>
      </c>
      <c r="D132" s="167" t="s">
        <v>2233</v>
      </c>
      <c r="E132" s="61" t="s">
        <v>3188</v>
      </c>
      <c r="F132" s="167" t="s">
        <v>13057</v>
      </c>
      <c r="G132" s="61" t="s">
        <v>12938</v>
      </c>
      <c r="H132" s="62" t="s">
        <v>12742</v>
      </c>
      <c r="I132" s="61" t="s">
        <v>12939</v>
      </c>
      <c r="J132" s="63" t="str">
        <f>CONCATENATE("IC.RT.",C132,E132,H132)</f>
        <v>IC.RT.011006</v>
      </c>
      <c r="K132" s="61" t="s">
        <v>2311</v>
      </c>
      <c r="L132" s="167" t="str">
        <f>G132</f>
        <v>Proportional Assist Ventilation</v>
      </c>
      <c r="M132" s="168" t="str">
        <f>CONCATENATE("PI.",J132,".",K132)</f>
        <v>PI.IC.RT.011006.01</v>
      </c>
      <c r="N132" s="168"/>
      <c r="O132" s="168" t="str">
        <f>CONCATENATE("PH.",J132,".",K132)</f>
        <v>PH.IC.RT.011006.01</v>
      </c>
      <c r="Q132" s="168" t="str">
        <f>CONCATENATE("CL.",J132,".",K132)</f>
        <v>CL.IC.RT.011006.01</v>
      </c>
      <c r="R132" s="167" t="s">
        <v>2777</v>
      </c>
      <c r="S132" s="167">
        <v>355</v>
      </c>
      <c r="X132" s="167" t="s">
        <v>12832</v>
      </c>
      <c r="Y132" s="167">
        <v>1133</v>
      </c>
    </row>
    <row r="133" spans="1:43" s="167" customFormat="1" ht="15">
      <c r="A133" s="167" t="s">
        <v>4991</v>
      </c>
      <c r="C133" s="61" t="s">
        <v>2379</v>
      </c>
      <c r="D133" s="167" t="s">
        <v>2696</v>
      </c>
      <c r="E133" s="61" t="s">
        <v>3188</v>
      </c>
      <c r="F133" s="167" t="s">
        <v>13057</v>
      </c>
      <c r="G133" s="61" t="s">
        <v>14160</v>
      </c>
      <c r="H133" s="62" t="s">
        <v>11638</v>
      </c>
      <c r="I133" s="61"/>
      <c r="J133" s="63" t="str">
        <f t="shared" si="34"/>
        <v>IC.RT.011008</v>
      </c>
      <c r="K133" s="61" t="s">
        <v>2379</v>
      </c>
      <c r="L133" s="167" t="str">
        <f t="shared" si="15"/>
        <v>Wean by Trach-Tube or Trach-Collar</v>
      </c>
      <c r="M133" s="168" t="str">
        <f t="shared" si="35"/>
        <v>PI.IC.RT.011008.01</v>
      </c>
      <c r="N133" s="168"/>
      <c r="O133" s="168" t="str">
        <f t="shared" si="36"/>
        <v>PH.IC.RT.011008.01</v>
      </c>
      <c r="Q133" s="168" t="str">
        <f t="shared" si="37"/>
        <v>CL.IC.RT.011008.01</v>
      </c>
      <c r="R133" s="167" t="s">
        <v>4415</v>
      </c>
      <c r="S133" s="167">
        <v>355</v>
      </c>
      <c r="AP133" s="167" t="s">
        <v>12773</v>
      </c>
      <c r="AQ133" s="167">
        <v>1580</v>
      </c>
    </row>
    <row r="134" spans="1:43" s="167" customFormat="1" ht="15">
      <c r="A134" s="167" t="s">
        <v>4991</v>
      </c>
      <c r="C134" s="61" t="s">
        <v>2379</v>
      </c>
      <c r="D134" s="167" t="s">
        <v>5099</v>
      </c>
      <c r="E134" s="61" t="s">
        <v>5749</v>
      </c>
      <c r="F134" s="167" t="s">
        <v>4784</v>
      </c>
      <c r="G134" s="61" t="s">
        <v>4948</v>
      </c>
      <c r="H134" s="62" t="s">
        <v>2379</v>
      </c>
      <c r="I134" s="61" t="s">
        <v>4948</v>
      </c>
      <c r="J134" s="63" t="str">
        <f t="shared" si="34"/>
        <v>IC.RT.011101</v>
      </c>
      <c r="K134" s="61" t="s">
        <v>2379</v>
      </c>
      <c r="L134" s="167" t="str">
        <f t="shared" si="15"/>
        <v>Yes</v>
      </c>
      <c r="M134" s="168" t="str">
        <f t="shared" si="35"/>
        <v>PI.IC.RT.011101.01</v>
      </c>
      <c r="N134" s="168"/>
      <c r="O134" s="168" t="str">
        <f t="shared" si="36"/>
        <v>PH.IC.RT.011101.01</v>
      </c>
      <c r="Q134" s="168" t="str">
        <f t="shared" si="37"/>
        <v>CL.IC.RT.011101.01</v>
      </c>
      <c r="R134" s="167" t="s">
        <v>4415</v>
      </c>
      <c r="S134" s="167">
        <v>455</v>
      </c>
    </row>
    <row r="135" spans="1:43" s="167" customFormat="1" ht="15">
      <c r="A135" s="167" t="s">
        <v>4991</v>
      </c>
      <c r="C135" s="61" t="s">
        <v>2379</v>
      </c>
      <c r="D135" s="167" t="s">
        <v>2696</v>
      </c>
      <c r="E135" s="61" t="s">
        <v>5749</v>
      </c>
      <c r="F135" s="167" t="s">
        <v>4784</v>
      </c>
      <c r="G135" s="61" t="s">
        <v>4949</v>
      </c>
      <c r="H135" s="62" t="s">
        <v>12182</v>
      </c>
      <c r="I135" s="61" t="s">
        <v>4949</v>
      </c>
      <c r="J135" s="63" t="str">
        <f t="shared" si="34"/>
        <v>IC.RT.011102</v>
      </c>
      <c r="K135" s="61" t="s">
        <v>4847</v>
      </c>
      <c r="L135" s="167" t="str">
        <f t="shared" si="15"/>
        <v>No</v>
      </c>
      <c r="M135" s="168" t="str">
        <f t="shared" si="35"/>
        <v>PI.IC.RT.011102.01</v>
      </c>
      <c r="N135" s="168"/>
      <c r="O135" s="168" t="str">
        <f t="shared" si="36"/>
        <v>PH.IC.RT.011102.01</v>
      </c>
      <c r="Q135" s="168" t="str">
        <f t="shared" si="37"/>
        <v>CL.IC.RT.011102.01</v>
      </c>
      <c r="R135" s="167" t="s">
        <v>4415</v>
      </c>
      <c r="S135" s="167">
        <v>455</v>
      </c>
    </row>
    <row r="136" spans="1:43" s="167" customFormat="1" ht="15">
      <c r="A136" s="167" t="s">
        <v>4991</v>
      </c>
      <c r="C136" s="61" t="s">
        <v>2379</v>
      </c>
      <c r="D136" s="167" t="s">
        <v>4952</v>
      </c>
      <c r="E136" s="61" t="s">
        <v>5008</v>
      </c>
      <c r="F136" s="167" t="s">
        <v>4953</v>
      </c>
      <c r="G136" s="61" t="s">
        <v>4795</v>
      </c>
      <c r="H136" s="62" t="s">
        <v>2379</v>
      </c>
      <c r="I136" s="61" t="s">
        <v>4873</v>
      </c>
      <c r="J136" s="63" t="str">
        <f t="shared" si="34"/>
        <v>IC.RT.011201</v>
      </c>
      <c r="K136" s="61" t="s">
        <v>2379</v>
      </c>
      <c r="L136" s="167" t="str">
        <f t="shared" si="15"/>
        <v>Resp Rate (5min)</v>
      </c>
      <c r="M136" s="168" t="str">
        <f t="shared" si="35"/>
        <v>PI.IC.RT.011201.01</v>
      </c>
      <c r="N136" s="168"/>
      <c r="O136" s="168" t="str">
        <f t="shared" si="36"/>
        <v>PH.IC.RT.011201.01</v>
      </c>
      <c r="Q136" s="168" t="str">
        <f t="shared" si="37"/>
        <v>CL.IC.RT.011201.01</v>
      </c>
      <c r="R136" s="167" t="s">
        <v>4415</v>
      </c>
      <c r="S136" s="167">
        <v>880</v>
      </c>
    </row>
    <row r="137" spans="1:43" s="167" customFormat="1" ht="15">
      <c r="A137" s="167" t="s">
        <v>4991</v>
      </c>
      <c r="C137" s="61" t="s">
        <v>2379</v>
      </c>
      <c r="D137" s="167" t="s">
        <v>2696</v>
      </c>
      <c r="E137" s="61" t="s">
        <v>3064</v>
      </c>
      <c r="F137" s="167" t="s">
        <v>4953</v>
      </c>
      <c r="G137" s="61" t="s">
        <v>4796</v>
      </c>
      <c r="H137" s="62" t="s">
        <v>12182</v>
      </c>
      <c r="I137" s="61" t="s">
        <v>4955</v>
      </c>
      <c r="J137" s="63" t="str">
        <f t="shared" si="34"/>
        <v>IC.RT.011202</v>
      </c>
      <c r="K137" s="61" t="s">
        <v>2379</v>
      </c>
      <c r="L137" s="167" t="str">
        <f t="shared" si="15"/>
        <v>Average Vt (5min)</v>
      </c>
      <c r="M137" s="168" t="str">
        <f t="shared" si="35"/>
        <v>PI.IC.RT.011202.01</v>
      </c>
      <c r="N137" s="168"/>
      <c r="O137" s="168" t="str">
        <f t="shared" si="36"/>
        <v>PH.IC.RT.011202.01</v>
      </c>
      <c r="Q137" s="168" t="str">
        <f t="shared" si="37"/>
        <v>CL.IC.RT.011202.01</v>
      </c>
      <c r="R137" s="167" t="s">
        <v>4415</v>
      </c>
      <c r="S137" s="167">
        <v>880</v>
      </c>
    </row>
    <row r="138" spans="1:43" s="167" customFormat="1" ht="15">
      <c r="A138" s="167" t="s">
        <v>4991</v>
      </c>
      <c r="C138" s="61" t="s">
        <v>2379</v>
      </c>
      <c r="D138" s="167" t="s">
        <v>2696</v>
      </c>
      <c r="E138" s="61" t="s">
        <v>3064</v>
      </c>
      <c r="F138" s="167" t="s">
        <v>4953</v>
      </c>
      <c r="G138" s="61" t="s">
        <v>4956</v>
      </c>
      <c r="H138" s="62" t="s">
        <v>12592</v>
      </c>
      <c r="I138" s="61" t="s">
        <v>4957</v>
      </c>
      <c r="J138" s="63" t="str">
        <f t="shared" si="34"/>
        <v>IC.RT.011203</v>
      </c>
      <c r="K138" s="61" t="s">
        <v>2379</v>
      </c>
      <c r="L138" s="167" t="str">
        <f t="shared" si="15"/>
        <v>RSBI (5min)</v>
      </c>
      <c r="M138" s="168" t="str">
        <f t="shared" si="35"/>
        <v>PI.IC.RT.011203.01</v>
      </c>
      <c r="N138" s="168"/>
      <c r="O138" s="168" t="str">
        <f t="shared" si="36"/>
        <v>PH.IC.RT.011203.01</v>
      </c>
      <c r="Q138" s="168" t="str">
        <f t="shared" si="37"/>
        <v>CL.IC.RT.011203.01</v>
      </c>
      <c r="R138" s="167" t="s">
        <v>4415</v>
      </c>
      <c r="S138" s="167">
        <v>880</v>
      </c>
    </row>
    <row r="139" spans="1:43" s="167" customFormat="1" ht="15">
      <c r="A139" s="167" t="s">
        <v>4991</v>
      </c>
      <c r="C139" s="61" t="s">
        <v>2379</v>
      </c>
      <c r="D139" s="167" t="s">
        <v>2696</v>
      </c>
      <c r="E139" s="61" t="s">
        <v>3064</v>
      </c>
      <c r="F139" s="167" t="s">
        <v>4953</v>
      </c>
      <c r="G139" s="61" t="s">
        <v>4958</v>
      </c>
      <c r="H139" s="62" t="s">
        <v>12594</v>
      </c>
      <c r="I139" s="61" t="s">
        <v>4949</v>
      </c>
      <c r="J139" s="63" t="str">
        <f t="shared" si="34"/>
        <v>IC.RT.011204</v>
      </c>
      <c r="K139" s="61" t="s">
        <v>2379</v>
      </c>
      <c r="L139" s="167" t="str">
        <f t="shared" si="15"/>
        <v>VE L/m (5min)</v>
      </c>
      <c r="M139" s="168" t="str">
        <f t="shared" si="35"/>
        <v>PI.IC.RT.011204.01</v>
      </c>
      <c r="N139" s="168"/>
      <c r="O139" s="168" t="str">
        <f t="shared" si="36"/>
        <v>PH.IC.RT.011204.01</v>
      </c>
      <c r="Q139" s="168" t="str">
        <f t="shared" si="37"/>
        <v>CL.IC.RT.011204.01</v>
      </c>
      <c r="R139" s="167" t="s">
        <v>4415</v>
      </c>
      <c r="S139" s="167">
        <v>880</v>
      </c>
    </row>
    <row r="140" spans="1:43" s="167" customFormat="1" ht="15">
      <c r="A140" s="167" t="s">
        <v>4991</v>
      </c>
      <c r="C140" s="61" t="s">
        <v>13277</v>
      </c>
      <c r="D140" s="167" t="s">
        <v>13245</v>
      </c>
      <c r="E140" s="61" t="s">
        <v>13134</v>
      </c>
      <c r="F140" s="167" t="s">
        <v>4953</v>
      </c>
      <c r="G140" s="61" t="s">
        <v>756</v>
      </c>
      <c r="H140" s="62" t="s">
        <v>13027</v>
      </c>
      <c r="I140" s="61" t="s">
        <v>758</v>
      </c>
      <c r="J140" s="63" t="str">
        <f>CONCATENATE("IC.RT.",C140,E140,H140)</f>
        <v>IC.RT.011205</v>
      </c>
      <c r="K140" s="61" t="s">
        <v>13277</v>
      </c>
      <c r="L140" s="167" t="str">
        <f>G140</f>
        <v>RSBI &lt;105? Yes: begin Trial</v>
      </c>
      <c r="M140" s="168" t="str">
        <f>CONCATENATE("PI.",J140,".",K140)</f>
        <v>PI.IC.RT.011205.01</v>
      </c>
      <c r="N140" s="168"/>
      <c r="O140" s="168" t="str">
        <f>CONCATENATE("PH.",J140,".",K140)</f>
        <v>PH.IC.RT.011205.01</v>
      </c>
      <c r="Q140" s="168" t="str">
        <f>CONCATENATE("CL.",J140,".",K140)</f>
        <v>CL.IC.RT.011205.01</v>
      </c>
      <c r="R140" s="167" t="s">
        <v>13244</v>
      </c>
      <c r="S140" s="167">
        <v>880</v>
      </c>
    </row>
    <row r="141" spans="1:43" s="167" customFormat="1" ht="15">
      <c r="A141" s="167" t="s">
        <v>4991</v>
      </c>
      <c r="C141" s="61" t="s">
        <v>13277</v>
      </c>
      <c r="D141" s="167" t="s">
        <v>13245</v>
      </c>
      <c r="E141" s="61" t="s">
        <v>13134</v>
      </c>
      <c r="F141" s="167" t="s">
        <v>4953</v>
      </c>
      <c r="G141" s="61" t="s">
        <v>757</v>
      </c>
      <c r="H141" s="62" t="s">
        <v>610</v>
      </c>
      <c r="I141" s="61" t="s">
        <v>759</v>
      </c>
      <c r="J141" s="63" t="str">
        <f>CONCATENATE("IC.RT.",C141,E141,H141)</f>
        <v>IC.RT.011206</v>
      </c>
      <c r="K141" s="61" t="s">
        <v>13277</v>
      </c>
      <c r="L141" s="167" t="str">
        <f>G141</f>
        <v>RSBI &lt;105? No: Stop Trial</v>
      </c>
      <c r="M141" s="168" t="str">
        <f>CONCATENATE("PI.",J141,".",K141)</f>
        <v>PI.IC.RT.011206.01</v>
      </c>
      <c r="N141" s="168"/>
      <c r="O141" s="168" t="str">
        <f>CONCATENATE("PH.",J141,".",K141)</f>
        <v>PH.IC.RT.011206.01</v>
      </c>
      <c r="Q141" s="168" t="str">
        <f>CONCATENATE("CL.",J141,".",K141)</f>
        <v>CL.IC.RT.011206.01</v>
      </c>
      <c r="AD141" s="167" t="s">
        <v>614</v>
      </c>
      <c r="AE141" s="167">
        <v>917</v>
      </c>
    </row>
    <row r="142" spans="1:43" s="167" customFormat="1" ht="15">
      <c r="A142" s="167" t="s">
        <v>4991</v>
      </c>
      <c r="C142" s="61" t="s">
        <v>13277</v>
      </c>
      <c r="D142" s="167" t="s">
        <v>13245</v>
      </c>
      <c r="E142" s="61" t="s">
        <v>13134</v>
      </c>
      <c r="F142" s="167" t="s">
        <v>4953</v>
      </c>
      <c r="G142" s="61" t="s">
        <v>760</v>
      </c>
      <c r="H142" s="62" t="s">
        <v>766</v>
      </c>
      <c r="I142" s="61" t="s">
        <v>763</v>
      </c>
      <c r="J142" s="63" t="str">
        <f>CONCATENATE("IC.RT.",C142,E142,H142)</f>
        <v>IC.RT.011207</v>
      </c>
      <c r="K142" s="61" t="s">
        <v>13277</v>
      </c>
      <c r="L142" s="167" t="str">
        <f>G142</f>
        <v>Change PSM=5cmH2O, Done</v>
      </c>
      <c r="M142" s="168" t="str">
        <f>CONCATENATE("PI.",J142,".",K142)</f>
        <v>PI.IC.RT.011207.01</v>
      </c>
      <c r="N142" s="168"/>
      <c r="O142" s="168" t="str">
        <f>CONCATENATE("PH.",J142,".",K142)</f>
        <v>PH.IC.RT.011207.01</v>
      </c>
      <c r="Q142" s="168" t="str">
        <f>CONCATENATE("CL.",J142,".",K142)</f>
        <v>CL.IC.RT.011207.01</v>
      </c>
      <c r="AD142" s="167" t="s">
        <v>614</v>
      </c>
      <c r="AE142" s="167">
        <v>919</v>
      </c>
    </row>
    <row r="143" spans="1:43" s="167" customFormat="1" ht="15">
      <c r="A143" s="167" t="s">
        <v>4991</v>
      </c>
      <c r="C143" s="61" t="s">
        <v>13277</v>
      </c>
      <c r="D143" s="167" t="s">
        <v>13245</v>
      </c>
      <c r="E143" s="61" t="s">
        <v>13134</v>
      </c>
      <c r="F143" s="167" t="s">
        <v>4953</v>
      </c>
      <c r="G143" s="61" t="s">
        <v>761</v>
      </c>
      <c r="H143" s="62" t="s">
        <v>767</v>
      </c>
      <c r="I143" s="61" t="s">
        <v>764</v>
      </c>
      <c r="J143" s="63" t="str">
        <f>CONCATENATE("IC.RT.",C143,E143,H143)</f>
        <v>IC.RT.011208</v>
      </c>
      <c r="K143" s="61" t="s">
        <v>13277</v>
      </c>
      <c r="L143" s="167" t="str">
        <f>G143</f>
        <v>Change PSM=5cmH2O, Not Done</v>
      </c>
      <c r="M143" s="168" t="str">
        <f>CONCATENATE("PI.",J143,".",K143)</f>
        <v>PI.IC.RT.011208.01</v>
      </c>
      <c r="N143" s="168"/>
      <c r="O143" s="168" t="str">
        <f>CONCATENATE("PH.",J143,".",K143)</f>
        <v>PH.IC.RT.011208.01</v>
      </c>
      <c r="Q143" s="168" t="str">
        <f>CONCATENATE("CL.",J143,".",K143)</f>
        <v>CL.IC.RT.011208.01</v>
      </c>
      <c r="AD143" s="167" t="s">
        <v>614</v>
      </c>
      <c r="AE143" s="167">
        <v>919</v>
      </c>
    </row>
    <row r="144" spans="1:43" s="167" customFormat="1" ht="15">
      <c r="A144" s="167" t="s">
        <v>4991</v>
      </c>
      <c r="C144" s="61" t="s">
        <v>4847</v>
      </c>
      <c r="D144" s="167" t="s">
        <v>2696</v>
      </c>
      <c r="E144" s="61" t="s">
        <v>3064</v>
      </c>
      <c r="F144" s="167" t="s">
        <v>4953</v>
      </c>
      <c r="G144" s="61" t="s">
        <v>762</v>
      </c>
      <c r="H144" s="62" t="s">
        <v>768</v>
      </c>
      <c r="I144" s="61" t="s">
        <v>765</v>
      </c>
      <c r="J144" s="63" t="str">
        <f t="shared" si="34"/>
        <v>IC.RT.011209</v>
      </c>
      <c r="K144" s="61" t="s">
        <v>2379</v>
      </c>
      <c r="L144" s="167" t="str">
        <f t="shared" si="15"/>
        <v>Change PSM=5cmH2O, Other: specify</v>
      </c>
      <c r="M144" s="168" t="str">
        <f t="shared" si="35"/>
        <v>PI.IC.RT.011209.01</v>
      </c>
      <c r="N144" s="168"/>
      <c r="O144" s="168" t="str">
        <f t="shared" si="36"/>
        <v>PH.IC.RT.011209.01</v>
      </c>
      <c r="Q144" s="168" t="str">
        <f t="shared" si="37"/>
        <v>CL.IC.RT.011209.01</v>
      </c>
      <c r="AD144" s="167" t="s">
        <v>614</v>
      </c>
      <c r="AE144" s="167">
        <v>919</v>
      </c>
    </row>
    <row r="145" spans="1:31" s="167" customFormat="1" ht="15">
      <c r="A145" s="167" t="s">
        <v>4991</v>
      </c>
      <c r="C145" s="61" t="s">
        <v>13277</v>
      </c>
      <c r="D145" s="167" t="s">
        <v>13245</v>
      </c>
      <c r="E145" s="61" t="s">
        <v>13134</v>
      </c>
      <c r="F145" s="167" t="s">
        <v>4953</v>
      </c>
      <c r="G145" s="61" t="s">
        <v>769</v>
      </c>
      <c r="H145" s="62" t="s">
        <v>772</v>
      </c>
      <c r="I145" s="61" t="s">
        <v>763</v>
      </c>
      <c r="J145" s="63" t="str">
        <f>CONCATENATE("IC.RT.",C145,E145,H145)</f>
        <v>IC.RT.011210</v>
      </c>
      <c r="K145" s="61" t="s">
        <v>13277</v>
      </c>
      <c r="L145" s="167" t="str">
        <f>G145</f>
        <v>PEEP = 5cmH2O, Done</v>
      </c>
      <c r="M145" s="168" t="str">
        <f>CONCATENATE("PI.",J145,".",K145)</f>
        <v>PI.IC.RT.011210.01</v>
      </c>
      <c r="N145" s="168"/>
      <c r="O145" s="168" t="str">
        <f>CONCATENATE("PH.",J145,".",K145)</f>
        <v>PH.IC.RT.011210.01</v>
      </c>
      <c r="Q145" s="168" t="str">
        <f>CONCATENATE("CL.",J145,".",K145)</f>
        <v>CL.IC.RT.011210.01</v>
      </c>
      <c r="AD145" s="167" t="s">
        <v>614</v>
      </c>
      <c r="AE145" s="167">
        <v>920</v>
      </c>
    </row>
    <row r="146" spans="1:31" s="167" customFormat="1" ht="15">
      <c r="A146" s="167" t="s">
        <v>4991</v>
      </c>
      <c r="C146" s="61" t="s">
        <v>13277</v>
      </c>
      <c r="D146" s="167" t="s">
        <v>13245</v>
      </c>
      <c r="E146" s="61" t="s">
        <v>13134</v>
      </c>
      <c r="F146" s="167" t="s">
        <v>4953</v>
      </c>
      <c r="G146" s="61" t="s">
        <v>770</v>
      </c>
      <c r="H146" s="62" t="s">
        <v>773</v>
      </c>
      <c r="I146" s="61" t="s">
        <v>764</v>
      </c>
      <c r="J146" s="63" t="str">
        <f>CONCATENATE("IC.RT.",C146,E146,H146)</f>
        <v>IC.RT.011211</v>
      </c>
      <c r="K146" s="61" t="s">
        <v>13277</v>
      </c>
      <c r="L146" s="167" t="str">
        <f>G146</f>
        <v>PEEP = 5cmH2O, Not Done</v>
      </c>
      <c r="M146" s="168" t="str">
        <f>CONCATENATE("PI.",J146,".",K146)</f>
        <v>PI.IC.RT.011211.01</v>
      </c>
      <c r="N146" s="168"/>
      <c r="O146" s="168" t="str">
        <f>CONCATENATE("PH.",J146,".",K146)</f>
        <v>PH.IC.RT.011211.01</v>
      </c>
      <c r="Q146" s="168" t="str">
        <f>CONCATENATE("CL.",J146,".",K146)</f>
        <v>CL.IC.RT.011211.01</v>
      </c>
      <c r="AD146" s="167" t="s">
        <v>614</v>
      </c>
      <c r="AE146" s="167">
        <v>920</v>
      </c>
    </row>
    <row r="147" spans="1:31" s="167" customFormat="1" ht="15">
      <c r="A147" s="167" t="s">
        <v>4991</v>
      </c>
      <c r="C147" s="61" t="s">
        <v>13277</v>
      </c>
      <c r="D147" s="167" t="s">
        <v>13245</v>
      </c>
      <c r="E147" s="61" t="s">
        <v>13134</v>
      </c>
      <c r="F147" s="167" t="s">
        <v>4953</v>
      </c>
      <c r="G147" s="61" t="s">
        <v>771</v>
      </c>
      <c r="H147" s="62" t="s">
        <v>774</v>
      </c>
      <c r="I147" s="61" t="s">
        <v>765</v>
      </c>
      <c r="J147" s="63" t="str">
        <f>CONCATENATE("IC.RT.",C147,E147,H147)</f>
        <v>IC.RT.011212</v>
      </c>
      <c r="K147" s="61" t="s">
        <v>13277</v>
      </c>
      <c r="L147" s="167" t="str">
        <f>G147</f>
        <v>PEEP = 5cmH2O, Other: specify</v>
      </c>
      <c r="M147" s="168" t="str">
        <f>CONCATENATE("PI.",J147,".",K147)</f>
        <v>PI.IC.RT.011212.01</v>
      </c>
      <c r="N147" s="168"/>
      <c r="O147" s="168" t="str">
        <f>CONCATENATE("PH.",J147,".",K147)</f>
        <v>PH.IC.RT.011212.01</v>
      </c>
      <c r="Q147" s="168" t="str">
        <f>CONCATENATE("CL.",J147,".",K147)</f>
        <v>CL.IC.RT.011212.01</v>
      </c>
      <c r="AD147" s="167" t="s">
        <v>614</v>
      </c>
      <c r="AE147" s="167">
        <v>920</v>
      </c>
    </row>
    <row r="148" spans="1:31" s="167" customFormat="1" ht="15">
      <c r="A148" s="167" t="s">
        <v>4991</v>
      </c>
      <c r="C148" s="61" t="s">
        <v>13277</v>
      </c>
      <c r="D148" s="167" t="s">
        <v>13245</v>
      </c>
      <c r="E148" s="61" t="s">
        <v>13134</v>
      </c>
      <c r="F148" s="167" t="s">
        <v>4953</v>
      </c>
      <c r="G148" s="61" t="s">
        <v>776</v>
      </c>
      <c r="H148" s="62" t="s">
        <v>779</v>
      </c>
      <c r="I148" s="61" t="s">
        <v>763</v>
      </c>
      <c r="J148" s="63" t="str">
        <f t="shared" si="34"/>
        <v>IC.RT.011213</v>
      </c>
      <c r="K148" s="61" t="s">
        <v>13277</v>
      </c>
      <c r="L148" s="167" t="str">
        <f t="shared" si="15"/>
        <v>Perform SBT for 5 min, Done</v>
      </c>
      <c r="M148" s="168" t="str">
        <f t="shared" si="35"/>
        <v>PI.IC.RT.011213.01</v>
      </c>
      <c r="N148" s="168"/>
      <c r="O148" s="168" t="str">
        <f t="shared" si="36"/>
        <v>PH.IC.RT.011213.01</v>
      </c>
      <c r="Q148" s="168" t="str">
        <f t="shared" si="37"/>
        <v>CL.IC.RT.011213.01</v>
      </c>
      <c r="AD148" s="167" t="s">
        <v>614</v>
      </c>
      <c r="AE148" s="167">
        <v>921</v>
      </c>
    </row>
    <row r="149" spans="1:31" s="167" customFormat="1" ht="15">
      <c r="A149" s="167" t="s">
        <v>4991</v>
      </c>
      <c r="C149" s="61" t="s">
        <v>13277</v>
      </c>
      <c r="D149" s="167" t="s">
        <v>13245</v>
      </c>
      <c r="E149" s="61" t="s">
        <v>13134</v>
      </c>
      <c r="F149" s="167" t="s">
        <v>4953</v>
      </c>
      <c r="G149" s="61" t="s">
        <v>777</v>
      </c>
      <c r="H149" s="62" t="s">
        <v>705</v>
      </c>
      <c r="I149" s="61" t="s">
        <v>764</v>
      </c>
      <c r="J149" s="63" t="str">
        <f t="shared" si="34"/>
        <v>IC.RT.011214</v>
      </c>
      <c r="K149" s="61" t="s">
        <v>13277</v>
      </c>
      <c r="L149" s="167" t="str">
        <f t="shared" si="15"/>
        <v>Perform SBT for 5 min, Not Done</v>
      </c>
      <c r="M149" s="168" t="str">
        <f t="shared" si="35"/>
        <v>PI.IC.RT.011214.01</v>
      </c>
      <c r="N149" s="168"/>
      <c r="O149" s="168" t="str">
        <f t="shared" si="36"/>
        <v>PH.IC.RT.011214.01</v>
      </c>
      <c r="Q149" s="168" t="str">
        <f t="shared" si="37"/>
        <v>CL.IC.RT.011214.01</v>
      </c>
      <c r="AD149" s="167" t="s">
        <v>614</v>
      </c>
      <c r="AE149" s="167">
        <v>921</v>
      </c>
    </row>
    <row r="150" spans="1:31" s="167" customFormat="1" ht="15">
      <c r="A150" s="167" t="s">
        <v>4991</v>
      </c>
      <c r="C150" s="61" t="s">
        <v>13277</v>
      </c>
      <c r="D150" s="167" t="s">
        <v>13245</v>
      </c>
      <c r="E150" s="61" t="s">
        <v>13134</v>
      </c>
      <c r="F150" s="167" t="s">
        <v>4953</v>
      </c>
      <c r="G150" s="61" t="s">
        <v>778</v>
      </c>
      <c r="H150" s="62" t="s">
        <v>706</v>
      </c>
      <c r="I150" s="61" t="s">
        <v>765</v>
      </c>
      <c r="J150" s="63" t="str">
        <f t="shared" si="34"/>
        <v>IC.RT.011215</v>
      </c>
      <c r="K150" s="61" t="s">
        <v>13277</v>
      </c>
      <c r="L150" s="167" t="str">
        <f t="shared" si="15"/>
        <v>Perform SBT for 5 min, Other: specify</v>
      </c>
      <c r="M150" s="168" t="str">
        <f t="shared" si="35"/>
        <v>PI.IC.RT.011215.01</v>
      </c>
      <c r="N150" s="168"/>
      <c r="O150" s="168" t="str">
        <f t="shared" si="36"/>
        <v>PH.IC.RT.011215.01</v>
      </c>
      <c r="Q150" s="168" t="str">
        <f t="shared" si="37"/>
        <v>CL.IC.RT.011215.01</v>
      </c>
      <c r="AD150" s="167" t="s">
        <v>614</v>
      </c>
      <c r="AE150" s="167">
        <v>921</v>
      </c>
    </row>
    <row r="151" spans="1:31" s="167" customFormat="1" ht="15">
      <c r="A151" s="167" t="s">
        <v>4991</v>
      </c>
      <c r="C151" s="61" t="s">
        <v>13277</v>
      </c>
      <c r="D151" s="167" t="s">
        <v>13245</v>
      </c>
      <c r="E151" s="61" t="s">
        <v>13134</v>
      </c>
      <c r="F151" s="167" t="s">
        <v>4953</v>
      </c>
      <c r="G151" s="61" t="s">
        <v>707</v>
      </c>
      <c r="H151" s="62" t="s">
        <v>708</v>
      </c>
      <c r="I151" s="61"/>
      <c r="J151" s="63" t="str">
        <f t="shared" si="34"/>
        <v>IC.RT.011216</v>
      </c>
      <c r="K151" s="61" t="s">
        <v>13277</v>
      </c>
      <c r="L151" s="167" t="str">
        <f t="shared" si="15"/>
        <v>RSBI (5 min) Number (Calc RR/Average Vt)</v>
      </c>
      <c r="M151" s="168" t="str">
        <f t="shared" si="35"/>
        <v>PI.IC.RT.011216.01</v>
      </c>
      <c r="N151" s="168"/>
      <c r="O151" s="168" t="str">
        <f t="shared" si="36"/>
        <v>PH.IC.RT.011216.01</v>
      </c>
      <c r="Q151" s="168" t="str">
        <f t="shared" si="37"/>
        <v>CL.IC.RT.011216.01</v>
      </c>
      <c r="AD151" s="167" t="s">
        <v>614</v>
      </c>
      <c r="AE151" s="167">
        <v>928</v>
      </c>
    </row>
    <row r="152" spans="1:31" s="167" customFormat="1" ht="15">
      <c r="A152" s="167" t="s">
        <v>4991</v>
      </c>
      <c r="C152" s="61" t="s">
        <v>13277</v>
      </c>
      <c r="D152" s="167" t="s">
        <v>13245</v>
      </c>
      <c r="E152" s="61" t="s">
        <v>13134</v>
      </c>
      <c r="F152" s="167" t="s">
        <v>4953</v>
      </c>
      <c r="G152" s="61" t="s">
        <v>709</v>
      </c>
      <c r="H152" s="62" t="s">
        <v>710</v>
      </c>
      <c r="I152" s="61"/>
      <c r="J152" s="63" t="str">
        <f>CONCATENATE("IC.RT.",C152,E152,H152)</f>
        <v>IC.RT.011217</v>
      </c>
      <c r="K152" s="61" t="s">
        <v>13277</v>
      </c>
      <c r="L152" s="167" t="str">
        <f>G152</f>
        <v>VE L/m (5min) Number (Minute Volume)</v>
      </c>
      <c r="M152" s="168" t="str">
        <f>CONCATENATE("PI.",J152,".",K152)</f>
        <v>PI.IC.RT.011217.01</v>
      </c>
      <c r="N152" s="168"/>
      <c r="O152" s="168" t="str">
        <f>CONCATENATE("PH.",J152,".",K152)</f>
        <v>PH.IC.RT.011217.01</v>
      </c>
      <c r="Q152" s="168" t="str">
        <f>CONCATENATE("CL.",J152,".",K152)</f>
        <v>CL.IC.RT.011217.01</v>
      </c>
      <c r="AD152" s="167" t="s">
        <v>614</v>
      </c>
      <c r="AE152" s="167">
        <v>929</v>
      </c>
    </row>
    <row r="153" spans="1:31" s="167" customFormat="1" ht="15">
      <c r="A153" s="167" t="s">
        <v>4991</v>
      </c>
      <c r="C153" s="61" t="s">
        <v>4847</v>
      </c>
      <c r="D153" s="167" t="s">
        <v>5108</v>
      </c>
      <c r="E153" s="61" t="s">
        <v>5401</v>
      </c>
      <c r="F153" s="167" t="s">
        <v>4863</v>
      </c>
      <c r="G153" s="61" t="s">
        <v>4872</v>
      </c>
      <c r="H153" s="62" t="s">
        <v>4847</v>
      </c>
      <c r="I153" s="61" t="s">
        <v>4873</v>
      </c>
      <c r="J153" s="63" t="str">
        <f t="shared" si="34"/>
        <v>IC.RT.011301</v>
      </c>
      <c r="K153" s="61" t="s">
        <v>4847</v>
      </c>
      <c r="L153" s="167" t="str">
        <f t="shared" si="15"/>
        <v>Resp Rate (30min)</v>
      </c>
      <c r="M153" s="168" t="str">
        <f t="shared" si="35"/>
        <v>PI.IC.RT.011301.01</v>
      </c>
      <c r="N153" s="168"/>
      <c r="O153" s="168" t="str">
        <f t="shared" si="36"/>
        <v>PH.IC.RT.011301.01</v>
      </c>
      <c r="Q153" s="168" t="str">
        <f t="shared" si="37"/>
        <v>CL.IC.RT.011301.01</v>
      </c>
      <c r="R153" s="167" t="s">
        <v>4415</v>
      </c>
      <c r="S153" s="167">
        <v>880</v>
      </c>
    </row>
    <row r="154" spans="1:31" s="167" customFormat="1" ht="15">
      <c r="A154" s="167" t="s">
        <v>4991</v>
      </c>
      <c r="C154" s="61" t="s">
        <v>4847</v>
      </c>
      <c r="D154" s="167" t="s">
        <v>2696</v>
      </c>
      <c r="E154" s="61" t="s">
        <v>5560</v>
      </c>
      <c r="F154" s="167" t="s">
        <v>4863</v>
      </c>
      <c r="G154" s="61" t="s">
        <v>4874</v>
      </c>
      <c r="H154" s="62" t="s">
        <v>12182</v>
      </c>
      <c r="I154" s="61" t="s">
        <v>4955</v>
      </c>
      <c r="J154" s="63" t="str">
        <f t="shared" si="34"/>
        <v>IC.RT.011302</v>
      </c>
      <c r="K154" s="61" t="s">
        <v>2379</v>
      </c>
      <c r="L154" s="167" t="str">
        <f t="shared" si="15"/>
        <v>Average Vt (30min)</v>
      </c>
      <c r="M154" s="168" t="str">
        <f t="shared" si="35"/>
        <v>PI.IC.RT.011302.01</v>
      </c>
      <c r="N154" s="168"/>
      <c r="O154" s="168" t="str">
        <f t="shared" si="36"/>
        <v>PH.IC.RT.011302.01</v>
      </c>
      <c r="Q154" s="168" t="str">
        <f t="shared" si="37"/>
        <v>CL.IC.RT.011302.01</v>
      </c>
      <c r="R154" s="167" t="s">
        <v>4415</v>
      </c>
      <c r="S154" s="167">
        <v>880</v>
      </c>
    </row>
    <row r="155" spans="1:31" s="167" customFormat="1" ht="15">
      <c r="A155" s="167" t="s">
        <v>4991</v>
      </c>
      <c r="C155" s="61" t="s">
        <v>2379</v>
      </c>
      <c r="D155" s="167" t="s">
        <v>2696</v>
      </c>
      <c r="E155" s="61" t="s">
        <v>5560</v>
      </c>
      <c r="F155" s="167" t="s">
        <v>4863</v>
      </c>
      <c r="G155" s="61" t="s">
        <v>4713</v>
      </c>
      <c r="H155" s="62" t="s">
        <v>12592</v>
      </c>
      <c r="I155" s="61" t="s">
        <v>4957</v>
      </c>
      <c r="J155" s="63" t="str">
        <f t="shared" si="34"/>
        <v>IC.RT.011303</v>
      </c>
      <c r="K155" s="61" t="s">
        <v>2379</v>
      </c>
      <c r="L155" s="167" t="str">
        <f t="shared" si="15"/>
        <v>RSBI (30min)</v>
      </c>
      <c r="M155" s="168" t="str">
        <f t="shared" si="35"/>
        <v>PI.IC.RT.011303.01</v>
      </c>
      <c r="N155" s="168"/>
      <c r="O155" s="168" t="str">
        <f t="shared" si="36"/>
        <v>PH.IC.RT.011303.01</v>
      </c>
      <c r="Q155" s="168" t="str">
        <f t="shared" si="37"/>
        <v>CL.IC.RT.011303.01</v>
      </c>
      <c r="R155" s="167" t="s">
        <v>4415</v>
      </c>
      <c r="S155" s="167">
        <v>880</v>
      </c>
    </row>
    <row r="156" spans="1:31" s="167" customFormat="1" ht="15">
      <c r="A156" s="167" t="s">
        <v>4991</v>
      </c>
      <c r="C156" s="61" t="s">
        <v>2379</v>
      </c>
      <c r="D156" s="167" t="s">
        <v>2696</v>
      </c>
      <c r="E156" s="61" t="s">
        <v>5560</v>
      </c>
      <c r="F156" s="167" t="s">
        <v>4863</v>
      </c>
      <c r="G156" s="61" t="s">
        <v>4714</v>
      </c>
      <c r="H156" s="62" t="s">
        <v>12594</v>
      </c>
      <c r="I156" s="61" t="s">
        <v>4949</v>
      </c>
      <c r="J156" s="63" t="str">
        <f t="shared" si="34"/>
        <v>IC.RT.011304</v>
      </c>
      <c r="K156" s="61" t="s">
        <v>2379</v>
      </c>
      <c r="L156" s="167" t="str">
        <f t="shared" si="15"/>
        <v>VE L/m (30min)</v>
      </c>
      <c r="M156" s="168" t="str">
        <f t="shared" si="35"/>
        <v>PI.IC.RT.011304.01</v>
      </c>
      <c r="N156" s="168"/>
      <c r="O156" s="168" t="str">
        <f t="shared" si="36"/>
        <v>PH.IC.RT.011304.01</v>
      </c>
      <c r="Q156" s="168" t="str">
        <f t="shared" si="37"/>
        <v>CL.IC.RT.011304.01</v>
      </c>
      <c r="R156" s="167" t="s">
        <v>4415</v>
      </c>
      <c r="S156" s="167">
        <v>880</v>
      </c>
    </row>
    <row r="157" spans="1:31" s="167" customFormat="1" ht="15">
      <c r="A157" s="167" t="s">
        <v>4991</v>
      </c>
      <c r="C157" s="61" t="s">
        <v>13277</v>
      </c>
      <c r="D157" s="167" t="s">
        <v>13245</v>
      </c>
      <c r="E157" s="61" t="s">
        <v>13044</v>
      </c>
      <c r="F157" s="167" t="s">
        <v>4863</v>
      </c>
      <c r="G157" s="61" t="s">
        <v>608</v>
      </c>
      <c r="H157" s="62" t="s">
        <v>13027</v>
      </c>
      <c r="I157" s="61" t="s">
        <v>4877</v>
      </c>
      <c r="J157" s="63" t="str">
        <f t="shared" ref="J157:J166" si="38">CONCATENATE("IC.RT.",C157,E157,H157)</f>
        <v>IC.RT.011305</v>
      </c>
      <c r="K157" s="61" t="s">
        <v>13277</v>
      </c>
      <c r="L157" s="167" t="str">
        <f t="shared" ref="L157:L166" si="39">G157</f>
        <v>Extubation? Yes</v>
      </c>
      <c r="M157" s="168" t="str">
        <f t="shared" ref="M157:M166" si="40">CONCATENATE("PI.",J157,".",K157)</f>
        <v>PI.IC.RT.011305.01</v>
      </c>
      <c r="N157" s="168"/>
      <c r="O157" s="168" t="str">
        <f t="shared" ref="O157:O166" si="41">CONCATENATE("PH.",J157,".",K157)</f>
        <v>PH.IC.RT.011305.01</v>
      </c>
      <c r="Q157" s="168" t="str">
        <f t="shared" ref="Q157:Q166" si="42">CONCATENATE("CL.",J157,".",K157)</f>
        <v>CL.IC.RT.011305.01</v>
      </c>
      <c r="R157" s="167" t="s">
        <v>13244</v>
      </c>
      <c r="S157" s="167">
        <v>880</v>
      </c>
    </row>
    <row r="158" spans="1:31" s="167" customFormat="1" ht="15">
      <c r="A158" s="167" t="s">
        <v>4991</v>
      </c>
      <c r="C158" s="61" t="s">
        <v>13277</v>
      </c>
      <c r="D158" s="167" t="s">
        <v>13245</v>
      </c>
      <c r="E158" s="61" t="s">
        <v>13044</v>
      </c>
      <c r="F158" s="167" t="s">
        <v>4863</v>
      </c>
      <c r="G158" s="61" t="s">
        <v>609</v>
      </c>
      <c r="H158" s="62" t="s">
        <v>610</v>
      </c>
      <c r="I158" s="61" t="s">
        <v>4877</v>
      </c>
      <c r="J158" s="63" t="str">
        <f>CONCATENATE("IC.RT.",C158,E158,H158)</f>
        <v>IC.RT.011306</v>
      </c>
      <c r="K158" s="61" t="s">
        <v>13277</v>
      </c>
      <c r="L158" s="167" t="str">
        <f>G158</f>
        <v>Extubation? No</v>
      </c>
      <c r="M158" s="168" t="str">
        <f>CONCATENATE("PI.",J158,".",K158)</f>
        <v>PI.IC.RT.011306.01</v>
      </c>
      <c r="N158" s="168"/>
      <c r="O158" s="168" t="str">
        <f>CONCATENATE("PH.",J158,".",K158)</f>
        <v>PH.IC.RT.011306.01</v>
      </c>
      <c r="Q158" s="168" t="str">
        <f>CONCATENATE("CL.",J158,".",K158)</f>
        <v>CL.IC.RT.011306.01</v>
      </c>
      <c r="AD158" s="167" t="s">
        <v>614</v>
      </c>
      <c r="AE158" s="167">
        <v>917</v>
      </c>
    </row>
    <row r="159" spans="1:31" s="167" customFormat="1" ht="15">
      <c r="A159" s="167" t="s">
        <v>4991</v>
      </c>
      <c r="C159" s="61" t="s">
        <v>13277</v>
      </c>
      <c r="D159" s="167" t="s">
        <v>746</v>
      </c>
      <c r="E159" s="61" t="s">
        <v>821</v>
      </c>
      <c r="F159" s="167" t="s">
        <v>605</v>
      </c>
      <c r="G159" s="61" t="s">
        <v>606</v>
      </c>
      <c r="H159" s="62" t="s">
        <v>611</v>
      </c>
      <c r="I159" s="61" t="s">
        <v>613</v>
      </c>
      <c r="J159" s="63" t="str">
        <f t="shared" si="38"/>
        <v>IC.RT.011401</v>
      </c>
      <c r="K159" s="61" t="s">
        <v>13277</v>
      </c>
      <c r="L159" s="167" t="str">
        <f t="shared" si="39"/>
        <v>PEEP = or &lt; 8cmH2O? Yes</v>
      </c>
      <c r="M159" s="168" t="str">
        <f t="shared" si="40"/>
        <v>PI.IC.RT.011401.01</v>
      </c>
      <c r="N159" s="168"/>
      <c r="O159" s="168" t="str">
        <f t="shared" si="41"/>
        <v>PH.IC.RT.011401.01</v>
      </c>
      <c r="Q159" s="168" t="str">
        <f t="shared" si="42"/>
        <v>CL.IC.RT.011401.01</v>
      </c>
      <c r="AD159" s="167" t="s">
        <v>614</v>
      </c>
      <c r="AE159" s="167">
        <v>917</v>
      </c>
    </row>
    <row r="160" spans="1:31" s="167" customFormat="1" ht="15">
      <c r="A160" s="167" t="s">
        <v>4991</v>
      </c>
      <c r="C160" s="61" t="s">
        <v>13277</v>
      </c>
      <c r="E160" s="61" t="s">
        <v>821</v>
      </c>
      <c r="F160" s="167" t="s">
        <v>605</v>
      </c>
      <c r="G160" s="61" t="s">
        <v>607</v>
      </c>
      <c r="H160" s="62" t="s">
        <v>612</v>
      </c>
      <c r="I160" s="61" t="s">
        <v>613</v>
      </c>
      <c r="J160" s="63" t="str">
        <f>CONCATENATE("IC.RT.",C160,E160,H160)</f>
        <v>IC.RT.011402</v>
      </c>
      <c r="K160" s="61" t="s">
        <v>13277</v>
      </c>
      <c r="L160" s="167" t="str">
        <f>G160</f>
        <v>PEEP = or &lt; 8cmH2O? No</v>
      </c>
      <c r="M160" s="168" t="str">
        <f>CONCATENATE("PI.",J160,".",K160)</f>
        <v>PI.IC.RT.011402.01</v>
      </c>
      <c r="N160" s="168"/>
      <c r="O160" s="168" t="str">
        <f>CONCATENATE("PH.",J160,".",K160)</f>
        <v>PH.IC.RT.011402.01</v>
      </c>
      <c r="Q160" s="168" t="str">
        <f>CONCATENATE("CL.",J160,".",K160)</f>
        <v>CL.IC.RT.011402.01</v>
      </c>
      <c r="AD160" s="167" t="s">
        <v>615</v>
      </c>
      <c r="AE160" s="167">
        <v>917</v>
      </c>
    </row>
    <row r="161" spans="1:45" s="167" customFormat="1" ht="15">
      <c r="A161" s="167" t="s">
        <v>4991</v>
      </c>
      <c r="C161" s="61" t="s">
        <v>13277</v>
      </c>
      <c r="D161" s="167" t="s">
        <v>657</v>
      </c>
      <c r="E161" s="61" t="s">
        <v>728</v>
      </c>
      <c r="F161" s="167" t="s">
        <v>658</v>
      </c>
      <c r="G161" s="61" t="s">
        <v>659</v>
      </c>
      <c r="H161" s="62" t="s">
        <v>611</v>
      </c>
      <c r="I161" s="61" t="s">
        <v>661</v>
      </c>
      <c r="J161" s="63" t="str">
        <f t="shared" si="38"/>
        <v>IC.RT.011501</v>
      </c>
      <c r="K161" s="61" t="s">
        <v>13277</v>
      </c>
      <c r="L161" s="167" t="str">
        <f t="shared" si="39"/>
        <v>Leak compensation enabled</v>
      </c>
      <c r="M161" s="168" t="str">
        <f t="shared" si="40"/>
        <v>PI.IC.RT.011501.01</v>
      </c>
      <c r="N161" s="168"/>
      <c r="O161" s="168" t="str">
        <f t="shared" si="41"/>
        <v>PH.IC.RT.011501.01</v>
      </c>
      <c r="Q161" s="168" t="str">
        <f t="shared" si="42"/>
        <v>CL.IC.RT.011501.01</v>
      </c>
      <c r="AD161" s="167" t="s">
        <v>615</v>
      </c>
      <c r="AE161" s="167">
        <v>1231</v>
      </c>
    </row>
    <row r="162" spans="1:45" s="167" customFormat="1" ht="15">
      <c r="A162" s="167" t="s">
        <v>4991</v>
      </c>
      <c r="C162" s="61" t="s">
        <v>4847</v>
      </c>
      <c r="E162" s="61" t="s">
        <v>65</v>
      </c>
      <c r="F162" s="167" t="s">
        <v>657</v>
      </c>
      <c r="G162" s="61" t="s">
        <v>660</v>
      </c>
      <c r="H162" s="62" t="s">
        <v>115</v>
      </c>
      <c r="I162" s="61" t="s">
        <v>662</v>
      </c>
      <c r="J162" s="63" t="str">
        <f t="shared" si="38"/>
        <v>IC.RT.011502</v>
      </c>
      <c r="K162" s="61" t="s">
        <v>87</v>
      </c>
      <c r="L162" s="167" t="str">
        <f t="shared" si="39"/>
        <v>Leak compensation disabled</v>
      </c>
      <c r="M162" s="168" t="str">
        <f t="shared" si="40"/>
        <v>PI.IC.RT.011502.01</v>
      </c>
      <c r="N162" s="168"/>
      <c r="O162" s="168" t="str">
        <f t="shared" si="41"/>
        <v>PH.IC.RT.011502.01</v>
      </c>
      <c r="Q162" s="168" t="str">
        <f t="shared" si="42"/>
        <v>CL.IC.RT.011502.01</v>
      </c>
      <c r="AD162" s="167" t="s">
        <v>88</v>
      </c>
      <c r="AE162" s="167">
        <v>1231</v>
      </c>
    </row>
    <row r="163" spans="1:45" s="138" customFormat="1" ht="15">
      <c r="A163" s="138" t="s">
        <v>4991</v>
      </c>
      <c r="C163" s="150" t="s">
        <v>3</v>
      </c>
      <c r="D163" s="138" t="s">
        <v>7447</v>
      </c>
      <c r="E163" s="150" t="s">
        <v>11560</v>
      </c>
      <c r="F163" s="138" t="s">
        <v>7448</v>
      </c>
      <c r="G163" s="138" t="s">
        <v>10463</v>
      </c>
      <c r="H163" s="151" t="s">
        <v>11848</v>
      </c>
      <c r="I163" s="138" t="s">
        <v>10463</v>
      </c>
      <c r="J163" s="152" t="str">
        <f t="shared" si="38"/>
        <v>IC.RT.011601</v>
      </c>
      <c r="K163" s="150" t="s">
        <v>12175</v>
      </c>
      <c r="L163" s="138" t="str">
        <f t="shared" si="39"/>
        <v>Present</v>
      </c>
      <c r="M163" s="153" t="str">
        <f t="shared" si="40"/>
        <v>PI.IC.RT.011601.01</v>
      </c>
      <c r="O163" s="153" t="str">
        <f t="shared" si="41"/>
        <v>PH.IC.RT.011601.01</v>
      </c>
      <c r="Q163" s="153" t="str">
        <f t="shared" si="42"/>
        <v>CL.IC.RT.011601.01</v>
      </c>
      <c r="AR163" s="138" t="s">
        <v>12773</v>
      </c>
      <c r="AS163" s="138" t="s">
        <v>14547</v>
      </c>
    </row>
    <row r="164" spans="1:45" s="138" customFormat="1" ht="15">
      <c r="A164" s="138" t="s">
        <v>4991</v>
      </c>
      <c r="C164" s="150" t="s">
        <v>3</v>
      </c>
      <c r="E164" s="150" t="s">
        <v>11560</v>
      </c>
      <c r="F164" s="138" t="s">
        <v>7448</v>
      </c>
      <c r="G164" s="138" t="s">
        <v>10464</v>
      </c>
      <c r="H164" s="151" t="s">
        <v>12030</v>
      </c>
      <c r="I164" s="138" t="s">
        <v>10464</v>
      </c>
      <c r="J164" s="152" t="str">
        <f t="shared" si="38"/>
        <v>IC.RT.011602</v>
      </c>
      <c r="K164" s="150" t="s">
        <v>3</v>
      </c>
      <c r="L164" s="138" t="str">
        <f t="shared" si="39"/>
        <v>Absent</v>
      </c>
      <c r="M164" s="153" t="str">
        <f t="shared" si="40"/>
        <v>PI.IC.RT.011602.01</v>
      </c>
      <c r="O164" s="153" t="str">
        <f t="shared" si="41"/>
        <v>PH.IC.RT.011602.01</v>
      </c>
      <c r="Q164" s="153" t="str">
        <f t="shared" si="42"/>
        <v>CL.IC.RT.011602.01</v>
      </c>
      <c r="AR164" s="138" t="s">
        <v>12773</v>
      </c>
      <c r="AS164" s="138" t="s">
        <v>14547</v>
      </c>
    </row>
    <row r="165" spans="1:45" s="138" customFormat="1" ht="15">
      <c r="A165" s="138" t="s">
        <v>4991</v>
      </c>
      <c r="C165" s="150" t="s">
        <v>3</v>
      </c>
      <c r="E165" s="150" t="s">
        <v>11560</v>
      </c>
      <c r="F165" s="138" t="s">
        <v>7448</v>
      </c>
      <c r="G165" s="138" t="s">
        <v>8054</v>
      </c>
      <c r="H165" s="151" t="s">
        <v>12032</v>
      </c>
      <c r="I165" s="138" t="s">
        <v>7449</v>
      </c>
      <c r="J165" s="152" t="str">
        <f t="shared" si="38"/>
        <v>IC.RT.011603</v>
      </c>
      <c r="K165" s="150" t="s">
        <v>12175</v>
      </c>
      <c r="L165" s="138" t="str">
        <f t="shared" si="39"/>
        <v>Diminished</v>
      </c>
      <c r="M165" s="153" t="str">
        <f t="shared" si="40"/>
        <v>PI.IC.RT.011603.01</v>
      </c>
      <c r="O165" s="153" t="str">
        <f t="shared" si="41"/>
        <v>PH.IC.RT.011603.01</v>
      </c>
      <c r="Q165" s="153" t="str">
        <f t="shared" si="42"/>
        <v>CL.IC.RT.011603.01</v>
      </c>
      <c r="AR165" s="138" t="s">
        <v>12773</v>
      </c>
      <c r="AS165" s="138" t="s">
        <v>14547</v>
      </c>
    </row>
    <row r="166" spans="1:45" s="138" customFormat="1" ht="15">
      <c r="A166" s="138" t="s">
        <v>4991</v>
      </c>
      <c r="C166" s="150" t="s">
        <v>3</v>
      </c>
      <c r="E166" s="150" t="s">
        <v>11560</v>
      </c>
      <c r="F166" s="138" t="s">
        <v>7448</v>
      </c>
      <c r="G166" s="138" t="s">
        <v>7339</v>
      </c>
      <c r="H166" s="151" t="s">
        <v>6464</v>
      </c>
      <c r="I166" s="138" t="s">
        <v>257</v>
      </c>
      <c r="J166" s="152" t="str">
        <f t="shared" si="38"/>
        <v>IC.RT.011604</v>
      </c>
      <c r="K166" s="150" t="s">
        <v>12175</v>
      </c>
      <c r="L166" s="138" t="str">
        <f t="shared" si="39"/>
        <v>Unable to assess</v>
      </c>
      <c r="M166" s="153" t="str">
        <f t="shared" si="40"/>
        <v>PI.IC.RT.011604.01</v>
      </c>
      <c r="O166" s="153" t="str">
        <f t="shared" si="41"/>
        <v>PH.IC.RT.011604.01</v>
      </c>
      <c r="Q166" s="153" t="str">
        <f t="shared" si="42"/>
        <v>CL.IC.RT.011604.01</v>
      </c>
      <c r="AR166" s="138" t="s">
        <v>12773</v>
      </c>
      <c r="AS166" s="138" t="s">
        <v>14547</v>
      </c>
    </row>
    <row r="167" spans="1:45" s="167" customFormat="1" ht="15">
      <c r="A167" s="167" t="s">
        <v>4991</v>
      </c>
      <c r="B167" s="167" t="s">
        <v>4878</v>
      </c>
      <c r="C167" s="61" t="s">
        <v>12182</v>
      </c>
      <c r="D167" s="167" t="s">
        <v>4879</v>
      </c>
      <c r="E167" s="61" t="s">
        <v>2379</v>
      </c>
      <c r="F167" s="167" t="s">
        <v>4880</v>
      </c>
      <c r="G167" s="167" t="s">
        <v>11550</v>
      </c>
      <c r="H167" s="62" t="s">
        <v>11848</v>
      </c>
      <c r="I167" s="167" t="s">
        <v>11550</v>
      </c>
      <c r="J167" s="63" t="str">
        <f t="shared" ref="J167:J179" si="43">CONCATENATE("IC.RT.",C167,E167,H167)</f>
        <v>IC.RT.020101</v>
      </c>
      <c r="K167" s="61" t="s">
        <v>4847</v>
      </c>
      <c r="L167" s="167" t="str">
        <f t="shared" si="15"/>
        <v>Clear</v>
      </c>
      <c r="M167" s="168" t="str">
        <f t="shared" ref="M167:M179" si="44">CONCATENATE("PI.",J167,".",K167)</f>
        <v>PI.IC.RT.020101.01</v>
      </c>
      <c r="N167" s="168"/>
      <c r="O167" s="168" t="str">
        <f t="shared" ref="O167:O179" si="45">CONCATENATE("PH.",J167,".",K167)</f>
        <v>PH.IC.RT.020101.01</v>
      </c>
      <c r="Q167" s="168" t="str">
        <f t="shared" ref="Q167:Q179" si="46">CONCATENATE("CL.",J167,".",K167)</f>
        <v>CL.IC.RT.020101.01</v>
      </c>
    </row>
    <row r="168" spans="1:45" s="167" customFormat="1" ht="15">
      <c r="A168" s="167" t="s">
        <v>4991</v>
      </c>
      <c r="C168" s="61" t="s">
        <v>12182</v>
      </c>
      <c r="E168" s="61" t="s">
        <v>2379</v>
      </c>
      <c r="F168" s="167" t="s">
        <v>4880</v>
      </c>
      <c r="G168" s="167" t="s">
        <v>5772</v>
      </c>
      <c r="H168" s="62" t="s">
        <v>12030</v>
      </c>
      <c r="I168" s="167" t="s">
        <v>5772</v>
      </c>
      <c r="J168" s="63" t="str">
        <f t="shared" si="43"/>
        <v>IC.RT.020102</v>
      </c>
      <c r="K168" s="61" t="s">
        <v>2379</v>
      </c>
      <c r="L168" s="167" t="str">
        <f t="shared" si="15"/>
        <v>Crackles</v>
      </c>
      <c r="M168" s="168" t="str">
        <f t="shared" si="44"/>
        <v>PI.IC.RT.020102.01</v>
      </c>
      <c r="N168" s="168"/>
      <c r="O168" s="168" t="str">
        <f t="shared" si="45"/>
        <v>PH.IC.RT.020102.01</v>
      </c>
      <c r="Q168" s="168" t="str">
        <f t="shared" si="46"/>
        <v>CL.IC.RT.020102.01</v>
      </c>
    </row>
    <row r="169" spans="1:45" s="167" customFormat="1" ht="15">
      <c r="A169" s="167" t="s">
        <v>4991</v>
      </c>
      <c r="C169" s="61" t="s">
        <v>12182</v>
      </c>
      <c r="E169" s="61" t="s">
        <v>2379</v>
      </c>
      <c r="F169" s="167" t="s">
        <v>4880</v>
      </c>
      <c r="G169" s="167" t="s">
        <v>5775</v>
      </c>
      <c r="H169" s="62" t="s">
        <v>12032</v>
      </c>
      <c r="I169" s="167" t="s">
        <v>5640</v>
      </c>
      <c r="J169" s="63" t="str">
        <f t="shared" si="43"/>
        <v>IC.RT.020103</v>
      </c>
      <c r="K169" s="61" t="s">
        <v>2379</v>
      </c>
      <c r="L169" s="167" t="str">
        <f t="shared" ref="L169:L238" si="47">G169</f>
        <v>Wheeze, Inspiratory</v>
      </c>
      <c r="M169" s="168" t="str">
        <f t="shared" si="44"/>
        <v>PI.IC.RT.020103.01</v>
      </c>
      <c r="N169" s="168"/>
      <c r="O169" s="168" t="str">
        <f t="shared" si="45"/>
        <v>PH.IC.RT.020103.01</v>
      </c>
      <c r="Q169" s="168" t="str">
        <f t="shared" si="46"/>
        <v>CL.IC.RT.020103.01</v>
      </c>
    </row>
    <row r="170" spans="1:45" s="167" customFormat="1" ht="15">
      <c r="A170" s="167" t="s">
        <v>4991</v>
      </c>
      <c r="C170" s="61" t="s">
        <v>12182</v>
      </c>
      <c r="E170" s="61" t="s">
        <v>2379</v>
      </c>
      <c r="F170" s="167" t="s">
        <v>4880</v>
      </c>
      <c r="G170" s="167" t="s">
        <v>5778</v>
      </c>
      <c r="H170" s="62" t="s">
        <v>12028</v>
      </c>
      <c r="I170" s="167" t="s">
        <v>5798</v>
      </c>
      <c r="J170" s="63" t="str">
        <f t="shared" si="43"/>
        <v>IC.RT.020104</v>
      </c>
      <c r="K170" s="61" t="s">
        <v>2379</v>
      </c>
      <c r="L170" s="167" t="str">
        <f t="shared" si="47"/>
        <v>Wheeze, Expiratory</v>
      </c>
      <c r="M170" s="168" t="str">
        <f t="shared" si="44"/>
        <v>PI.IC.RT.020104.01</v>
      </c>
      <c r="N170" s="168"/>
      <c r="O170" s="168" t="str">
        <f t="shared" si="45"/>
        <v>PH.IC.RT.020104.01</v>
      </c>
      <c r="Q170" s="168" t="str">
        <f t="shared" si="46"/>
        <v>CL.IC.RT.020104.01</v>
      </c>
    </row>
    <row r="171" spans="1:45" s="167" customFormat="1" ht="15">
      <c r="A171" s="167" t="s">
        <v>4991</v>
      </c>
      <c r="C171" s="61" t="s">
        <v>12182</v>
      </c>
      <c r="E171" s="61" t="s">
        <v>2379</v>
      </c>
      <c r="F171" s="167" t="s">
        <v>4880</v>
      </c>
      <c r="G171" s="167" t="s">
        <v>5615</v>
      </c>
      <c r="H171" s="62" t="s">
        <v>12210</v>
      </c>
      <c r="I171" s="167" t="s">
        <v>5616</v>
      </c>
      <c r="J171" s="63" t="str">
        <f t="shared" si="43"/>
        <v>IC.RT.020105</v>
      </c>
      <c r="K171" s="61" t="s">
        <v>2379</v>
      </c>
      <c r="L171" s="167" t="str">
        <f t="shared" si="47"/>
        <v>Wheeze, Inspiratory + Expiratory</v>
      </c>
      <c r="M171" s="168" t="str">
        <f t="shared" si="44"/>
        <v>PI.IC.RT.020105.01</v>
      </c>
      <c r="N171" s="168"/>
      <c r="O171" s="168" t="str">
        <f t="shared" si="45"/>
        <v>PH.IC.RT.020105.01</v>
      </c>
      <c r="Q171" s="168" t="str">
        <f t="shared" si="46"/>
        <v>CL.IC.RT.020105.01</v>
      </c>
    </row>
    <row r="172" spans="1:45" s="167" customFormat="1" ht="15">
      <c r="A172" s="167" t="s">
        <v>4991</v>
      </c>
      <c r="C172" s="61" t="s">
        <v>12182</v>
      </c>
      <c r="E172" s="61" t="s">
        <v>2379</v>
      </c>
      <c r="F172" s="167" t="s">
        <v>4880</v>
      </c>
      <c r="G172" s="167" t="s">
        <v>5619</v>
      </c>
      <c r="H172" s="62" t="s">
        <v>12212</v>
      </c>
      <c r="I172" s="167" t="s">
        <v>5619</v>
      </c>
      <c r="J172" s="63" t="str">
        <f t="shared" si="43"/>
        <v>IC.RT.020106</v>
      </c>
      <c r="K172" s="61" t="s">
        <v>2379</v>
      </c>
      <c r="L172" s="167" t="str">
        <f t="shared" si="47"/>
        <v>Stridor</v>
      </c>
      <c r="M172" s="168" t="str">
        <f t="shared" si="44"/>
        <v>PI.IC.RT.020106.01</v>
      </c>
      <c r="N172" s="168"/>
      <c r="O172" s="168" t="str">
        <f t="shared" si="45"/>
        <v>PH.IC.RT.020106.01</v>
      </c>
      <c r="Q172" s="168" t="str">
        <f t="shared" si="46"/>
        <v>CL.IC.RT.020106.01</v>
      </c>
    </row>
    <row r="173" spans="1:45" s="167" customFormat="1" ht="15">
      <c r="A173" s="167" t="s">
        <v>4991</v>
      </c>
      <c r="C173" s="61" t="s">
        <v>12182</v>
      </c>
      <c r="E173" s="61" t="s">
        <v>2379</v>
      </c>
      <c r="F173" s="167" t="s">
        <v>4880</v>
      </c>
      <c r="G173" s="167" t="s">
        <v>5620</v>
      </c>
      <c r="H173" s="62" t="s">
        <v>12225</v>
      </c>
      <c r="I173" s="167" t="s">
        <v>5620</v>
      </c>
      <c r="J173" s="63" t="str">
        <f t="shared" si="43"/>
        <v>IC.RT.020107</v>
      </c>
      <c r="K173" s="61" t="s">
        <v>2379</v>
      </c>
      <c r="L173" s="167" t="str">
        <f t="shared" si="47"/>
        <v>Rhonchi</v>
      </c>
      <c r="M173" s="168" t="str">
        <f t="shared" si="44"/>
        <v>PI.IC.RT.020107.01</v>
      </c>
      <c r="N173" s="168"/>
      <c r="O173" s="168" t="str">
        <f t="shared" si="45"/>
        <v>PH.IC.RT.020107.01</v>
      </c>
      <c r="Q173" s="168" t="str">
        <f t="shared" si="46"/>
        <v>CL.IC.RT.020107.01</v>
      </c>
    </row>
    <row r="174" spans="1:45" s="167" customFormat="1" ht="15">
      <c r="A174" s="167" t="s">
        <v>4991</v>
      </c>
      <c r="C174" s="61" t="s">
        <v>12182</v>
      </c>
      <c r="E174" s="61" t="s">
        <v>2379</v>
      </c>
      <c r="F174" s="167" t="s">
        <v>4880</v>
      </c>
      <c r="G174" s="167" t="s">
        <v>8921</v>
      </c>
      <c r="H174" s="62" t="s">
        <v>11638</v>
      </c>
      <c r="I174" s="167" t="s">
        <v>8921</v>
      </c>
      <c r="J174" s="63" t="str">
        <f t="shared" si="43"/>
        <v>IC.RT.020108</v>
      </c>
      <c r="K174" s="61" t="s">
        <v>2379</v>
      </c>
      <c r="L174" s="167" t="str">
        <f t="shared" si="47"/>
        <v>Decreased</v>
      </c>
      <c r="M174" s="168" t="str">
        <f t="shared" si="44"/>
        <v>PI.IC.RT.020108.01</v>
      </c>
      <c r="N174" s="168"/>
      <c r="O174" s="168" t="str">
        <f t="shared" si="45"/>
        <v>PH.IC.RT.020108.01</v>
      </c>
      <c r="Q174" s="168" t="str">
        <f t="shared" si="46"/>
        <v>CL.IC.RT.020108.01</v>
      </c>
    </row>
    <row r="175" spans="1:45" s="167" customFormat="1" ht="15">
      <c r="A175" s="167" t="s">
        <v>4991</v>
      </c>
      <c r="C175" s="61" t="s">
        <v>12182</v>
      </c>
      <c r="E175" s="61" t="s">
        <v>2379</v>
      </c>
      <c r="F175" s="167" t="s">
        <v>4880</v>
      </c>
      <c r="G175" s="167" t="s">
        <v>10464</v>
      </c>
      <c r="H175" s="62" t="s">
        <v>11639</v>
      </c>
      <c r="I175" s="167" t="s">
        <v>10464</v>
      </c>
      <c r="J175" s="63" t="str">
        <f t="shared" si="43"/>
        <v>IC.RT.020109</v>
      </c>
      <c r="K175" s="61" t="s">
        <v>2379</v>
      </c>
      <c r="L175" s="167" t="str">
        <f t="shared" si="47"/>
        <v>Absent</v>
      </c>
      <c r="M175" s="168" t="str">
        <f t="shared" si="44"/>
        <v>PI.IC.RT.020109.01</v>
      </c>
      <c r="N175" s="168"/>
      <c r="O175" s="168" t="str">
        <f t="shared" si="45"/>
        <v>PH.IC.RT.020109.01</v>
      </c>
      <c r="Q175" s="168" t="str">
        <f t="shared" si="46"/>
        <v>CL.IC.RT.020109.01</v>
      </c>
    </row>
    <row r="176" spans="1:45" s="167" customFormat="1" ht="15">
      <c r="A176" s="167" t="s">
        <v>4991</v>
      </c>
      <c r="C176" s="61" t="s">
        <v>12182</v>
      </c>
      <c r="E176" s="61" t="s">
        <v>2379</v>
      </c>
      <c r="F176" s="167" t="s">
        <v>4880</v>
      </c>
      <c r="G176" s="167" t="s">
        <v>5622</v>
      </c>
      <c r="H176" s="62" t="s">
        <v>11829</v>
      </c>
      <c r="I176" s="167" t="s">
        <v>5623</v>
      </c>
      <c r="J176" s="63" t="str">
        <f t="shared" si="43"/>
        <v>IC.RT.020110</v>
      </c>
      <c r="K176" s="61" t="s">
        <v>2379</v>
      </c>
      <c r="L176" s="167" t="str">
        <f t="shared" si="47"/>
        <v>Pleural friction rub</v>
      </c>
      <c r="M176" s="168" t="str">
        <f t="shared" si="44"/>
        <v>PI.IC.RT.020110.01</v>
      </c>
      <c r="N176" s="168"/>
      <c r="O176" s="168" t="str">
        <f t="shared" si="45"/>
        <v>PH.IC.RT.020110.01</v>
      </c>
      <c r="Q176" s="168" t="str">
        <f t="shared" si="46"/>
        <v>CL.IC.RT.020110.01</v>
      </c>
    </row>
    <row r="177" spans="1:47" s="167" customFormat="1" ht="15">
      <c r="A177" s="167" t="s">
        <v>4991</v>
      </c>
      <c r="C177" s="61" t="s">
        <v>12182</v>
      </c>
      <c r="E177" s="61" t="s">
        <v>2379</v>
      </c>
      <c r="F177" s="167" t="s">
        <v>4880</v>
      </c>
      <c r="G177" s="167" t="s">
        <v>5625</v>
      </c>
      <c r="H177" s="62" t="s">
        <v>12099</v>
      </c>
      <c r="I177" s="167" t="s">
        <v>5625</v>
      </c>
      <c r="J177" s="63" t="str">
        <f t="shared" si="43"/>
        <v>IC.RT.020111</v>
      </c>
      <c r="K177" s="61" t="s">
        <v>2379</v>
      </c>
      <c r="L177" s="167" t="str">
        <f t="shared" si="47"/>
        <v>Audible</v>
      </c>
      <c r="M177" s="168" t="str">
        <f t="shared" si="44"/>
        <v>PI.IC.RT.020111.01</v>
      </c>
      <c r="N177" s="168"/>
      <c r="O177" s="168" t="str">
        <f t="shared" si="45"/>
        <v>PH.IC.RT.020111.01</v>
      </c>
      <c r="Q177" s="168" t="str">
        <f t="shared" si="46"/>
        <v>CL.IC.RT.020111.01</v>
      </c>
    </row>
    <row r="178" spans="1:47" s="167" customFormat="1" ht="15">
      <c r="A178" s="167" t="s">
        <v>4991</v>
      </c>
      <c r="C178" s="61" t="s">
        <v>12182</v>
      </c>
      <c r="E178" s="61" t="s">
        <v>2379</v>
      </c>
      <c r="F178" s="167" t="s">
        <v>4880</v>
      </c>
      <c r="G178" s="167" t="s">
        <v>5786</v>
      </c>
      <c r="H178" s="62" t="s">
        <v>12100</v>
      </c>
      <c r="I178" s="167" t="s">
        <v>5786</v>
      </c>
      <c r="J178" s="63" t="str">
        <f t="shared" si="43"/>
        <v>IC.RT.020112</v>
      </c>
      <c r="K178" s="61" t="s">
        <v>2379</v>
      </c>
      <c r="L178" s="167" t="str">
        <f t="shared" si="47"/>
        <v>Fine</v>
      </c>
      <c r="M178" s="168" t="str">
        <f t="shared" si="44"/>
        <v>PI.IC.RT.020112.01</v>
      </c>
      <c r="N178" s="168"/>
      <c r="O178" s="168" t="str">
        <f t="shared" si="45"/>
        <v>PH.IC.RT.020112.01</v>
      </c>
      <c r="Q178" s="168" t="str">
        <f t="shared" si="46"/>
        <v>CL.IC.RT.020112.01</v>
      </c>
    </row>
    <row r="179" spans="1:47" s="167" customFormat="1" ht="15">
      <c r="A179" s="167" t="s">
        <v>4991</v>
      </c>
      <c r="C179" s="61" t="s">
        <v>12182</v>
      </c>
      <c r="E179" s="61" t="s">
        <v>2379</v>
      </c>
      <c r="F179" s="167" t="s">
        <v>4880</v>
      </c>
      <c r="G179" s="167" t="s">
        <v>5787</v>
      </c>
      <c r="H179" s="62" t="s">
        <v>12101</v>
      </c>
      <c r="I179" s="167" t="s">
        <v>5787</v>
      </c>
      <c r="J179" s="63" t="str">
        <f t="shared" si="43"/>
        <v>IC.RT.020113</v>
      </c>
      <c r="K179" s="61" t="s">
        <v>2379</v>
      </c>
      <c r="L179" s="167" t="str">
        <f t="shared" si="47"/>
        <v>Coarse</v>
      </c>
      <c r="M179" s="168" t="str">
        <f t="shared" si="44"/>
        <v>PI.IC.RT.020113.01</v>
      </c>
      <c r="N179" s="168"/>
      <c r="O179" s="168" t="str">
        <f t="shared" si="45"/>
        <v>PH.IC.RT.020113.01</v>
      </c>
      <c r="Q179" s="168" t="str">
        <f t="shared" si="46"/>
        <v>CL.IC.RT.020113.01</v>
      </c>
    </row>
    <row r="180" spans="1:47" s="167" customFormat="1" ht="15">
      <c r="A180" s="167" t="s">
        <v>4991</v>
      </c>
      <c r="C180" s="61" t="s">
        <v>12182</v>
      </c>
      <c r="E180" s="61" t="s">
        <v>2379</v>
      </c>
      <c r="F180" s="167" t="s">
        <v>4880</v>
      </c>
      <c r="G180" s="167" t="s">
        <v>5788</v>
      </c>
      <c r="H180" s="62" t="s">
        <v>12102</v>
      </c>
      <c r="I180" s="167" t="s">
        <v>5629</v>
      </c>
      <c r="J180" s="63" t="str">
        <f t="shared" ref="J180:J294" si="48">CONCATENATE("IC.RT.",C180,E180,H180)</f>
        <v>IC.RT.020114</v>
      </c>
      <c r="K180" s="61" t="s">
        <v>2379</v>
      </c>
      <c r="L180" s="167" t="str">
        <f t="shared" si="47"/>
        <v>Cleared by coughing</v>
      </c>
      <c r="M180" s="168" t="str">
        <f t="shared" ref="M180:M294" si="49">CONCATENATE("PI.",J180,".",K180)</f>
        <v>PI.IC.RT.020114.01</v>
      </c>
      <c r="N180" s="168"/>
      <c r="O180" s="168" t="str">
        <f t="shared" ref="O180:O294" si="50">CONCATENATE("PH.",J180,".",K180)</f>
        <v>PH.IC.RT.020114.01</v>
      </c>
      <c r="Q180" s="168" t="str">
        <f t="shared" ref="Q180:Q294" si="51">CONCATENATE("CL.",J180,".",K180)</f>
        <v>CL.IC.RT.020114.01</v>
      </c>
    </row>
    <row r="181" spans="1:47" s="167" customFormat="1" ht="15">
      <c r="A181" s="167" t="s">
        <v>4991</v>
      </c>
      <c r="C181" s="61" t="s">
        <v>12182</v>
      </c>
      <c r="E181" s="61" t="s">
        <v>2379</v>
      </c>
      <c r="F181" s="167" t="s">
        <v>4880</v>
      </c>
      <c r="G181" s="167" t="s">
        <v>5630</v>
      </c>
      <c r="H181" s="62" t="s">
        <v>11559</v>
      </c>
      <c r="I181" s="167" t="s">
        <v>5630</v>
      </c>
      <c r="J181" s="63" t="str">
        <f t="shared" si="48"/>
        <v>IC.RT.020115</v>
      </c>
      <c r="K181" s="61" t="s">
        <v>2379</v>
      </c>
      <c r="L181" s="167" t="str">
        <f t="shared" si="47"/>
        <v>Tracheal</v>
      </c>
      <c r="M181" s="168" t="str">
        <f t="shared" si="49"/>
        <v>PI.IC.RT.020115.01</v>
      </c>
      <c r="N181" s="168"/>
      <c r="O181" s="168" t="str">
        <f t="shared" si="50"/>
        <v>PH.IC.RT.020115.01</v>
      </c>
      <c r="Q181" s="168" t="str">
        <f t="shared" si="51"/>
        <v>CL.IC.RT.020115.01</v>
      </c>
    </row>
    <row r="182" spans="1:47" s="167" customFormat="1" ht="15">
      <c r="A182" s="167" t="s">
        <v>4991</v>
      </c>
      <c r="C182" s="61" t="s">
        <v>12182</v>
      </c>
      <c r="E182" s="61" t="s">
        <v>2379</v>
      </c>
      <c r="F182" s="167" t="s">
        <v>4880</v>
      </c>
      <c r="G182" s="167" t="s">
        <v>5631</v>
      </c>
      <c r="H182" s="62" t="s">
        <v>11560</v>
      </c>
      <c r="I182" s="167" t="s">
        <v>5631</v>
      </c>
      <c r="J182" s="63" t="str">
        <f t="shared" si="48"/>
        <v>IC.RT.020116</v>
      </c>
      <c r="K182" s="61" t="s">
        <v>2379</v>
      </c>
      <c r="L182" s="167" t="str">
        <f t="shared" si="47"/>
        <v>Bronchial</v>
      </c>
      <c r="M182" s="168" t="str">
        <f t="shared" si="49"/>
        <v>PI.IC.RT.020116.01</v>
      </c>
      <c r="N182" s="168"/>
      <c r="O182" s="168" t="str">
        <f t="shared" si="50"/>
        <v>PH.IC.RT.020116.01</v>
      </c>
      <c r="Q182" s="168" t="str">
        <f t="shared" si="51"/>
        <v>CL.IC.RT.020116.01</v>
      </c>
    </row>
    <row r="183" spans="1:47" s="167" customFormat="1" ht="15">
      <c r="A183" s="167" t="s">
        <v>4991</v>
      </c>
      <c r="C183" s="61" t="s">
        <v>12182</v>
      </c>
      <c r="E183" s="61" t="s">
        <v>2379</v>
      </c>
      <c r="F183" s="167" t="s">
        <v>4880</v>
      </c>
      <c r="G183" s="167" t="s">
        <v>5632</v>
      </c>
      <c r="H183" s="62" t="s">
        <v>11561</v>
      </c>
      <c r="I183" s="167" t="s">
        <v>5633</v>
      </c>
      <c r="J183" s="63" t="str">
        <f t="shared" si="48"/>
        <v>IC.RT.020117</v>
      </c>
      <c r="K183" s="61" t="s">
        <v>2379</v>
      </c>
      <c r="L183" s="167" t="str">
        <f t="shared" si="47"/>
        <v>Bronchovesicular</v>
      </c>
      <c r="M183" s="168" t="str">
        <f t="shared" si="49"/>
        <v>PI.IC.RT.020117.01</v>
      </c>
      <c r="N183" s="168"/>
      <c r="O183" s="168" t="str">
        <f t="shared" si="50"/>
        <v>PH.IC.RT.020117.01</v>
      </c>
      <c r="Q183" s="168" t="str">
        <f t="shared" si="51"/>
        <v>CL.IC.RT.020117.01</v>
      </c>
    </row>
    <row r="184" spans="1:47" s="167" customFormat="1" ht="15">
      <c r="A184" s="167" t="s">
        <v>4991</v>
      </c>
      <c r="C184" s="61" t="s">
        <v>12182</v>
      </c>
      <c r="E184" s="61" t="s">
        <v>2379</v>
      </c>
      <c r="F184" s="167" t="s">
        <v>4880</v>
      </c>
      <c r="G184" s="167" t="s">
        <v>5634</v>
      </c>
      <c r="H184" s="62" t="s">
        <v>12060</v>
      </c>
      <c r="I184" s="167" t="s">
        <v>5634</v>
      </c>
      <c r="J184" s="63" t="str">
        <f t="shared" si="48"/>
        <v>IC.RT.020118</v>
      </c>
      <c r="K184" s="61" t="s">
        <v>2379</v>
      </c>
      <c r="L184" s="167" t="str">
        <f t="shared" si="47"/>
        <v>Vesicular</v>
      </c>
      <c r="M184" s="168" t="str">
        <f t="shared" si="49"/>
        <v>PI.IC.RT.020118.01</v>
      </c>
      <c r="N184" s="168"/>
      <c r="O184" s="168" t="str">
        <f t="shared" si="50"/>
        <v>PH.IC.RT.020118.01</v>
      </c>
      <c r="Q184" s="168" t="str">
        <f t="shared" si="51"/>
        <v>CL.IC.RT.020118.01</v>
      </c>
    </row>
    <row r="185" spans="1:47" s="167" customFormat="1" ht="15">
      <c r="A185" s="167" t="s">
        <v>4991</v>
      </c>
      <c r="C185" s="61" t="s">
        <v>12030</v>
      </c>
      <c r="E185" s="61" t="s">
        <v>11848</v>
      </c>
      <c r="F185" s="167" t="s">
        <v>4880</v>
      </c>
      <c r="G185" s="167" t="s">
        <v>14745</v>
      </c>
      <c r="H185" s="62" t="s">
        <v>11913</v>
      </c>
      <c r="I185" s="167" t="s">
        <v>5634</v>
      </c>
      <c r="J185" s="63" t="str">
        <f t="shared" ref="J185" si="52">CONCATENATE("IC.RT.",C185,E185,H185)</f>
        <v>IC.RT.020119</v>
      </c>
      <c r="K185" s="61" t="s">
        <v>11848</v>
      </c>
      <c r="L185" s="167" t="str">
        <f t="shared" ref="L185" si="53">G185</f>
        <v xml:space="preserve">Wheeze, End Inspiratory </v>
      </c>
      <c r="M185" s="168" t="str">
        <f t="shared" ref="M185" si="54">CONCATENATE("PI.",J185,".",K185)</f>
        <v>PI.IC.RT.020119.01</v>
      </c>
      <c r="N185" s="168"/>
      <c r="O185" s="168" t="str">
        <f t="shared" ref="O185" si="55">CONCATENATE("PH.",J185,".",K185)</f>
        <v>PH.IC.RT.020119.01</v>
      </c>
      <c r="Q185" s="168" t="str">
        <f t="shared" ref="Q185" si="56">CONCATENATE("CL.",J185,".",K185)</f>
        <v>CL.IC.RT.020119.01</v>
      </c>
      <c r="AT185" s="167" t="s">
        <v>12773</v>
      </c>
      <c r="AU185" s="167">
        <v>1739</v>
      </c>
    </row>
    <row r="186" spans="1:47" s="167" customFormat="1" ht="15">
      <c r="A186" s="167" t="s">
        <v>4991</v>
      </c>
      <c r="C186" s="61" t="s">
        <v>12030</v>
      </c>
      <c r="E186" s="61" t="s">
        <v>11848</v>
      </c>
      <c r="F186" s="167" t="s">
        <v>4880</v>
      </c>
      <c r="G186" s="167" t="s">
        <v>14746</v>
      </c>
      <c r="H186" s="62" t="s">
        <v>11906</v>
      </c>
      <c r="I186" s="167" t="s">
        <v>5634</v>
      </c>
      <c r="J186" s="63" t="str">
        <f t="shared" ref="J186" si="57">CONCATENATE("IC.RT.",C186,E186,H186)</f>
        <v>IC.RT.020120</v>
      </c>
      <c r="K186" s="61" t="s">
        <v>11848</v>
      </c>
      <c r="L186" s="167" t="str">
        <f t="shared" ref="L186" si="58">G186</f>
        <v xml:space="preserve">Wheeze, End Expiratory </v>
      </c>
      <c r="M186" s="168" t="str">
        <f t="shared" ref="M186" si="59">CONCATENATE("PI.",J186,".",K186)</f>
        <v>PI.IC.RT.020120.01</v>
      </c>
      <c r="N186" s="168"/>
      <c r="O186" s="168" t="str">
        <f t="shared" ref="O186" si="60">CONCATENATE("PH.",J186,".",K186)</f>
        <v>PH.IC.RT.020120.01</v>
      </c>
      <c r="Q186" s="168" t="str">
        <f t="shared" ref="Q186" si="61">CONCATENATE("CL.",J186,".",K186)</f>
        <v>CL.IC.RT.020120.01</v>
      </c>
      <c r="AT186" s="167" t="s">
        <v>12773</v>
      </c>
      <c r="AU186" s="167">
        <v>1739</v>
      </c>
    </row>
    <row r="187" spans="1:47" s="167" customFormat="1" ht="15">
      <c r="A187" s="167" t="s">
        <v>4991</v>
      </c>
      <c r="C187" s="61" t="s">
        <v>12182</v>
      </c>
      <c r="D187" s="167" t="s">
        <v>4881</v>
      </c>
      <c r="E187" s="61" t="s">
        <v>12182</v>
      </c>
      <c r="F187" s="167" t="s">
        <v>4882</v>
      </c>
      <c r="G187" s="167" t="s">
        <v>11550</v>
      </c>
      <c r="H187" s="62" t="s">
        <v>11848</v>
      </c>
      <c r="I187" s="167" t="s">
        <v>11550</v>
      </c>
      <c r="J187" s="63" t="str">
        <f t="shared" si="48"/>
        <v>IC.RT.020201</v>
      </c>
      <c r="K187" s="61" t="s">
        <v>2379</v>
      </c>
      <c r="L187" s="167" t="str">
        <f t="shared" si="47"/>
        <v>Clear</v>
      </c>
      <c r="M187" s="168" t="str">
        <f t="shared" si="49"/>
        <v>PI.IC.RT.020201.01</v>
      </c>
      <c r="N187" s="168"/>
      <c r="O187" s="168" t="str">
        <f t="shared" si="50"/>
        <v>PH.IC.RT.020201.01</v>
      </c>
      <c r="Q187" s="168" t="str">
        <f t="shared" si="51"/>
        <v>CL.IC.RT.020201.01</v>
      </c>
    </row>
    <row r="188" spans="1:47" s="167" customFormat="1" ht="15">
      <c r="A188" s="167" t="s">
        <v>4991</v>
      </c>
      <c r="C188" s="61" t="s">
        <v>12430</v>
      </c>
      <c r="E188" s="61" t="s">
        <v>12430</v>
      </c>
      <c r="F188" s="167" t="s">
        <v>4882</v>
      </c>
      <c r="G188" s="167" t="s">
        <v>5772</v>
      </c>
      <c r="H188" s="62" t="s">
        <v>12030</v>
      </c>
      <c r="I188" s="167" t="s">
        <v>5772</v>
      </c>
      <c r="J188" s="63" t="str">
        <f t="shared" si="48"/>
        <v>IC.RT.020202</v>
      </c>
      <c r="K188" s="61" t="s">
        <v>12175</v>
      </c>
      <c r="L188" s="167" t="str">
        <f t="shared" si="47"/>
        <v>Crackles</v>
      </c>
      <c r="M188" s="168" t="str">
        <f t="shared" si="49"/>
        <v>PI.IC.RT.020202.01</v>
      </c>
      <c r="N188" s="168"/>
      <c r="O188" s="168" t="str">
        <f t="shared" si="50"/>
        <v>PH.IC.RT.020202.01</v>
      </c>
      <c r="Q188" s="168" t="str">
        <f t="shared" si="51"/>
        <v>CL.IC.RT.020202.01</v>
      </c>
    </row>
    <row r="189" spans="1:47" s="167" customFormat="1" ht="15">
      <c r="A189" s="167" t="s">
        <v>4991</v>
      </c>
      <c r="C189" s="61" t="s">
        <v>12430</v>
      </c>
      <c r="E189" s="61" t="s">
        <v>12430</v>
      </c>
      <c r="F189" s="167" t="s">
        <v>4882</v>
      </c>
      <c r="G189" s="167" t="s">
        <v>5775</v>
      </c>
      <c r="H189" s="62" t="s">
        <v>12032</v>
      </c>
      <c r="I189" s="167" t="s">
        <v>5640</v>
      </c>
      <c r="J189" s="63" t="str">
        <f t="shared" si="48"/>
        <v>IC.RT.020203</v>
      </c>
      <c r="K189" s="61" t="s">
        <v>12175</v>
      </c>
      <c r="L189" s="167" t="str">
        <f t="shared" si="47"/>
        <v>Wheeze, Inspiratory</v>
      </c>
      <c r="M189" s="168" t="str">
        <f t="shared" si="49"/>
        <v>PI.IC.RT.020203.01</v>
      </c>
      <c r="N189" s="168"/>
      <c r="O189" s="168" t="str">
        <f t="shared" si="50"/>
        <v>PH.IC.RT.020203.01</v>
      </c>
      <c r="Q189" s="168" t="str">
        <f t="shared" si="51"/>
        <v>CL.IC.RT.020203.01</v>
      </c>
    </row>
    <row r="190" spans="1:47" s="167" customFormat="1" ht="15">
      <c r="A190" s="167" t="s">
        <v>4991</v>
      </c>
      <c r="C190" s="61" t="s">
        <v>12430</v>
      </c>
      <c r="E190" s="61" t="s">
        <v>12430</v>
      </c>
      <c r="F190" s="167" t="s">
        <v>4882</v>
      </c>
      <c r="G190" s="167" t="s">
        <v>5778</v>
      </c>
      <c r="H190" s="62" t="s">
        <v>12028</v>
      </c>
      <c r="I190" s="167" t="s">
        <v>5798</v>
      </c>
      <c r="J190" s="63" t="str">
        <f t="shared" si="48"/>
        <v>IC.RT.020204</v>
      </c>
      <c r="K190" s="61" t="s">
        <v>12175</v>
      </c>
      <c r="L190" s="167" t="str">
        <f t="shared" si="47"/>
        <v>Wheeze, Expiratory</v>
      </c>
      <c r="M190" s="168" t="str">
        <f t="shared" si="49"/>
        <v>PI.IC.RT.020204.01</v>
      </c>
      <c r="N190" s="168"/>
      <c r="O190" s="168" t="str">
        <f t="shared" si="50"/>
        <v>PH.IC.RT.020204.01</v>
      </c>
      <c r="Q190" s="168" t="str">
        <f t="shared" si="51"/>
        <v>CL.IC.RT.020204.01</v>
      </c>
    </row>
    <row r="191" spans="1:47" s="167" customFormat="1" ht="15">
      <c r="A191" s="167" t="s">
        <v>4991</v>
      </c>
      <c r="C191" s="61" t="s">
        <v>12430</v>
      </c>
      <c r="E191" s="61" t="s">
        <v>12430</v>
      </c>
      <c r="F191" s="167" t="s">
        <v>4882</v>
      </c>
      <c r="G191" s="167" t="s">
        <v>5615</v>
      </c>
      <c r="H191" s="62" t="s">
        <v>12210</v>
      </c>
      <c r="I191" s="167" t="s">
        <v>5616</v>
      </c>
      <c r="J191" s="63" t="str">
        <f t="shared" si="48"/>
        <v>IC.RT.020205</v>
      </c>
      <c r="K191" s="61" t="s">
        <v>12175</v>
      </c>
      <c r="L191" s="167" t="str">
        <f t="shared" si="47"/>
        <v>Wheeze, Inspiratory + Expiratory</v>
      </c>
      <c r="M191" s="168" t="str">
        <f t="shared" si="49"/>
        <v>PI.IC.RT.020205.01</v>
      </c>
      <c r="N191" s="168"/>
      <c r="O191" s="168" t="str">
        <f t="shared" si="50"/>
        <v>PH.IC.RT.020205.01</v>
      </c>
      <c r="Q191" s="168" t="str">
        <f t="shared" si="51"/>
        <v>CL.IC.RT.020205.01</v>
      </c>
    </row>
    <row r="192" spans="1:47" s="167" customFormat="1" ht="15">
      <c r="A192" s="167" t="s">
        <v>4991</v>
      </c>
      <c r="C192" s="61" t="s">
        <v>12430</v>
      </c>
      <c r="E192" s="61" t="s">
        <v>12430</v>
      </c>
      <c r="F192" s="167" t="s">
        <v>4882</v>
      </c>
      <c r="G192" s="167" t="s">
        <v>5619</v>
      </c>
      <c r="H192" s="62" t="s">
        <v>12212</v>
      </c>
      <c r="I192" s="167" t="s">
        <v>5619</v>
      </c>
      <c r="J192" s="63" t="str">
        <f t="shared" si="48"/>
        <v>IC.RT.020206</v>
      </c>
      <c r="K192" s="61" t="s">
        <v>12175</v>
      </c>
      <c r="L192" s="167" t="str">
        <f t="shared" si="47"/>
        <v>Stridor</v>
      </c>
      <c r="M192" s="168" t="str">
        <f t="shared" si="49"/>
        <v>PI.IC.RT.020206.01</v>
      </c>
      <c r="N192" s="168"/>
      <c r="O192" s="168" t="str">
        <f t="shared" si="50"/>
        <v>PH.IC.RT.020206.01</v>
      </c>
      <c r="Q192" s="168" t="str">
        <f t="shared" si="51"/>
        <v>CL.IC.RT.020206.01</v>
      </c>
    </row>
    <row r="193" spans="1:47" s="167" customFormat="1" ht="15">
      <c r="A193" s="167" t="s">
        <v>4991</v>
      </c>
      <c r="C193" s="61" t="s">
        <v>12430</v>
      </c>
      <c r="E193" s="61" t="s">
        <v>12430</v>
      </c>
      <c r="F193" s="167" t="s">
        <v>4882</v>
      </c>
      <c r="G193" s="167" t="s">
        <v>5620</v>
      </c>
      <c r="H193" s="62" t="s">
        <v>12225</v>
      </c>
      <c r="I193" s="167" t="s">
        <v>5620</v>
      </c>
      <c r="J193" s="63" t="str">
        <f t="shared" si="48"/>
        <v>IC.RT.020207</v>
      </c>
      <c r="K193" s="61" t="s">
        <v>12175</v>
      </c>
      <c r="L193" s="167" t="str">
        <f t="shared" si="47"/>
        <v>Rhonchi</v>
      </c>
      <c r="M193" s="168" t="str">
        <f t="shared" si="49"/>
        <v>PI.IC.RT.020207.01</v>
      </c>
      <c r="N193" s="168"/>
      <c r="O193" s="168" t="str">
        <f t="shared" si="50"/>
        <v>PH.IC.RT.020207.01</v>
      </c>
      <c r="Q193" s="168" t="str">
        <f t="shared" si="51"/>
        <v>CL.IC.RT.020207.01</v>
      </c>
    </row>
    <row r="194" spans="1:47" s="167" customFormat="1" ht="15">
      <c r="A194" s="167" t="s">
        <v>4991</v>
      </c>
      <c r="C194" s="61" t="s">
        <v>12430</v>
      </c>
      <c r="E194" s="61" t="s">
        <v>12430</v>
      </c>
      <c r="F194" s="167" t="s">
        <v>4882</v>
      </c>
      <c r="G194" s="167" t="s">
        <v>8921</v>
      </c>
      <c r="H194" s="62" t="s">
        <v>11638</v>
      </c>
      <c r="I194" s="167" t="s">
        <v>8921</v>
      </c>
      <c r="J194" s="63" t="str">
        <f t="shared" si="48"/>
        <v>IC.RT.020208</v>
      </c>
      <c r="K194" s="61" t="s">
        <v>12175</v>
      </c>
      <c r="L194" s="167" t="str">
        <f t="shared" si="47"/>
        <v>Decreased</v>
      </c>
      <c r="M194" s="168" t="str">
        <f t="shared" si="49"/>
        <v>PI.IC.RT.020208.01</v>
      </c>
      <c r="N194" s="168"/>
      <c r="O194" s="168" t="str">
        <f t="shared" si="50"/>
        <v>PH.IC.RT.020208.01</v>
      </c>
      <c r="Q194" s="168" t="str">
        <f t="shared" si="51"/>
        <v>CL.IC.RT.020208.01</v>
      </c>
    </row>
    <row r="195" spans="1:47" s="167" customFormat="1" ht="15">
      <c r="A195" s="167" t="s">
        <v>4991</v>
      </c>
      <c r="C195" s="61" t="s">
        <v>12430</v>
      </c>
      <c r="E195" s="61" t="s">
        <v>12430</v>
      </c>
      <c r="F195" s="167" t="s">
        <v>4882</v>
      </c>
      <c r="G195" s="167" t="s">
        <v>10464</v>
      </c>
      <c r="H195" s="62" t="s">
        <v>11639</v>
      </c>
      <c r="I195" s="167" t="s">
        <v>10464</v>
      </c>
      <c r="J195" s="63" t="str">
        <f t="shared" si="48"/>
        <v>IC.RT.020209</v>
      </c>
      <c r="K195" s="61" t="s">
        <v>12175</v>
      </c>
      <c r="L195" s="167" t="str">
        <f t="shared" si="47"/>
        <v>Absent</v>
      </c>
      <c r="M195" s="168" t="str">
        <f t="shared" si="49"/>
        <v>PI.IC.RT.020209.01</v>
      </c>
      <c r="N195" s="168"/>
      <c r="O195" s="168" t="str">
        <f t="shared" si="50"/>
        <v>PH.IC.RT.020209.01</v>
      </c>
      <c r="Q195" s="168" t="str">
        <f t="shared" si="51"/>
        <v>CL.IC.RT.020209.01</v>
      </c>
    </row>
    <row r="196" spans="1:47" s="167" customFormat="1" ht="15">
      <c r="A196" s="167" t="s">
        <v>4991</v>
      </c>
      <c r="C196" s="61" t="s">
        <v>12430</v>
      </c>
      <c r="E196" s="61" t="s">
        <v>12430</v>
      </c>
      <c r="F196" s="167" t="s">
        <v>4882</v>
      </c>
      <c r="G196" s="167" t="s">
        <v>5622</v>
      </c>
      <c r="H196" s="62" t="s">
        <v>11829</v>
      </c>
      <c r="I196" s="167" t="s">
        <v>5623</v>
      </c>
      <c r="J196" s="63" t="str">
        <f t="shared" si="48"/>
        <v>IC.RT.020210</v>
      </c>
      <c r="K196" s="61" t="s">
        <v>12175</v>
      </c>
      <c r="L196" s="167" t="str">
        <f t="shared" si="47"/>
        <v>Pleural friction rub</v>
      </c>
      <c r="M196" s="168" t="str">
        <f t="shared" si="49"/>
        <v>PI.IC.RT.020210.01</v>
      </c>
      <c r="N196" s="168"/>
      <c r="O196" s="168" t="str">
        <f t="shared" si="50"/>
        <v>PH.IC.RT.020210.01</v>
      </c>
      <c r="Q196" s="168" t="str">
        <f t="shared" si="51"/>
        <v>CL.IC.RT.020210.01</v>
      </c>
    </row>
    <row r="197" spans="1:47" s="167" customFormat="1" ht="15">
      <c r="A197" s="167" t="s">
        <v>4991</v>
      </c>
      <c r="C197" s="61" t="s">
        <v>12430</v>
      </c>
      <c r="E197" s="61" t="s">
        <v>12430</v>
      </c>
      <c r="F197" s="167" t="s">
        <v>4882</v>
      </c>
      <c r="G197" s="167" t="s">
        <v>5625</v>
      </c>
      <c r="H197" s="62" t="s">
        <v>12099</v>
      </c>
      <c r="I197" s="167" t="s">
        <v>5625</v>
      </c>
      <c r="J197" s="63" t="str">
        <f t="shared" si="48"/>
        <v>IC.RT.020211</v>
      </c>
      <c r="K197" s="61" t="s">
        <v>12175</v>
      </c>
      <c r="L197" s="167" t="str">
        <f t="shared" si="47"/>
        <v>Audible</v>
      </c>
      <c r="M197" s="168" t="str">
        <f t="shared" si="49"/>
        <v>PI.IC.RT.020211.01</v>
      </c>
      <c r="N197" s="168"/>
      <c r="O197" s="168" t="str">
        <f t="shared" si="50"/>
        <v>PH.IC.RT.020211.01</v>
      </c>
      <c r="Q197" s="168" t="str">
        <f t="shared" si="51"/>
        <v>CL.IC.RT.020211.01</v>
      </c>
    </row>
    <row r="198" spans="1:47" s="167" customFormat="1" ht="15">
      <c r="A198" s="167" t="s">
        <v>4991</v>
      </c>
      <c r="C198" s="61" t="s">
        <v>12430</v>
      </c>
      <c r="E198" s="61" t="s">
        <v>12430</v>
      </c>
      <c r="F198" s="167" t="s">
        <v>4882</v>
      </c>
      <c r="G198" s="167" t="s">
        <v>5786</v>
      </c>
      <c r="H198" s="62" t="s">
        <v>12100</v>
      </c>
      <c r="I198" s="167" t="s">
        <v>5786</v>
      </c>
      <c r="J198" s="63" t="str">
        <f t="shared" si="48"/>
        <v>IC.RT.020212</v>
      </c>
      <c r="K198" s="61" t="s">
        <v>12175</v>
      </c>
      <c r="L198" s="167" t="str">
        <f t="shared" si="47"/>
        <v>Fine</v>
      </c>
      <c r="M198" s="168" t="str">
        <f t="shared" si="49"/>
        <v>PI.IC.RT.020212.01</v>
      </c>
      <c r="N198" s="168"/>
      <c r="O198" s="168" t="str">
        <f t="shared" si="50"/>
        <v>PH.IC.RT.020212.01</v>
      </c>
      <c r="Q198" s="168" t="str">
        <f t="shared" si="51"/>
        <v>CL.IC.RT.020212.01</v>
      </c>
    </row>
    <row r="199" spans="1:47" s="167" customFormat="1" ht="15">
      <c r="A199" s="167" t="s">
        <v>4991</v>
      </c>
      <c r="C199" s="61" t="s">
        <v>12430</v>
      </c>
      <c r="E199" s="61" t="s">
        <v>12430</v>
      </c>
      <c r="F199" s="167" t="s">
        <v>4882</v>
      </c>
      <c r="G199" s="167" t="s">
        <v>5787</v>
      </c>
      <c r="H199" s="62" t="s">
        <v>12101</v>
      </c>
      <c r="I199" s="167" t="s">
        <v>5787</v>
      </c>
      <c r="J199" s="63" t="str">
        <f t="shared" si="48"/>
        <v>IC.RT.020213</v>
      </c>
      <c r="K199" s="61" t="s">
        <v>12175</v>
      </c>
      <c r="L199" s="167" t="str">
        <f t="shared" si="47"/>
        <v>Coarse</v>
      </c>
      <c r="M199" s="168" t="str">
        <f t="shared" si="49"/>
        <v>PI.IC.RT.020213.01</v>
      </c>
      <c r="N199" s="168"/>
      <c r="O199" s="168" t="str">
        <f t="shared" si="50"/>
        <v>PH.IC.RT.020213.01</v>
      </c>
      <c r="Q199" s="168" t="str">
        <f t="shared" si="51"/>
        <v>CL.IC.RT.020213.01</v>
      </c>
    </row>
    <row r="200" spans="1:47" s="167" customFormat="1" ht="15">
      <c r="A200" s="167" t="s">
        <v>4991</v>
      </c>
      <c r="C200" s="61" t="s">
        <v>12430</v>
      </c>
      <c r="E200" s="61" t="s">
        <v>12430</v>
      </c>
      <c r="F200" s="167" t="s">
        <v>4882</v>
      </c>
      <c r="G200" s="167" t="s">
        <v>5788</v>
      </c>
      <c r="H200" s="62" t="s">
        <v>12102</v>
      </c>
      <c r="I200" s="167" t="s">
        <v>5629</v>
      </c>
      <c r="J200" s="63" t="str">
        <f t="shared" si="48"/>
        <v>IC.RT.020214</v>
      </c>
      <c r="K200" s="61" t="s">
        <v>12175</v>
      </c>
      <c r="L200" s="167" t="str">
        <f t="shared" si="47"/>
        <v>Cleared by coughing</v>
      </c>
      <c r="M200" s="168" t="str">
        <f t="shared" si="49"/>
        <v>PI.IC.RT.020214.01</v>
      </c>
      <c r="N200" s="168"/>
      <c r="O200" s="168" t="str">
        <f t="shared" si="50"/>
        <v>PH.IC.RT.020214.01</v>
      </c>
      <c r="Q200" s="168" t="str">
        <f t="shared" si="51"/>
        <v>CL.IC.RT.020214.01</v>
      </c>
    </row>
    <row r="201" spans="1:47" s="167" customFormat="1" ht="15">
      <c r="A201" s="167" t="s">
        <v>4991</v>
      </c>
      <c r="C201" s="61" t="s">
        <v>12430</v>
      </c>
      <c r="E201" s="61" t="s">
        <v>12430</v>
      </c>
      <c r="F201" s="167" t="s">
        <v>4882</v>
      </c>
      <c r="G201" s="167" t="s">
        <v>5630</v>
      </c>
      <c r="H201" s="62" t="s">
        <v>11559</v>
      </c>
      <c r="I201" s="167" t="s">
        <v>5630</v>
      </c>
      <c r="J201" s="63" t="str">
        <f t="shared" si="48"/>
        <v>IC.RT.020215</v>
      </c>
      <c r="K201" s="61" t="s">
        <v>12175</v>
      </c>
      <c r="L201" s="167" t="str">
        <f t="shared" si="47"/>
        <v>Tracheal</v>
      </c>
      <c r="M201" s="168" t="str">
        <f t="shared" si="49"/>
        <v>PI.IC.RT.020215.01</v>
      </c>
      <c r="N201" s="168"/>
      <c r="O201" s="168" t="str">
        <f t="shared" si="50"/>
        <v>PH.IC.RT.020215.01</v>
      </c>
      <c r="Q201" s="168" t="str">
        <f t="shared" si="51"/>
        <v>CL.IC.RT.020215.01</v>
      </c>
    </row>
    <row r="202" spans="1:47" s="167" customFormat="1" ht="15">
      <c r="A202" s="167" t="s">
        <v>4991</v>
      </c>
      <c r="C202" s="61" t="s">
        <v>12430</v>
      </c>
      <c r="E202" s="61" t="s">
        <v>12430</v>
      </c>
      <c r="F202" s="167" t="s">
        <v>4882</v>
      </c>
      <c r="G202" s="167" t="s">
        <v>5631</v>
      </c>
      <c r="H202" s="62" t="s">
        <v>11560</v>
      </c>
      <c r="I202" s="167" t="s">
        <v>5631</v>
      </c>
      <c r="J202" s="63" t="str">
        <f t="shared" si="48"/>
        <v>IC.RT.020216</v>
      </c>
      <c r="K202" s="61" t="s">
        <v>12175</v>
      </c>
      <c r="L202" s="167" t="str">
        <f t="shared" si="47"/>
        <v>Bronchial</v>
      </c>
      <c r="M202" s="168" t="str">
        <f t="shared" si="49"/>
        <v>PI.IC.RT.020216.01</v>
      </c>
      <c r="N202" s="168"/>
      <c r="O202" s="168" t="str">
        <f t="shared" si="50"/>
        <v>PH.IC.RT.020216.01</v>
      </c>
      <c r="Q202" s="168" t="str">
        <f t="shared" si="51"/>
        <v>CL.IC.RT.020216.01</v>
      </c>
    </row>
    <row r="203" spans="1:47" s="167" customFormat="1" ht="15">
      <c r="A203" s="167" t="s">
        <v>4991</v>
      </c>
      <c r="C203" s="61" t="s">
        <v>12430</v>
      </c>
      <c r="E203" s="61" t="s">
        <v>12430</v>
      </c>
      <c r="F203" s="167" t="s">
        <v>4882</v>
      </c>
      <c r="G203" s="167" t="s">
        <v>5632</v>
      </c>
      <c r="H203" s="62" t="s">
        <v>11561</v>
      </c>
      <c r="I203" s="167" t="s">
        <v>5633</v>
      </c>
      <c r="J203" s="63" t="str">
        <f t="shared" si="48"/>
        <v>IC.RT.020217</v>
      </c>
      <c r="K203" s="61" t="s">
        <v>12175</v>
      </c>
      <c r="L203" s="167" t="str">
        <f t="shared" si="47"/>
        <v>Bronchovesicular</v>
      </c>
      <c r="M203" s="168" t="str">
        <f t="shared" si="49"/>
        <v>PI.IC.RT.020217.01</v>
      </c>
      <c r="N203" s="168"/>
      <c r="O203" s="168" t="str">
        <f t="shared" si="50"/>
        <v>PH.IC.RT.020217.01</v>
      </c>
      <c r="Q203" s="168" t="str">
        <f t="shared" si="51"/>
        <v>CL.IC.RT.020217.01</v>
      </c>
    </row>
    <row r="204" spans="1:47" s="167" customFormat="1" ht="15">
      <c r="A204" s="167" t="s">
        <v>4991</v>
      </c>
      <c r="C204" s="61" t="s">
        <v>12430</v>
      </c>
      <c r="E204" s="61" t="s">
        <v>12430</v>
      </c>
      <c r="F204" s="167" t="s">
        <v>4882</v>
      </c>
      <c r="G204" s="167" t="s">
        <v>5634</v>
      </c>
      <c r="H204" s="62" t="s">
        <v>12060</v>
      </c>
      <c r="I204" s="167" t="s">
        <v>5634</v>
      </c>
      <c r="J204" s="63" t="str">
        <f t="shared" si="48"/>
        <v>IC.RT.020218</v>
      </c>
      <c r="K204" s="61" t="s">
        <v>12175</v>
      </c>
      <c r="L204" s="167" t="str">
        <f t="shared" si="47"/>
        <v>Vesicular</v>
      </c>
      <c r="M204" s="168" t="str">
        <f t="shared" si="49"/>
        <v>PI.IC.RT.020218.01</v>
      </c>
      <c r="N204" s="168"/>
      <c r="O204" s="168" t="str">
        <f t="shared" si="50"/>
        <v>PH.IC.RT.020218.01</v>
      </c>
      <c r="Q204" s="168" t="str">
        <f t="shared" si="51"/>
        <v>CL.IC.RT.020218.01</v>
      </c>
    </row>
    <row r="205" spans="1:47" s="167" customFormat="1" ht="15">
      <c r="A205" s="167" t="s">
        <v>4991</v>
      </c>
      <c r="C205" s="61" t="s">
        <v>115</v>
      </c>
      <c r="E205" s="61" t="s">
        <v>115</v>
      </c>
      <c r="F205" s="167" t="s">
        <v>4882</v>
      </c>
      <c r="G205" s="167" t="s">
        <v>14745</v>
      </c>
      <c r="H205" s="62" t="s">
        <v>11913</v>
      </c>
      <c r="I205" s="167" t="s">
        <v>5634</v>
      </c>
      <c r="J205" s="63" t="str">
        <f t="shared" ref="J205" si="62">CONCATENATE("IC.RT.",C205,E205,H205)</f>
        <v>IC.RT.020219</v>
      </c>
      <c r="K205" s="61" t="s">
        <v>3</v>
      </c>
      <c r="L205" s="167" t="str">
        <f t="shared" ref="L205" si="63">G205</f>
        <v xml:space="preserve">Wheeze, End Inspiratory </v>
      </c>
      <c r="M205" s="168" t="str">
        <f t="shared" ref="M205" si="64">CONCATENATE("PI.",J205,".",K205)</f>
        <v>PI.IC.RT.020219.01</v>
      </c>
      <c r="N205" s="168"/>
      <c r="O205" s="168" t="str">
        <f t="shared" ref="O205" si="65">CONCATENATE("PH.",J205,".",K205)</f>
        <v>PH.IC.RT.020219.01</v>
      </c>
      <c r="Q205" s="168" t="str">
        <f t="shared" ref="Q205" si="66">CONCATENATE("CL.",J205,".",K205)</f>
        <v>CL.IC.RT.020219.01</v>
      </c>
      <c r="AT205" s="167" t="s">
        <v>12773</v>
      </c>
      <c r="AU205" s="167">
        <v>1739</v>
      </c>
    </row>
    <row r="206" spans="1:47" s="167" customFormat="1" ht="15">
      <c r="A206" s="167" t="s">
        <v>4991</v>
      </c>
      <c r="C206" s="61" t="s">
        <v>115</v>
      </c>
      <c r="E206" s="61" t="s">
        <v>115</v>
      </c>
      <c r="F206" s="167" t="s">
        <v>4882</v>
      </c>
      <c r="G206" s="167" t="s">
        <v>14746</v>
      </c>
      <c r="H206" s="62" t="s">
        <v>11906</v>
      </c>
      <c r="I206" s="167" t="s">
        <v>5634</v>
      </c>
      <c r="J206" s="63" t="str">
        <f t="shared" ref="J206" si="67">CONCATENATE("IC.RT.",C206,E206,H206)</f>
        <v>IC.RT.020220</v>
      </c>
      <c r="K206" s="61" t="s">
        <v>3</v>
      </c>
      <c r="L206" s="167" t="str">
        <f t="shared" ref="L206" si="68">G206</f>
        <v xml:space="preserve">Wheeze, End Expiratory </v>
      </c>
      <c r="M206" s="168" t="str">
        <f t="shared" ref="M206" si="69">CONCATENATE("PI.",J206,".",K206)</f>
        <v>PI.IC.RT.020220.01</v>
      </c>
      <c r="N206" s="168"/>
      <c r="O206" s="168" t="str">
        <f t="shared" ref="O206" si="70">CONCATENATE("PH.",J206,".",K206)</f>
        <v>PH.IC.RT.020220.01</v>
      </c>
      <c r="Q206" s="168" t="str">
        <f t="shared" ref="Q206" si="71">CONCATENATE("CL.",J206,".",K206)</f>
        <v>CL.IC.RT.020220.01</v>
      </c>
      <c r="AT206" s="167" t="s">
        <v>12773</v>
      </c>
      <c r="AU206" s="167">
        <v>1739</v>
      </c>
    </row>
    <row r="207" spans="1:47" s="167" customFormat="1" ht="15">
      <c r="A207" s="167" t="s">
        <v>4991</v>
      </c>
      <c r="C207" s="61" t="s">
        <v>12430</v>
      </c>
      <c r="D207" s="167" t="s">
        <v>5335</v>
      </c>
      <c r="E207" s="61" t="s">
        <v>12185</v>
      </c>
      <c r="F207" s="167" t="s">
        <v>5189</v>
      </c>
      <c r="G207" s="167" t="s">
        <v>11550</v>
      </c>
      <c r="H207" s="62" t="s">
        <v>11848</v>
      </c>
      <c r="I207" s="167" t="s">
        <v>11550</v>
      </c>
      <c r="J207" s="63" t="str">
        <f t="shared" si="48"/>
        <v>IC.RT.020301</v>
      </c>
      <c r="K207" s="61" t="s">
        <v>12175</v>
      </c>
      <c r="L207" s="167" t="str">
        <f t="shared" si="47"/>
        <v>Clear</v>
      </c>
      <c r="M207" s="168" t="str">
        <f t="shared" si="49"/>
        <v>PI.IC.RT.020301.01</v>
      </c>
      <c r="N207" s="168"/>
      <c r="O207" s="168" t="str">
        <f t="shared" si="50"/>
        <v>PH.IC.RT.020301.01</v>
      </c>
      <c r="Q207" s="168" t="str">
        <f t="shared" si="51"/>
        <v>CL.IC.RT.020301.01</v>
      </c>
    </row>
    <row r="208" spans="1:47" s="167" customFormat="1" ht="15">
      <c r="A208" s="167" t="s">
        <v>4991</v>
      </c>
      <c r="C208" s="61" t="s">
        <v>12430</v>
      </c>
      <c r="E208" s="61" t="s">
        <v>12185</v>
      </c>
      <c r="F208" s="167" t="s">
        <v>5189</v>
      </c>
      <c r="G208" s="167" t="s">
        <v>5772</v>
      </c>
      <c r="H208" s="62" t="s">
        <v>12030</v>
      </c>
      <c r="I208" s="167" t="s">
        <v>5772</v>
      </c>
      <c r="J208" s="63" t="str">
        <f t="shared" si="48"/>
        <v>IC.RT.020302</v>
      </c>
      <c r="K208" s="61" t="s">
        <v>12175</v>
      </c>
      <c r="L208" s="167" t="str">
        <f t="shared" si="47"/>
        <v>Crackles</v>
      </c>
      <c r="M208" s="168" t="str">
        <f t="shared" si="49"/>
        <v>PI.IC.RT.020302.01</v>
      </c>
      <c r="N208" s="168"/>
      <c r="O208" s="168" t="str">
        <f t="shared" si="50"/>
        <v>PH.IC.RT.020302.01</v>
      </c>
      <c r="Q208" s="168" t="str">
        <f t="shared" si="51"/>
        <v>CL.IC.RT.020302.01</v>
      </c>
    </row>
    <row r="209" spans="1:17" s="167" customFormat="1" ht="15">
      <c r="A209" s="167" t="s">
        <v>4991</v>
      </c>
      <c r="C209" s="61" t="s">
        <v>12430</v>
      </c>
      <c r="E209" s="61" t="s">
        <v>12185</v>
      </c>
      <c r="F209" s="167" t="s">
        <v>5189</v>
      </c>
      <c r="G209" s="167" t="s">
        <v>5775</v>
      </c>
      <c r="H209" s="62" t="s">
        <v>12032</v>
      </c>
      <c r="I209" s="167" t="s">
        <v>5640</v>
      </c>
      <c r="J209" s="63" t="str">
        <f t="shared" si="48"/>
        <v>IC.RT.020303</v>
      </c>
      <c r="K209" s="61" t="s">
        <v>12175</v>
      </c>
      <c r="L209" s="167" t="str">
        <f t="shared" si="47"/>
        <v>Wheeze, Inspiratory</v>
      </c>
      <c r="M209" s="168" t="str">
        <f t="shared" si="49"/>
        <v>PI.IC.RT.020303.01</v>
      </c>
      <c r="N209" s="168"/>
      <c r="O209" s="168" t="str">
        <f t="shared" si="50"/>
        <v>PH.IC.RT.020303.01</v>
      </c>
      <c r="Q209" s="168" t="str">
        <f t="shared" si="51"/>
        <v>CL.IC.RT.020303.01</v>
      </c>
    </row>
    <row r="210" spans="1:17" s="167" customFormat="1" ht="15">
      <c r="A210" s="167" t="s">
        <v>4991</v>
      </c>
      <c r="C210" s="61" t="s">
        <v>12430</v>
      </c>
      <c r="E210" s="61" t="s">
        <v>12185</v>
      </c>
      <c r="F210" s="167" t="s">
        <v>5189</v>
      </c>
      <c r="G210" s="167" t="s">
        <v>5778</v>
      </c>
      <c r="H210" s="62" t="s">
        <v>12028</v>
      </c>
      <c r="I210" s="167" t="s">
        <v>5798</v>
      </c>
      <c r="J210" s="63" t="str">
        <f t="shared" si="48"/>
        <v>IC.RT.020304</v>
      </c>
      <c r="K210" s="61" t="s">
        <v>12175</v>
      </c>
      <c r="L210" s="167" t="str">
        <f t="shared" si="47"/>
        <v>Wheeze, Expiratory</v>
      </c>
      <c r="M210" s="168" t="str">
        <f t="shared" si="49"/>
        <v>PI.IC.RT.020304.01</v>
      </c>
      <c r="N210" s="168"/>
      <c r="O210" s="168" t="str">
        <f t="shared" si="50"/>
        <v>PH.IC.RT.020304.01</v>
      </c>
      <c r="Q210" s="168" t="str">
        <f t="shared" si="51"/>
        <v>CL.IC.RT.020304.01</v>
      </c>
    </row>
    <row r="211" spans="1:17" s="167" customFormat="1" ht="15">
      <c r="A211" s="167" t="s">
        <v>4991</v>
      </c>
      <c r="C211" s="61" t="s">
        <v>12430</v>
      </c>
      <c r="E211" s="61" t="s">
        <v>12185</v>
      </c>
      <c r="F211" s="167" t="s">
        <v>5189</v>
      </c>
      <c r="G211" s="167" t="s">
        <v>5035</v>
      </c>
      <c r="H211" s="62" t="s">
        <v>12210</v>
      </c>
      <c r="I211" s="167" t="s">
        <v>5616</v>
      </c>
      <c r="J211" s="63" t="str">
        <f t="shared" si="48"/>
        <v>IC.RT.020305</v>
      </c>
      <c r="K211" s="61" t="s">
        <v>12175</v>
      </c>
      <c r="L211" s="167" t="str">
        <f t="shared" si="47"/>
        <v>Wheeze, Inspiratory and Expiratory</v>
      </c>
      <c r="M211" s="168" t="str">
        <f t="shared" si="49"/>
        <v>PI.IC.RT.020305.01</v>
      </c>
      <c r="N211" s="168"/>
      <c r="O211" s="168" t="str">
        <f t="shared" si="50"/>
        <v>PH.IC.RT.020305.01</v>
      </c>
      <c r="Q211" s="168" t="str">
        <f t="shared" si="51"/>
        <v>CL.IC.RT.020305.01</v>
      </c>
    </row>
    <row r="212" spans="1:17" s="167" customFormat="1" ht="15">
      <c r="A212" s="167" t="s">
        <v>4991</v>
      </c>
      <c r="C212" s="61" t="s">
        <v>12430</v>
      </c>
      <c r="E212" s="61" t="s">
        <v>12185</v>
      </c>
      <c r="F212" s="167" t="s">
        <v>5189</v>
      </c>
      <c r="G212" s="167" t="s">
        <v>5619</v>
      </c>
      <c r="H212" s="62" t="s">
        <v>12212</v>
      </c>
      <c r="I212" s="167" t="s">
        <v>5619</v>
      </c>
      <c r="J212" s="63" t="str">
        <f t="shared" si="48"/>
        <v>IC.RT.020306</v>
      </c>
      <c r="K212" s="61" t="s">
        <v>12175</v>
      </c>
      <c r="L212" s="167" t="str">
        <f t="shared" si="47"/>
        <v>Stridor</v>
      </c>
      <c r="M212" s="168" t="str">
        <f t="shared" si="49"/>
        <v>PI.IC.RT.020306.01</v>
      </c>
      <c r="N212" s="168"/>
      <c r="O212" s="168" t="str">
        <f t="shared" si="50"/>
        <v>PH.IC.RT.020306.01</v>
      </c>
      <c r="Q212" s="168" t="str">
        <f t="shared" si="51"/>
        <v>CL.IC.RT.020306.01</v>
      </c>
    </row>
    <row r="213" spans="1:17" s="167" customFormat="1" ht="15">
      <c r="A213" s="167" t="s">
        <v>4991</v>
      </c>
      <c r="C213" s="61" t="s">
        <v>12430</v>
      </c>
      <c r="E213" s="61" t="s">
        <v>12185</v>
      </c>
      <c r="F213" s="167" t="s">
        <v>5189</v>
      </c>
      <c r="G213" s="167" t="s">
        <v>5620</v>
      </c>
      <c r="H213" s="62" t="s">
        <v>12225</v>
      </c>
      <c r="I213" s="167" t="s">
        <v>5620</v>
      </c>
      <c r="J213" s="63" t="str">
        <f t="shared" si="48"/>
        <v>IC.RT.020307</v>
      </c>
      <c r="K213" s="61" t="s">
        <v>12175</v>
      </c>
      <c r="L213" s="167" t="str">
        <f t="shared" si="47"/>
        <v>Rhonchi</v>
      </c>
      <c r="M213" s="168" t="str">
        <f t="shared" si="49"/>
        <v>PI.IC.RT.020307.01</v>
      </c>
      <c r="N213" s="168"/>
      <c r="O213" s="168" t="str">
        <f t="shared" si="50"/>
        <v>PH.IC.RT.020307.01</v>
      </c>
      <c r="Q213" s="168" t="str">
        <f t="shared" si="51"/>
        <v>CL.IC.RT.020307.01</v>
      </c>
    </row>
    <row r="214" spans="1:17" s="167" customFormat="1" ht="15">
      <c r="A214" s="167" t="s">
        <v>4991</v>
      </c>
      <c r="C214" s="61" t="s">
        <v>12430</v>
      </c>
      <c r="E214" s="61" t="s">
        <v>12185</v>
      </c>
      <c r="F214" s="167" t="s">
        <v>5189</v>
      </c>
      <c r="G214" s="167" t="s">
        <v>8921</v>
      </c>
      <c r="H214" s="62" t="s">
        <v>11638</v>
      </c>
      <c r="I214" s="167" t="s">
        <v>8921</v>
      </c>
      <c r="J214" s="63" t="str">
        <f t="shared" si="48"/>
        <v>IC.RT.020308</v>
      </c>
      <c r="K214" s="61" t="s">
        <v>12175</v>
      </c>
      <c r="L214" s="167" t="str">
        <f t="shared" si="47"/>
        <v>Decreased</v>
      </c>
      <c r="M214" s="168" t="str">
        <f t="shared" si="49"/>
        <v>PI.IC.RT.020308.01</v>
      </c>
      <c r="N214" s="168"/>
      <c r="O214" s="168" t="str">
        <f t="shared" si="50"/>
        <v>PH.IC.RT.020308.01</v>
      </c>
      <c r="Q214" s="168" t="str">
        <f t="shared" si="51"/>
        <v>CL.IC.RT.020308.01</v>
      </c>
    </row>
    <row r="215" spans="1:17" s="167" customFormat="1" ht="15">
      <c r="A215" s="167" t="s">
        <v>4991</v>
      </c>
      <c r="C215" s="61" t="s">
        <v>12430</v>
      </c>
      <c r="E215" s="61" t="s">
        <v>12185</v>
      </c>
      <c r="F215" s="167" t="s">
        <v>5189</v>
      </c>
      <c r="G215" s="167" t="s">
        <v>10464</v>
      </c>
      <c r="H215" s="62" t="s">
        <v>11639</v>
      </c>
      <c r="I215" s="167" t="s">
        <v>10464</v>
      </c>
      <c r="J215" s="63" t="str">
        <f t="shared" si="48"/>
        <v>IC.RT.020309</v>
      </c>
      <c r="K215" s="61" t="s">
        <v>12175</v>
      </c>
      <c r="L215" s="167" t="str">
        <f t="shared" si="47"/>
        <v>Absent</v>
      </c>
      <c r="M215" s="168" t="str">
        <f t="shared" si="49"/>
        <v>PI.IC.RT.020309.01</v>
      </c>
      <c r="N215" s="168"/>
      <c r="O215" s="168" t="str">
        <f t="shared" si="50"/>
        <v>PH.IC.RT.020309.01</v>
      </c>
      <c r="Q215" s="168" t="str">
        <f t="shared" si="51"/>
        <v>CL.IC.RT.020309.01</v>
      </c>
    </row>
    <row r="216" spans="1:17" s="167" customFormat="1" ht="15">
      <c r="A216" s="167" t="s">
        <v>4991</v>
      </c>
      <c r="C216" s="61" t="s">
        <v>12430</v>
      </c>
      <c r="E216" s="61" t="s">
        <v>12185</v>
      </c>
      <c r="F216" s="167" t="s">
        <v>5189</v>
      </c>
      <c r="G216" s="167" t="s">
        <v>5622</v>
      </c>
      <c r="H216" s="62" t="s">
        <v>11829</v>
      </c>
      <c r="I216" s="167" t="s">
        <v>5623</v>
      </c>
      <c r="J216" s="63" t="str">
        <f t="shared" si="48"/>
        <v>IC.RT.020310</v>
      </c>
      <c r="K216" s="61" t="s">
        <v>12175</v>
      </c>
      <c r="L216" s="167" t="str">
        <f t="shared" si="47"/>
        <v>Pleural friction rub</v>
      </c>
      <c r="M216" s="168" t="str">
        <f t="shared" si="49"/>
        <v>PI.IC.RT.020310.01</v>
      </c>
      <c r="N216" s="168"/>
      <c r="O216" s="168" t="str">
        <f t="shared" si="50"/>
        <v>PH.IC.RT.020310.01</v>
      </c>
      <c r="Q216" s="168" t="str">
        <f t="shared" si="51"/>
        <v>CL.IC.RT.020310.01</v>
      </c>
    </row>
    <row r="217" spans="1:17" s="167" customFormat="1" ht="15">
      <c r="A217" s="167" t="s">
        <v>4991</v>
      </c>
      <c r="C217" s="61" t="s">
        <v>12430</v>
      </c>
      <c r="E217" s="61" t="s">
        <v>12185</v>
      </c>
      <c r="F217" s="167" t="s">
        <v>5189</v>
      </c>
      <c r="G217" s="167" t="s">
        <v>5625</v>
      </c>
      <c r="H217" s="62" t="s">
        <v>12099</v>
      </c>
      <c r="I217" s="167" t="s">
        <v>5625</v>
      </c>
      <c r="J217" s="63" t="str">
        <f t="shared" si="48"/>
        <v>IC.RT.020311</v>
      </c>
      <c r="K217" s="61" t="s">
        <v>12175</v>
      </c>
      <c r="L217" s="167" t="str">
        <f t="shared" si="47"/>
        <v>Audible</v>
      </c>
      <c r="M217" s="168" t="str">
        <f t="shared" si="49"/>
        <v>PI.IC.RT.020311.01</v>
      </c>
      <c r="N217" s="168"/>
      <c r="O217" s="168" t="str">
        <f t="shared" si="50"/>
        <v>PH.IC.RT.020311.01</v>
      </c>
      <c r="Q217" s="168" t="str">
        <f t="shared" si="51"/>
        <v>CL.IC.RT.020311.01</v>
      </c>
    </row>
    <row r="218" spans="1:17" s="167" customFormat="1" ht="15">
      <c r="A218" s="167" t="s">
        <v>4991</v>
      </c>
      <c r="C218" s="61" t="s">
        <v>12430</v>
      </c>
      <c r="E218" s="61" t="s">
        <v>12185</v>
      </c>
      <c r="F218" s="167" t="s">
        <v>5189</v>
      </c>
      <c r="G218" s="167" t="s">
        <v>5786</v>
      </c>
      <c r="H218" s="62" t="s">
        <v>12100</v>
      </c>
      <c r="I218" s="167" t="s">
        <v>5786</v>
      </c>
      <c r="J218" s="63" t="str">
        <f t="shared" si="48"/>
        <v>IC.RT.020312</v>
      </c>
      <c r="K218" s="61" t="s">
        <v>12175</v>
      </c>
      <c r="L218" s="167" t="str">
        <f t="shared" si="47"/>
        <v>Fine</v>
      </c>
      <c r="M218" s="168" t="str">
        <f t="shared" si="49"/>
        <v>PI.IC.RT.020312.01</v>
      </c>
      <c r="N218" s="168"/>
      <c r="O218" s="168" t="str">
        <f t="shared" si="50"/>
        <v>PH.IC.RT.020312.01</v>
      </c>
      <c r="Q218" s="168" t="str">
        <f t="shared" si="51"/>
        <v>CL.IC.RT.020312.01</v>
      </c>
    </row>
    <row r="219" spans="1:17" s="167" customFormat="1" ht="15">
      <c r="A219" s="167" t="s">
        <v>4991</v>
      </c>
      <c r="C219" s="61" t="s">
        <v>12430</v>
      </c>
      <c r="E219" s="61" t="s">
        <v>12185</v>
      </c>
      <c r="F219" s="167" t="s">
        <v>5189</v>
      </c>
      <c r="G219" s="167" t="s">
        <v>5787</v>
      </c>
      <c r="H219" s="62" t="s">
        <v>12101</v>
      </c>
      <c r="I219" s="167" t="s">
        <v>5787</v>
      </c>
      <c r="J219" s="63" t="str">
        <f t="shared" si="48"/>
        <v>IC.RT.020313</v>
      </c>
      <c r="K219" s="61" t="s">
        <v>12175</v>
      </c>
      <c r="L219" s="167" t="str">
        <f t="shared" si="47"/>
        <v>Coarse</v>
      </c>
      <c r="M219" s="168" t="str">
        <f t="shared" si="49"/>
        <v>PI.IC.RT.020313.01</v>
      </c>
      <c r="N219" s="168"/>
      <c r="O219" s="168" t="str">
        <f t="shared" si="50"/>
        <v>PH.IC.RT.020313.01</v>
      </c>
      <c r="Q219" s="168" t="str">
        <f t="shared" si="51"/>
        <v>CL.IC.RT.020313.01</v>
      </c>
    </row>
    <row r="220" spans="1:17" s="167" customFormat="1" ht="15">
      <c r="A220" s="167" t="s">
        <v>4991</v>
      </c>
      <c r="C220" s="61" t="s">
        <v>12430</v>
      </c>
      <c r="E220" s="61" t="s">
        <v>12185</v>
      </c>
      <c r="F220" s="167" t="s">
        <v>5189</v>
      </c>
      <c r="G220" s="167" t="s">
        <v>5788</v>
      </c>
      <c r="H220" s="62" t="s">
        <v>12102</v>
      </c>
      <c r="I220" s="167" t="s">
        <v>5629</v>
      </c>
      <c r="J220" s="63" t="str">
        <f t="shared" si="48"/>
        <v>IC.RT.020314</v>
      </c>
      <c r="K220" s="61" t="s">
        <v>12175</v>
      </c>
      <c r="L220" s="167" t="str">
        <f t="shared" si="47"/>
        <v>Cleared by coughing</v>
      </c>
      <c r="M220" s="168" t="str">
        <f t="shared" si="49"/>
        <v>PI.IC.RT.020314.01</v>
      </c>
      <c r="N220" s="168"/>
      <c r="O220" s="168" t="str">
        <f t="shared" si="50"/>
        <v>PH.IC.RT.020314.01</v>
      </c>
      <c r="Q220" s="168" t="str">
        <f t="shared" si="51"/>
        <v>CL.IC.RT.020314.01</v>
      </c>
    </row>
    <row r="221" spans="1:17" s="167" customFormat="1" ht="15">
      <c r="A221" s="167" t="s">
        <v>4991</v>
      </c>
      <c r="C221" s="61" t="s">
        <v>12430</v>
      </c>
      <c r="E221" s="61" t="s">
        <v>12185</v>
      </c>
      <c r="F221" s="167" t="s">
        <v>5189</v>
      </c>
      <c r="G221" s="167" t="s">
        <v>5630</v>
      </c>
      <c r="H221" s="62" t="s">
        <v>11559</v>
      </c>
      <c r="I221" s="167" t="s">
        <v>5630</v>
      </c>
      <c r="J221" s="63" t="str">
        <f t="shared" si="48"/>
        <v>IC.RT.020315</v>
      </c>
      <c r="K221" s="61" t="s">
        <v>12175</v>
      </c>
      <c r="L221" s="167" t="str">
        <f t="shared" si="47"/>
        <v>Tracheal</v>
      </c>
      <c r="M221" s="168" t="str">
        <f t="shared" si="49"/>
        <v>PI.IC.RT.020315.01</v>
      </c>
      <c r="N221" s="168"/>
      <c r="O221" s="168" t="str">
        <f t="shared" si="50"/>
        <v>PH.IC.RT.020315.01</v>
      </c>
      <c r="Q221" s="168" t="str">
        <f t="shared" si="51"/>
        <v>CL.IC.RT.020315.01</v>
      </c>
    </row>
    <row r="222" spans="1:17" s="167" customFormat="1" ht="15">
      <c r="A222" s="167" t="s">
        <v>4991</v>
      </c>
      <c r="C222" s="61" t="s">
        <v>12430</v>
      </c>
      <c r="E222" s="61" t="s">
        <v>12185</v>
      </c>
      <c r="F222" s="167" t="s">
        <v>5189</v>
      </c>
      <c r="G222" s="167" t="s">
        <v>5631</v>
      </c>
      <c r="H222" s="62" t="s">
        <v>11560</v>
      </c>
      <c r="I222" s="167" t="s">
        <v>5631</v>
      </c>
      <c r="J222" s="63" t="str">
        <f t="shared" si="48"/>
        <v>IC.RT.020316</v>
      </c>
      <c r="K222" s="61" t="s">
        <v>12175</v>
      </c>
      <c r="L222" s="167" t="str">
        <f t="shared" si="47"/>
        <v>Bronchial</v>
      </c>
      <c r="M222" s="168" t="str">
        <f t="shared" si="49"/>
        <v>PI.IC.RT.020316.01</v>
      </c>
      <c r="N222" s="168"/>
      <c r="O222" s="168" t="str">
        <f t="shared" si="50"/>
        <v>PH.IC.RT.020316.01</v>
      </c>
      <c r="Q222" s="168" t="str">
        <f t="shared" si="51"/>
        <v>CL.IC.RT.020316.01</v>
      </c>
    </row>
    <row r="223" spans="1:17" s="167" customFormat="1" ht="15">
      <c r="A223" s="167" t="s">
        <v>4991</v>
      </c>
      <c r="C223" s="61" t="s">
        <v>12430</v>
      </c>
      <c r="E223" s="61" t="s">
        <v>12185</v>
      </c>
      <c r="F223" s="167" t="s">
        <v>5189</v>
      </c>
      <c r="G223" s="167" t="s">
        <v>5632</v>
      </c>
      <c r="H223" s="62" t="s">
        <v>11561</v>
      </c>
      <c r="I223" s="167" t="s">
        <v>5633</v>
      </c>
      <c r="J223" s="63" t="str">
        <f t="shared" si="48"/>
        <v>IC.RT.020317</v>
      </c>
      <c r="K223" s="61" t="s">
        <v>12175</v>
      </c>
      <c r="L223" s="167" t="str">
        <f t="shared" si="47"/>
        <v>Bronchovesicular</v>
      </c>
      <c r="M223" s="168" t="str">
        <f t="shared" si="49"/>
        <v>PI.IC.RT.020317.01</v>
      </c>
      <c r="N223" s="168"/>
      <c r="O223" s="168" t="str">
        <f t="shared" si="50"/>
        <v>PH.IC.RT.020317.01</v>
      </c>
      <c r="Q223" s="168" t="str">
        <f t="shared" si="51"/>
        <v>CL.IC.RT.020317.01</v>
      </c>
    </row>
    <row r="224" spans="1:17" s="167" customFormat="1" ht="15">
      <c r="A224" s="167" t="s">
        <v>4991</v>
      </c>
      <c r="C224" s="61" t="s">
        <v>12430</v>
      </c>
      <c r="E224" s="61" t="s">
        <v>12185</v>
      </c>
      <c r="F224" s="167" t="s">
        <v>5189</v>
      </c>
      <c r="G224" s="167" t="s">
        <v>5634</v>
      </c>
      <c r="H224" s="62" t="s">
        <v>12060</v>
      </c>
      <c r="I224" s="167" t="s">
        <v>5634</v>
      </c>
      <c r="J224" s="63" t="str">
        <f t="shared" si="48"/>
        <v>IC.RT.020318</v>
      </c>
      <c r="K224" s="61" t="s">
        <v>12175</v>
      </c>
      <c r="L224" s="167" t="str">
        <f t="shared" si="47"/>
        <v>Vesicular</v>
      </c>
      <c r="M224" s="168" t="str">
        <f t="shared" si="49"/>
        <v>PI.IC.RT.020318.01</v>
      </c>
      <c r="N224" s="168"/>
      <c r="O224" s="168" t="str">
        <f t="shared" si="50"/>
        <v>PH.IC.RT.020318.01</v>
      </c>
      <c r="Q224" s="168" t="str">
        <f t="shared" si="51"/>
        <v>CL.IC.RT.020318.01</v>
      </c>
    </row>
    <row r="225" spans="1:47" s="167" customFormat="1" ht="15">
      <c r="A225" s="167" t="s">
        <v>4991</v>
      </c>
      <c r="C225" s="61" t="s">
        <v>12030</v>
      </c>
      <c r="E225" s="61" t="s">
        <v>12032</v>
      </c>
      <c r="F225" s="167" t="s">
        <v>5189</v>
      </c>
      <c r="G225" s="167" t="s">
        <v>14745</v>
      </c>
      <c r="H225" s="62" t="s">
        <v>11913</v>
      </c>
      <c r="I225" s="167" t="s">
        <v>5634</v>
      </c>
      <c r="J225" s="63" t="str">
        <f t="shared" ref="J225" si="72">CONCATENATE("IC.RT.",C225,E225,H225)</f>
        <v>IC.RT.020319</v>
      </c>
      <c r="K225" s="61" t="s">
        <v>11848</v>
      </c>
      <c r="L225" s="167" t="str">
        <f t="shared" ref="L225" si="73">G225</f>
        <v xml:space="preserve">Wheeze, End Inspiratory </v>
      </c>
      <c r="M225" s="168" t="str">
        <f t="shared" ref="M225" si="74">CONCATENATE("PI.",J225,".",K225)</f>
        <v>PI.IC.RT.020319.01</v>
      </c>
      <c r="N225" s="168"/>
      <c r="O225" s="168" t="str">
        <f t="shared" ref="O225" si="75">CONCATENATE("PH.",J225,".",K225)</f>
        <v>PH.IC.RT.020319.01</v>
      </c>
      <c r="Q225" s="168" t="str">
        <f t="shared" ref="Q225" si="76">CONCATENATE("CL.",J225,".",K225)</f>
        <v>CL.IC.RT.020319.01</v>
      </c>
      <c r="AT225" s="167" t="s">
        <v>12773</v>
      </c>
      <c r="AU225" s="167">
        <v>1739</v>
      </c>
    </row>
    <row r="226" spans="1:47" s="167" customFormat="1" ht="15">
      <c r="A226" s="167" t="s">
        <v>4991</v>
      </c>
      <c r="C226" s="61" t="s">
        <v>12030</v>
      </c>
      <c r="E226" s="61" t="s">
        <v>12032</v>
      </c>
      <c r="F226" s="167" t="s">
        <v>5189</v>
      </c>
      <c r="G226" s="167" t="s">
        <v>14746</v>
      </c>
      <c r="H226" s="62" t="s">
        <v>11906</v>
      </c>
      <c r="I226" s="167" t="s">
        <v>5634</v>
      </c>
      <c r="J226" s="63" t="str">
        <f t="shared" ref="J226" si="77">CONCATENATE("IC.RT.",C226,E226,H226)</f>
        <v>IC.RT.020320</v>
      </c>
      <c r="K226" s="61" t="s">
        <v>11848</v>
      </c>
      <c r="L226" s="167" t="str">
        <f t="shared" ref="L226" si="78">G226</f>
        <v xml:space="preserve">Wheeze, End Expiratory </v>
      </c>
      <c r="M226" s="168" t="str">
        <f t="shared" ref="M226" si="79">CONCATENATE("PI.",J226,".",K226)</f>
        <v>PI.IC.RT.020320.01</v>
      </c>
      <c r="N226" s="168"/>
      <c r="O226" s="168" t="str">
        <f t="shared" ref="O226" si="80">CONCATENATE("PH.",J226,".",K226)</f>
        <v>PH.IC.RT.020320.01</v>
      </c>
      <c r="Q226" s="168" t="str">
        <f t="shared" ref="Q226" si="81">CONCATENATE("CL.",J226,".",K226)</f>
        <v>CL.IC.RT.020320.01</v>
      </c>
      <c r="AT226" s="167" t="s">
        <v>12773</v>
      </c>
      <c r="AU226" s="167">
        <v>1739</v>
      </c>
    </row>
    <row r="227" spans="1:47" s="167" customFormat="1" ht="15">
      <c r="A227" s="167" t="s">
        <v>4991</v>
      </c>
      <c r="C227" s="61" t="s">
        <v>12430</v>
      </c>
      <c r="D227" s="167" t="s">
        <v>5517</v>
      </c>
      <c r="E227" s="61" t="s">
        <v>6464</v>
      </c>
      <c r="F227" s="167" t="s">
        <v>5036</v>
      </c>
      <c r="G227" s="167" t="s">
        <v>11550</v>
      </c>
      <c r="H227" s="62" t="s">
        <v>11848</v>
      </c>
      <c r="I227" s="167" t="s">
        <v>11550</v>
      </c>
      <c r="J227" s="63" t="str">
        <f t="shared" si="48"/>
        <v>IC.RT.020401</v>
      </c>
      <c r="K227" s="61" t="s">
        <v>12175</v>
      </c>
      <c r="L227" s="167" t="str">
        <f t="shared" si="47"/>
        <v>Clear</v>
      </c>
      <c r="M227" s="168" t="str">
        <f t="shared" si="49"/>
        <v>PI.IC.RT.020401.01</v>
      </c>
      <c r="N227" s="168"/>
      <c r="O227" s="168" t="str">
        <f t="shared" si="50"/>
        <v>PH.IC.RT.020401.01</v>
      </c>
      <c r="Q227" s="168" t="str">
        <f t="shared" si="51"/>
        <v>CL.IC.RT.020401.01</v>
      </c>
    </row>
    <row r="228" spans="1:47" s="167" customFormat="1" ht="15">
      <c r="A228" s="167" t="s">
        <v>4991</v>
      </c>
      <c r="C228" s="61" t="s">
        <v>12430</v>
      </c>
      <c r="E228" s="61" t="s">
        <v>6464</v>
      </c>
      <c r="F228" s="167" t="s">
        <v>5036</v>
      </c>
      <c r="G228" s="167" t="s">
        <v>5772</v>
      </c>
      <c r="H228" s="62" t="s">
        <v>12030</v>
      </c>
      <c r="I228" s="167" t="s">
        <v>5772</v>
      </c>
      <c r="J228" s="63" t="str">
        <f t="shared" si="48"/>
        <v>IC.RT.020402</v>
      </c>
      <c r="K228" s="61" t="s">
        <v>12175</v>
      </c>
      <c r="L228" s="167" t="str">
        <f t="shared" si="47"/>
        <v>Crackles</v>
      </c>
      <c r="M228" s="168" t="str">
        <f t="shared" si="49"/>
        <v>PI.IC.RT.020402.01</v>
      </c>
      <c r="N228" s="168"/>
      <c r="O228" s="168" t="str">
        <f t="shared" si="50"/>
        <v>PH.IC.RT.020402.01</v>
      </c>
      <c r="Q228" s="168" t="str">
        <f t="shared" si="51"/>
        <v>CL.IC.RT.020402.01</v>
      </c>
    </row>
    <row r="229" spans="1:47" s="167" customFormat="1" ht="15">
      <c r="A229" s="167" t="s">
        <v>4991</v>
      </c>
      <c r="C229" s="61" t="s">
        <v>12430</v>
      </c>
      <c r="E229" s="61" t="s">
        <v>6464</v>
      </c>
      <c r="F229" s="167" t="s">
        <v>5036</v>
      </c>
      <c r="G229" s="167" t="s">
        <v>5775</v>
      </c>
      <c r="H229" s="62" t="s">
        <v>12032</v>
      </c>
      <c r="I229" s="167" t="s">
        <v>5640</v>
      </c>
      <c r="J229" s="63" t="str">
        <f t="shared" si="48"/>
        <v>IC.RT.020403</v>
      </c>
      <c r="K229" s="61" t="s">
        <v>12175</v>
      </c>
      <c r="L229" s="167" t="str">
        <f t="shared" si="47"/>
        <v>Wheeze, Inspiratory</v>
      </c>
      <c r="M229" s="168" t="str">
        <f t="shared" si="49"/>
        <v>PI.IC.RT.020403.01</v>
      </c>
      <c r="N229" s="168"/>
      <c r="O229" s="168" t="str">
        <f t="shared" si="50"/>
        <v>PH.IC.RT.020403.01</v>
      </c>
      <c r="Q229" s="168" t="str">
        <f t="shared" si="51"/>
        <v>CL.IC.RT.020403.01</v>
      </c>
    </row>
    <row r="230" spans="1:47" s="167" customFormat="1" ht="15">
      <c r="A230" s="167" t="s">
        <v>4991</v>
      </c>
      <c r="C230" s="61" t="s">
        <v>12430</v>
      </c>
      <c r="E230" s="61" t="s">
        <v>6464</v>
      </c>
      <c r="F230" s="167" t="s">
        <v>5036</v>
      </c>
      <c r="G230" s="167" t="s">
        <v>5778</v>
      </c>
      <c r="H230" s="62" t="s">
        <v>12028</v>
      </c>
      <c r="I230" s="167" t="s">
        <v>5798</v>
      </c>
      <c r="J230" s="63" t="str">
        <f t="shared" si="48"/>
        <v>IC.RT.020404</v>
      </c>
      <c r="K230" s="61" t="s">
        <v>12175</v>
      </c>
      <c r="L230" s="167" t="str">
        <f t="shared" si="47"/>
        <v>Wheeze, Expiratory</v>
      </c>
      <c r="M230" s="168" t="str">
        <f t="shared" si="49"/>
        <v>PI.IC.RT.020404.01</v>
      </c>
      <c r="N230" s="168"/>
      <c r="O230" s="168" t="str">
        <f t="shared" si="50"/>
        <v>PH.IC.RT.020404.01</v>
      </c>
      <c r="Q230" s="168" t="str">
        <f t="shared" si="51"/>
        <v>CL.IC.RT.020404.01</v>
      </c>
    </row>
    <row r="231" spans="1:47" s="167" customFormat="1" ht="15">
      <c r="A231" s="167" t="s">
        <v>4991</v>
      </c>
      <c r="C231" s="61" t="s">
        <v>12430</v>
      </c>
      <c r="E231" s="61" t="s">
        <v>6464</v>
      </c>
      <c r="F231" s="167" t="s">
        <v>5036</v>
      </c>
      <c r="G231" s="167" t="s">
        <v>5615</v>
      </c>
      <c r="H231" s="62" t="s">
        <v>12210</v>
      </c>
      <c r="I231" s="167" t="s">
        <v>5616</v>
      </c>
      <c r="J231" s="63" t="str">
        <f t="shared" si="48"/>
        <v>IC.RT.020405</v>
      </c>
      <c r="K231" s="61" t="s">
        <v>12175</v>
      </c>
      <c r="L231" s="167" t="str">
        <f t="shared" si="47"/>
        <v>Wheeze, Inspiratory + Expiratory</v>
      </c>
      <c r="M231" s="168" t="str">
        <f t="shared" si="49"/>
        <v>PI.IC.RT.020405.01</v>
      </c>
      <c r="N231" s="168"/>
      <c r="O231" s="168" t="str">
        <f t="shared" si="50"/>
        <v>PH.IC.RT.020405.01</v>
      </c>
      <c r="Q231" s="168" t="str">
        <f t="shared" si="51"/>
        <v>CL.IC.RT.020405.01</v>
      </c>
    </row>
    <row r="232" spans="1:47" s="167" customFormat="1" ht="15">
      <c r="A232" s="167" t="s">
        <v>4991</v>
      </c>
      <c r="C232" s="61" t="s">
        <v>12430</v>
      </c>
      <c r="E232" s="61" t="s">
        <v>6464</v>
      </c>
      <c r="F232" s="167" t="s">
        <v>5036</v>
      </c>
      <c r="G232" s="167" t="s">
        <v>5619</v>
      </c>
      <c r="H232" s="62" t="s">
        <v>12212</v>
      </c>
      <c r="I232" s="167" t="s">
        <v>5619</v>
      </c>
      <c r="J232" s="63" t="str">
        <f t="shared" si="48"/>
        <v>IC.RT.020406</v>
      </c>
      <c r="K232" s="61" t="s">
        <v>12175</v>
      </c>
      <c r="L232" s="167" t="str">
        <f t="shared" si="47"/>
        <v>Stridor</v>
      </c>
      <c r="M232" s="168" t="str">
        <f t="shared" si="49"/>
        <v>PI.IC.RT.020406.01</v>
      </c>
      <c r="N232" s="168"/>
      <c r="O232" s="168" t="str">
        <f t="shared" si="50"/>
        <v>PH.IC.RT.020406.01</v>
      </c>
      <c r="Q232" s="168" t="str">
        <f t="shared" si="51"/>
        <v>CL.IC.RT.020406.01</v>
      </c>
    </row>
    <row r="233" spans="1:47" s="167" customFormat="1" ht="15">
      <c r="A233" s="167" t="s">
        <v>4991</v>
      </c>
      <c r="C233" s="61" t="s">
        <v>12430</v>
      </c>
      <c r="E233" s="61" t="s">
        <v>6464</v>
      </c>
      <c r="F233" s="167" t="s">
        <v>5036</v>
      </c>
      <c r="G233" s="167" t="s">
        <v>5620</v>
      </c>
      <c r="H233" s="62" t="s">
        <v>12225</v>
      </c>
      <c r="I233" s="167" t="s">
        <v>5620</v>
      </c>
      <c r="J233" s="63" t="str">
        <f t="shared" si="48"/>
        <v>IC.RT.020407</v>
      </c>
      <c r="K233" s="61" t="s">
        <v>12175</v>
      </c>
      <c r="L233" s="167" t="str">
        <f t="shared" si="47"/>
        <v>Rhonchi</v>
      </c>
      <c r="M233" s="168" t="str">
        <f t="shared" si="49"/>
        <v>PI.IC.RT.020407.01</v>
      </c>
      <c r="N233" s="168"/>
      <c r="O233" s="168" t="str">
        <f t="shared" si="50"/>
        <v>PH.IC.RT.020407.01</v>
      </c>
      <c r="Q233" s="168" t="str">
        <f t="shared" si="51"/>
        <v>CL.IC.RT.020407.01</v>
      </c>
    </row>
    <row r="234" spans="1:47" s="167" customFormat="1" ht="15">
      <c r="A234" s="167" t="s">
        <v>4991</v>
      </c>
      <c r="C234" s="61" t="s">
        <v>12430</v>
      </c>
      <c r="E234" s="61" t="s">
        <v>6464</v>
      </c>
      <c r="F234" s="167" t="s">
        <v>5036</v>
      </c>
      <c r="G234" s="167" t="s">
        <v>8921</v>
      </c>
      <c r="H234" s="62" t="s">
        <v>11638</v>
      </c>
      <c r="I234" s="167" t="s">
        <v>8921</v>
      </c>
      <c r="J234" s="63" t="str">
        <f t="shared" si="48"/>
        <v>IC.RT.020408</v>
      </c>
      <c r="K234" s="61" t="s">
        <v>12175</v>
      </c>
      <c r="L234" s="167" t="str">
        <f t="shared" si="47"/>
        <v>Decreased</v>
      </c>
      <c r="M234" s="168" t="str">
        <f t="shared" si="49"/>
        <v>PI.IC.RT.020408.01</v>
      </c>
      <c r="N234" s="168"/>
      <c r="O234" s="168" t="str">
        <f t="shared" si="50"/>
        <v>PH.IC.RT.020408.01</v>
      </c>
      <c r="Q234" s="168" t="str">
        <f t="shared" si="51"/>
        <v>CL.IC.RT.020408.01</v>
      </c>
    </row>
    <row r="235" spans="1:47" s="167" customFormat="1" ht="15">
      <c r="A235" s="167" t="s">
        <v>4991</v>
      </c>
      <c r="C235" s="61" t="s">
        <v>12430</v>
      </c>
      <c r="E235" s="61" t="s">
        <v>6464</v>
      </c>
      <c r="F235" s="167" t="s">
        <v>5036</v>
      </c>
      <c r="G235" s="167" t="s">
        <v>10464</v>
      </c>
      <c r="H235" s="62" t="s">
        <v>11639</v>
      </c>
      <c r="I235" s="167" t="s">
        <v>10464</v>
      </c>
      <c r="J235" s="63" t="str">
        <f t="shared" si="48"/>
        <v>IC.RT.020409</v>
      </c>
      <c r="K235" s="61" t="s">
        <v>12175</v>
      </c>
      <c r="L235" s="167" t="str">
        <f t="shared" si="47"/>
        <v>Absent</v>
      </c>
      <c r="M235" s="168" t="str">
        <f t="shared" si="49"/>
        <v>PI.IC.RT.020409.01</v>
      </c>
      <c r="N235" s="168"/>
      <c r="O235" s="168" t="str">
        <f t="shared" si="50"/>
        <v>PH.IC.RT.020409.01</v>
      </c>
      <c r="Q235" s="168" t="str">
        <f t="shared" si="51"/>
        <v>CL.IC.RT.020409.01</v>
      </c>
    </row>
    <row r="236" spans="1:47" s="167" customFormat="1" ht="15">
      <c r="A236" s="167" t="s">
        <v>4991</v>
      </c>
      <c r="C236" s="61" t="s">
        <v>12430</v>
      </c>
      <c r="E236" s="61" t="s">
        <v>6464</v>
      </c>
      <c r="F236" s="167" t="s">
        <v>5036</v>
      </c>
      <c r="G236" s="167" t="s">
        <v>5622</v>
      </c>
      <c r="H236" s="62" t="s">
        <v>11829</v>
      </c>
      <c r="I236" s="167" t="s">
        <v>5623</v>
      </c>
      <c r="J236" s="63" t="str">
        <f t="shared" si="48"/>
        <v>IC.RT.020410</v>
      </c>
      <c r="K236" s="61" t="s">
        <v>12175</v>
      </c>
      <c r="L236" s="167" t="str">
        <f t="shared" si="47"/>
        <v>Pleural friction rub</v>
      </c>
      <c r="M236" s="168" t="str">
        <f t="shared" si="49"/>
        <v>PI.IC.RT.020410.01</v>
      </c>
      <c r="N236" s="168"/>
      <c r="O236" s="168" t="str">
        <f t="shared" si="50"/>
        <v>PH.IC.RT.020410.01</v>
      </c>
      <c r="Q236" s="168" t="str">
        <f t="shared" si="51"/>
        <v>CL.IC.RT.020410.01</v>
      </c>
    </row>
    <row r="237" spans="1:47" s="167" customFormat="1" ht="15">
      <c r="A237" s="167" t="s">
        <v>4991</v>
      </c>
      <c r="C237" s="61" t="s">
        <v>12430</v>
      </c>
      <c r="E237" s="61" t="s">
        <v>6464</v>
      </c>
      <c r="F237" s="167" t="s">
        <v>5036</v>
      </c>
      <c r="G237" s="167" t="s">
        <v>5625</v>
      </c>
      <c r="H237" s="62" t="s">
        <v>12099</v>
      </c>
      <c r="I237" s="167" t="s">
        <v>5625</v>
      </c>
      <c r="J237" s="63" t="str">
        <f t="shared" si="48"/>
        <v>IC.RT.020411</v>
      </c>
      <c r="K237" s="61" t="s">
        <v>12175</v>
      </c>
      <c r="L237" s="167" t="str">
        <f t="shared" si="47"/>
        <v>Audible</v>
      </c>
      <c r="M237" s="168" t="str">
        <f t="shared" si="49"/>
        <v>PI.IC.RT.020411.01</v>
      </c>
      <c r="N237" s="168"/>
      <c r="O237" s="168" t="str">
        <f t="shared" si="50"/>
        <v>PH.IC.RT.020411.01</v>
      </c>
      <c r="Q237" s="168" t="str">
        <f t="shared" si="51"/>
        <v>CL.IC.RT.020411.01</v>
      </c>
    </row>
    <row r="238" spans="1:47" s="167" customFormat="1" ht="15">
      <c r="A238" s="167" t="s">
        <v>4991</v>
      </c>
      <c r="C238" s="61" t="s">
        <v>12430</v>
      </c>
      <c r="E238" s="61" t="s">
        <v>6464</v>
      </c>
      <c r="F238" s="167" t="s">
        <v>5036</v>
      </c>
      <c r="G238" s="167" t="s">
        <v>5786</v>
      </c>
      <c r="H238" s="62" t="s">
        <v>12100</v>
      </c>
      <c r="I238" s="167" t="s">
        <v>5786</v>
      </c>
      <c r="J238" s="63" t="str">
        <f t="shared" si="48"/>
        <v>IC.RT.020412</v>
      </c>
      <c r="K238" s="61" t="s">
        <v>12175</v>
      </c>
      <c r="L238" s="167" t="str">
        <f t="shared" si="47"/>
        <v>Fine</v>
      </c>
      <c r="M238" s="168" t="str">
        <f t="shared" si="49"/>
        <v>PI.IC.RT.020412.01</v>
      </c>
      <c r="N238" s="168"/>
      <c r="O238" s="168" t="str">
        <f t="shared" si="50"/>
        <v>PH.IC.RT.020412.01</v>
      </c>
      <c r="Q238" s="168" t="str">
        <f t="shared" si="51"/>
        <v>CL.IC.RT.020412.01</v>
      </c>
    </row>
    <row r="239" spans="1:47" s="167" customFormat="1" ht="15">
      <c r="A239" s="167" t="s">
        <v>4991</v>
      </c>
      <c r="C239" s="61" t="s">
        <v>12430</v>
      </c>
      <c r="E239" s="61" t="s">
        <v>6464</v>
      </c>
      <c r="F239" s="167" t="s">
        <v>5036</v>
      </c>
      <c r="G239" s="167" t="s">
        <v>5787</v>
      </c>
      <c r="H239" s="62" t="s">
        <v>12101</v>
      </c>
      <c r="I239" s="167" t="s">
        <v>5787</v>
      </c>
      <c r="J239" s="63" t="str">
        <f t="shared" si="48"/>
        <v>IC.RT.020413</v>
      </c>
      <c r="K239" s="61" t="s">
        <v>12175</v>
      </c>
      <c r="L239" s="167" t="str">
        <f t="shared" ref="L239:L306" si="82">G239</f>
        <v>Coarse</v>
      </c>
      <c r="M239" s="168" t="str">
        <f t="shared" si="49"/>
        <v>PI.IC.RT.020413.01</v>
      </c>
      <c r="N239" s="168"/>
      <c r="O239" s="168" t="str">
        <f t="shared" si="50"/>
        <v>PH.IC.RT.020413.01</v>
      </c>
      <c r="Q239" s="168" t="str">
        <f t="shared" si="51"/>
        <v>CL.IC.RT.020413.01</v>
      </c>
    </row>
    <row r="240" spans="1:47" s="167" customFormat="1" ht="15">
      <c r="A240" s="167" t="s">
        <v>4991</v>
      </c>
      <c r="C240" s="61" t="s">
        <v>12430</v>
      </c>
      <c r="E240" s="61" t="s">
        <v>6464</v>
      </c>
      <c r="F240" s="167" t="s">
        <v>5036</v>
      </c>
      <c r="G240" s="167" t="s">
        <v>5788</v>
      </c>
      <c r="H240" s="62" t="s">
        <v>12102</v>
      </c>
      <c r="I240" s="167" t="s">
        <v>5629</v>
      </c>
      <c r="J240" s="63" t="str">
        <f t="shared" si="48"/>
        <v>IC.RT.020414</v>
      </c>
      <c r="K240" s="61" t="s">
        <v>12175</v>
      </c>
      <c r="L240" s="167" t="str">
        <f t="shared" si="82"/>
        <v>Cleared by coughing</v>
      </c>
      <c r="M240" s="168" t="str">
        <f t="shared" si="49"/>
        <v>PI.IC.RT.020414.01</v>
      </c>
      <c r="N240" s="168"/>
      <c r="O240" s="168" t="str">
        <f t="shared" si="50"/>
        <v>PH.IC.RT.020414.01</v>
      </c>
      <c r="Q240" s="168" t="str">
        <f t="shared" si="51"/>
        <v>CL.IC.RT.020414.01</v>
      </c>
    </row>
    <row r="241" spans="1:47" s="167" customFormat="1" ht="15">
      <c r="A241" s="167" t="s">
        <v>4991</v>
      </c>
      <c r="C241" s="61" t="s">
        <v>12430</v>
      </c>
      <c r="E241" s="61" t="s">
        <v>6464</v>
      </c>
      <c r="F241" s="167" t="s">
        <v>5036</v>
      </c>
      <c r="G241" s="167" t="s">
        <v>5630</v>
      </c>
      <c r="H241" s="62" t="s">
        <v>11559</v>
      </c>
      <c r="I241" s="167" t="s">
        <v>5630</v>
      </c>
      <c r="J241" s="63" t="str">
        <f t="shared" si="48"/>
        <v>IC.RT.020415</v>
      </c>
      <c r="K241" s="61" t="s">
        <v>12175</v>
      </c>
      <c r="L241" s="167" t="str">
        <f t="shared" si="82"/>
        <v>Tracheal</v>
      </c>
      <c r="M241" s="168" t="str">
        <f t="shared" si="49"/>
        <v>PI.IC.RT.020415.01</v>
      </c>
      <c r="N241" s="168"/>
      <c r="O241" s="168" t="str">
        <f t="shared" si="50"/>
        <v>PH.IC.RT.020415.01</v>
      </c>
      <c r="Q241" s="168" t="str">
        <f t="shared" si="51"/>
        <v>CL.IC.RT.020415.01</v>
      </c>
    </row>
    <row r="242" spans="1:47" s="167" customFormat="1" ht="15">
      <c r="A242" s="167" t="s">
        <v>4991</v>
      </c>
      <c r="C242" s="61" t="s">
        <v>12430</v>
      </c>
      <c r="E242" s="61" t="s">
        <v>6464</v>
      </c>
      <c r="F242" s="167" t="s">
        <v>5036</v>
      </c>
      <c r="G242" s="167" t="s">
        <v>5631</v>
      </c>
      <c r="H242" s="62" t="s">
        <v>11560</v>
      </c>
      <c r="I242" s="167" t="s">
        <v>5631</v>
      </c>
      <c r="J242" s="63" t="str">
        <f t="shared" si="48"/>
        <v>IC.RT.020416</v>
      </c>
      <c r="K242" s="61" t="s">
        <v>12175</v>
      </c>
      <c r="L242" s="167" t="str">
        <f t="shared" si="82"/>
        <v>Bronchial</v>
      </c>
      <c r="M242" s="168" t="str">
        <f t="shared" si="49"/>
        <v>PI.IC.RT.020416.01</v>
      </c>
      <c r="N242" s="168"/>
      <c r="O242" s="168" t="str">
        <f t="shared" si="50"/>
        <v>PH.IC.RT.020416.01</v>
      </c>
      <c r="Q242" s="168" t="str">
        <f t="shared" si="51"/>
        <v>CL.IC.RT.020416.01</v>
      </c>
    </row>
    <row r="243" spans="1:47" s="167" customFormat="1" ht="15">
      <c r="A243" s="167" t="s">
        <v>4991</v>
      </c>
      <c r="C243" s="61" t="s">
        <v>12430</v>
      </c>
      <c r="E243" s="61" t="s">
        <v>6464</v>
      </c>
      <c r="F243" s="167" t="s">
        <v>5036</v>
      </c>
      <c r="G243" s="167" t="s">
        <v>5632</v>
      </c>
      <c r="H243" s="62" t="s">
        <v>11561</v>
      </c>
      <c r="I243" s="167" t="s">
        <v>5633</v>
      </c>
      <c r="J243" s="63" t="str">
        <f t="shared" si="48"/>
        <v>IC.RT.020417</v>
      </c>
      <c r="K243" s="61" t="s">
        <v>12175</v>
      </c>
      <c r="L243" s="167" t="str">
        <f t="shared" si="82"/>
        <v>Bronchovesicular</v>
      </c>
      <c r="M243" s="168" t="str">
        <f t="shared" si="49"/>
        <v>PI.IC.RT.020417.01</v>
      </c>
      <c r="N243" s="168"/>
      <c r="O243" s="168" t="str">
        <f t="shared" si="50"/>
        <v>PH.IC.RT.020417.01</v>
      </c>
      <c r="Q243" s="168" t="str">
        <f t="shared" si="51"/>
        <v>CL.IC.RT.020417.01</v>
      </c>
    </row>
    <row r="244" spans="1:47" s="167" customFormat="1" ht="15">
      <c r="A244" s="167" t="s">
        <v>4991</v>
      </c>
      <c r="C244" s="61" t="s">
        <v>12430</v>
      </c>
      <c r="E244" s="61" t="s">
        <v>6464</v>
      </c>
      <c r="F244" s="167" t="s">
        <v>5036</v>
      </c>
      <c r="G244" s="167" t="s">
        <v>5634</v>
      </c>
      <c r="H244" s="62" t="s">
        <v>12060</v>
      </c>
      <c r="I244" s="167" t="s">
        <v>5634</v>
      </c>
      <c r="J244" s="63" t="str">
        <f t="shared" si="48"/>
        <v>IC.RT.020418</v>
      </c>
      <c r="K244" s="61" t="s">
        <v>12175</v>
      </c>
      <c r="L244" s="167" t="str">
        <f t="shared" si="82"/>
        <v>Vesicular</v>
      </c>
      <c r="M244" s="168" t="str">
        <f t="shared" si="49"/>
        <v>PI.IC.RT.020418.01</v>
      </c>
      <c r="N244" s="168"/>
      <c r="O244" s="168" t="str">
        <f t="shared" si="50"/>
        <v>PH.IC.RT.020418.01</v>
      </c>
      <c r="Q244" s="168" t="str">
        <f t="shared" si="51"/>
        <v>CL.IC.RT.020418.01</v>
      </c>
    </row>
    <row r="245" spans="1:47" s="167" customFormat="1" ht="15">
      <c r="A245" s="167" t="s">
        <v>4991</v>
      </c>
      <c r="C245" s="61" t="s">
        <v>115</v>
      </c>
      <c r="E245" s="61" t="s">
        <v>11</v>
      </c>
      <c r="F245" s="167" t="s">
        <v>5036</v>
      </c>
      <c r="G245" s="167" t="s">
        <v>14745</v>
      </c>
      <c r="H245" s="62" t="s">
        <v>11913</v>
      </c>
      <c r="I245" s="167" t="s">
        <v>5634</v>
      </c>
      <c r="J245" s="63" t="str">
        <f t="shared" ref="J245" si="83">CONCATENATE("IC.RT.",C245,E245,H245)</f>
        <v>IC.RT.020419</v>
      </c>
      <c r="K245" s="61" t="s">
        <v>3</v>
      </c>
      <c r="L245" s="167" t="str">
        <f t="shared" ref="L245" si="84">G245</f>
        <v xml:space="preserve">Wheeze, End Inspiratory </v>
      </c>
      <c r="M245" s="168" t="str">
        <f t="shared" ref="M245" si="85">CONCATENATE("PI.",J245,".",K245)</f>
        <v>PI.IC.RT.020419.01</v>
      </c>
      <c r="N245" s="168"/>
      <c r="O245" s="168" t="str">
        <f t="shared" ref="O245" si="86">CONCATENATE("PH.",J245,".",K245)</f>
        <v>PH.IC.RT.020419.01</v>
      </c>
      <c r="Q245" s="168" t="str">
        <f t="shared" ref="Q245" si="87">CONCATENATE("CL.",J245,".",K245)</f>
        <v>CL.IC.RT.020419.01</v>
      </c>
      <c r="AT245" s="167" t="s">
        <v>12773</v>
      </c>
      <c r="AU245" s="167">
        <v>1739</v>
      </c>
    </row>
    <row r="246" spans="1:47" s="167" customFormat="1" ht="15">
      <c r="A246" s="167" t="s">
        <v>4991</v>
      </c>
      <c r="C246" s="61" t="s">
        <v>115</v>
      </c>
      <c r="E246" s="61" t="s">
        <v>11</v>
      </c>
      <c r="F246" s="167" t="s">
        <v>5036</v>
      </c>
      <c r="G246" s="167" t="s">
        <v>14746</v>
      </c>
      <c r="H246" s="62" t="s">
        <v>11906</v>
      </c>
      <c r="I246" s="167" t="s">
        <v>5634</v>
      </c>
      <c r="J246" s="63" t="str">
        <f t="shared" ref="J246" si="88">CONCATENATE("IC.RT.",C246,E246,H246)</f>
        <v>IC.RT.020420</v>
      </c>
      <c r="K246" s="61" t="s">
        <v>3</v>
      </c>
      <c r="L246" s="167" t="str">
        <f t="shared" ref="L246" si="89">G246</f>
        <v xml:space="preserve">Wheeze, End Expiratory </v>
      </c>
      <c r="M246" s="168" t="str">
        <f t="shared" ref="M246" si="90">CONCATENATE("PI.",J246,".",K246)</f>
        <v>PI.IC.RT.020420.01</v>
      </c>
      <c r="N246" s="168"/>
      <c r="O246" s="168" t="str">
        <f t="shared" ref="O246" si="91">CONCATENATE("PH.",J246,".",K246)</f>
        <v>PH.IC.RT.020420.01</v>
      </c>
      <c r="Q246" s="168" t="str">
        <f t="shared" ref="Q246" si="92">CONCATENATE("CL.",J246,".",K246)</f>
        <v>CL.IC.RT.020420.01</v>
      </c>
      <c r="AT246" s="167" t="s">
        <v>12773</v>
      </c>
      <c r="AU246" s="167">
        <v>1739</v>
      </c>
    </row>
    <row r="247" spans="1:47" s="167" customFormat="1" ht="15">
      <c r="A247" s="167" t="s">
        <v>4991</v>
      </c>
      <c r="C247" s="61" t="s">
        <v>12430</v>
      </c>
      <c r="D247" s="167" t="s">
        <v>5534</v>
      </c>
      <c r="E247" s="61" t="s">
        <v>6291</v>
      </c>
      <c r="F247" s="167" t="s">
        <v>5037</v>
      </c>
      <c r="G247" s="167" t="s">
        <v>11550</v>
      </c>
      <c r="H247" s="62" t="s">
        <v>11848</v>
      </c>
      <c r="I247" s="167" t="s">
        <v>11550</v>
      </c>
      <c r="J247" s="63" t="str">
        <f t="shared" si="48"/>
        <v>IC.RT.020501</v>
      </c>
      <c r="K247" s="61" t="s">
        <v>12175</v>
      </c>
      <c r="L247" s="167" t="str">
        <f t="shared" si="82"/>
        <v>Clear</v>
      </c>
      <c r="M247" s="168" t="str">
        <f t="shared" si="49"/>
        <v>PI.IC.RT.020501.01</v>
      </c>
      <c r="N247" s="168"/>
      <c r="O247" s="168" t="str">
        <f t="shared" si="50"/>
        <v>PH.IC.RT.020501.01</v>
      </c>
      <c r="Q247" s="168" t="str">
        <f t="shared" si="51"/>
        <v>CL.IC.RT.020501.01</v>
      </c>
    </row>
    <row r="248" spans="1:47" s="167" customFormat="1" ht="15">
      <c r="A248" s="167" t="s">
        <v>4991</v>
      </c>
      <c r="C248" s="61" t="s">
        <v>12430</v>
      </c>
      <c r="E248" s="61" t="s">
        <v>6291</v>
      </c>
      <c r="F248" s="167" t="s">
        <v>5037</v>
      </c>
      <c r="G248" s="167" t="s">
        <v>5772</v>
      </c>
      <c r="H248" s="62" t="s">
        <v>12030</v>
      </c>
      <c r="I248" s="167" t="s">
        <v>5772</v>
      </c>
      <c r="J248" s="63" t="str">
        <f t="shared" si="48"/>
        <v>IC.RT.020502</v>
      </c>
      <c r="K248" s="61" t="s">
        <v>12175</v>
      </c>
      <c r="L248" s="167" t="str">
        <f t="shared" si="82"/>
        <v>Crackles</v>
      </c>
      <c r="M248" s="168" t="str">
        <f t="shared" si="49"/>
        <v>PI.IC.RT.020502.01</v>
      </c>
      <c r="N248" s="168"/>
      <c r="O248" s="168" t="str">
        <f t="shared" si="50"/>
        <v>PH.IC.RT.020502.01</v>
      </c>
      <c r="Q248" s="168" t="str">
        <f t="shared" si="51"/>
        <v>CL.IC.RT.020502.01</v>
      </c>
    </row>
    <row r="249" spans="1:47" s="167" customFormat="1" ht="15">
      <c r="A249" s="167" t="s">
        <v>4991</v>
      </c>
      <c r="C249" s="61" t="s">
        <v>12430</v>
      </c>
      <c r="E249" s="61" t="s">
        <v>6291</v>
      </c>
      <c r="F249" s="167" t="s">
        <v>5037</v>
      </c>
      <c r="G249" s="167" t="s">
        <v>5775</v>
      </c>
      <c r="H249" s="62" t="s">
        <v>12032</v>
      </c>
      <c r="I249" s="167" t="s">
        <v>5640</v>
      </c>
      <c r="J249" s="63" t="str">
        <f t="shared" si="48"/>
        <v>IC.RT.020503</v>
      </c>
      <c r="K249" s="61" t="s">
        <v>12175</v>
      </c>
      <c r="L249" s="167" t="str">
        <f t="shared" si="82"/>
        <v>Wheeze, Inspiratory</v>
      </c>
      <c r="M249" s="168" t="str">
        <f t="shared" si="49"/>
        <v>PI.IC.RT.020503.01</v>
      </c>
      <c r="N249" s="168"/>
      <c r="O249" s="168" t="str">
        <f t="shared" si="50"/>
        <v>PH.IC.RT.020503.01</v>
      </c>
      <c r="Q249" s="168" t="str">
        <f t="shared" si="51"/>
        <v>CL.IC.RT.020503.01</v>
      </c>
    </row>
    <row r="250" spans="1:47" s="167" customFormat="1" ht="15">
      <c r="A250" s="167" t="s">
        <v>4991</v>
      </c>
      <c r="C250" s="61" t="s">
        <v>12430</v>
      </c>
      <c r="E250" s="61" t="s">
        <v>6291</v>
      </c>
      <c r="F250" s="167" t="s">
        <v>5037</v>
      </c>
      <c r="G250" s="167" t="s">
        <v>5778</v>
      </c>
      <c r="H250" s="62" t="s">
        <v>12028</v>
      </c>
      <c r="I250" s="167" t="s">
        <v>5798</v>
      </c>
      <c r="J250" s="63" t="str">
        <f t="shared" si="48"/>
        <v>IC.RT.020504</v>
      </c>
      <c r="K250" s="61" t="s">
        <v>12175</v>
      </c>
      <c r="L250" s="167" t="str">
        <f t="shared" si="82"/>
        <v>Wheeze, Expiratory</v>
      </c>
      <c r="M250" s="168" t="str">
        <f t="shared" si="49"/>
        <v>PI.IC.RT.020504.01</v>
      </c>
      <c r="N250" s="168"/>
      <c r="O250" s="168" t="str">
        <f t="shared" si="50"/>
        <v>PH.IC.RT.020504.01</v>
      </c>
      <c r="Q250" s="168" t="str">
        <f t="shared" si="51"/>
        <v>CL.IC.RT.020504.01</v>
      </c>
    </row>
    <row r="251" spans="1:47" s="167" customFormat="1" ht="15">
      <c r="A251" s="167" t="s">
        <v>4991</v>
      </c>
      <c r="C251" s="61" t="s">
        <v>12430</v>
      </c>
      <c r="E251" s="61" t="s">
        <v>6291</v>
      </c>
      <c r="F251" s="167" t="s">
        <v>5037</v>
      </c>
      <c r="G251" s="167" t="s">
        <v>5615</v>
      </c>
      <c r="H251" s="62" t="s">
        <v>12210</v>
      </c>
      <c r="I251" s="167" t="s">
        <v>5616</v>
      </c>
      <c r="J251" s="63" t="str">
        <f t="shared" si="48"/>
        <v>IC.RT.020505</v>
      </c>
      <c r="K251" s="61" t="s">
        <v>12175</v>
      </c>
      <c r="L251" s="167" t="str">
        <f t="shared" si="82"/>
        <v>Wheeze, Inspiratory + Expiratory</v>
      </c>
      <c r="M251" s="168" t="str">
        <f t="shared" si="49"/>
        <v>PI.IC.RT.020505.01</v>
      </c>
      <c r="N251" s="168"/>
      <c r="O251" s="168" t="str">
        <f t="shared" si="50"/>
        <v>PH.IC.RT.020505.01</v>
      </c>
      <c r="Q251" s="168" t="str">
        <f t="shared" si="51"/>
        <v>CL.IC.RT.020505.01</v>
      </c>
    </row>
    <row r="252" spans="1:47" s="167" customFormat="1" ht="15">
      <c r="A252" s="167" t="s">
        <v>4991</v>
      </c>
      <c r="C252" s="61" t="s">
        <v>12430</v>
      </c>
      <c r="E252" s="61" t="s">
        <v>6291</v>
      </c>
      <c r="F252" s="167" t="s">
        <v>5037</v>
      </c>
      <c r="G252" s="167" t="s">
        <v>5619</v>
      </c>
      <c r="H252" s="62" t="s">
        <v>12212</v>
      </c>
      <c r="I252" s="167" t="s">
        <v>5619</v>
      </c>
      <c r="J252" s="63" t="str">
        <f t="shared" si="48"/>
        <v>IC.RT.020506</v>
      </c>
      <c r="K252" s="61" t="s">
        <v>12175</v>
      </c>
      <c r="L252" s="167" t="str">
        <f t="shared" si="82"/>
        <v>Stridor</v>
      </c>
      <c r="M252" s="168" t="str">
        <f t="shared" si="49"/>
        <v>PI.IC.RT.020506.01</v>
      </c>
      <c r="N252" s="168"/>
      <c r="O252" s="168" t="str">
        <f t="shared" si="50"/>
        <v>PH.IC.RT.020506.01</v>
      </c>
      <c r="Q252" s="168" t="str">
        <f t="shared" si="51"/>
        <v>CL.IC.RT.020506.01</v>
      </c>
    </row>
    <row r="253" spans="1:47" s="167" customFormat="1" ht="15">
      <c r="A253" s="167" t="s">
        <v>4991</v>
      </c>
      <c r="C253" s="61" t="s">
        <v>12430</v>
      </c>
      <c r="E253" s="61" t="s">
        <v>6291</v>
      </c>
      <c r="F253" s="167" t="s">
        <v>5037</v>
      </c>
      <c r="G253" s="167" t="s">
        <v>5620</v>
      </c>
      <c r="H253" s="62" t="s">
        <v>12225</v>
      </c>
      <c r="I253" s="167" t="s">
        <v>5620</v>
      </c>
      <c r="J253" s="63" t="str">
        <f t="shared" si="48"/>
        <v>IC.RT.020507</v>
      </c>
      <c r="K253" s="61" t="s">
        <v>12175</v>
      </c>
      <c r="L253" s="167" t="str">
        <f t="shared" si="82"/>
        <v>Rhonchi</v>
      </c>
      <c r="M253" s="168" t="str">
        <f t="shared" si="49"/>
        <v>PI.IC.RT.020507.01</v>
      </c>
      <c r="N253" s="168"/>
      <c r="O253" s="168" t="str">
        <f t="shared" si="50"/>
        <v>PH.IC.RT.020507.01</v>
      </c>
      <c r="Q253" s="168" t="str">
        <f t="shared" si="51"/>
        <v>CL.IC.RT.020507.01</v>
      </c>
    </row>
    <row r="254" spans="1:47" s="167" customFormat="1" ht="15">
      <c r="A254" s="167" t="s">
        <v>4991</v>
      </c>
      <c r="C254" s="61" t="s">
        <v>12430</v>
      </c>
      <c r="E254" s="61" t="s">
        <v>6291</v>
      </c>
      <c r="F254" s="167" t="s">
        <v>5037</v>
      </c>
      <c r="G254" s="167" t="s">
        <v>8921</v>
      </c>
      <c r="H254" s="62" t="s">
        <v>11638</v>
      </c>
      <c r="I254" s="167" t="s">
        <v>8921</v>
      </c>
      <c r="J254" s="63" t="str">
        <f t="shared" si="48"/>
        <v>IC.RT.020508</v>
      </c>
      <c r="K254" s="61" t="s">
        <v>12175</v>
      </c>
      <c r="L254" s="167" t="str">
        <f t="shared" si="82"/>
        <v>Decreased</v>
      </c>
      <c r="M254" s="168" t="str">
        <f t="shared" si="49"/>
        <v>PI.IC.RT.020508.01</v>
      </c>
      <c r="N254" s="168"/>
      <c r="O254" s="168" t="str">
        <f t="shared" si="50"/>
        <v>PH.IC.RT.020508.01</v>
      </c>
      <c r="Q254" s="168" t="str">
        <f t="shared" si="51"/>
        <v>CL.IC.RT.020508.01</v>
      </c>
    </row>
    <row r="255" spans="1:47" s="167" customFormat="1" ht="15">
      <c r="A255" s="167" t="s">
        <v>4991</v>
      </c>
      <c r="C255" s="61" t="s">
        <v>12430</v>
      </c>
      <c r="E255" s="61" t="s">
        <v>6291</v>
      </c>
      <c r="F255" s="167" t="s">
        <v>5037</v>
      </c>
      <c r="G255" s="167" t="s">
        <v>10464</v>
      </c>
      <c r="H255" s="62" t="s">
        <v>11639</v>
      </c>
      <c r="I255" s="167" t="s">
        <v>10464</v>
      </c>
      <c r="J255" s="63" t="str">
        <f t="shared" si="48"/>
        <v>IC.RT.020509</v>
      </c>
      <c r="K255" s="61" t="s">
        <v>12175</v>
      </c>
      <c r="L255" s="167" t="str">
        <f t="shared" si="82"/>
        <v>Absent</v>
      </c>
      <c r="M255" s="168" t="str">
        <f t="shared" si="49"/>
        <v>PI.IC.RT.020509.01</v>
      </c>
      <c r="N255" s="168"/>
      <c r="O255" s="168" t="str">
        <f t="shared" si="50"/>
        <v>PH.IC.RT.020509.01</v>
      </c>
      <c r="Q255" s="168" t="str">
        <f t="shared" si="51"/>
        <v>CL.IC.RT.020509.01</v>
      </c>
    </row>
    <row r="256" spans="1:47" s="167" customFormat="1" ht="15">
      <c r="A256" s="167" t="s">
        <v>4991</v>
      </c>
      <c r="C256" s="61" t="s">
        <v>12430</v>
      </c>
      <c r="E256" s="61" t="s">
        <v>6291</v>
      </c>
      <c r="F256" s="167" t="s">
        <v>5037</v>
      </c>
      <c r="G256" s="167" t="s">
        <v>5622</v>
      </c>
      <c r="H256" s="62" t="s">
        <v>11829</v>
      </c>
      <c r="I256" s="167" t="s">
        <v>5623</v>
      </c>
      <c r="J256" s="63" t="str">
        <f t="shared" si="48"/>
        <v>IC.RT.020510</v>
      </c>
      <c r="K256" s="61" t="s">
        <v>12175</v>
      </c>
      <c r="L256" s="167" t="str">
        <f t="shared" si="82"/>
        <v>Pleural friction rub</v>
      </c>
      <c r="M256" s="168" t="str">
        <f t="shared" si="49"/>
        <v>PI.IC.RT.020510.01</v>
      </c>
      <c r="N256" s="168"/>
      <c r="O256" s="168" t="str">
        <f t="shared" si="50"/>
        <v>PH.IC.RT.020510.01</v>
      </c>
      <c r="Q256" s="168" t="str">
        <f t="shared" si="51"/>
        <v>CL.IC.RT.020510.01</v>
      </c>
    </row>
    <row r="257" spans="1:47" s="167" customFormat="1" ht="15">
      <c r="A257" s="167" t="s">
        <v>4991</v>
      </c>
      <c r="C257" s="61" t="s">
        <v>12430</v>
      </c>
      <c r="E257" s="61" t="s">
        <v>6291</v>
      </c>
      <c r="F257" s="167" t="s">
        <v>5037</v>
      </c>
      <c r="G257" s="167" t="s">
        <v>5625</v>
      </c>
      <c r="H257" s="62" t="s">
        <v>12099</v>
      </c>
      <c r="I257" s="167" t="s">
        <v>5625</v>
      </c>
      <c r="J257" s="63" t="str">
        <f t="shared" si="48"/>
        <v>IC.RT.020511</v>
      </c>
      <c r="K257" s="61" t="s">
        <v>12175</v>
      </c>
      <c r="L257" s="167" t="str">
        <f t="shared" si="82"/>
        <v>Audible</v>
      </c>
      <c r="M257" s="168" t="str">
        <f t="shared" si="49"/>
        <v>PI.IC.RT.020511.01</v>
      </c>
      <c r="N257" s="168"/>
      <c r="O257" s="168" t="str">
        <f t="shared" si="50"/>
        <v>PH.IC.RT.020511.01</v>
      </c>
      <c r="Q257" s="168" t="str">
        <f t="shared" si="51"/>
        <v>CL.IC.RT.020511.01</v>
      </c>
    </row>
    <row r="258" spans="1:47" s="167" customFormat="1" ht="15">
      <c r="A258" s="167" t="s">
        <v>4991</v>
      </c>
      <c r="C258" s="61" t="s">
        <v>12430</v>
      </c>
      <c r="E258" s="61" t="s">
        <v>6291</v>
      </c>
      <c r="F258" s="167" t="s">
        <v>5037</v>
      </c>
      <c r="G258" s="167" t="s">
        <v>5786</v>
      </c>
      <c r="H258" s="62" t="s">
        <v>12100</v>
      </c>
      <c r="I258" s="167" t="s">
        <v>5786</v>
      </c>
      <c r="J258" s="63" t="str">
        <f t="shared" si="48"/>
        <v>IC.RT.020512</v>
      </c>
      <c r="K258" s="61" t="s">
        <v>12175</v>
      </c>
      <c r="L258" s="167" t="str">
        <f t="shared" si="82"/>
        <v>Fine</v>
      </c>
      <c r="M258" s="168" t="str">
        <f t="shared" si="49"/>
        <v>PI.IC.RT.020512.01</v>
      </c>
      <c r="N258" s="168"/>
      <c r="O258" s="168" t="str">
        <f t="shared" si="50"/>
        <v>PH.IC.RT.020512.01</v>
      </c>
      <c r="Q258" s="168" t="str">
        <f t="shared" si="51"/>
        <v>CL.IC.RT.020512.01</v>
      </c>
    </row>
    <row r="259" spans="1:47" s="167" customFormat="1" ht="15">
      <c r="A259" s="167" t="s">
        <v>4991</v>
      </c>
      <c r="C259" s="61" t="s">
        <v>12430</v>
      </c>
      <c r="E259" s="61" t="s">
        <v>6291</v>
      </c>
      <c r="F259" s="167" t="s">
        <v>5037</v>
      </c>
      <c r="G259" s="167" t="s">
        <v>5787</v>
      </c>
      <c r="H259" s="62" t="s">
        <v>12101</v>
      </c>
      <c r="I259" s="167" t="s">
        <v>5787</v>
      </c>
      <c r="J259" s="63" t="str">
        <f t="shared" si="48"/>
        <v>IC.RT.020513</v>
      </c>
      <c r="K259" s="61" t="s">
        <v>12175</v>
      </c>
      <c r="L259" s="167" t="str">
        <f t="shared" si="82"/>
        <v>Coarse</v>
      </c>
      <c r="M259" s="168" t="str">
        <f t="shared" si="49"/>
        <v>PI.IC.RT.020513.01</v>
      </c>
      <c r="N259" s="168"/>
      <c r="O259" s="168" t="str">
        <f t="shared" si="50"/>
        <v>PH.IC.RT.020513.01</v>
      </c>
      <c r="Q259" s="168" t="str">
        <f t="shared" si="51"/>
        <v>CL.IC.RT.020513.01</v>
      </c>
    </row>
    <row r="260" spans="1:47" s="167" customFormat="1" ht="15">
      <c r="A260" s="167" t="s">
        <v>4991</v>
      </c>
      <c r="C260" s="61" t="s">
        <v>12430</v>
      </c>
      <c r="E260" s="61" t="s">
        <v>6291</v>
      </c>
      <c r="F260" s="167" t="s">
        <v>5037</v>
      </c>
      <c r="G260" s="167" t="s">
        <v>5788</v>
      </c>
      <c r="H260" s="62" t="s">
        <v>12102</v>
      </c>
      <c r="I260" s="167" t="s">
        <v>5629</v>
      </c>
      <c r="J260" s="63" t="str">
        <f t="shared" si="48"/>
        <v>IC.RT.020514</v>
      </c>
      <c r="K260" s="61" t="s">
        <v>12175</v>
      </c>
      <c r="L260" s="167" t="str">
        <f t="shared" si="82"/>
        <v>Cleared by coughing</v>
      </c>
      <c r="M260" s="168" t="str">
        <f t="shared" si="49"/>
        <v>PI.IC.RT.020514.01</v>
      </c>
      <c r="N260" s="168"/>
      <c r="O260" s="168" t="str">
        <f t="shared" si="50"/>
        <v>PH.IC.RT.020514.01</v>
      </c>
      <c r="Q260" s="168" t="str">
        <f t="shared" si="51"/>
        <v>CL.IC.RT.020514.01</v>
      </c>
    </row>
    <row r="261" spans="1:47" s="167" customFormat="1" ht="15">
      <c r="A261" s="167" t="s">
        <v>4991</v>
      </c>
      <c r="C261" s="61" t="s">
        <v>12430</v>
      </c>
      <c r="E261" s="61" t="s">
        <v>6291</v>
      </c>
      <c r="F261" s="167" t="s">
        <v>5037</v>
      </c>
      <c r="G261" s="167" t="s">
        <v>5630</v>
      </c>
      <c r="H261" s="62" t="s">
        <v>11559</v>
      </c>
      <c r="I261" s="167" t="s">
        <v>5630</v>
      </c>
      <c r="J261" s="63" t="str">
        <f t="shared" si="48"/>
        <v>IC.RT.020515</v>
      </c>
      <c r="K261" s="61" t="s">
        <v>12175</v>
      </c>
      <c r="L261" s="167" t="str">
        <f t="shared" si="82"/>
        <v>Tracheal</v>
      </c>
      <c r="M261" s="168" t="str">
        <f t="shared" si="49"/>
        <v>PI.IC.RT.020515.01</v>
      </c>
      <c r="N261" s="168"/>
      <c r="O261" s="168" t="str">
        <f t="shared" si="50"/>
        <v>PH.IC.RT.020515.01</v>
      </c>
      <c r="Q261" s="168" t="str">
        <f t="shared" si="51"/>
        <v>CL.IC.RT.020515.01</v>
      </c>
    </row>
    <row r="262" spans="1:47" s="167" customFormat="1" ht="15">
      <c r="A262" s="167" t="s">
        <v>4991</v>
      </c>
      <c r="C262" s="61" t="s">
        <v>12430</v>
      </c>
      <c r="E262" s="61" t="s">
        <v>6291</v>
      </c>
      <c r="F262" s="167" t="s">
        <v>5037</v>
      </c>
      <c r="G262" s="167" t="s">
        <v>5631</v>
      </c>
      <c r="H262" s="62" t="s">
        <v>11560</v>
      </c>
      <c r="I262" s="167" t="s">
        <v>5631</v>
      </c>
      <c r="J262" s="63" t="str">
        <f t="shared" si="48"/>
        <v>IC.RT.020516</v>
      </c>
      <c r="K262" s="61" t="s">
        <v>12175</v>
      </c>
      <c r="L262" s="167" t="str">
        <f t="shared" si="82"/>
        <v>Bronchial</v>
      </c>
      <c r="M262" s="168" t="str">
        <f t="shared" si="49"/>
        <v>PI.IC.RT.020516.01</v>
      </c>
      <c r="N262" s="168"/>
      <c r="O262" s="168" t="str">
        <f t="shared" si="50"/>
        <v>PH.IC.RT.020516.01</v>
      </c>
      <c r="Q262" s="168" t="str">
        <f t="shared" si="51"/>
        <v>CL.IC.RT.020516.01</v>
      </c>
    </row>
    <row r="263" spans="1:47" s="167" customFormat="1" ht="15">
      <c r="A263" s="167" t="s">
        <v>4991</v>
      </c>
      <c r="C263" s="61" t="s">
        <v>12430</v>
      </c>
      <c r="E263" s="61" t="s">
        <v>6291</v>
      </c>
      <c r="F263" s="167" t="s">
        <v>5037</v>
      </c>
      <c r="G263" s="167" t="s">
        <v>5632</v>
      </c>
      <c r="H263" s="62" t="s">
        <v>11561</v>
      </c>
      <c r="I263" s="167" t="s">
        <v>5633</v>
      </c>
      <c r="J263" s="63" t="str">
        <f t="shared" si="48"/>
        <v>IC.RT.020517</v>
      </c>
      <c r="K263" s="61" t="s">
        <v>12175</v>
      </c>
      <c r="L263" s="167" t="str">
        <f t="shared" si="82"/>
        <v>Bronchovesicular</v>
      </c>
      <c r="M263" s="168" t="str">
        <f t="shared" si="49"/>
        <v>PI.IC.RT.020517.01</v>
      </c>
      <c r="N263" s="168"/>
      <c r="O263" s="168" t="str">
        <f t="shared" si="50"/>
        <v>PH.IC.RT.020517.01</v>
      </c>
      <c r="Q263" s="168" t="str">
        <f t="shared" si="51"/>
        <v>CL.IC.RT.020517.01</v>
      </c>
    </row>
    <row r="264" spans="1:47" s="167" customFormat="1" ht="15">
      <c r="A264" s="167" t="s">
        <v>4991</v>
      </c>
      <c r="C264" s="61" t="s">
        <v>12430</v>
      </c>
      <c r="E264" s="61" t="s">
        <v>6291</v>
      </c>
      <c r="F264" s="167" t="s">
        <v>5037</v>
      </c>
      <c r="G264" s="167" t="s">
        <v>5634</v>
      </c>
      <c r="H264" s="62" t="s">
        <v>12060</v>
      </c>
      <c r="I264" s="167" t="s">
        <v>5634</v>
      </c>
      <c r="J264" s="63" t="str">
        <f t="shared" si="48"/>
        <v>IC.RT.020518</v>
      </c>
      <c r="K264" s="61" t="s">
        <v>12175</v>
      </c>
      <c r="L264" s="167" t="str">
        <f t="shared" si="82"/>
        <v>Vesicular</v>
      </c>
      <c r="M264" s="168" t="str">
        <f t="shared" si="49"/>
        <v>PI.IC.RT.020518.01</v>
      </c>
      <c r="N264" s="168"/>
      <c r="O264" s="168" t="str">
        <f t="shared" si="50"/>
        <v>PH.IC.RT.020518.01</v>
      </c>
      <c r="Q264" s="168" t="str">
        <f t="shared" si="51"/>
        <v>CL.IC.RT.020518.01</v>
      </c>
    </row>
    <row r="265" spans="1:47" s="167" customFormat="1" ht="15">
      <c r="A265" s="167" t="s">
        <v>4991</v>
      </c>
      <c r="C265" s="61" t="s">
        <v>115</v>
      </c>
      <c r="E265" s="61" t="s">
        <v>212</v>
      </c>
      <c r="F265" s="167" t="s">
        <v>5037</v>
      </c>
      <c r="G265" s="167" t="s">
        <v>5634</v>
      </c>
      <c r="H265" s="62" t="s">
        <v>11913</v>
      </c>
      <c r="I265" s="167" t="s">
        <v>5634</v>
      </c>
      <c r="J265" s="63" t="str">
        <f t="shared" ref="J265" si="93">CONCATENATE("IC.RT.",C265,E265,H265)</f>
        <v>IC.RT.020519</v>
      </c>
      <c r="K265" s="61" t="s">
        <v>3</v>
      </c>
      <c r="L265" s="167" t="str">
        <f t="shared" ref="L265" si="94">G265</f>
        <v>Vesicular</v>
      </c>
      <c r="M265" s="168" t="str">
        <f t="shared" ref="M265" si="95">CONCATENATE("PI.",J265,".",K265)</f>
        <v>PI.IC.RT.020519.01</v>
      </c>
      <c r="N265" s="168"/>
      <c r="O265" s="168" t="str">
        <f t="shared" ref="O265" si="96">CONCATENATE("PH.",J265,".",K265)</f>
        <v>PH.IC.RT.020519.01</v>
      </c>
      <c r="Q265" s="168" t="str">
        <f t="shared" ref="Q265" si="97">CONCATENATE("CL.",J265,".",K265)</f>
        <v>CL.IC.RT.020519.01</v>
      </c>
      <c r="AT265" s="167" t="s">
        <v>12773</v>
      </c>
      <c r="AU265" s="167">
        <v>1739</v>
      </c>
    </row>
    <row r="266" spans="1:47" s="167" customFormat="1" ht="15">
      <c r="A266" s="167" t="s">
        <v>4991</v>
      </c>
      <c r="C266" s="61" t="s">
        <v>115</v>
      </c>
      <c r="E266" s="61" t="s">
        <v>212</v>
      </c>
      <c r="F266" s="167" t="s">
        <v>5037</v>
      </c>
      <c r="G266" s="167" t="s">
        <v>5634</v>
      </c>
      <c r="H266" s="62" t="s">
        <v>11906</v>
      </c>
      <c r="I266" s="167" t="s">
        <v>5634</v>
      </c>
      <c r="J266" s="63" t="str">
        <f t="shared" ref="J266" si="98">CONCATENATE("IC.RT.",C266,E266,H266)</f>
        <v>IC.RT.020520</v>
      </c>
      <c r="K266" s="61" t="s">
        <v>3</v>
      </c>
      <c r="L266" s="167" t="str">
        <f t="shared" ref="L266" si="99">G266</f>
        <v>Vesicular</v>
      </c>
      <c r="M266" s="168" t="str">
        <f t="shared" ref="M266" si="100">CONCATENATE("PI.",J266,".",K266)</f>
        <v>PI.IC.RT.020520.01</v>
      </c>
      <c r="N266" s="168"/>
      <c r="O266" s="168" t="str">
        <f t="shared" ref="O266" si="101">CONCATENATE("PH.",J266,".",K266)</f>
        <v>PH.IC.RT.020520.01</v>
      </c>
      <c r="Q266" s="168" t="str">
        <f t="shared" ref="Q266" si="102">CONCATENATE("CL.",J266,".",K266)</f>
        <v>CL.IC.RT.020520.01</v>
      </c>
      <c r="AT266" s="167" t="s">
        <v>12773</v>
      </c>
      <c r="AU266" s="167">
        <v>1739</v>
      </c>
    </row>
    <row r="267" spans="1:47" s="167" customFormat="1" ht="15">
      <c r="A267" s="167" t="s">
        <v>4991</v>
      </c>
      <c r="B267" s="167" t="s">
        <v>5038</v>
      </c>
      <c r="C267" s="61" t="s">
        <v>12185</v>
      </c>
      <c r="D267" s="167" t="s">
        <v>5039</v>
      </c>
      <c r="E267" s="61" t="s">
        <v>12175</v>
      </c>
      <c r="F267" s="167" t="s">
        <v>5034</v>
      </c>
      <c r="G267" s="167" t="s">
        <v>11474</v>
      </c>
      <c r="H267" s="62" t="s">
        <v>11848</v>
      </c>
      <c r="I267" s="167" t="s">
        <v>11474</v>
      </c>
      <c r="J267" s="63" t="str">
        <f t="shared" si="48"/>
        <v>IC.RT.030101</v>
      </c>
      <c r="K267" s="61" t="s">
        <v>12175</v>
      </c>
      <c r="L267" s="167" t="str">
        <f t="shared" si="82"/>
        <v>Normal</v>
      </c>
      <c r="M267" s="168" t="str">
        <f t="shared" si="49"/>
        <v>PI.IC.RT.030101.01</v>
      </c>
      <c r="N267" s="168"/>
      <c r="O267" s="168" t="str">
        <f t="shared" si="50"/>
        <v>PH.IC.RT.030101.01</v>
      </c>
      <c r="Q267" s="168" t="str">
        <f t="shared" si="51"/>
        <v>CL.IC.RT.030101.01</v>
      </c>
    </row>
    <row r="268" spans="1:47" s="167" customFormat="1" ht="15">
      <c r="A268" s="167" t="s">
        <v>4991</v>
      </c>
      <c r="C268" s="61" t="s">
        <v>12185</v>
      </c>
      <c r="E268" s="61" t="s">
        <v>12175</v>
      </c>
      <c r="F268" s="167" t="s">
        <v>5034</v>
      </c>
      <c r="G268" s="167" t="s">
        <v>5717</v>
      </c>
      <c r="H268" s="62" t="s">
        <v>12030</v>
      </c>
      <c r="I268" s="167" t="s">
        <v>5717</v>
      </c>
      <c r="J268" s="63" t="str">
        <f t="shared" si="48"/>
        <v>IC.RT.030102</v>
      </c>
      <c r="K268" s="61" t="s">
        <v>12175</v>
      </c>
      <c r="L268" s="167" t="str">
        <f t="shared" si="82"/>
        <v>Symmetrical</v>
      </c>
      <c r="M268" s="168" t="str">
        <f t="shared" si="49"/>
        <v>PI.IC.RT.030102.01</v>
      </c>
      <c r="N268" s="168"/>
      <c r="O268" s="168" t="str">
        <f t="shared" si="50"/>
        <v>PH.IC.RT.030102.01</v>
      </c>
      <c r="Q268" s="168" t="str">
        <f t="shared" si="51"/>
        <v>CL.IC.RT.030102.01</v>
      </c>
    </row>
    <row r="269" spans="1:47" s="167" customFormat="1" ht="15">
      <c r="A269" s="167" t="s">
        <v>4991</v>
      </c>
      <c r="C269" s="61" t="s">
        <v>12185</v>
      </c>
      <c r="E269" s="61" t="s">
        <v>12175</v>
      </c>
      <c r="F269" s="167" t="s">
        <v>5034</v>
      </c>
      <c r="G269" s="167" t="s">
        <v>13180</v>
      </c>
      <c r="H269" s="62" t="s">
        <v>12032</v>
      </c>
      <c r="I269" s="167" t="s">
        <v>5718</v>
      </c>
      <c r="J269" s="63" t="str">
        <f t="shared" si="48"/>
        <v>IC.RT.030103</v>
      </c>
      <c r="K269" s="61" t="s">
        <v>12175</v>
      </c>
      <c r="L269" s="167" t="str">
        <f t="shared" si="82"/>
        <v>Asymmetrical</v>
      </c>
      <c r="M269" s="168" t="str">
        <f t="shared" si="49"/>
        <v>PI.IC.RT.030103.01</v>
      </c>
      <c r="N269" s="168"/>
      <c r="O269" s="168" t="str">
        <f t="shared" si="50"/>
        <v>PH.IC.RT.030103.01</v>
      </c>
      <c r="Q269" s="168" t="str">
        <f t="shared" si="51"/>
        <v>CL.IC.RT.030103.01</v>
      </c>
    </row>
    <row r="270" spans="1:47" s="167" customFormat="1" ht="15">
      <c r="A270" s="167" t="s">
        <v>4991</v>
      </c>
      <c r="C270" s="61" t="s">
        <v>12185</v>
      </c>
      <c r="E270" s="61" t="s">
        <v>12175</v>
      </c>
      <c r="F270" s="167" t="s">
        <v>5034</v>
      </c>
      <c r="G270" s="167" t="s">
        <v>5719</v>
      </c>
      <c r="H270" s="62" t="s">
        <v>12028</v>
      </c>
      <c r="I270" s="167" t="s">
        <v>5719</v>
      </c>
      <c r="J270" s="63" t="str">
        <f t="shared" si="48"/>
        <v>IC.RT.030104</v>
      </c>
      <c r="K270" s="61" t="s">
        <v>12175</v>
      </c>
      <c r="L270" s="167" t="str">
        <f t="shared" si="82"/>
        <v>Barrel</v>
      </c>
      <c r="M270" s="168" t="str">
        <f t="shared" si="49"/>
        <v>PI.IC.RT.030104.01</v>
      </c>
      <c r="N270" s="168"/>
      <c r="O270" s="168" t="str">
        <f t="shared" si="50"/>
        <v>PH.IC.RT.030104.01</v>
      </c>
      <c r="Q270" s="168" t="str">
        <f t="shared" si="51"/>
        <v>CL.IC.RT.030104.01</v>
      </c>
    </row>
    <row r="271" spans="1:47" s="167" customFormat="1" ht="15">
      <c r="A271" s="167" t="s">
        <v>4991</v>
      </c>
      <c r="C271" s="61" t="s">
        <v>12185</v>
      </c>
      <c r="E271" s="61" t="s">
        <v>12175</v>
      </c>
      <c r="F271" s="167" t="s">
        <v>5034</v>
      </c>
      <c r="G271" s="167" t="s">
        <v>5721</v>
      </c>
      <c r="H271" s="62" t="s">
        <v>12210</v>
      </c>
      <c r="I271" s="167" t="s">
        <v>5721</v>
      </c>
      <c r="J271" s="63" t="str">
        <f t="shared" si="48"/>
        <v>IC.RT.030105</v>
      </c>
      <c r="K271" s="61" t="s">
        <v>12175</v>
      </c>
      <c r="L271" s="167" t="str">
        <f t="shared" si="82"/>
        <v>Scoliosis</v>
      </c>
      <c r="M271" s="168" t="str">
        <f t="shared" si="49"/>
        <v>PI.IC.RT.030105.01</v>
      </c>
      <c r="N271" s="168"/>
      <c r="O271" s="168" t="str">
        <f t="shared" si="50"/>
        <v>PH.IC.RT.030105.01</v>
      </c>
      <c r="Q271" s="168" t="str">
        <f t="shared" si="51"/>
        <v>CL.IC.RT.030105.01</v>
      </c>
    </row>
    <row r="272" spans="1:47" s="167" customFormat="1" ht="15">
      <c r="A272" s="167" t="s">
        <v>4991</v>
      </c>
      <c r="C272" s="61" t="s">
        <v>12185</v>
      </c>
      <c r="E272" s="61" t="s">
        <v>12175</v>
      </c>
      <c r="F272" s="167" t="s">
        <v>5034</v>
      </c>
      <c r="G272" s="167" t="s">
        <v>5722</v>
      </c>
      <c r="H272" s="62" t="s">
        <v>12212</v>
      </c>
      <c r="I272" s="167" t="s">
        <v>5722</v>
      </c>
      <c r="J272" s="63" t="str">
        <f t="shared" si="48"/>
        <v>IC.RT.030106</v>
      </c>
      <c r="K272" s="61" t="s">
        <v>12175</v>
      </c>
      <c r="L272" s="167" t="str">
        <f t="shared" si="82"/>
        <v>Kyphosis</v>
      </c>
      <c r="M272" s="168" t="str">
        <f t="shared" si="49"/>
        <v>PI.IC.RT.030106.01</v>
      </c>
      <c r="N272" s="168"/>
      <c r="O272" s="168" t="str">
        <f t="shared" si="50"/>
        <v>PH.IC.RT.030106.01</v>
      </c>
      <c r="Q272" s="168" t="str">
        <f t="shared" si="51"/>
        <v>CL.IC.RT.030106.01</v>
      </c>
    </row>
    <row r="273" spans="1:17" s="167" customFormat="1" ht="15">
      <c r="A273" s="167" t="s">
        <v>4991</v>
      </c>
      <c r="C273" s="61" t="s">
        <v>12185</v>
      </c>
      <c r="E273" s="61" t="s">
        <v>12175</v>
      </c>
      <c r="F273" s="167" t="s">
        <v>5034</v>
      </c>
      <c r="G273" s="167" t="s">
        <v>5723</v>
      </c>
      <c r="H273" s="62" t="s">
        <v>12225</v>
      </c>
      <c r="I273" s="167" t="s">
        <v>5723</v>
      </c>
      <c r="J273" s="63" t="str">
        <f t="shared" si="48"/>
        <v>IC.RT.030107</v>
      </c>
      <c r="K273" s="61" t="s">
        <v>12175</v>
      </c>
      <c r="L273" s="167" t="str">
        <f t="shared" si="82"/>
        <v>Kyphoscoliosis</v>
      </c>
      <c r="M273" s="168" t="str">
        <f t="shared" si="49"/>
        <v>PI.IC.RT.030107.01</v>
      </c>
      <c r="N273" s="168"/>
      <c r="O273" s="168" t="str">
        <f t="shared" si="50"/>
        <v>PH.IC.RT.030107.01</v>
      </c>
      <c r="Q273" s="168" t="str">
        <f t="shared" si="51"/>
        <v>CL.IC.RT.030107.01</v>
      </c>
    </row>
    <row r="274" spans="1:17" s="167" customFormat="1" ht="15">
      <c r="A274" s="167" t="s">
        <v>4991</v>
      </c>
      <c r="C274" s="61" t="s">
        <v>12185</v>
      </c>
      <c r="E274" s="61" t="s">
        <v>12175</v>
      </c>
      <c r="F274" s="167" t="s">
        <v>5034</v>
      </c>
      <c r="G274" s="167" t="s">
        <v>5724</v>
      </c>
      <c r="H274" s="62" t="s">
        <v>11638</v>
      </c>
      <c r="I274" s="167" t="s">
        <v>5724</v>
      </c>
      <c r="J274" s="63" t="str">
        <f t="shared" si="48"/>
        <v>IC.RT.030108</v>
      </c>
      <c r="K274" s="61" t="s">
        <v>12175</v>
      </c>
      <c r="L274" s="167" t="str">
        <f t="shared" si="82"/>
        <v>Pigeon</v>
      </c>
      <c r="M274" s="168" t="str">
        <f t="shared" si="49"/>
        <v>PI.IC.RT.030108.01</v>
      </c>
      <c r="N274" s="168"/>
      <c r="O274" s="168" t="str">
        <f t="shared" si="50"/>
        <v>PH.IC.RT.030108.01</v>
      </c>
      <c r="Q274" s="168" t="str">
        <f t="shared" si="51"/>
        <v>CL.IC.RT.030108.01</v>
      </c>
    </row>
    <row r="275" spans="1:17" s="167" customFormat="1" ht="15">
      <c r="A275" s="167" t="s">
        <v>4991</v>
      </c>
      <c r="C275" s="61" t="s">
        <v>12185</v>
      </c>
      <c r="E275" s="61" t="s">
        <v>12175</v>
      </c>
      <c r="F275" s="167" t="s">
        <v>5034</v>
      </c>
      <c r="G275" s="167" t="s">
        <v>5725</v>
      </c>
      <c r="H275" s="62" t="s">
        <v>11639</v>
      </c>
      <c r="I275" s="167" t="s">
        <v>5725</v>
      </c>
      <c r="J275" s="63" t="str">
        <f t="shared" si="48"/>
        <v>IC.RT.030109</v>
      </c>
      <c r="K275" s="61" t="s">
        <v>12175</v>
      </c>
      <c r="L275" s="167" t="str">
        <f t="shared" si="82"/>
        <v>Funnel</v>
      </c>
      <c r="M275" s="168" t="str">
        <f t="shared" si="49"/>
        <v>PI.IC.RT.030109.01</v>
      </c>
      <c r="N275" s="168"/>
      <c r="O275" s="168" t="str">
        <f t="shared" si="50"/>
        <v>PH.IC.RT.030109.01</v>
      </c>
      <c r="Q275" s="168" t="str">
        <f t="shared" si="51"/>
        <v>CL.IC.RT.030109.01</v>
      </c>
    </row>
    <row r="276" spans="1:17" s="167" customFormat="1" ht="15">
      <c r="A276" s="167" t="s">
        <v>4991</v>
      </c>
      <c r="B276" s="167" t="s">
        <v>4890</v>
      </c>
      <c r="C276" s="61" t="s">
        <v>6464</v>
      </c>
      <c r="D276" s="167" t="s">
        <v>4891</v>
      </c>
      <c r="E276" s="61" t="s">
        <v>2379</v>
      </c>
      <c r="F276" s="167" t="s">
        <v>4892</v>
      </c>
      <c r="G276" s="167" t="s">
        <v>4893</v>
      </c>
      <c r="H276" s="62" t="s">
        <v>11848</v>
      </c>
      <c r="I276" s="167" t="s">
        <v>4894</v>
      </c>
      <c r="J276" s="63" t="str">
        <f t="shared" si="48"/>
        <v>IC.RT.040101</v>
      </c>
      <c r="K276" s="61" t="s">
        <v>12175</v>
      </c>
      <c r="L276" s="167" t="str">
        <f t="shared" si="82"/>
        <v xml:space="preserve">     Manual physiotherapy</v>
      </c>
      <c r="M276" s="168" t="str">
        <f t="shared" si="49"/>
        <v>PI.IC.RT.040101.01</v>
      </c>
      <c r="N276" s="168"/>
      <c r="O276" s="168" t="str">
        <f t="shared" si="50"/>
        <v>PH.IC.RT.040101.01</v>
      </c>
      <c r="Q276" s="168" t="str">
        <f t="shared" si="51"/>
        <v>CL.IC.RT.040101.01</v>
      </c>
    </row>
    <row r="277" spans="1:17" s="167" customFormat="1" ht="15">
      <c r="A277" s="167" t="s">
        <v>4991</v>
      </c>
      <c r="C277" s="61" t="s">
        <v>6464</v>
      </c>
      <c r="E277" s="61" t="s">
        <v>12175</v>
      </c>
      <c r="F277" s="167" t="s">
        <v>4892</v>
      </c>
      <c r="G277" s="167" t="s">
        <v>4895</v>
      </c>
      <c r="H277" s="62" t="s">
        <v>12030</v>
      </c>
      <c r="I277" s="167" t="s">
        <v>4896</v>
      </c>
      <c r="J277" s="63" t="str">
        <f t="shared" si="48"/>
        <v>IC.RT.040102</v>
      </c>
      <c r="K277" s="61" t="s">
        <v>12175</v>
      </c>
      <c r="L277" s="167" t="str">
        <f t="shared" si="82"/>
        <v xml:space="preserve">     Mechanical physiotherapy</v>
      </c>
      <c r="M277" s="168" t="str">
        <f t="shared" si="49"/>
        <v>PI.IC.RT.040102.01</v>
      </c>
      <c r="N277" s="168"/>
      <c r="O277" s="168" t="str">
        <f t="shared" si="50"/>
        <v>PH.IC.RT.040102.01</v>
      </c>
      <c r="Q277" s="168" t="str">
        <f t="shared" si="51"/>
        <v>CL.IC.RT.040102.01</v>
      </c>
    </row>
    <row r="278" spans="1:17" s="167" customFormat="1" ht="15">
      <c r="A278" s="167" t="s">
        <v>4991</v>
      </c>
      <c r="C278" s="61" t="s">
        <v>6464</v>
      </c>
      <c r="E278" s="61" t="s">
        <v>12175</v>
      </c>
      <c r="F278" s="167" t="s">
        <v>4892</v>
      </c>
      <c r="G278" s="167" t="s">
        <v>4897</v>
      </c>
      <c r="H278" s="62" t="s">
        <v>12032</v>
      </c>
      <c r="I278" s="167" t="s">
        <v>5278</v>
      </c>
      <c r="J278" s="63" t="str">
        <f t="shared" si="48"/>
        <v>IC.RT.040103</v>
      </c>
      <c r="K278" s="61" t="s">
        <v>12175</v>
      </c>
      <c r="L278" s="167" t="str">
        <f t="shared" si="82"/>
        <v xml:space="preserve">     Postural drainage</v>
      </c>
      <c r="M278" s="168" t="str">
        <f t="shared" si="49"/>
        <v>PI.IC.RT.040103.01</v>
      </c>
      <c r="N278" s="168"/>
      <c r="O278" s="168" t="str">
        <f t="shared" si="50"/>
        <v>PH.IC.RT.040103.01</v>
      </c>
      <c r="Q278" s="168" t="str">
        <f t="shared" si="51"/>
        <v>CL.IC.RT.040103.01</v>
      </c>
    </row>
    <row r="279" spans="1:17" s="167" customFormat="1" ht="15">
      <c r="A279" s="167" t="s">
        <v>4991</v>
      </c>
      <c r="C279" s="61" t="s">
        <v>6464</v>
      </c>
      <c r="E279" s="61" t="s">
        <v>12175</v>
      </c>
      <c r="F279" s="167" t="s">
        <v>4892</v>
      </c>
      <c r="G279" s="167" t="s">
        <v>4898</v>
      </c>
      <c r="H279" s="62" t="s">
        <v>12028</v>
      </c>
      <c r="I279" s="167" t="s">
        <v>4733</v>
      </c>
      <c r="J279" s="63" t="str">
        <f t="shared" si="48"/>
        <v>IC.RT.040104</v>
      </c>
      <c r="K279" s="61" t="s">
        <v>12175</v>
      </c>
      <c r="L279" s="167" t="str">
        <f t="shared" si="82"/>
        <v xml:space="preserve">     Bed percussion</v>
      </c>
      <c r="M279" s="168" t="str">
        <f t="shared" si="49"/>
        <v>PI.IC.RT.040104.01</v>
      </c>
      <c r="N279" s="168"/>
      <c r="O279" s="168" t="str">
        <f t="shared" si="50"/>
        <v>PH.IC.RT.040104.01</v>
      </c>
      <c r="Q279" s="168" t="str">
        <f t="shared" si="51"/>
        <v>CL.IC.RT.040104.01</v>
      </c>
    </row>
    <row r="280" spans="1:17" s="167" customFormat="1" ht="15">
      <c r="A280" s="167" t="s">
        <v>4991</v>
      </c>
      <c r="C280" s="61" t="s">
        <v>6464</v>
      </c>
      <c r="D280" s="167" t="s">
        <v>4734</v>
      </c>
      <c r="E280" s="61" t="s">
        <v>12430</v>
      </c>
      <c r="F280" s="167" t="s">
        <v>4892</v>
      </c>
      <c r="G280" s="167" t="s">
        <v>4735</v>
      </c>
      <c r="H280" s="62" t="s">
        <v>11848</v>
      </c>
      <c r="I280" s="167" t="s">
        <v>4736</v>
      </c>
      <c r="J280" s="63" t="str">
        <f t="shared" si="48"/>
        <v>IC.RT.040201</v>
      </c>
      <c r="K280" s="61" t="s">
        <v>12175</v>
      </c>
      <c r="L280" s="167" t="str">
        <f t="shared" si="82"/>
        <v xml:space="preserve">     Head of bed elevated</v>
      </c>
      <c r="M280" s="168" t="str">
        <f t="shared" si="49"/>
        <v>PI.IC.RT.040201.01</v>
      </c>
      <c r="N280" s="168"/>
      <c r="O280" s="168" t="str">
        <f t="shared" si="50"/>
        <v>PH.IC.RT.040201.01</v>
      </c>
      <c r="Q280" s="168" t="str">
        <f t="shared" si="51"/>
        <v>CL.IC.RT.040201.01</v>
      </c>
    </row>
    <row r="281" spans="1:17" s="167" customFormat="1" ht="15">
      <c r="A281" s="167" t="s">
        <v>4991</v>
      </c>
      <c r="C281" s="61" t="s">
        <v>6464</v>
      </c>
      <c r="E281" s="61" t="s">
        <v>12430</v>
      </c>
      <c r="F281" s="167" t="s">
        <v>4892</v>
      </c>
      <c r="G281" s="167" t="s">
        <v>4746</v>
      </c>
      <c r="H281" s="62" t="s">
        <v>12030</v>
      </c>
      <c r="I281" s="167" t="s">
        <v>5102</v>
      </c>
      <c r="J281" s="63" t="str">
        <f t="shared" si="48"/>
        <v>IC.RT.040202</v>
      </c>
      <c r="K281" s="61" t="s">
        <v>12175</v>
      </c>
      <c r="L281" s="167" t="str">
        <f t="shared" si="82"/>
        <v xml:space="preserve">     Head of bed flat</v>
      </c>
      <c r="M281" s="168" t="str">
        <f t="shared" si="49"/>
        <v>PI.IC.RT.040202.01</v>
      </c>
      <c r="N281" s="168"/>
      <c r="O281" s="168" t="str">
        <f t="shared" si="50"/>
        <v>PH.IC.RT.040202.01</v>
      </c>
      <c r="Q281" s="168" t="str">
        <f t="shared" si="51"/>
        <v>CL.IC.RT.040202.01</v>
      </c>
    </row>
    <row r="282" spans="1:17" s="167" customFormat="1" ht="15">
      <c r="A282" s="167" t="s">
        <v>4991</v>
      </c>
      <c r="C282" s="61" t="s">
        <v>6464</v>
      </c>
      <c r="E282" s="61" t="s">
        <v>12430</v>
      </c>
      <c r="F282" s="167" t="s">
        <v>4892</v>
      </c>
      <c r="G282" s="167" t="s">
        <v>4747</v>
      </c>
      <c r="H282" s="62" t="s">
        <v>12032</v>
      </c>
      <c r="I282" s="167" t="s">
        <v>4748</v>
      </c>
      <c r="J282" s="63" t="str">
        <f t="shared" si="48"/>
        <v>IC.RT.040203</v>
      </c>
      <c r="K282" s="61" t="s">
        <v>12175</v>
      </c>
      <c r="L282" s="167" t="str">
        <f t="shared" si="82"/>
        <v xml:space="preserve">     Partial trendelenburg</v>
      </c>
      <c r="M282" s="168" t="str">
        <f t="shared" si="49"/>
        <v>PI.IC.RT.040203.01</v>
      </c>
      <c r="N282" s="168"/>
      <c r="O282" s="168" t="str">
        <f t="shared" si="50"/>
        <v>PH.IC.RT.040203.01</v>
      </c>
      <c r="Q282" s="168" t="str">
        <f t="shared" si="51"/>
        <v>CL.IC.RT.040203.01</v>
      </c>
    </row>
    <row r="283" spans="1:17" s="167" customFormat="1" ht="15">
      <c r="A283" s="167" t="s">
        <v>4991</v>
      </c>
      <c r="C283" s="61" t="s">
        <v>6464</v>
      </c>
      <c r="E283" s="61" t="s">
        <v>12430</v>
      </c>
      <c r="F283" s="167" t="s">
        <v>4892</v>
      </c>
      <c r="G283" s="167" t="s">
        <v>4749</v>
      </c>
      <c r="H283" s="62" t="s">
        <v>12028</v>
      </c>
      <c r="I283" s="167" t="s">
        <v>4750</v>
      </c>
      <c r="J283" s="63" t="str">
        <f t="shared" si="48"/>
        <v>IC.RT.040204</v>
      </c>
      <c r="K283" s="61" t="s">
        <v>12175</v>
      </c>
      <c r="L283" s="167" t="str">
        <f t="shared" si="82"/>
        <v xml:space="preserve">     Full trendelenburg</v>
      </c>
      <c r="M283" s="168" t="str">
        <f t="shared" si="49"/>
        <v>PI.IC.RT.040204.01</v>
      </c>
      <c r="N283" s="168"/>
      <c r="O283" s="168" t="str">
        <f t="shared" si="50"/>
        <v>PH.IC.RT.040204.01</v>
      </c>
      <c r="Q283" s="168" t="str">
        <f t="shared" si="51"/>
        <v>CL.IC.RT.040204.01</v>
      </c>
    </row>
    <row r="284" spans="1:17" s="167" customFormat="1" ht="15">
      <c r="A284" s="167" t="s">
        <v>4991</v>
      </c>
      <c r="C284" s="61" t="s">
        <v>6464</v>
      </c>
      <c r="E284" s="61" t="s">
        <v>12430</v>
      </c>
      <c r="F284" s="167" t="s">
        <v>4892</v>
      </c>
      <c r="G284" s="167" t="s">
        <v>11783</v>
      </c>
      <c r="H284" s="62" t="s">
        <v>12210</v>
      </c>
      <c r="I284" s="167" t="s">
        <v>12437</v>
      </c>
      <c r="J284" s="63" t="str">
        <f t="shared" si="48"/>
        <v>IC.RT.040205</v>
      </c>
      <c r="K284" s="61" t="s">
        <v>12175</v>
      </c>
      <c r="L284" s="167" t="str">
        <f t="shared" si="82"/>
        <v xml:space="preserve">     Other:  specify</v>
      </c>
      <c r="M284" s="168" t="str">
        <f t="shared" si="49"/>
        <v>PI.IC.RT.040205.01</v>
      </c>
      <c r="N284" s="168"/>
      <c r="O284" s="168" t="str">
        <f t="shared" si="50"/>
        <v>PH.IC.RT.040205.01</v>
      </c>
      <c r="Q284" s="168" t="str">
        <f t="shared" si="51"/>
        <v>CL.IC.RT.040205.01</v>
      </c>
    </row>
    <row r="285" spans="1:17" s="167" customFormat="1" ht="15">
      <c r="A285" s="167" t="s">
        <v>4991</v>
      </c>
      <c r="C285" s="61" t="s">
        <v>6464</v>
      </c>
      <c r="D285" s="167" t="s">
        <v>4918</v>
      </c>
      <c r="E285" s="61" t="s">
        <v>12185</v>
      </c>
      <c r="F285" s="167" t="s">
        <v>4892</v>
      </c>
      <c r="G285" s="167" t="s">
        <v>4919</v>
      </c>
      <c r="H285" s="62" t="s">
        <v>11848</v>
      </c>
      <c r="I285" s="167" t="s">
        <v>4754</v>
      </c>
      <c r="J285" s="63" t="str">
        <f t="shared" si="48"/>
        <v>IC.RT.040301</v>
      </c>
      <c r="K285" s="61" t="s">
        <v>12175</v>
      </c>
      <c r="L285" s="167" t="str">
        <f t="shared" si="82"/>
        <v xml:space="preserve">     Laying on right side</v>
      </c>
      <c r="M285" s="168" t="str">
        <f t="shared" si="49"/>
        <v>PI.IC.RT.040301.01</v>
      </c>
      <c r="N285" s="168"/>
      <c r="O285" s="168" t="str">
        <f t="shared" si="50"/>
        <v>PH.IC.RT.040301.01</v>
      </c>
      <c r="Q285" s="168" t="str">
        <f t="shared" si="51"/>
        <v>CL.IC.RT.040301.01</v>
      </c>
    </row>
    <row r="286" spans="1:17" s="167" customFormat="1" ht="15">
      <c r="A286" s="167" t="s">
        <v>4991</v>
      </c>
      <c r="C286" s="61" t="s">
        <v>6464</v>
      </c>
      <c r="E286" s="61" t="s">
        <v>12185</v>
      </c>
      <c r="F286" s="167" t="s">
        <v>4892</v>
      </c>
      <c r="G286" s="167" t="s">
        <v>4755</v>
      </c>
      <c r="H286" s="62" t="s">
        <v>12030</v>
      </c>
      <c r="I286" s="167" t="s">
        <v>4756</v>
      </c>
      <c r="J286" s="63" t="str">
        <f t="shared" si="48"/>
        <v>IC.RT.040302</v>
      </c>
      <c r="K286" s="61" t="s">
        <v>12175</v>
      </c>
      <c r="L286" s="167" t="str">
        <f t="shared" si="82"/>
        <v xml:space="preserve">     Laying on left side</v>
      </c>
      <c r="M286" s="168" t="str">
        <f t="shared" si="49"/>
        <v>PI.IC.RT.040302.01</v>
      </c>
      <c r="N286" s="168"/>
      <c r="O286" s="168" t="str">
        <f t="shared" si="50"/>
        <v>PH.IC.RT.040302.01</v>
      </c>
      <c r="Q286" s="168" t="str">
        <f t="shared" si="51"/>
        <v>CL.IC.RT.040302.01</v>
      </c>
    </row>
    <row r="287" spans="1:17" s="167" customFormat="1" ht="15">
      <c r="A287" s="167" t="s">
        <v>4991</v>
      </c>
      <c r="C287" s="61" t="s">
        <v>6464</v>
      </c>
      <c r="E287" s="61" t="s">
        <v>12185</v>
      </c>
      <c r="F287" s="167" t="s">
        <v>4892</v>
      </c>
      <c r="G287" s="167" t="s">
        <v>4922</v>
      </c>
      <c r="H287" s="62" t="s">
        <v>12032</v>
      </c>
      <c r="I287" s="167" t="s">
        <v>4923</v>
      </c>
      <c r="J287" s="63" t="str">
        <f t="shared" si="48"/>
        <v>IC.RT.040303</v>
      </c>
      <c r="K287" s="61" t="s">
        <v>12175</v>
      </c>
      <c r="L287" s="167" t="str">
        <f t="shared" si="82"/>
        <v xml:space="preserve">     Supine position</v>
      </c>
      <c r="M287" s="168" t="str">
        <f t="shared" si="49"/>
        <v>PI.IC.RT.040303.01</v>
      </c>
      <c r="N287" s="168"/>
      <c r="O287" s="168" t="str">
        <f t="shared" si="50"/>
        <v>PH.IC.RT.040303.01</v>
      </c>
      <c r="Q287" s="168" t="str">
        <f t="shared" si="51"/>
        <v>CL.IC.RT.040303.01</v>
      </c>
    </row>
    <row r="288" spans="1:17" s="167" customFormat="1" ht="15">
      <c r="A288" s="167" t="s">
        <v>4991</v>
      </c>
      <c r="C288" s="61" t="s">
        <v>6464</v>
      </c>
      <c r="E288" s="61" t="s">
        <v>12185</v>
      </c>
      <c r="F288" s="167" t="s">
        <v>4892</v>
      </c>
      <c r="G288" s="167" t="s">
        <v>4924</v>
      </c>
      <c r="H288" s="62" t="s">
        <v>12028</v>
      </c>
      <c r="I288" s="167" t="s">
        <v>12221</v>
      </c>
      <c r="J288" s="63" t="str">
        <f t="shared" si="48"/>
        <v>IC.RT.040304</v>
      </c>
      <c r="K288" s="61" t="s">
        <v>12175</v>
      </c>
      <c r="L288" s="167" t="str">
        <f t="shared" si="82"/>
        <v xml:space="preserve">     Prone position</v>
      </c>
      <c r="M288" s="168" t="str">
        <f t="shared" si="49"/>
        <v>PI.IC.RT.040304.01</v>
      </c>
      <c r="N288" s="168"/>
      <c r="O288" s="168" t="str">
        <f t="shared" si="50"/>
        <v>PH.IC.RT.040304.01</v>
      </c>
      <c r="Q288" s="168" t="str">
        <f t="shared" si="51"/>
        <v>CL.IC.RT.040304.01</v>
      </c>
    </row>
    <row r="289" spans="1:19" s="167" customFormat="1" ht="15">
      <c r="A289" s="167" t="s">
        <v>4991</v>
      </c>
      <c r="C289" s="61" t="s">
        <v>6464</v>
      </c>
      <c r="E289" s="61" t="s">
        <v>12185</v>
      </c>
      <c r="F289" s="167" t="s">
        <v>4892</v>
      </c>
      <c r="G289" s="167" t="s">
        <v>4925</v>
      </c>
      <c r="H289" s="62" t="s">
        <v>12210</v>
      </c>
      <c r="I289" s="167" t="s">
        <v>4926</v>
      </c>
      <c r="J289" s="63" t="str">
        <f t="shared" si="48"/>
        <v>IC.RT.040305</v>
      </c>
      <c r="K289" s="61" t="s">
        <v>12175</v>
      </c>
      <c r="L289" s="167" t="str">
        <f t="shared" si="82"/>
        <v xml:space="preserve">     Position:  specify</v>
      </c>
      <c r="M289" s="168" t="str">
        <f t="shared" si="49"/>
        <v>PI.IC.RT.040305.01</v>
      </c>
      <c r="N289" s="168"/>
      <c r="O289" s="168" t="str">
        <f t="shared" si="50"/>
        <v>PH.IC.RT.040305.01</v>
      </c>
      <c r="Q289" s="168" t="str">
        <f t="shared" si="51"/>
        <v>CL.IC.RT.040305.01</v>
      </c>
    </row>
    <row r="290" spans="1:19" s="167" customFormat="1" ht="15">
      <c r="A290" s="167" t="s">
        <v>4991</v>
      </c>
      <c r="C290" s="61" t="s">
        <v>6464</v>
      </c>
      <c r="E290" s="61" t="s">
        <v>12185</v>
      </c>
      <c r="F290" s="167" t="s">
        <v>4892</v>
      </c>
      <c r="G290" s="167" t="s">
        <v>4927</v>
      </c>
      <c r="H290" s="62" t="s">
        <v>6988</v>
      </c>
      <c r="I290" s="167" t="s">
        <v>4927</v>
      </c>
      <c r="J290" s="63" t="str">
        <f t="shared" si="48"/>
        <v>IC.RT.040306</v>
      </c>
      <c r="K290" s="61" t="s">
        <v>12175</v>
      </c>
      <c r="L290" s="167" t="str">
        <f t="shared" si="82"/>
        <v>Held</v>
      </c>
      <c r="M290" s="168" t="str">
        <f t="shared" si="49"/>
        <v>PI.IC.RT.040306.01</v>
      </c>
      <c r="N290" s="168"/>
      <c r="O290" s="168" t="str">
        <f t="shared" si="50"/>
        <v>PH.IC.RT.040306.01</v>
      </c>
      <c r="Q290" s="168" t="str">
        <f t="shared" si="51"/>
        <v>CL.IC.RT.040306.01</v>
      </c>
      <c r="R290" s="167" t="s">
        <v>12465</v>
      </c>
      <c r="S290" s="167">
        <v>365</v>
      </c>
    </row>
    <row r="291" spans="1:19" s="167" customFormat="1" ht="15">
      <c r="A291" s="167" t="s">
        <v>4991</v>
      </c>
      <c r="C291" s="61" t="s">
        <v>6464</v>
      </c>
      <c r="E291" s="61" t="s">
        <v>12592</v>
      </c>
      <c r="F291" s="167" t="s">
        <v>4892</v>
      </c>
      <c r="G291" s="167" t="s">
        <v>4928</v>
      </c>
      <c r="H291" s="62" t="s">
        <v>6317</v>
      </c>
      <c r="I291" s="167" t="s">
        <v>4928</v>
      </c>
      <c r="J291" s="63" t="str">
        <f t="shared" si="48"/>
        <v>IC.RT.040307</v>
      </c>
      <c r="K291" s="61" t="s">
        <v>12175</v>
      </c>
      <c r="L291" s="167" t="str">
        <f t="shared" si="82"/>
        <v>Sitting</v>
      </c>
      <c r="M291" s="168" t="str">
        <f t="shared" si="49"/>
        <v>PI.IC.RT.040307.01</v>
      </c>
      <c r="N291" s="168"/>
      <c r="O291" s="168" t="str">
        <f t="shared" si="50"/>
        <v>PH.IC.RT.040307.01</v>
      </c>
      <c r="Q291" s="168" t="str">
        <f t="shared" si="51"/>
        <v>CL.IC.RT.040307.01</v>
      </c>
      <c r="R291" s="167" t="s">
        <v>12465</v>
      </c>
      <c r="S291" s="167">
        <v>734</v>
      </c>
    </row>
    <row r="292" spans="1:19" s="167" customFormat="1" ht="15">
      <c r="A292" s="167" t="s">
        <v>4991</v>
      </c>
      <c r="C292" s="61" t="s">
        <v>6464</v>
      </c>
      <c r="E292" s="61" t="s">
        <v>12592</v>
      </c>
      <c r="F292" s="167" t="s">
        <v>4892</v>
      </c>
      <c r="G292" s="167" t="s">
        <v>13009</v>
      </c>
      <c r="H292" s="62" t="s">
        <v>3574</v>
      </c>
      <c r="I292" s="167" t="s">
        <v>4762</v>
      </c>
      <c r="J292" s="63" t="str">
        <f t="shared" si="48"/>
        <v>IC.RT.040308</v>
      </c>
      <c r="K292" s="61" t="s">
        <v>12175</v>
      </c>
      <c r="L292" s="167" t="str">
        <f t="shared" si="82"/>
        <v>Hyperinflation</v>
      </c>
      <c r="M292" s="168" t="str">
        <f t="shared" si="49"/>
        <v>PI.IC.RT.040308.01</v>
      </c>
      <c r="N292" s="168"/>
      <c r="O292" s="168" t="str">
        <f t="shared" si="50"/>
        <v>PH.IC.RT.040308.01</v>
      </c>
      <c r="Q292" s="168" t="str">
        <f t="shared" si="51"/>
        <v>CL.IC.RT.040308.01</v>
      </c>
      <c r="R292" s="167" t="s">
        <v>12465</v>
      </c>
      <c r="S292" s="167">
        <v>735</v>
      </c>
    </row>
    <row r="293" spans="1:19" s="167" customFormat="1" ht="15">
      <c r="A293" s="167" t="s">
        <v>4991</v>
      </c>
      <c r="C293" s="61" t="s">
        <v>6464</v>
      </c>
      <c r="D293" s="167" t="s">
        <v>4798</v>
      </c>
      <c r="E293" s="61" t="s">
        <v>6464</v>
      </c>
      <c r="F293" s="167" t="s">
        <v>4892</v>
      </c>
      <c r="G293" s="167" t="s">
        <v>4799</v>
      </c>
      <c r="H293" s="62" t="s">
        <v>11848</v>
      </c>
      <c r="I293" s="167" t="s">
        <v>4800</v>
      </c>
      <c r="J293" s="63" t="str">
        <f t="shared" si="48"/>
        <v>IC.RT.040401</v>
      </c>
      <c r="K293" s="61" t="s">
        <v>12175</v>
      </c>
      <c r="L293" s="167" t="str">
        <f t="shared" si="82"/>
        <v xml:space="preserve">     Five minutes</v>
      </c>
      <c r="M293" s="168" t="str">
        <f t="shared" si="49"/>
        <v>PI.IC.RT.040401.01</v>
      </c>
      <c r="N293" s="168"/>
      <c r="O293" s="168" t="str">
        <f t="shared" si="50"/>
        <v>PH.IC.RT.040401.01</v>
      </c>
      <c r="Q293" s="168" t="str">
        <f t="shared" si="51"/>
        <v>CL.IC.RT.040401.01</v>
      </c>
    </row>
    <row r="294" spans="1:19" s="167" customFormat="1" ht="15">
      <c r="A294" s="167" t="s">
        <v>4991</v>
      </c>
      <c r="C294" s="61" t="s">
        <v>6464</v>
      </c>
      <c r="E294" s="61" t="s">
        <v>6464</v>
      </c>
      <c r="F294" s="167" t="s">
        <v>4892</v>
      </c>
      <c r="G294" s="167" t="s">
        <v>4801</v>
      </c>
      <c r="H294" s="62" t="s">
        <v>12030</v>
      </c>
      <c r="I294" s="167" t="s">
        <v>4802</v>
      </c>
      <c r="J294" s="63" t="str">
        <f t="shared" si="48"/>
        <v>IC.RT.040402</v>
      </c>
      <c r="K294" s="61" t="s">
        <v>12175</v>
      </c>
      <c r="L294" s="167" t="str">
        <f t="shared" si="82"/>
        <v xml:space="preserve">     Ten minutes</v>
      </c>
      <c r="M294" s="168" t="str">
        <f t="shared" si="49"/>
        <v>PI.IC.RT.040402.01</v>
      </c>
      <c r="N294" s="168"/>
      <c r="O294" s="168" t="str">
        <f t="shared" si="50"/>
        <v>PH.IC.RT.040402.01</v>
      </c>
      <c r="Q294" s="168" t="str">
        <f t="shared" si="51"/>
        <v>CL.IC.RT.040402.01</v>
      </c>
    </row>
    <row r="295" spans="1:19" s="167" customFormat="1" ht="15">
      <c r="A295" s="167" t="s">
        <v>4991</v>
      </c>
      <c r="C295" s="61" t="s">
        <v>6464</v>
      </c>
      <c r="E295" s="61" t="s">
        <v>6464</v>
      </c>
      <c r="F295" s="167" t="s">
        <v>4892</v>
      </c>
      <c r="G295" s="167" t="s">
        <v>4803</v>
      </c>
      <c r="H295" s="62" t="s">
        <v>12032</v>
      </c>
      <c r="I295" s="167" t="s">
        <v>4959</v>
      </c>
      <c r="J295" s="63" t="str">
        <f t="shared" ref="J295:J365" si="103">CONCATENATE("IC.RT.",C295,E295,H295)</f>
        <v>IC.RT.040403</v>
      </c>
      <c r="K295" s="61" t="s">
        <v>12175</v>
      </c>
      <c r="L295" s="167" t="str">
        <f t="shared" si="82"/>
        <v xml:space="preserve">     Fifteen minutes</v>
      </c>
      <c r="M295" s="168" t="str">
        <f t="shared" ref="M295:M365" si="104">CONCATENATE("PI.",J295,".",K295)</f>
        <v>PI.IC.RT.040403.01</v>
      </c>
      <c r="N295" s="168"/>
      <c r="O295" s="168" t="str">
        <f t="shared" ref="O295:O365" si="105">CONCATENATE("PH.",J295,".",K295)</f>
        <v>PH.IC.RT.040403.01</v>
      </c>
      <c r="Q295" s="168" t="str">
        <f t="shared" ref="Q295:Q365" si="106">CONCATENATE("CL.",J295,".",K295)</f>
        <v>CL.IC.RT.040403.01</v>
      </c>
    </row>
    <row r="296" spans="1:19" s="167" customFormat="1" ht="15">
      <c r="A296" s="167" t="s">
        <v>4991</v>
      </c>
      <c r="C296" s="61" t="s">
        <v>6464</v>
      </c>
      <c r="E296" s="61" t="s">
        <v>6464</v>
      </c>
      <c r="F296" s="167" t="s">
        <v>4892</v>
      </c>
      <c r="G296" s="167" t="s">
        <v>4960</v>
      </c>
      <c r="H296" s="62" t="s">
        <v>12028</v>
      </c>
      <c r="I296" s="167" t="s">
        <v>4961</v>
      </c>
      <c r="J296" s="63" t="str">
        <f t="shared" si="103"/>
        <v>IC.RT.040404</v>
      </c>
      <c r="K296" s="61" t="s">
        <v>12175</v>
      </c>
      <c r="L296" s="167" t="str">
        <f t="shared" si="82"/>
        <v xml:space="preserve">     Minutes specify</v>
      </c>
      <c r="M296" s="168" t="str">
        <f t="shared" si="104"/>
        <v>PI.IC.RT.040404.01</v>
      </c>
      <c r="N296" s="168"/>
      <c r="O296" s="168" t="str">
        <f t="shared" si="105"/>
        <v>PH.IC.RT.040404.01</v>
      </c>
      <c r="Q296" s="168" t="str">
        <f t="shared" si="106"/>
        <v>CL.IC.RT.040404.01</v>
      </c>
    </row>
    <row r="297" spans="1:19" s="167" customFormat="1" ht="15">
      <c r="A297" s="167" t="s">
        <v>4991</v>
      </c>
      <c r="B297" s="167" t="s">
        <v>5246</v>
      </c>
      <c r="C297" s="61" t="s">
        <v>6291</v>
      </c>
      <c r="D297" s="167" t="s">
        <v>5575</v>
      </c>
      <c r="E297" s="61" t="s">
        <v>12175</v>
      </c>
      <c r="F297" s="167" t="s">
        <v>4962</v>
      </c>
      <c r="G297" s="167" t="s">
        <v>5109</v>
      </c>
      <c r="H297" s="62" t="s">
        <v>11848</v>
      </c>
      <c r="I297" s="167" t="s">
        <v>10464</v>
      </c>
      <c r="J297" s="63" t="str">
        <f t="shared" si="103"/>
        <v>IC.RT.050101</v>
      </c>
      <c r="K297" s="61" t="s">
        <v>12175</v>
      </c>
      <c r="L297" s="167" t="str">
        <f t="shared" si="82"/>
        <v xml:space="preserve">     Absent/none</v>
      </c>
      <c r="M297" s="168" t="str">
        <f t="shared" si="104"/>
        <v>PI.IC.RT.050101.01</v>
      </c>
      <c r="N297" s="168"/>
      <c r="O297" s="168" t="str">
        <f t="shared" si="105"/>
        <v>PH.IC.RT.050101.01</v>
      </c>
      <c r="Q297" s="168" t="str">
        <f t="shared" si="106"/>
        <v>CL.IC.RT.050101.01</v>
      </c>
    </row>
    <row r="298" spans="1:19" s="167" customFormat="1" ht="15">
      <c r="A298" s="167" t="s">
        <v>4991</v>
      </c>
      <c r="C298" s="61" t="s">
        <v>6291</v>
      </c>
      <c r="E298" s="61" t="s">
        <v>12175</v>
      </c>
      <c r="F298" s="167" t="s">
        <v>4962</v>
      </c>
      <c r="G298" s="167" t="s">
        <v>5577</v>
      </c>
      <c r="H298" s="62" t="s">
        <v>12030</v>
      </c>
      <c r="I298" s="167" t="s">
        <v>5578</v>
      </c>
      <c r="J298" s="63" t="str">
        <f t="shared" si="103"/>
        <v>IC.RT.050102</v>
      </c>
      <c r="K298" s="61" t="s">
        <v>12175</v>
      </c>
      <c r="L298" s="167" t="str">
        <f t="shared" si="82"/>
        <v xml:space="preserve">     Seldom</v>
      </c>
      <c r="M298" s="168" t="str">
        <f t="shared" si="104"/>
        <v>PI.IC.RT.050102.01</v>
      </c>
      <c r="N298" s="168"/>
      <c r="O298" s="168" t="str">
        <f t="shared" si="105"/>
        <v>PH.IC.RT.050102.01</v>
      </c>
      <c r="Q298" s="168" t="str">
        <f t="shared" si="106"/>
        <v>CL.IC.RT.050102.01</v>
      </c>
    </row>
    <row r="299" spans="1:19" s="167" customFormat="1" ht="15">
      <c r="A299" s="167" t="s">
        <v>4991</v>
      </c>
      <c r="C299" s="61" t="s">
        <v>6291</v>
      </c>
      <c r="E299" s="61" t="s">
        <v>12175</v>
      </c>
      <c r="F299" s="167" t="s">
        <v>4962</v>
      </c>
      <c r="G299" s="167" t="s">
        <v>5579</v>
      </c>
      <c r="H299" s="62" t="s">
        <v>12032</v>
      </c>
      <c r="I299" s="167" t="s">
        <v>5580</v>
      </c>
      <c r="J299" s="63" t="str">
        <f t="shared" si="103"/>
        <v>IC.RT.050103</v>
      </c>
      <c r="K299" s="61" t="s">
        <v>12175</v>
      </c>
      <c r="L299" s="167" t="str">
        <f t="shared" si="82"/>
        <v xml:space="preserve">     Often</v>
      </c>
      <c r="M299" s="168" t="str">
        <f t="shared" si="104"/>
        <v>PI.IC.RT.050103.01</v>
      </c>
      <c r="N299" s="168"/>
      <c r="O299" s="168" t="str">
        <f t="shared" si="105"/>
        <v>PH.IC.RT.050103.01</v>
      </c>
      <c r="Q299" s="168" t="str">
        <f t="shared" si="106"/>
        <v>CL.IC.RT.050103.01</v>
      </c>
    </row>
    <row r="300" spans="1:19" s="167" customFormat="1" ht="15">
      <c r="A300" s="167" t="s">
        <v>4991</v>
      </c>
      <c r="C300" s="61" t="s">
        <v>6291</v>
      </c>
      <c r="E300" s="61" t="s">
        <v>12175</v>
      </c>
      <c r="F300" s="167" t="s">
        <v>4962</v>
      </c>
      <c r="G300" s="167" t="s">
        <v>5581</v>
      </c>
      <c r="H300" s="62" t="s">
        <v>12028</v>
      </c>
      <c r="I300" s="167" t="s">
        <v>5422</v>
      </c>
      <c r="J300" s="63" t="str">
        <f t="shared" si="103"/>
        <v>IC.RT.050104</v>
      </c>
      <c r="K300" s="61" t="s">
        <v>12175</v>
      </c>
      <c r="L300" s="167" t="str">
        <f t="shared" si="82"/>
        <v xml:space="preserve">     With suctioning</v>
      </c>
      <c r="M300" s="168" t="str">
        <f t="shared" si="104"/>
        <v>PI.IC.RT.050104.01</v>
      </c>
      <c r="N300" s="168"/>
      <c r="O300" s="168" t="str">
        <f t="shared" si="105"/>
        <v>PH.IC.RT.050104.01</v>
      </c>
      <c r="Q300" s="168" t="str">
        <f t="shared" si="106"/>
        <v>CL.IC.RT.050104.01</v>
      </c>
    </row>
    <row r="301" spans="1:19" s="167" customFormat="1" ht="15">
      <c r="A301" s="167" t="s">
        <v>4991</v>
      </c>
      <c r="C301" s="61" t="s">
        <v>6291</v>
      </c>
      <c r="D301" s="167" t="s">
        <v>5423</v>
      </c>
      <c r="E301" s="61" t="s">
        <v>12430</v>
      </c>
      <c r="F301" s="167" t="s">
        <v>4962</v>
      </c>
      <c r="G301" s="167" t="s">
        <v>5258</v>
      </c>
      <c r="H301" s="62" t="s">
        <v>11848</v>
      </c>
      <c r="I301" s="167" t="s">
        <v>5590</v>
      </c>
      <c r="J301" s="63" t="str">
        <f t="shared" si="103"/>
        <v>IC.RT.050201</v>
      </c>
      <c r="K301" s="61" t="s">
        <v>12175</v>
      </c>
      <c r="L301" s="167" t="str">
        <f t="shared" si="82"/>
        <v xml:space="preserve">     Strong</v>
      </c>
      <c r="M301" s="168" t="str">
        <f t="shared" si="104"/>
        <v>PI.IC.RT.050201.01</v>
      </c>
      <c r="N301" s="168"/>
      <c r="O301" s="168" t="str">
        <f t="shared" si="105"/>
        <v>PH.IC.RT.050201.01</v>
      </c>
      <c r="Q301" s="168" t="str">
        <f t="shared" si="106"/>
        <v>CL.IC.RT.050201.01</v>
      </c>
    </row>
    <row r="302" spans="1:19" s="167" customFormat="1" ht="15">
      <c r="A302" s="167" t="s">
        <v>4991</v>
      </c>
      <c r="C302" s="61" t="s">
        <v>6291</v>
      </c>
      <c r="E302" s="61" t="s">
        <v>12430</v>
      </c>
      <c r="F302" s="167" t="s">
        <v>4962</v>
      </c>
      <c r="G302" s="167" t="s">
        <v>5259</v>
      </c>
      <c r="H302" s="62" t="s">
        <v>12030</v>
      </c>
      <c r="I302" s="167" t="s">
        <v>5421</v>
      </c>
      <c r="J302" s="63" t="str">
        <f t="shared" si="103"/>
        <v>IC.RT.050202</v>
      </c>
      <c r="K302" s="61" t="s">
        <v>12175</v>
      </c>
      <c r="L302" s="167" t="str">
        <f t="shared" si="82"/>
        <v xml:space="preserve">     Weak</v>
      </c>
      <c r="M302" s="168" t="str">
        <f t="shared" si="104"/>
        <v>PI.IC.RT.050202.01</v>
      </c>
      <c r="N302" s="168"/>
      <c r="O302" s="168" t="str">
        <f t="shared" si="105"/>
        <v>PH.IC.RT.050202.01</v>
      </c>
      <c r="Q302" s="168" t="str">
        <f t="shared" si="106"/>
        <v>CL.IC.RT.050202.01</v>
      </c>
    </row>
    <row r="303" spans="1:19" s="167" customFormat="1" ht="15">
      <c r="A303" s="167" t="s">
        <v>4991</v>
      </c>
      <c r="C303" s="61" t="s">
        <v>6291</v>
      </c>
      <c r="E303" s="61" t="s">
        <v>12430</v>
      </c>
      <c r="F303" s="167" t="s">
        <v>4962</v>
      </c>
      <c r="G303" s="167" t="s">
        <v>5270</v>
      </c>
      <c r="H303" s="62" t="s">
        <v>12032</v>
      </c>
      <c r="I303" s="167" t="s">
        <v>4965</v>
      </c>
      <c r="J303" s="63" t="str">
        <f t="shared" si="103"/>
        <v>IC.RT.050203</v>
      </c>
      <c r="K303" s="61" t="s">
        <v>12175</v>
      </c>
      <c r="L303" s="167" t="str">
        <f t="shared" si="82"/>
        <v xml:space="preserve">     Productive</v>
      </c>
      <c r="M303" s="168" t="str">
        <f t="shared" si="104"/>
        <v>PI.IC.RT.050203.01</v>
      </c>
      <c r="N303" s="168"/>
      <c r="O303" s="168" t="str">
        <f t="shared" si="105"/>
        <v>PH.IC.RT.050203.01</v>
      </c>
      <c r="Q303" s="168" t="str">
        <f t="shared" si="106"/>
        <v>CL.IC.RT.050203.01</v>
      </c>
    </row>
    <row r="304" spans="1:19" s="167" customFormat="1" ht="15">
      <c r="A304" s="167" t="s">
        <v>4991</v>
      </c>
      <c r="C304" s="61" t="s">
        <v>6291</v>
      </c>
      <c r="E304" s="61" t="s">
        <v>12430</v>
      </c>
      <c r="F304" s="167" t="s">
        <v>4962</v>
      </c>
      <c r="G304" s="167" t="s">
        <v>5272</v>
      </c>
      <c r="H304" s="62" t="s">
        <v>12028</v>
      </c>
      <c r="I304" s="167" t="s">
        <v>5273</v>
      </c>
      <c r="J304" s="63" t="str">
        <f t="shared" si="103"/>
        <v>IC.RT.050204</v>
      </c>
      <c r="K304" s="61" t="s">
        <v>12175</v>
      </c>
      <c r="L304" s="167" t="str">
        <f t="shared" si="82"/>
        <v xml:space="preserve">     Non-productive</v>
      </c>
      <c r="M304" s="168" t="str">
        <f t="shared" si="104"/>
        <v>PI.IC.RT.050204.01</v>
      </c>
      <c r="N304" s="168"/>
      <c r="O304" s="168" t="str">
        <f t="shared" si="105"/>
        <v>PH.IC.RT.050204.01</v>
      </c>
      <c r="Q304" s="168" t="str">
        <f t="shared" si="106"/>
        <v>CL.IC.RT.050204.01</v>
      </c>
    </row>
    <row r="305" spans="1:41" s="167" customFormat="1" ht="15">
      <c r="A305" s="167" t="s">
        <v>4991</v>
      </c>
      <c r="C305" s="61" t="s">
        <v>6291</v>
      </c>
      <c r="D305" s="167" t="s">
        <v>9301</v>
      </c>
      <c r="E305" s="61" t="s">
        <v>12185</v>
      </c>
      <c r="F305" s="167" t="s">
        <v>4962</v>
      </c>
      <c r="G305" s="167" t="s">
        <v>10392</v>
      </c>
      <c r="H305" s="62" t="s">
        <v>11848</v>
      </c>
      <c r="I305" s="167" t="s">
        <v>10553</v>
      </c>
      <c r="J305" s="63" t="str">
        <f t="shared" si="103"/>
        <v>IC.RT.050301</v>
      </c>
      <c r="K305" s="61" t="s">
        <v>12175</v>
      </c>
      <c r="L305" s="167" t="str">
        <f t="shared" si="82"/>
        <v xml:space="preserve">     Loose</v>
      </c>
      <c r="M305" s="168" t="str">
        <f t="shared" si="104"/>
        <v>PI.IC.RT.050301.01</v>
      </c>
      <c r="N305" s="168"/>
      <c r="O305" s="168" t="str">
        <f t="shared" si="105"/>
        <v>PH.IC.RT.050301.01</v>
      </c>
      <c r="Q305" s="168" t="str">
        <f t="shared" si="106"/>
        <v>CL.IC.RT.050301.01</v>
      </c>
    </row>
    <row r="306" spans="1:41" s="167" customFormat="1" ht="15">
      <c r="A306" s="167" t="s">
        <v>4991</v>
      </c>
      <c r="C306" s="61" t="s">
        <v>6291</v>
      </c>
      <c r="E306" s="61" t="s">
        <v>12185</v>
      </c>
      <c r="F306" s="167" t="s">
        <v>4962</v>
      </c>
      <c r="G306" s="167" t="s">
        <v>5424</v>
      </c>
      <c r="H306" s="62" t="s">
        <v>12030</v>
      </c>
      <c r="I306" s="167" t="s">
        <v>10407</v>
      </c>
      <c r="J306" s="63" t="str">
        <f t="shared" si="103"/>
        <v>IC.RT.050302</v>
      </c>
      <c r="K306" s="61" t="s">
        <v>12175</v>
      </c>
      <c r="L306" s="167" t="str">
        <f t="shared" si="82"/>
        <v xml:space="preserve">     Moist</v>
      </c>
      <c r="M306" s="168" t="str">
        <f t="shared" si="104"/>
        <v>PI.IC.RT.050302.01</v>
      </c>
      <c r="N306" s="168"/>
      <c r="O306" s="168" t="str">
        <f t="shared" si="105"/>
        <v>PH.IC.RT.050302.01</v>
      </c>
      <c r="Q306" s="168" t="str">
        <f t="shared" si="106"/>
        <v>CL.IC.RT.050302.01</v>
      </c>
    </row>
    <row r="307" spans="1:41" s="167" customFormat="1" ht="15">
      <c r="A307" s="167" t="s">
        <v>4991</v>
      </c>
      <c r="C307" s="61" t="s">
        <v>6291</v>
      </c>
      <c r="E307" s="61" t="s">
        <v>12185</v>
      </c>
      <c r="F307" s="167" t="s">
        <v>4962</v>
      </c>
      <c r="G307" s="167" t="s">
        <v>5425</v>
      </c>
      <c r="H307" s="62" t="s">
        <v>12032</v>
      </c>
      <c r="I307" s="167" t="s">
        <v>5426</v>
      </c>
      <c r="J307" s="63" t="str">
        <f t="shared" si="103"/>
        <v>IC.RT.050303</v>
      </c>
      <c r="K307" s="61" t="s">
        <v>12175</v>
      </c>
      <c r="L307" s="167" t="str">
        <f t="shared" ref="L307:L374" si="107">G307</f>
        <v xml:space="preserve">     Wet</v>
      </c>
      <c r="M307" s="168" t="str">
        <f t="shared" si="104"/>
        <v>PI.IC.RT.050303.01</v>
      </c>
      <c r="N307" s="168"/>
      <c r="O307" s="168" t="str">
        <f t="shared" si="105"/>
        <v>PH.IC.RT.050303.01</v>
      </c>
      <c r="Q307" s="168" t="str">
        <f t="shared" si="106"/>
        <v>CL.IC.RT.050303.01</v>
      </c>
    </row>
    <row r="308" spans="1:41" s="167" customFormat="1" ht="15">
      <c r="A308" s="167" t="s">
        <v>4991</v>
      </c>
      <c r="C308" s="61" t="s">
        <v>6291</v>
      </c>
      <c r="E308" s="61" t="s">
        <v>12185</v>
      </c>
      <c r="F308" s="167" t="s">
        <v>4962</v>
      </c>
      <c r="G308" s="167" t="s">
        <v>5427</v>
      </c>
      <c r="H308" s="62" t="s">
        <v>12028</v>
      </c>
      <c r="I308" s="167" t="s">
        <v>5428</v>
      </c>
      <c r="J308" s="63" t="str">
        <f t="shared" si="103"/>
        <v>IC.RT.050304</v>
      </c>
      <c r="K308" s="61" t="s">
        <v>12175</v>
      </c>
      <c r="L308" s="167" t="str">
        <f t="shared" si="107"/>
        <v xml:space="preserve">     Bubbling</v>
      </c>
      <c r="M308" s="168" t="str">
        <f t="shared" si="104"/>
        <v>PI.IC.RT.050304.01</v>
      </c>
      <c r="N308" s="168"/>
      <c r="O308" s="168" t="str">
        <f t="shared" si="105"/>
        <v>PH.IC.RT.050304.01</v>
      </c>
      <c r="Q308" s="168" t="str">
        <f t="shared" si="106"/>
        <v>CL.IC.RT.050304.01</v>
      </c>
    </row>
    <row r="309" spans="1:41" s="167" customFormat="1" ht="15">
      <c r="A309" s="167" t="s">
        <v>4991</v>
      </c>
      <c r="C309" s="61" t="s">
        <v>6291</v>
      </c>
      <c r="E309" s="61" t="s">
        <v>12185</v>
      </c>
      <c r="F309" s="167" t="s">
        <v>4962</v>
      </c>
      <c r="G309" s="167" t="s">
        <v>5429</v>
      </c>
      <c r="H309" s="62" t="s">
        <v>12210</v>
      </c>
      <c r="I309" s="167" t="s">
        <v>10409</v>
      </c>
      <c r="J309" s="63" t="str">
        <f t="shared" si="103"/>
        <v>IC.RT.050305</v>
      </c>
      <c r="K309" s="61" t="s">
        <v>12175</v>
      </c>
      <c r="L309" s="167" t="str">
        <f t="shared" si="107"/>
        <v xml:space="preserve">     Dry</v>
      </c>
      <c r="M309" s="168" t="str">
        <f t="shared" si="104"/>
        <v>PI.IC.RT.050305.01</v>
      </c>
      <c r="N309" s="168"/>
      <c r="O309" s="168" t="str">
        <f t="shared" si="105"/>
        <v>PH.IC.RT.050305.01</v>
      </c>
      <c r="Q309" s="168" t="str">
        <f t="shared" si="106"/>
        <v>CL.IC.RT.050305.01</v>
      </c>
    </row>
    <row r="310" spans="1:41" s="167" customFormat="1" ht="15">
      <c r="A310" s="167" t="s">
        <v>4991</v>
      </c>
      <c r="C310" s="61" t="s">
        <v>6291</v>
      </c>
      <c r="E310" s="61" t="s">
        <v>12185</v>
      </c>
      <c r="F310" s="167" t="s">
        <v>4962</v>
      </c>
      <c r="G310" s="167" t="s">
        <v>5430</v>
      </c>
      <c r="H310" s="62" t="s">
        <v>12212</v>
      </c>
      <c r="I310" s="167" t="s">
        <v>5431</v>
      </c>
      <c r="J310" s="63" t="str">
        <f t="shared" si="103"/>
        <v>IC.RT.050306</v>
      </c>
      <c r="K310" s="61" t="s">
        <v>12175</v>
      </c>
      <c r="L310" s="167" t="str">
        <f t="shared" si="107"/>
        <v xml:space="preserve">     Hacking</v>
      </c>
      <c r="M310" s="168" t="str">
        <f t="shared" si="104"/>
        <v>PI.IC.RT.050306.01</v>
      </c>
      <c r="N310" s="168"/>
      <c r="O310" s="168" t="str">
        <f t="shared" si="105"/>
        <v>PH.IC.RT.050306.01</v>
      </c>
      <c r="Q310" s="168" t="str">
        <f t="shared" si="106"/>
        <v>CL.IC.RT.050306.01</v>
      </c>
    </row>
    <row r="311" spans="1:41" s="167" customFormat="1" ht="15">
      <c r="A311" s="167" t="s">
        <v>4991</v>
      </c>
      <c r="C311" s="61" t="s">
        <v>6291</v>
      </c>
      <c r="E311" s="61" t="s">
        <v>12185</v>
      </c>
      <c r="F311" s="167" t="s">
        <v>4962</v>
      </c>
      <c r="G311" s="167" t="s">
        <v>5432</v>
      </c>
      <c r="H311" s="62" t="s">
        <v>12225</v>
      </c>
      <c r="I311" s="167" t="s">
        <v>5603</v>
      </c>
      <c r="J311" s="63" t="str">
        <f t="shared" si="103"/>
        <v>IC.RT.050307</v>
      </c>
      <c r="K311" s="61" t="s">
        <v>12175</v>
      </c>
      <c r="L311" s="167" t="str">
        <f t="shared" si="107"/>
        <v xml:space="preserve">     Whooping</v>
      </c>
      <c r="M311" s="168" t="str">
        <f t="shared" si="104"/>
        <v>PI.IC.RT.050307.01</v>
      </c>
      <c r="N311" s="168"/>
      <c r="O311" s="168" t="str">
        <f t="shared" si="105"/>
        <v>PH.IC.RT.050307.01</v>
      </c>
      <c r="Q311" s="168" t="str">
        <f t="shared" si="106"/>
        <v>CL.IC.RT.050307.01</v>
      </c>
    </row>
    <row r="312" spans="1:41" s="167" customFormat="1" ht="15">
      <c r="A312" s="167" t="s">
        <v>4991</v>
      </c>
      <c r="C312" s="61" t="s">
        <v>6291</v>
      </c>
      <c r="E312" s="61" t="s">
        <v>12185</v>
      </c>
      <c r="F312" s="167" t="s">
        <v>4962</v>
      </c>
      <c r="G312" s="167" t="s">
        <v>5604</v>
      </c>
      <c r="H312" s="62" t="s">
        <v>11638</v>
      </c>
      <c r="I312" s="167" t="s">
        <v>5605</v>
      </c>
      <c r="J312" s="63" t="str">
        <f t="shared" si="103"/>
        <v>IC.RT.050308</v>
      </c>
      <c r="K312" s="61" t="s">
        <v>12175</v>
      </c>
      <c r="L312" s="167" t="str">
        <f t="shared" si="107"/>
        <v xml:space="preserve">     Barking</v>
      </c>
      <c r="M312" s="168" t="str">
        <f t="shared" si="104"/>
        <v>PI.IC.RT.050308.01</v>
      </c>
      <c r="N312" s="168"/>
      <c r="O312" s="168" t="str">
        <f t="shared" si="105"/>
        <v>PH.IC.RT.050308.01</v>
      </c>
      <c r="Q312" s="168" t="str">
        <f t="shared" si="106"/>
        <v>CL.IC.RT.050308.01</v>
      </c>
    </row>
    <row r="313" spans="1:41" s="167" customFormat="1" ht="15">
      <c r="A313" s="167" t="s">
        <v>4991</v>
      </c>
      <c r="C313" s="61" t="s">
        <v>6291</v>
      </c>
      <c r="D313" s="167" t="s">
        <v>4966</v>
      </c>
      <c r="E313" s="61" t="s">
        <v>6464</v>
      </c>
      <c r="F313" s="167" t="s">
        <v>4967</v>
      </c>
      <c r="G313" s="167" t="s">
        <v>4968</v>
      </c>
      <c r="H313" s="62" t="s">
        <v>11848</v>
      </c>
      <c r="I313" s="167" t="s">
        <v>4969</v>
      </c>
      <c r="J313" s="63" t="str">
        <f t="shared" si="103"/>
        <v>IC.RT.050401</v>
      </c>
      <c r="K313" s="61" t="s">
        <v>12175</v>
      </c>
      <c r="L313" s="167" t="str">
        <f t="shared" si="107"/>
        <v>Manual mode</v>
      </c>
      <c r="M313" s="168" t="str">
        <f t="shared" si="104"/>
        <v>PI.IC.RT.050401.01</v>
      </c>
      <c r="N313" s="168"/>
      <c r="O313" s="168" t="str">
        <f t="shared" si="105"/>
        <v>PH.IC.RT.050401.01</v>
      </c>
      <c r="Q313" s="168" t="str">
        <f t="shared" si="106"/>
        <v>CL.IC.RT.050401.01</v>
      </c>
    </row>
    <row r="314" spans="1:41" s="167" customFormat="1" ht="15">
      <c r="A314" s="167" t="s">
        <v>4991</v>
      </c>
      <c r="C314" s="61" t="s">
        <v>6291</v>
      </c>
      <c r="E314" s="61" t="s">
        <v>6464</v>
      </c>
      <c r="F314" s="167" t="s">
        <v>4967</v>
      </c>
      <c r="G314" s="167" t="s">
        <v>11598</v>
      </c>
      <c r="H314" s="62" t="s">
        <v>12030</v>
      </c>
      <c r="I314" s="167" t="s">
        <v>11147</v>
      </c>
      <c r="J314" s="63" t="str">
        <f t="shared" si="103"/>
        <v>IC.RT.050402</v>
      </c>
      <c r="K314" s="61" t="s">
        <v>12175</v>
      </c>
      <c r="L314" s="167" t="str">
        <f t="shared" si="107"/>
        <v>Auto mode</v>
      </c>
      <c r="M314" s="168" t="str">
        <f t="shared" si="104"/>
        <v>PI.IC.RT.050402.01</v>
      </c>
      <c r="N314" s="168"/>
      <c r="O314" s="168" t="str">
        <f t="shared" si="105"/>
        <v>PH.IC.RT.050402.01</v>
      </c>
      <c r="Q314" s="168" t="str">
        <f t="shared" si="106"/>
        <v>CL.IC.RT.050402.01</v>
      </c>
    </row>
    <row r="315" spans="1:41" s="167" customFormat="1" ht="15">
      <c r="A315" s="167" t="s">
        <v>4991</v>
      </c>
      <c r="B315" s="167" t="s">
        <v>5280</v>
      </c>
      <c r="C315" s="61" t="s">
        <v>6988</v>
      </c>
      <c r="D315" s="167" t="s">
        <v>4809</v>
      </c>
      <c r="E315" s="61" t="s">
        <v>12175</v>
      </c>
      <c r="F315" s="167" t="s">
        <v>4963</v>
      </c>
      <c r="G315" s="167" t="s">
        <v>10646</v>
      </c>
      <c r="H315" s="62" t="s">
        <v>11848</v>
      </c>
      <c r="I315" s="167" t="s">
        <v>10646</v>
      </c>
      <c r="J315" s="63" t="str">
        <f t="shared" si="103"/>
        <v>IC.RT.060101</v>
      </c>
      <c r="K315" s="61" t="s">
        <v>12175</v>
      </c>
      <c r="L315" s="167" t="str">
        <f t="shared" si="107"/>
        <v>Intact</v>
      </c>
      <c r="M315" s="168" t="str">
        <f t="shared" si="104"/>
        <v>PI.IC.RT.060101.01</v>
      </c>
      <c r="N315" s="168"/>
      <c r="O315" s="168" t="str">
        <f t="shared" si="105"/>
        <v>PH.IC.RT.060101.01</v>
      </c>
      <c r="Q315" s="168" t="str">
        <f t="shared" si="106"/>
        <v>CL.IC.RT.060101.01</v>
      </c>
    </row>
    <row r="316" spans="1:41" s="167" customFormat="1" ht="15">
      <c r="A316" s="167" t="s">
        <v>4991</v>
      </c>
      <c r="C316" s="61" t="s">
        <v>6988</v>
      </c>
      <c r="E316" s="61" t="s">
        <v>12175</v>
      </c>
      <c r="F316" s="167" t="s">
        <v>4963</v>
      </c>
      <c r="G316" s="167" t="s">
        <v>5283</v>
      </c>
      <c r="H316" s="62" t="s">
        <v>12030</v>
      </c>
      <c r="I316" s="167" t="s">
        <v>5283</v>
      </c>
      <c r="J316" s="63" t="str">
        <f t="shared" si="103"/>
        <v>IC.RT.060102</v>
      </c>
      <c r="K316" s="61" t="s">
        <v>12175</v>
      </c>
      <c r="L316" s="167" t="str">
        <f t="shared" si="107"/>
        <v>Leak</v>
      </c>
      <c r="M316" s="168" t="str">
        <f t="shared" si="104"/>
        <v>PI.IC.RT.060102.01</v>
      </c>
      <c r="N316" s="168"/>
      <c r="O316" s="168" t="str">
        <f t="shared" si="105"/>
        <v>PH.IC.RT.060102.01</v>
      </c>
      <c r="Q316" s="168" t="str">
        <f t="shared" si="106"/>
        <v>CL.IC.RT.060102.01</v>
      </c>
    </row>
    <row r="317" spans="1:41" s="167" customFormat="1" ht="15">
      <c r="A317" s="167" t="s">
        <v>4991</v>
      </c>
      <c r="C317" s="61" t="s">
        <v>6988</v>
      </c>
      <c r="E317" s="61" t="s">
        <v>12175</v>
      </c>
      <c r="F317" s="167" t="s">
        <v>4963</v>
      </c>
      <c r="G317" s="167" t="s">
        <v>5284</v>
      </c>
      <c r="H317" s="62" t="s">
        <v>12032</v>
      </c>
      <c r="I317" s="167" t="s">
        <v>5435</v>
      </c>
      <c r="J317" s="63" t="str">
        <f t="shared" si="103"/>
        <v>IC.RT.060103</v>
      </c>
      <c r="K317" s="61" t="s">
        <v>12175</v>
      </c>
      <c r="L317" s="167" t="str">
        <f t="shared" si="107"/>
        <v>Air added</v>
      </c>
      <c r="M317" s="168" t="str">
        <f t="shared" si="104"/>
        <v>PI.IC.RT.060103.01</v>
      </c>
      <c r="N317" s="168"/>
      <c r="O317" s="168" t="str">
        <f t="shared" si="105"/>
        <v>PH.IC.RT.060103.01</v>
      </c>
      <c r="Q317" s="168" t="str">
        <f t="shared" si="106"/>
        <v>CL.IC.RT.060103.01</v>
      </c>
    </row>
    <row r="318" spans="1:41" s="167" customFormat="1" ht="15">
      <c r="A318" s="167" t="s">
        <v>4991</v>
      </c>
      <c r="C318" s="61" t="s">
        <v>76</v>
      </c>
      <c r="E318" s="61" t="s">
        <v>12175</v>
      </c>
      <c r="F318" s="167" t="s">
        <v>4963</v>
      </c>
      <c r="G318" s="167" t="s">
        <v>4964</v>
      </c>
      <c r="H318" s="62" t="s">
        <v>11</v>
      </c>
      <c r="I318" s="167" t="s">
        <v>8800</v>
      </c>
      <c r="J318" s="63" t="str">
        <f>CONCATENATE("IC.RT.",C318,E318,H318)</f>
        <v>IC.RT.060104</v>
      </c>
      <c r="K318" s="61" t="s">
        <v>12175</v>
      </c>
      <c r="L318" s="167" t="str">
        <f>G318</f>
        <v>Cuff Pressure ____ mmHg</v>
      </c>
      <c r="M318" s="168" t="str">
        <f>CONCATENATE("PI.",J318,".",K318)</f>
        <v>PI.IC.RT.060104.01</v>
      </c>
      <c r="N318" s="168"/>
      <c r="O318" s="168" t="str">
        <f>CONCATENATE("PH.",J318,".",K318)</f>
        <v>PH.IC.RT.060104.01</v>
      </c>
      <c r="Q318" s="168" t="str">
        <f>CONCATENATE("CL.",J318,".",K318)</f>
        <v>CL.IC.RT.060104.01</v>
      </c>
      <c r="R318" s="167" t="s">
        <v>12465</v>
      </c>
      <c r="S318" s="167">
        <v>325</v>
      </c>
    </row>
    <row r="319" spans="1:41" s="167" customFormat="1" ht="15">
      <c r="A319" s="167" t="s">
        <v>4991</v>
      </c>
      <c r="C319" s="61" t="s">
        <v>76</v>
      </c>
      <c r="E319" s="61" t="s">
        <v>12175</v>
      </c>
      <c r="F319" s="167" t="s">
        <v>4963</v>
      </c>
      <c r="G319" s="167" t="s">
        <v>13879</v>
      </c>
      <c r="H319" s="62" t="s">
        <v>12210</v>
      </c>
      <c r="I319" s="167" t="s">
        <v>13880</v>
      </c>
      <c r="J319" s="63" t="str">
        <f>CONCATENATE("IC.RT.",C319,E319,H319)</f>
        <v>IC.RT.060105</v>
      </c>
      <c r="K319" s="61" t="s">
        <v>12175</v>
      </c>
      <c r="L319" s="167" t="str">
        <f>G319</f>
        <v>Cuff Pressure (cmH20):</v>
      </c>
      <c r="M319" s="168" t="str">
        <f>CONCATENATE("PI.",J319,".",K319)</f>
        <v>PI.IC.RT.060105.01</v>
      </c>
      <c r="N319" s="168"/>
      <c r="O319" s="168" t="str">
        <f>CONCATENATE("PH.",J319,".",K319)</f>
        <v>PH.IC.RT.060105.01</v>
      </c>
      <c r="Q319" s="168" t="str">
        <f>CONCATENATE("CL.",J319,".",K319)</f>
        <v>CL.IC.RT.060105.01</v>
      </c>
      <c r="AN319" s="167" t="s">
        <v>12773</v>
      </c>
      <c r="AO319" s="167">
        <v>1494</v>
      </c>
    </row>
    <row r="320" spans="1:41" s="167" customFormat="1" ht="15">
      <c r="A320" s="167" t="s">
        <v>4991</v>
      </c>
      <c r="C320" s="61" t="s">
        <v>6988</v>
      </c>
      <c r="E320" s="61" t="s">
        <v>12175</v>
      </c>
      <c r="F320" s="167" t="s">
        <v>4963</v>
      </c>
      <c r="G320" s="167" t="s">
        <v>13869</v>
      </c>
      <c r="H320" s="62" t="s">
        <v>12212</v>
      </c>
      <c r="I320" s="167" t="s">
        <v>13870</v>
      </c>
      <c r="J320" s="63" t="str">
        <f t="shared" si="103"/>
        <v>IC.RT.060106</v>
      </c>
      <c r="K320" s="61" t="s">
        <v>12175</v>
      </c>
      <c r="L320" s="167" t="str">
        <f t="shared" si="107"/>
        <v>Minimal leak</v>
      </c>
      <c r="M320" s="168" t="str">
        <f t="shared" si="104"/>
        <v>PI.IC.RT.060106.01</v>
      </c>
      <c r="N320" s="168"/>
      <c r="O320" s="168" t="str">
        <f t="shared" si="105"/>
        <v>PH.IC.RT.060106.01</v>
      </c>
      <c r="Q320" s="168" t="str">
        <f t="shared" si="106"/>
        <v>CL.IC.RT.060106.01</v>
      </c>
      <c r="AN320" s="167" t="s">
        <v>12773</v>
      </c>
      <c r="AO320" s="167">
        <v>1438</v>
      </c>
    </row>
    <row r="321" spans="1:31" s="167" customFormat="1" ht="15">
      <c r="A321" s="167" t="s">
        <v>4991</v>
      </c>
      <c r="C321" s="61" t="s">
        <v>6988</v>
      </c>
      <c r="D321" s="167" t="s">
        <v>9509</v>
      </c>
      <c r="E321" s="61" t="s">
        <v>12182</v>
      </c>
      <c r="F321" s="167" t="s">
        <v>4810</v>
      </c>
      <c r="G321" s="167">
        <v>7</v>
      </c>
      <c r="H321" s="62" t="s">
        <v>11848</v>
      </c>
      <c r="I321" s="167">
        <v>7</v>
      </c>
      <c r="J321" s="63" t="str">
        <f t="shared" si="103"/>
        <v>IC.RT.060201</v>
      </c>
      <c r="K321" s="61" t="s">
        <v>12175</v>
      </c>
      <c r="L321" s="167">
        <f t="shared" si="107"/>
        <v>7</v>
      </c>
      <c r="M321" s="168" t="str">
        <f t="shared" si="104"/>
        <v>PI.IC.RT.060201.01</v>
      </c>
      <c r="N321" s="168"/>
      <c r="O321" s="168" t="str">
        <f t="shared" si="105"/>
        <v>PH.IC.RT.060201.01</v>
      </c>
      <c r="Q321" s="168" t="str">
        <f t="shared" si="106"/>
        <v>CL.IC.RT.060201.01</v>
      </c>
    </row>
    <row r="322" spans="1:31" s="167" customFormat="1" ht="15">
      <c r="A322" s="167" t="s">
        <v>4991</v>
      </c>
      <c r="C322" s="61" t="s">
        <v>6988</v>
      </c>
      <c r="E322" s="61" t="s">
        <v>12430</v>
      </c>
      <c r="F322" s="167" t="s">
        <v>4810</v>
      </c>
      <c r="G322" s="167">
        <v>7.5</v>
      </c>
      <c r="H322" s="62" t="s">
        <v>12030</v>
      </c>
      <c r="I322" s="167">
        <v>7.5</v>
      </c>
      <c r="J322" s="63" t="str">
        <f t="shared" si="103"/>
        <v>IC.RT.060202</v>
      </c>
      <c r="K322" s="61" t="s">
        <v>12175</v>
      </c>
      <c r="L322" s="167">
        <f t="shared" si="107"/>
        <v>7.5</v>
      </c>
      <c r="M322" s="168" t="str">
        <f t="shared" si="104"/>
        <v>PI.IC.RT.060202.01</v>
      </c>
      <c r="N322" s="168"/>
      <c r="O322" s="168" t="str">
        <f t="shared" si="105"/>
        <v>PH.IC.RT.060202.01</v>
      </c>
      <c r="Q322" s="168" t="str">
        <f t="shared" si="106"/>
        <v>CL.IC.RT.060202.01</v>
      </c>
    </row>
    <row r="323" spans="1:31" s="167" customFormat="1" ht="15">
      <c r="A323" s="167" t="s">
        <v>4991</v>
      </c>
      <c r="C323" s="61" t="s">
        <v>6988</v>
      </c>
      <c r="E323" s="61" t="s">
        <v>12430</v>
      </c>
      <c r="F323" s="167" t="s">
        <v>4810</v>
      </c>
      <c r="G323" s="167">
        <v>8</v>
      </c>
      <c r="H323" s="62" t="s">
        <v>12032</v>
      </c>
      <c r="I323" s="167">
        <v>8</v>
      </c>
      <c r="J323" s="63" t="str">
        <f t="shared" si="103"/>
        <v>IC.RT.060203</v>
      </c>
      <c r="K323" s="61" t="s">
        <v>12175</v>
      </c>
      <c r="L323" s="167">
        <f t="shared" si="107"/>
        <v>8</v>
      </c>
      <c r="M323" s="168" t="str">
        <f t="shared" si="104"/>
        <v>PI.IC.RT.060203.01</v>
      </c>
      <c r="N323" s="168"/>
      <c r="O323" s="168" t="str">
        <f t="shared" si="105"/>
        <v>PH.IC.RT.060203.01</v>
      </c>
      <c r="Q323" s="168" t="str">
        <f t="shared" si="106"/>
        <v>CL.IC.RT.060203.01</v>
      </c>
    </row>
    <row r="324" spans="1:31" s="167" customFormat="1" ht="15">
      <c r="A324" s="167" t="s">
        <v>4991</v>
      </c>
      <c r="C324" s="61" t="s">
        <v>6988</v>
      </c>
      <c r="E324" s="61" t="s">
        <v>12430</v>
      </c>
      <c r="F324" s="167" t="s">
        <v>4810</v>
      </c>
      <c r="G324" s="167">
        <v>8.5</v>
      </c>
      <c r="H324" s="62" t="s">
        <v>12028</v>
      </c>
      <c r="I324" s="167">
        <v>8.5</v>
      </c>
      <c r="J324" s="63" t="str">
        <f t="shared" si="103"/>
        <v>IC.RT.060204</v>
      </c>
      <c r="K324" s="61" t="s">
        <v>12175</v>
      </c>
      <c r="L324" s="167">
        <f t="shared" si="107"/>
        <v>8.5</v>
      </c>
      <c r="M324" s="168" t="str">
        <f t="shared" si="104"/>
        <v>PI.IC.RT.060204.01</v>
      </c>
      <c r="N324" s="168"/>
      <c r="O324" s="168" t="str">
        <f t="shared" si="105"/>
        <v>PH.IC.RT.060204.01</v>
      </c>
      <c r="Q324" s="168" t="str">
        <f t="shared" si="106"/>
        <v>CL.IC.RT.060204.01</v>
      </c>
    </row>
    <row r="325" spans="1:31" s="167" customFormat="1" ht="15">
      <c r="A325" s="167" t="s">
        <v>4991</v>
      </c>
      <c r="C325" s="61" t="s">
        <v>6988</v>
      </c>
      <c r="E325" s="61" t="s">
        <v>12430</v>
      </c>
      <c r="F325" s="167" t="s">
        <v>4810</v>
      </c>
      <c r="G325" s="167" t="s">
        <v>5322</v>
      </c>
      <c r="H325" s="62" t="s">
        <v>12210</v>
      </c>
      <c r="I325" s="167" t="s">
        <v>4811</v>
      </c>
      <c r="J325" s="63" t="str">
        <f t="shared" si="103"/>
        <v>IC.RT.060205</v>
      </c>
      <c r="K325" s="61" t="s">
        <v>12175</v>
      </c>
      <c r="L325" s="167" t="str">
        <f t="shared" si="107"/>
        <v>Enter free text:</v>
      </c>
      <c r="M325" s="168" t="str">
        <f t="shared" si="104"/>
        <v>PI.IC.RT.060205.01</v>
      </c>
      <c r="N325" s="168"/>
      <c r="O325" s="168" t="str">
        <f t="shared" si="105"/>
        <v>PH.IC.RT.060205.01</v>
      </c>
      <c r="Q325" s="168" t="str">
        <f t="shared" si="106"/>
        <v>CL.IC.RT.060205.01</v>
      </c>
    </row>
    <row r="326" spans="1:31" s="167" customFormat="1" ht="15">
      <c r="A326" s="167" t="s">
        <v>4991</v>
      </c>
      <c r="C326" s="61" t="s">
        <v>6988</v>
      </c>
      <c r="D326" s="167" t="s">
        <v>12452</v>
      </c>
      <c r="E326" s="61" t="s">
        <v>12430</v>
      </c>
      <c r="F326" s="167" t="s">
        <v>4810</v>
      </c>
      <c r="G326" s="167">
        <v>6</v>
      </c>
      <c r="H326" s="62" t="s">
        <v>6988</v>
      </c>
      <c r="I326" s="167">
        <v>6</v>
      </c>
      <c r="J326" s="63" t="str">
        <f t="shared" si="103"/>
        <v>IC.RT.060206</v>
      </c>
      <c r="K326" s="61" t="s">
        <v>12175</v>
      </c>
      <c r="L326" s="167">
        <f t="shared" si="107"/>
        <v>6</v>
      </c>
      <c r="M326" s="168" t="str">
        <f t="shared" si="104"/>
        <v>PI.IC.RT.060206.01</v>
      </c>
      <c r="N326" s="168"/>
      <c r="O326" s="168" t="str">
        <f t="shared" si="105"/>
        <v>PH.IC.RT.060206.01</v>
      </c>
      <c r="Q326" s="168" t="str">
        <f t="shared" si="106"/>
        <v>CL.IC.RT.060206.01</v>
      </c>
      <c r="R326" s="167" t="s">
        <v>12465</v>
      </c>
      <c r="S326" s="167">
        <v>91</v>
      </c>
    </row>
    <row r="327" spans="1:31" s="167" customFormat="1" ht="15">
      <c r="A327" s="167" t="s">
        <v>4991</v>
      </c>
      <c r="C327" s="61" t="s">
        <v>6988</v>
      </c>
      <c r="E327" s="61" t="s">
        <v>12182</v>
      </c>
      <c r="F327" s="167" t="s">
        <v>4810</v>
      </c>
      <c r="G327" s="167">
        <v>6.5</v>
      </c>
      <c r="H327" s="62" t="s">
        <v>6317</v>
      </c>
      <c r="I327" s="167">
        <v>6.5</v>
      </c>
      <c r="J327" s="63" t="str">
        <f t="shared" si="103"/>
        <v>IC.RT.060207</v>
      </c>
      <c r="K327" s="61" t="s">
        <v>2379</v>
      </c>
      <c r="L327" s="167">
        <f t="shared" si="107"/>
        <v>6.5</v>
      </c>
      <c r="M327" s="168" t="str">
        <f t="shared" si="104"/>
        <v>PI.IC.RT.060207.01</v>
      </c>
      <c r="N327" s="168"/>
      <c r="O327" s="168" t="str">
        <f t="shared" si="105"/>
        <v>PH.IC.RT.060207.01</v>
      </c>
      <c r="Q327" s="168" t="str">
        <f t="shared" si="106"/>
        <v>CL.IC.RT.060207.01</v>
      </c>
      <c r="R327" s="167" t="s">
        <v>12465</v>
      </c>
      <c r="S327" s="167">
        <v>91</v>
      </c>
    </row>
    <row r="328" spans="1:31" s="167" customFormat="1" ht="15">
      <c r="A328" s="167" t="s">
        <v>4991</v>
      </c>
      <c r="C328" s="61" t="s">
        <v>6988</v>
      </c>
      <c r="E328" s="61" t="s">
        <v>12182</v>
      </c>
      <c r="F328" s="167" t="s">
        <v>4810</v>
      </c>
      <c r="G328" s="167">
        <v>9</v>
      </c>
      <c r="H328" s="62" t="s">
        <v>3574</v>
      </c>
      <c r="I328" s="167">
        <v>9</v>
      </c>
      <c r="J328" s="63" t="str">
        <f t="shared" si="103"/>
        <v>IC.RT.060208</v>
      </c>
      <c r="K328" s="61" t="s">
        <v>2379</v>
      </c>
      <c r="L328" s="167">
        <f t="shared" si="107"/>
        <v>9</v>
      </c>
      <c r="M328" s="168" t="str">
        <f t="shared" si="104"/>
        <v>PI.IC.RT.060208.01</v>
      </c>
      <c r="N328" s="168"/>
      <c r="O328" s="168" t="str">
        <f t="shared" si="105"/>
        <v>PH.IC.RT.060208.01</v>
      </c>
      <c r="Q328" s="168" t="str">
        <f t="shared" si="106"/>
        <v>CL.IC.RT.060208.01</v>
      </c>
      <c r="R328" s="167" t="s">
        <v>12465</v>
      </c>
      <c r="S328" s="167">
        <v>91</v>
      </c>
    </row>
    <row r="329" spans="1:31" s="167" customFormat="1" ht="15">
      <c r="A329" s="167" t="s">
        <v>4991</v>
      </c>
      <c r="C329" s="61" t="s">
        <v>6988</v>
      </c>
      <c r="E329" s="61" t="s">
        <v>12182</v>
      </c>
      <c r="F329" s="167" t="s">
        <v>4810</v>
      </c>
      <c r="G329" s="167">
        <v>9.5</v>
      </c>
      <c r="H329" s="62" t="s">
        <v>3690</v>
      </c>
      <c r="I329" s="167">
        <v>9.5</v>
      </c>
      <c r="J329" s="63" t="str">
        <f t="shared" si="103"/>
        <v>IC.RT.060209</v>
      </c>
      <c r="K329" s="61" t="s">
        <v>2379</v>
      </c>
      <c r="L329" s="167">
        <f t="shared" si="107"/>
        <v>9.5</v>
      </c>
      <c r="M329" s="168" t="str">
        <f t="shared" si="104"/>
        <v>PI.IC.RT.060209.01</v>
      </c>
      <c r="N329" s="168"/>
      <c r="O329" s="168" t="str">
        <f t="shared" si="105"/>
        <v>PH.IC.RT.060209.01</v>
      </c>
      <c r="Q329" s="168" t="str">
        <f t="shared" si="106"/>
        <v>CL.IC.RT.060209.01</v>
      </c>
      <c r="R329" s="167" t="s">
        <v>12465</v>
      </c>
      <c r="S329" s="167">
        <v>91</v>
      </c>
    </row>
    <row r="330" spans="1:31" s="167" customFormat="1" ht="15">
      <c r="A330" s="167" t="s">
        <v>4991</v>
      </c>
      <c r="C330" s="61" t="s">
        <v>6988</v>
      </c>
      <c r="E330" s="61" t="s">
        <v>12182</v>
      </c>
      <c r="F330" s="167" t="s">
        <v>4810</v>
      </c>
      <c r="G330" s="167">
        <v>10</v>
      </c>
      <c r="H330" s="62" t="s">
        <v>3188</v>
      </c>
      <c r="I330" s="167">
        <v>10</v>
      </c>
      <c r="J330" s="63" t="str">
        <f t="shared" si="103"/>
        <v>IC.RT.060210</v>
      </c>
      <c r="K330" s="61" t="s">
        <v>2379</v>
      </c>
      <c r="L330" s="167">
        <f t="shared" si="107"/>
        <v>10</v>
      </c>
      <c r="M330" s="168" t="str">
        <f t="shared" si="104"/>
        <v>PI.IC.RT.060210.01</v>
      </c>
      <c r="N330" s="168"/>
      <c r="O330" s="168" t="str">
        <f t="shared" si="105"/>
        <v>PH.IC.RT.060210.01</v>
      </c>
      <c r="Q330" s="168" t="str">
        <f t="shared" si="106"/>
        <v>CL.IC.RT.060210.01</v>
      </c>
      <c r="R330" s="167" t="s">
        <v>12465</v>
      </c>
      <c r="S330" s="167">
        <v>91</v>
      </c>
    </row>
    <row r="331" spans="1:31" s="167" customFormat="1" ht="15">
      <c r="A331" s="167" t="s">
        <v>4991</v>
      </c>
      <c r="C331" s="61" t="s">
        <v>6988</v>
      </c>
      <c r="D331" s="167" t="s">
        <v>781</v>
      </c>
      <c r="E331" s="61" t="s">
        <v>12592</v>
      </c>
      <c r="F331" s="167" t="s">
        <v>4812</v>
      </c>
      <c r="G331" s="167" t="s">
        <v>4948</v>
      </c>
      <c r="H331" s="62" t="s">
        <v>2379</v>
      </c>
      <c r="I331" s="167" t="s">
        <v>4948</v>
      </c>
      <c r="J331" s="63" t="str">
        <f t="shared" si="103"/>
        <v>IC.RT.060301</v>
      </c>
      <c r="K331" s="61" t="s">
        <v>2379</v>
      </c>
      <c r="L331" s="167" t="str">
        <f t="shared" si="107"/>
        <v>Yes</v>
      </c>
      <c r="M331" s="168" t="str">
        <f t="shared" si="104"/>
        <v>PI.IC.RT.060301.01</v>
      </c>
      <c r="N331" s="168"/>
      <c r="O331" s="168" t="str">
        <f t="shared" si="105"/>
        <v>PH.IC.RT.060301.01</v>
      </c>
      <c r="Q331" s="168" t="str">
        <f t="shared" si="106"/>
        <v>CL.IC.RT.060301.01</v>
      </c>
      <c r="R331" s="167" t="s">
        <v>12465</v>
      </c>
      <c r="S331" s="167">
        <v>328</v>
      </c>
    </row>
    <row r="332" spans="1:31" s="167" customFormat="1" ht="15">
      <c r="A332" s="167" t="s">
        <v>4991</v>
      </c>
      <c r="C332" s="61" t="s">
        <v>13029</v>
      </c>
      <c r="D332" s="167" t="s">
        <v>13245</v>
      </c>
      <c r="E332" s="61" t="s">
        <v>12917</v>
      </c>
      <c r="F332" s="167" t="s">
        <v>4812</v>
      </c>
      <c r="G332" s="167" t="s">
        <v>4949</v>
      </c>
      <c r="H332" s="62" t="s">
        <v>13016</v>
      </c>
      <c r="I332" s="167" t="s">
        <v>4949</v>
      </c>
      <c r="J332" s="63" t="str">
        <f>CONCATENATE("IC.RT.",C332,E332,H332)</f>
        <v>IC.RT.060302</v>
      </c>
      <c r="K332" s="61" t="s">
        <v>13277</v>
      </c>
      <c r="L332" s="167" t="str">
        <f>G332</f>
        <v>No</v>
      </c>
      <c r="M332" s="168" t="str">
        <f>CONCATENATE("PI.",J332,".",K332)</f>
        <v>PI.IC.RT.060302.01</v>
      </c>
      <c r="N332" s="168"/>
      <c r="O332" s="168" t="str">
        <f>CONCATENATE("PH.",J332,".",K332)</f>
        <v>PH.IC.RT.060302.01</v>
      </c>
      <c r="Q332" s="168" t="str">
        <f>CONCATENATE("CL.",J332,".",K332)</f>
        <v>CL.IC.RT.060302.01</v>
      </c>
      <c r="R332" s="167" t="s">
        <v>13244</v>
      </c>
      <c r="S332" s="167">
        <v>328</v>
      </c>
    </row>
    <row r="333" spans="1:31" s="167" customFormat="1" ht="15">
      <c r="A333" s="167" t="s">
        <v>4991</v>
      </c>
      <c r="C333" s="61" t="s">
        <v>6988</v>
      </c>
      <c r="D333" s="167" t="s">
        <v>248</v>
      </c>
      <c r="E333" s="61" t="s">
        <v>647</v>
      </c>
      <c r="F333" s="167" t="s">
        <v>249</v>
      </c>
      <c r="G333" s="167" t="s">
        <v>250</v>
      </c>
      <c r="H333" s="62" t="s">
        <v>611</v>
      </c>
      <c r="I333" s="167" t="s">
        <v>251</v>
      </c>
      <c r="J333" s="63" t="str">
        <f t="shared" si="103"/>
        <v>IC.RT.060401</v>
      </c>
      <c r="K333" s="61" t="s">
        <v>2379</v>
      </c>
      <c r="L333" s="167" t="str">
        <f t="shared" si="107"/>
        <v>Evacuation lumen ETT</v>
      </c>
      <c r="M333" s="168" t="str">
        <f t="shared" si="104"/>
        <v>PI.IC.RT.060401.01</v>
      </c>
      <c r="N333" s="168"/>
      <c r="O333" s="168" t="str">
        <f t="shared" si="105"/>
        <v>PH.IC.RT.060401.01</v>
      </c>
      <c r="Q333" s="168" t="str">
        <f t="shared" si="106"/>
        <v>CL.IC.RT.060401.01</v>
      </c>
      <c r="R333" s="167" t="s">
        <v>12465</v>
      </c>
      <c r="S333" s="167">
        <v>328</v>
      </c>
      <c r="AD333" s="167" t="s">
        <v>252</v>
      </c>
      <c r="AE333" s="167">
        <v>1179</v>
      </c>
    </row>
    <row r="334" spans="1:31" s="167" customFormat="1" ht="15">
      <c r="A334" s="167" t="s">
        <v>4991</v>
      </c>
      <c r="B334" s="167" t="s">
        <v>4813</v>
      </c>
      <c r="C334" s="61" t="s">
        <v>6317</v>
      </c>
      <c r="D334" s="167" t="s">
        <v>4814</v>
      </c>
      <c r="E334" s="61" t="s">
        <v>2379</v>
      </c>
      <c r="F334" s="167" t="s">
        <v>4815</v>
      </c>
      <c r="G334" s="167" t="s">
        <v>4816</v>
      </c>
      <c r="H334" s="62" t="s">
        <v>11848</v>
      </c>
      <c r="I334" s="167" t="s">
        <v>6145</v>
      </c>
      <c r="J334" s="63" t="str">
        <f t="shared" si="103"/>
        <v>IC.RT.070101</v>
      </c>
      <c r="K334" s="61" t="s">
        <v>2379</v>
      </c>
      <c r="L334" s="167" t="str">
        <f t="shared" si="107"/>
        <v>Repositioned date: specify</v>
      </c>
      <c r="M334" s="168" t="str">
        <f t="shared" si="104"/>
        <v>PI.IC.RT.070101.01</v>
      </c>
      <c r="N334" s="168"/>
      <c r="O334" s="168" t="str">
        <f t="shared" si="105"/>
        <v>PH.IC.RT.070101.01</v>
      </c>
      <c r="Q334" s="168" t="str">
        <f t="shared" si="106"/>
        <v>CL.IC.RT.070101.01</v>
      </c>
    </row>
    <row r="335" spans="1:31" s="167" customFormat="1" ht="15">
      <c r="A335" s="167" t="s">
        <v>4991</v>
      </c>
      <c r="C335" s="61" t="s">
        <v>6317</v>
      </c>
      <c r="D335" s="167" t="s">
        <v>12035</v>
      </c>
      <c r="E335" s="61" t="s">
        <v>12430</v>
      </c>
      <c r="F335" s="167" t="s">
        <v>4815</v>
      </c>
      <c r="G335" s="167" t="s">
        <v>5310</v>
      </c>
      <c r="H335" s="62" t="s">
        <v>11848</v>
      </c>
      <c r="I335" s="167" t="s">
        <v>9090</v>
      </c>
      <c r="J335" s="63" t="str">
        <f t="shared" si="103"/>
        <v>IC.RT.070201</v>
      </c>
      <c r="K335" s="61" t="s">
        <v>12175</v>
      </c>
      <c r="L335" s="167" t="str">
        <f t="shared" si="107"/>
        <v xml:space="preserve">     Lip</v>
      </c>
      <c r="M335" s="168" t="str">
        <f t="shared" si="104"/>
        <v>PI.IC.RT.070201.01</v>
      </c>
      <c r="N335" s="168"/>
      <c r="O335" s="168" t="str">
        <f t="shared" si="105"/>
        <v>PH.IC.RT.070201.01</v>
      </c>
      <c r="Q335" s="168" t="str">
        <f t="shared" si="106"/>
        <v>CL.IC.RT.070201.01</v>
      </c>
    </row>
    <row r="336" spans="1:31" s="167" customFormat="1" ht="15">
      <c r="A336" s="167" t="s">
        <v>4991</v>
      </c>
      <c r="C336" s="61" t="s">
        <v>6317</v>
      </c>
      <c r="E336" s="61" t="s">
        <v>12430</v>
      </c>
      <c r="F336" s="167" t="s">
        <v>4815</v>
      </c>
      <c r="G336" s="167" t="s">
        <v>5311</v>
      </c>
      <c r="H336" s="62" t="s">
        <v>12030</v>
      </c>
      <c r="I336" s="167" t="s">
        <v>10575</v>
      </c>
      <c r="J336" s="63" t="str">
        <f t="shared" si="103"/>
        <v>IC.RT.070202</v>
      </c>
      <c r="K336" s="61" t="s">
        <v>12175</v>
      </c>
      <c r="L336" s="167" t="str">
        <f t="shared" si="107"/>
        <v xml:space="preserve">     Teeth</v>
      </c>
      <c r="M336" s="168" t="str">
        <f t="shared" si="104"/>
        <v>PI.IC.RT.070202.01</v>
      </c>
      <c r="N336" s="168"/>
      <c r="O336" s="168" t="str">
        <f t="shared" si="105"/>
        <v>PH.IC.RT.070202.01</v>
      </c>
      <c r="Q336" s="168" t="str">
        <f t="shared" si="106"/>
        <v>CL.IC.RT.070202.01</v>
      </c>
    </row>
    <row r="337" spans="1:41" s="167" customFormat="1" ht="15">
      <c r="A337" s="167" t="s">
        <v>4991</v>
      </c>
      <c r="C337" s="61" t="s">
        <v>6317</v>
      </c>
      <c r="E337" s="61" t="s">
        <v>12430</v>
      </c>
      <c r="F337" s="167" t="s">
        <v>4815</v>
      </c>
      <c r="G337" s="167" t="s">
        <v>10176</v>
      </c>
      <c r="H337" s="62" t="s">
        <v>12032</v>
      </c>
      <c r="I337" s="167" t="s">
        <v>9923</v>
      </c>
      <c r="J337" s="63" t="str">
        <f t="shared" si="103"/>
        <v>IC.RT.070203</v>
      </c>
      <c r="K337" s="61" t="s">
        <v>12175</v>
      </c>
      <c r="L337" s="167" t="str">
        <f t="shared" si="107"/>
        <v xml:space="preserve">     Oral</v>
      </c>
      <c r="M337" s="168" t="str">
        <f t="shared" si="104"/>
        <v>PI.IC.RT.070203.01</v>
      </c>
      <c r="N337" s="168"/>
      <c r="O337" s="168" t="str">
        <f t="shared" si="105"/>
        <v>PH.IC.RT.070203.01</v>
      </c>
      <c r="Q337" s="168" t="str">
        <f t="shared" si="106"/>
        <v>CL.IC.RT.070203.01</v>
      </c>
    </row>
    <row r="338" spans="1:41" s="167" customFormat="1" ht="15">
      <c r="A338" s="167" t="s">
        <v>4991</v>
      </c>
      <c r="C338" s="61" t="s">
        <v>6317</v>
      </c>
      <c r="E338" s="61" t="s">
        <v>12430</v>
      </c>
      <c r="F338" s="167" t="s">
        <v>4815</v>
      </c>
      <c r="G338" s="167" t="s">
        <v>4817</v>
      </c>
      <c r="H338" s="62" t="s">
        <v>12028</v>
      </c>
      <c r="I338" s="167" t="s">
        <v>4818</v>
      </c>
      <c r="J338" s="63" t="str">
        <f t="shared" si="103"/>
        <v>IC.RT.070204</v>
      </c>
      <c r="K338" s="61" t="s">
        <v>12175</v>
      </c>
      <c r="L338" s="167" t="str">
        <f t="shared" si="107"/>
        <v xml:space="preserve">     Nares</v>
      </c>
      <c r="M338" s="168" t="str">
        <f t="shared" si="104"/>
        <v>PI.IC.RT.070204.01</v>
      </c>
      <c r="N338" s="168"/>
      <c r="O338" s="168" t="str">
        <f t="shared" si="105"/>
        <v>PH.IC.RT.070204.01</v>
      </c>
      <c r="Q338" s="168" t="str">
        <f t="shared" si="106"/>
        <v>CL.IC.RT.070204.01</v>
      </c>
    </row>
    <row r="339" spans="1:41" s="167" customFormat="1" ht="15">
      <c r="A339" s="167" t="s">
        <v>4991</v>
      </c>
      <c r="C339" s="61" t="s">
        <v>6317</v>
      </c>
      <c r="E339" s="61" t="s">
        <v>12430</v>
      </c>
      <c r="F339" s="167" t="s">
        <v>4815</v>
      </c>
      <c r="G339" s="167" t="s">
        <v>8548</v>
      </c>
      <c r="H339" s="62" t="s">
        <v>12210</v>
      </c>
      <c r="I339" s="167" t="s">
        <v>11402</v>
      </c>
      <c r="J339" s="63" t="str">
        <f t="shared" si="103"/>
        <v>IC.RT.070205</v>
      </c>
      <c r="K339" s="61" t="s">
        <v>12175</v>
      </c>
      <c r="L339" s="167" t="str">
        <f t="shared" si="107"/>
        <v xml:space="preserve">     Right</v>
      </c>
      <c r="M339" s="168" t="str">
        <f t="shared" si="104"/>
        <v>PI.IC.RT.070205.01</v>
      </c>
      <c r="N339" s="168"/>
      <c r="O339" s="168" t="str">
        <f t="shared" si="105"/>
        <v>PH.IC.RT.070205.01</v>
      </c>
      <c r="Q339" s="168" t="str">
        <f t="shared" si="106"/>
        <v>CL.IC.RT.070205.01</v>
      </c>
    </row>
    <row r="340" spans="1:41" s="167" customFormat="1" ht="15">
      <c r="A340" s="167" t="s">
        <v>4991</v>
      </c>
      <c r="C340" s="61" t="s">
        <v>6317</v>
      </c>
      <c r="E340" s="61" t="s">
        <v>12430</v>
      </c>
      <c r="F340" s="167" t="s">
        <v>4815</v>
      </c>
      <c r="G340" s="167" t="s">
        <v>8661</v>
      </c>
      <c r="H340" s="62" t="s">
        <v>12212</v>
      </c>
      <c r="I340" s="167" t="s">
        <v>11563</v>
      </c>
      <c r="J340" s="63" t="str">
        <f t="shared" si="103"/>
        <v>IC.RT.070206</v>
      </c>
      <c r="K340" s="61" t="s">
        <v>12175</v>
      </c>
      <c r="L340" s="167" t="str">
        <f t="shared" si="107"/>
        <v xml:space="preserve">     Left</v>
      </c>
      <c r="M340" s="168" t="str">
        <f t="shared" si="104"/>
        <v>PI.IC.RT.070206.01</v>
      </c>
      <c r="N340" s="168"/>
      <c r="O340" s="168" t="str">
        <f t="shared" si="105"/>
        <v>PH.IC.RT.070206.01</v>
      </c>
      <c r="Q340" s="168" t="str">
        <f t="shared" si="106"/>
        <v>CL.IC.RT.070206.01</v>
      </c>
    </row>
    <row r="341" spans="1:41" s="167" customFormat="1" ht="15">
      <c r="A341" s="167" t="s">
        <v>4991</v>
      </c>
      <c r="C341" s="61" t="s">
        <v>6317</v>
      </c>
      <c r="E341" s="61" t="s">
        <v>12430</v>
      </c>
      <c r="F341" s="167" t="s">
        <v>4815</v>
      </c>
      <c r="G341" s="167" t="s">
        <v>4819</v>
      </c>
      <c r="H341" s="62" t="s">
        <v>12225</v>
      </c>
      <c r="I341" s="167" t="s">
        <v>5609</v>
      </c>
      <c r="J341" s="63" t="str">
        <f t="shared" si="103"/>
        <v>IC.RT.070207</v>
      </c>
      <c r="K341" s="61" t="s">
        <v>12175</v>
      </c>
      <c r="L341" s="167" t="str">
        <f t="shared" si="107"/>
        <v xml:space="preserve">     Midline</v>
      </c>
      <c r="M341" s="168" t="str">
        <f t="shared" si="104"/>
        <v>PI.IC.RT.070207.01</v>
      </c>
      <c r="N341" s="168"/>
      <c r="O341" s="168" t="str">
        <f t="shared" si="105"/>
        <v>PH.IC.RT.070207.01</v>
      </c>
      <c r="Q341" s="168" t="str">
        <f t="shared" si="106"/>
        <v>CL.IC.RT.070207.01</v>
      </c>
    </row>
    <row r="342" spans="1:41" s="167" customFormat="1" ht="15">
      <c r="A342" s="167" t="s">
        <v>4991</v>
      </c>
      <c r="C342" s="61" t="s">
        <v>6317</v>
      </c>
      <c r="D342" s="167" t="s">
        <v>4645</v>
      </c>
      <c r="E342" s="61" t="s">
        <v>12185</v>
      </c>
      <c r="F342" s="167" t="s">
        <v>4815</v>
      </c>
      <c r="G342" s="167" t="s">
        <v>5645</v>
      </c>
      <c r="H342" s="62" t="s">
        <v>11848</v>
      </c>
      <c r="I342" s="167" t="s">
        <v>5646</v>
      </c>
      <c r="J342" s="63" t="str">
        <f t="shared" si="103"/>
        <v>IC.RT.070301</v>
      </c>
      <c r="K342" s="61" t="s">
        <v>12175</v>
      </c>
      <c r="L342" s="167" t="str">
        <f t="shared" si="107"/>
        <v xml:space="preserve">     21 cm</v>
      </c>
      <c r="M342" s="168" t="str">
        <f t="shared" si="104"/>
        <v>PI.IC.RT.070301.01</v>
      </c>
      <c r="N342" s="168"/>
      <c r="O342" s="168" t="str">
        <f t="shared" si="105"/>
        <v>PH.IC.RT.070301.01</v>
      </c>
      <c r="Q342" s="168" t="str">
        <f t="shared" si="106"/>
        <v>CL.IC.RT.070301.01</v>
      </c>
    </row>
    <row r="343" spans="1:41" s="167" customFormat="1" ht="15">
      <c r="A343" s="167" t="s">
        <v>4991</v>
      </c>
      <c r="C343" s="61" t="s">
        <v>6317</v>
      </c>
      <c r="E343" s="61" t="s">
        <v>12185</v>
      </c>
      <c r="F343" s="167" t="s">
        <v>4815</v>
      </c>
      <c r="G343" s="167" t="s">
        <v>5647</v>
      </c>
      <c r="H343" s="62" t="s">
        <v>12030</v>
      </c>
      <c r="I343" s="167" t="s">
        <v>5648</v>
      </c>
      <c r="J343" s="63" t="str">
        <f t="shared" si="103"/>
        <v>IC.RT.070302</v>
      </c>
      <c r="K343" s="61" t="s">
        <v>12175</v>
      </c>
      <c r="L343" s="167" t="str">
        <f t="shared" si="107"/>
        <v xml:space="preserve">     22 cm</v>
      </c>
      <c r="M343" s="168" t="str">
        <f t="shared" si="104"/>
        <v>PI.IC.RT.070302.01</v>
      </c>
      <c r="N343" s="168"/>
      <c r="O343" s="168" t="str">
        <f t="shared" si="105"/>
        <v>PH.IC.RT.070302.01</v>
      </c>
      <c r="Q343" s="168" t="str">
        <f t="shared" si="106"/>
        <v>CL.IC.RT.070302.01</v>
      </c>
    </row>
    <row r="344" spans="1:41" s="167" customFormat="1" ht="15">
      <c r="A344" s="167" t="s">
        <v>4991</v>
      </c>
      <c r="C344" s="61" t="s">
        <v>6317</v>
      </c>
      <c r="E344" s="61" t="s">
        <v>12185</v>
      </c>
      <c r="F344" s="167" t="s">
        <v>4815</v>
      </c>
      <c r="G344" s="167" t="s">
        <v>5649</v>
      </c>
      <c r="H344" s="62" t="s">
        <v>12032</v>
      </c>
      <c r="I344" s="167" t="s">
        <v>5463</v>
      </c>
      <c r="J344" s="63" t="str">
        <f t="shared" si="103"/>
        <v>IC.RT.070303</v>
      </c>
      <c r="K344" s="61" t="s">
        <v>12175</v>
      </c>
      <c r="L344" s="167" t="str">
        <f t="shared" si="107"/>
        <v xml:space="preserve">     23 cm</v>
      </c>
      <c r="M344" s="168" t="str">
        <f t="shared" si="104"/>
        <v>PI.IC.RT.070303.01</v>
      </c>
      <c r="N344" s="168"/>
      <c r="O344" s="168" t="str">
        <f t="shared" si="105"/>
        <v>PH.IC.RT.070303.01</v>
      </c>
      <c r="Q344" s="168" t="str">
        <f t="shared" si="106"/>
        <v>CL.IC.RT.070303.01</v>
      </c>
    </row>
    <row r="345" spans="1:41" s="167" customFormat="1" ht="15">
      <c r="A345" s="167" t="s">
        <v>4991</v>
      </c>
      <c r="C345" s="61" t="s">
        <v>6317</v>
      </c>
      <c r="E345" s="61" t="s">
        <v>12185</v>
      </c>
      <c r="F345" s="167" t="s">
        <v>4815</v>
      </c>
      <c r="G345" s="167" t="s">
        <v>5464</v>
      </c>
      <c r="H345" s="62" t="s">
        <v>12028</v>
      </c>
      <c r="I345" s="167" t="s">
        <v>5465</v>
      </c>
      <c r="J345" s="63" t="str">
        <f t="shared" si="103"/>
        <v>IC.RT.070304</v>
      </c>
      <c r="K345" s="61" t="s">
        <v>12175</v>
      </c>
      <c r="L345" s="167" t="str">
        <f t="shared" si="107"/>
        <v xml:space="preserve">     24 cm</v>
      </c>
      <c r="M345" s="168" t="str">
        <f t="shared" si="104"/>
        <v>PI.IC.RT.070304.01</v>
      </c>
      <c r="N345" s="168"/>
      <c r="O345" s="168" t="str">
        <f t="shared" si="105"/>
        <v>PH.IC.RT.070304.01</v>
      </c>
      <c r="Q345" s="168" t="str">
        <f t="shared" si="106"/>
        <v>CL.IC.RT.070304.01</v>
      </c>
    </row>
    <row r="346" spans="1:41" s="167" customFormat="1" ht="15">
      <c r="A346" s="167" t="s">
        <v>4991</v>
      </c>
      <c r="C346" s="61" t="s">
        <v>6317</v>
      </c>
      <c r="E346" s="61" t="s">
        <v>12185</v>
      </c>
      <c r="F346" s="167" t="s">
        <v>4815</v>
      </c>
      <c r="G346" s="167" t="s">
        <v>5466</v>
      </c>
      <c r="H346" s="62" t="s">
        <v>12210</v>
      </c>
      <c r="I346" s="167" t="s">
        <v>5462</v>
      </c>
      <c r="J346" s="63" t="str">
        <f t="shared" si="103"/>
        <v>IC.RT.070305</v>
      </c>
      <c r="K346" s="61" t="s">
        <v>12175</v>
      </c>
      <c r="L346" s="167" t="str">
        <f t="shared" si="107"/>
        <v xml:space="preserve">     25 cm</v>
      </c>
      <c r="M346" s="168" t="str">
        <f t="shared" si="104"/>
        <v>PI.IC.RT.070305.01</v>
      </c>
      <c r="N346" s="168"/>
      <c r="O346" s="168" t="str">
        <f t="shared" si="105"/>
        <v>PH.IC.RT.070305.01</v>
      </c>
      <c r="Q346" s="168" t="str">
        <f t="shared" si="106"/>
        <v>CL.IC.RT.070305.01</v>
      </c>
    </row>
    <row r="347" spans="1:41" s="167" customFormat="1" ht="15">
      <c r="A347" s="167" t="s">
        <v>4991</v>
      </c>
      <c r="C347" s="61" t="s">
        <v>6317</v>
      </c>
      <c r="E347" s="61" t="s">
        <v>12185</v>
      </c>
      <c r="F347" s="167" t="s">
        <v>4815</v>
      </c>
      <c r="G347" s="167" t="s">
        <v>5164</v>
      </c>
      <c r="H347" s="62" t="s">
        <v>12212</v>
      </c>
      <c r="I347" s="167" t="s">
        <v>5165</v>
      </c>
      <c r="J347" s="63" t="str">
        <f t="shared" si="103"/>
        <v>IC.RT.070306</v>
      </c>
      <c r="K347" s="61" t="s">
        <v>12175</v>
      </c>
      <c r="L347" s="167" t="str">
        <f t="shared" si="107"/>
        <v xml:space="preserve">     26 cm</v>
      </c>
      <c r="M347" s="168" t="str">
        <f t="shared" si="104"/>
        <v>PI.IC.RT.070306.01</v>
      </c>
      <c r="N347" s="168"/>
      <c r="O347" s="168" t="str">
        <f t="shared" si="105"/>
        <v>PH.IC.RT.070306.01</v>
      </c>
      <c r="Q347" s="168" t="str">
        <f t="shared" si="106"/>
        <v>CL.IC.RT.070306.01</v>
      </c>
    </row>
    <row r="348" spans="1:41" s="167" customFormat="1" ht="15">
      <c r="A348" s="167" t="s">
        <v>4991</v>
      </c>
      <c r="C348" s="61" t="s">
        <v>6317</v>
      </c>
      <c r="E348" s="61" t="s">
        <v>12185</v>
      </c>
      <c r="F348" s="167" t="s">
        <v>4815</v>
      </c>
      <c r="G348" s="167" t="s">
        <v>5166</v>
      </c>
      <c r="H348" s="62" t="s">
        <v>12225</v>
      </c>
      <c r="I348" s="167" t="s">
        <v>5167</v>
      </c>
      <c r="J348" s="63" t="str">
        <f t="shared" si="103"/>
        <v>IC.RT.070307</v>
      </c>
      <c r="K348" s="61" t="s">
        <v>12175</v>
      </c>
      <c r="L348" s="167" t="str">
        <f t="shared" si="107"/>
        <v xml:space="preserve">     27 cm</v>
      </c>
      <c r="M348" s="168" t="str">
        <f t="shared" si="104"/>
        <v>PI.IC.RT.070307.01</v>
      </c>
      <c r="N348" s="168"/>
      <c r="O348" s="168" t="str">
        <f t="shared" si="105"/>
        <v>PH.IC.RT.070307.01</v>
      </c>
      <c r="Q348" s="168" t="str">
        <f t="shared" si="106"/>
        <v>CL.IC.RT.070307.01</v>
      </c>
    </row>
    <row r="349" spans="1:41" s="167" customFormat="1" ht="15">
      <c r="A349" s="167" t="s">
        <v>4991</v>
      </c>
      <c r="C349" s="61" t="s">
        <v>75</v>
      </c>
      <c r="E349" s="61" t="s">
        <v>12185</v>
      </c>
      <c r="F349" s="167" t="s">
        <v>4815</v>
      </c>
      <c r="G349" s="167" t="s">
        <v>10529</v>
      </c>
      <c r="H349" s="62" t="s">
        <v>11638</v>
      </c>
      <c r="I349" s="167" t="s">
        <v>10478</v>
      </c>
      <c r="J349" s="63" t="str">
        <f>CONCATENATE("IC.RT.",C349,E349,H349)</f>
        <v>IC.RT.070308</v>
      </c>
      <c r="K349" s="61" t="s">
        <v>12175</v>
      </c>
      <c r="L349" s="167" t="str">
        <f>G349</f>
        <v xml:space="preserve">     Other: specify</v>
      </c>
      <c r="M349" s="168" t="str">
        <f>CONCATENATE("PI.",J349,".",K349)</f>
        <v>PI.IC.RT.070308.01</v>
      </c>
      <c r="N349" s="168"/>
      <c r="O349" s="168" t="str">
        <f>CONCATENATE("PH.",J349,".",K349)</f>
        <v>PH.IC.RT.070308.01</v>
      </c>
      <c r="Q349" s="168" t="str">
        <f>CONCATENATE("CL.",J349,".",K349)</f>
        <v>CL.IC.RT.070308.01</v>
      </c>
    </row>
    <row r="350" spans="1:41" s="167" customFormat="1" ht="15">
      <c r="A350" s="167" t="s">
        <v>4991</v>
      </c>
      <c r="C350" s="61" t="s">
        <v>6317</v>
      </c>
      <c r="E350" s="61" t="s">
        <v>12185</v>
      </c>
      <c r="F350" s="167" t="s">
        <v>4815</v>
      </c>
      <c r="G350" s="167" t="s">
        <v>13881</v>
      </c>
      <c r="H350" s="62" t="s">
        <v>11639</v>
      </c>
      <c r="I350" s="167" t="s">
        <v>13881</v>
      </c>
      <c r="J350" s="63" t="str">
        <f t="shared" si="103"/>
        <v>IC.RT.070309</v>
      </c>
      <c r="K350" s="61" t="s">
        <v>12175</v>
      </c>
      <c r="L350" s="167" t="str">
        <f t="shared" si="107"/>
        <v>28 cm</v>
      </c>
      <c r="M350" s="168" t="str">
        <f t="shared" si="104"/>
        <v>PI.IC.RT.070309.01</v>
      </c>
      <c r="N350" s="168"/>
      <c r="O350" s="168" t="str">
        <f t="shared" si="105"/>
        <v>PH.IC.RT.070309.01</v>
      </c>
      <c r="Q350" s="168" t="str">
        <f t="shared" si="106"/>
        <v>CL.IC.RT.070309.01</v>
      </c>
      <c r="AN350" s="167" t="s">
        <v>12773</v>
      </c>
      <c r="AO350" s="167">
        <v>1533</v>
      </c>
    </row>
    <row r="351" spans="1:41" s="167" customFormat="1" ht="15">
      <c r="A351" s="167" t="s">
        <v>4991</v>
      </c>
      <c r="C351" s="61" t="s">
        <v>6317</v>
      </c>
      <c r="D351" s="167" t="s">
        <v>775</v>
      </c>
      <c r="E351" s="61" t="s">
        <v>6464</v>
      </c>
      <c r="F351" s="167" t="s">
        <v>4815</v>
      </c>
      <c r="G351" s="167" t="s">
        <v>4654</v>
      </c>
      <c r="H351" s="62" t="s">
        <v>11848</v>
      </c>
      <c r="I351" s="167" t="s">
        <v>10703</v>
      </c>
      <c r="J351" s="63" t="str">
        <f t="shared" si="103"/>
        <v>IC.RT.070401</v>
      </c>
      <c r="K351" s="61" t="s">
        <v>12175</v>
      </c>
      <c r="L351" s="167" t="str">
        <f t="shared" si="107"/>
        <v>Date of intubation:  specify</v>
      </c>
      <c r="M351" s="168" t="str">
        <f t="shared" si="104"/>
        <v>PI.IC.RT.070401.01</v>
      </c>
      <c r="N351" s="168"/>
      <c r="O351" s="168" t="str">
        <f t="shared" si="105"/>
        <v>PH.IC.RT.070401.01</v>
      </c>
      <c r="Q351" s="168" t="str">
        <f t="shared" si="106"/>
        <v>CL.IC.RT.070401.01</v>
      </c>
    </row>
    <row r="352" spans="1:41" s="167" customFormat="1" ht="15">
      <c r="A352" s="167" t="s">
        <v>4991</v>
      </c>
      <c r="B352" s="167" t="s">
        <v>4655</v>
      </c>
      <c r="C352" s="61" t="s">
        <v>3574</v>
      </c>
      <c r="D352" s="167" t="s">
        <v>4798</v>
      </c>
      <c r="E352" s="61" t="s">
        <v>12175</v>
      </c>
      <c r="F352" s="167" t="s">
        <v>4656</v>
      </c>
      <c r="G352" s="167" t="s">
        <v>4657</v>
      </c>
      <c r="H352" s="62" t="s">
        <v>11848</v>
      </c>
      <c r="I352" s="167" t="s">
        <v>4658</v>
      </c>
      <c r="J352" s="63" t="str">
        <f t="shared" si="103"/>
        <v>IC.RT.080101</v>
      </c>
      <c r="K352" s="61" t="s">
        <v>12175</v>
      </c>
      <c r="L352" s="167" t="str">
        <f t="shared" si="107"/>
        <v>One minute</v>
      </c>
      <c r="M352" s="168" t="str">
        <f t="shared" si="104"/>
        <v>PI.IC.RT.080101.01</v>
      </c>
      <c r="N352" s="168"/>
      <c r="O352" s="168" t="str">
        <f t="shared" si="105"/>
        <v>PH.IC.RT.080101.01</v>
      </c>
      <c r="Q352" s="168" t="str">
        <f t="shared" si="106"/>
        <v>CL.IC.RT.080101.01</v>
      </c>
    </row>
    <row r="353" spans="1:17" s="167" customFormat="1" ht="15">
      <c r="A353" s="167" t="s">
        <v>4991</v>
      </c>
      <c r="C353" s="61" t="s">
        <v>3574</v>
      </c>
      <c r="E353" s="61" t="s">
        <v>12175</v>
      </c>
      <c r="F353" s="167" t="s">
        <v>4656</v>
      </c>
      <c r="G353" s="167" t="s">
        <v>4659</v>
      </c>
      <c r="H353" s="62" t="s">
        <v>12030</v>
      </c>
      <c r="I353" s="167" t="s">
        <v>4660</v>
      </c>
      <c r="J353" s="63" t="str">
        <f t="shared" si="103"/>
        <v>IC.RT.080102</v>
      </c>
      <c r="K353" s="61" t="s">
        <v>12175</v>
      </c>
      <c r="L353" s="167" t="str">
        <f t="shared" si="107"/>
        <v>Two minutes</v>
      </c>
      <c r="M353" s="168" t="str">
        <f t="shared" si="104"/>
        <v>PI.IC.RT.080102.01</v>
      </c>
      <c r="N353" s="168"/>
      <c r="O353" s="168" t="str">
        <f t="shared" si="105"/>
        <v>PH.IC.RT.080102.01</v>
      </c>
      <c r="Q353" s="168" t="str">
        <f t="shared" si="106"/>
        <v>CL.IC.RT.080102.01</v>
      </c>
    </row>
    <row r="354" spans="1:17" s="167" customFormat="1" ht="15">
      <c r="A354" s="167" t="s">
        <v>4991</v>
      </c>
      <c r="C354" s="61" t="s">
        <v>3574</v>
      </c>
      <c r="E354" s="61" t="s">
        <v>12175</v>
      </c>
      <c r="F354" s="167" t="s">
        <v>4656</v>
      </c>
      <c r="G354" s="167" t="s">
        <v>4661</v>
      </c>
      <c r="H354" s="62" t="s">
        <v>12032</v>
      </c>
      <c r="I354" s="167" t="s">
        <v>4828</v>
      </c>
      <c r="J354" s="63" t="str">
        <f t="shared" si="103"/>
        <v>IC.RT.080103</v>
      </c>
      <c r="K354" s="61" t="s">
        <v>12175</v>
      </c>
      <c r="L354" s="167" t="str">
        <f t="shared" si="107"/>
        <v>Three minutes</v>
      </c>
      <c r="M354" s="168" t="str">
        <f t="shared" si="104"/>
        <v>PI.IC.RT.080103.01</v>
      </c>
      <c r="N354" s="168"/>
      <c r="O354" s="168" t="str">
        <f t="shared" si="105"/>
        <v>PH.IC.RT.080103.01</v>
      </c>
      <c r="Q354" s="168" t="str">
        <f t="shared" si="106"/>
        <v>CL.IC.RT.080103.01</v>
      </c>
    </row>
    <row r="355" spans="1:17" s="167" customFormat="1" ht="15">
      <c r="A355" s="167" t="s">
        <v>4991</v>
      </c>
      <c r="C355" s="61" t="s">
        <v>3574</v>
      </c>
      <c r="E355" s="61" t="s">
        <v>12175</v>
      </c>
      <c r="F355" s="167" t="s">
        <v>4656</v>
      </c>
      <c r="G355" s="167" t="s">
        <v>4829</v>
      </c>
      <c r="H355" s="62" t="s">
        <v>12028</v>
      </c>
      <c r="I355" s="167" t="s">
        <v>4830</v>
      </c>
      <c r="J355" s="63" t="str">
        <f t="shared" si="103"/>
        <v>IC.RT.080104</v>
      </c>
      <c r="K355" s="61" t="s">
        <v>12175</v>
      </c>
      <c r="L355" s="167" t="str">
        <f t="shared" si="107"/>
        <v>Four minutes</v>
      </c>
      <c r="M355" s="168" t="str">
        <f t="shared" si="104"/>
        <v>PI.IC.RT.080104.01</v>
      </c>
      <c r="N355" s="168"/>
      <c r="O355" s="168" t="str">
        <f t="shared" si="105"/>
        <v>PH.IC.RT.080104.01</v>
      </c>
      <c r="Q355" s="168" t="str">
        <f t="shared" si="106"/>
        <v>CL.IC.RT.080104.01</v>
      </c>
    </row>
    <row r="356" spans="1:17" s="167" customFormat="1" ht="15">
      <c r="A356" s="167" t="s">
        <v>4991</v>
      </c>
      <c r="C356" s="61" t="s">
        <v>3574</v>
      </c>
      <c r="E356" s="61" t="s">
        <v>12175</v>
      </c>
      <c r="F356" s="167" t="s">
        <v>4656</v>
      </c>
      <c r="G356" s="167" t="s">
        <v>4831</v>
      </c>
      <c r="H356" s="62" t="s">
        <v>12210</v>
      </c>
      <c r="I356" s="167" t="s">
        <v>6609</v>
      </c>
      <c r="J356" s="63" t="str">
        <f t="shared" si="103"/>
        <v>IC.RT.080105</v>
      </c>
      <c r="K356" s="61" t="s">
        <v>12175</v>
      </c>
      <c r="L356" s="167" t="str">
        <f t="shared" si="107"/>
        <v>Five minutes</v>
      </c>
      <c r="M356" s="168" t="str">
        <f t="shared" si="104"/>
        <v>PI.IC.RT.080105.01</v>
      </c>
      <c r="N356" s="168"/>
      <c r="O356" s="168" t="str">
        <f t="shared" si="105"/>
        <v>PH.IC.RT.080105.01</v>
      </c>
      <c r="Q356" s="168" t="str">
        <f t="shared" si="106"/>
        <v>CL.IC.RT.080105.01</v>
      </c>
    </row>
    <row r="357" spans="1:17" s="167" customFormat="1" ht="15">
      <c r="A357" s="167" t="s">
        <v>4991</v>
      </c>
      <c r="C357" s="61" t="s">
        <v>3574</v>
      </c>
      <c r="E357" s="61" t="s">
        <v>12175</v>
      </c>
      <c r="F357" s="167" t="s">
        <v>4656</v>
      </c>
      <c r="G357" s="167" t="s">
        <v>4666</v>
      </c>
      <c r="H357" s="62" t="s">
        <v>12212</v>
      </c>
      <c r="I357" s="167" t="s">
        <v>6611</v>
      </c>
      <c r="J357" s="63" t="str">
        <f t="shared" si="103"/>
        <v>IC.RT.080106</v>
      </c>
      <c r="K357" s="61" t="s">
        <v>12175</v>
      </c>
      <c r="L357" s="167" t="str">
        <f t="shared" si="107"/>
        <v>Six minutes</v>
      </c>
      <c r="M357" s="168" t="str">
        <f t="shared" si="104"/>
        <v>PI.IC.RT.080106.01</v>
      </c>
      <c r="N357" s="168"/>
      <c r="O357" s="168" t="str">
        <f t="shared" si="105"/>
        <v>PH.IC.RT.080106.01</v>
      </c>
      <c r="Q357" s="168" t="str">
        <f t="shared" si="106"/>
        <v>CL.IC.RT.080106.01</v>
      </c>
    </row>
    <row r="358" spans="1:17" s="167" customFormat="1" ht="15">
      <c r="A358" s="167" t="s">
        <v>4991</v>
      </c>
      <c r="C358" s="61" t="s">
        <v>3574</v>
      </c>
      <c r="E358" s="61" t="s">
        <v>12175</v>
      </c>
      <c r="F358" s="167" t="s">
        <v>4656</v>
      </c>
      <c r="G358" s="167" t="s">
        <v>4667</v>
      </c>
      <c r="H358" s="62" t="s">
        <v>12225</v>
      </c>
      <c r="I358" s="167" t="s">
        <v>4668</v>
      </c>
      <c r="J358" s="63" t="str">
        <f t="shared" si="103"/>
        <v>IC.RT.080107</v>
      </c>
      <c r="K358" s="61" t="s">
        <v>12175</v>
      </c>
      <c r="L358" s="167" t="str">
        <f t="shared" si="107"/>
        <v>Seven minutes</v>
      </c>
      <c r="M358" s="168" t="str">
        <f t="shared" si="104"/>
        <v>PI.IC.RT.080107.01</v>
      </c>
      <c r="N358" s="168"/>
      <c r="O358" s="168" t="str">
        <f t="shared" si="105"/>
        <v>PH.IC.RT.080107.01</v>
      </c>
      <c r="Q358" s="168" t="str">
        <f t="shared" si="106"/>
        <v>CL.IC.RT.080107.01</v>
      </c>
    </row>
    <row r="359" spans="1:17" s="167" customFormat="1" ht="15">
      <c r="A359" s="167" t="s">
        <v>4991</v>
      </c>
      <c r="C359" s="61" t="s">
        <v>3574</v>
      </c>
      <c r="E359" s="61" t="s">
        <v>12175</v>
      </c>
      <c r="F359" s="167" t="s">
        <v>4656</v>
      </c>
      <c r="G359" s="167" t="s">
        <v>4833</v>
      </c>
      <c r="H359" s="62" t="s">
        <v>11638</v>
      </c>
      <c r="I359" s="167" t="s">
        <v>6785</v>
      </c>
      <c r="J359" s="63" t="str">
        <f t="shared" si="103"/>
        <v>IC.RT.080108</v>
      </c>
      <c r="K359" s="61" t="s">
        <v>12175</v>
      </c>
      <c r="L359" s="167" t="str">
        <f t="shared" si="107"/>
        <v>Eight minutes</v>
      </c>
      <c r="M359" s="168" t="str">
        <f t="shared" si="104"/>
        <v>PI.IC.RT.080108.01</v>
      </c>
      <c r="N359" s="168"/>
      <c r="O359" s="168" t="str">
        <f t="shared" si="105"/>
        <v>PH.IC.RT.080108.01</v>
      </c>
      <c r="Q359" s="168" t="str">
        <f t="shared" si="106"/>
        <v>CL.IC.RT.080108.01</v>
      </c>
    </row>
    <row r="360" spans="1:17" s="167" customFormat="1" ht="15">
      <c r="A360" s="167" t="s">
        <v>4991</v>
      </c>
      <c r="C360" s="61" t="s">
        <v>3574</v>
      </c>
      <c r="E360" s="61" t="s">
        <v>12175</v>
      </c>
      <c r="F360" s="167" t="s">
        <v>4656</v>
      </c>
      <c r="G360" s="167" t="s">
        <v>4834</v>
      </c>
      <c r="H360" s="62" t="s">
        <v>11639</v>
      </c>
      <c r="I360" s="167" t="s">
        <v>4835</v>
      </c>
      <c r="J360" s="63" t="str">
        <f t="shared" si="103"/>
        <v>IC.RT.080109</v>
      </c>
      <c r="K360" s="61" t="s">
        <v>12175</v>
      </c>
      <c r="L360" s="167" t="str">
        <f t="shared" si="107"/>
        <v>Nine minutes</v>
      </c>
      <c r="M360" s="168" t="str">
        <f t="shared" si="104"/>
        <v>PI.IC.RT.080109.01</v>
      </c>
      <c r="N360" s="168"/>
      <c r="O360" s="168" t="str">
        <f t="shared" si="105"/>
        <v>PH.IC.RT.080109.01</v>
      </c>
      <c r="Q360" s="168" t="str">
        <f t="shared" si="106"/>
        <v>CL.IC.RT.080109.01</v>
      </c>
    </row>
    <row r="361" spans="1:17" s="167" customFormat="1" ht="15">
      <c r="A361" s="167" t="s">
        <v>4991</v>
      </c>
      <c r="C361" s="61" t="s">
        <v>3574</v>
      </c>
      <c r="E361" s="61" t="s">
        <v>12175</v>
      </c>
      <c r="F361" s="167" t="s">
        <v>4656</v>
      </c>
      <c r="G361" s="167" t="s">
        <v>4836</v>
      </c>
      <c r="H361" s="62" t="s">
        <v>11829</v>
      </c>
      <c r="I361" s="167" t="s">
        <v>6975</v>
      </c>
      <c r="J361" s="63" t="str">
        <f t="shared" si="103"/>
        <v>IC.RT.080110</v>
      </c>
      <c r="K361" s="61" t="s">
        <v>12175</v>
      </c>
      <c r="L361" s="167" t="str">
        <f t="shared" si="107"/>
        <v>Ten minutes</v>
      </c>
      <c r="M361" s="168" t="str">
        <f t="shared" si="104"/>
        <v>PI.IC.RT.080110.01</v>
      </c>
      <c r="N361" s="168"/>
      <c r="O361" s="168" t="str">
        <f t="shared" si="105"/>
        <v>PH.IC.RT.080110.01</v>
      </c>
      <c r="Q361" s="168" t="str">
        <f t="shared" si="106"/>
        <v>CL.IC.RT.080110.01</v>
      </c>
    </row>
    <row r="362" spans="1:17" s="167" customFormat="1" ht="15">
      <c r="A362" s="167" t="s">
        <v>4991</v>
      </c>
      <c r="C362" s="61" t="s">
        <v>3574</v>
      </c>
      <c r="E362" s="61" t="s">
        <v>12175</v>
      </c>
      <c r="F362" s="167" t="s">
        <v>4656</v>
      </c>
      <c r="G362" s="167" t="s">
        <v>4837</v>
      </c>
      <c r="H362" s="62" t="s">
        <v>12099</v>
      </c>
      <c r="I362" s="167" t="s">
        <v>4838</v>
      </c>
      <c r="J362" s="63" t="str">
        <f t="shared" si="103"/>
        <v>IC.RT.080111</v>
      </c>
      <c r="K362" s="61" t="s">
        <v>12175</v>
      </c>
      <c r="L362" s="167" t="str">
        <f t="shared" si="107"/>
        <v>Minutes specify</v>
      </c>
      <c r="M362" s="168" t="str">
        <f t="shared" si="104"/>
        <v>PI.IC.RT.080111.01</v>
      </c>
      <c r="N362" s="168"/>
      <c r="O362" s="168" t="str">
        <f t="shared" si="105"/>
        <v>PH.IC.RT.080111.01</v>
      </c>
      <c r="Q362" s="168" t="str">
        <f t="shared" si="106"/>
        <v>CL.IC.RT.080111.01</v>
      </c>
    </row>
    <row r="363" spans="1:17" s="167" customFormat="1" ht="15">
      <c r="A363" s="167" t="s">
        <v>4991</v>
      </c>
      <c r="C363" s="61" t="s">
        <v>3574</v>
      </c>
      <c r="D363" s="167" t="s">
        <v>4839</v>
      </c>
      <c r="E363" s="61" t="s">
        <v>12430</v>
      </c>
      <c r="F363" s="167" t="s">
        <v>4840</v>
      </c>
      <c r="G363" s="167" t="s">
        <v>4841</v>
      </c>
      <c r="H363" s="62" t="s">
        <v>11848</v>
      </c>
      <c r="I363" s="167" t="s">
        <v>4842</v>
      </c>
      <c r="J363" s="63" t="str">
        <f t="shared" si="103"/>
        <v>IC.RT.080201</v>
      </c>
      <c r="K363" s="61" t="s">
        <v>12175</v>
      </c>
      <c r="L363" s="167" t="str">
        <f t="shared" si="107"/>
        <v>One liter</v>
      </c>
      <c r="M363" s="168" t="str">
        <f t="shared" si="104"/>
        <v>PI.IC.RT.080201.01</v>
      </c>
      <c r="N363" s="168"/>
      <c r="O363" s="168" t="str">
        <f t="shared" si="105"/>
        <v>PH.IC.RT.080201.01</v>
      </c>
      <c r="Q363" s="168" t="str">
        <f t="shared" si="106"/>
        <v>CL.IC.RT.080201.01</v>
      </c>
    </row>
    <row r="364" spans="1:17" s="167" customFormat="1" ht="15">
      <c r="A364" s="167" t="s">
        <v>4991</v>
      </c>
      <c r="C364" s="61" t="s">
        <v>3574</v>
      </c>
      <c r="E364" s="61" t="s">
        <v>12430</v>
      </c>
      <c r="F364" s="167" t="s">
        <v>4840</v>
      </c>
      <c r="G364" s="167" t="s">
        <v>4843</v>
      </c>
      <c r="H364" s="62" t="s">
        <v>12030</v>
      </c>
      <c r="I364" s="167" t="s">
        <v>4844</v>
      </c>
      <c r="J364" s="63" t="str">
        <f t="shared" si="103"/>
        <v>IC.RT.080202</v>
      </c>
      <c r="K364" s="61" t="s">
        <v>12175</v>
      </c>
      <c r="L364" s="167" t="str">
        <f t="shared" si="107"/>
        <v>Two liter</v>
      </c>
      <c r="M364" s="168" t="str">
        <f t="shared" si="104"/>
        <v>PI.IC.RT.080202.01</v>
      </c>
      <c r="N364" s="168"/>
      <c r="O364" s="168" t="str">
        <f t="shared" si="105"/>
        <v>PH.IC.RT.080202.01</v>
      </c>
      <c r="Q364" s="168" t="str">
        <f t="shared" si="106"/>
        <v>CL.IC.RT.080202.01</v>
      </c>
    </row>
    <row r="365" spans="1:17" s="167" customFormat="1" ht="15">
      <c r="A365" s="167" t="s">
        <v>4991</v>
      </c>
      <c r="C365" s="61" t="s">
        <v>3574</v>
      </c>
      <c r="E365" s="61" t="s">
        <v>12430</v>
      </c>
      <c r="F365" s="167" t="s">
        <v>4840</v>
      </c>
      <c r="G365" s="167" t="s">
        <v>4673</v>
      </c>
      <c r="H365" s="62" t="s">
        <v>12032</v>
      </c>
      <c r="I365" s="167" t="s">
        <v>4674</v>
      </c>
      <c r="J365" s="63" t="str">
        <f t="shared" si="103"/>
        <v>IC.RT.080203</v>
      </c>
      <c r="K365" s="61" t="s">
        <v>12175</v>
      </c>
      <c r="L365" s="167" t="str">
        <f t="shared" si="107"/>
        <v>Three liters</v>
      </c>
      <c r="M365" s="168" t="str">
        <f t="shared" si="104"/>
        <v>PI.IC.RT.080203.01</v>
      </c>
      <c r="N365" s="168"/>
      <c r="O365" s="168" t="str">
        <f t="shared" si="105"/>
        <v>PH.IC.RT.080203.01</v>
      </c>
      <c r="Q365" s="168" t="str">
        <f t="shared" si="106"/>
        <v>CL.IC.RT.080203.01</v>
      </c>
    </row>
    <row r="366" spans="1:17" s="167" customFormat="1" ht="15">
      <c r="A366" s="167" t="s">
        <v>4991</v>
      </c>
      <c r="C366" s="61" t="s">
        <v>3574</v>
      </c>
      <c r="E366" s="61" t="s">
        <v>12430</v>
      </c>
      <c r="F366" s="167" t="s">
        <v>4840</v>
      </c>
      <c r="G366" s="167" t="s">
        <v>4675</v>
      </c>
      <c r="H366" s="62" t="s">
        <v>12028</v>
      </c>
      <c r="I366" s="167" t="s">
        <v>4676</v>
      </c>
      <c r="J366" s="63" t="str">
        <f t="shared" ref="J366:J450" si="108">CONCATENATE("IC.RT.",C366,E366,H366)</f>
        <v>IC.RT.080204</v>
      </c>
      <c r="K366" s="61" t="s">
        <v>12175</v>
      </c>
      <c r="L366" s="167" t="str">
        <f t="shared" si="107"/>
        <v>Four liters</v>
      </c>
      <c r="M366" s="168" t="str">
        <f t="shared" ref="M366:M450" si="109">CONCATENATE("PI.",J366,".",K366)</f>
        <v>PI.IC.RT.080204.01</v>
      </c>
      <c r="N366" s="168"/>
      <c r="O366" s="168" t="str">
        <f t="shared" ref="O366:O450" si="110">CONCATENATE("PH.",J366,".",K366)</f>
        <v>PH.IC.RT.080204.01</v>
      </c>
      <c r="Q366" s="168" t="str">
        <f t="shared" ref="Q366:Q450" si="111">CONCATENATE("CL.",J366,".",K366)</f>
        <v>CL.IC.RT.080204.01</v>
      </c>
    </row>
    <row r="367" spans="1:17" s="167" customFormat="1" ht="15">
      <c r="A367" s="167" t="s">
        <v>4991</v>
      </c>
      <c r="C367" s="61" t="s">
        <v>3574</v>
      </c>
      <c r="E367" s="61" t="s">
        <v>12430</v>
      </c>
      <c r="F367" s="167" t="s">
        <v>4840</v>
      </c>
      <c r="G367" s="167" t="s">
        <v>4677</v>
      </c>
      <c r="H367" s="62" t="s">
        <v>12210</v>
      </c>
      <c r="I367" s="167" t="s">
        <v>4678</v>
      </c>
      <c r="J367" s="63" t="str">
        <f t="shared" si="108"/>
        <v>IC.RT.080205</v>
      </c>
      <c r="K367" s="61" t="s">
        <v>12175</v>
      </c>
      <c r="L367" s="167" t="str">
        <f t="shared" si="107"/>
        <v>Five liters</v>
      </c>
      <c r="M367" s="168" t="str">
        <f t="shared" si="109"/>
        <v>PI.IC.RT.080205.01</v>
      </c>
      <c r="N367" s="168"/>
      <c r="O367" s="168" t="str">
        <f t="shared" si="110"/>
        <v>PH.IC.RT.080205.01</v>
      </c>
      <c r="Q367" s="168" t="str">
        <f t="shared" si="111"/>
        <v>CL.IC.RT.080205.01</v>
      </c>
    </row>
    <row r="368" spans="1:17" s="167" customFormat="1" ht="15">
      <c r="A368" s="167" t="s">
        <v>4991</v>
      </c>
      <c r="C368" s="61" t="s">
        <v>3574</v>
      </c>
      <c r="E368" s="61" t="s">
        <v>12430</v>
      </c>
      <c r="F368" s="167" t="s">
        <v>4840</v>
      </c>
      <c r="G368" s="167" t="s">
        <v>4679</v>
      </c>
      <c r="H368" s="62" t="s">
        <v>12212</v>
      </c>
      <c r="I368" s="167" t="s">
        <v>4680</v>
      </c>
      <c r="J368" s="63" t="str">
        <f t="shared" si="108"/>
        <v>IC.RT.080206</v>
      </c>
      <c r="K368" s="61" t="s">
        <v>12175</v>
      </c>
      <c r="L368" s="167" t="str">
        <f t="shared" si="107"/>
        <v>Six liters</v>
      </c>
      <c r="M368" s="168" t="str">
        <f t="shared" si="109"/>
        <v>PI.IC.RT.080206.01</v>
      </c>
      <c r="N368" s="168"/>
      <c r="O368" s="168" t="str">
        <f t="shared" si="110"/>
        <v>PH.IC.RT.080206.01</v>
      </c>
      <c r="Q368" s="168" t="str">
        <f t="shared" si="111"/>
        <v>CL.IC.RT.080206.01</v>
      </c>
    </row>
    <row r="369" spans="1:19" s="167" customFormat="1" ht="15">
      <c r="A369" s="167" t="s">
        <v>4991</v>
      </c>
      <c r="C369" s="61" t="s">
        <v>3574</v>
      </c>
      <c r="E369" s="61" t="s">
        <v>12430</v>
      </c>
      <c r="F369" s="167" t="s">
        <v>4840</v>
      </c>
      <c r="G369" s="167" t="s">
        <v>4681</v>
      </c>
      <c r="H369" s="62" t="s">
        <v>12225</v>
      </c>
      <c r="I369" s="167" t="s">
        <v>4682</v>
      </c>
      <c r="J369" s="63" t="str">
        <f t="shared" si="108"/>
        <v>IC.RT.080207</v>
      </c>
      <c r="K369" s="61" t="s">
        <v>12175</v>
      </c>
      <c r="L369" s="167" t="str">
        <f t="shared" si="107"/>
        <v>Seven liters</v>
      </c>
      <c r="M369" s="168" t="str">
        <f t="shared" si="109"/>
        <v>PI.IC.RT.080207.01</v>
      </c>
      <c r="N369" s="168"/>
      <c r="O369" s="168" t="str">
        <f t="shared" si="110"/>
        <v>PH.IC.RT.080207.01</v>
      </c>
      <c r="Q369" s="168" t="str">
        <f t="shared" si="111"/>
        <v>CL.IC.RT.080207.01</v>
      </c>
    </row>
    <row r="370" spans="1:19" s="167" customFormat="1" ht="15">
      <c r="A370" s="167" t="s">
        <v>4991</v>
      </c>
      <c r="C370" s="61" t="s">
        <v>3574</v>
      </c>
      <c r="E370" s="61" t="s">
        <v>12430</v>
      </c>
      <c r="F370" s="167" t="s">
        <v>4840</v>
      </c>
      <c r="G370" s="167" t="s">
        <v>4854</v>
      </c>
      <c r="H370" s="62" t="s">
        <v>11638</v>
      </c>
      <c r="I370" s="167" t="s">
        <v>4855</v>
      </c>
      <c r="J370" s="63" t="str">
        <f t="shared" si="108"/>
        <v>IC.RT.080208</v>
      </c>
      <c r="K370" s="61" t="s">
        <v>12175</v>
      </c>
      <c r="L370" s="167" t="str">
        <f t="shared" si="107"/>
        <v>Eight liters</v>
      </c>
      <c r="M370" s="168" t="str">
        <f t="shared" si="109"/>
        <v>PI.IC.RT.080208.01</v>
      </c>
      <c r="N370" s="168"/>
      <c r="O370" s="168" t="str">
        <f t="shared" si="110"/>
        <v>PH.IC.RT.080208.01</v>
      </c>
      <c r="Q370" s="168" t="str">
        <f t="shared" si="111"/>
        <v>CL.IC.RT.080208.01</v>
      </c>
    </row>
    <row r="371" spans="1:19" s="167" customFormat="1" ht="15">
      <c r="A371" s="167" t="s">
        <v>4991</v>
      </c>
      <c r="C371" s="61" t="s">
        <v>3574</v>
      </c>
      <c r="E371" s="61" t="s">
        <v>12430</v>
      </c>
      <c r="F371" s="167" t="s">
        <v>4840</v>
      </c>
      <c r="G371" s="167" t="s">
        <v>4856</v>
      </c>
      <c r="H371" s="62" t="s">
        <v>11639</v>
      </c>
      <c r="I371" s="167" t="s">
        <v>4857</v>
      </c>
      <c r="J371" s="63" t="str">
        <f t="shared" si="108"/>
        <v>IC.RT.080209</v>
      </c>
      <c r="K371" s="61" t="s">
        <v>12175</v>
      </c>
      <c r="L371" s="167" t="str">
        <f t="shared" si="107"/>
        <v>Specify liters</v>
      </c>
      <c r="M371" s="168" t="str">
        <f t="shared" si="109"/>
        <v>PI.IC.RT.080209.01</v>
      </c>
      <c r="N371" s="168"/>
      <c r="O371" s="168" t="str">
        <f t="shared" si="110"/>
        <v>PH.IC.RT.080209.01</v>
      </c>
      <c r="Q371" s="168" t="str">
        <f t="shared" si="111"/>
        <v>CL.IC.RT.080209.01</v>
      </c>
    </row>
    <row r="372" spans="1:19" s="167" customFormat="1" ht="15">
      <c r="A372" s="167" t="s">
        <v>4991</v>
      </c>
      <c r="C372" s="61" t="s">
        <v>3574</v>
      </c>
      <c r="D372" s="167" t="s">
        <v>782</v>
      </c>
      <c r="E372" s="61" t="s">
        <v>12185</v>
      </c>
      <c r="F372" s="167" t="s">
        <v>5006</v>
      </c>
      <c r="G372" s="167" t="s">
        <v>4520</v>
      </c>
      <c r="H372" s="62" t="s">
        <v>11848</v>
      </c>
      <c r="I372" s="167" t="s">
        <v>4859</v>
      </c>
      <c r="J372" s="63" t="str">
        <f t="shared" si="108"/>
        <v>IC.RT.080301</v>
      </c>
      <c r="K372" s="61" t="s">
        <v>2379</v>
      </c>
      <c r="L372" s="167" t="str">
        <f t="shared" si="107"/>
        <v>Albuterol 0.083%</v>
      </c>
      <c r="M372" s="168" t="str">
        <f t="shared" si="109"/>
        <v>PI.IC.RT.080301.01</v>
      </c>
      <c r="N372" s="168"/>
      <c r="O372" s="168" t="str">
        <f t="shared" si="110"/>
        <v>PH.IC.RT.080301.01</v>
      </c>
      <c r="Q372" s="168" t="str">
        <f t="shared" si="111"/>
        <v>CL.IC.RT.080301.01</v>
      </c>
      <c r="R372" s="167" t="s">
        <v>12465</v>
      </c>
      <c r="S372" s="167">
        <v>374</v>
      </c>
    </row>
    <row r="373" spans="1:19" s="167" customFormat="1" ht="15">
      <c r="A373" s="167" t="s">
        <v>4991</v>
      </c>
      <c r="C373" s="61" t="s">
        <v>3574</v>
      </c>
      <c r="E373" s="61" t="s">
        <v>12592</v>
      </c>
      <c r="F373" s="167" t="s">
        <v>4860</v>
      </c>
      <c r="G373" s="167" t="s">
        <v>4861</v>
      </c>
      <c r="H373" s="62" t="s">
        <v>12030</v>
      </c>
      <c r="I373" s="167" t="s">
        <v>4861</v>
      </c>
      <c r="J373" s="63" t="str">
        <f t="shared" si="108"/>
        <v>IC.RT.080302</v>
      </c>
      <c r="K373" s="61" t="s">
        <v>12175</v>
      </c>
      <c r="L373" s="167" t="str">
        <f t="shared" si="107"/>
        <v>Ipratropium 0.2%</v>
      </c>
      <c r="M373" s="168" t="str">
        <f t="shared" si="109"/>
        <v>PI.IC.RT.080302.01</v>
      </c>
      <c r="N373" s="168"/>
      <c r="O373" s="168" t="str">
        <f t="shared" si="110"/>
        <v>PH.IC.RT.080302.01</v>
      </c>
      <c r="Q373" s="168" t="str">
        <f t="shared" si="111"/>
        <v>CL.IC.RT.080302.01</v>
      </c>
      <c r="R373" s="167" t="s">
        <v>12465</v>
      </c>
      <c r="S373" s="167">
        <v>374</v>
      </c>
    </row>
    <row r="374" spans="1:19" s="167" customFormat="1" ht="15">
      <c r="A374" s="167" t="s">
        <v>4991</v>
      </c>
      <c r="C374" s="61" t="s">
        <v>3574</v>
      </c>
      <c r="E374" s="61" t="s">
        <v>12185</v>
      </c>
      <c r="F374" s="167" t="s">
        <v>5006</v>
      </c>
      <c r="G374" s="167" t="s">
        <v>14155</v>
      </c>
      <c r="H374" s="62" t="s">
        <v>12032</v>
      </c>
      <c r="I374" s="167" t="s">
        <v>4862</v>
      </c>
      <c r="J374" s="63" t="str">
        <f t="shared" si="108"/>
        <v>IC.RT.080303</v>
      </c>
      <c r="K374" s="61" t="s">
        <v>12175</v>
      </c>
      <c r="L374" s="167" t="str">
        <f t="shared" si="107"/>
        <v>Add:  Albuterol/Ipratropium</v>
      </c>
      <c r="M374" s="168" t="str">
        <f t="shared" si="109"/>
        <v>PI.IC.RT.080303.01</v>
      </c>
      <c r="N374" s="168"/>
      <c r="O374" s="168" t="str">
        <f t="shared" si="110"/>
        <v>PH.IC.RT.080303.01</v>
      </c>
      <c r="Q374" s="168" t="str">
        <f t="shared" si="111"/>
        <v>CL.IC.RT.080303.01</v>
      </c>
      <c r="R374" s="167" t="s">
        <v>12465</v>
      </c>
      <c r="S374" s="167">
        <v>374</v>
      </c>
    </row>
    <row r="375" spans="1:19" s="167" customFormat="1" ht="15">
      <c r="A375" s="167" t="s">
        <v>4991</v>
      </c>
      <c r="C375" s="61" t="s">
        <v>3574</v>
      </c>
      <c r="E375" s="61" t="s">
        <v>12592</v>
      </c>
      <c r="F375" s="167" t="s">
        <v>4860</v>
      </c>
      <c r="G375" s="167" t="s">
        <v>14156</v>
      </c>
      <c r="H375" s="62" t="s">
        <v>12028</v>
      </c>
      <c r="I375" s="167" t="s">
        <v>4730</v>
      </c>
      <c r="J375" s="63" t="str">
        <f t="shared" si="108"/>
        <v>IC.RT.080304</v>
      </c>
      <c r="K375" s="61" t="s">
        <v>2379</v>
      </c>
      <c r="L375" s="167" t="str">
        <f t="shared" ref="L375:L462" si="112">G375</f>
        <v>Xopenex 1.25mg</v>
      </c>
      <c r="M375" s="168" t="str">
        <f t="shared" si="109"/>
        <v>PI.IC.RT.080304.01</v>
      </c>
      <c r="N375" s="168"/>
      <c r="O375" s="168" t="str">
        <f t="shared" si="110"/>
        <v>PH.IC.RT.080304.01</v>
      </c>
      <c r="Q375" s="168" t="str">
        <f t="shared" si="111"/>
        <v>CL.IC.RT.080304.01</v>
      </c>
      <c r="R375" s="167" t="s">
        <v>4415</v>
      </c>
      <c r="S375" s="167">
        <v>374</v>
      </c>
    </row>
    <row r="376" spans="1:19" s="167" customFormat="1" ht="15">
      <c r="A376" s="167" t="s">
        <v>4991</v>
      </c>
      <c r="C376" s="61" t="s">
        <v>3574</v>
      </c>
      <c r="E376" s="61" t="s">
        <v>12592</v>
      </c>
      <c r="F376" s="167" t="s">
        <v>4860</v>
      </c>
      <c r="G376" s="167" t="s">
        <v>4731</v>
      </c>
      <c r="H376" s="62" t="s">
        <v>12210</v>
      </c>
      <c r="I376" s="167" t="s">
        <v>4731</v>
      </c>
      <c r="J376" s="63" t="str">
        <f t="shared" si="108"/>
        <v>IC.RT.080305</v>
      </c>
      <c r="K376" s="61" t="s">
        <v>2379</v>
      </c>
      <c r="L376" s="167" t="str">
        <f t="shared" si="112"/>
        <v>Xopenex/Ipratropium</v>
      </c>
      <c r="M376" s="168" t="str">
        <f t="shared" si="109"/>
        <v>PI.IC.RT.080305.01</v>
      </c>
      <c r="N376" s="168"/>
      <c r="O376" s="168" t="str">
        <f t="shared" si="110"/>
        <v>PH.IC.RT.080305.01</v>
      </c>
      <c r="Q376" s="168" t="str">
        <f t="shared" si="111"/>
        <v>CL.IC.RT.080305.01</v>
      </c>
      <c r="R376" s="167" t="s">
        <v>4415</v>
      </c>
      <c r="S376" s="167">
        <v>374</v>
      </c>
    </row>
    <row r="377" spans="1:19" s="167" customFormat="1" ht="15">
      <c r="A377" s="167" t="s">
        <v>4991</v>
      </c>
      <c r="C377" s="61" t="s">
        <v>3574</v>
      </c>
      <c r="E377" s="61" t="s">
        <v>12592</v>
      </c>
      <c r="F377" s="167" t="s">
        <v>4860</v>
      </c>
      <c r="G377" s="167" t="s">
        <v>4732</v>
      </c>
      <c r="H377" s="62" t="s">
        <v>12212</v>
      </c>
      <c r="I377" s="167" t="s">
        <v>4732</v>
      </c>
      <c r="J377" s="63" t="str">
        <f t="shared" si="108"/>
        <v>IC.RT.080306</v>
      </c>
      <c r="K377" s="61" t="s">
        <v>4559</v>
      </c>
      <c r="L377" s="167" t="str">
        <f t="shared" si="112"/>
        <v>Albuterol Metered Dose 6-8 puffs</v>
      </c>
      <c r="M377" s="168" t="str">
        <f t="shared" si="109"/>
        <v>PI.IC.RT.080306.01</v>
      </c>
      <c r="N377" s="168"/>
      <c r="O377" s="168" t="str">
        <f t="shared" si="110"/>
        <v>PH.IC.RT.080306.01</v>
      </c>
      <c r="Q377" s="168" t="str">
        <f t="shared" si="111"/>
        <v>CL.IC.RT.080306.01</v>
      </c>
      <c r="R377" s="167" t="s">
        <v>4560</v>
      </c>
      <c r="S377" s="167">
        <v>374</v>
      </c>
    </row>
    <row r="378" spans="1:19" s="167" customFormat="1" ht="15">
      <c r="A378" s="167" t="s">
        <v>2430</v>
      </c>
      <c r="C378" s="61" t="s">
        <v>3574</v>
      </c>
      <c r="E378" s="61" t="s">
        <v>3812</v>
      </c>
      <c r="F378" s="167" t="s">
        <v>4561</v>
      </c>
      <c r="G378" s="167" t="s">
        <v>14157</v>
      </c>
      <c r="H378" s="62" t="s">
        <v>12225</v>
      </c>
      <c r="I378" s="167" t="s">
        <v>4566</v>
      </c>
      <c r="J378" s="63" t="str">
        <f t="shared" si="108"/>
        <v>IC.RT.080307</v>
      </c>
      <c r="K378" s="61" t="s">
        <v>4559</v>
      </c>
      <c r="L378" s="167" t="str">
        <f t="shared" si="112"/>
        <v>Ipratropium Metered Dose 6-8 puffsXopenex Metered Dose 6-8 puffs</v>
      </c>
      <c r="M378" s="168" t="str">
        <f t="shared" si="109"/>
        <v>PI.IC.RT.080307.01</v>
      </c>
      <c r="N378" s="168"/>
      <c r="O378" s="168" t="str">
        <f t="shared" si="110"/>
        <v>PH.IC.RT.080307.01</v>
      </c>
      <c r="Q378" s="168" t="str">
        <f t="shared" si="111"/>
        <v>CL.IC.RT.080307.01</v>
      </c>
      <c r="R378" s="167" t="s">
        <v>4560</v>
      </c>
      <c r="S378" s="167">
        <v>374</v>
      </c>
    </row>
    <row r="379" spans="1:19" s="167" customFormat="1" ht="15">
      <c r="A379" s="167" t="s">
        <v>4991</v>
      </c>
      <c r="C379" s="61" t="s">
        <v>3574</v>
      </c>
      <c r="E379" s="61" t="s">
        <v>12592</v>
      </c>
      <c r="F379" s="167" t="s">
        <v>4860</v>
      </c>
      <c r="G379" s="167" t="s">
        <v>4567</v>
      </c>
      <c r="H379" s="62" t="s">
        <v>11638</v>
      </c>
      <c r="I379" s="167" t="s">
        <v>4567</v>
      </c>
      <c r="J379" s="63" t="str">
        <f t="shared" si="108"/>
        <v>IC.RT.080308</v>
      </c>
      <c r="K379" s="61" t="s">
        <v>2379</v>
      </c>
      <c r="L379" s="167" t="str">
        <f t="shared" si="112"/>
        <v>Acetylcysteine 20%</v>
      </c>
      <c r="M379" s="168" t="str">
        <f t="shared" si="109"/>
        <v>PI.IC.RT.080308.01</v>
      </c>
      <c r="N379" s="168"/>
      <c r="O379" s="168" t="str">
        <f t="shared" si="110"/>
        <v>PH.IC.RT.080308.01</v>
      </c>
      <c r="Q379" s="168" t="str">
        <f t="shared" si="111"/>
        <v>CL.IC.RT.080308.01</v>
      </c>
      <c r="R379" s="167" t="s">
        <v>4415</v>
      </c>
      <c r="S379" s="167">
        <v>374</v>
      </c>
    </row>
    <row r="380" spans="1:19" s="167" customFormat="1" ht="15">
      <c r="A380" s="167" t="s">
        <v>4991</v>
      </c>
      <c r="C380" s="61" t="s">
        <v>3574</v>
      </c>
      <c r="E380" s="61" t="s">
        <v>12592</v>
      </c>
      <c r="F380" s="167" t="s">
        <v>4860</v>
      </c>
      <c r="G380" s="167" t="s">
        <v>4568</v>
      </c>
      <c r="H380" s="62" t="s">
        <v>11639</v>
      </c>
      <c r="I380" s="167" t="s">
        <v>4568</v>
      </c>
      <c r="J380" s="63" t="str">
        <f t="shared" si="108"/>
        <v>IC.RT.080309</v>
      </c>
      <c r="K380" s="61" t="s">
        <v>2379</v>
      </c>
      <c r="L380" s="167" t="str">
        <f t="shared" si="112"/>
        <v>Pulmocort 0.5mg</v>
      </c>
      <c r="M380" s="168" t="str">
        <f t="shared" si="109"/>
        <v>PI.IC.RT.080309.01</v>
      </c>
      <c r="N380" s="168"/>
      <c r="O380" s="168" t="str">
        <f t="shared" si="110"/>
        <v>PH.IC.RT.080309.01</v>
      </c>
      <c r="Q380" s="168" t="str">
        <f t="shared" si="111"/>
        <v>CL.IC.RT.080309.01</v>
      </c>
      <c r="R380" s="167" t="s">
        <v>4415</v>
      </c>
      <c r="S380" s="167">
        <v>374</v>
      </c>
    </row>
    <row r="381" spans="1:19" s="167" customFormat="1" ht="15">
      <c r="A381" s="167" t="s">
        <v>4991</v>
      </c>
      <c r="C381" s="61" t="s">
        <v>3574</v>
      </c>
      <c r="E381" s="61" t="s">
        <v>12592</v>
      </c>
      <c r="F381" s="167" t="s">
        <v>4860</v>
      </c>
      <c r="G381" s="167" t="s">
        <v>13010</v>
      </c>
      <c r="H381" s="62" t="s">
        <v>3188</v>
      </c>
      <c r="I381" s="167" t="s">
        <v>4569</v>
      </c>
      <c r="J381" s="63" t="str">
        <f t="shared" si="108"/>
        <v>IC.RT.080310</v>
      </c>
      <c r="K381" s="61" t="s">
        <v>4559</v>
      </c>
      <c r="L381" s="167" t="str">
        <f t="shared" si="112"/>
        <v>Albuterol/Mucomyst</v>
      </c>
      <c r="M381" s="168" t="str">
        <f t="shared" si="109"/>
        <v>PI.IC.RT.080310.01</v>
      </c>
      <c r="N381" s="168"/>
      <c r="O381" s="168" t="str">
        <f t="shared" si="110"/>
        <v>PH.IC.RT.080310.01</v>
      </c>
      <c r="Q381" s="168" t="str">
        <f t="shared" si="111"/>
        <v>CL.IC.RT.080310.01</v>
      </c>
      <c r="R381" s="167" t="s">
        <v>4415</v>
      </c>
      <c r="S381" s="167">
        <v>374</v>
      </c>
    </row>
    <row r="382" spans="1:19" s="167" customFormat="1" ht="15">
      <c r="A382" s="167" t="s">
        <v>4991</v>
      </c>
      <c r="C382" s="61" t="s">
        <v>3574</v>
      </c>
      <c r="E382" s="61" t="s">
        <v>12592</v>
      </c>
      <c r="F382" s="167" t="s">
        <v>4860</v>
      </c>
      <c r="G382" s="167" t="s">
        <v>14152</v>
      </c>
      <c r="H382" s="62" t="s">
        <v>5749</v>
      </c>
      <c r="I382" s="167" t="s">
        <v>4570</v>
      </c>
      <c r="J382" s="63" t="str">
        <f t="shared" si="108"/>
        <v>IC.RT.080311</v>
      </c>
      <c r="K382" s="61" t="s">
        <v>4559</v>
      </c>
      <c r="L382" s="167" t="str">
        <f t="shared" si="112"/>
        <v>Racemic Epinephrine 2.25%</v>
      </c>
      <c r="M382" s="168" t="str">
        <f t="shared" si="109"/>
        <v>PI.IC.RT.080311.01</v>
      </c>
      <c r="N382" s="168"/>
      <c r="O382" s="168" t="str">
        <f t="shared" si="110"/>
        <v>PH.IC.RT.080311.01</v>
      </c>
      <c r="Q382" s="168" t="str">
        <f t="shared" si="111"/>
        <v>CL.IC.RT.080311.01</v>
      </c>
      <c r="R382" s="167" t="s">
        <v>4415</v>
      </c>
      <c r="S382" s="167">
        <v>374</v>
      </c>
    </row>
    <row r="383" spans="1:19" s="167" customFormat="1" ht="15">
      <c r="A383" s="167" t="s">
        <v>4991</v>
      </c>
      <c r="C383" s="61" t="s">
        <v>3574</v>
      </c>
      <c r="E383" s="61" t="s">
        <v>12592</v>
      </c>
      <c r="F383" s="167" t="s">
        <v>4860</v>
      </c>
      <c r="G383" s="167" t="s">
        <v>10180</v>
      </c>
      <c r="H383" s="62" t="s">
        <v>3064</v>
      </c>
      <c r="I383" s="167" t="s">
        <v>10180</v>
      </c>
      <c r="J383" s="63" t="str">
        <f t="shared" si="108"/>
        <v>IC.RT.080312</v>
      </c>
      <c r="K383" s="61" t="s">
        <v>4559</v>
      </c>
      <c r="L383" s="167" t="str">
        <f t="shared" si="112"/>
        <v>Normal Saline</v>
      </c>
      <c r="M383" s="168" t="str">
        <f t="shared" si="109"/>
        <v>PI.IC.RT.080312.01</v>
      </c>
      <c r="N383" s="168"/>
      <c r="O383" s="168" t="str">
        <f t="shared" si="110"/>
        <v>PH.IC.RT.080312.01</v>
      </c>
      <c r="Q383" s="168" t="str">
        <f t="shared" si="111"/>
        <v>CL.IC.RT.080312.01</v>
      </c>
      <c r="R383" s="167" t="s">
        <v>4415</v>
      </c>
      <c r="S383" s="167">
        <v>374</v>
      </c>
    </row>
    <row r="384" spans="1:19" s="167" customFormat="1" ht="15">
      <c r="A384" s="167" t="s">
        <v>4991</v>
      </c>
      <c r="C384" s="61" t="s">
        <v>3574</v>
      </c>
      <c r="E384" s="61" t="s">
        <v>12592</v>
      </c>
      <c r="F384" s="167" t="s">
        <v>4860</v>
      </c>
      <c r="G384" s="167" t="s">
        <v>4571</v>
      </c>
      <c r="H384" s="62" t="s">
        <v>5560</v>
      </c>
      <c r="I384" s="167" t="s">
        <v>4571</v>
      </c>
      <c r="J384" s="63" t="str">
        <f t="shared" si="108"/>
        <v>IC.RT.080313</v>
      </c>
      <c r="K384" s="61" t="s">
        <v>4559</v>
      </c>
      <c r="L384" s="167" t="str">
        <f t="shared" si="112"/>
        <v>Xopenex/Mucomyst</v>
      </c>
      <c r="M384" s="168" t="str">
        <f t="shared" si="109"/>
        <v>PI.IC.RT.080313.01</v>
      </c>
      <c r="N384" s="168"/>
      <c r="O384" s="168" t="str">
        <f t="shared" si="110"/>
        <v>PH.IC.RT.080313.01</v>
      </c>
      <c r="Q384" s="168" t="str">
        <f t="shared" si="111"/>
        <v>CL.IC.RT.080313.01</v>
      </c>
      <c r="R384" s="167" t="s">
        <v>4415</v>
      </c>
      <c r="S384" s="167">
        <v>374</v>
      </c>
    </row>
    <row r="385" spans="1:19" s="167" customFormat="1" ht="15">
      <c r="A385" s="167" t="s">
        <v>4991</v>
      </c>
      <c r="C385" s="61" t="s">
        <v>3574</v>
      </c>
      <c r="E385" s="61" t="s">
        <v>12592</v>
      </c>
      <c r="F385" s="167" t="s">
        <v>4860</v>
      </c>
      <c r="G385" s="167" t="s">
        <v>14139</v>
      </c>
      <c r="H385" s="62" t="s">
        <v>4082</v>
      </c>
      <c r="I385" s="167" t="s">
        <v>4751</v>
      </c>
      <c r="J385" s="63" t="str">
        <f t="shared" si="108"/>
        <v>IC.RT.080314</v>
      </c>
      <c r="K385" s="61" t="s">
        <v>2379</v>
      </c>
      <c r="L385" s="167" t="str">
        <f t="shared" si="112"/>
        <v>Other : specify</v>
      </c>
      <c r="M385" s="168" t="str">
        <f t="shared" si="109"/>
        <v>PI.IC.RT.080314.01</v>
      </c>
      <c r="N385" s="168"/>
      <c r="O385" s="168" t="str">
        <f t="shared" si="110"/>
        <v>PH.IC.RT.080314.01</v>
      </c>
      <c r="Q385" s="168" t="str">
        <f t="shared" si="111"/>
        <v>CL.IC.RT.080314.01</v>
      </c>
      <c r="R385" s="167" t="s">
        <v>4415</v>
      </c>
      <c r="S385" s="167">
        <v>374</v>
      </c>
    </row>
    <row r="386" spans="1:19" s="167" customFormat="1" ht="15">
      <c r="A386" s="167" t="s">
        <v>4991</v>
      </c>
      <c r="C386" s="61" t="s">
        <v>3574</v>
      </c>
      <c r="E386" s="61" t="s">
        <v>12592</v>
      </c>
      <c r="F386" s="167" t="s">
        <v>4860</v>
      </c>
      <c r="G386" s="167" t="s">
        <v>4380</v>
      </c>
      <c r="H386" s="62" t="s">
        <v>7456</v>
      </c>
      <c r="I386" s="167" t="s">
        <v>4752</v>
      </c>
      <c r="J386" s="63" t="str">
        <f t="shared" si="108"/>
        <v>IC.RT.080315</v>
      </c>
      <c r="K386" s="61" t="s">
        <v>4559</v>
      </c>
      <c r="L386" s="167" t="str">
        <f t="shared" si="112"/>
        <v>Patient Refused</v>
      </c>
      <c r="M386" s="168" t="str">
        <f t="shared" si="109"/>
        <v>PI.IC.RT.080315.01</v>
      </c>
      <c r="N386" s="168"/>
      <c r="O386" s="168" t="str">
        <f t="shared" si="110"/>
        <v>PH.IC.RT.080315.01</v>
      </c>
      <c r="Q386" s="168" t="str">
        <f t="shared" si="111"/>
        <v>CL.IC.RT.080315.01</v>
      </c>
      <c r="R386" s="167" t="s">
        <v>4415</v>
      </c>
      <c r="S386" s="167">
        <v>374</v>
      </c>
    </row>
    <row r="387" spans="1:19" s="167" customFormat="1" ht="15">
      <c r="A387" s="167" t="s">
        <v>4991</v>
      </c>
      <c r="C387" s="61" t="s">
        <v>3574</v>
      </c>
      <c r="E387" s="61" t="s">
        <v>12592</v>
      </c>
      <c r="F387" s="167" t="s">
        <v>4860</v>
      </c>
      <c r="G387" s="167" t="s">
        <v>4753</v>
      </c>
      <c r="H387" s="62" t="s">
        <v>7863</v>
      </c>
      <c r="I387" s="167" t="s">
        <v>4753</v>
      </c>
      <c r="J387" s="63" t="str">
        <f t="shared" si="108"/>
        <v>IC.RT.080316</v>
      </c>
      <c r="K387" s="61" t="s">
        <v>4559</v>
      </c>
      <c r="L387" s="167" t="str">
        <f t="shared" si="112"/>
        <v>Held</v>
      </c>
      <c r="M387" s="168" t="str">
        <f t="shared" si="109"/>
        <v>PI.IC.RT.080316.01</v>
      </c>
      <c r="N387" s="168"/>
      <c r="O387" s="168" t="str">
        <f t="shared" si="110"/>
        <v>PH.IC.RT.080316.01</v>
      </c>
      <c r="Q387" s="168" t="str">
        <f t="shared" si="111"/>
        <v>CL.IC.RT.080316.01</v>
      </c>
      <c r="R387" s="167" t="s">
        <v>4415</v>
      </c>
      <c r="S387" s="167">
        <v>374</v>
      </c>
    </row>
    <row r="388" spans="1:19" s="167" customFormat="1" ht="15">
      <c r="A388" s="167" t="s">
        <v>4991</v>
      </c>
      <c r="C388" s="61" t="s">
        <v>4757</v>
      </c>
      <c r="D388" s="167" t="s">
        <v>4758</v>
      </c>
      <c r="E388" s="61" t="s">
        <v>4759</v>
      </c>
      <c r="F388" s="167" t="s">
        <v>4760</v>
      </c>
      <c r="G388" s="167" t="s">
        <v>4761</v>
      </c>
      <c r="H388" s="62" t="s">
        <v>11848</v>
      </c>
      <c r="I388" s="167" t="s">
        <v>4761</v>
      </c>
      <c r="J388" s="63" t="str">
        <f t="shared" si="108"/>
        <v>IC.RT.080401</v>
      </c>
      <c r="K388" s="61" t="s">
        <v>4559</v>
      </c>
      <c r="L388" s="167" t="str">
        <f t="shared" si="112"/>
        <v>None</v>
      </c>
      <c r="M388" s="168" t="str">
        <f t="shared" si="109"/>
        <v>PI.IC.RT.080401.01</v>
      </c>
      <c r="N388" s="168"/>
      <c r="O388" s="168" t="str">
        <f t="shared" si="110"/>
        <v>PH.IC.RT.080401.01</v>
      </c>
      <c r="Q388" s="168" t="str">
        <f t="shared" si="111"/>
        <v>CL.IC.RT.080401.01</v>
      </c>
      <c r="R388" s="167" t="s">
        <v>4415</v>
      </c>
      <c r="S388" s="167">
        <v>395</v>
      </c>
    </row>
    <row r="389" spans="1:19" s="167" customFormat="1" ht="15">
      <c r="A389" s="167" t="s">
        <v>4991</v>
      </c>
      <c r="C389" s="61" t="s">
        <v>4757</v>
      </c>
      <c r="E389" s="61" t="s">
        <v>4759</v>
      </c>
      <c r="F389" s="167" t="s">
        <v>4760</v>
      </c>
      <c r="G389" s="167" t="s">
        <v>4580</v>
      </c>
      <c r="H389" s="62" t="s">
        <v>12030</v>
      </c>
      <c r="I389" s="167" t="s">
        <v>4580</v>
      </c>
      <c r="J389" s="63" t="str">
        <f t="shared" si="108"/>
        <v>IC.RT.080402</v>
      </c>
      <c r="K389" s="61" t="s">
        <v>4559</v>
      </c>
      <c r="L389" s="167" t="str">
        <f t="shared" si="112"/>
        <v>Nausea</v>
      </c>
      <c r="M389" s="168" t="str">
        <f t="shared" si="109"/>
        <v>PI.IC.RT.080402.01</v>
      </c>
      <c r="N389" s="168"/>
      <c r="O389" s="168" t="str">
        <f t="shared" si="110"/>
        <v>PH.IC.RT.080402.01</v>
      </c>
      <c r="Q389" s="168" t="str">
        <f t="shared" si="111"/>
        <v>CL.IC.RT.080402.01</v>
      </c>
      <c r="R389" s="167" t="s">
        <v>4415</v>
      </c>
      <c r="S389" s="167">
        <v>395</v>
      </c>
    </row>
    <row r="390" spans="1:19" s="167" customFormat="1" ht="15">
      <c r="A390" s="167" t="s">
        <v>4991</v>
      </c>
      <c r="C390" s="61" t="s">
        <v>4757</v>
      </c>
      <c r="E390" s="61" t="s">
        <v>4759</v>
      </c>
      <c r="F390" s="167" t="s">
        <v>4760</v>
      </c>
      <c r="G390" s="167" t="s">
        <v>4581</v>
      </c>
      <c r="H390" s="62" t="s">
        <v>12032</v>
      </c>
      <c r="I390" s="167" t="s">
        <v>4581</v>
      </c>
      <c r="J390" s="63" t="str">
        <f t="shared" si="108"/>
        <v>IC.RT.080403</v>
      </c>
      <c r="K390" s="61" t="s">
        <v>4559</v>
      </c>
      <c r="L390" s="167" t="str">
        <f t="shared" si="112"/>
        <v>Tachycardia</v>
      </c>
      <c r="M390" s="168" t="str">
        <f t="shared" si="109"/>
        <v>PI.IC.RT.080403.01</v>
      </c>
      <c r="N390" s="168"/>
      <c r="O390" s="168" t="str">
        <f t="shared" si="110"/>
        <v>PH.IC.RT.080403.01</v>
      </c>
      <c r="Q390" s="168" t="str">
        <f t="shared" si="111"/>
        <v>CL.IC.RT.080403.01</v>
      </c>
      <c r="R390" s="167" t="s">
        <v>4415</v>
      </c>
      <c r="S390" s="167">
        <v>395</v>
      </c>
    </row>
    <row r="391" spans="1:19" s="167" customFormat="1" ht="15">
      <c r="A391" s="167" t="s">
        <v>4991</v>
      </c>
      <c r="C391" s="61" t="s">
        <v>3574</v>
      </c>
      <c r="E391" s="61" t="s">
        <v>12594</v>
      </c>
      <c r="F391" s="167" t="s">
        <v>4760</v>
      </c>
      <c r="G391" s="167" t="s">
        <v>4582</v>
      </c>
      <c r="H391" s="62" t="s">
        <v>12028</v>
      </c>
      <c r="I391" s="167" t="s">
        <v>4583</v>
      </c>
      <c r="J391" s="63" t="str">
        <f t="shared" si="108"/>
        <v>IC.RT.080404</v>
      </c>
      <c r="K391" s="61" t="s">
        <v>2379</v>
      </c>
      <c r="L391" s="167" t="str">
        <f t="shared" si="112"/>
        <v>Bradycardia</v>
      </c>
      <c r="M391" s="168" t="str">
        <f t="shared" si="109"/>
        <v>PI.IC.RT.080404.01</v>
      </c>
      <c r="N391" s="168"/>
      <c r="O391" s="168" t="str">
        <f t="shared" si="110"/>
        <v>PH.IC.RT.080404.01</v>
      </c>
      <c r="Q391" s="168" t="str">
        <f t="shared" si="111"/>
        <v>CL.IC.RT.080404.01</v>
      </c>
      <c r="R391" s="167" t="s">
        <v>4415</v>
      </c>
      <c r="S391" s="167">
        <v>395</v>
      </c>
    </row>
    <row r="392" spans="1:19" s="167" customFormat="1" ht="15">
      <c r="A392" s="167" t="s">
        <v>4991</v>
      </c>
      <c r="C392" s="61" t="s">
        <v>3574</v>
      </c>
      <c r="E392" s="61" t="s">
        <v>12594</v>
      </c>
      <c r="F392" s="167" t="s">
        <v>4760</v>
      </c>
      <c r="G392" s="167" t="s">
        <v>4584</v>
      </c>
      <c r="H392" s="62" t="s">
        <v>12210</v>
      </c>
      <c r="I392" s="167" t="s">
        <v>4585</v>
      </c>
      <c r="J392" s="63" t="str">
        <f t="shared" si="108"/>
        <v>IC.RT.080405</v>
      </c>
      <c r="K392" s="61" t="s">
        <v>2379</v>
      </c>
      <c r="L392" s="167" t="str">
        <f t="shared" si="112"/>
        <v>Chest pain</v>
      </c>
      <c r="M392" s="168" t="str">
        <f t="shared" si="109"/>
        <v>PI.IC.RT.080405.01</v>
      </c>
      <c r="N392" s="168"/>
      <c r="O392" s="168" t="str">
        <f t="shared" si="110"/>
        <v>PH.IC.RT.080405.01</v>
      </c>
      <c r="Q392" s="168" t="str">
        <f t="shared" si="111"/>
        <v>CL.IC.RT.080405.01</v>
      </c>
      <c r="R392" s="167" t="s">
        <v>4415</v>
      </c>
      <c r="S392" s="167">
        <v>395</v>
      </c>
    </row>
    <row r="393" spans="1:19" s="167" customFormat="1" ht="15">
      <c r="A393" s="167" t="s">
        <v>4991</v>
      </c>
      <c r="C393" s="61" t="s">
        <v>3574</v>
      </c>
      <c r="E393" s="61" t="s">
        <v>12594</v>
      </c>
      <c r="F393" s="167" t="s">
        <v>4760</v>
      </c>
      <c r="G393" s="167" t="s">
        <v>4586</v>
      </c>
      <c r="H393" s="62" t="s">
        <v>12212</v>
      </c>
      <c r="I393" s="167" t="s">
        <v>4769</v>
      </c>
      <c r="J393" s="63" t="str">
        <f t="shared" si="108"/>
        <v>IC.RT.080406</v>
      </c>
      <c r="K393" s="61" t="s">
        <v>4559</v>
      </c>
      <c r="L393" s="167" t="str">
        <f t="shared" si="112"/>
        <v>Tachypnea</v>
      </c>
      <c r="M393" s="168" t="str">
        <f t="shared" si="109"/>
        <v>PI.IC.RT.080406.01</v>
      </c>
      <c r="N393" s="168"/>
      <c r="O393" s="168" t="str">
        <f t="shared" si="110"/>
        <v>PH.IC.RT.080406.01</v>
      </c>
      <c r="Q393" s="168" t="str">
        <f t="shared" si="111"/>
        <v>CL.IC.RT.080406.01</v>
      </c>
      <c r="R393" s="167" t="s">
        <v>4415</v>
      </c>
      <c r="S393" s="167">
        <v>395</v>
      </c>
    </row>
    <row r="394" spans="1:19" s="167" customFormat="1" ht="15">
      <c r="A394" s="167" t="s">
        <v>4770</v>
      </c>
      <c r="C394" s="61" t="s">
        <v>4757</v>
      </c>
      <c r="E394" s="61" t="s">
        <v>4759</v>
      </c>
      <c r="F394" s="167" t="s">
        <v>4760</v>
      </c>
      <c r="G394" s="167" t="s">
        <v>4771</v>
      </c>
      <c r="H394" s="62" t="s">
        <v>12225</v>
      </c>
      <c r="I394" s="167" t="s">
        <v>4771</v>
      </c>
      <c r="J394" s="63" t="str">
        <f t="shared" si="108"/>
        <v>IC.RT.080407</v>
      </c>
      <c r="K394" s="61" t="s">
        <v>4559</v>
      </c>
      <c r="L394" s="167" t="str">
        <f t="shared" si="112"/>
        <v>Nausea &amp; Vomiting</v>
      </c>
      <c r="M394" s="168" t="str">
        <f t="shared" si="109"/>
        <v>PI.IC.RT.080407.01</v>
      </c>
      <c r="N394" s="168"/>
      <c r="O394" s="168" t="str">
        <f t="shared" si="110"/>
        <v>PH.IC.RT.080407.01</v>
      </c>
      <c r="Q394" s="168" t="str">
        <f t="shared" si="111"/>
        <v>CL.IC.RT.080407.01</v>
      </c>
      <c r="R394" s="167" t="s">
        <v>4415</v>
      </c>
      <c r="S394" s="167">
        <v>395</v>
      </c>
    </row>
    <row r="395" spans="1:19" s="167" customFormat="1" ht="15">
      <c r="A395" s="167" t="s">
        <v>4991</v>
      </c>
      <c r="C395" s="61" t="s">
        <v>3574</v>
      </c>
      <c r="E395" s="61" t="s">
        <v>12594</v>
      </c>
      <c r="F395" s="167" t="s">
        <v>4760</v>
      </c>
      <c r="G395" s="167" t="s">
        <v>4772</v>
      </c>
      <c r="H395" s="62" t="s">
        <v>3574</v>
      </c>
      <c r="I395" s="167" t="s">
        <v>4773</v>
      </c>
      <c r="J395" s="63" t="str">
        <f t="shared" si="108"/>
        <v>IC.RT.080408</v>
      </c>
      <c r="K395" s="61" t="s">
        <v>2379</v>
      </c>
      <c r="L395" s="167" t="str">
        <f t="shared" si="112"/>
        <v>Hypertension</v>
      </c>
      <c r="M395" s="168" t="str">
        <f t="shared" si="109"/>
        <v>PI.IC.RT.080408.01</v>
      </c>
      <c r="N395" s="168"/>
      <c r="O395" s="168" t="str">
        <f t="shared" si="110"/>
        <v>PH.IC.RT.080408.01</v>
      </c>
      <c r="Q395" s="168" t="str">
        <f t="shared" si="111"/>
        <v>CL.IC.RT.080408.01</v>
      </c>
      <c r="R395" s="167" t="s">
        <v>4415</v>
      </c>
      <c r="S395" s="167">
        <v>395</v>
      </c>
    </row>
    <row r="396" spans="1:19" s="167" customFormat="1" ht="15">
      <c r="A396" s="167" t="s">
        <v>4991</v>
      </c>
      <c r="C396" s="61" t="s">
        <v>4757</v>
      </c>
      <c r="E396" s="61" t="s">
        <v>4759</v>
      </c>
      <c r="F396" s="167" t="s">
        <v>4760</v>
      </c>
      <c r="G396" s="167" t="s">
        <v>4774</v>
      </c>
      <c r="H396" s="62" t="s">
        <v>4775</v>
      </c>
      <c r="I396" s="167" t="s">
        <v>4774</v>
      </c>
      <c r="J396" s="63" t="str">
        <f t="shared" si="108"/>
        <v>IC.RT.080409</v>
      </c>
      <c r="K396" s="61" t="s">
        <v>4559</v>
      </c>
      <c r="L396" s="167" t="str">
        <f t="shared" si="112"/>
        <v>Hypotension</v>
      </c>
      <c r="M396" s="168" t="str">
        <f t="shared" si="109"/>
        <v>PI.IC.RT.080409.01</v>
      </c>
      <c r="N396" s="168"/>
      <c r="O396" s="168" t="str">
        <f t="shared" si="110"/>
        <v>PH.IC.RT.080409.01</v>
      </c>
      <c r="Q396" s="168" t="str">
        <f t="shared" si="111"/>
        <v>CL.IC.RT.080409.01</v>
      </c>
      <c r="R396" s="167" t="s">
        <v>4415</v>
      </c>
      <c r="S396" s="167">
        <v>395</v>
      </c>
    </row>
    <row r="397" spans="1:19" s="167" customFormat="1" ht="15">
      <c r="A397" s="167" t="s">
        <v>4991</v>
      </c>
      <c r="C397" s="61" t="s">
        <v>3574</v>
      </c>
      <c r="E397" s="61" t="s">
        <v>12594</v>
      </c>
      <c r="F397" s="167" t="s">
        <v>4760</v>
      </c>
      <c r="G397" s="167" t="s">
        <v>4941</v>
      </c>
      <c r="H397" s="62" t="s">
        <v>3188</v>
      </c>
      <c r="I397" s="167" t="s">
        <v>4776</v>
      </c>
      <c r="J397" s="63" t="str">
        <f t="shared" si="108"/>
        <v>IC.RT.080410</v>
      </c>
      <c r="K397" s="61" t="s">
        <v>2379</v>
      </c>
      <c r="L397" s="167" t="str">
        <f t="shared" si="112"/>
        <v>Bronchospasm</v>
      </c>
      <c r="M397" s="168" t="str">
        <f t="shared" si="109"/>
        <v>PI.IC.RT.080410.01</v>
      </c>
      <c r="N397" s="168"/>
      <c r="O397" s="168" t="str">
        <f t="shared" si="110"/>
        <v>PH.IC.RT.080410.01</v>
      </c>
      <c r="Q397" s="168" t="str">
        <f t="shared" si="111"/>
        <v>CL.IC.RT.080410.01</v>
      </c>
      <c r="R397" s="167" t="s">
        <v>4415</v>
      </c>
      <c r="S397" s="167">
        <v>395</v>
      </c>
    </row>
    <row r="398" spans="1:19" s="167" customFormat="1" ht="15">
      <c r="A398" s="167" t="s">
        <v>4991</v>
      </c>
      <c r="C398" s="61" t="s">
        <v>4757</v>
      </c>
      <c r="E398" s="61" t="s">
        <v>4759</v>
      </c>
      <c r="F398" s="167" t="s">
        <v>4760</v>
      </c>
      <c r="G398" s="167" t="s">
        <v>4777</v>
      </c>
      <c r="H398" s="62" t="s">
        <v>4779</v>
      </c>
      <c r="I398" s="167" t="s">
        <v>4777</v>
      </c>
      <c r="J398" s="63" t="str">
        <f t="shared" si="108"/>
        <v>IC.RT.080411</v>
      </c>
      <c r="K398" s="61" t="s">
        <v>4559</v>
      </c>
      <c r="L398" s="167" t="str">
        <f t="shared" si="112"/>
        <v>Dyspnea</v>
      </c>
      <c r="M398" s="168" t="str">
        <f t="shared" si="109"/>
        <v>PI.IC.RT.080411.01</v>
      </c>
      <c r="N398" s="168"/>
      <c r="O398" s="168" t="str">
        <f t="shared" si="110"/>
        <v>PH.IC.RT.080411.01</v>
      </c>
      <c r="Q398" s="168" t="str">
        <f t="shared" si="111"/>
        <v>CL.IC.RT.080411.01</v>
      </c>
      <c r="R398" s="167" t="s">
        <v>4415</v>
      </c>
      <c r="S398" s="167">
        <v>395</v>
      </c>
    </row>
    <row r="399" spans="1:19" s="167" customFormat="1" ht="15">
      <c r="A399" s="167" t="s">
        <v>4991</v>
      </c>
      <c r="C399" s="61" t="s">
        <v>4757</v>
      </c>
      <c r="E399" s="61" t="s">
        <v>4759</v>
      </c>
      <c r="F399" s="167" t="s">
        <v>4760</v>
      </c>
      <c r="G399" s="167" t="s">
        <v>4780</v>
      </c>
      <c r="H399" s="62" t="s">
        <v>3064</v>
      </c>
      <c r="I399" s="167" t="s">
        <v>4780</v>
      </c>
      <c r="J399" s="63" t="str">
        <f t="shared" si="108"/>
        <v>IC.RT.080412</v>
      </c>
      <c r="K399" s="61" t="s">
        <v>4559</v>
      </c>
      <c r="L399" s="167" t="str">
        <f t="shared" si="112"/>
        <v>Vertigo</v>
      </c>
      <c r="M399" s="168" t="str">
        <f t="shared" si="109"/>
        <v>PI.IC.RT.080412.01</v>
      </c>
      <c r="N399" s="168"/>
      <c r="O399" s="168" t="str">
        <f t="shared" si="110"/>
        <v>PH.IC.RT.080412.01</v>
      </c>
      <c r="Q399" s="168" t="str">
        <f t="shared" si="111"/>
        <v>CL.IC.RT.080412.01</v>
      </c>
      <c r="R399" s="167" t="s">
        <v>4415</v>
      </c>
      <c r="S399" s="167">
        <v>395</v>
      </c>
    </row>
    <row r="400" spans="1:19" s="167" customFormat="1" ht="15">
      <c r="A400" s="167" t="s">
        <v>4991</v>
      </c>
      <c r="B400" s="167" t="s">
        <v>4781</v>
      </c>
      <c r="C400" s="61" t="s">
        <v>4775</v>
      </c>
      <c r="D400" s="167" t="s">
        <v>4782</v>
      </c>
      <c r="E400" s="61" t="s">
        <v>4559</v>
      </c>
      <c r="F400" s="167" t="s">
        <v>4950</v>
      </c>
      <c r="G400" s="167" t="s">
        <v>4789</v>
      </c>
      <c r="H400" s="62" t="s">
        <v>11848</v>
      </c>
      <c r="I400" s="167" t="s">
        <v>9926</v>
      </c>
      <c r="J400" s="63" t="str">
        <f t="shared" si="108"/>
        <v>IC.RT.090101</v>
      </c>
      <c r="K400" s="61" t="s">
        <v>4559</v>
      </c>
      <c r="L400" s="167" t="str">
        <f t="shared" si="112"/>
        <v>IPV  Frequency setting</v>
      </c>
      <c r="M400" s="168" t="str">
        <f t="shared" si="109"/>
        <v>PI.IC.RT.090101.01</v>
      </c>
      <c r="N400" s="168"/>
      <c r="O400" s="168" t="str">
        <f t="shared" si="110"/>
        <v>PH.IC.RT.090101.01</v>
      </c>
      <c r="Q400" s="168" t="str">
        <f t="shared" si="111"/>
        <v>CL.IC.RT.090101.01</v>
      </c>
    </row>
    <row r="401" spans="1:43" s="167" customFormat="1" ht="15">
      <c r="A401" s="167" t="s">
        <v>4991</v>
      </c>
      <c r="C401" s="61" t="s">
        <v>4775</v>
      </c>
      <c r="E401" s="61" t="s">
        <v>4559</v>
      </c>
      <c r="F401" s="167" t="s">
        <v>4950</v>
      </c>
      <c r="G401" s="167" t="s">
        <v>4790</v>
      </c>
      <c r="H401" s="62" t="s">
        <v>12030</v>
      </c>
      <c r="I401" s="167" t="s">
        <v>4791</v>
      </c>
      <c r="J401" s="63" t="str">
        <f t="shared" si="108"/>
        <v>IC.RT.090102</v>
      </c>
      <c r="K401" s="61" t="s">
        <v>4559</v>
      </c>
      <c r="L401" s="167" t="str">
        <f t="shared" si="112"/>
        <v>IPV Hardness</v>
      </c>
      <c r="M401" s="168" t="str">
        <f t="shared" si="109"/>
        <v>PI.IC.RT.090102.01</v>
      </c>
      <c r="N401" s="168"/>
      <c r="O401" s="168" t="str">
        <f t="shared" si="110"/>
        <v>PH.IC.RT.090102.01</v>
      </c>
      <c r="Q401" s="168" t="str">
        <f t="shared" si="111"/>
        <v>CL.IC.RT.090102.01</v>
      </c>
    </row>
    <row r="402" spans="1:43" s="167" customFormat="1" ht="15">
      <c r="A402" s="167" t="s">
        <v>4991</v>
      </c>
      <c r="B402" s="167" t="s">
        <v>4792</v>
      </c>
      <c r="C402" s="61" t="s">
        <v>4793</v>
      </c>
      <c r="D402" s="167" t="s">
        <v>4794</v>
      </c>
      <c r="E402" s="61" t="s">
        <v>4559</v>
      </c>
      <c r="F402" s="167" t="s">
        <v>4616</v>
      </c>
      <c r="G402" s="167" t="s">
        <v>5231</v>
      </c>
      <c r="H402" s="62" t="s">
        <v>11848</v>
      </c>
      <c r="I402" s="167" t="s">
        <v>5232</v>
      </c>
      <c r="J402" s="63" t="str">
        <f t="shared" si="108"/>
        <v>IC.RT.100101</v>
      </c>
      <c r="K402" s="61" t="s">
        <v>4559</v>
      </c>
      <c r="L402" s="167" t="str">
        <f t="shared" si="112"/>
        <v xml:space="preserve">     Room air</v>
      </c>
      <c r="M402" s="168" t="str">
        <f t="shared" si="109"/>
        <v>PI.IC.RT.100101.01</v>
      </c>
      <c r="N402" s="168"/>
      <c r="O402" s="168" t="str">
        <f t="shared" si="110"/>
        <v>PH.IC.RT.100101.01</v>
      </c>
      <c r="Q402" s="168" t="str">
        <f t="shared" si="111"/>
        <v>CL.IC.RT.100101.01</v>
      </c>
    </row>
    <row r="403" spans="1:43" s="167" customFormat="1" ht="15">
      <c r="A403" s="167" t="s">
        <v>4991</v>
      </c>
      <c r="C403" s="61" t="s">
        <v>4793</v>
      </c>
      <c r="E403" s="61" t="s">
        <v>4559</v>
      </c>
      <c r="F403" s="167" t="s">
        <v>4616</v>
      </c>
      <c r="G403" s="167" t="s">
        <v>5375</v>
      </c>
      <c r="H403" s="62" t="s">
        <v>12030</v>
      </c>
      <c r="I403" s="167" t="s">
        <v>4617</v>
      </c>
      <c r="J403" s="63" t="str">
        <f t="shared" si="108"/>
        <v>IC.RT.100102</v>
      </c>
      <c r="K403" s="61" t="s">
        <v>4559</v>
      </c>
      <c r="L403" s="167" t="str">
        <f t="shared" si="112"/>
        <v xml:space="preserve">     Liters/minute: specify</v>
      </c>
      <c r="M403" s="168" t="str">
        <f t="shared" si="109"/>
        <v>PI.IC.RT.100102.01</v>
      </c>
      <c r="N403" s="168"/>
      <c r="O403" s="168" t="str">
        <f t="shared" si="110"/>
        <v>PH.IC.RT.100102.01</v>
      </c>
      <c r="Q403" s="168" t="str">
        <f t="shared" si="111"/>
        <v>CL.IC.RT.100102.01</v>
      </c>
    </row>
    <row r="404" spans="1:43" s="167" customFormat="1" ht="15">
      <c r="A404" s="167" t="s">
        <v>4991</v>
      </c>
      <c r="C404" s="61" t="s">
        <v>4793</v>
      </c>
      <c r="E404" s="61" t="s">
        <v>4559</v>
      </c>
      <c r="F404" s="167" t="s">
        <v>4616</v>
      </c>
      <c r="G404" s="167" t="s">
        <v>4618</v>
      </c>
      <c r="H404" s="62" t="s">
        <v>12032</v>
      </c>
      <c r="I404" s="167" t="s">
        <v>4619</v>
      </c>
      <c r="J404" s="63" t="str">
        <f t="shared" si="108"/>
        <v>IC.RT.100103</v>
      </c>
      <c r="K404" s="61" t="s">
        <v>4559</v>
      </c>
      <c r="L404" s="167" t="str">
        <f t="shared" si="112"/>
        <v xml:space="preserve">     %FiO2: specify</v>
      </c>
      <c r="M404" s="168" t="str">
        <f t="shared" si="109"/>
        <v>PI.IC.RT.100103.01</v>
      </c>
      <c r="N404" s="168"/>
      <c r="O404" s="168" t="str">
        <f t="shared" si="110"/>
        <v>PH.IC.RT.100103.01</v>
      </c>
      <c r="Q404" s="168" t="str">
        <f t="shared" si="111"/>
        <v>CL.IC.RT.100103.01</v>
      </c>
    </row>
    <row r="405" spans="1:43" s="167" customFormat="1" ht="15">
      <c r="A405" s="167" t="s">
        <v>4991</v>
      </c>
      <c r="C405" s="61" t="s">
        <v>4793</v>
      </c>
      <c r="E405" s="61" t="s">
        <v>4559</v>
      </c>
      <c r="F405" s="167" t="s">
        <v>4616</v>
      </c>
      <c r="G405" s="167" t="s">
        <v>5550</v>
      </c>
      <c r="H405" s="62" t="s">
        <v>12028</v>
      </c>
      <c r="I405" s="167" t="s">
        <v>5551</v>
      </c>
      <c r="J405" s="63" t="str">
        <f t="shared" si="108"/>
        <v>IC.RT.100104</v>
      </c>
      <c r="K405" s="61" t="s">
        <v>4559</v>
      </c>
      <c r="L405" s="167" t="str">
        <f t="shared" si="112"/>
        <v xml:space="preserve">     Aerosol O2%</v>
      </c>
      <c r="M405" s="168" t="str">
        <f t="shared" si="109"/>
        <v>PI.IC.RT.100104.01</v>
      </c>
      <c r="N405" s="168"/>
      <c r="O405" s="168" t="str">
        <f t="shared" si="110"/>
        <v>PH.IC.RT.100104.01</v>
      </c>
      <c r="Q405" s="168" t="str">
        <f t="shared" si="111"/>
        <v>CL.IC.RT.100104.01</v>
      </c>
    </row>
    <row r="406" spans="1:43" s="167" customFormat="1" ht="15">
      <c r="A406" s="167" t="s">
        <v>4991</v>
      </c>
      <c r="C406" s="61" t="s">
        <v>4793</v>
      </c>
      <c r="E406" s="61" t="s">
        <v>4559</v>
      </c>
      <c r="F406" s="167" t="s">
        <v>4616</v>
      </c>
      <c r="G406" s="68">
        <v>0.21</v>
      </c>
      <c r="H406" s="69" t="s">
        <v>12210</v>
      </c>
      <c r="I406" s="68"/>
      <c r="J406" s="63" t="str">
        <f t="shared" si="108"/>
        <v>IC.RT.100105</v>
      </c>
      <c r="K406" s="70" t="s">
        <v>11848</v>
      </c>
      <c r="L406" s="71">
        <v>0.21</v>
      </c>
      <c r="M406" s="168" t="str">
        <f>CONCATENATE("PI.",J406,".",K406)</f>
        <v>PI.IC.RT.100105.01</v>
      </c>
      <c r="N406" s="168"/>
      <c r="O406" s="168" t="str">
        <f>CONCATENATE("PH.",J406,".",K406)</f>
        <v>PH.IC.RT.100105.01</v>
      </c>
      <c r="Q406" s="168" t="str">
        <f>CONCATENATE("CL.",J406,".",K406)</f>
        <v>CL.IC.RT.100105.01</v>
      </c>
      <c r="AN406" s="167" t="s">
        <v>12773</v>
      </c>
      <c r="AO406" s="167">
        <v>1509</v>
      </c>
      <c r="AP406" s="167" t="s">
        <v>12773</v>
      </c>
      <c r="AQ406" s="167">
        <v>1671</v>
      </c>
    </row>
    <row r="407" spans="1:43" s="167" customFormat="1" ht="15">
      <c r="A407" s="167" t="s">
        <v>4991</v>
      </c>
      <c r="C407" s="61" t="s">
        <v>4793</v>
      </c>
      <c r="E407" s="61" t="s">
        <v>4559</v>
      </c>
      <c r="F407" s="167" t="s">
        <v>4616</v>
      </c>
      <c r="G407" s="68">
        <v>0.24</v>
      </c>
      <c r="H407" s="69" t="s">
        <v>12212</v>
      </c>
      <c r="I407" s="68"/>
      <c r="J407" s="63" t="str">
        <f t="shared" si="108"/>
        <v>IC.RT.100106</v>
      </c>
      <c r="K407" s="70" t="s">
        <v>11848</v>
      </c>
      <c r="L407" s="71">
        <v>0.24</v>
      </c>
      <c r="M407" s="168" t="str">
        <f t="shared" si="109"/>
        <v>PI.IC.RT.100106.01</v>
      </c>
      <c r="N407" s="168"/>
      <c r="O407" s="168" t="str">
        <f t="shared" si="110"/>
        <v>PH.IC.RT.100106.01</v>
      </c>
      <c r="Q407" s="168" t="str">
        <f t="shared" si="111"/>
        <v>CL.IC.RT.100106.01</v>
      </c>
      <c r="AN407" s="167" t="s">
        <v>12773</v>
      </c>
      <c r="AO407" s="167">
        <v>1509</v>
      </c>
      <c r="AP407" s="167" t="s">
        <v>12773</v>
      </c>
      <c r="AQ407" s="167">
        <v>1671</v>
      </c>
    </row>
    <row r="408" spans="1:43" s="167" customFormat="1" ht="15">
      <c r="A408" s="167" t="s">
        <v>4991</v>
      </c>
      <c r="C408" s="61" t="s">
        <v>4793</v>
      </c>
      <c r="E408" s="61" t="s">
        <v>4559</v>
      </c>
      <c r="F408" s="167" t="s">
        <v>4616</v>
      </c>
      <c r="G408" s="68">
        <v>0.28000000000000003</v>
      </c>
      <c r="H408" s="69" t="s">
        <v>12225</v>
      </c>
      <c r="I408" s="68"/>
      <c r="J408" s="63" t="str">
        <f t="shared" si="108"/>
        <v>IC.RT.100107</v>
      </c>
      <c r="K408" s="70" t="s">
        <v>11848</v>
      </c>
      <c r="L408" s="71">
        <v>0.28000000000000003</v>
      </c>
      <c r="M408" s="168" t="str">
        <f t="shared" si="109"/>
        <v>PI.IC.RT.100107.01</v>
      </c>
      <c r="N408" s="168"/>
      <c r="O408" s="168" t="str">
        <f t="shared" si="110"/>
        <v>PH.IC.RT.100107.01</v>
      </c>
      <c r="Q408" s="168" t="str">
        <f t="shared" si="111"/>
        <v>CL.IC.RT.100107.01</v>
      </c>
      <c r="AN408" s="167" t="s">
        <v>12773</v>
      </c>
      <c r="AO408" s="167">
        <v>1509</v>
      </c>
      <c r="AP408" s="167" t="s">
        <v>12773</v>
      </c>
      <c r="AQ408" s="167">
        <v>1671</v>
      </c>
    </row>
    <row r="409" spans="1:43" s="167" customFormat="1" ht="15">
      <c r="A409" s="167" t="s">
        <v>4991</v>
      </c>
      <c r="C409" s="61" t="s">
        <v>4793</v>
      </c>
      <c r="E409" s="61" t="s">
        <v>4559</v>
      </c>
      <c r="F409" s="167" t="s">
        <v>4616</v>
      </c>
      <c r="G409" s="68">
        <v>0.31</v>
      </c>
      <c r="H409" s="69" t="s">
        <v>11638</v>
      </c>
      <c r="I409" s="68"/>
      <c r="J409" s="63" t="str">
        <f t="shared" si="108"/>
        <v>IC.RT.100108</v>
      </c>
      <c r="K409" s="70" t="s">
        <v>11848</v>
      </c>
      <c r="L409" s="71">
        <v>0.31</v>
      </c>
      <c r="M409" s="168" t="str">
        <f t="shared" si="109"/>
        <v>PI.IC.RT.100108.01</v>
      </c>
      <c r="N409" s="168"/>
      <c r="O409" s="168" t="str">
        <f t="shared" si="110"/>
        <v>PH.IC.RT.100108.01</v>
      </c>
      <c r="Q409" s="168" t="str">
        <f t="shared" si="111"/>
        <v>CL.IC.RT.100108.01</v>
      </c>
      <c r="AN409" s="167" t="s">
        <v>12773</v>
      </c>
      <c r="AO409" s="167">
        <v>1509</v>
      </c>
      <c r="AP409" s="167" t="s">
        <v>12773</v>
      </c>
      <c r="AQ409" s="167">
        <v>1671</v>
      </c>
    </row>
    <row r="410" spans="1:43" s="167" customFormat="1" ht="15">
      <c r="A410" s="167" t="s">
        <v>4991</v>
      </c>
      <c r="C410" s="61" t="s">
        <v>4793</v>
      </c>
      <c r="E410" s="61" t="s">
        <v>4559</v>
      </c>
      <c r="F410" s="167" t="s">
        <v>4616</v>
      </c>
      <c r="G410" s="68">
        <v>0.35</v>
      </c>
      <c r="H410" s="69" t="s">
        <v>11639</v>
      </c>
      <c r="I410" s="68"/>
      <c r="J410" s="63" t="str">
        <f t="shared" si="108"/>
        <v>IC.RT.100109</v>
      </c>
      <c r="K410" s="70" t="s">
        <v>11848</v>
      </c>
      <c r="L410" s="71">
        <v>0.35</v>
      </c>
      <c r="M410" s="168" t="str">
        <f t="shared" si="109"/>
        <v>PI.IC.RT.100109.01</v>
      </c>
      <c r="N410" s="168"/>
      <c r="O410" s="168" t="str">
        <f t="shared" si="110"/>
        <v>PH.IC.RT.100109.01</v>
      </c>
      <c r="Q410" s="168" t="str">
        <f t="shared" si="111"/>
        <v>CL.IC.RT.100109.01</v>
      </c>
      <c r="AN410" s="167" t="s">
        <v>12773</v>
      </c>
      <c r="AO410" s="167">
        <v>1509</v>
      </c>
      <c r="AP410" s="167" t="s">
        <v>12773</v>
      </c>
      <c r="AQ410" s="167">
        <v>1671</v>
      </c>
    </row>
    <row r="411" spans="1:43" s="167" customFormat="1" ht="15">
      <c r="A411" s="167" t="s">
        <v>4991</v>
      </c>
      <c r="C411" s="61" t="s">
        <v>4793</v>
      </c>
      <c r="E411" s="61" t="s">
        <v>4559</v>
      </c>
      <c r="F411" s="167" t="s">
        <v>4616</v>
      </c>
      <c r="G411" s="68">
        <v>0.4</v>
      </c>
      <c r="H411" s="69" t="s">
        <v>11829</v>
      </c>
      <c r="I411" s="68"/>
      <c r="J411" s="63" t="str">
        <f t="shared" si="108"/>
        <v>IC.RT.100110</v>
      </c>
      <c r="K411" s="70" t="s">
        <v>11848</v>
      </c>
      <c r="L411" s="71">
        <v>0.4</v>
      </c>
      <c r="M411" s="168" t="str">
        <f t="shared" si="109"/>
        <v>PI.IC.RT.100110.01</v>
      </c>
      <c r="N411" s="168"/>
      <c r="O411" s="168" t="str">
        <f t="shared" si="110"/>
        <v>PH.IC.RT.100110.01</v>
      </c>
      <c r="Q411" s="168" t="str">
        <f t="shared" si="111"/>
        <v>CL.IC.RT.100110.01</v>
      </c>
      <c r="AN411" s="167" t="s">
        <v>12773</v>
      </c>
      <c r="AO411" s="167">
        <v>1509</v>
      </c>
      <c r="AP411" s="167" t="s">
        <v>12773</v>
      </c>
      <c r="AQ411" s="167">
        <v>1671</v>
      </c>
    </row>
    <row r="412" spans="1:43" s="167" customFormat="1" ht="15">
      <c r="A412" s="167" t="s">
        <v>4991</v>
      </c>
      <c r="C412" s="61" t="s">
        <v>4793</v>
      </c>
      <c r="E412" s="61" t="s">
        <v>4559</v>
      </c>
      <c r="F412" s="167" t="s">
        <v>4616</v>
      </c>
      <c r="G412" s="68">
        <v>0.45</v>
      </c>
      <c r="H412" s="69" t="s">
        <v>12099</v>
      </c>
      <c r="I412" s="68"/>
      <c r="J412" s="63" t="str">
        <f t="shared" si="108"/>
        <v>IC.RT.100111</v>
      </c>
      <c r="K412" s="70" t="s">
        <v>11848</v>
      </c>
      <c r="L412" s="71">
        <v>0.45</v>
      </c>
      <c r="M412" s="168" t="str">
        <f t="shared" si="109"/>
        <v>PI.IC.RT.100111.01</v>
      </c>
      <c r="N412" s="168"/>
      <c r="O412" s="168" t="str">
        <f t="shared" si="110"/>
        <v>PH.IC.RT.100111.01</v>
      </c>
      <c r="Q412" s="168" t="str">
        <f t="shared" si="111"/>
        <v>CL.IC.RT.100111.01</v>
      </c>
      <c r="AN412" s="167" t="s">
        <v>12773</v>
      </c>
      <c r="AO412" s="167">
        <v>1509</v>
      </c>
      <c r="AP412" s="167" t="s">
        <v>12773</v>
      </c>
      <c r="AQ412" s="167">
        <v>1671</v>
      </c>
    </row>
    <row r="413" spans="1:43" s="167" customFormat="1" ht="15">
      <c r="A413" s="167" t="s">
        <v>4991</v>
      </c>
      <c r="C413" s="61" t="s">
        <v>4793</v>
      </c>
      <c r="E413" s="61" t="s">
        <v>4559</v>
      </c>
      <c r="F413" s="167" t="s">
        <v>4616</v>
      </c>
      <c r="G413" s="68">
        <v>0.5</v>
      </c>
      <c r="H413" s="69" t="s">
        <v>12100</v>
      </c>
      <c r="I413" s="68"/>
      <c r="J413" s="63" t="str">
        <f t="shared" si="108"/>
        <v>IC.RT.100112</v>
      </c>
      <c r="K413" s="70" t="s">
        <v>11848</v>
      </c>
      <c r="L413" s="71">
        <v>0.5</v>
      </c>
      <c r="M413" s="168" t="str">
        <f t="shared" si="109"/>
        <v>PI.IC.RT.100112.01</v>
      </c>
      <c r="N413" s="168"/>
      <c r="O413" s="168" t="str">
        <f t="shared" si="110"/>
        <v>PH.IC.RT.100112.01</v>
      </c>
      <c r="Q413" s="168" t="str">
        <f t="shared" si="111"/>
        <v>CL.IC.RT.100112.01</v>
      </c>
      <c r="AN413" s="167" t="s">
        <v>12773</v>
      </c>
      <c r="AO413" s="167">
        <v>1509</v>
      </c>
      <c r="AP413" s="167" t="s">
        <v>12773</v>
      </c>
      <c r="AQ413" s="167">
        <v>1671</v>
      </c>
    </row>
    <row r="414" spans="1:43" s="167" customFormat="1" ht="15">
      <c r="A414" s="167" t="s">
        <v>4991</v>
      </c>
      <c r="C414" s="61" t="s">
        <v>4793</v>
      </c>
      <c r="E414" s="61" t="s">
        <v>4559</v>
      </c>
      <c r="F414" s="167" t="s">
        <v>4616</v>
      </c>
      <c r="G414" s="68">
        <v>0.6</v>
      </c>
      <c r="H414" s="69" t="s">
        <v>12101</v>
      </c>
      <c r="I414" s="68"/>
      <c r="J414" s="63" t="str">
        <f t="shared" si="108"/>
        <v>IC.RT.100113</v>
      </c>
      <c r="K414" s="70" t="s">
        <v>11848</v>
      </c>
      <c r="L414" s="71">
        <v>0.6</v>
      </c>
      <c r="M414" s="168" t="str">
        <f t="shared" si="109"/>
        <v>PI.IC.RT.100113.01</v>
      </c>
      <c r="N414" s="168"/>
      <c r="O414" s="168" t="str">
        <f t="shared" si="110"/>
        <v>PH.IC.RT.100113.01</v>
      </c>
      <c r="Q414" s="168" t="str">
        <f t="shared" si="111"/>
        <v>CL.IC.RT.100113.01</v>
      </c>
      <c r="AN414" s="167" t="s">
        <v>12773</v>
      </c>
      <c r="AO414" s="167">
        <v>1509</v>
      </c>
      <c r="AP414" s="167" t="s">
        <v>12773</v>
      </c>
      <c r="AQ414" s="167">
        <v>1671</v>
      </c>
    </row>
    <row r="415" spans="1:43" s="167" customFormat="1" ht="15">
      <c r="A415" s="167" t="s">
        <v>4991</v>
      </c>
      <c r="C415" s="61" t="s">
        <v>4793</v>
      </c>
      <c r="E415" s="61" t="s">
        <v>4559</v>
      </c>
      <c r="F415" s="167" t="s">
        <v>4616</v>
      </c>
      <c r="G415" s="68">
        <v>0.7</v>
      </c>
      <c r="H415" s="69" t="s">
        <v>12102</v>
      </c>
      <c r="I415" s="68"/>
      <c r="J415" s="63" t="str">
        <f t="shared" si="108"/>
        <v>IC.RT.100114</v>
      </c>
      <c r="K415" s="70" t="s">
        <v>11848</v>
      </c>
      <c r="L415" s="71">
        <v>0.7</v>
      </c>
      <c r="M415" s="168" t="str">
        <f t="shared" si="109"/>
        <v>PI.IC.RT.100114.01</v>
      </c>
      <c r="N415" s="168"/>
      <c r="O415" s="168" t="str">
        <f t="shared" si="110"/>
        <v>PH.IC.RT.100114.01</v>
      </c>
      <c r="Q415" s="168" t="str">
        <f t="shared" si="111"/>
        <v>CL.IC.RT.100114.01</v>
      </c>
      <c r="AN415" s="167" t="s">
        <v>12773</v>
      </c>
      <c r="AO415" s="167">
        <v>1509</v>
      </c>
      <c r="AP415" s="167" t="s">
        <v>12773</v>
      </c>
      <c r="AQ415" s="167">
        <v>1671</v>
      </c>
    </row>
    <row r="416" spans="1:43" s="167" customFormat="1" ht="15">
      <c r="A416" s="167" t="s">
        <v>4991</v>
      </c>
      <c r="C416" s="61" t="s">
        <v>4793</v>
      </c>
      <c r="E416" s="61" t="s">
        <v>4559</v>
      </c>
      <c r="F416" s="167" t="s">
        <v>4616</v>
      </c>
      <c r="G416" s="68">
        <v>0.8</v>
      </c>
      <c r="H416" s="69" t="s">
        <v>11559</v>
      </c>
      <c r="I416" s="68"/>
      <c r="J416" s="63" t="str">
        <f t="shared" si="108"/>
        <v>IC.RT.100115</v>
      </c>
      <c r="K416" s="70" t="s">
        <v>11848</v>
      </c>
      <c r="L416" s="71">
        <v>0.8</v>
      </c>
      <c r="M416" s="168" t="str">
        <f t="shared" si="109"/>
        <v>PI.IC.RT.100115.01</v>
      </c>
      <c r="N416" s="168"/>
      <c r="O416" s="168" t="str">
        <f t="shared" si="110"/>
        <v>PH.IC.RT.100115.01</v>
      </c>
      <c r="Q416" s="168" t="str">
        <f t="shared" si="111"/>
        <v>CL.IC.RT.100115.01</v>
      </c>
      <c r="AN416" s="167" t="s">
        <v>12773</v>
      </c>
      <c r="AO416" s="167">
        <v>1509</v>
      </c>
      <c r="AP416" s="167" t="s">
        <v>12773</v>
      </c>
      <c r="AQ416" s="167">
        <v>1671</v>
      </c>
    </row>
    <row r="417" spans="1:43" s="167" customFormat="1" ht="15">
      <c r="A417" s="167" t="s">
        <v>4991</v>
      </c>
      <c r="C417" s="61" t="s">
        <v>4793</v>
      </c>
      <c r="E417" s="61" t="s">
        <v>4559</v>
      </c>
      <c r="F417" s="167" t="s">
        <v>4616</v>
      </c>
      <c r="G417" s="68">
        <v>0.9</v>
      </c>
      <c r="H417" s="69" t="s">
        <v>11560</v>
      </c>
      <c r="I417" s="68"/>
      <c r="J417" s="63" t="str">
        <f t="shared" si="108"/>
        <v>IC.RT.100116</v>
      </c>
      <c r="K417" s="70" t="s">
        <v>11848</v>
      </c>
      <c r="L417" s="71">
        <v>0.9</v>
      </c>
      <c r="M417" s="168" t="str">
        <f t="shared" si="109"/>
        <v>PI.IC.RT.100116.01</v>
      </c>
      <c r="N417" s="168"/>
      <c r="O417" s="168" t="str">
        <f t="shared" si="110"/>
        <v>PH.IC.RT.100116.01</v>
      </c>
      <c r="Q417" s="168" t="str">
        <f t="shared" si="111"/>
        <v>CL.IC.RT.100116.01</v>
      </c>
      <c r="AN417" s="167" t="s">
        <v>12773</v>
      </c>
      <c r="AO417" s="167">
        <v>1509</v>
      </c>
      <c r="AP417" s="167" t="s">
        <v>12773</v>
      </c>
      <c r="AQ417" s="167">
        <v>1671</v>
      </c>
    </row>
    <row r="418" spans="1:43" s="167" customFormat="1" ht="15">
      <c r="A418" s="167" t="s">
        <v>4991</v>
      </c>
      <c r="C418" s="61" t="s">
        <v>4793</v>
      </c>
      <c r="E418" s="61" t="s">
        <v>4559</v>
      </c>
      <c r="F418" s="167" t="s">
        <v>4616</v>
      </c>
      <c r="G418" s="70" t="s">
        <v>261</v>
      </c>
      <c r="H418" s="69" t="s">
        <v>11561</v>
      </c>
      <c r="I418" s="68"/>
      <c r="J418" s="63" t="str">
        <f t="shared" si="108"/>
        <v>IC.RT.100117</v>
      </c>
      <c r="K418" s="70" t="s">
        <v>11848</v>
      </c>
      <c r="L418" s="71" t="s">
        <v>261</v>
      </c>
      <c r="M418" s="168" t="str">
        <f t="shared" si="109"/>
        <v>PI.IC.RT.100117.01</v>
      </c>
      <c r="N418" s="168"/>
      <c r="O418" s="168" t="str">
        <f t="shared" si="110"/>
        <v>PH.IC.RT.100117.01</v>
      </c>
      <c r="Q418" s="168" t="str">
        <f t="shared" si="111"/>
        <v>CL.IC.RT.100117.01</v>
      </c>
      <c r="AN418" s="167" t="s">
        <v>12773</v>
      </c>
      <c r="AO418" s="167">
        <v>1509</v>
      </c>
      <c r="AP418" s="167" t="s">
        <v>12773</v>
      </c>
      <c r="AQ418" s="167">
        <v>1671</v>
      </c>
    </row>
    <row r="419" spans="1:43" s="167" customFormat="1" ht="15">
      <c r="A419" s="167" t="s">
        <v>4991</v>
      </c>
      <c r="C419" s="61" t="s">
        <v>4793</v>
      </c>
      <c r="E419" s="61" t="s">
        <v>4559</v>
      </c>
      <c r="F419" s="167" t="s">
        <v>4616</v>
      </c>
      <c r="G419" s="70" t="s">
        <v>262</v>
      </c>
      <c r="H419" s="69" t="s">
        <v>12060</v>
      </c>
      <c r="I419" s="68"/>
      <c r="J419" s="63" t="str">
        <f t="shared" si="108"/>
        <v>IC.RT.100118</v>
      </c>
      <c r="K419" s="70" t="s">
        <v>11848</v>
      </c>
      <c r="L419" s="71" t="s">
        <v>262</v>
      </c>
      <c r="M419" s="168" t="str">
        <f t="shared" si="109"/>
        <v>PI.IC.RT.100118.01</v>
      </c>
      <c r="N419" s="168"/>
      <c r="O419" s="168" t="str">
        <f t="shared" si="110"/>
        <v>PH.IC.RT.100118.01</v>
      </c>
      <c r="Q419" s="168" t="str">
        <f t="shared" si="111"/>
        <v>CL.IC.RT.100118.01</v>
      </c>
      <c r="AN419" s="167" t="s">
        <v>12773</v>
      </c>
      <c r="AO419" s="167">
        <v>1509</v>
      </c>
      <c r="AP419" s="167" t="s">
        <v>12773</v>
      </c>
      <c r="AQ419" s="167">
        <v>1671</v>
      </c>
    </row>
    <row r="420" spans="1:43" s="167" customFormat="1" ht="15">
      <c r="A420" s="167" t="s">
        <v>4991</v>
      </c>
      <c r="C420" s="61" t="s">
        <v>4793</v>
      </c>
      <c r="E420" s="61" t="s">
        <v>4559</v>
      </c>
      <c r="F420" s="167" t="s">
        <v>4616</v>
      </c>
      <c r="G420" s="70" t="s">
        <v>263</v>
      </c>
      <c r="H420" s="69" t="s">
        <v>11913</v>
      </c>
      <c r="I420" s="68"/>
      <c r="J420" s="63" t="str">
        <f t="shared" si="108"/>
        <v>IC.RT.100119</v>
      </c>
      <c r="K420" s="70" t="s">
        <v>11848</v>
      </c>
      <c r="L420" s="71" t="s">
        <v>263</v>
      </c>
      <c r="M420" s="168" t="str">
        <f t="shared" si="109"/>
        <v>PI.IC.RT.100119.01</v>
      </c>
      <c r="N420" s="168"/>
      <c r="O420" s="168" t="str">
        <f t="shared" si="110"/>
        <v>PH.IC.RT.100119.01</v>
      </c>
      <c r="Q420" s="168" t="str">
        <f t="shared" si="111"/>
        <v>CL.IC.RT.100119.01</v>
      </c>
      <c r="AN420" s="167" t="s">
        <v>12773</v>
      </c>
      <c r="AO420" s="167">
        <v>1509</v>
      </c>
      <c r="AP420" s="167" t="s">
        <v>12773</v>
      </c>
      <c r="AQ420" s="167">
        <v>1671</v>
      </c>
    </row>
    <row r="421" spans="1:43" s="167" customFormat="1" ht="15">
      <c r="A421" s="167" t="s">
        <v>4991</v>
      </c>
      <c r="C421" s="61" t="s">
        <v>4793</v>
      </c>
      <c r="E421" s="61" t="s">
        <v>4559</v>
      </c>
      <c r="F421" s="167" t="s">
        <v>4616</v>
      </c>
      <c r="G421" s="70" t="s">
        <v>264</v>
      </c>
      <c r="H421" s="69" t="s">
        <v>11906</v>
      </c>
      <c r="I421" s="68"/>
      <c r="J421" s="63" t="str">
        <f t="shared" si="108"/>
        <v>IC.RT.100120</v>
      </c>
      <c r="K421" s="70" t="s">
        <v>11848</v>
      </c>
      <c r="L421" s="71" t="s">
        <v>264</v>
      </c>
      <c r="M421" s="168" t="str">
        <f t="shared" si="109"/>
        <v>PI.IC.RT.100120.01</v>
      </c>
      <c r="N421" s="168"/>
      <c r="O421" s="168" t="str">
        <f t="shared" si="110"/>
        <v>PH.IC.RT.100120.01</v>
      </c>
      <c r="Q421" s="168" t="str">
        <f t="shared" si="111"/>
        <v>CL.IC.RT.100120.01</v>
      </c>
      <c r="AN421" s="167" t="s">
        <v>12773</v>
      </c>
      <c r="AO421" s="167">
        <v>1509</v>
      </c>
      <c r="AP421" s="167" t="s">
        <v>12773</v>
      </c>
      <c r="AQ421" s="167">
        <v>1671</v>
      </c>
    </row>
    <row r="422" spans="1:43" s="167" customFormat="1" ht="15">
      <c r="A422" s="167" t="s">
        <v>4991</v>
      </c>
      <c r="C422" s="61" t="s">
        <v>4793</v>
      </c>
      <c r="E422" s="61" t="s">
        <v>4559</v>
      </c>
      <c r="F422" s="167" t="s">
        <v>4616</v>
      </c>
      <c r="G422" s="70" t="s">
        <v>265</v>
      </c>
      <c r="H422" s="69" t="s">
        <v>10704</v>
      </c>
      <c r="I422" s="68"/>
      <c r="J422" s="63" t="str">
        <f t="shared" si="108"/>
        <v>IC.RT.100121</v>
      </c>
      <c r="K422" s="70" t="s">
        <v>11848</v>
      </c>
      <c r="L422" s="71" t="s">
        <v>265</v>
      </c>
      <c r="M422" s="168" t="str">
        <f t="shared" si="109"/>
        <v>PI.IC.RT.100121.01</v>
      </c>
      <c r="N422" s="168"/>
      <c r="O422" s="168" t="str">
        <f t="shared" si="110"/>
        <v>PH.IC.RT.100121.01</v>
      </c>
      <c r="Q422" s="168" t="str">
        <f t="shared" si="111"/>
        <v>CL.IC.RT.100121.01</v>
      </c>
      <c r="AN422" s="167" t="s">
        <v>12773</v>
      </c>
      <c r="AO422" s="167">
        <v>1509</v>
      </c>
      <c r="AP422" s="167" t="s">
        <v>12773</v>
      </c>
      <c r="AQ422" s="167">
        <v>1671</v>
      </c>
    </row>
    <row r="423" spans="1:43" s="167" customFormat="1" ht="15">
      <c r="A423" s="167" t="s">
        <v>4991</v>
      </c>
      <c r="C423" s="61" t="s">
        <v>4793</v>
      </c>
      <c r="E423" s="61" t="s">
        <v>4559</v>
      </c>
      <c r="F423" s="167" t="s">
        <v>4616</v>
      </c>
      <c r="G423" s="70" t="s">
        <v>266</v>
      </c>
      <c r="H423" s="69" t="s">
        <v>10705</v>
      </c>
      <c r="I423" s="68"/>
      <c r="J423" s="63" t="str">
        <f t="shared" si="108"/>
        <v>IC.RT.100122</v>
      </c>
      <c r="K423" s="70" t="s">
        <v>11848</v>
      </c>
      <c r="L423" s="71" t="s">
        <v>266</v>
      </c>
      <c r="M423" s="168" t="str">
        <f t="shared" si="109"/>
        <v>PI.IC.RT.100122.01</v>
      </c>
      <c r="N423" s="168"/>
      <c r="O423" s="168" t="str">
        <f t="shared" si="110"/>
        <v>PH.IC.RT.100122.01</v>
      </c>
      <c r="Q423" s="168" t="str">
        <f t="shared" si="111"/>
        <v>CL.IC.RT.100122.01</v>
      </c>
      <c r="AN423" s="167" t="s">
        <v>12773</v>
      </c>
      <c r="AO423" s="167">
        <v>1509</v>
      </c>
      <c r="AP423" s="167" t="s">
        <v>12773</v>
      </c>
      <c r="AQ423" s="167">
        <v>1671</v>
      </c>
    </row>
    <row r="424" spans="1:43" s="167" customFormat="1" ht="15">
      <c r="A424" s="167" t="s">
        <v>4991</v>
      </c>
      <c r="C424" s="61" t="s">
        <v>4793</v>
      </c>
      <c r="E424" s="61" t="s">
        <v>4559</v>
      </c>
      <c r="F424" s="167" t="s">
        <v>4616</v>
      </c>
      <c r="G424" s="70" t="s">
        <v>10478</v>
      </c>
      <c r="H424" s="69" t="s">
        <v>10706</v>
      </c>
      <c r="I424" s="68"/>
      <c r="J424" s="63" t="str">
        <f t="shared" si="108"/>
        <v>IC.RT.100123</v>
      </c>
      <c r="K424" s="70" t="s">
        <v>11848</v>
      </c>
      <c r="L424" s="71" t="s">
        <v>10478</v>
      </c>
      <c r="M424" s="168" t="str">
        <f t="shared" si="109"/>
        <v>PI.IC.RT.100123.01</v>
      </c>
      <c r="N424" s="168"/>
      <c r="O424" s="168" t="str">
        <f t="shared" si="110"/>
        <v>PH.IC.RT.100123.01</v>
      </c>
      <c r="Q424" s="168" t="str">
        <f t="shared" si="111"/>
        <v>CL.IC.RT.100123.01</v>
      </c>
      <c r="AN424" s="167" t="s">
        <v>12773</v>
      </c>
      <c r="AO424" s="167">
        <v>1509</v>
      </c>
      <c r="AP424" s="167" t="s">
        <v>12773</v>
      </c>
      <c r="AQ424" s="167">
        <v>1671</v>
      </c>
    </row>
    <row r="425" spans="1:43" s="167" customFormat="1" ht="15">
      <c r="A425" s="167" t="s">
        <v>4991</v>
      </c>
      <c r="C425" s="61" t="s">
        <v>4793</v>
      </c>
      <c r="E425" s="61" t="s">
        <v>4559</v>
      </c>
      <c r="F425" s="167" t="s">
        <v>4616</v>
      </c>
      <c r="G425" s="68">
        <v>0.3</v>
      </c>
      <c r="H425" s="69" t="s">
        <v>10707</v>
      </c>
      <c r="I425" s="68"/>
      <c r="J425" s="63" t="str">
        <f t="shared" si="108"/>
        <v>IC.RT.100124</v>
      </c>
      <c r="K425" s="70" t="s">
        <v>11848</v>
      </c>
      <c r="L425" s="71">
        <v>0.3</v>
      </c>
      <c r="M425" s="168" t="str">
        <f t="shared" si="109"/>
        <v>PI.IC.RT.100124.01</v>
      </c>
      <c r="N425" s="168"/>
      <c r="O425" s="168" t="str">
        <f t="shared" si="110"/>
        <v>PH.IC.RT.100124.01</v>
      </c>
      <c r="Q425" s="168" t="str">
        <f t="shared" si="111"/>
        <v>CL.IC.RT.100124.01</v>
      </c>
      <c r="AN425" s="167" t="s">
        <v>12773</v>
      </c>
      <c r="AO425" s="167">
        <v>1509</v>
      </c>
      <c r="AP425" s="167" t="s">
        <v>12773</v>
      </c>
      <c r="AQ425" s="167">
        <v>1671</v>
      </c>
    </row>
    <row r="426" spans="1:43" s="167" customFormat="1" ht="15">
      <c r="A426" s="167" t="s">
        <v>4991</v>
      </c>
      <c r="C426" s="61" t="s">
        <v>4793</v>
      </c>
      <c r="E426" s="61" t="s">
        <v>4559</v>
      </c>
      <c r="F426" s="167" t="s">
        <v>4616</v>
      </c>
      <c r="G426" s="68">
        <v>1</v>
      </c>
      <c r="H426" s="69" t="s">
        <v>10708</v>
      </c>
      <c r="I426" s="68"/>
      <c r="J426" s="63" t="str">
        <f t="shared" si="108"/>
        <v>IC.RT.100125</v>
      </c>
      <c r="K426" s="70" t="s">
        <v>11848</v>
      </c>
      <c r="L426" s="71">
        <v>1</v>
      </c>
      <c r="M426" s="168" t="str">
        <f t="shared" si="109"/>
        <v>PI.IC.RT.100125.01</v>
      </c>
      <c r="N426" s="168"/>
      <c r="O426" s="168" t="str">
        <f t="shared" si="110"/>
        <v>PH.IC.RT.100125.01</v>
      </c>
      <c r="Q426" s="168" t="str">
        <f t="shared" si="111"/>
        <v>CL.IC.RT.100125.01</v>
      </c>
      <c r="AN426" s="167" t="s">
        <v>12773</v>
      </c>
      <c r="AO426" s="167">
        <v>1509</v>
      </c>
      <c r="AP426" s="167" t="s">
        <v>12773</v>
      </c>
      <c r="AQ426" s="167">
        <v>1671</v>
      </c>
    </row>
    <row r="427" spans="1:43" s="167" customFormat="1" ht="15">
      <c r="A427" s="167" t="s">
        <v>4991</v>
      </c>
      <c r="C427" s="61" t="s">
        <v>4793</v>
      </c>
      <c r="D427" s="167" t="s">
        <v>4797</v>
      </c>
      <c r="E427" s="61" t="s">
        <v>4495</v>
      </c>
      <c r="F427" s="167" t="s">
        <v>4616</v>
      </c>
      <c r="G427" s="167" t="s">
        <v>5553</v>
      </c>
      <c r="H427" s="62" t="s">
        <v>11848</v>
      </c>
      <c r="I427" s="167" t="s">
        <v>5240</v>
      </c>
      <c r="J427" s="63" t="str">
        <f t="shared" si="108"/>
        <v>IC.RT.100201</v>
      </c>
      <c r="K427" s="61" t="s">
        <v>4559</v>
      </c>
      <c r="L427" s="167" t="str">
        <f t="shared" si="112"/>
        <v xml:space="preserve">     Heated humidity</v>
      </c>
      <c r="M427" s="168" t="str">
        <f t="shared" si="109"/>
        <v>PI.IC.RT.100201.01</v>
      </c>
      <c r="N427" s="168"/>
      <c r="O427" s="168" t="str">
        <f t="shared" si="110"/>
        <v>PH.IC.RT.100201.01</v>
      </c>
      <c r="Q427" s="168" t="str">
        <f t="shared" si="111"/>
        <v>CL.IC.RT.100201.01</v>
      </c>
    </row>
    <row r="428" spans="1:43" s="167" customFormat="1" ht="15">
      <c r="A428" s="167" t="s">
        <v>4991</v>
      </c>
      <c r="C428" s="61" t="s">
        <v>4793</v>
      </c>
      <c r="E428" s="61" t="s">
        <v>4495</v>
      </c>
      <c r="F428" s="167" t="s">
        <v>4616</v>
      </c>
      <c r="G428" s="167" t="s">
        <v>5241</v>
      </c>
      <c r="H428" s="62" t="s">
        <v>12030</v>
      </c>
      <c r="I428" s="167" t="s">
        <v>5239</v>
      </c>
      <c r="J428" s="63" t="str">
        <f t="shared" si="108"/>
        <v>IC.RT.100202</v>
      </c>
      <c r="K428" s="61" t="s">
        <v>4559</v>
      </c>
      <c r="L428" s="167" t="str">
        <f t="shared" si="112"/>
        <v xml:space="preserve">     High humidity</v>
      </c>
      <c r="M428" s="168" t="str">
        <f t="shared" si="109"/>
        <v>PI.IC.RT.100202.01</v>
      </c>
      <c r="N428" s="168"/>
      <c r="O428" s="168" t="str">
        <f t="shared" si="110"/>
        <v>PH.IC.RT.100202.01</v>
      </c>
      <c r="Q428" s="168" t="str">
        <f t="shared" si="111"/>
        <v>CL.IC.RT.100202.01</v>
      </c>
    </row>
    <row r="429" spans="1:43" s="167" customFormat="1" ht="15">
      <c r="A429" s="167" t="s">
        <v>4991</v>
      </c>
      <c r="B429" s="167" t="s">
        <v>4496</v>
      </c>
      <c r="C429" s="61" t="s">
        <v>4779</v>
      </c>
      <c r="D429" s="167" t="s">
        <v>4662</v>
      </c>
      <c r="E429" s="61" t="s">
        <v>4559</v>
      </c>
      <c r="F429" s="167" t="s">
        <v>4663</v>
      </c>
      <c r="G429" s="167" t="s">
        <v>4664</v>
      </c>
      <c r="H429" s="62" t="s">
        <v>11848</v>
      </c>
      <c r="I429" s="167" t="s">
        <v>7798</v>
      </c>
      <c r="J429" s="63" t="str">
        <f t="shared" si="108"/>
        <v>IC.RT.110101</v>
      </c>
      <c r="K429" s="61" t="s">
        <v>4559</v>
      </c>
      <c r="L429" s="167" t="str">
        <f t="shared" si="112"/>
        <v xml:space="preserve">     Alert</v>
      </c>
      <c r="M429" s="168" t="str">
        <f t="shared" si="109"/>
        <v>PI.IC.RT.110101.01</v>
      </c>
      <c r="N429" s="168"/>
      <c r="O429" s="168" t="str">
        <f t="shared" si="110"/>
        <v>PH.IC.RT.110101.01</v>
      </c>
      <c r="Q429" s="168" t="str">
        <f t="shared" si="111"/>
        <v>CL.IC.RT.110101.01</v>
      </c>
    </row>
    <row r="430" spans="1:43" s="167" customFormat="1" ht="15">
      <c r="A430" s="167" t="s">
        <v>4991</v>
      </c>
      <c r="C430" s="61" t="s">
        <v>4779</v>
      </c>
      <c r="E430" s="61" t="s">
        <v>4559</v>
      </c>
      <c r="F430" s="167" t="s">
        <v>4663</v>
      </c>
      <c r="G430" s="167" t="s">
        <v>4669</v>
      </c>
      <c r="H430" s="62" t="s">
        <v>12030</v>
      </c>
      <c r="I430" s="167" t="s">
        <v>5948</v>
      </c>
      <c r="J430" s="63" t="str">
        <f t="shared" si="108"/>
        <v>IC.RT.110102</v>
      </c>
      <c r="K430" s="61" t="s">
        <v>4559</v>
      </c>
      <c r="L430" s="167" t="str">
        <f t="shared" si="112"/>
        <v xml:space="preserve">     Cooperative</v>
      </c>
      <c r="M430" s="168" t="str">
        <f t="shared" si="109"/>
        <v>PI.IC.RT.110102.01</v>
      </c>
      <c r="N430" s="168"/>
      <c r="O430" s="168" t="str">
        <f t="shared" si="110"/>
        <v>PH.IC.RT.110102.01</v>
      </c>
      <c r="Q430" s="168" t="str">
        <f t="shared" si="111"/>
        <v>CL.IC.RT.110102.01</v>
      </c>
    </row>
    <row r="431" spans="1:43" s="167" customFormat="1" ht="15">
      <c r="A431" s="167" t="s">
        <v>4991</v>
      </c>
      <c r="C431" s="61" t="s">
        <v>4779</v>
      </c>
      <c r="E431" s="61" t="s">
        <v>4559</v>
      </c>
      <c r="F431" s="167" t="s">
        <v>4663</v>
      </c>
      <c r="G431" s="167" t="s">
        <v>4670</v>
      </c>
      <c r="H431" s="62" t="s">
        <v>12032</v>
      </c>
      <c r="I431" s="167" t="s">
        <v>4671</v>
      </c>
      <c r="J431" s="63" t="str">
        <f t="shared" si="108"/>
        <v>IC.RT.110103</v>
      </c>
      <c r="K431" s="61" t="s">
        <v>4559</v>
      </c>
      <c r="L431" s="167" t="str">
        <f t="shared" si="112"/>
        <v xml:space="preserve">     Confused</v>
      </c>
      <c r="M431" s="168" t="str">
        <f t="shared" si="109"/>
        <v>PI.IC.RT.110103.01</v>
      </c>
      <c r="N431" s="168"/>
      <c r="O431" s="168" t="str">
        <f t="shared" si="110"/>
        <v>PH.IC.RT.110103.01</v>
      </c>
      <c r="Q431" s="168" t="str">
        <f t="shared" si="111"/>
        <v>CL.IC.RT.110103.01</v>
      </c>
    </row>
    <row r="432" spans="1:43" s="167" customFormat="1" ht="15">
      <c r="A432" s="167" t="s">
        <v>4991</v>
      </c>
      <c r="C432" s="61" t="s">
        <v>4779</v>
      </c>
      <c r="E432" s="61" t="s">
        <v>4559</v>
      </c>
      <c r="F432" s="167" t="s">
        <v>4663</v>
      </c>
      <c r="G432" s="167" t="s">
        <v>4672</v>
      </c>
      <c r="H432" s="62" t="s">
        <v>12028</v>
      </c>
      <c r="I432" s="167" t="s">
        <v>5846</v>
      </c>
      <c r="J432" s="63" t="str">
        <f t="shared" si="108"/>
        <v>IC.RT.110104</v>
      </c>
      <c r="K432" s="61" t="s">
        <v>4559</v>
      </c>
      <c r="L432" s="167" t="str">
        <f t="shared" si="112"/>
        <v xml:space="preserve">     Anxious</v>
      </c>
      <c r="M432" s="168" t="str">
        <f t="shared" si="109"/>
        <v>PI.IC.RT.110104.01</v>
      </c>
      <c r="N432" s="168"/>
      <c r="O432" s="168" t="str">
        <f t="shared" si="110"/>
        <v>PH.IC.RT.110104.01</v>
      </c>
      <c r="Q432" s="168" t="str">
        <f t="shared" si="111"/>
        <v>CL.IC.RT.110104.01</v>
      </c>
    </row>
    <row r="433" spans="1:17" s="167" customFormat="1" ht="15">
      <c r="A433" s="167" t="s">
        <v>4991</v>
      </c>
      <c r="C433" s="61" t="s">
        <v>4779</v>
      </c>
      <c r="E433" s="61" t="s">
        <v>4559</v>
      </c>
      <c r="F433" s="167" t="s">
        <v>4663</v>
      </c>
      <c r="G433" s="167" t="s">
        <v>4511</v>
      </c>
      <c r="H433" s="62" t="s">
        <v>12210</v>
      </c>
      <c r="I433" s="167" t="s">
        <v>5847</v>
      </c>
      <c r="J433" s="63" t="str">
        <f t="shared" si="108"/>
        <v>IC.RT.110105</v>
      </c>
      <c r="K433" s="61" t="s">
        <v>4559</v>
      </c>
      <c r="L433" s="167" t="str">
        <f t="shared" si="112"/>
        <v xml:space="preserve">     Irritable</v>
      </c>
      <c r="M433" s="168" t="str">
        <f t="shared" si="109"/>
        <v>PI.IC.RT.110105.01</v>
      </c>
      <c r="N433" s="168"/>
      <c r="O433" s="168" t="str">
        <f t="shared" si="110"/>
        <v>PH.IC.RT.110105.01</v>
      </c>
      <c r="Q433" s="168" t="str">
        <f t="shared" si="111"/>
        <v>CL.IC.RT.110105.01</v>
      </c>
    </row>
    <row r="434" spans="1:17" s="167" customFormat="1" ht="15">
      <c r="A434" s="167" t="s">
        <v>4991</v>
      </c>
      <c r="C434" s="61" t="s">
        <v>4779</v>
      </c>
      <c r="E434" s="61" t="s">
        <v>4559</v>
      </c>
      <c r="F434" s="167" t="s">
        <v>4663</v>
      </c>
      <c r="G434" s="167" t="s">
        <v>4512</v>
      </c>
      <c r="H434" s="62" t="s">
        <v>12212</v>
      </c>
      <c r="I434" s="167" t="s">
        <v>7482</v>
      </c>
      <c r="J434" s="63" t="str">
        <f t="shared" si="108"/>
        <v>IC.RT.110106</v>
      </c>
      <c r="K434" s="61" t="s">
        <v>4559</v>
      </c>
      <c r="L434" s="167" t="str">
        <f t="shared" si="112"/>
        <v xml:space="preserve">     Agitated</v>
      </c>
      <c r="M434" s="168" t="str">
        <f t="shared" si="109"/>
        <v>PI.IC.RT.110106.01</v>
      </c>
      <c r="N434" s="168"/>
      <c r="O434" s="168" t="str">
        <f t="shared" si="110"/>
        <v>PH.IC.RT.110106.01</v>
      </c>
      <c r="Q434" s="168" t="str">
        <f t="shared" si="111"/>
        <v>CL.IC.RT.110106.01</v>
      </c>
    </row>
    <row r="435" spans="1:17" s="167" customFormat="1" ht="15">
      <c r="A435" s="167" t="s">
        <v>4991</v>
      </c>
      <c r="C435" s="61" t="s">
        <v>4779</v>
      </c>
      <c r="E435" s="61" t="s">
        <v>4559</v>
      </c>
      <c r="F435" s="167" t="s">
        <v>4663</v>
      </c>
      <c r="G435" s="167" t="s">
        <v>4513</v>
      </c>
      <c r="H435" s="62" t="s">
        <v>12225</v>
      </c>
      <c r="I435" s="167" t="s">
        <v>5848</v>
      </c>
      <c r="J435" s="63" t="str">
        <f t="shared" si="108"/>
        <v>IC.RT.110107</v>
      </c>
      <c r="K435" s="61" t="s">
        <v>4559</v>
      </c>
      <c r="L435" s="167" t="str">
        <f t="shared" si="112"/>
        <v xml:space="preserve">     Hostile</v>
      </c>
      <c r="M435" s="168" t="str">
        <f t="shared" si="109"/>
        <v>PI.IC.RT.110107.01</v>
      </c>
      <c r="N435" s="168"/>
      <c r="O435" s="168" t="str">
        <f t="shared" si="110"/>
        <v>PH.IC.RT.110107.01</v>
      </c>
      <c r="Q435" s="168" t="str">
        <f t="shared" si="111"/>
        <v>CL.IC.RT.110107.01</v>
      </c>
    </row>
    <row r="436" spans="1:17" s="167" customFormat="1" ht="15">
      <c r="A436" s="167" t="s">
        <v>4991</v>
      </c>
      <c r="C436" s="61" t="s">
        <v>4779</v>
      </c>
      <c r="E436" s="61" t="s">
        <v>4559</v>
      </c>
      <c r="F436" s="167" t="s">
        <v>4663</v>
      </c>
      <c r="G436" s="167" t="s">
        <v>4514</v>
      </c>
      <c r="H436" s="62" t="s">
        <v>11638</v>
      </c>
      <c r="I436" s="167" t="s">
        <v>7311</v>
      </c>
      <c r="J436" s="63" t="str">
        <f t="shared" si="108"/>
        <v>IC.RT.110108</v>
      </c>
      <c r="K436" s="61" t="s">
        <v>4559</v>
      </c>
      <c r="L436" s="167" t="str">
        <f t="shared" si="112"/>
        <v xml:space="preserve">     Lethargic</v>
      </c>
      <c r="M436" s="168" t="str">
        <f t="shared" si="109"/>
        <v>PI.IC.RT.110108.01</v>
      </c>
      <c r="N436" s="168"/>
      <c r="O436" s="168" t="str">
        <f t="shared" si="110"/>
        <v>PH.IC.RT.110108.01</v>
      </c>
      <c r="Q436" s="168" t="str">
        <f t="shared" si="111"/>
        <v>CL.IC.RT.110108.01</v>
      </c>
    </row>
    <row r="437" spans="1:17" s="167" customFormat="1" ht="15">
      <c r="A437" s="167" t="s">
        <v>4991</v>
      </c>
      <c r="C437" s="61" t="s">
        <v>4779</v>
      </c>
      <c r="E437" s="61" t="s">
        <v>4559</v>
      </c>
      <c r="F437" s="167" t="s">
        <v>4663</v>
      </c>
      <c r="G437" s="167" t="s">
        <v>4515</v>
      </c>
      <c r="H437" s="62" t="s">
        <v>11639</v>
      </c>
      <c r="I437" s="167" t="s">
        <v>7483</v>
      </c>
      <c r="J437" s="63" t="str">
        <f t="shared" si="108"/>
        <v>IC.RT.110109</v>
      </c>
      <c r="K437" s="61" t="s">
        <v>4559</v>
      </c>
      <c r="L437" s="167" t="str">
        <f t="shared" si="112"/>
        <v xml:space="preserve">     Obtunded</v>
      </c>
      <c r="M437" s="168" t="str">
        <f t="shared" si="109"/>
        <v>PI.IC.RT.110109.01</v>
      </c>
      <c r="N437" s="168"/>
      <c r="O437" s="168" t="str">
        <f t="shared" si="110"/>
        <v>PH.IC.RT.110109.01</v>
      </c>
      <c r="Q437" s="168" t="str">
        <f t="shared" si="111"/>
        <v>CL.IC.RT.110109.01</v>
      </c>
    </row>
    <row r="438" spans="1:17" s="167" customFormat="1" ht="15">
      <c r="A438" s="167" t="s">
        <v>4991</v>
      </c>
      <c r="C438" s="61" t="s">
        <v>4779</v>
      </c>
      <c r="E438" s="61" t="s">
        <v>4559</v>
      </c>
      <c r="F438" s="167" t="s">
        <v>4663</v>
      </c>
      <c r="G438" s="167" t="s">
        <v>4516</v>
      </c>
      <c r="H438" s="62" t="s">
        <v>11829</v>
      </c>
      <c r="I438" s="167" t="s">
        <v>7807</v>
      </c>
      <c r="J438" s="63" t="str">
        <f t="shared" si="108"/>
        <v>IC.RT.110110</v>
      </c>
      <c r="K438" s="61" t="s">
        <v>4559</v>
      </c>
      <c r="L438" s="167" t="str">
        <f t="shared" si="112"/>
        <v xml:space="preserve">     Comatose/unresponsive</v>
      </c>
      <c r="M438" s="168" t="str">
        <f t="shared" si="109"/>
        <v>PI.IC.RT.110110.01</v>
      </c>
      <c r="N438" s="168"/>
      <c r="O438" s="168" t="str">
        <f t="shared" si="110"/>
        <v>PH.IC.RT.110110.01</v>
      </c>
      <c r="Q438" s="168" t="str">
        <f t="shared" si="111"/>
        <v>CL.IC.RT.110110.01</v>
      </c>
    </row>
    <row r="439" spans="1:17" s="167" customFormat="1" ht="15">
      <c r="A439" s="167" t="s">
        <v>4991</v>
      </c>
      <c r="C439" s="61" t="s">
        <v>4779</v>
      </c>
      <c r="E439" s="61" t="s">
        <v>4559</v>
      </c>
      <c r="F439" s="167" t="s">
        <v>4663</v>
      </c>
      <c r="G439" s="167" t="s">
        <v>4517</v>
      </c>
      <c r="H439" s="62" t="s">
        <v>4779</v>
      </c>
      <c r="I439" s="167" t="s">
        <v>4517</v>
      </c>
      <c r="J439" s="63" t="str">
        <f t="shared" si="108"/>
        <v>IC.RT.110111</v>
      </c>
      <c r="K439" s="61" t="s">
        <v>4559</v>
      </c>
      <c r="L439" s="167" t="str">
        <f t="shared" si="112"/>
        <v>Restless</v>
      </c>
      <c r="M439" s="168" t="str">
        <f t="shared" si="109"/>
        <v>PI.IC.RT.110111.01</v>
      </c>
      <c r="N439" s="168"/>
      <c r="O439" s="168" t="str">
        <f t="shared" si="110"/>
        <v>PH.IC.RT.110111.01</v>
      </c>
      <c r="Q439" s="168" t="str">
        <f t="shared" si="111"/>
        <v>CL.IC.RT.110111.01</v>
      </c>
    </row>
    <row r="440" spans="1:17" s="167" customFormat="1" ht="15">
      <c r="A440" s="167" t="s">
        <v>4991</v>
      </c>
      <c r="C440" s="61" t="s">
        <v>4779</v>
      </c>
      <c r="E440" s="61" t="s">
        <v>4559</v>
      </c>
      <c r="F440" s="167" t="s">
        <v>4663</v>
      </c>
      <c r="G440" s="167" t="s">
        <v>4518</v>
      </c>
      <c r="H440" s="62" t="s">
        <v>3064</v>
      </c>
      <c r="I440" s="167" t="s">
        <v>4518</v>
      </c>
      <c r="J440" s="63" t="str">
        <f t="shared" si="108"/>
        <v>IC.RT.110112</v>
      </c>
      <c r="K440" s="61" t="s">
        <v>4559</v>
      </c>
      <c r="L440" s="167" t="str">
        <f t="shared" si="112"/>
        <v>Sedated</v>
      </c>
      <c r="M440" s="168" t="str">
        <f t="shared" si="109"/>
        <v>PI.IC.RT.110112.01</v>
      </c>
      <c r="N440" s="168"/>
      <c r="O440" s="168" t="str">
        <f t="shared" si="110"/>
        <v>PH.IC.RT.110112.01</v>
      </c>
      <c r="Q440" s="168" t="str">
        <f t="shared" si="111"/>
        <v>CL.IC.RT.110112.01</v>
      </c>
    </row>
    <row r="441" spans="1:17" s="167" customFormat="1" ht="15">
      <c r="A441" s="167" t="s">
        <v>4991</v>
      </c>
      <c r="C441" s="61" t="s">
        <v>4779</v>
      </c>
      <c r="D441" s="167" t="s">
        <v>4683</v>
      </c>
      <c r="E441" s="61" t="s">
        <v>4495</v>
      </c>
      <c r="F441" s="167" t="s">
        <v>4663</v>
      </c>
      <c r="G441" s="167" t="s">
        <v>4684</v>
      </c>
      <c r="H441" s="62" t="s">
        <v>11848</v>
      </c>
      <c r="I441" s="167" t="s">
        <v>12055</v>
      </c>
      <c r="J441" s="63" t="str">
        <f t="shared" si="108"/>
        <v>IC.RT.110201</v>
      </c>
      <c r="K441" s="61" t="s">
        <v>4559</v>
      </c>
      <c r="L441" s="167" t="str">
        <f t="shared" si="112"/>
        <v xml:space="preserve">     Warm</v>
      </c>
      <c r="M441" s="168" t="str">
        <f t="shared" si="109"/>
        <v>PI.IC.RT.110201.01</v>
      </c>
      <c r="N441" s="168"/>
      <c r="O441" s="168" t="str">
        <f t="shared" si="110"/>
        <v>PH.IC.RT.110201.01</v>
      </c>
      <c r="Q441" s="168" t="str">
        <f t="shared" si="111"/>
        <v>CL.IC.RT.110201.01</v>
      </c>
    </row>
    <row r="442" spans="1:17" s="167" customFormat="1" ht="15">
      <c r="A442" s="167" t="s">
        <v>4991</v>
      </c>
      <c r="C442" s="61" t="s">
        <v>4779</v>
      </c>
      <c r="E442" s="61" t="s">
        <v>4495</v>
      </c>
      <c r="F442" s="167" t="s">
        <v>4663</v>
      </c>
      <c r="G442" s="167" t="s">
        <v>4685</v>
      </c>
      <c r="H442" s="62" t="s">
        <v>12030</v>
      </c>
      <c r="I442" s="167" t="s">
        <v>12057</v>
      </c>
      <c r="J442" s="63" t="str">
        <f t="shared" si="108"/>
        <v>IC.RT.110202</v>
      </c>
      <c r="K442" s="61" t="s">
        <v>4559</v>
      </c>
      <c r="L442" s="167" t="str">
        <f t="shared" si="112"/>
        <v xml:space="preserve">     Cool</v>
      </c>
      <c r="M442" s="168" t="str">
        <f t="shared" si="109"/>
        <v>PI.IC.RT.110202.01</v>
      </c>
      <c r="N442" s="168"/>
      <c r="O442" s="168" t="str">
        <f t="shared" si="110"/>
        <v>PH.IC.RT.110202.01</v>
      </c>
      <c r="Q442" s="168" t="str">
        <f t="shared" si="111"/>
        <v>CL.IC.RT.110202.01</v>
      </c>
    </row>
    <row r="443" spans="1:17" s="167" customFormat="1" ht="15">
      <c r="A443" s="167" t="s">
        <v>4991</v>
      </c>
      <c r="C443" s="61" t="s">
        <v>4779</v>
      </c>
      <c r="E443" s="61" t="s">
        <v>4495</v>
      </c>
      <c r="F443" s="167" t="s">
        <v>4663</v>
      </c>
      <c r="G443" s="167" t="s">
        <v>4686</v>
      </c>
      <c r="H443" s="62" t="s">
        <v>12032</v>
      </c>
      <c r="I443" s="167" t="s">
        <v>12058</v>
      </c>
      <c r="J443" s="63" t="str">
        <f t="shared" si="108"/>
        <v>IC.RT.110203</v>
      </c>
      <c r="K443" s="61" t="s">
        <v>4559</v>
      </c>
      <c r="L443" s="167" t="str">
        <f t="shared" si="112"/>
        <v xml:space="preserve">     Cold</v>
      </c>
      <c r="M443" s="168" t="str">
        <f t="shared" si="109"/>
        <v>PI.IC.RT.110203.01</v>
      </c>
      <c r="N443" s="168"/>
      <c r="O443" s="168" t="str">
        <f t="shared" si="110"/>
        <v>PH.IC.RT.110203.01</v>
      </c>
      <c r="Q443" s="168" t="str">
        <f t="shared" si="111"/>
        <v>CL.IC.RT.110203.01</v>
      </c>
    </row>
    <row r="444" spans="1:17" s="167" customFormat="1" ht="15">
      <c r="A444" s="167" t="s">
        <v>4991</v>
      </c>
      <c r="C444" s="61" t="s">
        <v>4779</v>
      </c>
      <c r="E444" s="61" t="s">
        <v>4495</v>
      </c>
      <c r="F444" s="167" t="s">
        <v>4663</v>
      </c>
      <c r="G444" s="167" t="s">
        <v>4687</v>
      </c>
      <c r="H444" s="62" t="s">
        <v>12028</v>
      </c>
      <c r="I444" s="167" t="s">
        <v>12056</v>
      </c>
      <c r="J444" s="63" t="str">
        <f t="shared" si="108"/>
        <v>IC.RT.110204</v>
      </c>
      <c r="K444" s="61" t="s">
        <v>4559</v>
      </c>
      <c r="L444" s="167" t="str">
        <f t="shared" si="112"/>
        <v xml:space="preserve">     Hot</v>
      </c>
      <c r="M444" s="168" t="str">
        <f t="shared" si="109"/>
        <v>PI.IC.RT.110204.01</v>
      </c>
      <c r="N444" s="168"/>
      <c r="O444" s="168" t="str">
        <f t="shared" si="110"/>
        <v>PH.IC.RT.110204.01</v>
      </c>
      <c r="Q444" s="168" t="str">
        <f t="shared" si="111"/>
        <v>CL.IC.RT.110204.01</v>
      </c>
    </row>
    <row r="445" spans="1:17" s="167" customFormat="1" ht="15">
      <c r="A445" s="167" t="s">
        <v>4991</v>
      </c>
      <c r="C445" s="61" t="s">
        <v>4779</v>
      </c>
      <c r="D445" s="167" t="s">
        <v>4688</v>
      </c>
      <c r="E445" s="61" t="s">
        <v>4689</v>
      </c>
      <c r="F445" s="167" t="s">
        <v>4663</v>
      </c>
      <c r="G445" s="167" t="s">
        <v>4690</v>
      </c>
      <c r="H445" s="62" t="s">
        <v>11848</v>
      </c>
      <c r="I445" s="167" t="s">
        <v>10532</v>
      </c>
      <c r="J445" s="63" t="str">
        <f t="shared" si="108"/>
        <v>IC.RT.110301</v>
      </c>
      <c r="K445" s="61" t="s">
        <v>4559</v>
      </c>
      <c r="L445" s="167" t="str">
        <f t="shared" si="112"/>
        <v xml:space="preserve">     Normal for ethnic group[</v>
      </c>
      <c r="M445" s="168" t="str">
        <f t="shared" si="109"/>
        <v>PI.IC.RT.110301.01</v>
      </c>
      <c r="N445" s="168"/>
      <c r="O445" s="168" t="str">
        <f t="shared" si="110"/>
        <v>PH.IC.RT.110301.01</v>
      </c>
      <c r="Q445" s="168" t="str">
        <f t="shared" si="111"/>
        <v>CL.IC.RT.110301.01</v>
      </c>
    </row>
    <row r="446" spans="1:17" s="167" customFormat="1" ht="15">
      <c r="A446" s="167" t="s">
        <v>4991</v>
      </c>
      <c r="C446" s="61" t="s">
        <v>4779</v>
      </c>
      <c r="E446" s="61" t="s">
        <v>4689</v>
      </c>
      <c r="F446" s="167" t="s">
        <v>4663</v>
      </c>
      <c r="G446" s="167" t="s">
        <v>4691</v>
      </c>
      <c r="H446" s="62" t="s">
        <v>12030</v>
      </c>
      <c r="I446" s="167" t="s">
        <v>11475</v>
      </c>
      <c r="J446" s="63" t="str">
        <f t="shared" si="108"/>
        <v>IC.RT.110302</v>
      </c>
      <c r="K446" s="61" t="s">
        <v>4559</v>
      </c>
      <c r="L446" s="167" t="str">
        <f t="shared" si="112"/>
        <v xml:space="preserve">     Pale</v>
      </c>
      <c r="M446" s="168" t="str">
        <f t="shared" si="109"/>
        <v>PI.IC.RT.110302.01</v>
      </c>
      <c r="N446" s="168"/>
      <c r="O446" s="168" t="str">
        <f t="shared" si="110"/>
        <v>PH.IC.RT.110302.01</v>
      </c>
      <c r="Q446" s="168" t="str">
        <f t="shared" si="111"/>
        <v>CL.IC.RT.110302.01</v>
      </c>
    </row>
    <row r="447" spans="1:17" s="167" customFormat="1" ht="15">
      <c r="A447" s="167" t="s">
        <v>4991</v>
      </c>
      <c r="C447" s="61" t="s">
        <v>4779</v>
      </c>
      <c r="E447" s="61" t="s">
        <v>4689</v>
      </c>
      <c r="F447" s="167" t="s">
        <v>4663</v>
      </c>
      <c r="G447" s="167" t="s">
        <v>4692</v>
      </c>
      <c r="H447" s="62" t="s">
        <v>12032</v>
      </c>
      <c r="I447" s="167" t="s">
        <v>11823</v>
      </c>
      <c r="J447" s="63" t="str">
        <f t="shared" si="108"/>
        <v>IC.RT.110303</v>
      </c>
      <c r="K447" s="61" t="s">
        <v>4559</v>
      </c>
      <c r="L447" s="167" t="str">
        <f t="shared" si="112"/>
        <v xml:space="preserve">     Dusky</v>
      </c>
      <c r="M447" s="168" t="str">
        <f t="shared" si="109"/>
        <v>PI.IC.RT.110303.01</v>
      </c>
      <c r="N447" s="168"/>
      <c r="O447" s="168" t="str">
        <f t="shared" si="110"/>
        <v>PH.IC.RT.110303.01</v>
      </c>
      <c r="Q447" s="168" t="str">
        <f t="shared" si="111"/>
        <v>CL.IC.RT.110303.01</v>
      </c>
    </row>
    <row r="448" spans="1:17" s="167" customFormat="1" ht="15">
      <c r="A448" s="167" t="s">
        <v>4991</v>
      </c>
      <c r="C448" s="61" t="s">
        <v>4779</v>
      </c>
      <c r="E448" s="61" t="s">
        <v>4689</v>
      </c>
      <c r="F448" s="167" t="s">
        <v>4663</v>
      </c>
      <c r="G448" s="167" t="s">
        <v>4858</v>
      </c>
      <c r="H448" s="62" t="s">
        <v>12028</v>
      </c>
      <c r="I448" s="167" t="s">
        <v>11824</v>
      </c>
      <c r="J448" s="63" t="str">
        <f t="shared" si="108"/>
        <v>IC.RT.110304</v>
      </c>
      <c r="K448" s="61" t="s">
        <v>4559</v>
      </c>
      <c r="L448" s="167" t="str">
        <f t="shared" si="112"/>
        <v xml:space="preserve">     Cyanotic</v>
      </c>
      <c r="M448" s="168" t="str">
        <f t="shared" si="109"/>
        <v>PI.IC.RT.110304.01</v>
      </c>
      <c r="N448" s="168"/>
      <c r="O448" s="168" t="str">
        <f t="shared" si="110"/>
        <v>PH.IC.RT.110304.01</v>
      </c>
      <c r="Q448" s="168" t="str">
        <f t="shared" si="111"/>
        <v>CL.IC.RT.110304.01</v>
      </c>
    </row>
    <row r="449" spans="1:43" s="167" customFormat="1" ht="15">
      <c r="A449" s="167" t="s">
        <v>4991</v>
      </c>
      <c r="C449" s="61" t="s">
        <v>4779</v>
      </c>
      <c r="E449" s="61" t="s">
        <v>4689</v>
      </c>
      <c r="F449" s="167" t="s">
        <v>4663</v>
      </c>
      <c r="G449" s="167" t="s">
        <v>4693</v>
      </c>
      <c r="H449" s="62" t="s">
        <v>12210</v>
      </c>
      <c r="I449" s="167" t="s">
        <v>11825</v>
      </c>
      <c r="J449" s="63" t="str">
        <f t="shared" si="108"/>
        <v>IC.RT.110305</v>
      </c>
      <c r="K449" s="61" t="s">
        <v>4559</v>
      </c>
      <c r="L449" s="167" t="str">
        <f t="shared" si="112"/>
        <v xml:space="preserve">     Mottled</v>
      </c>
      <c r="M449" s="168" t="str">
        <f t="shared" si="109"/>
        <v>PI.IC.RT.110305.01</v>
      </c>
      <c r="N449" s="168"/>
      <c r="O449" s="168" t="str">
        <f t="shared" si="110"/>
        <v>PH.IC.RT.110305.01</v>
      </c>
      <c r="Q449" s="168" t="str">
        <f t="shared" si="111"/>
        <v>CL.IC.RT.110305.01</v>
      </c>
    </row>
    <row r="450" spans="1:43" s="167" customFormat="1" ht="15">
      <c r="A450" s="167" t="s">
        <v>4991</v>
      </c>
      <c r="C450" s="61" t="s">
        <v>4779</v>
      </c>
      <c r="E450" s="61" t="s">
        <v>4689</v>
      </c>
      <c r="F450" s="167" t="s">
        <v>4663</v>
      </c>
      <c r="G450" s="167" t="s">
        <v>11783</v>
      </c>
      <c r="H450" s="62" t="s">
        <v>12212</v>
      </c>
      <c r="I450" s="167" t="s">
        <v>12437</v>
      </c>
      <c r="J450" s="63" t="str">
        <f t="shared" si="108"/>
        <v>IC.RT.110306</v>
      </c>
      <c r="K450" s="61" t="s">
        <v>4559</v>
      </c>
      <c r="L450" s="167" t="str">
        <f t="shared" si="112"/>
        <v xml:space="preserve">     Other:  specify</v>
      </c>
      <c r="M450" s="168" t="str">
        <f t="shared" si="109"/>
        <v>PI.IC.RT.110306.01</v>
      </c>
      <c r="N450" s="168"/>
      <c r="O450" s="168" t="str">
        <f t="shared" si="110"/>
        <v>PH.IC.RT.110306.01</v>
      </c>
      <c r="Q450" s="168" t="str">
        <f t="shared" si="111"/>
        <v>CL.IC.RT.110306.01</v>
      </c>
    </row>
    <row r="451" spans="1:43" s="167" customFormat="1" ht="15">
      <c r="A451" s="167" t="s">
        <v>4991</v>
      </c>
      <c r="C451" s="61" t="s">
        <v>4779</v>
      </c>
      <c r="D451" s="167" t="s">
        <v>4694</v>
      </c>
      <c r="E451" s="61" t="s">
        <v>4759</v>
      </c>
      <c r="F451" s="167" t="s">
        <v>4663</v>
      </c>
      <c r="G451" s="167" t="s">
        <v>4696</v>
      </c>
      <c r="H451" s="62" t="s">
        <v>11848</v>
      </c>
      <c r="I451" s="167" t="s">
        <v>11474</v>
      </c>
      <c r="J451" s="63" t="str">
        <f t="shared" ref="J451:J520" si="113">CONCATENATE("IC.RT.",C451,E451,H451)</f>
        <v>IC.RT.110401</v>
      </c>
      <c r="K451" s="61" t="s">
        <v>4559</v>
      </c>
      <c r="L451" s="167" t="str">
        <f t="shared" si="112"/>
        <v xml:space="preserve">     Normal</v>
      </c>
      <c r="M451" s="168" t="str">
        <f t="shared" ref="M451:M520" si="114">CONCATENATE("PI.",J451,".",K451)</f>
        <v>PI.IC.RT.110401.01</v>
      </c>
      <c r="N451" s="168"/>
      <c r="O451" s="168" t="str">
        <f t="shared" ref="O451:O520" si="115">CONCATENATE("PH.",J451,".",K451)</f>
        <v>PH.IC.RT.110401.01</v>
      </c>
      <c r="Q451" s="168" t="str">
        <f t="shared" ref="Q451:Q520" si="116">CONCATENATE("CL.",J451,".",K451)</f>
        <v>CL.IC.RT.110401.01</v>
      </c>
    </row>
    <row r="452" spans="1:43" s="167" customFormat="1" ht="15">
      <c r="A452" s="167" t="s">
        <v>4991</v>
      </c>
      <c r="C452" s="61" t="s">
        <v>4779</v>
      </c>
      <c r="E452" s="61" t="s">
        <v>4759</v>
      </c>
      <c r="F452" s="167" t="s">
        <v>4663</v>
      </c>
      <c r="G452" s="167" t="s">
        <v>4697</v>
      </c>
      <c r="H452" s="62" t="s">
        <v>12030</v>
      </c>
      <c r="I452" s="167" t="s">
        <v>8916</v>
      </c>
      <c r="J452" s="63" t="str">
        <f t="shared" si="113"/>
        <v>IC.RT.110402</v>
      </c>
      <c r="K452" s="61" t="s">
        <v>4559</v>
      </c>
      <c r="L452" s="167" t="str">
        <f t="shared" si="112"/>
        <v xml:space="preserve">     Diaphoretic</v>
      </c>
      <c r="M452" s="168" t="str">
        <f t="shared" si="114"/>
        <v>PI.IC.RT.110402.01</v>
      </c>
      <c r="N452" s="168"/>
      <c r="O452" s="168" t="str">
        <f t="shared" si="115"/>
        <v>PH.IC.RT.110402.01</v>
      </c>
      <c r="Q452" s="168" t="str">
        <f t="shared" si="116"/>
        <v>CL.IC.RT.110402.01</v>
      </c>
    </row>
    <row r="453" spans="1:43" s="167" customFormat="1" ht="15">
      <c r="A453" s="167" t="s">
        <v>4991</v>
      </c>
      <c r="C453" s="61" t="s">
        <v>4779</v>
      </c>
      <c r="E453" s="61" t="s">
        <v>4759</v>
      </c>
      <c r="F453" s="167" t="s">
        <v>4663</v>
      </c>
      <c r="G453" s="167" t="s">
        <v>4698</v>
      </c>
      <c r="H453" s="62" t="s">
        <v>12032</v>
      </c>
      <c r="I453" s="167" t="s">
        <v>8796</v>
      </c>
      <c r="J453" s="63" t="str">
        <f t="shared" si="113"/>
        <v>IC.RT.110403</v>
      </c>
      <c r="K453" s="61" t="s">
        <v>4559</v>
      </c>
      <c r="L453" s="167" t="str">
        <f t="shared" si="112"/>
        <v xml:space="preserve">     Clammy</v>
      </c>
      <c r="M453" s="168" t="str">
        <f t="shared" si="114"/>
        <v>PI.IC.RT.110403.01</v>
      </c>
      <c r="N453" s="168"/>
      <c r="O453" s="168" t="str">
        <f t="shared" si="115"/>
        <v>PH.IC.RT.110403.01</v>
      </c>
      <c r="Q453" s="168" t="str">
        <f t="shared" si="116"/>
        <v>CL.IC.RT.110403.01</v>
      </c>
    </row>
    <row r="454" spans="1:43" s="167" customFormat="1" ht="15">
      <c r="A454" s="167" t="s">
        <v>4991</v>
      </c>
      <c r="B454" s="167" t="s">
        <v>4699</v>
      </c>
      <c r="C454" s="61" t="s">
        <v>3064</v>
      </c>
      <c r="D454" s="167" t="s">
        <v>4700</v>
      </c>
      <c r="E454" s="61" t="s">
        <v>4559</v>
      </c>
      <c r="F454" s="167" t="s">
        <v>4866</v>
      </c>
      <c r="G454" s="167" t="s">
        <v>4867</v>
      </c>
      <c r="H454" s="62" t="s">
        <v>11848</v>
      </c>
      <c r="I454" s="167" t="s">
        <v>4868</v>
      </c>
      <c r="J454" s="63" t="str">
        <f t="shared" si="113"/>
        <v>IC.RT.120101</v>
      </c>
      <c r="K454" s="61" t="s">
        <v>4559</v>
      </c>
      <c r="L454" s="167" t="str">
        <f t="shared" si="112"/>
        <v xml:space="preserve">     Acapella</v>
      </c>
      <c r="M454" s="168" t="str">
        <f t="shared" si="114"/>
        <v>PI.IC.RT.120101.01</v>
      </c>
      <c r="N454" s="168"/>
      <c r="O454" s="168" t="str">
        <f t="shared" si="115"/>
        <v>PH.IC.RT.120101.01</v>
      </c>
      <c r="Q454" s="168" t="str">
        <f t="shared" si="116"/>
        <v>CL.IC.RT.120101.01</v>
      </c>
    </row>
    <row r="455" spans="1:43" s="167" customFormat="1" ht="15">
      <c r="A455" s="167" t="s">
        <v>4991</v>
      </c>
      <c r="C455" s="61" t="s">
        <v>3064</v>
      </c>
      <c r="E455" s="61" t="s">
        <v>4559</v>
      </c>
      <c r="F455" s="167" t="s">
        <v>4866</v>
      </c>
      <c r="G455" s="167" t="s">
        <v>4869</v>
      </c>
      <c r="H455" s="62" t="s">
        <v>12030</v>
      </c>
      <c r="I455" s="167" t="s">
        <v>4870</v>
      </c>
      <c r="J455" s="63" t="str">
        <f t="shared" si="113"/>
        <v>IC.RT.120102</v>
      </c>
      <c r="K455" s="61" t="s">
        <v>4559</v>
      </c>
      <c r="L455" s="167" t="str">
        <f t="shared" si="112"/>
        <v xml:space="preserve">     Flutter</v>
      </c>
      <c r="M455" s="168" t="str">
        <f t="shared" si="114"/>
        <v>PI.IC.RT.120102.01</v>
      </c>
      <c r="N455" s="168"/>
      <c r="O455" s="168" t="str">
        <f t="shared" si="115"/>
        <v>PH.IC.RT.120102.01</v>
      </c>
      <c r="Q455" s="168" t="str">
        <f t="shared" si="116"/>
        <v>CL.IC.RT.120102.01</v>
      </c>
    </row>
    <row r="456" spans="1:43" s="167" customFormat="1" ht="15">
      <c r="A456" s="167" t="s">
        <v>4991</v>
      </c>
      <c r="C456" s="61" t="s">
        <v>3064</v>
      </c>
      <c r="E456" s="61" t="s">
        <v>2379</v>
      </c>
      <c r="F456" s="167" t="s">
        <v>4866</v>
      </c>
      <c r="G456" s="167" t="s">
        <v>4871</v>
      </c>
      <c r="H456" s="62" t="s">
        <v>12032</v>
      </c>
      <c r="I456" s="167" t="s">
        <v>4708</v>
      </c>
      <c r="J456" s="63" t="str">
        <f t="shared" si="113"/>
        <v>IC.RT.120103</v>
      </c>
      <c r="K456" s="61" t="s">
        <v>2379</v>
      </c>
      <c r="L456" s="167" t="str">
        <f t="shared" si="112"/>
        <v xml:space="preserve">     TheraPEP</v>
      </c>
      <c r="M456" s="168" t="str">
        <f t="shared" si="114"/>
        <v>PI.IC.RT.120103.01</v>
      </c>
      <c r="N456" s="168"/>
      <c r="O456" s="168" t="str">
        <f t="shared" si="115"/>
        <v>PH.IC.RT.120103.01</v>
      </c>
      <c r="Q456" s="168" t="str">
        <f t="shared" si="116"/>
        <v>CL.IC.RT.120103.01</v>
      </c>
    </row>
    <row r="457" spans="1:43" s="167" customFormat="1" ht="15">
      <c r="A457" s="167" t="s">
        <v>4991</v>
      </c>
      <c r="C457" s="61" t="s">
        <v>3064</v>
      </c>
      <c r="E457" s="61" t="s">
        <v>2379</v>
      </c>
      <c r="F457" s="167" t="s">
        <v>4866</v>
      </c>
      <c r="G457" s="167" t="s">
        <v>4709</v>
      </c>
      <c r="H457" s="62" t="s">
        <v>12028</v>
      </c>
      <c r="I457" s="167" t="s">
        <v>4710</v>
      </c>
      <c r="J457" s="63" t="str">
        <f t="shared" si="113"/>
        <v>IC.RT.120104</v>
      </c>
      <c r="K457" s="61" t="s">
        <v>2379</v>
      </c>
      <c r="L457" s="167" t="str">
        <f t="shared" si="112"/>
        <v xml:space="preserve">     Resistex</v>
      </c>
      <c r="M457" s="168" t="str">
        <f t="shared" si="114"/>
        <v>PI.IC.RT.120104.01</v>
      </c>
      <c r="N457" s="168"/>
      <c r="O457" s="168" t="str">
        <f t="shared" si="115"/>
        <v>PH.IC.RT.120104.01</v>
      </c>
      <c r="Q457" s="168" t="str">
        <f t="shared" si="116"/>
        <v>CL.IC.RT.120104.01</v>
      </c>
    </row>
    <row r="458" spans="1:43" s="167" customFormat="1" ht="15">
      <c r="A458" s="167" t="s">
        <v>4991</v>
      </c>
      <c r="C458" s="61" t="s">
        <v>3064</v>
      </c>
      <c r="E458" s="61" t="s">
        <v>2379</v>
      </c>
      <c r="F458" s="167" t="s">
        <v>4866</v>
      </c>
      <c r="G458" s="167" t="s">
        <v>4711</v>
      </c>
      <c r="H458" s="62" t="s">
        <v>6291</v>
      </c>
      <c r="I458" s="167" t="s">
        <v>8842</v>
      </c>
      <c r="J458" s="63" t="str">
        <f>CONCATENATE("IC.RT.",C458,E458,H458)</f>
        <v>IC.RT.120105</v>
      </c>
      <c r="K458" s="61" t="s">
        <v>2379</v>
      </c>
      <c r="L458" s="167" t="str">
        <f>G458</f>
        <v xml:space="preserve"> Other: specify</v>
      </c>
      <c r="M458" s="168" t="str">
        <f>CONCATENATE("PI.",J458,".",K458)</f>
        <v>PI.IC.RT.120105.01</v>
      </c>
      <c r="N458" s="168"/>
      <c r="O458" s="168" t="str">
        <f>CONCATENATE("PH.",J458,".",K458)</f>
        <v>PH.IC.RT.120105.01</v>
      </c>
      <c r="Q458" s="168" t="str">
        <f>CONCATENATE("CL.",J458,".",K458)</f>
        <v>CL.IC.RT.120105.01</v>
      </c>
      <c r="R458" s="167" t="s">
        <v>4415</v>
      </c>
      <c r="S458" s="167">
        <v>324</v>
      </c>
    </row>
    <row r="459" spans="1:43" s="167" customFormat="1" ht="15">
      <c r="A459" s="167" t="s">
        <v>4991</v>
      </c>
      <c r="C459" s="61" t="s">
        <v>3064</v>
      </c>
      <c r="E459" s="61" t="s">
        <v>2379</v>
      </c>
      <c r="F459" s="167" t="s">
        <v>4866</v>
      </c>
      <c r="G459" s="167" t="s">
        <v>14221</v>
      </c>
      <c r="H459" s="62" t="s">
        <v>12212</v>
      </c>
      <c r="I459" s="167" t="s">
        <v>8842</v>
      </c>
      <c r="J459" s="63" t="str">
        <f t="shared" si="113"/>
        <v>IC.RT.120106</v>
      </c>
      <c r="K459" s="61" t="s">
        <v>2379</v>
      </c>
      <c r="L459" s="167" t="str">
        <f t="shared" si="112"/>
        <v>EzPAP</v>
      </c>
      <c r="M459" s="168" t="str">
        <f t="shared" si="114"/>
        <v>PI.IC.RT.120106.01</v>
      </c>
      <c r="N459" s="168"/>
      <c r="O459" s="168" t="str">
        <f t="shared" si="115"/>
        <v>PH.IC.RT.120106.01</v>
      </c>
      <c r="Q459" s="168" t="str">
        <f t="shared" si="116"/>
        <v>CL.IC.RT.120106.01</v>
      </c>
      <c r="R459" s="167" t="s">
        <v>4415</v>
      </c>
      <c r="S459" s="167">
        <v>324</v>
      </c>
      <c r="AP459" s="167" t="s">
        <v>12773</v>
      </c>
      <c r="AQ459" s="167">
        <v>1677</v>
      </c>
    </row>
    <row r="460" spans="1:43" s="167" customFormat="1" ht="15">
      <c r="A460" s="167" t="s">
        <v>4991</v>
      </c>
      <c r="C460" s="61" t="s">
        <v>3064</v>
      </c>
      <c r="E460" s="61" t="s">
        <v>2379</v>
      </c>
      <c r="F460" s="167" t="s">
        <v>4866</v>
      </c>
      <c r="G460" s="167" t="s">
        <v>14222</v>
      </c>
      <c r="H460" s="62" t="s">
        <v>12225</v>
      </c>
      <c r="I460" s="167" t="s">
        <v>8842</v>
      </c>
      <c r="J460" s="63" t="str">
        <f>CONCATENATE("IC.RT.",C460,E460,H460)</f>
        <v>IC.RT.120107</v>
      </c>
      <c r="K460" s="61" t="s">
        <v>2379</v>
      </c>
      <c r="L460" s="167" t="str">
        <f>G460</f>
        <v>IPPV</v>
      </c>
      <c r="M460" s="168" t="str">
        <f>CONCATENATE("PI.",J460,".",K460)</f>
        <v>PI.IC.RT.120107.01</v>
      </c>
      <c r="N460" s="168"/>
      <c r="O460" s="168" t="str">
        <f>CONCATENATE("PH.",J460,".",K460)</f>
        <v>PH.IC.RT.120107.01</v>
      </c>
      <c r="Q460" s="168" t="str">
        <f>CONCATENATE("CL.",J460,".",K460)</f>
        <v>CL.IC.RT.120107.01</v>
      </c>
      <c r="R460" s="167" t="s">
        <v>4415</v>
      </c>
      <c r="S460" s="167">
        <v>324</v>
      </c>
      <c r="AP460" s="167" t="s">
        <v>12773</v>
      </c>
      <c r="AQ460" s="167">
        <v>1677</v>
      </c>
    </row>
    <row r="461" spans="1:43" s="167" customFormat="1" ht="15">
      <c r="A461" s="167" t="s">
        <v>4991</v>
      </c>
      <c r="C461" s="61" t="s">
        <v>3064</v>
      </c>
      <c r="E461" s="61" t="s">
        <v>2379</v>
      </c>
      <c r="F461" s="167" t="s">
        <v>4866</v>
      </c>
      <c r="G461" s="167" t="s">
        <v>14223</v>
      </c>
      <c r="H461" s="62" t="s">
        <v>11638</v>
      </c>
      <c r="I461" s="167" t="s">
        <v>8842</v>
      </c>
      <c r="J461" s="63" t="str">
        <f t="shared" si="113"/>
        <v>IC.RT.120108</v>
      </c>
      <c r="K461" s="61" t="s">
        <v>2379</v>
      </c>
      <c r="L461" s="167" t="str">
        <f t="shared" si="112"/>
        <v>Thoracic wall vibration (vest)</v>
      </c>
      <c r="M461" s="168" t="str">
        <f t="shared" si="114"/>
        <v>PI.IC.RT.120108.01</v>
      </c>
      <c r="N461" s="168"/>
      <c r="O461" s="168" t="str">
        <f t="shared" si="115"/>
        <v>PH.IC.RT.120108.01</v>
      </c>
      <c r="Q461" s="168" t="str">
        <f t="shared" si="116"/>
        <v>CL.IC.RT.120108.01</v>
      </c>
      <c r="R461" s="167" t="s">
        <v>4415</v>
      </c>
      <c r="S461" s="167">
        <v>324</v>
      </c>
      <c r="AP461" s="167" t="s">
        <v>12773</v>
      </c>
      <c r="AQ461" s="167">
        <v>1677</v>
      </c>
    </row>
    <row r="462" spans="1:43" s="167" customFormat="1" ht="15">
      <c r="A462" s="167" t="s">
        <v>4991</v>
      </c>
      <c r="C462" s="61" t="s">
        <v>3064</v>
      </c>
      <c r="D462" s="167" t="s">
        <v>4712</v>
      </c>
      <c r="E462" s="61" t="s">
        <v>12182</v>
      </c>
      <c r="F462" s="167" t="s">
        <v>4866</v>
      </c>
      <c r="G462" s="167" t="s">
        <v>4540</v>
      </c>
      <c r="H462" s="62" t="s">
        <v>11848</v>
      </c>
      <c r="I462" s="167" t="s">
        <v>5487</v>
      </c>
      <c r="J462" s="63" t="str">
        <f t="shared" si="113"/>
        <v>IC.RT.120201</v>
      </c>
      <c r="K462" s="61" t="s">
        <v>2379</v>
      </c>
      <c r="L462" s="167" t="str">
        <f t="shared" si="112"/>
        <v xml:space="preserve">     Two times</v>
      </c>
      <c r="M462" s="168" t="str">
        <f t="shared" si="114"/>
        <v>PI.IC.RT.120201.01</v>
      </c>
      <c r="N462" s="168"/>
      <c r="O462" s="168" t="str">
        <f t="shared" si="115"/>
        <v>PH.IC.RT.120201.01</v>
      </c>
      <c r="Q462" s="168" t="str">
        <f t="shared" si="116"/>
        <v>CL.IC.RT.120201.01</v>
      </c>
    </row>
    <row r="463" spans="1:43" s="167" customFormat="1" ht="15">
      <c r="A463" s="167" t="s">
        <v>4991</v>
      </c>
      <c r="C463" s="61" t="s">
        <v>3064</v>
      </c>
      <c r="E463" s="61" t="s">
        <v>12182</v>
      </c>
      <c r="F463" s="167" t="s">
        <v>4866</v>
      </c>
      <c r="G463" s="167" t="s">
        <v>4541</v>
      </c>
      <c r="H463" s="62" t="s">
        <v>12030</v>
      </c>
      <c r="I463" s="167" t="s">
        <v>5489</v>
      </c>
      <c r="J463" s="63" t="str">
        <f t="shared" si="113"/>
        <v>IC.RT.120202</v>
      </c>
      <c r="K463" s="61" t="s">
        <v>2379</v>
      </c>
      <c r="L463" s="167" t="str">
        <f t="shared" ref="L463:L526" si="117">G463</f>
        <v xml:space="preserve">     Three times</v>
      </c>
      <c r="M463" s="168" t="str">
        <f t="shared" si="114"/>
        <v>PI.IC.RT.120202.01</v>
      </c>
      <c r="N463" s="168"/>
      <c r="O463" s="168" t="str">
        <f t="shared" si="115"/>
        <v>PH.IC.RT.120202.01</v>
      </c>
      <c r="Q463" s="168" t="str">
        <f t="shared" si="116"/>
        <v>CL.IC.RT.120202.01</v>
      </c>
    </row>
    <row r="464" spans="1:43" s="167" customFormat="1" ht="15">
      <c r="A464" s="167" t="s">
        <v>4991</v>
      </c>
      <c r="C464" s="61" t="s">
        <v>3064</v>
      </c>
      <c r="E464" s="61" t="s">
        <v>12182</v>
      </c>
      <c r="F464" s="167" t="s">
        <v>4866</v>
      </c>
      <c r="G464" s="167" t="s">
        <v>4542</v>
      </c>
      <c r="H464" s="62" t="s">
        <v>12032</v>
      </c>
      <c r="I464" s="167" t="s">
        <v>5491</v>
      </c>
      <c r="J464" s="63" t="str">
        <f t="shared" si="113"/>
        <v>IC.RT.120203</v>
      </c>
      <c r="K464" s="61" t="s">
        <v>2379</v>
      </c>
      <c r="L464" s="167" t="str">
        <f t="shared" si="117"/>
        <v xml:space="preserve">     Four times</v>
      </c>
      <c r="M464" s="168" t="str">
        <f t="shared" si="114"/>
        <v>PI.IC.RT.120203.01</v>
      </c>
      <c r="N464" s="168"/>
      <c r="O464" s="168" t="str">
        <f t="shared" si="115"/>
        <v>PH.IC.RT.120203.01</v>
      </c>
      <c r="Q464" s="168" t="str">
        <f t="shared" si="116"/>
        <v>CL.IC.RT.120203.01</v>
      </c>
    </row>
    <row r="465" spans="1:17" s="167" customFormat="1" ht="15">
      <c r="A465" s="167" t="s">
        <v>4991</v>
      </c>
      <c r="C465" s="61" t="s">
        <v>3064</v>
      </c>
      <c r="E465" s="61" t="s">
        <v>12182</v>
      </c>
      <c r="F465" s="167" t="s">
        <v>4866</v>
      </c>
      <c r="G465" s="167" t="s">
        <v>4543</v>
      </c>
      <c r="H465" s="62" t="s">
        <v>12028</v>
      </c>
      <c r="I465" s="167" t="s">
        <v>5498</v>
      </c>
      <c r="J465" s="63" t="str">
        <f t="shared" si="113"/>
        <v>IC.RT.120204</v>
      </c>
      <c r="K465" s="61" t="s">
        <v>2379</v>
      </c>
      <c r="L465" s="167" t="str">
        <f t="shared" si="117"/>
        <v xml:space="preserve">     Five times</v>
      </c>
      <c r="M465" s="168" t="str">
        <f t="shared" si="114"/>
        <v>PI.IC.RT.120204.01</v>
      </c>
      <c r="N465" s="168"/>
      <c r="O465" s="168" t="str">
        <f t="shared" si="115"/>
        <v>PH.IC.RT.120204.01</v>
      </c>
      <c r="Q465" s="168" t="str">
        <f t="shared" si="116"/>
        <v>CL.IC.RT.120204.01</v>
      </c>
    </row>
    <row r="466" spans="1:17" s="167" customFormat="1" ht="15">
      <c r="A466" s="167" t="s">
        <v>4991</v>
      </c>
      <c r="C466" s="61" t="s">
        <v>3064</v>
      </c>
      <c r="E466" s="61" t="s">
        <v>12182</v>
      </c>
      <c r="F466" s="167" t="s">
        <v>4866</v>
      </c>
      <c r="G466" s="167" t="s">
        <v>4544</v>
      </c>
      <c r="H466" s="62" t="s">
        <v>12210</v>
      </c>
      <c r="I466" s="167" t="s">
        <v>5500</v>
      </c>
      <c r="J466" s="63" t="str">
        <f t="shared" si="113"/>
        <v>IC.RT.120205</v>
      </c>
      <c r="K466" s="61" t="s">
        <v>2379</v>
      </c>
      <c r="L466" s="167" t="str">
        <f t="shared" si="117"/>
        <v xml:space="preserve">     Six times</v>
      </c>
      <c r="M466" s="168" t="str">
        <f t="shared" si="114"/>
        <v>PI.IC.RT.120205.01</v>
      </c>
      <c r="N466" s="168"/>
      <c r="O466" s="168" t="str">
        <f t="shared" si="115"/>
        <v>PH.IC.RT.120205.01</v>
      </c>
      <c r="Q466" s="168" t="str">
        <f t="shared" si="116"/>
        <v>CL.IC.RT.120205.01</v>
      </c>
    </row>
    <row r="467" spans="1:17" s="167" customFormat="1" ht="15">
      <c r="A467" s="167" t="s">
        <v>4991</v>
      </c>
      <c r="C467" s="61" t="s">
        <v>3064</v>
      </c>
      <c r="E467" s="61" t="s">
        <v>12182</v>
      </c>
      <c r="F467" s="167" t="s">
        <v>4866</v>
      </c>
      <c r="G467" s="167" t="s">
        <v>4715</v>
      </c>
      <c r="H467" s="62" t="s">
        <v>12212</v>
      </c>
      <c r="I467" s="167" t="s">
        <v>5502</v>
      </c>
      <c r="J467" s="63" t="str">
        <f t="shared" si="113"/>
        <v>IC.RT.120206</v>
      </c>
      <c r="K467" s="61" t="s">
        <v>2379</v>
      </c>
      <c r="L467" s="167" t="str">
        <f t="shared" si="117"/>
        <v xml:space="preserve">     Seven times</v>
      </c>
      <c r="M467" s="168" t="str">
        <f t="shared" si="114"/>
        <v>PI.IC.RT.120206.01</v>
      </c>
      <c r="N467" s="168"/>
      <c r="O467" s="168" t="str">
        <f t="shared" si="115"/>
        <v>PH.IC.RT.120206.01</v>
      </c>
      <c r="Q467" s="168" t="str">
        <f t="shared" si="116"/>
        <v>CL.IC.RT.120206.01</v>
      </c>
    </row>
    <row r="468" spans="1:17" s="167" customFormat="1" ht="15">
      <c r="A468" s="167" t="s">
        <v>4991</v>
      </c>
      <c r="C468" s="61" t="s">
        <v>3064</v>
      </c>
      <c r="E468" s="61" t="s">
        <v>4495</v>
      </c>
      <c r="F468" s="167" t="s">
        <v>4866</v>
      </c>
      <c r="G468" s="167" t="s">
        <v>4716</v>
      </c>
      <c r="H468" s="62" t="s">
        <v>12225</v>
      </c>
      <c r="I468" s="167" t="s">
        <v>5343</v>
      </c>
      <c r="J468" s="63" t="str">
        <f t="shared" si="113"/>
        <v>IC.RT.120207</v>
      </c>
      <c r="K468" s="61" t="s">
        <v>4559</v>
      </c>
      <c r="L468" s="167" t="str">
        <f t="shared" si="117"/>
        <v xml:space="preserve">     Eight times</v>
      </c>
      <c r="M468" s="168" t="str">
        <f t="shared" si="114"/>
        <v>PI.IC.RT.120207.01</v>
      </c>
      <c r="N468" s="168"/>
      <c r="O468" s="168" t="str">
        <f t="shared" si="115"/>
        <v>PH.IC.RT.120207.01</v>
      </c>
      <c r="Q468" s="168" t="str">
        <f t="shared" si="116"/>
        <v>CL.IC.RT.120207.01</v>
      </c>
    </row>
    <row r="469" spans="1:17" s="167" customFormat="1" ht="15">
      <c r="A469" s="167" t="s">
        <v>4991</v>
      </c>
      <c r="C469" s="61" t="s">
        <v>3064</v>
      </c>
      <c r="E469" s="61" t="s">
        <v>4192</v>
      </c>
      <c r="F469" s="167" t="s">
        <v>4866</v>
      </c>
      <c r="G469" s="167" t="s">
        <v>4717</v>
      </c>
      <c r="H469" s="62" t="s">
        <v>11638</v>
      </c>
      <c r="I469" s="167" t="s">
        <v>5345</v>
      </c>
      <c r="J469" s="63" t="str">
        <f t="shared" si="113"/>
        <v>IC.RT.120208</v>
      </c>
      <c r="K469" s="61" t="s">
        <v>2379</v>
      </c>
      <c r="L469" s="167" t="str">
        <f t="shared" si="117"/>
        <v xml:space="preserve">     Nine times</v>
      </c>
      <c r="M469" s="168" t="str">
        <f t="shared" si="114"/>
        <v>PI.IC.RT.120208.01</v>
      </c>
      <c r="N469" s="168"/>
      <c r="O469" s="168" t="str">
        <f t="shared" si="115"/>
        <v>PH.IC.RT.120208.01</v>
      </c>
      <c r="Q469" s="168" t="str">
        <f t="shared" si="116"/>
        <v>CL.IC.RT.120208.01</v>
      </c>
    </row>
    <row r="470" spans="1:17" s="167" customFormat="1" ht="15">
      <c r="A470" s="167" t="s">
        <v>4991</v>
      </c>
      <c r="C470" s="61" t="s">
        <v>3064</v>
      </c>
      <c r="E470" s="61" t="s">
        <v>4495</v>
      </c>
      <c r="F470" s="167" t="s">
        <v>4866</v>
      </c>
      <c r="G470" s="167" t="s">
        <v>4718</v>
      </c>
      <c r="H470" s="62" t="s">
        <v>11639</v>
      </c>
      <c r="I470" s="167" t="s">
        <v>5347</v>
      </c>
      <c r="J470" s="63" t="str">
        <f t="shared" si="113"/>
        <v>IC.RT.120209</v>
      </c>
      <c r="K470" s="61" t="s">
        <v>4559</v>
      </c>
      <c r="L470" s="167" t="str">
        <f t="shared" si="117"/>
        <v xml:space="preserve">     Ten times</v>
      </c>
      <c r="M470" s="168" t="str">
        <f t="shared" si="114"/>
        <v>PI.IC.RT.120209.01</v>
      </c>
      <c r="N470" s="168"/>
      <c r="O470" s="168" t="str">
        <f t="shared" si="115"/>
        <v>PH.IC.RT.120209.01</v>
      </c>
      <c r="Q470" s="168" t="str">
        <f t="shared" si="116"/>
        <v>CL.IC.RT.120209.01</v>
      </c>
    </row>
    <row r="471" spans="1:17" s="167" customFormat="1" ht="15">
      <c r="A471" s="167" t="s">
        <v>4991</v>
      </c>
      <c r="C471" s="61" t="s">
        <v>3064</v>
      </c>
      <c r="E471" s="61" t="s">
        <v>12182</v>
      </c>
      <c r="F471" s="167" t="s">
        <v>4866</v>
      </c>
      <c r="G471" s="167" t="s">
        <v>11783</v>
      </c>
      <c r="H471" s="62" t="s">
        <v>11829</v>
      </c>
      <c r="I471" s="167" t="s">
        <v>12437</v>
      </c>
      <c r="J471" s="63" t="str">
        <f t="shared" si="113"/>
        <v>IC.RT.120210</v>
      </c>
      <c r="K471" s="61" t="s">
        <v>2379</v>
      </c>
      <c r="L471" s="167" t="str">
        <f t="shared" si="117"/>
        <v xml:space="preserve">     Other:  specify</v>
      </c>
      <c r="M471" s="168" t="str">
        <f t="shared" si="114"/>
        <v>PI.IC.RT.120210.01</v>
      </c>
      <c r="N471" s="168"/>
      <c r="O471" s="168" t="str">
        <f t="shared" si="115"/>
        <v>PH.IC.RT.120210.01</v>
      </c>
      <c r="Q471" s="168" t="str">
        <f t="shared" si="116"/>
        <v>CL.IC.RT.120210.01</v>
      </c>
    </row>
    <row r="472" spans="1:17" s="167" customFormat="1" ht="15">
      <c r="A472" s="167" t="s">
        <v>4991</v>
      </c>
      <c r="C472" s="61" t="s">
        <v>3064</v>
      </c>
      <c r="D472" s="167" t="s">
        <v>4719</v>
      </c>
      <c r="E472" s="61" t="s">
        <v>12592</v>
      </c>
      <c r="F472" s="167" t="s">
        <v>4866</v>
      </c>
      <c r="G472" s="167" t="s">
        <v>4883</v>
      </c>
      <c r="H472" s="62" t="s">
        <v>11848</v>
      </c>
      <c r="I472" s="167" t="s">
        <v>4884</v>
      </c>
      <c r="J472" s="63" t="str">
        <f t="shared" si="113"/>
        <v>IC.RT.120301</v>
      </c>
      <c r="K472" s="61" t="s">
        <v>2379</v>
      </c>
      <c r="L472" s="167" t="str">
        <f t="shared" si="117"/>
        <v xml:space="preserve">     One</v>
      </c>
      <c r="M472" s="168" t="str">
        <f t="shared" si="114"/>
        <v>PI.IC.RT.120301.01</v>
      </c>
      <c r="N472" s="168"/>
      <c r="O472" s="168" t="str">
        <f t="shared" si="115"/>
        <v>PH.IC.RT.120301.01</v>
      </c>
      <c r="Q472" s="168" t="str">
        <f t="shared" si="116"/>
        <v>CL.IC.RT.120301.01</v>
      </c>
    </row>
    <row r="473" spans="1:17" s="167" customFormat="1" ht="15">
      <c r="A473" s="167" t="s">
        <v>4991</v>
      </c>
      <c r="C473" s="61" t="s">
        <v>3064</v>
      </c>
      <c r="E473" s="61" t="s">
        <v>12592</v>
      </c>
      <c r="F473" s="167" t="s">
        <v>4866</v>
      </c>
      <c r="G473" s="167" t="s">
        <v>4885</v>
      </c>
      <c r="H473" s="62" t="s">
        <v>12030</v>
      </c>
      <c r="I473" s="167" t="s">
        <v>4886</v>
      </c>
      <c r="J473" s="63" t="str">
        <f t="shared" si="113"/>
        <v>IC.RT.120302</v>
      </c>
      <c r="K473" s="61" t="s">
        <v>2379</v>
      </c>
      <c r="L473" s="167" t="str">
        <f t="shared" si="117"/>
        <v xml:space="preserve">     Two</v>
      </c>
      <c r="M473" s="168" t="str">
        <f t="shared" si="114"/>
        <v>PI.IC.RT.120302.01</v>
      </c>
      <c r="N473" s="168"/>
      <c r="O473" s="168" t="str">
        <f t="shared" si="115"/>
        <v>PH.IC.RT.120302.01</v>
      </c>
      <c r="Q473" s="168" t="str">
        <f t="shared" si="116"/>
        <v>CL.IC.RT.120302.01</v>
      </c>
    </row>
    <row r="474" spans="1:17" s="167" customFormat="1" ht="15">
      <c r="A474" s="167" t="s">
        <v>4991</v>
      </c>
      <c r="C474" s="61" t="s">
        <v>3064</v>
      </c>
      <c r="E474" s="61" t="s">
        <v>12592</v>
      </c>
      <c r="F474" s="167" t="s">
        <v>4866</v>
      </c>
      <c r="G474" s="167" t="s">
        <v>4887</v>
      </c>
      <c r="H474" s="62" t="s">
        <v>12032</v>
      </c>
      <c r="I474" s="167" t="s">
        <v>4888</v>
      </c>
      <c r="J474" s="63" t="str">
        <f t="shared" si="113"/>
        <v>IC.RT.120303</v>
      </c>
      <c r="K474" s="61" t="s">
        <v>2379</v>
      </c>
      <c r="L474" s="167" t="str">
        <f t="shared" si="117"/>
        <v xml:space="preserve">     Three</v>
      </c>
      <c r="M474" s="168" t="str">
        <f t="shared" si="114"/>
        <v>PI.IC.RT.120303.01</v>
      </c>
      <c r="N474" s="168"/>
      <c r="O474" s="168" t="str">
        <f t="shared" si="115"/>
        <v>PH.IC.RT.120303.01</v>
      </c>
      <c r="Q474" s="168" t="str">
        <f t="shared" si="116"/>
        <v>CL.IC.RT.120303.01</v>
      </c>
    </row>
    <row r="475" spans="1:17" s="167" customFormat="1" ht="15">
      <c r="A475" s="167" t="s">
        <v>4991</v>
      </c>
      <c r="C475" s="61" t="s">
        <v>3064</v>
      </c>
      <c r="E475" s="61" t="s">
        <v>12592</v>
      </c>
      <c r="F475" s="167" t="s">
        <v>4866</v>
      </c>
      <c r="G475" s="167" t="s">
        <v>5188</v>
      </c>
      <c r="H475" s="62" t="s">
        <v>12028</v>
      </c>
      <c r="I475" s="167" t="s">
        <v>8385</v>
      </c>
      <c r="J475" s="63" t="str">
        <f t="shared" si="113"/>
        <v>IC.RT.120304</v>
      </c>
      <c r="K475" s="61" t="s">
        <v>2379</v>
      </c>
      <c r="L475" s="167" t="str">
        <f t="shared" si="117"/>
        <v xml:space="preserve">     Four</v>
      </c>
      <c r="M475" s="168" t="str">
        <f t="shared" si="114"/>
        <v>PI.IC.RT.120304.01</v>
      </c>
      <c r="N475" s="168"/>
      <c r="O475" s="168" t="str">
        <f t="shared" si="115"/>
        <v>PH.IC.RT.120304.01</v>
      </c>
      <c r="Q475" s="168" t="str">
        <f t="shared" si="116"/>
        <v>CL.IC.RT.120304.01</v>
      </c>
    </row>
    <row r="476" spans="1:17" s="167" customFormat="1" ht="15">
      <c r="A476" s="167" t="s">
        <v>4991</v>
      </c>
      <c r="B476" s="167" t="s">
        <v>5095</v>
      </c>
      <c r="C476" s="61" t="s">
        <v>5560</v>
      </c>
      <c r="D476" s="167" t="s">
        <v>5033</v>
      </c>
      <c r="E476" s="61" t="s">
        <v>12175</v>
      </c>
      <c r="F476" s="167" t="s">
        <v>4722</v>
      </c>
      <c r="G476" s="167" t="s">
        <v>5384</v>
      </c>
      <c r="H476" s="62" t="s">
        <v>11848</v>
      </c>
      <c r="I476" s="167" t="s">
        <v>4723</v>
      </c>
      <c r="J476" s="63" t="str">
        <f t="shared" si="113"/>
        <v>IC.RT.130101</v>
      </c>
      <c r="K476" s="61" t="s">
        <v>12175</v>
      </c>
      <c r="L476" s="167" t="str">
        <f t="shared" si="117"/>
        <v xml:space="preserve">     Expectorated/Coughed</v>
      </c>
      <c r="M476" s="168" t="str">
        <f t="shared" si="114"/>
        <v>PI.IC.RT.130101.01</v>
      </c>
      <c r="N476" s="168"/>
      <c r="O476" s="168" t="str">
        <f t="shared" si="115"/>
        <v>PH.IC.RT.130101.01</v>
      </c>
      <c r="Q476" s="168" t="str">
        <f t="shared" si="116"/>
        <v>CL.IC.RT.130101.01</v>
      </c>
    </row>
    <row r="477" spans="1:17" s="167" customFormat="1" ht="15">
      <c r="A477" s="167" t="s">
        <v>4991</v>
      </c>
      <c r="C477" s="61" t="s">
        <v>5560</v>
      </c>
      <c r="E477" s="61" t="s">
        <v>12175</v>
      </c>
      <c r="F477" s="167" t="s">
        <v>4722</v>
      </c>
      <c r="G477" s="167" t="s">
        <v>5247</v>
      </c>
      <c r="H477" s="62" t="s">
        <v>12030</v>
      </c>
      <c r="I477" s="167" t="s">
        <v>5248</v>
      </c>
      <c r="J477" s="63" t="str">
        <f t="shared" si="113"/>
        <v>IC.RT.130102</v>
      </c>
      <c r="K477" s="61" t="s">
        <v>12175</v>
      </c>
      <c r="L477" s="167" t="str">
        <f t="shared" si="117"/>
        <v xml:space="preserve">     Suctioned endotracheal</v>
      </c>
      <c r="M477" s="168" t="str">
        <f t="shared" si="114"/>
        <v>PI.IC.RT.130102.01</v>
      </c>
      <c r="N477" s="168"/>
      <c r="O477" s="168" t="str">
        <f t="shared" si="115"/>
        <v>PH.IC.RT.130102.01</v>
      </c>
      <c r="Q477" s="168" t="str">
        <f t="shared" si="116"/>
        <v>CL.IC.RT.130102.01</v>
      </c>
    </row>
    <row r="478" spans="1:17" s="167" customFormat="1" ht="15">
      <c r="A478" s="167" t="s">
        <v>4991</v>
      </c>
      <c r="C478" s="61" t="s">
        <v>5560</v>
      </c>
      <c r="E478" s="61" t="s">
        <v>12175</v>
      </c>
      <c r="F478" s="167" t="s">
        <v>4722</v>
      </c>
      <c r="G478" s="167" t="s">
        <v>5249</v>
      </c>
      <c r="H478" s="62" t="s">
        <v>12032</v>
      </c>
      <c r="I478" s="167" t="s">
        <v>5250</v>
      </c>
      <c r="J478" s="63" t="str">
        <f t="shared" si="113"/>
        <v>IC.RT.130103</v>
      </c>
      <c r="K478" s="61" t="s">
        <v>12175</v>
      </c>
      <c r="L478" s="167" t="str">
        <f t="shared" si="117"/>
        <v xml:space="preserve">     Suctioned oral</v>
      </c>
      <c r="M478" s="168" t="str">
        <f t="shared" si="114"/>
        <v>PI.IC.RT.130103.01</v>
      </c>
      <c r="N478" s="168"/>
      <c r="O478" s="168" t="str">
        <f t="shared" si="115"/>
        <v>PH.IC.RT.130103.01</v>
      </c>
      <c r="Q478" s="168" t="str">
        <f t="shared" si="116"/>
        <v>CL.IC.RT.130103.01</v>
      </c>
    </row>
    <row r="479" spans="1:17" s="167" customFormat="1" ht="15">
      <c r="A479" s="167" t="s">
        <v>4991</v>
      </c>
      <c r="C479" s="61" t="s">
        <v>5560</v>
      </c>
      <c r="E479" s="61" t="s">
        <v>12175</v>
      </c>
      <c r="F479" s="167" t="s">
        <v>4722</v>
      </c>
      <c r="G479" s="167" t="s">
        <v>5251</v>
      </c>
      <c r="H479" s="62" t="s">
        <v>12028</v>
      </c>
      <c r="I479" s="167" t="s">
        <v>5252</v>
      </c>
      <c r="J479" s="63" t="str">
        <f t="shared" si="113"/>
        <v>IC.RT.130104</v>
      </c>
      <c r="K479" s="61" t="s">
        <v>12175</v>
      </c>
      <c r="L479" s="167" t="str">
        <f t="shared" si="117"/>
        <v xml:space="preserve">     Suctioned nasal tracheal</v>
      </c>
      <c r="M479" s="168" t="str">
        <f t="shared" si="114"/>
        <v>PI.IC.RT.130104.01</v>
      </c>
      <c r="N479" s="168"/>
      <c r="O479" s="168" t="str">
        <f t="shared" si="115"/>
        <v>PH.IC.RT.130104.01</v>
      </c>
      <c r="Q479" s="168" t="str">
        <f t="shared" si="116"/>
        <v>CL.IC.RT.130104.01</v>
      </c>
    </row>
    <row r="480" spans="1:17" s="167" customFormat="1" ht="15">
      <c r="A480" s="167" t="s">
        <v>4991</v>
      </c>
      <c r="C480" s="61" t="s">
        <v>5560</v>
      </c>
      <c r="E480" s="61" t="s">
        <v>12175</v>
      </c>
      <c r="F480" s="167" t="s">
        <v>4722</v>
      </c>
      <c r="G480" s="167" t="s">
        <v>5253</v>
      </c>
      <c r="H480" s="62" t="s">
        <v>12210</v>
      </c>
      <c r="I480" s="167" t="s">
        <v>5254</v>
      </c>
      <c r="J480" s="63" t="str">
        <f t="shared" si="113"/>
        <v>IC.RT.130105</v>
      </c>
      <c r="K480" s="61" t="s">
        <v>12175</v>
      </c>
      <c r="L480" s="167" t="str">
        <f t="shared" si="117"/>
        <v xml:space="preserve">     Suctioned tracheal</v>
      </c>
      <c r="M480" s="168" t="str">
        <f t="shared" si="114"/>
        <v>PI.IC.RT.130105.01</v>
      </c>
      <c r="N480" s="168"/>
      <c r="O480" s="168" t="str">
        <f t="shared" si="115"/>
        <v>PH.IC.RT.130105.01</v>
      </c>
      <c r="Q480" s="168" t="str">
        <f t="shared" si="116"/>
        <v>CL.IC.RT.130105.01</v>
      </c>
    </row>
    <row r="481" spans="1:17" s="167" customFormat="1" ht="15">
      <c r="A481" s="167" t="s">
        <v>4991</v>
      </c>
      <c r="C481" s="61" t="s">
        <v>5560</v>
      </c>
      <c r="E481" s="61" t="s">
        <v>12175</v>
      </c>
      <c r="F481" s="167" t="s">
        <v>4722</v>
      </c>
      <c r="G481" s="167" t="s">
        <v>5391</v>
      </c>
      <c r="H481" s="62" t="s">
        <v>12212</v>
      </c>
      <c r="I481" s="167" t="s">
        <v>5740</v>
      </c>
      <c r="J481" s="63" t="str">
        <f t="shared" si="113"/>
        <v>IC.RT.130106</v>
      </c>
      <c r="K481" s="61" t="s">
        <v>12175</v>
      </c>
      <c r="L481" s="167" t="str">
        <f t="shared" si="117"/>
        <v xml:space="preserve">     Suctioned oral tracheal</v>
      </c>
      <c r="M481" s="168" t="str">
        <f t="shared" si="114"/>
        <v>PI.IC.RT.130106.01</v>
      </c>
      <c r="N481" s="168"/>
      <c r="O481" s="168" t="str">
        <f t="shared" si="115"/>
        <v>PH.IC.RT.130106.01</v>
      </c>
      <c r="Q481" s="168" t="str">
        <f t="shared" si="116"/>
        <v>CL.IC.RT.130106.01</v>
      </c>
    </row>
    <row r="482" spans="1:17" s="167" customFormat="1" ht="15">
      <c r="A482" s="167" t="s">
        <v>4991</v>
      </c>
      <c r="C482" s="61" t="s">
        <v>5560</v>
      </c>
      <c r="E482" s="61" t="s">
        <v>12175</v>
      </c>
      <c r="F482" s="167" t="s">
        <v>4722</v>
      </c>
      <c r="G482" s="167" t="s">
        <v>5741</v>
      </c>
      <c r="H482" s="62" t="s">
        <v>12225</v>
      </c>
      <c r="I482" s="167" t="s">
        <v>5742</v>
      </c>
      <c r="J482" s="63" t="str">
        <f t="shared" si="113"/>
        <v>IC.RT.130107</v>
      </c>
      <c r="K482" s="61" t="s">
        <v>12175</v>
      </c>
      <c r="L482" s="167" t="str">
        <f t="shared" si="117"/>
        <v xml:space="preserve">     Suctioned nasal</v>
      </c>
      <c r="M482" s="168" t="str">
        <f t="shared" si="114"/>
        <v>PI.IC.RT.130107.01</v>
      </c>
      <c r="N482" s="168"/>
      <c r="O482" s="168" t="str">
        <f t="shared" si="115"/>
        <v>PH.IC.RT.130107.01</v>
      </c>
      <c r="Q482" s="168" t="str">
        <f t="shared" si="116"/>
        <v>CL.IC.RT.130107.01</v>
      </c>
    </row>
    <row r="483" spans="1:17" s="167" customFormat="1" ht="15">
      <c r="A483" s="167" t="s">
        <v>4991</v>
      </c>
      <c r="C483" s="61" t="s">
        <v>5560</v>
      </c>
      <c r="E483" s="61" t="s">
        <v>12175</v>
      </c>
      <c r="F483" s="167" t="s">
        <v>4722</v>
      </c>
      <c r="G483" s="167" t="s">
        <v>5743</v>
      </c>
      <c r="H483" s="62" t="s">
        <v>11638</v>
      </c>
      <c r="I483" s="167" t="s">
        <v>5744</v>
      </c>
      <c r="J483" s="63" t="str">
        <f t="shared" si="113"/>
        <v>IC.RT.130108</v>
      </c>
      <c r="K483" s="61" t="s">
        <v>12175</v>
      </c>
      <c r="L483" s="167" t="str">
        <f t="shared" si="117"/>
        <v xml:space="preserve">     Induced</v>
      </c>
      <c r="M483" s="168" t="str">
        <f t="shared" si="114"/>
        <v>PI.IC.RT.130108.01</v>
      </c>
      <c r="N483" s="168"/>
      <c r="O483" s="168" t="str">
        <f t="shared" si="115"/>
        <v>PH.IC.RT.130108.01</v>
      </c>
      <c r="Q483" s="168" t="str">
        <f t="shared" si="116"/>
        <v>CL.IC.RT.130108.01</v>
      </c>
    </row>
    <row r="484" spans="1:17" s="167" customFormat="1" ht="15">
      <c r="A484" s="167" t="s">
        <v>4991</v>
      </c>
      <c r="C484" s="61" t="s">
        <v>5560</v>
      </c>
      <c r="D484" s="167" t="s">
        <v>5745</v>
      </c>
      <c r="E484" s="61" t="s">
        <v>12430</v>
      </c>
      <c r="F484" s="167" t="s">
        <v>4722</v>
      </c>
      <c r="G484" s="167" t="s">
        <v>5568</v>
      </c>
      <c r="H484" s="62" t="s">
        <v>11848</v>
      </c>
      <c r="I484" s="167" t="s">
        <v>5569</v>
      </c>
      <c r="J484" s="63" t="str">
        <f t="shared" si="113"/>
        <v>IC.RT.130201</v>
      </c>
      <c r="K484" s="61" t="s">
        <v>12175</v>
      </c>
      <c r="L484" s="167" t="str">
        <f t="shared" si="117"/>
        <v xml:space="preserve">     Volume none</v>
      </c>
      <c r="M484" s="168" t="str">
        <f t="shared" si="114"/>
        <v>PI.IC.RT.130201.01</v>
      </c>
      <c r="N484" s="168"/>
      <c r="O484" s="168" t="str">
        <f t="shared" si="115"/>
        <v>PH.IC.RT.130201.01</v>
      </c>
      <c r="Q484" s="168" t="str">
        <f t="shared" si="116"/>
        <v>CL.IC.RT.130201.01</v>
      </c>
    </row>
    <row r="485" spans="1:17" s="167" customFormat="1" ht="15">
      <c r="A485" s="167" t="s">
        <v>4991</v>
      </c>
      <c r="C485" s="61" t="s">
        <v>5560</v>
      </c>
      <c r="E485" s="61" t="s">
        <v>12430</v>
      </c>
      <c r="F485" s="167" t="s">
        <v>4722</v>
      </c>
      <c r="G485" s="167" t="s">
        <v>5572</v>
      </c>
      <c r="H485" s="62" t="s">
        <v>12030</v>
      </c>
      <c r="I485" s="167" t="s">
        <v>5573</v>
      </c>
      <c r="J485" s="63" t="str">
        <f t="shared" si="113"/>
        <v>IC.RT.130202</v>
      </c>
      <c r="K485" s="61" t="s">
        <v>12175</v>
      </c>
      <c r="L485" s="167" t="str">
        <f t="shared" si="117"/>
        <v xml:space="preserve">     Volume scant</v>
      </c>
      <c r="M485" s="168" t="str">
        <f t="shared" si="114"/>
        <v>PI.IC.RT.130202.01</v>
      </c>
      <c r="N485" s="168"/>
      <c r="O485" s="168" t="str">
        <f t="shared" si="115"/>
        <v>PH.IC.RT.130202.01</v>
      </c>
      <c r="Q485" s="168" t="str">
        <f t="shared" si="116"/>
        <v>CL.IC.RT.130202.01</v>
      </c>
    </row>
    <row r="486" spans="1:17" s="167" customFormat="1" ht="15">
      <c r="A486" s="167" t="s">
        <v>4991</v>
      </c>
      <c r="C486" s="61" t="s">
        <v>5560</v>
      </c>
      <c r="E486" s="61" t="s">
        <v>12430</v>
      </c>
      <c r="F486" s="167" t="s">
        <v>4722</v>
      </c>
      <c r="G486" s="167" t="s">
        <v>5405</v>
      </c>
      <c r="H486" s="62" t="s">
        <v>12032</v>
      </c>
      <c r="I486" s="167" t="s">
        <v>5406</v>
      </c>
      <c r="J486" s="63" t="str">
        <f t="shared" si="113"/>
        <v>IC.RT.130203</v>
      </c>
      <c r="K486" s="61" t="s">
        <v>12175</v>
      </c>
      <c r="L486" s="167" t="str">
        <f t="shared" si="117"/>
        <v xml:space="preserve">     Volume moderate</v>
      </c>
      <c r="M486" s="168" t="str">
        <f t="shared" si="114"/>
        <v>PI.IC.RT.130203.01</v>
      </c>
      <c r="N486" s="168"/>
      <c r="O486" s="168" t="str">
        <f t="shared" si="115"/>
        <v>PH.IC.RT.130203.01</v>
      </c>
      <c r="Q486" s="168" t="str">
        <f t="shared" si="116"/>
        <v>CL.IC.RT.130203.01</v>
      </c>
    </row>
    <row r="487" spans="1:17" s="167" customFormat="1" ht="15">
      <c r="A487" s="167" t="s">
        <v>4991</v>
      </c>
      <c r="C487" s="61" t="s">
        <v>5560</v>
      </c>
      <c r="E487" s="61" t="s">
        <v>12430</v>
      </c>
      <c r="F487" s="167" t="s">
        <v>4722</v>
      </c>
      <c r="G487" s="167" t="s">
        <v>5407</v>
      </c>
      <c r="H487" s="62" t="s">
        <v>12028</v>
      </c>
      <c r="I487" s="167" t="s">
        <v>4724</v>
      </c>
      <c r="J487" s="63" t="str">
        <f t="shared" si="113"/>
        <v>IC.RT.130204</v>
      </c>
      <c r="K487" s="61" t="s">
        <v>12175</v>
      </c>
      <c r="L487" s="167" t="str">
        <f t="shared" si="117"/>
        <v xml:space="preserve">     Volume copious</v>
      </c>
      <c r="M487" s="168" t="str">
        <f t="shared" si="114"/>
        <v>PI.IC.RT.130204.01</v>
      </c>
      <c r="N487" s="168"/>
      <c r="O487" s="168" t="str">
        <f t="shared" si="115"/>
        <v>PH.IC.RT.130204.01</v>
      </c>
      <c r="Q487" s="168" t="str">
        <f t="shared" si="116"/>
        <v>CL.IC.RT.130204.01</v>
      </c>
    </row>
    <row r="488" spans="1:17" s="167" customFormat="1" ht="15">
      <c r="A488" s="167" t="s">
        <v>4991</v>
      </c>
      <c r="C488" s="61" t="s">
        <v>5560</v>
      </c>
      <c r="D488" s="167" t="s">
        <v>9435</v>
      </c>
      <c r="E488" s="61" t="s">
        <v>12185</v>
      </c>
      <c r="F488" s="167" t="s">
        <v>4722</v>
      </c>
      <c r="G488" s="167" t="s">
        <v>10144</v>
      </c>
      <c r="H488" s="62" t="s">
        <v>11848</v>
      </c>
      <c r="I488" s="167" t="s">
        <v>10145</v>
      </c>
      <c r="J488" s="63" t="str">
        <f t="shared" si="113"/>
        <v>IC.RT.130301</v>
      </c>
      <c r="K488" s="61" t="s">
        <v>12175</v>
      </c>
      <c r="L488" s="167" t="str">
        <f t="shared" si="117"/>
        <v xml:space="preserve">     White</v>
      </c>
      <c r="M488" s="168" t="str">
        <f t="shared" si="114"/>
        <v>PI.IC.RT.130301.01</v>
      </c>
      <c r="N488" s="168"/>
      <c r="O488" s="168" t="str">
        <f t="shared" si="115"/>
        <v>PH.IC.RT.130301.01</v>
      </c>
      <c r="Q488" s="168" t="str">
        <f t="shared" si="116"/>
        <v>CL.IC.RT.130301.01</v>
      </c>
    </row>
    <row r="489" spans="1:17" s="167" customFormat="1" ht="15">
      <c r="A489" s="167" t="s">
        <v>4991</v>
      </c>
      <c r="C489" s="61" t="s">
        <v>5560</v>
      </c>
      <c r="E489" s="61" t="s">
        <v>12185</v>
      </c>
      <c r="F489" s="167" t="s">
        <v>4722</v>
      </c>
      <c r="G489" s="167" t="s">
        <v>11325</v>
      </c>
      <c r="H489" s="62" t="s">
        <v>12030</v>
      </c>
      <c r="I489" s="167" t="s">
        <v>11179</v>
      </c>
      <c r="J489" s="63" t="str">
        <f t="shared" si="113"/>
        <v>IC.RT.130302</v>
      </c>
      <c r="K489" s="61" t="s">
        <v>12175</v>
      </c>
      <c r="L489" s="167" t="str">
        <f t="shared" si="117"/>
        <v xml:space="preserve">     Colorless</v>
      </c>
      <c r="M489" s="168" t="str">
        <f t="shared" si="114"/>
        <v>PI.IC.RT.130302.01</v>
      </c>
      <c r="N489" s="168"/>
      <c r="O489" s="168" t="str">
        <f t="shared" si="115"/>
        <v>PH.IC.RT.130302.01</v>
      </c>
      <c r="Q489" s="168" t="str">
        <f t="shared" si="116"/>
        <v>CL.IC.RT.130302.01</v>
      </c>
    </row>
    <row r="490" spans="1:17" s="167" customFormat="1" ht="15">
      <c r="A490" s="167" t="s">
        <v>4991</v>
      </c>
      <c r="C490" s="61" t="s">
        <v>5560</v>
      </c>
      <c r="E490" s="61" t="s">
        <v>12185</v>
      </c>
      <c r="F490" s="167" t="s">
        <v>4722</v>
      </c>
      <c r="G490" s="167" t="s">
        <v>11880</v>
      </c>
      <c r="H490" s="62" t="s">
        <v>12032</v>
      </c>
      <c r="I490" s="167" t="s">
        <v>11881</v>
      </c>
      <c r="J490" s="63" t="str">
        <f t="shared" si="113"/>
        <v>IC.RT.130303</v>
      </c>
      <c r="K490" s="61" t="s">
        <v>12175</v>
      </c>
      <c r="L490" s="167" t="str">
        <f t="shared" si="117"/>
        <v xml:space="preserve">     Tan</v>
      </c>
      <c r="M490" s="168" t="str">
        <f t="shared" si="114"/>
        <v>PI.IC.RT.130303.01</v>
      </c>
      <c r="N490" s="168"/>
      <c r="O490" s="168" t="str">
        <f t="shared" si="115"/>
        <v>PH.IC.RT.130303.01</v>
      </c>
      <c r="Q490" s="168" t="str">
        <f t="shared" si="116"/>
        <v>CL.IC.RT.130303.01</v>
      </c>
    </row>
    <row r="491" spans="1:17" s="167" customFormat="1" ht="15">
      <c r="A491" s="167" t="s">
        <v>4991</v>
      </c>
      <c r="C491" s="61" t="s">
        <v>5560</v>
      </c>
      <c r="E491" s="61" t="s">
        <v>12185</v>
      </c>
      <c r="F491" s="167" t="s">
        <v>4722</v>
      </c>
      <c r="G491" s="167" t="s">
        <v>11176</v>
      </c>
      <c r="H491" s="62" t="s">
        <v>12028</v>
      </c>
      <c r="I491" s="167" t="s">
        <v>11177</v>
      </c>
      <c r="J491" s="63" t="str">
        <f t="shared" si="113"/>
        <v>IC.RT.130304</v>
      </c>
      <c r="K491" s="61" t="s">
        <v>12175</v>
      </c>
      <c r="L491" s="167" t="str">
        <f t="shared" si="117"/>
        <v xml:space="preserve">     Yellow</v>
      </c>
      <c r="M491" s="168" t="str">
        <f t="shared" si="114"/>
        <v>PI.IC.RT.130304.01</v>
      </c>
      <c r="N491" s="168"/>
      <c r="O491" s="168" t="str">
        <f t="shared" si="115"/>
        <v>PH.IC.RT.130304.01</v>
      </c>
      <c r="Q491" s="168" t="str">
        <f t="shared" si="116"/>
        <v>CL.IC.RT.130304.01</v>
      </c>
    </row>
    <row r="492" spans="1:17" s="167" customFormat="1" ht="15">
      <c r="A492" s="167" t="s">
        <v>4991</v>
      </c>
      <c r="C492" s="61" t="s">
        <v>5560</v>
      </c>
      <c r="E492" s="61" t="s">
        <v>12185</v>
      </c>
      <c r="F492" s="167" t="s">
        <v>4722</v>
      </c>
      <c r="G492" s="167" t="s">
        <v>11878</v>
      </c>
      <c r="H492" s="62" t="s">
        <v>12210</v>
      </c>
      <c r="I492" s="167" t="s">
        <v>11879</v>
      </c>
      <c r="J492" s="63" t="str">
        <f t="shared" si="113"/>
        <v>IC.RT.130305</v>
      </c>
      <c r="K492" s="61" t="s">
        <v>12175</v>
      </c>
      <c r="L492" s="167" t="str">
        <f t="shared" si="117"/>
        <v xml:space="preserve">     Green</v>
      </c>
      <c r="M492" s="168" t="str">
        <f t="shared" si="114"/>
        <v>PI.IC.RT.130305.01</v>
      </c>
      <c r="N492" s="168"/>
      <c r="O492" s="168" t="str">
        <f t="shared" si="115"/>
        <v>PH.IC.RT.130305.01</v>
      </c>
      <c r="Q492" s="168" t="str">
        <f t="shared" si="116"/>
        <v>CL.IC.RT.130305.01</v>
      </c>
    </row>
    <row r="493" spans="1:17" s="167" customFormat="1" ht="15">
      <c r="A493" s="167" t="s">
        <v>4991</v>
      </c>
      <c r="C493" s="61" t="s">
        <v>5560</v>
      </c>
      <c r="E493" s="61" t="s">
        <v>12185</v>
      </c>
      <c r="F493" s="167" t="s">
        <v>4722</v>
      </c>
      <c r="G493" s="167" t="s">
        <v>5417</v>
      </c>
      <c r="H493" s="62" t="s">
        <v>12212</v>
      </c>
      <c r="I493" s="167" t="s">
        <v>5418</v>
      </c>
      <c r="J493" s="63" t="str">
        <f t="shared" si="113"/>
        <v>IC.RT.130306</v>
      </c>
      <c r="K493" s="61" t="s">
        <v>12175</v>
      </c>
      <c r="L493" s="167" t="str">
        <f t="shared" si="117"/>
        <v xml:space="preserve">     Blood tinged</v>
      </c>
      <c r="M493" s="168" t="str">
        <f t="shared" si="114"/>
        <v>PI.IC.RT.130306.01</v>
      </c>
      <c r="N493" s="168"/>
      <c r="O493" s="168" t="str">
        <f t="shared" si="115"/>
        <v>PH.IC.RT.130306.01</v>
      </c>
      <c r="Q493" s="168" t="str">
        <f t="shared" si="116"/>
        <v>CL.IC.RT.130306.01</v>
      </c>
    </row>
    <row r="494" spans="1:17" s="167" customFormat="1" ht="15">
      <c r="A494" s="167" t="s">
        <v>4991</v>
      </c>
      <c r="C494" s="61" t="s">
        <v>5560</v>
      </c>
      <c r="E494" s="61" t="s">
        <v>12185</v>
      </c>
      <c r="F494" s="167" t="s">
        <v>4722</v>
      </c>
      <c r="G494" s="167" t="s">
        <v>11180</v>
      </c>
      <c r="H494" s="62" t="s">
        <v>12225</v>
      </c>
      <c r="I494" s="167" t="s">
        <v>11181</v>
      </c>
      <c r="J494" s="63" t="str">
        <f t="shared" si="113"/>
        <v>IC.RT.130307</v>
      </c>
      <c r="K494" s="61" t="s">
        <v>12175</v>
      </c>
      <c r="L494" s="167" t="str">
        <f t="shared" si="117"/>
        <v xml:space="preserve">     Pink</v>
      </c>
      <c r="M494" s="168" t="str">
        <f t="shared" si="114"/>
        <v>PI.IC.RT.130307.01</v>
      </c>
      <c r="N494" s="168"/>
      <c r="O494" s="168" t="str">
        <f t="shared" si="115"/>
        <v>PH.IC.RT.130307.01</v>
      </c>
      <c r="Q494" s="168" t="str">
        <f t="shared" si="116"/>
        <v>CL.IC.RT.130307.01</v>
      </c>
    </row>
    <row r="495" spans="1:17" s="167" customFormat="1" ht="15">
      <c r="A495" s="167" t="s">
        <v>4991</v>
      </c>
      <c r="C495" s="61" t="s">
        <v>5560</v>
      </c>
      <c r="E495" s="61" t="s">
        <v>12185</v>
      </c>
      <c r="F495" s="167" t="s">
        <v>4722</v>
      </c>
      <c r="G495" s="167" t="s">
        <v>10386</v>
      </c>
      <c r="H495" s="62" t="s">
        <v>11638</v>
      </c>
      <c r="I495" s="167" t="s">
        <v>5539</v>
      </c>
      <c r="J495" s="63" t="str">
        <f t="shared" si="113"/>
        <v>IC.RT.130308</v>
      </c>
      <c r="K495" s="61" t="s">
        <v>12175</v>
      </c>
      <c r="L495" s="167" t="str">
        <f t="shared" si="117"/>
        <v xml:space="preserve">     Bright red</v>
      </c>
      <c r="M495" s="168" t="str">
        <f t="shared" si="114"/>
        <v>PI.IC.RT.130308.01</v>
      </c>
      <c r="N495" s="168"/>
      <c r="O495" s="168" t="str">
        <f t="shared" si="115"/>
        <v>PH.IC.RT.130308.01</v>
      </c>
      <c r="Q495" s="168" t="str">
        <f t="shared" si="116"/>
        <v>CL.IC.RT.130308.01</v>
      </c>
    </row>
    <row r="496" spans="1:17" s="167" customFormat="1" ht="15">
      <c r="A496" s="167" t="s">
        <v>4991</v>
      </c>
      <c r="C496" s="61" t="s">
        <v>5560</v>
      </c>
      <c r="E496" s="61" t="s">
        <v>12185</v>
      </c>
      <c r="F496" s="167" t="s">
        <v>4722</v>
      </c>
      <c r="G496" s="167" t="s">
        <v>5419</v>
      </c>
      <c r="H496" s="62" t="s">
        <v>11639</v>
      </c>
      <c r="I496" s="167" t="s">
        <v>5541</v>
      </c>
      <c r="J496" s="63" t="str">
        <f t="shared" si="113"/>
        <v>IC.RT.130309</v>
      </c>
      <c r="K496" s="61" t="s">
        <v>12175</v>
      </c>
      <c r="L496" s="167" t="str">
        <f t="shared" si="117"/>
        <v xml:space="preserve">     Dark red</v>
      </c>
      <c r="M496" s="168" t="str">
        <f t="shared" si="114"/>
        <v>PI.IC.RT.130309.01</v>
      </c>
      <c r="N496" s="168"/>
      <c r="O496" s="168" t="str">
        <f t="shared" si="115"/>
        <v>PH.IC.RT.130309.01</v>
      </c>
      <c r="Q496" s="168" t="str">
        <f t="shared" si="116"/>
        <v>CL.IC.RT.130309.01</v>
      </c>
    </row>
    <row r="497" spans="1:17" s="167" customFormat="1" ht="15">
      <c r="A497" s="167" t="s">
        <v>4991</v>
      </c>
      <c r="C497" s="61" t="s">
        <v>5560</v>
      </c>
      <c r="E497" s="61" t="s">
        <v>12185</v>
      </c>
      <c r="F497" s="167" t="s">
        <v>4722</v>
      </c>
      <c r="G497" s="167" t="s">
        <v>10383</v>
      </c>
      <c r="H497" s="62" t="s">
        <v>11829</v>
      </c>
      <c r="I497" s="167" t="s">
        <v>10384</v>
      </c>
      <c r="J497" s="63" t="str">
        <f t="shared" si="113"/>
        <v>IC.RT.130310</v>
      </c>
      <c r="K497" s="61" t="s">
        <v>12175</v>
      </c>
      <c r="L497" s="167" t="str">
        <f t="shared" si="117"/>
        <v xml:space="preserve">     Brown</v>
      </c>
      <c r="M497" s="168" t="str">
        <f t="shared" si="114"/>
        <v>PI.IC.RT.130310.01</v>
      </c>
      <c r="N497" s="168"/>
      <c r="O497" s="168" t="str">
        <f t="shared" si="115"/>
        <v>PH.IC.RT.130310.01</v>
      </c>
      <c r="Q497" s="168" t="str">
        <f t="shared" si="116"/>
        <v>CL.IC.RT.130310.01</v>
      </c>
    </row>
    <row r="498" spans="1:17" s="167" customFormat="1" ht="15">
      <c r="A498" s="167" t="s">
        <v>4991</v>
      </c>
      <c r="C498" s="61" t="s">
        <v>5560</v>
      </c>
      <c r="D498" s="167" t="s">
        <v>5413</v>
      </c>
      <c r="E498" s="61" t="s">
        <v>6464</v>
      </c>
      <c r="F498" s="167" t="s">
        <v>4722</v>
      </c>
      <c r="G498" s="167" t="s">
        <v>10147</v>
      </c>
      <c r="H498" s="62" t="s">
        <v>11848</v>
      </c>
      <c r="I498" s="167" t="s">
        <v>10148</v>
      </c>
      <c r="J498" s="63" t="str">
        <f t="shared" si="113"/>
        <v>IC.RT.130401</v>
      </c>
      <c r="K498" s="61" t="s">
        <v>12175</v>
      </c>
      <c r="L498" s="167" t="str">
        <f t="shared" si="117"/>
        <v xml:space="preserve">     Thick</v>
      </c>
      <c r="M498" s="168" t="str">
        <f t="shared" si="114"/>
        <v>PI.IC.RT.130401.01</v>
      </c>
      <c r="N498" s="168"/>
      <c r="O498" s="168" t="str">
        <f t="shared" si="115"/>
        <v>PH.IC.RT.130401.01</v>
      </c>
      <c r="Q498" s="168" t="str">
        <f t="shared" si="116"/>
        <v>CL.IC.RT.130401.01</v>
      </c>
    </row>
    <row r="499" spans="1:17" s="167" customFormat="1" ht="15">
      <c r="A499" s="167" t="s">
        <v>4991</v>
      </c>
      <c r="C499" s="61" t="s">
        <v>5560</v>
      </c>
      <c r="E499" s="61" t="s">
        <v>6464</v>
      </c>
      <c r="F499" s="167" t="s">
        <v>4722</v>
      </c>
      <c r="G499" s="167" t="s">
        <v>10149</v>
      </c>
      <c r="H499" s="62" t="s">
        <v>12030</v>
      </c>
      <c r="I499" s="167" t="s">
        <v>10150</v>
      </c>
      <c r="J499" s="63" t="str">
        <f t="shared" si="113"/>
        <v>IC.RT.130402</v>
      </c>
      <c r="K499" s="61" t="s">
        <v>12175</v>
      </c>
      <c r="L499" s="167" t="str">
        <f t="shared" si="117"/>
        <v xml:space="preserve">     Thin</v>
      </c>
      <c r="M499" s="168" t="str">
        <f t="shared" si="114"/>
        <v>PI.IC.RT.130402.01</v>
      </c>
      <c r="N499" s="168"/>
      <c r="O499" s="168" t="str">
        <f t="shared" si="115"/>
        <v>PH.IC.RT.130402.01</v>
      </c>
      <c r="Q499" s="168" t="str">
        <f t="shared" si="116"/>
        <v>CL.IC.RT.130402.01</v>
      </c>
    </row>
    <row r="500" spans="1:17" s="167" customFormat="1" ht="15">
      <c r="A500" s="167" t="s">
        <v>4991</v>
      </c>
      <c r="C500" s="61" t="s">
        <v>5560</v>
      </c>
      <c r="E500" s="61" t="s">
        <v>6464</v>
      </c>
      <c r="F500" s="167" t="s">
        <v>4722</v>
      </c>
      <c r="G500" s="167" t="s">
        <v>5414</v>
      </c>
      <c r="H500" s="62" t="s">
        <v>12032</v>
      </c>
      <c r="I500" s="167" t="s">
        <v>5268</v>
      </c>
      <c r="J500" s="63" t="str">
        <f t="shared" si="113"/>
        <v>IC.RT.130403</v>
      </c>
      <c r="K500" s="61" t="s">
        <v>12175</v>
      </c>
      <c r="L500" s="167" t="str">
        <f t="shared" si="117"/>
        <v xml:space="preserve">     Frothy</v>
      </c>
      <c r="M500" s="168" t="str">
        <f t="shared" si="114"/>
        <v>PI.IC.RT.130403.01</v>
      </c>
      <c r="N500" s="168"/>
      <c r="O500" s="168" t="str">
        <f t="shared" si="115"/>
        <v>PH.IC.RT.130403.01</v>
      </c>
      <c r="Q500" s="168" t="str">
        <f t="shared" si="116"/>
        <v>CL.IC.RT.130403.01</v>
      </c>
    </row>
    <row r="501" spans="1:17" s="167" customFormat="1" ht="15">
      <c r="A501" s="167" t="s">
        <v>4991</v>
      </c>
      <c r="C501" s="61" t="s">
        <v>5560</v>
      </c>
      <c r="E501" s="61" t="s">
        <v>6464</v>
      </c>
      <c r="F501" s="167" t="s">
        <v>4722</v>
      </c>
      <c r="G501" s="167" t="s">
        <v>5265</v>
      </c>
      <c r="H501" s="62" t="s">
        <v>12028</v>
      </c>
      <c r="I501" s="167" t="s">
        <v>5266</v>
      </c>
      <c r="J501" s="63" t="str">
        <f t="shared" si="113"/>
        <v>IC.RT.130404</v>
      </c>
      <c r="K501" s="61" t="s">
        <v>12175</v>
      </c>
      <c r="L501" s="167" t="str">
        <f t="shared" si="117"/>
        <v xml:space="preserve">     Tenacious</v>
      </c>
      <c r="M501" s="168" t="str">
        <f t="shared" si="114"/>
        <v>PI.IC.RT.130404.01</v>
      </c>
      <c r="N501" s="168"/>
      <c r="O501" s="168" t="str">
        <f t="shared" si="115"/>
        <v>PH.IC.RT.130404.01</v>
      </c>
      <c r="Q501" s="168" t="str">
        <f t="shared" si="116"/>
        <v>CL.IC.RT.130404.01</v>
      </c>
    </row>
    <row r="502" spans="1:17" s="167" customFormat="1" ht="15">
      <c r="A502" s="167" t="s">
        <v>4991</v>
      </c>
      <c r="C502" s="61" t="s">
        <v>5560</v>
      </c>
      <c r="E502" s="61" t="s">
        <v>6464</v>
      </c>
      <c r="F502" s="167" t="s">
        <v>4722</v>
      </c>
      <c r="G502" s="167" t="s">
        <v>5267</v>
      </c>
      <c r="H502" s="62" t="s">
        <v>12210</v>
      </c>
      <c r="I502" s="167" t="s">
        <v>5120</v>
      </c>
      <c r="J502" s="63" t="str">
        <f t="shared" si="113"/>
        <v>IC.RT.130405</v>
      </c>
      <c r="K502" s="61" t="s">
        <v>12175</v>
      </c>
      <c r="L502" s="167" t="str">
        <f t="shared" si="117"/>
        <v xml:space="preserve">     Mucous plug</v>
      </c>
      <c r="M502" s="168" t="str">
        <f t="shared" si="114"/>
        <v>PI.IC.RT.130405.01</v>
      </c>
      <c r="N502" s="168"/>
      <c r="O502" s="168" t="str">
        <f t="shared" si="115"/>
        <v>PH.IC.RT.130405.01</v>
      </c>
      <c r="Q502" s="168" t="str">
        <f t="shared" si="116"/>
        <v>CL.IC.RT.130405.01</v>
      </c>
    </row>
    <row r="503" spans="1:17" s="167" customFormat="1" ht="15">
      <c r="A503" s="167" t="s">
        <v>4991</v>
      </c>
      <c r="C503" s="61" t="s">
        <v>5560</v>
      </c>
      <c r="D503" s="167" t="s">
        <v>9582</v>
      </c>
      <c r="E503" s="61" t="s">
        <v>6291</v>
      </c>
      <c r="F503" s="167" t="s">
        <v>4722</v>
      </c>
      <c r="G503" s="167" t="s">
        <v>9857</v>
      </c>
      <c r="H503" s="62" t="s">
        <v>11848</v>
      </c>
      <c r="I503" s="167" t="s">
        <v>5121</v>
      </c>
      <c r="J503" s="63" t="str">
        <f t="shared" si="113"/>
        <v>IC.RT.130501</v>
      </c>
      <c r="K503" s="61" t="s">
        <v>12175</v>
      </c>
      <c r="L503" s="167" t="str">
        <f t="shared" si="117"/>
        <v xml:space="preserve">     Odor foul</v>
      </c>
      <c r="M503" s="168" t="str">
        <f t="shared" si="114"/>
        <v>PI.IC.RT.130501.01</v>
      </c>
      <c r="N503" s="168"/>
      <c r="O503" s="168" t="str">
        <f t="shared" si="115"/>
        <v>PH.IC.RT.130501.01</v>
      </c>
      <c r="Q503" s="168" t="str">
        <f t="shared" si="116"/>
        <v>CL.IC.RT.130501.01</v>
      </c>
    </row>
    <row r="504" spans="1:17" s="167" customFormat="1" ht="15">
      <c r="A504" s="167" t="s">
        <v>4991</v>
      </c>
      <c r="C504" s="61" t="s">
        <v>5560</v>
      </c>
      <c r="E504" s="61" t="s">
        <v>6291</v>
      </c>
      <c r="F504" s="167" t="s">
        <v>4722</v>
      </c>
      <c r="G504" s="167" t="s">
        <v>9858</v>
      </c>
      <c r="H504" s="62" t="s">
        <v>12030</v>
      </c>
      <c r="I504" s="167" t="s">
        <v>5122</v>
      </c>
      <c r="J504" s="63" t="str">
        <f t="shared" si="113"/>
        <v>IC.RT.130502</v>
      </c>
      <c r="K504" s="61" t="s">
        <v>12175</v>
      </c>
      <c r="L504" s="167" t="str">
        <f t="shared" si="117"/>
        <v xml:space="preserve">     Odor abnormal</v>
      </c>
      <c r="M504" s="168" t="str">
        <f t="shared" si="114"/>
        <v>PI.IC.RT.130502.01</v>
      </c>
      <c r="N504" s="168"/>
      <c r="O504" s="168" t="str">
        <f t="shared" si="115"/>
        <v>PH.IC.RT.130502.01</v>
      </c>
      <c r="Q504" s="168" t="str">
        <f t="shared" si="116"/>
        <v>CL.IC.RT.130502.01</v>
      </c>
    </row>
    <row r="505" spans="1:17" s="167" customFormat="1" ht="15">
      <c r="A505" s="167" t="s">
        <v>4991</v>
      </c>
      <c r="C505" s="61" t="s">
        <v>5560</v>
      </c>
      <c r="E505" s="61" t="s">
        <v>6291</v>
      </c>
      <c r="F505" s="167" t="s">
        <v>4722</v>
      </c>
      <c r="G505" s="167" t="s">
        <v>9710</v>
      </c>
      <c r="H505" s="62" t="s">
        <v>12032</v>
      </c>
      <c r="I505" s="167" t="s">
        <v>11233</v>
      </c>
      <c r="J505" s="63" t="str">
        <f t="shared" si="113"/>
        <v>IC.RT.130503</v>
      </c>
      <c r="K505" s="61" t="s">
        <v>12175</v>
      </c>
      <c r="L505" s="167" t="str">
        <f t="shared" si="117"/>
        <v xml:space="preserve">     Odor none</v>
      </c>
      <c r="M505" s="168" t="str">
        <f t="shared" si="114"/>
        <v>PI.IC.RT.130503.01</v>
      </c>
      <c r="N505" s="168"/>
      <c r="O505" s="168" t="str">
        <f t="shared" si="115"/>
        <v>PH.IC.RT.130503.01</v>
      </c>
      <c r="Q505" s="168" t="str">
        <f t="shared" si="116"/>
        <v>CL.IC.RT.130503.01</v>
      </c>
    </row>
    <row r="506" spans="1:17" s="167" customFormat="1" ht="15">
      <c r="A506" s="167" t="s">
        <v>4991</v>
      </c>
      <c r="B506" s="167" t="s">
        <v>4725</v>
      </c>
      <c r="C506" s="61" t="s">
        <v>4082</v>
      </c>
      <c r="D506" s="167" t="s">
        <v>4889</v>
      </c>
      <c r="E506" s="61" t="s">
        <v>2379</v>
      </c>
      <c r="F506" s="167" t="s">
        <v>4726</v>
      </c>
      <c r="G506" s="167" t="s">
        <v>4901</v>
      </c>
      <c r="H506" s="62" t="s">
        <v>11848</v>
      </c>
      <c r="I506" s="167" t="s">
        <v>4902</v>
      </c>
      <c r="J506" s="63" t="str">
        <f t="shared" si="113"/>
        <v>IC.RT.140101</v>
      </c>
      <c r="K506" s="61" t="s">
        <v>12175</v>
      </c>
      <c r="L506" s="167" t="str">
        <f t="shared" si="117"/>
        <v xml:space="preserve">     No difficulty observed</v>
      </c>
      <c r="M506" s="168" t="str">
        <f t="shared" si="114"/>
        <v>PI.IC.RT.140101.01</v>
      </c>
      <c r="N506" s="168"/>
      <c r="O506" s="168" t="str">
        <f t="shared" si="115"/>
        <v>PH.IC.RT.140101.01</v>
      </c>
      <c r="Q506" s="168" t="str">
        <f t="shared" si="116"/>
        <v>CL.IC.RT.140101.01</v>
      </c>
    </row>
    <row r="507" spans="1:17" s="167" customFormat="1" ht="15">
      <c r="A507" s="167" t="s">
        <v>4991</v>
      </c>
      <c r="C507" s="61" t="s">
        <v>4082</v>
      </c>
      <c r="E507" s="61" t="s">
        <v>12175</v>
      </c>
      <c r="F507" s="167" t="s">
        <v>4726</v>
      </c>
      <c r="G507" s="167" t="s">
        <v>4903</v>
      </c>
      <c r="H507" s="62" t="s">
        <v>12030</v>
      </c>
      <c r="I507" s="167" t="s">
        <v>4904</v>
      </c>
      <c r="J507" s="63" t="str">
        <f t="shared" si="113"/>
        <v>IC.RT.140102</v>
      </c>
      <c r="K507" s="61" t="s">
        <v>12175</v>
      </c>
      <c r="L507" s="167" t="str">
        <f t="shared" si="117"/>
        <v xml:space="preserve">     Labored</v>
      </c>
      <c r="M507" s="168" t="str">
        <f t="shared" si="114"/>
        <v>PI.IC.RT.140102.01</v>
      </c>
      <c r="N507" s="168"/>
      <c r="O507" s="168" t="str">
        <f t="shared" si="115"/>
        <v>PH.IC.RT.140102.01</v>
      </c>
      <c r="Q507" s="168" t="str">
        <f t="shared" si="116"/>
        <v>CL.IC.RT.140102.01</v>
      </c>
    </row>
    <row r="508" spans="1:17" s="167" customFormat="1" ht="15">
      <c r="A508" s="167" t="s">
        <v>4991</v>
      </c>
      <c r="C508" s="61" t="s">
        <v>4082</v>
      </c>
      <c r="E508" s="61" t="s">
        <v>12175</v>
      </c>
      <c r="F508" s="167" t="s">
        <v>4726</v>
      </c>
      <c r="G508" s="167" t="s">
        <v>4727</v>
      </c>
      <c r="H508" s="62" t="s">
        <v>12032</v>
      </c>
      <c r="I508" s="167" t="s">
        <v>4906</v>
      </c>
      <c r="J508" s="63" t="str">
        <f t="shared" si="113"/>
        <v>IC.RT.140103</v>
      </c>
      <c r="K508" s="61" t="s">
        <v>12175</v>
      </c>
      <c r="L508" s="167" t="str">
        <f t="shared" si="117"/>
        <v xml:space="preserve">     Diaphragmatic</v>
      </c>
      <c r="M508" s="168" t="str">
        <f t="shared" si="114"/>
        <v>PI.IC.RT.140103.01</v>
      </c>
      <c r="N508" s="168"/>
      <c r="O508" s="168" t="str">
        <f t="shared" si="115"/>
        <v>PH.IC.RT.140103.01</v>
      </c>
      <c r="Q508" s="168" t="str">
        <f t="shared" si="116"/>
        <v>CL.IC.RT.140103.01</v>
      </c>
    </row>
    <row r="509" spans="1:17" s="167" customFormat="1" ht="15">
      <c r="A509" s="167" t="s">
        <v>4991</v>
      </c>
      <c r="C509" s="61" t="s">
        <v>4082</v>
      </c>
      <c r="E509" s="61" t="s">
        <v>12175</v>
      </c>
      <c r="F509" s="167" t="s">
        <v>4726</v>
      </c>
      <c r="G509" s="167" t="s">
        <v>4907</v>
      </c>
      <c r="H509" s="62" t="s">
        <v>12028</v>
      </c>
      <c r="I509" s="167" t="s">
        <v>4908</v>
      </c>
      <c r="J509" s="63" t="str">
        <f t="shared" si="113"/>
        <v>IC.RT.140104</v>
      </c>
      <c r="K509" s="61" t="s">
        <v>12175</v>
      </c>
      <c r="L509" s="167" t="str">
        <f t="shared" si="117"/>
        <v xml:space="preserve">     Use of accessory muscles</v>
      </c>
      <c r="M509" s="168" t="str">
        <f t="shared" si="114"/>
        <v>PI.IC.RT.140104.01</v>
      </c>
      <c r="N509" s="168"/>
      <c r="O509" s="168" t="str">
        <f t="shared" si="115"/>
        <v>PH.IC.RT.140104.01</v>
      </c>
      <c r="Q509" s="168" t="str">
        <f t="shared" si="116"/>
        <v>CL.IC.RT.140104.01</v>
      </c>
    </row>
    <row r="510" spans="1:17" s="167" customFormat="1" ht="15">
      <c r="A510" s="167" t="s">
        <v>4991</v>
      </c>
      <c r="C510" s="61" t="s">
        <v>4082</v>
      </c>
      <c r="E510" s="61" t="s">
        <v>12175</v>
      </c>
      <c r="F510" s="167" t="s">
        <v>4726</v>
      </c>
      <c r="G510" s="167" t="s">
        <v>5202</v>
      </c>
      <c r="H510" s="62" t="s">
        <v>12210</v>
      </c>
      <c r="I510" s="167" t="s">
        <v>5052</v>
      </c>
      <c r="J510" s="63" t="str">
        <f t="shared" si="113"/>
        <v>IC.RT.140105</v>
      </c>
      <c r="K510" s="61" t="s">
        <v>12175</v>
      </c>
      <c r="L510" s="167" t="str">
        <f t="shared" si="117"/>
        <v xml:space="preserve">     Pursed lip</v>
      </c>
      <c r="M510" s="168" t="str">
        <f t="shared" si="114"/>
        <v>PI.IC.RT.140105.01</v>
      </c>
      <c r="N510" s="168"/>
      <c r="O510" s="168" t="str">
        <f t="shared" si="115"/>
        <v>PH.IC.RT.140105.01</v>
      </c>
      <c r="Q510" s="168" t="str">
        <f t="shared" si="116"/>
        <v>CL.IC.RT.140105.01</v>
      </c>
    </row>
    <row r="511" spans="1:17" s="167" customFormat="1" ht="15">
      <c r="A511" s="167" t="s">
        <v>4991</v>
      </c>
      <c r="C511" s="61" t="s">
        <v>4082</v>
      </c>
      <c r="E511" s="61" t="s">
        <v>12175</v>
      </c>
      <c r="F511" s="167" t="s">
        <v>4726</v>
      </c>
      <c r="G511" s="167" t="s">
        <v>5053</v>
      </c>
      <c r="H511" s="62" t="s">
        <v>12212</v>
      </c>
      <c r="I511" s="167" t="s">
        <v>5054</v>
      </c>
      <c r="J511" s="63" t="str">
        <f t="shared" si="113"/>
        <v>IC.RT.140106</v>
      </c>
      <c r="K511" s="61" t="s">
        <v>12175</v>
      </c>
      <c r="L511" s="167" t="str">
        <f t="shared" si="117"/>
        <v xml:space="preserve">     Nasal flaring</v>
      </c>
      <c r="M511" s="168" t="str">
        <f t="shared" si="114"/>
        <v>PI.IC.RT.140106.01</v>
      </c>
      <c r="N511" s="168"/>
      <c r="O511" s="168" t="str">
        <f t="shared" si="115"/>
        <v>PH.IC.RT.140106.01</v>
      </c>
      <c r="Q511" s="168" t="str">
        <f t="shared" si="116"/>
        <v>CL.IC.RT.140106.01</v>
      </c>
    </row>
    <row r="512" spans="1:17" s="167" customFormat="1" ht="15">
      <c r="A512" s="167" t="s">
        <v>4991</v>
      </c>
      <c r="C512" s="61" t="s">
        <v>4082</v>
      </c>
      <c r="E512" s="61" t="s">
        <v>12175</v>
      </c>
      <c r="F512" s="167" t="s">
        <v>4726</v>
      </c>
      <c r="G512" s="167" t="s">
        <v>5055</v>
      </c>
      <c r="H512" s="62" t="s">
        <v>12225</v>
      </c>
      <c r="I512" s="167" t="s">
        <v>5056</v>
      </c>
      <c r="J512" s="63" t="str">
        <f t="shared" si="113"/>
        <v>IC.RT.140107</v>
      </c>
      <c r="K512" s="61" t="s">
        <v>12175</v>
      </c>
      <c r="L512" s="167" t="str">
        <f t="shared" si="117"/>
        <v xml:space="preserve">     Orthopnea</v>
      </c>
      <c r="M512" s="168" t="str">
        <f t="shared" si="114"/>
        <v>PI.IC.RT.140107.01</v>
      </c>
      <c r="N512" s="168"/>
      <c r="O512" s="168" t="str">
        <f t="shared" si="115"/>
        <v>PH.IC.RT.140107.01</v>
      </c>
      <c r="Q512" s="168" t="str">
        <f t="shared" si="116"/>
        <v>CL.IC.RT.140107.01</v>
      </c>
    </row>
    <row r="513" spans="1:17" s="167" customFormat="1" ht="15">
      <c r="A513" s="167" t="s">
        <v>4991</v>
      </c>
      <c r="C513" s="61" t="s">
        <v>4082</v>
      </c>
      <c r="E513" s="61" t="s">
        <v>12175</v>
      </c>
      <c r="F513" s="167" t="s">
        <v>4726</v>
      </c>
      <c r="G513" s="167" t="s">
        <v>5057</v>
      </c>
      <c r="H513" s="62" t="s">
        <v>11638</v>
      </c>
      <c r="I513" s="167" t="s">
        <v>5058</v>
      </c>
      <c r="J513" s="63" t="str">
        <f t="shared" si="113"/>
        <v>IC.RT.140108</v>
      </c>
      <c r="K513" s="61" t="s">
        <v>12175</v>
      </c>
      <c r="L513" s="167" t="str">
        <f t="shared" si="117"/>
        <v xml:space="preserve">     Dyspnea on exertion</v>
      </c>
      <c r="M513" s="168" t="str">
        <f t="shared" si="114"/>
        <v>PI.IC.RT.140108.01</v>
      </c>
      <c r="N513" s="168"/>
      <c r="O513" s="168" t="str">
        <f t="shared" si="115"/>
        <v>PH.IC.RT.140108.01</v>
      </c>
      <c r="Q513" s="168" t="str">
        <f t="shared" si="116"/>
        <v>CL.IC.RT.140108.01</v>
      </c>
    </row>
    <row r="514" spans="1:17" s="167" customFormat="1" ht="15">
      <c r="A514" s="167" t="s">
        <v>4991</v>
      </c>
      <c r="C514" s="61" t="s">
        <v>4082</v>
      </c>
      <c r="E514" s="61" t="s">
        <v>12175</v>
      </c>
      <c r="F514" s="167" t="s">
        <v>4726</v>
      </c>
      <c r="G514" s="167" t="s">
        <v>5059</v>
      </c>
      <c r="H514" s="62" t="s">
        <v>11639</v>
      </c>
      <c r="I514" s="167" t="s">
        <v>5060</v>
      </c>
      <c r="J514" s="63" t="str">
        <f t="shared" si="113"/>
        <v>IC.RT.140109</v>
      </c>
      <c r="K514" s="61" t="s">
        <v>12175</v>
      </c>
      <c r="L514" s="167" t="str">
        <f t="shared" si="117"/>
        <v xml:space="preserve">     Dyspnea at rest</v>
      </c>
      <c r="M514" s="168" t="str">
        <f t="shared" si="114"/>
        <v>PI.IC.RT.140109.01</v>
      </c>
      <c r="N514" s="168"/>
      <c r="O514" s="168" t="str">
        <f t="shared" si="115"/>
        <v>PH.IC.RT.140109.01</v>
      </c>
      <c r="Q514" s="168" t="str">
        <f t="shared" si="116"/>
        <v>CL.IC.RT.140109.01</v>
      </c>
    </row>
    <row r="515" spans="1:17" s="167" customFormat="1" ht="15">
      <c r="A515" s="167" t="s">
        <v>4991</v>
      </c>
      <c r="C515" s="61" t="s">
        <v>4082</v>
      </c>
      <c r="D515" s="167" t="s">
        <v>5207</v>
      </c>
      <c r="E515" s="61" t="s">
        <v>12430</v>
      </c>
      <c r="F515" s="167" t="s">
        <v>4726</v>
      </c>
      <c r="G515" s="167" t="s">
        <v>5208</v>
      </c>
      <c r="H515" s="62" t="s">
        <v>11848</v>
      </c>
      <c r="I515" s="167" t="s">
        <v>4728</v>
      </c>
      <c r="J515" s="63" t="str">
        <f t="shared" si="113"/>
        <v>IC.RT.140201</v>
      </c>
      <c r="K515" s="61" t="s">
        <v>12175</v>
      </c>
      <c r="L515" s="167" t="str">
        <f t="shared" si="117"/>
        <v xml:space="preserve">     Depth normal</v>
      </c>
      <c r="M515" s="168" t="str">
        <f t="shared" si="114"/>
        <v>PI.IC.RT.140201.01</v>
      </c>
      <c r="N515" s="168"/>
      <c r="O515" s="168" t="str">
        <f t="shared" si="115"/>
        <v>PH.IC.RT.140201.01</v>
      </c>
      <c r="Q515" s="168" t="str">
        <f t="shared" si="116"/>
        <v>CL.IC.RT.140201.01</v>
      </c>
    </row>
    <row r="516" spans="1:17" s="167" customFormat="1" ht="15">
      <c r="A516" s="167" t="s">
        <v>4991</v>
      </c>
      <c r="C516" s="61" t="s">
        <v>4082</v>
      </c>
      <c r="E516" s="61" t="s">
        <v>12430</v>
      </c>
      <c r="F516" s="167" t="s">
        <v>4726</v>
      </c>
      <c r="G516" s="167" t="s">
        <v>5209</v>
      </c>
      <c r="H516" s="62" t="s">
        <v>12030</v>
      </c>
      <c r="I516" s="167" t="s">
        <v>8608</v>
      </c>
      <c r="J516" s="63" t="str">
        <f t="shared" si="113"/>
        <v>IC.RT.140202</v>
      </c>
      <c r="K516" s="61" t="s">
        <v>12175</v>
      </c>
      <c r="L516" s="167" t="str">
        <f t="shared" si="117"/>
        <v xml:space="preserve">     Depth deep</v>
      </c>
      <c r="M516" s="168" t="str">
        <f t="shared" si="114"/>
        <v>PI.IC.RT.140202.01</v>
      </c>
      <c r="N516" s="168"/>
      <c r="O516" s="168" t="str">
        <f t="shared" si="115"/>
        <v>PH.IC.RT.140202.01</v>
      </c>
      <c r="Q516" s="168" t="str">
        <f t="shared" si="116"/>
        <v>CL.IC.RT.140202.01</v>
      </c>
    </row>
    <row r="517" spans="1:17" s="167" customFormat="1" ht="15">
      <c r="A517" s="167" t="s">
        <v>4991</v>
      </c>
      <c r="C517" s="61" t="s">
        <v>4082</v>
      </c>
      <c r="E517" s="61" t="s">
        <v>12430</v>
      </c>
      <c r="F517" s="167" t="s">
        <v>4726</v>
      </c>
      <c r="G517" s="167" t="s">
        <v>5210</v>
      </c>
      <c r="H517" s="62" t="s">
        <v>12032</v>
      </c>
      <c r="I517" s="167" t="s">
        <v>5367</v>
      </c>
      <c r="J517" s="63" t="str">
        <f t="shared" si="113"/>
        <v>IC.RT.140203</v>
      </c>
      <c r="K517" s="61" t="s">
        <v>12175</v>
      </c>
      <c r="L517" s="167" t="str">
        <f t="shared" si="117"/>
        <v xml:space="preserve">     Depth shallow</v>
      </c>
      <c r="M517" s="168" t="str">
        <f t="shared" si="114"/>
        <v>PI.IC.RT.140203.01</v>
      </c>
      <c r="N517" s="168"/>
      <c r="O517" s="168" t="str">
        <f t="shared" si="115"/>
        <v>PH.IC.RT.140203.01</v>
      </c>
      <c r="Q517" s="168" t="str">
        <f t="shared" si="116"/>
        <v>CL.IC.RT.140203.01</v>
      </c>
    </row>
    <row r="518" spans="1:17" s="167" customFormat="1" ht="15">
      <c r="A518" s="167" t="s">
        <v>4991</v>
      </c>
      <c r="C518" s="61" t="s">
        <v>4082</v>
      </c>
      <c r="D518" s="167" t="s">
        <v>5368</v>
      </c>
      <c r="E518" s="61" t="s">
        <v>12185</v>
      </c>
      <c r="F518" s="167" t="s">
        <v>4726</v>
      </c>
      <c r="G518" s="167" t="s">
        <v>5361</v>
      </c>
      <c r="H518" s="62" t="s">
        <v>11848</v>
      </c>
      <c r="I518" s="167" t="s">
        <v>5362</v>
      </c>
      <c r="J518" s="63" t="str">
        <f t="shared" si="113"/>
        <v>IC.RT.140301</v>
      </c>
      <c r="K518" s="61" t="s">
        <v>12175</v>
      </c>
      <c r="L518" s="167" t="str">
        <f t="shared" si="117"/>
        <v xml:space="preserve">     Symmetrical</v>
      </c>
      <c r="M518" s="168" t="str">
        <f t="shared" si="114"/>
        <v>PI.IC.RT.140301.01</v>
      </c>
      <c r="N518" s="168"/>
      <c r="O518" s="168" t="str">
        <f t="shared" si="115"/>
        <v>PH.IC.RT.140301.01</v>
      </c>
      <c r="Q518" s="168" t="str">
        <f t="shared" si="116"/>
        <v>CL.IC.RT.140301.01</v>
      </c>
    </row>
    <row r="519" spans="1:17" s="167" customFormat="1" ht="15">
      <c r="A519" s="167" t="s">
        <v>4991</v>
      </c>
      <c r="C519" s="61" t="s">
        <v>4082</v>
      </c>
      <c r="E519" s="61" t="s">
        <v>12185</v>
      </c>
      <c r="F519" s="167" t="s">
        <v>4726</v>
      </c>
      <c r="G519" s="167" t="s">
        <v>5363</v>
      </c>
      <c r="H519" s="62" t="s">
        <v>12030</v>
      </c>
      <c r="I519" s="167" t="s">
        <v>5364</v>
      </c>
      <c r="J519" s="63" t="str">
        <f t="shared" si="113"/>
        <v>IC.RT.140302</v>
      </c>
      <c r="K519" s="61" t="s">
        <v>12175</v>
      </c>
      <c r="L519" s="167" t="str">
        <f t="shared" si="117"/>
        <v xml:space="preserve">     Asymmetrical</v>
      </c>
      <c r="M519" s="168" t="str">
        <f t="shared" si="114"/>
        <v>PI.IC.RT.140302.01</v>
      </c>
      <c r="N519" s="168"/>
      <c r="O519" s="168" t="str">
        <f t="shared" si="115"/>
        <v>PH.IC.RT.140302.01</v>
      </c>
      <c r="Q519" s="168" t="str">
        <f t="shared" si="116"/>
        <v>CL.IC.RT.140302.01</v>
      </c>
    </row>
    <row r="520" spans="1:17" s="167" customFormat="1" ht="15">
      <c r="A520" s="167" t="s">
        <v>4991</v>
      </c>
      <c r="C520" s="61" t="s">
        <v>4082</v>
      </c>
      <c r="E520" s="61" t="s">
        <v>12185</v>
      </c>
      <c r="F520" s="167" t="s">
        <v>4726</v>
      </c>
      <c r="G520" s="167" t="s">
        <v>5365</v>
      </c>
      <c r="H520" s="62" t="s">
        <v>12032</v>
      </c>
      <c r="I520" s="167" t="s">
        <v>5220</v>
      </c>
      <c r="J520" s="63" t="str">
        <f t="shared" si="113"/>
        <v>IC.RT.140303</v>
      </c>
      <c r="K520" s="61" t="s">
        <v>12175</v>
      </c>
      <c r="L520" s="167" t="str">
        <f t="shared" si="117"/>
        <v xml:space="preserve">     Flail</v>
      </c>
      <c r="M520" s="168" t="str">
        <f t="shared" si="114"/>
        <v>PI.IC.RT.140303.01</v>
      </c>
      <c r="N520" s="168"/>
      <c r="O520" s="168" t="str">
        <f t="shared" si="115"/>
        <v>PH.IC.RT.140303.01</v>
      </c>
      <c r="Q520" s="168" t="str">
        <f t="shared" si="116"/>
        <v>CL.IC.RT.140303.01</v>
      </c>
    </row>
    <row r="521" spans="1:17" s="167" customFormat="1" ht="15">
      <c r="A521" s="167" t="s">
        <v>4991</v>
      </c>
      <c r="C521" s="61" t="s">
        <v>4082</v>
      </c>
      <c r="D521" s="167" t="s">
        <v>5395</v>
      </c>
      <c r="E521" s="61" t="s">
        <v>6464</v>
      </c>
      <c r="F521" s="167" t="s">
        <v>4726</v>
      </c>
      <c r="G521" s="167" t="s">
        <v>5396</v>
      </c>
      <c r="H521" s="62" t="s">
        <v>11848</v>
      </c>
      <c r="I521" s="167" t="s">
        <v>5397</v>
      </c>
      <c r="J521" s="63" t="str">
        <f t="shared" ref="J521:J592" si="118">CONCATENATE("IC.RT.",C521,E521,H521)</f>
        <v>IC.RT.140401</v>
      </c>
      <c r="K521" s="61" t="s">
        <v>12175</v>
      </c>
      <c r="L521" s="167" t="str">
        <f t="shared" si="117"/>
        <v xml:space="preserve">     Pattern regular</v>
      </c>
      <c r="M521" s="168" t="str">
        <f t="shared" ref="M521:M592" si="119">CONCATENATE("PI.",J521,".",K521)</f>
        <v>PI.IC.RT.140401.01</v>
      </c>
      <c r="N521" s="168"/>
      <c r="O521" s="168" t="str">
        <f t="shared" ref="O521:O592" si="120">CONCATENATE("PH.",J521,".",K521)</f>
        <v>PH.IC.RT.140401.01</v>
      </c>
      <c r="Q521" s="168" t="str">
        <f t="shared" ref="Q521:Q592" si="121">CONCATENATE("CL.",J521,".",K521)</f>
        <v>CL.IC.RT.140401.01</v>
      </c>
    </row>
    <row r="522" spans="1:17" s="167" customFormat="1" ht="15">
      <c r="A522" s="167" t="s">
        <v>4991</v>
      </c>
      <c r="C522" s="61" t="s">
        <v>4082</v>
      </c>
      <c r="E522" s="61" t="s">
        <v>6464</v>
      </c>
      <c r="F522" s="167" t="s">
        <v>4726</v>
      </c>
      <c r="G522" s="167" t="s">
        <v>5398</v>
      </c>
      <c r="H522" s="62" t="s">
        <v>12030</v>
      </c>
      <c r="I522" s="167" t="s">
        <v>5399</v>
      </c>
      <c r="J522" s="63" t="str">
        <f t="shared" si="118"/>
        <v>IC.RT.140402</v>
      </c>
      <c r="K522" s="61" t="s">
        <v>12175</v>
      </c>
      <c r="L522" s="167" t="str">
        <f t="shared" si="117"/>
        <v xml:space="preserve">     Pattern tachypnea</v>
      </c>
      <c r="M522" s="168" t="str">
        <f t="shared" si="119"/>
        <v>PI.IC.RT.140402.01</v>
      </c>
      <c r="N522" s="168"/>
      <c r="O522" s="168" t="str">
        <f t="shared" si="120"/>
        <v>PH.IC.RT.140402.01</v>
      </c>
      <c r="Q522" s="168" t="str">
        <f t="shared" si="121"/>
        <v>CL.IC.RT.140402.01</v>
      </c>
    </row>
    <row r="523" spans="1:17" s="167" customFormat="1" ht="15">
      <c r="A523" s="167" t="s">
        <v>4991</v>
      </c>
      <c r="C523" s="61" t="s">
        <v>4082</v>
      </c>
      <c r="E523" s="61" t="s">
        <v>6464</v>
      </c>
      <c r="F523" s="167" t="s">
        <v>4726</v>
      </c>
      <c r="G523" s="167" t="s">
        <v>5400</v>
      </c>
      <c r="H523" s="62" t="s">
        <v>12032</v>
      </c>
      <c r="I523" s="167" t="s">
        <v>5392</v>
      </c>
      <c r="J523" s="63" t="str">
        <f t="shared" si="118"/>
        <v>IC.RT.140403</v>
      </c>
      <c r="K523" s="61" t="s">
        <v>12175</v>
      </c>
      <c r="L523" s="167" t="str">
        <f t="shared" si="117"/>
        <v xml:space="preserve">     Pattern bradypnea</v>
      </c>
      <c r="M523" s="168" t="str">
        <f t="shared" si="119"/>
        <v>PI.IC.RT.140403.01</v>
      </c>
      <c r="N523" s="168"/>
      <c r="O523" s="168" t="str">
        <f t="shared" si="120"/>
        <v>PH.IC.RT.140403.01</v>
      </c>
      <c r="Q523" s="168" t="str">
        <f t="shared" si="121"/>
        <v>CL.IC.RT.140403.01</v>
      </c>
    </row>
    <row r="524" spans="1:17" s="167" customFormat="1" ht="15">
      <c r="A524" s="167" t="s">
        <v>4991</v>
      </c>
      <c r="C524" s="61" t="s">
        <v>4082</v>
      </c>
      <c r="E524" s="61" t="s">
        <v>6464</v>
      </c>
      <c r="F524" s="167" t="s">
        <v>4726</v>
      </c>
      <c r="G524" s="167" t="s">
        <v>5565</v>
      </c>
      <c r="H524" s="62" t="s">
        <v>12028</v>
      </c>
      <c r="I524" s="167" t="s">
        <v>7369</v>
      </c>
      <c r="J524" s="63" t="str">
        <f t="shared" si="118"/>
        <v>IC.RT.140404</v>
      </c>
      <c r="K524" s="61" t="s">
        <v>12175</v>
      </c>
      <c r="L524" s="167" t="str">
        <f t="shared" si="117"/>
        <v xml:space="preserve">     Pattern irregular</v>
      </c>
      <c r="M524" s="168" t="str">
        <f t="shared" si="119"/>
        <v>PI.IC.RT.140404.01</v>
      </c>
      <c r="N524" s="168"/>
      <c r="O524" s="168" t="str">
        <f t="shared" si="120"/>
        <v>PH.IC.RT.140404.01</v>
      </c>
      <c r="Q524" s="168" t="str">
        <f t="shared" si="121"/>
        <v>CL.IC.RT.140404.01</v>
      </c>
    </row>
    <row r="525" spans="1:17" s="167" customFormat="1" ht="15">
      <c r="A525" s="167" t="s">
        <v>4991</v>
      </c>
      <c r="C525" s="61" t="s">
        <v>4082</v>
      </c>
      <c r="E525" s="61" t="s">
        <v>6464</v>
      </c>
      <c r="F525" s="167" t="s">
        <v>4726</v>
      </c>
      <c r="G525" s="167" t="s">
        <v>5566</v>
      </c>
      <c r="H525" s="62" t="s">
        <v>12210</v>
      </c>
      <c r="I525" s="167" t="s">
        <v>5567</v>
      </c>
      <c r="J525" s="63" t="str">
        <f t="shared" si="118"/>
        <v>IC.RT.140405</v>
      </c>
      <c r="K525" s="61" t="s">
        <v>12175</v>
      </c>
      <c r="L525" s="167" t="str">
        <f t="shared" si="117"/>
        <v xml:space="preserve">     Pattern paradoxical</v>
      </c>
      <c r="M525" s="168" t="str">
        <f t="shared" si="119"/>
        <v>PI.IC.RT.140405.01</v>
      </c>
      <c r="N525" s="168"/>
      <c r="O525" s="168" t="str">
        <f t="shared" si="120"/>
        <v>PH.IC.RT.140405.01</v>
      </c>
      <c r="Q525" s="168" t="str">
        <f t="shared" si="121"/>
        <v>CL.IC.RT.140405.01</v>
      </c>
    </row>
    <row r="526" spans="1:17" s="167" customFormat="1" ht="15">
      <c r="A526" s="167" t="s">
        <v>4991</v>
      </c>
      <c r="C526" s="61" t="s">
        <v>4082</v>
      </c>
      <c r="E526" s="61" t="s">
        <v>6464</v>
      </c>
      <c r="F526" s="167" t="s">
        <v>4726</v>
      </c>
      <c r="G526" s="167" t="s">
        <v>5570</v>
      </c>
      <c r="H526" s="62" t="s">
        <v>12212</v>
      </c>
      <c r="I526" s="167" t="s">
        <v>4729</v>
      </c>
      <c r="J526" s="63" t="str">
        <f t="shared" si="118"/>
        <v>IC.RT.140406</v>
      </c>
      <c r="K526" s="61" t="s">
        <v>12175</v>
      </c>
      <c r="L526" s="167" t="str">
        <f t="shared" si="117"/>
        <v xml:space="preserve">     Pattern Cheyne-Stokes</v>
      </c>
      <c r="M526" s="168" t="str">
        <f t="shared" si="119"/>
        <v>PI.IC.RT.140406.01</v>
      </c>
      <c r="N526" s="168"/>
      <c r="O526" s="168" t="str">
        <f t="shared" si="120"/>
        <v>PH.IC.RT.140406.01</v>
      </c>
      <c r="Q526" s="168" t="str">
        <f t="shared" si="121"/>
        <v>CL.IC.RT.140406.01</v>
      </c>
    </row>
    <row r="527" spans="1:17" s="167" customFormat="1" ht="15">
      <c r="A527" s="167" t="s">
        <v>4991</v>
      </c>
      <c r="C527" s="61" t="s">
        <v>4082</v>
      </c>
      <c r="E527" s="61" t="s">
        <v>6464</v>
      </c>
      <c r="F527" s="167" t="s">
        <v>4726</v>
      </c>
      <c r="G527" s="167" t="s">
        <v>5403</v>
      </c>
      <c r="H527" s="62" t="s">
        <v>12225</v>
      </c>
      <c r="I527" s="167" t="s">
        <v>4598</v>
      </c>
      <c r="J527" s="63" t="str">
        <f t="shared" si="118"/>
        <v>IC.RT.140407</v>
      </c>
      <c r="K527" s="61" t="s">
        <v>12175</v>
      </c>
      <c r="L527" s="167" t="str">
        <f t="shared" ref="L527:L594" si="122">G527</f>
        <v xml:space="preserve">     Pattern Kussmaul</v>
      </c>
      <c r="M527" s="168" t="str">
        <f t="shared" si="119"/>
        <v>PI.IC.RT.140407.01</v>
      </c>
      <c r="N527" s="168"/>
      <c r="O527" s="168" t="str">
        <f t="shared" si="120"/>
        <v>PH.IC.RT.140407.01</v>
      </c>
      <c r="Q527" s="168" t="str">
        <f t="shared" si="121"/>
        <v>CL.IC.RT.140407.01</v>
      </c>
    </row>
    <row r="528" spans="1:17" s="167" customFormat="1" ht="15">
      <c r="A528" s="167" t="s">
        <v>4991</v>
      </c>
      <c r="C528" s="61" t="s">
        <v>4082</v>
      </c>
      <c r="E528" s="61" t="s">
        <v>6464</v>
      </c>
      <c r="F528" s="167" t="s">
        <v>4726</v>
      </c>
      <c r="G528" s="167" t="s">
        <v>5261</v>
      </c>
      <c r="H528" s="62" t="s">
        <v>11638</v>
      </c>
      <c r="I528" s="167" t="s">
        <v>5262</v>
      </c>
      <c r="J528" s="63" t="str">
        <f t="shared" si="118"/>
        <v>IC.RT.140408</v>
      </c>
      <c r="K528" s="61" t="s">
        <v>12175</v>
      </c>
      <c r="L528" s="167" t="str">
        <f t="shared" si="122"/>
        <v xml:space="preserve">     Pattern apnea</v>
      </c>
      <c r="M528" s="168" t="str">
        <f t="shared" si="119"/>
        <v>PI.IC.RT.140408.01</v>
      </c>
      <c r="N528" s="168"/>
      <c r="O528" s="168" t="str">
        <f t="shared" si="120"/>
        <v>PH.IC.RT.140408.01</v>
      </c>
      <c r="Q528" s="168" t="str">
        <f t="shared" si="121"/>
        <v>CL.IC.RT.140408.01</v>
      </c>
    </row>
    <row r="529" spans="1:41" s="167" customFormat="1" ht="15">
      <c r="A529" s="167" t="s">
        <v>4991</v>
      </c>
      <c r="C529" s="61" t="s">
        <v>4082</v>
      </c>
      <c r="E529" s="61" t="s">
        <v>6464</v>
      </c>
      <c r="F529" s="167" t="s">
        <v>4726</v>
      </c>
      <c r="G529" s="167" t="s">
        <v>5408</v>
      </c>
      <c r="H529" s="62" t="s">
        <v>11639</v>
      </c>
      <c r="I529" s="167" t="s">
        <v>11557</v>
      </c>
      <c r="J529" s="63" t="str">
        <f t="shared" si="118"/>
        <v>IC.RT.140409</v>
      </c>
      <c r="K529" s="61" t="s">
        <v>12175</v>
      </c>
      <c r="L529" s="167" t="str">
        <f t="shared" si="122"/>
        <v xml:space="preserve">     Pattern agonal</v>
      </c>
      <c r="M529" s="168" t="str">
        <f t="shared" si="119"/>
        <v>PI.IC.RT.140409.01</v>
      </c>
      <c r="N529" s="168"/>
      <c r="O529" s="168" t="str">
        <f t="shared" si="120"/>
        <v>PH.IC.RT.140409.01</v>
      </c>
      <c r="Q529" s="168" t="str">
        <f t="shared" si="121"/>
        <v>CL.IC.RT.140409.01</v>
      </c>
    </row>
    <row r="530" spans="1:41" s="167" customFormat="1" ht="15">
      <c r="A530" s="167" t="s">
        <v>4991</v>
      </c>
      <c r="C530" s="61" t="s">
        <v>4082</v>
      </c>
      <c r="E530" s="61" t="s">
        <v>6464</v>
      </c>
      <c r="F530" s="167" t="s">
        <v>4726</v>
      </c>
      <c r="G530" s="167" t="s">
        <v>5409</v>
      </c>
      <c r="H530" s="62" t="s">
        <v>11829</v>
      </c>
      <c r="I530" s="167" t="s">
        <v>5410</v>
      </c>
      <c r="J530" s="63" t="str">
        <f t="shared" si="118"/>
        <v>IC.RT.140410</v>
      </c>
      <c r="K530" s="61" t="s">
        <v>12175</v>
      </c>
      <c r="L530" s="167" t="str">
        <f t="shared" si="122"/>
        <v xml:space="preserve">     Pattern hyperventilation</v>
      </c>
      <c r="M530" s="168" t="str">
        <f t="shared" si="119"/>
        <v>PI.IC.RT.140410.01</v>
      </c>
      <c r="N530" s="168"/>
      <c r="O530" s="168" t="str">
        <f t="shared" si="120"/>
        <v>PH.IC.RT.140410.01</v>
      </c>
      <c r="Q530" s="168" t="str">
        <f t="shared" si="121"/>
        <v>CL.IC.RT.140410.01</v>
      </c>
    </row>
    <row r="531" spans="1:41" s="167" customFormat="1" ht="15">
      <c r="A531" s="167" t="s">
        <v>4991</v>
      </c>
      <c r="C531" s="61" t="s">
        <v>4082</v>
      </c>
      <c r="D531" s="167" t="s">
        <v>4599</v>
      </c>
      <c r="E531" s="61" t="s">
        <v>6291</v>
      </c>
      <c r="F531" s="167" t="s">
        <v>4599</v>
      </c>
      <c r="G531" s="167" t="s">
        <v>4600</v>
      </c>
      <c r="H531" s="62" t="s">
        <v>2379</v>
      </c>
      <c r="I531" s="167" t="s">
        <v>4601</v>
      </c>
      <c r="J531" s="63" t="str">
        <f t="shared" si="118"/>
        <v>IC.RT.140501</v>
      </c>
      <c r="K531" s="61" t="s">
        <v>2379</v>
      </c>
      <c r="L531" s="167" t="str">
        <f t="shared" si="122"/>
        <v>Number: specify</v>
      </c>
      <c r="M531" s="168" t="str">
        <f t="shared" si="119"/>
        <v>PI.IC.RT.140501.01</v>
      </c>
      <c r="N531" s="168"/>
      <c r="O531" s="168" t="str">
        <f t="shared" si="120"/>
        <v>PH.IC.RT.140501.01</v>
      </c>
      <c r="Q531" s="168" t="str">
        <f t="shared" si="121"/>
        <v>CL.IC.RT.140501.01</v>
      </c>
      <c r="R531" s="167" t="s">
        <v>12465</v>
      </c>
      <c r="S531" s="167">
        <v>446</v>
      </c>
    </row>
    <row r="532" spans="1:41" s="167" customFormat="1" ht="15">
      <c r="A532" s="167" t="s">
        <v>4991</v>
      </c>
      <c r="B532" s="167" t="s">
        <v>4778</v>
      </c>
      <c r="C532" s="61" t="s">
        <v>7456</v>
      </c>
      <c r="D532" s="167" t="s">
        <v>4602</v>
      </c>
      <c r="E532" s="61" t="s">
        <v>12175</v>
      </c>
      <c r="F532" s="167" t="s">
        <v>4783</v>
      </c>
      <c r="G532" s="167" t="s">
        <v>4605</v>
      </c>
      <c r="H532" s="62" t="s">
        <v>11848</v>
      </c>
      <c r="I532" s="167" t="s">
        <v>7972</v>
      </c>
      <c r="J532" s="63" t="str">
        <f t="shared" si="118"/>
        <v>IC.RT.150101</v>
      </c>
      <c r="K532" s="61" t="s">
        <v>12175</v>
      </c>
      <c r="L532" s="167" t="str">
        <f t="shared" si="122"/>
        <v>Ventilator prior to admit</v>
      </c>
      <c r="M532" s="168" t="str">
        <f t="shared" si="119"/>
        <v>PI.IC.RT.150101.01</v>
      </c>
      <c r="N532" s="168"/>
      <c r="O532" s="168" t="str">
        <f t="shared" si="120"/>
        <v>PH.IC.RT.150101.01</v>
      </c>
      <c r="Q532" s="168" t="str">
        <f t="shared" si="121"/>
        <v>CL.IC.RT.150101.01</v>
      </c>
    </row>
    <row r="533" spans="1:41" s="167" customFormat="1" ht="15">
      <c r="A533" s="167" t="s">
        <v>4991</v>
      </c>
      <c r="C533" s="61" t="s">
        <v>7456</v>
      </c>
      <c r="E533" s="61" t="s">
        <v>12175</v>
      </c>
      <c r="F533" s="167" t="s">
        <v>4783</v>
      </c>
      <c r="G533" s="167" t="s">
        <v>4785</v>
      </c>
      <c r="H533" s="62" t="s">
        <v>12030</v>
      </c>
      <c r="I533" s="167" t="s">
        <v>8432</v>
      </c>
      <c r="J533" s="63" t="str">
        <f t="shared" si="118"/>
        <v>IC.RT.150102</v>
      </c>
      <c r="K533" s="61" t="s">
        <v>12175</v>
      </c>
      <c r="L533" s="167" t="str">
        <f t="shared" si="122"/>
        <v>Ventilator Start</v>
      </c>
      <c r="M533" s="168" t="str">
        <f t="shared" si="119"/>
        <v>PI.IC.RT.150102.01</v>
      </c>
      <c r="N533" s="168"/>
      <c r="O533" s="168" t="str">
        <f t="shared" si="120"/>
        <v>PH.IC.RT.150102.01</v>
      </c>
      <c r="Q533" s="168" t="str">
        <f t="shared" si="121"/>
        <v>CL.IC.RT.150102.01</v>
      </c>
    </row>
    <row r="534" spans="1:41" s="167" customFormat="1" ht="15">
      <c r="A534" s="167" t="s">
        <v>4991</v>
      </c>
      <c r="C534" s="61" t="s">
        <v>7456</v>
      </c>
      <c r="E534" s="61" t="s">
        <v>12175</v>
      </c>
      <c r="F534" s="167" t="s">
        <v>4783</v>
      </c>
      <c r="G534" s="167" t="s">
        <v>4786</v>
      </c>
      <c r="H534" s="62" t="s">
        <v>12032</v>
      </c>
      <c r="I534" s="167" t="s">
        <v>7973</v>
      </c>
      <c r="J534" s="63" t="str">
        <f t="shared" si="118"/>
        <v>IC.RT.150103</v>
      </c>
      <c r="K534" s="61" t="s">
        <v>12175</v>
      </c>
      <c r="L534" s="167" t="str">
        <f t="shared" si="122"/>
        <v>Ventilator Discontinued</v>
      </c>
      <c r="M534" s="168" t="str">
        <f t="shared" si="119"/>
        <v>PI.IC.RT.150103.01</v>
      </c>
      <c r="N534" s="168"/>
      <c r="O534" s="168" t="str">
        <f t="shared" si="120"/>
        <v>PH.IC.RT.150103.01</v>
      </c>
      <c r="Q534" s="168" t="str">
        <f t="shared" si="121"/>
        <v>CL.IC.RT.150103.01</v>
      </c>
    </row>
    <row r="535" spans="1:41" s="167" customFormat="1" ht="15">
      <c r="A535" s="167" t="s">
        <v>4991</v>
      </c>
      <c r="C535" s="61" t="s">
        <v>7456</v>
      </c>
      <c r="E535" s="61" t="s">
        <v>12175</v>
      </c>
      <c r="F535" s="167" t="s">
        <v>4787</v>
      </c>
      <c r="G535" s="167" t="s">
        <v>4788</v>
      </c>
      <c r="H535" s="62" t="s">
        <v>6464</v>
      </c>
      <c r="I535" s="167" t="s">
        <v>4612</v>
      </c>
      <c r="J535" s="63" t="str">
        <f t="shared" si="118"/>
        <v>IC.RT.150104</v>
      </c>
      <c r="K535" s="61" t="s">
        <v>2379</v>
      </c>
      <c r="L535" s="167" t="str">
        <f t="shared" si="122"/>
        <v>Patient Transferred on Ventilator</v>
      </c>
      <c r="M535" s="168" t="str">
        <f t="shared" si="119"/>
        <v>PI.IC.RT.150104.01</v>
      </c>
      <c r="N535" s="168"/>
      <c r="O535" s="168" t="str">
        <f t="shared" si="120"/>
        <v>PH.IC.RT.150104.01</v>
      </c>
      <c r="Q535" s="168" t="str">
        <f t="shared" si="121"/>
        <v>CL.IC.RT.150104.01</v>
      </c>
      <c r="R535" s="167" t="s">
        <v>12465</v>
      </c>
      <c r="S535" s="167">
        <v>366</v>
      </c>
    </row>
    <row r="536" spans="1:41" s="167" customFormat="1" ht="15">
      <c r="A536" s="167" t="s">
        <v>4991</v>
      </c>
      <c r="C536" s="61" t="s">
        <v>12875</v>
      </c>
      <c r="E536" s="61" t="s">
        <v>13277</v>
      </c>
      <c r="F536" s="167" t="s">
        <v>4787</v>
      </c>
      <c r="G536" s="167" t="s">
        <v>4613</v>
      </c>
      <c r="H536" s="62" t="s">
        <v>13027</v>
      </c>
      <c r="I536" s="167" t="s">
        <v>4614</v>
      </c>
      <c r="J536" s="63" t="str">
        <f>CONCATENATE("IC.RT.",C536,E536,H536)</f>
        <v>IC.RT.150105</v>
      </c>
      <c r="K536" s="61" t="s">
        <v>13277</v>
      </c>
      <c r="L536" s="167" t="str">
        <f>G536</f>
        <v>Patient Expired on Ventilator</v>
      </c>
      <c r="M536" s="168" t="str">
        <f>CONCATENATE("PI.",J536,".",K536)</f>
        <v>PI.IC.RT.150105.01</v>
      </c>
      <c r="N536" s="168"/>
      <c r="O536" s="168" t="str">
        <f>CONCATENATE("PH.",J536,".",K536)</f>
        <v>PH.IC.RT.150105.01</v>
      </c>
      <c r="Q536" s="168" t="str">
        <f>CONCATENATE("CL.",J536,".",K536)</f>
        <v>CL.IC.RT.150105.01</v>
      </c>
      <c r="R536" s="167" t="s">
        <v>13244</v>
      </c>
      <c r="S536" s="167">
        <v>367</v>
      </c>
    </row>
    <row r="537" spans="1:41" s="167" customFormat="1" ht="15">
      <c r="A537" s="167" t="s">
        <v>4991</v>
      </c>
      <c r="C537" s="61" t="s">
        <v>72</v>
      </c>
      <c r="E537" s="61" t="s">
        <v>12175</v>
      </c>
      <c r="F537" s="167" t="s">
        <v>4787</v>
      </c>
      <c r="G537" s="167" t="s">
        <v>12987</v>
      </c>
      <c r="H537" s="62" t="s">
        <v>610</v>
      </c>
      <c r="I537" s="167" t="s">
        <v>714</v>
      </c>
      <c r="J537" s="63" t="str">
        <f>CONCATENATE("IC.RT.",C537,E537,H537)</f>
        <v>IC.RT.150106</v>
      </c>
      <c r="K537" s="61" t="s">
        <v>1</v>
      </c>
      <c r="L537" s="167" t="str">
        <f>G537</f>
        <v>Self Discontinued</v>
      </c>
      <c r="M537" s="168" t="str">
        <f>CONCATENATE("PI.",J537,".",K537)</f>
        <v>PI.IC.RT.150106.01</v>
      </c>
      <c r="N537" s="168"/>
      <c r="O537" s="168" t="str">
        <f>CONCATENATE("PH.",J537,".",K537)</f>
        <v>PH.IC.RT.150106.01</v>
      </c>
      <c r="Q537" s="168" t="str">
        <f>CONCATENATE("CL.",J537,".",K537)</f>
        <v>CL.IC.RT.150106.01</v>
      </c>
      <c r="AD537" s="167" t="s">
        <v>615</v>
      </c>
      <c r="AE537" s="167">
        <v>1187</v>
      </c>
    </row>
    <row r="538" spans="1:41" s="167" customFormat="1" ht="15">
      <c r="A538" s="167" t="s">
        <v>4991</v>
      </c>
      <c r="C538" s="61" t="s">
        <v>72</v>
      </c>
      <c r="E538" s="61" t="s">
        <v>12175</v>
      </c>
      <c r="F538" s="167" t="s">
        <v>4787</v>
      </c>
      <c r="G538" s="167" t="s">
        <v>13872</v>
      </c>
      <c r="H538" s="62" t="s">
        <v>12225</v>
      </c>
      <c r="I538" s="167" t="s">
        <v>13874</v>
      </c>
      <c r="J538" s="63" t="str">
        <f>CONCATENATE("IC.RT.",C538,E538,H538)</f>
        <v>IC.RT.150107</v>
      </c>
      <c r="K538" s="61" t="s">
        <v>1</v>
      </c>
      <c r="L538" s="167" t="str">
        <f>G538</f>
        <v>Vent Patient Off Unit</v>
      </c>
      <c r="M538" s="168" t="str">
        <f>CONCATENATE("PI.",J538,".",K538)</f>
        <v>PI.IC.RT.150107.01</v>
      </c>
      <c r="N538" s="168"/>
      <c r="O538" s="168" t="str">
        <f>CONCATENATE("PH.",J538,".",K538)</f>
        <v>PH.IC.RT.150107.01</v>
      </c>
      <c r="Q538" s="168" t="str">
        <f>CONCATENATE("CL.",J538,".",K538)</f>
        <v>CL.IC.RT.150107.01</v>
      </c>
      <c r="AN538" s="167" t="s">
        <v>12773</v>
      </c>
      <c r="AO538" s="167">
        <v>1474</v>
      </c>
    </row>
    <row r="539" spans="1:41" s="167" customFormat="1" ht="15">
      <c r="A539" s="167" t="s">
        <v>4991</v>
      </c>
      <c r="C539" s="61" t="s">
        <v>7456</v>
      </c>
      <c r="E539" s="61" t="s">
        <v>12175</v>
      </c>
      <c r="F539" s="167" t="s">
        <v>4787</v>
      </c>
      <c r="G539" s="167" t="s">
        <v>13873</v>
      </c>
      <c r="H539" s="62" t="s">
        <v>11638</v>
      </c>
      <c r="I539" s="167" t="s">
        <v>13875</v>
      </c>
      <c r="J539" s="63" t="str">
        <f t="shared" si="118"/>
        <v>IC.RT.150108</v>
      </c>
      <c r="K539" s="61" t="s">
        <v>2379</v>
      </c>
      <c r="L539" s="167" t="str">
        <f t="shared" si="122"/>
        <v>RT with Vent Patient Off Unit</v>
      </c>
      <c r="M539" s="168" t="str">
        <f t="shared" si="119"/>
        <v>PI.IC.RT.150108.01</v>
      </c>
      <c r="N539" s="168"/>
      <c r="O539" s="168" t="str">
        <f t="shared" si="120"/>
        <v>PH.IC.RT.150108.01</v>
      </c>
      <c r="Q539" s="168" t="str">
        <f t="shared" si="121"/>
        <v>CL.IC.RT.150108.01</v>
      </c>
      <c r="AN539" s="167" t="s">
        <v>12773</v>
      </c>
      <c r="AO539" s="167">
        <v>1475</v>
      </c>
    </row>
    <row r="540" spans="1:41" s="167" customFormat="1" ht="15">
      <c r="A540" s="167" t="s">
        <v>4991</v>
      </c>
      <c r="C540" s="61" t="s">
        <v>7456</v>
      </c>
      <c r="D540" s="167" t="s">
        <v>4615</v>
      </c>
      <c r="E540" s="61" t="s">
        <v>12182</v>
      </c>
      <c r="F540" s="167" t="s">
        <v>4461</v>
      </c>
      <c r="G540" s="167" t="s">
        <v>8431</v>
      </c>
      <c r="H540" s="62" t="s">
        <v>11848</v>
      </c>
      <c r="I540" s="167" t="s">
        <v>7972</v>
      </c>
      <c r="J540" s="63" t="str">
        <f t="shared" si="118"/>
        <v>IC.RT.150201</v>
      </c>
      <c r="K540" s="61" t="s">
        <v>2379</v>
      </c>
      <c r="L540" s="167" t="str">
        <f t="shared" si="122"/>
        <v>Present on Admission</v>
      </c>
      <c r="M540" s="168" t="str">
        <f t="shared" si="119"/>
        <v>PI.IC.RT.150201.01</v>
      </c>
      <c r="N540" s="168"/>
      <c r="O540" s="168" t="str">
        <f t="shared" si="120"/>
        <v>PH.IC.RT.150201.01</v>
      </c>
      <c r="Q540" s="168" t="str">
        <f t="shared" si="121"/>
        <v>CL.IC.RT.150201.01</v>
      </c>
    </row>
    <row r="541" spans="1:41" s="167" customFormat="1" ht="15">
      <c r="A541" s="167" t="s">
        <v>4991</v>
      </c>
      <c r="C541" s="61" t="s">
        <v>12875</v>
      </c>
      <c r="E541" s="61" t="s">
        <v>13016</v>
      </c>
      <c r="F541" s="167" t="s">
        <v>4461</v>
      </c>
      <c r="G541" s="167" t="s">
        <v>4462</v>
      </c>
      <c r="H541" s="62" t="s">
        <v>12030</v>
      </c>
      <c r="I541" s="167" t="s">
        <v>4463</v>
      </c>
      <c r="J541" s="63" t="str">
        <f>CONCATENATE("IC.RT.",C541,E541,H541)</f>
        <v>IC.RT.150202</v>
      </c>
      <c r="K541" s="61" t="s">
        <v>13277</v>
      </c>
      <c r="L541" s="167" t="str">
        <f>G541</f>
        <v>Tubing and parts changed</v>
      </c>
      <c r="M541" s="168" t="str">
        <f>CONCATENATE("PI.",J541,".",K541)</f>
        <v>PI.IC.RT.150202.01</v>
      </c>
      <c r="N541" s="168"/>
      <c r="O541" s="168" t="str">
        <f>CONCATENATE("PH.",J541,".",K541)</f>
        <v>PH.IC.RT.150202.01</v>
      </c>
      <c r="Q541" s="168" t="str">
        <f>CONCATENATE("CL.",J541,".",K541)</f>
        <v>CL.IC.RT.150202.01</v>
      </c>
    </row>
    <row r="542" spans="1:41" s="167" customFormat="1" ht="15">
      <c r="A542" s="167" t="s">
        <v>4991</v>
      </c>
      <c r="C542" s="61" t="s">
        <v>7456</v>
      </c>
      <c r="D542" s="167" t="s">
        <v>715</v>
      </c>
      <c r="E542" s="61" t="s">
        <v>716</v>
      </c>
      <c r="F542" s="167" t="s">
        <v>717</v>
      </c>
      <c r="G542" s="167" t="s">
        <v>718</v>
      </c>
      <c r="H542" s="62" t="s">
        <v>719</v>
      </c>
      <c r="J542" s="63" t="str">
        <f t="shared" si="118"/>
        <v>IC.RT.150301</v>
      </c>
      <c r="K542" s="61" t="s">
        <v>2379</v>
      </c>
      <c r="L542" s="167" t="str">
        <f t="shared" si="122"/>
        <v>Number: specify</v>
      </c>
      <c r="M542" s="168" t="str">
        <f t="shared" si="119"/>
        <v>PI.IC.RT.150301.01</v>
      </c>
      <c r="N542" s="168"/>
      <c r="O542" s="168" t="str">
        <f t="shared" si="120"/>
        <v>PH.IC.RT.150301.01</v>
      </c>
      <c r="Q542" s="168" t="str">
        <f t="shared" si="121"/>
        <v>CL.IC.RT.150301.01</v>
      </c>
      <c r="AD542" s="167" t="s">
        <v>614</v>
      </c>
      <c r="AE542" s="167">
        <v>1219</v>
      </c>
    </row>
    <row r="543" spans="1:41" s="167" customFormat="1" ht="15">
      <c r="A543" s="167" t="s">
        <v>4991</v>
      </c>
      <c r="B543" s="167" t="s">
        <v>4464</v>
      </c>
      <c r="C543" s="61" t="s">
        <v>7863</v>
      </c>
      <c r="D543" s="167" t="s">
        <v>4620</v>
      </c>
      <c r="E543" s="61" t="s">
        <v>2379</v>
      </c>
      <c r="F543" s="167" t="s">
        <v>4621</v>
      </c>
      <c r="G543" s="167" t="s">
        <v>4622</v>
      </c>
      <c r="H543" s="62" t="s">
        <v>11848</v>
      </c>
      <c r="I543" s="167" t="s">
        <v>10362</v>
      </c>
      <c r="J543" s="63" t="str">
        <f t="shared" si="118"/>
        <v>IC.RT.160101</v>
      </c>
      <c r="K543" s="61" t="s">
        <v>2379</v>
      </c>
      <c r="L543" s="167" t="str">
        <f t="shared" si="122"/>
        <v xml:space="preserve">     Medium</v>
      </c>
      <c r="M543" s="168" t="str">
        <f t="shared" si="119"/>
        <v>PI.IC.RT.160101.01</v>
      </c>
      <c r="N543" s="168"/>
      <c r="O543" s="168" t="str">
        <f t="shared" si="120"/>
        <v>PH.IC.RT.160101.01</v>
      </c>
      <c r="Q543" s="168" t="str">
        <f t="shared" si="121"/>
        <v>CL.IC.RT.160101.01</v>
      </c>
    </row>
    <row r="544" spans="1:41" s="167" customFormat="1" ht="15">
      <c r="A544" s="167" t="s">
        <v>4991</v>
      </c>
      <c r="C544" s="61" t="s">
        <v>7863</v>
      </c>
      <c r="E544" s="61" t="s">
        <v>12175</v>
      </c>
      <c r="F544" s="167" t="s">
        <v>4621</v>
      </c>
      <c r="G544" s="167" t="s">
        <v>4623</v>
      </c>
      <c r="H544" s="62" t="s">
        <v>12030</v>
      </c>
      <c r="I544" s="167" t="s">
        <v>9426</v>
      </c>
      <c r="J544" s="63" t="str">
        <f t="shared" si="118"/>
        <v>IC.RT.160102</v>
      </c>
      <c r="K544" s="61" t="s">
        <v>12175</v>
      </c>
      <c r="L544" s="167" t="str">
        <f t="shared" si="122"/>
        <v xml:space="preserve">     Large</v>
      </c>
      <c r="M544" s="168" t="str">
        <f t="shared" si="119"/>
        <v>PI.IC.RT.160102.01</v>
      </c>
      <c r="N544" s="168"/>
      <c r="O544" s="168" t="str">
        <f t="shared" si="120"/>
        <v>PH.IC.RT.160102.01</v>
      </c>
      <c r="Q544" s="168" t="str">
        <f t="shared" si="121"/>
        <v>CL.IC.RT.160102.01</v>
      </c>
    </row>
    <row r="545" spans="1:19" s="167" customFormat="1" ht="15">
      <c r="A545" s="167" t="s">
        <v>4991</v>
      </c>
      <c r="C545" s="61" t="s">
        <v>7863</v>
      </c>
      <c r="E545" s="61" t="s">
        <v>12175</v>
      </c>
      <c r="F545" s="167" t="s">
        <v>4621</v>
      </c>
      <c r="G545" s="167" t="s">
        <v>4804</v>
      </c>
      <c r="H545" s="62" t="s">
        <v>12032</v>
      </c>
      <c r="I545" s="167" t="s">
        <v>4805</v>
      </c>
      <c r="J545" s="63" t="str">
        <f t="shared" si="118"/>
        <v>IC.RT.160103</v>
      </c>
      <c r="K545" s="61" t="s">
        <v>12175</v>
      </c>
      <c r="L545" s="167" t="str">
        <f t="shared" si="122"/>
        <v xml:space="preserve">     Extra large</v>
      </c>
      <c r="M545" s="168" t="str">
        <f t="shared" si="119"/>
        <v>PI.IC.RT.160103.01</v>
      </c>
      <c r="N545" s="168"/>
      <c r="O545" s="168" t="str">
        <f t="shared" si="120"/>
        <v>PH.IC.RT.160103.01</v>
      </c>
      <c r="Q545" s="168" t="str">
        <f t="shared" si="121"/>
        <v>CL.IC.RT.160103.01</v>
      </c>
    </row>
    <row r="546" spans="1:19" s="167" customFormat="1" ht="15">
      <c r="A546" s="167" t="s">
        <v>4991</v>
      </c>
      <c r="C546" s="61" t="s">
        <v>7863</v>
      </c>
      <c r="E546" s="61" t="s">
        <v>12175</v>
      </c>
      <c r="F546" s="167" t="s">
        <v>4621</v>
      </c>
      <c r="G546" s="167" t="s">
        <v>4806</v>
      </c>
      <c r="H546" s="62" t="s">
        <v>12028</v>
      </c>
      <c r="I546" s="167" t="s">
        <v>4807</v>
      </c>
      <c r="J546" s="63" t="str">
        <f t="shared" si="118"/>
        <v>IC.RT.160104</v>
      </c>
      <c r="K546" s="61" t="s">
        <v>12175</v>
      </c>
      <c r="L546" s="167" t="str">
        <f t="shared" si="122"/>
        <v xml:space="preserve">     Extra extra large</v>
      </c>
      <c r="M546" s="168" t="str">
        <f t="shared" si="119"/>
        <v>PI.IC.RT.160104.01</v>
      </c>
      <c r="N546" s="168"/>
      <c r="O546" s="168" t="str">
        <f t="shared" si="120"/>
        <v>PH.IC.RT.160104.01</v>
      </c>
      <c r="Q546" s="168" t="str">
        <f t="shared" si="121"/>
        <v>CL.IC.RT.160104.01</v>
      </c>
    </row>
    <row r="547" spans="1:19" s="167" customFormat="1" ht="15">
      <c r="A547" s="167" t="s">
        <v>4991</v>
      </c>
      <c r="C547" s="61" t="s">
        <v>7863</v>
      </c>
      <c r="E547" s="61" t="s">
        <v>12175</v>
      </c>
      <c r="F547" s="167" t="s">
        <v>4621</v>
      </c>
      <c r="G547" s="167" t="s">
        <v>4808</v>
      </c>
      <c r="H547" s="62" t="s">
        <v>6291</v>
      </c>
      <c r="I547" s="167" t="s">
        <v>4808</v>
      </c>
      <c r="J547" s="63" t="str">
        <f t="shared" si="118"/>
        <v>IC.RT.160105</v>
      </c>
      <c r="K547" s="61" t="s">
        <v>12175</v>
      </c>
      <c r="L547" s="167" t="str">
        <f t="shared" si="122"/>
        <v>Small</v>
      </c>
      <c r="M547" s="168" t="str">
        <f t="shared" si="119"/>
        <v>PI.IC.RT.160105.01</v>
      </c>
      <c r="N547" s="168"/>
      <c r="O547" s="168" t="str">
        <f t="shared" si="120"/>
        <v>PH.IC.RT.160105.01</v>
      </c>
      <c r="Q547" s="168" t="str">
        <f t="shared" si="121"/>
        <v>CL.IC.RT.160105.01</v>
      </c>
      <c r="R547" s="167" t="s">
        <v>12465</v>
      </c>
      <c r="S547" s="167">
        <v>741</v>
      </c>
    </row>
    <row r="548" spans="1:19" s="167" customFormat="1" ht="15">
      <c r="A548" s="167" t="s">
        <v>4991</v>
      </c>
      <c r="C548" s="61" t="s">
        <v>7863</v>
      </c>
      <c r="D548" s="167" t="s">
        <v>4467</v>
      </c>
      <c r="E548" s="61" t="s">
        <v>12430</v>
      </c>
      <c r="F548" s="167" t="s">
        <v>4621</v>
      </c>
      <c r="G548" s="167" t="s">
        <v>4468</v>
      </c>
      <c r="H548" s="62" t="s">
        <v>11848</v>
      </c>
      <c r="I548" s="167" t="s">
        <v>4624</v>
      </c>
      <c r="J548" s="63" t="str">
        <f t="shared" si="118"/>
        <v>IC.RT.160201</v>
      </c>
      <c r="K548" s="61" t="s">
        <v>12175</v>
      </c>
      <c r="L548" s="167" t="str">
        <f t="shared" si="122"/>
        <v xml:space="preserve">     9 Hertz</v>
      </c>
      <c r="M548" s="168" t="str">
        <f t="shared" si="119"/>
        <v>PI.IC.RT.160201.01</v>
      </c>
      <c r="N548" s="168"/>
      <c r="O548" s="168" t="str">
        <f t="shared" si="120"/>
        <v>PH.IC.RT.160201.01</v>
      </c>
      <c r="Q548" s="168" t="str">
        <f t="shared" si="121"/>
        <v>CL.IC.RT.160201.01</v>
      </c>
    </row>
    <row r="549" spans="1:19" s="167" customFormat="1" ht="15">
      <c r="A549" s="167" t="s">
        <v>4991</v>
      </c>
      <c r="C549" s="61" t="s">
        <v>7863</v>
      </c>
      <c r="E549" s="61" t="s">
        <v>12430</v>
      </c>
      <c r="F549" s="167" t="s">
        <v>4621</v>
      </c>
      <c r="G549" s="167" t="s">
        <v>4625</v>
      </c>
      <c r="H549" s="62" t="s">
        <v>12030</v>
      </c>
      <c r="I549" s="167" t="s">
        <v>4626</v>
      </c>
      <c r="J549" s="63" t="str">
        <f t="shared" si="118"/>
        <v>IC.RT.160202</v>
      </c>
      <c r="K549" s="61" t="s">
        <v>12175</v>
      </c>
      <c r="L549" s="167" t="str">
        <f t="shared" si="122"/>
        <v xml:space="preserve">     10 Hertz</v>
      </c>
      <c r="M549" s="168" t="str">
        <f t="shared" si="119"/>
        <v>PI.IC.RT.160202.01</v>
      </c>
      <c r="N549" s="168"/>
      <c r="O549" s="168" t="str">
        <f t="shared" si="120"/>
        <v>PH.IC.RT.160202.01</v>
      </c>
      <c r="Q549" s="168" t="str">
        <f t="shared" si="121"/>
        <v>CL.IC.RT.160202.01</v>
      </c>
    </row>
    <row r="550" spans="1:19" s="167" customFormat="1" ht="15">
      <c r="A550" s="167" t="s">
        <v>4991</v>
      </c>
      <c r="C550" s="61" t="s">
        <v>7863</v>
      </c>
      <c r="E550" s="61" t="s">
        <v>12430</v>
      </c>
      <c r="F550" s="167" t="s">
        <v>4621</v>
      </c>
      <c r="G550" s="167" t="s">
        <v>4627</v>
      </c>
      <c r="H550" s="62" t="s">
        <v>12032</v>
      </c>
      <c r="I550" s="167" t="s">
        <v>4628</v>
      </c>
      <c r="J550" s="63" t="str">
        <f t="shared" si="118"/>
        <v>IC.RT.160203</v>
      </c>
      <c r="K550" s="61" t="s">
        <v>12175</v>
      </c>
      <c r="L550" s="167" t="str">
        <f t="shared" si="122"/>
        <v xml:space="preserve">     11 Hertz</v>
      </c>
      <c r="M550" s="168" t="str">
        <f t="shared" si="119"/>
        <v>PI.IC.RT.160203.01</v>
      </c>
      <c r="N550" s="168"/>
      <c r="O550" s="168" t="str">
        <f t="shared" si="120"/>
        <v>PH.IC.RT.160203.01</v>
      </c>
      <c r="Q550" s="168" t="str">
        <f t="shared" si="121"/>
        <v>CL.IC.RT.160203.01</v>
      </c>
    </row>
    <row r="551" spans="1:19" s="167" customFormat="1" ht="15">
      <c r="A551" s="167" t="s">
        <v>4991</v>
      </c>
      <c r="C551" s="61" t="s">
        <v>7863</v>
      </c>
      <c r="E551" s="61" t="s">
        <v>12430</v>
      </c>
      <c r="F551" s="167" t="s">
        <v>4621</v>
      </c>
      <c r="G551" s="167" t="s">
        <v>4631</v>
      </c>
      <c r="H551" s="62" t="s">
        <v>12028</v>
      </c>
      <c r="I551" s="167" t="s">
        <v>4632</v>
      </c>
      <c r="J551" s="63" t="str">
        <f t="shared" si="118"/>
        <v>IC.RT.160204</v>
      </c>
      <c r="K551" s="61" t="s">
        <v>12175</v>
      </c>
      <c r="L551" s="167" t="str">
        <f t="shared" si="122"/>
        <v xml:space="preserve">     12 Hertz</v>
      </c>
      <c r="M551" s="168" t="str">
        <f t="shared" si="119"/>
        <v>PI.IC.RT.160204.01</v>
      </c>
      <c r="N551" s="168"/>
      <c r="O551" s="168" t="str">
        <f t="shared" si="120"/>
        <v>PH.IC.RT.160204.01</v>
      </c>
      <c r="Q551" s="168" t="str">
        <f t="shared" si="121"/>
        <v>CL.IC.RT.160204.01</v>
      </c>
    </row>
    <row r="552" spans="1:19" s="167" customFormat="1" ht="15">
      <c r="A552" s="167" t="s">
        <v>4991</v>
      </c>
      <c r="C552" s="61" t="s">
        <v>7863</v>
      </c>
      <c r="E552" s="61" t="s">
        <v>12430</v>
      </c>
      <c r="F552" s="167" t="s">
        <v>4621</v>
      </c>
      <c r="G552" s="167" t="s">
        <v>4633</v>
      </c>
      <c r="H552" s="62" t="s">
        <v>12210</v>
      </c>
      <c r="I552" s="167" t="s">
        <v>4634</v>
      </c>
      <c r="J552" s="63" t="str">
        <f t="shared" si="118"/>
        <v>IC.RT.160205</v>
      </c>
      <c r="K552" s="61" t="s">
        <v>12175</v>
      </c>
      <c r="L552" s="167" t="str">
        <f t="shared" si="122"/>
        <v xml:space="preserve">     13 Hertz</v>
      </c>
      <c r="M552" s="168" t="str">
        <f t="shared" si="119"/>
        <v>PI.IC.RT.160205.01</v>
      </c>
      <c r="N552" s="168"/>
      <c r="O552" s="168" t="str">
        <f t="shared" si="120"/>
        <v>PH.IC.RT.160205.01</v>
      </c>
      <c r="Q552" s="168" t="str">
        <f t="shared" si="121"/>
        <v>CL.IC.RT.160205.01</v>
      </c>
    </row>
    <row r="553" spans="1:19" s="167" customFormat="1" ht="15">
      <c r="A553" s="167" t="s">
        <v>4991</v>
      </c>
      <c r="C553" s="61" t="s">
        <v>7863</v>
      </c>
      <c r="E553" s="61" t="s">
        <v>12430</v>
      </c>
      <c r="F553" s="167" t="s">
        <v>4621</v>
      </c>
      <c r="G553" s="167" t="s">
        <v>4635</v>
      </c>
      <c r="H553" s="62" t="s">
        <v>12212</v>
      </c>
      <c r="I553" s="167" t="s">
        <v>4636</v>
      </c>
      <c r="J553" s="63" t="str">
        <f t="shared" si="118"/>
        <v>IC.RT.160206</v>
      </c>
      <c r="K553" s="61" t="s">
        <v>12175</v>
      </c>
      <c r="L553" s="167" t="str">
        <f t="shared" si="122"/>
        <v xml:space="preserve">     14 Hertz</v>
      </c>
      <c r="M553" s="168" t="str">
        <f t="shared" si="119"/>
        <v>PI.IC.RT.160206.01</v>
      </c>
      <c r="N553" s="168"/>
      <c r="O553" s="168" t="str">
        <f t="shared" si="120"/>
        <v>PH.IC.RT.160206.01</v>
      </c>
      <c r="Q553" s="168" t="str">
        <f t="shared" si="121"/>
        <v>CL.IC.RT.160206.01</v>
      </c>
    </row>
    <row r="554" spans="1:19" s="167" customFormat="1" ht="15">
      <c r="A554" s="167" t="s">
        <v>4991</v>
      </c>
      <c r="C554" s="61" t="s">
        <v>7863</v>
      </c>
      <c r="E554" s="61" t="s">
        <v>12430</v>
      </c>
      <c r="F554" s="167" t="s">
        <v>4621</v>
      </c>
      <c r="G554" s="167" t="s">
        <v>4637</v>
      </c>
      <c r="H554" s="62" t="s">
        <v>12225</v>
      </c>
      <c r="I554" s="167" t="s">
        <v>4638</v>
      </c>
      <c r="J554" s="63" t="str">
        <f t="shared" si="118"/>
        <v>IC.RT.160207</v>
      </c>
      <c r="K554" s="61" t="s">
        <v>12175</v>
      </c>
      <c r="L554" s="167" t="str">
        <f t="shared" si="122"/>
        <v xml:space="preserve">     15 Hz</v>
      </c>
      <c r="M554" s="168" t="str">
        <f t="shared" si="119"/>
        <v>PI.IC.RT.160207.01</v>
      </c>
      <c r="N554" s="168"/>
      <c r="O554" s="168" t="str">
        <f t="shared" si="120"/>
        <v>PH.IC.RT.160207.01</v>
      </c>
      <c r="Q554" s="168" t="str">
        <f t="shared" si="121"/>
        <v>CL.IC.RT.160207.01</v>
      </c>
    </row>
    <row r="555" spans="1:19" s="167" customFormat="1" ht="15">
      <c r="A555" s="167" t="s">
        <v>4991</v>
      </c>
      <c r="C555" s="61" t="s">
        <v>7863</v>
      </c>
      <c r="E555" s="61" t="s">
        <v>12430</v>
      </c>
      <c r="F555" s="167" t="s">
        <v>4621</v>
      </c>
      <c r="G555" s="167" t="s">
        <v>4639</v>
      </c>
      <c r="H555" s="62" t="s">
        <v>11638</v>
      </c>
      <c r="I555" s="167" t="s">
        <v>4640</v>
      </c>
      <c r="J555" s="63" t="str">
        <f t="shared" si="118"/>
        <v>IC.RT.160208</v>
      </c>
      <c r="K555" s="61" t="s">
        <v>12175</v>
      </c>
      <c r="L555" s="167" t="str">
        <f t="shared" si="122"/>
        <v xml:space="preserve">     16 Hz</v>
      </c>
      <c r="M555" s="168" t="str">
        <f t="shared" si="119"/>
        <v>PI.IC.RT.160208.01</v>
      </c>
      <c r="N555" s="168"/>
      <c r="O555" s="168" t="str">
        <f t="shared" si="120"/>
        <v>PH.IC.RT.160208.01</v>
      </c>
      <c r="Q555" s="168" t="str">
        <f t="shared" si="121"/>
        <v>CL.IC.RT.160208.01</v>
      </c>
    </row>
    <row r="556" spans="1:19" s="167" customFormat="1" ht="15">
      <c r="A556" s="167" t="s">
        <v>4991</v>
      </c>
      <c r="C556" s="61" t="s">
        <v>7863</v>
      </c>
      <c r="E556" s="61" t="s">
        <v>12430</v>
      </c>
      <c r="F556" s="167" t="s">
        <v>4621</v>
      </c>
      <c r="G556" s="167" t="s">
        <v>4641</v>
      </c>
      <c r="H556" s="62" t="s">
        <v>11639</v>
      </c>
      <c r="I556" s="167" t="s">
        <v>4642</v>
      </c>
      <c r="J556" s="63" t="str">
        <f t="shared" si="118"/>
        <v>IC.RT.160209</v>
      </c>
      <c r="K556" s="61" t="s">
        <v>12175</v>
      </c>
      <c r="L556" s="167" t="str">
        <f t="shared" si="122"/>
        <v xml:space="preserve">     17 Hertz</v>
      </c>
      <c r="M556" s="168" t="str">
        <f t="shared" si="119"/>
        <v>PI.IC.RT.160209.01</v>
      </c>
      <c r="N556" s="168"/>
      <c r="O556" s="168" t="str">
        <f t="shared" si="120"/>
        <v>PH.IC.RT.160209.01</v>
      </c>
      <c r="Q556" s="168" t="str">
        <f t="shared" si="121"/>
        <v>CL.IC.RT.160209.01</v>
      </c>
    </row>
    <row r="557" spans="1:19" s="167" customFormat="1" ht="15">
      <c r="A557" s="167" t="s">
        <v>4991</v>
      </c>
      <c r="C557" s="61" t="s">
        <v>7863</v>
      </c>
      <c r="E557" s="61" t="s">
        <v>12430</v>
      </c>
      <c r="F557" s="167" t="s">
        <v>4621</v>
      </c>
      <c r="G557" s="167" t="s">
        <v>4643</v>
      </c>
      <c r="H557" s="62" t="s">
        <v>11829</v>
      </c>
      <c r="I557" s="167" t="s">
        <v>4644</v>
      </c>
      <c r="J557" s="63" t="str">
        <f t="shared" si="118"/>
        <v>IC.RT.160210</v>
      </c>
      <c r="K557" s="61" t="s">
        <v>12175</v>
      </c>
      <c r="L557" s="167" t="str">
        <f t="shared" si="122"/>
        <v xml:space="preserve">     18 Hertz</v>
      </c>
      <c r="M557" s="168" t="str">
        <f t="shared" si="119"/>
        <v>PI.IC.RT.160210.01</v>
      </c>
      <c r="N557" s="168"/>
      <c r="O557" s="168" t="str">
        <f t="shared" si="120"/>
        <v>PH.IC.RT.160210.01</v>
      </c>
      <c r="Q557" s="168" t="str">
        <f t="shared" si="121"/>
        <v>CL.IC.RT.160210.01</v>
      </c>
    </row>
    <row r="558" spans="1:19" s="167" customFormat="1" ht="15">
      <c r="A558" s="167" t="s">
        <v>4991</v>
      </c>
      <c r="C558" s="61" t="s">
        <v>7863</v>
      </c>
      <c r="E558" s="61" t="s">
        <v>12430</v>
      </c>
      <c r="F558" s="167" t="s">
        <v>4621</v>
      </c>
      <c r="G558" s="167" t="s">
        <v>4485</v>
      </c>
      <c r="H558" s="62" t="s">
        <v>12099</v>
      </c>
      <c r="I558" s="167" t="s">
        <v>4486</v>
      </c>
      <c r="J558" s="63" t="str">
        <f t="shared" si="118"/>
        <v>IC.RT.160211</v>
      </c>
      <c r="K558" s="61" t="s">
        <v>12175</v>
      </c>
      <c r="L558" s="167" t="str">
        <f t="shared" si="122"/>
        <v xml:space="preserve">     19 Hertz</v>
      </c>
      <c r="M558" s="168" t="str">
        <f t="shared" si="119"/>
        <v>PI.IC.RT.160211.01</v>
      </c>
      <c r="N558" s="168"/>
      <c r="O558" s="168" t="str">
        <f t="shared" si="120"/>
        <v>PH.IC.RT.160211.01</v>
      </c>
      <c r="Q558" s="168" t="str">
        <f t="shared" si="121"/>
        <v>CL.IC.RT.160211.01</v>
      </c>
    </row>
    <row r="559" spans="1:19" s="167" customFormat="1" ht="15">
      <c r="A559" s="167" t="s">
        <v>4991</v>
      </c>
      <c r="C559" s="61" t="s">
        <v>7863</v>
      </c>
      <c r="E559" s="61" t="s">
        <v>12430</v>
      </c>
      <c r="F559" s="167" t="s">
        <v>4621</v>
      </c>
      <c r="G559" s="167" t="s">
        <v>4487</v>
      </c>
      <c r="H559" s="62" t="s">
        <v>12100</v>
      </c>
      <c r="I559" s="167" t="s">
        <v>4488</v>
      </c>
      <c r="J559" s="63" t="str">
        <f t="shared" si="118"/>
        <v>IC.RT.160212</v>
      </c>
      <c r="K559" s="61" t="s">
        <v>12175</v>
      </c>
      <c r="L559" s="167" t="str">
        <f t="shared" si="122"/>
        <v xml:space="preserve">     20 Hertz</v>
      </c>
      <c r="M559" s="168" t="str">
        <f t="shared" si="119"/>
        <v>PI.IC.RT.160212.01</v>
      </c>
      <c r="N559" s="168"/>
      <c r="O559" s="168" t="str">
        <f t="shared" si="120"/>
        <v>PH.IC.RT.160212.01</v>
      </c>
      <c r="Q559" s="168" t="str">
        <f t="shared" si="121"/>
        <v>CL.IC.RT.160212.01</v>
      </c>
    </row>
    <row r="560" spans="1:19" s="167" customFormat="1" ht="15">
      <c r="A560" s="167" t="s">
        <v>4991</v>
      </c>
      <c r="C560" s="61" t="s">
        <v>7863</v>
      </c>
      <c r="D560" s="167" t="s">
        <v>4489</v>
      </c>
      <c r="E560" s="61" t="s">
        <v>12185</v>
      </c>
      <c r="F560" s="167" t="s">
        <v>4621</v>
      </c>
      <c r="G560" s="167" t="s">
        <v>4735</v>
      </c>
      <c r="H560" s="62" t="s">
        <v>11848</v>
      </c>
      <c r="I560" s="167" t="s">
        <v>4736</v>
      </c>
      <c r="J560" s="63" t="str">
        <f t="shared" si="118"/>
        <v>IC.RT.160301</v>
      </c>
      <c r="K560" s="61" t="s">
        <v>12175</v>
      </c>
      <c r="L560" s="167" t="str">
        <f t="shared" si="122"/>
        <v xml:space="preserve">     Head of bed elevated</v>
      </c>
      <c r="M560" s="168" t="str">
        <f t="shared" si="119"/>
        <v>PI.IC.RT.160301.01</v>
      </c>
      <c r="N560" s="168"/>
      <c r="O560" s="168" t="str">
        <f t="shared" si="120"/>
        <v>PH.IC.RT.160301.01</v>
      </c>
      <c r="Q560" s="168" t="str">
        <f t="shared" si="121"/>
        <v>CL.IC.RT.160301.01</v>
      </c>
    </row>
    <row r="561" spans="1:17" s="167" customFormat="1" ht="15">
      <c r="A561" s="167" t="s">
        <v>4991</v>
      </c>
      <c r="C561" s="61" t="s">
        <v>7863</v>
      </c>
      <c r="E561" s="61" t="s">
        <v>12185</v>
      </c>
      <c r="F561" s="167" t="s">
        <v>4621</v>
      </c>
      <c r="G561" s="167" t="s">
        <v>4746</v>
      </c>
      <c r="H561" s="62" t="s">
        <v>12030</v>
      </c>
      <c r="I561" s="167" t="s">
        <v>5102</v>
      </c>
      <c r="J561" s="63" t="str">
        <f t="shared" si="118"/>
        <v>IC.RT.160302</v>
      </c>
      <c r="K561" s="61" t="s">
        <v>12175</v>
      </c>
      <c r="L561" s="167" t="str">
        <f t="shared" si="122"/>
        <v xml:space="preserve">     Head of bed flat</v>
      </c>
      <c r="M561" s="168" t="str">
        <f t="shared" si="119"/>
        <v>PI.IC.RT.160302.01</v>
      </c>
      <c r="N561" s="168"/>
      <c r="O561" s="168" t="str">
        <f t="shared" si="120"/>
        <v>PH.IC.RT.160302.01</v>
      </c>
      <c r="Q561" s="168" t="str">
        <f t="shared" si="121"/>
        <v>CL.IC.RT.160302.01</v>
      </c>
    </row>
    <row r="562" spans="1:17" s="167" customFormat="1" ht="15">
      <c r="A562" s="167" t="s">
        <v>4991</v>
      </c>
      <c r="C562" s="61" t="s">
        <v>7863</v>
      </c>
      <c r="E562" s="61" t="s">
        <v>12185</v>
      </c>
      <c r="F562" s="167" t="s">
        <v>4621</v>
      </c>
      <c r="G562" s="167" t="s">
        <v>4747</v>
      </c>
      <c r="H562" s="62" t="s">
        <v>12032</v>
      </c>
      <c r="I562" s="167" t="s">
        <v>4748</v>
      </c>
      <c r="J562" s="63" t="str">
        <f t="shared" si="118"/>
        <v>IC.RT.160303</v>
      </c>
      <c r="K562" s="61" t="s">
        <v>12175</v>
      </c>
      <c r="L562" s="167" t="str">
        <f t="shared" si="122"/>
        <v xml:space="preserve">     Partial trendelenburg</v>
      </c>
      <c r="M562" s="168" t="str">
        <f t="shared" si="119"/>
        <v>PI.IC.RT.160303.01</v>
      </c>
      <c r="N562" s="168"/>
      <c r="O562" s="168" t="str">
        <f t="shared" si="120"/>
        <v>PH.IC.RT.160303.01</v>
      </c>
      <c r="Q562" s="168" t="str">
        <f t="shared" si="121"/>
        <v>CL.IC.RT.160303.01</v>
      </c>
    </row>
    <row r="563" spans="1:17" s="167" customFormat="1" ht="15">
      <c r="A563" s="167" t="s">
        <v>4991</v>
      </c>
      <c r="C563" s="61" t="s">
        <v>7863</v>
      </c>
      <c r="E563" s="61" t="s">
        <v>12185</v>
      </c>
      <c r="F563" s="167" t="s">
        <v>4621</v>
      </c>
      <c r="G563" s="167" t="s">
        <v>4749</v>
      </c>
      <c r="H563" s="62" t="s">
        <v>12028</v>
      </c>
      <c r="I563" s="167" t="s">
        <v>4750</v>
      </c>
      <c r="J563" s="63" t="str">
        <f t="shared" si="118"/>
        <v>IC.RT.160304</v>
      </c>
      <c r="K563" s="61" t="s">
        <v>12175</v>
      </c>
      <c r="L563" s="167" t="str">
        <f t="shared" si="122"/>
        <v xml:space="preserve">     Full trendelenburg</v>
      </c>
      <c r="M563" s="168" t="str">
        <f t="shared" si="119"/>
        <v>PI.IC.RT.160304.01</v>
      </c>
      <c r="N563" s="168"/>
      <c r="O563" s="168" t="str">
        <f t="shared" si="120"/>
        <v>PH.IC.RT.160304.01</v>
      </c>
      <c r="Q563" s="168" t="str">
        <f t="shared" si="121"/>
        <v>CL.IC.RT.160304.01</v>
      </c>
    </row>
    <row r="564" spans="1:17" s="167" customFormat="1" ht="15">
      <c r="A564" s="167" t="s">
        <v>4991</v>
      </c>
      <c r="C564" s="61" t="s">
        <v>7863</v>
      </c>
      <c r="E564" s="61" t="s">
        <v>12185</v>
      </c>
      <c r="F564" s="167" t="s">
        <v>4621</v>
      </c>
      <c r="G564" s="167" t="s">
        <v>11783</v>
      </c>
      <c r="H564" s="62" t="s">
        <v>12210</v>
      </c>
      <c r="I564" s="167" t="s">
        <v>12437</v>
      </c>
      <c r="J564" s="63" t="str">
        <f t="shared" si="118"/>
        <v>IC.RT.160305</v>
      </c>
      <c r="K564" s="61" t="s">
        <v>12175</v>
      </c>
      <c r="L564" s="167" t="str">
        <f t="shared" si="122"/>
        <v xml:space="preserve">     Other:  specify</v>
      </c>
      <c r="M564" s="168" t="str">
        <f t="shared" si="119"/>
        <v>PI.IC.RT.160305.01</v>
      </c>
      <c r="N564" s="168"/>
      <c r="O564" s="168" t="str">
        <f t="shared" si="120"/>
        <v>PH.IC.RT.160305.01</v>
      </c>
      <c r="Q564" s="168" t="str">
        <f t="shared" si="121"/>
        <v>CL.IC.RT.160305.01</v>
      </c>
    </row>
    <row r="565" spans="1:17" s="167" customFormat="1" ht="15">
      <c r="A565" s="167" t="s">
        <v>4991</v>
      </c>
      <c r="C565" s="61" t="s">
        <v>7863</v>
      </c>
      <c r="D565" s="167" t="s">
        <v>4798</v>
      </c>
      <c r="E565" s="61" t="s">
        <v>6464</v>
      </c>
      <c r="F565" s="167" t="s">
        <v>4621</v>
      </c>
      <c r="G565" s="167" t="s">
        <v>4646</v>
      </c>
      <c r="H565" s="62" t="s">
        <v>11848</v>
      </c>
      <c r="I565" s="167" t="s">
        <v>4647</v>
      </c>
      <c r="J565" s="63" t="str">
        <f t="shared" si="118"/>
        <v>IC.RT.160401</v>
      </c>
      <c r="K565" s="61" t="s">
        <v>12175</v>
      </c>
      <c r="L565" s="167" t="str">
        <f t="shared" si="122"/>
        <v xml:space="preserve">     5 minutes</v>
      </c>
      <c r="M565" s="168" t="str">
        <f t="shared" si="119"/>
        <v>PI.IC.RT.160401.01</v>
      </c>
      <c r="N565" s="168"/>
      <c r="O565" s="168" t="str">
        <f t="shared" si="120"/>
        <v>PH.IC.RT.160401.01</v>
      </c>
      <c r="Q565" s="168" t="str">
        <f t="shared" si="121"/>
        <v>CL.IC.RT.160401.01</v>
      </c>
    </row>
    <row r="566" spans="1:17" s="167" customFormat="1" ht="15">
      <c r="A566" s="167" t="s">
        <v>4991</v>
      </c>
      <c r="C566" s="61" t="s">
        <v>7863</v>
      </c>
      <c r="E566" s="61" t="s">
        <v>6464</v>
      </c>
      <c r="F566" s="167" t="s">
        <v>4621</v>
      </c>
      <c r="G566" s="167" t="s">
        <v>4648</v>
      </c>
      <c r="H566" s="62" t="s">
        <v>12030</v>
      </c>
      <c r="I566" s="167" t="s">
        <v>4649</v>
      </c>
      <c r="J566" s="63" t="str">
        <f t="shared" si="118"/>
        <v>IC.RT.160402</v>
      </c>
      <c r="K566" s="61" t="s">
        <v>12175</v>
      </c>
      <c r="L566" s="167" t="str">
        <f t="shared" si="122"/>
        <v xml:space="preserve">     10 minutes</v>
      </c>
      <c r="M566" s="168" t="str">
        <f t="shared" si="119"/>
        <v>PI.IC.RT.160402.01</v>
      </c>
      <c r="N566" s="168"/>
      <c r="O566" s="168" t="str">
        <f t="shared" si="120"/>
        <v>PH.IC.RT.160402.01</v>
      </c>
      <c r="Q566" s="168" t="str">
        <f t="shared" si="121"/>
        <v>CL.IC.RT.160402.01</v>
      </c>
    </row>
    <row r="567" spans="1:17" s="167" customFormat="1" ht="15">
      <c r="A567" s="167" t="s">
        <v>4991</v>
      </c>
      <c r="C567" s="61" t="s">
        <v>7863</v>
      </c>
      <c r="E567" s="61" t="s">
        <v>6464</v>
      </c>
      <c r="F567" s="167" t="s">
        <v>4621</v>
      </c>
      <c r="G567" s="167" t="s">
        <v>4491</v>
      </c>
      <c r="H567" s="62" t="s">
        <v>12032</v>
      </c>
      <c r="I567" s="167" t="s">
        <v>4492</v>
      </c>
      <c r="J567" s="63" t="str">
        <f t="shared" si="118"/>
        <v>IC.RT.160403</v>
      </c>
      <c r="K567" s="61" t="s">
        <v>12175</v>
      </c>
      <c r="L567" s="167" t="str">
        <f t="shared" si="122"/>
        <v xml:space="preserve">     15 minutes</v>
      </c>
      <c r="M567" s="168" t="str">
        <f t="shared" si="119"/>
        <v>PI.IC.RT.160403.01</v>
      </c>
      <c r="N567" s="168"/>
      <c r="O567" s="168" t="str">
        <f t="shared" si="120"/>
        <v>PH.IC.RT.160403.01</v>
      </c>
      <c r="Q567" s="168" t="str">
        <f t="shared" si="121"/>
        <v>CL.IC.RT.160403.01</v>
      </c>
    </row>
    <row r="568" spans="1:17" s="167" customFormat="1" ht="15">
      <c r="A568" s="167" t="s">
        <v>4991</v>
      </c>
      <c r="C568" s="61" t="s">
        <v>7863</v>
      </c>
      <c r="E568" s="61" t="s">
        <v>6464</v>
      </c>
      <c r="F568" s="167" t="s">
        <v>4621</v>
      </c>
      <c r="G568" s="167" t="s">
        <v>4316</v>
      </c>
      <c r="H568" s="62" t="s">
        <v>12028</v>
      </c>
      <c r="I568" s="167" t="s">
        <v>4317</v>
      </c>
      <c r="J568" s="63" t="str">
        <f t="shared" si="118"/>
        <v>IC.RT.160404</v>
      </c>
      <c r="K568" s="61" t="s">
        <v>12175</v>
      </c>
      <c r="L568" s="167" t="str">
        <f t="shared" si="122"/>
        <v xml:space="preserve">     20 minutes</v>
      </c>
      <c r="M568" s="168" t="str">
        <f t="shared" si="119"/>
        <v>PI.IC.RT.160404.01</v>
      </c>
      <c r="N568" s="168"/>
      <c r="O568" s="168" t="str">
        <f t="shared" si="120"/>
        <v>PH.IC.RT.160404.01</v>
      </c>
      <c r="Q568" s="168" t="str">
        <f t="shared" si="121"/>
        <v>CL.IC.RT.160404.01</v>
      </c>
    </row>
    <row r="569" spans="1:17" s="167" customFormat="1" ht="15">
      <c r="A569" s="167" t="s">
        <v>4991</v>
      </c>
      <c r="C569" s="61" t="s">
        <v>7863</v>
      </c>
      <c r="E569" s="61" t="s">
        <v>6464</v>
      </c>
      <c r="F569" s="167" t="s">
        <v>4621</v>
      </c>
      <c r="G569" s="167" t="s">
        <v>4960</v>
      </c>
      <c r="H569" s="62" t="s">
        <v>12210</v>
      </c>
      <c r="I569" s="167" t="s">
        <v>4493</v>
      </c>
      <c r="J569" s="63" t="str">
        <f t="shared" si="118"/>
        <v>IC.RT.160405</v>
      </c>
      <c r="K569" s="61" t="s">
        <v>12175</v>
      </c>
      <c r="L569" s="167" t="str">
        <f t="shared" si="122"/>
        <v xml:space="preserve">     Minutes specify</v>
      </c>
      <c r="M569" s="168" t="str">
        <f t="shared" si="119"/>
        <v>PI.IC.RT.160405.01</v>
      </c>
      <c r="N569" s="168"/>
      <c r="O569" s="168" t="str">
        <f t="shared" si="120"/>
        <v>PH.IC.RT.160405.01</v>
      </c>
      <c r="Q569" s="168" t="str">
        <f t="shared" si="121"/>
        <v>CL.IC.RT.160405.01</v>
      </c>
    </row>
    <row r="570" spans="1:17" s="167" customFormat="1" ht="15">
      <c r="A570" s="167" t="s">
        <v>4991</v>
      </c>
      <c r="B570" s="167" t="s">
        <v>4494</v>
      </c>
      <c r="C570" s="61" t="s">
        <v>12462</v>
      </c>
      <c r="D570" s="167" t="s">
        <v>4549</v>
      </c>
      <c r="E570" s="61" t="s">
        <v>2379</v>
      </c>
      <c r="F570" s="167" t="s">
        <v>4551</v>
      </c>
      <c r="G570" s="167" t="s">
        <v>10531</v>
      </c>
      <c r="H570" s="62" t="s">
        <v>11848</v>
      </c>
      <c r="I570" s="167" t="s">
        <v>10532</v>
      </c>
      <c r="J570" s="63" t="str">
        <f t="shared" si="118"/>
        <v>IC.RT.170101</v>
      </c>
      <c r="K570" s="61" t="s">
        <v>12175</v>
      </c>
      <c r="L570" s="167" t="str">
        <f t="shared" si="122"/>
        <v xml:space="preserve">     Within normal limits</v>
      </c>
      <c r="M570" s="168" t="str">
        <f t="shared" si="119"/>
        <v>PI.IC.RT.170101.01</v>
      </c>
      <c r="N570" s="168"/>
      <c r="O570" s="168" t="str">
        <f t="shared" si="120"/>
        <v>PH.IC.RT.170101.01</v>
      </c>
      <c r="Q570" s="168" t="str">
        <f t="shared" si="121"/>
        <v>CL.IC.RT.170101.01</v>
      </c>
    </row>
    <row r="571" spans="1:17" s="167" customFormat="1" ht="15">
      <c r="A571" s="167" t="s">
        <v>4991</v>
      </c>
      <c r="C571" s="61" t="s">
        <v>12462</v>
      </c>
      <c r="E571" s="61" t="s">
        <v>12175</v>
      </c>
      <c r="F571" s="167" t="s">
        <v>4551</v>
      </c>
      <c r="G571" s="167" t="s">
        <v>11789</v>
      </c>
      <c r="H571" s="62" t="s">
        <v>12030</v>
      </c>
      <c r="I571" s="167" t="s">
        <v>11790</v>
      </c>
      <c r="J571" s="63" t="str">
        <f t="shared" si="118"/>
        <v>IC.RT.170102</v>
      </c>
      <c r="K571" s="61" t="s">
        <v>12175</v>
      </c>
      <c r="L571" s="167" t="str">
        <f t="shared" si="122"/>
        <v xml:space="preserve">     Erythema</v>
      </c>
      <c r="M571" s="168" t="str">
        <f t="shared" si="119"/>
        <v>PI.IC.RT.170102.01</v>
      </c>
      <c r="N571" s="168"/>
      <c r="O571" s="168" t="str">
        <f t="shared" si="120"/>
        <v>PH.IC.RT.170102.01</v>
      </c>
      <c r="Q571" s="168" t="str">
        <f t="shared" si="121"/>
        <v>CL.IC.RT.170102.01</v>
      </c>
    </row>
    <row r="572" spans="1:17" s="167" customFormat="1" ht="15">
      <c r="A572" s="167" t="s">
        <v>4991</v>
      </c>
      <c r="C572" s="61" t="s">
        <v>12462</v>
      </c>
      <c r="E572" s="61" t="s">
        <v>12175</v>
      </c>
      <c r="F572" s="167" t="s">
        <v>4551</v>
      </c>
      <c r="G572" s="167" t="s">
        <v>11799</v>
      </c>
      <c r="H572" s="62" t="s">
        <v>12032</v>
      </c>
      <c r="I572" s="167" t="s">
        <v>11800</v>
      </c>
      <c r="J572" s="63" t="str">
        <f t="shared" si="118"/>
        <v>IC.RT.170103</v>
      </c>
      <c r="K572" s="61" t="s">
        <v>12175</v>
      </c>
      <c r="L572" s="167" t="str">
        <f t="shared" si="122"/>
        <v xml:space="preserve">     Swelling</v>
      </c>
      <c r="M572" s="168" t="str">
        <f t="shared" si="119"/>
        <v>PI.IC.RT.170103.01</v>
      </c>
      <c r="N572" s="168"/>
      <c r="O572" s="168" t="str">
        <f t="shared" si="120"/>
        <v>PH.IC.RT.170103.01</v>
      </c>
      <c r="Q572" s="168" t="str">
        <f t="shared" si="121"/>
        <v>CL.IC.RT.170103.01</v>
      </c>
    </row>
    <row r="573" spans="1:17" s="167" customFormat="1" ht="15">
      <c r="A573" s="167" t="s">
        <v>4991</v>
      </c>
      <c r="C573" s="61" t="s">
        <v>12462</v>
      </c>
      <c r="E573" s="61" t="s">
        <v>12175</v>
      </c>
      <c r="F573" s="167" t="s">
        <v>4551</v>
      </c>
      <c r="G573" s="167" t="s">
        <v>5119</v>
      </c>
      <c r="H573" s="62" t="s">
        <v>12028</v>
      </c>
      <c r="I573" s="167" t="s">
        <v>4976</v>
      </c>
      <c r="J573" s="63" t="str">
        <f t="shared" si="118"/>
        <v>IC.RT.170104</v>
      </c>
      <c r="K573" s="61" t="s">
        <v>12175</v>
      </c>
      <c r="L573" s="167" t="str">
        <f t="shared" si="122"/>
        <v xml:space="preserve">     Skin breakdown</v>
      </c>
      <c r="M573" s="168" t="str">
        <f t="shared" si="119"/>
        <v>PI.IC.RT.170104.01</v>
      </c>
      <c r="N573" s="168"/>
      <c r="O573" s="168" t="str">
        <f t="shared" si="120"/>
        <v>PH.IC.RT.170104.01</v>
      </c>
      <c r="Q573" s="168" t="str">
        <f t="shared" si="121"/>
        <v>CL.IC.RT.170104.01</v>
      </c>
    </row>
    <row r="574" spans="1:17" s="167" customFormat="1" ht="15">
      <c r="A574" s="167" t="s">
        <v>4991</v>
      </c>
      <c r="C574" s="61" t="s">
        <v>12462</v>
      </c>
      <c r="E574" s="61" t="s">
        <v>12175</v>
      </c>
      <c r="F574" s="167" t="s">
        <v>4551</v>
      </c>
      <c r="G574" s="167" t="s">
        <v>4977</v>
      </c>
      <c r="H574" s="62" t="s">
        <v>12210</v>
      </c>
      <c r="I574" s="167" t="s">
        <v>4974</v>
      </c>
      <c r="J574" s="63" t="str">
        <f t="shared" si="118"/>
        <v>IC.RT.170105</v>
      </c>
      <c r="K574" s="61" t="s">
        <v>12175</v>
      </c>
      <c r="L574" s="167" t="str">
        <f t="shared" si="122"/>
        <v xml:space="preserve">     Necrosis</v>
      </c>
      <c r="M574" s="168" t="str">
        <f t="shared" si="119"/>
        <v>PI.IC.RT.170105.01</v>
      </c>
      <c r="N574" s="168"/>
      <c r="O574" s="168" t="str">
        <f t="shared" si="120"/>
        <v>PH.IC.RT.170105.01</v>
      </c>
      <c r="Q574" s="168" t="str">
        <f t="shared" si="121"/>
        <v>CL.IC.RT.170105.01</v>
      </c>
    </row>
    <row r="575" spans="1:17" s="167" customFormat="1" ht="15">
      <c r="A575" s="167" t="s">
        <v>4991</v>
      </c>
      <c r="C575" s="61" t="s">
        <v>12462</v>
      </c>
      <c r="D575" s="167" t="s">
        <v>8240</v>
      </c>
      <c r="E575" s="61" t="s">
        <v>12430</v>
      </c>
      <c r="F575" s="167" t="s">
        <v>4551</v>
      </c>
      <c r="G575" s="167" t="s">
        <v>4975</v>
      </c>
      <c r="H575" s="62" t="s">
        <v>11848</v>
      </c>
      <c r="I575" s="167" t="s">
        <v>11567</v>
      </c>
      <c r="J575" s="63" t="str">
        <f t="shared" si="118"/>
        <v>IC.RT.170201</v>
      </c>
      <c r="K575" s="61" t="s">
        <v>12175</v>
      </c>
      <c r="L575" s="167" t="str">
        <f t="shared" si="122"/>
        <v xml:space="preserve">     Dressing gauze</v>
      </c>
      <c r="M575" s="168" t="str">
        <f t="shared" si="119"/>
        <v>PI.IC.RT.170201.01</v>
      </c>
      <c r="N575" s="168"/>
      <c r="O575" s="168" t="str">
        <f t="shared" si="120"/>
        <v>PH.IC.RT.170201.01</v>
      </c>
      <c r="Q575" s="168" t="str">
        <f t="shared" si="121"/>
        <v>CL.IC.RT.170201.01</v>
      </c>
    </row>
    <row r="576" spans="1:17" s="167" customFormat="1" ht="15">
      <c r="A576" s="167" t="s">
        <v>4991</v>
      </c>
      <c r="C576" s="61" t="s">
        <v>12462</v>
      </c>
      <c r="E576" s="61" t="s">
        <v>12430</v>
      </c>
      <c r="F576" s="167" t="s">
        <v>4551</v>
      </c>
      <c r="G576" s="167" t="s">
        <v>4978</v>
      </c>
      <c r="H576" s="62" t="s">
        <v>12030</v>
      </c>
      <c r="I576" s="167" t="s">
        <v>4552</v>
      </c>
      <c r="J576" s="63" t="str">
        <f t="shared" si="118"/>
        <v>IC.RT.170202</v>
      </c>
      <c r="K576" s="61" t="s">
        <v>12175</v>
      </c>
      <c r="L576" s="167" t="str">
        <f t="shared" si="122"/>
        <v xml:space="preserve">     Dressing fenestrated 4x4</v>
      </c>
      <c r="M576" s="168" t="str">
        <f t="shared" si="119"/>
        <v>PI.IC.RT.170202.01</v>
      </c>
      <c r="N576" s="168"/>
      <c r="O576" s="168" t="str">
        <f t="shared" si="120"/>
        <v>PH.IC.RT.170202.01</v>
      </c>
      <c r="Q576" s="168" t="str">
        <f t="shared" si="121"/>
        <v>CL.IC.RT.170202.01</v>
      </c>
    </row>
    <row r="577" spans="1:45" s="167" customFormat="1" ht="15">
      <c r="A577" s="167" t="s">
        <v>4991</v>
      </c>
      <c r="C577" s="61" t="s">
        <v>12462</v>
      </c>
      <c r="E577" s="61" t="s">
        <v>12430</v>
      </c>
      <c r="F577" s="167" t="s">
        <v>4551</v>
      </c>
      <c r="G577" s="167" t="s">
        <v>4980</v>
      </c>
      <c r="H577" s="62" t="s">
        <v>12032</v>
      </c>
      <c r="I577" s="167" t="s">
        <v>12157</v>
      </c>
      <c r="J577" s="63" t="str">
        <f t="shared" si="118"/>
        <v>IC.RT.170203</v>
      </c>
      <c r="K577" s="61" t="s">
        <v>12175</v>
      </c>
      <c r="L577" s="167" t="str">
        <f t="shared" si="122"/>
        <v xml:space="preserve">     Dressing none</v>
      </c>
      <c r="M577" s="168" t="str">
        <f t="shared" si="119"/>
        <v>PI.IC.RT.170203.01</v>
      </c>
      <c r="N577" s="168"/>
      <c r="O577" s="168" t="str">
        <f t="shared" si="120"/>
        <v>PH.IC.RT.170203.01</v>
      </c>
      <c r="Q577" s="168" t="str">
        <f t="shared" si="121"/>
        <v>CL.IC.RT.170203.01</v>
      </c>
    </row>
    <row r="578" spans="1:45" s="167" customFormat="1" ht="15">
      <c r="A578" s="167" t="s">
        <v>4991</v>
      </c>
      <c r="C578" s="61" t="s">
        <v>12462</v>
      </c>
      <c r="E578" s="61" t="s">
        <v>12430</v>
      </c>
      <c r="F578" s="167" t="s">
        <v>4551</v>
      </c>
      <c r="G578" s="167" t="s">
        <v>4981</v>
      </c>
      <c r="H578" s="62" t="s">
        <v>12028</v>
      </c>
      <c r="I578" s="167" t="s">
        <v>11867</v>
      </c>
      <c r="J578" s="63" t="str">
        <f t="shared" si="118"/>
        <v>IC.RT.170204</v>
      </c>
      <c r="K578" s="61" t="s">
        <v>12175</v>
      </c>
      <c r="L578" s="167" t="str">
        <f t="shared" si="122"/>
        <v xml:space="preserve">     Dressing changed: date</v>
      </c>
      <c r="M578" s="168" t="str">
        <f t="shared" si="119"/>
        <v>PI.IC.RT.170204.01</v>
      </c>
      <c r="N578" s="168"/>
      <c r="O578" s="168" t="str">
        <f t="shared" si="120"/>
        <v>PH.IC.RT.170204.01</v>
      </c>
      <c r="Q578" s="168" t="str">
        <f t="shared" si="121"/>
        <v>CL.IC.RT.170204.01</v>
      </c>
    </row>
    <row r="579" spans="1:45" s="167" customFormat="1" ht="15">
      <c r="A579" s="167" t="s">
        <v>4991</v>
      </c>
      <c r="C579" s="61" t="s">
        <v>12462</v>
      </c>
      <c r="E579" s="61" t="s">
        <v>12430</v>
      </c>
      <c r="F579" s="167" t="s">
        <v>4551</v>
      </c>
      <c r="G579" s="167" t="s">
        <v>4553</v>
      </c>
      <c r="H579" s="62" t="s">
        <v>6291</v>
      </c>
      <c r="I579" s="167" t="s">
        <v>4554</v>
      </c>
      <c r="J579" s="63" t="str">
        <f t="shared" si="118"/>
        <v>IC.RT.170205</v>
      </c>
      <c r="K579" s="61" t="s">
        <v>12175</v>
      </c>
      <c r="L579" s="167" t="str">
        <f t="shared" si="122"/>
        <v>Dressing Polymembrane</v>
      </c>
      <c r="M579" s="168" t="str">
        <f t="shared" si="119"/>
        <v>PI.IC.RT.170205.01</v>
      </c>
      <c r="N579" s="168"/>
      <c r="O579" s="168" t="str">
        <f t="shared" si="120"/>
        <v>PH.IC.RT.170205.01</v>
      </c>
      <c r="Q579" s="168" t="str">
        <f t="shared" si="121"/>
        <v>CL.IC.RT.170205.01</v>
      </c>
      <c r="R579" s="167" t="s">
        <v>12465</v>
      </c>
      <c r="S579" s="167">
        <v>112</v>
      </c>
    </row>
    <row r="580" spans="1:45" s="146" customFormat="1" ht="16">
      <c r="A580" s="146" t="s">
        <v>4991</v>
      </c>
      <c r="C580" s="147" t="s">
        <v>12462</v>
      </c>
      <c r="D580" s="146" t="s">
        <v>5865</v>
      </c>
      <c r="E580" s="147" t="s">
        <v>3812</v>
      </c>
      <c r="F580" s="146" t="s">
        <v>4551</v>
      </c>
      <c r="G580" s="146" t="s">
        <v>14541</v>
      </c>
      <c r="H580" s="147" t="s">
        <v>11848</v>
      </c>
      <c r="I580" s="146" t="s">
        <v>10906</v>
      </c>
      <c r="J580" s="148" t="str">
        <f t="shared" si="118"/>
        <v>IC.RT.170301</v>
      </c>
      <c r="K580" s="147" t="s">
        <v>12175</v>
      </c>
      <c r="L580" s="146" t="str">
        <f t="shared" si="122"/>
        <v xml:space="preserve">     Drainage serosanguineous</v>
      </c>
      <c r="M580" s="148" t="str">
        <f t="shared" si="119"/>
        <v>PI.IC.RT.170301.01</v>
      </c>
      <c r="N580" s="148"/>
      <c r="O580" s="148" t="str">
        <f t="shared" si="120"/>
        <v>PH.IC.RT.170301.01</v>
      </c>
      <c r="Q580" s="148" t="str">
        <f t="shared" si="121"/>
        <v>CL.IC.RT.170301.01</v>
      </c>
      <c r="AR580" s="146" t="s">
        <v>12773</v>
      </c>
      <c r="AS580" s="146">
        <v>1749</v>
      </c>
    </row>
    <row r="581" spans="1:45" s="146" customFormat="1" ht="16">
      <c r="A581" s="146" t="s">
        <v>4991</v>
      </c>
      <c r="C581" s="147" t="s">
        <v>12462</v>
      </c>
      <c r="E581" s="147" t="s">
        <v>12185</v>
      </c>
      <c r="F581" s="146" t="s">
        <v>4551</v>
      </c>
      <c r="G581" s="146" t="s">
        <v>14529</v>
      </c>
      <c r="H581" s="147" t="s">
        <v>12030</v>
      </c>
      <c r="I581" s="146" t="s">
        <v>11883</v>
      </c>
      <c r="J581" s="148" t="str">
        <f t="shared" si="118"/>
        <v>IC.RT.170302</v>
      </c>
      <c r="K581" s="147" t="s">
        <v>12175</v>
      </c>
      <c r="L581" s="146" t="str">
        <f t="shared" si="122"/>
        <v xml:space="preserve">     Drainage bloody</v>
      </c>
      <c r="M581" s="148" t="str">
        <f t="shared" si="119"/>
        <v>PI.IC.RT.170302.01</v>
      </c>
      <c r="N581" s="148"/>
      <c r="O581" s="148" t="str">
        <f t="shared" si="120"/>
        <v>PH.IC.RT.170302.01</v>
      </c>
      <c r="Q581" s="148" t="str">
        <f t="shared" si="121"/>
        <v>CL.IC.RT.170302.01</v>
      </c>
      <c r="AR581" s="146" t="s">
        <v>12773</v>
      </c>
      <c r="AS581" s="146">
        <v>1749</v>
      </c>
    </row>
    <row r="582" spans="1:45" s="146" customFormat="1" ht="16">
      <c r="A582" s="146" t="s">
        <v>4991</v>
      </c>
      <c r="C582" s="147" t="s">
        <v>12462</v>
      </c>
      <c r="E582" s="147" t="s">
        <v>12185</v>
      </c>
      <c r="F582" s="146" t="s">
        <v>4551</v>
      </c>
      <c r="G582" s="146" t="s">
        <v>14530</v>
      </c>
      <c r="H582" s="147" t="s">
        <v>12032</v>
      </c>
      <c r="I582" s="146" t="s">
        <v>11548</v>
      </c>
      <c r="J582" s="148" t="str">
        <f t="shared" si="118"/>
        <v>IC.RT.170303</v>
      </c>
      <c r="K582" s="147" t="s">
        <v>12175</v>
      </c>
      <c r="L582" s="146" t="str">
        <f t="shared" si="122"/>
        <v xml:space="preserve">     Drainage serous</v>
      </c>
      <c r="M582" s="148" t="str">
        <f t="shared" si="119"/>
        <v>PI.IC.RT.170303.01</v>
      </c>
      <c r="N582" s="148"/>
      <c r="O582" s="148" t="str">
        <f t="shared" si="120"/>
        <v>PH.IC.RT.170303.01</v>
      </c>
      <c r="Q582" s="148" t="str">
        <f t="shared" si="121"/>
        <v>CL.IC.RT.170303.01</v>
      </c>
      <c r="AR582" s="146" t="s">
        <v>12773</v>
      </c>
      <c r="AS582" s="146">
        <v>1749</v>
      </c>
    </row>
    <row r="583" spans="1:45" s="146" customFormat="1" ht="16">
      <c r="A583" s="146" t="s">
        <v>4991</v>
      </c>
      <c r="C583" s="147" t="s">
        <v>12462</v>
      </c>
      <c r="E583" s="147" t="s">
        <v>12185</v>
      </c>
      <c r="F583" s="146" t="s">
        <v>4551</v>
      </c>
      <c r="G583" s="146" t="s">
        <v>14531</v>
      </c>
      <c r="H583" s="147" t="s">
        <v>12028</v>
      </c>
      <c r="I583" s="146" t="s">
        <v>11554</v>
      </c>
      <c r="J583" s="148" t="str">
        <f t="shared" si="118"/>
        <v>IC.RT.170304</v>
      </c>
      <c r="K583" s="147" t="s">
        <v>12175</v>
      </c>
      <c r="L583" s="146" t="str">
        <f t="shared" si="122"/>
        <v xml:space="preserve">     Drainage purulent</v>
      </c>
      <c r="M583" s="148" t="str">
        <f t="shared" si="119"/>
        <v>PI.IC.RT.170304.01</v>
      </c>
      <c r="N583" s="148"/>
      <c r="O583" s="148" t="str">
        <f t="shared" si="120"/>
        <v>PH.IC.RT.170304.01</v>
      </c>
      <c r="Q583" s="148" t="str">
        <f t="shared" si="121"/>
        <v>CL.IC.RT.170304.01</v>
      </c>
      <c r="AR583" s="146" t="s">
        <v>12773</v>
      </c>
      <c r="AS583" s="146">
        <v>1749</v>
      </c>
    </row>
    <row r="584" spans="1:45" s="146" customFormat="1" ht="16">
      <c r="A584" s="146" t="s">
        <v>4991</v>
      </c>
      <c r="C584" s="147" t="s">
        <v>12462</v>
      </c>
      <c r="E584" s="147" t="s">
        <v>12185</v>
      </c>
      <c r="F584" s="146" t="s">
        <v>4551</v>
      </c>
      <c r="G584" s="146" t="s">
        <v>11398</v>
      </c>
      <c r="H584" s="147" t="s">
        <v>12210</v>
      </c>
      <c r="I584" s="146" t="s">
        <v>14542</v>
      </c>
      <c r="J584" s="148" t="str">
        <f t="shared" si="118"/>
        <v>IC.RT.170305</v>
      </c>
      <c r="K584" s="147" t="s">
        <v>12175</v>
      </c>
      <c r="L584" s="146" t="str">
        <f t="shared" si="122"/>
        <v xml:space="preserve">     Drainage none</v>
      </c>
      <c r="M584" s="148" t="str">
        <f t="shared" si="119"/>
        <v>PI.IC.RT.170305.01</v>
      </c>
      <c r="N584" s="148"/>
      <c r="O584" s="148" t="str">
        <f t="shared" si="120"/>
        <v>PH.IC.RT.170305.01</v>
      </c>
      <c r="Q584" s="148" t="str">
        <f t="shared" si="121"/>
        <v>CL.IC.RT.170305.01</v>
      </c>
      <c r="AR584" s="146" t="s">
        <v>12773</v>
      </c>
      <c r="AS584" s="146">
        <v>1749</v>
      </c>
    </row>
    <row r="585" spans="1:45" s="167" customFormat="1" ht="15">
      <c r="A585" s="167" t="s">
        <v>4991</v>
      </c>
      <c r="C585" s="61" t="s">
        <v>12462</v>
      </c>
      <c r="E585" s="61" t="s">
        <v>12185</v>
      </c>
      <c r="F585" s="167" t="s">
        <v>4551</v>
      </c>
      <c r="G585" s="167" t="s">
        <v>4555</v>
      </c>
      <c r="H585" s="62" t="s">
        <v>6988</v>
      </c>
      <c r="I585" s="167" t="s">
        <v>4555</v>
      </c>
      <c r="J585" s="63" t="str">
        <f t="shared" si="118"/>
        <v>IC.RT.170306</v>
      </c>
      <c r="K585" s="61" t="s">
        <v>12175</v>
      </c>
      <c r="L585" s="167" t="str">
        <f t="shared" si="122"/>
        <v xml:space="preserve">Clean </v>
      </c>
      <c r="M585" s="168" t="str">
        <f t="shared" si="119"/>
        <v>PI.IC.RT.170306.01</v>
      </c>
      <c r="N585" s="168"/>
      <c r="O585" s="168" t="str">
        <f t="shared" si="120"/>
        <v>PH.IC.RT.170306.01</v>
      </c>
      <c r="Q585" s="168" t="str">
        <f t="shared" si="121"/>
        <v>CL.IC.RT.170306.01</v>
      </c>
      <c r="R585" s="167" t="s">
        <v>12465</v>
      </c>
      <c r="S585" s="167">
        <v>109</v>
      </c>
    </row>
    <row r="586" spans="1:45" s="167" customFormat="1" ht="15">
      <c r="A586" s="167" t="s">
        <v>4991</v>
      </c>
      <c r="C586" s="61" t="s">
        <v>12462</v>
      </c>
      <c r="E586" s="61" t="s">
        <v>12592</v>
      </c>
      <c r="F586" s="167" t="s">
        <v>4551</v>
      </c>
      <c r="G586" s="167" t="s">
        <v>7296</v>
      </c>
      <c r="H586" s="62" t="s">
        <v>6317</v>
      </c>
      <c r="I586" s="167" t="s">
        <v>7296</v>
      </c>
      <c r="J586" s="63" t="str">
        <f t="shared" si="118"/>
        <v>IC.RT.170307</v>
      </c>
      <c r="K586" s="61" t="s">
        <v>12175</v>
      </c>
      <c r="L586" s="167" t="str">
        <f t="shared" si="122"/>
        <v>Dry</v>
      </c>
      <c r="M586" s="168" t="str">
        <f t="shared" si="119"/>
        <v>PI.IC.RT.170307.01</v>
      </c>
      <c r="N586" s="168"/>
      <c r="O586" s="168" t="str">
        <f t="shared" si="120"/>
        <v>PH.IC.RT.170307.01</v>
      </c>
      <c r="Q586" s="168" t="str">
        <f t="shared" si="121"/>
        <v>CL.IC.RT.170307.01</v>
      </c>
      <c r="R586" s="167" t="s">
        <v>12465</v>
      </c>
      <c r="S586" s="167">
        <v>109</v>
      </c>
    </row>
    <row r="587" spans="1:45" s="167" customFormat="1" ht="15">
      <c r="A587" s="167" t="s">
        <v>4991</v>
      </c>
      <c r="C587" s="61" t="s">
        <v>12462</v>
      </c>
      <c r="E587" s="61" t="s">
        <v>12185</v>
      </c>
      <c r="F587" s="167" t="s">
        <v>4551</v>
      </c>
      <c r="G587" s="167" t="s">
        <v>9339</v>
      </c>
      <c r="H587" s="62" t="s">
        <v>3574</v>
      </c>
      <c r="I587" s="167" t="s">
        <v>9339</v>
      </c>
      <c r="J587" s="63" t="str">
        <f t="shared" si="118"/>
        <v>IC.RT.170308</v>
      </c>
      <c r="K587" s="61" t="s">
        <v>12175</v>
      </c>
      <c r="L587" s="167" t="str">
        <f t="shared" si="122"/>
        <v>Intact</v>
      </c>
      <c r="M587" s="168" t="str">
        <f t="shared" si="119"/>
        <v>PI.IC.RT.170308.01</v>
      </c>
      <c r="N587" s="168"/>
      <c r="O587" s="168" t="str">
        <f t="shared" si="120"/>
        <v>PH.IC.RT.170308.01</v>
      </c>
      <c r="Q587" s="168" t="str">
        <f t="shared" si="121"/>
        <v>CL.IC.RT.170308.01</v>
      </c>
      <c r="R587" s="167" t="s">
        <v>12465</v>
      </c>
      <c r="S587" s="167">
        <v>109</v>
      </c>
    </row>
    <row r="588" spans="1:45" s="167" customFormat="1" ht="15">
      <c r="A588" s="167" t="s">
        <v>4991</v>
      </c>
      <c r="C588" s="61" t="s">
        <v>12462</v>
      </c>
      <c r="E588" s="61" t="s">
        <v>12185</v>
      </c>
      <c r="F588" s="167" t="s">
        <v>4551</v>
      </c>
      <c r="G588" s="167" t="s">
        <v>7565</v>
      </c>
      <c r="H588" s="62" t="s">
        <v>3690</v>
      </c>
      <c r="I588" s="167" t="s">
        <v>7565</v>
      </c>
      <c r="J588" s="63" t="str">
        <f t="shared" si="118"/>
        <v>IC.RT.170309</v>
      </c>
      <c r="K588" s="61" t="s">
        <v>12175</v>
      </c>
      <c r="L588" s="167" t="str">
        <f t="shared" si="122"/>
        <v>Stained</v>
      </c>
      <c r="M588" s="168" t="str">
        <f t="shared" si="119"/>
        <v>PI.IC.RT.170309.01</v>
      </c>
      <c r="N588" s="168"/>
      <c r="O588" s="168" t="str">
        <f t="shared" si="120"/>
        <v>PH.IC.RT.170309.01</v>
      </c>
      <c r="Q588" s="168" t="str">
        <f t="shared" si="121"/>
        <v>CL.IC.RT.170309.01</v>
      </c>
      <c r="R588" s="167" t="s">
        <v>12465</v>
      </c>
      <c r="S588" s="167">
        <v>109</v>
      </c>
    </row>
    <row r="589" spans="1:45" s="167" customFormat="1" ht="15">
      <c r="A589" s="167" t="s">
        <v>4991</v>
      </c>
      <c r="C589" s="61" t="s">
        <v>12462</v>
      </c>
      <c r="E589" s="61" t="s">
        <v>12185</v>
      </c>
      <c r="F589" s="167" t="s">
        <v>4551</v>
      </c>
      <c r="G589" s="167" t="s">
        <v>4556</v>
      </c>
      <c r="H589" s="62" t="s">
        <v>3188</v>
      </c>
      <c r="I589" s="167" t="s">
        <v>4556</v>
      </c>
      <c r="J589" s="63" t="str">
        <f t="shared" si="118"/>
        <v>IC.RT.170310</v>
      </c>
      <c r="K589" s="61" t="s">
        <v>12175</v>
      </c>
      <c r="L589" s="167" t="str">
        <f t="shared" si="122"/>
        <v>Saturated</v>
      </c>
      <c r="M589" s="168" t="str">
        <f t="shared" si="119"/>
        <v>PI.IC.RT.170310.01</v>
      </c>
      <c r="N589" s="168"/>
      <c r="O589" s="168" t="str">
        <f t="shared" si="120"/>
        <v>PH.IC.RT.170310.01</v>
      </c>
      <c r="Q589" s="168" t="str">
        <f t="shared" si="121"/>
        <v>CL.IC.RT.170310.01</v>
      </c>
      <c r="R589" s="167" t="s">
        <v>12465</v>
      </c>
      <c r="S589" s="167">
        <v>109</v>
      </c>
    </row>
    <row r="590" spans="1:45" s="146" customFormat="1" ht="16">
      <c r="A590" s="146" t="s">
        <v>4991</v>
      </c>
      <c r="C590" s="147" t="s">
        <v>12462</v>
      </c>
      <c r="E590" s="147" t="s">
        <v>12185</v>
      </c>
      <c r="F590" s="146" t="s">
        <v>4551</v>
      </c>
      <c r="G590" s="146" t="s">
        <v>14543</v>
      </c>
      <c r="H590" s="147" t="s">
        <v>5749</v>
      </c>
      <c r="I590" s="146" t="s">
        <v>14544</v>
      </c>
      <c r="J590" s="148" t="str">
        <f t="shared" si="118"/>
        <v>IC.RT.170311</v>
      </c>
      <c r="K590" s="147" t="s">
        <v>12175</v>
      </c>
      <c r="L590" s="146" t="str">
        <f t="shared" si="122"/>
        <v xml:space="preserve">     Drainage mucoid</v>
      </c>
      <c r="M590" s="148" t="str">
        <f t="shared" si="119"/>
        <v>PI.IC.RT.170311.01</v>
      </c>
      <c r="N590" s="148"/>
      <c r="O590" s="148" t="str">
        <f t="shared" si="120"/>
        <v>PH.IC.RT.170311.01</v>
      </c>
      <c r="Q590" s="148" t="str">
        <f t="shared" si="121"/>
        <v>CL.IC.RT.170311.01</v>
      </c>
      <c r="R590" s="146" t="s">
        <v>12465</v>
      </c>
      <c r="S590" s="146">
        <v>109</v>
      </c>
      <c r="AR590" s="146" t="s">
        <v>12773</v>
      </c>
      <c r="AS590" s="146">
        <v>1749</v>
      </c>
    </row>
    <row r="591" spans="1:45" s="167" customFormat="1" ht="15">
      <c r="A591" s="167" t="s">
        <v>4991</v>
      </c>
      <c r="C591" s="61" t="s">
        <v>12462</v>
      </c>
      <c r="D591" s="167" t="s">
        <v>11397</v>
      </c>
      <c r="E591" s="61" t="s">
        <v>6464</v>
      </c>
      <c r="F591" s="167" t="s">
        <v>4551</v>
      </c>
      <c r="G591" s="167" t="s">
        <v>4985</v>
      </c>
      <c r="H591" s="62" t="s">
        <v>11848</v>
      </c>
      <c r="I591" s="167" t="s">
        <v>9609</v>
      </c>
      <c r="J591" s="63" t="str">
        <f t="shared" si="118"/>
        <v>IC.RT.170401</v>
      </c>
      <c r="K591" s="61" t="s">
        <v>12175</v>
      </c>
      <c r="L591" s="167" t="str">
        <f t="shared" si="122"/>
        <v xml:space="preserve">     Amount scant</v>
      </c>
      <c r="M591" s="168" t="str">
        <f t="shared" si="119"/>
        <v>PI.IC.RT.170401.01</v>
      </c>
      <c r="N591" s="168"/>
      <c r="O591" s="168" t="str">
        <f t="shared" si="120"/>
        <v>PH.IC.RT.170401.01</v>
      </c>
      <c r="Q591" s="168" t="str">
        <f t="shared" si="121"/>
        <v>CL.IC.RT.170401.01</v>
      </c>
    </row>
    <row r="592" spans="1:45" s="167" customFormat="1" ht="15">
      <c r="A592" s="167" t="s">
        <v>4991</v>
      </c>
      <c r="C592" s="61" t="s">
        <v>12462</v>
      </c>
      <c r="E592" s="61" t="s">
        <v>6464</v>
      </c>
      <c r="F592" s="167" t="s">
        <v>4551</v>
      </c>
      <c r="G592" s="167" t="s">
        <v>4986</v>
      </c>
      <c r="H592" s="62" t="s">
        <v>12030</v>
      </c>
      <c r="I592" s="167" t="s">
        <v>9423</v>
      </c>
      <c r="J592" s="63" t="str">
        <f t="shared" si="118"/>
        <v>IC.RT.170402</v>
      </c>
      <c r="K592" s="61" t="s">
        <v>12175</v>
      </c>
      <c r="L592" s="167" t="str">
        <f t="shared" si="122"/>
        <v xml:space="preserve">     Amount small</v>
      </c>
      <c r="M592" s="168" t="str">
        <f t="shared" si="119"/>
        <v>PI.IC.RT.170402.01</v>
      </c>
      <c r="N592" s="168"/>
      <c r="O592" s="168" t="str">
        <f t="shared" si="120"/>
        <v>PH.IC.RT.170402.01</v>
      </c>
      <c r="Q592" s="168" t="str">
        <f t="shared" si="121"/>
        <v>CL.IC.RT.170402.01</v>
      </c>
    </row>
    <row r="593" spans="1:41" s="167" customFormat="1" ht="15">
      <c r="A593" s="167" t="s">
        <v>4991</v>
      </c>
      <c r="C593" s="61" t="s">
        <v>12462</v>
      </c>
      <c r="E593" s="61" t="s">
        <v>6464</v>
      </c>
      <c r="F593" s="167" t="s">
        <v>4551</v>
      </c>
      <c r="G593" s="167" t="s">
        <v>5130</v>
      </c>
      <c r="H593" s="62" t="s">
        <v>12032</v>
      </c>
      <c r="I593" s="167" t="s">
        <v>10117</v>
      </c>
      <c r="J593" s="63" t="str">
        <f t="shared" ref="J593:J662" si="123">CONCATENATE("IC.RT.",C593,E593,H593)</f>
        <v>IC.RT.170403</v>
      </c>
      <c r="K593" s="61" t="s">
        <v>12175</v>
      </c>
      <c r="L593" s="167" t="str">
        <f t="shared" si="122"/>
        <v xml:space="preserve">     Amount moderate</v>
      </c>
      <c r="M593" s="168" t="str">
        <f t="shared" ref="M593:M662" si="124">CONCATENATE("PI.",J593,".",K593)</f>
        <v>PI.IC.RT.170403.01</v>
      </c>
      <c r="N593" s="168"/>
      <c r="O593" s="168" t="str">
        <f t="shared" ref="O593:O662" si="125">CONCATENATE("PH.",J593,".",K593)</f>
        <v>PH.IC.RT.170403.01</v>
      </c>
      <c r="Q593" s="168" t="str">
        <f t="shared" ref="Q593:Q662" si="126">CONCATENATE("CL.",J593,".",K593)</f>
        <v>CL.IC.RT.170403.01</v>
      </c>
    </row>
    <row r="594" spans="1:41" s="167" customFormat="1" ht="15">
      <c r="A594" s="167" t="s">
        <v>4991</v>
      </c>
      <c r="C594" s="61" t="s">
        <v>12462</v>
      </c>
      <c r="E594" s="61" t="s">
        <v>6464</v>
      </c>
      <c r="F594" s="167" t="s">
        <v>4551</v>
      </c>
      <c r="G594" s="167" t="s">
        <v>5131</v>
      </c>
      <c r="H594" s="62" t="s">
        <v>12028</v>
      </c>
      <c r="I594" s="167" t="s">
        <v>9426</v>
      </c>
      <c r="J594" s="63" t="str">
        <f t="shared" si="123"/>
        <v>IC.RT.170404</v>
      </c>
      <c r="K594" s="61" t="s">
        <v>12175</v>
      </c>
      <c r="L594" s="167" t="str">
        <f t="shared" si="122"/>
        <v xml:space="preserve">     Amount large</v>
      </c>
      <c r="M594" s="168" t="str">
        <f t="shared" si="124"/>
        <v>PI.IC.RT.170404.01</v>
      </c>
      <c r="N594" s="168"/>
      <c r="O594" s="168" t="str">
        <f t="shared" si="125"/>
        <v>PH.IC.RT.170404.01</v>
      </c>
      <c r="Q594" s="168" t="str">
        <f t="shared" si="126"/>
        <v>CL.IC.RT.170404.01</v>
      </c>
    </row>
    <row r="595" spans="1:41" s="167" customFormat="1" ht="15">
      <c r="A595" s="167" t="s">
        <v>4991</v>
      </c>
      <c r="C595" s="61" t="s">
        <v>12462</v>
      </c>
      <c r="D595" s="167" t="s">
        <v>9509</v>
      </c>
      <c r="E595" s="61" t="s">
        <v>6291</v>
      </c>
      <c r="F595" s="167" t="s">
        <v>4557</v>
      </c>
      <c r="G595" s="167" t="s">
        <v>5134</v>
      </c>
      <c r="H595" s="62" t="s">
        <v>11848</v>
      </c>
      <c r="I595" s="167">
        <v>4</v>
      </c>
      <c r="J595" s="63" t="str">
        <f t="shared" si="123"/>
        <v>IC.RT.170501</v>
      </c>
      <c r="K595" s="61" t="s">
        <v>12175</v>
      </c>
      <c r="L595" s="167" t="str">
        <f t="shared" ref="L595:L664" si="127">G595</f>
        <v xml:space="preserve">     Size 4</v>
      </c>
      <c r="M595" s="168" t="str">
        <f t="shared" si="124"/>
        <v>PI.IC.RT.170501.01</v>
      </c>
      <c r="N595" s="168"/>
      <c r="O595" s="168" t="str">
        <f t="shared" si="125"/>
        <v>PH.IC.RT.170501.01</v>
      </c>
      <c r="Q595" s="168" t="str">
        <f t="shared" si="126"/>
        <v>CL.IC.RT.170501.01</v>
      </c>
    </row>
    <row r="596" spans="1:41" s="167" customFormat="1" ht="15">
      <c r="A596" s="167" t="s">
        <v>4991</v>
      </c>
      <c r="C596" s="61" t="s">
        <v>12462</v>
      </c>
      <c r="E596" s="61" t="s">
        <v>6291</v>
      </c>
      <c r="F596" s="167" t="s">
        <v>4557</v>
      </c>
      <c r="G596" s="167" t="s">
        <v>5285</v>
      </c>
      <c r="H596" s="62" t="s">
        <v>12030</v>
      </c>
      <c r="I596" s="167">
        <v>6</v>
      </c>
      <c r="J596" s="63" t="str">
        <f t="shared" si="123"/>
        <v>IC.RT.170502</v>
      </c>
      <c r="K596" s="61" t="s">
        <v>12175</v>
      </c>
      <c r="L596" s="167" t="str">
        <f t="shared" si="127"/>
        <v xml:space="preserve">     Size 6</v>
      </c>
      <c r="M596" s="168" t="str">
        <f t="shared" si="124"/>
        <v>PI.IC.RT.170502.01</v>
      </c>
      <c r="N596" s="168"/>
      <c r="O596" s="168" t="str">
        <f t="shared" si="125"/>
        <v>PH.IC.RT.170502.01</v>
      </c>
      <c r="Q596" s="168" t="str">
        <f t="shared" si="126"/>
        <v>CL.IC.RT.170502.01</v>
      </c>
    </row>
    <row r="597" spans="1:41" s="167" customFormat="1" ht="15">
      <c r="A597" s="167" t="s">
        <v>4991</v>
      </c>
      <c r="C597" s="61" t="s">
        <v>12462</v>
      </c>
      <c r="E597" s="61" t="s">
        <v>6291</v>
      </c>
      <c r="F597" s="167" t="s">
        <v>4557</v>
      </c>
      <c r="G597" s="167" t="s">
        <v>4558</v>
      </c>
      <c r="H597" s="62" t="s">
        <v>12032</v>
      </c>
      <c r="I597" s="167">
        <v>8</v>
      </c>
      <c r="J597" s="63" t="str">
        <f>CONCATENATE("IC.RT.",C597,E597,H597)</f>
        <v>IC.RT.170503</v>
      </c>
      <c r="K597" s="61" t="s">
        <v>12175</v>
      </c>
      <c r="L597" s="167" t="str">
        <f>G597</f>
        <v xml:space="preserve">     Size 8</v>
      </c>
      <c r="M597" s="168" t="str">
        <f>CONCATENATE("PI.",J597,".",K597)</f>
        <v>PI.IC.RT.170503.01</v>
      </c>
      <c r="N597" s="168"/>
      <c r="O597" s="168" t="str">
        <f>CONCATENATE("PH.",J597,".",K597)</f>
        <v>PH.IC.RT.170503.01</v>
      </c>
      <c r="Q597" s="168" t="str">
        <f>CONCATENATE("CL.",J597,".",K597)</f>
        <v>CL.IC.RT.170503.01</v>
      </c>
    </row>
    <row r="598" spans="1:41" s="167" customFormat="1" ht="15">
      <c r="A598" s="167" t="s">
        <v>4991</v>
      </c>
      <c r="C598" s="61" t="s">
        <v>12462</v>
      </c>
      <c r="E598" s="61" t="s">
        <v>6291</v>
      </c>
      <c r="F598" s="167" t="s">
        <v>4557</v>
      </c>
      <c r="G598" s="167" t="s">
        <v>5287</v>
      </c>
      <c r="H598" s="62" t="s">
        <v>12028</v>
      </c>
      <c r="I598" s="167">
        <v>10</v>
      </c>
      <c r="J598" s="63" t="str">
        <f>CONCATENATE("IC.RT.",C598,E598,H598)</f>
        <v>IC.RT.170504</v>
      </c>
      <c r="K598" s="61" t="s">
        <v>12175</v>
      </c>
      <c r="L598" s="167" t="str">
        <f>G598</f>
        <v xml:space="preserve">     Size 10</v>
      </c>
      <c r="M598" s="168" t="str">
        <f>CONCATENATE("PI.",J598,".",K598)</f>
        <v>PI.IC.RT.170504.01</v>
      </c>
      <c r="N598" s="168"/>
      <c r="O598" s="168" t="str">
        <f>CONCATENATE("PH.",J598,".",K598)</f>
        <v>PH.IC.RT.170504.01</v>
      </c>
      <c r="Q598" s="168" t="str">
        <f>CONCATENATE("CL.",J598,".",K598)</f>
        <v>CL.IC.RT.170504.01</v>
      </c>
    </row>
    <row r="599" spans="1:41" s="167" customFormat="1" ht="15">
      <c r="A599" s="167" t="s">
        <v>4991</v>
      </c>
      <c r="C599" s="61" t="s">
        <v>12462</v>
      </c>
      <c r="E599" s="61" t="s">
        <v>6291</v>
      </c>
      <c r="F599" s="167" t="s">
        <v>4557</v>
      </c>
      <c r="G599" s="167" t="s">
        <v>10529</v>
      </c>
      <c r="H599" s="62" t="s">
        <v>12210</v>
      </c>
      <c r="I599" s="167" t="s">
        <v>12437</v>
      </c>
      <c r="J599" s="63" t="str">
        <f>CONCATENATE("IC.RT.",C599,E599,H599)</f>
        <v>IC.RT.170505</v>
      </c>
      <c r="K599" s="61" t="s">
        <v>12175</v>
      </c>
      <c r="L599" s="167" t="str">
        <f>G599</f>
        <v xml:space="preserve">     Other: specify</v>
      </c>
      <c r="M599" s="168" t="str">
        <f>CONCATENATE("PI.",J599,".",K599)</f>
        <v>PI.IC.RT.170505.01</v>
      </c>
      <c r="N599" s="168"/>
      <c r="O599" s="168" t="str">
        <f>CONCATENATE("PH.",J599,".",K599)</f>
        <v>PH.IC.RT.170505.01</v>
      </c>
      <c r="Q599" s="168" t="str">
        <f>CONCATENATE("CL.",J599,".",K599)</f>
        <v>CL.IC.RT.170505.01</v>
      </c>
    </row>
    <row r="600" spans="1:41" s="167" customFormat="1" ht="15">
      <c r="A600" s="167" t="s">
        <v>4991</v>
      </c>
      <c r="C600" s="61" t="s">
        <v>12462</v>
      </c>
      <c r="E600" s="61" t="s">
        <v>6291</v>
      </c>
      <c r="F600" s="167" t="s">
        <v>4557</v>
      </c>
      <c r="G600" s="167" t="s">
        <v>13877</v>
      </c>
      <c r="H600" s="62" t="s">
        <v>12212</v>
      </c>
      <c r="I600" s="167">
        <v>7</v>
      </c>
      <c r="J600" s="63" t="str">
        <f t="shared" si="123"/>
        <v>IC.RT.170506</v>
      </c>
      <c r="K600" s="61" t="s">
        <v>12175</v>
      </c>
      <c r="L600" s="167" t="str">
        <f t="shared" si="127"/>
        <v>Size 7</v>
      </c>
      <c r="M600" s="168" t="str">
        <f t="shared" si="124"/>
        <v>PI.IC.RT.170506.01</v>
      </c>
      <c r="N600" s="168"/>
      <c r="O600" s="168" t="str">
        <f t="shared" si="125"/>
        <v>PH.IC.RT.170506.01</v>
      </c>
      <c r="Q600" s="168" t="str">
        <f t="shared" si="126"/>
        <v>CL.IC.RT.170506.01</v>
      </c>
      <c r="AN600" s="167" t="s">
        <v>12773</v>
      </c>
      <c r="AO600" s="167">
        <v>1476</v>
      </c>
    </row>
    <row r="601" spans="1:41" s="167" customFormat="1" ht="15">
      <c r="A601" s="167" t="s">
        <v>4991</v>
      </c>
      <c r="C601" s="61" t="s">
        <v>12462</v>
      </c>
      <c r="E601" s="61" t="s">
        <v>6291</v>
      </c>
      <c r="F601" s="167" t="s">
        <v>4557</v>
      </c>
      <c r="G601" s="167" t="s">
        <v>13878</v>
      </c>
      <c r="H601" s="62" t="s">
        <v>12225</v>
      </c>
      <c r="I601" s="167">
        <v>9</v>
      </c>
      <c r="J601" s="63" t="str">
        <f t="shared" si="123"/>
        <v>IC.RT.170507</v>
      </c>
      <c r="K601" s="61" t="s">
        <v>12175</v>
      </c>
      <c r="L601" s="167" t="str">
        <f t="shared" si="127"/>
        <v>Size 9</v>
      </c>
      <c r="M601" s="168" t="str">
        <f t="shared" si="124"/>
        <v>PI.IC.RT.170507.01</v>
      </c>
      <c r="N601" s="168"/>
      <c r="O601" s="168" t="str">
        <f t="shared" si="125"/>
        <v>PH.IC.RT.170507.01</v>
      </c>
      <c r="Q601" s="168" t="str">
        <f t="shared" si="126"/>
        <v>CL.IC.RT.170507.01</v>
      </c>
      <c r="AN601" s="167" t="s">
        <v>12773</v>
      </c>
      <c r="AO601" s="167">
        <v>1476</v>
      </c>
    </row>
    <row r="602" spans="1:41" s="167" customFormat="1" ht="15">
      <c r="A602" s="167" t="s">
        <v>4991</v>
      </c>
      <c r="C602" s="61" t="s">
        <v>12462</v>
      </c>
      <c r="E602" s="61" t="s">
        <v>6291</v>
      </c>
      <c r="F602" s="167" t="s">
        <v>4557</v>
      </c>
      <c r="G602" s="167" t="s">
        <v>13876</v>
      </c>
      <c r="H602" s="62" t="s">
        <v>11638</v>
      </c>
      <c r="I602" s="167">
        <v>5</v>
      </c>
      <c r="J602" s="63" t="str">
        <f t="shared" si="123"/>
        <v>IC.RT.170508</v>
      </c>
      <c r="K602" s="61" t="s">
        <v>12175</v>
      </c>
      <c r="L602" s="167" t="str">
        <f t="shared" si="127"/>
        <v>Size 5</v>
      </c>
      <c r="M602" s="168" t="str">
        <f t="shared" si="124"/>
        <v>PI.IC.RT.170508.01</v>
      </c>
      <c r="N602" s="168"/>
      <c r="O602" s="168" t="str">
        <f t="shared" si="125"/>
        <v>PH.IC.RT.170508.01</v>
      </c>
      <c r="Q602" s="168" t="str">
        <f t="shared" si="126"/>
        <v>CL.IC.RT.170508.01</v>
      </c>
      <c r="AN602" s="167" t="s">
        <v>12773</v>
      </c>
      <c r="AO602" s="167">
        <v>1476</v>
      </c>
    </row>
    <row r="603" spans="1:41" s="167" customFormat="1" ht="15">
      <c r="A603" s="167" t="s">
        <v>4991</v>
      </c>
      <c r="C603" s="61" t="s">
        <v>12462</v>
      </c>
      <c r="D603" s="167" t="s">
        <v>4398</v>
      </c>
      <c r="E603" s="61" t="s">
        <v>6988</v>
      </c>
      <c r="F603" s="167" t="s">
        <v>4557</v>
      </c>
      <c r="G603" s="167" t="s">
        <v>5151</v>
      </c>
      <c r="H603" s="62" t="s">
        <v>11848</v>
      </c>
      <c r="I603" s="167" t="s">
        <v>5152</v>
      </c>
      <c r="J603" s="63" t="str">
        <f t="shared" si="123"/>
        <v>IC.RT.170601</v>
      </c>
      <c r="K603" s="61" t="s">
        <v>12175</v>
      </c>
      <c r="L603" s="167" t="str">
        <f t="shared" si="127"/>
        <v xml:space="preserve">     Shiley</v>
      </c>
      <c r="M603" s="168" t="str">
        <f t="shared" si="124"/>
        <v>PI.IC.RT.170601.01</v>
      </c>
      <c r="N603" s="168"/>
      <c r="O603" s="168" t="str">
        <f t="shared" si="125"/>
        <v>PH.IC.RT.170601.01</v>
      </c>
      <c r="Q603" s="168" t="str">
        <f t="shared" si="126"/>
        <v>CL.IC.RT.170601.01</v>
      </c>
    </row>
    <row r="604" spans="1:41" s="167" customFormat="1" ht="15">
      <c r="A604" s="167" t="s">
        <v>4991</v>
      </c>
      <c r="C604" s="61" t="s">
        <v>12462</v>
      </c>
      <c r="E604" s="61" t="s">
        <v>6988</v>
      </c>
      <c r="F604" s="167" t="s">
        <v>4557</v>
      </c>
      <c r="G604" s="167" t="s">
        <v>5153</v>
      </c>
      <c r="H604" s="62" t="s">
        <v>12030</v>
      </c>
      <c r="I604" s="167" t="s">
        <v>5154</v>
      </c>
      <c r="J604" s="63" t="str">
        <f t="shared" si="123"/>
        <v>IC.RT.170602</v>
      </c>
      <c r="K604" s="61" t="s">
        <v>12175</v>
      </c>
      <c r="L604" s="167" t="str">
        <f t="shared" si="127"/>
        <v xml:space="preserve">     Bivona</v>
      </c>
      <c r="M604" s="168" t="str">
        <f t="shared" si="124"/>
        <v>PI.IC.RT.170602.01</v>
      </c>
      <c r="N604" s="168"/>
      <c r="O604" s="168" t="str">
        <f t="shared" si="125"/>
        <v>PH.IC.RT.170602.01</v>
      </c>
      <c r="Q604" s="168" t="str">
        <f t="shared" si="126"/>
        <v>CL.IC.RT.170602.01</v>
      </c>
    </row>
    <row r="605" spans="1:41" s="167" customFormat="1" ht="15">
      <c r="A605" s="167" t="s">
        <v>4991</v>
      </c>
      <c r="C605" s="61" t="s">
        <v>12462</v>
      </c>
      <c r="E605" s="61" t="s">
        <v>6988</v>
      </c>
      <c r="F605" s="167" t="s">
        <v>4557</v>
      </c>
      <c r="G605" s="167" t="s">
        <v>5049</v>
      </c>
      <c r="H605" s="62" t="s">
        <v>12032</v>
      </c>
      <c r="I605" s="167" t="s">
        <v>5050</v>
      </c>
      <c r="J605" s="63" t="str">
        <f t="shared" si="123"/>
        <v>IC.RT.170603</v>
      </c>
      <c r="K605" s="61" t="s">
        <v>12175</v>
      </c>
      <c r="L605" s="167" t="str">
        <f t="shared" si="127"/>
        <v xml:space="preserve">     Portex</v>
      </c>
      <c r="M605" s="168" t="str">
        <f t="shared" si="124"/>
        <v>PI.IC.RT.170603.01</v>
      </c>
      <c r="N605" s="168"/>
      <c r="O605" s="168" t="str">
        <f t="shared" si="125"/>
        <v>PH.IC.RT.170603.01</v>
      </c>
      <c r="Q605" s="168" t="str">
        <f t="shared" si="126"/>
        <v>CL.IC.RT.170603.01</v>
      </c>
    </row>
    <row r="606" spans="1:41" s="167" customFormat="1" ht="15">
      <c r="A606" s="167" t="s">
        <v>4991</v>
      </c>
      <c r="C606" s="61" t="s">
        <v>12462</v>
      </c>
      <c r="E606" s="61" t="s">
        <v>6988</v>
      </c>
      <c r="F606" s="167" t="s">
        <v>4557</v>
      </c>
      <c r="G606" s="167" t="s">
        <v>5051</v>
      </c>
      <c r="H606" s="62" t="s">
        <v>12028</v>
      </c>
      <c r="I606" s="167" t="s">
        <v>5194</v>
      </c>
      <c r="J606" s="63" t="str">
        <f t="shared" si="123"/>
        <v>IC.RT.170604</v>
      </c>
      <c r="K606" s="61" t="s">
        <v>12175</v>
      </c>
      <c r="L606" s="167" t="str">
        <f t="shared" si="127"/>
        <v xml:space="preserve">     Blom Singer (laryngectomy)</v>
      </c>
      <c r="M606" s="168" t="str">
        <f t="shared" si="124"/>
        <v>PI.IC.RT.170604.01</v>
      </c>
      <c r="N606" s="168"/>
      <c r="O606" s="168" t="str">
        <f t="shared" si="125"/>
        <v>PH.IC.RT.170604.01</v>
      </c>
      <c r="Q606" s="168" t="str">
        <f t="shared" si="126"/>
        <v>CL.IC.RT.170604.01</v>
      </c>
    </row>
    <row r="607" spans="1:41" s="167" customFormat="1" ht="15">
      <c r="A607" s="167" t="s">
        <v>4991</v>
      </c>
      <c r="C607" s="61" t="s">
        <v>12462</v>
      </c>
      <c r="E607" s="61" t="s">
        <v>6988</v>
      </c>
      <c r="F607" s="167" t="s">
        <v>4557</v>
      </c>
      <c r="G607" s="167" t="s">
        <v>11783</v>
      </c>
      <c r="H607" s="62" t="s">
        <v>12210</v>
      </c>
      <c r="I607" s="167" t="s">
        <v>10478</v>
      </c>
      <c r="J607" s="63" t="str">
        <f t="shared" si="123"/>
        <v>IC.RT.170605</v>
      </c>
      <c r="K607" s="61" t="s">
        <v>12175</v>
      </c>
      <c r="L607" s="167" t="str">
        <f t="shared" si="127"/>
        <v xml:space="preserve">     Other:  specify</v>
      </c>
      <c r="M607" s="168" t="str">
        <f t="shared" si="124"/>
        <v>PI.IC.RT.170605.01</v>
      </c>
      <c r="N607" s="168"/>
      <c r="O607" s="168" t="str">
        <f t="shared" si="125"/>
        <v>PH.IC.RT.170605.01</v>
      </c>
      <c r="Q607" s="168" t="str">
        <f t="shared" si="126"/>
        <v>CL.IC.RT.170605.01</v>
      </c>
    </row>
    <row r="608" spans="1:41" s="167" customFormat="1" ht="15">
      <c r="A608" s="167" t="s">
        <v>4991</v>
      </c>
      <c r="C608" s="61" t="s">
        <v>12462</v>
      </c>
      <c r="D608" s="167" t="s">
        <v>8285</v>
      </c>
      <c r="E608" s="61" t="s">
        <v>6317</v>
      </c>
      <c r="F608" s="167" t="s">
        <v>4557</v>
      </c>
      <c r="G608" s="167" t="s">
        <v>5048</v>
      </c>
      <c r="H608" s="62" t="s">
        <v>11848</v>
      </c>
      <c r="I608" s="167" t="s">
        <v>5045</v>
      </c>
      <c r="J608" s="63" t="str">
        <f t="shared" si="123"/>
        <v>IC.RT.170701</v>
      </c>
      <c r="K608" s="61" t="s">
        <v>12175</v>
      </c>
      <c r="L608" s="167" t="str">
        <f t="shared" si="127"/>
        <v xml:space="preserve">     Cuff</v>
      </c>
      <c r="M608" s="168" t="str">
        <f t="shared" si="124"/>
        <v>PI.IC.RT.170701.01</v>
      </c>
      <c r="N608" s="168"/>
      <c r="O608" s="168" t="str">
        <f t="shared" si="125"/>
        <v>PH.IC.RT.170701.01</v>
      </c>
      <c r="Q608" s="168" t="str">
        <f t="shared" si="126"/>
        <v>CL.IC.RT.170701.01</v>
      </c>
    </row>
    <row r="609" spans="1:41" s="167" customFormat="1" ht="15">
      <c r="A609" s="167" t="s">
        <v>4991</v>
      </c>
      <c r="C609" s="61" t="s">
        <v>12462</v>
      </c>
      <c r="E609" s="61" t="s">
        <v>6317</v>
      </c>
      <c r="F609" s="167" t="s">
        <v>4557</v>
      </c>
      <c r="G609" s="167" t="s">
        <v>4899</v>
      </c>
      <c r="H609" s="62" t="s">
        <v>12030</v>
      </c>
      <c r="I609" s="167" t="s">
        <v>4900</v>
      </c>
      <c r="J609" s="63" t="str">
        <f t="shared" si="123"/>
        <v>IC.RT.170702</v>
      </c>
      <c r="K609" s="61" t="s">
        <v>12175</v>
      </c>
      <c r="L609" s="167" t="str">
        <f t="shared" si="127"/>
        <v xml:space="preserve">     Cuffless</v>
      </c>
      <c r="M609" s="168" t="str">
        <f t="shared" si="124"/>
        <v>PI.IC.RT.170702.01</v>
      </c>
      <c r="N609" s="168"/>
      <c r="O609" s="168" t="str">
        <f t="shared" si="125"/>
        <v>PH.IC.RT.170702.01</v>
      </c>
      <c r="Q609" s="168" t="str">
        <f t="shared" si="126"/>
        <v>CL.IC.RT.170702.01</v>
      </c>
    </row>
    <row r="610" spans="1:41" s="167" customFormat="1" ht="15">
      <c r="A610" s="167" t="s">
        <v>4991</v>
      </c>
      <c r="C610" s="61" t="s">
        <v>12462</v>
      </c>
      <c r="E610" s="61" t="s">
        <v>6317</v>
      </c>
      <c r="F610" s="167" t="s">
        <v>4557</v>
      </c>
      <c r="G610" s="167" t="s">
        <v>4739</v>
      </c>
      <c r="H610" s="62" t="s">
        <v>12032</v>
      </c>
      <c r="I610" s="167" t="s">
        <v>5062</v>
      </c>
      <c r="J610" s="63" t="str">
        <f t="shared" si="123"/>
        <v>IC.RT.170703</v>
      </c>
      <c r="K610" s="61" t="s">
        <v>12175</v>
      </c>
      <c r="L610" s="167" t="str">
        <f t="shared" si="127"/>
        <v xml:space="preserve">     Fenestrated</v>
      </c>
      <c r="M610" s="168" t="str">
        <f t="shared" si="124"/>
        <v>PI.IC.RT.170703.01</v>
      </c>
      <c r="N610" s="168"/>
      <c r="O610" s="168" t="str">
        <f t="shared" si="125"/>
        <v>PH.IC.RT.170703.01</v>
      </c>
      <c r="Q610" s="168" t="str">
        <f t="shared" si="126"/>
        <v>CL.IC.RT.170703.01</v>
      </c>
    </row>
    <row r="611" spans="1:41" s="167" customFormat="1" ht="15">
      <c r="A611" s="167" t="s">
        <v>4991</v>
      </c>
      <c r="C611" s="61" t="s">
        <v>12462</v>
      </c>
      <c r="E611" s="61" t="s">
        <v>6317</v>
      </c>
      <c r="F611" s="167" t="s">
        <v>4557</v>
      </c>
      <c r="G611" s="167" t="s">
        <v>5063</v>
      </c>
      <c r="H611" s="62" t="s">
        <v>12028</v>
      </c>
      <c r="I611" s="167" t="s">
        <v>5064</v>
      </c>
      <c r="J611" s="63" t="str">
        <f t="shared" si="123"/>
        <v>IC.RT.170704</v>
      </c>
      <c r="K611" s="61" t="s">
        <v>12175</v>
      </c>
      <c r="L611" s="167" t="str">
        <f t="shared" si="127"/>
        <v xml:space="preserve">     Disposable inner cannula</v>
      </c>
      <c r="M611" s="168" t="str">
        <f t="shared" si="124"/>
        <v>PI.IC.RT.170704.01</v>
      </c>
      <c r="N611" s="168"/>
      <c r="O611" s="168" t="str">
        <f t="shared" si="125"/>
        <v>PH.IC.RT.170704.01</v>
      </c>
      <c r="Q611" s="168" t="str">
        <f t="shared" si="126"/>
        <v>CL.IC.RT.170704.01</v>
      </c>
    </row>
    <row r="612" spans="1:41" s="167" customFormat="1" ht="15">
      <c r="A612" s="167" t="s">
        <v>4991</v>
      </c>
      <c r="C612" s="61" t="s">
        <v>13176</v>
      </c>
      <c r="E612" s="61" t="s">
        <v>13275</v>
      </c>
      <c r="F612" s="167" t="s">
        <v>4557</v>
      </c>
      <c r="G612" s="167" t="s">
        <v>4399</v>
      </c>
      <c r="H612" s="62" t="s">
        <v>13027</v>
      </c>
      <c r="I612" s="167" t="s">
        <v>4400</v>
      </c>
      <c r="J612" s="63" t="str">
        <f>CONCATENATE("IC.RT.",C612,E612,H612)</f>
        <v>IC.RT.170705</v>
      </c>
      <c r="K612" s="61" t="s">
        <v>13277</v>
      </c>
      <c r="L612" s="167" t="str">
        <f>G612</f>
        <v xml:space="preserve">  Extended</v>
      </c>
      <c r="M612" s="168" t="str">
        <f>CONCATENATE("PI.",J612,".",K612)</f>
        <v>PI.IC.RT.170705.01</v>
      </c>
      <c r="N612" s="168"/>
      <c r="O612" s="168" t="str">
        <f>CONCATENATE("PH.",J612,".",K612)</f>
        <v>PH.IC.RT.170705.01</v>
      </c>
      <c r="Q612" s="168" t="str">
        <f>CONCATENATE("CL.",J612,".",K612)</f>
        <v>CL.IC.RT.170705.01</v>
      </c>
      <c r="R612" s="167" t="s">
        <v>13244</v>
      </c>
      <c r="S612" s="167">
        <v>113</v>
      </c>
    </row>
    <row r="613" spans="1:41" s="167" customFormat="1" ht="15">
      <c r="A613" s="167" t="s">
        <v>4991</v>
      </c>
      <c r="C613" s="61" t="s">
        <v>12462</v>
      </c>
      <c r="D613" s="167" t="s">
        <v>5071</v>
      </c>
      <c r="E613" s="61" t="s">
        <v>3574</v>
      </c>
      <c r="F613" s="167" t="s">
        <v>4557</v>
      </c>
      <c r="G613" s="167" t="s">
        <v>5072</v>
      </c>
      <c r="H613" s="62" t="s">
        <v>11848</v>
      </c>
      <c r="I613" s="167" t="s">
        <v>10646</v>
      </c>
      <c r="J613" s="63" t="str">
        <f t="shared" si="123"/>
        <v>IC.RT.170801</v>
      </c>
      <c r="K613" s="61" t="s">
        <v>12175</v>
      </c>
      <c r="L613" s="167" t="str">
        <f t="shared" si="127"/>
        <v xml:space="preserve">     Cuff intact</v>
      </c>
      <c r="M613" s="168" t="str">
        <f t="shared" si="124"/>
        <v>PI.IC.RT.170801.01</v>
      </c>
      <c r="N613" s="168"/>
      <c r="O613" s="168" t="str">
        <f t="shared" si="125"/>
        <v>PH.IC.RT.170801.01</v>
      </c>
      <c r="Q613" s="168" t="str">
        <f t="shared" si="126"/>
        <v>CL.IC.RT.170801.01</v>
      </c>
    </row>
    <row r="614" spans="1:41" s="167" customFormat="1" ht="15">
      <c r="A614" s="167" t="s">
        <v>4991</v>
      </c>
      <c r="C614" s="61" t="s">
        <v>12462</v>
      </c>
      <c r="E614" s="61" t="s">
        <v>3574</v>
      </c>
      <c r="F614" s="167" t="s">
        <v>4557</v>
      </c>
      <c r="G614" s="167" t="s">
        <v>5073</v>
      </c>
      <c r="H614" s="62" t="s">
        <v>12030</v>
      </c>
      <c r="I614" s="167" t="s">
        <v>5283</v>
      </c>
      <c r="J614" s="63" t="str">
        <f t="shared" si="123"/>
        <v>IC.RT.170802</v>
      </c>
      <c r="K614" s="61" t="s">
        <v>12175</v>
      </c>
      <c r="L614" s="167" t="str">
        <f t="shared" si="127"/>
        <v xml:space="preserve">     Cuff leak</v>
      </c>
      <c r="M614" s="168" t="str">
        <f t="shared" si="124"/>
        <v>PI.IC.RT.170802.01</v>
      </c>
      <c r="N614" s="168"/>
      <c r="O614" s="168" t="str">
        <f t="shared" si="125"/>
        <v>PH.IC.RT.170802.01</v>
      </c>
      <c r="Q614" s="168" t="str">
        <f t="shared" si="126"/>
        <v>CL.IC.RT.170802.01</v>
      </c>
    </row>
    <row r="615" spans="1:41" s="167" customFormat="1" ht="15">
      <c r="A615" s="167" t="s">
        <v>4991</v>
      </c>
      <c r="C615" s="61" t="s">
        <v>12462</v>
      </c>
      <c r="E615" s="61" t="s">
        <v>3574</v>
      </c>
      <c r="F615" s="167" t="s">
        <v>4557</v>
      </c>
      <c r="G615" s="167" t="s">
        <v>5359</v>
      </c>
      <c r="H615" s="62" t="s">
        <v>12032</v>
      </c>
      <c r="I615" s="167" t="s">
        <v>5435</v>
      </c>
      <c r="J615" s="63" t="str">
        <f t="shared" si="123"/>
        <v>IC.RT.170803</v>
      </c>
      <c r="K615" s="61" t="s">
        <v>12175</v>
      </c>
      <c r="L615" s="167" t="str">
        <f t="shared" si="127"/>
        <v xml:space="preserve">     Cuff air added</v>
      </c>
      <c r="M615" s="168" t="str">
        <f t="shared" si="124"/>
        <v>PI.IC.RT.170803.01</v>
      </c>
      <c r="N615" s="168"/>
      <c r="O615" s="168" t="str">
        <f t="shared" si="125"/>
        <v>PH.IC.RT.170803.01</v>
      </c>
      <c r="Q615" s="168" t="str">
        <f t="shared" si="126"/>
        <v>CL.IC.RT.170803.01</v>
      </c>
    </row>
    <row r="616" spans="1:41" s="167" customFormat="1" ht="15">
      <c r="A616" s="167" t="s">
        <v>4991</v>
      </c>
      <c r="C616" s="61" t="s">
        <v>12462</v>
      </c>
      <c r="E616" s="61" t="s">
        <v>77</v>
      </c>
      <c r="F616" s="167" t="s">
        <v>4557</v>
      </c>
      <c r="G616" s="167" t="s">
        <v>5360</v>
      </c>
      <c r="H616" s="62" t="s">
        <v>12028</v>
      </c>
      <c r="I616" s="167" t="s">
        <v>5077</v>
      </c>
      <c r="J616" s="63" t="str">
        <f>CONCATENATE("IC.RT.",C616,E616,H616)</f>
        <v>IC.RT.170804</v>
      </c>
      <c r="K616" s="61" t="s">
        <v>12175</v>
      </c>
      <c r="L616" s="167" t="str">
        <f>G616</f>
        <v xml:space="preserve">     Cuff deflated</v>
      </c>
      <c r="M616" s="168" t="str">
        <f>CONCATENATE("PI.",J616,".",K616)</f>
        <v>PI.IC.RT.170804.01</v>
      </c>
      <c r="N616" s="168"/>
      <c r="O616" s="168" t="str">
        <f>CONCATENATE("PH.",J616,".",K616)</f>
        <v>PH.IC.RT.170804.01</v>
      </c>
      <c r="Q616" s="168" t="str">
        <f>CONCATENATE("CL.",J616,".",K616)</f>
        <v>CL.IC.RT.170804.01</v>
      </c>
    </row>
    <row r="617" spans="1:41" s="167" customFormat="1" ht="15">
      <c r="A617" s="167" t="s">
        <v>4991</v>
      </c>
      <c r="C617" s="61" t="s">
        <v>12462</v>
      </c>
      <c r="E617" s="61" t="s">
        <v>3574</v>
      </c>
      <c r="F617" s="167" t="s">
        <v>4557</v>
      </c>
      <c r="G617" s="167" t="s">
        <v>13869</v>
      </c>
      <c r="H617" s="62" t="s">
        <v>12210</v>
      </c>
      <c r="I617" s="167" t="s">
        <v>13870</v>
      </c>
      <c r="J617" s="63" t="str">
        <f t="shared" si="123"/>
        <v>IC.RT.170805</v>
      </c>
      <c r="K617" s="61" t="s">
        <v>12175</v>
      </c>
      <c r="L617" s="167" t="str">
        <f t="shared" si="127"/>
        <v>Minimal leak</v>
      </c>
      <c r="M617" s="168" t="str">
        <f t="shared" si="124"/>
        <v>PI.IC.RT.170805.01</v>
      </c>
      <c r="N617" s="168"/>
      <c r="O617" s="168" t="str">
        <f t="shared" si="125"/>
        <v>PH.IC.RT.170805.01</v>
      </c>
      <c r="Q617" s="168" t="str">
        <f t="shared" si="126"/>
        <v>CL.IC.RT.170805.01</v>
      </c>
      <c r="AN617" s="167" t="s">
        <v>12773</v>
      </c>
      <c r="AO617" s="167">
        <v>1438</v>
      </c>
    </row>
    <row r="618" spans="1:41" s="167" customFormat="1" ht="15">
      <c r="A618" s="167" t="s">
        <v>4991</v>
      </c>
      <c r="C618" s="61" t="s">
        <v>12462</v>
      </c>
      <c r="D618" s="167" t="s">
        <v>5213</v>
      </c>
      <c r="E618" s="61" t="s">
        <v>3690</v>
      </c>
      <c r="F618" s="167" t="s">
        <v>4557</v>
      </c>
      <c r="G618" s="167" t="s">
        <v>5214</v>
      </c>
      <c r="H618" s="62" t="s">
        <v>11848</v>
      </c>
      <c r="I618" s="167" t="s">
        <v>11861</v>
      </c>
      <c r="J618" s="63" t="str">
        <f t="shared" si="123"/>
        <v>IC.RT.170901</v>
      </c>
      <c r="K618" s="61" t="s">
        <v>12175</v>
      </c>
      <c r="L618" s="167" t="str">
        <f t="shared" si="127"/>
        <v xml:space="preserve">     Securement sutured</v>
      </c>
      <c r="M618" s="168" t="str">
        <f t="shared" si="124"/>
        <v>PI.IC.RT.170901.01</v>
      </c>
      <c r="N618" s="168"/>
      <c r="O618" s="168" t="str">
        <f t="shared" si="125"/>
        <v>PH.IC.RT.170901.01</v>
      </c>
      <c r="Q618" s="168" t="str">
        <f t="shared" si="126"/>
        <v>CL.IC.RT.170901.01</v>
      </c>
      <c r="R618" s="167" t="s">
        <v>12465</v>
      </c>
      <c r="S618" s="167">
        <v>118</v>
      </c>
    </row>
    <row r="619" spans="1:41" s="167" customFormat="1" ht="15">
      <c r="A619" s="167" t="s">
        <v>4991</v>
      </c>
      <c r="C619" s="61" t="s">
        <v>12462</v>
      </c>
      <c r="E619" s="61" t="s">
        <v>3690</v>
      </c>
      <c r="F619" s="167" t="s">
        <v>4557</v>
      </c>
      <c r="G619" s="167" t="s">
        <v>5215</v>
      </c>
      <c r="H619" s="62" t="s">
        <v>12030</v>
      </c>
      <c r="I619" s="167" t="s">
        <v>5216</v>
      </c>
      <c r="J619" s="63" t="str">
        <f t="shared" si="123"/>
        <v>IC.RT.170902</v>
      </c>
      <c r="K619" s="61" t="s">
        <v>12175</v>
      </c>
      <c r="L619" s="167" t="str">
        <f t="shared" si="127"/>
        <v xml:space="preserve">     Securement tracheostomy ties</v>
      </c>
      <c r="M619" s="168" t="str">
        <f t="shared" si="124"/>
        <v>PI.IC.RT.170902.01</v>
      </c>
      <c r="N619" s="168"/>
      <c r="O619" s="168" t="str">
        <f t="shared" si="125"/>
        <v>PH.IC.RT.170902.01</v>
      </c>
      <c r="Q619" s="168" t="str">
        <f t="shared" si="126"/>
        <v>CL.IC.RT.170902.01</v>
      </c>
      <c r="R619" s="167" t="s">
        <v>12465</v>
      </c>
      <c r="S619" s="167">
        <v>118</v>
      </c>
    </row>
    <row r="620" spans="1:41" s="167" customFormat="1" ht="15">
      <c r="A620" s="167" t="s">
        <v>4991</v>
      </c>
      <c r="C620" s="61" t="s">
        <v>12462</v>
      </c>
      <c r="E620" s="61" t="s">
        <v>3690</v>
      </c>
      <c r="F620" s="167" t="s">
        <v>4557</v>
      </c>
      <c r="G620" s="167" t="s">
        <v>11858</v>
      </c>
      <c r="H620" s="62" t="s">
        <v>12032</v>
      </c>
      <c r="I620" s="167" t="s">
        <v>11859</v>
      </c>
      <c r="J620" s="63" t="str">
        <f t="shared" si="123"/>
        <v>IC.RT.170903</v>
      </c>
      <c r="K620" s="61" t="s">
        <v>12175</v>
      </c>
      <c r="L620" s="167" t="str">
        <f t="shared" si="127"/>
        <v xml:space="preserve">     Securement device</v>
      </c>
      <c r="M620" s="168" t="str">
        <f t="shared" si="124"/>
        <v>PI.IC.RT.170903.01</v>
      </c>
      <c r="N620" s="168"/>
      <c r="O620" s="168" t="str">
        <f t="shared" si="125"/>
        <v>PH.IC.RT.170903.01</v>
      </c>
      <c r="Q620" s="168" t="str">
        <f t="shared" si="126"/>
        <v>CL.IC.RT.170903.01</v>
      </c>
      <c r="R620" s="167" t="s">
        <v>12465</v>
      </c>
      <c r="S620" s="167">
        <v>118</v>
      </c>
    </row>
    <row r="621" spans="1:41" s="167" customFormat="1" ht="15">
      <c r="A621" s="167" t="s">
        <v>4991</v>
      </c>
      <c r="C621" s="61" t="s">
        <v>12462</v>
      </c>
      <c r="D621" s="167" t="s">
        <v>4401</v>
      </c>
      <c r="E621" s="61" t="s">
        <v>3188</v>
      </c>
      <c r="F621" s="167" t="s">
        <v>4562</v>
      </c>
      <c r="G621" s="167" t="s">
        <v>4563</v>
      </c>
      <c r="H621" s="62" t="s">
        <v>11848</v>
      </c>
      <c r="I621" s="167" t="s">
        <v>4563</v>
      </c>
      <c r="J621" s="63" t="str">
        <f t="shared" si="123"/>
        <v>IC.RT.171001</v>
      </c>
      <c r="K621" s="61" t="s">
        <v>2379</v>
      </c>
      <c r="L621" s="167" t="str">
        <f t="shared" si="127"/>
        <v>Capped</v>
      </c>
      <c r="M621" s="168" t="str">
        <f t="shared" si="124"/>
        <v>PI.IC.RT.171001.01</v>
      </c>
      <c r="N621" s="168"/>
      <c r="O621" s="168" t="str">
        <f t="shared" si="125"/>
        <v>PH.IC.RT.171001.01</v>
      </c>
      <c r="Q621" s="168" t="str">
        <f t="shared" si="126"/>
        <v>CL.IC.RT.171001.01</v>
      </c>
      <c r="R621" s="167" t="s">
        <v>12465</v>
      </c>
      <c r="S621" s="167">
        <v>118</v>
      </c>
    </row>
    <row r="622" spans="1:41" s="167" customFormat="1" ht="15">
      <c r="A622" s="167" t="s">
        <v>4991</v>
      </c>
      <c r="C622" s="61" t="s">
        <v>6777</v>
      </c>
      <c r="E622" s="61" t="s">
        <v>3188</v>
      </c>
      <c r="F622" s="167" t="s">
        <v>4562</v>
      </c>
      <c r="G622" s="167" t="s">
        <v>4564</v>
      </c>
      <c r="H622" s="62" t="s">
        <v>12030</v>
      </c>
      <c r="I622" s="167" t="s">
        <v>4564</v>
      </c>
      <c r="J622" s="63" t="str">
        <f t="shared" si="123"/>
        <v>IC.RT.171002</v>
      </c>
      <c r="K622" s="61" t="s">
        <v>2379</v>
      </c>
      <c r="L622" s="167" t="str">
        <f t="shared" si="127"/>
        <v>Uncapped</v>
      </c>
      <c r="M622" s="168" t="str">
        <f t="shared" si="124"/>
        <v>PI.IC.RT.171002.01</v>
      </c>
      <c r="N622" s="168"/>
      <c r="O622" s="168" t="str">
        <f t="shared" si="125"/>
        <v>PH.IC.RT.171002.01</v>
      </c>
      <c r="Q622" s="168" t="str">
        <f t="shared" si="126"/>
        <v>CL.IC.RT.171002.01</v>
      </c>
      <c r="R622" s="167" t="s">
        <v>12465</v>
      </c>
      <c r="S622" s="167">
        <v>118</v>
      </c>
    </row>
    <row r="623" spans="1:41" s="167" customFormat="1" ht="15">
      <c r="A623" s="167" t="s">
        <v>4991</v>
      </c>
      <c r="C623" s="61" t="s">
        <v>6777</v>
      </c>
      <c r="E623" s="61" t="s">
        <v>3188</v>
      </c>
      <c r="F623" s="167" t="s">
        <v>4562</v>
      </c>
      <c r="G623" s="167" t="s">
        <v>4403</v>
      </c>
      <c r="H623" s="62" t="s">
        <v>12032</v>
      </c>
      <c r="I623" s="167" t="s">
        <v>4403</v>
      </c>
      <c r="J623" s="63" t="str">
        <f t="shared" si="123"/>
        <v>IC.RT.171003</v>
      </c>
      <c r="K623" s="61" t="s">
        <v>2379</v>
      </c>
      <c r="L623" s="167" t="str">
        <f t="shared" si="127"/>
        <v>Site Checked</v>
      </c>
      <c r="M623" s="168" t="str">
        <f t="shared" si="124"/>
        <v>PI.IC.RT.171003.01</v>
      </c>
      <c r="N623" s="168"/>
      <c r="O623" s="168" t="str">
        <f t="shared" si="125"/>
        <v>PH.IC.RT.171003.01</v>
      </c>
      <c r="Q623" s="168" t="str">
        <f t="shared" si="126"/>
        <v>CL.IC.RT.171003.01</v>
      </c>
      <c r="R623" s="167" t="s">
        <v>12465</v>
      </c>
      <c r="S623" s="167">
        <v>118</v>
      </c>
    </row>
    <row r="624" spans="1:41" s="167" customFormat="1" ht="15">
      <c r="A624" s="167" t="s">
        <v>4991</v>
      </c>
      <c r="C624" s="61" t="s">
        <v>6777</v>
      </c>
      <c r="E624" s="61" t="s">
        <v>3188</v>
      </c>
      <c r="F624" s="167" t="s">
        <v>4562</v>
      </c>
      <c r="G624" s="167" t="s">
        <v>4404</v>
      </c>
      <c r="H624" s="62" t="s">
        <v>12594</v>
      </c>
      <c r="I624" s="167" t="s">
        <v>4404</v>
      </c>
      <c r="J624" s="63" t="str">
        <f t="shared" si="123"/>
        <v>IC.RT.171004</v>
      </c>
      <c r="K624" s="61" t="s">
        <v>2379</v>
      </c>
      <c r="L624" s="167" t="str">
        <f t="shared" si="127"/>
        <v>Speaking Valve</v>
      </c>
      <c r="M624" s="168" t="str">
        <f t="shared" si="124"/>
        <v>PI.IC.RT.171004.01</v>
      </c>
      <c r="N624" s="168"/>
      <c r="O624" s="168" t="str">
        <f t="shared" si="125"/>
        <v>PH.IC.RT.171004.01</v>
      </c>
      <c r="Q624" s="168" t="str">
        <f t="shared" si="126"/>
        <v>CL.IC.RT.171004.01</v>
      </c>
      <c r="R624" s="167" t="s">
        <v>12465</v>
      </c>
      <c r="S624" s="167">
        <v>118</v>
      </c>
    </row>
    <row r="625" spans="1:43" s="167" customFormat="1" ht="15">
      <c r="A625" s="167" t="s">
        <v>4991</v>
      </c>
      <c r="C625" s="61" t="s">
        <v>6777</v>
      </c>
      <c r="E625" s="61" t="s">
        <v>3188</v>
      </c>
      <c r="F625" s="167" t="s">
        <v>4562</v>
      </c>
      <c r="G625" s="167" t="s">
        <v>4236</v>
      </c>
      <c r="H625" s="62" t="s">
        <v>6291</v>
      </c>
      <c r="I625" s="167" t="s">
        <v>4236</v>
      </c>
      <c r="J625" s="63" t="str">
        <f t="shared" si="123"/>
        <v>IC.RT.171005</v>
      </c>
      <c r="K625" s="61" t="s">
        <v>2379</v>
      </c>
      <c r="L625" s="167" t="str">
        <f t="shared" si="127"/>
        <v>Down-Sized</v>
      </c>
      <c r="M625" s="168" t="str">
        <f t="shared" si="124"/>
        <v>PI.IC.RT.171005.01</v>
      </c>
      <c r="N625" s="168"/>
      <c r="O625" s="168" t="str">
        <f t="shared" si="125"/>
        <v>PH.IC.RT.171005.01</v>
      </c>
      <c r="Q625" s="168" t="str">
        <f t="shared" si="126"/>
        <v>CL.IC.RT.171005.01</v>
      </c>
      <c r="R625" s="167" t="s">
        <v>12465</v>
      </c>
      <c r="S625" s="167">
        <v>118</v>
      </c>
    </row>
    <row r="626" spans="1:43" s="167" customFormat="1" ht="15">
      <c r="A626" s="167" t="s">
        <v>4991</v>
      </c>
      <c r="C626" s="61" t="s">
        <v>6777</v>
      </c>
      <c r="E626" s="61" t="s">
        <v>3188</v>
      </c>
      <c r="F626" s="167" t="s">
        <v>4562</v>
      </c>
      <c r="G626" s="167" t="s">
        <v>4405</v>
      </c>
      <c r="H626" s="62" t="s">
        <v>4406</v>
      </c>
      <c r="I626" s="167" t="s">
        <v>4407</v>
      </c>
      <c r="J626" s="63" t="str">
        <f t="shared" si="123"/>
        <v>IC.RT.171006</v>
      </c>
      <c r="K626" s="61" t="s">
        <v>2379</v>
      </c>
      <c r="L626" s="167" t="str">
        <f t="shared" si="127"/>
        <v>Decannulation</v>
      </c>
      <c r="M626" s="168" t="str">
        <f t="shared" si="124"/>
        <v>PI.IC.RT.171006.01</v>
      </c>
      <c r="N626" s="168"/>
      <c r="O626" s="168" t="str">
        <f t="shared" si="125"/>
        <v>PH.IC.RT.171006.01</v>
      </c>
      <c r="Q626" s="168" t="str">
        <f t="shared" si="126"/>
        <v>CL.IC.RT.171006.01</v>
      </c>
      <c r="R626" s="167" t="s">
        <v>12465</v>
      </c>
      <c r="S626" s="167">
        <v>118</v>
      </c>
    </row>
    <row r="627" spans="1:43" s="167" customFormat="1" ht="15">
      <c r="A627" s="167" t="s">
        <v>4991</v>
      </c>
      <c r="C627" s="61" t="s">
        <v>6777</v>
      </c>
      <c r="E627" s="61" t="s">
        <v>3188</v>
      </c>
      <c r="F627" s="167" t="s">
        <v>4562</v>
      </c>
      <c r="G627" s="167" t="s">
        <v>6567</v>
      </c>
      <c r="H627" s="62" t="s">
        <v>6317</v>
      </c>
      <c r="I627" s="167" t="s">
        <v>6567</v>
      </c>
      <c r="J627" s="63" t="str">
        <f t="shared" si="123"/>
        <v>IC.RT.171007</v>
      </c>
      <c r="K627" s="61" t="s">
        <v>2379</v>
      </c>
      <c r="L627" s="167" t="str">
        <f t="shared" si="127"/>
        <v>Other: specify</v>
      </c>
      <c r="M627" s="168" t="str">
        <f t="shared" si="124"/>
        <v>PI.IC.RT.171007.01</v>
      </c>
      <c r="N627" s="168"/>
      <c r="O627" s="168" t="str">
        <f t="shared" si="125"/>
        <v>PH.IC.RT.171007.01</v>
      </c>
      <c r="Q627" s="168" t="str">
        <f t="shared" si="126"/>
        <v>CL.IC.RT.171007.01</v>
      </c>
      <c r="R627" s="167" t="s">
        <v>12465</v>
      </c>
      <c r="S627" s="167">
        <v>118</v>
      </c>
    </row>
    <row r="628" spans="1:43" s="167" customFormat="1" ht="15">
      <c r="A628" s="167" t="s">
        <v>4991</v>
      </c>
      <c r="C628" s="61" t="s">
        <v>6777</v>
      </c>
      <c r="D628" s="167" t="s">
        <v>4408</v>
      </c>
      <c r="E628" s="61" t="s">
        <v>5749</v>
      </c>
      <c r="F628" s="167" t="s">
        <v>4572</v>
      </c>
      <c r="G628" s="167" t="s">
        <v>12899</v>
      </c>
      <c r="H628" s="62" t="s">
        <v>11848</v>
      </c>
      <c r="I628" s="167" t="s">
        <v>4573</v>
      </c>
      <c r="J628" s="63" t="str">
        <f t="shared" si="123"/>
        <v>IC.RT.171101</v>
      </c>
      <c r="K628" s="61" t="s">
        <v>2379</v>
      </c>
      <c r="L628" s="167" t="str">
        <f t="shared" si="127"/>
        <v>8 mmHg</v>
      </c>
      <c r="M628" s="168" t="str">
        <f t="shared" si="124"/>
        <v>PI.IC.RT.171101.01</v>
      </c>
      <c r="N628" s="168"/>
      <c r="O628" s="168" t="str">
        <f t="shared" si="125"/>
        <v>PH.IC.RT.171101.01</v>
      </c>
      <c r="Q628" s="168" t="str">
        <f t="shared" si="126"/>
        <v>CL.IC.RT.171101.01</v>
      </c>
      <c r="R628" s="167" t="s">
        <v>12465</v>
      </c>
      <c r="S628" s="167">
        <v>105</v>
      </c>
    </row>
    <row r="629" spans="1:43" s="167" customFormat="1" ht="15">
      <c r="A629" s="167" t="s">
        <v>4991</v>
      </c>
      <c r="C629" s="61" t="s">
        <v>6777</v>
      </c>
      <c r="E629" s="61" t="s">
        <v>5749</v>
      </c>
      <c r="F629" s="167" t="s">
        <v>4572</v>
      </c>
      <c r="G629" s="167" t="s">
        <v>12900</v>
      </c>
      <c r="H629" s="62" t="s">
        <v>12030</v>
      </c>
      <c r="I629" s="167" t="s">
        <v>4574</v>
      </c>
      <c r="J629" s="63" t="str">
        <f t="shared" si="123"/>
        <v>IC.RT.171102</v>
      </c>
      <c r="K629" s="61" t="s">
        <v>2379</v>
      </c>
      <c r="L629" s="167" t="str">
        <f t="shared" si="127"/>
        <v>9 mmHg</v>
      </c>
      <c r="M629" s="168" t="str">
        <f t="shared" si="124"/>
        <v>PI.IC.RT.171102.01</v>
      </c>
      <c r="N629" s="168"/>
      <c r="O629" s="168" t="str">
        <f t="shared" si="125"/>
        <v>PH.IC.RT.171102.01</v>
      </c>
      <c r="Q629" s="168" t="str">
        <f t="shared" si="126"/>
        <v>CL.IC.RT.171102.01</v>
      </c>
      <c r="R629" s="167" t="s">
        <v>12465</v>
      </c>
      <c r="S629" s="167">
        <v>105</v>
      </c>
    </row>
    <row r="630" spans="1:43" s="167" customFormat="1" ht="15">
      <c r="A630" s="167" t="s">
        <v>4991</v>
      </c>
      <c r="C630" s="61" t="s">
        <v>67</v>
      </c>
      <c r="E630" s="61" t="s">
        <v>5749</v>
      </c>
      <c r="F630" s="167" t="s">
        <v>4572</v>
      </c>
      <c r="G630" s="167" t="s">
        <v>12901</v>
      </c>
      <c r="H630" s="62" t="s">
        <v>12032</v>
      </c>
      <c r="I630" s="167" t="s">
        <v>4575</v>
      </c>
      <c r="J630" s="63" t="str">
        <f>CONCATENATE("IC.RT.",C630,E630,H630)</f>
        <v>IC.RT.171103</v>
      </c>
      <c r="K630" s="61" t="s">
        <v>1</v>
      </c>
      <c r="L630" s="167" t="str">
        <f>G630</f>
        <v>10 mmHg</v>
      </c>
      <c r="M630" s="168" t="str">
        <f>CONCATENATE("PI.",J630,".",K630)</f>
        <v>PI.IC.RT.171103.01</v>
      </c>
      <c r="N630" s="168"/>
      <c r="O630" s="168" t="str">
        <f>CONCATENATE("PH.",J630,".",K630)</f>
        <v>PH.IC.RT.171103.01</v>
      </c>
      <c r="Q630" s="168" t="str">
        <f>CONCATENATE("CL.",J630,".",K630)</f>
        <v>CL.IC.RT.171103.01</v>
      </c>
      <c r="R630" s="167" t="s">
        <v>12465</v>
      </c>
      <c r="S630" s="167">
        <v>105</v>
      </c>
    </row>
    <row r="631" spans="1:43" s="167" customFormat="1" ht="15">
      <c r="A631" s="167" t="s">
        <v>4991</v>
      </c>
      <c r="C631" s="61" t="s">
        <v>6777</v>
      </c>
      <c r="E631" s="61" t="s">
        <v>5749</v>
      </c>
      <c r="F631" s="167" t="s">
        <v>4572</v>
      </c>
      <c r="G631" s="167" t="s">
        <v>13879</v>
      </c>
      <c r="H631" s="62" t="s">
        <v>12028</v>
      </c>
      <c r="I631" s="167" t="s">
        <v>13880</v>
      </c>
      <c r="J631" s="63" t="str">
        <f t="shared" si="123"/>
        <v>IC.RT.171104</v>
      </c>
      <c r="K631" s="61" t="s">
        <v>2379</v>
      </c>
      <c r="L631" s="167" t="str">
        <f t="shared" si="127"/>
        <v>Cuff Pressure (cmH20):</v>
      </c>
      <c r="M631" s="168" t="str">
        <f t="shared" si="124"/>
        <v>PI.IC.RT.171104.01</v>
      </c>
      <c r="N631" s="168"/>
      <c r="O631" s="168" t="str">
        <f t="shared" si="125"/>
        <v>PH.IC.RT.171104.01</v>
      </c>
      <c r="Q631" s="168" t="str">
        <f t="shared" si="126"/>
        <v>CL.IC.RT.171104.01</v>
      </c>
      <c r="AN631" s="167" t="s">
        <v>12773</v>
      </c>
      <c r="AO631" s="167">
        <v>1494</v>
      </c>
    </row>
    <row r="632" spans="1:43" s="167" customFormat="1" ht="15">
      <c r="A632" s="167" t="s">
        <v>4991</v>
      </c>
      <c r="C632" s="61" t="s">
        <v>11561</v>
      </c>
      <c r="D632" s="167" t="s">
        <v>14126</v>
      </c>
      <c r="E632" s="61" t="s">
        <v>12100</v>
      </c>
      <c r="F632" s="167" t="s">
        <v>14126</v>
      </c>
      <c r="G632" s="61" t="s">
        <v>14127</v>
      </c>
      <c r="H632" s="62" t="s">
        <v>11848</v>
      </c>
      <c r="I632" s="61"/>
      <c r="J632" s="63" t="str">
        <f>CONCATENATE("IC.RT.",C632,E632,H632)</f>
        <v>IC.RT.171201</v>
      </c>
      <c r="K632" s="61" t="s">
        <v>2379</v>
      </c>
      <c r="L632" s="167" t="str">
        <f>G632</f>
        <v>Trach Insertion Date (specify):</v>
      </c>
      <c r="M632" s="168" t="str">
        <f>CONCATENATE("PI.",J632,".",K632)</f>
        <v>PI.IC.RT.171201.01</v>
      </c>
      <c r="N632" s="168"/>
      <c r="O632" s="168" t="str">
        <f>CONCATENATE("PH.",J632,".",K632)</f>
        <v>PH.IC.RT.171201.01</v>
      </c>
      <c r="Q632" s="168" t="str">
        <f>CONCATENATE("CL.",J632,".",K632)</f>
        <v>CL.IC.RT.171201.01</v>
      </c>
      <c r="AP632" s="167" t="s">
        <v>12773</v>
      </c>
      <c r="AQ632" s="167">
        <v>1539</v>
      </c>
    </row>
    <row r="633" spans="1:43" s="167" customFormat="1" ht="15">
      <c r="A633" s="167" t="s">
        <v>4991</v>
      </c>
      <c r="B633" s="167" t="s">
        <v>4576</v>
      </c>
      <c r="C633" s="61" t="s">
        <v>12602</v>
      </c>
      <c r="D633" s="167" t="s">
        <v>4577</v>
      </c>
      <c r="E633" s="61" t="s">
        <v>2379</v>
      </c>
      <c r="F633" s="167" t="s">
        <v>4578</v>
      </c>
      <c r="G633" s="167" t="s">
        <v>4579</v>
      </c>
      <c r="H633" s="62" t="s">
        <v>11848</v>
      </c>
      <c r="I633" s="167" t="s">
        <v>4424</v>
      </c>
      <c r="J633" s="63" t="str">
        <f t="shared" si="123"/>
        <v>IC.RT.180101</v>
      </c>
      <c r="K633" s="61" t="s">
        <v>12175</v>
      </c>
      <c r="L633" s="167" t="str">
        <f t="shared" si="127"/>
        <v>1 min</v>
      </c>
      <c r="M633" s="168" t="str">
        <f t="shared" si="124"/>
        <v>PI.IC.RT.180101.01</v>
      </c>
      <c r="N633" s="168"/>
      <c r="O633" s="168" t="str">
        <f t="shared" si="125"/>
        <v>PH.IC.RT.180101.01</v>
      </c>
      <c r="Q633" s="168" t="str">
        <f t="shared" si="126"/>
        <v>CL.IC.RT.180101.01</v>
      </c>
      <c r="R633" s="167" t="s">
        <v>12465</v>
      </c>
      <c r="S633" s="167">
        <v>404</v>
      </c>
    </row>
    <row r="634" spans="1:43" s="167" customFormat="1" ht="15">
      <c r="A634" s="167" t="s">
        <v>4991</v>
      </c>
      <c r="C634" s="61" t="s">
        <v>12602</v>
      </c>
      <c r="E634" s="61" t="s">
        <v>2379</v>
      </c>
      <c r="F634" s="167" t="s">
        <v>4425</v>
      </c>
      <c r="G634" s="167" t="s">
        <v>4426</v>
      </c>
      <c r="H634" s="62" t="s">
        <v>12030</v>
      </c>
      <c r="I634" s="167" t="s">
        <v>4426</v>
      </c>
      <c r="J634" s="63" t="str">
        <f t="shared" si="123"/>
        <v>IC.RT.180102</v>
      </c>
      <c r="K634" s="61" t="s">
        <v>4587</v>
      </c>
      <c r="L634" s="167" t="str">
        <f t="shared" si="127"/>
        <v>2 min</v>
      </c>
      <c r="M634" s="168" t="str">
        <f t="shared" si="124"/>
        <v>PI.IC.RT.180102.01</v>
      </c>
      <c r="N634" s="168"/>
      <c r="O634" s="168" t="str">
        <f t="shared" si="125"/>
        <v>PH.IC.RT.180102.01</v>
      </c>
      <c r="Q634" s="168" t="str">
        <f t="shared" si="126"/>
        <v>CL.IC.RT.180102.01</v>
      </c>
      <c r="R634" s="167" t="s">
        <v>12465</v>
      </c>
      <c r="S634" s="167">
        <v>404</v>
      </c>
    </row>
    <row r="635" spans="1:43" s="167" customFormat="1" ht="15">
      <c r="A635" s="167" t="s">
        <v>4991</v>
      </c>
      <c r="C635" s="61" t="s">
        <v>12602</v>
      </c>
      <c r="E635" s="61" t="s">
        <v>2379</v>
      </c>
      <c r="F635" s="167" t="s">
        <v>4425</v>
      </c>
      <c r="G635" s="167" t="s">
        <v>4588</v>
      </c>
      <c r="H635" s="62" t="s">
        <v>12032</v>
      </c>
      <c r="I635" s="167" t="s">
        <v>4588</v>
      </c>
      <c r="J635" s="63" t="str">
        <f t="shared" si="123"/>
        <v>IC.RT.180103</v>
      </c>
      <c r="K635" s="61" t="s">
        <v>4587</v>
      </c>
      <c r="L635" s="167" t="str">
        <f t="shared" si="127"/>
        <v>3 min</v>
      </c>
      <c r="M635" s="168" t="str">
        <f t="shared" si="124"/>
        <v>PI.IC.RT.180103.01</v>
      </c>
      <c r="N635" s="168"/>
      <c r="O635" s="168" t="str">
        <f t="shared" si="125"/>
        <v>PH.IC.RT.180103.01</v>
      </c>
      <c r="Q635" s="168" t="str">
        <f t="shared" si="126"/>
        <v>CL.IC.RT.180103.01</v>
      </c>
      <c r="R635" s="167" t="s">
        <v>12465</v>
      </c>
      <c r="S635" s="167">
        <v>404</v>
      </c>
    </row>
    <row r="636" spans="1:43" s="167" customFormat="1" ht="15">
      <c r="A636" s="167" t="s">
        <v>4991</v>
      </c>
      <c r="C636" s="61" t="s">
        <v>12602</v>
      </c>
      <c r="E636" s="61" t="s">
        <v>2379</v>
      </c>
      <c r="F636" s="167" t="s">
        <v>4425</v>
      </c>
      <c r="G636" s="167" t="s">
        <v>4589</v>
      </c>
      <c r="H636" s="62" t="s">
        <v>12028</v>
      </c>
      <c r="I636" s="167" t="s">
        <v>4589</v>
      </c>
      <c r="J636" s="63" t="str">
        <f t="shared" si="123"/>
        <v>IC.RT.180104</v>
      </c>
      <c r="K636" s="61" t="s">
        <v>4587</v>
      </c>
      <c r="L636" s="167" t="str">
        <f t="shared" si="127"/>
        <v>4 min</v>
      </c>
      <c r="M636" s="168" t="str">
        <f t="shared" si="124"/>
        <v>PI.IC.RT.180104.01</v>
      </c>
      <c r="N636" s="168"/>
      <c r="O636" s="168" t="str">
        <f t="shared" si="125"/>
        <v>PH.IC.RT.180104.01</v>
      </c>
      <c r="Q636" s="168" t="str">
        <f t="shared" si="126"/>
        <v>CL.IC.RT.180104.01</v>
      </c>
      <c r="R636" s="167" t="s">
        <v>12465</v>
      </c>
      <c r="S636" s="167">
        <v>404</v>
      </c>
    </row>
    <row r="637" spans="1:43" s="167" customFormat="1" ht="15">
      <c r="A637" s="167" t="s">
        <v>4991</v>
      </c>
      <c r="C637" s="61" t="s">
        <v>12602</v>
      </c>
      <c r="E637" s="61" t="s">
        <v>2379</v>
      </c>
      <c r="F637" s="167" t="s">
        <v>4425</v>
      </c>
      <c r="G637" s="167" t="s">
        <v>4590</v>
      </c>
      <c r="H637" s="62" t="s">
        <v>12210</v>
      </c>
      <c r="I637" s="167" t="s">
        <v>4590</v>
      </c>
      <c r="J637" s="63" t="str">
        <f t="shared" si="123"/>
        <v>IC.RT.180105</v>
      </c>
      <c r="K637" s="61" t="s">
        <v>4587</v>
      </c>
      <c r="L637" s="167" t="str">
        <f t="shared" si="127"/>
        <v>5 min</v>
      </c>
      <c r="M637" s="168" t="str">
        <f t="shared" si="124"/>
        <v>PI.IC.RT.180105.01</v>
      </c>
      <c r="N637" s="168"/>
      <c r="O637" s="168" t="str">
        <f t="shared" si="125"/>
        <v>PH.IC.RT.180105.01</v>
      </c>
      <c r="Q637" s="168" t="str">
        <f t="shared" si="126"/>
        <v>CL.IC.RT.180105.01</v>
      </c>
      <c r="R637" s="167" t="s">
        <v>12465</v>
      </c>
      <c r="S637" s="167">
        <v>404</v>
      </c>
    </row>
    <row r="638" spans="1:43" s="167" customFormat="1" ht="15">
      <c r="A638" s="167" t="s">
        <v>4991</v>
      </c>
      <c r="C638" s="61" t="s">
        <v>12602</v>
      </c>
      <c r="E638" s="61" t="s">
        <v>2379</v>
      </c>
      <c r="F638" s="167" t="s">
        <v>4425</v>
      </c>
      <c r="G638" s="167" t="s">
        <v>4591</v>
      </c>
      <c r="H638" s="62" t="s">
        <v>6988</v>
      </c>
      <c r="I638" s="167" t="s">
        <v>4591</v>
      </c>
      <c r="J638" s="63" t="str">
        <f t="shared" si="123"/>
        <v>IC.RT.180106</v>
      </c>
      <c r="K638" s="61" t="s">
        <v>4587</v>
      </c>
      <c r="L638" s="167" t="str">
        <f t="shared" si="127"/>
        <v>6 min</v>
      </c>
      <c r="M638" s="168" t="str">
        <f t="shared" si="124"/>
        <v>PI.IC.RT.180106.01</v>
      </c>
      <c r="N638" s="168"/>
      <c r="O638" s="168" t="str">
        <f t="shared" si="125"/>
        <v>PH.IC.RT.180106.01</v>
      </c>
      <c r="Q638" s="168" t="str">
        <f t="shared" si="126"/>
        <v>CL.IC.RT.180106.01</v>
      </c>
      <c r="R638" s="167" t="s">
        <v>12465</v>
      </c>
      <c r="S638" s="167">
        <v>404</v>
      </c>
    </row>
    <row r="639" spans="1:43" s="167" customFormat="1" ht="15">
      <c r="A639" s="167" t="s">
        <v>4991</v>
      </c>
      <c r="C639" s="61" t="s">
        <v>12602</v>
      </c>
      <c r="E639" s="61" t="s">
        <v>2379</v>
      </c>
      <c r="F639" s="167" t="s">
        <v>4425</v>
      </c>
      <c r="G639" s="167" t="s">
        <v>4592</v>
      </c>
      <c r="H639" s="62" t="s">
        <v>6317</v>
      </c>
      <c r="I639" s="167" t="s">
        <v>4592</v>
      </c>
      <c r="J639" s="63" t="str">
        <f t="shared" si="123"/>
        <v>IC.RT.180107</v>
      </c>
      <c r="K639" s="61" t="s">
        <v>4587</v>
      </c>
      <c r="L639" s="167" t="str">
        <f t="shared" si="127"/>
        <v>7 min</v>
      </c>
      <c r="M639" s="168" t="str">
        <f t="shared" si="124"/>
        <v>PI.IC.RT.180107.01</v>
      </c>
      <c r="N639" s="168"/>
      <c r="O639" s="168" t="str">
        <f t="shared" si="125"/>
        <v>PH.IC.RT.180107.01</v>
      </c>
      <c r="Q639" s="168" t="str">
        <f t="shared" si="126"/>
        <v>CL.IC.RT.180107.01</v>
      </c>
      <c r="R639" s="167" t="s">
        <v>12465</v>
      </c>
      <c r="S639" s="167">
        <v>404</v>
      </c>
    </row>
    <row r="640" spans="1:43" s="167" customFormat="1" ht="15">
      <c r="A640" s="167" t="s">
        <v>4991</v>
      </c>
      <c r="C640" s="61" t="s">
        <v>12602</v>
      </c>
      <c r="E640" s="61" t="s">
        <v>2379</v>
      </c>
      <c r="F640" s="167" t="s">
        <v>4425</v>
      </c>
      <c r="G640" s="167" t="s">
        <v>4593</v>
      </c>
      <c r="H640" s="62" t="s">
        <v>3574</v>
      </c>
      <c r="I640" s="167" t="s">
        <v>4593</v>
      </c>
      <c r="J640" s="63" t="str">
        <f t="shared" si="123"/>
        <v>IC.RT.180108</v>
      </c>
      <c r="K640" s="61" t="s">
        <v>4587</v>
      </c>
      <c r="L640" s="167" t="str">
        <f t="shared" si="127"/>
        <v>8 min</v>
      </c>
      <c r="M640" s="168" t="str">
        <f t="shared" si="124"/>
        <v>PI.IC.RT.180108.01</v>
      </c>
      <c r="N640" s="168"/>
      <c r="O640" s="168" t="str">
        <f t="shared" si="125"/>
        <v>PH.IC.RT.180108.01</v>
      </c>
      <c r="Q640" s="168" t="str">
        <f t="shared" si="126"/>
        <v>CL.IC.RT.180108.01</v>
      </c>
      <c r="R640" s="167" t="s">
        <v>12465</v>
      </c>
      <c r="S640" s="167">
        <v>404</v>
      </c>
    </row>
    <row r="641" spans="1:19" s="167" customFormat="1" ht="15">
      <c r="A641" s="167" t="s">
        <v>4991</v>
      </c>
      <c r="C641" s="61" t="s">
        <v>12602</v>
      </c>
      <c r="E641" s="61" t="s">
        <v>2379</v>
      </c>
      <c r="F641" s="167" t="s">
        <v>4425</v>
      </c>
      <c r="G641" s="167" t="s">
        <v>4594</v>
      </c>
      <c r="H641" s="62" t="s">
        <v>3690</v>
      </c>
      <c r="I641" s="167" t="s">
        <v>4594</v>
      </c>
      <c r="J641" s="63" t="str">
        <f t="shared" si="123"/>
        <v>IC.RT.180109</v>
      </c>
      <c r="K641" s="61" t="s">
        <v>4587</v>
      </c>
      <c r="L641" s="167" t="str">
        <f t="shared" si="127"/>
        <v>9 min</v>
      </c>
      <c r="M641" s="168" t="str">
        <f t="shared" si="124"/>
        <v>PI.IC.RT.180109.01</v>
      </c>
      <c r="N641" s="168"/>
      <c r="O641" s="168" t="str">
        <f t="shared" si="125"/>
        <v>PH.IC.RT.180109.01</v>
      </c>
      <c r="Q641" s="168" t="str">
        <f t="shared" si="126"/>
        <v>CL.IC.RT.180109.01</v>
      </c>
      <c r="R641" s="167" t="s">
        <v>12465</v>
      </c>
      <c r="S641" s="167">
        <v>404</v>
      </c>
    </row>
    <row r="642" spans="1:19" s="167" customFormat="1" ht="15">
      <c r="A642" s="167" t="s">
        <v>4991</v>
      </c>
      <c r="C642" s="61" t="s">
        <v>12602</v>
      </c>
      <c r="E642" s="61" t="s">
        <v>2379</v>
      </c>
      <c r="F642" s="167" t="s">
        <v>4425</v>
      </c>
      <c r="G642" s="167" t="s">
        <v>4595</v>
      </c>
      <c r="H642" s="62" t="s">
        <v>3188</v>
      </c>
      <c r="I642" s="167" t="s">
        <v>4595</v>
      </c>
      <c r="J642" s="63" t="str">
        <f t="shared" si="123"/>
        <v>IC.RT.180110</v>
      </c>
      <c r="K642" s="61" t="s">
        <v>4587</v>
      </c>
      <c r="L642" s="167" t="str">
        <f t="shared" si="127"/>
        <v>10 min</v>
      </c>
      <c r="M642" s="168" t="str">
        <f t="shared" si="124"/>
        <v>PI.IC.RT.180110.01</v>
      </c>
      <c r="N642" s="168"/>
      <c r="O642" s="168" t="str">
        <f t="shared" si="125"/>
        <v>PH.IC.RT.180110.01</v>
      </c>
      <c r="Q642" s="168" t="str">
        <f t="shared" si="126"/>
        <v>CL.IC.RT.180110.01</v>
      </c>
      <c r="R642" s="167" t="s">
        <v>12465</v>
      </c>
      <c r="S642" s="167">
        <v>404</v>
      </c>
    </row>
    <row r="643" spans="1:19" s="167" customFormat="1" ht="15">
      <c r="A643" s="167" t="s">
        <v>4991</v>
      </c>
      <c r="C643" s="61" t="s">
        <v>12602</v>
      </c>
      <c r="E643" s="61" t="s">
        <v>2379</v>
      </c>
      <c r="F643" s="167" t="s">
        <v>4425</v>
      </c>
      <c r="G643" s="167" t="s">
        <v>4596</v>
      </c>
      <c r="H643" s="62" t="s">
        <v>4597</v>
      </c>
      <c r="I643" s="167" t="s">
        <v>4320</v>
      </c>
      <c r="J643" s="63" t="str">
        <f t="shared" si="123"/>
        <v>IC.RT.180111</v>
      </c>
      <c r="K643" s="61" t="s">
        <v>4587</v>
      </c>
      <c r="L643" s="167" t="str">
        <f t="shared" si="127"/>
        <v>Minutes specify</v>
      </c>
      <c r="M643" s="168" t="str">
        <f t="shared" si="124"/>
        <v>PI.IC.RT.180111.01</v>
      </c>
      <c r="N643" s="168"/>
      <c r="O643" s="168" t="str">
        <f t="shared" si="125"/>
        <v>PH.IC.RT.180111.01</v>
      </c>
      <c r="Q643" s="168" t="str">
        <f t="shared" si="126"/>
        <v>CL.IC.RT.180111.01</v>
      </c>
      <c r="R643" s="167" t="s">
        <v>12465</v>
      </c>
      <c r="S643" s="167">
        <v>404</v>
      </c>
    </row>
    <row r="644" spans="1:19" s="167" customFormat="1" ht="15">
      <c r="A644" s="167" t="s">
        <v>4991</v>
      </c>
      <c r="C644" s="61" t="s">
        <v>12602</v>
      </c>
      <c r="D644" s="167" t="s">
        <v>4839</v>
      </c>
      <c r="E644" s="61" t="s">
        <v>12430</v>
      </c>
      <c r="F644" s="167" t="s">
        <v>4321</v>
      </c>
      <c r="G644" s="61" t="s">
        <v>4322</v>
      </c>
      <c r="H644" s="62" t="s">
        <v>11848</v>
      </c>
      <c r="I644" s="61" t="s">
        <v>4323</v>
      </c>
      <c r="J644" s="63" t="str">
        <f t="shared" si="123"/>
        <v>IC.RT.180201</v>
      </c>
      <c r="K644" s="61" t="s">
        <v>12175</v>
      </c>
      <c r="L644" s="167" t="str">
        <f t="shared" si="127"/>
        <v>1 liter</v>
      </c>
      <c r="M644" s="168" t="str">
        <f t="shared" si="124"/>
        <v>PI.IC.RT.180201.01</v>
      </c>
      <c r="N644" s="168"/>
      <c r="O644" s="168" t="str">
        <f t="shared" si="125"/>
        <v>PH.IC.RT.180201.01</v>
      </c>
      <c r="Q644" s="168" t="str">
        <f t="shared" si="126"/>
        <v>CL.IC.RT.180201.01</v>
      </c>
      <c r="R644" s="167" t="s">
        <v>12465</v>
      </c>
      <c r="S644" s="167">
        <v>413</v>
      </c>
    </row>
    <row r="645" spans="1:19" s="167" customFormat="1" ht="15">
      <c r="A645" s="167" t="s">
        <v>4991</v>
      </c>
      <c r="C645" s="61" t="s">
        <v>7866</v>
      </c>
      <c r="E645" s="61" t="s">
        <v>4192</v>
      </c>
      <c r="F645" s="167" t="s">
        <v>4321</v>
      </c>
      <c r="G645" s="167" t="s">
        <v>4324</v>
      </c>
      <c r="H645" s="62" t="s">
        <v>12030</v>
      </c>
      <c r="I645" s="167" t="s">
        <v>4324</v>
      </c>
      <c r="J645" s="63" t="str">
        <f t="shared" si="123"/>
        <v>IC.RT.180202</v>
      </c>
      <c r="K645" s="61" t="s">
        <v>12175</v>
      </c>
      <c r="L645" s="167" t="str">
        <f t="shared" si="127"/>
        <v>2 liter</v>
      </c>
      <c r="M645" s="168" t="str">
        <f t="shared" si="124"/>
        <v>PI.IC.RT.180202.01</v>
      </c>
      <c r="N645" s="168"/>
      <c r="O645" s="168" t="str">
        <f t="shared" si="125"/>
        <v>PH.IC.RT.180202.01</v>
      </c>
      <c r="Q645" s="168" t="str">
        <f t="shared" si="126"/>
        <v>CL.IC.RT.180202.01</v>
      </c>
      <c r="R645" s="167" t="s">
        <v>12465</v>
      </c>
      <c r="S645" s="167">
        <v>413</v>
      </c>
    </row>
    <row r="646" spans="1:19" s="167" customFormat="1" ht="15">
      <c r="A646" s="167" t="s">
        <v>4991</v>
      </c>
      <c r="C646" s="61" t="s">
        <v>12602</v>
      </c>
      <c r="E646" s="61" t="s">
        <v>4497</v>
      </c>
      <c r="F646" s="167" t="s">
        <v>4498</v>
      </c>
      <c r="G646" s="167" t="s">
        <v>4499</v>
      </c>
      <c r="H646" s="62" t="s">
        <v>12032</v>
      </c>
      <c r="I646" s="167" t="s">
        <v>4499</v>
      </c>
      <c r="J646" s="63" t="str">
        <f t="shared" si="123"/>
        <v>IC.RT.180203</v>
      </c>
      <c r="K646" s="61" t="s">
        <v>12175</v>
      </c>
      <c r="L646" s="167" t="str">
        <f t="shared" si="127"/>
        <v>3 liter</v>
      </c>
      <c r="M646" s="168" t="str">
        <f t="shared" si="124"/>
        <v>PI.IC.RT.180203.01</v>
      </c>
      <c r="N646" s="168"/>
      <c r="O646" s="168" t="str">
        <f t="shared" si="125"/>
        <v>PH.IC.RT.180203.01</v>
      </c>
      <c r="Q646" s="168" t="str">
        <f t="shared" si="126"/>
        <v>CL.IC.RT.180203.01</v>
      </c>
      <c r="R646" s="167" t="s">
        <v>12465</v>
      </c>
      <c r="S646" s="167">
        <v>413</v>
      </c>
    </row>
    <row r="647" spans="1:19" s="167" customFormat="1" ht="15">
      <c r="A647" s="167" t="s">
        <v>4991</v>
      </c>
      <c r="C647" s="61" t="s">
        <v>12602</v>
      </c>
      <c r="E647" s="61" t="s">
        <v>4497</v>
      </c>
      <c r="F647" s="167" t="s">
        <v>4498</v>
      </c>
      <c r="G647" s="167" t="s">
        <v>4665</v>
      </c>
      <c r="H647" s="62" t="s">
        <v>12028</v>
      </c>
      <c r="I647" s="167" t="s">
        <v>4665</v>
      </c>
      <c r="J647" s="63" t="str">
        <f t="shared" si="123"/>
        <v>IC.RT.180204</v>
      </c>
      <c r="K647" s="61" t="s">
        <v>12175</v>
      </c>
      <c r="L647" s="167" t="str">
        <f t="shared" si="127"/>
        <v>4 liter</v>
      </c>
      <c r="M647" s="168" t="str">
        <f t="shared" si="124"/>
        <v>PI.IC.RT.180204.01</v>
      </c>
      <c r="N647" s="168"/>
      <c r="O647" s="168" t="str">
        <f t="shared" si="125"/>
        <v>PH.IC.RT.180204.01</v>
      </c>
      <c r="Q647" s="168" t="str">
        <f t="shared" si="126"/>
        <v>CL.IC.RT.180204.01</v>
      </c>
      <c r="R647" s="167" t="s">
        <v>12465</v>
      </c>
      <c r="S647" s="167">
        <v>413</v>
      </c>
    </row>
    <row r="648" spans="1:19" s="167" customFormat="1" ht="15">
      <c r="A648" s="167" t="s">
        <v>4991</v>
      </c>
      <c r="C648" s="61" t="s">
        <v>12602</v>
      </c>
      <c r="E648" s="61" t="s">
        <v>4497</v>
      </c>
      <c r="F648" s="167" t="s">
        <v>4498</v>
      </c>
      <c r="G648" s="167" t="s">
        <v>4500</v>
      </c>
      <c r="H648" s="62" t="s">
        <v>12210</v>
      </c>
      <c r="I648" s="167" t="s">
        <v>4500</v>
      </c>
      <c r="J648" s="63" t="str">
        <f t="shared" si="123"/>
        <v>IC.RT.180205</v>
      </c>
      <c r="K648" s="61" t="s">
        <v>12175</v>
      </c>
      <c r="L648" s="167" t="str">
        <f t="shared" si="127"/>
        <v>5 liter</v>
      </c>
      <c r="M648" s="168" t="str">
        <f t="shared" si="124"/>
        <v>PI.IC.RT.180205.01</v>
      </c>
      <c r="N648" s="168"/>
      <c r="O648" s="168" t="str">
        <f t="shared" si="125"/>
        <v>PH.IC.RT.180205.01</v>
      </c>
      <c r="Q648" s="168" t="str">
        <f t="shared" si="126"/>
        <v>CL.IC.RT.180205.01</v>
      </c>
      <c r="R648" s="167" t="s">
        <v>12465</v>
      </c>
      <c r="S648" s="167">
        <v>413</v>
      </c>
    </row>
    <row r="649" spans="1:19" s="167" customFormat="1" ht="15">
      <c r="A649" s="167" t="s">
        <v>4991</v>
      </c>
      <c r="C649" s="61" t="s">
        <v>12602</v>
      </c>
      <c r="E649" s="61" t="s">
        <v>4497</v>
      </c>
      <c r="F649" s="167" t="s">
        <v>4498</v>
      </c>
      <c r="G649" s="167" t="s">
        <v>4501</v>
      </c>
      <c r="H649" s="62" t="s">
        <v>4502</v>
      </c>
      <c r="I649" s="167" t="s">
        <v>4501</v>
      </c>
      <c r="J649" s="63" t="str">
        <f t="shared" si="123"/>
        <v>IC.RT.180206</v>
      </c>
      <c r="K649" s="61" t="s">
        <v>12175</v>
      </c>
      <c r="L649" s="167" t="str">
        <f t="shared" si="127"/>
        <v>6 liter</v>
      </c>
      <c r="M649" s="168" t="str">
        <f t="shared" si="124"/>
        <v>PI.IC.RT.180206.01</v>
      </c>
      <c r="N649" s="168"/>
      <c r="O649" s="168" t="str">
        <f t="shared" si="125"/>
        <v>PH.IC.RT.180206.01</v>
      </c>
      <c r="Q649" s="168" t="str">
        <f t="shared" si="126"/>
        <v>CL.IC.RT.180206.01</v>
      </c>
      <c r="R649" s="167" t="s">
        <v>12465</v>
      </c>
      <c r="S649" s="167">
        <v>413</v>
      </c>
    </row>
    <row r="650" spans="1:19" s="167" customFormat="1" ht="15">
      <c r="A650" s="167" t="s">
        <v>4991</v>
      </c>
      <c r="C650" s="61" t="s">
        <v>7866</v>
      </c>
      <c r="E650" s="61" t="s">
        <v>4192</v>
      </c>
      <c r="F650" s="167" t="s">
        <v>4321</v>
      </c>
      <c r="G650" s="167" t="s">
        <v>4503</v>
      </c>
      <c r="H650" s="62" t="s">
        <v>6317</v>
      </c>
      <c r="I650" s="167" t="s">
        <v>4503</v>
      </c>
      <c r="J650" s="63" t="str">
        <f t="shared" si="123"/>
        <v>IC.RT.180207</v>
      </c>
      <c r="K650" s="61" t="s">
        <v>12175</v>
      </c>
      <c r="L650" s="167" t="str">
        <f t="shared" si="127"/>
        <v>7 liter</v>
      </c>
      <c r="M650" s="168" t="str">
        <f t="shared" si="124"/>
        <v>PI.IC.RT.180207.01</v>
      </c>
      <c r="N650" s="168"/>
      <c r="O650" s="168" t="str">
        <f t="shared" si="125"/>
        <v>PH.IC.RT.180207.01</v>
      </c>
      <c r="Q650" s="168" t="str">
        <f t="shared" si="126"/>
        <v>CL.IC.RT.180207.01</v>
      </c>
      <c r="R650" s="167" t="s">
        <v>12465</v>
      </c>
      <c r="S650" s="167">
        <v>413</v>
      </c>
    </row>
    <row r="651" spans="1:19" s="167" customFormat="1" ht="15">
      <c r="A651" s="167" t="s">
        <v>4991</v>
      </c>
      <c r="C651" s="61" t="s">
        <v>7866</v>
      </c>
      <c r="E651" s="61" t="s">
        <v>4192</v>
      </c>
      <c r="F651" s="167" t="s">
        <v>4321</v>
      </c>
      <c r="G651" s="167" t="s">
        <v>4504</v>
      </c>
      <c r="H651" s="62" t="s">
        <v>3574</v>
      </c>
      <c r="I651" s="167" t="s">
        <v>4504</v>
      </c>
      <c r="J651" s="63" t="str">
        <f t="shared" si="123"/>
        <v>IC.RT.180208</v>
      </c>
      <c r="K651" s="61" t="s">
        <v>12175</v>
      </c>
      <c r="L651" s="167" t="str">
        <f t="shared" si="127"/>
        <v>8 liter</v>
      </c>
      <c r="M651" s="168" t="str">
        <f t="shared" si="124"/>
        <v>PI.IC.RT.180208.01</v>
      </c>
      <c r="N651" s="168"/>
      <c r="O651" s="168" t="str">
        <f t="shared" si="125"/>
        <v>PH.IC.RT.180208.01</v>
      </c>
      <c r="Q651" s="168" t="str">
        <f t="shared" si="126"/>
        <v>CL.IC.RT.180208.01</v>
      </c>
      <c r="R651" s="167" t="s">
        <v>12465</v>
      </c>
      <c r="S651" s="167">
        <v>413</v>
      </c>
    </row>
    <row r="652" spans="1:19" s="167" customFormat="1" ht="15">
      <c r="A652" s="167" t="s">
        <v>4991</v>
      </c>
      <c r="C652" s="61" t="s">
        <v>7866</v>
      </c>
      <c r="E652" s="61" t="s">
        <v>4192</v>
      </c>
      <c r="F652" s="167" t="s">
        <v>4321</v>
      </c>
      <c r="G652" s="167" t="s">
        <v>4505</v>
      </c>
      <c r="H652" s="62" t="s">
        <v>3690</v>
      </c>
      <c r="I652" s="167" t="s">
        <v>4505</v>
      </c>
      <c r="J652" s="63" t="str">
        <f t="shared" si="123"/>
        <v>IC.RT.180209</v>
      </c>
      <c r="K652" s="61" t="s">
        <v>12175</v>
      </c>
      <c r="L652" s="167" t="str">
        <f t="shared" si="127"/>
        <v>Liter specify</v>
      </c>
      <c r="M652" s="168" t="str">
        <f t="shared" si="124"/>
        <v>PI.IC.RT.180209.01</v>
      </c>
      <c r="N652" s="168"/>
      <c r="O652" s="168" t="str">
        <f t="shared" si="125"/>
        <v>PH.IC.RT.180209.01</v>
      </c>
      <c r="Q652" s="168" t="str">
        <f t="shared" si="126"/>
        <v>CL.IC.RT.180209.01</v>
      </c>
      <c r="R652" s="167" t="s">
        <v>12465</v>
      </c>
      <c r="S652" s="167">
        <v>442</v>
      </c>
    </row>
    <row r="653" spans="1:19" s="167" customFormat="1" ht="15">
      <c r="A653" s="167" t="s">
        <v>4991</v>
      </c>
      <c r="C653" s="61" t="s">
        <v>4506</v>
      </c>
      <c r="D653" s="167" t="s">
        <v>4507</v>
      </c>
      <c r="E653" s="61" t="s">
        <v>4508</v>
      </c>
      <c r="F653" s="167" t="s">
        <v>4519</v>
      </c>
      <c r="G653" s="167" t="s">
        <v>4520</v>
      </c>
      <c r="H653" s="62" t="s">
        <v>11848</v>
      </c>
      <c r="I653" s="167" t="s">
        <v>4520</v>
      </c>
      <c r="J653" s="63" t="str">
        <f t="shared" si="123"/>
        <v>IC.RT.180301</v>
      </c>
      <c r="K653" s="61" t="s">
        <v>2379</v>
      </c>
      <c r="L653" s="167" t="str">
        <f t="shared" si="127"/>
        <v>Albuterol 0.083%</v>
      </c>
      <c r="M653" s="168" t="str">
        <f t="shared" si="124"/>
        <v>PI.IC.RT.180301.01</v>
      </c>
      <c r="N653" s="168"/>
      <c r="O653" s="168" t="str">
        <f t="shared" si="125"/>
        <v>PH.IC.RT.180301.01</v>
      </c>
      <c r="Q653" s="168" t="str">
        <f t="shared" si="126"/>
        <v>CL.IC.RT.180301.01</v>
      </c>
      <c r="R653" s="167" t="s">
        <v>12465</v>
      </c>
      <c r="S653" s="167">
        <v>442</v>
      </c>
    </row>
    <row r="654" spans="1:19" s="167" customFormat="1" ht="15">
      <c r="A654" s="167" t="s">
        <v>4991</v>
      </c>
      <c r="C654" s="61" t="s">
        <v>4506</v>
      </c>
      <c r="E654" s="61" t="s">
        <v>4521</v>
      </c>
      <c r="F654" s="167" t="s">
        <v>4522</v>
      </c>
      <c r="G654" s="167" t="s">
        <v>4861</v>
      </c>
      <c r="H654" s="62" t="s">
        <v>12030</v>
      </c>
      <c r="I654" s="167" t="s">
        <v>4523</v>
      </c>
      <c r="J654" s="63" t="str">
        <f t="shared" si="123"/>
        <v>IC.RT.180302</v>
      </c>
      <c r="K654" s="61" t="s">
        <v>2379</v>
      </c>
      <c r="L654" s="167" t="str">
        <f t="shared" si="127"/>
        <v>Ipratropium 0.2%</v>
      </c>
      <c r="M654" s="168" t="str">
        <f t="shared" si="124"/>
        <v>PI.IC.RT.180302.01</v>
      </c>
      <c r="N654" s="168"/>
      <c r="O654" s="168" t="str">
        <f t="shared" si="125"/>
        <v>PH.IC.RT.180302.01</v>
      </c>
      <c r="Q654" s="168" t="str">
        <f t="shared" si="126"/>
        <v>CL.IC.RT.180302.01</v>
      </c>
      <c r="R654" s="167" t="s">
        <v>4524</v>
      </c>
      <c r="S654" s="167">
        <v>442</v>
      </c>
    </row>
    <row r="655" spans="1:19" s="167" customFormat="1" ht="15">
      <c r="A655" s="167" t="s">
        <v>4991</v>
      </c>
      <c r="C655" s="61" t="s">
        <v>12602</v>
      </c>
      <c r="E655" s="61" t="s">
        <v>12185</v>
      </c>
      <c r="F655" s="167" t="s">
        <v>4522</v>
      </c>
      <c r="G655" s="167" t="s">
        <v>4525</v>
      </c>
      <c r="H655" s="62" t="s">
        <v>12032</v>
      </c>
      <c r="I655" s="167" t="s">
        <v>4525</v>
      </c>
      <c r="J655" s="63" t="str">
        <f t="shared" si="123"/>
        <v>IC.RT.180303</v>
      </c>
      <c r="K655" s="61" t="s">
        <v>12175</v>
      </c>
      <c r="L655" s="167" t="str">
        <f t="shared" si="127"/>
        <v>Albuterol/Ipratropium</v>
      </c>
      <c r="M655" s="168" t="str">
        <f t="shared" si="124"/>
        <v>PI.IC.RT.180303.01</v>
      </c>
      <c r="N655" s="168"/>
      <c r="O655" s="168" t="str">
        <f t="shared" si="125"/>
        <v>PH.IC.RT.180303.01</v>
      </c>
      <c r="Q655" s="168" t="str">
        <f t="shared" si="126"/>
        <v>CL.IC.RT.180303.01</v>
      </c>
      <c r="R655" s="167" t="s">
        <v>4524</v>
      </c>
      <c r="S655" s="167">
        <v>442</v>
      </c>
    </row>
    <row r="656" spans="1:19" s="167" customFormat="1" ht="15">
      <c r="A656" s="167" t="s">
        <v>4991</v>
      </c>
      <c r="C656" s="61" t="s">
        <v>7866</v>
      </c>
      <c r="E656" s="61" t="s">
        <v>12592</v>
      </c>
      <c r="F656" s="167" t="s">
        <v>4522</v>
      </c>
      <c r="G656" s="167" t="s">
        <v>14156</v>
      </c>
      <c r="H656" s="62" t="s">
        <v>12028</v>
      </c>
      <c r="I656" s="167" t="s">
        <v>4730</v>
      </c>
      <c r="J656" s="63" t="str">
        <f t="shared" si="123"/>
        <v>IC.RT.180304</v>
      </c>
      <c r="K656" s="61" t="s">
        <v>2379</v>
      </c>
      <c r="L656" s="167" t="str">
        <f t="shared" si="127"/>
        <v>Xopenex 1.25mg</v>
      </c>
      <c r="M656" s="168" t="str">
        <f t="shared" si="124"/>
        <v>PI.IC.RT.180304.01</v>
      </c>
      <c r="N656" s="168"/>
      <c r="O656" s="168" t="str">
        <f t="shared" si="125"/>
        <v>PH.IC.RT.180304.01</v>
      </c>
      <c r="Q656" s="168" t="str">
        <f t="shared" si="126"/>
        <v>CL.IC.RT.180304.01</v>
      </c>
      <c r="R656" s="167" t="s">
        <v>4415</v>
      </c>
      <c r="S656" s="167">
        <v>442</v>
      </c>
    </row>
    <row r="657" spans="1:47" s="167" customFormat="1" ht="15">
      <c r="A657" s="167" t="s">
        <v>4991</v>
      </c>
      <c r="C657" s="61" t="s">
        <v>12602</v>
      </c>
      <c r="E657" s="61" t="s">
        <v>12185</v>
      </c>
      <c r="F657" s="167" t="s">
        <v>4526</v>
      </c>
      <c r="G657" s="167" t="s">
        <v>4527</v>
      </c>
      <c r="H657" s="62" t="s">
        <v>12210</v>
      </c>
      <c r="I657" s="167" t="s">
        <v>4528</v>
      </c>
      <c r="J657" s="63" t="str">
        <f t="shared" si="123"/>
        <v>IC.RT.180305</v>
      </c>
      <c r="K657" s="61" t="s">
        <v>12175</v>
      </c>
      <c r="L657" s="167" t="str">
        <f t="shared" si="127"/>
        <v>Xopenex/Ipratropium</v>
      </c>
      <c r="M657" s="168" t="str">
        <f t="shared" si="124"/>
        <v>PI.IC.RT.180305.01</v>
      </c>
      <c r="N657" s="168"/>
      <c r="O657" s="168" t="str">
        <f t="shared" si="125"/>
        <v>PH.IC.RT.180305.01</v>
      </c>
      <c r="Q657" s="168" t="str">
        <f t="shared" si="126"/>
        <v>CL.IC.RT.180305.01</v>
      </c>
      <c r="R657" s="167" t="s">
        <v>12465</v>
      </c>
      <c r="S657" s="167">
        <v>442</v>
      </c>
    </row>
    <row r="658" spans="1:47" s="167" customFormat="1" ht="15">
      <c r="A658" s="167" t="s">
        <v>4991</v>
      </c>
      <c r="C658" s="61" t="s">
        <v>7866</v>
      </c>
      <c r="E658" s="61" t="s">
        <v>12592</v>
      </c>
      <c r="F658" s="167" t="s">
        <v>4526</v>
      </c>
      <c r="G658" s="167" t="s">
        <v>4701</v>
      </c>
      <c r="H658" s="62" t="s">
        <v>6988</v>
      </c>
      <c r="I658" s="167" t="s">
        <v>4732</v>
      </c>
      <c r="J658" s="63" t="str">
        <f t="shared" si="123"/>
        <v>IC.RT.180306</v>
      </c>
      <c r="K658" s="61" t="s">
        <v>4702</v>
      </c>
      <c r="L658" s="167" t="str">
        <f t="shared" si="127"/>
        <v>Albuterol Metered Dose 6-8 puffs</v>
      </c>
      <c r="M658" s="168" t="str">
        <f t="shared" si="124"/>
        <v>PI.IC.RT.180306.01</v>
      </c>
      <c r="N658" s="168"/>
      <c r="O658" s="168" t="str">
        <f t="shared" si="125"/>
        <v>PH.IC.RT.180306.01</v>
      </c>
      <c r="Q658" s="168" t="str">
        <f t="shared" si="126"/>
        <v>CL.IC.RT.180306.01</v>
      </c>
      <c r="R658" s="167" t="s">
        <v>4415</v>
      </c>
      <c r="S658" s="167">
        <v>442</v>
      </c>
    </row>
    <row r="659" spans="1:47" s="167" customFormat="1" ht="15">
      <c r="A659" s="167" t="s">
        <v>4991</v>
      </c>
      <c r="C659" s="61" t="s">
        <v>4703</v>
      </c>
      <c r="E659" s="61" t="s">
        <v>3812</v>
      </c>
      <c r="F659" s="167" t="s">
        <v>4526</v>
      </c>
      <c r="G659" s="167" t="s">
        <v>14154</v>
      </c>
      <c r="H659" s="62" t="s">
        <v>4705</v>
      </c>
      <c r="I659" s="167" t="s">
        <v>4704</v>
      </c>
      <c r="J659" s="63" t="str">
        <f t="shared" si="123"/>
        <v>IC.RT.180307</v>
      </c>
      <c r="K659" s="61" t="s">
        <v>4702</v>
      </c>
      <c r="L659" s="167" t="str">
        <f t="shared" si="127"/>
        <v>Ipratropium Metered Dose 6-8 puffs</v>
      </c>
      <c r="M659" s="168" t="str">
        <f t="shared" si="124"/>
        <v>PI.IC.RT.180307.01</v>
      </c>
      <c r="N659" s="168"/>
      <c r="O659" s="168" t="str">
        <f t="shared" si="125"/>
        <v>PH.IC.RT.180307.01</v>
      </c>
      <c r="Q659" s="168" t="str">
        <f t="shared" si="126"/>
        <v>CL.IC.RT.180307.01</v>
      </c>
      <c r="R659" s="167" t="s">
        <v>4415</v>
      </c>
      <c r="S659" s="167">
        <v>442</v>
      </c>
    </row>
    <row r="660" spans="1:47" s="167" customFormat="1" ht="15">
      <c r="A660" s="167" t="s">
        <v>4991</v>
      </c>
      <c r="C660" s="61" t="s">
        <v>7866</v>
      </c>
      <c r="E660" s="61" t="s">
        <v>12592</v>
      </c>
      <c r="F660" s="167" t="s">
        <v>4526</v>
      </c>
      <c r="G660" s="167" t="s">
        <v>14153</v>
      </c>
      <c r="H660" s="62" t="s">
        <v>3574</v>
      </c>
      <c r="I660" s="167" t="s">
        <v>4706</v>
      </c>
      <c r="J660" s="63" t="str">
        <f t="shared" si="123"/>
        <v>IC.RT.180308</v>
      </c>
      <c r="K660" s="61" t="s">
        <v>4702</v>
      </c>
      <c r="L660" s="167" t="str">
        <f t="shared" si="127"/>
        <v>Xopenex Metered Dose 6-8 puffs</v>
      </c>
      <c r="M660" s="168" t="str">
        <f t="shared" si="124"/>
        <v>PI.IC.RT.180308.01</v>
      </c>
      <c r="N660" s="168"/>
      <c r="O660" s="168" t="str">
        <f t="shared" si="125"/>
        <v>PH.IC.RT.180308.01</v>
      </c>
      <c r="Q660" s="168" t="str">
        <f t="shared" si="126"/>
        <v>CL.IC.RT.180308.01</v>
      </c>
      <c r="R660" s="167" t="s">
        <v>4415</v>
      </c>
      <c r="S660" s="167">
        <v>442</v>
      </c>
    </row>
    <row r="661" spans="1:47" s="167" customFormat="1" ht="15">
      <c r="A661" s="167" t="s">
        <v>4991</v>
      </c>
      <c r="C661" s="61" t="s">
        <v>7866</v>
      </c>
      <c r="E661" s="61" t="s">
        <v>12592</v>
      </c>
      <c r="F661" s="167" t="s">
        <v>4526</v>
      </c>
      <c r="G661" s="167" t="s">
        <v>4568</v>
      </c>
      <c r="H661" s="62" t="s">
        <v>3690</v>
      </c>
      <c r="I661" s="167" t="s">
        <v>4707</v>
      </c>
      <c r="J661" s="63" t="str">
        <f t="shared" si="123"/>
        <v>IC.RT.180309</v>
      </c>
      <c r="K661" s="61" t="s">
        <v>4702</v>
      </c>
      <c r="L661" s="167" t="str">
        <f t="shared" si="127"/>
        <v>Pulmocort 0.5mg</v>
      </c>
      <c r="M661" s="168" t="str">
        <f t="shared" si="124"/>
        <v>PI.IC.RT.180309.01</v>
      </c>
      <c r="N661" s="168"/>
      <c r="O661" s="168" t="str">
        <f t="shared" si="125"/>
        <v>PH.IC.RT.180309.01</v>
      </c>
      <c r="Q661" s="168" t="str">
        <f t="shared" si="126"/>
        <v>CL.IC.RT.180309.01</v>
      </c>
      <c r="R661" s="167" t="s">
        <v>4415</v>
      </c>
      <c r="S661" s="167">
        <v>442</v>
      </c>
    </row>
    <row r="662" spans="1:47" s="167" customFormat="1" ht="15">
      <c r="A662" s="167" t="s">
        <v>4991</v>
      </c>
      <c r="C662" s="61" t="s">
        <v>7866</v>
      </c>
      <c r="E662" s="61" t="s">
        <v>12592</v>
      </c>
      <c r="F662" s="167" t="s">
        <v>4526</v>
      </c>
      <c r="G662" s="167" t="s">
        <v>13010</v>
      </c>
      <c r="H662" s="61" t="s">
        <v>3188</v>
      </c>
      <c r="I662" s="167" t="s">
        <v>4537</v>
      </c>
      <c r="J662" s="63" t="str">
        <f t="shared" si="123"/>
        <v>IC.RT.180310</v>
      </c>
      <c r="K662" s="61" t="s">
        <v>12175</v>
      </c>
      <c r="L662" s="167" t="str">
        <f t="shared" si="127"/>
        <v>Albuterol/Mucomyst</v>
      </c>
      <c r="M662" s="168" t="str">
        <f t="shared" si="124"/>
        <v>PI.IC.RT.180310.01</v>
      </c>
      <c r="N662" s="168"/>
      <c r="O662" s="168" t="str">
        <f t="shared" si="125"/>
        <v>PH.IC.RT.180310.01</v>
      </c>
      <c r="Q662" s="168" t="str">
        <f t="shared" si="126"/>
        <v>CL.IC.RT.180310.01</v>
      </c>
      <c r="R662" s="167" t="s">
        <v>4415</v>
      </c>
      <c r="S662" s="167">
        <v>442</v>
      </c>
    </row>
    <row r="663" spans="1:47" s="167" customFormat="1" ht="15">
      <c r="A663" s="167" t="s">
        <v>4991</v>
      </c>
      <c r="C663" s="61" t="s">
        <v>7866</v>
      </c>
      <c r="E663" s="61" t="s">
        <v>12592</v>
      </c>
      <c r="F663" s="167" t="s">
        <v>4526</v>
      </c>
      <c r="G663" s="167" t="s">
        <v>14152</v>
      </c>
      <c r="H663" s="61" t="s">
        <v>5749</v>
      </c>
      <c r="I663" s="167" t="s">
        <v>4538</v>
      </c>
      <c r="J663" s="63" t="str">
        <f t="shared" ref="J663:J686" si="128">CONCATENATE("IC.RT.",C663,E663,H663)</f>
        <v>IC.RT.180311</v>
      </c>
      <c r="K663" s="61" t="s">
        <v>2379</v>
      </c>
      <c r="L663" s="167" t="str">
        <f t="shared" si="127"/>
        <v>Racemic Epinephrine 2.25%</v>
      </c>
      <c r="M663" s="168" t="str">
        <f t="shared" ref="M663:M686" si="129">CONCATENATE("PI.",J663,".",K663)</f>
        <v>PI.IC.RT.180311.01</v>
      </c>
      <c r="N663" s="168"/>
      <c r="O663" s="168" t="str">
        <f t="shared" ref="O663:O686" si="130">CONCATENATE("PH.",J663,".",K663)</f>
        <v>PH.IC.RT.180311.01</v>
      </c>
      <c r="Q663" s="168" t="str">
        <f t="shared" ref="Q663:Q686" si="131">CONCATENATE("CL.",J663,".",K663)</f>
        <v>CL.IC.RT.180311.01</v>
      </c>
      <c r="R663" s="167" t="s">
        <v>4415</v>
      </c>
      <c r="S663" s="167">
        <v>442</v>
      </c>
    </row>
    <row r="664" spans="1:47" s="167" customFormat="1" ht="15">
      <c r="A664" s="167" t="s">
        <v>4991</v>
      </c>
      <c r="C664" s="61" t="s">
        <v>4539</v>
      </c>
      <c r="E664" s="61" t="s">
        <v>4521</v>
      </c>
      <c r="F664" s="167" t="s">
        <v>4526</v>
      </c>
      <c r="G664" s="167" t="s">
        <v>10180</v>
      </c>
      <c r="H664" s="61" t="s">
        <v>4378</v>
      </c>
      <c r="I664" s="167" t="s">
        <v>10180</v>
      </c>
      <c r="J664" s="63" t="str">
        <f t="shared" si="128"/>
        <v>IC.RT.180312</v>
      </c>
      <c r="K664" s="61" t="s">
        <v>4702</v>
      </c>
      <c r="L664" s="167" t="str">
        <f t="shared" si="127"/>
        <v>Normal Saline</v>
      </c>
      <c r="M664" s="168" t="str">
        <f t="shared" si="129"/>
        <v>PI.IC.RT.180312.01</v>
      </c>
      <c r="N664" s="168"/>
      <c r="O664" s="168" t="str">
        <f t="shared" si="130"/>
        <v>PH.IC.RT.180312.01</v>
      </c>
      <c r="Q664" s="168" t="str">
        <f t="shared" si="131"/>
        <v>CL.IC.RT.180312.01</v>
      </c>
      <c r="R664" s="167" t="s">
        <v>4415</v>
      </c>
      <c r="S664" s="167">
        <v>442</v>
      </c>
    </row>
    <row r="665" spans="1:47" s="167" customFormat="1" ht="15">
      <c r="A665" s="167" t="s">
        <v>4991</v>
      </c>
      <c r="C665" s="61" t="s">
        <v>7866</v>
      </c>
      <c r="E665" s="61" t="s">
        <v>12592</v>
      </c>
      <c r="F665" s="167" t="s">
        <v>4519</v>
      </c>
      <c r="G665" s="167" t="s">
        <v>4571</v>
      </c>
      <c r="H665" s="61" t="s">
        <v>5560</v>
      </c>
      <c r="I665" s="167" t="s">
        <v>4571</v>
      </c>
      <c r="J665" s="63" t="str">
        <f t="shared" si="128"/>
        <v>IC.RT.180313</v>
      </c>
      <c r="K665" s="61" t="s">
        <v>2379</v>
      </c>
      <c r="L665" s="167" t="str">
        <f t="shared" ref="L665:L686" si="132">G665</f>
        <v>Xopenex/Mucomyst</v>
      </c>
      <c r="M665" s="168" t="str">
        <f t="shared" si="129"/>
        <v>PI.IC.RT.180313.01</v>
      </c>
      <c r="N665" s="168"/>
      <c r="O665" s="168" t="str">
        <f t="shared" si="130"/>
        <v>PH.IC.RT.180313.01</v>
      </c>
      <c r="Q665" s="168" t="str">
        <f t="shared" si="131"/>
        <v>CL.IC.RT.180313.01</v>
      </c>
      <c r="R665" s="167" t="s">
        <v>4415</v>
      </c>
      <c r="S665" s="167">
        <v>442</v>
      </c>
    </row>
    <row r="666" spans="1:47" s="167" customFormat="1" ht="15">
      <c r="A666" s="167" t="s">
        <v>4991</v>
      </c>
      <c r="C666" s="61" t="s">
        <v>7866</v>
      </c>
      <c r="E666" s="61" t="s">
        <v>12592</v>
      </c>
      <c r="F666" s="167" t="s">
        <v>4519</v>
      </c>
      <c r="G666" s="167" t="s">
        <v>4379</v>
      </c>
      <c r="H666" s="61" t="s">
        <v>4082</v>
      </c>
      <c r="I666" s="167" t="s">
        <v>4379</v>
      </c>
      <c r="J666" s="63" t="str">
        <f t="shared" si="128"/>
        <v>IC.RT.180314</v>
      </c>
      <c r="K666" s="61" t="s">
        <v>2379</v>
      </c>
      <c r="L666" s="167" t="str">
        <f t="shared" si="132"/>
        <v>Other : specify</v>
      </c>
      <c r="M666" s="168" t="str">
        <f t="shared" si="129"/>
        <v>PI.IC.RT.180314.01</v>
      </c>
      <c r="N666" s="168"/>
      <c r="O666" s="168" t="str">
        <f t="shared" si="130"/>
        <v>PH.IC.RT.180314.01</v>
      </c>
      <c r="Q666" s="168" t="str">
        <f t="shared" si="131"/>
        <v>CL.IC.RT.180314.01</v>
      </c>
      <c r="R666" s="167" t="s">
        <v>4415</v>
      </c>
      <c r="S666" s="167">
        <v>442</v>
      </c>
    </row>
    <row r="667" spans="1:47" s="167" customFormat="1" ht="15">
      <c r="A667" s="167" t="s">
        <v>4991</v>
      </c>
      <c r="C667" s="61" t="s">
        <v>7866</v>
      </c>
      <c r="E667" s="61" t="s">
        <v>12592</v>
      </c>
      <c r="F667" s="167" t="s">
        <v>4519</v>
      </c>
      <c r="G667" s="167" t="s">
        <v>4380</v>
      </c>
      <c r="H667" s="61" t="s">
        <v>7456</v>
      </c>
      <c r="I667" s="167" t="s">
        <v>4380</v>
      </c>
      <c r="J667" s="63" t="str">
        <f t="shared" si="128"/>
        <v>IC.RT.180315</v>
      </c>
      <c r="K667" s="61" t="s">
        <v>2379</v>
      </c>
      <c r="L667" s="167" t="str">
        <f t="shared" si="132"/>
        <v>Patient Refused</v>
      </c>
      <c r="M667" s="168" t="str">
        <f t="shared" si="129"/>
        <v>PI.IC.RT.180315.01</v>
      </c>
      <c r="N667" s="168"/>
      <c r="O667" s="168" t="str">
        <f t="shared" si="130"/>
        <v>PH.IC.RT.180315.01</v>
      </c>
      <c r="Q667" s="168" t="str">
        <f t="shared" si="131"/>
        <v>CL.IC.RT.180315.01</v>
      </c>
      <c r="R667" s="167" t="s">
        <v>4415</v>
      </c>
      <c r="S667" s="167">
        <v>442</v>
      </c>
    </row>
    <row r="668" spans="1:47" s="167" customFormat="1" ht="15">
      <c r="A668" s="167" t="s">
        <v>4991</v>
      </c>
      <c r="C668" s="61" t="s">
        <v>208</v>
      </c>
      <c r="E668" s="61" t="s">
        <v>0</v>
      </c>
      <c r="F668" s="167" t="s">
        <v>4519</v>
      </c>
      <c r="G668" s="167" t="s">
        <v>4753</v>
      </c>
      <c r="H668" s="61" t="s">
        <v>595</v>
      </c>
      <c r="I668" s="167" t="s">
        <v>4753</v>
      </c>
      <c r="J668" s="63" t="str">
        <f t="shared" si="128"/>
        <v>IC.RT.180316</v>
      </c>
      <c r="K668" s="61" t="s">
        <v>1</v>
      </c>
      <c r="L668" s="167" t="str">
        <f t="shared" si="132"/>
        <v>Held</v>
      </c>
      <c r="M668" s="168" t="str">
        <f t="shared" si="129"/>
        <v>PI.IC.RT.180316.01</v>
      </c>
      <c r="N668" s="168"/>
      <c r="O668" s="168" t="str">
        <f t="shared" si="130"/>
        <v>PH.IC.RT.180316.01</v>
      </c>
      <c r="Q668" s="168" t="str">
        <f t="shared" si="131"/>
        <v>CL.IC.RT.180316.01</v>
      </c>
      <c r="R668" s="167" t="s">
        <v>94</v>
      </c>
      <c r="S668" s="167">
        <v>442</v>
      </c>
    </row>
    <row r="669" spans="1:47" s="167" customFormat="1" ht="15">
      <c r="A669" s="167" t="s">
        <v>4991</v>
      </c>
      <c r="C669" s="61" t="s">
        <v>208</v>
      </c>
      <c r="E669" s="61" t="s">
        <v>0</v>
      </c>
      <c r="F669" s="167" t="s">
        <v>4519</v>
      </c>
      <c r="G669" s="167" t="s">
        <v>14734</v>
      </c>
      <c r="H669" s="61" t="s">
        <v>11561</v>
      </c>
      <c r="I669" s="167" t="s">
        <v>14734</v>
      </c>
      <c r="J669" s="63" t="str">
        <f t="shared" ref="J669:J671" si="133">CONCATENATE("IC.RT.",C669,E669,H669)</f>
        <v>IC.RT.180317</v>
      </c>
      <c r="K669" s="61" t="s">
        <v>1</v>
      </c>
      <c r="L669" s="167" t="str">
        <f t="shared" ref="L669:L671" si="134">G669</f>
        <v>Xopenex 0.63</v>
      </c>
      <c r="M669" s="168" t="str">
        <f t="shared" ref="M669:M671" si="135">CONCATENATE("PI.",J669,".",K669)</f>
        <v>PI.IC.RT.180317.01</v>
      </c>
      <c r="N669" s="168"/>
      <c r="O669" s="168" t="str">
        <f t="shared" ref="O669:O671" si="136">CONCATENATE("PH.",J669,".",K669)</f>
        <v>PH.IC.RT.180317.01</v>
      </c>
      <c r="Q669" s="168" t="str">
        <f t="shared" ref="Q669:Q671" si="137">CONCATENATE("CL.",J669,".",K669)</f>
        <v>CL.IC.RT.180317.01</v>
      </c>
      <c r="AT669" s="167" t="s">
        <v>12773</v>
      </c>
      <c r="AU669" s="167">
        <v>1739</v>
      </c>
    </row>
    <row r="670" spans="1:47" s="167" customFormat="1" ht="15">
      <c r="A670" s="167" t="s">
        <v>4991</v>
      </c>
      <c r="C670" s="61" t="s">
        <v>208</v>
      </c>
      <c r="E670" s="61" t="s">
        <v>0</v>
      </c>
      <c r="F670" s="167" t="s">
        <v>4519</v>
      </c>
      <c r="G670" s="167" t="s">
        <v>14735</v>
      </c>
      <c r="H670" s="61" t="s">
        <v>12060</v>
      </c>
      <c r="I670" s="167" t="s">
        <v>14735</v>
      </c>
      <c r="J670" s="63" t="str">
        <f t="shared" ref="J670" si="138">CONCATENATE("IC.RT.",C670,E670,H670)</f>
        <v>IC.RT.180318</v>
      </c>
      <c r="K670" s="61" t="s">
        <v>1</v>
      </c>
      <c r="L670" s="167" t="str">
        <f t="shared" ref="L670" si="139">G670</f>
        <v>Hypertonic Saline</v>
      </c>
      <c r="M670" s="168" t="str">
        <f t="shared" ref="M670" si="140">CONCATENATE("PI.",J670,".",K670)</f>
        <v>PI.IC.RT.180318.01</v>
      </c>
      <c r="N670" s="168"/>
      <c r="O670" s="168" t="str">
        <f t="shared" ref="O670" si="141">CONCATENATE("PH.",J670,".",K670)</f>
        <v>PH.IC.RT.180318.01</v>
      </c>
      <c r="Q670" s="168" t="str">
        <f t="shared" ref="Q670" si="142">CONCATENATE("CL.",J670,".",K670)</f>
        <v>CL.IC.RT.180318.01</v>
      </c>
      <c r="AT670" s="167" t="s">
        <v>12773</v>
      </c>
      <c r="AU670" s="167">
        <v>1739</v>
      </c>
    </row>
    <row r="671" spans="1:47" s="167" customFormat="1" ht="15">
      <c r="A671" s="167" t="s">
        <v>4991</v>
      </c>
      <c r="C671" s="61" t="s">
        <v>208</v>
      </c>
      <c r="E671" s="61" t="s">
        <v>0</v>
      </c>
      <c r="F671" s="167" t="s">
        <v>4519</v>
      </c>
      <c r="G671" s="167" t="s">
        <v>14736</v>
      </c>
      <c r="H671" s="61" t="s">
        <v>11913</v>
      </c>
      <c r="I671" s="167" t="s">
        <v>14736</v>
      </c>
      <c r="J671" s="63" t="str">
        <f t="shared" si="133"/>
        <v>IC.RT.180319</v>
      </c>
      <c r="K671" s="61" t="s">
        <v>1</v>
      </c>
      <c r="L671" s="167" t="str">
        <f t="shared" si="134"/>
        <v>Lidocaine</v>
      </c>
      <c r="M671" s="168" t="str">
        <f t="shared" si="135"/>
        <v>PI.IC.RT.180319.01</v>
      </c>
      <c r="N671" s="168"/>
      <c r="O671" s="168" t="str">
        <f t="shared" si="136"/>
        <v>PH.IC.RT.180319.01</v>
      </c>
      <c r="Q671" s="168" t="str">
        <f t="shared" si="137"/>
        <v>CL.IC.RT.180319.01</v>
      </c>
      <c r="AT671" s="167" t="s">
        <v>12773</v>
      </c>
      <c r="AU671" s="167">
        <v>1739</v>
      </c>
    </row>
    <row r="672" spans="1:47" s="167" customFormat="1" ht="15">
      <c r="A672" s="167" t="s">
        <v>4991</v>
      </c>
      <c r="C672" s="61" t="s">
        <v>208</v>
      </c>
      <c r="E672" s="61" t="s">
        <v>0</v>
      </c>
      <c r="F672" s="167" t="s">
        <v>4519</v>
      </c>
      <c r="G672" s="167" t="s">
        <v>14737</v>
      </c>
      <c r="H672" s="61" t="s">
        <v>11906</v>
      </c>
      <c r="I672" s="167" t="s">
        <v>14737</v>
      </c>
      <c r="J672" s="63" t="str">
        <f t="shared" si="128"/>
        <v>IC.RT.180320</v>
      </c>
      <c r="K672" s="61" t="s">
        <v>1</v>
      </c>
      <c r="L672" s="167" t="str">
        <f t="shared" si="132"/>
        <v>Mucomyst (acetylcystine)</v>
      </c>
      <c r="M672" s="168" t="str">
        <f t="shared" si="129"/>
        <v>PI.IC.RT.180320.01</v>
      </c>
      <c r="N672" s="168"/>
      <c r="O672" s="168" t="str">
        <f t="shared" si="130"/>
        <v>PH.IC.RT.180320.01</v>
      </c>
      <c r="Q672" s="168" t="str">
        <f t="shared" si="131"/>
        <v>CL.IC.RT.180320.01</v>
      </c>
      <c r="AT672" s="167" t="s">
        <v>12773</v>
      </c>
      <c r="AU672" s="167">
        <v>1739</v>
      </c>
    </row>
    <row r="673" spans="1:47" s="167" customFormat="1" ht="15">
      <c r="A673" s="167" t="s">
        <v>4991</v>
      </c>
      <c r="C673" s="61" t="s">
        <v>208</v>
      </c>
      <c r="E673" s="61" t="s">
        <v>0</v>
      </c>
      <c r="F673" s="167" t="s">
        <v>4519</v>
      </c>
      <c r="G673" s="167" t="s">
        <v>14738</v>
      </c>
      <c r="H673" s="61" t="s">
        <v>10704</v>
      </c>
      <c r="I673" s="167" t="s">
        <v>14738</v>
      </c>
      <c r="J673" s="63" t="str">
        <f t="shared" ref="J673" si="143">CONCATENATE("IC.RT.",C673,E673,H673)</f>
        <v>IC.RT.180321</v>
      </c>
      <c r="K673" s="61" t="s">
        <v>1</v>
      </c>
      <c r="L673" s="167" t="str">
        <f t="shared" ref="L673" si="144">G673</f>
        <v>Tobramycin</v>
      </c>
      <c r="M673" s="168" t="str">
        <f t="shared" ref="M673" si="145">CONCATENATE("PI.",J673,".",K673)</f>
        <v>PI.IC.RT.180321.01</v>
      </c>
      <c r="N673" s="168"/>
      <c r="O673" s="168" t="str">
        <f t="shared" ref="O673" si="146">CONCATENATE("PH.",J673,".",K673)</f>
        <v>PH.IC.RT.180321.01</v>
      </c>
      <c r="Q673" s="168" t="str">
        <f t="shared" ref="Q673" si="147">CONCATENATE("CL.",J673,".",K673)</f>
        <v>CL.IC.RT.180321.01</v>
      </c>
      <c r="AT673" s="167" t="s">
        <v>12773</v>
      </c>
      <c r="AU673" s="167">
        <v>1739</v>
      </c>
    </row>
    <row r="674" spans="1:47" s="167" customFormat="1" ht="15">
      <c r="A674" s="167" t="s">
        <v>4991</v>
      </c>
      <c r="C674" s="61" t="s">
        <v>7866</v>
      </c>
      <c r="E674" s="61" t="s">
        <v>12592</v>
      </c>
      <c r="F674" s="167" t="s">
        <v>4519</v>
      </c>
      <c r="G674" s="167" t="s">
        <v>14739</v>
      </c>
      <c r="H674" s="61" t="s">
        <v>10705</v>
      </c>
      <c r="I674" s="167" t="s">
        <v>14739</v>
      </c>
      <c r="J674" s="63" t="str">
        <f t="shared" si="128"/>
        <v>IC.RT.180322</v>
      </c>
      <c r="K674" s="61" t="s">
        <v>2379</v>
      </c>
      <c r="L674" s="167" t="str">
        <f t="shared" si="132"/>
        <v>Amikacin</v>
      </c>
      <c r="M674" s="168" t="str">
        <f t="shared" si="129"/>
        <v>PI.IC.RT.180322.01</v>
      </c>
      <c r="N674" s="168"/>
      <c r="O674" s="168" t="str">
        <f t="shared" si="130"/>
        <v>PH.IC.RT.180322.01</v>
      </c>
      <c r="Q674" s="168" t="str">
        <f t="shared" si="131"/>
        <v>CL.IC.RT.180322.01</v>
      </c>
      <c r="AT674" s="167" t="s">
        <v>12773</v>
      </c>
      <c r="AU674" s="167">
        <v>1739</v>
      </c>
    </row>
    <row r="675" spans="1:47" s="167" customFormat="1" ht="15">
      <c r="A675" s="167" t="s">
        <v>4991</v>
      </c>
      <c r="C675" s="61" t="s">
        <v>7866</v>
      </c>
      <c r="D675" s="167" t="s">
        <v>4381</v>
      </c>
      <c r="E675" s="61" t="s">
        <v>12594</v>
      </c>
      <c r="F675" s="167" t="s">
        <v>4545</v>
      </c>
      <c r="G675" s="167" t="s">
        <v>4761</v>
      </c>
      <c r="H675" s="62" t="s">
        <v>11848</v>
      </c>
      <c r="I675" s="167" t="s">
        <v>4761</v>
      </c>
      <c r="J675" s="63" t="str">
        <f t="shared" si="128"/>
        <v>IC.RT.180401</v>
      </c>
      <c r="K675" s="61" t="s">
        <v>2379</v>
      </c>
      <c r="L675" s="167" t="str">
        <f t="shared" si="132"/>
        <v>None</v>
      </c>
      <c r="M675" s="168" t="str">
        <f t="shared" si="129"/>
        <v>PI.IC.RT.180401.01</v>
      </c>
      <c r="N675" s="168"/>
      <c r="O675" s="168" t="str">
        <f t="shared" si="130"/>
        <v>PH.IC.RT.180401.01</v>
      </c>
      <c r="Q675" s="168" t="str">
        <f t="shared" si="131"/>
        <v>CL.IC.RT.180401.01</v>
      </c>
      <c r="R675" s="167" t="s">
        <v>4415</v>
      </c>
      <c r="S675" s="167">
        <v>442</v>
      </c>
    </row>
    <row r="676" spans="1:47" s="167" customFormat="1" ht="15">
      <c r="A676" s="167" t="s">
        <v>4991</v>
      </c>
      <c r="C676" s="61" t="s">
        <v>7866</v>
      </c>
      <c r="E676" s="61" t="s">
        <v>12594</v>
      </c>
      <c r="F676" s="167" t="s">
        <v>4545</v>
      </c>
      <c r="G676" s="167" t="s">
        <v>4546</v>
      </c>
      <c r="H676" s="62" t="s">
        <v>12030</v>
      </c>
      <c r="I676" s="167" t="s">
        <v>4546</v>
      </c>
      <c r="J676" s="63" t="str">
        <f t="shared" si="128"/>
        <v>IC.RT.180402</v>
      </c>
      <c r="K676" s="61" t="s">
        <v>2379</v>
      </c>
      <c r="L676" s="167" t="str">
        <f t="shared" si="132"/>
        <v>Nausea</v>
      </c>
      <c r="M676" s="168" t="str">
        <f t="shared" si="129"/>
        <v>PI.IC.RT.180402.01</v>
      </c>
      <c r="N676" s="168"/>
      <c r="O676" s="168" t="str">
        <f t="shared" si="130"/>
        <v>PH.IC.RT.180402.01</v>
      </c>
      <c r="Q676" s="168" t="str">
        <f t="shared" si="131"/>
        <v>CL.IC.RT.180402.01</v>
      </c>
      <c r="R676" s="167" t="s">
        <v>4415</v>
      </c>
      <c r="S676" s="167">
        <v>442</v>
      </c>
    </row>
    <row r="677" spans="1:47" s="167" customFormat="1" ht="15">
      <c r="A677" s="167" t="s">
        <v>4991</v>
      </c>
      <c r="C677" s="61" t="s">
        <v>7866</v>
      </c>
      <c r="E677" s="61" t="s">
        <v>12594</v>
      </c>
      <c r="F677" s="167" t="s">
        <v>4545</v>
      </c>
      <c r="G677" s="167" t="s">
        <v>4720</v>
      </c>
      <c r="H677" s="62" t="s">
        <v>12032</v>
      </c>
      <c r="I677" s="167" t="s">
        <v>4720</v>
      </c>
      <c r="J677" s="63" t="str">
        <f t="shared" si="128"/>
        <v>IC.RT.180403</v>
      </c>
      <c r="K677" s="61" t="s">
        <v>2379</v>
      </c>
      <c r="L677" s="167" t="str">
        <f t="shared" si="132"/>
        <v>Tachycardia</v>
      </c>
      <c r="M677" s="168" t="str">
        <f t="shared" si="129"/>
        <v>PI.IC.RT.180403.01</v>
      </c>
      <c r="N677" s="168"/>
      <c r="O677" s="168" t="str">
        <f t="shared" si="130"/>
        <v>PH.IC.RT.180403.01</v>
      </c>
      <c r="Q677" s="168" t="str">
        <f t="shared" si="131"/>
        <v>CL.IC.RT.180403.01</v>
      </c>
      <c r="R677" s="167" t="s">
        <v>12465</v>
      </c>
      <c r="S677" s="167">
        <v>442</v>
      </c>
    </row>
    <row r="678" spans="1:47" s="167" customFormat="1" ht="15">
      <c r="A678" s="167" t="s">
        <v>4991</v>
      </c>
      <c r="C678" s="61" t="s">
        <v>7866</v>
      </c>
      <c r="E678" s="61" t="s">
        <v>12594</v>
      </c>
      <c r="F678" s="167" t="s">
        <v>4545</v>
      </c>
      <c r="G678" s="167" t="s">
        <v>4583</v>
      </c>
      <c r="H678" s="62" t="s">
        <v>12028</v>
      </c>
      <c r="I678" s="167" t="s">
        <v>4583</v>
      </c>
      <c r="J678" s="63" t="str">
        <f t="shared" si="128"/>
        <v>IC.RT.180404</v>
      </c>
      <c r="K678" s="61" t="s">
        <v>2379</v>
      </c>
      <c r="L678" s="167" t="str">
        <f t="shared" si="132"/>
        <v>Bradycardia</v>
      </c>
      <c r="M678" s="168" t="str">
        <f t="shared" si="129"/>
        <v>PI.IC.RT.180404.01</v>
      </c>
      <c r="N678" s="168"/>
      <c r="O678" s="168" t="str">
        <f t="shared" si="130"/>
        <v>PH.IC.RT.180404.01</v>
      </c>
      <c r="Q678" s="168" t="str">
        <f t="shared" si="131"/>
        <v>CL.IC.RT.180404.01</v>
      </c>
      <c r="R678" s="167" t="s">
        <v>4415</v>
      </c>
      <c r="S678" s="167">
        <v>442</v>
      </c>
    </row>
    <row r="679" spans="1:47" s="167" customFormat="1" ht="15">
      <c r="A679" s="167" t="s">
        <v>4991</v>
      </c>
      <c r="C679" s="61" t="s">
        <v>7866</v>
      </c>
      <c r="E679" s="61" t="s">
        <v>12594</v>
      </c>
      <c r="F679" s="167" t="s">
        <v>4545</v>
      </c>
      <c r="G679" s="167" t="s">
        <v>4585</v>
      </c>
      <c r="H679" s="62" t="s">
        <v>12210</v>
      </c>
      <c r="I679" s="167" t="s">
        <v>4585</v>
      </c>
      <c r="J679" s="63" t="str">
        <f t="shared" si="128"/>
        <v>IC.RT.180405</v>
      </c>
      <c r="K679" s="61" t="s">
        <v>2379</v>
      </c>
      <c r="L679" s="167" t="str">
        <f t="shared" si="132"/>
        <v>Chest pain</v>
      </c>
      <c r="M679" s="168" t="str">
        <f t="shared" si="129"/>
        <v>PI.IC.RT.180405.01</v>
      </c>
      <c r="N679" s="168"/>
      <c r="O679" s="168" t="str">
        <f t="shared" si="130"/>
        <v>PH.IC.RT.180405.01</v>
      </c>
      <c r="Q679" s="168" t="str">
        <f t="shared" si="131"/>
        <v>CL.IC.RT.180405.01</v>
      </c>
      <c r="R679" s="167" t="s">
        <v>12465</v>
      </c>
      <c r="S679" s="167">
        <v>442</v>
      </c>
    </row>
    <row r="680" spans="1:47" s="167" customFormat="1" ht="15">
      <c r="A680" s="167" t="s">
        <v>4991</v>
      </c>
      <c r="C680" s="61" t="s">
        <v>7866</v>
      </c>
      <c r="E680" s="61" t="s">
        <v>12594</v>
      </c>
      <c r="F680" s="167" t="s">
        <v>4545</v>
      </c>
      <c r="G680" s="167" t="s">
        <v>4721</v>
      </c>
      <c r="H680" s="62" t="s">
        <v>12212</v>
      </c>
      <c r="I680" s="167" t="s">
        <v>4769</v>
      </c>
      <c r="J680" s="63" t="str">
        <f t="shared" si="128"/>
        <v>IC.RT.180406</v>
      </c>
      <c r="K680" s="61" t="s">
        <v>12175</v>
      </c>
      <c r="L680" s="167" t="str">
        <f t="shared" si="132"/>
        <v>Tachypnea</v>
      </c>
      <c r="M680" s="168" t="str">
        <f t="shared" si="129"/>
        <v>PI.IC.RT.180406.01</v>
      </c>
      <c r="N680" s="168"/>
      <c r="O680" s="168" t="str">
        <f t="shared" si="130"/>
        <v>PH.IC.RT.180406.01</v>
      </c>
      <c r="Q680" s="168" t="str">
        <f t="shared" si="131"/>
        <v>CL.IC.RT.180406.01</v>
      </c>
      <c r="R680" s="167" t="s">
        <v>12465</v>
      </c>
      <c r="S680" s="167">
        <v>442</v>
      </c>
    </row>
    <row r="681" spans="1:47" s="167" customFormat="1" ht="15">
      <c r="A681" s="167" t="s">
        <v>4991</v>
      </c>
      <c r="C681" s="61" t="s">
        <v>12602</v>
      </c>
      <c r="E681" s="61" t="s">
        <v>6464</v>
      </c>
      <c r="F681" s="167" t="s">
        <v>4411</v>
      </c>
      <c r="G681" s="167" t="s">
        <v>4412</v>
      </c>
      <c r="H681" s="62" t="s">
        <v>12225</v>
      </c>
      <c r="I681" s="167" t="s">
        <v>4412</v>
      </c>
      <c r="J681" s="63" t="str">
        <f t="shared" si="128"/>
        <v>IC.RT.180407</v>
      </c>
      <c r="K681" s="61" t="s">
        <v>12175</v>
      </c>
      <c r="L681" s="167" t="str">
        <f t="shared" si="132"/>
        <v>Nausea &amp; Vomiting</v>
      </c>
      <c r="M681" s="168" t="str">
        <f t="shared" si="129"/>
        <v>PI.IC.RT.180407.01</v>
      </c>
      <c r="N681" s="168"/>
      <c r="O681" s="168" t="str">
        <f t="shared" si="130"/>
        <v>PH.IC.RT.180407.01</v>
      </c>
      <c r="Q681" s="168" t="str">
        <f t="shared" si="131"/>
        <v>CL.IC.RT.180407.01</v>
      </c>
      <c r="R681" s="167" t="s">
        <v>12465</v>
      </c>
      <c r="S681" s="167">
        <v>442</v>
      </c>
    </row>
    <row r="682" spans="1:47" s="167" customFormat="1" ht="15">
      <c r="A682" s="167" t="s">
        <v>4991</v>
      </c>
      <c r="C682" s="61" t="s">
        <v>7866</v>
      </c>
      <c r="E682" s="61" t="s">
        <v>12594</v>
      </c>
      <c r="F682" s="167" t="s">
        <v>4545</v>
      </c>
      <c r="G682" s="167" t="s">
        <v>4773</v>
      </c>
      <c r="H682" s="62" t="s">
        <v>3574</v>
      </c>
      <c r="I682" s="167" t="s">
        <v>4773</v>
      </c>
      <c r="J682" s="63" t="str">
        <f t="shared" si="128"/>
        <v>IC.RT.180408</v>
      </c>
      <c r="K682" s="61" t="s">
        <v>2379</v>
      </c>
      <c r="L682" s="167" t="str">
        <f t="shared" si="132"/>
        <v>Hypertension</v>
      </c>
      <c r="M682" s="168" t="str">
        <f t="shared" si="129"/>
        <v>PI.IC.RT.180408.01</v>
      </c>
      <c r="N682" s="168"/>
      <c r="O682" s="168" t="str">
        <f t="shared" si="130"/>
        <v>PH.IC.RT.180408.01</v>
      </c>
      <c r="Q682" s="168" t="str">
        <f t="shared" si="131"/>
        <v>CL.IC.RT.180408.01</v>
      </c>
      <c r="R682" s="167" t="s">
        <v>12465</v>
      </c>
      <c r="S682" s="167">
        <v>442</v>
      </c>
    </row>
    <row r="683" spans="1:47" s="167" customFormat="1" ht="15">
      <c r="A683" s="167" t="s">
        <v>4991</v>
      </c>
      <c r="C683" s="61" t="s">
        <v>7866</v>
      </c>
      <c r="E683" s="61" t="s">
        <v>12594</v>
      </c>
      <c r="F683" s="167" t="s">
        <v>4545</v>
      </c>
      <c r="G683" s="167" t="s">
        <v>4413</v>
      </c>
      <c r="H683" s="62" t="s">
        <v>3690</v>
      </c>
      <c r="I683" s="167" t="s">
        <v>4413</v>
      </c>
      <c r="J683" s="63" t="str">
        <f t="shared" si="128"/>
        <v>IC.RT.180409</v>
      </c>
      <c r="K683" s="61" t="s">
        <v>2379</v>
      </c>
      <c r="L683" s="167" t="str">
        <f t="shared" si="132"/>
        <v>Hypotension</v>
      </c>
      <c r="M683" s="168" t="str">
        <f t="shared" si="129"/>
        <v>PI.IC.RT.180409.01</v>
      </c>
      <c r="N683" s="168"/>
      <c r="O683" s="168" t="str">
        <f t="shared" si="130"/>
        <v>PH.IC.RT.180409.01</v>
      </c>
      <c r="Q683" s="168" t="str">
        <f t="shared" si="131"/>
        <v>CL.IC.RT.180409.01</v>
      </c>
      <c r="R683" s="167" t="s">
        <v>12465</v>
      </c>
      <c r="S683" s="167">
        <v>442</v>
      </c>
    </row>
    <row r="684" spans="1:47" s="167" customFormat="1" ht="15">
      <c r="A684" s="167" t="s">
        <v>4991</v>
      </c>
      <c r="C684" s="61" t="s">
        <v>7866</v>
      </c>
      <c r="E684" s="61" t="s">
        <v>12594</v>
      </c>
      <c r="F684" s="167" t="s">
        <v>4545</v>
      </c>
      <c r="G684" s="167" t="s">
        <v>4776</v>
      </c>
      <c r="H684" s="62" t="s">
        <v>3188</v>
      </c>
      <c r="I684" s="167" t="s">
        <v>4776</v>
      </c>
      <c r="J684" s="63" t="str">
        <f t="shared" si="128"/>
        <v>IC.RT.180410</v>
      </c>
      <c r="K684" s="61" t="s">
        <v>12175</v>
      </c>
      <c r="L684" s="167" t="str">
        <f t="shared" si="132"/>
        <v>Bronchospasm</v>
      </c>
      <c r="M684" s="168" t="str">
        <f t="shared" si="129"/>
        <v>PI.IC.RT.180410.01</v>
      </c>
      <c r="N684" s="168"/>
      <c r="O684" s="168" t="str">
        <f t="shared" si="130"/>
        <v>PH.IC.RT.180410.01</v>
      </c>
      <c r="Q684" s="168" t="str">
        <f t="shared" si="131"/>
        <v>CL.IC.RT.180410.01</v>
      </c>
      <c r="R684" s="167" t="s">
        <v>4415</v>
      </c>
      <c r="S684" s="167">
        <v>442</v>
      </c>
    </row>
    <row r="685" spans="1:47" s="167" customFormat="1" ht="15">
      <c r="A685" s="167" t="s">
        <v>4991</v>
      </c>
      <c r="C685" s="61" t="s">
        <v>7866</v>
      </c>
      <c r="E685" s="61" t="s">
        <v>12594</v>
      </c>
      <c r="F685" s="167" t="s">
        <v>4545</v>
      </c>
      <c r="G685" s="167" t="s">
        <v>4414</v>
      </c>
      <c r="H685" s="62" t="s">
        <v>5749</v>
      </c>
      <c r="I685" s="167" t="s">
        <v>4414</v>
      </c>
      <c r="J685" s="63" t="str">
        <f t="shared" si="128"/>
        <v>IC.RT.180411</v>
      </c>
      <c r="K685" s="61" t="s">
        <v>2379</v>
      </c>
      <c r="L685" s="167" t="str">
        <f t="shared" si="132"/>
        <v>Dyspnea</v>
      </c>
      <c r="M685" s="168" t="str">
        <f t="shared" si="129"/>
        <v>PI.IC.RT.180411.01</v>
      </c>
      <c r="N685" s="168"/>
      <c r="O685" s="168" t="str">
        <f t="shared" si="130"/>
        <v>PH.IC.RT.180411.01</v>
      </c>
      <c r="Q685" s="168" t="str">
        <f t="shared" si="131"/>
        <v>CL.IC.RT.180411.01</v>
      </c>
      <c r="R685" s="167" t="s">
        <v>4415</v>
      </c>
      <c r="S685" s="167">
        <v>442</v>
      </c>
    </row>
    <row r="686" spans="1:47" s="167" customFormat="1" ht="15">
      <c r="A686" s="167" t="s">
        <v>4991</v>
      </c>
      <c r="C686" s="61" t="s">
        <v>7866</v>
      </c>
      <c r="E686" s="61" t="s">
        <v>12594</v>
      </c>
      <c r="F686" s="167" t="s">
        <v>4411</v>
      </c>
      <c r="G686" s="167" t="s">
        <v>4416</v>
      </c>
      <c r="H686" s="62" t="s">
        <v>3064</v>
      </c>
      <c r="I686" s="167" t="s">
        <v>4417</v>
      </c>
      <c r="J686" s="63" t="str">
        <f t="shared" si="128"/>
        <v>IC.RT.180412</v>
      </c>
      <c r="K686" s="61" t="s">
        <v>12175</v>
      </c>
      <c r="L686" s="167" t="str">
        <f t="shared" si="132"/>
        <v>Vertigo</v>
      </c>
      <c r="M686" s="168" t="str">
        <f t="shared" si="129"/>
        <v>PI.IC.RT.180412.01</v>
      </c>
      <c r="N686" s="168"/>
      <c r="O686" s="168" t="str">
        <f t="shared" si="130"/>
        <v>PH.IC.RT.180412.01</v>
      </c>
      <c r="Q686" s="168" t="str">
        <f t="shared" si="131"/>
        <v>CL.IC.RT.180412.01</v>
      </c>
      <c r="R686" s="167" t="s">
        <v>4415</v>
      </c>
      <c r="S686" s="167">
        <v>442</v>
      </c>
    </row>
    <row r="687" spans="1:47" s="167" customFormat="1" ht="15">
      <c r="A687" s="167" t="s">
        <v>4991</v>
      </c>
      <c r="B687" s="167" t="s">
        <v>14129</v>
      </c>
      <c r="C687" s="61" t="s">
        <v>11913</v>
      </c>
      <c r="D687" s="167" t="s">
        <v>14130</v>
      </c>
      <c r="E687" s="61" t="s">
        <v>11848</v>
      </c>
      <c r="F687" s="167" t="s">
        <v>14131</v>
      </c>
      <c r="G687" s="167" t="s">
        <v>4884</v>
      </c>
      <c r="H687" s="62" t="s">
        <v>11848</v>
      </c>
      <c r="I687" s="95">
        <v>1</v>
      </c>
      <c r="J687" s="63" t="str">
        <f t="shared" ref="J687:J725" si="148">CONCATENATE("IC.RT.",C687,E687,H687)</f>
        <v>IC.RT.190101</v>
      </c>
      <c r="K687" s="61" t="s">
        <v>87</v>
      </c>
      <c r="L687" s="167" t="str">
        <f t="shared" ref="L687:L752" si="149">G687</f>
        <v>One</v>
      </c>
      <c r="M687" s="168" t="str">
        <f t="shared" ref="M687:M752" si="150">CONCATENATE("PI.",J687,".",K687)</f>
        <v>PI.IC.RT.190101.01</v>
      </c>
      <c r="N687" s="168"/>
      <c r="O687" s="168" t="str">
        <f t="shared" ref="O687:O752" si="151">CONCATENATE("PH.",J687,".",K687)</f>
        <v>PH.IC.RT.190101.01</v>
      </c>
      <c r="Q687" s="168" t="str">
        <f t="shared" ref="Q687:Q752" si="152">CONCATENATE("CL.",J687,".",K687)</f>
        <v>CL.IC.RT.190101.01</v>
      </c>
      <c r="AP687" s="167" t="s">
        <v>12773</v>
      </c>
      <c r="AQ687" s="167">
        <v>1571</v>
      </c>
    </row>
    <row r="688" spans="1:47" s="167" customFormat="1" ht="15">
      <c r="A688" s="167" t="s">
        <v>4991</v>
      </c>
      <c r="C688" s="61" t="s">
        <v>11913</v>
      </c>
      <c r="E688" s="61" t="s">
        <v>11848</v>
      </c>
      <c r="F688" s="167" t="s">
        <v>14131</v>
      </c>
      <c r="G688" s="167" t="s">
        <v>4886</v>
      </c>
      <c r="H688" s="62" t="s">
        <v>12030</v>
      </c>
      <c r="I688" s="167">
        <v>2</v>
      </c>
      <c r="J688" s="63" t="str">
        <f t="shared" si="148"/>
        <v>IC.RT.190102</v>
      </c>
      <c r="K688" s="61" t="s">
        <v>87</v>
      </c>
      <c r="L688" s="167" t="str">
        <f t="shared" si="149"/>
        <v>Two</v>
      </c>
      <c r="M688" s="168" t="str">
        <f t="shared" si="150"/>
        <v>PI.IC.RT.190102.01</v>
      </c>
      <c r="N688" s="168"/>
      <c r="O688" s="168" t="str">
        <f t="shared" si="151"/>
        <v>PH.IC.RT.190102.01</v>
      </c>
      <c r="Q688" s="168" t="str">
        <f t="shared" si="152"/>
        <v>CL.IC.RT.190102.01</v>
      </c>
      <c r="AP688" s="167" t="s">
        <v>12773</v>
      </c>
      <c r="AQ688" s="167">
        <v>1571</v>
      </c>
    </row>
    <row r="689" spans="1:43" s="167" customFormat="1" ht="15">
      <c r="A689" s="167" t="s">
        <v>4991</v>
      </c>
      <c r="C689" s="61" t="s">
        <v>11913</v>
      </c>
      <c r="E689" s="61" t="s">
        <v>11848</v>
      </c>
      <c r="F689" s="167" t="s">
        <v>14131</v>
      </c>
      <c r="G689" s="167" t="s">
        <v>4888</v>
      </c>
      <c r="H689" s="62" t="s">
        <v>12032</v>
      </c>
      <c r="I689" s="167">
        <v>3</v>
      </c>
      <c r="J689" s="63" t="str">
        <f t="shared" si="148"/>
        <v>IC.RT.190103</v>
      </c>
      <c r="K689" s="61" t="s">
        <v>87</v>
      </c>
      <c r="L689" s="167" t="str">
        <f t="shared" si="149"/>
        <v>Three</v>
      </c>
      <c r="M689" s="168" t="str">
        <f t="shared" si="150"/>
        <v>PI.IC.RT.190103.01</v>
      </c>
      <c r="N689" s="168"/>
      <c r="O689" s="168" t="str">
        <f t="shared" si="151"/>
        <v>PH.IC.RT.190103.01</v>
      </c>
      <c r="Q689" s="168" t="str">
        <f t="shared" si="152"/>
        <v>CL.IC.RT.190103.01</v>
      </c>
      <c r="AP689" s="167" t="s">
        <v>12773</v>
      </c>
      <c r="AQ689" s="167">
        <v>1571</v>
      </c>
    </row>
    <row r="690" spans="1:43" s="167" customFormat="1" ht="15">
      <c r="A690" s="167" t="s">
        <v>4991</v>
      </c>
      <c r="C690" s="61" t="s">
        <v>11913</v>
      </c>
      <c r="E690" s="61" t="s">
        <v>11848</v>
      </c>
      <c r="F690" s="167" t="s">
        <v>14131</v>
      </c>
      <c r="G690" s="167" t="s">
        <v>8385</v>
      </c>
      <c r="H690" s="62" t="s">
        <v>12028</v>
      </c>
      <c r="I690" s="167">
        <v>4</v>
      </c>
      <c r="J690" s="63" t="str">
        <f t="shared" si="148"/>
        <v>IC.RT.190104</v>
      </c>
      <c r="K690" s="61" t="s">
        <v>87</v>
      </c>
      <c r="L690" s="167" t="str">
        <f t="shared" si="149"/>
        <v>Four</v>
      </c>
      <c r="M690" s="168" t="str">
        <f t="shared" si="150"/>
        <v>PI.IC.RT.190104.01</v>
      </c>
      <c r="N690" s="168"/>
      <c r="O690" s="168" t="str">
        <f t="shared" si="151"/>
        <v>PH.IC.RT.190104.01</v>
      </c>
      <c r="Q690" s="168" t="str">
        <f t="shared" si="152"/>
        <v>CL.IC.RT.190104.01</v>
      </c>
      <c r="AP690" s="167" t="s">
        <v>12773</v>
      </c>
      <c r="AQ690" s="167">
        <v>1571</v>
      </c>
    </row>
    <row r="691" spans="1:43" s="167" customFormat="1" ht="15">
      <c r="A691" s="167" t="s">
        <v>4991</v>
      </c>
      <c r="C691" s="61" t="s">
        <v>11913</v>
      </c>
      <c r="E691" s="61" t="s">
        <v>11848</v>
      </c>
      <c r="F691" s="167" t="s">
        <v>14131</v>
      </c>
      <c r="G691" s="167" t="s">
        <v>8387</v>
      </c>
      <c r="H691" s="62" t="s">
        <v>12210</v>
      </c>
      <c r="I691" s="167">
        <v>5</v>
      </c>
      <c r="J691" s="63" t="str">
        <f t="shared" si="148"/>
        <v>IC.RT.190105</v>
      </c>
      <c r="K691" s="61" t="s">
        <v>87</v>
      </c>
      <c r="L691" s="167" t="str">
        <f t="shared" si="149"/>
        <v>Five</v>
      </c>
      <c r="M691" s="168" t="str">
        <f t="shared" si="150"/>
        <v>PI.IC.RT.190105.01</v>
      </c>
      <c r="N691" s="168"/>
      <c r="O691" s="168" t="str">
        <f t="shared" si="151"/>
        <v>PH.IC.RT.190105.01</v>
      </c>
      <c r="Q691" s="168" t="str">
        <f t="shared" si="152"/>
        <v>CL.IC.RT.190105.01</v>
      </c>
      <c r="AP691" s="167" t="s">
        <v>12773</v>
      </c>
      <c r="AQ691" s="167">
        <v>1571</v>
      </c>
    </row>
    <row r="692" spans="1:43" s="167" customFormat="1" ht="15">
      <c r="A692" s="167" t="s">
        <v>4991</v>
      </c>
      <c r="C692" s="61" t="s">
        <v>11913</v>
      </c>
      <c r="E692" s="61" t="s">
        <v>11848</v>
      </c>
      <c r="F692" s="167" t="s">
        <v>14131</v>
      </c>
      <c r="G692" s="167" t="s">
        <v>14132</v>
      </c>
      <c r="H692" s="62" t="s">
        <v>12212</v>
      </c>
      <c r="I692" s="167">
        <v>6</v>
      </c>
      <c r="J692" s="63" t="str">
        <f t="shared" si="148"/>
        <v>IC.RT.190106</v>
      </c>
      <c r="K692" s="61" t="s">
        <v>87</v>
      </c>
      <c r="L692" s="167" t="str">
        <f t="shared" si="149"/>
        <v>Six</v>
      </c>
      <c r="M692" s="168" t="str">
        <f t="shared" si="150"/>
        <v>PI.IC.RT.190106.01</v>
      </c>
      <c r="N692" s="168"/>
      <c r="O692" s="168" t="str">
        <f t="shared" si="151"/>
        <v>PH.IC.RT.190106.01</v>
      </c>
      <c r="Q692" s="168" t="str">
        <f t="shared" si="152"/>
        <v>CL.IC.RT.190106.01</v>
      </c>
      <c r="AP692" s="167" t="s">
        <v>12773</v>
      </c>
      <c r="AQ692" s="167">
        <v>1571</v>
      </c>
    </row>
    <row r="693" spans="1:43" s="167" customFormat="1" ht="15">
      <c r="A693" s="167" t="s">
        <v>4991</v>
      </c>
      <c r="C693" s="61" t="s">
        <v>11913</v>
      </c>
      <c r="E693" s="61" t="s">
        <v>11848</v>
      </c>
      <c r="F693" s="167" t="s">
        <v>14131</v>
      </c>
      <c r="G693" s="167" t="s">
        <v>14133</v>
      </c>
      <c r="H693" s="62" t="s">
        <v>12225</v>
      </c>
      <c r="I693" s="167">
        <v>7</v>
      </c>
      <c r="J693" s="63" t="str">
        <f t="shared" si="148"/>
        <v>IC.RT.190107</v>
      </c>
      <c r="K693" s="61" t="s">
        <v>87</v>
      </c>
      <c r="L693" s="167" t="str">
        <f t="shared" si="149"/>
        <v>Seven</v>
      </c>
      <c r="M693" s="168" t="str">
        <f t="shared" si="150"/>
        <v>PI.IC.RT.190107.01</v>
      </c>
      <c r="N693" s="168"/>
      <c r="O693" s="168" t="str">
        <f t="shared" si="151"/>
        <v>PH.IC.RT.190107.01</v>
      </c>
      <c r="Q693" s="168" t="str">
        <f t="shared" si="152"/>
        <v>CL.IC.RT.190107.01</v>
      </c>
      <c r="AP693" s="167" t="s">
        <v>12773</v>
      </c>
      <c r="AQ693" s="167">
        <v>1571</v>
      </c>
    </row>
    <row r="694" spans="1:43" s="167" customFormat="1" ht="15">
      <c r="A694" s="167" t="s">
        <v>4991</v>
      </c>
      <c r="C694" s="61" t="s">
        <v>11913</v>
      </c>
      <c r="E694" s="61" t="s">
        <v>11848</v>
      </c>
      <c r="F694" s="167" t="s">
        <v>14131</v>
      </c>
      <c r="G694" s="167" t="s">
        <v>14134</v>
      </c>
      <c r="H694" s="62" t="s">
        <v>11638</v>
      </c>
      <c r="I694" s="167">
        <v>8</v>
      </c>
      <c r="J694" s="63" t="str">
        <f t="shared" si="148"/>
        <v>IC.RT.190108</v>
      </c>
      <c r="K694" s="61" t="s">
        <v>87</v>
      </c>
      <c r="L694" s="167" t="str">
        <f t="shared" si="149"/>
        <v>Eight</v>
      </c>
      <c r="M694" s="168" t="str">
        <f t="shared" si="150"/>
        <v>PI.IC.RT.190108.01</v>
      </c>
      <c r="N694" s="168"/>
      <c r="O694" s="168" t="str">
        <f t="shared" si="151"/>
        <v>PH.IC.RT.190108.01</v>
      </c>
      <c r="Q694" s="168" t="str">
        <f t="shared" si="152"/>
        <v>CL.IC.RT.190108.01</v>
      </c>
      <c r="AP694" s="167" t="s">
        <v>12773</v>
      </c>
      <c r="AQ694" s="167">
        <v>1571</v>
      </c>
    </row>
    <row r="695" spans="1:43" s="167" customFormat="1" ht="15">
      <c r="A695" s="167" t="s">
        <v>4991</v>
      </c>
      <c r="C695" s="61" t="s">
        <v>11913</v>
      </c>
      <c r="E695" s="61" t="s">
        <v>11848</v>
      </c>
      <c r="F695" s="167" t="s">
        <v>14131</v>
      </c>
      <c r="G695" s="167" t="s">
        <v>14484</v>
      </c>
      <c r="H695" s="62" t="s">
        <v>11639</v>
      </c>
      <c r="I695" s="167" t="s">
        <v>4837</v>
      </c>
      <c r="J695" s="63" t="str">
        <f t="shared" si="148"/>
        <v>IC.RT.190109</v>
      </c>
      <c r="K695" s="61" t="s">
        <v>87</v>
      </c>
      <c r="L695" s="167" t="str">
        <f t="shared" si="149"/>
        <v>Puffs specify</v>
      </c>
      <c r="M695" s="168" t="str">
        <f t="shared" si="150"/>
        <v>PI.IC.RT.190109.01</v>
      </c>
      <c r="N695" s="168"/>
      <c r="O695" s="168" t="str">
        <f t="shared" si="151"/>
        <v>PH.IC.RT.190109.01</v>
      </c>
      <c r="Q695" s="168" t="str">
        <f t="shared" si="152"/>
        <v>CL.IC.RT.190109.01</v>
      </c>
      <c r="AP695" s="167" t="s">
        <v>12773</v>
      </c>
      <c r="AQ695" s="167">
        <v>1571</v>
      </c>
    </row>
    <row r="696" spans="1:43" s="167" customFormat="1" ht="15">
      <c r="A696" s="167" t="s">
        <v>4991</v>
      </c>
      <c r="C696" s="61" t="s">
        <v>11913</v>
      </c>
      <c r="D696" s="167" t="s">
        <v>14135</v>
      </c>
      <c r="E696" s="61" t="s">
        <v>12030</v>
      </c>
      <c r="F696" s="182" t="s">
        <v>14742</v>
      </c>
      <c r="G696" s="167" t="s">
        <v>14136</v>
      </c>
      <c r="H696" s="62" t="s">
        <v>11848</v>
      </c>
      <c r="I696" s="167" t="s">
        <v>14136</v>
      </c>
      <c r="J696" s="63" t="str">
        <f t="shared" si="148"/>
        <v>IC.RT.190201</v>
      </c>
      <c r="K696" s="61" t="s">
        <v>87</v>
      </c>
      <c r="L696" s="167" t="str">
        <f t="shared" si="149"/>
        <v>Albuterol</v>
      </c>
      <c r="M696" s="168" t="str">
        <f t="shared" si="150"/>
        <v>PI.IC.RT.190201.01</v>
      </c>
      <c r="N696" s="168"/>
      <c r="O696" s="168" t="str">
        <f t="shared" si="151"/>
        <v>PH.IC.RT.190201.01</v>
      </c>
      <c r="Q696" s="168" t="str">
        <f t="shared" si="152"/>
        <v>CL.IC.RT.190201.01</v>
      </c>
      <c r="AP696" s="167" t="s">
        <v>12773</v>
      </c>
      <c r="AQ696" s="167">
        <v>1571</v>
      </c>
    </row>
    <row r="697" spans="1:43" s="167" customFormat="1" ht="15">
      <c r="A697" s="167" t="s">
        <v>4991</v>
      </c>
      <c r="C697" s="61" t="s">
        <v>11913</v>
      </c>
      <c r="E697" s="61" t="s">
        <v>12030</v>
      </c>
      <c r="F697" s="182" t="s">
        <v>14742</v>
      </c>
      <c r="G697" s="167" t="s">
        <v>14148</v>
      </c>
      <c r="H697" s="62" t="s">
        <v>12030</v>
      </c>
      <c r="I697" s="167" t="s">
        <v>14148</v>
      </c>
      <c r="J697" s="63" t="str">
        <f t="shared" si="148"/>
        <v>IC.RT.190202</v>
      </c>
      <c r="K697" s="61" t="s">
        <v>87</v>
      </c>
      <c r="L697" s="167" t="str">
        <f t="shared" si="149"/>
        <v>Ipratropium</v>
      </c>
      <c r="M697" s="168" t="str">
        <f t="shared" si="150"/>
        <v>PI.IC.RT.190202.01</v>
      </c>
      <c r="N697" s="168"/>
      <c r="O697" s="168" t="str">
        <f t="shared" si="151"/>
        <v>PH.IC.RT.190202.01</v>
      </c>
      <c r="Q697" s="168" t="str">
        <f t="shared" si="152"/>
        <v>CL.IC.RT.190202.01</v>
      </c>
      <c r="AP697" s="167" t="s">
        <v>12773</v>
      </c>
      <c r="AQ697" s="167">
        <v>1571</v>
      </c>
    </row>
    <row r="698" spans="1:43" s="167" customFormat="1" ht="15">
      <c r="A698" s="167" t="s">
        <v>4991</v>
      </c>
      <c r="C698" s="61" t="s">
        <v>11913</v>
      </c>
      <c r="E698" s="61" t="s">
        <v>12030</v>
      </c>
      <c r="F698" s="182" t="s">
        <v>14742</v>
      </c>
      <c r="G698" s="167" t="s">
        <v>14137</v>
      </c>
      <c r="H698" s="62" t="s">
        <v>12032</v>
      </c>
      <c r="I698" s="167" t="s">
        <v>14137</v>
      </c>
      <c r="J698" s="63" t="str">
        <f t="shared" si="148"/>
        <v>IC.RT.190203</v>
      </c>
      <c r="K698" s="61" t="s">
        <v>87</v>
      </c>
      <c r="L698" s="167" t="str">
        <f t="shared" si="149"/>
        <v>Albuterol/Ipratropium</v>
      </c>
      <c r="M698" s="168" t="str">
        <f t="shared" si="150"/>
        <v>PI.IC.RT.190203.01</v>
      </c>
      <c r="N698" s="168"/>
      <c r="O698" s="168" t="str">
        <f t="shared" si="151"/>
        <v>PH.IC.RT.190203.01</v>
      </c>
      <c r="Q698" s="168" t="str">
        <f t="shared" si="152"/>
        <v>CL.IC.RT.190203.01</v>
      </c>
      <c r="AP698" s="167" t="s">
        <v>12773</v>
      </c>
      <c r="AQ698" s="167">
        <v>1571</v>
      </c>
    </row>
    <row r="699" spans="1:43" s="167" customFormat="1" ht="15">
      <c r="A699" s="167" t="s">
        <v>4991</v>
      </c>
      <c r="C699" s="61" t="s">
        <v>11913</v>
      </c>
      <c r="E699" s="61" t="s">
        <v>12030</v>
      </c>
      <c r="F699" s="182" t="s">
        <v>14742</v>
      </c>
      <c r="G699" s="167" t="s">
        <v>14149</v>
      </c>
      <c r="H699" s="62" t="s">
        <v>12028</v>
      </c>
      <c r="I699" s="167" t="s">
        <v>14149</v>
      </c>
      <c r="J699" s="63" t="str">
        <f t="shared" si="148"/>
        <v>IC.RT.190204</v>
      </c>
      <c r="K699" s="61" t="s">
        <v>87</v>
      </c>
      <c r="L699" s="167" t="str">
        <f t="shared" si="149"/>
        <v>Xopenex</v>
      </c>
      <c r="M699" s="168" t="str">
        <f t="shared" si="150"/>
        <v>PI.IC.RT.190204.01</v>
      </c>
      <c r="N699" s="168"/>
      <c r="O699" s="168" t="str">
        <f t="shared" si="151"/>
        <v>PH.IC.RT.190204.01</v>
      </c>
      <c r="Q699" s="168" t="str">
        <f t="shared" si="152"/>
        <v>CL.IC.RT.190204.01</v>
      </c>
      <c r="AP699" s="167" t="s">
        <v>12773</v>
      </c>
      <c r="AQ699" s="167">
        <v>1571</v>
      </c>
    </row>
    <row r="700" spans="1:43" s="167" customFormat="1" ht="15">
      <c r="A700" s="167" t="s">
        <v>4991</v>
      </c>
      <c r="C700" s="61" t="s">
        <v>11913</v>
      </c>
      <c r="E700" s="61" t="s">
        <v>12030</v>
      </c>
      <c r="F700" s="182" t="s">
        <v>14742</v>
      </c>
      <c r="G700" s="167" t="s">
        <v>14138</v>
      </c>
      <c r="H700" s="62" t="s">
        <v>12210</v>
      </c>
      <c r="I700" s="167" t="s">
        <v>14138</v>
      </c>
      <c r="J700" s="63" t="str">
        <f t="shared" si="148"/>
        <v>IC.RT.190205</v>
      </c>
      <c r="K700" s="61" t="s">
        <v>87</v>
      </c>
      <c r="L700" s="167" t="str">
        <f t="shared" si="149"/>
        <v>Xopenex/Ipratropium</v>
      </c>
      <c r="M700" s="168" t="str">
        <f t="shared" si="150"/>
        <v>PI.IC.RT.190205.01</v>
      </c>
      <c r="N700" s="168"/>
      <c r="O700" s="168" t="str">
        <f t="shared" si="151"/>
        <v>PH.IC.RT.190205.01</v>
      </c>
      <c r="Q700" s="168" t="str">
        <f t="shared" si="152"/>
        <v>CL.IC.RT.190205.01</v>
      </c>
      <c r="AP700" s="167" t="s">
        <v>12773</v>
      </c>
      <c r="AQ700" s="167">
        <v>1571</v>
      </c>
    </row>
    <row r="701" spans="1:43" s="167" customFormat="1" ht="15">
      <c r="A701" s="167" t="s">
        <v>4991</v>
      </c>
      <c r="C701" s="61" t="s">
        <v>11913</v>
      </c>
      <c r="E701" s="61" t="s">
        <v>12030</v>
      </c>
      <c r="F701" s="182" t="s">
        <v>14742</v>
      </c>
      <c r="G701" s="167" t="s">
        <v>14150</v>
      </c>
      <c r="H701" s="62" t="s">
        <v>12212</v>
      </c>
      <c r="I701" s="167" t="s">
        <v>14150</v>
      </c>
      <c r="J701" s="63" t="str">
        <f t="shared" si="148"/>
        <v>IC.RT.190206</v>
      </c>
      <c r="K701" s="61" t="s">
        <v>87</v>
      </c>
      <c r="L701" s="167" t="str">
        <f t="shared" si="149"/>
        <v>Pulmocort</v>
      </c>
      <c r="M701" s="168" t="str">
        <f t="shared" si="150"/>
        <v>PI.IC.RT.190206.01</v>
      </c>
      <c r="N701" s="168"/>
      <c r="O701" s="168" t="str">
        <f t="shared" si="151"/>
        <v>PH.IC.RT.190206.01</v>
      </c>
      <c r="Q701" s="168" t="str">
        <f t="shared" si="152"/>
        <v>CL.IC.RT.190206.01</v>
      </c>
      <c r="AP701" s="167" t="s">
        <v>12773</v>
      </c>
      <c r="AQ701" s="167">
        <v>1571</v>
      </c>
    </row>
    <row r="702" spans="1:43" s="167" customFormat="1" ht="15">
      <c r="A702" s="167" t="s">
        <v>4991</v>
      </c>
      <c r="C702" s="61" t="s">
        <v>11913</v>
      </c>
      <c r="E702" s="61" t="s">
        <v>12030</v>
      </c>
      <c r="F702" s="182" t="s">
        <v>14742</v>
      </c>
      <c r="G702" s="167" t="s">
        <v>13010</v>
      </c>
      <c r="H702" s="62" t="s">
        <v>12225</v>
      </c>
      <c r="I702" s="167" t="s">
        <v>13010</v>
      </c>
      <c r="J702" s="63" t="str">
        <f t="shared" si="148"/>
        <v>IC.RT.190207</v>
      </c>
      <c r="K702" s="61" t="s">
        <v>87</v>
      </c>
      <c r="L702" s="167" t="str">
        <f t="shared" si="149"/>
        <v>Albuterol/Mucomyst</v>
      </c>
      <c r="M702" s="168" t="str">
        <f t="shared" si="150"/>
        <v>PI.IC.RT.190207.01</v>
      </c>
      <c r="N702" s="168"/>
      <c r="O702" s="168" t="str">
        <f t="shared" si="151"/>
        <v>PH.IC.RT.190207.01</v>
      </c>
      <c r="Q702" s="168" t="str">
        <f t="shared" si="152"/>
        <v>CL.IC.RT.190207.01</v>
      </c>
      <c r="AP702" s="167" t="s">
        <v>12773</v>
      </c>
      <c r="AQ702" s="167">
        <v>1571</v>
      </c>
    </row>
    <row r="703" spans="1:43" s="167" customFormat="1" ht="15">
      <c r="A703" s="167" t="s">
        <v>4991</v>
      </c>
      <c r="C703" s="61" t="s">
        <v>11913</v>
      </c>
      <c r="E703" s="61" t="s">
        <v>12030</v>
      </c>
      <c r="F703" s="182" t="s">
        <v>14742</v>
      </c>
      <c r="G703" s="167" t="s">
        <v>14151</v>
      </c>
      <c r="H703" s="62" t="s">
        <v>11638</v>
      </c>
      <c r="I703" s="167" t="s">
        <v>14151</v>
      </c>
      <c r="J703" s="63" t="str">
        <f t="shared" si="148"/>
        <v>IC.RT.190208</v>
      </c>
      <c r="K703" s="61" t="s">
        <v>87</v>
      </c>
      <c r="L703" s="167" t="str">
        <f t="shared" si="149"/>
        <v>Racemic Epinephrine</v>
      </c>
      <c r="M703" s="168" t="str">
        <f t="shared" si="150"/>
        <v>PI.IC.RT.190208.01</v>
      </c>
      <c r="N703" s="168"/>
      <c r="O703" s="168" t="str">
        <f t="shared" si="151"/>
        <v>PH.IC.RT.190208.01</v>
      </c>
      <c r="Q703" s="168" t="str">
        <f t="shared" si="152"/>
        <v>CL.IC.RT.190208.01</v>
      </c>
      <c r="AP703" s="167" t="s">
        <v>12773</v>
      </c>
      <c r="AQ703" s="167">
        <v>1571</v>
      </c>
    </row>
    <row r="704" spans="1:43" s="167" customFormat="1" ht="15">
      <c r="A704" s="167" t="s">
        <v>4991</v>
      </c>
      <c r="C704" s="61" t="s">
        <v>11913</v>
      </c>
      <c r="E704" s="61" t="s">
        <v>12030</v>
      </c>
      <c r="F704" s="182" t="s">
        <v>14742</v>
      </c>
      <c r="G704" s="167" t="s">
        <v>10180</v>
      </c>
      <c r="H704" s="62" t="s">
        <v>11639</v>
      </c>
      <c r="I704" s="167" t="s">
        <v>10180</v>
      </c>
      <c r="J704" s="63" t="str">
        <f t="shared" si="148"/>
        <v>IC.RT.190209</v>
      </c>
      <c r="K704" s="61" t="s">
        <v>87</v>
      </c>
      <c r="L704" s="167" t="str">
        <f t="shared" si="149"/>
        <v>Normal Saline</v>
      </c>
      <c r="M704" s="168" t="str">
        <f t="shared" si="150"/>
        <v>PI.IC.RT.190209.01</v>
      </c>
      <c r="N704" s="168"/>
      <c r="O704" s="168" t="str">
        <f t="shared" si="151"/>
        <v>PH.IC.RT.190209.01</v>
      </c>
      <c r="Q704" s="168" t="str">
        <f t="shared" si="152"/>
        <v>CL.IC.RT.190209.01</v>
      </c>
      <c r="AP704" s="167" t="s">
        <v>12773</v>
      </c>
      <c r="AQ704" s="167">
        <v>1571</v>
      </c>
    </row>
    <row r="705" spans="1:47" s="167" customFormat="1" ht="15">
      <c r="A705" s="167" t="s">
        <v>4991</v>
      </c>
      <c r="C705" s="61" t="s">
        <v>11913</v>
      </c>
      <c r="E705" s="61" t="s">
        <v>12030</v>
      </c>
      <c r="F705" s="182" t="s">
        <v>14742</v>
      </c>
      <c r="G705" s="167" t="s">
        <v>4571</v>
      </c>
      <c r="H705" s="62" t="s">
        <v>11829</v>
      </c>
      <c r="I705" s="167" t="s">
        <v>4571</v>
      </c>
      <c r="J705" s="63" t="str">
        <f t="shared" si="148"/>
        <v>IC.RT.190210</v>
      </c>
      <c r="K705" s="61" t="s">
        <v>87</v>
      </c>
      <c r="L705" s="167" t="str">
        <f t="shared" si="149"/>
        <v>Xopenex/Mucomyst</v>
      </c>
      <c r="M705" s="168" t="str">
        <f t="shared" si="150"/>
        <v>PI.IC.RT.190210.01</v>
      </c>
      <c r="N705" s="168"/>
      <c r="O705" s="168" t="str">
        <f t="shared" si="151"/>
        <v>PH.IC.RT.190210.01</v>
      </c>
      <c r="Q705" s="168" t="str">
        <f t="shared" si="152"/>
        <v>CL.IC.RT.190210.01</v>
      </c>
      <c r="AP705" s="167" t="s">
        <v>12773</v>
      </c>
      <c r="AQ705" s="167">
        <v>1571</v>
      </c>
    </row>
    <row r="706" spans="1:47" s="167" customFormat="1" ht="15">
      <c r="A706" s="167" t="s">
        <v>4991</v>
      </c>
      <c r="C706" s="61" t="s">
        <v>11913</v>
      </c>
      <c r="E706" s="61" t="s">
        <v>12030</v>
      </c>
      <c r="F706" s="182" t="s">
        <v>14742</v>
      </c>
      <c r="G706" s="167" t="s">
        <v>14139</v>
      </c>
      <c r="H706" s="62" t="s">
        <v>12099</v>
      </c>
      <c r="I706" s="167" t="s">
        <v>14139</v>
      </c>
      <c r="J706" s="63" t="str">
        <f t="shared" si="148"/>
        <v>IC.RT.190211</v>
      </c>
      <c r="K706" s="61" t="s">
        <v>87</v>
      </c>
      <c r="L706" s="167" t="str">
        <f t="shared" si="149"/>
        <v>Other : specify</v>
      </c>
      <c r="M706" s="168" t="str">
        <f t="shared" si="150"/>
        <v>PI.IC.RT.190211.01</v>
      </c>
      <c r="N706" s="168"/>
      <c r="O706" s="168" t="str">
        <f t="shared" si="151"/>
        <v>PH.IC.RT.190211.01</v>
      </c>
      <c r="Q706" s="168" t="str">
        <f t="shared" si="152"/>
        <v>CL.IC.RT.190211.01</v>
      </c>
      <c r="AP706" s="167" t="s">
        <v>12773</v>
      </c>
      <c r="AQ706" s="167">
        <v>1571</v>
      </c>
    </row>
    <row r="707" spans="1:47" s="167" customFormat="1" ht="15">
      <c r="A707" s="167" t="s">
        <v>4991</v>
      </c>
      <c r="C707" s="61" t="s">
        <v>11913</v>
      </c>
      <c r="E707" s="61" t="s">
        <v>12030</v>
      </c>
      <c r="F707" s="182" t="s">
        <v>14742</v>
      </c>
      <c r="G707" s="167" t="s">
        <v>4380</v>
      </c>
      <c r="H707" s="62" t="s">
        <v>12100</v>
      </c>
      <c r="I707" s="167" t="s">
        <v>4380</v>
      </c>
      <c r="J707" s="63" t="str">
        <f t="shared" si="148"/>
        <v>IC.RT.190212</v>
      </c>
      <c r="K707" s="61" t="s">
        <v>87</v>
      </c>
      <c r="L707" s="167" t="str">
        <f t="shared" si="149"/>
        <v>Patient Refused</v>
      </c>
      <c r="M707" s="168" t="str">
        <f t="shared" si="150"/>
        <v>PI.IC.RT.190212.01</v>
      </c>
      <c r="N707" s="168"/>
      <c r="O707" s="168" t="str">
        <f t="shared" si="151"/>
        <v>PH.IC.RT.190212.01</v>
      </c>
      <c r="Q707" s="168" t="str">
        <f t="shared" si="152"/>
        <v>CL.IC.RT.190212.01</v>
      </c>
      <c r="AP707" s="167" t="s">
        <v>12773</v>
      </c>
      <c r="AQ707" s="167">
        <v>1571</v>
      </c>
    </row>
    <row r="708" spans="1:47" s="167" customFormat="1" ht="15">
      <c r="A708" s="167" t="s">
        <v>4991</v>
      </c>
      <c r="C708" s="61" t="s">
        <v>11913</v>
      </c>
      <c r="E708" s="61" t="s">
        <v>12030</v>
      </c>
      <c r="F708" s="182" t="s">
        <v>14742</v>
      </c>
      <c r="G708" s="167" t="s">
        <v>14140</v>
      </c>
      <c r="H708" s="62" t="s">
        <v>12101</v>
      </c>
      <c r="I708" s="167" t="s">
        <v>14140</v>
      </c>
      <c r="J708" s="63" t="str">
        <f t="shared" ref="J708:J712" si="153">CONCATENATE("IC.RT.",C708,E708,H708)</f>
        <v>IC.RT.190213</v>
      </c>
      <c r="K708" s="61" t="s">
        <v>87</v>
      </c>
      <c r="L708" s="167" t="str">
        <f t="shared" ref="L708" si="154">G708</f>
        <v>Held</v>
      </c>
      <c r="M708" s="168" t="str">
        <f t="shared" ref="M708:M712" si="155">CONCATENATE("PI.",J708,".",K708)</f>
        <v>PI.IC.RT.190213.01</v>
      </c>
      <c r="N708" s="168"/>
      <c r="O708" s="168" t="str">
        <f t="shared" ref="O708:O712" si="156">CONCATENATE("PH.",J708,".",K708)</f>
        <v>PH.IC.RT.190213.01</v>
      </c>
      <c r="Q708" s="168" t="str">
        <f t="shared" ref="Q708:Q712" si="157">CONCATENATE("CL.",J708,".",K708)</f>
        <v>CL.IC.RT.190213.01</v>
      </c>
      <c r="AP708" s="167" t="s">
        <v>12773</v>
      </c>
      <c r="AQ708" s="167">
        <v>1571</v>
      </c>
    </row>
    <row r="709" spans="1:47" s="167" customFormat="1" ht="15">
      <c r="A709" s="167" t="s">
        <v>4991</v>
      </c>
      <c r="C709" s="61" t="s">
        <v>11913</v>
      </c>
      <c r="E709" s="61" t="s">
        <v>12030</v>
      </c>
      <c r="F709" s="182" t="s">
        <v>14742</v>
      </c>
      <c r="G709" s="167" t="s">
        <v>14728</v>
      </c>
      <c r="H709" s="62" t="s">
        <v>12102</v>
      </c>
      <c r="I709" s="167" t="s">
        <v>14729</v>
      </c>
      <c r="J709" s="63" t="str">
        <f t="shared" ref="J709" si="158">CONCATENATE("IC.RT.",C709,E709,H709)</f>
        <v>IC.RT.190214</v>
      </c>
      <c r="K709" s="61" t="s">
        <v>87</v>
      </c>
      <c r="L709" s="167" t="str">
        <f t="shared" ref="L709" si="159">G709</f>
        <v>Epoprostenol Sodium</v>
      </c>
      <c r="M709" s="168" t="str">
        <f t="shared" ref="M709" si="160">CONCATENATE("PI.",J709,".",K709)</f>
        <v>PI.IC.RT.190214.01</v>
      </c>
      <c r="N709" s="168"/>
      <c r="O709" s="168" t="str">
        <f t="shared" ref="O709" si="161">CONCATENATE("PH.",J709,".",K709)</f>
        <v>PH.IC.RT.190214.01</v>
      </c>
      <c r="Q709" s="168" t="str">
        <f t="shared" ref="Q709" si="162">CONCATENATE("CL.",J709,".",K709)</f>
        <v>CL.IC.RT.190214.01</v>
      </c>
      <c r="AT709" s="167" t="s">
        <v>12773</v>
      </c>
      <c r="AU709" s="167">
        <v>1747</v>
      </c>
    </row>
    <row r="710" spans="1:47" s="167" customFormat="1" ht="15">
      <c r="A710" s="167" t="s">
        <v>4991</v>
      </c>
      <c r="C710" s="61" t="s">
        <v>11913</v>
      </c>
      <c r="E710" s="61" t="s">
        <v>12030</v>
      </c>
      <c r="F710" s="182" t="s">
        <v>14742</v>
      </c>
      <c r="G710" s="167" t="s">
        <v>14730</v>
      </c>
      <c r="H710" s="62" t="s">
        <v>11559</v>
      </c>
      <c r="I710" s="167" t="s">
        <v>14730</v>
      </c>
      <c r="J710" s="63" t="str">
        <f t="shared" si="153"/>
        <v>IC.RT.190215</v>
      </c>
      <c r="K710" s="61" t="s">
        <v>87</v>
      </c>
      <c r="L710" s="167" t="s">
        <v>14730</v>
      </c>
      <c r="M710" s="168" t="str">
        <f t="shared" si="155"/>
        <v>PI.IC.RT.190215.01</v>
      </c>
      <c r="N710" s="168"/>
      <c r="O710" s="168" t="str">
        <f t="shared" si="156"/>
        <v>PH.IC.RT.190215.01</v>
      </c>
      <c r="Q710" s="168" t="str">
        <f t="shared" si="157"/>
        <v>CL.IC.RT.190215.01</v>
      </c>
      <c r="AT710" s="167" t="s">
        <v>12773</v>
      </c>
      <c r="AU710" s="167">
        <v>1739</v>
      </c>
    </row>
    <row r="711" spans="1:47" s="167" customFormat="1" ht="15">
      <c r="A711" s="167" t="s">
        <v>4991</v>
      </c>
      <c r="C711" s="61" t="s">
        <v>11913</v>
      </c>
      <c r="E711" s="61" t="s">
        <v>12030</v>
      </c>
      <c r="F711" s="182" t="s">
        <v>14742</v>
      </c>
      <c r="G711" s="167" t="s">
        <v>14731</v>
      </c>
      <c r="H711" s="62" t="s">
        <v>11560</v>
      </c>
      <c r="I711" s="167" t="s">
        <v>14731</v>
      </c>
      <c r="J711" s="63" t="str">
        <f t="shared" ref="J711" si="163">CONCATENATE("IC.RT.",C711,E711,H711)</f>
        <v>IC.RT.190216</v>
      </c>
      <c r="K711" s="61" t="s">
        <v>87</v>
      </c>
      <c r="L711" s="167" t="s">
        <v>14731</v>
      </c>
      <c r="M711" s="168" t="str">
        <f t="shared" ref="M711" si="164">CONCATENATE("PI.",J711,".",K711)</f>
        <v>PI.IC.RT.190216.01</v>
      </c>
      <c r="N711" s="168"/>
      <c r="O711" s="168" t="str">
        <f t="shared" ref="O711" si="165">CONCATENATE("PH.",J711,".",K711)</f>
        <v>PH.IC.RT.190216.01</v>
      </c>
      <c r="Q711" s="168" t="str">
        <f t="shared" ref="Q711" si="166">CONCATENATE("CL.",J711,".",K711)</f>
        <v>CL.IC.RT.190216.01</v>
      </c>
      <c r="AT711" s="167" t="s">
        <v>12773</v>
      </c>
      <c r="AU711" s="167">
        <v>1739</v>
      </c>
    </row>
    <row r="712" spans="1:47" s="167" customFormat="1" ht="15">
      <c r="A712" s="167" t="s">
        <v>4991</v>
      </c>
      <c r="C712" s="61" t="s">
        <v>11913</v>
      </c>
      <c r="E712" s="61" t="s">
        <v>12030</v>
      </c>
      <c r="F712" s="182" t="s">
        <v>14742</v>
      </c>
      <c r="G712" s="167" t="s">
        <v>14732</v>
      </c>
      <c r="H712" s="62" t="s">
        <v>11561</v>
      </c>
      <c r="I712" s="167" t="s">
        <v>14732</v>
      </c>
      <c r="J712" s="63" t="str">
        <f t="shared" si="153"/>
        <v>IC.RT.190217</v>
      </c>
      <c r="K712" s="61" t="s">
        <v>87</v>
      </c>
      <c r="L712" s="167" t="s">
        <v>14732</v>
      </c>
      <c r="M712" s="168" t="str">
        <f t="shared" si="155"/>
        <v>PI.IC.RT.190217.01</v>
      </c>
      <c r="N712" s="168"/>
      <c r="O712" s="168" t="str">
        <f t="shared" si="156"/>
        <v>PH.IC.RT.190217.01</v>
      </c>
      <c r="Q712" s="168" t="str">
        <f t="shared" si="157"/>
        <v>CL.IC.RT.190217.01</v>
      </c>
      <c r="AT712" s="167" t="s">
        <v>12773</v>
      </c>
      <c r="AU712" s="167">
        <v>1739</v>
      </c>
    </row>
    <row r="713" spans="1:47" s="167" customFormat="1" ht="15">
      <c r="A713" s="167" t="s">
        <v>4991</v>
      </c>
      <c r="C713" s="61" t="s">
        <v>11913</v>
      </c>
      <c r="E713" s="61" t="s">
        <v>12030</v>
      </c>
      <c r="F713" s="182" t="s">
        <v>14743</v>
      </c>
      <c r="G713" s="167" t="s">
        <v>14733</v>
      </c>
      <c r="H713" s="62" t="s">
        <v>12060</v>
      </c>
      <c r="I713" s="167" t="s">
        <v>14733</v>
      </c>
      <c r="J713" s="63" t="str">
        <f t="shared" si="148"/>
        <v>IC.RT.190218</v>
      </c>
      <c r="K713" s="61" t="s">
        <v>87</v>
      </c>
      <c r="L713" s="167" t="s">
        <v>14733</v>
      </c>
      <c r="M713" s="168" t="str">
        <f t="shared" si="150"/>
        <v>PI.IC.RT.190218.01</v>
      </c>
      <c r="N713" s="168"/>
      <c r="O713" s="168" t="str">
        <f t="shared" si="151"/>
        <v>PH.IC.RT.190218.01</v>
      </c>
      <c r="Q713" s="168" t="str">
        <f t="shared" si="152"/>
        <v>CL.IC.RT.190218.01</v>
      </c>
      <c r="AT713" s="167" t="s">
        <v>12773</v>
      </c>
      <c r="AU713" s="167">
        <v>1739</v>
      </c>
    </row>
    <row r="714" spans="1:47" s="167" customFormat="1" ht="15">
      <c r="A714" s="167" t="s">
        <v>4991</v>
      </c>
      <c r="C714" s="61" t="s">
        <v>11913</v>
      </c>
      <c r="D714" s="167" t="s">
        <v>14141</v>
      </c>
      <c r="E714" s="61" t="s">
        <v>12032</v>
      </c>
      <c r="F714" s="182" t="s">
        <v>14743</v>
      </c>
      <c r="G714" s="167" t="s">
        <v>12157</v>
      </c>
      <c r="H714" s="62" t="s">
        <v>11848</v>
      </c>
      <c r="I714" s="167" t="s">
        <v>12157</v>
      </c>
      <c r="J714" s="63" t="str">
        <f t="shared" si="148"/>
        <v>IC.RT.190301</v>
      </c>
      <c r="K714" s="61" t="s">
        <v>87</v>
      </c>
      <c r="L714" s="167" t="str">
        <f t="shared" si="149"/>
        <v>None</v>
      </c>
      <c r="M714" s="168" t="str">
        <f t="shared" si="150"/>
        <v>PI.IC.RT.190301.01</v>
      </c>
      <c r="N714" s="168"/>
      <c r="O714" s="168" t="str">
        <f t="shared" si="151"/>
        <v>PH.IC.RT.190301.01</v>
      </c>
      <c r="Q714" s="168" t="str">
        <f t="shared" si="152"/>
        <v>CL.IC.RT.190301.01</v>
      </c>
      <c r="AP714" s="167" t="s">
        <v>12773</v>
      </c>
      <c r="AQ714" s="167">
        <v>1571</v>
      </c>
    </row>
    <row r="715" spans="1:47" s="167" customFormat="1" ht="15">
      <c r="A715" s="167" t="s">
        <v>4991</v>
      </c>
      <c r="C715" s="61" t="s">
        <v>11913</v>
      </c>
      <c r="E715" s="61" t="s">
        <v>12032</v>
      </c>
      <c r="F715" s="182" t="s">
        <v>14743</v>
      </c>
      <c r="G715" s="167" t="s">
        <v>10592</v>
      </c>
      <c r="H715" s="62" t="s">
        <v>12030</v>
      </c>
      <c r="I715" s="167" t="s">
        <v>10592</v>
      </c>
      <c r="J715" s="63" t="str">
        <f t="shared" si="148"/>
        <v>IC.RT.190302</v>
      </c>
      <c r="K715" s="61" t="s">
        <v>87</v>
      </c>
      <c r="L715" s="167" t="str">
        <f t="shared" si="149"/>
        <v>Nausea</v>
      </c>
      <c r="M715" s="168" t="str">
        <f t="shared" si="150"/>
        <v>PI.IC.RT.190302.01</v>
      </c>
      <c r="N715" s="168"/>
      <c r="O715" s="168" t="str">
        <f t="shared" si="151"/>
        <v>PH.IC.RT.190302.01</v>
      </c>
      <c r="Q715" s="168" t="str">
        <f t="shared" si="152"/>
        <v>CL.IC.RT.190302.01</v>
      </c>
      <c r="AP715" s="167" t="s">
        <v>12773</v>
      </c>
      <c r="AQ715" s="167">
        <v>1571</v>
      </c>
    </row>
    <row r="716" spans="1:47" s="167" customFormat="1" ht="15">
      <c r="A716" s="167" t="s">
        <v>4991</v>
      </c>
      <c r="C716" s="61" t="s">
        <v>11913</v>
      </c>
      <c r="E716" s="61" t="s">
        <v>12032</v>
      </c>
      <c r="F716" s="182" t="s">
        <v>14743</v>
      </c>
      <c r="G716" s="167" t="s">
        <v>14142</v>
      </c>
      <c r="H716" s="62" t="s">
        <v>12032</v>
      </c>
      <c r="I716" s="167" t="s">
        <v>14142</v>
      </c>
      <c r="J716" s="63" t="str">
        <f t="shared" si="148"/>
        <v>IC.RT.190303</v>
      </c>
      <c r="K716" s="61" t="s">
        <v>87</v>
      </c>
      <c r="L716" s="167" t="str">
        <f t="shared" si="149"/>
        <v>Tachycardia</v>
      </c>
      <c r="M716" s="168" t="str">
        <f t="shared" si="150"/>
        <v>PI.IC.RT.190303.01</v>
      </c>
      <c r="N716" s="168"/>
      <c r="O716" s="168" t="str">
        <f t="shared" si="151"/>
        <v>PH.IC.RT.190303.01</v>
      </c>
      <c r="Q716" s="168" t="str">
        <f t="shared" si="152"/>
        <v>CL.IC.RT.190303.01</v>
      </c>
      <c r="AP716" s="167" t="s">
        <v>12773</v>
      </c>
      <c r="AQ716" s="167">
        <v>1571</v>
      </c>
    </row>
    <row r="717" spans="1:47" s="167" customFormat="1" ht="15">
      <c r="A717" s="167" t="s">
        <v>4991</v>
      </c>
      <c r="C717" s="61" t="s">
        <v>11913</v>
      </c>
      <c r="E717" s="61" t="s">
        <v>12032</v>
      </c>
      <c r="F717" s="182" t="s">
        <v>14743</v>
      </c>
      <c r="G717" s="167" t="s">
        <v>14143</v>
      </c>
      <c r="H717" s="62" t="s">
        <v>12028</v>
      </c>
      <c r="I717" s="167" t="s">
        <v>14143</v>
      </c>
      <c r="J717" s="63" t="str">
        <f t="shared" si="148"/>
        <v>IC.RT.190304</v>
      </c>
      <c r="K717" s="61" t="s">
        <v>87</v>
      </c>
      <c r="L717" s="167" t="str">
        <f t="shared" si="149"/>
        <v>Bradycardia</v>
      </c>
      <c r="M717" s="168" t="str">
        <f t="shared" si="150"/>
        <v>PI.IC.RT.190304.01</v>
      </c>
      <c r="N717" s="168"/>
      <c r="O717" s="168" t="str">
        <f t="shared" si="151"/>
        <v>PH.IC.RT.190304.01</v>
      </c>
      <c r="Q717" s="168" t="str">
        <f t="shared" si="152"/>
        <v>CL.IC.RT.190304.01</v>
      </c>
      <c r="AP717" s="167" t="s">
        <v>12773</v>
      </c>
      <c r="AQ717" s="167">
        <v>1571</v>
      </c>
    </row>
    <row r="718" spans="1:47" s="167" customFormat="1" ht="15">
      <c r="A718" s="167" t="s">
        <v>4991</v>
      </c>
      <c r="C718" s="61" t="s">
        <v>11913</v>
      </c>
      <c r="E718" s="61" t="s">
        <v>12032</v>
      </c>
      <c r="F718" s="182" t="s">
        <v>14743</v>
      </c>
      <c r="G718" s="167" t="s">
        <v>3279</v>
      </c>
      <c r="H718" s="62" t="s">
        <v>12210</v>
      </c>
      <c r="I718" s="167" t="s">
        <v>3279</v>
      </c>
      <c r="J718" s="63" t="str">
        <f t="shared" si="148"/>
        <v>IC.RT.190305</v>
      </c>
      <c r="K718" s="61" t="s">
        <v>87</v>
      </c>
      <c r="L718" s="167" t="str">
        <f t="shared" si="149"/>
        <v>Chest pain</v>
      </c>
      <c r="M718" s="168" t="str">
        <f t="shared" si="150"/>
        <v>PI.IC.RT.190305.01</v>
      </c>
      <c r="N718" s="168"/>
      <c r="O718" s="168" t="str">
        <f t="shared" si="151"/>
        <v>PH.IC.RT.190305.01</v>
      </c>
      <c r="Q718" s="168" t="str">
        <f t="shared" si="152"/>
        <v>CL.IC.RT.190305.01</v>
      </c>
      <c r="AP718" s="167" t="s">
        <v>12773</v>
      </c>
      <c r="AQ718" s="167">
        <v>1571</v>
      </c>
    </row>
    <row r="719" spans="1:47" s="167" customFormat="1" ht="15">
      <c r="A719" s="167" t="s">
        <v>4991</v>
      </c>
      <c r="C719" s="61" t="s">
        <v>11913</v>
      </c>
      <c r="E719" s="61" t="s">
        <v>12032</v>
      </c>
      <c r="F719" s="182" t="s">
        <v>14743</v>
      </c>
      <c r="G719" s="167" t="s">
        <v>4931</v>
      </c>
      <c r="H719" s="62" t="s">
        <v>12212</v>
      </c>
      <c r="I719" s="167" t="s">
        <v>4931</v>
      </c>
      <c r="J719" s="63" t="str">
        <f t="shared" si="148"/>
        <v>IC.RT.190306</v>
      </c>
      <c r="K719" s="61" t="s">
        <v>87</v>
      </c>
      <c r="L719" s="167" t="str">
        <f t="shared" si="149"/>
        <v>Tachypnea</v>
      </c>
      <c r="M719" s="168" t="str">
        <f t="shared" si="150"/>
        <v>PI.IC.RT.190306.01</v>
      </c>
      <c r="N719" s="168"/>
      <c r="O719" s="168" t="str">
        <f t="shared" si="151"/>
        <v>PH.IC.RT.190306.01</v>
      </c>
      <c r="Q719" s="168" t="str">
        <f t="shared" si="152"/>
        <v>CL.IC.RT.190306.01</v>
      </c>
      <c r="AP719" s="167" t="s">
        <v>12773</v>
      </c>
      <c r="AQ719" s="167">
        <v>1571</v>
      </c>
    </row>
    <row r="720" spans="1:47" s="167" customFormat="1" ht="15">
      <c r="A720" s="167" t="s">
        <v>4991</v>
      </c>
      <c r="C720" s="61" t="s">
        <v>11913</v>
      </c>
      <c r="E720" s="61" t="s">
        <v>12032</v>
      </c>
      <c r="F720" s="182" t="s">
        <v>14743</v>
      </c>
      <c r="G720" s="167" t="s">
        <v>14144</v>
      </c>
      <c r="H720" s="62" t="s">
        <v>12225</v>
      </c>
      <c r="I720" s="167" t="s">
        <v>14144</v>
      </c>
      <c r="J720" s="63" t="str">
        <f t="shared" si="148"/>
        <v>IC.RT.190307</v>
      </c>
      <c r="K720" s="61" t="s">
        <v>87</v>
      </c>
      <c r="L720" s="167" t="str">
        <f t="shared" si="149"/>
        <v>Nausea &amp; Vomiting</v>
      </c>
      <c r="M720" s="168" t="str">
        <f t="shared" si="150"/>
        <v>PI.IC.RT.190307.01</v>
      </c>
      <c r="N720" s="168"/>
      <c r="O720" s="168" t="str">
        <f t="shared" si="151"/>
        <v>PH.IC.RT.190307.01</v>
      </c>
      <c r="Q720" s="168" t="str">
        <f t="shared" si="152"/>
        <v>CL.IC.RT.190307.01</v>
      </c>
      <c r="AP720" s="167" t="s">
        <v>12773</v>
      </c>
      <c r="AQ720" s="167">
        <v>1571</v>
      </c>
    </row>
    <row r="721" spans="1:45" s="167" customFormat="1" ht="15">
      <c r="A721" s="167" t="s">
        <v>4991</v>
      </c>
      <c r="C721" s="61" t="s">
        <v>11913</v>
      </c>
      <c r="E721" s="61" t="s">
        <v>12032</v>
      </c>
      <c r="F721" s="182" t="s">
        <v>14743</v>
      </c>
      <c r="G721" s="167" t="s">
        <v>7134</v>
      </c>
      <c r="H721" s="62" t="s">
        <v>11638</v>
      </c>
      <c r="I721" s="167" t="s">
        <v>7134</v>
      </c>
      <c r="J721" s="63" t="str">
        <f t="shared" si="148"/>
        <v>IC.RT.190308</v>
      </c>
      <c r="K721" s="61" t="s">
        <v>87</v>
      </c>
      <c r="L721" s="167" t="str">
        <f t="shared" si="149"/>
        <v>Hypertension</v>
      </c>
      <c r="M721" s="168" t="str">
        <f t="shared" si="150"/>
        <v>PI.IC.RT.190308.01</v>
      </c>
      <c r="N721" s="168"/>
      <c r="O721" s="168" t="str">
        <f t="shared" si="151"/>
        <v>PH.IC.RT.190308.01</v>
      </c>
      <c r="Q721" s="168" t="str">
        <f t="shared" si="152"/>
        <v>CL.IC.RT.190308.01</v>
      </c>
      <c r="AP721" s="167" t="s">
        <v>12773</v>
      </c>
      <c r="AQ721" s="167">
        <v>1571</v>
      </c>
    </row>
    <row r="722" spans="1:45" s="167" customFormat="1" ht="15">
      <c r="A722" s="167" t="s">
        <v>4991</v>
      </c>
      <c r="C722" s="61" t="s">
        <v>11913</v>
      </c>
      <c r="E722" s="61" t="s">
        <v>12032</v>
      </c>
      <c r="F722" s="182" t="s">
        <v>14743</v>
      </c>
      <c r="G722" s="167" t="s">
        <v>7062</v>
      </c>
      <c r="H722" s="62" t="s">
        <v>11639</v>
      </c>
      <c r="I722" s="167" t="s">
        <v>7062</v>
      </c>
      <c r="J722" s="63" t="str">
        <f t="shared" si="148"/>
        <v>IC.RT.190309</v>
      </c>
      <c r="K722" s="61" t="s">
        <v>87</v>
      </c>
      <c r="L722" s="167" t="str">
        <f t="shared" si="149"/>
        <v>Hypotension</v>
      </c>
      <c r="M722" s="168" t="str">
        <f t="shared" si="150"/>
        <v>PI.IC.RT.190309.01</v>
      </c>
      <c r="N722" s="168"/>
      <c r="O722" s="168" t="str">
        <f t="shared" si="151"/>
        <v>PH.IC.RT.190309.01</v>
      </c>
      <c r="Q722" s="168" t="str">
        <f t="shared" si="152"/>
        <v>CL.IC.RT.190309.01</v>
      </c>
      <c r="AP722" s="167" t="s">
        <v>12773</v>
      </c>
      <c r="AQ722" s="167">
        <v>1571</v>
      </c>
    </row>
    <row r="723" spans="1:45" s="167" customFormat="1" ht="15">
      <c r="A723" s="167" t="s">
        <v>4991</v>
      </c>
      <c r="C723" s="61" t="s">
        <v>11913</v>
      </c>
      <c r="E723" s="61" t="s">
        <v>12032</v>
      </c>
      <c r="F723" s="182" t="s">
        <v>14743</v>
      </c>
      <c r="G723" s="167" t="s">
        <v>14145</v>
      </c>
      <c r="H723" s="62" t="s">
        <v>11829</v>
      </c>
      <c r="I723" s="167" t="s">
        <v>14145</v>
      </c>
      <c r="J723" s="63" t="str">
        <f t="shared" si="148"/>
        <v>IC.RT.190310</v>
      </c>
      <c r="K723" s="61" t="s">
        <v>87</v>
      </c>
      <c r="L723" s="167" t="str">
        <f t="shared" si="149"/>
        <v>Bronchospasm</v>
      </c>
      <c r="M723" s="168" t="str">
        <f t="shared" si="150"/>
        <v>PI.IC.RT.190310.01</v>
      </c>
      <c r="N723" s="168"/>
      <c r="O723" s="168" t="str">
        <f t="shared" si="151"/>
        <v>PH.IC.RT.190310.01</v>
      </c>
      <c r="Q723" s="168" t="str">
        <f t="shared" si="152"/>
        <v>CL.IC.RT.190310.01</v>
      </c>
      <c r="AP723" s="167" t="s">
        <v>12773</v>
      </c>
      <c r="AQ723" s="167">
        <v>1571</v>
      </c>
    </row>
    <row r="724" spans="1:45" s="167" customFormat="1" ht="15">
      <c r="A724" s="167" t="s">
        <v>4991</v>
      </c>
      <c r="C724" s="61" t="s">
        <v>11913</v>
      </c>
      <c r="E724" s="61" t="s">
        <v>12032</v>
      </c>
      <c r="F724" s="182" t="s">
        <v>14743</v>
      </c>
      <c r="G724" s="167" t="s">
        <v>14146</v>
      </c>
      <c r="H724" s="62" t="s">
        <v>12099</v>
      </c>
      <c r="I724" s="167" t="s">
        <v>14146</v>
      </c>
      <c r="J724" s="63" t="str">
        <f t="shared" si="148"/>
        <v>IC.RT.190311</v>
      </c>
      <c r="K724" s="61" t="s">
        <v>87</v>
      </c>
      <c r="L724" s="167" t="str">
        <f t="shared" si="149"/>
        <v>Dyspnea</v>
      </c>
      <c r="M724" s="168" t="str">
        <f t="shared" si="150"/>
        <v>PI.IC.RT.190311.01</v>
      </c>
      <c r="N724" s="168"/>
      <c r="O724" s="168" t="str">
        <f t="shared" si="151"/>
        <v>PH.IC.RT.190311.01</v>
      </c>
      <c r="Q724" s="168" t="str">
        <f t="shared" si="152"/>
        <v>CL.IC.RT.190311.01</v>
      </c>
      <c r="AP724" s="167" t="s">
        <v>12773</v>
      </c>
      <c r="AQ724" s="167">
        <v>1571</v>
      </c>
    </row>
    <row r="725" spans="1:45" s="167" customFormat="1" ht="15">
      <c r="A725" s="167" t="s">
        <v>4991</v>
      </c>
      <c r="C725" s="61" t="s">
        <v>11913</v>
      </c>
      <c r="E725" s="61" t="s">
        <v>12032</v>
      </c>
      <c r="F725" s="182" t="s">
        <v>14743</v>
      </c>
      <c r="G725" s="167" t="s">
        <v>14147</v>
      </c>
      <c r="H725" s="62" t="s">
        <v>12100</v>
      </c>
      <c r="I725" s="167" t="s">
        <v>14147</v>
      </c>
      <c r="J725" s="63" t="str">
        <f t="shared" si="148"/>
        <v>IC.RT.190312</v>
      </c>
      <c r="K725" s="61" t="s">
        <v>87</v>
      </c>
      <c r="L725" s="167" t="str">
        <f t="shared" si="149"/>
        <v>Vertigo</v>
      </c>
      <c r="M725" s="168" t="str">
        <f t="shared" si="150"/>
        <v>PI.IC.RT.190312.01</v>
      </c>
      <c r="N725" s="168"/>
      <c r="O725" s="168" t="str">
        <f t="shared" si="151"/>
        <v>PH.IC.RT.190312.01</v>
      </c>
      <c r="Q725" s="168" t="str">
        <f t="shared" si="152"/>
        <v>CL.IC.RT.190312.01</v>
      </c>
      <c r="AP725" s="167" t="s">
        <v>12773</v>
      </c>
      <c r="AQ725" s="167">
        <v>1571</v>
      </c>
    </row>
    <row r="726" spans="1:45" s="138" customFormat="1" ht="15">
      <c r="A726" s="138" t="s">
        <v>4991</v>
      </c>
      <c r="B726" s="138" t="s">
        <v>5326</v>
      </c>
      <c r="C726" s="150" t="s">
        <v>11906</v>
      </c>
      <c r="D726" s="138" t="s">
        <v>5329</v>
      </c>
      <c r="E726" s="150" t="s">
        <v>1</v>
      </c>
      <c r="F726" s="138" t="s">
        <v>5474</v>
      </c>
      <c r="G726" s="138" t="s">
        <v>5475</v>
      </c>
      <c r="H726" s="151" t="s">
        <v>11848</v>
      </c>
      <c r="I726" s="138" t="s">
        <v>5475</v>
      </c>
      <c r="J726" s="152" t="str">
        <f>CONCATENATE("IC.RT.",C726,E726,H726)</f>
        <v>IC.RT.200101</v>
      </c>
      <c r="K726" s="150" t="s">
        <v>12175</v>
      </c>
      <c r="L726" s="138" t="str">
        <f t="shared" si="149"/>
        <v>100 cc</v>
      </c>
      <c r="M726" s="153" t="str">
        <f t="shared" si="150"/>
        <v>PI.IC.RT.200101.01</v>
      </c>
      <c r="N726" s="153"/>
      <c r="O726" s="153" t="str">
        <f t="shared" si="151"/>
        <v>PH.IC.RT.200101.01</v>
      </c>
      <c r="Q726" s="153" t="str">
        <f t="shared" si="152"/>
        <v>CL.IC.RT.200101.01</v>
      </c>
      <c r="AR726" s="138" t="s">
        <v>12773</v>
      </c>
      <c r="AS726" s="138">
        <v>1734</v>
      </c>
    </row>
    <row r="727" spans="1:45" s="138" customFormat="1" ht="15">
      <c r="A727" s="138" t="s">
        <v>4991</v>
      </c>
      <c r="C727" s="150" t="s">
        <v>11906</v>
      </c>
      <c r="E727" s="150" t="s">
        <v>12175</v>
      </c>
      <c r="F727" s="138" t="s">
        <v>5474</v>
      </c>
      <c r="G727" s="138" t="s">
        <v>5476</v>
      </c>
      <c r="H727" s="151" t="s">
        <v>12030</v>
      </c>
      <c r="I727" s="138" t="s">
        <v>5476</v>
      </c>
      <c r="J727" s="152" t="str">
        <f t="shared" ref="J727:J752" si="167">CONCATENATE("IC.RT.",C727,E727,H727)</f>
        <v>IC.RT.200102</v>
      </c>
      <c r="K727" s="150" t="s">
        <v>12175</v>
      </c>
      <c r="L727" s="138" t="str">
        <f t="shared" si="149"/>
        <v>250 cc</v>
      </c>
      <c r="M727" s="153" t="str">
        <f t="shared" si="150"/>
        <v>PI.IC.RT.200102.01</v>
      </c>
      <c r="N727" s="153"/>
      <c r="O727" s="153" t="str">
        <f t="shared" si="151"/>
        <v>PH.IC.RT.200102.01</v>
      </c>
      <c r="Q727" s="153" t="str">
        <f t="shared" si="152"/>
        <v>CL.IC.RT.200102.01</v>
      </c>
      <c r="AR727" s="138" t="s">
        <v>12773</v>
      </c>
      <c r="AS727" s="138">
        <v>1734</v>
      </c>
    </row>
    <row r="728" spans="1:45" s="138" customFormat="1" ht="15">
      <c r="A728" s="138" t="s">
        <v>4991</v>
      </c>
      <c r="C728" s="150" t="s">
        <v>11906</v>
      </c>
      <c r="E728" s="150" t="s">
        <v>12175</v>
      </c>
      <c r="F728" s="138" t="s">
        <v>5474</v>
      </c>
      <c r="G728" s="138" t="s">
        <v>5656</v>
      </c>
      <c r="H728" s="151" t="s">
        <v>12032</v>
      </c>
      <c r="I728" s="138" t="s">
        <v>5656</v>
      </c>
      <c r="J728" s="152" t="str">
        <f t="shared" si="167"/>
        <v>IC.RT.200103</v>
      </c>
      <c r="K728" s="150" t="s">
        <v>12175</v>
      </c>
      <c r="L728" s="138" t="str">
        <f t="shared" si="149"/>
        <v>500 cc</v>
      </c>
      <c r="M728" s="153" t="str">
        <f t="shared" si="150"/>
        <v>PI.IC.RT.200103.01</v>
      </c>
      <c r="N728" s="153"/>
      <c r="O728" s="153" t="str">
        <f t="shared" si="151"/>
        <v>PH.IC.RT.200103.01</v>
      </c>
      <c r="Q728" s="153" t="str">
        <f t="shared" si="152"/>
        <v>CL.IC.RT.200103.01</v>
      </c>
      <c r="AR728" s="138" t="s">
        <v>12773</v>
      </c>
      <c r="AS728" s="138">
        <v>1734</v>
      </c>
    </row>
    <row r="729" spans="1:45" s="138" customFormat="1" ht="15">
      <c r="A729" s="138" t="s">
        <v>4991</v>
      </c>
      <c r="C729" s="150" t="s">
        <v>11906</v>
      </c>
      <c r="E729" s="150" t="s">
        <v>12175</v>
      </c>
      <c r="F729" s="138" t="s">
        <v>5474</v>
      </c>
      <c r="G729" s="138" t="s">
        <v>5815</v>
      </c>
      <c r="H729" s="151" t="s">
        <v>12028</v>
      </c>
      <c r="I729" s="138" t="s">
        <v>5815</v>
      </c>
      <c r="J729" s="152" t="str">
        <f t="shared" si="167"/>
        <v>IC.RT.200104</v>
      </c>
      <c r="K729" s="150" t="s">
        <v>12175</v>
      </c>
      <c r="L729" s="138" t="str">
        <f t="shared" si="149"/>
        <v>750 cc</v>
      </c>
      <c r="M729" s="153" t="str">
        <f t="shared" si="150"/>
        <v>PI.IC.RT.200104.01</v>
      </c>
      <c r="N729" s="153"/>
      <c r="O729" s="153" t="str">
        <f t="shared" si="151"/>
        <v>PH.IC.RT.200104.01</v>
      </c>
      <c r="Q729" s="153" t="str">
        <f t="shared" si="152"/>
        <v>CL.IC.RT.200104.01</v>
      </c>
      <c r="AR729" s="138" t="s">
        <v>12773</v>
      </c>
      <c r="AS729" s="138">
        <v>1734</v>
      </c>
    </row>
    <row r="730" spans="1:45" s="138" customFormat="1" ht="15">
      <c r="A730" s="138" t="s">
        <v>4991</v>
      </c>
      <c r="C730" s="150" t="s">
        <v>11906</v>
      </c>
      <c r="E730" s="150" t="s">
        <v>12175</v>
      </c>
      <c r="F730" s="138" t="s">
        <v>5474</v>
      </c>
      <c r="G730" s="138" t="s">
        <v>5816</v>
      </c>
      <c r="H730" s="151" t="s">
        <v>12210</v>
      </c>
      <c r="I730" s="138" t="s">
        <v>5816</v>
      </c>
      <c r="J730" s="152" t="str">
        <f t="shared" si="167"/>
        <v>IC.RT.200105</v>
      </c>
      <c r="K730" s="150" t="s">
        <v>12175</v>
      </c>
      <c r="L730" s="138" t="str">
        <f t="shared" si="149"/>
        <v>1000 cc</v>
      </c>
      <c r="M730" s="153" t="str">
        <f t="shared" si="150"/>
        <v>PI.IC.RT.200105.01</v>
      </c>
      <c r="N730" s="153"/>
      <c r="O730" s="153" t="str">
        <f t="shared" si="151"/>
        <v>PH.IC.RT.200105.01</v>
      </c>
      <c r="Q730" s="153" t="str">
        <f t="shared" si="152"/>
        <v>CL.IC.RT.200105.01</v>
      </c>
      <c r="AR730" s="138" t="s">
        <v>12773</v>
      </c>
      <c r="AS730" s="138">
        <v>1734</v>
      </c>
    </row>
    <row r="731" spans="1:45" s="138" customFormat="1" ht="15">
      <c r="A731" s="138" t="s">
        <v>4991</v>
      </c>
      <c r="C731" s="150" t="s">
        <v>11906</v>
      </c>
      <c r="E731" s="150" t="s">
        <v>12175</v>
      </c>
      <c r="F731" s="138" t="s">
        <v>5474</v>
      </c>
      <c r="G731" s="138" t="s">
        <v>5817</v>
      </c>
      <c r="H731" s="151" t="s">
        <v>12212</v>
      </c>
      <c r="I731" s="138" t="s">
        <v>5817</v>
      </c>
      <c r="J731" s="152" t="str">
        <f t="shared" si="167"/>
        <v>IC.RT.200106</v>
      </c>
      <c r="K731" s="150" t="s">
        <v>12175</v>
      </c>
      <c r="L731" s="138" t="str">
        <f t="shared" si="149"/>
        <v>1250 cc</v>
      </c>
      <c r="M731" s="153" t="str">
        <f t="shared" si="150"/>
        <v>PI.IC.RT.200106.01</v>
      </c>
      <c r="N731" s="153"/>
      <c r="O731" s="153" t="str">
        <f t="shared" si="151"/>
        <v>PH.IC.RT.200106.01</v>
      </c>
      <c r="Q731" s="153" t="str">
        <f t="shared" si="152"/>
        <v>CL.IC.RT.200106.01</v>
      </c>
      <c r="AR731" s="138" t="s">
        <v>12773</v>
      </c>
      <c r="AS731" s="138">
        <v>1734</v>
      </c>
    </row>
    <row r="732" spans="1:45" s="138" customFormat="1" ht="15">
      <c r="A732" s="138" t="s">
        <v>4991</v>
      </c>
      <c r="C732" s="150" t="s">
        <v>11906</v>
      </c>
      <c r="E732" s="150" t="s">
        <v>12175</v>
      </c>
      <c r="F732" s="138" t="s">
        <v>5474</v>
      </c>
      <c r="G732" s="138" t="s">
        <v>5818</v>
      </c>
      <c r="H732" s="151" t="s">
        <v>12225</v>
      </c>
      <c r="I732" s="138" t="s">
        <v>5818</v>
      </c>
      <c r="J732" s="152" t="str">
        <f t="shared" si="167"/>
        <v>IC.RT.200107</v>
      </c>
      <c r="K732" s="150" t="s">
        <v>12175</v>
      </c>
      <c r="L732" s="138" t="str">
        <f t="shared" si="149"/>
        <v>1500 cc</v>
      </c>
      <c r="M732" s="153" t="str">
        <f t="shared" si="150"/>
        <v>PI.IC.RT.200107.01</v>
      </c>
      <c r="N732" s="153"/>
      <c r="O732" s="153" t="str">
        <f t="shared" si="151"/>
        <v>PH.IC.RT.200107.01</v>
      </c>
      <c r="Q732" s="153" t="str">
        <f t="shared" si="152"/>
        <v>CL.IC.RT.200107.01</v>
      </c>
      <c r="AR732" s="138" t="s">
        <v>12773</v>
      </c>
      <c r="AS732" s="138">
        <v>1734</v>
      </c>
    </row>
    <row r="733" spans="1:45" s="138" customFormat="1" ht="15">
      <c r="A733" s="138" t="s">
        <v>4991</v>
      </c>
      <c r="C733" s="150" t="s">
        <v>11906</v>
      </c>
      <c r="E733" s="150" t="s">
        <v>12175</v>
      </c>
      <c r="F733" s="138" t="s">
        <v>5474</v>
      </c>
      <c r="G733" s="138" t="s">
        <v>5819</v>
      </c>
      <c r="H733" s="151" t="s">
        <v>11638</v>
      </c>
      <c r="I733" s="138" t="s">
        <v>5819</v>
      </c>
      <c r="J733" s="152" t="str">
        <f t="shared" si="167"/>
        <v>IC.RT.200108</v>
      </c>
      <c r="K733" s="150" t="s">
        <v>12175</v>
      </c>
      <c r="L733" s="138" t="str">
        <f t="shared" si="149"/>
        <v>1750 cc</v>
      </c>
      <c r="M733" s="153" t="str">
        <f t="shared" si="150"/>
        <v>PI.IC.RT.200108.01</v>
      </c>
      <c r="N733" s="153"/>
      <c r="O733" s="153" t="str">
        <f t="shared" si="151"/>
        <v>PH.IC.RT.200108.01</v>
      </c>
      <c r="Q733" s="153" t="str">
        <f t="shared" si="152"/>
        <v>CL.IC.RT.200108.01</v>
      </c>
      <c r="AR733" s="138" t="s">
        <v>12773</v>
      </c>
      <c r="AS733" s="138">
        <v>1734</v>
      </c>
    </row>
    <row r="734" spans="1:45" s="138" customFormat="1" ht="15">
      <c r="A734" s="138" t="s">
        <v>4991</v>
      </c>
      <c r="C734" s="150" t="s">
        <v>11906</v>
      </c>
      <c r="E734" s="150" t="s">
        <v>12175</v>
      </c>
      <c r="F734" s="138" t="s">
        <v>5474</v>
      </c>
      <c r="G734" s="138" t="s">
        <v>5820</v>
      </c>
      <c r="H734" s="151" t="s">
        <v>11639</v>
      </c>
      <c r="I734" s="138" t="s">
        <v>5820</v>
      </c>
      <c r="J734" s="152" t="str">
        <f t="shared" si="167"/>
        <v>IC.RT.200109</v>
      </c>
      <c r="K734" s="150" t="s">
        <v>12175</v>
      </c>
      <c r="L734" s="138" t="str">
        <f t="shared" si="149"/>
        <v>2000 cc</v>
      </c>
      <c r="M734" s="153" t="str">
        <f t="shared" si="150"/>
        <v>PI.IC.RT.200109.01</v>
      </c>
      <c r="N734" s="153"/>
      <c r="O734" s="153" t="str">
        <f t="shared" si="151"/>
        <v>PH.IC.RT.200109.01</v>
      </c>
      <c r="Q734" s="153" t="str">
        <f t="shared" si="152"/>
        <v>CL.IC.RT.200109.01</v>
      </c>
      <c r="AR734" s="138" t="s">
        <v>12773</v>
      </c>
      <c r="AS734" s="138">
        <v>1734</v>
      </c>
    </row>
    <row r="735" spans="1:45" s="138" customFormat="1" ht="15">
      <c r="A735" s="138" t="s">
        <v>4991</v>
      </c>
      <c r="C735" s="150" t="s">
        <v>11906</v>
      </c>
      <c r="E735" s="150" t="s">
        <v>12175</v>
      </c>
      <c r="F735" s="138" t="s">
        <v>5474</v>
      </c>
      <c r="G735" s="138" t="s">
        <v>5821</v>
      </c>
      <c r="H735" s="151" t="s">
        <v>11829</v>
      </c>
      <c r="I735" s="138" t="s">
        <v>5821</v>
      </c>
      <c r="J735" s="152" t="str">
        <f t="shared" si="167"/>
        <v>IC.RT.200110</v>
      </c>
      <c r="K735" s="150" t="s">
        <v>12175</v>
      </c>
      <c r="L735" s="138" t="str">
        <f t="shared" si="149"/>
        <v>2500 cc</v>
      </c>
      <c r="M735" s="153" t="str">
        <f t="shared" si="150"/>
        <v>PI.IC.RT.200110.01</v>
      </c>
      <c r="N735" s="153"/>
      <c r="O735" s="153" t="str">
        <f t="shared" si="151"/>
        <v>PH.IC.RT.200110.01</v>
      </c>
      <c r="Q735" s="153" t="str">
        <f t="shared" si="152"/>
        <v>CL.IC.RT.200110.01</v>
      </c>
      <c r="AR735" s="138" t="s">
        <v>12773</v>
      </c>
      <c r="AS735" s="138">
        <v>1734</v>
      </c>
    </row>
    <row r="736" spans="1:45" s="138" customFormat="1" ht="15">
      <c r="A736" s="138" t="s">
        <v>4991</v>
      </c>
      <c r="C736" s="150" t="s">
        <v>11906</v>
      </c>
      <c r="E736" s="150" t="s">
        <v>12175</v>
      </c>
      <c r="F736" s="138" t="s">
        <v>5474</v>
      </c>
      <c r="G736" s="138" t="s">
        <v>5662</v>
      </c>
      <c r="H736" s="151" t="s">
        <v>12099</v>
      </c>
      <c r="I736" s="138" t="s">
        <v>5662</v>
      </c>
      <c r="J736" s="152" t="str">
        <f t="shared" si="167"/>
        <v>IC.RT.200111</v>
      </c>
      <c r="K736" s="150" t="s">
        <v>12175</v>
      </c>
      <c r="L736" s="138" t="str">
        <f t="shared" si="149"/>
        <v>3000 cc</v>
      </c>
      <c r="M736" s="153" t="str">
        <f t="shared" si="150"/>
        <v>PI.IC.RT.200111.01</v>
      </c>
      <c r="N736" s="153"/>
      <c r="O736" s="153" t="str">
        <f t="shared" si="151"/>
        <v>PH.IC.RT.200111.01</v>
      </c>
      <c r="Q736" s="153" t="str">
        <f t="shared" si="152"/>
        <v>CL.IC.RT.200111.01</v>
      </c>
      <c r="AR736" s="138" t="s">
        <v>12773</v>
      </c>
      <c r="AS736" s="138">
        <v>1734</v>
      </c>
    </row>
    <row r="737" spans="1:45" s="138" customFormat="1" ht="15">
      <c r="A737" s="138" t="s">
        <v>4991</v>
      </c>
      <c r="C737" s="150" t="s">
        <v>11906</v>
      </c>
      <c r="D737" s="138" t="s">
        <v>14551</v>
      </c>
      <c r="E737" s="150" t="s">
        <v>115</v>
      </c>
      <c r="F737" s="138" t="s">
        <v>5824</v>
      </c>
      <c r="G737" s="138" t="s">
        <v>5349</v>
      </c>
      <c r="H737" s="151" t="s">
        <v>5749</v>
      </c>
      <c r="I737" s="138" t="s">
        <v>5349</v>
      </c>
      <c r="J737" s="152" t="str">
        <f>CONCATENATE("IC.RT.",C737,E737,H737)</f>
        <v>IC.RT.200211</v>
      </c>
      <c r="K737" s="150" t="s">
        <v>12175</v>
      </c>
      <c r="L737" s="138" t="s">
        <v>14552</v>
      </c>
      <c r="M737" s="153" t="str">
        <f>CONCATENATE("PI.",J737,".",K737)</f>
        <v>PI.IC.RT.200211.01</v>
      </c>
      <c r="N737" s="153"/>
      <c r="O737" s="153" t="str">
        <f>CONCATENATE("PH.",J737,".",K737)</f>
        <v>PH.IC.RT.200211.01</v>
      </c>
      <c r="Q737" s="153" t="str">
        <f>CONCATENATE("CL.",J737,".",K737)</f>
        <v>CL.IC.RT.200211.01</v>
      </c>
      <c r="AR737" s="138" t="s">
        <v>12773</v>
      </c>
      <c r="AS737" s="138">
        <v>1734</v>
      </c>
    </row>
    <row r="738" spans="1:45" s="138" customFormat="1" ht="15">
      <c r="A738" s="138" t="s">
        <v>4991</v>
      </c>
      <c r="C738" s="150" t="s">
        <v>11906</v>
      </c>
      <c r="E738" s="150" t="s">
        <v>115</v>
      </c>
      <c r="F738" s="138" t="s">
        <v>5824</v>
      </c>
      <c r="G738" s="138" t="s">
        <v>5486</v>
      </c>
      <c r="H738" s="151" t="s">
        <v>11848</v>
      </c>
      <c r="I738" s="138" t="s">
        <v>5487</v>
      </c>
      <c r="J738" s="152" t="str">
        <f t="shared" si="167"/>
        <v>IC.RT.200201</v>
      </c>
      <c r="K738" s="150" t="s">
        <v>12175</v>
      </c>
      <c r="L738" s="138" t="str">
        <f t="shared" si="149"/>
        <v>Two times</v>
      </c>
      <c r="M738" s="153" t="str">
        <f t="shared" si="150"/>
        <v>PI.IC.RT.200201.01</v>
      </c>
      <c r="N738" s="153"/>
      <c r="O738" s="153" t="str">
        <f t="shared" si="151"/>
        <v>PH.IC.RT.200201.01</v>
      </c>
      <c r="Q738" s="153" t="str">
        <f t="shared" si="152"/>
        <v>CL.IC.RT.200201.01</v>
      </c>
      <c r="AR738" s="138" t="s">
        <v>12773</v>
      </c>
      <c r="AS738" s="138">
        <v>1734</v>
      </c>
    </row>
    <row r="739" spans="1:45" s="138" customFormat="1" ht="15">
      <c r="A739" s="138" t="s">
        <v>4991</v>
      </c>
      <c r="C739" s="150" t="s">
        <v>11906</v>
      </c>
      <c r="E739" s="150" t="s">
        <v>115</v>
      </c>
      <c r="F739" s="138" t="s">
        <v>5824</v>
      </c>
      <c r="G739" s="138" t="s">
        <v>5488</v>
      </c>
      <c r="H739" s="151" t="s">
        <v>12030</v>
      </c>
      <c r="I739" s="138" t="s">
        <v>5489</v>
      </c>
      <c r="J739" s="152" t="str">
        <f t="shared" si="167"/>
        <v>IC.RT.200202</v>
      </c>
      <c r="K739" s="150" t="s">
        <v>12175</v>
      </c>
      <c r="L739" s="138" t="str">
        <f t="shared" si="149"/>
        <v>Three times</v>
      </c>
      <c r="M739" s="153" t="str">
        <f t="shared" si="150"/>
        <v>PI.IC.RT.200202.01</v>
      </c>
      <c r="N739" s="153"/>
      <c r="O739" s="153" t="str">
        <f t="shared" si="151"/>
        <v>PH.IC.RT.200202.01</v>
      </c>
      <c r="Q739" s="153" t="str">
        <f t="shared" si="152"/>
        <v>CL.IC.RT.200202.01</v>
      </c>
      <c r="AR739" s="138" t="s">
        <v>12773</v>
      </c>
      <c r="AS739" s="138">
        <v>1734</v>
      </c>
    </row>
    <row r="740" spans="1:45" s="138" customFormat="1" ht="15">
      <c r="A740" s="138" t="s">
        <v>4991</v>
      </c>
      <c r="C740" s="150" t="s">
        <v>11906</v>
      </c>
      <c r="E740" s="150" t="s">
        <v>115</v>
      </c>
      <c r="F740" s="138" t="s">
        <v>5824</v>
      </c>
      <c r="G740" s="138" t="s">
        <v>5490</v>
      </c>
      <c r="H740" s="151" t="s">
        <v>12032</v>
      </c>
      <c r="I740" s="138" t="s">
        <v>5491</v>
      </c>
      <c r="J740" s="152" t="str">
        <f t="shared" si="167"/>
        <v>IC.RT.200203</v>
      </c>
      <c r="K740" s="150" t="s">
        <v>12175</v>
      </c>
      <c r="L740" s="138" t="str">
        <f t="shared" si="149"/>
        <v>Four times</v>
      </c>
      <c r="M740" s="153" t="str">
        <f t="shared" si="150"/>
        <v>PI.IC.RT.200203.01</v>
      </c>
      <c r="N740" s="153"/>
      <c r="O740" s="153" t="str">
        <f t="shared" si="151"/>
        <v>PH.IC.RT.200203.01</v>
      </c>
      <c r="Q740" s="153" t="str">
        <f t="shared" si="152"/>
        <v>CL.IC.RT.200203.01</v>
      </c>
      <c r="AR740" s="138" t="s">
        <v>12773</v>
      </c>
      <c r="AS740" s="138">
        <v>1734</v>
      </c>
    </row>
    <row r="741" spans="1:45" s="138" customFormat="1" ht="15">
      <c r="A741" s="138" t="s">
        <v>4991</v>
      </c>
      <c r="C741" s="150" t="s">
        <v>11906</v>
      </c>
      <c r="E741" s="150" t="s">
        <v>115</v>
      </c>
      <c r="F741" s="138" t="s">
        <v>5824</v>
      </c>
      <c r="G741" s="138" t="s">
        <v>5497</v>
      </c>
      <c r="H741" s="151" t="s">
        <v>12028</v>
      </c>
      <c r="I741" s="138" t="s">
        <v>5498</v>
      </c>
      <c r="J741" s="152" t="str">
        <f t="shared" si="167"/>
        <v>IC.RT.200204</v>
      </c>
      <c r="K741" s="150" t="s">
        <v>12175</v>
      </c>
      <c r="L741" s="138" t="str">
        <f t="shared" si="149"/>
        <v>Five times</v>
      </c>
      <c r="M741" s="153" t="str">
        <f t="shared" si="150"/>
        <v>PI.IC.RT.200204.01</v>
      </c>
      <c r="N741" s="153"/>
      <c r="O741" s="153" t="str">
        <f t="shared" si="151"/>
        <v>PH.IC.RT.200204.01</v>
      </c>
      <c r="Q741" s="153" t="str">
        <f t="shared" si="152"/>
        <v>CL.IC.RT.200204.01</v>
      </c>
      <c r="AR741" s="138" t="s">
        <v>12773</v>
      </c>
      <c r="AS741" s="138">
        <v>1734</v>
      </c>
    </row>
    <row r="742" spans="1:45" s="138" customFormat="1" ht="15">
      <c r="A742" s="138" t="s">
        <v>4991</v>
      </c>
      <c r="C742" s="150" t="s">
        <v>11906</v>
      </c>
      <c r="E742" s="150" t="s">
        <v>115</v>
      </c>
      <c r="F742" s="138" t="s">
        <v>5824</v>
      </c>
      <c r="G742" s="138" t="s">
        <v>5499</v>
      </c>
      <c r="H742" s="151" t="s">
        <v>12210</v>
      </c>
      <c r="I742" s="138" t="s">
        <v>5500</v>
      </c>
      <c r="J742" s="152" t="str">
        <f t="shared" si="167"/>
        <v>IC.RT.200205</v>
      </c>
      <c r="K742" s="150" t="s">
        <v>12175</v>
      </c>
      <c r="L742" s="138" t="str">
        <f t="shared" si="149"/>
        <v>Six times</v>
      </c>
      <c r="M742" s="153" t="str">
        <f t="shared" si="150"/>
        <v>PI.IC.RT.200205.01</v>
      </c>
      <c r="N742" s="153"/>
      <c r="O742" s="153" t="str">
        <f t="shared" si="151"/>
        <v>PH.IC.RT.200205.01</v>
      </c>
      <c r="Q742" s="153" t="str">
        <f t="shared" si="152"/>
        <v>CL.IC.RT.200205.01</v>
      </c>
      <c r="AR742" s="138" t="s">
        <v>12773</v>
      </c>
      <c r="AS742" s="138">
        <v>1734</v>
      </c>
    </row>
    <row r="743" spans="1:45" s="138" customFormat="1" ht="15">
      <c r="A743" s="138" t="s">
        <v>4991</v>
      </c>
      <c r="C743" s="150" t="s">
        <v>11906</v>
      </c>
      <c r="E743" s="150" t="s">
        <v>115</v>
      </c>
      <c r="F743" s="138" t="s">
        <v>5824</v>
      </c>
      <c r="G743" s="138" t="s">
        <v>5501</v>
      </c>
      <c r="H743" s="151" t="s">
        <v>12212</v>
      </c>
      <c r="I743" s="138" t="s">
        <v>5502</v>
      </c>
      <c r="J743" s="152" t="str">
        <f t="shared" si="167"/>
        <v>IC.RT.200206</v>
      </c>
      <c r="K743" s="150" t="s">
        <v>12175</v>
      </c>
      <c r="L743" s="138" t="str">
        <f t="shared" si="149"/>
        <v>Seven times</v>
      </c>
      <c r="M743" s="153" t="str">
        <f t="shared" si="150"/>
        <v>PI.IC.RT.200206.01</v>
      </c>
      <c r="N743" s="153"/>
      <c r="O743" s="153" t="str">
        <f t="shared" si="151"/>
        <v>PH.IC.RT.200206.01</v>
      </c>
      <c r="Q743" s="153" t="str">
        <f t="shared" si="152"/>
        <v>CL.IC.RT.200206.01</v>
      </c>
      <c r="AR743" s="138" t="s">
        <v>12773</v>
      </c>
      <c r="AS743" s="138">
        <v>1734</v>
      </c>
    </row>
    <row r="744" spans="1:45" s="138" customFormat="1" ht="15">
      <c r="A744" s="138" t="s">
        <v>4991</v>
      </c>
      <c r="C744" s="150" t="s">
        <v>11906</v>
      </c>
      <c r="E744" s="150" t="s">
        <v>115</v>
      </c>
      <c r="F744" s="138" t="s">
        <v>5824</v>
      </c>
      <c r="G744" s="138" t="s">
        <v>5342</v>
      </c>
      <c r="H744" s="151" t="s">
        <v>12225</v>
      </c>
      <c r="I744" s="138" t="s">
        <v>5343</v>
      </c>
      <c r="J744" s="152" t="str">
        <f t="shared" si="167"/>
        <v>IC.RT.200207</v>
      </c>
      <c r="K744" s="150" t="s">
        <v>12175</v>
      </c>
      <c r="L744" s="138" t="str">
        <f t="shared" si="149"/>
        <v>Eight times</v>
      </c>
      <c r="M744" s="153" t="str">
        <f t="shared" si="150"/>
        <v>PI.IC.RT.200207.01</v>
      </c>
      <c r="N744" s="153"/>
      <c r="O744" s="153" t="str">
        <f t="shared" si="151"/>
        <v>PH.IC.RT.200207.01</v>
      </c>
      <c r="Q744" s="153" t="str">
        <f t="shared" si="152"/>
        <v>CL.IC.RT.200207.01</v>
      </c>
      <c r="AR744" s="138" t="s">
        <v>12773</v>
      </c>
      <c r="AS744" s="138">
        <v>1734</v>
      </c>
    </row>
    <row r="745" spans="1:45" s="138" customFormat="1" ht="15">
      <c r="A745" s="138" t="s">
        <v>4991</v>
      </c>
      <c r="C745" s="150" t="s">
        <v>11906</v>
      </c>
      <c r="E745" s="150" t="s">
        <v>115</v>
      </c>
      <c r="F745" s="138" t="s">
        <v>5824</v>
      </c>
      <c r="G745" s="138" t="s">
        <v>5344</v>
      </c>
      <c r="H745" s="151" t="s">
        <v>11638</v>
      </c>
      <c r="I745" s="138" t="s">
        <v>5345</v>
      </c>
      <c r="J745" s="152" t="str">
        <f t="shared" si="167"/>
        <v>IC.RT.200208</v>
      </c>
      <c r="K745" s="150" t="s">
        <v>12175</v>
      </c>
      <c r="L745" s="138" t="str">
        <f t="shared" si="149"/>
        <v>Nine times</v>
      </c>
      <c r="M745" s="153" t="str">
        <f t="shared" si="150"/>
        <v>PI.IC.RT.200208.01</v>
      </c>
      <c r="N745" s="153"/>
      <c r="O745" s="153" t="str">
        <f t="shared" si="151"/>
        <v>PH.IC.RT.200208.01</v>
      </c>
      <c r="Q745" s="153" t="str">
        <f t="shared" si="152"/>
        <v>CL.IC.RT.200208.01</v>
      </c>
      <c r="AR745" s="138" t="s">
        <v>12773</v>
      </c>
      <c r="AS745" s="138">
        <v>1734</v>
      </c>
    </row>
    <row r="746" spans="1:45" s="138" customFormat="1" ht="15">
      <c r="A746" s="138" t="s">
        <v>4991</v>
      </c>
      <c r="C746" s="150" t="s">
        <v>11906</v>
      </c>
      <c r="E746" s="150" t="s">
        <v>115</v>
      </c>
      <c r="F746" s="138" t="s">
        <v>5824</v>
      </c>
      <c r="G746" s="138" t="s">
        <v>5346</v>
      </c>
      <c r="H746" s="151" t="s">
        <v>11639</v>
      </c>
      <c r="I746" s="138" t="s">
        <v>5347</v>
      </c>
      <c r="J746" s="152" t="str">
        <f t="shared" si="167"/>
        <v>IC.RT.200209</v>
      </c>
      <c r="K746" s="150" t="s">
        <v>12175</v>
      </c>
      <c r="L746" s="138" t="str">
        <f t="shared" si="149"/>
        <v>Ten times</v>
      </c>
      <c r="M746" s="153" t="str">
        <f t="shared" si="150"/>
        <v>PI.IC.RT.200209.01</v>
      </c>
      <c r="N746" s="153"/>
      <c r="O746" s="153" t="str">
        <f t="shared" si="151"/>
        <v>PH.IC.RT.200209.01</v>
      </c>
      <c r="Q746" s="153" t="str">
        <f t="shared" si="152"/>
        <v>CL.IC.RT.200209.01</v>
      </c>
      <c r="AR746" s="138" t="s">
        <v>12773</v>
      </c>
      <c r="AS746" s="138">
        <v>1734</v>
      </c>
    </row>
    <row r="747" spans="1:45" s="138" customFormat="1" ht="15">
      <c r="A747" s="138" t="s">
        <v>4991</v>
      </c>
      <c r="C747" s="150" t="s">
        <v>11906</v>
      </c>
      <c r="E747" s="150" t="s">
        <v>115</v>
      </c>
      <c r="F747" s="138" t="s">
        <v>5824</v>
      </c>
      <c r="G747" s="138" t="s">
        <v>10358</v>
      </c>
      <c r="H747" s="151" t="s">
        <v>12100</v>
      </c>
      <c r="I747" s="138" t="s">
        <v>10358</v>
      </c>
      <c r="J747" s="152" t="str">
        <f t="shared" si="167"/>
        <v>IC.RT.200212</v>
      </c>
      <c r="K747" s="150" t="s">
        <v>12175</v>
      </c>
      <c r="L747" s="138" t="str">
        <f t="shared" si="149"/>
        <v>Refused</v>
      </c>
      <c r="M747" s="153" t="str">
        <f t="shared" si="150"/>
        <v>PI.IC.RT.200212.01</v>
      </c>
      <c r="N747" s="153"/>
      <c r="O747" s="153" t="str">
        <f t="shared" si="151"/>
        <v>PH.IC.RT.200212.01</v>
      </c>
      <c r="Q747" s="153" t="str">
        <f t="shared" si="152"/>
        <v>CL.IC.RT.200212.01</v>
      </c>
      <c r="AR747" s="138" t="s">
        <v>12773</v>
      </c>
      <c r="AS747" s="138">
        <v>1734</v>
      </c>
    </row>
    <row r="748" spans="1:45" s="138" customFormat="1" ht="15">
      <c r="A748" s="138" t="s">
        <v>4991</v>
      </c>
      <c r="C748" s="150" t="s">
        <v>11906</v>
      </c>
      <c r="E748" s="150" t="s">
        <v>115</v>
      </c>
      <c r="F748" s="138" t="s">
        <v>5824</v>
      </c>
      <c r="G748" s="138" t="s">
        <v>5348</v>
      </c>
      <c r="H748" s="151" t="s">
        <v>11829</v>
      </c>
      <c r="I748" s="138" t="s">
        <v>12437</v>
      </c>
      <c r="J748" s="152" t="str">
        <f>CONCATENATE("IC.RT.",C748,E748,H748)</f>
        <v>IC.RT.200210</v>
      </c>
      <c r="K748" s="150" t="s">
        <v>12175</v>
      </c>
      <c r="L748" s="138" t="str">
        <f>G748</f>
        <v xml:space="preserve">Other:  specify </v>
      </c>
      <c r="M748" s="153" t="str">
        <f>CONCATENATE("PI.",J748,".",K748)</f>
        <v>PI.IC.RT.200210.01</v>
      </c>
      <c r="N748" s="153"/>
      <c r="O748" s="153" t="str">
        <f>CONCATENATE("PH.",J748,".",K748)</f>
        <v>PH.IC.RT.200210.01</v>
      </c>
      <c r="Q748" s="153" t="str">
        <f>CONCATENATE("CL.",J748,".",K748)</f>
        <v>CL.IC.RT.200210.01</v>
      </c>
      <c r="AR748" s="138" t="s">
        <v>12773</v>
      </c>
      <c r="AS748" s="138">
        <v>1734</v>
      </c>
    </row>
    <row r="749" spans="1:45" s="138" customFormat="1" ht="13" customHeight="1">
      <c r="A749" s="138" t="s">
        <v>4991</v>
      </c>
      <c r="C749" s="150" t="s">
        <v>11906</v>
      </c>
      <c r="D749" s="138" t="s">
        <v>5221</v>
      </c>
      <c r="E749" s="150" t="s">
        <v>0</v>
      </c>
      <c r="F749" s="138" t="s">
        <v>5222</v>
      </c>
      <c r="G749" s="138" t="s">
        <v>5223</v>
      </c>
      <c r="H749" s="151" t="s">
        <v>1</v>
      </c>
      <c r="I749" s="138" t="s">
        <v>5223</v>
      </c>
      <c r="J749" s="152" t="str">
        <f t="shared" si="167"/>
        <v>IC.RT.200301</v>
      </c>
      <c r="K749" s="150" t="s">
        <v>5224</v>
      </c>
      <c r="L749" s="138" t="str">
        <f t="shared" si="149"/>
        <v>None</v>
      </c>
      <c r="M749" s="153" t="str">
        <f t="shared" si="150"/>
        <v>PI.IC.RT.200301.01</v>
      </c>
      <c r="N749" s="153"/>
      <c r="O749" s="153" t="str">
        <f t="shared" si="151"/>
        <v>PH.IC.RT.200301.01</v>
      </c>
      <c r="Q749" s="153" t="str">
        <f t="shared" si="152"/>
        <v>CL.IC.RT.200301.01</v>
      </c>
      <c r="AR749" s="138" t="s">
        <v>12773</v>
      </c>
      <c r="AS749" s="138">
        <v>1734</v>
      </c>
    </row>
    <row r="750" spans="1:45" s="138" customFormat="1" ht="15">
      <c r="A750" s="138" t="s">
        <v>4991</v>
      </c>
      <c r="C750" s="150" t="s">
        <v>11906</v>
      </c>
      <c r="D750" s="138" t="s">
        <v>12452</v>
      </c>
      <c r="E750" s="150" t="s">
        <v>12185</v>
      </c>
      <c r="F750" s="138" t="s">
        <v>5226</v>
      </c>
      <c r="G750" s="138" t="s">
        <v>5227</v>
      </c>
      <c r="H750" s="151" t="s">
        <v>115</v>
      </c>
      <c r="I750" s="138" t="s">
        <v>5227</v>
      </c>
      <c r="J750" s="152" t="str">
        <f t="shared" si="167"/>
        <v>IC.RT.200302</v>
      </c>
      <c r="K750" s="150" t="s">
        <v>1</v>
      </c>
      <c r="L750" s="138" t="str">
        <f t="shared" si="149"/>
        <v>Weak</v>
      </c>
      <c r="M750" s="153" t="str">
        <f t="shared" si="150"/>
        <v>PI.IC.RT.200302.01</v>
      </c>
      <c r="N750" s="153"/>
      <c r="O750" s="153" t="str">
        <f t="shared" si="151"/>
        <v>PH.IC.RT.200302.01</v>
      </c>
      <c r="Q750" s="153" t="str">
        <f t="shared" si="152"/>
        <v>CL.IC.RT.200302.01</v>
      </c>
      <c r="AR750" s="138" t="s">
        <v>12773</v>
      </c>
      <c r="AS750" s="138">
        <v>1734</v>
      </c>
    </row>
    <row r="751" spans="1:45" s="138" customFormat="1" ht="15">
      <c r="A751" s="138" t="s">
        <v>4991</v>
      </c>
      <c r="C751" s="150" t="s">
        <v>11906</v>
      </c>
      <c r="D751" s="138" t="s">
        <v>12452</v>
      </c>
      <c r="E751" s="150" t="s">
        <v>12185</v>
      </c>
      <c r="F751" s="138" t="s">
        <v>5226</v>
      </c>
      <c r="G751" s="138" t="s">
        <v>7263</v>
      </c>
      <c r="H751" s="151" t="s">
        <v>12185</v>
      </c>
      <c r="I751" s="138" t="s">
        <v>7263</v>
      </c>
      <c r="J751" s="152" t="str">
        <f t="shared" si="167"/>
        <v>IC.RT.200303</v>
      </c>
      <c r="K751" s="150" t="s">
        <v>1</v>
      </c>
      <c r="L751" s="138" t="str">
        <f t="shared" si="149"/>
        <v>Moderate</v>
      </c>
      <c r="M751" s="153" t="str">
        <f t="shared" si="150"/>
        <v>PI.IC.RT.200303.01</v>
      </c>
      <c r="N751" s="153"/>
      <c r="O751" s="153" t="str">
        <f t="shared" si="151"/>
        <v>PH.IC.RT.200303.01</v>
      </c>
      <c r="Q751" s="153" t="str">
        <f t="shared" si="152"/>
        <v>CL.IC.RT.200303.01</v>
      </c>
      <c r="AR751" s="138" t="s">
        <v>12773</v>
      </c>
      <c r="AS751" s="138">
        <v>1734</v>
      </c>
    </row>
    <row r="752" spans="1:45" s="138" customFormat="1" ht="15">
      <c r="A752" s="138" t="s">
        <v>4991</v>
      </c>
      <c r="C752" s="150" t="s">
        <v>11906</v>
      </c>
      <c r="D752" s="138" t="s">
        <v>12452</v>
      </c>
      <c r="E752" s="150" t="s">
        <v>12185</v>
      </c>
      <c r="F752" s="138" t="s">
        <v>5226</v>
      </c>
      <c r="G752" s="138" t="s">
        <v>7262</v>
      </c>
      <c r="H752" s="151" t="s">
        <v>6464</v>
      </c>
      <c r="I752" s="138" t="s">
        <v>7262</v>
      </c>
      <c r="J752" s="152" t="str">
        <f t="shared" si="167"/>
        <v>IC.RT.200304</v>
      </c>
      <c r="K752" s="150" t="s">
        <v>1</v>
      </c>
      <c r="L752" s="138" t="str">
        <f t="shared" si="149"/>
        <v>Strong</v>
      </c>
      <c r="M752" s="153" t="str">
        <f t="shared" si="150"/>
        <v>PI.IC.RT.200304.01</v>
      </c>
      <c r="N752" s="153"/>
      <c r="O752" s="153" t="str">
        <f t="shared" si="151"/>
        <v>PH.IC.RT.200304.01</v>
      </c>
      <c r="Q752" s="153" t="str">
        <f t="shared" si="152"/>
        <v>CL.IC.RT.200304.01</v>
      </c>
      <c r="AR752" s="138" t="s">
        <v>12773</v>
      </c>
      <c r="AS752" s="138">
        <v>1734</v>
      </c>
    </row>
  </sheetData>
  <phoneticPr fontId="6" type="noConversion"/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S13"/>
  <sheetViews>
    <sheetView workbookViewId="0">
      <selection activeCell="J27" sqref="J27"/>
    </sheetView>
  </sheetViews>
  <sheetFormatPr baseColWidth="10" defaultColWidth="11" defaultRowHeight="13" x14ac:dyDescent="0"/>
  <cols>
    <col min="1" max="1" width="24.28515625" customWidth="1"/>
    <col min="6" max="6" width="32.42578125" customWidth="1"/>
    <col min="7" max="7" width="22" customWidth="1"/>
  </cols>
  <sheetData>
    <row r="1" spans="1:45" s="45" customFormat="1" ht="30" customHeight="1">
      <c r="A1" s="43" t="s">
        <v>12085</v>
      </c>
      <c r="B1" s="43" t="s">
        <v>12086</v>
      </c>
      <c r="C1" s="43" t="s">
        <v>12745</v>
      </c>
      <c r="D1" s="43" t="s">
        <v>12363</v>
      </c>
      <c r="E1" s="43" t="s">
        <v>12457</v>
      </c>
      <c r="F1" s="43" t="s">
        <v>12364</v>
      </c>
      <c r="G1" s="43" t="s">
        <v>12365</v>
      </c>
      <c r="H1" s="43" t="s">
        <v>12458</v>
      </c>
      <c r="I1" s="43" t="s">
        <v>12366</v>
      </c>
      <c r="J1" s="43" t="s">
        <v>12367</v>
      </c>
      <c r="K1" s="43" t="s">
        <v>12368</v>
      </c>
      <c r="L1" s="43" t="s">
        <v>12369</v>
      </c>
      <c r="M1" s="43" t="s">
        <v>12000</v>
      </c>
      <c r="N1" s="43" t="s">
        <v>1190</v>
      </c>
      <c r="O1" s="43" t="s">
        <v>12361</v>
      </c>
      <c r="P1" s="43" t="s">
        <v>12362</v>
      </c>
      <c r="Q1" s="43" t="s">
        <v>12172</v>
      </c>
      <c r="R1" s="43" t="s">
        <v>2544</v>
      </c>
      <c r="S1" s="43" t="s">
        <v>12455</v>
      </c>
      <c r="T1" s="43" t="s">
        <v>2545</v>
      </c>
      <c r="U1" s="43" t="s">
        <v>12456</v>
      </c>
      <c r="V1" s="43" t="s">
        <v>12279</v>
      </c>
      <c r="W1" s="43" t="s">
        <v>12280</v>
      </c>
      <c r="X1" s="43" t="s">
        <v>2064</v>
      </c>
      <c r="Y1" s="43" t="s">
        <v>2065</v>
      </c>
      <c r="Z1" s="43" t="s">
        <v>1718</v>
      </c>
      <c r="AA1" s="43" t="s">
        <v>1719</v>
      </c>
      <c r="AB1" s="43" t="s">
        <v>669</v>
      </c>
      <c r="AC1" s="43" t="s">
        <v>670</v>
      </c>
      <c r="AD1" s="43" t="s">
        <v>671</v>
      </c>
      <c r="AE1" s="43" t="s">
        <v>567</v>
      </c>
      <c r="AF1" s="43" t="s">
        <v>13483</v>
      </c>
      <c r="AG1" s="43" t="s">
        <v>13484</v>
      </c>
      <c r="AH1" s="43" t="s">
        <v>13709</v>
      </c>
      <c r="AI1" s="43" t="s">
        <v>13715</v>
      </c>
      <c r="AJ1" s="43" t="s">
        <v>13712</v>
      </c>
      <c r="AK1" s="43" t="s">
        <v>13713</v>
      </c>
      <c r="AL1" s="43" t="s">
        <v>13796</v>
      </c>
      <c r="AM1" s="43" t="s">
        <v>13797</v>
      </c>
      <c r="AN1" s="43" t="s">
        <v>13798</v>
      </c>
      <c r="AO1" s="43" t="s">
        <v>13799</v>
      </c>
      <c r="AP1" s="43" t="s">
        <v>13974</v>
      </c>
      <c r="AQ1" s="43" t="s">
        <v>13975</v>
      </c>
      <c r="AR1" s="43" t="s">
        <v>14487</v>
      </c>
      <c r="AS1" s="43" t="s">
        <v>14488</v>
      </c>
    </row>
    <row r="2" spans="1:45" ht="15">
      <c r="A2" s="12" t="s">
        <v>4418</v>
      </c>
      <c r="B2" s="12" t="s">
        <v>4419</v>
      </c>
      <c r="C2" s="11" t="s">
        <v>4427</v>
      </c>
      <c r="D2" s="10" t="s">
        <v>4428</v>
      </c>
      <c r="E2" s="11" t="s">
        <v>4427</v>
      </c>
      <c r="F2" s="12" t="s">
        <v>4429</v>
      </c>
      <c r="G2" s="12" t="s">
        <v>4430</v>
      </c>
      <c r="H2" s="11" t="s">
        <v>4427</v>
      </c>
      <c r="I2" s="12" t="s">
        <v>4431</v>
      </c>
      <c r="J2" s="5" t="str">
        <f>CONCATENATE("IC.RA.",C2,E2,H2)</f>
        <v>IC.RA.010101</v>
      </c>
      <c r="K2" s="1" t="s">
        <v>12175</v>
      </c>
      <c r="L2" t="str">
        <f t="shared" ref="L2:L13" si="0">G2</f>
        <v>Total 9 or less: Severe Risk</v>
      </c>
      <c r="M2" s="6" t="str">
        <f>CONCATENATE("PI.",J2,".",K2)</f>
        <v>PI.IC.RA.010101.01</v>
      </c>
      <c r="N2" s="6"/>
      <c r="O2" s="6" t="str">
        <f>CONCATENATE("PH.",J2,".",K2)</f>
        <v>PH.IC.RA.010101.01</v>
      </c>
      <c r="Q2" s="6" t="str">
        <f>CONCATENATE("CL.",J2,".",K2)</f>
        <v>CL.IC.RA.010101.01</v>
      </c>
    </row>
    <row r="3" spans="1:45" ht="15">
      <c r="A3" s="12" t="s">
        <v>4418</v>
      </c>
      <c r="B3" s="12"/>
      <c r="C3" s="11" t="s">
        <v>12175</v>
      </c>
      <c r="D3" s="12"/>
      <c r="E3" s="11" t="s">
        <v>12175</v>
      </c>
      <c r="F3" s="12" t="s">
        <v>4429</v>
      </c>
      <c r="G3" s="12" t="s">
        <v>13181</v>
      </c>
      <c r="H3" s="11" t="s">
        <v>12430</v>
      </c>
      <c r="I3" s="12" t="s">
        <v>10363</v>
      </c>
      <c r="J3" s="5" t="str">
        <f t="shared" ref="J3:J13" si="1">CONCATENATE("IC.RA.",C3,E3,H3)</f>
        <v>IC.RA.010102</v>
      </c>
      <c r="K3" s="1" t="s">
        <v>12175</v>
      </c>
      <c r="L3" t="str">
        <f t="shared" si="0"/>
        <v>Total 10-12: High Risk</v>
      </c>
      <c r="M3" s="6" t="str">
        <f t="shared" ref="M3:M13" si="2">CONCATENATE("PI.",J3,".",K3)</f>
        <v>PI.IC.RA.010102.01</v>
      </c>
      <c r="N3" s="6"/>
      <c r="O3" s="6" t="str">
        <f t="shared" ref="O3:O13" si="3">CONCATENATE("PH.",J3,".",K3)</f>
        <v>PH.IC.RA.010102.01</v>
      </c>
      <c r="Q3" s="6" t="str">
        <f t="shared" ref="Q3:Q13" si="4">CONCATENATE("CL.",J3,".",K3)</f>
        <v>CL.IC.RA.010102.01</v>
      </c>
    </row>
    <row r="4" spans="1:45" ht="15">
      <c r="A4" s="12" t="s">
        <v>4418</v>
      </c>
      <c r="B4" s="12"/>
      <c r="C4" s="11" t="s">
        <v>2379</v>
      </c>
      <c r="D4" s="12"/>
      <c r="E4" s="11" t="s">
        <v>2379</v>
      </c>
      <c r="F4" s="12" t="s">
        <v>4429</v>
      </c>
      <c r="G4" s="12" t="s">
        <v>4432</v>
      </c>
      <c r="H4" s="11" t="s">
        <v>12448</v>
      </c>
      <c r="I4" s="12" t="s">
        <v>10117</v>
      </c>
      <c r="J4" s="5" t="str">
        <f t="shared" si="1"/>
        <v>IC.RA.010103</v>
      </c>
      <c r="K4" s="1" t="s">
        <v>2379</v>
      </c>
      <c r="L4" t="str">
        <f t="shared" si="0"/>
        <v>Total 13-14: Moderate Risk</v>
      </c>
      <c r="M4" s="6" t="str">
        <f t="shared" si="2"/>
        <v>PI.IC.RA.010103.01</v>
      </c>
      <c r="N4" s="6"/>
      <c r="O4" s="6" t="str">
        <f t="shared" si="3"/>
        <v>PH.IC.RA.010103.01</v>
      </c>
      <c r="Q4" s="6" t="str">
        <f t="shared" si="4"/>
        <v>CL.IC.RA.010103.01</v>
      </c>
    </row>
    <row r="5" spans="1:45" ht="15">
      <c r="A5" s="12" t="s">
        <v>4418</v>
      </c>
      <c r="B5" s="12"/>
      <c r="C5" s="11" t="s">
        <v>12175</v>
      </c>
      <c r="D5" s="12"/>
      <c r="E5" s="11" t="s">
        <v>12175</v>
      </c>
      <c r="F5" s="12" t="s">
        <v>4429</v>
      </c>
      <c r="G5" s="12" t="s">
        <v>4433</v>
      </c>
      <c r="H5" s="11" t="s">
        <v>6464</v>
      </c>
      <c r="I5" s="12" t="s">
        <v>4434</v>
      </c>
      <c r="J5" s="5" t="str">
        <f t="shared" si="1"/>
        <v>IC.RA.010104</v>
      </c>
      <c r="K5" s="1" t="s">
        <v>12175</v>
      </c>
      <c r="L5" t="str">
        <f t="shared" si="0"/>
        <v>Total 15-18: At Risk</v>
      </c>
      <c r="M5" s="6" t="str">
        <f t="shared" si="2"/>
        <v>PI.IC.RA.010104.01</v>
      </c>
      <c r="N5" s="6"/>
      <c r="O5" s="6" t="str">
        <f t="shared" si="3"/>
        <v>PH.IC.RA.010104.01</v>
      </c>
      <c r="Q5" s="6" t="str">
        <f t="shared" si="4"/>
        <v>CL.IC.RA.010104.01</v>
      </c>
    </row>
    <row r="6" spans="1:45" ht="15">
      <c r="A6" s="12" t="s">
        <v>4418</v>
      </c>
      <c r="B6" s="12"/>
      <c r="C6" s="11" t="s">
        <v>12175</v>
      </c>
      <c r="D6" s="12"/>
      <c r="E6" s="11" t="s">
        <v>12175</v>
      </c>
      <c r="F6" s="12" t="s">
        <v>4429</v>
      </c>
      <c r="G6" s="12" t="s">
        <v>4435</v>
      </c>
      <c r="H6" s="11" t="s">
        <v>6291</v>
      </c>
      <c r="I6" s="12" t="s">
        <v>4436</v>
      </c>
      <c r="J6" s="5" t="str">
        <f t="shared" si="1"/>
        <v>IC.RA.010105</v>
      </c>
      <c r="K6" s="1" t="s">
        <v>12175</v>
      </c>
      <c r="L6" t="str">
        <f t="shared" si="0"/>
        <v>Total 19 or more: No Risk</v>
      </c>
      <c r="M6" s="6" t="str">
        <f t="shared" si="2"/>
        <v>PI.IC.RA.010105.01</v>
      </c>
      <c r="N6" s="6"/>
      <c r="O6" s="6" t="str">
        <f t="shared" si="3"/>
        <v>PH.IC.RA.010105.01</v>
      </c>
      <c r="Q6" s="6" t="str">
        <f t="shared" si="4"/>
        <v>CL.IC.RA.010105.01</v>
      </c>
    </row>
    <row r="7" spans="1:45" ht="15">
      <c r="A7" s="12" t="s">
        <v>4418</v>
      </c>
      <c r="B7" s="12" t="s">
        <v>4437</v>
      </c>
      <c r="C7" s="11" t="s">
        <v>12430</v>
      </c>
      <c r="D7" s="10" t="s">
        <v>4438</v>
      </c>
      <c r="E7" s="11" t="s">
        <v>12175</v>
      </c>
      <c r="F7" s="12" t="s">
        <v>4439</v>
      </c>
      <c r="G7" s="12" t="s">
        <v>4603</v>
      </c>
      <c r="H7" s="11" t="s">
        <v>12175</v>
      </c>
      <c r="I7" s="12" t="s">
        <v>4604</v>
      </c>
      <c r="J7" s="5" t="str">
        <f t="shared" si="1"/>
        <v>IC.RA.020101</v>
      </c>
      <c r="K7" s="1" t="s">
        <v>12175</v>
      </c>
      <c r="L7" t="str">
        <f t="shared" si="0"/>
        <v>8 or less: Minimal/Mild withdrawal</v>
      </c>
      <c r="M7" s="6" t="str">
        <f t="shared" si="2"/>
        <v>PI.IC.RA.020101.01</v>
      </c>
      <c r="N7" s="6"/>
      <c r="O7" s="6" t="str">
        <f t="shared" si="3"/>
        <v>PH.IC.RA.020101.01</v>
      </c>
      <c r="Q7" s="6" t="str">
        <f t="shared" si="4"/>
        <v>CL.IC.RA.020101.01</v>
      </c>
    </row>
    <row r="8" spans="1:45" ht="15">
      <c r="A8" s="12" t="s">
        <v>4418</v>
      </c>
      <c r="B8" s="12"/>
      <c r="C8" s="11" t="s">
        <v>12430</v>
      </c>
      <c r="D8" s="12"/>
      <c r="E8" s="11" t="s">
        <v>12175</v>
      </c>
      <c r="F8" s="12" t="s">
        <v>4439</v>
      </c>
      <c r="G8" s="12" t="s">
        <v>4448</v>
      </c>
      <c r="H8" s="11" t="s">
        <v>12430</v>
      </c>
      <c r="I8" s="12" t="s">
        <v>10117</v>
      </c>
      <c r="J8" s="5" t="str">
        <f t="shared" si="1"/>
        <v>IC.RA.020102</v>
      </c>
      <c r="K8" s="1" t="s">
        <v>12175</v>
      </c>
      <c r="L8" t="str">
        <f t="shared" si="0"/>
        <v>9-15: Moderate withdrawal</v>
      </c>
      <c r="M8" s="6" t="str">
        <f t="shared" si="2"/>
        <v>PI.IC.RA.020102.01</v>
      </c>
      <c r="N8" s="6"/>
      <c r="O8" s="6" t="str">
        <f t="shared" si="3"/>
        <v>PH.IC.RA.020102.01</v>
      </c>
      <c r="Q8" s="6" t="str">
        <f t="shared" si="4"/>
        <v>CL.IC.RA.020102.01</v>
      </c>
    </row>
    <row r="9" spans="1:45" ht="15">
      <c r="A9" s="12" t="s">
        <v>4418</v>
      </c>
      <c r="B9" s="12"/>
      <c r="C9" s="11" t="s">
        <v>12430</v>
      </c>
      <c r="D9" s="12"/>
      <c r="E9" s="11" t="s">
        <v>12175</v>
      </c>
      <c r="F9" s="12" t="s">
        <v>4439</v>
      </c>
      <c r="G9" s="12" t="s">
        <v>4606</v>
      </c>
      <c r="H9" s="11" t="s">
        <v>12185</v>
      </c>
      <c r="I9" s="12" t="s">
        <v>4431</v>
      </c>
      <c r="J9" s="5" t="str">
        <f t="shared" si="1"/>
        <v>IC.RA.020103</v>
      </c>
      <c r="K9" s="1" t="s">
        <v>12175</v>
      </c>
      <c r="L9" t="str">
        <f t="shared" si="0"/>
        <v>16 or more: Severe withdrawal</v>
      </c>
      <c r="M9" s="6" t="str">
        <f t="shared" si="2"/>
        <v>PI.IC.RA.020103.01</v>
      </c>
      <c r="N9" s="6"/>
      <c r="O9" s="6" t="str">
        <f t="shared" si="3"/>
        <v>PH.IC.RA.020103.01</v>
      </c>
      <c r="Q9" s="6" t="str">
        <f t="shared" si="4"/>
        <v>CL.IC.RA.020103.01</v>
      </c>
    </row>
    <row r="10" spans="1:45" ht="15">
      <c r="A10" s="12" t="s">
        <v>4418</v>
      </c>
      <c r="B10" s="12"/>
      <c r="C10" s="11" t="s">
        <v>12430</v>
      </c>
      <c r="D10" s="12"/>
      <c r="E10" s="11" t="s">
        <v>12175</v>
      </c>
      <c r="F10" s="12" t="s">
        <v>4439</v>
      </c>
      <c r="G10" s="12" t="s">
        <v>4607</v>
      </c>
      <c r="H10" s="11" t="s">
        <v>6464</v>
      </c>
      <c r="I10" s="12" t="s">
        <v>4608</v>
      </c>
      <c r="J10" s="5" t="str">
        <f t="shared" si="1"/>
        <v>IC.RA.020104</v>
      </c>
      <c r="K10" s="1" t="s">
        <v>12175</v>
      </c>
      <c r="L10" t="str">
        <f t="shared" si="0"/>
        <v>More than 20: Strong risk DTs</v>
      </c>
      <c r="M10" s="6" t="str">
        <f t="shared" si="2"/>
        <v>PI.IC.RA.020104.01</v>
      </c>
      <c r="N10" s="6"/>
      <c r="O10" s="6" t="str">
        <f t="shared" si="3"/>
        <v>PH.IC.RA.020104.01</v>
      </c>
      <c r="Q10" s="6" t="str">
        <f t="shared" si="4"/>
        <v>CL.IC.RA.020104.01</v>
      </c>
    </row>
    <row r="11" spans="1:45" s="2" customFormat="1" ht="15">
      <c r="A11" s="9" t="s">
        <v>4418</v>
      </c>
      <c r="B11" s="9"/>
      <c r="C11" s="4" t="s">
        <v>12430</v>
      </c>
      <c r="D11" s="10" t="s">
        <v>13441</v>
      </c>
      <c r="E11" s="4" t="s">
        <v>12430</v>
      </c>
      <c r="F11" s="9" t="s">
        <v>4439</v>
      </c>
      <c r="G11" s="9" t="s">
        <v>4609</v>
      </c>
      <c r="H11" s="4" t="s">
        <v>12175</v>
      </c>
      <c r="I11" s="9" t="s">
        <v>4610</v>
      </c>
      <c r="J11" s="7" t="str">
        <f t="shared" si="1"/>
        <v>IC.RA.020201</v>
      </c>
      <c r="K11" s="3" t="s">
        <v>12175</v>
      </c>
      <c r="L11" s="2" t="str">
        <f t="shared" si="0"/>
        <v>0-7: No medication necessary</v>
      </c>
      <c r="M11" s="8" t="str">
        <f t="shared" si="2"/>
        <v>PI.IC.RA.020201.01</v>
      </c>
      <c r="N11" s="8"/>
      <c r="O11" s="8" t="str">
        <f t="shared" si="3"/>
        <v>PH.IC.RA.020201.01</v>
      </c>
      <c r="Q11" s="8" t="str">
        <f t="shared" si="4"/>
        <v>CL.IC.RA.020201.01</v>
      </c>
    </row>
    <row r="12" spans="1:45" ht="15">
      <c r="A12" s="12" t="s">
        <v>4418</v>
      </c>
      <c r="B12" s="12"/>
      <c r="C12" s="11" t="s">
        <v>12430</v>
      </c>
      <c r="D12" s="12"/>
      <c r="E12" s="11" t="s">
        <v>12430</v>
      </c>
      <c r="F12" s="12" t="s">
        <v>4439</v>
      </c>
      <c r="G12" s="12" t="s">
        <v>4611</v>
      </c>
      <c r="H12" s="11" t="s">
        <v>12430</v>
      </c>
      <c r="I12" s="12" t="s">
        <v>4452</v>
      </c>
      <c r="J12" s="5" t="str">
        <f t="shared" si="1"/>
        <v>IC.RA.020202</v>
      </c>
      <c r="K12" s="1" t="s">
        <v>12175</v>
      </c>
      <c r="L12" t="str">
        <f t="shared" si="0"/>
        <v>8-14 Medication optional</v>
      </c>
      <c r="M12" s="6" t="str">
        <f t="shared" si="2"/>
        <v>PI.IC.RA.020202.01</v>
      </c>
      <c r="N12" s="6"/>
      <c r="O12" s="6" t="str">
        <f t="shared" si="3"/>
        <v>PH.IC.RA.020202.01</v>
      </c>
      <c r="Q12" s="6" t="str">
        <f t="shared" si="4"/>
        <v>CL.IC.RA.020202.01</v>
      </c>
    </row>
    <row r="13" spans="1:45" ht="15">
      <c r="A13" s="12" t="s">
        <v>4418</v>
      </c>
      <c r="B13" s="12"/>
      <c r="C13" s="11" t="s">
        <v>4453</v>
      </c>
      <c r="D13" s="12"/>
      <c r="E13" s="11" t="s">
        <v>4453</v>
      </c>
      <c r="F13" s="12" t="s">
        <v>4439</v>
      </c>
      <c r="G13" s="12" t="s">
        <v>4454</v>
      </c>
      <c r="H13" s="11" t="s">
        <v>4455</v>
      </c>
      <c r="I13" s="12" t="s">
        <v>4456</v>
      </c>
      <c r="J13" s="5" t="str">
        <f t="shared" si="1"/>
        <v>IC.RA.020203</v>
      </c>
      <c r="K13" s="1" t="s">
        <v>4427</v>
      </c>
      <c r="L13" t="str">
        <f t="shared" si="0"/>
        <v>15-20: Requires medication</v>
      </c>
      <c r="M13" s="6" t="str">
        <f t="shared" si="2"/>
        <v>PI.IC.RA.020203.01</v>
      </c>
      <c r="N13" s="6"/>
      <c r="O13" s="6" t="str">
        <f t="shared" si="3"/>
        <v>PH.IC.RA.020203.01</v>
      </c>
      <c r="Q13" s="6" t="str">
        <f t="shared" si="4"/>
        <v>CL.IC.RA.020203.01</v>
      </c>
    </row>
  </sheetData>
  <phoneticPr fontId="6" type="noConversion"/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U425"/>
  <sheetViews>
    <sheetView zoomScale="125" zoomScaleNormal="125" zoomScalePageLayoutView="125" workbookViewId="0">
      <pane ySplit="1140"/>
      <selection activeCell="AV1" sqref="AV1"/>
      <selection pane="bottomLeft" activeCell="F417" sqref="F417"/>
    </sheetView>
  </sheetViews>
  <sheetFormatPr baseColWidth="10" defaultColWidth="11" defaultRowHeight="13" x14ac:dyDescent="0"/>
  <cols>
    <col min="2" max="2" width="22.85546875" customWidth="1"/>
    <col min="3" max="3" width="5.140625" customWidth="1"/>
    <col min="4" max="4" width="19.42578125" customWidth="1"/>
    <col min="5" max="5" width="4.85546875" customWidth="1"/>
    <col min="6" max="6" width="39" customWidth="1"/>
    <col min="7" max="7" width="34" customWidth="1"/>
  </cols>
  <sheetData>
    <row r="1" spans="1:47" s="45" customFormat="1" ht="30" customHeight="1">
      <c r="A1" s="43" t="s">
        <v>12085</v>
      </c>
      <c r="B1" s="43" t="s">
        <v>12086</v>
      </c>
      <c r="C1" s="43" t="s">
        <v>12745</v>
      </c>
      <c r="D1" s="43" t="s">
        <v>12363</v>
      </c>
      <c r="E1" s="43" t="s">
        <v>12457</v>
      </c>
      <c r="F1" s="43" t="s">
        <v>12364</v>
      </c>
      <c r="G1" s="43" t="s">
        <v>12365</v>
      </c>
      <c r="H1" s="43" t="s">
        <v>12458</v>
      </c>
      <c r="I1" s="43" t="s">
        <v>12366</v>
      </c>
      <c r="J1" s="43" t="s">
        <v>12367</v>
      </c>
      <c r="K1" s="43" t="s">
        <v>12368</v>
      </c>
      <c r="L1" s="43" t="s">
        <v>12369</v>
      </c>
      <c r="M1" s="43" t="s">
        <v>12000</v>
      </c>
      <c r="N1" s="43" t="s">
        <v>1190</v>
      </c>
      <c r="O1" s="43" t="s">
        <v>12361</v>
      </c>
      <c r="P1" s="43" t="s">
        <v>12362</v>
      </c>
      <c r="Q1" s="43" t="s">
        <v>12172</v>
      </c>
      <c r="R1" s="43" t="s">
        <v>2544</v>
      </c>
      <c r="S1" s="43" t="s">
        <v>12455</v>
      </c>
      <c r="T1" s="43" t="s">
        <v>2545</v>
      </c>
      <c r="U1" s="43" t="s">
        <v>12456</v>
      </c>
      <c r="V1" s="43" t="s">
        <v>12279</v>
      </c>
      <c r="W1" s="43" t="s">
        <v>12280</v>
      </c>
      <c r="X1" s="43" t="s">
        <v>2064</v>
      </c>
      <c r="Y1" s="43" t="s">
        <v>2065</v>
      </c>
      <c r="Z1" s="43" t="s">
        <v>1718</v>
      </c>
      <c r="AA1" s="43" t="s">
        <v>1719</v>
      </c>
      <c r="AB1" s="43" t="s">
        <v>669</v>
      </c>
      <c r="AC1" s="43" t="s">
        <v>670</v>
      </c>
      <c r="AD1" s="43" t="s">
        <v>671</v>
      </c>
      <c r="AE1" s="43" t="s">
        <v>567</v>
      </c>
      <c r="AF1" s="43" t="s">
        <v>13483</v>
      </c>
      <c r="AG1" s="43" t="s">
        <v>13484</v>
      </c>
      <c r="AH1" s="43" t="s">
        <v>13709</v>
      </c>
      <c r="AI1" s="43" t="s">
        <v>13715</v>
      </c>
      <c r="AJ1" s="43" t="s">
        <v>13712</v>
      </c>
      <c r="AK1" s="43" t="s">
        <v>13713</v>
      </c>
      <c r="AL1" s="43" t="s">
        <v>13796</v>
      </c>
      <c r="AM1" s="43" t="s">
        <v>13797</v>
      </c>
      <c r="AN1" s="43" t="s">
        <v>13798</v>
      </c>
      <c r="AO1" s="43" t="s">
        <v>13799</v>
      </c>
      <c r="AP1" s="43" t="s">
        <v>13974</v>
      </c>
      <c r="AQ1" s="43" t="s">
        <v>13975</v>
      </c>
      <c r="AR1" s="43" t="s">
        <v>14487</v>
      </c>
      <c r="AS1" s="43" t="s">
        <v>14488</v>
      </c>
      <c r="AT1" s="43" t="s">
        <v>14705</v>
      </c>
      <c r="AU1" s="43" t="s">
        <v>14706</v>
      </c>
    </row>
    <row r="2" spans="1:47" s="60" customFormat="1" ht="15">
      <c r="A2" s="60" t="s">
        <v>7606</v>
      </c>
      <c r="B2" s="60" t="s">
        <v>4457</v>
      </c>
      <c r="C2" s="61" t="s">
        <v>12175</v>
      </c>
      <c r="D2" s="60" t="s">
        <v>4458</v>
      </c>
      <c r="E2" s="61" t="s">
        <v>12175</v>
      </c>
      <c r="F2" s="60" t="s">
        <v>4459</v>
      </c>
      <c r="G2" s="60" t="s">
        <v>4460</v>
      </c>
      <c r="H2" s="61" t="s">
        <v>12175</v>
      </c>
      <c r="I2" s="60" t="s">
        <v>11643</v>
      </c>
      <c r="J2" s="63" t="str">
        <f>CONCATENATE("IC.SA.",C2,E2,H2)</f>
        <v>IC.SA.010101</v>
      </c>
      <c r="K2" s="61" t="s">
        <v>12175</v>
      </c>
      <c r="L2" s="60" t="str">
        <f t="shared" ref="L2:L70" si="0">G2</f>
        <v>Alarms On</v>
      </c>
      <c r="M2" s="64" t="str">
        <f>CONCATENATE("PI.",J2,".",K2)</f>
        <v>PI.IC.SA.010101.01</v>
      </c>
      <c r="N2" s="64"/>
      <c r="O2" s="64" t="str">
        <f>CONCATENATE("PH.",J2,".",K2)</f>
        <v>PH.IC.SA.010101.01</v>
      </c>
      <c r="Q2" s="64" t="str">
        <f>CONCATENATE("CL.",J2,".",K2)</f>
        <v>CL.IC.SA.010101.01</v>
      </c>
    </row>
    <row r="3" spans="1:47" s="60" customFormat="1" ht="15">
      <c r="A3" s="60" t="s">
        <v>7606</v>
      </c>
      <c r="C3" s="61" t="s">
        <v>12175</v>
      </c>
      <c r="E3" s="61" t="s">
        <v>12175</v>
      </c>
      <c r="F3" s="60" t="s">
        <v>4459</v>
      </c>
      <c r="G3" s="60" t="s">
        <v>4281</v>
      </c>
      <c r="H3" s="61" t="s">
        <v>12430</v>
      </c>
      <c r="I3" s="60" t="s">
        <v>8966</v>
      </c>
      <c r="J3" s="63" t="str">
        <f t="shared" ref="J3:J71" si="1">CONCATENATE("IC.SA.",C3,E3,H3)</f>
        <v>IC.SA.010102</v>
      </c>
      <c r="K3" s="61" t="s">
        <v>12175</v>
      </c>
      <c r="L3" s="60" t="str">
        <f t="shared" si="0"/>
        <v>Limits Set per order/policy/protocol</v>
      </c>
      <c r="M3" s="64" t="str">
        <f t="shared" ref="M3:M71" si="2">CONCATENATE("PI.",J3,".",K3)</f>
        <v>PI.IC.SA.010102.01</v>
      </c>
      <c r="N3" s="64"/>
      <c r="O3" s="64" t="str">
        <f t="shared" ref="O3:O71" si="3">CONCATENATE("PH.",J3,".",K3)</f>
        <v>PH.IC.SA.010102.01</v>
      </c>
      <c r="Q3" s="64" t="str">
        <f t="shared" ref="Q3:Q71" si="4">CONCATENATE("CL.",J3,".",K3)</f>
        <v>CL.IC.SA.010102.01</v>
      </c>
    </row>
    <row r="4" spans="1:47" s="60" customFormat="1" ht="15">
      <c r="A4" s="60" t="s">
        <v>7606</v>
      </c>
      <c r="C4" s="61" t="s">
        <v>12175</v>
      </c>
      <c r="E4" s="61" t="s">
        <v>12175</v>
      </c>
      <c r="F4" s="60" t="s">
        <v>4459</v>
      </c>
      <c r="G4" s="60" t="s">
        <v>4282</v>
      </c>
      <c r="H4" s="61" t="s">
        <v>12185</v>
      </c>
      <c r="I4" s="60" t="s">
        <v>4283</v>
      </c>
      <c r="J4" s="63" t="str">
        <f>CONCATENATE("IC.SA.",C4,E4,H4)</f>
        <v>IC.SA.010103</v>
      </c>
      <c r="K4" s="61" t="s">
        <v>12175</v>
      </c>
      <c r="L4" s="60" t="str">
        <f>G4</f>
        <v>Volume High</v>
      </c>
      <c r="M4" s="64" t="str">
        <f>CONCATENATE("PI.",J4,".",K4)</f>
        <v>PI.IC.SA.010103.01</v>
      </c>
      <c r="N4" s="64"/>
      <c r="O4" s="64" t="str">
        <f>CONCATENATE("PH.",J4,".",K4)</f>
        <v>PH.IC.SA.010103.01</v>
      </c>
      <c r="Q4" s="64" t="str">
        <f>CONCATENATE("CL.",J4,".",K4)</f>
        <v>CL.IC.SA.010103.01</v>
      </c>
    </row>
    <row r="5" spans="1:47" s="60" customFormat="1" ht="15">
      <c r="A5" s="60" t="s">
        <v>7606</v>
      </c>
      <c r="C5" s="61" t="s">
        <v>12175</v>
      </c>
      <c r="E5" s="61" t="s">
        <v>12175</v>
      </c>
      <c r="F5" s="60" t="s">
        <v>4459</v>
      </c>
      <c r="G5" s="60" t="s">
        <v>13548</v>
      </c>
      <c r="H5" s="61" t="s">
        <v>12028</v>
      </c>
      <c r="I5" s="60" t="s">
        <v>13548</v>
      </c>
      <c r="J5" s="63" t="str">
        <f t="shared" si="1"/>
        <v>IC.SA.010104</v>
      </c>
      <c r="K5" s="61" t="s">
        <v>12175</v>
      </c>
      <c r="L5" s="60" t="str">
        <f t="shared" si="0"/>
        <v>CRRT</v>
      </c>
      <c r="M5" s="64" t="str">
        <f t="shared" si="2"/>
        <v>PI.IC.SA.010104.01</v>
      </c>
      <c r="N5" s="64"/>
      <c r="O5" s="64" t="str">
        <f t="shared" si="3"/>
        <v>PH.IC.SA.010104.01</v>
      </c>
      <c r="Q5" s="64" t="str">
        <f t="shared" si="4"/>
        <v>CL.IC.SA.010104.01</v>
      </c>
      <c r="AF5" s="60" t="s">
        <v>12773</v>
      </c>
      <c r="AG5" s="60">
        <v>1359</v>
      </c>
    </row>
    <row r="6" spans="1:47" s="60" customFormat="1" ht="15">
      <c r="A6" s="60" t="s">
        <v>7606</v>
      </c>
      <c r="C6" s="61" t="s">
        <v>12175</v>
      </c>
      <c r="D6" s="60" t="s">
        <v>4284</v>
      </c>
      <c r="E6" s="61" t="s">
        <v>12430</v>
      </c>
      <c r="F6" s="60" t="s">
        <v>4459</v>
      </c>
      <c r="G6" s="60" t="s">
        <v>4285</v>
      </c>
      <c r="H6" s="61" t="s">
        <v>12175</v>
      </c>
      <c r="I6" s="60" t="s">
        <v>4286</v>
      </c>
      <c r="J6" s="63" t="str">
        <f t="shared" si="1"/>
        <v>IC.SA.010201</v>
      </c>
      <c r="K6" s="61" t="s">
        <v>12175</v>
      </c>
      <c r="L6" s="60" t="str">
        <f t="shared" si="0"/>
        <v>Cardiac Monitor</v>
      </c>
      <c r="M6" s="64" t="str">
        <f t="shared" si="2"/>
        <v>PI.IC.SA.010201.01</v>
      </c>
      <c r="N6" s="64"/>
      <c r="O6" s="64" t="str">
        <f t="shared" si="3"/>
        <v>PH.IC.SA.010201.01</v>
      </c>
      <c r="Q6" s="64" t="str">
        <f t="shared" si="4"/>
        <v>CL.IC.SA.010201.01</v>
      </c>
    </row>
    <row r="7" spans="1:47" s="60" customFormat="1" ht="15">
      <c r="A7" s="60" t="s">
        <v>7606</v>
      </c>
      <c r="C7" s="61" t="s">
        <v>12175</v>
      </c>
      <c r="E7" s="61" t="s">
        <v>12430</v>
      </c>
      <c r="F7" s="60" t="s">
        <v>4459</v>
      </c>
      <c r="G7" s="60" t="s">
        <v>4465</v>
      </c>
      <c r="H7" s="61" t="s">
        <v>12430</v>
      </c>
      <c r="I7" s="60" t="s">
        <v>4466</v>
      </c>
      <c r="J7" s="63" t="str">
        <f t="shared" si="1"/>
        <v>IC.SA.010202</v>
      </c>
      <c r="K7" s="61" t="s">
        <v>12175</v>
      </c>
      <c r="L7" s="60" t="str">
        <f t="shared" si="0"/>
        <v>Blood Pressure Monitor</v>
      </c>
      <c r="M7" s="64" t="str">
        <f t="shared" si="2"/>
        <v>PI.IC.SA.010202.01</v>
      </c>
      <c r="N7" s="64"/>
      <c r="O7" s="64" t="str">
        <f t="shared" si="3"/>
        <v>PH.IC.SA.010202.01</v>
      </c>
      <c r="Q7" s="64" t="str">
        <f t="shared" si="4"/>
        <v>CL.IC.SA.010202.01</v>
      </c>
    </row>
    <row r="8" spans="1:47" s="60" customFormat="1" ht="15">
      <c r="A8" s="60" t="s">
        <v>7606</v>
      </c>
      <c r="C8" s="61" t="s">
        <v>12175</v>
      </c>
      <c r="E8" s="61" t="s">
        <v>12430</v>
      </c>
      <c r="F8" s="60" t="s">
        <v>4459</v>
      </c>
      <c r="G8" s="60" t="s">
        <v>7688</v>
      </c>
      <c r="H8" s="61" t="s">
        <v>12185</v>
      </c>
      <c r="I8" s="60" t="s">
        <v>4629</v>
      </c>
      <c r="J8" s="63" t="str">
        <f t="shared" si="1"/>
        <v>IC.SA.010203</v>
      </c>
      <c r="K8" s="61" t="s">
        <v>12175</v>
      </c>
      <c r="L8" s="60" t="str">
        <f t="shared" si="0"/>
        <v>Pulse Oximeter</v>
      </c>
      <c r="M8" s="64" t="str">
        <f t="shared" si="2"/>
        <v>PI.IC.SA.010203.01</v>
      </c>
      <c r="N8" s="64"/>
      <c r="O8" s="64" t="str">
        <f t="shared" si="3"/>
        <v>PH.IC.SA.010203.01</v>
      </c>
      <c r="Q8" s="64" t="str">
        <f t="shared" si="4"/>
        <v>CL.IC.SA.010203.01</v>
      </c>
    </row>
    <row r="9" spans="1:47" s="60" customFormat="1" ht="15">
      <c r="A9" s="60" t="s">
        <v>7606</v>
      </c>
      <c r="C9" s="61" t="s">
        <v>12175</v>
      </c>
      <c r="E9" s="61" t="s">
        <v>12430</v>
      </c>
      <c r="F9" s="60" t="s">
        <v>4459</v>
      </c>
      <c r="G9" s="60" t="s">
        <v>4630</v>
      </c>
      <c r="H9" s="61" t="s">
        <v>6464</v>
      </c>
      <c r="I9" s="60" t="s">
        <v>4472</v>
      </c>
      <c r="J9" s="63" t="str">
        <f t="shared" si="1"/>
        <v>IC.SA.010204</v>
      </c>
      <c r="K9" s="61" t="s">
        <v>12175</v>
      </c>
      <c r="L9" s="60" t="str">
        <f t="shared" si="0"/>
        <v>Respiratory Rate/Apnea</v>
      </c>
      <c r="M9" s="64" t="str">
        <f t="shared" si="2"/>
        <v>PI.IC.SA.010204.01</v>
      </c>
      <c r="N9" s="64"/>
      <c r="O9" s="64" t="str">
        <f t="shared" si="3"/>
        <v>PH.IC.SA.010204.01</v>
      </c>
      <c r="Q9" s="64" t="str">
        <f t="shared" si="4"/>
        <v>CL.IC.SA.010204.01</v>
      </c>
    </row>
    <row r="10" spans="1:47" s="60" customFormat="1" ht="15">
      <c r="A10" s="60" t="s">
        <v>7606</v>
      </c>
      <c r="C10" s="61" t="s">
        <v>4473</v>
      </c>
      <c r="E10" s="61" t="s">
        <v>4474</v>
      </c>
      <c r="F10" s="60" t="s">
        <v>4459</v>
      </c>
      <c r="G10" s="60" t="s">
        <v>5659</v>
      </c>
      <c r="H10" s="61" t="s">
        <v>4475</v>
      </c>
      <c r="I10" s="60" t="s">
        <v>4476</v>
      </c>
      <c r="J10" s="63" t="str">
        <f t="shared" si="1"/>
        <v>IC.SA.010205</v>
      </c>
      <c r="K10" s="61" t="s">
        <v>4473</v>
      </c>
      <c r="L10" s="60" t="str">
        <f t="shared" si="0"/>
        <v>Ventilator</v>
      </c>
      <c r="M10" s="64" t="str">
        <f t="shared" si="2"/>
        <v>PI.IC.SA.010205.01</v>
      </c>
      <c r="N10" s="64"/>
      <c r="O10" s="64" t="str">
        <f t="shared" si="3"/>
        <v>PH.IC.SA.010205.01</v>
      </c>
      <c r="Q10" s="64" t="str">
        <f t="shared" si="4"/>
        <v>CL.IC.SA.010205.01</v>
      </c>
    </row>
    <row r="11" spans="1:47" s="60" customFormat="1" ht="15">
      <c r="A11" s="60" t="s">
        <v>7606</v>
      </c>
      <c r="C11" s="61" t="s">
        <v>12175</v>
      </c>
      <c r="E11" s="61" t="s">
        <v>12430</v>
      </c>
      <c r="F11" s="60" t="s">
        <v>4459</v>
      </c>
      <c r="G11" s="60" t="s">
        <v>4477</v>
      </c>
      <c r="H11" s="61" t="s">
        <v>6988</v>
      </c>
      <c r="I11" s="60" t="s">
        <v>4478</v>
      </c>
      <c r="J11" s="63" t="str">
        <f t="shared" si="1"/>
        <v>IC.SA.010206</v>
      </c>
      <c r="K11" s="61" t="s">
        <v>12175</v>
      </c>
      <c r="L11" s="60" t="str">
        <f t="shared" si="0"/>
        <v>End Tidal CO2 Monitor</v>
      </c>
      <c r="M11" s="64" t="str">
        <f t="shared" si="2"/>
        <v>PI.IC.SA.010206.01</v>
      </c>
      <c r="N11" s="64"/>
      <c r="O11" s="64" t="str">
        <f t="shared" si="3"/>
        <v>PH.IC.SA.010206.01</v>
      </c>
      <c r="Q11" s="64" t="str">
        <f t="shared" si="4"/>
        <v>CL.IC.SA.010206.01</v>
      </c>
    </row>
    <row r="12" spans="1:47" s="60" customFormat="1" ht="15">
      <c r="A12" s="60" t="s">
        <v>7606</v>
      </c>
      <c r="C12" s="61" t="s">
        <v>12175</v>
      </c>
      <c r="E12" s="61" t="s">
        <v>12430</v>
      </c>
      <c r="F12" s="60" t="s">
        <v>4459</v>
      </c>
      <c r="G12" s="60" t="s">
        <v>4479</v>
      </c>
      <c r="H12" s="61" t="s">
        <v>6317</v>
      </c>
      <c r="I12" s="60" t="s">
        <v>4480</v>
      </c>
      <c r="J12" s="63" t="str">
        <f t="shared" si="1"/>
        <v>IC.SA.010207</v>
      </c>
      <c r="K12" s="61" t="s">
        <v>12175</v>
      </c>
      <c r="L12" s="60" t="str">
        <f t="shared" si="0"/>
        <v>IV Infusion Pump</v>
      </c>
      <c r="M12" s="64" t="str">
        <f t="shared" si="2"/>
        <v>PI.IC.SA.010207.01</v>
      </c>
      <c r="N12" s="64"/>
      <c r="O12" s="64" t="str">
        <f t="shared" si="3"/>
        <v>PH.IC.SA.010207.01</v>
      </c>
      <c r="Q12" s="64" t="str">
        <f t="shared" si="4"/>
        <v>CL.IC.SA.010207.01</v>
      </c>
    </row>
    <row r="13" spans="1:47" s="60" customFormat="1" ht="15">
      <c r="A13" s="60" t="s">
        <v>7606</v>
      </c>
      <c r="C13" s="61" t="s">
        <v>12175</v>
      </c>
      <c r="E13" s="61" t="s">
        <v>12430</v>
      </c>
      <c r="F13" s="60" t="s">
        <v>4459</v>
      </c>
      <c r="G13" s="60" t="s">
        <v>4481</v>
      </c>
      <c r="H13" s="61" t="s">
        <v>3574</v>
      </c>
      <c r="I13" s="60" t="s">
        <v>6702</v>
      </c>
      <c r="J13" s="63" t="str">
        <f t="shared" si="1"/>
        <v>IC.SA.010208</v>
      </c>
      <c r="K13" s="61" t="s">
        <v>12175</v>
      </c>
      <c r="L13" s="60" t="str">
        <f t="shared" si="0"/>
        <v>PCA Infusion Pump</v>
      </c>
      <c r="M13" s="64" t="str">
        <f t="shared" si="2"/>
        <v>PI.IC.SA.010208.01</v>
      </c>
      <c r="N13" s="64"/>
      <c r="O13" s="64" t="str">
        <f t="shared" si="3"/>
        <v>PH.IC.SA.010208.01</v>
      </c>
      <c r="Q13" s="64" t="str">
        <f t="shared" si="4"/>
        <v>CL.IC.SA.010208.01</v>
      </c>
    </row>
    <row r="14" spans="1:47" s="60" customFormat="1" ht="15">
      <c r="A14" s="60" t="s">
        <v>7606</v>
      </c>
      <c r="C14" s="61" t="s">
        <v>12175</v>
      </c>
      <c r="E14" s="61" t="s">
        <v>12430</v>
      </c>
      <c r="F14" s="60" t="s">
        <v>4459</v>
      </c>
      <c r="G14" s="60" t="s">
        <v>4482</v>
      </c>
      <c r="H14" s="61" t="s">
        <v>3690</v>
      </c>
      <c r="I14" s="60" t="s">
        <v>4483</v>
      </c>
      <c r="J14" s="63" t="str">
        <f t="shared" si="1"/>
        <v>IC.SA.010209</v>
      </c>
      <c r="K14" s="61" t="s">
        <v>12175</v>
      </c>
      <c r="L14" s="60" t="str">
        <f t="shared" si="0"/>
        <v>Epidural Infusion Pump</v>
      </c>
      <c r="M14" s="64" t="str">
        <f t="shared" si="2"/>
        <v>PI.IC.SA.010209.01</v>
      </c>
      <c r="N14" s="64"/>
      <c r="O14" s="64" t="str">
        <f t="shared" si="3"/>
        <v>PH.IC.SA.010209.01</v>
      </c>
      <c r="Q14" s="64" t="str">
        <f t="shared" si="4"/>
        <v>CL.IC.SA.010209.01</v>
      </c>
    </row>
    <row r="15" spans="1:47" s="60" customFormat="1" ht="15">
      <c r="A15" s="60" t="s">
        <v>7606</v>
      </c>
      <c r="C15" s="61" t="s">
        <v>12175</v>
      </c>
      <c r="E15" s="61" t="s">
        <v>12430</v>
      </c>
      <c r="F15" s="60" t="s">
        <v>4459</v>
      </c>
      <c r="G15" s="60" t="s">
        <v>4484</v>
      </c>
      <c r="H15" s="61" t="s">
        <v>3188</v>
      </c>
      <c r="I15" s="60" t="s">
        <v>6680</v>
      </c>
      <c r="J15" s="63" t="str">
        <f t="shared" si="1"/>
        <v>IC.SA.010210</v>
      </c>
      <c r="K15" s="61" t="s">
        <v>12175</v>
      </c>
      <c r="L15" s="60" t="str">
        <f t="shared" si="0"/>
        <v>PCEA Infusion Pump</v>
      </c>
      <c r="M15" s="64" t="str">
        <f t="shared" si="2"/>
        <v>PI.IC.SA.010210.01</v>
      </c>
      <c r="N15" s="64"/>
      <c r="O15" s="64" t="str">
        <f t="shared" si="3"/>
        <v>PH.IC.SA.010210.01</v>
      </c>
      <c r="Q15" s="64" t="str">
        <f t="shared" si="4"/>
        <v>CL.IC.SA.010210.01</v>
      </c>
    </row>
    <row r="16" spans="1:47" s="60" customFormat="1" ht="15">
      <c r="A16" s="60" t="s">
        <v>7606</v>
      </c>
      <c r="C16" s="61" t="s">
        <v>12175</v>
      </c>
      <c r="E16" s="61" t="s">
        <v>12430</v>
      </c>
      <c r="F16" s="60" t="s">
        <v>4459</v>
      </c>
      <c r="G16" s="60" t="s">
        <v>4308</v>
      </c>
      <c r="H16" s="61" t="s">
        <v>5749</v>
      </c>
      <c r="I16" s="60" t="s">
        <v>4309</v>
      </c>
      <c r="J16" s="63" t="str">
        <f t="shared" si="1"/>
        <v>IC.SA.010211</v>
      </c>
      <c r="K16" s="61" t="s">
        <v>12175</v>
      </c>
      <c r="L16" s="60" t="str">
        <f t="shared" si="0"/>
        <v>Enteral Feeding Pump</v>
      </c>
      <c r="M16" s="64" t="str">
        <f t="shared" si="2"/>
        <v>PI.IC.SA.010211.01</v>
      </c>
      <c r="N16" s="64"/>
      <c r="O16" s="64" t="str">
        <f t="shared" si="3"/>
        <v>PH.IC.SA.010211.01</v>
      </c>
      <c r="Q16" s="64" t="str">
        <f t="shared" si="4"/>
        <v>CL.IC.SA.010211.01</v>
      </c>
    </row>
    <row r="17" spans="1:17" s="60" customFormat="1" ht="15">
      <c r="A17" s="60" t="s">
        <v>7606</v>
      </c>
      <c r="C17" s="61" t="s">
        <v>5032</v>
      </c>
      <c r="E17" s="61" t="s">
        <v>4310</v>
      </c>
      <c r="F17" s="60" t="s">
        <v>4459</v>
      </c>
      <c r="G17" s="60" t="s">
        <v>4311</v>
      </c>
      <c r="H17" s="61" t="s">
        <v>4312</v>
      </c>
      <c r="I17" s="60" t="s">
        <v>12057</v>
      </c>
      <c r="J17" s="63" t="str">
        <f t="shared" si="1"/>
        <v>IC.SA.010212</v>
      </c>
      <c r="K17" s="61" t="s">
        <v>5032</v>
      </c>
      <c r="L17" s="60" t="str">
        <f t="shared" si="0"/>
        <v>Cooling Device</v>
      </c>
      <c r="M17" s="64" t="str">
        <f t="shared" si="2"/>
        <v>PI.IC.SA.010212.01</v>
      </c>
      <c r="N17" s="64"/>
      <c r="O17" s="64" t="str">
        <f t="shared" si="3"/>
        <v>PH.IC.SA.010212.01</v>
      </c>
      <c r="Q17" s="64" t="str">
        <f t="shared" si="4"/>
        <v>CL.IC.SA.010212.01</v>
      </c>
    </row>
    <row r="18" spans="1:17" s="60" customFormat="1" ht="15">
      <c r="A18" s="60" t="s">
        <v>7606</v>
      </c>
      <c r="C18" s="61" t="s">
        <v>12175</v>
      </c>
      <c r="E18" s="61" t="s">
        <v>12430</v>
      </c>
      <c r="F18" s="60" t="s">
        <v>4459</v>
      </c>
      <c r="G18" s="60" t="s">
        <v>4313</v>
      </c>
      <c r="H18" s="61" t="s">
        <v>5560</v>
      </c>
      <c r="I18" s="60" t="s">
        <v>12055</v>
      </c>
      <c r="J18" s="63" t="str">
        <f t="shared" si="1"/>
        <v>IC.SA.010213</v>
      </c>
      <c r="K18" s="61" t="s">
        <v>12175</v>
      </c>
      <c r="L18" s="60" t="str">
        <f t="shared" si="0"/>
        <v>Warming Device</v>
      </c>
      <c r="M18" s="64" t="str">
        <f t="shared" si="2"/>
        <v>PI.IC.SA.010213.01</v>
      </c>
      <c r="N18" s="64"/>
      <c r="O18" s="64" t="str">
        <f t="shared" si="3"/>
        <v>PH.IC.SA.010213.01</v>
      </c>
      <c r="Q18" s="64" t="str">
        <f t="shared" si="4"/>
        <v>CL.IC.SA.010213.01</v>
      </c>
    </row>
    <row r="19" spans="1:17" s="60" customFormat="1" ht="15">
      <c r="A19" s="60" t="s">
        <v>7606</v>
      </c>
      <c r="C19" s="61" t="s">
        <v>12175</v>
      </c>
      <c r="E19" s="61" t="s">
        <v>12430</v>
      </c>
      <c r="F19" s="60" t="s">
        <v>4459</v>
      </c>
      <c r="G19" s="60" t="s">
        <v>4314</v>
      </c>
      <c r="H19" s="61" t="s">
        <v>4082</v>
      </c>
      <c r="I19" s="60" t="s">
        <v>4152</v>
      </c>
      <c r="J19" s="63" t="str">
        <f t="shared" si="1"/>
        <v>IC.SA.010214</v>
      </c>
      <c r="K19" s="61" t="s">
        <v>12175</v>
      </c>
      <c r="L19" s="60" t="str">
        <f t="shared" si="0"/>
        <v>Bed Alarm</v>
      </c>
      <c r="M19" s="64" t="str">
        <f t="shared" si="2"/>
        <v>PI.IC.SA.010214.01</v>
      </c>
      <c r="N19" s="64"/>
      <c r="O19" s="64" t="str">
        <f t="shared" si="3"/>
        <v>PH.IC.SA.010214.01</v>
      </c>
      <c r="Q19" s="64" t="str">
        <f t="shared" si="4"/>
        <v>CL.IC.SA.010214.01</v>
      </c>
    </row>
    <row r="20" spans="1:17" s="60" customFormat="1" ht="15">
      <c r="A20" s="60" t="s">
        <v>7606</v>
      </c>
      <c r="C20" s="61" t="s">
        <v>12175</v>
      </c>
      <c r="E20" s="61" t="s">
        <v>12430</v>
      </c>
      <c r="F20" s="60" t="s">
        <v>4459</v>
      </c>
      <c r="G20" s="60" t="s">
        <v>4153</v>
      </c>
      <c r="H20" s="61" t="s">
        <v>7456</v>
      </c>
      <c r="I20" s="60" t="s">
        <v>4318</v>
      </c>
      <c r="J20" s="63" t="str">
        <f t="shared" si="1"/>
        <v>IC.SA.010215</v>
      </c>
      <c r="K20" s="61" t="s">
        <v>12175</v>
      </c>
      <c r="L20" s="60" t="str">
        <f t="shared" si="0"/>
        <v>Chair Alarm</v>
      </c>
      <c r="M20" s="64" t="str">
        <f t="shared" si="2"/>
        <v>PI.IC.SA.010215.01</v>
      </c>
      <c r="N20" s="64"/>
      <c r="O20" s="64" t="str">
        <f t="shared" si="3"/>
        <v>PH.IC.SA.010215.01</v>
      </c>
      <c r="Q20" s="64" t="str">
        <f t="shared" si="4"/>
        <v>CL.IC.SA.010215.01</v>
      </c>
    </row>
    <row r="21" spans="1:17" s="60" customFormat="1" ht="15">
      <c r="A21" s="60" t="s">
        <v>7606</v>
      </c>
      <c r="C21" s="61" t="s">
        <v>12175</v>
      </c>
      <c r="D21" s="60" t="s">
        <v>4490</v>
      </c>
      <c r="E21" s="61" t="s">
        <v>12185</v>
      </c>
      <c r="F21" s="60" t="s">
        <v>4315</v>
      </c>
      <c r="G21" s="60" t="s">
        <v>4319</v>
      </c>
      <c r="H21" s="62" t="s">
        <v>11848</v>
      </c>
      <c r="I21" s="60" t="s">
        <v>11643</v>
      </c>
      <c r="J21" s="63" t="str">
        <f t="shared" si="1"/>
        <v>IC.SA.010301</v>
      </c>
      <c r="K21" s="61" t="s">
        <v>12175</v>
      </c>
      <c r="L21" s="60" t="str">
        <f t="shared" si="0"/>
        <v>Alarms on</v>
      </c>
      <c r="M21" s="64" t="str">
        <f t="shared" si="2"/>
        <v>PI.IC.SA.010301.01</v>
      </c>
      <c r="N21" s="64"/>
      <c r="O21" s="64" t="str">
        <f t="shared" si="3"/>
        <v>PH.IC.SA.010301.01</v>
      </c>
      <c r="Q21" s="64" t="str">
        <f t="shared" si="4"/>
        <v>CL.IC.SA.010301.01</v>
      </c>
    </row>
    <row r="22" spans="1:17" s="60" customFormat="1" ht="15">
      <c r="A22" s="60" t="s">
        <v>7606</v>
      </c>
      <c r="C22" s="61" t="s">
        <v>12175</v>
      </c>
      <c r="E22" s="61" t="s">
        <v>12185</v>
      </c>
      <c r="F22" s="60" t="s">
        <v>4315</v>
      </c>
      <c r="G22" s="60" t="s">
        <v>4695</v>
      </c>
      <c r="H22" s="62" t="s">
        <v>12030</v>
      </c>
      <c r="I22" s="60" t="s">
        <v>4529</v>
      </c>
      <c r="J22" s="63" t="str">
        <f t="shared" si="1"/>
        <v>IC.SA.010302</v>
      </c>
      <c r="K22" s="61" t="s">
        <v>12175</v>
      </c>
      <c r="L22" s="60" t="str">
        <f t="shared" si="0"/>
        <v>Volume high</v>
      </c>
      <c r="M22" s="64" t="str">
        <f t="shared" si="2"/>
        <v>PI.IC.SA.010302.01</v>
      </c>
      <c r="N22" s="64"/>
      <c r="O22" s="64" t="str">
        <f t="shared" si="3"/>
        <v>PH.IC.SA.010302.01</v>
      </c>
      <c r="Q22" s="64" t="str">
        <f t="shared" si="4"/>
        <v>CL.IC.SA.010302.01</v>
      </c>
    </row>
    <row r="23" spans="1:17" s="60" customFormat="1" ht="15">
      <c r="A23" s="60" t="s">
        <v>7606</v>
      </c>
      <c r="C23" s="61" t="s">
        <v>12175</v>
      </c>
      <c r="E23" s="61" t="s">
        <v>12185</v>
      </c>
      <c r="F23" s="60" t="s">
        <v>4315</v>
      </c>
      <c r="G23" s="60" t="s">
        <v>4530</v>
      </c>
      <c r="H23" s="62" t="s">
        <v>12032</v>
      </c>
      <c r="I23" s="60" t="s">
        <v>4531</v>
      </c>
      <c r="J23" s="63" t="str">
        <f t="shared" si="1"/>
        <v>IC.SA.010303</v>
      </c>
      <c r="K23" s="61" t="s">
        <v>12175</v>
      </c>
      <c r="L23" s="60" t="str">
        <f t="shared" si="0"/>
        <v>Limits checked: Upper/Lower</v>
      </c>
      <c r="M23" s="64" t="str">
        <f t="shared" si="2"/>
        <v>PI.IC.SA.010303.01</v>
      </c>
      <c r="N23" s="64"/>
      <c r="O23" s="64" t="str">
        <f t="shared" si="3"/>
        <v>PH.IC.SA.010303.01</v>
      </c>
      <c r="Q23" s="64" t="str">
        <f t="shared" si="4"/>
        <v>CL.IC.SA.010303.01</v>
      </c>
    </row>
    <row r="24" spans="1:17" s="60" customFormat="1" ht="15">
      <c r="A24" s="60" t="s">
        <v>7606</v>
      </c>
      <c r="C24" s="61" t="s">
        <v>12175</v>
      </c>
      <c r="D24" s="60" t="s">
        <v>4364</v>
      </c>
      <c r="E24" s="61" t="s">
        <v>6464</v>
      </c>
      <c r="F24" s="60" t="s">
        <v>4532</v>
      </c>
      <c r="G24" s="60" t="s">
        <v>4319</v>
      </c>
      <c r="H24" s="62" t="s">
        <v>11848</v>
      </c>
      <c r="I24" s="60" t="s">
        <v>11643</v>
      </c>
      <c r="J24" s="63" t="str">
        <f t="shared" si="1"/>
        <v>IC.SA.010401</v>
      </c>
      <c r="K24" s="61" t="s">
        <v>12175</v>
      </c>
      <c r="L24" s="60" t="str">
        <f t="shared" si="0"/>
        <v>Alarms on</v>
      </c>
      <c r="M24" s="64" t="str">
        <f t="shared" si="2"/>
        <v>PI.IC.SA.010401.01</v>
      </c>
      <c r="N24" s="64"/>
      <c r="O24" s="64" t="str">
        <f t="shared" si="3"/>
        <v>PH.IC.SA.010401.01</v>
      </c>
      <c r="Q24" s="64" t="str">
        <f t="shared" si="4"/>
        <v>CL.IC.SA.010401.01</v>
      </c>
    </row>
    <row r="25" spans="1:17" s="60" customFormat="1" ht="15">
      <c r="A25" s="60" t="s">
        <v>7606</v>
      </c>
      <c r="C25" s="61" t="s">
        <v>12175</v>
      </c>
      <c r="E25" s="61" t="s">
        <v>6464</v>
      </c>
      <c r="F25" s="60" t="s">
        <v>4532</v>
      </c>
      <c r="G25" s="60" t="s">
        <v>4695</v>
      </c>
      <c r="H25" s="62" t="s">
        <v>12030</v>
      </c>
      <c r="I25" s="60" t="s">
        <v>4529</v>
      </c>
      <c r="J25" s="63" t="str">
        <f t="shared" si="1"/>
        <v>IC.SA.010402</v>
      </c>
      <c r="K25" s="61" t="s">
        <v>12175</v>
      </c>
      <c r="L25" s="60" t="str">
        <f t="shared" si="0"/>
        <v>Volume high</v>
      </c>
      <c r="M25" s="64" t="str">
        <f t="shared" si="2"/>
        <v>PI.IC.SA.010402.01</v>
      </c>
      <c r="N25" s="64"/>
      <c r="O25" s="64" t="str">
        <f t="shared" si="3"/>
        <v>PH.IC.SA.010402.01</v>
      </c>
      <c r="Q25" s="64" t="str">
        <f t="shared" si="4"/>
        <v>CL.IC.SA.010402.01</v>
      </c>
    </row>
    <row r="26" spans="1:17" s="60" customFormat="1" ht="15">
      <c r="A26" s="60" t="s">
        <v>7606</v>
      </c>
      <c r="C26" s="61" t="s">
        <v>12175</v>
      </c>
      <c r="E26" s="61" t="s">
        <v>6464</v>
      </c>
      <c r="F26" s="60" t="s">
        <v>4532</v>
      </c>
      <c r="G26" s="60" t="s">
        <v>4530</v>
      </c>
      <c r="H26" s="62" t="s">
        <v>12032</v>
      </c>
      <c r="I26" s="60" t="s">
        <v>4531</v>
      </c>
      <c r="J26" s="63" t="str">
        <f t="shared" si="1"/>
        <v>IC.SA.010403</v>
      </c>
      <c r="K26" s="61" t="s">
        <v>12175</v>
      </c>
      <c r="L26" s="60" t="str">
        <f t="shared" si="0"/>
        <v>Limits checked: Upper/Lower</v>
      </c>
      <c r="M26" s="64" t="str">
        <f t="shared" si="2"/>
        <v>PI.IC.SA.010403.01</v>
      </c>
      <c r="N26" s="64"/>
      <c r="O26" s="64" t="str">
        <f t="shared" si="3"/>
        <v>PH.IC.SA.010403.01</v>
      </c>
      <c r="Q26" s="64" t="str">
        <f t="shared" si="4"/>
        <v>CL.IC.SA.010403.01</v>
      </c>
    </row>
    <row r="27" spans="1:17" s="60" customFormat="1" ht="15">
      <c r="A27" s="60" t="s">
        <v>7606</v>
      </c>
      <c r="C27" s="61" t="s">
        <v>12175</v>
      </c>
      <c r="D27" s="60" t="s">
        <v>4533</v>
      </c>
      <c r="E27" s="61" t="s">
        <v>6291</v>
      </c>
      <c r="F27" s="60" t="s">
        <v>4534</v>
      </c>
      <c r="G27" s="60" t="s">
        <v>4535</v>
      </c>
      <c r="H27" s="62" t="s">
        <v>11848</v>
      </c>
      <c r="I27" s="60" t="s">
        <v>11643</v>
      </c>
      <c r="J27" s="63" t="str">
        <f t="shared" si="1"/>
        <v>IC.SA.010501</v>
      </c>
      <c r="K27" s="61" t="s">
        <v>12175</v>
      </c>
      <c r="L27" s="60" t="str">
        <f t="shared" si="0"/>
        <v>Alarm On</v>
      </c>
      <c r="M27" s="64" t="str">
        <f t="shared" si="2"/>
        <v>PI.IC.SA.010501.01</v>
      </c>
      <c r="N27" s="64"/>
      <c r="O27" s="64" t="str">
        <f t="shared" si="3"/>
        <v>PH.IC.SA.010501.01</v>
      </c>
      <c r="Q27" s="64" t="str">
        <f t="shared" si="4"/>
        <v>CL.IC.SA.010501.01</v>
      </c>
    </row>
    <row r="28" spans="1:17" s="60" customFormat="1" ht="15">
      <c r="A28" s="60" t="s">
        <v>7606</v>
      </c>
      <c r="C28" s="61" t="s">
        <v>12175</v>
      </c>
      <c r="E28" s="61" t="s">
        <v>6291</v>
      </c>
      <c r="F28" s="60" t="s">
        <v>4534</v>
      </c>
      <c r="G28" s="60" t="s">
        <v>4695</v>
      </c>
      <c r="H28" s="62" t="s">
        <v>12030</v>
      </c>
      <c r="I28" s="60" t="s">
        <v>4529</v>
      </c>
      <c r="J28" s="63" t="str">
        <f t="shared" si="1"/>
        <v>IC.SA.010502</v>
      </c>
      <c r="K28" s="61" t="s">
        <v>12175</v>
      </c>
      <c r="L28" s="60" t="str">
        <f t="shared" si="0"/>
        <v>Volume high</v>
      </c>
      <c r="M28" s="64" t="str">
        <f t="shared" si="2"/>
        <v>PI.IC.SA.010502.01</v>
      </c>
      <c r="N28" s="64"/>
      <c r="O28" s="64" t="str">
        <f t="shared" si="3"/>
        <v>PH.IC.SA.010502.01</v>
      </c>
      <c r="Q28" s="64" t="str">
        <f t="shared" si="4"/>
        <v>CL.IC.SA.010502.01</v>
      </c>
    </row>
    <row r="29" spans="1:17" s="60" customFormat="1" ht="15">
      <c r="A29" s="60" t="s">
        <v>7606</v>
      </c>
      <c r="C29" s="61" t="s">
        <v>12175</v>
      </c>
      <c r="E29" s="61" t="s">
        <v>6291</v>
      </c>
      <c r="F29" s="60" t="s">
        <v>4534</v>
      </c>
      <c r="G29" s="60" t="s">
        <v>4530</v>
      </c>
      <c r="H29" s="62" t="s">
        <v>12032</v>
      </c>
      <c r="I29" s="60" t="s">
        <v>4531</v>
      </c>
      <c r="J29" s="63" t="str">
        <f t="shared" si="1"/>
        <v>IC.SA.010503</v>
      </c>
      <c r="K29" s="61" t="s">
        <v>12175</v>
      </c>
      <c r="L29" s="60" t="str">
        <f t="shared" si="0"/>
        <v>Limits checked: Upper/Lower</v>
      </c>
      <c r="M29" s="64" t="str">
        <f t="shared" si="2"/>
        <v>PI.IC.SA.010503.01</v>
      </c>
      <c r="N29" s="64"/>
      <c r="O29" s="64" t="str">
        <f t="shared" si="3"/>
        <v>PH.IC.SA.010503.01</v>
      </c>
      <c r="Q29" s="64" t="str">
        <f t="shared" si="4"/>
        <v>CL.IC.SA.010503.01</v>
      </c>
    </row>
    <row r="30" spans="1:17" s="60" customFormat="1" ht="15">
      <c r="A30" s="60" t="s">
        <v>7606</v>
      </c>
      <c r="C30" s="61" t="s">
        <v>12175</v>
      </c>
      <c r="D30" s="60" t="s">
        <v>4536</v>
      </c>
      <c r="E30" s="61" t="s">
        <v>6988</v>
      </c>
      <c r="F30" s="60" t="s">
        <v>4374</v>
      </c>
      <c r="G30" s="60" t="s">
        <v>4375</v>
      </c>
      <c r="H30" s="62" t="s">
        <v>11848</v>
      </c>
      <c r="I30" s="60" t="s">
        <v>11643</v>
      </c>
      <c r="J30" s="63" t="str">
        <f t="shared" si="1"/>
        <v>IC.SA.010601</v>
      </c>
      <c r="K30" s="61" t="s">
        <v>12175</v>
      </c>
      <c r="L30" s="60" t="str">
        <f t="shared" si="0"/>
        <v>Alarm on</v>
      </c>
      <c r="M30" s="64" t="str">
        <f t="shared" si="2"/>
        <v>PI.IC.SA.010601.01</v>
      </c>
      <c r="N30" s="64"/>
      <c r="O30" s="64" t="str">
        <f t="shared" si="3"/>
        <v>PH.IC.SA.010601.01</v>
      </c>
      <c r="Q30" s="64" t="str">
        <f t="shared" si="4"/>
        <v>CL.IC.SA.010601.01</v>
      </c>
    </row>
    <row r="31" spans="1:17" s="60" customFormat="1" ht="15">
      <c r="A31" s="60" t="s">
        <v>7606</v>
      </c>
      <c r="C31" s="61" t="s">
        <v>12175</v>
      </c>
      <c r="E31" s="61" t="s">
        <v>6988</v>
      </c>
      <c r="F31" s="60" t="s">
        <v>4374</v>
      </c>
      <c r="G31" s="60" t="s">
        <v>4695</v>
      </c>
      <c r="H31" s="62" t="s">
        <v>12030</v>
      </c>
      <c r="I31" s="60" t="s">
        <v>4529</v>
      </c>
      <c r="J31" s="63" t="str">
        <f t="shared" si="1"/>
        <v>IC.SA.010602</v>
      </c>
      <c r="K31" s="61" t="s">
        <v>12175</v>
      </c>
      <c r="L31" s="60" t="str">
        <f t="shared" si="0"/>
        <v>Volume high</v>
      </c>
      <c r="M31" s="64" t="str">
        <f t="shared" si="2"/>
        <v>PI.IC.SA.010602.01</v>
      </c>
      <c r="N31" s="64"/>
      <c r="O31" s="64" t="str">
        <f t="shared" si="3"/>
        <v>PH.IC.SA.010602.01</v>
      </c>
      <c r="Q31" s="64" t="str">
        <f t="shared" si="4"/>
        <v>CL.IC.SA.010602.01</v>
      </c>
    </row>
    <row r="32" spans="1:17" s="60" customFormat="1" ht="15">
      <c r="A32" s="60" t="s">
        <v>7606</v>
      </c>
      <c r="C32" s="61" t="s">
        <v>12175</v>
      </c>
      <c r="E32" s="61" t="s">
        <v>6988</v>
      </c>
      <c r="F32" s="60" t="s">
        <v>4374</v>
      </c>
      <c r="G32" s="60" t="s">
        <v>4530</v>
      </c>
      <c r="H32" s="62" t="s">
        <v>12032</v>
      </c>
      <c r="I32" s="60" t="s">
        <v>4531</v>
      </c>
      <c r="J32" s="63" t="str">
        <f t="shared" si="1"/>
        <v>IC.SA.010603</v>
      </c>
      <c r="K32" s="61" t="s">
        <v>12175</v>
      </c>
      <c r="L32" s="60" t="str">
        <f t="shared" si="0"/>
        <v>Limits checked: Upper/Lower</v>
      </c>
      <c r="M32" s="64" t="str">
        <f t="shared" si="2"/>
        <v>PI.IC.SA.010603.01</v>
      </c>
      <c r="N32" s="64"/>
      <c r="O32" s="64" t="str">
        <f t="shared" si="3"/>
        <v>PH.IC.SA.010603.01</v>
      </c>
      <c r="Q32" s="64" t="str">
        <f t="shared" si="4"/>
        <v>CL.IC.SA.010603.01</v>
      </c>
    </row>
    <row r="33" spans="1:17" s="60" customFormat="1" ht="15">
      <c r="A33" s="60" t="s">
        <v>7606</v>
      </c>
      <c r="C33" s="61" t="s">
        <v>12175</v>
      </c>
      <c r="D33" s="60" t="s">
        <v>4376</v>
      </c>
      <c r="E33" s="61" t="s">
        <v>6317</v>
      </c>
      <c r="F33" s="60" t="s">
        <v>4377</v>
      </c>
      <c r="G33" s="60" t="s">
        <v>4375</v>
      </c>
      <c r="H33" s="62" t="s">
        <v>11848</v>
      </c>
      <c r="I33" s="60" t="s">
        <v>11643</v>
      </c>
      <c r="J33" s="63" t="str">
        <f t="shared" si="1"/>
        <v>IC.SA.010701</v>
      </c>
      <c r="K33" s="61" t="s">
        <v>12175</v>
      </c>
      <c r="L33" s="60" t="str">
        <f t="shared" si="0"/>
        <v>Alarm on</v>
      </c>
      <c r="M33" s="64" t="str">
        <f t="shared" si="2"/>
        <v>PI.IC.SA.010701.01</v>
      </c>
      <c r="N33" s="64"/>
      <c r="O33" s="64" t="str">
        <f t="shared" si="3"/>
        <v>PH.IC.SA.010701.01</v>
      </c>
      <c r="Q33" s="64" t="str">
        <f t="shared" si="4"/>
        <v>CL.IC.SA.010701.01</v>
      </c>
    </row>
    <row r="34" spans="1:17" s="60" customFormat="1" ht="15">
      <c r="A34" s="60" t="s">
        <v>7606</v>
      </c>
      <c r="C34" s="61" t="s">
        <v>12175</v>
      </c>
      <c r="E34" s="61" t="s">
        <v>6317</v>
      </c>
      <c r="F34" s="60" t="s">
        <v>4377</v>
      </c>
      <c r="G34" s="60" t="s">
        <v>4695</v>
      </c>
      <c r="H34" s="62" t="s">
        <v>12030</v>
      </c>
      <c r="I34" s="60" t="s">
        <v>4529</v>
      </c>
      <c r="J34" s="63" t="str">
        <f t="shared" si="1"/>
        <v>IC.SA.010702</v>
      </c>
      <c r="K34" s="61" t="s">
        <v>12175</v>
      </c>
      <c r="L34" s="60" t="str">
        <f t="shared" si="0"/>
        <v>Volume high</v>
      </c>
      <c r="M34" s="64" t="str">
        <f t="shared" si="2"/>
        <v>PI.IC.SA.010702.01</v>
      </c>
      <c r="N34" s="64"/>
      <c r="O34" s="64" t="str">
        <f t="shared" si="3"/>
        <v>PH.IC.SA.010702.01</v>
      </c>
      <c r="Q34" s="64" t="str">
        <f t="shared" si="4"/>
        <v>CL.IC.SA.010702.01</v>
      </c>
    </row>
    <row r="35" spans="1:17" s="60" customFormat="1" ht="15">
      <c r="A35" s="60" t="s">
        <v>7606</v>
      </c>
      <c r="C35" s="61" t="s">
        <v>12175</v>
      </c>
      <c r="E35" s="61" t="s">
        <v>6317</v>
      </c>
      <c r="F35" s="60" t="s">
        <v>4377</v>
      </c>
      <c r="G35" s="60" t="s">
        <v>4530</v>
      </c>
      <c r="H35" s="62" t="s">
        <v>12032</v>
      </c>
      <c r="I35" s="60" t="s">
        <v>4531</v>
      </c>
      <c r="J35" s="63" t="str">
        <f t="shared" si="1"/>
        <v>IC.SA.010703</v>
      </c>
      <c r="K35" s="61" t="s">
        <v>12175</v>
      </c>
      <c r="L35" s="60" t="str">
        <f t="shared" si="0"/>
        <v>Limits checked: Upper/Lower</v>
      </c>
      <c r="M35" s="64" t="str">
        <f t="shared" si="2"/>
        <v>PI.IC.SA.010703.01</v>
      </c>
      <c r="N35" s="64"/>
      <c r="O35" s="64" t="str">
        <f t="shared" si="3"/>
        <v>PH.IC.SA.010703.01</v>
      </c>
      <c r="Q35" s="64" t="str">
        <f t="shared" si="4"/>
        <v>CL.IC.SA.010703.01</v>
      </c>
    </row>
    <row r="36" spans="1:17" s="60" customFormat="1" ht="15">
      <c r="A36" s="60" t="s">
        <v>7606</v>
      </c>
      <c r="C36" s="61" t="s">
        <v>12175</v>
      </c>
      <c r="D36" s="60" t="s">
        <v>4209</v>
      </c>
      <c r="E36" s="61" t="s">
        <v>3574</v>
      </c>
      <c r="F36" s="60" t="s">
        <v>4210</v>
      </c>
      <c r="G36" s="60" t="s">
        <v>4460</v>
      </c>
      <c r="H36" s="62" t="s">
        <v>11848</v>
      </c>
      <c r="I36" s="60" t="s">
        <v>11643</v>
      </c>
      <c r="J36" s="63" t="str">
        <f t="shared" si="1"/>
        <v>IC.SA.010801</v>
      </c>
      <c r="K36" s="61" t="s">
        <v>12175</v>
      </c>
      <c r="L36" s="60" t="str">
        <f t="shared" si="0"/>
        <v>Alarms On</v>
      </c>
      <c r="M36" s="64" t="str">
        <f t="shared" si="2"/>
        <v>PI.IC.SA.010801.01</v>
      </c>
      <c r="N36" s="64"/>
      <c r="O36" s="64" t="str">
        <f t="shared" si="3"/>
        <v>PH.IC.SA.010801.01</v>
      </c>
      <c r="Q36" s="64" t="str">
        <f t="shared" si="4"/>
        <v>CL.IC.SA.010801.01</v>
      </c>
    </row>
    <row r="37" spans="1:17" s="60" customFormat="1" ht="15">
      <c r="A37" s="60" t="s">
        <v>7606</v>
      </c>
      <c r="C37" s="61" t="s">
        <v>12175</v>
      </c>
      <c r="E37" s="61" t="s">
        <v>3574</v>
      </c>
      <c r="F37" s="60" t="s">
        <v>4210</v>
      </c>
      <c r="G37" s="60" t="s">
        <v>4282</v>
      </c>
      <c r="H37" s="62" t="s">
        <v>12030</v>
      </c>
      <c r="I37" s="60" t="s">
        <v>4529</v>
      </c>
      <c r="J37" s="63" t="str">
        <f t="shared" si="1"/>
        <v>IC.SA.010802</v>
      </c>
      <c r="K37" s="61" t="s">
        <v>12175</v>
      </c>
      <c r="L37" s="60" t="str">
        <f t="shared" si="0"/>
        <v>Volume High</v>
      </c>
      <c r="M37" s="64" t="str">
        <f t="shared" si="2"/>
        <v>PI.IC.SA.010802.01</v>
      </c>
      <c r="N37" s="64"/>
      <c r="O37" s="64" t="str">
        <f t="shared" si="3"/>
        <v>PH.IC.SA.010802.01</v>
      </c>
      <c r="Q37" s="64" t="str">
        <f t="shared" si="4"/>
        <v>CL.IC.SA.010802.01</v>
      </c>
    </row>
    <row r="38" spans="1:17" s="60" customFormat="1" ht="15">
      <c r="A38" s="60" t="s">
        <v>7606</v>
      </c>
      <c r="C38" s="61" t="s">
        <v>12175</v>
      </c>
      <c r="E38" s="61" t="s">
        <v>3574</v>
      </c>
      <c r="F38" s="60" t="s">
        <v>4210</v>
      </c>
      <c r="G38" s="60" t="s">
        <v>4211</v>
      </c>
      <c r="H38" s="62" t="s">
        <v>12032</v>
      </c>
      <c r="I38" s="60" t="s">
        <v>4531</v>
      </c>
      <c r="J38" s="63" t="str">
        <f t="shared" si="1"/>
        <v>IC.SA.010803</v>
      </c>
      <c r="K38" s="61" t="s">
        <v>12175</v>
      </c>
      <c r="L38" s="60" t="str">
        <f t="shared" si="0"/>
        <v>Limits Upper/Lower</v>
      </c>
      <c r="M38" s="64" t="str">
        <f t="shared" si="2"/>
        <v>PI.IC.SA.010803.01</v>
      </c>
      <c r="N38" s="64"/>
      <c r="O38" s="64" t="str">
        <f t="shared" si="3"/>
        <v>PH.IC.SA.010803.01</v>
      </c>
      <c r="Q38" s="64" t="str">
        <f t="shared" si="4"/>
        <v>CL.IC.SA.010803.01</v>
      </c>
    </row>
    <row r="39" spans="1:17" s="60" customFormat="1" ht="15">
      <c r="A39" s="60" t="s">
        <v>7606</v>
      </c>
      <c r="C39" s="61" t="s">
        <v>12175</v>
      </c>
      <c r="D39" s="60" t="s">
        <v>4212</v>
      </c>
      <c r="E39" s="61" t="s">
        <v>3690</v>
      </c>
      <c r="F39" s="60" t="s">
        <v>4213</v>
      </c>
      <c r="G39" s="60" t="s">
        <v>4460</v>
      </c>
      <c r="H39" s="62" t="s">
        <v>11848</v>
      </c>
      <c r="I39" s="60" t="s">
        <v>11643</v>
      </c>
      <c r="J39" s="63" t="str">
        <f t="shared" si="1"/>
        <v>IC.SA.010901</v>
      </c>
      <c r="K39" s="61" t="s">
        <v>12175</v>
      </c>
      <c r="L39" s="60" t="str">
        <f t="shared" si="0"/>
        <v>Alarms On</v>
      </c>
      <c r="M39" s="64" t="str">
        <f t="shared" si="2"/>
        <v>PI.IC.SA.010901.01</v>
      </c>
      <c r="N39" s="64"/>
      <c r="O39" s="64" t="str">
        <f t="shared" si="3"/>
        <v>PH.IC.SA.010901.01</v>
      </c>
      <c r="Q39" s="64" t="str">
        <f t="shared" si="4"/>
        <v>CL.IC.SA.010901.01</v>
      </c>
    </row>
    <row r="40" spans="1:17" s="60" customFormat="1" ht="15">
      <c r="A40" s="60" t="s">
        <v>7606</v>
      </c>
      <c r="C40" s="61" t="s">
        <v>12175</v>
      </c>
      <c r="E40" s="61" t="s">
        <v>3690</v>
      </c>
      <c r="F40" s="60" t="s">
        <v>4213</v>
      </c>
      <c r="G40" s="60" t="s">
        <v>4282</v>
      </c>
      <c r="H40" s="62" t="s">
        <v>12030</v>
      </c>
      <c r="I40" s="60" t="s">
        <v>4529</v>
      </c>
      <c r="J40" s="63" t="str">
        <f t="shared" si="1"/>
        <v>IC.SA.010902</v>
      </c>
      <c r="K40" s="61" t="s">
        <v>12175</v>
      </c>
      <c r="L40" s="60" t="str">
        <f t="shared" si="0"/>
        <v>Volume High</v>
      </c>
      <c r="M40" s="64" t="str">
        <f t="shared" si="2"/>
        <v>PI.IC.SA.010902.01</v>
      </c>
      <c r="N40" s="64"/>
      <c r="O40" s="64" t="str">
        <f t="shared" si="3"/>
        <v>PH.IC.SA.010902.01</v>
      </c>
      <c r="Q40" s="64" t="str">
        <f t="shared" si="4"/>
        <v>CL.IC.SA.010902.01</v>
      </c>
    </row>
    <row r="41" spans="1:17" s="60" customFormat="1" ht="15">
      <c r="A41" s="60" t="s">
        <v>7606</v>
      </c>
      <c r="C41" s="61" t="s">
        <v>12175</v>
      </c>
      <c r="E41" s="61" t="s">
        <v>3690</v>
      </c>
      <c r="F41" s="60" t="s">
        <v>4213</v>
      </c>
      <c r="G41" s="60" t="s">
        <v>4530</v>
      </c>
      <c r="H41" s="62" t="s">
        <v>12032</v>
      </c>
      <c r="I41" s="60" t="s">
        <v>4531</v>
      </c>
      <c r="J41" s="63" t="str">
        <f t="shared" si="1"/>
        <v>IC.SA.010903</v>
      </c>
      <c r="K41" s="61" t="s">
        <v>12175</v>
      </c>
      <c r="L41" s="60" t="str">
        <f t="shared" si="0"/>
        <v>Limits checked: Upper/Lower</v>
      </c>
      <c r="M41" s="64" t="str">
        <f t="shared" si="2"/>
        <v>PI.IC.SA.010903.01</v>
      </c>
      <c r="N41" s="64"/>
      <c r="O41" s="64" t="str">
        <f t="shared" si="3"/>
        <v>PH.IC.SA.010903.01</v>
      </c>
      <c r="Q41" s="64" t="str">
        <f t="shared" si="4"/>
        <v>CL.IC.SA.010903.01</v>
      </c>
    </row>
    <row r="42" spans="1:17" s="60" customFormat="1" ht="15">
      <c r="A42" s="60" t="s">
        <v>7606</v>
      </c>
      <c r="C42" s="61" t="s">
        <v>12175</v>
      </c>
      <c r="D42" s="60" t="s">
        <v>4382</v>
      </c>
      <c r="E42" s="61" t="s">
        <v>3188</v>
      </c>
      <c r="F42" s="60" t="s">
        <v>4383</v>
      </c>
      <c r="G42" s="60" t="s">
        <v>4460</v>
      </c>
      <c r="H42" s="62" t="s">
        <v>11848</v>
      </c>
      <c r="I42" s="60" t="s">
        <v>11643</v>
      </c>
      <c r="J42" s="63" t="str">
        <f t="shared" si="1"/>
        <v>IC.SA.011001</v>
      </c>
      <c r="K42" s="61" t="s">
        <v>12175</v>
      </c>
      <c r="L42" s="60" t="str">
        <f t="shared" si="0"/>
        <v>Alarms On</v>
      </c>
      <c r="M42" s="64" t="str">
        <f t="shared" si="2"/>
        <v>PI.IC.SA.011001.01</v>
      </c>
      <c r="N42" s="64"/>
      <c r="O42" s="64" t="str">
        <f t="shared" si="3"/>
        <v>PH.IC.SA.011001.01</v>
      </c>
      <c r="Q42" s="64" t="str">
        <f t="shared" si="4"/>
        <v>CL.IC.SA.011001.01</v>
      </c>
    </row>
    <row r="43" spans="1:17" s="60" customFormat="1" ht="15">
      <c r="A43" s="60" t="s">
        <v>7606</v>
      </c>
      <c r="C43" s="61" t="s">
        <v>12175</v>
      </c>
      <c r="E43" s="61" t="s">
        <v>3188</v>
      </c>
      <c r="F43" s="60" t="s">
        <v>4383</v>
      </c>
      <c r="G43" s="60" t="s">
        <v>4282</v>
      </c>
      <c r="H43" s="62" t="s">
        <v>12030</v>
      </c>
      <c r="I43" s="60" t="s">
        <v>4529</v>
      </c>
      <c r="J43" s="63" t="str">
        <f t="shared" si="1"/>
        <v>IC.SA.011002</v>
      </c>
      <c r="K43" s="61" t="s">
        <v>12175</v>
      </c>
      <c r="L43" s="60" t="str">
        <f t="shared" si="0"/>
        <v>Volume High</v>
      </c>
      <c r="M43" s="64" t="str">
        <f t="shared" si="2"/>
        <v>PI.IC.SA.011002.01</v>
      </c>
      <c r="N43" s="64"/>
      <c r="O43" s="64" t="str">
        <f t="shared" si="3"/>
        <v>PH.IC.SA.011002.01</v>
      </c>
      <c r="Q43" s="64" t="str">
        <f t="shared" si="4"/>
        <v>CL.IC.SA.011002.01</v>
      </c>
    </row>
    <row r="44" spans="1:17" s="60" customFormat="1" ht="15">
      <c r="A44" s="60" t="s">
        <v>7606</v>
      </c>
      <c r="C44" s="61" t="s">
        <v>12175</v>
      </c>
      <c r="E44" s="61" t="s">
        <v>3188</v>
      </c>
      <c r="F44" s="60" t="s">
        <v>4383</v>
      </c>
      <c r="G44" s="60" t="s">
        <v>4530</v>
      </c>
      <c r="H44" s="62" t="s">
        <v>12032</v>
      </c>
      <c r="I44" s="60" t="s">
        <v>4531</v>
      </c>
      <c r="J44" s="63" t="str">
        <f t="shared" si="1"/>
        <v>IC.SA.011003</v>
      </c>
      <c r="K44" s="61" t="s">
        <v>12175</v>
      </c>
      <c r="L44" s="60" t="str">
        <f t="shared" si="0"/>
        <v>Limits checked: Upper/Lower</v>
      </c>
      <c r="M44" s="64" t="str">
        <f t="shared" si="2"/>
        <v>PI.IC.SA.011003.01</v>
      </c>
      <c r="N44" s="64"/>
      <c r="O44" s="64" t="str">
        <f t="shared" si="3"/>
        <v>PH.IC.SA.011003.01</v>
      </c>
      <c r="Q44" s="64" t="str">
        <f t="shared" si="4"/>
        <v>CL.IC.SA.011003.01</v>
      </c>
    </row>
    <row r="45" spans="1:17" s="60" customFormat="1" ht="15">
      <c r="A45" s="60" t="s">
        <v>7606</v>
      </c>
      <c r="C45" s="61" t="s">
        <v>12175</v>
      </c>
      <c r="D45" s="60" t="s">
        <v>4384</v>
      </c>
      <c r="E45" s="61" t="s">
        <v>5749</v>
      </c>
      <c r="F45" s="60" t="s">
        <v>4385</v>
      </c>
      <c r="G45" s="60" t="s">
        <v>4547</v>
      </c>
      <c r="H45" s="62" t="s">
        <v>11848</v>
      </c>
      <c r="I45" s="60" t="s">
        <v>11643</v>
      </c>
      <c r="J45" s="63" t="str">
        <f t="shared" si="1"/>
        <v>IC.SA.011101</v>
      </c>
      <c r="K45" s="61" t="s">
        <v>12175</v>
      </c>
      <c r="L45" s="60" t="str">
        <f t="shared" si="0"/>
        <v xml:space="preserve">Alarms On </v>
      </c>
      <c r="M45" s="64" t="str">
        <f t="shared" si="2"/>
        <v>PI.IC.SA.011101.01</v>
      </c>
      <c r="N45" s="64"/>
      <c r="O45" s="64" t="str">
        <f t="shared" si="3"/>
        <v>PH.IC.SA.011101.01</v>
      </c>
      <c r="Q45" s="64" t="str">
        <f t="shared" si="4"/>
        <v>CL.IC.SA.011101.01</v>
      </c>
    </row>
    <row r="46" spans="1:17" s="60" customFormat="1" ht="15">
      <c r="A46" s="60" t="s">
        <v>7606</v>
      </c>
      <c r="C46" s="61" t="s">
        <v>12175</v>
      </c>
      <c r="E46" s="61" t="s">
        <v>5749</v>
      </c>
      <c r="F46" s="60" t="s">
        <v>4385</v>
      </c>
      <c r="G46" s="60" t="s">
        <v>4282</v>
      </c>
      <c r="H46" s="62" t="s">
        <v>12030</v>
      </c>
      <c r="I46" s="60" t="s">
        <v>4529</v>
      </c>
      <c r="J46" s="63" t="str">
        <f t="shared" si="1"/>
        <v>IC.SA.011102</v>
      </c>
      <c r="K46" s="61" t="s">
        <v>4548</v>
      </c>
      <c r="L46" s="60" t="str">
        <f t="shared" si="0"/>
        <v>Volume High</v>
      </c>
      <c r="M46" s="64" t="str">
        <f t="shared" si="2"/>
        <v>PI.IC.SA.011102.01</v>
      </c>
      <c r="N46" s="64"/>
      <c r="O46" s="64" t="str">
        <f t="shared" si="3"/>
        <v>PH.IC.SA.011102.01</v>
      </c>
      <c r="Q46" s="64" t="str">
        <f t="shared" si="4"/>
        <v>CL.IC.SA.011102.01</v>
      </c>
    </row>
    <row r="47" spans="1:17" s="60" customFormat="1" ht="15">
      <c r="A47" s="60" t="s">
        <v>7606</v>
      </c>
      <c r="C47" s="61" t="s">
        <v>12175</v>
      </c>
      <c r="E47" s="61" t="s">
        <v>5749</v>
      </c>
      <c r="F47" s="60" t="s">
        <v>4385</v>
      </c>
      <c r="G47" s="60" t="s">
        <v>4530</v>
      </c>
      <c r="H47" s="62" t="s">
        <v>12032</v>
      </c>
      <c r="I47" s="60" t="s">
        <v>4531</v>
      </c>
      <c r="J47" s="63" t="str">
        <f t="shared" si="1"/>
        <v>IC.SA.011103</v>
      </c>
      <c r="K47" s="61" t="s">
        <v>12175</v>
      </c>
      <c r="L47" s="60" t="str">
        <f t="shared" si="0"/>
        <v>Limits checked: Upper/Lower</v>
      </c>
      <c r="M47" s="64" t="str">
        <f t="shared" si="2"/>
        <v>PI.IC.SA.011103.01</v>
      </c>
      <c r="N47" s="64"/>
      <c r="O47" s="64" t="str">
        <f t="shared" si="3"/>
        <v>PH.IC.SA.011103.01</v>
      </c>
      <c r="Q47" s="64" t="str">
        <f t="shared" si="4"/>
        <v>CL.IC.SA.011103.01</v>
      </c>
    </row>
    <row r="48" spans="1:17" s="60" customFormat="1" ht="15">
      <c r="A48" s="60" t="s">
        <v>7606</v>
      </c>
      <c r="C48" s="61" t="s">
        <v>12175</v>
      </c>
      <c r="D48" s="60" t="s">
        <v>4387</v>
      </c>
      <c r="E48" s="61" t="s">
        <v>3064</v>
      </c>
      <c r="F48" s="60" t="s">
        <v>4550</v>
      </c>
      <c r="G48" s="60" t="s">
        <v>4319</v>
      </c>
      <c r="H48" s="62" t="s">
        <v>11848</v>
      </c>
      <c r="I48" s="60" t="s">
        <v>11643</v>
      </c>
      <c r="J48" s="63" t="str">
        <f t="shared" si="1"/>
        <v>IC.SA.011201</v>
      </c>
      <c r="K48" s="61" t="s">
        <v>12175</v>
      </c>
      <c r="L48" s="60" t="str">
        <f t="shared" si="0"/>
        <v>Alarms on</v>
      </c>
      <c r="M48" s="64" t="str">
        <f t="shared" si="2"/>
        <v>PI.IC.SA.011201.01</v>
      </c>
      <c r="N48" s="64"/>
      <c r="O48" s="64" t="str">
        <f t="shared" si="3"/>
        <v>PH.IC.SA.011201.01</v>
      </c>
      <c r="Q48" s="64" t="str">
        <f t="shared" si="4"/>
        <v>CL.IC.SA.011201.01</v>
      </c>
    </row>
    <row r="49" spans="1:31" s="60" customFormat="1" ht="15">
      <c r="A49" s="60" t="s">
        <v>7606</v>
      </c>
      <c r="C49" s="61" t="s">
        <v>12175</v>
      </c>
      <c r="E49" s="61" t="s">
        <v>3064</v>
      </c>
      <c r="F49" s="60" t="s">
        <v>4550</v>
      </c>
      <c r="G49" s="60" t="s">
        <v>4695</v>
      </c>
      <c r="H49" s="62" t="s">
        <v>12030</v>
      </c>
      <c r="I49" s="60" t="s">
        <v>4529</v>
      </c>
      <c r="J49" s="63" t="str">
        <f t="shared" si="1"/>
        <v>IC.SA.011202</v>
      </c>
      <c r="K49" s="61" t="s">
        <v>12175</v>
      </c>
      <c r="L49" s="60" t="str">
        <f t="shared" si="0"/>
        <v>Volume high</v>
      </c>
      <c r="M49" s="64" t="str">
        <f t="shared" si="2"/>
        <v>PI.IC.SA.011202.01</v>
      </c>
      <c r="N49" s="64"/>
      <c r="O49" s="64" t="str">
        <f t="shared" si="3"/>
        <v>PH.IC.SA.011202.01</v>
      </c>
      <c r="Q49" s="64" t="str">
        <f t="shared" si="4"/>
        <v>CL.IC.SA.011202.01</v>
      </c>
    </row>
    <row r="50" spans="1:31" s="60" customFormat="1" ht="15">
      <c r="A50" s="60" t="s">
        <v>7606</v>
      </c>
      <c r="C50" s="61" t="s">
        <v>12175</v>
      </c>
      <c r="E50" s="61" t="s">
        <v>3064</v>
      </c>
      <c r="F50" s="60" t="s">
        <v>4550</v>
      </c>
      <c r="G50" s="60" t="s">
        <v>4530</v>
      </c>
      <c r="H50" s="62" t="s">
        <v>12032</v>
      </c>
      <c r="I50" s="60" t="s">
        <v>4531</v>
      </c>
      <c r="J50" s="63" t="str">
        <f t="shared" si="1"/>
        <v>IC.SA.011203</v>
      </c>
      <c r="K50" s="61" t="s">
        <v>12175</v>
      </c>
      <c r="L50" s="60" t="str">
        <f t="shared" si="0"/>
        <v>Limits checked: Upper/Lower</v>
      </c>
      <c r="M50" s="64" t="str">
        <f t="shared" si="2"/>
        <v>PI.IC.SA.011203.01</v>
      </c>
      <c r="N50" s="64"/>
      <c r="O50" s="64" t="str">
        <f t="shared" si="3"/>
        <v>PH.IC.SA.011203.01</v>
      </c>
      <c r="Q50" s="64" t="str">
        <f t="shared" si="4"/>
        <v>CL.IC.SA.011203.01</v>
      </c>
    </row>
    <row r="51" spans="1:31" s="60" customFormat="1" ht="15">
      <c r="A51" s="60" t="s">
        <v>7606</v>
      </c>
      <c r="C51" s="61" t="s">
        <v>12175</v>
      </c>
      <c r="D51" s="60" t="s">
        <v>4393</v>
      </c>
      <c r="E51" s="61" t="s">
        <v>5560</v>
      </c>
      <c r="F51" s="60" t="s">
        <v>4394</v>
      </c>
      <c r="G51" s="60" t="s">
        <v>4319</v>
      </c>
      <c r="H51" s="62" t="s">
        <v>11848</v>
      </c>
      <c r="I51" s="60" t="s">
        <v>11643</v>
      </c>
      <c r="J51" s="63" t="str">
        <f t="shared" si="1"/>
        <v>IC.SA.011301</v>
      </c>
      <c r="K51" s="61" t="s">
        <v>12175</v>
      </c>
      <c r="L51" s="60" t="str">
        <f t="shared" si="0"/>
        <v>Alarms on</v>
      </c>
      <c r="M51" s="64" t="str">
        <f t="shared" si="2"/>
        <v>PI.IC.SA.011301.01</v>
      </c>
      <c r="N51" s="64"/>
      <c r="O51" s="64" t="str">
        <f t="shared" si="3"/>
        <v>PH.IC.SA.011301.01</v>
      </c>
      <c r="Q51" s="64" t="str">
        <f t="shared" si="4"/>
        <v>CL.IC.SA.011301.01</v>
      </c>
    </row>
    <row r="52" spans="1:31" s="60" customFormat="1" ht="15">
      <c r="A52" s="60" t="s">
        <v>7606</v>
      </c>
      <c r="C52" s="61" t="s">
        <v>12175</v>
      </c>
      <c r="E52" s="61" t="s">
        <v>5560</v>
      </c>
      <c r="F52" s="60" t="s">
        <v>4394</v>
      </c>
      <c r="G52" s="60" t="s">
        <v>4695</v>
      </c>
      <c r="H52" s="62" t="s">
        <v>12030</v>
      </c>
      <c r="I52" s="60" t="s">
        <v>4529</v>
      </c>
      <c r="J52" s="63" t="str">
        <f t="shared" si="1"/>
        <v>IC.SA.011302</v>
      </c>
      <c r="K52" s="61" t="s">
        <v>12175</v>
      </c>
      <c r="L52" s="60" t="str">
        <f t="shared" si="0"/>
        <v>Volume high</v>
      </c>
      <c r="M52" s="64" t="str">
        <f t="shared" si="2"/>
        <v>PI.IC.SA.011302.01</v>
      </c>
      <c r="N52" s="64"/>
      <c r="O52" s="64" t="str">
        <f t="shared" si="3"/>
        <v>PH.IC.SA.011302.01</v>
      </c>
      <c r="Q52" s="64" t="str">
        <f t="shared" si="4"/>
        <v>CL.IC.SA.011302.01</v>
      </c>
    </row>
    <row r="53" spans="1:31" s="60" customFormat="1" ht="15">
      <c r="A53" s="60" t="s">
        <v>7606</v>
      </c>
      <c r="C53" s="61" t="s">
        <v>12175</v>
      </c>
      <c r="E53" s="61" t="s">
        <v>5560</v>
      </c>
      <c r="F53" s="60" t="s">
        <v>4394</v>
      </c>
      <c r="G53" s="60" t="s">
        <v>4530</v>
      </c>
      <c r="H53" s="62" t="s">
        <v>12032</v>
      </c>
      <c r="I53" s="60" t="s">
        <v>4531</v>
      </c>
      <c r="J53" s="63" t="str">
        <f t="shared" si="1"/>
        <v>IC.SA.011303</v>
      </c>
      <c r="K53" s="61" t="s">
        <v>12175</v>
      </c>
      <c r="L53" s="60" t="str">
        <f t="shared" si="0"/>
        <v>Limits checked: Upper/Lower</v>
      </c>
      <c r="M53" s="64" t="str">
        <f t="shared" si="2"/>
        <v>PI.IC.SA.011303.01</v>
      </c>
      <c r="N53" s="64"/>
      <c r="O53" s="64" t="str">
        <f t="shared" si="3"/>
        <v>PH.IC.SA.011303.01</v>
      </c>
      <c r="Q53" s="64" t="str">
        <f t="shared" si="4"/>
        <v>CL.IC.SA.011303.01</v>
      </c>
    </row>
    <row r="54" spans="1:31" s="60" customFormat="1" ht="15">
      <c r="A54" s="60" t="s">
        <v>7606</v>
      </c>
      <c r="C54" s="61" t="s">
        <v>12175</v>
      </c>
      <c r="D54" s="60" t="s">
        <v>4395</v>
      </c>
      <c r="E54" s="61" t="s">
        <v>4082</v>
      </c>
      <c r="F54" s="60" t="s">
        <v>4396</v>
      </c>
      <c r="G54" s="60" t="s">
        <v>4375</v>
      </c>
      <c r="H54" s="62" t="s">
        <v>11848</v>
      </c>
      <c r="I54" s="60" t="s">
        <v>11643</v>
      </c>
      <c r="J54" s="63" t="str">
        <f t="shared" si="1"/>
        <v>IC.SA.011401</v>
      </c>
      <c r="K54" s="61" t="s">
        <v>12175</v>
      </c>
      <c r="L54" s="60" t="str">
        <f t="shared" si="0"/>
        <v>Alarm on</v>
      </c>
      <c r="M54" s="64" t="str">
        <f t="shared" si="2"/>
        <v>PI.IC.SA.011401.01</v>
      </c>
      <c r="N54" s="64"/>
      <c r="O54" s="64" t="str">
        <f t="shared" si="3"/>
        <v>PH.IC.SA.011401.01</v>
      </c>
      <c r="Q54" s="64" t="str">
        <f t="shared" si="4"/>
        <v>CL.IC.SA.011401.01</v>
      </c>
    </row>
    <row r="55" spans="1:31" s="60" customFormat="1" ht="15">
      <c r="A55" s="60" t="s">
        <v>7606</v>
      </c>
      <c r="C55" s="61" t="s">
        <v>12175</v>
      </c>
      <c r="E55" s="61" t="s">
        <v>4082</v>
      </c>
      <c r="F55" s="60" t="s">
        <v>4396</v>
      </c>
      <c r="G55" s="60" t="s">
        <v>4695</v>
      </c>
      <c r="H55" s="62" t="s">
        <v>12030</v>
      </c>
      <c r="I55" s="60" t="s">
        <v>4529</v>
      </c>
      <c r="J55" s="63" t="str">
        <f t="shared" si="1"/>
        <v>IC.SA.011402</v>
      </c>
      <c r="K55" s="61" t="s">
        <v>12175</v>
      </c>
      <c r="L55" s="60" t="str">
        <f t="shared" si="0"/>
        <v>Volume high</v>
      </c>
      <c r="M55" s="64" t="str">
        <f t="shared" si="2"/>
        <v>PI.IC.SA.011402.01</v>
      </c>
      <c r="N55" s="64"/>
      <c r="O55" s="64" t="str">
        <f t="shared" si="3"/>
        <v>PH.IC.SA.011402.01</v>
      </c>
      <c r="Q55" s="64" t="str">
        <f t="shared" si="4"/>
        <v>CL.IC.SA.011402.01</v>
      </c>
    </row>
    <row r="56" spans="1:31" s="60" customFormat="1" ht="15">
      <c r="A56" s="60" t="s">
        <v>7606</v>
      </c>
      <c r="C56" s="61" t="s">
        <v>12175</v>
      </c>
      <c r="E56" s="61" t="s">
        <v>4082</v>
      </c>
      <c r="F56" s="60" t="s">
        <v>4396</v>
      </c>
      <c r="G56" s="60" t="s">
        <v>4530</v>
      </c>
      <c r="H56" s="62" t="s">
        <v>12032</v>
      </c>
      <c r="I56" s="60" t="s">
        <v>4531</v>
      </c>
      <c r="J56" s="63" t="str">
        <f t="shared" si="1"/>
        <v>IC.SA.011403</v>
      </c>
      <c r="K56" s="61" t="s">
        <v>12175</v>
      </c>
      <c r="L56" s="60" t="str">
        <f t="shared" si="0"/>
        <v>Limits checked: Upper/Lower</v>
      </c>
      <c r="M56" s="64" t="str">
        <f t="shared" si="2"/>
        <v>PI.IC.SA.011403.01</v>
      </c>
      <c r="N56" s="64"/>
      <c r="O56" s="64" t="str">
        <f t="shared" si="3"/>
        <v>PH.IC.SA.011403.01</v>
      </c>
      <c r="Q56" s="64" t="str">
        <f t="shared" si="4"/>
        <v>CL.IC.SA.011403.01</v>
      </c>
    </row>
    <row r="57" spans="1:31" s="60" customFormat="1" ht="15">
      <c r="A57" s="60" t="s">
        <v>7606</v>
      </c>
      <c r="B57" s="60" t="s">
        <v>4397</v>
      </c>
      <c r="C57" s="61" t="s">
        <v>12430</v>
      </c>
      <c r="D57" s="60" t="s">
        <v>4231</v>
      </c>
      <c r="E57" s="61" t="s">
        <v>12175</v>
      </c>
      <c r="F57" s="60" t="s">
        <v>4231</v>
      </c>
      <c r="G57" s="60" t="s">
        <v>11846</v>
      </c>
      <c r="H57" s="62" t="s">
        <v>11848</v>
      </c>
      <c r="I57" s="60" t="s">
        <v>11846</v>
      </c>
      <c r="J57" s="63" t="str">
        <f t="shared" si="1"/>
        <v>IC.SA.020101</v>
      </c>
      <c r="K57" s="61" t="s">
        <v>12175</v>
      </c>
      <c r="L57" s="60" t="str">
        <f t="shared" si="0"/>
        <v>Yes</v>
      </c>
      <c r="M57" s="64" t="str">
        <f t="shared" si="2"/>
        <v>PI.IC.SA.020101.01</v>
      </c>
      <c r="N57" s="64"/>
      <c r="O57" s="64" t="str">
        <f t="shared" si="3"/>
        <v>PH.IC.SA.020101.01</v>
      </c>
      <c r="Q57" s="64" t="str">
        <f t="shared" si="4"/>
        <v>CL.IC.SA.020101.01</v>
      </c>
    </row>
    <row r="58" spans="1:31" s="60" customFormat="1" ht="15">
      <c r="A58" s="60" t="s">
        <v>7606</v>
      </c>
      <c r="C58" s="61" t="s">
        <v>12430</v>
      </c>
      <c r="E58" s="61" t="s">
        <v>12175</v>
      </c>
      <c r="F58" s="60" t="s">
        <v>4231</v>
      </c>
      <c r="G58" s="60" t="s">
        <v>10055</v>
      </c>
      <c r="H58" s="62" t="s">
        <v>12030</v>
      </c>
      <c r="I58" s="60" t="s">
        <v>10055</v>
      </c>
      <c r="J58" s="63" t="str">
        <f t="shared" si="1"/>
        <v>IC.SA.020102</v>
      </c>
      <c r="K58" s="61" t="s">
        <v>12175</v>
      </c>
      <c r="L58" s="60" t="str">
        <f t="shared" si="0"/>
        <v>No</v>
      </c>
      <c r="M58" s="64" t="str">
        <f t="shared" si="2"/>
        <v>PI.IC.SA.020102.01</v>
      </c>
      <c r="N58" s="64"/>
      <c r="O58" s="64" t="str">
        <f t="shared" si="3"/>
        <v>PH.IC.SA.020102.01</v>
      </c>
      <c r="Q58" s="64" t="str">
        <f t="shared" si="4"/>
        <v>CL.IC.SA.020102.01</v>
      </c>
    </row>
    <row r="59" spans="1:31" s="60" customFormat="1" ht="15">
      <c r="A59" s="60" t="s">
        <v>7606</v>
      </c>
      <c r="C59" s="61" t="s">
        <v>12430</v>
      </c>
      <c r="D59" s="60" t="s">
        <v>4232</v>
      </c>
      <c r="E59" s="61" t="s">
        <v>12430</v>
      </c>
      <c r="F59" s="60" t="s">
        <v>4233</v>
      </c>
      <c r="G59" s="60" t="s">
        <v>214</v>
      </c>
      <c r="H59" s="62" t="s">
        <v>11848</v>
      </c>
      <c r="I59" s="60" t="s">
        <v>223</v>
      </c>
      <c r="J59" s="63" t="str">
        <f t="shared" si="1"/>
        <v>IC.SA.020201</v>
      </c>
      <c r="K59" s="61" t="s">
        <v>780</v>
      </c>
      <c r="L59" s="60" t="str">
        <f t="shared" si="0"/>
        <v>Correct band on wrist</v>
      </c>
      <c r="M59" s="64" t="str">
        <f t="shared" si="2"/>
        <v>PI.IC.SA.020201.01</v>
      </c>
      <c r="N59" s="64"/>
      <c r="O59" s="64" t="str">
        <f t="shared" si="3"/>
        <v>PH.IC.SA.020201.01</v>
      </c>
      <c r="Q59" s="64" t="str">
        <f t="shared" si="4"/>
        <v>CL.IC.SA.020201.01</v>
      </c>
    </row>
    <row r="60" spans="1:31" s="60" customFormat="1" ht="15">
      <c r="A60" s="60" t="s">
        <v>7606</v>
      </c>
      <c r="C60" s="61" t="s">
        <v>12430</v>
      </c>
      <c r="E60" s="61" t="s">
        <v>12430</v>
      </c>
      <c r="F60" s="60" t="s">
        <v>4233</v>
      </c>
      <c r="G60" s="60" t="s">
        <v>222</v>
      </c>
      <c r="H60" s="62" t="s">
        <v>12030</v>
      </c>
      <c r="I60" s="60" t="s">
        <v>224</v>
      </c>
      <c r="J60" s="63" t="str">
        <f t="shared" si="1"/>
        <v>IC.SA.020202</v>
      </c>
      <c r="K60" s="61" t="s">
        <v>780</v>
      </c>
      <c r="L60" s="60" t="str">
        <f t="shared" si="0"/>
        <v>Correct band on ankle</v>
      </c>
      <c r="M60" s="64" t="str">
        <f t="shared" si="2"/>
        <v>PI.IC.SA.020202.01</v>
      </c>
      <c r="N60" s="64"/>
      <c r="O60" s="64" t="str">
        <f t="shared" si="3"/>
        <v>PH.IC.SA.020202.01</v>
      </c>
      <c r="Q60" s="64" t="str">
        <f t="shared" si="4"/>
        <v>CL.IC.SA.020202.01</v>
      </c>
    </row>
    <row r="61" spans="1:31" s="60" customFormat="1" ht="15">
      <c r="A61" s="60" t="s">
        <v>7606</v>
      </c>
      <c r="C61" s="61" t="s">
        <v>12430</v>
      </c>
      <c r="E61" s="61" t="s">
        <v>12430</v>
      </c>
      <c r="F61" s="60" t="s">
        <v>4233</v>
      </c>
      <c r="G61" s="60" t="s">
        <v>4237</v>
      </c>
      <c r="H61" s="62" t="s">
        <v>12032</v>
      </c>
      <c r="I61" s="60" t="s">
        <v>11863</v>
      </c>
      <c r="J61" s="63" t="str">
        <f t="shared" si="1"/>
        <v>IC.SA.020203</v>
      </c>
      <c r="K61" s="61" t="s">
        <v>12175</v>
      </c>
      <c r="L61" s="60" t="str">
        <f t="shared" si="0"/>
        <v xml:space="preserve">Correct band taped to patient </v>
      </c>
      <c r="M61" s="64" t="str">
        <f t="shared" si="2"/>
        <v>PI.IC.SA.020203.01</v>
      </c>
      <c r="N61" s="64"/>
      <c r="O61" s="64" t="str">
        <f t="shared" si="3"/>
        <v>PH.IC.SA.020203.01</v>
      </c>
      <c r="Q61" s="64" t="str">
        <f t="shared" si="4"/>
        <v>CL.IC.SA.020203.01</v>
      </c>
    </row>
    <row r="62" spans="1:31" s="60" customFormat="1" ht="15">
      <c r="A62" s="60" t="s">
        <v>7606</v>
      </c>
      <c r="C62" s="61" t="s">
        <v>13016</v>
      </c>
      <c r="E62" s="61" t="s">
        <v>13016</v>
      </c>
      <c r="F62" s="60" t="s">
        <v>4233</v>
      </c>
      <c r="G62" s="60" t="s">
        <v>210</v>
      </c>
      <c r="H62" s="62" t="s">
        <v>211</v>
      </c>
      <c r="I62" s="60" t="s">
        <v>213</v>
      </c>
      <c r="J62" s="63" t="str">
        <f t="shared" si="1"/>
        <v>IC.SA.020204</v>
      </c>
      <c r="K62" s="61" t="s">
        <v>13277</v>
      </c>
      <c r="L62" s="60" t="str">
        <f t="shared" si="0"/>
        <v>Correct band on left wrist</v>
      </c>
      <c r="M62" s="64" t="str">
        <f t="shared" si="2"/>
        <v>PI.IC.SA.020204.01</v>
      </c>
      <c r="N62" s="64"/>
      <c r="O62" s="64" t="str">
        <f t="shared" si="3"/>
        <v>PH.IC.SA.020204.01</v>
      </c>
      <c r="Q62" s="64" t="str">
        <f t="shared" si="4"/>
        <v>CL.IC.SA.020204.01</v>
      </c>
      <c r="AD62" s="60" t="s">
        <v>233</v>
      </c>
      <c r="AE62" s="60">
        <v>1210</v>
      </c>
    </row>
    <row r="63" spans="1:31" s="60" customFormat="1" ht="15">
      <c r="A63" s="60" t="s">
        <v>7606</v>
      </c>
      <c r="C63" s="61" t="s">
        <v>13016</v>
      </c>
      <c r="E63" s="61" t="s">
        <v>13016</v>
      </c>
      <c r="F63" s="60" t="s">
        <v>4233</v>
      </c>
      <c r="G63" s="60" t="s">
        <v>225</v>
      </c>
      <c r="H63" s="62" t="s">
        <v>212</v>
      </c>
      <c r="I63" s="60" t="s">
        <v>228</v>
      </c>
      <c r="J63" s="63" t="str">
        <f t="shared" si="1"/>
        <v>IC.SA.020205</v>
      </c>
      <c r="K63" s="61" t="s">
        <v>13277</v>
      </c>
      <c r="L63" s="60" t="str">
        <f t="shared" si="0"/>
        <v>Correct band on right wrist</v>
      </c>
      <c r="M63" s="64" t="str">
        <f t="shared" si="2"/>
        <v>PI.IC.SA.020205.01</v>
      </c>
      <c r="N63" s="64"/>
      <c r="O63" s="64" t="str">
        <f t="shared" si="3"/>
        <v>PH.IC.SA.020205.01</v>
      </c>
      <c r="Q63" s="64" t="str">
        <f t="shared" si="4"/>
        <v>CL.IC.SA.020205.01</v>
      </c>
      <c r="AD63" s="60" t="s">
        <v>233</v>
      </c>
      <c r="AE63" s="60">
        <v>1210</v>
      </c>
    </row>
    <row r="64" spans="1:31" s="60" customFormat="1" ht="15">
      <c r="A64" s="60" t="s">
        <v>7606</v>
      </c>
      <c r="C64" s="61" t="s">
        <v>13016</v>
      </c>
      <c r="E64" s="61" t="s">
        <v>13016</v>
      </c>
      <c r="F64" s="60" t="s">
        <v>4233</v>
      </c>
      <c r="G64" s="60" t="s">
        <v>226</v>
      </c>
      <c r="H64" s="62" t="s">
        <v>231</v>
      </c>
      <c r="I64" s="60" t="s">
        <v>229</v>
      </c>
      <c r="J64" s="63" t="str">
        <f>CONCATENATE("IC.SA.",C64,E64,H64)</f>
        <v>IC.SA.020206</v>
      </c>
      <c r="K64" s="61" t="s">
        <v>13277</v>
      </c>
      <c r="L64" s="60" t="str">
        <f>G64</f>
        <v>Correct band on left ankle</v>
      </c>
      <c r="M64" s="64" t="str">
        <f>CONCATENATE("PI.",J64,".",K64)</f>
        <v>PI.IC.SA.020206.01</v>
      </c>
      <c r="N64" s="64"/>
      <c r="O64" s="64" t="str">
        <f>CONCATENATE("PH.",J64,".",K64)</f>
        <v>PH.IC.SA.020206.01</v>
      </c>
      <c r="Q64" s="64" t="str">
        <f>CONCATENATE("CL.",J64,".",K64)</f>
        <v>CL.IC.SA.020206.01</v>
      </c>
      <c r="AD64" s="60" t="s">
        <v>233</v>
      </c>
      <c r="AE64" s="60">
        <v>1210</v>
      </c>
    </row>
    <row r="65" spans="1:31" s="60" customFormat="1" ht="15">
      <c r="A65" s="60" t="s">
        <v>7606</v>
      </c>
      <c r="C65" s="61" t="s">
        <v>13016</v>
      </c>
      <c r="E65" s="61" t="s">
        <v>13016</v>
      </c>
      <c r="F65" s="60" t="s">
        <v>4233</v>
      </c>
      <c r="G65" s="60" t="s">
        <v>227</v>
      </c>
      <c r="H65" s="62" t="s">
        <v>232</v>
      </c>
      <c r="I65" s="60" t="s">
        <v>230</v>
      </c>
      <c r="J65" s="63" t="str">
        <f>CONCATENATE("IC.SA.",C65,E65,H65)</f>
        <v>IC.SA.020207</v>
      </c>
      <c r="K65" s="61" t="s">
        <v>13277</v>
      </c>
      <c r="L65" s="60" t="str">
        <f>G65</f>
        <v>Correct band on right ankle</v>
      </c>
      <c r="M65" s="64" t="str">
        <f>CONCATENATE("PI.",J65,".",K65)</f>
        <v>PI.IC.SA.020207.01</v>
      </c>
      <c r="N65" s="64"/>
      <c r="O65" s="64" t="str">
        <f>CONCATENATE("PH.",J65,".",K65)</f>
        <v>PH.IC.SA.020207.01</v>
      </c>
      <c r="Q65" s="64" t="str">
        <f>CONCATENATE("CL.",J65,".",K65)</f>
        <v>CL.IC.SA.020207.01</v>
      </c>
      <c r="AD65" s="60" t="s">
        <v>233</v>
      </c>
      <c r="AE65" s="60">
        <v>1210</v>
      </c>
    </row>
    <row r="66" spans="1:31" s="60" customFormat="1" ht="15">
      <c r="A66" s="60" t="s">
        <v>7606</v>
      </c>
      <c r="C66" s="61" t="s">
        <v>12430</v>
      </c>
      <c r="D66" s="60" t="s">
        <v>4077</v>
      </c>
      <c r="E66" s="61" t="s">
        <v>12185</v>
      </c>
      <c r="F66" s="60" t="s">
        <v>4245</v>
      </c>
      <c r="G66" s="60" t="s">
        <v>4402</v>
      </c>
      <c r="H66" s="62" t="s">
        <v>11848</v>
      </c>
      <c r="I66" s="60" t="s">
        <v>6178</v>
      </c>
      <c r="J66" s="63" t="str">
        <f t="shared" si="1"/>
        <v>IC.SA.020301</v>
      </c>
      <c r="K66" s="61" t="s">
        <v>12175</v>
      </c>
      <c r="L66" s="60" t="str">
        <f t="shared" si="0"/>
        <v>Sleeping</v>
      </c>
      <c r="M66" s="64" t="str">
        <f t="shared" si="2"/>
        <v>PI.IC.SA.020301.01</v>
      </c>
      <c r="N66" s="64"/>
      <c r="O66" s="64" t="str">
        <f t="shared" si="3"/>
        <v>PH.IC.SA.020301.01</v>
      </c>
      <c r="Q66" s="64" t="str">
        <f t="shared" si="4"/>
        <v>CL.IC.SA.020301.01</v>
      </c>
    </row>
    <row r="67" spans="1:31" s="60" customFormat="1" ht="15">
      <c r="A67" s="60" t="s">
        <v>7606</v>
      </c>
      <c r="C67" s="61" t="s">
        <v>12430</v>
      </c>
      <c r="E67" s="61" t="s">
        <v>12185</v>
      </c>
      <c r="F67" s="60" t="s">
        <v>4245</v>
      </c>
      <c r="G67" s="60" t="s">
        <v>5841</v>
      </c>
      <c r="H67" s="62" t="s">
        <v>12030</v>
      </c>
      <c r="I67" s="60" t="s">
        <v>5841</v>
      </c>
      <c r="J67" s="63" t="str">
        <f t="shared" si="1"/>
        <v>IC.SA.020302</v>
      </c>
      <c r="K67" s="61" t="s">
        <v>12175</v>
      </c>
      <c r="L67" s="60" t="str">
        <f t="shared" si="0"/>
        <v>Calm</v>
      </c>
      <c r="M67" s="64" t="str">
        <f t="shared" si="2"/>
        <v>PI.IC.SA.020302.01</v>
      </c>
      <c r="N67" s="64"/>
      <c r="O67" s="64" t="str">
        <f t="shared" si="3"/>
        <v>PH.IC.SA.020302.01</v>
      </c>
      <c r="Q67" s="64" t="str">
        <f t="shared" si="4"/>
        <v>CL.IC.SA.020302.01</v>
      </c>
    </row>
    <row r="68" spans="1:31" s="60" customFormat="1" ht="15">
      <c r="A68" s="60" t="s">
        <v>7606</v>
      </c>
      <c r="C68" s="61" t="s">
        <v>12430</v>
      </c>
      <c r="E68" s="61" t="s">
        <v>12185</v>
      </c>
      <c r="F68" s="60" t="s">
        <v>4245</v>
      </c>
      <c r="G68" s="60" t="s">
        <v>6077</v>
      </c>
      <c r="H68" s="62" t="s">
        <v>12032</v>
      </c>
      <c r="I68" s="60" t="s">
        <v>6077</v>
      </c>
      <c r="J68" s="63" t="str">
        <f t="shared" si="1"/>
        <v>IC.SA.020303</v>
      </c>
      <c r="K68" s="61" t="s">
        <v>12175</v>
      </c>
      <c r="L68" s="60" t="str">
        <f t="shared" si="0"/>
        <v>Restless</v>
      </c>
      <c r="M68" s="64" t="str">
        <f t="shared" si="2"/>
        <v>PI.IC.SA.020303.01</v>
      </c>
      <c r="N68" s="64"/>
      <c r="O68" s="64" t="str">
        <f t="shared" si="3"/>
        <v>PH.IC.SA.020303.01</v>
      </c>
      <c r="Q68" s="64" t="str">
        <f t="shared" si="4"/>
        <v>CL.IC.SA.020303.01</v>
      </c>
    </row>
    <row r="69" spans="1:31" s="60" customFormat="1" ht="15">
      <c r="A69" s="60" t="s">
        <v>7606</v>
      </c>
      <c r="C69" s="61" t="s">
        <v>12430</v>
      </c>
      <c r="E69" s="61" t="s">
        <v>12185</v>
      </c>
      <c r="F69" s="60" t="s">
        <v>4245</v>
      </c>
      <c r="G69" s="60" t="s">
        <v>7482</v>
      </c>
      <c r="H69" s="62" t="s">
        <v>12028</v>
      </c>
      <c r="I69" s="60" t="s">
        <v>7482</v>
      </c>
      <c r="J69" s="63" t="str">
        <f t="shared" si="1"/>
        <v>IC.SA.020304</v>
      </c>
      <c r="K69" s="61" t="s">
        <v>12175</v>
      </c>
      <c r="L69" s="60" t="str">
        <f t="shared" si="0"/>
        <v>Agitated</v>
      </c>
      <c r="M69" s="64" t="str">
        <f t="shared" si="2"/>
        <v>PI.IC.SA.020304.01</v>
      </c>
      <c r="N69" s="64"/>
      <c r="O69" s="64" t="str">
        <f t="shared" si="3"/>
        <v>PH.IC.SA.020304.01</v>
      </c>
      <c r="Q69" s="64" t="str">
        <f t="shared" si="4"/>
        <v>CL.IC.SA.020304.01</v>
      </c>
    </row>
    <row r="70" spans="1:31" s="60" customFormat="1" ht="15">
      <c r="A70" s="60" t="s">
        <v>7606</v>
      </c>
      <c r="C70" s="61" t="s">
        <v>12430</v>
      </c>
      <c r="E70" s="61" t="s">
        <v>12185</v>
      </c>
      <c r="F70" s="60" t="s">
        <v>4245</v>
      </c>
      <c r="G70" s="60" t="s">
        <v>4234</v>
      </c>
      <c r="H70" s="62" t="s">
        <v>12210</v>
      </c>
      <c r="I70" s="60" t="s">
        <v>4235</v>
      </c>
      <c r="J70" s="63" t="str">
        <f t="shared" si="1"/>
        <v>IC.SA.020305</v>
      </c>
      <c r="K70" s="61" t="s">
        <v>12175</v>
      </c>
      <c r="L70" s="60" t="str">
        <f t="shared" si="0"/>
        <v>Pulling lines/tubes</v>
      </c>
      <c r="M70" s="64" t="str">
        <f t="shared" si="2"/>
        <v>PI.IC.SA.020305.01</v>
      </c>
      <c r="N70" s="64"/>
      <c r="O70" s="64" t="str">
        <f t="shared" si="3"/>
        <v>PH.IC.SA.020305.01</v>
      </c>
      <c r="Q70" s="64" t="str">
        <f t="shared" si="4"/>
        <v>CL.IC.SA.020305.01</v>
      </c>
    </row>
    <row r="71" spans="1:31" s="60" customFormat="1" ht="15">
      <c r="A71" s="60" t="s">
        <v>7606</v>
      </c>
      <c r="C71" s="61" t="s">
        <v>12430</v>
      </c>
      <c r="E71" s="61" t="s">
        <v>12185</v>
      </c>
      <c r="F71" s="60" t="s">
        <v>4245</v>
      </c>
      <c r="G71" s="60" t="s">
        <v>4238</v>
      </c>
      <c r="H71" s="62" t="s">
        <v>12212</v>
      </c>
      <c r="I71" s="60" t="s">
        <v>4671</v>
      </c>
      <c r="J71" s="63" t="str">
        <f t="shared" si="1"/>
        <v>IC.SA.020306</v>
      </c>
      <c r="K71" s="61" t="s">
        <v>4239</v>
      </c>
      <c r="L71" s="60" t="str">
        <f t="shared" ref="L71:L135" si="5">G71</f>
        <v>Confused/disoriented</v>
      </c>
      <c r="M71" s="64" t="str">
        <f t="shared" si="2"/>
        <v>PI.IC.SA.020306.01</v>
      </c>
      <c r="N71" s="64"/>
      <c r="O71" s="64" t="str">
        <f t="shared" si="3"/>
        <v>PH.IC.SA.020306.01</v>
      </c>
      <c r="Q71" s="64" t="str">
        <f t="shared" si="4"/>
        <v>CL.IC.SA.020306.01</v>
      </c>
    </row>
    <row r="72" spans="1:31" s="60" customFormat="1" ht="15">
      <c r="A72" s="60" t="s">
        <v>7606</v>
      </c>
      <c r="C72" s="61" t="s">
        <v>12430</v>
      </c>
      <c r="E72" s="61" t="s">
        <v>12185</v>
      </c>
      <c r="F72" s="60" t="s">
        <v>4245</v>
      </c>
      <c r="G72" s="60" t="s">
        <v>5386</v>
      </c>
      <c r="H72" s="62" t="s">
        <v>12225</v>
      </c>
      <c r="I72" s="60" t="s">
        <v>4240</v>
      </c>
      <c r="J72" s="63" t="str">
        <f t="shared" ref="J72:J144" si="6">CONCATENATE("IC.SA.",C72,E72,H72)</f>
        <v>IC.SA.020307</v>
      </c>
      <c r="K72" s="61" t="s">
        <v>12175</v>
      </c>
      <c r="L72" s="60" t="str">
        <f t="shared" si="5"/>
        <v>Combative</v>
      </c>
      <c r="M72" s="64" t="str">
        <f t="shared" ref="M72:M144" si="7">CONCATENATE("PI.",J72,".",K72)</f>
        <v>PI.IC.SA.020307.01</v>
      </c>
      <c r="N72" s="64"/>
      <c r="O72" s="64" t="str">
        <f t="shared" ref="O72:O144" si="8">CONCATENATE("PH.",J72,".",K72)</f>
        <v>PH.IC.SA.020307.01</v>
      </c>
      <c r="Q72" s="64" t="str">
        <f t="shared" ref="Q72:Q144" si="9">CONCATENATE("CL.",J72,".",K72)</f>
        <v>CL.IC.SA.020307.01</v>
      </c>
    </row>
    <row r="73" spans="1:31" s="60" customFormat="1" ht="15">
      <c r="A73" s="60" t="s">
        <v>7606</v>
      </c>
      <c r="C73" s="61" t="s">
        <v>12430</v>
      </c>
      <c r="E73" s="61" t="s">
        <v>12185</v>
      </c>
      <c r="F73" s="60" t="s">
        <v>4245</v>
      </c>
      <c r="G73" s="60" t="s">
        <v>4241</v>
      </c>
      <c r="H73" s="62" t="s">
        <v>11638</v>
      </c>
      <c r="I73" s="60" t="s">
        <v>4242</v>
      </c>
      <c r="J73" s="63" t="str">
        <f t="shared" si="6"/>
        <v>IC.SA.020308</v>
      </c>
      <c r="K73" s="61" t="s">
        <v>12175</v>
      </c>
      <c r="L73" s="60" t="str">
        <f t="shared" si="5"/>
        <v>Hallucinations</v>
      </c>
      <c r="M73" s="64" t="str">
        <f t="shared" si="7"/>
        <v>PI.IC.SA.020308.01</v>
      </c>
      <c r="N73" s="64"/>
      <c r="O73" s="64" t="str">
        <f t="shared" si="8"/>
        <v>PH.IC.SA.020308.01</v>
      </c>
      <c r="Q73" s="64" t="str">
        <f t="shared" si="9"/>
        <v>CL.IC.SA.020308.01</v>
      </c>
    </row>
    <row r="74" spans="1:31" s="60" customFormat="1" ht="15">
      <c r="A74" s="60" t="s">
        <v>7606</v>
      </c>
      <c r="C74" s="61" t="s">
        <v>12430</v>
      </c>
      <c r="E74" s="61" t="s">
        <v>12185</v>
      </c>
      <c r="F74" s="60" t="s">
        <v>4245</v>
      </c>
      <c r="G74" s="60" t="s">
        <v>7798</v>
      </c>
      <c r="H74" s="62" t="s">
        <v>11639</v>
      </c>
      <c r="I74" s="60" t="s">
        <v>7798</v>
      </c>
      <c r="J74" s="63" t="str">
        <f t="shared" si="6"/>
        <v>IC.SA.020309</v>
      </c>
      <c r="K74" s="61" t="s">
        <v>12175</v>
      </c>
      <c r="L74" s="60" t="str">
        <f t="shared" si="5"/>
        <v>Alert</v>
      </c>
      <c r="M74" s="64" t="str">
        <f t="shared" si="7"/>
        <v>PI.IC.SA.020309.01</v>
      </c>
      <c r="N74" s="64"/>
      <c r="O74" s="64" t="str">
        <f t="shared" si="8"/>
        <v>PH.IC.SA.020309.01</v>
      </c>
      <c r="Q74" s="64" t="str">
        <f t="shared" si="9"/>
        <v>CL.IC.SA.020309.01</v>
      </c>
    </row>
    <row r="75" spans="1:31" s="60" customFormat="1" ht="15">
      <c r="A75" s="60" t="s">
        <v>7606</v>
      </c>
      <c r="C75" s="61" t="s">
        <v>12430</v>
      </c>
      <c r="E75" s="61" t="s">
        <v>12185</v>
      </c>
      <c r="F75" s="60" t="s">
        <v>4245</v>
      </c>
      <c r="G75" s="60" t="s">
        <v>4243</v>
      </c>
      <c r="H75" s="62" t="s">
        <v>11829</v>
      </c>
      <c r="I75" s="60" t="s">
        <v>4244</v>
      </c>
      <c r="J75" s="63" t="str">
        <f t="shared" si="6"/>
        <v>IC.SA.020310</v>
      </c>
      <c r="K75" s="61" t="s">
        <v>12175</v>
      </c>
      <c r="L75" s="60" t="str">
        <f t="shared" si="5"/>
        <v>Non-communicative</v>
      </c>
      <c r="M75" s="64" t="str">
        <f t="shared" si="7"/>
        <v>PI.IC.SA.020310.01</v>
      </c>
      <c r="N75" s="64"/>
      <c r="O75" s="64" t="str">
        <f t="shared" si="8"/>
        <v>PH.IC.SA.020310.01</v>
      </c>
      <c r="Q75" s="64" t="str">
        <f t="shared" si="9"/>
        <v>CL.IC.SA.020310.01</v>
      </c>
    </row>
    <row r="76" spans="1:31" s="60" customFormat="1" ht="15">
      <c r="A76" s="60" t="s">
        <v>7606</v>
      </c>
      <c r="C76" s="61" t="s">
        <v>12430</v>
      </c>
      <c r="E76" s="61" t="s">
        <v>12185</v>
      </c>
      <c r="F76" s="60" t="s">
        <v>4245</v>
      </c>
      <c r="G76" s="60" t="s">
        <v>4409</v>
      </c>
      <c r="H76" s="62" t="s">
        <v>5749</v>
      </c>
      <c r="I76" s="60" t="s">
        <v>4410</v>
      </c>
      <c r="J76" s="63" t="str">
        <f t="shared" si="6"/>
        <v>IC.SA.020311</v>
      </c>
      <c r="K76" s="61" t="s">
        <v>12175</v>
      </c>
      <c r="L76" s="60" t="str">
        <f t="shared" si="5"/>
        <v>Grimacing</v>
      </c>
      <c r="M76" s="64" t="str">
        <f t="shared" si="7"/>
        <v>PI.IC.SA.020311.01</v>
      </c>
      <c r="N76" s="64"/>
      <c r="O76" s="64" t="str">
        <f t="shared" si="8"/>
        <v>PH.IC.SA.020311.01</v>
      </c>
      <c r="Q76" s="64" t="str">
        <f t="shared" si="9"/>
        <v>CL.IC.SA.020311.01</v>
      </c>
      <c r="R76" s="60" t="s">
        <v>12465</v>
      </c>
      <c r="S76" s="60">
        <v>472</v>
      </c>
    </row>
    <row r="77" spans="1:31" s="60" customFormat="1" ht="15">
      <c r="A77" s="60" t="s">
        <v>7606</v>
      </c>
      <c r="C77" s="61" t="s">
        <v>12430</v>
      </c>
      <c r="D77" s="60" t="s">
        <v>4272</v>
      </c>
      <c r="E77" s="61" t="s">
        <v>6464</v>
      </c>
      <c r="F77" s="60" t="s">
        <v>4272</v>
      </c>
      <c r="G77" s="60" t="s">
        <v>4273</v>
      </c>
      <c r="H77" s="62" t="s">
        <v>11848</v>
      </c>
      <c r="I77" s="60" t="s">
        <v>4449</v>
      </c>
      <c r="J77" s="63" t="str">
        <f t="shared" si="6"/>
        <v>IC.SA.020401</v>
      </c>
      <c r="K77" s="61" t="s">
        <v>4450</v>
      </c>
      <c r="L77" s="60" t="str">
        <f t="shared" si="5"/>
        <v>Follows simple directions</v>
      </c>
      <c r="M77" s="64" t="str">
        <f t="shared" si="7"/>
        <v>PI.IC.SA.020401.02</v>
      </c>
      <c r="N77" s="64"/>
      <c r="O77" s="64" t="str">
        <f t="shared" si="8"/>
        <v>PH.IC.SA.020401.02</v>
      </c>
      <c r="Q77" s="64" t="str">
        <f t="shared" si="9"/>
        <v>CL.IC.SA.020401.02</v>
      </c>
      <c r="R77" s="60" t="s">
        <v>12465</v>
      </c>
      <c r="S77" s="60">
        <v>476</v>
      </c>
    </row>
    <row r="78" spans="1:31" s="60" customFormat="1" ht="15">
      <c r="A78" s="60" t="s">
        <v>7606</v>
      </c>
      <c r="C78" s="61" t="s">
        <v>12430</v>
      </c>
      <c r="E78" s="61" t="s">
        <v>12594</v>
      </c>
      <c r="F78" s="60" t="s">
        <v>4451</v>
      </c>
      <c r="G78" s="60" t="s">
        <v>4278</v>
      </c>
      <c r="H78" s="62" t="s">
        <v>12030</v>
      </c>
      <c r="I78" s="60" t="s">
        <v>4279</v>
      </c>
      <c r="J78" s="63" t="str">
        <f t="shared" si="6"/>
        <v>IC.SA.020402</v>
      </c>
      <c r="K78" s="61" t="s">
        <v>12430</v>
      </c>
      <c r="L78" s="60" t="str">
        <f t="shared" si="5"/>
        <v>Does not pull at lines/tubes</v>
      </c>
      <c r="M78" s="64" t="str">
        <f t="shared" si="7"/>
        <v>PI.IC.SA.020402.02</v>
      </c>
      <c r="N78" s="64"/>
      <c r="O78" s="64" t="str">
        <f t="shared" si="8"/>
        <v>PH.IC.SA.020402.02</v>
      </c>
      <c r="Q78" s="64" t="str">
        <f t="shared" si="9"/>
        <v>CL.IC.SA.020402.02</v>
      </c>
      <c r="R78" s="60" t="s">
        <v>12465</v>
      </c>
      <c r="S78" s="60">
        <v>476</v>
      </c>
    </row>
    <row r="79" spans="1:31" s="60" customFormat="1" ht="15">
      <c r="A79" s="60" t="s">
        <v>7606</v>
      </c>
      <c r="C79" s="61" t="s">
        <v>12430</v>
      </c>
      <c r="E79" s="61" t="s">
        <v>6464</v>
      </c>
      <c r="F79" s="60" t="s">
        <v>4272</v>
      </c>
      <c r="G79" s="60" t="s">
        <v>4280</v>
      </c>
      <c r="H79" s="62" t="s">
        <v>12032</v>
      </c>
      <c r="I79" s="60" t="s">
        <v>4122</v>
      </c>
      <c r="J79" s="63" t="str">
        <f t="shared" si="6"/>
        <v>IC.SA.020403</v>
      </c>
      <c r="K79" s="61" t="s">
        <v>12430</v>
      </c>
      <c r="L79" s="60" t="str">
        <f t="shared" si="5"/>
        <v>Denies self harm</v>
      </c>
      <c r="M79" s="64" t="str">
        <f t="shared" si="7"/>
        <v>PI.IC.SA.020403.02</v>
      </c>
      <c r="N79" s="64"/>
      <c r="O79" s="64" t="str">
        <f t="shared" si="8"/>
        <v>PH.IC.SA.020403.02</v>
      </c>
      <c r="Q79" s="64" t="str">
        <f t="shared" si="9"/>
        <v>CL.IC.SA.020403.02</v>
      </c>
      <c r="R79" s="60" t="s">
        <v>12465</v>
      </c>
      <c r="S79" s="60">
        <v>476</v>
      </c>
    </row>
    <row r="80" spans="1:31" s="60" customFormat="1" ht="15">
      <c r="A80" s="60" t="s">
        <v>7606</v>
      </c>
      <c r="C80" s="61" t="s">
        <v>12430</v>
      </c>
      <c r="E80" s="61" t="s">
        <v>12594</v>
      </c>
      <c r="F80" s="60" t="s">
        <v>4451</v>
      </c>
      <c r="G80" s="60" t="s">
        <v>4123</v>
      </c>
      <c r="H80" s="62" t="s">
        <v>12028</v>
      </c>
      <c r="I80" s="60" t="s">
        <v>4124</v>
      </c>
      <c r="J80" s="63" t="str">
        <f t="shared" si="6"/>
        <v>IC.SA.020404</v>
      </c>
      <c r="K80" s="61" t="s">
        <v>12430</v>
      </c>
      <c r="L80" s="60" t="str">
        <f t="shared" si="5"/>
        <v>Displays no aggression toward :</v>
      </c>
      <c r="M80" s="64" t="str">
        <f t="shared" si="7"/>
        <v>PI.IC.SA.020404.02</v>
      </c>
      <c r="N80" s="64"/>
      <c r="O80" s="64" t="str">
        <f t="shared" si="8"/>
        <v>PH.IC.SA.020404.02</v>
      </c>
      <c r="Q80" s="64" t="str">
        <f t="shared" si="9"/>
        <v>CL.IC.SA.020404.02</v>
      </c>
      <c r="R80" s="60" t="s">
        <v>12465</v>
      </c>
      <c r="S80" s="60">
        <v>476</v>
      </c>
    </row>
    <row r="81" spans="1:31" s="60" customFormat="1" ht="15">
      <c r="A81" s="60" t="s">
        <v>7606</v>
      </c>
      <c r="C81" s="61" t="s">
        <v>13016</v>
      </c>
      <c r="E81" s="61" t="s">
        <v>12972</v>
      </c>
      <c r="F81" s="60" t="s">
        <v>4451</v>
      </c>
      <c r="G81" s="60" t="s">
        <v>10478</v>
      </c>
      <c r="H81" s="62" t="s">
        <v>12210</v>
      </c>
      <c r="I81" s="60" t="s">
        <v>12437</v>
      </c>
      <c r="J81" s="63" t="str">
        <f>CONCATENATE("IC.SA.",C81,E81,H81)</f>
        <v>IC.SA.020405</v>
      </c>
      <c r="K81" s="61" t="s">
        <v>13016</v>
      </c>
      <c r="L81" s="60" t="str">
        <f>G81</f>
        <v>Other: specify</v>
      </c>
      <c r="M81" s="64" t="str">
        <f>CONCATENATE("PI.",J81,".",K81)</f>
        <v>PI.IC.SA.020405.02</v>
      </c>
      <c r="N81" s="64"/>
      <c r="O81" s="64" t="str">
        <f>CONCATENATE("PH.",J81,".",K81)</f>
        <v>PH.IC.SA.020405.02</v>
      </c>
      <c r="Q81" s="64" t="str">
        <f>CONCATENATE("CL.",J81,".",K81)</f>
        <v>CL.IC.SA.020405.02</v>
      </c>
      <c r="R81" s="60" t="s">
        <v>13244</v>
      </c>
      <c r="S81" s="60">
        <v>476</v>
      </c>
    </row>
    <row r="82" spans="1:31" s="60" customFormat="1" ht="15">
      <c r="A82" s="60" t="s">
        <v>7606</v>
      </c>
      <c r="C82" s="61" t="s">
        <v>12430</v>
      </c>
      <c r="E82" s="61" t="s">
        <v>6464</v>
      </c>
      <c r="F82" s="60" t="s">
        <v>4272</v>
      </c>
      <c r="G82" s="60" t="s">
        <v>234</v>
      </c>
      <c r="H82" s="62" t="s">
        <v>231</v>
      </c>
      <c r="I82" s="60" t="s">
        <v>235</v>
      </c>
      <c r="J82" s="63" t="str">
        <f t="shared" si="6"/>
        <v>IC.SA.020406</v>
      </c>
      <c r="K82" s="61" t="s">
        <v>780</v>
      </c>
      <c r="L82" s="60" t="str">
        <f t="shared" si="5"/>
        <v>Not Met</v>
      </c>
      <c r="M82" s="64" t="str">
        <f t="shared" si="7"/>
        <v>PI.IC.SA.020406.01</v>
      </c>
      <c r="N82" s="64"/>
      <c r="O82" s="64" t="str">
        <f t="shared" si="8"/>
        <v>PH.IC.SA.020406.01</v>
      </c>
      <c r="Q82" s="64" t="str">
        <f t="shared" si="9"/>
        <v>CL.IC.SA.020406.01</v>
      </c>
      <c r="R82" s="60" t="s">
        <v>4125</v>
      </c>
      <c r="S82" s="60">
        <v>476</v>
      </c>
      <c r="AD82" s="60" t="s">
        <v>236</v>
      </c>
      <c r="AE82" s="60">
        <v>1232</v>
      </c>
    </row>
    <row r="83" spans="1:31" s="60" customFormat="1" ht="15">
      <c r="A83" s="60" t="s">
        <v>7606</v>
      </c>
      <c r="C83" s="61" t="s">
        <v>12430</v>
      </c>
      <c r="D83" s="60" t="s">
        <v>4126</v>
      </c>
      <c r="E83" s="61" t="s">
        <v>6291</v>
      </c>
      <c r="F83" s="60" t="s">
        <v>4127</v>
      </c>
      <c r="G83" s="60" t="s">
        <v>4287</v>
      </c>
      <c r="H83" s="62" t="s">
        <v>11848</v>
      </c>
      <c r="I83" s="60" t="s">
        <v>4288</v>
      </c>
      <c r="J83" s="63" t="str">
        <f t="shared" si="6"/>
        <v>IC.SA.020501</v>
      </c>
      <c r="K83" s="61" t="s">
        <v>12175</v>
      </c>
      <c r="L83" s="60" t="str">
        <f t="shared" si="5"/>
        <v>Within Reach/Instructed/Acknowledged by Patient</v>
      </c>
      <c r="M83" s="64" t="str">
        <f t="shared" si="7"/>
        <v>PI.IC.SA.020501.01</v>
      </c>
      <c r="N83" s="64"/>
      <c r="O83" s="64" t="str">
        <f t="shared" si="8"/>
        <v>PH.IC.SA.020501.01</v>
      </c>
      <c r="Q83" s="64" t="str">
        <f t="shared" si="9"/>
        <v>CL.IC.SA.020501.01</v>
      </c>
    </row>
    <row r="84" spans="1:31" s="60" customFormat="1" ht="15">
      <c r="A84" s="60" t="s">
        <v>7606</v>
      </c>
      <c r="C84" s="61" t="s">
        <v>12430</v>
      </c>
      <c r="E84" s="61" t="s">
        <v>6291</v>
      </c>
      <c r="F84" s="60" t="s">
        <v>4127</v>
      </c>
      <c r="G84" s="60" t="s">
        <v>4289</v>
      </c>
      <c r="H84" s="62" t="s">
        <v>12030</v>
      </c>
      <c r="I84" s="60" t="s">
        <v>6869</v>
      </c>
      <c r="J84" s="63" t="str">
        <f t="shared" si="6"/>
        <v>IC.SA.020502</v>
      </c>
      <c r="K84" s="61" t="s">
        <v>12175</v>
      </c>
      <c r="L84" s="60" t="str">
        <f t="shared" si="5"/>
        <v>Patient Unable to Use</v>
      </c>
      <c r="M84" s="64" t="str">
        <f t="shared" si="7"/>
        <v>PI.IC.SA.020502.01</v>
      </c>
      <c r="N84" s="64"/>
      <c r="O84" s="64" t="str">
        <f t="shared" si="8"/>
        <v>PH.IC.SA.020502.01</v>
      </c>
      <c r="Q84" s="64" t="str">
        <f t="shared" si="9"/>
        <v>CL.IC.SA.020502.01</v>
      </c>
    </row>
    <row r="85" spans="1:31" s="60" customFormat="1" ht="15">
      <c r="A85" s="60" t="s">
        <v>7606</v>
      </c>
      <c r="C85" s="61" t="s">
        <v>12430</v>
      </c>
      <c r="E85" s="61" t="s">
        <v>6291</v>
      </c>
      <c r="F85" s="60" t="s">
        <v>4127</v>
      </c>
      <c r="G85" s="60" t="s">
        <v>4469</v>
      </c>
      <c r="H85" s="62" t="s">
        <v>12185</v>
      </c>
      <c r="I85" s="60" t="s">
        <v>4471</v>
      </c>
      <c r="J85" s="63" t="str">
        <f t="shared" si="6"/>
        <v>IC.SA.020503</v>
      </c>
      <c r="K85" s="61" t="s">
        <v>12175</v>
      </c>
      <c r="L85" s="60" t="str">
        <f t="shared" si="5"/>
        <v>Pt Unable/Family-Caregiver Instructed-Acknowledged</v>
      </c>
      <c r="M85" s="64" t="str">
        <f t="shared" si="7"/>
        <v>PI.IC.SA.020503.01</v>
      </c>
      <c r="N85" s="64"/>
      <c r="O85" s="64" t="str">
        <f t="shared" si="8"/>
        <v>PH.IC.SA.020503.01</v>
      </c>
      <c r="Q85" s="64" t="str">
        <f t="shared" si="9"/>
        <v>CL.IC.SA.020503.01</v>
      </c>
      <c r="R85" s="60" t="s">
        <v>12465</v>
      </c>
    </row>
    <row r="86" spans="1:31" s="60" customFormat="1" ht="15">
      <c r="A86" s="60" t="s">
        <v>7606</v>
      </c>
      <c r="C86" s="61" t="s">
        <v>12430</v>
      </c>
      <c r="D86" s="60" t="s">
        <v>4295</v>
      </c>
      <c r="E86" s="61" t="s">
        <v>6988</v>
      </c>
      <c r="F86" s="60" t="s">
        <v>4296</v>
      </c>
      <c r="G86" s="60" t="s">
        <v>4297</v>
      </c>
      <c r="H86" s="62" t="s">
        <v>12030</v>
      </c>
      <c r="I86" s="60" t="s">
        <v>4298</v>
      </c>
      <c r="J86" s="63" t="str">
        <f t="shared" si="6"/>
        <v>IC.SA.020602</v>
      </c>
      <c r="K86" s="61" t="s">
        <v>12175</v>
      </c>
      <c r="L86" s="60" t="str">
        <f t="shared" si="5"/>
        <v>Visually Impaired</v>
      </c>
      <c r="M86" s="64" t="str">
        <f t="shared" si="7"/>
        <v>PI.IC.SA.020602.01</v>
      </c>
      <c r="N86" s="64"/>
      <c r="O86" s="64" t="str">
        <f t="shared" si="8"/>
        <v>PH.IC.SA.020602.01</v>
      </c>
      <c r="Q86" s="64" t="str">
        <f t="shared" si="9"/>
        <v>CL.IC.SA.020602.01</v>
      </c>
    </row>
    <row r="87" spans="1:31" s="60" customFormat="1" ht="15">
      <c r="A87" s="60" t="s">
        <v>7606</v>
      </c>
      <c r="C87" s="61" t="s">
        <v>12430</v>
      </c>
      <c r="E87" s="61" t="s">
        <v>6988</v>
      </c>
      <c r="F87" s="60" t="s">
        <v>4296</v>
      </c>
      <c r="G87" s="60" t="s">
        <v>4299</v>
      </c>
      <c r="H87" s="62" t="s">
        <v>12032</v>
      </c>
      <c r="I87" s="60" t="s">
        <v>4300</v>
      </c>
      <c r="J87" s="63" t="str">
        <f t="shared" si="6"/>
        <v>IC.SA.020603</v>
      </c>
      <c r="K87" s="61" t="s">
        <v>12175</v>
      </c>
      <c r="L87" s="60" t="str">
        <f t="shared" si="5"/>
        <v>Blind-Partial</v>
      </c>
      <c r="M87" s="64" t="str">
        <f t="shared" si="7"/>
        <v>PI.IC.SA.020603.01</v>
      </c>
      <c r="N87" s="64"/>
      <c r="O87" s="64" t="str">
        <f t="shared" si="8"/>
        <v>PH.IC.SA.020603.01</v>
      </c>
      <c r="Q87" s="64" t="str">
        <f t="shared" si="9"/>
        <v>CL.IC.SA.020603.01</v>
      </c>
    </row>
    <row r="88" spans="1:31" s="60" customFormat="1" ht="15">
      <c r="A88" s="60" t="s">
        <v>7606</v>
      </c>
      <c r="C88" s="61" t="s">
        <v>12430</v>
      </c>
      <c r="E88" s="61" t="s">
        <v>6988</v>
      </c>
      <c r="F88" s="60" t="s">
        <v>4296</v>
      </c>
      <c r="G88" s="60" t="s">
        <v>4301</v>
      </c>
      <c r="H88" s="62" t="s">
        <v>12028</v>
      </c>
      <c r="I88" s="60" t="s">
        <v>4301</v>
      </c>
      <c r="J88" s="63" t="str">
        <f t="shared" si="6"/>
        <v>IC.SA.020604</v>
      </c>
      <c r="K88" s="61" t="s">
        <v>12175</v>
      </c>
      <c r="L88" s="60" t="str">
        <f t="shared" si="5"/>
        <v>Deaf</v>
      </c>
      <c r="M88" s="64" t="str">
        <f t="shared" si="7"/>
        <v>PI.IC.SA.020604.01</v>
      </c>
      <c r="N88" s="64"/>
      <c r="O88" s="64" t="str">
        <f t="shared" si="8"/>
        <v>PH.IC.SA.020604.01</v>
      </c>
      <c r="Q88" s="64" t="str">
        <f t="shared" si="9"/>
        <v>CL.IC.SA.020604.01</v>
      </c>
    </row>
    <row r="89" spans="1:31" s="60" customFormat="1" ht="15">
      <c r="A89" s="60" t="s">
        <v>7606</v>
      </c>
      <c r="C89" s="61" t="s">
        <v>12430</v>
      </c>
      <c r="E89" s="61" t="s">
        <v>6988</v>
      </c>
      <c r="F89" s="60" t="s">
        <v>4296</v>
      </c>
      <c r="G89" s="60" t="s">
        <v>4302</v>
      </c>
      <c r="H89" s="62" t="s">
        <v>12210</v>
      </c>
      <c r="I89" s="60" t="s">
        <v>4303</v>
      </c>
      <c r="J89" s="63" t="str">
        <f t="shared" si="6"/>
        <v>IC.SA.020605</v>
      </c>
      <c r="K89" s="61" t="s">
        <v>12175</v>
      </c>
      <c r="L89" s="60" t="str">
        <f t="shared" si="5"/>
        <v>Dementia</v>
      </c>
      <c r="M89" s="64" t="str">
        <f t="shared" si="7"/>
        <v>PI.IC.SA.020605.01</v>
      </c>
      <c r="N89" s="64"/>
      <c r="O89" s="64" t="str">
        <f t="shared" si="8"/>
        <v>PH.IC.SA.020605.01</v>
      </c>
      <c r="Q89" s="64" t="str">
        <f t="shared" si="9"/>
        <v>CL.IC.SA.020605.01</v>
      </c>
    </row>
    <row r="90" spans="1:31" s="60" customFormat="1" ht="15">
      <c r="A90" s="60" t="s">
        <v>7606</v>
      </c>
      <c r="C90" s="61" t="s">
        <v>12430</v>
      </c>
      <c r="E90" s="61" t="s">
        <v>6988</v>
      </c>
      <c r="F90" s="60" t="s">
        <v>4296</v>
      </c>
      <c r="G90" s="60" t="s">
        <v>4304</v>
      </c>
      <c r="H90" s="62" t="s">
        <v>12212</v>
      </c>
      <c r="I90" s="60" t="s">
        <v>4305</v>
      </c>
      <c r="J90" s="63" t="str">
        <f t="shared" si="6"/>
        <v>IC.SA.020606</v>
      </c>
      <c r="K90" s="61" t="s">
        <v>12175</v>
      </c>
      <c r="L90" s="60" t="str">
        <f t="shared" si="5"/>
        <v>Developmentally Disabled</v>
      </c>
      <c r="M90" s="64" t="str">
        <f t="shared" si="7"/>
        <v>PI.IC.SA.020606.01</v>
      </c>
      <c r="N90" s="64"/>
      <c r="O90" s="64" t="str">
        <f t="shared" si="8"/>
        <v>PH.IC.SA.020606.01</v>
      </c>
      <c r="Q90" s="64" t="str">
        <f t="shared" si="9"/>
        <v>CL.IC.SA.020606.01</v>
      </c>
    </row>
    <row r="91" spans="1:31" s="60" customFormat="1" ht="15">
      <c r="A91" s="60" t="s">
        <v>7606</v>
      </c>
      <c r="C91" s="61" t="s">
        <v>12430</v>
      </c>
      <c r="E91" s="61" t="s">
        <v>6988</v>
      </c>
      <c r="F91" s="60" t="s">
        <v>4296</v>
      </c>
      <c r="G91" s="60" t="s">
        <v>4306</v>
      </c>
      <c r="H91" s="62" t="s">
        <v>12225</v>
      </c>
      <c r="I91" s="60" t="s">
        <v>4307</v>
      </c>
      <c r="J91" s="63" t="str">
        <f t="shared" si="6"/>
        <v>IC.SA.020607</v>
      </c>
      <c r="K91" s="61" t="s">
        <v>12175</v>
      </c>
      <c r="L91" s="60" t="str">
        <f t="shared" si="5"/>
        <v>Mentally Disabled</v>
      </c>
      <c r="M91" s="64" t="str">
        <f t="shared" si="7"/>
        <v>PI.IC.SA.020607.01</v>
      </c>
      <c r="N91" s="64"/>
      <c r="O91" s="64" t="str">
        <f t="shared" si="8"/>
        <v>PH.IC.SA.020607.01</v>
      </c>
      <c r="Q91" s="64" t="str">
        <f t="shared" si="9"/>
        <v>CL.IC.SA.020607.01</v>
      </c>
    </row>
    <row r="92" spans="1:31" s="60" customFormat="1" ht="15">
      <c r="A92" s="60" t="s">
        <v>7606</v>
      </c>
      <c r="C92" s="61" t="s">
        <v>12430</v>
      </c>
      <c r="E92" s="61" t="s">
        <v>6988</v>
      </c>
      <c r="F92" s="60" t="s">
        <v>4296</v>
      </c>
      <c r="G92" s="60" t="s">
        <v>4145</v>
      </c>
      <c r="H92" s="62" t="s">
        <v>11638</v>
      </c>
      <c r="I92" s="60" t="s">
        <v>4146</v>
      </c>
      <c r="J92" s="63" t="str">
        <f t="shared" si="6"/>
        <v>IC.SA.020608</v>
      </c>
      <c r="K92" s="61" t="s">
        <v>12175</v>
      </c>
      <c r="L92" s="60" t="str">
        <f t="shared" si="5"/>
        <v>Physically Disabled</v>
      </c>
      <c r="M92" s="64" t="str">
        <f t="shared" si="7"/>
        <v>PI.IC.SA.020608.01</v>
      </c>
      <c r="N92" s="64"/>
      <c r="O92" s="64" t="str">
        <f t="shared" si="8"/>
        <v>PH.IC.SA.020608.01</v>
      </c>
      <c r="Q92" s="64" t="str">
        <f t="shared" si="9"/>
        <v>CL.IC.SA.020608.01</v>
      </c>
    </row>
    <row r="93" spans="1:31" s="60" customFormat="1" ht="15">
      <c r="A93" s="60" t="s">
        <v>7606</v>
      </c>
      <c r="C93" s="61" t="s">
        <v>12430</v>
      </c>
      <c r="E93" s="61" t="s">
        <v>6988</v>
      </c>
      <c r="F93" s="60" t="s">
        <v>4296</v>
      </c>
      <c r="G93" s="60" t="s">
        <v>4147</v>
      </c>
      <c r="H93" s="62" t="s">
        <v>11639</v>
      </c>
      <c r="I93" s="60" t="s">
        <v>4148</v>
      </c>
      <c r="J93" s="63" t="str">
        <f t="shared" si="6"/>
        <v>IC.SA.020609</v>
      </c>
      <c r="K93" s="61" t="s">
        <v>12175</v>
      </c>
      <c r="L93" s="60" t="str">
        <f t="shared" si="5"/>
        <v>Failure to Thrive</v>
      </c>
      <c r="M93" s="64" t="str">
        <f t="shared" si="7"/>
        <v>PI.IC.SA.020609.01</v>
      </c>
      <c r="N93" s="64"/>
      <c r="O93" s="64" t="str">
        <f t="shared" si="8"/>
        <v>PH.IC.SA.020609.01</v>
      </c>
      <c r="Q93" s="64" t="str">
        <f t="shared" si="9"/>
        <v>CL.IC.SA.020609.01</v>
      </c>
    </row>
    <row r="94" spans="1:31" s="60" customFormat="1" ht="15">
      <c r="A94" s="60" t="s">
        <v>7606</v>
      </c>
      <c r="C94" s="61" t="s">
        <v>12430</v>
      </c>
      <c r="E94" s="61" t="s">
        <v>6988</v>
      </c>
      <c r="F94" s="60" t="s">
        <v>4296</v>
      </c>
      <c r="G94" s="60" t="s">
        <v>4149</v>
      </c>
      <c r="H94" s="62" t="s">
        <v>11829</v>
      </c>
      <c r="I94" s="60" t="s">
        <v>4150</v>
      </c>
      <c r="J94" s="63" t="str">
        <f t="shared" si="6"/>
        <v>IC.SA.020610</v>
      </c>
      <c r="K94" s="61" t="s">
        <v>12175</v>
      </c>
      <c r="L94" s="60" t="str">
        <f t="shared" si="5"/>
        <v>Hearing Impaired</v>
      </c>
      <c r="M94" s="64" t="str">
        <f t="shared" si="7"/>
        <v>PI.IC.SA.020610.01</v>
      </c>
      <c r="N94" s="64"/>
      <c r="O94" s="64" t="str">
        <f t="shared" si="8"/>
        <v>PH.IC.SA.020610.01</v>
      </c>
      <c r="Q94" s="64" t="str">
        <f t="shared" si="9"/>
        <v>CL.IC.SA.020610.01</v>
      </c>
    </row>
    <row r="95" spans="1:31" s="60" customFormat="1" ht="15">
      <c r="A95" s="60" t="s">
        <v>7606</v>
      </c>
      <c r="C95" s="61" t="s">
        <v>12430</v>
      </c>
      <c r="E95" s="61" t="s">
        <v>6988</v>
      </c>
      <c r="F95" s="60" t="s">
        <v>4296</v>
      </c>
      <c r="G95" s="60" t="s">
        <v>4159</v>
      </c>
      <c r="H95" s="62" t="s">
        <v>12099</v>
      </c>
      <c r="I95" s="60" t="s">
        <v>4160</v>
      </c>
      <c r="J95" s="63" t="str">
        <f t="shared" si="6"/>
        <v>IC.SA.020611</v>
      </c>
      <c r="K95" s="61" t="s">
        <v>12175</v>
      </c>
      <c r="L95" s="60" t="str">
        <f t="shared" si="5"/>
        <v>Language Barrier</v>
      </c>
      <c r="M95" s="64" t="str">
        <f t="shared" si="7"/>
        <v>PI.IC.SA.020611.01</v>
      </c>
      <c r="N95" s="64"/>
      <c r="O95" s="64" t="str">
        <f t="shared" si="8"/>
        <v>PH.IC.SA.020611.01</v>
      </c>
      <c r="Q95" s="64" t="str">
        <f t="shared" si="9"/>
        <v>CL.IC.SA.020611.01</v>
      </c>
    </row>
    <row r="96" spans="1:31" s="60" customFormat="1" ht="15">
      <c r="A96" s="60" t="s">
        <v>7606</v>
      </c>
      <c r="C96" s="61" t="s">
        <v>12430</v>
      </c>
      <c r="E96" s="61" t="s">
        <v>6988</v>
      </c>
      <c r="F96" s="60" t="s">
        <v>4296</v>
      </c>
      <c r="G96" s="60" t="s">
        <v>4161</v>
      </c>
      <c r="H96" s="62" t="s">
        <v>12100</v>
      </c>
      <c r="I96" s="60" t="s">
        <v>4161</v>
      </c>
      <c r="J96" s="63" t="str">
        <f t="shared" si="6"/>
        <v>IC.SA.020612</v>
      </c>
      <c r="K96" s="61" t="s">
        <v>12175</v>
      </c>
      <c r="L96" s="60" t="str">
        <f t="shared" si="5"/>
        <v>Mute</v>
      </c>
      <c r="M96" s="64" t="str">
        <f t="shared" si="7"/>
        <v>PI.IC.SA.020612.01</v>
      </c>
      <c r="N96" s="64"/>
      <c r="O96" s="64" t="str">
        <f t="shared" si="8"/>
        <v>PH.IC.SA.020612.01</v>
      </c>
      <c r="Q96" s="64" t="str">
        <f t="shared" si="9"/>
        <v>CL.IC.SA.020612.01</v>
      </c>
    </row>
    <row r="97" spans="1:19" s="60" customFormat="1" ht="15">
      <c r="A97" s="60" t="s">
        <v>7606</v>
      </c>
      <c r="C97" s="61" t="s">
        <v>12430</v>
      </c>
      <c r="E97" s="61" t="s">
        <v>6988</v>
      </c>
      <c r="F97" s="60" t="s">
        <v>4296</v>
      </c>
      <c r="G97" s="60" t="s">
        <v>4162</v>
      </c>
      <c r="H97" s="62" t="s">
        <v>12101</v>
      </c>
      <c r="I97" s="60" t="s">
        <v>4163</v>
      </c>
      <c r="J97" s="63" t="str">
        <f t="shared" si="6"/>
        <v>IC.SA.020613</v>
      </c>
      <c r="K97" s="61" t="s">
        <v>12175</v>
      </c>
      <c r="L97" s="60" t="str">
        <f t="shared" si="5"/>
        <v>Speech Impairment</v>
      </c>
      <c r="M97" s="64" t="str">
        <f t="shared" si="7"/>
        <v>PI.IC.SA.020613.01</v>
      </c>
      <c r="N97" s="64"/>
      <c r="O97" s="64" t="str">
        <f t="shared" si="8"/>
        <v>PH.IC.SA.020613.01</v>
      </c>
      <c r="Q97" s="64" t="str">
        <f t="shared" si="9"/>
        <v>CL.IC.SA.020613.01</v>
      </c>
    </row>
    <row r="98" spans="1:19" s="60" customFormat="1" ht="15">
      <c r="A98" s="60" t="s">
        <v>7606</v>
      </c>
      <c r="C98" s="61" t="s">
        <v>12430</v>
      </c>
      <c r="D98" s="60" t="s">
        <v>4164</v>
      </c>
      <c r="E98" s="61" t="s">
        <v>6317</v>
      </c>
      <c r="F98" s="60" t="s">
        <v>4165</v>
      </c>
      <c r="G98" s="60" t="s">
        <v>4155</v>
      </c>
      <c r="H98" s="62" t="s">
        <v>11848</v>
      </c>
      <c r="I98" s="60" t="s">
        <v>4156</v>
      </c>
      <c r="J98" s="63" t="str">
        <f t="shared" si="6"/>
        <v>IC.SA.020701</v>
      </c>
      <c r="K98" s="61" t="s">
        <v>12175</v>
      </c>
      <c r="L98" s="60" t="str">
        <f t="shared" si="5"/>
        <v>Acting Out/Agitated/Impulsive</v>
      </c>
      <c r="M98" s="64" t="str">
        <f t="shared" si="7"/>
        <v>PI.IC.SA.020701.01</v>
      </c>
      <c r="N98" s="64"/>
      <c r="O98" s="64" t="str">
        <f t="shared" si="8"/>
        <v>PH.IC.SA.020701.01</v>
      </c>
      <c r="Q98" s="64" t="str">
        <f t="shared" si="9"/>
        <v>CL.IC.SA.020701.01</v>
      </c>
    </row>
    <row r="99" spans="1:19" s="60" customFormat="1" ht="15">
      <c r="A99" s="60" t="s">
        <v>7606</v>
      </c>
      <c r="C99" s="61" t="s">
        <v>12430</v>
      </c>
      <c r="E99" s="61" t="s">
        <v>6317</v>
      </c>
      <c r="F99" s="60" t="s">
        <v>4165</v>
      </c>
      <c r="G99" s="60" t="s">
        <v>4157</v>
      </c>
      <c r="H99" s="62" t="s">
        <v>12030</v>
      </c>
      <c r="I99" s="60" t="s">
        <v>4158</v>
      </c>
      <c r="J99" s="63" t="str">
        <f t="shared" si="6"/>
        <v>IC.SA.020702</v>
      </c>
      <c r="K99" s="61" t="s">
        <v>12175</v>
      </c>
      <c r="L99" s="60" t="str">
        <f t="shared" si="5"/>
        <v>Bowel/Bladder Incontinence</v>
      </c>
      <c r="M99" s="64" t="str">
        <f t="shared" si="7"/>
        <v>PI.IC.SA.020702.01</v>
      </c>
      <c r="N99" s="64"/>
      <c r="O99" s="64" t="str">
        <f t="shared" si="8"/>
        <v>PH.IC.SA.020702.01</v>
      </c>
      <c r="Q99" s="64" t="str">
        <f t="shared" si="9"/>
        <v>CL.IC.SA.020702.01</v>
      </c>
    </row>
    <row r="100" spans="1:19" s="60" customFormat="1" ht="15">
      <c r="A100" s="60" t="s">
        <v>7606</v>
      </c>
      <c r="C100" s="61" t="s">
        <v>12430</v>
      </c>
      <c r="E100" s="61" t="s">
        <v>6317</v>
      </c>
      <c r="F100" s="60" t="s">
        <v>4165</v>
      </c>
      <c r="G100" s="60" t="s">
        <v>4325</v>
      </c>
      <c r="H100" s="62" t="s">
        <v>12032</v>
      </c>
      <c r="I100" s="60" t="s">
        <v>4326</v>
      </c>
      <c r="J100" s="63" t="str">
        <f t="shared" si="6"/>
        <v>IC.SA.020703</v>
      </c>
      <c r="K100" s="61" t="s">
        <v>12175</v>
      </c>
      <c r="L100" s="60" t="str">
        <f t="shared" si="5"/>
        <v>Cannot Follow Directions</v>
      </c>
      <c r="M100" s="64" t="str">
        <f t="shared" si="7"/>
        <v>PI.IC.SA.020703.01</v>
      </c>
      <c r="N100" s="64"/>
      <c r="O100" s="64" t="str">
        <f t="shared" si="8"/>
        <v>PH.IC.SA.020703.01</v>
      </c>
      <c r="Q100" s="64" t="str">
        <f t="shared" si="9"/>
        <v>CL.IC.SA.020703.01</v>
      </c>
    </row>
    <row r="101" spans="1:19" s="60" customFormat="1" ht="15">
      <c r="A101" s="60" t="s">
        <v>7606</v>
      </c>
      <c r="C101" s="61" t="s">
        <v>12430</v>
      </c>
      <c r="E101" s="61" t="s">
        <v>6317</v>
      </c>
      <c r="F101" s="60" t="s">
        <v>4165</v>
      </c>
      <c r="G101" s="60" t="s">
        <v>4327</v>
      </c>
      <c r="H101" s="62" t="s">
        <v>12028</v>
      </c>
      <c r="I101" s="60" t="s">
        <v>4328</v>
      </c>
      <c r="J101" s="63" t="str">
        <f t="shared" si="6"/>
        <v>IC.SA.020704</v>
      </c>
      <c r="K101" s="61" t="s">
        <v>12175</v>
      </c>
      <c r="L101" s="60" t="str">
        <f t="shared" si="5"/>
        <v>Confusion/Disorientation</v>
      </c>
      <c r="M101" s="64" t="str">
        <f t="shared" si="7"/>
        <v>PI.IC.SA.020704.01</v>
      </c>
      <c r="N101" s="64"/>
      <c r="O101" s="64" t="str">
        <f t="shared" si="8"/>
        <v>PH.IC.SA.020704.01</v>
      </c>
      <c r="Q101" s="64" t="str">
        <f t="shared" si="9"/>
        <v>CL.IC.SA.020704.01</v>
      </c>
    </row>
    <row r="102" spans="1:19" s="60" customFormat="1" ht="15">
      <c r="A102" s="60" t="s">
        <v>7606</v>
      </c>
      <c r="C102" s="61" t="s">
        <v>12430</v>
      </c>
      <c r="E102" s="61" t="s">
        <v>6317</v>
      </c>
      <c r="F102" s="60" t="s">
        <v>4165</v>
      </c>
      <c r="G102" s="60" t="s">
        <v>4169</v>
      </c>
      <c r="H102" s="62" t="s">
        <v>12210</v>
      </c>
      <c r="I102" s="60" t="s">
        <v>4329</v>
      </c>
      <c r="J102" s="63" t="str">
        <f t="shared" si="6"/>
        <v>IC.SA.020705</v>
      </c>
      <c r="K102" s="61" t="s">
        <v>12175</v>
      </c>
      <c r="L102" s="60" t="str">
        <f t="shared" si="5"/>
        <v>CVA/Brain Injury/Lesion</v>
      </c>
      <c r="M102" s="64" t="str">
        <f t="shared" si="7"/>
        <v>PI.IC.SA.020705.01</v>
      </c>
      <c r="N102" s="64"/>
      <c r="O102" s="64" t="str">
        <f t="shared" si="8"/>
        <v>PH.IC.SA.020705.01</v>
      </c>
      <c r="Q102" s="64" t="str">
        <f t="shared" si="9"/>
        <v>CL.IC.SA.020705.01</v>
      </c>
    </row>
    <row r="103" spans="1:19" s="60" customFormat="1" ht="15">
      <c r="A103" s="60" t="s">
        <v>7606</v>
      </c>
      <c r="C103" s="61" t="s">
        <v>12450</v>
      </c>
      <c r="E103" s="61" t="s">
        <v>4330</v>
      </c>
      <c r="F103" s="60" t="s">
        <v>4165</v>
      </c>
      <c r="G103" s="60" t="s">
        <v>4331</v>
      </c>
      <c r="H103" s="62" t="s">
        <v>12212</v>
      </c>
      <c r="I103" s="60" t="s">
        <v>4332</v>
      </c>
      <c r="J103" s="63" t="str">
        <f t="shared" si="6"/>
        <v>IC.SA.020706</v>
      </c>
      <c r="K103" s="61" t="s">
        <v>12175</v>
      </c>
      <c r="L103" s="60" t="str">
        <f t="shared" si="5"/>
        <v>General Weakness/Fatigue</v>
      </c>
      <c r="M103" s="64" t="str">
        <f t="shared" si="7"/>
        <v>PI.IC.SA.020706.01</v>
      </c>
      <c r="N103" s="64"/>
      <c r="O103" s="64" t="str">
        <f t="shared" si="8"/>
        <v>PH.IC.SA.020706.01</v>
      </c>
      <c r="Q103" s="64" t="str">
        <f t="shared" si="9"/>
        <v>CL.IC.SA.020706.01</v>
      </c>
    </row>
    <row r="104" spans="1:19" s="60" customFormat="1" ht="15">
      <c r="A104" s="60" t="s">
        <v>7606</v>
      </c>
      <c r="C104" s="61" t="s">
        <v>12430</v>
      </c>
      <c r="E104" s="61" t="s">
        <v>6317</v>
      </c>
      <c r="F104" s="60" t="s">
        <v>4165</v>
      </c>
      <c r="G104" s="60" t="s">
        <v>4241</v>
      </c>
      <c r="H104" s="62" t="s">
        <v>12225</v>
      </c>
      <c r="I104" s="60" t="s">
        <v>4333</v>
      </c>
      <c r="J104" s="63" t="str">
        <f t="shared" si="6"/>
        <v>IC.SA.020707</v>
      </c>
      <c r="K104" s="61" t="s">
        <v>12175</v>
      </c>
      <c r="L104" s="60" t="str">
        <f t="shared" si="5"/>
        <v>Hallucinations</v>
      </c>
      <c r="M104" s="64" t="str">
        <f t="shared" si="7"/>
        <v>PI.IC.SA.020707.01</v>
      </c>
      <c r="N104" s="64"/>
      <c r="O104" s="64" t="str">
        <f t="shared" si="8"/>
        <v>PH.IC.SA.020707.01</v>
      </c>
      <c r="Q104" s="64" t="str">
        <f t="shared" si="9"/>
        <v>CL.IC.SA.020707.01</v>
      </c>
    </row>
    <row r="105" spans="1:19" s="60" customFormat="1" ht="15">
      <c r="A105" s="60" t="s">
        <v>7606</v>
      </c>
      <c r="C105" s="61" t="s">
        <v>4192</v>
      </c>
      <c r="E105" s="61" t="s">
        <v>6317</v>
      </c>
      <c r="F105" s="60" t="s">
        <v>4165</v>
      </c>
      <c r="G105" s="60" t="s">
        <v>4334</v>
      </c>
      <c r="H105" s="62" t="s">
        <v>11638</v>
      </c>
      <c r="I105" s="60" t="s">
        <v>4335</v>
      </c>
      <c r="J105" s="63" t="str">
        <f t="shared" si="6"/>
        <v>IC.SA.020708</v>
      </c>
      <c r="K105" s="61" t="s">
        <v>12175</v>
      </c>
      <c r="L105" s="60" t="str">
        <f t="shared" si="5"/>
        <v>History of Drug/Alcohol Abuse</v>
      </c>
      <c r="M105" s="64" t="str">
        <f t="shared" si="7"/>
        <v>PI.IC.SA.020708.01</v>
      </c>
      <c r="N105" s="64"/>
      <c r="O105" s="64" t="str">
        <f t="shared" si="8"/>
        <v>PH.IC.SA.020708.01</v>
      </c>
      <c r="Q105" s="64" t="str">
        <f t="shared" si="9"/>
        <v>CL.IC.SA.020708.01</v>
      </c>
    </row>
    <row r="106" spans="1:19" s="60" customFormat="1" ht="15">
      <c r="A106" s="60" t="s">
        <v>7606</v>
      </c>
      <c r="C106" s="61" t="s">
        <v>12430</v>
      </c>
      <c r="E106" s="61" t="s">
        <v>6317</v>
      </c>
      <c r="F106" s="60" t="s">
        <v>4165</v>
      </c>
      <c r="G106" s="60" t="s">
        <v>4336</v>
      </c>
      <c r="H106" s="62" t="s">
        <v>11639</v>
      </c>
      <c r="I106" s="60" t="s">
        <v>4337</v>
      </c>
      <c r="J106" s="63" t="str">
        <f t="shared" si="6"/>
        <v>IC.SA.020709</v>
      </c>
      <c r="K106" s="61" t="s">
        <v>12175</v>
      </c>
      <c r="L106" s="60" t="str">
        <f t="shared" si="5"/>
        <v>History of Fall within Last 6 Months</v>
      </c>
      <c r="M106" s="64" t="str">
        <f t="shared" si="7"/>
        <v>PI.IC.SA.020709.01</v>
      </c>
      <c r="N106" s="64"/>
      <c r="O106" s="64" t="str">
        <f t="shared" si="8"/>
        <v>PH.IC.SA.020709.01</v>
      </c>
      <c r="Q106" s="64" t="str">
        <f t="shared" si="9"/>
        <v>CL.IC.SA.020709.01</v>
      </c>
    </row>
    <row r="107" spans="1:19" s="60" customFormat="1" ht="15">
      <c r="A107" s="60" t="s">
        <v>7606</v>
      </c>
      <c r="C107" s="61" t="s">
        <v>12430</v>
      </c>
      <c r="E107" s="61" t="s">
        <v>6317</v>
      </c>
      <c r="F107" s="60" t="s">
        <v>4165</v>
      </c>
      <c r="G107" s="60" t="s">
        <v>4174</v>
      </c>
      <c r="H107" s="62" t="s">
        <v>11829</v>
      </c>
      <c r="I107" s="60" t="s">
        <v>4175</v>
      </c>
      <c r="J107" s="63" t="str">
        <f t="shared" si="6"/>
        <v>IC.SA.020710</v>
      </c>
      <c r="K107" s="61" t="s">
        <v>12175</v>
      </c>
      <c r="L107" s="60" t="str">
        <f t="shared" si="5"/>
        <v>Impaired Mobility</v>
      </c>
      <c r="M107" s="64" t="str">
        <f t="shared" si="7"/>
        <v>PI.IC.SA.020710.01</v>
      </c>
      <c r="N107" s="64"/>
      <c r="O107" s="64" t="str">
        <f t="shared" si="8"/>
        <v>PH.IC.SA.020710.01</v>
      </c>
      <c r="Q107" s="64" t="str">
        <f t="shared" si="9"/>
        <v>CL.IC.SA.020710.01</v>
      </c>
    </row>
    <row r="108" spans="1:19" s="60" customFormat="1" ht="15">
      <c r="A108" s="60" t="s">
        <v>7606</v>
      </c>
      <c r="C108" s="61" t="s">
        <v>12430</v>
      </c>
      <c r="E108" s="61" t="s">
        <v>6317</v>
      </c>
      <c r="F108" s="60" t="s">
        <v>4165</v>
      </c>
      <c r="G108" s="60" t="s">
        <v>4176</v>
      </c>
      <c r="H108" s="62" t="s">
        <v>12099</v>
      </c>
      <c r="I108" s="60" t="s">
        <v>4509</v>
      </c>
      <c r="J108" s="63" t="str">
        <f t="shared" si="6"/>
        <v>IC.SA.020711</v>
      </c>
      <c r="K108" s="61" t="s">
        <v>12175</v>
      </c>
      <c r="L108" s="60" t="str">
        <f t="shared" si="5"/>
        <v>Limited Vision or Hearing</v>
      </c>
      <c r="M108" s="64" t="str">
        <f t="shared" si="7"/>
        <v>PI.IC.SA.020711.01</v>
      </c>
      <c r="N108" s="64"/>
      <c r="O108" s="64" t="str">
        <f t="shared" si="8"/>
        <v>PH.IC.SA.020711.01</v>
      </c>
      <c r="Q108" s="64" t="str">
        <f t="shared" si="9"/>
        <v>CL.IC.SA.020711.01</v>
      </c>
    </row>
    <row r="109" spans="1:19" s="60" customFormat="1" ht="15">
      <c r="A109" s="60" t="s">
        <v>7606</v>
      </c>
      <c r="C109" s="61" t="s">
        <v>12430</v>
      </c>
      <c r="E109" s="61" t="s">
        <v>6317</v>
      </c>
      <c r="F109" s="60" t="s">
        <v>4165</v>
      </c>
      <c r="G109" s="60" t="s">
        <v>10899</v>
      </c>
      <c r="H109" s="62" t="s">
        <v>12100</v>
      </c>
      <c r="I109" s="60" t="s">
        <v>10900</v>
      </c>
      <c r="J109" s="63" t="str">
        <f t="shared" si="6"/>
        <v>IC.SA.020712</v>
      </c>
      <c r="K109" s="61" t="s">
        <v>12175</v>
      </c>
      <c r="L109" s="60" t="str">
        <f t="shared" si="5"/>
        <v>Medications</v>
      </c>
      <c r="M109" s="64" t="str">
        <f t="shared" si="7"/>
        <v>PI.IC.SA.020712.01</v>
      </c>
      <c r="N109" s="64"/>
      <c r="O109" s="64" t="str">
        <f t="shared" si="8"/>
        <v>PH.IC.SA.020712.01</v>
      </c>
      <c r="Q109" s="64" t="str">
        <f t="shared" si="9"/>
        <v>CL.IC.SA.020712.01</v>
      </c>
    </row>
    <row r="110" spans="1:19" s="60" customFormat="1" ht="15">
      <c r="A110" s="60" t="s">
        <v>7606</v>
      </c>
      <c r="C110" s="61" t="s">
        <v>12430</v>
      </c>
      <c r="E110" s="61" t="s">
        <v>6317</v>
      </c>
      <c r="F110" s="60" t="s">
        <v>4165</v>
      </c>
      <c r="G110" s="60" t="s">
        <v>4510</v>
      </c>
      <c r="H110" s="62" t="s">
        <v>12101</v>
      </c>
      <c r="I110" s="60" t="s">
        <v>4338</v>
      </c>
      <c r="J110" s="63" t="str">
        <f t="shared" si="6"/>
        <v>IC.SA.020713</v>
      </c>
      <c r="K110" s="61" t="s">
        <v>12175</v>
      </c>
      <c r="L110" s="60" t="str">
        <f t="shared" si="5"/>
        <v>Neuro/Sensory Impairment</v>
      </c>
      <c r="M110" s="64" t="str">
        <f t="shared" si="7"/>
        <v>PI.IC.SA.020713.01</v>
      </c>
      <c r="N110" s="64"/>
      <c r="O110" s="64" t="str">
        <f t="shared" si="8"/>
        <v>PH.IC.SA.020713.01</v>
      </c>
      <c r="Q110" s="64" t="str">
        <f t="shared" si="9"/>
        <v>CL.IC.SA.020713.01</v>
      </c>
    </row>
    <row r="111" spans="1:19" s="60" customFormat="1" ht="15">
      <c r="A111" s="60" t="s">
        <v>7606</v>
      </c>
      <c r="C111" s="61" t="s">
        <v>12430</v>
      </c>
      <c r="D111" s="60" t="s">
        <v>12452</v>
      </c>
      <c r="E111" s="61" t="s">
        <v>6317</v>
      </c>
      <c r="F111" s="60" t="s">
        <v>4165</v>
      </c>
      <c r="G111" s="60" t="s">
        <v>4339</v>
      </c>
      <c r="H111" s="62" t="s">
        <v>12102</v>
      </c>
      <c r="I111" s="60" t="s">
        <v>4340</v>
      </c>
      <c r="J111" s="63" t="str">
        <f t="shared" si="6"/>
        <v>IC.SA.020714</v>
      </c>
      <c r="K111" s="61" t="s">
        <v>12175</v>
      </c>
      <c r="L111" s="60" t="str">
        <f t="shared" si="5"/>
        <v>Non-Compliance</v>
      </c>
      <c r="M111" s="64" t="str">
        <f t="shared" si="7"/>
        <v>PI.IC.SA.020714.01</v>
      </c>
      <c r="N111" s="64"/>
      <c r="O111" s="64" t="str">
        <f t="shared" si="8"/>
        <v>PH.IC.SA.020714.01</v>
      </c>
      <c r="Q111" s="64" t="str">
        <f t="shared" si="9"/>
        <v>CL.IC.SA.020714.01</v>
      </c>
    </row>
    <row r="112" spans="1:19" s="60" customFormat="1" ht="15">
      <c r="A112" s="60" t="s">
        <v>7606</v>
      </c>
      <c r="C112" s="61" t="s">
        <v>12430</v>
      </c>
      <c r="D112" s="60" t="s">
        <v>4341</v>
      </c>
      <c r="E112" s="61" t="s">
        <v>3574</v>
      </c>
      <c r="F112" s="60" t="s">
        <v>4341</v>
      </c>
      <c r="G112" s="60" t="s">
        <v>4342</v>
      </c>
      <c r="H112" s="62" t="s">
        <v>11848</v>
      </c>
      <c r="I112" s="60" t="s">
        <v>4343</v>
      </c>
      <c r="J112" s="63" t="str">
        <f t="shared" si="6"/>
        <v>IC.SA.020801</v>
      </c>
      <c r="K112" s="61" t="s">
        <v>12430</v>
      </c>
      <c r="L112" s="60" t="str">
        <f t="shared" si="5"/>
        <v>Bed alarm</v>
      </c>
      <c r="M112" s="64" t="str">
        <f t="shared" si="7"/>
        <v>PI.IC.SA.020801.02</v>
      </c>
      <c r="N112" s="64"/>
      <c r="O112" s="64" t="str">
        <f t="shared" si="8"/>
        <v>PH.IC.SA.020801.02</v>
      </c>
      <c r="Q112" s="64" t="str">
        <f t="shared" si="9"/>
        <v>CL.IC.SA.020801.02</v>
      </c>
      <c r="R112" s="60" t="s">
        <v>4415</v>
      </c>
      <c r="S112" s="60">
        <v>462</v>
      </c>
    </row>
    <row r="113" spans="1:19" s="60" customFormat="1" ht="15">
      <c r="A113" s="60" t="s">
        <v>7606</v>
      </c>
      <c r="C113" s="61" t="s">
        <v>12430</v>
      </c>
      <c r="E113" s="61" t="s">
        <v>3574</v>
      </c>
      <c r="F113" s="60" t="s">
        <v>4344</v>
      </c>
      <c r="G113" s="60" t="s">
        <v>4345</v>
      </c>
      <c r="H113" s="62" t="s">
        <v>12030</v>
      </c>
      <c r="I113" s="60" t="s">
        <v>4346</v>
      </c>
      <c r="J113" s="63" t="str">
        <f t="shared" si="6"/>
        <v>IC.SA.020802</v>
      </c>
      <c r="K113" s="61" t="s">
        <v>12430</v>
      </c>
      <c r="L113" s="60" t="str">
        <f t="shared" si="5"/>
        <v>Camouflage lines/tubes</v>
      </c>
      <c r="M113" s="64" t="str">
        <f t="shared" si="7"/>
        <v>PI.IC.SA.020802.02</v>
      </c>
      <c r="N113" s="64"/>
      <c r="O113" s="64" t="str">
        <f t="shared" si="8"/>
        <v>PH.IC.SA.020802.02</v>
      </c>
      <c r="Q113" s="64" t="str">
        <f t="shared" si="9"/>
        <v>CL.IC.SA.020802.02</v>
      </c>
      <c r="R113" s="60" t="s">
        <v>12465</v>
      </c>
      <c r="S113" s="60">
        <v>462</v>
      </c>
    </row>
    <row r="114" spans="1:19" s="60" customFormat="1" ht="15">
      <c r="A114" s="60" t="s">
        <v>7606</v>
      </c>
      <c r="C114" s="61" t="s">
        <v>12430</v>
      </c>
      <c r="E114" s="61" t="s">
        <v>3574</v>
      </c>
      <c r="F114" s="60" t="s">
        <v>4341</v>
      </c>
      <c r="G114" s="60" t="s">
        <v>4347</v>
      </c>
      <c r="H114" s="62" t="s">
        <v>12032</v>
      </c>
      <c r="I114" s="60" t="s">
        <v>4348</v>
      </c>
      <c r="J114" s="63" t="str">
        <f t="shared" si="6"/>
        <v>IC.SA.020803</v>
      </c>
      <c r="K114" s="61" t="s">
        <v>4192</v>
      </c>
      <c r="L114" s="60" t="str">
        <f t="shared" si="5"/>
        <v>Diversional activities</v>
      </c>
      <c r="M114" s="64" t="str">
        <f t="shared" si="7"/>
        <v>PI.IC.SA.020803.02</v>
      </c>
      <c r="N114" s="64"/>
      <c r="O114" s="64" t="str">
        <f t="shared" si="8"/>
        <v>PH.IC.SA.020803.02</v>
      </c>
      <c r="Q114" s="64" t="str">
        <f t="shared" si="9"/>
        <v>CL.IC.SA.020803.02</v>
      </c>
      <c r="R114" s="60" t="s">
        <v>12465</v>
      </c>
      <c r="S114" s="60">
        <v>462</v>
      </c>
    </row>
    <row r="115" spans="1:19" s="60" customFormat="1" ht="15">
      <c r="A115" s="60" t="s">
        <v>7606</v>
      </c>
      <c r="C115" s="61" t="s">
        <v>12430</v>
      </c>
      <c r="E115" s="61" t="s">
        <v>3574</v>
      </c>
      <c r="F115" s="60" t="s">
        <v>4344</v>
      </c>
      <c r="G115" s="60" t="s">
        <v>4349</v>
      </c>
      <c r="H115" s="62" t="s">
        <v>12028</v>
      </c>
      <c r="I115" s="60" t="s">
        <v>7021</v>
      </c>
      <c r="J115" s="63" t="str">
        <f t="shared" si="6"/>
        <v>IC.SA.020804</v>
      </c>
      <c r="K115" s="61" t="s">
        <v>12430</v>
      </c>
      <c r="L115" s="60" t="str">
        <f t="shared" si="5"/>
        <v>Family at bedside</v>
      </c>
      <c r="M115" s="64" t="str">
        <f t="shared" si="7"/>
        <v>PI.IC.SA.020804.02</v>
      </c>
      <c r="N115" s="64"/>
      <c r="O115" s="64" t="str">
        <f t="shared" si="8"/>
        <v>PH.IC.SA.020804.02</v>
      </c>
      <c r="Q115" s="64" t="str">
        <f t="shared" si="9"/>
        <v>CL.IC.SA.020804.02</v>
      </c>
      <c r="R115" s="60" t="s">
        <v>12465</v>
      </c>
      <c r="S115" s="60">
        <v>462</v>
      </c>
    </row>
    <row r="116" spans="1:19" s="60" customFormat="1" ht="15">
      <c r="A116" s="60" t="s">
        <v>7606</v>
      </c>
      <c r="C116" s="61" t="s">
        <v>12430</v>
      </c>
      <c r="E116" s="61" t="s">
        <v>3574</v>
      </c>
      <c r="F116" s="60" t="s">
        <v>4341</v>
      </c>
      <c r="G116" s="60" t="s">
        <v>4350</v>
      </c>
      <c r="H116" s="62" t="s">
        <v>12210</v>
      </c>
      <c r="I116" s="60" t="s">
        <v>4351</v>
      </c>
      <c r="J116" s="63" t="str">
        <f t="shared" si="6"/>
        <v>IC.SA.020805</v>
      </c>
      <c r="K116" s="61" t="s">
        <v>4192</v>
      </c>
      <c r="L116" s="60" t="str">
        <f t="shared" si="5"/>
        <v>Hourly rounding</v>
      </c>
      <c r="M116" s="64" t="str">
        <f t="shared" si="7"/>
        <v>PI.IC.SA.020805.02</v>
      </c>
      <c r="N116" s="64"/>
      <c r="O116" s="64" t="str">
        <f t="shared" si="8"/>
        <v>PH.IC.SA.020805.02</v>
      </c>
      <c r="Q116" s="64" t="str">
        <f t="shared" si="9"/>
        <v>CL.IC.SA.020805.02</v>
      </c>
      <c r="R116" s="60" t="s">
        <v>12465</v>
      </c>
      <c r="S116" s="60">
        <v>462</v>
      </c>
    </row>
    <row r="117" spans="1:19" s="60" customFormat="1" ht="15">
      <c r="A117" s="60" t="s">
        <v>7606</v>
      </c>
      <c r="C117" s="61" t="s">
        <v>12430</v>
      </c>
      <c r="E117" s="61" t="s">
        <v>3574</v>
      </c>
      <c r="F117" s="60" t="s">
        <v>4344</v>
      </c>
      <c r="G117" s="60" t="s">
        <v>4352</v>
      </c>
      <c r="H117" s="62" t="s">
        <v>12212</v>
      </c>
      <c r="I117" s="60" t="s">
        <v>4353</v>
      </c>
      <c r="J117" s="63" t="str">
        <f t="shared" si="6"/>
        <v>IC.SA.020806</v>
      </c>
      <c r="K117" s="61" t="s">
        <v>12430</v>
      </c>
      <c r="L117" s="60" t="str">
        <f t="shared" si="5"/>
        <v>Laptop tray</v>
      </c>
      <c r="M117" s="64" t="str">
        <f t="shared" si="7"/>
        <v>PI.IC.SA.020806.02</v>
      </c>
      <c r="N117" s="64"/>
      <c r="O117" s="64" t="str">
        <f t="shared" si="8"/>
        <v>PH.IC.SA.020806.02</v>
      </c>
      <c r="Q117" s="64" t="str">
        <f t="shared" si="9"/>
        <v>CL.IC.SA.020806.02</v>
      </c>
      <c r="R117" s="60" t="s">
        <v>12465</v>
      </c>
      <c r="S117" s="60">
        <v>462</v>
      </c>
    </row>
    <row r="118" spans="1:19" s="60" customFormat="1" ht="15">
      <c r="A118" s="60" t="s">
        <v>7606</v>
      </c>
      <c r="C118" s="61" t="s">
        <v>12430</v>
      </c>
      <c r="E118" s="61" t="s">
        <v>3574</v>
      </c>
      <c r="F118" s="60" t="s">
        <v>4341</v>
      </c>
      <c r="G118" s="60" t="s">
        <v>4044</v>
      </c>
      <c r="H118" s="62" t="s">
        <v>12225</v>
      </c>
      <c r="I118" s="60" t="s">
        <v>4045</v>
      </c>
      <c r="J118" s="63" t="str">
        <f t="shared" si="6"/>
        <v>IC.SA.020807</v>
      </c>
      <c r="K118" s="61" t="s">
        <v>12430</v>
      </c>
      <c r="L118" s="60" t="str">
        <f t="shared" si="5"/>
        <v>Low bed with mats</v>
      </c>
      <c r="M118" s="64" t="str">
        <f t="shared" si="7"/>
        <v>PI.IC.SA.020807.02</v>
      </c>
      <c r="N118" s="64"/>
      <c r="O118" s="64" t="str">
        <f t="shared" si="8"/>
        <v>PH.IC.SA.020807.02</v>
      </c>
      <c r="Q118" s="64" t="str">
        <f t="shared" si="9"/>
        <v>CL.IC.SA.020807.02</v>
      </c>
      <c r="R118" s="60" t="s">
        <v>12465</v>
      </c>
      <c r="S118" s="60">
        <v>462</v>
      </c>
    </row>
    <row r="119" spans="1:19" s="60" customFormat="1" ht="15">
      <c r="A119" s="60" t="s">
        <v>7606</v>
      </c>
      <c r="C119" s="61" t="s">
        <v>12430</v>
      </c>
      <c r="E119" s="61" t="s">
        <v>3574</v>
      </c>
      <c r="F119" s="60" t="s">
        <v>4344</v>
      </c>
      <c r="G119" s="60" t="s">
        <v>4046</v>
      </c>
      <c r="H119" s="62" t="s">
        <v>11638</v>
      </c>
      <c r="I119" s="60" t="s">
        <v>4047</v>
      </c>
      <c r="J119" s="63" t="str">
        <f t="shared" si="6"/>
        <v>IC.SA.020808</v>
      </c>
      <c r="K119" s="61" t="s">
        <v>12430</v>
      </c>
      <c r="L119" s="60" t="str">
        <f t="shared" si="5"/>
        <v>Move closer to nurses station</v>
      </c>
      <c r="M119" s="64" t="str">
        <f t="shared" si="7"/>
        <v>PI.IC.SA.020808.02</v>
      </c>
      <c r="N119" s="64"/>
      <c r="O119" s="64" t="str">
        <f t="shared" si="8"/>
        <v>PH.IC.SA.020808.02</v>
      </c>
      <c r="Q119" s="64" t="str">
        <f t="shared" si="9"/>
        <v>CL.IC.SA.020808.02</v>
      </c>
      <c r="R119" s="60" t="s">
        <v>12465</v>
      </c>
      <c r="S119" s="60">
        <v>462</v>
      </c>
    </row>
    <row r="120" spans="1:19" s="60" customFormat="1" ht="15">
      <c r="A120" s="60" t="s">
        <v>7606</v>
      </c>
      <c r="C120" s="61" t="s">
        <v>12430</v>
      </c>
      <c r="E120" s="61" t="s">
        <v>3574</v>
      </c>
      <c r="F120" s="60" t="s">
        <v>4341</v>
      </c>
      <c r="G120" s="60" t="s">
        <v>4048</v>
      </c>
      <c r="H120" s="62" t="s">
        <v>11639</v>
      </c>
      <c r="I120" s="60" t="s">
        <v>10900</v>
      </c>
      <c r="J120" s="63" t="str">
        <f t="shared" si="6"/>
        <v>IC.SA.020809</v>
      </c>
      <c r="K120" s="61" t="s">
        <v>12430</v>
      </c>
      <c r="L120" s="60" t="str">
        <f t="shared" si="5"/>
        <v>Medication</v>
      </c>
      <c r="M120" s="64" t="str">
        <f t="shared" si="7"/>
        <v>PI.IC.SA.020809.02</v>
      </c>
      <c r="N120" s="64"/>
      <c r="O120" s="64" t="str">
        <f t="shared" si="8"/>
        <v>PH.IC.SA.020809.02</v>
      </c>
      <c r="Q120" s="64" t="str">
        <f t="shared" si="9"/>
        <v>CL.IC.SA.020809.02</v>
      </c>
      <c r="R120" s="60" t="s">
        <v>12465</v>
      </c>
      <c r="S120" s="60">
        <v>462</v>
      </c>
    </row>
    <row r="121" spans="1:19" s="60" customFormat="1" ht="15">
      <c r="A121" s="60" t="s">
        <v>7606</v>
      </c>
      <c r="C121" s="61" t="s">
        <v>12430</v>
      </c>
      <c r="E121" s="61" t="s">
        <v>3574</v>
      </c>
      <c r="F121" s="60" t="s">
        <v>4344</v>
      </c>
      <c r="G121" s="60" t="s">
        <v>4214</v>
      </c>
      <c r="H121" s="62" t="s">
        <v>11829</v>
      </c>
      <c r="I121" s="60" t="s">
        <v>4215</v>
      </c>
      <c r="J121" s="63" t="str">
        <f t="shared" si="6"/>
        <v>IC.SA.020810</v>
      </c>
      <c r="K121" s="61" t="s">
        <v>12450</v>
      </c>
      <c r="L121" s="60" t="str">
        <f t="shared" si="5"/>
        <v>Patient/family education</v>
      </c>
      <c r="M121" s="64" t="str">
        <f t="shared" si="7"/>
        <v>PI.IC.SA.020810.02</v>
      </c>
      <c r="N121" s="64"/>
      <c r="O121" s="64" t="str">
        <f t="shared" si="8"/>
        <v>PH.IC.SA.020810.02</v>
      </c>
      <c r="Q121" s="64" t="str">
        <f t="shared" si="9"/>
        <v>CL.IC.SA.020810.02</v>
      </c>
      <c r="R121" s="60" t="s">
        <v>12465</v>
      </c>
      <c r="S121" s="60">
        <v>462</v>
      </c>
    </row>
    <row r="122" spans="1:19" s="60" customFormat="1" ht="15">
      <c r="A122" s="60" t="s">
        <v>7606</v>
      </c>
      <c r="C122" s="61" t="s">
        <v>12430</v>
      </c>
      <c r="E122" s="61" t="s">
        <v>3574</v>
      </c>
      <c r="F122" s="60" t="s">
        <v>4341</v>
      </c>
      <c r="G122" s="60" t="s">
        <v>4216</v>
      </c>
      <c r="H122" s="62" t="s">
        <v>12099</v>
      </c>
      <c r="I122" s="60" t="s">
        <v>4386</v>
      </c>
      <c r="J122" s="63" t="str">
        <f t="shared" si="6"/>
        <v>IC.SA.020811</v>
      </c>
      <c r="K122" s="61" t="s">
        <v>12430</v>
      </c>
      <c r="L122" s="60" t="str">
        <f t="shared" si="5"/>
        <v>Reality orientation</v>
      </c>
      <c r="M122" s="64" t="str">
        <f t="shared" si="7"/>
        <v>PI.IC.SA.020811.02</v>
      </c>
      <c r="N122" s="64"/>
      <c r="O122" s="64" t="str">
        <f t="shared" si="8"/>
        <v>PH.IC.SA.020811.02</v>
      </c>
      <c r="Q122" s="64" t="str">
        <f t="shared" si="9"/>
        <v>CL.IC.SA.020811.02</v>
      </c>
      <c r="R122" s="60" t="s">
        <v>12465</v>
      </c>
      <c r="S122" s="60">
        <v>462</v>
      </c>
    </row>
    <row r="123" spans="1:19" s="60" customFormat="1" ht="15">
      <c r="A123" s="60" t="s">
        <v>7606</v>
      </c>
      <c r="C123" s="61" t="s">
        <v>12430</v>
      </c>
      <c r="E123" s="61" t="s">
        <v>3574</v>
      </c>
      <c r="F123" s="60" t="s">
        <v>4344</v>
      </c>
      <c r="G123" s="60" t="s">
        <v>4391</v>
      </c>
      <c r="H123" s="62" t="s">
        <v>12100</v>
      </c>
      <c r="I123" s="60" t="s">
        <v>4392</v>
      </c>
      <c r="J123" s="63" t="str">
        <f t="shared" si="6"/>
        <v>IC.SA.020812</v>
      </c>
      <c r="K123" s="61" t="s">
        <v>4192</v>
      </c>
      <c r="L123" s="60" t="str">
        <f t="shared" si="5"/>
        <v>Repositioning of lines/tubes</v>
      </c>
      <c r="M123" s="64" t="str">
        <f t="shared" si="7"/>
        <v>PI.IC.SA.020812.02</v>
      </c>
      <c r="N123" s="64"/>
      <c r="O123" s="64" t="str">
        <f t="shared" si="8"/>
        <v>PH.IC.SA.020812.02</v>
      </c>
      <c r="Q123" s="64" t="str">
        <f t="shared" si="9"/>
        <v>CL.IC.SA.020812.02</v>
      </c>
      <c r="R123" s="60" t="s">
        <v>12465</v>
      </c>
      <c r="S123" s="60">
        <v>462</v>
      </c>
    </row>
    <row r="124" spans="1:19" s="60" customFormat="1" ht="15">
      <c r="A124" s="60" t="s">
        <v>7606</v>
      </c>
      <c r="C124" s="61" t="s">
        <v>12430</v>
      </c>
      <c r="E124" s="61" t="s">
        <v>3574</v>
      </c>
      <c r="F124" s="60" t="s">
        <v>4341</v>
      </c>
      <c r="G124" s="60" t="s">
        <v>4052</v>
      </c>
      <c r="H124" s="62" t="s">
        <v>12101</v>
      </c>
      <c r="I124" s="60" t="s">
        <v>4217</v>
      </c>
      <c r="J124" s="63" t="str">
        <f t="shared" si="6"/>
        <v>IC.SA.020813</v>
      </c>
      <c r="K124" s="61" t="s">
        <v>12430</v>
      </c>
      <c r="L124" s="60" t="str">
        <f t="shared" si="5"/>
        <v>Side rails, 3 or less</v>
      </c>
      <c r="M124" s="64" t="str">
        <f t="shared" si="7"/>
        <v>PI.IC.SA.020813.02</v>
      </c>
      <c r="N124" s="64"/>
      <c r="O124" s="64" t="str">
        <f t="shared" si="8"/>
        <v>PH.IC.SA.020813.02</v>
      </c>
      <c r="Q124" s="64" t="str">
        <f t="shared" si="9"/>
        <v>CL.IC.SA.020813.02</v>
      </c>
      <c r="R124" s="60" t="s">
        <v>12465</v>
      </c>
      <c r="S124" s="60">
        <v>462</v>
      </c>
    </row>
    <row r="125" spans="1:19" s="60" customFormat="1" ht="15">
      <c r="A125" s="60" t="s">
        <v>7606</v>
      </c>
      <c r="C125" s="61" t="s">
        <v>12450</v>
      </c>
      <c r="E125" s="61" t="s">
        <v>3574</v>
      </c>
      <c r="F125" s="60" t="s">
        <v>4344</v>
      </c>
      <c r="G125" s="60" t="s">
        <v>4218</v>
      </c>
      <c r="H125" s="62" t="s">
        <v>12102</v>
      </c>
      <c r="I125" s="60" t="s">
        <v>4218</v>
      </c>
      <c r="J125" s="63" t="str">
        <f t="shared" si="6"/>
        <v>IC.SA.020814</v>
      </c>
      <c r="K125" s="61" t="s">
        <v>12430</v>
      </c>
      <c r="L125" s="60" t="str">
        <f t="shared" si="5"/>
        <v>Sitters</v>
      </c>
      <c r="M125" s="64" t="str">
        <f t="shared" si="7"/>
        <v>PI.IC.SA.020814.02</v>
      </c>
      <c r="N125" s="64"/>
      <c r="O125" s="64" t="str">
        <f t="shared" si="8"/>
        <v>PH.IC.SA.020814.02</v>
      </c>
      <c r="Q125" s="64" t="str">
        <f t="shared" si="9"/>
        <v>CL.IC.SA.020814.02</v>
      </c>
      <c r="R125" s="60" t="s">
        <v>12465</v>
      </c>
      <c r="S125" s="60">
        <v>462</v>
      </c>
    </row>
    <row r="126" spans="1:19" s="60" customFormat="1" ht="15">
      <c r="A126" s="60" t="s">
        <v>7606</v>
      </c>
      <c r="C126" s="61" t="s">
        <v>12430</v>
      </c>
      <c r="E126" s="61" t="s">
        <v>3574</v>
      </c>
      <c r="F126" s="60" t="s">
        <v>4341</v>
      </c>
      <c r="G126" s="60" t="s">
        <v>4219</v>
      </c>
      <c r="H126" s="62" t="s">
        <v>11559</v>
      </c>
      <c r="I126" s="60" t="s">
        <v>4220</v>
      </c>
      <c r="J126" s="63" t="str">
        <f t="shared" si="6"/>
        <v>IC.SA.020815</v>
      </c>
      <c r="K126" s="61" t="s">
        <v>12430</v>
      </c>
      <c r="L126" s="60" t="str">
        <f t="shared" si="5"/>
        <v>Wedge cushion</v>
      </c>
      <c r="M126" s="64" t="str">
        <f t="shared" si="7"/>
        <v>PI.IC.SA.020815.02</v>
      </c>
      <c r="N126" s="64"/>
      <c r="O126" s="64" t="str">
        <f t="shared" si="8"/>
        <v>PH.IC.SA.020815.02</v>
      </c>
      <c r="Q126" s="64" t="str">
        <f t="shared" si="9"/>
        <v>CL.IC.SA.020815.02</v>
      </c>
      <c r="R126" s="60" t="s">
        <v>12465</v>
      </c>
      <c r="S126" s="60">
        <v>462</v>
      </c>
    </row>
    <row r="127" spans="1:19" s="60" customFormat="1" ht="15">
      <c r="A127" s="60" t="s">
        <v>7606</v>
      </c>
      <c r="C127" s="61" t="s">
        <v>4192</v>
      </c>
      <c r="E127" s="61" t="s">
        <v>3574</v>
      </c>
      <c r="F127" s="60" t="s">
        <v>4344</v>
      </c>
      <c r="G127" s="60" t="s">
        <v>11451</v>
      </c>
      <c r="H127" s="62" t="s">
        <v>11560</v>
      </c>
      <c r="I127" s="96">
        <v>4.2361111111111106E-2</v>
      </c>
      <c r="J127" s="63" t="str">
        <f t="shared" si="6"/>
        <v>IC.SA.020816</v>
      </c>
      <c r="K127" s="61" t="s">
        <v>12430</v>
      </c>
      <c r="L127" s="60" t="str">
        <f t="shared" si="5"/>
        <v>One to one</v>
      </c>
      <c r="M127" s="64" t="str">
        <f t="shared" si="7"/>
        <v>PI.IC.SA.020816.02</v>
      </c>
      <c r="N127" s="64"/>
      <c r="O127" s="64" t="str">
        <f t="shared" si="8"/>
        <v>PH.IC.SA.020816.02</v>
      </c>
      <c r="Q127" s="64" t="str">
        <f t="shared" si="9"/>
        <v>CL.IC.SA.020816.02</v>
      </c>
      <c r="R127" s="60" t="s">
        <v>12465</v>
      </c>
      <c r="S127" s="60">
        <v>462</v>
      </c>
    </row>
    <row r="128" spans="1:19" s="60" customFormat="1" ht="15">
      <c r="A128" s="60" t="s">
        <v>7606</v>
      </c>
      <c r="C128" s="61" t="s">
        <v>12430</v>
      </c>
      <c r="E128" s="61" t="s">
        <v>3574</v>
      </c>
      <c r="F128" s="60" t="s">
        <v>4344</v>
      </c>
      <c r="G128" s="60" t="s">
        <v>4221</v>
      </c>
      <c r="H128" s="62" t="s">
        <v>11561</v>
      </c>
      <c r="I128" s="60" t="s">
        <v>4222</v>
      </c>
      <c r="J128" s="63" t="str">
        <f t="shared" si="6"/>
        <v>IC.SA.020817</v>
      </c>
      <c r="K128" s="61" t="s">
        <v>12450</v>
      </c>
      <c r="L128" s="60" t="str">
        <f t="shared" si="5"/>
        <v>Decrease Stimuli</v>
      </c>
      <c r="M128" s="64" t="str">
        <f t="shared" si="7"/>
        <v>PI.IC.SA.020817.02</v>
      </c>
      <c r="N128" s="64"/>
      <c r="O128" s="64" t="str">
        <f t="shared" si="8"/>
        <v>PH.IC.SA.020817.02</v>
      </c>
      <c r="Q128" s="64" t="str">
        <f t="shared" si="9"/>
        <v>CL.IC.SA.020817.02</v>
      </c>
      <c r="R128" s="60" t="s">
        <v>12465</v>
      </c>
      <c r="S128" s="60">
        <v>462</v>
      </c>
    </row>
    <row r="129" spans="1:25" s="60" customFormat="1" ht="15">
      <c r="A129" s="60" t="s">
        <v>7606</v>
      </c>
      <c r="C129" s="61" t="s">
        <v>12430</v>
      </c>
      <c r="E129" s="61" t="s">
        <v>3574</v>
      </c>
      <c r="F129" s="60" t="s">
        <v>4341</v>
      </c>
      <c r="G129" s="60" t="s">
        <v>4223</v>
      </c>
      <c r="H129" s="62" t="s">
        <v>12060</v>
      </c>
      <c r="I129" s="60" t="s">
        <v>4318</v>
      </c>
      <c r="J129" s="63" t="str">
        <f t="shared" si="6"/>
        <v>IC.SA.020818</v>
      </c>
      <c r="K129" s="61" t="s">
        <v>12430</v>
      </c>
      <c r="L129" s="60" t="str">
        <f t="shared" si="5"/>
        <v>Chair alarm</v>
      </c>
      <c r="M129" s="64" t="str">
        <f t="shared" si="7"/>
        <v>PI.IC.SA.020818.02</v>
      </c>
      <c r="N129" s="64"/>
      <c r="O129" s="64" t="str">
        <f t="shared" si="8"/>
        <v>PH.IC.SA.020818.02</v>
      </c>
      <c r="Q129" s="64" t="str">
        <f t="shared" si="9"/>
        <v>CL.IC.SA.020818.02</v>
      </c>
      <c r="R129" s="60" t="s">
        <v>12465</v>
      </c>
      <c r="S129" s="60">
        <v>462</v>
      </c>
    </row>
    <row r="130" spans="1:25" s="60" customFormat="1" ht="15">
      <c r="A130" s="60" t="s">
        <v>7606</v>
      </c>
      <c r="C130" s="61" t="s">
        <v>12430</v>
      </c>
      <c r="E130" s="61" t="s">
        <v>3574</v>
      </c>
      <c r="F130" s="60" t="s">
        <v>4344</v>
      </c>
      <c r="G130" s="60" t="s">
        <v>4224</v>
      </c>
      <c r="H130" s="62" t="s">
        <v>11913</v>
      </c>
      <c r="I130" s="60" t="s">
        <v>4225</v>
      </c>
      <c r="J130" s="63" t="str">
        <f t="shared" si="6"/>
        <v>IC.SA.020819</v>
      </c>
      <c r="K130" s="61" t="s">
        <v>4192</v>
      </c>
      <c r="L130" s="60" t="str">
        <f t="shared" si="5"/>
        <v>Freedom splints</v>
      </c>
      <c r="M130" s="64" t="str">
        <f t="shared" si="7"/>
        <v>PI.IC.SA.020819.02</v>
      </c>
      <c r="N130" s="64"/>
      <c r="O130" s="64" t="str">
        <f t="shared" si="8"/>
        <v>PH.IC.SA.020819.02</v>
      </c>
      <c r="Q130" s="64" t="str">
        <f t="shared" si="9"/>
        <v>CL.IC.SA.020819.02</v>
      </c>
      <c r="R130" s="60" t="s">
        <v>12465</v>
      </c>
      <c r="S130" s="60">
        <v>462</v>
      </c>
    </row>
    <row r="131" spans="1:25" s="60" customFormat="1" ht="15">
      <c r="A131" s="60" t="s">
        <v>7606</v>
      </c>
      <c r="C131" s="61" t="s">
        <v>12430</v>
      </c>
      <c r="E131" s="61" t="s">
        <v>3574</v>
      </c>
      <c r="F131" s="60" t="s">
        <v>4341</v>
      </c>
      <c r="G131" s="60" t="s">
        <v>4226</v>
      </c>
      <c r="H131" s="62" t="s">
        <v>11906</v>
      </c>
      <c r="I131" s="60" t="s">
        <v>12437</v>
      </c>
      <c r="J131" s="63" t="str">
        <f t="shared" si="6"/>
        <v>IC.SA.020820</v>
      </c>
      <c r="K131" s="61" t="s">
        <v>12430</v>
      </c>
      <c r="L131" s="60" t="str">
        <f t="shared" si="5"/>
        <v>Other: (specify)</v>
      </c>
      <c r="M131" s="64" t="str">
        <f t="shared" si="7"/>
        <v>PI.IC.SA.020820.02</v>
      </c>
      <c r="N131" s="64"/>
      <c r="O131" s="64" t="str">
        <f t="shared" si="8"/>
        <v>PH.IC.SA.020820.02</v>
      </c>
      <c r="Q131" s="64" t="str">
        <f t="shared" si="9"/>
        <v>CL.IC.SA.020820.02</v>
      </c>
      <c r="R131" s="60" t="s">
        <v>12465</v>
      </c>
      <c r="S131" s="60">
        <v>462</v>
      </c>
    </row>
    <row r="132" spans="1:25" s="60" customFormat="1" ht="15">
      <c r="A132" s="60" t="s">
        <v>7606</v>
      </c>
      <c r="C132" s="61" t="s">
        <v>12450</v>
      </c>
      <c r="E132" s="61" t="s">
        <v>3574</v>
      </c>
      <c r="F132" s="60" t="s">
        <v>4344</v>
      </c>
      <c r="G132" s="60" t="s">
        <v>4227</v>
      </c>
      <c r="H132" s="62" t="s">
        <v>8039</v>
      </c>
      <c r="I132" s="60" t="s">
        <v>4228</v>
      </c>
      <c r="J132" s="63" t="str">
        <f t="shared" si="6"/>
        <v>IC.SA.020821</v>
      </c>
      <c r="K132" s="61" t="s">
        <v>12175</v>
      </c>
      <c r="L132" s="60" t="str">
        <f t="shared" si="5"/>
        <v>Pt items and call light close to dominant hand</v>
      </c>
      <c r="M132" s="64" t="str">
        <f t="shared" si="7"/>
        <v>PI.IC.SA.020821.01</v>
      </c>
      <c r="N132" s="64"/>
      <c r="O132" s="64" t="str">
        <f t="shared" si="8"/>
        <v>PH.IC.SA.020821.01</v>
      </c>
      <c r="Q132" s="64" t="str">
        <f t="shared" si="9"/>
        <v>CL.IC.SA.020821.01</v>
      </c>
      <c r="R132" s="60" t="s">
        <v>12465</v>
      </c>
      <c r="S132" s="60">
        <v>465</v>
      </c>
    </row>
    <row r="133" spans="1:25" s="60" customFormat="1" ht="15">
      <c r="A133" s="60" t="s">
        <v>7606</v>
      </c>
      <c r="C133" s="61" t="s">
        <v>4229</v>
      </c>
      <c r="E133" s="61" t="s">
        <v>4230</v>
      </c>
      <c r="F133" s="60" t="s">
        <v>4069</v>
      </c>
      <c r="G133" s="60" t="s">
        <v>4078</v>
      </c>
      <c r="H133" s="62" t="s">
        <v>7874</v>
      </c>
      <c r="I133" s="60" t="s">
        <v>4246</v>
      </c>
      <c r="J133" s="63" t="str">
        <f t="shared" si="6"/>
        <v>IC.SA.020822</v>
      </c>
      <c r="K133" s="61" t="s">
        <v>12175</v>
      </c>
      <c r="L133" s="60" t="str">
        <f t="shared" si="5"/>
        <v>Respond to patient promptly and anticipate toil and H2O</v>
      </c>
      <c r="M133" s="64" t="str">
        <f t="shared" si="7"/>
        <v>PI.IC.SA.020822.01</v>
      </c>
      <c r="N133" s="64"/>
      <c r="O133" s="64" t="str">
        <f t="shared" si="8"/>
        <v>PH.IC.SA.020822.01</v>
      </c>
      <c r="Q133" s="64" t="str">
        <f t="shared" si="9"/>
        <v>CL.IC.SA.020822.01</v>
      </c>
      <c r="R133" s="60" t="s">
        <v>12465</v>
      </c>
      <c r="S133" s="60">
        <v>465</v>
      </c>
    </row>
    <row r="134" spans="1:25" s="60" customFormat="1" ht="15">
      <c r="A134" s="60" t="s">
        <v>7606</v>
      </c>
      <c r="C134" s="61" t="s">
        <v>4229</v>
      </c>
      <c r="E134" s="61" t="s">
        <v>4230</v>
      </c>
      <c r="F134" s="60" t="s">
        <v>4069</v>
      </c>
      <c r="G134" s="60" t="s">
        <v>4083</v>
      </c>
      <c r="H134" s="62" t="s">
        <v>7876</v>
      </c>
      <c r="I134" s="60" t="s">
        <v>4083</v>
      </c>
      <c r="J134" s="63" t="str">
        <f t="shared" si="6"/>
        <v>IC.SA.020823</v>
      </c>
      <c r="K134" s="61" t="s">
        <v>12175</v>
      </c>
      <c r="L134" s="60" t="str">
        <f t="shared" si="5"/>
        <v xml:space="preserve"> Ambulate and phy/recreational/occupational therapy opportunities</v>
      </c>
      <c r="M134" s="64" t="str">
        <f t="shared" si="7"/>
        <v>PI.IC.SA.020823.01</v>
      </c>
      <c r="N134" s="64"/>
      <c r="O134" s="64" t="str">
        <f t="shared" si="8"/>
        <v>PH.IC.SA.020823.01</v>
      </c>
      <c r="Q134" s="64" t="str">
        <f t="shared" si="9"/>
        <v>CL.IC.SA.020823.01</v>
      </c>
      <c r="R134" s="60" t="s">
        <v>4415</v>
      </c>
      <c r="S134" s="60">
        <v>465</v>
      </c>
    </row>
    <row r="135" spans="1:25" s="60" customFormat="1" ht="15">
      <c r="A135" s="60" t="s">
        <v>7606</v>
      </c>
      <c r="C135" s="61" t="s">
        <v>4229</v>
      </c>
      <c r="E135" s="61" t="s">
        <v>4230</v>
      </c>
      <c r="F135" s="60" t="s">
        <v>4069</v>
      </c>
      <c r="G135" s="60" t="s">
        <v>4084</v>
      </c>
      <c r="H135" s="62" t="s">
        <v>7055</v>
      </c>
      <c r="I135" s="60" t="s">
        <v>4247</v>
      </c>
      <c r="J135" s="63" t="str">
        <f t="shared" si="6"/>
        <v>IC.SA.020824</v>
      </c>
      <c r="K135" s="61" t="s">
        <v>12175</v>
      </c>
      <c r="L135" s="60" t="str">
        <f t="shared" si="5"/>
        <v>Remove IVs, tubes, catheters, if feasible</v>
      </c>
      <c r="M135" s="64" t="str">
        <f t="shared" si="7"/>
        <v>PI.IC.SA.020824.01</v>
      </c>
      <c r="N135" s="64"/>
      <c r="O135" s="64" t="str">
        <f t="shared" si="8"/>
        <v>PH.IC.SA.020824.01</v>
      </c>
      <c r="Q135" s="64" t="str">
        <f t="shared" si="9"/>
        <v>CL.IC.SA.020824.01</v>
      </c>
      <c r="R135" s="60" t="s">
        <v>12465</v>
      </c>
      <c r="S135" s="60">
        <v>465</v>
      </c>
    </row>
    <row r="136" spans="1:25" s="60" customFormat="1" ht="15">
      <c r="A136" s="60" t="s">
        <v>7606</v>
      </c>
      <c r="C136" s="61" t="s">
        <v>4229</v>
      </c>
      <c r="E136" s="61" t="s">
        <v>4230</v>
      </c>
      <c r="F136" s="60" t="s">
        <v>4069</v>
      </c>
      <c r="G136" s="60" t="s">
        <v>12035</v>
      </c>
      <c r="H136" s="62" t="s">
        <v>5849</v>
      </c>
      <c r="I136" s="60" t="s">
        <v>12035</v>
      </c>
      <c r="J136" s="63" t="str">
        <f t="shared" si="6"/>
        <v>IC.SA.020825</v>
      </c>
      <c r="K136" s="61" t="s">
        <v>12175</v>
      </c>
      <c r="L136" s="60" t="str">
        <f t="shared" ref="L136:L209" si="10">G136</f>
        <v>Position</v>
      </c>
      <c r="M136" s="64" t="str">
        <f t="shared" si="7"/>
        <v>PI.IC.SA.020825.01</v>
      </c>
      <c r="N136" s="64"/>
      <c r="O136" s="64" t="str">
        <f t="shared" si="8"/>
        <v>PH.IC.SA.020825.01</v>
      </c>
      <c r="Q136" s="64" t="str">
        <f t="shared" si="9"/>
        <v>CL.IC.SA.020825.01</v>
      </c>
      <c r="R136" s="60" t="s">
        <v>12465</v>
      </c>
      <c r="S136" s="60">
        <v>465</v>
      </c>
    </row>
    <row r="137" spans="1:25" s="60" customFormat="1" ht="15">
      <c r="A137" s="60" t="s">
        <v>7606</v>
      </c>
      <c r="C137" s="61" t="s">
        <v>12430</v>
      </c>
      <c r="E137" s="61" t="s">
        <v>2535</v>
      </c>
      <c r="F137" s="60" t="s">
        <v>4344</v>
      </c>
      <c r="G137" s="60" t="s">
        <v>4248</v>
      </c>
      <c r="H137" s="62" t="s">
        <v>4249</v>
      </c>
      <c r="I137" s="60" t="s">
        <v>4250</v>
      </c>
      <c r="J137" s="63" t="str">
        <f>CONCATENATE("IC.SA.",C137,E137,H137)</f>
        <v>IC.SA.020826</v>
      </c>
      <c r="K137" s="61" t="s">
        <v>2206</v>
      </c>
      <c r="L137" s="60" t="str">
        <f>G137</f>
        <v>Pain and comfort measures</v>
      </c>
      <c r="M137" s="64" t="str">
        <f>CONCATENATE("PI.",J137,".",K137)</f>
        <v>PI.IC.SA.020826.01</v>
      </c>
      <c r="N137" s="64"/>
      <c r="O137" s="64" t="str">
        <f>CONCATENATE("PH.",J137,".",K137)</f>
        <v>PH.IC.SA.020826.01</v>
      </c>
      <c r="Q137" s="64" t="str">
        <f>CONCATENATE("CL.",J137,".",K137)</f>
        <v>CL.IC.SA.020826.01</v>
      </c>
      <c r="R137" s="60" t="s">
        <v>12278</v>
      </c>
      <c r="S137" s="60">
        <v>465</v>
      </c>
    </row>
    <row r="138" spans="1:25" s="60" customFormat="1" ht="15">
      <c r="A138" s="60" t="s">
        <v>7606</v>
      </c>
      <c r="C138" s="61" t="s">
        <v>12430</v>
      </c>
      <c r="E138" s="61" t="s">
        <v>3574</v>
      </c>
      <c r="F138" s="60" t="s">
        <v>4344</v>
      </c>
      <c r="G138" s="60" t="s">
        <v>12824</v>
      </c>
      <c r="H138" s="62" t="s">
        <v>12825</v>
      </c>
      <c r="I138" s="60" t="s">
        <v>12826</v>
      </c>
      <c r="J138" s="63" t="str">
        <f t="shared" si="6"/>
        <v>IC.SA.020827</v>
      </c>
      <c r="K138" s="61" t="s">
        <v>12175</v>
      </c>
      <c r="L138" s="60" t="str">
        <f t="shared" si="10"/>
        <v>Mitts</v>
      </c>
      <c r="M138" s="64" t="str">
        <f t="shared" si="7"/>
        <v>PI.IC.SA.020827.01</v>
      </c>
      <c r="N138" s="64"/>
      <c r="O138" s="64" t="str">
        <f t="shared" si="8"/>
        <v>PH.IC.SA.020827.01</v>
      </c>
      <c r="Q138" s="64" t="str">
        <f t="shared" si="9"/>
        <v>CL.IC.SA.020827.01</v>
      </c>
      <c r="X138" s="60" t="s">
        <v>12737</v>
      </c>
      <c r="Y138" s="60">
        <v>1131</v>
      </c>
    </row>
    <row r="139" spans="1:25" s="60" customFormat="1" ht="15">
      <c r="A139" s="60" t="s">
        <v>7606</v>
      </c>
      <c r="C139" s="61" t="s">
        <v>12430</v>
      </c>
      <c r="D139" s="60" t="s">
        <v>4251</v>
      </c>
      <c r="E139" s="61" t="s">
        <v>3690</v>
      </c>
      <c r="F139" s="60" t="s">
        <v>4087</v>
      </c>
      <c r="G139" s="60" t="s">
        <v>11929</v>
      </c>
      <c r="H139" s="62" t="s">
        <v>12175</v>
      </c>
      <c r="I139" s="60" t="s">
        <v>11929</v>
      </c>
      <c r="J139" s="63" t="str">
        <f t="shared" si="6"/>
        <v>IC.SA.020901</v>
      </c>
      <c r="K139" s="61" t="s">
        <v>12175</v>
      </c>
      <c r="L139" s="60" t="str">
        <f t="shared" si="10"/>
        <v>Standard</v>
      </c>
      <c r="M139" s="64" t="str">
        <f t="shared" si="7"/>
        <v>PI.IC.SA.020901.01</v>
      </c>
      <c r="N139" s="64"/>
      <c r="O139" s="64" t="str">
        <f t="shared" si="8"/>
        <v>PH.IC.SA.020901.01</v>
      </c>
      <c r="Q139" s="64" t="str">
        <f t="shared" si="9"/>
        <v>CL.IC.SA.020901.01</v>
      </c>
    </row>
    <row r="140" spans="1:25" s="60" customFormat="1" ht="15">
      <c r="A140" s="60" t="s">
        <v>7606</v>
      </c>
      <c r="C140" s="61" t="s">
        <v>12430</v>
      </c>
      <c r="E140" s="61" t="s">
        <v>3690</v>
      </c>
      <c r="F140" s="60" t="s">
        <v>4087</v>
      </c>
      <c r="G140" s="60" t="s">
        <v>6412</v>
      </c>
      <c r="H140" s="62" t="s">
        <v>12030</v>
      </c>
      <c r="I140" s="60" t="s">
        <v>6412</v>
      </c>
      <c r="J140" s="63" t="str">
        <f t="shared" si="6"/>
        <v>IC.SA.020902</v>
      </c>
      <c r="K140" s="61" t="s">
        <v>12175</v>
      </c>
      <c r="L140" s="60" t="str">
        <f t="shared" si="10"/>
        <v>Contact</v>
      </c>
      <c r="M140" s="64" t="str">
        <f t="shared" si="7"/>
        <v>PI.IC.SA.020902.01</v>
      </c>
      <c r="N140" s="64"/>
      <c r="O140" s="64" t="str">
        <f t="shared" si="8"/>
        <v>PH.IC.SA.020902.01</v>
      </c>
      <c r="Q140" s="64" t="str">
        <f t="shared" si="9"/>
        <v>CL.IC.SA.020902.01</v>
      </c>
    </row>
    <row r="141" spans="1:25" s="60" customFormat="1" ht="15">
      <c r="A141" s="60" t="s">
        <v>7606</v>
      </c>
      <c r="C141" s="61" t="s">
        <v>12430</v>
      </c>
      <c r="E141" s="61" t="s">
        <v>3690</v>
      </c>
      <c r="F141" s="60" t="s">
        <v>4087</v>
      </c>
      <c r="G141" s="60" t="s">
        <v>4088</v>
      </c>
      <c r="H141" s="62" t="s">
        <v>12032</v>
      </c>
      <c r="I141" s="60" t="s">
        <v>4089</v>
      </c>
      <c r="J141" s="63" t="str">
        <f t="shared" si="6"/>
        <v>IC.SA.020903</v>
      </c>
      <c r="K141" s="61" t="s">
        <v>12175</v>
      </c>
      <c r="L141" s="60" t="str">
        <f t="shared" si="10"/>
        <v>Droplet</v>
      </c>
      <c r="M141" s="64" t="str">
        <f t="shared" si="7"/>
        <v>PI.IC.SA.020903.01</v>
      </c>
      <c r="N141" s="64"/>
      <c r="O141" s="64" t="str">
        <f t="shared" si="8"/>
        <v>PH.IC.SA.020903.01</v>
      </c>
      <c r="Q141" s="64" t="str">
        <f t="shared" si="9"/>
        <v>CL.IC.SA.020903.01</v>
      </c>
    </row>
    <row r="142" spans="1:25" s="60" customFormat="1" ht="15">
      <c r="A142" s="60" t="s">
        <v>7606</v>
      </c>
      <c r="C142" s="61" t="s">
        <v>12430</v>
      </c>
      <c r="E142" s="61" t="s">
        <v>3690</v>
      </c>
      <c r="F142" s="60" t="s">
        <v>4087</v>
      </c>
      <c r="G142" s="60" t="s">
        <v>4090</v>
      </c>
      <c r="H142" s="62" t="s">
        <v>12028</v>
      </c>
      <c r="I142" s="60" t="s">
        <v>4091</v>
      </c>
      <c r="J142" s="63" t="str">
        <f t="shared" si="6"/>
        <v>IC.SA.020904</v>
      </c>
      <c r="K142" s="61" t="s">
        <v>12175</v>
      </c>
      <c r="L142" s="60" t="str">
        <f t="shared" si="10"/>
        <v>Airborne</v>
      </c>
      <c r="M142" s="64" t="str">
        <f t="shared" si="7"/>
        <v>PI.IC.SA.020904.01</v>
      </c>
      <c r="N142" s="64"/>
      <c r="O142" s="64" t="str">
        <f t="shared" si="8"/>
        <v>PH.IC.SA.020904.01</v>
      </c>
      <c r="Q142" s="64" t="str">
        <f t="shared" si="9"/>
        <v>CL.IC.SA.020904.01</v>
      </c>
    </row>
    <row r="143" spans="1:25" s="60" customFormat="1" ht="15">
      <c r="A143" s="60" t="s">
        <v>7606</v>
      </c>
      <c r="C143" s="61" t="s">
        <v>12430</v>
      </c>
      <c r="E143" s="61" t="s">
        <v>3690</v>
      </c>
      <c r="F143" s="60" t="s">
        <v>4087</v>
      </c>
      <c r="G143" s="60" t="s">
        <v>4420</v>
      </c>
      <c r="H143" s="62" t="s">
        <v>12210</v>
      </c>
      <c r="I143" s="60" t="s">
        <v>4421</v>
      </c>
      <c r="J143" s="63" t="str">
        <f t="shared" si="6"/>
        <v>IC.SA.020905</v>
      </c>
      <c r="K143" s="61" t="s">
        <v>4422</v>
      </c>
      <c r="L143" s="60" t="str">
        <f t="shared" si="10"/>
        <v>Reverse/Neutropenic</v>
      </c>
      <c r="M143" s="64" t="str">
        <f t="shared" si="7"/>
        <v>PI.IC.SA.020905.01</v>
      </c>
      <c r="N143" s="64"/>
      <c r="O143" s="64" t="str">
        <f t="shared" si="8"/>
        <v>PH.IC.SA.020905.01</v>
      </c>
      <c r="Q143" s="64" t="str">
        <f t="shared" si="9"/>
        <v>CL.IC.SA.020905.01</v>
      </c>
    </row>
    <row r="144" spans="1:25" s="60" customFormat="1" ht="15">
      <c r="A144" s="60" t="s">
        <v>7606</v>
      </c>
      <c r="C144" s="61" t="s">
        <v>4423</v>
      </c>
      <c r="D144" s="60" t="s">
        <v>4252</v>
      </c>
      <c r="E144" s="61" t="s">
        <v>3188</v>
      </c>
      <c r="F144" s="60" t="s">
        <v>4253</v>
      </c>
      <c r="G144" s="60" t="s">
        <v>4254</v>
      </c>
      <c r="H144" s="62" t="s">
        <v>11848</v>
      </c>
      <c r="I144" s="60">
        <v>0</v>
      </c>
      <c r="J144" s="63" t="str">
        <f t="shared" si="6"/>
        <v>IC.SA.021001</v>
      </c>
      <c r="K144" s="61" t="s">
        <v>12175</v>
      </c>
      <c r="L144" s="60" t="str">
        <f t="shared" si="10"/>
        <v>0 minutes</v>
      </c>
      <c r="M144" s="64" t="str">
        <f t="shared" si="7"/>
        <v>PI.IC.SA.021001.01</v>
      </c>
      <c r="N144" s="64"/>
      <c r="O144" s="64" t="str">
        <f t="shared" si="8"/>
        <v>PH.IC.SA.021001.01</v>
      </c>
      <c r="Q144" s="64" t="str">
        <f t="shared" si="9"/>
        <v>CL.IC.SA.021001.01</v>
      </c>
    </row>
    <row r="145" spans="1:17" s="60" customFormat="1" ht="15">
      <c r="A145" s="60" t="s">
        <v>7606</v>
      </c>
      <c r="C145" s="61" t="s">
        <v>4255</v>
      </c>
      <c r="E145" s="61" t="s">
        <v>4256</v>
      </c>
      <c r="F145" s="60" t="s">
        <v>4253</v>
      </c>
      <c r="G145" s="60" t="s">
        <v>4257</v>
      </c>
      <c r="H145" s="62" t="s">
        <v>12030</v>
      </c>
      <c r="I145" s="60">
        <v>5</v>
      </c>
      <c r="J145" s="63" t="str">
        <f t="shared" ref="J145:J228" si="11">CONCATENATE("IC.SA.",C145,E145,H145)</f>
        <v>IC.SA.021002</v>
      </c>
      <c r="K145" s="61" t="s">
        <v>12175</v>
      </c>
      <c r="L145" s="60" t="str">
        <f t="shared" si="10"/>
        <v>5 minutes</v>
      </c>
      <c r="M145" s="64" t="str">
        <f t="shared" ref="M145:M228" si="12">CONCATENATE("PI.",J145,".",K145)</f>
        <v>PI.IC.SA.021002.01</v>
      </c>
      <c r="N145" s="64"/>
      <c r="O145" s="64" t="str">
        <f t="shared" ref="O145:O228" si="13">CONCATENATE("PH.",J145,".",K145)</f>
        <v>PH.IC.SA.021002.01</v>
      </c>
      <c r="Q145" s="64" t="str">
        <f t="shared" ref="Q145:Q228" si="14">CONCATENATE("CL.",J145,".",K145)</f>
        <v>CL.IC.SA.021002.01</v>
      </c>
    </row>
    <row r="146" spans="1:17" s="60" customFormat="1" ht="15">
      <c r="A146" s="60" t="s">
        <v>7606</v>
      </c>
      <c r="C146" s="61" t="s">
        <v>12430</v>
      </c>
      <c r="E146" s="61" t="s">
        <v>3188</v>
      </c>
      <c r="F146" s="60" t="s">
        <v>4253</v>
      </c>
      <c r="G146" s="60" t="s">
        <v>4258</v>
      </c>
      <c r="H146" s="62" t="s">
        <v>12032</v>
      </c>
      <c r="I146" s="60">
        <v>10</v>
      </c>
      <c r="J146" s="63" t="str">
        <f t="shared" si="11"/>
        <v>IC.SA.021003</v>
      </c>
      <c r="K146" s="61" t="s">
        <v>12175</v>
      </c>
      <c r="L146" s="60" t="str">
        <f t="shared" si="10"/>
        <v>10 minutes</v>
      </c>
      <c r="M146" s="64" t="str">
        <f t="shared" si="12"/>
        <v>PI.IC.SA.021003.01</v>
      </c>
      <c r="N146" s="64"/>
      <c r="O146" s="64" t="str">
        <f t="shared" si="13"/>
        <v>PH.IC.SA.021003.01</v>
      </c>
      <c r="Q146" s="64" t="str">
        <f t="shared" si="14"/>
        <v>CL.IC.SA.021003.01</v>
      </c>
    </row>
    <row r="147" spans="1:17" s="60" customFormat="1" ht="15">
      <c r="A147" s="60" t="s">
        <v>7606</v>
      </c>
      <c r="C147" s="61" t="s">
        <v>12430</v>
      </c>
      <c r="E147" s="61" t="s">
        <v>3188</v>
      </c>
      <c r="F147" s="60" t="s">
        <v>4253</v>
      </c>
      <c r="G147" s="60" t="s">
        <v>4259</v>
      </c>
      <c r="H147" s="62" t="s">
        <v>12028</v>
      </c>
      <c r="I147" s="60">
        <v>15</v>
      </c>
      <c r="J147" s="63" t="str">
        <f t="shared" si="11"/>
        <v>IC.SA.021004</v>
      </c>
      <c r="K147" s="61" t="s">
        <v>12175</v>
      </c>
      <c r="L147" s="60" t="str">
        <f t="shared" si="10"/>
        <v>15 minutes</v>
      </c>
      <c r="M147" s="64" t="str">
        <f t="shared" si="12"/>
        <v>PI.IC.SA.021004.01</v>
      </c>
      <c r="N147" s="64"/>
      <c r="O147" s="64" t="str">
        <f t="shared" si="13"/>
        <v>PH.IC.SA.021004.01</v>
      </c>
      <c r="Q147" s="64" t="str">
        <f t="shared" si="14"/>
        <v>CL.IC.SA.021004.01</v>
      </c>
    </row>
    <row r="148" spans="1:17" s="60" customFormat="1" ht="15">
      <c r="A148" s="60" t="s">
        <v>7606</v>
      </c>
      <c r="C148" s="61" t="s">
        <v>12430</v>
      </c>
      <c r="E148" s="61" t="s">
        <v>3188</v>
      </c>
      <c r="F148" s="60" t="s">
        <v>4253</v>
      </c>
      <c r="G148" s="60" t="s">
        <v>4260</v>
      </c>
      <c r="H148" s="62" t="s">
        <v>12210</v>
      </c>
      <c r="I148" s="60">
        <v>20</v>
      </c>
      <c r="J148" s="63" t="str">
        <f t="shared" si="11"/>
        <v>IC.SA.021005</v>
      </c>
      <c r="K148" s="61" t="s">
        <v>12175</v>
      </c>
      <c r="L148" s="60" t="str">
        <f t="shared" si="10"/>
        <v>20 minutes</v>
      </c>
      <c r="M148" s="64" t="str">
        <f t="shared" si="12"/>
        <v>PI.IC.SA.021005.01</v>
      </c>
      <c r="N148" s="64"/>
      <c r="O148" s="64" t="str">
        <f t="shared" si="13"/>
        <v>PH.IC.SA.021005.01</v>
      </c>
      <c r="Q148" s="64" t="str">
        <f t="shared" si="14"/>
        <v>CL.IC.SA.021005.01</v>
      </c>
    </row>
    <row r="149" spans="1:17" s="60" customFormat="1" ht="15">
      <c r="A149" s="60" t="s">
        <v>7606</v>
      </c>
      <c r="C149" s="61" t="s">
        <v>4192</v>
      </c>
      <c r="E149" s="61" t="s">
        <v>3188</v>
      </c>
      <c r="F149" s="60" t="s">
        <v>4253</v>
      </c>
      <c r="G149" s="60" t="s">
        <v>4261</v>
      </c>
      <c r="H149" s="62" t="s">
        <v>12212</v>
      </c>
      <c r="I149" s="60">
        <v>25</v>
      </c>
      <c r="J149" s="63" t="str">
        <f t="shared" si="11"/>
        <v>IC.SA.021006</v>
      </c>
      <c r="K149" s="61" t="s">
        <v>12175</v>
      </c>
      <c r="L149" s="60" t="str">
        <f t="shared" si="10"/>
        <v>25 minutes</v>
      </c>
      <c r="M149" s="64" t="str">
        <f t="shared" si="12"/>
        <v>PI.IC.SA.021006.01</v>
      </c>
      <c r="N149" s="64"/>
      <c r="O149" s="64" t="str">
        <f t="shared" si="13"/>
        <v>PH.IC.SA.021006.01</v>
      </c>
      <c r="Q149" s="64" t="str">
        <f t="shared" si="14"/>
        <v>CL.IC.SA.021006.01</v>
      </c>
    </row>
    <row r="150" spans="1:17" s="60" customFormat="1" ht="15">
      <c r="A150" s="60" t="s">
        <v>7606</v>
      </c>
      <c r="C150" s="61" t="s">
        <v>12430</v>
      </c>
      <c r="E150" s="61" t="s">
        <v>3188</v>
      </c>
      <c r="F150" s="60" t="s">
        <v>4253</v>
      </c>
      <c r="G150" s="60" t="s">
        <v>4262</v>
      </c>
      <c r="H150" s="62" t="s">
        <v>12225</v>
      </c>
      <c r="I150" s="60">
        <v>30</v>
      </c>
      <c r="J150" s="63" t="str">
        <f t="shared" si="11"/>
        <v>IC.SA.021007</v>
      </c>
      <c r="K150" s="61" t="s">
        <v>12175</v>
      </c>
      <c r="L150" s="60" t="str">
        <f t="shared" si="10"/>
        <v>30 minutes</v>
      </c>
      <c r="M150" s="64" t="str">
        <f t="shared" si="12"/>
        <v>PI.IC.SA.021007.01</v>
      </c>
      <c r="N150" s="64"/>
      <c r="O150" s="64" t="str">
        <f t="shared" si="13"/>
        <v>PH.IC.SA.021007.01</v>
      </c>
      <c r="Q150" s="64" t="str">
        <f t="shared" si="14"/>
        <v>CL.IC.SA.021007.01</v>
      </c>
    </row>
    <row r="151" spans="1:17" s="60" customFormat="1" ht="15">
      <c r="A151" s="60" t="s">
        <v>7606</v>
      </c>
      <c r="C151" s="61" t="s">
        <v>12430</v>
      </c>
      <c r="E151" s="61" t="s">
        <v>3188</v>
      </c>
      <c r="F151" s="60" t="s">
        <v>4253</v>
      </c>
      <c r="G151" s="60" t="s">
        <v>4263</v>
      </c>
      <c r="H151" s="62" t="s">
        <v>11638</v>
      </c>
      <c r="I151" s="60">
        <v>35</v>
      </c>
      <c r="J151" s="63" t="str">
        <f t="shared" si="11"/>
        <v>IC.SA.021008</v>
      </c>
      <c r="K151" s="61" t="s">
        <v>12175</v>
      </c>
      <c r="L151" s="60" t="str">
        <f t="shared" si="10"/>
        <v>35 minutes</v>
      </c>
      <c r="M151" s="64" t="str">
        <f t="shared" si="12"/>
        <v>PI.IC.SA.021008.01</v>
      </c>
      <c r="N151" s="64"/>
      <c r="O151" s="64" t="str">
        <f t="shared" si="13"/>
        <v>PH.IC.SA.021008.01</v>
      </c>
      <c r="Q151" s="64" t="str">
        <f t="shared" si="14"/>
        <v>CL.IC.SA.021008.01</v>
      </c>
    </row>
    <row r="152" spans="1:17" s="60" customFormat="1" ht="15">
      <c r="A152" s="60" t="s">
        <v>7606</v>
      </c>
      <c r="C152" s="61" t="s">
        <v>12430</v>
      </c>
      <c r="E152" s="61" t="s">
        <v>3188</v>
      </c>
      <c r="F152" s="60" t="s">
        <v>4253</v>
      </c>
      <c r="G152" s="60" t="s">
        <v>4264</v>
      </c>
      <c r="H152" s="62" t="s">
        <v>11639</v>
      </c>
      <c r="I152" s="60">
        <v>40</v>
      </c>
      <c r="J152" s="63" t="str">
        <f t="shared" si="11"/>
        <v>IC.SA.021009</v>
      </c>
      <c r="K152" s="61" t="s">
        <v>12175</v>
      </c>
      <c r="L152" s="60" t="str">
        <f t="shared" si="10"/>
        <v>40 minutes</v>
      </c>
      <c r="M152" s="64" t="str">
        <f t="shared" si="12"/>
        <v>PI.IC.SA.021009.01</v>
      </c>
      <c r="N152" s="64"/>
      <c r="O152" s="64" t="str">
        <f t="shared" si="13"/>
        <v>PH.IC.SA.021009.01</v>
      </c>
      <c r="Q152" s="64" t="str">
        <f t="shared" si="14"/>
        <v>CL.IC.SA.021009.01</v>
      </c>
    </row>
    <row r="153" spans="1:17" s="60" customFormat="1" ht="15">
      <c r="A153" s="60" t="s">
        <v>7606</v>
      </c>
      <c r="C153" s="61" t="s">
        <v>12430</v>
      </c>
      <c r="E153" s="61" t="s">
        <v>3188</v>
      </c>
      <c r="F153" s="60" t="s">
        <v>4253</v>
      </c>
      <c r="G153" s="60" t="s">
        <v>4265</v>
      </c>
      <c r="H153" s="62" t="s">
        <v>11829</v>
      </c>
      <c r="I153" s="60">
        <v>45</v>
      </c>
      <c r="J153" s="63" t="str">
        <f t="shared" si="11"/>
        <v>IC.SA.021010</v>
      </c>
      <c r="K153" s="61" t="s">
        <v>12175</v>
      </c>
      <c r="L153" s="60" t="str">
        <f t="shared" si="10"/>
        <v>45 minutes</v>
      </c>
      <c r="M153" s="64" t="str">
        <f t="shared" si="12"/>
        <v>PI.IC.SA.021010.01</v>
      </c>
      <c r="N153" s="64"/>
      <c r="O153" s="64" t="str">
        <f t="shared" si="13"/>
        <v>PH.IC.SA.021010.01</v>
      </c>
      <c r="Q153" s="64" t="str">
        <f t="shared" si="14"/>
        <v>CL.IC.SA.021010.01</v>
      </c>
    </row>
    <row r="154" spans="1:17" s="60" customFormat="1" ht="15">
      <c r="A154" s="60" t="s">
        <v>7606</v>
      </c>
      <c r="C154" s="61" t="s">
        <v>12430</v>
      </c>
      <c r="E154" s="61" t="s">
        <v>3188</v>
      </c>
      <c r="F154" s="60" t="s">
        <v>4253</v>
      </c>
      <c r="G154" s="60" t="s">
        <v>4266</v>
      </c>
      <c r="H154" s="62" t="s">
        <v>12099</v>
      </c>
      <c r="I154" s="60">
        <v>50</v>
      </c>
      <c r="J154" s="63" t="str">
        <f t="shared" si="11"/>
        <v>IC.SA.021011</v>
      </c>
      <c r="K154" s="61" t="s">
        <v>12175</v>
      </c>
      <c r="L154" s="60" t="str">
        <f t="shared" si="10"/>
        <v>50 minutes</v>
      </c>
      <c r="M154" s="64" t="str">
        <f t="shared" si="12"/>
        <v>PI.IC.SA.021011.01</v>
      </c>
      <c r="N154" s="64"/>
      <c r="O154" s="64" t="str">
        <f t="shared" si="13"/>
        <v>PH.IC.SA.021011.01</v>
      </c>
      <c r="Q154" s="64" t="str">
        <f t="shared" si="14"/>
        <v>CL.IC.SA.021011.01</v>
      </c>
    </row>
    <row r="155" spans="1:17" s="60" customFormat="1" ht="15">
      <c r="A155" s="60" t="s">
        <v>7606</v>
      </c>
      <c r="C155" s="61" t="s">
        <v>12430</v>
      </c>
      <c r="E155" s="61" t="s">
        <v>3188</v>
      </c>
      <c r="F155" s="60" t="s">
        <v>4253</v>
      </c>
      <c r="G155" s="60" t="s">
        <v>4267</v>
      </c>
      <c r="H155" s="62" t="s">
        <v>12100</v>
      </c>
      <c r="I155" s="60">
        <v>55</v>
      </c>
      <c r="J155" s="63" t="str">
        <f t="shared" si="11"/>
        <v>IC.SA.021012</v>
      </c>
      <c r="K155" s="61" t="s">
        <v>12175</v>
      </c>
      <c r="L155" s="60" t="str">
        <f t="shared" si="10"/>
        <v>55 minutes</v>
      </c>
      <c r="M155" s="64" t="str">
        <f t="shared" si="12"/>
        <v>PI.IC.SA.021012.01</v>
      </c>
      <c r="N155" s="64"/>
      <c r="O155" s="64" t="str">
        <f t="shared" si="13"/>
        <v>PH.IC.SA.021012.01</v>
      </c>
      <c r="Q155" s="64" t="str">
        <f t="shared" si="14"/>
        <v>CL.IC.SA.021012.01</v>
      </c>
    </row>
    <row r="156" spans="1:17" s="60" customFormat="1" ht="15">
      <c r="A156" s="60" t="s">
        <v>7606</v>
      </c>
      <c r="C156" s="61" t="s">
        <v>12450</v>
      </c>
      <c r="E156" s="61" t="s">
        <v>3188</v>
      </c>
      <c r="F156" s="60" t="s">
        <v>4253</v>
      </c>
      <c r="G156" s="60" t="s">
        <v>4440</v>
      </c>
      <c r="H156" s="62" t="s">
        <v>12101</v>
      </c>
      <c r="I156" s="60">
        <v>60</v>
      </c>
      <c r="J156" s="63" t="str">
        <f t="shared" si="11"/>
        <v>IC.SA.021013</v>
      </c>
      <c r="K156" s="61" t="s">
        <v>12175</v>
      </c>
      <c r="L156" s="60" t="str">
        <f t="shared" si="10"/>
        <v>60 minutes</v>
      </c>
      <c r="M156" s="64" t="str">
        <f t="shared" si="12"/>
        <v>PI.IC.SA.021013.01</v>
      </c>
      <c r="N156" s="64"/>
      <c r="O156" s="64" t="str">
        <f t="shared" si="13"/>
        <v>PH.IC.SA.021013.01</v>
      </c>
      <c r="Q156" s="64" t="str">
        <f t="shared" si="14"/>
        <v>CL.IC.SA.021013.01</v>
      </c>
    </row>
    <row r="157" spans="1:17" s="60" customFormat="1" ht="15">
      <c r="A157" s="60" t="s">
        <v>7606</v>
      </c>
      <c r="C157" s="61" t="s">
        <v>4192</v>
      </c>
      <c r="E157" s="61" t="s">
        <v>3188</v>
      </c>
      <c r="F157" s="60" t="s">
        <v>4253</v>
      </c>
      <c r="G157" s="60" t="s">
        <v>4441</v>
      </c>
      <c r="H157" s="62" t="s">
        <v>12102</v>
      </c>
      <c r="I157" s="60">
        <v>65</v>
      </c>
      <c r="J157" s="63" t="str">
        <f t="shared" si="11"/>
        <v>IC.SA.021014</v>
      </c>
      <c r="K157" s="61" t="s">
        <v>12175</v>
      </c>
      <c r="L157" s="60" t="str">
        <f t="shared" si="10"/>
        <v>65 minutes</v>
      </c>
      <c r="M157" s="64" t="str">
        <f t="shared" si="12"/>
        <v>PI.IC.SA.021014.01</v>
      </c>
      <c r="N157" s="64"/>
      <c r="O157" s="64" t="str">
        <f t="shared" si="13"/>
        <v>PH.IC.SA.021014.01</v>
      </c>
      <c r="Q157" s="64" t="str">
        <f t="shared" si="14"/>
        <v>CL.IC.SA.021014.01</v>
      </c>
    </row>
    <row r="158" spans="1:17" s="60" customFormat="1" ht="15">
      <c r="A158" s="60" t="s">
        <v>7606</v>
      </c>
      <c r="C158" s="61" t="s">
        <v>12430</v>
      </c>
      <c r="E158" s="61" t="s">
        <v>3188</v>
      </c>
      <c r="F158" s="60" t="s">
        <v>4253</v>
      </c>
      <c r="G158" s="60" t="s">
        <v>4445</v>
      </c>
      <c r="H158" s="62" t="s">
        <v>11559</v>
      </c>
      <c r="I158" s="60">
        <v>70</v>
      </c>
      <c r="J158" s="63" t="str">
        <f t="shared" si="11"/>
        <v>IC.SA.021015</v>
      </c>
      <c r="K158" s="61" t="s">
        <v>2379</v>
      </c>
      <c r="L158" s="60" t="str">
        <f t="shared" si="10"/>
        <v>70 minutes</v>
      </c>
      <c r="M158" s="64" t="str">
        <f t="shared" si="12"/>
        <v>PI.IC.SA.021015.01</v>
      </c>
      <c r="N158" s="64"/>
      <c r="O158" s="64" t="str">
        <f t="shared" si="13"/>
        <v>PH.IC.SA.021015.01</v>
      </c>
      <c r="Q158" s="64" t="str">
        <f t="shared" si="14"/>
        <v>CL.IC.SA.021015.01</v>
      </c>
    </row>
    <row r="159" spans="1:17" s="60" customFormat="1" ht="15">
      <c r="A159" s="60" t="s">
        <v>7606</v>
      </c>
      <c r="C159" s="61" t="s">
        <v>12430</v>
      </c>
      <c r="E159" s="61" t="s">
        <v>3188</v>
      </c>
      <c r="F159" s="60" t="s">
        <v>4253</v>
      </c>
      <c r="G159" s="60" t="s">
        <v>4446</v>
      </c>
      <c r="H159" s="62" t="s">
        <v>11560</v>
      </c>
      <c r="I159" s="60">
        <v>75</v>
      </c>
      <c r="J159" s="63" t="str">
        <f t="shared" si="11"/>
        <v>IC.SA.021016</v>
      </c>
      <c r="K159" s="61" t="s">
        <v>12175</v>
      </c>
      <c r="L159" s="60" t="str">
        <f t="shared" si="10"/>
        <v>75 minutes</v>
      </c>
      <c r="M159" s="64" t="str">
        <f t="shared" si="12"/>
        <v>PI.IC.SA.021016.01</v>
      </c>
      <c r="N159" s="64"/>
      <c r="O159" s="64" t="str">
        <f t="shared" si="13"/>
        <v>PH.IC.SA.021016.01</v>
      </c>
      <c r="Q159" s="64" t="str">
        <f t="shared" si="14"/>
        <v>CL.IC.SA.021016.01</v>
      </c>
    </row>
    <row r="160" spans="1:17" s="60" customFormat="1" ht="15">
      <c r="A160" s="60" t="s">
        <v>7606</v>
      </c>
      <c r="C160" s="61" t="s">
        <v>12430</v>
      </c>
      <c r="E160" s="61" t="s">
        <v>3188</v>
      </c>
      <c r="F160" s="60" t="s">
        <v>4253</v>
      </c>
      <c r="G160" s="60" t="s">
        <v>4447</v>
      </c>
      <c r="H160" s="62" t="s">
        <v>11561</v>
      </c>
      <c r="I160" s="60">
        <v>80</v>
      </c>
      <c r="J160" s="63" t="str">
        <f t="shared" si="11"/>
        <v>IC.SA.021017</v>
      </c>
      <c r="K160" s="61" t="s">
        <v>12175</v>
      </c>
      <c r="L160" s="60" t="str">
        <f t="shared" si="10"/>
        <v>80 minutes</v>
      </c>
      <c r="M160" s="64" t="str">
        <f t="shared" si="12"/>
        <v>PI.IC.SA.021017.01</v>
      </c>
      <c r="N160" s="64"/>
      <c r="O160" s="64" t="str">
        <f t="shared" si="13"/>
        <v>PH.IC.SA.021017.01</v>
      </c>
      <c r="Q160" s="64" t="str">
        <f t="shared" si="14"/>
        <v>CL.IC.SA.021017.01</v>
      </c>
    </row>
    <row r="161" spans="1:25" s="60" customFormat="1" ht="15">
      <c r="A161" s="60" t="s">
        <v>7606</v>
      </c>
      <c r="C161" s="61" t="s">
        <v>12430</v>
      </c>
      <c r="E161" s="61" t="s">
        <v>3188</v>
      </c>
      <c r="F161" s="60" t="s">
        <v>4253</v>
      </c>
      <c r="G161" s="60" t="s">
        <v>4293</v>
      </c>
      <c r="H161" s="62" t="s">
        <v>12060</v>
      </c>
      <c r="I161" s="60">
        <v>85</v>
      </c>
      <c r="J161" s="63" t="str">
        <f t="shared" si="11"/>
        <v>IC.SA.021018</v>
      </c>
      <c r="K161" s="61" t="s">
        <v>12175</v>
      </c>
      <c r="L161" s="60" t="str">
        <f t="shared" si="10"/>
        <v>85 minutes</v>
      </c>
      <c r="M161" s="64" t="str">
        <f t="shared" si="12"/>
        <v>PI.IC.SA.021018.01</v>
      </c>
      <c r="N161" s="64"/>
      <c r="O161" s="64" t="str">
        <f t="shared" si="13"/>
        <v>PH.IC.SA.021018.01</v>
      </c>
      <c r="Q161" s="64" t="str">
        <f t="shared" si="14"/>
        <v>CL.IC.SA.021018.01</v>
      </c>
    </row>
    <row r="162" spans="1:25" s="60" customFormat="1" ht="15">
      <c r="A162" s="60" t="s">
        <v>7606</v>
      </c>
      <c r="C162" s="61" t="s">
        <v>12430</v>
      </c>
      <c r="E162" s="61" t="s">
        <v>3188</v>
      </c>
      <c r="F162" s="60" t="s">
        <v>4253</v>
      </c>
      <c r="G162" s="60" t="s">
        <v>4294</v>
      </c>
      <c r="H162" s="62" t="s">
        <v>11913</v>
      </c>
      <c r="I162" s="60">
        <v>90</v>
      </c>
      <c r="J162" s="63" t="str">
        <f t="shared" si="11"/>
        <v>IC.SA.021019</v>
      </c>
      <c r="K162" s="61" t="s">
        <v>12175</v>
      </c>
      <c r="L162" s="60" t="str">
        <f t="shared" si="10"/>
        <v>90 minutes</v>
      </c>
      <c r="M162" s="64" t="str">
        <f t="shared" si="12"/>
        <v>PI.IC.SA.021019.01</v>
      </c>
      <c r="N162" s="64"/>
      <c r="O162" s="64" t="str">
        <f t="shared" si="13"/>
        <v>PH.IC.SA.021019.01</v>
      </c>
      <c r="Q162" s="64" t="str">
        <f t="shared" si="14"/>
        <v>CL.IC.SA.021019.01</v>
      </c>
    </row>
    <row r="163" spans="1:25" s="60" customFormat="1" ht="15">
      <c r="A163" s="60" t="s">
        <v>7606</v>
      </c>
      <c r="C163" s="61" t="s">
        <v>12430</v>
      </c>
      <c r="E163" s="61" t="s">
        <v>3188</v>
      </c>
      <c r="F163" s="60" t="s">
        <v>4253</v>
      </c>
      <c r="G163" s="60" t="s">
        <v>3976</v>
      </c>
      <c r="H163" s="62" t="s">
        <v>11906</v>
      </c>
      <c r="I163" s="60">
        <v>95</v>
      </c>
      <c r="J163" s="63" t="str">
        <f t="shared" si="11"/>
        <v>IC.SA.021020</v>
      </c>
      <c r="K163" s="61" t="s">
        <v>12175</v>
      </c>
      <c r="L163" s="60" t="str">
        <f t="shared" si="10"/>
        <v>95 minutes</v>
      </c>
      <c r="M163" s="64" t="str">
        <f t="shared" si="12"/>
        <v>PI.IC.SA.021020.01</v>
      </c>
      <c r="N163" s="64"/>
      <c r="O163" s="64" t="str">
        <f t="shared" si="13"/>
        <v>PH.IC.SA.021020.01</v>
      </c>
      <c r="Q163" s="64" t="str">
        <f t="shared" si="14"/>
        <v>CL.IC.SA.021020.01</v>
      </c>
    </row>
    <row r="164" spans="1:25" s="60" customFormat="1" ht="15">
      <c r="A164" s="60" t="s">
        <v>7606</v>
      </c>
      <c r="C164" s="61" t="s">
        <v>12430</v>
      </c>
      <c r="E164" s="61" t="s">
        <v>3188</v>
      </c>
      <c r="F164" s="60" t="s">
        <v>4253</v>
      </c>
      <c r="G164" s="60" t="s">
        <v>3977</v>
      </c>
      <c r="H164" s="61" t="s">
        <v>8039</v>
      </c>
      <c r="I164" s="60">
        <v>100</v>
      </c>
      <c r="J164" s="63" t="str">
        <f t="shared" si="11"/>
        <v>IC.SA.021021</v>
      </c>
      <c r="K164" s="61" t="s">
        <v>12175</v>
      </c>
      <c r="L164" s="60" t="str">
        <f t="shared" si="10"/>
        <v>100 minutes</v>
      </c>
      <c r="M164" s="64" t="str">
        <f t="shared" si="12"/>
        <v>PI.IC.SA.021021.01</v>
      </c>
      <c r="N164" s="64"/>
      <c r="O164" s="64" t="str">
        <f t="shared" si="13"/>
        <v>PH.IC.SA.021021.01</v>
      </c>
      <c r="Q164" s="64" t="str">
        <f t="shared" si="14"/>
        <v>CL.IC.SA.021021.01</v>
      </c>
    </row>
    <row r="165" spans="1:25" s="60" customFormat="1" ht="15">
      <c r="A165" s="60" t="s">
        <v>7606</v>
      </c>
      <c r="C165" s="61" t="s">
        <v>12430</v>
      </c>
      <c r="E165" s="61" t="s">
        <v>3188</v>
      </c>
      <c r="F165" s="60" t="s">
        <v>4253</v>
      </c>
      <c r="G165" s="60" t="s">
        <v>3978</v>
      </c>
      <c r="H165" s="61" t="s">
        <v>7874</v>
      </c>
      <c r="I165" s="60">
        <v>105</v>
      </c>
      <c r="J165" s="63" t="str">
        <f t="shared" si="11"/>
        <v>IC.SA.021022</v>
      </c>
      <c r="K165" s="61" t="s">
        <v>2379</v>
      </c>
      <c r="L165" s="60" t="str">
        <f t="shared" si="10"/>
        <v>105 minutes</v>
      </c>
      <c r="M165" s="64" t="str">
        <f t="shared" si="12"/>
        <v>PI.IC.SA.021022.01</v>
      </c>
      <c r="N165" s="64"/>
      <c r="O165" s="64" t="str">
        <f t="shared" si="13"/>
        <v>PH.IC.SA.021022.01</v>
      </c>
      <c r="Q165" s="64" t="str">
        <f t="shared" si="14"/>
        <v>CL.IC.SA.021022.01</v>
      </c>
    </row>
    <row r="166" spans="1:25" s="60" customFormat="1" ht="15">
      <c r="A166" s="60" t="s">
        <v>7606</v>
      </c>
      <c r="C166" s="61" t="s">
        <v>12430</v>
      </c>
      <c r="E166" s="61" t="s">
        <v>3188</v>
      </c>
      <c r="F166" s="60" t="s">
        <v>4253</v>
      </c>
      <c r="G166" s="60" t="s">
        <v>3979</v>
      </c>
      <c r="H166" s="61" t="s">
        <v>7876</v>
      </c>
      <c r="I166" s="60">
        <v>110</v>
      </c>
      <c r="J166" s="63" t="str">
        <f t="shared" si="11"/>
        <v>IC.SA.021023</v>
      </c>
      <c r="K166" s="61" t="s">
        <v>3980</v>
      </c>
      <c r="L166" s="60" t="str">
        <f t="shared" si="10"/>
        <v>110 minutes</v>
      </c>
      <c r="M166" s="64" t="str">
        <f t="shared" si="12"/>
        <v>PI.IC.SA.021023.01</v>
      </c>
      <c r="N166" s="64"/>
      <c r="O166" s="64" t="str">
        <f t="shared" si="13"/>
        <v>PH.IC.SA.021023.01</v>
      </c>
      <c r="Q166" s="64" t="str">
        <f t="shared" si="14"/>
        <v>CL.IC.SA.021023.01</v>
      </c>
    </row>
    <row r="167" spans="1:25" s="60" customFormat="1" ht="15">
      <c r="A167" s="60" t="s">
        <v>7606</v>
      </c>
      <c r="C167" s="61" t="s">
        <v>12430</v>
      </c>
      <c r="E167" s="61" t="s">
        <v>3188</v>
      </c>
      <c r="F167" s="60" t="s">
        <v>4253</v>
      </c>
      <c r="G167" s="60" t="s">
        <v>3981</v>
      </c>
      <c r="H167" s="61" t="s">
        <v>7055</v>
      </c>
      <c r="I167" s="60">
        <v>115</v>
      </c>
      <c r="J167" s="63" t="str">
        <f t="shared" si="11"/>
        <v>IC.SA.021024</v>
      </c>
      <c r="K167" s="61" t="s">
        <v>12175</v>
      </c>
      <c r="L167" s="60" t="str">
        <f t="shared" si="10"/>
        <v>115 minutes</v>
      </c>
      <c r="M167" s="64" t="str">
        <f t="shared" si="12"/>
        <v>PI.IC.SA.021024.01</v>
      </c>
      <c r="N167" s="64"/>
      <c r="O167" s="64" t="str">
        <f t="shared" si="13"/>
        <v>PH.IC.SA.021024.01</v>
      </c>
      <c r="Q167" s="64" t="str">
        <f t="shared" si="14"/>
        <v>CL.IC.SA.021024.01</v>
      </c>
    </row>
    <row r="168" spans="1:25" s="60" customFormat="1" ht="15">
      <c r="A168" s="60" t="s">
        <v>7606</v>
      </c>
      <c r="C168" s="61" t="s">
        <v>12430</v>
      </c>
      <c r="E168" s="61" t="s">
        <v>3188</v>
      </c>
      <c r="F168" s="60" t="s">
        <v>4253</v>
      </c>
      <c r="G168" s="60" t="s">
        <v>3982</v>
      </c>
      <c r="H168" s="61" t="s">
        <v>5849</v>
      </c>
      <c r="I168" s="60">
        <v>120</v>
      </c>
      <c r="J168" s="63" t="str">
        <f t="shared" si="11"/>
        <v>IC.SA.021025</v>
      </c>
      <c r="K168" s="61" t="s">
        <v>12175</v>
      </c>
      <c r="L168" s="60" t="str">
        <f t="shared" si="10"/>
        <v>120 minutes</v>
      </c>
      <c r="M168" s="64" t="str">
        <f t="shared" si="12"/>
        <v>PI.IC.SA.021025.01</v>
      </c>
      <c r="N168" s="64"/>
      <c r="O168" s="64" t="str">
        <f t="shared" si="13"/>
        <v>PH.IC.SA.021025.01</v>
      </c>
      <c r="Q168" s="64" t="str">
        <f t="shared" si="14"/>
        <v>CL.IC.SA.021025.01</v>
      </c>
    </row>
    <row r="169" spans="1:25" s="60" customFormat="1" ht="15">
      <c r="A169" s="60" t="s">
        <v>7606</v>
      </c>
      <c r="C169" s="61" t="s">
        <v>12430</v>
      </c>
      <c r="E169" s="61" t="s">
        <v>3188</v>
      </c>
      <c r="F169" s="60" t="s">
        <v>4253</v>
      </c>
      <c r="G169" s="60" t="s">
        <v>6401</v>
      </c>
      <c r="H169" s="61" t="s">
        <v>4249</v>
      </c>
      <c r="I169" s="60" t="s">
        <v>6401</v>
      </c>
      <c r="J169" s="63" t="str">
        <f t="shared" si="11"/>
        <v>IC.SA.021026</v>
      </c>
      <c r="K169" s="61" t="s">
        <v>12175</v>
      </c>
      <c r="L169" s="60" t="str">
        <f t="shared" si="10"/>
        <v>Yes</v>
      </c>
      <c r="M169" s="64" t="str">
        <f t="shared" si="12"/>
        <v>PI.IC.SA.021026.01</v>
      </c>
      <c r="N169" s="64"/>
      <c r="O169" s="64" t="str">
        <f t="shared" si="13"/>
        <v>PH.IC.SA.021026.01</v>
      </c>
      <c r="Q169" s="64" t="str">
        <f t="shared" si="14"/>
        <v>CL.IC.SA.021026.01</v>
      </c>
      <c r="R169" s="60" t="s">
        <v>12465</v>
      </c>
      <c r="S169" s="60">
        <v>469</v>
      </c>
    </row>
    <row r="170" spans="1:25" s="60" customFormat="1" ht="15">
      <c r="A170" s="60" t="s">
        <v>7606</v>
      </c>
      <c r="C170" s="61" t="s">
        <v>12430</v>
      </c>
      <c r="E170" s="61" t="s">
        <v>3188</v>
      </c>
      <c r="F170" s="60" t="s">
        <v>4253</v>
      </c>
      <c r="G170" s="60" t="s">
        <v>3983</v>
      </c>
      <c r="H170" s="61" t="s">
        <v>7686</v>
      </c>
      <c r="I170" s="60" t="s">
        <v>3983</v>
      </c>
      <c r="J170" s="63" t="str">
        <f>CONCATENATE("IC.SA.",C170,E170,H170)</f>
        <v>IC.SA.021027</v>
      </c>
      <c r="K170" s="61" t="s">
        <v>2206</v>
      </c>
      <c r="L170" s="60" t="str">
        <f>G170</f>
        <v>No</v>
      </c>
      <c r="M170" s="64" t="str">
        <f>CONCATENATE("PI.",J170,".",K170)</f>
        <v>PI.IC.SA.021027.01</v>
      </c>
      <c r="N170" s="64"/>
      <c r="O170" s="64" t="str">
        <f>CONCATENATE("PH.",J170,".",K170)</f>
        <v>PH.IC.SA.021027.01</v>
      </c>
      <c r="Q170" s="64" t="str">
        <f>CONCATENATE("CL.",J170,".",K170)</f>
        <v>CL.IC.SA.021027.01</v>
      </c>
      <c r="R170" s="60" t="s">
        <v>4134</v>
      </c>
      <c r="S170" s="60">
        <v>469</v>
      </c>
    </row>
    <row r="171" spans="1:25" s="60" customFormat="1" ht="15">
      <c r="A171" s="60" t="s">
        <v>7606</v>
      </c>
      <c r="C171" s="61" t="s">
        <v>12430</v>
      </c>
      <c r="E171" s="61" t="s">
        <v>3188</v>
      </c>
      <c r="F171" s="60" t="s">
        <v>4253</v>
      </c>
      <c r="G171" s="60" t="s">
        <v>12829</v>
      </c>
      <c r="H171" s="61" t="s">
        <v>12665</v>
      </c>
      <c r="J171" s="63" t="str">
        <f t="shared" si="11"/>
        <v>IC.SA.021028</v>
      </c>
      <c r="K171" s="61" t="s">
        <v>12175</v>
      </c>
      <c r="L171" s="60" t="str">
        <f t="shared" si="10"/>
        <v>Number of minutes:specify</v>
      </c>
      <c r="M171" s="64" t="str">
        <f t="shared" si="12"/>
        <v>PI.IC.SA.021028.01</v>
      </c>
      <c r="N171" s="64"/>
      <c r="O171" s="64" t="str">
        <f t="shared" si="13"/>
        <v>PH.IC.SA.021028.01</v>
      </c>
      <c r="Q171" s="64" t="str">
        <f t="shared" si="14"/>
        <v>CL.IC.SA.021028.01</v>
      </c>
      <c r="X171" s="60" t="s">
        <v>12737</v>
      </c>
      <c r="Y171" s="60">
        <v>1091</v>
      </c>
    </row>
    <row r="172" spans="1:25" s="60" customFormat="1" ht="15">
      <c r="A172" s="60" t="s">
        <v>7606</v>
      </c>
      <c r="C172" s="61" t="s">
        <v>12182</v>
      </c>
      <c r="D172" s="60" t="s">
        <v>4135</v>
      </c>
      <c r="E172" s="61" t="s">
        <v>5749</v>
      </c>
      <c r="F172" s="60" t="s">
        <v>4136</v>
      </c>
      <c r="G172" s="60" t="s">
        <v>4137</v>
      </c>
      <c r="H172" s="62" t="s">
        <v>11848</v>
      </c>
      <c r="I172" s="60" t="s">
        <v>4138</v>
      </c>
      <c r="J172" s="63" t="str">
        <f t="shared" si="11"/>
        <v>IC.SA.021101</v>
      </c>
      <c r="K172" s="61" t="s">
        <v>2379</v>
      </c>
      <c r="L172" s="60" t="str">
        <f t="shared" si="10"/>
        <v>Observation of restrained pt</v>
      </c>
      <c r="M172" s="64" t="str">
        <f t="shared" si="12"/>
        <v>PI.IC.SA.021101.01</v>
      </c>
      <c r="N172" s="64"/>
      <c r="O172" s="64" t="str">
        <f t="shared" si="13"/>
        <v>PH.IC.SA.021101.01</v>
      </c>
      <c r="Q172" s="64" t="str">
        <f t="shared" si="14"/>
        <v>CL.IC.SA.021101.01</v>
      </c>
    </row>
    <row r="173" spans="1:25" s="60" customFormat="1" ht="15">
      <c r="A173" s="60" t="s">
        <v>7606</v>
      </c>
      <c r="C173" s="61" t="s">
        <v>4139</v>
      </c>
      <c r="D173" s="60" t="s">
        <v>4140</v>
      </c>
      <c r="E173" s="61" t="s">
        <v>4141</v>
      </c>
      <c r="F173" s="60" t="s">
        <v>4142</v>
      </c>
      <c r="G173" s="60" t="s">
        <v>4143</v>
      </c>
      <c r="H173" s="62" t="s">
        <v>11848</v>
      </c>
      <c r="I173" s="60" t="s">
        <v>4166</v>
      </c>
      <c r="J173" s="63" t="str">
        <f t="shared" si="11"/>
        <v>IC.SA.021201</v>
      </c>
      <c r="K173" s="61" t="s">
        <v>12175</v>
      </c>
      <c r="L173" s="60" t="str">
        <f t="shared" si="10"/>
        <v>Behavioral Health Restraints</v>
      </c>
      <c r="M173" s="64" t="str">
        <f t="shared" si="12"/>
        <v>PI.IC.SA.021201.01</v>
      </c>
      <c r="N173" s="64"/>
      <c r="O173" s="64" t="str">
        <f t="shared" si="13"/>
        <v>PH.IC.SA.021201.01</v>
      </c>
      <c r="Q173" s="64" t="str">
        <f t="shared" si="14"/>
        <v>CL.IC.SA.021201.01</v>
      </c>
    </row>
    <row r="174" spans="1:25" s="60" customFormat="1" ht="15">
      <c r="A174" s="60" t="s">
        <v>7606</v>
      </c>
      <c r="C174" s="61" t="s">
        <v>4167</v>
      </c>
      <c r="E174" s="61" t="s">
        <v>4168</v>
      </c>
      <c r="F174" s="60" t="s">
        <v>4142</v>
      </c>
      <c r="G174" s="60" t="s">
        <v>3998</v>
      </c>
      <c r="H174" s="62" t="s">
        <v>12030</v>
      </c>
      <c r="I174" s="60" t="s">
        <v>7327</v>
      </c>
      <c r="J174" s="63" t="str">
        <f t="shared" si="11"/>
        <v>IC.SA.021202</v>
      </c>
      <c r="K174" s="61" t="s">
        <v>3999</v>
      </c>
      <c r="L174" s="60" t="str">
        <f t="shared" si="10"/>
        <v>4 point or locked restraints</v>
      </c>
      <c r="M174" s="64" t="str">
        <f t="shared" si="12"/>
        <v>PI.IC.SA.021202.01</v>
      </c>
      <c r="N174" s="64"/>
      <c r="O174" s="64" t="str">
        <f t="shared" si="13"/>
        <v>PH.IC.SA.021202.01</v>
      </c>
      <c r="Q174" s="64" t="str">
        <f t="shared" si="14"/>
        <v>CL.IC.SA.021202.01</v>
      </c>
    </row>
    <row r="175" spans="1:25" s="60" customFormat="1" ht="15">
      <c r="A175" s="60" t="s">
        <v>7606</v>
      </c>
      <c r="C175" s="61" t="s">
        <v>4000</v>
      </c>
      <c r="E175" s="61" t="s">
        <v>4001</v>
      </c>
      <c r="F175" s="60" t="s">
        <v>4142</v>
      </c>
      <c r="G175" s="60" t="s">
        <v>4002</v>
      </c>
      <c r="H175" s="62" t="s">
        <v>12032</v>
      </c>
      <c r="I175" s="60" t="s">
        <v>4003</v>
      </c>
      <c r="J175" s="63" t="str">
        <f t="shared" si="11"/>
        <v>IC.SA.021203</v>
      </c>
      <c r="K175" s="61" t="s">
        <v>4004</v>
      </c>
      <c r="L175" s="60" t="str">
        <f t="shared" si="10"/>
        <v>Suicide precautions</v>
      </c>
      <c r="M175" s="64" t="str">
        <f t="shared" si="12"/>
        <v>PI.IC.SA.021203.01</v>
      </c>
      <c r="N175" s="64"/>
      <c r="O175" s="64" t="str">
        <f t="shared" si="13"/>
        <v>PH.IC.SA.021203.01</v>
      </c>
      <c r="Q175" s="64" t="str">
        <f t="shared" si="14"/>
        <v>CL.IC.SA.021203.01</v>
      </c>
    </row>
    <row r="176" spans="1:25" s="60" customFormat="1" ht="15">
      <c r="A176" s="60" t="s">
        <v>7606</v>
      </c>
      <c r="C176" s="61" t="s">
        <v>4170</v>
      </c>
      <c r="D176" s="60" t="s">
        <v>4171</v>
      </c>
      <c r="E176" s="61" t="s">
        <v>5560</v>
      </c>
      <c r="F176" s="60" t="s">
        <v>4172</v>
      </c>
      <c r="G176" s="60" t="s">
        <v>4173</v>
      </c>
      <c r="H176" s="62" t="s">
        <v>11848</v>
      </c>
      <c r="I176" s="60" t="s">
        <v>4011</v>
      </c>
      <c r="J176" s="63" t="str">
        <f t="shared" si="11"/>
        <v>IC.SA.021301</v>
      </c>
      <c r="K176" s="61" t="s">
        <v>12175</v>
      </c>
      <c r="L176" s="60" t="str">
        <f t="shared" si="10"/>
        <v>Patient/family understands</v>
      </c>
      <c r="M176" s="64" t="str">
        <f t="shared" si="12"/>
        <v>PI.IC.SA.021301.01</v>
      </c>
      <c r="N176" s="64"/>
      <c r="O176" s="64" t="str">
        <f t="shared" si="13"/>
        <v>PH.IC.SA.021301.01</v>
      </c>
      <c r="Q176" s="64" t="str">
        <f t="shared" si="14"/>
        <v>CL.IC.SA.021301.01</v>
      </c>
    </row>
    <row r="177" spans="1:17" s="60" customFormat="1" ht="15">
      <c r="A177" s="60" t="s">
        <v>7606</v>
      </c>
      <c r="C177" s="61" t="s">
        <v>12430</v>
      </c>
      <c r="E177" s="61" t="s">
        <v>5560</v>
      </c>
      <c r="F177" s="60" t="s">
        <v>4172</v>
      </c>
      <c r="G177" s="60" t="s">
        <v>4012</v>
      </c>
      <c r="H177" s="62" t="s">
        <v>12030</v>
      </c>
      <c r="I177" s="60" t="s">
        <v>4013</v>
      </c>
      <c r="J177" s="63" t="str">
        <f t="shared" si="11"/>
        <v>IC.SA.021302</v>
      </c>
      <c r="K177" s="61" t="s">
        <v>4014</v>
      </c>
      <c r="L177" s="60" t="str">
        <f t="shared" si="10"/>
        <v>Can't understand</v>
      </c>
      <c r="M177" s="64" t="str">
        <f t="shared" si="12"/>
        <v>PI.IC.SA.021302.01</v>
      </c>
      <c r="N177" s="64"/>
      <c r="O177" s="64" t="str">
        <f t="shared" si="13"/>
        <v>PH.IC.SA.021302.01</v>
      </c>
      <c r="Q177" s="64" t="str">
        <f t="shared" si="14"/>
        <v>CL.IC.SA.021302.01</v>
      </c>
    </row>
    <row r="178" spans="1:17" s="60" customFormat="1" ht="15">
      <c r="A178" s="60" t="s">
        <v>7606</v>
      </c>
      <c r="C178" s="61" t="s">
        <v>12430</v>
      </c>
      <c r="E178" s="61" t="s">
        <v>5560</v>
      </c>
      <c r="F178" s="60" t="s">
        <v>4172</v>
      </c>
      <c r="G178" s="60" t="s">
        <v>4015</v>
      </c>
      <c r="H178" s="62" t="s">
        <v>12032</v>
      </c>
      <c r="I178" s="60" t="s">
        <v>4016</v>
      </c>
      <c r="J178" s="63" t="str">
        <f t="shared" si="11"/>
        <v>IC.SA.021303</v>
      </c>
      <c r="K178" s="61" t="s">
        <v>4017</v>
      </c>
      <c r="L178" s="60" t="str">
        <f t="shared" si="10"/>
        <v>Can't remember</v>
      </c>
      <c r="M178" s="64" t="str">
        <f t="shared" si="12"/>
        <v>PI.IC.SA.021303.01</v>
      </c>
      <c r="N178" s="64"/>
      <c r="O178" s="64" t="str">
        <f t="shared" si="13"/>
        <v>PH.IC.SA.021303.01</v>
      </c>
      <c r="Q178" s="64" t="str">
        <f t="shared" si="14"/>
        <v>CL.IC.SA.021303.01</v>
      </c>
    </row>
    <row r="179" spans="1:17" s="60" customFormat="1" ht="15">
      <c r="A179" s="60" t="s">
        <v>7606</v>
      </c>
      <c r="C179" s="61" t="s">
        <v>12430</v>
      </c>
      <c r="E179" s="61" t="s">
        <v>5560</v>
      </c>
      <c r="F179" s="60" t="s">
        <v>4172</v>
      </c>
      <c r="G179" s="60" t="s">
        <v>4018</v>
      </c>
      <c r="H179" s="62" t="s">
        <v>12028</v>
      </c>
      <c r="I179" s="60" t="s">
        <v>4177</v>
      </c>
      <c r="J179" s="63" t="str">
        <f t="shared" si="11"/>
        <v>IC.SA.021304</v>
      </c>
      <c r="K179" s="61" t="s">
        <v>12175</v>
      </c>
      <c r="L179" s="60" t="str">
        <f t="shared" si="10"/>
        <v>Patient/family concerns documented</v>
      </c>
      <c r="M179" s="64" t="str">
        <f t="shared" si="12"/>
        <v>PI.IC.SA.021304.01</v>
      </c>
      <c r="N179" s="64"/>
      <c r="O179" s="64" t="str">
        <f t="shared" si="13"/>
        <v>PH.IC.SA.021304.01</v>
      </c>
      <c r="Q179" s="64" t="str">
        <f t="shared" si="14"/>
        <v>CL.IC.SA.021304.01</v>
      </c>
    </row>
    <row r="180" spans="1:17" s="60" customFormat="1" ht="13" customHeight="1">
      <c r="A180" s="60" t="s">
        <v>7606</v>
      </c>
      <c r="C180" s="61" t="s">
        <v>4120</v>
      </c>
      <c r="D180" s="60" t="s">
        <v>4178</v>
      </c>
      <c r="E180" s="61" t="s">
        <v>4082</v>
      </c>
      <c r="F180" s="60" t="s">
        <v>4179</v>
      </c>
      <c r="G180" s="60" t="s">
        <v>4180</v>
      </c>
      <c r="H180" s="62" t="s">
        <v>11848</v>
      </c>
      <c r="I180" s="60" t="s">
        <v>4181</v>
      </c>
      <c r="J180" s="63" t="str">
        <f t="shared" si="11"/>
        <v>IC.SA.021401</v>
      </c>
      <c r="K180" s="61" t="s">
        <v>12175</v>
      </c>
      <c r="L180" s="60" t="str">
        <f t="shared" si="10"/>
        <v>Family/Caregiver at Bedside</v>
      </c>
      <c r="M180" s="64" t="str">
        <f t="shared" si="12"/>
        <v>PI.IC.SA.021401.01</v>
      </c>
      <c r="N180" s="64"/>
      <c r="O180" s="64" t="str">
        <f t="shared" si="13"/>
        <v>PH.IC.SA.021401.01</v>
      </c>
      <c r="Q180" s="64" t="str">
        <f t="shared" si="14"/>
        <v>CL.IC.SA.021401.01</v>
      </c>
    </row>
    <row r="181" spans="1:17" s="60" customFormat="1" ht="15">
      <c r="A181" s="60" t="s">
        <v>7606</v>
      </c>
      <c r="C181" s="61" t="s">
        <v>12430</v>
      </c>
      <c r="E181" s="61" t="s">
        <v>4082</v>
      </c>
      <c r="F181" s="60" t="s">
        <v>4179</v>
      </c>
      <c r="G181" s="60" t="s">
        <v>4182</v>
      </c>
      <c r="H181" s="62" t="s">
        <v>12030</v>
      </c>
      <c r="I181" s="60" t="s">
        <v>4183</v>
      </c>
      <c r="J181" s="63" t="str">
        <f t="shared" si="11"/>
        <v>IC.SA.021402</v>
      </c>
      <c r="K181" s="61" t="s">
        <v>4017</v>
      </c>
      <c r="L181" s="60" t="str">
        <f t="shared" si="10"/>
        <v>Sitter at Bedside</v>
      </c>
      <c r="M181" s="64" t="str">
        <f t="shared" si="12"/>
        <v>PI.IC.SA.021402.01</v>
      </c>
      <c r="N181" s="64"/>
      <c r="O181" s="64" t="str">
        <f t="shared" si="13"/>
        <v>PH.IC.SA.021402.01</v>
      </c>
      <c r="Q181" s="64" t="str">
        <f t="shared" si="14"/>
        <v>CL.IC.SA.021402.01</v>
      </c>
    </row>
    <row r="182" spans="1:17" s="60" customFormat="1" ht="15">
      <c r="A182" s="60" t="s">
        <v>7606</v>
      </c>
      <c r="C182" s="61" t="s">
        <v>12430</v>
      </c>
      <c r="E182" s="61" t="s">
        <v>4082</v>
      </c>
      <c r="F182" s="60" t="s">
        <v>4179</v>
      </c>
      <c r="G182" s="60" t="s">
        <v>4184</v>
      </c>
      <c r="H182" s="62" t="s">
        <v>12032</v>
      </c>
      <c r="I182" s="60" t="s">
        <v>4185</v>
      </c>
      <c r="J182" s="63" t="str">
        <f t="shared" si="11"/>
        <v>IC.SA.021403</v>
      </c>
      <c r="K182" s="61" t="s">
        <v>12175</v>
      </c>
      <c r="L182" s="60" t="str">
        <f t="shared" si="10"/>
        <v>Sensory Aids In/On</v>
      </c>
      <c r="M182" s="64" t="str">
        <f t="shared" si="12"/>
        <v>PI.IC.SA.021403.01</v>
      </c>
      <c r="N182" s="64"/>
      <c r="O182" s="64" t="str">
        <f t="shared" si="13"/>
        <v>PH.IC.SA.021403.01</v>
      </c>
      <c r="Q182" s="64" t="str">
        <f t="shared" si="14"/>
        <v>CL.IC.SA.021403.01</v>
      </c>
    </row>
    <row r="183" spans="1:17" s="60" customFormat="1" ht="15">
      <c r="A183" s="60" t="s">
        <v>7606</v>
      </c>
      <c r="C183" s="61" t="s">
        <v>12450</v>
      </c>
      <c r="E183" s="61" t="s">
        <v>4082</v>
      </c>
      <c r="F183" s="60" t="s">
        <v>4179</v>
      </c>
      <c r="G183" s="60" t="s">
        <v>4186</v>
      </c>
      <c r="H183" s="62" t="s">
        <v>12028</v>
      </c>
      <c r="I183" s="60" t="s">
        <v>4187</v>
      </c>
      <c r="J183" s="63" t="str">
        <f t="shared" si="11"/>
        <v>IC.SA.021404</v>
      </c>
      <c r="K183" s="61" t="s">
        <v>12175</v>
      </c>
      <c r="L183" s="60" t="str">
        <f t="shared" si="10"/>
        <v>Precautions Posted at HOB</v>
      </c>
      <c r="M183" s="64" t="str">
        <f t="shared" si="12"/>
        <v>PI.IC.SA.021404.01</v>
      </c>
      <c r="N183" s="64"/>
      <c r="O183" s="64" t="str">
        <f t="shared" si="13"/>
        <v>PH.IC.SA.021404.01</v>
      </c>
      <c r="Q183" s="64" t="str">
        <f t="shared" si="14"/>
        <v>CL.IC.SA.021404.01</v>
      </c>
    </row>
    <row r="184" spans="1:17" s="60" customFormat="1" ht="15">
      <c r="A184" s="60" t="s">
        <v>7606</v>
      </c>
      <c r="C184" s="61" t="s">
        <v>12430</v>
      </c>
      <c r="E184" s="61" t="s">
        <v>4082</v>
      </c>
      <c r="F184" s="60" t="s">
        <v>4179</v>
      </c>
      <c r="G184" s="60" t="s">
        <v>4188</v>
      </c>
      <c r="H184" s="62" t="s">
        <v>12210</v>
      </c>
      <c r="I184" s="60" t="s">
        <v>4189</v>
      </c>
      <c r="J184" s="63" t="str">
        <f t="shared" si="11"/>
        <v>IC.SA.021405</v>
      </c>
      <c r="K184" s="61" t="s">
        <v>12175</v>
      </c>
      <c r="L184" s="60" t="str">
        <f t="shared" si="10"/>
        <v>Precautions Posted on Chart</v>
      </c>
      <c r="M184" s="64" t="str">
        <f t="shared" si="12"/>
        <v>PI.IC.SA.021405.01</v>
      </c>
      <c r="N184" s="64"/>
      <c r="O184" s="64" t="str">
        <f t="shared" si="13"/>
        <v>PH.IC.SA.021405.01</v>
      </c>
      <c r="Q184" s="64" t="str">
        <f t="shared" si="14"/>
        <v>CL.IC.SA.021405.01</v>
      </c>
    </row>
    <row r="185" spans="1:17" s="60" customFormat="1" ht="15">
      <c r="A185" s="60" t="s">
        <v>7606</v>
      </c>
      <c r="C185" s="61" t="s">
        <v>12430</v>
      </c>
      <c r="E185" s="61" t="s">
        <v>4082</v>
      </c>
      <c r="F185" s="60" t="s">
        <v>4179</v>
      </c>
      <c r="G185" s="60" t="s">
        <v>4190</v>
      </c>
      <c r="H185" s="62" t="s">
        <v>12212</v>
      </c>
      <c r="I185" s="60" t="s">
        <v>4191</v>
      </c>
      <c r="J185" s="63" t="str">
        <f t="shared" si="11"/>
        <v>IC.SA.021406</v>
      </c>
      <c r="K185" s="61" t="s">
        <v>12175</v>
      </c>
      <c r="L185" s="60" t="str">
        <f t="shared" si="10"/>
        <v>Special Education/Instructions</v>
      </c>
      <c r="M185" s="64" t="str">
        <f t="shared" si="12"/>
        <v>PI.IC.SA.021406.01</v>
      </c>
      <c r="N185" s="64"/>
      <c r="O185" s="64" t="str">
        <f t="shared" si="13"/>
        <v>PH.IC.SA.021406.01</v>
      </c>
      <c r="Q185" s="64" t="str">
        <f t="shared" si="14"/>
        <v>CL.IC.SA.021406.01</v>
      </c>
    </row>
    <row r="186" spans="1:17" s="60" customFormat="1" ht="15">
      <c r="A186" s="60" t="s">
        <v>7606</v>
      </c>
      <c r="C186" s="61" t="s">
        <v>4192</v>
      </c>
      <c r="E186" s="61" t="s">
        <v>4357</v>
      </c>
      <c r="F186" s="60" t="s">
        <v>4179</v>
      </c>
      <c r="G186" s="60" t="s">
        <v>4358</v>
      </c>
      <c r="H186" s="62" t="s">
        <v>12225</v>
      </c>
      <c r="I186" s="60" t="s">
        <v>4354</v>
      </c>
      <c r="J186" s="63" t="str">
        <f t="shared" si="11"/>
        <v>IC.SA.021407</v>
      </c>
      <c r="K186" s="61" t="s">
        <v>12175</v>
      </c>
      <c r="L186" s="60" t="str">
        <f t="shared" si="10"/>
        <v>Spare Trach at bedside</v>
      </c>
      <c r="M186" s="64" t="str">
        <f t="shared" si="12"/>
        <v>PI.IC.SA.021407.01</v>
      </c>
      <c r="N186" s="64"/>
      <c r="O186" s="64" t="str">
        <f t="shared" si="13"/>
        <v>PH.IC.SA.021407.01</v>
      </c>
      <c r="Q186" s="64" t="str">
        <f t="shared" si="14"/>
        <v>CL.IC.SA.021407.01</v>
      </c>
    </row>
    <row r="187" spans="1:17" s="60" customFormat="1" ht="15">
      <c r="A187" s="60" t="s">
        <v>7606</v>
      </c>
      <c r="C187" s="61" t="s">
        <v>4355</v>
      </c>
      <c r="E187" s="61" t="s">
        <v>4356</v>
      </c>
      <c r="F187" s="60" t="s">
        <v>4179</v>
      </c>
      <c r="G187" s="60" t="s">
        <v>4361</v>
      </c>
      <c r="H187" s="62" t="s">
        <v>11638</v>
      </c>
      <c r="I187" s="60" t="s">
        <v>4362</v>
      </c>
      <c r="J187" s="63" t="str">
        <f t="shared" si="11"/>
        <v>IC.SA.021408</v>
      </c>
      <c r="K187" s="61" t="s">
        <v>4017</v>
      </c>
      <c r="L187" s="60" t="str">
        <f t="shared" si="10"/>
        <v>Chest tube clamps at bedside</v>
      </c>
      <c r="M187" s="64" t="str">
        <f t="shared" si="12"/>
        <v>PI.IC.SA.021408.01</v>
      </c>
      <c r="N187" s="64"/>
      <c r="O187" s="64" t="str">
        <f t="shared" si="13"/>
        <v>PH.IC.SA.021408.01</v>
      </c>
      <c r="Q187" s="64" t="str">
        <f t="shared" si="14"/>
        <v>CL.IC.SA.021408.01</v>
      </c>
    </row>
    <row r="188" spans="1:17" s="60" customFormat="1" ht="15">
      <c r="A188" s="60" t="s">
        <v>7606</v>
      </c>
      <c r="C188" s="61" t="s">
        <v>12430</v>
      </c>
      <c r="E188" s="61" t="s">
        <v>4082</v>
      </c>
      <c r="F188" s="60" t="s">
        <v>4179</v>
      </c>
      <c r="G188" s="60" t="s">
        <v>4363</v>
      </c>
      <c r="H188" s="62" t="s">
        <v>11639</v>
      </c>
      <c r="I188" s="60" t="s">
        <v>4367</v>
      </c>
      <c r="J188" s="63" t="str">
        <f t="shared" si="11"/>
        <v>IC.SA.021409</v>
      </c>
      <c r="K188" s="61" t="s">
        <v>4368</v>
      </c>
      <c r="L188" s="60" t="str">
        <f t="shared" si="10"/>
        <v>Tubing clamps at bedside</v>
      </c>
      <c r="M188" s="64" t="str">
        <f t="shared" si="12"/>
        <v>PI.IC.SA.021409.01</v>
      </c>
      <c r="N188" s="64"/>
      <c r="O188" s="64" t="str">
        <f t="shared" si="13"/>
        <v>PH.IC.SA.021409.01</v>
      </c>
      <c r="Q188" s="64" t="str">
        <f t="shared" si="14"/>
        <v>CL.IC.SA.021409.01</v>
      </c>
    </row>
    <row r="189" spans="1:17" s="60" customFormat="1" ht="15">
      <c r="A189" s="60" t="s">
        <v>7606</v>
      </c>
      <c r="C189" s="61" t="s">
        <v>4192</v>
      </c>
      <c r="E189" s="61" t="s">
        <v>4082</v>
      </c>
      <c r="F189" s="60" t="s">
        <v>4179</v>
      </c>
      <c r="G189" s="60" t="s">
        <v>4369</v>
      </c>
      <c r="H189" s="62" t="s">
        <v>11829</v>
      </c>
      <c r="I189" s="60" t="s">
        <v>4370</v>
      </c>
      <c r="J189" s="63" t="str">
        <f t="shared" si="11"/>
        <v>IC.SA.021410</v>
      </c>
      <c r="K189" s="61" t="s">
        <v>4371</v>
      </c>
      <c r="L189" s="60" t="str">
        <f t="shared" si="10"/>
        <v>Wire Cutters at Bedside</v>
      </c>
      <c r="M189" s="64" t="str">
        <f t="shared" si="12"/>
        <v>PI.IC.SA.021410.01</v>
      </c>
      <c r="N189" s="64"/>
      <c r="O189" s="64" t="str">
        <f t="shared" si="13"/>
        <v>PH.IC.SA.021410.01</v>
      </c>
      <c r="Q189" s="64" t="str">
        <f t="shared" si="14"/>
        <v>CL.IC.SA.021410.01</v>
      </c>
    </row>
    <row r="190" spans="1:17" s="60" customFormat="1" ht="15">
      <c r="A190" s="60" t="s">
        <v>7606</v>
      </c>
      <c r="C190" s="61" t="s">
        <v>4372</v>
      </c>
      <c r="E190" s="61" t="s">
        <v>4373</v>
      </c>
      <c r="F190" s="60" t="s">
        <v>4179</v>
      </c>
      <c r="G190" s="60" t="s">
        <v>4207</v>
      </c>
      <c r="H190" s="62" t="s">
        <v>12099</v>
      </c>
      <c r="I190" s="60" t="s">
        <v>4208</v>
      </c>
      <c r="J190" s="63" t="str">
        <f t="shared" si="11"/>
        <v>IC.SA.021411</v>
      </c>
      <c r="K190" s="61" t="s">
        <v>4039</v>
      </c>
      <c r="L190" s="60" t="str">
        <f t="shared" si="10"/>
        <v>Writing Medium Available</v>
      </c>
      <c r="M190" s="64" t="str">
        <f t="shared" si="12"/>
        <v>PI.IC.SA.021411.01</v>
      </c>
      <c r="N190" s="64"/>
      <c r="O190" s="64" t="str">
        <f t="shared" si="13"/>
        <v>PH.IC.SA.021411.01</v>
      </c>
      <c r="Q190" s="64" t="str">
        <f t="shared" si="14"/>
        <v>CL.IC.SA.021411.01</v>
      </c>
    </row>
    <row r="191" spans="1:17" s="60" customFormat="1" ht="15">
      <c r="A191" s="60" t="s">
        <v>7606</v>
      </c>
      <c r="C191" s="61" t="s">
        <v>4040</v>
      </c>
      <c r="E191" s="61" t="s">
        <v>4041</v>
      </c>
      <c r="F191" s="60" t="s">
        <v>4179</v>
      </c>
      <c r="G191" s="60" t="s">
        <v>4042</v>
      </c>
      <c r="H191" s="62" t="s">
        <v>12100</v>
      </c>
      <c r="I191" s="60" t="s">
        <v>4043</v>
      </c>
      <c r="J191" s="63" t="str">
        <f t="shared" si="11"/>
        <v>IC.SA.021412</v>
      </c>
      <c r="K191" s="61" t="s">
        <v>4081</v>
      </c>
      <c r="L191" s="60" t="str">
        <f t="shared" si="10"/>
        <v>Interpreter Phone</v>
      </c>
      <c r="M191" s="64" t="str">
        <f t="shared" si="12"/>
        <v>PI.IC.SA.021412.01</v>
      </c>
      <c r="N191" s="64"/>
      <c r="O191" s="64" t="str">
        <f t="shared" si="13"/>
        <v>PH.IC.SA.021412.01</v>
      </c>
      <c r="Q191" s="64" t="str">
        <f t="shared" si="14"/>
        <v>CL.IC.SA.021412.01</v>
      </c>
    </row>
    <row r="192" spans="1:17" s="60" customFormat="1" ht="15">
      <c r="A192" s="60" t="s">
        <v>7606</v>
      </c>
      <c r="C192" s="61" t="s">
        <v>4120</v>
      </c>
      <c r="E192" s="61" t="s">
        <v>4082</v>
      </c>
      <c r="F192" s="60" t="s">
        <v>4179</v>
      </c>
      <c r="G192" s="60" t="s">
        <v>4072</v>
      </c>
      <c r="H192" s="62" t="s">
        <v>12101</v>
      </c>
      <c r="I192" s="60" t="s">
        <v>4073</v>
      </c>
      <c r="J192" s="63" t="str">
        <f t="shared" si="11"/>
        <v>IC.SA.021413</v>
      </c>
      <c r="K192" s="61" t="s">
        <v>4081</v>
      </c>
      <c r="L192" s="60" t="str">
        <f t="shared" si="10"/>
        <v>Security at Bedside</v>
      </c>
      <c r="M192" s="64" t="str">
        <f t="shared" si="12"/>
        <v>PI.IC.SA.021413.01</v>
      </c>
      <c r="N192" s="64"/>
      <c r="O192" s="64" t="str">
        <f t="shared" si="13"/>
        <v>PH.IC.SA.021413.01</v>
      </c>
      <c r="Q192" s="64" t="str">
        <f t="shared" si="14"/>
        <v>CL.IC.SA.021413.01</v>
      </c>
    </row>
    <row r="193" spans="1:37" s="60" customFormat="1" ht="15">
      <c r="A193" s="60" t="s">
        <v>7606</v>
      </c>
      <c r="C193" s="61" t="s">
        <v>12430</v>
      </c>
      <c r="E193" s="61" t="s">
        <v>4082</v>
      </c>
      <c r="F193" s="60" t="s">
        <v>4179</v>
      </c>
      <c r="G193" s="60" t="s">
        <v>3922</v>
      </c>
      <c r="H193" s="62" t="s">
        <v>12102</v>
      </c>
      <c r="I193" s="60" t="s">
        <v>4074</v>
      </c>
      <c r="J193" s="63" t="str">
        <f t="shared" si="11"/>
        <v>IC.SA.021414</v>
      </c>
      <c r="K193" s="61" t="s">
        <v>12175</v>
      </c>
      <c r="L193" s="60" t="str">
        <f t="shared" si="10"/>
        <v>Translator at Bedside</v>
      </c>
      <c r="M193" s="64" t="str">
        <f t="shared" si="12"/>
        <v>PI.IC.SA.021414.01</v>
      </c>
      <c r="N193" s="64"/>
      <c r="O193" s="64" t="str">
        <f t="shared" si="13"/>
        <v>PH.IC.SA.021414.01</v>
      </c>
      <c r="Q193" s="64" t="str">
        <f t="shared" si="14"/>
        <v>CL.IC.SA.021414.01</v>
      </c>
    </row>
    <row r="194" spans="1:37" s="60" customFormat="1" ht="15">
      <c r="A194" s="60" t="s">
        <v>7606</v>
      </c>
      <c r="C194" s="61" t="s">
        <v>12430</v>
      </c>
      <c r="E194" s="61" t="s">
        <v>4082</v>
      </c>
      <c r="F194" s="60" t="s">
        <v>4179</v>
      </c>
      <c r="G194" s="60" t="s">
        <v>4075</v>
      </c>
      <c r="H194" s="62" t="s">
        <v>11559</v>
      </c>
      <c r="I194" s="60" t="s">
        <v>4085</v>
      </c>
      <c r="J194" s="63" t="str">
        <f t="shared" si="11"/>
        <v>IC.SA.021415</v>
      </c>
      <c r="K194" s="61" t="s">
        <v>12175</v>
      </c>
      <c r="L194" s="60" t="str">
        <f t="shared" si="10"/>
        <v>Law Enforcement at Bedside</v>
      </c>
      <c r="M194" s="64" t="str">
        <f t="shared" si="12"/>
        <v>PI.IC.SA.021415.01</v>
      </c>
      <c r="N194" s="64"/>
      <c r="O194" s="64" t="str">
        <f t="shared" si="13"/>
        <v>PH.IC.SA.021415.01</v>
      </c>
      <c r="Q194" s="64" t="str">
        <f t="shared" si="14"/>
        <v>CL.IC.SA.021415.01</v>
      </c>
    </row>
    <row r="195" spans="1:37" s="60" customFormat="1" ht="15">
      <c r="A195" s="60" t="s">
        <v>7606</v>
      </c>
      <c r="C195" s="61" t="s">
        <v>13016</v>
      </c>
      <c r="E195" s="61" t="s">
        <v>12868</v>
      </c>
      <c r="F195" s="60" t="s">
        <v>4179</v>
      </c>
      <c r="G195" s="60" t="s">
        <v>4086</v>
      </c>
      <c r="H195" s="62" t="s">
        <v>12819</v>
      </c>
      <c r="I195" s="60" t="s">
        <v>3945</v>
      </c>
      <c r="J195" s="63" t="str">
        <f>CONCATENATE("IC.SA.",C195,E195,H195)</f>
        <v>IC.SA.021416</v>
      </c>
      <c r="K195" s="61" t="s">
        <v>13277</v>
      </c>
      <c r="L195" s="60" t="str">
        <f>G195</f>
        <v>Obturator at bedside</v>
      </c>
      <c r="M195" s="64" t="str">
        <f>CONCATENATE("PI.",J195,".",K195)</f>
        <v>PI.IC.SA.021416.01</v>
      </c>
      <c r="N195" s="64"/>
      <c r="O195" s="64" t="str">
        <f>CONCATENATE("PH.",J195,".",K195)</f>
        <v>PH.IC.SA.021416.01</v>
      </c>
      <c r="Q195" s="64" t="str">
        <f>CONCATENATE("CL.",J195,".",K195)</f>
        <v>CL.IC.SA.021416.01</v>
      </c>
      <c r="R195" s="60" t="s">
        <v>13244</v>
      </c>
      <c r="S195" s="60">
        <v>167</v>
      </c>
    </row>
    <row r="196" spans="1:37" s="60" customFormat="1" ht="15">
      <c r="A196" s="60" t="s">
        <v>7606</v>
      </c>
      <c r="C196" s="61" t="s">
        <v>13016</v>
      </c>
      <c r="E196" s="61" t="s">
        <v>12868</v>
      </c>
      <c r="F196" s="60" t="s">
        <v>4179</v>
      </c>
      <c r="G196" s="60" t="s">
        <v>204</v>
      </c>
      <c r="H196" s="62" t="s">
        <v>710</v>
      </c>
      <c r="I196" s="60" t="s">
        <v>205</v>
      </c>
      <c r="J196" s="63" t="str">
        <f>CONCATENATE("IC.SA.",C196,E196,H196)</f>
        <v>IC.SA.021417</v>
      </c>
      <c r="K196" s="61" t="s">
        <v>13277</v>
      </c>
      <c r="L196" s="60" t="str">
        <f>G196</f>
        <v>Hourly rounding</v>
      </c>
      <c r="M196" s="64" t="str">
        <f>CONCATENATE("PI.",J196,".",K196)</f>
        <v>PI.IC.SA.021417.01</v>
      </c>
      <c r="N196" s="64"/>
      <c r="O196" s="64" t="str">
        <f>CONCATENATE("PH.",J196,".",K196)</f>
        <v>PH.IC.SA.021417.01</v>
      </c>
      <c r="Q196" s="64" t="str">
        <f>CONCATENATE("CL.",J196,".",K196)</f>
        <v>CL.IC.SA.021417.01</v>
      </c>
      <c r="R196" s="60" t="s">
        <v>13244</v>
      </c>
      <c r="S196" s="60">
        <v>167</v>
      </c>
      <c r="AD196" s="60" t="s">
        <v>206</v>
      </c>
      <c r="AE196" s="60">
        <v>1208</v>
      </c>
    </row>
    <row r="197" spans="1:37" s="60" customFormat="1" ht="15">
      <c r="A197" s="60" t="s">
        <v>7606</v>
      </c>
      <c r="C197" s="61" t="s">
        <v>1863</v>
      </c>
      <c r="E197" s="61" t="s">
        <v>4082</v>
      </c>
      <c r="F197" s="60" t="s">
        <v>4179</v>
      </c>
      <c r="G197" s="60" t="s">
        <v>207</v>
      </c>
      <c r="H197" s="62" t="s">
        <v>208</v>
      </c>
      <c r="I197" s="60" t="s">
        <v>209</v>
      </c>
      <c r="J197" s="63" t="str">
        <f>CONCATENATE("IC.SA.",C197,E197,H197)</f>
        <v>IC.SA.021418</v>
      </c>
      <c r="K197" s="61" t="s">
        <v>12175</v>
      </c>
      <c r="L197" s="60" t="str">
        <f>G197</f>
        <v>Standard precautions</v>
      </c>
      <c r="M197" s="64" t="str">
        <f>CONCATENATE("PI.",J197,".",K197)</f>
        <v>PI.IC.SA.021418.01</v>
      </c>
      <c r="N197" s="64"/>
      <c r="O197" s="64" t="str">
        <f>CONCATENATE("PH.",J197,".",K197)</f>
        <v>PH.IC.SA.021418.01</v>
      </c>
      <c r="Q197" s="64" t="str">
        <f>CONCATENATE("CL.",J197,".",K197)</f>
        <v>CL.IC.SA.021418.01</v>
      </c>
      <c r="AD197" s="60" t="s">
        <v>88</v>
      </c>
      <c r="AE197" s="60">
        <v>1209</v>
      </c>
    </row>
    <row r="198" spans="1:37" s="60" customFormat="1" ht="15">
      <c r="A198" s="60" t="s">
        <v>7606</v>
      </c>
      <c r="C198" s="61" t="s">
        <v>1863</v>
      </c>
      <c r="E198" s="61" t="s">
        <v>4082</v>
      </c>
      <c r="F198" s="60" t="s">
        <v>4179</v>
      </c>
      <c r="G198" s="60" t="s">
        <v>13543</v>
      </c>
      <c r="H198" s="62" t="s">
        <v>11913</v>
      </c>
      <c r="I198" s="60" t="s">
        <v>209</v>
      </c>
      <c r="J198" s="63" t="str">
        <f>CONCATENATE("IC.SA.",C198,E198,H198)</f>
        <v>IC.SA.021419</v>
      </c>
      <c r="K198" s="61" t="s">
        <v>12175</v>
      </c>
      <c r="L198" s="60" t="str">
        <f>G198</f>
        <v>Ambu bag at the bedside: Yes</v>
      </c>
      <c r="M198" s="64" t="str">
        <f>CONCATENATE("PI.",J198,".",K198)</f>
        <v>PI.IC.SA.021419.01</v>
      </c>
      <c r="N198" s="64"/>
      <c r="O198" s="64" t="str">
        <f>CONCATENATE("PH.",J198,".",K198)</f>
        <v>PH.IC.SA.021419.01</v>
      </c>
      <c r="Q198" s="64" t="str">
        <f>CONCATENATE("CL.",J198,".",K198)</f>
        <v>CL.IC.SA.021419.01</v>
      </c>
      <c r="AF198" s="60" t="s">
        <v>12773</v>
      </c>
      <c r="AG198" s="60">
        <v>1351</v>
      </c>
    </row>
    <row r="199" spans="1:37" s="60" customFormat="1" ht="15">
      <c r="A199" s="60" t="s">
        <v>7606</v>
      </c>
      <c r="C199" s="61" t="s">
        <v>12430</v>
      </c>
      <c r="E199" s="61" t="s">
        <v>4082</v>
      </c>
      <c r="F199" s="60" t="s">
        <v>4179</v>
      </c>
      <c r="G199" s="60" t="s">
        <v>13544</v>
      </c>
      <c r="H199" s="62" t="s">
        <v>11906</v>
      </c>
      <c r="I199" s="60" t="s">
        <v>209</v>
      </c>
      <c r="J199" s="63" t="str">
        <f t="shared" si="11"/>
        <v>IC.SA.021420</v>
      </c>
      <c r="K199" s="61" t="s">
        <v>12175</v>
      </c>
      <c r="L199" s="60" t="str">
        <f t="shared" si="10"/>
        <v>Ambu bag at the bedside: No</v>
      </c>
      <c r="M199" s="64" t="str">
        <f t="shared" si="12"/>
        <v>PI.IC.SA.021420.01</v>
      </c>
      <c r="N199" s="64"/>
      <c r="O199" s="64" t="str">
        <f t="shared" si="13"/>
        <v>PH.IC.SA.021420.01</v>
      </c>
      <c r="Q199" s="64" t="str">
        <f t="shared" si="14"/>
        <v>CL.IC.SA.021420.01</v>
      </c>
      <c r="AF199" s="60" t="s">
        <v>12773</v>
      </c>
      <c r="AG199" s="60">
        <v>1351</v>
      </c>
    </row>
    <row r="200" spans="1:37" s="60" customFormat="1" ht="15">
      <c r="A200" s="60" t="s">
        <v>7606</v>
      </c>
      <c r="C200" s="61" t="s">
        <v>1863</v>
      </c>
      <c r="E200" s="61" t="s">
        <v>4082</v>
      </c>
      <c r="F200" s="60" t="s">
        <v>4179</v>
      </c>
      <c r="G200" s="60" t="s">
        <v>13545</v>
      </c>
      <c r="H200" s="62" t="s">
        <v>10704</v>
      </c>
      <c r="I200" s="60" t="s">
        <v>209</v>
      </c>
      <c r="J200" s="63" t="str">
        <f t="shared" si="11"/>
        <v>IC.SA.021421</v>
      </c>
      <c r="K200" s="61" t="s">
        <v>12175</v>
      </c>
      <c r="L200" s="60" t="str">
        <f t="shared" si="10"/>
        <v>Suction at the bedside: Yes</v>
      </c>
      <c r="M200" s="64" t="str">
        <f t="shared" si="12"/>
        <v>PI.IC.SA.021421.01</v>
      </c>
      <c r="N200" s="64"/>
      <c r="O200" s="64" t="str">
        <f t="shared" si="13"/>
        <v>PH.IC.SA.021421.01</v>
      </c>
      <c r="Q200" s="64" t="str">
        <f t="shared" si="14"/>
        <v>CL.IC.SA.021421.01</v>
      </c>
      <c r="AF200" s="60" t="s">
        <v>12773</v>
      </c>
      <c r="AG200" s="60">
        <v>1352</v>
      </c>
    </row>
    <row r="201" spans="1:37" s="60" customFormat="1" ht="15">
      <c r="A201" s="60" t="s">
        <v>7606</v>
      </c>
      <c r="C201" s="61" t="s">
        <v>1863</v>
      </c>
      <c r="E201" s="61" t="s">
        <v>4082</v>
      </c>
      <c r="F201" s="60" t="s">
        <v>4179</v>
      </c>
      <c r="G201" s="60" t="s">
        <v>13546</v>
      </c>
      <c r="H201" s="62" t="s">
        <v>10705</v>
      </c>
      <c r="I201" s="60" t="s">
        <v>209</v>
      </c>
      <c r="J201" s="63" t="str">
        <f t="shared" si="11"/>
        <v>IC.SA.021422</v>
      </c>
      <c r="K201" s="61" t="s">
        <v>12175</v>
      </c>
      <c r="L201" s="60" t="str">
        <f t="shared" si="10"/>
        <v>Suction at the bedside: No</v>
      </c>
      <c r="M201" s="64" t="str">
        <f t="shared" si="12"/>
        <v>PI.IC.SA.021422.01</v>
      </c>
      <c r="N201" s="64"/>
      <c r="O201" s="64" t="str">
        <f t="shared" si="13"/>
        <v>PH.IC.SA.021422.01</v>
      </c>
      <c r="Q201" s="64" t="str">
        <f t="shared" si="14"/>
        <v>CL.IC.SA.021422.01</v>
      </c>
      <c r="AF201" s="60" t="s">
        <v>12773</v>
      </c>
      <c r="AG201" s="60">
        <v>1352</v>
      </c>
    </row>
    <row r="202" spans="1:37" s="60" customFormat="1" ht="15">
      <c r="A202" s="60" t="s">
        <v>7606</v>
      </c>
      <c r="C202" s="61" t="s">
        <v>1863</v>
      </c>
      <c r="E202" s="61" t="s">
        <v>4082</v>
      </c>
      <c r="F202" s="60" t="s">
        <v>4179</v>
      </c>
      <c r="G202" s="60" t="s">
        <v>13554</v>
      </c>
      <c r="H202" s="62" t="s">
        <v>10706</v>
      </c>
      <c r="I202" s="60" t="s">
        <v>209</v>
      </c>
      <c r="J202" s="63" t="str">
        <f>CONCATENATE("IC.SA.",C202,E202,H202)</f>
        <v>IC.SA.021423</v>
      </c>
      <c r="K202" s="61" t="s">
        <v>12175</v>
      </c>
      <c r="L202" s="60" t="str">
        <f>G202</f>
        <v>Pads on side rails</v>
      </c>
      <c r="M202" s="64" t="str">
        <f>CONCATENATE("PI.",J202,".",K202)</f>
        <v>PI.IC.SA.021423.01</v>
      </c>
      <c r="N202" s="64"/>
      <c r="O202" s="64" t="str">
        <f>CONCATENATE("PH.",J202,".",K202)</f>
        <v>PH.IC.SA.021423.01</v>
      </c>
      <c r="Q202" s="64" t="str">
        <f>CONCATENATE("CL.",J202,".",K202)</f>
        <v>CL.IC.SA.021423.01</v>
      </c>
      <c r="AF202" s="60" t="s">
        <v>12773</v>
      </c>
      <c r="AG202" s="60">
        <v>1435</v>
      </c>
    </row>
    <row r="203" spans="1:37" s="60" customFormat="1" ht="15">
      <c r="A203" s="60" t="s">
        <v>7606</v>
      </c>
      <c r="C203" s="61" t="s">
        <v>12030</v>
      </c>
      <c r="E203" s="61" t="s">
        <v>12102</v>
      </c>
      <c r="F203" s="60" t="s">
        <v>4179</v>
      </c>
      <c r="G203" s="60" t="s">
        <v>13547</v>
      </c>
      <c r="H203" s="62" t="s">
        <v>10707</v>
      </c>
      <c r="J203" s="63" t="str">
        <f>CONCATENATE("IC.NA.",C203,E203,H203)</f>
        <v>IC.NA.021424</v>
      </c>
      <c r="K203" s="61" t="s">
        <v>1</v>
      </c>
      <c r="L203" s="60" t="str">
        <f>G203</f>
        <v>Patient/family aware of camera monitoring</v>
      </c>
      <c r="M203" s="64" t="str">
        <f>CONCATENATE("PI.",J203,".",K203)</f>
        <v>PI.IC.NA.021424.01</v>
      </c>
      <c r="N203" s="64"/>
      <c r="O203" s="64" t="str">
        <f>CONCATENATE("PH.",J203,".",K203)</f>
        <v>PH.IC.NA.021424.01</v>
      </c>
      <c r="Q203" s="64" t="str">
        <f>CONCATENATE("CL.",J203,".",K203)</f>
        <v>CL.IC.NA.021424.01</v>
      </c>
      <c r="AJ203" s="60" t="s">
        <v>12773</v>
      </c>
      <c r="AK203" s="60">
        <v>1435</v>
      </c>
    </row>
    <row r="204" spans="1:37" s="60" customFormat="1" ht="15">
      <c r="A204" s="60" t="s">
        <v>7606</v>
      </c>
      <c r="C204" s="61" t="s">
        <v>12430</v>
      </c>
      <c r="D204" s="60" t="s">
        <v>3946</v>
      </c>
      <c r="E204" s="61" t="s">
        <v>7456</v>
      </c>
      <c r="F204" s="60" t="s">
        <v>3947</v>
      </c>
      <c r="G204" s="60" t="s">
        <v>13182</v>
      </c>
      <c r="H204" s="62" t="s">
        <v>11848</v>
      </c>
      <c r="I204" s="60" t="s">
        <v>3948</v>
      </c>
      <c r="J204" s="63" t="str">
        <f t="shared" si="11"/>
        <v>IC.SA.021501</v>
      </c>
      <c r="K204" s="61" t="s">
        <v>12175</v>
      </c>
      <c r="L204" s="60" t="str">
        <f t="shared" si="10"/>
        <v>Side rails padded</v>
      </c>
      <c r="M204" s="64" t="str">
        <f t="shared" si="12"/>
        <v>PI.IC.SA.021501.01</v>
      </c>
      <c r="N204" s="64"/>
      <c r="O204" s="64" t="str">
        <f t="shared" si="13"/>
        <v>PH.IC.SA.021501.01</v>
      </c>
      <c r="Q204" s="64" t="str">
        <f t="shared" si="14"/>
        <v>CL.IC.SA.021501.01</v>
      </c>
    </row>
    <row r="205" spans="1:37" s="60" customFormat="1" ht="15">
      <c r="A205" s="60" t="s">
        <v>7606</v>
      </c>
      <c r="C205" s="61" t="s">
        <v>12430</v>
      </c>
      <c r="E205" s="61" t="s">
        <v>7456</v>
      </c>
      <c r="F205" s="60" t="s">
        <v>3947</v>
      </c>
      <c r="G205" s="60" t="s">
        <v>3949</v>
      </c>
      <c r="H205" s="62" t="s">
        <v>12030</v>
      </c>
      <c r="I205" s="60" t="s">
        <v>3950</v>
      </c>
      <c r="J205" s="63" t="str">
        <f t="shared" si="11"/>
        <v>IC.SA.021502</v>
      </c>
      <c r="K205" s="61" t="s">
        <v>12175</v>
      </c>
      <c r="L205" s="60" t="str">
        <f t="shared" si="10"/>
        <v>Oxygen/suction at bedside</v>
      </c>
      <c r="M205" s="64" t="str">
        <f t="shared" si="12"/>
        <v>PI.IC.SA.021502.01</v>
      </c>
      <c r="N205" s="64"/>
      <c r="O205" s="64" t="str">
        <f t="shared" si="13"/>
        <v>PH.IC.SA.021502.01</v>
      </c>
      <c r="Q205" s="64" t="str">
        <f t="shared" si="14"/>
        <v>CL.IC.SA.021502.01</v>
      </c>
    </row>
    <row r="206" spans="1:37" s="60" customFormat="1" ht="15">
      <c r="A206" s="60" t="s">
        <v>7606</v>
      </c>
      <c r="C206" s="61" t="s">
        <v>12430</v>
      </c>
      <c r="D206" s="60" t="s">
        <v>3951</v>
      </c>
      <c r="E206" s="61" t="s">
        <v>7863</v>
      </c>
      <c r="F206" s="60" t="s">
        <v>4092</v>
      </c>
      <c r="G206" s="60" t="s">
        <v>6548</v>
      </c>
      <c r="H206" s="62" t="s">
        <v>11848</v>
      </c>
      <c r="I206" s="60" t="s">
        <v>6548</v>
      </c>
      <c r="J206" s="63" t="str">
        <f t="shared" si="11"/>
        <v>IC.SA.021601</v>
      </c>
      <c r="K206" s="61" t="s">
        <v>12175</v>
      </c>
      <c r="L206" s="60" t="str">
        <f t="shared" si="10"/>
        <v>Glasses</v>
      </c>
      <c r="M206" s="64" t="str">
        <f t="shared" si="12"/>
        <v>PI.IC.SA.021601.01</v>
      </c>
      <c r="N206" s="64"/>
      <c r="O206" s="64" t="str">
        <f t="shared" si="13"/>
        <v>PH.IC.SA.021601.01</v>
      </c>
      <c r="Q206" s="64" t="str">
        <f t="shared" si="14"/>
        <v>CL.IC.SA.021601.01</v>
      </c>
    </row>
    <row r="207" spans="1:37" s="60" customFormat="1" ht="15">
      <c r="A207" s="60" t="s">
        <v>7606</v>
      </c>
      <c r="C207" s="61" t="s">
        <v>12430</v>
      </c>
      <c r="E207" s="61" t="s">
        <v>7863</v>
      </c>
      <c r="F207" s="60" t="s">
        <v>4092</v>
      </c>
      <c r="G207" s="60" t="s">
        <v>7861</v>
      </c>
      <c r="H207" s="62" t="s">
        <v>12030</v>
      </c>
      <c r="I207" s="60" t="s">
        <v>6550</v>
      </c>
      <c r="J207" s="63" t="str">
        <f t="shared" si="11"/>
        <v>IC.SA.021602</v>
      </c>
      <c r="K207" s="61" t="s">
        <v>12175</v>
      </c>
      <c r="L207" s="60" t="str">
        <f t="shared" si="10"/>
        <v>Contact Lenses</v>
      </c>
      <c r="M207" s="64" t="str">
        <f t="shared" si="12"/>
        <v>PI.IC.SA.021602.01</v>
      </c>
      <c r="N207" s="64"/>
      <c r="O207" s="64" t="str">
        <f t="shared" si="13"/>
        <v>PH.IC.SA.021602.01</v>
      </c>
      <c r="Q207" s="64" t="str">
        <f t="shared" si="14"/>
        <v>CL.IC.SA.021602.01</v>
      </c>
    </row>
    <row r="208" spans="1:37" s="60" customFormat="1" ht="15">
      <c r="A208" s="60" t="s">
        <v>7606</v>
      </c>
      <c r="C208" s="61" t="s">
        <v>12430</v>
      </c>
      <c r="E208" s="61" t="s">
        <v>7863</v>
      </c>
      <c r="F208" s="60" t="s">
        <v>4092</v>
      </c>
      <c r="G208" s="60" t="s">
        <v>4093</v>
      </c>
      <c r="H208" s="62" t="s">
        <v>12032</v>
      </c>
      <c r="I208" s="60" t="s">
        <v>4094</v>
      </c>
      <c r="J208" s="63" t="str">
        <f t="shared" si="11"/>
        <v>IC.SA.021603</v>
      </c>
      <c r="K208" s="61" t="s">
        <v>12175</v>
      </c>
      <c r="L208" s="60" t="str">
        <f t="shared" si="10"/>
        <v>Hearing Aide, Right</v>
      </c>
      <c r="M208" s="64" t="str">
        <f t="shared" si="12"/>
        <v>PI.IC.SA.021603.01</v>
      </c>
      <c r="N208" s="64"/>
      <c r="O208" s="64" t="str">
        <f t="shared" si="13"/>
        <v>PH.IC.SA.021603.01</v>
      </c>
      <c r="Q208" s="64" t="str">
        <f t="shared" si="14"/>
        <v>CL.IC.SA.021603.01</v>
      </c>
    </row>
    <row r="209" spans="1:31" s="60" customFormat="1" ht="15">
      <c r="A209" s="60" t="s">
        <v>7606</v>
      </c>
      <c r="C209" s="61" t="s">
        <v>12430</v>
      </c>
      <c r="E209" s="61" t="s">
        <v>7863</v>
      </c>
      <c r="F209" s="60" t="s">
        <v>4092</v>
      </c>
      <c r="G209" s="60" t="s">
        <v>4095</v>
      </c>
      <c r="H209" s="62" t="s">
        <v>12028</v>
      </c>
      <c r="I209" s="60" t="s">
        <v>4096</v>
      </c>
      <c r="J209" s="63" t="str">
        <f t="shared" si="11"/>
        <v>IC.SA.021604</v>
      </c>
      <c r="K209" s="61" t="s">
        <v>12175</v>
      </c>
      <c r="L209" s="60" t="str">
        <f t="shared" si="10"/>
        <v>Hearing Aide, Left</v>
      </c>
      <c r="M209" s="64" t="str">
        <f t="shared" si="12"/>
        <v>PI.IC.SA.021604.01</v>
      </c>
      <c r="N209" s="64"/>
      <c r="O209" s="64" t="str">
        <f t="shared" si="13"/>
        <v>PH.IC.SA.021604.01</v>
      </c>
      <c r="Q209" s="64" t="str">
        <f t="shared" si="14"/>
        <v>CL.IC.SA.021604.01</v>
      </c>
    </row>
    <row r="210" spans="1:31" s="60" customFormat="1" ht="15">
      <c r="A210" s="60" t="s">
        <v>7606</v>
      </c>
      <c r="C210" s="61" t="s">
        <v>12430</v>
      </c>
      <c r="E210" s="61" t="s">
        <v>7863</v>
      </c>
      <c r="F210" s="60" t="s">
        <v>4092</v>
      </c>
      <c r="G210" s="60" t="s">
        <v>4097</v>
      </c>
      <c r="H210" s="62" t="s">
        <v>12210</v>
      </c>
      <c r="I210" s="60" t="s">
        <v>4098</v>
      </c>
      <c r="J210" s="63" t="str">
        <f t="shared" si="11"/>
        <v>IC.SA.021605</v>
      </c>
      <c r="K210" s="61" t="s">
        <v>12175</v>
      </c>
      <c r="L210" s="60" t="str">
        <f t="shared" ref="L210:L280" si="15">G210</f>
        <v>Hearing Aide, Both</v>
      </c>
      <c r="M210" s="64" t="str">
        <f t="shared" si="12"/>
        <v>PI.IC.SA.021605.01</v>
      </c>
      <c r="N210" s="64"/>
      <c r="O210" s="64" t="str">
        <f t="shared" si="13"/>
        <v>PH.IC.SA.021605.01</v>
      </c>
      <c r="Q210" s="64" t="str">
        <f t="shared" si="14"/>
        <v>CL.IC.SA.021605.01</v>
      </c>
    </row>
    <row r="211" spans="1:31" s="60" customFormat="1" ht="15">
      <c r="A211" s="60" t="s">
        <v>7606</v>
      </c>
      <c r="C211" s="61" t="s">
        <v>12430</v>
      </c>
      <c r="D211" s="60" t="s">
        <v>4099</v>
      </c>
      <c r="E211" s="61" t="s">
        <v>12462</v>
      </c>
      <c r="F211" s="60" t="s">
        <v>4100</v>
      </c>
      <c r="G211" s="60" t="s">
        <v>4101</v>
      </c>
      <c r="H211" s="62" t="s">
        <v>11848</v>
      </c>
      <c r="I211" s="60" t="s">
        <v>4102</v>
      </c>
      <c r="J211" s="63" t="str">
        <f t="shared" si="11"/>
        <v>IC.SA.021701</v>
      </c>
      <c r="K211" s="61" t="s">
        <v>12175</v>
      </c>
      <c r="L211" s="60" t="str">
        <f t="shared" si="15"/>
        <v>SR up x1</v>
      </c>
      <c r="M211" s="64" t="str">
        <f t="shared" si="12"/>
        <v>PI.IC.SA.021701.01</v>
      </c>
      <c r="N211" s="64"/>
      <c r="O211" s="64" t="str">
        <f t="shared" si="13"/>
        <v>PH.IC.SA.021701.01</v>
      </c>
      <c r="Q211" s="64" t="str">
        <f t="shared" si="14"/>
        <v>CL.IC.SA.021701.01</v>
      </c>
    </row>
    <row r="212" spans="1:31" s="60" customFormat="1" ht="15">
      <c r="A212" s="60" t="s">
        <v>7606</v>
      </c>
      <c r="C212" s="61" t="s">
        <v>12430</v>
      </c>
      <c r="E212" s="61" t="s">
        <v>12462</v>
      </c>
      <c r="F212" s="60" t="s">
        <v>4100</v>
      </c>
      <c r="G212" s="60" t="s">
        <v>4103</v>
      </c>
      <c r="H212" s="62" t="s">
        <v>12030</v>
      </c>
      <c r="I212" s="60" t="s">
        <v>4104</v>
      </c>
      <c r="J212" s="63" t="str">
        <f t="shared" si="11"/>
        <v>IC.SA.021702</v>
      </c>
      <c r="K212" s="61" t="s">
        <v>12175</v>
      </c>
      <c r="L212" s="60" t="str">
        <f t="shared" si="15"/>
        <v>SR up x2</v>
      </c>
      <c r="M212" s="64" t="str">
        <f t="shared" si="12"/>
        <v>PI.IC.SA.021702.01</v>
      </c>
      <c r="N212" s="64"/>
      <c r="O212" s="64" t="str">
        <f t="shared" si="13"/>
        <v>PH.IC.SA.021702.01</v>
      </c>
      <c r="Q212" s="64" t="str">
        <f t="shared" si="14"/>
        <v>CL.IC.SA.021702.01</v>
      </c>
    </row>
    <row r="213" spans="1:31" s="60" customFormat="1" ht="15">
      <c r="A213" s="60" t="s">
        <v>7606</v>
      </c>
      <c r="C213" s="61" t="s">
        <v>12430</v>
      </c>
      <c r="E213" s="61" t="s">
        <v>12462</v>
      </c>
      <c r="F213" s="60" t="s">
        <v>4100</v>
      </c>
      <c r="G213" s="60" t="s">
        <v>4105</v>
      </c>
      <c r="H213" s="62" t="s">
        <v>12032</v>
      </c>
      <c r="I213" s="60" t="s">
        <v>4106</v>
      </c>
      <c r="J213" s="63" t="str">
        <f t="shared" si="11"/>
        <v>IC.SA.021703</v>
      </c>
      <c r="K213" s="61" t="s">
        <v>12175</v>
      </c>
      <c r="L213" s="60" t="str">
        <f t="shared" si="15"/>
        <v>SR up x3</v>
      </c>
      <c r="M213" s="64" t="str">
        <f t="shared" si="12"/>
        <v>PI.IC.SA.021703.01</v>
      </c>
      <c r="N213" s="64"/>
      <c r="O213" s="64" t="str">
        <f t="shared" si="13"/>
        <v>PH.IC.SA.021703.01</v>
      </c>
      <c r="Q213" s="64" t="str">
        <f t="shared" si="14"/>
        <v>CL.IC.SA.021703.01</v>
      </c>
    </row>
    <row r="214" spans="1:31" s="60" customFormat="1" ht="15">
      <c r="A214" s="60" t="s">
        <v>7606</v>
      </c>
      <c r="C214" s="61" t="s">
        <v>12430</v>
      </c>
      <c r="E214" s="61" t="s">
        <v>12462</v>
      </c>
      <c r="F214" s="60" t="s">
        <v>4100</v>
      </c>
      <c r="G214" s="60" t="s">
        <v>4107</v>
      </c>
      <c r="H214" s="62" t="s">
        <v>12028</v>
      </c>
      <c r="I214" s="60" t="s">
        <v>4108</v>
      </c>
      <c r="J214" s="63" t="str">
        <f t="shared" si="11"/>
        <v>IC.SA.021704</v>
      </c>
      <c r="K214" s="61" t="s">
        <v>12175</v>
      </c>
      <c r="L214" s="60" t="str">
        <f t="shared" si="15"/>
        <v>SR up x4</v>
      </c>
      <c r="M214" s="64" t="str">
        <f t="shared" si="12"/>
        <v>PI.IC.SA.021704.01</v>
      </c>
      <c r="N214" s="64"/>
      <c r="O214" s="64" t="str">
        <f t="shared" si="13"/>
        <v>PH.IC.SA.021704.01</v>
      </c>
      <c r="Q214" s="64" t="str">
        <f t="shared" si="14"/>
        <v>CL.IC.SA.021704.01</v>
      </c>
    </row>
    <row r="215" spans="1:31" s="60" customFormat="1" ht="15">
      <c r="A215" s="60" t="s">
        <v>7606</v>
      </c>
      <c r="C215" s="61" t="s">
        <v>12430</v>
      </c>
      <c r="E215" s="61" t="s">
        <v>12462</v>
      </c>
      <c r="F215" s="60" t="s">
        <v>4100</v>
      </c>
      <c r="G215" s="60" t="s">
        <v>12170</v>
      </c>
      <c r="H215" s="62" t="s">
        <v>12210</v>
      </c>
      <c r="I215" s="60" t="s">
        <v>12171</v>
      </c>
      <c r="J215" s="63" t="str">
        <f t="shared" si="11"/>
        <v>IC.SA.021705</v>
      </c>
      <c r="K215" s="61" t="s">
        <v>12175</v>
      </c>
      <c r="L215" s="60" t="str">
        <f t="shared" si="15"/>
        <v>Not Applicable</v>
      </c>
      <c r="M215" s="64" t="str">
        <f t="shared" si="12"/>
        <v>PI.IC.SA.021705.01</v>
      </c>
      <c r="N215" s="64"/>
      <c r="O215" s="64" t="str">
        <f t="shared" si="13"/>
        <v>PH.IC.SA.021705.01</v>
      </c>
      <c r="Q215" s="64" t="str">
        <f t="shared" si="14"/>
        <v>CL.IC.SA.021705.01</v>
      </c>
    </row>
    <row r="216" spans="1:31" s="60" customFormat="1" ht="15">
      <c r="A216" s="60" t="s">
        <v>7606</v>
      </c>
      <c r="C216" s="61" t="s">
        <v>12430</v>
      </c>
      <c r="D216" s="60" t="s">
        <v>4109</v>
      </c>
      <c r="E216" s="61" t="s">
        <v>12602</v>
      </c>
      <c r="F216" s="60" t="s">
        <v>4269</v>
      </c>
      <c r="G216" s="60" t="s">
        <v>4110</v>
      </c>
      <c r="H216" s="62" t="s">
        <v>11848</v>
      </c>
      <c r="I216" s="60" t="s">
        <v>4268</v>
      </c>
      <c r="J216" s="63" t="str">
        <f t="shared" si="11"/>
        <v>IC.SA.021801</v>
      </c>
      <c r="K216" s="61" t="s">
        <v>12175</v>
      </c>
      <c r="L216" s="60" t="str">
        <f t="shared" si="15"/>
        <v>Vent settings as ordered</v>
      </c>
      <c r="M216" s="64" t="str">
        <f t="shared" si="12"/>
        <v>PI.IC.SA.021801.01</v>
      </c>
      <c r="N216" s="64"/>
      <c r="O216" s="64" t="str">
        <f t="shared" si="13"/>
        <v>PH.IC.SA.021801.01</v>
      </c>
      <c r="Q216" s="64" t="str">
        <f t="shared" si="14"/>
        <v>CL.IC.SA.021801.01</v>
      </c>
    </row>
    <row r="217" spans="1:31" s="60" customFormat="1" ht="15">
      <c r="A217" s="60" t="s">
        <v>7606</v>
      </c>
      <c r="C217" s="61" t="s">
        <v>12430</v>
      </c>
      <c r="E217" s="61" t="s">
        <v>12602</v>
      </c>
      <c r="F217" s="60" t="s">
        <v>4269</v>
      </c>
      <c r="G217" s="60" t="s">
        <v>4442</v>
      </c>
      <c r="H217" s="62" t="s">
        <v>12030</v>
      </c>
      <c r="I217" s="60" t="s">
        <v>4988</v>
      </c>
      <c r="J217" s="63" t="str">
        <f t="shared" si="11"/>
        <v>IC.SA.021802</v>
      </c>
      <c r="K217" s="61" t="s">
        <v>12175</v>
      </c>
      <c r="L217" s="60" t="str">
        <f t="shared" si="15"/>
        <v>Vent setting not as ordered, RT notified</v>
      </c>
      <c r="M217" s="64" t="str">
        <f t="shared" si="12"/>
        <v>PI.IC.SA.021802.01</v>
      </c>
      <c r="N217" s="64"/>
      <c r="O217" s="64" t="str">
        <f t="shared" si="13"/>
        <v>PH.IC.SA.021802.01</v>
      </c>
      <c r="Q217" s="64" t="str">
        <f t="shared" si="14"/>
        <v>CL.IC.SA.021802.01</v>
      </c>
    </row>
    <row r="218" spans="1:31" s="60" customFormat="1" ht="15">
      <c r="A218" s="60" t="s">
        <v>7606</v>
      </c>
      <c r="C218" s="61" t="s">
        <v>12079</v>
      </c>
      <c r="D218" s="60" t="s">
        <v>2062</v>
      </c>
      <c r="E218" s="61" t="s">
        <v>2063</v>
      </c>
      <c r="F218" s="60" t="s">
        <v>2273</v>
      </c>
      <c r="G218" s="60" t="s">
        <v>2274</v>
      </c>
      <c r="H218" s="62" t="s">
        <v>11848</v>
      </c>
      <c r="J218" s="63" t="str">
        <f t="shared" ref="J218:J224" si="16">CONCATENATE("IC.SA.",C218,E218,H218)</f>
        <v>IC.SA.021901</v>
      </c>
      <c r="K218" s="61" t="s">
        <v>12080</v>
      </c>
      <c r="L218" s="60" t="str">
        <f t="shared" ref="L218:L224" si="17">G218</f>
        <v>Low</v>
      </c>
      <c r="M218" s="64" t="str">
        <f t="shared" ref="M218:M224" si="18">CONCATENATE("PI.",J218,".",K218)</f>
        <v>PI.IC.SA.021901.01</v>
      </c>
      <c r="N218" s="64"/>
      <c r="O218" s="64" t="str">
        <f t="shared" ref="O218:O224" si="19">CONCATENATE("PH.",J218,".",K218)</f>
        <v>PH.IC.SA.021901.01</v>
      </c>
      <c r="Q218" s="64" t="str">
        <f t="shared" ref="Q218:Q224" si="20">CONCATENATE("CL.",J218,".",K218)</f>
        <v>CL.IC.SA.021901.01</v>
      </c>
      <c r="X218" s="60" t="s">
        <v>2276</v>
      </c>
      <c r="Y218" s="60">
        <v>1064</v>
      </c>
    </row>
    <row r="219" spans="1:31" s="60" customFormat="1" ht="15">
      <c r="A219" s="60" t="s">
        <v>7606</v>
      </c>
      <c r="C219" s="61" t="s">
        <v>13016</v>
      </c>
      <c r="E219" s="61" t="s">
        <v>12822</v>
      </c>
      <c r="F219" s="60" t="s">
        <v>2273</v>
      </c>
      <c r="G219" s="60" t="s">
        <v>2275</v>
      </c>
      <c r="H219" s="62" t="s">
        <v>12030</v>
      </c>
      <c r="J219" s="63" t="str">
        <f t="shared" si="16"/>
        <v>IC.SA.021902</v>
      </c>
      <c r="K219" s="61" t="s">
        <v>13277</v>
      </c>
      <c r="L219" s="60" t="str">
        <f t="shared" si="17"/>
        <v>Not Low</v>
      </c>
      <c r="M219" s="64" t="str">
        <f t="shared" si="18"/>
        <v>PI.IC.SA.021902.01</v>
      </c>
      <c r="N219" s="64"/>
      <c r="O219" s="64" t="str">
        <f t="shared" si="19"/>
        <v>PH.IC.SA.021902.01</v>
      </c>
      <c r="Q219" s="64" t="str">
        <f t="shared" si="20"/>
        <v>CL.IC.SA.021902.01</v>
      </c>
      <c r="X219" s="60" t="s">
        <v>13244</v>
      </c>
      <c r="Y219" s="60">
        <v>1064</v>
      </c>
    </row>
    <row r="220" spans="1:31" s="60" customFormat="1" ht="15">
      <c r="A220" s="60" t="s">
        <v>7606</v>
      </c>
      <c r="C220" s="61" t="s">
        <v>13016</v>
      </c>
      <c r="D220" s="60" t="s">
        <v>104</v>
      </c>
      <c r="E220" s="61" t="s">
        <v>627</v>
      </c>
      <c r="F220" s="60" t="s">
        <v>104</v>
      </c>
      <c r="G220" s="60" t="s">
        <v>105</v>
      </c>
      <c r="H220" s="62" t="s">
        <v>106</v>
      </c>
      <c r="I220" s="60" t="s">
        <v>111</v>
      </c>
      <c r="J220" s="63" t="str">
        <f t="shared" si="16"/>
        <v>IC.SA.022001</v>
      </c>
      <c r="K220" s="61" t="s">
        <v>13277</v>
      </c>
      <c r="L220" s="60" t="str">
        <f t="shared" si="17"/>
        <v>Fall Risk</v>
      </c>
      <c r="M220" s="64" t="str">
        <f t="shared" si="18"/>
        <v>PI.IC.SA.022001.01</v>
      </c>
      <c r="N220" s="64"/>
      <c r="O220" s="64" t="str">
        <f t="shared" si="19"/>
        <v>PH.IC.SA.022001.01</v>
      </c>
      <c r="Q220" s="64" t="str">
        <f t="shared" si="20"/>
        <v>CL.IC.SA.022001.01</v>
      </c>
      <c r="AD220" s="60" t="s">
        <v>233</v>
      </c>
      <c r="AE220" s="60">
        <v>1342</v>
      </c>
    </row>
    <row r="221" spans="1:31" s="60" customFormat="1" ht="15">
      <c r="A221" s="60" t="s">
        <v>7606</v>
      </c>
      <c r="C221" s="61" t="s">
        <v>13016</v>
      </c>
      <c r="E221" s="61" t="s">
        <v>627</v>
      </c>
      <c r="F221" s="60" t="s">
        <v>104</v>
      </c>
      <c r="G221" s="60" t="s">
        <v>107</v>
      </c>
      <c r="H221" s="62" t="s">
        <v>115</v>
      </c>
      <c r="I221" s="60" t="s">
        <v>12154</v>
      </c>
      <c r="J221" s="63" t="str">
        <f t="shared" si="16"/>
        <v>IC.SA.022002</v>
      </c>
      <c r="K221" s="61" t="s">
        <v>13277</v>
      </c>
      <c r="L221" s="60" t="str">
        <f t="shared" si="17"/>
        <v>Pulling tubes/lines</v>
      </c>
      <c r="M221" s="64" t="str">
        <f t="shared" si="18"/>
        <v>PI.IC.SA.022002.01</v>
      </c>
      <c r="N221" s="64"/>
      <c r="O221" s="64" t="str">
        <f t="shared" si="19"/>
        <v>PH.IC.SA.022002.01</v>
      </c>
      <c r="Q221" s="64" t="str">
        <f t="shared" si="20"/>
        <v>CL.IC.SA.022002.01</v>
      </c>
      <c r="AD221" s="60" t="s">
        <v>233</v>
      </c>
      <c r="AE221" s="60">
        <v>1342</v>
      </c>
    </row>
    <row r="222" spans="1:31" s="60" customFormat="1" ht="15">
      <c r="A222" s="60" t="s">
        <v>7606</v>
      </c>
      <c r="C222" s="61" t="s">
        <v>13016</v>
      </c>
      <c r="E222" s="61" t="s">
        <v>627</v>
      </c>
      <c r="F222" s="60" t="s">
        <v>104</v>
      </c>
      <c r="G222" s="60" t="s">
        <v>108</v>
      </c>
      <c r="H222" s="62" t="s">
        <v>116</v>
      </c>
      <c r="I222" s="60" t="s">
        <v>112</v>
      </c>
      <c r="J222" s="63" t="str">
        <f t="shared" si="16"/>
        <v>IC.SA.022003</v>
      </c>
      <c r="K222" s="61" t="s">
        <v>13277</v>
      </c>
      <c r="L222" s="60" t="str">
        <f t="shared" si="17"/>
        <v>Elopement risk</v>
      </c>
      <c r="M222" s="64" t="str">
        <f t="shared" si="18"/>
        <v>PI.IC.SA.022003.01</v>
      </c>
      <c r="N222" s="64"/>
      <c r="O222" s="64" t="str">
        <f t="shared" si="19"/>
        <v>PH.IC.SA.022003.01</v>
      </c>
      <c r="Q222" s="64" t="str">
        <f t="shared" si="20"/>
        <v>CL.IC.SA.022003.01</v>
      </c>
      <c r="AD222" s="60" t="s">
        <v>233</v>
      </c>
      <c r="AE222" s="60">
        <v>1342</v>
      </c>
    </row>
    <row r="223" spans="1:31" s="60" customFormat="1" ht="15">
      <c r="A223" s="60" t="s">
        <v>7606</v>
      </c>
      <c r="C223" s="61" t="s">
        <v>13016</v>
      </c>
      <c r="E223" s="61" t="s">
        <v>627</v>
      </c>
      <c r="F223" s="60" t="s">
        <v>104</v>
      </c>
      <c r="G223" s="60" t="s">
        <v>109</v>
      </c>
      <c r="H223" s="62" t="s">
        <v>211</v>
      </c>
      <c r="I223" s="60" t="s">
        <v>113</v>
      </c>
      <c r="J223" s="63" t="str">
        <f t="shared" si="16"/>
        <v>IC.SA.022004</v>
      </c>
      <c r="K223" s="61" t="s">
        <v>13277</v>
      </c>
      <c r="L223" s="60" t="str">
        <f t="shared" si="17"/>
        <v>Aggressive_threatening behavior</v>
      </c>
      <c r="M223" s="64" t="str">
        <f t="shared" si="18"/>
        <v>PI.IC.SA.022004.01</v>
      </c>
      <c r="N223" s="64"/>
      <c r="O223" s="64" t="str">
        <f t="shared" si="19"/>
        <v>PH.IC.SA.022004.01</v>
      </c>
      <c r="Q223" s="64" t="str">
        <f t="shared" si="20"/>
        <v>CL.IC.SA.022004.01</v>
      </c>
      <c r="AD223" s="60" t="s">
        <v>233</v>
      </c>
      <c r="AE223" s="60">
        <v>1342</v>
      </c>
    </row>
    <row r="224" spans="1:31" s="60" customFormat="1" ht="15">
      <c r="A224" s="60" t="s">
        <v>7606</v>
      </c>
      <c r="C224" s="61" t="s">
        <v>12079</v>
      </c>
      <c r="E224" s="61" t="s">
        <v>627</v>
      </c>
      <c r="F224" s="60" t="s">
        <v>104</v>
      </c>
      <c r="G224" s="60" t="s">
        <v>110</v>
      </c>
      <c r="H224" s="62" t="s">
        <v>212</v>
      </c>
      <c r="I224" s="60" t="s">
        <v>114</v>
      </c>
      <c r="J224" s="63" t="str">
        <f t="shared" si="16"/>
        <v>IC.SA.022005</v>
      </c>
      <c r="K224" s="61" t="s">
        <v>12080</v>
      </c>
      <c r="L224" s="60" t="str">
        <f t="shared" si="17"/>
        <v>Suicide risk</v>
      </c>
      <c r="M224" s="64" t="str">
        <f t="shared" si="18"/>
        <v>PI.IC.SA.022005.01</v>
      </c>
      <c r="N224" s="64"/>
      <c r="O224" s="64" t="str">
        <f t="shared" si="19"/>
        <v>PH.IC.SA.022005.01</v>
      </c>
      <c r="Q224" s="64" t="str">
        <f t="shared" si="20"/>
        <v>CL.IC.SA.022005.01</v>
      </c>
      <c r="AD224" s="60" t="s">
        <v>233</v>
      </c>
      <c r="AE224" s="60">
        <v>1342</v>
      </c>
    </row>
    <row r="225" spans="1:19" s="60" customFormat="1" ht="15">
      <c r="A225" s="60" t="s">
        <v>7606</v>
      </c>
      <c r="B225" s="60" t="s">
        <v>4443</v>
      </c>
      <c r="C225" s="61" t="s">
        <v>4444</v>
      </c>
      <c r="D225" s="60" t="s">
        <v>4270</v>
      </c>
      <c r="E225" s="61" t="s">
        <v>4271</v>
      </c>
      <c r="F225" s="60" t="s">
        <v>4275</v>
      </c>
      <c r="G225" s="60" t="s">
        <v>4276</v>
      </c>
      <c r="H225" s="62" t="s">
        <v>11848</v>
      </c>
      <c r="I225" s="60" t="s">
        <v>4277</v>
      </c>
      <c r="J225" s="63" t="str">
        <f t="shared" si="11"/>
        <v>IC.SA.030101</v>
      </c>
      <c r="K225" s="61" t="s">
        <v>4120</v>
      </c>
      <c r="L225" s="60" t="str">
        <f t="shared" si="15"/>
        <v>Discontinuation attempted, yes</v>
      </c>
      <c r="M225" s="64" t="str">
        <f t="shared" si="12"/>
        <v>PI.IC.SA.030101.02</v>
      </c>
      <c r="N225" s="64"/>
      <c r="O225" s="64" t="str">
        <f t="shared" si="13"/>
        <v>PH.IC.SA.030101.02</v>
      </c>
      <c r="Q225" s="64" t="str">
        <f t="shared" si="14"/>
        <v>CL.IC.SA.030101.02</v>
      </c>
      <c r="R225" s="60" t="s">
        <v>4121</v>
      </c>
      <c r="S225" s="60">
        <v>473</v>
      </c>
    </row>
    <row r="226" spans="1:19" s="60" customFormat="1" ht="15">
      <c r="A226" s="60" t="s">
        <v>7606</v>
      </c>
      <c r="C226" s="61" t="s">
        <v>3812</v>
      </c>
      <c r="E226" s="61" t="s">
        <v>2379</v>
      </c>
      <c r="F226" s="60" t="s">
        <v>4275</v>
      </c>
      <c r="G226" s="60" t="s">
        <v>3968</v>
      </c>
      <c r="H226" s="62" t="s">
        <v>12030</v>
      </c>
      <c r="I226" s="60" t="s">
        <v>3969</v>
      </c>
      <c r="J226" s="63" t="str">
        <f t="shared" si="11"/>
        <v>IC.SA.030102</v>
      </c>
      <c r="K226" s="61" t="s">
        <v>12430</v>
      </c>
      <c r="L226" s="60" t="str">
        <f t="shared" si="15"/>
        <v>Discontinuation attempted, not ready</v>
      </c>
      <c r="M226" s="64" t="str">
        <f t="shared" si="12"/>
        <v>PI.IC.SA.030102.02</v>
      </c>
      <c r="N226" s="64"/>
      <c r="O226" s="64" t="str">
        <f t="shared" si="13"/>
        <v>PH.IC.SA.030102.02</v>
      </c>
      <c r="Q226" s="64" t="str">
        <f t="shared" si="14"/>
        <v>CL.IC.SA.030102.02</v>
      </c>
      <c r="R226" s="60" t="s">
        <v>3970</v>
      </c>
      <c r="S226" s="60">
        <v>475</v>
      </c>
    </row>
    <row r="227" spans="1:19" s="60" customFormat="1" ht="15">
      <c r="A227" s="60" t="s">
        <v>7606</v>
      </c>
      <c r="C227" s="61" t="s">
        <v>12917</v>
      </c>
      <c r="E227" s="61" t="s">
        <v>13277</v>
      </c>
      <c r="F227" s="60" t="s">
        <v>4275</v>
      </c>
      <c r="G227" s="60" t="s">
        <v>3971</v>
      </c>
      <c r="H227" s="62" t="s">
        <v>12917</v>
      </c>
      <c r="I227" s="60" t="s">
        <v>3972</v>
      </c>
      <c r="J227" s="63" t="str">
        <f>CONCATENATE("IC.SA.",C227,E227,H227)</f>
        <v>IC.SA.030103</v>
      </c>
      <c r="K227" s="61" t="s">
        <v>13277</v>
      </c>
      <c r="L227" s="60" t="str">
        <f>G227</f>
        <v>Discontinuation attempted, no</v>
      </c>
      <c r="M227" s="64" t="str">
        <f>CONCATENATE("PI.",J227,".",K227)</f>
        <v>PI.IC.SA.030103.01</v>
      </c>
      <c r="N227" s="64"/>
      <c r="O227" s="64" t="str">
        <f>CONCATENATE("PH.",J227,".",K227)</f>
        <v>PH.IC.SA.030103.01</v>
      </c>
      <c r="Q227" s="64" t="str">
        <f>CONCATENATE("CL.",J227,".",K227)</f>
        <v>CL.IC.SA.030103.01</v>
      </c>
      <c r="R227" s="60" t="s">
        <v>13244</v>
      </c>
      <c r="S227" s="60">
        <v>474</v>
      </c>
    </row>
    <row r="228" spans="1:19" s="60" customFormat="1" ht="15">
      <c r="A228" s="60" t="s">
        <v>7606</v>
      </c>
      <c r="C228" s="61" t="s">
        <v>12185</v>
      </c>
      <c r="D228" s="60" t="s">
        <v>3973</v>
      </c>
      <c r="E228" s="61" t="s">
        <v>12430</v>
      </c>
      <c r="F228" s="60" t="s">
        <v>3974</v>
      </c>
      <c r="G228" s="60" t="s">
        <v>3975</v>
      </c>
      <c r="H228" s="62" t="s">
        <v>11848</v>
      </c>
      <c r="I228" s="60" t="s">
        <v>4128</v>
      </c>
      <c r="J228" s="63" t="str">
        <f t="shared" si="11"/>
        <v>IC.SA.030201</v>
      </c>
      <c r="K228" s="61" t="s">
        <v>4470</v>
      </c>
      <c r="L228" s="60" t="str">
        <f t="shared" si="15"/>
        <v>Food/fluids offered</v>
      </c>
      <c r="M228" s="64" t="str">
        <f t="shared" si="12"/>
        <v>PI.IC.SA.030201.01</v>
      </c>
      <c r="N228" s="64"/>
      <c r="O228" s="64" t="str">
        <f t="shared" si="13"/>
        <v>PH.IC.SA.030201.01</v>
      </c>
      <c r="Q228" s="64" t="str">
        <f t="shared" si="14"/>
        <v>CL.IC.SA.030201.01</v>
      </c>
    </row>
    <row r="229" spans="1:19" s="60" customFormat="1" ht="15">
      <c r="A229" s="60" t="s">
        <v>7606</v>
      </c>
      <c r="C229" s="61" t="s">
        <v>12185</v>
      </c>
      <c r="E229" s="61" t="s">
        <v>12430</v>
      </c>
      <c r="F229" s="60" t="s">
        <v>3974</v>
      </c>
      <c r="G229" s="60" t="s">
        <v>4292</v>
      </c>
      <c r="H229" s="62" t="s">
        <v>12030</v>
      </c>
      <c r="I229" s="60" t="s">
        <v>4021</v>
      </c>
      <c r="J229" s="63" t="str">
        <f t="shared" ref="J229:J295" si="21">CONCATENATE("IC.SA.",C229,E229,H229)</f>
        <v>IC.SA.030202</v>
      </c>
      <c r="K229" s="61" t="s">
        <v>12175</v>
      </c>
      <c r="L229" s="60" t="str">
        <f t="shared" si="15"/>
        <v>NPO has IV infusion</v>
      </c>
      <c r="M229" s="64" t="str">
        <f t="shared" ref="M229:M295" si="22">CONCATENATE("PI.",J229,".",K229)</f>
        <v>PI.IC.SA.030202.01</v>
      </c>
      <c r="N229" s="64"/>
      <c r="O229" s="64" t="str">
        <f t="shared" ref="O229:O295" si="23">CONCATENATE("PH.",J229,".",K229)</f>
        <v>PH.IC.SA.030202.01</v>
      </c>
      <c r="Q229" s="64" t="str">
        <f t="shared" ref="Q229:Q295" si="24">CONCATENATE("CL.",J229,".",K229)</f>
        <v>CL.IC.SA.030202.01</v>
      </c>
    </row>
    <row r="230" spans="1:19" s="60" customFormat="1" ht="15">
      <c r="A230" s="60" t="s">
        <v>7606</v>
      </c>
      <c r="C230" s="61" t="s">
        <v>12185</v>
      </c>
      <c r="E230" s="61" t="s">
        <v>12430</v>
      </c>
      <c r="F230" s="60" t="s">
        <v>3974</v>
      </c>
      <c r="G230" s="60" t="s">
        <v>4022</v>
      </c>
      <c r="H230" s="62" t="s">
        <v>12032</v>
      </c>
      <c r="I230" s="60" t="s">
        <v>4023</v>
      </c>
      <c r="J230" s="63" t="str">
        <f t="shared" si="21"/>
        <v>IC.SA.030203</v>
      </c>
      <c r="K230" s="61" t="s">
        <v>12175</v>
      </c>
      <c r="L230" s="60" t="str">
        <f t="shared" si="15"/>
        <v>NPO has Enteral infusion</v>
      </c>
      <c r="M230" s="64" t="str">
        <f t="shared" si="22"/>
        <v>PI.IC.SA.030203.01</v>
      </c>
      <c r="N230" s="64"/>
      <c r="O230" s="64" t="str">
        <f t="shared" si="23"/>
        <v>PH.IC.SA.030203.01</v>
      </c>
      <c r="Q230" s="64" t="str">
        <f t="shared" si="24"/>
        <v>CL.IC.SA.030203.01</v>
      </c>
    </row>
    <row r="231" spans="1:19" s="60" customFormat="1" ht="15">
      <c r="A231" s="60" t="s">
        <v>7606</v>
      </c>
      <c r="C231" s="61" t="s">
        <v>12185</v>
      </c>
      <c r="D231" s="60" t="s">
        <v>4024</v>
      </c>
      <c r="E231" s="61" t="s">
        <v>12185</v>
      </c>
      <c r="F231" s="60" t="s">
        <v>4025</v>
      </c>
      <c r="G231" s="60" t="s">
        <v>11846</v>
      </c>
      <c r="H231" s="62" t="s">
        <v>11848</v>
      </c>
      <c r="I231" s="60" t="s">
        <v>11846</v>
      </c>
      <c r="J231" s="63" t="str">
        <f t="shared" si="21"/>
        <v>IC.SA.030301</v>
      </c>
      <c r="K231" s="61" t="s">
        <v>12175</v>
      </c>
      <c r="L231" s="60" t="str">
        <f t="shared" si="15"/>
        <v>Yes</v>
      </c>
      <c r="M231" s="64" t="str">
        <f t="shared" si="22"/>
        <v>PI.IC.SA.030301.01</v>
      </c>
      <c r="N231" s="64"/>
      <c r="O231" s="64" t="str">
        <f t="shared" si="23"/>
        <v>PH.IC.SA.030301.01</v>
      </c>
      <c r="Q231" s="64" t="str">
        <f t="shared" si="24"/>
        <v>CL.IC.SA.030301.01</v>
      </c>
    </row>
    <row r="232" spans="1:19" s="60" customFormat="1" ht="15">
      <c r="A232" s="60" t="s">
        <v>7606</v>
      </c>
      <c r="C232" s="61" t="s">
        <v>12185</v>
      </c>
      <c r="E232" s="61" t="s">
        <v>12185</v>
      </c>
      <c r="F232" s="60" t="s">
        <v>4025</v>
      </c>
      <c r="G232" s="60" t="s">
        <v>10055</v>
      </c>
      <c r="H232" s="62" t="s">
        <v>12030</v>
      </c>
      <c r="I232" s="60" t="s">
        <v>10055</v>
      </c>
      <c r="J232" s="63" t="str">
        <f t="shared" si="21"/>
        <v>IC.SA.030302</v>
      </c>
      <c r="K232" s="61" t="s">
        <v>12175</v>
      </c>
      <c r="L232" s="60" t="str">
        <f t="shared" si="15"/>
        <v>No</v>
      </c>
      <c r="M232" s="64" t="str">
        <f t="shared" si="22"/>
        <v>PI.IC.SA.030302.01</v>
      </c>
      <c r="N232" s="64"/>
      <c r="O232" s="64" t="str">
        <f t="shared" si="23"/>
        <v>PH.IC.SA.030302.01</v>
      </c>
      <c r="Q232" s="64" t="str">
        <f t="shared" si="24"/>
        <v>CL.IC.SA.030302.01</v>
      </c>
    </row>
    <row r="233" spans="1:19" s="60" customFormat="1" ht="15">
      <c r="A233" s="60" t="s">
        <v>7606</v>
      </c>
      <c r="C233" s="61" t="s">
        <v>12185</v>
      </c>
      <c r="D233" s="60" t="s">
        <v>4026</v>
      </c>
      <c r="E233" s="61" t="s">
        <v>6464</v>
      </c>
      <c r="F233" s="60" t="s">
        <v>4027</v>
      </c>
      <c r="G233" s="60" t="s">
        <v>3878</v>
      </c>
      <c r="H233" s="62" t="s">
        <v>11848</v>
      </c>
      <c r="I233" s="60" t="s">
        <v>6765</v>
      </c>
      <c r="J233" s="63" t="str">
        <f t="shared" si="21"/>
        <v>IC.SA.030401</v>
      </c>
      <c r="K233" s="61" t="s">
        <v>12175</v>
      </c>
      <c r="L233" s="60" t="str">
        <f t="shared" si="15"/>
        <v xml:space="preserve">      Patient</v>
      </c>
      <c r="M233" s="64" t="str">
        <f t="shared" si="22"/>
        <v>PI.IC.SA.030401.01</v>
      </c>
      <c r="N233" s="64"/>
      <c r="O233" s="64" t="str">
        <f t="shared" si="23"/>
        <v>PH.IC.SA.030401.01</v>
      </c>
      <c r="Q233" s="64" t="str">
        <f t="shared" si="24"/>
        <v>CL.IC.SA.030401.01</v>
      </c>
    </row>
    <row r="234" spans="1:19" s="60" customFormat="1" ht="15">
      <c r="A234" s="60" t="s">
        <v>7606</v>
      </c>
      <c r="C234" s="61" t="s">
        <v>12185</v>
      </c>
      <c r="E234" s="61" t="s">
        <v>6464</v>
      </c>
      <c r="F234" s="60" t="s">
        <v>4027</v>
      </c>
      <c r="G234" s="60" t="s">
        <v>3879</v>
      </c>
      <c r="H234" s="62" t="s">
        <v>12030</v>
      </c>
      <c r="I234" s="60" t="s">
        <v>7021</v>
      </c>
      <c r="J234" s="63" t="str">
        <f t="shared" si="21"/>
        <v>IC.SA.030402</v>
      </c>
      <c r="K234" s="61" t="s">
        <v>12175</v>
      </c>
      <c r="L234" s="60" t="str">
        <f t="shared" si="15"/>
        <v xml:space="preserve">      Family</v>
      </c>
      <c r="M234" s="64" t="str">
        <f t="shared" si="22"/>
        <v>PI.IC.SA.030402.01</v>
      </c>
      <c r="N234" s="64"/>
      <c r="O234" s="64" t="str">
        <f t="shared" si="23"/>
        <v>PH.IC.SA.030402.01</v>
      </c>
      <c r="Q234" s="64" t="str">
        <f t="shared" si="24"/>
        <v>CL.IC.SA.030402.01</v>
      </c>
    </row>
    <row r="235" spans="1:19" s="60" customFormat="1" ht="15">
      <c r="A235" s="60" t="s">
        <v>7606</v>
      </c>
      <c r="C235" s="61" t="s">
        <v>12185</v>
      </c>
      <c r="E235" s="61" t="s">
        <v>6464</v>
      </c>
      <c r="F235" s="60" t="s">
        <v>4027</v>
      </c>
      <c r="G235" s="60" t="s">
        <v>3880</v>
      </c>
      <c r="H235" s="62" t="s">
        <v>12032</v>
      </c>
      <c r="I235" s="60" t="s">
        <v>3875</v>
      </c>
      <c r="J235" s="63" t="str">
        <f t="shared" si="21"/>
        <v>IC.SA.030403</v>
      </c>
      <c r="K235" s="61" t="s">
        <v>12175</v>
      </c>
      <c r="L235" s="60" t="str">
        <f t="shared" si="15"/>
        <v xml:space="preserve">      Significant other</v>
      </c>
      <c r="M235" s="64" t="str">
        <f t="shared" si="22"/>
        <v>PI.IC.SA.030403.01</v>
      </c>
      <c r="N235" s="64"/>
      <c r="O235" s="64" t="str">
        <f t="shared" si="23"/>
        <v>PH.IC.SA.030403.01</v>
      </c>
      <c r="Q235" s="64" t="str">
        <f t="shared" si="24"/>
        <v>CL.IC.SA.030403.01</v>
      </c>
    </row>
    <row r="236" spans="1:19" s="60" customFormat="1" ht="15">
      <c r="A236" s="60" t="s">
        <v>7606</v>
      </c>
      <c r="C236" s="61" t="s">
        <v>12185</v>
      </c>
      <c r="E236" s="61" t="s">
        <v>6464</v>
      </c>
      <c r="F236" s="60" t="s">
        <v>4027</v>
      </c>
      <c r="G236" s="60" t="s">
        <v>4028</v>
      </c>
      <c r="H236" s="62" t="s">
        <v>12028</v>
      </c>
      <c r="I236" s="60" t="s">
        <v>4029</v>
      </c>
      <c r="J236" s="63" t="str">
        <f t="shared" si="21"/>
        <v>IC.SA.030404</v>
      </c>
      <c r="K236" s="61" t="s">
        <v>12175</v>
      </c>
      <c r="L236" s="60" t="str">
        <f t="shared" si="15"/>
        <v xml:space="preserve">      Visitor</v>
      </c>
      <c r="M236" s="64" t="str">
        <f t="shared" si="22"/>
        <v>PI.IC.SA.030404.01</v>
      </c>
      <c r="N236" s="64"/>
      <c r="O236" s="64" t="str">
        <f t="shared" si="23"/>
        <v>PH.IC.SA.030404.01</v>
      </c>
      <c r="Q236" s="64" t="str">
        <f t="shared" si="24"/>
        <v>CL.IC.SA.030404.01</v>
      </c>
    </row>
    <row r="237" spans="1:19" s="60" customFormat="1" ht="15">
      <c r="A237" s="60" t="s">
        <v>7606</v>
      </c>
      <c r="C237" s="61" t="s">
        <v>12185</v>
      </c>
      <c r="D237" s="60" t="s">
        <v>4193</v>
      </c>
      <c r="E237" s="61" t="s">
        <v>6291</v>
      </c>
      <c r="F237" s="60" t="s">
        <v>4027</v>
      </c>
      <c r="G237" s="60" t="s">
        <v>3881</v>
      </c>
      <c r="H237" s="62" t="s">
        <v>11848</v>
      </c>
      <c r="I237" s="60" t="s">
        <v>3882</v>
      </c>
      <c r="J237" s="63" t="str">
        <f t="shared" si="21"/>
        <v>IC.SA.030501</v>
      </c>
      <c r="K237" s="61" t="s">
        <v>12175</v>
      </c>
      <c r="L237" s="60" t="str">
        <f t="shared" si="15"/>
        <v xml:space="preserve">      Restraint reason</v>
      </c>
      <c r="M237" s="64" t="str">
        <f t="shared" si="22"/>
        <v>PI.IC.SA.030501.01</v>
      </c>
      <c r="N237" s="64"/>
      <c r="O237" s="64" t="str">
        <f t="shared" si="23"/>
        <v>PH.IC.SA.030501.01</v>
      </c>
      <c r="Q237" s="64" t="str">
        <f t="shared" si="24"/>
        <v>CL.IC.SA.030501.01</v>
      </c>
    </row>
    <row r="238" spans="1:19" s="60" customFormat="1" ht="15">
      <c r="A238" s="60" t="s">
        <v>7606</v>
      </c>
      <c r="C238" s="61" t="s">
        <v>12185</v>
      </c>
      <c r="E238" s="61" t="s">
        <v>6291</v>
      </c>
      <c r="F238" s="60" t="s">
        <v>4027</v>
      </c>
      <c r="G238" s="60" t="s">
        <v>4359</v>
      </c>
      <c r="H238" s="62" t="s">
        <v>12030</v>
      </c>
      <c r="I238" s="60" t="s">
        <v>4360</v>
      </c>
      <c r="J238" s="63" t="str">
        <f t="shared" si="21"/>
        <v>IC.SA.030502</v>
      </c>
      <c r="K238" s="61" t="s">
        <v>12175</v>
      </c>
      <c r="L238" s="60" t="str">
        <f t="shared" si="15"/>
        <v xml:space="preserve">      Criteria</v>
      </c>
      <c r="M238" s="64" t="str">
        <f t="shared" si="22"/>
        <v>PI.IC.SA.030502.01</v>
      </c>
      <c r="N238" s="64"/>
      <c r="O238" s="64" t="str">
        <f t="shared" si="23"/>
        <v>PH.IC.SA.030502.01</v>
      </c>
      <c r="Q238" s="64" t="str">
        <f t="shared" si="24"/>
        <v>CL.IC.SA.030502.01</v>
      </c>
    </row>
    <row r="239" spans="1:19" s="60" customFormat="1" ht="15">
      <c r="A239" s="60" t="s">
        <v>7606</v>
      </c>
      <c r="C239" s="61" t="s">
        <v>12185</v>
      </c>
      <c r="D239" s="60" t="s">
        <v>4194</v>
      </c>
      <c r="E239" s="61" t="s">
        <v>6988</v>
      </c>
      <c r="F239" s="60" t="s">
        <v>4195</v>
      </c>
      <c r="G239" s="60" t="s">
        <v>4196</v>
      </c>
      <c r="H239" s="62" t="s">
        <v>11848</v>
      </c>
      <c r="I239" s="60" t="s">
        <v>4128</v>
      </c>
      <c r="J239" s="63" t="str">
        <f t="shared" si="21"/>
        <v>IC.SA.030601</v>
      </c>
      <c r="K239" s="61" t="s">
        <v>12175</v>
      </c>
      <c r="L239" s="60" t="str">
        <f t="shared" si="15"/>
        <v>Offered/refused</v>
      </c>
      <c r="M239" s="64" t="str">
        <f t="shared" si="22"/>
        <v>PI.IC.SA.030601.01</v>
      </c>
      <c r="N239" s="64"/>
      <c r="O239" s="64" t="str">
        <f t="shared" si="23"/>
        <v>PH.IC.SA.030601.01</v>
      </c>
      <c r="Q239" s="64" t="str">
        <f t="shared" si="24"/>
        <v>CL.IC.SA.030601.01</v>
      </c>
    </row>
    <row r="240" spans="1:19" s="60" customFormat="1" ht="15">
      <c r="A240" s="60" t="s">
        <v>7606</v>
      </c>
      <c r="C240" s="61" t="s">
        <v>12185</v>
      </c>
      <c r="E240" s="61" t="s">
        <v>6988</v>
      </c>
      <c r="F240" s="60" t="s">
        <v>4195</v>
      </c>
      <c r="G240" s="60" t="s">
        <v>4197</v>
      </c>
      <c r="H240" s="62" t="s">
        <v>12030</v>
      </c>
      <c r="I240" s="60" t="s">
        <v>4197</v>
      </c>
      <c r="J240" s="63" t="str">
        <f t="shared" si="21"/>
        <v>IC.SA.030602</v>
      </c>
      <c r="K240" s="61" t="s">
        <v>12175</v>
      </c>
      <c r="L240" s="60" t="str">
        <f t="shared" si="15"/>
        <v>Voided</v>
      </c>
      <c r="M240" s="64" t="str">
        <f t="shared" si="22"/>
        <v>PI.IC.SA.030602.01</v>
      </c>
      <c r="N240" s="64"/>
      <c r="O240" s="64" t="str">
        <f t="shared" si="23"/>
        <v>PH.IC.SA.030602.01</v>
      </c>
      <c r="Q240" s="64" t="str">
        <f t="shared" si="24"/>
        <v>CL.IC.SA.030602.01</v>
      </c>
    </row>
    <row r="241" spans="1:19" s="60" customFormat="1" ht="15">
      <c r="A241" s="60" t="s">
        <v>7606</v>
      </c>
      <c r="C241" s="61" t="s">
        <v>12185</v>
      </c>
      <c r="E241" s="61" t="s">
        <v>6988</v>
      </c>
      <c r="F241" s="60" t="s">
        <v>4195</v>
      </c>
      <c r="G241" s="60" t="s">
        <v>4198</v>
      </c>
      <c r="H241" s="62" t="s">
        <v>12032</v>
      </c>
      <c r="I241" s="60" t="s">
        <v>4365</v>
      </c>
      <c r="J241" s="63" t="str">
        <f t="shared" si="21"/>
        <v>IC.SA.030603</v>
      </c>
      <c r="K241" s="61" t="s">
        <v>12175</v>
      </c>
      <c r="L241" s="60" t="str">
        <f t="shared" si="15"/>
        <v>Bowel movement</v>
      </c>
      <c r="M241" s="64" t="str">
        <f t="shared" si="22"/>
        <v>PI.IC.SA.030603.01</v>
      </c>
      <c r="N241" s="64"/>
      <c r="O241" s="64" t="str">
        <f t="shared" si="23"/>
        <v>PH.IC.SA.030603.01</v>
      </c>
      <c r="Q241" s="64" t="str">
        <f t="shared" si="24"/>
        <v>CL.IC.SA.030603.01</v>
      </c>
    </row>
    <row r="242" spans="1:19" s="60" customFormat="1" ht="15">
      <c r="A242" s="60" t="s">
        <v>7606</v>
      </c>
      <c r="C242" s="61" t="s">
        <v>12185</v>
      </c>
      <c r="E242" s="61" t="s">
        <v>6988</v>
      </c>
      <c r="F242" s="60" t="s">
        <v>4195</v>
      </c>
      <c r="G242" s="60" t="s">
        <v>9727</v>
      </c>
      <c r="H242" s="62" t="s">
        <v>12028</v>
      </c>
      <c r="I242" s="60" t="s">
        <v>9727</v>
      </c>
      <c r="J242" s="63" t="str">
        <f t="shared" si="21"/>
        <v>IC.SA.030604</v>
      </c>
      <c r="K242" s="61" t="s">
        <v>12175</v>
      </c>
      <c r="L242" s="60" t="str">
        <f t="shared" si="15"/>
        <v>Foley</v>
      </c>
      <c r="M242" s="64" t="str">
        <f t="shared" si="22"/>
        <v>PI.IC.SA.030604.01</v>
      </c>
      <c r="N242" s="64"/>
      <c r="O242" s="64" t="str">
        <f t="shared" si="23"/>
        <v>PH.IC.SA.030604.01</v>
      </c>
      <c r="Q242" s="64" t="str">
        <f t="shared" si="24"/>
        <v>CL.IC.SA.030604.01</v>
      </c>
    </row>
    <row r="243" spans="1:19" s="60" customFormat="1" ht="15">
      <c r="A243" s="60" t="s">
        <v>7606</v>
      </c>
      <c r="C243" s="61" t="s">
        <v>12185</v>
      </c>
      <c r="E243" s="61" t="s">
        <v>6988</v>
      </c>
      <c r="F243" s="60" t="s">
        <v>4195</v>
      </c>
      <c r="G243" s="60" t="s">
        <v>10079</v>
      </c>
      <c r="H243" s="62" t="s">
        <v>12210</v>
      </c>
      <c r="I243" s="60" t="s">
        <v>4366</v>
      </c>
      <c r="J243" s="63" t="str">
        <f t="shared" si="21"/>
        <v>IC.SA.030605</v>
      </c>
      <c r="K243" s="61" t="s">
        <v>12175</v>
      </c>
      <c r="L243" s="60" t="str">
        <f t="shared" si="15"/>
        <v>Incontinent</v>
      </c>
      <c r="M243" s="64" t="str">
        <f t="shared" si="22"/>
        <v>PI.IC.SA.030605.01</v>
      </c>
      <c r="N243" s="64"/>
      <c r="O243" s="64" t="str">
        <f t="shared" si="23"/>
        <v>PH.IC.SA.030605.01</v>
      </c>
      <c r="Q243" s="64" t="str">
        <f t="shared" si="24"/>
        <v>CL.IC.SA.030605.01</v>
      </c>
    </row>
    <row r="244" spans="1:19" s="60" customFormat="1" ht="15">
      <c r="A244" s="60" t="s">
        <v>7606</v>
      </c>
      <c r="C244" s="61" t="s">
        <v>12185</v>
      </c>
      <c r="E244" s="61" t="s">
        <v>6988</v>
      </c>
      <c r="F244" s="60" t="s">
        <v>4195</v>
      </c>
      <c r="G244" s="60" t="s">
        <v>4202</v>
      </c>
      <c r="H244" s="62" t="s">
        <v>6988</v>
      </c>
      <c r="I244" s="60" t="s">
        <v>4203</v>
      </c>
      <c r="J244" s="63" t="str">
        <f t="shared" si="21"/>
        <v>IC.SA.030606</v>
      </c>
      <c r="K244" s="61" t="s">
        <v>12175</v>
      </c>
      <c r="L244" s="60" t="str">
        <f t="shared" si="15"/>
        <v>Condom catheter</v>
      </c>
      <c r="M244" s="64" t="str">
        <f t="shared" si="22"/>
        <v>PI.IC.SA.030606.01</v>
      </c>
      <c r="N244" s="64"/>
      <c r="O244" s="64" t="str">
        <f t="shared" si="23"/>
        <v>PH.IC.SA.030606.01</v>
      </c>
      <c r="Q244" s="64" t="str">
        <f t="shared" si="24"/>
        <v>CL.IC.SA.030606.01</v>
      </c>
      <c r="R244" s="60" t="s">
        <v>12465</v>
      </c>
      <c r="S244" s="60">
        <v>533</v>
      </c>
    </row>
    <row r="245" spans="1:19" s="60" customFormat="1" ht="15">
      <c r="A245" s="60" t="s">
        <v>7606</v>
      </c>
      <c r="C245" s="61" t="s">
        <v>12185</v>
      </c>
      <c r="D245" s="60" t="s">
        <v>4204</v>
      </c>
      <c r="E245" s="61" t="s">
        <v>6317</v>
      </c>
      <c r="F245" s="60" t="s">
        <v>4205</v>
      </c>
      <c r="G245" s="60" t="s">
        <v>4206</v>
      </c>
      <c r="H245" s="62" t="s">
        <v>11848</v>
      </c>
      <c r="I245" s="60" t="s">
        <v>3890</v>
      </c>
      <c r="J245" s="63" t="str">
        <f t="shared" si="21"/>
        <v>IC.SA.030701</v>
      </c>
      <c r="K245" s="61" t="s">
        <v>12175</v>
      </c>
      <c r="L245" s="60" t="str">
        <f t="shared" si="15"/>
        <v>Pulling at tubes</v>
      </c>
      <c r="M245" s="64" t="str">
        <f t="shared" si="22"/>
        <v>PI.IC.SA.030701.01</v>
      </c>
      <c r="N245" s="64"/>
      <c r="O245" s="64" t="str">
        <f t="shared" si="23"/>
        <v>PH.IC.SA.030701.01</v>
      </c>
      <c r="Q245" s="64" t="str">
        <f t="shared" si="24"/>
        <v>CL.IC.SA.030701.01</v>
      </c>
    </row>
    <row r="246" spans="1:19" s="60" customFormat="1" ht="15">
      <c r="A246" s="60" t="s">
        <v>7606</v>
      </c>
      <c r="C246" s="61" t="s">
        <v>12185</v>
      </c>
      <c r="E246" s="61" t="s">
        <v>6317</v>
      </c>
      <c r="F246" s="60" t="s">
        <v>4205</v>
      </c>
      <c r="G246" s="60" t="s">
        <v>3891</v>
      </c>
      <c r="H246" s="62" t="s">
        <v>12030</v>
      </c>
      <c r="I246" s="60" t="s">
        <v>3892</v>
      </c>
      <c r="J246" s="63" t="str">
        <f t="shared" si="21"/>
        <v>IC.SA.030702</v>
      </c>
      <c r="K246" s="61" t="s">
        <v>12175</v>
      </c>
      <c r="L246" s="60" t="str">
        <f t="shared" si="15"/>
        <v>Promote medical healing</v>
      </c>
      <c r="M246" s="64" t="str">
        <f t="shared" si="22"/>
        <v>PI.IC.SA.030702.01</v>
      </c>
      <c r="N246" s="64"/>
      <c r="O246" s="64" t="str">
        <f t="shared" si="23"/>
        <v>PH.IC.SA.030702.01</v>
      </c>
      <c r="Q246" s="64" t="str">
        <f t="shared" si="24"/>
        <v>CL.IC.SA.030702.01</v>
      </c>
    </row>
    <row r="247" spans="1:19" s="60" customFormat="1" ht="15">
      <c r="A247" s="60" t="s">
        <v>7606</v>
      </c>
      <c r="C247" s="61" t="s">
        <v>12185</v>
      </c>
      <c r="E247" s="61" t="s">
        <v>6317</v>
      </c>
      <c r="F247" s="60" t="s">
        <v>4205</v>
      </c>
      <c r="G247" s="60" t="s">
        <v>10448</v>
      </c>
      <c r="H247" s="62" t="s">
        <v>12032</v>
      </c>
      <c r="I247" s="60" t="s">
        <v>3893</v>
      </c>
      <c r="J247" s="63" t="str">
        <f t="shared" si="21"/>
        <v>IC.SA.030703</v>
      </c>
      <c r="K247" s="61" t="s">
        <v>12175</v>
      </c>
      <c r="L247" s="60" t="str">
        <f t="shared" si="15"/>
        <v>Unable to follow commands</v>
      </c>
      <c r="M247" s="64" t="str">
        <f t="shared" si="22"/>
        <v>PI.IC.SA.030703.01</v>
      </c>
      <c r="N247" s="64"/>
      <c r="O247" s="64" t="str">
        <f t="shared" si="23"/>
        <v>PH.IC.SA.030703.01</v>
      </c>
      <c r="Q247" s="64" t="str">
        <f t="shared" si="24"/>
        <v>CL.IC.SA.030703.01</v>
      </c>
    </row>
    <row r="248" spans="1:19" s="60" customFormat="1" ht="15">
      <c r="A248" s="60" t="s">
        <v>7606</v>
      </c>
      <c r="C248" s="61" t="s">
        <v>12185</v>
      </c>
      <c r="E248" s="61" t="s">
        <v>6317</v>
      </c>
      <c r="F248" s="60" t="s">
        <v>4205</v>
      </c>
      <c r="G248" s="60" t="s">
        <v>8461</v>
      </c>
      <c r="H248" s="62" t="s">
        <v>12028</v>
      </c>
      <c r="I248" s="60" t="s">
        <v>12437</v>
      </c>
      <c r="J248" s="63" t="str">
        <f t="shared" si="21"/>
        <v>IC.SA.030704</v>
      </c>
      <c r="K248" s="61" t="s">
        <v>12175</v>
      </c>
      <c r="L248" s="60" t="str">
        <f t="shared" si="15"/>
        <v>Other: Specify</v>
      </c>
      <c r="M248" s="64" t="str">
        <f t="shared" si="22"/>
        <v>PI.IC.SA.030704.01</v>
      </c>
      <c r="N248" s="64"/>
      <c r="O248" s="64" t="str">
        <f t="shared" si="23"/>
        <v>PH.IC.SA.030704.01</v>
      </c>
      <c r="Q248" s="64" t="str">
        <f t="shared" si="24"/>
        <v>CL.IC.SA.030704.01</v>
      </c>
    </row>
    <row r="249" spans="1:19" s="60" customFormat="1" ht="15">
      <c r="A249" s="60" t="s">
        <v>7606</v>
      </c>
      <c r="C249" s="61" t="s">
        <v>12185</v>
      </c>
      <c r="D249" s="60" t="s">
        <v>3894</v>
      </c>
      <c r="E249" s="61" t="s">
        <v>3574</v>
      </c>
      <c r="F249" s="60" t="s">
        <v>3895</v>
      </c>
      <c r="G249" s="60" t="s">
        <v>10932</v>
      </c>
      <c r="H249" s="62" t="s">
        <v>11848</v>
      </c>
      <c r="I249" s="60">
        <v>3</v>
      </c>
      <c r="J249" s="63" t="str">
        <f t="shared" si="21"/>
        <v>IC.SA.030801</v>
      </c>
      <c r="K249" s="61" t="s">
        <v>12175</v>
      </c>
      <c r="L249" s="60" t="str">
        <f t="shared" si="15"/>
        <v>Level 3</v>
      </c>
      <c r="M249" s="64" t="str">
        <f t="shared" si="22"/>
        <v>PI.IC.SA.030801.01</v>
      </c>
      <c r="N249" s="64"/>
      <c r="O249" s="64" t="str">
        <f t="shared" si="23"/>
        <v>PH.IC.SA.030801.01</v>
      </c>
      <c r="Q249" s="64" t="str">
        <f t="shared" si="24"/>
        <v>CL.IC.SA.030801.01</v>
      </c>
    </row>
    <row r="250" spans="1:19" s="60" customFormat="1" ht="15">
      <c r="A250" s="60" t="s">
        <v>7606</v>
      </c>
      <c r="C250" s="61" t="s">
        <v>12185</v>
      </c>
      <c r="E250" s="61" t="s">
        <v>3574</v>
      </c>
      <c r="F250" s="60" t="s">
        <v>3895</v>
      </c>
      <c r="G250" s="60" t="s">
        <v>10784</v>
      </c>
      <c r="H250" s="62" t="s">
        <v>12030</v>
      </c>
      <c r="I250" s="60">
        <v>2</v>
      </c>
      <c r="J250" s="63" t="str">
        <f t="shared" si="21"/>
        <v>IC.SA.030802</v>
      </c>
      <c r="K250" s="61" t="s">
        <v>12175</v>
      </c>
      <c r="L250" s="60" t="str">
        <f t="shared" si="15"/>
        <v>Level 2</v>
      </c>
      <c r="M250" s="64" t="str">
        <f t="shared" si="22"/>
        <v>PI.IC.SA.030802.01</v>
      </c>
      <c r="N250" s="64"/>
      <c r="O250" s="64" t="str">
        <f t="shared" si="23"/>
        <v>PH.IC.SA.030802.01</v>
      </c>
      <c r="Q250" s="64" t="str">
        <f t="shared" si="24"/>
        <v>CL.IC.SA.030802.01</v>
      </c>
    </row>
    <row r="251" spans="1:19" s="60" customFormat="1" ht="15">
      <c r="A251" s="60" t="s">
        <v>7606</v>
      </c>
      <c r="C251" s="61" t="s">
        <v>12185</v>
      </c>
      <c r="E251" s="61" t="s">
        <v>3574</v>
      </c>
      <c r="F251" s="60" t="s">
        <v>3895</v>
      </c>
      <c r="G251" s="60" t="s">
        <v>10782</v>
      </c>
      <c r="H251" s="62" t="s">
        <v>12032</v>
      </c>
      <c r="I251" s="60">
        <v>1</v>
      </c>
      <c r="J251" s="63" t="str">
        <f t="shared" si="21"/>
        <v>IC.SA.030803</v>
      </c>
      <c r="K251" s="61" t="s">
        <v>12175</v>
      </c>
      <c r="L251" s="60" t="str">
        <f t="shared" si="15"/>
        <v>Level 1</v>
      </c>
      <c r="M251" s="64" t="str">
        <f t="shared" si="22"/>
        <v>PI.IC.SA.030803.01</v>
      </c>
      <c r="N251" s="64"/>
      <c r="O251" s="64" t="str">
        <f t="shared" si="23"/>
        <v>PH.IC.SA.030803.01</v>
      </c>
      <c r="Q251" s="64" t="str">
        <f t="shared" si="24"/>
        <v>CL.IC.SA.030803.01</v>
      </c>
    </row>
    <row r="252" spans="1:19" s="60" customFormat="1" ht="15">
      <c r="A252" s="60" t="s">
        <v>7606</v>
      </c>
      <c r="C252" s="61" t="s">
        <v>12185</v>
      </c>
      <c r="D252" s="60" t="s">
        <v>3896</v>
      </c>
      <c r="E252" s="61" t="s">
        <v>3690</v>
      </c>
      <c r="F252" s="60" t="s">
        <v>3897</v>
      </c>
      <c r="G252" s="60" t="s">
        <v>3898</v>
      </c>
      <c r="H252" s="62" t="s">
        <v>11848</v>
      </c>
      <c r="I252" s="60" t="s">
        <v>10703</v>
      </c>
      <c r="J252" s="63" t="str">
        <f t="shared" si="21"/>
        <v>IC.SA.030901</v>
      </c>
      <c r="K252" s="61" t="s">
        <v>12175</v>
      </c>
      <c r="L252" s="60" t="str">
        <f t="shared" si="15"/>
        <v>Free text: (specify)</v>
      </c>
      <c r="M252" s="64" t="str">
        <f t="shared" si="22"/>
        <v>PI.IC.SA.030901.01</v>
      </c>
      <c r="N252" s="64"/>
      <c r="O252" s="64" t="str">
        <f t="shared" si="23"/>
        <v>PH.IC.SA.030901.01</v>
      </c>
      <c r="Q252" s="64" t="str">
        <f t="shared" si="24"/>
        <v>CL.IC.SA.030901.01</v>
      </c>
    </row>
    <row r="253" spans="1:19" s="60" customFormat="1" ht="15">
      <c r="A253" s="60" t="s">
        <v>7606</v>
      </c>
      <c r="C253" s="61" t="s">
        <v>12185</v>
      </c>
      <c r="D253" s="60" t="s">
        <v>4388</v>
      </c>
      <c r="E253" s="61" t="s">
        <v>3188</v>
      </c>
      <c r="F253" s="60" t="s">
        <v>4389</v>
      </c>
      <c r="G253" s="60" t="s">
        <v>12302</v>
      </c>
      <c r="H253" s="62" t="s">
        <v>11848</v>
      </c>
      <c r="I253" s="60" t="s">
        <v>12302</v>
      </c>
      <c r="J253" s="63" t="str">
        <f t="shared" si="21"/>
        <v>IC.SA.031001</v>
      </c>
      <c r="K253" s="61" t="s">
        <v>12175</v>
      </c>
      <c r="L253" s="60" t="str">
        <f t="shared" si="15"/>
        <v>Order</v>
      </c>
      <c r="M253" s="64" t="str">
        <f t="shared" si="22"/>
        <v>PI.IC.SA.031001.01</v>
      </c>
      <c r="N253" s="64"/>
      <c r="O253" s="64" t="str">
        <f t="shared" si="23"/>
        <v>PH.IC.SA.031001.01</v>
      </c>
      <c r="Q253" s="64" t="str">
        <f t="shared" si="24"/>
        <v>CL.IC.SA.031001.01</v>
      </c>
    </row>
    <row r="254" spans="1:19" s="60" customFormat="1" ht="15">
      <c r="A254" s="60" t="s">
        <v>7606</v>
      </c>
      <c r="C254" s="61" t="s">
        <v>12185</v>
      </c>
      <c r="E254" s="61" t="s">
        <v>3188</v>
      </c>
      <c r="F254" s="60" t="s">
        <v>4389</v>
      </c>
      <c r="G254" s="60" t="s">
        <v>4390</v>
      </c>
      <c r="H254" s="62" t="s">
        <v>12030</v>
      </c>
      <c r="I254" s="60" t="s">
        <v>4390</v>
      </c>
      <c r="J254" s="63" t="str">
        <f t="shared" si="21"/>
        <v>IC.SA.031002</v>
      </c>
      <c r="K254" s="61" t="s">
        <v>12175</v>
      </c>
      <c r="L254" s="60" t="str">
        <f t="shared" si="15"/>
        <v>Protocol</v>
      </c>
      <c r="M254" s="64" t="str">
        <f t="shared" si="22"/>
        <v>PI.IC.SA.031002.01</v>
      </c>
      <c r="N254" s="64"/>
      <c r="O254" s="64" t="str">
        <f t="shared" si="23"/>
        <v>PH.IC.SA.031002.01</v>
      </c>
      <c r="Q254" s="64" t="str">
        <f t="shared" si="24"/>
        <v>CL.IC.SA.031002.01</v>
      </c>
    </row>
    <row r="255" spans="1:19" s="60" customFormat="1" ht="15">
      <c r="A255" s="60" t="s">
        <v>7606</v>
      </c>
      <c r="C255" s="61" t="s">
        <v>12185</v>
      </c>
      <c r="D255" s="60" t="s">
        <v>8218</v>
      </c>
      <c r="E255" s="61" t="s">
        <v>5749</v>
      </c>
      <c r="F255" s="60" t="s">
        <v>4050</v>
      </c>
      <c r="G255" s="60" t="s">
        <v>4051</v>
      </c>
      <c r="H255" s="62" t="s">
        <v>11848</v>
      </c>
      <c r="I255" s="60" t="s">
        <v>4235</v>
      </c>
      <c r="J255" s="63" t="str">
        <f t="shared" si="21"/>
        <v>IC.SA.031101</v>
      </c>
      <c r="K255" s="61" t="s">
        <v>12175</v>
      </c>
      <c r="L255" s="60" t="str">
        <f t="shared" si="15"/>
        <v>Pulling at lines tubes</v>
      </c>
      <c r="M255" s="64" t="str">
        <f t="shared" si="22"/>
        <v>PI.IC.SA.031101.01</v>
      </c>
      <c r="N255" s="64"/>
      <c r="O255" s="64" t="str">
        <f t="shared" si="23"/>
        <v>PH.IC.SA.031101.01</v>
      </c>
      <c r="Q255" s="64" t="str">
        <f t="shared" si="24"/>
        <v>CL.IC.SA.031101.01</v>
      </c>
    </row>
    <row r="256" spans="1:19" s="60" customFormat="1" ht="15">
      <c r="A256" s="60" t="s">
        <v>7606</v>
      </c>
      <c r="C256" s="61" t="s">
        <v>12185</v>
      </c>
      <c r="E256" s="61" t="s">
        <v>5749</v>
      </c>
      <c r="F256" s="60" t="s">
        <v>4050</v>
      </c>
      <c r="G256" s="60" t="s">
        <v>3761</v>
      </c>
      <c r="H256" s="62" t="s">
        <v>12030</v>
      </c>
      <c r="I256" s="60" t="s">
        <v>3762</v>
      </c>
      <c r="J256" s="63" t="str">
        <f t="shared" si="21"/>
        <v>IC.SA.031102</v>
      </c>
      <c r="K256" s="61" t="s">
        <v>12175</v>
      </c>
      <c r="L256" s="60" t="str">
        <f t="shared" si="15"/>
        <v>Unable to follow instructions</v>
      </c>
      <c r="M256" s="64" t="str">
        <f t="shared" si="22"/>
        <v>PI.IC.SA.031102.01</v>
      </c>
      <c r="N256" s="64"/>
      <c r="O256" s="64" t="str">
        <f t="shared" si="23"/>
        <v>PH.IC.SA.031102.01</v>
      </c>
      <c r="Q256" s="64" t="str">
        <f t="shared" si="24"/>
        <v>CL.IC.SA.031102.01</v>
      </c>
    </row>
    <row r="257" spans="1:19" s="60" customFormat="1" ht="15">
      <c r="A257" s="60" t="s">
        <v>7606</v>
      </c>
      <c r="C257" s="61" t="s">
        <v>12185</v>
      </c>
      <c r="E257" s="61" t="s">
        <v>5749</v>
      </c>
      <c r="F257" s="60" t="s">
        <v>4050</v>
      </c>
      <c r="G257" s="60" t="s">
        <v>3900</v>
      </c>
      <c r="H257" s="62" t="s">
        <v>12032</v>
      </c>
      <c r="I257" s="60" t="s">
        <v>5925</v>
      </c>
      <c r="J257" s="63" t="str">
        <f t="shared" si="21"/>
        <v>IC.SA.031103</v>
      </c>
      <c r="K257" s="61" t="s">
        <v>12175</v>
      </c>
      <c r="L257" s="60" t="str">
        <f t="shared" si="15"/>
        <v>Danger to self</v>
      </c>
      <c r="M257" s="64" t="str">
        <f t="shared" si="22"/>
        <v>PI.IC.SA.031103.01</v>
      </c>
      <c r="N257" s="64"/>
      <c r="O257" s="64" t="str">
        <f t="shared" si="23"/>
        <v>PH.IC.SA.031103.01</v>
      </c>
      <c r="Q257" s="64" t="str">
        <f t="shared" si="24"/>
        <v>CL.IC.SA.031103.01</v>
      </c>
    </row>
    <row r="258" spans="1:19" s="60" customFormat="1" ht="15">
      <c r="A258" s="60" t="s">
        <v>7606</v>
      </c>
      <c r="C258" s="61" t="s">
        <v>12185</v>
      </c>
      <c r="E258" s="61" t="s">
        <v>5749</v>
      </c>
      <c r="F258" s="60" t="s">
        <v>4050</v>
      </c>
      <c r="G258" s="60" t="s">
        <v>3902</v>
      </c>
      <c r="H258" s="62" t="s">
        <v>12028</v>
      </c>
      <c r="I258" s="60" t="s">
        <v>3903</v>
      </c>
      <c r="J258" s="63" t="str">
        <f t="shared" si="21"/>
        <v>IC.SA.031104</v>
      </c>
      <c r="K258" s="61" t="s">
        <v>12175</v>
      </c>
      <c r="L258" s="60" t="str">
        <f t="shared" si="15"/>
        <v>Danger to others</v>
      </c>
      <c r="M258" s="64" t="str">
        <f t="shared" si="22"/>
        <v>PI.IC.SA.031104.01</v>
      </c>
      <c r="N258" s="64"/>
      <c r="O258" s="64" t="str">
        <f t="shared" si="23"/>
        <v>PH.IC.SA.031104.01</v>
      </c>
      <c r="Q258" s="64" t="str">
        <f t="shared" si="24"/>
        <v>CL.IC.SA.031104.01</v>
      </c>
    </row>
    <row r="259" spans="1:19" s="60" customFormat="1" ht="15">
      <c r="A259" s="60" t="s">
        <v>7606</v>
      </c>
      <c r="C259" s="61" t="s">
        <v>12185</v>
      </c>
      <c r="E259" s="61" t="s">
        <v>5749</v>
      </c>
      <c r="F259" s="60" t="s">
        <v>4050</v>
      </c>
      <c r="G259" s="60" t="s">
        <v>3904</v>
      </c>
      <c r="H259" s="62" t="s">
        <v>6291</v>
      </c>
      <c r="I259" s="60" t="s">
        <v>3905</v>
      </c>
      <c r="J259" s="63" t="str">
        <f t="shared" si="21"/>
        <v>IC.SA.031105</v>
      </c>
      <c r="K259" s="61" t="s">
        <v>12175</v>
      </c>
      <c r="L259" s="60" t="str">
        <f t="shared" si="15"/>
        <v>Protect Airway</v>
      </c>
      <c r="M259" s="64" t="str">
        <f t="shared" si="22"/>
        <v>PI.IC.SA.031105.01</v>
      </c>
      <c r="N259" s="64"/>
      <c r="O259" s="64" t="str">
        <f t="shared" si="23"/>
        <v>PH.IC.SA.031105.01</v>
      </c>
      <c r="Q259" s="64" t="str">
        <f t="shared" si="24"/>
        <v>CL.IC.SA.031105.01</v>
      </c>
      <c r="R259" s="60" t="s">
        <v>12465</v>
      </c>
      <c r="S259" s="60">
        <v>305</v>
      </c>
    </row>
    <row r="260" spans="1:19" s="60" customFormat="1" ht="15">
      <c r="A260" s="60" t="s">
        <v>7606</v>
      </c>
      <c r="C260" s="61" t="s">
        <v>12185</v>
      </c>
      <c r="E260" s="61" t="s">
        <v>5749</v>
      </c>
      <c r="F260" s="60" t="s">
        <v>4050</v>
      </c>
      <c r="G260" s="60" t="s">
        <v>3906</v>
      </c>
      <c r="H260" s="62" t="s">
        <v>6988</v>
      </c>
      <c r="I260" s="60" t="s">
        <v>8842</v>
      </c>
      <c r="J260" s="63" t="str">
        <f t="shared" si="21"/>
        <v>IC.SA.031106</v>
      </c>
      <c r="K260" s="61" t="s">
        <v>12175</v>
      </c>
      <c r="L260" s="60" t="str">
        <f t="shared" si="15"/>
        <v>Other: Specify</v>
      </c>
      <c r="M260" s="64" t="str">
        <f t="shared" si="22"/>
        <v>PI.IC.SA.031106.01</v>
      </c>
      <c r="N260" s="64"/>
      <c r="O260" s="64" t="str">
        <f t="shared" si="23"/>
        <v>PH.IC.SA.031106.01</v>
      </c>
      <c r="Q260" s="64" t="str">
        <f t="shared" si="24"/>
        <v>CL.IC.SA.031106.01</v>
      </c>
      <c r="R260" s="60" t="s">
        <v>12465</v>
      </c>
      <c r="S260" s="60">
        <v>306</v>
      </c>
    </row>
    <row r="261" spans="1:19" s="60" customFormat="1" ht="15">
      <c r="A261" s="60" t="s">
        <v>7606</v>
      </c>
      <c r="C261" s="61" t="s">
        <v>12185</v>
      </c>
      <c r="D261" s="60" t="s">
        <v>4053</v>
      </c>
      <c r="E261" s="61" t="s">
        <v>3064</v>
      </c>
      <c r="F261" s="60" t="s">
        <v>4054</v>
      </c>
      <c r="G261" s="60" t="s">
        <v>4055</v>
      </c>
      <c r="H261" s="62" t="s">
        <v>11848</v>
      </c>
      <c r="I261" s="60" t="s">
        <v>4056</v>
      </c>
      <c r="J261" s="63" t="str">
        <f t="shared" si="21"/>
        <v>IC.SA.031201</v>
      </c>
      <c r="K261" s="61" t="s">
        <v>12175</v>
      </c>
      <c r="L261" s="60" t="str">
        <f t="shared" si="15"/>
        <v>Circulation/movement/sensation</v>
      </c>
      <c r="M261" s="64" t="str">
        <f t="shared" si="22"/>
        <v>PI.IC.SA.031201.01</v>
      </c>
      <c r="N261" s="64"/>
      <c r="O261" s="64" t="str">
        <f t="shared" si="23"/>
        <v>PH.IC.SA.031201.01</v>
      </c>
      <c r="Q261" s="64" t="str">
        <f t="shared" si="24"/>
        <v>CL.IC.SA.031201.01</v>
      </c>
    </row>
    <row r="262" spans="1:19" s="60" customFormat="1" ht="15">
      <c r="A262" s="60" t="s">
        <v>7606</v>
      </c>
      <c r="C262" s="61" t="s">
        <v>12185</v>
      </c>
      <c r="E262" s="61" t="s">
        <v>3064</v>
      </c>
      <c r="F262" s="60" t="s">
        <v>4054</v>
      </c>
      <c r="G262" s="60" t="s">
        <v>4057</v>
      </c>
      <c r="H262" s="62" t="s">
        <v>12030</v>
      </c>
      <c r="I262" s="60" t="s">
        <v>9020</v>
      </c>
      <c r="J262" s="63" t="str">
        <f t="shared" si="21"/>
        <v>IC.SA.031202</v>
      </c>
      <c r="K262" s="61" t="s">
        <v>12175</v>
      </c>
      <c r="L262" s="60" t="str">
        <f t="shared" si="15"/>
        <v>Range of motion</v>
      </c>
      <c r="M262" s="64" t="str">
        <f t="shared" si="22"/>
        <v>PI.IC.SA.031202.01</v>
      </c>
      <c r="N262" s="64"/>
      <c r="O262" s="64" t="str">
        <f t="shared" si="23"/>
        <v>PH.IC.SA.031202.01</v>
      </c>
      <c r="Q262" s="64" t="str">
        <f t="shared" si="24"/>
        <v>CL.IC.SA.031202.01</v>
      </c>
    </row>
    <row r="263" spans="1:19" s="60" customFormat="1" ht="15">
      <c r="A263" s="60" t="s">
        <v>7606</v>
      </c>
      <c r="C263" s="61" t="s">
        <v>12185</v>
      </c>
      <c r="E263" s="61" t="s">
        <v>3064</v>
      </c>
      <c r="F263" s="60" t="s">
        <v>4054</v>
      </c>
      <c r="G263" s="60" t="s">
        <v>4058</v>
      </c>
      <c r="H263" s="62" t="s">
        <v>12032</v>
      </c>
      <c r="I263" s="60" t="s">
        <v>4059</v>
      </c>
      <c r="J263" s="63" t="str">
        <f t="shared" si="21"/>
        <v>IC.SA.031203</v>
      </c>
      <c r="K263" s="61" t="s">
        <v>12175</v>
      </c>
      <c r="L263" s="60" t="str">
        <f t="shared" si="15"/>
        <v>Skin care</v>
      </c>
      <c r="M263" s="64" t="str">
        <f t="shared" si="22"/>
        <v>PI.IC.SA.031203.01</v>
      </c>
      <c r="N263" s="64"/>
      <c r="O263" s="64" t="str">
        <f t="shared" si="23"/>
        <v>PH.IC.SA.031203.01</v>
      </c>
      <c r="Q263" s="64" t="str">
        <f t="shared" si="24"/>
        <v>CL.IC.SA.031203.01</v>
      </c>
    </row>
    <row r="264" spans="1:19" s="60" customFormat="1" ht="15">
      <c r="A264" s="60" t="s">
        <v>7606</v>
      </c>
      <c r="C264" s="61" t="s">
        <v>12185</v>
      </c>
      <c r="E264" s="61" t="s">
        <v>3064</v>
      </c>
      <c r="F264" s="60" t="s">
        <v>4054</v>
      </c>
      <c r="G264" s="60" t="s">
        <v>4060</v>
      </c>
      <c r="H264" s="62" t="s">
        <v>12028</v>
      </c>
      <c r="I264" s="60" t="s">
        <v>4061</v>
      </c>
      <c r="J264" s="63" t="str">
        <f t="shared" si="21"/>
        <v>IC.SA.031204</v>
      </c>
      <c r="K264" s="61" t="s">
        <v>12175</v>
      </c>
      <c r="L264" s="60" t="str">
        <f t="shared" si="15"/>
        <v>Call bell within reach</v>
      </c>
      <c r="M264" s="64" t="str">
        <f t="shared" si="22"/>
        <v>PI.IC.SA.031204.01</v>
      </c>
      <c r="N264" s="64"/>
      <c r="O264" s="64" t="str">
        <f t="shared" si="23"/>
        <v>PH.IC.SA.031204.01</v>
      </c>
      <c r="Q264" s="64" t="str">
        <f t="shared" si="24"/>
        <v>CL.IC.SA.031204.01</v>
      </c>
    </row>
    <row r="265" spans="1:19" s="60" customFormat="1" ht="15">
      <c r="A265" s="60" t="s">
        <v>7606</v>
      </c>
      <c r="C265" s="61" t="s">
        <v>12185</v>
      </c>
      <c r="E265" s="61" t="s">
        <v>3064</v>
      </c>
      <c r="F265" s="60" t="s">
        <v>4054</v>
      </c>
      <c r="G265" s="60" t="s">
        <v>4062</v>
      </c>
      <c r="H265" s="62" t="s">
        <v>12210</v>
      </c>
      <c r="I265" s="60" t="s">
        <v>4063</v>
      </c>
      <c r="J265" s="63" t="str">
        <f t="shared" si="21"/>
        <v>IC.SA.031205</v>
      </c>
      <c r="K265" s="61" t="s">
        <v>12175</v>
      </c>
      <c r="L265" s="60" t="str">
        <f t="shared" si="15"/>
        <v>No injuries</v>
      </c>
      <c r="M265" s="64" t="str">
        <f t="shared" si="22"/>
        <v>PI.IC.SA.031205.01</v>
      </c>
      <c r="N265" s="64"/>
      <c r="O265" s="64" t="str">
        <f t="shared" si="23"/>
        <v>PH.IC.SA.031205.01</v>
      </c>
      <c r="Q265" s="64" t="str">
        <f t="shared" si="24"/>
        <v>CL.IC.SA.031205.01</v>
      </c>
    </row>
    <row r="266" spans="1:19" s="60" customFormat="1" ht="15">
      <c r="A266" s="60" t="s">
        <v>7606</v>
      </c>
      <c r="C266" s="61" t="s">
        <v>12185</v>
      </c>
      <c r="E266" s="61" t="s">
        <v>3064</v>
      </c>
      <c r="F266" s="60" t="s">
        <v>4054</v>
      </c>
      <c r="G266" s="60" t="s">
        <v>6003</v>
      </c>
      <c r="H266" s="62" t="s">
        <v>12212</v>
      </c>
      <c r="I266" s="60" t="s">
        <v>8328</v>
      </c>
      <c r="J266" s="63" t="str">
        <f t="shared" si="21"/>
        <v>IC.SA.031206</v>
      </c>
      <c r="K266" s="61" t="s">
        <v>12175</v>
      </c>
      <c r="L266" s="60" t="str">
        <f t="shared" si="15"/>
        <v>Positioning</v>
      </c>
      <c r="M266" s="64" t="str">
        <f t="shared" si="22"/>
        <v>PI.IC.SA.031206.01</v>
      </c>
      <c r="N266" s="64"/>
      <c r="O266" s="64" t="str">
        <f t="shared" si="23"/>
        <v>PH.IC.SA.031206.01</v>
      </c>
      <c r="Q266" s="64" t="str">
        <f t="shared" si="24"/>
        <v>CL.IC.SA.031206.01</v>
      </c>
    </row>
    <row r="267" spans="1:19" s="60" customFormat="1" ht="15">
      <c r="A267" s="60" t="s">
        <v>7606</v>
      </c>
      <c r="C267" s="61" t="s">
        <v>12185</v>
      </c>
      <c r="E267" s="61" t="s">
        <v>3064</v>
      </c>
      <c r="F267" s="60" t="s">
        <v>4054</v>
      </c>
      <c r="G267" s="60" t="s">
        <v>4064</v>
      </c>
      <c r="H267" s="62" t="s">
        <v>12225</v>
      </c>
      <c r="I267" s="60" t="s">
        <v>4065</v>
      </c>
      <c r="J267" s="63" t="str">
        <f t="shared" si="21"/>
        <v>IC.SA.031207</v>
      </c>
      <c r="K267" s="61" t="s">
        <v>12175</v>
      </c>
      <c r="L267" s="60" t="str">
        <f t="shared" si="15"/>
        <v>Injuries: specify</v>
      </c>
      <c r="M267" s="64" t="str">
        <f t="shared" si="22"/>
        <v>PI.IC.SA.031207.01</v>
      </c>
      <c r="N267" s="64"/>
      <c r="O267" s="64" t="str">
        <f t="shared" si="23"/>
        <v>PH.IC.SA.031207.01</v>
      </c>
      <c r="Q267" s="64" t="str">
        <f t="shared" si="24"/>
        <v>CL.IC.SA.031207.01</v>
      </c>
    </row>
    <row r="268" spans="1:19" s="60" customFormat="1" ht="15">
      <c r="A268" s="60" t="s">
        <v>7606</v>
      </c>
      <c r="C268" s="61" t="s">
        <v>12185</v>
      </c>
      <c r="E268" s="61" t="s">
        <v>3064</v>
      </c>
      <c r="F268" s="60" t="s">
        <v>4054</v>
      </c>
      <c r="G268" s="60" t="s">
        <v>4079</v>
      </c>
      <c r="H268" s="62" t="s">
        <v>3574</v>
      </c>
      <c r="I268" s="60" t="s">
        <v>4080</v>
      </c>
      <c r="J268" s="63" t="str">
        <f t="shared" si="21"/>
        <v>IC.SA.031208</v>
      </c>
      <c r="K268" s="61" t="s">
        <v>12175</v>
      </c>
      <c r="L268" s="60" t="str">
        <f t="shared" si="15"/>
        <v>Released and repositioned, yes</v>
      </c>
      <c r="M268" s="64" t="str">
        <f t="shared" si="22"/>
        <v>PI.IC.SA.031208.01</v>
      </c>
      <c r="N268" s="64"/>
      <c r="O268" s="64" t="str">
        <f t="shared" si="23"/>
        <v>PH.IC.SA.031208.01</v>
      </c>
      <c r="Q268" s="64" t="str">
        <f t="shared" si="24"/>
        <v>CL.IC.SA.031208.01</v>
      </c>
      <c r="R268" s="60" t="s">
        <v>12465</v>
      </c>
      <c r="S268" s="60">
        <v>469</v>
      </c>
    </row>
    <row r="269" spans="1:19" s="60" customFormat="1" ht="15">
      <c r="A269" s="60" t="s">
        <v>7606</v>
      </c>
      <c r="C269" s="61" t="s">
        <v>12185</v>
      </c>
      <c r="E269" s="61" t="s">
        <v>3064</v>
      </c>
      <c r="F269" s="60" t="s">
        <v>4054</v>
      </c>
      <c r="G269" s="60" t="s">
        <v>3825</v>
      </c>
      <c r="H269" s="62" t="s">
        <v>3690</v>
      </c>
      <c r="I269" s="60" t="s">
        <v>3826</v>
      </c>
      <c r="J269" s="63" t="str">
        <f t="shared" si="21"/>
        <v>IC.SA.031209</v>
      </c>
      <c r="K269" s="61" t="s">
        <v>2379</v>
      </c>
      <c r="L269" s="60" t="str">
        <f t="shared" si="15"/>
        <v>Released and repositioned, no</v>
      </c>
      <c r="M269" s="64" t="str">
        <f t="shared" si="22"/>
        <v>PI.IC.SA.031209.01</v>
      </c>
      <c r="N269" s="64"/>
      <c r="O269" s="64" t="str">
        <f t="shared" si="23"/>
        <v>PH.IC.SA.031209.01</v>
      </c>
      <c r="Q269" s="64" t="str">
        <f t="shared" si="24"/>
        <v>CL.IC.SA.031209.01</v>
      </c>
      <c r="R269" s="60" t="s">
        <v>12465</v>
      </c>
      <c r="S269" s="60">
        <v>469</v>
      </c>
    </row>
    <row r="270" spans="1:19" s="60" customFormat="1" ht="15">
      <c r="A270" s="60" t="s">
        <v>7606</v>
      </c>
      <c r="C270" s="61" t="s">
        <v>12185</v>
      </c>
      <c r="D270" s="60" t="s">
        <v>3827</v>
      </c>
      <c r="E270" s="61" t="s">
        <v>5560</v>
      </c>
      <c r="F270" s="60" t="s">
        <v>3828</v>
      </c>
      <c r="G270" s="60" t="s">
        <v>9878</v>
      </c>
      <c r="H270" s="62" t="s">
        <v>11848</v>
      </c>
      <c r="I270" s="60" t="s">
        <v>3829</v>
      </c>
      <c r="J270" s="63" t="str">
        <f t="shared" si="21"/>
        <v>IC.SA.031301</v>
      </c>
      <c r="K270" s="61" t="s">
        <v>12175</v>
      </c>
      <c r="L270" s="60" t="str">
        <f t="shared" si="15"/>
        <v>Ankle, right</v>
      </c>
      <c r="M270" s="64" t="str">
        <f t="shared" si="22"/>
        <v>PI.IC.SA.031301.01</v>
      </c>
      <c r="N270" s="64"/>
      <c r="O270" s="64" t="str">
        <f t="shared" si="23"/>
        <v>PH.IC.SA.031301.01</v>
      </c>
      <c r="Q270" s="64" t="str">
        <f t="shared" si="24"/>
        <v>CL.IC.SA.031301.01</v>
      </c>
    </row>
    <row r="271" spans="1:19" s="60" customFormat="1" ht="15">
      <c r="A271" s="60" t="s">
        <v>7606</v>
      </c>
      <c r="C271" s="61" t="s">
        <v>12185</v>
      </c>
      <c r="E271" s="61" t="s">
        <v>5560</v>
      </c>
      <c r="F271" s="60" t="s">
        <v>3828</v>
      </c>
      <c r="G271" s="60" t="s">
        <v>9880</v>
      </c>
      <c r="H271" s="62" t="s">
        <v>12030</v>
      </c>
      <c r="I271" s="60" t="s">
        <v>4129</v>
      </c>
      <c r="J271" s="63" t="str">
        <f t="shared" si="21"/>
        <v>IC.SA.031302</v>
      </c>
      <c r="K271" s="61" t="s">
        <v>12175</v>
      </c>
      <c r="L271" s="60" t="str">
        <f t="shared" si="15"/>
        <v>Ankle, left</v>
      </c>
      <c r="M271" s="64" t="str">
        <f t="shared" si="22"/>
        <v>PI.IC.SA.031302.01</v>
      </c>
      <c r="N271" s="64"/>
      <c r="O271" s="64" t="str">
        <f t="shared" si="23"/>
        <v>PH.IC.SA.031302.01</v>
      </c>
      <c r="Q271" s="64" t="str">
        <f t="shared" si="24"/>
        <v>CL.IC.SA.031302.01</v>
      </c>
    </row>
    <row r="272" spans="1:19" s="60" customFormat="1" ht="15">
      <c r="A272" s="60" t="s">
        <v>7606</v>
      </c>
      <c r="C272" s="61" t="s">
        <v>12185</v>
      </c>
      <c r="E272" s="61" t="s">
        <v>5560</v>
      </c>
      <c r="F272" s="60" t="s">
        <v>3828</v>
      </c>
      <c r="G272" s="60" t="s">
        <v>4130</v>
      </c>
      <c r="H272" s="62" t="s">
        <v>12032</v>
      </c>
      <c r="I272" s="60" t="s">
        <v>4131</v>
      </c>
      <c r="J272" s="63" t="str">
        <f t="shared" si="21"/>
        <v>IC.SA.031303</v>
      </c>
      <c r="K272" s="61" t="s">
        <v>12175</v>
      </c>
      <c r="L272" s="60" t="str">
        <f t="shared" si="15"/>
        <v>Blanket/net</v>
      </c>
      <c r="M272" s="64" t="str">
        <f t="shared" si="22"/>
        <v>PI.IC.SA.031303.01</v>
      </c>
      <c r="N272" s="64"/>
      <c r="O272" s="64" t="str">
        <f t="shared" si="23"/>
        <v>PH.IC.SA.031303.01</v>
      </c>
      <c r="Q272" s="64" t="str">
        <f t="shared" si="24"/>
        <v>CL.IC.SA.031303.01</v>
      </c>
    </row>
    <row r="273" spans="1:33" s="60" customFormat="1" ht="15">
      <c r="A273" s="60" t="s">
        <v>7606</v>
      </c>
      <c r="C273" s="61" t="s">
        <v>12185</v>
      </c>
      <c r="E273" s="61" t="s">
        <v>5560</v>
      </c>
      <c r="F273" s="60" t="s">
        <v>3828</v>
      </c>
      <c r="G273" s="60" t="s">
        <v>4132</v>
      </c>
      <c r="H273" s="62" t="s">
        <v>12028</v>
      </c>
      <c r="I273" s="60" t="s">
        <v>4133</v>
      </c>
      <c r="J273" s="63" t="str">
        <f t="shared" si="21"/>
        <v>IC.SA.031304</v>
      </c>
      <c r="K273" s="61" t="s">
        <v>12175</v>
      </c>
      <c r="L273" s="60" t="str">
        <f t="shared" si="15"/>
        <v>Hand mitt, right</v>
      </c>
      <c r="M273" s="64" t="str">
        <f t="shared" si="22"/>
        <v>PI.IC.SA.031304.01</v>
      </c>
      <c r="N273" s="64"/>
      <c r="O273" s="64" t="str">
        <f t="shared" si="23"/>
        <v>PH.IC.SA.031304.01</v>
      </c>
      <c r="Q273" s="64" t="str">
        <f t="shared" si="24"/>
        <v>CL.IC.SA.031304.01</v>
      </c>
    </row>
    <row r="274" spans="1:33" s="60" customFormat="1" ht="15">
      <c r="A274" s="60" t="s">
        <v>7606</v>
      </c>
      <c r="C274" s="61" t="s">
        <v>12185</v>
      </c>
      <c r="E274" s="61" t="s">
        <v>5560</v>
      </c>
      <c r="F274" s="60" t="s">
        <v>3828</v>
      </c>
      <c r="G274" s="60" t="s">
        <v>4290</v>
      </c>
      <c r="H274" s="62" t="s">
        <v>12210</v>
      </c>
      <c r="I274" s="60" t="s">
        <v>4291</v>
      </c>
      <c r="J274" s="63" t="str">
        <f t="shared" si="21"/>
        <v>IC.SA.031305</v>
      </c>
      <c r="K274" s="61" t="s">
        <v>12175</v>
      </c>
      <c r="L274" s="60" t="str">
        <f t="shared" si="15"/>
        <v>Hand mitt, left</v>
      </c>
      <c r="M274" s="64" t="str">
        <f t="shared" si="22"/>
        <v>PI.IC.SA.031305.01</v>
      </c>
      <c r="N274" s="64"/>
      <c r="O274" s="64" t="str">
        <f t="shared" si="23"/>
        <v>PH.IC.SA.031305.01</v>
      </c>
      <c r="Q274" s="64" t="str">
        <f t="shared" si="24"/>
        <v>CL.IC.SA.031305.01</v>
      </c>
    </row>
    <row r="275" spans="1:33" s="60" customFormat="1" ht="15">
      <c r="A275" s="60" t="s">
        <v>7606</v>
      </c>
      <c r="C275" s="61" t="s">
        <v>12185</v>
      </c>
      <c r="E275" s="61" t="s">
        <v>5560</v>
      </c>
      <c r="F275" s="60" t="s">
        <v>3828</v>
      </c>
      <c r="G275" s="60" t="s">
        <v>3831</v>
      </c>
      <c r="H275" s="62" t="s">
        <v>12212</v>
      </c>
      <c r="I275" s="60" t="s">
        <v>3831</v>
      </c>
      <c r="J275" s="63" t="str">
        <f t="shared" si="21"/>
        <v>IC.SA.031306</v>
      </c>
      <c r="K275" s="61" t="s">
        <v>12175</v>
      </c>
      <c r="L275" s="60" t="str">
        <f t="shared" si="15"/>
        <v>Vest</v>
      </c>
      <c r="M275" s="64" t="str">
        <f t="shared" si="22"/>
        <v>PI.IC.SA.031306.01</v>
      </c>
      <c r="N275" s="64"/>
      <c r="O275" s="64" t="str">
        <f t="shared" si="23"/>
        <v>PH.IC.SA.031306.01</v>
      </c>
      <c r="Q275" s="64" t="str">
        <f t="shared" si="24"/>
        <v>CL.IC.SA.031306.01</v>
      </c>
    </row>
    <row r="276" spans="1:33" s="60" customFormat="1" ht="15">
      <c r="A276" s="60" t="s">
        <v>7606</v>
      </c>
      <c r="C276" s="61" t="s">
        <v>12185</v>
      </c>
      <c r="E276" s="61" t="s">
        <v>5560</v>
      </c>
      <c r="F276" s="60" t="s">
        <v>3828</v>
      </c>
      <c r="G276" s="60" t="s">
        <v>3832</v>
      </c>
      <c r="H276" s="62" t="s">
        <v>12225</v>
      </c>
      <c r="I276" s="60" t="s">
        <v>3832</v>
      </c>
      <c r="J276" s="63" t="str">
        <f t="shared" si="21"/>
        <v>IC.SA.031307</v>
      </c>
      <c r="K276" s="61" t="s">
        <v>12175</v>
      </c>
      <c r="L276" s="60" t="str">
        <f t="shared" si="15"/>
        <v>Waist</v>
      </c>
      <c r="M276" s="64" t="str">
        <f t="shared" si="22"/>
        <v>PI.IC.SA.031307.01</v>
      </c>
      <c r="N276" s="64"/>
      <c r="O276" s="64" t="str">
        <f t="shared" si="23"/>
        <v>PH.IC.SA.031307.01</v>
      </c>
      <c r="Q276" s="64" t="str">
        <f t="shared" si="24"/>
        <v>CL.IC.SA.031307.01</v>
      </c>
    </row>
    <row r="277" spans="1:33" s="60" customFormat="1" ht="15">
      <c r="A277" s="60" t="s">
        <v>7606</v>
      </c>
      <c r="C277" s="61" t="s">
        <v>12185</v>
      </c>
      <c r="E277" s="61" t="s">
        <v>5560</v>
      </c>
      <c r="F277" s="60" t="s">
        <v>3828</v>
      </c>
      <c r="G277" s="60" t="s">
        <v>9720</v>
      </c>
      <c r="H277" s="62" t="s">
        <v>11638</v>
      </c>
      <c r="I277" s="60" t="s">
        <v>3833</v>
      </c>
      <c r="J277" s="63" t="str">
        <f t="shared" si="21"/>
        <v>IC.SA.031308</v>
      </c>
      <c r="K277" s="61" t="s">
        <v>12175</v>
      </c>
      <c r="L277" s="60" t="str">
        <f t="shared" si="15"/>
        <v>Wrist, right</v>
      </c>
      <c r="M277" s="64" t="str">
        <f t="shared" si="22"/>
        <v>PI.IC.SA.031308.01</v>
      </c>
      <c r="N277" s="64"/>
      <c r="O277" s="64" t="str">
        <f t="shared" si="23"/>
        <v>PH.IC.SA.031308.01</v>
      </c>
      <c r="Q277" s="64" t="str">
        <f t="shared" si="24"/>
        <v>CL.IC.SA.031308.01</v>
      </c>
    </row>
    <row r="278" spans="1:33" s="60" customFormat="1" ht="15">
      <c r="A278" s="60" t="s">
        <v>7606</v>
      </c>
      <c r="C278" s="61" t="s">
        <v>12185</v>
      </c>
      <c r="E278" s="61" t="s">
        <v>5560</v>
      </c>
      <c r="F278" s="60" t="s">
        <v>3828</v>
      </c>
      <c r="G278" s="60" t="s">
        <v>9722</v>
      </c>
      <c r="H278" s="62" t="s">
        <v>11639</v>
      </c>
      <c r="I278" s="60" t="s">
        <v>3834</v>
      </c>
      <c r="J278" s="63" t="str">
        <f t="shared" si="21"/>
        <v>IC.SA.031309</v>
      </c>
      <c r="K278" s="61" t="s">
        <v>12175</v>
      </c>
      <c r="L278" s="60" t="str">
        <f t="shared" si="15"/>
        <v>Wrist, left</v>
      </c>
      <c r="M278" s="64" t="str">
        <f t="shared" si="22"/>
        <v>PI.IC.SA.031309.01</v>
      </c>
      <c r="N278" s="64"/>
      <c r="O278" s="64" t="str">
        <f t="shared" si="23"/>
        <v>PH.IC.SA.031309.01</v>
      </c>
      <c r="Q278" s="64" t="str">
        <f t="shared" si="24"/>
        <v>CL.IC.SA.031309.01</v>
      </c>
    </row>
    <row r="279" spans="1:33" s="60" customFormat="1" ht="15">
      <c r="A279" s="60" t="s">
        <v>7606</v>
      </c>
      <c r="C279" s="61" t="s">
        <v>12185</v>
      </c>
      <c r="E279" s="61" t="s">
        <v>5560</v>
      </c>
      <c r="F279" s="60" t="s">
        <v>3828</v>
      </c>
      <c r="G279" s="60" t="s">
        <v>10665</v>
      </c>
      <c r="H279" s="62" t="s">
        <v>11829</v>
      </c>
      <c r="I279" s="60" t="s">
        <v>10665</v>
      </c>
      <c r="J279" s="63" t="str">
        <f t="shared" si="21"/>
        <v>IC.SA.031310</v>
      </c>
      <c r="K279" s="61" t="s">
        <v>12175</v>
      </c>
      <c r="L279" s="60" t="str">
        <f t="shared" si="15"/>
        <v>Soft</v>
      </c>
      <c r="M279" s="64" t="str">
        <f t="shared" si="22"/>
        <v>PI.IC.SA.031310.01</v>
      </c>
      <c r="N279" s="64"/>
      <c r="O279" s="64" t="str">
        <f t="shared" si="23"/>
        <v>PH.IC.SA.031310.01</v>
      </c>
      <c r="Q279" s="64" t="str">
        <f t="shared" si="24"/>
        <v>CL.IC.SA.031310.01</v>
      </c>
    </row>
    <row r="280" spans="1:33" s="60" customFormat="1" ht="15">
      <c r="A280" s="60" t="s">
        <v>7606</v>
      </c>
      <c r="C280" s="61" t="s">
        <v>12185</v>
      </c>
      <c r="E280" s="61" t="s">
        <v>5560</v>
      </c>
      <c r="F280" s="60" t="s">
        <v>3828</v>
      </c>
      <c r="G280" s="60" t="s">
        <v>3835</v>
      </c>
      <c r="H280" s="62" t="s">
        <v>12099</v>
      </c>
      <c r="I280" s="60" t="s">
        <v>3835</v>
      </c>
      <c r="J280" s="63" t="str">
        <f t="shared" si="21"/>
        <v>IC.SA.031311</v>
      </c>
      <c r="K280" s="61" t="s">
        <v>12175</v>
      </c>
      <c r="L280" s="60" t="str">
        <f t="shared" si="15"/>
        <v>Locked</v>
      </c>
      <c r="M280" s="64" t="str">
        <f t="shared" si="22"/>
        <v>PI.IC.SA.031311.01</v>
      </c>
      <c r="N280" s="64"/>
      <c r="O280" s="64" t="str">
        <f t="shared" si="23"/>
        <v>PH.IC.SA.031311.01</v>
      </c>
      <c r="Q280" s="64" t="str">
        <f t="shared" si="24"/>
        <v>CL.IC.SA.031311.01</v>
      </c>
    </row>
    <row r="281" spans="1:33" s="60" customFormat="1" ht="15">
      <c r="A281" s="60" t="s">
        <v>7606</v>
      </c>
      <c r="C281" s="61" t="s">
        <v>12185</v>
      </c>
      <c r="E281" s="61" t="s">
        <v>5560</v>
      </c>
      <c r="F281" s="60" t="s">
        <v>3828</v>
      </c>
      <c r="G281" s="60" t="s">
        <v>3698</v>
      </c>
      <c r="H281" s="62" t="s">
        <v>12100</v>
      </c>
      <c r="I281" s="60" t="s">
        <v>3699</v>
      </c>
      <c r="J281" s="63" t="str">
        <f>CONCATENATE("IC.SA.",C281,E281,H281)</f>
        <v>IC.SA.031312</v>
      </c>
      <c r="K281" s="61" t="s">
        <v>2206</v>
      </c>
      <c r="L281" s="60" t="str">
        <f>G281</f>
        <v>Leather/plastic/rubber</v>
      </c>
      <c r="M281" s="64" t="str">
        <f>CONCATENATE("PI.",J281,".",K281)</f>
        <v>PI.IC.SA.031312.01</v>
      </c>
      <c r="N281" s="64"/>
      <c r="O281" s="64" t="str">
        <f>CONCATENATE("PH.",J281,".",K281)</f>
        <v>PH.IC.SA.031312.01</v>
      </c>
      <c r="Q281" s="64" t="str">
        <f>CONCATENATE("CL.",J281,".",K281)</f>
        <v>CL.IC.SA.031312.01</v>
      </c>
    </row>
    <row r="282" spans="1:33" s="60" customFormat="1" ht="15">
      <c r="A282" s="60" t="s">
        <v>7606</v>
      </c>
      <c r="C282" s="61" t="s">
        <v>12185</v>
      </c>
      <c r="E282" s="61" t="s">
        <v>215</v>
      </c>
      <c r="F282" s="60" t="s">
        <v>3828</v>
      </c>
      <c r="G282" s="60" t="s">
        <v>12827</v>
      </c>
      <c r="H282" s="62" t="s">
        <v>12828</v>
      </c>
      <c r="J282" s="63" t="str">
        <f>CONCATENATE("IC.SA.",C282,E282,H282)</f>
        <v>IC.SA.031313</v>
      </c>
      <c r="K282" s="61" t="s">
        <v>12175</v>
      </c>
      <c r="L282" s="60" t="str">
        <f>G282</f>
        <v>4 point or locked restraints</v>
      </c>
      <c r="M282" s="64" t="str">
        <f>CONCATENATE("PI.",J282,".",K282)</f>
        <v>PI.IC.SA.031313.01</v>
      </c>
      <c r="N282" s="64"/>
      <c r="O282" s="64" t="str">
        <f>CONCATENATE("PH.",J282,".",K282)</f>
        <v>PH.IC.SA.031313.01</v>
      </c>
      <c r="Q282" s="64" t="str">
        <f>CONCATENATE("CL.",J282,".",K282)</f>
        <v>CL.IC.SA.031313.01</v>
      </c>
      <c r="X282" s="60" t="s">
        <v>2352</v>
      </c>
      <c r="Y282" s="60">
        <v>1091</v>
      </c>
    </row>
    <row r="283" spans="1:33" s="60" customFormat="1" ht="15">
      <c r="A283" s="60" t="s">
        <v>7606</v>
      </c>
      <c r="C283" s="61" t="s">
        <v>12185</v>
      </c>
      <c r="E283" s="61" t="s">
        <v>5560</v>
      </c>
      <c r="F283" s="60" t="s">
        <v>3828</v>
      </c>
      <c r="G283" s="60" t="s">
        <v>13553</v>
      </c>
      <c r="H283" s="62" t="s">
        <v>12102</v>
      </c>
      <c r="J283" s="63" t="str">
        <f t="shared" si="21"/>
        <v>IC.SA.031314</v>
      </c>
      <c r="K283" s="61" t="s">
        <v>12175</v>
      </c>
      <c r="L283" s="60" t="str">
        <f t="shared" ref="L283:L310" si="25">G283</f>
        <v>Gap protector</v>
      </c>
      <c r="M283" s="64" t="str">
        <f t="shared" si="22"/>
        <v>PI.IC.SA.031314.01</v>
      </c>
      <c r="N283" s="64"/>
      <c r="O283" s="64" t="str">
        <f t="shared" si="23"/>
        <v>PH.IC.SA.031314.01</v>
      </c>
      <c r="Q283" s="64" t="str">
        <f t="shared" si="24"/>
        <v>CL.IC.SA.031314.01</v>
      </c>
      <c r="X283" s="60" t="s">
        <v>12737</v>
      </c>
      <c r="Y283" s="60">
        <v>1091</v>
      </c>
      <c r="AF283" s="60" t="s">
        <v>12773</v>
      </c>
      <c r="AG283" s="60">
        <v>1377</v>
      </c>
    </row>
    <row r="284" spans="1:33" s="60" customFormat="1" ht="15">
      <c r="A284" s="60" t="s">
        <v>7606</v>
      </c>
      <c r="C284" s="61" t="s">
        <v>12185</v>
      </c>
      <c r="D284" s="60" t="s">
        <v>3700</v>
      </c>
      <c r="E284" s="61" t="s">
        <v>4082</v>
      </c>
      <c r="F284" s="60" t="s">
        <v>3701</v>
      </c>
      <c r="G284" s="60" t="s">
        <v>3837</v>
      </c>
      <c r="H284" s="62" t="s">
        <v>2379</v>
      </c>
      <c r="I284" s="60" t="s">
        <v>3838</v>
      </c>
      <c r="J284" s="63" t="str">
        <f t="shared" si="21"/>
        <v>IC.SA.031401</v>
      </c>
      <c r="K284" s="61" t="s">
        <v>12175</v>
      </c>
      <c r="L284" s="60" t="str">
        <f t="shared" si="25"/>
        <v>On to support Medical healing</v>
      </c>
      <c r="M284" s="64" t="str">
        <f t="shared" si="22"/>
        <v>PI.IC.SA.031401.01</v>
      </c>
      <c r="N284" s="64"/>
      <c r="O284" s="64" t="str">
        <f t="shared" si="23"/>
        <v>PH.IC.SA.031401.01</v>
      </c>
      <c r="Q284" s="64" t="str">
        <f t="shared" si="24"/>
        <v>CL.IC.SA.031401.01</v>
      </c>
      <c r="R284" s="60" t="s">
        <v>12465</v>
      </c>
      <c r="S284" s="60">
        <v>459</v>
      </c>
    </row>
    <row r="285" spans="1:33" s="60" customFormat="1" ht="15">
      <c r="A285" s="60" t="s">
        <v>7606</v>
      </c>
      <c r="C285" s="61" t="s">
        <v>12185</v>
      </c>
      <c r="E285" s="61" t="s">
        <v>4082</v>
      </c>
      <c r="F285" s="60" t="s">
        <v>3700</v>
      </c>
      <c r="G285" s="60" t="s">
        <v>3839</v>
      </c>
      <c r="H285" s="62" t="s">
        <v>12430</v>
      </c>
      <c r="I285" s="60" t="s">
        <v>3839</v>
      </c>
      <c r="J285" s="63" t="str">
        <f t="shared" si="21"/>
        <v>IC.SA.031402</v>
      </c>
      <c r="K285" s="61" t="s">
        <v>3840</v>
      </c>
      <c r="L285" s="60" t="str">
        <f t="shared" si="25"/>
        <v>Off Unit</v>
      </c>
      <c r="M285" s="64" t="str">
        <f t="shared" si="22"/>
        <v>PI.IC.SA.031402.01</v>
      </c>
      <c r="N285" s="64"/>
      <c r="O285" s="64" t="str">
        <f t="shared" si="23"/>
        <v>PH.IC.SA.031402.01</v>
      </c>
      <c r="Q285" s="64" t="str">
        <f t="shared" si="24"/>
        <v>CL.IC.SA.031402.01</v>
      </c>
      <c r="R285" s="60" t="s">
        <v>3841</v>
      </c>
      <c r="S285" s="60">
        <v>459</v>
      </c>
    </row>
    <row r="286" spans="1:33" s="60" customFormat="1" ht="15">
      <c r="A286" s="60" t="s">
        <v>7606</v>
      </c>
      <c r="C286" s="61" t="s">
        <v>12185</v>
      </c>
      <c r="E286" s="61" t="s">
        <v>4082</v>
      </c>
      <c r="F286" s="60" t="s">
        <v>3700</v>
      </c>
      <c r="G286" s="60" t="s">
        <v>4024</v>
      </c>
      <c r="H286" s="62" t="s">
        <v>12185</v>
      </c>
      <c r="I286" s="60" t="s">
        <v>4024</v>
      </c>
      <c r="J286" s="63" t="str">
        <f>CONCATENATE("IC.SA.",C286,E286,H286)</f>
        <v>IC.SA.031403</v>
      </c>
      <c r="K286" s="61" t="s">
        <v>2206</v>
      </c>
      <c r="L286" s="60" t="str">
        <f>G286</f>
        <v>Discontinued</v>
      </c>
      <c r="M286" s="64" t="str">
        <f>CONCATENATE("PI.",J286,".",K286)</f>
        <v>PI.IC.SA.031403.01</v>
      </c>
      <c r="N286" s="64"/>
      <c r="O286" s="64" t="str">
        <f>CONCATENATE("PH.",J286,".",K286)</f>
        <v>PH.IC.SA.031403.01</v>
      </c>
      <c r="Q286" s="64" t="str">
        <f>CONCATENATE("CL.",J286,".",K286)</f>
        <v>CL.IC.SA.031403.01</v>
      </c>
      <c r="R286" s="60" t="s">
        <v>12278</v>
      </c>
      <c r="S286" s="60">
        <v>459</v>
      </c>
    </row>
    <row r="287" spans="1:33" s="60" customFormat="1" ht="15">
      <c r="A287" s="60" t="s">
        <v>7606</v>
      </c>
      <c r="C287" s="61" t="s">
        <v>12185</v>
      </c>
      <c r="E287" s="61" t="s">
        <v>4082</v>
      </c>
      <c r="F287" s="60" t="s">
        <v>3700</v>
      </c>
      <c r="G287" s="60" t="s">
        <v>13183</v>
      </c>
      <c r="H287" s="62" t="s">
        <v>12664</v>
      </c>
      <c r="J287" s="63" t="str">
        <f t="shared" si="21"/>
        <v>IC.SA.031404</v>
      </c>
      <c r="K287" s="61" t="s">
        <v>12175</v>
      </c>
      <c r="L287" s="60" t="str">
        <f t="shared" si="25"/>
        <v>Behavioral Health</v>
      </c>
      <c r="M287" s="64" t="str">
        <f t="shared" si="22"/>
        <v>PI.IC.SA.031404.01</v>
      </c>
      <c r="N287" s="64"/>
      <c r="O287" s="64" t="str">
        <f t="shared" si="23"/>
        <v>PH.IC.SA.031404.01</v>
      </c>
      <c r="Q287" s="64" t="str">
        <f t="shared" si="24"/>
        <v>CL.IC.SA.031404.01</v>
      </c>
      <c r="X287" s="60" t="s">
        <v>12737</v>
      </c>
      <c r="Y287" s="60">
        <v>1091</v>
      </c>
    </row>
    <row r="288" spans="1:33" s="60" customFormat="1" ht="15">
      <c r="A288" s="60" t="s">
        <v>7606</v>
      </c>
      <c r="C288" s="61" t="s">
        <v>12592</v>
      </c>
      <c r="D288" s="60" t="s">
        <v>3984</v>
      </c>
      <c r="E288" s="61" t="s">
        <v>3985</v>
      </c>
      <c r="F288" s="60" t="s">
        <v>3986</v>
      </c>
      <c r="G288" s="60" t="s">
        <v>3987</v>
      </c>
      <c r="H288" s="62" t="s">
        <v>2379</v>
      </c>
      <c r="I288" s="60" t="s">
        <v>3987</v>
      </c>
      <c r="J288" s="63" t="str">
        <f t="shared" si="21"/>
        <v>IC.SA.031501</v>
      </c>
      <c r="K288" s="61" t="s">
        <v>3840</v>
      </c>
      <c r="L288" s="60" t="str">
        <f t="shared" si="25"/>
        <v>Yes, continued need for restraint required</v>
      </c>
      <c r="M288" s="64" t="str">
        <f t="shared" si="22"/>
        <v>PI.IC.SA.031501.01</v>
      </c>
      <c r="N288" s="64"/>
      <c r="O288" s="64" t="str">
        <f t="shared" si="23"/>
        <v>PH.IC.SA.031501.01</v>
      </c>
      <c r="Q288" s="64" t="str">
        <f t="shared" si="24"/>
        <v>CL.IC.SA.031501.01</v>
      </c>
      <c r="R288" s="60" t="s">
        <v>4415</v>
      </c>
      <c r="S288" s="60">
        <v>529</v>
      </c>
    </row>
    <row r="289" spans="1:19" s="60" customFormat="1" ht="15">
      <c r="A289" s="60" t="s">
        <v>7606</v>
      </c>
      <c r="C289" s="61" t="s">
        <v>3812</v>
      </c>
      <c r="E289" s="61" t="s">
        <v>3985</v>
      </c>
      <c r="F289" s="60" t="s">
        <v>3988</v>
      </c>
      <c r="G289" s="60" t="s">
        <v>3989</v>
      </c>
      <c r="H289" s="62" t="s">
        <v>4144</v>
      </c>
      <c r="I289" s="60" t="s">
        <v>3989</v>
      </c>
      <c r="J289" s="63" t="str">
        <f t="shared" si="21"/>
        <v>IC.SA.031502</v>
      </c>
      <c r="K289" s="61" t="s">
        <v>2379</v>
      </c>
      <c r="L289" s="60" t="str">
        <f t="shared" si="25"/>
        <v>No restraints off</v>
      </c>
      <c r="M289" s="64" t="str">
        <f t="shared" si="22"/>
        <v>PI.IC.SA.031502.01</v>
      </c>
      <c r="N289" s="64"/>
      <c r="O289" s="64" t="str">
        <f t="shared" si="23"/>
        <v>PH.IC.SA.031502.01</v>
      </c>
      <c r="Q289" s="64" t="str">
        <f t="shared" si="24"/>
        <v>CL.IC.SA.031502.01</v>
      </c>
      <c r="R289" s="60" t="s">
        <v>3841</v>
      </c>
      <c r="S289" s="60">
        <v>529</v>
      </c>
    </row>
    <row r="290" spans="1:19" s="60" customFormat="1" ht="15">
      <c r="A290" s="60" t="s">
        <v>7606</v>
      </c>
      <c r="C290" s="61" t="s">
        <v>12592</v>
      </c>
      <c r="D290" s="60" t="s">
        <v>4151</v>
      </c>
      <c r="E290" s="61" t="s">
        <v>7863</v>
      </c>
      <c r="F290" s="60" t="s">
        <v>4151</v>
      </c>
      <c r="G290" s="60" t="s">
        <v>3994</v>
      </c>
      <c r="H290" s="62" t="s">
        <v>2379</v>
      </c>
      <c r="I290" s="60" t="s">
        <v>3994</v>
      </c>
      <c r="J290" s="63" t="str">
        <f t="shared" si="21"/>
        <v>IC.SA.031601</v>
      </c>
      <c r="K290" s="61" t="s">
        <v>12175</v>
      </c>
      <c r="L290" s="60" t="str">
        <f t="shared" si="25"/>
        <v>Asleep resting quietly</v>
      </c>
      <c r="M290" s="64" t="str">
        <f t="shared" si="22"/>
        <v>PI.IC.SA.031601.01</v>
      </c>
      <c r="N290" s="64"/>
      <c r="O290" s="64" t="str">
        <f t="shared" si="23"/>
        <v>PH.IC.SA.031601.01</v>
      </c>
      <c r="Q290" s="64" t="str">
        <f t="shared" si="24"/>
        <v>CL.IC.SA.031601.01</v>
      </c>
      <c r="R290" s="60" t="s">
        <v>3841</v>
      </c>
      <c r="S290" s="60">
        <v>529</v>
      </c>
    </row>
    <row r="291" spans="1:19" s="60" customFormat="1" ht="15">
      <c r="A291" s="60" t="s">
        <v>7606</v>
      </c>
      <c r="C291" s="61" t="s">
        <v>12592</v>
      </c>
      <c r="E291" s="61" t="s">
        <v>7863</v>
      </c>
      <c r="F291" s="60" t="s">
        <v>4151</v>
      </c>
      <c r="G291" s="60" t="s">
        <v>3995</v>
      </c>
      <c r="H291" s="62" t="s">
        <v>12182</v>
      </c>
      <c r="I291" s="60" t="s">
        <v>3995</v>
      </c>
      <c r="J291" s="63" t="str">
        <f t="shared" si="21"/>
        <v>IC.SA.031602</v>
      </c>
      <c r="K291" s="61" t="s">
        <v>3840</v>
      </c>
      <c r="L291" s="60" t="str">
        <f t="shared" si="25"/>
        <v>Low agitation</v>
      </c>
      <c r="M291" s="64" t="str">
        <f t="shared" si="22"/>
        <v>PI.IC.SA.031602.01</v>
      </c>
      <c r="N291" s="64"/>
      <c r="O291" s="64" t="str">
        <f t="shared" si="23"/>
        <v>PH.IC.SA.031602.01</v>
      </c>
      <c r="Q291" s="64" t="str">
        <f t="shared" si="24"/>
        <v>CL.IC.SA.031602.01</v>
      </c>
      <c r="R291" s="60" t="s">
        <v>4415</v>
      </c>
      <c r="S291" s="60">
        <v>529</v>
      </c>
    </row>
    <row r="292" spans="1:19" s="60" customFormat="1" ht="15">
      <c r="A292" s="60" t="s">
        <v>7606</v>
      </c>
      <c r="C292" s="61" t="s">
        <v>12592</v>
      </c>
      <c r="E292" s="61" t="s">
        <v>7863</v>
      </c>
      <c r="F292" s="60" t="s">
        <v>4151</v>
      </c>
      <c r="G292" s="60" t="s">
        <v>4154</v>
      </c>
      <c r="H292" s="62" t="s">
        <v>12592</v>
      </c>
      <c r="I292" s="60" t="s">
        <v>4154</v>
      </c>
      <c r="J292" s="63" t="str">
        <f t="shared" si="21"/>
        <v>IC.SA.031603</v>
      </c>
      <c r="K292" s="61" t="s">
        <v>2379</v>
      </c>
      <c r="L292" s="60" t="str">
        <f t="shared" si="25"/>
        <v>Moderate agitation</v>
      </c>
      <c r="M292" s="64" t="str">
        <f t="shared" si="22"/>
        <v>PI.IC.SA.031603.01</v>
      </c>
      <c r="N292" s="64"/>
      <c r="O292" s="64" t="str">
        <f t="shared" si="23"/>
        <v>PH.IC.SA.031603.01</v>
      </c>
      <c r="Q292" s="64" t="str">
        <f t="shared" si="24"/>
        <v>CL.IC.SA.031603.01</v>
      </c>
      <c r="R292" s="60" t="s">
        <v>4415</v>
      </c>
      <c r="S292" s="60">
        <v>529</v>
      </c>
    </row>
    <row r="293" spans="1:19" s="60" customFormat="1" ht="15">
      <c r="A293" s="60" t="s">
        <v>7606</v>
      </c>
      <c r="C293" s="61" t="s">
        <v>12592</v>
      </c>
      <c r="E293" s="61" t="s">
        <v>7863</v>
      </c>
      <c r="F293" s="60" t="s">
        <v>4151</v>
      </c>
      <c r="G293" s="60" t="s">
        <v>3996</v>
      </c>
      <c r="H293" s="62" t="s">
        <v>12594</v>
      </c>
      <c r="I293" s="60" t="s">
        <v>3996</v>
      </c>
      <c r="J293" s="63" t="str">
        <f t="shared" si="21"/>
        <v>IC.SA.031604</v>
      </c>
      <c r="K293" s="61" t="s">
        <v>3840</v>
      </c>
      <c r="L293" s="60" t="str">
        <f t="shared" si="25"/>
        <v>High agitation, unable to respond to instructions</v>
      </c>
      <c r="M293" s="64" t="str">
        <f t="shared" si="22"/>
        <v>PI.IC.SA.031604.01</v>
      </c>
      <c r="N293" s="64"/>
      <c r="O293" s="64" t="str">
        <f t="shared" si="23"/>
        <v>PH.IC.SA.031604.01</v>
      </c>
      <c r="Q293" s="64" t="str">
        <f t="shared" si="24"/>
        <v>CL.IC.SA.031604.01</v>
      </c>
      <c r="R293" s="60" t="s">
        <v>4415</v>
      </c>
      <c r="S293" s="60">
        <v>529</v>
      </c>
    </row>
    <row r="294" spans="1:19" s="60" customFormat="1" ht="15">
      <c r="A294" s="60" t="s">
        <v>7606</v>
      </c>
      <c r="C294" s="61" t="s">
        <v>3812</v>
      </c>
      <c r="D294" s="60" t="s">
        <v>4005</v>
      </c>
      <c r="E294" s="61" t="s">
        <v>4006</v>
      </c>
      <c r="F294" s="60" t="s">
        <v>4005</v>
      </c>
      <c r="G294" s="60" t="s">
        <v>13092</v>
      </c>
      <c r="H294" s="62" t="s">
        <v>3840</v>
      </c>
      <c r="I294" s="60" t="s">
        <v>4007</v>
      </c>
      <c r="J294" s="63" t="str">
        <f t="shared" si="21"/>
        <v>IC.SA.031701</v>
      </c>
      <c r="K294" s="61" t="s">
        <v>3840</v>
      </c>
      <c r="L294" s="60" t="str">
        <f t="shared" si="25"/>
        <v>Skin intact, warm, good capillary refill on distal limbs</v>
      </c>
      <c r="M294" s="64" t="str">
        <f t="shared" si="22"/>
        <v>PI.IC.SA.031701.01</v>
      </c>
      <c r="N294" s="64"/>
      <c r="O294" s="64" t="str">
        <f t="shared" si="23"/>
        <v>PH.IC.SA.031701.01</v>
      </c>
      <c r="Q294" s="64" t="str">
        <f t="shared" si="24"/>
        <v>CL.IC.SA.031701.01</v>
      </c>
      <c r="R294" s="60" t="s">
        <v>4415</v>
      </c>
      <c r="S294" s="60">
        <v>529</v>
      </c>
    </row>
    <row r="295" spans="1:19" s="60" customFormat="1" ht="15">
      <c r="A295" s="60" t="s">
        <v>7606</v>
      </c>
      <c r="C295" s="61" t="s">
        <v>12592</v>
      </c>
      <c r="E295" s="61" t="s">
        <v>6777</v>
      </c>
      <c r="F295" s="60" t="s">
        <v>4008</v>
      </c>
      <c r="G295" s="60" t="s">
        <v>13091</v>
      </c>
      <c r="H295" s="62" t="s">
        <v>12182</v>
      </c>
      <c r="I295" s="60" t="s">
        <v>4009</v>
      </c>
      <c r="J295" s="63" t="str">
        <f t="shared" si="21"/>
        <v>IC.SA.031702</v>
      </c>
      <c r="K295" s="61" t="s">
        <v>3840</v>
      </c>
      <c r="L295" s="60" t="str">
        <f t="shared" si="25"/>
        <v>Abnormal : indicate status</v>
      </c>
      <c r="M295" s="64" t="str">
        <f t="shared" si="22"/>
        <v>PI.IC.SA.031702.01</v>
      </c>
      <c r="N295" s="64"/>
      <c r="O295" s="64" t="str">
        <f t="shared" si="23"/>
        <v>PH.IC.SA.031702.01</v>
      </c>
      <c r="Q295" s="64" t="str">
        <f t="shared" si="24"/>
        <v>CL.IC.SA.031702.01</v>
      </c>
      <c r="R295" s="60" t="s">
        <v>4415</v>
      </c>
      <c r="S295" s="60">
        <v>529</v>
      </c>
    </row>
    <row r="296" spans="1:19" s="60" customFormat="1" ht="15">
      <c r="A296" s="60" t="s">
        <v>7606</v>
      </c>
      <c r="C296" s="61" t="s">
        <v>12592</v>
      </c>
      <c r="D296" s="60" t="s">
        <v>4010</v>
      </c>
      <c r="E296" s="61" t="s">
        <v>7866</v>
      </c>
      <c r="F296" s="60" t="s">
        <v>4019</v>
      </c>
      <c r="G296" s="60" t="s">
        <v>4020</v>
      </c>
      <c r="H296" s="62" t="s">
        <v>2379</v>
      </c>
      <c r="I296" s="60" t="s">
        <v>4020</v>
      </c>
      <c r="J296" s="63" t="str">
        <f t="shared" ref="J296:J310" si="26">CONCATENATE("IC.SA.",C296,E296,H296)</f>
        <v>IC.SA.031801</v>
      </c>
      <c r="K296" s="61" t="s">
        <v>2379</v>
      </c>
      <c r="L296" s="60" t="str">
        <f t="shared" si="25"/>
        <v>ROM exercises provided to affected limbs</v>
      </c>
      <c r="M296" s="64" t="str">
        <f t="shared" ref="M296:M310" si="27">CONCATENATE("PI.",J296,".",K296)</f>
        <v>PI.IC.SA.031801.01</v>
      </c>
      <c r="N296" s="64"/>
      <c r="O296" s="64" t="str">
        <f t="shared" ref="O296:O310" si="28">CONCATENATE("PH.",J296,".",K296)</f>
        <v>PH.IC.SA.031801.01</v>
      </c>
      <c r="Q296" s="64" t="str">
        <f t="shared" ref="Q296:Q310" si="29">CONCATENATE("CL.",J296,".",K296)</f>
        <v>CL.IC.SA.031801.01</v>
      </c>
      <c r="R296" s="60" t="s">
        <v>4415</v>
      </c>
      <c r="S296" s="60">
        <v>529</v>
      </c>
    </row>
    <row r="297" spans="1:19" s="60" customFormat="1" ht="15">
      <c r="A297" s="60" t="s">
        <v>7606</v>
      </c>
      <c r="C297" s="61" t="s">
        <v>3812</v>
      </c>
      <c r="E297" s="61" t="s">
        <v>3646</v>
      </c>
      <c r="F297" s="60" t="s">
        <v>3763</v>
      </c>
      <c r="G297" s="60" t="s">
        <v>3764</v>
      </c>
      <c r="H297" s="62" t="s">
        <v>4144</v>
      </c>
      <c r="I297" s="60" t="s">
        <v>3764</v>
      </c>
      <c r="J297" s="63" t="str">
        <f t="shared" si="26"/>
        <v>IC.SA.031802</v>
      </c>
      <c r="K297" s="61" t="s">
        <v>3840</v>
      </c>
      <c r="L297" s="60" t="str">
        <f t="shared" si="25"/>
        <v>Discontinued</v>
      </c>
      <c r="M297" s="64" t="str">
        <f t="shared" si="27"/>
        <v>PI.IC.SA.031802.01</v>
      </c>
      <c r="N297" s="64"/>
      <c r="O297" s="64" t="str">
        <f t="shared" si="28"/>
        <v>PH.IC.SA.031802.01</v>
      </c>
      <c r="Q297" s="64" t="str">
        <f t="shared" si="29"/>
        <v>CL.IC.SA.031802.01</v>
      </c>
      <c r="R297" s="60" t="s">
        <v>4415</v>
      </c>
      <c r="S297" s="60">
        <v>529</v>
      </c>
    </row>
    <row r="298" spans="1:19" s="60" customFormat="1" ht="15">
      <c r="A298" s="60" t="s">
        <v>7606</v>
      </c>
      <c r="C298" s="61" t="s">
        <v>12592</v>
      </c>
      <c r="D298" s="60" t="s">
        <v>3765</v>
      </c>
      <c r="E298" s="61" t="s">
        <v>3644</v>
      </c>
      <c r="F298" s="60" t="s">
        <v>3765</v>
      </c>
      <c r="G298" s="60" t="s">
        <v>3766</v>
      </c>
      <c r="H298" s="62" t="s">
        <v>2379</v>
      </c>
      <c r="I298" s="60" t="s">
        <v>3766</v>
      </c>
      <c r="J298" s="63" t="str">
        <f t="shared" si="26"/>
        <v>IC.SA.031901</v>
      </c>
      <c r="K298" s="61" t="s">
        <v>2379</v>
      </c>
      <c r="L298" s="60" t="str">
        <f t="shared" si="25"/>
        <v>Accepted</v>
      </c>
      <c r="M298" s="64" t="str">
        <f t="shared" si="27"/>
        <v>PI.IC.SA.031901.01</v>
      </c>
      <c r="N298" s="64"/>
      <c r="O298" s="64" t="str">
        <f t="shared" si="28"/>
        <v>PH.IC.SA.031901.01</v>
      </c>
      <c r="Q298" s="64" t="str">
        <f t="shared" si="29"/>
        <v>CL.IC.SA.031901.01</v>
      </c>
      <c r="R298" s="60" t="s">
        <v>4415</v>
      </c>
      <c r="S298" s="60">
        <v>534</v>
      </c>
    </row>
    <row r="299" spans="1:19" s="60" customFormat="1" ht="15">
      <c r="A299" s="60" t="s">
        <v>7606</v>
      </c>
      <c r="C299" s="61" t="s">
        <v>12592</v>
      </c>
      <c r="E299" s="61" t="s">
        <v>3644</v>
      </c>
      <c r="F299" s="60" t="s">
        <v>3765</v>
      </c>
      <c r="G299" s="60" t="s">
        <v>6658</v>
      </c>
      <c r="H299" s="62" t="s">
        <v>12182</v>
      </c>
      <c r="I299" s="60" t="s">
        <v>6658</v>
      </c>
      <c r="J299" s="63" t="str">
        <f t="shared" si="26"/>
        <v>IC.SA.031902</v>
      </c>
      <c r="K299" s="61" t="s">
        <v>3840</v>
      </c>
      <c r="L299" s="60" t="str">
        <f t="shared" si="25"/>
        <v>Refused</v>
      </c>
      <c r="M299" s="64" t="str">
        <f t="shared" si="27"/>
        <v>PI.IC.SA.031902.01</v>
      </c>
      <c r="N299" s="64"/>
      <c r="O299" s="64" t="str">
        <f t="shared" si="28"/>
        <v>PH.IC.SA.031902.01</v>
      </c>
      <c r="Q299" s="64" t="str">
        <f t="shared" si="29"/>
        <v>CL.IC.SA.031902.01</v>
      </c>
      <c r="R299" s="60" t="s">
        <v>4415</v>
      </c>
      <c r="S299" s="60">
        <v>529</v>
      </c>
    </row>
    <row r="300" spans="1:19" s="60" customFormat="1" ht="15">
      <c r="A300" s="60" t="s">
        <v>7606</v>
      </c>
      <c r="C300" s="61" t="s">
        <v>12592</v>
      </c>
      <c r="E300" s="61" t="s">
        <v>3644</v>
      </c>
      <c r="F300" s="60" t="s">
        <v>3765</v>
      </c>
      <c r="G300" s="60" t="s">
        <v>3767</v>
      </c>
      <c r="H300" s="61" t="s">
        <v>12592</v>
      </c>
      <c r="I300" s="60" t="s">
        <v>3767</v>
      </c>
      <c r="J300" s="63" t="str">
        <f t="shared" si="26"/>
        <v>IC.SA.031903</v>
      </c>
      <c r="K300" s="61" t="s">
        <v>3840</v>
      </c>
      <c r="L300" s="60" t="str">
        <f t="shared" si="25"/>
        <v>Tube Feeding</v>
      </c>
      <c r="M300" s="64" t="str">
        <f t="shared" si="27"/>
        <v>PI.IC.SA.031903.01</v>
      </c>
      <c r="N300" s="64"/>
      <c r="O300" s="64" t="str">
        <f t="shared" si="28"/>
        <v>PH.IC.SA.031903.01</v>
      </c>
      <c r="Q300" s="64" t="str">
        <f t="shared" si="29"/>
        <v>CL.IC.SA.031903.01</v>
      </c>
      <c r="R300" s="60" t="s">
        <v>4415</v>
      </c>
      <c r="S300" s="60">
        <v>529</v>
      </c>
    </row>
    <row r="301" spans="1:19" s="60" customFormat="1" ht="15">
      <c r="A301" s="60" t="s">
        <v>7606</v>
      </c>
      <c r="C301" s="61" t="s">
        <v>12592</v>
      </c>
      <c r="E301" s="61" t="s">
        <v>3644</v>
      </c>
      <c r="F301" s="60" t="s">
        <v>3765</v>
      </c>
      <c r="G301" s="60" t="s">
        <v>3768</v>
      </c>
      <c r="H301" s="61" t="s">
        <v>12594</v>
      </c>
      <c r="I301" s="60" t="s">
        <v>3768</v>
      </c>
      <c r="J301" s="63" t="str">
        <f t="shared" si="26"/>
        <v>IC.SA.031904</v>
      </c>
      <c r="K301" s="61" t="s">
        <v>3840</v>
      </c>
      <c r="L301" s="60" t="str">
        <f t="shared" si="25"/>
        <v>Nothing by mouth</v>
      </c>
      <c r="M301" s="64" t="str">
        <f t="shared" si="27"/>
        <v>PI.IC.SA.031904.01</v>
      </c>
      <c r="N301" s="64"/>
      <c r="O301" s="64" t="str">
        <f t="shared" si="28"/>
        <v>PH.IC.SA.031904.01</v>
      </c>
      <c r="Q301" s="64" t="str">
        <f t="shared" si="29"/>
        <v>CL.IC.SA.031904.01</v>
      </c>
      <c r="R301" s="60" t="s">
        <v>4415</v>
      </c>
      <c r="S301" s="60">
        <v>529</v>
      </c>
    </row>
    <row r="302" spans="1:19" s="60" customFormat="1" ht="15">
      <c r="A302" s="60" t="s">
        <v>7606</v>
      </c>
      <c r="C302" s="61" t="s">
        <v>12592</v>
      </c>
      <c r="E302" s="61" t="s">
        <v>3644</v>
      </c>
      <c r="F302" s="60" t="s">
        <v>3765</v>
      </c>
      <c r="G302" s="60" t="s">
        <v>3769</v>
      </c>
      <c r="H302" s="61" t="s">
        <v>6291</v>
      </c>
      <c r="I302" s="60" t="s">
        <v>3769</v>
      </c>
      <c r="J302" s="63" t="str">
        <f t="shared" si="26"/>
        <v>IC.SA.031905</v>
      </c>
      <c r="K302" s="61" t="s">
        <v>2379</v>
      </c>
      <c r="L302" s="60" t="str">
        <f t="shared" si="25"/>
        <v>Total parenteral Nutrition</v>
      </c>
      <c r="M302" s="64" t="str">
        <f t="shared" si="27"/>
        <v>PI.IC.SA.031905.01</v>
      </c>
      <c r="N302" s="64"/>
      <c r="O302" s="64" t="str">
        <f t="shared" si="28"/>
        <v>PH.IC.SA.031905.01</v>
      </c>
      <c r="Q302" s="64" t="str">
        <f t="shared" si="29"/>
        <v>CL.IC.SA.031905.01</v>
      </c>
      <c r="R302" s="60" t="s">
        <v>4415</v>
      </c>
      <c r="S302" s="60">
        <v>529</v>
      </c>
    </row>
    <row r="303" spans="1:19" s="60" customFormat="1" ht="15">
      <c r="A303" s="60" t="s">
        <v>7606</v>
      </c>
      <c r="C303" s="61" t="s">
        <v>3812</v>
      </c>
      <c r="D303" s="60" t="s">
        <v>3907</v>
      </c>
      <c r="E303" s="61" t="s">
        <v>3908</v>
      </c>
      <c r="F303" s="60" t="s">
        <v>3907</v>
      </c>
      <c r="G303" s="60" t="s">
        <v>3909</v>
      </c>
      <c r="H303" s="61" t="s">
        <v>3840</v>
      </c>
      <c r="I303" s="60" t="s">
        <v>3909</v>
      </c>
      <c r="J303" s="63" t="str">
        <f t="shared" si="26"/>
        <v>IC.SA.032001</v>
      </c>
      <c r="K303" s="61" t="s">
        <v>3840</v>
      </c>
      <c r="L303" s="60" t="str">
        <f t="shared" si="25"/>
        <v>Accepted</v>
      </c>
      <c r="M303" s="64" t="str">
        <f t="shared" si="27"/>
        <v>PI.IC.SA.032001.01</v>
      </c>
      <c r="N303" s="64"/>
      <c r="O303" s="64" t="str">
        <f t="shared" si="28"/>
        <v>PH.IC.SA.032001.01</v>
      </c>
      <c r="Q303" s="64" t="str">
        <f t="shared" si="29"/>
        <v>CL.IC.SA.032001.01</v>
      </c>
      <c r="R303" s="60" t="s">
        <v>4415</v>
      </c>
      <c r="S303" s="60">
        <v>529</v>
      </c>
    </row>
    <row r="304" spans="1:19" s="60" customFormat="1" ht="15">
      <c r="A304" s="60" t="s">
        <v>7606</v>
      </c>
      <c r="C304" s="61" t="s">
        <v>3812</v>
      </c>
      <c r="E304" s="61" t="s">
        <v>3908</v>
      </c>
      <c r="F304" s="60" t="s">
        <v>3907</v>
      </c>
      <c r="G304" s="60" t="s">
        <v>4066</v>
      </c>
      <c r="H304" s="61" t="s">
        <v>4144</v>
      </c>
      <c r="I304" s="60" t="s">
        <v>4066</v>
      </c>
      <c r="J304" s="63" t="str">
        <f t="shared" si="26"/>
        <v>IC.SA.032002</v>
      </c>
      <c r="K304" s="61" t="s">
        <v>3840</v>
      </c>
      <c r="L304" s="60" t="str">
        <f t="shared" si="25"/>
        <v>Refused</v>
      </c>
      <c r="M304" s="64" t="str">
        <f t="shared" si="27"/>
        <v>PI.IC.SA.032002.01</v>
      </c>
      <c r="N304" s="64"/>
      <c r="O304" s="64" t="str">
        <f t="shared" si="28"/>
        <v>PH.IC.SA.032002.01</v>
      </c>
      <c r="Q304" s="64" t="str">
        <f t="shared" si="29"/>
        <v>CL.IC.SA.032002.01</v>
      </c>
      <c r="R304" s="60" t="s">
        <v>4415</v>
      </c>
      <c r="S304" s="60">
        <v>529</v>
      </c>
    </row>
    <row r="305" spans="1:31" s="60" customFormat="1" ht="15">
      <c r="A305" s="60" t="s">
        <v>7606</v>
      </c>
      <c r="C305" s="61" t="s">
        <v>3812</v>
      </c>
      <c r="E305" s="61" t="s">
        <v>3908</v>
      </c>
      <c r="F305" s="60" t="s">
        <v>3907</v>
      </c>
      <c r="G305" s="60" t="s">
        <v>4067</v>
      </c>
      <c r="H305" s="61" t="s">
        <v>3812</v>
      </c>
      <c r="I305" s="60" t="s">
        <v>4067</v>
      </c>
      <c r="J305" s="63" t="str">
        <f t="shared" si="26"/>
        <v>IC.SA.032003</v>
      </c>
      <c r="K305" s="61" t="s">
        <v>3840</v>
      </c>
      <c r="L305" s="60" t="str">
        <f t="shared" si="25"/>
        <v>Tube Feeding</v>
      </c>
      <c r="M305" s="64" t="str">
        <f t="shared" si="27"/>
        <v>PI.IC.SA.032003.01</v>
      </c>
      <c r="N305" s="64"/>
      <c r="O305" s="64" t="str">
        <f t="shared" si="28"/>
        <v>PH.IC.SA.032003.01</v>
      </c>
      <c r="Q305" s="64" t="str">
        <f t="shared" si="29"/>
        <v>CL.IC.SA.032003.01</v>
      </c>
      <c r="R305" s="60" t="s">
        <v>3841</v>
      </c>
      <c r="S305" s="60">
        <v>529</v>
      </c>
    </row>
    <row r="306" spans="1:31" s="60" customFormat="1" ht="15">
      <c r="A306" s="60" t="s">
        <v>7606</v>
      </c>
      <c r="C306" s="61" t="s">
        <v>12592</v>
      </c>
      <c r="E306" s="61" t="s">
        <v>7228</v>
      </c>
      <c r="F306" s="60" t="s">
        <v>4068</v>
      </c>
      <c r="G306" s="60" t="s">
        <v>3768</v>
      </c>
      <c r="H306" s="61" t="s">
        <v>12594</v>
      </c>
      <c r="I306" s="60" t="s">
        <v>3768</v>
      </c>
      <c r="J306" s="63" t="str">
        <f t="shared" si="26"/>
        <v>IC.SA.032004</v>
      </c>
      <c r="K306" s="61" t="s">
        <v>3840</v>
      </c>
      <c r="L306" s="60" t="str">
        <f t="shared" si="25"/>
        <v>Nothing by mouth</v>
      </c>
      <c r="M306" s="64" t="str">
        <f t="shared" si="27"/>
        <v>PI.IC.SA.032004.01</v>
      </c>
      <c r="N306" s="64"/>
      <c r="O306" s="64" t="str">
        <f t="shared" si="28"/>
        <v>PH.IC.SA.032004.01</v>
      </c>
      <c r="Q306" s="64" t="str">
        <f t="shared" si="29"/>
        <v>CL.IC.SA.032004.01</v>
      </c>
      <c r="R306" s="60" t="s">
        <v>4415</v>
      </c>
      <c r="S306" s="60">
        <v>529</v>
      </c>
    </row>
    <row r="307" spans="1:31" s="60" customFormat="1" ht="15">
      <c r="A307" s="60" t="s">
        <v>7606</v>
      </c>
      <c r="C307" s="61" t="s">
        <v>12592</v>
      </c>
      <c r="E307" s="61" t="s">
        <v>7228</v>
      </c>
      <c r="F307" s="60" t="s">
        <v>4068</v>
      </c>
      <c r="G307" s="60" t="s">
        <v>3769</v>
      </c>
      <c r="H307" s="61" t="s">
        <v>6291</v>
      </c>
      <c r="I307" s="60" t="s">
        <v>3769</v>
      </c>
      <c r="J307" s="63" t="str">
        <f t="shared" si="26"/>
        <v>IC.SA.032005</v>
      </c>
      <c r="K307" s="61" t="s">
        <v>3840</v>
      </c>
      <c r="L307" s="60" t="str">
        <f t="shared" si="25"/>
        <v>Total parenteral Nutrition</v>
      </c>
      <c r="M307" s="64" t="str">
        <f t="shared" si="27"/>
        <v>PI.IC.SA.032005.01</v>
      </c>
      <c r="N307" s="64"/>
      <c r="O307" s="64" t="str">
        <f t="shared" si="28"/>
        <v>PH.IC.SA.032005.01</v>
      </c>
      <c r="Q307" s="64" t="str">
        <f t="shared" si="29"/>
        <v>CL.IC.SA.032005.01</v>
      </c>
      <c r="R307" s="60" t="s">
        <v>4415</v>
      </c>
      <c r="S307" s="60">
        <v>529</v>
      </c>
    </row>
    <row r="308" spans="1:31" s="60" customFormat="1" ht="15">
      <c r="A308" s="60" t="s">
        <v>7606</v>
      </c>
      <c r="C308" s="61" t="s">
        <v>12185</v>
      </c>
      <c r="D308" s="60" t="s">
        <v>4070</v>
      </c>
      <c r="E308" s="61" t="s">
        <v>4071</v>
      </c>
      <c r="F308" s="60" t="s">
        <v>13096</v>
      </c>
      <c r="G308" s="60" t="s">
        <v>4066</v>
      </c>
      <c r="H308" s="61" t="s">
        <v>12175</v>
      </c>
      <c r="I308" s="60" t="s">
        <v>3921</v>
      </c>
      <c r="J308" s="63" t="str">
        <f t="shared" si="26"/>
        <v>IC.SA.032101</v>
      </c>
      <c r="K308" s="61" t="s">
        <v>3840</v>
      </c>
      <c r="L308" s="60" t="str">
        <f t="shared" si="25"/>
        <v>Refused</v>
      </c>
      <c r="M308" s="64" t="str">
        <f t="shared" si="27"/>
        <v>PI.IC.SA.032101.01</v>
      </c>
      <c r="N308" s="64"/>
      <c r="O308" s="64" t="str">
        <f t="shared" si="28"/>
        <v>PH.IC.SA.032101.01</v>
      </c>
      <c r="Q308" s="64" t="str">
        <f t="shared" si="29"/>
        <v>CL.IC.SA.032101.01</v>
      </c>
      <c r="R308" s="60" t="s">
        <v>4415</v>
      </c>
      <c r="S308" s="60">
        <v>529</v>
      </c>
    </row>
    <row r="309" spans="1:31" s="60" customFormat="1" ht="15">
      <c r="A309" s="60" t="s">
        <v>7606</v>
      </c>
      <c r="C309" s="61" t="s">
        <v>12185</v>
      </c>
      <c r="E309" s="61" t="s">
        <v>8039</v>
      </c>
      <c r="F309" s="60" t="s">
        <v>13097</v>
      </c>
      <c r="G309" s="60" t="s">
        <v>3923</v>
      </c>
      <c r="H309" s="61" t="s">
        <v>12430</v>
      </c>
      <c r="I309" s="60" t="s">
        <v>4076</v>
      </c>
      <c r="J309" s="63" t="str">
        <f t="shared" si="26"/>
        <v>IC.SA.032102</v>
      </c>
      <c r="K309" s="61" t="s">
        <v>3840</v>
      </c>
      <c r="L309" s="60" t="str">
        <f t="shared" si="25"/>
        <v>Completed</v>
      </c>
      <c r="M309" s="64" t="str">
        <f t="shared" si="27"/>
        <v>PI.IC.SA.032102.01</v>
      </c>
      <c r="N309" s="64"/>
      <c r="O309" s="64" t="str">
        <f t="shared" si="28"/>
        <v>PH.IC.SA.032102.01</v>
      </c>
      <c r="Q309" s="64" t="str">
        <f t="shared" si="29"/>
        <v>CL.IC.SA.032102.01</v>
      </c>
      <c r="R309" s="60" t="s">
        <v>3841</v>
      </c>
      <c r="S309" s="60">
        <v>529</v>
      </c>
    </row>
    <row r="310" spans="1:31" s="60" customFormat="1" ht="15">
      <c r="A310" s="60" t="s">
        <v>7606</v>
      </c>
      <c r="C310" s="61" t="s">
        <v>12185</v>
      </c>
      <c r="E310" s="61" t="s">
        <v>8039</v>
      </c>
      <c r="F310" s="60" t="s">
        <v>13096</v>
      </c>
      <c r="G310" s="60" t="s">
        <v>3932</v>
      </c>
      <c r="H310" s="61" t="s">
        <v>12185</v>
      </c>
      <c r="I310" s="60" t="s">
        <v>3933</v>
      </c>
      <c r="J310" s="63" t="str">
        <f t="shared" si="26"/>
        <v>IC.SA.032103</v>
      </c>
      <c r="K310" s="61" t="s">
        <v>12175</v>
      </c>
      <c r="L310" s="60" t="str">
        <f t="shared" si="25"/>
        <v>Evaluated by RN</v>
      </c>
      <c r="M310" s="64" t="str">
        <f t="shared" si="27"/>
        <v>PI.IC.SA.032103.01</v>
      </c>
      <c r="N310" s="64"/>
      <c r="O310" s="64" t="str">
        <f t="shared" si="28"/>
        <v>PH.IC.SA.032103.01</v>
      </c>
      <c r="Q310" s="64" t="str">
        <f t="shared" si="29"/>
        <v>CL.IC.SA.032103.01</v>
      </c>
      <c r="R310" s="60" t="s">
        <v>12465</v>
      </c>
      <c r="S310" s="60">
        <v>529</v>
      </c>
    </row>
    <row r="311" spans="1:31" s="60" customFormat="1" ht="15">
      <c r="A311" s="60" t="s">
        <v>197</v>
      </c>
      <c r="B311" s="60" t="s">
        <v>151</v>
      </c>
      <c r="C311" s="61" t="s">
        <v>647</v>
      </c>
      <c r="D311" s="60" t="s">
        <v>198</v>
      </c>
      <c r="E311" s="61" t="s">
        <v>780</v>
      </c>
      <c r="F311" s="60" t="s">
        <v>198</v>
      </c>
      <c r="G311" s="60" t="s">
        <v>157</v>
      </c>
      <c r="H311" s="62" t="s">
        <v>13277</v>
      </c>
      <c r="J311" s="63" t="str">
        <f t="shared" ref="J311:J357" si="30">CONCATENATE("IC.SA.",C311,E311,H311)</f>
        <v>IC.SA.040101</v>
      </c>
      <c r="K311" s="61" t="s">
        <v>13277</v>
      </c>
      <c r="L311" s="60" t="str">
        <f t="shared" ref="L311:L357" si="31">G311</f>
        <v>Orient to surroundings</v>
      </c>
      <c r="M311" s="64" t="str">
        <f t="shared" ref="M311:M357" si="32">CONCATENATE("PI.",J311,".",K311)</f>
        <v>PI.IC.SA.040101.01</v>
      </c>
      <c r="N311" s="64"/>
      <c r="O311" s="64" t="str">
        <f t="shared" ref="O311:O357" si="33">CONCATENATE("PH.",J311,".",K311)</f>
        <v>PH.IC.SA.040101.01</v>
      </c>
      <c r="Q311" s="64" t="str">
        <f t="shared" ref="Q311:Q357" si="34">CONCATENATE("CL.",J311,".",K311)</f>
        <v>CL.IC.SA.040101.01</v>
      </c>
      <c r="AD311" s="60" t="s">
        <v>94</v>
      </c>
      <c r="AE311" s="60">
        <v>1341</v>
      </c>
    </row>
    <row r="312" spans="1:31" s="60" customFormat="1" ht="15">
      <c r="A312" s="60" t="s">
        <v>197</v>
      </c>
      <c r="C312" s="61" t="s">
        <v>647</v>
      </c>
      <c r="E312" s="61" t="s">
        <v>780</v>
      </c>
      <c r="F312" s="60" t="s">
        <v>198</v>
      </c>
      <c r="G312" s="60" t="s">
        <v>158</v>
      </c>
      <c r="H312" s="62" t="s">
        <v>13016</v>
      </c>
      <c r="J312" s="63" t="str">
        <f t="shared" si="30"/>
        <v>IC.SA.040102</v>
      </c>
      <c r="K312" s="61" t="s">
        <v>13277</v>
      </c>
      <c r="L312" s="60" t="str">
        <f t="shared" si="31"/>
        <v>Purpose and use of call light</v>
      </c>
      <c r="M312" s="64" t="str">
        <f t="shared" si="32"/>
        <v>PI.IC.SA.040102.01</v>
      </c>
      <c r="N312" s="64"/>
      <c r="O312" s="64" t="str">
        <f t="shared" si="33"/>
        <v>PH.IC.SA.040102.01</v>
      </c>
      <c r="Q312" s="64" t="str">
        <f t="shared" si="34"/>
        <v>CL.IC.SA.040102.01</v>
      </c>
      <c r="AD312" s="60" t="s">
        <v>94</v>
      </c>
      <c r="AE312" s="60">
        <v>1341</v>
      </c>
    </row>
    <row r="313" spans="1:31" s="60" customFormat="1" ht="15">
      <c r="A313" s="60" t="s">
        <v>197</v>
      </c>
      <c r="C313" s="61" t="s">
        <v>647</v>
      </c>
      <c r="E313" s="61" t="s">
        <v>780</v>
      </c>
      <c r="F313" s="60" t="s">
        <v>198</v>
      </c>
      <c r="G313" s="60" t="s">
        <v>159</v>
      </c>
      <c r="H313" s="61" t="s">
        <v>12917</v>
      </c>
      <c r="J313" s="63" t="str">
        <f t="shared" si="30"/>
        <v>IC.SA.040103</v>
      </c>
      <c r="K313" s="61" t="s">
        <v>13277</v>
      </c>
      <c r="L313" s="60" t="str">
        <f t="shared" si="31"/>
        <v>Non-skid slippers or gripper socks</v>
      </c>
      <c r="M313" s="64" t="str">
        <f t="shared" si="32"/>
        <v>PI.IC.SA.040103.01</v>
      </c>
      <c r="N313" s="64"/>
      <c r="O313" s="64" t="str">
        <f t="shared" si="33"/>
        <v>PH.IC.SA.040103.01</v>
      </c>
      <c r="Q313" s="64" t="str">
        <f t="shared" si="34"/>
        <v>CL.IC.SA.040103.01</v>
      </c>
      <c r="AD313" s="60" t="s">
        <v>94</v>
      </c>
      <c r="AE313" s="60">
        <v>1341</v>
      </c>
    </row>
    <row r="314" spans="1:31" s="60" customFormat="1" ht="15">
      <c r="A314" s="60" t="s">
        <v>197</v>
      </c>
      <c r="C314" s="61" t="s">
        <v>647</v>
      </c>
      <c r="E314" s="61" t="s">
        <v>780</v>
      </c>
      <c r="F314" s="60" t="s">
        <v>198</v>
      </c>
      <c r="G314" s="60" t="s">
        <v>160</v>
      </c>
      <c r="H314" s="61" t="s">
        <v>12972</v>
      </c>
      <c r="J314" s="63" t="str">
        <f t="shared" si="30"/>
        <v>IC.SA.040104</v>
      </c>
      <c r="K314" s="61" t="s">
        <v>13277</v>
      </c>
      <c r="L314" s="60" t="str">
        <f t="shared" si="31"/>
        <v>Request help fo ADLs</v>
      </c>
      <c r="M314" s="64" t="str">
        <f t="shared" si="32"/>
        <v>PI.IC.SA.040104.01</v>
      </c>
      <c r="N314" s="64"/>
      <c r="O314" s="64" t="str">
        <f t="shared" si="33"/>
        <v>PH.IC.SA.040104.01</v>
      </c>
      <c r="Q314" s="64" t="str">
        <f t="shared" si="34"/>
        <v>CL.IC.SA.040104.01</v>
      </c>
      <c r="AD314" s="60" t="s">
        <v>94</v>
      </c>
      <c r="AE314" s="60">
        <v>1341</v>
      </c>
    </row>
    <row r="315" spans="1:31" s="60" customFormat="1" ht="15">
      <c r="A315" s="60" t="s">
        <v>197</v>
      </c>
      <c r="C315" s="61" t="s">
        <v>647</v>
      </c>
      <c r="D315" s="60" t="s">
        <v>161</v>
      </c>
      <c r="E315" s="61" t="s">
        <v>632</v>
      </c>
      <c r="F315" s="60" t="s">
        <v>161</v>
      </c>
      <c r="G315" s="60" t="s">
        <v>162</v>
      </c>
      <c r="H315" s="62" t="s">
        <v>13277</v>
      </c>
      <c r="J315" s="63" t="str">
        <f t="shared" si="30"/>
        <v>IC.SA.040201</v>
      </c>
      <c r="K315" s="61" t="s">
        <v>13277</v>
      </c>
      <c r="L315" s="60" t="str">
        <f t="shared" si="31"/>
        <v>Place articles within easy reach</v>
      </c>
      <c r="M315" s="64" t="str">
        <f t="shared" si="32"/>
        <v>PI.IC.SA.040201.01</v>
      </c>
      <c r="N315" s="64"/>
      <c r="O315" s="64" t="str">
        <f t="shared" si="33"/>
        <v>PH.IC.SA.040201.01</v>
      </c>
      <c r="Q315" s="64" t="str">
        <f t="shared" si="34"/>
        <v>CL.IC.SA.040201.01</v>
      </c>
      <c r="AD315" s="60" t="s">
        <v>94</v>
      </c>
      <c r="AE315" s="60">
        <v>1341</v>
      </c>
    </row>
    <row r="316" spans="1:31" s="60" customFormat="1" ht="15">
      <c r="A316" s="60" t="s">
        <v>197</v>
      </c>
      <c r="C316" s="61" t="s">
        <v>647</v>
      </c>
      <c r="E316" s="61" t="s">
        <v>632</v>
      </c>
      <c r="F316" s="60" t="s">
        <v>161</v>
      </c>
      <c r="G316" s="60" t="s">
        <v>163</v>
      </c>
      <c r="H316" s="62" t="s">
        <v>13016</v>
      </c>
      <c r="J316" s="63" t="str">
        <f t="shared" si="30"/>
        <v>IC.SA.040202</v>
      </c>
      <c r="K316" s="61" t="s">
        <v>13277</v>
      </c>
      <c r="L316" s="60" t="str">
        <f t="shared" si="31"/>
        <v>Call light close; answered promptly</v>
      </c>
      <c r="M316" s="64" t="str">
        <f t="shared" si="32"/>
        <v>PI.IC.SA.040202.01</v>
      </c>
      <c r="N316" s="64"/>
      <c r="O316" s="64" t="str">
        <f t="shared" si="33"/>
        <v>PH.IC.SA.040202.01</v>
      </c>
      <c r="Q316" s="64" t="str">
        <f t="shared" si="34"/>
        <v>CL.IC.SA.040202.01</v>
      </c>
      <c r="AD316" s="60" t="s">
        <v>94</v>
      </c>
      <c r="AE316" s="60">
        <v>1341</v>
      </c>
    </row>
    <row r="317" spans="1:31" s="60" customFormat="1" ht="15">
      <c r="A317" s="60" t="s">
        <v>197</v>
      </c>
      <c r="C317" s="61" t="s">
        <v>647</v>
      </c>
      <c r="E317" s="61" t="s">
        <v>632</v>
      </c>
      <c r="F317" s="60" t="s">
        <v>161</v>
      </c>
      <c r="G317" s="60" t="s">
        <v>164</v>
      </c>
      <c r="H317" s="61" t="s">
        <v>12917</v>
      </c>
      <c r="J317" s="63" t="str">
        <f t="shared" si="30"/>
        <v>IC.SA.040203</v>
      </c>
      <c r="K317" s="61" t="s">
        <v>13277</v>
      </c>
      <c r="L317" s="60" t="str">
        <f t="shared" si="31"/>
        <v>Bed in low position</v>
      </c>
      <c r="M317" s="64" t="str">
        <f t="shared" si="32"/>
        <v>PI.IC.SA.040203.01</v>
      </c>
      <c r="N317" s="64"/>
      <c r="O317" s="64" t="str">
        <f t="shared" si="33"/>
        <v>PH.IC.SA.040203.01</v>
      </c>
      <c r="Q317" s="64" t="str">
        <f t="shared" si="34"/>
        <v>CL.IC.SA.040203.01</v>
      </c>
      <c r="AD317" s="60" t="s">
        <v>94</v>
      </c>
      <c r="AE317" s="60">
        <v>1341</v>
      </c>
    </row>
    <row r="318" spans="1:31" s="60" customFormat="1" ht="15">
      <c r="A318" s="60" t="s">
        <v>197</v>
      </c>
      <c r="C318" s="61" t="s">
        <v>647</v>
      </c>
      <c r="E318" s="61" t="s">
        <v>632</v>
      </c>
      <c r="F318" s="60" t="s">
        <v>161</v>
      </c>
      <c r="G318" s="60" t="s">
        <v>165</v>
      </c>
      <c r="H318" s="61" t="s">
        <v>12972</v>
      </c>
      <c r="J318" s="63" t="str">
        <f t="shared" si="30"/>
        <v>IC.SA.040204</v>
      </c>
      <c r="K318" s="61" t="s">
        <v>13277</v>
      </c>
      <c r="L318" s="60" t="str">
        <f t="shared" si="31"/>
        <v>Lock bed wheels</v>
      </c>
      <c r="M318" s="64" t="str">
        <f t="shared" si="32"/>
        <v>PI.IC.SA.040204.01</v>
      </c>
      <c r="N318" s="64"/>
      <c r="O318" s="64" t="str">
        <f t="shared" si="33"/>
        <v>PH.IC.SA.040204.01</v>
      </c>
      <c r="Q318" s="64" t="str">
        <f t="shared" si="34"/>
        <v>CL.IC.SA.040204.01</v>
      </c>
      <c r="AD318" s="60" t="s">
        <v>94</v>
      </c>
      <c r="AE318" s="60">
        <v>1341</v>
      </c>
    </row>
    <row r="319" spans="1:31" s="60" customFormat="1" ht="15">
      <c r="A319" s="60" t="s">
        <v>197</v>
      </c>
      <c r="C319" s="61" t="s">
        <v>647</v>
      </c>
      <c r="E319" s="61" t="s">
        <v>632</v>
      </c>
      <c r="F319" s="60" t="s">
        <v>161</v>
      </c>
      <c r="G319" s="60" t="s">
        <v>166</v>
      </c>
      <c r="H319" s="61" t="s">
        <v>13027</v>
      </c>
      <c r="J319" s="63" t="str">
        <f t="shared" si="30"/>
        <v>IC.SA.040205</v>
      </c>
      <c r="K319" s="61" t="s">
        <v>13277</v>
      </c>
      <c r="L319" s="60" t="str">
        <f t="shared" si="31"/>
        <v>Lock wheelchair wheels</v>
      </c>
      <c r="M319" s="64" t="str">
        <f t="shared" si="32"/>
        <v>PI.IC.SA.040205.01</v>
      </c>
      <c r="N319" s="64"/>
      <c r="O319" s="64" t="str">
        <f t="shared" si="33"/>
        <v>PH.IC.SA.040205.01</v>
      </c>
      <c r="Q319" s="64" t="str">
        <f t="shared" si="34"/>
        <v>CL.IC.SA.040205.01</v>
      </c>
      <c r="AD319" s="60" t="s">
        <v>94</v>
      </c>
      <c r="AE319" s="60">
        <v>1341</v>
      </c>
    </row>
    <row r="320" spans="1:31" s="60" customFormat="1" ht="15">
      <c r="A320" s="60" t="s">
        <v>197</v>
      </c>
      <c r="C320" s="61" t="s">
        <v>647</v>
      </c>
      <c r="E320" s="61" t="s">
        <v>632</v>
      </c>
      <c r="F320" s="60" t="s">
        <v>161</v>
      </c>
      <c r="G320" s="60" t="s">
        <v>167</v>
      </c>
      <c r="H320" s="62" t="s">
        <v>231</v>
      </c>
      <c r="J320" s="63" t="str">
        <f t="shared" si="30"/>
        <v>IC.SA.040206</v>
      </c>
      <c r="K320" s="61" t="s">
        <v>13277</v>
      </c>
      <c r="L320" s="60" t="str">
        <f t="shared" si="31"/>
        <v>Provide proper lighting</v>
      </c>
      <c r="M320" s="64" t="str">
        <f t="shared" si="32"/>
        <v>PI.IC.SA.040206.01</v>
      </c>
      <c r="N320" s="64"/>
      <c r="O320" s="64" t="str">
        <f t="shared" si="33"/>
        <v>PH.IC.SA.040206.01</v>
      </c>
      <c r="Q320" s="64" t="str">
        <f t="shared" si="34"/>
        <v>CL.IC.SA.040206.01</v>
      </c>
      <c r="AD320" s="60" t="s">
        <v>94</v>
      </c>
      <c r="AE320" s="60">
        <v>1341</v>
      </c>
    </row>
    <row r="321" spans="1:31" s="60" customFormat="1" ht="15">
      <c r="A321" s="60" t="s">
        <v>197</v>
      </c>
      <c r="C321" s="61" t="s">
        <v>647</v>
      </c>
      <c r="E321" s="61" t="s">
        <v>632</v>
      </c>
      <c r="F321" s="60" t="s">
        <v>161</v>
      </c>
      <c r="G321" s="60" t="s">
        <v>168</v>
      </c>
      <c r="H321" s="62" t="s">
        <v>232</v>
      </c>
      <c r="J321" s="63" t="str">
        <f t="shared" si="30"/>
        <v>IC.SA.040207</v>
      </c>
      <c r="K321" s="61" t="s">
        <v>13277</v>
      </c>
      <c r="L321" s="60" t="str">
        <f t="shared" si="31"/>
        <v>Keep floor free of clutter</v>
      </c>
      <c r="M321" s="64" t="str">
        <f t="shared" si="32"/>
        <v>PI.IC.SA.040207.01</v>
      </c>
      <c r="N321" s="64"/>
      <c r="O321" s="64" t="str">
        <f t="shared" si="33"/>
        <v>PH.IC.SA.040207.01</v>
      </c>
      <c r="Q321" s="64" t="str">
        <f t="shared" si="34"/>
        <v>CL.IC.SA.040207.01</v>
      </c>
      <c r="AD321" s="60" t="s">
        <v>94</v>
      </c>
      <c r="AE321" s="60">
        <v>1341</v>
      </c>
    </row>
    <row r="322" spans="1:31" s="60" customFormat="1" ht="15">
      <c r="A322" s="60" t="s">
        <v>197</v>
      </c>
      <c r="C322" s="61" t="s">
        <v>647</v>
      </c>
      <c r="E322" s="61" t="s">
        <v>632</v>
      </c>
      <c r="F322" s="60" t="s">
        <v>161</v>
      </c>
      <c r="G322" s="60" t="s">
        <v>169</v>
      </c>
      <c r="H322" s="61" t="s">
        <v>92</v>
      </c>
      <c r="J322" s="63" t="str">
        <f t="shared" si="30"/>
        <v>IC.SA.040208</v>
      </c>
      <c r="K322" s="61" t="s">
        <v>13277</v>
      </c>
      <c r="L322" s="60" t="str">
        <f t="shared" si="31"/>
        <v>Clean up spills immediately</v>
      </c>
      <c r="M322" s="64" t="str">
        <f t="shared" si="32"/>
        <v>PI.IC.SA.040208.01</v>
      </c>
      <c r="N322" s="64"/>
      <c r="O322" s="64" t="str">
        <f t="shared" si="33"/>
        <v>PH.IC.SA.040208.01</v>
      </c>
      <c r="Q322" s="64" t="str">
        <f t="shared" si="34"/>
        <v>CL.IC.SA.040208.01</v>
      </c>
      <c r="AD322" s="60" t="s">
        <v>94</v>
      </c>
      <c r="AE322" s="60">
        <v>1341</v>
      </c>
    </row>
    <row r="323" spans="1:31" s="60" customFormat="1" ht="15">
      <c r="A323" s="60" t="s">
        <v>197</v>
      </c>
      <c r="C323" s="61" t="s">
        <v>647</v>
      </c>
      <c r="E323" s="61" t="s">
        <v>632</v>
      </c>
      <c r="F323" s="60" t="s">
        <v>161</v>
      </c>
      <c r="G323" s="60" t="s">
        <v>170</v>
      </c>
      <c r="H323" s="61" t="s">
        <v>93</v>
      </c>
      <c r="J323" s="63" t="str">
        <f t="shared" si="30"/>
        <v>IC.SA.040209</v>
      </c>
      <c r="K323" s="61" t="s">
        <v>13277</v>
      </c>
      <c r="L323" s="60" t="str">
        <f t="shared" si="31"/>
        <v>Modify environment for safe transfers</v>
      </c>
      <c r="M323" s="64" t="str">
        <f t="shared" si="32"/>
        <v>PI.IC.SA.040209.01</v>
      </c>
      <c r="N323" s="64"/>
      <c r="O323" s="64" t="str">
        <f t="shared" si="33"/>
        <v>PH.IC.SA.040209.01</v>
      </c>
      <c r="Q323" s="64" t="str">
        <f t="shared" si="34"/>
        <v>CL.IC.SA.040209.01</v>
      </c>
      <c r="AD323" s="60" t="s">
        <v>94</v>
      </c>
      <c r="AE323" s="60">
        <v>1341</v>
      </c>
    </row>
    <row r="324" spans="1:31" s="60" customFormat="1" ht="15">
      <c r="A324" s="60" t="s">
        <v>197</v>
      </c>
      <c r="C324" s="61" t="s">
        <v>647</v>
      </c>
      <c r="D324" s="60" t="s">
        <v>199</v>
      </c>
      <c r="E324" s="61" t="s">
        <v>716</v>
      </c>
      <c r="F324" s="60" t="s">
        <v>199</v>
      </c>
      <c r="G324" s="60" t="s">
        <v>171</v>
      </c>
      <c r="H324" s="62" t="s">
        <v>11848</v>
      </c>
      <c r="J324" s="63" t="str">
        <f t="shared" si="30"/>
        <v>IC.SA.040301</v>
      </c>
      <c r="K324" s="61" t="s">
        <v>13277</v>
      </c>
      <c r="L324" s="60" t="str">
        <f t="shared" si="31"/>
        <v>Reinforce need for assisted transfers</v>
      </c>
      <c r="M324" s="64" t="str">
        <f t="shared" si="32"/>
        <v>PI.IC.SA.040301.01</v>
      </c>
      <c r="N324" s="64"/>
      <c r="O324" s="64" t="str">
        <f t="shared" si="33"/>
        <v>PH.IC.SA.040301.01</v>
      </c>
      <c r="Q324" s="64" t="str">
        <f t="shared" si="34"/>
        <v>CL.IC.SA.040301.01</v>
      </c>
      <c r="AD324" s="60" t="s">
        <v>94</v>
      </c>
      <c r="AE324" s="60">
        <v>1341</v>
      </c>
    </row>
    <row r="325" spans="1:31" s="60" customFormat="1" ht="15">
      <c r="A325" s="60" t="s">
        <v>197</v>
      </c>
      <c r="C325" s="61" t="s">
        <v>647</v>
      </c>
      <c r="E325" s="61" t="s">
        <v>716</v>
      </c>
      <c r="F325" s="60" t="s">
        <v>199</v>
      </c>
      <c r="G325" s="60" t="s">
        <v>172</v>
      </c>
      <c r="H325" s="62" t="s">
        <v>12030</v>
      </c>
      <c r="J325" s="63" t="str">
        <f t="shared" si="30"/>
        <v>IC.SA.040302</v>
      </c>
      <c r="K325" s="61" t="s">
        <v>13277</v>
      </c>
      <c r="L325" s="60" t="str">
        <f t="shared" si="31"/>
        <v>Use hip protectors</v>
      </c>
      <c r="M325" s="64" t="str">
        <f t="shared" si="32"/>
        <v>PI.IC.SA.040302.01</v>
      </c>
      <c r="N325" s="64"/>
      <c r="O325" s="64" t="str">
        <f t="shared" si="33"/>
        <v>PH.IC.SA.040302.01</v>
      </c>
      <c r="Q325" s="64" t="str">
        <f t="shared" si="34"/>
        <v>CL.IC.SA.040302.01</v>
      </c>
      <c r="AD325" s="60" t="s">
        <v>94</v>
      </c>
      <c r="AE325" s="60">
        <v>1341</v>
      </c>
    </row>
    <row r="326" spans="1:31" s="60" customFormat="1" ht="15">
      <c r="A326" s="60" t="s">
        <v>197</v>
      </c>
      <c r="C326" s="61" t="s">
        <v>647</v>
      </c>
      <c r="E326" s="61" t="s">
        <v>716</v>
      </c>
      <c r="F326" s="60" t="s">
        <v>199</v>
      </c>
      <c r="G326" s="60" t="s">
        <v>173</v>
      </c>
      <c r="H326" s="61" t="s">
        <v>12032</v>
      </c>
      <c r="J326" s="63" t="str">
        <f t="shared" si="30"/>
        <v>IC.SA.040303</v>
      </c>
      <c r="K326" s="61" t="s">
        <v>13277</v>
      </c>
      <c r="L326" s="60" t="str">
        <f t="shared" si="31"/>
        <v>Refer to Rehab for evaluation</v>
      </c>
      <c r="M326" s="64" t="str">
        <f t="shared" si="32"/>
        <v>PI.IC.SA.040303.01</v>
      </c>
      <c r="N326" s="64"/>
      <c r="O326" s="64" t="str">
        <f t="shared" si="33"/>
        <v>PH.IC.SA.040303.01</v>
      </c>
      <c r="Q326" s="64" t="str">
        <f t="shared" si="34"/>
        <v>CL.IC.SA.040303.01</v>
      </c>
      <c r="AD326" s="60" t="s">
        <v>94</v>
      </c>
      <c r="AE326" s="60">
        <v>1341</v>
      </c>
    </row>
    <row r="327" spans="1:31" s="60" customFormat="1" ht="15">
      <c r="A327" s="60" t="s">
        <v>197</v>
      </c>
      <c r="C327" s="61" t="s">
        <v>647</v>
      </c>
      <c r="E327" s="61" t="s">
        <v>716</v>
      </c>
      <c r="F327" s="60" t="s">
        <v>199</v>
      </c>
      <c r="G327" s="60" t="s">
        <v>174</v>
      </c>
      <c r="H327" s="61" t="s">
        <v>12028</v>
      </c>
      <c r="J327" s="63" t="str">
        <f t="shared" si="30"/>
        <v>IC.SA.040304</v>
      </c>
      <c r="K327" s="61" t="s">
        <v>13277</v>
      </c>
      <c r="L327" s="60" t="str">
        <f t="shared" si="31"/>
        <v>Implement Rehab recommendations</v>
      </c>
      <c r="M327" s="64" t="str">
        <f t="shared" si="32"/>
        <v>PI.IC.SA.040304.01</v>
      </c>
      <c r="N327" s="64"/>
      <c r="O327" s="64" t="str">
        <f t="shared" si="33"/>
        <v>PH.IC.SA.040304.01</v>
      </c>
      <c r="Q327" s="64" t="str">
        <f t="shared" si="34"/>
        <v>CL.IC.SA.040304.01</v>
      </c>
      <c r="AD327" s="60" t="s">
        <v>94</v>
      </c>
      <c r="AE327" s="60">
        <v>1341</v>
      </c>
    </row>
    <row r="328" spans="1:31" s="60" customFormat="1" ht="15">
      <c r="A328" s="60" t="s">
        <v>197</v>
      </c>
      <c r="C328" s="61" t="s">
        <v>647</v>
      </c>
      <c r="E328" s="61" t="s">
        <v>716</v>
      </c>
      <c r="F328" s="60" t="s">
        <v>199</v>
      </c>
      <c r="G328" s="60" t="s">
        <v>175</v>
      </c>
      <c r="H328" s="61" t="s">
        <v>12210</v>
      </c>
      <c r="J328" s="63" t="str">
        <f t="shared" si="30"/>
        <v>IC.SA.040305</v>
      </c>
      <c r="K328" s="61" t="s">
        <v>13277</v>
      </c>
      <c r="L328" s="60" t="str">
        <f t="shared" si="31"/>
        <v>Refer for further evaluation</v>
      </c>
      <c r="M328" s="64" t="str">
        <f t="shared" si="32"/>
        <v>PI.IC.SA.040305.01</v>
      </c>
      <c r="N328" s="64"/>
      <c r="O328" s="64" t="str">
        <f t="shared" si="33"/>
        <v>PH.IC.SA.040305.01</v>
      </c>
      <c r="Q328" s="64" t="str">
        <f t="shared" si="34"/>
        <v>CL.IC.SA.040305.01</v>
      </c>
      <c r="AD328" s="60" t="s">
        <v>94</v>
      </c>
      <c r="AE328" s="60">
        <v>1341</v>
      </c>
    </row>
    <row r="329" spans="1:31" s="60" customFormat="1" ht="15">
      <c r="A329" s="60" t="s">
        <v>197</v>
      </c>
      <c r="C329" s="61" t="s">
        <v>647</v>
      </c>
      <c r="E329" s="61" t="s">
        <v>716</v>
      </c>
      <c r="F329" s="60" t="s">
        <v>199</v>
      </c>
      <c r="G329" s="60" t="s">
        <v>176</v>
      </c>
      <c r="H329" s="62" t="s">
        <v>231</v>
      </c>
      <c r="J329" s="63" t="str">
        <f t="shared" si="30"/>
        <v>IC.SA.040306</v>
      </c>
      <c r="K329" s="61" t="s">
        <v>13277</v>
      </c>
      <c r="L329" s="60" t="str">
        <f t="shared" si="31"/>
        <v>Other action if history of falls: specify</v>
      </c>
      <c r="M329" s="64" t="str">
        <f t="shared" si="32"/>
        <v>PI.IC.SA.040306.01</v>
      </c>
      <c r="N329" s="64"/>
      <c r="O329" s="64" t="str">
        <f t="shared" si="33"/>
        <v>PH.IC.SA.040306.01</v>
      </c>
      <c r="Q329" s="64" t="str">
        <f t="shared" si="34"/>
        <v>CL.IC.SA.040306.01</v>
      </c>
      <c r="AD329" s="60" t="s">
        <v>94</v>
      </c>
      <c r="AE329" s="60">
        <v>1341</v>
      </c>
    </row>
    <row r="330" spans="1:31" s="60" customFormat="1" ht="15">
      <c r="A330" s="60" t="s">
        <v>197</v>
      </c>
      <c r="C330" s="61" t="s">
        <v>647</v>
      </c>
      <c r="D330" s="60" t="s">
        <v>200</v>
      </c>
      <c r="E330" s="61" t="s">
        <v>647</v>
      </c>
      <c r="F330" s="60" t="s">
        <v>200</v>
      </c>
      <c r="G330" s="60" t="s">
        <v>177</v>
      </c>
      <c r="H330" s="62" t="s">
        <v>13277</v>
      </c>
      <c r="J330" s="63" t="str">
        <f t="shared" si="30"/>
        <v>IC.SA.040401</v>
      </c>
      <c r="K330" s="61" t="s">
        <v>13277</v>
      </c>
      <c r="L330" s="60" t="str">
        <f t="shared" si="31"/>
        <v>Reinforce MD instructions</v>
      </c>
      <c r="M330" s="64" t="str">
        <f t="shared" si="32"/>
        <v>PI.IC.SA.040401.01</v>
      </c>
      <c r="N330" s="64"/>
      <c r="O330" s="64" t="str">
        <f t="shared" si="33"/>
        <v>PH.IC.SA.040401.01</v>
      </c>
      <c r="Q330" s="64" t="str">
        <f t="shared" si="34"/>
        <v>CL.IC.SA.040401.01</v>
      </c>
      <c r="AD330" s="60" t="s">
        <v>94</v>
      </c>
      <c r="AE330" s="60">
        <v>1341</v>
      </c>
    </row>
    <row r="331" spans="1:31" s="60" customFormat="1" ht="15">
      <c r="A331" s="60" t="s">
        <v>197</v>
      </c>
      <c r="C331" s="61" t="s">
        <v>647</v>
      </c>
      <c r="E331" s="61" t="s">
        <v>647</v>
      </c>
      <c r="F331" s="60" t="s">
        <v>200</v>
      </c>
      <c r="G331" s="60" t="s">
        <v>178</v>
      </c>
      <c r="H331" s="62" t="s">
        <v>13016</v>
      </c>
      <c r="J331" s="63" t="str">
        <f t="shared" si="30"/>
        <v>IC.SA.040402</v>
      </c>
      <c r="K331" s="61" t="s">
        <v>13277</v>
      </c>
      <c r="L331" s="60" t="str">
        <f t="shared" si="31"/>
        <v>Review meds with patient/family</v>
      </c>
      <c r="M331" s="64" t="str">
        <f t="shared" si="32"/>
        <v>PI.IC.SA.040402.01</v>
      </c>
      <c r="N331" s="64"/>
      <c r="O331" s="64" t="str">
        <f t="shared" si="33"/>
        <v>PH.IC.SA.040402.01</v>
      </c>
      <c r="Q331" s="64" t="str">
        <f t="shared" si="34"/>
        <v>CL.IC.SA.040402.01</v>
      </c>
      <c r="AD331" s="60" t="s">
        <v>94</v>
      </c>
      <c r="AE331" s="60">
        <v>1341</v>
      </c>
    </row>
    <row r="332" spans="1:31" s="60" customFormat="1" ht="15">
      <c r="A332" s="60" t="s">
        <v>197</v>
      </c>
      <c r="C332" s="61" t="s">
        <v>647</v>
      </c>
      <c r="E332" s="61" t="s">
        <v>647</v>
      </c>
      <c r="F332" s="60" t="s">
        <v>200</v>
      </c>
      <c r="G332" s="60" t="s">
        <v>179</v>
      </c>
      <c r="H332" s="61" t="s">
        <v>12917</v>
      </c>
      <c r="J332" s="63" t="str">
        <f t="shared" si="30"/>
        <v>IC.SA.040403</v>
      </c>
      <c r="K332" s="61" t="s">
        <v>13277</v>
      </c>
      <c r="L332" s="60" t="str">
        <f t="shared" si="31"/>
        <v>Instruct patient/family about meds</v>
      </c>
      <c r="M332" s="64" t="str">
        <f t="shared" si="32"/>
        <v>PI.IC.SA.040403.01</v>
      </c>
      <c r="N332" s="64"/>
      <c r="O332" s="64" t="str">
        <f t="shared" si="33"/>
        <v>PH.IC.SA.040403.01</v>
      </c>
      <c r="Q332" s="64" t="str">
        <f t="shared" si="34"/>
        <v>CL.IC.SA.040403.01</v>
      </c>
      <c r="AD332" s="60" t="s">
        <v>94</v>
      </c>
      <c r="AE332" s="60">
        <v>1341</v>
      </c>
    </row>
    <row r="333" spans="1:31" s="60" customFormat="1" ht="15">
      <c r="A333" s="60" t="s">
        <v>197</v>
      </c>
      <c r="C333" s="61" t="s">
        <v>647</v>
      </c>
      <c r="E333" s="61" t="s">
        <v>647</v>
      </c>
      <c r="F333" s="60" t="s">
        <v>200</v>
      </c>
      <c r="G333" s="60" t="s">
        <v>1895</v>
      </c>
      <c r="H333" s="61" t="s">
        <v>12972</v>
      </c>
      <c r="J333" s="63" t="str">
        <f t="shared" si="30"/>
        <v>IC.SA.040404</v>
      </c>
      <c r="K333" s="61" t="s">
        <v>13277</v>
      </c>
      <c r="L333" s="60" t="str">
        <f t="shared" si="31"/>
        <v>Evaluate for orthostasis</v>
      </c>
      <c r="M333" s="64" t="str">
        <f t="shared" si="32"/>
        <v>PI.IC.SA.040404.01</v>
      </c>
      <c r="N333" s="64"/>
      <c r="O333" s="64" t="str">
        <f t="shared" si="33"/>
        <v>PH.IC.SA.040404.01</v>
      </c>
      <c r="Q333" s="64" t="str">
        <f t="shared" si="34"/>
        <v>CL.IC.SA.040404.01</v>
      </c>
      <c r="AD333" s="60" t="s">
        <v>94</v>
      </c>
      <c r="AE333" s="60">
        <v>1341</v>
      </c>
    </row>
    <row r="334" spans="1:31" s="60" customFormat="1" ht="15">
      <c r="A334" s="60" t="s">
        <v>197</v>
      </c>
      <c r="C334" s="61" t="s">
        <v>647</v>
      </c>
      <c r="E334" s="61" t="s">
        <v>647</v>
      </c>
      <c r="F334" s="60" t="s">
        <v>200</v>
      </c>
      <c r="G334" s="60" t="s">
        <v>180</v>
      </c>
      <c r="H334" s="61" t="s">
        <v>13027</v>
      </c>
      <c r="J334" s="63" t="str">
        <f t="shared" si="30"/>
        <v>IC.SA.040405</v>
      </c>
      <c r="K334" s="61" t="s">
        <v>13277</v>
      </c>
      <c r="L334" s="60" t="str">
        <f t="shared" si="31"/>
        <v>Complete surveillance rounds</v>
      </c>
      <c r="M334" s="64" t="str">
        <f t="shared" si="32"/>
        <v>PI.IC.SA.040405.01</v>
      </c>
      <c r="N334" s="64"/>
      <c r="O334" s="64" t="str">
        <f t="shared" si="33"/>
        <v>PH.IC.SA.040405.01</v>
      </c>
      <c r="Q334" s="64" t="str">
        <f t="shared" si="34"/>
        <v>CL.IC.SA.040405.01</v>
      </c>
      <c r="AD334" s="60" t="s">
        <v>94</v>
      </c>
      <c r="AE334" s="60">
        <v>1341</v>
      </c>
    </row>
    <row r="335" spans="1:31" s="60" customFormat="1" ht="15">
      <c r="A335" s="60" t="s">
        <v>197</v>
      </c>
      <c r="C335" s="61" t="s">
        <v>647</v>
      </c>
      <c r="D335" s="60" t="s">
        <v>201</v>
      </c>
      <c r="E335" s="61" t="s">
        <v>648</v>
      </c>
      <c r="F335" s="60" t="s">
        <v>201</v>
      </c>
      <c r="G335" s="60" t="s">
        <v>181</v>
      </c>
      <c r="H335" s="62" t="s">
        <v>13277</v>
      </c>
      <c r="J335" s="63" t="str">
        <f t="shared" si="30"/>
        <v>IC.SA.040501</v>
      </c>
      <c r="K335" s="61" t="s">
        <v>13277</v>
      </c>
      <c r="L335" s="60" t="str">
        <f t="shared" si="31"/>
        <v>Device in good repair</v>
      </c>
      <c r="M335" s="64" t="str">
        <f t="shared" si="32"/>
        <v>PI.IC.SA.040501.01</v>
      </c>
      <c r="N335" s="64"/>
      <c r="O335" s="64" t="str">
        <f t="shared" si="33"/>
        <v>PH.IC.SA.040501.01</v>
      </c>
      <c r="Q335" s="64" t="str">
        <f t="shared" si="34"/>
        <v>CL.IC.SA.040501.01</v>
      </c>
      <c r="AD335" s="60" t="s">
        <v>94</v>
      </c>
      <c r="AE335" s="60">
        <v>1341</v>
      </c>
    </row>
    <row r="336" spans="1:31" s="60" customFormat="1" ht="15">
      <c r="A336" s="60" t="s">
        <v>197</v>
      </c>
      <c r="C336" s="61" t="s">
        <v>647</v>
      </c>
      <c r="E336" s="61" t="s">
        <v>648</v>
      </c>
      <c r="F336" s="60" t="s">
        <v>201</v>
      </c>
      <c r="G336" s="60" t="s">
        <v>182</v>
      </c>
      <c r="H336" s="62" t="s">
        <v>13016</v>
      </c>
      <c r="J336" s="63" t="str">
        <f t="shared" si="30"/>
        <v>IC.SA.040502</v>
      </c>
      <c r="K336" s="61" t="s">
        <v>13277</v>
      </c>
      <c r="L336" s="60" t="str">
        <f t="shared" si="31"/>
        <v>Use properly</v>
      </c>
      <c r="M336" s="64" t="str">
        <f t="shared" si="32"/>
        <v>PI.IC.SA.040502.01</v>
      </c>
      <c r="N336" s="64"/>
      <c r="O336" s="64" t="str">
        <f t="shared" si="33"/>
        <v>PH.IC.SA.040502.01</v>
      </c>
      <c r="Q336" s="64" t="str">
        <f t="shared" si="34"/>
        <v>CL.IC.SA.040502.01</v>
      </c>
      <c r="AD336" s="60" t="s">
        <v>94</v>
      </c>
      <c r="AE336" s="60">
        <v>1341</v>
      </c>
    </row>
    <row r="337" spans="1:31" s="60" customFormat="1" ht="15">
      <c r="A337" s="60" t="s">
        <v>197</v>
      </c>
      <c r="C337" s="61" t="s">
        <v>647</v>
      </c>
      <c r="E337" s="61" t="s">
        <v>648</v>
      </c>
      <c r="F337" s="60" t="s">
        <v>201</v>
      </c>
      <c r="G337" s="60" t="s">
        <v>183</v>
      </c>
      <c r="H337" s="61" t="s">
        <v>12917</v>
      </c>
      <c r="J337" s="63" t="str">
        <f t="shared" si="30"/>
        <v>IC.SA.040503</v>
      </c>
      <c r="K337" s="61" t="s">
        <v>13277</v>
      </c>
      <c r="L337" s="60" t="str">
        <f t="shared" si="31"/>
        <v>Refer to Rehab to assess proper device</v>
      </c>
      <c r="M337" s="64" t="str">
        <f t="shared" si="32"/>
        <v>PI.IC.SA.040503.01</v>
      </c>
      <c r="N337" s="64"/>
      <c r="O337" s="64" t="str">
        <f t="shared" si="33"/>
        <v>PH.IC.SA.040503.01</v>
      </c>
      <c r="Q337" s="64" t="str">
        <f t="shared" si="34"/>
        <v>CL.IC.SA.040503.01</v>
      </c>
      <c r="AD337" s="60" t="s">
        <v>94</v>
      </c>
      <c r="AE337" s="60">
        <v>1341</v>
      </c>
    </row>
    <row r="338" spans="1:31" s="60" customFormat="1" ht="15">
      <c r="A338" s="60" t="s">
        <v>197</v>
      </c>
      <c r="C338" s="61" t="s">
        <v>647</v>
      </c>
      <c r="E338" s="61" t="s">
        <v>648</v>
      </c>
      <c r="F338" s="60" t="s">
        <v>201</v>
      </c>
      <c r="G338" s="60" t="s">
        <v>184</v>
      </c>
      <c r="H338" s="61" t="s">
        <v>12972</v>
      </c>
      <c r="J338" s="63" t="str">
        <f t="shared" si="30"/>
        <v>IC.SA.040504</v>
      </c>
      <c r="K338" s="61" t="s">
        <v>13277</v>
      </c>
      <c r="L338" s="60" t="str">
        <f t="shared" si="31"/>
        <v>Determine if safe to have constant access</v>
      </c>
      <c r="M338" s="64" t="str">
        <f t="shared" si="32"/>
        <v>PI.IC.SA.040504.01</v>
      </c>
      <c r="N338" s="64"/>
      <c r="O338" s="64" t="str">
        <f t="shared" si="33"/>
        <v>PH.IC.SA.040504.01</v>
      </c>
      <c r="Q338" s="64" t="str">
        <f t="shared" si="34"/>
        <v>CL.IC.SA.040504.01</v>
      </c>
      <c r="AD338" s="60" t="s">
        <v>94</v>
      </c>
      <c r="AE338" s="60">
        <v>1341</v>
      </c>
    </row>
    <row r="339" spans="1:31" s="60" customFormat="1" ht="15">
      <c r="A339" s="60" t="s">
        <v>197</v>
      </c>
      <c r="C339" s="61" t="s">
        <v>647</v>
      </c>
      <c r="D339" s="60" t="s">
        <v>89</v>
      </c>
      <c r="E339" s="61" t="s">
        <v>649</v>
      </c>
      <c r="F339" s="60" t="s">
        <v>89</v>
      </c>
      <c r="G339" s="60" t="s">
        <v>185</v>
      </c>
      <c r="H339" s="62" t="s">
        <v>13277</v>
      </c>
      <c r="J339" s="63" t="str">
        <f t="shared" si="30"/>
        <v>IC.SA.040601</v>
      </c>
      <c r="K339" s="61" t="s">
        <v>13277</v>
      </c>
      <c r="L339" s="60" t="str">
        <f t="shared" si="31"/>
        <v>Educate hazard</v>
      </c>
      <c r="M339" s="64" t="str">
        <f t="shared" si="32"/>
        <v>PI.IC.SA.040601.01</v>
      </c>
      <c r="N339" s="64"/>
      <c r="O339" s="64" t="str">
        <f t="shared" si="33"/>
        <v>PH.IC.SA.040601.01</v>
      </c>
      <c r="Q339" s="64" t="str">
        <f t="shared" si="34"/>
        <v>CL.IC.SA.040601.01</v>
      </c>
      <c r="AD339" s="60" t="s">
        <v>94</v>
      </c>
      <c r="AE339" s="60">
        <v>1341</v>
      </c>
    </row>
    <row r="340" spans="1:31" s="60" customFormat="1" ht="15">
      <c r="A340" s="60" t="s">
        <v>197</v>
      </c>
      <c r="C340" s="61" t="s">
        <v>647</v>
      </c>
      <c r="E340" s="61" t="s">
        <v>649</v>
      </c>
      <c r="F340" s="60" t="s">
        <v>89</v>
      </c>
      <c r="G340" s="60" t="s">
        <v>186</v>
      </c>
      <c r="H340" s="62" t="s">
        <v>13016</v>
      </c>
      <c r="J340" s="63" t="str">
        <f t="shared" si="30"/>
        <v>IC.SA.040602</v>
      </c>
      <c r="K340" s="61" t="s">
        <v>13277</v>
      </c>
      <c r="L340" s="60" t="str">
        <f t="shared" si="31"/>
        <v>Educate med effects</v>
      </c>
      <c r="M340" s="64" t="str">
        <f t="shared" si="32"/>
        <v>PI.IC.SA.040602.01</v>
      </c>
      <c r="N340" s="64"/>
      <c r="O340" s="64" t="str">
        <f t="shared" si="33"/>
        <v>PH.IC.SA.040602.01</v>
      </c>
      <c r="Q340" s="64" t="str">
        <f t="shared" si="34"/>
        <v>CL.IC.SA.040602.01</v>
      </c>
      <c r="AD340" s="60" t="s">
        <v>94</v>
      </c>
      <c r="AE340" s="60">
        <v>1341</v>
      </c>
    </row>
    <row r="341" spans="1:31" s="60" customFormat="1" ht="15">
      <c r="A341" s="60" t="s">
        <v>197</v>
      </c>
      <c r="C341" s="61" t="s">
        <v>647</v>
      </c>
      <c r="D341" s="60" t="s">
        <v>90</v>
      </c>
      <c r="E341" s="61" t="s">
        <v>524</v>
      </c>
      <c r="F341" s="60" t="s">
        <v>90</v>
      </c>
      <c r="G341" s="60" t="s">
        <v>187</v>
      </c>
      <c r="H341" s="62" t="s">
        <v>13277</v>
      </c>
      <c r="J341" s="63" t="str">
        <f t="shared" si="30"/>
        <v>IC.SA.040701</v>
      </c>
      <c r="K341" s="61" t="s">
        <v>13277</v>
      </c>
      <c r="L341" s="60" t="str">
        <f t="shared" si="31"/>
        <v>Refer to rehab</v>
      </c>
      <c r="M341" s="64" t="str">
        <f t="shared" si="32"/>
        <v>PI.IC.SA.040701.01</v>
      </c>
      <c r="N341" s="64"/>
      <c r="O341" s="64" t="str">
        <f t="shared" si="33"/>
        <v>PH.IC.SA.040701.01</v>
      </c>
      <c r="Q341" s="64" t="str">
        <f t="shared" si="34"/>
        <v>CL.IC.SA.040701.01</v>
      </c>
      <c r="AD341" s="60" t="s">
        <v>94</v>
      </c>
      <c r="AE341" s="60">
        <v>1341</v>
      </c>
    </row>
    <row r="342" spans="1:31" s="60" customFormat="1" ht="15">
      <c r="A342" s="60" t="s">
        <v>197</v>
      </c>
      <c r="C342" s="61" t="s">
        <v>647</v>
      </c>
      <c r="E342" s="61" t="s">
        <v>524</v>
      </c>
      <c r="F342" s="60" t="s">
        <v>90</v>
      </c>
      <c r="G342" s="60" t="s">
        <v>8982</v>
      </c>
      <c r="H342" s="62" t="s">
        <v>13016</v>
      </c>
      <c r="J342" s="63" t="str">
        <f t="shared" si="30"/>
        <v>IC.SA.040702</v>
      </c>
      <c r="K342" s="61" t="s">
        <v>13277</v>
      </c>
      <c r="L342" s="60" t="str">
        <f t="shared" si="31"/>
        <v>Toileting</v>
      </c>
      <c r="M342" s="64" t="str">
        <f t="shared" si="32"/>
        <v>PI.IC.SA.040702.01</v>
      </c>
      <c r="N342" s="64"/>
      <c r="O342" s="64" t="str">
        <f t="shared" si="33"/>
        <v>PH.IC.SA.040702.01</v>
      </c>
      <c r="Q342" s="64" t="str">
        <f t="shared" si="34"/>
        <v>CL.IC.SA.040702.01</v>
      </c>
      <c r="AD342" s="60" t="s">
        <v>94</v>
      </c>
      <c r="AE342" s="60">
        <v>1341</v>
      </c>
    </row>
    <row r="343" spans="1:31" s="60" customFormat="1" ht="15">
      <c r="A343" s="60" t="s">
        <v>197</v>
      </c>
      <c r="C343" s="61" t="s">
        <v>647</v>
      </c>
      <c r="E343" s="61" t="s">
        <v>524</v>
      </c>
      <c r="F343" s="60" t="s">
        <v>90</v>
      </c>
      <c r="G343" s="60" t="s">
        <v>188</v>
      </c>
      <c r="H343" s="61" t="s">
        <v>12917</v>
      </c>
      <c r="J343" s="63" t="str">
        <f t="shared" si="30"/>
        <v>IC.SA.040703</v>
      </c>
      <c r="K343" s="61" t="s">
        <v>13277</v>
      </c>
      <c r="L343" s="60" t="str">
        <f t="shared" si="31"/>
        <v>Hip protectors</v>
      </c>
      <c r="M343" s="64" t="str">
        <f t="shared" si="32"/>
        <v>PI.IC.SA.040703.01</v>
      </c>
      <c r="N343" s="64"/>
      <c r="O343" s="64" t="str">
        <f t="shared" si="33"/>
        <v>PH.IC.SA.040703.01</v>
      </c>
      <c r="Q343" s="64" t="str">
        <f t="shared" si="34"/>
        <v>CL.IC.SA.040703.01</v>
      </c>
      <c r="AD343" s="60" t="s">
        <v>94</v>
      </c>
      <c r="AE343" s="60">
        <v>1341</v>
      </c>
    </row>
    <row r="344" spans="1:31" s="60" customFormat="1" ht="15">
      <c r="A344" s="60" t="s">
        <v>197</v>
      </c>
      <c r="C344" s="61" t="s">
        <v>647</v>
      </c>
      <c r="E344" s="61" t="s">
        <v>524</v>
      </c>
      <c r="F344" s="60" t="s">
        <v>90</v>
      </c>
      <c r="G344" s="60" t="s">
        <v>10134</v>
      </c>
      <c r="H344" s="61" t="s">
        <v>12972</v>
      </c>
      <c r="J344" s="63" t="str">
        <f t="shared" si="30"/>
        <v>IC.SA.040704</v>
      </c>
      <c r="K344" s="61" t="s">
        <v>13277</v>
      </c>
      <c r="L344" s="60" t="str">
        <f t="shared" si="31"/>
        <v>Helmet</v>
      </c>
      <c r="M344" s="64" t="str">
        <f t="shared" si="32"/>
        <v>PI.IC.SA.040704.01</v>
      </c>
      <c r="N344" s="64"/>
      <c r="O344" s="64" t="str">
        <f t="shared" si="33"/>
        <v>PH.IC.SA.040704.01</v>
      </c>
      <c r="Q344" s="64" t="str">
        <f t="shared" si="34"/>
        <v>CL.IC.SA.040704.01</v>
      </c>
      <c r="AD344" s="60" t="s">
        <v>94</v>
      </c>
      <c r="AE344" s="60">
        <v>1341</v>
      </c>
    </row>
    <row r="345" spans="1:31" s="60" customFormat="1" ht="15">
      <c r="A345" s="60" t="s">
        <v>197</v>
      </c>
      <c r="C345" s="61" t="s">
        <v>647</v>
      </c>
      <c r="E345" s="61" t="s">
        <v>524</v>
      </c>
      <c r="F345" s="60" t="s">
        <v>90</v>
      </c>
      <c r="G345" s="60" t="s">
        <v>189</v>
      </c>
      <c r="H345" s="61" t="s">
        <v>13027</v>
      </c>
      <c r="J345" s="63" t="str">
        <f t="shared" si="30"/>
        <v>IC.SA.040705</v>
      </c>
      <c r="K345" s="61" t="s">
        <v>13277</v>
      </c>
      <c r="L345" s="60" t="str">
        <f t="shared" si="31"/>
        <v>Height adjustable bed</v>
      </c>
      <c r="M345" s="64" t="str">
        <f t="shared" si="32"/>
        <v>PI.IC.SA.040705.01</v>
      </c>
      <c r="N345" s="64"/>
      <c r="O345" s="64" t="str">
        <f t="shared" si="33"/>
        <v>PH.IC.SA.040705.01</v>
      </c>
      <c r="Q345" s="64" t="str">
        <f t="shared" si="34"/>
        <v>CL.IC.SA.040705.01</v>
      </c>
      <c r="AD345" s="60" t="s">
        <v>94</v>
      </c>
      <c r="AE345" s="60">
        <v>1341</v>
      </c>
    </row>
    <row r="346" spans="1:31" s="60" customFormat="1" ht="15">
      <c r="A346" s="60" t="s">
        <v>197</v>
      </c>
      <c r="C346" s="61" t="s">
        <v>647</v>
      </c>
      <c r="E346" s="61" t="s">
        <v>524</v>
      </c>
      <c r="F346" s="60" t="s">
        <v>90</v>
      </c>
      <c r="G346" s="60" t="s">
        <v>190</v>
      </c>
      <c r="H346" s="62" t="s">
        <v>231</v>
      </c>
      <c r="J346" s="63" t="str">
        <f t="shared" si="30"/>
        <v>IC.SA.040706</v>
      </c>
      <c r="K346" s="61" t="s">
        <v>13277</v>
      </c>
      <c r="L346" s="60" t="str">
        <f t="shared" si="31"/>
        <v>Floor mat</v>
      </c>
      <c r="M346" s="64" t="str">
        <f t="shared" si="32"/>
        <v>PI.IC.SA.040706.01</v>
      </c>
      <c r="N346" s="64"/>
      <c r="O346" s="64" t="str">
        <f t="shared" si="33"/>
        <v>PH.IC.SA.040706.01</v>
      </c>
      <c r="Q346" s="64" t="str">
        <f t="shared" si="34"/>
        <v>CL.IC.SA.040706.01</v>
      </c>
      <c r="AD346" s="60" t="s">
        <v>94</v>
      </c>
      <c r="AE346" s="60">
        <v>1341</v>
      </c>
    </row>
    <row r="347" spans="1:31" s="60" customFormat="1" ht="15">
      <c r="A347" s="60" t="s">
        <v>197</v>
      </c>
      <c r="C347" s="61" t="s">
        <v>647</v>
      </c>
      <c r="E347" s="61" t="s">
        <v>524</v>
      </c>
      <c r="F347" s="60" t="s">
        <v>90</v>
      </c>
      <c r="G347" s="60" t="s">
        <v>191</v>
      </c>
      <c r="H347" s="62" t="s">
        <v>232</v>
      </c>
      <c r="J347" s="63" t="str">
        <f t="shared" si="30"/>
        <v>IC.SA.040707</v>
      </c>
      <c r="K347" s="61" t="s">
        <v>13277</v>
      </c>
      <c r="L347" s="60" t="str">
        <f t="shared" si="31"/>
        <v>Alarms as reminder to call for help</v>
      </c>
      <c r="M347" s="64" t="str">
        <f t="shared" si="32"/>
        <v>PI.IC.SA.040707.01</v>
      </c>
      <c r="N347" s="64"/>
      <c r="O347" s="64" t="str">
        <f t="shared" si="33"/>
        <v>PH.IC.SA.040707.01</v>
      </c>
      <c r="Q347" s="64" t="str">
        <f t="shared" si="34"/>
        <v>CL.IC.SA.040707.01</v>
      </c>
      <c r="AD347" s="60" t="s">
        <v>94</v>
      </c>
      <c r="AE347" s="60">
        <v>1341</v>
      </c>
    </row>
    <row r="348" spans="1:31" s="60" customFormat="1" ht="15">
      <c r="A348" s="60" t="s">
        <v>197</v>
      </c>
      <c r="C348" s="61" t="s">
        <v>647</v>
      </c>
      <c r="E348" s="61" t="s">
        <v>524</v>
      </c>
      <c r="F348" s="60" t="s">
        <v>90</v>
      </c>
      <c r="G348" s="60" t="s">
        <v>192</v>
      </c>
      <c r="H348" s="61" t="s">
        <v>92</v>
      </c>
      <c r="J348" s="63" t="str">
        <f t="shared" si="30"/>
        <v>IC.SA.040708</v>
      </c>
      <c r="K348" s="61" t="s">
        <v>13277</v>
      </c>
      <c r="L348" s="60" t="str">
        <f t="shared" si="31"/>
        <v>Use Transfer equipment</v>
      </c>
      <c r="M348" s="64" t="str">
        <f t="shared" si="32"/>
        <v>PI.IC.SA.040708.01</v>
      </c>
      <c r="N348" s="64"/>
      <c r="O348" s="64" t="str">
        <f t="shared" si="33"/>
        <v>PH.IC.SA.040708.01</v>
      </c>
      <c r="Q348" s="64" t="str">
        <f t="shared" si="34"/>
        <v>CL.IC.SA.040708.01</v>
      </c>
      <c r="AD348" s="60" t="s">
        <v>94</v>
      </c>
      <c r="AE348" s="60">
        <v>1341</v>
      </c>
    </row>
    <row r="349" spans="1:31" s="60" customFormat="1" ht="15">
      <c r="A349" s="60" t="s">
        <v>197</v>
      </c>
      <c r="C349" s="61" t="s">
        <v>647</v>
      </c>
      <c r="E349" s="61" t="s">
        <v>524</v>
      </c>
      <c r="F349" s="60" t="s">
        <v>90</v>
      </c>
      <c r="G349" s="60" t="s">
        <v>193</v>
      </c>
      <c r="H349" s="61" t="s">
        <v>93</v>
      </c>
      <c r="J349" s="63" t="str">
        <f t="shared" si="30"/>
        <v>IC.SA.040709</v>
      </c>
      <c r="K349" s="61" t="s">
        <v>13277</v>
      </c>
      <c r="L349" s="60" t="str">
        <f t="shared" si="31"/>
        <v>Creat Safe Exit Site of bed for transfer</v>
      </c>
      <c r="M349" s="64" t="str">
        <f t="shared" si="32"/>
        <v>PI.IC.SA.040709.01</v>
      </c>
      <c r="N349" s="64"/>
      <c r="O349" s="64" t="str">
        <f t="shared" si="33"/>
        <v>PH.IC.SA.040709.01</v>
      </c>
      <c r="Q349" s="64" t="str">
        <f t="shared" si="34"/>
        <v>CL.IC.SA.040709.01</v>
      </c>
      <c r="AD349" s="60" t="s">
        <v>94</v>
      </c>
      <c r="AE349" s="60">
        <v>1341</v>
      </c>
    </row>
    <row r="350" spans="1:31" s="60" customFormat="1" ht="15">
      <c r="A350" s="60" t="s">
        <v>197</v>
      </c>
      <c r="C350" s="61" t="s">
        <v>647</v>
      </c>
      <c r="D350" s="60" t="s">
        <v>91</v>
      </c>
      <c r="E350" s="61" t="s">
        <v>446</v>
      </c>
      <c r="F350" s="60" t="s">
        <v>91</v>
      </c>
      <c r="G350" s="60" t="s">
        <v>194</v>
      </c>
      <c r="H350" s="62" t="s">
        <v>13277</v>
      </c>
      <c r="J350" s="63" t="str">
        <f t="shared" si="30"/>
        <v>IC.SA.040801</v>
      </c>
      <c r="K350" s="61" t="s">
        <v>13277</v>
      </c>
      <c r="L350" s="60" t="str">
        <f t="shared" si="31"/>
        <v>Reducate about safety</v>
      </c>
      <c r="M350" s="64" t="str">
        <f t="shared" si="32"/>
        <v>PI.IC.SA.040801.01</v>
      </c>
      <c r="N350" s="64"/>
      <c r="O350" s="64" t="str">
        <f t="shared" si="33"/>
        <v>PH.IC.SA.040801.01</v>
      </c>
      <c r="Q350" s="64" t="str">
        <f t="shared" si="34"/>
        <v>CL.IC.SA.040801.01</v>
      </c>
      <c r="AD350" s="60" t="s">
        <v>94</v>
      </c>
      <c r="AE350" s="60">
        <v>1341</v>
      </c>
    </row>
    <row r="351" spans="1:31" s="60" customFormat="1" ht="15">
      <c r="A351" s="60" t="s">
        <v>197</v>
      </c>
      <c r="C351" s="61" t="s">
        <v>647</v>
      </c>
      <c r="E351" s="61" t="s">
        <v>446</v>
      </c>
      <c r="F351" s="60" t="s">
        <v>91</v>
      </c>
      <c r="G351" s="60" t="s">
        <v>4046</v>
      </c>
      <c r="H351" s="62" t="s">
        <v>13016</v>
      </c>
      <c r="J351" s="63" t="str">
        <f t="shared" si="30"/>
        <v>IC.SA.040802</v>
      </c>
      <c r="K351" s="61" t="s">
        <v>13277</v>
      </c>
      <c r="L351" s="60" t="str">
        <f t="shared" si="31"/>
        <v>Move closer to nurses station</v>
      </c>
      <c r="M351" s="64" t="str">
        <f t="shared" si="32"/>
        <v>PI.IC.SA.040802.01</v>
      </c>
      <c r="N351" s="64"/>
      <c r="O351" s="64" t="str">
        <f t="shared" si="33"/>
        <v>PH.IC.SA.040802.01</v>
      </c>
      <c r="Q351" s="64" t="str">
        <f t="shared" si="34"/>
        <v>CL.IC.SA.040802.01</v>
      </c>
      <c r="AD351" s="60" t="s">
        <v>94</v>
      </c>
      <c r="AE351" s="60">
        <v>1341</v>
      </c>
    </row>
    <row r="352" spans="1:31" s="60" customFormat="1" ht="15">
      <c r="A352" s="60" t="s">
        <v>197</v>
      </c>
      <c r="C352" s="61" t="s">
        <v>647</v>
      </c>
      <c r="E352" s="61" t="s">
        <v>446</v>
      </c>
      <c r="F352" s="60" t="s">
        <v>91</v>
      </c>
      <c r="G352" s="60" t="s">
        <v>1966</v>
      </c>
      <c r="H352" s="61" t="s">
        <v>12917</v>
      </c>
      <c r="J352" s="63" t="str">
        <f t="shared" si="30"/>
        <v>IC.SA.040803</v>
      </c>
      <c r="K352" s="61" t="s">
        <v>13277</v>
      </c>
      <c r="L352" s="60" t="str">
        <f t="shared" si="31"/>
        <v>Provide clocks and calendars</v>
      </c>
      <c r="M352" s="64" t="str">
        <f t="shared" si="32"/>
        <v>PI.IC.SA.040803.01</v>
      </c>
      <c r="N352" s="64"/>
      <c r="O352" s="64" t="str">
        <f t="shared" si="33"/>
        <v>PH.IC.SA.040803.01</v>
      </c>
      <c r="Q352" s="64" t="str">
        <f t="shared" si="34"/>
        <v>CL.IC.SA.040803.01</v>
      </c>
      <c r="AD352" s="60" t="s">
        <v>94</v>
      </c>
      <c r="AE352" s="60">
        <v>1341</v>
      </c>
    </row>
    <row r="353" spans="1:45" s="60" customFormat="1" ht="15">
      <c r="A353" s="60" t="s">
        <v>197</v>
      </c>
      <c r="C353" s="61" t="s">
        <v>647</v>
      </c>
      <c r="E353" s="61" t="s">
        <v>446</v>
      </c>
      <c r="F353" s="60" t="s">
        <v>91</v>
      </c>
      <c r="G353" s="60" t="s">
        <v>195</v>
      </c>
      <c r="H353" s="61" t="s">
        <v>12972</v>
      </c>
      <c r="J353" s="63" t="str">
        <f t="shared" si="30"/>
        <v>IC.SA.040804</v>
      </c>
      <c r="K353" s="61" t="s">
        <v>13277</v>
      </c>
      <c r="L353" s="60" t="str">
        <f t="shared" si="31"/>
        <v>Use wandering monitor device</v>
      </c>
      <c r="M353" s="64" t="str">
        <f t="shared" si="32"/>
        <v>PI.IC.SA.040804.01</v>
      </c>
      <c r="N353" s="64"/>
      <c r="O353" s="64" t="str">
        <f t="shared" si="33"/>
        <v>PH.IC.SA.040804.01</v>
      </c>
      <c r="Q353" s="64" t="str">
        <f t="shared" si="34"/>
        <v>CL.IC.SA.040804.01</v>
      </c>
      <c r="AD353" s="60" t="s">
        <v>94</v>
      </c>
      <c r="AE353" s="60">
        <v>1341</v>
      </c>
    </row>
    <row r="354" spans="1:45" s="60" customFormat="1" ht="15">
      <c r="A354" s="60" t="s">
        <v>197</v>
      </c>
      <c r="C354" s="61" t="s">
        <v>647</v>
      </c>
      <c r="E354" s="61" t="s">
        <v>446</v>
      </c>
      <c r="F354" s="60" t="s">
        <v>91</v>
      </c>
      <c r="G354" s="60" t="s">
        <v>4347</v>
      </c>
      <c r="H354" s="61" t="s">
        <v>13027</v>
      </c>
      <c r="J354" s="63" t="str">
        <f t="shared" si="30"/>
        <v>IC.SA.040805</v>
      </c>
      <c r="K354" s="61" t="s">
        <v>13277</v>
      </c>
      <c r="L354" s="60" t="str">
        <f t="shared" si="31"/>
        <v>Diversional activities</v>
      </c>
      <c r="M354" s="64" t="str">
        <f t="shared" si="32"/>
        <v>PI.IC.SA.040805.01</v>
      </c>
      <c r="N354" s="64"/>
      <c r="O354" s="64" t="str">
        <f t="shared" si="33"/>
        <v>PH.IC.SA.040805.01</v>
      </c>
      <c r="Q354" s="64" t="str">
        <f t="shared" si="34"/>
        <v>CL.IC.SA.040805.01</v>
      </c>
      <c r="AD354" s="60" t="s">
        <v>94</v>
      </c>
      <c r="AE354" s="60">
        <v>1341</v>
      </c>
    </row>
    <row r="355" spans="1:45" s="60" customFormat="1" ht="15">
      <c r="A355" s="60" t="s">
        <v>70</v>
      </c>
      <c r="C355" s="61" t="s">
        <v>647</v>
      </c>
      <c r="E355" s="61" t="s">
        <v>77</v>
      </c>
      <c r="F355" s="60" t="s">
        <v>91</v>
      </c>
      <c r="G355" s="60" t="s">
        <v>196</v>
      </c>
      <c r="H355" s="62" t="s">
        <v>231</v>
      </c>
      <c r="J355" s="63" t="str">
        <f t="shared" ref="J355:J356" si="35">CONCATENATE("IC.SA.",C355,E355,H355)</f>
        <v>IC.SA.040806</v>
      </c>
      <c r="K355" s="61" t="s">
        <v>13277</v>
      </c>
      <c r="L355" s="60" t="str">
        <f t="shared" ref="L355:L356" si="36">G355</f>
        <v>Observe every hour</v>
      </c>
      <c r="M355" s="64" t="str">
        <f t="shared" ref="M355:M356" si="37">CONCATENATE("PI.",J355,".",K355)</f>
        <v>PI.IC.SA.040806.01</v>
      </c>
      <c r="N355" s="64"/>
      <c r="O355" s="64" t="str">
        <f t="shared" ref="O355:O356" si="38">CONCATENATE("PH.",J355,".",K355)</f>
        <v>PH.IC.SA.040806.01</v>
      </c>
      <c r="Q355" s="64" t="str">
        <f t="shared" ref="Q355:Q356" si="39">CONCATENATE("CL.",J355,".",K355)</f>
        <v>CL.IC.SA.040806.01</v>
      </c>
      <c r="AD355" s="60" t="s">
        <v>88</v>
      </c>
      <c r="AE355" s="60">
        <v>1341</v>
      </c>
    </row>
    <row r="356" spans="1:45" s="114" customFormat="1" ht="15">
      <c r="A356" s="114" t="s">
        <v>70</v>
      </c>
      <c r="C356" s="115" t="s">
        <v>647</v>
      </c>
      <c r="D356" s="114" t="s">
        <v>14476</v>
      </c>
      <c r="E356" s="115" t="s">
        <v>11639</v>
      </c>
      <c r="F356" s="114" t="s">
        <v>14476</v>
      </c>
      <c r="G356" s="114" t="s">
        <v>14467</v>
      </c>
      <c r="H356" s="126" t="s">
        <v>11848</v>
      </c>
      <c r="J356" s="127" t="str">
        <f t="shared" si="35"/>
        <v>IC.SA.040901</v>
      </c>
      <c r="K356" s="115" t="s">
        <v>13277</v>
      </c>
      <c r="L356" s="114" t="str">
        <f t="shared" si="36"/>
        <v>YES</v>
      </c>
      <c r="M356" s="119" t="str">
        <f t="shared" si="37"/>
        <v>PI.IC.SA.040901.01</v>
      </c>
      <c r="N356" s="119"/>
      <c r="O356" s="119" t="str">
        <f t="shared" si="38"/>
        <v>PH.IC.SA.040901.01</v>
      </c>
      <c r="Q356" s="119" t="str">
        <f t="shared" si="39"/>
        <v>CL.IC.SA.040901.01</v>
      </c>
      <c r="AR356" s="114" t="s">
        <v>12773</v>
      </c>
      <c r="AS356" s="114">
        <v>1722</v>
      </c>
    </row>
    <row r="357" spans="1:45" s="114" customFormat="1" ht="15">
      <c r="A357" s="114" t="s">
        <v>197</v>
      </c>
      <c r="C357" s="115" t="s">
        <v>647</v>
      </c>
      <c r="E357" s="115" t="s">
        <v>11639</v>
      </c>
      <c r="F357" s="114" t="s">
        <v>14476</v>
      </c>
      <c r="G357" s="114" t="s">
        <v>14468</v>
      </c>
      <c r="H357" s="126" t="s">
        <v>12030</v>
      </c>
      <c r="J357" s="127" t="str">
        <f t="shared" si="30"/>
        <v>IC.SA.040902</v>
      </c>
      <c r="K357" s="115" t="s">
        <v>13277</v>
      </c>
      <c r="L357" s="114" t="str">
        <f t="shared" si="31"/>
        <v>NO</v>
      </c>
      <c r="M357" s="119" t="str">
        <f t="shared" si="32"/>
        <v>PI.IC.SA.040902.01</v>
      </c>
      <c r="N357" s="119"/>
      <c r="O357" s="119" t="str">
        <f t="shared" si="33"/>
        <v>PH.IC.SA.040902.01</v>
      </c>
      <c r="Q357" s="119" t="str">
        <f t="shared" si="34"/>
        <v>CL.IC.SA.040902.01</v>
      </c>
      <c r="AR357" s="114" t="s">
        <v>12773</v>
      </c>
      <c r="AS357" s="114">
        <v>1722</v>
      </c>
    </row>
    <row r="358" spans="1:45" s="60" customFormat="1" ht="15">
      <c r="A358" s="60" t="s">
        <v>70</v>
      </c>
      <c r="B358" s="60" t="s">
        <v>71</v>
      </c>
      <c r="C358" s="61" t="s">
        <v>648</v>
      </c>
      <c r="D358" s="60" t="s">
        <v>117</v>
      </c>
      <c r="E358" s="61" t="s">
        <v>780</v>
      </c>
      <c r="F358" s="60" t="s">
        <v>60</v>
      </c>
      <c r="G358" s="60" t="s">
        <v>118</v>
      </c>
      <c r="H358" s="62" t="s">
        <v>13277</v>
      </c>
      <c r="I358" s="60" t="s">
        <v>31</v>
      </c>
      <c r="J358" s="63" t="str">
        <f t="shared" ref="J358:J410" si="40">CONCATENATE("IC.SA.",C358,E358,H358)</f>
        <v>IC.SA.050101</v>
      </c>
      <c r="K358" s="61" t="s">
        <v>13277</v>
      </c>
      <c r="L358" s="60" t="str">
        <f t="shared" ref="L358:L410" si="41">G358</f>
        <v>Bed/chair alarm</v>
      </c>
      <c r="M358" s="64" t="str">
        <f t="shared" ref="M358:M410" si="42">CONCATENATE("PI.",J358,".",K358)</f>
        <v>PI.IC.SA.050101.01</v>
      </c>
      <c r="N358" s="64"/>
      <c r="O358" s="64" t="str">
        <f t="shared" ref="O358:O410" si="43">CONCATENATE("PH.",J358,".",K358)</f>
        <v>PH.IC.SA.050101.01</v>
      </c>
      <c r="Q358" s="64" t="str">
        <f t="shared" ref="Q358:Q410" si="44">CONCATENATE("CL.",J358,".",K358)</f>
        <v>CL.IC.SA.050101.01</v>
      </c>
      <c r="AD358" s="60" t="s">
        <v>233</v>
      </c>
      <c r="AE358" s="60">
        <v>1342</v>
      </c>
    </row>
    <row r="359" spans="1:45" s="60" customFormat="1" ht="15">
      <c r="A359" s="60" t="s">
        <v>197</v>
      </c>
      <c r="C359" s="61" t="s">
        <v>648</v>
      </c>
      <c r="E359" s="61" t="s">
        <v>780</v>
      </c>
      <c r="F359" s="60" t="s">
        <v>60</v>
      </c>
      <c r="G359" s="60" t="s">
        <v>119</v>
      </c>
      <c r="H359" s="62" t="s">
        <v>13016</v>
      </c>
      <c r="I359" s="60" t="s">
        <v>4045</v>
      </c>
      <c r="J359" s="63" t="str">
        <f t="shared" si="40"/>
        <v>IC.SA.050102</v>
      </c>
      <c r="K359" s="61" t="s">
        <v>13277</v>
      </c>
      <c r="L359" s="60" t="str">
        <f t="shared" si="41"/>
        <v>Low bed</v>
      </c>
      <c r="M359" s="64" t="str">
        <f t="shared" si="42"/>
        <v>PI.IC.SA.050102.01</v>
      </c>
      <c r="N359" s="64"/>
      <c r="O359" s="64" t="str">
        <f t="shared" si="43"/>
        <v>PH.IC.SA.050102.01</v>
      </c>
      <c r="Q359" s="64" t="str">
        <f t="shared" si="44"/>
        <v>CL.IC.SA.050102.01</v>
      </c>
      <c r="AD359" s="60" t="s">
        <v>233</v>
      </c>
      <c r="AE359" s="60">
        <v>1342</v>
      </c>
    </row>
    <row r="360" spans="1:45" s="60" customFormat="1" ht="15">
      <c r="A360" s="60" t="s">
        <v>197</v>
      </c>
      <c r="C360" s="61" t="s">
        <v>648</v>
      </c>
      <c r="E360" s="61" t="s">
        <v>780</v>
      </c>
      <c r="F360" s="60" t="s">
        <v>60</v>
      </c>
      <c r="G360" s="60" t="s">
        <v>120</v>
      </c>
      <c r="H360" s="61" t="s">
        <v>12917</v>
      </c>
      <c r="I360" s="60" t="s">
        <v>32</v>
      </c>
      <c r="J360" s="63" t="str">
        <f t="shared" si="40"/>
        <v>IC.SA.050103</v>
      </c>
      <c r="K360" s="61" t="s">
        <v>13277</v>
      </c>
      <c r="L360" s="60" t="str">
        <f t="shared" si="41"/>
        <v>Bedside floor mats</v>
      </c>
      <c r="M360" s="64" t="str">
        <f t="shared" si="42"/>
        <v>PI.IC.SA.050103.01</v>
      </c>
      <c r="N360" s="64"/>
      <c r="O360" s="64" t="str">
        <f t="shared" si="43"/>
        <v>PH.IC.SA.050103.01</v>
      </c>
      <c r="Q360" s="64" t="str">
        <f t="shared" si="44"/>
        <v>CL.IC.SA.050103.01</v>
      </c>
      <c r="AD360" s="60" t="s">
        <v>233</v>
      </c>
      <c r="AE360" s="60">
        <v>1342</v>
      </c>
    </row>
    <row r="361" spans="1:45" s="60" customFormat="1" ht="15">
      <c r="A361" s="60" t="s">
        <v>197</v>
      </c>
      <c r="C361" s="61" t="s">
        <v>648</v>
      </c>
      <c r="E361" s="61" t="s">
        <v>780</v>
      </c>
      <c r="F361" s="60" t="s">
        <v>60</v>
      </c>
      <c r="G361" s="60" t="s">
        <v>121</v>
      </c>
      <c r="H361" s="61" t="s">
        <v>12972</v>
      </c>
      <c r="I361" s="60" t="s">
        <v>33</v>
      </c>
      <c r="J361" s="63" t="str">
        <f t="shared" si="40"/>
        <v>IC.SA.050104</v>
      </c>
      <c r="K361" s="61" t="s">
        <v>13277</v>
      </c>
      <c r="L361" s="60" t="str">
        <f t="shared" si="41"/>
        <v>Toileting program</v>
      </c>
      <c r="M361" s="64" t="str">
        <f t="shared" si="42"/>
        <v>PI.IC.SA.050104.01</v>
      </c>
      <c r="N361" s="64"/>
      <c r="O361" s="64" t="str">
        <f t="shared" si="43"/>
        <v>PH.IC.SA.050104.01</v>
      </c>
      <c r="Q361" s="64" t="str">
        <f t="shared" si="44"/>
        <v>CL.IC.SA.050104.01</v>
      </c>
      <c r="AD361" s="60" t="s">
        <v>233</v>
      </c>
      <c r="AE361" s="60">
        <v>1342</v>
      </c>
    </row>
    <row r="362" spans="1:45" s="60" customFormat="1" ht="15">
      <c r="A362" s="60" t="s">
        <v>197</v>
      </c>
      <c r="C362" s="61" t="s">
        <v>648</v>
      </c>
      <c r="E362" s="61" t="s">
        <v>780</v>
      </c>
      <c r="F362" s="60" t="s">
        <v>60</v>
      </c>
      <c r="G362" s="60" t="s">
        <v>122</v>
      </c>
      <c r="H362" s="61" t="s">
        <v>13027</v>
      </c>
      <c r="I362" s="60" t="s">
        <v>34</v>
      </c>
      <c r="J362" s="63" t="str">
        <f t="shared" si="40"/>
        <v>IC.SA.050105</v>
      </c>
      <c r="K362" s="61" t="s">
        <v>13277</v>
      </c>
      <c r="L362" s="60" t="str">
        <f t="shared" si="41"/>
        <v>Personal items convenient</v>
      </c>
      <c r="M362" s="64" t="str">
        <f t="shared" si="42"/>
        <v>PI.IC.SA.050105.01</v>
      </c>
      <c r="N362" s="64"/>
      <c r="O362" s="64" t="str">
        <f t="shared" si="43"/>
        <v>PH.IC.SA.050105.01</v>
      </c>
      <c r="Q362" s="64" t="str">
        <f t="shared" si="44"/>
        <v>CL.IC.SA.050105.01</v>
      </c>
      <c r="AD362" s="60" t="s">
        <v>233</v>
      </c>
      <c r="AE362" s="60">
        <v>1342</v>
      </c>
    </row>
    <row r="363" spans="1:45" s="60" customFormat="1" ht="15">
      <c r="A363" s="60" t="s">
        <v>197</v>
      </c>
      <c r="C363" s="61" t="s">
        <v>648</v>
      </c>
      <c r="E363" s="61" t="s">
        <v>780</v>
      </c>
      <c r="F363" s="60" t="s">
        <v>60</v>
      </c>
      <c r="G363" s="60" t="s">
        <v>123</v>
      </c>
      <c r="H363" s="62" t="s">
        <v>231</v>
      </c>
      <c r="I363" s="60" t="s">
        <v>35</v>
      </c>
      <c r="J363" s="63" t="str">
        <f t="shared" si="40"/>
        <v>IC.SA.050106</v>
      </c>
      <c r="K363" s="61" t="s">
        <v>13277</v>
      </c>
      <c r="L363" s="60" t="str">
        <f t="shared" si="41"/>
        <v>Call light convenient</v>
      </c>
      <c r="M363" s="64" t="str">
        <f t="shared" si="42"/>
        <v>PI.IC.SA.050106.01</v>
      </c>
      <c r="N363" s="64"/>
      <c r="O363" s="64" t="str">
        <f t="shared" si="43"/>
        <v>PH.IC.SA.050106.01</v>
      </c>
      <c r="Q363" s="64" t="str">
        <f t="shared" si="44"/>
        <v>CL.IC.SA.050106.01</v>
      </c>
      <c r="AD363" s="60" t="s">
        <v>233</v>
      </c>
      <c r="AE363" s="60">
        <v>1342</v>
      </c>
    </row>
    <row r="364" spans="1:45" s="60" customFormat="1" ht="15">
      <c r="A364" s="60" t="s">
        <v>197</v>
      </c>
      <c r="C364" s="61" t="s">
        <v>648</v>
      </c>
      <c r="E364" s="61" t="s">
        <v>780</v>
      </c>
      <c r="F364" s="60" t="s">
        <v>60</v>
      </c>
      <c r="G364" s="60" t="s">
        <v>124</v>
      </c>
      <c r="H364" s="62" t="s">
        <v>232</v>
      </c>
      <c r="I364" s="60" t="s">
        <v>36</v>
      </c>
      <c r="J364" s="63" t="str">
        <f t="shared" si="40"/>
        <v>IC.SA.050107</v>
      </c>
      <c r="K364" s="61" t="s">
        <v>13277</v>
      </c>
      <c r="L364" s="60" t="str">
        <f t="shared" si="41"/>
        <v>Instruct patient to call for help</v>
      </c>
      <c r="M364" s="64" t="str">
        <f t="shared" si="42"/>
        <v>PI.IC.SA.050107.01</v>
      </c>
      <c r="N364" s="64"/>
      <c r="O364" s="64" t="str">
        <f t="shared" si="43"/>
        <v>PH.IC.SA.050107.01</v>
      </c>
      <c r="Q364" s="64" t="str">
        <f t="shared" si="44"/>
        <v>CL.IC.SA.050107.01</v>
      </c>
      <c r="AD364" s="60" t="s">
        <v>233</v>
      </c>
      <c r="AE364" s="60">
        <v>1342</v>
      </c>
    </row>
    <row r="365" spans="1:45" s="60" customFormat="1" ht="15">
      <c r="A365" s="60" t="s">
        <v>197</v>
      </c>
      <c r="C365" s="61" t="s">
        <v>648</v>
      </c>
      <c r="E365" s="61" t="s">
        <v>780</v>
      </c>
      <c r="F365" s="60" t="s">
        <v>60</v>
      </c>
      <c r="G365" s="60" t="s">
        <v>125</v>
      </c>
      <c r="H365" s="61" t="s">
        <v>92</v>
      </c>
      <c r="I365" s="60" t="s">
        <v>37</v>
      </c>
      <c r="J365" s="63" t="str">
        <f t="shared" si="40"/>
        <v>IC.SA.050108</v>
      </c>
      <c r="K365" s="61" t="s">
        <v>13277</v>
      </c>
      <c r="L365" s="60" t="str">
        <f t="shared" si="41"/>
        <v>Supervised ambulation</v>
      </c>
      <c r="M365" s="64" t="str">
        <f t="shared" si="42"/>
        <v>PI.IC.SA.050108.01</v>
      </c>
      <c r="N365" s="64"/>
      <c r="O365" s="64" t="str">
        <f t="shared" si="43"/>
        <v>PH.IC.SA.050108.01</v>
      </c>
      <c r="Q365" s="64" t="str">
        <f t="shared" si="44"/>
        <v>CL.IC.SA.050108.01</v>
      </c>
      <c r="AD365" s="60" t="s">
        <v>233</v>
      </c>
      <c r="AE365" s="60">
        <v>1342</v>
      </c>
    </row>
    <row r="366" spans="1:45" s="60" customFormat="1" ht="15">
      <c r="A366" s="60" t="s">
        <v>197</v>
      </c>
      <c r="C366" s="61" t="s">
        <v>648</v>
      </c>
      <c r="E366" s="61" t="s">
        <v>780</v>
      </c>
      <c r="F366" s="60" t="s">
        <v>60</v>
      </c>
      <c r="G366" s="60" t="s">
        <v>126</v>
      </c>
      <c r="H366" s="61" t="s">
        <v>93</v>
      </c>
      <c r="I366" s="60" t="s">
        <v>38</v>
      </c>
      <c r="J366" s="63" t="str">
        <f t="shared" si="40"/>
        <v>IC.SA.050109</v>
      </c>
      <c r="K366" s="61" t="s">
        <v>13277</v>
      </c>
      <c r="L366" s="60" t="str">
        <f t="shared" si="41"/>
        <v>Appropriate footwear</v>
      </c>
      <c r="M366" s="64" t="str">
        <f t="shared" si="42"/>
        <v>PI.IC.SA.050109.01</v>
      </c>
      <c r="N366" s="64"/>
      <c r="O366" s="64" t="str">
        <f t="shared" si="43"/>
        <v>PH.IC.SA.050109.01</v>
      </c>
      <c r="Q366" s="64" t="str">
        <f t="shared" si="44"/>
        <v>CL.IC.SA.050109.01</v>
      </c>
      <c r="AD366" s="60" t="s">
        <v>233</v>
      </c>
      <c r="AE366" s="60">
        <v>1342</v>
      </c>
    </row>
    <row r="367" spans="1:45" s="60" customFormat="1" ht="15">
      <c r="A367" s="60" t="s">
        <v>197</v>
      </c>
      <c r="C367" s="61" t="s">
        <v>648</v>
      </c>
      <c r="E367" s="61" t="s">
        <v>780</v>
      </c>
      <c r="F367" s="60" t="s">
        <v>60</v>
      </c>
      <c r="G367" s="60" t="s">
        <v>127</v>
      </c>
      <c r="H367" s="62" t="s">
        <v>772</v>
      </c>
      <c r="I367" s="60" t="s">
        <v>39</v>
      </c>
      <c r="J367" s="63" t="str">
        <f t="shared" si="40"/>
        <v>IC.SA.050110</v>
      </c>
      <c r="K367" s="61" t="s">
        <v>13277</v>
      </c>
      <c r="L367" s="60" t="str">
        <f t="shared" si="41"/>
        <v>Bed/wheelchair locked</v>
      </c>
      <c r="M367" s="64" t="str">
        <f t="shared" si="42"/>
        <v>PI.IC.SA.050110.01</v>
      </c>
      <c r="N367" s="64"/>
      <c r="O367" s="64" t="str">
        <f t="shared" si="43"/>
        <v>PH.IC.SA.050110.01</v>
      </c>
      <c r="Q367" s="64" t="str">
        <f t="shared" si="44"/>
        <v>CL.IC.SA.050110.01</v>
      </c>
      <c r="AD367" s="60" t="s">
        <v>233</v>
      </c>
      <c r="AE367" s="60">
        <v>1342</v>
      </c>
    </row>
    <row r="368" spans="1:45" s="60" customFormat="1" ht="15">
      <c r="A368" s="60" t="s">
        <v>197</v>
      </c>
      <c r="C368" s="61" t="s">
        <v>648</v>
      </c>
      <c r="E368" s="61" t="s">
        <v>780</v>
      </c>
      <c r="F368" s="60" t="s">
        <v>60</v>
      </c>
      <c r="G368" s="60" t="s">
        <v>128</v>
      </c>
      <c r="H368" s="62" t="s">
        <v>773</v>
      </c>
      <c r="I368" s="60" t="s">
        <v>40</v>
      </c>
      <c r="J368" s="63" t="str">
        <f t="shared" si="40"/>
        <v>IC.SA.050111</v>
      </c>
      <c r="K368" s="61" t="s">
        <v>13277</v>
      </c>
      <c r="L368" s="60" t="str">
        <f t="shared" si="41"/>
        <v>Easily viewed room</v>
      </c>
      <c r="M368" s="64" t="str">
        <f t="shared" si="42"/>
        <v>PI.IC.SA.050111.01</v>
      </c>
      <c r="N368" s="64"/>
      <c r="O368" s="64" t="str">
        <f t="shared" si="43"/>
        <v>PH.IC.SA.050111.01</v>
      </c>
      <c r="Q368" s="64" t="str">
        <f t="shared" si="44"/>
        <v>CL.IC.SA.050111.01</v>
      </c>
      <c r="AD368" s="60" t="s">
        <v>233</v>
      </c>
      <c r="AE368" s="60">
        <v>1342</v>
      </c>
    </row>
    <row r="369" spans="1:31" s="60" customFormat="1" ht="15">
      <c r="A369" s="60" t="s">
        <v>197</v>
      </c>
      <c r="C369" s="61" t="s">
        <v>648</v>
      </c>
      <c r="E369" s="61" t="s">
        <v>780</v>
      </c>
      <c r="F369" s="60" t="s">
        <v>60</v>
      </c>
      <c r="G369" s="60" t="s">
        <v>129</v>
      </c>
      <c r="H369" s="61" t="s">
        <v>665</v>
      </c>
      <c r="I369" s="60" t="s">
        <v>41</v>
      </c>
      <c r="J369" s="63" t="str">
        <f t="shared" si="40"/>
        <v>IC.SA.050112</v>
      </c>
      <c r="K369" s="61" t="s">
        <v>13277</v>
      </c>
      <c r="L369" s="60" t="str">
        <f t="shared" si="41"/>
        <v>Room uncluttered</v>
      </c>
      <c r="M369" s="64" t="str">
        <f t="shared" si="42"/>
        <v>PI.IC.SA.050112.01</v>
      </c>
      <c r="N369" s="64"/>
      <c r="O369" s="64" t="str">
        <f t="shared" si="43"/>
        <v>PH.IC.SA.050112.01</v>
      </c>
      <c r="Q369" s="64" t="str">
        <f t="shared" si="44"/>
        <v>CL.IC.SA.050112.01</v>
      </c>
      <c r="AD369" s="60" t="s">
        <v>233</v>
      </c>
      <c r="AE369" s="60">
        <v>1342</v>
      </c>
    </row>
    <row r="370" spans="1:31" s="60" customFormat="1" ht="15">
      <c r="A370" s="60" t="s">
        <v>197</v>
      </c>
      <c r="C370" s="61" t="s">
        <v>648</v>
      </c>
      <c r="E370" s="61" t="s">
        <v>780</v>
      </c>
      <c r="F370" s="60" t="s">
        <v>60</v>
      </c>
      <c r="G370" s="60" t="s">
        <v>130</v>
      </c>
      <c r="H370" s="61" t="s">
        <v>666</v>
      </c>
      <c r="I370" s="60" t="s">
        <v>348</v>
      </c>
      <c r="J370" s="63" t="str">
        <f t="shared" si="40"/>
        <v>IC.SA.050113</v>
      </c>
      <c r="K370" s="61" t="s">
        <v>13277</v>
      </c>
      <c r="L370" s="60" t="str">
        <f t="shared" si="41"/>
        <v>Pain control</v>
      </c>
      <c r="M370" s="64" t="str">
        <f t="shared" si="42"/>
        <v>PI.IC.SA.050113.01</v>
      </c>
      <c r="N370" s="64"/>
      <c r="O370" s="64" t="str">
        <f t="shared" si="43"/>
        <v>PH.IC.SA.050113.01</v>
      </c>
      <c r="Q370" s="64" t="str">
        <f t="shared" si="44"/>
        <v>CL.IC.SA.050113.01</v>
      </c>
      <c r="AD370" s="60" t="s">
        <v>233</v>
      </c>
      <c r="AE370" s="60">
        <v>1342</v>
      </c>
    </row>
    <row r="371" spans="1:31" s="60" customFormat="1" ht="15">
      <c r="A371" s="60" t="s">
        <v>197</v>
      </c>
      <c r="C371" s="61" t="s">
        <v>648</v>
      </c>
      <c r="E371" s="61" t="s">
        <v>780</v>
      </c>
      <c r="F371" s="60" t="s">
        <v>60</v>
      </c>
      <c r="G371" s="60" t="s">
        <v>131</v>
      </c>
      <c r="H371" s="61" t="s">
        <v>821</v>
      </c>
      <c r="I371" s="60" t="s">
        <v>42</v>
      </c>
      <c r="J371" s="63" t="str">
        <f t="shared" si="40"/>
        <v>IC.SA.050114</v>
      </c>
      <c r="K371" s="61" t="s">
        <v>13277</v>
      </c>
      <c r="L371" s="60" t="str">
        <f t="shared" si="41"/>
        <v>Frequent patient checks</v>
      </c>
      <c r="M371" s="64" t="str">
        <f t="shared" si="42"/>
        <v>PI.IC.SA.050114.01</v>
      </c>
      <c r="N371" s="64"/>
      <c r="O371" s="64" t="str">
        <f t="shared" si="43"/>
        <v>PH.IC.SA.050114.01</v>
      </c>
      <c r="Q371" s="64" t="str">
        <f t="shared" si="44"/>
        <v>CL.IC.SA.050114.01</v>
      </c>
      <c r="AD371" s="60" t="s">
        <v>233</v>
      </c>
      <c r="AE371" s="60">
        <v>1342</v>
      </c>
    </row>
    <row r="372" spans="1:31" s="60" customFormat="1" ht="15">
      <c r="A372" s="60" t="s">
        <v>197</v>
      </c>
      <c r="C372" s="61" t="s">
        <v>648</v>
      </c>
      <c r="E372" s="61" t="s">
        <v>780</v>
      </c>
      <c r="F372" s="60" t="s">
        <v>60</v>
      </c>
      <c r="G372" s="60" t="s">
        <v>3611</v>
      </c>
      <c r="H372" s="62" t="s">
        <v>65</v>
      </c>
      <c r="I372" s="60" t="s">
        <v>10900</v>
      </c>
      <c r="J372" s="63" t="str">
        <f t="shared" si="40"/>
        <v>IC.SA.050115</v>
      </c>
      <c r="K372" s="61" t="s">
        <v>13277</v>
      </c>
      <c r="L372" s="60" t="str">
        <f t="shared" si="41"/>
        <v>Medications reviewed</v>
      </c>
      <c r="M372" s="64" t="str">
        <f t="shared" si="42"/>
        <v>PI.IC.SA.050115.01</v>
      </c>
      <c r="N372" s="64"/>
      <c r="O372" s="64" t="str">
        <f t="shared" si="43"/>
        <v>PH.IC.SA.050115.01</v>
      </c>
      <c r="Q372" s="64" t="str">
        <f t="shared" si="44"/>
        <v>CL.IC.SA.050115.01</v>
      </c>
      <c r="AD372" s="60" t="s">
        <v>233</v>
      </c>
      <c r="AE372" s="60">
        <v>1342</v>
      </c>
    </row>
    <row r="373" spans="1:31" s="60" customFormat="1" ht="15">
      <c r="A373" s="60" t="s">
        <v>197</v>
      </c>
      <c r="C373" s="61" t="s">
        <v>648</v>
      </c>
      <c r="E373" s="61" t="s">
        <v>780</v>
      </c>
      <c r="F373" s="60" t="s">
        <v>60</v>
      </c>
      <c r="G373" s="60" t="s">
        <v>132</v>
      </c>
      <c r="H373" s="62" t="s">
        <v>66</v>
      </c>
      <c r="I373" s="60" t="s">
        <v>43</v>
      </c>
      <c r="J373" s="63" t="str">
        <f t="shared" si="40"/>
        <v>IC.SA.050116</v>
      </c>
      <c r="K373" s="61" t="s">
        <v>13277</v>
      </c>
      <c r="L373" s="60" t="str">
        <f t="shared" si="41"/>
        <v>Use of assistive device to ambulate</v>
      </c>
      <c r="M373" s="64" t="str">
        <f t="shared" si="42"/>
        <v>PI.IC.SA.050116.01</v>
      </c>
      <c r="N373" s="64"/>
      <c r="O373" s="64" t="str">
        <f t="shared" si="43"/>
        <v>PH.IC.SA.050116.01</v>
      </c>
      <c r="Q373" s="64" t="str">
        <f t="shared" si="44"/>
        <v>CL.IC.SA.050116.01</v>
      </c>
      <c r="AD373" s="60" t="s">
        <v>233</v>
      </c>
      <c r="AE373" s="60">
        <v>1342</v>
      </c>
    </row>
    <row r="374" spans="1:31" s="60" customFormat="1" ht="15">
      <c r="A374" s="60" t="s">
        <v>197</v>
      </c>
      <c r="C374" s="61" t="s">
        <v>648</v>
      </c>
      <c r="E374" s="61" t="s">
        <v>780</v>
      </c>
      <c r="F374" s="60" t="s">
        <v>60</v>
      </c>
      <c r="G374" s="60" t="s">
        <v>4349</v>
      </c>
      <c r="H374" s="61" t="s">
        <v>67</v>
      </c>
      <c r="I374" s="60" t="s">
        <v>7021</v>
      </c>
      <c r="J374" s="63" t="str">
        <f t="shared" si="40"/>
        <v>IC.SA.050117</v>
      </c>
      <c r="K374" s="61" t="s">
        <v>13277</v>
      </c>
      <c r="L374" s="60" t="str">
        <f t="shared" si="41"/>
        <v>Family at bedside</v>
      </c>
      <c r="M374" s="64" t="str">
        <f t="shared" si="42"/>
        <v>PI.IC.SA.050117.01</v>
      </c>
      <c r="N374" s="64"/>
      <c r="O374" s="64" t="str">
        <f t="shared" si="43"/>
        <v>PH.IC.SA.050117.01</v>
      </c>
      <c r="Q374" s="64" t="str">
        <f t="shared" si="44"/>
        <v>CL.IC.SA.050117.01</v>
      </c>
      <c r="AD374" s="60" t="s">
        <v>233</v>
      </c>
      <c r="AE374" s="60">
        <v>1342</v>
      </c>
    </row>
    <row r="375" spans="1:31" s="60" customFormat="1" ht="15">
      <c r="A375" s="60" t="s">
        <v>197</v>
      </c>
      <c r="C375" s="61" t="s">
        <v>648</v>
      </c>
      <c r="E375" s="61" t="s">
        <v>780</v>
      </c>
      <c r="F375" s="60" t="s">
        <v>60</v>
      </c>
      <c r="G375" s="60" t="s">
        <v>133</v>
      </c>
      <c r="H375" s="61" t="s">
        <v>68</v>
      </c>
      <c r="I375" s="60" t="s">
        <v>4183</v>
      </c>
      <c r="J375" s="63" t="str">
        <f t="shared" si="40"/>
        <v>IC.SA.050118</v>
      </c>
      <c r="K375" s="61" t="s">
        <v>13277</v>
      </c>
      <c r="L375" s="60" t="str">
        <f t="shared" si="41"/>
        <v>Sitter at bedside</v>
      </c>
      <c r="M375" s="64" t="str">
        <f t="shared" si="42"/>
        <v>PI.IC.SA.050118.01</v>
      </c>
      <c r="N375" s="64"/>
      <c r="O375" s="64" t="str">
        <f t="shared" si="43"/>
        <v>PH.IC.SA.050118.01</v>
      </c>
      <c r="Q375" s="64" t="str">
        <f t="shared" si="44"/>
        <v>CL.IC.SA.050118.01</v>
      </c>
      <c r="AD375" s="60" t="s">
        <v>233</v>
      </c>
      <c r="AE375" s="60">
        <v>1342</v>
      </c>
    </row>
    <row r="376" spans="1:31" s="60" customFormat="1" ht="15">
      <c r="A376" s="60" t="s">
        <v>197</v>
      </c>
      <c r="C376" s="61" t="s">
        <v>648</v>
      </c>
      <c r="E376" s="61" t="s">
        <v>780</v>
      </c>
      <c r="F376" s="60" t="s">
        <v>60</v>
      </c>
      <c r="G376" s="60" t="s">
        <v>134</v>
      </c>
      <c r="H376" s="62" t="s">
        <v>69</v>
      </c>
      <c r="I376" s="60" t="s">
        <v>9678</v>
      </c>
      <c r="J376" s="63" t="str">
        <f t="shared" si="40"/>
        <v>IC.SA.050119</v>
      </c>
      <c r="K376" s="61" t="s">
        <v>13277</v>
      </c>
      <c r="L376" s="60" t="str">
        <f t="shared" si="41"/>
        <v>Engage in diversional activities</v>
      </c>
      <c r="M376" s="64" t="str">
        <f t="shared" si="42"/>
        <v>PI.IC.SA.050119.01</v>
      </c>
      <c r="N376" s="64"/>
      <c r="O376" s="64" t="str">
        <f t="shared" si="43"/>
        <v>PH.IC.SA.050119.01</v>
      </c>
      <c r="Q376" s="64" t="str">
        <f t="shared" si="44"/>
        <v>CL.IC.SA.050119.01</v>
      </c>
      <c r="AD376" s="60" t="s">
        <v>233</v>
      </c>
      <c r="AE376" s="60">
        <v>1342</v>
      </c>
    </row>
    <row r="377" spans="1:31" s="60" customFormat="1" ht="15">
      <c r="A377" s="60" t="s">
        <v>197</v>
      </c>
      <c r="C377" s="61" t="s">
        <v>648</v>
      </c>
      <c r="D377" s="60" t="s">
        <v>56</v>
      </c>
      <c r="E377" s="61" t="s">
        <v>632</v>
      </c>
      <c r="F377" s="60" t="s">
        <v>61</v>
      </c>
      <c r="G377" s="93" t="s">
        <v>135</v>
      </c>
      <c r="H377" s="62" t="s">
        <v>13277</v>
      </c>
      <c r="I377" s="60" t="s">
        <v>11840</v>
      </c>
      <c r="J377" s="63" t="str">
        <f t="shared" si="40"/>
        <v>IC.SA.050201</v>
      </c>
      <c r="K377" s="61" t="s">
        <v>13277</v>
      </c>
      <c r="L377" s="60" t="str">
        <f t="shared" si="41"/>
        <v>Discontinue or cap the tube/line</v>
      </c>
      <c r="M377" s="64" t="str">
        <f t="shared" si="42"/>
        <v>PI.IC.SA.050201.01</v>
      </c>
      <c r="N377" s="64"/>
      <c r="O377" s="64" t="str">
        <f t="shared" si="43"/>
        <v>PH.IC.SA.050201.01</v>
      </c>
      <c r="Q377" s="64" t="str">
        <f t="shared" si="44"/>
        <v>CL.IC.SA.050201.01</v>
      </c>
      <c r="AD377" s="60" t="s">
        <v>233</v>
      </c>
      <c r="AE377" s="60">
        <v>1342</v>
      </c>
    </row>
    <row r="378" spans="1:31" s="60" customFormat="1" ht="15">
      <c r="A378" s="60" t="s">
        <v>197</v>
      </c>
      <c r="C378" s="61" t="s">
        <v>648</v>
      </c>
      <c r="E378" s="61" t="s">
        <v>632</v>
      </c>
      <c r="F378" s="60" t="s">
        <v>61</v>
      </c>
      <c r="G378" s="93" t="s">
        <v>136</v>
      </c>
      <c r="H378" s="62" t="s">
        <v>13016</v>
      </c>
      <c r="I378" s="60" t="s">
        <v>44</v>
      </c>
      <c r="J378" s="63" t="str">
        <f t="shared" si="40"/>
        <v>IC.SA.050202</v>
      </c>
      <c r="K378" s="61" t="s">
        <v>13277</v>
      </c>
      <c r="L378" s="60" t="str">
        <f t="shared" si="41"/>
        <v>Apply an unrestrained mitt</v>
      </c>
      <c r="M378" s="64" t="str">
        <f t="shared" si="42"/>
        <v>PI.IC.SA.050202.01</v>
      </c>
      <c r="N378" s="64"/>
      <c r="O378" s="64" t="str">
        <f t="shared" si="43"/>
        <v>PH.IC.SA.050202.01</v>
      </c>
      <c r="Q378" s="64" t="str">
        <f t="shared" si="44"/>
        <v>CL.IC.SA.050202.01</v>
      </c>
      <c r="AD378" s="60" t="s">
        <v>233</v>
      </c>
      <c r="AE378" s="60">
        <v>1342</v>
      </c>
    </row>
    <row r="379" spans="1:31" s="60" customFormat="1" ht="15">
      <c r="A379" s="60" t="s">
        <v>197</v>
      </c>
      <c r="C379" s="61" t="s">
        <v>648</v>
      </c>
      <c r="E379" s="61" t="s">
        <v>632</v>
      </c>
      <c r="F379" s="60" t="s">
        <v>61</v>
      </c>
      <c r="G379" s="93" t="s">
        <v>137</v>
      </c>
      <c r="H379" s="61" t="s">
        <v>12917</v>
      </c>
      <c r="I379" s="60" t="s">
        <v>45</v>
      </c>
      <c r="J379" s="63" t="str">
        <f t="shared" si="40"/>
        <v>IC.SA.050203</v>
      </c>
      <c r="K379" s="61" t="s">
        <v>13277</v>
      </c>
      <c r="L379" s="60" t="str">
        <f t="shared" si="41"/>
        <v>Kerlix wrap to cover site</v>
      </c>
      <c r="M379" s="64" t="str">
        <f t="shared" si="42"/>
        <v>PI.IC.SA.050203.01</v>
      </c>
      <c r="N379" s="64"/>
      <c r="O379" s="64" t="str">
        <f t="shared" si="43"/>
        <v>PH.IC.SA.050203.01</v>
      </c>
      <c r="Q379" s="64" t="str">
        <f t="shared" si="44"/>
        <v>CL.IC.SA.050203.01</v>
      </c>
      <c r="AD379" s="60" t="s">
        <v>233</v>
      </c>
      <c r="AE379" s="60">
        <v>1342</v>
      </c>
    </row>
    <row r="380" spans="1:31" s="60" customFormat="1" ht="15">
      <c r="A380" s="60" t="s">
        <v>197</v>
      </c>
      <c r="C380" s="61" t="s">
        <v>648</v>
      </c>
      <c r="E380" s="61" t="s">
        <v>632</v>
      </c>
      <c r="F380" s="60" t="s">
        <v>61</v>
      </c>
      <c r="G380" s="93" t="s">
        <v>138</v>
      </c>
      <c r="H380" s="61" t="s">
        <v>12972</v>
      </c>
      <c r="I380" s="60" t="s">
        <v>11512</v>
      </c>
      <c r="J380" s="63" t="str">
        <f t="shared" si="40"/>
        <v>IC.SA.050204</v>
      </c>
      <c r="K380" s="61" t="s">
        <v>13277</v>
      </c>
      <c r="L380" s="60" t="str">
        <f t="shared" si="41"/>
        <v>Binder over site</v>
      </c>
      <c r="M380" s="64" t="str">
        <f t="shared" si="42"/>
        <v>PI.IC.SA.050204.01</v>
      </c>
      <c r="N380" s="64"/>
      <c r="O380" s="64" t="str">
        <f t="shared" si="43"/>
        <v>PH.IC.SA.050204.01</v>
      </c>
      <c r="Q380" s="64" t="str">
        <f t="shared" si="44"/>
        <v>CL.IC.SA.050204.01</v>
      </c>
      <c r="AD380" s="60" t="s">
        <v>233</v>
      </c>
      <c r="AE380" s="60">
        <v>1342</v>
      </c>
    </row>
    <row r="381" spans="1:31" s="60" customFormat="1" ht="15">
      <c r="A381" s="60" t="s">
        <v>197</v>
      </c>
      <c r="C381" s="61" t="s">
        <v>648</v>
      </c>
      <c r="E381" s="61" t="s">
        <v>632</v>
      </c>
      <c r="F381" s="60" t="s">
        <v>61</v>
      </c>
      <c r="G381" s="93" t="s">
        <v>139</v>
      </c>
      <c r="H381" s="61" t="s">
        <v>13027</v>
      </c>
      <c r="I381" s="60" t="s">
        <v>46</v>
      </c>
      <c r="J381" s="63" t="str">
        <f t="shared" si="40"/>
        <v>IC.SA.050205</v>
      </c>
      <c r="K381" s="61" t="s">
        <v>13277</v>
      </c>
      <c r="L381" s="60" t="str">
        <f t="shared" si="41"/>
        <v>Protective sleeve over line/tube</v>
      </c>
      <c r="M381" s="64" t="str">
        <f t="shared" si="42"/>
        <v>PI.IC.SA.050205.01</v>
      </c>
      <c r="N381" s="64"/>
      <c r="O381" s="64" t="str">
        <f t="shared" si="43"/>
        <v>PH.IC.SA.050205.01</v>
      </c>
      <c r="Q381" s="64" t="str">
        <f t="shared" si="44"/>
        <v>CL.IC.SA.050205.01</v>
      </c>
      <c r="AD381" s="60" t="s">
        <v>233</v>
      </c>
      <c r="AE381" s="60">
        <v>1342</v>
      </c>
    </row>
    <row r="382" spans="1:31" s="60" customFormat="1" ht="15">
      <c r="A382" s="60" t="s">
        <v>197</v>
      </c>
      <c r="C382" s="61" t="s">
        <v>648</v>
      </c>
      <c r="E382" s="61" t="s">
        <v>632</v>
      </c>
      <c r="F382" s="60" t="s">
        <v>61</v>
      </c>
      <c r="G382" s="93" t="s">
        <v>140</v>
      </c>
      <c r="H382" s="62" t="s">
        <v>231</v>
      </c>
      <c r="I382" s="60" t="s">
        <v>47</v>
      </c>
      <c r="J382" s="63" t="str">
        <f t="shared" si="40"/>
        <v>IC.SA.050206</v>
      </c>
      <c r="K382" s="61" t="s">
        <v>13277</v>
      </c>
      <c r="L382" s="60" t="str">
        <f t="shared" si="41"/>
        <v>Music/television</v>
      </c>
      <c r="M382" s="64" t="str">
        <f t="shared" si="42"/>
        <v>PI.IC.SA.050206.01</v>
      </c>
      <c r="N382" s="64"/>
      <c r="O382" s="64" t="str">
        <f t="shared" si="43"/>
        <v>PH.IC.SA.050206.01</v>
      </c>
      <c r="Q382" s="64" t="str">
        <f t="shared" si="44"/>
        <v>CL.IC.SA.050206.01</v>
      </c>
      <c r="AD382" s="60" t="s">
        <v>233</v>
      </c>
      <c r="AE382" s="60">
        <v>1342</v>
      </c>
    </row>
    <row r="383" spans="1:31" s="60" customFormat="1" ht="15">
      <c r="A383" s="60" t="s">
        <v>197</v>
      </c>
      <c r="C383" s="61" t="s">
        <v>648</v>
      </c>
      <c r="E383" s="61" t="s">
        <v>632</v>
      </c>
      <c r="F383" s="60" t="s">
        <v>61</v>
      </c>
      <c r="G383" s="97" t="s">
        <v>141</v>
      </c>
      <c r="H383" s="62" t="s">
        <v>232</v>
      </c>
      <c r="I383" s="98" t="s">
        <v>48</v>
      </c>
      <c r="J383" s="63" t="str">
        <f t="shared" si="40"/>
        <v>IC.SA.050207</v>
      </c>
      <c r="K383" s="61" t="s">
        <v>13277</v>
      </c>
      <c r="L383" s="60" t="str">
        <f t="shared" si="41"/>
        <v>Pajamas/gown to hide the line/tube</v>
      </c>
      <c r="M383" s="64" t="str">
        <f t="shared" si="42"/>
        <v>PI.IC.SA.050207.01</v>
      </c>
      <c r="N383" s="64"/>
      <c r="O383" s="64" t="str">
        <f t="shared" si="43"/>
        <v>PH.IC.SA.050207.01</v>
      </c>
      <c r="Q383" s="64" t="str">
        <f t="shared" si="44"/>
        <v>CL.IC.SA.050207.01</v>
      </c>
      <c r="AD383" s="60" t="s">
        <v>233</v>
      </c>
      <c r="AE383" s="60">
        <v>1342</v>
      </c>
    </row>
    <row r="384" spans="1:31" s="60" customFormat="1" ht="15">
      <c r="A384" s="60" t="s">
        <v>197</v>
      </c>
      <c r="C384" s="61" t="s">
        <v>648</v>
      </c>
      <c r="E384" s="61" t="s">
        <v>632</v>
      </c>
      <c r="F384" s="60" t="s">
        <v>61</v>
      </c>
      <c r="G384" s="93" t="s">
        <v>142</v>
      </c>
      <c r="H384" s="61" t="s">
        <v>92</v>
      </c>
      <c r="I384" s="60" t="s">
        <v>49</v>
      </c>
      <c r="J384" s="63" t="str">
        <f t="shared" si="40"/>
        <v>IC.SA.050208</v>
      </c>
      <c r="K384" s="61" t="s">
        <v>13277</v>
      </c>
      <c r="L384" s="60" t="str">
        <f t="shared" si="41"/>
        <v>Frequent tube/line checks</v>
      </c>
      <c r="M384" s="64" t="str">
        <f t="shared" si="42"/>
        <v>PI.IC.SA.050208.01</v>
      </c>
      <c r="N384" s="64"/>
      <c r="O384" s="64" t="str">
        <f t="shared" si="43"/>
        <v>PH.IC.SA.050208.01</v>
      </c>
      <c r="Q384" s="64" t="str">
        <f t="shared" si="44"/>
        <v>CL.IC.SA.050208.01</v>
      </c>
      <c r="AD384" s="60" t="s">
        <v>233</v>
      </c>
      <c r="AE384" s="60">
        <v>1342</v>
      </c>
    </row>
    <row r="385" spans="1:31" s="60" customFormat="1" ht="15">
      <c r="A385" s="60" t="s">
        <v>197</v>
      </c>
      <c r="C385" s="61" t="s">
        <v>648</v>
      </c>
      <c r="E385" s="61" t="s">
        <v>632</v>
      </c>
      <c r="F385" s="60" t="s">
        <v>61</v>
      </c>
      <c r="G385" s="93" t="s">
        <v>130</v>
      </c>
      <c r="H385" s="61" t="s">
        <v>93</v>
      </c>
      <c r="I385" s="60" t="s">
        <v>348</v>
      </c>
      <c r="J385" s="63" t="str">
        <f t="shared" si="40"/>
        <v>IC.SA.050209</v>
      </c>
      <c r="K385" s="61" t="s">
        <v>13277</v>
      </c>
      <c r="L385" s="60" t="str">
        <f t="shared" si="41"/>
        <v>Pain control</v>
      </c>
      <c r="M385" s="64" t="str">
        <f t="shared" si="42"/>
        <v>PI.IC.SA.050209.01</v>
      </c>
      <c r="N385" s="64"/>
      <c r="O385" s="64" t="str">
        <f t="shared" si="43"/>
        <v>PH.IC.SA.050209.01</v>
      </c>
      <c r="Q385" s="64" t="str">
        <f t="shared" si="44"/>
        <v>CL.IC.SA.050209.01</v>
      </c>
      <c r="AD385" s="60" t="s">
        <v>233</v>
      </c>
      <c r="AE385" s="60">
        <v>1342</v>
      </c>
    </row>
    <row r="386" spans="1:31" s="60" customFormat="1" ht="15">
      <c r="A386" s="60" t="s">
        <v>197</v>
      </c>
      <c r="C386" s="61" t="s">
        <v>648</v>
      </c>
      <c r="E386" s="61" t="s">
        <v>632</v>
      </c>
      <c r="F386" s="60" t="s">
        <v>61</v>
      </c>
      <c r="G386" s="93" t="s">
        <v>143</v>
      </c>
      <c r="H386" s="62" t="s">
        <v>772</v>
      </c>
      <c r="I386" s="60" t="s">
        <v>10900</v>
      </c>
      <c r="J386" s="63" t="str">
        <f t="shared" si="40"/>
        <v>IC.SA.050210</v>
      </c>
      <c r="K386" s="61" t="s">
        <v>13277</v>
      </c>
      <c r="L386" s="60" t="str">
        <f t="shared" si="41"/>
        <v xml:space="preserve">Medications reviewed </v>
      </c>
      <c r="M386" s="64" t="str">
        <f t="shared" si="42"/>
        <v>PI.IC.SA.050210.01</v>
      </c>
      <c r="N386" s="64"/>
      <c r="O386" s="64" t="str">
        <f t="shared" si="43"/>
        <v>PH.IC.SA.050210.01</v>
      </c>
      <c r="Q386" s="64" t="str">
        <f t="shared" si="44"/>
        <v>CL.IC.SA.050210.01</v>
      </c>
      <c r="AD386" s="60" t="s">
        <v>233</v>
      </c>
      <c r="AE386" s="60">
        <v>1342</v>
      </c>
    </row>
    <row r="387" spans="1:31" s="60" customFormat="1" ht="15">
      <c r="A387" s="60" t="s">
        <v>197</v>
      </c>
      <c r="C387" s="61" t="s">
        <v>648</v>
      </c>
      <c r="E387" s="61" t="s">
        <v>632</v>
      </c>
      <c r="F387" s="60" t="s">
        <v>61</v>
      </c>
      <c r="G387" s="93" t="s">
        <v>144</v>
      </c>
      <c r="H387" s="62" t="s">
        <v>773</v>
      </c>
      <c r="I387" s="60" t="s">
        <v>50</v>
      </c>
      <c r="J387" s="63" t="str">
        <f t="shared" si="40"/>
        <v>IC.SA.050211</v>
      </c>
      <c r="K387" s="61" t="s">
        <v>13277</v>
      </c>
      <c r="L387" s="60" t="str">
        <f t="shared" si="41"/>
        <v>Other distraction tried:</v>
      </c>
      <c r="M387" s="64" t="str">
        <f t="shared" si="42"/>
        <v>PI.IC.SA.050211.01</v>
      </c>
      <c r="N387" s="64"/>
      <c r="O387" s="64" t="str">
        <f t="shared" si="43"/>
        <v>PH.IC.SA.050211.01</v>
      </c>
      <c r="Q387" s="64" t="str">
        <f t="shared" si="44"/>
        <v>CL.IC.SA.050211.01</v>
      </c>
      <c r="AD387" s="60" t="s">
        <v>233</v>
      </c>
      <c r="AE387" s="60">
        <v>1342</v>
      </c>
    </row>
    <row r="388" spans="1:31" s="60" customFormat="1" ht="15">
      <c r="A388" s="60" t="s">
        <v>197</v>
      </c>
      <c r="C388" s="61" t="s">
        <v>648</v>
      </c>
      <c r="D388" s="60" t="s">
        <v>57</v>
      </c>
      <c r="E388" s="61" t="s">
        <v>716</v>
      </c>
      <c r="F388" s="60" t="s">
        <v>62</v>
      </c>
      <c r="G388" s="93" t="s">
        <v>18</v>
      </c>
      <c r="H388" s="62" t="s">
        <v>13277</v>
      </c>
      <c r="I388" s="60" t="s">
        <v>31</v>
      </c>
      <c r="J388" s="63" t="str">
        <f t="shared" si="40"/>
        <v>IC.SA.050301</v>
      </c>
      <c r="K388" s="61" t="s">
        <v>13277</v>
      </c>
      <c r="L388" s="60" t="str">
        <f t="shared" si="41"/>
        <v>bed/chair alarm</v>
      </c>
      <c r="M388" s="64" t="str">
        <f t="shared" si="42"/>
        <v>PI.IC.SA.050301.01</v>
      </c>
      <c r="N388" s="64"/>
      <c r="O388" s="64" t="str">
        <f t="shared" si="43"/>
        <v>PH.IC.SA.050301.01</v>
      </c>
      <c r="Q388" s="64" t="str">
        <f t="shared" si="44"/>
        <v>CL.IC.SA.050301.01</v>
      </c>
      <c r="AD388" s="60" t="s">
        <v>233</v>
      </c>
      <c r="AE388" s="60">
        <v>1342</v>
      </c>
    </row>
    <row r="389" spans="1:31" s="60" customFormat="1" ht="15">
      <c r="A389" s="60" t="s">
        <v>197</v>
      </c>
      <c r="C389" s="61" t="s">
        <v>648</v>
      </c>
      <c r="E389" s="61" t="s">
        <v>716</v>
      </c>
      <c r="F389" s="60" t="s">
        <v>62</v>
      </c>
      <c r="G389" s="93" t="s">
        <v>19</v>
      </c>
      <c r="H389" s="62" t="s">
        <v>13016</v>
      </c>
      <c r="I389" s="60" t="s">
        <v>19</v>
      </c>
      <c r="J389" s="63" t="str">
        <f t="shared" si="40"/>
        <v>IC.SA.050302</v>
      </c>
      <c r="K389" s="61" t="s">
        <v>13277</v>
      </c>
      <c r="L389" s="60" t="str">
        <f t="shared" si="41"/>
        <v>Wanderguard</v>
      </c>
      <c r="M389" s="64" t="str">
        <f t="shared" si="42"/>
        <v>PI.IC.SA.050302.01</v>
      </c>
      <c r="N389" s="64"/>
      <c r="O389" s="64" t="str">
        <f t="shared" si="43"/>
        <v>PH.IC.SA.050302.01</v>
      </c>
      <c r="Q389" s="64" t="str">
        <f t="shared" si="44"/>
        <v>CL.IC.SA.050302.01</v>
      </c>
      <c r="AD389" s="60" t="s">
        <v>233</v>
      </c>
      <c r="AE389" s="60">
        <v>1342</v>
      </c>
    </row>
    <row r="390" spans="1:31" s="60" customFormat="1" ht="15">
      <c r="A390" s="60" t="s">
        <v>197</v>
      </c>
      <c r="C390" s="61" t="s">
        <v>648</v>
      </c>
      <c r="E390" s="61" t="s">
        <v>716</v>
      </c>
      <c r="F390" s="60" t="s">
        <v>62</v>
      </c>
      <c r="G390" s="93" t="s">
        <v>20</v>
      </c>
      <c r="H390" s="61" t="s">
        <v>12917</v>
      </c>
      <c r="I390" s="60" t="s">
        <v>33</v>
      </c>
      <c r="J390" s="63" t="str">
        <f t="shared" si="40"/>
        <v>IC.SA.050303</v>
      </c>
      <c r="K390" s="61" t="s">
        <v>13277</v>
      </c>
      <c r="L390" s="60" t="str">
        <f t="shared" si="41"/>
        <v xml:space="preserve">Toileting  </v>
      </c>
      <c r="M390" s="64" t="str">
        <f t="shared" si="42"/>
        <v>PI.IC.SA.050303.01</v>
      </c>
      <c r="N390" s="64"/>
      <c r="O390" s="64" t="str">
        <f t="shared" si="43"/>
        <v>PH.IC.SA.050303.01</v>
      </c>
      <c r="Q390" s="64" t="str">
        <f t="shared" si="44"/>
        <v>CL.IC.SA.050303.01</v>
      </c>
      <c r="AD390" s="60" t="s">
        <v>233</v>
      </c>
      <c r="AE390" s="60">
        <v>1342</v>
      </c>
    </row>
    <row r="391" spans="1:31" s="60" customFormat="1" ht="15">
      <c r="A391" s="60" t="s">
        <v>197</v>
      </c>
      <c r="C391" s="61" t="s">
        <v>648</v>
      </c>
      <c r="E391" s="61" t="s">
        <v>716</v>
      </c>
      <c r="F391" s="60" t="s">
        <v>62</v>
      </c>
      <c r="G391" s="93" t="s">
        <v>140</v>
      </c>
      <c r="H391" s="61" t="s">
        <v>12972</v>
      </c>
      <c r="I391" s="60" t="s">
        <v>47</v>
      </c>
      <c r="J391" s="63" t="str">
        <f t="shared" si="40"/>
        <v>IC.SA.050304</v>
      </c>
      <c r="K391" s="61" t="s">
        <v>13277</v>
      </c>
      <c r="L391" s="60" t="str">
        <f t="shared" si="41"/>
        <v>Music/television</v>
      </c>
      <c r="M391" s="64" t="str">
        <f t="shared" si="42"/>
        <v>PI.IC.SA.050304.01</v>
      </c>
      <c r="N391" s="64"/>
      <c r="O391" s="64" t="str">
        <f t="shared" si="43"/>
        <v>PH.IC.SA.050304.01</v>
      </c>
      <c r="Q391" s="64" t="str">
        <f t="shared" si="44"/>
        <v>CL.IC.SA.050304.01</v>
      </c>
      <c r="AD391" s="60" t="s">
        <v>233</v>
      </c>
      <c r="AE391" s="60">
        <v>1342</v>
      </c>
    </row>
    <row r="392" spans="1:31" s="60" customFormat="1" ht="15">
      <c r="A392" s="60" t="s">
        <v>197</v>
      </c>
      <c r="C392" s="61" t="s">
        <v>648</v>
      </c>
      <c r="E392" s="61" t="s">
        <v>716</v>
      </c>
      <c r="F392" s="60" t="s">
        <v>62</v>
      </c>
      <c r="G392" s="93" t="s">
        <v>21</v>
      </c>
      <c r="H392" s="61" t="s">
        <v>13027</v>
      </c>
      <c r="I392" s="60" t="s">
        <v>4215</v>
      </c>
      <c r="J392" s="63" t="str">
        <f t="shared" si="40"/>
        <v>IC.SA.050305</v>
      </c>
      <c r="K392" s="61" t="s">
        <v>13277</v>
      </c>
      <c r="L392" s="60" t="str">
        <f t="shared" si="41"/>
        <v>Education and instruction</v>
      </c>
      <c r="M392" s="64" t="str">
        <f t="shared" si="42"/>
        <v>PI.IC.SA.050305.01</v>
      </c>
      <c r="N392" s="64"/>
      <c r="O392" s="64" t="str">
        <f t="shared" si="43"/>
        <v>PH.IC.SA.050305.01</v>
      </c>
      <c r="Q392" s="64" t="str">
        <f t="shared" si="44"/>
        <v>CL.IC.SA.050305.01</v>
      </c>
      <c r="AD392" s="60" t="s">
        <v>233</v>
      </c>
      <c r="AE392" s="60">
        <v>1342</v>
      </c>
    </row>
    <row r="393" spans="1:31" s="60" customFormat="1" ht="15">
      <c r="A393" s="60" t="s">
        <v>197</v>
      </c>
      <c r="C393" s="61" t="s">
        <v>648</v>
      </c>
      <c r="E393" s="61" t="s">
        <v>716</v>
      </c>
      <c r="F393" s="60" t="s">
        <v>62</v>
      </c>
      <c r="G393" s="93" t="s">
        <v>6736</v>
      </c>
      <c r="H393" s="62" t="s">
        <v>231</v>
      </c>
      <c r="I393" s="60" t="s">
        <v>35</v>
      </c>
      <c r="J393" s="63" t="str">
        <f t="shared" si="40"/>
        <v>IC.SA.050306</v>
      </c>
      <c r="K393" s="61" t="s">
        <v>13277</v>
      </c>
      <c r="L393" s="60" t="str">
        <f t="shared" si="41"/>
        <v>Call light</v>
      </c>
      <c r="M393" s="64" t="str">
        <f t="shared" si="42"/>
        <v>PI.IC.SA.050306.01</v>
      </c>
      <c r="N393" s="64"/>
      <c r="O393" s="64" t="str">
        <f t="shared" si="43"/>
        <v>PH.IC.SA.050306.01</v>
      </c>
      <c r="Q393" s="64" t="str">
        <f t="shared" si="44"/>
        <v>CL.IC.SA.050306.01</v>
      </c>
      <c r="AD393" s="60" t="s">
        <v>233</v>
      </c>
      <c r="AE393" s="60">
        <v>1342</v>
      </c>
    </row>
    <row r="394" spans="1:31" s="60" customFormat="1" ht="15">
      <c r="A394" s="60" t="s">
        <v>197</v>
      </c>
      <c r="C394" s="61" t="s">
        <v>648</v>
      </c>
      <c r="E394" s="61" t="s">
        <v>716</v>
      </c>
      <c r="F394" s="60" t="s">
        <v>62</v>
      </c>
      <c r="G394" s="93" t="s">
        <v>22</v>
      </c>
      <c r="H394" s="62" t="s">
        <v>232</v>
      </c>
      <c r="I394" s="60" t="s">
        <v>40</v>
      </c>
      <c r="J394" s="63" t="str">
        <f t="shared" si="40"/>
        <v>IC.SA.050307</v>
      </c>
      <c r="K394" s="61" t="s">
        <v>13277</v>
      </c>
      <c r="L394" s="60" t="str">
        <f t="shared" si="41"/>
        <v>Easily viewed room location</v>
      </c>
      <c r="M394" s="64" t="str">
        <f t="shared" si="42"/>
        <v>PI.IC.SA.050307.01</v>
      </c>
      <c r="N394" s="64"/>
      <c r="O394" s="64" t="str">
        <f t="shared" si="43"/>
        <v>PH.IC.SA.050307.01</v>
      </c>
      <c r="Q394" s="64" t="str">
        <f t="shared" si="44"/>
        <v>CL.IC.SA.050307.01</v>
      </c>
      <c r="AD394" s="60" t="s">
        <v>233</v>
      </c>
      <c r="AE394" s="60">
        <v>1342</v>
      </c>
    </row>
    <row r="395" spans="1:31" s="60" customFormat="1" ht="15">
      <c r="A395" s="60" t="s">
        <v>197</v>
      </c>
      <c r="C395" s="61" t="s">
        <v>648</v>
      </c>
      <c r="E395" s="61" t="s">
        <v>716</v>
      </c>
      <c r="F395" s="60" t="s">
        <v>62</v>
      </c>
      <c r="G395" s="93" t="s">
        <v>23</v>
      </c>
      <c r="H395" s="61" t="s">
        <v>92</v>
      </c>
      <c r="I395" s="60" t="s">
        <v>51</v>
      </c>
      <c r="J395" s="63" t="str">
        <f t="shared" si="40"/>
        <v>IC.SA.050308</v>
      </c>
      <c r="K395" s="61" t="s">
        <v>13277</v>
      </c>
      <c r="L395" s="60" t="str">
        <f t="shared" si="41"/>
        <v>Increased patient checks</v>
      </c>
      <c r="M395" s="64" t="str">
        <f t="shared" si="42"/>
        <v>PI.IC.SA.050308.01</v>
      </c>
      <c r="N395" s="64"/>
      <c r="O395" s="64" t="str">
        <f t="shared" si="43"/>
        <v>PH.IC.SA.050308.01</v>
      </c>
      <c r="Q395" s="64" t="str">
        <f t="shared" si="44"/>
        <v>CL.IC.SA.050308.01</v>
      </c>
      <c r="AD395" s="60" t="s">
        <v>233</v>
      </c>
      <c r="AE395" s="60">
        <v>1342</v>
      </c>
    </row>
    <row r="396" spans="1:31" s="60" customFormat="1" ht="15">
      <c r="A396" s="60" t="s">
        <v>197</v>
      </c>
      <c r="C396" s="61" t="s">
        <v>648</v>
      </c>
      <c r="E396" s="61" t="s">
        <v>716</v>
      </c>
      <c r="F396" s="60" t="s">
        <v>62</v>
      </c>
      <c r="G396" s="93" t="s">
        <v>3611</v>
      </c>
      <c r="H396" s="61" t="s">
        <v>93</v>
      </c>
      <c r="I396" s="60" t="s">
        <v>10900</v>
      </c>
      <c r="J396" s="63" t="str">
        <f t="shared" si="40"/>
        <v>IC.SA.050309</v>
      </c>
      <c r="K396" s="61" t="s">
        <v>13277</v>
      </c>
      <c r="L396" s="60" t="str">
        <f t="shared" si="41"/>
        <v>Medications reviewed</v>
      </c>
      <c r="M396" s="64" t="str">
        <f t="shared" si="42"/>
        <v>PI.IC.SA.050309.01</v>
      </c>
      <c r="N396" s="64"/>
      <c r="O396" s="64" t="str">
        <f t="shared" si="43"/>
        <v>PH.IC.SA.050309.01</v>
      </c>
      <c r="Q396" s="64" t="str">
        <f t="shared" si="44"/>
        <v>CL.IC.SA.050309.01</v>
      </c>
      <c r="AD396" s="60" t="s">
        <v>233</v>
      </c>
      <c r="AE396" s="60">
        <v>1342</v>
      </c>
    </row>
    <row r="397" spans="1:31" s="60" customFormat="1" ht="15">
      <c r="A397" s="60" t="s">
        <v>197</v>
      </c>
      <c r="C397" s="61" t="s">
        <v>648</v>
      </c>
      <c r="E397" s="61" t="s">
        <v>716</v>
      </c>
      <c r="F397" s="60" t="s">
        <v>62</v>
      </c>
      <c r="G397" s="93" t="s">
        <v>24</v>
      </c>
      <c r="H397" s="62" t="s">
        <v>772</v>
      </c>
      <c r="I397" s="60" t="s">
        <v>43</v>
      </c>
      <c r="J397" s="63" t="str">
        <f t="shared" si="40"/>
        <v>IC.SA.050310</v>
      </c>
      <c r="K397" s="61" t="s">
        <v>13277</v>
      </c>
      <c r="L397" s="60" t="str">
        <f t="shared" si="41"/>
        <v>Use of assistive device to ambulate safely</v>
      </c>
      <c r="M397" s="64" t="str">
        <f t="shared" si="42"/>
        <v>PI.IC.SA.050310.01</v>
      </c>
      <c r="N397" s="64"/>
      <c r="O397" s="64" t="str">
        <f t="shared" si="43"/>
        <v>PH.IC.SA.050310.01</v>
      </c>
      <c r="Q397" s="64" t="str">
        <f t="shared" si="44"/>
        <v>CL.IC.SA.050310.01</v>
      </c>
      <c r="AD397" s="60" t="s">
        <v>233</v>
      </c>
      <c r="AE397" s="60">
        <v>1342</v>
      </c>
    </row>
    <row r="398" spans="1:31" s="60" customFormat="1" ht="15">
      <c r="A398" s="60" t="s">
        <v>197</v>
      </c>
      <c r="C398" s="61" t="s">
        <v>648</v>
      </c>
      <c r="E398" s="61" t="s">
        <v>716</v>
      </c>
      <c r="F398" s="60" t="s">
        <v>62</v>
      </c>
      <c r="G398" s="93" t="s">
        <v>25</v>
      </c>
      <c r="H398" s="62" t="s">
        <v>773</v>
      </c>
      <c r="I398" s="60" t="s">
        <v>50</v>
      </c>
      <c r="J398" s="63" t="str">
        <f t="shared" si="40"/>
        <v>IC.SA.050311</v>
      </c>
      <c r="K398" s="61" t="s">
        <v>13277</v>
      </c>
      <c r="L398" s="60" t="str">
        <f t="shared" si="41"/>
        <v>Other distractions tried:</v>
      </c>
      <c r="M398" s="64" t="str">
        <f t="shared" si="42"/>
        <v>PI.IC.SA.050311.01</v>
      </c>
      <c r="N398" s="64"/>
      <c r="O398" s="64" t="str">
        <f t="shared" si="43"/>
        <v>PH.IC.SA.050311.01</v>
      </c>
      <c r="Q398" s="64" t="str">
        <f t="shared" si="44"/>
        <v>CL.IC.SA.050311.01</v>
      </c>
      <c r="AD398" s="60" t="s">
        <v>233</v>
      </c>
      <c r="AE398" s="60">
        <v>1342</v>
      </c>
    </row>
    <row r="399" spans="1:31" s="60" customFormat="1" ht="15">
      <c r="A399" s="60" t="s">
        <v>197</v>
      </c>
      <c r="C399" s="61" t="s">
        <v>648</v>
      </c>
      <c r="E399" s="61" t="s">
        <v>716</v>
      </c>
      <c r="F399" s="60" t="s">
        <v>62</v>
      </c>
      <c r="G399" s="93" t="s">
        <v>4349</v>
      </c>
      <c r="H399" s="61" t="s">
        <v>665</v>
      </c>
      <c r="I399" s="60" t="s">
        <v>7021</v>
      </c>
      <c r="J399" s="63" t="str">
        <f t="shared" si="40"/>
        <v>IC.SA.050312</v>
      </c>
      <c r="K399" s="61" t="s">
        <v>13277</v>
      </c>
      <c r="L399" s="60" t="str">
        <f t="shared" si="41"/>
        <v>Family at bedside</v>
      </c>
      <c r="M399" s="64" t="str">
        <f t="shared" si="42"/>
        <v>PI.IC.SA.050312.01</v>
      </c>
      <c r="N399" s="64"/>
      <c r="O399" s="64" t="str">
        <f t="shared" si="43"/>
        <v>PH.IC.SA.050312.01</v>
      </c>
      <c r="Q399" s="64" t="str">
        <f t="shared" si="44"/>
        <v>CL.IC.SA.050312.01</v>
      </c>
      <c r="AD399" s="60" t="s">
        <v>233</v>
      </c>
      <c r="AE399" s="60">
        <v>1342</v>
      </c>
    </row>
    <row r="400" spans="1:31" s="60" customFormat="1" ht="15">
      <c r="A400" s="60" t="s">
        <v>197</v>
      </c>
      <c r="C400" s="61" t="s">
        <v>648</v>
      </c>
      <c r="E400" s="61" t="s">
        <v>716</v>
      </c>
      <c r="F400" s="60" t="s">
        <v>62</v>
      </c>
      <c r="G400" s="93" t="s">
        <v>133</v>
      </c>
      <c r="H400" s="61" t="s">
        <v>666</v>
      </c>
      <c r="I400" s="60" t="s">
        <v>4183</v>
      </c>
      <c r="J400" s="63" t="str">
        <f t="shared" si="40"/>
        <v>IC.SA.050313</v>
      </c>
      <c r="K400" s="61" t="s">
        <v>13277</v>
      </c>
      <c r="L400" s="60" t="str">
        <f t="shared" si="41"/>
        <v>Sitter at bedside</v>
      </c>
      <c r="M400" s="64" t="str">
        <f t="shared" si="42"/>
        <v>PI.IC.SA.050313.01</v>
      </c>
      <c r="N400" s="64"/>
      <c r="O400" s="64" t="str">
        <f t="shared" si="43"/>
        <v>PH.IC.SA.050313.01</v>
      </c>
      <c r="Q400" s="64" t="str">
        <f t="shared" si="44"/>
        <v>CL.IC.SA.050313.01</v>
      </c>
      <c r="AD400" s="60" t="s">
        <v>233</v>
      </c>
      <c r="AE400" s="60">
        <v>1342</v>
      </c>
    </row>
    <row r="401" spans="1:45" s="60" customFormat="1" ht="15">
      <c r="A401" s="60" t="s">
        <v>197</v>
      </c>
      <c r="C401" s="61" t="s">
        <v>648</v>
      </c>
      <c r="D401" s="60" t="s">
        <v>58</v>
      </c>
      <c r="E401" s="61" t="s">
        <v>647</v>
      </c>
      <c r="F401" s="60" t="s">
        <v>63</v>
      </c>
      <c r="G401" s="93" t="s">
        <v>26</v>
      </c>
      <c r="H401" s="62" t="s">
        <v>13277</v>
      </c>
      <c r="I401" s="60" t="s">
        <v>52</v>
      </c>
      <c r="J401" s="63" t="str">
        <f t="shared" si="40"/>
        <v>IC.SA.050401</v>
      </c>
      <c r="K401" s="61" t="s">
        <v>13277</v>
      </c>
      <c r="L401" s="60" t="str">
        <f t="shared" si="41"/>
        <v>Decrease environmental stimuli</v>
      </c>
      <c r="M401" s="64" t="str">
        <f t="shared" si="42"/>
        <v>PI.IC.SA.050401.01</v>
      </c>
      <c r="N401" s="64"/>
      <c r="O401" s="64" t="str">
        <f t="shared" si="43"/>
        <v>PH.IC.SA.050401.01</v>
      </c>
      <c r="Q401" s="64" t="str">
        <f t="shared" si="44"/>
        <v>CL.IC.SA.050401.01</v>
      </c>
      <c r="AD401" s="60" t="s">
        <v>233</v>
      </c>
      <c r="AE401" s="60">
        <v>1342</v>
      </c>
    </row>
    <row r="402" spans="1:45" s="60" customFormat="1" ht="15">
      <c r="A402" s="60" t="s">
        <v>197</v>
      </c>
      <c r="C402" s="61" t="s">
        <v>648</v>
      </c>
      <c r="E402" s="61" t="s">
        <v>647</v>
      </c>
      <c r="F402" s="60" t="s">
        <v>63</v>
      </c>
      <c r="G402" s="93" t="s">
        <v>140</v>
      </c>
      <c r="H402" s="62" t="s">
        <v>13016</v>
      </c>
      <c r="I402" s="60" t="s">
        <v>47</v>
      </c>
      <c r="J402" s="63" t="str">
        <f t="shared" si="40"/>
        <v>IC.SA.050402</v>
      </c>
      <c r="K402" s="61" t="s">
        <v>13277</v>
      </c>
      <c r="L402" s="60" t="str">
        <f t="shared" si="41"/>
        <v>Music/television</v>
      </c>
      <c r="M402" s="64" t="str">
        <f t="shared" si="42"/>
        <v>PI.IC.SA.050402.01</v>
      </c>
      <c r="N402" s="64"/>
      <c r="O402" s="64" t="str">
        <f t="shared" si="43"/>
        <v>PH.IC.SA.050402.01</v>
      </c>
      <c r="Q402" s="64" t="str">
        <f t="shared" si="44"/>
        <v>CL.IC.SA.050402.01</v>
      </c>
      <c r="AD402" s="60" t="s">
        <v>233</v>
      </c>
      <c r="AE402" s="60">
        <v>1342</v>
      </c>
    </row>
    <row r="403" spans="1:45" s="60" customFormat="1" ht="15">
      <c r="A403" s="60" t="s">
        <v>197</v>
      </c>
      <c r="C403" s="61" t="s">
        <v>648</v>
      </c>
      <c r="E403" s="61" t="s">
        <v>647</v>
      </c>
      <c r="F403" s="60" t="s">
        <v>63</v>
      </c>
      <c r="G403" s="93" t="s">
        <v>27</v>
      </c>
      <c r="H403" s="61" t="s">
        <v>12917</v>
      </c>
      <c r="I403" s="60" t="s">
        <v>53</v>
      </c>
      <c r="J403" s="63" t="str">
        <f t="shared" si="40"/>
        <v>IC.SA.050403</v>
      </c>
      <c r="K403" s="61" t="s">
        <v>13277</v>
      </c>
      <c r="L403" s="60" t="str">
        <f t="shared" si="41"/>
        <v>Allow time for questions/discussion</v>
      </c>
      <c r="M403" s="64" t="str">
        <f t="shared" si="42"/>
        <v>PI.IC.SA.050403.01</v>
      </c>
      <c r="N403" s="64"/>
      <c r="O403" s="64" t="str">
        <f t="shared" si="43"/>
        <v>PH.IC.SA.050403.01</v>
      </c>
      <c r="Q403" s="64" t="str">
        <f t="shared" si="44"/>
        <v>CL.IC.SA.050403.01</v>
      </c>
      <c r="AD403" s="60" t="s">
        <v>233</v>
      </c>
      <c r="AE403" s="60">
        <v>1342</v>
      </c>
    </row>
    <row r="404" spans="1:45" s="60" customFormat="1" ht="15">
      <c r="A404" s="60" t="s">
        <v>197</v>
      </c>
      <c r="C404" s="61" t="s">
        <v>648</v>
      </c>
      <c r="E404" s="61" t="s">
        <v>647</v>
      </c>
      <c r="F404" s="60" t="s">
        <v>63</v>
      </c>
      <c r="G404" s="93" t="s">
        <v>28</v>
      </c>
      <c r="H404" s="61" t="s">
        <v>12972</v>
      </c>
      <c r="I404" s="60" t="s">
        <v>54</v>
      </c>
      <c r="J404" s="63" t="str">
        <f t="shared" si="40"/>
        <v>IC.SA.050404</v>
      </c>
      <c r="K404" s="61" t="s">
        <v>13277</v>
      </c>
      <c r="L404" s="60" t="str">
        <f t="shared" si="41"/>
        <v>Calm and professional intervention</v>
      </c>
      <c r="M404" s="64" t="str">
        <f t="shared" si="42"/>
        <v>PI.IC.SA.050404.01</v>
      </c>
      <c r="N404" s="64"/>
      <c r="O404" s="64" t="str">
        <f t="shared" si="43"/>
        <v>PH.IC.SA.050404.01</v>
      </c>
      <c r="Q404" s="64" t="str">
        <f t="shared" si="44"/>
        <v>CL.IC.SA.050404.01</v>
      </c>
      <c r="AD404" s="60" t="s">
        <v>233</v>
      </c>
      <c r="AE404" s="60">
        <v>1342</v>
      </c>
    </row>
    <row r="405" spans="1:45" s="60" customFormat="1" ht="15">
      <c r="A405" s="60" t="s">
        <v>197</v>
      </c>
      <c r="C405" s="61" t="s">
        <v>648</v>
      </c>
      <c r="E405" s="61" t="s">
        <v>647</v>
      </c>
      <c r="F405" s="60" t="s">
        <v>63</v>
      </c>
      <c r="G405" s="93" t="s">
        <v>3611</v>
      </c>
      <c r="H405" s="61" t="s">
        <v>13027</v>
      </c>
      <c r="I405" s="60" t="s">
        <v>10900</v>
      </c>
      <c r="J405" s="63" t="str">
        <f t="shared" si="40"/>
        <v>IC.SA.050405</v>
      </c>
      <c r="K405" s="61" t="s">
        <v>13277</v>
      </c>
      <c r="L405" s="60" t="str">
        <f t="shared" si="41"/>
        <v>Medications reviewed</v>
      </c>
      <c r="M405" s="64" t="str">
        <f t="shared" si="42"/>
        <v>PI.IC.SA.050405.01</v>
      </c>
      <c r="N405" s="64"/>
      <c r="O405" s="64" t="str">
        <f t="shared" si="43"/>
        <v>PH.IC.SA.050405.01</v>
      </c>
      <c r="Q405" s="64" t="str">
        <f t="shared" si="44"/>
        <v>CL.IC.SA.050405.01</v>
      </c>
      <c r="AD405" s="60" t="s">
        <v>233</v>
      </c>
      <c r="AE405" s="60">
        <v>1342</v>
      </c>
    </row>
    <row r="406" spans="1:45" s="60" customFormat="1" ht="15">
      <c r="A406" s="60" t="s">
        <v>197</v>
      </c>
      <c r="C406" s="61" t="s">
        <v>648</v>
      </c>
      <c r="E406" s="61" t="s">
        <v>647</v>
      </c>
      <c r="F406" s="60" t="s">
        <v>63</v>
      </c>
      <c r="G406" s="93" t="s">
        <v>29</v>
      </c>
      <c r="H406" s="62" t="s">
        <v>231</v>
      </c>
      <c r="I406" s="60" t="s">
        <v>50</v>
      </c>
      <c r="J406" s="63" t="str">
        <f t="shared" si="40"/>
        <v>IC.SA.050406</v>
      </c>
      <c r="K406" s="61" t="s">
        <v>13277</v>
      </c>
      <c r="L406" s="60" t="str">
        <f t="shared" si="41"/>
        <v>Other distraction activities:</v>
      </c>
      <c r="M406" s="64" t="str">
        <f t="shared" si="42"/>
        <v>PI.IC.SA.050406.01</v>
      </c>
      <c r="N406" s="64"/>
      <c r="O406" s="64" t="str">
        <f t="shared" si="43"/>
        <v>PH.IC.SA.050406.01</v>
      </c>
      <c r="Q406" s="64" t="str">
        <f t="shared" si="44"/>
        <v>CL.IC.SA.050406.01</v>
      </c>
      <c r="AD406" s="60" t="s">
        <v>233</v>
      </c>
      <c r="AE406" s="60">
        <v>1342</v>
      </c>
    </row>
    <row r="407" spans="1:45" s="60" customFormat="1" ht="15">
      <c r="A407" s="60" t="s">
        <v>197</v>
      </c>
      <c r="C407" s="61" t="s">
        <v>648</v>
      </c>
      <c r="D407" s="60" t="s">
        <v>59</v>
      </c>
      <c r="E407" s="61" t="s">
        <v>648</v>
      </c>
      <c r="F407" s="60" t="s">
        <v>64</v>
      </c>
      <c r="G407" s="93" t="s">
        <v>30</v>
      </c>
      <c r="H407" s="62" t="s">
        <v>13277</v>
      </c>
      <c r="I407" s="60" t="s">
        <v>55</v>
      </c>
      <c r="J407" s="63" t="str">
        <f t="shared" si="40"/>
        <v>IC.SA.050501</v>
      </c>
      <c r="K407" s="61" t="s">
        <v>13277</v>
      </c>
      <c r="L407" s="60" t="str">
        <f t="shared" si="41"/>
        <v>Psychiatry consult</v>
      </c>
      <c r="M407" s="64" t="str">
        <f t="shared" si="42"/>
        <v>PI.IC.SA.050501.01</v>
      </c>
      <c r="N407" s="64"/>
      <c r="O407" s="64" t="str">
        <f t="shared" si="43"/>
        <v>PH.IC.SA.050501.01</v>
      </c>
      <c r="Q407" s="64" t="str">
        <f t="shared" si="44"/>
        <v>CL.IC.SA.050501.01</v>
      </c>
      <c r="AD407" s="60" t="s">
        <v>233</v>
      </c>
      <c r="AE407" s="60">
        <v>1342</v>
      </c>
    </row>
    <row r="408" spans="1:45" s="60" customFormat="1" ht="15">
      <c r="A408" s="60" t="s">
        <v>197</v>
      </c>
      <c r="C408" s="61" t="s">
        <v>648</v>
      </c>
      <c r="E408" s="61" t="s">
        <v>648</v>
      </c>
      <c r="F408" s="60" t="s">
        <v>64</v>
      </c>
      <c r="G408" s="93" t="s">
        <v>10899</v>
      </c>
      <c r="H408" s="62" t="s">
        <v>13016</v>
      </c>
      <c r="I408" s="60" t="s">
        <v>10900</v>
      </c>
      <c r="J408" s="63" t="str">
        <f t="shared" si="40"/>
        <v>IC.SA.050502</v>
      </c>
      <c r="K408" s="61" t="s">
        <v>13277</v>
      </c>
      <c r="L408" s="60" t="str">
        <f t="shared" si="41"/>
        <v>Medications</v>
      </c>
      <c r="M408" s="64" t="str">
        <f t="shared" si="42"/>
        <v>PI.IC.SA.050502.01</v>
      </c>
      <c r="N408" s="64"/>
      <c r="O408" s="64" t="str">
        <f t="shared" si="43"/>
        <v>PH.IC.SA.050502.01</v>
      </c>
      <c r="Q408" s="64" t="str">
        <f t="shared" si="44"/>
        <v>CL.IC.SA.050502.01</v>
      </c>
      <c r="AD408" s="60" t="s">
        <v>233</v>
      </c>
      <c r="AE408" s="60">
        <v>1342</v>
      </c>
    </row>
    <row r="409" spans="1:45" s="60" customFormat="1" ht="15">
      <c r="A409" s="60" t="s">
        <v>197</v>
      </c>
      <c r="C409" s="61" t="s">
        <v>648</v>
      </c>
      <c r="E409" s="61" t="s">
        <v>648</v>
      </c>
      <c r="F409" s="60" t="s">
        <v>64</v>
      </c>
      <c r="G409" s="93" t="s">
        <v>4349</v>
      </c>
      <c r="H409" s="61" t="s">
        <v>12917</v>
      </c>
      <c r="I409" s="60" t="s">
        <v>7021</v>
      </c>
      <c r="J409" s="63" t="str">
        <f t="shared" si="40"/>
        <v>IC.SA.050503</v>
      </c>
      <c r="K409" s="61" t="s">
        <v>13277</v>
      </c>
      <c r="L409" s="60" t="str">
        <f t="shared" si="41"/>
        <v>Family at bedside</v>
      </c>
      <c r="M409" s="64" t="str">
        <f t="shared" si="42"/>
        <v>PI.IC.SA.050503.01</v>
      </c>
      <c r="N409" s="64"/>
      <c r="O409" s="64" t="str">
        <f t="shared" si="43"/>
        <v>PH.IC.SA.050503.01</v>
      </c>
      <c r="Q409" s="64" t="str">
        <f t="shared" si="44"/>
        <v>CL.IC.SA.050503.01</v>
      </c>
      <c r="AD409" s="60" t="s">
        <v>233</v>
      </c>
      <c r="AE409" s="60">
        <v>1342</v>
      </c>
    </row>
    <row r="410" spans="1:45" s="114" customFormat="1" ht="15">
      <c r="A410" s="114" t="s">
        <v>197</v>
      </c>
      <c r="C410" s="115" t="s">
        <v>648</v>
      </c>
      <c r="E410" s="115" t="s">
        <v>648</v>
      </c>
      <c r="F410" s="114" t="s">
        <v>64</v>
      </c>
      <c r="G410" s="140" t="s">
        <v>14469</v>
      </c>
      <c r="H410" s="115" t="s">
        <v>12972</v>
      </c>
      <c r="I410" s="114" t="s">
        <v>14470</v>
      </c>
      <c r="J410" s="127" t="str">
        <f t="shared" si="40"/>
        <v>IC.SA.050504</v>
      </c>
      <c r="K410" s="115" t="s">
        <v>13277</v>
      </c>
      <c r="L410" s="114" t="str">
        <f t="shared" si="41"/>
        <v>1:1 Sitter at bedside</v>
      </c>
      <c r="M410" s="119" t="str">
        <f t="shared" si="42"/>
        <v>PI.IC.SA.050504.01</v>
      </c>
      <c r="N410" s="119"/>
      <c r="O410" s="119" t="str">
        <f t="shared" si="43"/>
        <v>PH.IC.SA.050504.01</v>
      </c>
      <c r="Q410" s="119" t="str">
        <f t="shared" si="44"/>
        <v>CL.IC.SA.050504.01</v>
      </c>
      <c r="AR410" s="114" t="s">
        <v>12773</v>
      </c>
      <c r="AS410" s="114">
        <v>1716</v>
      </c>
    </row>
    <row r="411" spans="1:45" s="60" customFormat="1">
      <c r="H411" s="61"/>
    </row>
    <row r="412" spans="1:45" s="60" customFormat="1" ht="15">
      <c r="H412" s="62"/>
    </row>
    <row r="413" spans="1:45" ht="15">
      <c r="H413" s="41"/>
    </row>
    <row r="414" spans="1:45">
      <c r="H414" s="40"/>
    </row>
    <row r="415" spans="1:45">
      <c r="H415" s="40"/>
    </row>
    <row r="416" spans="1:45" ht="15">
      <c r="H416" s="35"/>
    </row>
    <row r="417" spans="8:8" ht="15">
      <c r="H417" s="35"/>
    </row>
    <row r="418" spans="8:8">
      <c r="H418" s="36"/>
    </row>
    <row r="419" spans="8:8">
      <c r="H419" s="36"/>
    </row>
    <row r="420" spans="8:8">
      <c r="H420" s="36"/>
    </row>
    <row r="421" spans="8:8" ht="15">
      <c r="H421" s="41"/>
    </row>
    <row r="422" spans="8:8" ht="15">
      <c r="H422" s="41"/>
    </row>
    <row r="423" spans="8:8">
      <c r="H423" s="40"/>
    </row>
    <row r="424" spans="8:8">
      <c r="H424" s="40"/>
    </row>
    <row r="425" spans="8:8" ht="15">
      <c r="H425" s="42"/>
    </row>
  </sheetData>
  <phoneticPr fontId="6" type="noConversion"/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U15"/>
  <sheetViews>
    <sheetView topLeftCell="Z1" workbookViewId="0">
      <selection activeCell="AV1" sqref="AV1"/>
    </sheetView>
  </sheetViews>
  <sheetFormatPr baseColWidth="10" defaultColWidth="11" defaultRowHeight="13" x14ac:dyDescent="0"/>
  <cols>
    <col min="4" max="4" width="19.7109375" customWidth="1"/>
    <col min="5" max="5" width="6.42578125" style="23" customWidth="1"/>
    <col min="6" max="6" width="43.85546875" customWidth="1"/>
    <col min="7" max="7" width="20.42578125" customWidth="1"/>
    <col min="8" max="8" width="11" style="23"/>
    <col min="12" max="12" width="19.28515625" customWidth="1"/>
  </cols>
  <sheetData>
    <row r="1" spans="1:47" s="45" customFormat="1" ht="30" customHeight="1">
      <c r="A1" s="43" t="s">
        <v>12085</v>
      </c>
      <c r="B1" s="43" t="s">
        <v>12086</v>
      </c>
      <c r="C1" s="43" t="s">
        <v>12745</v>
      </c>
      <c r="D1" s="43" t="s">
        <v>12363</v>
      </c>
      <c r="E1" s="43" t="s">
        <v>12457</v>
      </c>
      <c r="F1" s="43" t="s">
        <v>12364</v>
      </c>
      <c r="G1" s="43" t="s">
        <v>12365</v>
      </c>
      <c r="H1" s="43" t="s">
        <v>12458</v>
      </c>
      <c r="I1" s="43" t="s">
        <v>12366</v>
      </c>
      <c r="J1" s="43" t="s">
        <v>12367</v>
      </c>
      <c r="K1" s="43" t="s">
        <v>12368</v>
      </c>
      <c r="L1" s="43" t="s">
        <v>12369</v>
      </c>
      <c r="M1" s="43" t="s">
        <v>12000</v>
      </c>
      <c r="N1" s="43" t="s">
        <v>1190</v>
      </c>
      <c r="O1" s="43" t="s">
        <v>12361</v>
      </c>
      <c r="P1" s="43" t="s">
        <v>12362</v>
      </c>
      <c r="Q1" s="43" t="s">
        <v>12172</v>
      </c>
      <c r="R1" s="43" t="s">
        <v>2544</v>
      </c>
      <c r="S1" s="43" t="s">
        <v>12455</v>
      </c>
      <c r="T1" s="43" t="s">
        <v>2545</v>
      </c>
      <c r="U1" s="43" t="s">
        <v>12456</v>
      </c>
      <c r="V1" s="43" t="s">
        <v>12279</v>
      </c>
      <c r="W1" s="43" t="s">
        <v>12280</v>
      </c>
      <c r="X1" s="43" t="s">
        <v>2064</v>
      </c>
      <c r="Y1" s="43" t="s">
        <v>2065</v>
      </c>
      <c r="Z1" s="43" t="s">
        <v>1718</v>
      </c>
      <c r="AA1" s="43" t="s">
        <v>1719</v>
      </c>
      <c r="AB1" s="43" t="s">
        <v>669</v>
      </c>
      <c r="AC1" s="43" t="s">
        <v>670</v>
      </c>
      <c r="AD1" s="43" t="s">
        <v>671</v>
      </c>
      <c r="AE1" s="43" t="s">
        <v>567</v>
      </c>
      <c r="AF1" s="43" t="s">
        <v>13483</v>
      </c>
      <c r="AG1" s="43" t="s">
        <v>13484</v>
      </c>
      <c r="AH1" s="43" t="s">
        <v>13709</v>
      </c>
      <c r="AI1" s="43" t="s">
        <v>13715</v>
      </c>
      <c r="AJ1" s="43" t="s">
        <v>13712</v>
      </c>
      <c r="AK1" s="43" t="s">
        <v>13713</v>
      </c>
      <c r="AL1" s="43" t="s">
        <v>13796</v>
      </c>
      <c r="AM1" s="43" t="s">
        <v>13797</v>
      </c>
      <c r="AN1" s="43" t="s">
        <v>13798</v>
      </c>
      <c r="AO1" s="43" t="s">
        <v>13799</v>
      </c>
      <c r="AP1" s="43" t="s">
        <v>13974</v>
      </c>
      <c r="AQ1" s="43" t="s">
        <v>13975</v>
      </c>
      <c r="AR1" s="43" t="s">
        <v>14487</v>
      </c>
      <c r="AS1" s="43" t="s">
        <v>14488</v>
      </c>
      <c r="AT1" s="43" t="s">
        <v>14705</v>
      </c>
      <c r="AU1" s="43" t="s">
        <v>14706</v>
      </c>
    </row>
    <row r="2" spans="1:47" s="78" customFormat="1" ht="15">
      <c r="A2" s="78" t="s">
        <v>2277</v>
      </c>
      <c r="B2" s="78" t="s">
        <v>2278</v>
      </c>
      <c r="C2" s="14" t="s">
        <v>12080</v>
      </c>
      <c r="D2" s="99" t="s">
        <v>2398</v>
      </c>
      <c r="E2" s="14" t="s">
        <v>12080</v>
      </c>
      <c r="F2" s="99" t="s">
        <v>2398</v>
      </c>
      <c r="G2" s="99" t="s">
        <v>2399</v>
      </c>
      <c r="H2" s="14" t="s">
        <v>12080</v>
      </c>
      <c r="J2" s="100" t="str">
        <f>CONCATENATE("IC.TE.",C2,E2,H2)</f>
        <v>IC.TE.010101</v>
      </c>
      <c r="K2" s="14" t="s">
        <v>12080</v>
      </c>
      <c r="L2" s="78" t="str">
        <f>G2</f>
        <v>Whole shift, define shift:</v>
      </c>
      <c r="M2" s="101" t="str">
        <f>CONCATENATE("PI.",J2,".",K2)</f>
        <v>PI.IC.TE.010101.01</v>
      </c>
      <c r="N2" s="101"/>
      <c r="O2" s="101" t="str">
        <f>CONCATENATE("PH.",J2,".",K2)</f>
        <v>PH.IC.TE.010101.01</v>
      </c>
      <c r="Q2" s="101" t="str">
        <f>CONCATENATE("CL.",J2,".",K2)</f>
        <v>CL.IC.TE.010101.01</v>
      </c>
      <c r="X2" s="78" t="s">
        <v>12444</v>
      </c>
      <c r="Y2" s="78">
        <v>1066</v>
      </c>
    </row>
    <row r="3" spans="1:47" s="78" customFormat="1" ht="15">
      <c r="A3" s="78" t="s">
        <v>2277</v>
      </c>
      <c r="C3" s="14" t="s">
        <v>12080</v>
      </c>
      <c r="E3" s="14" t="s">
        <v>12080</v>
      </c>
      <c r="F3" s="99" t="s">
        <v>2398</v>
      </c>
      <c r="G3" s="99" t="s">
        <v>2280</v>
      </c>
      <c r="H3" s="14" t="s">
        <v>12079</v>
      </c>
      <c r="J3" s="100" t="str">
        <f t="shared" ref="J3:J15" si="0">CONCATENATE("IC.TE.",C3,E3,H3)</f>
        <v>IC.TE.010102</v>
      </c>
      <c r="K3" s="14" t="s">
        <v>12080</v>
      </c>
      <c r="L3" s="78" t="str">
        <f t="shared" ref="L3:L15" si="1">G3</f>
        <v>Partial Shift, enter hours of coverage:</v>
      </c>
      <c r="M3" s="101" t="str">
        <f t="shared" ref="M3:M15" si="2">CONCATENATE("PI.",J3,".",K3)</f>
        <v>PI.IC.TE.010102.01</v>
      </c>
      <c r="N3" s="101"/>
      <c r="O3" s="101" t="str">
        <f t="shared" ref="O3:O15" si="3">CONCATENATE("PH.",J3,".",K3)</f>
        <v>PH.IC.TE.010102.01</v>
      </c>
      <c r="Q3" s="101" t="str">
        <f t="shared" ref="Q3:Q15" si="4">CONCATENATE("CL.",J3,".",K3)</f>
        <v>CL.IC.TE.010102.01</v>
      </c>
      <c r="X3" s="78" t="s">
        <v>12444</v>
      </c>
      <c r="Y3" s="78">
        <v>1066</v>
      </c>
    </row>
    <row r="4" spans="1:47" s="78" customFormat="1" ht="15">
      <c r="A4" s="78" t="s">
        <v>2277</v>
      </c>
      <c r="C4" s="14" t="s">
        <v>12080</v>
      </c>
      <c r="D4" s="99" t="s">
        <v>2518</v>
      </c>
      <c r="E4" s="14" t="s">
        <v>12079</v>
      </c>
      <c r="F4" s="99" t="s">
        <v>2518</v>
      </c>
      <c r="G4" s="99" t="s">
        <v>2399</v>
      </c>
      <c r="H4" s="14" t="s">
        <v>12080</v>
      </c>
      <c r="J4" s="100" t="str">
        <f t="shared" si="0"/>
        <v>IC.TE.010201</v>
      </c>
      <c r="K4" s="14" t="s">
        <v>12080</v>
      </c>
      <c r="L4" s="78" t="str">
        <f t="shared" si="1"/>
        <v>Whole shift, define shift:</v>
      </c>
      <c r="M4" s="101" t="str">
        <f t="shared" si="2"/>
        <v>PI.IC.TE.010201.01</v>
      </c>
      <c r="N4" s="101"/>
      <c r="O4" s="101" t="str">
        <f t="shared" si="3"/>
        <v>PH.IC.TE.010201.01</v>
      </c>
      <c r="Q4" s="101" t="str">
        <f t="shared" si="4"/>
        <v>CL.IC.TE.010201.01</v>
      </c>
      <c r="X4" s="78" t="s">
        <v>12444</v>
      </c>
      <c r="Y4" s="78">
        <v>1066</v>
      </c>
    </row>
    <row r="5" spans="1:47" s="78" customFormat="1" ht="15">
      <c r="A5" s="78" t="s">
        <v>2277</v>
      </c>
      <c r="C5" s="14" t="s">
        <v>12080</v>
      </c>
      <c r="E5" s="14" t="s">
        <v>12079</v>
      </c>
      <c r="F5" s="99" t="s">
        <v>2518</v>
      </c>
      <c r="G5" s="99" t="s">
        <v>2280</v>
      </c>
      <c r="H5" s="14" t="s">
        <v>12079</v>
      </c>
      <c r="J5" s="100" t="str">
        <f t="shared" si="0"/>
        <v>IC.TE.010202</v>
      </c>
      <c r="K5" s="14" t="s">
        <v>12080</v>
      </c>
      <c r="L5" s="78" t="str">
        <f t="shared" si="1"/>
        <v>Partial Shift, enter hours of coverage:</v>
      </c>
      <c r="M5" s="101" t="str">
        <f t="shared" si="2"/>
        <v>PI.IC.TE.010202.01</v>
      </c>
      <c r="N5" s="101"/>
      <c r="O5" s="101" t="str">
        <f t="shared" si="3"/>
        <v>PH.IC.TE.010202.01</v>
      </c>
      <c r="Q5" s="101" t="str">
        <f t="shared" si="4"/>
        <v>CL.IC.TE.010202.01</v>
      </c>
      <c r="X5" s="78" t="s">
        <v>12444</v>
      </c>
      <c r="Y5" s="78">
        <v>1066</v>
      </c>
    </row>
    <row r="6" spans="1:47" s="78" customFormat="1" ht="15">
      <c r="A6" s="78" t="s">
        <v>2277</v>
      </c>
      <c r="C6" s="14" t="s">
        <v>12080</v>
      </c>
      <c r="D6" s="99" t="s">
        <v>2074</v>
      </c>
      <c r="E6" s="14" t="s">
        <v>12432</v>
      </c>
      <c r="F6" s="99" t="s">
        <v>2074</v>
      </c>
      <c r="G6" s="99" t="s">
        <v>1989</v>
      </c>
      <c r="H6" s="14" t="s">
        <v>2167</v>
      </c>
      <c r="J6" s="100" t="str">
        <f t="shared" si="0"/>
        <v>IC.TE.010301</v>
      </c>
      <c r="K6" s="14" t="s">
        <v>12080</v>
      </c>
      <c r="L6" s="78" t="str">
        <f t="shared" si="1"/>
        <v>Writes all orders (full TeleICU remote physician coverage)</v>
      </c>
      <c r="M6" s="101" t="str">
        <f t="shared" si="2"/>
        <v>PI.IC.TE.010301.01</v>
      </c>
      <c r="N6" s="101"/>
      <c r="O6" s="101" t="str">
        <f t="shared" si="3"/>
        <v>PH.IC.TE.010301.01</v>
      </c>
      <c r="Q6" s="101" t="str">
        <f t="shared" si="4"/>
        <v>CL.IC.TE.010301.01</v>
      </c>
      <c r="X6" s="78" t="s">
        <v>12444</v>
      </c>
      <c r="Y6" s="78">
        <v>1066</v>
      </c>
    </row>
    <row r="7" spans="1:47" s="78" customFormat="1" ht="15">
      <c r="A7" s="78" t="s">
        <v>2277</v>
      </c>
      <c r="C7" s="14" t="s">
        <v>12080</v>
      </c>
      <c r="E7" s="14" t="s">
        <v>12432</v>
      </c>
      <c r="F7" s="99" t="s">
        <v>2074</v>
      </c>
      <c r="G7" s="99" t="s">
        <v>1984</v>
      </c>
      <c r="H7" s="14" t="s">
        <v>12079</v>
      </c>
      <c r="J7" s="100" t="str">
        <f t="shared" si="0"/>
        <v>IC.TE.010302</v>
      </c>
      <c r="K7" s="14" t="s">
        <v>12080</v>
      </c>
      <c r="L7" s="78" t="str">
        <f t="shared" si="1"/>
        <v>Writes orders, covers only emergency &amp; imminent code care situations</v>
      </c>
      <c r="M7" s="101" t="str">
        <f t="shared" si="2"/>
        <v>PI.IC.TE.010302.01</v>
      </c>
      <c r="N7" s="101"/>
      <c r="O7" s="101" t="str">
        <f t="shared" si="3"/>
        <v>PH.IC.TE.010302.01</v>
      </c>
      <c r="Q7" s="101" t="str">
        <f t="shared" si="4"/>
        <v>CL.IC.TE.010302.01</v>
      </c>
      <c r="X7" s="78" t="s">
        <v>12444</v>
      </c>
      <c r="Y7" s="78">
        <v>1066</v>
      </c>
    </row>
    <row r="8" spans="1:47" s="78" customFormat="1" ht="15">
      <c r="A8" s="78" t="s">
        <v>2277</v>
      </c>
      <c r="C8" s="14" t="s">
        <v>12080</v>
      </c>
      <c r="E8" s="14" t="s">
        <v>12432</v>
      </c>
      <c r="F8" s="99" t="s">
        <v>2074</v>
      </c>
      <c r="G8" s="99" t="s">
        <v>2291</v>
      </c>
      <c r="H8" s="14" t="s">
        <v>2168</v>
      </c>
      <c r="J8" s="100" t="str">
        <f t="shared" si="0"/>
        <v>IC.TE.010303</v>
      </c>
      <c r="K8" s="14" t="s">
        <v>12080</v>
      </c>
      <c r="L8" s="78" t="str">
        <f t="shared" si="1"/>
        <v>TeleICU remote physician coverage advises and may consult</v>
      </c>
      <c r="M8" s="101" t="str">
        <f t="shared" si="2"/>
        <v>PI.IC.TE.010303.01</v>
      </c>
      <c r="N8" s="101"/>
      <c r="O8" s="101" t="str">
        <f t="shared" si="3"/>
        <v>PH.IC.TE.010303.01</v>
      </c>
      <c r="Q8" s="101" t="str">
        <f t="shared" si="4"/>
        <v>CL.IC.TE.010303.01</v>
      </c>
      <c r="X8" s="78" t="s">
        <v>12444</v>
      </c>
      <c r="Y8" s="78">
        <v>1066</v>
      </c>
    </row>
    <row r="9" spans="1:47" s="78" customFormat="1" ht="15">
      <c r="A9" s="78" t="s">
        <v>2277</v>
      </c>
      <c r="C9" s="14" t="s">
        <v>12080</v>
      </c>
      <c r="E9" s="14" t="s">
        <v>12432</v>
      </c>
      <c r="F9" s="99" t="s">
        <v>2074</v>
      </c>
      <c r="G9" s="99" t="s">
        <v>2292</v>
      </c>
      <c r="H9" s="14" t="s">
        <v>12436</v>
      </c>
      <c r="J9" s="100" t="str">
        <f t="shared" si="0"/>
        <v>IC.TE.010304</v>
      </c>
      <c r="K9" s="14" t="s">
        <v>12080</v>
      </c>
      <c r="L9" s="78" t="str">
        <f t="shared" si="1"/>
        <v>TeleICU remote physician coverage monitors patient only</v>
      </c>
      <c r="M9" s="101" t="str">
        <f t="shared" si="2"/>
        <v>PI.IC.TE.010304.01</v>
      </c>
      <c r="N9" s="101"/>
      <c r="O9" s="101" t="str">
        <f t="shared" si="3"/>
        <v>PH.IC.TE.010304.01</v>
      </c>
      <c r="Q9" s="101" t="str">
        <f t="shared" si="4"/>
        <v>CL.IC.TE.010304.01</v>
      </c>
      <c r="X9" s="78" t="s">
        <v>12444</v>
      </c>
      <c r="Y9" s="78">
        <v>1066</v>
      </c>
    </row>
    <row r="10" spans="1:47" s="78" customFormat="1" ht="15">
      <c r="A10" s="78" t="s">
        <v>2277</v>
      </c>
      <c r="C10" s="14" t="s">
        <v>12080</v>
      </c>
      <c r="D10" s="99" t="s">
        <v>2293</v>
      </c>
      <c r="E10" s="14" t="s">
        <v>12436</v>
      </c>
      <c r="F10" s="99" t="s">
        <v>2293</v>
      </c>
      <c r="G10" s="99" t="s">
        <v>2294</v>
      </c>
      <c r="H10" s="14" t="s">
        <v>12080</v>
      </c>
      <c r="J10" s="100" t="str">
        <f t="shared" si="0"/>
        <v>IC.TE.010401</v>
      </c>
      <c r="K10" s="14" t="s">
        <v>12080</v>
      </c>
      <c r="L10" s="78" t="str">
        <f t="shared" si="1"/>
        <v>TeleICU remote physician coverage action interchange initiated, Time:</v>
      </c>
      <c r="M10" s="101" t="str">
        <f t="shared" si="2"/>
        <v>PI.IC.TE.010401.01</v>
      </c>
      <c r="N10" s="101"/>
      <c r="O10" s="101" t="str">
        <f t="shared" si="3"/>
        <v>PH.IC.TE.010401.01</v>
      </c>
      <c r="Q10" s="101" t="str">
        <f t="shared" si="4"/>
        <v>CL.IC.TE.010401.01</v>
      </c>
      <c r="X10" s="78" t="s">
        <v>12444</v>
      </c>
      <c r="Y10" s="78">
        <v>1066</v>
      </c>
    </row>
    <row r="11" spans="1:47" s="78" customFormat="1" ht="15">
      <c r="A11" s="78" t="s">
        <v>2277</v>
      </c>
      <c r="C11" s="14" t="s">
        <v>12080</v>
      </c>
      <c r="E11" s="14" t="s">
        <v>12436</v>
      </c>
      <c r="F11" s="99" t="s">
        <v>2293</v>
      </c>
      <c r="G11" s="99" t="s">
        <v>2295</v>
      </c>
      <c r="H11" s="14" t="s">
        <v>12079</v>
      </c>
      <c r="J11" s="100" t="str">
        <f t="shared" si="0"/>
        <v>IC.TE.010402</v>
      </c>
      <c r="K11" s="14" t="s">
        <v>12080</v>
      </c>
      <c r="L11" s="78" t="str">
        <f t="shared" si="1"/>
        <v>1st contact between ICU provider &amp; remote TeleICU physician, Time:</v>
      </c>
      <c r="M11" s="101" t="str">
        <f t="shared" si="2"/>
        <v>PI.IC.TE.010402.01</v>
      </c>
      <c r="N11" s="101"/>
      <c r="O11" s="101" t="str">
        <f t="shared" si="3"/>
        <v>PH.IC.TE.010402.01</v>
      </c>
      <c r="Q11" s="101" t="str">
        <f t="shared" si="4"/>
        <v>CL.IC.TE.010402.01</v>
      </c>
      <c r="X11" s="78" t="s">
        <v>12444</v>
      </c>
      <c r="Y11" s="78">
        <v>1066</v>
      </c>
    </row>
    <row r="12" spans="1:47" s="78" customFormat="1" ht="15">
      <c r="A12" s="78" t="s">
        <v>2277</v>
      </c>
      <c r="C12" s="14" t="s">
        <v>12080</v>
      </c>
      <c r="E12" s="14" t="s">
        <v>12436</v>
      </c>
      <c r="F12" s="99" t="s">
        <v>2293</v>
      </c>
      <c r="G12" s="99" t="s">
        <v>13098</v>
      </c>
      <c r="H12" s="14" t="s">
        <v>2169</v>
      </c>
      <c r="J12" s="100" t="str">
        <f t="shared" si="0"/>
        <v>IC.TE.010403</v>
      </c>
      <c r="K12" s="14" t="s">
        <v>12080</v>
      </c>
      <c r="L12" s="78" t="str">
        <f t="shared" si="1"/>
        <v>Contact completed with remote TeleICU physician provider, Time:</v>
      </c>
      <c r="M12" s="101" t="str">
        <f t="shared" si="2"/>
        <v>PI.IC.TE.010403.01</v>
      </c>
      <c r="N12" s="101"/>
      <c r="O12" s="101" t="str">
        <f t="shared" si="3"/>
        <v>PH.IC.TE.010403.01</v>
      </c>
      <c r="Q12" s="101" t="str">
        <f t="shared" si="4"/>
        <v>CL.IC.TE.010403.01</v>
      </c>
      <c r="X12" s="78" t="s">
        <v>12444</v>
      </c>
      <c r="Y12" s="78">
        <v>1066</v>
      </c>
    </row>
    <row r="13" spans="1:47" s="78" customFormat="1" ht="15">
      <c r="A13" s="78" t="s">
        <v>2277</v>
      </c>
      <c r="C13" s="14" t="s">
        <v>12080</v>
      </c>
      <c r="E13" s="14" t="s">
        <v>12436</v>
      </c>
      <c r="F13" s="99" t="s">
        <v>2293</v>
      </c>
      <c r="G13" s="99" t="s">
        <v>2296</v>
      </c>
      <c r="H13" s="14" t="s">
        <v>2066</v>
      </c>
      <c r="J13" s="100" t="str">
        <f t="shared" si="0"/>
        <v>IC.TE.010404</v>
      </c>
      <c r="K13" s="14" t="s">
        <v>12080</v>
      </c>
      <c r="L13" s="78" t="str">
        <f t="shared" si="1"/>
        <v xml:space="preserve">Orders received from TeleICU physician provider completed, Time: </v>
      </c>
      <c r="M13" s="101" t="str">
        <f t="shared" si="2"/>
        <v>PI.IC.TE.010404.01</v>
      </c>
      <c r="N13" s="101"/>
      <c r="O13" s="101" t="str">
        <f t="shared" si="3"/>
        <v>PH.IC.TE.010404.01</v>
      </c>
      <c r="Q13" s="101" t="str">
        <f t="shared" si="4"/>
        <v>CL.IC.TE.010404.01</v>
      </c>
      <c r="X13" s="78" t="s">
        <v>12444</v>
      </c>
      <c r="Y13" s="78">
        <v>1066</v>
      </c>
    </row>
    <row r="14" spans="1:47" s="78" customFormat="1" ht="15">
      <c r="A14" s="78" t="s">
        <v>2166</v>
      </c>
      <c r="C14" s="14" t="s">
        <v>12080</v>
      </c>
      <c r="D14" s="99" t="s">
        <v>2297</v>
      </c>
      <c r="E14" s="14" t="s">
        <v>12442</v>
      </c>
      <c r="F14" s="13" t="s">
        <v>2297</v>
      </c>
      <c r="G14" s="99" t="s">
        <v>2163</v>
      </c>
      <c r="H14" s="14" t="s">
        <v>2067</v>
      </c>
      <c r="J14" s="100" t="str">
        <f t="shared" si="0"/>
        <v>IC.TE.010501</v>
      </c>
      <c r="K14" s="14" t="s">
        <v>12080</v>
      </c>
      <c r="L14" s="78" t="str">
        <f t="shared" si="1"/>
        <v xml:space="preserve">Simple patient monitoring alarms initiate contact, enter time:  </v>
      </c>
      <c r="M14" s="101" t="str">
        <f t="shared" si="2"/>
        <v>PI.IC.TE.010501.01</v>
      </c>
      <c r="N14" s="101"/>
      <c r="O14" s="101" t="str">
        <f t="shared" si="3"/>
        <v>PH.IC.TE.010501.01</v>
      </c>
      <c r="Q14" s="101" t="str">
        <f t="shared" si="4"/>
        <v>CL.IC.TE.010501.01</v>
      </c>
      <c r="X14" s="78" t="s">
        <v>12444</v>
      </c>
      <c r="Y14" s="78">
        <v>1066</v>
      </c>
    </row>
    <row r="15" spans="1:47" s="78" customFormat="1" ht="15">
      <c r="A15" s="78" t="s">
        <v>2166</v>
      </c>
      <c r="C15" s="14" t="s">
        <v>12080</v>
      </c>
      <c r="E15" s="14" t="s">
        <v>2165</v>
      </c>
      <c r="F15" s="13" t="s">
        <v>2297</v>
      </c>
      <c r="G15" s="99" t="s">
        <v>2060</v>
      </c>
      <c r="H15" s="14" t="s">
        <v>12079</v>
      </c>
      <c r="J15" s="100" t="str">
        <f t="shared" si="0"/>
        <v>IC.TE.010502</v>
      </c>
      <c r="K15" s="14" t="s">
        <v>12080</v>
      </c>
      <c r="L15" s="78" t="str">
        <f t="shared" si="1"/>
        <v xml:space="preserve">Complex patient monitoring alarms initiate contact, enter time:  </v>
      </c>
      <c r="M15" s="101" t="str">
        <f t="shared" si="2"/>
        <v>PI.IC.TE.010502.01</v>
      </c>
      <c r="N15" s="101"/>
      <c r="O15" s="101" t="str">
        <f t="shared" si="3"/>
        <v>PH.IC.TE.010502.01</v>
      </c>
      <c r="Q15" s="101" t="str">
        <f t="shared" si="4"/>
        <v>CL.IC.TE.010502.01</v>
      </c>
      <c r="X15" s="78" t="s">
        <v>12444</v>
      </c>
      <c r="Y15" s="78">
        <v>1066</v>
      </c>
    </row>
  </sheetData>
  <phoneticPr fontId="6" type="noConversion"/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U1200"/>
  <sheetViews>
    <sheetView workbookViewId="0">
      <pane ySplit="1140" topLeftCell="A1184" activePane="bottomLeft"/>
      <selection activeCell="AV1" sqref="AV1"/>
      <selection pane="bottomLeft" activeCell="F1207" sqref="F1207"/>
    </sheetView>
  </sheetViews>
  <sheetFormatPr baseColWidth="10" defaultColWidth="11" defaultRowHeight="13" x14ac:dyDescent="0"/>
  <cols>
    <col min="3" max="3" width="3.85546875" customWidth="1"/>
    <col min="4" max="4" width="20.7109375" customWidth="1"/>
    <col min="5" max="5" width="4" customWidth="1"/>
    <col min="6" max="6" width="45.140625" customWidth="1"/>
    <col min="7" max="7" width="29" customWidth="1"/>
    <col min="11" max="11" width="3.42578125" customWidth="1"/>
  </cols>
  <sheetData>
    <row r="1" spans="1:47" s="45" customFormat="1" ht="30" customHeight="1">
      <c r="A1" s="43" t="s">
        <v>12085</v>
      </c>
      <c r="B1" s="43" t="s">
        <v>12086</v>
      </c>
      <c r="C1" s="43" t="s">
        <v>12745</v>
      </c>
      <c r="D1" s="43" t="s">
        <v>12363</v>
      </c>
      <c r="E1" s="43" t="s">
        <v>12457</v>
      </c>
      <c r="F1" s="43" t="s">
        <v>12364</v>
      </c>
      <c r="G1" s="43" t="s">
        <v>12365</v>
      </c>
      <c r="H1" s="43" t="s">
        <v>12458</v>
      </c>
      <c r="I1" s="43" t="s">
        <v>12366</v>
      </c>
      <c r="J1" s="43" t="s">
        <v>12367</v>
      </c>
      <c r="K1" s="43" t="s">
        <v>12368</v>
      </c>
      <c r="L1" s="43" t="s">
        <v>12369</v>
      </c>
      <c r="M1" s="43" t="s">
        <v>12000</v>
      </c>
      <c r="N1" s="43" t="s">
        <v>1190</v>
      </c>
      <c r="O1" s="43" t="s">
        <v>12361</v>
      </c>
      <c r="P1" s="43" t="s">
        <v>12362</v>
      </c>
      <c r="Q1" s="43" t="s">
        <v>12172</v>
      </c>
      <c r="R1" s="43" t="s">
        <v>2544</v>
      </c>
      <c r="S1" s="43" t="s">
        <v>12455</v>
      </c>
      <c r="T1" s="43" t="s">
        <v>2545</v>
      </c>
      <c r="U1" s="43" t="s">
        <v>12456</v>
      </c>
      <c r="V1" s="43" t="s">
        <v>12279</v>
      </c>
      <c r="W1" s="43" t="s">
        <v>12280</v>
      </c>
      <c r="X1" s="43" t="s">
        <v>2064</v>
      </c>
      <c r="Y1" s="43" t="s">
        <v>2065</v>
      </c>
      <c r="Z1" s="43" t="s">
        <v>1718</v>
      </c>
      <c r="AA1" s="43" t="s">
        <v>1719</v>
      </c>
      <c r="AB1" s="43" t="s">
        <v>669</v>
      </c>
      <c r="AC1" s="43" t="s">
        <v>670</v>
      </c>
      <c r="AD1" s="43" t="s">
        <v>671</v>
      </c>
      <c r="AE1" s="43" t="s">
        <v>567</v>
      </c>
      <c r="AF1" s="43" t="s">
        <v>13483</v>
      </c>
      <c r="AG1" s="43" t="s">
        <v>13484</v>
      </c>
      <c r="AH1" s="43" t="s">
        <v>13709</v>
      </c>
      <c r="AI1" s="43" t="s">
        <v>13715</v>
      </c>
      <c r="AJ1" s="43" t="s">
        <v>13712</v>
      </c>
      <c r="AK1" s="43" t="s">
        <v>13713</v>
      </c>
      <c r="AL1" s="43" t="s">
        <v>13796</v>
      </c>
      <c r="AM1" s="43" t="s">
        <v>13797</v>
      </c>
      <c r="AN1" s="43" t="s">
        <v>13798</v>
      </c>
      <c r="AO1" s="43" t="s">
        <v>13799</v>
      </c>
      <c r="AP1" s="43" t="s">
        <v>13974</v>
      </c>
      <c r="AQ1" s="43" t="s">
        <v>13975</v>
      </c>
      <c r="AR1" s="43" t="s">
        <v>14487</v>
      </c>
      <c r="AS1" s="43" t="s">
        <v>14488</v>
      </c>
      <c r="AT1" s="43" t="s">
        <v>14705</v>
      </c>
      <c r="AU1" s="43" t="s">
        <v>14706</v>
      </c>
    </row>
    <row r="2" spans="1:47" s="167" customFormat="1" ht="15">
      <c r="A2" s="167" t="s">
        <v>3934</v>
      </c>
      <c r="B2" s="167" t="s">
        <v>3935</v>
      </c>
      <c r="C2" s="61" t="s">
        <v>2379</v>
      </c>
      <c r="D2" s="167" t="s">
        <v>3936</v>
      </c>
      <c r="E2" s="61" t="s">
        <v>2379</v>
      </c>
      <c r="F2" s="167" t="s">
        <v>3952</v>
      </c>
      <c r="G2" s="167" t="s">
        <v>10383</v>
      </c>
      <c r="H2" s="61" t="s">
        <v>2379</v>
      </c>
      <c r="I2" s="167" t="s">
        <v>10384</v>
      </c>
      <c r="J2" s="63" t="str">
        <f>CONCATENATE("IC.TU.",C2,E2,H2)</f>
        <v>IC.TU.010101</v>
      </c>
      <c r="K2" s="61" t="s">
        <v>12175</v>
      </c>
      <c r="L2" s="167" t="str">
        <f t="shared" ref="L2:L68" si="0">G2</f>
        <v xml:space="preserve">     Brown</v>
      </c>
      <c r="M2" s="168" t="str">
        <f>CONCATENATE("PI.",J2,".",K2)</f>
        <v>PI.IC.TU.010101.01</v>
      </c>
      <c r="N2" s="168"/>
      <c r="O2" s="168" t="str">
        <f>CONCATENATE("PH.",J2,".",K2)</f>
        <v>PH.IC.TU.010101.01</v>
      </c>
      <c r="Q2" s="168" t="str">
        <f>CONCATENATE("CL.",J2,".",K2)</f>
        <v>CL.IC.TU.010101.01</v>
      </c>
    </row>
    <row r="3" spans="1:47" s="167" customFormat="1" ht="15">
      <c r="A3" s="167" t="s">
        <v>3934</v>
      </c>
      <c r="C3" s="61" t="s">
        <v>12175</v>
      </c>
      <c r="E3" s="61" t="s">
        <v>12175</v>
      </c>
      <c r="F3" s="167" t="s">
        <v>3952</v>
      </c>
      <c r="G3" s="167" t="s">
        <v>11878</v>
      </c>
      <c r="H3" s="61" t="s">
        <v>12430</v>
      </c>
      <c r="I3" s="167" t="s">
        <v>11879</v>
      </c>
      <c r="J3" s="63" t="str">
        <f t="shared" ref="J3:J70" si="1">CONCATENATE("IC.TU.",C3,E3,H3)</f>
        <v>IC.TU.010102</v>
      </c>
      <c r="K3" s="61" t="s">
        <v>2379</v>
      </c>
      <c r="L3" s="167" t="str">
        <f t="shared" si="0"/>
        <v xml:space="preserve">     Green</v>
      </c>
      <c r="M3" s="168" t="str">
        <f t="shared" ref="M3:M70" si="2">CONCATENATE("PI.",J3,".",K3)</f>
        <v>PI.IC.TU.010102.01</v>
      </c>
      <c r="N3" s="168"/>
      <c r="O3" s="168" t="str">
        <f t="shared" ref="O3:O70" si="3">CONCATENATE("PH.",J3,".",K3)</f>
        <v>PH.IC.TU.010102.01</v>
      </c>
      <c r="Q3" s="168" t="str">
        <f t="shared" ref="Q3:Q70" si="4">CONCATENATE("CL.",J3,".",K3)</f>
        <v>CL.IC.TU.010102.01</v>
      </c>
    </row>
    <row r="4" spans="1:47" s="167" customFormat="1" ht="15">
      <c r="A4" s="167" t="s">
        <v>3934</v>
      </c>
      <c r="C4" s="61" t="s">
        <v>2379</v>
      </c>
      <c r="E4" s="61" t="s">
        <v>2379</v>
      </c>
      <c r="F4" s="167" t="s">
        <v>3952</v>
      </c>
      <c r="G4" s="167" t="s">
        <v>11880</v>
      </c>
      <c r="H4" s="61" t="s">
        <v>3812</v>
      </c>
      <c r="I4" s="167" t="s">
        <v>11881</v>
      </c>
      <c r="J4" s="63" t="str">
        <f t="shared" si="1"/>
        <v>IC.TU.010103</v>
      </c>
      <c r="K4" s="61" t="s">
        <v>12175</v>
      </c>
      <c r="L4" s="167" t="str">
        <f t="shared" si="0"/>
        <v xml:space="preserve">     Tan</v>
      </c>
      <c r="M4" s="168" t="str">
        <f t="shared" si="2"/>
        <v>PI.IC.TU.010103.01</v>
      </c>
      <c r="N4" s="168"/>
      <c r="O4" s="168" t="str">
        <f t="shared" si="3"/>
        <v>PH.IC.TU.010103.01</v>
      </c>
      <c r="Q4" s="168" t="str">
        <f t="shared" si="4"/>
        <v>CL.IC.TU.010103.01</v>
      </c>
    </row>
    <row r="5" spans="1:47" s="167" customFormat="1" ht="15">
      <c r="A5" s="167" t="s">
        <v>3934</v>
      </c>
      <c r="C5" s="61" t="s">
        <v>2379</v>
      </c>
      <c r="E5" s="61" t="s">
        <v>2379</v>
      </c>
      <c r="F5" s="167" t="s">
        <v>3952</v>
      </c>
      <c r="G5" s="167" t="s">
        <v>11176</v>
      </c>
      <c r="H5" s="61" t="s">
        <v>6464</v>
      </c>
      <c r="I5" s="167" t="s">
        <v>11177</v>
      </c>
      <c r="J5" s="63" t="str">
        <f t="shared" si="1"/>
        <v>IC.TU.010104</v>
      </c>
      <c r="K5" s="61" t="s">
        <v>12175</v>
      </c>
      <c r="L5" s="167" t="str">
        <f t="shared" si="0"/>
        <v xml:space="preserve">     Yellow</v>
      </c>
      <c r="M5" s="168" t="str">
        <f t="shared" si="2"/>
        <v>PI.IC.TU.010104.01</v>
      </c>
      <c r="N5" s="168"/>
      <c r="O5" s="168" t="str">
        <f t="shared" si="3"/>
        <v>PH.IC.TU.010104.01</v>
      </c>
      <c r="Q5" s="168" t="str">
        <f t="shared" si="4"/>
        <v>CL.IC.TU.010104.01</v>
      </c>
    </row>
    <row r="6" spans="1:47" s="167" customFormat="1" ht="15">
      <c r="A6" s="167" t="s">
        <v>3934</v>
      </c>
      <c r="C6" s="61" t="s">
        <v>12175</v>
      </c>
      <c r="E6" s="61" t="s">
        <v>12175</v>
      </c>
      <c r="F6" s="167" t="s">
        <v>3952</v>
      </c>
      <c r="G6" s="167" t="s">
        <v>11876</v>
      </c>
      <c r="H6" s="61" t="s">
        <v>6291</v>
      </c>
      <c r="I6" s="167" t="s">
        <v>11877</v>
      </c>
      <c r="J6" s="63" t="str">
        <f t="shared" si="1"/>
        <v>IC.TU.010105</v>
      </c>
      <c r="K6" s="61" t="s">
        <v>12175</v>
      </c>
      <c r="L6" s="167" t="str">
        <f t="shared" si="0"/>
        <v xml:space="preserve">     Amber</v>
      </c>
      <c r="M6" s="168" t="str">
        <f t="shared" si="2"/>
        <v>PI.IC.TU.010105.01</v>
      </c>
      <c r="N6" s="168"/>
      <c r="O6" s="168" t="str">
        <f t="shared" si="3"/>
        <v>PH.IC.TU.010105.01</v>
      </c>
      <c r="Q6" s="168" t="str">
        <f t="shared" si="4"/>
        <v>CL.IC.TU.010105.01</v>
      </c>
    </row>
    <row r="7" spans="1:47" s="167" customFormat="1" ht="15">
      <c r="A7" s="167" t="s">
        <v>3934</v>
      </c>
      <c r="C7" s="61" t="s">
        <v>12175</v>
      </c>
      <c r="E7" s="61" t="s">
        <v>12175</v>
      </c>
      <c r="F7" s="167" t="s">
        <v>3952</v>
      </c>
      <c r="G7" s="167" t="s">
        <v>10385</v>
      </c>
      <c r="H7" s="61" t="s">
        <v>6988</v>
      </c>
      <c r="I7" s="167" t="s">
        <v>10635</v>
      </c>
      <c r="J7" s="63" t="str">
        <f t="shared" si="1"/>
        <v>IC.TU.010106</v>
      </c>
      <c r="K7" s="61" t="s">
        <v>12175</v>
      </c>
      <c r="L7" s="167" t="str">
        <f t="shared" si="0"/>
        <v xml:space="preserve">     Black</v>
      </c>
      <c r="M7" s="168" t="str">
        <f t="shared" si="2"/>
        <v>PI.IC.TU.010106.01</v>
      </c>
      <c r="N7" s="168"/>
      <c r="O7" s="168" t="str">
        <f t="shared" si="3"/>
        <v>PH.IC.TU.010106.01</v>
      </c>
      <c r="Q7" s="168" t="str">
        <f t="shared" si="4"/>
        <v>CL.IC.TU.010106.01</v>
      </c>
    </row>
    <row r="8" spans="1:47" s="167" customFormat="1" ht="15">
      <c r="A8" s="167" t="s">
        <v>3934</v>
      </c>
      <c r="C8" s="61" t="s">
        <v>12175</v>
      </c>
      <c r="E8" s="61" t="s">
        <v>12175</v>
      </c>
      <c r="F8" s="167" t="s">
        <v>3952</v>
      </c>
      <c r="G8" s="167" t="s">
        <v>11325</v>
      </c>
      <c r="H8" s="61" t="s">
        <v>6317</v>
      </c>
      <c r="I8" s="167" t="s">
        <v>11179</v>
      </c>
      <c r="J8" s="63" t="str">
        <f t="shared" si="1"/>
        <v>IC.TU.010107</v>
      </c>
      <c r="K8" s="61" t="s">
        <v>3953</v>
      </c>
      <c r="L8" s="167" t="str">
        <f t="shared" si="0"/>
        <v xml:space="preserve">     Colorless</v>
      </c>
      <c r="M8" s="168" t="str">
        <f t="shared" si="2"/>
        <v>PI.IC.TU.010107.01</v>
      </c>
      <c r="N8" s="168"/>
      <c r="O8" s="168" t="str">
        <f t="shared" si="3"/>
        <v>PH.IC.TU.010107.01</v>
      </c>
      <c r="Q8" s="168" t="str">
        <f t="shared" si="4"/>
        <v>CL.IC.TU.010107.01</v>
      </c>
    </row>
    <row r="9" spans="1:47" s="167" customFormat="1" ht="15">
      <c r="A9" s="167" t="s">
        <v>3934</v>
      </c>
      <c r="C9" s="61" t="s">
        <v>3954</v>
      </c>
      <c r="E9" s="61" t="s">
        <v>3954</v>
      </c>
      <c r="F9" s="167" t="s">
        <v>3952</v>
      </c>
      <c r="G9" s="167" t="s">
        <v>11330</v>
      </c>
      <c r="H9" s="61" t="s">
        <v>3955</v>
      </c>
      <c r="I9" s="167" t="s">
        <v>11331</v>
      </c>
      <c r="J9" s="63" t="str">
        <f t="shared" si="1"/>
        <v>IC.TU.010108</v>
      </c>
      <c r="K9" s="61" t="s">
        <v>2379</v>
      </c>
      <c r="L9" s="167" t="str">
        <f t="shared" si="0"/>
        <v xml:space="preserve">     Maroon</v>
      </c>
      <c r="M9" s="168" t="str">
        <f t="shared" si="2"/>
        <v>PI.IC.TU.010108.01</v>
      </c>
      <c r="N9" s="168"/>
      <c r="O9" s="168" t="str">
        <f t="shared" si="3"/>
        <v>PH.IC.TU.010108.01</v>
      </c>
      <c r="Q9" s="168" t="str">
        <f t="shared" si="4"/>
        <v>CL.IC.TU.010108.01</v>
      </c>
    </row>
    <row r="10" spans="1:47" s="167" customFormat="1" ht="15">
      <c r="A10" s="167" t="s">
        <v>3934</v>
      </c>
      <c r="C10" s="61" t="s">
        <v>12175</v>
      </c>
      <c r="E10" s="61" t="s">
        <v>12175</v>
      </c>
      <c r="F10" s="167" t="s">
        <v>3952</v>
      </c>
      <c r="G10" s="167" t="s">
        <v>11329</v>
      </c>
      <c r="H10" s="61" t="s">
        <v>3690</v>
      </c>
      <c r="I10" s="167" t="s">
        <v>11477</v>
      </c>
      <c r="J10" s="63" t="str">
        <f t="shared" si="1"/>
        <v>IC.TU.010109</v>
      </c>
      <c r="K10" s="61" t="s">
        <v>12175</v>
      </c>
      <c r="L10" s="167" t="str">
        <f t="shared" si="0"/>
        <v xml:space="preserve">     Red</v>
      </c>
      <c r="M10" s="168" t="str">
        <f t="shared" si="2"/>
        <v>PI.IC.TU.010109.01</v>
      </c>
      <c r="N10" s="168"/>
      <c r="O10" s="168" t="str">
        <f t="shared" si="3"/>
        <v>PH.IC.TU.010109.01</v>
      </c>
      <c r="Q10" s="168" t="str">
        <f t="shared" si="4"/>
        <v>CL.IC.TU.010109.01</v>
      </c>
    </row>
    <row r="11" spans="1:47" s="167" customFormat="1" ht="15">
      <c r="A11" s="167" t="s">
        <v>3934</v>
      </c>
      <c r="C11" s="61" t="s">
        <v>2379</v>
      </c>
      <c r="E11" s="61" t="s">
        <v>2379</v>
      </c>
      <c r="F11" s="167" t="s">
        <v>3952</v>
      </c>
      <c r="G11" s="167" t="s">
        <v>11180</v>
      </c>
      <c r="H11" s="61" t="s">
        <v>3188</v>
      </c>
      <c r="I11" s="167" t="s">
        <v>11181</v>
      </c>
      <c r="J11" s="63" t="str">
        <f t="shared" si="1"/>
        <v>IC.TU.010110</v>
      </c>
      <c r="K11" s="61" t="s">
        <v>12175</v>
      </c>
      <c r="L11" s="167" t="str">
        <f t="shared" si="0"/>
        <v xml:space="preserve">     Pink</v>
      </c>
      <c r="M11" s="168" t="str">
        <f t="shared" si="2"/>
        <v>PI.IC.TU.010110.01</v>
      </c>
      <c r="N11" s="168"/>
      <c r="O11" s="168" t="str">
        <f t="shared" si="3"/>
        <v>PH.IC.TU.010110.01</v>
      </c>
      <c r="Q11" s="168" t="str">
        <f t="shared" si="4"/>
        <v>CL.IC.TU.010110.01</v>
      </c>
    </row>
    <row r="12" spans="1:47" s="167" customFormat="1" ht="15">
      <c r="A12" s="167" t="s">
        <v>3934</v>
      </c>
      <c r="C12" s="61" t="s">
        <v>12175</v>
      </c>
      <c r="D12" s="167" t="s">
        <v>7232</v>
      </c>
      <c r="E12" s="61" t="s">
        <v>12430</v>
      </c>
      <c r="F12" s="167" t="s">
        <v>3952</v>
      </c>
      <c r="G12" s="167" t="s">
        <v>11882</v>
      </c>
      <c r="H12" s="61" t="s">
        <v>2379</v>
      </c>
      <c r="I12" s="167" t="s">
        <v>11883</v>
      </c>
      <c r="J12" s="63" t="str">
        <f t="shared" si="1"/>
        <v>IC.TU.010201</v>
      </c>
      <c r="K12" s="61" t="s">
        <v>12175</v>
      </c>
      <c r="L12" s="167" t="str">
        <f t="shared" si="0"/>
        <v xml:space="preserve">     Bloody</v>
      </c>
      <c r="M12" s="168" t="str">
        <f t="shared" si="2"/>
        <v>PI.IC.TU.010201.01</v>
      </c>
      <c r="N12" s="168"/>
      <c r="O12" s="168" t="str">
        <f t="shared" si="3"/>
        <v>PH.IC.TU.010201.01</v>
      </c>
      <c r="Q12" s="168" t="str">
        <f t="shared" si="4"/>
        <v>CL.IC.TU.010201.01</v>
      </c>
    </row>
    <row r="13" spans="1:47" s="167" customFormat="1" ht="15">
      <c r="A13" s="167" t="s">
        <v>3934</v>
      </c>
      <c r="C13" s="61" t="s">
        <v>12175</v>
      </c>
      <c r="E13" s="61" t="s">
        <v>12430</v>
      </c>
      <c r="F13" s="167" t="s">
        <v>3952</v>
      </c>
      <c r="G13" s="167" t="s">
        <v>11884</v>
      </c>
      <c r="H13" s="61" t="s">
        <v>12430</v>
      </c>
      <c r="I13" s="167" t="s">
        <v>11546</v>
      </c>
      <c r="J13" s="63" t="str">
        <f t="shared" si="1"/>
        <v>IC.TU.010202</v>
      </c>
      <c r="K13" s="61" t="s">
        <v>12175</v>
      </c>
      <c r="L13" s="167" t="str">
        <f t="shared" si="0"/>
        <v xml:space="preserve">     Serosanguinous</v>
      </c>
      <c r="M13" s="168" t="str">
        <f t="shared" si="2"/>
        <v>PI.IC.TU.010202.01</v>
      </c>
      <c r="N13" s="168"/>
      <c r="O13" s="168" t="str">
        <f t="shared" si="3"/>
        <v>PH.IC.TU.010202.01</v>
      </c>
      <c r="Q13" s="168" t="str">
        <f t="shared" si="4"/>
        <v>CL.IC.TU.010202.01</v>
      </c>
    </row>
    <row r="14" spans="1:47" s="167" customFormat="1" ht="15">
      <c r="A14" s="167" t="s">
        <v>3934</v>
      </c>
      <c r="C14" s="61" t="s">
        <v>12175</v>
      </c>
      <c r="E14" s="61" t="s">
        <v>12430</v>
      </c>
      <c r="F14" s="167" t="s">
        <v>3952</v>
      </c>
      <c r="G14" s="167" t="s">
        <v>11547</v>
      </c>
      <c r="H14" s="61" t="s">
        <v>12185</v>
      </c>
      <c r="I14" s="167" t="s">
        <v>11548</v>
      </c>
      <c r="J14" s="63" t="str">
        <f t="shared" si="1"/>
        <v>IC.TU.010203</v>
      </c>
      <c r="K14" s="61" t="s">
        <v>12175</v>
      </c>
      <c r="L14" s="167" t="str">
        <f t="shared" si="0"/>
        <v xml:space="preserve">     Serous</v>
      </c>
      <c r="M14" s="168" t="str">
        <f t="shared" si="2"/>
        <v>PI.IC.TU.010203.01</v>
      </c>
      <c r="N14" s="168"/>
      <c r="O14" s="168" t="str">
        <f t="shared" si="3"/>
        <v>PH.IC.TU.010203.01</v>
      </c>
      <c r="Q14" s="168" t="str">
        <f t="shared" si="4"/>
        <v>CL.IC.TU.010203.01</v>
      </c>
    </row>
    <row r="15" spans="1:47" s="167" customFormat="1" ht="15">
      <c r="A15" s="167" t="s">
        <v>3934</v>
      </c>
      <c r="C15" s="61" t="s">
        <v>12175</v>
      </c>
      <c r="E15" s="61" t="s">
        <v>12430</v>
      </c>
      <c r="F15" s="167" t="s">
        <v>3952</v>
      </c>
      <c r="G15" s="167" t="s">
        <v>11551</v>
      </c>
      <c r="H15" s="61" t="s">
        <v>6464</v>
      </c>
      <c r="I15" s="167" t="s">
        <v>11552</v>
      </c>
      <c r="J15" s="63" t="str">
        <f t="shared" si="1"/>
        <v>IC.TU.010204</v>
      </c>
      <c r="K15" s="61" t="s">
        <v>12175</v>
      </c>
      <c r="L15" s="167" t="str">
        <f t="shared" si="0"/>
        <v xml:space="preserve">     Cloudy</v>
      </c>
      <c r="M15" s="168" t="str">
        <f t="shared" si="2"/>
        <v>PI.IC.TU.010204.01</v>
      </c>
      <c r="N15" s="168"/>
      <c r="O15" s="168" t="str">
        <f t="shared" si="3"/>
        <v>PH.IC.TU.010204.01</v>
      </c>
      <c r="Q15" s="168" t="str">
        <f t="shared" si="4"/>
        <v>CL.IC.TU.010204.01</v>
      </c>
    </row>
    <row r="16" spans="1:47" s="167" customFormat="1" ht="15">
      <c r="A16" s="167" t="s">
        <v>3934</v>
      </c>
      <c r="C16" s="61" t="s">
        <v>12175</v>
      </c>
      <c r="E16" s="61" t="s">
        <v>12430</v>
      </c>
      <c r="F16" s="167" t="s">
        <v>3952</v>
      </c>
      <c r="G16" s="167" t="s">
        <v>11553</v>
      </c>
      <c r="H16" s="61" t="s">
        <v>6291</v>
      </c>
      <c r="I16" s="167" t="s">
        <v>11554</v>
      </c>
      <c r="J16" s="63" t="str">
        <f>CONCATENATE("IC.TU.",C16,E16,H16)</f>
        <v>IC.TU.010205</v>
      </c>
      <c r="K16" s="61" t="s">
        <v>12175</v>
      </c>
      <c r="L16" s="167" t="str">
        <f>G16</f>
        <v xml:space="preserve">     Purulent</v>
      </c>
      <c r="M16" s="168" t="str">
        <f>CONCATENATE("PI.",J16,".",K16)</f>
        <v>PI.IC.TU.010205.01</v>
      </c>
      <c r="N16" s="168"/>
      <c r="O16" s="168" t="str">
        <f>CONCATENATE("PH.",J16,".",K16)</f>
        <v>PH.IC.TU.010205.01</v>
      </c>
      <c r="Q16" s="168" t="str">
        <f>CONCATENATE("CL.",J16,".",K16)</f>
        <v>CL.IC.TU.010205.01</v>
      </c>
    </row>
    <row r="17" spans="1:45" s="167" customFormat="1" ht="15">
      <c r="A17" s="167" t="s">
        <v>3934</v>
      </c>
      <c r="C17" s="61" t="s">
        <v>12175</v>
      </c>
      <c r="E17" s="61" t="s">
        <v>12430</v>
      </c>
      <c r="F17" s="167" t="s">
        <v>3952</v>
      </c>
      <c r="G17" s="167" t="s">
        <v>9454</v>
      </c>
      <c r="H17" s="61" t="s">
        <v>76</v>
      </c>
      <c r="I17" s="167" t="s">
        <v>11396</v>
      </c>
      <c r="J17" s="63" t="str">
        <f>CONCATENATE("IC.TU.",C17,E17,H17)</f>
        <v>IC.TU.010206</v>
      </c>
      <c r="K17" s="61" t="s">
        <v>12175</v>
      </c>
      <c r="L17" s="167" t="str">
        <f>G17</f>
        <v xml:space="preserve">      Viscous</v>
      </c>
      <c r="M17" s="168" t="str">
        <f>CONCATENATE("PI.",J17,".",K17)</f>
        <v>PI.IC.TU.010206.01</v>
      </c>
      <c r="N17" s="168"/>
      <c r="O17" s="168" t="str">
        <f>CONCATENATE("PH.",J17,".",K17)</f>
        <v>PH.IC.TU.010206.01</v>
      </c>
      <c r="Q17" s="168" t="str">
        <f>CONCATENATE("CL.",J17,".",K17)</f>
        <v>CL.IC.TU.010206.01</v>
      </c>
    </row>
    <row r="18" spans="1:45" s="167" customFormat="1" ht="15">
      <c r="A18" s="167" t="s">
        <v>3934</v>
      </c>
      <c r="C18" s="61" t="s">
        <v>12175</v>
      </c>
      <c r="E18" s="61" t="s">
        <v>12430</v>
      </c>
      <c r="F18" s="167" t="s">
        <v>3952</v>
      </c>
      <c r="G18" s="167" t="s">
        <v>13868</v>
      </c>
      <c r="H18" s="61" t="s">
        <v>12225</v>
      </c>
      <c r="I18" s="167" t="s">
        <v>13868</v>
      </c>
      <c r="J18" s="63" t="str">
        <f t="shared" si="1"/>
        <v>IC.TU.010207</v>
      </c>
      <c r="K18" s="61" t="s">
        <v>12175</v>
      </c>
      <c r="L18" s="167" t="str">
        <f t="shared" si="0"/>
        <v>Milky</v>
      </c>
      <c r="M18" s="168" t="str">
        <f t="shared" si="2"/>
        <v>PI.IC.TU.010207.01</v>
      </c>
      <c r="N18" s="168"/>
      <c r="O18" s="168" t="str">
        <f t="shared" si="3"/>
        <v>PH.IC.TU.010207.01</v>
      </c>
      <c r="Q18" s="168" t="str">
        <f t="shared" si="4"/>
        <v>CL.IC.TU.010207.01</v>
      </c>
      <c r="AN18" s="167" t="s">
        <v>12773</v>
      </c>
      <c r="AO18" s="167">
        <v>1523</v>
      </c>
    </row>
    <row r="19" spans="1:45" s="167" customFormat="1" ht="15">
      <c r="A19" s="167" t="s">
        <v>3934</v>
      </c>
      <c r="C19" s="61" t="s">
        <v>12175</v>
      </c>
      <c r="E19" s="61" t="s">
        <v>12430</v>
      </c>
      <c r="F19" s="167" t="s">
        <v>3952</v>
      </c>
      <c r="G19" s="167" t="s">
        <v>10560</v>
      </c>
      <c r="H19" s="61" t="s">
        <v>11638</v>
      </c>
      <c r="I19" s="167" t="s">
        <v>10560</v>
      </c>
      <c r="J19" s="63" t="str">
        <f t="shared" si="1"/>
        <v>IC.TU.010208</v>
      </c>
      <c r="K19" s="61" t="s">
        <v>12175</v>
      </c>
      <c r="L19" s="167" t="str">
        <f t="shared" si="0"/>
        <v>Clots</v>
      </c>
      <c r="M19" s="168" t="str">
        <f t="shared" si="2"/>
        <v>PI.IC.TU.010208.01</v>
      </c>
      <c r="N19" s="168"/>
      <c r="O19" s="168" t="str">
        <f t="shared" si="3"/>
        <v>PH.IC.TU.010208.01</v>
      </c>
      <c r="Q19" s="168" t="str">
        <f t="shared" si="4"/>
        <v>CL.IC.TU.010208.01</v>
      </c>
      <c r="AN19" s="167" t="s">
        <v>12773</v>
      </c>
      <c r="AO19" s="167">
        <v>1523</v>
      </c>
    </row>
    <row r="20" spans="1:45" s="146" customFormat="1" ht="16">
      <c r="A20" s="146" t="s">
        <v>3934</v>
      </c>
      <c r="C20" s="147" t="s">
        <v>12175</v>
      </c>
      <c r="D20" s="146" t="s">
        <v>7851</v>
      </c>
      <c r="E20" s="147" t="s">
        <v>12185</v>
      </c>
      <c r="F20" s="146" t="s">
        <v>14638</v>
      </c>
      <c r="G20" s="146" t="s">
        <v>9211</v>
      </c>
      <c r="H20" s="147" t="s">
        <v>11848</v>
      </c>
      <c r="I20" s="146" t="s">
        <v>11567</v>
      </c>
      <c r="J20" s="148" t="str">
        <f t="shared" si="1"/>
        <v>IC.TU.010301</v>
      </c>
      <c r="K20" s="147" t="s">
        <v>12175</v>
      </c>
      <c r="L20" s="146" t="str">
        <f t="shared" si="0"/>
        <v xml:space="preserve">      Gauze</v>
      </c>
      <c r="M20" s="148" t="str">
        <f t="shared" si="2"/>
        <v>PI.IC.TU.010301.01</v>
      </c>
      <c r="N20" s="148"/>
      <c r="O20" s="148" t="str">
        <f t="shared" si="3"/>
        <v>PH.IC.TU.010301.01</v>
      </c>
      <c r="Q20" s="148" t="str">
        <f t="shared" si="4"/>
        <v>CL.IC.TU.010301.01</v>
      </c>
      <c r="AR20" s="146" t="s">
        <v>12773</v>
      </c>
      <c r="AS20" s="146">
        <v>1749</v>
      </c>
    </row>
    <row r="21" spans="1:45" s="146" customFormat="1" ht="16">
      <c r="A21" s="146" t="s">
        <v>3934</v>
      </c>
      <c r="C21" s="147" t="s">
        <v>12175</v>
      </c>
      <c r="E21" s="147" t="s">
        <v>12185</v>
      </c>
      <c r="F21" s="146" t="s">
        <v>14638</v>
      </c>
      <c r="G21" s="146" t="s">
        <v>3956</v>
      </c>
      <c r="H21" s="147" t="s">
        <v>12030</v>
      </c>
      <c r="I21" s="146" t="s">
        <v>11070</v>
      </c>
      <c r="J21" s="148" t="str">
        <f t="shared" si="1"/>
        <v>IC.TU.010302</v>
      </c>
      <c r="K21" s="147" t="s">
        <v>12175</v>
      </c>
      <c r="L21" s="146" t="str">
        <f t="shared" si="0"/>
        <v xml:space="preserve">      Transparent</v>
      </c>
      <c r="M21" s="148" t="str">
        <f t="shared" si="2"/>
        <v>PI.IC.TU.010302.01</v>
      </c>
      <c r="N21" s="148"/>
      <c r="O21" s="148" t="str">
        <f t="shared" si="3"/>
        <v>PH.IC.TU.010302.01</v>
      </c>
      <c r="Q21" s="148" t="str">
        <f t="shared" si="4"/>
        <v>CL.IC.TU.010302.01</v>
      </c>
      <c r="AR21" s="146" t="s">
        <v>12773</v>
      </c>
      <c r="AS21" s="146">
        <v>1749</v>
      </c>
    </row>
    <row r="22" spans="1:45" s="146" customFormat="1" ht="16">
      <c r="A22" s="146" t="s">
        <v>3934</v>
      </c>
      <c r="C22" s="147" t="s">
        <v>12175</v>
      </c>
      <c r="E22" s="147" t="s">
        <v>12185</v>
      </c>
      <c r="F22" s="146" t="s">
        <v>14638</v>
      </c>
      <c r="G22" s="146" t="s">
        <v>9743</v>
      </c>
      <c r="H22" s="147" t="s">
        <v>12032</v>
      </c>
      <c r="I22" s="146" t="s">
        <v>12157</v>
      </c>
      <c r="J22" s="148" t="str">
        <f t="shared" si="1"/>
        <v>IC.TU.010303</v>
      </c>
      <c r="K22" s="147" t="s">
        <v>3957</v>
      </c>
      <c r="L22" s="146" t="str">
        <f t="shared" si="0"/>
        <v xml:space="preserve">      None</v>
      </c>
      <c r="M22" s="148" t="str">
        <f t="shared" si="2"/>
        <v>PI.IC.TU.010303.01</v>
      </c>
      <c r="N22" s="148"/>
      <c r="O22" s="148" t="str">
        <f t="shared" si="3"/>
        <v>PH.IC.TU.010303.01</v>
      </c>
      <c r="Q22" s="148" t="str">
        <f t="shared" si="4"/>
        <v>CL.IC.TU.010303.01</v>
      </c>
      <c r="AR22" s="146" t="s">
        <v>12773</v>
      </c>
      <c r="AS22" s="146">
        <v>1749</v>
      </c>
    </row>
    <row r="23" spans="1:45" s="146" customFormat="1" ht="16">
      <c r="A23" s="146" t="s">
        <v>3934</v>
      </c>
      <c r="C23" s="147" t="s">
        <v>2379</v>
      </c>
      <c r="E23" s="147" t="s">
        <v>3812</v>
      </c>
      <c r="F23" s="146" t="s">
        <v>14638</v>
      </c>
      <c r="G23" s="146" t="s">
        <v>9665</v>
      </c>
      <c r="H23" s="147" t="s">
        <v>12028</v>
      </c>
      <c r="I23" s="146" t="s">
        <v>10478</v>
      </c>
      <c r="J23" s="148" t="str">
        <f t="shared" si="1"/>
        <v>IC.TU.010304</v>
      </c>
      <c r="K23" s="147" t="s">
        <v>2379</v>
      </c>
      <c r="L23" s="146" t="str">
        <f t="shared" si="0"/>
        <v xml:space="preserve">      Other: specify</v>
      </c>
      <c r="M23" s="148" t="str">
        <f t="shared" si="2"/>
        <v>PI.IC.TU.010304.01</v>
      </c>
      <c r="N23" s="148"/>
      <c r="O23" s="148" t="str">
        <f t="shared" si="3"/>
        <v>PH.IC.TU.010304.01</v>
      </c>
      <c r="Q23" s="148" t="str">
        <f t="shared" si="4"/>
        <v>CL.IC.TU.010304.01</v>
      </c>
      <c r="AR23" s="146" t="s">
        <v>12773</v>
      </c>
      <c r="AS23" s="146">
        <v>1749</v>
      </c>
    </row>
    <row r="24" spans="1:45" s="146" customFormat="1" ht="16">
      <c r="A24" s="146" t="s">
        <v>3934</v>
      </c>
      <c r="C24" s="147" t="s">
        <v>12175</v>
      </c>
      <c r="D24" s="146" t="s">
        <v>3804</v>
      </c>
      <c r="E24" s="147" t="s">
        <v>3805</v>
      </c>
      <c r="F24" s="146" t="s">
        <v>14638</v>
      </c>
      <c r="G24" s="146" t="s">
        <v>9807</v>
      </c>
      <c r="H24" s="147" t="s">
        <v>11848</v>
      </c>
      <c r="I24" s="146" t="s">
        <v>11575</v>
      </c>
      <c r="J24" s="148" t="str">
        <f t="shared" si="1"/>
        <v>IC.TU.010401</v>
      </c>
      <c r="K24" s="147" t="s">
        <v>12175</v>
      </c>
      <c r="L24" s="146" t="str">
        <f t="shared" si="0"/>
        <v xml:space="preserve">      Clean, dry and intact</v>
      </c>
      <c r="M24" s="148" t="str">
        <f t="shared" si="2"/>
        <v>PI.IC.TU.010401.01</v>
      </c>
      <c r="N24" s="148"/>
      <c r="O24" s="148" t="str">
        <f t="shared" si="3"/>
        <v>PH.IC.TU.010401.01</v>
      </c>
      <c r="Q24" s="148" t="str">
        <f t="shared" si="4"/>
        <v>CL.IC.TU.010401.01</v>
      </c>
      <c r="AR24" s="146" t="s">
        <v>12773</v>
      </c>
      <c r="AS24" s="146">
        <v>1749</v>
      </c>
    </row>
    <row r="25" spans="1:45" s="146" customFormat="1" ht="16">
      <c r="A25" s="146" t="s">
        <v>3934</v>
      </c>
      <c r="C25" s="147" t="s">
        <v>2379</v>
      </c>
      <c r="E25" s="147" t="s">
        <v>3806</v>
      </c>
      <c r="F25" s="146" t="s">
        <v>14638</v>
      </c>
      <c r="G25" s="146" t="s">
        <v>3807</v>
      </c>
      <c r="H25" s="147" t="s">
        <v>12030</v>
      </c>
      <c r="I25" s="146" t="s">
        <v>11393</v>
      </c>
      <c r="J25" s="148" t="str">
        <f t="shared" si="1"/>
        <v>IC.TU.010402</v>
      </c>
      <c r="K25" s="147" t="s">
        <v>2379</v>
      </c>
      <c r="L25" s="146" t="str">
        <f t="shared" si="0"/>
        <v xml:space="preserve">      Changed</v>
      </c>
      <c r="M25" s="148" t="str">
        <f t="shared" si="2"/>
        <v>PI.IC.TU.010402.01</v>
      </c>
      <c r="N25" s="148"/>
      <c r="O25" s="148" t="str">
        <f t="shared" si="3"/>
        <v>PH.IC.TU.010402.01</v>
      </c>
      <c r="Q25" s="148" t="str">
        <f t="shared" si="4"/>
        <v>CL.IC.TU.010402.01</v>
      </c>
      <c r="AR25" s="146" t="s">
        <v>12773</v>
      </c>
      <c r="AS25" s="146">
        <v>1749</v>
      </c>
    </row>
    <row r="26" spans="1:45" s="146" customFormat="1" ht="16">
      <c r="A26" s="146" t="s">
        <v>3934</v>
      </c>
      <c r="C26" s="147" t="s">
        <v>12175</v>
      </c>
      <c r="E26" s="147" t="s">
        <v>6464</v>
      </c>
      <c r="F26" s="146" t="s">
        <v>14638</v>
      </c>
      <c r="G26" s="146" t="s">
        <v>9669</v>
      </c>
      <c r="H26" s="147" t="s">
        <v>12032</v>
      </c>
      <c r="I26" s="146" t="s">
        <v>11411</v>
      </c>
      <c r="J26" s="148" t="str">
        <f t="shared" si="1"/>
        <v>IC.TU.010403</v>
      </c>
      <c r="K26" s="147" t="s">
        <v>12175</v>
      </c>
      <c r="L26" s="146" t="str">
        <f t="shared" si="0"/>
        <v xml:space="preserve">      Reinforced:  specify date/time</v>
      </c>
      <c r="M26" s="148" t="str">
        <f t="shared" si="2"/>
        <v>PI.IC.TU.010403.01</v>
      </c>
      <c r="N26" s="148"/>
      <c r="O26" s="148" t="str">
        <f t="shared" si="3"/>
        <v>PH.IC.TU.010403.01</v>
      </c>
      <c r="Q26" s="148" t="str">
        <f t="shared" si="4"/>
        <v>CL.IC.TU.010403.01</v>
      </c>
      <c r="AR26" s="146" t="s">
        <v>12773</v>
      </c>
      <c r="AS26" s="146">
        <v>1749</v>
      </c>
    </row>
    <row r="27" spans="1:45" s="146" customFormat="1" ht="16">
      <c r="A27" s="146" t="s">
        <v>3934</v>
      </c>
      <c r="C27" s="147" t="s">
        <v>12175</v>
      </c>
      <c r="D27" s="146" t="s">
        <v>8638</v>
      </c>
      <c r="E27" s="147" t="s">
        <v>6291</v>
      </c>
      <c r="F27" s="146" t="s">
        <v>14638</v>
      </c>
      <c r="G27" s="146" t="s">
        <v>3958</v>
      </c>
      <c r="H27" s="147" t="s">
        <v>11848</v>
      </c>
      <c r="I27" s="146" t="s">
        <v>3959</v>
      </c>
      <c r="J27" s="148" t="str">
        <f t="shared" si="1"/>
        <v>IC.TU.010501</v>
      </c>
      <c r="K27" s="147" t="s">
        <v>12175</v>
      </c>
      <c r="L27" s="146" t="str">
        <f t="shared" si="0"/>
        <v xml:space="preserve">      Drsg Drainage None</v>
      </c>
      <c r="M27" s="148" t="str">
        <f t="shared" si="2"/>
        <v>PI.IC.TU.010501.01</v>
      </c>
      <c r="N27" s="148"/>
      <c r="O27" s="148" t="str">
        <f t="shared" si="3"/>
        <v>PH.IC.TU.010501.01</v>
      </c>
      <c r="Q27" s="148" t="str">
        <f t="shared" si="4"/>
        <v>CL.IC.TU.010501.01</v>
      </c>
      <c r="AR27" s="146" t="s">
        <v>12773</v>
      </c>
      <c r="AS27" s="146">
        <v>1749</v>
      </c>
    </row>
    <row r="28" spans="1:45" s="146" customFormat="1" ht="16">
      <c r="A28" s="146" t="s">
        <v>3934</v>
      </c>
      <c r="C28" s="147" t="s">
        <v>2379</v>
      </c>
      <c r="E28" s="147" t="s">
        <v>3960</v>
      </c>
      <c r="F28" s="146" t="s">
        <v>14638</v>
      </c>
      <c r="G28" s="146" t="s">
        <v>3813</v>
      </c>
      <c r="H28" s="147" t="s">
        <v>12030</v>
      </c>
      <c r="I28" s="146" t="s">
        <v>11400</v>
      </c>
      <c r="J28" s="148" t="str">
        <f t="shared" si="1"/>
        <v>IC.TU.010502</v>
      </c>
      <c r="K28" s="147" t="s">
        <v>12175</v>
      </c>
      <c r="L28" s="146" t="str">
        <f t="shared" si="0"/>
        <v xml:space="preserve">      Drsg Scant amount drainage</v>
      </c>
      <c r="M28" s="148" t="str">
        <f t="shared" si="2"/>
        <v>PI.IC.TU.010502.01</v>
      </c>
      <c r="N28" s="148"/>
      <c r="O28" s="148" t="str">
        <f t="shared" si="3"/>
        <v>PH.IC.TU.010502.01</v>
      </c>
      <c r="Q28" s="148" t="str">
        <f t="shared" si="4"/>
        <v>CL.IC.TU.010502.01</v>
      </c>
      <c r="AR28" s="146" t="s">
        <v>12773</v>
      </c>
      <c r="AS28" s="146">
        <v>1749</v>
      </c>
    </row>
    <row r="29" spans="1:45" s="146" customFormat="1" ht="16">
      <c r="A29" s="146" t="s">
        <v>3934</v>
      </c>
      <c r="C29" s="147" t="s">
        <v>12175</v>
      </c>
      <c r="E29" s="147" t="s">
        <v>6291</v>
      </c>
      <c r="F29" s="146" t="s">
        <v>14638</v>
      </c>
      <c r="G29" s="146" t="s">
        <v>3814</v>
      </c>
      <c r="H29" s="147" t="s">
        <v>12032</v>
      </c>
      <c r="I29" s="146" t="s">
        <v>11730</v>
      </c>
      <c r="J29" s="148" t="str">
        <f t="shared" si="1"/>
        <v>IC.TU.010503</v>
      </c>
      <c r="K29" s="147" t="s">
        <v>12175</v>
      </c>
      <c r="L29" s="146" t="str">
        <f t="shared" si="0"/>
        <v xml:space="preserve">      Drsg Small amount drainage</v>
      </c>
      <c r="M29" s="148" t="str">
        <f t="shared" si="2"/>
        <v>PI.IC.TU.010503.01</v>
      </c>
      <c r="N29" s="148"/>
      <c r="O29" s="148" t="str">
        <f t="shared" si="3"/>
        <v>PH.IC.TU.010503.01</v>
      </c>
      <c r="Q29" s="148" t="str">
        <f t="shared" si="4"/>
        <v>CL.IC.TU.010503.01</v>
      </c>
      <c r="AR29" s="146" t="s">
        <v>12773</v>
      </c>
      <c r="AS29" s="146">
        <v>1749</v>
      </c>
    </row>
    <row r="30" spans="1:45" s="146" customFormat="1" ht="16">
      <c r="A30" s="146" t="s">
        <v>3934</v>
      </c>
      <c r="C30" s="147" t="s">
        <v>12175</v>
      </c>
      <c r="E30" s="147" t="s">
        <v>6291</v>
      </c>
      <c r="F30" s="146" t="s">
        <v>14638</v>
      </c>
      <c r="G30" s="146" t="s">
        <v>4111</v>
      </c>
      <c r="H30" s="147" t="s">
        <v>12028</v>
      </c>
      <c r="I30" s="146" t="s">
        <v>11732</v>
      </c>
      <c r="J30" s="148" t="str">
        <f t="shared" si="1"/>
        <v>IC.TU.010504</v>
      </c>
      <c r="K30" s="147" t="s">
        <v>12175</v>
      </c>
      <c r="L30" s="146" t="str">
        <f t="shared" si="0"/>
        <v xml:space="preserve">      Drsg Moderate amount drainage</v>
      </c>
      <c r="M30" s="148" t="str">
        <f t="shared" si="2"/>
        <v>PI.IC.TU.010504.01</v>
      </c>
      <c r="N30" s="148"/>
      <c r="O30" s="148" t="str">
        <f t="shared" si="3"/>
        <v>PH.IC.TU.010504.01</v>
      </c>
      <c r="Q30" s="148" t="str">
        <f t="shared" si="4"/>
        <v>CL.IC.TU.010504.01</v>
      </c>
      <c r="AR30" s="146" t="s">
        <v>12773</v>
      </c>
      <c r="AS30" s="146">
        <v>1749</v>
      </c>
    </row>
    <row r="31" spans="1:45" s="146" customFormat="1" ht="16">
      <c r="A31" s="146" t="s">
        <v>3934</v>
      </c>
      <c r="C31" s="147" t="s">
        <v>2379</v>
      </c>
      <c r="E31" s="147" t="s">
        <v>6291</v>
      </c>
      <c r="F31" s="146" t="s">
        <v>14638</v>
      </c>
      <c r="G31" s="146" t="s">
        <v>4112</v>
      </c>
      <c r="H31" s="147" t="s">
        <v>12210</v>
      </c>
      <c r="I31" s="146" t="s">
        <v>11316</v>
      </c>
      <c r="J31" s="148" t="str">
        <f t="shared" si="1"/>
        <v>IC.TU.010505</v>
      </c>
      <c r="K31" s="147" t="s">
        <v>12175</v>
      </c>
      <c r="L31" s="146" t="str">
        <f t="shared" si="0"/>
        <v xml:space="preserve">      Drsg Heavy amount drainage</v>
      </c>
      <c r="M31" s="148" t="str">
        <f t="shared" si="2"/>
        <v>PI.IC.TU.010505.01</v>
      </c>
      <c r="N31" s="148"/>
      <c r="O31" s="148" t="str">
        <f t="shared" si="3"/>
        <v>PH.IC.TU.010505.01</v>
      </c>
      <c r="Q31" s="148" t="str">
        <f t="shared" si="4"/>
        <v>CL.IC.TU.010505.01</v>
      </c>
      <c r="AR31" s="146" t="s">
        <v>12773</v>
      </c>
      <c r="AS31" s="146">
        <v>1749</v>
      </c>
    </row>
    <row r="32" spans="1:45" s="146" customFormat="1" ht="16">
      <c r="A32" s="146" t="s">
        <v>3934</v>
      </c>
      <c r="C32" s="147" t="s">
        <v>12175</v>
      </c>
      <c r="E32" s="147" t="s">
        <v>6291</v>
      </c>
      <c r="F32" s="146" t="s">
        <v>14638</v>
      </c>
      <c r="G32" s="146" t="s">
        <v>4274</v>
      </c>
      <c r="H32" s="147" t="s">
        <v>12212</v>
      </c>
      <c r="I32" s="146" t="s">
        <v>11734</v>
      </c>
      <c r="J32" s="148" t="str">
        <f t="shared" si="1"/>
        <v>IC.TU.010506</v>
      </c>
      <c r="K32" s="147" t="s">
        <v>12175</v>
      </c>
      <c r="L32" s="146" t="str">
        <f t="shared" si="0"/>
        <v xml:space="preserve">      Drsg Large amount drainage</v>
      </c>
      <c r="M32" s="148" t="str">
        <f t="shared" si="2"/>
        <v>PI.IC.TU.010506.01</v>
      </c>
      <c r="N32" s="148"/>
      <c r="O32" s="148" t="str">
        <f t="shared" si="3"/>
        <v>PH.IC.TU.010506.01</v>
      </c>
      <c r="Q32" s="148" t="str">
        <f t="shared" si="4"/>
        <v>CL.IC.TU.010506.01</v>
      </c>
      <c r="AR32" s="146" t="s">
        <v>12773</v>
      </c>
      <c r="AS32" s="146">
        <v>1749</v>
      </c>
    </row>
    <row r="33" spans="1:45" s="146" customFormat="1" ht="16">
      <c r="A33" s="146" t="s">
        <v>3934</v>
      </c>
      <c r="C33" s="147" t="s">
        <v>12175</v>
      </c>
      <c r="E33" s="147" t="s">
        <v>6291</v>
      </c>
      <c r="F33" s="146" t="s">
        <v>14638</v>
      </c>
      <c r="G33" s="146" t="s">
        <v>14639</v>
      </c>
      <c r="H33" s="147" t="s">
        <v>12225</v>
      </c>
      <c r="I33" s="146" t="s">
        <v>11933</v>
      </c>
      <c r="J33" s="148" t="str">
        <f t="shared" si="1"/>
        <v>IC.TU.010507</v>
      </c>
      <c r="K33" s="147" t="s">
        <v>2379</v>
      </c>
      <c r="L33" s="146" t="str">
        <f t="shared" si="0"/>
        <v xml:space="preserve">      Drsg copious amount Drainage</v>
      </c>
      <c r="M33" s="148" t="str">
        <f t="shared" si="2"/>
        <v>PI.IC.TU.010507.01</v>
      </c>
      <c r="N33" s="148"/>
      <c r="O33" s="148" t="str">
        <f t="shared" si="3"/>
        <v>PH.IC.TU.010507.01</v>
      </c>
      <c r="Q33" s="148" t="str">
        <f t="shared" si="4"/>
        <v>CL.IC.TU.010507.01</v>
      </c>
      <c r="AR33" s="146" t="s">
        <v>12773</v>
      </c>
      <c r="AS33" s="146">
        <v>1749</v>
      </c>
    </row>
    <row r="34" spans="1:45" s="146" customFormat="1" ht="16">
      <c r="A34" s="146" t="s">
        <v>3934</v>
      </c>
      <c r="C34" s="147" t="s">
        <v>12175</v>
      </c>
      <c r="E34" s="147" t="s">
        <v>6291</v>
      </c>
      <c r="F34" s="146" t="s">
        <v>14638</v>
      </c>
      <c r="G34" s="146" t="s">
        <v>4115</v>
      </c>
      <c r="H34" s="147" t="s">
        <v>11638</v>
      </c>
      <c r="I34" s="146" t="s">
        <v>11753</v>
      </c>
      <c r="J34" s="148" t="str">
        <f t="shared" si="1"/>
        <v>IC.TU.010508</v>
      </c>
      <c r="K34" s="147" t="s">
        <v>12175</v>
      </c>
      <c r="L34" s="146" t="str">
        <f t="shared" si="0"/>
        <v xml:space="preserve">      Drsg Drainage Unchanged</v>
      </c>
      <c r="M34" s="148" t="str">
        <f t="shared" si="2"/>
        <v>PI.IC.TU.010508.01</v>
      </c>
      <c r="N34" s="148"/>
      <c r="O34" s="148" t="str">
        <f t="shared" si="3"/>
        <v>PH.IC.TU.010508.01</v>
      </c>
      <c r="Q34" s="148" t="str">
        <f t="shared" si="4"/>
        <v>CL.IC.TU.010508.01</v>
      </c>
      <c r="AR34" s="146" t="s">
        <v>12773</v>
      </c>
      <c r="AS34" s="146">
        <v>1749</v>
      </c>
    </row>
    <row r="35" spans="1:45" s="146" customFormat="1" ht="16">
      <c r="A35" s="146" t="s">
        <v>3934</v>
      </c>
      <c r="C35" s="147" t="s">
        <v>12175</v>
      </c>
      <c r="E35" s="147" t="s">
        <v>6291</v>
      </c>
      <c r="F35" s="146" t="s">
        <v>14638</v>
      </c>
      <c r="G35" s="146" t="s">
        <v>14599</v>
      </c>
      <c r="H35" s="147" t="s">
        <v>11639</v>
      </c>
      <c r="I35" s="146" t="s">
        <v>11752</v>
      </c>
      <c r="J35" s="148" t="str">
        <f t="shared" si="1"/>
        <v>IC.TU.010509</v>
      </c>
      <c r="K35" s="147" t="s">
        <v>12175</v>
      </c>
      <c r="L35" s="146" t="str">
        <f t="shared" si="0"/>
        <v xml:space="preserve">      Drsg Drainage decreasing</v>
      </c>
      <c r="M35" s="148" t="str">
        <f t="shared" si="2"/>
        <v>PI.IC.TU.010509.01</v>
      </c>
      <c r="N35" s="148"/>
      <c r="O35" s="148" t="str">
        <f t="shared" si="3"/>
        <v>PH.IC.TU.010509.01</v>
      </c>
      <c r="Q35" s="148" t="str">
        <f t="shared" si="4"/>
        <v>CL.IC.TU.010509.01</v>
      </c>
      <c r="AR35" s="146" t="s">
        <v>12773</v>
      </c>
      <c r="AS35" s="146">
        <v>1749</v>
      </c>
    </row>
    <row r="36" spans="1:45" s="146" customFormat="1" ht="16">
      <c r="A36" s="146" t="s">
        <v>3934</v>
      </c>
      <c r="C36" s="147" t="s">
        <v>12175</v>
      </c>
      <c r="E36" s="147" t="s">
        <v>6291</v>
      </c>
      <c r="F36" s="146" t="s">
        <v>14638</v>
      </c>
      <c r="G36" s="146" t="s">
        <v>4116</v>
      </c>
      <c r="H36" s="147" t="s">
        <v>11829</v>
      </c>
      <c r="I36" s="146" t="s">
        <v>11583</v>
      </c>
      <c r="J36" s="148" t="str">
        <f t="shared" si="1"/>
        <v>IC.TU.010510</v>
      </c>
      <c r="K36" s="147" t="s">
        <v>2379</v>
      </c>
      <c r="L36" s="146" t="str">
        <f t="shared" si="0"/>
        <v xml:space="preserve">      Drsg Drainage Increasing</v>
      </c>
      <c r="M36" s="148" t="str">
        <f t="shared" si="2"/>
        <v>PI.IC.TU.010510.01</v>
      </c>
      <c r="N36" s="148"/>
      <c r="O36" s="148" t="str">
        <f t="shared" si="3"/>
        <v>PH.IC.TU.010510.01</v>
      </c>
      <c r="Q36" s="148" t="str">
        <f t="shared" si="4"/>
        <v>CL.IC.TU.010510.01</v>
      </c>
      <c r="AR36" s="146" t="s">
        <v>12773</v>
      </c>
      <c r="AS36" s="146">
        <v>1749</v>
      </c>
    </row>
    <row r="37" spans="1:45" s="167" customFormat="1" ht="15">
      <c r="A37" s="167" t="s">
        <v>3934</v>
      </c>
      <c r="C37" s="61" t="s">
        <v>12175</v>
      </c>
      <c r="D37" s="167" t="s">
        <v>8518</v>
      </c>
      <c r="E37" s="61" t="s">
        <v>6988</v>
      </c>
      <c r="F37" s="167" t="s">
        <v>4117</v>
      </c>
      <c r="G37" s="167" t="s">
        <v>4118</v>
      </c>
      <c r="H37" s="62" t="s">
        <v>11848</v>
      </c>
      <c r="I37" s="167" t="s">
        <v>11402</v>
      </c>
      <c r="J37" s="63" t="str">
        <f t="shared" si="1"/>
        <v>IC.TU.010601</v>
      </c>
      <c r="K37" s="61" t="s">
        <v>12175</v>
      </c>
      <c r="L37" s="167" t="str">
        <f t="shared" si="0"/>
        <v xml:space="preserve">      Right</v>
      </c>
      <c r="M37" s="168" t="str">
        <f t="shared" si="2"/>
        <v>PI.IC.TU.010601.01</v>
      </c>
      <c r="N37" s="168"/>
      <c r="O37" s="168" t="str">
        <f t="shared" si="3"/>
        <v>PH.IC.TU.010601.01</v>
      </c>
      <c r="Q37" s="168" t="str">
        <f t="shared" si="4"/>
        <v>CL.IC.TU.010601.01</v>
      </c>
    </row>
    <row r="38" spans="1:45" s="167" customFormat="1" ht="15">
      <c r="A38" s="167" t="s">
        <v>3934</v>
      </c>
      <c r="C38" s="61" t="s">
        <v>12175</v>
      </c>
      <c r="E38" s="61" t="s">
        <v>6988</v>
      </c>
      <c r="F38" s="167" t="s">
        <v>4117</v>
      </c>
      <c r="G38" s="167" t="s">
        <v>4119</v>
      </c>
      <c r="H38" s="62" t="s">
        <v>12030</v>
      </c>
      <c r="I38" s="167" t="s">
        <v>11563</v>
      </c>
      <c r="J38" s="63" t="str">
        <f t="shared" si="1"/>
        <v>IC.TU.010602</v>
      </c>
      <c r="K38" s="61" t="s">
        <v>12175</v>
      </c>
      <c r="L38" s="167" t="str">
        <f t="shared" si="0"/>
        <v xml:space="preserve">      Left</v>
      </c>
      <c r="M38" s="168" t="str">
        <f t="shared" si="2"/>
        <v>PI.IC.TU.010602.01</v>
      </c>
      <c r="N38" s="168"/>
      <c r="O38" s="168" t="str">
        <f t="shared" si="3"/>
        <v>PH.IC.TU.010602.01</v>
      </c>
      <c r="Q38" s="168" t="str">
        <f t="shared" si="4"/>
        <v>CL.IC.TU.010602.01</v>
      </c>
    </row>
    <row r="39" spans="1:45" s="167" customFormat="1" ht="15">
      <c r="A39" s="167" t="s">
        <v>3934</v>
      </c>
      <c r="C39" s="61" t="s">
        <v>12175</v>
      </c>
      <c r="E39" s="61" t="s">
        <v>6988</v>
      </c>
      <c r="F39" s="167" t="s">
        <v>4117</v>
      </c>
      <c r="G39" s="167" t="s">
        <v>9138</v>
      </c>
      <c r="H39" s="62" t="s">
        <v>12185</v>
      </c>
      <c r="I39" s="167" t="s">
        <v>9138</v>
      </c>
      <c r="J39" s="63" t="str">
        <f t="shared" si="1"/>
        <v>IC.TU.010603</v>
      </c>
      <c r="K39" s="61" t="s">
        <v>12175</v>
      </c>
      <c r="L39" s="167" t="str">
        <f t="shared" si="0"/>
        <v>Midline</v>
      </c>
      <c r="M39" s="168" t="str">
        <f t="shared" si="2"/>
        <v>PI.IC.TU.010603.01</v>
      </c>
      <c r="N39" s="168"/>
      <c r="O39" s="168" t="str">
        <f t="shared" si="3"/>
        <v>PH.IC.TU.010603.01</v>
      </c>
      <c r="Q39" s="168" t="str">
        <f t="shared" si="4"/>
        <v>CL.IC.TU.010603.01</v>
      </c>
      <c r="R39" s="167" t="s">
        <v>12465</v>
      </c>
      <c r="S39" s="167">
        <v>330</v>
      </c>
    </row>
    <row r="40" spans="1:45" s="167" customFormat="1" ht="15">
      <c r="A40" s="167" t="s">
        <v>3934</v>
      </c>
      <c r="C40" s="61" t="s">
        <v>12175</v>
      </c>
      <c r="D40" s="167" t="s">
        <v>3966</v>
      </c>
      <c r="E40" s="61" t="s">
        <v>6317</v>
      </c>
      <c r="F40" s="167" t="s">
        <v>4117</v>
      </c>
      <c r="G40" s="167" t="s">
        <v>3967</v>
      </c>
      <c r="H40" s="62" t="s">
        <v>11848</v>
      </c>
      <c r="I40" s="167" t="s">
        <v>9372</v>
      </c>
      <c r="J40" s="63" t="str">
        <f t="shared" si="1"/>
        <v>IC.TU.010701</v>
      </c>
      <c r="K40" s="61" t="s">
        <v>12175</v>
      </c>
      <c r="L40" s="167" t="str">
        <f t="shared" si="0"/>
        <v xml:space="preserve">      Lateral</v>
      </c>
      <c r="M40" s="168" t="str">
        <f t="shared" si="2"/>
        <v>PI.IC.TU.010701.01</v>
      </c>
      <c r="N40" s="168"/>
      <c r="O40" s="168" t="str">
        <f t="shared" si="3"/>
        <v>PH.IC.TU.010701.01</v>
      </c>
      <c r="Q40" s="168" t="str">
        <f t="shared" si="4"/>
        <v>CL.IC.TU.010701.01</v>
      </c>
    </row>
    <row r="41" spans="1:45" s="167" customFormat="1" ht="15">
      <c r="A41" s="167" t="s">
        <v>3934</v>
      </c>
      <c r="C41" s="61" t="s">
        <v>12175</v>
      </c>
      <c r="E41" s="61" t="s">
        <v>6317</v>
      </c>
      <c r="F41" s="167" t="s">
        <v>4117</v>
      </c>
      <c r="G41" s="167" t="s">
        <v>3706</v>
      </c>
      <c r="H41" s="62" t="s">
        <v>12030</v>
      </c>
      <c r="I41" s="167" t="s">
        <v>9373</v>
      </c>
      <c r="J41" s="63" t="str">
        <f t="shared" si="1"/>
        <v>IC.TU.010702</v>
      </c>
      <c r="K41" s="61" t="s">
        <v>12175</v>
      </c>
      <c r="L41" s="167" t="str">
        <f t="shared" si="0"/>
        <v xml:space="preserve">      Medial</v>
      </c>
      <c r="M41" s="168" t="str">
        <f t="shared" si="2"/>
        <v>PI.IC.TU.010702.01</v>
      </c>
      <c r="N41" s="168"/>
      <c r="O41" s="168" t="str">
        <f t="shared" si="3"/>
        <v>PH.IC.TU.010702.01</v>
      </c>
      <c r="Q41" s="168" t="str">
        <f t="shared" si="4"/>
        <v>CL.IC.TU.010702.01</v>
      </c>
    </row>
    <row r="42" spans="1:45" s="167" customFormat="1" ht="15">
      <c r="A42" s="167" t="s">
        <v>3934</v>
      </c>
      <c r="C42" s="61" t="s">
        <v>12175</v>
      </c>
      <c r="E42" s="61" t="s">
        <v>6317</v>
      </c>
      <c r="F42" s="167" t="s">
        <v>4117</v>
      </c>
      <c r="G42" s="167" t="s">
        <v>3707</v>
      </c>
      <c r="H42" s="62" t="s">
        <v>12032</v>
      </c>
      <c r="I42" s="167" t="s">
        <v>9374</v>
      </c>
      <c r="J42" s="63" t="str">
        <f t="shared" si="1"/>
        <v>IC.TU.010703</v>
      </c>
      <c r="K42" s="61" t="s">
        <v>12175</v>
      </c>
      <c r="L42" s="167" t="str">
        <f t="shared" si="0"/>
        <v xml:space="preserve">      Anterior</v>
      </c>
      <c r="M42" s="168" t="str">
        <f t="shared" si="2"/>
        <v>PI.IC.TU.010703.01</v>
      </c>
      <c r="N42" s="168"/>
      <c r="O42" s="168" t="str">
        <f t="shared" si="3"/>
        <v>PH.IC.TU.010703.01</v>
      </c>
      <c r="Q42" s="168" t="str">
        <f t="shared" si="4"/>
        <v>CL.IC.TU.010703.01</v>
      </c>
    </row>
    <row r="43" spans="1:45" s="167" customFormat="1" ht="15">
      <c r="A43" s="167" t="s">
        <v>3934</v>
      </c>
      <c r="C43" s="61" t="s">
        <v>12175</v>
      </c>
      <c r="E43" s="61" t="s">
        <v>6317</v>
      </c>
      <c r="F43" s="167" t="s">
        <v>4117</v>
      </c>
      <c r="G43" s="167" t="s">
        <v>3708</v>
      </c>
      <c r="H43" s="62" t="s">
        <v>12028</v>
      </c>
      <c r="I43" s="167" t="s">
        <v>9375</v>
      </c>
      <c r="J43" s="63" t="str">
        <f t="shared" si="1"/>
        <v>IC.TU.010704</v>
      </c>
      <c r="K43" s="61" t="s">
        <v>12175</v>
      </c>
      <c r="L43" s="167" t="str">
        <f t="shared" si="0"/>
        <v xml:space="preserve">      Posterior</v>
      </c>
      <c r="M43" s="168" t="str">
        <f t="shared" si="2"/>
        <v>PI.IC.TU.010704.01</v>
      </c>
      <c r="N43" s="168"/>
      <c r="O43" s="168" t="str">
        <f t="shared" si="3"/>
        <v>PH.IC.TU.010704.01</v>
      </c>
      <c r="Q43" s="168" t="str">
        <f t="shared" si="4"/>
        <v>CL.IC.TU.010704.01</v>
      </c>
    </row>
    <row r="44" spans="1:45" s="167" customFormat="1" ht="15">
      <c r="A44" s="167" t="s">
        <v>3934</v>
      </c>
      <c r="C44" s="61" t="s">
        <v>2379</v>
      </c>
      <c r="E44" s="61" t="s">
        <v>3709</v>
      </c>
      <c r="F44" s="167" t="s">
        <v>4117</v>
      </c>
      <c r="G44" s="167" t="s">
        <v>3710</v>
      </c>
      <c r="H44" s="62" t="s">
        <v>12210</v>
      </c>
      <c r="I44" s="167" t="s">
        <v>9255</v>
      </c>
      <c r="J44" s="63" t="str">
        <f t="shared" si="1"/>
        <v>IC.TU.010705</v>
      </c>
      <c r="K44" s="61" t="s">
        <v>12175</v>
      </c>
      <c r="L44" s="167" t="str">
        <f t="shared" si="0"/>
        <v xml:space="preserve">      Proximal</v>
      </c>
      <c r="M44" s="168" t="str">
        <f t="shared" si="2"/>
        <v>PI.IC.TU.010705.01</v>
      </c>
      <c r="N44" s="168"/>
      <c r="O44" s="168" t="str">
        <f t="shared" si="3"/>
        <v>PH.IC.TU.010705.01</v>
      </c>
      <c r="Q44" s="168" t="str">
        <f t="shared" si="4"/>
        <v>CL.IC.TU.010705.01</v>
      </c>
    </row>
    <row r="45" spans="1:45" s="167" customFormat="1" ht="15">
      <c r="A45" s="167" t="s">
        <v>3934</v>
      </c>
      <c r="C45" s="61" t="s">
        <v>12175</v>
      </c>
      <c r="E45" s="61" t="s">
        <v>6317</v>
      </c>
      <c r="F45" s="167" t="s">
        <v>4117</v>
      </c>
      <c r="G45" s="167" t="s">
        <v>3990</v>
      </c>
      <c r="H45" s="62" t="s">
        <v>12212</v>
      </c>
      <c r="I45" s="167" t="s">
        <v>9256</v>
      </c>
      <c r="J45" s="63" t="str">
        <f t="shared" si="1"/>
        <v>IC.TU.010706</v>
      </c>
      <c r="K45" s="61" t="s">
        <v>12175</v>
      </c>
      <c r="L45" s="167" t="str">
        <f t="shared" si="0"/>
        <v xml:space="preserve">      Distal</v>
      </c>
      <c r="M45" s="168" t="str">
        <f t="shared" si="2"/>
        <v>PI.IC.TU.010706.01</v>
      </c>
      <c r="N45" s="168"/>
      <c r="O45" s="168" t="str">
        <f t="shared" si="3"/>
        <v>PH.IC.TU.010706.01</v>
      </c>
      <c r="Q45" s="168" t="str">
        <f t="shared" si="4"/>
        <v>CL.IC.TU.010706.01</v>
      </c>
    </row>
    <row r="46" spans="1:45" s="167" customFormat="1" ht="15">
      <c r="A46" s="167" t="s">
        <v>3934</v>
      </c>
      <c r="C46" s="61" t="s">
        <v>12175</v>
      </c>
      <c r="D46" s="167" t="s">
        <v>7469</v>
      </c>
      <c r="E46" s="61" t="s">
        <v>3574</v>
      </c>
      <c r="F46" s="167" t="s">
        <v>3991</v>
      </c>
      <c r="G46" s="167" t="s">
        <v>13457</v>
      </c>
      <c r="H46" s="62" t="s">
        <v>11848</v>
      </c>
      <c r="I46" s="167" t="s">
        <v>9195</v>
      </c>
      <c r="J46" s="63" t="str">
        <f t="shared" si="1"/>
        <v>IC.TU.010801</v>
      </c>
      <c r="K46" s="61" t="s">
        <v>12175</v>
      </c>
      <c r="L46" s="167" t="str">
        <f t="shared" si="0"/>
        <v xml:space="preserve">Head/Neck area:  </v>
      </c>
      <c r="M46" s="168" t="str">
        <f t="shared" si="2"/>
        <v>PI.IC.TU.010801.01</v>
      </c>
      <c r="N46" s="168"/>
      <c r="O46" s="168" t="str">
        <f t="shared" si="3"/>
        <v>PH.IC.TU.010801.01</v>
      </c>
      <c r="Q46" s="168" t="str">
        <f t="shared" si="4"/>
        <v>CL.IC.TU.010801.01</v>
      </c>
    </row>
    <row r="47" spans="1:45" s="167" customFormat="1" ht="15">
      <c r="A47" s="167" t="s">
        <v>3934</v>
      </c>
      <c r="C47" s="61" t="s">
        <v>2379</v>
      </c>
      <c r="E47" s="61" t="s">
        <v>3574</v>
      </c>
      <c r="F47" s="167" t="s">
        <v>3991</v>
      </c>
      <c r="G47" s="167" t="s">
        <v>13458</v>
      </c>
      <c r="H47" s="62" t="s">
        <v>12030</v>
      </c>
      <c r="I47" s="167" t="s">
        <v>3992</v>
      </c>
      <c r="J47" s="63" t="str">
        <f t="shared" si="1"/>
        <v>IC.TU.010802</v>
      </c>
      <c r="K47" s="61" t="s">
        <v>2379</v>
      </c>
      <c r="L47" s="167" t="str">
        <f t="shared" si="0"/>
        <v xml:space="preserve">Thoracic area:  </v>
      </c>
      <c r="M47" s="168" t="str">
        <f t="shared" si="2"/>
        <v>PI.IC.TU.010802.01</v>
      </c>
      <c r="N47" s="168"/>
      <c r="O47" s="168" t="str">
        <f t="shared" si="3"/>
        <v>PH.IC.TU.010802.01</v>
      </c>
      <c r="Q47" s="168" t="str">
        <f t="shared" si="4"/>
        <v>CL.IC.TU.010802.01</v>
      </c>
    </row>
    <row r="48" spans="1:45" s="167" customFormat="1" ht="15">
      <c r="A48" s="167" t="s">
        <v>3934</v>
      </c>
      <c r="C48" s="61" t="s">
        <v>12175</v>
      </c>
      <c r="E48" s="61" t="s">
        <v>3574</v>
      </c>
      <c r="F48" s="167" t="s">
        <v>3991</v>
      </c>
      <c r="G48" s="167" t="s">
        <v>13459</v>
      </c>
      <c r="H48" s="62" t="s">
        <v>12032</v>
      </c>
      <c r="I48" s="167" t="s">
        <v>8552</v>
      </c>
      <c r="J48" s="63" t="str">
        <f t="shared" si="1"/>
        <v>IC.TU.010803</v>
      </c>
      <c r="K48" s="61" t="s">
        <v>12175</v>
      </c>
      <c r="L48" s="167" t="str">
        <f t="shared" si="0"/>
        <v xml:space="preserve">Abdominal area:  </v>
      </c>
      <c r="M48" s="168" t="str">
        <f t="shared" si="2"/>
        <v>PI.IC.TU.010803.01</v>
      </c>
      <c r="N48" s="168"/>
      <c r="O48" s="168" t="str">
        <f t="shared" si="3"/>
        <v>PH.IC.TU.010803.01</v>
      </c>
      <c r="Q48" s="168" t="str">
        <f t="shared" si="4"/>
        <v>CL.IC.TU.010803.01</v>
      </c>
    </row>
    <row r="49" spans="1:27" s="167" customFormat="1" ht="15">
      <c r="A49" s="167" t="s">
        <v>3934</v>
      </c>
      <c r="C49" s="61" t="s">
        <v>4548</v>
      </c>
      <c r="E49" s="61" t="s">
        <v>3993</v>
      </c>
      <c r="F49" s="167" t="s">
        <v>3991</v>
      </c>
      <c r="G49" s="167" t="s">
        <v>13460</v>
      </c>
      <c r="H49" s="62" t="s">
        <v>12028</v>
      </c>
      <c r="I49" s="167" t="s">
        <v>8132</v>
      </c>
      <c r="J49" s="63" t="str">
        <f t="shared" si="1"/>
        <v>IC.TU.010804</v>
      </c>
      <c r="K49" s="61" t="s">
        <v>4548</v>
      </c>
      <c r="L49" s="167" t="str">
        <f t="shared" si="0"/>
        <v xml:space="preserve">Pelvic area:  </v>
      </c>
      <c r="M49" s="168" t="str">
        <f t="shared" si="2"/>
        <v>PI.IC.TU.010804.01</v>
      </c>
      <c r="N49" s="168"/>
      <c r="O49" s="168" t="str">
        <f t="shared" si="3"/>
        <v>PH.IC.TU.010804.01</v>
      </c>
      <c r="Q49" s="168" t="str">
        <f t="shared" si="4"/>
        <v>CL.IC.TU.010804.01</v>
      </c>
    </row>
    <row r="50" spans="1:27" s="167" customFormat="1" ht="15">
      <c r="A50" s="167" t="s">
        <v>3934</v>
      </c>
      <c r="C50" s="61" t="s">
        <v>12906</v>
      </c>
      <c r="E50" s="61" t="s">
        <v>12976</v>
      </c>
      <c r="F50" s="167" t="s">
        <v>3991</v>
      </c>
      <c r="G50" s="167" t="s">
        <v>13461</v>
      </c>
      <c r="H50" s="62" t="s">
        <v>12210</v>
      </c>
      <c r="I50" s="167" t="s">
        <v>3997</v>
      </c>
      <c r="J50" s="63" t="str">
        <f>CONCATENATE("IC.TU.",C50,E50,H50)</f>
        <v>IC.TU.010805</v>
      </c>
      <c r="K50" s="61" t="s">
        <v>12906</v>
      </c>
      <c r="L50" s="167" t="str">
        <f>G50</f>
        <v xml:space="preserve">Extremity area:  </v>
      </c>
      <c r="M50" s="168" t="str">
        <f>CONCATENATE("PI.",J50,".",K50)</f>
        <v>PI.IC.TU.010805.01</v>
      </c>
      <c r="N50" s="168"/>
      <c r="O50" s="168" t="str">
        <f>CONCATENATE("PH.",J50,".",K50)</f>
        <v>PH.IC.TU.010805.01</v>
      </c>
      <c r="Q50" s="168" t="str">
        <f>CONCATENATE("CL.",J50,".",K50)</f>
        <v>CL.IC.TU.010805.01</v>
      </c>
    </row>
    <row r="51" spans="1:27" s="167" customFormat="1" ht="15">
      <c r="A51" s="167" t="s">
        <v>3934</v>
      </c>
      <c r="C51" s="61" t="s">
        <v>12175</v>
      </c>
      <c r="E51" s="61" t="s">
        <v>3574</v>
      </c>
      <c r="F51" s="167" t="s">
        <v>3991</v>
      </c>
      <c r="G51" s="167" t="s">
        <v>1596</v>
      </c>
      <c r="H51" s="62" t="s">
        <v>1597</v>
      </c>
      <c r="I51" s="167" t="s">
        <v>1598</v>
      </c>
      <c r="J51" s="63" t="str">
        <f t="shared" si="1"/>
        <v>IC.TU.010806</v>
      </c>
      <c r="K51" s="61" t="s">
        <v>12175</v>
      </c>
      <c r="L51" s="167" t="str">
        <f t="shared" si="0"/>
        <v>Shoulder</v>
      </c>
      <c r="M51" s="168" t="str">
        <f t="shared" si="2"/>
        <v>PI.IC.TU.010806.01</v>
      </c>
      <c r="N51" s="168"/>
      <c r="O51" s="168" t="str">
        <f t="shared" si="3"/>
        <v>PH.IC.TU.010806.01</v>
      </c>
      <c r="Q51" s="168" t="str">
        <f t="shared" si="4"/>
        <v>CL.IC.TU.010806.01</v>
      </c>
      <c r="Z51" s="167" t="s">
        <v>1599</v>
      </c>
      <c r="AA51" s="167">
        <v>1143</v>
      </c>
    </row>
    <row r="52" spans="1:27" s="167" customFormat="1" ht="15">
      <c r="A52" s="167" t="s">
        <v>3934</v>
      </c>
      <c r="C52" s="61" t="s">
        <v>12175</v>
      </c>
      <c r="D52" s="167" t="s">
        <v>8521</v>
      </c>
      <c r="E52" s="61" t="s">
        <v>3690</v>
      </c>
      <c r="F52" s="167" t="s">
        <v>3857</v>
      </c>
      <c r="G52" s="167" t="s">
        <v>8552</v>
      </c>
      <c r="H52" s="62" t="s">
        <v>11848</v>
      </c>
      <c r="I52" s="167" t="s">
        <v>8552</v>
      </c>
      <c r="J52" s="63" t="str">
        <f t="shared" si="1"/>
        <v>IC.TU.010901</v>
      </c>
      <c r="K52" s="61" t="s">
        <v>12175</v>
      </c>
      <c r="L52" s="167" t="str">
        <f t="shared" si="0"/>
        <v>Abdomen</v>
      </c>
      <c r="M52" s="168" t="str">
        <f t="shared" si="2"/>
        <v>PI.IC.TU.010901.01</v>
      </c>
      <c r="N52" s="168"/>
      <c r="O52" s="168" t="str">
        <f t="shared" si="3"/>
        <v>PH.IC.TU.010901.01</v>
      </c>
      <c r="Q52" s="168" t="str">
        <f t="shared" si="4"/>
        <v>CL.IC.TU.010901.01</v>
      </c>
    </row>
    <row r="53" spans="1:27" s="167" customFormat="1" ht="15">
      <c r="A53" s="167" t="s">
        <v>3934</v>
      </c>
      <c r="C53" s="61" t="s">
        <v>12175</v>
      </c>
      <c r="E53" s="61" t="s">
        <v>3690</v>
      </c>
      <c r="F53" s="167" t="s">
        <v>3857</v>
      </c>
      <c r="G53" s="167" t="s">
        <v>8553</v>
      </c>
      <c r="H53" s="62" t="s">
        <v>12030</v>
      </c>
      <c r="I53" s="167" t="s">
        <v>8553</v>
      </c>
      <c r="J53" s="63" t="str">
        <f t="shared" si="1"/>
        <v>IC.TU.010902</v>
      </c>
      <c r="K53" s="61" t="s">
        <v>12175</v>
      </c>
      <c r="L53" s="167" t="str">
        <f t="shared" si="0"/>
        <v>Flank</v>
      </c>
      <c r="M53" s="168" t="str">
        <f t="shared" si="2"/>
        <v>PI.IC.TU.010902.01</v>
      </c>
      <c r="N53" s="168"/>
      <c r="O53" s="168" t="str">
        <f t="shared" si="3"/>
        <v>PH.IC.TU.010902.01</v>
      </c>
      <c r="Q53" s="168" t="str">
        <f t="shared" si="4"/>
        <v>CL.IC.TU.010902.01</v>
      </c>
    </row>
    <row r="54" spans="1:27" s="167" customFormat="1" ht="15">
      <c r="A54" s="167" t="s">
        <v>3934</v>
      </c>
      <c r="C54" s="61" t="s">
        <v>12175</v>
      </c>
      <c r="D54" s="167" t="s">
        <v>8550</v>
      </c>
      <c r="E54" s="61" t="s">
        <v>3188</v>
      </c>
      <c r="F54" s="167" t="s">
        <v>3857</v>
      </c>
      <c r="G54" s="167" t="s">
        <v>3858</v>
      </c>
      <c r="H54" s="62" t="s">
        <v>11848</v>
      </c>
      <c r="I54" s="167" t="s">
        <v>10518</v>
      </c>
      <c r="J54" s="63" t="str">
        <f t="shared" si="1"/>
        <v>IC.TU.011001</v>
      </c>
      <c r="K54" s="61" t="s">
        <v>12175</v>
      </c>
      <c r="L54" s="167" t="str">
        <f t="shared" si="0"/>
        <v xml:space="preserve">      RUQ</v>
      </c>
      <c r="M54" s="168" t="str">
        <f t="shared" si="2"/>
        <v>PI.IC.TU.011001.01</v>
      </c>
      <c r="N54" s="168"/>
      <c r="O54" s="168" t="str">
        <f t="shared" si="3"/>
        <v>PH.IC.TU.011001.01</v>
      </c>
      <c r="Q54" s="168" t="str">
        <f t="shared" si="4"/>
        <v>CL.IC.TU.011001.01</v>
      </c>
    </row>
    <row r="55" spans="1:27" s="167" customFormat="1" ht="15">
      <c r="A55" s="167" t="s">
        <v>3934</v>
      </c>
      <c r="C55" s="61" t="s">
        <v>12175</v>
      </c>
      <c r="E55" s="61" t="s">
        <v>3188</v>
      </c>
      <c r="F55" s="167" t="s">
        <v>3857</v>
      </c>
      <c r="G55" s="167" t="s">
        <v>3859</v>
      </c>
      <c r="H55" s="62" t="s">
        <v>12030</v>
      </c>
      <c r="I55" s="167" t="s">
        <v>10520</v>
      </c>
      <c r="J55" s="63" t="str">
        <f t="shared" si="1"/>
        <v>IC.TU.011002</v>
      </c>
      <c r="K55" s="61" t="s">
        <v>12175</v>
      </c>
      <c r="L55" s="167" t="str">
        <f t="shared" si="0"/>
        <v xml:space="preserve">      RLQ</v>
      </c>
      <c r="M55" s="168" t="str">
        <f t="shared" si="2"/>
        <v>PI.IC.TU.011002.01</v>
      </c>
      <c r="N55" s="168"/>
      <c r="O55" s="168" t="str">
        <f t="shared" si="3"/>
        <v>PH.IC.TU.011002.01</v>
      </c>
      <c r="Q55" s="168" t="str">
        <f t="shared" si="4"/>
        <v>CL.IC.TU.011002.01</v>
      </c>
    </row>
    <row r="56" spans="1:27" s="167" customFormat="1" ht="15">
      <c r="A56" s="167" t="s">
        <v>3934</v>
      </c>
      <c r="C56" s="61" t="s">
        <v>12175</v>
      </c>
      <c r="E56" s="61" t="s">
        <v>3188</v>
      </c>
      <c r="F56" s="167" t="s">
        <v>3857</v>
      </c>
      <c r="G56" s="167" t="s">
        <v>3860</v>
      </c>
      <c r="H56" s="62" t="s">
        <v>12032</v>
      </c>
      <c r="I56" s="167" t="s">
        <v>10522</v>
      </c>
      <c r="J56" s="63" t="str">
        <f t="shared" si="1"/>
        <v>IC.TU.011003</v>
      </c>
      <c r="K56" s="61" t="s">
        <v>12175</v>
      </c>
      <c r="L56" s="167" t="str">
        <f t="shared" si="0"/>
        <v xml:space="preserve">      LUQ</v>
      </c>
      <c r="M56" s="168" t="str">
        <f t="shared" si="2"/>
        <v>PI.IC.TU.011003.01</v>
      </c>
      <c r="N56" s="168"/>
      <c r="O56" s="168" t="str">
        <f t="shared" si="3"/>
        <v>PH.IC.TU.011003.01</v>
      </c>
      <c r="Q56" s="168" t="str">
        <f t="shared" si="4"/>
        <v>CL.IC.TU.011003.01</v>
      </c>
    </row>
    <row r="57" spans="1:27" s="167" customFormat="1" ht="15">
      <c r="A57" s="167" t="s">
        <v>3934</v>
      </c>
      <c r="C57" s="61" t="s">
        <v>12175</v>
      </c>
      <c r="E57" s="61" t="s">
        <v>3188</v>
      </c>
      <c r="F57" s="167" t="s">
        <v>3857</v>
      </c>
      <c r="G57" s="167" t="s">
        <v>3861</v>
      </c>
      <c r="H57" s="62" t="s">
        <v>12028</v>
      </c>
      <c r="I57" s="167" t="s">
        <v>10524</v>
      </c>
      <c r="J57" s="63" t="str">
        <f t="shared" si="1"/>
        <v>IC.TU.011004</v>
      </c>
      <c r="K57" s="61" t="s">
        <v>12175</v>
      </c>
      <c r="L57" s="167" t="str">
        <f t="shared" si="0"/>
        <v xml:space="preserve">      LLQ</v>
      </c>
      <c r="M57" s="168" t="str">
        <f t="shared" si="2"/>
        <v>PI.IC.TU.011004.01</v>
      </c>
      <c r="N57" s="168"/>
      <c r="O57" s="168" t="str">
        <f t="shared" si="3"/>
        <v>PH.IC.TU.011004.01</v>
      </c>
      <c r="Q57" s="168" t="str">
        <f t="shared" si="4"/>
        <v>CL.IC.TU.011004.01</v>
      </c>
    </row>
    <row r="58" spans="1:27" s="167" customFormat="1" ht="15">
      <c r="A58" s="167" t="s">
        <v>3934</v>
      </c>
      <c r="C58" s="61" t="s">
        <v>12175</v>
      </c>
      <c r="D58" s="167" t="s">
        <v>8551</v>
      </c>
      <c r="E58" s="61" t="s">
        <v>5749</v>
      </c>
      <c r="F58" s="167" t="s">
        <v>3866</v>
      </c>
      <c r="G58" s="167" t="s">
        <v>8986</v>
      </c>
      <c r="H58" s="62" t="s">
        <v>11848</v>
      </c>
      <c r="I58" s="167" t="s">
        <v>8986</v>
      </c>
      <c r="J58" s="63" t="str">
        <f t="shared" si="1"/>
        <v>IC.TU.011101</v>
      </c>
      <c r="K58" s="61" t="s">
        <v>12175</v>
      </c>
      <c r="L58" s="167" t="str">
        <f t="shared" si="0"/>
        <v>Arm</v>
      </c>
      <c r="M58" s="168" t="str">
        <f t="shared" si="2"/>
        <v>PI.IC.TU.011101.01</v>
      </c>
      <c r="N58" s="168"/>
      <c r="O58" s="168" t="str">
        <f t="shared" si="3"/>
        <v>PH.IC.TU.011101.01</v>
      </c>
      <c r="Q58" s="168" t="str">
        <f t="shared" si="4"/>
        <v>CL.IC.TU.011101.01</v>
      </c>
    </row>
    <row r="59" spans="1:27" s="167" customFormat="1" ht="15">
      <c r="A59" s="167" t="s">
        <v>3934</v>
      </c>
      <c r="C59" s="61" t="s">
        <v>12175</v>
      </c>
      <c r="E59" s="61" t="s">
        <v>5749</v>
      </c>
      <c r="F59" s="167" t="s">
        <v>3866</v>
      </c>
      <c r="G59" s="167" t="s">
        <v>8860</v>
      </c>
      <c r="H59" s="62" t="s">
        <v>12030</v>
      </c>
      <c r="I59" s="167" t="s">
        <v>8860</v>
      </c>
      <c r="J59" s="63" t="str">
        <f t="shared" si="1"/>
        <v>IC.TU.011102</v>
      </c>
      <c r="K59" s="61" t="s">
        <v>12175</v>
      </c>
      <c r="L59" s="167" t="str">
        <f t="shared" si="0"/>
        <v>Wrist</v>
      </c>
      <c r="M59" s="168" t="str">
        <f t="shared" si="2"/>
        <v>PI.IC.TU.011102.01</v>
      </c>
      <c r="N59" s="168"/>
      <c r="O59" s="168" t="str">
        <f t="shared" si="3"/>
        <v>PH.IC.TU.011102.01</v>
      </c>
      <c r="Q59" s="168" t="str">
        <f t="shared" si="4"/>
        <v>CL.IC.TU.011102.01</v>
      </c>
    </row>
    <row r="60" spans="1:27" s="167" customFormat="1" ht="15">
      <c r="A60" s="167" t="s">
        <v>3934</v>
      </c>
      <c r="C60" s="61" t="s">
        <v>12175</v>
      </c>
      <c r="E60" s="61" t="s">
        <v>5749</v>
      </c>
      <c r="F60" s="167" t="s">
        <v>3866</v>
      </c>
      <c r="G60" s="167" t="s">
        <v>11746</v>
      </c>
      <c r="H60" s="62" t="s">
        <v>12032</v>
      </c>
      <c r="I60" s="167" t="s">
        <v>11746</v>
      </c>
      <c r="J60" s="63" t="str">
        <f t="shared" si="1"/>
        <v>IC.TU.011103</v>
      </c>
      <c r="K60" s="61" t="s">
        <v>2379</v>
      </c>
      <c r="L60" s="167" t="str">
        <f t="shared" si="0"/>
        <v>Hand</v>
      </c>
      <c r="M60" s="168" t="str">
        <f t="shared" si="2"/>
        <v>PI.IC.TU.011103.01</v>
      </c>
      <c r="N60" s="168"/>
      <c r="O60" s="168" t="str">
        <f t="shared" si="3"/>
        <v>PH.IC.TU.011103.01</v>
      </c>
      <c r="Q60" s="168" t="str">
        <f t="shared" si="4"/>
        <v>CL.IC.TU.011103.01</v>
      </c>
    </row>
    <row r="61" spans="1:27" s="167" customFormat="1" ht="15">
      <c r="A61" s="167" t="s">
        <v>3934</v>
      </c>
      <c r="C61" s="61" t="s">
        <v>12175</v>
      </c>
      <c r="E61" s="61" t="s">
        <v>5749</v>
      </c>
      <c r="F61" s="167" t="s">
        <v>3866</v>
      </c>
      <c r="G61" s="167" t="s">
        <v>8861</v>
      </c>
      <c r="H61" s="62" t="s">
        <v>12028</v>
      </c>
      <c r="I61" s="167" t="s">
        <v>8862</v>
      </c>
      <c r="J61" s="63" t="str">
        <f t="shared" si="1"/>
        <v>IC.TU.011104</v>
      </c>
      <c r="K61" s="61" t="s">
        <v>12175</v>
      </c>
      <c r="L61" s="167" t="str">
        <f t="shared" si="0"/>
        <v>Finger(s): specify</v>
      </c>
      <c r="M61" s="168" t="str">
        <f t="shared" si="2"/>
        <v>PI.IC.TU.011104.01</v>
      </c>
      <c r="N61" s="168"/>
      <c r="O61" s="168" t="str">
        <f t="shared" si="3"/>
        <v>PH.IC.TU.011104.01</v>
      </c>
      <c r="Q61" s="168" t="str">
        <f t="shared" si="4"/>
        <v>CL.IC.TU.011104.01</v>
      </c>
    </row>
    <row r="62" spans="1:27" s="167" customFormat="1" ht="15">
      <c r="A62" s="167" t="s">
        <v>3934</v>
      </c>
      <c r="C62" s="61" t="s">
        <v>12175</v>
      </c>
      <c r="E62" s="61" t="s">
        <v>5749</v>
      </c>
      <c r="F62" s="167" t="s">
        <v>3866</v>
      </c>
      <c r="G62" s="167" t="s">
        <v>6439</v>
      </c>
      <c r="H62" s="62" t="s">
        <v>12210</v>
      </c>
      <c r="I62" s="167" t="s">
        <v>6439</v>
      </c>
      <c r="J62" s="63" t="str">
        <f t="shared" si="1"/>
        <v>IC.TU.011105</v>
      </c>
      <c r="K62" s="61" t="s">
        <v>2379</v>
      </c>
      <c r="L62" s="167" t="str">
        <f t="shared" si="0"/>
        <v>Leg</v>
      </c>
      <c r="M62" s="168" t="str">
        <f t="shared" si="2"/>
        <v>PI.IC.TU.011105.01</v>
      </c>
      <c r="N62" s="168"/>
      <c r="O62" s="168" t="str">
        <f t="shared" si="3"/>
        <v>PH.IC.TU.011105.01</v>
      </c>
      <c r="Q62" s="168" t="str">
        <f t="shared" si="4"/>
        <v>CL.IC.TU.011105.01</v>
      </c>
    </row>
    <row r="63" spans="1:27" s="167" customFormat="1" ht="15">
      <c r="A63" s="167" t="s">
        <v>3934</v>
      </c>
      <c r="C63" s="61" t="s">
        <v>12175</v>
      </c>
      <c r="E63" s="61" t="s">
        <v>5749</v>
      </c>
      <c r="F63" s="167" t="s">
        <v>3866</v>
      </c>
      <c r="G63" s="167" t="s">
        <v>11740</v>
      </c>
      <c r="H63" s="62" t="s">
        <v>12212</v>
      </c>
      <c r="I63" s="167" t="s">
        <v>11740</v>
      </c>
      <c r="J63" s="63" t="str">
        <f t="shared" si="1"/>
        <v>IC.TU.011106</v>
      </c>
      <c r="K63" s="61" t="s">
        <v>12175</v>
      </c>
      <c r="L63" s="167" t="str">
        <f t="shared" si="0"/>
        <v>Knee</v>
      </c>
      <c r="M63" s="168" t="str">
        <f t="shared" si="2"/>
        <v>PI.IC.TU.011106.01</v>
      </c>
      <c r="N63" s="168"/>
      <c r="O63" s="168" t="str">
        <f t="shared" si="3"/>
        <v>PH.IC.TU.011106.01</v>
      </c>
      <c r="Q63" s="168" t="str">
        <f t="shared" si="4"/>
        <v>CL.IC.TU.011106.01</v>
      </c>
    </row>
    <row r="64" spans="1:27" s="167" customFormat="1" ht="15">
      <c r="A64" s="167" t="s">
        <v>3934</v>
      </c>
      <c r="C64" s="61" t="s">
        <v>12175</v>
      </c>
      <c r="E64" s="61" t="s">
        <v>5749</v>
      </c>
      <c r="F64" s="167" t="s">
        <v>3866</v>
      </c>
      <c r="G64" s="167" t="s">
        <v>11738</v>
      </c>
      <c r="H64" s="62" t="s">
        <v>12225</v>
      </c>
      <c r="I64" s="167" t="s">
        <v>11738</v>
      </c>
      <c r="J64" s="63" t="str">
        <f t="shared" si="1"/>
        <v>IC.TU.011107</v>
      </c>
      <c r="K64" s="61" t="s">
        <v>12175</v>
      </c>
      <c r="L64" s="167" t="str">
        <f t="shared" si="0"/>
        <v>Ankle</v>
      </c>
      <c r="M64" s="168" t="str">
        <f t="shared" si="2"/>
        <v>PI.IC.TU.011107.01</v>
      </c>
      <c r="N64" s="168"/>
      <c r="O64" s="168" t="str">
        <f t="shared" si="3"/>
        <v>PH.IC.TU.011107.01</v>
      </c>
      <c r="Q64" s="168" t="str">
        <f t="shared" si="4"/>
        <v>CL.IC.TU.011107.01</v>
      </c>
    </row>
    <row r="65" spans="1:17" s="167" customFormat="1" ht="15">
      <c r="A65" s="167" t="s">
        <v>3934</v>
      </c>
      <c r="C65" s="61" t="s">
        <v>12175</v>
      </c>
      <c r="E65" s="61" t="s">
        <v>5749</v>
      </c>
      <c r="F65" s="167" t="s">
        <v>3866</v>
      </c>
      <c r="G65" s="167" t="s">
        <v>11737</v>
      </c>
      <c r="H65" s="62" t="s">
        <v>11638</v>
      </c>
      <c r="I65" s="167" t="s">
        <v>11737</v>
      </c>
      <c r="J65" s="63" t="str">
        <f t="shared" si="1"/>
        <v>IC.TU.011108</v>
      </c>
      <c r="K65" s="61" t="s">
        <v>12175</v>
      </c>
      <c r="L65" s="167" t="str">
        <f t="shared" si="0"/>
        <v>Foot</v>
      </c>
      <c r="M65" s="168" t="str">
        <f t="shared" si="2"/>
        <v>PI.IC.TU.011108.01</v>
      </c>
      <c r="N65" s="168"/>
      <c r="O65" s="168" t="str">
        <f t="shared" si="3"/>
        <v>PH.IC.TU.011108.01</v>
      </c>
      <c r="Q65" s="168" t="str">
        <f t="shared" si="4"/>
        <v>CL.IC.TU.011108.01</v>
      </c>
    </row>
    <row r="66" spans="1:17" s="167" customFormat="1" ht="15">
      <c r="A66" s="167" t="s">
        <v>3934</v>
      </c>
      <c r="C66" s="61" t="s">
        <v>12175</v>
      </c>
      <c r="E66" s="61" t="s">
        <v>5749</v>
      </c>
      <c r="F66" s="167" t="s">
        <v>3866</v>
      </c>
      <c r="G66" s="167" t="s">
        <v>8720</v>
      </c>
      <c r="H66" s="62" t="s">
        <v>11639</v>
      </c>
      <c r="I66" s="167" t="s">
        <v>8721</v>
      </c>
      <c r="J66" s="63" t="str">
        <f t="shared" si="1"/>
        <v>IC.TU.011109</v>
      </c>
      <c r="K66" s="61" t="s">
        <v>2379</v>
      </c>
      <c r="L66" s="167" t="str">
        <f t="shared" si="0"/>
        <v>Toe(s): specify</v>
      </c>
      <c r="M66" s="168" t="str">
        <f t="shared" si="2"/>
        <v>PI.IC.TU.011109.01</v>
      </c>
      <c r="N66" s="168"/>
      <c r="O66" s="168" t="str">
        <f t="shared" si="3"/>
        <v>PH.IC.TU.011109.01</v>
      </c>
      <c r="Q66" s="168" t="str">
        <f t="shared" si="4"/>
        <v>CL.IC.TU.011109.01</v>
      </c>
    </row>
    <row r="67" spans="1:17" s="167" customFormat="1" ht="15">
      <c r="A67" s="167" t="s">
        <v>3934</v>
      </c>
      <c r="C67" s="61" t="s">
        <v>2379</v>
      </c>
      <c r="D67" s="167" t="s">
        <v>3867</v>
      </c>
      <c r="E67" s="61" t="s">
        <v>3064</v>
      </c>
      <c r="F67" s="167" t="s">
        <v>3868</v>
      </c>
      <c r="G67" s="167" t="s">
        <v>9026</v>
      </c>
      <c r="H67" s="62" t="s">
        <v>11848</v>
      </c>
      <c r="I67" s="167" t="s">
        <v>9026</v>
      </c>
      <c r="J67" s="63" t="str">
        <f t="shared" si="1"/>
        <v>IC.TU.011201</v>
      </c>
      <c r="K67" s="61" t="s">
        <v>12175</v>
      </c>
      <c r="L67" s="167" t="str">
        <f t="shared" si="0"/>
        <v>Forehead</v>
      </c>
      <c r="M67" s="168" t="str">
        <f t="shared" si="2"/>
        <v>PI.IC.TU.011201.01</v>
      </c>
      <c r="N67" s="168"/>
      <c r="O67" s="168" t="str">
        <f t="shared" si="3"/>
        <v>PH.IC.TU.011201.01</v>
      </c>
      <c r="Q67" s="168" t="str">
        <f t="shared" si="4"/>
        <v>CL.IC.TU.011201.01</v>
      </c>
    </row>
    <row r="68" spans="1:17" s="167" customFormat="1" ht="15">
      <c r="A68" s="167" t="s">
        <v>3934</v>
      </c>
      <c r="C68" s="61" t="s">
        <v>12175</v>
      </c>
      <c r="E68" s="61" t="s">
        <v>3064</v>
      </c>
      <c r="F68" s="167" t="s">
        <v>3868</v>
      </c>
      <c r="G68" s="167" t="s">
        <v>9140</v>
      </c>
      <c r="H68" s="62" t="s">
        <v>12030</v>
      </c>
      <c r="I68" s="167" t="s">
        <v>9140</v>
      </c>
      <c r="J68" s="63" t="str">
        <f t="shared" si="1"/>
        <v>IC.TU.011202</v>
      </c>
      <c r="K68" s="61" t="s">
        <v>12175</v>
      </c>
      <c r="L68" s="167" t="str">
        <f t="shared" si="0"/>
        <v>Temporal</v>
      </c>
      <c r="M68" s="168" t="str">
        <f t="shared" si="2"/>
        <v>PI.IC.TU.011202.01</v>
      </c>
      <c r="N68" s="168"/>
      <c r="O68" s="168" t="str">
        <f t="shared" si="3"/>
        <v>PH.IC.TU.011202.01</v>
      </c>
      <c r="Q68" s="168" t="str">
        <f t="shared" si="4"/>
        <v>CL.IC.TU.011202.01</v>
      </c>
    </row>
    <row r="69" spans="1:17" s="167" customFormat="1" ht="15">
      <c r="A69" s="167" t="s">
        <v>3934</v>
      </c>
      <c r="C69" s="61" t="s">
        <v>12175</v>
      </c>
      <c r="E69" s="61" t="s">
        <v>3064</v>
      </c>
      <c r="F69" s="167" t="s">
        <v>3868</v>
      </c>
      <c r="G69" s="167" t="s">
        <v>9141</v>
      </c>
      <c r="H69" s="62" t="s">
        <v>12032</v>
      </c>
      <c r="I69" s="167" t="s">
        <v>9141</v>
      </c>
      <c r="J69" s="63" t="str">
        <f t="shared" si="1"/>
        <v>IC.TU.011203</v>
      </c>
      <c r="K69" s="61" t="s">
        <v>12175</v>
      </c>
      <c r="L69" s="167" t="str">
        <f t="shared" ref="L69:L135" si="5">G69</f>
        <v>Parietal</v>
      </c>
      <c r="M69" s="168" t="str">
        <f t="shared" si="2"/>
        <v>PI.IC.TU.011203.01</v>
      </c>
      <c r="N69" s="168"/>
      <c r="O69" s="168" t="str">
        <f t="shared" si="3"/>
        <v>PH.IC.TU.011203.01</v>
      </c>
      <c r="Q69" s="168" t="str">
        <f t="shared" si="4"/>
        <v>CL.IC.TU.011203.01</v>
      </c>
    </row>
    <row r="70" spans="1:17" s="167" customFormat="1" ht="15">
      <c r="A70" s="167" t="s">
        <v>3934</v>
      </c>
      <c r="C70" s="61" t="s">
        <v>12175</v>
      </c>
      <c r="E70" s="61" t="s">
        <v>3064</v>
      </c>
      <c r="F70" s="167" t="s">
        <v>3868</v>
      </c>
      <c r="G70" s="167" t="s">
        <v>6091</v>
      </c>
      <c r="H70" s="62" t="s">
        <v>12028</v>
      </c>
      <c r="I70" s="167" t="s">
        <v>6091</v>
      </c>
      <c r="J70" s="63" t="str">
        <f t="shared" si="1"/>
        <v>IC.TU.011204</v>
      </c>
      <c r="K70" s="61" t="s">
        <v>12175</v>
      </c>
      <c r="L70" s="167" t="str">
        <f t="shared" si="5"/>
        <v>Occipital</v>
      </c>
      <c r="M70" s="168" t="str">
        <f t="shared" si="2"/>
        <v>PI.IC.TU.011204.01</v>
      </c>
      <c r="N70" s="168"/>
      <c r="O70" s="168" t="str">
        <f t="shared" si="3"/>
        <v>PH.IC.TU.011204.01</v>
      </c>
      <c r="Q70" s="168" t="str">
        <f t="shared" si="4"/>
        <v>CL.IC.TU.011204.01</v>
      </c>
    </row>
    <row r="71" spans="1:17" s="167" customFormat="1" ht="15">
      <c r="A71" s="167" t="s">
        <v>3934</v>
      </c>
      <c r="C71" s="61" t="s">
        <v>12175</v>
      </c>
      <c r="E71" s="61" t="s">
        <v>3064</v>
      </c>
      <c r="F71" s="167" t="s">
        <v>3868</v>
      </c>
      <c r="G71" s="167" t="s">
        <v>9142</v>
      </c>
      <c r="H71" s="62" t="s">
        <v>12210</v>
      </c>
      <c r="I71" s="167" t="s">
        <v>8736</v>
      </c>
      <c r="J71" s="63" t="str">
        <f t="shared" ref="J71:J153" si="6">CONCATENATE("IC.TU.",C71,E71,H71)</f>
        <v>IC.TU.011205</v>
      </c>
      <c r="K71" s="61" t="s">
        <v>3840</v>
      </c>
      <c r="L71" s="167" t="str">
        <f t="shared" si="5"/>
        <v>Eye(s)</v>
      </c>
      <c r="M71" s="168" t="str">
        <f t="shared" ref="M71:M153" si="7">CONCATENATE("PI.",J71,".",K71)</f>
        <v>PI.IC.TU.011205.01</v>
      </c>
      <c r="N71" s="168"/>
      <c r="O71" s="168" t="str">
        <f t="shared" ref="O71:O153" si="8">CONCATENATE("PH.",J71,".",K71)</f>
        <v>PH.IC.TU.011205.01</v>
      </c>
      <c r="Q71" s="168" t="str">
        <f t="shared" ref="Q71:Q153" si="9">CONCATENATE("CL.",J71,".",K71)</f>
        <v>CL.IC.TU.011205.01</v>
      </c>
    </row>
    <row r="72" spans="1:17" s="167" customFormat="1" ht="15">
      <c r="A72" s="167" t="s">
        <v>3934</v>
      </c>
      <c r="C72" s="61" t="s">
        <v>3840</v>
      </c>
      <c r="E72" s="61" t="s">
        <v>3869</v>
      </c>
      <c r="F72" s="167" t="s">
        <v>3868</v>
      </c>
      <c r="G72" s="167" t="s">
        <v>3870</v>
      </c>
      <c r="H72" s="62" t="s">
        <v>12212</v>
      </c>
      <c r="I72" s="167" t="s">
        <v>8738</v>
      </c>
      <c r="J72" s="63" t="str">
        <f t="shared" si="6"/>
        <v>IC.TU.011206</v>
      </c>
      <c r="K72" s="61" t="s">
        <v>12175</v>
      </c>
      <c r="L72" s="167" t="str">
        <f t="shared" si="5"/>
        <v xml:space="preserve">Ear(s) </v>
      </c>
      <c r="M72" s="168" t="str">
        <f t="shared" si="7"/>
        <v>PI.IC.TU.011206.01</v>
      </c>
      <c r="N72" s="168"/>
      <c r="O72" s="168" t="str">
        <f t="shared" si="8"/>
        <v>PH.IC.TU.011206.01</v>
      </c>
      <c r="Q72" s="168" t="str">
        <f t="shared" si="9"/>
        <v>CL.IC.TU.011206.01</v>
      </c>
    </row>
    <row r="73" spans="1:17" s="167" customFormat="1" ht="15">
      <c r="A73" s="167" t="s">
        <v>3934</v>
      </c>
      <c r="C73" s="61" t="s">
        <v>12175</v>
      </c>
      <c r="E73" s="61" t="s">
        <v>3064</v>
      </c>
      <c r="F73" s="167" t="s">
        <v>3868</v>
      </c>
      <c r="G73" s="167" t="s">
        <v>9457</v>
      </c>
      <c r="H73" s="62" t="s">
        <v>12225</v>
      </c>
      <c r="I73" s="167" t="s">
        <v>9457</v>
      </c>
      <c r="J73" s="63" t="str">
        <f t="shared" si="6"/>
        <v>IC.TU.011207</v>
      </c>
      <c r="K73" s="61" t="s">
        <v>12175</v>
      </c>
      <c r="L73" s="167" t="str">
        <f t="shared" si="5"/>
        <v>Nose</v>
      </c>
      <c r="M73" s="168" t="str">
        <f t="shared" si="7"/>
        <v>PI.IC.TU.011207.01</v>
      </c>
      <c r="N73" s="168"/>
      <c r="O73" s="168" t="str">
        <f t="shared" si="8"/>
        <v>PH.IC.TU.011207.01</v>
      </c>
      <c r="Q73" s="168" t="str">
        <f t="shared" si="9"/>
        <v>CL.IC.TU.011207.01</v>
      </c>
    </row>
    <row r="74" spans="1:17" s="167" customFormat="1" ht="15">
      <c r="A74" s="167" t="s">
        <v>3934</v>
      </c>
      <c r="C74" s="61" t="s">
        <v>12175</v>
      </c>
      <c r="E74" s="61" t="s">
        <v>3064</v>
      </c>
      <c r="F74" s="167" t="s">
        <v>3868</v>
      </c>
      <c r="G74" s="167" t="s">
        <v>8739</v>
      </c>
      <c r="H74" s="62" t="s">
        <v>11638</v>
      </c>
      <c r="I74" s="167" t="s">
        <v>8739</v>
      </c>
      <c r="J74" s="63" t="str">
        <f t="shared" si="6"/>
        <v>IC.TU.011208</v>
      </c>
      <c r="K74" s="61" t="s">
        <v>3871</v>
      </c>
      <c r="L74" s="167" t="str">
        <f t="shared" si="5"/>
        <v>Cheek</v>
      </c>
      <c r="M74" s="168" t="str">
        <f t="shared" si="7"/>
        <v>PI.IC.TU.011208.01</v>
      </c>
      <c r="N74" s="168"/>
      <c r="O74" s="168" t="str">
        <f t="shared" si="8"/>
        <v>PH.IC.TU.011208.01</v>
      </c>
      <c r="Q74" s="168" t="str">
        <f t="shared" si="9"/>
        <v>CL.IC.TU.011208.01</v>
      </c>
    </row>
    <row r="75" spans="1:17" s="167" customFormat="1" ht="15">
      <c r="A75" s="167" t="s">
        <v>3934</v>
      </c>
      <c r="C75" s="61" t="s">
        <v>12175</v>
      </c>
      <c r="E75" s="61" t="s">
        <v>3064</v>
      </c>
      <c r="F75" s="167" t="s">
        <v>3868</v>
      </c>
      <c r="G75" s="167" t="s">
        <v>9089</v>
      </c>
      <c r="H75" s="62" t="s">
        <v>11639</v>
      </c>
      <c r="I75" s="167" t="s">
        <v>9090</v>
      </c>
      <c r="J75" s="63" t="str">
        <f t="shared" si="6"/>
        <v>IC.TU.011209</v>
      </c>
      <c r="K75" s="61" t="s">
        <v>3872</v>
      </c>
      <c r="L75" s="167" t="str">
        <f t="shared" si="5"/>
        <v>Lip(s)</v>
      </c>
      <c r="M75" s="168" t="str">
        <f t="shared" si="7"/>
        <v>PI.IC.TU.011209.01</v>
      </c>
      <c r="N75" s="168"/>
      <c r="O75" s="168" t="str">
        <f t="shared" si="8"/>
        <v>PH.IC.TU.011209.01</v>
      </c>
      <c r="Q75" s="168" t="str">
        <f t="shared" si="9"/>
        <v>CL.IC.TU.011209.01</v>
      </c>
    </row>
    <row r="76" spans="1:17" s="167" customFormat="1" ht="15">
      <c r="A76" s="167" t="s">
        <v>3934</v>
      </c>
      <c r="C76" s="61" t="s">
        <v>12175</v>
      </c>
      <c r="E76" s="61" t="s">
        <v>3064</v>
      </c>
      <c r="F76" s="167" t="s">
        <v>3868</v>
      </c>
      <c r="G76" s="167" t="s">
        <v>8744</v>
      </c>
      <c r="H76" s="62" t="s">
        <v>11829</v>
      </c>
      <c r="I76" s="167" t="s">
        <v>8744</v>
      </c>
      <c r="J76" s="63" t="str">
        <f t="shared" si="6"/>
        <v>IC.TU.011210</v>
      </c>
      <c r="K76" s="61" t="s">
        <v>12175</v>
      </c>
      <c r="L76" s="167" t="str">
        <f t="shared" si="5"/>
        <v>Jaw</v>
      </c>
      <c r="M76" s="168" t="str">
        <f t="shared" si="7"/>
        <v>PI.IC.TU.011210.01</v>
      </c>
      <c r="N76" s="168"/>
      <c r="O76" s="168" t="str">
        <f t="shared" si="8"/>
        <v>PH.IC.TU.011210.01</v>
      </c>
      <c r="Q76" s="168" t="str">
        <f t="shared" si="9"/>
        <v>CL.IC.TU.011210.01</v>
      </c>
    </row>
    <row r="77" spans="1:17" s="167" customFormat="1" ht="15">
      <c r="A77" s="167" t="s">
        <v>3934</v>
      </c>
      <c r="C77" s="61" t="s">
        <v>12175</v>
      </c>
      <c r="E77" s="61" t="s">
        <v>3064</v>
      </c>
      <c r="F77" s="167" t="s">
        <v>3868</v>
      </c>
      <c r="G77" s="167" t="s">
        <v>9113</v>
      </c>
      <c r="H77" s="62" t="s">
        <v>12099</v>
      </c>
      <c r="I77" s="167" t="s">
        <v>9113</v>
      </c>
      <c r="J77" s="63" t="str">
        <f t="shared" si="6"/>
        <v>IC.TU.011211</v>
      </c>
      <c r="K77" s="61" t="s">
        <v>3873</v>
      </c>
      <c r="L77" s="167" t="str">
        <f t="shared" si="5"/>
        <v>Neck</v>
      </c>
      <c r="M77" s="168" t="str">
        <f t="shared" si="7"/>
        <v>PI.IC.TU.011211.01</v>
      </c>
      <c r="N77" s="168"/>
      <c r="O77" s="168" t="str">
        <f t="shared" si="8"/>
        <v>PH.IC.TU.011211.01</v>
      </c>
      <c r="Q77" s="168" t="str">
        <f t="shared" si="9"/>
        <v>CL.IC.TU.011211.01</v>
      </c>
    </row>
    <row r="78" spans="1:17" s="167" customFormat="1" ht="15">
      <c r="A78" s="167" t="s">
        <v>3934</v>
      </c>
      <c r="C78" s="61" t="s">
        <v>12175</v>
      </c>
      <c r="D78" s="167" t="s">
        <v>8699</v>
      </c>
      <c r="E78" s="61" t="s">
        <v>5560</v>
      </c>
      <c r="F78" s="167" t="s">
        <v>3874</v>
      </c>
      <c r="G78" s="167" t="s">
        <v>8998</v>
      </c>
      <c r="H78" s="62" t="s">
        <v>12100</v>
      </c>
      <c r="I78" s="167" t="s">
        <v>8998</v>
      </c>
      <c r="J78" s="63" t="str">
        <f t="shared" si="6"/>
        <v>IC.TU.011312</v>
      </c>
      <c r="K78" s="61" t="s">
        <v>12175</v>
      </c>
      <c r="L78" s="167" t="str">
        <f t="shared" si="5"/>
        <v>Hip</v>
      </c>
      <c r="M78" s="168" t="str">
        <f t="shared" si="7"/>
        <v>PI.IC.TU.011312.01</v>
      </c>
      <c r="N78" s="168"/>
      <c r="O78" s="168" t="str">
        <f t="shared" si="8"/>
        <v>PH.IC.TU.011312.01</v>
      </c>
      <c r="Q78" s="168" t="str">
        <f t="shared" si="9"/>
        <v>CL.IC.TU.011312.01</v>
      </c>
    </row>
    <row r="79" spans="1:17" s="167" customFormat="1" ht="15">
      <c r="A79" s="167" t="s">
        <v>3934</v>
      </c>
      <c r="C79" s="61" t="s">
        <v>12175</v>
      </c>
      <c r="E79" s="61" t="s">
        <v>5560</v>
      </c>
      <c r="F79" s="167" t="s">
        <v>3874</v>
      </c>
      <c r="G79" s="167" t="s">
        <v>9200</v>
      </c>
      <c r="H79" s="62" t="s">
        <v>12101</v>
      </c>
      <c r="I79" s="167" t="s">
        <v>9200</v>
      </c>
      <c r="J79" s="63" t="str">
        <f t="shared" si="6"/>
        <v>IC.TU.011313</v>
      </c>
      <c r="K79" s="61" t="s">
        <v>2379</v>
      </c>
      <c r="L79" s="167" t="str">
        <f t="shared" si="5"/>
        <v>Genitalia</v>
      </c>
      <c r="M79" s="168" t="str">
        <f t="shared" si="7"/>
        <v>PI.IC.TU.011313.01</v>
      </c>
      <c r="N79" s="168"/>
      <c r="O79" s="168" t="str">
        <f t="shared" si="8"/>
        <v>PH.IC.TU.011313.01</v>
      </c>
      <c r="Q79" s="168" t="str">
        <f t="shared" si="9"/>
        <v>CL.IC.TU.011313.01</v>
      </c>
    </row>
    <row r="80" spans="1:17" s="167" customFormat="1" ht="15">
      <c r="A80" s="167" t="s">
        <v>3934</v>
      </c>
      <c r="C80" s="61" t="s">
        <v>12175</v>
      </c>
      <c r="E80" s="61" t="s">
        <v>5560</v>
      </c>
      <c r="F80" s="167" t="s">
        <v>3874</v>
      </c>
      <c r="G80" s="167" t="s">
        <v>9002</v>
      </c>
      <c r="H80" s="62" t="s">
        <v>12102</v>
      </c>
      <c r="I80" s="167" t="s">
        <v>9002</v>
      </c>
      <c r="J80" s="63" t="str">
        <f t="shared" si="6"/>
        <v>IC.TU.011314</v>
      </c>
      <c r="K80" s="61" t="s">
        <v>12175</v>
      </c>
      <c r="L80" s="167" t="str">
        <f t="shared" si="5"/>
        <v>Buttocks</v>
      </c>
      <c r="M80" s="168" t="str">
        <f t="shared" si="7"/>
        <v>PI.IC.TU.011314.01</v>
      </c>
      <c r="N80" s="168"/>
      <c r="O80" s="168" t="str">
        <f t="shared" si="8"/>
        <v>PH.IC.TU.011314.01</v>
      </c>
      <c r="Q80" s="168" t="str">
        <f t="shared" si="9"/>
        <v>CL.IC.TU.011314.01</v>
      </c>
    </row>
    <row r="81" spans="1:17" s="167" customFormat="1" ht="15">
      <c r="A81" s="167" t="s">
        <v>3934</v>
      </c>
      <c r="C81" s="61" t="s">
        <v>12175</v>
      </c>
      <c r="E81" s="61" t="s">
        <v>5560</v>
      </c>
      <c r="F81" s="167" t="s">
        <v>3874</v>
      </c>
      <c r="G81" s="167" t="s">
        <v>8132</v>
      </c>
      <c r="H81" s="62" t="s">
        <v>11559</v>
      </c>
      <c r="I81" s="167" t="s">
        <v>8132</v>
      </c>
      <c r="J81" s="63" t="str">
        <f t="shared" si="6"/>
        <v>IC.TU.011315</v>
      </c>
      <c r="K81" s="61" t="s">
        <v>2379</v>
      </c>
      <c r="L81" s="167" t="str">
        <f t="shared" si="5"/>
        <v>Pelvic</v>
      </c>
      <c r="M81" s="168" t="str">
        <f t="shared" si="7"/>
        <v>PI.IC.TU.011315.01</v>
      </c>
      <c r="N81" s="168"/>
      <c r="O81" s="168" t="str">
        <f t="shared" si="8"/>
        <v>PH.IC.TU.011315.01</v>
      </c>
      <c r="Q81" s="168" t="str">
        <f t="shared" si="9"/>
        <v>CL.IC.TU.011315.01</v>
      </c>
    </row>
    <row r="82" spans="1:17" s="167" customFormat="1" ht="15">
      <c r="A82" s="167" t="s">
        <v>3934</v>
      </c>
      <c r="C82" s="61" t="s">
        <v>12175</v>
      </c>
      <c r="E82" s="61" t="s">
        <v>5560</v>
      </c>
      <c r="F82" s="167" t="s">
        <v>3874</v>
      </c>
      <c r="G82" s="167" t="s">
        <v>9500</v>
      </c>
      <c r="H82" s="62" t="s">
        <v>11560</v>
      </c>
      <c r="I82" s="167" t="s">
        <v>9500</v>
      </c>
      <c r="J82" s="63" t="str">
        <f t="shared" si="6"/>
        <v>IC.TU.011316</v>
      </c>
      <c r="K82" s="61" t="s">
        <v>12175</v>
      </c>
      <c r="L82" s="167" t="str">
        <f t="shared" si="5"/>
        <v>Rectum</v>
      </c>
      <c r="M82" s="168" t="str">
        <f t="shared" si="7"/>
        <v>PI.IC.TU.011316.01</v>
      </c>
      <c r="N82" s="168"/>
      <c r="O82" s="168" t="str">
        <f t="shared" si="8"/>
        <v>PH.IC.TU.011316.01</v>
      </c>
      <c r="Q82" s="168" t="str">
        <f t="shared" si="9"/>
        <v>CL.IC.TU.011316.01</v>
      </c>
    </row>
    <row r="83" spans="1:17" s="167" customFormat="1" ht="15">
      <c r="A83" s="167" t="s">
        <v>3934</v>
      </c>
      <c r="C83" s="61" t="s">
        <v>12175</v>
      </c>
      <c r="E83" s="61" t="s">
        <v>5560</v>
      </c>
      <c r="F83" s="167" t="s">
        <v>3874</v>
      </c>
      <c r="G83" s="167" t="s">
        <v>8999</v>
      </c>
      <c r="H83" s="62" t="s">
        <v>11561</v>
      </c>
      <c r="I83" s="167" t="s">
        <v>8999</v>
      </c>
      <c r="J83" s="63" t="str">
        <f t="shared" si="6"/>
        <v>IC.TU.011317</v>
      </c>
      <c r="K83" s="61" t="s">
        <v>12175</v>
      </c>
      <c r="L83" s="167" t="str">
        <f t="shared" si="5"/>
        <v>Groin</v>
      </c>
      <c r="M83" s="168" t="str">
        <f t="shared" si="7"/>
        <v>PI.IC.TU.011317.01</v>
      </c>
      <c r="N83" s="168"/>
      <c r="O83" s="168" t="str">
        <f t="shared" si="8"/>
        <v>PH.IC.TU.011317.01</v>
      </c>
      <c r="Q83" s="168" t="str">
        <f t="shared" si="9"/>
        <v>CL.IC.TU.011317.01</v>
      </c>
    </row>
    <row r="84" spans="1:17" s="167" customFormat="1" ht="15">
      <c r="A84" s="167" t="s">
        <v>3934</v>
      </c>
      <c r="C84" s="61" t="s">
        <v>12175</v>
      </c>
      <c r="E84" s="61" t="s">
        <v>5560</v>
      </c>
      <c r="F84" s="167" t="s">
        <v>3874</v>
      </c>
      <c r="G84" s="167" t="s">
        <v>9501</v>
      </c>
      <c r="H84" s="62" t="s">
        <v>12060</v>
      </c>
      <c r="I84" s="167" t="s">
        <v>9501</v>
      </c>
      <c r="J84" s="63" t="str">
        <f t="shared" si="6"/>
        <v>IC.TU.011318</v>
      </c>
      <c r="K84" s="61" t="s">
        <v>12175</v>
      </c>
      <c r="L84" s="167" t="str">
        <f t="shared" si="5"/>
        <v>Sacrum</v>
      </c>
      <c r="M84" s="168" t="str">
        <f t="shared" si="7"/>
        <v>PI.IC.TU.011318.01</v>
      </c>
      <c r="N84" s="168"/>
      <c r="O84" s="168" t="str">
        <f t="shared" si="8"/>
        <v>PH.IC.TU.011318.01</v>
      </c>
      <c r="Q84" s="168" t="str">
        <f t="shared" si="9"/>
        <v>CL.IC.TU.011318.01</v>
      </c>
    </row>
    <row r="85" spans="1:17" s="167" customFormat="1" ht="15">
      <c r="A85" s="167" t="s">
        <v>3934</v>
      </c>
      <c r="C85" s="61" t="s">
        <v>12175</v>
      </c>
      <c r="E85" s="61" t="s">
        <v>5560</v>
      </c>
      <c r="F85" s="167" t="s">
        <v>3874</v>
      </c>
      <c r="G85" s="167" t="s">
        <v>9503</v>
      </c>
      <c r="H85" s="62" t="s">
        <v>11913</v>
      </c>
      <c r="I85" s="167" t="s">
        <v>9503</v>
      </c>
      <c r="J85" s="63" t="str">
        <f t="shared" si="6"/>
        <v>IC.TU.011319</v>
      </c>
      <c r="K85" s="61" t="s">
        <v>12175</v>
      </c>
      <c r="L85" s="167" t="str">
        <f t="shared" si="5"/>
        <v>Scrotum</v>
      </c>
      <c r="M85" s="168" t="str">
        <f t="shared" si="7"/>
        <v>PI.IC.TU.011319.01</v>
      </c>
      <c r="N85" s="168"/>
      <c r="O85" s="168" t="str">
        <f t="shared" si="8"/>
        <v>PH.IC.TU.011319.01</v>
      </c>
      <c r="Q85" s="168" t="str">
        <f t="shared" si="9"/>
        <v>CL.IC.TU.011319.01</v>
      </c>
    </row>
    <row r="86" spans="1:17" s="167" customFormat="1" ht="15">
      <c r="A86" s="167" t="s">
        <v>3934</v>
      </c>
      <c r="C86" s="61" t="s">
        <v>12175</v>
      </c>
      <c r="D86" s="167" t="s">
        <v>8701</v>
      </c>
      <c r="E86" s="61" t="s">
        <v>4082</v>
      </c>
      <c r="F86" s="167" t="s">
        <v>3741</v>
      </c>
      <c r="G86" s="167" t="s">
        <v>8709</v>
      </c>
      <c r="H86" s="62" t="s">
        <v>11848</v>
      </c>
      <c r="I86" s="167" t="s">
        <v>8709</v>
      </c>
      <c r="J86" s="63" t="str">
        <f t="shared" si="6"/>
        <v>IC.TU.011401</v>
      </c>
      <c r="K86" s="61" t="s">
        <v>12175</v>
      </c>
      <c r="L86" s="167" t="str">
        <f t="shared" si="5"/>
        <v>Breast</v>
      </c>
      <c r="M86" s="168" t="str">
        <f t="shared" si="7"/>
        <v>PI.IC.TU.011401.01</v>
      </c>
      <c r="N86" s="168"/>
      <c r="O86" s="168" t="str">
        <f t="shared" si="8"/>
        <v>PH.IC.TU.011401.01</v>
      </c>
      <c r="Q86" s="168" t="str">
        <f t="shared" si="9"/>
        <v>CL.IC.TU.011401.01</v>
      </c>
    </row>
    <row r="87" spans="1:17" s="167" customFormat="1" ht="15">
      <c r="A87" s="167" t="s">
        <v>3934</v>
      </c>
      <c r="C87" s="61" t="s">
        <v>12175</v>
      </c>
      <c r="E87" s="61" t="s">
        <v>4082</v>
      </c>
      <c r="F87" s="167" t="s">
        <v>3741</v>
      </c>
      <c r="G87" s="167" t="s">
        <v>9382</v>
      </c>
      <c r="H87" s="62" t="s">
        <v>12030</v>
      </c>
      <c r="I87" s="167" t="s">
        <v>9382</v>
      </c>
      <c r="J87" s="63" t="str">
        <f t="shared" si="6"/>
        <v>IC.TU.011402</v>
      </c>
      <c r="K87" s="61" t="s">
        <v>12175</v>
      </c>
      <c r="L87" s="167" t="str">
        <f t="shared" si="5"/>
        <v>Sternum</v>
      </c>
      <c r="M87" s="168" t="str">
        <f t="shared" si="7"/>
        <v>PI.IC.TU.011402.01</v>
      </c>
      <c r="N87" s="168"/>
      <c r="O87" s="168" t="str">
        <f t="shared" si="8"/>
        <v>PH.IC.TU.011402.01</v>
      </c>
      <c r="Q87" s="168" t="str">
        <f t="shared" si="9"/>
        <v>CL.IC.TU.011402.01</v>
      </c>
    </row>
    <row r="88" spans="1:17" s="167" customFormat="1" ht="15">
      <c r="A88" s="167" t="s">
        <v>3934</v>
      </c>
      <c r="C88" s="61" t="s">
        <v>12175</v>
      </c>
      <c r="E88" s="61" t="s">
        <v>4082</v>
      </c>
      <c r="F88" s="167" t="s">
        <v>3741</v>
      </c>
      <c r="G88" s="167" t="s">
        <v>8951</v>
      </c>
      <c r="H88" s="62" t="s">
        <v>12032</v>
      </c>
      <c r="I88" s="167" t="s">
        <v>8951</v>
      </c>
      <c r="J88" s="63" t="str">
        <f t="shared" si="6"/>
        <v>IC.TU.011403</v>
      </c>
      <c r="K88" s="61" t="s">
        <v>12175</v>
      </c>
      <c r="L88" s="167" t="str">
        <f t="shared" si="5"/>
        <v>Chest</v>
      </c>
      <c r="M88" s="168" t="str">
        <f t="shared" si="7"/>
        <v>PI.IC.TU.011403.01</v>
      </c>
      <c r="N88" s="168"/>
      <c r="O88" s="168" t="str">
        <f t="shared" si="8"/>
        <v>PH.IC.TU.011403.01</v>
      </c>
      <c r="Q88" s="168" t="str">
        <f t="shared" si="9"/>
        <v>CL.IC.TU.011403.01</v>
      </c>
    </row>
    <row r="89" spans="1:17" s="167" customFormat="1" ht="15">
      <c r="A89" s="167" t="s">
        <v>3934</v>
      </c>
      <c r="C89" s="61" t="s">
        <v>2379</v>
      </c>
      <c r="E89" s="61" t="s">
        <v>3742</v>
      </c>
      <c r="F89" s="167" t="s">
        <v>3741</v>
      </c>
      <c r="G89" s="167" t="s">
        <v>8710</v>
      </c>
      <c r="H89" s="62" t="s">
        <v>12028</v>
      </c>
      <c r="I89" s="167" t="s">
        <v>3743</v>
      </c>
      <c r="J89" s="63" t="str">
        <f t="shared" si="6"/>
        <v>IC.TU.011404</v>
      </c>
      <c r="K89" s="61" t="s">
        <v>2379</v>
      </c>
      <c r="L89" s="167" t="str">
        <f t="shared" si="5"/>
        <v>Mediastinal</v>
      </c>
      <c r="M89" s="168" t="str">
        <f t="shared" si="7"/>
        <v>PI.IC.TU.011404.01</v>
      </c>
      <c r="N89" s="168"/>
      <c r="O89" s="168" t="str">
        <f t="shared" si="8"/>
        <v>PH.IC.TU.011404.01</v>
      </c>
      <c r="Q89" s="168" t="str">
        <f t="shared" si="9"/>
        <v>CL.IC.TU.011404.01</v>
      </c>
    </row>
    <row r="90" spans="1:17" s="167" customFormat="1" ht="15">
      <c r="A90" s="167" t="s">
        <v>3934</v>
      </c>
      <c r="C90" s="61" t="s">
        <v>12175</v>
      </c>
      <c r="E90" s="61" t="s">
        <v>4082</v>
      </c>
      <c r="F90" s="167" t="s">
        <v>3741</v>
      </c>
      <c r="G90" s="167" t="s">
        <v>3876</v>
      </c>
      <c r="H90" s="62" t="s">
        <v>12210</v>
      </c>
      <c r="I90" s="167" t="s">
        <v>3876</v>
      </c>
      <c r="J90" s="63" t="str">
        <f t="shared" si="6"/>
        <v>IC.TU.011405</v>
      </c>
      <c r="K90" s="61" t="s">
        <v>12175</v>
      </c>
      <c r="L90" s="167" t="str">
        <f t="shared" si="5"/>
        <v>Pericardial</v>
      </c>
      <c r="M90" s="168" t="str">
        <f t="shared" si="7"/>
        <v>PI.IC.TU.011405.01</v>
      </c>
      <c r="N90" s="168"/>
      <c r="O90" s="168" t="str">
        <f t="shared" si="8"/>
        <v>PH.IC.TU.011405.01</v>
      </c>
      <c r="Q90" s="168" t="str">
        <f t="shared" si="9"/>
        <v>CL.IC.TU.011405.01</v>
      </c>
    </row>
    <row r="91" spans="1:17" s="167" customFormat="1" ht="15">
      <c r="A91" s="167" t="s">
        <v>3934</v>
      </c>
      <c r="C91" s="61" t="s">
        <v>12175</v>
      </c>
      <c r="E91" s="61" t="s">
        <v>4082</v>
      </c>
      <c r="F91" s="167" t="s">
        <v>3741</v>
      </c>
      <c r="G91" s="167" t="s">
        <v>12390</v>
      </c>
      <c r="H91" s="62" t="s">
        <v>12212</v>
      </c>
      <c r="I91" s="167" t="s">
        <v>12390</v>
      </c>
      <c r="J91" s="63" t="str">
        <f t="shared" si="6"/>
        <v>IC.TU.011406</v>
      </c>
      <c r="K91" s="61" t="s">
        <v>12175</v>
      </c>
      <c r="L91" s="167" t="str">
        <f t="shared" si="5"/>
        <v>Back</v>
      </c>
      <c r="M91" s="168" t="str">
        <f t="shared" si="7"/>
        <v>PI.IC.TU.011406.01</v>
      </c>
      <c r="N91" s="168"/>
      <c r="O91" s="168" t="str">
        <f t="shared" si="8"/>
        <v>PH.IC.TU.011406.01</v>
      </c>
      <c r="Q91" s="168" t="str">
        <f t="shared" si="9"/>
        <v>CL.IC.TU.011406.01</v>
      </c>
    </row>
    <row r="92" spans="1:17" s="167" customFormat="1" ht="15">
      <c r="A92" s="167" t="s">
        <v>3934</v>
      </c>
      <c r="C92" s="61" t="s">
        <v>12175</v>
      </c>
      <c r="D92" s="167" t="s">
        <v>8040</v>
      </c>
      <c r="E92" s="61" t="s">
        <v>7456</v>
      </c>
      <c r="F92" s="167" t="s">
        <v>3877</v>
      </c>
      <c r="G92" s="167" t="s">
        <v>3747</v>
      </c>
      <c r="H92" s="62" t="s">
        <v>11848</v>
      </c>
      <c r="I92" s="167" t="s">
        <v>12157</v>
      </c>
      <c r="J92" s="63" t="str">
        <f t="shared" si="6"/>
        <v>IC.TU.011501</v>
      </c>
      <c r="K92" s="61" t="s">
        <v>12175</v>
      </c>
      <c r="L92" s="167" t="str">
        <f t="shared" si="5"/>
        <v xml:space="preserve">      Stabilization None</v>
      </c>
      <c r="M92" s="168" t="str">
        <f t="shared" si="7"/>
        <v>PI.IC.TU.011501.01</v>
      </c>
      <c r="N92" s="168"/>
      <c r="O92" s="168" t="str">
        <f t="shared" si="8"/>
        <v>PH.IC.TU.011501.01</v>
      </c>
      <c r="Q92" s="168" t="str">
        <f t="shared" si="9"/>
        <v>CL.IC.TU.011501.01</v>
      </c>
    </row>
    <row r="93" spans="1:17" s="167" customFormat="1" ht="15">
      <c r="A93" s="167" t="s">
        <v>3934</v>
      </c>
      <c r="C93" s="61" t="s">
        <v>12175</v>
      </c>
      <c r="E93" s="61" t="s">
        <v>7456</v>
      </c>
      <c r="F93" s="167" t="s">
        <v>3877</v>
      </c>
      <c r="G93" s="167" t="s">
        <v>3748</v>
      </c>
      <c r="H93" s="62" t="s">
        <v>12030</v>
      </c>
      <c r="I93" s="167" t="s">
        <v>10059</v>
      </c>
      <c r="J93" s="63" t="str">
        <f t="shared" si="6"/>
        <v>IC.TU.011502</v>
      </c>
      <c r="K93" s="61" t="s">
        <v>12175</v>
      </c>
      <c r="L93" s="167" t="str">
        <f t="shared" si="5"/>
        <v xml:space="preserve">      Stabilization Tape</v>
      </c>
      <c r="M93" s="168" t="str">
        <f t="shared" si="7"/>
        <v>PI.IC.TU.011502.01</v>
      </c>
      <c r="N93" s="168"/>
      <c r="O93" s="168" t="str">
        <f t="shared" si="8"/>
        <v>PH.IC.TU.011502.01</v>
      </c>
      <c r="Q93" s="168" t="str">
        <f t="shared" si="9"/>
        <v>CL.IC.TU.011502.01</v>
      </c>
    </row>
    <row r="94" spans="1:17" s="167" customFormat="1" ht="15">
      <c r="A94" s="167" t="s">
        <v>3934</v>
      </c>
      <c r="C94" s="61" t="s">
        <v>12175</v>
      </c>
      <c r="E94" s="61" t="s">
        <v>7456</v>
      </c>
      <c r="F94" s="167" t="s">
        <v>3877</v>
      </c>
      <c r="G94" s="167" t="s">
        <v>3749</v>
      </c>
      <c r="H94" s="62" t="s">
        <v>12032</v>
      </c>
      <c r="I94" s="167" t="s">
        <v>10756</v>
      </c>
      <c r="J94" s="63" t="str">
        <f t="shared" si="6"/>
        <v>IC.TU.011503</v>
      </c>
      <c r="K94" s="61" t="s">
        <v>12175</v>
      </c>
      <c r="L94" s="167" t="str">
        <f t="shared" si="5"/>
        <v xml:space="preserve">      Stabilization Sutures</v>
      </c>
      <c r="M94" s="168" t="str">
        <f t="shared" si="7"/>
        <v>PI.IC.TU.011503.01</v>
      </c>
      <c r="N94" s="168"/>
      <c r="O94" s="168" t="str">
        <f t="shared" si="8"/>
        <v>PH.IC.TU.011503.01</v>
      </c>
      <c r="Q94" s="168" t="str">
        <f t="shared" si="9"/>
        <v>CL.IC.TU.011503.01</v>
      </c>
    </row>
    <row r="95" spans="1:17" s="167" customFormat="1" ht="15">
      <c r="A95" s="167" t="s">
        <v>3934</v>
      </c>
      <c r="C95" s="61" t="s">
        <v>12175</v>
      </c>
      <c r="E95" s="61" t="s">
        <v>7456</v>
      </c>
      <c r="F95" s="167" t="s">
        <v>3877</v>
      </c>
      <c r="G95" s="167" t="s">
        <v>4030</v>
      </c>
      <c r="H95" s="62" t="s">
        <v>12028</v>
      </c>
      <c r="I95" s="167" t="s">
        <v>11859</v>
      </c>
      <c r="J95" s="63" t="str">
        <f t="shared" si="6"/>
        <v>IC.TU.011504</v>
      </c>
      <c r="K95" s="61" t="s">
        <v>12175</v>
      </c>
      <c r="L95" s="167" t="str">
        <f t="shared" si="5"/>
        <v xml:space="preserve">      Stabilization commercial device</v>
      </c>
      <c r="M95" s="168" t="str">
        <f t="shared" si="7"/>
        <v>PI.IC.TU.011504.01</v>
      </c>
      <c r="N95" s="168"/>
      <c r="O95" s="168" t="str">
        <f t="shared" si="8"/>
        <v>PH.IC.TU.011504.01</v>
      </c>
      <c r="Q95" s="168" t="str">
        <f t="shared" si="9"/>
        <v>CL.IC.TU.011504.01</v>
      </c>
    </row>
    <row r="96" spans="1:17" s="167" customFormat="1" ht="15">
      <c r="A96" s="167" t="s">
        <v>3934</v>
      </c>
      <c r="C96" s="61" t="s">
        <v>12175</v>
      </c>
      <c r="D96" s="167" t="s">
        <v>7911</v>
      </c>
      <c r="E96" s="61" t="s">
        <v>7863</v>
      </c>
      <c r="F96" s="167" t="s">
        <v>3877</v>
      </c>
      <c r="G96" s="167" t="s">
        <v>4199</v>
      </c>
      <c r="H96" s="62" t="s">
        <v>11848</v>
      </c>
      <c r="I96" s="167" t="s">
        <v>10532</v>
      </c>
      <c r="J96" s="63" t="str">
        <f t="shared" si="6"/>
        <v>IC.TU.011601</v>
      </c>
      <c r="K96" s="61" t="s">
        <v>12175</v>
      </c>
      <c r="L96" s="167" t="str">
        <f t="shared" si="5"/>
        <v xml:space="preserve">      Site Within Normal Limits</v>
      </c>
      <c r="M96" s="168" t="str">
        <f t="shared" si="7"/>
        <v>PI.IC.TU.011601.01</v>
      </c>
      <c r="N96" s="168"/>
      <c r="O96" s="168" t="str">
        <f t="shared" si="8"/>
        <v>PH.IC.TU.011601.01</v>
      </c>
      <c r="Q96" s="168" t="str">
        <f t="shared" si="9"/>
        <v>CL.IC.TU.011601.01</v>
      </c>
    </row>
    <row r="97" spans="1:45" s="167" customFormat="1" ht="15">
      <c r="A97" s="167" t="s">
        <v>3934</v>
      </c>
      <c r="C97" s="61" t="s">
        <v>12175</v>
      </c>
      <c r="E97" s="61" t="s">
        <v>7863</v>
      </c>
      <c r="F97" s="167" t="s">
        <v>3877</v>
      </c>
      <c r="G97" s="167" t="s">
        <v>4200</v>
      </c>
      <c r="H97" s="62" t="s">
        <v>12030</v>
      </c>
      <c r="I97" s="167" t="s">
        <v>11790</v>
      </c>
      <c r="J97" s="63" t="str">
        <f t="shared" si="6"/>
        <v>IC.TU.011602</v>
      </c>
      <c r="K97" s="61" t="s">
        <v>12175</v>
      </c>
      <c r="L97" s="167" t="str">
        <f t="shared" si="5"/>
        <v xml:space="preserve">      Site Erythema</v>
      </c>
      <c r="M97" s="168" t="str">
        <f t="shared" si="7"/>
        <v>PI.IC.TU.011602.01</v>
      </c>
      <c r="N97" s="168"/>
      <c r="O97" s="168" t="str">
        <f t="shared" si="8"/>
        <v>PH.IC.TU.011602.01</v>
      </c>
      <c r="Q97" s="168" t="str">
        <f t="shared" si="9"/>
        <v>CL.IC.TU.011602.01</v>
      </c>
    </row>
    <row r="98" spans="1:45" s="167" customFormat="1" ht="15">
      <c r="A98" s="167" t="s">
        <v>3934</v>
      </c>
      <c r="C98" s="61" t="s">
        <v>12175</v>
      </c>
      <c r="E98" s="61" t="s">
        <v>7863</v>
      </c>
      <c r="F98" s="167" t="s">
        <v>3877</v>
      </c>
      <c r="G98" s="167" t="s">
        <v>4201</v>
      </c>
      <c r="H98" s="62" t="s">
        <v>12032</v>
      </c>
      <c r="I98" s="167" t="s">
        <v>11800</v>
      </c>
      <c r="J98" s="63" t="str">
        <f t="shared" si="6"/>
        <v>IC.TU.011603</v>
      </c>
      <c r="K98" s="61" t="s">
        <v>12175</v>
      </c>
      <c r="L98" s="167" t="str">
        <f t="shared" si="5"/>
        <v xml:space="preserve">      Site Swelling</v>
      </c>
      <c r="M98" s="168" t="str">
        <f t="shared" si="7"/>
        <v>PI.IC.TU.011603.01</v>
      </c>
      <c r="N98" s="168"/>
      <c r="O98" s="168" t="str">
        <f t="shared" si="8"/>
        <v>PH.IC.TU.011603.01</v>
      </c>
      <c r="Q98" s="168" t="str">
        <f t="shared" si="9"/>
        <v>CL.IC.TU.011603.01</v>
      </c>
    </row>
    <row r="99" spans="1:45" s="167" customFormat="1" ht="15">
      <c r="A99" s="167" t="s">
        <v>3934</v>
      </c>
      <c r="C99" s="61" t="s">
        <v>12175</v>
      </c>
      <c r="E99" s="61" t="s">
        <v>7863</v>
      </c>
      <c r="F99" s="167" t="s">
        <v>3877</v>
      </c>
      <c r="G99" s="167" t="s">
        <v>4033</v>
      </c>
      <c r="H99" s="62" t="s">
        <v>12028</v>
      </c>
      <c r="I99" s="167" t="s">
        <v>11792</v>
      </c>
      <c r="J99" s="63" t="str">
        <f t="shared" si="6"/>
        <v>IC.TU.011604</v>
      </c>
      <c r="K99" s="61" t="s">
        <v>12175</v>
      </c>
      <c r="L99" s="167" t="str">
        <f t="shared" si="5"/>
        <v xml:space="preserve">      Site Hematoma</v>
      </c>
      <c r="M99" s="168" t="str">
        <f t="shared" si="7"/>
        <v>PI.IC.TU.011604.01</v>
      </c>
      <c r="N99" s="168"/>
      <c r="O99" s="168" t="str">
        <f t="shared" si="8"/>
        <v>PH.IC.TU.011604.01</v>
      </c>
      <c r="Q99" s="168" t="str">
        <f t="shared" si="9"/>
        <v>CL.IC.TU.011604.01</v>
      </c>
    </row>
    <row r="100" spans="1:45" s="167" customFormat="1" ht="15">
      <c r="A100" s="167" t="s">
        <v>3934</v>
      </c>
      <c r="C100" s="61" t="s">
        <v>12175</v>
      </c>
      <c r="E100" s="61" t="s">
        <v>7863</v>
      </c>
      <c r="F100" s="167" t="s">
        <v>3877</v>
      </c>
      <c r="G100" s="167" t="s">
        <v>4034</v>
      </c>
      <c r="H100" s="62" t="s">
        <v>12210</v>
      </c>
      <c r="I100" s="167" t="s">
        <v>10538</v>
      </c>
      <c r="J100" s="63" t="str">
        <f t="shared" si="6"/>
        <v>IC.TU.011605</v>
      </c>
      <c r="K100" s="61" t="s">
        <v>12175</v>
      </c>
      <c r="L100" s="167" t="str">
        <f t="shared" si="5"/>
        <v xml:space="preserve">      Site bruising</v>
      </c>
      <c r="M100" s="168" t="str">
        <f t="shared" si="7"/>
        <v>PI.IC.TU.011605.01</v>
      </c>
      <c r="N100" s="168"/>
      <c r="O100" s="168" t="str">
        <f t="shared" si="8"/>
        <v>PH.IC.TU.011605.01</v>
      </c>
      <c r="Q100" s="168" t="str">
        <f t="shared" si="9"/>
        <v>CL.IC.TU.011605.01</v>
      </c>
    </row>
    <row r="101" spans="1:45" s="167" customFormat="1" ht="15">
      <c r="A101" s="167" t="s">
        <v>3934</v>
      </c>
      <c r="C101" s="61" t="s">
        <v>3873</v>
      </c>
      <c r="E101" s="61" t="s">
        <v>4035</v>
      </c>
      <c r="F101" s="167" t="s">
        <v>3877</v>
      </c>
      <c r="G101" s="167" t="s">
        <v>4036</v>
      </c>
      <c r="H101" s="62" t="s">
        <v>12212</v>
      </c>
      <c r="I101" s="167" t="s">
        <v>12207</v>
      </c>
      <c r="J101" s="63" t="str">
        <f t="shared" si="6"/>
        <v>IC.TU.011606</v>
      </c>
      <c r="K101" s="61" t="s">
        <v>3873</v>
      </c>
      <c r="L101" s="167" t="str">
        <f t="shared" si="5"/>
        <v xml:space="preserve">      Site Unable to assess due to dressing</v>
      </c>
      <c r="M101" s="168" t="str">
        <f t="shared" si="7"/>
        <v>PI.IC.TU.011606.01</v>
      </c>
      <c r="N101" s="168"/>
      <c r="O101" s="168" t="str">
        <f t="shared" si="8"/>
        <v>PH.IC.TU.011606.01</v>
      </c>
      <c r="Q101" s="168" t="str">
        <f t="shared" si="9"/>
        <v>CL.IC.TU.011606.01</v>
      </c>
    </row>
    <row r="102" spans="1:45" s="167" customFormat="1" ht="15">
      <c r="A102" s="167" t="s">
        <v>3934</v>
      </c>
      <c r="C102" s="61" t="s">
        <v>3873</v>
      </c>
      <c r="E102" s="61" t="s">
        <v>4035</v>
      </c>
      <c r="F102" s="167" t="s">
        <v>3877</v>
      </c>
      <c r="G102" s="167" t="s">
        <v>4037</v>
      </c>
      <c r="H102" s="62" t="s">
        <v>12225</v>
      </c>
      <c r="I102" s="167" t="s">
        <v>10478</v>
      </c>
      <c r="J102" s="63" t="str">
        <f t="shared" si="6"/>
        <v>IC.TU.011607</v>
      </c>
      <c r="K102" s="61" t="s">
        <v>12175</v>
      </c>
      <c r="L102" s="167" t="str">
        <f t="shared" si="5"/>
        <v xml:space="preserve">      Site Other: specify</v>
      </c>
      <c r="M102" s="168" t="str">
        <f t="shared" si="7"/>
        <v>PI.IC.TU.011607.01</v>
      </c>
      <c r="N102" s="168"/>
      <c r="O102" s="168" t="str">
        <f t="shared" si="8"/>
        <v>PH.IC.TU.011607.01</v>
      </c>
      <c r="Q102" s="168" t="str">
        <f t="shared" si="9"/>
        <v>CL.IC.TU.011607.01</v>
      </c>
    </row>
    <row r="103" spans="1:45" s="167" customFormat="1" ht="15">
      <c r="A103" s="167" t="s">
        <v>3934</v>
      </c>
      <c r="C103" s="61" t="s">
        <v>12175</v>
      </c>
      <c r="E103" s="61" t="s">
        <v>7863</v>
      </c>
      <c r="F103" s="167" t="s">
        <v>3877</v>
      </c>
      <c r="G103" s="167" t="s">
        <v>4038</v>
      </c>
      <c r="H103" s="62" t="s">
        <v>3574</v>
      </c>
      <c r="I103" s="167" t="s">
        <v>4038</v>
      </c>
      <c r="J103" s="63" t="str">
        <f t="shared" si="6"/>
        <v>IC.TU.011608</v>
      </c>
      <c r="K103" s="61" t="s">
        <v>12175</v>
      </c>
      <c r="L103" s="167" t="str">
        <f t="shared" si="5"/>
        <v>Oozing</v>
      </c>
      <c r="M103" s="168" t="str">
        <f t="shared" si="7"/>
        <v>PI.IC.TU.011608.01</v>
      </c>
      <c r="N103" s="168"/>
      <c r="O103" s="168" t="str">
        <f t="shared" si="8"/>
        <v>PH.IC.TU.011608.01</v>
      </c>
      <c r="Q103" s="168" t="str">
        <f t="shared" si="9"/>
        <v>CL.IC.TU.011608.01</v>
      </c>
      <c r="R103" s="167" t="s">
        <v>12465</v>
      </c>
      <c r="S103" s="167">
        <v>500</v>
      </c>
    </row>
    <row r="104" spans="1:45" s="167" customFormat="1" ht="15">
      <c r="A104" s="167" t="s">
        <v>3934</v>
      </c>
      <c r="C104" s="61" t="s">
        <v>12175</v>
      </c>
      <c r="E104" s="61" t="s">
        <v>7863</v>
      </c>
      <c r="F104" s="167" t="s">
        <v>3877</v>
      </c>
      <c r="G104" s="167" t="s">
        <v>3887</v>
      </c>
      <c r="H104" s="62" t="s">
        <v>3690</v>
      </c>
      <c r="I104" s="167" t="s">
        <v>3887</v>
      </c>
      <c r="J104" s="63" t="str">
        <f t="shared" si="6"/>
        <v>IC.TU.011609</v>
      </c>
      <c r="K104" s="61" t="s">
        <v>12175</v>
      </c>
      <c r="L104" s="167" t="str">
        <f t="shared" si="5"/>
        <v>Bleeding</v>
      </c>
      <c r="M104" s="168" t="str">
        <f t="shared" si="7"/>
        <v>PI.IC.TU.011609.01</v>
      </c>
      <c r="N104" s="168"/>
      <c r="O104" s="168" t="str">
        <f t="shared" si="8"/>
        <v>PH.IC.TU.011609.01</v>
      </c>
      <c r="Q104" s="168" t="str">
        <f t="shared" si="9"/>
        <v>CL.IC.TU.011609.01</v>
      </c>
      <c r="R104" s="167" t="s">
        <v>12465</v>
      </c>
      <c r="S104" s="167">
        <v>500</v>
      </c>
    </row>
    <row r="105" spans="1:45" s="167" customFormat="1" ht="15">
      <c r="A105" s="167" t="s">
        <v>3934</v>
      </c>
      <c r="C105" s="61" t="s">
        <v>12175</v>
      </c>
      <c r="E105" s="61" t="s">
        <v>7863</v>
      </c>
      <c r="F105" s="167" t="s">
        <v>3877</v>
      </c>
      <c r="G105" s="167" t="s">
        <v>3888</v>
      </c>
      <c r="H105" s="62" t="s">
        <v>3188</v>
      </c>
      <c r="I105" s="167" t="s">
        <v>3888</v>
      </c>
      <c r="J105" s="63" t="str">
        <f t="shared" si="6"/>
        <v>IC.TU.011610</v>
      </c>
      <c r="K105" s="61" t="s">
        <v>12175</v>
      </c>
      <c r="L105" s="167" t="str">
        <f t="shared" si="5"/>
        <v>Reddened</v>
      </c>
      <c r="M105" s="168" t="str">
        <f t="shared" si="7"/>
        <v>PI.IC.TU.011610.01</v>
      </c>
      <c r="N105" s="168"/>
      <c r="O105" s="168" t="str">
        <f t="shared" si="8"/>
        <v>PH.IC.TU.011610.01</v>
      </c>
      <c r="Q105" s="168" t="str">
        <f t="shared" si="9"/>
        <v>CL.IC.TU.011610.01</v>
      </c>
      <c r="R105" s="167" t="s">
        <v>12465</v>
      </c>
      <c r="S105" s="167">
        <v>500</v>
      </c>
    </row>
    <row r="106" spans="1:45" s="146" customFormat="1" ht="16">
      <c r="A106" s="146" t="s">
        <v>3934</v>
      </c>
      <c r="C106" s="147" t="s">
        <v>12175</v>
      </c>
      <c r="E106" s="147" t="s">
        <v>7863</v>
      </c>
      <c r="F106" s="146" t="s">
        <v>3877</v>
      </c>
      <c r="G106" s="146" t="s">
        <v>14524</v>
      </c>
      <c r="H106" s="147" t="s">
        <v>5749</v>
      </c>
      <c r="I106" s="146" t="s">
        <v>14524</v>
      </c>
      <c r="J106" s="148" t="str">
        <f t="shared" si="6"/>
        <v>IC.TU.011611</v>
      </c>
      <c r="K106" s="147" t="s">
        <v>12175</v>
      </c>
      <c r="L106" s="146" t="str">
        <f t="shared" si="5"/>
        <v>Drainage</v>
      </c>
      <c r="M106" s="148" t="str">
        <f t="shared" si="7"/>
        <v>PI.IC.TU.011611.01</v>
      </c>
      <c r="N106" s="148"/>
      <c r="O106" s="148" t="str">
        <f t="shared" si="8"/>
        <v>PH.IC.TU.011611.01</v>
      </c>
      <c r="Q106" s="148" t="str">
        <f t="shared" si="9"/>
        <v>CL.IC.TU.011611.01</v>
      </c>
      <c r="R106" s="146" t="s">
        <v>12465</v>
      </c>
      <c r="S106" s="146">
        <v>500</v>
      </c>
      <c r="AR106" s="146" t="s">
        <v>12773</v>
      </c>
      <c r="AS106" s="146">
        <v>1749</v>
      </c>
    </row>
    <row r="107" spans="1:45" s="167" customFormat="1" ht="15">
      <c r="A107" s="167" t="s">
        <v>3934</v>
      </c>
      <c r="C107" s="61" t="s">
        <v>12175</v>
      </c>
      <c r="E107" s="61" t="s">
        <v>7863</v>
      </c>
      <c r="F107" s="167" t="s">
        <v>3877</v>
      </c>
      <c r="G107" s="167" t="s">
        <v>3889</v>
      </c>
      <c r="H107" s="62" t="s">
        <v>3064</v>
      </c>
      <c r="I107" s="167" t="s">
        <v>3889</v>
      </c>
      <c r="J107" s="63" t="str">
        <f t="shared" si="6"/>
        <v>IC.TU.011612</v>
      </c>
      <c r="K107" s="61" t="s">
        <v>12175</v>
      </c>
      <c r="L107" s="167" t="str">
        <f t="shared" si="5"/>
        <v>Tender</v>
      </c>
      <c r="M107" s="168" t="str">
        <f t="shared" si="7"/>
        <v>PI.IC.TU.011612.01</v>
      </c>
      <c r="N107" s="168"/>
      <c r="O107" s="168" t="str">
        <f t="shared" si="8"/>
        <v>PH.IC.TU.011612.01</v>
      </c>
      <c r="Q107" s="168" t="str">
        <f t="shared" si="9"/>
        <v>CL.IC.TU.011612.01</v>
      </c>
      <c r="R107" s="167" t="s">
        <v>12465</v>
      </c>
      <c r="S107" s="167">
        <v>500</v>
      </c>
    </row>
    <row r="108" spans="1:45" s="167" customFormat="1" ht="15">
      <c r="A108" s="167" t="s">
        <v>3934</v>
      </c>
      <c r="C108" s="61" t="s">
        <v>12175</v>
      </c>
      <c r="D108" s="167" t="s">
        <v>3755</v>
      </c>
      <c r="E108" s="61" t="s">
        <v>12462</v>
      </c>
      <c r="F108" s="167" t="s">
        <v>3877</v>
      </c>
      <c r="G108" s="167" t="s">
        <v>3756</v>
      </c>
      <c r="H108" s="62" t="s">
        <v>11848</v>
      </c>
      <c r="I108" s="167" t="s">
        <v>11753</v>
      </c>
      <c r="J108" s="63" t="str">
        <f t="shared" si="6"/>
        <v>IC.TU.011701</v>
      </c>
      <c r="K108" s="61" t="s">
        <v>12175</v>
      </c>
      <c r="L108" s="167" t="str">
        <f t="shared" si="5"/>
        <v xml:space="preserve">      Status Unchanged</v>
      </c>
      <c r="M108" s="168" t="str">
        <f t="shared" si="7"/>
        <v>PI.IC.TU.011701.01</v>
      </c>
      <c r="N108" s="168"/>
      <c r="O108" s="168" t="str">
        <f t="shared" si="8"/>
        <v>PH.IC.TU.011701.01</v>
      </c>
      <c r="Q108" s="168" t="str">
        <f t="shared" si="9"/>
        <v>CL.IC.TU.011701.01</v>
      </c>
    </row>
    <row r="109" spans="1:45" s="167" customFormat="1" ht="15">
      <c r="A109" s="167" t="s">
        <v>3934</v>
      </c>
      <c r="C109" s="61" t="s">
        <v>12175</v>
      </c>
      <c r="E109" s="61" t="s">
        <v>12462</v>
      </c>
      <c r="F109" s="167" t="s">
        <v>3877</v>
      </c>
      <c r="G109" s="167" t="s">
        <v>3757</v>
      </c>
      <c r="H109" s="62" t="s">
        <v>12030</v>
      </c>
      <c r="I109" s="167" t="s">
        <v>11752</v>
      </c>
      <c r="J109" s="63" t="str">
        <f t="shared" si="6"/>
        <v>IC.TU.011702</v>
      </c>
      <c r="K109" s="61" t="s">
        <v>12175</v>
      </c>
      <c r="L109" s="167" t="str">
        <f t="shared" si="5"/>
        <v xml:space="preserve">      Status Decreasing</v>
      </c>
      <c r="M109" s="168" t="str">
        <f t="shared" si="7"/>
        <v>PI.IC.TU.011702.01</v>
      </c>
      <c r="N109" s="168"/>
      <c r="O109" s="168" t="str">
        <f t="shared" si="8"/>
        <v>PH.IC.TU.011702.01</v>
      </c>
      <c r="Q109" s="168" t="str">
        <f t="shared" si="9"/>
        <v>CL.IC.TU.011702.01</v>
      </c>
    </row>
    <row r="110" spans="1:45" s="167" customFormat="1" ht="15">
      <c r="A110" s="167" t="s">
        <v>3934</v>
      </c>
      <c r="C110" s="61" t="s">
        <v>12175</v>
      </c>
      <c r="E110" s="61" t="s">
        <v>12462</v>
      </c>
      <c r="F110" s="167" t="s">
        <v>3877</v>
      </c>
      <c r="G110" s="167" t="s">
        <v>3758</v>
      </c>
      <c r="H110" s="62" t="s">
        <v>12032</v>
      </c>
      <c r="I110" s="167" t="s">
        <v>11583</v>
      </c>
      <c r="J110" s="63" t="str">
        <f t="shared" si="6"/>
        <v>IC.TU.011703</v>
      </c>
      <c r="K110" s="61" t="s">
        <v>12175</v>
      </c>
      <c r="L110" s="167" t="str">
        <f t="shared" si="5"/>
        <v xml:space="preserve">      Status Increasing</v>
      </c>
      <c r="M110" s="168" t="str">
        <f t="shared" si="7"/>
        <v>PI.IC.TU.011703.01</v>
      </c>
      <c r="N110" s="168"/>
      <c r="O110" s="168" t="str">
        <f t="shared" si="8"/>
        <v>PH.IC.TU.011703.01</v>
      </c>
      <c r="Q110" s="168" t="str">
        <f t="shared" si="9"/>
        <v>CL.IC.TU.011703.01</v>
      </c>
    </row>
    <row r="111" spans="1:45" s="167" customFormat="1" ht="15">
      <c r="A111" s="167" t="s">
        <v>3934</v>
      </c>
      <c r="C111" s="61" t="s">
        <v>12175</v>
      </c>
      <c r="D111" s="167" t="s">
        <v>9010</v>
      </c>
      <c r="E111" s="61" t="s">
        <v>12602</v>
      </c>
      <c r="F111" s="167" t="s">
        <v>3877</v>
      </c>
      <c r="G111" s="167" t="s">
        <v>3899</v>
      </c>
      <c r="H111" s="62" t="s">
        <v>11848</v>
      </c>
      <c r="I111" s="167" t="s">
        <v>11474</v>
      </c>
      <c r="J111" s="63" t="str">
        <f t="shared" si="6"/>
        <v>IC.TU.011801</v>
      </c>
      <c r="K111" s="61" t="s">
        <v>12175</v>
      </c>
      <c r="L111" s="167" t="str">
        <f t="shared" si="5"/>
        <v xml:space="preserve">      Site consistent with Body Temperature</v>
      </c>
      <c r="M111" s="168" t="str">
        <f t="shared" si="7"/>
        <v>PI.IC.TU.011801.01</v>
      </c>
      <c r="N111" s="168"/>
      <c r="O111" s="168" t="str">
        <f t="shared" si="8"/>
        <v>PH.IC.TU.011801.01</v>
      </c>
      <c r="Q111" s="168" t="str">
        <f t="shared" si="9"/>
        <v>CL.IC.TU.011801.01</v>
      </c>
    </row>
    <row r="112" spans="1:45" s="167" customFormat="1" ht="15">
      <c r="A112" s="167" t="s">
        <v>3934</v>
      </c>
      <c r="C112" s="61" t="s">
        <v>12175</v>
      </c>
      <c r="E112" s="61" t="s">
        <v>12602</v>
      </c>
      <c r="F112" s="167" t="s">
        <v>3877</v>
      </c>
      <c r="G112" s="167" t="s">
        <v>4049</v>
      </c>
      <c r="H112" s="62" t="s">
        <v>12030</v>
      </c>
      <c r="I112" s="167" t="s">
        <v>11504</v>
      </c>
      <c r="J112" s="63" t="str">
        <f t="shared" si="6"/>
        <v>IC.TU.011802</v>
      </c>
      <c r="K112" s="61" t="s">
        <v>12175</v>
      </c>
      <c r="L112" s="167" t="str">
        <f t="shared" si="5"/>
        <v xml:space="preserve">      Site Warmer than Body Temperature</v>
      </c>
      <c r="M112" s="168" t="str">
        <f t="shared" si="7"/>
        <v>PI.IC.TU.011802.01</v>
      </c>
      <c r="N112" s="168"/>
      <c r="O112" s="168" t="str">
        <f t="shared" si="8"/>
        <v>PH.IC.TU.011802.01</v>
      </c>
      <c r="Q112" s="168" t="str">
        <f t="shared" si="9"/>
        <v>CL.IC.TU.011802.01</v>
      </c>
    </row>
    <row r="113" spans="1:25" s="167" customFormat="1" ht="15">
      <c r="A113" s="167" t="s">
        <v>3934</v>
      </c>
      <c r="C113" s="61" t="s">
        <v>12175</v>
      </c>
      <c r="E113" s="61" t="s">
        <v>12602</v>
      </c>
      <c r="F113" s="167" t="s">
        <v>3877</v>
      </c>
      <c r="G113" s="167" t="s">
        <v>3759</v>
      </c>
      <c r="H113" s="62" t="s">
        <v>12032</v>
      </c>
      <c r="I113" s="167" t="s">
        <v>11506</v>
      </c>
      <c r="J113" s="63" t="str">
        <f t="shared" si="6"/>
        <v>IC.TU.011803</v>
      </c>
      <c r="K113" s="61" t="s">
        <v>12175</v>
      </c>
      <c r="L113" s="167" t="str">
        <f t="shared" si="5"/>
        <v xml:space="preserve">      Site Warmer than Opposite Body Part</v>
      </c>
      <c r="M113" s="168" t="str">
        <f t="shared" si="7"/>
        <v>PI.IC.TU.011803.01</v>
      </c>
      <c r="N113" s="168"/>
      <c r="O113" s="168" t="str">
        <f t="shared" si="8"/>
        <v>PH.IC.TU.011803.01</v>
      </c>
      <c r="Q113" s="168" t="str">
        <f t="shared" si="9"/>
        <v>CL.IC.TU.011803.01</v>
      </c>
    </row>
    <row r="114" spans="1:25" s="167" customFormat="1" ht="15">
      <c r="A114" s="167" t="s">
        <v>3934</v>
      </c>
      <c r="C114" s="61" t="s">
        <v>3872</v>
      </c>
      <c r="E114" s="61" t="s">
        <v>3760</v>
      </c>
      <c r="F114" s="167" t="s">
        <v>3877</v>
      </c>
      <c r="G114" s="167" t="s">
        <v>3641</v>
      </c>
      <c r="H114" s="62" t="s">
        <v>12028</v>
      </c>
      <c r="I114" s="167" t="s">
        <v>11508</v>
      </c>
      <c r="J114" s="63" t="str">
        <f t="shared" si="6"/>
        <v>IC.TU.011804</v>
      </c>
      <c r="K114" s="61" t="s">
        <v>3872</v>
      </c>
      <c r="L114" s="167" t="str">
        <f t="shared" si="5"/>
        <v xml:space="preserve">      Site Cooler than Body Temperature</v>
      </c>
      <c r="M114" s="168" t="str">
        <f t="shared" si="7"/>
        <v>PI.IC.TU.011804.01</v>
      </c>
      <c r="N114" s="168"/>
      <c r="O114" s="168" t="str">
        <f t="shared" si="8"/>
        <v>PH.IC.TU.011804.01</v>
      </c>
      <c r="Q114" s="168" t="str">
        <f t="shared" si="9"/>
        <v>CL.IC.TU.011804.01</v>
      </c>
    </row>
    <row r="115" spans="1:25" s="167" customFormat="1" ht="15">
      <c r="A115" s="167" t="s">
        <v>3934</v>
      </c>
      <c r="C115" s="61" t="s">
        <v>12175</v>
      </c>
      <c r="E115" s="61" t="s">
        <v>12602</v>
      </c>
      <c r="F115" s="167" t="s">
        <v>3877</v>
      </c>
      <c r="G115" s="167" t="s">
        <v>3642</v>
      </c>
      <c r="H115" s="62" t="s">
        <v>12210</v>
      </c>
      <c r="I115" s="167" t="s">
        <v>11510</v>
      </c>
      <c r="J115" s="63" t="str">
        <f t="shared" si="6"/>
        <v>IC.TU.011805</v>
      </c>
      <c r="K115" s="61" t="s">
        <v>12175</v>
      </c>
      <c r="L115" s="167" t="str">
        <f t="shared" si="5"/>
        <v xml:space="preserve">      Site Cooler than Opposite Body Part</v>
      </c>
      <c r="M115" s="168" t="str">
        <f t="shared" si="7"/>
        <v>PI.IC.TU.011805.01</v>
      </c>
      <c r="N115" s="168"/>
      <c r="O115" s="168" t="str">
        <f t="shared" si="8"/>
        <v>PH.IC.TU.011805.01</v>
      </c>
      <c r="Q115" s="168" t="str">
        <f t="shared" si="9"/>
        <v>CL.IC.TU.011805.01</v>
      </c>
    </row>
    <row r="116" spans="1:25" s="167" customFormat="1" ht="15">
      <c r="A116" s="167" t="s">
        <v>3934</v>
      </c>
      <c r="C116" s="61" t="s">
        <v>12175</v>
      </c>
      <c r="D116" s="167" t="s">
        <v>8426</v>
      </c>
      <c r="E116" s="61" t="s">
        <v>12604</v>
      </c>
      <c r="F116" s="167" t="s">
        <v>3643</v>
      </c>
      <c r="G116" s="167" t="s">
        <v>10446</v>
      </c>
      <c r="H116" s="62" t="s">
        <v>11848</v>
      </c>
      <c r="I116" s="167" t="s">
        <v>10446</v>
      </c>
      <c r="J116" s="63" t="str">
        <f t="shared" si="6"/>
        <v>IC.TU.011901</v>
      </c>
      <c r="K116" s="61" t="s">
        <v>12175</v>
      </c>
      <c r="L116" s="167" t="str">
        <f t="shared" si="5"/>
        <v>Patent</v>
      </c>
      <c r="M116" s="168" t="str">
        <f t="shared" si="7"/>
        <v>PI.IC.TU.011901.01</v>
      </c>
      <c r="N116" s="168"/>
      <c r="O116" s="168" t="str">
        <f t="shared" si="8"/>
        <v>PH.IC.TU.011901.01</v>
      </c>
      <c r="Q116" s="168" t="str">
        <f t="shared" si="9"/>
        <v>CL.IC.TU.011901.01</v>
      </c>
    </row>
    <row r="117" spans="1:25" s="167" customFormat="1" ht="15">
      <c r="A117" s="167" t="s">
        <v>3934</v>
      </c>
      <c r="C117" s="61" t="s">
        <v>12175</v>
      </c>
      <c r="E117" s="61" t="s">
        <v>12604</v>
      </c>
      <c r="F117" s="167" t="s">
        <v>3643</v>
      </c>
      <c r="G117" s="167" t="s">
        <v>10128</v>
      </c>
      <c r="H117" s="62" t="s">
        <v>12030</v>
      </c>
      <c r="I117" s="167" t="s">
        <v>10128</v>
      </c>
      <c r="J117" s="63" t="str">
        <f t="shared" si="6"/>
        <v>IC.TU.011902</v>
      </c>
      <c r="K117" s="61" t="s">
        <v>12175</v>
      </c>
      <c r="L117" s="167" t="str">
        <f t="shared" si="5"/>
        <v>Irrigated</v>
      </c>
      <c r="M117" s="168" t="str">
        <f t="shared" si="7"/>
        <v>PI.IC.TU.011902.01</v>
      </c>
      <c r="N117" s="168"/>
      <c r="O117" s="168" t="str">
        <f t="shared" si="8"/>
        <v>PH.IC.TU.011902.01</v>
      </c>
      <c r="Q117" s="168" t="str">
        <f t="shared" si="9"/>
        <v>CL.IC.TU.011902.01</v>
      </c>
    </row>
    <row r="118" spans="1:25" s="167" customFormat="1" ht="15">
      <c r="A118" s="167" t="s">
        <v>3934</v>
      </c>
      <c r="C118" s="61" t="s">
        <v>3871</v>
      </c>
      <c r="E118" s="61" t="s">
        <v>3644</v>
      </c>
      <c r="F118" s="167" t="s">
        <v>3643</v>
      </c>
      <c r="G118" s="167" t="s">
        <v>10300</v>
      </c>
      <c r="H118" s="62" t="s">
        <v>12032</v>
      </c>
      <c r="I118" s="167" t="s">
        <v>10300</v>
      </c>
      <c r="J118" s="63" t="str">
        <f t="shared" si="6"/>
        <v>IC.TU.011903</v>
      </c>
      <c r="K118" s="61" t="s">
        <v>3871</v>
      </c>
      <c r="L118" s="167" t="str">
        <f t="shared" si="5"/>
        <v>Clamped</v>
      </c>
      <c r="M118" s="168" t="str">
        <f t="shared" si="7"/>
        <v>PI.IC.TU.011903.01</v>
      </c>
      <c r="N118" s="168"/>
      <c r="O118" s="168" t="str">
        <f t="shared" si="8"/>
        <v>PH.IC.TU.011903.01</v>
      </c>
      <c r="Q118" s="168" t="str">
        <f t="shared" si="9"/>
        <v>CL.IC.TU.011903.01</v>
      </c>
    </row>
    <row r="119" spans="1:25" s="167" customFormat="1" ht="15">
      <c r="A119" s="167" t="s">
        <v>3934</v>
      </c>
      <c r="C119" s="61" t="s">
        <v>12175</v>
      </c>
      <c r="E119" s="61" t="s">
        <v>12604</v>
      </c>
      <c r="F119" s="167" t="s">
        <v>3643</v>
      </c>
      <c r="G119" s="167" t="s">
        <v>3645</v>
      </c>
      <c r="H119" s="62" t="s">
        <v>12028</v>
      </c>
      <c r="I119" s="167" t="s">
        <v>3901</v>
      </c>
      <c r="J119" s="63" t="str">
        <f t="shared" si="6"/>
        <v>IC.TU.011904</v>
      </c>
      <c r="K119" s="61" t="s">
        <v>12175</v>
      </c>
      <c r="L119" s="167" t="str">
        <f t="shared" si="5"/>
        <v>Non-patent/Clogged</v>
      </c>
      <c r="M119" s="168" t="str">
        <f t="shared" si="7"/>
        <v>PI.IC.TU.011904.01</v>
      </c>
      <c r="N119" s="168"/>
      <c r="O119" s="168" t="str">
        <f t="shared" si="8"/>
        <v>PH.IC.TU.011904.01</v>
      </c>
      <c r="Q119" s="168" t="str">
        <f t="shared" si="9"/>
        <v>CL.IC.TU.011904.01</v>
      </c>
    </row>
    <row r="120" spans="1:25" s="167" customFormat="1" ht="15">
      <c r="A120" s="167" t="s">
        <v>3934</v>
      </c>
      <c r="C120" s="61" t="s">
        <v>3840</v>
      </c>
      <c r="E120" s="61" t="s">
        <v>3644</v>
      </c>
      <c r="F120" s="167" t="s">
        <v>3643</v>
      </c>
      <c r="G120" s="167" t="s">
        <v>3917</v>
      </c>
      <c r="H120" s="62" t="s">
        <v>12210</v>
      </c>
      <c r="I120" s="167" t="s">
        <v>3918</v>
      </c>
      <c r="J120" s="63" t="str">
        <f t="shared" si="6"/>
        <v>IC.TU.011905</v>
      </c>
      <c r="K120" s="61" t="s">
        <v>3840</v>
      </c>
      <c r="L120" s="167" t="str">
        <f t="shared" si="5"/>
        <v>Stripped/Milked</v>
      </c>
      <c r="M120" s="168" t="str">
        <f t="shared" si="7"/>
        <v>PI.IC.TU.011905.01</v>
      </c>
      <c r="N120" s="168"/>
      <c r="O120" s="168" t="str">
        <f t="shared" si="8"/>
        <v>PH.IC.TU.011905.01</v>
      </c>
      <c r="Q120" s="168" t="str">
        <f t="shared" si="9"/>
        <v>CL.IC.TU.011905.01</v>
      </c>
    </row>
    <row r="121" spans="1:25" s="167" customFormat="1" ht="15">
      <c r="A121" s="167" t="s">
        <v>3934</v>
      </c>
      <c r="C121" s="61" t="s">
        <v>12175</v>
      </c>
      <c r="E121" s="61" t="s">
        <v>12604</v>
      </c>
      <c r="F121" s="167" t="s">
        <v>3643</v>
      </c>
      <c r="G121" s="167" t="s">
        <v>3919</v>
      </c>
      <c r="H121" s="62" t="s">
        <v>12212</v>
      </c>
      <c r="I121" s="167" t="s">
        <v>10046</v>
      </c>
      <c r="J121" s="63" t="str">
        <f t="shared" si="6"/>
        <v>IC.TU.011906</v>
      </c>
      <c r="K121" s="61" t="s">
        <v>12175</v>
      </c>
      <c r="L121" s="167" t="str">
        <f t="shared" si="5"/>
        <v>Gravity Drainage</v>
      </c>
      <c r="M121" s="168" t="str">
        <f t="shared" si="7"/>
        <v>PI.IC.TU.011906.01</v>
      </c>
      <c r="N121" s="168"/>
      <c r="O121" s="168" t="str">
        <f t="shared" si="8"/>
        <v>PH.IC.TU.011906.01</v>
      </c>
      <c r="Q121" s="168" t="str">
        <f t="shared" si="9"/>
        <v>CL.IC.TU.011906.01</v>
      </c>
    </row>
    <row r="122" spans="1:25" s="167" customFormat="1" ht="15">
      <c r="A122" s="167" t="s">
        <v>3934</v>
      </c>
      <c r="C122" s="61" t="s">
        <v>12175</v>
      </c>
      <c r="E122" s="61" t="s">
        <v>12604</v>
      </c>
      <c r="F122" s="167" t="s">
        <v>3643</v>
      </c>
      <c r="G122" s="167" t="s">
        <v>10123</v>
      </c>
      <c r="H122" s="62" t="s">
        <v>12225</v>
      </c>
      <c r="I122" s="167" t="s">
        <v>11841</v>
      </c>
      <c r="J122" s="63" t="str">
        <f t="shared" si="6"/>
        <v>IC.TU.011907</v>
      </c>
      <c r="K122" s="61" t="s">
        <v>12175</v>
      </c>
      <c r="L122" s="167" t="str">
        <f t="shared" si="5"/>
        <v>Discontinued</v>
      </c>
      <c r="M122" s="168" t="str">
        <f t="shared" si="7"/>
        <v>PI.IC.TU.011907.01</v>
      </c>
      <c r="N122" s="168"/>
      <c r="O122" s="168" t="str">
        <f t="shared" si="8"/>
        <v>PH.IC.TU.011907.01</v>
      </c>
      <c r="Q122" s="168" t="str">
        <f t="shared" si="9"/>
        <v>CL.IC.TU.011907.01</v>
      </c>
    </row>
    <row r="123" spans="1:25" s="167" customFormat="1" ht="15">
      <c r="A123" s="167" t="s">
        <v>3934</v>
      </c>
      <c r="C123" s="61" t="s">
        <v>2206</v>
      </c>
      <c r="E123" s="61" t="s">
        <v>12604</v>
      </c>
      <c r="F123" s="167" t="s">
        <v>3643</v>
      </c>
      <c r="G123" s="167" t="s">
        <v>10478</v>
      </c>
      <c r="H123" s="62" t="s">
        <v>11638</v>
      </c>
      <c r="I123" s="167" t="s">
        <v>10478</v>
      </c>
      <c r="J123" s="63" t="str">
        <f>CONCATENATE("IC.TU.",C123,E123,H123)</f>
        <v>IC.TU.011908</v>
      </c>
      <c r="K123" s="61" t="s">
        <v>2206</v>
      </c>
      <c r="L123" s="167" t="str">
        <f>G123</f>
        <v>Other: specify</v>
      </c>
      <c r="M123" s="168" t="str">
        <f>CONCATENATE("PI.",J123,".",K123)</f>
        <v>PI.IC.TU.011908.01</v>
      </c>
      <c r="N123" s="168"/>
      <c r="O123" s="168" t="str">
        <f>CONCATENATE("PH.",J123,".",K123)</f>
        <v>PH.IC.TU.011908.01</v>
      </c>
      <c r="Q123" s="168" t="str">
        <f>CONCATENATE("CL.",J123,".",K123)</f>
        <v>CL.IC.TU.011908.01</v>
      </c>
    </row>
    <row r="124" spans="1:25" s="167" customFormat="1" ht="15">
      <c r="A124" s="167" t="s">
        <v>3934</v>
      </c>
      <c r="C124" s="61" t="s">
        <v>12175</v>
      </c>
      <c r="E124" s="61" t="s">
        <v>12604</v>
      </c>
      <c r="F124" s="167" t="s">
        <v>3643</v>
      </c>
      <c r="G124" s="167" t="s">
        <v>12805</v>
      </c>
      <c r="H124" s="62" t="s">
        <v>12732</v>
      </c>
      <c r="J124" s="63" t="str">
        <f t="shared" si="6"/>
        <v>IC.TU.011909</v>
      </c>
      <c r="K124" s="61" t="s">
        <v>12175</v>
      </c>
      <c r="L124" s="167" t="str">
        <f t="shared" si="5"/>
        <v>Self Discontinued</v>
      </c>
      <c r="M124" s="168" t="str">
        <f t="shared" si="7"/>
        <v>PI.IC.TU.011909.01</v>
      </c>
      <c r="N124" s="168"/>
      <c r="O124" s="168" t="str">
        <f t="shared" si="8"/>
        <v>PH.IC.TU.011909.01</v>
      </c>
      <c r="Q124" s="168" t="str">
        <f t="shared" si="9"/>
        <v>CL.IC.TU.011909.01</v>
      </c>
      <c r="X124" s="167" t="s">
        <v>12505</v>
      </c>
      <c r="Y124" s="167">
        <v>1124</v>
      </c>
    </row>
    <row r="125" spans="1:25" s="167" customFormat="1" ht="15">
      <c r="A125" s="167" t="s">
        <v>3934</v>
      </c>
      <c r="C125" s="61" t="s">
        <v>12175</v>
      </c>
      <c r="D125" s="167" t="s">
        <v>10124</v>
      </c>
      <c r="E125" s="61" t="s">
        <v>7228</v>
      </c>
      <c r="F125" s="167" t="s">
        <v>3920</v>
      </c>
      <c r="G125" s="167" t="s">
        <v>9743</v>
      </c>
      <c r="H125" s="62" t="s">
        <v>11848</v>
      </c>
      <c r="I125" s="167" t="s">
        <v>12157</v>
      </c>
      <c r="J125" s="63" t="str">
        <f t="shared" si="6"/>
        <v>IC.TU.012001</v>
      </c>
      <c r="K125" s="61" t="s">
        <v>12175</v>
      </c>
      <c r="L125" s="167" t="str">
        <f t="shared" si="5"/>
        <v xml:space="preserve">      None</v>
      </c>
      <c r="M125" s="168" t="str">
        <f t="shared" si="7"/>
        <v>PI.IC.TU.012001.01</v>
      </c>
      <c r="N125" s="168"/>
      <c r="O125" s="168" t="str">
        <f t="shared" si="8"/>
        <v>PH.IC.TU.012001.01</v>
      </c>
      <c r="Q125" s="168" t="str">
        <f t="shared" si="9"/>
        <v>CL.IC.TU.012001.01</v>
      </c>
    </row>
    <row r="126" spans="1:25" s="167" customFormat="1" ht="15">
      <c r="A126" s="167" t="s">
        <v>3934</v>
      </c>
      <c r="C126" s="61" t="s">
        <v>12175</v>
      </c>
      <c r="E126" s="61" t="s">
        <v>7228</v>
      </c>
      <c r="F126" s="167" t="s">
        <v>3920</v>
      </c>
      <c r="G126" s="167" t="s">
        <v>8799</v>
      </c>
      <c r="H126" s="62" t="s">
        <v>12030</v>
      </c>
      <c r="I126" s="167" t="s">
        <v>11013</v>
      </c>
      <c r="J126" s="63" t="str">
        <f t="shared" si="6"/>
        <v>IC.TU.012002</v>
      </c>
      <c r="K126" s="61" t="s">
        <v>12175</v>
      </c>
      <c r="L126" s="167" t="str">
        <f t="shared" si="5"/>
        <v xml:space="preserve">     Intermittent</v>
      </c>
      <c r="M126" s="168" t="str">
        <f t="shared" si="7"/>
        <v>PI.IC.TU.012002.01</v>
      </c>
      <c r="N126" s="168"/>
      <c r="O126" s="168" t="str">
        <f t="shared" si="8"/>
        <v>PH.IC.TU.012002.01</v>
      </c>
      <c r="Q126" s="168" t="str">
        <f t="shared" si="9"/>
        <v>CL.IC.TU.012002.01</v>
      </c>
    </row>
    <row r="127" spans="1:25" s="167" customFormat="1" ht="15">
      <c r="A127" s="167" t="s">
        <v>3934</v>
      </c>
      <c r="C127" s="61" t="s">
        <v>12175</v>
      </c>
      <c r="E127" s="61" t="s">
        <v>12282</v>
      </c>
      <c r="F127" s="167" t="s">
        <v>3920</v>
      </c>
      <c r="G127" s="167" t="s">
        <v>13099</v>
      </c>
      <c r="H127" s="62" t="s">
        <v>12032</v>
      </c>
      <c r="I127" s="167" t="s">
        <v>8798</v>
      </c>
      <c r="J127" s="63" t="str">
        <f>CONCATENATE("IC.TU.",C127,E127,H127)</f>
        <v>IC.TU.012003</v>
      </c>
      <c r="K127" s="61" t="s">
        <v>12175</v>
      </c>
      <c r="L127" s="167" t="str">
        <f>G127</f>
        <v xml:space="preserve">     Continuous</v>
      </c>
      <c r="M127" s="168" t="str">
        <f>CONCATENATE("PI.",J127,".",K127)</f>
        <v>PI.IC.TU.012003.01</v>
      </c>
      <c r="N127" s="168"/>
      <c r="O127" s="168" t="str">
        <f>CONCATENATE("PH.",J127,".",K127)</f>
        <v>PH.IC.TU.012003.01</v>
      </c>
      <c r="Q127" s="168" t="str">
        <f>CONCATENATE("CL.",J127,".",K127)</f>
        <v>CL.IC.TU.012003.01</v>
      </c>
    </row>
    <row r="128" spans="1:25" s="167" customFormat="1" ht="15">
      <c r="A128" s="167" t="s">
        <v>3934</v>
      </c>
      <c r="C128" s="61" t="s">
        <v>12175</v>
      </c>
      <c r="E128" s="61" t="s">
        <v>7228</v>
      </c>
      <c r="F128" s="167" t="s">
        <v>3920</v>
      </c>
      <c r="G128" s="167" t="s">
        <v>2244</v>
      </c>
      <c r="H128" s="62" t="s">
        <v>2242</v>
      </c>
      <c r="I128" s="167" t="s">
        <v>2245</v>
      </c>
      <c r="J128" s="63" t="str">
        <f t="shared" si="6"/>
        <v>IC.TU.012004</v>
      </c>
      <c r="K128" s="61" t="s">
        <v>12175</v>
      </c>
      <c r="L128" s="167" t="str">
        <f t="shared" si="5"/>
        <v xml:space="preserve">     Bulb</v>
      </c>
      <c r="M128" s="168" t="str">
        <f t="shared" si="7"/>
        <v>PI.IC.TU.012004.01</v>
      </c>
      <c r="N128" s="168"/>
      <c r="O128" s="168" t="str">
        <f t="shared" si="8"/>
        <v>PH.IC.TU.012004.01</v>
      </c>
      <c r="Q128" s="168" t="str">
        <f t="shared" si="9"/>
        <v>CL.IC.TU.012004.01</v>
      </c>
      <c r="V128" s="167" t="s">
        <v>2777</v>
      </c>
      <c r="W128" s="167">
        <v>1048</v>
      </c>
    </row>
    <row r="129" spans="1:23" s="167" customFormat="1" ht="15">
      <c r="A129" s="167" t="s">
        <v>3934</v>
      </c>
      <c r="C129" s="61" t="s">
        <v>12175</v>
      </c>
      <c r="D129" s="167" t="s">
        <v>10684</v>
      </c>
      <c r="E129" s="61" t="s">
        <v>8039</v>
      </c>
      <c r="F129" s="167" t="s">
        <v>3920</v>
      </c>
      <c r="G129" s="167" t="s">
        <v>2122</v>
      </c>
      <c r="H129" s="62" t="s">
        <v>11848</v>
      </c>
      <c r="I129" s="167" t="s">
        <v>8746</v>
      </c>
      <c r="J129" s="63" t="str">
        <f t="shared" si="6"/>
        <v>IC.TU.012101</v>
      </c>
      <c r="K129" s="61" t="s">
        <v>12175</v>
      </c>
      <c r="L129" s="167" t="str">
        <f t="shared" si="5"/>
        <v xml:space="preserve">       None</v>
      </c>
      <c r="M129" s="168" t="str">
        <f t="shared" si="7"/>
        <v>PI.IC.TU.012101.01</v>
      </c>
      <c r="N129" s="168"/>
      <c r="O129" s="168" t="str">
        <f t="shared" si="8"/>
        <v>PH.IC.TU.012101.01</v>
      </c>
      <c r="Q129" s="168" t="str">
        <f t="shared" si="9"/>
        <v>CL.IC.TU.012101.01</v>
      </c>
    </row>
    <row r="130" spans="1:23" s="167" customFormat="1" ht="15">
      <c r="A130" s="167" t="s">
        <v>3934</v>
      </c>
      <c r="C130" s="61" t="s">
        <v>12175</v>
      </c>
      <c r="E130" s="61" t="s">
        <v>8039</v>
      </c>
      <c r="F130" s="167" t="s">
        <v>3920</v>
      </c>
      <c r="G130" s="167" t="s">
        <v>3924</v>
      </c>
      <c r="H130" s="62" t="s">
        <v>12030</v>
      </c>
      <c r="I130" s="167" t="s">
        <v>10526</v>
      </c>
      <c r="J130" s="63" t="str">
        <f t="shared" si="6"/>
        <v>IC.TU.012102</v>
      </c>
      <c r="K130" s="61" t="s">
        <v>12175</v>
      </c>
      <c r="L130" s="167" t="str">
        <f t="shared" si="5"/>
        <v xml:space="preserve">      Low </v>
      </c>
      <c r="M130" s="168" t="str">
        <f t="shared" si="7"/>
        <v>PI.IC.TU.012102.01</v>
      </c>
      <c r="N130" s="168"/>
      <c r="O130" s="168" t="str">
        <f t="shared" si="8"/>
        <v>PH.IC.TU.012102.01</v>
      </c>
      <c r="Q130" s="168" t="str">
        <f t="shared" si="9"/>
        <v>CL.IC.TU.012102.01</v>
      </c>
    </row>
    <row r="131" spans="1:23" s="167" customFormat="1" ht="15">
      <c r="A131" s="167" t="s">
        <v>3934</v>
      </c>
      <c r="C131" s="61" t="s">
        <v>12175</v>
      </c>
      <c r="E131" s="61" t="s">
        <v>8039</v>
      </c>
      <c r="F131" s="167" t="s">
        <v>3920</v>
      </c>
      <c r="G131" s="167" t="s">
        <v>4622</v>
      </c>
      <c r="H131" s="62" t="s">
        <v>12032</v>
      </c>
      <c r="I131" s="167" t="s">
        <v>10362</v>
      </c>
      <c r="J131" s="63" t="str">
        <f t="shared" si="6"/>
        <v>IC.TU.012103</v>
      </c>
      <c r="K131" s="61" t="s">
        <v>12175</v>
      </c>
      <c r="L131" s="167" t="str">
        <f t="shared" si="5"/>
        <v xml:space="preserve">     Medium</v>
      </c>
      <c r="M131" s="168" t="str">
        <f t="shared" si="7"/>
        <v>PI.IC.TU.012103.01</v>
      </c>
      <c r="N131" s="168"/>
      <c r="O131" s="168" t="str">
        <f t="shared" si="8"/>
        <v>PH.IC.TU.012103.01</v>
      </c>
      <c r="Q131" s="168" t="str">
        <f t="shared" si="9"/>
        <v>CL.IC.TU.012103.01</v>
      </c>
    </row>
    <row r="132" spans="1:23" s="167" customFormat="1" ht="15">
      <c r="A132" s="167" t="s">
        <v>3934</v>
      </c>
      <c r="C132" s="61" t="s">
        <v>12175</v>
      </c>
      <c r="E132" s="61" t="s">
        <v>8039</v>
      </c>
      <c r="F132" s="167" t="s">
        <v>3920</v>
      </c>
      <c r="G132" s="167" t="s">
        <v>3925</v>
      </c>
      <c r="H132" s="62" t="s">
        <v>12028</v>
      </c>
      <c r="I132" s="167" t="s">
        <v>10363</v>
      </c>
      <c r="J132" s="63" t="str">
        <f t="shared" si="6"/>
        <v>IC.TU.012104</v>
      </c>
      <c r="K132" s="61" t="s">
        <v>12175</v>
      </c>
      <c r="L132" s="167" t="str">
        <f t="shared" si="5"/>
        <v xml:space="preserve">     High</v>
      </c>
      <c r="M132" s="168" t="str">
        <f t="shared" si="7"/>
        <v>PI.IC.TU.012104.01</v>
      </c>
      <c r="N132" s="168"/>
      <c r="O132" s="168" t="str">
        <f t="shared" si="8"/>
        <v>PH.IC.TU.012104.01</v>
      </c>
      <c r="Q132" s="168" t="str">
        <f t="shared" si="9"/>
        <v>CL.IC.TU.012104.01</v>
      </c>
    </row>
    <row r="133" spans="1:23" s="167" customFormat="1" ht="15">
      <c r="A133" s="167" t="s">
        <v>3934</v>
      </c>
      <c r="C133" s="61" t="s">
        <v>12175</v>
      </c>
      <c r="E133" s="61" t="s">
        <v>12285</v>
      </c>
      <c r="F133" s="167" t="s">
        <v>3920</v>
      </c>
      <c r="G133" s="167" t="s">
        <v>4600</v>
      </c>
      <c r="H133" s="62" t="s">
        <v>6291</v>
      </c>
      <c r="I133" s="167" t="s">
        <v>3926</v>
      </c>
      <c r="J133" s="63" t="str">
        <f>CONCATENATE("IC.TU.",C133,E133,H133)</f>
        <v>IC.TU.012105</v>
      </c>
      <c r="K133" s="61" t="s">
        <v>12175</v>
      </c>
      <c r="L133" s="167" t="str">
        <f>G133</f>
        <v>Number: specify</v>
      </c>
      <c r="M133" s="168" t="str">
        <f>CONCATENATE("PI.",J133,".",K133)</f>
        <v>PI.IC.TU.012105.01</v>
      </c>
      <c r="N133" s="168"/>
      <c r="O133" s="168" t="str">
        <f>CONCATENATE("PH.",J133,".",K133)</f>
        <v>PH.IC.TU.012105.01</v>
      </c>
      <c r="Q133" s="168" t="str">
        <f>CONCATENATE("CL.",J133,".",K133)</f>
        <v>CL.IC.TU.012105.01</v>
      </c>
      <c r="R133" s="167" t="s">
        <v>12278</v>
      </c>
      <c r="S133" s="167">
        <v>331</v>
      </c>
    </row>
    <row r="134" spans="1:23" s="167" customFormat="1" ht="15">
      <c r="A134" s="167" t="s">
        <v>3934</v>
      </c>
      <c r="C134" s="61" t="s">
        <v>12175</v>
      </c>
      <c r="E134" s="61" t="s">
        <v>8039</v>
      </c>
      <c r="F134" s="167" t="s">
        <v>3920</v>
      </c>
      <c r="G134" s="167" t="s">
        <v>2246</v>
      </c>
      <c r="H134" s="62" t="s">
        <v>2424</v>
      </c>
      <c r="I134" s="167" t="s">
        <v>2247</v>
      </c>
      <c r="J134" s="63" t="str">
        <f t="shared" si="6"/>
        <v>IC.TU.012106</v>
      </c>
      <c r="K134" s="61" t="s">
        <v>12175</v>
      </c>
      <c r="L134" s="167" t="str">
        <f t="shared" si="5"/>
        <v>Bulb</v>
      </c>
      <c r="M134" s="168" t="str">
        <f t="shared" si="7"/>
        <v>PI.IC.TU.012106.01</v>
      </c>
      <c r="N134" s="168"/>
      <c r="O134" s="168" t="str">
        <f t="shared" si="8"/>
        <v>PH.IC.TU.012106.01</v>
      </c>
      <c r="Q134" s="168" t="str">
        <f t="shared" si="9"/>
        <v>CL.IC.TU.012106.01</v>
      </c>
      <c r="R134" s="167" t="s">
        <v>12180</v>
      </c>
      <c r="S134" s="167" t="s">
        <v>2301</v>
      </c>
      <c r="V134" s="167" t="s">
        <v>2302</v>
      </c>
      <c r="W134" s="167">
        <v>1048</v>
      </c>
    </row>
    <row r="135" spans="1:23" s="167" customFormat="1" ht="15">
      <c r="A135" s="167" t="s">
        <v>3934</v>
      </c>
      <c r="C135" s="61" t="s">
        <v>12175</v>
      </c>
      <c r="D135" s="167" t="s">
        <v>8285</v>
      </c>
      <c r="E135" s="61" t="s">
        <v>7874</v>
      </c>
      <c r="F135" s="167" t="s">
        <v>3927</v>
      </c>
      <c r="G135" s="167" t="s">
        <v>7180</v>
      </c>
      <c r="H135" s="62" t="s">
        <v>11848</v>
      </c>
      <c r="I135" s="167" t="s">
        <v>7180</v>
      </c>
      <c r="J135" s="63" t="str">
        <f t="shared" si="6"/>
        <v>IC.TU.012201</v>
      </c>
      <c r="K135" s="61" t="s">
        <v>12175</v>
      </c>
      <c r="L135" s="167" t="str">
        <f t="shared" si="5"/>
        <v>Bulb</v>
      </c>
      <c r="M135" s="168" t="str">
        <f t="shared" si="7"/>
        <v>PI.IC.TU.012201.01</v>
      </c>
      <c r="N135" s="168"/>
      <c r="O135" s="168" t="str">
        <f t="shared" si="8"/>
        <v>PH.IC.TU.012201.01</v>
      </c>
      <c r="Q135" s="168" t="str">
        <f t="shared" si="9"/>
        <v>CL.IC.TU.012201.01</v>
      </c>
    </row>
    <row r="136" spans="1:23" s="167" customFormat="1" ht="15">
      <c r="A136" s="167" t="s">
        <v>3934</v>
      </c>
      <c r="C136" s="61" t="s">
        <v>12175</v>
      </c>
      <c r="E136" s="61" t="s">
        <v>7874</v>
      </c>
      <c r="F136" s="167" t="s">
        <v>3927</v>
      </c>
      <c r="G136" s="167" t="s">
        <v>3928</v>
      </c>
      <c r="H136" s="62" t="s">
        <v>12030</v>
      </c>
      <c r="I136" s="167" t="s">
        <v>3928</v>
      </c>
      <c r="J136" s="63" t="str">
        <f t="shared" si="6"/>
        <v>IC.TU.012202</v>
      </c>
      <c r="K136" s="61" t="s">
        <v>12175</v>
      </c>
      <c r="L136" s="167" t="str">
        <f t="shared" ref="L136:L208" si="10">G136</f>
        <v>Hemovac</v>
      </c>
      <c r="M136" s="168" t="str">
        <f t="shared" si="7"/>
        <v>PI.IC.TU.012202.01</v>
      </c>
      <c r="N136" s="168"/>
      <c r="O136" s="168" t="str">
        <f t="shared" si="8"/>
        <v>PH.IC.TU.012202.01</v>
      </c>
      <c r="Q136" s="168" t="str">
        <f t="shared" si="9"/>
        <v>CL.IC.TU.012202.01</v>
      </c>
    </row>
    <row r="137" spans="1:23" s="167" customFormat="1" ht="15">
      <c r="A137" s="167" t="s">
        <v>3934</v>
      </c>
      <c r="C137" s="61" t="s">
        <v>12175</v>
      </c>
      <c r="E137" s="61" t="s">
        <v>7874</v>
      </c>
      <c r="F137" s="167" t="s">
        <v>3927</v>
      </c>
      <c r="G137" s="167" t="s">
        <v>3929</v>
      </c>
      <c r="H137" s="62" t="s">
        <v>12032</v>
      </c>
      <c r="I137" s="167" t="s">
        <v>3930</v>
      </c>
      <c r="J137" s="63" t="str">
        <f t="shared" si="6"/>
        <v>IC.TU.012203</v>
      </c>
      <c r="K137" s="61" t="s">
        <v>12175</v>
      </c>
      <c r="L137" s="167" t="str">
        <f t="shared" si="10"/>
        <v>Jackson Pratt</v>
      </c>
      <c r="M137" s="168" t="str">
        <f t="shared" si="7"/>
        <v>PI.IC.TU.012203.01</v>
      </c>
      <c r="N137" s="168"/>
      <c r="O137" s="168" t="str">
        <f t="shared" si="8"/>
        <v>PH.IC.TU.012203.01</v>
      </c>
      <c r="Q137" s="168" t="str">
        <f t="shared" si="9"/>
        <v>CL.IC.TU.012203.01</v>
      </c>
    </row>
    <row r="138" spans="1:23" s="167" customFormat="1" ht="15">
      <c r="A138" s="167" t="s">
        <v>3934</v>
      </c>
      <c r="C138" s="61" t="s">
        <v>12175</v>
      </c>
      <c r="E138" s="61" t="s">
        <v>7874</v>
      </c>
      <c r="F138" s="167" t="s">
        <v>3927</v>
      </c>
      <c r="G138" s="167" t="s">
        <v>3931</v>
      </c>
      <c r="H138" s="62" t="s">
        <v>12028</v>
      </c>
      <c r="I138" s="167" t="s">
        <v>3931</v>
      </c>
      <c r="J138" s="63" t="str">
        <f t="shared" si="6"/>
        <v>IC.TU.012204</v>
      </c>
      <c r="K138" s="61" t="s">
        <v>12175</v>
      </c>
      <c r="L138" s="167" t="str">
        <f t="shared" si="10"/>
        <v>Penrose</v>
      </c>
      <c r="M138" s="168" t="str">
        <f t="shared" si="7"/>
        <v>PI.IC.TU.012204.01</v>
      </c>
      <c r="N138" s="168"/>
      <c r="O138" s="168" t="str">
        <f t="shared" si="8"/>
        <v>PH.IC.TU.012204.01</v>
      </c>
      <c r="Q138" s="168" t="str">
        <f t="shared" si="9"/>
        <v>CL.IC.TU.012204.01</v>
      </c>
    </row>
    <row r="139" spans="1:23" s="167" customFormat="1" ht="15">
      <c r="A139" s="167" t="s">
        <v>3934</v>
      </c>
      <c r="C139" s="61" t="s">
        <v>3840</v>
      </c>
      <c r="E139" s="61" t="s">
        <v>3793</v>
      </c>
      <c r="F139" s="167" t="s">
        <v>3927</v>
      </c>
      <c r="G139" s="167" t="s">
        <v>3937</v>
      </c>
      <c r="H139" s="62" t="s">
        <v>12210</v>
      </c>
      <c r="I139" s="167" t="s">
        <v>3938</v>
      </c>
      <c r="J139" s="63" t="str">
        <f t="shared" si="6"/>
        <v>IC.TU.012205</v>
      </c>
      <c r="K139" s="61" t="s">
        <v>3840</v>
      </c>
      <c r="L139" s="167" t="str">
        <f t="shared" si="10"/>
        <v>Red rubber catheter</v>
      </c>
      <c r="M139" s="168" t="str">
        <f t="shared" si="7"/>
        <v>PI.IC.TU.012205.01</v>
      </c>
      <c r="N139" s="168"/>
      <c r="O139" s="168" t="str">
        <f t="shared" si="8"/>
        <v>PH.IC.TU.012205.01</v>
      </c>
      <c r="Q139" s="168" t="str">
        <f t="shared" si="9"/>
        <v>CL.IC.TU.012205.01</v>
      </c>
    </row>
    <row r="140" spans="1:23" s="167" customFormat="1" ht="15">
      <c r="A140" s="167" t="s">
        <v>3934</v>
      </c>
      <c r="C140" s="61" t="s">
        <v>12175</v>
      </c>
      <c r="E140" s="61" t="s">
        <v>7874</v>
      </c>
      <c r="F140" s="167" t="s">
        <v>3927</v>
      </c>
      <c r="G140" s="167" t="s">
        <v>3939</v>
      </c>
      <c r="H140" s="62" t="s">
        <v>12212</v>
      </c>
      <c r="I140" s="167" t="s">
        <v>3940</v>
      </c>
      <c r="J140" s="63" t="str">
        <f t="shared" si="6"/>
        <v>IC.TU.012206</v>
      </c>
      <c r="K140" s="61" t="s">
        <v>12175</v>
      </c>
      <c r="L140" s="167" t="str">
        <f t="shared" si="10"/>
        <v>T-Tube</v>
      </c>
      <c r="M140" s="168" t="str">
        <f t="shared" si="7"/>
        <v>PI.IC.TU.012206.01</v>
      </c>
      <c r="N140" s="168"/>
      <c r="O140" s="168" t="str">
        <f t="shared" si="8"/>
        <v>PH.IC.TU.012206.01</v>
      </c>
      <c r="Q140" s="168" t="str">
        <f t="shared" si="9"/>
        <v>CL.IC.TU.012206.01</v>
      </c>
    </row>
    <row r="141" spans="1:23" s="167" customFormat="1" ht="15">
      <c r="A141" s="167" t="s">
        <v>3934</v>
      </c>
      <c r="C141" s="61" t="s">
        <v>3840</v>
      </c>
      <c r="E141" s="61" t="s">
        <v>3793</v>
      </c>
      <c r="F141" s="167" t="s">
        <v>3927</v>
      </c>
      <c r="G141" s="167" t="s">
        <v>10884</v>
      </c>
      <c r="H141" s="62" t="s">
        <v>12225</v>
      </c>
      <c r="I141" s="167" t="s">
        <v>12437</v>
      </c>
      <c r="J141" s="63" t="str">
        <f t="shared" si="6"/>
        <v>IC.TU.012207</v>
      </c>
      <c r="K141" s="61" t="s">
        <v>3840</v>
      </c>
      <c r="L141" s="167" t="str">
        <f t="shared" si="10"/>
        <v>Other:  specify</v>
      </c>
      <c r="M141" s="168" t="str">
        <f t="shared" si="7"/>
        <v>PI.IC.TU.012207.01</v>
      </c>
      <c r="N141" s="168"/>
      <c r="O141" s="168" t="str">
        <f t="shared" si="8"/>
        <v>PH.IC.TU.012207.01</v>
      </c>
      <c r="Q141" s="168" t="str">
        <f t="shared" si="9"/>
        <v>CL.IC.TU.012207.01</v>
      </c>
    </row>
    <row r="142" spans="1:23" s="167" customFormat="1" ht="15">
      <c r="A142" s="167" t="s">
        <v>3934</v>
      </c>
      <c r="C142" s="61" t="s">
        <v>12175</v>
      </c>
      <c r="E142" s="61" t="s">
        <v>7874</v>
      </c>
      <c r="F142" s="167" t="s">
        <v>3927</v>
      </c>
      <c r="G142" s="167" t="s">
        <v>3941</v>
      </c>
      <c r="H142" s="62" t="s">
        <v>3574</v>
      </c>
      <c r="I142" s="167" t="s">
        <v>3941</v>
      </c>
      <c r="J142" s="63" t="str">
        <f t="shared" si="6"/>
        <v>IC.TU.012208</v>
      </c>
      <c r="K142" s="61" t="s">
        <v>12175</v>
      </c>
      <c r="L142" s="167" t="str">
        <f t="shared" si="10"/>
        <v>Blakemore</v>
      </c>
      <c r="M142" s="168" t="str">
        <f t="shared" si="7"/>
        <v>PI.IC.TU.012208.01</v>
      </c>
      <c r="N142" s="168"/>
      <c r="O142" s="168" t="str">
        <f t="shared" si="8"/>
        <v>PH.IC.TU.012208.01</v>
      </c>
      <c r="Q142" s="168" t="str">
        <f t="shared" si="9"/>
        <v>CL.IC.TU.012208.01</v>
      </c>
      <c r="R142" s="167" t="s">
        <v>12465</v>
      </c>
      <c r="S142" s="167">
        <v>499</v>
      </c>
    </row>
    <row r="143" spans="1:23" s="167" customFormat="1" ht="15">
      <c r="A143" s="167" t="s">
        <v>3934</v>
      </c>
      <c r="C143" s="61" t="s">
        <v>12175</v>
      </c>
      <c r="E143" s="61" t="s">
        <v>7874</v>
      </c>
      <c r="F143" s="167" t="s">
        <v>3927</v>
      </c>
      <c r="G143" s="167" t="s">
        <v>3942</v>
      </c>
      <c r="H143" s="62" t="s">
        <v>3690</v>
      </c>
      <c r="I143" s="167" t="s">
        <v>3942</v>
      </c>
      <c r="J143" s="63" t="str">
        <f t="shared" si="6"/>
        <v>IC.TU.012209</v>
      </c>
      <c r="K143" s="61" t="s">
        <v>12175</v>
      </c>
      <c r="L143" s="167" t="str">
        <f t="shared" si="10"/>
        <v>Esophagogastric</v>
      </c>
      <c r="M143" s="168" t="str">
        <f t="shared" si="7"/>
        <v>PI.IC.TU.012209.01</v>
      </c>
      <c r="N143" s="168"/>
      <c r="O143" s="168" t="str">
        <f t="shared" si="8"/>
        <v>PH.IC.TU.012209.01</v>
      </c>
      <c r="Q143" s="168" t="str">
        <f t="shared" si="9"/>
        <v>CL.IC.TU.012209.01</v>
      </c>
      <c r="R143" s="167" t="s">
        <v>12465</v>
      </c>
      <c r="S143" s="167">
        <v>499</v>
      </c>
    </row>
    <row r="144" spans="1:23" s="167" customFormat="1" ht="15">
      <c r="A144" s="167" t="s">
        <v>3934</v>
      </c>
      <c r="C144" s="61" t="s">
        <v>2379</v>
      </c>
      <c r="E144" s="61" t="s">
        <v>7874</v>
      </c>
      <c r="F144" s="167" t="s">
        <v>3927</v>
      </c>
      <c r="G144" s="167" t="s">
        <v>3943</v>
      </c>
      <c r="H144" s="62" t="s">
        <v>3188</v>
      </c>
      <c r="I144" s="167" t="s">
        <v>3943</v>
      </c>
      <c r="J144" s="63" t="str">
        <f t="shared" si="6"/>
        <v>IC.TU.012210</v>
      </c>
      <c r="K144" s="61" t="s">
        <v>2379</v>
      </c>
      <c r="L144" s="167" t="str">
        <f t="shared" si="10"/>
        <v>Naso Gastric Tube</v>
      </c>
      <c r="M144" s="168" t="str">
        <f t="shared" si="7"/>
        <v>PI.IC.TU.012210.01</v>
      </c>
      <c r="N144" s="168"/>
      <c r="O144" s="168" t="str">
        <f t="shared" si="8"/>
        <v>PH.IC.TU.012210.01</v>
      </c>
      <c r="Q144" s="168" t="str">
        <f t="shared" si="9"/>
        <v>CL.IC.TU.012210.01</v>
      </c>
      <c r="R144" s="167" t="s">
        <v>12465</v>
      </c>
      <c r="S144" s="167">
        <v>499</v>
      </c>
    </row>
    <row r="145" spans="1:47" s="167" customFormat="1" ht="15">
      <c r="A145" s="167" t="s">
        <v>3934</v>
      </c>
      <c r="C145" s="61" t="s">
        <v>12175</v>
      </c>
      <c r="E145" s="61" t="s">
        <v>7874</v>
      </c>
      <c r="F145" s="167" t="s">
        <v>3927</v>
      </c>
      <c r="G145" s="167" t="s">
        <v>3944</v>
      </c>
      <c r="H145" s="62" t="s">
        <v>5749</v>
      </c>
      <c r="I145" s="167" t="s">
        <v>3944</v>
      </c>
      <c r="J145" s="63" t="str">
        <f t="shared" ref="J145:J150" si="11">CONCATENATE("IC.TU.",C145,E145,H145)</f>
        <v>IC.TU.012211</v>
      </c>
      <c r="K145" s="61" t="s">
        <v>12175</v>
      </c>
      <c r="L145" s="167" t="str">
        <f t="shared" ref="L145:L150" si="12">G145</f>
        <v>Oral Gastric Tube</v>
      </c>
      <c r="M145" s="168" t="str">
        <f t="shared" ref="M145:M150" si="13">CONCATENATE("PI.",J145,".",K145)</f>
        <v>PI.IC.TU.012211.01</v>
      </c>
      <c r="N145" s="168"/>
      <c r="O145" s="168" t="str">
        <f t="shared" ref="O145:O150" si="14">CONCATENATE("PH.",J145,".",K145)</f>
        <v>PH.IC.TU.012211.01</v>
      </c>
      <c r="Q145" s="168" t="str">
        <f t="shared" ref="Q145:Q150" si="15">CONCATENATE("CL.",J145,".",K145)</f>
        <v>CL.IC.TU.012211.01</v>
      </c>
      <c r="R145" s="167" t="s">
        <v>12278</v>
      </c>
      <c r="S145" s="167">
        <v>499</v>
      </c>
    </row>
    <row r="146" spans="1:47" s="138" customFormat="1" ht="15">
      <c r="A146" s="138" t="s">
        <v>3934</v>
      </c>
      <c r="C146" s="150" t="s">
        <v>3</v>
      </c>
      <c r="E146" s="150" t="s">
        <v>712</v>
      </c>
      <c r="F146" s="138" t="s">
        <v>3927</v>
      </c>
      <c r="G146" s="138" t="s">
        <v>14305</v>
      </c>
      <c r="H146" s="151" t="s">
        <v>12100</v>
      </c>
      <c r="I146" s="138" t="s">
        <v>14305</v>
      </c>
      <c r="J146" s="152" t="str">
        <f t="shared" si="11"/>
        <v>IC.TU.012212</v>
      </c>
      <c r="K146" s="150" t="s">
        <v>3</v>
      </c>
      <c r="L146" s="138" t="str">
        <f t="shared" si="12"/>
        <v>Blake</v>
      </c>
      <c r="M146" s="153" t="str">
        <f t="shared" si="13"/>
        <v>PI.IC.TU.012212.01</v>
      </c>
      <c r="N146" s="153"/>
      <c r="O146" s="153" t="str">
        <f t="shared" si="14"/>
        <v>PH.IC.TU.012212.01</v>
      </c>
      <c r="Q146" s="153" t="str">
        <f t="shared" si="15"/>
        <v>CL.IC.TU.012212.01</v>
      </c>
      <c r="AR146" s="138" t="s">
        <v>12773</v>
      </c>
      <c r="AS146" s="138">
        <v>1649</v>
      </c>
    </row>
    <row r="147" spans="1:47" s="138" customFormat="1" ht="15">
      <c r="A147" s="138" t="s">
        <v>3934</v>
      </c>
      <c r="C147" s="150" t="s">
        <v>3</v>
      </c>
      <c r="E147" s="150" t="s">
        <v>712</v>
      </c>
      <c r="F147" s="138" t="s">
        <v>3927</v>
      </c>
      <c r="G147" s="138" t="s">
        <v>14718</v>
      </c>
      <c r="H147" s="151" t="s">
        <v>12101</v>
      </c>
      <c r="I147" s="138" t="s">
        <v>14718</v>
      </c>
      <c r="J147" s="152" t="str">
        <f t="shared" si="11"/>
        <v>IC.TU.012213</v>
      </c>
      <c r="K147" s="150" t="s">
        <v>3</v>
      </c>
      <c r="L147" s="138" t="str">
        <f t="shared" si="12"/>
        <v>Davol</v>
      </c>
      <c r="M147" s="153" t="str">
        <f t="shared" si="13"/>
        <v>PI.IC.TU.012213.01</v>
      </c>
      <c r="N147" s="153"/>
      <c r="O147" s="153" t="str">
        <f t="shared" si="14"/>
        <v>PH.IC.TU.012213.01</v>
      </c>
      <c r="Q147" s="153" t="str">
        <f t="shared" si="15"/>
        <v>CL.IC.TU.012213.01</v>
      </c>
      <c r="AT147" s="138" t="s">
        <v>12773</v>
      </c>
      <c r="AU147" s="138">
        <v>1767</v>
      </c>
    </row>
    <row r="148" spans="1:47" s="138" customFormat="1" ht="15">
      <c r="A148" s="138" t="s">
        <v>3934</v>
      </c>
      <c r="C148" s="150" t="s">
        <v>12175</v>
      </c>
      <c r="E148" s="150" t="s">
        <v>7874</v>
      </c>
      <c r="F148" s="138" t="s">
        <v>3927</v>
      </c>
      <c r="G148" s="138" t="s">
        <v>14719</v>
      </c>
      <c r="H148" s="151" t="s">
        <v>12102</v>
      </c>
      <c r="I148" s="138" t="s">
        <v>14719</v>
      </c>
      <c r="J148" s="152" t="str">
        <f t="shared" si="11"/>
        <v>IC.TU.012214</v>
      </c>
      <c r="K148" s="150" t="s">
        <v>12175</v>
      </c>
      <c r="L148" s="138" t="str">
        <f t="shared" si="12"/>
        <v>Accordian</v>
      </c>
      <c r="M148" s="153" t="str">
        <f t="shared" si="13"/>
        <v>PI.IC.TU.012214.01</v>
      </c>
      <c r="N148" s="153"/>
      <c r="O148" s="153" t="str">
        <f t="shared" si="14"/>
        <v>PH.IC.TU.012214.01</v>
      </c>
      <c r="Q148" s="153" t="str">
        <f t="shared" si="15"/>
        <v>CL.IC.TU.012214.01</v>
      </c>
      <c r="AT148" s="138" t="s">
        <v>12773</v>
      </c>
      <c r="AU148" s="138">
        <v>1767</v>
      </c>
    </row>
    <row r="149" spans="1:47" s="167" customFormat="1" ht="15">
      <c r="A149" s="167" t="s">
        <v>3934</v>
      </c>
      <c r="C149" s="61" t="s">
        <v>1</v>
      </c>
      <c r="D149" s="167" t="s">
        <v>316</v>
      </c>
      <c r="E149" s="61" t="s">
        <v>2335</v>
      </c>
      <c r="F149" s="167" t="s">
        <v>2713</v>
      </c>
      <c r="G149" s="167" t="s">
        <v>2716</v>
      </c>
      <c r="H149" s="62" t="s">
        <v>1</v>
      </c>
      <c r="I149" s="167" t="s">
        <v>2717</v>
      </c>
      <c r="J149" s="63" t="str">
        <f t="shared" si="11"/>
        <v>IC.TU.012301</v>
      </c>
      <c r="K149" s="61" t="s">
        <v>1</v>
      </c>
      <c r="L149" s="167" t="str">
        <f t="shared" si="12"/>
        <v>Date Insertion, specify:</v>
      </c>
      <c r="M149" s="168" t="str">
        <f t="shared" si="13"/>
        <v>PI.IC.TU.012301.01</v>
      </c>
      <c r="N149" s="168"/>
      <c r="O149" s="168" t="str">
        <f t="shared" si="14"/>
        <v>PH.IC.TU.012301.01</v>
      </c>
      <c r="Q149" s="168" t="str">
        <f t="shared" si="15"/>
        <v>CL.IC.TU.012301.01</v>
      </c>
      <c r="R149" s="167" t="s">
        <v>12465</v>
      </c>
      <c r="S149" s="167">
        <v>499</v>
      </c>
      <c r="AN149" s="167" t="s">
        <v>12773</v>
      </c>
      <c r="AO149" s="167">
        <v>1523</v>
      </c>
    </row>
    <row r="150" spans="1:47" s="167" customFormat="1" ht="15">
      <c r="A150" s="167" t="s">
        <v>3934</v>
      </c>
      <c r="C150" s="61" t="s">
        <v>1</v>
      </c>
      <c r="E150" s="61" t="s">
        <v>2335</v>
      </c>
      <c r="F150" s="167" t="s">
        <v>2713</v>
      </c>
      <c r="G150" s="167" t="s">
        <v>10123</v>
      </c>
      <c r="H150" s="62" t="s">
        <v>12030</v>
      </c>
      <c r="I150" s="167" t="s">
        <v>13882</v>
      </c>
      <c r="J150" s="63" t="str">
        <f t="shared" si="11"/>
        <v>IC.TU.012302</v>
      </c>
      <c r="K150" s="61" t="s">
        <v>1</v>
      </c>
      <c r="L150" s="167" t="str">
        <f t="shared" si="12"/>
        <v>Discontinued</v>
      </c>
      <c r="M150" s="168" t="str">
        <f t="shared" si="13"/>
        <v>PI.IC.TU.012302.01</v>
      </c>
      <c r="N150" s="168"/>
      <c r="O150" s="168" t="str">
        <f t="shared" si="14"/>
        <v>PH.IC.TU.012302.01</v>
      </c>
      <c r="Q150" s="168" t="str">
        <f t="shared" si="15"/>
        <v>CL.IC.TU.012302.01</v>
      </c>
      <c r="R150" s="167" t="s">
        <v>12465</v>
      </c>
      <c r="S150" s="167">
        <v>499</v>
      </c>
      <c r="AN150" s="167" t="s">
        <v>12773</v>
      </c>
      <c r="AO150" s="167">
        <v>1523</v>
      </c>
    </row>
    <row r="151" spans="1:47" s="167" customFormat="1" ht="15">
      <c r="A151" s="167" t="s">
        <v>3934</v>
      </c>
      <c r="C151" s="61" t="s">
        <v>2379</v>
      </c>
      <c r="E151" s="61" t="s">
        <v>2715</v>
      </c>
      <c r="F151" s="167" t="s">
        <v>2713</v>
      </c>
      <c r="G151" s="167" t="s">
        <v>12267</v>
      </c>
      <c r="H151" s="62" t="s">
        <v>12032</v>
      </c>
      <c r="I151" s="167" t="s">
        <v>13883</v>
      </c>
      <c r="J151" s="63" t="str">
        <f t="shared" si="6"/>
        <v>IC.TU.012303</v>
      </c>
      <c r="K151" s="61" t="s">
        <v>2379</v>
      </c>
      <c r="L151" s="167" t="str">
        <f t="shared" si="10"/>
        <v>Self Discontinued</v>
      </c>
      <c r="M151" s="168" t="str">
        <f t="shared" si="7"/>
        <v>PI.IC.TU.012303.01</v>
      </c>
      <c r="N151" s="168"/>
      <c r="O151" s="168" t="str">
        <f t="shared" si="8"/>
        <v>PH.IC.TU.012303.01</v>
      </c>
      <c r="Q151" s="168" t="str">
        <f t="shared" si="9"/>
        <v>CL.IC.TU.012303.01</v>
      </c>
      <c r="R151" s="167" t="s">
        <v>12465</v>
      </c>
      <c r="S151" s="167">
        <v>499</v>
      </c>
      <c r="AN151" s="167" t="s">
        <v>12773</v>
      </c>
      <c r="AO151" s="167">
        <v>1523</v>
      </c>
    </row>
    <row r="152" spans="1:47" s="167" customFormat="1" ht="15">
      <c r="A152" s="167" t="s">
        <v>3934</v>
      </c>
      <c r="B152" s="167" t="s">
        <v>3800</v>
      </c>
      <c r="C152" s="61" t="s">
        <v>12182</v>
      </c>
      <c r="D152" s="167" t="s">
        <v>3936</v>
      </c>
      <c r="E152" s="61" t="s">
        <v>2379</v>
      </c>
      <c r="F152" s="167" t="s">
        <v>3801</v>
      </c>
      <c r="G152" s="167" t="s">
        <v>10383</v>
      </c>
      <c r="H152" s="61" t="s">
        <v>2379</v>
      </c>
      <c r="I152" s="167" t="s">
        <v>10384</v>
      </c>
      <c r="J152" s="63" t="str">
        <f t="shared" si="6"/>
        <v>IC.TU.020101</v>
      </c>
      <c r="K152" s="61" t="s">
        <v>2379</v>
      </c>
      <c r="L152" s="167" t="str">
        <f t="shared" si="10"/>
        <v xml:space="preserve">     Brown</v>
      </c>
      <c r="M152" s="168" t="str">
        <f t="shared" si="7"/>
        <v>PI.IC.TU.020101.01</v>
      </c>
      <c r="N152" s="168"/>
      <c r="O152" s="168" t="str">
        <f t="shared" si="8"/>
        <v>PH.IC.TU.020101.01</v>
      </c>
      <c r="Q152" s="168" t="str">
        <f t="shared" si="9"/>
        <v>CL.IC.TU.020101.01</v>
      </c>
    </row>
    <row r="153" spans="1:47" s="167" customFormat="1" ht="15">
      <c r="A153" s="167" t="s">
        <v>3934</v>
      </c>
      <c r="C153" s="61" t="s">
        <v>12430</v>
      </c>
      <c r="E153" s="61" t="s">
        <v>12175</v>
      </c>
      <c r="F153" s="167" t="s">
        <v>3801</v>
      </c>
      <c r="G153" s="167" t="s">
        <v>11878</v>
      </c>
      <c r="H153" s="61" t="s">
        <v>12430</v>
      </c>
      <c r="I153" s="167" t="s">
        <v>11879</v>
      </c>
      <c r="J153" s="63" t="str">
        <f t="shared" si="6"/>
        <v>IC.TU.020102</v>
      </c>
      <c r="K153" s="61" t="s">
        <v>12175</v>
      </c>
      <c r="L153" s="167" t="str">
        <f t="shared" si="10"/>
        <v xml:space="preserve">     Green</v>
      </c>
      <c r="M153" s="168" t="str">
        <f t="shared" si="7"/>
        <v>PI.IC.TU.020102.01</v>
      </c>
      <c r="N153" s="168"/>
      <c r="O153" s="168" t="str">
        <f t="shared" si="8"/>
        <v>PH.IC.TU.020102.01</v>
      </c>
      <c r="Q153" s="168" t="str">
        <f t="shared" si="9"/>
        <v>CL.IC.TU.020102.01</v>
      </c>
    </row>
    <row r="154" spans="1:47" s="167" customFormat="1" ht="15">
      <c r="A154" s="167" t="s">
        <v>3934</v>
      </c>
      <c r="C154" s="61" t="s">
        <v>12430</v>
      </c>
      <c r="E154" s="61" t="s">
        <v>12175</v>
      </c>
      <c r="F154" s="167" t="s">
        <v>3801</v>
      </c>
      <c r="G154" s="167" t="s">
        <v>11880</v>
      </c>
      <c r="H154" s="61" t="s">
        <v>12185</v>
      </c>
      <c r="I154" s="167" t="s">
        <v>11881</v>
      </c>
      <c r="J154" s="63" t="str">
        <f t="shared" ref="J154:J221" si="16">CONCATENATE("IC.TU.",C154,E154,H154)</f>
        <v>IC.TU.020103</v>
      </c>
      <c r="K154" s="61" t="s">
        <v>12175</v>
      </c>
      <c r="L154" s="167" t="str">
        <f t="shared" si="10"/>
        <v xml:space="preserve">     Tan</v>
      </c>
      <c r="M154" s="168" t="str">
        <f t="shared" ref="M154:M221" si="17">CONCATENATE("PI.",J154,".",K154)</f>
        <v>PI.IC.TU.020103.01</v>
      </c>
      <c r="N154" s="168"/>
      <c r="O154" s="168" t="str">
        <f t="shared" ref="O154:O221" si="18">CONCATENATE("PH.",J154,".",K154)</f>
        <v>PH.IC.TU.020103.01</v>
      </c>
      <c r="Q154" s="168" t="str">
        <f t="shared" ref="Q154:Q221" si="19">CONCATENATE("CL.",J154,".",K154)</f>
        <v>CL.IC.TU.020103.01</v>
      </c>
    </row>
    <row r="155" spans="1:47" s="167" customFormat="1" ht="15">
      <c r="A155" s="167" t="s">
        <v>3934</v>
      </c>
      <c r="C155" s="61" t="s">
        <v>12430</v>
      </c>
      <c r="E155" s="61" t="s">
        <v>12175</v>
      </c>
      <c r="F155" s="167" t="s">
        <v>3801</v>
      </c>
      <c r="G155" s="167" t="s">
        <v>11176</v>
      </c>
      <c r="H155" s="61" t="s">
        <v>6464</v>
      </c>
      <c r="I155" s="167" t="s">
        <v>11177</v>
      </c>
      <c r="J155" s="63" t="str">
        <f t="shared" si="16"/>
        <v>IC.TU.020104</v>
      </c>
      <c r="K155" s="61" t="s">
        <v>12175</v>
      </c>
      <c r="L155" s="167" t="str">
        <f t="shared" si="10"/>
        <v xml:space="preserve">     Yellow</v>
      </c>
      <c r="M155" s="168" t="str">
        <f t="shared" si="17"/>
        <v>PI.IC.TU.020104.01</v>
      </c>
      <c r="N155" s="168"/>
      <c r="O155" s="168" t="str">
        <f t="shared" si="18"/>
        <v>PH.IC.TU.020104.01</v>
      </c>
      <c r="Q155" s="168" t="str">
        <f t="shared" si="19"/>
        <v>CL.IC.TU.020104.01</v>
      </c>
    </row>
    <row r="156" spans="1:47" s="167" customFormat="1" ht="15">
      <c r="A156" s="167" t="s">
        <v>3934</v>
      </c>
      <c r="C156" s="61" t="s">
        <v>12430</v>
      </c>
      <c r="E156" s="61" t="s">
        <v>12175</v>
      </c>
      <c r="F156" s="167" t="s">
        <v>3801</v>
      </c>
      <c r="G156" s="167" t="s">
        <v>11876</v>
      </c>
      <c r="H156" s="61" t="s">
        <v>6291</v>
      </c>
      <c r="I156" s="167" t="s">
        <v>11877</v>
      </c>
      <c r="J156" s="63" t="str">
        <f t="shared" si="16"/>
        <v>IC.TU.020105</v>
      </c>
      <c r="K156" s="61" t="s">
        <v>12175</v>
      </c>
      <c r="L156" s="167" t="str">
        <f t="shared" si="10"/>
        <v xml:space="preserve">     Amber</v>
      </c>
      <c r="M156" s="168" t="str">
        <f t="shared" si="17"/>
        <v>PI.IC.TU.020105.01</v>
      </c>
      <c r="N156" s="168"/>
      <c r="O156" s="168" t="str">
        <f t="shared" si="18"/>
        <v>PH.IC.TU.020105.01</v>
      </c>
      <c r="Q156" s="168" t="str">
        <f t="shared" si="19"/>
        <v>CL.IC.TU.020105.01</v>
      </c>
    </row>
    <row r="157" spans="1:47" s="167" customFormat="1" ht="15">
      <c r="A157" s="167" t="s">
        <v>3934</v>
      </c>
      <c r="C157" s="61" t="s">
        <v>12430</v>
      </c>
      <c r="E157" s="61" t="s">
        <v>12175</v>
      </c>
      <c r="F157" s="167" t="s">
        <v>3801</v>
      </c>
      <c r="G157" s="167" t="s">
        <v>10385</v>
      </c>
      <c r="H157" s="61" t="s">
        <v>6988</v>
      </c>
      <c r="I157" s="167" t="s">
        <v>10635</v>
      </c>
      <c r="J157" s="63" t="str">
        <f t="shared" si="16"/>
        <v>IC.TU.020106</v>
      </c>
      <c r="K157" s="61" t="s">
        <v>12175</v>
      </c>
      <c r="L157" s="167" t="str">
        <f t="shared" si="10"/>
        <v xml:space="preserve">     Black</v>
      </c>
      <c r="M157" s="168" t="str">
        <f t="shared" si="17"/>
        <v>PI.IC.TU.020106.01</v>
      </c>
      <c r="N157" s="168"/>
      <c r="O157" s="168" t="str">
        <f t="shared" si="18"/>
        <v>PH.IC.TU.020106.01</v>
      </c>
      <c r="Q157" s="168" t="str">
        <f t="shared" si="19"/>
        <v>CL.IC.TU.020106.01</v>
      </c>
    </row>
    <row r="158" spans="1:47" s="167" customFormat="1" ht="15">
      <c r="A158" s="167" t="s">
        <v>3934</v>
      </c>
      <c r="C158" s="61" t="s">
        <v>12430</v>
      </c>
      <c r="E158" s="61" t="s">
        <v>12175</v>
      </c>
      <c r="F158" s="167" t="s">
        <v>3801</v>
      </c>
      <c r="G158" s="167" t="s">
        <v>11325</v>
      </c>
      <c r="H158" s="61" t="s">
        <v>6317</v>
      </c>
      <c r="I158" s="167" t="s">
        <v>11179</v>
      </c>
      <c r="J158" s="63" t="str">
        <f t="shared" si="16"/>
        <v>IC.TU.020107</v>
      </c>
      <c r="K158" s="61" t="s">
        <v>12175</v>
      </c>
      <c r="L158" s="167" t="str">
        <f t="shared" si="10"/>
        <v xml:space="preserve">     Colorless</v>
      </c>
      <c r="M158" s="168" t="str">
        <f t="shared" si="17"/>
        <v>PI.IC.TU.020107.01</v>
      </c>
      <c r="N158" s="168"/>
      <c r="O158" s="168" t="str">
        <f t="shared" si="18"/>
        <v>PH.IC.TU.020107.01</v>
      </c>
      <c r="Q158" s="168" t="str">
        <f t="shared" si="19"/>
        <v>CL.IC.TU.020107.01</v>
      </c>
    </row>
    <row r="159" spans="1:47" s="167" customFormat="1" ht="15">
      <c r="A159" s="167" t="s">
        <v>3934</v>
      </c>
      <c r="C159" s="61" t="s">
        <v>4144</v>
      </c>
      <c r="E159" s="61" t="s">
        <v>3840</v>
      </c>
      <c r="F159" s="167" t="s">
        <v>3801</v>
      </c>
      <c r="G159" s="167" t="s">
        <v>11330</v>
      </c>
      <c r="H159" s="61" t="s">
        <v>3802</v>
      </c>
      <c r="I159" s="167" t="s">
        <v>11331</v>
      </c>
      <c r="J159" s="63" t="str">
        <f t="shared" si="16"/>
        <v>IC.TU.020108</v>
      </c>
      <c r="K159" s="61" t="s">
        <v>3840</v>
      </c>
      <c r="L159" s="167" t="str">
        <f t="shared" si="10"/>
        <v xml:space="preserve">     Maroon</v>
      </c>
      <c r="M159" s="168" t="str">
        <f t="shared" si="17"/>
        <v>PI.IC.TU.020108.01</v>
      </c>
      <c r="N159" s="168"/>
      <c r="O159" s="168" t="str">
        <f t="shared" si="18"/>
        <v>PH.IC.TU.020108.01</v>
      </c>
      <c r="Q159" s="168" t="str">
        <f t="shared" si="19"/>
        <v>CL.IC.TU.020108.01</v>
      </c>
    </row>
    <row r="160" spans="1:47" s="167" customFormat="1" ht="15">
      <c r="A160" s="167" t="s">
        <v>3934</v>
      </c>
      <c r="C160" s="61" t="s">
        <v>12430</v>
      </c>
      <c r="E160" s="61" t="s">
        <v>12175</v>
      </c>
      <c r="F160" s="167" t="s">
        <v>3801</v>
      </c>
      <c r="G160" s="167" t="s">
        <v>11329</v>
      </c>
      <c r="H160" s="61" t="s">
        <v>3690</v>
      </c>
      <c r="I160" s="167" t="s">
        <v>11477</v>
      </c>
      <c r="J160" s="63" t="str">
        <f t="shared" si="16"/>
        <v>IC.TU.020109</v>
      </c>
      <c r="K160" s="61" t="s">
        <v>12175</v>
      </c>
      <c r="L160" s="167" t="str">
        <f t="shared" si="10"/>
        <v xml:space="preserve">     Red</v>
      </c>
      <c r="M160" s="168" t="str">
        <f t="shared" si="17"/>
        <v>PI.IC.TU.020109.01</v>
      </c>
      <c r="N160" s="168"/>
      <c r="O160" s="168" t="str">
        <f t="shared" si="18"/>
        <v>PH.IC.TU.020109.01</v>
      </c>
      <c r="Q160" s="168" t="str">
        <f t="shared" si="19"/>
        <v>CL.IC.TU.020109.01</v>
      </c>
    </row>
    <row r="161" spans="1:45" s="167" customFormat="1" ht="15">
      <c r="A161" s="167" t="s">
        <v>3934</v>
      </c>
      <c r="C161" s="61" t="s">
        <v>12430</v>
      </c>
      <c r="E161" s="61" t="s">
        <v>12175</v>
      </c>
      <c r="F161" s="167" t="s">
        <v>3801</v>
      </c>
      <c r="G161" s="167" t="s">
        <v>11180</v>
      </c>
      <c r="H161" s="61" t="s">
        <v>3188</v>
      </c>
      <c r="I161" s="167" t="s">
        <v>11181</v>
      </c>
      <c r="J161" s="63" t="str">
        <f t="shared" si="16"/>
        <v>IC.TU.020110</v>
      </c>
      <c r="K161" s="61" t="s">
        <v>12175</v>
      </c>
      <c r="L161" s="167" t="str">
        <f t="shared" si="10"/>
        <v xml:space="preserve">     Pink</v>
      </c>
      <c r="M161" s="168" t="str">
        <f t="shared" si="17"/>
        <v>PI.IC.TU.020110.01</v>
      </c>
      <c r="N161" s="168"/>
      <c r="O161" s="168" t="str">
        <f t="shared" si="18"/>
        <v>PH.IC.TU.020110.01</v>
      </c>
      <c r="Q161" s="168" t="str">
        <f t="shared" si="19"/>
        <v>CL.IC.TU.020110.01</v>
      </c>
    </row>
    <row r="162" spans="1:45" s="167" customFormat="1" ht="15">
      <c r="A162" s="167" t="s">
        <v>3934</v>
      </c>
      <c r="C162" s="61" t="s">
        <v>12430</v>
      </c>
      <c r="D162" s="167" t="s">
        <v>7232</v>
      </c>
      <c r="E162" s="61" t="s">
        <v>12430</v>
      </c>
      <c r="F162" s="167" t="s">
        <v>3801</v>
      </c>
      <c r="G162" s="167" t="s">
        <v>11882</v>
      </c>
      <c r="H162" s="61" t="s">
        <v>12175</v>
      </c>
      <c r="I162" s="167" t="s">
        <v>11883</v>
      </c>
      <c r="J162" s="63" t="str">
        <f t="shared" si="16"/>
        <v>IC.TU.020201</v>
      </c>
      <c r="K162" s="61" t="s">
        <v>12175</v>
      </c>
      <c r="L162" s="167" t="str">
        <f t="shared" si="10"/>
        <v xml:space="preserve">     Bloody</v>
      </c>
      <c r="M162" s="168" t="str">
        <f t="shared" si="17"/>
        <v>PI.IC.TU.020201.01</v>
      </c>
      <c r="N162" s="168"/>
      <c r="O162" s="168" t="str">
        <f t="shared" si="18"/>
        <v>PH.IC.TU.020201.01</v>
      </c>
      <c r="Q162" s="168" t="str">
        <f t="shared" si="19"/>
        <v>CL.IC.TU.020201.01</v>
      </c>
    </row>
    <row r="163" spans="1:45" s="167" customFormat="1" ht="15">
      <c r="A163" s="167" t="s">
        <v>3934</v>
      </c>
      <c r="C163" s="61" t="s">
        <v>12430</v>
      </c>
      <c r="E163" s="61" t="s">
        <v>12430</v>
      </c>
      <c r="F163" s="167" t="s">
        <v>3801</v>
      </c>
      <c r="G163" s="167" t="s">
        <v>11884</v>
      </c>
      <c r="H163" s="61" t="s">
        <v>12430</v>
      </c>
      <c r="I163" s="167" t="s">
        <v>11546</v>
      </c>
      <c r="J163" s="63" t="str">
        <f t="shared" si="16"/>
        <v>IC.TU.020202</v>
      </c>
      <c r="K163" s="61" t="s">
        <v>12175</v>
      </c>
      <c r="L163" s="167" t="str">
        <f t="shared" si="10"/>
        <v xml:space="preserve">     Serosanguinous</v>
      </c>
      <c r="M163" s="168" t="str">
        <f t="shared" si="17"/>
        <v>PI.IC.TU.020202.01</v>
      </c>
      <c r="N163" s="168"/>
      <c r="O163" s="168" t="str">
        <f t="shared" si="18"/>
        <v>PH.IC.TU.020202.01</v>
      </c>
      <c r="Q163" s="168" t="str">
        <f t="shared" si="19"/>
        <v>CL.IC.TU.020202.01</v>
      </c>
    </row>
    <row r="164" spans="1:45" s="167" customFormat="1" ht="15">
      <c r="A164" s="167" t="s">
        <v>3934</v>
      </c>
      <c r="C164" s="61" t="s">
        <v>4192</v>
      </c>
      <c r="E164" s="61" t="s">
        <v>4192</v>
      </c>
      <c r="F164" s="167" t="s">
        <v>3801</v>
      </c>
      <c r="G164" s="167" t="s">
        <v>11547</v>
      </c>
      <c r="H164" s="61" t="s">
        <v>3812</v>
      </c>
      <c r="I164" s="167" t="s">
        <v>11548</v>
      </c>
      <c r="J164" s="63" t="str">
        <f t="shared" si="16"/>
        <v>IC.TU.020203</v>
      </c>
      <c r="K164" s="61" t="s">
        <v>2379</v>
      </c>
      <c r="L164" s="167" t="str">
        <f t="shared" si="10"/>
        <v xml:space="preserve">     Serous</v>
      </c>
      <c r="M164" s="168" t="str">
        <f t="shared" si="17"/>
        <v>PI.IC.TU.020203.01</v>
      </c>
      <c r="N164" s="168"/>
      <c r="O164" s="168" t="str">
        <f t="shared" si="18"/>
        <v>PH.IC.TU.020203.01</v>
      </c>
      <c r="Q164" s="168" t="str">
        <f t="shared" si="19"/>
        <v>CL.IC.TU.020203.01</v>
      </c>
    </row>
    <row r="165" spans="1:45" s="167" customFormat="1" ht="15">
      <c r="A165" s="167" t="s">
        <v>3934</v>
      </c>
      <c r="C165" s="61" t="s">
        <v>4192</v>
      </c>
      <c r="E165" s="61" t="s">
        <v>4192</v>
      </c>
      <c r="F165" s="167" t="s">
        <v>3801</v>
      </c>
      <c r="G165" s="167" t="s">
        <v>11551</v>
      </c>
      <c r="H165" s="61" t="s">
        <v>6464</v>
      </c>
      <c r="I165" s="167" t="s">
        <v>11552</v>
      </c>
      <c r="J165" s="63" t="str">
        <f t="shared" si="16"/>
        <v>IC.TU.020204</v>
      </c>
      <c r="K165" s="61" t="s">
        <v>2379</v>
      </c>
      <c r="L165" s="167" t="str">
        <f t="shared" si="10"/>
        <v xml:space="preserve">     Cloudy</v>
      </c>
      <c r="M165" s="168" t="str">
        <f t="shared" si="17"/>
        <v>PI.IC.TU.020204.01</v>
      </c>
      <c r="N165" s="168"/>
      <c r="O165" s="168" t="str">
        <f t="shared" si="18"/>
        <v>PH.IC.TU.020204.01</v>
      </c>
      <c r="Q165" s="168" t="str">
        <f t="shared" si="19"/>
        <v>CL.IC.TU.020204.01</v>
      </c>
    </row>
    <row r="166" spans="1:45" s="167" customFormat="1" ht="15">
      <c r="A166" s="167" t="s">
        <v>3934</v>
      </c>
      <c r="C166" s="61" t="s">
        <v>12430</v>
      </c>
      <c r="E166" s="61" t="s">
        <v>12430</v>
      </c>
      <c r="F166" s="167" t="s">
        <v>3801</v>
      </c>
      <c r="G166" s="167" t="s">
        <v>11553</v>
      </c>
      <c r="H166" s="61" t="s">
        <v>6291</v>
      </c>
      <c r="I166" s="167" t="s">
        <v>11554</v>
      </c>
      <c r="J166" s="63" t="str">
        <f t="shared" si="16"/>
        <v>IC.TU.020205</v>
      </c>
      <c r="K166" s="61" t="s">
        <v>12175</v>
      </c>
      <c r="L166" s="167" t="str">
        <f t="shared" si="10"/>
        <v xml:space="preserve">     Purulent</v>
      </c>
      <c r="M166" s="168" t="str">
        <f t="shared" si="17"/>
        <v>PI.IC.TU.020205.01</v>
      </c>
      <c r="N166" s="168"/>
      <c r="O166" s="168" t="str">
        <f t="shared" si="18"/>
        <v>PH.IC.TU.020205.01</v>
      </c>
      <c r="Q166" s="168" t="str">
        <f t="shared" si="19"/>
        <v>CL.IC.TU.020205.01</v>
      </c>
    </row>
    <row r="167" spans="1:45" s="167" customFormat="1" ht="15">
      <c r="A167" s="167" t="s">
        <v>3934</v>
      </c>
      <c r="C167" s="61" t="s">
        <v>4192</v>
      </c>
      <c r="E167" s="61" t="s">
        <v>4192</v>
      </c>
      <c r="F167" s="167" t="s">
        <v>3801</v>
      </c>
      <c r="G167" s="167" t="s">
        <v>9454</v>
      </c>
      <c r="H167" s="61" t="s">
        <v>6988</v>
      </c>
      <c r="I167" s="167" t="s">
        <v>11396</v>
      </c>
      <c r="J167" s="63" t="str">
        <f t="shared" si="16"/>
        <v>IC.TU.020206</v>
      </c>
      <c r="K167" s="61" t="s">
        <v>2379</v>
      </c>
      <c r="L167" s="167" t="str">
        <f t="shared" si="10"/>
        <v xml:space="preserve">      Viscous</v>
      </c>
      <c r="M167" s="168" t="str">
        <f t="shared" si="17"/>
        <v>PI.IC.TU.020206.01</v>
      </c>
      <c r="N167" s="168"/>
      <c r="O167" s="168" t="str">
        <f t="shared" si="18"/>
        <v>PH.IC.TU.020206.01</v>
      </c>
      <c r="Q167" s="168" t="str">
        <f t="shared" si="19"/>
        <v>CL.IC.TU.020206.01</v>
      </c>
    </row>
    <row r="168" spans="1:45" s="167" customFormat="1" ht="15">
      <c r="A168" s="167" t="s">
        <v>3934</v>
      </c>
      <c r="C168" s="61" t="s">
        <v>4192</v>
      </c>
      <c r="E168" s="61" t="s">
        <v>4192</v>
      </c>
      <c r="F168" s="167" t="s">
        <v>3801</v>
      </c>
      <c r="G168" s="167" t="s">
        <v>13868</v>
      </c>
      <c r="H168" s="61" t="s">
        <v>12225</v>
      </c>
      <c r="I168" s="167" t="s">
        <v>13868</v>
      </c>
      <c r="J168" s="63" t="str">
        <f t="shared" si="16"/>
        <v>IC.TU.020207</v>
      </c>
      <c r="K168" s="61" t="s">
        <v>12175</v>
      </c>
      <c r="L168" s="167" t="str">
        <f t="shared" si="10"/>
        <v>Milky</v>
      </c>
      <c r="M168" s="168" t="str">
        <f t="shared" si="17"/>
        <v>PI.IC.TU.020207.01</v>
      </c>
      <c r="N168" s="168"/>
      <c r="O168" s="168" t="str">
        <f t="shared" si="18"/>
        <v>PH.IC.TU.020207.01</v>
      </c>
      <c r="Q168" s="168" t="str">
        <f t="shared" si="19"/>
        <v>CL.IC.TU.020207.01</v>
      </c>
      <c r="AN168" s="167" t="s">
        <v>12773</v>
      </c>
      <c r="AO168" s="167">
        <v>1523</v>
      </c>
    </row>
    <row r="169" spans="1:45" s="167" customFormat="1" ht="15">
      <c r="A169" s="167" t="s">
        <v>3934</v>
      </c>
      <c r="C169" s="61" t="s">
        <v>4192</v>
      </c>
      <c r="E169" s="61" t="s">
        <v>4192</v>
      </c>
      <c r="F169" s="167" t="s">
        <v>3801</v>
      </c>
      <c r="G169" s="167" t="s">
        <v>10560</v>
      </c>
      <c r="H169" s="61" t="s">
        <v>11638</v>
      </c>
      <c r="I169" s="167" t="s">
        <v>10560</v>
      </c>
      <c r="J169" s="63" t="str">
        <f t="shared" si="16"/>
        <v>IC.TU.020208</v>
      </c>
      <c r="K169" s="61" t="s">
        <v>12175</v>
      </c>
      <c r="L169" s="167" t="str">
        <f t="shared" si="10"/>
        <v>Clots</v>
      </c>
      <c r="M169" s="168" t="str">
        <f t="shared" si="17"/>
        <v>PI.IC.TU.020208.01</v>
      </c>
      <c r="N169" s="168"/>
      <c r="O169" s="168" t="str">
        <f t="shared" si="18"/>
        <v>PH.IC.TU.020208.01</v>
      </c>
      <c r="Q169" s="168" t="str">
        <f t="shared" si="19"/>
        <v>CL.IC.TU.020208.01</v>
      </c>
      <c r="AN169" s="167" t="s">
        <v>12773</v>
      </c>
      <c r="AO169" s="167">
        <v>1523</v>
      </c>
    </row>
    <row r="170" spans="1:45" s="146" customFormat="1" ht="16">
      <c r="A170" s="146" t="s">
        <v>3934</v>
      </c>
      <c r="C170" s="147" t="s">
        <v>12430</v>
      </c>
      <c r="D170" s="146" t="s">
        <v>7851</v>
      </c>
      <c r="E170" s="147" t="s">
        <v>12185</v>
      </c>
      <c r="F170" s="146" t="s">
        <v>14640</v>
      </c>
      <c r="G170" s="146" t="s">
        <v>9211</v>
      </c>
      <c r="H170" s="147" t="s">
        <v>11848</v>
      </c>
      <c r="I170" s="146" t="s">
        <v>11567</v>
      </c>
      <c r="J170" s="148" t="str">
        <f t="shared" si="16"/>
        <v>IC.TU.020301</v>
      </c>
      <c r="K170" s="147" t="s">
        <v>12175</v>
      </c>
      <c r="L170" s="146" t="str">
        <f t="shared" si="10"/>
        <v xml:space="preserve">      Gauze</v>
      </c>
      <c r="M170" s="148" t="str">
        <f t="shared" si="17"/>
        <v>PI.IC.TU.020301.01</v>
      </c>
      <c r="N170" s="148"/>
      <c r="O170" s="148" t="str">
        <f t="shared" si="18"/>
        <v>PH.IC.TU.020301.01</v>
      </c>
      <c r="Q170" s="148" t="str">
        <f t="shared" si="19"/>
        <v>CL.IC.TU.020301.01</v>
      </c>
      <c r="AR170" s="146" t="s">
        <v>12773</v>
      </c>
      <c r="AS170" s="146">
        <v>1749</v>
      </c>
    </row>
    <row r="171" spans="1:45" s="146" customFormat="1" ht="16">
      <c r="A171" s="146" t="s">
        <v>3934</v>
      </c>
      <c r="C171" s="147" t="s">
        <v>4192</v>
      </c>
      <c r="E171" s="147" t="s">
        <v>3812</v>
      </c>
      <c r="F171" s="146" t="s">
        <v>14640</v>
      </c>
      <c r="G171" s="146" t="s">
        <v>3956</v>
      </c>
      <c r="H171" s="147" t="s">
        <v>12030</v>
      </c>
      <c r="I171" s="146" t="s">
        <v>11070</v>
      </c>
      <c r="J171" s="148" t="str">
        <f t="shared" si="16"/>
        <v>IC.TU.020302</v>
      </c>
      <c r="K171" s="147" t="s">
        <v>2379</v>
      </c>
      <c r="L171" s="146" t="str">
        <f t="shared" si="10"/>
        <v xml:space="preserve">      Transparent</v>
      </c>
      <c r="M171" s="148" t="str">
        <f t="shared" si="17"/>
        <v>PI.IC.TU.020302.01</v>
      </c>
      <c r="N171" s="148"/>
      <c r="O171" s="148" t="str">
        <f t="shared" si="18"/>
        <v>PH.IC.TU.020302.01</v>
      </c>
      <c r="Q171" s="148" t="str">
        <f t="shared" si="19"/>
        <v>CL.IC.TU.020302.01</v>
      </c>
      <c r="AR171" s="146" t="s">
        <v>12773</v>
      </c>
      <c r="AS171" s="146">
        <v>1749</v>
      </c>
    </row>
    <row r="172" spans="1:45" s="146" customFormat="1" ht="16">
      <c r="A172" s="146" t="s">
        <v>3934</v>
      </c>
      <c r="C172" s="147" t="s">
        <v>12430</v>
      </c>
      <c r="E172" s="147" t="s">
        <v>12185</v>
      </c>
      <c r="F172" s="146" t="s">
        <v>14640</v>
      </c>
      <c r="G172" s="146" t="s">
        <v>9743</v>
      </c>
      <c r="H172" s="147" t="s">
        <v>12032</v>
      </c>
      <c r="I172" s="146" t="s">
        <v>12157</v>
      </c>
      <c r="J172" s="148" t="str">
        <f t="shared" si="16"/>
        <v>IC.TU.020303</v>
      </c>
      <c r="K172" s="147" t="s">
        <v>12175</v>
      </c>
      <c r="L172" s="146" t="str">
        <f t="shared" si="10"/>
        <v xml:space="preserve">      None</v>
      </c>
      <c r="M172" s="148" t="str">
        <f t="shared" si="17"/>
        <v>PI.IC.TU.020303.01</v>
      </c>
      <c r="N172" s="148"/>
      <c r="O172" s="148" t="str">
        <f t="shared" si="18"/>
        <v>PH.IC.TU.020303.01</v>
      </c>
      <c r="Q172" s="148" t="str">
        <f t="shared" si="19"/>
        <v>CL.IC.TU.020303.01</v>
      </c>
      <c r="AR172" s="146" t="s">
        <v>12773</v>
      </c>
      <c r="AS172" s="146">
        <v>1749</v>
      </c>
    </row>
    <row r="173" spans="1:45" s="146" customFormat="1" ht="16">
      <c r="A173" s="146" t="s">
        <v>3934</v>
      </c>
      <c r="C173" s="147" t="s">
        <v>4192</v>
      </c>
      <c r="E173" s="147" t="s">
        <v>3812</v>
      </c>
      <c r="F173" s="146" t="s">
        <v>14640</v>
      </c>
      <c r="G173" s="146" t="s">
        <v>9665</v>
      </c>
      <c r="H173" s="147" t="s">
        <v>12028</v>
      </c>
      <c r="I173" s="146" t="s">
        <v>10478</v>
      </c>
      <c r="J173" s="148" t="str">
        <f t="shared" si="16"/>
        <v>IC.TU.020304</v>
      </c>
      <c r="K173" s="147" t="s">
        <v>2379</v>
      </c>
      <c r="L173" s="146" t="str">
        <f t="shared" si="10"/>
        <v xml:space="preserve">      Other: specify</v>
      </c>
      <c r="M173" s="148" t="str">
        <f t="shared" si="17"/>
        <v>PI.IC.TU.020304.01</v>
      </c>
      <c r="N173" s="148"/>
      <c r="O173" s="148" t="str">
        <f t="shared" si="18"/>
        <v>PH.IC.TU.020304.01</v>
      </c>
      <c r="Q173" s="148" t="str">
        <f t="shared" si="19"/>
        <v>CL.IC.TU.020304.01</v>
      </c>
      <c r="AR173" s="146" t="s">
        <v>12773</v>
      </c>
      <c r="AS173" s="146">
        <v>1749</v>
      </c>
    </row>
    <row r="174" spans="1:45" s="146" customFormat="1" ht="16">
      <c r="A174" s="146" t="s">
        <v>3934</v>
      </c>
      <c r="C174" s="147" t="s">
        <v>4192</v>
      </c>
      <c r="D174" s="146" t="s">
        <v>3803</v>
      </c>
      <c r="E174" s="147" t="s">
        <v>6464</v>
      </c>
      <c r="F174" s="146" t="s">
        <v>14640</v>
      </c>
      <c r="G174" s="146" t="s">
        <v>9807</v>
      </c>
      <c r="H174" s="147" t="s">
        <v>11848</v>
      </c>
      <c r="I174" s="146" t="s">
        <v>11575</v>
      </c>
      <c r="J174" s="148" t="str">
        <f t="shared" si="16"/>
        <v>IC.TU.020401</v>
      </c>
      <c r="K174" s="147" t="s">
        <v>2379</v>
      </c>
      <c r="L174" s="146" t="str">
        <f t="shared" si="10"/>
        <v xml:space="preserve">      Clean, dry and intact</v>
      </c>
      <c r="M174" s="148" t="str">
        <f t="shared" si="17"/>
        <v>PI.IC.TU.020401.01</v>
      </c>
      <c r="N174" s="148"/>
      <c r="O174" s="148" t="str">
        <f t="shared" si="18"/>
        <v>PH.IC.TU.020401.01</v>
      </c>
      <c r="Q174" s="148" t="str">
        <f t="shared" si="19"/>
        <v>CL.IC.TU.020401.01</v>
      </c>
      <c r="AR174" s="146" t="s">
        <v>12773</v>
      </c>
      <c r="AS174" s="146">
        <v>1749</v>
      </c>
    </row>
    <row r="175" spans="1:45" s="146" customFormat="1" ht="16">
      <c r="A175" s="146" t="s">
        <v>3934</v>
      </c>
      <c r="C175" s="147" t="s">
        <v>12430</v>
      </c>
      <c r="E175" s="147" t="s">
        <v>6464</v>
      </c>
      <c r="F175" s="146" t="s">
        <v>14640</v>
      </c>
      <c r="G175" s="146" t="s">
        <v>3807</v>
      </c>
      <c r="H175" s="147" t="s">
        <v>12030</v>
      </c>
      <c r="I175" s="146" t="s">
        <v>11393</v>
      </c>
      <c r="J175" s="148" t="str">
        <f t="shared" si="16"/>
        <v>IC.TU.020402</v>
      </c>
      <c r="K175" s="147" t="s">
        <v>12175</v>
      </c>
      <c r="L175" s="146" t="str">
        <f t="shared" si="10"/>
        <v xml:space="preserve">      Changed</v>
      </c>
      <c r="M175" s="148" t="str">
        <f t="shared" si="17"/>
        <v>PI.IC.TU.020402.01</v>
      </c>
      <c r="N175" s="148"/>
      <c r="O175" s="148" t="str">
        <f t="shared" si="18"/>
        <v>PH.IC.TU.020402.01</v>
      </c>
      <c r="Q175" s="148" t="str">
        <f t="shared" si="19"/>
        <v>CL.IC.TU.020402.01</v>
      </c>
      <c r="AR175" s="146" t="s">
        <v>12773</v>
      </c>
      <c r="AS175" s="146">
        <v>1749</v>
      </c>
    </row>
    <row r="176" spans="1:45" s="146" customFormat="1" ht="16">
      <c r="A176" s="146" t="s">
        <v>3934</v>
      </c>
      <c r="C176" s="147" t="s">
        <v>4192</v>
      </c>
      <c r="E176" s="147" t="s">
        <v>6464</v>
      </c>
      <c r="F176" s="146" t="s">
        <v>14640</v>
      </c>
      <c r="G176" s="146" t="s">
        <v>9669</v>
      </c>
      <c r="H176" s="147" t="s">
        <v>12032</v>
      </c>
      <c r="I176" s="146" t="s">
        <v>11411</v>
      </c>
      <c r="J176" s="148" t="str">
        <f t="shared" si="16"/>
        <v>IC.TU.020403</v>
      </c>
      <c r="K176" s="147" t="s">
        <v>2379</v>
      </c>
      <c r="L176" s="146" t="str">
        <f t="shared" si="10"/>
        <v xml:space="preserve">      Reinforced:  specify date/time</v>
      </c>
      <c r="M176" s="148" t="str">
        <f t="shared" si="17"/>
        <v>PI.IC.TU.020403.01</v>
      </c>
      <c r="N176" s="148"/>
      <c r="O176" s="148" t="str">
        <f t="shared" si="18"/>
        <v>PH.IC.TU.020403.01</v>
      </c>
      <c r="Q176" s="148" t="str">
        <f t="shared" si="19"/>
        <v>CL.IC.TU.020403.01</v>
      </c>
      <c r="AR176" s="146" t="s">
        <v>12773</v>
      </c>
      <c r="AS176" s="146">
        <v>1749</v>
      </c>
    </row>
    <row r="177" spans="1:45" s="146" customFormat="1" ht="16">
      <c r="A177" s="146" t="s">
        <v>3934</v>
      </c>
      <c r="C177" s="147" t="s">
        <v>12430</v>
      </c>
      <c r="D177" s="146" t="s">
        <v>8638</v>
      </c>
      <c r="E177" s="147" t="s">
        <v>6291</v>
      </c>
      <c r="F177" s="146" t="s">
        <v>14640</v>
      </c>
      <c r="G177" s="146" t="s">
        <v>3958</v>
      </c>
      <c r="H177" s="147" t="s">
        <v>11848</v>
      </c>
      <c r="I177" s="146" t="s">
        <v>3959</v>
      </c>
      <c r="J177" s="148" t="str">
        <f t="shared" si="16"/>
        <v>IC.TU.020501</v>
      </c>
      <c r="K177" s="147" t="s">
        <v>12175</v>
      </c>
      <c r="L177" s="146" t="str">
        <f t="shared" si="10"/>
        <v xml:space="preserve">      Drsg Drainage None</v>
      </c>
      <c r="M177" s="148" t="str">
        <f t="shared" si="17"/>
        <v>PI.IC.TU.020501.01</v>
      </c>
      <c r="N177" s="148"/>
      <c r="O177" s="148" t="str">
        <f t="shared" si="18"/>
        <v>PH.IC.TU.020501.01</v>
      </c>
      <c r="Q177" s="148" t="str">
        <f t="shared" si="19"/>
        <v>CL.IC.TU.020501.01</v>
      </c>
      <c r="AR177" s="146" t="s">
        <v>12773</v>
      </c>
      <c r="AS177" s="146">
        <v>1749</v>
      </c>
    </row>
    <row r="178" spans="1:45" s="146" customFormat="1" ht="16">
      <c r="A178" s="146" t="s">
        <v>3934</v>
      </c>
      <c r="C178" s="147" t="s">
        <v>12430</v>
      </c>
      <c r="E178" s="147" t="s">
        <v>6291</v>
      </c>
      <c r="F178" s="146" t="s">
        <v>14640</v>
      </c>
      <c r="G178" s="146" t="s">
        <v>3813</v>
      </c>
      <c r="H178" s="147" t="s">
        <v>12030</v>
      </c>
      <c r="I178" s="146" t="s">
        <v>11400</v>
      </c>
      <c r="J178" s="148" t="str">
        <f t="shared" si="16"/>
        <v>IC.TU.020502</v>
      </c>
      <c r="K178" s="147" t="s">
        <v>12175</v>
      </c>
      <c r="L178" s="146" t="str">
        <f t="shared" si="10"/>
        <v xml:space="preserve">      Drsg Scant amount drainage</v>
      </c>
      <c r="M178" s="148" t="str">
        <f t="shared" si="17"/>
        <v>PI.IC.TU.020502.01</v>
      </c>
      <c r="N178" s="148"/>
      <c r="O178" s="148" t="str">
        <f t="shared" si="18"/>
        <v>PH.IC.TU.020502.01</v>
      </c>
      <c r="Q178" s="148" t="str">
        <f t="shared" si="19"/>
        <v>CL.IC.TU.020502.01</v>
      </c>
      <c r="AR178" s="146" t="s">
        <v>12773</v>
      </c>
      <c r="AS178" s="146">
        <v>1749</v>
      </c>
    </row>
    <row r="179" spans="1:45" s="146" customFormat="1" ht="16">
      <c r="A179" s="146" t="s">
        <v>3934</v>
      </c>
      <c r="C179" s="147" t="s">
        <v>12430</v>
      </c>
      <c r="E179" s="147" t="s">
        <v>6291</v>
      </c>
      <c r="F179" s="146" t="s">
        <v>14640</v>
      </c>
      <c r="G179" s="146" t="s">
        <v>3814</v>
      </c>
      <c r="H179" s="147" t="s">
        <v>12032</v>
      </c>
      <c r="I179" s="146" t="s">
        <v>11730</v>
      </c>
      <c r="J179" s="148" t="str">
        <f t="shared" si="16"/>
        <v>IC.TU.020503</v>
      </c>
      <c r="K179" s="147" t="s">
        <v>12175</v>
      </c>
      <c r="L179" s="146" t="str">
        <f t="shared" si="10"/>
        <v xml:space="preserve">      Drsg Small amount drainage</v>
      </c>
      <c r="M179" s="148" t="str">
        <f t="shared" si="17"/>
        <v>PI.IC.TU.020503.01</v>
      </c>
      <c r="N179" s="148"/>
      <c r="O179" s="148" t="str">
        <f t="shared" si="18"/>
        <v>PH.IC.TU.020503.01</v>
      </c>
      <c r="Q179" s="148" t="str">
        <f t="shared" si="19"/>
        <v>CL.IC.TU.020503.01</v>
      </c>
      <c r="AR179" s="146" t="s">
        <v>12773</v>
      </c>
      <c r="AS179" s="146">
        <v>1749</v>
      </c>
    </row>
    <row r="180" spans="1:45" s="146" customFormat="1" ht="16">
      <c r="A180" s="146" t="s">
        <v>3934</v>
      </c>
      <c r="C180" s="147" t="s">
        <v>12430</v>
      </c>
      <c r="E180" s="147" t="s">
        <v>6291</v>
      </c>
      <c r="F180" s="146" t="s">
        <v>14640</v>
      </c>
      <c r="G180" s="146" t="s">
        <v>4111</v>
      </c>
      <c r="H180" s="147" t="s">
        <v>12028</v>
      </c>
      <c r="I180" s="146" t="s">
        <v>11732</v>
      </c>
      <c r="J180" s="148" t="str">
        <f t="shared" si="16"/>
        <v>IC.TU.020504</v>
      </c>
      <c r="K180" s="147" t="s">
        <v>12175</v>
      </c>
      <c r="L180" s="146" t="str">
        <f t="shared" si="10"/>
        <v xml:space="preserve">      Drsg Moderate amount drainage</v>
      </c>
      <c r="M180" s="148" t="str">
        <f t="shared" si="17"/>
        <v>PI.IC.TU.020504.01</v>
      </c>
      <c r="N180" s="148"/>
      <c r="O180" s="148" t="str">
        <f t="shared" si="18"/>
        <v>PH.IC.TU.020504.01</v>
      </c>
      <c r="Q180" s="148" t="str">
        <f t="shared" si="19"/>
        <v>CL.IC.TU.020504.01</v>
      </c>
      <c r="AR180" s="146" t="s">
        <v>12773</v>
      </c>
      <c r="AS180" s="146">
        <v>1749</v>
      </c>
    </row>
    <row r="181" spans="1:45" s="146" customFormat="1" ht="16">
      <c r="A181" s="146" t="s">
        <v>3934</v>
      </c>
      <c r="C181" s="147" t="s">
        <v>12430</v>
      </c>
      <c r="E181" s="147" t="s">
        <v>6291</v>
      </c>
      <c r="F181" s="146" t="s">
        <v>14640</v>
      </c>
      <c r="G181" s="146" t="s">
        <v>4112</v>
      </c>
      <c r="H181" s="147" t="s">
        <v>12210</v>
      </c>
      <c r="I181" s="146" t="s">
        <v>11316</v>
      </c>
      <c r="J181" s="148" t="str">
        <f t="shared" si="16"/>
        <v>IC.TU.020505</v>
      </c>
      <c r="K181" s="147" t="s">
        <v>12175</v>
      </c>
      <c r="L181" s="146" t="str">
        <f t="shared" si="10"/>
        <v xml:space="preserve">      Drsg Heavy amount drainage</v>
      </c>
      <c r="M181" s="148" t="str">
        <f t="shared" si="17"/>
        <v>PI.IC.TU.020505.01</v>
      </c>
      <c r="N181" s="148"/>
      <c r="O181" s="148" t="str">
        <f t="shared" si="18"/>
        <v>PH.IC.TU.020505.01</v>
      </c>
      <c r="Q181" s="148" t="str">
        <f t="shared" si="19"/>
        <v>CL.IC.TU.020505.01</v>
      </c>
      <c r="AR181" s="146" t="s">
        <v>12773</v>
      </c>
      <c r="AS181" s="146">
        <v>1749</v>
      </c>
    </row>
    <row r="182" spans="1:45" s="146" customFormat="1" ht="16">
      <c r="A182" s="146" t="s">
        <v>3934</v>
      </c>
      <c r="C182" s="147" t="s">
        <v>12430</v>
      </c>
      <c r="E182" s="147" t="s">
        <v>6291</v>
      </c>
      <c r="F182" s="146" t="s">
        <v>14640</v>
      </c>
      <c r="G182" s="146" t="s">
        <v>4274</v>
      </c>
      <c r="H182" s="147" t="s">
        <v>12212</v>
      </c>
      <c r="I182" s="146" t="s">
        <v>11734</v>
      </c>
      <c r="J182" s="148" t="str">
        <f t="shared" si="16"/>
        <v>IC.TU.020506</v>
      </c>
      <c r="K182" s="147" t="s">
        <v>12175</v>
      </c>
      <c r="L182" s="146" t="str">
        <f t="shared" si="10"/>
        <v xml:space="preserve">      Drsg Large amount drainage</v>
      </c>
      <c r="M182" s="148" t="str">
        <f t="shared" si="17"/>
        <v>PI.IC.TU.020506.01</v>
      </c>
      <c r="N182" s="148"/>
      <c r="O182" s="148" t="str">
        <f t="shared" si="18"/>
        <v>PH.IC.TU.020506.01</v>
      </c>
      <c r="Q182" s="148" t="str">
        <f t="shared" si="19"/>
        <v>CL.IC.TU.020506.01</v>
      </c>
      <c r="AR182" s="146" t="s">
        <v>12773</v>
      </c>
      <c r="AS182" s="146">
        <v>1749</v>
      </c>
    </row>
    <row r="183" spans="1:45" s="146" customFormat="1" ht="16">
      <c r="A183" s="146" t="s">
        <v>3934</v>
      </c>
      <c r="C183" s="147" t="s">
        <v>12430</v>
      </c>
      <c r="E183" s="147" t="s">
        <v>6291</v>
      </c>
      <c r="F183" s="146" t="s">
        <v>14640</v>
      </c>
      <c r="G183" s="146" t="s">
        <v>14639</v>
      </c>
      <c r="H183" s="147" t="s">
        <v>12225</v>
      </c>
      <c r="I183" s="146" t="s">
        <v>11933</v>
      </c>
      <c r="J183" s="148" t="str">
        <f t="shared" si="16"/>
        <v>IC.TU.020507</v>
      </c>
      <c r="K183" s="147" t="s">
        <v>12175</v>
      </c>
      <c r="L183" s="146" t="str">
        <f t="shared" si="10"/>
        <v xml:space="preserve">      Drsg copious amount Drainage</v>
      </c>
      <c r="M183" s="148" t="str">
        <f t="shared" si="17"/>
        <v>PI.IC.TU.020507.01</v>
      </c>
      <c r="N183" s="148"/>
      <c r="O183" s="148" t="str">
        <f t="shared" si="18"/>
        <v>PH.IC.TU.020507.01</v>
      </c>
      <c r="Q183" s="148" t="str">
        <f t="shared" si="19"/>
        <v>CL.IC.TU.020507.01</v>
      </c>
      <c r="AR183" s="146" t="s">
        <v>12773</v>
      </c>
      <c r="AS183" s="146">
        <v>1749</v>
      </c>
    </row>
    <row r="184" spans="1:45" s="146" customFormat="1" ht="16">
      <c r="A184" s="146" t="s">
        <v>3934</v>
      </c>
      <c r="C184" s="147" t="s">
        <v>12430</v>
      </c>
      <c r="E184" s="147" t="s">
        <v>6291</v>
      </c>
      <c r="F184" s="146" t="s">
        <v>14640</v>
      </c>
      <c r="G184" s="146" t="s">
        <v>4115</v>
      </c>
      <c r="H184" s="147" t="s">
        <v>11638</v>
      </c>
      <c r="I184" s="146" t="s">
        <v>11753</v>
      </c>
      <c r="J184" s="148" t="str">
        <f t="shared" si="16"/>
        <v>IC.TU.020508</v>
      </c>
      <c r="K184" s="147" t="s">
        <v>12175</v>
      </c>
      <c r="L184" s="146" t="str">
        <f t="shared" si="10"/>
        <v xml:space="preserve">      Drsg Drainage Unchanged</v>
      </c>
      <c r="M184" s="148" t="str">
        <f t="shared" si="17"/>
        <v>PI.IC.TU.020508.01</v>
      </c>
      <c r="N184" s="148"/>
      <c r="O184" s="148" t="str">
        <f t="shared" si="18"/>
        <v>PH.IC.TU.020508.01</v>
      </c>
      <c r="Q184" s="148" t="str">
        <f t="shared" si="19"/>
        <v>CL.IC.TU.020508.01</v>
      </c>
      <c r="AR184" s="146" t="s">
        <v>12773</v>
      </c>
      <c r="AS184" s="146">
        <v>1749</v>
      </c>
    </row>
    <row r="185" spans="1:45" s="146" customFormat="1" ht="16">
      <c r="A185" s="146" t="s">
        <v>3934</v>
      </c>
      <c r="C185" s="147" t="s">
        <v>12430</v>
      </c>
      <c r="E185" s="147" t="s">
        <v>6291</v>
      </c>
      <c r="F185" s="146" t="s">
        <v>14640</v>
      </c>
      <c r="G185" s="146" t="s">
        <v>14599</v>
      </c>
      <c r="H185" s="147" t="s">
        <v>11639</v>
      </c>
      <c r="I185" s="146" t="s">
        <v>11752</v>
      </c>
      <c r="J185" s="148" t="str">
        <f t="shared" si="16"/>
        <v>IC.TU.020509</v>
      </c>
      <c r="K185" s="147" t="s">
        <v>12175</v>
      </c>
      <c r="L185" s="146" t="str">
        <f t="shared" si="10"/>
        <v xml:space="preserve">      Drsg Drainage decreasing</v>
      </c>
      <c r="M185" s="148" t="str">
        <f t="shared" si="17"/>
        <v>PI.IC.TU.020509.01</v>
      </c>
      <c r="N185" s="148"/>
      <c r="O185" s="148" t="str">
        <f t="shared" si="18"/>
        <v>PH.IC.TU.020509.01</v>
      </c>
      <c r="Q185" s="148" t="str">
        <f t="shared" si="19"/>
        <v>CL.IC.TU.020509.01</v>
      </c>
      <c r="AR185" s="146" t="s">
        <v>12773</v>
      </c>
      <c r="AS185" s="146">
        <v>1749</v>
      </c>
    </row>
    <row r="186" spans="1:45" s="146" customFormat="1" ht="16">
      <c r="A186" s="146" t="s">
        <v>3934</v>
      </c>
      <c r="C186" s="147" t="s">
        <v>12430</v>
      </c>
      <c r="E186" s="147" t="s">
        <v>6291</v>
      </c>
      <c r="F186" s="146" t="s">
        <v>14640</v>
      </c>
      <c r="G186" s="146" t="s">
        <v>4116</v>
      </c>
      <c r="H186" s="147" t="s">
        <v>11829</v>
      </c>
      <c r="I186" s="146" t="s">
        <v>11583</v>
      </c>
      <c r="J186" s="148" t="str">
        <f t="shared" si="16"/>
        <v>IC.TU.020510</v>
      </c>
      <c r="K186" s="147" t="s">
        <v>12175</v>
      </c>
      <c r="L186" s="146" t="str">
        <f t="shared" si="10"/>
        <v xml:space="preserve">      Drsg Drainage Increasing</v>
      </c>
      <c r="M186" s="148" t="str">
        <f t="shared" si="17"/>
        <v>PI.IC.TU.020510.01</v>
      </c>
      <c r="N186" s="148"/>
      <c r="O186" s="148" t="str">
        <f t="shared" si="18"/>
        <v>PH.IC.TU.020510.01</v>
      </c>
      <c r="Q186" s="148" t="str">
        <f t="shared" si="19"/>
        <v>CL.IC.TU.020510.01</v>
      </c>
      <c r="AR186" s="146" t="s">
        <v>12773</v>
      </c>
      <c r="AS186" s="146">
        <v>1749</v>
      </c>
    </row>
    <row r="187" spans="1:45" s="167" customFormat="1" ht="15">
      <c r="A187" s="167" t="s">
        <v>3934</v>
      </c>
      <c r="C187" s="61" t="s">
        <v>12430</v>
      </c>
      <c r="D187" s="167" t="s">
        <v>8518</v>
      </c>
      <c r="E187" s="61" t="s">
        <v>6988</v>
      </c>
      <c r="F187" s="167" t="s">
        <v>3679</v>
      </c>
      <c r="G187" s="167" t="s">
        <v>4118</v>
      </c>
      <c r="H187" s="62" t="s">
        <v>11848</v>
      </c>
      <c r="I187" s="167" t="s">
        <v>11402</v>
      </c>
      <c r="J187" s="63" t="str">
        <f t="shared" si="16"/>
        <v>IC.TU.020601</v>
      </c>
      <c r="K187" s="61" t="s">
        <v>12175</v>
      </c>
      <c r="L187" s="167" t="str">
        <f t="shared" si="10"/>
        <v xml:space="preserve">      Right</v>
      </c>
      <c r="M187" s="168" t="str">
        <f t="shared" si="17"/>
        <v>PI.IC.TU.020601.01</v>
      </c>
      <c r="N187" s="168"/>
      <c r="O187" s="168" t="str">
        <f t="shared" si="18"/>
        <v>PH.IC.TU.020601.01</v>
      </c>
      <c r="Q187" s="168" t="str">
        <f t="shared" si="19"/>
        <v>CL.IC.TU.020601.01</v>
      </c>
    </row>
    <row r="188" spans="1:45" s="167" customFormat="1" ht="15">
      <c r="A188" s="167" t="s">
        <v>3934</v>
      </c>
      <c r="C188" s="61" t="s">
        <v>12430</v>
      </c>
      <c r="E188" s="61" t="s">
        <v>6988</v>
      </c>
      <c r="F188" s="167" t="s">
        <v>3679</v>
      </c>
      <c r="G188" s="167" t="s">
        <v>4119</v>
      </c>
      <c r="H188" s="62" t="s">
        <v>12030</v>
      </c>
      <c r="I188" s="167" t="s">
        <v>11563</v>
      </c>
      <c r="J188" s="63" t="str">
        <f t="shared" si="16"/>
        <v>IC.TU.020602</v>
      </c>
      <c r="K188" s="61" t="s">
        <v>12175</v>
      </c>
      <c r="L188" s="167" t="str">
        <f t="shared" si="10"/>
        <v xml:space="preserve">      Left</v>
      </c>
      <c r="M188" s="168" t="str">
        <f t="shared" si="17"/>
        <v>PI.IC.TU.020602.01</v>
      </c>
      <c r="N188" s="168"/>
      <c r="O188" s="168" t="str">
        <f t="shared" si="18"/>
        <v>PH.IC.TU.020602.01</v>
      </c>
      <c r="Q188" s="168" t="str">
        <f t="shared" si="19"/>
        <v>CL.IC.TU.020602.01</v>
      </c>
    </row>
    <row r="189" spans="1:45" s="167" customFormat="1" ht="15">
      <c r="A189" s="167" t="s">
        <v>3934</v>
      </c>
      <c r="C189" s="61" t="s">
        <v>12430</v>
      </c>
      <c r="E189" s="61" t="s">
        <v>6988</v>
      </c>
      <c r="F189" s="167" t="s">
        <v>3679</v>
      </c>
      <c r="G189" s="167" t="s">
        <v>9138</v>
      </c>
      <c r="H189" s="62" t="s">
        <v>12185</v>
      </c>
      <c r="I189" s="167" t="s">
        <v>9138</v>
      </c>
      <c r="J189" s="63" t="str">
        <f t="shared" si="16"/>
        <v>IC.TU.020603</v>
      </c>
      <c r="K189" s="61" t="s">
        <v>12175</v>
      </c>
      <c r="L189" s="167" t="str">
        <f t="shared" si="10"/>
        <v>Midline</v>
      </c>
      <c r="M189" s="168" t="str">
        <f t="shared" si="17"/>
        <v>PI.IC.TU.020603.01</v>
      </c>
      <c r="N189" s="168"/>
      <c r="O189" s="168" t="str">
        <f t="shared" si="18"/>
        <v>PH.IC.TU.020603.01</v>
      </c>
      <c r="Q189" s="168" t="str">
        <f t="shared" si="19"/>
        <v>CL.IC.TU.020603.01</v>
      </c>
      <c r="R189" s="167" t="s">
        <v>4415</v>
      </c>
      <c r="S189" s="167">
        <v>330</v>
      </c>
    </row>
    <row r="190" spans="1:45" s="167" customFormat="1" ht="15">
      <c r="A190" s="167" t="s">
        <v>3934</v>
      </c>
      <c r="C190" s="61" t="s">
        <v>12430</v>
      </c>
      <c r="D190" s="167" t="s">
        <v>8520</v>
      </c>
      <c r="E190" s="61" t="s">
        <v>6317</v>
      </c>
      <c r="F190" s="167" t="s">
        <v>3679</v>
      </c>
      <c r="G190" s="167" t="s">
        <v>3967</v>
      </c>
      <c r="H190" s="62" t="s">
        <v>11848</v>
      </c>
      <c r="I190" s="167" t="s">
        <v>9372</v>
      </c>
      <c r="J190" s="63" t="str">
        <f t="shared" si="16"/>
        <v>IC.TU.020701</v>
      </c>
      <c r="K190" s="61" t="s">
        <v>12175</v>
      </c>
      <c r="L190" s="167" t="str">
        <f t="shared" si="10"/>
        <v xml:space="preserve">      Lateral</v>
      </c>
      <c r="M190" s="168" t="str">
        <f t="shared" si="17"/>
        <v>PI.IC.TU.020701.01</v>
      </c>
      <c r="N190" s="168"/>
      <c r="O190" s="168" t="str">
        <f t="shared" si="18"/>
        <v>PH.IC.TU.020701.01</v>
      </c>
      <c r="Q190" s="168" t="str">
        <f t="shared" si="19"/>
        <v>CL.IC.TU.020701.01</v>
      </c>
    </row>
    <row r="191" spans="1:45" s="167" customFormat="1" ht="15">
      <c r="A191" s="167" t="s">
        <v>3934</v>
      </c>
      <c r="C191" s="61" t="s">
        <v>4192</v>
      </c>
      <c r="E191" s="61" t="s">
        <v>6317</v>
      </c>
      <c r="F191" s="167" t="s">
        <v>3679</v>
      </c>
      <c r="G191" s="167" t="s">
        <v>3706</v>
      </c>
      <c r="H191" s="62" t="s">
        <v>12030</v>
      </c>
      <c r="I191" s="167" t="s">
        <v>9373</v>
      </c>
      <c r="J191" s="63" t="str">
        <f t="shared" si="16"/>
        <v>IC.TU.020702</v>
      </c>
      <c r="K191" s="61" t="s">
        <v>2379</v>
      </c>
      <c r="L191" s="167" t="str">
        <f t="shared" si="10"/>
        <v xml:space="preserve">      Medial</v>
      </c>
      <c r="M191" s="168" t="str">
        <f t="shared" si="17"/>
        <v>PI.IC.TU.020702.01</v>
      </c>
      <c r="N191" s="168"/>
      <c r="O191" s="168" t="str">
        <f t="shared" si="18"/>
        <v>PH.IC.TU.020702.01</v>
      </c>
      <c r="Q191" s="168" t="str">
        <f t="shared" si="19"/>
        <v>CL.IC.TU.020702.01</v>
      </c>
    </row>
    <row r="192" spans="1:45" s="167" customFormat="1" ht="15">
      <c r="A192" s="167" t="s">
        <v>3934</v>
      </c>
      <c r="C192" s="61" t="s">
        <v>12430</v>
      </c>
      <c r="E192" s="61" t="s">
        <v>6317</v>
      </c>
      <c r="F192" s="167" t="s">
        <v>3679</v>
      </c>
      <c r="G192" s="167" t="s">
        <v>3707</v>
      </c>
      <c r="H192" s="62" t="s">
        <v>12032</v>
      </c>
      <c r="I192" s="167" t="s">
        <v>9374</v>
      </c>
      <c r="J192" s="63" t="str">
        <f t="shared" si="16"/>
        <v>IC.TU.020703</v>
      </c>
      <c r="K192" s="61" t="s">
        <v>12175</v>
      </c>
      <c r="L192" s="167" t="str">
        <f t="shared" si="10"/>
        <v xml:space="preserve">      Anterior</v>
      </c>
      <c r="M192" s="168" t="str">
        <f t="shared" si="17"/>
        <v>PI.IC.TU.020703.01</v>
      </c>
      <c r="N192" s="168"/>
      <c r="O192" s="168" t="str">
        <f t="shared" si="18"/>
        <v>PH.IC.TU.020703.01</v>
      </c>
      <c r="Q192" s="168" t="str">
        <f t="shared" si="19"/>
        <v>CL.IC.TU.020703.01</v>
      </c>
    </row>
    <row r="193" spans="1:27" s="167" customFormat="1" ht="15">
      <c r="A193" s="167" t="s">
        <v>3934</v>
      </c>
      <c r="C193" s="61" t="s">
        <v>12430</v>
      </c>
      <c r="E193" s="61" t="s">
        <v>6317</v>
      </c>
      <c r="F193" s="167" t="s">
        <v>3679</v>
      </c>
      <c r="G193" s="167" t="s">
        <v>3708</v>
      </c>
      <c r="H193" s="62" t="s">
        <v>12028</v>
      </c>
      <c r="I193" s="167" t="s">
        <v>9375</v>
      </c>
      <c r="J193" s="63" t="str">
        <f t="shared" si="16"/>
        <v>IC.TU.020704</v>
      </c>
      <c r="K193" s="61" t="s">
        <v>12175</v>
      </c>
      <c r="L193" s="167" t="str">
        <f t="shared" si="10"/>
        <v xml:space="preserve">      Posterior</v>
      </c>
      <c r="M193" s="168" t="str">
        <f t="shared" si="17"/>
        <v>PI.IC.TU.020704.01</v>
      </c>
      <c r="N193" s="168"/>
      <c r="O193" s="168" t="str">
        <f t="shared" si="18"/>
        <v>PH.IC.TU.020704.01</v>
      </c>
      <c r="Q193" s="168" t="str">
        <f t="shared" si="19"/>
        <v>CL.IC.TU.020704.01</v>
      </c>
    </row>
    <row r="194" spans="1:27" s="167" customFormat="1" ht="15">
      <c r="A194" s="167" t="s">
        <v>3934</v>
      </c>
      <c r="C194" s="61" t="s">
        <v>12430</v>
      </c>
      <c r="E194" s="61" t="s">
        <v>6317</v>
      </c>
      <c r="F194" s="167" t="s">
        <v>3679</v>
      </c>
      <c r="G194" s="167" t="s">
        <v>3710</v>
      </c>
      <c r="H194" s="62" t="s">
        <v>12210</v>
      </c>
      <c r="I194" s="167" t="s">
        <v>9255</v>
      </c>
      <c r="J194" s="63" t="str">
        <f t="shared" si="16"/>
        <v>IC.TU.020705</v>
      </c>
      <c r="K194" s="61" t="s">
        <v>12175</v>
      </c>
      <c r="L194" s="167" t="str">
        <f t="shared" si="10"/>
        <v xml:space="preserve">      Proximal</v>
      </c>
      <c r="M194" s="168" t="str">
        <f t="shared" si="17"/>
        <v>PI.IC.TU.020705.01</v>
      </c>
      <c r="N194" s="168"/>
      <c r="O194" s="168" t="str">
        <f t="shared" si="18"/>
        <v>PH.IC.TU.020705.01</v>
      </c>
      <c r="Q194" s="168" t="str">
        <f t="shared" si="19"/>
        <v>CL.IC.TU.020705.01</v>
      </c>
    </row>
    <row r="195" spans="1:27" s="167" customFormat="1" ht="15">
      <c r="A195" s="167" t="s">
        <v>3934</v>
      </c>
      <c r="C195" s="61" t="s">
        <v>12430</v>
      </c>
      <c r="E195" s="61" t="s">
        <v>6317</v>
      </c>
      <c r="F195" s="167" t="s">
        <v>3679</v>
      </c>
      <c r="G195" s="167" t="s">
        <v>3990</v>
      </c>
      <c r="H195" s="62" t="s">
        <v>12212</v>
      </c>
      <c r="I195" s="167" t="s">
        <v>9256</v>
      </c>
      <c r="J195" s="63" t="str">
        <f t="shared" si="16"/>
        <v>IC.TU.020706</v>
      </c>
      <c r="K195" s="61" t="s">
        <v>12175</v>
      </c>
      <c r="L195" s="167" t="str">
        <f t="shared" si="10"/>
        <v xml:space="preserve">      Distal</v>
      </c>
      <c r="M195" s="168" t="str">
        <f t="shared" si="17"/>
        <v>PI.IC.TU.020706.01</v>
      </c>
      <c r="N195" s="168"/>
      <c r="O195" s="168" t="str">
        <f t="shared" si="18"/>
        <v>PH.IC.TU.020706.01</v>
      </c>
      <c r="Q195" s="168" t="str">
        <f t="shared" si="19"/>
        <v>CL.IC.TU.020706.01</v>
      </c>
    </row>
    <row r="196" spans="1:27" s="167" customFormat="1" ht="15">
      <c r="A196" s="167" t="s">
        <v>3934</v>
      </c>
      <c r="C196" s="61" t="s">
        <v>12430</v>
      </c>
      <c r="D196" s="167" t="s">
        <v>7469</v>
      </c>
      <c r="E196" s="61" t="s">
        <v>3574</v>
      </c>
      <c r="F196" s="167" t="s">
        <v>3808</v>
      </c>
      <c r="G196" s="167" t="s">
        <v>13457</v>
      </c>
      <c r="H196" s="62" t="s">
        <v>11848</v>
      </c>
      <c r="I196" s="167" t="s">
        <v>9195</v>
      </c>
      <c r="J196" s="63" t="str">
        <f t="shared" si="16"/>
        <v>IC.TU.020801</v>
      </c>
      <c r="K196" s="61" t="s">
        <v>12175</v>
      </c>
      <c r="L196" s="167" t="str">
        <f t="shared" si="10"/>
        <v xml:space="preserve">Head/Neck area:  </v>
      </c>
      <c r="M196" s="168" t="str">
        <f t="shared" si="17"/>
        <v>PI.IC.TU.020801.01</v>
      </c>
      <c r="N196" s="168"/>
      <c r="O196" s="168" t="str">
        <f t="shared" si="18"/>
        <v>PH.IC.TU.020801.01</v>
      </c>
      <c r="Q196" s="168" t="str">
        <f t="shared" si="19"/>
        <v>CL.IC.TU.020801.01</v>
      </c>
    </row>
    <row r="197" spans="1:27" s="167" customFormat="1" ht="15">
      <c r="A197" s="167" t="s">
        <v>3934</v>
      </c>
      <c r="C197" s="61" t="s">
        <v>12430</v>
      </c>
      <c r="E197" s="61" t="s">
        <v>3574</v>
      </c>
      <c r="F197" s="167" t="s">
        <v>3808</v>
      </c>
      <c r="G197" s="167" t="s">
        <v>13458</v>
      </c>
      <c r="H197" s="62" t="s">
        <v>12030</v>
      </c>
      <c r="I197" s="167" t="s">
        <v>3992</v>
      </c>
      <c r="J197" s="63" t="str">
        <f t="shared" si="16"/>
        <v>IC.TU.020802</v>
      </c>
      <c r="K197" s="61" t="s">
        <v>12175</v>
      </c>
      <c r="L197" s="167" t="str">
        <f t="shared" si="10"/>
        <v xml:space="preserve">Thoracic area:  </v>
      </c>
      <c r="M197" s="168" t="str">
        <f t="shared" si="17"/>
        <v>PI.IC.TU.020802.01</v>
      </c>
      <c r="N197" s="168"/>
      <c r="O197" s="168" t="str">
        <f t="shared" si="18"/>
        <v>PH.IC.TU.020802.01</v>
      </c>
      <c r="Q197" s="168" t="str">
        <f t="shared" si="19"/>
        <v>CL.IC.TU.020802.01</v>
      </c>
    </row>
    <row r="198" spans="1:27" s="167" customFormat="1" ht="15">
      <c r="A198" s="167" t="s">
        <v>3934</v>
      </c>
      <c r="C198" s="61" t="s">
        <v>3809</v>
      </c>
      <c r="E198" s="61" t="s">
        <v>3810</v>
      </c>
      <c r="F198" s="167" t="s">
        <v>3808</v>
      </c>
      <c r="G198" s="167" t="s">
        <v>13459</v>
      </c>
      <c r="H198" s="62" t="s">
        <v>12032</v>
      </c>
      <c r="I198" s="167" t="s">
        <v>8552</v>
      </c>
      <c r="J198" s="63" t="str">
        <f t="shared" si="16"/>
        <v>IC.TU.020803</v>
      </c>
      <c r="K198" s="61" t="s">
        <v>2379</v>
      </c>
      <c r="L198" s="167" t="str">
        <f t="shared" si="10"/>
        <v xml:space="preserve">Abdominal area:  </v>
      </c>
      <c r="M198" s="168" t="str">
        <f t="shared" si="17"/>
        <v>PI.IC.TU.020803.01</v>
      </c>
      <c r="N198" s="168"/>
      <c r="O198" s="168" t="str">
        <f t="shared" si="18"/>
        <v>PH.IC.TU.020803.01</v>
      </c>
      <c r="Q198" s="168" t="str">
        <f t="shared" si="19"/>
        <v>CL.IC.TU.020803.01</v>
      </c>
    </row>
    <row r="199" spans="1:27" s="167" customFormat="1" ht="15">
      <c r="A199" s="167" t="s">
        <v>3934</v>
      </c>
      <c r="C199" s="61" t="s">
        <v>4192</v>
      </c>
      <c r="E199" s="61" t="s">
        <v>3574</v>
      </c>
      <c r="F199" s="167" t="s">
        <v>3808</v>
      </c>
      <c r="G199" s="167" t="s">
        <v>13460</v>
      </c>
      <c r="H199" s="62" t="s">
        <v>12028</v>
      </c>
      <c r="I199" s="167" t="s">
        <v>8132</v>
      </c>
      <c r="J199" s="63" t="str">
        <f t="shared" si="16"/>
        <v>IC.TU.020804</v>
      </c>
      <c r="K199" s="61" t="s">
        <v>2379</v>
      </c>
      <c r="L199" s="167" t="str">
        <f t="shared" si="10"/>
        <v xml:space="preserve">Pelvic area:  </v>
      </c>
      <c r="M199" s="168" t="str">
        <f t="shared" si="17"/>
        <v>PI.IC.TU.020804.01</v>
      </c>
      <c r="N199" s="168"/>
      <c r="O199" s="168" t="str">
        <f t="shared" si="18"/>
        <v>PH.IC.TU.020804.01</v>
      </c>
      <c r="Q199" s="168" t="str">
        <f t="shared" si="19"/>
        <v>CL.IC.TU.020804.01</v>
      </c>
    </row>
    <row r="200" spans="1:27" s="167" customFormat="1" ht="15">
      <c r="A200" s="167" t="s">
        <v>3934</v>
      </c>
      <c r="C200" s="61" t="s">
        <v>12430</v>
      </c>
      <c r="E200" s="61" t="s">
        <v>3574</v>
      </c>
      <c r="F200" s="167" t="s">
        <v>3808</v>
      </c>
      <c r="G200" s="167" t="s">
        <v>13461</v>
      </c>
      <c r="H200" s="62" t="s">
        <v>12210</v>
      </c>
      <c r="I200" s="167" t="s">
        <v>3997</v>
      </c>
      <c r="J200" s="63" t="str">
        <f t="shared" si="16"/>
        <v>IC.TU.020805</v>
      </c>
      <c r="K200" s="61" t="s">
        <v>12175</v>
      </c>
      <c r="L200" s="167" t="str">
        <f t="shared" si="10"/>
        <v xml:space="preserve">Extremity area:  </v>
      </c>
      <c r="M200" s="168" t="str">
        <f t="shared" si="17"/>
        <v>PI.IC.TU.020805.01</v>
      </c>
      <c r="N200" s="168"/>
      <c r="O200" s="168" t="str">
        <f t="shared" si="18"/>
        <v>PH.IC.TU.020805.01</v>
      </c>
      <c r="Q200" s="168" t="str">
        <f t="shared" si="19"/>
        <v>CL.IC.TU.020805.01</v>
      </c>
    </row>
    <row r="201" spans="1:27" s="167" customFormat="1" ht="15">
      <c r="A201" s="167" t="s">
        <v>3934</v>
      </c>
      <c r="C201" s="61" t="s">
        <v>2404</v>
      </c>
      <c r="E201" s="61" t="s">
        <v>12976</v>
      </c>
      <c r="F201" s="167" t="s">
        <v>1600</v>
      </c>
      <c r="G201" s="167" t="s">
        <v>1596</v>
      </c>
      <c r="H201" s="62" t="s">
        <v>1597</v>
      </c>
      <c r="I201" s="167" t="s">
        <v>1598</v>
      </c>
      <c r="J201" s="63" t="str">
        <f t="shared" si="16"/>
        <v>IC.TU.020806</v>
      </c>
      <c r="K201" s="61" t="s">
        <v>12906</v>
      </c>
      <c r="L201" s="167" t="str">
        <f t="shared" si="10"/>
        <v>Shoulder</v>
      </c>
      <c r="M201" s="168" t="str">
        <f t="shared" si="17"/>
        <v>PI.IC.TU.020806.01</v>
      </c>
      <c r="N201" s="168"/>
      <c r="O201" s="168" t="str">
        <f t="shared" si="18"/>
        <v>PH.IC.TU.020806.01</v>
      </c>
      <c r="Q201" s="168" t="str">
        <f t="shared" si="19"/>
        <v>CL.IC.TU.020806.01</v>
      </c>
      <c r="Z201" s="167" t="s">
        <v>1599</v>
      </c>
      <c r="AA201" s="167">
        <v>1143</v>
      </c>
    </row>
    <row r="202" spans="1:27" s="167" customFormat="1" ht="15">
      <c r="A202" s="167" t="s">
        <v>3934</v>
      </c>
      <c r="C202" s="61" t="s">
        <v>12430</v>
      </c>
      <c r="D202" s="167" t="s">
        <v>8521</v>
      </c>
      <c r="E202" s="61" t="s">
        <v>3690</v>
      </c>
      <c r="F202" s="167" t="s">
        <v>3811</v>
      </c>
      <c r="G202" s="167" t="s">
        <v>8552</v>
      </c>
      <c r="H202" s="62" t="s">
        <v>11848</v>
      </c>
      <c r="I202" s="167" t="s">
        <v>8552</v>
      </c>
      <c r="J202" s="63" t="str">
        <f t="shared" si="16"/>
        <v>IC.TU.020901</v>
      </c>
      <c r="K202" s="61" t="s">
        <v>12175</v>
      </c>
      <c r="L202" s="167" t="str">
        <f t="shared" si="10"/>
        <v>Abdomen</v>
      </c>
      <c r="M202" s="168" t="str">
        <f t="shared" si="17"/>
        <v>PI.IC.TU.020901.01</v>
      </c>
      <c r="N202" s="168"/>
      <c r="O202" s="168" t="str">
        <f t="shared" si="18"/>
        <v>PH.IC.TU.020901.01</v>
      </c>
      <c r="Q202" s="168" t="str">
        <f t="shared" si="19"/>
        <v>CL.IC.TU.020901.01</v>
      </c>
    </row>
    <row r="203" spans="1:27" s="167" customFormat="1" ht="15">
      <c r="A203" s="167" t="s">
        <v>3934</v>
      </c>
      <c r="C203" s="61" t="s">
        <v>12430</v>
      </c>
      <c r="E203" s="61" t="s">
        <v>3690</v>
      </c>
      <c r="F203" s="167" t="s">
        <v>3811</v>
      </c>
      <c r="G203" s="167" t="s">
        <v>8553</v>
      </c>
      <c r="H203" s="62" t="s">
        <v>12030</v>
      </c>
      <c r="I203" s="167" t="s">
        <v>8553</v>
      </c>
      <c r="J203" s="63" t="str">
        <f t="shared" si="16"/>
        <v>IC.TU.020902</v>
      </c>
      <c r="K203" s="61" t="s">
        <v>12175</v>
      </c>
      <c r="L203" s="167" t="str">
        <f t="shared" si="10"/>
        <v>Flank</v>
      </c>
      <c r="M203" s="168" t="str">
        <f t="shared" si="17"/>
        <v>PI.IC.TU.020902.01</v>
      </c>
      <c r="N203" s="168"/>
      <c r="O203" s="168" t="str">
        <f t="shared" si="18"/>
        <v>PH.IC.TU.020902.01</v>
      </c>
      <c r="Q203" s="168" t="str">
        <f t="shared" si="19"/>
        <v>CL.IC.TU.020902.01</v>
      </c>
    </row>
    <row r="204" spans="1:27" s="167" customFormat="1" ht="15">
      <c r="A204" s="167" t="s">
        <v>3934</v>
      </c>
      <c r="C204" s="61" t="s">
        <v>12430</v>
      </c>
      <c r="D204" s="167" t="s">
        <v>8550</v>
      </c>
      <c r="E204" s="61" t="s">
        <v>3188</v>
      </c>
      <c r="F204" s="167" t="s">
        <v>3811</v>
      </c>
      <c r="G204" s="167" t="s">
        <v>3858</v>
      </c>
      <c r="H204" s="62" t="s">
        <v>11848</v>
      </c>
      <c r="I204" s="167" t="s">
        <v>10518</v>
      </c>
      <c r="J204" s="63" t="str">
        <f t="shared" si="16"/>
        <v>IC.TU.021001</v>
      </c>
      <c r="K204" s="61" t="s">
        <v>12175</v>
      </c>
      <c r="L204" s="167" t="str">
        <f t="shared" si="10"/>
        <v xml:space="preserve">      RUQ</v>
      </c>
      <c r="M204" s="168" t="str">
        <f t="shared" si="17"/>
        <v>PI.IC.TU.021001.01</v>
      </c>
      <c r="N204" s="168"/>
      <c r="O204" s="168" t="str">
        <f t="shared" si="18"/>
        <v>PH.IC.TU.021001.01</v>
      </c>
      <c r="Q204" s="168" t="str">
        <f t="shared" si="19"/>
        <v>CL.IC.TU.021001.01</v>
      </c>
    </row>
    <row r="205" spans="1:27" s="167" customFormat="1" ht="15">
      <c r="A205" s="167" t="s">
        <v>3934</v>
      </c>
      <c r="C205" s="61" t="s">
        <v>12430</v>
      </c>
      <c r="E205" s="61" t="s">
        <v>3188</v>
      </c>
      <c r="F205" s="167" t="s">
        <v>3811</v>
      </c>
      <c r="G205" s="167" t="s">
        <v>3859</v>
      </c>
      <c r="H205" s="62" t="s">
        <v>12030</v>
      </c>
      <c r="I205" s="167" t="s">
        <v>10520</v>
      </c>
      <c r="J205" s="63" t="str">
        <f t="shared" si="16"/>
        <v>IC.TU.021002</v>
      </c>
      <c r="K205" s="61" t="s">
        <v>12175</v>
      </c>
      <c r="L205" s="167" t="str">
        <f t="shared" si="10"/>
        <v xml:space="preserve">      RLQ</v>
      </c>
      <c r="M205" s="168" t="str">
        <f t="shared" si="17"/>
        <v>PI.IC.TU.021002.01</v>
      </c>
      <c r="N205" s="168"/>
      <c r="O205" s="168" t="str">
        <f t="shared" si="18"/>
        <v>PH.IC.TU.021002.01</v>
      </c>
      <c r="Q205" s="168" t="str">
        <f t="shared" si="19"/>
        <v>CL.IC.TU.021002.01</v>
      </c>
    </row>
    <row r="206" spans="1:27" s="167" customFormat="1" ht="15">
      <c r="A206" s="167" t="s">
        <v>3934</v>
      </c>
      <c r="C206" s="61" t="s">
        <v>12430</v>
      </c>
      <c r="E206" s="61" t="s">
        <v>3188</v>
      </c>
      <c r="F206" s="167" t="s">
        <v>3811</v>
      </c>
      <c r="G206" s="167" t="s">
        <v>3860</v>
      </c>
      <c r="H206" s="62" t="s">
        <v>12032</v>
      </c>
      <c r="I206" s="167" t="s">
        <v>10522</v>
      </c>
      <c r="J206" s="63" t="str">
        <f t="shared" si="16"/>
        <v>IC.TU.021003</v>
      </c>
      <c r="K206" s="61" t="s">
        <v>12175</v>
      </c>
      <c r="L206" s="167" t="str">
        <f t="shared" si="10"/>
        <v xml:space="preserve">      LUQ</v>
      </c>
      <c r="M206" s="168" t="str">
        <f t="shared" si="17"/>
        <v>PI.IC.TU.021003.01</v>
      </c>
      <c r="N206" s="168"/>
      <c r="O206" s="168" t="str">
        <f t="shared" si="18"/>
        <v>PH.IC.TU.021003.01</v>
      </c>
      <c r="Q206" s="168" t="str">
        <f t="shared" si="19"/>
        <v>CL.IC.TU.021003.01</v>
      </c>
    </row>
    <row r="207" spans="1:27" s="167" customFormat="1" ht="15">
      <c r="A207" s="167" t="s">
        <v>3934</v>
      </c>
      <c r="C207" s="61" t="s">
        <v>12430</v>
      </c>
      <c r="E207" s="61" t="s">
        <v>3188</v>
      </c>
      <c r="F207" s="167" t="s">
        <v>3811</v>
      </c>
      <c r="G207" s="167" t="s">
        <v>3861</v>
      </c>
      <c r="H207" s="62" t="s">
        <v>12028</v>
      </c>
      <c r="I207" s="167" t="s">
        <v>10524</v>
      </c>
      <c r="J207" s="63" t="str">
        <f t="shared" si="16"/>
        <v>IC.TU.021004</v>
      </c>
      <c r="K207" s="61" t="s">
        <v>12175</v>
      </c>
      <c r="L207" s="167" t="str">
        <f t="shared" si="10"/>
        <v xml:space="preserve">      LLQ</v>
      </c>
      <c r="M207" s="168" t="str">
        <f t="shared" si="17"/>
        <v>PI.IC.TU.021004.01</v>
      </c>
      <c r="N207" s="168"/>
      <c r="O207" s="168" t="str">
        <f t="shared" si="18"/>
        <v>PH.IC.TU.021004.01</v>
      </c>
      <c r="Q207" s="168" t="str">
        <f t="shared" si="19"/>
        <v>CL.IC.TU.021004.01</v>
      </c>
    </row>
    <row r="208" spans="1:27" s="167" customFormat="1" ht="15">
      <c r="A208" s="167" t="s">
        <v>3934</v>
      </c>
      <c r="C208" s="61" t="s">
        <v>12430</v>
      </c>
      <c r="D208" s="167" t="s">
        <v>8551</v>
      </c>
      <c r="E208" s="61" t="s">
        <v>5749</v>
      </c>
      <c r="F208" s="167" t="s">
        <v>3815</v>
      </c>
      <c r="G208" s="167" t="s">
        <v>8986</v>
      </c>
      <c r="H208" s="62" t="s">
        <v>11848</v>
      </c>
      <c r="I208" s="167" t="s">
        <v>8986</v>
      </c>
      <c r="J208" s="63" t="str">
        <f t="shared" si="16"/>
        <v>IC.TU.021101</v>
      </c>
      <c r="K208" s="61" t="s">
        <v>12175</v>
      </c>
      <c r="L208" s="167" t="str">
        <f t="shared" si="10"/>
        <v>Arm</v>
      </c>
      <c r="M208" s="168" t="str">
        <f t="shared" si="17"/>
        <v>PI.IC.TU.021101.01</v>
      </c>
      <c r="N208" s="168"/>
      <c r="O208" s="168" t="str">
        <f t="shared" si="18"/>
        <v>PH.IC.TU.021101.01</v>
      </c>
      <c r="Q208" s="168" t="str">
        <f t="shared" si="19"/>
        <v>CL.IC.TU.021101.01</v>
      </c>
    </row>
    <row r="209" spans="1:17" s="167" customFormat="1" ht="15">
      <c r="A209" s="167" t="s">
        <v>3934</v>
      </c>
      <c r="C209" s="61" t="s">
        <v>12430</v>
      </c>
      <c r="E209" s="61" t="s">
        <v>5749</v>
      </c>
      <c r="F209" s="167" t="s">
        <v>3815</v>
      </c>
      <c r="G209" s="167" t="s">
        <v>8860</v>
      </c>
      <c r="H209" s="62" t="s">
        <v>12030</v>
      </c>
      <c r="I209" s="167" t="s">
        <v>8860</v>
      </c>
      <c r="J209" s="63" t="str">
        <f t="shared" si="16"/>
        <v>IC.TU.021102</v>
      </c>
      <c r="K209" s="61" t="s">
        <v>12175</v>
      </c>
      <c r="L209" s="167" t="str">
        <f t="shared" ref="L209:L272" si="20">G209</f>
        <v>Wrist</v>
      </c>
      <c r="M209" s="168" t="str">
        <f t="shared" si="17"/>
        <v>PI.IC.TU.021102.01</v>
      </c>
      <c r="N209" s="168"/>
      <c r="O209" s="168" t="str">
        <f t="shared" si="18"/>
        <v>PH.IC.TU.021102.01</v>
      </c>
      <c r="Q209" s="168" t="str">
        <f t="shared" si="19"/>
        <v>CL.IC.TU.021102.01</v>
      </c>
    </row>
    <row r="210" spans="1:17" s="167" customFormat="1" ht="15">
      <c r="A210" s="167" t="s">
        <v>3934</v>
      </c>
      <c r="C210" s="61" t="s">
        <v>12430</v>
      </c>
      <c r="E210" s="61" t="s">
        <v>5749</v>
      </c>
      <c r="F210" s="167" t="s">
        <v>3815</v>
      </c>
      <c r="G210" s="167" t="s">
        <v>11746</v>
      </c>
      <c r="H210" s="62" t="s">
        <v>12032</v>
      </c>
      <c r="I210" s="167" t="s">
        <v>11746</v>
      </c>
      <c r="J210" s="63" t="str">
        <f t="shared" si="16"/>
        <v>IC.TU.021103</v>
      </c>
      <c r="K210" s="61" t="s">
        <v>12175</v>
      </c>
      <c r="L210" s="167" t="str">
        <f t="shared" si="20"/>
        <v>Hand</v>
      </c>
      <c r="M210" s="168" t="str">
        <f t="shared" si="17"/>
        <v>PI.IC.TU.021103.01</v>
      </c>
      <c r="N210" s="168"/>
      <c r="O210" s="168" t="str">
        <f t="shared" si="18"/>
        <v>PH.IC.TU.021103.01</v>
      </c>
      <c r="Q210" s="168" t="str">
        <f t="shared" si="19"/>
        <v>CL.IC.TU.021103.01</v>
      </c>
    </row>
    <row r="211" spans="1:17" s="167" customFormat="1" ht="15">
      <c r="A211" s="167" t="s">
        <v>3934</v>
      </c>
      <c r="C211" s="61" t="s">
        <v>12430</v>
      </c>
      <c r="E211" s="61" t="s">
        <v>5749</v>
      </c>
      <c r="F211" s="167" t="s">
        <v>3815</v>
      </c>
      <c r="G211" s="167" t="s">
        <v>8861</v>
      </c>
      <c r="H211" s="62" t="s">
        <v>12028</v>
      </c>
      <c r="I211" s="167" t="s">
        <v>8862</v>
      </c>
      <c r="J211" s="63" t="str">
        <f t="shared" si="16"/>
        <v>IC.TU.021104</v>
      </c>
      <c r="K211" s="61" t="s">
        <v>12175</v>
      </c>
      <c r="L211" s="167" t="str">
        <f t="shared" si="20"/>
        <v>Finger(s): specify</v>
      </c>
      <c r="M211" s="168" t="str">
        <f t="shared" si="17"/>
        <v>PI.IC.TU.021104.01</v>
      </c>
      <c r="N211" s="168"/>
      <c r="O211" s="168" t="str">
        <f t="shared" si="18"/>
        <v>PH.IC.TU.021104.01</v>
      </c>
      <c r="Q211" s="168" t="str">
        <f t="shared" si="19"/>
        <v>CL.IC.TU.021104.01</v>
      </c>
    </row>
    <row r="212" spans="1:17" s="167" customFormat="1" ht="15">
      <c r="A212" s="167" t="s">
        <v>3934</v>
      </c>
      <c r="C212" s="61" t="s">
        <v>12430</v>
      </c>
      <c r="E212" s="61" t="s">
        <v>5749</v>
      </c>
      <c r="F212" s="167" t="s">
        <v>3815</v>
      </c>
      <c r="G212" s="167" t="s">
        <v>6439</v>
      </c>
      <c r="H212" s="62" t="s">
        <v>12210</v>
      </c>
      <c r="I212" s="167" t="s">
        <v>6439</v>
      </c>
      <c r="J212" s="63" t="str">
        <f t="shared" si="16"/>
        <v>IC.TU.021105</v>
      </c>
      <c r="K212" s="61" t="s">
        <v>12175</v>
      </c>
      <c r="L212" s="167" t="str">
        <f t="shared" si="20"/>
        <v>Leg</v>
      </c>
      <c r="M212" s="168" t="str">
        <f t="shared" si="17"/>
        <v>PI.IC.TU.021105.01</v>
      </c>
      <c r="N212" s="168"/>
      <c r="O212" s="168" t="str">
        <f t="shared" si="18"/>
        <v>PH.IC.TU.021105.01</v>
      </c>
      <c r="Q212" s="168" t="str">
        <f t="shared" si="19"/>
        <v>CL.IC.TU.021105.01</v>
      </c>
    </row>
    <row r="213" spans="1:17" s="167" customFormat="1" ht="15">
      <c r="A213" s="167" t="s">
        <v>3934</v>
      </c>
      <c r="C213" s="61" t="s">
        <v>12430</v>
      </c>
      <c r="E213" s="61" t="s">
        <v>5749</v>
      </c>
      <c r="F213" s="167" t="s">
        <v>3815</v>
      </c>
      <c r="G213" s="167" t="s">
        <v>11740</v>
      </c>
      <c r="H213" s="62" t="s">
        <v>12212</v>
      </c>
      <c r="I213" s="167" t="s">
        <v>11740</v>
      </c>
      <c r="J213" s="63" t="str">
        <f t="shared" si="16"/>
        <v>IC.TU.021106</v>
      </c>
      <c r="K213" s="61" t="s">
        <v>12175</v>
      </c>
      <c r="L213" s="167" t="str">
        <f t="shared" si="20"/>
        <v>Knee</v>
      </c>
      <c r="M213" s="168" t="str">
        <f t="shared" si="17"/>
        <v>PI.IC.TU.021106.01</v>
      </c>
      <c r="N213" s="168"/>
      <c r="O213" s="168" t="str">
        <f t="shared" si="18"/>
        <v>PH.IC.TU.021106.01</v>
      </c>
      <c r="Q213" s="168" t="str">
        <f t="shared" si="19"/>
        <v>CL.IC.TU.021106.01</v>
      </c>
    </row>
    <row r="214" spans="1:17" s="167" customFormat="1" ht="15">
      <c r="A214" s="167" t="s">
        <v>3934</v>
      </c>
      <c r="C214" s="61" t="s">
        <v>12430</v>
      </c>
      <c r="E214" s="61" t="s">
        <v>5749</v>
      </c>
      <c r="F214" s="167" t="s">
        <v>3815</v>
      </c>
      <c r="G214" s="167" t="s">
        <v>11738</v>
      </c>
      <c r="H214" s="62" t="s">
        <v>12225</v>
      </c>
      <c r="I214" s="167" t="s">
        <v>11738</v>
      </c>
      <c r="J214" s="63" t="str">
        <f t="shared" si="16"/>
        <v>IC.TU.021107</v>
      </c>
      <c r="K214" s="61" t="s">
        <v>12175</v>
      </c>
      <c r="L214" s="167" t="str">
        <f t="shared" si="20"/>
        <v>Ankle</v>
      </c>
      <c r="M214" s="168" t="str">
        <f t="shared" si="17"/>
        <v>PI.IC.TU.021107.01</v>
      </c>
      <c r="N214" s="168"/>
      <c r="O214" s="168" t="str">
        <f t="shared" si="18"/>
        <v>PH.IC.TU.021107.01</v>
      </c>
      <c r="Q214" s="168" t="str">
        <f t="shared" si="19"/>
        <v>CL.IC.TU.021107.01</v>
      </c>
    </row>
    <row r="215" spans="1:17" s="167" customFormat="1" ht="15">
      <c r="A215" s="167" t="s">
        <v>3934</v>
      </c>
      <c r="C215" s="61" t="s">
        <v>12430</v>
      </c>
      <c r="E215" s="61" t="s">
        <v>5749</v>
      </c>
      <c r="F215" s="167" t="s">
        <v>3815</v>
      </c>
      <c r="G215" s="167" t="s">
        <v>11737</v>
      </c>
      <c r="H215" s="62" t="s">
        <v>11638</v>
      </c>
      <c r="I215" s="167" t="s">
        <v>11737</v>
      </c>
      <c r="J215" s="63" t="str">
        <f t="shared" si="16"/>
        <v>IC.TU.021108</v>
      </c>
      <c r="K215" s="61" t="s">
        <v>12175</v>
      </c>
      <c r="L215" s="167" t="str">
        <f t="shared" si="20"/>
        <v>Foot</v>
      </c>
      <c r="M215" s="168" t="str">
        <f t="shared" si="17"/>
        <v>PI.IC.TU.021108.01</v>
      </c>
      <c r="N215" s="168"/>
      <c r="O215" s="168" t="str">
        <f t="shared" si="18"/>
        <v>PH.IC.TU.021108.01</v>
      </c>
      <c r="Q215" s="168" t="str">
        <f t="shared" si="19"/>
        <v>CL.IC.TU.021108.01</v>
      </c>
    </row>
    <row r="216" spans="1:17" s="167" customFormat="1" ht="15">
      <c r="A216" s="167" t="s">
        <v>3934</v>
      </c>
      <c r="C216" s="61" t="s">
        <v>12430</v>
      </c>
      <c r="E216" s="61" t="s">
        <v>5749</v>
      </c>
      <c r="F216" s="167" t="s">
        <v>3815</v>
      </c>
      <c r="G216" s="167" t="s">
        <v>8720</v>
      </c>
      <c r="H216" s="62" t="s">
        <v>11639</v>
      </c>
      <c r="I216" s="167" t="s">
        <v>8721</v>
      </c>
      <c r="J216" s="63" t="str">
        <f t="shared" si="16"/>
        <v>IC.TU.021109</v>
      </c>
      <c r="K216" s="61" t="s">
        <v>12175</v>
      </c>
      <c r="L216" s="167" t="str">
        <f t="shared" si="20"/>
        <v>Toe(s): specify</v>
      </c>
      <c r="M216" s="168" t="str">
        <f t="shared" si="17"/>
        <v>PI.IC.TU.021109.01</v>
      </c>
      <c r="N216" s="168"/>
      <c r="O216" s="168" t="str">
        <f t="shared" si="18"/>
        <v>PH.IC.TU.021109.01</v>
      </c>
      <c r="Q216" s="168" t="str">
        <f t="shared" si="19"/>
        <v>CL.IC.TU.021109.01</v>
      </c>
    </row>
    <row r="217" spans="1:17" s="167" customFormat="1" ht="15">
      <c r="A217" s="167" t="s">
        <v>3934</v>
      </c>
      <c r="C217" s="61" t="s">
        <v>12430</v>
      </c>
      <c r="D217" s="167" t="s">
        <v>8697</v>
      </c>
      <c r="E217" s="61" t="s">
        <v>3064</v>
      </c>
      <c r="F217" s="167" t="s">
        <v>4113</v>
      </c>
      <c r="G217" s="167" t="s">
        <v>9026</v>
      </c>
      <c r="H217" s="62" t="s">
        <v>11848</v>
      </c>
      <c r="I217" s="167" t="s">
        <v>9026</v>
      </c>
      <c r="J217" s="63" t="str">
        <f t="shared" si="16"/>
        <v>IC.TU.021201</v>
      </c>
      <c r="K217" s="61" t="s">
        <v>12175</v>
      </c>
      <c r="L217" s="167" t="str">
        <f t="shared" si="20"/>
        <v>Forehead</v>
      </c>
      <c r="M217" s="168" t="str">
        <f t="shared" si="17"/>
        <v>PI.IC.TU.021201.01</v>
      </c>
      <c r="N217" s="168"/>
      <c r="O217" s="168" t="str">
        <f t="shared" si="18"/>
        <v>PH.IC.TU.021201.01</v>
      </c>
      <c r="Q217" s="168" t="str">
        <f t="shared" si="19"/>
        <v>CL.IC.TU.021201.01</v>
      </c>
    </row>
    <row r="218" spans="1:17" s="167" customFormat="1" ht="15">
      <c r="A218" s="167" t="s">
        <v>3934</v>
      </c>
      <c r="C218" s="61" t="s">
        <v>12430</v>
      </c>
      <c r="E218" s="61" t="s">
        <v>3064</v>
      </c>
      <c r="F218" s="167" t="s">
        <v>4113</v>
      </c>
      <c r="G218" s="167" t="s">
        <v>9140</v>
      </c>
      <c r="H218" s="62" t="s">
        <v>12030</v>
      </c>
      <c r="I218" s="167" t="s">
        <v>9140</v>
      </c>
      <c r="J218" s="63" t="str">
        <f t="shared" si="16"/>
        <v>IC.TU.021202</v>
      </c>
      <c r="K218" s="61" t="s">
        <v>12175</v>
      </c>
      <c r="L218" s="167" t="str">
        <f t="shared" si="20"/>
        <v>Temporal</v>
      </c>
      <c r="M218" s="168" t="str">
        <f t="shared" si="17"/>
        <v>PI.IC.TU.021202.01</v>
      </c>
      <c r="N218" s="168"/>
      <c r="O218" s="168" t="str">
        <f t="shared" si="18"/>
        <v>PH.IC.TU.021202.01</v>
      </c>
      <c r="Q218" s="168" t="str">
        <f t="shared" si="19"/>
        <v>CL.IC.TU.021202.01</v>
      </c>
    </row>
    <row r="219" spans="1:17" s="167" customFormat="1" ht="15">
      <c r="A219" s="167" t="s">
        <v>3934</v>
      </c>
      <c r="C219" s="61" t="s">
        <v>12430</v>
      </c>
      <c r="E219" s="61" t="s">
        <v>3064</v>
      </c>
      <c r="F219" s="167" t="s">
        <v>4113</v>
      </c>
      <c r="G219" s="167" t="s">
        <v>9141</v>
      </c>
      <c r="H219" s="62" t="s">
        <v>12032</v>
      </c>
      <c r="I219" s="167" t="s">
        <v>9141</v>
      </c>
      <c r="J219" s="63" t="str">
        <f t="shared" si="16"/>
        <v>IC.TU.021203</v>
      </c>
      <c r="K219" s="61" t="s">
        <v>12175</v>
      </c>
      <c r="L219" s="167" t="str">
        <f t="shared" si="20"/>
        <v>Parietal</v>
      </c>
      <c r="M219" s="168" t="str">
        <f t="shared" si="17"/>
        <v>PI.IC.TU.021203.01</v>
      </c>
      <c r="N219" s="168"/>
      <c r="O219" s="168" t="str">
        <f t="shared" si="18"/>
        <v>PH.IC.TU.021203.01</v>
      </c>
      <c r="Q219" s="168" t="str">
        <f t="shared" si="19"/>
        <v>CL.IC.TU.021203.01</v>
      </c>
    </row>
    <row r="220" spans="1:17" s="167" customFormat="1" ht="15">
      <c r="A220" s="167" t="s">
        <v>3934</v>
      </c>
      <c r="C220" s="61" t="s">
        <v>12430</v>
      </c>
      <c r="E220" s="61" t="s">
        <v>3064</v>
      </c>
      <c r="F220" s="167" t="s">
        <v>4113</v>
      </c>
      <c r="G220" s="167" t="s">
        <v>6091</v>
      </c>
      <c r="H220" s="62" t="s">
        <v>12028</v>
      </c>
      <c r="I220" s="167" t="s">
        <v>6091</v>
      </c>
      <c r="J220" s="63" t="str">
        <f t="shared" si="16"/>
        <v>IC.TU.021204</v>
      </c>
      <c r="K220" s="61" t="s">
        <v>12175</v>
      </c>
      <c r="L220" s="167" t="str">
        <f t="shared" si="20"/>
        <v>Occipital</v>
      </c>
      <c r="M220" s="168" t="str">
        <f t="shared" si="17"/>
        <v>PI.IC.TU.021204.01</v>
      </c>
      <c r="N220" s="168"/>
      <c r="O220" s="168" t="str">
        <f t="shared" si="18"/>
        <v>PH.IC.TU.021204.01</v>
      </c>
      <c r="Q220" s="168" t="str">
        <f t="shared" si="19"/>
        <v>CL.IC.TU.021204.01</v>
      </c>
    </row>
    <row r="221" spans="1:17" s="167" customFormat="1" ht="15">
      <c r="A221" s="167" t="s">
        <v>3934</v>
      </c>
      <c r="C221" s="61" t="s">
        <v>12430</v>
      </c>
      <c r="E221" s="61" t="s">
        <v>3064</v>
      </c>
      <c r="F221" s="167" t="s">
        <v>4113</v>
      </c>
      <c r="G221" s="167" t="s">
        <v>9142</v>
      </c>
      <c r="H221" s="62" t="s">
        <v>12210</v>
      </c>
      <c r="I221" s="167" t="s">
        <v>8736</v>
      </c>
      <c r="J221" s="63" t="str">
        <f t="shared" si="16"/>
        <v>IC.TU.021205</v>
      </c>
      <c r="K221" s="61" t="s">
        <v>12175</v>
      </c>
      <c r="L221" s="167" t="str">
        <f t="shared" si="20"/>
        <v>Eye(s)</v>
      </c>
      <c r="M221" s="168" t="str">
        <f t="shared" si="17"/>
        <v>PI.IC.TU.021205.01</v>
      </c>
      <c r="N221" s="168"/>
      <c r="O221" s="168" t="str">
        <f t="shared" si="18"/>
        <v>PH.IC.TU.021205.01</v>
      </c>
      <c r="Q221" s="168" t="str">
        <f t="shared" si="19"/>
        <v>CL.IC.TU.021205.01</v>
      </c>
    </row>
    <row r="222" spans="1:17" s="167" customFormat="1" ht="15">
      <c r="A222" s="167" t="s">
        <v>3934</v>
      </c>
      <c r="C222" s="61" t="s">
        <v>12430</v>
      </c>
      <c r="E222" s="61" t="s">
        <v>3064</v>
      </c>
      <c r="F222" s="167" t="s">
        <v>4113</v>
      </c>
      <c r="G222" s="167" t="s">
        <v>3870</v>
      </c>
      <c r="H222" s="62" t="s">
        <v>12212</v>
      </c>
      <c r="I222" s="167" t="s">
        <v>8738</v>
      </c>
      <c r="J222" s="63" t="str">
        <f t="shared" ref="J222:J304" si="21">CONCATENATE("IC.TU.",C222,E222,H222)</f>
        <v>IC.TU.021206</v>
      </c>
      <c r="K222" s="61" t="s">
        <v>12175</v>
      </c>
      <c r="L222" s="167" t="str">
        <f t="shared" si="20"/>
        <v xml:space="preserve">Ear(s) </v>
      </c>
      <c r="M222" s="168" t="str">
        <f t="shared" ref="M222:M304" si="22">CONCATENATE("PI.",J222,".",K222)</f>
        <v>PI.IC.TU.021206.01</v>
      </c>
      <c r="N222" s="168"/>
      <c r="O222" s="168" t="str">
        <f t="shared" ref="O222:O304" si="23">CONCATENATE("PH.",J222,".",K222)</f>
        <v>PH.IC.TU.021206.01</v>
      </c>
      <c r="Q222" s="168" t="str">
        <f t="shared" ref="Q222:Q304" si="24">CONCATENATE("CL.",J222,".",K222)</f>
        <v>CL.IC.TU.021206.01</v>
      </c>
    </row>
    <row r="223" spans="1:17" s="167" customFormat="1" ht="15">
      <c r="A223" s="167" t="s">
        <v>3934</v>
      </c>
      <c r="C223" s="61" t="s">
        <v>12430</v>
      </c>
      <c r="E223" s="61" t="s">
        <v>3064</v>
      </c>
      <c r="F223" s="167" t="s">
        <v>4113</v>
      </c>
      <c r="G223" s="167" t="s">
        <v>9457</v>
      </c>
      <c r="H223" s="62" t="s">
        <v>12225</v>
      </c>
      <c r="I223" s="167" t="s">
        <v>9457</v>
      </c>
      <c r="J223" s="63" t="str">
        <f t="shared" si="21"/>
        <v>IC.TU.021207</v>
      </c>
      <c r="K223" s="61" t="s">
        <v>12175</v>
      </c>
      <c r="L223" s="167" t="str">
        <f t="shared" si="20"/>
        <v>Nose</v>
      </c>
      <c r="M223" s="168" t="str">
        <f t="shared" si="22"/>
        <v>PI.IC.TU.021207.01</v>
      </c>
      <c r="N223" s="168"/>
      <c r="O223" s="168" t="str">
        <f t="shared" si="23"/>
        <v>PH.IC.TU.021207.01</v>
      </c>
      <c r="Q223" s="168" t="str">
        <f t="shared" si="24"/>
        <v>CL.IC.TU.021207.01</v>
      </c>
    </row>
    <row r="224" spans="1:17" s="167" customFormat="1" ht="15">
      <c r="A224" s="167" t="s">
        <v>3934</v>
      </c>
      <c r="C224" s="61" t="s">
        <v>12430</v>
      </c>
      <c r="E224" s="61" t="s">
        <v>3064</v>
      </c>
      <c r="F224" s="167" t="s">
        <v>4113</v>
      </c>
      <c r="G224" s="167" t="s">
        <v>8739</v>
      </c>
      <c r="H224" s="62" t="s">
        <v>11638</v>
      </c>
      <c r="I224" s="167" t="s">
        <v>8739</v>
      </c>
      <c r="J224" s="63" t="str">
        <f t="shared" si="21"/>
        <v>IC.TU.021208</v>
      </c>
      <c r="K224" s="61" t="s">
        <v>12175</v>
      </c>
      <c r="L224" s="167" t="str">
        <f t="shared" si="20"/>
        <v>Cheek</v>
      </c>
      <c r="M224" s="168" t="str">
        <f t="shared" si="22"/>
        <v>PI.IC.TU.021208.01</v>
      </c>
      <c r="N224" s="168"/>
      <c r="O224" s="168" t="str">
        <f t="shared" si="23"/>
        <v>PH.IC.TU.021208.01</v>
      </c>
      <c r="Q224" s="168" t="str">
        <f t="shared" si="24"/>
        <v>CL.IC.TU.021208.01</v>
      </c>
    </row>
    <row r="225" spans="1:17" s="167" customFormat="1" ht="15">
      <c r="A225" s="167" t="s">
        <v>3934</v>
      </c>
      <c r="C225" s="61" t="s">
        <v>12430</v>
      </c>
      <c r="E225" s="61" t="s">
        <v>3064</v>
      </c>
      <c r="F225" s="167" t="s">
        <v>4113</v>
      </c>
      <c r="G225" s="167" t="s">
        <v>9089</v>
      </c>
      <c r="H225" s="62" t="s">
        <v>11639</v>
      </c>
      <c r="I225" s="167" t="s">
        <v>9090</v>
      </c>
      <c r="J225" s="63" t="str">
        <f t="shared" si="21"/>
        <v>IC.TU.021209</v>
      </c>
      <c r="K225" s="61" t="s">
        <v>12175</v>
      </c>
      <c r="L225" s="167" t="str">
        <f t="shared" si="20"/>
        <v>Lip(s)</v>
      </c>
      <c r="M225" s="168" t="str">
        <f t="shared" si="22"/>
        <v>PI.IC.TU.021209.01</v>
      </c>
      <c r="N225" s="168"/>
      <c r="O225" s="168" t="str">
        <f t="shared" si="23"/>
        <v>PH.IC.TU.021209.01</v>
      </c>
      <c r="Q225" s="168" t="str">
        <f t="shared" si="24"/>
        <v>CL.IC.TU.021209.01</v>
      </c>
    </row>
    <row r="226" spans="1:17" s="167" customFormat="1" ht="15">
      <c r="A226" s="167" t="s">
        <v>3934</v>
      </c>
      <c r="C226" s="61" t="s">
        <v>12430</v>
      </c>
      <c r="E226" s="61" t="s">
        <v>3064</v>
      </c>
      <c r="F226" s="167" t="s">
        <v>4113</v>
      </c>
      <c r="G226" s="167" t="s">
        <v>8744</v>
      </c>
      <c r="H226" s="62" t="s">
        <v>11829</v>
      </c>
      <c r="I226" s="167" t="s">
        <v>8744</v>
      </c>
      <c r="J226" s="63" t="str">
        <f t="shared" si="21"/>
        <v>IC.TU.021210</v>
      </c>
      <c r="K226" s="61" t="s">
        <v>12175</v>
      </c>
      <c r="L226" s="167" t="str">
        <f t="shared" si="20"/>
        <v>Jaw</v>
      </c>
      <c r="M226" s="168" t="str">
        <f t="shared" si="22"/>
        <v>PI.IC.TU.021210.01</v>
      </c>
      <c r="N226" s="168"/>
      <c r="O226" s="168" t="str">
        <f t="shared" si="23"/>
        <v>PH.IC.TU.021210.01</v>
      </c>
      <c r="Q226" s="168" t="str">
        <f t="shared" si="24"/>
        <v>CL.IC.TU.021210.01</v>
      </c>
    </row>
    <row r="227" spans="1:17" s="167" customFormat="1" ht="15">
      <c r="A227" s="167" t="s">
        <v>3934</v>
      </c>
      <c r="C227" s="61" t="s">
        <v>12430</v>
      </c>
      <c r="E227" s="61" t="s">
        <v>3064</v>
      </c>
      <c r="F227" s="167" t="s">
        <v>4113</v>
      </c>
      <c r="G227" s="167" t="s">
        <v>9113</v>
      </c>
      <c r="H227" s="62" t="s">
        <v>12099</v>
      </c>
      <c r="I227" s="167" t="s">
        <v>9113</v>
      </c>
      <c r="J227" s="63" t="str">
        <f t="shared" si="21"/>
        <v>IC.TU.021211</v>
      </c>
      <c r="K227" s="61" t="s">
        <v>12175</v>
      </c>
      <c r="L227" s="167" t="str">
        <f t="shared" si="20"/>
        <v>Neck</v>
      </c>
      <c r="M227" s="168" t="str">
        <f t="shared" si="22"/>
        <v>PI.IC.TU.021211.01</v>
      </c>
      <c r="N227" s="168"/>
      <c r="O227" s="168" t="str">
        <f t="shared" si="23"/>
        <v>PH.IC.TU.021211.01</v>
      </c>
      <c r="Q227" s="168" t="str">
        <f t="shared" si="24"/>
        <v>CL.IC.TU.021211.01</v>
      </c>
    </row>
    <row r="228" spans="1:17" s="167" customFormat="1" ht="15">
      <c r="A228" s="167" t="s">
        <v>3934</v>
      </c>
      <c r="C228" s="61" t="s">
        <v>12430</v>
      </c>
      <c r="D228" s="167" t="s">
        <v>8699</v>
      </c>
      <c r="E228" s="61" t="s">
        <v>5560</v>
      </c>
      <c r="F228" s="167" t="s">
        <v>4114</v>
      </c>
      <c r="G228" s="167" t="s">
        <v>8998</v>
      </c>
      <c r="H228" s="62" t="s">
        <v>12100</v>
      </c>
      <c r="I228" s="167" t="s">
        <v>8998</v>
      </c>
      <c r="J228" s="63" t="str">
        <f t="shared" si="21"/>
        <v>IC.TU.021312</v>
      </c>
      <c r="K228" s="61" t="s">
        <v>12175</v>
      </c>
      <c r="L228" s="167" t="str">
        <f t="shared" si="20"/>
        <v>Hip</v>
      </c>
      <c r="M228" s="168" t="str">
        <f t="shared" si="22"/>
        <v>PI.IC.TU.021312.01</v>
      </c>
      <c r="N228" s="168"/>
      <c r="O228" s="168" t="str">
        <f t="shared" si="23"/>
        <v>PH.IC.TU.021312.01</v>
      </c>
      <c r="Q228" s="168" t="str">
        <f t="shared" si="24"/>
        <v>CL.IC.TU.021312.01</v>
      </c>
    </row>
    <row r="229" spans="1:17" s="167" customFormat="1" ht="15">
      <c r="A229" s="167" t="s">
        <v>3934</v>
      </c>
      <c r="C229" s="61" t="s">
        <v>12430</v>
      </c>
      <c r="E229" s="61" t="s">
        <v>5560</v>
      </c>
      <c r="F229" s="167" t="s">
        <v>4114</v>
      </c>
      <c r="G229" s="167" t="s">
        <v>9200</v>
      </c>
      <c r="H229" s="62" t="s">
        <v>12101</v>
      </c>
      <c r="I229" s="167" t="s">
        <v>9200</v>
      </c>
      <c r="J229" s="63" t="str">
        <f t="shared" si="21"/>
        <v>IC.TU.021313</v>
      </c>
      <c r="K229" s="61" t="s">
        <v>12175</v>
      </c>
      <c r="L229" s="167" t="str">
        <f t="shared" si="20"/>
        <v>Genitalia</v>
      </c>
      <c r="M229" s="168" t="str">
        <f t="shared" si="22"/>
        <v>PI.IC.TU.021313.01</v>
      </c>
      <c r="N229" s="168"/>
      <c r="O229" s="168" t="str">
        <f t="shared" si="23"/>
        <v>PH.IC.TU.021313.01</v>
      </c>
      <c r="Q229" s="168" t="str">
        <f t="shared" si="24"/>
        <v>CL.IC.TU.021313.01</v>
      </c>
    </row>
    <row r="230" spans="1:17" s="167" customFormat="1" ht="15">
      <c r="A230" s="167" t="s">
        <v>3934</v>
      </c>
      <c r="C230" s="61" t="s">
        <v>12430</v>
      </c>
      <c r="E230" s="61" t="s">
        <v>5560</v>
      </c>
      <c r="F230" s="167" t="s">
        <v>4114</v>
      </c>
      <c r="G230" s="167" t="s">
        <v>9002</v>
      </c>
      <c r="H230" s="62" t="s">
        <v>12102</v>
      </c>
      <c r="I230" s="167" t="s">
        <v>9002</v>
      </c>
      <c r="J230" s="63" t="str">
        <f t="shared" si="21"/>
        <v>IC.TU.021314</v>
      </c>
      <c r="K230" s="61" t="s">
        <v>12175</v>
      </c>
      <c r="L230" s="167" t="str">
        <f t="shared" si="20"/>
        <v>Buttocks</v>
      </c>
      <c r="M230" s="168" t="str">
        <f t="shared" si="22"/>
        <v>PI.IC.TU.021314.01</v>
      </c>
      <c r="N230" s="168"/>
      <c r="O230" s="168" t="str">
        <f t="shared" si="23"/>
        <v>PH.IC.TU.021314.01</v>
      </c>
      <c r="Q230" s="168" t="str">
        <f t="shared" si="24"/>
        <v>CL.IC.TU.021314.01</v>
      </c>
    </row>
    <row r="231" spans="1:17" s="167" customFormat="1" ht="15">
      <c r="A231" s="167" t="s">
        <v>3934</v>
      </c>
      <c r="C231" s="61" t="s">
        <v>12430</v>
      </c>
      <c r="E231" s="61" t="s">
        <v>5560</v>
      </c>
      <c r="F231" s="167" t="s">
        <v>4114</v>
      </c>
      <c r="G231" s="167" t="s">
        <v>8132</v>
      </c>
      <c r="H231" s="62" t="s">
        <v>11559</v>
      </c>
      <c r="I231" s="167" t="s">
        <v>8132</v>
      </c>
      <c r="J231" s="63" t="str">
        <f t="shared" si="21"/>
        <v>IC.TU.021315</v>
      </c>
      <c r="K231" s="61" t="s">
        <v>12175</v>
      </c>
      <c r="L231" s="167" t="str">
        <f t="shared" si="20"/>
        <v>Pelvic</v>
      </c>
      <c r="M231" s="168" t="str">
        <f t="shared" si="22"/>
        <v>PI.IC.TU.021315.01</v>
      </c>
      <c r="N231" s="168"/>
      <c r="O231" s="168" t="str">
        <f t="shared" si="23"/>
        <v>PH.IC.TU.021315.01</v>
      </c>
      <c r="Q231" s="168" t="str">
        <f t="shared" si="24"/>
        <v>CL.IC.TU.021315.01</v>
      </c>
    </row>
    <row r="232" spans="1:17" s="167" customFormat="1" ht="15">
      <c r="A232" s="167" t="s">
        <v>3934</v>
      </c>
      <c r="C232" s="61" t="s">
        <v>12430</v>
      </c>
      <c r="E232" s="61" t="s">
        <v>5560</v>
      </c>
      <c r="F232" s="167" t="s">
        <v>4114</v>
      </c>
      <c r="G232" s="167" t="s">
        <v>9500</v>
      </c>
      <c r="H232" s="62" t="s">
        <v>11560</v>
      </c>
      <c r="I232" s="167" t="s">
        <v>9500</v>
      </c>
      <c r="J232" s="63" t="str">
        <f t="shared" si="21"/>
        <v>IC.TU.021316</v>
      </c>
      <c r="K232" s="61" t="s">
        <v>12175</v>
      </c>
      <c r="L232" s="167" t="str">
        <f t="shared" si="20"/>
        <v>Rectum</v>
      </c>
      <c r="M232" s="168" t="str">
        <f t="shared" si="22"/>
        <v>PI.IC.TU.021316.01</v>
      </c>
      <c r="N232" s="168"/>
      <c r="O232" s="168" t="str">
        <f t="shared" si="23"/>
        <v>PH.IC.TU.021316.01</v>
      </c>
      <c r="Q232" s="168" t="str">
        <f t="shared" si="24"/>
        <v>CL.IC.TU.021316.01</v>
      </c>
    </row>
    <row r="233" spans="1:17" s="167" customFormat="1" ht="15">
      <c r="A233" s="167" t="s">
        <v>3934</v>
      </c>
      <c r="C233" s="61" t="s">
        <v>12430</v>
      </c>
      <c r="E233" s="61" t="s">
        <v>5560</v>
      </c>
      <c r="F233" s="167" t="s">
        <v>4114</v>
      </c>
      <c r="G233" s="167" t="s">
        <v>8999</v>
      </c>
      <c r="H233" s="62" t="s">
        <v>11561</v>
      </c>
      <c r="I233" s="167" t="s">
        <v>8999</v>
      </c>
      <c r="J233" s="63" t="str">
        <f t="shared" si="21"/>
        <v>IC.TU.021317</v>
      </c>
      <c r="K233" s="61" t="s">
        <v>12175</v>
      </c>
      <c r="L233" s="167" t="str">
        <f t="shared" si="20"/>
        <v>Groin</v>
      </c>
      <c r="M233" s="168" t="str">
        <f t="shared" si="22"/>
        <v>PI.IC.TU.021317.01</v>
      </c>
      <c r="N233" s="168"/>
      <c r="O233" s="168" t="str">
        <f t="shared" si="23"/>
        <v>PH.IC.TU.021317.01</v>
      </c>
      <c r="Q233" s="168" t="str">
        <f t="shared" si="24"/>
        <v>CL.IC.TU.021317.01</v>
      </c>
    </row>
    <row r="234" spans="1:17" s="167" customFormat="1" ht="15">
      <c r="A234" s="167" t="s">
        <v>3934</v>
      </c>
      <c r="C234" s="61" t="s">
        <v>12430</v>
      </c>
      <c r="E234" s="61" t="s">
        <v>5560</v>
      </c>
      <c r="F234" s="167" t="s">
        <v>4114</v>
      </c>
      <c r="G234" s="167" t="s">
        <v>9501</v>
      </c>
      <c r="H234" s="62" t="s">
        <v>12060</v>
      </c>
      <c r="I234" s="167" t="s">
        <v>9501</v>
      </c>
      <c r="J234" s="63" t="str">
        <f t="shared" si="21"/>
        <v>IC.TU.021318</v>
      </c>
      <c r="K234" s="61" t="s">
        <v>12175</v>
      </c>
      <c r="L234" s="167" t="str">
        <f t="shared" si="20"/>
        <v>Sacrum</v>
      </c>
      <c r="M234" s="168" t="str">
        <f t="shared" si="22"/>
        <v>PI.IC.TU.021318.01</v>
      </c>
      <c r="N234" s="168"/>
      <c r="O234" s="168" t="str">
        <f t="shared" si="23"/>
        <v>PH.IC.TU.021318.01</v>
      </c>
      <c r="Q234" s="168" t="str">
        <f t="shared" si="24"/>
        <v>CL.IC.TU.021318.01</v>
      </c>
    </row>
    <row r="235" spans="1:17" s="167" customFormat="1" ht="15">
      <c r="A235" s="167" t="s">
        <v>3934</v>
      </c>
      <c r="C235" s="61" t="s">
        <v>12430</v>
      </c>
      <c r="E235" s="61" t="s">
        <v>5560</v>
      </c>
      <c r="F235" s="167" t="s">
        <v>4114</v>
      </c>
      <c r="G235" s="167" t="s">
        <v>9503</v>
      </c>
      <c r="H235" s="62" t="s">
        <v>11913</v>
      </c>
      <c r="I235" s="167" t="s">
        <v>9503</v>
      </c>
      <c r="J235" s="63" t="str">
        <f t="shared" si="21"/>
        <v>IC.TU.021319</v>
      </c>
      <c r="K235" s="61" t="s">
        <v>12175</v>
      </c>
      <c r="L235" s="167" t="str">
        <f t="shared" si="20"/>
        <v>Scrotum</v>
      </c>
      <c r="M235" s="168" t="str">
        <f t="shared" si="22"/>
        <v>PI.IC.TU.021319.01</v>
      </c>
      <c r="N235" s="168"/>
      <c r="O235" s="168" t="str">
        <f t="shared" si="23"/>
        <v>PH.IC.TU.021319.01</v>
      </c>
      <c r="Q235" s="168" t="str">
        <f t="shared" si="24"/>
        <v>CL.IC.TU.021319.01</v>
      </c>
    </row>
    <row r="236" spans="1:17" s="167" customFormat="1" ht="15">
      <c r="A236" s="167" t="s">
        <v>3934</v>
      </c>
      <c r="C236" s="61" t="s">
        <v>12430</v>
      </c>
      <c r="D236" s="167" t="s">
        <v>8701</v>
      </c>
      <c r="E236" s="61" t="s">
        <v>4082</v>
      </c>
      <c r="F236" s="167" t="s">
        <v>3961</v>
      </c>
      <c r="G236" s="167" t="s">
        <v>8709</v>
      </c>
      <c r="H236" s="62" t="s">
        <v>11848</v>
      </c>
      <c r="I236" s="167" t="s">
        <v>8709</v>
      </c>
      <c r="J236" s="63" t="str">
        <f t="shared" si="21"/>
        <v>IC.TU.021401</v>
      </c>
      <c r="K236" s="61" t="s">
        <v>12175</v>
      </c>
      <c r="L236" s="167" t="str">
        <f t="shared" si="20"/>
        <v>Breast</v>
      </c>
      <c r="M236" s="168" t="str">
        <f t="shared" si="22"/>
        <v>PI.IC.TU.021401.01</v>
      </c>
      <c r="N236" s="168"/>
      <c r="O236" s="168" t="str">
        <f t="shared" si="23"/>
        <v>PH.IC.TU.021401.01</v>
      </c>
      <c r="Q236" s="168" t="str">
        <f t="shared" si="24"/>
        <v>CL.IC.TU.021401.01</v>
      </c>
    </row>
    <row r="237" spans="1:17" s="167" customFormat="1" ht="15">
      <c r="A237" s="167" t="s">
        <v>3934</v>
      </c>
      <c r="C237" s="61" t="s">
        <v>12430</v>
      </c>
      <c r="E237" s="61" t="s">
        <v>4082</v>
      </c>
      <c r="F237" s="167" t="s">
        <v>3961</v>
      </c>
      <c r="G237" s="167" t="s">
        <v>9382</v>
      </c>
      <c r="H237" s="62" t="s">
        <v>12030</v>
      </c>
      <c r="I237" s="167" t="s">
        <v>9382</v>
      </c>
      <c r="J237" s="63" t="str">
        <f t="shared" si="21"/>
        <v>IC.TU.021402</v>
      </c>
      <c r="K237" s="61" t="s">
        <v>12175</v>
      </c>
      <c r="L237" s="167" t="str">
        <f t="shared" si="20"/>
        <v>Sternum</v>
      </c>
      <c r="M237" s="168" t="str">
        <f t="shared" si="22"/>
        <v>PI.IC.TU.021402.01</v>
      </c>
      <c r="N237" s="168"/>
      <c r="O237" s="168" t="str">
        <f t="shared" si="23"/>
        <v>PH.IC.TU.021402.01</v>
      </c>
      <c r="Q237" s="168" t="str">
        <f t="shared" si="24"/>
        <v>CL.IC.TU.021402.01</v>
      </c>
    </row>
    <row r="238" spans="1:17" s="167" customFormat="1" ht="15">
      <c r="A238" s="167" t="s">
        <v>3934</v>
      </c>
      <c r="C238" s="61" t="s">
        <v>12430</v>
      </c>
      <c r="E238" s="61" t="s">
        <v>4082</v>
      </c>
      <c r="F238" s="167" t="s">
        <v>3961</v>
      </c>
      <c r="G238" s="167" t="s">
        <v>8951</v>
      </c>
      <c r="H238" s="62" t="s">
        <v>12032</v>
      </c>
      <c r="I238" s="167" t="s">
        <v>8951</v>
      </c>
      <c r="J238" s="63" t="str">
        <f t="shared" si="21"/>
        <v>IC.TU.021403</v>
      </c>
      <c r="K238" s="61" t="s">
        <v>12175</v>
      </c>
      <c r="L238" s="167" t="str">
        <f t="shared" si="20"/>
        <v>Chest</v>
      </c>
      <c r="M238" s="168" t="str">
        <f t="shared" si="22"/>
        <v>PI.IC.TU.021403.01</v>
      </c>
      <c r="N238" s="168"/>
      <c r="O238" s="168" t="str">
        <f t="shared" si="23"/>
        <v>PH.IC.TU.021403.01</v>
      </c>
      <c r="Q238" s="168" t="str">
        <f t="shared" si="24"/>
        <v>CL.IC.TU.021403.01</v>
      </c>
    </row>
    <row r="239" spans="1:17" s="167" customFormat="1" ht="15">
      <c r="A239" s="167" t="s">
        <v>3934</v>
      </c>
      <c r="C239" s="61" t="s">
        <v>12430</v>
      </c>
      <c r="E239" s="61" t="s">
        <v>4082</v>
      </c>
      <c r="F239" s="167" t="s">
        <v>3961</v>
      </c>
      <c r="G239" s="167" t="s">
        <v>8710</v>
      </c>
      <c r="H239" s="62" t="s">
        <v>12028</v>
      </c>
      <c r="I239" s="167" t="s">
        <v>3743</v>
      </c>
      <c r="J239" s="63" t="str">
        <f t="shared" si="21"/>
        <v>IC.TU.021404</v>
      </c>
      <c r="K239" s="61" t="s">
        <v>12175</v>
      </c>
      <c r="L239" s="167" t="str">
        <f t="shared" si="20"/>
        <v>Mediastinal</v>
      </c>
      <c r="M239" s="168" t="str">
        <f t="shared" si="22"/>
        <v>PI.IC.TU.021404.01</v>
      </c>
      <c r="N239" s="168"/>
      <c r="O239" s="168" t="str">
        <f t="shared" si="23"/>
        <v>PH.IC.TU.021404.01</v>
      </c>
      <c r="Q239" s="168" t="str">
        <f t="shared" si="24"/>
        <v>CL.IC.TU.021404.01</v>
      </c>
    </row>
    <row r="240" spans="1:17" s="167" customFormat="1" ht="15">
      <c r="A240" s="167" t="s">
        <v>3934</v>
      </c>
      <c r="C240" s="61" t="s">
        <v>12430</v>
      </c>
      <c r="E240" s="61" t="s">
        <v>4082</v>
      </c>
      <c r="F240" s="167" t="s">
        <v>3961</v>
      </c>
      <c r="G240" s="167" t="s">
        <v>3876</v>
      </c>
      <c r="H240" s="62" t="s">
        <v>12210</v>
      </c>
      <c r="I240" s="167" t="s">
        <v>3876</v>
      </c>
      <c r="J240" s="63" t="str">
        <f t="shared" si="21"/>
        <v>IC.TU.021405</v>
      </c>
      <c r="K240" s="61" t="s">
        <v>12175</v>
      </c>
      <c r="L240" s="167" t="str">
        <f t="shared" si="20"/>
        <v>Pericardial</v>
      </c>
      <c r="M240" s="168" t="str">
        <f t="shared" si="22"/>
        <v>PI.IC.TU.021405.01</v>
      </c>
      <c r="N240" s="168"/>
      <c r="O240" s="168" t="str">
        <f t="shared" si="23"/>
        <v>PH.IC.TU.021405.01</v>
      </c>
      <c r="Q240" s="168" t="str">
        <f t="shared" si="24"/>
        <v>CL.IC.TU.021405.01</v>
      </c>
    </row>
    <row r="241" spans="1:45" s="167" customFormat="1" ht="15">
      <c r="A241" s="167" t="s">
        <v>3934</v>
      </c>
      <c r="C241" s="61" t="s">
        <v>12430</v>
      </c>
      <c r="E241" s="61" t="s">
        <v>4082</v>
      </c>
      <c r="F241" s="167" t="s">
        <v>3961</v>
      </c>
      <c r="G241" s="167" t="s">
        <v>12390</v>
      </c>
      <c r="H241" s="62" t="s">
        <v>12212</v>
      </c>
      <c r="I241" s="167" t="s">
        <v>12390</v>
      </c>
      <c r="J241" s="63" t="str">
        <f t="shared" si="21"/>
        <v>IC.TU.021406</v>
      </c>
      <c r="K241" s="61" t="s">
        <v>12175</v>
      </c>
      <c r="L241" s="167" t="str">
        <f t="shared" si="20"/>
        <v>Back</v>
      </c>
      <c r="M241" s="168" t="str">
        <f t="shared" si="22"/>
        <v>PI.IC.TU.021406.01</v>
      </c>
      <c r="N241" s="168"/>
      <c r="O241" s="168" t="str">
        <f t="shared" si="23"/>
        <v>PH.IC.TU.021406.01</v>
      </c>
      <c r="Q241" s="168" t="str">
        <f t="shared" si="24"/>
        <v>CL.IC.TU.021406.01</v>
      </c>
    </row>
    <row r="242" spans="1:45" s="167" customFormat="1" ht="15">
      <c r="A242" s="167" t="s">
        <v>3934</v>
      </c>
      <c r="C242" s="61" t="s">
        <v>12430</v>
      </c>
      <c r="D242" s="167" t="s">
        <v>8040</v>
      </c>
      <c r="E242" s="61" t="s">
        <v>7456</v>
      </c>
      <c r="F242" s="167" t="s">
        <v>3962</v>
      </c>
      <c r="G242" s="167" t="s">
        <v>3747</v>
      </c>
      <c r="H242" s="62" t="s">
        <v>11848</v>
      </c>
      <c r="I242" s="167" t="s">
        <v>12157</v>
      </c>
      <c r="J242" s="63" t="str">
        <f t="shared" si="21"/>
        <v>IC.TU.021501</v>
      </c>
      <c r="K242" s="61" t="s">
        <v>12175</v>
      </c>
      <c r="L242" s="167" t="str">
        <f t="shared" si="20"/>
        <v xml:space="preserve">      Stabilization None</v>
      </c>
      <c r="M242" s="168" t="str">
        <f t="shared" si="22"/>
        <v>PI.IC.TU.021501.01</v>
      </c>
      <c r="N242" s="168"/>
      <c r="O242" s="168" t="str">
        <f t="shared" si="23"/>
        <v>PH.IC.TU.021501.01</v>
      </c>
      <c r="Q242" s="168" t="str">
        <f t="shared" si="24"/>
        <v>CL.IC.TU.021501.01</v>
      </c>
    </row>
    <row r="243" spans="1:45" s="167" customFormat="1" ht="15">
      <c r="A243" s="167" t="s">
        <v>3934</v>
      </c>
      <c r="C243" s="61" t="s">
        <v>12430</v>
      </c>
      <c r="E243" s="61" t="s">
        <v>7456</v>
      </c>
      <c r="F243" s="167" t="s">
        <v>3962</v>
      </c>
      <c r="G243" s="167" t="s">
        <v>3748</v>
      </c>
      <c r="H243" s="62" t="s">
        <v>12030</v>
      </c>
      <c r="I243" s="167" t="s">
        <v>10059</v>
      </c>
      <c r="J243" s="63" t="str">
        <f t="shared" si="21"/>
        <v>IC.TU.021502</v>
      </c>
      <c r="K243" s="61" t="s">
        <v>12175</v>
      </c>
      <c r="L243" s="167" t="str">
        <f t="shared" si="20"/>
        <v xml:space="preserve">      Stabilization Tape</v>
      </c>
      <c r="M243" s="168" t="str">
        <f t="shared" si="22"/>
        <v>PI.IC.TU.021502.01</v>
      </c>
      <c r="N243" s="168"/>
      <c r="O243" s="168" t="str">
        <f t="shared" si="23"/>
        <v>PH.IC.TU.021502.01</v>
      </c>
      <c r="Q243" s="168" t="str">
        <f t="shared" si="24"/>
        <v>CL.IC.TU.021502.01</v>
      </c>
    </row>
    <row r="244" spans="1:45" s="167" customFormat="1" ht="15">
      <c r="A244" s="167" t="s">
        <v>3934</v>
      </c>
      <c r="C244" s="61" t="s">
        <v>12430</v>
      </c>
      <c r="E244" s="61" t="s">
        <v>7456</v>
      </c>
      <c r="F244" s="167" t="s">
        <v>3962</v>
      </c>
      <c r="G244" s="167" t="s">
        <v>3749</v>
      </c>
      <c r="H244" s="62" t="s">
        <v>12032</v>
      </c>
      <c r="I244" s="167" t="s">
        <v>10756</v>
      </c>
      <c r="J244" s="63" t="str">
        <f t="shared" si="21"/>
        <v>IC.TU.021503</v>
      </c>
      <c r="K244" s="61" t="s">
        <v>12175</v>
      </c>
      <c r="L244" s="167" t="str">
        <f t="shared" si="20"/>
        <v xml:space="preserve">      Stabilization Sutures</v>
      </c>
      <c r="M244" s="168" t="str">
        <f t="shared" si="22"/>
        <v>PI.IC.TU.021503.01</v>
      </c>
      <c r="N244" s="168"/>
      <c r="O244" s="168" t="str">
        <f t="shared" si="23"/>
        <v>PH.IC.TU.021503.01</v>
      </c>
      <c r="Q244" s="168" t="str">
        <f t="shared" si="24"/>
        <v>CL.IC.TU.021503.01</v>
      </c>
    </row>
    <row r="245" spans="1:45" s="167" customFormat="1" ht="15">
      <c r="A245" s="167" t="s">
        <v>3934</v>
      </c>
      <c r="C245" s="61" t="s">
        <v>12430</v>
      </c>
      <c r="E245" s="61" t="s">
        <v>7456</v>
      </c>
      <c r="F245" s="167" t="s">
        <v>3962</v>
      </c>
      <c r="G245" s="167" t="s">
        <v>4030</v>
      </c>
      <c r="H245" s="62" t="s">
        <v>12028</v>
      </c>
      <c r="I245" s="167" t="s">
        <v>11859</v>
      </c>
      <c r="J245" s="63" t="str">
        <f t="shared" si="21"/>
        <v>IC.TU.021504</v>
      </c>
      <c r="K245" s="61" t="s">
        <v>12175</v>
      </c>
      <c r="L245" s="167" t="str">
        <f t="shared" si="20"/>
        <v xml:space="preserve">      Stabilization commercial device</v>
      </c>
      <c r="M245" s="168" t="str">
        <f t="shared" si="22"/>
        <v>PI.IC.TU.021504.01</v>
      </c>
      <c r="N245" s="168"/>
      <c r="O245" s="168" t="str">
        <f t="shared" si="23"/>
        <v>PH.IC.TU.021504.01</v>
      </c>
      <c r="Q245" s="168" t="str">
        <f t="shared" si="24"/>
        <v>CL.IC.TU.021504.01</v>
      </c>
    </row>
    <row r="246" spans="1:45" s="167" customFormat="1" ht="15">
      <c r="A246" s="167" t="s">
        <v>3934</v>
      </c>
      <c r="C246" s="61" t="s">
        <v>12430</v>
      </c>
      <c r="D246" s="167" t="s">
        <v>7911</v>
      </c>
      <c r="E246" s="61" t="s">
        <v>7863</v>
      </c>
      <c r="F246" s="167" t="s">
        <v>3962</v>
      </c>
      <c r="G246" s="167" t="s">
        <v>4199</v>
      </c>
      <c r="H246" s="62" t="s">
        <v>11848</v>
      </c>
      <c r="I246" s="167" t="s">
        <v>10532</v>
      </c>
      <c r="J246" s="63" t="str">
        <f t="shared" si="21"/>
        <v>IC.TU.021601</v>
      </c>
      <c r="K246" s="61" t="s">
        <v>12175</v>
      </c>
      <c r="L246" s="167" t="str">
        <f t="shared" si="20"/>
        <v xml:space="preserve">      Site Within Normal Limits</v>
      </c>
      <c r="M246" s="168" t="str">
        <f t="shared" si="22"/>
        <v>PI.IC.TU.021601.01</v>
      </c>
      <c r="N246" s="168"/>
      <c r="O246" s="168" t="str">
        <f t="shared" si="23"/>
        <v>PH.IC.TU.021601.01</v>
      </c>
      <c r="Q246" s="168" t="str">
        <f t="shared" si="24"/>
        <v>CL.IC.TU.021601.01</v>
      </c>
    </row>
    <row r="247" spans="1:45" s="167" customFormat="1" ht="15">
      <c r="A247" s="167" t="s">
        <v>3934</v>
      </c>
      <c r="C247" s="61" t="s">
        <v>12430</v>
      </c>
      <c r="E247" s="61" t="s">
        <v>7863</v>
      </c>
      <c r="F247" s="167" t="s">
        <v>3962</v>
      </c>
      <c r="G247" s="167" t="s">
        <v>4200</v>
      </c>
      <c r="H247" s="62" t="s">
        <v>12030</v>
      </c>
      <c r="I247" s="167" t="s">
        <v>11790</v>
      </c>
      <c r="J247" s="63" t="str">
        <f t="shared" si="21"/>
        <v>IC.TU.021602</v>
      </c>
      <c r="K247" s="61" t="s">
        <v>12175</v>
      </c>
      <c r="L247" s="167" t="str">
        <f t="shared" si="20"/>
        <v xml:space="preserve">      Site Erythema</v>
      </c>
      <c r="M247" s="168" t="str">
        <f t="shared" si="22"/>
        <v>PI.IC.TU.021602.01</v>
      </c>
      <c r="N247" s="168"/>
      <c r="O247" s="168" t="str">
        <f t="shared" si="23"/>
        <v>PH.IC.TU.021602.01</v>
      </c>
      <c r="Q247" s="168" t="str">
        <f t="shared" si="24"/>
        <v>CL.IC.TU.021602.01</v>
      </c>
    </row>
    <row r="248" spans="1:45" s="167" customFormat="1" ht="15">
      <c r="A248" s="167" t="s">
        <v>3934</v>
      </c>
      <c r="C248" s="61" t="s">
        <v>12430</v>
      </c>
      <c r="E248" s="61" t="s">
        <v>7863</v>
      </c>
      <c r="F248" s="167" t="s">
        <v>3962</v>
      </c>
      <c r="G248" s="167" t="s">
        <v>4201</v>
      </c>
      <c r="H248" s="62" t="s">
        <v>12032</v>
      </c>
      <c r="I248" s="167" t="s">
        <v>11800</v>
      </c>
      <c r="J248" s="63" t="str">
        <f t="shared" si="21"/>
        <v>IC.TU.021603</v>
      </c>
      <c r="K248" s="61" t="s">
        <v>12175</v>
      </c>
      <c r="L248" s="167" t="str">
        <f t="shared" si="20"/>
        <v xml:space="preserve">      Site Swelling</v>
      </c>
      <c r="M248" s="168" t="str">
        <f t="shared" si="22"/>
        <v>PI.IC.TU.021603.01</v>
      </c>
      <c r="N248" s="168"/>
      <c r="O248" s="168" t="str">
        <f t="shared" si="23"/>
        <v>PH.IC.TU.021603.01</v>
      </c>
      <c r="Q248" s="168" t="str">
        <f t="shared" si="24"/>
        <v>CL.IC.TU.021603.01</v>
      </c>
    </row>
    <row r="249" spans="1:45" s="167" customFormat="1" ht="15">
      <c r="A249" s="167" t="s">
        <v>3934</v>
      </c>
      <c r="C249" s="61" t="s">
        <v>12430</v>
      </c>
      <c r="E249" s="61" t="s">
        <v>7863</v>
      </c>
      <c r="F249" s="167" t="s">
        <v>3962</v>
      </c>
      <c r="G249" s="167" t="s">
        <v>4033</v>
      </c>
      <c r="H249" s="62" t="s">
        <v>12028</v>
      </c>
      <c r="I249" s="167" t="s">
        <v>11792</v>
      </c>
      <c r="J249" s="63" t="str">
        <f t="shared" si="21"/>
        <v>IC.TU.021604</v>
      </c>
      <c r="K249" s="61" t="s">
        <v>12175</v>
      </c>
      <c r="L249" s="167" t="str">
        <f t="shared" si="20"/>
        <v xml:space="preserve">      Site Hematoma</v>
      </c>
      <c r="M249" s="168" t="str">
        <f t="shared" si="22"/>
        <v>PI.IC.TU.021604.01</v>
      </c>
      <c r="N249" s="168"/>
      <c r="O249" s="168" t="str">
        <f t="shared" si="23"/>
        <v>PH.IC.TU.021604.01</v>
      </c>
      <c r="Q249" s="168" t="str">
        <f t="shared" si="24"/>
        <v>CL.IC.TU.021604.01</v>
      </c>
    </row>
    <row r="250" spans="1:45" s="167" customFormat="1" ht="15">
      <c r="A250" s="167" t="s">
        <v>3934</v>
      </c>
      <c r="C250" s="61" t="s">
        <v>12430</v>
      </c>
      <c r="E250" s="61" t="s">
        <v>7863</v>
      </c>
      <c r="F250" s="167" t="s">
        <v>3962</v>
      </c>
      <c r="G250" s="167" t="s">
        <v>4034</v>
      </c>
      <c r="H250" s="62" t="s">
        <v>12210</v>
      </c>
      <c r="I250" s="167" t="s">
        <v>10538</v>
      </c>
      <c r="J250" s="63" t="str">
        <f t="shared" si="21"/>
        <v>IC.TU.021605</v>
      </c>
      <c r="K250" s="61" t="s">
        <v>12175</v>
      </c>
      <c r="L250" s="167" t="str">
        <f t="shared" si="20"/>
        <v xml:space="preserve">      Site bruising</v>
      </c>
      <c r="M250" s="168" t="str">
        <f t="shared" si="22"/>
        <v>PI.IC.TU.021605.01</v>
      </c>
      <c r="N250" s="168"/>
      <c r="O250" s="168" t="str">
        <f t="shared" si="23"/>
        <v>PH.IC.TU.021605.01</v>
      </c>
      <c r="Q250" s="168" t="str">
        <f t="shared" si="24"/>
        <v>CL.IC.TU.021605.01</v>
      </c>
    </row>
    <row r="251" spans="1:45" s="167" customFormat="1" ht="15">
      <c r="A251" s="167" t="s">
        <v>3934</v>
      </c>
      <c r="C251" s="61" t="s">
        <v>12430</v>
      </c>
      <c r="E251" s="61" t="s">
        <v>7863</v>
      </c>
      <c r="F251" s="167" t="s">
        <v>3962</v>
      </c>
      <c r="G251" s="167" t="s">
        <v>4036</v>
      </c>
      <c r="H251" s="62" t="s">
        <v>12212</v>
      </c>
      <c r="I251" s="167" t="s">
        <v>12207</v>
      </c>
      <c r="J251" s="63" t="str">
        <f t="shared" si="21"/>
        <v>IC.TU.021606</v>
      </c>
      <c r="K251" s="61" t="s">
        <v>12175</v>
      </c>
      <c r="L251" s="167" t="str">
        <f t="shared" si="20"/>
        <v xml:space="preserve">      Site Unable to assess due to dressing</v>
      </c>
      <c r="M251" s="168" t="str">
        <f t="shared" si="22"/>
        <v>PI.IC.TU.021606.01</v>
      </c>
      <c r="N251" s="168"/>
      <c r="O251" s="168" t="str">
        <f t="shared" si="23"/>
        <v>PH.IC.TU.021606.01</v>
      </c>
      <c r="Q251" s="168" t="str">
        <f t="shared" si="24"/>
        <v>CL.IC.TU.021606.01</v>
      </c>
    </row>
    <row r="252" spans="1:45" s="167" customFormat="1" ht="15">
      <c r="A252" s="167" t="s">
        <v>3934</v>
      </c>
      <c r="C252" s="61" t="s">
        <v>12430</v>
      </c>
      <c r="E252" s="61" t="s">
        <v>7863</v>
      </c>
      <c r="F252" s="167" t="s">
        <v>3962</v>
      </c>
      <c r="G252" s="167" t="s">
        <v>4037</v>
      </c>
      <c r="H252" s="62" t="s">
        <v>12225</v>
      </c>
      <c r="I252" s="167" t="s">
        <v>10478</v>
      </c>
      <c r="J252" s="63" t="str">
        <f t="shared" si="21"/>
        <v>IC.TU.021607</v>
      </c>
      <c r="K252" s="61" t="s">
        <v>12175</v>
      </c>
      <c r="L252" s="167" t="str">
        <f t="shared" si="20"/>
        <v xml:space="preserve">      Site Other: specify</v>
      </c>
      <c r="M252" s="168" t="str">
        <f t="shared" si="22"/>
        <v>PI.IC.TU.021607.01</v>
      </c>
      <c r="N252" s="168"/>
      <c r="O252" s="168" t="str">
        <f t="shared" si="23"/>
        <v>PH.IC.TU.021607.01</v>
      </c>
      <c r="Q252" s="168" t="str">
        <f t="shared" si="24"/>
        <v>CL.IC.TU.021607.01</v>
      </c>
    </row>
    <row r="253" spans="1:45" s="167" customFormat="1" ht="15">
      <c r="A253" s="167" t="s">
        <v>3934</v>
      </c>
      <c r="C253" s="61" t="s">
        <v>12430</v>
      </c>
      <c r="E253" s="61" t="s">
        <v>7863</v>
      </c>
      <c r="F253" s="167" t="s">
        <v>3962</v>
      </c>
      <c r="G253" s="167" t="s">
        <v>4038</v>
      </c>
      <c r="H253" s="62" t="s">
        <v>3574</v>
      </c>
      <c r="I253" s="167" t="s">
        <v>4038</v>
      </c>
      <c r="J253" s="63" t="str">
        <f t="shared" si="21"/>
        <v>IC.TU.021608</v>
      </c>
      <c r="K253" s="61" t="s">
        <v>12175</v>
      </c>
      <c r="L253" s="167" t="str">
        <f t="shared" si="20"/>
        <v>Oozing</v>
      </c>
      <c r="M253" s="168" t="str">
        <f t="shared" si="22"/>
        <v>PI.IC.TU.021608.01</v>
      </c>
      <c r="N253" s="168"/>
      <c r="O253" s="168" t="str">
        <f t="shared" si="23"/>
        <v>PH.IC.TU.021608.01</v>
      </c>
      <c r="Q253" s="168" t="str">
        <f t="shared" si="24"/>
        <v>CL.IC.TU.021608.01</v>
      </c>
      <c r="R253" s="167" t="s">
        <v>12465</v>
      </c>
      <c r="S253" s="167">
        <v>500</v>
      </c>
    </row>
    <row r="254" spans="1:45" s="167" customFormat="1" ht="15">
      <c r="A254" s="167" t="s">
        <v>3934</v>
      </c>
      <c r="C254" s="61" t="s">
        <v>12430</v>
      </c>
      <c r="E254" s="61" t="s">
        <v>7863</v>
      </c>
      <c r="F254" s="167" t="s">
        <v>3962</v>
      </c>
      <c r="G254" s="167" t="s">
        <v>9359</v>
      </c>
      <c r="H254" s="62" t="s">
        <v>3690</v>
      </c>
      <c r="I254" s="167" t="s">
        <v>9359</v>
      </c>
      <c r="J254" s="63" t="str">
        <f t="shared" si="21"/>
        <v>IC.TU.021609</v>
      </c>
      <c r="K254" s="61" t="s">
        <v>12175</v>
      </c>
      <c r="L254" s="167" t="str">
        <f t="shared" si="20"/>
        <v>Bleeding</v>
      </c>
      <c r="M254" s="168" t="str">
        <f t="shared" si="22"/>
        <v>PI.IC.TU.021609.01</v>
      </c>
      <c r="N254" s="168"/>
      <c r="O254" s="168" t="str">
        <f t="shared" si="23"/>
        <v>PH.IC.TU.021609.01</v>
      </c>
      <c r="Q254" s="168" t="str">
        <f t="shared" si="24"/>
        <v>CL.IC.TU.021609.01</v>
      </c>
      <c r="R254" s="167" t="s">
        <v>12465</v>
      </c>
      <c r="S254" s="167">
        <v>500</v>
      </c>
    </row>
    <row r="255" spans="1:45" s="167" customFormat="1" ht="15">
      <c r="A255" s="167" t="s">
        <v>3934</v>
      </c>
      <c r="C255" s="61" t="s">
        <v>12430</v>
      </c>
      <c r="E255" s="61" t="s">
        <v>7863</v>
      </c>
      <c r="F255" s="167" t="s">
        <v>3962</v>
      </c>
      <c r="G255" s="167" t="s">
        <v>3963</v>
      </c>
      <c r="H255" s="62" t="s">
        <v>3188</v>
      </c>
      <c r="I255" s="167" t="s">
        <v>3963</v>
      </c>
      <c r="J255" s="63" t="str">
        <f t="shared" si="21"/>
        <v>IC.TU.021610</v>
      </c>
      <c r="K255" s="61" t="s">
        <v>12175</v>
      </c>
      <c r="L255" s="167" t="str">
        <f t="shared" si="20"/>
        <v>Reddened</v>
      </c>
      <c r="M255" s="168" t="str">
        <f t="shared" si="22"/>
        <v>PI.IC.TU.021610.01</v>
      </c>
      <c r="N255" s="168"/>
      <c r="O255" s="168" t="str">
        <f t="shared" si="23"/>
        <v>PH.IC.TU.021610.01</v>
      </c>
      <c r="Q255" s="168" t="str">
        <f t="shared" si="24"/>
        <v>CL.IC.TU.021610.01</v>
      </c>
      <c r="R255" s="167" t="s">
        <v>12465</v>
      </c>
      <c r="S255" s="167">
        <v>500</v>
      </c>
    </row>
    <row r="256" spans="1:45" s="146" customFormat="1" ht="16">
      <c r="A256" s="146" t="s">
        <v>3934</v>
      </c>
      <c r="C256" s="147" t="s">
        <v>12430</v>
      </c>
      <c r="E256" s="147" t="s">
        <v>7863</v>
      </c>
      <c r="F256" s="146" t="s">
        <v>3962</v>
      </c>
      <c r="G256" s="146" t="s">
        <v>14524</v>
      </c>
      <c r="H256" s="147" t="s">
        <v>5749</v>
      </c>
      <c r="I256" s="146" t="s">
        <v>14524</v>
      </c>
      <c r="J256" s="148" t="str">
        <f t="shared" si="21"/>
        <v>IC.TU.021611</v>
      </c>
      <c r="K256" s="147" t="s">
        <v>12175</v>
      </c>
      <c r="L256" s="146" t="str">
        <f t="shared" si="20"/>
        <v>Drainage</v>
      </c>
      <c r="M256" s="148" t="str">
        <f t="shared" si="22"/>
        <v>PI.IC.TU.021611.01</v>
      </c>
      <c r="N256" s="148"/>
      <c r="O256" s="148" t="str">
        <f t="shared" si="23"/>
        <v>PH.IC.TU.021611.01</v>
      </c>
      <c r="Q256" s="148" t="str">
        <f t="shared" si="24"/>
        <v>CL.IC.TU.021611.01</v>
      </c>
      <c r="R256" s="146" t="s">
        <v>12465</v>
      </c>
      <c r="S256" s="146">
        <v>500</v>
      </c>
      <c r="AR256" s="146" t="s">
        <v>12773</v>
      </c>
      <c r="AS256" s="146">
        <v>1749</v>
      </c>
    </row>
    <row r="257" spans="1:19" s="167" customFormat="1" ht="15">
      <c r="A257" s="167" t="s">
        <v>3934</v>
      </c>
      <c r="C257" s="61" t="s">
        <v>12430</v>
      </c>
      <c r="E257" s="61" t="s">
        <v>7863</v>
      </c>
      <c r="F257" s="167" t="s">
        <v>3962</v>
      </c>
      <c r="G257" s="167" t="s">
        <v>9633</v>
      </c>
      <c r="H257" s="62" t="s">
        <v>3064</v>
      </c>
      <c r="I257" s="167" t="s">
        <v>9633</v>
      </c>
      <c r="J257" s="63" t="str">
        <f t="shared" si="21"/>
        <v>IC.TU.021612</v>
      </c>
      <c r="K257" s="61" t="s">
        <v>12175</v>
      </c>
      <c r="L257" s="167" t="str">
        <f t="shared" si="20"/>
        <v>Tender</v>
      </c>
      <c r="M257" s="168" t="str">
        <f t="shared" si="22"/>
        <v>PI.IC.TU.021612.01</v>
      </c>
      <c r="N257" s="168"/>
      <c r="O257" s="168" t="str">
        <f t="shared" si="23"/>
        <v>PH.IC.TU.021612.01</v>
      </c>
      <c r="Q257" s="168" t="str">
        <f t="shared" si="24"/>
        <v>CL.IC.TU.021612.01</v>
      </c>
      <c r="R257" s="167" t="s">
        <v>12465</v>
      </c>
      <c r="S257" s="167">
        <v>500</v>
      </c>
    </row>
    <row r="258" spans="1:19" s="167" customFormat="1" ht="15">
      <c r="A258" s="167" t="s">
        <v>3934</v>
      </c>
      <c r="C258" s="61" t="s">
        <v>12430</v>
      </c>
      <c r="D258" s="167" t="s">
        <v>3755</v>
      </c>
      <c r="E258" s="61" t="s">
        <v>12462</v>
      </c>
      <c r="F258" s="167" t="s">
        <v>3962</v>
      </c>
      <c r="G258" s="167" t="s">
        <v>3756</v>
      </c>
      <c r="H258" s="62" t="s">
        <v>11848</v>
      </c>
      <c r="I258" s="167" t="s">
        <v>11753</v>
      </c>
      <c r="J258" s="63" t="str">
        <f t="shared" si="21"/>
        <v>IC.TU.021701</v>
      </c>
      <c r="K258" s="61" t="s">
        <v>12175</v>
      </c>
      <c r="L258" s="167" t="str">
        <f t="shared" si="20"/>
        <v xml:space="preserve">      Status Unchanged</v>
      </c>
      <c r="M258" s="168" t="str">
        <f t="shared" si="22"/>
        <v>PI.IC.TU.021701.01</v>
      </c>
      <c r="N258" s="168"/>
      <c r="O258" s="168" t="str">
        <f t="shared" si="23"/>
        <v>PH.IC.TU.021701.01</v>
      </c>
      <c r="Q258" s="168" t="str">
        <f t="shared" si="24"/>
        <v>CL.IC.TU.021701.01</v>
      </c>
    </row>
    <row r="259" spans="1:19" s="167" customFormat="1" ht="15">
      <c r="A259" s="167" t="s">
        <v>3934</v>
      </c>
      <c r="C259" s="61" t="s">
        <v>12430</v>
      </c>
      <c r="E259" s="61" t="s">
        <v>12462</v>
      </c>
      <c r="F259" s="167" t="s">
        <v>3962</v>
      </c>
      <c r="G259" s="167" t="s">
        <v>3757</v>
      </c>
      <c r="H259" s="62" t="s">
        <v>12030</v>
      </c>
      <c r="I259" s="167" t="s">
        <v>11752</v>
      </c>
      <c r="J259" s="63" t="str">
        <f t="shared" si="21"/>
        <v>IC.TU.021702</v>
      </c>
      <c r="K259" s="61" t="s">
        <v>12175</v>
      </c>
      <c r="L259" s="167" t="str">
        <f t="shared" si="20"/>
        <v xml:space="preserve">      Status Decreasing</v>
      </c>
      <c r="M259" s="168" t="str">
        <f t="shared" si="22"/>
        <v>PI.IC.TU.021702.01</v>
      </c>
      <c r="N259" s="168"/>
      <c r="O259" s="168" t="str">
        <f t="shared" si="23"/>
        <v>PH.IC.TU.021702.01</v>
      </c>
      <c r="Q259" s="168" t="str">
        <f t="shared" si="24"/>
        <v>CL.IC.TU.021702.01</v>
      </c>
    </row>
    <row r="260" spans="1:19" s="167" customFormat="1" ht="15">
      <c r="A260" s="167" t="s">
        <v>3934</v>
      </c>
      <c r="C260" s="61" t="s">
        <v>12430</v>
      </c>
      <c r="E260" s="61" t="s">
        <v>12462</v>
      </c>
      <c r="F260" s="167" t="s">
        <v>3962</v>
      </c>
      <c r="G260" s="167" t="s">
        <v>3758</v>
      </c>
      <c r="H260" s="62" t="s">
        <v>12032</v>
      </c>
      <c r="I260" s="167" t="s">
        <v>11583</v>
      </c>
      <c r="J260" s="63" t="str">
        <f t="shared" si="21"/>
        <v>IC.TU.021703</v>
      </c>
      <c r="K260" s="61" t="s">
        <v>12175</v>
      </c>
      <c r="L260" s="167" t="str">
        <f t="shared" si="20"/>
        <v xml:space="preserve">      Status Increasing</v>
      </c>
      <c r="M260" s="168" t="str">
        <f t="shared" si="22"/>
        <v>PI.IC.TU.021703.01</v>
      </c>
      <c r="N260" s="168"/>
      <c r="O260" s="168" t="str">
        <f t="shared" si="23"/>
        <v>PH.IC.TU.021703.01</v>
      </c>
      <c r="Q260" s="168" t="str">
        <f t="shared" si="24"/>
        <v>CL.IC.TU.021703.01</v>
      </c>
    </row>
    <row r="261" spans="1:19" s="167" customFormat="1" ht="15">
      <c r="A261" s="167" t="s">
        <v>3934</v>
      </c>
      <c r="C261" s="61" t="s">
        <v>12430</v>
      </c>
      <c r="D261" s="167" t="s">
        <v>9010</v>
      </c>
      <c r="E261" s="61" t="s">
        <v>12602</v>
      </c>
      <c r="F261" s="167" t="s">
        <v>3962</v>
      </c>
      <c r="G261" s="167" t="s">
        <v>3899</v>
      </c>
      <c r="H261" s="62" t="s">
        <v>11848</v>
      </c>
      <c r="I261" s="167" t="s">
        <v>11474</v>
      </c>
      <c r="J261" s="63" t="str">
        <f t="shared" si="21"/>
        <v>IC.TU.021801</v>
      </c>
      <c r="K261" s="61" t="s">
        <v>12175</v>
      </c>
      <c r="L261" s="167" t="str">
        <f t="shared" si="20"/>
        <v xml:space="preserve">      Site consistent with Body Temperature</v>
      </c>
      <c r="M261" s="168" t="str">
        <f t="shared" si="22"/>
        <v>PI.IC.TU.021801.01</v>
      </c>
      <c r="N261" s="168"/>
      <c r="O261" s="168" t="str">
        <f t="shared" si="23"/>
        <v>PH.IC.TU.021801.01</v>
      </c>
      <c r="Q261" s="168" t="str">
        <f t="shared" si="24"/>
        <v>CL.IC.TU.021801.01</v>
      </c>
    </row>
    <row r="262" spans="1:19" s="167" customFormat="1" ht="15">
      <c r="A262" s="167" t="s">
        <v>3934</v>
      </c>
      <c r="C262" s="61" t="s">
        <v>12430</v>
      </c>
      <c r="E262" s="61" t="s">
        <v>12602</v>
      </c>
      <c r="F262" s="167" t="s">
        <v>3962</v>
      </c>
      <c r="G262" s="167" t="s">
        <v>4049</v>
      </c>
      <c r="H262" s="62" t="s">
        <v>12030</v>
      </c>
      <c r="I262" s="167" t="s">
        <v>11504</v>
      </c>
      <c r="J262" s="63" t="str">
        <f t="shared" si="21"/>
        <v>IC.TU.021802</v>
      </c>
      <c r="K262" s="61" t="s">
        <v>12175</v>
      </c>
      <c r="L262" s="167" t="str">
        <f t="shared" si="20"/>
        <v xml:space="preserve">      Site Warmer than Body Temperature</v>
      </c>
      <c r="M262" s="168" t="str">
        <f t="shared" si="22"/>
        <v>PI.IC.TU.021802.01</v>
      </c>
      <c r="N262" s="168"/>
      <c r="O262" s="168" t="str">
        <f t="shared" si="23"/>
        <v>PH.IC.TU.021802.01</v>
      </c>
      <c r="Q262" s="168" t="str">
        <f t="shared" si="24"/>
        <v>CL.IC.TU.021802.01</v>
      </c>
    </row>
    <row r="263" spans="1:19" s="167" customFormat="1" ht="15">
      <c r="A263" s="167" t="s">
        <v>3934</v>
      </c>
      <c r="C263" s="61" t="s">
        <v>12430</v>
      </c>
      <c r="E263" s="61" t="s">
        <v>12602</v>
      </c>
      <c r="F263" s="167" t="s">
        <v>3962</v>
      </c>
      <c r="G263" s="167" t="s">
        <v>3759</v>
      </c>
      <c r="H263" s="62" t="s">
        <v>12032</v>
      </c>
      <c r="I263" s="167" t="s">
        <v>11506</v>
      </c>
      <c r="J263" s="63" t="str">
        <f t="shared" si="21"/>
        <v>IC.TU.021803</v>
      </c>
      <c r="K263" s="61" t="s">
        <v>12175</v>
      </c>
      <c r="L263" s="167" t="str">
        <f t="shared" si="20"/>
        <v xml:space="preserve">      Site Warmer than Opposite Body Part</v>
      </c>
      <c r="M263" s="168" t="str">
        <f t="shared" si="22"/>
        <v>PI.IC.TU.021803.01</v>
      </c>
      <c r="N263" s="168"/>
      <c r="O263" s="168" t="str">
        <f t="shared" si="23"/>
        <v>PH.IC.TU.021803.01</v>
      </c>
      <c r="Q263" s="168" t="str">
        <f t="shared" si="24"/>
        <v>CL.IC.TU.021803.01</v>
      </c>
    </row>
    <row r="264" spans="1:19" s="167" customFormat="1" ht="15">
      <c r="A264" s="167" t="s">
        <v>3934</v>
      </c>
      <c r="C264" s="61" t="s">
        <v>12430</v>
      </c>
      <c r="E264" s="61" t="s">
        <v>12602</v>
      </c>
      <c r="F264" s="167" t="s">
        <v>3962</v>
      </c>
      <c r="G264" s="167" t="s">
        <v>3641</v>
      </c>
      <c r="H264" s="62" t="s">
        <v>12028</v>
      </c>
      <c r="I264" s="167" t="s">
        <v>11508</v>
      </c>
      <c r="J264" s="63" t="str">
        <f t="shared" si="21"/>
        <v>IC.TU.021804</v>
      </c>
      <c r="K264" s="61" t="s">
        <v>12175</v>
      </c>
      <c r="L264" s="167" t="str">
        <f t="shared" si="20"/>
        <v xml:space="preserve">      Site Cooler than Body Temperature</v>
      </c>
      <c r="M264" s="168" t="str">
        <f t="shared" si="22"/>
        <v>PI.IC.TU.021804.01</v>
      </c>
      <c r="N264" s="168"/>
      <c r="O264" s="168" t="str">
        <f t="shared" si="23"/>
        <v>PH.IC.TU.021804.01</v>
      </c>
      <c r="Q264" s="168" t="str">
        <f t="shared" si="24"/>
        <v>CL.IC.TU.021804.01</v>
      </c>
    </row>
    <row r="265" spans="1:19" s="167" customFormat="1" ht="15">
      <c r="A265" s="167" t="s">
        <v>3934</v>
      </c>
      <c r="C265" s="61" t="s">
        <v>12430</v>
      </c>
      <c r="E265" s="61" t="s">
        <v>12602</v>
      </c>
      <c r="F265" s="167" t="s">
        <v>3962</v>
      </c>
      <c r="G265" s="167" t="s">
        <v>3642</v>
      </c>
      <c r="H265" s="62" t="s">
        <v>12210</v>
      </c>
      <c r="I265" s="167" t="s">
        <v>11510</v>
      </c>
      <c r="J265" s="63" t="str">
        <f t="shared" si="21"/>
        <v>IC.TU.021805</v>
      </c>
      <c r="K265" s="61" t="s">
        <v>12175</v>
      </c>
      <c r="L265" s="167" t="str">
        <f t="shared" si="20"/>
        <v xml:space="preserve">      Site Cooler than Opposite Body Part</v>
      </c>
      <c r="M265" s="168" t="str">
        <f t="shared" si="22"/>
        <v>PI.IC.TU.021805.01</v>
      </c>
      <c r="N265" s="168"/>
      <c r="O265" s="168" t="str">
        <f t="shared" si="23"/>
        <v>PH.IC.TU.021805.01</v>
      </c>
      <c r="Q265" s="168" t="str">
        <f t="shared" si="24"/>
        <v>CL.IC.TU.021805.01</v>
      </c>
    </row>
    <row r="266" spans="1:19" s="167" customFormat="1" ht="15">
      <c r="A266" s="167" t="s">
        <v>3934</v>
      </c>
      <c r="C266" s="61" t="s">
        <v>12430</v>
      </c>
      <c r="D266" s="167" t="s">
        <v>8426</v>
      </c>
      <c r="E266" s="61" t="s">
        <v>12604</v>
      </c>
      <c r="F266" s="167" t="s">
        <v>3964</v>
      </c>
      <c r="G266" s="167" t="s">
        <v>10446</v>
      </c>
      <c r="H266" s="62" t="s">
        <v>11848</v>
      </c>
      <c r="I266" s="167" t="s">
        <v>10446</v>
      </c>
      <c r="J266" s="63" t="str">
        <f t="shared" si="21"/>
        <v>IC.TU.021901</v>
      </c>
      <c r="K266" s="61" t="s">
        <v>12175</v>
      </c>
      <c r="L266" s="167" t="str">
        <f t="shared" si="20"/>
        <v>Patent</v>
      </c>
      <c r="M266" s="168" t="str">
        <f t="shared" si="22"/>
        <v>PI.IC.TU.021901.01</v>
      </c>
      <c r="N266" s="168"/>
      <c r="O266" s="168" t="str">
        <f t="shared" si="23"/>
        <v>PH.IC.TU.021901.01</v>
      </c>
      <c r="Q266" s="168" t="str">
        <f t="shared" si="24"/>
        <v>CL.IC.TU.021901.01</v>
      </c>
    </row>
    <row r="267" spans="1:19" s="167" customFormat="1" ht="15">
      <c r="A267" s="167" t="s">
        <v>3934</v>
      </c>
      <c r="C267" s="61" t="s">
        <v>12430</v>
      </c>
      <c r="E267" s="61" t="s">
        <v>12604</v>
      </c>
      <c r="F267" s="167" t="s">
        <v>3964</v>
      </c>
      <c r="G267" s="167" t="s">
        <v>10128</v>
      </c>
      <c r="H267" s="62" t="s">
        <v>12030</v>
      </c>
      <c r="I267" s="167" t="s">
        <v>10128</v>
      </c>
      <c r="J267" s="63" t="str">
        <f t="shared" si="21"/>
        <v>IC.TU.021902</v>
      </c>
      <c r="K267" s="61" t="s">
        <v>12175</v>
      </c>
      <c r="L267" s="167" t="str">
        <f t="shared" si="20"/>
        <v>Irrigated</v>
      </c>
      <c r="M267" s="168" t="str">
        <f t="shared" si="22"/>
        <v>PI.IC.TU.021902.01</v>
      </c>
      <c r="N267" s="168"/>
      <c r="O267" s="168" t="str">
        <f t="shared" si="23"/>
        <v>PH.IC.TU.021902.01</v>
      </c>
      <c r="Q267" s="168" t="str">
        <f t="shared" si="24"/>
        <v>CL.IC.TU.021902.01</v>
      </c>
    </row>
    <row r="268" spans="1:19" s="167" customFormat="1" ht="15">
      <c r="A268" s="167" t="s">
        <v>3934</v>
      </c>
      <c r="C268" s="61" t="s">
        <v>12430</v>
      </c>
      <c r="E268" s="61" t="s">
        <v>12604</v>
      </c>
      <c r="F268" s="167" t="s">
        <v>3964</v>
      </c>
      <c r="G268" s="167" t="s">
        <v>10300</v>
      </c>
      <c r="H268" s="62" t="s">
        <v>12032</v>
      </c>
      <c r="I268" s="167" t="s">
        <v>10300</v>
      </c>
      <c r="J268" s="63" t="str">
        <f t="shared" si="21"/>
        <v>IC.TU.021903</v>
      </c>
      <c r="K268" s="61" t="s">
        <v>12175</v>
      </c>
      <c r="L268" s="167" t="str">
        <f t="shared" si="20"/>
        <v>Clamped</v>
      </c>
      <c r="M268" s="168" t="str">
        <f t="shared" si="22"/>
        <v>PI.IC.TU.021903.01</v>
      </c>
      <c r="N268" s="168"/>
      <c r="O268" s="168" t="str">
        <f t="shared" si="23"/>
        <v>PH.IC.TU.021903.01</v>
      </c>
      <c r="Q268" s="168" t="str">
        <f t="shared" si="24"/>
        <v>CL.IC.TU.021903.01</v>
      </c>
    </row>
    <row r="269" spans="1:19" s="167" customFormat="1" ht="15">
      <c r="A269" s="167" t="s">
        <v>3934</v>
      </c>
      <c r="C269" s="61" t="s">
        <v>12430</v>
      </c>
      <c r="E269" s="61" t="s">
        <v>12604</v>
      </c>
      <c r="F269" s="167" t="s">
        <v>3964</v>
      </c>
      <c r="G269" s="167" t="s">
        <v>3645</v>
      </c>
      <c r="H269" s="62" t="s">
        <v>12028</v>
      </c>
      <c r="I269" s="167" t="s">
        <v>3901</v>
      </c>
      <c r="J269" s="63" t="str">
        <f t="shared" si="21"/>
        <v>IC.TU.021904</v>
      </c>
      <c r="K269" s="61" t="s">
        <v>12175</v>
      </c>
      <c r="L269" s="167" t="str">
        <f t="shared" si="20"/>
        <v>Non-patent/Clogged</v>
      </c>
      <c r="M269" s="168" t="str">
        <f t="shared" si="22"/>
        <v>PI.IC.TU.021904.01</v>
      </c>
      <c r="N269" s="168"/>
      <c r="O269" s="168" t="str">
        <f t="shared" si="23"/>
        <v>PH.IC.TU.021904.01</v>
      </c>
      <c r="Q269" s="168" t="str">
        <f t="shared" si="24"/>
        <v>CL.IC.TU.021904.01</v>
      </c>
    </row>
    <row r="270" spans="1:19" s="167" customFormat="1" ht="15">
      <c r="A270" s="167" t="s">
        <v>3934</v>
      </c>
      <c r="C270" s="61" t="s">
        <v>12430</v>
      </c>
      <c r="E270" s="61" t="s">
        <v>12604</v>
      </c>
      <c r="F270" s="167" t="s">
        <v>3964</v>
      </c>
      <c r="G270" s="167" t="s">
        <v>3917</v>
      </c>
      <c r="H270" s="62" t="s">
        <v>12210</v>
      </c>
      <c r="I270" s="167" t="s">
        <v>3918</v>
      </c>
      <c r="J270" s="63" t="str">
        <f t="shared" si="21"/>
        <v>IC.TU.021905</v>
      </c>
      <c r="K270" s="61" t="s">
        <v>12175</v>
      </c>
      <c r="L270" s="167" t="str">
        <f t="shared" si="20"/>
        <v>Stripped/Milked</v>
      </c>
      <c r="M270" s="168" t="str">
        <f t="shared" si="22"/>
        <v>PI.IC.TU.021905.01</v>
      </c>
      <c r="N270" s="168"/>
      <c r="O270" s="168" t="str">
        <f t="shared" si="23"/>
        <v>PH.IC.TU.021905.01</v>
      </c>
      <c r="Q270" s="168" t="str">
        <f t="shared" si="24"/>
        <v>CL.IC.TU.021905.01</v>
      </c>
    </row>
    <row r="271" spans="1:19" s="167" customFormat="1" ht="15">
      <c r="A271" s="167" t="s">
        <v>3934</v>
      </c>
      <c r="C271" s="61" t="s">
        <v>12430</v>
      </c>
      <c r="E271" s="61" t="s">
        <v>12604</v>
      </c>
      <c r="F271" s="167" t="s">
        <v>3964</v>
      </c>
      <c r="G271" s="167" t="s">
        <v>3919</v>
      </c>
      <c r="H271" s="62" t="s">
        <v>12212</v>
      </c>
      <c r="I271" s="167" t="s">
        <v>10046</v>
      </c>
      <c r="J271" s="63" t="str">
        <f t="shared" si="21"/>
        <v>IC.TU.021906</v>
      </c>
      <c r="K271" s="61" t="s">
        <v>12175</v>
      </c>
      <c r="L271" s="167" t="str">
        <f t="shared" si="20"/>
        <v>Gravity Drainage</v>
      </c>
      <c r="M271" s="168" t="str">
        <f t="shared" si="22"/>
        <v>PI.IC.TU.021906.01</v>
      </c>
      <c r="N271" s="168"/>
      <c r="O271" s="168" t="str">
        <f t="shared" si="23"/>
        <v>PH.IC.TU.021906.01</v>
      </c>
      <c r="Q271" s="168" t="str">
        <f t="shared" si="24"/>
        <v>CL.IC.TU.021906.01</v>
      </c>
    </row>
    <row r="272" spans="1:19" s="167" customFormat="1" ht="15">
      <c r="A272" s="167" t="s">
        <v>3934</v>
      </c>
      <c r="C272" s="61" t="s">
        <v>12430</v>
      </c>
      <c r="E272" s="61" t="s">
        <v>12604</v>
      </c>
      <c r="F272" s="167" t="s">
        <v>3964</v>
      </c>
      <c r="G272" s="167" t="s">
        <v>10123</v>
      </c>
      <c r="H272" s="62" t="s">
        <v>12225</v>
      </c>
      <c r="I272" s="167" t="s">
        <v>11841</v>
      </c>
      <c r="J272" s="63" t="str">
        <f t="shared" si="21"/>
        <v>IC.TU.021907</v>
      </c>
      <c r="K272" s="61" t="s">
        <v>12175</v>
      </c>
      <c r="L272" s="167" t="str">
        <f t="shared" si="20"/>
        <v>Discontinued</v>
      </c>
      <c r="M272" s="168" t="str">
        <f t="shared" si="22"/>
        <v>PI.IC.TU.021907.01</v>
      </c>
      <c r="N272" s="168"/>
      <c r="O272" s="168" t="str">
        <f t="shared" si="23"/>
        <v>PH.IC.TU.021907.01</v>
      </c>
      <c r="Q272" s="168" t="str">
        <f t="shared" si="24"/>
        <v>CL.IC.TU.021907.01</v>
      </c>
    </row>
    <row r="273" spans="1:25" s="167" customFormat="1" ht="15">
      <c r="A273" s="167" t="s">
        <v>3934</v>
      </c>
      <c r="C273" s="61" t="s">
        <v>12430</v>
      </c>
      <c r="E273" s="61" t="s">
        <v>12604</v>
      </c>
      <c r="F273" s="167" t="s">
        <v>3964</v>
      </c>
      <c r="G273" s="167" t="s">
        <v>10478</v>
      </c>
      <c r="H273" s="62" t="s">
        <v>11638</v>
      </c>
      <c r="I273" s="167" t="s">
        <v>10478</v>
      </c>
      <c r="J273" s="63" t="str">
        <f t="shared" si="21"/>
        <v>IC.TU.021908</v>
      </c>
      <c r="K273" s="61" t="s">
        <v>12175</v>
      </c>
      <c r="L273" s="167" t="str">
        <f t="shared" ref="L273:L347" si="25">G273</f>
        <v>Other: specify</v>
      </c>
      <c r="M273" s="168" t="str">
        <f t="shared" si="22"/>
        <v>PI.IC.TU.021908.01</v>
      </c>
      <c r="N273" s="168"/>
      <c r="O273" s="168" t="str">
        <f t="shared" si="23"/>
        <v>PH.IC.TU.021908.01</v>
      </c>
      <c r="Q273" s="168" t="str">
        <f t="shared" si="24"/>
        <v>CL.IC.TU.021908.01</v>
      </c>
    </row>
    <row r="274" spans="1:25" s="167" customFormat="1" ht="15">
      <c r="A274" s="167" t="s">
        <v>3934</v>
      </c>
      <c r="C274" s="61" t="s">
        <v>12754</v>
      </c>
      <c r="E274" s="61" t="s">
        <v>12604</v>
      </c>
      <c r="F274" s="167" t="s">
        <v>12806</v>
      </c>
      <c r="G274" s="167" t="s">
        <v>12805</v>
      </c>
      <c r="H274" s="62" t="s">
        <v>12732</v>
      </c>
      <c r="J274" s="63" t="str">
        <f t="shared" si="21"/>
        <v>IC.TU.021909</v>
      </c>
      <c r="K274" s="61" t="s">
        <v>2206</v>
      </c>
      <c r="L274" s="167" t="str">
        <f t="shared" si="25"/>
        <v>Self Discontinued</v>
      </c>
      <c r="M274" s="168" t="str">
        <f t="shared" si="22"/>
        <v>PI.IC.TU.021909.01</v>
      </c>
      <c r="N274" s="168"/>
      <c r="O274" s="168" t="str">
        <f t="shared" si="23"/>
        <v>PH.IC.TU.021909.01</v>
      </c>
      <c r="Q274" s="168" t="str">
        <f t="shared" si="24"/>
        <v>CL.IC.TU.021909.01</v>
      </c>
      <c r="X274" s="167" t="s">
        <v>12505</v>
      </c>
      <c r="Y274" s="167">
        <v>1124</v>
      </c>
    </row>
    <row r="275" spans="1:25" s="167" customFormat="1" ht="15">
      <c r="A275" s="167" t="s">
        <v>3934</v>
      </c>
      <c r="C275" s="61" t="s">
        <v>12430</v>
      </c>
      <c r="D275" s="167" t="s">
        <v>10124</v>
      </c>
      <c r="E275" s="61" t="s">
        <v>7228</v>
      </c>
      <c r="F275" s="167" t="s">
        <v>3965</v>
      </c>
      <c r="G275" s="167" t="s">
        <v>9743</v>
      </c>
      <c r="H275" s="62" t="s">
        <v>11848</v>
      </c>
      <c r="I275" s="167" t="s">
        <v>12157</v>
      </c>
      <c r="J275" s="63" t="str">
        <f t="shared" si="21"/>
        <v>IC.TU.022001</v>
      </c>
      <c r="K275" s="61" t="s">
        <v>12175</v>
      </c>
      <c r="L275" s="167" t="str">
        <f t="shared" si="25"/>
        <v xml:space="preserve">      None</v>
      </c>
      <c r="M275" s="168" t="str">
        <f t="shared" si="22"/>
        <v>PI.IC.TU.022001.01</v>
      </c>
      <c r="N275" s="168"/>
      <c r="O275" s="168" t="str">
        <f t="shared" si="23"/>
        <v>PH.IC.TU.022001.01</v>
      </c>
      <c r="Q275" s="168" t="str">
        <f t="shared" si="24"/>
        <v>CL.IC.TU.022001.01</v>
      </c>
    </row>
    <row r="276" spans="1:25" s="167" customFormat="1" ht="15">
      <c r="A276" s="167" t="s">
        <v>3934</v>
      </c>
      <c r="C276" s="61" t="s">
        <v>12430</v>
      </c>
      <c r="E276" s="61" t="s">
        <v>7228</v>
      </c>
      <c r="F276" s="167" t="s">
        <v>3965</v>
      </c>
      <c r="G276" s="167" t="s">
        <v>8799</v>
      </c>
      <c r="H276" s="62" t="s">
        <v>12030</v>
      </c>
      <c r="I276" s="167" t="s">
        <v>11013</v>
      </c>
      <c r="J276" s="63" t="str">
        <f t="shared" si="21"/>
        <v>IC.TU.022002</v>
      </c>
      <c r="K276" s="61" t="s">
        <v>12175</v>
      </c>
      <c r="L276" s="167" t="str">
        <f t="shared" si="25"/>
        <v xml:space="preserve">     Intermittent</v>
      </c>
      <c r="M276" s="168" t="str">
        <f t="shared" si="22"/>
        <v>PI.IC.TU.022002.01</v>
      </c>
      <c r="N276" s="168"/>
      <c r="O276" s="168" t="str">
        <f t="shared" si="23"/>
        <v>PH.IC.TU.022002.01</v>
      </c>
      <c r="Q276" s="168" t="str">
        <f t="shared" si="24"/>
        <v>CL.IC.TU.022002.01</v>
      </c>
    </row>
    <row r="277" spans="1:25" s="167" customFormat="1" ht="15">
      <c r="A277" s="167" t="s">
        <v>3934</v>
      </c>
      <c r="C277" s="61" t="s">
        <v>12430</v>
      </c>
      <c r="E277" s="61" t="s">
        <v>7228</v>
      </c>
      <c r="F277" s="167" t="s">
        <v>3965</v>
      </c>
      <c r="G277" s="167" t="s">
        <v>13100</v>
      </c>
      <c r="H277" s="62" t="s">
        <v>12032</v>
      </c>
      <c r="I277" s="167" t="s">
        <v>8798</v>
      </c>
      <c r="J277" s="63" t="str">
        <f t="shared" si="21"/>
        <v>IC.TU.022003</v>
      </c>
      <c r="K277" s="61" t="s">
        <v>12175</v>
      </c>
      <c r="L277" s="167" t="str">
        <f t="shared" si="25"/>
        <v xml:space="preserve">     Continuous</v>
      </c>
      <c r="M277" s="168" t="str">
        <f t="shared" si="22"/>
        <v>PI.IC.TU.022003.01</v>
      </c>
      <c r="N277" s="168"/>
      <c r="O277" s="168" t="str">
        <f t="shared" si="23"/>
        <v>PH.IC.TU.022003.01</v>
      </c>
      <c r="Q277" s="168" t="str">
        <f t="shared" si="24"/>
        <v>CL.IC.TU.022003.01</v>
      </c>
    </row>
    <row r="278" spans="1:25" s="167" customFormat="1" ht="15">
      <c r="A278" s="167" t="s">
        <v>3934</v>
      </c>
      <c r="C278" s="61" t="s">
        <v>2375</v>
      </c>
      <c r="E278" s="61" t="s">
        <v>12282</v>
      </c>
      <c r="F278" s="167" t="s">
        <v>2123</v>
      </c>
      <c r="G278" s="167" t="s">
        <v>2244</v>
      </c>
      <c r="H278" s="62" t="s">
        <v>2242</v>
      </c>
      <c r="I278" s="167" t="s">
        <v>2245</v>
      </c>
      <c r="J278" s="63" t="str">
        <f t="shared" si="21"/>
        <v>IC.TU.022004</v>
      </c>
      <c r="K278" s="61" t="s">
        <v>12175</v>
      </c>
      <c r="L278" s="167" t="str">
        <f t="shared" si="25"/>
        <v xml:space="preserve">     Bulb</v>
      </c>
      <c r="M278" s="168" t="str">
        <f t="shared" si="22"/>
        <v>PI.IC.TU.022004.01</v>
      </c>
      <c r="N278" s="168"/>
      <c r="O278" s="168" t="str">
        <f t="shared" si="23"/>
        <v>PH.IC.TU.022004.01</v>
      </c>
      <c r="Q278" s="168" t="str">
        <f t="shared" si="24"/>
        <v>CL.IC.TU.022004.01</v>
      </c>
      <c r="V278" s="167" t="s">
        <v>2777</v>
      </c>
      <c r="W278" s="167">
        <v>1048</v>
      </c>
    </row>
    <row r="279" spans="1:25" s="167" customFormat="1" ht="15">
      <c r="A279" s="167" t="s">
        <v>3934</v>
      </c>
      <c r="C279" s="61" t="s">
        <v>12430</v>
      </c>
      <c r="D279" s="167" t="s">
        <v>10684</v>
      </c>
      <c r="E279" s="61" t="s">
        <v>8039</v>
      </c>
      <c r="F279" s="167" t="s">
        <v>3965</v>
      </c>
      <c r="G279" s="167" t="s">
        <v>3780</v>
      </c>
      <c r="H279" s="62" t="s">
        <v>11848</v>
      </c>
      <c r="I279" s="167" t="s">
        <v>8746</v>
      </c>
      <c r="J279" s="63" t="str">
        <f t="shared" si="21"/>
        <v>IC.TU.022101</v>
      </c>
      <c r="K279" s="61" t="s">
        <v>12175</v>
      </c>
      <c r="L279" s="167" t="str">
        <f t="shared" si="25"/>
        <v xml:space="preserve">       None</v>
      </c>
      <c r="M279" s="168" t="str">
        <f t="shared" si="22"/>
        <v>PI.IC.TU.022101.01</v>
      </c>
      <c r="N279" s="168"/>
      <c r="O279" s="168" t="str">
        <f t="shared" si="23"/>
        <v>PH.IC.TU.022101.01</v>
      </c>
      <c r="Q279" s="168" t="str">
        <f t="shared" si="24"/>
        <v>CL.IC.TU.022101.01</v>
      </c>
    </row>
    <row r="280" spans="1:25" s="167" customFormat="1" ht="15">
      <c r="A280" s="167" t="s">
        <v>3934</v>
      </c>
      <c r="C280" s="61" t="s">
        <v>12430</v>
      </c>
      <c r="E280" s="61" t="s">
        <v>8039</v>
      </c>
      <c r="F280" s="167" t="s">
        <v>3965</v>
      </c>
      <c r="G280" s="167" t="s">
        <v>3924</v>
      </c>
      <c r="H280" s="62" t="s">
        <v>12030</v>
      </c>
      <c r="I280" s="167" t="s">
        <v>10526</v>
      </c>
      <c r="J280" s="63" t="str">
        <f t="shared" si="21"/>
        <v>IC.TU.022102</v>
      </c>
      <c r="K280" s="61" t="s">
        <v>12175</v>
      </c>
      <c r="L280" s="167" t="str">
        <f t="shared" si="25"/>
        <v xml:space="preserve">      Low </v>
      </c>
      <c r="M280" s="168" t="str">
        <f t="shared" si="22"/>
        <v>PI.IC.TU.022102.01</v>
      </c>
      <c r="N280" s="168"/>
      <c r="O280" s="168" t="str">
        <f t="shared" si="23"/>
        <v>PH.IC.TU.022102.01</v>
      </c>
      <c r="Q280" s="168" t="str">
        <f t="shared" si="24"/>
        <v>CL.IC.TU.022102.01</v>
      </c>
    </row>
    <row r="281" spans="1:25" s="167" customFormat="1" ht="15">
      <c r="A281" s="167" t="s">
        <v>3934</v>
      </c>
      <c r="C281" s="61" t="s">
        <v>12430</v>
      </c>
      <c r="E281" s="61" t="s">
        <v>8039</v>
      </c>
      <c r="F281" s="167" t="s">
        <v>3965</v>
      </c>
      <c r="G281" s="167" t="s">
        <v>4622</v>
      </c>
      <c r="H281" s="62" t="s">
        <v>12032</v>
      </c>
      <c r="I281" s="167" t="s">
        <v>10362</v>
      </c>
      <c r="J281" s="63" t="str">
        <f t="shared" si="21"/>
        <v>IC.TU.022103</v>
      </c>
      <c r="K281" s="61" t="s">
        <v>12175</v>
      </c>
      <c r="L281" s="167" t="str">
        <f t="shared" si="25"/>
        <v xml:space="preserve">     Medium</v>
      </c>
      <c r="M281" s="168" t="str">
        <f t="shared" si="22"/>
        <v>PI.IC.TU.022103.01</v>
      </c>
      <c r="N281" s="168"/>
      <c r="O281" s="168" t="str">
        <f t="shared" si="23"/>
        <v>PH.IC.TU.022103.01</v>
      </c>
      <c r="Q281" s="168" t="str">
        <f t="shared" si="24"/>
        <v>CL.IC.TU.022103.01</v>
      </c>
    </row>
    <row r="282" spans="1:25" s="167" customFormat="1" ht="15">
      <c r="A282" s="167" t="s">
        <v>3934</v>
      </c>
      <c r="C282" s="61" t="s">
        <v>12430</v>
      </c>
      <c r="E282" s="61" t="s">
        <v>8039</v>
      </c>
      <c r="F282" s="167" t="s">
        <v>3965</v>
      </c>
      <c r="G282" s="167" t="s">
        <v>3925</v>
      </c>
      <c r="H282" s="62" t="s">
        <v>12028</v>
      </c>
      <c r="I282" s="167" t="s">
        <v>10363</v>
      </c>
      <c r="J282" s="63" t="str">
        <f t="shared" si="21"/>
        <v>IC.TU.022104</v>
      </c>
      <c r="K282" s="61" t="s">
        <v>12175</v>
      </c>
      <c r="L282" s="167" t="str">
        <f t="shared" si="25"/>
        <v xml:space="preserve">     High</v>
      </c>
      <c r="M282" s="168" t="str">
        <f t="shared" si="22"/>
        <v>PI.IC.TU.022104.01</v>
      </c>
      <c r="N282" s="168"/>
      <c r="O282" s="168" t="str">
        <f t="shared" si="23"/>
        <v>PH.IC.TU.022104.01</v>
      </c>
      <c r="Q282" s="168" t="str">
        <f t="shared" si="24"/>
        <v>CL.IC.TU.022104.01</v>
      </c>
    </row>
    <row r="283" spans="1:25" s="167" customFormat="1" ht="15">
      <c r="A283" s="167" t="s">
        <v>3934</v>
      </c>
      <c r="C283" s="61" t="s">
        <v>12430</v>
      </c>
      <c r="E283" s="61" t="s">
        <v>8039</v>
      </c>
      <c r="F283" s="167" t="s">
        <v>3965</v>
      </c>
      <c r="G283" s="167" t="s">
        <v>4600</v>
      </c>
      <c r="H283" s="62" t="s">
        <v>6291</v>
      </c>
      <c r="I283" s="167" t="s">
        <v>3926</v>
      </c>
      <c r="J283" s="63" t="str">
        <f t="shared" si="21"/>
        <v>IC.TU.022105</v>
      </c>
      <c r="K283" s="61" t="s">
        <v>12175</v>
      </c>
      <c r="L283" s="167" t="str">
        <f t="shared" si="25"/>
        <v>Number: specify</v>
      </c>
      <c r="M283" s="168" t="str">
        <f t="shared" si="22"/>
        <v>PI.IC.TU.022105.01</v>
      </c>
      <c r="N283" s="168"/>
      <c r="O283" s="168" t="str">
        <f t="shared" si="23"/>
        <v>PH.IC.TU.022105.01</v>
      </c>
      <c r="Q283" s="168" t="str">
        <f t="shared" si="24"/>
        <v>CL.IC.TU.022105.01</v>
      </c>
      <c r="R283" s="167" t="s">
        <v>12465</v>
      </c>
      <c r="S283" s="167">
        <v>331</v>
      </c>
    </row>
    <row r="284" spans="1:25" s="167" customFormat="1" ht="15">
      <c r="A284" s="167" t="s">
        <v>3934</v>
      </c>
      <c r="C284" s="61" t="s">
        <v>2375</v>
      </c>
      <c r="E284" s="61" t="s">
        <v>12285</v>
      </c>
      <c r="F284" s="167" t="s">
        <v>2123</v>
      </c>
      <c r="G284" s="167" t="s">
        <v>2246</v>
      </c>
      <c r="H284" s="62" t="s">
        <v>2424</v>
      </c>
      <c r="I284" s="167" t="s">
        <v>2247</v>
      </c>
      <c r="J284" s="63" t="str">
        <f t="shared" si="21"/>
        <v>IC.TU.022106</v>
      </c>
      <c r="K284" s="61" t="s">
        <v>12175</v>
      </c>
      <c r="L284" s="167" t="str">
        <f t="shared" si="25"/>
        <v>Bulb</v>
      </c>
      <c r="M284" s="168" t="str">
        <f t="shared" si="22"/>
        <v>PI.IC.TU.022106.01</v>
      </c>
      <c r="N284" s="168"/>
      <c r="O284" s="168" t="str">
        <f t="shared" si="23"/>
        <v>PH.IC.TU.022106.01</v>
      </c>
      <c r="Q284" s="168" t="str">
        <f t="shared" si="24"/>
        <v>CL.IC.TU.022106.01</v>
      </c>
      <c r="R284" s="167" t="s">
        <v>12180</v>
      </c>
      <c r="S284" s="167" t="s">
        <v>2301</v>
      </c>
      <c r="V284" s="167" t="s">
        <v>2302</v>
      </c>
      <c r="W284" s="167">
        <v>1048</v>
      </c>
    </row>
    <row r="285" spans="1:25" s="167" customFormat="1" ht="15">
      <c r="A285" s="167" t="s">
        <v>3934</v>
      </c>
      <c r="C285" s="61" t="s">
        <v>12430</v>
      </c>
      <c r="D285" s="167" t="s">
        <v>8285</v>
      </c>
      <c r="E285" s="61" t="s">
        <v>7874</v>
      </c>
      <c r="F285" s="167" t="s">
        <v>3820</v>
      </c>
      <c r="G285" s="167" t="s">
        <v>7180</v>
      </c>
      <c r="H285" s="62" t="s">
        <v>11848</v>
      </c>
      <c r="I285" s="167" t="s">
        <v>7180</v>
      </c>
      <c r="J285" s="63" t="str">
        <f t="shared" si="21"/>
        <v>IC.TU.022201</v>
      </c>
      <c r="K285" s="61" t="s">
        <v>12175</v>
      </c>
      <c r="L285" s="167" t="str">
        <f t="shared" si="25"/>
        <v>Bulb</v>
      </c>
      <c r="M285" s="168" t="str">
        <f t="shared" si="22"/>
        <v>PI.IC.TU.022201.01</v>
      </c>
      <c r="N285" s="168"/>
      <c r="O285" s="168" t="str">
        <f t="shared" si="23"/>
        <v>PH.IC.TU.022201.01</v>
      </c>
      <c r="Q285" s="168" t="str">
        <f t="shared" si="24"/>
        <v>CL.IC.TU.022201.01</v>
      </c>
    </row>
    <row r="286" spans="1:25" s="167" customFormat="1" ht="15">
      <c r="A286" s="167" t="s">
        <v>3934</v>
      </c>
      <c r="C286" s="61" t="s">
        <v>12430</v>
      </c>
      <c r="E286" s="61" t="s">
        <v>7874</v>
      </c>
      <c r="F286" s="167" t="s">
        <v>3820</v>
      </c>
      <c r="G286" s="167" t="s">
        <v>3928</v>
      </c>
      <c r="H286" s="62" t="s">
        <v>12030</v>
      </c>
      <c r="I286" s="167" t="s">
        <v>3928</v>
      </c>
      <c r="J286" s="63" t="str">
        <f t="shared" si="21"/>
        <v>IC.TU.022202</v>
      </c>
      <c r="K286" s="61" t="s">
        <v>12175</v>
      </c>
      <c r="L286" s="167" t="str">
        <f t="shared" si="25"/>
        <v>Hemovac</v>
      </c>
      <c r="M286" s="168" t="str">
        <f t="shared" si="22"/>
        <v>PI.IC.TU.022202.01</v>
      </c>
      <c r="N286" s="168"/>
      <c r="O286" s="168" t="str">
        <f t="shared" si="23"/>
        <v>PH.IC.TU.022202.01</v>
      </c>
      <c r="Q286" s="168" t="str">
        <f t="shared" si="24"/>
        <v>CL.IC.TU.022202.01</v>
      </c>
    </row>
    <row r="287" spans="1:25" s="167" customFormat="1" ht="15">
      <c r="A287" s="167" t="s">
        <v>3934</v>
      </c>
      <c r="C287" s="61" t="s">
        <v>12430</v>
      </c>
      <c r="E287" s="61" t="s">
        <v>7874</v>
      </c>
      <c r="F287" s="167" t="s">
        <v>3820</v>
      </c>
      <c r="G287" s="167" t="s">
        <v>3929</v>
      </c>
      <c r="H287" s="62" t="s">
        <v>12032</v>
      </c>
      <c r="I287" s="167" t="s">
        <v>3930</v>
      </c>
      <c r="J287" s="63" t="str">
        <f t="shared" si="21"/>
        <v>IC.TU.022203</v>
      </c>
      <c r="K287" s="61" t="s">
        <v>12175</v>
      </c>
      <c r="L287" s="167" t="str">
        <f t="shared" si="25"/>
        <v>Jackson Pratt</v>
      </c>
      <c r="M287" s="168" t="str">
        <f t="shared" si="22"/>
        <v>PI.IC.TU.022203.01</v>
      </c>
      <c r="N287" s="168"/>
      <c r="O287" s="168" t="str">
        <f t="shared" si="23"/>
        <v>PH.IC.TU.022203.01</v>
      </c>
      <c r="Q287" s="168" t="str">
        <f t="shared" si="24"/>
        <v>CL.IC.TU.022203.01</v>
      </c>
    </row>
    <row r="288" spans="1:25" s="167" customFormat="1" ht="15">
      <c r="A288" s="167" t="s">
        <v>3934</v>
      </c>
      <c r="C288" s="61" t="s">
        <v>12430</v>
      </c>
      <c r="E288" s="61" t="s">
        <v>7874</v>
      </c>
      <c r="F288" s="167" t="s">
        <v>3820</v>
      </c>
      <c r="G288" s="167" t="s">
        <v>3931</v>
      </c>
      <c r="H288" s="62" t="s">
        <v>12028</v>
      </c>
      <c r="I288" s="167" t="s">
        <v>3931</v>
      </c>
      <c r="J288" s="63" t="str">
        <f t="shared" si="21"/>
        <v>IC.TU.022204</v>
      </c>
      <c r="K288" s="61" t="s">
        <v>12175</v>
      </c>
      <c r="L288" s="167" t="str">
        <f t="shared" si="25"/>
        <v>Penrose</v>
      </c>
      <c r="M288" s="168" t="str">
        <f t="shared" si="22"/>
        <v>PI.IC.TU.022204.01</v>
      </c>
      <c r="N288" s="168"/>
      <c r="O288" s="168" t="str">
        <f t="shared" si="23"/>
        <v>PH.IC.TU.022204.01</v>
      </c>
      <c r="Q288" s="168" t="str">
        <f t="shared" si="24"/>
        <v>CL.IC.TU.022204.01</v>
      </c>
    </row>
    <row r="289" spans="1:47" s="167" customFormat="1" ht="15">
      <c r="A289" s="167" t="s">
        <v>3934</v>
      </c>
      <c r="C289" s="61" t="s">
        <v>12430</v>
      </c>
      <c r="E289" s="61" t="s">
        <v>7874</v>
      </c>
      <c r="F289" s="167" t="s">
        <v>3820</v>
      </c>
      <c r="G289" s="167" t="s">
        <v>3937</v>
      </c>
      <c r="H289" s="62" t="s">
        <v>12210</v>
      </c>
      <c r="I289" s="167" t="s">
        <v>3938</v>
      </c>
      <c r="J289" s="63" t="str">
        <f t="shared" si="21"/>
        <v>IC.TU.022205</v>
      </c>
      <c r="K289" s="61" t="s">
        <v>12175</v>
      </c>
      <c r="L289" s="167" t="str">
        <f t="shared" si="25"/>
        <v>Red rubber catheter</v>
      </c>
      <c r="M289" s="168" t="str">
        <f t="shared" si="22"/>
        <v>PI.IC.TU.022205.01</v>
      </c>
      <c r="N289" s="168"/>
      <c r="O289" s="168" t="str">
        <f t="shared" si="23"/>
        <v>PH.IC.TU.022205.01</v>
      </c>
      <c r="Q289" s="168" t="str">
        <f t="shared" si="24"/>
        <v>CL.IC.TU.022205.01</v>
      </c>
    </row>
    <row r="290" spans="1:47" s="167" customFormat="1" ht="15">
      <c r="A290" s="167" t="s">
        <v>3934</v>
      </c>
      <c r="C290" s="61" t="s">
        <v>12430</v>
      </c>
      <c r="E290" s="61" t="s">
        <v>7874</v>
      </c>
      <c r="F290" s="167" t="s">
        <v>3820</v>
      </c>
      <c r="G290" s="167" t="s">
        <v>3939</v>
      </c>
      <c r="H290" s="62" t="s">
        <v>12212</v>
      </c>
      <c r="I290" s="167" t="s">
        <v>3940</v>
      </c>
      <c r="J290" s="63" t="str">
        <f t="shared" si="21"/>
        <v>IC.TU.022206</v>
      </c>
      <c r="K290" s="61" t="s">
        <v>12175</v>
      </c>
      <c r="L290" s="167" t="str">
        <f t="shared" si="25"/>
        <v>T-Tube</v>
      </c>
      <c r="M290" s="168" t="str">
        <f t="shared" si="22"/>
        <v>PI.IC.TU.022206.01</v>
      </c>
      <c r="N290" s="168"/>
      <c r="O290" s="168" t="str">
        <f t="shared" si="23"/>
        <v>PH.IC.TU.022206.01</v>
      </c>
      <c r="Q290" s="168" t="str">
        <f t="shared" si="24"/>
        <v>CL.IC.TU.022206.01</v>
      </c>
    </row>
    <row r="291" spans="1:47" s="167" customFormat="1" ht="15">
      <c r="A291" s="167" t="s">
        <v>3934</v>
      </c>
      <c r="C291" s="61" t="s">
        <v>12430</v>
      </c>
      <c r="E291" s="61" t="s">
        <v>7874</v>
      </c>
      <c r="F291" s="167" t="s">
        <v>3820</v>
      </c>
      <c r="G291" s="167" t="s">
        <v>10884</v>
      </c>
      <c r="H291" s="62" t="s">
        <v>12225</v>
      </c>
      <c r="I291" s="167" t="s">
        <v>12437</v>
      </c>
      <c r="J291" s="63" t="str">
        <f t="shared" si="21"/>
        <v>IC.TU.022207</v>
      </c>
      <c r="K291" s="61" t="s">
        <v>12175</v>
      </c>
      <c r="L291" s="167" t="str">
        <f t="shared" si="25"/>
        <v>Other:  specify</v>
      </c>
      <c r="M291" s="168" t="str">
        <f t="shared" si="22"/>
        <v>PI.IC.TU.022207.01</v>
      </c>
      <c r="N291" s="168"/>
      <c r="O291" s="168" t="str">
        <f t="shared" si="23"/>
        <v>PH.IC.TU.022207.01</v>
      </c>
      <c r="Q291" s="168" t="str">
        <f t="shared" si="24"/>
        <v>CL.IC.TU.022207.01</v>
      </c>
    </row>
    <row r="292" spans="1:47" s="167" customFormat="1" ht="15">
      <c r="A292" s="167" t="s">
        <v>3934</v>
      </c>
      <c r="C292" s="61" t="s">
        <v>12430</v>
      </c>
      <c r="E292" s="61" t="s">
        <v>7874</v>
      </c>
      <c r="F292" s="167" t="s">
        <v>3820</v>
      </c>
      <c r="G292" s="167" t="s">
        <v>3941</v>
      </c>
      <c r="H292" s="62" t="s">
        <v>3574</v>
      </c>
      <c r="I292" s="167" t="s">
        <v>3941</v>
      </c>
      <c r="J292" s="63" t="str">
        <f t="shared" si="21"/>
        <v>IC.TU.022208</v>
      </c>
      <c r="K292" s="61" t="s">
        <v>12175</v>
      </c>
      <c r="L292" s="167" t="str">
        <f t="shared" si="25"/>
        <v>Blakemore</v>
      </c>
      <c r="M292" s="168" t="str">
        <f t="shared" si="22"/>
        <v>PI.IC.TU.022208.01</v>
      </c>
      <c r="N292" s="168"/>
      <c r="O292" s="168" t="str">
        <f t="shared" si="23"/>
        <v>PH.IC.TU.022208.01</v>
      </c>
      <c r="Q292" s="168" t="str">
        <f t="shared" si="24"/>
        <v>CL.IC.TU.022208.01</v>
      </c>
      <c r="R292" s="167" t="s">
        <v>12465</v>
      </c>
      <c r="S292" s="167">
        <v>499</v>
      </c>
    </row>
    <row r="293" spans="1:47" s="167" customFormat="1" ht="15">
      <c r="A293" s="167" t="s">
        <v>3934</v>
      </c>
      <c r="C293" s="61" t="s">
        <v>12430</v>
      </c>
      <c r="E293" s="61" t="s">
        <v>7874</v>
      </c>
      <c r="F293" s="167" t="s">
        <v>3820</v>
      </c>
      <c r="G293" s="167" t="s">
        <v>3942</v>
      </c>
      <c r="H293" s="62" t="s">
        <v>3690</v>
      </c>
      <c r="I293" s="167" t="s">
        <v>3942</v>
      </c>
      <c r="J293" s="63" t="str">
        <f t="shared" si="21"/>
        <v>IC.TU.022209</v>
      </c>
      <c r="K293" s="61" t="s">
        <v>12175</v>
      </c>
      <c r="L293" s="167" t="str">
        <f t="shared" si="25"/>
        <v>Esophagogastric</v>
      </c>
      <c r="M293" s="168" t="str">
        <f t="shared" si="22"/>
        <v>PI.IC.TU.022209.01</v>
      </c>
      <c r="N293" s="168"/>
      <c r="O293" s="168" t="str">
        <f t="shared" si="23"/>
        <v>PH.IC.TU.022209.01</v>
      </c>
      <c r="Q293" s="168" t="str">
        <f t="shared" si="24"/>
        <v>CL.IC.TU.022209.01</v>
      </c>
      <c r="R293" s="167" t="s">
        <v>12465</v>
      </c>
      <c r="S293" s="167">
        <v>499</v>
      </c>
    </row>
    <row r="294" spans="1:47" s="167" customFormat="1" ht="15">
      <c r="A294" s="167" t="s">
        <v>3934</v>
      </c>
      <c r="C294" s="61" t="s">
        <v>12430</v>
      </c>
      <c r="E294" s="61" t="s">
        <v>7874</v>
      </c>
      <c r="F294" s="167" t="s">
        <v>3820</v>
      </c>
      <c r="G294" s="167" t="s">
        <v>3821</v>
      </c>
      <c r="H294" s="62" t="s">
        <v>3188</v>
      </c>
      <c r="I294" s="167" t="s">
        <v>3943</v>
      </c>
      <c r="J294" s="63" t="str">
        <f t="shared" si="21"/>
        <v>IC.TU.022210</v>
      </c>
      <c r="K294" s="61" t="s">
        <v>2379</v>
      </c>
      <c r="L294" s="167" t="str">
        <f t="shared" si="25"/>
        <v>Naso Gastric Tube</v>
      </c>
      <c r="M294" s="168" t="str">
        <f t="shared" si="22"/>
        <v>PI.IC.TU.022210.01</v>
      </c>
      <c r="N294" s="168"/>
      <c r="O294" s="168" t="str">
        <f t="shared" si="23"/>
        <v>PH.IC.TU.022210.01</v>
      </c>
      <c r="Q294" s="168" t="str">
        <f t="shared" si="24"/>
        <v>CL.IC.TU.022210.01</v>
      </c>
      <c r="R294" s="167" t="s">
        <v>12465</v>
      </c>
      <c r="S294" s="167">
        <v>499</v>
      </c>
    </row>
    <row r="295" spans="1:47" s="167" customFormat="1" ht="15">
      <c r="A295" s="167" t="s">
        <v>3934</v>
      </c>
      <c r="C295" s="61" t="s">
        <v>12182</v>
      </c>
      <c r="E295" s="61" t="s">
        <v>7874</v>
      </c>
      <c r="F295" s="167" t="s">
        <v>3820</v>
      </c>
      <c r="G295" s="167" t="s">
        <v>3944</v>
      </c>
      <c r="H295" s="62" t="s">
        <v>5749</v>
      </c>
      <c r="I295" s="167" t="s">
        <v>3944</v>
      </c>
      <c r="J295" s="63" t="str">
        <f t="shared" si="21"/>
        <v>IC.TU.022211</v>
      </c>
      <c r="K295" s="61" t="s">
        <v>2379</v>
      </c>
      <c r="L295" s="167" t="str">
        <f t="shared" si="25"/>
        <v>Oral Gastric Tube</v>
      </c>
      <c r="M295" s="168" t="str">
        <f t="shared" si="22"/>
        <v>PI.IC.TU.022211.01</v>
      </c>
      <c r="N295" s="168"/>
      <c r="O295" s="168" t="str">
        <f t="shared" si="23"/>
        <v>PH.IC.TU.022211.01</v>
      </c>
      <c r="Q295" s="168" t="str">
        <f t="shared" si="24"/>
        <v>CL.IC.TU.022211.01</v>
      </c>
      <c r="R295" s="167" t="s">
        <v>12465</v>
      </c>
      <c r="S295" s="167">
        <v>499</v>
      </c>
    </row>
    <row r="296" spans="1:47" s="138" customFormat="1" ht="15">
      <c r="A296" s="138" t="s">
        <v>3934</v>
      </c>
      <c r="C296" s="150" t="s">
        <v>12030</v>
      </c>
      <c r="E296" s="150" t="s">
        <v>7874</v>
      </c>
      <c r="F296" s="138" t="s">
        <v>3820</v>
      </c>
      <c r="G296" s="138" t="s">
        <v>14305</v>
      </c>
      <c r="H296" s="151" t="s">
        <v>12100</v>
      </c>
      <c r="I296" s="138" t="s">
        <v>14305</v>
      </c>
      <c r="J296" s="152" t="str">
        <f>CONCATENATE("IC.TU.",C296,E296,H296)</f>
        <v>IC.TU.022212</v>
      </c>
      <c r="K296" s="150" t="s">
        <v>5586</v>
      </c>
      <c r="L296" s="138" t="str">
        <f>G296</f>
        <v>Blake</v>
      </c>
      <c r="M296" s="153" t="str">
        <f>CONCATENATE("PI.",J296,".",K296)</f>
        <v>PI.IC.TU.022212.01</v>
      </c>
      <c r="N296" s="153"/>
      <c r="O296" s="153" t="str">
        <f>CONCATENATE("PH.",J296,".",K296)</f>
        <v>PH.IC.TU.022212.01</v>
      </c>
      <c r="Q296" s="153" t="str">
        <f>CONCATENATE("CL.",J296,".",K296)</f>
        <v>CL.IC.TU.022212.01</v>
      </c>
      <c r="AR296" s="138" t="s">
        <v>12773</v>
      </c>
      <c r="AS296" s="138">
        <v>1649</v>
      </c>
    </row>
    <row r="297" spans="1:47" s="138" customFormat="1" ht="15">
      <c r="A297" s="138" t="s">
        <v>3934</v>
      </c>
      <c r="C297" s="150" t="s">
        <v>12030</v>
      </c>
      <c r="E297" s="150" t="s">
        <v>712</v>
      </c>
      <c r="F297" s="138" t="s">
        <v>3820</v>
      </c>
      <c r="G297" s="138" t="s">
        <v>14718</v>
      </c>
      <c r="H297" s="151" t="s">
        <v>12101</v>
      </c>
      <c r="I297" s="138" t="s">
        <v>14718</v>
      </c>
      <c r="J297" s="152" t="str">
        <f>CONCATENATE("IC.TU.",C297,E297,H297)</f>
        <v>IC.TU.022213</v>
      </c>
      <c r="K297" s="150" t="s">
        <v>3</v>
      </c>
      <c r="L297" s="138" t="str">
        <f>G297</f>
        <v>Davol</v>
      </c>
      <c r="M297" s="153" t="str">
        <f>CONCATENATE("PI.",J297,".",K297)</f>
        <v>PI.IC.TU.022213.01</v>
      </c>
      <c r="N297" s="153"/>
      <c r="O297" s="153" t="str">
        <f>CONCATENATE("PH.",J297,".",K297)</f>
        <v>PH.IC.TU.022213.01</v>
      </c>
      <c r="Q297" s="153" t="str">
        <f>CONCATENATE("CL.",J297,".",K297)</f>
        <v>CL.IC.TU.022213.01</v>
      </c>
      <c r="AT297" s="138" t="s">
        <v>12773</v>
      </c>
      <c r="AU297" s="138">
        <v>1767</v>
      </c>
    </row>
    <row r="298" spans="1:47" s="138" customFormat="1" ht="15">
      <c r="A298" s="138" t="s">
        <v>3934</v>
      </c>
      <c r="C298" s="150" t="s">
        <v>12030</v>
      </c>
      <c r="E298" s="150" t="s">
        <v>712</v>
      </c>
      <c r="F298" s="138" t="s">
        <v>3820</v>
      </c>
      <c r="G298" s="138" t="s">
        <v>14719</v>
      </c>
      <c r="H298" s="151" t="s">
        <v>12102</v>
      </c>
      <c r="I298" s="138" t="s">
        <v>14719</v>
      </c>
      <c r="J298" s="152" t="str">
        <f>CONCATENATE("IC.TU.",C298,E298,H298)</f>
        <v>IC.TU.022214</v>
      </c>
      <c r="K298" s="150" t="s">
        <v>3</v>
      </c>
      <c r="L298" s="138" t="str">
        <f>G298</f>
        <v>Accordian</v>
      </c>
      <c r="M298" s="153" t="str">
        <f>CONCATENATE("PI.",J298,".",K298)</f>
        <v>PI.IC.TU.022214.01</v>
      </c>
      <c r="N298" s="153"/>
      <c r="O298" s="153" t="str">
        <f>CONCATENATE("PH.",J298,".",K298)</f>
        <v>PH.IC.TU.022214.01</v>
      </c>
      <c r="Q298" s="153" t="str">
        <f>CONCATENATE("CL.",J298,".",K298)</f>
        <v>CL.IC.TU.022214.01</v>
      </c>
      <c r="AT298" s="138" t="s">
        <v>12773</v>
      </c>
      <c r="AU298" s="138">
        <v>1767</v>
      </c>
    </row>
    <row r="299" spans="1:47" s="167" customFormat="1" ht="15">
      <c r="A299" s="167" t="s">
        <v>3934</v>
      </c>
      <c r="C299" s="61" t="s">
        <v>12182</v>
      </c>
      <c r="D299" s="167" t="s">
        <v>2714</v>
      </c>
      <c r="E299" s="61" t="s">
        <v>2715</v>
      </c>
      <c r="F299" s="167" t="s">
        <v>2718</v>
      </c>
      <c r="G299" s="167" t="s">
        <v>2716</v>
      </c>
      <c r="H299" s="62" t="s">
        <v>2540</v>
      </c>
      <c r="I299" s="167" t="s">
        <v>2717</v>
      </c>
      <c r="J299" s="63" t="str">
        <f t="shared" si="21"/>
        <v>IC.TU.022301</v>
      </c>
      <c r="K299" s="61" t="s">
        <v>12175</v>
      </c>
      <c r="L299" s="167" t="str">
        <f t="shared" si="25"/>
        <v>Date Insertion, specify:</v>
      </c>
      <c r="M299" s="168" t="str">
        <f t="shared" si="22"/>
        <v>PI.IC.TU.022301.01</v>
      </c>
      <c r="N299" s="168"/>
      <c r="O299" s="168" t="str">
        <f t="shared" si="23"/>
        <v>PH.IC.TU.022301.01</v>
      </c>
      <c r="Q299" s="168" t="str">
        <f t="shared" si="24"/>
        <v>CL.IC.TU.022301.01</v>
      </c>
      <c r="R299" s="167" t="s">
        <v>12278</v>
      </c>
      <c r="S299" s="167">
        <v>499</v>
      </c>
      <c r="V299" s="167" t="s">
        <v>2777</v>
      </c>
      <c r="W299" s="167">
        <v>1068</v>
      </c>
    </row>
    <row r="300" spans="1:47" s="167" customFormat="1" ht="15">
      <c r="A300" s="167" t="s">
        <v>3934</v>
      </c>
      <c r="C300" s="61" t="s">
        <v>12030</v>
      </c>
      <c r="E300" s="61" t="s">
        <v>2335</v>
      </c>
      <c r="F300" s="167" t="s">
        <v>2718</v>
      </c>
      <c r="G300" s="167" t="s">
        <v>10123</v>
      </c>
      <c r="H300" s="62" t="s">
        <v>12030</v>
      </c>
      <c r="I300" s="167" t="s">
        <v>13882</v>
      </c>
      <c r="J300" s="63" t="str">
        <f t="shared" si="21"/>
        <v>IC.TU.022302</v>
      </c>
      <c r="K300" s="61" t="s">
        <v>1</v>
      </c>
      <c r="L300" s="167" t="str">
        <f t="shared" si="25"/>
        <v>Discontinued</v>
      </c>
      <c r="M300" s="168" t="str">
        <f t="shared" si="22"/>
        <v>PI.IC.TU.022302.01</v>
      </c>
      <c r="N300" s="168"/>
      <c r="O300" s="168" t="str">
        <f t="shared" si="23"/>
        <v>PH.IC.TU.022302.01</v>
      </c>
      <c r="Q300" s="168" t="str">
        <f t="shared" si="24"/>
        <v>CL.IC.TU.022302.01</v>
      </c>
      <c r="R300" s="167" t="s">
        <v>12465</v>
      </c>
      <c r="S300" s="167">
        <v>499</v>
      </c>
      <c r="AN300" s="167" t="s">
        <v>12773</v>
      </c>
      <c r="AO300" s="167">
        <v>1523</v>
      </c>
    </row>
    <row r="301" spans="1:47" s="167" customFormat="1" ht="15">
      <c r="A301" s="167" t="s">
        <v>3934</v>
      </c>
      <c r="C301" s="61" t="s">
        <v>12030</v>
      </c>
      <c r="E301" s="61" t="s">
        <v>2335</v>
      </c>
      <c r="F301" s="167" t="s">
        <v>2718</v>
      </c>
      <c r="G301" s="167" t="s">
        <v>12267</v>
      </c>
      <c r="H301" s="62" t="s">
        <v>12032</v>
      </c>
      <c r="I301" s="167" t="s">
        <v>13883</v>
      </c>
      <c r="J301" s="63" t="str">
        <f t="shared" si="21"/>
        <v>IC.TU.022303</v>
      </c>
      <c r="K301" s="61" t="s">
        <v>1</v>
      </c>
      <c r="L301" s="167" t="str">
        <f t="shared" si="25"/>
        <v>Self Discontinued</v>
      </c>
      <c r="M301" s="168" t="str">
        <f t="shared" si="22"/>
        <v>PI.IC.TU.022303.01</v>
      </c>
      <c r="N301" s="168"/>
      <c r="O301" s="168" t="str">
        <f t="shared" si="23"/>
        <v>PH.IC.TU.022303.01</v>
      </c>
      <c r="Q301" s="168" t="str">
        <f t="shared" si="24"/>
        <v>CL.IC.TU.022303.01</v>
      </c>
      <c r="R301" s="167" t="s">
        <v>12465</v>
      </c>
      <c r="S301" s="167">
        <v>499</v>
      </c>
      <c r="AN301" s="167" t="s">
        <v>12773</v>
      </c>
      <c r="AO301" s="167">
        <v>1523</v>
      </c>
    </row>
    <row r="302" spans="1:47" s="167" customFormat="1" ht="15">
      <c r="A302" s="10" t="s">
        <v>3934</v>
      </c>
      <c r="B302" s="10" t="s">
        <v>3822</v>
      </c>
      <c r="C302" s="62" t="s">
        <v>12592</v>
      </c>
      <c r="D302" s="10" t="s">
        <v>10436</v>
      </c>
      <c r="E302" s="61" t="s">
        <v>2379</v>
      </c>
      <c r="F302" s="10" t="s">
        <v>3823</v>
      </c>
      <c r="G302" s="10" t="s">
        <v>10383</v>
      </c>
      <c r="H302" s="61" t="s">
        <v>2379</v>
      </c>
      <c r="I302" s="10" t="s">
        <v>10384</v>
      </c>
      <c r="J302" s="63" t="str">
        <f t="shared" si="21"/>
        <v>IC.TU.030101</v>
      </c>
      <c r="K302" s="61" t="s">
        <v>2379</v>
      </c>
      <c r="L302" s="167" t="str">
        <f t="shared" si="25"/>
        <v xml:space="preserve">     Brown</v>
      </c>
      <c r="M302" s="168" t="str">
        <f t="shared" si="22"/>
        <v>PI.IC.TU.030101.01</v>
      </c>
      <c r="N302" s="168"/>
      <c r="O302" s="168" t="str">
        <f t="shared" si="23"/>
        <v>PH.IC.TU.030101.01</v>
      </c>
      <c r="Q302" s="168" t="str">
        <f t="shared" si="24"/>
        <v>CL.IC.TU.030101.01</v>
      </c>
    </row>
    <row r="303" spans="1:47" s="167" customFormat="1" ht="15">
      <c r="A303" s="10" t="s">
        <v>3934</v>
      </c>
      <c r="B303" s="10"/>
      <c r="C303" s="62" t="s">
        <v>12185</v>
      </c>
      <c r="D303" s="10"/>
      <c r="E303" s="61" t="s">
        <v>12175</v>
      </c>
      <c r="F303" s="10" t="s">
        <v>3823</v>
      </c>
      <c r="G303" s="10" t="s">
        <v>11878</v>
      </c>
      <c r="H303" s="61" t="s">
        <v>12430</v>
      </c>
      <c r="I303" s="10" t="s">
        <v>11879</v>
      </c>
      <c r="J303" s="63" t="str">
        <f t="shared" si="21"/>
        <v>IC.TU.030102</v>
      </c>
      <c r="K303" s="61" t="s">
        <v>12175</v>
      </c>
      <c r="L303" s="167" t="str">
        <f t="shared" si="25"/>
        <v xml:space="preserve">     Green</v>
      </c>
      <c r="M303" s="168" t="str">
        <f t="shared" si="22"/>
        <v>PI.IC.TU.030102.01</v>
      </c>
      <c r="N303" s="168"/>
      <c r="O303" s="168" t="str">
        <f t="shared" si="23"/>
        <v>PH.IC.TU.030102.01</v>
      </c>
      <c r="Q303" s="168" t="str">
        <f t="shared" si="24"/>
        <v>CL.IC.TU.030102.01</v>
      </c>
    </row>
    <row r="304" spans="1:47" s="167" customFormat="1" ht="15">
      <c r="A304" s="10" t="s">
        <v>3934</v>
      </c>
      <c r="B304" s="10"/>
      <c r="C304" s="62" t="s">
        <v>12185</v>
      </c>
      <c r="D304" s="10"/>
      <c r="E304" s="61" t="s">
        <v>12175</v>
      </c>
      <c r="F304" s="10" t="s">
        <v>3823</v>
      </c>
      <c r="G304" s="10" t="s">
        <v>11880</v>
      </c>
      <c r="H304" s="61" t="s">
        <v>12185</v>
      </c>
      <c r="I304" s="10" t="s">
        <v>11881</v>
      </c>
      <c r="J304" s="63" t="str">
        <f t="shared" si="21"/>
        <v>IC.TU.030103</v>
      </c>
      <c r="K304" s="61" t="s">
        <v>12175</v>
      </c>
      <c r="L304" s="167" t="str">
        <f t="shared" si="25"/>
        <v xml:space="preserve">     Tan</v>
      </c>
      <c r="M304" s="168" t="str">
        <f t="shared" si="22"/>
        <v>PI.IC.TU.030103.01</v>
      </c>
      <c r="N304" s="168"/>
      <c r="O304" s="168" t="str">
        <f t="shared" si="23"/>
        <v>PH.IC.TU.030103.01</v>
      </c>
      <c r="Q304" s="168" t="str">
        <f t="shared" si="24"/>
        <v>CL.IC.TU.030103.01</v>
      </c>
    </row>
    <row r="305" spans="1:45" s="167" customFormat="1" ht="15">
      <c r="A305" s="10" t="s">
        <v>3934</v>
      </c>
      <c r="B305" s="10"/>
      <c r="C305" s="62" t="s">
        <v>12185</v>
      </c>
      <c r="D305" s="10"/>
      <c r="E305" s="61" t="s">
        <v>12175</v>
      </c>
      <c r="F305" s="10" t="s">
        <v>3823</v>
      </c>
      <c r="G305" s="10" t="s">
        <v>11176</v>
      </c>
      <c r="H305" s="61" t="s">
        <v>6464</v>
      </c>
      <c r="I305" s="10" t="s">
        <v>11177</v>
      </c>
      <c r="J305" s="63" t="str">
        <f t="shared" ref="J305:J372" si="26">CONCATENATE("IC.TU.",C305,E305,H305)</f>
        <v>IC.TU.030104</v>
      </c>
      <c r="K305" s="61" t="s">
        <v>12175</v>
      </c>
      <c r="L305" s="167" t="str">
        <f t="shared" si="25"/>
        <v xml:space="preserve">     Yellow</v>
      </c>
      <c r="M305" s="168" t="str">
        <f t="shared" ref="M305:M372" si="27">CONCATENATE("PI.",J305,".",K305)</f>
        <v>PI.IC.TU.030104.01</v>
      </c>
      <c r="N305" s="168"/>
      <c r="O305" s="168" t="str">
        <f t="shared" ref="O305:O372" si="28">CONCATENATE("PH.",J305,".",K305)</f>
        <v>PH.IC.TU.030104.01</v>
      </c>
      <c r="Q305" s="168" t="str">
        <f t="shared" ref="Q305:Q372" si="29">CONCATENATE("CL.",J305,".",K305)</f>
        <v>CL.IC.TU.030104.01</v>
      </c>
    </row>
    <row r="306" spans="1:45" s="167" customFormat="1" ht="15">
      <c r="A306" s="10" t="s">
        <v>3934</v>
      </c>
      <c r="B306" s="10"/>
      <c r="C306" s="62" t="s">
        <v>12185</v>
      </c>
      <c r="D306" s="10"/>
      <c r="E306" s="61" t="s">
        <v>12175</v>
      </c>
      <c r="F306" s="10" t="s">
        <v>3823</v>
      </c>
      <c r="G306" s="10" t="s">
        <v>11876</v>
      </c>
      <c r="H306" s="61" t="s">
        <v>6291</v>
      </c>
      <c r="I306" s="10" t="s">
        <v>11877</v>
      </c>
      <c r="J306" s="63" t="str">
        <f t="shared" si="26"/>
        <v>IC.TU.030105</v>
      </c>
      <c r="K306" s="61" t="s">
        <v>12175</v>
      </c>
      <c r="L306" s="167" t="str">
        <f t="shared" si="25"/>
        <v xml:space="preserve">     Amber</v>
      </c>
      <c r="M306" s="168" t="str">
        <f t="shared" si="27"/>
        <v>PI.IC.TU.030105.01</v>
      </c>
      <c r="N306" s="168"/>
      <c r="O306" s="168" t="str">
        <f t="shared" si="28"/>
        <v>PH.IC.TU.030105.01</v>
      </c>
      <c r="Q306" s="168" t="str">
        <f t="shared" si="29"/>
        <v>CL.IC.TU.030105.01</v>
      </c>
    </row>
    <row r="307" spans="1:45" s="167" customFormat="1" ht="15">
      <c r="A307" s="10" t="s">
        <v>3934</v>
      </c>
      <c r="B307" s="10"/>
      <c r="C307" s="62" t="s">
        <v>12185</v>
      </c>
      <c r="D307" s="10"/>
      <c r="E307" s="61" t="s">
        <v>12175</v>
      </c>
      <c r="F307" s="10" t="s">
        <v>3823</v>
      </c>
      <c r="G307" s="10" t="s">
        <v>10385</v>
      </c>
      <c r="H307" s="61" t="s">
        <v>6988</v>
      </c>
      <c r="I307" s="10" t="s">
        <v>10635</v>
      </c>
      <c r="J307" s="63" t="str">
        <f t="shared" si="26"/>
        <v>IC.TU.030106</v>
      </c>
      <c r="K307" s="61" t="s">
        <v>12175</v>
      </c>
      <c r="L307" s="167" t="str">
        <f t="shared" si="25"/>
        <v xml:space="preserve">     Black</v>
      </c>
      <c r="M307" s="168" t="str">
        <f t="shared" si="27"/>
        <v>PI.IC.TU.030106.01</v>
      </c>
      <c r="N307" s="168"/>
      <c r="O307" s="168" t="str">
        <f t="shared" si="28"/>
        <v>PH.IC.TU.030106.01</v>
      </c>
      <c r="Q307" s="168" t="str">
        <f t="shared" si="29"/>
        <v>CL.IC.TU.030106.01</v>
      </c>
    </row>
    <row r="308" spans="1:45" s="167" customFormat="1" ht="15">
      <c r="A308" s="10" t="s">
        <v>3934</v>
      </c>
      <c r="B308" s="10"/>
      <c r="C308" s="62" t="s">
        <v>12185</v>
      </c>
      <c r="D308" s="10"/>
      <c r="E308" s="61" t="s">
        <v>12175</v>
      </c>
      <c r="F308" s="10" t="s">
        <v>3823</v>
      </c>
      <c r="G308" s="10" t="s">
        <v>11325</v>
      </c>
      <c r="H308" s="61" t="s">
        <v>6317</v>
      </c>
      <c r="I308" s="10" t="s">
        <v>11179</v>
      </c>
      <c r="J308" s="63" t="str">
        <f t="shared" si="26"/>
        <v>IC.TU.030107</v>
      </c>
      <c r="K308" s="61" t="s">
        <v>12175</v>
      </c>
      <c r="L308" s="167" t="str">
        <f t="shared" si="25"/>
        <v xml:space="preserve">     Colorless</v>
      </c>
      <c r="M308" s="168" t="str">
        <f t="shared" si="27"/>
        <v>PI.IC.TU.030107.01</v>
      </c>
      <c r="N308" s="168"/>
      <c r="O308" s="168" t="str">
        <f t="shared" si="28"/>
        <v>PH.IC.TU.030107.01</v>
      </c>
      <c r="Q308" s="168" t="str">
        <f t="shared" si="29"/>
        <v>CL.IC.TU.030107.01</v>
      </c>
    </row>
    <row r="309" spans="1:45" s="167" customFormat="1" ht="15">
      <c r="A309" s="10" t="s">
        <v>3934</v>
      </c>
      <c r="B309" s="10"/>
      <c r="C309" s="62" t="s">
        <v>12185</v>
      </c>
      <c r="D309" s="10"/>
      <c r="E309" s="61" t="s">
        <v>12175</v>
      </c>
      <c r="F309" s="10" t="s">
        <v>3823</v>
      </c>
      <c r="G309" s="10" t="s">
        <v>11330</v>
      </c>
      <c r="H309" s="61" t="s">
        <v>3574</v>
      </c>
      <c r="I309" s="10" t="s">
        <v>11331</v>
      </c>
      <c r="J309" s="63" t="str">
        <f t="shared" si="26"/>
        <v>IC.TU.030108</v>
      </c>
      <c r="K309" s="61" t="s">
        <v>12175</v>
      </c>
      <c r="L309" s="167" t="str">
        <f t="shared" si="25"/>
        <v xml:space="preserve">     Maroon</v>
      </c>
      <c r="M309" s="168" t="str">
        <f t="shared" si="27"/>
        <v>PI.IC.TU.030108.01</v>
      </c>
      <c r="N309" s="168"/>
      <c r="O309" s="168" t="str">
        <f t="shared" si="28"/>
        <v>PH.IC.TU.030108.01</v>
      </c>
      <c r="Q309" s="168" t="str">
        <f t="shared" si="29"/>
        <v>CL.IC.TU.030108.01</v>
      </c>
    </row>
    <row r="310" spans="1:45" s="167" customFormat="1" ht="15">
      <c r="A310" s="10" t="s">
        <v>3934</v>
      </c>
      <c r="B310" s="10"/>
      <c r="C310" s="62" t="s">
        <v>12185</v>
      </c>
      <c r="D310" s="10"/>
      <c r="E310" s="61" t="s">
        <v>12175</v>
      </c>
      <c r="F310" s="10" t="s">
        <v>3823</v>
      </c>
      <c r="G310" s="10" t="s">
        <v>11329</v>
      </c>
      <c r="H310" s="61" t="s">
        <v>3690</v>
      </c>
      <c r="I310" s="10" t="s">
        <v>11477</v>
      </c>
      <c r="J310" s="63" t="str">
        <f t="shared" si="26"/>
        <v>IC.TU.030109</v>
      </c>
      <c r="K310" s="61" t="s">
        <v>12175</v>
      </c>
      <c r="L310" s="167" t="str">
        <f t="shared" si="25"/>
        <v xml:space="preserve">     Red</v>
      </c>
      <c r="M310" s="168" t="str">
        <f t="shared" si="27"/>
        <v>PI.IC.TU.030109.01</v>
      </c>
      <c r="N310" s="168"/>
      <c r="O310" s="168" t="str">
        <f t="shared" si="28"/>
        <v>PH.IC.TU.030109.01</v>
      </c>
      <c r="Q310" s="168" t="str">
        <f t="shared" si="29"/>
        <v>CL.IC.TU.030109.01</v>
      </c>
    </row>
    <row r="311" spans="1:45" s="167" customFormat="1" ht="15">
      <c r="A311" s="10" t="s">
        <v>3934</v>
      </c>
      <c r="B311" s="10"/>
      <c r="C311" s="62" t="s">
        <v>12185</v>
      </c>
      <c r="D311" s="10"/>
      <c r="E311" s="61" t="s">
        <v>12175</v>
      </c>
      <c r="F311" s="10" t="s">
        <v>3823</v>
      </c>
      <c r="G311" s="10" t="s">
        <v>11180</v>
      </c>
      <c r="H311" s="61" t="s">
        <v>3188</v>
      </c>
      <c r="I311" s="10" t="s">
        <v>11181</v>
      </c>
      <c r="J311" s="63" t="str">
        <f t="shared" si="26"/>
        <v>IC.TU.030110</v>
      </c>
      <c r="K311" s="61" t="s">
        <v>12175</v>
      </c>
      <c r="L311" s="167" t="str">
        <f t="shared" si="25"/>
        <v xml:space="preserve">     Pink</v>
      </c>
      <c r="M311" s="168" t="str">
        <f t="shared" si="27"/>
        <v>PI.IC.TU.030110.01</v>
      </c>
      <c r="N311" s="168"/>
      <c r="O311" s="168" t="str">
        <f t="shared" si="28"/>
        <v>PH.IC.TU.030110.01</v>
      </c>
      <c r="Q311" s="168" t="str">
        <f t="shared" si="29"/>
        <v>CL.IC.TU.030110.01</v>
      </c>
    </row>
    <row r="312" spans="1:45" s="167" customFormat="1" ht="15">
      <c r="A312" s="10" t="s">
        <v>3934</v>
      </c>
      <c r="B312" s="10"/>
      <c r="C312" s="62" t="s">
        <v>12185</v>
      </c>
      <c r="D312" s="10" t="s">
        <v>3824</v>
      </c>
      <c r="E312" s="61" t="s">
        <v>12430</v>
      </c>
      <c r="F312" s="10" t="s">
        <v>3823</v>
      </c>
      <c r="G312" s="10" t="s">
        <v>11882</v>
      </c>
      <c r="H312" s="61" t="s">
        <v>12175</v>
      </c>
      <c r="I312" s="10" t="s">
        <v>11883</v>
      </c>
      <c r="J312" s="63" t="str">
        <f t="shared" si="26"/>
        <v>IC.TU.030201</v>
      </c>
      <c r="K312" s="61" t="s">
        <v>12175</v>
      </c>
      <c r="L312" s="167" t="str">
        <f t="shared" si="25"/>
        <v xml:space="preserve">     Bloody</v>
      </c>
      <c r="M312" s="168" t="str">
        <f t="shared" si="27"/>
        <v>PI.IC.TU.030201.01</v>
      </c>
      <c r="N312" s="168"/>
      <c r="O312" s="168" t="str">
        <f t="shared" si="28"/>
        <v>PH.IC.TU.030201.01</v>
      </c>
      <c r="Q312" s="168" t="str">
        <f t="shared" si="29"/>
        <v>CL.IC.TU.030201.01</v>
      </c>
    </row>
    <row r="313" spans="1:45" s="167" customFormat="1" ht="15">
      <c r="A313" s="10" t="s">
        <v>3934</v>
      </c>
      <c r="B313" s="10"/>
      <c r="C313" s="62" t="s">
        <v>12185</v>
      </c>
      <c r="D313" s="10"/>
      <c r="E313" s="61" t="s">
        <v>12430</v>
      </c>
      <c r="F313" s="10" t="s">
        <v>3823</v>
      </c>
      <c r="G313" s="10" t="s">
        <v>11884</v>
      </c>
      <c r="H313" s="61" t="s">
        <v>12430</v>
      </c>
      <c r="I313" s="10" t="s">
        <v>11546</v>
      </c>
      <c r="J313" s="63" t="str">
        <f t="shared" si="26"/>
        <v>IC.TU.030202</v>
      </c>
      <c r="K313" s="61" t="s">
        <v>12175</v>
      </c>
      <c r="L313" s="167" t="str">
        <f t="shared" si="25"/>
        <v xml:space="preserve">     Serosanguinous</v>
      </c>
      <c r="M313" s="168" t="str">
        <f t="shared" si="27"/>
        <v>PI.IC.TU.030202.01</v>
      </c>
      <c r="N313" s="168"/>
      <c r="O313" s="168" t="str">
        <f t="shared" si="28"/>
        <v>PH.IC.TU.030202.01</v>
      </c>
      <c r="Q313" s="168" t="str">
        <f t="shared" si="29"/>
        <v>CL.IC.TU.030202.01</v>
      </c>
    </row>
    <row r="314" spans="1:45" s="167" customFormat="1" ht="15">
      <c r="A314" s="10" t="s">
        <v>3934</v>
      </c>
      <c r="B314" s="10"/>
      <c r="C314" s="62" t="s">
        <v>12185</v>
      </c>
      <c r="D314" s="10"/>
      <c r="E314" s="61" t="s">
        <v>12430</v>
      </c>
      <c r="F314" s="10" t="s">
        <v>3823</v>
      </c>
      <c r="G314" s="10" t="s">
        <v>11547</v>
      </c>
      <c r="H314" s="61" t="s">
        <v>12185</v>
      </c>
      <c r="I314" s="10" t="s">
        <v>11548</v>
      </c>
      <c r="J314" s="63" t="str">
        <f t="shared" si="26"/>
        <v>IC.TU.030203</v>
      </c>
      <c r="K314" s="61" t="s">
        <v>12175</v>
      </c>
      <c r="L314" s="167" t="str">
        <f t="shared" si="25"/>
        <v xml:space="preserve">     Serous</v>
      </c>
      <c r="M314" s="168" t="str">
        <f t="shared" si="27"/>
        <v>PI.IC.TU.030203.01</v>
      </c>
      <c r="N314" s="168"/>
      <c r="O314" s="168" t="str">
        <f t="shared" si="28"/>
        <v>PH.IC.TU.030203.01</v>
      </c>
      <c r="Q314" s="168" t="str">
        <f t="shared" si="29"/>
        <v>CL.IC.TU.030203.01</v>
      </c>
    </row>
    <row r="315" spans="1:45" s="167" customFormat="1" ht="15">
      <c r="A315" s="10" t="s">
        <v>3934</v>
      </c>
      <c r="B315" s="10"/>
      <c r="C315" s="62" t="s">
        <v>12185</v>
      </c>
      <c r="D315" s="10"/>
      <c r="E315" s="61" t="s">
        <v>12430</v>
      </c>
      <c r="F315" s="10" t="s">
        <v>3823</v>
      </c>
      <c r="G315" s="10" t="s">
        <v>11551</v>
      </c>
      <c r="H315" s="61" t="s">
        <v>6464</v>
      </c>
      <c r="I315" s="10" t="s">
        <v>11552</v>
      </c>
      <c r="J315" s="63" t="str">
        <f t="shared" si="26"/>
        <v>IC.TU.030204</v>
      </c>
      <c r="K315" s="61" t="s">
        <v>12175</v>
      </c>
      <c r="L315" s="167" t="str">
        <f t="shared" si="25"/>
        <v xml:space="preserve">     Cloudy</v>
      </c>
      <c r="M315" s="168" t="str">
        <f t="shared" si="27"/>
        <v>PI.IC.TU.030204.01</v>
      </c>
      <c r="N315" s="168"/>
      <c r="O315" s="168" t="str">
        <f t="shared" si="28"/>
        <v>PH.IC.TU.030204.01</v>
      </c>
      <c r="Q315" s="168" t="str">
        <f t="shared" si="29"/>
        <v>CL.IC.TU.030204.01</v>
      </c>
    </row>
    <row r="316" spans="1:45" s="167" customFormat="1" ht="15">
      <c r="A316" s="10" t="s">
        <v>3934</v>
      </c>
      <c r="B316" s="10"/>
      <c r="C316" s="62" t="s">
        <v>12185</v>
      </c>
      <c r="D316" s="10"/>
      <c r="E316" s="61" t="s">
        <v>12430</v>
      </c>
      <c r="F316" s="10" t="s">
        <v>3823</v>
      </c>
      <c r="G316" s="10" t="s">
        <v>11553</v>
      </c>
      <c r="H316" s="61" t="s">
        <v>6291</v>
      </c>
      <c r="I316" s="10" t="s">
        <v>11554</v>
      </c>
      <c r="J316" s="63" t="str">
        <f t="shared" si="26"/>
        <v>IC.TU.030205</v>
      </c>
      <c r="K316" s="61" t="s">
        <v>12175</v>
      </c>
      <c r="L316" s="167" t="str">
        <f t="shared" si="25"/>
        <v xml:space="preserve">     Purulent</v>
      </c>
      <c r="M316" s="168" t="str">
        <f t="shared" si="27"/>
        <v>PI.IC.TU.030205.01</v>
      </c>
      <c r="N316" s="168"/>
      <c r="O316" s="168" t="str">
        <f t="shared" si="28"/>
        <v>PH.IC.TU.030205.01</v>
      </c>
      <c r="Q316" s="168" t="str">
        <f t="shared" si="29"/>
        <v>CL.IC.TU.030205.01</v>
      </c>
    </row>
    <row r="317" spans="1:45" s="167" customFormat="1" ht="15">
      <c r="A317" s="10" t="s">
        <v>3934</v>
      </c>
      <c r="B317" s="10"/>
      <c r="C317" s="62" t="s">
        <v>12185</v>
      </c>
      <c r="D317" s="10"/>
      <c r="E317" s="61" t="s">
        <v>12430</v>
      </c>
      <c r="F317" s="10" t="s">
        <v>3823</v>
      </c>
      <c r="G317" s="10" t="s">
        <v>9454</v>
      </c>
      <c r="H317" s="61" t="s">
        <v>6988</v>
      </c>
      <c r="I317" s="10" t="s">
        <v>11396</v>
      </c>
      <c r="J317" s="63" t="str">
        <f t="shared" si="26"/>
        <v>IC.TU.030206</v>
      </c>
      <c r="K317" s="61" t="s">
        <v>12175</v>
      </c>
      <c r="L317" s="167" t="str">
        <f t="shared" si="25"/>
        <v xml:space="preserve">      Viscous</v>
      </c>
      <c r="M317" s="168" t="str">
        <f t="shared" si="27"/>
        <v>PI.IC.TU.030206.01</v>
      </c>
      <c r="N317" s="168"/>
      <c r="O317" s="168" t="str">
        <f t="shared" si="28"/>
        <v>PH.IC.TU.030206.01</v>
      </c>
      <c r="Q317" s="168" t="str">
        <f t="shared" si="29"/>
        <v>CL.IC.TU.030206.01</v>
      </c>
    </row>
    <row r="318" spans="1:45" s="167" customFormat="1" ht="15">
      <c r="A318" s="167" t="s">
        <v>3934</v>
      </c>
      <c r="C318" s="62" t="s">
        <v>12185</v>
      </c>
      <c r="D318" s="10"/>
      <c r="E318" s="61" t="s">
        <v>12430</v>
      </c>
      <c r="F318" s="10" t="s">
        <v>3823</v>
      </c>
      <c r="G318" s="167" t="s">
        <v>13868</v>
      </c>
      <c r="H318" s="61" t="s">
        <v>12225</v>
      </c>
      <c r="I318" s="167" t="s">
        <v>13868</v>
      </c>
      <c r="J318" s="63" t="str">
        <f t="shared" si="26"/>
        <v>IC.TU.030207</v>
      </c>
      <c r="K318" s="61" t="s">
        <v>12175</v>
      </c>
      <c r="L318" s="167" t="str">
        <f t="shared" si="25"/>
        <v>Milky</v>
      </c>
      <c r="M318" s="168" t="str">
        <f t="shared" si="27"/>
        <v>PI.IC.TU.030207.01</v>
      </c>
      <c r="N318" s="168"/>
      <c r="O318" s="168" t="str">
        <f t="shared" si="28"/>
        <v>PH.IC.TU.030207.01</v>
      </c>
      <c r="Q318" s="168" t="str">
        <f t="shared" si="29"/>
        <v>CL.IC.TU.030207.01</v>
      </c>
      <c r="AN318" s="167" t="s">
        <v>12773</v>
      </c>
      <c r="AO318" s="167">
        <v>1523</v>
      </c>
    </row>
    <row r="319" spans="1:45" s="167" customFormat="1" ht="15">
      <c r="A319" s="167" t="s">
        <v>3934</v>
      </c>
      <c r="C319" s="62" t="s">
        <v>12185</v>
      </c>
      <c r="D319" s="10"/>
      <c r="E319" s="61" t="s">
        <v>12430</v>
      </c>
      <c r="F319" s="10" t="s">
        <v>3823</v>
      </c>
      <c r="G319" s="167" t="s">
        <v>10560</v>
      </c>
      <c r="H319" s="61" t="s">
        <v>11638</v>
      </c>
      <c r="I319" s="167" t="s">
        <v>10560</v>
      </c>
      <c r="J319" s="63" t="str">
        <f t="shared" si="26"/>
        <v>IC.TU.030208</v>
      </c>
      <c r="K319" s="61" t="s">
        <v>12175</v>
      </c>
      <c r="L319" s="167" t="str">
        <f t="shared" si="25"/>
        <v>Clots</v>
      </c>
      <c r="M319" s="168" t="str">
        <f t="shared" si="27"/>
        <v>PI.IC.TU.030208.01</v>
      </c>
      <c r="N319" s="168"/>
      <c r="O319" s="168" t="str">
        <f t="shared" si="28"/>
        <v>PH.IC.TU.030208.01</v>
      </c>
      <c r="Q319" s="168" t="str">
        <f t="shared" si="29"/>
        <v>CL.IC.TU.030208.01</v>
      </c>
      <c r="AN319" s="167" t="s">
        <v>12773</v>
      </c>
      <c r="AO319" s="167">
        <v>1523</v>
      </c>
    </row>
    <row r="320" spans="1:45" s="146" customFormat="1" ht="16">
      <c r="A320" s="146" t="s">
        <v>3934</v>
      </c>
      <c r="C320" s="147" t="s">
        <v>12185</v>
      </c>
      <c r="D320" s="146" t="s">
        <v>10441</v>
      </c>
      <c r="E320" s="147" t="s">
        <v>12185</v>
      </c>
      <c r="F320" s="146" t="s">
        <v>14641</v>
      </c>
      <c r="G320" s="146" t="s">
        <v>9211</v>
      </c>
      <c r="H320" s="147" t="s">
        <v>11848</v>
      </c>
      <c r="I320" s="146" t="s">
        <v>11567</v>
      </c>
      <c r="J320" s="148" t="str">
        <f t="shared" si="26"/>
        <v>IC.TU.030301</v>
      </c>
      <c r="K320" s="147" t="s">
        <v>12175</v>
      </c>
      <c r="L320" s="146" t="str">
        <f t="shared" si="25"/>
        <v xml:space="preserve">      Gauze</v>
      </c>
      <c r="M320" s="148" t="str">
        <f t="shared" si="27"/>
        <v>PI.IC.TU.030301.01</v>
      </c>
      <c r="N320" s="148"/>
      <c r="O320" s="148" t="str">
        <f t="shared" si="28"/>
        <v>PH.IC.TU.030301.01</v>
      </c>
      <c r="Q320" s="148" t="str">
        <f t="shared" si="29"/>
        <v>CL.IC.TU.030301.01</v>
      </c>
      <c r="AR320" s="146" t="s">
        <v>12773</v>
      </c>
      <c r="AS320" s="146">
        <v>1749</v>
      </c>
    </row>
    <row r="321" spans="1:45" s="146" customFormat="1" ht="16">
      <c r="A321" s="146" t="s">
        <v>3934</v>
      </c>
      <c r="C321" s="147" t="s">
        <v>12185</v>
      </c>
      <c r="E321" s="147" t="s">
        <v>12185</v>
      </c>
      <c r="F321" s="146" t="s">
        <v>14641</v>
      </c>
      <c r="G321" s="146" t="s">
        <v>3956</v>
      </c>
      <c r="H321" s="147" t="s">
        <v>12030</v>
      </c>
      <c r="I321" s="146" t="s">
        <v>11070</v>
      </c>
      <c r="J321" s="148" t="str">
        <f t="shared" si="26"/>
        <v>IC.TU.030302</v>
      </c>
      <c r="K321" s="147" t="s">
        <v>12175</v>
      </c>
      <c r="L321" s="146" t="str">
        <f t="shared" si="25"/>
        <v xml:space="preserve">      Transparent</v>
      </c>
      <c r="M321" s="148" t="str">
        <f t="shared" si="27"/>
        <v>PI.IC.TU.030302.01</v>
      </c>
      <c r="N321" s="148"/>
      <c r="O321" s="148" t="str">
        <f t="shared" si="28"/>
        <v>PH.IC.TU.030302.01</v>
      </c>
      <c r="Q321" s="148" t="str">
        <f t="shared" si="29"/>
        <v>CL.IC.TU.030302.01</v>
      </c>
      <c r="AR321" s="146" t="s">
        <v>12773</v>
      </c>
      <c r="AS321" s="146">
        <v>1749</v>
      </c>
    </row>
    <row r="322" spans="1:45" s="146" customFormat="1" ht="16">
      <c r="A322" s="146" t="s">
        <v>3934</v>
      </c>
      <c r="C322" s="147" t="s">
        <v>12185</v>
      </c>
      <c r="E322" s="147" t="s">
        <v>12185</v>
      </c>
      <c r="F322" s="146" t="s">
        <v>14641</v>
      </c>
      <c r="G322" s="146" t="s">
        <v>9743</v>
      </c>
      <c r="H322" s="147" t="s">
        <v>12032</v>
      </c>
      <c r="I322" s="146" t="s">
        <v>12157</v>
      </c>
      <c r="J322" s="148" t="str">
        <f t="shared" si="26"/>
        <v>IC.TU.030303</v>
      </c>
      <c r="K322" s="147" t="s">
        <v>12175</v>
      </c>
      <c r="L322" s="146" t="str">
        <f t="shared" si="25"/>
        <v xml:space="preserve">      None</v>
      </c>
      <c r="M322" s="148" t="str">
        <f t="shared" si="27"/>
        <v>PI.IC.TU.030303.01</v>
      </c>
      <c r="N322" s="148"/>
      <c r="O322" s="148" t="str">
        <f t="shared" si="28"/>
        <v>PH.IC.TU.030303.01</v>
      </c>
      <c r="Q322" s="148" t="str">
        <f t="shared" si="29"/>
        <v>CL.IC.TU.030303.01</v>
      </c>
      <c r="AR322" s="146" t="s">
        <v>12773</v>
      </c>
      <c r="AS322" s="146">
        <v>1749</v>
      </c>
    </row>
    <row r="323" spans="1:45" s="146" customFormat="1" ht="16">
      <c r="A323" s="146" t="s">
        <v>3934</v>
      </c>
      <c r="C323" s="147" t="s">
        <v>12185</v>
      </c>
      <c r="E323" s="147" t="s">
        <v>12185</v>
      </c>
      <c r="F323" s="146" t="s">
        <v>14641</v>
      </c>
      <c r="G323" s="146" t="s">
        <v>9665</v>
      </c>
      <c r="H323" s="147" t="s">
        <v>12028</v>
      </c>
      <c r="I323" s="146" t="s">
        <v>10478</v>
      </c>
      <c r="J323" s="148" t="str">
        <f t="shared" si="26"/>
        <v>IC.TU.030304</v>
      </c>
      <c r="K323" s="147" t="s">
        <v>12175</v>
      </c>
      <c r="L323" s="146" t="str">
        <f t="shared" si="25"/>
        <v xml:space="preserve">      Other: specify</v>
      </c>
      <c r="M323" s="148" t="str">
        <f t="shared" si="27"/>
        <v>PI.IC.TU.030304.01</v>
      </c>
      <c r="N323" s="148"/>
      <c r="O323" s="148" t="str">
        <f t="shared" si="28"/>
        <v>PH.IC.TU.030304.01</v>
      </c>
      <c r="Q323" s="148" t="str">
        <f t="shared" si="29"/>
        <v>CL.IC.TU.030304.01</v>
      </c>
      <c r="AR323" s="146" t="s">
        <v>12773</v>
      </c>
      <c r="AS323" s="146">
        <v>1749</v>
      </c>
    </row>
    <row r="324" spans="1:45" s="146" customFormat="1" ht="16">
      <c r="A324" s="146" t="s">
        <v>3934</v>
      </c>
      <c r="C324" s="147" t="s">
        <v>12185</v>
      </c>
      <c r="D324" s="146" t="s">
        <v>10442</v>
      </c>
      <c r="E324" s="147" t="s">
        <v>6464</v>
      </c>
      <c r="F324" s="146" t="s">
        <v>14641</v>
      </c>
      <c r="G324" s="146" t="s">
        <v>9807</v>
      </c>
      <c r="H324" s="147" t="s">
        <v>11848</v>
      </c>
      <c r="I324" s="146" t="s">
        <v>11575</v>
      </c>
      <c r="J324" s="148" t="str">
        <f t="shared" si="26"/>
        <v>IC.TU.030401</v>
      </c>
      <c r="K324" s="147" t="s">
        <v>12175</v>
      </c>
      <c r="L324" s="146" t="str">
        <f t="shared" si="25"/>
        <v xml:space="preserve">      Clean, dry and intact</v>
      </c>
      <c r="M324" s="148" t="str">
        <f t="shared" si="27"/>
        <v>PI.IC.TU.030401.01</v>
      </c>
      <c r="N324" s="148"/>
      <c r="O324" s="148" t="str">
        <f t="shared" si="28"/>
        <v>PH.IC.TU.030401.01</v>
      </c>
      <c r="Q324" s="148" t="str">
        <f t="shared" si="29"/>
        <v>CL.IC.TU.030401.01</v>
      </c>
      <c r="AR324" s="146" t="s">
        <v>12773</v>
      </c>
      <c r="AS324" s="146">
        <v>1749</v>
      </c>
    </row>
    <row r="325" spans="1:45" s="146" customFormat="1" ht="16">
      <c r="A325" s="146" t="s">
        <v>3934</v>
      </c>
      <c r="C325" s="147" t="s">
        <v>12185</v>
      </c>
      <c r="E325" s="147" t="s">
        <v>6464</v>
      </c>
      <c r="F325" s="146" t="s">
        <v>14641</v>
      </c>
      <c r="G325" s="146" t="s">
        <v>3807</v>
      </c>
      <c r="H325" s="147" t="s">
        <v>12030</v>
      </c>
      <c r="I325" s="146" t="s">
        <v>11393</v>
      </c>
      <c r="J325" s="148" t="str">
        <f t="shared" si="26"/>
        <v>IC.TU.030402</v>
      </c>
      <c r="K325" s="147" t="s">
        <v>12175</v>
      </c>
      <c r="L325" s="146" t="str">
        <f t="shared" si="25"/>
        <v xml:space="preserve">      Changed</v>
      </c>
      <c r="M325" s="148" t="str">
        <f t="shared" si="27"/>
        <v>PI.IC.TU.030402.01</v>
      </c>
      <c r="N325" s="148"/>
      <c r="O325" s="148" t="str">
        <f t="shared" si="28"/>
        <v>PH.IC.TU.030402.01</v>
      </c>
      <c r="Q325" s="148" t="str">
        <f t="shared" si="29"/>
        <v>CL.IC.TU.030402.01</v>
      </c>
      <c r="AR325" s="146" t="s">
        <v>12773</v>
      </c>
      <c r="AS325" s="146">
        <v>1749</v>
      </c>
    </row>
    <row r="326" spans="1:45" s="146" customFormat="1" ht="16">
      <c r="A326" s="146" t="s">
        <v>3934</v>
      </c>
      <c r="C326" s="147" t="s">
        <v>12185</v>
      </c>
      <c r="E326" s="147" t="s">
        <v>6464</v>
      </c>
      <c r="F326" s="146" t="s">
        <v>14641</v>
      </c>
      <c r="G326" s="146" t="s">
        <v>9669</v>
      </c>
      <c r="H326" s="147" t="s">
        <v>12032</v>
      </c>
      <c r="I326" s="146" t="s">
        <v>11411</v>
      </c>
      <c r="J326" s="148" t="str">
        <f t="shared" si="26"/>
        <v>IC.TU.030403</v>
      </c>
      <c r="K326" s="147" t="s">
        <v>12175</v>
      </c>
      <c r="L326" s="146" t="str">
        <f t="shared" si="25"/>
        <v xml:space="preserve">      Reinforced:  specify date/time</v>
      </c>
      <c r="M326" s="148" t="str">
        <f t="shared" si="27"/>
        <v>PI.IC.TU.030403.01</v>
      </c>
      <c r="N326" s="148"/>
      <c r="O326" s="148" t="str">
        <f t="shared" si="28"/>
        <v>PH.IC.TU.030403.01</v>
      </c>
      <c r="Q326" s="148" t="str">
        <f t="shared" si="29"/>
        <v>CL.IC.TU.030403.01</v>
      </c>
      <c r="AR326" s="146" t="s">
        <v>12773</v>
      </c>
      <c r="AS326" s="146">
        <v>1749</v>
      </c>
    </row>
    <row r="327" spans="1:45" s="146" customFormat="1" ht="16">
      <c r="A327" s="146" t="s">
        <v>3934</v>
      </c>
      <c r="C327" s="147" t="s">
        <v>12185</v>
      </c>
      <c r="D327" s="146" t="s">
        <v>8585</v>
      </c>
      <c r="E327" s="147" t="s">
        <v>6291</v>
      </c>
      <c r="F327" s="146" t="s">
        <v>14641</v>
      </c>
      <c r="G327" s="146" t="s">
        <v>3958</v>
      </c>
      <c r="H327" s="147" t="s">
        <v>11848</v>
      </c>
      <c r="I327" s="146" t="s">
        <v>3959</v>
      </c>
      <c r="J327" s="148" t="str">
        <f t="shared" si="26"/>
        <v>IC.TU.030501</v>
      </c>
      <c r="K327" s="147" t="s">
        <v>12175</v>
      </c>
      <c r="L327" s="146" t="str">
        <f t="shared" si="25"/>
        <v xml:space="preserve">      Drsg Drainage None</v>
      </c>
      <c r="M327" s="148" t="str">
        <f t="shared" si="27"/>
        <v>PI.IC.TU.030501.01</v>
      </c>
      <c r="N327" s="148"/>
      <c r="O327" s="148" t="str">
        <f t="shared" si="28"/>
        <v>PH.IC.TU.030501.01</v>
      </c>
      <c r="Q327" s="148" t="str">
        <f t="shared" si="29"/>
        <v>CL.IC.TU.030501.01</v>
      </c>
      <c r="AR327" s="146" t="s">
        <v>12773</v>
      </c>
      <c r="AS327" s="146">
        <v>1749</v>
      </c>
    </row>
    <row r="328" spans="1:45" s="146" customFormat="1" ht="16">
      <c r="A328" s="146" t="s">
        <v>3934</v>
      </c>
      <c r="C328" s="147" t="s">
        <v>12185</v>
      </c>
      <c r="E328" s="147" t="s">
        <v>6291</v>
      </c>
      <c r="F328" s="146" t="s">
        <v>14641</v>
      </c>
      <c r="G328" s="146" t="s">
        <v>3813</v>
      </c>
      <c r="H328" s="147" t="s">
        <v>12030</v>
      </c>
      <c r="I328" s="146" t="s">
        <v>11400</v>
      </c>
      <c r="J328" s="148" t="str">
        <f t="shared" si="26"/>
        <v>IC.TU.030502</v>
      </c>
      <c r="K328" s="147" t="s">
        <v>12175</v>
      </c>
      <c r="L328" s="146" t="str">
        <f t="shared" si="25"/>
        <v xml:space="preserve">      Drsg Scant amount drainage</v>
      </c>
      <c r="M328" s="148" t="str">
        <f t="shared" si="27"/>
        <v>PI.IC.TU.030502.01</v>
      </c>
      <c r="N328" s="148"/>
      <c r="O328" s="148" t="str">
        <f t="shared" si="28"/>
        <v>PH.IC.TU.030502.01</v>
      </c>
      <c r="Q328" s="148" t="str">
        <f t="shared" si="29"/>
        <v>CL.IC.TU.030502.01</v>
      </c>
      <c r="AR328" s="146" t="s">
        <v>12773</v>
      </c>
      <c r="AS328" s="146">
        <v>1749</v>
      </c>
    </row>
    <row r="329" spans="1:45" s="146" customFormat="1" ht="16">
      <c r="A329" s="146" t="s">
        <v>3934</v>
      </c>
      <c r="C329" s="147" t="s">
        <v>12185</v>
      </c>
      <c r="E329" s="147" t="s">
        <v>6291</v>
      </c>
      <c r="F329" s="146" t="s">
        <v>14641</v>
      </c>
      <c r="G329" s="146" t="s">
        <v>3814</v>
      </c>
      <c r="H329" s="147" t="s">
        <v>12032</v>
      </c>
      <c r="I329" s="146" t="s">
        <v>11730</v>
      </c>
      <c r="J329" s="148" t="str">
        <f t="shared" si="26"/>
        <v>IC.TU.030503</v>
      </c>
      <c r="K329" s="147" t="s">
        <v>12175</v>
      </c>
      <c r="L329" s="146" t="str">
        <f t="shared" si="25"/>
        <v xml:space="preserve">      Drsg Small amount drainage</v>
      </c>
      <c r="M329" s="148" t="str">
        <f t="shared" si="27"/>
        <v>PI.IC.TU.030503.01</v>
      </c>
      <c r="N329" s="148"/>
      <c r="O329" s="148" t="str">
        <f t="shared" si="28"/>
        <v>PH.IC.TU.030503.01</v>
      </c>
      <c r="Q329" s="148" t="str">
        <f t="shared" si="29"/>
        <v>CL.IC.TU.030503.01</v>
      </c>
      <c r="AR329" s="146" t="s">
        <v>12773</v>
      </c>
      <c r="AS329" s="146">
        <v>1749</v>
      </c>
    </row>
    <row r="330" spans="1:45" s="146" customFormat="1" ht="16">
      <c r="A330" s="146" t="s">
        <v>3934</v>
      </c>
      <c r="C330" s="147" t="s">
        <v>12185</v>
      </c>
      <c r="E330" s="147" t="s">
        <v>6291</v>
      </c>
      <c r="F330" s="146" t="s">
        <v>14641</v>
      </c>
      <c r="G330" s="146" t="s">
        <v>4111</v>
      </c>
      <c r="H330" s="147" t="s">
        <v>12028</v>
      </c>
      <c r="I330" s="146" t="s">
        <v>11732</v>
      </c>
      <c r="J330" s="148" t="str">
        <f t="shared" si="26"/>
        <v>IC.TU.030504</v>
      </c>
      <c r="K330" s="147" t="s">
        <v>12175</v>
      </c>
      <c r="L330" s="146" t="str">
        <f t="shared" si="25"/>
        <v xml:space="preserve">      Drsg Moderate amount drainage</v>
      </c>
      <c r="M330" s="148" t="str">
        <f t="shared" si="27"/>
        <v>PI.IC.TU.030504.01</v>
      </c>
      <c r="N330" s="148"/>
      <c r="O330" s="148" t="str">
        <f t="shared" si="28"/>
        <v>PH.IC.TU.030504.01</v>
      </c>
      <c r="Q330" s="148" t="str">
        <f t="shared" si="29"/>
        <v>CL.IC.TU.030504.01</v>
      </c>
      <c r="AR330" s="146" t="s">
        <v>12773</v>
      </c>
      <c r="AS330" s="146">
        <v>1749</v>
      </c>
    </row>
    <row r="331" spans="1:45" s="146" customFormat="1" ht="16">
      <c r="A331" s="146" t="s">
        <v>3934</v>
      </c>
      <c r="C331" s="147" t="s">
        <v>12185</v>
      </c>
      <c r="E331" s="147" t="s">
        <v>6291</v>
      </c>
      <c r="F331" s="146" t="s">
        <v>14641</v>
      </c>
      <c r="G331" s="146" t="s">
        <v>4112</v>
      </c>
      <c r="H331" s="147" t="s">
        <v>12210</v>
      </c>
      <c r="I331" s="146" t="s">
        <v>11316</v>
      </c>
      <c r="J331" s="148" t="str">
        <f t="shared" si="26"/>
        <v>IC.TU.030505</v>
      </c>
      <c r="K331" s="147" t="s">
        <v>12175</v>
      </c>
      <c r="L331" s="146" t="str">
        <f t="shared" si="25"/>
        <v xml:space="preserve">      Drsg Heavy amount drainage</v>
      </c>
      <c r="M331" s="148" t="str">
        <f t="shared" si="27"/>
        <v>PI.IC.TU.030505.01</v>
      </c>
      <c r="N331" s="148"/>
      <c r="O331" s="148" t="str">
        <f t="shared" si="28"/>
        <v>PH.IC.TU.030505.01</v>
      </c>
      <c r="Q331" s="148" t="str">
        <f t="shared" si="29"/>
        <v>CL.IC.TU.030505.01</v>
      </c>
      <c r="AR331" s="146" t="s">
        <v>12773</v>
      </c>
      <c r="AS331" s="146">
        <v>1749</v>
      </c>
    </row>
    <row r="332" spans="1:45" s="146" customFormat="1" ht="16">
      <c r="A332" s="146" t="s">
        <v>3934</v>
      </c>
      <c r="C332" s="147" t="s">
        <v>12185</v>
      </c>
      <c r="E332" s="147" t="s">
        <v>6291</v>
      </c>
      <c r="F332" s="146" t="s">
        <v>14641</v>
      </c>
      <c r="G332" s="146" t="s">
        <v>4274</v>
      </c>
      <c r="H332" s="147" t="s">
        <v>12212</v>
      </c>
      <c r="I332" s="146" t="s">
        <v>11734</v>
      </c>
      <c r="J332" s="148" t="str">
        <f t="shared" si="26"/>
        <v>IC.TU.030506</v>
      </c>
      <c r="K332" s="147" t="s">
        <v>12175</v>
      </c>
      <c r="L332" s="146" t="str">
        <f t="shared" si="25"/>
        <v xml:space="preserve">      Drsg Large amount drainage</v>
      </c>
      <c r="M332" s="148" t="str">
        <f t="shared" si="27"/>
        <v>PI.IC.TU.030506.01</v>
      </c>
      <c r="N332" s="148"/>
      <c r="O332" s="148" t="str">
        <f t="shared" si="28"/>
        <v>PH.IC.TU.030506.01</v>
      </c>
      <c r="Q332" s="148" t="str">
        <f t="shared" si="29"/>
        <v>CL.IC.TU.030506.01</v>
      </c>
      <c r="AR332" s="146" t="s">
        <v>12773</v>
      </c>
      <c r="AS332" s="146">
        <v>1749</v>
      </c>
    </row>
    <row r="333" spans="1:45" s="146" customFormat="1" ht="16">
      <c r="A333" s="146" t="s">
        <v>3934</v>
      </c>
      <c r="C333" s="147" t="s">
        <v>12185</v>
      </c>
      <c r="E333" s="147" t="s">
        <v>6291</v>
      </c>
      <c r="F333" s="146" t="s">
        <v>14641</v>
      </c>
      <c r="G333" s="146" t="s">
        <v>14639</v>
      </c>
      <c r="H333" s="147" t="s">
        <v>12225</v>
      </c>
      <c r="I333" s="146" t="s">
        <v>11933</v>
      </c>
      <c r="J333" s="148" t="str">
        <f t="shared" si="26"/>
        <v>IC.TU.030507</v>
      </c>
      <c r="K333" s="147" t="s">
        <v>12175</v>
      </c>
      <c r="L333" s="146" t="str">
        <f t="shared" si="25"/>
        <v xml:space="preserve">      Drsg copious amount Drainage</v>
      </c>
      <c r="M333" s="148" t="str">
        <f t="shared" si="27"/>
        <v>PI.IC.TU.030507.01</v>
      </c>
      <c r="N333" s="148"/>
      <c r="O333" s="148" t="str">
        <f t="shared" si="28"/>
        <v>PH.IC.TU.030507.01</v>
      </c>
      <c r="Q333" s="148" t="str">
        <f t="shared" si="29"/>
        <v>CL.IC.TU.030507.01</v>
      </c>
      <c r="AR333" s="146" t="s">
        <v>12773</v>
      </c>
      <c r="AS333" s="146">
        <v>1749</v>
      </c>
    </row>
    <row r="334" spans="1:45" s="146" customFormat="1" ht="16">
      <c r="A334" s="146" t="s">
        <v>3934</v>
      </c>
      <c r="C334" s="147" t="s">
        <v>12185</v>
      </c>
      <c r="E334" s="147" t="s">
        <v>6291</v>
      </c>
      <c r="F334" s="146" t="s">
        <v>14641</v>
      </c>
      <c r="G334" s="146" t="s">
        <v>4115</v>
      </c>
      <c r="H334" s="147" t="s">
        <v>11638</v>
      </c>
      <c r="I334" s="146" t="s">
        <v>11753</v>
      </c>
      <c r="J334" s="148" t="str">
        <f t="shared" si="26"/>
        <v>IC.TU.030508</v>
      </c>
      <c r="K334" s="147" t="s">
        <v>12175</v>
      </c>
      <c r="L334" s="146" t="str">
        <f t="shared" si="25"/>
        <v xml:space="preserve">      Drsg Drainage Unchanged</v>
      </c>
      <c r="M334" s="148" t="str">
        <f t="shared" si="27"/>
        <v>PI.IC.TU.030508.01</v>
      </c>
      <c r="N334" s="148"/>
      <c r="O334" s="148" t="str">
        <f t="shared" si="28"/>
        <v>PH.IC.TU.030508.01</v>
      </c>
      <c r="Q334" s="148" t="str">
        <f t="shared" si="29"/>
        <v>CL.IC.TU.030508.01</v>
      </c>
      <c r="AR334" s="146" t="s">
        <v>12773</v>
      </c>
      <c r="AS334" s="146">
        <v>1749</v>
      </c>
    </row>
    <row r="335" spans="1:45" s="146" customFormat="1" ht="16">
      <c r="A335" s="146" t="s">
        <v>3934</v>
      </c>
      <c r="C335" s="147" t="s">
        <v>12185</v>
      </c>
      <c r="E335" s="147" t="s">
        <v>6291</v>
      </c>
      <c r="F335" s="146" t="s">
        <v>14641</v>
      </c>
      <c r="G335" s="146" t="s">
        <v>14599</v>
      </c>
      <c r="H335" s="147" t="s">
        <v>11639</v>
      </c>
      <c r="I335" s="146" t="s">
        <v>11752</v>
      </c>
      <c r="J335" s="148" t="str">
        <f t="shared" si="26"/>
        <v>IC.TU.030509</v>
      </c>
      <c r="K335" s="147" t="s">
        <v>12175</v>
      </c>
      <c r="L335" s="146" t="str">
        <f t="shared" si="25"/>
        <v xml:space="preserve">      Drsg Drainage decreasing</v>
      </c>
      <c r="M335" s="148" t="str">
        <f t="shared" si="27"/>
        <v>PI.IC.TU.030509.01</v>
      </c>
      <c r="N335" s="148"/>
      <c r="O335" s="148" t="str">
        <f t="shared" si="28"/>
        <v>PH.IC.TU.030509.01</v>
      </c>
      <c r="Q335" s="148" t="str">
        <f t="shared" si="29"/>
        <v>CL.IC.TU.030509.01</v>
      </c>
      <c r="AR335" s="146" t="s">
        <v>12773</v>
      </c>
      <c r="AS335" s="146">
        <v>1749</v>
      </c>
    </row>
    <row r="336" spans="1:45" s="146" customFormat="1" ht="16">
      <c r="A336" s="146" t="s">
        <v>3934</v>
      </c>
      <c r="C336" s="147" t="s">
        <v>12185</v>
      </c>
      <c r="E336" s="147" t="s">
        <v>6291</v>
      </c>
      <c r="F336" s="146" t="s">
        <v>14641</v>
      </c>
      <c r="G336" s="146" t="s">
        <v>4116</v>
      </c>
      <c r="H336" s="147" t="s">
        <v>11829</v>
      </c>
      <c r="I336" s="146" t="s">
        <v>11583</v>
      </c>
      <c r="J336" s="148" t="str">
        <f t="shared" si="26"/>
        <v>IC.TU.030510</v>
      </c>
      <c r="K336" s="147" t="s">
        <v>12175</v>
      </c>
      <c r="L336" s="146" t="str">
        <f t="shared" si="25"/>
        <v xml:space="preserve">      Drsg Drainage Increasing</v>
      </c>
      <c r="M336" s="148" t="str">
        <f t="shared" si="27"/>
        <v>PI.IC.TU.030510.01</v>
      </c>
      <c r="N336" s="148"/>
      <c r="O336" s="148" t="str">
        <f t="shared" si="28"/>
        <v>PH.IC.TU.030510.01</v>
      </c>
      <c r="Q336" s="148" t="str">
        <f t="shared" si="29"/>
        <v>CL.IC.TU.030510.01</v>
      </c>
      <c r="AR336" s="146" t="s">
        <v>12773</v>
      </c>
      <c r="AS336" s="146">
        <v>1749</v>
      </c>
    </row>
    <row r="337" spans="1:27" s="167" customFormat="1" ht="15">
      <c r="A337" s="10" t="s">
        <v>3934</v>
      </c>
      <c r="B337" s="10"/>
      <c r="C337" s="62" t="s">
        <v>12185</v>
      </c>
      <c r="D337" s="10" t="s">
        <v>11632</v>
      </c>
      <c r="E337" s="61" t="s">
        <v>6988</v>
      </c>
      <c r="F337" s="10" t="s">
        <v>3696</v>
      </c>
      <c r="G337" s="10" t="s">
        <v>4118</v>
      </c>
      <c r="H337" s="62" t="s">
        <v>11848</v>
      </c>
      <c r="I337" s="10" t="s">
        <v>11402</v>
      </c>
      <c r="J337" s="63" t="str">
        <f t="shared" si="26"/>
        <v>IC.TU.030601</v>
      </c>
      <c r="K337" s="61" t="s">
        <v>12175</v>
      </c>
      <c r="L337" s="167" t="str">
        <f t="shared" si="25"/>
        <v xml:space="preserve">      Right</v>
      </c>
      <c r="M337" s="168" t="str">
        <f t="shared" si="27"/>
        <v>PI.IC.TU.030601.01</v>
      </c>
      <c r="N337" s="168"/>
      <c r="O337" s="168" t="str">
        <f t="shared" si="28"/>
        <v>PH.IC.TU.030601.01</v>
      </c>
      <c r="Q337" s="168" t="str">
        <f t="shared" si="29"/>
        <v>CL.IC.TU.030601.01</v>
      </c>
    </row>
    <row r="338" spans="1:27" s="167" customFormat="1" ht="15">
      <c r="A338" s="10" t="s">
        <v>3934</v>
      </c>
      <c r="B338" s="10"/>
      <c r="C338" s="62" t="s">
        <v>12185</v>
      </c>
      <c r="D338" s="10"/>
      <c r="E338" s="61" t="s">
        <v>6988</v>
      </c>
      <c r="F338" s="10" t="s">
        <v>3696</v>
      </c>
      <c r="G338" s="10" t="s">
        <v>4119</v>
      </c>
      <c r="H338" s="62" t="s">
        <v>12030</v>
      </c>
      <c r="I338" s="10" t="s">
        <v>11563</v>
      </c>
      <c r="J338" s="63" t="str">
        <f t="shared" si="26"/>
        <v>IC.TU.030602</v>
      </c>
      <c r="K338" s="61" t="s">
        <v>12175</v>
      </c>
      <c r="L338" s="167" t="str">
        <f t="shared" si="25"/>
        <v xml:space="preserve">      Left</v>
      </c>
      <c r="M338" s="168" t="str">
        <f t="shared" si="27"/>
        <v>PI.IC.TU.030602.01</v>
      </c>
      <c r="N338" s="168"/>
      <c r="O338" s="168" t="str">
        <f t="shared" si="28"/>
        <v>PH.IC.TU.030602.01</v>
      </c>
      <c r="Q338" s="168" t="str">
        <f t="shared" si="29"/>
        <v>CL.IC.TU.030602.01</v>
      </c>
    </row>
    <row r="339" spans="1:27" s="167" customFormat="1" ht="15">
      <c r="A339" s="167" t="s">
        <v>3934</v>
      </c>
      <c r="C339" s="62" t="s">
        <v>12185</v>
      </c>
      <c r="D339" s="10"/>
      <c r="E339" s="61" t="s">
        <v>6988</v>
      </c>
      <c r="F339" s="10" t="s">
        <v>3696</v>
      </c>
      <c r="G339" s="167" t="s">
        <v>9138</v>
      </c>
      <c r="H339" s="62" t="s">
        <v>12185</v>
      </c>
      <c r="I339" s="167" t="s">
        <v>9138</v>
      </c>
      <c r="J339" s="63" t="str">
        <f t="shared" si="26"/>
        <v>IC.TU.030603</v>
      </c>
      <c r="K339" s="61" t="s">
        <v>12175</v>
      </c>
      <c r="L339" s="167" t="str">
        <f t="shared" si="25"/>
        <v>Midline</v>
      </c>
      <c r="M339" s="168" t="str">
        <f t="shared" si="27"/>
        <v>PI.IC.TU.030603.01</v>
      </c>
      <c r="N339" s="168"/>
      <c r="O339" s="168" t="str">
        <f t="shared" si="28"/>
        <v>PH.IC.TU.030603.01</v>
      </c>
      <c r="Q339" s="168" t="str">
        <f t="shared" si="29"/>
        <v>CL.IC.TU.030603.01</v>
      </c>
      <c r="R339" s="167" t="s">
        <v>12465</v>
      </c>
      <c r="S339" s="167">
        <v>330</v>
      </c>
    </row>
    <row r="340" spans="1:27" s="167" customFormat="1" ht="15">
      <c r="A340" s="10" t="s">
        <v>3934</v>
      </c>
      <c r="B340" s="10"/>
      <c r="C340" s="62" t="s">
        <v>12185</v>
      </c>
      <c r="D340" s="10" t="s">
        <v>8172</v>
      </c>
      <c r="E340" s="61" t="s">
        <v>6317</v>
      </c>
      <c r="F340" s="10" t="s">
        <v>3696</v>
      </c>
      <c r="G340" s="10" t="s">
        <v>3967</v>
      </c>
      <c r="H340" s="62" t="s">
        <v>11848</v>
      </c>
      <c r="I340" s="10" t="s">
        <v>9372</v>
      </c>
      <c r="J340" s="63" t="str">
        <f t="shared" si="26"/>
        <v>IC.TU.030701</v>
      </c>
      <c r="K340" s="61" t="s">
        <v>12175</v>
      </c>
      <c r="L340" s="167" t="str">
        <f t="shared" si="25"/>
        <v xml:space="preserve">      Lateral</v>
      </c>
      <c r="M340" s="168" t="str">
        <f t="shared" si="27"/>
        <v>PI.IC.TU.030701.01</v>
      </c>
      <c r="N340" s="168"/>
      <c r="O340" s="168" t="str">
        <f t="shared" si="28"/>
        <v>PH.IC.TU.030701.01</v>
      </c>
      <c r="Q340" s="168" t="str">
        <f t="shared" si="29"/>
        <v>CL.IC.TU.030701.01</v>
      </c>
    </row>
    <row r="341" spans="1:27" s="167" customFormat="1" ht="15">
      <c r="A341" s="10" t="s">
        <v>3934</v>
      </c>
      <c r="B341" s="10"/>
      <c r="C341" s="62" t="s">
        <v>12185</v>
      </c>
      <c r="D341" s="10"/>
      <c r="E341" s="61" t="s">
        <v>6317</v>
      </c>
      <c r="F341" s="10" t="s">
        <v>3696</v>
      </c>
      <c r="G341" s="10" t="s">
        <v>3706</v>
      </c>
      <c r="H341" s="62" t="s">
        <v>12030</v>
      </c>
      <c r="I341" s="10" t="s">
        <v>9373</v>
      </c>
      <c r="J341" s="63" t="str">
        <f t="shared" si="26"/>
        <v>IC.TU.030702</v>
      </c>
      <c r="K341" s="61" t="s">
        <v>12175</v>
      </c>
      <c r="L341" s="167" t="str">
        <f t="shared" si="25"/>
        <v xml:space="preserve">      Medial</v>
      </c>
      <c r="M341" s="168" t="str">
        <f t="shared" si="27"/>
        <v>PI.IC.TU.030702.01</v>
      </c>
      <c r="N341" s="168"/>
      <c r="O341" s="168" t="str">
        <f t="shared" si="28"/>
        <v>PH.IC.TU.030702.01</v>
      </c>
      <c r="Q341" s="168" t="str">
        <f t="shared" si="29"/>
        <v>CL.IC.TU.030702.01</v>
      </c>
    </row>
    <row r="342" spans="1:27" s="167" customFormat="1" ht="15">
      <c r="A342" s="10" t="s">
        <v>3934</v>
      </c>
      <c r="B342" s="10"/>
      <c r="C342" s="62" t="s">
        <v>12185</v>
      </c>
      <c r="D342" s="10"/>
      <c r="E342" s="61" t="s">
        <v>6317</v>
      </c>
      <c r="F342" s="10" t="s">
        <v>3696</v>
      </c>
      <c r="G342" s="10" t="s">
        <v>3707</v>
      </c>
      <c r="H342" s="62" t="s">
        <v>12032</v>
      </c>
      <c r="I342" s="10" t="s">
        <v>9374</v>
      </c>
      <c r="J342" s="63" t="str">
        <f t="shared" si="26"/>
        <v>IC.TU.030703</v>
      </c>
      <c r="K342" s="61" t="s">
        <v>12175</v>
      </c>
      <c r="L342" s="167" t="str">
        <f t="shared" si="25"/>
        <v xml:space="preserve">      Anterior</v>
      </c>
      <c r="M342" s="168" t="str">
        <f t="shared" si="27"/>
        <v>PI.IC.TU.030703.01</v>
      </c>
      <c r="N342" s="168"/>
      <c r="O342" s="168" t="str">
        <f t="shared" si="28"/>
        <v>PH.IC.TU.030703.01</v>
      </c>
      <c r="Q342" s="168" t="str">
        <f t="shared" si="29"/>
        <v>CL.IC.TU.030703.01</v>
      </c>
    </row>
    <row r="343" spans="1:27" s="167" customFormat="1" ht="15">
      <c r="A343" s="10" t="s">
        <v>3934</v>
      </c>
      <c r="B343" s="10"/>
      <c r="C343" s="62" t="s">
        <v>12185</v>
      </c>
      <c r="D343" s="10"/>
      <c r="E343" s="61" t="s">
        <v>6317</v>
      </c>
      <c r="F343" s="10" t="s">
        <v>3696</v>
      </c>
      <c r="G343" s="10" t="s">
        <v>3708</v>
      </c>
      <c r="H343" s="62" t="s">
        <v>12028</v>
      </c>
      <c r="I343" s="10" t="s">
        <v>9375</v>
      </c>
      <c r="J343" s="63" t="str">
        <f t="shared" si="26"/>
        <v>IC.TU.030704</v>
      </c>
      <c r="K343" s="61" t="s">
        <v>12175</v>
      </c>
      <c r="L343" s="167" t="str">
        <f t="shared" si="25"/>
        <v xml:space="preserve">      Posterior</v>
      </c>
      <c r="M343" s="168" t="str">
        <f t="shared" si="27"/>
        <v>PI.IC.TU.030704.01</v>
      </c>
      <c r="N343" s="168"/>
      <c r="O343" s="168" t="str">
        <f t="shared" si="28"/>
        <v>PH.IC.TU.030704.01</v>
      </c>
      <c r="Q343" s="168" t="str">
        <f t="shared" si="29"/>
        <v>CL.IC.TU.030704.01</v>
      </c>
    </row>
    <row r="344" spans="1:27" s="167" customFormat="1" ht="15">
      <c r="A344" s="10" t="s">
        <v>3934</v>
      </c>
      <c r="B344" s="10"/>
      <c r="C344" s="62" t="s">
        <v>12185</v>
      </c>
      <c r="D344" s="10"/>
      <c r="E344" s="61" t="s">
        <v>6317</v>
      </c>
      <c r="F344" s="10" t="s">
        <v>3696</v>
      </c>
      <c r="G344" s="10" t="s">
        <v>3710</v>
      </c>
      <c r="H344" s="62" t="s">
        <v>12210</v>
      </c>
      <c r="I344" s="10" t="s">
        <v>9255</v>
      </c>
      <c r="J344" s="63" t="str">
        <f t="shared" si="26"/>
        <v>IC.TU.030705</v>
      </c>
      <c r="K344" s="61" t="s">
        <v>12175</v>
      </c>
      <c r="L344" s="167" t="str">
        <f t="shared" si="25"/>
        <v xml:space="preserve">      Proximal</v>
      </c>
      <c r="M344" s="168" t="str">
        <f t="shared" si="27"/>
        <v>PI.IC.TU.030705.01</v>
      </c>
      <c r="N344" s="168"/>
      <c r="O344" s="168" t="str">
        <f t="shared" si="28"/>
        <v>PH.IC.TU.030705.01</v>
      </c>
      <c r="Q344" s="168" t="str">
        <f t="shared" si="29"/>
        <v>CL.IC.TU.030705.01</v>
      </c>
    </row>
    <row r="345" spans="1:27" s="167" customFormat="1" ht="15">
      <c r="A345" s="10" t="s">
        <v>3934</v>
      </c>
      <c r="B345" s="10"/>
      <c r="C345" s="62" t="s">
        <v>12185</v>
      </c>
      <c r="D345" s="10"/>
      <c r="E345" s="61" t="s">
        <v>6317</v>
      </c>
      <c r="F345" s="10" t="s">
        <v>3696</v>
      </c>
      <c r="G345" s="10" t="s">
        <v>3990</v>
      </c>
      <c r="H345" s="62" t="s">
        <v>12212</v>
      </c>
      <c r="I345" s="10" t="s">
        <v>9256</v>
      </c>
      <c r="J345" s="63" t="str">
        <f t="shared" si="26"/>
        <v>IC.TU.030706</v>
      </c>
      <c r="K345" s="61" t="s">
        <v>12175</v>
      </c>
      <c r="L345" s="167" t="str">
        <f t="shared" si="25"/>
        <v xml:space="preserve">      Distal</v>
      </c>
      <c r="M345" s="168" t="str">
        <f t="shared" si="27"/>
        <v>PI.IC.TU.030706.01</v>
      </c>
      <c r="N345" s="168"/>
      <c r="O345" s="168" t="str">
        <f t="shared" si="28"/>
        <v>PH.IC.TU.030706.01</v>
      </c>
      <c r="Q345" s="168" t="str">
        <f t="shared" si="29"/>
        <v>CL.IC.TU.030706.01</v>
      </c>
    </row>
    <row r="346" spans="1:27" s="167" customFormat="1" ht="15">
      <c r="A346" s="10" t="s">
        <v>3934</v>
      </c>
      <c r="B346" s="10"/>
      <c r="C346" s="62" t="s">
        <v>12185</v>
      </c>
      <c r="D346" s="10" t="s">
        <v>11645</v>
      </c>
      <c r="E346" s="61" t="s">
        <v>3574</v>
      </c>
      <c r="F346" s="10" t="s">
        <v>3830</v>
      </c>
      <c r="G346" s="10" t="s">
        <v>13457</v>
      </c>
      <c r="H346" s="62" t="s">
        <v>11848</v>
      </c>
      <c r="I346" s="10" t="s">
        <v>9195</v>
      </c>
      <c r="J346" s="63" t="str">
        <f t="shared" si="26"/>
        <v>IC.TU.030801</v>
      </c>
      <c r="K346" s="61" t="s">
        <v>12175</v>
      </c>
      <c r="L346" s="167" t="str">
        <f t="shared" si="25"/>
        <v xml:space="preserve">Head/Neck area:  </v>
      </c>
      <c r="M346" s="168" t="str">
        <f t="shared" si="27"/>
        <v>PI.IC.TU.030801.01</v>
      </c>
      <c r="N346" s="168"/>
      <c r="O346" s="168" t="str">
        <f t="shared" si="28"/>
        <v>PH.IC.TU.030801.01</v>
      </c>
      <c r="Q346" s="168" t="str">
        <f t="shared" si="29"/>
        <v>CL.IC.TU.030801.01</v>
      </c>
    </row>
    <row r="347" spans="1:27" s="167" customFormat="1" ht="15">
      <c r="A347" s="10" t="s">
        <v>3934</v>
      </c>
      <c r="B347" s="10"/>
      <c r="C347" s="62" t="s">
        <v>12185</v>
      </c>
      <c r="D347" s="10"/>
      <c r="E347" s="61" t="s">
        <v>3574</v>
      </c>
      <c r="F347" s="10" t="s">
        <v>3830</v>
      </c>
      <c r="G347" s="10" t="s">
        <v>13458</v>
      </c>
      <c r="H347" s="62" t="s">
        <v>12030</v>
      </c>
      <c r="I347" s="10" t="s">
        <v>3992</v>
      </c>
      <c r="J347" s="63" t="str">
        <f t="shared" si="26"/>
        <v>IC.TU.030802</v>
      </c>
      <c r="K347" s="61" t="s">
        <v>12175</v>
      </c>
      <c r="L347" s="167" t="str">
        <f t="shared" si="25"/>
        <v xml:space="preserve">Thoracic area:  </v>
      </c>
      <c r="M347" s="168" t="str">
        <f t="shared" si="27"/>
        <v>PI.IC.TU.030802.01</v>
      </c>
      <c r="N347" s="168"/>
      <c r="O347" s="168" t="str">
        <f t="shared" si="28"/>
        <v>PH.IC.TU.030802.01</v>
      </c>
      <c r="Q347" s="168" t="str">
        <f t="shared" si="29"/>
        <v>CL.IC.TU.030802.01</v>
      </c>
    </row>
    <row r="348" spans="1:27" s="167" customFormat="1" ht="15">
      <c r="A348" s="10" t="s">
        <v>3934</v>
      </c>
      <c r="B348" s="10"/>
      <c r="C348" s="62" t="s">
        <v>12185</v>
      </c>
      <c r="D348" s="10"/>
      <c r="E348" s="61" t="s">
        <v>3574</v>
      </c>
      <c r="F348" s="10" t="s">
        <v>3830</v>
      </c>
      <c r="G348" s="10" t="s">
        <v>13459</v>
      </c>
      <c r="H348" s="62" t="s">
        <v>12032</v>
      </c>
      <c r="I348" s="10" t="s">
        <v>8552</v>
      </c>
      <c r="J348" s="63" t="str">
        <f t="shared" si="26"/>
        <v>IC.TU.030803</v>
      </c>
      <c r="K348" s="61" t="s">
        <v>12175</v>
      </c>
      <c r="L348" s="167" t="str">
        <f t="shared" ref="L348:L412" si="30">G348</f>
        <v xml:space="preserve">Abdominal area:  </v>
      </c>
      <c r="M348" s="168" t="str">
        <f t="shared" si="27"/>
        <v>PI.IC.TU.030803.01</v>
      </c>
      <c r="N348" s="168"/>
      <c r="O348" s="168" t="str">
        <f t="shared" si="28"/>
        <v>PH.IC.TU.030803.01</v>
      </c>
      <c r="Q348" s="168" t="str">
        <f t="shared" si="29"/>
        <v>CL.IC.TU.030803.01</v>
      </c>
    </row>
    <row r="349" spans="1:27" s="167" customFormat="1" ht="15">
      <c r="A349" s="10" t="s">
        <v>3934</v>
      </c>
      <c r="B349" s="10"/>
      <c r="C349" s="62" t="s">
        <v>12185</v>
      </c>
      <c r="D349" s="10"/>
      <c r="E349" s="61" t="s">
        <v>3574</v>
      </c>
      <c r="F349" s="10" t="s">
        <v>3830</v>
      </c>
      <c r="G349" s="10" t="s">
        <v>13460</v>
      </c>
      <c r="H349" s="62" t="s">
        <v>12028</v>
      </c>
      <c r="I349" s="10" t="s">
        <v>8132</v>
      </c>
      <c r="J349" s="63" t="str">
        <f t="shared" si="26"/>
        <v>IC.TU.030804</v>
      </c>
      <c r="K349" s="61" t="s">
        <v>12175</v>
      </c>
      <c r="L349" s="167" t="str">
        <f t="shared" si="30"/>
        <v xml:space="preserve">Pelvic area:  </v>
      </c>
      <c r="M349" s="168" t="str">
        <f t="shared" si="27"/>
        <v>PI.IC.TU.030804.01</v>
      </c>
      <c r="N349" s="168"/>
      <c r="O349" s="168" t="str">
        <f t="shared" si="28"/>
        <v>PH.IC.TU.030804.01</v>
      </c>
      <c r="Q349" s="168" t="str">
        <f t="shared" si="29"/>
        <v>CL.IC.TU.030804.01</v>
      </c>
    </row>
    <row r="350" spans="1:27" s="167" customFormat="1" ht="15">
      <c r="A350" s="10" t="s">
        <v>3934</v>
      </c>
      <c r="B350" s="10"/>
      <c r="C350" s="62" t="s">
        <v>12185</v>
      </c>
      <c r="D350" s="10"/>
      <c r="E350" s="61" t="s">
        <v>3574</v>
      </c>
      <c r="F350" s="10" t="s">
        <v>3830</v>
      </c>
      <c r="G350" s="10" t="s">
        <v>13461</v>
      </c>
      <c r="H350" s="62" t="s">
        <v>12210</v>
      </c>
      <c r="I350" s="10" t="s">
        <v>3997</v>
      </c>
      <c r="J350" s="63" t="str">
        <f t="shared" si="26"/>
        <v>IC.TU.030805</v>
      </c>
      <c r="K350" s="61" t="s">
        <v>12175</v>
      </c>
      <c r="L350" s="167" t="str">
        <f t="shared" si="30"/>
        <v xml:space="preserve">Extremity area:  </v>
      </c>
      <c r="M350" s="168" t="str">
        <f t="shared" si="27"/>
        <v>PI.IC.TU.030805.01</v>
      </c>
      <c r="N350" s="168"/>
      <c r="O350" s="168" t="str">
        <f t="shared" si="28"/>
        <v>PH.IC.TU.030805.01</v>
      </c>
      <c r="Q350" s="168" t="str">
        <f t="shared" si="29"/>
        <v>CL.IC.TU.030805.01</v>
      </c>
    </row>
    <row r="351" spans="1:27" s="167" customFormat="1" ht="15">
      <c r="A351" s="167" t="s">
        <v>3934</v>
      </c>
      <c r="C351" s="61" t="s">
        <v>2048</v>
      </c>
      <c r="E351" s="61" t="s">
        <v>12976</v>
      </c>
      <c r="F351" s="167" t="s">
        <v>1601</v>
      </c>
      <c r="G351" s="167" t="s">
        <v>1596</v>
      </c>
      <c r="H351" s="62" t="s">
        <v>1597</v>
      </c>
      <c r="I351" s="167" t="s">
        <v>1598</v>
      </c>
      <c r="J351" s="63" t="str">
        <f t="shared" si="26"/>
        <v>IC.TU.030806</v>
      </c>
      <c r="K351" s="61" t="s">
        <v>12906</v>
      </c>
      <c r="L351" s="167" t="str">
        <f t="shared" si="30"/>
        <v>Shoulder</v>
      </c>
      <c r="M351" s="168" t="str">
        <f t="shared" si="27"/>
        <v>PI.IC.TU.030806.01</v>
      </c>
      <c r="N351" s="168"/>
      <c r="O351" s="168" t="str">
        <f t="shared" si="28"/>
        <v>PH.IC.TU.030806.01</v>
      </c>
      <c r="Q351" s="168" t="str">
        <f t="shared" si="29"/>
        <v>CL.IC.TU.030806.01</v>
      </c>
      <c r="Z351" s="167" t="s">
        <v>1599</v>
      </c>
      <c r="AA351" s="167">
        <v>1143</v>
      </c>
    </row>
    <row r="352" spans="1:27" s="167" customFormat="1" ht="15">
      <c r="A352" s="10" t="s">
        <v>3934</v>
      </c>
      <c r="B352" s="10"/>
      <c r="C352" s="62" t="s">
        <v>12185</v>
      </c>
      <c r="D352" s="10" t="s">
        <v>8677</v>
      </c>
      <c r="E352" s="61" t="s">
        <v>3690</v>
      </c>
      <c r="F352" s="10" t="s">
        <v>3697</v>
      </c>
      <c r="G352" s="10" t="s">
        <v>8552</v>
      </c>
      <c r="H352" s="62" t="s">
        <v>11848</v>
      </c>
      <c r="I352" s="10" t="s">
        <v>8552</v>
      </c>
      <c r="J352" s="63" t="str">
        <f t="shared" si="26"/>
        <v>IC.TU.030901</v>
      </c>
      <c r="K352" s="61" t="s">
        <v>12175</v>
      </c>
      <c r="L352" s="167" t="str">
        <f t="shared" si="30"/>
        <v>Abdomen</v>
      </c>
      <c r="M352" s="168" t="str">
        <f t="shared" si="27"/>
        <v>PI.IC.TU.030901.01</v>
      </c>
      <c r="N352" s="168"/>
      <c r="O352" s="168" t="str">
        <f t="shared" si="28"/>
        <v>PH.IC.TU.030901.01</v>
      </c>
      <c r="Q352" s="168" t="str">
        <f t="shared" si="29"/>
        <v>CL.IC.TU.030901.01</v>
      </c>
    </row>
    <row r="353" spans="1:17" s="167" customFormat="1" ht="15">
      <c r="A353" s="10" t="s">
        <v>3934</v>
      </c>
      <c r="B353" s="10"/>
      <c r="C353" s="62" t="s">
        <v>12185</v>
      </c>
      <c r="D353" s="10"/>
      <c r="E353" s="61" t="s">
        <v>3690</v>
      </c>
      <c r="F353" s="10" t="s">
        <v>3697</v>
      </c>
      <c r="G353" s="10" t="s">
        <v>8553</v>
      </c>
      <c r="H353" s="62" t="s">
        <v>12030</v>
      </c>
      <c r="I353" s="10" t="s">
        <v>8553</v>
      </c>
      <c r="J353" s="63" t="str">
        <f t="shared" si="26"/>
        <v>IC.TU.030902</v>
      </c>
      <c r="K353" s="61" t="s">
        <v>12175</v>
      </c>
      <c r="L353" s="167" t="str">
        <f t="shared" si="30"/>
        <v>Flank</v>
      </c>
      <c r="M353" s="168" t="str">
        <f t="shared" si="27"/>
        <v>PI.IC.TU.030902.01</v>
      </c>
      <c r="N353" s="168"/>
      <c r="O353" s="168" t="str">
        <f t="shared" si="28"/>
        <v>PH.IC.TU.030902.01</v>
      </c>
      <c r="Q353" s="168" t="str">
        <f t="shared" si="29"/>
        <v>CL.IC.TU.030902.01</v>
      </c>
    </row>
    <row r="354" spans="1:17" s="167" customFormat="1" ht="15">
      <c r="A354" s="10" t="s">
        <v>3934</v>
      </c>
      <c r="B354" s="10"/>
      <c r="C354" s="62" t="s">
        <v>12185</v>
      </c>
      <c r="D354" s="10" t="s">
        <v>8821</v>
      </c>
      <c r="E354" s="61" t="s">
        <v>3188</v>
      </c>
      <c r="F354" s="10" t="s">
        <v>3697</v>
      </c>
      <c r="G354" s="10" t="s">
        <v>3858</v>
      </c>
      <c r="H354" s="62" t="s">
        <v>11848</v>
      </c>
      <c r="I354" s="10" t="s">
        <v>10518</v>
      </c>
      <c r="J354" s="63" t="str">
        <f t="shared" si="26"/>
        <v>IC.TU.031001</v>
      </c>
      <c r="K354" s="61" t="s">
        <v>12175</v>
      </c>
      <c r="L354" s="167" t="str">
        <f t="shared" si="30"/>
        <v xml:space="preserve">      RUQ</v>
      </c>
      <c r="M354" s="168" t="str">
        <f t="shared" si="27"/>
        <v>PI.IC.TU.031001.01</v>
      </c>
      <c r="N354" s="168"/>
      <c r="O354" s="168" t="str">
        <f t="shared" si="28"/>
        <v>PH.IC.TU.031001.01</v>
      </c>
      <c r="Q354" s="168" t="str">
        <f t="shared" si="29"/>
        <v>CL.IC.TU.031001.01</v>
      </c>
    </row>
    <row r="355" spans="1:17" s="167" customFormat="1" ht="15">
      <c r="A355" s="10" t="s">
        <v>3934</v>
      </c>
      <c r="B355" s="10"/>
      <c r="C355" s="62" t="s">
        <v>12185</v>
      </c>
      <c r="D355" s="10"/>
      <c r="E355" s="61" t="s">
        <v>3188</v>
      </c>
      <c r="F355" s="10" t="s">
        <v>3697</v>
      </c>
      <c r="G355" s="10" t="s">
        <v>3859</v>
      </c>
      <c r="H355" s="62" t="s">
        <v>12030</v>
      </c>
      <c r="I355" s="10" t="s">
        <v>10520</v>
      </c>
      <c r="J355" s="63" t="str">
        <f t="shared" si="26"/>
        <v>IC.TU.031002</v>
      </c>
      <c r="K355" s="61" t="s">
        <v>12175</v>
      </c>
      <c r="L355" s="167" t="str">
        <f t="shared" si="30"/>
        <v xml:space="preserve">      RLQ</v>
      </c>
      <c r="M355" s="168" t="str">
        <f t="shared" si="27"/>
        <v>PI.IC.TU.031002.01</v>
      </c>
      <c r="N355" s="168"/>
      <c r="O355" s="168" t="str">
        <f t="shared" si="28"/>
        <v>PH.IC.TU.031002.01</v>
      </c>
      <c r="Q355" s="168" t="str">
        <f t="shared" si="29"/>
        <v>CL.IC.TU.031002.01</v>
      </c>
    </row>
    <row r="356" spans="1:17" s="167" customFormat="1" ht="15">
      <c r="A356" s="10" t="s">
        <v>3934</v>
      </c>
      <c r="B356" s="10"/>
      <c r="C356" s="62" t="s">
        <v>12185</v>
      </c>
      <c r="D356" s="10"/>
      <c r="E356" s="61" t="s">
        <v>3188</v>
      </c>
      <c r="F356" s="10" t="s">
        <v>3697</v>
      </c>
      <c r="G356" s="10" t="s">
        <v>3860</v>
      </c>
      <c r="H356" s="62" t="s">
        <v>12032</v>
      </c>
      <c r="I356" s="10" t="s">
        <v>10522</v>
      </c>
      <c r="J356" s="63" t="str">
        <f t="shared" si="26"/>
        <v>IC.TU.031003</v>
      </c>
      <c r="K356" s="61" t="s">
        <v>12175</v>
      </c>
      <c r="L356" s="167" t="str">
        <f t="shared" si="30"/>
        <v xml:space="preserve">      LUQ</v>
      </c>
      <c r="M356" s="168" t="str">
        <f t="shared" si="27"/>
        <v>PI.IC.TU.031003.01</v>
      </c>
      <c r="N356" s="168"/>
      <c r="O356" s="168" t="str">
        <f t="shared" si="28"/>
        <v>PH.IC.TU.031003.01</v>
      </c>
      <c r="Q356" s="168" t="str">
        <f t="shared" si="29"/>
        <v>CL.IC.TU.031003.01</v>
      </c>
    </row>
    <row r="357" spans="1:17" s="167" customFormat="1" ht="15">
      <c r="A357" s="10" t="s">
        <v>3934</v>
      </c>
      <c r="B357" s="10"/>
      <c r="C357" s="62" t="s">
        <v>12185</v>
      </c>
      <c r="D357" s="10"/>
      <c r="E357" s="61" t="s">
        <v>3188</v>
      </c>
      <c r="F357" s="10" t="s">
        <v>3697</v>
      </c>
      <c r="G357" s="10" t="s">
        <v>3861</v>
      </c>
      <c r="H357" s="62" t="s">
        <v>12028</v>
      </c>
      <c r="I357" s="10" t="s">
        <v>10524</v>
      </c>
      <c r="J357" s="63" t="str">
        <f t="shared" si="26"/>
        <v>IC.TU.031004</v>
      </c>
      <c r="K357" s="61" t="s">
        <v>12175</v>
      </c>
      <c r="L357" s="167" t="str">
        <f t="shared" si="30"/>
        <v xml:space="preserve">      LLQ</v>
      </c>
      <c r="M357" s="168" t="str">
        <f t="shared" si="27"/>
        <v>PI.IC.TU.031004.01</v>
      </c>
      <c r="N357" s="168"/>
      <c r="O357" s="168" t="str">
        <f t="shared" si="28"/>
        <v>PH.IC.TU.031004.01</v>
      </c>
      <c r="Q357" s="168" t="str">
        <f t="shared" si="29"/>
        <v>CL.IC.TU.031004.01</v>
      </c>
    </row>
    <row r="358" spans="1:17" s="167" customFormat="1" ht="15">
      <c r="A358" s="10" t="s">
        <v>3934</v>
      </c>
      <c r="B358" s="10"/>
      <c r="C358" s="62" t="s">
        <v>12185</v>
      </c>
      <c r="D358" s="10" t="s">
        <v>8822</v>
      </c>
      <c r="E358" s="61" t="s">
        <v>5749</v>
      </c>
      <c r="F358" s="10" t="s">
        <v>3578</v>
      </c>
      <c r="G358" s="10" t="s">
        <v>8986</v>
      </c>
      <c r="H358" s="62" t="s">
        <v>11848</v>
      </c>
      <c r="I358" s="10" t="s">
        <v>8986</v>
      </c>
      <c r="J358" s="63" t="str">
        <f t="shared" si="26"/>
        <v>IC.TU.031101</v>
      </c>
      <c r="K358" s="61" t="s">
        <v>12175</v>
      </c>
      <c r="L358" s="167" t="str">
        <f t="shared" si="30"/>
        <v>Arm</v>
      </c>
      <c r="M358" s="168" t="str">
        <f t="shared" si="27"/>
        <v>PI.IC.TU.031101.01</v>
      </c>
      <c r="N358" s="168"/>
      <c r="O358" s="168" t="str">
        <f t="shared" si="28"/>
        <v>PH.IC.TU.031101.01</v>
      </c>
      <c r="Q358" s="168" t="str">
        <f t="shared" si="29"/>
        <v>CL.IC.TU.031101.01</v>
      </c>
    </row>
    <row r="359" spans="1:17" s="167" customFormat="1" ht="15">
      <c r="A359" s="10" t="s">
        <v>3934</v>
      </c>
      <c r="B359" s="10"/>
      <c r="C359" s="62" t="s">
        <v>12185</v>
      </c>
      <c r="D359" s="10"/>
      <c r="E359" s="61" t="s">
        <v>5749</v>
      </c>
      <c r="F359" s="10" t="s">
        <v>3578</v>
      </c>
      <c r="G359" s="10" t="s">
        <v>8860</v>
      </c>
      <c r="H359" s="62" t="s">
        <v>12030</v>
      </c>
      <c r="I359" s="10" t="s">
        <v>8860</v>
      </c>
      <c r="J359" s="63" t="str">
        <f t="shared" si="26"/>
        <v>IC.TU.031102</v>
      </c>
      <c r="K359" s="61" t="s">
        <v>12175</v>
      </c>
      <c r="L359" s="167" t="str">
        <f t="shared" si="30"/>
        <v>Wrist</v>
      </c>
      <c r="M359" s="168" t="str">
        <f t="shared" si="27"/>
        <v>PI.IC.TU.031102.01</v>
      </c>
      <c r="N359" s="168"/>
      <c r="O359" s="168" t="str">
        <f t="shared" si="28"/>
        <v>PH.IC.TU.031102.01</v>
      </c>
      <c r="Q359" s="168" t="str">
        <f t="shared" si="29"/>
        <v>CL.IC.TU.031102.01</v>
      </c>
    </row>
    <row r="360" spans="1:17" s="167" customFormat="1" ht="15">
      <c r="A360" s="10" t="s">
        <v>3934</v>
      </c>
      <c r="B360" s="10"/>
      <c r="C360" s="62" t="s">
        <v>12185</v>
      </c>
      <c r="D360" s="10"/>
      <c r="E360" s="61" t="s">
        <v>5749</v>
      </c>
      <c r="F360" s="10" t="s">
        <v>3578</v>
      </c>
      <c r="G360" s="10" t="s">
        <v>11746</v>
      </c>
      <c r="H360" s="62" t="s">
        <v>12032</v>
      </c>
      <c r="I360" s="10" t="s">
        <v>11746</v>
      </c>
      <c r="J360" s="63" t="str">
        <f t="shared" si="26"/>
        <v>IC.TU.031103</v>
      </c>
      <c r="K360" s="61" t="s">
        <v>12175</v>
      </c>
      <c r="L360" s="167" t="str">
        <f t="shared" si="30"/>
        <v>Hand</v>
      </c>
      <c r="M360" s="168" t="str">
        <f t="shared" si="27"/>
        <v>PI.IC.TU.031103.01</v>
      </c>
      <c r="N360" s="168"/>
      <c r="O360" s="168" t="str">
        <f t="shared" si="28"/>
        <v>PH.IC.TU.031103.01</v>
      </c>
      <c r="Q360" s="168" t="str">
        <f t="shared" si="29"/>
        <v>CL.IC.TU.031103.01</v>
      </c>
    </row>
    <row r="361" spans="1:17" s="167" customFormat="1" ht="15">
      <c r="A361" s="10" t="s">
        <v>3934</v>
      </c>
      <c r="B361" s="10"/>
      <c r="C361" s="62" t="s">
        <v>12185</v>
      </c>
      <c r="D361" s="10"/>
      <c r="E361" s="61" t="s">
        <v>5749</v>
      </c>
      <c r="F361" s="10" t="s">
        <v>3578</v>
      </c>
      <c r="G361" s="10" t="s">
        <v>8861</v>
      </c>
      <c r="H361" s="62" t="s">
        <v>12028</v>
      </c>
      <c r="I361" s="10" t="s">
        <v>8862</v>
      </c>
      <c r="J361" s="63" t="str">
        <f t="shared" si="26"/>
        <v>IC.TU.031104</v>
      </c>
      <c r="K361" s="61" t="s">
        <v>12175</v>
      </c>
      <c r="L361" s="167" t="str">
        <f t="shared" si="30"/>
        <v>Finger(s): specify</v>
      </c>
      <c r="M361" s="168" t="str">
        <f t="shared" si="27"/>
        <v>PI.IC.TU.031104.01</v>
      </c>
      <c r="N361" s="168"/>
      <c r="O361" s="168" t="str">
        <f t="shared" si="28"/>
        <v>PH.IC.TU.031104.01</v>
      </c>
      <c r="Q361" s="168" t="str">
        <f t="shared" si="29"/>
        <v>CL.IC.TU.031104.01</v>
      </c>
    </row>
    <row r="362" spans="1:17" s="167" customFormat="1" ht="15">
      <c r="A362" s="10" t="s">
        <v>3934</v>
      </c>
      <c r="B362" s="10"/>
      <c r="C362" s="62" t="s">
        <v>12185</v>
      </c>
      <c r="D362" s="10"/>
      <c r="E362" s="61" t="s">
        <v>5749</v>
      </c>
      <c r="F362" s="10" t="s">
        <v>3578</v>
      </c>
      <c r="G362" s="10" t="s">
        <v>6439</v>
      </c>
      <c r="H362" s="62" t="s">
        <v>12210</v>
      </c>
      <c r="I362" s="10" t="s">
        <v>6439</v>
      </c>
      <c r="J362" s="63" t="str">
        <f t="shared" si="26"/>
        <v>IC.TU.031105</v>
      </c>
      <c r="K362" s="61" t="s">
        <v>12175</v>
      </c>
      <c r="L362" s="167" t="str">
        <f t="shared" si="30"/>
        <v>Leg</v>
      </c>
      <c r="M362" s="168" t="str">
        <f t="shared" si="27"/>
        <v>PI.IC.TU.031105.01</v>
      </c>
      <c r="N362" s="168"/>
      <c r="O362" s="168" t="str">
        <f t="shared" si="28"/>
        <v>PH.IC.TU.031105.01</v>
      </c>
      <c r="Q362" s="168" t="str">
        <f t="shared" si="29"/>
        <v>CL.IC.TU.031105.01</v>
      </c>
    </row>
    <row r="363" spans="1:17" s="167" customFormat="1" ht="15">
      <c r="A363" s="10" t="s">
        <v>3934</v>
      </c>
      <c r="B363" s="10"/>
      <c r="C363" s="62" t="s">
        <v>12185</v>
      </c>
      <c r="D363" s="10"/>
      <c r="E363" s="61" t="s">
        <v>5749</v>
      </c>
      <c r="F363" s="10" t="s">
        <v>3578</v>
      </c>
      <c r="G363" s="10" t="s">
        <v>11740</v>
      </c>
      <c r="H363" s="62" t="s">
        <v>12212</v>
      </c>
      <c r="I363" s="10" t="s">
        <v>11740</v>
      </c>
      <c r="J363" s="63" t="str">
        <f t="shared" si="26"/>
        <v>IC.TU.031106</v>
      </c>
      <c r="K363" s="61" t="s">
        <v>12175</v>
      </c>
      <c r="L363" s="167" t="str">
        <f t="shared" si="30"/>
        <v>Knee</v>
      </c>
      <c r="M363" s="168" t="str">
        <f t="shared" si="27"/>
        <v>PI.IC.TU.031106.01</v>
      </c>
      <c r="N363" s="168"/>
      <c r="O363" s="168" t="str">
        <f t="shared" si="28"/>
        <v>PH.IC.TU.031106.01</v>
      </c>
      <c r="Q363" s="168" t="str">
        <f t="shared" si="29"/>
        <v>CL.IC.TU.031106.01</v>
      </c>
    </row>
    <row r="364" spans="1:17" s="167" customFormat="1" ht="15">
      <c r="A364" s="10" t="s">
        <v>3934</v>
      </c>
      <c r="B364" s="10"/>
      <c r="C364" s="62" t="s">
        <v>12185</v>
      </c>
      <c r="D364" s="10"/>
      <c r="E364" s="61" t="s">
        <v>5749</v>
      </c>
      <c r="F364" s="10" t="s">
        <v>3578</v>
      </c>
      <c r="G364" s="10" t="s">
        <v>11738</v>
      </c>
      <c r="H364" s="62" t="s">
        <v>12225</v>
      </c>
      <c r="I364" s="10" t="s">
        <v>11738</v>
      </c>
      <c r="J364" s="63" t="str">
        <f t="shared" si="26"/>
        <v>IC.TU.031107</v>
      </c>
      <c r="K364" s="61" t="s">
        <v>12175</v>
      </c>
      <c r="L364" s="167" t="str">
        <f t="shared" si="30"/>
        <v>Ankle</v>
      </c>
      <c r="M364" s="168" t="str">
        <f t="shared" si="27"/>
        <v>PI.IC.TU.031107.01</v>
      </c>
      <c r="N364" s="168"/>
      <c r="O364" s="168" t="str">
        <f t="shared" si="28"/>
        <v>PH.IC.TU.031107.01</v>
      </c>
      <c r="Q364" s="168" t="str">
        <f t="shared" si="29"/>
        <v>CL.IC.TU.031107.01</v>
      </c>
    </row>
    <row r="365" spans="1:17" s="167" customFormat="1" ht="15">
      <c r="A365" s="10" t="s">
        <v>3934</v>
      </c>
      <c r="B365" s="10"/>
      <c r="C365" s="62" t="s">
        <v>12185</v>
      </c>
      <c r="D365" s="10"/>
      <c r="E365" s="61" t="s">
        <v>5749</v>
      </c>
      <c r="F365" s="10" t="s">
        <v>3578</v>
      </c>
      <c r="G365" s="10" t="s">
        <v>11737</v>
      </c>
      <c r="H365" s="62" t="s">
        <v>11638</v>
      </c>
      <c r="I365" s="10" t="s">
        <v>11737</v>
      </c>
      <c r="J365" s="63" t="str">
        <f t="shared" si="26"/>
        <v>IC.TU.031108</v>
      </c>
      <c r="K365" s="61" t="s">
        <v>12175</v>
      </c>
      <c r="L365" s="167" t="str">
        <f t="shared" si="30"/>
        <v>Foot</v>
      </c>
      <c r="M365" s="168" t="str">
        <f t="shared" si="27"/>
        <v>PI.IC.TU.031108.01</v>
      </c>
      <c r="N365" s="168"/>
      <c r="O365" s="168" t="str">
        <f t="shared" si="28"/>
        <v>PH.IC.TU.031108.01</v>
      </c>
      <c r="Q365" s="168" t="str">
        <f t="shared" si="29"/>
        <v>CL.IC.TU.031108.01</v>
      </c>
    </row>
    <row r="366" spans="1:17" s="167" customFormat="1" ht="15">
      <c r="A366" s="10" t="s">
        <v>3934</v>
      </c>
      <c r="B366" s="10"/>
      <c r="C366" s="62" t="s">
        <v>12185</v>
      </c>
      <c r="D366" s="10"/>
      <c r="E366" s="61" t="s">
        <v>5749</v>
      </c>
      <c r="F366" s="10" t="s">
        <v>3578</v>
      </c>
      <c r="G366" s="10" t="s">
        <v>8720</v>
      </c>
      <c r="H366" s="62" t="s">
        <v>11639</v>
      </c>
      <c r="I366" s="10" t="s">
        <v>8721</v>
      </c>
      <c r="J366" s="63" t="str">
        <f t="shared" si="26"/>
        <v>IC.TU.031109</v>
      </c>
      <c r="K366" s="61" t="s">
        <v>12175</v>
      </c>
      <c r="L366" s="167" t="str">
        <f t="shared" si="30"/>
        <v>Toe(s): specify</v>
      </c>
      <c r="M366" s="168" t="str">
        <f t="shared" si="27"/>
        <v>PI.IC.TU.031109.01</v>
      </c>
      <c r="N366" s="168"/>
      <c r="O366" s="168" t="str">
        <f t="shared" si="28"/>
        <v>PH.IC.TU.031109.01</v>
      </c>
      <c r="Q366" s="168" t="str">
        <f t="shared" si="29"/>
        <v>CL.IC.TU.031109.01</v>
      </c>
    </row>
    <row r="367" spans="1:17" s="167" customFormat="1" ht="15">
      <c r="A367" s="10" t="s">
        <v>3934</v>
      </c>
      <c r="B367" s="10"/>
      <c r="C367" s="62" t="s">
        <v>12185</v>
      </c>
      <c r="D367" s="10" t="s">
        <v>8824</v>
      </c>
      <c r="E367" s="61" t="s">
        <v>3064</v>
      </c>
      <c r="F367" s="10" t="s">
        <v>3581</v>
      </c>
      <c r="G367" s="10" t="s">
        <v>9026</v>
      </c>
      <c r="H367" s="62" t="s">
        <v>11848</v>
      </c>
      <c r="I367" s="10" t="s">
        <v>9026</v>
      </c>
      <c r="J367" s="63" t="str">
        <f t="shared" si="26"/>
        <v>IC.TU.031201</v>
      </c>
      <c r="K367" s="61" t="s">
        <v>12175</v>
      </c>
      <c r="L367" s="167" t="str">
        <f t="shared" si="30"/>
        <v>Forehead</v>
      </c>
      <c r="M367" s="168" t="str">
        <f t="shared" si="27"/>
        <v>PI.IC.TU.031201.01</v>
      </c>
      <c r="N367" s="168"/>
      <c r="O367" s="168" t="str">
        <f t="shared" si="28"/>
        <v>PH.IC.TU.031201.01</v>
      </c>
      <c r="Q367" s="168" t="str">
        <f t="shared" si="29"/>
        <v>CL.IC.TU.031201.01</v>
      </c>
    </row>
    <row r="368" spans="1:17" s="167" customFormat="1" ht="15">
      <c r="A368" s="10" t="s">
        <v>3934</v>
      </c>
      <c r="B368" s="10"/>
      <c r="C368" s="62" t="s">
        <v>12185</v>
      </c>
      <c r="D368" s="10"/>
      <c r="E368" s="61" t="s">
        <v>3064</v>
      </c>
      <c r="F368" s="10" t="s">
        <v>3581</v>
      </c>
      <c r="G368" s="10" t="s">
        <v>9140</v>
      </c>
      <c r="H368" s="62" t="s">
        <v>12030</v>
      </c>
      <c r="I368" s="10" t="s">
        <v>9140</v>
      </c>
      <c r="J368" s="63" t="str">
        <f t="shared" si="26"/>
        <v>IC.TU.031202</v>
      </c>
      <c r="K368" s="61" t="s">
        <v>12175</v>
      </c>
      <c r="L368" s="167" t="str">
        <f t="shared" si="30"/>
        <v>Temporal</v>
      </c>
      <c r="M368" s="168" t="str">
        <f t="shared" si="27"/>
        <v>PI.IC.TU.031202.01</v>
      </c>
      <c r="N368" s="168"/>
      <c r="O368" s="168" t="str">
        <f t="shared" si="28"/>
        <v>PH.IC.TU.031202.01</v>
      </c>
      <c r="Q368" s="168" t="str">
        <f t="shared" si="29"/>
        <v>CL.IC.TU.031202.01</v>
      </c>
    </row>
    <row r="369" spans="1:17" s="167" customFormat="1" ht="15">
      <c r="A369" s="10" t="s">
        <v>3934</v>
      </c>
      <c r="B369" s="10"/>
      <c r="C369" s="62" t="s">
        <v>12185</v>
      </c>
      <c r="D369" s="10"/>
      <c r="E369" s="61" t="s">
        <v>3064</v>
      </c>
      <c r="F369" s="10" t="s">
        <v>3581</v>
      </c>
      <c r="G369" s="10" t="s">
        <v>9141</v>
      </c>
      <c r="H369" s="62" t="s">
        <v>12032</v>
      </c>
      <c r="I369" s="10" t="s">
        <v>9141</v>
      </c>
      <c r="J369" s="63" t="str">
        <f t="shared" si="26"/>
        <v>IC.TU.031203</v>
      </c>
      <c r="K369" s="61" t="s">
        <v>12175</v>
      </c>
      <c r="L369" s="167" t="str">
        <f t="shared" si="30"/>
        <v>Parietal</v>
      </c>
      <c r="M369" s="168" t="str">
        <f t="shared" si="27"/>
        <v>PI.IC.TU.031203.01</v>
      </c>
      <c r="N369" s="168"/>
      <c r="O369" s="168" t="str">
        <f t="shared" si="28"/>
        <v>PH.IC.TU.031203.01</v>
      </c>
      <c r="Q369" s="168" t="str">
        <f t="shared" si="29"/>
        <v>CL.IC.TU.031203.01</v>
      </c>
    </row>
    <row r="370" spans="1:17" s="167" customFormat="1" ht="15">
      <c r="A370" s="10" t="s">
        <v>3934</v>
      </c>
      <c r="B370" s="10"/>
      <c r="C370" s="62" t="s">
        <v>12185</v>
      </c>
      <c r="D370" s="10"/>
      <c r="E370" s="61" t="s">
        <v>3064</v>
      </c>
      <c r="F370" s="10" t="s">
        <v>3581</v>
      </c>
      <c r="G370" s="10" t="s">
        <v>6091</v>
      </c>
      <c r="H370" s="62" t="s">
        <v>12028</v>
      </c>
      <c r="I370" s="10" t="s">
        <v>6091</v>
      </c>
      <c r="J370" s="63" t="str">
        <f t="shared" si="26"/>
        <v>IC.TU.031204</v>
      </c>
      <c r="K370" s="61" t="s">
        <v>12175</v>
      </c>
      <c r="L370" s="167" t="str">
        <f t="shared" si="30"/>
        <v>Occipital</v>
      </c>
      <c r="M370" s="168" t="str">
        <f t="shared" si="27"/>
        <v>PI.IC.TU.031204.01</v>
      </c>
      <c r="N370" s="168"/>
      <c r="O370" s="168" t="str">
        <f t="shared" si="28"/>
        <v>PH.IC.TU.031204.01</v>
      </c>
      <c r="Q370" s="168" t="str">
        <f t="shared" si="29"/>
        <v>CL.IC.TU.031204.01</v>
      </c>
    </row>
    <row r="371" spans="1:17" s="167" customFormat="1" ht="15">
      <c r="A371" s="10" t="s">
        <v>3934</v>
      </c>
      <c r="B371" s="10"/>
      <c r="C371" s="62" t="s">
        <v>12185</v>
      </c>
      <c r="D371" s="10"/>
      <c r="E371" s="61" t="s">
        <v>3064</v>
      </c>
      <c r="F371" s="10" t="s">
        <v>3581</v>
      </c>
      <c r="G371" s="10" t="s">
        <v>9142</v>
      </c>
      <c r="H371" s="62" t="s">
        <v>12210</v>
      </c>
      <c r="I371" s="10" t="s">
        <v>8736</v>
      </c>
      <c r="J371" s="63" t="str">
        <f t="shared" si="26"/>
        <v>IC.TU.031205</v>
      </c>
      <c r="K371" s="61" t="s">
        <v>12175</v>
      </c>
      <c r="L371" s="167" t="str">
        <f t="shared" si="30"/>
        <v>Eye(s)</v>
      </c>
      <c r="M371" s="168" t="str">
        <f t="shared" si="27"/>
        <v>PI.IC.TU.031205.01</v>
      </c>
      <c r="N371" s="168"/>
      <c r="O371" s="168" t="str">
        <f t="shared" si="28"/>
        <v>PH.IC.TU.031205.01</v>
      </c>
      <c r="Q371" s="168" t="str">
        <f t="shared" si="29"/>
        <v>CL.IC.TU.031205.01</v>
      </c>
    </row>
    <row r="372" spans="1:17" s="167" customFormat="1" ht="15">
      <c r="A372" s="10" t="s">
        <v>3934</v>
      </c>
      <c r="B372" s="10"/>
      <c r="C372" s="62" t="s">
        <v>12185</v>
      </c>
      <c r="D372" s="10"/>
      <c r="E372" s="61" t="s">
        <v>3064</v>
      </c>
      <c r="F372" s="10" t="s">
        <v>3581</v>
      </c>
      <c r="G372" s="10" t="s">
        <v>8737</v>
      </c>
      <c r="H372" s="62" t="s">
        <v>12212</v>
      </c>
      <c r="I372" s="10" t="s">
        <v>8738</v>
      </c>
      <c r="J372" s="63" t="str">
        <f t="shared" si="26"/>
        <v>IC.TU.031206</v>
      </c>
      <c r="K372" s="61" t="s">
        <v>12175</v>
      </c>
      <c r="L372" s="167" t="str">
        <f t="shared" si="30"/>
        <v>Ear(s)</v>
      </c>
      <c r="M372" s="168" t="str">
        <f t="shared" si="27"/>
        <v>PI.IC.TU.031206.01</v>
      </c>
      <c r="N372" s="168"/>
      <c r="O372" s="168" t="str">
        <f t="shared" si="28"/>
        <v>PH.IC.TU.031206.01</v>
      </c>
      <c r="Q372" s="168" t="str">
        <f t="shared" si="29"/>
        <v>CL.IC.TU.031206.01</v>
      </c>
    </row>
    <row r="373" spans="1:17" s="167" customFormat="1" ht="15">
      <c r="A373" s="10" t="s">
        <v>3934</v>
      </c>
      <c r="B373" s="10"/>
      <c r="C373" s="62" t="s">
        <v>12185</v>
      </c>
      <c r="D373" s="10"/>
      <c r="E373" s="61" t="s">
        <v>3064</v>
      </c>
      <c r="F373" s="10" t="s">
        <v>3581</v>
      </c>
      <c r="G373" s="10" t="s">
        <v>9457</v>
      </c>
      <c r="H373" s="62" t="s">
        <v>12225</v>
      </c>
      <c r="I373" s="10" t="s">
        <v>9457</v>
      </c>
      <c r="J373" s="63" t="str">
        <f t="shared" ref="J373:J455" si="31">CONCATENATE("IC.TU.",C373,E373,H373)</f>
        <v>IC.TU.031207</v>
      </c>
      <c r="K373" s="61" t="s">
        <v>12175</v>
      </c>
      <c r="L373" s="167" t="str">
        <f t="shared" si="30"/>
        <v>Nose</v>
      </c>
      <c r="M373" s="168" t="str">
        <f t="shared" ref="M373:M455" si="32">CONCATENATE("PI.",J373,".",K373)</f>
        <v>PI.IC.TU.031207.01</v>
      </c>
      <c r="N373" s="168"/>
      <c r="O373" s="168" t="str">
        <f t="shared" ref="O373:O455" si="33">CONCATENATE("PH.",J373,".",K373)</f>
        <v>PH.IC.TU.031207.01</v>
      </c>
      <c r="Q373" s="168" t="str">
        <f t="shared" ref="Q373:Q455" si="34">CONCATENATE("CL.",J373,".",K373)</f>
        <v>CL.IC.TU.031207.01</v>
      </c>
    </row>
    <row r="374" spans="1:17" s="167" customFormat="1" ht="15">
      <c r="A374" s="10" t="s">
        <v>3934</v>
      </c>
      <c r="B374" s="10"/>
      <c r="C374" s="62" t="s">
        <v>12185</v>
      </c>
      <c r="D374" s="10"/>
      <c r="E374" s="61" t="s">
        <v>3064</v>
      </c>
      <c r="F374" s="10" t="s">
        <v>3581</v>
      </c>
      <c r="G374" s="10" t="s">
        <v>8739</v>
      </c>
      <c r="H374" s="62" t="s">
        <v>11638</v>
      </c>
      <c r="I374" s="10" t="s">
        <v>8739</v>
      </c>
      <c r="J374" s="63" t="str">
        <f t="shared" si="31"/>
        <v>IC.TU.031208</v>
      </c>
      <c r="K374" s="61" t="s">
        <v>12175</v>
      </c>
      <c r="L374" s="167" t="str">
        <f t="shared" si="30"/>
        <v>Cheek</v>
      </c>
      <c r="M374" s="168" t="str">
        <f t="shared" si="32"/>
        <v>PI.IC.TU.031208.01</v>
      </c>
      <c r="N374" s="168"/>
      <c r="O374" s="168" t="str">
        <f t="shared" si="33"/>
        <v>PH.IC.TU.031208.01</v>
      </c>
      <c r="Q374" s="168" t="str">
        <f t="shared" si="34"/>
        <v>CL.IC.TU.031208.01</v>
      </c>
    </row>
    <row r="375" spans="1:17" s="167" customFormat="1" ht="15">
      <c r="A375" s="10" t="s">
        <v>3934</v>
      </c>
      <c r="B375" s="10"/>
      <c r="C375" s="62" t="s">
        <v>12185</v>
      </c>
      <c r="D375" s="10"/>
      <c r="E375" s="61" t="s">
        <v>3064</v>
      </c>
      <c r="F375" s="10" t="s">
        <v>3581</v>
      </c>
      <c r="G375" s="10" t="s">
        <v>9089</v>
      </c>
      <c r="H375" s="62" t="s">
        <v>11639</v>
      </c>
      <c r="I375" s="10" t="s">
        <v>9090</v>
      </c>
      <c r="J375" s="63" t="str">
        <f t="shared" si="31"/>
        <v>IC.TU.031209</v>
      </c>
      <c r="K375" s="61" t="s">
        <v>12175</v>
      </c>
      <c r="L375" s="167" t="str">
        <f t="shared" si="30"/>
        <v>Lip(s)</v>
      </c>
      <c r="M375" s="168" t="str">
        <f t="shared" si="32"/>
        <v>PI.IC.TU.031209.01</v>
      </c>
      <c r="N375" s="168"/>
      <c r="O375" s="168" t="str">
        <f t="shared" si="33"/>
        <v>PH.IC.TU.031209.01</v>
      </c>
      <c r="Q375" s="168" t="str">
        <f t="shared" si="34"/>
        <v>CL.IC.TU.031209.01</v>
      </c>
    </row>
    <row r="376" spans="1:17" s="167" customFormat="1" ht="15">
      <c r="A376" s="10" t="s">
        <v>3934</v>
      </c>
      <c r="B376" s="10"/>
      <c r="C376" s="62" t="s">
        <v>12185</v>
      </c>
      <c r="D376" s="10"/>
      <c r="E376" s="61" t="s">
        <v>3064</v>
      </c>
      <c r="F376" s="10" t="s">
        <v>3581</v>
      </c>
      <c r="G376" s="10" t="s">
        <v>8744</v>
      </c>
      <c r="H376" s="62" t="s">
        <v>11829</v>
      </c>
      <c r="I376" s="10" t="s">
        <v>8744</v>
      </c>
      <c r="J376" s="63" t="str">
        <f t="shared" si="31"/>
        <v>IC.TU.031210</v>
      </c>
      <c r="K376" s="61" t="s">
        <v>12175</v>
      </c>
      <c r="L376" s="167" t="str">
        <f t="shared" si="30"/>
        <v>Jaw</v>
      </c>
      <c r="M376" s="168" t="str">
        <f t="shared" si="32"/>
        <v>PI.IC.TU.031210.01</v>
      </c>
      <c r="N376" s="168"/>
      <c r="O376" s="168" t="str">
        <f t="shared" si="33"/>
        <v>PH.IC.TU.031210.01</v>
      </c>
      <c r="Q376" s="168" t="str">
        <f t="shared" si="34"/>
        <v>CL.IC.TU.031210.01</v>
      </c>
    </row>
    <row r="377" spans="1:17" s="167" customFormat="1" ht="15">
      <c r="A377" s="10" t="s">
        <v>3934</v>
      </c>
      <c r="B377" s="10"/>
      <c r="C377" s="62" t="s">
        <v>12185</v>
      </c>
      <c r="D377" s="10"/>
      <c r="E377" s="61" t="s">
        <v>3064</v>
      </c>
      <c r="F377" s="10" t="s">
        <v>3581</v>
      </c>
      <c r="G377" s="10" t="s">
        <v>9113</v>
      </c>
      <c r="H377" s="62" t="s">
        <v>12099</v>
      </c>
      <c r="I377" s="10" t="s">
        <v>9113</v>
      </c>
      <c r="J377" s="63" t="str">
        <f t="shared" si="31"/>
        <v>IC.TU.031211</v>
      </c>
      <c r="K377" s="61" t="s">
        <v>12175</v>
      </c>
      <c r="L377" s="167" t="str">
        <f t="shared" si="30"/>
        <v>Neck</v>
      </c>
      <c r="M377" s="168" t="str">
        <f t="shared" si="32"/>
        <v>PI.IC.TU.031211.01</v>
      </c>
      <c r="N377" s="168"/>
      <c r="O377" s="168" t="str">
        <f t="shared" si="33"/>
        <v>PH.IC.TU.031211.01</v>
      </c>
      <c r="Q377" s="168" t="str">
        <f t="shared" si="34"/>
        <v>CL.IC.TU.031211.01</v>
      </c>
    </row>
    <row r="378" spans="1:17" s="167" customFormat="1" ht="15">
      <c r="A378" s="10" t="s">
        <v>3934</v>
      </c>
      <c r="B378" s="10"/>
      <c r="C378" s="62" t="s">
        <v>12185</v>
      </c>
      <c r="D378" s="10" t="s">
        <v>8684</v>
      </c>
      <c r="E378" s="61" t="s">
        <v>5560</v>
      </c>
      <c r="F378" s="10" t="s">
        <v>3582</v>
      </c>
      <c r="G378" s="10" t="s">
        <v>8998</v>
      </c>
      <c r="H378" s="62" t="s">
        <v>12100</v>
      </c>
      <c r="I378" s="10" t="s">
        <v>8998</v>
      </c>
      <c r="J378" s="63" t="str">
        <f t="shared" si="31"/>
        <v>IC.TU.031312</v>
      </c>
      <c r="K378" s="61" t="s">
        <v>12175</v>
      </c>
      <c r="L378" s="167" t="str">
        <f t="shared" si="30"/>
        <v>Hip</v>
      </c>
      <c r="M378" s="168" t="str">
        <f t="shared" si="32"/>
        <v>PI.IC.TU.031312.01</v>
      </c>
      <c r="N378" s="168"/>
      <c r="O378" s="168" t="str">
        <f t="shared" si="33"/>
        <v>PH.IC.TU.031312.01</v>
      </c>
      <c r="Q378" s="168" t="str">
        <f t="shared" si="34"/>
        <v>CL.IC.TU.031312.01</v>
      </c>
    </row>
    <row r="379" spans="1:17" s="167" customFormat="1" ht="15">
      <c r="A379" s="10" t="s">
        <v>3934</v>
      </c>
      <c r="B379" s="10"/>
      <c r="C379" s="62" t="s">
        <v>12185</v>
      </c>
      <c r="D379" s="10"/>
      <c r="E379" s="61" t="s">
        <v>5560</v>
      </c>
      <c r="F379" s="10" t="s">
        <v>3582</v>
      </c>
      <c r="G379" s="10" t="s">
        <v>9200</v>
      </c>
      <c r="H379" s="62" t="s">
        <v>12101</v>
      </c>
      <c r="I379" s="10" t="s">
        <v>9200</v>
      </c>
      <c r="J379" s="63" t="str">
        <f t="shared" si="31"/>
        <v>IC.TU.031313</v>
      </c>
      <c r="K379" s="61" t="s">
        <v>12175</v>
      </c>
      <c r="L379" s="167" t="str">
        <f t="shared" si="30"/>
        <v>Genitalia</v>
      </c>
      <c r="M379" s="168" t="str">
        <f t="shared" si="32"/>
        <v>PI.IC.TU.031313.01</v>
      </c>
      <c r="N379" s="168"/>
      <c r="O379" s="168" t="str">
        <f t="shared" si="33"/>
        <v>PH.IC.TU.031313.01</v>
      </c>
      <c r="Q379" s="168" t="str">
        <f t="shared" si="34"/>
        <v>CL.IC.TU.031313.01</v>
      </c>
    </row>
    <row r="380" spans="1:17" s="167" customFormat="1" ht="15">
      <c r="A380" s="10" t="s">
        <v>3934</v>
      </c>
      <c r="B380" s="10"/>
      <c r="C380" s="62" t="s">
        <v>12185</v>
      </c>
      <c r="D380" s="10"/>
      <c r="E380" s="61" t="s">
        <v>5560</v>
      </c>
      <c r="F380" s="10" t="s">
        <v>3582</v>
      </c>
      <c r="G380" s="10" t="s">
        <v>9002</v>
      </c>
      <c r="H380" s="62" t="s">
        <v>12102</v>
      </c>
      <c r="I380" s="10" t="s">
        <v>9002</v>
      </c>
      <c r="J380" s="63" t="str">
        <f t="shared" si="31"/>
        <v>IC.TU.031314</v>
      </c>
      <c r="K380" s="61" t="s">
        <v>12175</v>
      </c>
      <c r="L380" s="167" t="str">
        <f t="shared" si="30"/>
        <v>Buttocks</v>
      </c>
      <c r="M380" s="168" t="str">
        <f t="shared" si="32"/>
        <v>PI.IC.TU.031314.01</v>
      </c>
      <c r="N380" s="168"/>
      <c r="O380" s="168" t="str">
        <f t="shared" si="33"/>
        <v>PH.IC.TU.031314.01</v>
      </c>
      <c r="Q380" s="168" t="str">
        <f t="shared" si="34"/>
        <v>CL.IC.TU.031314.01</v>
      </c>
    </row>
    <row r="381" spans="1:17" s="167" customFormat="1" ht="15">
      <c r="A381" s="10" t="s">
        <v>3934</v>
      </c>
      <c r="B381" s="10"/>
      <c r="C381" s="62" t="s">
        <v>12185</v>
      </c>
      <c r="D381" s="10"/>
      <c r="E381" s="61" t="s">
        <v>5560</v>
      </c>
      <c r="F381" s="10" t="s">
        <v>3582</v>
      </c>
      <c r="G381" s="10" t="s">
        <v>8132</v>
      </c>
      <c r="H381" s="62" t="s">
        <v>11559</v>
      </c>
      <c r="I381" s="10" t="s">
        <v>8132</v>
      </c>
      <c r="J381" s="63" t="str">
        <f t="shared" si="31"/>
        <v>IC.TU.031315</v>
      </c>
      <c r="K381" s="61" t="s">
        <v>12175</v>
      </c>
      <c r="L381" s="167" t="str">
        <f t="shared" si="30"/>
        <v>Pelvic</v>
      </c>
      <c r="M381" s="168" t="str">
        <f t="shared" si="32"/>
        <v>PI.IC.TU.031315.01</v>
      </c>
      <c r="N381" s="168"/>
      <c r="O381" s="168" t="str">
        <f t="shared" si="33"/>
        <v>PH.IC.TU.031315.01</v>
      </c>
      <c r="Q381" s="168" t="str">
        <f t="shared" si="34"/>
        <v>CL.IC.TU.031315.01</v>
      </c>
    </row>
    <row r="382" spans="1:17" s="167" customFormat="1" ht="15">
      <c r="A382" s="10" t="s">
        <v>3934</v>
      </c>
      <c r="B382" s="10"/>
      <c r="C382" s="62" t="s">
        <v>12185</v>
      </c>
      <c r="D382" s="10"/>
      <c r="E382" s="61" t="s">
        <v>5560</v>
      </c>
      <c r="F382" s="10" t="s">
        <v>3582</v>
      </c>
      <c r="G382" s="10" t="s">
        <v>9500</v>
      </c>
      <c r="H382" s="62" t="s">
        <v>11560</v>
      </c>
      <c r="I382" s="10" t="s">
        <v>9500</v>
      </c>
      <c r="J382" s="63" t="str">
        <f t="shared" si="31"/>
        <v>IC.TU.031316</v>
      </c>
      <c r="K382" s="61" t="s">
        <v>12175</v>
      </c>
      <c r="L382" s="167" t="str">
        <f t="shared" si="30"/>
        <v>Rectum</v>
      </c>
      <c r="M382" s="168" t="str">
        <f t="shared" si="32"/>
        <v>PI.IC.TU.031316.01</v>
      </c>
      <c r="N382" s="168"/>
      <c r="O382" s="168" t="str">
        <f t="shared" si="33"/>
        <v>PH.IC.TU.031316.01</v>
      </c>
      <c r="Q382" s="168" t="str">
        <f t="shared" si="34"/>
        <v>CL.IC.TU.031316.01</v>
      </c>
    </row>
    <row r="383" spans="1:17" s="167" customFormat="1" ht="15">
      <c r="A383" s="10" t="s">
        <v>3934</v>
      </c>
      <c r="B383" s="10"/>
      <c r="C383" s="62" t="s">
        <v>12185</v>
      </c>
      <c r="D383" s="10"/>
      <c r="E383" s="61" t="s">
        <v>5560</v>
      </c>
      <c r="F383" s="10" t="s">
        <v>3582</v>
      </c>
      <c r="G383" s="10" t="s">
        <v>8999</v>
      </c>
      <c r="H383" s="62" t="s">
        <v>11561</v>
      </c>
      <c r="I383" s="10" t="s">
        <v>8999</v>
      </c>
      <c r="J383" s="63" t="str">
        <f t="shared" si="31"/>
        <v>IC.TU.031317</v>
      </c>
      <c r="K383" s="61" t="s">
        <v>12175</v>
      </c>
      <c r="L383" s="167" t="str">
        <f t="shared" si="30"/>
        <v>Groin</v>
      </c>
      <c r="M383" s="168" t="str">
        <f t="shared" si="32"/>
        <v>PI.IC.TU.031317.01</v>
      </c>
      <c r="N383" s="168"/>
      <c r="O383" s="168" t="str">
        <f t="shared" si="33"/>
        <v>PH.IC.TU.031317.01</v>
      </c>
      <c r="Q383" s="168" t="str">
        <f t="shared" si="34"/>
        <v>CL.IC.TU.031317.01</v>
      </c>
    </row>
    <row r="384" spans="1:17" s="167" customFormat="1" ht="15">
      <c r="A384" s="10" t="s">
        <v>3934</v>
      </c>
      <c r="B384" s="10"/>
      <c r="C384" s="62" t="s">
        <v>12185</v>
      </c>
      <c r="D384" s="10"/>
      <c r="E384" s="61" t="s">
        <v>5560</v>
      </c>
      <c r="F384" s="10" t="s">
        <v>3582</v>
      </c>
      <c r="G384" s="10" t="s">
        <v>9501</v>
      </c>
      <c r="H384" s="62" t="s">
        <v>12060</v>
      </c>
      <c r="I384" s="10" t="s">
        <v>9501</v>
      </c>
      <c r="J384" s="63" t="str">
        <f t="shared" si="31"/>
        <v>IC.TU.031318</v>
      </c>
      <c r="K384" s="61" t="s">
        <v>12175</v>
      </c>
      <c r="L384" s="167" t="str">
        <f t="shared" si="30"/>
        <v>Sacrum</v>
      </c>
      <c r="M384" s="168" t="str">
        <f t="shared" si="32"/>
        <v>PI.IC.TU.031318.01</v>
      </c>
      <c r="N384" s="168"/>
      <c r="O384" s="168" t="str">
        <f t="shared" si="33"/>
        <v>PH.IC.TU.031318.01</v>
      </c>
      <c r="Q384" s="168" t="str">
        <f t="shared" si="34"/>
        <v>CL.IC.TU.031318.01</v>
      </c>
    </row>
    <row r="385" spans="1:17" s="167" customFormat="1" ht="15">
      <c r="A385" s="10" t="s">
        <v>3934</v>
      </c>
      <c r="B385" s="10"/>
      <c r="C385" s="62" t="s">
        <v>12185</v>
      </c>
      <c r="D385" s="10"/>
      <c r="E385" s="61" t="s">
        <v>5560</v>
      </c>
      <c r="F385" s="10" t="s">
        <v>3582</v>
      </c>
      <c r="G385" s="10" t="s">
        <v>9503</v>
      </c>
      <c r="H385" s="62" t="s">
        <v>11913</v>
      </c>
      <c r="I385" s="10" t="s">
        <v>9503</v>
      </c>
      <c r="J385" s="63" t="str">
        <f t="shared" si="31"/>
        <v>IC.TU.031319</v>
      </c>
      <c r="K385" s="61" t="s">
        <v>12175</v>
      </c>
      <c r="L385" s="167" t="str">
        <f t="shared" si="30"/>
        <v>Scrotum</v>
      </c>
      <c r="M385" s="168" t="str">
        <f t="shared" si="32"/>
        <v>PI.IC.TU.031319.01</v>
      </c>
      <c r="N385" s="168"/>
      <c r="O385" s="168" t="str">
        <f t="shared" si="33"/>
        <v>PH.IC.TU.031319.01</v>
      </c>
      <c r="Q385" s="168" t="str">
        <f t="shared" si="34"/>
        <v>CL.IC.TU.031319.01</v>
      </c>
    </row>
    <row r="386" spans="1:17" s="167" customFormat="1" ht="15">
      <c r="A386" s="10" t="s">
        <v>3934</v>
      </c>
      <c r="B386" s="10"/>
      <c r="C386" s="62" t="s">
        <v>12185</v>
      </c>
      <c r="D386" s="10" t="s">
        <v>8600</v>
      </c>
      <c r="E386" s="61" t="s">
        <v>4082</v>
      </c>
      <c r="F386" s="10" t="s">
        <v>3583</v>
      </c>
      <c r="G386" s="10" t="s">
        <v>8709</v>
      </c>
      <c r="H386" s="62" t="s">
        <v>11848</v>
      </c>
      <c r="I386" s="10" t="s">
        <v>8709</v>
      </c>
      <c r="J386" s="63" t="str">
        <f t="shared" si="31"/>
        <v>IC.TU.031401</v>
      </c>
      <c r="K386" s="61" t="s">
        <v>12175</v>
      </c>
      <c r="L386" s="167" t="str">
        <f t="shared" si="30"/>
        <v>Breast</v>
      </c>
      <c r="M386" s="168" t="str">
        <f t="shared" si="32"/>
        <v>PI.IC.TU.031401.01</v>
      </c>
      <c r="N386" s="168"/>
      <c r="O386" s="168" t="str">
        <f t="shared" si="33"/>
        <v>PH.IC.TU.031401.01</v>
      </c>
      <c r="Q386" s="168" t="str">
        <f t="shared" si="34"/>
        <v>CL.IC.TU.031401.01</v>
      </c>
    </row>
    <row r="387" spans="1:17" s="167" customFormat="1" ht="15">
      <c r="A387" s="10" t="s">
        <v>3934</v>
      </c>
      <c r="B387" s="10"/>
      <c r="C387" s="62" t="s">
        <v>12185</v>
      </c>
      <c r="D387" s="10"/>
      <c r="E387" s="61" t="s">
        <v>4082</v>
      </c>
      <c r="F387" s="10" t="s">
        <v>3583</v>
      </c>
      <c r="G387" s="10" t="s">
        <v>9382</v>
      </c>
      <c r="H387" s="62" t="s">
        <v>12030</v>
      </c>
      <c r="I387" s="10" t="s">
        <v>9382</v>
      </c>
      <c r="J387" s="63" t="str">
        <f t="shared" si="31"/>
        <v>IC.TU.031402</v>
      </c>
      <c r="K387" s="61" t="s">
        <v>12175</v>
      </c>
      <c r="L387" s="167" t="str">
        <f t="shared" si="30"/>
        <v>Sternum</v>
      </c>
      <c r="M387" s="168" t="str">
        <f t="shared" si="32"/>
        <v>PI.IC.TU.031402.01</v>
      </c>
      <c r="N387" s="168"/>
      <c r="O387" s="168" t="str">
        <f t="shared" si="33"/>
        <v>PH.IC.TU.031402.01</v>
      </c>
      <c r="Q387" s="168" t="str">
        <f t="shared" si="34"/>
        <v>CL.IC.TU.031402.01</v>
      </c>
    </row>
    <row r="388" spans="1:17" s="167" customFormat="1" ht="15">
      <c r="A388" s="10" t="s">
        <v>3934</v>
      </c>
      <c r="B388" s="10"/>
      <c r="C388" s="62" t="s">
        <v>12185</v>
      </c>
      <c r="D388" s="10"/>
      <c r="E388" s="61" t="s">
        <v>4082</v>
      </c>
      <c r="F388" s="10" t="s">
        <v>3583</v>
      </c>
      <c r="G388" s="10" t="s">
        <v>8951</v>
      </c>
      <c r="H388" s="62" t="s">
        <v>12032</v>
      </c>
      <c r="I388" s="10" t="s">
        <v>8951</v>
      </c>
      <c r="J388" s="63" t="str">
        <f t="shared" si="31"/>
        <v>IC.TU.031403</v>
      </c>
      <c r="K388" s="61" t="s">
        <v>12175</v>
      </c>
      <c r="L388" s="167" t="str">
        <f t="shared" si="30"/>
        <v>Chest</v>
      </c>
      <c r="M388" s="168" t="str">
        <f t="shared" si="32"/>
        <v>PI.IC.TU.031403.01</v>
      </c>
      <c r="N388" s="168"/>
      <c r="O388" s="168" t="str">
        <f t="shared" si="33"/>
        <v>PH.IC.TU.031403.01</v>
      </c>
      <c r="Q388" s="168" t="str">
        <f t="shared" si="34"/>
        <v>CL.IC.TU.031403.01</v>
      </c>
    </row>
    <row r="389" spans="1:17" s="167" customFormat="1" ht="15">
      <c r="A389" s="10" t="s">
        <v>3934</v>
      </c>
      <c r="B389" s="10"/>
      <c r="C389" s="62" t="s">
        <v>12185</v>
      </c>
      <c r="D389" s="10"/>
      <c r="E389" s="61" t="s">
        <v>4082</v>
      </c>
      <c r="F389" s="10" t="s">
        <v>3583</v>
      </c>
      <c r="G389" s="10" t="s">
        <v>8710</v>
      </c>
      <c r="H389" s="62" t="s">
        <v>12028</v>
      </c>
      <c r="I389" s="10" t="s">
        <v>3743</v>
      </c>
      <c r="J389" s="63" t="str">
        <f t="shared" si="31"/>
        <v>IC.TU.031404</v>
      </c>
      <c r="K389" s="61" t="s">
        <v>12175</v>
      </c>
      <c r="L389" s="167" t="str">
        <f t="shared" si="30"/>
        <v>Mediastinal</v>
      </c>
      <c r="M389" s="168" t="str">
        <f t="shared" si="32"/>
        <v>PI.IC.TU.031404.01</v>
      </c>
      <c r="N389" s="168"/>
      <c r="O389" s="168" t="str">
        <f t="shared" si="33"/>
        <v>PH.IC.TU.031404.01</v>
      </c>
      <c r="Q389" s="168" t="str">
        <f t="shared" si="34"/>
        <v>CL.IC.TU.031404.01</v>
      </c>
    </row>
    <row r="390" spans="1:17" s="167" customFormat="1" ht="15">
      <c r="A390" s="10" t="s">
        <v>3934</v>
      </c>
      <c r="B390" s="10"/>
      <c r="C390" s="62" t="s">
        <v>12185</v>
      </c>
      <c r="D390" s="10"/>
      <c r="E390" s="61" t="s">
        <v>4082</v>
      </c>
      <c r="F390" s="10" t="s">
        <v>3583</v>
      </c>
      <c r="G390" s="10" t="s">
        <v>3876</v>
      </c>
      <c r="H390" s="62" t="s">
        <v>12210</v>
      </c>
      <c r="I390" s="10" t="s">
        <v>3876</v>
      </c>
      <c r="J390" s="63" t="str">
        <f t="shared" si="31"/>
        <v>IC.TU.031405</v>
      </c>
      <c r="K390" s="61" t="s">
        <v>12175</v>
      </c>
      <c r="L390" s="167" t="str">
        <f t="shared" si="30"/>
        <v>Pericardial</v>
      </c>
      <c r="M390" s="168" t="str">
        <f t="shared" si="32"/>
        <v>PI.IC.TU.031405.01</v>
      </c>
      <c r="N390" s="168"/>
      <c r="O390" s="168" t="str">
        <f t="shared" si="33"/>
        <v>PH.IC.TU.031405.01</v>
      </c>
      <c r="Q390" s="168" t="str">
        <f t="shared" si="34"/>
        <v>CL.IC.TU.031405.01</v>
      </c>
    </row>
    <row r="391" spans="1:17" s="167" customFormat="1" ht="15">
      <c r="A391" s="10" t="s">
        <v>3934</v>
      </c>
      <c r="B391" s="10"/>
      <c r="C391" s="62" t="s">
        <v>12185</v>
      </c>
      <c r="D391" s="10"/>
      <c r="E391" s="61" t="s">
        <v>4082</v>
      </c>
      <c r="F391" s="10" t="s">
        <v>3583</v>
      </c>
      <c r="G391" s="10" t="s">
        <v>12390</v>
      </c>
      <c r="H391" s="62" t="s">
        <v>12212</v>
      </c>
      <c r="I391" s="10" t="s">
        <v>12390</v>
      </c>
      <c r="J391" s="63" t="str">
        <f t="shared" si="31"/>
        <v>IC.TU.031406</v>
      </c>
      <c r="K391" s="61" t="s">
        <v>12175</v>
      </c>
      <c r="L391" s="167" t="str">
        <f t="shared" si="30"/>
        <v>Back</v>
      </c>
      <c r="M391" s="168" t="str">
        <f t="shared" si="32"/>
        <v>PI.IC.TU.031406.01</v>
      </c>
      <c r="N391" s="168"/>
      <c r="O391" s="168" t="str">
        <f t="shared" si="33"/>
        <v>PH.IC.TU.031406.01</v>
      </c>
      <c r="Q391" s="168" t="str">
        <f t="shared" si="34"/>
        <v>CL.IC.TU.031406.01</v>
      </c>
    </row>
    <row r="392" spans="1:17" s="167" customFormat="1" ht="15">
      <c r="A392" s="10" t="s">
        <v>3934</v>
      </c>
      <c r="B392" s="10"/>
      <c r="C392" s="62" t="s">
        <v>12185</v>
      </c>
      <c r="D392" s="10" t="s">
        <v>10440</v>
      </c>
      <c r="E392" s="61" t="s">
        <v>7456</v>
      </c>
      <c r="F392" s="10" t="s">
        <v>3584</v>
      </c>
      <c r="G392" s="10" t="s">
        <v>3747</v>
      </c>
      <c r="H392" s="62" t="s">
        <v>11848</v>
      </c>
      <c r="I392" s="10" t="s">
        <v>12157</v>
      </c>
      <c r="J392" s="63" t="str">
        <f t="shared" si="31"/>
        <v>IC.TU.031501</v>
      </c>
      <c r="K392" s="61" t="s">
        <v>12175</v>
      </c>
      <c r="L392" s="167" t="str">
        <f t="shared" si="30"/>
        <v xml:space="preserve">      Stabilization None</v>
      </c>
      <c r="M392" s="168" t="str">
        <f t="shared" si="32"/>
        <v>PI.IC.TU.031501.01</v>
      </c>
      <c r="N392" s="168"/>
      <c r="O392" s="168" t="str">
        <f t="shared" si="33"/>
        <v>PH.IC.TU.031501.01</v>
      </c>
      <c r="Q392" s="168" t="str">
        <f t="shared" si="34"/>
        <v>CL.IC.TU.031501.01</v>
      </c>
    </row>
    <row r="393" spans="1:17" s="167" customFormat="1" ht="15">
      <c r="A393" s="10" t="s">
        <v>3934</v>
      </c>
      <c r="B393" s="10"/>
      <c r="C393" s="62" t="s">
        <v>12185</v>
      </c>
      <c r="D393" s="10"/>
      <c r="E393" s="61" t="s">
        <v>7456</v>
      </c>
      <c r="F393" s="10" t="s">
        <v>3584</v>
      </c>
      <c r="G393" s="10" t="s">
        <v>3748</v>
      </c>
      <c r="H393" s="62" t="s">
        <v>12030</v>
      </c>
      <c r="I393" s="10" t="s">
        <v>10059</v>
      </c>
      <c r="J393" s="63" t="str">
        <f t="shared" si="31"/>
        <v>IC.TU.031502</v>
      </c>
      <c r="K393" s="61" t="s">
        <v>12175</v>
      </c>
      <c r="L393" s="167" t="str">
        <f t="shared" si="30"/>
        <v xml:space="preserve">      Stabilization Tape</v>
      </c>
      <c r="M393" s="168" t="str">
        <f t="shared" si="32"/>
        <v>PI.IC.TU.031502.01</v>
      </c>
      <c r="N393" s="168"/>
      <c r="O393" s="168" t="str">
        <f t="shared" si="33"/>
        <v>PH.IC.TU.031502.01</v>
      </c>
      <c r="Q393" s="168" t="str">
        <f t="shared" si="34"/>
        <v>CL.IC.TU.031502.01</v>
      </c>
    </row>
    <row r="394" spans="1:17" s="167" customFormat="1" ht="15">
      <c r="A394" s="10" t="s">
        <v>3934</v>
      </c>
      <c r="B394" s="10"/>
      <c r="C394" s="62" t="s">
        <v>12185</v>
      </c>
      <c r="D394" s="10"/>
      <c r="E394" s="61" t="s">
        <v>7456</v>
      </c>
      <c r="F394" s="10" t="s">
        <v>3584</v>
      </c>
      <c r="G394" s="10" t="s">
        <v>3749</v>
      </c>
      <c r="H394" s="62" t="s">
        <v>12032</v>
      </c>
      <c r="I394" s="10" t="s">
        <v>10756</v>
      </c>
      <c r="J394" s="63" t="str">
        <f t="shared" si="31"/>
        <v>IC.TU.031503</v>
      </c>
      <c r="K394" s="61" t="s">
        <v>12175</v>
      </c>
      <c r="L394" s="167" t="str">
        <f t="shared" si="30"/>
        <v xml:space="preserve">      Stabilization Sutures</v>
      </c>
      <c r="M394" s="168" t="str">
        <f t="shared" si="32"/>
        <v>PI.IC.TU.031503.01</v>
      </c>
      <c r="N394" s="168"/>
      <c r="O394" s="168" t="str">
        <f t="shared" si="33"/>
        <v>PH.IC.TU.031503.01</v>
      </c>
      <c r="Q394" s="168" t="str">
        <f t="shared" si="34"/>
        <v>CL.IC.TU.031503.01</v>
      </c>
    </row>
    <row r="395" spans="1:17" s="167" customFormat="1" ht="15">
      <c r="A395" s="10" t="s">
        <v>3934</v>
      </c>
      <c r="B395" s="10"/>
      <c r="C395" s="62" t="s">
        <v>12185</v>
      </c>
      <c r="D395" s="10"/>
      <c r="E395" s="61" t="s">
        <v>7456</v>
      </c>
      <c r="F395" s="10" t="s">
        <v>3584</v>
      </c>
      <c r="G395" s="10" t="s">
        <v>4030</v>
      </c>
      <c r="H395" s="62" t="s">
        <v>12028</v>
      </c>
      <c r="I395" s="10" t="s">
        <v>11859</v>
      </c>
      <c r="J395" s="63" t="str">
        <f t="shared" si="31"/>
        <v>IC.TU.031504</v>
      </c>
      <c r="K395" s="61" t="s">
        <v>12175</v>
      </c>
      <c r="L395" s="167" t="str">
        <f t="shared" si="30"/>
        <v xml:space="preserve">      Stabilization commercial device</v>
      </c>
      <c r="M395" s="168" t="str">
        <f t="shared" si="32"/>
        <v>PI.IC.TU.031504.01</v>
      </c>
      <c r="N395" s="168"/>
      <c r="O395" s="168" t="str">
        <f t="shared" si="33"/>
        <v>PH.IC.TU.031504.01</v>
      </c>
      <c r="Q395" s="168" t="str">
        <f t="shared" si="34"/>
        <v>CL.IC.TU.031504.01</v>
      </c>
    </row>
    <row r="396" spans="1:17" s="167" customFormat="1" ht="15">
      <c r="A396" s="10" t="s">
        <v>3934</v>
      </c>
      <c r="B396" s="10"/>
      <c r="C396" s="62" t="s">
        <v>12185</v>
      </c>
      <c r="D396" s="10" t="s">
        <v>10273</v>
      </c>
      <c r="E396" s="61" t="s">
        <v>7863</v>
      </c>
      <c r="F396" s="10" t="s">
        <v>3584</v>
      </c>
      <c r="G396" s="10" t="s">
        <v>4199</v>
      </c>
      <c r="H396" s="62" t="s">
        <v>11848</v>
      </c>
      <c r="I396" s="10" t="s">
        <v>10532</v>
      </c>
      <c r="J396" s="63" t="str">
        <f t="shared" si="31"/>
        <v>IC.TU.031601</v>
      </c>
      <c r="K396" s="61" t="s">
        <v>12175</v>
      </c>
      <c r="L396" s="167" t="str">
        <f t="shared" si="30"/>
        <v xml:space="preserve">      Site Within Normal Limits</v>
      </c>
      <c r="M396" s="168" t="str">
        <f t="shared" si="32"/>
        <v>PI.IC.TU.031601.01</v>
      </c>
      <c r="N396" s="168"/>
      <c r="O396" s="168" t="str">
        <f t="shared" si="33"/>
        <v>PH.IC.TU.031601.01</v>
      </c>
      <c r="Q396" s="168" t="str">
        <f t="shared" si="34"/>
        <v>CL.IC.TU.031601.01</v>
      </c>
    </row>
    <row r="397" spans="1:17" s="167" customFormat="1" ht="15">
      <c r="A397" s="10" t="s">
        <v>3934</v>
      </c>
      <c r="B397" s="10"/>
      <c r="C397" s="62" t="s">
        <v>12185</v>
      </c>
      <c r="D397" s="10"/>
      <c r="E397" s="61" t="s">
        <v>7863</v>
      </c>
      <c r="F397" s="10" t="s">
        <v>3584</v>
      </c>
      <c r="G397" s="10" t="s">
        <v>4200</v>
      </c>
      <c r="H397" s="62" t="s">
        <v>12030</v>
      </c>
      <c r="I397" s="10" t="s">
        <v>11790</v>
      </c>
      <c r="J397" s="63" t="str">
        <f t="shared" si="31"/>
        <v>IC.TU.031602</v>
      </c>
      <c r="K397" s="61" t="s">
        <v>12175</v>
      </c>
      <c r="L397" s="167" t="str">
        <f t="shared" si="30"/>
        <v xml:space="preserve">      Site Erythema</v>
      </c>
      <c r="M397" s="168" t="str">
        <f t="shared" si="32"/>
        <v>PI.IC.TU.031602.01</v>
      </c>
      <c r="N397" s="168"/>
      <c r="O397" s="168" t="str">
        <f t="shared" si="33"/>
        <v>PH.IC.TU.031602.01</v>
      </c>
      <c r="Q397" s="168" t="str">
        <f t="shared" si="34"/>
        <v>CL.IC.TU.031602.01</v>
      </c>
    </row>
    <row r="398" spans="1:17" s="167" customFormat="1" ht="15">
      <c r="A398" s="10" t="s">
        <v>3934</v>
      </c>
      <c r="B398" s="10"/>
      <c r="C398" s="62" t="s">
        <v>12185</v>
      </c>
      <c r="D398" s="10"/>
      <c r="E398" s="61" t="s">
        <v>7863</v>
      </c>
      <c r="F398" s="10" t="s">
        <v>3584</v>
      </c>
      <c r="G398" s="10" t="s">
        <v>4201</v>
      </c>
      <c r="H398" s="62" t="s">
        <v>12032</v>
      </c>
      <c r="I398" s="10" t="s">
        <v>11800</v>
      </c>
      <c r="J398" s="63" t="str">
        <f t="shared" si="31"/>
        <v>IC.TU.031603</v>
      </c>
      <c r="K398" s="61" t="s">
        <v>12175</v>
      </c>
      <c r="L398" s="167" t="str">
        <f t="shared" si="30"/>
        <v xml:space="preserve">      Site Swelling</v>
      </c>
      <c r="M398" s="168" t="str">
        <f t="shared" si="32"/>
        <v>PI.IC.TU.031603.01</v>
      </c>
      <c r="N398" s="168"/>
      <c r="O398" s="168" t="str">
        <f t="shared" si="33"/>
        <v>PH.IC.TU.031603.01</v>
      </c>
      <c r="Q398" s="168" t="str">
        <f t="shared" si="34"/>
        <v>CL.IC.TU.031603.01</v>
      </c>
    </row>
    <row r="399" spans="1:17" s="167" customFormat="1" ht="15">
      <c r="A399" s="10" t="s">
        <v>3934</v>
      </c>
      <c r="B399" s="10"/>
      <c r="C399" s="62" t="s">
        <v>12185</v>
      </c>
      <c r="D399" s="10"/>
      <c r="E399" s="61" t="s">
        <v>7863</v>
      </c>
      <c r="F399" s="10" t="s">
        <v>3584</v>
      </c>
      <c r="G399" s="10" t="s">
        <v>4033</v>
      </c>
      <c r="H399" s="62" t="s">
        <v>12028</v>
      </c>
      <c r="I399" s="10" t="s">
        <v>11792</v>
      </c>
      <c r="J399" s="63" t="str">
        <f t="shared" si="31"/>
        <v>IC.TU.031604</v>
      </c>
      <c r="K399" s="61" t="s">
        <v>12175</v>
      </c>
      <c r="L399" s="167" t="str">
        <f t="shared" si="30"/>
        <v xml:space="preserve">      Site Hematoma</v>
      </c>
      <c r="M399" s="168" t="str">
        <f t="shared" si="32"/>
        <v>PI.IC.TU.031604.01</v>
      </c>
      <c r="N399" s="168"/>
      <c r="O399" s="168" t="str">
        <f t="shared" si="33"/>
        <v>PH.IC.TU.031604.01</v>
      </c>
      <c r="Q399" s="168" t="str">
        <f t="shared" si="34"/>
        <v>CL.IC.TU.031604.01</v>
      </c>
    </row>
    <row r="400" spans="1:17" s="167" customFormat="1" ht="15">
      <c r="A400" s="10" t="s">
        <v>3934</v>
      </c>
      <c r="B400" s="10"/>
      <c r="C400" s="62" t="s">
        <v>12185</v>
      </c>
      <c r="D400" s="10"/>
      <c r="E400" s="61" t="s">
        <v>7863</v>
      </c>
      <c r="F400" s="10" t="s">
        <v>3584</v>
      </c>
      <c r="G400" s="10" t="s">
        <v>4034</v>
      </c>
      <c r="H400" s="62" t="s">
        <v>12210</v>
      </c>
      <c r="I400" s="10" t="s">
        <v>10538</v>
      </c>
      <c r="J400" s="63" t="str">
        <f t="shared" si="31"/>
        <v>IC.TU.031605</v>
      </c>
      <c r="K400" s="61" t="s">
        <v>12175</v>
      </c>
      <c r="L400" s="167" t="str">
        <f t="shared" si="30"/>
        <v xml:space="preserve">      Site bruising</v>
      </c>
      <c r="M400" s="168" t="str">
        <f t="shared" si="32"/>
        <v>PI.IC.TU.031605.01</v>
      </c>
      <c r="N400" s="168"/>
      <c r="O400" s="168" t="str">
        <f t="shared" si="33"/>
        <v>PH.IC.TU.031605.01</v>
      </c>
      <c r="Q400" s="168" t="str">
        <f t="shared" si="34"/>
        <v>CL.IC.TU.031605.01</v>
      </c>
    </row>
    <row r="401" spans="1:45" s="167" customFormat="1" ht="15">
      <c r="A401" s="10" t="s">
        <v>3934</v>
      </c>
      <c r="B401" s="10"/>
      <c r="C401" s="62" t="s">
        <v>12185</v>
      </c>
      <c r="D401" s="10"/>
      <c r="E401" s="61" t="s">
        <v>7863</v>
      </c>
      <c r="F401" s="10" t="s">
        <v>3584</v>
      </c>
      <c r="G401" s="10" t="s">
        <v>4036</v>
      </c>
      <c r="H401" s="62" t="s">
        <v>12212</v>
      </c>
      <c r="I401" s="10" t="s">
        <v>12207</v>
      </c>
      <c r="J401" s="63" t="str">
        <f t="shared" si="31"/>
        <v>IC.TU.031606</v>
      </c>
      <c r="K401" s="61" t="s">
        <v>12175</v>
      </c>
      <c r="L401" s="167" t="str">
        <f t="shared" si="30"/>
        <v xml:space="preserve">      Site Unable to assess due to dressing</v>
      </c>
      <c r="M401" s="168" t="str">
        <f t="shared" si="32"/>
        <v>PI.IC.TU.031606.01</v>
      </c>
      <c r="N401" s="168"/>
      <c r="O401" s="168" t="str">
        <f t="shared" si="33"/>
        <v>PH.IC.TU.031606.01</v>
      </c>
      <c r="Q401" s="168" t="str">
        <f t="shared" si="34"/>
        <v>CL.IC.TU.031606.01</v>
      </c>
    </row>
    <row r="402" spans="1:45" s="167" customFormat="1" ht="15">
      <c r="A402" s="10" t="s">
        <v>3934</v>
      </c>
      <c r="B402" s="10"/>
      <c r="C402" s="62" t="s">
        <v>12185</v>
      </c>
      <c r="D402" s="10"/>
      <c r="E402" s="61" t="s">
        <v>7863</v>
      </c>
      <c r="F402" s="10" t="s">
        <v>3584</v>
      </c>
      <c r="G402" s="10" t="s">
        <v>4037</v>
      </c>
      <c r="H402" s="62" t="s">
        <v>12225</v>
      </c>
      <c r="I402" s="10" t="s">
        <v>10478</v>
      </c>
      <c r="J402" s="63" t="str">
        <f t="shared" si="31"/>
        <v>IC.TU.031607</v>
      </c>
      <c r="K402" s="61" t="s">
        <v>12175</v>
      </c>
      <c r="L402" s="167" t="str">
        <f t="shared" si="30"/>
        <v xml:space="preserve">      Site Other: specify</v>
      </c>
      <c r="M402" s="168" t="str">
        <f t="shared" si="32"/>
        <v>PI.IC.TU.031607.01</v>
      </c>
      <c r="N402" s="168"/>
      <c r="O402" s="168" t="str">
        <f t="shared" si="33"/>
        <v>PH.IC.TU.031607.01</v>
      </c>
      <c r="Q402" s="168" t="str">
        <f t="shared" si="34"/>
        <v>CL.IC.TU.031607.01</v>
      </c>
    </row>
    <row r="403" spans="1:45" s="167" customFormat="1" ht="15">
      <c r="A403" s="167" t="s">
        <v>3934</v>
      </c>
      <c r="C403" s="62" t="s">
        <v>12185</v>
      </c>
      <c r="D403" s="10"/>
      <c r="E403" s="61" t="s">
        <v>7863</v>
      </c>
      <c r="F403" s="10" t="s">
        <v>3584</v>
      </c>
      <c r="G403" s="167" t="s">
        <v>4038</v>
      </c>
      <c r="H403" s="62" t="s">
        <v>3574</v>
      </c>
      <c r="I403" s="167" t="s">
        <v>4038</v>
      </c>
      <c r="J403" s="63" t="str">
        <f t="shared" si="31"/>
        <v>IC.TU.031608</v>
      </c>
      <c r="K403" s="61" t="s">
        <v>12175</v>
      </c>
      <c r="L403" s="167" t="str">
        <f t="shared" si="30"/>
        <v>Oozing</v>
      </c>
      <c r="M403" s="168" t="str">
        <f t="shared" si="32"/>
        <v>PI.IC.TU.031608.01</v>
      </c>
      <c r="N403" s="168"/>
      <c r="O403" s="168" t="str">
        <f t="shared" si="33"/>
        <v>PH.IC.TU.031608.01</v>
      </c>
      <c r="Q403" s="168" t="str">
        <f t="shared" si="34"/>
        <v>CL.IC.TU.031608.01</v>
      </c>
      <c r="R403" s="167" t="s">
        <v>12465</v>
      </c>
      <c r="S403" s="167">
        <v>500</v>
      </c>
    </row>
    <row r="404" spans="1:45" s="167" customFormat="1" ht="15">
      <c r="A404" s="167" t="s">
        <v>3934</v>
      </c>
      <c r="C404" s="62" t="s">
        <v>12185</v>
      </c>
      <c r="D404" s="10"/>
      <c r="E404" s="61" t="s">
        <v>7863</v>
      </c>
      <c r="F404" s="10" t="s">
        <v>3584</v>
      </c>
      <c r="G404" s="167" t="s">
        <v>9359</v>
      </c>
      <c r="H404" s="62" t="s">
        <v>3690</v>
      </c>
      <c r="I404" s="167" t="s">
        <v>9359</v>
      </c>
      <c r="J404" s="63" t="str">
        <f t="shared" si="31"/>
        <v>IC.TU.031609</v>
      </c>
      <c r="K404" s="61" t="s">
        <v>12175</v>
      </c>
      <c r="L404" s="167" t="str">
        <f t="shared" si="30"/>
        <v>Bleeding</v>
      </c>
      <c r="M404" s="168" t="str">
        <f t="shared" si="32"/>
        <v>PI.IC.TU.031609.01</v>
      </c>
      <c r="N404" s="168"/>
      <c r="O404" s="168" t="str">
        <f t="shared" si="33"/>
        <v>PH.IC.TU.031609.01</v>
      </c>
      <c r="Q404" s="168" t="str">
        <f t="shared" si="34"/>
        <v>CL.IC.TU.031609.01</v>
      </c>
      <c r="R404" s="167" t="s">
        <v>12465</v>
      </c>
      <c r="S404" s="167">
        <v>500</v>
      </c>
    </row>
    <row r="405" spans="1:45" s="167" customFormat="1" ht="15">
      <c r="A405" s="167" t="s">
        <v>3934</v>
      </c>
      <c r="C405" s="62" t="s">
        <v>12185</v>
      </c>
      <c r="D405" s="10"/>
      <c r="E405" s="61" t="s">
        <v>7863</v>
      </c>
      <c r="F405" s="10" t="s">
        <v>3584</v>
      </c>
      <c r="G405" s="167" t="s">
        <v>3963</v>
      </c>
      <c r="H405" s="62" t="s">
        <v>3188</v>
      </c>
      <c r="I405" s="167" t="s">
        <v>3963</v>
      </c>
      <c r="J405" s="63" t="str">
        <f t="shared" si="31"/>
        <v>IC.TU.031610</v>
      </c>
      <c r="K405" s="61" t="s">
        <v>12175</v>
      </c>
      <c r="L405" s="167" t="str">
        <f t="shared" si="30"/>
        <v>Reddened</v>
      </c>
      <c r="M405" s="168" t="str">
        <f t="shared" si="32"/>
        <v>PI.IC.TU.031610.01</v>
      </c>
      <c r="N405" s="168"/>
      <c r="O405" s="168" t="str">
        <f t="shared" si="33"/>
        <v>PH.IC.TU.031610.01</v>
      </c>
      <c r="Q405" s="168" t="str">
        <f t="shared" si="34"/>
        <v>CL.IC.TU.031610.01</v>
      </c>
      <c r="R405" s="167" t="s">
        <v>12465</v>
      </c>
      <c r="S405" s="167">
        <v>500</v>
      </c>
    </row>
    <row r="406" spans="1:45" s="146" customFormat="1" ht="16">
      <c r="A406" s="146" t="s">
        <v>3934</v>
      </c>
      <c r="C406" s="147" t="s">
        <v>12185</v>
      </c>
      <c r="E406" s="147" t="s">
        <v>7863</v>
      </c>
      <c r="F406" s="146" t="s">
        <v>3584</v>
      </c>
      <c r="G406" s="146" t="s">
        <v>14524</v>
      </c>
      <c r="H406" s="147" t="s">
        <v>5749</v>
      </c>
      <c r="I406" s="146" t="s">
        <v>14524</v>
      </c>
      <c r="J406" s="148" t="str">
        <f t="shared" si="31"/>
        <v>IC.TU.031611</v>
      </c>
      <c r="K406" s="147" t="s">
        <v>12175</v>
      </c>
      <c r="L406" s="146" t="str">
        <f t="shared" si="30"/>
        <v>Drainage</v>
      </c>
      <c r="M406" s="148" t="str">
        <f t="shared" si="32"/>
        <v>PI.IC.TU.031611.01</v>
      </c>
      <c r="N406" s="148"/>
      <c r="O406" s="148" t="str">
        <f t="shared" si="33"/>
        <v>PH.IC.TU.031611.01</v>
      </c>
      <c r="Q406" s="148" t="str">
        <f t="shared" si="34"/>
        <v>CL.IC.TU.031611.01</v>
      </c>
      <c r="R406" s="146" t="s">
        <v>12465</v>
      </c>
      <c r="S406" s="146">
        <v>500</v>
      </c>
      <c r="AR406" s="146" t="s">
        <v>12773</v>
      </c>
      <c r="AS406" s="146">
        <v>1749</v>
      </c>
    </row>
    <row r="407" spans="1:45" s="167" customFormat="1" ht="15">
      <c r="A407" s="167" t="s">
        <v>3934</v>
      </c>
      <c r="C407" s="62" t="s">
        <v>12185</v>
      </c>
      <c r="D407" s="10"/>
      <c r="E407" s="61" t="s">
        <v>7863</v>
      </c>
      <c r="F407" s="10" t="s">
        <v>3584</v>
      </c>
      <c r="G407" s="167" t="s">
        <v>9633</v>
      </c>
      <c r="H407" s="62" t="s">
        <v>3064</v>
      </c>
      <c r="I407" s="167" t="s">
        <v>9633</v>
      </c>
      <c r="J407" s="63" t="str">
        <f t="shared" si="31"/>
        <v>IC.TU.031612</v>
      </c>
      <c r="K407" s="61" t="s">
        <v>12175</v>
      </c>
      <c r="L407" s="167" t="str">
        <f t="shared" si="30"/>
        <v>Tender</v>
      </c>
      <c r="M407" s="168" t="str">
        <f t="shared" si="32"/>
        <v>PI.IC.TU.031612.01</v>
      </c>
      <c r="N407" s="168"/>
      <c r="O407" s="168" t="str">
        <f t="shared" si="33"/>
        <v>PH.IC.TU.031612.01</v>
      </c>
      <c r="Q407" s="168" t="str">
        <f t="shared" si="34"/>
        <v>CL.IC.TU.031612.01</v>
      </c>
      <c r="R407" s="167" t="s">
        <v>12465</v>
      </c>
      <c r="S407" s="167">
        <v>500</v>
      </c>
    </row>
    <row r="408" spans="1:45" s="167" customFormat="1" ht="15">
      <c r="A408" s="10" t="s">
        <v>3934</v>
      </c>
      <c r="B408" s="10"/>
      <c r="C408" s="62" t="s">
        <v>12185</v>
      </c>
      <c r="D408" s="10" t="s">
        <v>10274</v>
      </c>
      <c r="E408" s="61" t="s">
        <v>6777</v>
      </c>
      <c r="F408" s="10" t="s">
        <v>3584</v>
      </c>
      <c r="G408" s="10" t="s">
        <v>3756</v>
      </c>
      <c r="H408" s="62" t="s">
        <v>11848</v>
      </c>
      <c r="I408" s="10" t="s">
        <v>11753</v>
      </c>
      <c r="J408" s="63" t="str">
        <f t="shared" si="31"/>
        <v>IC.TU.031701</v>
      </c>
      <c r="K408" s="61" t="s">
        <v>12175</v>
      </c>
      <c r="L408" s="167" t="str">
        <f t="shared" si="30"/>
        <v xml:space="preserve">      Status Unchanged</v>
      </c>
      <c r="M408" s="168" t="str">
        <f t="shared" si="32"/>
        <v>PI.IC.TU.031701.01</v>
      </c>
      <c r="N408" s="168"/>
      <c r="O408" s="168" t="str">
        <f t="shared" si="33"/>
        <v>PH.IC.TU.031701.01</v>
      </c>
      <c r="Q408" s="168" t="str">
        <f t="shared" si="34"/>
        <v>CL.IC.TU.031701.01</v>
      </c>
    </row>
    <row r="409" spans="1:45" s="167" customFormat="1" ht="15">
      <c r="A409" s="10" t="s">
        <v>3934</v>
      </c>
      <c r="B409" s="10"/>
      <c r="C409" s="62" t="s">
        <v>12185</v>
      </c>
      <c r="D409" s="10"/>
      <c r="E409" s="61" t="s">
        <v>12462</v>
      </c>
      <c r="F409" s="10" t="s">
        <v>3584</v>
      </c>
      <c r="G409" s="10" t="s">
        <v>3757</v>
      </c>
      <c r="H409" s="62" t="s">
        <v>12030</v>
      </c>
      <c r="I409" s="10" t="s">
        <v>11752</v>
      </c>
      <c r="J409" s="63" t="str">
        <f t="shared" si="31"/>
        <v>IC.TU.031702</v>
      </c>
      <c r="K409" s="61" t="s">
        <v>12175</v>
      </c>
      <c r="L409" s="167" t="str">
        <f t="shared" si="30"/>
        <v xml:space="preserve">      Status Decreasing</v>
      </c>
      <c r="M409" s="168" t="str">
        <f t="shared" si="32"/>
        <v>PI.IC.TU.031702.01</v>
      </c>
      <c r="N409" s="168"/>
      <c r="O409" s="168" t="str">
        <f t="shared" si="33"/>
        <v>PH.IC.TU.031702.01</v>
      </c>
      <c r="Q409" s="168" t="str">
        <f t="shared" si="34"/>
        <v>CL.IC.TU.031702.01</v>
      </c>
    </row>
    <row r="410" spans="1:45" s="167" customFormat="1" ht="15">
      <c r="A410" s="10" t="s">
        <v>3934</v>
      </c>
      <c r="B410" s="10"/>
      <c r="C410" s="62" t="s">
        <v>12185</v>
      </c>
      <c r="D410" s="10"/>
      <c r="E410" s="61" t="s">
        <v>12462</v>
      </c>
      <c r="F410" s="10" t="s">
        <v>3584</v>
      </c>
      <c r="G410" s="10" t="s">
        <v>3758</v>
      </c>
      <c r="H410" s="62" t="s">
        <v>12032</v>
      </c>
      <c r="I410" s="10" t="s">
        <v>11583</v>
      </c>
      <c r="J410" s="63" t="str">
        <f t="shared" si="31"/>
        <v>IC.TU.031703</v>
      </c>
      <c r="K410" s="61" t="s">
        <v>12175</v>
      </c>
      <c r="L410" s="167" t="str">
        <f t="shared" si="30"/>
        <v xml:space="preserve">      Status Increasing</v>
      </c>
      <c r="M410" s="168" t="str">
        <f t="shared" si="32"/>
        <v>PI.IC.TU.031703.01</v>
      </c>
      <c r="N410" s="168"/>
      <c r="O410" s="168" t="str">
        <f t="shared" si="33"/>
        <v>PH.IC.TU.031703.01</v>
      </c>
      <c r="Q410" s="168" t="str">
        <f t="shared" si="34"/>
        <v>CL.IC.TU.031703.01</v>
      </c>
    </row>
    <row r="411" spans="1:45" s="167" customFormat="1" ht="15">
      <c r="A411" s="10" t="s">
        <v>3934</v>
      </c>
      <c r="B411" s="10"/>
      <c r="C411" s="62" t="s">
        <v>12185</v>
      </c>
      <c r="D411" s="10" t="s">
        <v>10275</v>
      </c>
      <c r="E411" s="61" t="s">
        <v>12602</v>
      </c>
      <c r="F411" s="10" t="s">
        <v>3584</v>
      </c>
      <c r="G411" s="10" t="s">
        <v>3899</v>
      </c>
      <c r="H411" s="62" t="s">
        <v>11848</v>
      </c>
      <c r="I411" s="10" t="s">
        <v>11474</v>
      </c>
      <c r="J411" s="63" t="str">
        <f t="shared" si="31"/>
        <v>IC.TU.031801</v>
      </c>
      <c r="K411" s="61" t="s">
        <v>12175</v>
      </c>
      <c r="L411" s="167" t="str">
        <f t="shared" si="30"/>
        <v xml:space="preserve">      Site consistent with Body Temperature</v>
      </c>
      <c r="M411" s="168" t="str">
        <f t="shared" si="32"/>
        <v>PI.IC.TU.031801.01</v>
      </c>
      <c r="N411" s="168"/>
      <c r="O411" s="168" t="str">
        <f t="shared" si="33"/>
        <v>PH.IC.TU.031801.01</v>
      </c>
      <c r="Q411" s="168" t="str">
        <f t="shared" si="34"/>
        <v>CL.IC.TU.031801.01</v>
      </c>
    </row>
    <row r="412" spans="1:45" s="167" customFormat="1" ht="15">
      <c r="A412" s="10" t="s">
        <v>3934</v>
      </c>
      <c r="B412" s="10"/>
      <c r="C412" s="62" t="s">
        <v>12185</v>
      </c>
      <c r="D412" s="10"/>
      <c r="E412" s="61" t="s">
        <v>12602</v>
      </c>
      <c r="F412" s="10" t="s">
        <v>3584</v>
      </c>
      <c r="G412" s="10" t="s">
        <v>4049</v>
      </c>
      <c r="H412" s="62" t="s">
        <v>12030</v>
      </c>
      <c r="I412" s="10" t="s">
        <v>11504</v>
      </c>
      <c r="J412" s="63" t="str">
        <f t="shared" si="31"/>
        <v>IC.TU.031802</v>
      </c>
      <c r="K412" s="61" t="s">
        <v>12175</v>
      </c>
      <c r="L412" s="167" t="str">
        <f t="shared" si="30"/>
        <v xml:space="preserve">      Site Warmer than Body Temperature</v>
      </c>
      <c r="M412" s="168" t="str">
        <f t="shared" si="32"/>
        <v>PI.IC.TU.031802.01</v>
      </c>
      <c r="N412" s="168"/>
      <c r="O412" s="168" t="str">
        <f t="shared" si="33"/>
        <v>PH.IC.TU.031802.01</v>
      </c>
      <c r="Q412" s="168" t="str">
        <f t="shared" si="34"/>
        <v>CL.IC.TU.031802.01</v>
      </c>
    </row>
    <row r="413" spans="1:45" s="167" customFormat="1" ht="15">
      <c r="A413" s="10" t="s">
        <v>3934</v>
      </c>
      <c r="B413" s="10"/>
      <c r="C413" s="62" t="s">
        <v>12185</v>
      </c>
      <c r="D413" s="10"/>
      <c r="E413" s="61" t="s">
        <v>12602</v>
      </c>
      <c r="F413" s="10" t="s">
        <v>3584</v>
      </c>
      <c r="G413" s="10" t="s">
        <v>3759</v>
      </c>
      <c r="H413" s="62" t="s">
        <v>12032</v>
      </c>
      <c r="I413" s="10" t="s">
        <v>11506</v>
      </c>
      <c r="J413" s="63" t="str">
        <f t="shared" si="31"/>
        <v>IC.TU.031803</v>
      </c>
      <c r="K413" s="61" t="s">
        <v>12175</v>
      </c>
      <c r="L413" s="167" t="str">
        <f t="shared" ref="L413:L487" si="35">G413</f>
        <v xml:space="preserve">      Site Warmer than Opposite Body Part</v>
      </c>
      <c r="M413" s="168" t="str">
        <f t="shared" si="32"/>
        <v>PI.IC.TU.031803.01</v>
      </c>
      <c r="N413" s="168"/>
      <c r="O413" s="168" t="str">
        <f t="shared" si="33"/>
        <v>PH.IC.TU.031803.01</v>
      </c>
      <c r="Q413" s="168" t="str">
        <f t="shared" si="34"/>
        <v>CL.IC.TU.031803.01</v>
      </c>
    </row>
    <row r="414" spans="1:45" s="167" customFormat="1" ht="15">
      <c r="A414" s="10" t="s">
        <v>3934</v>
      </c>
      <c r="B414" s="10"/>
      <c r="C414" s="62" t="s">
        <v>12185</v>
      </c>
      <c r="D414" s="10"/>
      <c r="E414" s="61" t="s">
        <v>12602</v>
      </c>
      <c r="F414" s="10" t="s">
        <v>3584</v>
      </c>
      <c r="G414" s="10" t="s">
        <v>3641</v>
      </c>
      <c r="H414" s="62" t="s">
        <v>12028</v>
      </c>
      <c r="I414" s="10" t="s">
        <v>11508</v>
      </c>
      <c r="J414" s="63" t="str">
        <f t="shared" si="31"/>
        <v>IC.TU.031804</v>
      </c>
      <c r="K414" s="61" t="s">
        <v>12175</v>
      </c>
      <c r="L414" s="167" t="str">
        <f t="shared" si="35"/>
        <v xml:space="preserve">      Site Cooler than Body Temperature</v>
      </c>
      <c r="M414" s="168" t="str">
        <f t="shared" si="32"/>
        <v>PI.IC.TU.031804.01</v>
      </c>
      <c r="N414" s="168"/>
      <c r="O414" s="168" t="str">
        <f t="shared" si="33"/>
        <v>PH.IC.TU.031804.01</v>
      </c>
      <c r="Q414" s="168" t="str">
        <f t="shared" si="34"/>
        <v>CL.IC.TU.031804.01</v>
      </c>
    </row>
    <row r="415" spans="1:45" s="167" customFormat="1" ht="15">
      <c r="A415" s="10" t="s">
        <v>3934</v>
      </c>
      <c r="B415" s="10"/>
      <c r="C415" s="62" t="s">
        <v>12185</v>
      </c>
      <c r="D415" s="10"/>
      <c r="E415" s="61" t="s">
        <v>12602</v>
      </c>
      <c r="F415" s="10" t="s">
        <v>3584</v>
      </c>
      <c r="G415" s="10" t="s">
        <v>3642</v>
      </c>
      <c r="H415" s="62" t="s">
        <v>12210</v>
      </c>
      <c r="I415" s="10" t="s">
        <v>11510</v>
      </c>
      <c r="J415" s="63" t="str">
        <f t="shared" si="31"/>
        <v>IC.TU.031805</v>
      </c>
      <c r="K415" s="61" t="s">
        <v>12175</v>
      </c>
      <c r="L415" s="167" t="str">
        <f t="shared" si="35"/>
        <v xml:space="preserve">      Site Cooler than Opposite Body Part</v>
      </c>
      <c r="M415" s="168" t="str">
        <f t="shared" si="32"/>
        <v>PI.IC.TU.031805.01</v>
      </c>
      <c r="N415" s="168"/>
      <c r="O415" s="168" t="str">
        <f t="shared" si="33"/>
        <v>PH.IC.TU.031805.01</v>
      </c>
      <c r="Q415" s="168" t="str">
        <f t="shared" si="34"/>
        <v>CL.IC.TU.031805.01</v>
      </c>
    </row>
    <row r="416" spans="1:45" s="167" customFormat="1" ht="15">
      <c r="A416" s="10" t="s">
        <v>3934</v>
      </c>
      <c r="B416" s="10"/>
      <c r="C416" s="62" t="s">
        <v>12185</v>
      </c>
      <c r="D416" s="10" t="s">
        <v>10276</v>
      </c>
      <c r="E416" s="61" t="s">
        <v>12604</v>
      </c>
      <c r="F416" s="10" t="s">
        <v>3585</v>
      </c>
      <c r="G416" s="10" t="s">
        <v>10446</v>
      </c>
      <c r="H416" s="62" t="s">
        <v>11848</v>
      </c>
      <c r="I416" s="10" t="s">
        <v>10446</v>
      </c>
      <c r="J416" s="63" t="str">
        <f t="shared" si="31"/>
        <v>IC.TU.031901</v>
      </c>
      <c r="K416" s="61" t="s">
        <v>12175</v>
      </c>
      <c r="L416" s="167" t="str">
        <f t="shared" si="35"/>
        <v>Patent</v>
      </c>
      <c r="M416" s="168" t="str">
        <f t="shared" si="32"/>
        <v>PI.IC.TU.031901.01</v>
      </c>
      <c r="N416" s="168"/>
      <c r="O416" s="168" t="str">
        <f t="shared" si="33"/>
        <v>PH.IC.TU.031901.01</v>
      </c>
      <c r="Q416" s="168" t="str">
        <f t="shared" si="34"/>
        <v>CL.IC.TU.031901.01</v>
      </c>
    </row>
    <row r="417" spans="1:25" s="167" customFormat="1" ht="15">
      <c r="A417" s="10" t="s">
        <v>3934</v>
      </c>
      <c r="B417" s="10"/>
      <c r="C417" s="62" t="s">
        <v>12185</v>
      </c>
      <c r="D417" s="10"/>
      <c r="E417" s="61" t="s">
        <v>12604</v>
      </c>
      <c r="F417" s="10" t="s">
        <v>3585</v>
      </c>
      <c r="G417" s="10" t="s">
        <v>10128</v>
      </c>
      <c r="H417" s="62" t="s">
        <v>12030</v>
      </c>
      <c r="I417" s="10" t="s">
        <v>10128</v>
      </c>
      <c r="J417" s="63" t="str">
        <f t="shared" si="31"/>
        <v>IC.TU.031902</v>
      </c>
      <c r="K417" s="61" t="s">
        <v>12175</v>
      </c>
      <c r="L417" s="167" t="str">
        <f t="shared" si="35"/>
        <v>Irrigated</v>
      </c>
      <c r="M417" s="168" t="str">
        <f t="shared" si="32"/>
        <v>PI.IC.TU.031902.01</v>
      </c>
      <c r="N417" s="168"/>
      <c r="O417" s="168" t="str">
        <f t="shared" si="33"/>
        <v>PH.IC.TU.031902.01</v>
      </c>
      <c r="Q417" s="168" t="str">
        <f t="shared" si="34"/>
        <v>CL.IC.TU.031902.01</v>
      </c>
    </row>
    <row r="418" spans="1:25" s="167" customFormat="1" ht="15">
      <c r="A418" s="10" t="s">
        <v>3934</v>
      </c>
      <c r="B418" s="10"/>
      <c r="C418" s="62" t="s">
        <v>12185</v>
      </c>
      <c r="D418" s="10"/>
      <c r="E418" s="61" t="s">
        <v>12604</v>
      </c>
      <c r="F418" s="10" t="s">
        <v>3585</v>
      </c>
      <c r="G418" s="10" t="s">
        <v>10300</v>
      </c>
      <c r="H418" s="62" t="s">
        <v>12032</v>
      </c>
      <c r="I418" s="10" t="s">
        <v>10300</v>
      </c>
      <c r="J418" s="63" t="str">
        <f t="shared" si="31"/>
        <v>IC.TU.031903</v>
      </c>
      <c r="K418" s="61" t="s">
        <v>12175</v>
      </c>
      <c r="L418" s="167" t="str">
        <f t="shared" si="35"/>
        <v>Clamped</v>
      </c>
      <c r="M418" s="168" t="str">
        <f t="shared" si="32"/>
        <v>PI.IC.TU.031903.01</v>
      </c>
      <c r="N418" s="168"/>
      <c r="O418" s="168" t="str">
        <f t="shared" si="33"/>
        <v>PH.IC.TU.031903.01</v>
      </c>
      <c r="Q418" s="168" t="str">
        <f t="shared" si="34"/>
        <v>CL.IC.TU.031903.01</v>
      </c>
    </row>
    <row r="419" spans="1:25" s="167" customFormat="1" ht="15">
      <c r="A419" s="10" t="s">
        <v>3934</v>
      </c>
      <c r="B419" s="10"/>
      <c r="C419" s="62" t="s">
        <v>12185</v>
      </c>
      <c r="D419" s="10"/>
      <c r="E419" s="61" t="s">
        <v>12604</v>
      </c>
      <c r="F419" s="10" t="s">
        <v>3585</v>
      </c>
      <c r="G419" s="10" t="s">
        <v>3645</v>
      </c>
      <c r="H419" s="62" t="s">
        <v>12028</v>
      </c>
      <c r="I419" s="10" t="s">
        <v>3901</v>
      </c>
      <c r="J419" s="63" t="str">
        <f t="shared" si="31"/>
        <v>IC.TU.031904</v>
      </c>
      <c r="K419" s="61" t="s">
        <v>12175</v>
      </c>
      <c r="L419" s="167" t="str">
        <f t="shared" si="35"/>
        <v>Non-patent/Clogged</v>
      </c>
      <c r="M419" s="168" t="str">
        <f t="shared" si="32"/>
        <v>PI.IC.TU.031904.01</v>
      </c>
      <c r="N419" s="168"/>
      <c r="O419" s="168" t="str">
        <f t="shared" si="33"/>
        <v>PH.IC.TU.031904.01</v>
      </c>
      <c r="Q419" s="168" t="str">
        <f t="shared" si="34"/>
        <v>CL.IC.TU.031904.01</v>
      </c>
    </row>
    <row r="420" spans="1:25" s="167" customFormat="1" ht="15">
      <c r="A420" s="10" t="s">
        <v>3934</v>
      </c>
      <c r="B420" s="10"/>
      <c r="C420" s="62" t="s">
        <v>12185</v>
      </c>
      <c r="D420" s="10"/>
      <c r="E420" s="61" t="s">
        <v>12604</v>
      </c>
      <c r="F420" s="10" t="s">
        <v>3585</v>
      </c>
      <c r="G420" s="10" t="s">
        <v>3917</v>
      </c>
      <c r="H420" s="62" t="s">
        <v>12210</v>
      </c>
      <c r="I420" s="10" t="s">
        <v>3918</v>
      </c>
      <c r="J420" s="63" t="str">
        <f t="shared" si="31"/>
        <v>IC.TU.031905</v>
      </c>
      <c r="K420" s="61" t="s">
        <v>12175</v>
      </c>
      <c r="L420" s="167" t="str">
        <f t="shared" si="35"/>
        <v>Stripped/Milked</v>
      </c>
      <c r="M420" s="168" t="str">
        <f t="shared" si="32"/>
        <v>PI.IC.TU.031905.01</v>
      </c>
      <c r="N420" s="168"/>
      <c r="O420" s="168" t="str">
        <f t="shared" si="33"/>
        <v>PH.IC.TU.031905.01</v>
      </c>
      <c r="Q420" s="168" t="str">
        <f t="shared" si="34"/>
        <v>CL.IC.TU.031905.01</v>
      </c>
    </row>
    <row r="421" spans="1:25" s="167" customFormat="1" ht="15">
      <c r="A421" s="10" t="s">
        <v>3934</v>
      </c>
      <c r="B421" s="10"/>
      <c r="C421" s="62" t="s">
        <v>12185</v>
      </c>
      <c r="D421" s="10"/>
      <c r="E421" s="61" t="s">
        <v>12604</v>
      </c>
      <c r="F421" s="10" t="s">
        <v>3585</v>
      </c>
      <c r="G421" s="10" t="s">
        <v>3919</v>
      </c>
      <c r="H421" s="62" t="s">
        <v>12212</v>
      </c>
      <c r="I421" s="10" t="s">
        <v>10046</v>
      </c>
      <c r="J421" s="63" t="str">
        <f t="shared" si="31"/>
        <v>IC.TU.031906</v>
      </c>
      <c r="K421" s="61" t="s">
        <v>12175</v>
      </c>
      <c r="L421" s="167" t="str">
        <f t="shared" si="35"/>
        <v>Gravity Drainage</v>
      </c>
      <c r="M421" s="168" t="str">
        <f t="shared" si="32"/>
        <v>PI.IC.TU.031906.01</v>
      </c>
      <c r="N421" s="168"/>
      <c r="O421" s="168" t="str">
        <f t="shared" si="33"/>
        <v>PH.IC.TU.031906.01</v>
      </c>
      <c r="Q421" s="168" t="str">
        <f t="shared" si="34"/>
        <v>CL.IC.TU.031906.01</v>
      </c>
    </row>
    <row r="422" spans="1:25" s="167" customFormat="1" ht="15">
      <c r="A422" s="10" t="s">
        <v>3934</v>
      </c>
      <c r="B422" s="10"/>
      <c r="C422" s="62" t="s">
        <v>12185</v>
      </c>
      <c r="D422" s="10"/>
      <c r="E422" s="61" t="s">
        <v>12604</v>
      </c>
      <c r="F422" s="10" t="s">
        <v>3585</v>
      </c>
      <c r="G422" s="10" t="s">
        <v>10123</v>
      </c>
      <c r="H422" s="62" t="s">
        <v>12225</v>
      </c>
      <c r="I422" s="10" t="s">
        <v>11841</v>
      </c>
      <c r="J422" s="63" t="str">
        <f t="shared" si="31"/>
        <v>IC.TU.031907</v>
      </c>
      <c r="K422" s="61" t="s">
        <v>12175</v>
      </c>
      <c r="L422" s="167" t="str">
        <f t="shared" si="35"/>
        <v>Discontinued</v>
      </c>
      <c r="M422" s="168" t="str">
        <f t="shared" si="32"/>
        <v>PI.IC.TU.031907.01</v>
      </c>
      <c r="N422" s="168"/>
      <c r="O422" s="168" t="str">
        <f t="shared" si="33"/>
        <v>PH.IC.TU.031907.01</v>
      </c>
      <c r="Q422" s="168" t="str">
        <f t="shared" si="34"/>
        <v>CL.IC.TU.031907.01</v>
      </c>
    </row>
    <row r="423" spans="1:25" s="167" customFormat="1" ht="15">
      <c r="A423" s="10" t="s">
        <v>3934</v>
      </c>
      <c r="B423" s="10"/>
      <c r="C423" s="62" t="s">
        <v>12185</v>
      </c>
      <c r="D423" s="10"/>
      <c r="E423" s="61" t="s">
        <v>12604</v>
      </c>
      <c r="F423" s="10" t="s">
        <v>3585</v>
      </c>
      <c r="G423" s="10" t="s">
        <v>10478</v>
      </c>
      <c r="H423" s="62" t="s">
        <v>11638</v>
      </c>
      <c r="I423" s="10" t="s">
        <v>10478</v>
      </c>
      <c r="J423" s="63" t="str">
        <f t="shared" si="31"/>
        <v>IC.TU.031908</v>
      </c>
      <c r="K423" s="61" t="s">
        <v>12175</v>
      </c>
      <c r="L423" s="167" t="str">
        <f t="shared" si="35"/>
        <v>Other: specify</v>
      </c>
      <c r="M423" s="168" t="str">
        <f t="shared" si="32"/>
        <v>PI.IC.TU.031908.01</v>
      </c>
      <c r="N423" s="168"/>
      <c r="O423" s="168" t="str">
        <f t="shared" si="33"/>
        <v>PH.IC.TU.031908.01</v>
      </c>
      <c r="Q423" s="168" t="str">
        <f t="shared" si="34"/>
        <v>CL.IC.TU.031908.01</v>
      </c>
    </row>
    <row r="424" spans="1:25" s="167" customFormat="1" ht="15">
      <c r="A424" s="167" t="s">
        <v>3934</v>
      </c>
      <c r="C424" s="61" t="s">
        <v>12807</v>
      </c>
      <c r="E424" s="61" t="s">
        <v>12604</v>
      </c>
      <c r="F424" s="167" t="s">
        <v>12920</v>
      </c>
      <c r="G424" s="167" t="s">
        <v>12805</v>
      </c>
      <c r="H424" s="62" t="s">
        <v>12732</v>
      </c>
      <c r="J424" s="63" t="str">
        <f t="shared" si="31"/>
        <v>IC.TU.031909</v>
      </c>
      <c r="K424" s="61" t="s">
        <v>2206</v>
      </c>
      <c r="L424" s="167" t="str">
        <f t="shared" si="35"/>
        <v>Self Discontinued</v>
      </c>
      <c r="M424" s="168" t="str">
        <f t="shared" si="32"/>
        <v>PI.IC.TU.031909.01</v>
      </c>
      <c r="N424" s="168"/>
      <c r="O424" s="168" t="str">
        <f t="shared" si="33"/>
        <v>PH.IC.TU.031909.01</v>
      </c>
      <c r="Q424" s="168" t="str">
        <f t="shared" si="34"/>
        <v>CL.IC.TU.031909.01</v>
      </c>
      <c r="X424" s="167" t="s">
        <v>12505</v>
      </c>
      <c r="Y424" s="167">
        <v>1124</v>
      </c>
    </row>
    <row r="425" spans="1:25" s="167" customFormat="1" ht="15">
      <c r="A425" s="10" t="s">
        <v>3934</v>
      </c>
      <c r="B425" s="10"/>
      <c r="C425" s="62" t="s">
        <v>12185</v>
      </c>
      <c r="D425" s="10" t="s">
        <v>9826</v>
      </c>
      <c r="E425" s="61" t="s">
        <v>7228</v>
      </c>
      <c r="F425" s="10" t="s">
        <v>3703</v>
      </c>
      <c r="G425" s="10" t="s">
        <v>9743</v>
      </c>
      <c r="H425" s="62" t="s">
        <v>11848</v>
      </c>
      <c r="I425" s="10" t="s">
        <v>12157</v>
      </c>
      <c r="J425" s="63" t="str">
        <f t="shared" si="31"/>
        <v>IC.TU.032001</v>
      </c>
      <c r="K425" s="61" t="s">
        <v>12175</v>
      </c>
      <c r="L425" s="167" t="str">
        <f t="shared" si="35"/>
        <v xml:space="preserve">      None</v>
      </c>
      <c r="M425" s="168" t="str">
        <f t="shared" si="32"/>
        <v>PI.IC.TU.032001.01</v>
      </c>
      <c r="N425" s="168"/>
      <c r="O425" s="168" t="str">
        <f t="shared" si="33"/>
        <v>PH.IC.TU.032001.01</v>
      </c>
      <c r="Q425" s="168" t="str">
        <f t="shared" si="34"/>
        <v>CL.IC.TU.032001.01</v>
      </c>
    </row>
    <row r="426" spans="1:25" s="167" customFormat="1" ht="15">
      <c r="A426" s="10" t="s">
        <v>3934</v>
      </c>
      <c r="B426" s="10"/>
      <c r="C426" s="62" t="s">
        <v>12185</v>
      </c>
      <c r="D426" s="10"/>
      <c r="E426" s="61" t="s">
        <v>7228</v>
      </c>
      <c r="F426" s="10" t="s">
        <v>3703</v>
      </c>
      <c r="G426" s="10" t="s">
        <v>8799</v>
      </c>
      <c r="H426" s="62" t="s">
        <v>12030</v>
      </c>
      <c r="I426" s="10" t="s">
        <v>11013</v>
      </c>
      <c r="J426" s="63" t="str">
        <f t="shared" si="31"/>
        <v>IC.TU.032002</v>
      </c>
      <c r="K426" s="61" t="s">
        <v>12175</v>
      </c>
      <c r="L426" s="167" t="str">
        <f t="shared" si="35"/>
        <v xml:space="preserve">     Intermittent</v>
      </c>
      <c r="M426" s="168" t="str">
        <f t="shared" si="32"/>
        <v>PI.IC.TU.032002.01</v>
      </c>
      <c r="N426" s="168"/>
      <c r="O426" s="168" t="str">
        <f t="shared" si="33"/>
        <v>PH.IC.TU.032002.01</v>
      </c>
      <c r="Q426" s="168" t="str">
        <f t="shared" si="34"/>
        <v>CL.IC.TU.032002.01</v>
      </c>
    </row>
    <row r="427" spans="1:25" s="167" customFormat="1" ht="15">
      <c r="A427" s="10" t="s">
        <v>3934</v>
      </c>
      <c r="B427" s="10"/>
      <c r="C427" s="62" t="s">
        <v>12185</v>
      </c>
      <c r="D427" s="10"/>
      <c r="E427" s="61" t="s">
        <v>7228</v>
      </c>
      <c r="F427" s="10" t="s">
        <v>3703</v>
      </c>
      <c r="G427" s="10" t="s">
        <v>10278</v>
      </c>
      <c r="H427" s="62" t="s">
        <v>12032</v>
      </c>
      <c r="I427" s="10" t="s">
        <v>8798</v>
      </c>
      <c r="J427" s="63" t="str">
        <f t="shared" si="31"/>
        <v>IC.TU.032003</v>
      </c>
      <c r="K427" s="61" t="s">
        <v>12175</v>
      </c>
      <c r="L427" s="167" t="str">
        <f t="shared" si="35"/>
        <v>Continuous</v>
      </c>
      <c r="M427" s="168" t="str">
        <f t="shared" si="32"/>
        <v>PI.IC.TU.032003.01</v>
      </c>
      <c r="N427" s="168"/>
      <c r="O427" s="168" t="str">
        <f t="shared" si="33"/>
        <v>PH.IC.TU.032003.01</v>
      </c>
      <c r="Q427" s="168" t="str">
        <f t="shared" si="34"/>
        <v>CL.IC.TU.032003.01</v>
      </c>
    </row>
    <row r="428" spans="1:25" s="167" customFormat="1" ht="15">
      <c r="A428" s="167" t="s">
        <v>3934</v>
      </c>
      <c r="C428" s="61" t="s">
        <v>2126</v>
      </c>
      <c r="E428" s="61" t="s">
        <v>12282</v>
      </c>
      <c r="F428" s="167" t="s">
        <v>2127</v>
      </c>
      <c r="G428" s="167" t="s">
        <v>2244</v>
      </c>
      <c r="H428" s="62" t="s">
        <v>2242</v>
      </c>
      <c r="I428" s="167" t="s">
        <v>2245</v>
      </c>
      <c r="J428" s="63" t="str">
        <f t="shared" si="31"/>
        <v>IC.TU.032004</v>
      </c>
      <c r="K428" s="61" t="s">
        <v>12175</v>
      </c>
      <c r="L428" s="167" t="str">
        <f t="shared" si="35"/>
        <v xml:space="preserve">     Bulb</v>
      </c>
      <c r="M428" s="168" t="str">
        <f t="shared" si="32"/>
        <v>PI.IC.TU.032004.01</v>
      </c>
      <c r="N428" s="168"/>
      <c r="O428" s="168" t="str">
        <f t="shared" si="33"/>
        <v>PH.IC.TU.032004.01</v>
      </c>
      <c r="Q428" s="168" t="str">
        <f t="shared" si="34"/>
        <v>CL.IC.TU.032004.01</v>
      </c>
      <c r="V428" s="167" t="s">
        <v>2777</v>
      </c>
      <c r="W428" s="167">
        <v>1048</v>
      </c>
    </row>
    <row r="429" spans="1:25" s="167" customFormat="1" ht="15">
      <c r="A429" s="10" t="s">
        <v>3934</v>
      </c>
      <c r="B429" s="10"/>
      <c r="C429" s="62" t="s">
        <v>12185</v>
      </c>
      <c r="D429" s="10" t="s">
        <v>10285</v>
      </c>
      <c r="E429" s="61" t="s">
        <v>8039</v>
      </c>
      <c r="F429" s="10" t="s">
        <v>3703</v>
      </c>
      <c r="G429" s="10" t="s">
        <v>3780</v>
      </c>
      <c r="H429" s="62" t="s">
        <v>11848</v>
      </c>
      <c r="I429" s="10" t="s">
        <v>8746</v>
      </c>
      <c r="J429" s="63" t="str">
        <f t="shared" si="31"/>
        <v>IC.TU.032101</v>
      </c>
      <c r="K429" s="61" t="s">
        <v>12175</v>
      </c>
      <c r="L429" s="167" t="str">
        <f t="shared" si="35"/>
        <v xml:space="preserve">       None</v>
      </c>
      <c r="M429" s="168" t="str">
        <f t="shared" si="32"/>
        <v>PI.IC.TU.032101.01</v>
      </c>
      <c r="N429" s="168"/>
      <c r="O429" s="168" t="str">
        <f t="shared" si="33"/>
        <v>PH.IC.TU.032101.01</v>
      </c>
      <c r="Q429" s="168" t="str">
        <f t="shared" si="34"/>
        <v>CL.IC.TU.032101.01</v>
      </c>
    </row>
    <row r="430" spans="1:25" s="167" customFormat="1" ht="15">
      <c r="A430" s="10" t="s">
        <v>3934</v>
      </c>
      <c r="B430" s="10"/>
      <c r="C430" s="62" t="s">
        <v>12185</v>
      </c>
      <c r="D430" s="10"/>
      <c r="E430" s="61" t="s">
        <v>8039</v>
      </c>
      <c r="F430" s="10" t="s">
        <v>3703</v>
      </c>
      <c r="G430" s="10" t="s">
        <v>3702</v>
      </c>
      <c r="H430" s="62" t="s">
        <v>12030</v>
      </c>
      <c r="I430" s="10" t="s">
        <v>10526</v>
      </c>
      <c r="J430" s="63" t="str">
        <f t="shared" si="31"/>
        <v>IC.TU.032102</v>
      </c>
      <c r="K430" s="61" t="s">
        <v>12175</v>
      </c>
      <c r="L430" s="167" t="str">
        <f t="shared" si="35"/>
        <v xml:space="preserve">      Low</v>
      </c>
      <c r="M430" s="168" t="str">
        <f t="shared" si="32"/>
        <v>PI.IC.TU.032102.01</v>
      </c>
      <c r="N430" s="168"/>
      <c r="O430" s="168" t="str">
        <f t="shared" si="33"/>
        <v>PH.IC.TU.032102.01</v>
      </c>
      <c r="Q430" s="168" t="str">
        <f t="shared" si="34"/>
        <v>CL.IC.TU.032102.01</v>
      </c>
    </row>
    <row r="431" spans="1:25" s="167" customFormat="1" ht="15">
      <c r="A431" s="10" t="s">
        <v>3934</v>
      </c>
      <c r="B431" s="10"/>
      <c r="C431" s="62" t="s">
        <v>12185</v>
      </c>
      <c r="D431" s="10"/>
      <c r="E431" s="61" t="s">
        <v>8039</v>
      </c>
      <c r="F431" s="10" t="s">
        <v>3703</v>
      </c>
      <c r="G431" s="10" t="s">
        <v>4622</v>
      </c>
      <c r="H431" s="62" t="s">
        <v>12032</v>
      </c>
      <c r="I431" s="10" t="s">
        <v>10362</v>
      </c>
      <c r="J431" s="63" t="str">
        <f t="shared" si="31"/>
        <v>IC.TU.032103</v>
      </c>
      <c r="K431" s="61" t="s">
        <v>12175</v>
      </c>
      <c r="L431" s="167" t="str">
        <f t="shared" si="35"/>
        <v xml:space="preserve">     Medium</v>
      </c>
      <c r="M431" s="168" t="str">
        <f t="shared" si="32"/>
        <v>PI.IC.TU.032103.01</v>
      </c>
      <c r="N431" s="168"/>
      <c r="O431" s="168" t="str">
        <f t="shared" si="33"/>
        <v>PH.IC.TU.032103.01</v>
      </c>
      <c r="Q431" s="168" t="str">
        <f t="shared" si="34"/>
        <v>CL.IC.TU.032103.01</v>
      </c>
    </row>
    <row r="432" spans="1:25" s="167" customFormat="1" ht="15">
      <c r="A432" s="10" t="s">
        <v>3934</v>
      </c>
      <c r="B432" s="10"/>
      <c r="C432" s="62" t="s">
        <v>12185</v>
      </c>
      <c r="D432" s="10"/>
      <c r="E432" s="61" t="s">
        <v>8039</v>
      </c>
      <c r="F432" s="10" t="s">
        <v>3703</v>
      </c>
      <c r="G432" s="10" t="s">
        <v>3925</v>
      </c>
      <c r="H432" s="62" t="s">
        <v>12028</v>
      </c>
      <c r="I432" s="10" t="s">
        <v>10363</v>
      </c>
      <c r="J432" s="63" t="str">
        <f t="shared" si="31"/>
        <v>IC.TU.032104</v>
      </c>
      <c r="K432" s="61" t="s">
        <v>12175</v>
      </c>
      <c r="L432" s="167" t="str">
        <f t="shared" si="35"/>
        <v xml:space="preserve">     High</v>
      </c>
      <c r="M432" s="168" t="str">
        <f t="shared" si="32"/>
        <v>PI.IC.TU.032104.01</v>
      </c>
      <c r="N432" s="168"/>
      <c r="O432" s="168" t="str">
        <f t="shared" si="33"/>
        <v>PH.IC.TU.032104.01</v>
      </c>
      <c r="Q432" s="168" t="str">
        <f t="shared" si="34"/>
        <v>CL.IC.TU.032104.01</v>
      </c>
    </row>
    <row r="433" spans="1:47" s="167" customFormat="1" ht="15">
      <c r="A433" s="167" t="s">
        <v>3934</v>
      </c>
      <c r="C433" s="62" t="s">
        <v>12185</v>
      </c>
      <c r="D433" s="10"/>
      <c r="E433" s="61" t="s">
        <v>8039</v>
      </c>
      <c r="F433" s="10" t="s">
        <v>3703</v>
      </c>
      <c r="G433" s="167" t="s">
        <v>4600</v>
      </c>
      <c r="H433" s="62" t="s">
        <v>6291</v>
      </c>
      <c r="I433" s="167" t="s">
        <v>3926</v>
      </c>
      <c r="J433" s="63" t="str">
        <f t="shared" si="31"/>
        <v>IC.TU.032105</v>
      </c>
      <c r="K433" s="61" t="s">
        <v>12175</v>
      </c>
      <c r="L433" s="167" t="str">
        <f t="shared" si="35"/>
        <v>Number: specify</v>
      </c>
      <c r="M433" s="168" t="str">
        <f t="shared" si="32"/>
        <v>PI.IC.TU.032105.01</v>
      </c>
      <c r="N433" s="168"/>
      <c r="O433" s="168" t="str">
        <f t="shared" si="33"/>
        <v>PH.IC.TU.032105.01</v>
      </c>
      <c r="Q433" s="168" t="str">
        <f t="shared" si="34"/>
        <v>CL.IC.TU.032105.01</v>
      </c>
      <c r="R433" s="167" t="s">
        <v>12465</v>
      </c>
      <c r="S433" s="167">
        <v>331</v>
      </c>
    </row>
    <row r="434" spans="1:47" s="167" customFormat="1" ht="15">
      <c r="A434" s="167" t="s">
        <v>3934</v>
      </c>
      <c r="C434" s="61" t="s">
        <v>2126</v>
      </c>
      <c r="E434" s="61" t="s">
        <v>12285</v>
      </c>
      <c r="F434" s="167" t="s">
        <v>2127</v>
      </c>
      <c r="G434" s="167" t="s">
        <v>2246</v>
      </c>
      <c r="H434" s="62" t="s">
        <v>2424</v>
      </c>
      <c r="I434" s="167" t="s">
        <v>2247</v>
      </c>
      <c r="J434" s="63" t="str">
        <f t="shared" si="31"/>
        <v>IC.TU.032106</v>
      </c>
      <c r="K434" s="61" t="s">
        <v>12175</v>
      </c>
      <c r="L434" s="167" t="str">
        <f t="shared" si="35"/>
        <v>Bulb</v>
      </c>
      <c r="M434" s="168" t="str">
        <f t="shared" si="32"/>
        <v>PI.IC.TU.032106.01</v>
      </c>
      <c r="N434" s="168"/>
      <c r="O434" s="168" t="str">
        <f t="shared" si="33"/>
        <v>PH.IC.TU.032106.01</v>
      </c>
      <c r="Q434" s="168" t="str">
        <f t="shared" si="34"/>
        <v>CL.IC.TU.032106.01</v>
      </c>
      <c r="R434" s="167" t="s">
        <v>12180</v>
      </c>
      <c r="S434" s="167" t="s">
        <v>2301</v>
      </c>
      <c r="V434" s="167" t="s">
        <v>2302</v>
      </c>
      <c r="W434" s="167">
        <v>1048</v>
      </c>
    </row>
    <row r="435" spans="1:47" s="167" customFormat="1" ht="15">
      <c r="A435" s="10" t="s">
        <v>3934</v>
      </c>
      <c r="B435" s="10"/>
      <c r="C435" s="62" t="s">
        <v>12185</v>
      </c>
      <c r="D435" s="10" t="s">
        <v>9846</v>
      </c>
      <c r="E435" s="61" t="s">
        <v>7874</v>
      </c>
      <c r="F435" s="10" t="s">
        <v>3836</v>
      </c>
      <c r="G435" s="10" t="s">
        <v>7180</v>
      </c>
      <c r="H435" s="62" t="s">
        <v>11848</v>
      </c>
      <c r="I435" s="10" t="s">
        <v>7180</v>
      </c>
      <c r="J435" s="63" t="str">
        <f t="shared" si="31"/>
        <v>IC.TU.032201</v>
      </c>
      <c r="K435" s="61" t="s">
        <v>12175</v>
      </c>
      <c r="L435" s="167" t="str">
        <f t="shared" si="35"/>
        <v>Bulb</v>
      </c>
      <c r="M435" s="168" t="str">
        <f t="shared" si="32"/>
        <v>PI.IC.TU.032201.01</v>
      </c>
      <c r="N435" s="168"/>
      <c r="O435" s="168" t="str">
        <f t="shared" si="33"/>
        <v>PH.IC.TU.032201.01</v>
      </c>
      <c r="Q435" s="168" t="str">
        <f t="shared" si="34"/>
        <v>CL.IC.TU.032201.01</v>
      </c>
    </row>
    <row r="436" spans="1:47" s="167" customFormat="1" ht="15">
      <c r="A436" s="10" t="s">
        <v>3934</v>
      </c>
      <c r="B436" s="10"/>
      <c r="C436" s="62" t="s">
        <v>12185</v>
      </c>
      <c r="D436" s="10"/>
      <c r="E436" s="61" t="s">
        <v>7874</v>
      </c>
      <c r="F436" s="10" t="s">
        <v>3836</v>
      </c>
      <c r="G436" s="10" t="s">
        <v>3928</v>
      </c>
      <c r="H436" s="62" t="s">
        <v>12030</v>
      </c>
      <c r="I436" s="10" t="s">
        <v>3928</v>
      </c>
      <c r="J436" s="63" t="str">
        <f t="shared" si="31"/>
        <v>IC.TU.032202</v>
      </c>
      <c r="K436" s="61" t="s">
        <v>12175</v>
      </c>
      <c r="L436" s="167" t="str">
        <f t="shared" si="35"/>
        <v>Hemovac</v>
      </c>
      <c r="M436" s="168" t="str">
        <f t="shared" si="32"/>
        <v>PI.IC.TU.032202.01</v>
      </c>
      <c r="N436" s="168"/>
      <c r="O436" s="168" t="str">
        <f t="shared" si="33"/>
        <v>PH.IC.TU.032202.01</v>
      </c>
      <c r="Q436" s="168" t="str">
        <f t="shared" si="34"/>
        <v>CL.IC.TU.032202.01</v>
      </c>
    </row>
    <row r="437" spans="1:47" s="167" customFormat="1" ht="15">
      <c r="A437" s="10" t="s">
        <v>3934</v>
      </c>
      <c r="B437" s="10"/>
      <c r="C437" s="62" t="s">
        <v>12185</v>
      </c>
      <c r="D437" s="10"/>
      <c r="E437" s="61" t="s">
        <v>7874</v>
      </c>
      <c r="F437" s="10" t="s">
        <v>3836</v>
      </c>
      <c r="G437" s="10" t="s">
        <v>3929</v>
      </c>
      <c r="H437" s="62" t="s">
        <v>12032</v>
      </c>
      <c r="I437" s="10" t="s">
        <v>3930</v>
      </c>
      <c r="J437" s="63" t="str">
        <f t="shared" si="31"/>
        <v>IC.TU.032203</v>
      </c>
      <c r="K437" s="61" t="s">
        <v>12175</v>
      </c>
      <c r="L437" s="167" t="str">
        <f t="shared" si="35"/>
        <v>Jackson Pratt</v>
      </c>
      <c r="M437" s="168" t="str">
        <f t="shared" si="32"/>
        <v>PI.IC.TU.032203.01</v>
      </c>
      <c r="N437" s="168"/>
      <c r="O437" s="168" t="str">
        <f t="shared" si="33"/>
        <v>PH.IC.TU.032203.01</v>
      </c>
      <c r="Q437" s="168" t="str">
        <f t="shared" si="34"/>
        <v>CL.IC.TU.032203.01</v>
      </c>
    </row>
    <row r="438" spans="1:47" s="167" customFormat="1" ht="15">
      <c r="A438" s="10" t="s">
        <v>3934</v>
      </c>
      <c r="B438" s="10"/>
      <c r="C438" s="62" t="s">
        <v>12185</v>
      </c>
      <c r="D438" s="10"/>
      <c r="E438" s="61" t="s">
        <v>7874</v>
      </c>
      <c r="F438" s="10" t="s">
        <v>3836</v>
      </c>
      <c r="G438" s="10" t="s">
        <v>3931</v>
      </c>
      <c r="H438" s="62" t="s">
        <v>12028</v>
      </c>
      <c r="I438" s="10" t="s">
        <v>3931</v>
      </c>
      <c r="J438" s="63" t="str">
        <f t="shared" si="31"/>
        <v>IC.TU.032204</v>
      </c>
      <c r="K438" s="61" t="s">
        <v>12175</v>
      </c>
      <c r="L438" s="167" t="str">
        <f t="shared" si="35"/>
        <v>Penrose</v>
      </c>
      <c r="M438" s="168" t="str">
        <f t="shared" si="32"/>
        <v>PI.IC.TU.032204.01</v>
      </c>
      <c r="N438" s="168"/>
      <c r="O438" s="168" t="str">
        <f t="shared" si="33"/>
        <v>PH.IC.TU.032204.01</v>
      </c>
      <c r="Q438" s="168" t="str">
        <f t="shared" si="34"/>
        <v>CL.IC.TU.032204.01</v>
      </c>
    </row>
    <row r="439" spans="1:47" s="167" customFormat="1" ht="15">
      <c r="A439" s="10" t="s">
        <v>3934</v>
      </c>
      <c r="B439" s="10"/>
      <c r="C439" s="62" t="s">
        <v>12185</v>
      </c>
      <c r="D439" s="10"/>
      <c r="E439" s="61" t="s">
        <v>7874</v>
      </c>
      <c r="F439" s="10" t="s">
        <v>3836</v>
      </c>
      <c r="G439" s="10" t="s">
        <v>3937</v>
      </c>
      <c r="H439" s="62" t="s">
        <v>12210</v>
      </c>
      <c r="I439" s="10" t="s">
        <v>3938</v>
      </c>
      <c r="J439" s="63" t="str">
        <f t="shared" si="31"/>
        <v>IC.TU.032205</v>
      </c>
      <c r="K439" s="61" t="s">
        <v>12175</v>
      </c>
      <c r="L439" s="167" t="str">
        <f t="shared" si="35"/>
        <v>Red rubber catheter</v>
      </c>
      <c r="M439" s="168" t="str">
        <f t="shared" si="32"/>
        <v>PI.IC.TU.032205.01</v>
      </c>
      <c r="N439" s="168"/>
      <c r="O439" s="168" t="str">
        <f t="shared" si="33"/>
        <v>PH.IC.TU.032205.01</v>
      </c>
      <c r="Q439" s="168" t="str">
        <f t="shared" si="34"/>
        <v>CL.IC.TU.032205.01</v>
      </c>
    </row>
    <row r="440" spans="1:47" s="167" customFormat="1" ht="15">
      <c r="A440" s="10" t="s">
        <v>3934</v>
      </c>
      <c r="B440" s="10"/>
      <c r="C440" s="62" t="s">
        <v>12185</v>
      </c>
      <c r="D440" s="10"/>
      <c r="E440" s="61" t="s">
        <v>7874</v>
      </c>
      <c r="F440" s="10" t="s">
        <v>3836</v>
      </c>
      <c r="G440" s="10" t="s">
        <v>3939</v>
      </c>
      <c r="H440" s="62" t="s">
        <v>12212</v>
      </c>
      <c r="I440" s="10" t="s">
        <v>3940</v>
      </c>
      <c r="J440" s="63" t="str">
        <f t="shared" si="31"/>
        <v>IC.TU.032206</v>
      </c>
      <c r="K440" s="61" t="s">
        <v>12175</v>
      </c>
      <c r="L440" s="167" t="str">
        <f t="shared" si="35"/>
        <v>T-Tube</v>
      </c>
      <c r="M440" s="168" t="str">
        <f t="shared" si="32"/>
        <v>PI.IC.TU.032206.01</v>
      </c>
      <c r="N440" s="168"/>
      <c r="O440" s="168" t="str">
        <f t="shared" si="33"/>
        <v>PH.IC.TU.032206.01</v>
      </c>
      <c r="Q440" s="168" t="str">
        <f t="shared" si="34"/>
        <v>CL.IC.TU.032206.01</v>
      </c>
    </row>
    <row r="441" spans="1:47" s="167" customFormat="1" ht="15">
      <c r="A441" s="10" t="s">
        <v>3934</v>
      </c>
      <c r="B441" s="10"/>
      <c r="C441" s="62" t="s">
        <v>12185</v>
      </c>
      <c r="D441" s="10"/>
      <c r="E441" s="61" t="s">
        <v>7874</v>
      </c>
      <c r="F441" s="10" t="s">
        <v>3836</v>
      </c>
      <c r="G441" s="10" t="s">
        <v>10884</v>
      </c>
      <c r="H441" s="62" t="s">
        <v>12225</v>
      </c>
      <c r="I441" s="10" t="s">
        <v>12437</v>
      </c>
      <c r="J441" s="63" t="str">
        <f t="shared" si="31"/>
        <v>IC.TU.032207</v>
      </c>
      <c r="K441" s="61" t="s">
        <v>12175</v>
      </c>
      <c r="L441" s="167" t="str">
        <f t="shared" si="35"/>
        <v>Other:  specify</v>
      </c>
      <c r="M441" s="168" t="str">
        <f t="shared" si="32"/>
        <v>PI.IC.TU.032207.01</v>
      </c>
      <c r="N441" s="168"/>
      <c r="O441" s="168" t="str">
        <f t="shared" si="33"/>
        <v>PH.IC.TU.032207.01</v>
      </c>
      <c r="Q441" s="168" t="str">
        <f t="shared" si="34"/>
        <v>CL.IC.TU.032207.01</v>
      </c>
    </row>
    <row r="442" spans="1:47" s="167" customFormat="1" ht="15">
      <c r="A442" s="167" t="s">
        <v>3934</v>
      </c>
      <c r="C442" s="62" t="s">
        <v>12185</v>
      </c>
      <c r="D442" s="10"/>
      <c r="E442" s="61" t="s">
        <v>7874</v>
      </c>
      <c r="F442" s="10" t="s">
        <v>3836</v>
      </c>
      <c r="G442" s="167" t="s">
        <v>3941</v>
      </c>
      <c r="H442" s="62" t="s">
        <v>3574</v>
      </c>
      <c r="I442" s="167" t="s">
        <v>3941</v>
      </c>
      <c r="J442" s="63" t="str">
        <f t="shared" si="31"/>
        <v>IC.TU.032208</v>
      </c>
      <c r="K442" s="61" t="s">
        <v>12175</v>
      </c>
      <c r="L442" s="167" t="str">
        <f t="shared" si="35"/>
        <v>Blakemore</v>
      </c>
      <c r="M442" s="168" t="str">
        <f t="shared" si="32"/>
        <v>PI.IC.TU.032208.01</v>
      </c>
      <c r="N442" s="168"/>
      <c r="O442" s="168" t="str">
        <f t="shared" si="33"/>
        <v>PH.IC.TU.032208.01</v>
      </c>
      <c r="Q442" s="168" t="str">
        <f t="shared" si="34"/>
        <v>CL.IC.TU.032208.01</v>
      </c>
      <c r="R442" s="167" t="s">
        <v>12465</v>
      </c>
      <c r="S442" s="167">
        <v>499</v>
      </c>
    </row>
    <row r="443" spans="1:47" s="167" customFormat="1" ht="15">
      <c r="A443" s="167" t="s">
        <v>3934</v>
      </c>
      <c r="C443" s="62" t="s">
        <v>12185</v>
      </c>
      <c r="D443" s="10"/>
      <c r="E443" s="61" t="s">
        <v>7874</v>
      </c>
      <c r="F443" s="10" t="s">
        <v>3836</v>
      </c>
      <c r="G443" s="167" t="s">
        <v>3942</v>
      </c>
      <c r="H443" s="62" t="s">
        <v>3690</v>
      </c>
      <c r="I443" s="167" t="s">
        <v>3942</v>
      </c>
      <c r="J443" s="63" t="str">
        <f t="shared" si="31"/>
        <v>IC.TU.032209</v>
      </c>
      <c r="K443" s="61" t="s">
        <v>12175</v>
      </c>
      <c r="L443" s="167" t="str">
        <f t="shared" si="35"/>
        <v>Esophagogastric</v>
      </c>
      <c r="M443" s="168" t="str">
        <f t="shared" si="32"/>
        <v>PI.IC.TU.032209.01</v>
      </c>
      <c r="N443" s="168"/>
      <c r="O443" s="168" t="str">
        <f t="shared" si="33"/>
        <v>PH.IC.TU.032209.01</v>
      </c>
      <c r="Q443" s="168" t="str">
        <f t="shared" si="34"/>
        <v>CL.IC.TU.032209.01</v>
      </c>
      <c r="R443" s="167" t="s">
        <v>12465</v>
      </c>
      <c r="S443" s="167">
        <v>499</v>
      </c>
    </row>
    <row r="444" spans="1:47" s="167" customFormat="1" ht="15">
      <c r="A444" s="167" t="s">
        <v>3934</v>
      </c>
      <c r="C444" s="62" t="s">
        <v>12185</v>
      </c>
      <c r="D444" s="10"/>
      <c r="E444" s="61" t="s">
        <v>7874</v>
      </c>
      <c r="F444" s="10" t="s">
        <v>3836</v>
      </c>
      <c r="G444" s="167" t="s">
        <v>3821</v>
      </c>
      <c r="H444" s="62" t="s">
        <v>3188</v>
      </c>
      <c r="I444" s="167" t="s">
        <v>3943</v>
      </c>
      <c r="J444" s="63" t="str">
        <f t="shared" si="31"/>
        <v>IC.TU.032210</v>
      </c>
      <c r="K444" s="61" t="s">
        <v>2379</v>
      </c>
      <c r="L444" s="167" t="str">
        <f t="shared" si="35"/>
        <v>Naso Gastric Tube</v>
      </c>
      <c r="M444" s="168" t="str">
        <f t="shared" si="32"/>
        <v>PI.IC.TU.032210.01</v>
      </c>
      <c r="N444" s="168"/>
      <c r="O444" s="168" t="str">
        <f t="shared" si="33"/>
        <v>PH.IC.TU.032210.01</v>
      </c>
      <c r="Q444" s="168" t="str">
        <f t="shared" si="34"/>
        <v>CL.IC.TU.032210.01</v>
      </c>
      <c r="R444" s="167" t="s">
        <v>12465</v>
      </c>
      <c r="S444" s="167">
        <v>499</v>
      </c>
    </row>
    <row r="445" spans="1:47" s="167" customFormat="1" ht="15">
      <c r="A445" s="167" t="s">
        <v>3934</v>
      </c>
      <c r="C445" s="62" t="s">
        <v>12592</v>
      </c>
      <c r="D445" s="10"/>
      <c r="E445" s="61" t="s">
        <v>7874</v>
      </c>
      <c r="F445" s="10" t="s">
        <v>3836</v>
      </c>
      <c r="G445" s="167" t="s">
        <v>3944</v>
      </c>
      <c r="H445" s="62" t="s">
        <v>5749</v>
      </c>
      <c r="I445" s="167" t="s">
        <v>3944</v>
      </c>
      <c r="J445" s="63" t="str">
        <f t="shared" si="31"/>
        <v>IC.TU.032211</v>
      </c>
      <c r="K445" s="61" t="s">
        <v>2379</v>
      </c>
      <c r="L445" s="167" t="str">
        <f t="shared" si="35"/>
        <v>Oral Gastric Tube</v>
      </c>
      <c r="M445" s="168" t="str">
        <f t="shared" si="32"/>
        <v>PI.IC.TU.032211.01</v>
      </c>
      <c r="N445" s="168"/>
      <c r="O445" s="168" t="str">
        <f t="shared" si="33"/>
        <v>PH.IC.TU.032211.01</v>
      </c>
      <c r="Q445" s="168" t="str">
        <f t="shared" si="34"/>
        <v>CL.IC.TU.032211.01</v>
      </c>
      <c r="R445" s="167" t="s">
        <v>12465</v>
      </c>
      <c r="S445" s="167">
        <v>499</v>
      </c>
    </row>
    <row r="446" spans="1:47" s="138" customFormat="1" ht="15">
      <c r="A446" s="138" t="s">
        <v>3934</v>
      </c>
      <c r="C446" s="150" t="s">
        <v>12032</v>
      </c>
      <c r="E446" s="150" t="s">
        <v>7874</v>
      </c>
      <c r="F446" s="138" t="s">
        <v>3836</v>
      </c>
      <c r="G446" s="138" t="s">
        <v>14305</v>
      </c>
      <c r="H446" s="151" t="s">
        <v>12100</v>
      </c>
      <c r="I446" s="138" t="s">
        <v>14305</v>
      </c>
      <c r="J446" s="152" t="str">
        <f>CONCATENATE("IC.TU.",C446,E446,H446)</f>
        <v>IC.TU.032212</v>
      </c>
      <c r="K446" s="150" t="s">
        <v>5586</v>
      </c>
      <c r="L446" s="138" t="str">
        <f>G446</f>
        <v>Blake</v>
      </c>
      <c r="M446" s="153" t="str">
        <f>CONCATENATE("PI.",J446,".",K446)</f>
        <v>PI.IC.TU.032212.01</v>
      </c>
      <c r="N446" s="153"/>
      <c r="O446" s="153" t="str">
        <f>CONCATENATE("PH.",J446,".",K446)</f>
        <v>PH.IC.TU.032212.01</v>
      </c>
      <c r="Q446" s="153" t="str">
        <f>CONCATENATE("CL.",J446,".",K446)</f>
        <v>CL.IC.TU.032212.01</v>
      </c>
      <c r="AR446" s="138" t="s">
        <v>12773</v>
      </c>
      <c r="AS446" s="138">
        <v>1649</v>
      </c>
    </row>
    <row r="447" spans="1:47" s="138" customFormat="1" ht="15">
      <c r="A447" s="138" t="s">
        <v>3934</v>
      </c>
      <c r="C447" s="150" t="s">
        <v>12032</v>
      </c>
      <c r="E447" s="150" t="s">
        <v>712</v>
      </c>
      <c r="F447" s="138" t="s">
        <v>3836</v>
      </c>
      <c r="G447" s="138" t="s">
        <v>14718</v>
      </c>
      <c r="H447" s="151" t="s">
        <v>12101</v>
      </c>
      <c r="I447" s="138" t="s">
        <v>14718</v>
      </c>
      <c r="J447" s="152" t="str">
        <f>CONCATENATE("IC.TU.",C447,E447,H447)</f>
        <v>IC.TU.032213</v>
      </c>
      <c r="K447" s="150" t="s">
        <v>3</v>
      </c>
      <c r="L447" s="138" t="str">
        <f>G447</f>
        <v>Davol</v>
      </c>
      <c r="M447" s="153" t="str">
        <f>CONCATENATE("PI.",J447,".",K447)</f>
        <v>PI.IC.TU.032213.01</v>
      </c>
      <c r="N447" s="153"/>
      <c r="O447" s="153" t="str">
        <f>CONCATENATE("PH.",J447,".",K447)</f>
        <v>PH.IC.TU.032213.01</v>
      </c>
      <c r="Q447" s="153" t="str">
        <f>CONCATENATE("CL.",J447,".",K447)</f>
        <v>CL.IC.TU.032213.01</v>
      </c>
      <c r="AT447" s="138" t="s">
        <v>12773</v>
      </c>
      <c r="AU447" s="138">
        <v>1767</v>
      </c>
    </row>
    <row r="448" spans="1:47" s="138" customFormat="1" ht="15">
      <c r="A448" s="138" t="s">
        <v>3934</v>
      </c>
      <c r="C448" s="150" t="s">
        <v>12032</v>
      </c>
      <c r="E448" s="150" t="s">
        <v>712</v>
      </c>
      <c r="F448" s="138" t="s">
        <v>3836</v>
      </c>
      <c r="G448" s="138" t="s">
        <v>14719</v>
      </c>
      <c r="H448" s="151" t="s">
        <v>12102</v>
      </c>
      <c r="I448" s="138" t="s">
        <v>14719</v>
      </c>
      <c r="J448" s="152" t="str">
        <f>CONCATENATE("IC.TU.",C448,E448,H448)</f>
        <v>IC.TU.032214</v>
      </c>
      <c r="K448" s="150" t="s">
        <v>3</v>
      </c>
      <c r="L448" s="138" t="str">
        <f>G448</f>
        <v>Accordian</v>
      </c>
      <c r="M448" s="153" t="str">
        <f>CONCATENATE("PI.",J448,".",K448)</f>
        <v>PI.IC.TU.032214.01</v>
      </c>
      <c r="N448" s="153"/>
      <c r="O448" s="153" t="str">
        <f>CONCATENATE("PH.",J448,".",K448)</f>
        <v>PH.IC.TU.032214.01</v>
      </c>
      <c r="Q448" s="153" t="str">
        <f>CONCATENATE("CL.",J448,".",K448)</f>
        <v>CL.IC.TU.032214.01</v>
      </c>
      <c r="AT448" s="138" t="s">
        <v>12773</v>
      </c>
      <c r="AU448" s="138">
        <v>1767</v>
      </c>
    </row>
    <row r="449" spans="1:41" s="167" customFormat="1" ht="15">
      <c r="A449" s="167" t="s">
        <v>3934</v>
      </c>
      <c r="C449" s="61" t="s">
        <v>2126</v>
      </c>
      <c r="D449" s="167" t="s">
        <v>2714</v>
      </c>
      <c r="E449" s="61" t="s">
        <v>2715</v>
      </c>
      <c r="F449" s="167" t="s">
        <v>2710</v>
      </c>
      <c r="G449" s="167" t="s">
        <v>2716</v>
      </c>
      <c r="H449" s="62" t="s">
        <v>2540</v>
      </c>
      <c r="I449" s="167" t="s">
        <v>2717</v>
      </c>
      <c r="J449" s="63" t="str">
        <f t="shared" si="31"/>
        <v>IC.TU.032301</v>
      </c>
      <c r="K449" s="61" t="s">
        <v>12175</v>
      </c>
      <c r="L449" s="167" t="str">
        <f t="shared" si="35"/>
        <v>Date Insertion, specify:</v>
      </c>
      <c r="M449" s="168" t="str">
        <f t="shared" si="32"/>
        <v>PI.IC.TU.032301.01</v>
      </c>
      <c r="N449" s="168"/>
      <c r="O449" s="168" t="str">
        <f t="shared" si="33"/>
        <v>PH.IC.TU.032301.01</v>
      </c>
      <c r="Q449" s="168" t="str">
        <f t="shared" si="34"/>
        <v>CL.IC.TU.032301.01</v>
      </c>
      <c r="R449" s="167" t="s">
        <v>12278</v>
      </c>
      <c r="S449" s="167">
        <v>499</v>
      </c>
      <c r="V449" s="167" t="s">
        <v>2777</v>
      </c>
      <c r="W449" s="167">
        <v>1068</v>
      </c>
    </row>
    <row r="450" spans="1:41" s="167" customFormat="1" ht="15">
      <c r="A450" s="167" t="s">
        <v>3934</v>
      </c>
      <c r="C450" s="61" t="s">
        <v>12032</v>
      </c>
      <c r="E450" s="61" t="s">
        <v>2335</v>
      </c>
      <c r="F450" s="167" t="s">
        <v>2710</v>
      </c>
      <c r="G450" s="167" t="s">
        <v>10123</v>
      </c>
      <c r="H450" s="62" t="s">
        <v>12030</v>
      </c>
      <c r="I450" s="167" t="s">
        <v>13882</v>
      </c>
      <c r="J450" s="63" t="str">
        <f t="shared" si="31"/>
        <v>IC.TU.032302</v>
      </c>
      <c r="K450" s="61" t="s">
        <v>1</v>
      </c>
      <c r="L450" s="167" t="str">
        <f t="shared" si="35"/>
        <v>Discontinued</v>
      </c>
      <c r="M450" s="168" t="str">
        <f t="shared" si="32"/>
        <v>PI.IC.TU.032302.01</v>
      </c>
      <c r="N450" s="168"/>
      <c r="O450" s="168" t="str">
        <f t="shared" si="33"/>
        <v>PH.IC.TU.032302.01</v>
      </c>
      <c r="Q450" s="168" t="str">
        <f t="shared" si="34"/>
        <v>CL.IC.TU.032302.01</v>
      </c>
      <c r="R450" s="167" t="s">
        <v>12465</v>
      </c>
      <c r="S450" s="167">
        <v>499</v>
      </c>
      <c r="AN450" s="167" t="s">
        <v>12773</v>
      </c>
      <c r="AO450" s="167">
        <v>1523</v>
      </c>
    </row>
    <row r="451" spans="1:41" s="167" customFormat="1" ht="15">
      <c r="A451" s="167" t="s">
        <v>3934</v>
      </c>
      <c r="C451" s="61" t="s">
        <v>12032</v>
      </c>
      <c r="E451" s="61" t="s">
        <v>2335</v>
      </c>
      <c r="F451" s="167" t="s">
        <v>2710</v>
      </c>
      <c r="G451" s="167" t="s">
        <v>12267</v>
      </c>
      <c r="H451" s="62" t="s">
        <v>12032</v>
      </c>
      <c r="I451" s="167" t="s">
        <v>13883</v>
      </c>
      <c r="J451" s="63" t="str">
        <f t="shared" si="31"/>
        <v>IC.TU.032303</v>
      </c>
      <c r="K451" s="61" t="s">
        <v>1</v>
      </c>
      <c r="L451" s="167" t="str">
        <f t="shared" si="35"/>
        <v>Self Discontinued</v>
      </c>
      <c r="M451" s="168" t="str">
        <f t="shared" si="32"/>
        <v>PI.IC.TU.032303.01</v>
      </c>
      <c r="N451" s="168"/>
      <c r="O451" s="168" t="str">
        <f t="shared" si="33"/>
        <v>PH.IC.TU.032303.01</v>
      </c>
      <c r="Q451" s="168" t="str">
        <f t="shared" si="34"/>
        <v>CL.IC.TU.032303.01</v>
      </c>
      <c r="R451" s="167" t="s">
        <v>12465</v>
      </c>
      <c r="S451" s="167">
        <v>499</v>
      </c>
      <c r="AN451" s="167" t="s">
        <v>12773</v>
      </c>
      <c r="AO451" s="167">
        <v>1523</v>
      </c>
    </row>
    <row r="452" spans="1:41" s="167" customFormat="1" ht="15">
      <c r="A452" s="10" t="s">
        <v>3934</v>
      </c>
      <c r="B452" s="10" t="s">
        <v>3704</v>
      </c>
      <c r="C452" s="62" t="s">
        <v>12594</v>
      </c>
      <c r="D452" s="10" t="s">
        <v>10436</v>
      </c>
      <c r="E452" s="61" t="s">
        <v>2379</v>
      </c>
      <c r="F452" s="10" t="s">
        <v>3705</v>
      </c>
      <c r="G452" s="10" t="s">
        <v>10383</v>
      </c>
      <c r="H452" s="61" t="s">
        <v>2379</v>
      </c>
      <c r="I452" s="10" t="s">
        <v>10384</v>
      </c>
      <c r="J452" s="63" t="str">
        <f t="shared" si="31"/>
        <v>IC.TU.040101</v>
      </c>
      <c r="K452" s="61" t="s">
        <v>2379</v>
      </c>
      <c r="L452" s="167" t="str">
        <f t="shared" si="35"/>
        <v xml:space="preserve">     Brown</v>
      </c>
      <c r="M452" s="168" t="str">
        <f t="shared" si="32"/>
        <v>PI.IC.TU.040101.01</v>
      </c>
      <c r="N452" s="168"/>
      <c r="O452" s="168" t="str">
        <f t="shared" si="33"/>
        <v>PH.IC.TU.040101.01</v>
      </c>
      <c r="Q452" s="168" t="str">
        <f t="shared" si="34"/>
        <v>CL.IC.TU.040101.01</v>
      </c>
    </row>
    <row r="453" spans="1:41" s="167" customFormat="1" ht="15">
      <c r="A453" s="10" t="s">
        <v>3934</v>
      </c>
      <c r="B453" s="10"/>
      <c r="C453" s="62" t="s">
        <v>6464</v>
      </c>
      <c r="D453" s="10"/>
      <c r="E453" s="61" t="s">
        <v>12175</v>
      </c>
      <c r="F453" s="10" t="s">
        <v>3705</v>
      </c>
      <c r="G453" s="10" t="s">
        <v>11878</v>
      </c>
      <c r="H453" s="61" t="s">
        <v>12430</v>
      </c>
      <c r="I453" s="10" t="s">
        <v>11879</v>
      </c>
      <c r="J453" s="63" t="str">
        <f t="shared" si="31"/>
        <v>IC.TU.040102</v>
      </c>
      <c r="K453" s="61" t="s">
        <v>12175</v>
      </c>
      <c r="L453" s="167" t="str">
        <f t="shared" si="35"/>
        <v xml:space="preserve">     Green</v>
      </c>
      <c r="M453" s="168" t="str">
        <f t="shared" si="32"/>
        <v>PI.IC.TU.040102.01</v>
      </c>
      <c r="N453" s="168"/>
      <c r="O453" s="168" t="str">
        <f t="shared" si="33"/>
        <v>PH.IC.TU.040102.01</v>
      </c>
      <c r="Q453" s="168" t="str">
        <f t="shared" si="34"/>
        <v>CL.IC.TU.040102.01</v>
      </c>
    </row>
    <row r="454" spans="1:41" s="167" customFormat="1" ht="15">
      <c r="A454" s="10" t="s">
        <v>3934</v>
      </c>
      <c r="B454" s="10"/>
      <c r="C454" s="62" t="s">
        <v>6464</v>
      </c>
      <c r="D454" s="10"/>
      <c r="E454" s="61" t="s">
        <v>12175</v>
      </c>
      <c r="F454" s="10" t="s">
        <v>3705</v>
      </c>
      <c r="G454" s="10" t="s">
        <v>11880</v>
      </c>
      <c r="H454" s="61" t="s">
        <v>12185</v>
      </c>
      <c r="I454" s="10" t="s">
        <v>11881</v>
      </c>
      <c r="J454" s="63" t="str">
        <f t="shared" si="31"/>
        <v>IC.TU.040103</v>
      </c>
      <c r="K454" s="61" t="s">
        <v>12175</v>
      </c>
      <c r="L454" s="167" t="str">
        <f t="shared" si="35"/>
        <v xml:space="preserve">     Tan</v>
      </c>
      <c r="M454" s="168" t="str">
        <f t="shared" si="32"/>
        <v>PI.IC.TU.040103.01</v>
      </c>
      <c r="N454" s="168"/>
      <c r="O454" s="168" t="str">
        <f t="shared" si="33"/>
        <v>PH.IC.TU.040103.01</v>
      </c>
      <c r="Q454" s="168" t="str">
        <f t="shared" si="34"/>
        <v>CL.IC.TU.040103.01</v>
      </c>
    </row>
    <row r="455" spans="1:41" s="167" customFormat="1" ht="15">
      <c r="A455" s="10" t="s">
        <v>3934</v>
      </c>
      <c r="B455" s="10"/>
      <c r="C455" s="62" t="s">
        <v>6464</v>
      </c>
      <c r="D455" s="10"/>
      <c r="E455" s="61" t="s">
        <v>12175</v>
      </c>
      <c r="F455" s="10" t="s">
        <v>3705</v>
      </c>
      <c r="G455" s="10" t="s">
        <v>11176</v>
      </c>
      <c r="H455" s="61" t="s">
        <v>6464</v>
      </c>
      <c r="I455" s="10" t="s">
        <v>11177</v>
      </c>
      <c r="J455" s="63" t="str">
        <f t="shared" si="31"/>
        <v>IC.TU.040104</v>
      </c>
      <c r="K455" s="61" t="s">
        <v>12175</v>
      </c>
      <c r="L455" s="167" t="str">
        <f t="shared" si="35"/>
        <v xml:space="preserve">     Yellow</v>
      </c>
      <c r="M455" s="168" t="str">
        <f t="shared" si="32"/>
        <v>PI.IC.TU.040104.01</v>
      </c>
      <c r="N455" s="168"/>
      <c r="O455" s="168" t="str">
        <f t="shared" si="33"/>
        <v>PH.IC.TU.040104.01</v>
      </c>
      <c r="Q455" s="168" t="str">
        <f t="shared" si="34"/>
        <v>CL.IC.TU.040104.01</v>
      </c>
    </row>
    <row r="456" spans="1:41" s="167" customFormat="1" ht="15">
      <c r="A456" s="10" t="s">
        <v>3934</v>
      </c>
      <c r="B456" s="10"/>
      <c r="C456" s="62" t="s">
        <v>6464</v>
      </c>
      <c r="D456" s="10"/>
      <c r="E456" s="61" t="s">
        <v>12175</v>
      </c>
      <c r="F456" s="10" t="s">
        <v>3705</v>
      </c>
      <c r="G456" s="10" t="s">
        <v>11876</v>
      </c>
      <c r="H456" s="61" t="s">
        <v>6291</v>
      </c>
      <c r="I456" s="10" t="s">
        <v>11877</v>
      </c>
      <c r="J456" s="63" t="str">
        <f t="shared" ref="J456:J523" si="36">CONCATENATE("IC.TU.",C456,E456,H456)</f>
        <v>IC.TU.040105</v>
      </c>
      <c r="K456" s="61" t="s">
        <v>12175</v>
      </c>
      <c r="L456" s="167" t="str">
        <f t="shared" si="35"/>
        <v xml:space="preserve">     Amber</v>
      </c>
      <c r="M456" s="168" t="str">
        <f t="shared" ref="M456:M523" si="37">CONCATENATE("PI.",J456,".",K456)</f>
        <v>PI.IC.TU.040105.01</v>
      </c>
      <c r="N456" s="168"/>
      <c r="O456" s="168" t="str">
        <f t="shared" ref="O456:O523" si="38">CONCATENATE("PH.",J456,".",K456)</f>
        <v>PH.IC.TU.040105.01</v>
      </c>
      <c r="Q456" s="168" t="str">
        <f t="shared" ref="Q456:Q523" si="39">CONCATENATE("CL.",J456,".",K456)</f>
        <v>CL.IC.TU.040105.01</v>
      </c>
    </row>
    <row r="457" spans="1:41" s="167" customFormat="1" ht="15">
      <c r="A457" s="10" t="s">
        <v>3934</v>
      </c>
      <c r="B457" s="10"/>
      <c r="C457" s="62" t="s">
        <v>6464</v>
      </c>
      <c r="D457" s="10"/>
      <c r="E457" s="61" t="s">
        <v>12175</v>
      </c>
      <c r="F457" s="10" t="s">
        <v>3705</v>
      </c>
      <c r="G457" s="10" t="s">
        <v>10385</v>
      </c>
      <c r="H457" s="61" t="s">
        <v>6988</v>
      </c>
      <c r="I457" s="10" t="s">
        <v>10635</v>
      </c>
      <c r="J457" s="63" t="str">
        <f t="shared" si="36"/>
        <v>IC.TU.040106</v>
      </c>
      <c r="K457" s="61" t="s">
        <v>12175</v>
      </c>
      <c r="L457" s="167" t="str">
        <f t="shared" si="35"/>
        <v xml:space="preserve">     Black</v>
      </c>
      <c r="M457" s="168" t="str">
        <f t="shared" si="37"/>
        <v>PI.IC.TU.040106.01</v>
      </c>
      <c r="N457" s="168"/>
      <c r="O457" s="168" t="str">
        <f t="shared" si="38"/>
        <v>PH.IC.TU.040106.01</v>
      </c>
      <c r="Q457" s="168" t="str">
        <f t="shared" si="39"/>
        <v>CL.IC.TU.040106.01</v>
      </c>
    </row>
    <row r="458" spans="1:41" s="167" customFormat="1" ht="15">
      <c r="A458" s="10" t="s">
        <v>3934</v>
      </c>
      <c r="B458" s="10"/>
      <c r="C458" s="62" t="s">
        <v>6464</v>
      </c>
      <c r="D458" s="10"/>
      <c r="E458" s="61" t="s">
        <v>12175</v>
      </c>
      <c r="F458" s="10" t="s">
        <v>3705</v>
      </c>
      <c r="G458" s="10" t="s">
        <v>11325</v>
      </c>
      <c r="H458" s="61" t="s">
        <v>6317</v>
      </c>
      <c r="I458" s="10" t="s">
        <v>11179</v>
      </c>
      <c r="J458" s="63" t="str">
        <f t="shared" si="36"/>
        <v>IC.TU.040107</v>
      </c>
      <c r="K458" s="61" t="s">
        <v>12175</v>
      </c>
      <c r="L458" s="167" t="str">
        <f t="shared" si="35"/>
        <v xml:space="preserve">     Colorless</v>
      </c>
      <c r="M458" s="168" t="str">
        <f t="shared" si="37"/>
        <v>PI.IC.TU.040107.01</v>
      </c>
      <c r="N458" s="168"/>
      <c r="O458" s="168" t="str">
        <f t="shared" si="38"/>
        <v>PH.IC.TU.040107.01</v>
      </c>
      <c r="Q458" s="168" t="str">
        <f t="shared" si="39"/>
        <v>CL.IC.TU.040107.01</v>
      </c>
    </row>
    <row r="459" spans="1:41" s="167" customFormat="1" ht="15">
      <c r="A459" s="10" t="s">
        <v>3934</v>
      </c>
      <c r="B459" s="10"/>
      <c r="C459" s="62" t="s">
        <v>6464</v>
      </c>
      <c r="D459" s="10"/>
      <c r="E459" s="61" t="s">
        <v>12175</v>
      </c>
      <c r="F459" s="10" t="s">
        <v>3705</v>
      </c>
      <c r="G459" s="10" t="s">
        <v>11330</v>
      </c>
      <c r="H459" s="61" t="s">
        <v>3574</v>
      </c>
      <c r="I459" s="10" t="s">
        <v>11331</v>
      </c>
      <c r="J459" s="63" t="str">
        <f t="shared" si="36"/>
        <v>IC.TU.040108</v>
      </c>
      <c r="K459" s="61" t="s">
        <v>12175</v>
      </c>
      <c r="L459" s="167" t="str">
        <f t="shared" si="35"/>
        <v xml:space="preserve">     Maroon</v>
      </c>
      <c r="M459" s="168" t="str">
        <f t="shared" si="37"/>
        <v>PI.IC.TU.040108.01</v>
      </c>
      <c r="N459" s="168"/>
      <c r="O459" s="168" t="str">
        <f t="shared" si="38"/>
        <v>PH.IC.TU.040108.01</v>
      </c>
      <c r="Q459" s="168" t="str">
        <f t="shared" si="39"/>
        <v>CL.IC.TU.040108.01</v>
      </c>
    </row>
    <row r="460" spans="1:41" s="167" customFormat="1" ht="15">
      <c r="A460" s="10" t="s">
        <v>3934</v>
      </c>
      <c r="B460" s="10"/>
      <c r="C460" s="62" t="s">
        <v>6464</v>
      </c>
      <c r="D460" s="10"/>
      <c r="E460" s="61" t="s">
        <v>12175</v>
      </c>
      <c r="F460" s="10" t="s">
        <v>3705</v>
      </c>
      <c r="G460" s="10" t="s">
        <v>11329</v>
      </c>
      <c r="H460" s="61" t="s">
        <v>3690</v>
      </c>
      <c r="I460" s="10" t="s">
        <v>11477</v>
      </c>
      <c r="J460" s="63" t="str">
        <f t="shared" si="36"/>
        <v>IC.TU.040109</v>
      </c>
      <c r="K460" s="61" t="s">
        <v>12175</v>
      </c>
      <c r="L460" s="167" t="str">
        <f t="shared" si="35"/>
        <v xml:space="preserve">     Red</v>
      </c>
      <c r="M460" s="168" t="str">
        <f t="shared" si="37"/>
        <v>PI.IC.TU.040109.01</v>
      </c>
      <c r="N460" s="168"/>
      <c r="O460" s="168" t="str">
        <f t="shared" si="38"/>
        <v>PH.IC.TU.040109.01</v>
      </c>
      <c r="Q460" s="168" t="str">
        <f t="shared" si="39"/>
        <v>CL.IC.TU.040109.01</v>
      </c>
    </row>
    <row r="461" spans="1:41" s="167" customFormat="1" ht="15">
      <c r="A461" s="10" t="s">
        <v>3934</v>
      </c>
      <c r="B461" s="10"/>
      <c r="C461" s="62" t="s">
        <v>6464</v>
      </c>
      <c r="D461" s="10"/>
      <c r="E461" s="61" t="s">
        <v>12175</v>
      </c>
      <c r="F461" s="10" t="s">
        <v>3705</v>
      </c>
      <c r="G461" s="10" t="s">
        <v>11180</v>
      </c>
      <c r="H461" s="61" t="s">
        <v>3188</v>
      </c>
      <c r="I461" s="10" t="s">
        <v>11181</v>
      </c>
      <c r="J461" s="63" t="str">
        <f t="shared" si="36"/>
        <v>IC.TU.040110</v>
      </c>
      <c r="K461" s="61" t="s">
        <v>12175</v>
      </c>
      <c r="L461" s="167" t="str">
        <f t="shared" si="35"/>
        <v xml:space="preserve">     Pink</v>
      </c>
      <c r="M461" s="168" t="str">
        <f t="shared" si="37"/>
        <v>PI.IC.TU.040110.01</v>
      </c>
      <c r="N461" s="168"/>
      <c r="O461" s="168" t="str">
        <f t="shared" si="38"/>
        <v>PH.IC.TU.040110.01</v>
      </c>
      <c r="Q461" s="168" t="str">
        <f t="shared" si="39"/>
        <v>CL.IC.TU.040110.01</v>
      </c>
    </row>
    <row r="462" spans="1:41" s="167" customFormat="1" ht="15">
      <c r="A462" s="10" t="s">
        <v>3934</v>
      </c>
      <c r="B462" s="10"/>
      <c r="C462" s="62" t="s">
        <v>6464</v>
      </c>
      <c r="D462" s="10" t="s">
        <v>3824</v>
      </c>
      <c r="E462" s="61" t="s">
        <v>12430</v>
      </c>
      <c r="F462" s="10" t="s">
        <v>3705</v>
      </c>
      <c r="G462" s="10" t="s">
        <v>11882</v>
      </c>
      <c r="H462" s="61" t="s">
        <v>12175</v>
      </c>
      <c r="I462" s="10" t="s">
        <v>11883</v>
      </c>
      <c r="J462" s="63" t="str">
        <f t="shared" si="36"/>
        <v>IC.TU.040201</v>
      </c>
      <c r="K462" s="61" t="s">
        <v>12175</v>
      </c>
      <c r="L462" s="167" t="str">
        <f t="shared" si="35"/>
        <v xml:space="preserve">     Bloody</v>
      </c>
      <c r="M462" s="168" t="str">
        <f t="shared" si="37"/>
        <v>PI.IC.TU.040201.01</v>
      </c>
      <c r="N462" s="168"/>
      <c r="O462" s="168" t="str">
        <f t="shared" si="38"/>
        <v>PH.IC.TU.040201.01</v>
      </c>
      <c r="Q462" s="168" t="str">
        <f t="shared" si="39"/>
        <v>CL.IC.TU.040201.01</v>
      </c>
    </row>
    <row r="463" spans="1:41" s="167" customFormat="1" ht="15">
      <c r="A463" s="10" t="s">
        <v>3934</v>
      </c>
      <c r="B463" s="10"/>
      <c r="C463" s="62" t="s">
        <v>6464</v>
      </c>
      <c r="D463" s="10"/>
      <c r="E463" s="61" t="s">
        <v>12430</v>
      </c>
      <c r="F463" s="10" t="s">
        <v>3705</v>
      </c>
      <c r="G463" s="10" t="s">
        <v>11884</v>
      </c>
      <c r="H463" s="61" t="s">
        <v>12430</v>
      </c>
      <c r="I463" s="10" t="s">
        <v>11546</v>
      </c>
      <c r="J463" s="63" t="str">
        <f t="shared" si="36"/>
        <v>IC.TU.040202</v>
      </c>
      <c r="K463" s="61" t="s">
        <v>12175</v>
      </c>
      <c r="L463" s="167" t="str">
        <f t="shared" si="35"/>
        <v xml:space="preserve">     Serosanguinous</v>
      </c>
      <c r="M463" s="168" t="str">
        <f t="shared" si="37"/>
        <v>PI.IC.TU.040202.01</v>
      </c>
      <c r="N463" s="168"/>
      <c r="O463" s="168" t="str">
        <f t="shared" si="38"/>
        <v>PH.IC.TU.040202.01</v>
      </c>
      <c r="Q463" s="168" t="str">
        <f t="shared" si="39"/>
        <v>CL.IC.TU.040202.01</v>
      </c>
    </row>
    <row r="464" spans="1:41" s="167" customFormat="1" ht="15">
      <c r="A464" s="10" t="s">
        <v>3934</v>
      </c>
      <c r="B464" s="10"/>
      <c r="C464" s="62" t="s">
        <v>6464</v>
      </c>
      <c r="D464" s="10"/>
      <c r="E464" s="61" t="s">
        <v>12430</v>
      </c>
      <c r="F464" s="10" t="s">
        <v>3705</v>
      </c>
      <c r="G464" s="10" t="s">
        <v>11547</v>
      </c>
      <c r="H464" s="61" t="s">
        <v>12185</v>
      </c>
      <c r="I464" s="10" t="s">
        <v>11548</v>
      </c>
      <c r="J464" s="63" t="str">
        <f t="shared" si="36"/>
        <v>IC.TU.040203</v>
      </c>
      <c r="K464" s="61" t="s">
        <v>12175</v>
      </c>
      <c r="L464" s="167" t="str">
        <f t="shared" si="35"/>
        <v xml:space="preserve">     Serous</v>
      </c>
      <c r="M464" s="168" t="str">
        <f t="shared" si="37"/>
        <v>PI.IC.TU.040203.01</v>
      </c>
      <c r="N464" s="168"/>
      <c r="O464" s="168" t="str">
        <f t="shared" si="38"/>
        <v>PH.IC.TU.040203.01</v>
      </c>
      <c r="Q464" s="168" t="str">
        <f t="shared" si="39"/>
        <v>CL.IC.TU.040203.01</v>
      </c>
    </row>
    <row r="465" spans="1:45" s="167" customFormat="1" ht="15">
      <c r="A465" s="10" t="s">
        <v>3934</v>
      </c>
      <c r="B465" s="10"/>
      <c r="C465" s="62" t="s">
        <v>6464</v>
      </c>
      <c r="D465" s="10"/>
      <c r="E465" s="61" t="s">
        <v>12430</v>
      </c>
      <c r="F465" s="10" t="s">
        <v>3705</v>
      </c>
      <c r="G465" s="10" t="s">
        <v>11551</v>
      </c>
      <c r="H465" s="61" t="s">
        <v>6464</v>
      </c>
      <c r="I465" s="10" t="s">
        <v>11552</v>
      </c>
      <c r="J465" s="63" t="str">
        <f t="shared" si="36"/>
        <v>IC.TU.040204</v>
      </c>
      <c r="K465" s="61" t="s">
        <v>12175</v>
      </c>
      <c r="L465" s="167" t="str">
        <f t="shared" si="35"/>
        <v xml:space="preserve">     Cloudy</v>
      </c>
      <c r="M465" s="168" t="str">
        <f t="shared" si="37"/>
        <v>PI.IC.TU.040204.01</v>
      </c>
      <c r="N465" s="168"/>
      <c r="O465" s="168" t="str">
        <f t="shared" si="38"/>
        <v>PH.IC.TU.040204.01</v>
      </c>
      <c r="Q465" s="168" t="str">
        <f t="shared" si="39"/>
        <v>CL.IC.TU.040204.01</v>
      </c>
    </row>
    <row r="466" spans="1:45" s="167" customFormat="1" ht="15">
      <c r="A466" s="10" t="s">
        <v>3934</v>
      </c>
      <c r="B466" s="10"/>
      <c r="C466" s="62" t="s">
        <v>6464</v>
      </c>
      <c r="D466" s="10"/>
      <c r="E466" s="61" t="s">
        <v>12430</v>
      </c>
      <c r="F466" s="10" t="s">
        <v>3705</v>
      </c>
      <c r="G466" s="10" t="s">
        <v>11553</v>
      </c>
      <c r="H466" s="61" t="s">
        <v>6291</v>
      </c>
      <c r="I466" s="10" t="s">
        <v>11554</v>
      </c>
      <c r="J466" s="63" t="str">
        <f t="shared" si="36"/>
        <v>IC.TU.040205</v>
      </c>
      <c r="K466" s="61" t="s">
        <v>12175</v>
      </c>
      <c r="L466" s="167" t="str">
        <f t="shared" si="35"/>
        <v xml:space="preserve">     Purulent</v>
      </c>
      <c r="M466" s="168" t="str">
        <f t="shared" si="37"/>
        <v>PI.IC.TU.040205.01</v>
      </c>
      <c r="N466" s="168"/>
      <c r="O466" s="168" t="str">
        <f t="shared" si="38"/>
        <v>PH.IC.TU.040205.01</v>
      </c>
      <c r="Q466" s="168" t="str">
        <f t="shared" si="39"/>
        <v>CL.IC.TU.040205.01</v>
      </c>
    </row>
    <row r="467" spans="1:45" s="167" customFormat="1" ht="15">
      <c r="A467" s="10" t="s">
        <v>3934</v>
      </c>
      <c r="B467" s="10"/>
      <c r="C467" s="62" t="s">
        <v>6464</v>
      </c>
      <c r="D467" s="10"/>
      <c r="E467" s="61" t="s">
        <v>12430</v>
      </c>
      <c r="F467" s="10" t="s">
        <v>3705</v>
      </c>
      <c r="G467" s="10" t="s">
        <v>9454</v>
      </c>
      <c r="H467" s="61" t="s">
        <v>6988</v>
      </c>
      <c r="I467" s="10" t="s">
        <v>11396</v>
      </c>
      <c r="J467" s="63" t="str">
        <f t="shared" si="36"/>
        <v>IC.TU.040206</v>
      </c>
      <c r="K467" s="61" t="s">
        <v>12175</v>
      </c>
      <c r="L467" s="167" t="str">
        <f t="shared" si="35"/>
        <v xml:space="preserve">      Viscous</v>
      </c>
      <c r="M467" s="168" t="str">
        <f t="shared" si="37"/>
        <v>PI.IC.TU.040206.01</v>
      </c>
      <c r="N467" s="168"/>
      <c r="O467" s="168" t="str">
        <f t="shared" si="38"/>
        <v>PH.IC.TU.040206.01</v>
      </c>
      <c r="Q467" s="168" t="str">
        <f t="shared" si="39"/>
        <v>CL.IC.TU.040206.01</v>
      </c>
    </row>
    <row r="468" spans="1:45" s="167" customFormat="1" ht="15">
      <c r="A468" s="167" t="s">
        <v>3934</v>
      </c>
      <c r="C468" s="62" t="s">
        <v>11</v>
      </c>
      <c r="D468" s="10"/>
      <c r="E468" s="61" t="s">
        <v>12430</v>
      </c>
      <c r="F468" s="10" t="s">
        <v>3705</v>
      </c>
      <c r="G468" s="167" t="s">
        <v>13868</v>
      </c>
      <c r="H468" s="61" t="s">
        <v>12225</v>
      </c>
      <c r="I468" s="167" t="s">
        <v>13868</v>
      </c>
      <c r="J468" s="63" t="str">
        <f t="shared" si="36"/>
        <v>IC.TU.040207</v>
      </c>
      <c r="K468" s="61" t="s">
        <v>12175</v>
      </c>
      <c r="L468" s="167" t="str">
        <f t="shared" si="35"/>
        <v>Milky</v>
      </c>
      <c r="M468" s="168" t="str">
        <f t="shared" si="37"/>
        <v>PI.IC.TU.040207.01</v>
      </c>
      <c r="N468" s="168"/>
      <c r="O468" s="168" t="str">
        <f t="shared" si="38"/>
        <v>PH.IC.TU.040207.01</v>
      </c>
      <c r="Q468" s="168" t="str">
        <f t="shared" si="39"/>
        <v>CL.IC.TU.040207.01</v>
      </c>
      <c r="AN468" s="167" t="s">
        <v>12773</v>
      </c>
      <c r="AO468" s="167">
        <v>1523</v>
      </c>
    </row>
    <row r="469" spans="1:45" s="167" customFormat="1" ht="15">
      <c r="A469" s="167" t="s">
        <v>3934</v>
      </c>
      <c r="C469" s="62" t="s">
        <v>11</v>
      </c>
      <c r="D469" s="10"/>
      <c r="E469" s="61" t="s">
        <v>12430</v>
      </c>
      <c r="F469" s="10" t="s">
        <v>3705</v>
      </c>
      <c r="G469" s="167" t="s">
        <v>10560</v>
      </c>
      <c r="H469" s="61" t="s">
        <v>11638</v>
      </c>
      <c r="I469" s="167" t="s">
        <v>10560</v>
      </c>
      <c r="J469" s="63" t="str">
        <f t="shared" si="36"/>
        <v>IC.TU.040208</v>
      </c>
      <c r="K469" s="61" t="s">
        <v>12175</v>
      </c>
      <c r="L469" s="167" t="str">
        <f t="shared" si="35"/>
        <v>Clots</v>
      </c>
      <c r="M469" s="168" t="str">
        <f t="shared" si="37"/>
        <v>PI.IC.TU.040208.01</v>
      </c>
      <c r="N469" s="168"/>
      <c r="O469" s="168" t="str">
        <f t="shared" si="38"/>
        <v>PH.IC.TU.040208.01</v>
      </c>
      <c r="Q469" s="168" t="str">
        <f t="shared" si="39"/>
        <v>CL.IC.TU.040208.01</v>
      </c>
      <c r="AN469" s="167" t="s">
        <v>12773</v>
      </c>
      <c r="AO469" s="167">
        <v>1523</v>
      </c>
    </row>
    <row r="470" spans="1:45" s="167" customFormat="1" ht="15">
      <c r="A470" s="10" t="s">
        <v>3934</v>
      </c>
      <c r="B470" s="10"/>
      <c r="C470" s="62" t="s">
        <v>6464</v>
      </c>
      <c r="D470" s="10" t="s">
        <v>10441</v>
      </c>
      <c r="E470" s="61" t="s">
        <v>12185</v>
      </c>
      <c r="F470" s="10" t="s">
        <v>14642</v>
      </c>
      <c r="G470" s="10" t="s">
        <v>9211</v>
      </c>
      <c r="H470" s="62" t="s">
        <v>11848</v>
      </c>
      <c r="I470" s="10" t="s">
        <v>11567</v>
      </c>
      <c r="J470" s="63" t="str">
        <f t="shared" si="36"/>
        <v>IC.TU.040301</v>
      </c>
      <c r="K470" s="61" t="s">
        <v>12175</v>
      </c>
      <c r="L470" s="167" t="str">
        <f t="shared" si="35"/>
        <v xml:space="preserve">      Gauze</v>
      </c>
      <c r="M470" s="168" t="str">
        <f t="shared" si="37"/>
        <v>PI.IC.TU.040301.01</v>
      </c>
      <c r="N470" s="168"/>
      <c r="O470" s="168" t="str">
        <f t="shared" si="38"/>
        <v>PH.IC.TU.040301.01</v>
      </c>
      <c r="Q470" s="168" t="str">
        <f t="shared" si="39"/>
        <v>CL.IC.TU.040301.01</v>
      </c>
    </row>
    <row r="471" spans="1:45" s="146" customFormat="1" ht="16">
      <c r="A471" s="146" t="s">
        <v>3934</v>
      </c>
      <c r="C471" s="147" t="s">
        <v>6464</v>
      </c>
      <c r="E471" s="147" t="s">
        <v>12185</v>
      </c>
      <c r="F471" s="146" t="s">
        <v>14642</v>
      </c>
      <c r="G471" s="146" t="s">
        <v>3956</v>
      </c>
      <c r="H471" s="147" t="s">
        <v>12030</v>
      </c>
      <c r="I471" s="146" t="s">
        <v>11070</v>
      </c>
      <c r="J471" s="148" t="str">
        <f t="shared" si="36"/>
        <v>IC.TU.040302</v>
      </c>
      <c r="K471" s="147" t="s">
        <v>12175</v>
      </c>
      <c r="L471" s="146" t="str">
        <f t="shared" si="35"/>
        <v xml:space="preserve">      Transparent</v>
      </c>
      <c r="M471" s="148" t="str">
        <f t="shared" si="37"/>
        <v>PI.IC.TU.040302.01</v>
      </c>
      <c r="N471" s="148"/>
      <c r="O471" s="148" t="str">
        <f t="shared" si="38"/>
        <v>PH.IC.TU.040302.01</v>
      </c>
      <c r="Q471" s="148" t="str">
        <f t="shared" si="39"/>
        <v>CL.IC.TU.040302.01</v>
      </c>
      <c r="AR471" s="146" t="s">
        <v>12773</v>
      </c>
      <c r="AS471" s="146">
        <v>1749</v>
      </c>
    </row>
    <row r="472" spans="1:45" s="146" customFormat="1" ht="16">
      <c r="A472" s="146" t="s">
        <v>3934</v>
      </c>
      <c r="C472" s="147" t="s">
        <v>6464</v>
      </c>
      <c r="E472" s="147" t="s">
        <v>12185</v>
      </c>
      <c r="F472" s="146" t="s">
        <v>14642</v>
      </c>
      <c r="G472" s="146" t="s">
        <v>9743</v>
      </c>
      <c r="H472" s="147" t="s">
        <v>12032</v>
      </c>
      <c r="I472" s="146" t="s">
        <v>12157</v>
      </c>
      <c r="J472" s="148" t="str">
        <f t="shared" si="36"/>
        <v>IC.TU.040303</v>
      </c>
      <c r="K472" s="147" t="s">
        <v>12175</v>
      </c>
      <c r="L472" s="146" t="str">
        <f t="shared" si="35"/>
        <v xml:space="preserve">      None</v>
      </c>
      <c r="M472" s="148" t="str">
        <f t="shared" si="37"/>
        <v>PI.IC.TU.040303.01</v>
      </c>
      <c r="N472" s="148"/>
      <c r="O472" s="148" t="str">
        <f t="shared" si="38"/>
        <v>PH.IC.TU.040303.01</v>
      </c>
      <c r="Q472" s="148" t="str">
        <f t="shared" si="39"/>
        <v>CL.IC.TU.040303.01</v>
      </c>
      <c r="AR472" s="146" t="s">
        <v>12773</v>
      </c>
      <c r="AS472" s="146">
        <v>1749</v>
      </c>
    </row>
    <row r="473" spans="1:45" s="146" customFormat="1" ht="16">
      <c r="A473" s="146" t="s">
        <v>3934</v>
      </c>
      <c r="C473" s="147" t="s">
        <v>6464</v>
      </c>
      <c r="E473" s="147" t="s">
        <v>12185</v>
      </c>
      <c r="F473" s="146" t="s">
        <v>14642</v>
      </c>
      <c r="G473" s="146" t="s">
        <v>9665</v>
      </c>
      <c r="H473" s="147" t="s">
        <v>12028</v>
      </c>
      <c r="I473" s="146" t="s">
        <v>10478</v>
      </c>
      <c r="J473" s="148" t="str">
        <f t="shared" si="36"/>
        <v>IC.TU.040304</v>
      </c>
      <c r="K473" s="147" t="s">
        <v>12175</v>
      </c>
      <c r="L473" s="146" t="str">
        <f t="shared" si="35"/>
        <v xml:space="preserve">      Other: specify</v>
      </c>
      <c r="M473" s="148" t="str">
        <f t="shared" si="37"/>
        <v>PI.IC.TU.040304.01</v>
      </c>
      <c r="N473" s="148"/>
      <c r="O473" s="148" t="str">
        <f t="shared" si="38"/>
        <v>PH.IC.TU.040304.01</v>
      </c>
      <c r="Q473" s="148" t="str">
        <f t="shared" si="39"/>
        <v>CL.IC.TU.040304.01</v>
      </c>
      <c r="AR473" s="146" t="s">
        <v>12773</v>
      </c>
      <c r="AS473" s="146">
        <v>1749</v>
      </c>
    </row>
    <row r="474" spans="1:45" s="146" customFormat="1" ht="16">
      <c r="A474" s="146" t="s">
        <v>3934</v>
      </c>
      <c r="C474" s="147" t="s">
        <v>6464</v>
      </c>
      <c r="D474" s="146" t="s">
        <v>10442</v>
      </c>
      <c r="E474" s="147" t="s">
        <v>6464</v>
      </c>
      <c r="F474" s="146" t="s">
        <v>14642</v>
      </c>
      <c r="G474" s="146" t="s">
        <v>9807</v>
      </c>
      <c r="H474" s="147" t="s">
        <v>11848</v>
      </c>
      <c r="I474" s="146" t="s">
        <v>11575</v>
      </c>
      <c r="J474" s="148" t="str">
        <f t="shared" si="36"/>
        <v>IC.TU.040401</v>
      </c>
      <c r="K474" s="147" t="s">
        <v>12175</v>
      </c>
      <c r="L474" s="146" t="str">
        <f t="shared" si="35"/>
        <v xml:space="preserve">      Clean, dry and intact</v>
      </c>
      <c r="M474" s="148" t="str">
        <f t="shared" si="37"/>
        <v>PI.IC.TU.040401.01</v>
      </c>
      <c r="N474" s="148"/>
      <c r="O474" s="148" t="str">
        <f t="shared" si="38"/>
        <v>PH.IC.TU.040401.01</v>
      </c>
      <c r="Q474" s="148" t="str">
        <f t="shared" si="39"/>
        <v>CL.IC.TU.040401.01</v>
      </c>
      <c r="AR474" s="146" t="s">
        <v>12773</v>
      </c>
      <c r="AS474" s="146">
        <v>1749</v>
      </c>
    </row>
    <row r="475" spans="1:45" s="146" customFormat="1" ht="16">
      <c r="A475" s="146" t="s">
        <v>3934</v>
      </c>
      <c r="C475" s="147" t="s">
        <v>6464</v>
      </c>
      <c r="E475" s="147" t="s">
        <v>6464</v>
      </c>
      <c r="F475" s="146" t="s">
        <v>14642</v>
      </c>
      <c r="G475" s="146" t="s">
        <v>3807</v>
      </c>
      <c r="H475" s="147" t="s">
        <v>12030</v>
      </c>
      <c r="I475" s="146" t="s">
        <v>11393</v>
      </c>
      <c r="J475" s="148" t="str">
        <f t="shared" si="36"/>
        <v>IC.TU.040402</v>
      </c>
      <c r="K475" s="147" t="s">
        <v>12175</v>
      </c>
      <c r="L475" s="146" t="str">
        <f t="shared" si="35"/>
        <v xml:space="preserve">      Changed</v>
      </c>
      <c r="M475" s="148" t="str">
        <f t="shared" si="37"/>
        <v>PI.IC.TU.040402.01</v>
      </c>
      <c r="N475" s="148"/>
      <c r="O475" s="148" t="str">
        <f t="shared" si="38"/>
        <v>PH.IC.TU.040402.01</v>
      </c>
      <c r="Q475" s="148" t="str">
        <f t="shared" si="39"/>
        <v>CL.IC.TU.040402.01</v>
      </c>
      <c r="AR475" s="146" t="s">
        <v>12773</v>
      </c>
      <c r="AS475" s="146">
        <v>1749</v>
      </c>
    </row>
    <row r="476" spans="1:45" s="146" customFormat="1" ht="16">
      <c r="A476" s="146" t="s">
        <v>3934</v>
      </c>
      <c r="C476" s="147" t="s">
        <v>6464</v>
      </c>
      <c r="E476" s="147" t="s">
        <v>6464</v>
      </c>
      <c r="F476" s="146" t="s">
        <v>14642</v>
      </c>
      <c r="G476" s="146" t="s">
        <v>9669</v>
      </c>
      <c r="H476" s="147" t="s">
        <v>12032</v>
      </c>
      <c r="I476" s="146" t="s">
        <v>11411</v>
      </c>
      <c r="J476" s="148" t="str">
        <f t="shared" si="36"/>
        <v>IC.TU.040403</v>
      </c>
      <c r="K476" s="147" t="s">
        <v>12175</v>
      </c>
      <c r="L476" s="146" t="str">
        <f t="shared" si="35"/>
        <v xml:space="preserve">      Reinforced:  specify date/time</v>
      </c>
      <c r="M476" s="148" t="str">
        <f t="shared" si="37"/>
        <v>PI.IC.TU.040403.01</v>
      </c>
      <c r="N476" s="148"/>
      <c r="O476" s="148" t="str">
        <f t="shared" si="38"/>
        <v>PH.IC.TU.040403.01</v>
      </c>
      <c r="Q476" s="148" t="str">
        <f t="shared" si="39"/>
        <v>CL.IC.TU.040403.01</v>
      </c>
      <c r="AR476" s="146" t="s">
        <v>12773</v>
      </c>
      <c r="AS476" s="146">
        <v>1749</v>
      </c>
    </row>
    <row r="477" spans="1:45" s="146" customFormat="1" ht="16">
      <c r="A477" s="146" t="s">
        <v>3934</v>
      </c>
      <c r="C477" s="147" t="s">
        <v>6464</v>
      </c>
      <c r="D477" s="146" t="s">
        <v>8585</v>
      </c>
      <c r="E477" s="147" t="s">
        <v>6291</v>
      </c>
      <c r="F477" s="146" t="s">
        <v>14642</v>
      </c>
      <c r="G477" s="146" t="s">
        <v>3958</v>
      </c>
      <c r="H477" s="147" t="s">
        <v>11848</v>
      </c>
      <c r="I477" s="146" t="s">
        <v>3959</v>
      </c>
      <c r="J477" s="148" t="str">
        <f t="shared" si="36"/>
        <v>IC.TU.040501</v>
      </c>
      <c r="K477" s="147" t="s">
        <v>12175</v>
      </c>
      <c r="L477" s="146" t="str">
        <f t="shared" si="35"/>
        <v xml:space="preserve">      Drsg Drainage None</v>
      </c>
      <c r="M477" s="148" t="str">
        <f t="shared" si="37"/>
        <v>PI.IC.TU.040501.01</v>
      </c>
      <c r="N477" s="148"/>
      <c r="O477" s="148" t="str">
        <f t="shared" si="38"/>
        <v>PH.IC.TU.040501.01</v>
      </c>
      <c r="Q477" s="148" t="str">
        <f t="shared" si="39"/>
        <v>CL.IC.TU.040501.01</v>
      </c>
      <c r="AR477" s="146" t="s">
        <v>12773</v>
      </c>
      <c r="AS477" s="146">
        <v>1749</v>
      </c>
    </row>
    <row r="478" spans="1:45" s="146" customFormat="1" ht="16">
      <c r="A478" s="146" t="s">
        <v>3934</v>
      </c>
      <c r="C478" s="147" t="s">
        <v>6464</v>
      </c>
      <c r="E478" s="147" t="s">
        <v>6291</v>
      </c>
      <c r="F478" s="146" t="s">
        <v>14642</v>
      </c>
      <c r="G478" s="146" t="s">
        <v>3813</v>
      </c>
      <c r="H478" s="147" t="s">
        <v>12030</v>
      </c>
      <c r="I478" s="146" t="s">
        <v>11400</v>
      </c>
      <c r="J478" s="148" t="str">
        <f t="shared" si="36"/>
        <v>IC.TU.040502</v>
      </c>
      <c r="K478" s="147" t="s">
        <v>12175</v>
      </c>
      <c r="L478" s="146" t="str">
        <f t="shared" si="35"/>
        <v xml:space="preserve">      Drsg Scant amount drainage</v>
      </c>
      <c r="M478" s="148" t="str">
        <f t="shared" si="37"/>
        <v>PI.IC.TU.040502.01</v>
      </c>
      <c r="N478" s="148"/>
      <c r="O478" s="148" t="str">
        <f t="shared" si="38"/>
        <v>PH.IC.TU.040502.01</v>
      </c>
      <c r="Q478" s="148" t="str">
        <f t="shared" si="39"/>
        <v>CL.IC.TU.040502.01</v>
      </c>
      <c r="AR478" s="146" t="s">
        <v>12773</v>
      </c>
      <c r="AS478" s="146">
        <v>1749</v>
      </c>
    </row>
    <row r="479" spans="1:45" s="146" customFormat="1" ht="16">
      <c r="A479" s="146" t="s">
        <v>3934</v>
      </c>
      <c r="C479" s="147" t="s">
        <v>6464</v>
      </c>
      <c r="E479" s="147" t="s">
        <v>6291</v>
      </c>
      <c r="F479" s="146" t="s">
        <v>14642</v>
      </c>
      <c r="G479" s="146" t="s">
        <v>3814</v>
      </c>
      <c r="H479" s="147" t="s">
        <v>12032</v>
      </c>
      <c r="I479" s="146" t="s">
        <v>11730</v>
      </c>
      <c r="J479" s="148" t="str">
        <f t="shared" si="36"/>
        <v>IC.TU.040503</v>
      </c>
      <c r="K479" s="147" t="s">
        <v>12175</v>
      </c>
      <c r="L479" s="146" t="str">
        <f t="shared" si="35"/>
        <v xml:space="preserve">      Drsg Small amount drainage</v>
      </c>
      <c r="M479" s="148" t="str">
        <f t="shared" si="37"/>
        <v>PI.IC.TU.040503.01</v>
      </c>
      <c r="N479" s="148"/>
      <c r="O479" s="148" t="str">
        <f t="shared" si="38"/>
        <v>PH.IC.TU.040503.01</v>
      </c>
      <c r="Q479" s="148" t="str">
        <f t="shared" si="39"/>
        <v>CL.IC.TU.040503.01</v>
      </c>
      <c r="AR479" s="146" t="s">
        <v>12773</v>
      </c>
      <c r="AS479" s="146">
        <v>1749</v>
      </c>
    </row>
    <row r="480" spans="1:45" s="146" customFormat="1" ht="16">
      <c r="A480" s="146" t="s">
        <v>3934</v>
      </c>
      <c r="C480" s="147" t="s">
        <v>6464</v>
      </c>
      <c r="E480" s="147" t="s">
        <v>6291</v>
      </c>
      <c r="F480" s="146" t="s">
        <v>14642</v>
      </c>
      <c r="G480" s="146" t="s">
        <v>4111</v>
      </c>
      <c r="H480" s="147" t="s">
        <v>12028</v>
      </c>
      <c r="I480" s="146" t="s">
        <v>11732</v>
      </c>
      <c r="J480" s="148" t="str">
        <f t="shared" si="36"/>
        <v>IC.TU.040504</v>
      </c>
      <c r="K480" s="147" t="s">
        <v>12175</v>
      </c>
      <c r="L480" s="146" t="str">
        <f t="shared" si="35"/>
        <v xml:space="preserve">      Drsg Moderate amount drainage</v>
      </c>
      <c r="M480" s="148" t="str">
        <f t="shared" si="37"/>
        <v>PI.IC.TU.040504.01</v>
      </c>
      <c r="N480" s="148"/>
      <c r="O480" s="148" t="str">
        <f t="shared" si="38"/>
        <v>PH.IC.TU.040504.01</v>
      </c>
      <c r="Q480" s="148" t="str">
        <f t="shared" si="39"/>
        <v>CL.IC.TU.040504.01</v>
      </c>
      <c r="AR480" s="146" t="s">
        <v>12773</v>
      </c>
      <c r="AS480" s="146">
        <v>1749</v>
      </c>
    </row>
    <row r="481" spans="1:45" s="146" customFormat="1" ht="16">
      <c r="A481" s="146" t="s">
        <v>3934</v>
      </c>
      <c r="C481" s="147" t="s">
        <v>6464</v>
      </c>
      <c r="E481" s="147" t="s">
        <v>6291</v>
      </c>
      <c r="F481" s="146" t="s">
        <v>14642</v>
      </c>
      <c r="G481" s="146" t="s">
        <v>4112</v>
      </c>
      <c r="H481" s="147" t="s">
        <v>12210</v>
      </c>
      <c r="I481" s="146" t="s">
        <v>11316</v>
      </c>
      <c r="J481" s="148" t="str">
        <f t="shared" si="36"/>
        <v>IC.TU.040505</v>
      </c>
      <c r="K481" s="147" t="s">
        <v>12175</v>
      </c>
      <c r="L481" s="146" t="str">
        <f t="shared" si="35"/>
        <v xml:space="preserve">      Drsg Heavy amount drainage</v>
      </c>
      <c r="M481" s="148" t="str">
        <f t="shared" si="37"/>
        <v>PI.IC.TU.040505.01</v>
      </c>
      <c r="N481" s="148"/>
      <c r="O481" s="148" t="str">
        <f t="shared" si="38"/>
        <v>PH.IC.TU.040505.01</v>
      </c>
      <c r="Q481" s="148" t="str">
        <f t="shared" si="39"/>
        <v>CL.IC.TU.040505.01</v>
      </c>
      <c r="AR481" s="146" t="s">
        <v>12773</v>
      </c>
      <c r="AS481" s="146">
        <v>1749</v>
      </c>
    </row>
    <row r="482" spans="1:45" s="146" customFormat="1" ht="16">
      <c r="A482" s="146" t="s">
        <v>3934</v>
      </c>
      <c r="C482" s="147" t="s">
        <v>6464</v>
      </c>
      <c r="E482" s="147" t="s">
        <v>6291</v>
      </c>
      <c r="F482" s="146" t="s">
        <v>14642</v>
      </c>
      <c r="G482" s="146" t="s">
        <v>4274</v>
      </c>
      <c r="H482" s="147" t="s">
        <v>12212</v>
      </c>
      <c r="I482" s="146" t="s">
        <v>11734</v>
      </c>
      <c r="J482" s="148" t="str">
        <f t="shared" si="36"/>
        <v>IC.TU.040506</v>
      </c>
      <c r="K482" s="147" t="s">
        <v>12175</v>
      </c>
      <c r="L482" s="146" t="str">
        <f t="shared" si="35"/>
        <v xml:space="preserve">      Drsg Large amount drainage</v>
      </c>
      <c r="M482" s="148" t="str">
        <f t="shared" si="37"/>
        <v>PI.IC.TU.040506.01</v>
      </c>
      <c r="N482" s="148"/>
      <c r="O482" s="148" t="str">
        <f t="shared" si="38"/>
        <v>PH.IC.TU.040506.01</v>
      </c>
      <c r="Q482" s="148" t="str">
        <f t="shared" si="39"/>
        <v>CL.IC.TU.040506.01</v>
      </c>
      <c r="AR482" s="146" t="s">
        <v>12773</v>
      </c>
      <c r="AS482" s="146">
        <v>1749</v>
      </c>
    </row>
    <row r="483" spans="1:45" s="146" customFormat="1" ht="16">
      <c r="A483" s="146" t="s">
        <v>3934</v>
      </c>
      <c r="C483" s="147" t="s">
        <v>6464</v>
      </c>
      <c r="E483" s="147" t="s">
        <v>6291</v>
      </c>
      <c r="F483" s="146" t="s">
        <v>14642</v>
      </c>
      <c r="G483" s="146" t="s">
        <v>14639</v>
      </c>
      <c r="H483" s="147" t="s">
        <v>12225</v>
      </c>
      <c r="I483" s="146" t="s">
        <v>11933</v>
      </c>
      <c r="J483" s="148" t="str">
        <f t="shared" si="36"/>
        <v>IC.TU.040507</v>
      </c>
      <c r="K483" s="147" t="s">
        <v>12175</v>
      </c>
      <c r="L483" s="146" t="str">
        <f t="shared" si="35"/>
        <v xml:space="preserve">      Drsg copious amount Drainage</v>
      </c>
      <c r="M483" s="148" t="str">
        <f t="shared" si="37"/>
        <v>PI.IC.TU.040507.01</v>
      </c>
      <c r="N483" s="148"/>
      <c r="O483" s="148" t="str">
        <f t="shared" si="38"/>
        <v>PH.IC.TU.040507.01</v>
      </c>
      <c r="Q483" s="148" t="str">
        <f t="shared" si="39"/>
        <v>CL.IC.TU.040507.01</v>
      </c>
      <c r="AR483" s="146" t="s">
        <v>12773</v>
      </c>
      <c r="AS483" s="146">
        <v>1749</v>
      </c>
    </row>
    <row r="484" spans="1:45" s="146" customFormat="1" ht="16">
      <c r="A484" s="146" t="s">
        <v>3934</v>
      </c>
      <c r="C484" s="147" t="s">
        <v>6464</v>
      </c>
      <c r="E484" s="147" t="s">
        <v>6291</v>
      </c>
      <c r="F484" s="146" t="s">
        <v>14642</v>
      </c>
      <c r="G484" s="146" t="s">
        <v>4115</v>
      </c>
      <c r="H484" s="147" t="s">
        <v>11638</v>
      </c>
      <c r="I484" s="146" t="s">
        <v>11753</v>
      </c>
      <c r="J484" s="148" t="str">
        <f t="shared" si="36"/>
        <v>IC.TU.040508</v>
      </c>
      <c r="K484" s="147" t="s">
        <v>12175</v>
      </c>
      <c r="L484" s="146" t="str">
        <f t="shared" si="35"/>
        <v xml:space="preserve">      Drsg Drainage Unchanged</v>
      </c>
      <c r="M484" s="148" t="str">
        <f t="shared" si="37"/>
        <v>PI.IC.TU.040508.01</v>
      </c>
      <c r="N484" s="148"/>
      <c r="O484" s="148" t="str">
        <f t="shared" si="38"/>
        <v>PH.IC.TU.040508.01</v>
      </c>
      <c r="Q484" s="148" t="str">
        <f t="shared" si="39"/>
        <v>CL.IC.TU.040508.01</v>
      </c>
      <c r="AR484" s="146" t="s">
        <v>12773</v>
      </c>
      <c r="AS484" s="146">
        <v>1749</v>
      </c>
    </row>
    <row r="485" spans="1:45" s="146" customFormat="1" ht="16">
      <c r="A485" s="146" t="s">
        <v>3934</v>
      </c>
      <c r="C485" s="147" t="s">
        <v>6464</v>
      </c>
      <c r="E485" s="147" t="s">
        <v>6291</v>
      </c>
      <c r="F485" s="146" t="s">
        <v>14642</v>
      </c>
      <c r="G485" s="146" t="s">
        <v>14599</v>
      </c>
      <c r="H485" s="147" t="s">
        <v>11639</v>
      </c>
      <c r="I485" s="146" t="s">
        <v>11752</v>
      </c>
      <c r="J485" s="148" t="str">
        <f t="shared" si="36"/>
        <v>IC.TU.040509</v>
      </c>
      <c r="K485" s="147" t="s">
        <v>12175</v>
      </c>
      <c r="L485" s="146" t="str">
        <f t="shared" si="35"/>
        <v xml:space="preserve">      Drsg Drainage decreasing</v>
      </c>
      <c r="M485" s="148" t="str">
        <f t="shared" si="37"/>
        <v>PI.IC.TU.040509.01</v>
      </c>
      <c r="N485" s="148"/>
      <c r="O485" s="148" t="str">
        <f t="shared" si="38"/>
        <v>PH.IC.TU.040509.01</v>
      </c>
      <c r="Q485" s="148" t="str">
        <f t="shared" si="39"/>
        <v>CL.IC.TU.040509.01</v>
      </c>
      <c r="AR485" s="146" t="s">
        <v>12773</v>
      </c>
      <c r="AS485" s="146">
        <v>1749</v>
      </c>
    </row>
    <row r="486" spans="1:45" s="146" customFormat="1" ht="16">
      <c r="A486" s="146" t="s">
        <v>3934</v>
      </c>
      <c r="C486" s="147" t="s">
        <v>6464</v>
      </c>
      <c r="E486" s="147" t="s">
        <v>6291</v>
      </c>
      <c r="F486" s="146" t="s">
        <v>14642</v>
      </c>
      <c r="G486" s="146" t="s">
        <v>4116</v>
      </c>
      <c r="H486" s="147" t="s">
        <v>11829</v>
      </c>
      <c r="I486" s="146" t="s">
        <v>11583</v>
      </c>
      <c r="J486" s="148" t="str">
        <f t="shared" si="36"/>
        <v>IC.TU.040510</v>
      </c>
      <c r="K486" s="147" t="s">
        <v>12175</v>
      </c>
      <c r="L486" s="146" t="str">
        <f t="shared" si="35"/>
        <v xml:space="preserve">      Drsg Drainage Increasing</v>
      </c>
      <c r="M486" s="148" t="str">
        <f t="shared" si="37"/>
        <v>PI.IC.TU.040510.01</v>
      </c>
      <c r="N486" s="148"/>
      <c r="O486" s="148" t="str">
        <f t="shared" si="38"/>
        <v>PH.IC.TU.040510.01</v>
      </c>
      <c r="Q486" s="148" t="str">
        <f t="shared" si="39"/>
        <v>CL.IC.TU.040510.01</v>
      </c>
      <c r="AR486" s="146" t="s">
        <v>12773</v>
      </c>
      <c r="AS486" s="146">
        <v>1749</v>
      </c>
    </row>
    <row r="487" spans="1:45" s="167" customFormat="1" ht="15">
      <c r="A487" s="10" t="s">
        <v>3934</v>
      </c>
      <c r="B487" s="10"/>
      <c r="C487" s="62" t="s">
        <v>6464</v>
      </c>
      <c r="D487" s="10" t="s">
        <v>11632</v>
      </c>
      <c r="E487" s="61" t="s">
        <v>6988</v>
      </c>
      <c r="F487" s="10" t="s">
        <v>3851</v>
      </c>
      <c r="G487" s="10" t="s">
        <v>4118</v>
      </c>
      <c r="H487" s="62" t="s">
        <v>11848</v>
      </c>
      <c r="I487" s="10" t="s">
        <v>11402</v>
      </c>
      <c r="J487" s="63" t="str">
        <f t="shared" si="36"/>
        <v>IC.TU.040601</v>
      </c>
      <c r="K487" s="61" t="s">
        <v>12175</v>
      </c>
      <c r="L487" s="167" t="str">
        <f t="shared" si="35"/>
        <v xml:space="preserve">      Right</v>
      </c>
      <c r="M487" s="168" t="str">
        <f t="shared" si="37"/>
        <v>PI.IC.TU.040601.01</v>
      </c>
      <c r="N487" s="168"/>
      <c r="O487" s="168" t="str">
        <f t="shared" si="38"/>
        <v>PH.IC.TU.040601.01</v>
      </c>
      <c r="Q487" s="168" t="str">
        <f t="shared" si="39"/>
        <v>CL.IC.TU.040601.01</v>
      </c>
    </row>
    <row r="488" spans="1:45" s="167" customFormat="1" ht="15">
      <c r="A488" s="10" t="s">
        <v>3934</v>
      </c>
      <c r="B488" s="10"/>
      <c r="C488" s="62" t="s">
        <v>6464</v>
      </c>
      <c r="D488" s="10"/>
      <c r="E488" s="61" t="s">
        <v>6988</v>
      </c>
      <c r="F488" s="10" t="s">
        <v>3851</v>
      </c>
      <c r="G488" s="10" t="s">
        <v>4119</v>
      </c>
      <c r="H488" s="62" t="s">
        <v>12030</v>
      </c>
      <c r="I488" s="10" t="s">
        <v>11563</v>
      </c>
      <c r="J488" s="63" t="str">
        <f t="shared" si="36"/>
        <v>IC.TU.040602</v>
      </c>
      <c r="K488" s="61" t="s">
        <v>12175</v>
      </c>
      <c r="L488" s="167" t="str">
        <f t="shared" ref="L488:L552" si="40">G488</f>
        <v xml:space="preserve">      Left</v>
      </c>
      <c r="M488" s="168" t="str">
        <f t="shared" si="37"/>
        <v>PI.IC.TU.040602.01</v>
      </c>
      <c r="N488" s="168"/>
      <c r="O488" s="168" t="str">
        <f t="shared" si="38"/>
        <v>PH.IC.TU.040602.01</v>
      </c>
      <c r="Q488" s="168" t="str">
        <f t="shared" si="39"/>
        <v>CL.IC.TU.040602.01</v>
      </c>
    </row>
    <row r="489" spans="1:45" s="167" customFormat="1" ht="15">
      <c r="A489" s="167" t="s">
        <v>3934</v>
      </c>
      <c r="C489" s="62" t="s">
        <v>6464</v>
      </c>
      <c r="D489" s="10"/>
      <c r="E489" s="61" t="s">
        <v>6988</v>
      </c>
      <c r="F489" s="10" t="s">
        <v>3851</v>
      </c>
      <c r="G489" s="167" t="s">
        <v>9138</v>
      </c>
      <c r="H489" s="62" t="s">
        <v>12185</v>
      </c>
      <c r="I489" s="167" t="s">
        <v>9138</v>
      </c>
      <c r="J489" s="63" t="str">
        <f t="shared" si="36"/>
        <v>IC.TU.040603</v>
      </c>
      <c r="K489" s="61" t="s">
        <v>12175</v>
      </c>
      <c r="L489" s="167" t="str">
        <f t="shared" si="40"/>
        <v>Midline</v>
      </c>
      <c r="M489" s="168" t="str">
        <f t="shared" si="37"/>
        <v>PI.IC.TU.040603.01</v>
      </c>
      <c r="N489" s="168"/>
      <c r="O489" s="168" t="str">
        <f t="shared" si="38"/>
        <v>PH.IC.TU.040603.01</v>
      </c>
      <c r="Q489" s="168" t="str">
        <f t="shared" si="39"/>
        <v>CL.IC.TU.040603.01</v>
      </c>
      <c r="R489" s="167" t="s">
        <v>12465</v>
      </c>
      <c r="S489" s="167">
        <v>330</v>
      </c>
    </row>
    <row r="490" spans="1:45" s="167" customFormat="1" ht="15">
      <c r="A490" s="10" t="s">
        <v>3934</v>
      </c>
      <c r="B490" s="10"/>
      <c r="C490" s="62" t="s">
        <v>6464</v>
      </c>
      <c r="D490" s="10" t="s">
        <v>8172</v>
      </c>
      <c r="E490" s="61" t="s">
        <v>6317</v>
      </c>
      <c r="F490" s="10" t="s">
        <v>3851</v>
      </c>
      <c r="G490" s="10" t="s">
        <v>3967</v>
      </c>
      <c r="H490" s="62" t="s">
        <v>11848</v>
      </c>
      <c r="I490" s="10" t="s">
        <v>9372</v>
      </c>
      <c r="J490" s="63" t="str">
        <f t="shared" si="36"/>
        <v>IC.TU.040701</v>
      </c>
      <c r="K490" s="61" t="s">
        <v>12175</v>
      </c>
      <c r="L490" s="167" t="str">
        <f t="shared" si="40"/>
        <v xml:space="preserve">      Lateral</v>
      </c>
      <c r="M490" s="168" t="str">
        <f t="shared" si="37"/>
        <v>PI.IC.TU.040701.01</v>
      </c>
      <c r="N490" s="168"/>
      <c r="O490" s="168" t="str">
        <f t="shared" si="38"/>
        <v>PH.IC.TU.040701.01</v>
      </c>
      <c r="Q490" s="168" t="str">
        <f t="shared" si="39"/>
        <v>CL.IC.TU.040701.01</v>
      </c>
    </row>
    <row r="491" spans="1:45" s="167" customFormat="1" ht="15">
      <c r="A491" s="10" t="s">
        <v>3934</v>
      </c>
      <c r="B491" s="10"/>
      <c r="C491" s="62" t="s">
        <v>6464</v>
      </c>
      <c r="D491" s="10"/>
      <c r="E491" s="61" t="s">
        <v>6317</v>
      </c>
      <c r="F491" s="10" t="s">
        <v>3851</v>
      </c>
      <c r="G491" s="10" t="s">
        <v>3706</v>
      </c>
      <c r="H491" s="62" t="s">
        <v>12030</v>
      </c>
      <c r="I491" s="10" t="s">
        <v>9373</v>
      </c>
      <c r="J491" s="63" t="str">
        <f t="shared" si="36"/>
        <v>IC.TU.040702</v>
      </c>
      <c r="K491" s="61" t="s">
        <v>12175</v>
      </c>
      <c r="L491" s="167" t="str">
        <f t="shared" si="40"/>
        <v xml:space="preserve">      Medial</v>
      </c>
      <c r="M491" s="168" t="str">
        <f t="shared" si="37"/>
        <v>PI.IC.TU.040702.01</v>
      </c>
      <c r="N491" s="168"/>
      <c r="O491" s="168" t="str">
        <f t="shared" si="38"/>
        <v>PH.IC.TU.040702.01</v>
      </c>
      <c r="Q491" s="168" t="str">
        <f t="shared" si="39"/>
        <v>CL.IC.TU.040702.01</v>
      </c>
    </row>
    <row r="492" spans="1:45" s="167" customFormat="1" ht="15">
      <c r="A492" s="10" t="s">
        <v>3934</v>
      </c>
      <c r="B492" s="10"/>
      <c r="C492" s="62" t="s">
        <v>6464</v>
      </c>
      <c r="D492" s="10"/>
      <c r="E492" s="61" t="s">
        <v>6317</v>
      </c>
      <c r="F492" s="10" t="s">
        <v>3851</v>
      </c>
      <c r="G492" s="10" t="s">
        <v>3707</v>
      </c>
      <c r="H492" s="62" t="s">
        <v>12032</v>
      </c>
      <c r="I492" s="10" t="s">
        <v>9374</v>
      </c>
      <c r="J492" s="63" t="str">
        <f t="shared" si="36"/>
        <v>IC.TU.040703</v>
      </c>
      <c r="K492" s="61" t="s">
        <v>12175</v>
      </c>
      <c r="L492" s="167" t="str">
        <f t="shared" si="40"/>
        <v xml:space="preserve">      Anterior</v>
      </c>
      <c r="M492" s="168" t="str">
        <f t="shared" si="37"/>
        <v>PI.IC.TU.040703.01</v>
      </c>
      <c r="N492" s="168"/>
      <c r="O492" s="168" t="str">
        <f t="shared" si="38"/>
        <v>PH.IC.TU.040703.01</v>
      </c>
      <c r="Q492" s="168" t="str">
        <f t="shared" si="39"/>
        <v>CL.IC.TU.040703.01</v>
      </c>
    </row>
    <row r="493" spans="1:45" s="167" customFormat="1" ht="15">
      <c r="A493" s="10" t="s">
        <v>3934</v>
      </c>
      <c r="B493" s="10"/>
      <c r="C493" s="62" t="s">
        <v>6464</v>
      </c>
      <c r="D493" s="10"/>
      <c r="E493" s="61" t="s">
        <v>6317</v>
      </c>
      <c r="F493" s="10" t="s">
        <v>3851</v>
      </c>
      <c r="G493" s="10" t="s">
        <v>3708</v>
      </c>
      <c r="H493" s="62" t="s">
        <v>12028</v>
      </c>
      <c r="I493" s="10" t="s">
        <v>9375</v>
      </c>
      <c r="J493" s="63" t="str">
        <f t="shared" si="36"/>
        <v>IC.TU.040704</v>
      </c>
      <c r="K493" s="61" t="s">
        <v>12175</v>
      </c>
      <c r="L493" s="167" t="str">
        <f t="shared" si="40"/>
        <v xml:space="preserve">      Posterior</v>
      </c>
      <c r="M493" s="168" t="str">
        <f t="shared" si="37"/>
        <v>PI.IC.TU.040704.01</v>
      </c>
      <c r="N493" s="168"/>
      <c r="O493" s="168" t="str">
        <f t="shared" si="38"/>
        <v>PH.IC.TU.040704.01</v>
      </c>
      <c r="Q493" s="168" t="str">
        <f t="shared" si="39"/>
        <v>CL.IC.TU.040704.01</v>
      </c>
    </row>
    <row r="494" spans="1:45" s="167" customFormat="1" ht="15">
      <c r="A494" s="10" t="s">
        <v>3934</v>
      </c>
      <c r="B494" s="10"/>
      <c r="C494" s="62" t="s">
        <v>6464</v>
      </c>
      <c r="D494" s="10"/>
      <c r="E494" s="61" t="s">
        <v>6317</v>
      </c>
      <c r="F494" s="10" t="s">
        <v>3851</v>
      </c>
      <c r="G494" s="10" t="s">
        <v>3710</v>
      </c>
      <c r="H494" s="62" t="s">
        <v>12210</v>
      </c>
      <c r="I494" s="10" t="s">
        <v>9255</v>
      </c>
      <c r="J494" s="63" t="str">
        <f t="shared" si="36"/>
        <v>IC.TU.040705</v>
      </c>
      <c r="K494" s="61" t="s">
        <v>12175</v>
      </c>
      <c r="L494" s="167" t="str">
        <f t="shared" si="40"/>
        <v xml:space="preserve">      Proximal</v>
      </c>
      <c r="M494" s="168" t="str">
        <f t="shared" si="37"/>
        <v>PI.IC.TU.040705.01</v>
      </c>
      <c r="N494" s="168"/>
      <c r="O494" s="168" t="str">
        <f t="shared" si="38"/>
        <v>PH.IC.TU.040705.01</v>
      </c>
      <c r="Q494" s="168" t="str">
        <f t="shared" si="39"/>
        <v>CL.IC.TU.040705.01</v>
      </c>
    </row>
    <row r="495" spans="1:45" s="167" customFormat="1" ht="15">
      <c r="A495" s="10" t="s">
        <v>3934</v>
      </c>
      <c r="B495" s="10"/>
      <c r="C495" s="62" t="s">
        <v>6464</v>
      </c>
      <c r="D495" s="10"/>
      <c r="E495" s="61" t="s">
        <v>6317</v>
      </c>
      <c r="F495" s="10" t="s">
        <v>3851</v>
      </c>
      <c r="G495" s="10" t="s">
        <v>3990</v>
      </c>
      <c r="H495" s="62" t="s">
        <v>12212</v>
      </c>
      <c r="I495" s="10" t="s">
        <v>9256</v>
      </c>
      <c r="J495" s="63" t="str">
        <f t="shared" si="36"/>
        <v>IC.TU.040706</v>
      </c>
      <c r="K495" s="61" t="s">
        <v>12175</v>
      </c>
      <c r="L495" s="167" t="str">
        <f t="shared" si="40"/>
        <v xml:space="preserve">      Distal</v>
      </c>
      <c r="M495" s="168" t="str">
        <f t="shared" si="37"/>
        <v>PI.IC.TU.040706.01</v>
      </c>
      <c r="N495" s="168"/>
      <c r="O495" s="168" t="str">
        <f t="shared" si="38"/>
        <v>PH.IC.TU.040706.01</v>
      </c>
      <c r="Q495" s="168" t="str">
        <f t="shared" si="39"/>
        <v>CL.IC.TU.040706.01</v>
      </c>
    </row>
    <row r="496" spans="1:45" s="167" customFormat="1" ht="15">
      <c r="A496" s="10" t="s">
        <v>3934</v>
      </c>
      <c r="B496" s="10"/>
      <c r="C496" s="62" t="s">
        <v>6464</v>
      </c>
      <c r="D496" s="10" t="s">
        <v>11645</v>
      </c>
      <c r="E496" s="61" t="s">
        <v>3574</v>
      </c>
      <c r="F496" s="10" t="s">
        <v>3849</v>
      </c>
      <c r="G496" s="10" t="s">
        <v>13457</v>
      </c>
      <c r="H496" s="62" t="s">
        <v>11848</v>
      </c>
      <c r="I496" s="10" t="s">
        <v>9195</v>
      </c>
      <c r="J496" s="63" t="str">
        <f t="shared" si="36"/>
        <v>IC.TU.040801</v>
      </c>
      <c r="K496" s="61" t="s">
        <v>12175</v>
      </c>
      <c r="L496" s="167" t="str">
        <f t="shared" si="40"/>
        <v xml:space="preserve">Head/Neck area:  </v>
      </c>
      <c r="M496" s="168" t="str">
        <f t="shared" si="37"/>
        <v>PI.IC.TU.040801.01</v>
      </c>
      <c r="N496" s="168"/>
      <c r="O496" s="168" t="str">
        <f t="shared" si="38"/>
        <v>PH.IC.TU.040801.01</v>
      </c>
      <c r="Q496" s="168" t="str">
        <f t="shared" si="39"/>
        <v>CL.IC.TU.040801.01</v>
      </c>
    </row>
    <row r="497" spans="1:27" s="167" customFormat="1" ht="15">
      <c r="A497" s="10" t="s">
        <v>3934</v>
      </c>
      <c r="B497" s="10"/>
      <c r="C497" s="62" t="s">
        <v>6464</v>
      </c>
      <c r="D497" s="10"/>
      <c r="E497" s="61" t="s">
        <v>3574</v>
      </c>
      <c r="F497" s="10" t="s">
        <v>3849</v>
      </c>
      <c r="G497" s="10" t="s">
        <v>13458</v>
      </c>
      <c r="H497" s="62" t="s">
        <v>12030</v>
      </c>
      <c r="I497" s="10" t="s">
        <v>3992</v>
      </c>
      <c r="J497" s="63" t="str">
        <f t="shared" si="36"/>
        <v>IC.TU.040802</v>
      </c>
      <c r="K497" s="61" t="s">
        <v>12175</v>
      </c>
      <c r="L497" s="167" t="str">
        <f t="shared" si="40"/>
        <v xml:space="preserve">Thoracic area:  </v>
      </c>
      <c r="M497" s="168" t="str">
        <f t="shared" si="37"/>
        <v>PI.IC.TU.040802.01</v>
      </c>
      <c r="N497" s="168"/>
      <c r="O497" s="168" t="str">
        <f t="shared" si="38"/>
        <v>PH.IC.TU.040802.01</v>
      </c>
      <c r="Q497" s="168" t="str">
        <f t="shared" si="39"/>
        <v>CL.IC.TU.040802.01</v>
      </c>
    </row>
    <row r="498" spans="1:27" s="167" customFormat="1" ht="15">
      <c r="A498" s="10" t="s">
        <v>3934</v>
      </c>
      <c r="B498" s="10"/>
      <c r="C498" s="62" t="s">
        <v>6464</v>
      </c>
      <c r="D498" s="10"/>
      <c r="E498" s="61" t="s">
        <v>3574</v>
      </c>
      <c r="F498" s="10" t="s">
        <v>3849</v>
      </c>
      <c r="G498" s="10" t="s">
        <v>13459</v>
      </c>
      <c r="H498" s="62" t="s">
        <v>12032</v>
      </c>
      <c r="I498" s="10" t="s">
        <v>8552</v>
      </c>
      <c r="J498" s="63" t="str">
        <f t="shared" si="36"/>
        <v>IC.TU.040803</v>
      </c>
      <c r="K498" s="61" t="s">
        <v>12175</v>
      </c>
      <c r="L498" s="167" t="str">
        <f t="shared" si="40"/>
        <v xml:space="preserve">Abdominal area:  </v>
      </c>
      <c r="M498" s="168" t="str">
        <f t="shared" si="37"/>
        <v>PI.IC.TU.040803.01</v>
      </c>
      <c r="N498" s="168"/>
      <c r="O498" s="168" t="str">
        <f t="shared" si="38"/>
        <v>PH.IC.TU.040803.01</v>
      </c>
      <c r="Q498" s="168" t="str">
        <f t="shared" si="39"/>
        <v>CL.IC.TU.040803.01</v>
      </c>
    </row>
    <row r="499" spans="1:27" s="167" customFormat="1" ht="15">
      <c r="A499" s="10" t="s">
        <v>3934</v>
      </c>
      <c r="B499" s="10"/>
      <c r="C499" s="62" t="s">
        <v>6464</v>
      </c>
      <c r="D499" s="10"/>
      <c r="E499" s="61" t="s">
        <v>3574</v>
      </c>
      <c r="F499" s="10" t="s">
        <v>3849</v>
      </c>
      <c r="G499" s="10" t="s">
        <v>13460</v>
      </c>
      <c r="H499" s="62" t="s">
        <v>12028</v>
      </c>
      <c r="I499" s="10" t="s">
        <v>8132</v>
      </c>
      <c r="J499" s="63" t="str">
        <f t="shared" si="36"/>
        <v>IC.TU.040804</v>
      </c>
      <c r="K499" s="61" t="s">
        <v>12175</v>
      </c>
      <c r="L499" s="167" t="str">
        <f t="shared" si="40"/>
        <v xml:space="preserve">Pelvic area:  </v>
      </c>
      <c r="M499" s="168" t="str">
        <f t="shared" si="37"/>
        <v>PI.IC.TU.040804.01</v>
      </c>
      <c r="N499" s="168"/>
      <c r="O499" s="168" t="str">
        <f t="shared" si="38"/>
        <v>PH.IC.TU.040804.01</v>
      </c>
      <c r="Q499" s="168" t="str">
        <f t="shared" si="39"/>
        <v>CL.IC.TU.040804.01</v>
      </c>
    </row>
    <row r="500" spans="1:27" s="167" customFormat="1" ht="15">
      <c r="A500" s="10" t="s">
        <v>3934</v>
      </c>
      <c r="B500" s="10"/>
      <c r="C500" s="62" t="s">
        <v>6464</v>
      </c>
      <c r="D500" s="10"/>
      <c r="E500" s="61" t="s">
        <v>3574</v>
      </c>
      <c r="F500" s="10" t="s">
        <v>3849</v>
      </c>
      <c r="G500" s="10" t="s">
        <v>13461</v>
      </c>
      <c r="H500" s="62" t="s">
        <v>12210</v>
      </c>
      <c r="I500" s="10" t="s">
        <v>3997</v>
      </c>
      <c r="J500" s="63" t="str">
        <f t="shared" si="36"/>
        <v>IC.TU.040805</v>
      </c>
      <c r="K500" s="61" t="s">
        <v>12175</v>
      </c>
      <c r="L500" s="167" t="str">
        <f t="shared" si="40"/>
        <v xml:space="preserve">Extremity area:  </v>
      </c>
      <c r="M500" s="168" t="str">
        <f t="shared" si="37"/>
        <v>PI.IC.TU.040805.01</v>
      </c>
      <c r="N500" s="168"/>
      <c r="O500" s="168" t="str">
        <f t="shared" si="38"/>
        <v>PH.IC.TU.040805.01</v>
      </c>
      <c r="Q500" s="168" t="str">
        <f t="shared" si="39"/>
        <v>CL.IC.TU.040805.01</v>
      </c>
    </row>
    <row r="501" spans="1:27" s="167" customFormat="1" ht="15">
      <c r="A501" s="167" t="s">
        <v>3934</v>
      </c>
      <c r="C501" s="61" t="s">
        <v>2286</v>
      </c>
      <c r="E501" s="61" t="s">
        <v>12976</v>
      </c>
      <c r="F501" s="167" t="s">
        <v>1602</v>
      </c>
      <c r="G501" s="167" t="s">
        <v>1596</v>
      </c>
      <c r="H501" s="62" t="s">
        <v>1597</v>
      </c>
      <c r="I501" s="167" t="s">
        <v>1598</v>
      </c>
      <c r="J501" s="63" t="str">
        <f t="shared" si="36"/>
        <v>IC.TU.040806</v>
      </c>
      <c r="K501" s="61" t="s">
        <v>12906</v>
      </c>
      <c r="L501" s="167" t="str">
        <f t="shared" si="40"/>
        <v>Shoulder</v>
      </c>
      <c r="M501" s="168" t="str">
        <f t="shared" si="37"/>
        <v>PI.IC.TU.040806.01</v>
      </c>
      <c r="N501" s="168"/>
      <c r="O501" s="168" t="str">
        <f t="shared" si="38"/>
        <v>PH.IC.TU.040806.01</v>
      </c>
      <c r="Q501" s="168" t="str">
        <f t="shared" si="39"/>
        <v>CL.IC.TU.040806.01</v>
      </c>
      <c r="Z501" s="167" t="s">
        <v>1599</v>
      </c>
      <c r="AA501" s="167">
        <v>1143</v>
      </c>
    </row>
    <row r="502" spans="1:27" s="167" customFormat="1" ht="15">
      <c r="A502" s="10" t="s">
        <v>3934</v>
      </c>
      <c r="B502" s="10"/>
      <c r="C502" s="62" t="s">
        <v>6464</v>
      </c>
      <c r="D502" s="10" t="s">
        <v>8677</v>
      </c>
      <c r="E502" s="61" t="s">
        <v>3690</v>
      </c>
      <c r="F502" s="10" t="s">
        <v>3854</v>
      </c>
      <c r="G502" s="10" t="s">
        <v>8552</v>
      </c>
      <c r="H502" s="62" t="s">
        <v>11848</v>
      </c>
      <c r="I502" s="10" t="s">
        <v>8552</v>
      </c>
      <c r="J502" s="63" t="str">
        <f t="shared" si="36"/>
        <v>IC.TU.040901</v>
      </c>
      <c r="K502" s="61" t="s">
        <v>12175</v>
      </c>
      <c r="L502" s="167" t="str">
        <f t="shared" si="40"/>
        <v>Abdomen</v>
      </c>
      <c r="M502" s="168" t="str">
        <f t="shared" si="37"/>
        <v>PI.IC.TU.040901.01</v>
      </c>
      <c r="N502" s="168"/>
      <c r="O502" s="168" t="str">
        <f t="shared" si="38"/>
        <v>PH.IC.TU.040901.01</v>
      </c>
      <c r="Q502" s="168" t="str">
        <f t="shared" si="39"/>
        <v>CL.IC.TU.040901.01</v>
      </c>
    </row>
    <row r="503" spans="1:27" s="167" customFormat="1" ht="15">
      <c r="A503" s="10" t="s">
        <v>3934</v>
      </c>
      <c r="B503" s="10"/>
      <c r="C503" s="62" t="s">
        <v>6464</v>
      </c>
      <c r="D503" s="10"/>
      <c r="E503" s="61" t="s">
        <v>3690</v>
      </c>
      <c r="F503" s="10" t="s">
        <v>3854</v>
      </c>
      <c r="G503" s="10" t="s">
        <v>8553</v>
      </c>
      <c r="H503" s="62" t="s">
        <v>12030</v>
      </c>
      <c r="I503" s="10" t="s">
        <v>8553</v>
      </c>
      <c r="J503" s="63" t="str">
        <f t="shared" si="36"/>
        <v>IC.TU.040902</v>
      </c>
      <c r="K503" s="61" t="s">
        <v>12175</v>
      </c>
      <c r="L503" s="167" t="str">
        <f t="shared" si="40"/>
        <v>Flank</v>
      </c>
      <c r="M503" s="168" t="str">
        <f t="shared" si="37"/>
        <v>PI.IC.TU.040902.01</v>
      </c>
      <c r="N503" s="168"/>
      <c r="O503" s="168" t="str">
        <f t="shared" si="38"/>
        <v>PH.IC.TU.040902.01</v>
      </c>
      <c r="Q503" s="168" t="str">
        <f t="shared" si="39"/>
        <v>CL.IC.TU.040902.01</v>
      </c>
    </row>
    <row r="504" spans="1:27" s="167" customFormat="1" ht="15">
      <c r="A504" s="10" t="s">
        <v>3934</v>
      </c>
      <c r="B504" s="10"/>
      <c r="C504" s="62" t="s">
        <v>6464</v>
      </c>
      <c r="D504" s="10" t="s">
        <v>8821</v>
      </c>
      <c r="E504" s="61" t="s">
        <v>3188</v>
      </c>
      <c r="F504" s="10" t="s">
        <v>3854</v>
      </c>
      <c r="G504" s="10" t="s">
        <v>3858</v>
      </c>
      <c r="H504" s="62" t="s">
        <v>11848</v>
      </c>
      <c r="I504" s="10" t="s">
        <v>10518</v>
      </c>
      <c r="J504" s="63" t="str">
        <f t="shared" si="36"/>
        <v>IC.TU.041001</v>
      </c>
      <c r="K504" s="61" t="s">
        <v>12175</v>
      </c>
      <c r="L504" s="167" t="str">
        <f t="shared" si="40"/>
        <v xml:space="preserve">      RUQ</v>
      </c>
      <c r="M504" s="168" t="str">
        <f t="shared" si="37"/>
        <v>PI.IC.TU.041001.01</v>
      </c>
      <c r="N504" s="168"/>
      <c r="O504" s="168" t="str">
        <f t="shared" si="38"/>
        <v>PH.IC.TU.041001.01</v>
      </c>
      <c r="Q504" s="168" t="str">
        <f t="shared" si="39"/>
        <v>CL.IC.TU.041001.01</v>
      </c>
    </row>
    <row r="505" spans="1:27" s="167" customFormat="1" ht="15">
      <c r="A505" s="10" t="s">
        <v>3934</v>
      </c>
      <c r="B505" s="10"/>
      <c r="C505" s="62" t="s">
        <v>6464</v>
      </c>
      <c r="D505" s="10"/>
      <c r="E505" s="61" t="s">
        <v>3188</v>
      </c>
      <c r="F505" s="10" t="s">
        <v>3854</v>
      </c>
      <c r="G505" s="10" t="s">
        <v>3859</v>
      </c>
      <c r="H505" s="62" t="s">
        <v>12030</v>
      </c>
      <c r="I505" s="10" t="s">
        <v>10520</v>
      </c>
      <c r="J505" s="63" t="str">
        <f t="shared" si="36"/>
        <v>IC.TU.041002</v>
      </c>
      <c r="K505" s="61" t="s">
        <v>12175</v>
      </c>
      <c r="L505" s="167" t="str">
        <f t="shared" si="40"/>
        <v xml:space="preserve">      RLQ</v>
      </c>
      <c r="M505" s="168" t="str">
        <f t="shared" si="37"/>
        <v>PI.IC.TU.041002.01</v>
      </c>
      <c r="N505" s="168"/>
      <c r="O505" s="168" t="str">
        <f t="shared" si="38"/>
        <v>PH.IC.TU.041002.01</v>
      </c>
      <c r="Q505" s="168" t="str">
        <f t="shared" si="39"/>
        <v>CL.IC.TU.041002.01</v>
      </c>
    </row>
    <row r="506" spans="1:27" s="167" customFormat="1" ht="15">
      <c r="A506" s="10" t="s">
        <v>3934</v>
      </c>
      <c r="B506" s="10"/>
      <c r="C506" s="62" t="s">
        <v>6464</v>
      </c>
      <c r="D506" s="10"/>
      <c r="E506" s="61" t="s">
        <v>3188</v>
      </c>
      <c r="F506" s="10" t="s">
        <v>3854</v>
      </c>
      <c r="G506" s="10" t="s">
        <v>3860</v>
      </c>
      <c r="H506" s="62" t="s">
        <v>12032</v>
      </c>
      <c r="I506" s="10" t="s">
        <v>10522</v>
      </c>
      <c r="J506" s="63" t="str">
        <f t="shared" si="36"/>
        <v>IC.TU.041003</v>
      </c>
      <c r="K506" s="61" t="s">
        <v>12175</v>
      </c>
      <c r="L506" s="167" t="str">
        <f t="shared" si="40"/>
        <v xml:space="preserve">      LUQ</v>
      </c>
      <c r="M506" s="168" t="str">
        <f t="shared" si="37"/>
        <v>PI.IC.TU.041003.01</v>
      </c>
      <c r="N506" s="168"/>
      <c r="O506" s="168" t="str">
        <f t="shared" si="38"/>
        <v>PH.IC.TU.041003.01</v>
      </c>
      <c r="Q506" s="168" t="str">
        <f t="shared" si="39"/>
        <v>CL.IC.TU.041003.01</v>
      </c>
    </row>
    <row r="507" spans="1:27" s="167" customFormat="1" ht="15">
      <c r="A507" s="10" t="s">
        <v>3934</v>
      </c>
      <c r="B507" s="10"/>
      <c r="C507" s="62" t="s">
        <v>6464</v>
      </c>
      <c r="D507" s="10"/>
      <c r="E507" s="61" t="s">
        <v>3188</v>
      </c>
      <c r="F507" s="10" t="s">
        <v>3854</v>
      </c>
      <c r="G507" s="10" t="s">
        <v>3861</v>
      </c>
      <c r="H507" s="62" t="s">
        <v>12028</v>
      </c>
      <c r="I507" s="10" t="s">
        <v>10524</v>
      </c>
      <c r="J507" s="63" t="str">
        <f t="shared" si="36"/>
        <v>IC.TU.041004</v>
      </c>
      <c r="K507" s="61" t="s">
        <v>12175</v>
      </c>
      <c r="L507" s="167" t="str">
        <f t="shared" si="40"/>
        <v xml:space="preserve">      LLQ</v>
      </c>
      <c r="M507" s="168" t="str">
        <f t="shared" si="37"/>
        <v>PI.IC.TU.041004.01</v>
      </c>
      <c r="N507" s="168"/>
      <c r="O507" s="168" t="str">
        <f t="shared" si="38"/>
        <v>PH.IC.TU.041004.01</v>
      </c>
      <c r="Q507" s="168" t="str">
        <f t="shared" si="39"/>
        <v>CL.IC.TU.041004.01</v>
      </c>
    </row>
    <row r="508" spans="1:27" s="167" customFormat="1" ht="15">
      <c r="A508" s="10" t="s">
        <v>3934</v>
      </c>
      <c r="B508" s="10"/>
      <c r="C508" s="62" t="s">
        <v>6464</v>
      </c>
      <c r="D508" s="10" t="s">
        <v>8822</v>
      </c>
      <c r="E508" s="61" t="s">
        <v>5749</v>
      </c>
      <c r="F508" s="10" t="s">
        <v>3855</v>
      </c>
      <c r="G508" s="10" t="s">
        <v>8986</v>
      </c>
      <c r="H508" s="62" t="s">
        <v>11848</v>
      </c>
      <c r="I508" s="10" t="s">
        <v>8986</v>
      </c>
      <c r="J508" s="63" t="str">
        <f t="shared" si="36"/>
        <v>IC.TU.041101</v>
      </c>
      <c r="K508" s="61" t="s">
        <v>12175</v>
      </c>
      <c r="L508" s="167" t="str">
        <f t="shared" si="40"/>
        <v>Arm</v>
      </c>
      <c r="M508" s="168" t="str">
        <f t="shared" si="37"/>
        <v>PI.IC.TU.041101.01</v>
      </c>
      <c r="N508" s="168"/>
      <c r="O508" s="168" t="str">
        <f t="shared" si="38"/>
        <v>PH.IC.TU.041101.01</v>
      </c>
      <c r="Q508" s="168" t="str">
        <f t="shared" si="39"/>
        <v>CL.IC.TU.041101.01</v>
      </c>
    </row>
    <row r="509" spans="1:27" s="167" customFormat="1" ht="15">
      <c r="A509" s="10" t="s">
        <v>3934</v>
      </c>
      <c r="B509" s="10"/>
      <c r="C509" s="62" t="s">
        <v>6464</v>
      </c>
      <c r="D509" s="10"/>
      <c r="E509" s="61" t="s">
        <v>5749</v>
      </c>
      <c r="F509" s="10" t="s">
        <v>3855</v>
      </c>
      <c r="G509" s="10" t="s">
        <v>8860</v>
      </c>
      <c r="H509" s="62" t="s">
        <v>12030</v>
      </c>
      <c r="I509" s="10" t="s">
        <v>8860</v>
      </c>
      <c r="J509" s="63" t="str">
        <f t="shared" si="36"/>
        <v>IC.TU.041102</v>
      </c>
      <c r="K509" s="61" t="s">
        <v>12175</v>
      </c>
      <c r="L509" s="167" t="str">
        <f t="shared" si="40"/>
        <v>Wrist</v>
      </c>
      <c r="M509" s="168" t="str">
        <f t="shared" si="37"/>
        <v>PI.IC.TU.041102.01</v>
      </c>
      <c r="N509" s="168"/>
      <c r="O509" s="168" t="str">
        <f t="shared" si="38"/>
        <v>PH.IC.TU.041102.01</v>
      </c>
      <c r="Q509" s="168" t="str">
        <f t="shared" si="39"/>
        <v>CL.IC.TU.041102.01</v>
      </c>
    </row>
    <row r="510" spans="1:27" s="167" customFormat="1" ht="15">
      <c r="A510" s="10" t="s">
        <v>3934</v>
      </c>
      <c r="B510" s="10"/>
      <c r="C510" s="62" t="s">
        <v>6464</v>
      </c>
      <c r="D510" s="10"/>
      <c r="E510" s="61" t="s">
        <v>5749</v>
      </c>
      <c r="F510" s="10" t="s">
        <v>3855</v>
      </c>
      <c r="G510" s="10" t="s">
        <v>11746</v>
      </c>
      <c r="H510" s="62" t="s">
        <v>12032</v>
      </c>
      <c r="I510" s="10" t="s">
        <v>11746</v>
      </c>
      <c r="J510" s="63" t="str">
        <f t="shared" si="36"/>
        <v>IC.TU.041103</v>
      </c>
      <c r="K510" s="61" t="s">
        <v>12175</v>
      </c>
      <c r="L510" s="167" t="str">
        <f t="shared" si="40"/>
        <v>Hand</v>
      </c>
      <c r="M510" s="168" t="str">
        <f t="shared" si="37"/>
        <v>PI.IC.TU.041103.01</v>
      </c>
      <c r="N510" s="168"/>
      <c r="O510" s="168" t="str">
        <f t="shared" si="38"/>
        <v>PH.IC.TU.041103.01</v>
      </c>
      <c r="Q510" s="168" t="str">
        <f t="shared" si="39"/>
        <v>CL.IC.TU.041103.01</v>
      </c>
    </row>
    <row r="511" spans="1:27" s="167" customFormat="1" ht="15">
      <c r="A511" s="10" t="s">
        <v>3934</v>
      </c>
      <c r="B511" s="10"/>
      <c r="C511" s="62" t="s">
        <v>6464</v>
      </c>
      <c r="D511" s="10"/>
      <c r="E511" s="61" t="s">
        <v>5749</v>
      </c>
      <c r="F511" s="10" t="s">
        <v>3855</v>
      </c>
      <c r="G511" s="10" t="s">
        <v>8861</v>
      </c>
      <c r="H511" s="62" t="s">
        <v>12028</v>
      </c>
      <c r="I511" s="10" t="s">
        <v>8862</v>
      </c>
      <c r="J511" s="63" t="str">
        <f t="shared" si="36"/>
        <v>IC.TU.041104</v>
      </c>
      <c r="K511" s="61" t="s">
        <v>12175</v>
      </c>
      <c r="L511" s="167" t="str">
        <f t="shared" si="40"/>
        <v>Finger(s): specify</v>
      </c>
      <c r="M511" s="168" t="str">
        <f t="shared" si="37"/>
        <v>PI.IC.TU.041104.01</v>
      </c>
      <c r="N511" s="168"/>
      <c r="O511" s="168" t="str">
        <f t="shared" si="38"/>
        <v>PH.IC.TU.041104.01</v>
      </c>
      <c r="Q511" s="168" t="str">
        <f t="shared" si="39"/>
        <v>CL.IC.TU.041104.01</v>
      </c>
    </row>
    <row r="512" spans="1:27" s="167" customFormat="1" ht="15">
      <c r="A512" s="10" t="s">
        <v>3934</v>
      </c>
      <c r="B512" s="10"/>
      <c r="C512" s="62" t="s">
        <v>6464</v>
      </c>
      <c r="D512" s="10"/>
      <c r="E512" s="61" t="s">
        <v>5749</v>
      </c>
      <c r="F512" s="10" t="s">
        <v>3855</v>
      </c>
      <c r="G512" s="10" t="s">
        <v>6439</v>
      </c>
      <c r="H512" s="62" t="s">
        <v>12210</v>
      </c>
      <c r="I512" s="10" t="s">
        <v>6439</v>
      </c>
      <c r="J512" s="63" t="str">
        <f t="shared" si="36"/>
        <v>IC.TU.041105</v>
      </c>
      <c r="K512" s="61" t="s">
        <v>12175</v>
      </c>
      <c r="L512" s="167" t="str">
        <f t="shared" si="40"/>
        <v>Leg</v>
      </c>
      <c r="M512" s="168" t="str">
        <f t="shared" si="37"/>
        <v>PI.IC.TU.041105.01</v>
      </c>
      <c r="N512" s="168"/>
      <c r="O512" s="168" t="str">
        <f t="shared" si="38"/>
        <v>PH.IC.TU.041105.01</v>
      </c>
      <c r="Q512" s="168" t="str">
        <f t="shared" si="39"/>
        <v>CL.IC.TU.041105.01</v>
      </c>
    </row>
    <row r="513" spans="1:17" s="167" customFormat="1" ht="15">
      <c r="A513" s="10" t="s">
        <v>3934</v>
      </c>
      <c r="B513" s="10"/>
      <c r="C513" s="62" t="s">
        <v>6464</v>
      </c>
      <c r="D513" s="10"/>
      <c r="E513" s="61" t="s">
        <v>5749</v>
      </c>
      <c r="F513" s="10" t="s">
        <v>3855</v>
      </c>
      <c r="G513" s="10" t="s">
        <v>11740</v>
      </c>
      <c r="H513" s="62" t="s">
        <v>12212</v>
      </c>
      <c r="I513" s="10" t="s">
        <v>11740</v>
      </c>
      <c r="J513" s="63" t="str">
        <f t="shared" si="36"/>
        <v>IC.TU.041106</v>
      </c>
      <c r="K513" s="61" t="s">
        <v>12175</v>
      </c>
      <c r="L513" s="167" t="str">
        <f t="shared" si="40"/>
        <v>Knee</v>
      </c>
      <c r="M513" s="168" t="str">
        <f t="shared" si="37"/>
        <v>PI.IC.TU.041106.01</v>
      </c>
      <c r="N513" s="168"/>
      <c r="O513" s="168" t="str">
        <f t="shared" si="38"/>
        <v>PH.IC.TU.041106.01</v>
      </c>
      <c r="Q513" s="168" t="str">
        <f t="shared" si="39"/>
        <v>CL.IC.TU.041106.01</v>
      </c>
    </row>
    <row r="514" spans="1:17" s="167" customFormat="1" ht="15">
      <c r="A514" s="10" t="s">
        <v>3934</v>
      </c>
      <c r="B514" s="10"/>
      <c r="C514" s="62" t="s">
        <v>6464</v>
      </c>
      <c r="D514" s="10"/>
      <c r="E514" s="61" t="s">
        <v>5749</v>
      </c>
      <c r="F514" s="10" t="s">
        <v>3855</v>
      </c>
      <c r="G514" s="10" t="s">
        <v>11738</v>
      </c>
      <c r="H514" s="62" t="s">
        <v>12225</v>
      </c>
      <c r="I514" s="10" t="s">
        <v>11738</v>
      </c>
      <c r="J514" s="63" t="str">
        <f t="shared" si="36"/>
        <v>IC.TU.041107</v>
      </c>
      <c r="K514" s="61" t="s">
        <v>12175</v>
      </c>
      <c r="L514" s="167" t="str">
        <f t="shared" si="40"/>
        <v>Ankle</v>
      </c>
      <c r="M514" s="168" t="str">
        <f t="shared" si="37"/>
        <v>PI.IC.TU.041107.01</v>
      </c>
      <c r="N514" s="168"/>
      <c r="O514" s="168" t="str">
        <f t="shared" si="38"/>
        <v>PH.IC.TU.041107.01</v>
      </c>
      <c r="Q514" s="168" t="str">
        <f t="shared" si="39"/>
        <v>CL.IC.TU.041107.01</v>
      </c>
    </row>
    <row r="515" spans="1:17" s="167" customFormat="1" ht="15">
      <c r="A515" s="10" t="s">
        <v>3934</v>
      </c>
      <c r="B515" s="10"/>
      <c r="C515" s="62" t="s">
        <v>6464</v>
      </c>
      <c r="D515" s="10"/>
      <c r="E515" s="61" t="s">
        <v>5749</v>
      </c>
      <c r="F515" s="10" t="s">
        <v>3855</v>
      </c>
      <c r="G515" s="10" t="s">
        <v>11737</v>
      </c>
      <c r="H515" s="62" t="s">
        <v>11638</v>
      </c>
      <c r="I515" s="10" t="s">
        <v>11737</v>
      </c>
      <c r="J515" s="63" t="str">
        <f t="shared" si="36"/>
        <v>IC.TU.041108</v>
      </c>
      <c r="K515" s="61" t="s">
        <v>12175</v>
      </c>
      <c r="L515" s="167" t="str">
        <f t="shared" si="40"/>
        <v>Foot</v>
      </c>
      <c r="M515" s="168" t="str">
        <f t="shared" si="37"/>
        <v>PI.IC.TU.041108.01</v>
      </c>
      <c r="N515" s="168"/>
      <c r="O515" s="168" t="str">
        <f t="shared" si="38"/>
        <v>PH.IC.TU.041108.01</v>
      </c>
      <c r="Q515" s="168" t="str">
        <f t="shared" si="39"/>
        <v>CL.IC.TU.041108.01</v>
      </c>
    </row>
    <row r="516" spans="1:17" s="167" customFormat="1" ht="15">
      <c r="A516" s="10" t="s">
        <v>3934</v>
      </c>
      <c r="B516" s="10"/>
      <c r="C516" s="62" t="s">
        <v>6464</v>
      </c>
      <c r="D516" s="10"/>
      <c r="E516" s="61" t="s">
        <v>5749</v>
      </c>
      <c r="F516" s="10" t="s">
        <v>3855</v>
      </c>
      <c r="G516" s="10" t="s">
        <v>8720</v>
      </c>
      <c r="H516" s="62" t="s">
        <v>11639</v>
      </c>
      <c r="I516" s="10" t="s">
        <v>8721</v>
      </c>
      <c r="J516" s="63" t="str">
        <f t="shared" si="36"/>
        <v>IC.TU.041109</v>
      </c>
      <c r="K516" s="61" t="s">
        <v>12175</v>
      </c>
      <c r="L516" s="167" t="str">
        <f t="shared" si="40"/>
        <v>Toe(s): specify</v>
      </c>
      <c r="M516" s="168" t="str">
        <f t="shared" si="37"/>
        <v>PI.IC.TU.041109.01</v>
      </c>
      <c r="N516" s="168"/>
      <c r="O516" s="168" t="str">
        <f t="shared" si="38"/>
        <v>PH.IC.TU.041109.01</v>
      </c>
      <c r="Q516" s="168" t="str">
        <f t="shared" si="39"/>
        <v>CL.IC.TU.041109.01</v>
      </c>
    </row>
    <row r="517" spans="1:17" s="167" customFormat="1" ht="15">
      <c r="A517" s="10" t="s">
        <v>3934</v>
      </c>
      <c r="B517" s="10"/>
      <c r="C517" s="62" t="s">
        <v>6464</v>
      </c>
      <c r="D517" s="10" t="s">
        <v>8824</v>
      </c>
      <c r="E517" s="61" t="s">
        <v>3064</v>
      </c>
      <c r="F517" s="10" t="s">
        <v>3856</v>
      </c>
      <c r="G517" s="10" t="s">
        <v>9026</v>
      </c>
      <c r="H517" s="62" t="s">
        <v>11848</v>
      </c>
      <c r="I517" s="10" t="s">
        <v>9026</v>
      </c>
      <c r="J517" s="63" t="str">
        <f t="shared" si="36"/>
        <v>IC.TU.041201</v>
      </c>
      <c r="K517" s="61" t="s">
        <v>12175</v>
      </c>
      <c r="L517" s="167" t="str">
        <f t="shared" si="40"/>
        <v>Forehead</v>
      </c>
      <c r="M517" s="168" t="str">
        <f t="shared" si="37"/>
        <v>PI.IC.TU.041201.01</v>
      </c>
      <c r="N517" s="168"/>
      <c r="O517" s="168" t="str">
        <f t="shared" si="38"/>
        <v>PH.IC.TU.041201.01</v>
      </c>
      <c r="Q517" s="168" t="str">
        <f t="shared" si="39"/>
        <v>CL.IC.TU.041201.01</v>
      </c>
    </row>
    <row r="518" spans="1:17" s="167" customFormat="1" ht="15">
      <c r="A518" s="10" t="s">
        <v>3934</v>
      </c>
      <c r="B518" s="10"/>
      <c r="C518" s="62" t="s">
        <v>6464</v>
      </c>
      <c r="D518" s="10"/>
      <c r="E518" s="61" t="s">
        <v>3064</v>
      </c>
      <c r="F518" s="10" t="s">
        <v>3856</v>
      </c>
      <c r="G518" s="10" t="s">
        <v>9140</v>
      </c>
      <c r="H518" s="62" t="s">
        <v>12030</v>
      </c>
      <c r="I518" s="10" t="s">
        <v>9140</v>
      </c>
      <c r="J518" s="63" t="str">
        <f t="shared" si="36"/>
        <v>IC.TU.041202</v>
      </c>
      <c r="K518" s="61" t="s">
        <v>12175</v>
      </c>
      <c r="L518" s="167" t="str">
        <f t="shared" si="40"/>
        <v>Temporal</v>
      </c>
      <c r="M518" s="168" t="str">
        <f t="shared" si="37"/>
        <v>PI.IC.TU.041202.01</v>
      </c>
      <c r="N518" s="168"/>
      <c r="O518" s="168" t="str">
        <f t="shared" si="38"/>
        <v>PH.IC.TU.041202.01</v>
      </c>
      <c r="Q518" s="168" t="str">
        <f t="shared" si="39"/>
        <v>CL.IC.TU.041202.01</v>
      </c>
    </row>
    <row r="519" spans="1:17" s="167" customFormat="1" ht="15">
      <c r="A519" s="10" t="s">
        <v>3934</v>
      </c>
      <c r="B519" s="10"/>
      <c r="C519" s="62" t="s">
        <v>6464</v>
      </c>
      <c r="D519" s="10"/>
      <c r="E519" s="61" t="s">
        <v>3064</v>
      </c>
      <c r="F519" s="10" t="s">
        <v>3856</v>
      </c>
      <c r="G519" s="10" t="s">
        <v>9141</v>
      </c>
      <c r="H519" s="62" t="s">
        <v>12032</v>
      </c>
      <c r="I519" s="10" t="s">
        <v>9141</v>
      </c>
      <c r="J519" s="63" t="str">
        <f t="shared" si="36"/>
        <v>IC.TU.041203</v>
      </c>
      <c r="K519" s="61" t="s">
        <v>12175</v>
      </c>
      <c r="L519" s="167" t="str">
        <f t="shared" si="40"/>
        <v>Parietal</v>
      </c>
      <c r="M519" s="168" t="str">
        <f t="shared" si="37"/>
        <v>PI.IC.TU.041203.01</v>
      </c>
      <c r="N519" s="168"/>
      <c r="O519" s="168" t="str">
        <f t="shared" si="38"/>
        <v>PH.IC.TU.041203.01</v>
      </c>
      <c r="Q519" s="168" t="str">
        <f t="shared" si="39"/>
        <v>CL.IC.TU.041203.01</v>
      </c>
    </row>
    <row r="520" spans="1:17" s="167" customFormat="1" ht="15">
      <c r="A520" s="10" t="s">
        <v>3934</v>
      </c>
      <c r="B520" s="10"/>
      <c r="C520" s="62" t="s">
        <v>6464</v>
      </c>
      <c r="D520" s="10"/>
      <c r="E520" s="61" t="s">
        <v>3064</v>
      </c>
      <c r="F520" s="10" t="s">
        <v>3856</v>
      </c>
      <c r="G520" s="10" t="s">
        <v>6091</v>
      </c>
      <c r="H520" s="62" t="s">
        <v>12028</v>
      </c>
      <c r="I520" s="10" t="s">
        <v>6091</v>
      </c>
      <c r="J520" s="63" t="str">
        <f t="shared" si="36"/>
        <v>IC.TU.041204</v>
      </c>
      <c r="K520" s="61" t="s">
        <v>12175</v>
      </c>
      <c r="L520" s="167" t="str">
        <f t="shared" si="40"/>
        <v>Occipital</v>
      </c>
      <c r="M520" s="168" t="str">
        <f t="shared" si="37"/>
        <v>PI.IC.TU.041204.01</v>
      </c>
      <c r="N520" s="168"/>
      <c r="O520" s="168" t="str">
        <f t="shared" si="38"/>
        <v>PH.IC.TU.041204.01</v>
      </c>
      <c r="Q520" s="168" t="str">
        <f t="shared" si="39"/>
        <v>CL.IC.TU.041204.01</v>
      </c>
    </row>
    <row r="521" spans="1:17" s="167" customFormat="1" ht="15">
      <c r="A521" s="10" t="s">
        <v>3934</v>
      </c>
      <c r="B521" s="10"/>
      <c r="C521" s="62" t="s">
        <v>6464</v>
      </c>
      <c r="D521" s="10"/>
      <c r="E521" s="61" t="s">
        <v>3064</v>
      </c>
      <c r="F521" s="10" t="s">
        <v>3856</v>
      </c>
      <c r="G521" s="10" t="s">
        <v>9142</v>
      </c>
      <c r="H521" s="62" t="s">
        <v>12210</v>
      </c>
      <c r="I521" s="10" t="s">
        <v>8736</v>
      </c>
      <c r="J521" s="63" t="str">
        <f t="shared" si="36"/>
        <v>IC.TU.041205</v>
      </c>
      <c r="K521" s="61" t="s">
        <v>12175</v>
      </c>
      <c r="L521" s="167" t="str">
        <f t="shared" si="40"/>
        <v>Eye(s)</v>
      </c>
      <c r="M521" s="168" t="str">
        <f t="shared" si="37"/>
        <v>PI.IC.TU.041205.01</v>
      </c>
      <c r="N521" s="168"/>
      <c r="O521" s="168" t="str">
        <f t="shared" si="38"/>
        <v>PH.IC.TU.041205.01</v>
      </c>
      <c r="Q521" s="168" t="str">
        <f t="shared" si="39"/>
        <v>CL.IC.TU.041205.01</v>
      </c>
    </row>
    <row r="522" spans="1:17" s="167" customFormat="1" ht="15">
      <c r="A522" s="10" t="s">
        <v>3934</v>
      </c>
      <c r="B522" s="10"/>
      <c r="C522" s="62" t="s">
        <v>6464</v>
      </c>
      <c r="D522" s="10"/>
      <c r="E522" s="61" t="s">
        <v>3064</v>
      </c>
      <c r="F522" s="10" t="s">
        <v>3856</v>
      </c>
      <c r="G522" s="10" t="s">
        <v>8737</v>
      </c>
      <c r="H522" s="62" t="s">
        <v>12212</v>
      </c>
      <c r="I522" s="10" t="s">
        <v>8738</v>
      </c>
      <c r="J522" s="63" t="str">
        <f t="shared" si="36"/>
        <v>IC.TU.041206</v>
      </c>
      <c r="K522" s="61" t="s">
        <v>12175</v>
      </c>
      <c r="L522" s="167" t="str">
        <f t="shared" si="40"/>
        <v>Ear(s)</v>
      </c>
      <c r="M522" s="168" t="str">
        <f t="shared" si="37"/>
        <v>PI.IC.TU.041206.01</v>
      </c>
      <c r="N522" s="168"/>
      <c r="O522" s="168" t="str">
        <f t="shared" si="38"/>
        <v>PH.IC.TU.041206.01</v>
      </c>
      <c r="Q522" s="168" t="str">
        <f t="shared" si="39"/>
        <v>CL.IC.TU.041206.01</v>
      </c>
    </row>
    <row r="523" spans="1:17" s="167" customFormat="1" ht="15">
      <c r="A523" s="10" t="s">
        <v>3934</v>
      </c>
      <c r="B523" s="10"/>
      <c r="C523" s="62" t="s">
        <v>6464</v>
      </c>
      <c r="D523" s="10"/>
      <c r="E523" s="61" t="s">
        <v>3064</v>
      </c>
      <c r="F523" s="10" t="s">
        <v>3856</v>
      </c>
      <c r="G523" s="10" t="s">
        <v>9457</v>
      </c>
      <c r="H523" s="62" t="s">
        <v>12225</v>
      </c>
      <c r="I523" s="10" t="s">
        <v>9457</v>
      </c>
      <c r="J523" s="63" t="str">
        <f t="shared" si="36"/>
        <v>IC.TU.041207</v>
      </c>
      <c r="K523" s="61" t="s">
        <v>12175</v>
      </c>
      <c r="L523" s="167" t="str">
        <f t="shared" si="40"/>
        <v>Nose</v>
      </c>
      <c r="M523" s="168" t="str">
        <f t="shared" si="37"/>
        <v>PI.IC.TU.041207.01</v>
      </c>
      <c r="N523" s="168"/>
      <c r="O523" s="168" t="str">
        <f t="shared" si="38"/>
        <v>PH.IC.TU.041207.01</v>
      </c>
      <c r="Q523" s="168" t="str">
        <f t="shared" si="39"/>
        <v>CL.IC.TU.041207.01</v>
      </c>
    </row>
    <row r="524" spans="1:17" s="167" customFormat="1" ht="15">
      <c r="A524" s="10" t="s">
        <v>3934</v>
      </c>
      <c r="B524" s="10"/>
      <c r="C524" s="62" t="s">
        <v>6464</v>
      </c>
      <c r="D524" s="10"/>
      <c r="E524" s="61" t="s">
        <v>3064</v>
      </c>
      <c r="F524" s="10" t="s">
        <v>3856</v>
      </c>
      <c r="G524" s="10" t="s">
        <v>8739</v>
      </c>
      <c r="H524" s="62" t="s">
        <v>11638</v>
      </c>
      <c r="I524" s="10" t="s">
        <v>8739</v>
      </c>
      <c r="J524" s="63" t="str">
        <f t="shared" ref="J524:J606" si="41">CONCATENATE("IC.TU.",C524,E524,H524)</f>
        <v>IC.TU.041208</v>
      </c>
      <c r="K524" s="61" t="s">
        <v>12175</v>
      </c>
      <c r="L524" s="167" t="str">
        <f t="shared" si="40"/>
        <v>Cheek</v>
      </c>
      <c r="M524" s="168" t="str">
        <f t="shared" ref="M524:M606" si="42">CONCATENATE("PI.",J524,".",K524)</f>
        <v>PI.IC.TU.041208.01</v>
      </c>
      <c r="N524" s="168"/>
      <c r="O524" s="168" t="str">
        <f t="shared" ref="O524:O606" si="43">CONCATENATE("PH.",J524,".",K524)</f>
        <v>PH.IC.TU.041208.01</v>
      </c>
      <c r="Q524" s="168" t="str">
        <f t="shared" ref="Q524:Q606" si="44">CONCATENATE("CL.",J524,".",K524)</f>
        <v>CL.IC.TU.041208.01</v>
      </c>
    </row>
    <row r="525" spans="1:17" s="167" customFormat="1" ht="15">
      <c r="A525" s="10" t="s">
        <v>3934</v>
      </c>
      <c r="B525" s="10"/>
      <c r="C525" s="62" t="s">
        <v>6464</v>
      </c>
      <c r="D525" s="10"/>
      <c r="E525" s="61" t="s">
        <v>3064</v>
      </c>
      <c r="F525" s="10" t="s">
        <v>3856</v>
      </c>
      <c r="G525" s="10" t="s">
        <v>9089</v>
      </c>
      <c r="H525" s="62" t="s">
        <v>11639</v>
      </c>
      <c r="I525" s="10" t="s">
        <v>9090</v>
      </c>
      <c r="J525" s="63" t="str">
        <f t="shared" si="41"/>
        <v>IC.TU.041209</v>
      </c>
      <c r="K525" s="61" t="s">
        <v>12175</v>
      </c>
      <c r="L525" s="167" t="str">
        <f t="shared" si="40"/>
        <v>Lip(s)</v>
      </c>
      <c r="M525" s="168" t="str">
        <f t="shared" si="42"/>
        <v>PI.IC.TU.041209.01</v>
      </c>
      <c r="N525" s="168"/>
      <c r="O525" s="168" t="str">
        <f t="shared" si="43"/>
        <v>PH.IC.TU.041209.01</v>
      </c>
      <c r="Q525" s="168" t="str">
        <f t="shared" si="44"/>
        <v>CL.IC.TU.041209.01</v>
      </c>
    </row>
    <row r="526" spans="1:17" s="167" customFormat="1" ht="15">
      <c r="A526" s="10" t="s">
        <v>3934</v>
      </c>
      <c r="B526" s="10"/>
      <c r="C526" s="62" t="s">
        <v>6464</v>
      </c>
      <c r="D526" s="10"/>
      <c r="E526" s="61" t="s">
        <v>3064</v>
      </c>
      <c r="F526" s="10" t="s">
        <v>3856</v>
      </c>
      <c r="G526" s="10" t="s">
        <v>8744</v>
      </c>
      <c r="H526" s="62" t="s">
        <v>11829</v>
      </c>
      <c r="I526" s="10" t="s">
        <v>8744</v>
      </c>
      <c r="J526" s="63" t="str">
        <f t="shared" si="41"/>
        <v>IC.TU.041210</v>
      </c>
      <c r="K526" s="61" t="s">
        <v>12175</v>
      </c>
      <c r="L526" s="167" t="str">
        <f t="shared" si="40"/>
        <v>Jaw</v>
      </c>
      <c r="M526" s="168" t="str">
        <f t="shared" si="42"/>
        <v>PI.IC.TU.041210.01</v>
      </c>
      <c r="N526" s="168"/>
      <c r="O526" s="168" t="str">
        <f t="shared" si="43"/>
        <v>PH.IC.TU.041210.01</v>
      </c>
      <c r="Q526" s="168" t="str">
        <f t="shared" si="44"/>
        <v>CL.IC.TU.041210.01</v>
      </c>
    </row>
    <row r="527" spans="1:17" s="167" customFormat="1" ht="15">
      <c r="A527" s="10" t="s">
        <v>3934</v>
      </c>
      <c r="B527" s="10"/>
      <c r="C527" s="62" t="s">
        <v>6464</v>
      </c>
      <c r="D527" s="10"/>
      <c r="E527" s="61" t="s">
        <v>3064</v>
      </c>
      <c r="F527" s="10" t="s">
        <v>3856</v>
      </c>
      <c r="G527" s="10" t="s">
        <v>9113</v>
      </c>
      <c r="H527" s="62" t="s">
        <v>12099</v>
      </c>
      <c r="I527" s="10" t="s">
        <v>9113</v>
      </c>
      <c r="J527" s="63" t="str">
        <f t="shared" si="41"/>
        <v>IC.TU.041211</v>
      </c>
      <c r="K527" s="61" t="s">
        <v>12175</v>
      </c>
      <c r="L527" s="167" t="str">
        <f t="shared" si="40"/>
        <v>Neck</v>
      </c>
      <c r="M527" s="168" t="str">
        <f t="shared" si="42"/>
        <v>PI.IC.TU.041211.01</v>
      </c>
      <c r="N527" s="168"/>
      <c r="O527" s="168" t="str">
        <f t="shared" si="43"/>
        <v>PH.IC.TU.041211.01</v>
      </c>
      <c r="Q527" s="168" t="str">
        <f t="shared" si="44"/>
        <v>CL.IC.TU.041211.01</v>
      </c>
    </row>
    <row r="528" spans="1:17" s="167" customFormat="1" ht="15">
      <c r="A528" s="10" t="s">
        <v>3934</v>
      </c>
      <c r="B528" s="10"/>
      <c r="C528" s="62" t="s">
        <v>6464</v>
      </c>
      <c r="D528" s="10" t="s">
        <v>8684</v>
      </c>
      <c r="E528" s="61" t="s">
        <v>5560</v>
      </c>
      <c r="F528" s="10" t="s">
        <v>3862</v>
      </c>
      <c r="G528" s="10" t="s">
        <v>8998</v>
      </c>
      <c r="H528" s="62" t="s">
        <v>12100</v>
      </c>
      <c r="I528" s="10" t="s">
        <v>8998</v>
      </c>
      <c r="J528" s="63" t="str">
        <f t="shared" si="41"/>
        <v>IC.TU.041312</v>
      </c>
      <c r="K528" s="61" t="s">
        <v>12175</v>
      </c>
      <c r="L528" s="167" t="str">
        <f t="shared" si="40"/>
        <v>Hip</v>
      </c>
      <c r="M528" s="168" t="str">
        <f t="shared" si="42"/>
        <v>PI.IC.TU.041312.01</v>
      </c>
      <c r="N528" s="168"/>
      <c r="O528" s="168" t="str">
        <f t="shared" si="43"/>
        <v>PH.IC.TU.041312.01</v>
      </c>
      <c r="Q528" s="168" t="str">
        <f t="shared" si="44"/>
        <v>CL.IC.TU.041312.01</v>
      </c>
    </row>
    <row r="529" spans="1:17" s="167" customFormat="1" ht="15">
      <c r="A529" s="10" t="s">
        <v>3934</v>
      </c>
      <c r="B529" s="10"/>
      <c r="C529" s="62" t="s">
        <v>6464</v>
      </c>
      <c r="D529" s="10"/>
      <c r="E529" s="61" t="s">
        <v>5560</v>
      </c>
      <c r="F529" s="10" t="s">
        <v>3862</v>
      </c>
      <c r="G529" s="10" t="s">
        <v>9200</v>
      </c>
      <c r="H529" s="62" t="s">
        <v>12101</v>
      </c>
      <c r="I529" s="10" t="s">
        <v>9200</v>
      </c>
      <c r="J529" s="63" t="str">
        <f t="shared" si="41"/>
        <v>IC.TU.041313</v>
      </c>
      <c r="K529" s="61" t="s">
        <v>12175</v>
      </c>
      <c r="L529" s="167" t="str">
        <f t="shared" si="40"/>
        <v>Genitalia</v>
      </c>
      <c r="M529" s="168" t="str">
        <f t="shared" si="42"/>
        <v>PI.IC.TU.041313.01</v>
      </c>
      <c r="N529" s="168"/>
      <c r="O529" s="168" t="str">
        <f t="shared" si="43"/>
        <v>PH.IC.TU.041313.01</v>
      </c>
      <c r="Q529" s="168" t="str">
        <f t="shared" si="44"/>
        <v>CL.IC.TU.041313.01</v>
      </c>
    </row>
    <row r="530" spans="1:17" s="167" customFormat="1" ht="15">
      <c r="A530" s="10" t="s">
        <v>3934</v>
      </c>
      <c r="B530" s="10"/>
      <c r="C530" s="62" t="s">
        <v>6464</v>
      </c>
      <c r="D530" s="10"/>
      <c r="E530" s="61" t="s">
        <v>5560</v>
      </c>
      <c r="F530" s="10" t="s">
        <v>3862</v>
      </c>
      <c r="G530" s="10" t="s">
        <v>9002</v>
      </c>
      <c r="H530" s="62" t="s">
        <v>12102</v>
      </c>
      <c r="I530" s="10" t="s">
        <v>9002</v>
      </c>
      <c r="J530" s="63" t="str">
        <f t="shared" si="41"/>
        <v>IC.TU.041314</v>
      </c>
      <c r="K530" s="61" t="s">
        <v>12175</v>
      </c>
      <c r="L530" s="167" t="str">
        <f t="shared" si="40"/>
        <v>Buttocks</v>
      </c>
      <c r="M530" s="168" t="str">
        <f t="shared" si="42"/>
        <v>PI.IC.TU.041314.01</v>
      </c>
      <c r="N530" s="168"/>
      <c r="O530" s="168" t="str">
        <f t="shared" si="43"/>
        <v>PH.IC.TU.041314.01</v>
      </c>
      <c r="Q530" s="168" t="str">
        <f t="shared" si="44"/>
        <v>CL.IC.TU.041314.01</v>
      </c>
    </row>
    <row r="531" spans="1:17" s="167" customFormat="1" ht="15">
      <c r="A531" s="10" t="s">
        <v>3934</v>
      </c>
      <c r="B531" s="10"/>
      <c r="C531" s="62" t="s">
        <v>6464</v>
      </c>
      <c r="D531" s="10"/>
      <c r="E531" s="61" t="s">
        <v>5560</v>
      </c>
      <c r="F531" s="10" t="s">
        <v>3862</v>
      </c>
      <c r="G531" s="10" t="s">
        <v>8132</v>
      </c>
      <c r="H531" s="62" t="s">
        <v>11559</v>
      </c>
      <c r="I531" s="10" t="s">
        <v>8132</v>
      </c>
      <c r="J531" s="63" t="str">
        <f t="shared" si="41"/>
        <v>IC.TU.041315</v>
      </c>
      <c r="K531" s="61" t="s">
        <v>12175</v>
      </c>
      <c r="L531" s="167" t="str">
        <f t="shared" si="40"/>
        <v>Pelvic</v>
      </c>
      <c r="M531" s="168" t="str">
        <f t="shared" si="42"/>
        <v>PI.IC.TU.041315.01</v>
      </c>
      <c r="N531" s="168"/>
      <c r="O531" s="168" t="str">
        <f t="shared" si="43"/>
        <v>PH.IC.TU.041315.01</v>
      </c>
      <c r="Q531" s="168" t="str">
        <f t="shared" si="44"/>
        <v>CL.IC.TU.041315.01</v>
      </c>
    </row>
    <row r="532" spans="1:17" s="167" customFormat="1" ht="15">
      <c r="A532" s="10" t="s">
        <v>3934</v>
      </c>
      <c r="B532" s="10"/>
      <c r="C532" s="62" t="s">
        <v>6464</v>
      </c>
      <c r="D532" s="10"/>
      <c r="E532" s="61" t="s">
        <v>5560</v>
      </c>
      <c r="F532" s="10" t="s">
        <v>3862</v>
      </c>
      <c r="G532" s="10" t="s">
        <v>9500</v>
      </c>
      <c r="H532" s="62" t="s">
        <v>11560</v>
      </c>
      <c r="I532" s="10" t="s">
        <v>9500</v>
      </c>
      <c r="J532" s="63" t="str">
        <f t="shared" si="41"/>
        <v>IC.TU.041316</v>
      </c>
      <c r="K532" s="61" t="s">
        <v>12175</v>
      </c>
      <c r="L532" s="167" t="str">
        <f t="shared" si="40"/>
        <v>Rectum</v>
      </c>
      <c r="M532" s="168" t="str">
        <f t="shared" si="42"/>
        <v>PI.IC.TU.041316.01</v>
      </c>
      <c r="N532" s="168"/>
      <c r="O532" s="168" t="str">
        <f t="shared" si="43"/>
        <v>PH.IC.TU.041316.01</v>
      </c>
      <c r="Q532" s="168" t="str">
        <f t="shared" si="44"/>
        <v>CL.IC.TU.041316.01</v>
      </c>
    </row>
    <row r="533" spans="1:17" s="167" customFormat="1" ht="15">
      <c r="A533" s="10" t="s">
        <v>3934</v>
      </c>
      <c r="B533" s="10"/>
      <c r="C533" s="62" t="s">
        <v>6464</v>
      </c>
      <c r="D533" s="10"/>
      <c r="E533" s="61" t="s">
        <v>5560</v>
      </c>
      <c r="F533" s="10" t="s">
        <v>3862</v>
      </c>
      <c r="G533" s="10" t="s">
        <v>8999</v>
      </c>
      <c r="H533" s="62" t="s">
        <v>11561</v>
      </c>
      <c r="I533" s="10" t="s">
        <v>8999</v>
      </c>
      <c r="J533" s="63" t="str">
        <f t="shared" si="41"/>
        <v>IC.TU.041317</v>
      </c>
      <c r="K533" s="61" t="s">
        <v>12175</v>
      </c>
      <c r="L533" s="167" t="str">
        <f t="shared" si="40"/>
        <v>Groin</v>
      </c>
      <c r="M533" s="168" t="str">
        <f t="shared" si="42"/>
        <v>PI.IC.TU.041317.01</v>
      </c>
      <c r="N533" s="168"/>
      <c r="O533" s="168" t="str">
        <f t="shared" si="43"/>
        <v>PH.IC.TU.041317.01</v>
      </c>
      <c r="Q533" s="168" t="str">
        <f t="shared" si="44"/>
        <v>CL.IC.TU.041317.01</v>
      </c>
    </row>
    <row r="534" spans="1:17" s="167" customFormat="1" ht="15">
      <c r="A534" s="10" t="s">
        <v>3934</v>
      </c>
      <c r="B534" s="10"/>
      <c r="C534" s="62" t="s">
        <v>6464</v>
      </c>
      <c r="D534" s="10"/>
      <c r="E534" s="61" t="s">
        <v>5560</v>
      </c>
      <c r="F534" s="10" t="s">
        <v>3862</v>
      </c>
      <c r="G534" s="10" t="s">
        <v>9501</v>
      </c>
      <c r="H534" s="62" t="s">
        <v>12060</v>
      </c>
      <c r="I534" s="10" t="s">
        <v>9501</v>
      </c>
      <c r="J534" s="63" t="str">
        <f t="shared" si="41"/>
        <v>IC.TU.041318</v>
      </c>
      <c r="K534" s="61" t="s">
        <v>12175</v>
      </c>
      <c r="L534" s="167" t="str">
        <f t="shared" si="40"/>
        <v>Sacrum</v>
      </c>
      <c r="M534" s="168" t="str">
        <f t="shared" si="42"/>
        <v>PI.IC.TU.041318.01</v>
      </c>
      <c r="N534" s="168"/>
      <c r="O534" s="168" t="str">
        <f t="shared" si="43"/>
        <v>PH.IC.TU.041318.01</v>
      </c>
      <c r="Q534" s="168" t="str">
        <f t="shared" si="44"/>
        <v>CL.IC.TU.041318.01</v>
      </c>
    </row>
    <row r="535" spans="1:17" s="167" customFormat="1" ht="15">
      <c r="A535" s="10" t="s">
        <v>3934</v>
      </c>
      <c r="B535" s="10"/>
      <c r="C535" s="62" t="s">
        <v>6464</v>
      </c>
      <c r="D535" s="10"/>
      <c r="E535" s="61" t="s">
        <v>5560</v>
      </c>
      <c r="F535" s="10" t="s">
        <v>3862</v>
      </c>
      <c r="G535" s="10" t="s">
        <v>9503</v>
      </c>
      <c r="H535" s="62" t="s">
        <v>11913</v>
      </c>
      <c r="I535" s="10" t="s">
        <v>9503</v>
      </c>
      <c r="J535" s="63" t="str">
        <f t="shared" si="41"/>
        <v>IC.TU.041319</v>
      </c>
      <c r="K535" s="61" t="s">
        <v>12175</v>
      </c>
      <c r="L535" s="167" t="str">
        <f t="shared" si="40"/>
        <v>Scrotum</v>
      </c>
      <c r="M535" s="168" t="str">
        <f t="shared" si="42"/>
        <v>PI.IC.TU.041319.01</v>
      </c>
      <c r="N535" s="168"/>
      <c r="O535" s="168" t="str">
        <f t="shared" si="43"/>
        <v>PH.IC.TU.041319.01</v>
      </c>
      <c r="Q535" s="168" t="str">
        <f t="shared" si="44"/>
        <v>CL.IC.TU.041319.01</v>
      </c>
    </row>
    <row r="536" spans="1:17" s="167" customFormat="1" ht="15">
      <c r="A536" s="10" t="s">
        <v>3934</v>
      </c>
      <c r="B536" s="10"/>
      <c r="C536" s="62" t="s">
        <v>6464</v>
      </c>
      <c r="D536" s="10" t="s">
        <v>8600</v>
      </c>
      <c r="E536" s="61" t="s">
        <v>4082</v>
      </c>
      <c r="F536" s="10" t="s">
        <v>3863</v>
      </c>
      <c r="G536" s="10" t="s">
        <v>8709</v>
      </c>
      <c r="H536" s="62" t="s">
        <v>11848</v>
      </c>
      <c r="I536" s="10" t="s">
        <v>8709</v>
      </c>
      <c r="J536" s="63" t="str">
        <f t="shared" si="41"/>
        <v>IC.TU.041401</v>
      </c>
      <c r="K536" s="61" t="s">
        <v>12175</v>
      </c>
      <c r="L536" s="167" t="str">
        <f t="shared" si="40"/>
        <v>Breast</v>
      </c>
      <c r="M536" s="168" t="str">
        <f t="shared" si="42"/>
        <v>PI.IC.TU.041401.01</v>
      </c>
      <c r="N536" s="168"/>
      <c r="O536" s="168" t="str">
        <f t="shared" si="43"/>
        <v>PH.IC.TU.041401.01</v>
      </c>
      <c r="Q536" s="168" t="str">
        <f t="shared" si="44"/>
        <v>CL.IC.TU.041401.01</v>
      </c>
    </row>
    <row r="537" spans="1:17" s="167" customFormat="1" ht="15">
      <c r="A537" s="10" t="s">
        <v>3934</v>
      </c>
      <c r="B537" s="10"/>
      <c r="C537" s="62" t="s">
        <v>6464</v>
      </c>
      <c r="D537" s="10"/>
      <c r="E537" s="61" t="s">
        <v>4082</v>
      </c>
      <c r="F537" s="10" t="s">
        <v>3863</v>
      </c>
      <c r="G537" s="10" t="s">
        <v>9382</v>
      </c>
      <c r="H537" s="62" t="s">
        <v>12030</v>
      </c>
      <c r="I537" s="10" t="s">
        <v>9382</v>
      </c>
      <c r="J537" s="63" t="str">
        <f t="shared" si="41"/>
        <v>IC.TU.041402</v>
      </c>
      <c r="K537" s="61" t="s">
        <v>12175</v>
      </c>
      <c r="L537" s="167" t="str">
        <f t="shared" si="40"/>
        <v>Sternum</v>
      </c>
      <c r="M537" s="168" t="str">
        <f t="shared" si="42"/>
        <v>PI.IC.TU.041402.01</v>
      </c>
      <c r="N537" s="168"/>
      <c r="O537" s="168" t="str">
        <f t="shared" si="43"/>
        <v>PH.IC.TU.041402.01</v>
      </c>
      <c r="Q537" s="168" t="str">
        <f t="shared" si="44"/>
        <v>CL.IC.TU.041402.01</v>
      </c>
    </row>
    <row r="538" spans="1:17" s="167" customFormat="1" ht="15">
      <c r="A538" s="10" t="s">
        <v>3934</v>
      </c>
      <c r="B538" s="10"/>
      <c r="C538" s="62" t="s">
        <v>6464</v>
      </c>
      <c r="D538" s="10"/>
      <c r="E538" s="61" t="s">
        <v>4082</v>
      </c>
      <c r="F538" s="10" t="s">
        <v>3863</v>
      </c>
      <c r="G538" s="10" t="s">
        <v>8951</v>
      </c>
      <c r="H538" s="62" t="s">
        <v>12032</v>
      </c>
      <c r="I538" s="10" t="s">
        <v>8951</v>
      </c>
      <c r="J538" s="63" t="str">
        <f t="shared" si="41"/>
        <v>IC.TU.041403</v>
      </c>
      <c r="K538" s="61" t="s">
        <v>12175</v>
      </c>
      <c r="L538" s="167" t="str">
        <f t="shared" si="40"/>
        <v>Chest</v>
      </c>
      <c r="M538" s="168" t="str">
        <f t="shared" si="42"/>
        <v>PI.IC.TU.041403.01</v>
      </c>
      <c r="N538" s="168"/>
      <c r="O538" s="168" t="str">
        <f t="shared" si="43"/>
        <v>PH.IC.TU.041403.01</v>
      </c>
      <c r="Q538" s="168" t="str">
        <f t="shared" si="44"/>
        <v>CL.IC.TU.041403.01</v>
      </c>
    </row>
    <row r="539" spans="1:17" s="167" customFormat="1" ht="15">
      <c r="A539" s="10" t="s">
        <v>3934</v>
      </c>
      <c r="B539" s="10"/>
      <c r="C539" s="62" t="s">
        <v>6464</v>
      </c>
      <c r="D539" s="10"/>
      <c r="E539" s="61" t="s">
        <v>4082</v>
      </c>
      <c r="F539" s="10" t="s">
        <v>3863</v>
      </c>
      <c r="G539" s="10" t="s">
        <v>8710</v>
      </c>
      <c r="H539" s="62" t="s">
        <v>12028</v>
      </c>
      <c r="I539" s="10" t="s">
        <v>3743</v>
      </c>
      <c r="J539" s="63" t="str">
        <f t="shared" si="41"/>
        <v>IC.TU.041404</v>
      </c>
      <c r="K539" s="61" t="s">
        <v>12175</v>
      </c>
      <c r="L539" s="167" t="str">
        <f t="shared" si="40"/>
        <v>Mediastinal</v>
      </c>
      <c r="M539" s="168" t="str">
        <f t="shared" si="42"/>
        <v>PI.IC.TU.041404.01</v>
      </c>
      <c r="N539" s="168"/>
      <c r="O539" s="168" t="str">
        <f t="shared" si="43"/>
        <v>PH.IC.TU.041404.01</v>
      </c>
      <c r="Q539" s="168" t="str">
        <f t="shared" si="44"/>
        <v>CL.IC.TU.041404.01</v>
      </c>
    </row>
    <row r="540" spans="1:17" s="167" customFormat="1" ht="15">
      <c r="A540" s="10" t="s">
        <v>3934</v>
      </c>
      <c r="B540" s="10"/>
      <c r="C540" s="62" t="s">
        <v>6464</v>
      </c>
      <c r="D540" s="10"/>
      <c r="E540" s="61" t="s">
        <v>4082</v>
      </c>
      <c r="F540" s="10" t="s">
        <v>3863</v>
      </c>
      <c r="G540" s="10" t="s">
        <v>3876</v>
      </c>
      <c r="H540" s="62" t="s">
        <v>12210</v>
      </c>
      <c r="I540" s="10" t="s">
        <v>3876</v>
      </c>
      <c r="J540" s="63" t="str">
        <f t="shared" si="41"/>
        <v>IC.TU.041405</v>
      </c>
      <c r="K540" s="61" t="s">
        <v>12175</v>
      </c>
      <c r="L540" s="167" t="str">
        <f t="shared" si="40"/>
        <v>Pericardial</v>
      </c>
      <c r="M540" s="168" t="str">
        <f t="shared" si="42"/>
        <v>PI.IC.TU.041405.01</v>
      </c>
      <c r="N540" s="168"/>
      <c r="O540" s="168" t="str">
        <f t="shared" si="43"/>
        <v>PH.IC.TU.041405.01</v>
      </c>
      <c r="Q540" s="168" t="str">
        <f t="shared" si="44"/>
        <v>CL.IC.TU.041405.01</v>
      </c>
    </row>
    <row r="541" spans="1:17" s="167" customFormat="1" ht="15">
      <c r="A541" s="10" t="s">
        <v>3934</v>
      </c>
      <c r="B541" s="10"/>
      <c r="C541" s="62" t="s">
        <v>6464</v>
      </c>
      <c r="D541" s="10"/>
      <c r="E541" s="61" t="s">
        <v>4082</v>
      </c>
      <c r="F541" s="10" t="s">
        <v>3863</v>
      </c>
      <c r="G541" s="10" t="s">
        <v>12390</v>
      </c>
      <c r="H541" s="62" t="s">
        <v>12212</v>
      </c>
      <c r="I541" s="10" t="s">
        <v>12390</v>
      </c>
      <c r="J541" s="63" t="str">
        <f t="shared" si="41"/>
        <v>IC.TU.041406</v>
      </c>
      <c r="K541" s="61" t="s">
        <v>12175</v>
      </c>
      <c r="L541" s="167" t="str">
        <f t="shared" si="40"/>
        <v>Back</v>
      </c>
      <c r="M541" s="168" t="str">
        <f t="shared" si="42"/>
        <v>PI.IC.TU.041406.01</v>
      </c>
      <c r="N541" s="168"/>
      <c r="O541" s="168" t="str">
        <f t="shared" si="43"/>
        <v>PH.IC.TU.041406.01</v>
      </c>
      <c r="Q541" s="168" t="str">
        <f t="shared" si="44"/>
        <v>CL.IC.TU.041406.01</v>
      </c>
    </row>
    <row r="542" spans="1:17" s="167" customFormat="1" ht="15">
      <c r="A542" s="10" t="s">
        <v>3934</v>
      </c>
      <c r="B542" s="10"/>
      <c r="C542" s="62" t="s">
        <v>6464</v>
      </c>
      <c r="D542" s="10" t="s">
        <v>10440</v>
      </c>
      <c r="E542" s="61" t="s">
        <v>7456</v>
      </c>
      <c r="F542" s="10" t="s">
        <v>3864</v>
      </c>
      <c r="G542" s="10" t="s">
        <v>3747</v>
      </c>
      <c r="H542" s="62" t="s">
        <v>11848</v>
      </c>
      <c r="I542" s="10" t="s">
        <v>12157</v>
      </c>
      <c r="J542" s="63" t="str">
        <f t="shared" si="41"/>
        <v>IC.TU.041501</v>
      </c>
      <c r="K542" s="61" t="s">
        <v>12175</v>
      </c>
      <c r="L542" s="167" t="str">
        <f t="shared" si="40"/>
        <v xml:space="preserve">      Stabilization None</v>
      </c>
      <c r="M542" s="168" t="str">
        <f t="shared" si="42"/>
        <v>PI.IC.TU.041501.01</v>
      </c>
      <c r="N542" s="168"/>
      <c r="O542" s="168" t="str">
        <f t="shared" si="43"/>
        <v>PH.IC.TU.041501.01</v>
      </c>
      <c r="Q542" s="168" t="str">
        <f t="shared" si="44"/>
        <v>CL.IC.TU.041501.01</v>
      </c>
    </row>
    <row r="543" spans="1:17" s="167" customFormat="1" ht="15">
      <c r="A543" s="10" t="s">
        <v>3934</v>
      </c>
      <c r="B543" s="10"/>
      <c r="C543" s="62" t="s">
        <v>6464</v>
      </c>
      <c r="D543" s="10"/>
      <c r="E543" s="61" t="s">
        <v>7456</v>
      </c>
      <c r="F543" s="10" t="s">
        <v>3864</v>
      </c>
      <c r="G543" s="10" t="s">
        <v>3748</v>
      </c>
      <c r="H543" s="62" t="s">
        <v>12030</v>
      </c>
      <c r="I543" s="10" t="s">
        <v>10059</v>
      </c>
      <c r="J543" s="63" t="str">
        <f t="shared" si="41"/>
        <v>IC.TU.041502</v>
      </c>
      <c r="K543" s="61" t="s">
        <v>12175</v>
      </c>
      <c r="L543" s="167" t="str">
        <f t="shared" si="40"/>
        <v xml:space="preserve">      Stabilization Tape</v>
      </c>
      <c r="M543" s="168" t="str">
        <f t="shared" si="42"/>
        <v>PI.IC.TU.041502.01</v>
      </c>
      <c r="N543" s="168"/>
      <c r="O543" s="168" t="str">
        <f t="shared" si="43"/>
        <v>PH.IC.TU.041502.01</v>
      </c>
      <c r="Q543" s="168" t="str">
        <f t="shared" si="44"/>
        <v>CL.IC.TU.041502.01</v>
      </c>
    </row>
    <row r="544" spans="1:17" s="167" customFormat="1" ht="15">
      <c r="A544" s="10" t="s">
        <v>3934</v>
      </c>
      <c r="B544" s="10"/>
      <c r="C544" s="62" t="s">
        <v>6464</v>
      </c>
      <c r="D544" s="10"/>
      <c r="E544" s="61" t="s">
        <v>7456</v>
      </c>
      <c r="F544" s="10" t="s">
        <v>3864</v>
      </c>
      <c r="G544" s="10" t="s">
        <v>3749</v>
      </c>
      <c r="H544" s="62" t="s">
        <v>12032</v>
      </c>
      <c r="I544" s="10" t="s">
        <v>10756</v>
      </c>
      <c r="J544" s="63" t="str">
        <f t="shared" si="41"/>
        <v>IC.TU.041503</v>
      </c>
      <c r="K544" s="61" t="s">
        <v>12175</v>
      </c>
      <c r="L544" s="167" t="str">
        <f t="shared" si="40"/>
        <v xml:space="preserve">      Stabilization Sutures</v>
      </c>
      <c r="M544" s="168" t="str">
        <f t="shared" si="42"/>
        <v>PI.IC.TU.041503.01</v>
      </c>
      <c r="N544" s="168"/>
      <c r="O544" s="168" t="str">
        <f t="shared" si="43"/>
        <v>PH.IC.TU.041503.01</v>
      </c>
      <c r="Q544" s="168" t="str">
        <f t="shared" si="44"/>
        <v>CL.IC.TU.041503.01</v>
      </c>
    </row>
    <row r="545" spans="1:45" s="167" customFormat="1" ht="15">
      <c r="A545" s="10" t="s">
        <v>3934</v>
      </c>
      <c r="B545" s="10"/>
      <c r="C545" s="62" t="s">
        <v>6464</v>
      </c>
      <c r="D545" s="10"/>
      <c r="E545" s="61" t="s">
        <v>7456</v>
      </c>
      <c r="F545" s="10" t="s">
        <v>3864</v>
      </c>
      <c r="G545" s="10" t="s">
        <v>4030</v>
      </c>
      <c r="H545" s="62" t="s">
        <v>12028</v>
      </c>
      <c r="I545" s="10" t="s">
        <v>11859</v>
      </c>
      <c r="J545" s="63" t="str">
        <f t="shared" si="41"/>
        <v>IC.TU.041504</v>
      </c>
      <c r="K545" s="61" t="s">
        <v>12175</v>
      </c>
      <c r="L545" s="167" t="str">
        <f t="shared" si="40"/>
        <v xml:space="preserve">      Stabilization commercial device</v>
      </c>
      <c r="M545" s="168" t="str">
        <f t="shared" si="42"/>
        <v>PI.IC.TU.041504.01</v>
      </c>
      <c r="N545" s="168"/>
      <c r="O545" s="168" t="str">
        <f t="shared" si="43"/>
        <v>PH.IC.TU.041504.01</v>
      </c>
      <c r="Q545" s="168" t="str">
        <f t="shared" si="44"/>
        <v>CL.IC.TU.041504.01</v>
      </c>
    </row>
    <row r="546" spans="1:45" s="167" customFormat="1" ht="15">
      <c r="A546" s="10" t="s">
        <v>3934</v>
      </c>
      <c r="B546" s="10"/>
      <c r="C546" s="62" t="s">
        <v>6464</v>
      </c>
      <c r="D546" s="10" t="s">
        <v>10273</v>
      </c>
      <c r="E546" s="61" t="s">
        <v>7863</v>
      </c>
      <c r="F546" s="10" t="s">
        <v>3864</v>
      </c>
      <c r="G546" s="10" t="s">
        <v>4199</v>
      </c>
      <c r="H546" s="62" t="s">
        <v>11848</v>
      </c>
      <c r="I546" s="10" t="s">
        <v>10532</v>
      </c>
      <c r="J546" s="63" t="str">
        <f t="shared" si="41"/>
        <v>IC.TU.041601</v>
      </c>
      <c r="K546" s="61" t="s">
        <v>12175</v>
      </c>
      <c r="L546" s="167" t="str">
        <f t="shared" si="40"/>
        <v xml:space="preserve">      Site Within Normal Limits</v>
      </c>
      <c r="M546" s="168" t="str">
        <f t="shared" si="42"/>
        <v>PI.IC.TU.041601.01</v>
      </c>
      <c r="N546" s="168"/>
      <c r="O546" s="168" t="str">
        <f t="shared" si="43"/>
        <v>PH.IC.TU.041601.01</v>
      </c>
      <c r="Q546" s="168" t="str">
        <f t="shared" si="44"/>
        <v>CL.IC.TU.041601.01</v>
      </c>
    </row>
    <row r="547" spans="1:45" s="167" customFormat="1" ht="15">
      <c r="A547" s="10" t="s">
        <v>3934</v>
      </c>
      <c r="B547" s="10"/>
      <c r="C547" s="62" t="s">
        <v>6464</v>
      </c>
      <c r="D547" s="10"/>
      <c r="E547" s="61" t="s">
        <v>7863</v>
      </c>
      <c r="F547" s="10" t="s">
        <v>3864</v>
      </c>
      <c r="G547" s="10" t="s">
        <v>4200</v>
      </c>
      <c r="H547" s="62" t="s">
        <v>12030</v>
      </c>
      <c r="I547" s="10" t="s">
        <v>11790</v>
      </c>
      <c r="J547" s="63" t="str">
        <f t="shared" si="41"/>
        <v>IC.TU.041602</v>
      </c>
      <c r="K547" s="61" t="s">
        <v>12175</v>
      </c>
      <c r="L547" s="167" t="str">
        <f t="shared" si="40"/>
        <v xml:space="preserve">      Site Erythema</v>
      </c>
      <c r="M547" s="168" t="str">
        <f t="shared" si="42"/>
        <v>PI.IC.TU.041602.01</v>
      </c>
      <c r="N547" s="168"/>
      <c r="O547" s="168" t="str">
        <f t="shared" si="43"/>
        <v>PH.IC.TU.041602.01</v>
      </c>
      <c r="Q547" s="168" t="str">
        <f t="shared" si="44"/>
        <v>CL.IC.TU.041602.01</v>
      </c>
    </row>
    <row r="548" spans="1:45" s="167" customFormat="1" ht="15">
      <c r="A548" s="10" t="s">
        <v>3934</v>
      </c>
      <c r="B548" s="10"/>
      <c r="C548" s="62" t="s">
        <v>6464</v>
      </c>
      <c r="D548" s="10"/>
      <c r="E548" s="61" t="s">
        <v>7863</v>
      </c>
      <c r="F548" s="10" t="s">
        <v>3864</v>
      </c>
      <c r="G548" s="10" t="s">
        <v>4201</v>
      </c>
      <c r="H548" s="62" t="s">
        <v>12032</v>
      </c>
      <c r="I548" s="10" t="s">
        <v>11800</v>
      </c>
      <c r="J548" s="63" t="str">
        <f t="shared" si="41"/>
        <v>IC.TU.041603</v>
      </c>
      <c r="K548" s="61" t="s">
        <v>12175</v>
      </c>
      <c r="L548" s="167" t="str">
        <f t="shared" si="40"/>
        <v xml:space="preserve">      Site Swelling</v>
      </c>
      <c r="M548" s="168" t="str">
        <f t="shared" si="42"/>
        <v>PI.IC.TU.041603.01</v>
      </c>
      <c r="N548" s="168"/>
      <c r="O548" s="168" t="str">
        <f t="shared" si="43"/>
        <v>PH.IC.TU.041603.01</v>
      </c>
      <c r="Q548" s="168" t="str">
        <f t="shared" si="44"/>
        <v>CL.IC.TU.041603.01</v>
      </c>
    </row>
    <row r="549" spans="1:45" s="167" customFormat="1" ht="15">
      <c r="A549" s="10" t="s">
        <v>3934</v>
      </c>
      <c r="B549" s="10"/>
      <c r="C549" s="62" t="s">
        <v>6464</v>
      </c>
      <c r="D549" s="10"/>
      <c r="E549" s="61" t="s">
        <v>7863</v>
      </c>
      <c r="F549" s="10" t="s">
        <v>3864</v>
      </c>
      <c r="G549" s="10" t="s">
        <v>4033</v>
      </c>
      <c r="H549" s="62" t="s">
        <v>12028</v>
      </c>
      <c r="I549" s="10" t="s">
        <v>11792</v>
      </c>
      <c r="J549" s="63" t="str">
        <f t="shared" si="41"/>
        <v>IC.TU.041604</v>
      </c>
      <c r="K549" s="61" t="s">
        <v>12175</v>
      </c>
      <c r="L549" s="167" t="str">
        <f t="shared" si="40"/>
        <v xml:space="preserve">      Site Hematoma</v>
      </c>
      <c r="M549" s="168" t="str">
        <f t="shared" si="42"/>
        <v>PI.IC.TU.041604.01</v>
      </c>
      <c r="N549" s="168"/>
      <c r="O549" s="168" t="str">
        <f t="shared" si="43"/>
        <v>PH.IC.TU.041604.01</v>
      </c>
      <c r="Q549" s="168" t="str">
        <f t="shared" si="44"/>
        <v>CL.IC.TU.041604.01</v>
      </c>
    </row>
    <row r="550" spans="1:45" s="167" customFormat="1" ht="15">
      <c r="A550" s="10" t="s">
        <v>3934</v>
      </c>
      <c r="B550" s="10"/>
      <c r="C550" s="62" t="s">
        <v>6464</v>
      </c>
      <c r="D550" s="10"/>
      <c r="E550" s="61" t="s">
        <v>7863</v>
      </c>
      <c r="F550" s="10" t="s">
        <v>3864</v>
      </c>
      <c r="G550" s="10" t="s">
        <v>4034</v>
      </c>
      <c r="H550" s="62" t="s">
        <v>12210</v>
      </c>
      <c r="I550" s="10" t="s">
        <v>10538</v>
      </c>
      <c r="J550" s="63" t="str">
        <f t="shared" si="41"/>
        <v>IC.TU.041605</v>
      </c>
      <c r="K550" s="61" t="s">
        <v>12175</v>
      </c>
      <c r="L550" s="167" t="str">
        <f t="shared" si="40"/>
        <v xml:space="preserve">      Site bruising</v>
      </c>
      <c r="M550" s="168" t="str">
        <f t="shared" si="42"/>
        <v>PI.IC.TU.041605.01</v>
      </c>
      <c r="N550" s="168"/>
      <c r="O550" s="168" t="str">
        <f t="shared" si="43"/>
        <v>PH.IC.TU.041605.01</v>
      </c>
      <c r="Q550" s="168" t="str">
        <f t="shared" si="44"/>
        <v>CL.IC.TU.041605.01</v>
      </c>
    </row>
    <row r="551" spans="1:45" s="167" customFormat="1" ht="15">
      <c r="A551" s="10" t="s">
        <v>3934</v>
      </c>
      <c r="B551" s="10"/>
      <c r="C551" s="62" t="s">
        <v>6464</v>
      </c>
      <c r="D551" s="10"/>
      <c r="E551" s="61" t="s">
        <v>7863</v>
      </c>
      <c r="F551" s="10" t="s">
        <v>3864</v>
      </c>
      <c r="G551" s="10" t="s">
        <v>4036</v>
      </c>
      <c r="H551" s="62" t="s">
        <v>12212</v>
      </c>
      <c r="I551" s="10" t="s">
        <v>12207</v>
      </c>
      <c r="J551" s="63" t="str">
        <f t="shared" si="41"/>
        <v>IC.TU.041606</v>
      </c>
      <c r="K551" s="61" t="s">
        <v>12175</v>
      </c>
      <c r="L551" s="167" t="str">
        <f t="shared" si="40"/>
        <v xml:space="preserve">      Site Unable to assess due to dressing</v>
      </c>
      <c r="M551" s="168" t="str">
        <f t="shared" si="42"/>
        <v>PI.IC.TU.041606.01</v>
      </c>
      <c r="N551" s="168"/>
      <c r="O551" s="168" t="str">
        <f t="shared" si="43"/>
        <v>PH.IC.TU.041606.01</v>
      </c>
      <c r="Q551" s="168" t="str">
        <f t="shared" si="44"/>
        <v>CL.IC.TU.041606.01</v>
      </c>
    </row>
    <row r="552" spans="1:45" s="167" customFormat="1" ht="15">
      <c r="A552" s="10" t="s">
        <v>3934</v>
      </c>
      <c r="B552" s="10"/>
      <c r="C552" s="62" t="s">
        <v>6464</v>
      </c>
      <c r="D552" s="10"/>
      <c r="E552" s="61" t="s">
        <v>7863</v>
      </c>
      <c r="F552" s="10" t="s">
        <v>3864</v>
      </c>
      <c r="G552" s="10" t="s">
        <v>4037</v>
      </c>
      <c r="H552" s="62" t="s">
        <v>12225</v>
      </c>
      <c r="I552" s="10" t="s">
        <v>10478</v>
      </c>
      <c r="J552" s="63" t="str">
        <f t="shared" si="41"/>
        <v>IC.TU.041607</v>
      </c>
      <c r="K552" s="61" t="s">
        <v>12175</v>
      </c>
      <c r="L552" s="167" t="str">
        <f t="shared" si="40"/>
        <v xml:space="preserve">      Site Other: specify</v>
      </c>
      <c r="M552" s="168" t="str">
        <f t="shared" si="42"/>
        <v>PI.IC.TU.041607.01</v>
      </c>
      <c r="N552" s="168"/>
      <c r="O552" s="168" t="str">
        <f t="shared" si="43"/>
        <v>PH.IC.TU.041607.01</v>
      </c>
      <c r="Q552" s="168" t="str">
        <f t="shared" si="44"/>
        <v>CL.IC.TU.041607.01</v>
      </c>
    </row>
    <row r="553" spans="1:45" s="167" customFormat="1" ht="15">
      <c r="A553" s="167" t="s">
        <v>3934</v>
      </c>
      <c r="C553" s="62" t="s">
        <v>6464</v>
      </c>
      <c r="D553" s="10"/>
      <c r="E553" s="61" t="s">
        <v>7863</v>
      </c>
      <c r="F553" s="10" t="s">
        <v>3864</v>
      </c>
      <c r="G553" s="167" t="s">
        <v>4038</v>
      </c>
      <c r="H553" s="62" t="s">
        <v>3574</v>
      </c>
      <c r="I553" s="167" t="s">
        <v>4038</v>
      </c>
      <c r="J553" s="63" t="str">
        <f t="shared" si="41"/>
        <v>IC.TU.041608</v>
      </c>
      <c r="K553" s="61" t="s">
        <v>12175</v>
      </c>
      <c r="L553" s="167" t="str">
        <f t="shared" ref="L553:L627" si="45">G553</f>
        <v>Oozing</v>
      </c>
      <c r="M553" s="168" t="str">
        <f t="shared" si="42"/>
        <v>PI.IC.TU.041608.01</v>
      </c>
      <c r="N553" s="168"/>
      <c r="O553" s="168" t="str">
        <f t="shared" si="43"/>
        <v>PH.IC.TU.041608.01</v>
      </c>
      <c r="Q553" s="168" t="str">
        <f t="shared" si="44"/>
        <v>CL.IC.TU.041608.01</v>
      </c>
      <c r="R553" s="167" t="s">
        <v>12465</v>
      </c>
      <c r="S553" s="167">
        <v>500</v>
      </c>
    </row>
    <row r="554" spans="1:45" s="167" customFormat="1" ht="15">
      <c r="A554" s="167" t="s">
        <v>3934</v>
      </c>
      <c r="C554" s="62" t="s">
        <v>6464</v>
      </c>
      <c r="D554" s="10"/>
      <c r="E554" s="61" t="s">
        <v>7863</v>
      </c>
      <c r="F554" s="10" t="s">
        <v>3864</v>
      </c>
      <c r="G554" s="167" t="s">
        <v>9359</v>
      </c>
      <c r="H554" s="62" t="s">
        <v>3690</v>
      </c>
      <c r="I554" s="167" t="s">
        <v>9359</v>
      </c>
      <c r="J554" s="63" t="str">
        <f t="shared" si="41"/>
        <v>IC.TU.041609</v>
      </c>
      <c r="K554" s="61" t="s">
        <v>12175</v>
      </c>
      <c r="L554" s="167" t="str">
        <f t="shared" si="45"/>
        <v>Bleeding</v>
      </c>
      <c r="M554" s="168" t="str">
        <f t="shared" si="42"/>
        <v>PI.IC.TU.041609.01</v>
      </c>
      <c r="N554" s="168"/>
      <c r="O554" s="168" t="str">
        <f t="shared" si="43"/>
        <v>PH.IC.TU.041609.01</v>
      </c>
      <c r="Q554" s="168" t="str">
        <f t="shared" si="44"/>
        <v>CL.IC.TU.041609.01</v>
      </c>
      <c r="R554" s="167" t="s">
        <v>12465</v>
      </c>
      <c r="S554" s="167">
        <v>500</v>
      </c>
    </row>
    <row r="555" spans="1:45" s="167" customFormat="1" ht="15">
      <c r="A555" s="167" t="s">
        <v>3934</v>
      </c>
      <c r="C555" s="62" t="s">
        <v>6464</v>
      </c>
      <c r="D555" s="10"/>
      <c r="E555" s="61" t="s">
        <v>7863</v>
      </c>
      <c r="F555" s="10" t="s">
        <v>3864</v>
      </c>
      <c r="G555" s="167" t="s">
        <v>3963</v>
      </c>
      <c r="H555" s="62" t="s">
        <v>3188</v>
      </c>
      <c r="I555" s="167" t="s">
        <v>3963</v>
      </c>
      <c r="J555" s="63" t="str">
        <f t="shared" si="41"/>
        <v>IC.TU.041610</v>
      </c>
      <c r="K555" s="61" t="s">
        <v>12175</v>
      </c>
      <c r="L555" s="167" t="str">
        <f t="shared" si="45"/>
        <v>Reddened</v>
      </c>
      <c r="M555" s="168" t="str">
        <f t="shared" si="42"/>
        <v>PI.IC.TU.041610.01</v>
      </c>
      <c r="N555" s="168"/>
      <c r="O555" s="168" t="str">
        <f t="shared" si="43"/>
        <v>PH.IC.TU.041610.01</v>
      </c>
      <c r="Q555" s="168" t="str">
        <f t="shared" si="44"/>
        <v>CL.IC.TU.041610.01</v>
      </c>
      <c r="R555" s="167" t="s">
        <v>12465</v>
      </c>
      <c r="S555" s="167">
        <v>500</v>
      </c>
    </row>
    <row r="556" spans="1:45" s="146" customFormat="1" ht="16">
      <c r="A556" s="146" t="s">
        <v>3934</v>
      </c>
      <c r="C556" s="147" t="s">
        <v>6464</v>
      </c>
      <c r="E556" s="147" t="s">
        <v>7863</v>
      </c>
      <c r="F556" s="146" t="s">
        <v>3864</v>
      </c>
      <c r="G556" s="146" t="s">
        <v>14524</v>
      </c>
      <c r="H556" s="147" t="s">
        <v>5749</v>
      </c>
      <c r="I556" s="146" t="s">
        <v>14524</v>
      </c>
      <c r="J556" s="148" t="str">
        <f t="shared" si="41"/>
        <v>IC.TU.041611</v>
      </c>
      <c r="K556" s="147" t="s">
        <v>12175</v>
      </c>
      <c r="L556" s="146" t="str">
        <f t="shared" si="45"/>
        <v>Drainage</v>
      </c>
      <c r="M556" s="148" t="str">
        <f t="shared" si="42"/>
        <v>PI.IC.TU.041611.01</v>
      </c>
      <c r="N556" s="148"/>
      <c r="O556" s="148" t="str">
        <f t="shared" si="43"/>
        <v>PH.IC.TU.041611.01</v>
      </c>
      <c r="Q556" s="148" t="str">
        <f t="shared" si="44"/>
        <v>CL.IC.TU.041611.01</v>
      </c>
      <c r="R556" s="146" t="s">
        <v>12465</v>
      </c>
      <c r="S556" s="146">
        <v>500</v>
      </c>
      <c r="AR556" s="146" t="s">
        <v>12773</v>
      </c>
      <c r="AS556" s="146">
        <v>1749</v>
      </c>
    </row>
    <row r="557" spans="1:45" s="167" customFormat="1" ht="15">
      <c r="A557" s="167" t="s">
        <v>3934</v>
      </c>
      <c r="C557" s="62" t="s">
        <v>6464</v>
      </c>
      <c r="D557" s="10"/>
      <c r="E557" s="61" t="s">
        <v>7863</v>
      </c>
      <c r="F557" s="10" t="s">
        <v>3864</v>
      </c>
      <c r="G557" s="167" t="s">
        <v>9633</v>
      </c>
      <c r="H557" s="62" t="s">
        <v>3064</v>
      </c>
      <c r="I557" s="167" t="s">
        <v>9633</v>
      </c>
      <c r="J557" s="63" t="str">
        <f t="shared" si="41"/>
        <v>IC.TU.041612</v>
      </c>
      <c r="K557" s="61" t="s">
        <v>12175</v>
      </c>
      <c r="L557" s="167" t="str">
        <f t="shared" si="45"/>
        <v>Tender</v>
      </c>
      <c r="M557" s="168" t="str">
        <f t="shared" si="42"/>
        <v>PI.IC.TU.041612.01</v>
      </c>
      <c r="N557" s="168"/>
      <c r="O557" s="168" t="str">
        <f t="shared" si="43"/>
        <v>PH.IC.TU.041612.01</v>
      </c>
      <c r="Q557" s="168" t="str">
        <f t="shared" si="44"/>
        <v>CL.IC.TU.041612.01</v>
      </c>
      <c r="R557" s="167" t="s">
        <v>12465</v>
      </c>
      <c r="S557" s="167">
        <v>500</v>
      </c>
    </row>
    <row r="558" spans="1:45" s="167" customFormat="1" ht="15">
      <c r="A558" s="10" t="s">
        <v>3934</v>
      </c>
      <c r="B558" s="10"/>
      <c r="C558" s="62" t="s">
        <v>6464</v>
      </c>
      <c r="D558" s="10" t="s">
        <v>10274</v>
      </c>
      <c r="E558" s="61" t="s">
        <v>6777</v>
      </c>
      <c r="F558" s="10" t="s">
        <v>3864</v>
      </c>
      <c r="G558" s="10" t="s">
        <v>3756</v>
      </c>
      <c r="H558" s="62" t="s">
        <v>11848</v>
      </c>
      <c r="I558" s="10" t="s">
        <v>11753</v>
      </c>
      <c r="J558" s="63" t="str">
        <f t="shared" si="41"/>
        <v>IC.TU.041701</v>
      </c>
      <c r="K558" s="61" t="s">
        <v>12175</v>
      </c>
      <c r="L558" s="167" t="str">
        <f t="shared" si="45"/>
        <v xml:space="preserve">      Status Unchanged</v>
      </c>
      <c r="M558" s="168" t="str">
        <f t="shared" si="42"/>
        <v>PI.IC.TU.041701.01</v>
      </c>
      <c r="N558" s="168"/>
      <c r="O558" s="168" t="str">
        <f t="shared" si="43"/>
        <v>PH.IC.TU.041701.01</v>
      </c>
      <c r="Q558" s="168" t="str">
        <f t="shared" si="44"/>
        <v>CL.IC.TU.041701.01</v>
      </c>
    </row>
    <row r="559" spans="1:45" s="167" customFormat="1" ht="15">
      <c r="A559" s="10" t="s">
        <v>3934</v>
      </c>
      <c r="B559" s="10"/>
      <c r="C559" s="62" t="s">
        <v>6464</v>
      </c>
      <c r="D559" s="10"/>
      <c r="E559" s="61" t="s">
        <v>12462</v>
      </c>
      <c r="F559" s="10" t="s">
        <v>3864</v>
      </c>
      <c r="G559" s="10" t="s">
        <v>3757</v>
      </c>
      <c r="H559" s="62" t="s">
        <v>12030</v>
      </c>
      <c r="I559" s="10" t="s">
        <v>11752</v>
      </c>
      <c r="J559" s="63" t="str">
        <f t="shared" si="41"/>
        <v>IC.TU.041702</v>
      </c>
      <c r="K559" s="61" t="s">
        <v>12175</v>
      </c>
      <c r="L559" s="167" t="str">
        <f t="shared" si="45"/>
        <v xml:space="preserve">      Status Decreasing</v>
      </c>
      <c r="M559" s="168" t="str">
        <f t="shared" si="42"/>
        <v>PI.IC.TU.041702.01</v>
      </c>
      <c r="N559" s="168"/>
      <c r="O559" s="168" t="str">
        <f t="shared" si="43"/>
        <v>PH.IC.TU.041702.01</v>
      </c>
      <c r="Q559" s="168" t="str">
        <f t="shared" si="44"/>
        <v>CL.IC.TU.041702.01</v>
      </c>
    </row>
    <row r="560" spans="1:45" s="167" customFormat="1" ht="15">
      <c r="A560" s="10" t="s">
        <v>3934</v>
      </c>
      <c r="B560" s="10"/>
      <c r="C560" s="62" t="s">
        <v>6464</v>
      </c>
      <c r="D560" s="10"/>
      <c r="E560" s="61" t="s">
        <v>12462</v>
      </c>
      <c r="F560" s="10" t="s">
        <v>3864</v>
      </c>
      <c r="G560" s="10" t="s">
        <v>3758</v>
      </c>
      <c r="H560" s="62" t="s">
        <v>12032</v>
      </c>
      <c r="I560" s="10" t="s">
        <v>11583</v>
      </c>
      <c r="J560" s="63" t="str">
        <f t="shared" si="41"/>
        <v>IC.TU.041703</v>
      </c>
      <c r="K560" s="61" t="s">
        <v>12175</v>
      </c>
      <c r="L560" s="167" t="str">
        <f t="shared" si="45"/>
        <v xml:space="preserve">      Status Increasing</v>
      </c>
      <c r="M560" s="168" t="str">
        <f t="shared" si="42"/>
        <v>PI.IC.TU.041703.01</v>
      </c>
      <c r="N560" s="168"/>
      <c r="O560" s="168" t="str">
        <f t="shared" si="43"/>
        <v>PH.IC.TU.041703.01</v>
      </c>
      <c r="Q560" s="168" t="str">
        <f t="shared" si="44"/>
        <v>CL.IC.TU.041703.01</v>
      </c>
    </row>
    <row r="561" spans="1:25" s="167" customFormat="1" ht="15">
      <c r="A561" s="10" t="s">
        <v>3934</v>
      </c>
      <c r="B561" s="10"/>
      <c r="C561" s="62" t="s">
        <v>6464</v>
      </c>
      <c r="D561" s="10" t="s">
        <v>10275</v>
      </c>
      <c r="E561" s="61" t="s">
        <v>12602</v>
      </c>
      <c r="F561" s="10" t="s">
        <v>3864</v>
      </c>
      <c r="G561" s="10" t="s">
        <v>3899</v>
      </c>
      <c r="H561" s="62" t="s">
        <v>11848</v>
      </c>
      <c r="I561" s="10" t="s">
        <v>11474</v>
      </c>
      <c r="J561" s="63" t="str">
        <f t="shared" si="41"/>
        <v>IC.TU.041801</v>
      </c>
      <c r="K561" s="61" t="s">
        <v>12175</v>
      </c>
      <c r="L561" s="167" t="str">
        <f t="shared" si="45"/>
        <v xml:space="preserve">      Site consistent with Body Temperature</v>
      </c>
      <c r="M561" s="168" t="str">
        <f t="shared" si="42"/>
        <v>PI.IC.TU.041801.01</v>
      </c>
      <c r="N561" s="168"/>
      <c r="O561" s="168" t="str">
        <f t="shared" si="43"/>
        <v>PH.IC.TU.041801.01</v>
      </c>
      <c r="Q561" s="168" t="str">
        <f t="shared" si="44"/>
        <v>CL.IC.TU.041801.01</v>
      </c>
    </row>
    <row r="562" spans="1:25" s="167" customFormat="1" ht="15">
      <c r="A562" s="10" t="s">
        <v>3934</v>
      </c>
      <c r="B562" s="10"/>
      <c r="C562" s="62" t="s">
        <v>6464</v>
      </c>
      <c r="D562" s="10"/>
      <c r="E562" s="61" t="s">
        <v>12602</v>
      </c>
      <c r="F562" s="10" t="s">
        <v>3864</v>
      </c>
      <c r="G562" s="10" t="s">
        <v>4049</v>
      </c>
      <c r="H562" s="62" t="s">
        <v>12030</v>
      </c>
      <c r="I562" s="10" t="s">
        <v>11504</v>
      </c>
      <c r="J562" s="63" t="str">
        <f t="shared" si="41"/>
        <v>IC.TU.041802</v>
      </c>
      <c r="K562" s="61" t="s">
        <v>12175</v>
      </c>
      <c r="L562" s="167" t="str">
        <f t="shared" si="45"/>
        <v xml:space="preserve">      Site Warmer than Body Temperature</v>
      </c>
      <c r="M562" s="168" t="str">
        <f t="shared" si="42"/>
        <v>PI.IC.TU.041802.01</v>
      </c>
      <c r="N562" s="168"/>
      <c r="O562" s="168" t="str">
        <f t="shared" si="43"/>
        <v>PH.IC.TU.041802.01</v>
      </c>
      <c r="Q562" s="168" t="str">
        <f t="shared" si="44"/>
        <v>CL.IC.TU.041802.01</v>
      </c>
    </row>
    <row r="563" spans="1:25" s="167" customFormat="1" ht="15">
      <c r="A563" s="10" t="s">
        <v>3934</v>
      </c>
      <c r="B563" s="10"/>
      <c r="C563" s="62" t="s">
        <v>6464</v>
      </c>
      <c r="D563" s="10"/>
      <c r="E563" s="61" t="s">
        <v>12602</v>
      </c>
      <c r="F563" s="10" t="s">
        <v>3864</v>
      </c>
      <c r="G563" s="10" t="s">
        <v>3759</v>
      </c>
      <c r="H563" s="62" t="s">
        <v>12032</v>
      </c>
      <c r="I563" s="10" t="s">
        <v>11506</v>
      </c>
      <c r="J563" s="63" t="str">
        <f t="shared" si="41"/>
        <v>IC.TU.041803</v>
      </c>
      <c r="K563" s="61" t="s">
        <v>12175</v>
      </c>
      <c r="L563" s="167" t="str">
        <f t="shared" si="45"/>
        <v xml:space="preserve">      Site Warmer than Opposite Body Part</v>
      </c>
      <c r="M563" s="168" t="str">
        <f t="shared" si="42"/>
        <v>PI.IC.TU.041803.01</v>
      </c>
      <c r="N563" s="168"/>
      <c r="O563" s="168" t="str">
        <f t="shared" si="43"/>
        <v>PH.IC.TU.041803.01</v>
      </c>
      <c r="Q563" s="168" t="str">
        <f t="shared" si="44"/>
        <v>CL.IC.TU.041803.01</v>
      </c>
    </row>
    <row r="564" spans="1:25" s="167" customFormat="1" ht="15">
      <c r="A564" s="10" t="s">
        <v>3934</v>
      </c>
      <c r="B564" s="10"/>
      <c r="C564" s="62" t="s">
        <v>6464</v>
      </c>
      <c r="D564" s="10"/>
      <c r="E564" s="61" t="s">
        <v>12602</v>
      </c>
      <c r="F564" s="10" t="s">
        <v>3864</v>
      </c>
      <c r="G564" s="10" t="s">
        <v>3641</v>
      </c>
      <c r="H564" s="62" t="s">
        <v>12028</v>
      </c>
      <c r="I564" s="10" t="s">
        <v>11508</v>
      </c>
      <c r="J564" s="63" t="str">
        <f t="shared" si="41"/>
        <v>IC.TU.041804</v>
      </c>
      <c r="K564" s="61" t="s">
        <v>12175</v>
      </c>
      <c r="L564" s="167" t="str">
        <f t="shared" si="45"/>
        <v xml:space="preserve">      Site Cooler than Body Temperature</v>
      </c>
      <c r="M564" s="168" t="str">
        <f t="shared" si="42"/>
        <v>PI.IC.TU.041804.01</v>
      </c>
      <c r="N564" s="168"/>
      <c r="O564" s="168" t="str">
        <f t="shared" si="43"/>
        <v>PH.IC.TU.041804.01</v>
      </c>
      <c r="Q564" s="168" t="str">
        <f t="shared" si="44"/>
        <v>CL.IC.TU.041804.01</v>
      </c>
    </row>
    <row r="565" spans="1:25" s="167" customFormat="1" ht="15">
      <c r="A565" s="10" t="s">
        <v>3934</v>
      </c>
      <c r="B565" s="10"/>
      <c r="C565" s="62" t="s">
        <v>6464</v>
      </c>
      <c r="D565" s="10"/>
      <c r="E565" s="61" t="s">
        <v>12602</v>
      </c>
      <c r="F565" s="10" t="s">
        <v>3864</v>
      </c>
      <c r="G565" s="10" t="s">
        <v>3642</v>
      </c>
      <c r="H565" s="62" t="s">
        <v>12210</v>
      </c>
      <c r="I565" s="10" t="s">
        <v>11510</v>
      </c>
      <c r="J565" s="63" t="str">
        <f t="shared" si="41"/>
        <v>IC.TU.041805</v>
      </c>
      <c r="K565" s="61" t="s">
        <v>12175</v>
      </c>
      <c r="L565" s="167" t="str">
        <f t="shared" si="45"/>
        <v xml:space="preserve">      Site Cooler than Opposite Body Part</v>
      </c>
      <c r="M565" s="168" t="str">
        <f t="shared" si="42"/>
        <v>PI.IC.TU.041805.01</v>
      </c>
      <c r="N565" s="168"/>
      <c r="O565" s="168" t="str">
        <f t="shared" si="43"/>
        <v>PH.IC.TU.041805.01</v>
      </c>
      <c r="Q565" s="168" t="str">
        <f t="shared" si="44"/>
        <v>CL.IC.TU.041805.01</v>
      </c>
    </row>
    <row r="566" spans="1:25" s="167" customFormat="1" ht="15">
      <c r="A566" s="10" t="s">
        <v>3934</v>
      </c>
      <c r="B566" s="10"/>
      <c r="C566" s="62" t="s">
        <v>6464</v>
      </c>
      <c r="D566" s="10" t="s">
        <v>10276</v>
      </c>
      <c r="E566" s="61" t="s">
        <v>12604</v>
      </c>
      <c r="F566" s="10" t="s">
        <v>3865</v>
      </c>
      <c r="G566" s="10" t="s">
        <v>10446</v>
      </c>
      <c r="H566" s="62" t="s">
        <v>11848</v>
      </c>
      <c r="I566" s="10" t="s">
        <v>10446</v>
      </c>
      <c r="J566" s="63" t="str">
        <f t="shared" si="41"/>
        <v>IC.TU.041901</v>
      </c>
      <c r="K566" s="61" t="s">
        <v>12175</v>
      </c>
      <c r="L566" s="167" t="str">
        <f t="shared" si="45"/>
        <v>Patent</v>
      </c>
      <c r="M566" s="168" t="str">
        <f t="shared" si="42"/>
        <v>PI.IC.TU.041901.01</v>
      </c>
      <c r="N566" s="168"/>
      <c r="O566" s="168" t="str">
        <f t="shared" si="43"/>
        <v>PH.IC.TU.041901.01</v>
      </c>
      <c r="Q566" s="168" t="str">
        <f t="shared" si="44"/>
        <v>CL.IC.TU.041901.01</v>
      </c>
    </row>
    <row r="567" spans="1:25" s="167" customFormat="1" ht="15">
      <c r="A567" s="10" t="s">
        <v>3934</v>
      </c>
      <c r="B567" s="10"/>
      <c r="C567" s="62" t="s">
        <v>6464</v>
      </c>
      <c r="D567" s="10"/>
      <c r="E567" s="61" t="s">
        <v>12604</v>
      </c>
      <c r="F567" s="10" t="s">
        <v>3865</v>
      </c>
      <c r="G567" s="10" t="s">
        <v>10128</v>
      </c>
      <c r="H567" s="62" t="s">
        <v>12030</v>
      </c>
      <c r="I567" s="10" t="s">
        <v>10128</v>
      </c>
      <c r="J567" s="63" t="str">
        <f t="shared" si="41"/>
        <v>IC.TU.041902</v>
      </c>
      <c r="K567" s="61" t="s">
        <v>12175</v>
      </c>
      <c r="L567" s="167" t="str">
        <f t="shared" si="45"/>
        <v>Irrigated</v>
      </c>
      <c r="M567" s="168" t="str">
        <f t="shared" si="42"/>
        <v>PI.IC.TU.041902.01</v>
      </c>
      <c r="N567" s="168"/>
      <c r="O567" s="168" t="str">
        <f t="shared" si="43"/>
        <v>PH.IC.TU.041902.01</v>
      </c>
      <c r="Q567" s="168" t="str">
        <f t="shared" si="44"/>
        <v>CL.IC.TU.041902.01</v>
      </c>
    </row>
    <row r="568" spans="1:25" s="167" customFormat="1" ht="15">
      <c r="A568" s="10" t="s">
        <v>3934</v>
      </c>
      <c r="B568" s="10"/>
      <c r="C568" s="62" t="s">
        <v>6464</v>
      </c>
      <c r="D568" s="10"/>
      <c r="E568" s="61" t="s">
        <v>12604</v>
      </c>
      <c r="F568" s="10" t="s">
        <v>3865</v>
      </c>
      <c r="G568" s="10" t="s">
        <v>10300</v>
      </c>
      <c r="H568" s="62" t="s">
        <v>12032</v>
      </c>
      <c r="I568" s="10" t="s">
        <v>10300</v>
      </c>
      <c r="J568" s="63" t="str">
        <f t="shared" si="41"/>
        <v>IC.TU.041903</v>
      </c>
      <c r="K568" s="61" t="s">
        <v>12175</v>
      </c>
      <c r="L568" s="167" t="str">
        <f t="shared" si="45"/>
        <v>Clamped</v>
      </c>
      <c r="M568" s="168" t="str">
        <f t="shared" si="42"/>
        <v>PI.IC.TU.041903.01</v>
      </c>
      <c r="N568" s="168"/>
      <c r="O568" s="168" t="str">
        <f t="shared" si="43"/>
        <v>PH.IC.TU.041903.01</v>
      </c>
      <c r="Q568" s="168" t="str">
        <f t="shared" si="44"/>
        <v>CL.IC.TU.041903.01</v>
      </c>
    </row>
    <row r="569" spans="1:25" s="167" customFormat="1" ht="15">
      <c r="A569" s="10" t="s">
        <v>3934</v>
      </c>
      <c r="B569" s="10"/>
      <c r="C569" s="62" t="s">
        <v>6464</v>
      </c>
      <c r="D569" s="10"/>
      <c r="E569" s="61" t="s">
        <v>12604</v>
      </c>
      <c r="F569" s="10" t="s">
        <v>3865</v>
      </c>
      <c r="G569" s="10" t="s">
        <v>3645</v>
      </c>
      <c r="H569" s="62" t="s">
        <v>12028</v>
      </c>
      <c r="I569" s="10" t="s">
        <v>3901</v>
      </c>
      <c r="J569" s="63" t="str">
        <f t="shared" si="41"/>
        <v>IC.TU.041904</v>
      </c>
      <c r="K569" s="61" t="s">
        <v>12175</v>
      </c>
      <c r="L569" s="167" t="str">
        <f t="shared" si="45"/>
        <v>Non-patent/Clogged</v>
      </c>
      <c r="M569" s="168" t="str">
        <f t="shared" si="42"/>
        <v>PI.IC.TU.041904.01</v>
      </c>
      <c r="N569" s="168"/>
      <c r="O569" s="168" t="str">
        <f t="shared" si="43"/>
        <v>PH.IC.TU.041904.01</v>
      </c>
      <c r="Q569" s="168" t="str">
        <f t="shared" si="44"/>
        <v>CL.IC.TU.041904.01</v>
      </c>
    </row>
    <row r="570" spans="1:25" s="167" customFormat="1" ht="15">
      <c r="A570" s="10" t="s">
        <v>3934</v>
      </c>
      <c r="B570" s="10"/>
      <c r="C570" s="62" t="s">
        <v>6464</v>
      </c>
      <c r="D570" s="10"/>
      <c r="E570" s="61" t="s">
        <v>12604</v>
      </c>
      <c r="F570" s="10" t="s">
        <v>3865</v>
      </c>
      <c r="G570" s="10" t="s">
        <v>3917</v>
      </c>
      <c r="H570" s="62" t="s">
        <v>12210</v>
      </c>
      <c r="I570" s="10" t="s">
        <v>3918</v>
      </c>
      <c r="J570" s="63" t="str">
        <f t="shared" si="41"/>
        <v>IC.TU.041905</v>
      </c>
      <c r="K570" s="61" t="s">
        <v>12175</v>
      </c>
      <c r="L570" s="167" t="str">
        <f t="shared" si="45"/>
        <v>Stripped/Milked</v>
      </c>
      <c r="M570" s="168" t="str">
        <f t="shared" si="42"/>
        <v>PI.IC.TU.041905.01</v>
      </c>
      <c r="N570" s="168"/>
      <c r="O570" s="168" t="str">
        <f t="shared" si="43"/>
        <v>PH.IC.TU.041905.01</v>
      </c>
      <c r="Q570" s="168" t="str">
        <f t="shared" si="44"/>
        <v>CL.IC.TU.041905.01</v>
      </c>
    </row>
    <row r="571" spans="1:25" s="167" customFormat="1" ht="15">
      <c r="A571" s="10" t="s">
        <v>3934</v>
      </c>
      <c r="B571" s="10"/>
      <c r="C571" s="62" t="s">
        <v>6464</v>
      </c>
      <c r="D571" s="10"/>
      <c r="E571" s="61" t="s">
        <v>12604</v>
      </c>
      <c r="F571" s="10" t="s">
        <v>3865</v>
      </c>
      <c r="G571" s="10" t="s">
        <v>3919</v>
      </c>
      <c r="H571" s="62" t="s">
        <v>12212</v>
      </c>
      <c r="I571" s="10" t="s">
        <v>10046</v>
      </c>
      <c r="J571" s="63" t="str">
        <f t="shared" si="41"/>
        <v>IC.TU.041906</v>
      </c>
      <c r="K571" s="61" t="s">
        <v>12175</v>
      </c>
      <c r="L571" s="167" t="str">
        <f t="shared" si="45"/>
        <v>Gravity Drainage</v>
      </c>
      <c r="M571" s="168" t="str">
        <f t="shared" si="42"/>
        <v>PI.IC.TU.041906.01</v>
      </c>
      <c r="N571" s="168"/>
      <c r="O571" s="168" t="str">
        <f t="shared" si="43"/>
        <v>PH.IC.TU.041906.01</v>
      </c>
      <c r="Q571" s="168" t="str">
        <f t="shared" si="44"/>
        <v>CL.IC.TU.041906.01</v>
      </c>
    </row>
    <row r="572" spans="1:25" s="167" customFormat="1" ht="15">
      <c r="A572" s="10" t="s">
        <v>3934</v>
      </c>
      <c r="B572" s="10"/>
      <c r="C572" s="62" t="s">
        <v>6464</v>
      </c>
      <c r="D572" s="10"/>
      <c r="E572" s="61" t="s">
        <v>12604</v>
      </c>
      <c r="F572" s="10" t="s">
        <v>3865</v>
      </c>
      <c r="G572" s="10" t="s">
        <v>10123</v>
      </c>
      <c r="H572" s="62" t="s">
        <v>12225</v>
      </c>
      <c r="I572" s="10" t="s">
        <v>11841</v>
      </c>
      <c r="J572" s="63" t="str">
        <f t="shared" si="41"/>
        <v>IC.TU.041907</v>
      </c>
      <c r="K572" s="61" t="s">
        <v>12175</v>
      </c>
      <c r="L572" s="167" t="str">
        <f t="shared" si="45"/>
        <v>Discontinued</v>
      </c>
      <c r="M572" s="168" t="str">
        <f t="shared" si="42"/>
        <v>PI.IC.TU.041907.01</v>
      </c>
      <c r="N572" s="168"/>
      <c r="O572" s="168" t="str">
        <f t="shared" si="43"/>
        <v>PH.IC.TU.041907.01</v>
      </c>
      <c r="Q572" s="168" t="str">
        <f t="shared" si="44"/>
        <v>CL.IC.TU.041907.01</v>
      </c>
    </row>
    <row r="573" spans="1:25" s="167" customFormat="1" ht="15">
      <c r="A573" s="10" t="s">
        <v>3934</v>
      </c>
      <c r="B573" s="10"/>
      <c r="C573" s="62" t="s">
        <v>6464</v>
      </c>
      <c r="D573" s="10"/>
      <c r="E573" s="61" t="s">
        <v>12604</v>
      </c>
      <c r="F573" s="10" t="s">
        <v>3865</v>
      </c>
      <c r="G573" s="10" t="s">
        <v>10478</v>
      </c>
      <c r="H573" s="62" t="s">
        <v>11638</v>
      </c>
      <c r="I573" s="10" t="s">
        <v>10478</v>
      </c>
      <c r="J573" s="63" t="str">
        <f t="shared" si="41"/>
        <v>IC.TU.041908</v>
      </c>
      <c r="K573" s="61" t="s">
        <v>12175</v>
      </c>
      <c r="L573" s="167" t="str">
        <f t="shared" si="45"/>
        <v>Other: specify</v>
      </c>
      <c r="M573" s="168" t="str">
        <f t="shared" si="42"/>
        <v>PI.IC.TU.041908.01</v>
      </c>
      <c r="N573" s="168"/>
      <c r="O573" s="168" t="str">
        <f t="shared" si="43"/>
        <v>PH.IC.TU.041908.01</v>
      </c>
      <c r="Q573" s="168" t="str">
        <f t="shared" si="44"/>
        <v>CL.IC.TU.041908.01</v>
      </c>
    </row>
    <row r="574" spans="1:25" s="167" customFormat="1" ht="15">
      <c r="A574" s="167" t="s">
        <v>3934</v>
      </c>
      <c r="C574" s="61" t="s">
        <v>12111</v>
      </c>
      <c r="E574" s="61" t="s">
        <v>12604</v>
      </c>
      <c r="F574" s="167" t="s">
        <v>12921</v>
      </c>
      <c r="G574" s="167" t="s">
        <v>12805</v>
      </c>
      <c r="H574" s="62" t="s">
        <v>12732</v>
      </c>
      <c r="J574" s="63" t="str">
        <f t="shared" si="41"/>
        <v>IC.TU.041909</v>
      </c>
      <c r="K574" s="61" t="s">
        <v>2206</v>
      </c>
      <c r="L574" s="167" t="str">
        <f t="shared" si="45"/>
        <v>Self Discontinued</v>
      </c>
      <c r="M574" s="168" t="str">
        <f t="shared" si="42"/>
        <v>PI.IC.TU.041909.01</v>
      </c>
      <c r="N574" s="168"/>
      <c r="O574" s="168" t="str">
        <f t="shared" si="43"/>
        <v>PH.IC.TU.041909.01</v>
      </c>
      <c r="Q574" s="168" t="str">
        <f t="shared" si="44"/>
        <v>CL.IC.TU.041909.01</v>
      </c>
      <c r="X574" s="167" t="s">
        <v>12505</v>
      </c>
      <c r="Y574" s="167">
        <v>1124</v>
      </c>
    </row>
    <row r="575" spans="1:25" s="167" customFormat="1" ht="15">
      <c r="A575" s="10" t="s">
        <v>3934</v>
      </c>
      <c r="B575" s="10"/>
      <c r="C575" s="62" t="s">
        <v>6464</v>
      </c>
      <c r="D575" s="10" t="s">
        <v>9826</v>
      </c>
      <c r="E575" s="61" t="s">
        <v>7228</v>
      </c>
      <c r="F575" s="10" t="s">
        <v>3736</v>
      </c>
      <c r="G575" s="10" t="s">
        <v>9743</v>
      </c>
      <c r="H575" s="62" t="s">
        <v>11848</v>
      </c>
      <c r="I575" s="10" t="s">
        <v>12157</v>
      </c>
      <c r="J575" s="63" t="str">
        <f t="shared" si="41"/>
        <v>IC.TU.042001</v>
      </c>
      <c r="K575" s="61" t="s">
        <v>12175</v>
      </c>
      <c r="L575" s="167" t="str">
        <f t="shared" si="45"/>
        <v xml:space="preserve">      None</v>
      </c>
      <c r="M575" s="168" t="str">
        <f t="shared" si="42"/>
        <v>PI.IC.TU.042001.01</v>
      </c>
      <c r="N575" s="168"/>
      <c r="O575" s="168" t="str">
        <f t="shared" si="43"/>
        <v>PH.IC.TU.042001.01</v>
      </c>
      <c r="Q575" s="168" t="str">
        <f t="shared" si="44"/>
        <v>CL.IC.TU.042001.01</v>
      </c>
    </row>
    <row r="576" spans="1:25" s="167" customFormat="1" ht="15">
      <c r="A576" s="10" t="s">
        <v>3934</v>
      </c>
      <c r="B576" s="10"/>
      <c r="C576" s="62" t="s">
        <v>6464</v>
      </c>
      <c r="D576" s="10"/>
      <c r="E576" s="61" t="s">
        <v>7228</v>
      </c>
      <c r="F576" s="10" t="s">
        <v>3736</v>
      </c>
      <c r="G576" s="10" t="s">
        <v>8799</v>
      </c>
      <c r="H576" s="62" t="s">
        <v>12030</v>
      </c>
      <c r="I576" s="10" t="s">
        <v>11013</v>
      </c>
      <c r="J576" s="63" t="str">
        <f t="shared" si="41"/>
        <v>IC.TU.042002</v>
      </c>
      <c r="K576" s="61" t="s">
        <v>12175</v>
      </c>
      <c r="L576" s="167" t="str">
        <f t="shared" si="45"/>
        <v xml:space="preserve">     Intermittent</v>
      </c>
      <c r="M576" s="168" t="str">
        <f t="shared" si="42"/>
        <v>PI.IC.TU.042002.01</v>
      </c>
      <c r="N576" s="168"/>
      <c r="O576" s="168" t="str">
        <f t="shared" si="43"/>
        <v>PH.IC.TU.042002.01</v>
      </c>
      <c r="Q576" s="168" t="str">
        <f t="shared" si="44"/>
        <v>CL.IC.TU.042002.01</v>
      </c>
    </row>
    <row r="577" spans="1:23" s="167" customFormat="1" ht="15">
      <c r="A577" s="10" t="s">
        <v>3934</v>
      </c>
      <c r="B577" s="10"/>
      <c r="C577" s="62" t="s">
        <v>6464</v>
      </c>
      <c r="D577" s="10"/>
      <c r="E577" s="61" t="s">
        <v>7228</v>
      </c>
      <c r="F577" s="10" t="s">
        <v>3736</v>
      </c>
      <c r="G577" s="10" t="s">
        <v>10278</v>
      </c>
      <c r="H577" s="62" t="s">
        <v>12032</v>
      </c>
      <c r="I577" s="10" t="s">
        <v>8798</v>
      </c>
      <c r="J577" s="63" t="str">
        <f t="shared" si="41"/>
        <v>IC.TU.042003</v>
      </c>
      <c r="K577" s="61" t="s">
        <v>12175</v>
      </c>
      <c r="L577" s="167" t="str">
        <f t="shared" si="45"/>
        <v>Continuous</v>
      </c>
      <c r="M577" s="168" t="str">
        <f t="shared" si="42"/>
        <v>PI.IC.TU.042003.01</v>
      </c>
      <c r="N577" s="168"/>
      <c r="O577" s="168" t="str">
        <f t="shared" si="43"/>
        <v>PH.IC.TU.042003.01</v>
      </c>
      <c r="Q577" s="168" t="str">
        <f t="shared" si="44"/>
        <v>CL.IC.TU.042003.01</v>
      </c>
    </row>
    <row r="578" spans="1:23" s="167" customFormat="1" ht="15">
      <c r="A578" s="167" t="s">
        <v>3934</v>
      </c>
      <c r="C578" s="61" t="s">
        <v>2128</v>
      </c>
      <c r="E578" s="61" t="s">
        <v>12282</v>
      </c>
      <c r="F578" s="167" t="s">
        <v>2129</v>
      </c>
      <c r="G578" s="167" t="s">
        <v>2244</v>
      </c>
      <c r="H578" s="62" t="s">
        <v>2242</v>
      </c>
      <c r="I578" s="167" t="s">
        <v>2245</v>
      </c>
      <c r="J578" s="63" t="str">
        <f t="shared" si="41"/>
        <v>IC.TU.042004</v>
      </c>
      <c r="K578" s="61" t="s">
        <v>12175</v>
      </c>
      <c r="L578" s="167" t="str">
        <f t="shared" si="45"/>
        <v xml:space="preserve">     Bulb</v>
      </c>
      <c r="M578" s="168" t="str">
        <f t="shared" si="42"/>
        <v>PI.IC.TU.042004.01</v>
      </c>
      <c r="N578" s="168"/>
      <c r="O578" s="168" t="str">
        <f t="shared" si="43"/>
        <v>PH.IC.TU.042004.01</v>
      </c>
      <c r="Q578" s="168" t="str">
        <f t="shared" si="44"/>
        <v>CL.IC.TU.042004.01</v>
      </c>
      <c r="V578" s="167" t="s">
        <v>2777</v>
      </c>
      <c r="W578" s="167">
        <v>1048</v>
      </c>
    </row>
    <row r="579" spans="1:23" s="167" customFormat="1" ht="15">
      <c r="A579" s="10" t="s">
        <v>3934</v>
      </c>
      <c r="B579" s="10"/>
      <c r="C579" s="62" t="s">
        <v>6464</v>
      </c>
      <c r="D579" s="10" t="s">
        <v>10285</v>
      </c>
      <c r="E579" s="61" t="s">
        <v>8039</v>
      </c>
      <c r="F579" s="10" t="s">
        <v>3736</v>
      </c>
      <c r="G579" s="10" t="s">
        <v>3780</v>
      </c>
      <c r="H579" s="62" t="s">
        <v>11848</v>
      </c>
      <c r="I579" s="10" t="s">
        <v>8746</v>
      </c>
      <c r="J579" s="63" t="str">
        <f t="shared" si="41"/>
        <v>IC.TU.042101</v>
      </c>
      <c r="K579" s="61" t="s">
        <v>12175</v>
      </c>
      <c r="L579" s="167" t="str">
        <f t="shared" si="45"/>
        <v xml:space="preserve">       None</v>
      </c>
      <c r="M579" s="168" t="str">
        <f t="shared" si="42"/>
        <v>PI.IC.TU.042101.01</v>
      </c>
      <c r="N579" s="168"/>
      <c r="O579" s="168" t="str">
        <f t="shared" si="43"/>
        <v>PH.IC.TU.042101.01</v>
      </c>
      <c r="Q579" s="168" t="str">
        <f t="shared" si="44"/>
        <v>CL.IC.TU.042101.01</v>
      </c>
    </row>
    <row r="580" spans="1:23" s="167" customFormat="1" ht="15">
      <c r="A580" s="10" t="s">
        <v>3934</v>
      </c>
      <c r="B580" s="10"/>
      <c r="C580" s="62" t="s">
        <v>6464</v>
      </c>
      <c r="D580" s="10"/>
      <c r="E580" s="61" t="s">
        <v>8039</v>
      </c>
      <c r="F580" s="10" t="s">
        <v>3736</v>
      </c>
      <c r="G580" s="10" t="s">
        <v>3702</v>
      </c>
      <c r="H580" s="62" t="s">
        <v>12030</v>
      </c>
      <c r="I580" s="10" t="s">
        <v>10526</v>
      </c>
      <c r="J580" s="63" t="str">
        <f t="shared" si="41"/>
        <v>IC.TU.042102</v>
      </c>
      <c r="K580" s="61" t="s">
        <v>12175</v>
      </c>
      <c r="L580" s="167" t="str">
        <f t="shared" si="45"/>
        <v xml:space="preserve">      Low</v>
      </c>
      <c r="M580" s="168" t="str">
        <f t="shared" si="42"/>
        <v>PI.IC.TU.042102.01</v>
      </c>
      <c r="N580" s="168"/>
      <c r="O580" s="168" t="str">
        <f t="shared" si="43"/>
        <v>PH.IC.TU.042102.01</v>
      </c>
      <c r="Q580" s="168" t="str">
        <f t="shared" si="44"/>
        <v>CL.IC.TU.042102.01</v>
      </c>
    </row>
    <row r="581" spans="1:23" s="167" customFormat="1" ht="15">
      <c r="A581" s="10" t="s">
        <v>3934</v>
      </c>
      <c r="B581" s="10"/>
      <c r="C581" s="62" t="s">
        <v>6464</v>
      </c>
      <c r="D581" s="10"/>
      <c r="E581" s="61" t="s">
        <v>8039</v>
      </c>
      <c r="F581" s="10" t="s">
        <v>3736</v>
      </c>
      <c r="G581" s="10" t="s">
        <v>4622</v>
      </c>
      <c r="H581" s="62" t="s">
        <v>12032</v>
      </c>
      <c r="I581" s="10" t="s">
        <v>10362</v>
      </c>
      <c r="J581" s="63" t="str">
        <f t="shared" si="41"/>
        <v>IC.TU.042103</v>
      </c>
      <c r="K581" s="61" t="s">
        <v>12175</v>
      </c>
      <c r="L581" s="167" t="str">
        <f t="shared" si="45"/>
        <v xml:space="preserve">     Medium</v>
      </c>
      <c r="M581" s="168" t="str">
        <f t="shared" si="42"/>
        <v>PI.IC.TU.042103.01</v>
      </c>
      <c r="N581" s="168"/>
      <c r="O581" s="168" t="str">
        <f t="shared" si="43"/>
        <v>PH.IC.TU.042103.01</v>
      </c>
      <c r="Q581" s="168" t="str">
        <f t="shared" si="44"/>
        <v>CL.IC.TU.042103.01</v>
      </c>
    </row>
    <row r="582" spans="1:23" s="167" customFormat="1" ht="15">
      <c r="A582" s="10" t="s">
        <v>3934</v>
      </c>
      <c r="B582" s="10"/>
      <c r="C582" s="62" t="s">
        <v>6464</v>
      </c>
      <c r="D582" s="10"/>
      <c r="E582" s="61" t="s">
        <v>8039</v>
      </c>
      <c r="F582" s="10" t="s">
        <v>3736</v>
      </c>
      <c r="G582" s="10" t="s">
        <v>3925</v>
      </c>
      <c r="H582" s="62" t="s">
        <v>12028</v>
      </c>
      <c r="I582" s="10" t="s">
        <v>10363</v>
      </c>
      <c r="J582" s="63" t="str">
        <f t="shared" si="41"/>
        <v>IC.TU.042104</v>
      </c>
      <c r="K582" s="61" t="s">
        <v>12175</v>
      </c>
      <c r="L582" s="167" t="str">
        <f t="shared" si="45"/>
        <v xml:space="preserve">     High</v>
      </c>
      <c r="M582" s="168" t="str">
        <f t="shared" si="42"/>
        <v>PI.IC.TU.042104.01</v>
      </c>
      <c r="N582" s="168"/>
      <c r="O582" s="168" t="str">
        <f t="shared" si="43"/>
        <v>PH.IC.TU.042104.01</v>
      </c>
      <c r="Q582" s="168" t="str">
        <f t="shared" si="44"/>
        <v>CL.IC.TU.042104.01</v>
      </c>
    </row>
    <row r="583" spans="1:23" s="167" customFormat="1" ht="15">
      <c r="A583" s="167" t="s">
        <v>3934</v>
      </c>
      <c r="C583" s="62" t="s">
        <v>6464</v>
      </c>
      <c r="D583" s="10"/>
      <c r="E583" s="61" t="s">
        <v>8039</v>
      </c>
      <c r="F583" s="10" t="s">
        <v>3736</v>
      </c>
      <c r="G583" s="167" t="s">
        <v>4600</v>
      </c>
      <c r="H583" s="62" t="s">
        <v>6291</v>
      </c>
      <c r="I583" s="167" t="s">
        <v>3926</v>
      </c>
      <c r="J583" s="63" t="str">
        <f t="shared" si="41"/>
        <v>IC.TU.042105</v>
      </c>
      <c r="K583" s="61" t="s">
        <v>12175</v>
      </c>
      <c r="L583" s="167" t="str">
        <f t="shared" si="45"/>
        <v>Number: specify</v>
      </c>
      <c r="M583" s="168" t="str">
        <f t="shared" si="42"/>
        <v>PI.IC.TU.042105.01</v>
      </c>
      <c r="N583" s="168"/>
      <c r="O583" s="168" t="str">
        <f t="shared" si="43"/>
        <v>PH.IC.TU.042105.01</v>
      </c>
      <c r="Q583" s="168" t="str">
        <f t="shared" si="44"/>
        <v>CL.IC.TU.042105.01</v>
      </c>
      <c r="R583" s="167" t="s">
        <v>12465</v>
      </c>
      <c r="S583" s="167">
        <v>331</v>
      </c>
    </row>
    <row r="584" spans="1:23" s="167" customFormat="1" ht="15">
      <c r="A584" s="167" t="s">
        <v>3934</v>
      </c>
      <c r="C584" s="61" t="s">
        <v>2128</v>
      </c>
      <c r="E584" s="61" t="s">
        <v>12285</v>
      </c>
      <c r="F584" s="167" t="s">
        <v>2640</v>
      </c>
      <c r="G584" s="167" t="s">
        <v>2246</v>
      </c>
      <c r="H584" s="62" t="s">
        <v>2424</v>
      </c>
      <c r="I584" s="167" t="s">
        <v>2247</v>
      </c>
      <c r="J584" s="63" t="str">
        <f t="shared" si="41"/>
        <v>IC.TU.042106</v>
      </c>
      <c r="K584" s="61" t="s">
        <v>12175</v>
      </c>
      <c r="L584" s="167" t="str">
        <f t="shared" si="45"/>
        <v>Bulb</v>
      </c>
      <c r="M584" s="168" t="str">
        <f t="shared" si="42"/>
        <v>PI.IC.TU.042106.01</v>
      </c>
      <c r="N584" s="168"/>
      <c r="O584" s="168" t="str">
        <f t="shared" si="43"/>
        <v>PH.IC.TU.042106.01</v>
      </c>
      <c r="Q584" s="168" t="str">
        <f t="shared" si="44"/>
        <v>CL.IC.TU.042106.01</v>
      </c>
      <c r="R584" s="167" t="s">
        <v>12180</v>
      </c>
      <c r="S584" s="167" t="s">
        <v>2301</v>
      </c>
      <c r="V584" s="167" t="s">
        <v>2302</v>
      </c>
      <c r="W584" s="167">
        <v>1048</v>
      </c>
    </row>
    <row r="585" spans="1:23" s="167" customFormat="1" ht="15">
      <c r="A585" s="10" t="s">
        <v>3934</v>
      </c>
      <c r="B585" s="10"/>
      <c r="C585" s="62" t="s">
        <v>6464</v>
      </c>
      <c r="D585" s="10" t="s">
        <v>9846</v>
      </c>
      <c r="E585" s="61" t="s">
        <v>7874</v>
      </c>
      <c r="F585" s="10" t="s">
        <v>3737</v>
      </c>
      <c r="G585" s="10" t="s">
        <v>7180</v>
      </c>
      <c r="H585" s="62" t="s">
        <v>11848</v>
      </c>
      <c r="I585" s="10" t="s">
        <v>7180</v>
      </c>
      <c r="J585" s="63" t="str">
        <f t="shared" si="41"/>
        <v>IC.TU.042201</v>
      </c>
      <c r="K585" s="61" t="s">
        <v>12175</v>
      </c>
      <c r="L585" s="167" t="str">
        <f t="shared" si="45"/>
        <v>Bulb</v>
      </c>
      <c r="M585" s="168" t="str">
        <f t="shared" si="42"/>
        <v>PI.IC.TU.042201.01</v>
      </c>
      <c r="N585" s="168"/>
      <c r="O585" s="168" t="str">
        <f t="shared" si="43"/>
        <v>PH.IC.TU.042201.01</v>
      </c>
      <c r="Q585" s="168" t="str">
        <f t="shared" si="44"/>
        <v>CL.IC.TU.042201.01</v>
      </c>
    </row>
    <row r="586" spans="1:23" s="167" customFormat="1" ht="15">
      <c r="A586" s="10" t="s">
        <v>3934</v>
      </c>
      <c r="B586" s="10"/>
      <c r="C586" s="62" t="s">
        <v>6464</v>
      </c>
      <c r="D586" s="10"/>
      <c r="E586" s="61" t="s">
        <v>7874</v>
      </c>
      <c r="F586" s="10" t="s">
        <v>3737</v>
      </c>
      <c r="G586" s="10" t="s">
        <v>3928</v>
      </c>
      <c r="H586" s="62" t="s">
        <v>12030</v>
      </c>
      <c r="I586" s="10" t="s">
        <v>3928</v>
      </c>
      <c r="J586" s="63" t="str">
        <f t="shared" si="41"/>
        <v>IC.TU.042202</v>
      </c>
      <c r="K586" s="61" t="s">
        <v>12175</v>
      </c>
      <c r="L586" s="167" t="str">
        <f t="shared" si="45"/>
        <v>Hemovac</v>
      </c>
      <c r="M586" s="168" t="str">
        <f t="shared" si="42"/>
        <v>PI.IC.TU.042202.01</v>
      </c>
      <c r="N586" s="168"/>
      <c r="O586" s="168" t="str">
        <f t="shared" si="43"/>
        <v>PH.IC.TU.042202.01</v>
      </c>
      <c r="Q586" s="168" t="str">
        <f t="shared" si="44"/>
        <v>CL.IC.TU.042202.01</v>
      </c>
    </row>
    <row r="587" spans="1:23" s="167" customFormat="1" ht="15">
      <c r="A587" s="10" t="s">
        <v>3934</v>
      </c>
      <c r="B587" s="10"/>
      <c r="C587" s="62" t="s">
        <v>6464</v>
      </c>
      <c r="D587" s="10"/>
      <c r="E587" s="61" t="s">
        <v>7874</v>
      </c>
      <c r="F587" s="10" t="s">
        <v>3737</v>
      </c>
      <c r="G587" s="10" t="s">
        <v>3929</v>
      </c>
      <c r="H587" s="62" t="s">
        <v>12032</v>
      </c>
      <c r="I587" s="10" t="s">
        <v>3930</v>
      </c>
      <c r="J587" s="63" t="str">
        <f t="shared" si="41"/>
        <v>IC.TU.042203</v>
      </c>
      <c r="K587" s="61" t="s">
        <v>12175</v>
      </c>
      <c r="L587" s="167" t="str">
        <f t="shared" si="45"/>
        <v>Jackson Pratt</v>
      </c>
      <c r="M587" s="168" t="str">
        <f t="shared" si="42"/>
        <v>PI.IC.TU.042203.01</v>
      </c>
      <c r="N587" s="168"/>
      <c r="O587" s="168" t="str">
        <f t="shared" si="43"/>
        <v>PH.IC.TU.042203.01</v>
      </c>
      <c r="Q587" s="168" t="str">
        <f t="shared" si="44"/>
        <v>CL.IC.TU.042203.01</v>
      </c>
    </row>
    <row r="588" spans="1:23" s="167" customFormat="1" ht="15">
      <c r="A588" s="10" t="s">
        <v>3934</v>
      </c>
      <c r="B588" s="10"/>
      <c r="C588" s="62" t="s">
        <v>6464</v>
      </c>
      <c r="D588" s="10"/>
      <c r="E588" s="61" t="s">
        <v>7874</v>
      </c>
      <c r="F588" s="10" t="s">
        <v>3737</v>
      </c>
      <c r="G588" s="10" t="s">
        <v>3931</v>
      </c>
      <c r="H588" s="62" t="s">
        <v>12028</v>
      </c>
      <c r="I588" s="10" t="s">
        <v>3931</v>
      </c>
      <c r="J588" s="63" t="str">
        <f t="shared" si="41"/>
        <v>IC.TU.042204</v>
      </c>
      <c r="K588" s="61" t="s">
        <v>12175</v>
      </c>
      <c r="L588" s="167" t="str">
        <f t="shared" si="45"/>
        <v>Penrose</v>
      </c>
      <c r="M588" s="168" t="str">
        <f t="shared" si="42"/>
        <v>PI.IC.TU.042204.01</v>
      </c>
      <c r="N588" s="168"/>
      <c r="O588" s="168" t="str">
        <f t="shared" si="43"/>
        <v>PH.IC.TU.042204.01</v>
      </c>
      <c r="Q588" s="168" t="str">
        <f t="shared" si="44"/>
        <v>CL.IC.TU.042204.01</v>
      </c>
    </row>
    <row r="589" spans="1:23" s="167" customFormat="1" ht="15">
      <c r="A589" s="10" t="s">
        <v>3934</v>
      </c>
      <c r="B589" s="10"/>
      <c r="C589" s="62" t="s">
        <v>6464</v>
      </c>
      <c r="D589" s="10"/>
      <c r="E589" s="61" t="s">
        <v>7874</v>
      </c>
      <c r="F589" s="10" t="s">
        <v>3737</v>
      </c>
      <c r="G589" s="10" t="s">
        <v>3937</v>
      </c>
      <c r="H589" s="62" t="s">
        <v>12210</v>
      </c>
      <c r="I589" s="10" t="s">
        <v>3938</v>
      </c>
      <c r="J589" s="63" t="str">
        <f t="shared" si="41"/>
        <v>IC.TU.042205</v>
      </c>
      <c r="K589" s="61" t="s">
        <v>12175</v>
      </c>
      <c r="L589" s="167" t="str">
        <f t="shared" si="45"/>
        <v>Red rubber catheter</v>
      </c>
      <c r="M589" s="168" t="str">
        <f t="shared" si="42"/>
        <v>PI.IC.TU.042205.01</v>
      </c>
      <c r="N589" s="168"/>
      <c r="O589" s="168" t="str">
        <f t="shared" si="43"/>
        <v>PH.IC.TU.042205.01</v>
      </c>
      <c r="Q589" s="168" t="str">
        <f t="shared" si="44"/>
        <v>CL.IC.TU.042205.01</v>
      </c>
    </row>
    <row r="590" spans="1:23" s="167" customFormat="1" ht="15">
      <c r="A590" s="10" t="s">
        <v>3934</v>
      </c>
      <c r="B590" s="10"/>
      <c r="C590" s="62" t="s">
        <v>6464</v>
      </c>
      <c r="D590" s="10"/>
      <c r="E590" s="61" t="s">
        <v>7874</v>
      </c>
      <c r="F590" s="10" t="s">
        <v>3737</v>
      </c>
      <c r="G590" s="10" t="s">
        <v>3939</v>
      </c>
      <c r="H590" s="62" t="s">
        <v>12212</v>
      </c>
      <c r="I590" s="10" t="s">
        <v>3940</v>
      </c>
      <c r="J590" s="63" t="str">
        <f t="shared" si="41"/>
        <v>IC.TU.042206</v>
      </c>
      <c r="K590" s="61" t="s">
        <v>12175</v>
      </c>
      <c r="L590" s="167" t="str">
        <f t="shared" si="45"/>
        <v>T-Tube</v>
      </c>
      <c r="M590" s="168" t="str">
        <f t="shared" si="42"/>
        <v>PI.IC.TU.042206.01</v>
      </c>
      <c r="N590" s="168"/>
      <c r="O590" s="168" t="str">
        <f t="shared" si="43"/>
        <v>PH.IC.TU.042206.01</v>
      </c>
      <c r="Q590" s="168" t="str">
        <f t="shared" si="44"/>
        <v>CL.IC.TU.042206.01</v>
      </c>
    </row>
    <row r="591" spans="1:23" s="167" customFormat="1" ht="15">
      <c r="A591" s="10" t="s">
        <v>3934</v>
      </c>
      <c r="B591" s="10"/>
      <c r="C591" s="62" t="s">
        <v>6464</v>
      </c>
      <c r="D591" s="10"/>
      <c r="E591" s="61" t="s">
        <v>7874</v>
      </c>
      <c r="F591" s="10" t="s">
        <v>3737</v>
      </c>
      <c r="G591" s="10" t="s">
        <v>10884</v>
      </c>
      <c r="H591" s="62" t="s">
        <v>12225</v>
      </c>
      <c r="I591" s="10" t="s">
        <v>12437</v>
      </c>
      <c r="J591" s="63" t="str">
        <f t="shared" si="41"/>
        <v>IC.TU.042207</v>
      </c>
      <c r="K591" s="61" t="s">
        <v>12175</v>
      </c>
      <c r="L591" s="167" t="str">
        <f t="shared" si="45"/>
        <v>Other:  specify</v>
      </c>
      <c r="M591" s="168" t="str">
        <f t="shared" si="42"/>
        <v>PI.IC.TU.042207.01</v>
      </c>
      <c r="N591" s="168"/>
      <c r="O591" s="168" t="str">
        <f t="shared" si="43"/>
        <v>PH.IC.TU.042207.01</v>
      </c>
      <c r="Q591" s="168" t="str">
        <f t="shared" si="44"/>
        <v>CL.IC.TU.042207.01</v>
      </c>
    </row>
    <row r="592" spans="1:23" s="167" customFormat="1" ht="15">
      <c r="A592" s="167" t="s">
        <v>3934</v>
      </c>
      <c r="C592" s="62" t="s">
        <v>6464</v>
      </c>
      <c r="D592" s="10"/>
      <c r="E592" s="61" t="s">
        <v>7874</v>
      </c>
      <c r="F592" s="10" t="s">
        <v>3737</v>
      </c>
      <c r="G592" s="167" t="s">
        <v>3941</v>
      </c>
      <c r="H592" s="62" t="s">
        <v>3574</v>
      </c>
      <c r="I592" s="167" t="s">
        <v>3941</v>
      </c>
      <c r="J592" s="63" t="str">
        <f t="shared" si="41"/>
        <v>IC.TU.042208</v>
      </c>
      <c r="K592" s="61" t="s">
        <v>12175</v>
      </c>
      <c r="L592" s="167" t="str">
        <f t="shared" si="45"/>
        <v>Blakemore</v>
      </c>
      <c r="M592" s="168" t="str">
        <f t="shared" si="42"/>
        <v>PI.IC.TU.042208.01</v>
      </c>
      <c r="N592" s="168"/>
      <c r="O592" s="168" t="str">
        <f t="shared" si="43"/>
        <v>PH.IC.TU.042208.01</v>
      </c>
      <c r="Q592" s="168" t="str">
        <f t="shared" si="44"/>
        <v>CL.IC.TU.042208.01</v>
      </c>
      <c r="R592" s="167" t="s">
        <v>12465</v>
      </c>
      <c r="S592" s="167">
        <v>499</v>
      </c>
    </row>
    <row r="593" spans="1:47" s="167" customFormat="1" ht="15">
      <c r="A593" s="167" t="s">
        <v>3934</v>
      </c>
      <c r="C593" s="62" t="s">
        <v>6464</v>
      </c>
      <c r="D593" s="10"/>
      <c r="E593" s="61" t="s">
        <v>7874</v>
      </c>
      <c r="F593" s="10" t="s">
        <v>3737</v>
      </c>
      <c r="G593" s="167" t="s">
        <v>3942</v>
      </c>
      <c r="H593" s="62" t="s">
        <v>3690</v>
      </c>
      <c r="I593" s="167" t="s">
        <v>3942</v>
      </c>
      <c r="J593" s="63" t="str">
        <f t="shared" si="41"/>
        <v>IC.TU.042209</v>
      </c>
      <c r="K593" s="61" t="s">
        <v>12175</v>
      </c>
      <c r="L593" s="167" t="str">
        <f t="shared" si="45"/>
        <v>Esophagogastric</v>
      </c>
      <c r="M593" s="168" t="str">
        <f t="shared" si="42"/>
        <v>PI.IC.TU.042209.01</v>
      </c>
      <c r="N593" s="168"/>
      <c r="O593" s="168" t="str">
        <f t="shared" si="43"/>
        <v>PH.IC.TU.042209.01</v>
      </c>
      <c r="Q593" s="168" t="str">
        <f t="shared" si="44"/>
        <v>CL.IC.TU.042209.01</v>
      </c>
      <c r="R593" s="167" t="s">
        <v>12465</v>
      </c>
      <c r="S593" s="167">
        <v>499</v>
      </c>
    </row>
    <row r="594" spans="1:47" s="167" customFormat="1" ht="15">
      <c r="A594" s="167" t="s">
        <v>3934</v>
      </c>
      <c r="C594" s="62" t="s">
        <v>6464</v>
      </c>
      <c r="D594" s="10"/>
      <c r="E594" s="61" t="s">
        <v>7874</v>
      </c>
      <c r="F594" s="10" t="s">
        <v>3737</v>
      </c>
      <c r="G594" s="167" t="s">
        <v>3821</v>
      </c>
      <c r="H594" s="62" t="s">
        <v>3188</v>
      </c>
      <c r="I594" s="167" t="s">
        <v>3943</v>
      </c>
      <c r="J594" s="63" t="str">
        <f t="shared" si="41"/>
        <v>IC.TU.042210</v>
      </c>
      <c r="K594" s="61" t="s">
        <v>2379</v>
      </c>
      <c r="L594" s="167" t="str">
        <f t="shared" si="45"/>
        <v>Naso Gastric Tube</v>
      </c>
      <c r="M594" s="168" t="str">
        <f t="shared" si="42"/>
        <v>PI.IC.TU.042210.01</v>
      </c>
      <c r="N594" s="168"/>
      <c r="O594" s="168" t="str">
        <f t="shared" si="43"/>
        <v>PH.IC.TU.042210.01</v>
      </c>
      <c r="Q594" s="168" t="str">
        <f t="shared" si="44"/>
        <v>CL.IC.TU.042210.01</v>
      </c>
      <c r="R594" s="167" t="s">
        <v>12465</v>
      </c>
      <c r="S594" s="167">
        <v>499</v>
      </c>
    </row>
    <row r="595" spans="1:47" s="167" customFormat="1" ht="15">
      <c r="A595" s="167" t="s">
        <v>3934</v>
      </c>
      <c r="C595" s="62" t="s">
        <v>12594</v>
      </c>
      <c r="D595" s="10"/>
      <c r="E595" s="61" t="s">
        <v>7874</v>
      </c>
      <c r="F595" s="10" t="s">
        <v>3737</v>
      </c>
      <c r="G595" s="167" t="s">
        <v>3944</v>
      </c>
      <c r="H595" s="62" t="s">
        <v>5749</v>
      </c>
      <c r="I595" s="167" t="s">
        <v>3944</v>
      </c>
      <c r="J595" s="63" t="str">
        <f t="shared" si="41"/>
        <v>IC.TU.042211</v>
      </c>
      <c r="K595" s="61" t="s">
        <v>2379</v>
      </c>
      <c r="L595" s="167" t="str">
        <f t="shared" si="45"/>
        <v>Oral Gastric Tube</v>
      </c>
      <c r="M595" s="168" t="str">
        <f t="shared" si="42"/>
        <v>PI.IC.TU.042211.01</v>
      </c>
      <c r="N595" s="168"/>
      <c r="O595" s="168" t="str">
        <f t="shared" si="43"/>
        <v>PH.IC.TU.042211.01</v>
      </c>
      <c r="Q595" s="168" t="str">
        <f t="shared" si="44"/>
        <v>CL.IC.TU.042211.01</v>
      </c>
      <c r="R595" s="167" t="s">
        <v>12465</v>
      </c>
      <c r="S595" s="167">
        <v>499</v>
      </c>
    </row>
    <row r="596" spans="1:47" s="138" customFormat="1" ht="15">
      <c r="A596" s="138" t="s">
        <v>3934</v>
      </c>
      <c r="C596" s="150" t="s">
        <v>12028</v>
      </c>
      <c r="E596" s="150" t="s">
        <v>7874</v>
      </c>
      <c r="F596" s="138" t="s">
        <v>3737</v>
      </c>
      <c r="G596" s="138" t="s">
        <v>14305</v>
      </c>
      <c r="H596" s="151" t="s">
        <v>12100</v>
      </c>
      <c r="I596" s="138" t="s">
        <v>14305</v>
      </c>
      <c r="J596" s="152" t="str">
        <f>CONCATENATE("IC.TU.",C596,E596,H596)</f>
        <v>IC.TU.042212</v>
      </c>
      <c r="K596" s="150" t="s">
        <v>5586</v>
      </c>
      <c r="L596" s="138" t="str">
        <f>G596</f>
        <v>Blake</v>
      </c>
      <c r="M596" s="153" t="str">
        <f>CONCATENATE("PI.",J596,".",K596)</f>
        <v>PI.IC.TU.042212.01</v>
      </c>
      <c r="N596" s="153"/>
      <c r="O596" s="153" t="str">
        <f>CONCATENATE("PH.",J596,".",K596)</f>
        <v>PH.IC.TU.042212.01</v>
      </c>
      <c r="Q596" s="153" t="str">
        <f>CONCATENATE("CL.",J596,".",K596)</f>
        <v>CL.IC.TU.042212.01</v>
      </c>
      <c r="AR596" s="138" t="s">
        <v>12773</v>
      </c>
      <c r="AS596" s="138">
        <v>1649</v>
      </c>
    </row>
    <row r="597" spans="1:47" s="138" customFormat="1" ht="15">
      <c r="A597" s="138" t="s">
        <v>3934</v>
      </c>
      <c r="C597" s="150" t="s">
        <v>12028</v>
      </c>
      <c r="E597" s="150" t="s">
        <v>712</v>
      </c>
      <c r="F597" s="138" t="s">
        <v>3737</v>
      </c>
      <c r="G597" s="138" t="s">
        <v>14718</v>
      </c>
      <c r="H597" s="151" t="s">
        <v>12101</v>
      </c>
      <c r="I597" s="138" t="s">
        <v>14718</v>
      </c>
      <c r="J597" s="152" t="str">
        <f>CONCATENATE("IC.TU.",C597,E597,H597)</f>
        <v>IC.TU.042213</v>
      </c>
      <c r="K597" s="150" t="s">
        <v>3</v>
      </c>
      <c r="L597" s="138" t="str">
        <f>G597</f>
        <v>Davol</v>
      </c>
      <c r="M597" s="153" t="str">
        <f>CONCATENATE("PI.",J597,".",K597)</f>
        <v>PI.IC.TU.042213.01</v>
      </c>
      <c r="N597" s="153"/>
      <c r="O597" s="153" t="str">
        <f>CONCATENATE("PH.",J597,".",K597)</f>
        <v>PH.IC.TU.042213.01</v>
      </c>
      <c r="Q597" s="153" t="str">
        <f>CONCATENATE("CL.",J597,".",K597)</f>
        <v>CL.IC.TU.042213.01</v>
      </c>
      <c r="AT597" s="138" t="s">
        <v>12773</v>
      </c>
      <c r="AU597" s="138">
        <v>1767</v>
      </c>
    </row>
    <row r="598" spans="1:47" s="138" customFormat="1" ht="15">
      <c r="A598" s="138" t="s">
        <v>3934</v>
      </c>
      <c r="C598" s="150" t="s">
        <v>12028</v>
      </c>
      <c r="E598" s="150" t="s">
        <v>712</v>
      </c>
      <c r="F598" s="138" t="s">
        <v>3737</v>
      </c>
      <c r="G598" s="138" t="s">
        <v>14719</v>
      </c>
      <c r="H598" s="151" t="s">
        <v>12102</v>
      </c>
      <c r="I598" s="138" t="s">
        <v>14719</v>
      </c>
      <c r="J598" s="152" t="str">
        <f>CONCATENATE("IC.TU.",C598,E598,H598)</f>
        <v>IC.TU.042214</v>
      </c>
      <c r="K598" s="150" t="s">
        <v>3</v>
      </c>
      <c r="L598" s="138" t="str">
        <f>G598</f>
        <v>Accordian</v>
      </c>
      <c r="M598" s="153" t="str">
        <f>CONCATENATE("PI.",J598,".",K598)</f>
        <v>PI.IC.TU.042214.01</v>
      </c>
      <c r="N598" s="153"/>
      <c r="O598" s="153" t="str">
        <f>CONCATENATE("PH.",J598,".",K598)</f>
        <v>PH.IC.TU.042214.01</v>
      </c>
      <c r="Q598" s="153" t="str">
        <f>CONCATENATE("CL.",J598,".",K598)</f>
        <v>CL.IC.TU.042214.01</v>
      </c>
      <c r="AT598" s="138" t="s">
        <v>12773</v>
      </c>
      <c r="AU598" s="138">
        <v>1767</v>
      </c>
    </row>
    <row r="599" spans="1:47" s="167" customFormat="1" ht="15">
      <c r="A599" s="167" t="s">
        <v>3934</v>
      </c>
      <c r="C599" s="61" t="s">
        <v>2128</v>
      </c>
      <c r="D599" s="167" t="s">
        <v>2714</v>
      </c>
      <c r="E599" s="61" t="s">
        <v>2715</v>
      </c>
      <c r="F599" s="167" t="s">
        <v>2592</v>
      </c>
      <c r="G599" s="167" t="s">
        <v>2716</v>
      </c>
      <c r="H599" s="62" t="s">
        <v>2540</v>
      </c>
      <c r="I599" s="167" t="s">
        <v>2717</v>
      </c>
      <c r="J599" s="63" t="str">
        <f t="shared" si="41"/>
        <v>IC.TU.042301</v>
      </c>
      <c r="K599" s="61" t="s">
        <v>12175</v>
      </c>
      <c r="L599" s="167" t="str">
        <f t="shared" si="45"/>
        <v>Date Insertion, specify:</v>
      </c>
      <c r="M599" s="168" t="str">
        <f t="shared" si="42"/>
        <v>PI.IC.TU.042301.01</v>
      </c>
      <c r="N599" s="168"/>
      <c r="O599" s="168" t="str">
        <f t="shared" si="43"/>
        <v>PH.IC.TU.042301.01</v>
      </c>
      <c r="Q599" s="168" t="str">
        <f t="shared" si="44"/>
        <v>CL.IC.TU.042301.01</v>
      </c>
      <c r="R599" s="167" t="s">
        <v>12278</v>
      </c>
      <c r="S599" s="167">
        <v>499</v>
      </c>
      <c r="V599" s="167" t="s">
        <v>2777</v>
      </c>
      <c r="W599" s="167">
        <v>1068</v>
      </c>
    </row>
    <row r="600" spans="1:47" s="167" customFormat="1" ht="15">
      <c r="A600" s="167" t="s">
        <v>3934</v>
      </c>
      <c r="C600" s="61" t="s">
        <v>12028</v>
      </c>
      <c r="E600" s="61" t="s">
        <v>2335</v>
      </c>
      <c r="F600" s="167" t="s">
        <v>2592</v>
      </c>
      <c r="G600" s="167" t="s">
        <v>10123</v>
      </c>
      <c r="H600" s="62" t="s">
        <v>12030</v>
      </c>
      <c r="I600" s="167" t="s">
        <v>13882</v>
      </c>
      <c r="J600" s="63" t="str">
        <f t="shared" si="41"/>
        <v>IC.TU.042302</v>
      </c>
      <c r="K600" s="61" t="s">
        <v>1</v>
      </c>
      <c r="L600" s="167" t="str">
        <f t="shared" si="45"/>
        <v>Discontinued</v>
      </c>
      <c r="M600" s="168" t="str">
        <f t="shared" si="42"/>
        <v>PI.IC.TU.042302.01</v>
      </c>
      <c r="N600" s="168"/>
      <c r="O600" s="168" t="str">
        <f t="shared" si="43"/>
        <v>PH.IC.TU.042302.01</v>
      </c>
      <c r="Q600" s="168" t="str">
        <f t="shared" si="44"/>
        <v>CL.IC.TU.042302.01</v>
      </c>
      <c r="R600" s="167" t="s">
        <v>12465</v>
      </c>
      <c r="S600" s="167">
        <v>499</v>
      </c>
      <c r="AN600" s="167" t="s">
        <v>12773</v>
      </c>
      <c r="AO600" s="167">
        <v>1523</v>
      </c>
    </row>
    <row r="601" spans="1:47" s="167" customFormat="1" ht="15">
      <c r="A601" s="167" t="s">
        <v>3934</v>
      </c>
      <c r="C601" s="61" t="s">
        <v>12028</v>
      </c>
      <c r="E601" s="61" t="s">
        <v>2335</v>
      </c>
      <c r="F601" s="167" t="s">
        <v>2592</v>
      </c>
      <c r="G601" s="167" t="s">
        <v>12267</v>
      </c>
      <c r="H601" s="62" t="s">
        <v>12032</v>
      </c>
      <c r="I601" s="167" t="s">
        <v>13883</v>
      </c>
      <c r="J601" s="63" t="str">
        <f t="shared" si="41"/>
        <v>IC.TU.042303</v>
      </c>
      <c r="K601" s="61" t="s">
        <v>1</v>
      </c>
      <c r="L601" s="167" t="str">
        <f t="shared" si="45"/>
        <v>Self Discontinued</v>
      </c>
      <c r="M601" s="168" t="str">
        <f t="shared" si="42"/>
        <v>PI.IC.TU.042303.01</v>
      </c>
      <c r="N601" s="168"/>
      <c r="O601" s="168" t="str">
        <f t="shared" si="43"/>
        <v>PH.IC.TU.042303.01</v>
      </c>
      <c r="Q601" s="168" t="str">
        <f t="shared" si="44"/>
        <v>CL.IC.TU.042303.01</v>
      </c>
      <c r="R601" s="167" t="s">
        <v>12465</v>
      </c>
      <c r="S601" s="167">
        <v>499</v>
      </c>
      <c r="AN601" s="167" t="s">
        <v>12773</v>
      </c>
      <c r="AO601" s="167">
        <v>1523</v>
      </c>
    </row>
    <row r="602" spans="1:47" s="167" customFormat="1" ht="15">
      <c r="A602" s="10" t="s">
        <v>3934</v>
      </c>
      <c r="B602" s="10" t="s">
        <v>3738</v>
      </c>
      <c r="C602" s="62" t="s">
        <v>6291</v>
      </c>
      <c r="D602" s="10" t="s">
        <v>10436</v>
      </c>
      <c r="E602" s="61" t="s">
        <v>2379</v>
      </c>
      <c r="F602" s="10" t="s">
        <v>3739</v>
      </c>
      <c r="G602" s="10" t="s">
        <v>10383</v>
      </c>
      <c r="H602" s="61" t="s">
        <v>2379</v>
      </c>
      <c r="I602" s="10" t="s">
        <v>10384</v>
      </c>
      <c r="J602" s="63" t="str">
        <f t="shared" si="41"/>
        <v>IC.TU.050101</v>
      </c>
      <c r="K602" s="61" t="s">
        <v>2379</v>
      </c>
      <c r="L602" s="167" t="str">
        <f t="shared" si="45"/>
        <v xml:space="preserve">     Brown</v>
      </c>
      <c r="M602" s="168" t="str">
        <f t="shared" si="42"/>
        <v>PI.IC.TU.050101.01</v>
      </c>
      <c r="N602" s="168"/>
      <c r="O602" s="168" t="str">
        <f t="shared" si="43"/>
        <v>PH.IC.TU.050101.01</v>
      </c>
      <c r="Q602" s="168" t="str">
        <f t="shared" si="44"/>
        <v>CL.IC.TU.050101.01</v>
      </c>
    </row>
    <row r="603" spans="1:47" s="167" customFormat="1" ht="15">
      <c r="A603" s="10" t="s">
        <v>3934</v>
      </c>
      <c r="B603" s="10"/>
      <c r="C603" s="62" t="s">
        <v>6291</v>
      </c>
      <c r="D603" s="10"/>
      <c r="E603" s="61" t="s">
        <v>12175</v>
      </c>
      <c r="F603" s="10" t="s">
        <v>3739</v>
      </c>
      <c r="G603" s="10" t="s">
        <v>11878</v>
      </c>
      <c r="H603" s="61" t="s">
        <v>12430</v>
      </c>
      <c r="I603" s="10" t="s">
        <v>11879</v>
      </c>
      <c r="J603" s="63" t="str">
        <f t="shared" si="41"/>
        <v>IC.TU.050102</v>
      </c>
      <c r="K603" s="61" t="s">
        <v>12175</v>
      </c>
      <c r="L603" s="167" t="str">
        <f t="shared" si="45"/>
        <v xml:space="preserve">     Green</v>
      </c>
      <c r="M603" s="168" t="str">
        <f t="shared" si="42"/>
        <v>PI.IC.TU.050102.01</v>
      </c>
      <c r="N603" s="168"/>
      <c r="O603" s="168" t="str">
        <f t="shared" si="43"/>
        <v>PH.IC.TU.050102.01</v>
      </c>
      <c r="Q603" s="168" t="str">
        <f t="shared" si="44"/>
        <v>CL.IC.TU.050102.01</v>
      </c>
    </row>
    <row r="604" spans="1:47" s="167" customFormat="1" ht="15">
      <c r="A604" s="10" t="s">
        <v>3934</v>
      </c>
      <c r="B604" s="10"/>
      <c r="C604" s="62" t="s">
        <v>6291</v>
      </c>
      <c r="D604" s="10"/>
      <c r="E604" s="61" t="s">
        <v>12175</v>
      </c>
      <c r="F604" s="10" t="s">
        <v>3739</v>
      </c>
      <c r="G604" s="10" t="s">
        <v>11880</v>
      </c>
      <c r="H604" s="61" t="s">
        <v>12185</v>
      </c>
      <c r="I604" s="10" t="s">
        <v>11881</v>
      </c>
      <c r="J604" s="63" t="str">
        <f t="shared" si="41"/>
        <v>IC.TU.050103</v>
      </c>
      <c r="K604" s="61" t="s">
        <v>12175</v>
      </c>
      <c r="L604" s="167" t="str">
        <f t="shared" si="45"/>
        <v xml:space="preserve">     Tan</v>
      </c>
      <c r="M604" s="168" t="str">
        <f t="shared" si="42"/>
        <v>PI.IC.TU.050103.01</v>
      </c>
      <c r="N604" s="168"/>
      <c r="O604" s="168" t="str">
        <f t="shared" si="43"/>
        <v>PH.IC.TU.050103.01</v>
      </c>
      <c r="Q604" s="168" t="str">
        <f t="shared" si="44"/>
        <v>CL.IC.TU.050103.01</v>
      </c>
    </row>
    <row r="605" spans="1:47" s="167" customFormat="1" ht="15">
      <c r="A605" s="10" t="s">
        <v>3934</v>
      </c>
      <c r="B605" s="10"/>
      <c r="C605" s="62" t="s">
        <v>6291</v>
      </c>
      <c r="D605" s="10"/>
      <c r="E605" s="61" t="s">
        <v>12175</v>
      </c>
      <c r="F605" s="10" t="s">
        <v>3739</v>
      </c>
      <c r="G605" s="10" t="s">
        <v>11176</v>
      </c>
      <c r="H605" s="61" t="s">
        <v>6464</v>
      </c>
      <c r="I605" s="10" t="s">
        <v>11177</v>
      </c>
      <c r="J605" s="63" t="str">
        <f t="shared" si="41"/>
        <v>IC.TU.050104</v>
      </c>
      <c r="K605" s="61" t="s">
        <v>12175</v>
      </c>
      <c r="L605" s="167" t="str">
        <f t="shared" si="45"/>
        <v xml:space="preserve">     Yellow</v>
      </c>
      <c r="M605" s="168" t="str">
        <f t="shared" si="42"/>
        <v>PI.IC.TU.050104.01</v>
      </c>
      <c r="N605" s="168"/>
      <c r="O605" s="168" t="str">
        <f t="shared" si="43"/>
        <v>PH.IC.TU.050104.01</v>
      </c>
      <c r="Q605" s="168" t="str">
        <f t="shared" si="44"/>
        <v>CL.IC.TU.050104.01</v>
      </c>
    </row>
    <row r="606" spans="1:47" s="167" customFormat="1" ht="15">
      <c r="A606" s="10" t="s">
        <v>3934</v>
      </c>
      <c r="B606" s="10"/>
      <c r="C606" s="62" t="s">
        <v>6291</v>
      </c>
      <c r="D606" s="10"/>
      <c r="E606" s="61" t="s">
        <v>12175</v>
      </c>
      <c r="F606" s="10" t="s">
        <v>3739</v>
      </c>
      <c r="G606" s="10" t="s">
        <v>11876</v>
      </c>
      <c r="H606" s="61" t="s">
        <v>6291</v>
      </c>
      <c r="I606" s="10" t="s">
        <v>11877</v>
      </c>
      <c r="J606" s="63" t="str">
        <f t="shared" si="41"/>
        <v>IC.TU.050105</v>
      </c>
      <c r="K606" s="61" t="s">
        <v>12175</v>
      </c>
      <c r="L606" s="167" t="str">
        <f t="shared" si="45"/>
        <v xml:space="preserve">     Amber</v>
      </c>
      <c r="M606" s="168" t="str">
        <f t="shared" si="42"/>
        <v>PI.IC.TU.050105.01</v>
      </c>
      <c r="N606" s="168"/>
      <c r="O606" s="168" t="str">
        <f t="shared" si="43"/>
        <v>PH.IC.TU.050105.01</v>
      </c>
      <c r="Q606" s="168" t="str">
        <f t="shared" si="44"/>
        <v>CL.IC.TU.050105.01</v>
      </c>
    </row>
    <row r="607" spans="1:47" s="167" customFormat="1" ht="15">
      <c r="A607" s="10" t="s">
        <v>3934</v>
      </c>
      <c r="B607" s="10"/>
      <c r="C607" s="62" t="s">
        <v>6291</v>
      </c>
      <c r="D607" s="10"/>
      <c r="E607" s="61" t="s">
        <v>12175</v>
      </c>
      <c r="F607" s="10" t="s">
        <v>3739</v>
      </c>
      <c r="G607" s="10" t="s">
        <v>10385</v>
      </c>
      <c r="H607" s="61" t="s">
        <v>6988</v>
      </c>
      <c r="I607" s="10" t="s">
        <v>10635</v>
      </c>
      <c r="J607" s="63" t="str">
        <f t="shared" ref="J607:J674" si="46">CONCATENATE("IC.TU.",C607,E607,H607)</f>
        <v>IC.TU.050106</v>
      </c>
      <c r="K607" s="61" t="s">
        <v>12175</v>
      </c>
      <c r="L607" s="167" t="str">
        <f t="shared" si="45"/>
        <v xml:space="preserve">     Black</v>
      </c>
      <c r="M607" s="168" t="str">
        <f t="shared" ref="M607:M674" si="47">CONCATENATE("PI.",J607,".",K607)</f>
        <v>PI.IC.TU.050106.01</v>
      </c>
      <c r="N607" s="168"/>
      <c r="O607" s="168" t="str">
        <f t="shared" ref="O607:O674" si="48">CONCATENATE("PH.",J607,".",K607)</f>
        <v>PH.IC.TU.050106.01</v>
      </c>
      <c r="Q607" s="168" t="str">
        <f t="shared" ref="Q607:Q674" si="49">CONCATENATE("CL.",J607,".",K607)</f>
        <v>CL.IC.TU.050106.01</v>
      </c>
    </row>
    <row r="608" spans="1:47" s="167" customFormat="1" ht="15">
      <c r="A608" s="10" t="s">
        <v>3934</v>
      </c>
      <c r="B608" s="10"/>
      <c r="C608" s="62" t="s">
        <v>6291</v>
      </c>
      <c r="D608" s="10"/>
      <c r="E608" s="61" t="s">
        <v>12175</v>
      </c>
      <c r="F608" s="10" t="s">
        <v>3739</v>
      </c>
      <c r="G608" s="10" t="s">
        <v>11325</v>
      </c>
      <c r="H608" s="61" t="s">
        <v>6317</v>
      </c>
      <c r="I608" s="10" t="s">
        <v>11179</v>
      </c>
      <c r="J608" s="63" t="str">
        <f t="shared" si="46"/>
        <v>IC.TU.050107</v>
      </c>
      <c r="K608" s="61" t="s">
        <v>12175</v>
      </c>
      <c r="L608" s="167" t="str">
        <f t="shared" si="45"/>
        <v xml:space="preserve">     Colorless</v>
      </c>
      <c r="M608" s="168" t="str">
        <f t="shared" si="47"/>
        <v>PI.IC.TU.050107.01</v>
      </c>
      <c r="N608" s="168"/>
      <c r="O608" s="168" t="str">
        <f t="shared" si="48"/>
        <v>PH.IC.TU.050107.01</v>
      </c>
      <c r="Q608" s="168" t="str">
        <f t="shared" si="49"/>
        <v>CL.IC.TU.050107.01</v>
      </c>
    </row>
    <row r="609" spans="1:45" s="167" customFormat="1" ht="15">
      <c r="A609" s="10" t="s">
        <v>3934</v>
      </c>
      <c r="B609" s="10"/>
      <c r="C609" s="62" t="s">
        <v>6291</v>
      </c>
      <c r="D609" s="10"/>
      <c r="E609" s="61" t="s">
        <v>12175</v>
      </c>
      <c r="F609" s="10" t="s">
        <v>3739</v>
      </c>
      <c r="G609" s="10" t="s">
        <v>11330</v>
      </c>
      <c r="H609" s="61" t="s">
        <v>3574</v>
      </c>
      <c r="I609" s="10" t="s">
        <v>11331</v>
      </c>
      <c r="J609" s="63" t="str">
        <f t="shared" si="46"/>
        <v>IC.TU.050108</v>
      </c>
      <c r="K609" s="61" t="s">
        <v>12175</v>
      </c>
      <c r="L609" s="167" t="str">
        <f t="shared" si="45"/>
        <v xml:space="preserve">     Maroon</v>
      </c>
      <c r="M609" s="168" t="str">
        <f t="shared" si="47"/>
        <v>PI.IC.TU.050108.01</v>
      </c>
      <c r="N609" s="168"/>
      <c r="O609" s="168" t="str">
        <f t="shared" si="48"/>
        <v>PH.IC.TU.050108.01</v>
      </c>
      <c r="Q609" s="168" t="str">
        <f t="shared" si="49"/>
        <v>CL.IC.TU.050108.01</v>
      </c>
    </row>
    <row r="610" spans="1:45" s="167" customFormat="1" ht="15">
      <c r="A610" s="10" t="s">
        <v>3934</v>
      </c>
      <c r="B610" s="10"/>
      <c r="C610" s="62" t="s">
        <v>6291</v>
      </c>
      <c r="D610" s="10"/>
      <c r="E610" s="61" t="s">
        <v>12175</v>
      </c>
      <c r="F610" s="10" t="s">
        <v>3739</v>
      </c>
      <c r="G610" s="10" t="s">
        <v>11329</v>
      </c>
      <c r="H610" s="61" t="s">
        <v>3690</v>
      </c>
      <c r="I610" s="10" t="s">
        <v>11477</v>
      </c>
      <c r="J610" s="63" t="str">
        <f t="shared" si="46"/>
        <v>IC.TU.050109</v>
      </c>
      <c r="K610" s="61" t="s">
        <v>12175</v>
      </c>
      <c r="L610" s="167" t="str">
        <f t="shared" si="45"/>
        <v xml:space="preserve">     Red</v>
      </c>
      <c r="M610" s="168" t="str">
        <f t="shared" si="47"/>
        <v>PI.IC.TU.050109.01</v>
      </c>
      <c r="N610" s="168"/>
      <c r="O610" s="168" t="str">
        <f t="shared" si="48"/>
        <v>PH.IC.TU.050109.01</v>
      </c>
      <c r="Q610" s="168" t="str">
        <f t="shared" si="49"/>
        <v>CL.IC.TU.050109.01</v>
      </c>
    </row>
    <row r="611" spans="1:45" s="167" customFormat="1" ht="15">
      <c r="A611" s="10" t="s">
        <v>3934</v>
      </c>
      <c r="B611" s="10"/>
      <c r="C611" s="62" t="s">
        <v>6291</v>
      </c>
      <c r="D611" s="10"/>
      <c r="E611" s="61" t="s">
        <v>12175</v>
      </c>
      <c r="F611" s="10" t="s">
        <v>3739</v>
      </c>
      <c r="G611" s="10" t="s">
        <v>11180</v>
      </c>
      <c r="H611" s="61" t="s">
        <v>3188</v>
      </c>
      <c r="I611" s="10" t="s">
        <v>11181</v>
      </c>
      <c r="J611" s="63" t="str">
        <f t="shared" si="46"/>
        <v>IC.TU.050110</v>
      </c>
      <c r="K611" s="61" t="s">
        <v>12175</v>
      </c>
      <c r="L611" s="167" t="str">
        <f t="shared" si="45"/>
        <v xml:space="preserve">     Pink</v>
      </c>
      <c r="M611" s="168" t="str">
        <f t="shared" si="47"/>
        <v>PI.IC.TU.050110.01</v>
      </c>
      <c r="N611" s="168"/>
      <c r="O611" s="168" t="str">
        <f t="shared" si="48"/>
        <v>PH.IC.TU.050110.01</v>
      </c>
      <c r="Q611" s="168" t="str">
        <f t="shared" si="49"/>
        <v>CL.IC.TU.050110.01</v>
      </c>
    </row>
    <row r="612" spans="1:45" s="167" customFormat="1" ht="15">
      <c r="A612" s="10" t="s">
        <v>3934</v>
      </c>
      <c r="B612" s="10"/>
      <c r="C612" s="62" t="s">
        <v>6291</v>
      </c>
      <c r="D612" s="10" t="s">
        <v>3824</v>
      </c>
      <c r="E612" s="61" t="s">
        <v>12430</v>
      </c>
      <c r="F612" s="10" t="s">
        <v>3739</v>
      </c>
      <c r="G612" s="10" t="s">
        <v>11882</v>
      </c>
      <c r="H612" s="61" t="s">
        <v>12175</v>
      </c>
      <c r="I612" s="10" t="s">
        <v>11883</v>
      </c>
      <c r="J612" s="63" t="str">
        <f t="shared" si="46"/>
        <v>IC.TU.050201</v>
      </c>
      <c r="K612" s="61" t="s">
        <v>12175</v>
      </c>
      <c r="L612" s="167" t="str">
        <f t="shared" si="45"/>
        <v xml:space="preserve">     Bloody</v>
      </c>
      <c r="M612" s="168" t="str">
        <f t="shared" si="47"/>
        <v>PI.IC.TU.050201.01</v>
      </c>
      <c r="N612" s="168"/>
      <c r="O612" s="168" t="str">
        <f t="shared" si="48"/>
        <v>PH.IC.TU.050201.01</v>
      </c>
      <c r="Q612" s="168" t="str">
        <f t="shared" si="49"/>
        <v>CL.IC.TU.050201.01</v>
      </c>
    </row>
    <row r="613" spans="1:45" s="167" customFormat="1" ht="15">
      <c r="A613" s="10" t="s">
        <v>3934</v>
      </c>
      <c r="B613" s="10"/>
      <c r="C613" s="62" t="s">
        <v>6291</v>
      </c>
      <c r="D613" s="10"/>
      <c r="E613" s="61" t="s">
        <v>12430</v>
      </c>
      <c r="F613" s="10" t="s">
        <v>3739</v>
      </c>
      <c r="G613" s="10" t="s">
        <v>11884</v>
      </c>
      <c r="H613" s="61" t="s">
        <v>12430</v>
      </c>
      <c r="I613" s="10" t="s">
        <v>11546</v>
      </c>
      <c r="J613" s="63" t="str">
        <f t="shared" si="46"/>
        <v>IC.TU.050202</v>
      </c>
      <c r="K613" s="61" t="s">
        <v>12175</v>
      </c>
      <c r="L613" s="167" t="str">
        <f t="shared" si="45"/>
        <v xml:space="preserve">     Serosanguinous</v>
      </c>
      <c r="M613" s="168" t="str">
        <f t="shared" si="47"/>
        <v>PI.IC.TU.050202.01</v>
      </c>
      <c r="N613" s="168"/>
      <c r="O613" s="168" t="str">
        <f t="shared" si="48"/>
        <v>PH.IC.TU.050202.01</v>
      </c>
      <c r="Q613" s="168" t="str">
        <f t="shared" si="49"/>
        <v>CL.IC.TU.050202.01</v>
      </c>
    </row>
    <row r="614" spans="1:45" s="167" customFormat="1" ht="15">
      <c r="A614" s="10" t="s">
        <v>3934</v>
      </c>
      <c r="B614" s="10"/>
      <c r="C614" s="62" t="s">
        <v>6291</v>
      </c>
      <c r="D614" s="10"/>
      <c r="E614" s="61" t="s">
        <v>12430</v>
      </c>
      <c r="F614" s="10" t="s">
        <v>3739</v>
      </c>
      <c r="G614" s="10" t="s">
        <v>11547</v>
      </c>
      <c r="H614" s="61" t="s">
        <v>12185</v>
      </c>
      <c r="I614" s="10" t="s">
        <v>11548</v>
      </c>
      <c r="J614" s="63" t="str">
        <f t="shared" si="46"/>
        <v>IC.TU.050203</v>
      </c>
      <c r="K614" s="61" t="s">
        <v>12175</v>
      </c>
      <c r="L614" s="167" t="str">
        <f t="shared" si="45"/>
        <v xml:space="preserve">     Serous</v>
      </c>
      <c r="M614" s="168" t="str">
        <f t="shared" si="47"/>
        <v>PI.IC.TU.050203.01</v>
      </c>
      <c r="N614" s="168"/>
      <c r="O614" s="168" t="str">
        <f t="shared" si="48"/>
        <v>PH.IC.TU.050203.01</v>
      </c>
      <c r="Q614" s="168" t="str">
        <f t="shared" si="49"/>
        <v>CL.IC.TU.050203.01</v>
      </c>
    </row>
    <row r="615" spans="1:45" s="167" customFormat="1" ht="15">
      <c r="A615" s="10" t="s">
        <v>3934</v>
      </c>
      <c r="B615" s="10"/>
      <c r="C615" s="62" t="s">
        <v>6291</v>
      </c>
      <c r="D615" s="10"/>
      <c r="E615" s="61" t="s">
        <v>12430</v>
      </c>
      <c r="F615" s="10" t="s">
        <v>3739</v>
      </c>
      <c r="G615" s="10" t="s">
        <v>11551</v>
      </c>
      <c r="H615" s="61" t="s">
        <v>6464</v>
      </c>
      <c r="I615" s="10" t="s">
        <v>11552</v>
      </c>
      <c r="J615" s="63" t="str">
        <f t="shared" si="46"/>
        <v>IC.TU.050204</v>
      </c>
      <c r="K615" s="61" t="s">
        <v>12175</v>
      </c>
      <c r="L615" s="167" t="str">
        <f t="shared" si="45"/>
        <v xml:space="preserve">     Cloudy</v>
      </c>
      <c r="M615" s="168" t="str">
        <f t="shared" si="47"/>
        <v>PI.IC.TU.050204.01</v>
      </c>
      <c r="N615" s="168"/>
      <c r="O615" s="168" t="str">
        <f t="shared" si="48"/>
        <v>PH.IC.TU.050204.01</v>
      </c>
      <c r="Q615" s="168" t="str">
        <f t="shared" si="49"/>
        <v>CL.IC.TU.050204.01</v>
      </c>
    </row>
    <row r="616" spans="1:45" s="167" customFormat="1" ht="15">
      <c r="A616" s="10" t="s">
        <v>3934</v>
      </c>
      <c r="B616" s="10"/>
      <c r="C616" s="62" t="s">
        <v>6291</v>
      </c>
      <c r="D616" s="10"/>
      <c r="E616" s="61" t="s">
        <v>12430</v>
      </c>
      <c r="F616" s="10" t="s">
        <v>3739</v>
      </c>
      <c r="G616" s="10" t="s">
        <v>11553</v>
      </c>
      <c r="H616" s="61" t="s">
        <v>6291</v>
      </c>
      <c r="I616" s="10" t="s">
        <v>11554</v>
      </c>
      <c r="J616" s="63" t="str">
        <f t="shared" si="46"/>
        <v>IC.TU.050205</v>
      </c>
      <c r="K616" s="61" t="s">
        <v>12175</v>
      </c>
      <c r="L616" s="167" t="str">
        <f t="shared" si="45"/>
        <v xml:space="preserve">     Purulent</v>
      </c>
      <c r="M616" s="168" t="str">
        <f t="shared" si="47"/>
        <v>PI.IC.TU.050205.01</v>
      </c>
      <c r="N616" s="168"/>
      <c r="O616" s="168" t="str">
        <f t="shared" si="48"/>
        <v>PH.IC.TU.050205.01</v>
      </c>
      <c r="Q616" s="168" t="str">
        <f t="shared" si="49"/>
        <v>CL.IC.TU.050205.01</v>
      </c>
    </row>
    <row r="617" spans="1:45" s="167" customFormat="1" ht="15">
      <c r="A617" s="10" t="s">
        <v>3934</v>
      </c>
      <c r="B617" s="10"/>
      <c r="C617" s="62" t="s">
        <v>6291</v>
      </c>
      <c r="D617" s="10"/>
      <c r="E617" s="61" t="s">
        <v>12430</v>
      </c>
      <c r="F617" s="10" t="s">
        <v>3739</v>
      </c>
      <c r="G617" s="10" t="s">
        <v>9454</v>
      </c>
      <c r="H617" s="61" t="s">
        <v>6988</v>
      </c>
      <c r="I617" s="10" t="s">
        <v>11396</v>
      </c>
      <c r="J617" s="63" t="str">
        <f t="shared" si="46"/>
        <v>IC.TU.050206</v>
      </c>
      <c r="K617" s="61" t="s">
        <v>12175</v>
      </c>
      <c r="L617" s="167" t="str">
        <f t="shared" si="45"/>
        <v xml:space="preserve">      Viscous</v>
      </c>
      <c r="M617" s="168" t="str">
        <f t="shared" si="47"/>
        <v>PI.IC.TU.050206.01</v>
      </c>
      <c r="N617" s="168"/>
      <c r="O617" s="168" t="str">
        <f t="shared" si="48"/>
        <v>PH.IC.TU.050206.01</v>
      </c>
      <c r="Q617" s="168" t="str">
        <f t="shared" si="49"/>
        <v>CL.IC.TU.050206.01</v>
      </c>
    </row>
    <row r="618" spans="1:45" s="167" customFormat="1" ht="15">
      <c r="A618" s="167" t="s">
        <v>3934</v>
      </c>
      <c r="C618" s="62" t="s">
        <v>6291</v>
      </c>
      <c r="D618" s="10"/>
      <c r="E618" s="61" t="s">
        <v>12430</v>
      </c>
      <c r="F618" s="10" t="s">
        <v>3739</v>
      </c>
      <c r="G618" s="167" t="s">
        <v>13868</v>
      </c>
      <c r="H618" s="61" t="s">
        <v>12225</v>
      </c>
      <c r="I618" s="167" t="s">
        <v>13868</v>
      </c>
      <c r="J618" s="63" t="str">
        <f t="shared" si="46"/>
        <v>IC.TU.050207</v>
      </c>
      <c r="K618" s="61" t="s">
        <v>12175</v>
      </c>
      <c r="L618" s="167" t="str">
        <f t="shared" si="45"/>
        <v>Milky</v>
      </c>
      <c r="M618" s="168" t="str">
        <f t="shared" si="47"/>
        <v>PI.IC.TU.050207.01</v>
      </c>
      <c r="N618" s="168"/>
      <c r="O618" s="168" t="str">
        <f t="shared" si="48"/>
        <v>PH.IC.TU.050207.01</v>
      </c>
      <c r="Q618" s="168" t="str">
        <f t="shared" si="49"/>
        <v>CL.IC.TU.050207.01</v>
      </c>
      <c r="AN618" s="167" t="s">
        <v>12773</v>
      </c>
      <c r="AO618" s="167">
        <v>1523</v>
      </c>
    </row>
    <row r="619" spans="1:45" s="167" customFormat="1" ht="15">
      <c r="A619" s="167" t="s">
        <v>3934</v>
      </c>
      <c r="C619" s="62" t="s">
        <v>6291</v>
      </c>
      <c r="D619" s="10"/>
      <c r="E619" s="61" t="s">
        <v>12430</v>
      </c>
      <c r="F619" s="10" t="s">
        <v>3739</v>
      </c>
      <c r="G619" s="167" t="s">
        <v>10560</v>
      </c>
      <c r="H619" s="61" t="s">
        <v>11638</v>
      </c>
      <c r="I619" s="167" t="s">
        <v>10560</v>
      </c>
      <c r="J619" s="63" t="str">
        <f t="shared" si="46"/>
        <v>IC.TU.050208</v>
      </c>
      <c r="K619" s="61" t="s">
        <v>12175</v>
      </c>
      <c r="L619" s="167" t="str">
        <f t="shared" si="45"/>
        <v>Clots</v>
      </c>
      <c r="M619" s="168" t="str">
        <f t="shared" si="47"/>
        <v>PI.IC.TU.050208.01</v>
      </c>
      <c r="N619" s="168"/>
      <c r="O619" s="168" t="str">
        <f t="shared" si="48"/>
        <v>PH.IC.TU.050208.01</v>
      </c>
      <c r="Q619" s="168" t="str">
        <f t="shared" si="49"/>
        <v>CL.IC.TU.050208.01</v>
      </c>
      <c r="AN619" s="167" t="s">
        <v>12773</v>
      </c>
      <c r="AO619" s="167">
        <v>1523</v>
      </c>
    </row>
    <row r="620" spans="1:45" s="146" customFormat="1" ht="16">
      <c r="A620" s="146" t="s">
        <v>3934</v>
      </c>
      <c r="C620" s="147" t="s">
        <v>6291</v>
      </c>
      <c r="D620" s="146" t="s">
        <v>10441</v>
      </c>
      <c r="E620" s="147" t="s">
        <v>12185</v>
      </c>
      <c r="F620" s="146" t="s">
        <v>14643</v>
      </c>
      <c r="G620" s="146" t="s">
        <v>9211</v>
      </c>
      <c r="H620" s="147" t="s">
        <v>11848</v>
      </c>
      <c r="I620" s="146" t="s">
        <v>11567</v>
      </c>
      <c r="J620" s="148" t="str">
        <f t="shared" si="46"/>
        <v>IC.TU.050301</v>
      </c>
      <c r="K620" s="147" t="s">
        <v>12175</v>
      </c>
      <c r="L620" s="146" t="str">
        <f t="shared" si="45"/>
        <v xml:space="preserve">      Gauze</v>
      </c>
      <c r="M620" s="148" t="str">
        <f t="shared" si="47"/>
        <v>PI.IC.TU.050301.01</v>
      </c>
      <c r="N620" s="148"/>
      <c r="O620" s="148" t="str">
        <f t="shared" si="48"/>
        <v>PH.IC.TU.050301.01</v>
      </c>
      <c r="Q620" s="148" t="str">
        <f t="shared" si="49"/>
        <v>CL.IC.TU.050301.01</v>
      </c>
      <c r="AR620" s="146" t="s">
        <v>12773</v>
      </c>
      <c r="AS620" s="146">
        <v>1749</v>
      </c>
    </row>
    <row r="621" spans="1:45" s="146" customFormat="1" ht="16">
      <c r="A621" s="146" t="s">
        <v>3934</v>
      </c>
      <c r="C621" s="147" t="s">
        <v>6291</v>
      </c>
      <c r="E621" s="147" t="s">
        <v>12185</v>
      </c>
      <c r="F621" s="146" t="s">
        <v>14643</v>
      </c>
      <c r="G621" s="146" t="s">
        <v>3956</v>
      </c>
      <c r="H621" s="147" t="s">
        <v>12030</v>
      </c>
      <c r="I621" s="146" t="s">
        <v>11070</v>
      </c>
      <c r="J621" s="148" t="str">
        <f t="shared" si="46"/>
        <v>IC.TU.050302</v>
      </c>
      <c r="K621" s="147" t="s">
        <v>12175</v>
      </c>
      <c r="L621" s="146" t="str">
        <f t="shared" si="45"/>
        <v xml:space="preserve">      Transparent</v>
      </c>
      <c r="M621" s="148" t="str">
        <f t="shared" si="47"/>
        <v>PI.IC.TU.050302.01</v>
      </c>
      <c r="N621" s="148"/>
      <c r="O621" s="148" t="str">
        <f t="shared" si="48"/>
        <v>PH.IC.TU.050302.01</v>
      </c>
      <c r="Q621" s="148" t="str">
        <f t="shared" si="49"/>
        <v>CL.IC.TU.050302.01</v>
      </c>
      <c r="AR621" s="146" t="s">
        <v>12773</v>
      </c>
      <c r="AS621" s="146">
        <v>1749</v>
      </c>
    </row>
    <row r="622" spans="1:45" s="146" customFormat="1" ht="16">
      <c r="A622" s="146" t="s">
        <v>3934</v>
      </c>
      <c r="C622" s="147" t="s">
        <v>6291</v>
      </c>
      <c r="E622" s="147" t="s">
        <v>12185</v>
      </c>
      <c r="F622" s="146" t="s">
        <v>14643</v>
      </c>
      <c r="G622" s="146" t="s">
        <v>9743</v>
      </c>
      <c r="H622" s="147" t="s">
        <v>12032</v>
      </c>
      <c r="I622" s="146" t="s">
        <v>12157</v>
      </c>
      <c r="J622" s="148" t="str">
        <f t="shared" si="46"/>
        <v>IC.TU.050303</v>
      </c>
      <c r="K622" s="147" t="s">
        <v>12175</v>
      </c>
      <c r="L622" s="146" t="str">
        <f t="shared" si="45"/>
        <v xml:space="preserve">      None</v>
      </c>
      <c r="M622" s="148" t="str">
        <f t="shared" si="47"/>
        <v>PI.IC.TU.050303.01</v>
      </c>
      <c r="N622" s="148"/>
      <c r="O622" s="148" t="str">
        <f t="shared" si="48"/>
        <v>PH.IC.TU.050303.01</v>
      </c>
      <c r="Q622" s="148" t="str">
        <f t="shared" si="49"/>
        <v>CL.IC.TU.050303.01</v>
      </c>
      <c r="AR622" s="146" t="s">
        <v>12773</v>
      </c>
      <c r="AS622" s="146">
        <v>1749</v>
      </c>
    </row>
    <row r="623" spans="1:45" s="146" customFormat="1" ht="16">
      <c r="A623" s="146" t="s">
        <v>3934</v>
      </c>
      <c r="C623" s="147" t="s">
        <v>6291</v>
      </c>
      <c r="E623" s="147" t="s">
        <v>12185</v>
      </c>
      <c r="F623" s="146" t="s">
        <v>14643</v>
      </c>
      <c r="G623" s="146" t="s">
        <v>9665</v>
      </c>
      <c r="H623" s="147" t="s">
        <v>12028</v>
      </c>
      <c r="I623" s="146" t="s">
        <v>10478</v>
      </c>
      <c r="J623" s="148" t="str">
        <f t="shared" si="46"/>
        <v>IC.TU.050304</v>
      </c>
      <c r="K623" s="147" t="s">
        <v>12175</v>
      </c>
      <c r="L623" s="146" t="str">
        <f t="shared" si="45"/>
        <v xml:space="preserve">      Other: specify</v>
      </c>
      <c r="M623" s="148" t="str">
        <f t="shared" si="47"/>
        <v>PI.IC.TU.050304.01</v>
      </c>
      <c r="N623" s="148"/>
      <c r="O623" s="148" t="str">
        <f t="shared" si="48"/>
        <v>PH.IC.TU.050304.01</v>
      </c>
      <c r="Q623" s="148" t="str">
        <f t="shared" si="49"/>
        <v>CL.IC.TU.050304.01</v>
      </c>
      <c r="AR623" s="146" t="s">
        <v>12773</v>
      </c>
      <c r="AS623" s="146">
        <v>1749</v>
      </c>
    </row>
    <row r="624" spans="1:45" s="146" customFormat="1" ht="16">
      <c r="A624" s="146" t="s">
        <v>3934</v>
      </c>
      <c r="C624" s="147" t="s">
        <v>6291</v>
      </c>
      <c r="D624" s="146" t="s">
        <v>10442</v>
      </c>
      <c r="E624" s="147" t="s">
        <v>6464</v>
      </c>
      <c r="F624" s="146" t="s">
        <v>14643</v>
      </c>
      <c r="G624" s="146" t="s">
        <v>9807</v>
      </c>
      <c r="H624" s="147" t="s">
        <v>11848</v>
      </c>
      <c r="I624" s="146" t="s">
        <v>11575</v>
      </c>
      <c r="J624" s="148" t="str">
        <f t="shared" si="46"/>
        <v>IC.TU.050401</v>
      </c>
      <c r="K624" s="147" t="s">
        <v>12175</v>
      </c>
      <c r="L624" s="146" t="str">
        <f t="shared" si="45"/>
        <v xml:space="preserve">      Clean, dry and intact</v>
      </c>
      <c r="M624" s="148" t="str">
        <f t="shared" si="47"/>
        <v>PI.IC.TU.050401.01</v>
      </c>
      <c r="N624" s="148"/>
      <c r="O624" s="148" t="str">
        <f t="shared" si="48"/>
        <v>PH.IC.TU.050401.01</v>
      </c>
      <c r="Q624" s="148" t="str">
        <f t="shared" si="49"/>
        <v>CL.IC.TU.050401.01</v>
      </c>
      <c r="AR624" s="146" t="s">
        <v>12773</v>
      </c>
      <c r="AS624" s="146">
        <v>1749</v>
      </c>
    </row>
    <row r="625" spans="1:45" s="146" customFormat="1" ht="16">
      <c r="A625" s="146" t="s">
        <v>3934</v>
      </c>
      <c r="C625" s="147" t="s">
        <v>6291</v>
      </c>
      <c r="E625" s="147" t="s">
        <v>6464</v>
      </c>
      <c r="F625" s="146" t="s">
        <v>14643</v>
      </c>
      <c r="G625" s="146" t="s">
        <v>3807</v>
      </c>
      <c r="H625" s="147" t="s">
        <v>12030</v>
      </c>
      <c r="I625" s="146" t="s">
        <v>11393</v>
      </c>
      <c r="J625" s="148" t="str">
        <f t="shared" si="46"/>
        <v>IC.TU.050402</v>
      </c>
      <c r="K625" s="147" t="s">
        <v>12175</v>
      </c>
      <c r="L625" s="146" t="str">
        <f t="shared" si="45"/>
        <v xml:space="preserve">      Changed</v>
      </c>
      <c r="M625" s="148" t="str">
        <f t="shared" si="47"/>
        <v>PI.IC.TU.050402.01</v>
      </c>
      <c r="N625" s="148"/>
      <c r="O625" s="148" t="str">
        <f t="shared" si="48"/>
        <v>PH.IC.TU.050402.01</v>
      </c>
      <c r="Q625" s="148" t="str">
        <f t="shared" si="49"/>
        <v>CL.IC.TU.050402.01</v>
      </c>
      <c r="AR625" s="146" t="s">
        <v>12773</v>
      </c>
      <c r="AS625" s="146">
        <v>1749</v>
      </c>
    </row>
    <row r="626" spans="1:45" s="146" customFormat="1" ht="16">
      <c r="A626" s="146" t="s">
        <v>3934</v>
      </c>
      <c r="C626" s="147" t="s">
        <v>6291</v>
      </c>
      <c r="E626" s="147" t="s">
        <v>6464</v>
      </c>
      <c r="F626" s="146" t="s">
        <v>14643</v>
      </c>
      <c r="G626" s="146" t="s">
        <v>9669</v>
      </c>
      <c r="H626" s="147" t="s">
        <v>12032</v>
      </c>
      <c r="I626" s="146" t="s">
        <v>11411</v>
      </c>
      <c r="J626" s="148" t="str">
        <f t="shared" si="46"/>
        <v>IC.TU.050403</v>
      </c>
      <c r="K626" s="147" t="s">
        <v>12175</v>
      </c>
      <c r="L626" s="146" t="str">
        <f t="shared" si="45"/>
        <v xml:space="preserve">      Reinforced:  specify date/time</v>
      </c>
      <c r="M626" s="148" t="str">
        <f t="shared" si="47"/>
        <v>PI.IC.TU.050403.01</v>
      </c>
      <c r="N626" s="148"/>
      <c r="O626" s="148" t="str">
        <f t="shared" si="48"/>
        <v>PH.IC.TU.050403.01</v>
      </c>
      <c r="Q626" s="148" t="str">
        <f t="shared" si="49"/>
        <v>CL.IC.TU.050403.01</v>
      </c>
      <c r="AR626" s="146" t="s">
        <v>12773</v>
      </c>
      <c r="AS626" s="146">
        <v>1749</v>
      </c>
    </row>
    <row r="627" spans="1:45" s="146" customFormat="1" ht="16">
      <c r="A627" s="146" t="s">
        <v>3934</v>
      </c>
      <c r="C627" s="147" t="s">
        <v>6291</v>
      </c>
      <c r="D627" s="146" t="s">
        <v>8585</v>
      </c>
      <c r="E627" s="147" t="s">
        <v>6291</v>
      </c>
      <c r="F627" s="146" t="s">
        <v>14643</v>
      </c>
      <c r="G627" s="146" t="s">
        <v>3958</v>
      </c>
      <c r="H627" s="147" t="s">
        <v>11848</v>
      </c>
      <c r="I627" s="146" t="s">
        <v>3959</v>
      </c>
      <c r="J627" s="148" t="str">
        <f t="shared" si="46"/>
        <v>IC.TU.050501</v>
      </c>
      <c r="K627" s="147" t="s">
        <v>12175</v>
      </c>
      <c r="L627" s="146" t="str">
        <f t="shared" si="45"/>
        <v xml:space="preserve">      Drsg Drainage None</v>
      </c>
      <c r="M627" s="148" t="str">
        <f t="shared" si="47"/>
        <v>PI.IC.TU.050501.01</v>
      </c>
      <c r="N627" s="148"/>
      <c r="O627" s="148" t="str">
        <f t="shared" si="48"/>
        <v>PH.IC.TU.050501.01</v>
      </c>
      <c r="Q627" s="148" t="str">
        <f t="shared" si="49"/>
        <v>CL.IC.TU.050501.01</v>
      </c>
      <c r="AR627" s="146" t="s">
        <v>12773</v>
      </c>
      <c r="AS627" s="146">
        <v>1749</v>
      </c>
    </row>
    <row r="628" spans="1:45" s="146" customFormat="1" ht="16">
      <c r="A628" s="146" t="s">
        <v>3934</v>
      </c>
      <c r="C628" s="147" t="s">
        <v>6291</v>
      </c>
      <c r="E628" s="147" t="s">
        <v>6291</v>
      </c>
      <c r="F628" s="146" t="s">
        <v>14643</v>
      </c>
      <c r="G628" s="146" t="s">
        <v>3813</v>
      </c>
      <c r="H628" s="147" t="s">
        <v>12030</v>
      </c>
      <c r="I628" s="146" t="s">
        <v>11400</v>
      </c>
      <c r="J628" s="148" t="str">
        <f t="shared" si="46"/>
        <v>IC.TU.050502</v>
      </c>
      <c r="K628" s="147" t="s">
        <v>12175</v>
      </c>
      <c r="L628" s="146" t="str">
        <f t="shared" ref="L628:L692" si="50">G628</f>
        <v xml:space="preserve">      Drsg Scant amount drainage</v>
      </c>
      <c r="M628" s="148" t="str">
        <f t="shared" si="47"/>
        <v>PI.IC.TU.050502.01</v>
      </c>
      <c r="N628" s="148"/>
      <c r="O628" s="148" t="str">
        <f t="shared" si="48"/>
        <v>PH.IC.TU.050502.01</v>
      </c>
      <c r="Q628" s="148" t="str">
        <f t="shared" si="49"/>
        <v>CL.IC.TU.050502.01</v>
      </c>
      <c r="AR628" s="146" t="s">
        <v>12773</v>
      </c>
      <c r="AS628" s="146">
        <v>1749</v>
      </c>
    </row>
    <row r="629" spans="1:45" s="146" customFormat="1" ht="16">
      <c r="A629" s="146" t="s">
        <v>3934</v>
      </c>
      <c r="C629" s="147" t="s">
        <v>6291</v>
      </c>
      <c r="E629" s="147" t="s">
        <v>6291</v>
      </c>
      <c r="F629" s="146" t="s">
        <v>14643</v>
      </c>
      <c r="G629" s="146" t="s">
        <v>3814</v>
      </c>
      <c r="H629" s="147" t="s">
        <v>12032</v>
      </c>
      <c r="I629" s="146" t="s">
        <v>11730</v>
      </c>
      <c r="J629" s="148" t="str">
        <f t="shared" si="46"/>
        <v>IC.TU.050503</v>
      </c>
      <c r="K629" s="147" t="s">
        <v>12175</v>
      </c>
      <c r="L629" s="146" t="str">
        <f t="shared" si="50"/>
        <v xml:space="preserve">      Drsg Small amount drainage</v>
      </c>
      <c r="M629" s="148" t="str">
        <f t="shared" si="47"/>
        <v>PI.IC.TU.050503.01</v>
      </c>
      <c r="N629" s="148"/>
      <c r="O629" s="148" t="str">
        <f t="shared" si="48"/>
        <v>PH.IC.TU.050503.01</v>
      </c>
      <c r="Q629" s="148" t="str">
        <f t="shared" si="49"/>
        <v>CL.IC.TU.050503.01</v>
      </c>
      <c r="AR629" s="146" t="s">
        <v>12773</v>
      </c>
      <c r="AS629" s="146">
        <v>1749</v>
      </c>
    </row>
    <row r="630" spans="1:45" s="146" customFormat="1" ht="16">
      <c r="A630" s="146" t="s">
        <v>3934</v>
      </c>
      <c r="C630" s="147" t="s">
        <v>6291</v>
      </c>
      <c r="E630" s="147" t="s">
        <v>6291</v>
      </c>
      <c r="F630" s="146" t="s">
        <v>14643</v>
      </c>
      <c r="G630" s="146" t="s">
        <v>4111</v>
      </c>
      <c r="H630" s="147" t="s">
        <v>12028</v>
      </c>
      <c r="I630" s="146" t="s">
        <v>11732</v>
      </c>
      <c r="J630" s="148" t="str">
        <f t="shared" si="46"/>
        <v>IC.TU.050504</v>
      </c>
      <c r="K630" s="147" t="s">
        <v>12175</v>
      </c>
      <c r="L630" s="146" t="str">
        <f t="shared" si="50"/>
        <v xml:space="preserve">      Drsg Moderate amount drainage</v>
      </c>
      <c r="M630" s="148" t="str">
        <f t="shared" si="47"/>
        <v>PI.IC.TU.050504.01</v>
      </c>
      <c r="N630" s="148"/>
      <c r="O630" s="148" t="str">
        <f t="shared" si="48"/>
        <v>PH.IC.TU.050504.01</v>
      </c>
      <c r="Q630" s="148" t="str">
        <f t="shared" si="49"/>
        <v>CL.IC.TU.050504.01</v>
      </c>
      <c r="AR630" s="146" t="s">
        <v>12773</v>
      </c>
      <c r="AS630" s="146">
        <v>1749</v>
      </c>
    </row>
    <row r="631" spans="1:45" s="146" customFormat="1" ht="16">
      <c r="A631" s="146" t="s">
        <v>3934</v>
      </c>
      <c r="C631" s="147" t="s">
        <v>6291</v>
      </c>
      <c r="E631" s="147" t="s">
        <v>6291</v>
      </c>
      <c r="F631" s="146" t="s">
        <v>14643</v>
      </c>
      <c r="G631" s="146" t="s">
        <v>4112</v>
      </c>
      <c r="H631" s="147" t="s">
        <v>12210</v>
      </c>
      <c r="I631" s="146" t="s">
        <v>11316</v>
      </c>
      <c r="J631" s="148" t="str">
        <f t="shared" si="46"/>
        <v>IC.TU.050505</v>
      </c>
      <c r="K631" s="147" t="s">
        <v>12175</v>
      </c>
      <c r="L631" s="146" t="str">
        <f t="shared" si="50"/>
        <v xml:space="preserve">      Drsg Heavy amount drainage</v>
      </c>
      <c r="M631" s="148" t="str">
        <f t="shared" si="47"/>
        <v>PI.IC.TU.050505.01</v>
      </c>
      <c r="N631" s="148"/>
      <c r="O631" s="148" t="str">
        <f t="shared" si="48"/>
        <v>PH.IC.TU.050505.01</v>
      </c>
      <c r="Q631" s="148" t="str">
        <f t="shared" si="49"/>
        <v>CL.IC.TU.050505.01</v>
      </c>
      <c r="AR631" s="146" t="s">
        <v>12773</v>
      </c>
      <c r="AS631" s="146">
        <v>1749</v>
      </c>
    </row>
    <row r="632" spans="1:45" s="146" customFormat="1" ht="16">
      <c r="A632" s="146" t="s">
        <v>3934</v>
      </c>
      <c r="C632" s="147" t="s">
        <v>6291</v>
      </c>
      <c r="E632" s="147" t="s">
        <v>6291</v>
      </c>
      <c r="F632" s="146" t="s">
        <v>14643</v>
      </c>
      <c r="G632" s="146" t="s">
        <v>4274</v>
      </c>
      <c r="H632" s="147" t="s">
        <v>12212</v>
      </c>
      <c r="I632" s="146" t="s">
        <v>11734</v>
      </c>
      <c r="J632" s="148" t="str">
        <f t="shared" si="46"/>
        <v>IC.TU.050506</v>
      </c>
      <c r="K632" s="147" t="s">
        <v>12175</v>
      </c>
      <c r="L632" s="146" t="str">
        <f t="shared" si="50"/>
        <v xml:space="preserve">      Drsg Large amount drainage</v>
      </c>
      <c r="M632" s="148" t="str">
        <f t="shared" si="47"/>
        <v>PI.IC.TU.050506.01</v>
      </c>
      <c r="N632" s="148"/>
      <c r="O632" s="148" t="str">
        <f t="shared" si="48"/>
        <v>PH.IC.TU.050506.01</v>
      </c>
      <c r="Q632" s="148" t="str">
        <f t="shared" si="49"/>
        <v>CL.IC.TU.050506.01</v>
      </c>
      <c r="AR632" s="146" t="s">
        <v>12773</v>
      </c>
      <c r="AS632" s="146">
        <v>1749</v>
      </c>
    </row>
    <row r="633" spans="1:45" s="146" customFormat="1" ht="16">
      <c r="A633" s="146" t="s">
        <v>3934</v>
      </c>
      <c r="C633" s="147" t="s">
        <v>6291</v>
      </c>
      <c r="E633" s="147" t="s">
        <v>6291</v>
      </c>
      <c r="F633" s="146" t="s">
        <v>14643</v>
      </c>
      <c r="G633" s="146" t="s">
        <v>14639</v>
      </c>
      <c r="H633" s="147" t="s">
        <v>12225</v>
      </c>
      <c r="I633" s="146" t="s">
        <v>11933</v>
      </c>
      <c r="J633" s="148" t="str">
        <f t="shared" si="46"/>
        <v>IC.TU.050507</v>
      </c>
      <c r="K633" s="147" t="s">
        <v>12175</v>
      </c>
      <c r="L633" s="146" t="str">
        <f t="shared" si="50"/>
        <v xml:space="preserve">      Drsg copious amount Drainage</v>
      </c>
      <c r="M633" s="148" t="str">
        <f t="shared" si="47"/>
        <v>PI.IC.TU.050507.01</v>
      </c>
      <c r="N633" s="148"/>
      <c r="O633" s="148" t="str">
        <f t="shared" si="48"/>
        <v>PH.IC.TU.050507.01</v>
      </c>
      <c r="Q633" s="148" t="str">
        <f t="shared" si="49"/>
        <v>CL.IC.TU.050507.01</v>
      </c>
      <c r="AR633" s="146" t="s">
        <v>12773</v>
      </c>
      <c r="AS633" s="146">
        <v>1749</v>
      </c>
    </row>
    <row r="634" spans="1:45" s="146" customFormat="1" ht="16">
      <c r="A634" s="146" t="s">
        <v>3934</v>
      </c>
      <c r="C634" s="147" t="s">
        <v>6291</v>
      </c>
      <c r="E634" s="147" t="s">
        <v>6291</v>
      </c>
      <c r="F634" s="146" t="s">
        <v>14643</v>
      </c>
      <c r="G634" s="146" t="s">
        <v>4115</v>
      </c>
      <c r="H634" s="147" t="s">
        <v>11638</v>
      </c>
      <c r="I634" s="146" t="s">
        <v>11753</v>
      </c>
      <c r="J634" s="148" t="str">
        <f t="shared" si="46"/>
        <v>IC.TU.050508</v>
      </c>
      <c r="K634" s="147" t="s">
        <v>12175</v>
      </c>
      <c r="L634" s="146" t="str">
        <f t="shared" si="50"/>
        <v xml:space="preserve">      Drsg Drainage Unchanged</v>
      </c>
      <c r="M634" s="148" t="str">
        <f t="shared" si="47"/>
        <v>PI.IC.TU.050508.01</v>
      </c>
      <c r="N634" s="148"/>
      <c r="O634" s="148" t="str">
        <f t="shared" si="48"/>
        <v>PH.IC.TU.050508.01</v>
      </c>
      <c r="Q634" s="148" t="str">
        <f t="shared" si="49"/>
        <v>CL.IC.TU.050508.01</v>
      </c>
      <c r="AR634" s="146" t="s">
        <v>12773</v>
      </c>
      <c r="AS634" s="146">
        <v>1749</v>
      </c>
    </row>
    <row r="635" spans="1:45" s="146" customFormat="1" ht="16">
      <c r="A635" s="146" t="s">
        <v>3934</v>
      </c>
      <c r="C635" s="147" t="s">
        <v>6291</v>
      </c>
      <c r="E635" s="147" t="s">
        <v>6291</v>
      </c>
      <c r="F635" s="146" t="s">
        <v>14643</v>
      </c>
      <c r="G635" s="146" t="s">
        <v>14599</v>
      </c>
      <c r="H635" s="147" t="s">
        <v>11639</v>
      </c>
      <c r="I635" s="146" t="s">
        <v>11752</v>
      </c>
      <c r="J635" s="148" t="str">
        <f t="shared" si="46"/>
        <v>IC.TU.050509</v>
      </c>
      <c r="K635" s="147" t="s">
        <v>12175</v>
      </c>
      <c r="L635" s="146" t="str">
        <f t="shared" si="50"/>
        <v xml:space="preserve">      Drsg Drainage decreasing</v>
      </c>
      <c r="M635" s="148" t="str">
        <f t="shared" si="47"/>
        <v>PI.IC.TU.050509.01</v>
      </c>
      <c r="N635" s="148"/>
      <c r="O635" s="148" t="str">
        <f t="shared" si="48"/>
        <v>PH.IC.TU.050509.01</v>
      </c>
      <c r="Q635" s="148" t="str">
        <f t="shared" si="49"/>
        <v>CL.IC.TU.050509.01</v>
      </c>
      <c r="AR635" s="146" t="s">
        <v>12773</v>
      </c>
      <c r="AS635" s="146">
        <v>1749</v>
      </c>
    </row>
    <row r="636" spans="1:45" s="146" customFormat="1" ht="16">
      <c r="A636" s="146" t="s">
        <v>3934</v>
      </c>
      <c r="C636" s="147" t="s">
        <v>6291</v>
      </c>
      <c r="E636" s="147" t="s">
        <v>6291</v>
      </c>
      <c r="F636" s="146" t="s">
        <v>14643</v>
      </c>
      <c r="G636" s="146" t="s">
        <v>4116</v>
      </c>
      <c r="H636" s="147" t="s">
        <v>11829</v>
      </c>
      <c r="I636" s="146" t="s">
        <v>11583</v>
      </c>
      <c r="J636" s="148" t="str">
        <f t="shared" si="46"/>
        <v>IC.TU.050510</v>
      </c>
      <c r="K636" s="147" t="s">
        <v>12175</v>
      </c>
      <c r="L636" s="146" t="str">
        <f t="shared" si="50"/>
        <v xml:space="preserve">      Drsg Drainage Increasing</v>
      </c>
      <c r="M636" s="148" t="str">
        <f t="shared" si="47"/>
        <v>PI.IC.TU.050510.01</v>
      </c>
      <c r="N636" s="148"/>
      <c r="O636" s="148" t="str">
        <f t="shared" si="48"/>
        <v>PH.IC.TU.050510.01</v>
      </c>
      <c r="Q636" s="148" t="str">
        <f t="shared" si="49"/>
        <v>CL.IC.TU.050510.01</v>
      </c>
      <c r="AR636" s="146" t="s">
        <v>12773</v>
      </c>
      <c r="AS636" s="146">
        <v>1749</v>
      </c>
    </row>
    <row r="637" spans="1:45" s="167" customFormat="1" ht="15">
      <c r="A637" s="10" t="s">
        <v>3934</v>
      </c>
      <c r="B637" s="10"/>
      <c r="C637" s="62" t="s">
        <v>6291</v>
      </c>
      <c r="D637" s="10" t="s">
        <v>11632</v>
      </c>
      <c r="E637" s="61" t="s">
        <v>6988</v>
      </c>
      <c r="F637" s="10" t="s">
        <v>3740</v>
      </c>
      <c r="G637" s="10" t="s">
        <v>4118</v>
      </c>
      <c r="H637" s="62" t="s">
        <v>11848</v>
      </c>
      <c r="I637" s="10" t="s">
        <v>11402</v>
      </c>
      <c r="J637" s="63" t="str">
        <f t="shared" si="46"/>
        <v>IC.TU.050601</v>
      </c>
      <c r="K637" s="61" t="s">
        <v>12175</v>
      </c>
      <c r="L637" s="167" t="str">
        <f t="shared" si="50"/>
        <v xml:space="preserve">      Right</v>
      </c>
      <c r="M637" s="168" t="str">
        <f t="shared" si="47"/>
        <v>PI.IC.TU.050601.01</v>
      </c>
      <c r="N637" s="168"/>
      <c r="O637" s="168" t="str">
        <f t="shared" si="48"/>
        <v>PH.IC.TU.050601.01</v>
      </c>
      <c r="Q637" s="168" t="str">
        <f t="shared" si="49"/>
        <v>CL.IC.TU.050601.01</v>
      </c>
    </row>
    <row r="638" spans="1:45" s="167" customFormat="1" ht="15">
      <c r="A638" s="10" t="s">
        <v>3934</v>
      </c>
      <c r="B638" s="10"/>
      <c r="C638" s="62" t="s">
        <v>6291</v>
      </c>
      <c r="D638" s="10"/>
      <c r="E638" s="61" t="s">
        <v>6988</v>
      </c>
      <c r="F638" s="10" t="s">
        <v>3740</v>
      </c>
      <c r="G638" s="10" t="s">
        <v>4119</v>
      </c>
      <c r="H638" s="62" t="s">
        <v>12030</v>
      </c>
      <c r="I638" s="10" t="s">
        <v>11563</v>
      </c>
      <c r="J638" s="63" t="str">
        <f t="shared" si="46"/>
        <v>IC.TU.050602</v>
      </c>
      <c r="K638" s="61" t="s">
        <v>12175</v>
      </c>
      <c r="L638" s="167" t="str">
        <f t="shared" si="50"/>
        <v xml:space="preserve">      Left</v>
      </c>
      <c r="M638" s="168" t="str">
        <f t="shared" si="47"/>
        <v>PI.IC.TU.050602.01</v>
      </c>
      <c r="N638" s="168"/>
      <c r="O638" s="168" t="str">
        <f t="shared" si="48"/>
        <v>PH.IC.TU.050602.01</v>
      </c>
      <c r="Q638" s="168" t="str">
        <f t="shared" si="49"/>
        <v>CL.IC.TU.050602.01</v>
      </c>
    </row>
    <row r="639" spans="1:45" s="167" customFormat="1" ht="15">
      <c r="A639" s="167" t="s">
        <v>3934</v>
      </c>
      <c r="C639" s="62" t="s">
        <v>6291</v>
      </c>
      <c r="D639" s="10"/>
      <c r="E639" s="61" t="s">
        <v>6988</v>
      </c>
      <c r="F639" s="10" t="s">
        <v>3740</v>
      </c>
      <c r="G639" s="167" t="s">
        <v>9138</v>
      </c>
      <c r="H639" s="62" t="s">
        <v>12185</v>
      </c>
      <c r="I639" s="167" t="s">
        <v>9138</v>
      </c>
      <c r="J639" s="63" t="str">
        <f t="shared" si="46"/>
        <v>IC.TU.050603</v>
      </c>
      <c r="K639" s="61" t="s">
        <v>12175</v>
      </c>
      <c r="L639" s="167" t="str">
        <f t="shared" si="50"/>
        <v>Midline</v>
      </c>
      <c r="M639" s="168" t="str">
        <f t="shared" si="47"/>
        <v>PI.IC.TU.050603.01</v>
      </c>
      <c r="N639" s="168"/>
      <c r="O639" s="168" t="str">
        <f t="shared" si="48"/>
        <v>PH.IC.TU.050603.01</v>
      </c>
      <c r="Q639" s="168" t="str">
        <f t="shared" si="49"/>
        <v>CL.IC.TU.050603.01</v>
      </c>
      <c r="R639" s="167" t="s">
        <v>12465</v>
      </c>
      <c r="S639" s="167">
        <v>330</v>
      </c>
    </row>
    <row r="640" spans="1:45" s="167" customFormat="1" ht="15">
      <c r="A640" s="10" t="s">
        <v>3934</v>
      </c>
      <c r="B640" s="10"/>
      <c r="C640" s="62" t="s">
        <v>6291</v>
      </c>
      <c r="D640" s="10" t="s">
        <v>8172</v>
      </c>
      <c r="E640" s="61" t="s">
        <v>6317</v>
      </c>
      <c r="F640" s="10" t="s">
        <v>3740</v>
      </c>
      <c r="G640" s="10" t="s">
        <v>3967</v>
      </c>
      <c r="H640" s="62" t="s">
        <v>11848</v>
      </c>
      <c r="I640" s="10" t="s">
        <v>9372</v>
      </c>
      <c r="J640" s="63" t="str">
        <f t="shared" si="46"/>
        <v>IC.TU.050701</v>
      </c>
      <c r="K640" s="61" t="s">
        <v>12175</v>
      </c>
      <c r="L640" s="167" t="str">
        <f t="shared" si="50"/>
        <v xml:space="preserve">      Lateral</v>
      </c>
      <c r="M640" s="168" t="str">
        <f t="shared" si="47"/>
        <v>PI.IC.TU.050701.01</v>
      </c>
      <c r="N640" s="168"/>
      <c r="O640" s="168" t="str">
        <f t="shared" si="48"/>
        <v>PH.IC.TU.050701.01</v>
      </c>
      <c r="Q640" s="168" t="str">
        <f t="shared" si="49"/>
        <v>CL.IC.TU.050701.01</v>
      </c>
    </row>
    <row r="641" spans="1:27" s="167" customFormat="1" ht="15">
      <c r="A641" s="10" t="s">
        <v>3934</v>
      </c>
      <c r="B641" s="10"/>
      <c r="C641" s="62" t="s">
        <v>6291</v>
      </c>
      <c r="D641" s="10"/>
      <c r="E641" s="61" t="s">
        <v>6317</v>
      </c>
      <c r="F641" s="10" t="s">
        <v>3740</v>
      </c>
      <c r="G641" s="10" t="s">
        <v>3706</v>
      </c>
      <c r="H641" s="62" t="s">
        <v>12030</v>
      </c>
      <c r="I641" s="10" t="s">
        <v>9373</v>
      </c>
      <c r="J641" s="63" t="str">
        <f t="shared" si="46"/>
        <v>IC.TU.050702</v>
      </c>
      <c r="K641" s="61" t="s">
        <v>12175</v>
      </c>
      <c r="L641" s="167" t="str">
        <f t="shared" si="50"/>
        <v xml:space="preserve">      Medial</v>
      </c>
      <c r="M641" s="168" t="str">
        <f t="shared" si="47"/>
        <v>PI.IC.TU.050702.01</v>
      </c>
      <c r="N641" s="168"/>
      <c r="O641" s="168" t="str">
        <f t="shared" si="48"/>
        <v>PH.IC.TU.050702.01</v>
      </c>
      <c r="Q641" s="168" t="str">
        <f t="shared" si="49"/>
        <v>CL.IC.TU.050702.01</v>
      </c>
    </row>
    <row r="642" spans="1:27" s="167" customFormat="1" ht="15">
      <c r="A642" s="10" t="s">
        <v>3934</v>
      </c>
      <c r="B642" s="10"/>
      <c r="C642" s="62" t="s">
        <v>6291</v>
      </c>
      <c r="D642" s="10"/>
      <c r="E642" s="61" t="s">
        <v>6317</v>
      </c>
      <c r="F642" s="10" t="s">
        <v>3740</v>
      </c>
      <c r="G642" s="10" t="s">
        <v>3707</v>
      </c>
      <c r="H642" s="62" t="s">
        <v>12032</v>
      </c>
      <c r="I642" s="10" t="s">
        <v>9374</v>
      </c>
      <c r="J642" s="63" t="str">
        <f t="shared" si="46"/>
        <v>IC.TU.050703</v>
      </c>
      <c r="K642" s="61" t="s">
        <v>12175</v>
      </c>
      <c r="L642" s="167" t="str">
        <f t="shared" si="50"/>
        <v xml:space="preserve">      Anterior</v>
      </c>
      <c r="M642" s="168" t="str">
        <f t="shared" si="47"/>
        <v>PI.IC.TU.050703.01</v>
      </c>
      <c r="N642" s="168"/>
      <c r="O642" s="168" t="str">
        <f t="shared" si="48"/>
        <v>PH.IC.TU.050703.01</v>
      </c>
      <c r="Q642" s="168" t="str">
        <f t="shared" si="49"/>
        <v>CL.IC.TU.050703.01</v>
      </c>
    </row>
    <row r="643" spans="1:27" s="167" customFormat="1" ht="15">
      <c r="A643" s="10" t="s">
        <v>3934</v>
      </c>
      <c r="B643" s="10"/>
      <c r="C643" s="62" t="s">
        <v>6291</v>
      </c>
      <c r="D643" s="10"/>
      <c r="E643" s="61" t="s">
        <v>6317</v>
      </c>
      <c r="F643" s="10" t="s">
        <v>3740</v>
      </c>
      <c r="G643" s="10" t="s">
        <v>3708</v>
      </c>
      <c r="H643" s="62" t="s">
        <v>12028</v>
      </c>
      <c r="I643" s="10" t="s">
        <v>9375</v>
      </c>
      <c r="J643" s="63" t="str">
        <f t="shared" si="46"/>
        <v>IC.TU.050704</v>
      </c>
      <c r="K643" s="61" t="s">
        <v>12175</v>
      </c>
      <c r="L643" s="167" t="str">
        <f t="shared" si="50"/>
        <v xml:space="preserve">      Posterior</v>
      </c>
      <c r="M643" s="168" t="str">
        <f t="shared" si="47"/>
        <v>PI.IC.TU.050704.01</v>
      </c>
      <c r="N643" s="168"/>
      <c r="O643" s="168" t="str">
        <f t="shared" si="48"/>
        <v>PH.IC.TU.050704.01</v>
      </c>
      <c r="Q643" s="168" t="str">
        <f t="shared" si="49"/>
        <v>CL.IC.TU.050704.01</v>
      </c>
    </row>
    <row r="644" spans="1:27" s="167" customFormat="1" ht="15">
      <c r="A644" s="10" t="s">
        <v>3934</v>
      </c>
      <c r="B644" s="10"/>
      <c r="C644" s="62" t="s">
        <v>6291</v>
      </c>
      <c r="D644" s="10"/>
      <c r="E644" s="61" t="s">
        <v>6317</v>
      </c>
      <c r="F644" s="10" t="s">
        <v>3740</v>
      </c>
      <c r="G644" s="10" t="s">
        <v>3710</v>
      </c>
      <c r="H644" s="62" t="s">
        <v>12210</v>
      </c>
      <c r="I644" s="10" t="s">
        <v>9255</v>
      </c>
      <c r="J644" s="63" t="str">
        <f t="shared" si="46"/>
        <v>IC.TU.050705</v>
      </c>
      <c r="K644" s="61" t="s">
        <v>12175</v>
      </c>
      <c r="L644" s="167" t="str">
        <f t="shared" si="50"/>
        <v xml:space="preserve">      Proximal</v>
      </c>
      <c r="M644" s="168" t="str">
        <f t="shared" si="47"/>
        <v>PI.IC.TU.050705.01</v>
      </c>
      <c r="N644" s="168"/>
      <c r="O644" s="168" t="str">
        <f t="shared" si="48"/>
        <v>PH.IC.TU.050705.01</v>
      </c>
      <c r="Q644" s="168" t="str">
        <f t="shared" si="49"/>
        <v>CL.IC.TU.050705.01</v>
      </c>
    </row>
    <row r="645" spans="1:27" s="167" customFormat="1" ht="15">
      <c r="A645" s="10" t="s">
        <v>3934</v>
      </c>
      <c r="B645" s="10"/>
      <c r="C645" s="62" t="s">
        <v>6291</v>
      </c>
      <c r="D645" s="10"/>
      <c r="E645" s="61" t="s">
        <v>6317</v>
      </c>
      <c r="F645" s="10" t="s">
        <v>3740</v>
      </c>
      <c r="G645" s="10" t="s">
        <v>3990</v>
      </c>
      <c r="H645" s="62" t="s">
        <v>12212</v>
      </c>
      <c r="I645" s="10" t="s">
        <v>9256</v>
      </c>
      <c r="J645" s="63" t="str">
        <f t="shared" si="46"/>
        <v>IC.TU.050706</v>
      </c>
      <c r="K645" s="61" t="s">
        <v>12175</v>
      </c>
      <c r="L645" s="167" t="str">
        <f t="shared" si="50"/>
        <v xml:space="preserve">      Distal</v>
      </c>
      <c r="M645" s="168" t="str">
        <f t="shared" si="47"/>
        <v>PI.IC.TU.050706.01</v>
      </c>
      <c r="N645" s="168"/>
      <c r="O645" s="168" t="str">
        <f t="shared" si="48"/>
        <v>PH.IC.TU.050706.01</v>
      </c>
      <c r="Q645" s="168" t="str">
        <f t="shared" si="49"/>
        <v>CL.IC.TU.050706.01</v>
      </c>
    </row>
    <row r="646" spans="1:27" s="167" customFormat="1" ht="15">
      <c r="A646" s="10" t="s">
        <v>3934</v>
      </c>
      <c r="B646" s="10"/>
      <c r="C646" s="62" t="s">
        <v>6291</v>
      </c>
      <c r="D646" s="10" t="s">
        <v>11645</v>
      </c>
      <c r="E646" s="61" t="s">
        <v>3574</v>
      </c>
      <c r="F646" s="10" t="s">
        <v>3623</v>
      </c>
      <c r="G646" s="10" t="s">
        <v>13457</v>
      </c>
      <c r="H646" s="62" t="s">
        <v>11848</v>
      </c>
      <c r="I646" s="10" t="s">
        <v>9195</v>
      </c>
      <c r="J646" s="63" t="str">
        <f t="shared" si="46"/>
        <v>IC.TU.050801</v>
      </c>
      <c r="K646" s="61" t="s">
        <v>12175</v>
      </c>
      <c r="L646" s="167" t="str">
        <f t="shared" si="50"/>
        <v xml:space="preserve">Head/Neck area:  </v>
      </c>
      <c r="M646" s="168" t="str">
        <f t="shared" si="47"/>
        <v>PI.IC.TU.050801.01</v>
      </c>
      <c r="N646" s="168"/>
      <c r="O646" s="168" t="str">
        <f t="shared" si="48"/>
        <v>PH.IC.TU.050801.01</v>
      </c>
      <c r="Q646" s="168" t="str">
        <f t="shared" si="49"/>
        <v>CL.IC.TU.050801.01</v>
      </c>
    </row>
    <row r="647" spans="1:27" s="167" customFormat="1" ht="15">
      <c r="A647" s="10" t="s">
        <v>3934</v>
      </c>
      <c r="B647" s="10"/>
      <c r="C647" s="62" t="s">
        <v>6291</v>
      </c>
      <c r="D647" s="10"/>
      <c r="E647" s="61" t="s">
        <v>3574</v>
      </c>
      <c r="F647" s="10" t="s">
        <v>3623</v>
      </c>
      <c r="G647" s="10" t="s">
        <v>13458</v>
      </c>
      <c r="H647" s="62" t="s">
        <v>12030</v>
      </c>
      <c r="I647" s="10" t="s">
        <v>3992</v>
      </c>
      <c r="J647" s="63" t="str">
        <f t="shared" si="46"/>
        <v>IC.TU.050802</v>
      </c>
      <c r="K647" s="61" t="s">
        <v>12175</v>
      </c>
      <c r="L647" s="167" t="str">
        <f t="shared" si="50"/>
        <v xml:space="preserve">Thoracic area:  </v>
      </c>
      <c r="M647" s="168" t="str">
        <f t="shared" si="47"/>
        <v>PI.IC.TU.050802.01</v>
      </c>
      <c r="N647" s="168"/>
      <c r="O647" s="168" t="str">
        <f t="shared" si="48"/>
        <v>PH.IC.TU.050802.01</v>
      </c>
      <c r="Q647" s="168" t="str">
        <f t="shared" si="49"/>
        <v>CL.IC.TU.050802.01</v>
      </c>
    </row>
    <row r="648" spans="1:27" s="167" customFormat="1" ht="15">
      <c r="A648" s="10" t="s">
        <v>3934</v>
      </c>
      <c r="B648" s="10"/>
      <c r="C648" s="62" t="s">
        <v>6291</v>
      </c>
      <c r="D648" s="10"/>
      <c r="E648" s="61" t="s">
        <v>3574</v>
      </c>
      <c r="F648" s="10" t="s">
        <v>3623</v>
      </c>
      <c r="G648" s="10" t="s">
        <v>13459</v>
      </c>
      <c r="H648" s="62" t="s">
        <v>12032</v>
      </c>
      <c r="I648" s="10" t="s">
        <v>8552</v>
      </c>
      <c r="J648" s="63" t="str">
        <f t="shared" si="46"/>
        <v>IC.TU.050803</v>
      </c>
      <c r="K648" s="61" t="s">
        <v>12175</v>
      </c>
      <c r="L648" s="167" t="str">
        <f t="shared" si="50"/>
        <v xml:space="preserve">Abdominal area:  </v>
      </c>
      <c r="M648" s="168" t="str">
        <f t="shared" si="47"/>
        <v>PI.IC.TU.050803.01</v>
      </c>
      <c r="N648" s="168"/>
      <c r="O648" s="168" t="str">
        <f t="shared" si="48"/>
        <v>PH.IC.TU.050803.01</v>
      </c>
      <c r="Q648" s="168" t="str">
        <f t="shared" si="49"/>
        <v>CL.IC.TU.050803.01</v>
      </c>
    </row>
    <row r="649" spans="1:27" s="167" customFormat="1" ht="15">
      <c r="A649" s="10" t="s">
        <v>3934</v>
      </c>
      <c r="B649" s="10"/>
      <c r="C649" s="62" t="s">
        <v>6291</v>
      </c>
      <c r="D649" s="10"/>
      <c r="E649" s="61" t="s">
        <v>3574</v>
      </c>
      <c r="F649" s="10" t="s">
        <v>3623</v>
      </c>
      <c r="G649" s="10" t="s">
        <v>13460</v>
      </c>
      <c r="H649" s="62" t="s">
        <v>12028</v>
      </c>
      <c r="I649" s="10" t="s">
        <v>8132</v>
      </c>
      <c r="J649" s="63" t="str">
        <f t="shared" si="46"/>
        <v>IC.TU.050804</v>
      </c>
      <c r="K649" s="61" t="s">
        <v>12175</v>
      </c>
      <c r="L649" s="167" t="str">
        <f t="shared" si="50"/>
        <v xml:space="preserve">Pelvic area:  </v>
      </c>
      <c r="M649" s="168" t="str">
        <f t="shared" si="47"/>
        <v>PI.IC.TU.050804.01</v>
      </c>
      <c r="N649" s="168"/>
      <c r="O649" s="168" t="str">
        <f t="shared" si="48"/>
        <v>PH.IC.TU.050804.01</v>
      </c>
      <c r="Q649" s="168" t="str">
        <f t="shared" si="49"/>
        <v>CL.IC.TU.050804.01</v>
      </c>
    </row>
    <row r="650" spans="1:27" s="167" customFormat="1" ht="15">
      <c r="A650" s="10" t="s">
        <v>3934</v>
      </c>
      <c r="B650" s="10"/>
      <c r="C650" s="62" t="s">
        <v>6291</v>
      </c>
      <c r="D650" s="10"/>
      <c r="E650" s="61" t="s">
        <v>3574</v>
      </c>
      <c r="F650" s="10" t="s">
        <v>3623</v>
      </c>
      <c r="G650" s="10" t="s">
        <v>13461</v>
      </c>
      <c r="H650" s="62" t="s">
        <v>12210</v>
      </c>
      <c r="I650" s="10" t="s">
        <v>3997</v>
      </c>
      <c r="J650" s="63" t="str">
        <f t="shared" si="46"/>
        <v>IC.TU.050805</v>
      </c>
      <c r="K650" s="61" t="s">
        <v>12175</v>
      </c>
      <c r="L650" s="167" t="str">
        <f t="shared" si="50"/>
        <v xml:space="preserve">Extremity area:  </v>
      </c>
      <c r="M650" s="168" t="str">
        <f t="shared" si="47"/>
        <v>PI.IC.TU.050805.01</v>
      </c>
      <c r="N650" s="168"/>
      <c r="O650" s="168" t="str">
        <f t="shared" si="48"/>
        <v>PH.IC.TU.050805.01</v>
      </c>
      <c r="Q650" s="168" t="str">
        <f t="shared" si="49"/>
        <v>CL.IC.TU.050805.01</v>
      </c>
    </row>
    <row r="651" spans="1:27" s="167" customFormat="1" ht="15">
      <c r="A651" s="167" t="s">
        <v>3934</v>
      </c>
      <c r="C651" s="61" t="s">
        <v>1611</v>
      </c>
      <c r="E651" s="61" t="s">
        <v>12976</v>
      </c>
      <c r="F651" s="167" t="s">
        <v>1603</v>
      </c>
      <c r="G651" s="167" t="s">
        <v>1596</v>
      </c>
      <c r="H651" s="62" t="s">
        <v>1597</v>
      </c>
      <c r="I651" s="167" t="s">
        <v>1598</v>
      </c>
      <c r="J651" s="63" t="str">
        <f t="shared" si="46"/>
        <v>IC.TU.050806</v>
      </c>
      <c r="K651" s="61" t="s">
        <v>12906</v>
      </c>
      <c r="L651" s="167" t="str">
        <f t="shared" si="50"/>
        <v>Shoulder</v>
      </c>
      <c r="M651" s="168" t="str">
        <f t="shared" si="47"/>
        <v>PI.IC.TU.050806.01</v>
      </c>
      <c r="N651" s="168"/>
      <c r="O651" s="168" t="str">
        <f t="shared" si="48"/>
        <v>PH.IC.TU.050806.01</v>
      </c>
      <c r="Q651" s="168" t="str">
        <f t="shared" si="49"/>
        <v>CL.IC.TU.050806.01</v>
      </c>
      <c r="Z651" s="167" t="s">
        <v>1599</v>
      </c>
      <c r="AA651" s="167">
        <v>1143</v>
      </c>
    </row>
    <row r="652" spans="1:27" s="167" customFormat="1" ht="15">
      <c r="A652" s="10" t="s">
        <v>3934</v>
      </c>
      <c r="B652" s="10"/>
      <c r="C652" s="62" t="s">
        <v>6291</v>
      </c>
      <c r="D652" s="10" t="s">
        <v>8677</v>
      </c>
      <c r="E652" s="61" t="s">
        <v>3690</v>
      </c>
      <c r="F652" s="10" t="s">
        <v>3744</v>
      </c>
      <c r="G652" s="10" t="s">
        <v>8552</v>
      </c>
      <c r="H652" s="62" t="s">
        <v>11848</v>
      </c>
      <c r="I652" s="10" t="s">
        <v>8552</v>
      </c>
      <c r="J652" s="63" t="str">
        <f t="shared" si="46"/>
        <v>IC.TU.050901</v>
      </c>
      <c r="K652" s="61" t="s">
        <v>12175</v>
      </c>
      <c r="L652" s="167" t="str">
        <f t="shared" si="50"/>
        <v>Abdomen</v>
      </c>
      <c r="M652" s="168" t="str">
        <f t="shared" si="47"/>
        <v>PI.IC.TU.050901.01</v>
      </c>
      <c r="N652" s="168"/>
      <c r="O652" s="168" t="str">
        <f t="shared" si="48"/>
        <v>PH.IC.TU.050901.01</v>
      </c>
      <c r="Q652" s="168" t="str">
        <f t="shared" si="49"/>
        <v>CL.IC.TU.050901.01</v>
      </c>
    </row>
    <row r="653" spans="1:27" s="167" customFormat="1" ht="15">
      <c r="A653" s="10" t="s">
        <v>3934</v>
      </c>
      <c r="B653" s="10"/>
      <c r="C653" s="62" t="s">
        <v>6291</v>
      </c>
      <c r="D653" s="10"/>
      <c r="E653" s="61" t="s">
        <v>3690</v>
      </c>
      <c r="F653" s="10" t="s">
        <v>3744</v>
      </c>
      <c r="G653" s="10" t="s">
        <v>8553</v>
      </c>
      <c r="H653" s="62" t="s">
        <v>12030</v>
      </c>
      <c r="I653" s="10" t="s">
        <v>8553</v>
      </c>
      <c r="J653" s="63" t="str">
        <f t="shared" si="46"/>
        <v>IC.TU.050902</v>
      </c>
      <c r="K653" s="61" t="s">
        <v>12175</v>
      </c>
      <c r="L653" s="167" t="str">
        <f t="shared" si="50"/>
        <v>Flank</v>
      </c>
      <c r="M653" s="168" t="str">
        <f t="shared" si="47"/>
        <v>PI.IC.TU.050902.01</v>
      </c>
      <c r="N653" s="168"/>
      <c r="O653" s="168" t="str">
        <f t="shared" si="48"/>
        <v>PH.IC.TU.050902.01</v>
      </c>
      <c r="Q653" s="168" t="str">
        <f t="shared" si="49"/>
        <v>CL.IC.TU.050902.01</v>
      </c>
    </row>
    <row r="654" spans="1:27" s="167" customFormat="1" ht="15">
      <c r="A654" s="10" t="s">
        <v>3934</v>
      </c>
      <c r="B654" s="10"/>
      <c r="C654" s="62" t="s">
        <v>6291</v>
      </c>
      <c r="D654" s="10" t="s">
        <v>8821</v>
      </c>
      <c r="E654" s="61" t="s">
        <v>3188</v>
      </c>
      <c r="F654" s="10" t="s">
        <v>3744</v>
      </c>
      <c r="G654" s="10" t="s">
        <v>3858</v>
      </c>
      <c r="H654" s="62" t="s">
        <v>11848</v>
      </c>
      <c r="I654" s="10" t="s">
        <v>10518</v>
      </c>
      <c r="J654" s="63" t="str">
        <f t="shared" si="46"/>
        <v>IC.TU.051001</v>
      </c>
      <c r="K654" s="61" t="s">
        <v>12175</v>
      </c>
      <c r="L654" s="167" t="str">
        <f t="shared" si="50"/>
        <v xml:space="preserve">      RUQ</v>
      </c>
      <c r="M654" s="168" t="str">
        <f t="shared" si="47"/>
        <v>PI.IC.TU.051001.01</v>
      </c>
      <c r="N654" s="168"/>
      <c r="O654" s="168" t="str">
        <f t="shared" si="48"/>
        <v>PH.IC.TU.051001.01</v>
      </c>
      <c r="Q654" s="168" t="str">
        <f t="shared" si="49"/>
        <v>CL.IC.TU.051001.01</v>
      </c>
    </row>
    <row r="655" spans="1:27" s="167" customFormat="1" ht="15">
      <c r="A655" s="10" t="s">
        <v>3934</v>
      </c>
      <c r="B655" s="10"/>
      <c r="C655" s="62" t="s">
        <v>6291</v>
      </c>
      <c r="D655" s="10"/>
      <c r="E655" s="61" t="s">
        <v>3188</v>
      </c>
      <c r="F655" s="10" t="s">
        <v>3744</v>
      </c>
      <c r="G655" s="10" t="s">
        <v>3859</v>
      </c>
      <c r="H655" s="62" t="s">
        <v>12030</v>
      </c>
      <c r="I655" s="10" t="s">
        <v>10520</v>
      </c>
      <c r="J655" s="63" t="str">
        <f t="shared" si="46"/>
        <v>IC.TU.051002</v>
      </c>
      <c r="K655" s="61" t="s">
        <v>12175</v>
      </c>
      <c r="L655" s="167" t="str">
        <f t="shared" si="50"/>
        <v xml:space="preserve">      RLQ</v>
      </c>
      <c r="M655" s="168" t="str">
        <f t="shared" si="47"/>
        <v>PI.IC.TU.051002.01</v>
      </c>
      <c r="N655" s="168"/>
      <c r="O655" s="168" t="str">
        <f t="shared" si="48"/>
        <v>PH.IC.TU.051002.01</v>
      </c>
      <c r="Q655" s="168" t="str">
        <f t="shared" si="49"/>
        <v>CL.IC.TU.051002.01</v>
      </c>
    </row>
    <row r="656" spans="1:27" s="167" customFormat="1" ht="15">
      <c r="A656" s="10" t="s">
        <v>3934</v>
      </c>
      <c r="B656" s="10"/>
      <c r="C656" s="62" t="s">
        <v>6291</v>
      </c>
      <c r="D656" s="10"/>
      <c r="E656" s="61" t="s">
        <v>3188</v>
      </c>
      <c r="F656" s="10" t="s">
        <v>3744</v>
      </c>
      <c r="G656" s="10" t="s">
        <v>3860</v>
      </c>
      <c r="H656" s="62" t="s">
        <v>12032</v>
      </c>
      <c r="I656" s="10" t="s">
        <v>10522</v>
      </c>
      <c r="J656" s="63" t="str">
        <f t="shared" si="46"/>
        <v>IC.TU.051003</v>
      </c>
      <c r="K656" s="61" t="s">
        <v>12175</v>
      </c>
      <c r="L656" s="167" t="str">
        <f t="shared" si="50"/>
        <v xml:space="preserve">      LUQ</v>
      </c>
      <c r="M656" s="168" t="str">
        <f t="shared" si="47"/>
        <v>PI.IC.TU.051003.01</v>
      </c>
      <c r="N656" s="168"/>
      <c r="O656" s="168" t="str">
        <f t="shared" si="48"/>
        <v>PH.IC.TU.051003.01</v>
      </c>
      <c r="Q656" s="168" t="str">
        <f t="shared" si="49"/>
        <v>CL.IC.TU.051003.01</v>
      </c>
    </row>
    <row r="657" spans="1:17" s="167" customFormat="1" ht="15">
      <c r="A657" s="10" t="s">
        <v>3934</v>
      </c>
      <c r="B657" s="10"/>
      <c r="C657" s="62" t="s">
        <v>6291</v>
      </c>
      <c r="D657" s="10"/>
      <c r="E657" s="61" t="s">
        <v>3188</v>
      </c>
      <c r="F657" s="10" t="s">
        <v>3744</v>
      </c>
      <c r="G657" s="10" t="s">
        <v>3861</v>
      </c>
      <c r="H657" s="62" t="s">
        <v>12028</v>
      </c>
      <c r="I657" s="10" t="s">
        <v>10524</v>
      </c>
      <c r="J657" s="63" t="str">
        <f t="shared" si="46"/>
        <v>IC.TU.051004</v>
      </c>
      <c r="K657" s="61" t="s">
        <v>12175</v>
      </c>
      <c r="L657" s="167" t="str">
        <f t="shared" si="50"/>
        <v xml:space="preserve">      LLQ</v>
      </c>
      <c r="M657" s="168" t="str">
        <f t="shared" si="47"/>
        <v>PI.IC.TU.051004.01</v>
      </c>
      <c r="N657" s="168"/>
      <c r="O657" s="168" t="str">
        <f t="shared" si="48"/>
        <v>PH.IC.TU.051004.01</v>
      </c>
      <c r="Q657" s="168" t="str">
        <f t="shared" si="49"/>
        <v>CL.IC.TU.051004.01</v>
      </c>
    </row>
    <row r="658" spans="1:17" s="167" customFormat="1" ht="15">
      <c r="A658" s="10" t="s">
        <v>3934</v>
      </c>
      <c r="B658" s="10"/>
      <c r="C658" s="62" t="s">
        <v>6291</v>
      </c>
      <c r="D658" s="10" t="s">
        <v>8822</v>
      </c>
      <c r="E658" s="61" t="s">
        <v>5749</v>
      </c>
      <c r="F658" s="10" t="s">
        <v>3745</v>
      </c>
      <c r="G658" s="10" t="s">
        <v>8986</v>
      </c>
      <c r="H658" s="62" t="s">
        <v>11848</v>
      </c>
      <c r="I658" s="10" t="s">
        <v>8986</v>
      </c>
      <c r="J658" s="63" t="str">
        <f t="shared" si="46"/>
        <v>IC.TU.051101</v>
      </c>
      <c r="K658" s="61" t="s">
        <v>12175</v>
      </c>
      <c r="L658" s="167" t="str">
        <f t="shared" si="50"/>
        <v>Arm</v>
      </c>
      <c r="M658" s="168" t="str">
        <f t="shared" si="47"/>
        <v>PI.IC.TU.051101.01</v>
      </c>
      <c r="N658" s="168"/>
      <c r="O658" s="168" t="str">
        <f t="shared" si="48"/>
        <v>PH.IC.TU.051101.01</v>
      </c>
      <c r="Q658" s="168" t="str">
        <f t="shared" si="49"/>
        <v>CL.IC.TU.051101.01</v>
      </c>
    </row>
    <row r="659" spans="1:17" s="167" customFormat="1" ht="15">
      <c r="A659" s="10" t="s">
        <v>3934</v>
      </c>
      <c r="B659" s="10"/>
      <c r="C659" s="62" t="s">
        <v>6291</v>
      </c>
      <c r="D659" s="10"/>
      <c r="E659" s="61" t="s">
        <v>5749</v>
      </c>
      <c r="F659" s="10" t="s">
        <v>3745</v>
      </c>
      <c r="G659" s="10" t="s">
        <v>8860</v>
      </c>
      <c r="H659" s="62" t="s">
        <v>12030</v>
      </c>
      <c r="I659" s="10" t="s">
        <v>8860</v>
      </c>
      <c r="J659" s="63" t="str">
        <f t="shared" si="46"/>
        <v>IC.TU.051102</v>
      </c>
      <c r="K659" s="61" t="s">
        <v>12175</v>
      </c>
      <c r="L659" s="167" t="str">
        <f t="shared" si="50"/>
        <v>Wrist</v>
      </c>
      <c r="M659" s="168" t="str">
        <f t="shared" si="47"/>
        <v>PI.IC.TU.051102.01</v>
      </c>
      <c r="N659" s="168"/>
      <c r="O659" s="168" t="str">
        <f t="shared" si="48"/>
        <v>PH.IC.TU.051102.01</v>
      </c>
      <c r="Q659" s="168" t="str">
        <f t="shared" si="49"/>
        <v>CL.IC.TU.051102.01</v>
      </c>
    </row>
    <row r="660" spans="1:17" s="167" customFormat="1" ht="15">
      <c r="A660" s="10" t="s">
        <v>3934</v>
      </c>
      <c r="B660" s="10"/>
      <c r="C660" s="62" t="s">
        <v>6291</v>
      </c>
      <c r="D660" s="10"/>
      <c r="E660" s="61" t="s">
        <v>5749</v>
      </c>
      <c r="F660" s="10" t="s">
        <v>3745</v>
      </c>
      <c r="G660" s="10" t="s">
        <v>11746</v>
      </c>
      <c r="H660" s="62" t="s">
        <v>12032</v>
      </c>
      <c r="I660" s="10" t="s">
        <v>11746</v>
      </c>
      <c r="J660" s="63" t="str">
        <f t="shared" si="46"/>
        <v>IC.TU.051103</v>
      </c>
      <c r="K660" s="61" t="s">
        <v>12175</v>
      </c>
      <c r="L660" s="167" t="str">
        <f t="shared" si="50"/>
        <v>Hand</v>
      </c>
      <c r="M660" s="168" t="str">
        <f t="shared" si="47"/>
        <v>PI.IC.TU.051103.01</v>
      </c>
      <c r="N660" s="168"/>
      <c r="O660" s="168" t="str">
        <f t="shared" si="48"/>
        <v>PH.IC.TU.051103.01</v>
      </c>
      <c r="Q660" s="168" t="str">
        <f t="shared" si="49"/>
        <v>CL.IC.TU.051103.01</v>
      </c>
    </row>
    <row r="661" spans="1:17" s="167" customFormat="1" ht="15">
      <c r="A661" s="10" t="s">
        <v>3934</v>
      </c>
      <c r="B661" s="10"/>
      <c r="C661" s="62" t="s">
        <v>6291</v>
      </c>
      <c r="D661" s="10"/>
      <c r="E661" s="61" t="s">
        <v>5749</v>
      </c>
      <c r="F661" s="10" t="s">
        <v>3745</v>
      </c>
      <c r="G661" s="10" t="s">
        <v>8861</v>
      </c>
      <c r="H661" s="62" t="s">
        <v>12028</v>
      </c>
      <c r="I661" s="10" t="s">
        <v>8862</v>
      </c>
      <c r="J661" s="63" t="str">
        <f t="shared" si="46"/>
        <v>IC.TU.051104</v>
      </c>
      <c r="K661" s="61" t="s">
        <v>12175</v>
      </c>
      <c r="L661" s="167" t="str">
        <f t="shared" si="50"/>
        <v>Finger(s): specify</v>
      </c>
      <c r="M661" s="168" t="str">
        <f t="shared" si="47"/>
        <v>PI.IC.TU.051104.01</v>
      </c>
      <c r="N661" s="168"/>
      <c r="O661" s="168" t="str">
        <f t="shared" si="48"/>
        <v>PH.IC.TU.051104.01</v>
      </c>
      <c r="Q661" s="168" t="str">
        <f t="shared" si="49"/>
        <v>CL.IC.TU.051104.01</v>
      </c>
    </row>
    <row r="662" spans="1:17" s="167" customFormat="1" ht="15">
      <c r="A662" s="10" t="s">
        <v>3934</v>
      </c>
      <c r="B662" s="10"/>
      <c r="C662" s="62" t="s">
        <v>6291</v>
      </c>
      <c r="D662" s="10"/>
      <c r="E662" s="61" t="s">
        <v>5749</v>
      </c>
      <c r="F662" s="10" t="s">
        <v>3745</v>
      </c>
      <c r="G662" s="10" t="s">
        <v>6439</v>
      </c>
      <c r="H662" s="62" t="s">
        <v>12210</v>
      </c>
      <c r="I662" s="10" t="s">
        <v>6439</v>
      </c>
      <c r="J662" s="63" t="str">
        <f t="shared" si="46"/>
        <v>IC.TU.051105</v>
      </c>
      <c r="K662" s="61" t="s">
        <v>12175</v>
      </c>
      <c r="L662" s="167" t="str">
        <f t="shared" si="50"/>
        <v>Leg</v>
      </c>
      <c r="M662" s="168" t="str">
        <f t="shared" si="47"/>
        <v>PI.IC.TU.051105.01</v>
      </c>
      <c r="N662" s="168"/>
      <c r="O662" s="168" t="str">
        <f t="shared" si="48"/>
        <v>PH.IC.TU.051105.01</v>
      </c>
      <c r="Q662" s="168" t="str">
        <f t="shared" si="49"/>
        <v>CL.IC.TU.051105.01</v>
      </c>
    </row>
    <row r="663" spans="1:17" s="167" customFormat="1" ht="15">
      <c r="A663" s="10" t="s">
        <v>3934</v>
      </c>
      <c r="B663" s="10"/>
      <c r="C663" s="62" t="s">
        <v>6291</v>
      </c>
      <c r="D663" s="10"/>
      <c r="E663" s="61" t="s">
        <v>5749</v>
      </c>
      <c r="F663" s="10" t="s">
        <v>3745</v>
      </c>
      <c r="G663" s="10" t="s">
        <v>11740</v>
      </c>
      <c r="H663" s="62" t="s">
        <v>12212</v>
      </c>
      <c r="I663" s="10" t="s">
        <v>11740</v>
      </c>
      <c r="J663" s="63" t="str">
        <f t="shared" si="46"/>
        <v>IC.TU.051106</v>
      </c>
      <c r="K663" s="61" t="s">
        <v>12175</v>
      </c>
      <c r="L663" s="167" t="str">
        <f t="shared" si="50"/>
        <v>Knee</v>
      </c>
      <c r="M663" s="168" t="str">
        <f t="shared" si="47"/>
        <v>PI.IC.TU.051106.01</v>
      </c>
      <c r="N663" s="168"/>
      <c r="O663" s="168" t="str">
        <f t="shared" si="48"/>
        <v>PH.IC.TU.051106.01</v>
      </c>
      <c r="Q663" s="168" t="str">
        <f t="shared" si="49"/>
        <v>CL.IC.TU.051106.01</v>
      </c>
    </row>
    <row r="664" spans="1:17" s="167" customFormat="1" ht="15">
      <c r="A664" s="10" t="s">
        <v>3934</v>
      </c>
      <c r="B664" s="10"/>
      <c r="C664" s="62" t="s">
        <v>6291</v>
      </c>
      <c r="D664" s="10"/>
      <c r="E664" s="61" t="s">
        <v>5749</v>
      </c>
      <c r="F664" s="10" t="s">
        <v>3745</v>
      </c>
      <c r="G664" s="10" t="s">
        <v>11738</v>
      </c>
      <c r="H664" s="62" t="s">
        <v>12225</v>
      </c>
      <c r="I664" s="10" t="s">
        <v>11738</v>
      </c>
      <c r="J664" s="63" t="str">
        <f t="shared" si="46"/>
        <v>IC.TU.051107</v>
      </c>
      <c r="K664" s="61" t="s">
        <v>12175</v>
      </c>
      <c r="L664" s="167" t="str">
        <f t="shared" si="50"/>
        <v>Ankle</v>
      </c>
      <c r="M664" s="168" t="str">
        <f t="shared" si="47"/>
        <v>PI.IC.TU.051107.01</v>
      </c>
      <c r="N664" s="168"/>
      <c r="O664" s="168" t="str">
        <f t="shared" si="48"/>
        <v>PH.IC.TU.051107.01</v>
      </c>
      <c r="Q664" s="168" t="str">
        <f t="shared" si="49"/>
        <v>CL.IC.TU.051107.01</v>
      </c>
    </row>
    <row r="665" spans="1:17" s="167" customFormat="1" ht="15">
      <c r="A665" s="10" t="s">
        <v>3934</v>
      </c>
      <c r="B665" s="10"/>
      <c r="C665" s="62" t="s">
        <v>6291</v>
      </c>
      <c r="D665" s="10"/>
      <c r="E665" s="61" t="s">
        <v>5749</v>
      </c>
      <c r="F665" s="10" t="s">
        <v>3745</v>
      </c>
      <c r="G665" s="10" t="s">
        <v>11737</v>
      </c>
      <c r="H665" s="62" t="s">
        <v>11638</v>
      </c>
      <c r="I665" s="10" t="s">
        <v>11737</v>
      </c>
      <c r="J665" s="63" t="str">
        <f t="shared" si="46"/>
        <v>IC.TU.051108</v>
      </c>
      <c r="K665" s="61" t="s">
        <v>12175</v>
      </c>
      <c r="L665" s="167" t="str">
        <f t="shared" si="50"/>
        <v>Foot</v>
      </c>
      <c r="M665" s="168" t="str">
        <f t="shared" si="47"/>
        <v>PI.IC.TU.051108.01</v>
      </c>
      <c r="N665" s="168"/>
      <c r="O665" s="168" t="str">
        <f t="shared" si="48"/>
        <v>PH.IC.TU.051108.01</v>
      </c>
      <c r="Q665" s="168" t="str">
        <f t="shared" si="49"/>
        <v>CL.IC.TU.051108.01</v>
      </c>
    </row>
    <row r="666" spans="1:17" s="167" customFormat="1" ht="15">
      <c r="A666" s="10" t="s">
        <v>3934</v>
      </c>
      <c r="B666" s="10"/>
      <c r="C666" s="62" t="s">
        <v>6291</v>
      </c>
      <c r="D666" s="10"/>
      <c r="E666" s="61" t="s">
        <v>5749</v>
      </c>
      <c r="F666" s="10" t="s">
        <v>3745</v>
      </c>
      <c r="G666" s="10" t="s">
        <v>8720</v>
      </c>
      <c r="H666" s="62" t="s">
        <v>11639</v>
      </c>
      <c r="I666" s="10" t="s">
        <v>8721</v>
      </c>
      <c r="J666" s="63" t="str">
        <f t="shared" si="46"/>
        <v>IC.TU.051109</v>
      </c>
      <c r="K666" s="61" t="s">
        <v>12175</v>
      </c>
      <c r="L666" s="167" t="str">
        <f t="shared" si="50"/>
        <v>Toe(s): specify</v>
      </c>
      <c r="M666" s="168" t="str">
        <f t="shared" si="47"/>
        <v>PI.IC.TU.051109.01</v>
      </c>
      <c r="N666" s="168"/>
      <c r="O666" s="168" t="str">
        <f t="shared" si="48"/>
        <v>PH.IC.TU.051109.01</v>
      </c>
      <c r="Q666" s="168" t="str">
        <f t="shared" si="49"/>
        <v>CL.IC.TU.051109.01</v>
      </c>
    </row>
    <row r="667" spans="1:17" s="167" customFormat="1" ht="15">
      <c r="A667" s="10" t="s">
        <v>3934</v>
      </c>
      <c r="B667" s="10"/>
      <c r="C667" s="62" t="s">
        <v>6291</v>
      </c>
      <c r="D667" s="10" t="s">
        <v>8824</v>
      </c>
      <c r="E667" s="61" t="s">
        <v>3064</v>
      </c>
      <c r="F667" s="10" t="s">
        <v>4031</v>
      </c>
      <c r="G667" s="10" t="s">
        <v>9026</v>
      </c>
      <c r="H667" s="62" t="s">
        <v>11848</v>
      </c>
      <c r="I667" s="10" t="s">
        <v>9026</v>
      </c>
      <c r="J667" s="63" t="str">
        <f t="shared" si="46"/>
        <v>IC.TU.051201</v>
      </c>
      <c r="K667" s="61" t="s">
        <v>12175</v>
      </c>
      <c r="L667" s="167" t="str">
        <f t="shared" si="50"/>
        <v>Forehead</v>
      </c>
      <c r="M667" s="168" t="str">
        <f t="shared" si="47"/>
        <v>PI.IC.TU.051201.01</v>
      </c>
      <c r="N667" s="168"/>
      <c r="O667" s="168" t="str">
        <f t="shared" si="48"/>
        <v>PH.IC.TU.051201.01</v>
      </c>
      <c r="Q667" s="168" t="str">
        <f t="shared" si="49"/>
        <v>CL.IC.TU.051201.01</v>
      </c>
    </row>
    <row r="668" spans="1:17" s="167" customFormat="1" ht="15">
      <c r="A668" s="10" t="s">
        <v>3934</v>
      </c>
      <c r="B668" s="10"/>
      <c r="C668" s="62" t="s">
        <v>6291</v>
      </c>
      <c r="D668" s="10"/>
      <c r="E668" s="61" t="s">
        <v>3064</v>
      </c>
      <c r="F668" s="10" t="s">
        <v>4031</v>
      </c>
      <c r="G668" s="10" t="s">
        <v>9140</v>
      </c>
      <c r="H668" s="62" t="s">
        <v>12030</v>
      </c>
      <c r="I668" s="10" t="s">
        <v>9140</v>
      </c>
      <c r="J668" s="63" t="str">
        <f t="shared" si="46"/>
        <v>IC.TU.051202</v>
      </c>
      <c r="K668" s="61" t="s">
        <v>12175</v>
      </c>
      <c r="L668" s="167" t="str">
        <f t="shared" si="50"/>
        <v>Temporal</v>
      </c>
      <c r="M668" s="168" t="str">
        <f t="shared" si="47"/>
        <v>PI.IC.TU.051202.01</v>
      </c>
      <c r="N668" s="168"/>
      <c r="O668" s="168" t="str">
        <f t="shared" si="48"/>
        <v>PH.IC.TU.051202.01</v>
      </c>
      <c r="Q668" s="168" t="str">
        <f t="shared" si="49"/>
        <v>CL.IC.TU.051202.01</v>
      </c>
    </row>
    <row r="669" spans="1:17" s="167" customFormat="1" ht="15">
      <c r="A669" s="10" t="s">
        <v>3934</v>
      </c>
      <c r="B669" s="10"/>
      <c r="C669" s="62" t="s">
        <v>6291</v>
      </c>
      <c r="D669" s="10"/>
      <c r="E669" s="61" t="s">
        <v>3064</v>
      </c>
      <c r="F669" s="10" t="s">
        <v>4031</v>
      </c>
      <c r="G669" s="10" t="s">
        <v>9141</v>
      </c>
      <c r="H669" s="62" t="s">
        <v>12032</v>
      </c>
      <c r="I669" s="10" t="s">
        <v>9141</v>
      </c>
      <c r="J669" s="63" t="str">
        <f t="shared" si="46"/>
        <v>IC.TU.051203</v>
      </c>
      <c r="K669" s="61" t="s">
        <v>12175</v>
      </c>
      <c r="L669" s="167" t="str">
        <f t="shared" si="50"/>
        <v>Parietal</v>
      </c>
      <c r="M669" s="168" t="str">
        <f t="shared" si="47"/>
        <v>PI.IC.TU.051203.01</v>
      </c>
      <c r="N669" s="168"/>
      <c r="O669" s="168" t="str">
        <f t="shared" si="48"/>
        <v>PH.IC.TU.051203.01</v>
      </c>
      <c r="Q669" s="168" t="str">
        <f t="shared" si="49"/>
        <v>CL.IC.TU.051203.01</v>
      </c>
    </row>
    <row r="670" spans="1:17" s="167" customFormat="1" ht="15">
      <c r="A670" s="10" t="s">
        <v>3934</v>
      </c>
      <c r="B670" s="10"/>
      <c r="C670" s="62" t="s">
        <v>6291</v>
      </c>
      <c r="D670" s="10"/>
      <c r="E670" s="61" t="s">
        <v>3064</v>
      </c>
      <c r="F670" s="10" t="s">
        <v>4031</v>
      </c>
      <c r="G670" s="10" t="s">
        <v>6091</v>
      </c>
      <c r="H670" s="62" t="s">
        <v>12028</v>
      </c>
      <c r="I670" s="10" t="s">
        <v>6091</v>
      </c>
      <c r="J670" s="63" t="str">
        <f t="shared" si="46"/>
        <v>IC.TU.051204</v>
      </c>
      <c r="K670" s="61" t="s">
        <v>12175</v>
      </c>
      <c r="L670" s="167" t="str">
        <f t="shared" si="50"/>
        <v>Occipital</v>
      </c>
      <c r="M670" s="168" t="str">
        <f t="shared" si="47"/>
        <v>PI.IC.TU.051204.01</v>
      </c>
      <c r="N670" s="168"/>
      <c r="O670" s="168" t="str">
        <f t="shared" si="48"/>
        <v>PH.IC.TU.051204.01</v>
      </c>
      <c r="Q670" s="168" t="str">
        <f t="shared" si="49"/>
        <v>CL.IC.TU.051204.01</v>
      </c>
    </row>
    <row r="671" spans="1:17" s="167" customFormat="1" ht="15">
      <c r="A671" s="10" t="s">
        <v>3934</v>
      </c>
      <c r="B671" s="10"/>
      <c r="C671" s="62" t="s">
        <v>6291</v>
      </c>
      <c r="D671" s="10"/>
      <c r="E671" s="61" t="s">
        <v>3064</v>
      </c>
      <c r="F671" s="10" t="s">
        <v>4031</v>
      </c>
      <c r="G671" s="10" t="s">
        <v>9142</v>
      </c>
      <c r="H671" s="62" t="s">
        <v>12210</v>
      </c>
      <c r="I671" s="10" t="s">
        <v>8736</v>
      </c>
      <c r="J671" s="63" t="str">
        <f t="shared" si="46"/>
        <v>IC.TU.051205</v>
      </c>
      <c r="K671" s="61" t="s">
        <v>12175</v>
      </c>
      <c r="L671" s="167" t="str">
        <f t="shared" si="50"/>
        <v>Eye(s)</v>
      </c>
      <c r="M671" s="168" t="str">
        <f t="shared" si="47"/>
        <v>PI.IC.TU.051205.01</v>
      </c>
      <c r="N671" s="168"/>
      <c r="O671" s="168" t="str">
        <f t="shared" si="48"/>
        <v>PH.IC.TU.051205.01</v>
      </c>
      <c r="Q671" s="168" t="str">
        <f t="shared" si="49"/>
        <v>CL.IC.TU.051205.01</v>
      </c>
    </row>
    <row r="672" spans="1:17" s="167" customFormat="1" ht="15">
      <c r="A672" s="10" t="s">
        <v>3934</v>
      </c>
      <c r="B672" s="10"/>
      <c r="C672" s="62" t="s">
        <v>6291</v>
      </c>
      <c r="D672" s="10"/>
      <c r="E672" s="61" t="s">
        <v>3064</v>
      </c>
      <c r="F672" s="10" t="s">
        <v>4031</v>
      </c>
      <c r="G672" s="10" t="s">
        <v>8737</v>
      </c>
      <c r="H672" s="62" t="s">
        <v>12212</v>
      </c>
      <c r="I672" s="10" t="s">
        <v>8738</v>
      </c>
      <c r="J672" s="63" t="str">
        <f t="shared" si="46"/>
        <v>IC.TU.051206</v>
      </c>
      <c r="K672" s="61" t="s">
        <v>12175</v>
      </c>
      <c r="L672" s="167" t="str">
        <f t="shared" si="50"/>
        <v>Ear(s)</v>
      </c>
      <c r="M672" s="168" t="str">
        <f t="shared" si="47"/>
        <v>PI.IC.TU.051206.01</v>
      </c>
      <c r="N672" s="168"/>
      <c r="O672" s="168" t="str">
        <f t="shared" si="48"/>
        <v>PH.IC.TU.051206.01</v>
      </c>
      <c r="Q672" s="168" t="str">
        <f t="shared" si="49"/>
        <v>CL.IC.TU.051206.01</v>
      </c>
    </row>
    <row r="673" spans="1:17" s="167" customFormat="1" ht="15">
      <c r="A673" s="10" t="s">
        <v>3934</v>
      </c>
      <c r="B673" s="10"/>
      <c r="C673" s="62" t="s">
        <v>6291</v>
      </c>
      <c r="D673" s="10"/>
      <c r="E673" s="61" t="s">
        <v>3064</v>
      </c>
      <c r="F673" s="10" t="s">
        <v>4031</v>
      </c>
      <c r="G673" s="10" t="s">
        <v>9457</v>
      </c>
      <c r="H673" s="62" t="s">
        <v>12225</v>
      </c>
      <c r="I673" s="10" t="s">
        <v>9457</v>
      </c>
      <c r="J673" s="63" t="str">
        <f t="shared" si="46"/>
        <v>IC.TU.051207</v>
      </c>
      <c r="K673" s="61" t="s">
        <v>12175</v>
      </c>
      <c r="L673" s="167" t="str">
        <f t="shared" si="50"/>
        <v>Nose</v>
      </c>
      <c r="M673" s="168" t="str">
        <f t="shared" si="47"/>
        <v>PI.IC.TU.051207.01</v>
      </c>
      <c r="N673" s="168"/>
      <c r="O673" s="168" t="str">
        <f t="shared" si="48"/>
        <v>PH.IC.TU.051207.01</v>
      </c>
      <c r="Q673" s="168" t="str">
        <f t="shared" si="49"/>
        <v>CL.IC.TU.051207.01</v>
      </c>
    </row>
    <row r="674" spans="1:17" s="167" customFormat="1" ht="15">
      <c r="A674" s="10" t="s">
        <v>3934</v>
      </c>
      <c r="B674" s="10"/>
      <c r="C674" s="62" t="s">
        <v>6291</v>
      </c>
      <c r="D674" s="10"/>
      <c r="E674" s="61" t="s">
        <v>3064</v>
      </c>
      <c r="F674" s="10" t="s">
        <v>4031</v>
      </c>
      <c r="G674" s="10" t="s">
        <v>8739</v>
      </c>
      <c r="H674" s="62" t="s">
        <v>11638</v>
      </c>
      <c r="I674" s="10" t="s">
        <v>8739</v>
      </c>
      <c r="J674" s="63" t="str">
        <f t="shared" si="46"/>
        <v>IC.TU.051208</v>
      </c>
      <c r="K674" s="61" t="s">
        <v>12175</v>
      </c>
      <c r="L674" s="167" t="str">
        <f t="shared" si="50"/>
        <v>Cheek</v>
      </c>
      <c r="M674" s="168" t="str">
        <f t="shared" si="47"/>
        <v>PI.IC.TU.051208.01</v>
      </c>
      <c r="N674" s="168"/>
      <c r="O674" s="168" t="str">
        <f t="shared" si="48"/>
        <v>PH.IC.TU.051208.01</v>
      </c>
      <c r="Q674" s="168" t="str">
        <f t="shared" si="49"/>
        <v>CL.IC.TU.051208.01</v>
      </c>
    </row>
    <row r="675" spans="1:17" s="167" customFormat="1" ht="15">
      <c r="A675" s="10" t="s">
        <v>3934</v>
      </c>
      <c r="B675" s="10"/>
      <c r="C675" s="62" t="s">
        <v>6291</v>
      </c>
      <c r="D675" s="10"/>
      <c r="E675" s="61" t="s">
        <v>3064</v>
      </c>
      <c r="F675" s="10" t="s">
        <v>4031</v>
      </c>
      <c r="G675" s="10" t="s">
        <v>9089</v>
      </c>
      <c r="H675" s="62" t="s">
        <v>11639</v>
      </c>
      <c r="I675" s="10" t="s">
        <v>9090</v>
      </c>
      <c r="J675" s="63" t="str">
        <f t="shared" ref="J675:J757" si="51">CONCATENATE("IC.TU.",C675,E675,H675)</f>
        <v>IC.TU.051209</v>
      </c>
      <c r="K675" s="61" t="s">
        <v>12175</v>
      </c>
      <c r="L675" s="167" t="str">
        <f t="shared" si="50"/>
        <v>Lip(s)</v>
      </c>
      <c r="M675" s="168" t="str">
        <f t="shared" ref="M675:M757" si="52">CONCATENATE("PI.",J675,".",K675)</f>
        <v>PI.IC.TU.051209.01</v>
      </c>
      <c r="N675" s="168"/>
      <c r="O675" s="168" t="str">
        <f t="shared" ref="O675:O757" si="53">CONCATENATE("PH.",J675,".",K675)</f>
        <v>PH.IC.TU.051209.01</v>
      </c>
      <c r="Q675" s="168" t="str">
        <f t="shared" ref="Q675:Q757" si="54">CONCATENATE("CL.",J675,".",K675)</f>
        <v>CL.IC.TU.051209.01</v>
      </c>
    </row>
    <row r="676" spans="1:17" s="167" customFormat="1" ht="15">
      <c r="A676" s="10" t="s">
        <v>3934</v>
      </c>
      <c r="B676" s="10"/>
      <c r="C676" s="62" t="s">
        <v>6291</v>
      </c>
      <c r="D676" s="10"/>
      <c r="E676" s="61" t="s">
        <v>3064</v>
      </c>
      <c r="F676" s="10" t="s">
        <v>4031</v>
      </c>
      <c r="G676" s="10" t="s">
        <v>8744</v>
      </c>
      <c r="H676" s="62" t="s">
        <v>11829</v>
      </c>
      <c r="I676" s="10" t="s">
        <v>8744</v>
      </c>
      <c r="J676" s="63" t="str">
        <f t="shared" si="51"/>
        <v>IC.TU.051210</v>
      </c>
      <c r="K676" s="61" t="s">
        <v>12175</v>
      </c>
      <c r="L676" s="167" t="str">
        <f t="shared" si="50"/>
        <v>Jaw</v>
      </c>
      <c r="M676" s="168" t="str">
        <f t="shared" si="52"/>
        <v>PI.IC.TU.051210.01</v>
      </c>
      <c r="N676" s="168"/>
      <c r="O676" s="168" t="str">
        <f t="shared" si="53"/>
        <v>PH.IC.TU.051210.01</v>
      </c>
      <c r="Q676" s="168" t="str">
        <f t="shared" si="54"/>
        <v>CL.IC.TU.051210.01</v>
      </c>
    </row>
    <row r="677" spans="1:17" s="167" customFormat="1" ht="15">
      <c r="A677" s="10" t="s">
        <v>3934</v>
      </c>
      <c r="B677" s="10"/>
      <c r="C677" s="62" t="s">
        <v>6291</v>
      </c>
      <c r="D677" s="10"/>
      <c r="E677" s="61" t="s">
        <v>3064</v>
      </c>
      <c r="F677" s="10" t="s">
        <v>4031</v>
      </c>
      <c r="G677" s="10" t="s">
        <v>9113</v>
      </c>
      <c r="H677" s="62" t="s">
        <v>12099</v>
      </c>
      <c r="I677" s="10" t="s">
        <v>9113</v>
      </c>
      <c r="J677" s="63" t="str">
        <f t="shared" si="51"/>
        <v>IC.TU.051211</v>
      </c>
      <c r="K677" s="61" t="s">
        <v>12175</v>
      </c>
      <c r="L677" s="167" t="str">
        <f t="shared" si="50"/>
        <v>Neck</v>
      </c>
      <c r="M677" s="168" t="str">
        <f t="shared" si="52"/>
        <v>PI.IC.TU.051211.01</v>
      </c>
      <c r="N677" s="168"/>
      <c r="O677" s="168" t="str">
        <f t="shared" si="53"/>
        <v>PH.IC.TU.051211.01</v>
      </c>
      <c r="Q677" s="168" t="str">
        <f t="shared" si="54"/>
        <v>CL.IC.TU.051211.01</v>
      </c>
    </row>
    <row r="678" spans="1:17" s="167" customFormat="1" ht="15">
      <c r="A678" s="10" t="s">
        <v>3934</v>
      </c>
      <c r="B678" s="10"/>
      <c r="C678" s="62" t="s">
        <v>6291</v>
      </c>
      <c r="D678" s="10" t="s">
        <v>8684</v>
      </c>
      <c r="E678" s="61" t="s">
        <v>5560</v>
      </c>
      <c r="F678" s="10" t="s">
        <v>4032</v>
      </c>
      <c r="G678" s="10" t="s">
        <v>8998</v>
      </c>
      <c r="H678" s="62" t="s">
        <v>12100</v>
      </c>
      <c r="I678" s="10" t="s">
        <v>8998</v>
      </c>
      <c r="J678" s="63" t="str">
        <f t="shared" si="51"/>
        <v>IC.TU.051312</v>
      </c>
      <c r="K678" s="61" t="s">
        <v>12175</v>
      </c>
      <c r="L678" s="167" t="str">
        <f t="shared" si="50"/>
        <v>Hip</v>
      </c>
      <c r="M678" s="168" t="str">
        <f t="shared" si="52"/>
        <v>PI.IC.TU.051312.01</v>
      </c>
      <c r="N678" s="168"/>
      <c r="O678" s="168" t="str">
        <f t="shared" si="53"/>
        <v>PH.IC.TU.051312.01</v>
      </c>
      <c r="Q678" s="168" t="str">
        <f t="shared" si="54"/>
        <v>CL.IC.TU.051312.01</v>
      </c>
    </row>
    <row r="679" spans="1:17" s="167" customFormat="1" ht="15">
      <c r="A679" s="10" t="s">
        <v>3934</v>
      </c>
      <c r="B679" s="10"/>
      <c r="C679" s="62" t="s">
        <v>6291</v>
      </c>
      <c r="D679" s="10"/>
      <c r="E679" s="61" t="s">
        <v>5560</v>
      </c>
      <c r="F679" s="10" t="s">
        <v>4032</v>
      </c>
      <c r="G679" s="10" t="s">
        <v>9200</v>
      </c>
      <c r="H679" s="62" t="s">
        <v>12101</v>
      </c>
      <c r="I679" s="10" t="s">
        <v>9200</v>
      </c>
      <c r="J679" s="63" t="str">
        <f t="shared" si="51"/>
        <v>IC.TU.051313</v>
      </c>
      <c r="K679" s="61" t="s">
        <v>12175</v>
      </c>
      <c r="L679" s="167" t="str">
        <f t="shared" si="50"/>
        <v>Genitalia</v>
      </c>
      <c r="M679" s="168" t="str">
        <f t="shared" si="52"/>
        <v>PI.IC.TU.051313.01</v>
      </c>
      <c r="N679" s="168"/>
      <c r="O679" s="168" t="str">
        <f t="shared" si="53"/>
        <v>PH.IC.TU.051313.01</v>
      </c>
      <c r="Q679" s="168" t="str">
        <f t="shared" si="54"/>
        <v>CL.IC.TU.051313.01</v>
      </c>
    </row>
    <row r="680" spans="1:17" s="167" customFormat="1" ht="15">
      <c r="A680" s="10" t="s">
        <v>3934</v>
      </c>
      <c r="B680" s="10"/>
      <c r="C680" s="62" t="s">
        <v>6291</v>
      </c>
      <c r="D680" s="10"/>
      <c r="E680" s="61" t="s">
        <v>5560</v>
      </c>
      <c r="F680" s="10" t="s">
        <v>4032</v>
      </c>
      <c r="G680" s="10" t="s">
        <v>9002</v>
      </c>
      <c r="H680" s="62" t="s">
        <v>12102</v>
      </c>
      <c r="I680" s="10" t="s">
        <v>9002</v>
      </c>
      <c r="J680" s="63" t="str">
        <f t="shared" si="51"/>
        <v>IC.TU.051314</v>
      </c>
      <c r="K680" s="61" t="s">
        <v>12175</v>
      </c>
      <c r="L680" s="167" t="str">
        <f t="shared" si="50"/>
        <v>Buttocks</v>
      </c>
      <c r="M680" s="168" t="str">
        <f t="shared" si="52"/>
        <v>PI.IC.TU.051314.01</v>
      </c>
      <c r="N680" s="168"/>
      <c r="O680" s="168" t="str">
        <f t="shared" si="53"/>
        <v>PH.IC.TU.051314.01</v>
      </c>
      <c r="Q680" s="168" t="str">
        <f t="shared" si="54"/>
        <v>CL.IC.TU.051314.01</v>
      </c>
    </row>
    <row r="681" spans="1:17" s="167" customFormat="1" ht="15">
      <c r="A681" s="10" t="s">
        <v>3934</v>
      </c>
      <c r="B681" s="10"/>
      <c r="C681" s="62" t="s">
        <v>6291</v>
      </c>
      <c r="D681" s="10"/>
      <c r="E681" s="61" t="s">
        <v>5560</v>
      </c>
      <c r="F681" s="10" t="s">
        <v>4032</v>
      </c>
      <c r="G681" s="10" t="s">
        <v>8132</v>
      </c>
      <c r="H681" s="62" t="s">
        <v>11559</v>
      </c>
      <c r="I681" s="10" t="s">
        <v>8132</v>
      </c>
      <c r="J681" s="63" t="str">
        <f t="shared" si="51"/>
        <v>IC.TU.051315</v>
      </c>
      <c r="K681" s="61" t="s">
        <v>12175</v>
      </c>
      <c r="L681" s="167" t="str">
        <f t="shared" si="50"/>
        <v>Pelvic</v>
      </c>
      <c r="M681" s="168" t="str">
        <f t="shared" si="52"/>
        <v>PI.IC.TU.051315.01</v>
      </c>
      <c r="N681" s="168"/>
      <c r="O681" s="168" t="str">
        <f t="shared" si="53"/>
        <v>PH.IC.TU.051315.01</v>
      </c>
      <c r="Q681" s="168" t="str">
        <f t="shared" si="54"/>
        <v>CL.IC.TU.051315.01</v>
      </c>
    </row>
    <row r="682" spans="1:17" s="167" customFormat="1" ht="15">
      <c r="A682" s="10" t="s">
        <v>3934</v>
      </c>
      <c r="B682" s="10"/>
      <c r="C682" s="62" t="s">
        <v>6291</v>
      </c>
      <c r="D682" s="10"/>
      <c r="E682" s="61" t="s">
        <v>5560</v>
      </c>
      <c r="F682" s="10" t="s">
        <v>4032</v>
      </c>
      <c r="G682" s="10" t="s">
        <v>9500</v>
      </c>
      <c r="H682" s="62" t="s">
        <v>11560</v>
      </c>
      <c r="I682" s="10" t="s">
        <v>9500</v>
      </c>
      <c r="J682" s="63" t="str">
        <f t="shared" si="51"/>
        <v>IC.TU.051316</v>
      </c>
      <c r="K682" s="61" t="s">
        <v>12175</v>
      </c>
      <c r="L682" s="167" t="str">
        <f t="shared" si="50"/>
        <v>Rectum</v>
      </c>
      <c r="M682" s="168" t="str">
        <f t="shared" si="52"/>
        <v>PI.IC.TU.051316.01</v>
      </c>
      <c r="N682" s="168"/>
      <c r="O682" s="168" t="str">
        <f t="shared" si="53"/>
        <v>PH.IC.TU.051316.01</v>
      </c>
      <c r="Q682" s="168" t="str">
        <f t="shared" si="54"/>
        <v>CL.IC.TU.051316.01</v>
      </c>
    </row>
    <row r="683" spans="1:17" s="167" customFormat="1" ht="15">
      <c r="A683" s="10" t="s">
        <v>3934</v>
      </c>
      <c r="B683" s="10"/>
      <c r="C683" s="62" t="s">
        <v>6291</v>
      </c>
      <c r="D683" s="10"/>
      <c r="E683" s="61" t="s">
        <v>5560</v>
      </c>
      <c r="F683" s="10" t="s">
        <v>4032</v>
      </c>
      <c r="G683" s="10" t="s">
        <v>8999</v>
      </c>
      <c r="H683" s="62" t="s">
        <v>11561</v>
      </c>
      <c r="I683" s="10" t="s">
        <v>8999</v>
      </c>
      <c r="J683" s="63" t="str">
        <f t="shared" si="51"/>
        <v>IC.TU.051317</v>
      </c>
      <c r="K683" s="61" t="s">
        <v>12175</v>
      </c>
      <c r="L683" s="167" t="str">
        <f t="shared" si="50"/>
        <v>Groin</v>
      </c>
      <c r="M683" s="168" t="str">
        <f t="shared" si="52"/>
        <v>PI.IC.TU.051317.01</v>
      </c>
      <c r="N683" s="168"/>
      <c r="O683" s="168" t="str">
        <f t="shared" si="53"/>
        <v>PH.IC.TU.051317.01</v>
      </c>
      <c r="Q683" s="168" t="str">
        <f t="shared" si="54"/>
        <v>CL.IC.TU.051317.01</v>
      </c>
    </row>
    <row r="684" spans="1:17" s="167" customFormat="1" ht="15">
      <c r="A684" s="10" t="s">
        <v>3934</v>
      </c>
      <c r="B684" s="10"/>
      <c r="C684" s="62" t="s">
        <v>6291</v>
      </c>
      <c r="D684" s="10"/>
      <c r="E684" s="61" t="s">
        <v>5560</v>
      </c>
      <c r="F684" s="10" t="s">
        <v>4032</v>
      </c>
      <c r="G684" s="10" t="s">
        <v>9501</v>
      </c>
      <c r="H684" s="62" t="s">
        <v>12060</v>
      </c>
      <c r="I684" s="10" t="s">
        <v>9501</v>
      </c>
      <c r="J684" s="63" t="str">
        <f t="shared" si="51"/>
        <v>IC.TU.051318</v>
      </c>
      <c r="K684" s="61" t="s">
        <v>12175</v>
      </c>
      <c r="L684" s="167" t="str">
        <f t="shared" si="50"/>
        <v>Sacrum</v>
      </c>
      <c r="M684" s="168" t="str">
        <f t="shared" si="52"/>
        <v>PI.IC.TU.051318.01</v>
      </c>
      <c r="N684" s="168"/>
      <c r="O684" s="168" t="str">
        <f t="shared" si="53"/>
        <v>PH.IC.TU.051318.01</v>
      </c>
      <c r="Q684" s="168" t="str">
        <f t="shared" si="54"/>
        <v>CL.IC.TU.051318.01</v>
      </c>
    </row>
    <row r="685" spans="1:17" s="167" customFormat="1" ht="15">
      <c r="A685" s="10" t="s">
        <v>3934</v>
      </c>
      <c r="B685" s="10"/>
      <c r="C685" s="62" t="s">
        <v>6291</v>
      </c>
      <c r="D685" s="10"/>
      <c r="E685" s="61" t="s">
        <v>5560</v>
      </c>
      <c r="F685" s="10" t="s">
        <v>4032</v>
      </c>
      <c r="G685" s="10" t="s">
        <v>9503</v>
      </c>
      <c r="H685" s="62" t="s">
        <v>11913</v>
      </c>
      <c r="I685" s="10" t="s">
        <v>9503</v>
      </c>
      <c r="J685" s="63" t="str">
        <f t="shared" si="51"/>
        <v>IC.TU.051319</v>
      </c>
      <c r="K685" s="61" t="s">
        <v>12175</v>
      </c>
      <c r="L685" s="167" t="str">
        <f t="shared" si="50"/>
        <v>Scrotum</v>
      </c>
      <c r="M685" s="168" t="str">
        <f t="shared" si="52"/>
        <v>PI.IC.TU.051319.01</v>
      </c>
      <c r="N685" s="168"/>
      <c r="O685" s="168" t="str">
        <f t="shared" si="53"/>
        <v>PH.IC.TU.051319.01</v>
      </c>
      <c r="Q685" s="168" t="str">
        <f t="shared" si="54"/>
        <v>CL.IC.TU.051319.01</v>
      </c>
    </row>
    <row r="686" spans="1:17" s="167" customFormat="1" ht="15">
      <c r="A686" s="10" t="s">
        <v>3934</v>
      </c>
      <c r="B686" s="10"/>
      <c r="C686" s="62" t="s">
        <v>6291</v>
      </c>
      <c r="D686" s="10" t="s">
        <v>8600</v>
      </c>
      <c r="E686" s="61" t="s">
        <v>4082</v>
      </c>
      <c r="F686" s="10" t="s">
        <v>3634</v>
      </c>
      <c r="G686" s="10" t="s">
        <v>8709</v>
      </c>
      <c r="H686" s="62" t="s">
        <v>11848</v>
      </c>
      <c r="I686" s="10" t="s">
        <v>8709</v>
      </c>
      <c r="J686" s="63" t="str">
        <f t="shared" si="51"/>
        <v>IC.TU.051401</v>
      </c>
      <c r="K686" s="61" t="s">
        <v>12175</v>
      </c>
      <c r="L686" s="167" t="str">
        <f t="shared" si="50"/>
        <v>Breast</v>
      </c>
      <c r="M686" s="168" t="str">
        <f t="shared" si="52"/>
        <v>PI.IC.TU.051401.01</v>
      </c>
      <c r="N686" s="168"/>
      <c r="O686" s="168" t="str">
        <f t="shared" si="53"/>
        <v>PH.IC.TU.051401.01</v>
      </c>
      <c r="Q686" s="168" t="str">
        <f t="shared" si="54"/>
        <v>CL.IC.TU.051401.01</v>
      </c>
    </row>
    <row r="687" spans="1:17" s="167" customFormat="1" ht="15">
      <c r="A687" s="10" t="s">
        <v>3934</v>
      </c>
      <c r="B687" s="10"/>
      <c r="C687" s="62" t="s">
        <v>6291</v>
      </c>
      <c r="D687" s="10"/>
      <c r="E687" s="61" t="s">
        <v>4082</v>
      </c>
      <c r="F687" s="10" t="s">
        <v>3634</v>
      </c>
      <c r="G687" s="10" t="s">
        <v>9382</v>
      </c>
      <c r="H687" s="62" t="s">
        <v>12030</v>
      </c>
      <c r="I687" s="10" t="s">
        <v>9382</v>
      </c>
      <c r="J687" s="63" t="str">
        <f t="shared" si="51"/>
        <v>IC.TU.051402</v>
      </c>
      <c r="K687" s="61" t="s">
        <v>12175</v>
      </c>
      <c r="L687" s="167" t="str">
        <f t="shared" si="50"/>
        <v>Sternum</v>
      </c>
      <c r="M687" s="168" t="str">
        <f t="shared" si="52"/>
        <v>PI.IC.TU.051402.01</v>
      </c>
      <c r="N687" s="168"/>
      <c r="O687" s="168" t="str">
        <f t="shared" si="53"/>
        <v>PH.IC.TU.051402.01</v>
      </c>
      <c r="Q687" s="168" t="str">
        <f t="shared" si="54"/>
        <v>CL.IC.TU.051402.01</v>
      </c>
    </row>
    <row r="688" spans="1:17" s="167" customFormat="1" ht="15">
      <c r="A688" s="10" t="s">
        <v>3934</v>
      </c>
      <c r="B688" s="10"/>
      <c r="C688" s="62" t="s">
        <v>6291</v>
      </c>
      <c r="D688" s="10"/>
      <c r="E688" s="61" t="s">
        <v>4082</v>
      </c>
      <c r="F688" s="10" t="s">
        <v>3634</v>
      </c>
      <c r="G688" s="10" t="s">
        <v>8951</v>
      </c>
      <c r="H688" s="62" t="s">
        <v>12032</v>
      </c>
      <c r="I688" s="10" t="s">
        <v>8951</v>
      </c>
      <c r="J688" s="63" t="str">
        <f t="shared" si="51"/>
        <v>IC.TU.051403</v>
      </c>
      <c r="K688" s="61" t="s">
        <v>12175</v>
      </c>
      <c r="L688" s="167" t="str">
        <f t="shared" si="50"/>
        <v>Chest</v>
      </c>
      <c r="M688" s="168" t="str">
        <f t="shared" si="52"/>
        <v>PI.IC.TU.051403.01</v>
      </c>
      <c r="N688" s="168"/>
      <c r="O688" s="168" t="str">
        <f t="shared" si="53"/>
        <v>PH.IC.TU.051403.01</v>
      </c>
      <c r="Q688" s="168" t="str">
        <f t="shared" si="54"/>
        <v>CL.IC.TU.051403.01</v>
      </c>
    </row>
    <row r="689" spans="1:19" s="167" customFormat="1" ht="15">
      <c r="A689" s="10" t="s">
        <v>3934</v>
      </c>
      <c r="B689" s="10"/>
      <c r="C689" s="62" t="s">
        <v>6291</v>
      </c>
      <c r="D689" s="10"/>
      <c r="E689" s="61" t="s">
        <v>4082</v>
      </c>
      <c r="F689" s="10" t="s">
        <v>3634</v>
      </c>
      <c r="G689" s="10" t="s">
        <v>8710</v>
      </c>
      <c r="H689" s="62" t="s">
        <v>12028</v>
      </c>
      <c r="I689" s="10" t="s">
        <v>3743</v>
      </c>
      <c r="J689" s="63" t="str">
        <f t="shared" si="51"/>
        <v>IC.TU.051404</v>
      </c>
      <c r="K689" s="61" t="s">
        <v>12175</v>
      </c>
      <c r="L689" s="167" t="str">
        <f t="shared" si="50"/>
        <v>Mediastinal</v>
      </c>
      <c r="M689" s="168" t="str">
        <f t="shared" si="52"/>
        <v>PI.IC.TU.051404.01</v>
      </c>
      <c r="N689" s="168"/>
      <c r="O689" s="168" t="str">
        <f t="shared" si="53"/>
        <v>PH.IC.TU.051404.01</v>
      </c>
      <c r="Q689" s="168" t="str">
        <f t="shared" si="54"/>
        <v>CL.IC.TU.051404.01</v>
      </c>
    </row>
    <row r="690" spans="1:19" s="167" customFormat="1" ht="15">
      <c r="A690" s="10" t="s">
        <v>3934</v>
      </c>
      <c r="B690" s="10"/>
      <c r="C690" s="62" t="s">
        <v>6291</v>
      </c>
      <c r="D690" s="10"/>
      <c r="E690" s="61" t="s">
        <v>4082</v>
      </c>
      <c r="F690" s="10" t="s">
        <v>3634</v>
      </c>
      <c r="G690" s="10" t="s">
        <v>3876</v>
      </c>
      <c r="H690" s="62" t="s">
        <v>12210</v>
      </c>
      <c r="I690" s="10" t="s">
        <v>3876</v>
      </c>
      <c r="J690" s="63" t="str">
        <f t="shared" si="51"/>
        <v>IC.TU.051405</v>
      </c>
      <c r="K690" s="61" t="s">
        <v>12175</v>
      </c>
      <c r="L690" s="167" t="str">
        <f t="shared" si="50"/>
        <v>Pericardial</v>
      </c>
      <c r="M690" s="168" t="str">
        <f t="shared" si="52"/>
        <v>PI.IC.TU.051405.01</v>
      </c>
      <c r="N690" s="168"/>
      <c r="O690" s="168" t="str">
        <f t="shared" si="53"/>
        <v>PH.IC.TU.051405.01</v>
      </c>
      <c r="Q690" s="168" t="str">
        <f t="shared" si="54"/>
        <v>CL.IC.TU.051405.01</v>
      </c>
    </row>
    <row r="691" spans="1:19" s="167" customFormat="1" ht="15">
      <c r="A691" s="10" t="s">
        <v>3934</v>
      </c>
      <c r="B691" s="10"/>
      <c r="C691" s="62" t="s">
        <v>6291</v>
      </c>
      <c r="D691" s="10"/>
      <c r="E691" s="61" t="s">
        <v>4082</v>
      </c>
      <c r="F691" s="10" t="s">
        <v>3634</v>
      </c>
      <c r="G691" s="10" t="s">
        <v>12390</v>
      </c>
      <c r="H691" s="62" t="s">
        <v>12212</v>
      </c>
      <c r="I691" s="10" t="s">
        <v>12390</v>
      </c>
      <c r="J691" s="63" t="str">
        <f t="shared" si="51"/>
        <v>IC.TU.051406</v>
      </c>
      <c r="K691" s="61" t="s">
        <v>12175</v>
      </c>
      <c r="L691" s="167" t="str">
        <f t="shared" si="50"/>
        <v>Back</v>
      </c>
      <c r="M691" s="168" t="str">
        <f t="shared" si="52"/>
        <v>PI.IC.TU.051406.01</v>
      </c>
      <c r="N691" s="168"/>
      <c r="O691" s="168" t="str">
        <f t="shared" si="53"/>
        <v>PH.IC.TU.051406.01</v>
      </c>
      <c r="Q691" s="168" t="str">
        <f t="shared" si="54"/>
        <v>CL.IC.TU.051406.01</v>
      </c>
    </row>
    <row r="692" spans="1:19" s="167" customFormat="1" ht="15">
      <c r="A692" s="10" t="s">
        <v>3934</v>
      </c>
      <c r="B692" s="10"/>
      <c r="C692" s="62" t="s">
        <v>6291</v>
      </c>
      <c r="D692" s="10" t="s">
        <v>10440</v>
      </c>
      <c r="E692" s="61" t="s">
        <v>7456</v>
      </c>
      <c r="F692" s="10" t="s">
        <v>3883</v>
      </c>
      <c r="G692" s="10" t="s">
        <v>3747</v>
      </c>
      <c r="H692" s="62" t="s">
        <v>11848</v>
      </c>
      <c r="I692" s="10" t="s">
        <v>12157</v>
      </c>
      <c r="J692" s="63" t="str">
        <f t="shared" si="51"/>
        <v>IC.TU.051501</v>
      </c>
      <c r="K692" s="61" t="s">
        <v>12175</v>
      </c>
      <c r="L692" s="167" t="str">
        <f t="shared" si="50"/>
        <v xml:space="preserve">      Stabilization None</v>
      </c>
      <c r="M692" s="168" t="str">
        <f t="shared" si="52"/>
        <v>PI.IC.TU.051501.01</v>
      </c>
      <c r="N692" s="168"/>
      <c r="O692" s="168" t="str">
        <f t="shared" si="53"/>
        <v>PH.IC.TU.051501.01</v>
      </c>
      <c r="Q692" s="168" t="str">
        <f t="shared" si="54"/>
        <v>CL.IC.TU.051501.01</v>
      </c>
    </row>
    <row r="693" spans="1:19" s="167" customFormat="1" ht="15">
      <c r="A693" s="10" t="s">
        <v>3934</v>
      </c>
      <c r="B693" s="10"/>
      <c r="C693" s="62" t="s">
        <v>6291</v>
      </c>
      <c r="D693" s="10"/>
      <c r="E693" s="61" t="s">
        <v>7456</v>
      </c>
      <c r="F693" s="10" t="s">
        <v>3883</v>
      </c>
      <c r="G693" s="10" t="s">
        <v>3748</v>
      </c>
      <c r="H693" s="62" t="s">
        <v>12030</v>
      </c>
      <c r="I693" s="10" t="s">
        <v>10059</v>
      </c>
      <c r="J693" s="63" t="str">
        <f t="shared" si="51"/>
        <v>IC.TU.051502</v>
      </c>
      <c r="K693" s="61" t="s">
        <v>12175</v>
      </c>
      <c r="L693" s="167" t="str">
        <f t="shared" ref="L693:L765" si="55">G693</f>
        <v xml:space="preserve">      Stabilization Tape</v>
      </c>
      <c r="M693" s="168" t="str">
        <f t="shared" si="52"/>
        <v>PI.IC.TU.051502.01</v>
      </c>
      <c r="N693" s="168"/>
      <c r="O693" s="168" t="str">
        <f t="shared" si="53"/>
        <v>PH.IC.TU.051502.01</v>
      </c>
      <c r="Q693" s="168" t="str">
        <f t="shared" si="54"/>
        <v>CL.IC.TU.051502.01</v>
      </c>
    </row>
    <row r="694" spans="1:19" s="167" customFormat="1" ht="15">
      <c r="A694" s="10" t="s">
        <v>3934</v>
      </c>
      <c r="B694" s="10"/>
      <c r="C694" s="62" t="s">
        <v>6291</v>
      </c>
      <c r="D694" s="10"/>
      <c r="E694" s="61" t="s">
        <v>7456</v>
      </c>
      <c r="F694" s="10" t="s">
        <v>3883</v>
      </c>
      <c r="G694" s="10" t="s">
        <v>3749</v>
      </c>
      <c r="H694" s="62" t="s">
        <v>12032</v>
      </c>
      <c r="I694" s="10" t="s">
        <v>10756</v>
      </c>
      <c r="J694" s="63" t="str">
        <f t="shared" si="51"/>
        <v>IC.TU.051503</v>
      </c>
      <c r="K694" s="61" t="s">
        <v>12175</v>
      </c>
      <c r="L694" s="167" t="str">
        <f t="shared" si="55"/>
        <v xml:space="preserve">      Stabilization Sutures</v>
      </c>
      <c r="M694" s="168" t="str">
        <f t="shared" si="52"/>
        <v>PI.IC.TU.051503.01</v>
      </c>
      <c r="N694" s="168"/>
      <c r="O694" s="168" t="str">
        <f t="shared" si="53"/>
        <v>PH.IC.TU.051503.01</v>
      </c>
      <c r="Q694" s="168" t="str">
        <f t="shared" si="54"/>
        <v>CL.IC.TU.051503.01</v>
      </c>
    </row>
    <row r="695" spans="1:19" s="167" customFormat="1" ht="15">
      <c r="A695" s="10" t="s">
        <v>3934</v>
      </c>
      <c r="B695" s="10"/>
      <c r="C695" s="62" t="s">
        <v>6291</v>
      </c>
      <c r="D695" s="10"/>
      <c r="E695" s="61" t="s">
        <v>7456</v>
      </c>
      <c r="F695" s="10" t="s">
        <v>3883</v>
      </c>
      <c r="G695" s="10" t="s">
        <v>4030</v>
      </c>
      <c r="H695" s="62" t="s">
        <v>12028</v>
      </c>
      <c r="I695" s="10" t="s">
        <v>11859</v>
      </c>
      <c r="J695" s="63" t="str">
        <f t="shared" si="51"/>
        <v>IC.TU.051504</v>
      </c>
      <c r="K695" s="61" t="s">
        <v>12175</v>
      </c>
      <c r="L695" s="167" t="str">
        <f t="shared" si="55"/>
        <v xml:space="preserve">      Stabilization commercial device</v>
      </c>
      <c r="M695" s="168" t="str">
        <f t="shared" si="52"/>
        <v>PI.IC.TU.051504.01</v>
      </c>
      <c r="N695" s="168"/>
      <c r="O695" s="168" t="str">
        <f t="shared" si="53"/>
        <v>PH.IC.TU.051504.01</v>
      </c>
      <c r="Q695" s="168" t="str">
        <f t="shared" si="54"/>
        <v>CL.IC.TU.051504.01</v>
      </c>
    </row>
    <row r="696" spans="1:19" s="167" customFormat="1" ht="15">
      <c r="A696" s="10" t="s">
        <v>3934</v>
      </c>
      <c r="B696" s="10"/>
      <c r="C696" s="62" t="s">
        <v>6291</v>
      </c>
      <c r="D696" s="10" t="s">
        <v>10273</v>
      </c>
      <c r="E696" s="61" t="s">
        <v>7863</v>
      </c>
      <c r="F696" s="10" t="s">
        <v>3883</v>
      </c>
      <c r="G696" s="10" t="s">
        <v>4199</v>
      </c>
      <c r="H696" s="62" t="s">
        <v>11848</v>
      </c>
      <c r="I696" s="10" t="s">
        <v>10532</v>
      </c>
      <c r="J696" s="63" t="str">
        <f t="shared" si="51"/>
        <v>IC.TU.051601</v>
      </c>
      <c r="K696" s="61" t="s">
        <v>12175</v>
      </c>
      <c r="L696" s="167" t="str">
        <f t="shared" si="55"/>
        <v xml:space="preserve">      Site Within Normal Limits</v>
      </c>
      <c r="M696" s="168" t="str">
        <f t="shared" si="52"/>
        <v>PI.IC.TU.051601.01</v>
      </c>
      <c r="N696" s="168"/>
      <c r="O696" s="168" t="str">
        <f t="shared" si="53"/>
        <v>PH.IC.TU.051601.01</v>
      </c>
      <c r="Q696" s="168" t="str">
        <f t="shared" si="54"/>
        <v>CL.IC.TU.051601.01</v>
      </c>
    </row>
    <row r="697" spans="1:19" s="167" customFormat="1" ht="15">
      <c r="A697" s="10" t="s">
        <v>3934</v>
      </c>
      <c r="B697" s="10"/>
      <c r="C697" s="62" t="s">
        <v>6291</v>
      </c>
      <c r="D697" s="10"/>
      <c r="E697" s="61" t="s">
        <v>7863</v>
      </c>
      <c r="F697" s="10" t="s">
        <v>3883</v>
      </c>
      <c r="G697" s="10" t="s">
        <v>4200</v>
      </c>
      <c r="H697" s="62" t="s">
        <v>12030</v>
      </c>
      <c r="I697" s="10" t="s">
        <v>11790</v>
      </c>
      <c r="J697" s="63" t="str">
        <f t="shared" si="51"/>
        <v>IC.TU.051602</v>
      </c>
      <c r="K697" s="61" t="s">
        <v>12175</v>
      </c>
      <c r="L697" s="167" t="str">
        <f t="shared" si="55"/>
        <v xml:space="preserve">      Site Erythema</v>
      </c>
      <c r="M697" s="168" t="str">
        <f t="shared" si="52"/>
        <v>PI.IC.TU.051602.01</v>
      </c>
      <c r="N697" s="168"/>
      <c r="O697" s="168" t="str">
        <f t="shared" si="53"/>
        <v>PH.IC.TU.051602.01</v>
      </c>
      <c r="Q697" s="168" t="str">
        <f t="shared" si="54"/>
        <v>CL.IC.TU.051602.01</v>
      </c>
    </row>
    <row r="698" spans="1:19" s="167" customFormat="1" ht="15">
      <c r="A698" s="10" t="s">
        <v>3934</v>
      </c>
      <c r="B698" s="10"/>
      <c r="C698" s="62" t="s">
        <v>6291</v>
      </c>
      <c r="D698" s="10"/>
      <c r="E698" s="61" t="s">
        <v>7863</v>
      </c>
      <c r="F698" s="10" t="s">
        <v>3883</v>
      </c>
      <c r="G698" s="10" t="s">
        <v>4201</v>
      </c>
      <c r="H698" s="62" t="s">
        <v>12032</v>
      </c>
      <c r="I698" s="10" t="s">
        <v>11800</v>
      </c>
      <c r="J698" s="63" t="str">
        <f t="shared" si="51"/>
        <v>IC.TU.051603</v>
      </c>
      <c r="K698" s="61" t="s">
        <v>12175</v>
      </c>
      <c r="L698" s="167" t="str">
        <f t="shared" si="55"/>
        <v xml:space="preserve">      Site Swelling</v>
      </c>
      <c r="M698" s="168" t="str">
        <f t="shared" si="52"/>
        <v>PI.IC.TU.051603.01</v>
      </c>
      <c r="N698" s="168"/>
      <c r="O698" s="168" t="str">
        <f t="shared" si="53"/>
        <v>PH.IC.TU.051603.01</v>
      </c>
      <c r="Q698" s="168" t="str">
        <f t="shared" si="54"/>
        <v>CL.IC.TU.051603.01</v>
      </c>
    </row>
    <row r="699" spans="1:19" s="167" customFormat="1" ht="15">
      <c r="A699" s="10" t="s">
        <v>3934</v>
      </c>
      <c r="B699" s="10"/>
      <c r="C699" s="62" t="s">
        <v>6291</v>
      </c>
      <c r="D699" s="10"/>
      <c r="E699" s="61" t="s">
        <v>7863</v>
      </c>
      <c r="F699" s="10" t="s">
        <v>3883</v>
      </c>
      <c r="G699" s="10" t="s">
        <v>4033</v>
      </c>
      <c r="H699" s="62" t="s">
        <v>12028</v>
      </c>
      <c r="I699" s="10" t="s">
        <v>11792</v>
      </c>
      <c r="J699" s="63" t="str">
        <f t="shared" si="51"/>
        <v>IC.TU.051604</v>
      </c>
      <c r="K699" s="61" t="s">
        <v>12175</v>
      </c>
      <c r="L699" s="167" t="str">
        <f t="shared" si="55"/>
        <v xml:space="preserve">      Site Hematoma</v>
      </c>
      <c r="M699" s="168" t="str">
        <f t="shared" si="52"/>
        <v>PI.IC.TU.051604.01</v>
      </c>
      <c r="N699" s="168"/>
      <c r="O699" s="168" t="str">
        <f t="shared" si="53"/>
        <v>PH.IC.TU.051604.01</v>
      </c>
      <c r="Q699" s="168" t="str">
        <f t="shared" si="54"/>
        <v>CL.IC.TU.051604.01</v>
      </c>
    </row>
    <row r="700" spans="1:19" s="167" customFormat="1" ht="15">
      <c r="A700" s="10" t="s">
        <v>3934</v>
      </c>
      <c r="B700" s="10"/>
      <c r="C700" s="62" t="s">
        <v>6291</v>
      </c>
      <c r="D700" s="10"/>
      <c r="E700" s="61" t="s">
        <v>7863</v>
      </c>
      <c r="F700" s="10" t="s">
        <v>3883</v>
      </c>
      <c r="G700" s="10" t="s">
        <v>4034</v>
      </c>
      <c r="H700" s="62" t="s">
        <v>12210</v>
      </c>
      <c r="I700" s="10" t="s">
        <v>10538</v>
      </c>
      <c r="J700" s="63" t="str">
        <f t="shared" si="51"/>
        <v>IC.TU.051605</v>
      </c>
      <c r="K700" s="61" t="s">
        <v>12175</v>
      </c>
      <c r="L700" s="167" t="str">
        <f t="shared" si="55"/>
        <v xml:space="preserve">      Site bruising</v>
      </c>
      <c r="M700" s="168" t="str">
        <f t="shared" si="52"/>
        <v>PI.IC.TU.051605.01</v>
      </c>
      <c r="N700" s="168"/>
      <c r="O700" s="168" t="str">
        <f t="shared" si="53"/>
        <v>PH.IC.TU.051605.01</v>
      </c>
      <c r="Q700" s="168" t="str">
        <f t="shared" si="54"/>
        <v>CL.IC.TU.051605.01</v>
      </c>
    </row>
    <row r="701" spans="1:19" s="167" customFormat="1" ht="15">
      <c r="A701" s="10" t="s">
        <v>3934</v>
      </c>
      <c r="B701" s="10"/>
      <c r="C701" s="62" t="s">
        <v>6291</v>
      </c>
      <c r="D701" s="10"/>
      <c r="E701" s="61" t="s">
        <v>7863</v>
      </c>
      <c r="F701" s="10" t="s">
        <v>3883</v>
      </c>
      <c r="G701" s="10" t="s">
        <v>4036</v>
      </c>
      <c r="H701" s="62" t="s">
        <v>12212</v>
      </c>
      <c r="I701" s="10" t="s">
        <v>12207</v>
      </c>
      <c r="J701" s="63" t="str">
        <f t="shared" si="51"/>
        <v>IC.TU.051606</v>
      </c>
      <c r="K701" s="61" t="s">
        <v>12175</v>
      </c>
      <c r="L701" s="167" t="str">
        <f t="shared" si="55"/>
        <v xml:space="preserve">      Site Unable to assess due to dressing</v>
      </c>
      <c r="M701" s="168" t="str">
        <f t="shared" si="52"/>
        <v>PI.IC.TU.051606.01</v>
      </c>
      <c r="N701" s="168"/>
      <c r="O701" s="168" t="str">
        <f t="shared" si="53"/>
        <v>PH.IC.TU.051606.01</v>
      </c>
      <c r="Q701" s="168" t="str">
        <f t="shared" si="54"/>
        <v>CL.IC.TU.051606.01</v>
      </c>
    </row>
    <row r="702" spans="1:19" s="167" customFormat="1" ht="15">
      <c r="A702" s="10" t="s">
        <v>3934</v>
      </c>
      <c r="B702" s="10"/>
      <c r="C702" s="62" t="s">
        <v>6291</v>
      </c>
      <c r="D702" s="10"/>
      <c r="E702" s="61" t="s">
        <v>7863</v>
      </c>
      <c r="F702" s="10" t="s">
        <v>3883</v>
      </c>
      <c r="G702" s="10" t="s">
        <v>4037</v>
      </c>
      <c r="H702" s="62" t="s">
        <v>12225</v>
      </c>
      <c r="I702" s="10" t="s">
        <v>10478</v>
      </c>
      <c r="J702" s="63" t="str">
        <f t="shared" si="51"/>
        <v>IC.TU.051607</v>
      </c>
      <c r="K702" s="61" t="s">
        <v>12175</v>
      </c>
      <c r="L702" s="167" t="str">
        <f t="shared" si="55"/>
        <v xml:space="preserve">      Site Other: specify</v>
      </c>
      <c r="M702" s="168" t="str">
        <f t="shared" si="52"/>
        <v>PI.IC.TU.051607.01</v>
      </c>
      <c r="N702" s="168"/>
      <c r="O702" s="168" t="str">
        <f t="shared" si="53"/>
        <v>PH.IC.TU.051607.01</v>
      </c>
      <c r="Q702" s="168" t="str">
        <f t="shared" si="54"/>
        <v>CL.IC.TU.051607.01</v>
      </c>
    </row>
    <row r="703" spans="1:19" s="167" customFormat="1" ht="15">
      <c r="A703" s="167" t="s">
        <v>3934</v>
      </c>
      <c r="C703" s="62" t="s">
        <v>6291</v>
      </c>
      <c r="D703" s="10"/>
      <c r="E703" s="61" t="s">
        <v>7863</v>
      </c>
      <c r="F703" s="10" t="s">
        <v>3883</v>
      </c>
      <c r="G703" s="167" t="s">
        <v>4038</v>
      </c>
      <c r="H703" s="62" t="s">
        <v>3574</v>
      </c>
      <c r="I703" s="167" t="s">
        <v>4038</v>
      </c>
      <c r="J703" s="63" t="str">
        <f t="shared" si="51"/>
        <v>IC.TU.051608</v>
      </c>
      <c r="K703" s="61" t="s">
        <v>12175</v>
      </c>
      <c r="L703" s="167" t="str">
        <f t="shared" si="55"/>
        <v>Oozing</v>
      </c>
      <c r="M703" s="168" t="str">
        <f t="shared" si="52"/>
        <v>PI.IC.TU.051608.01</v>
      </c>
      <c r="N703" s="168"/>
      <c r="O703" s="168" t="str">
        <f t="shared" si="53"/>
        <v>PH.IC.TU.051608.01</v>
      </c>
      <c r="Q703" s="168" t="str">
        <f t="shared" si="54"/>
        <v>CL.IC.TU.051608.01</v>
      </c>
      <c r="R703" s="167" t="s">
        <v>12465</v>
      </c>
      <c r="S703" s="167">
        <v>500</v>
      </c>
    </row>
    <row r="704" spans="1:19" s="167" customFormat="1" ht="15">
      <c r="A704" s="167" t="s">
        <v>3934</v>
      </c>
      <c r="C704" s="62" t="s">
        <v>6291</v>
      </c>
      <c r="D704" s="10"/>
      <c r="E704" s="61" t="s">
        <v>7863</v>
      </c>
      <c r="F704" s="10" t="s">
        <v>3883</v>
      </c>
      <c r="G704" s="167" t="s">
        <v>9359</v>
      </c>
      <c r="H704" s="62" t="s">
        <v>3690</v>
      </c>
      <c r="I704" s="167" t="s">
        <v>9359</v>
      </c>
      <c r="J704" s="63" t="str">
        <f t="shared" si="51"/>
        <v>IC.TU.051609</v>
      </c>
      <c r="K704" s="61" t="s">
        <v>12175</v>
      </c>
      <c r="L704" s="167" t="str">
        <f t="shared" si="55"/>
        <v>Bleeding</v>
      </c>
      <c r="M704" s="168" t="str">
        <f t="shared" si="52"/>
        <v>PI.IC.TU.051609.01</v>
      </c>
      <c r="N704" s="168"/>
      <c r="O704" s="168" t="str">
        <f t="shared" si="53"/>
        <v>PH.IC.TU.051609.01</v>
      </c>
      <c r="Q704" s="168" t="str">
        <f t="shared" si="54"/>
        <v>CL.IC.TU.051609.01</v>
      </c>
      <c r="R704" s="167" t="s">
        <v>12465</v>
      </c>
      <c r="S704" s="167">
        <v>500</v>
      </c>
    </row>
    <row r="705" spans="1:45" s="167" customFormat="1" ht="15">
      <c r="A705" s="167" t="s">
        <v>3934</v>
      </c>
      <c r="C705" s="62" t="s">
        <v>6291</v>
      </c>
      <c r="D705" s="10"/>
      <c r="E705" s="61" t="s">
        <v>7863</v>
      </c>
      <c r="F705" s="10" t="s">
        <v>3883</v>
      </c>
      <c r="G705" s="167" t="s">
        <v>3963</v>
      </c>
      <c r="H705" s="62" t="s">
        <v>3188</v>
      </c>
      <c r="I705" s="167" t="s">
        <v>3963</v>
      </c>
      <c r="J705" s="63" t="str">
        <f t="shared" si="51"/>
        <v>IC.TU.051610</v>
      </c>
      <c r="K705" s="61" t="s">
        <v>12175</v>
      </c>
      <c r="L705" s="167" t="str">
        <f t="shared" si="55"/>
        <v>Reddened</v>
      </c>
      <c r="M705" s="168" t="str">
        <f t="shared" si="52"/>
        <v>PI.IC.TU.051610.01</v>
      </c>
      <c r="N705" s="168"/>
      <c r="O705" s="168" t="str">
        <f t="shared" si="53"/>
        <v>PH.IC.TU.051610.01</v>
      </c>
      <c r="Q705" s="168" t="str">
        <f t="shared" si="54"/>
        <v>CL.IC.TU.051610.01</v>
      </c>
      <c r="R705" s="167" t="s">
        <v>12465</v>
      </c>
      <c r="S705" s="167">
        <v>500</v>
      </c>
    </row>
    <row r="706" spans="1:45" s="146" customFormat="1" ht="16">
      <c r="A706" s="146" t="s">
        <v>3934</v>
      </c>
      <c r="C706" s="147" t="s">
        <v>6291</v>
      </c>
      <c r="E706" s="147" t="s">
        <v>7863</v>
      </c>
      <c r="F706" s="146" t="s">
        <v>3883</v>
      </c>
      <c r="G706" s="146" t="s">
        <v>14524</v>
      </c>
      <c r="H706" s="147" t="s">
        <v>5749</v>
      </c>
      <c r="I706" s="146" t="s">
        <v>14524</v>
      </c>
      <c r="J706" s="148" t="str">
        <f t="shared" si="51"/>
        <v>IC.TU.051611</v>
      </c>
      <c r="K706" s="147" t="s">
        <v>12175</v>
      </c>
      <c r="L706" s="146" t="str">
        <f t="shared" si="55"/>
        <v>Drainage</v>
      </c>
      <c r="M706" s="148" t="str">
        <f t="shared" si="52"/>
        <v>PI.IC.TU.051611.01</v>
      </c>
      <c r="N706" s="148"/>
      <c r="O706" s="148" t="str">
        <f t="shared" si="53"/>
        <v>PH.IC.TU.051611.01</v>
      </c>
      <c r="Q706" s="148" t="str">
        <f t="shared" si="54"/>
        <v>CL.IC.TU.051611.01</v>
      </c>
      <c r="R706" s="146" t="s">
        <v>12465</v>
      </c>
      <c r="S706" s="146">
        <v>500</v>
      </c>
      <c r="AR706" s="146" t="s">
        <v>12773</v>
      </c>
      <c r="AS706" s="146">
        <v>1749</v>
      </c>
    </row>
    <row r="707" spans="1:45" s="167" customFormat="1" ht="15">
      <c r="A707" s="167" t="s">
        <v>3934</v>
      </c>
      <c r="C707" s="62" t="s">
        <v>6291</v>
      </c>
      <c r="D707" s="10"/>
      <c r="E707" s="61" t="s">
        <v>7863</v>
      </c>
      <c r="F707" s="10" t="s">
        <v>3883</v>
      </c>
      <c r="G707" s="167" t="s">
        <v>9633</v>
      </c>
      <c r="H707" s="62" t="s">
        <v>3064</v>
      </c>
      <c r="I707" s="167" t="s">
        <v>9633</v>
      </c>
      <c r="J707" s="63" t="str">
        <f t="shared" si="51"/>
        <v>IC.TU.051612</v>
      </c>
      <c r="K707" s="61" t="s">
        <v>12175</v>
      </c>
      <c r="L707" s="167" t="str">
        <f t="shared" si="55"/>
        <v>Tender</v>
      </c>
      <c r="M707" s="168" t="str">
        <f t="shared" si="52"/>
        <v>PI.IC.TU.051612.01</v>
      </c>
      <c r="N707" s="168"/>
      <c r="O707" s="168" t="str">
        <f t="shared" si="53"/>
        <v>PH.IC.TU.051612.01</v>
      </c>
      <c r="Q707" s="168" t="str">
        <f t="shared" si="54"/>
        <v>CL.IC.TU.051612.01</v>
      </c>
      <c r="R707" s="167" t="s">
        <v>12465</v>
      </c>
      <c r="S707" s="167">
        <v>500</v>
      </c>
    </row>
    <row r="708" spans="1:45" s="167" customFormat="1" ht="15">
      <c r="A708" s="10" t="s">
        <v>3934</v>
      </c>
      <c r="B708" s="10"/>
      <c r="C708" s="62" t="s">
        <v>6291</v>
      </c>
      <c r="D708" s="10" t="s">
        <v>10274</v>
      </c>
      <c r="E708" s="61" t="s">
        <v>6777</v>
      </c>
      <c r="F708" s="10" t="s">
        <v>3883</v>
      </c>
      <c r="G708" s="10" t="s">
        <v>3756</v>
      </c>
      <c r="H708" s="62" t="s">
        <v>11848</v>
      </c>
      <c r="I708" s="10" t="s">
        <v>11753</v>
      </c>
      <c r="J708" s="63" t="str">
        <f t="shared" si="51"/>
        <v>IC.TU.051701</v>
      </c>
      <c r="K708" s="61" t="s">
        <v>12175</v>
      </c>
      <c r="L708" s="167" t="str">
        <f t="shared" si="55"/>
        <v xml:space="preserve">      Status Unchanged</v>
      </c>
      <c r="M708" s="168" t="str">
        <f t="shared" si="52"/>
        <v>PI.IC.TU.051701.01</v>
      </c>
      <c r="N708" s="168"/>
      <c r="O708" s="168" t="str">
        <f t="shared" si="53"/>
        <v>PH.IC.TU.051701.01</v>
      </c>
      <c r="Q708" s="168" t="str">
        <f t="shared" si="54"/>
        <v>CL.IC.TU.051701.01</v>
      </c>
    </row>
    <row r="709" spans="1:45" s="167" customFormat="1" ht="15">
      <c r="A709" s="10" t="s">
        <v>3934</v>
      </c>
      <c r="B709" s="10"/>
      <c r="C709" s="62" t="s">
        <v>6291</v>
      </c>
      <c r="D709" s="10"/>
      <c r="E709" s="61" t="s">
        <v>12462</v>
      </c>
      <c r="F709" s="10" t="s">
        <v>3883</v>
      </c>
      <c r="G709" s="10" t="s">
        <v>3757</v>
      </c>
      <c r="H709" s="62" t="s">
        <v>12030</v>
      </c>
      <c r="I709" s="10" t="s">
        <v>11752</v>
      </c>
      <c r="J709" s="63" t="str">
        <f t="shared" si="51"/>
        <v>IC.TU.051702</v>
      </c>
      <c r="K709" s="61" t="s">
        <v>12175</v>
      </c>
      <c r="L709" s="167" t="str">
        <f t="shared" si="55"/>
        <v xml:space="preserve">      Status Decreasing</v>
      </c>
      <c r="M709" s="168" t="str">
        <f t="shared" si="52"/>
        <v>PI.IC.TU.051702.01</v>
      </c>
      <c r="N709" s="168"/>
      <c r="O709" s="168" t="str">
        <f t="shared" si="53"/>
        <v>PH.IC.TU.051702.01</v>
      </c>
      <c r="Q709" s="168" t="str">
        <f t="shared" si="54"/>
        <v>CL.IC.TU.051702.01</v>
      </c>
    </row>
    <row r="710" spans="1:45" s="167" customFormat="1" ht="15">
      <c r="A710" s="10" t="s">
        <v>3934</v>
      </c>
      <c r="B710" s="10"/>
      <c r="C710" s="62" t="s">
        <v>6291</v>
      </c>
      <c r="D710" s="10"/>
      <c r="E710" s="61" t="s">
        <v>12462</v>
      </c>
      <c r="F710" s="10" t="s">
        <v>3883</v>
      </c>
      <c r="G710" s="10" t="s">
        <v>3758</v>
      </c>
      <c r="H710" s="62" t="s">
        <v>12032</v>
      </c>
      <c r="I710" s="10" t="s">
        <v>11583</v>
      </c>
      <c r="J710" s="63" t="str">
        <f t="shared" si="51"/>
        <v>IC.TU.051703</v>
      </c>
      <c r="K710" s="61" t="s">
        <v>12175</v>
      </c>
      <c r="L710" s="167" t="str">
        <f t="shared" si="55"/>
        <v xml:space="preserve">      Status Increasing</v>
      </c>
      <c r="M710" s="168" t="str">
        <f t="shared" si="52"/>
        <v>PI.IC.TU.051703.01</v>
      </c>
      <c r="N710" s="168"/>
      <c r="O710" s="168" t="str">
        <f t="shared" si="53"/>
        <v>PH.IC.TU.051703.01</v>
      </c>
      <c r="Q710" s="168" t="str">
        <f t="shared" si="54"/>
        <v>CL.IC.TU.051703.01</v>
      </c>
    </row>
    <row r="711" spans="1:45" s="167" customFormat="1" ht="15">
      <c r="A711" s="10" t="s">
        <v>3934</v>
      </c>
      <c r="B711" s="10"/>
      <c r="C711" s="62" t="s">
        <v>6291</v>
      </c>
      <c r="D711" s="10" t="s">
        <v>10275</v>
      </c>
      <c r="E711" s="61" t="s">
        <v>12602</v>
      </c>
      <c r="F711" s="10" t="s">
        <v>3883</v>
      </c>
      <c r="G711" s="10" t="s">
        <v>3899</v>
      </c>
      <c r="H711" s="62" t="s">
        <v>11848</v>
      </c>
      <c r="I711" s="10" t="s">
        <v>11474</v>
      </c>
      <c r="J711" s="63" t="str">
        <f t="shared" si="51"/>
        <v>IC.TU.051801</v>
      </c>
      <c r="K711" s="61" t="s">
        <v>12175</v>
      </c>
      <c r="L711" s="167" t="str">
        <f t="shared" si="55"/>
        <v xml:space="preserve">      Site consistent with Body Temperature</v>
      </c>
      <c r="M711" s="168" t="str">
        <f t="shared" si="52"/>
        <v>PI.IC.TU.051801.01</v>
      </c>
      <c r="N711" s="168"/>
      <c r="O711" s="168" t="str">
        <f t="shared" si="53"/>
        <v>PH.IC.TU.051801.01</v>
      </c>
      <c r="Q711" s="168" t="str">
        <f t="shared" si="54"/>
        <v>CL.IC.TU.051801.01</v>
      </c>
    </row>
    <row r="712" spans="1:45" s="167" customFormat="1" ht="15">
      <c r="A712" s="10" t="s">
        <v>3934</v>
      </c>
      <c r="B712" s="10"/>
      <c r="C712" s="62" t="s">
        <v>6291</v>
      </c>
      <c r="D712" s="10"/>
      <c r="E712" s="61" t="s">
        <v>12602</v>
      </c>
      <c r="F712" s="10" t="s">
        <v>3883</v>
      </c>
      <c r="G712" s="10" t="s">
        <v>4049</v>
      </c>
      <c r="H712" s="62" t="s">
        <v>12030</v>
      </c>
      <c r="I712" s="10" t="s">
        <v>11504</v>
      </c>
      <c r="J712" s="63" t="str">
        <f t="shared" si="51"/>
        <v>IC.TU.051802</v>
      </c>
      <c r="K712" s="61" t="s">
        <v>12175</v>
      </c>
      <c r="L712" s="167" t="str">
        <f t="shared" si="55"/>
        <v xml:space="preserve">      Site Warmer than Body Temperature</v>
      </c>
      <c r="M712" s="168" t="str">
        <f t="shared" si="52"/>
        <v>PI.IC.TU.051802.01</v>
      </c>
      <c r="N712" s="168"/>
      <c r="O712" s="168" t="str">
        <f t="shared" si="53"/>
        <v>PH.IC.TU.051802.01</v>
      </c>
      <c r="Q712" s="168" t="str">
        <f t="shared" si="54"/>
        <v>CL.IC.TU.051802.01</v>
      </c>
    </row>
    <row r="713" spans="1:45" s="167" customFormat="1" ht="15">
      <c r="A713" s="10" t="s">
        <v>3934</v>
      </c>
      <c r="B713" s="10"/>
      <c r="C713" s="62" t="s">
        <v>6291</v>
      </c>
      <c r="D713" s="10"/>
      <c r="E713" s="61" t="s">
        <v>12602</v>
      </c>
      <c r="F713" s="10" t="s">
        <v>3883</v>
      </c>
      <c r="G713" s="10" t="s">
        <v>3759</v>
      </c>
      <c r="H713" s="62" t="s">
        <v>12032</v>
      </c>
      <c r="I713" s="10" t="s">
        <v>11506</v>
      </c>
      <c r="J713" s="63" t="str">
        <f t="shared" si="51"/>
        <v>IC.TU.051803</v>
      </c>
      <c r="K713" s="61" t="s">
        <v>12175</v>
      </c>
      <c r="L713" s="167" t="str">
        <f t="shared" si="55"/>
        <v xml:space="preserve">      Site Warmer than Opposite Body Part</v>
      </c>
      <c r="M713" s="168" t="str">
        <f t="shared" si="52"/>
        <v>PI.IC.TU.051803.01</v>
      </c>
      <c r="N713" s="168"/>
      <c r="O713" s="168" t="str">
        <f t="shared" si="53"/>
        <v>PH.IC.TU.051803.01</v>
      </c>
      <c r="Q713" s="168" t="str">
        <f t="shared" si="54"/>
        <v>CL.IC.TU.051803.01</v>
      </c>
    </row>
    <row r="714" spans="1:45" s="167" customFormat="1" ht="15">
      <c r="A714" s="10" t="s">
        <v>3934</v>
      </c>
      <c r="B714" s="10"/>
      <c r="C714" s="62" t="s">
        <v>6291</v>
      </c>
      <c r="D714" s="10"/>
      <c r="E714" s="61" t="s">
        <v>12602</v>
      </c>
      <c r="F714" s="10" t="s">
        <v>3883</v>
      </c>
      <c r="G714" s="10" t="s">
        <v>3641</v>
      </c>
      <c r="H714" s="62" t="s">
        <v>12028</v>
      </c>
      <c r="I714" s="10" t="s">
        <v>11508</v>
      </c>
      <c r="J714" s="63" t="str">
        <f t="shared" si="51"/>
        <v>IC.TU.051804</v>
      </c>
      <c r="K714" s="61" t="s">
        <v>12175</v>
      </c>
      <c r="L714" s="167" t="str">
        <f t="shared" si="55"/>
        <v xml:space="preserve">      Site Cooler than Body Temperature</v>
      </c>
      <c r="M714" s="168" t="str">
        <f t="shared" si="52"/>
        <v>PI.IC.TU.051804.01</v>
      </c>
      <c r="N714" s="168"/>
      <c r="O714" s="168" t="str">
        <f t="shared" si="53"/>
        <v>PH.IC.TU.051804.01</v>
      </c>
      <c r="Q714" s="168" t="str">
        <f t="shared" si="54"/>
        <v>CL.IC.TU.051804.01</v>
      </c>
    </row>
    <row r="715" spans="1:45" s="167" customFormat="1" ht="15">
      <c r="A715" s="10" t="s">
        <v>3934</v>
      </c>
      <c r="B715" s="10"/>
      <c r="C715" s="62" t="s">
        <v>6291</v>
      </c>
      <c r="D715" s="10"/>
      <c r="E715" s="61" t="s">
        <v>12602</v>
      </c>
      <c r="F715" s="10" t="s">
        <v>3883</v>
      </c>
      <c r="G715" s="10" t="s">
        <v>3642</v>
      </c>
      <c r="H715" s="62" t="s">
        <v>12210</v>
      </c>
      <c r="I715" s="10" t="s">
        <v>11510</v>
      </c>
      <c r="J715" s="63" t="str">
        <f t="shared" si="51"/>
        <v>IC.TU.051805</v>
      </c>
      <c r="K715" s="61" t="s">
        <v>12175</v>
      </c>
      <c r="L715" s="167" t="str">
        <f t="shared" si="55"/>
        <v xml:space="preserve">      Site Cooler than Opposite Body Part</v>
      </c>
      <c r="M715" s="168" t="str">
        <f t="shared" si="52"/>
        <v>PI.IC.TU.051805.01</v>
      </c>
      <c r="N715" s="168"/>
      <c r="O715" s="168" t="str">
        <f t="shared" si="53"/>
        <v>PH.IC.TU.051805.01</v>
      </c>
      <c r="Q715" s="168" t="str">
        <f t="shared" si="54"/>
        <v>CL.IC.TU.051805.01</v>
      </c>
    </row>
    <row r="716" spans="1:45" s="167" customFormat="1" ht="15">
      <c r="A716" s="10" t="s">
        <v>3934</v>
      </c>
      <c r="B716" s="10"/>
      <c r="C716" s="62" t="s">
        <v>6291</v>
      </c>
      <c r="D716" s="10" t="s">
        <v>10276</v>
      </c>
      <c r="E716" s="61" t="s">
        <v>12604</v>
      </c>
      <c r="F716" s="10" t="s">
        <v>3884</v>
      </c>
      <c r="G716" s="10" t="s">
        <v>10446</v>
      </c>
      <c r="H716" s="62" t="s">
        <v>11848</v>
      </c>
      <c r="I716" s="10" t="s">
        <v>10446</v>
      </c>
      <c r="J716" s="63" t="str">
        <f t="shared" si="51"/>
        <v>IC.TU.051901</v>
      </c>
      <c r="K716" s="61" t="s">
        <v>12175</v>
      </c>
      <c r="L716" s="167" t="str">
        <f t="shared" si="55"/>
        <v>Patent</v>
      </c>
      <c r="M716" s="168" t="str">
        <f t="shared" si="52"/>
        <v>PI.IC.TU.051901.01</v>
      </c>
      <c r="N716" s="168"/>
      <c r="O716" s="168" t="str">
        <f t="shared" si="53"/>
        <v>PH.IC.TU.051901.01</v>
      </c>
      <c r="Q716" s="168" t="str">
        <f t="shared" si="54"/>
        <v>CL.IC.TU.051901.01</v>
      </c>
    </row>
    <row r="717" spans="1:45" s="167" customFormat="1" ht="15">
      <c r="A717" s="10" t="s">
        <v>3934</v>
      </c>
      <c r="B717" s="10"/>
      <c r="C717" s="62" t="s">
        <v>6291</v>
      </c>
      <c r="D717" s="10"/>
      <c r="E717" s="61" t="s">
        <v>12604</v>
      </c>
      <c r="F717" s="10" t="s">
        <v>3884</v>
      </c>
      <c r="G717" s="10" t="s">
        <v>10128</v>
      </c>
      <c r="H717" s="62" t="s">
        <v>12030</v>
      </c>
      <c r="I717" s="10" t="s">
        <v>10128</v>
      </c>
      <c r="J717" s="63" t="str">
        <f t="shared" si="51"/>
        <v>IC.TU.051902</v>
      </c>
      <c r="K717" s="61" t="s">
        <v>12175</v>
      </c>
      <c r="L717" s="167" t="str">
        <f t="shared" si="55"/>
        <v>Irrigated</v>
      </c>
      <c r="M717" s="168" t="str">
        <f t="shared" si="52"/>
        <v>PI.IC.TU.051902.01</v>
      </c>
      <c r="N717" s="168"/>
      <c r="O717" s="168" t="str">
        <f t="shared" si="53"/>
        <v>PH.IC.TU.051902.01</v>
      </c>
      <c r="Q717" s="168" t="str">
        <f t="shared" si="54"/>
        <v>CL.IC.TU.051902.01</v>
      </c>
    </row>
    <row r="718" spans="1:45" s="167" customFormat="1" ht="15">
      <c r="A718" s="10" t="s">
        <v>3934</v>
      </c>
      <c r="B718" s="10"/>
      <c r="C718" s="62" t="s">
        <v>6291</v>
      </c>
      <c r="D718" s="10"/>
      <c r="E718" s="61" t="s">
        <v>12604</v>
      </c>
      <c r="F718" s="10" t="s">
        <v>3884</v>
      </c>
      <c r="G718" s="10" t="s">
        <v>10300</v>
      </c>
      <c r="H718" s="62" t="s">
        <v>12032</v>
      </c>
      <c r="I718" s="10" t="s">
        <v>10300</v>
      </c>
      <c r="J718" s="63" t="str">
        <f t="shared" si="51"/>
        <v>IC.TU.051903</v>
      </c>
      <c r="K718" s="61" t="s">
        <v>12175</v>
      </c>
      <c r="L718" s="167" t="str">
        <f t="shared" si="55"/>
        <v>Clamped</v>
      </c>
      <c r="M718" s="168" t="str">
        <f t="shared" si="52"/>
        <v>PI.IC.TU.051903.01</v>
      </c>
      <c r="N718" s="168"/>
      <c r="O718" s="168" t="str">
        <f t="shared" si="53"/>
        <v>PH.IC.TU.051903.01</v>
      </c>
      <c r="Q718" s="168" t="str">
        <f t="shared" si="54"/>
        <v>CL.IC.TU.051903.01</v>
      </c>
    </row>
    <row r="719" spans="1:45" s="167" customFormat="1" ht="15">
      <c r="A719" s="10" t="s">
        <v>3934</v>
      </c>
      <c r="B719" s="10"/>
      <c r="C719" s="62" t="s">
        <v>6291</v>
      </c>
      <c r="D719" s="10"/>
      <c r="E719" s="61" t="s">
        <v>12604</v>
      </c>
      <c r="F719" s="10" t="s">
        <v>3884</v>
      </c>
      <c r="G719" s="10" t="s">
        <v>3645</v>
      </c>
      <c r="H719" s="62" t="s">
        <v>12028</v>
      </c>
      <c r="I719" s="10" t="s">
        <v>3901</v>
      </c>
      <c r="J719" s="63" t="str">
        <f t="shared" si="51"/>
        <v>IC.TU.051904</v>
      </c>
      <c r="K719" s="61" t="s">
        <v>12175</v>
      </c>
      <c r="L719" s="167" t="str">
        <f t="shared" si="55"/>
        <v>Non-patent/Clogged</v>
      </c>
      <c r="M719" s="168" t="str">
        <f t="shared" si="52"/>
        <v>PI.IC.TU.051904.01</v>
      </c>
      <c r="N719" s="168"/>
      <c r="O719" s="168" t="str">
        <f t="shared" si="53"/>
        <v>PH.IC.TU.051904.01</v>
      </c>
      <c r="Q719" s="168" t="str">
        <f t="shared" si="54"/>
        <v>CL.IC.TU.051904.01</v>
      </c>
    </row>
    <row r="720" spans="1:45" s="167" customFormat="1" ht="15">
      <c r="A720" s="10" t="s">
        <v>3934</v>
      </c>
      <c r="B720" s="10"/>
      <c r="C720" s="62" t="s">
        <v>6291</v>
      </c>
      <c r="D720" s="10"/>
      <c r="E720" s="61" t="s">
        <v>12604</v>
      </c>
      <c r="F720" s="10" t="s">
        <v>3884</v>
      </c>
      <c r="G720" s="10" t="s">
        <v>3917</v>
      </c>
      <c r="H720" s="62" t="s">
        <v>12210</v>
      </c>
      <c r="I720" s="10" t="s">
        <v>3918</v>
      </c>
      <c r="J720" s="63" t="str">
        <f t="shared" si="51"/>
        <v>IC.TU.051905</v>
      </c>
      <c r="K720" s="61" t="s">
        <v>12175</v>
      </c>
      <c r="L720" s="167" t="str">
        <f t="shared" si="55"/>
        <v>Stripped/Milked</v>
      </c>
      <c r="M720" s="168" t="str">
        <f t="shared" si="52"/>
        <v>PI.IC.TU.051905.01</v>
      </c>
      <c r="N720" s="168"/>
      <c r="O720" s="168" t="str">
        <f t="shared" si="53"/>
        <v>PH.IC.TU.051905.01</v>
      </c>
      <c r="Q720" s="168" t="str">
        <f t="shared" si="54"/>
        <v>CL.IC.TU.051905.01</v>
      </c>
    </row>
    <row r="721" spans="1:25" s="167" customFormat="1" ht="15">
      <c r="A721" s="10" t="s">
        <v>3934</v>
      </c>
      <c r="B721" s="10"/>
      <c r="C721" s="62" t="s">
        <v>6291</v>
      </c>
      <c r="D721" s="10"/>
      <c r="E721" s="61" t="s">
        <v>12604</v>
      </c>
      <c r="F721" s="10" t="s">
        <v>3884</v>
      </c>
      <c r="G721" s="10" t="s">
        <v>3919</v>
      </c>
      <c r="H721" s="62" t="s">
        <v>12212</v>
      </c>
      <c r="I721" s="10" t="s">
        <v>10046</v>
      </c>
      <c r="J721" s="63" t="str">
        <f t="shared" si="51"/>
        <v>IC.TU.051906</v>
      </c>
      <c r="K721" s="61" t="s">
        <v>12175</v>
      </c>
      <c r="L721" s="167" t="str">
        <f t="shared" si="55"/>
        <v>Gravity Drainage</v>
      </c>
      <c r="M721" s="168" t="str">
        <f t="shared" si="52"/>
        <v>PI.IC.TU.051906.01</v>
      </c>
      <c r="N721" s="168"/>
      <c r="O721" s="168" t="str">
        <f t="shared" si="53"/>
        <v>PH.IC.TU.051906.01</v>
      </c>
      <c r="Q721" s="168" t="str">
        <f t="shared" si="54"/>
        <v>CL.IC.TU.051906.01</v>
      </c>
    </row>
    <row r="722" spans="1:25" s="167" customFormat="1" ht="15">
      <c r="A722" s="10" t="s">
        <v>3934</v>
      </c>
      <c r="B722" s="10"/>
      <c r="C722" s="62" t="s">
        <v>6291</v>
      </c>
      <c r="D722" s="10"/>
      <c r="E722" s="61" t="s">
        <v>12604</v>
      </c>
      <c r="F722" s="10" t="s">
        <v>3884</v>
      </c>
      <c r="G722" s="10" t="s">
        <v>10123</v>
      </c>
      <c r="H722" s="62" t="s">
        <v>12225</v>
      </c>
      <c r="I722" s="10" t="s">
        <v>11841</v>
      </c>
      <c r="J722" s="63" t="str">
        <f t="shared" si="51"/>
        <v>IC.TU.051907</v>
      </c>
      <c r="K722" s="61" t="s">
        <v>12175</v>
      </c>
      <c r="L722" s="167" t="str">
        <f t="shared" si="55"/>
        <v>Discontinued</v>
      </c>
      <c r="M722" s="168" t="str">
        <f t="shared" si="52"/>
        <v>PI.IC.TU.051907.01</v>
      </c>
      <c r="N722" s="168"/>
      <c r="O722" s="168" t="str">
        <f t="shared" si="53"/>
        <v>PH.IC.TU.051907.01</v>
      </c>
      <c r="Q722" s="168" t="str">
        <f t="shared" si="54"/>
        <v>CL.IC.TU.051907.01</v>
      </c>
    </row>
    <row r="723" spans="1:25" s="167" customFormat="1" ht="15">
      <c r="A723" s="10" t="s">
        <v>3934</v>
      </c>
      <c r="B723" s="10"/>
      <c r="C723" s="62" t="s">
        <v>6291</v>
      </c>
      <c r="D723" s="10"/>
      <c r="E723" s="61" t="s">
        <v>12604</v>
      </c>
      <c r="F723" s="10" t="s">
        <v>3884</v>
      </c>
      <c r="G723" s="10" t="s">
        <v>10478</v>
      </c>
      <c r="H723" s="62" t="s">
        <v>11638</v>
      </c>
      <c r="I723" s="10" t="s">
        <v>10478</v>
      </c>
      <c r="J723" s="63" t="str">
        <f t="shared" si="51"/>
        <v>IC.TU.051908</v>
      </c>
      <c r="K723" s="61" t="s">
        <v>12175</v>
      </c>
      <c r="L723" s="167" t="str">
        <f t="shared" si="55"/>
        <v>Other: specify</v>
      </c>
      <c r="M723" s="168" t="str">
        <f t="shared" si="52"/>
        <v>PI.IC.TU.051908.01</v>
      </c>
      <c r="N723" s="168"/>
      <c r="O723" s="168" t="str">
        <f t="shared" si="53"/>
        <v>PH.IC.TU.051908.01</v>
      </c>
      <c r="Q723" s="168" t="str">
        <f t="shared" si="54"/>
        <v>CL.IC.TU.051908.01</v>
      </c>
    </row>
    <row r="724" spans="1:25" s="167" customFormat="1" ht="15">
      <c r="A724" s="167" t="s">
        <v>3934</v>
      </c>
      <c r="C724" s="61" t="s">
        <v>13027</v>
      </c>
      <c r="E724" s="61" t="s">
        <v>12604</v>
      </c>
      <c r="F724" s="167" t="s">
        <v>13028</v>
      </c>
      <c r="G724" s="167" t="s">
        <v>12805</v>
      </c>
      <c r="H724" s="62" t="s">
        <v>12732</v>
      </c>
      <c r="J724" s="63" t="str">
        <f t="shared" si="51"/>
        <v>IC.TU.051909</v>
      </c>
      <c r="K724" s="61" t="s">
        <v>2206</v>
      </c>
      <c r="L724" s="167" t="str">
        <f t="shared" si="55"/>
        <v>Self Discontinued</v>
      </c>
      <c r="M724" s="168" t="str">
        <f t="shared" si="52"/>
        <v>PI.IC.TU.051909.01</v>
      </c>
      <c r="N724" s="168"/>
      <c r="O724" s="168" t="str">
        <f t="shared" si="53"/>
        <v>PH.IC.TU.051909.01</v>
      </c>
      <c r="Q724" s="168" t="str">
        <f t="shared" si="54"/>
        <v>CL.IC.TU.051909.01</v>
      </c>
      <c r="X724" s="167" t="s">
        <v>12505</v>
      </c>
      <c r="Y724" s="167">
        <v>1124</v>
      </c>
    </row>
    <row r="725" spans="1:25" s="167" customFormat="1" ht="15">
      <c r="A725" s="10" t="s">
        <v>3934</v>
      </c>
      <c r="B725" s="10"/>
      <c r="C725" s="62" t="s">
        <v>6291</v>
      </c>
      <c r="D725" s="10" t="s">
        <v>9826</v>
      </c>
      <c r="E725" s="61" t="s">
        <v>7228</v>
      </c>
      <c r="F725" s="10" t="s">
        <v>3885</v>
      </c>
      <c r="G725" s="10" t="s">
        <v>9743</v>
      </c>
      <c r="H725" s="62" t="s">
        <v>11848</v>
      </c>
      <c r="I725" s="10" t="s">
        <v>12157</v>
      </c>
      <c r="J725" s="63" t="str">
        <f t="shared" si="51"/>
        <v>IC.TU.052001</v>
      </c>
      <c r="K725" s="61" t="s">
        <v>12175</v>
      </c>
      <c r="L725" s="167" t="str">
        <f t="shared" si="55"/>
        <v xml:space="preserve">      None</v>
      </c>
      <c r="M725" s="168" t="str">
        <f t="shared" si="52"/>
        <v>PI.IC.TU.052001.01</v>
      </c>
      <c r="N725" s="168"/>
      <c r="O725" s="168" t="str">
        <f t="shared" si="53"/>
        <v>PH.IC.TU.052001.01</v>
      </c>
      <c r="Q725" s="168" t="str">
        <f t="shared" si="54"/>
        <v>CL.IC.TU.052001.01</v>
      </c>
    </row>
    <row r="726" spans="1:25" s="167" customFormat="1" ht="15">
      <c r="A726" s="10" t="s">
        <v>3934</v>
      </c>
      <c r="B726" s="10"/>
      <c r="C726" s="62" t="s">
        <v>6291</v>
      </c>
      <c r="D726" s="10"/>
      <c r="E726" s="61" t="s">
        <v>7228</v>
      </c>
      <c r="F726" s="10" t="s">
        <v>3885</v>
      </c>
      <c r="G726" s="10" t="s">
        <v>8799</v>
      </c>
      <c r="H726" s="62" t="s">
        <v>12030</v>
      </c>
      <c r="I726" s="10" t="s">
        <v>11013</v>
      </c>
      <c r="J726" s="63" t="str">
        <f t="shared" si="51"/>
        <v>IC.TU.052002</v>
      </c>
      <c r="K726" s="61" t="s">
        <v>12175</v>
      </c>
      <c r="L726" s="167" t="str">
        <f t="shared" si="55"/>
        <v xml:space="preserve">     Intermittent</v>
      </c>
      <c r="M726" s="168" t="str">
        <f t="shared" si="52"/>
        <v>PI.IC.TU.052002.01</v>
      </c>
      <c r="N726" s="168"/>
      <c r="O726" s="168" t="str">
        <f t="shared" si="53"/>
        <v>PH.IC.TU.052002.01</v>
      </c>
      <c r="Q726" s="168" t="str">
        <f t="shared" si="54"/>
        <v>CL.IC.TU.052002.01</v>
      </c>
    </row>
    <row r="727" spans="1:25" s="167" customFormat="1" ht="15">
      <c r="A727" s="10" t="s">
        <v>3934</v>
      </c>
      <c r="B727" s="10"/>
      <c r="C727" s="62" t="s">
        <v>6291</v>
      </c>
      <c r="D727" s="10"/>
      <c r="E727" s="61" t="s">
        <v>7228</v>
      </c>
      <c r="F727" s="10" t="s">
        <v>3885</v>
      </c>
      <c r="G727" s="10" t="s">
        <v>10278</v>
      </c>
      <c r="H727" s="62" t="s">
        <v>12032</v>
      </c>
      <c r="I727" s="10" t="s">
        <v>8798</v>
      </c>
      <c r="J727" s="63" t="str">
        <f t="shared" si="51"/>
        <v>IC.TU.052003</v>
      </c>
      <c r="K727" s="61" t="s">
        <v>12175</v>
      </c>
      <c r="L727" s="167" t="str">
        <f t="shared" si="55"/>
        <v>Continuous</v>
      </c>
      <c r="M727" s="168" t="str">
        <f t="shared" si="52"/>
        <v>PI.IC.TU.052003.01</v>
      </c>
      <c r="N727" s="168"/>
      <c r="O727" s="168" t="str">
        <f t="shared" si="53"/>
        <v>PH.IC.TU.052003.01</v>
      </c>
      <c r="Q727" s="168" t="str">
        <f t="shared" si="54"/>
        <v>CL.IC.TU.052003.01</v>
      </c>
    </row>
    <row r="728" spans="1:25" s="167" customFormat="1" ht="15">
      <c r="A728" s="167" t="s">
        <v>3934</v>
      </c>
      <c r="C728" s="61" t="s">
        <v>2636</v>
      </c>
      <c r="E728" s="61" t="s">
        <v>12282</v>
      </c>
      <c r="F728" s="167" t="s">
        <v>2637</v>
      </c>
      <c r="G728" s="167" t="s">
        <v>2244</v>
      </c>
      <c r="H728" s="62" t="s">
        <v>2242</v>
      </c>
      <c r="I728" s="167" t="s">
        <v>2245</v>
      </c>
      <c r="J728" s="63" t="str">
        <f t="shared" si="51"/>
        <v>IC.TU.052004</v>
      </c>
      <c r="K728" s="61" t="s">
        <v>12175</v>
      </c>
      <c r="L728" s="167" t="str">
        <f t="shared" si="55"/>
        <v xml:space="preserve">     Bulb</v>
      </c>
      <c r="M728" s="168" t="str">
        <f t="shared" si="52"/>
        <v>PI.IC.TU.052004.01</v>
      </c>
      <c r="N728" s="168"/>
      <c r="O728" s="168" t="str">
        <f t="shared" si="53"/>
        <v>PH.IC.TU.052004.01</v>
      </c>
      <c r="Q728" s="168" t="str">
        <f t="shared" si="54"/>
        <v>CL.IC.TU.052004.01</v>
      </c>
      <c r="V728" s="167" t="s">
        <v>2777</v>
      </c>
      <c r="W728" s="167">
        <v>1048</v>
      </c>
    </row>
    <row r="729" spans="1:25" s="167" customFormat="1" ht="15">
      <c r="A729" s="10" t="s">
        <v>3934</v>
      </c>
      <c r="B729" s="10"/>
      <c r="C729" s="62" t="s">
        <v>6291</v>
      </c>
      <c r="D729" s="10" t="s">
        <v>10285</v>
      </c>
      <c r="E729" s="61" t="s">
        <v>8039</v>
      </c>
      <c r="F729" s="10" t="s">
        <v>3885</v>
      </c>
      <c r="G729" s="10" t="s">
        <v>3780</v>
      </c>
      <c r="H729" s="62" t="s">
        <v>11848</v>
      </c>
      <c r="I729" s="10" t="s">
        <v>8746</v>
      </c>
      <c r="J729" s="63" t="str">
        <f t="shared" si="51"/>
        <v>IC.TU.052101</v>
      </c>
      <c r="K729" s="61" t="s">
        <v>12175</v>
      </c>
      <c r="L729" s="167" t="str">
        <f t="shared" si="55"/>
        <v xml:space="preserve">       None</v>
      </c>
      <c r="M729" s="168" t="str">
        <f t="shared" si="52"/>
        <v>PI.IC.TU.052101.01</v>
      </c>
      <c r="N729" s="168"/>
      <c r="O729" s="168" t="str">
        <f t="shared" si="53"/>
        <v>PH.IC.TU.052101.01</v>
      </c>
      <c r="Q729" s="168" t="str">
        <f t="shared" si="54"/>
        <v>CL.IC.TU.052101.01</v>
      </c>
    </row>
    <row r="730" spans="1:25" s="167" customFormat="1" ht="15">
      <c r="A730" s="10" t="s">
        <v>3934</v>
      </c>
      <c r="B730" s="10"/>
      <c r="C730" s="62" t="s">
        <v>6291</v>
      </c>
      <c r="D730" s="10"/>
      <c r="E730" s="61" t="s">
        <v>8039</v>
      </c>
      <c r="F730" s="10" t="s">
        <v>3885</v>
      </c>
      <c r="G730" s="10" t="s">
        <v>3702</v>
      </c>
      <c r="H730" s="62" t="s">
        <v>12030</v>
      </c>
      <c r="I730" s="10" t="s">
        <v>10526</v>
      </c>
      <c r="J730" s="63" t="str">
        <f t="shared" si="51"/>
        <v>IC.TU.052102</v>
      </c>
      <c r="K730" s="61" t="s">
        <v>12175</v>
      </c>
      <c r="L730" s="167" t="str">
        <f t="shared" si="55"/>
        <v xml:space="preserve">      Low</v>
      </c>
      <c r="M730" s="168" t="str">
        <f t="shared" si="52"/>
        <v>PI.IC.TU.052102.01</v>
      </c>
      <c r="N730" s="168"/>
      <c r="O730" s="168" t="str">
        <f t="shared" si="53"/>
        <v>PH.IC.TU.052102.01</v>
      </c>
      <c r="Q730" s="168" t="str">
        <f t="shared" si="54"/>
        <v>CL.IC.TU.052102.01</v>
      </c>
    </row>
    <row r="731" spans="1:25" s="167" customFormat="1" ht="15">
      <c r="A731" s="10" t="s">
        <v>3934</v>
      </c>
      <c r="B731" s="10"/>
      <c r="C731" s="62" t="s">
        <v>6291</v>
      </c>
      <c r="D731" s="10"/>
      <c r="E731" s="61" t="s">
        <v>8039</v>
      </c>
      <c r="F731" s="10" t="s">
        <v>3885</v>
      </c>
      <c r="G731" s="10" t="s">
        <v>4622</v>
      </c>
      <c r="H731" s="62" t="s">
        <v>12032</v>
      </c>
      <c r="I731" s="10" t="s">
        <v>10362</v>
      </c>
      <c r="J731" s="63" t="str">
        <f t="shared" si="51"/>
        <v>IC.TU.052103</v>
      </c>
      <c r="K731" s="61" t="s">
        <v>12175</v>
      </c>
      <c r="L731" s="167" t="str">
        <f t="shared" si="55"/>
        <v xml:space="preserve">     Medium</v>
      </c>
      <c r="M731" s="168" t="str">
        <f t="shared" si="52"/>
        <v>PI.IC.TU.052103.01</v>
      </c>
      <c r="N731" s="168"/>
      <c r="O731" s="168" t="str">
        <f t="shared" si="53"/>
        <v>PH.IC.TU.052103.01</v>
      </c>
      <c r="Q731" s="168" t="str">
        <f t="shared" si="54"/>
        <v>CL.IC.TU.052103.01</v>
      </c>
    </row>
    <row r="732" spans="1:25" s="167" customFormat="1" ht="15">
      <c r="A732" s="10" t="s">
        <v>3934</v>
      </c>
      <c r="B732" s="10"/>
      <c r="C732" s="62" t="s">
        <v>6291</v>
      </c>
      <c r="D732" s="10"/>
      <c r="E732" s="61" t="s">
        <v>8039</v>
      </c>
      <c r="F732" s="10" t="s">
        <v>3885</v>
      </c>
      <c r="G732" s="10" t="s">
        <v>3925</v>
      </c>
      <c r="H732" s="62" t="s">
        <v>12028</v>
      </c>
      <c r="I732" s="10" t="s">
        <v>10363</v>
      </c>
      <c r="J732" s="63" t="str">
        <f t="shared" si="51"/>
        <v>IC.TU.052104</v>
      </c>
      <c r="K732" s="61" t="s">
        <v>12175</v>
      </c>
      <c r="L732" s="167" t="str">
        <f t="shared" si="55"/>
        <v xml:space="preserve">     High</v>
      </c>
      <c r="M732" s="168" t="str">
        <f t="shared" si="52"/>
        <v>PI.IC.TU.052104.01</v>
      </c>
      <c r="N732" s="168"/>
      <c r="O732" s="168" t="str">
        <f t="shared" si="53"/>
        <v>PH.IC.TU.052104.01</v>
      </c>
      <c r="Q732" s="168" t="str">
        <f t="shared" si="54"/>
        <v>CL.IC.TU.052104.01</v>
      </c>
    </row>
    <row r="733" spans="1:25" s="167" customFormat="1" ht="15">
      <c r="A733" s="167" t="s">
        <v>3934</v>
      </c>
      <c r="C733" s="62" t="s">
        <v>6291</v>
      </c>
      <c r="D733" s="10"/>
      <c r="E733" s="61" t="s">
        <v>8039</v>
      </c>
      <c r="F733" s="10" t="s">
        <v>3885</v>
      </c>
      <c r="G733" s="167" t="s">
        <v>4600</v>
      </c>
      <c r="H733" s="62" t="s">
        <v>6291</v>
      </c>
      <c r="I733" s="167" t="s">
        <v>3926</v>
      </c>
      <c r="J733" s="63" t="str">
        <f t="shared" si="51"/>
        <v>IC.TU.052105</v>
      </c>
      <c r="K733" s="61" t="s">
        <v>12175</v>
      </c>
      <c r="L733" s="167" t="str">
        <f t="shared" si="55"/>
        <v>Number: specify</v>
      </c>
      <c r="M733" s="168" t="str">
        <f t="shared" si="52"/>
        <v>PI.IC.TU.052105.01</v>
      </c>
      <c r="N733" s="168"/>
      <c r="O733" s="168" t="str">
        <f t="shared" si="53"/>
        <v>PH.IC.TU.052105.01</v>
      </c>
      <c r="Q733" s="168" t="str">
        <f t="shared" si="54"/>
        <v>CL.IC.TU.052105.01</v>
      </c>
      <c r="R733" s="167" t="s">
        <v>12465</v>
      </c>
      <c r="S733" s="167">
        <v>331</v>
      </c>
    </row>
    <row r="734" spans="1:25" s="167" customFormat="1" ht="15">
      <c r="A734" s="167" t="s">
        <v>3934</v>
      </c>
      <c r="C734" s="61" t="s">
        <v>2636</v>
      </c>
      <c r="E734" s="61" t="s">
        <v>12285</v>
      </c>
      <c r="F734" s="167" t="s">
        <v>2637</v>
      </c>
      <c r="G734" s="167" t="s">
        <v>2246</v>
      </c>
      <c r="H734" s="62" t="s">
        <v>2424</v>
      </c>
      <c r="I734" s="167" t="s">
        <v>2247</v>
      </c>
      <c r="J734" s="63" t="str">
        <f t="shared" si="51"/>
        <v>IC.TU.052106</v>
      </c>
      <c r="K734" s="61" t="s">
        <v>12175</v>
      </c>
      <c r="L734" s="167" t="str">
        <f t="shared" si="55"/>
        <v>Bulb</v>
      </c>
      <c r="M734" s="168" t="str">
        <f t="shared" si="52"/>
        <v>PI.IC.TU.052106.01</v>
      </c>
      <c r="N734" s="168"/>
      <c r="O734" s="168" t="str">
        <f t="shared" si="53"/>
        <v>PH.IC.TU.052106.01</v>
      </c>
      <c r="Q734" s="168" t="str">
        <f t="shared" si="54"/>
        <v>CL.IC.TU.052106.01</v>
      </c>
      <c r="R734" s="167" t="s">
        <v>12180</v>
      </c>
      <c r="S734" s="167" t="s">
        <v>2301</v>
      </c>
      <c r="V734" s="167" t="s">
        <v>2302</v>
      </c>
      <c r="W734" s="167">
        <v>1048</v>
      </c>
    </row>
    <row r="735" spans="1:25" s="167" customFormat="1" ht="15">
      <c r="A735" s="10" t="s">
        <v>3934</v>
      </c>
      <c r="B735" s="10"/>
      <c r="C735" s="62" t="s">
        <v>6291</v>
      </c>
      <c r="D735" s="10" t="s">
        <v>9846</v>
      </c>
      <c r="E735" s="61" t="s">
        <v>7874</v>
      </c>
      <c r="F735" s="10" t="s">
        <v>3886</v>
      </c>
      <c r="G735" s="10" t="s">
        <v>7180</v>
      </c>
      <c r="H735" s="62" t="s">
        <v>11848</v>
      </c>
      <c r="I735" s="10" t="s">
        <v>7180</v>
      </c>
      <c r="J735" s="63" t="str">
        <f t="shared" si="51"/>
        <v>IC.TU.052201</v>
      </c>
      <c r="K735" s="61" t="s">
        <v>12175</v>
      </c>
      <c r="L735" s="167" t="str">
        <f t="shared" si="55"/>
        <v>Bulb</v>
      </c>
      <c r="M735" s="168" t="str">
        <f t="shared" si="52"/>
        <v>PI.IC.TU.052201.01</v>
      </c>
      <c r="N735" s="168"/>
      <c r="O735" s="168" t="str">
        <f t="shared" si="53"/>
        <v>PH.IC.TU.052201.01</v>
      </c>
      <c r="Q735" s="168" t="str">
        <f t="shared" si="54"/>
        <v>CL.IC.TU.052201.01</v>
      </c>
    </row>
    <row r="736" spans="1:25" s="167" customFormat="1" ht="15">
      <c r="A736" s="10" t="s">
        <v>3934</v>
      </c>
      <c r="B736" s="10"/>
      <c r="C736" s="62" t="s">
        <v>6291</v>
      </c>
      <c r="D736" s="10"/>
      <c r="E736" s="61" t="s">
        <v>7874</v>
      </c>
      <c r="F736" s="10" t="s">
        <v>3886</v>
      </c>
      <c r="G736" s="10" t="s">
        <v>3928</v>
      </c>
      <c r="H736" s="62" t="s">
        <v>12030</v>
      </c>
      <c r="I736" s="10" t="s">
        <v>3928</v>
      </c>
      <c r="J736" s="63" t="str">
        <f t="shared" si="51"/>
        <v>IC.TU.052202</v>
      </c>
      <c r="K736" s="61" t="s">
        <v>12175</v>
      </c>
      <c r="L736" s="167" t="str">
        <f t="shared" si="55"/>
        <v>Hemovac</v>
      </c>
      <c r="M736" s="168" t="str">
        <f t="shared" si="52"/>
        <v>PI.IC.TU.052202.01</v>
      </c>
      <c r="N736" s="168"/>
      <c r="O736" s="168" t="str">
        <f t="shared" si="53"/>
        <v>PH.IC.TU.052202.01</v>
      </c>
      <c r="Q736" s="168" t="str">
        <f t="shared" si="54"/>
        <v>CL.IC.TU.052202.01</v>
      </c>
    </row>
    <row r="737" spans="1:47" s="167" customFormat="1" ht="15">
      <c r="A737" s="10" t="s">
        <v>3934</v>
      </c>
      <c r="B737" s="10"/>
      <c r="C737" s="62" t="s">
        <v>6291</v>
      </c>
      <c r="D737" s="10"/>
      <c r="E737" s="61" t="s">
        <v>7874</v>
      </c>
      <c r="F737" s="10" t="s">
        <v>3886</v>
      </c>
      <c r="G737" s="10" t="s">
        <v>3929</v>
      </c>
      <c r="H737" s="62" t="s">
        <v>12032</v>
      </c>
      <c r="I737" s="10" t="s">
        <v>3930</v>
      </c>
      <c r="J737" s="63" t="str">
        <f t="shared" si="51"/>
        <v>IC.TU.052203</v>
      </c>
      <c r="K737" s="61" t="s">
        <v>12175</v>
      </c>
      <c r="L737" s="167" t="str">
        <f t="shared" si="55"/>
        <v>Jackson Pratt</v>
      </c>
      <c r="M737" s="168" t="str">
        <f t="shared" si="52"/>
        <v>PI.IC.TU.052203.01</v>
      </c>
      <c r="N737" s="168"/>
      <c r="O737" s="168" t="str">
        <f t="shared" si="53"/>
        <v>PH.IC.TU.052203.01</v>
      </c>
      <c r="Q737" s="168" t="str">
        <f t="shared" si="54"/>
        <v>CL.IC.TU.052203.01</v>
      </c>
    </row>
    <row r="738" spans="1:47" s="167" customFormat="1" ht="15">
      <c r="A738" s="10" t="s">
        <v>3934</v>
      </c>
      <c r="B738" s="10"/>
      <c r="C738" s="62" t="s">
        <v>6291</v>
      </c>
      <c r="D738" s="10"/>
      <c r="E738" s="61" t="s">
        <v>7874</v>
      </c>
      <c r="F738" s="10" t="s">
        <v>3886</v>
      </c>
      <c r="G738" s="10" t="s">
        <v>3931</v>
      </c>
      <c r="H738" s="62" t="s">
        <v>12028</v>
      </c>
      <c r="I738" s="10" t="s">
        <v>3931</v>
      </c>
      <c r="J738" s="63" t="str">
        <f t="shared" si="51"/>
        <v>IC.TU.052204</v>
      </c>
      <c r="K738" s="61" t="s">
        <v>12175</v>
      </c>
      <c r="L738" s="167" t="str">
        <f t="shared" si="55"/>
        <v>Penrose</v>
      </c>
      <c r="M738" s="168" t="str">
        <f t="shared" si="52"/>
        <v>PI.IC.TU.052204.01</v>
      </c>
      <c r="N738" s="168"/>
      <c r="O738" s="168" t="str">
        <f t="shared" si="53"/>
        <v>PH.IC.TU.052204.01</v>
      </c>
      <c r="Q738" s="168" t="str">
        <f t="shared" si="54"/>
        <v>CL.IC.TU.052204.01</v>
      </c>
    </row>
    <row r="739" spans="1:47" s="167" customFormat="1" ht="15">
      <c r="A739" s="10" t="s">
        <v>3934</v>
      </c>
      <c r="B739" s="10"/>
      <c r="C739" s="62" t="s">
        <v>6291</v>
      </c>
      <c r="D739" s="10"/>
      <c r="E739" s="61" t="s">
        <v>7874</v>
      </c>
      <c r="F739" s="10" t="s">
        <v>3886</v>
      </c>
      <c r="G739" s="10" t="s">
        <v>3937</v>
      </c>
      <c r="H739" s="62" t="s">
        <v>12210</v>
      </c>
      <c r="I739" s="10" t="s">
        <v>3938</v>
      </c>
      <c r="J739" s="63" t="str">
        <f t="shared" si="51"/>
        <v>IC.TU.052205</v>
      </c>
      <c r="K739" s="61" t="s">
        <v>12175</v>
      </c>
      <c r="L739" s="167" t="str">
        <f t="shared" si="55"/>
        <v>Red rubber catheter</v>
      </c>
      <c r="M739" s="168" t="str">
        <f t="shared" si="52"/>
        <v>PI.IC.TU.052205.01</v>
      </c>
      <c r="N739" s="168"/>
      <c r="O739" s="168" t="str">
        <f t="shared" si="53"/>
        <v>PH.IC.TU.052205.01</v>
      </c>
      <c r="Q739" s="168" t="str">
        <f t="shared" si="54"/>
        <v>CL.IC.TU.052205.01</v>
      </c>
    </row>
    <row r="740" spans="1:47" s="167" customFormat="1" ht="15">
      <c r="A740" s="10" t="s">
        <v>3934</v>
      </c>
      <c r="B740" s="10"/>
      <c r="C740" s="62" t="s">
        <v>6291</v>
      </c>
      <c r="D740" s="10"/>
      <c r="E740" s="61" t="s">
        <v>7874</v>
      </c>
      <c r="F740" s="10" t="s">
        <v>3886</v>
      </c>
      <c r="G740" s="10" t="s">
        <v>3939</v>
      </c>
      <c r="H740" s="62" t="s">
        <v>12212</v>
      </c>
      <c r="I740" s="10" t="s">
        <v>3940</v>
      </c>
      <c r="J740" s="63" t="str">
        <f t="shared" si="51"/>
        <v>IC.TU.052206</v>
      </c>
      <c r="K740" s="61" t="s">
        <v>12175</v>
      </c>
      <c r="L740" s="167" t="str">
        <f t="shared" si="55"/>
        <v>T-Tube</v>
      </c>
      <c r="M740" s="168" t="str">
        <f t="shared" si="52"/>
        <v>PI.IC.TU.052206.01</v>
      </c>
      <c r="N740" s="168"/>
      <c r="O740" s="168" t="str">
        <f t="shared" si="53"/>
        <v>PH.IC.TU.052206.01</v>
      </c>
      <c r="Q740" s="168" t="str">
        <f t="shared" si="54"/>
        <v>CL.IC.TU.052206.01</v>
      </c>
    </row>
    <row r="741" spans="1:47" s="167" customFormat="1" ht="15">
      <c r="A741" s="10" t="s">
        <v>3934</v>
      </c>
      <c r="B741" s="10"/>
      <c r="C741" s="62" t="s">
        <v>6291</v>
      </c>
      <c r="D741" s="10"/>
      <c r="E741" s="61" t="s">
        <v>7874</v>
      </c>
      <c r="F741" s="10" t="s">
        <v>3886</v>
      </c>
      <c r="G741" s="10" t="s">
        <v>10884</v>
      </c>
      <c r="H741" s="62" t="s">
        <v>12225</v>
      </c>
      <c r="I741" s="10" t="s">
        <v>12437</v>
      </c>
      <c r="J741" s="63" t="str">
        <f t="shared" si="51"/>
        <v>IC.TU.052207</v>
      </c>
      <c r="K741" s="61" t="s">
        <v>12175</v>
      </c>
      <c r="L741" s="167" t="str">
        <f t="shared" si="55"/>
        <v>Other:  specify</v>
      </c>
      <c r="M741" s="168" t="str">
        <f t="shared" si="52"/>
        <v>PI.IC.TU.052207.01</v>
      </c>
      <c r="N741" s="168"/>
      <c r="O741" s="168" t="str">
        <f t="shared" si="53"/>
        <v>PH.IC.TU.052207.01</v>
      </c>
      <c r="Q741" s="168" t="str">
        <f t="shared" si="54"/>
        <v>CL.IC.TU.052207.01</v>
      </c>
    </row>
    <row r="742" spans="1:47" s="167" customFormat="1" ht="15">
      <c r="A742" s="167" t="s">
        <v>3934</v>
      </c>
      <c r="C742" s="62" t="s">
        <v>6291</v>
      </c>
      <c r="D742" s="10"/>
      <c r="E742" s="61" t="s">
        <v>7874</v>
      </c>
      <c r="F742" s="10" t="s">
        <v>3886</v>
      </c>
      <c r="G742" s="167" t="s">
        <v>3941</v>
      </c>
      <c r="H742" s="62" t="s">
        <v>3574</v>
      </c>
      <c r="I742" s="167" t="s">
        <v>3941</v>
      </c>
      <c r="J742" s="63" t="str">
        <f t="shared" si="51"/>
        <v>IC.TU.052208</v>
      </c>
      <c r="K742" s="61" t="s">
        <v>12175</v>
      </c>
      <c r="L742" s="167" t="str">
        <f t="shared" si="55"/>
        <v>Blakemore</v>
      </c>
      <c r="M742" s="168" t="str">
        <f t="shared" si="52"/>
        <v>PI.IC.TU.052208.01</v>
      </c>
      <c r="N742" s="168"/>
      <c r="O742" s="168" t="str">
        <f t="shared" si="53"/>
        <v>PH.IC.TU.052208.01</v>
      </c>
      <c r="Q742" s="168" t="str">
        <f t="shared" si="54"/>
        <v>CL.IC.TU.052208.01</v>
      </c>
      <c r="R742" s="167" t="s">
        <v>12465</v>
      </c>
      <c r="S742" s="167">
        <v>499</v>
      </c>
    </row>
    <row r="743" spans="1:47" s="167" customFormat="1" ht="15">
      <c r="A743" s="167" t="s">
        <v>3934</v>
      </c>
      <c r="C743" s="62" t="s">
        <v>6291</v>
      </c>
      <c r="D743" s="10"/>
      <c r="E743" s="61" t="s">
        <v>7874</v>
      </c>
      <c r="F743" s="10" t="s">
        <v>3886</v>
      </c>
      <c r="G743" s="167" t="s">
        <v>3942</v>
      </c>
      <c r="H743" s="62" t="s">
        <v>3690</v>
      </c>
      <c r="I743" s="167" t="s">
        <v>3942</v>
      </c>
      <c r="J743" s="63" t="str">
        <f t="shared" si="51"/>
        <v>IC.TU.052209</v>
      </c>
      <c r="K743" s="61" t="s">
        <v>12175</v>
      </c>
      <c r="L743" s="167" t="str">
        <f t="shared" si="55"/>
        <v>Esophagogastric</v>
      </c>
      <c r="M743" s="168" t="str">
        <f t="shared" si="52"/>
        <v>PI.IC.TU.052209.01</v>
      </c>
      <c r="N743" s="168"/>
      <c r="O743" s="168" t="str">
        <f t="shared" si="53"/>
        <v>PH.IC.TU.052209.01</v>
      </c>
      <c r="Q743" s="168" t="str">
        <f t="shared" si="54"/>
        <v>CL.IC.TU.052209.01</v>
      </c>
      <c r="R743" s="167" t="s">
        <v>12465</v>
      </c>
      <c r="S743" s="167">
        <v>499</v>
      </c>
    </row>
    <row r="744" spans="1:47" s="167" customFormat="1" ht="15">
      <c r="A744" s="167" t="s">
        <v>3934</v>
      </c>
      <c r="C744" s="62" t="s">
        <v>6291</v>
      </c>
      <c r="D744" s="10"/>
      <c r="E744" s="61" t="s">
        <v>7874</v>
      </c>
      <c r="F744" s="10" t="s">
        <v>3886</v>
      </c>
      <c r="G744" s="167" t="s">
        <v>3821</v>
      </c>
      <c r="H744" s="62" t="s">
        <v>3188</v>
      </c>
      <c r="I744" s="167" t="s">
        <v>3943</v>
      </c>
      <c r="J744" s="63" t="str">
        <f t="shared" si="51"/>
        <v>IC.TU.052210</v>
      </c>
      <c r="K744" s="61" t="s">
        <v>2379</v>
      </c>
      <c r="L744" s="167" t="str">
        <f t="shared" si="55"/>
        <v>Naso Gastric Tube</v>
      </c>
      <c r="M744" s="168" t="str">
        <f t="shared" si="52"/>
        <v>PI.IC.TU.052210.01</v>
      </c>
      <c r="N744" s="168"/>
      <c r="O744" s="168" t="str">
        <f t="shared" si="53"/>
        <v>PH.IC.TU.052210.01</v>
      </c>
      <c r="Q744" s="168" t="str">
        <f t="shared" si="54"/>
        <v>CL.IC.TU.052210.01</v>
      </c>
      <c r="R744" s="167" t="s">
        <v>12465</v>
      </c>
      <c r="S744" s="167">
        <v>499</v>
      </c>
    </row>
    <row r="745" spans="1:47" s="167" customFormat="1" ht="15">
      <c r="A745" s="167" t="s">
        <v>3934</v>
      </c>
      <c r="C745" s="62" t="s">
        <v>6291</v>
      </c>
      <c r="D745" s="10"/>
      <c r="E745" s="61" t="s">
        <v>7874</v>
      </c>
      <c r="F745" s="10" t="s">
        <v>3886</v>
      </c>
      <c r="G745" s="167" t="s">
        <v>3944</v>
      </c>
      <c r="H745" s="62" t="s">
        <v>5749</v>
      </c>
      <c r="I745" s="167" t="s">
        <v>3944</v>
      </c>
      <c r="J745" s="63" t="str">
        <f t="shared" si="51"/>
        <v>IC.TU.052211</v>
      </c>
      <c r="K745" s="61" t="s">
        <v>2379</v>
      </c>
      <c r="L745" s="167" t="str">
        <f t="shared" si="55"/>
        <v>Oral Gastric Tube</v>
      </c>
      <c r="M745" s="168" t="str">
        <f t="shared" si="52"/>
        <v>PI.IC.TU.052211.01</v>
      </c>
      <c r="N745" s="168"/>
      <c r="O745" s="168" t="str">
        <f t="shared" si="53"/>
        <v>PH.IC.TU.052211.01</v>
      </c>
      <c r="Q745" s="168" t="str">
        <f t="shared" si="54"/>
        <v>CL.IC.TU.052211.01</v>
      </c>
      <c r="R745" s="167" t="s">
        <v>12465</v>
      </c>
      <c r="S745" s="167">
        <v>499</v>
      </c>
    </row>
    <row r="746" spans="1:47" s="138" customFormat="1" ht="15">
      <c r="A746" s="138" t="s">
        <v>3934</v>
      </c>
      <c r="C746" s="150" t="s">
        <v>12210</v>
      </c>
      <c r="E746" s="150" t="s">
        <v>7874</v>
      </c>
      <c r="F746" s="138" t="s">
        <v>3886</v>
      </c>
      <c r="G746" s="138" t="s">
        <v>14305</v>
      </c>
      <c r="H746" s="151" t="s">
        <v>12100</v>
      </c>
      <c r="I746" s="138" t="s">
        <v>14305</v>
      </c>
      <c r="J746" s="152" t="str">
        <f>CONCATENATE("IC.TU.",C746,E746,H746)</f>
        <v>IC.TU.052212</v>
      </c>
      <c r="K746" s="150" t="s">
        <v>5586</v>
      </c>
      <c r="L746" s="138" t="str">
        <f>G746</f>
        <v>Blake</v>
      </c>
      <c r="M746" s="153" t="str">
        <f>CONCATENATE("PI.",J746,".",K746)</f>
        <v>PI.IC.TU.052212.01</v>
      </c>
      <c r="N746" s="153"/>
      <c r="O746" s="153" t="str">
        <f>CONCATENATE("PH.",J746,".",K746)</f>
        <v>PH.IC.TU.052212.01</v>
      </c>
      <c r="Q746" s="153" t="str">
        <f>CONCATENATE("CL.",J746,".",K746)</f>
        <v>CL.IC.TU.052212.01</v>
      </c>
      <c r="AR746" s="138" t="s">
        <v>12773</v>
      </c>
      <c r="AS746" s="138">
        <v>1649</v>
      </c>
    </row>
    <row r="747" spans="1:47" s="138" customFormat="1" ht="15">
      <c r="A747" s="138" t="s">
        <v>3934</v>
      </c>
      <c r="C747" s="150" t="s">
        <v>12210</v>
      </c>
      <c r="E747" s="150" t="s">
        <v>712</v>
      </c>
      <c r="F747" s="138" t="s">
        <v>3886</v>
      </c>
      <c r="G747" s="138" t="s">
        <v>14718</v>
      </c>
      <c r="H747" s="151" t="s">
        <v>12101</v>
      </c>
      <c r="I747" s="138" t="s">
        <v>14718</v>
      </c>
      <c r="J747" s="152" t="str">
        <f>CONCATENATE("IC.TU.",C747,E747,H747)</f>
        <v>IC.TU.052213</v>
      </c>
      <c r="K747" s="150" t="s">
        <v>3</v>
      </c>
      <c r="L747" s="138" t="str">
        <f>G747</f>
        <v>Davol</v>
      </c>
      <c r="M747" s="153" t="str">
        <f>CONCATENATE("PI.",J747,".",K747)</f>
        <v>PI.IC.TU.052213.01</v>
      </c>
      <c r="N747" s="153"/>
      <c r="O747" s="153" t="str">
        <f>CONCATENATE("PH.",J747,".",K747)</f>
        <v>PH.IC.TU.052213.01</v>
      </c>
      <c r="Q747" s="153" t="str">
        <f>CONCATENATE("CL.",J747,".",K747)</f>
        <v>CL.IC.TU.052213.01</v>
      </c>
      <c r="AT747" s="138" t="s">
        <v>12773</v>
      </c>
      <c r="AU747" s="138">
        <v>1767</v>
      </c>
    </row>
    <row r="748" spans="1:47" s="138" customFormat="1" ht="15">
      <c r="A748" s="138" t="s">
        <v>3934</v>
      </c>
      <c r="C748" s="150" t="s">
        <v>12210</v>
      </c>
      <c r="E748" s="150" t="s">
        <v>712</v>
      </c>
      <c r="F748" s="138" t="s">
        <v>3886</v>
      </c>
      <c r="G748" s="138" t="s">
        <v>14719</v>
      </c>
      <c r="H748" s="151" t="s">
        <v>12102</v>
      </c>
      <c r="I748" s="138" t="s">
        <v>14719</v>
      </c>
      <c r="J748" s="152" t="str">
        <f>CONCATENATE("IC.TU.",C748,E748,H748)</f>
        <v>IC.TU.052214</v>
      </c>
      <c r="K748" s="150" t="s">
        <v>3</v>
      </c>
      <c r="L748" s="138" t="str">
        <f>G748</f>
        <v>Accordian</v>
      </c>
      <c r="M748" s="153" t="str">
        <f>CONCATENATE("PI.",J748,".",K748)</f>
        <v>PI.IC.TU.052214.01</v>
      </c>
      <c r="N748" s="153"/>
      <c r="O748" s="153" t="str">
        <f>CONCATENATE("PH.",J748,".",K748)</f>
        <v>PH.IC.TU.052214.01</v>
      </c>
      <c r="Q748" s="153" t="str">
        <f>CONCATENATE("CL.",J748,".",K748)</f>
        <v>CL.IC.TU.052214.01</v>
      </c>
      <c r="AT748" s="138" t="s">
        <v>12773</v>
      </c>
      <c r="AU748" s="138">
        <v>1767</v>
      </c>
    </row>
    <row r="749" spans="1:47" s="167" customFormat="1" ht="15">
      <c r="A749" s="167" t="s">
        <v>3934</v>
      </c>
      <c r="C749" s="61" t="s">
        <v>2636</v>
      </c>
      <c r="D749" s="167" t="s">
        <v>2714</v>
      </c>
      <c r="E749" s="61" t="s">
        <v>2715</v>
      </c>
      <c r="F749" s="167" t="s">
        <v>2652</v>
      </c>
      <c r="G749" s="167" t="s">
        <v>2716</v>
      </c>
      <c r="H749" s="62" t="s">
        <v>2540</v>
      </c>
      <c r="I749" s="167" t="s">
        <v>2717</v>
      </c>
      <c r="J749" s="63" t="str">
        <f t="shared" si="51"/>
        <v>IC.TU.052301</v>
      </c>
      <c r="K749" s="61" t="s">
        <v>12175</v>
      </c>
      <c r="L749" s="167" t="str">
        <f t="shared" si="55"/>
        <v>Date Insertion, specify:</v>
      </c>
      <c r="M749" s="168" t="str">
        <f t="shared" si="52"/>
        <v>PI.IC.TU.052301.01</v>
      </c>
      <c r="N749" s="168"/>
      <c r="O749" s="168" t="str">
        <f t="shared" si="53"/>
        <v>PH.IC.TU.052301.01</v>
      </c>
      <c r="Q749" s="168" t="str">
        <f t="shared" si="54"/>
        <v>CL.IC.TU.052301.01</v>
      </c>
      <c r="R749" s="167" t="s">
        <v>12278</v>
      </c>
      <c r="S749" s="167">
        <v>499</v>
      </c>
      <c r="V749" s="167" t="s">
        <v>2777</v>
      </c>
      <c r="W749" s="167">
        <v>1068</v>
      </c>
    </row>
    <row r="750" spans="1:47" s="167" customFormat="1" ht="15">
      <c r="A750" s="167" t="s">
        <v>3934</v>
      </c>
      <c r="C750" s="61" t="s">
        <v>12210</v>
      </c>
      <c r="E750" s="61" t="s">
        <v>2335</v>
      </c>
      <c r="F750" s="167" t="s">
        <v>2652</v>
      </c>
      <c r="G750" s="167" t="s">
        <v>10123</v>
      </c>
      <c r="H750" s="62" t="s">
        <v>12030</v>
      </c>
      <c r="I750" s="167" t="s">
        <v>13882</v>
      </c>
      <c r="J750" s="63" t="str">
        <f t="shared" si="51"/>
        <v>IC.TU.052302</v>
      </c>
      <c r="K750" s="61" t="s">
        <v>1</v>
      </c>
      <c r="L750" s="167" t="str">
        <f t="shared" si="55"/>
        <v>Discontinued</v>
      </c>
      <c r="M750" s="168" t="str">
        <f t="shared" si="52"/>
        <v>PI.IC.TU.052302.01</v>
      </c>
      <c r="N750" s="168"/>
      <c r="O750" s="168" t="str">
        <f t="shared" si="53"/>
        <v>PH.IC.TU.052302.01</v>
      </c>
      <c r="Q750" s="168" t="str">
        <f t="shared" si="54"/>
        <v>CL.IC.TU.052302.01</v>
      </c>
      <c r="R750" s="167" t="s">
        <v>12465</v>
      </c>
      <c r="S750" s="167">
        <v>499</v>
      </c>
      <c r="AN750" s="167" t="s">
        <v>12773</v>
      </c>
      <c r="AO750" s="167">
        <v>1523</v>
      </c>
    </row>
    <row r="751" spans="1:47" s="167" customFormat="1" ht="15">
      <c r="A751" s="167" t="s">
        <v>3934</v>
      </c>
      <c r="C751" s="61" t="s">
        <v>12210</v>
      </c>
      <c r="E751" s="61" t="s">
        <v>2335</v>
      </c>
      <c r="F751" s="167" t="s">
        <v>2652</v>
      </c>
      <c r="G751" s="167" t="s">
        <v>12267</v>
      </c>
      <c r="H751" s="62" t="s">
        <v>12032</v>
      </c>
      <c r="I751" s="167" t="s">
        <v>13883</v>
      </c>
      <c r="J751" s="63" t="str">
        <f t="shared" si="51"/>
        <v>IC.TU.052303</v>
      </c>
      <c r="K751" s="61" t="s">
        <v>1</v>
      </c>
      <c r="L751" s="167" t="str">
        <f t="shared" si="55"/>
        <v>Self Discontinued</v>
      </c>
      <c r="M751" s="168" t="str">
        <f t="shared" si="52"/>
        <v>PI.IC.TU.052303.01</v>
      </c>
      <c r="N751" s="168"/>
      <c r="O751" s="168" t="str">
        <f t="shared" si="53"/>
        <v>PH.IC.TU.052303.01</v>
      </c>
      <c r="Q751" s="168" t="str">
        <f t="shared" si="54"/>
        <v>CL.IC.TU.052303.01</v>
      </c>
      <c r="R751" s="167" t="s">
        <v>12465</v>
      </c>
      <c r="S751" s="167">
        <v>499</v>
      </c>
      <c r="AN751" s="167" t="s">
        <v>12773</v>
      </c>
      <c r="AO751" s="167">
        <v>1523</v>
      </c>
    </row>
    <row r="752" spans="1:47" s="167" customFormat="1" ht="15">
      <c r="A752" s="10" t="s">
        <v>3934</v>
      </c>
      <c r="B752" s="10" t="s">
        <v>3751</v>
      </c>
      <c r="C752" s="62" t="s">
        <v>6988</v>
      </c>
      <c r="D752" s="10" t="s">
        <v>10436</v>
      </c>
      <c r="E752" s="61" t="s">
        <v>2379</v>
      </c>
      <c r="F752" s="10" t="s">
        <v>3752</v>
      </c>
      <c r="G752" s="10" t="s">
        <v>10383</v>
      </c>
      <c r="H752" s="61" t="s">
        <v>2379</v>
      </c>
      <c r="I752" s="10" t="s">
        <v>10384</v>
      </c>
      <c r="J752" s="63" t="str">
        <f t="shared" si="51"/>
        <v>IC.TU.060101</v>
      </c>
      <c r="K752" s="61" t="s">
        <v>2379</v>
      </c>
      <c r="L752" s="167" t="str">
        <f t="shared" si="55"/>
        <v xml:space="preserve">     Brown</v>
      </c>
      <c r="M752" s="168" t="str">
        <f t="shared" si="52"/>
        <v>PI.IC.TU.060101.01</v>
      </c>
      <c r="N752" s="168"/>
      <c r="O752" s="168" t="str">
        <f t="shared" si="53"/>
        <v>PH.IC.TU.060101.01</v>
      </c>
      <c r="Q752" s="168" t="str">
        <f t="shared" si="54"/>
        <v>CL.IC.TU.060101.01</v>
      </c>
    </row>
    <row r="753" spans="1:41" s="167" customFormat="1" ht="15">
      <c r="A753" s="10" t="s">
        <v>3934</v>
      </c>
      <c r="B753" s="10"/>
      <c r="C753" s="62" t="s">
        <v>6988</v>
      </c>
      <c r="D753" s="10"/>
      <c r="E753" s="61" t="s">
        <v>12175</v>
      </c>
      <c r="F753" s="10" t="s">
        <v>3752</v>
      </c>
      <c r="G753" s="10" t="s">
        <v>11878</v>
      </c>
      <c r="H753" s="61" t="s">
        <v>12430</v>
      </c>
      <c r="I753" s="10" t="s">
        <v>11879</v>
      </c>
      <c r="J753" s="63" t="str">
        <f t="shared" si="51"/>
        <v>IC.TU.060102</v>
      </c>
      <c r="K753" s="61" t="s">
        <v>12175</v>
      </c>
      <c r="L753" s="167" t="str">
        <f t="shared" si="55"/>
        <v xml:space="preserve">     Green</v>
      </c>
      <c r="M753" s="168" t="str">
        <f t="shared" si="52"/>
        <v>PI.IC.TU.060102.01</v>
      </c>
      <c r="N753" s="168"/>
      <c r="O753" s="168" t="str">
        <f t="shared" si="53"/>
        <v>PH.IC.TU.060102.01</v>
      </c>
      <c r="Q753" s="168" t="str">
        <f t="shared" si="54"/>
        <v>CL.IC.TU.060102.01</v>
      </c>
    </row>
    <row r="754" spans="1:41" s="167" customFormat="1" ht="15">
      <c r="A754" s="10" t="s">
        <v>3934</v>
      </c>
      <c r="B754" s="10"/>
      <c r="C754" s="62" t="s">
        <v>6988</v>
      </c>
      <c r="D754" s="10"/>
      <c r="E754" s="61" t="s">
        <v>12175</v>
      </c>
      <c r="F754" s="10" t="s">
        <v>3752</v>
      </c>
      <c r="G754" s="10" t="s">
        <v>11880</v>
      </c>
      <c r="H754" s="61" t="s">
        <v>12185</v>
      </c>
      <c r="I754" s="10" t="s">
        <v>11881</v>
      </c>
      <c r="J754" s="63" t="str">
        <f t="shared" si="51"/>
        <v>IC.TU.060103</v>
      </c>
      <c r="K754" s="61" t="s">
        <v>12175</v>
      </c>
      <c r="L754" s="167" t="str">
        <f t="shared" si="55"/>
        <v xml:space="preserve">     Tan</v>
      </c>
      <c r="M754" s="168" t="str">
        <f t="shared" si="52"/>
        <v>PI.IC.TU.060103.01</v>
      </c>
      <c r="N754" s="168"/>
      <c r="O754" s="168" t="str">
        <f t="shared" si="53"/>
        <v>PH.IC.TU.060103.01</v>
      </c>
      <c r="Q754" s="168" t="str">
        <f t="shared" si="54"/>
        <v>CL.IC.TU.060103.01</v>
      </c>
    </row>
    <row r="755" spans="1:41" s="167" customFormat="1" ht="15">
      <c r="A755" s="10" t="s">
        <v>3934</v>
      </c>
      <c r="B755" s="10"/>
      <c r="C755" s="62" t="s">
        <v>6988</v>
      </c>
      <c r="D755" s="10"/>
      <c r="E755" s="61" t="s">
        <v>12175</v>
      </c>
      <c r="F755" s="10" t="s">
        <v>3752</v>
      </c>
      <c r="G755" s="10" t="s">
        <v>11176</v>
      </c>
      <c r="H755" s="61" t="s">
        <v>6464</v>
      </c>
      <c r="I755" s="10" t="s">
        <v>11177</v>
      </c>
      <c r="J755" s="63" t="str">
        <f t="shared" si="51"/>
        <v>IC.TU.060104</v>
      </c>
      <c r="K755" s="61" t="s">
        <v>12175</v>
      </c>
      <c r="L755" s="167" t="str">
        <f t="shared" si="55"/>
        <v xml:space="preserve">     Yellow</v>
      </c>
      <c r="M755" s="168" t="str">
        <f t="shared" si="52"/>
        <v>PI.IC.TU.060104.01</v>
      </c>
      <c r="N755" s="168"/>
      <c r="O755" s="168" t="str">
        <f t="shared" si="53"/>
        <v>PH.IC.TU.060104.01</v>
      </c>
      <c r="Q755" s="168" t="str">
        <f t="shared" si="54"/>
        <v>CL.IC.TU.060104.01</v>
      </c>
    </row>
    <row r="756" spans="1:41" s="167" customFormat="1" ht="15">
      <c r="A756" s="10" t="s">
        <v>3934</v>
      </c>
      <c r="B756" s="10"/>
      <c r="C756" s="62" t="s">
        <v>6988</v>
      </c>
      <c r="D756" s="10"/>
      <c r="E756" s="61" t="s">
        <v>12175</v>
      </c>
      <c r="F756" s="10" t="s">
        <v>3752</v>
      </c>
      <c r="G756" s="10" t="s">
        <v>11876</v>
      </c>
      <c r="H756" s="61" t="s">
        <v>6291</v>
      </c>
      <c r="I756" s="10" t="s">
        <v>11877</v>
      </c>
      <c r="J756" s="63" t="str">
        <f t="shared" si="51"/>
        <v>IC.TU.060105</v>
      </c>
      <c r="K756" s="61" t="s">
        <v>12175</v>
      </c>
      <c r="L756" s="167" t="str">
        <f t="shared" si="55"/>
        <v xml:space="preserve">     Amber</v>
      </c>
      <c r="M756" s="168" t="str">
        <f t="shared" si="52"/>
        <v>PI.IC.TU.060105.01</v>
      </c>
      <c r="N756" s="168"/>
      <c r="O756" s="168" t="str">
        <f t="shared" si="53"/>
        <v>PH.IC.TU.060105.01</v>
      </c>
      <c r="Q756" s="168" t="str">
        <f t="shared" si="54"/>
        <v>CL.IC.TU.060105.01</v>
      </c>
    </row>
    <row r="757" spans="1:41" s="167" customFormat="1" ht="15">
      <c r="A757" s="10" t="s">
        <v>3934</v>
      </c>
      <c r="B757" s="10"/>
      <c r="C757" s="62" t="s">
        <v>6988</v>
      </c>
      <c r="D757" s="10"/>
      <c r="E757" s="61" t="s">
        <v>12175</v>
      </c>
      <c r="F757" s="10" t="s">
        <v>3752</v>
      </c>
      <c r="G757" s="10" t="s">
        <v>10385</v>
      </c>
      <c r="H757" s="61" t="s">
        <v>6988</v>
      </c>
      <c r="I757" s="10" t="s">
        <v>10635</v>
      </c>
      <c r="J757" s="63" t="str">
        <f t="shared" si="51"/>
        <v>IC.TU.060106</v>
      </c>
      <c r="K757" s="61" t="s">
        <v>12175</v>
      </c>
      <c r="L757" s="167" t="str">
        <f t="shared" si="55"/>
        <v xml:space="preserve">     Black</v>
      </c>
      <c r="M757" s="168" t="str">
        <f t="shared" si="52"/>
        <v>PI.IC.TU.060106.01</v>
      </c>
      <c r="N757" s="168"/>
      <c r="O757" s="168" t="str">
        <f t="shared" si="53"/>
        <v>PH.IC.TU.060106.01</v>
      </c>
      <c r="Q757" s="168" t="str">
        <f t="shared" si="54"/>
        <v>CL.IC.TU.060106.01</v>
      </c>
    </row>
    <row r="758" spans="1:41" s="167" customFormat="1" ht="15">
      <c r="A758" s="10" t="s">
        <v>3934</v>
      </c>
      <c r="B758" s="10"/>
      <c r="C758" s="62" t="s">
        <v>6988</v>
      </c>
      <c r="D758" s="10"/>
      <c r="E758" s="61" t="s">
        <v>12175</v>
      </c>
      <c r="F758" s="10" t="s">
        <v>3752</v>
      </c>
      <c r="G758" s="10" t="s">
        <v>11325</v>
      </c>
      <c r="H758" s="61" t="s">
        <v>6317</v>
      </c>
      <c r="I758" s="10" t="s">
        <v>11179</v>
      </c>
      <c r="J758" s="63" t="str">
        <f t="shared" ref="J758:J825" si="56">CONCATENATE("IC.TU.",C758,E758,H758)</f>
        <v>IC.TU.060107</v>
      </c>
      <c r="K758" s="61" t="s">
        <v>12175</v>
      </c>
      <c r="L758" s="167" t="str">
        <f t="shared" si="55"/>
        <v xml:space="preserve">     Colorless</v>
      </c>
      <c r="M758" s="168" t="str">
        <f t="shared" ref="M758:M825" si="57">CONCATENATE("PI.",J758,".",K758)</f>
        <v>PI.IC.TU.060107.01</v>
      </c>
      <c r="N758" s="168"/>
      <c r="O758" s="168" t="str">
        <f t="shared" ref="O758:O825" si="58">CONCATENATE("PH.",J758,".",K758)</f>
        <v>PH.IC.TU.060107.01</v>
      </c>
      <c r="Q758" s="168" t="str">
        <f t="shared" ref="Q758:Q825" si="59">CONCATENATE("CL.",J758,".",K758)</f>
        <v>CL.IC.TU.060107.01</v>
      </c>
    </row>
    <row r="759" spans="1:41" s="167" customFormat="1" ht="15">
      <c r="A759" s="10" t="s">
        <v>3934</v>
      </c>
      <c r="B759" s="10"/>
      <c r="C759" s="62" t="s">
        <v>6988</v>
      </c>
      <c r="D759" s="10"/>
      <c r="E759" s="61" t="s">
        <v>12175</v>
      </c>
      <c r="F759" s="10" t="s">
        <v>3752</v>
      </c>
      <c r="G759" s="10" t="s">
        <v>11330</v>
      </c>
      <c r="H759" s="61" t="s">
        <v>3574</v>
      </c>
      <c r="I759" s="10" t="s">
        <v>11331</v>
      </c>
      <c r="J759" s="63" t="str">
        <f t="shared" si="56"/>
        <v>IC.TU.060108</v>
      </c>
      <c r="K759" s="61" t="s">
        <v>12175</v>
      </c>
      <c r="L759" s="167" t="str">
        <f t="shared" si="55"/>
        <v xml:space="preserve">     Maroon</v>
      </c>
      <c r="M759" s="168" t="str">
        <f t="shared" si="57"/>
        <v>PI.IC.TU.060108.01</v>
      </c>
      <c r="N759" s="168"/>
      <c r="O759" s="168" t="str">
        <f t="shared" si="58"/>
        <v>PH.IC.TU.060108.01</v>
      </c>
      <c r="Q759" s="168" t="str">
        <f t="shared" si="59"/>
        <v>CL.IC.TU.060108.01</v>
      </c>
    </row>
    <row r="760" spans="1:41" s="167" customFormat="1" ht="15">
      <c r="A760" s="10" t="s">
        <v>3934</v>
      </c>
      <c r="B760" s="10"/>
      <c r="C760" s="62" t="s">
        <v>6988</v>
      </c>
      <c r="D760" s="10"/>
      <c r="E760" s="61" t="s">
        <v>12175</v>
      </c>
      <c r="F760" s="10" t="s">
        <v>3752</v>
      </c>
      <c r="G760" s="10" t="s">
        <v>11329</v>
      </c>
      <c r="H760" s="61" t="s">
        <v>3690</v>
      </c>
      <c r="I760" s="10" t="s">
        <v>11477</v>
      </c>
      <c r="J760" s="63" t="str">
        <f t="shared" si="56"/>
        <v>IC.TU.060109</v>
      </c>
      <c r="K760" s="61" t="s">
        <v>12175</v>
      </c>
      <c r="L760" s="167" t="str">
        <f t="shared" si="55"/>
        <v xml:space="preserve">     Red</v>
      </c>
      <c r="M760" s="168" t="str">
        <f t="shared" si="57"/>
        <v>PI.IC.TU.060109.01</v>
      </c>
      <c r="N760" s="168"/>
      <c r="O760" s="168" t="str">
        <f t="shared" si="58"/>
        <v>PH.IC.TU.060109.01</v>
      </c>
      <c r="Q760" s="168" t="str">
        <f t="shared" si="59"/>
        <v>CL.IC.TU.060109.01</v>
      </c>
    </row>
    <row r="761" spans="1:41" s="167" customFormat="1" ht="15">
      <c r="A761" s="10" t="s">
        <v>3934</v>
      </c>
      <c r="B761" s="10"/>
      <c r="C761" s="62" t="s">
        <v>6988</v>
      </c>
      <c r="D761" s="10"/>
      <c r="E761" s="61" t="s">
        <v>12175</v>
      </c>
      <c r="F761" s="10" t="s">
        <v>3752</v>
      </c>
      <c r="G761" s="10" t="s">
        <v>11180</v>
      </c>
      <c r="H761" s="61" t="s">
        <v>3188</v>
      </c>
      <c r="I761" s="10" t="s">
        <v>11181</v>
      </c>
      <c r="J761" s="63" t="str">
        <f t="shared" si="56"/>
        <v>IC.TU.060110</v>
      </c>
      <c r="K761" s="61" t="s">
        <v>12175</v>
      </c>
      <c r="L761" s="167" t="str">
        <f t="shared" si="55"/>
        <v xml:space="preserve">     Pink</v>
      </c>
      <c r="M761" s="168" t="str">
        <f t="shared" si="57"/>
        <v>PI.IC.TU.060110.01</v>
      </c>
      <c r="N761" s="168"/>
      <c r="O761" s="168" t="str">
        <f t="shared" si="58"/>
        <v>PH.IC.TU.060110.01</v>
      </c>
      <c r="Q761" s="168" t="str">
        <f t="shared" si="59"/>
        <v>CL.IC.TU.060110.01</v>
      </c>
    </row>
    <row r="762" spans="1:41" s="167" customFormat="1" ht="15">
      <c r="A762" s="10" t="s">
        <v>3934</v>
      </c>
      <c r="B762" s="10"/>
      <c r="C762" s="62" t="s">
        <v>6988</v>
      </c>
      <c r="D762" s="10" t="s">
        <v>3824</v>
      </c>
      <c r="E762" s="61" t="s">
        <v>12430</v>
      </c>
      <c r="F762" s="10" t="s">
        <v>3752</v>
      </c>
      <c r="G762" s="10" t="s">
        <v>11882</v>
      </c>
      <c r="H762" s="61" t="s">
        <v>12175</v>
      </c>
      <c r="I762" s="10" t="s">
        <v>11883</v>
      </c>
      <c r="J762" s="63" t="str">
        <f t="shared" si="56"/>
        <v>IC.TU.060201</v>
      </c>
      <c r="K762" s="61" t="s">
        <v>12175</v>
      </c>
      <c r="L762" s="167" t="str">
        <f t="shared" si="55"/>
        <v xml:space="preserve">     Bloody</v>
      </c>
      <c r="M762" s="168" t="str">
        <f t="shared" si="57"/>
        <v>PI.IC.TU.060201.01</v>
      </c>
      <c r="N762" s="168"/>
      <c r="O762" s="168" t="str">
        <f t="shared" si="58"/>
        <v>PH.IC.TU.060201.01</v>
      </c>
      <c r="Q762" s="168" t="str">
        <f t="shared" si="59"/>
        <v>CL.IC.TU.060201.01</v>
      </c>
    </row>
    <row r="763" spans="1:41" s="167" customFormat="1" ht="15">
      <c r="A763" s="10" t="s">
        <v>3934</v>
      </c>
      <c r="B763" s="10"/>
      <c r="C763" s="62" t="s">
        <v>6988</v>
      </c>
      <c r="D763" s="10"/>
      <c r="E763" s="61" t="s">
        <v>12430</v>
      </c>
      <c r="F763" s="10" t="s">
        <v>3752</v>
      </c>
      <c r="G763" s="10" t="s">
        <v>11884</v>
      </c>
      <c r="H763" s="61" t="s">
        <v>12430</v>
      </c>
      <c r="I763" s="10" t="s">
        <v>11546</v>
      </c>
      <c r="J763" s="63" t="str">
        <f t="shared" si="56"/>
        <v>IC.TU.060202</v>
      </c>
      <c r="K763" s="61" t="s">
        <v>12175</v>
      </c>
      <c r="L763" s="167" t="str">
        <f t="shared" si="55"/>
        <v xml:space="preserve">     Serosanguinous</v>
      </c>
      <c r="M763" s="168" t="str">
        <f t="shared" si="57"/>
        <v>PI.IC.TU.060202.01</v>
      </c>
      <c r="N763" s="168"/>
      <c r="O763" s="168" t="str">
        <f t="shared" si="58"/>
        <v>PH.IC.TU.060202.01</v>
      </c>
      <c r="Q763" s="168" t="str">
        <f t="shared" si="59"/>
        <v>CL.IC.TU.060202.01</v>
      </c>
    </row>
    <row r="764" spans="1:41" s="167" customFormat="1" ht="15">
      <c r="A764" s="10" t="s">
        <v>3934</v>
      </c>
      <c r="B764" s="10"/>
      <c r="C764" s="62" t="s">
        <v>6988</v>
      </c>
      <c r="D764" s="10"/>
      <c r="E764" s="61" t="s">
        <v>12430</v>
      </c>
      <c r="F764" s="10" t="s">
        <v>3752</v>
      </c>
      <c r="G764" s="10" t="s">
        <v>11547</v>
      </c>
      <c r="H764" s="61" t="s">
        <v>12185</v>
      </c>
      <c r="I764" s="10" t="s">
        <v>11548</v>
      </c>
      <c r="J764" s="63" t="str">
        <f t="shared" si="56"/>
        <v>IC.TU.060203</v>
      </c>
      <c r="K764" s="61" t="s">
        <v>12175</v>
      </c>
      <c r="L764" s="167" t="str">
        <f t="shared" si="55"/>
        <v xml:space="preserve">     Serous</v>
      </c>
      <c r="M764" s="168" t="str">
        <f t="shared" si="57"/>
        <v>PI.IC.TU.060203.01</v>
      </c>
      <c r="N764" s="168"/>
      <c r="O764" s="168" t="str">
        <f t="shared" si="58"/>
        <v>PH.IC.TU.060203.01</v>
      </c>
      <c r="Q764" s="168" t="str">
        <f t="shared" si="59"/>
        <v>CL.IC.TU.060203.01</v>
      </c>
    </row>
    <row r="765" spans="1:41" s="167" customFormat="1" ht="15">
      <c r="A765" s="10" t="s">
        <v>3934</v>
      </c>
      <c r="B765" s="10"/>
      <c r="C765" s="62" t="s">
        <v>6988</v>
      </c>
      <c r="D765" s="10"/>
      <c r="E765" s="61" t="s">
        <v>12430</v>
      </c>
      <c r="F765" s="10" t="s">
        <v>3752</v>
      </c>
      <c r="G765" s="10" t="s">
        <v>11551</v>
      </c>
      <c r="H765" s="61" t="s">
        <v>6464</v>
      </c>
      <c r="I765" s="10" t="s">
        <v>11552</v>
      </c>
      <c r="J765" s="63" t="str">
        <f t="shared" si="56"/>
        <v>IC.TU.060204</v>
      </c>
      <c r="K765" s="61" t="s">
        <v>12175</v>
      </c>
      <c r="L765" s="167" t="str">
        <f t="shared" si="55"/>
        <v xml:space="preserve">     Cloudy</v>
      </c>
      <c r="M765" s="168" t="str">
        <f t="shared" si="57"/>
        <v>PI.IC.TU.060204.01</v>
      </c>
      <c r="N765" s="168"/>
      <c r="O765" s="168" t="str">
        <f t="shared" si="58"/>
        <v>PH.IC.TU.060204.01</v>
      </c>
      <c r="Q765" s="168" t="str">
        <f t="shared" si="59"/>
        <v>CL.IC.TU.060204.01</v>
      </c>
    </row>
    <row r="766" spans="1:41" s="167" customFormat="1" ht="15">
      <c r="A766" s="10" t="s">
        <v>3934</v>
      </c>
      <c r="B766" s="10"/>
      <c r="C766" s="62" t="s">
        <v>6988</v>
      </c>
      <c r="D766" s="10"/>
      <c r="E766" s="61" t="s">
        <v>12430</v>
      </c>
      <c r="F766" s="10" t="s">
        <v>3752</v>
      </c>
      <c r="G766" s="10" t="s">
        <v>11553</v>
      </c>
      <c r="H766" s="61" t="s">
        <v>6291</v>
      </c>
      <c r="I766" s="10" t="s">
        <v>11554</v>
      </c>
      <c r="J766" s="63" t="str">
        <f t="shared" si="56"/>
        <v>IC.TU.060205</v>
      </c>
      <c r="K766" s="61" t="s">
        <v>12175</v>
      </c>
      <c r="L766" s="167" t="str">
        <f t="shared" ref="L766:L832" si="60">G766</f>
        <v xml:space="preserve">     Purulent</v>
      </c>
      <c r="M766" s="168" t="str">
        <f t="shared" si="57"/>
        <v>PI.IC.TU.060205.01</v>
      </c>
      <c r="N766" s="168"/>
      <c r="O766" s="168" t="str">
        <f t="shared" si="58"/>
        <v>PH.IC.TU.060205.01</v>
      </c>
      <c r="Q766" s="168" t="str">
        <f t="shared" si="59"/>
        <v>CL.IC.TU.060205.01</v>
      </c>
    </row>
    <row r="767" spans="1:41" s="167" customFormat="1" ht="15">
      <c r="A767" s="10" t="s">
        <v>3934</v>
      </c>
      <c r="B767" s="10"/>
      <c r="C767" s="62" t="s">
        <v>6988</v>
      </c>
      <c r="D767" s="10"/>
      <c r="E767" s="61" t="s">
        <v>12430</v>
      </c>
      <c r="F767" s="10" t="s">
        <v>3752</v>
      </c>
      <c r="G767" s="10" t="s">
        <v>9454</v>
      </c>
      <c r="H767" s="61" t="s">
        <v>6988</v>
      </c>
      <c r="I767" s="10" t="s">
        <v>11396</v>
      </c>
      <c r="J767" s="63" t="str">
        <f t="shared" si="56"/>
        <v>IC.TU.060206</v>
      </c>
      <c r="K767" s="61" t="s">
        <v>12175</v>
      </c>
      <c r="L767" s="167" t="str">
        <f t="shared" si="60"/>
        <v xml:space="preserve">      Viscous</v>
      </c>
      <c r="M767" s="168" t="str">
        <f t="shared" si="57"/>
        <v>PI.IC.TU.060206.01</v>
      </c>
      <c r="N767" s="168"/>
      <c r="O767" s="168" t="str">
        <f t="shared" si="58"/>
        <v>PH.IC.TU.060206.01</v>
      </c>
      <c r="Q767" s="168" t="str">
        <f t="shared" si="59"/>
        <v>CL.IC.TU.060206.01</v>
      </c>
    </row>
    <row r="768" spans="1:41" s="167" customFormat="1" ht="15">
      <c r="A768" s="167" t="s">
        <v>3934</v>
      </c>
      <c r="C768" s="62" t="s">
        <v>76</v>
      </c>
      <c r="D768" s="10"/>
      <c r="E768" s="61" t="s">
        <v>12430</v>
      </c>
      <c r="F768" s="10" t="s">
        <v>3752</v>
      </c>
      <c r="G768" s="167" t="s">
        <v>13868</v>
      </c>
      <c r="H768" s="61" t="s">
        <v>12225</v>
      </c>
      <c r="I768" s="167" t="s">
        <v>13868</v>
      </c>
      <c r="J768" s="63" t="str">
        <f t="shared" si="56"/>
        <v>IC.TU.060207</v>
      </c>
      <c r="K768" s="61" t="s">
        <v>12175</v>
      </c>
      <c r="L768" s="167" t="str">
        <f t="shared" si="60"/>
        <v>Milky</v>
      </c>
      <c r="M768" s="168" t="str">
        <f t="shared" si="57"/>
        <v>PI.IC.TU.060207.01</v>
      </c>
      <c r="N768" s="168"/>
      <c r="O768" s="168" t="str">
        <f t="shared" si="58"/>
        <v>PH.IC.TU.060207.01</v>
      </c>
      <c r="Q768" s="168" t="str">
        <f t="shared" si="59"/>
        <v>CL.IC.TU.060207.01</v>
      </c>
      <c r="AN768" s="167" t="s">
        <v>12773</v>
      </c>
      <c r="AO768" s="167">
        <v>1523</v>
      </c>
    </row>
    <row r="769" spans="1:45" s="167" customFormat="1" ht="15">
      <c r="A769" s="167" t="s">
        <v>3934</v>
      </c>
      <c r="C769" s="62" t="s">
        <v>76</v>
      </c>
      <c r="D769" s="10"/>
      <c r="E769" s="61" t="s">
        <v>12430</v>
      </c>
      <c r="F769" s="10" t="s">
        <v>3752</v>
      </c>
      <c r="G769" s="167" t="s">
        <v>10560</v>
      </c>
      <c r="H769" s="61" t="s">
        <v>11638</v>
      </c>
      <c r="I769" s="167" t="s">
        <v>10560</v>
      </c>
      <c r="J769" s="63" t="str">
        <f t="shared" si="56"/>
        <v>IC.TU.060208</v>
      </c>
      <c r="K769" s="61" t="s">
        <v>12175</v>
      </c>
      <c r="L769" s="167" t="str">
        <f t="shared" si="60"/>
        <v>Clots</v>
      </c>
      <c r="M769" s="168" t="str">
        <f t="shared" si="57"/>
        <v>PI.IC.TU.060208.01</v>
      </c>
      <c r="N769" s="168"/>
      <c r="O769" s="168" t="str">
        <f t="shared" si="58"/>
        <v>PH.IC.TU.060208.01</v>
      </c>
      <c r="Q769" s="168" t="str">
        <f t="shared" si="59"/>
        <v>CL.IC.TU.060208.01</v>
      </c>
      <c r="AN769" s="167" t="s">
        <v>12773</v>
      </c>
      <c r="AO769" s="167">
        <v>1523</v>
      </c>
    </row>
    <row r="770" spans="1:45" s="146" customFormat="1" ht="16">
      <c r="A770" s="146" t="s">
        <v>3934</v>
      </c>
      <c r="C770" s="147" t="s">
        <v>6988</v>
      </c>
      <c r="D770" s="146" t="s">
        <v>10441</v>
      </c>
      <c r="E770" s="147" t="s">
        <v>12185</v>
      </c>
      <c r="F770" s="146" t="s">
        <v>14644</v>
      </c>
      <c r="G770" s="146" t="s">
        <v>9211</v>
      </c>
      <c r="H770" s="147" t="s">
        <v>11848</v>
      </c>
      <c r="I770" s="146" t="s">
        <v>11567</v>
      </c>
      <c r="J770" s="148" t="str">
        <f t="shared" si="56"/>
        <v>IC.TU.060301</v>
      </c>
      <c r="K770" s="147" t="s">
        <v>12175</v>
      </c>
      <c r="L770" s="146" t="str">
        <f t="shared" si="60"/>
        <v xml:space="preserve">      Gauze</v>
      </c>
      <c r="M770" s="148" t="str">
        <f t="shared" si="57"/>
        <v>PI.IC.TU.060301.01</v>
      </c>
      <c r="N770" s="148"/>
      <c r="O770" s="148" t="str">
        <f t="shared" si="58"/>
        <v>PH.IC.TU.060301.01</v>
      </c>
      <c r="Q770" s="148" t="str">
        <f t="shared" si="59"/>
        <v>CL.IC.TU.060301.01</v>
      </c>
      <c r="AR770" s="146" t="s">
        <v>12773</v>
      </c>
      <c r="AS770" s="146">
        <v>1749</v>
      </c>
    </row>
    <row r="771" spans="1:45" s="146" customFormat="1" ht="16">
      <c r="A771" s="146" t="s">
        <v>3934</v>
      </c>
      <c r="C771" s="147" t="s">
        <v>6988</v>
      </c>
      <c r="E771" s="147" t="s">
        <v>12185</v>
      </c>
      <c r="F771" s="146" t="s">
        <v>14644</v>
      </c>
      <c r="G771" s="146" t="s">
        <v>3956</v>
      </c>
      <c r="H771" s="147" t="s">
        <v>12030</v>
      </c>
      <c r="I771" s="146" t="s">
        <v>11070</v>
      </c>
      <c r="J771" s="148" t="str">
        <f t="shared" si="56"/>
        <v>IC.TU.060302</v>
      </c>
      <c r="K771" s="147" t="s">
        <v>12175</v>
      </c>
      <c r="L771" s="146" t="str">
        <f t="shared" si="60"/>
        <v xml:space="preserve">      Transparent</v>
      </c>
      <c r="M771" s="148" t="str">
        <f t="shared" si="57"/>
        <v>PI.IC.TU.060302.01</v>
      </c>
      <c r="N771" s="148"/>
      <c r="O771" s="148" t="str">
        <f t="shared" si="58"/>
        <v>PH.IC.TU.060302.01</v>
      </c>
      <c r="Q771" s="148" t="str">
        <f t="shared" si="59"/>
        <v>CL.IC.TU.060302.01</v>
      </c>
      <c r="AR771" s="146" t="s">
        <v>12773</v>
      </c>
      <c r="AS771" s="146">
        <v>1749</v>
      </c>
    </row>
    <row r="772" spans="1:45" s="146" customFormat="1" ht="16">
      <c r="A772" s="146" t="s">
        <v>3934</v>
      </c>
      <c r="C772" s="147" t="s">
        <v>6988</v>
      </c>
      <c r="E772" s="147" t="s">
        <v>12185</v>
      </c>
      <c r="F772" s="146" t="s">
        <v>14644</v>
      </c>
      <c r="G772" s="146" t="s">
        <v>9743</v>
      </c>
      <c r="H772" s="147" t="s">
        <v>12032</v>
      </c>
      <c r="I772" s="146" t="s">
        <v>12157</v>
      </c>
      <c r="J772" s="148" t="str">
        <f t="shared" si="56"/>
        <v>IC.TU.060303</v>
      </c>
      <c r="K772" s="147" t="s">
        <v>12175</v>
      </c>
      <c r="L772" s="146" t="str">
        <f t="shared" si="60"/>
        <v xml:space="preserve">      None</v>
      </c>
      <c r="M772" s="148" t="str">
        <f t="shared" si="57"/>
        <v>PI.IC.TU.060303.01</v>
      </c>
      <c r="N772" s="148"/>
      <c r="O772" s="148" t="str">
        <f t="shared" si="58"/>
        <v>PH.IC.TU.060303.01</v>
      </c>
      <c r="Q772" s="148" t="str">
        <f t="shared" si="59"/>
        <v>CL.IC.TU.060303.01</v>
      </c>
      <c r="AR772" s="146" t="s">
        <v>12773</v>
      </c>
      <c r="AS772" s="146">
        <v>1749</v>
      </c>
    </row>
    <row r="773" spans="1:45" s="146" customFormat="1" ht="16">
      <c r="A773" s="146" t="s">
        <v>3934</v>
      </c>
      <c r="C773" s="147" t="s">
        <v>6988</v>
      </c>
      <c r="E773" s="147" t="s">
        <v>12185</v>
      </c>
      <c r="F773" s="146" t="s">
        <v>14644</v>
      </c>
      <c r="G773" s="146" t="s">
        <v>9665</v>
      </c>
      <c r="H773" s="147" t="s">
        <v>12028</v>
      </c>
      <c r="I773" s="146" t="s">
        <v>10478</v>
      </c>
      <c r="J773" s="148" t="str">
        <f t="shared" si="56"/>
        <v>IC.TU.060304</v>
      </c>
      <c r="K773" s="147" t="s">
        <v>12175</v>
      </c>
      <c r="L773" s="146" t="str">
        <f t="shared" si="60"/>
        <v xml:space="preserve">      Other: specify</v>
      </c>
      <c r="M773" s="148" t="str">
        <f t="shared" si="57"/>
        <v>PI.IC.TU.060304.01</v>
      </c>
      <c r="N773" s="148"/>
      <c r="O773" s="148" t="str">
        <f t="shared" si="58"/>
        <v>PH.IC.TU.060304.01</v>
      </c>
      <c r="Q773" s="148" t="str">
        <f t="shared" si="59"/>
        <v>CL.IC.TU.060304.01</v>
      </c>
      <c r="AR773" s="146" t="s">
        <v>12773</v>
      </c>
      <c r="AS773" s="146">
        <v>1749</v>
      </c>
    </row>
    <row r="774" spans="1:45" s="146" customFormat="1" ht="16">
      <c r="A774" s="146" t="s">
        <v>3934</v>
      </c>
      <c r="C774" s="147" t="s">
        <v>6988</v>
      </c>
      <c r="D774" s="146" t="s">
        <v>10442</v>
      </c>
      <c r="E774" s="147" t="s">
        <v>6464</v>
      </c>
      <c r="F774" s="146" t="s">
        <v>14644</v>
      </c>
      <c r="G774" s="146" t="s">
        <v>9807</v>
      </c>
      <c r="H774" s="147" t="s">
        <v>11848</v>
      </c>
      <c r="I774" s="146" t="s">
        <v>11575</v>
      </c>
      <c r="J774" s="148" t="str">
        <f t="shared" si="56"/>
        <v>IC.TU.060401</v>
      </c>
      <c r="K774" s="147" t="s">
        <v>12175</v>
      </c>
      <c r="L774" s="146" t="str">
        <f t="shared" si="60"/>
        <v xml:space="preserve">      Clean, dry and intact</v>
      </c>
      <c r="M774" s="148" t="str">
        <f t="shared" si="57"/>
        <v>PI.IC.TU.060401.01</v>
      </c>
      <c r="N774" s="148"/>
      <c r="O774" s="148" t="str">
        <f t="shared" si="58"/>
        <v>PH.IC.TU.060401.01</v>
      </c>
      <c r="Q774" s="148" t="str">
        <f t="shared" si="59"/>
        <v>CL.IC.TU.060401.01</v>
      </c>
      <c r="AR774" s="146" t="s">
        <v>12773</v>
      </c>
      <c r="AS774" s="146">
        <v>1749</v>
      </c>
    </row>
    <row r="775" spans="1:45" s="146" customFormat="1" ht="16">
      <c r="A775" s="146" t="s">
        <v>3934</v>
      </c>
      <c r="C775" s="147" t="s">
        <v>6988</v>
      </c>
      <c r="E775" s="147" t="s">
        <v>6464</v>
      </c>
      <c r="F775" s="146" t="s">
        <v>14644</v>
      </c>
      <c r="G775" s="146" t="s">
        <v>3807</v>
      </c>
      <c r="H775" s="147" t="s">
        <v>12030</v>
      </c>
      <c r="I775" s="146" t="s">
        <v>11393</v>
      </c>
      <c r="J775" s="148" t="str">
        <f t="shared" si="56"/>
        <v>IC.TU.060402</v>
      </c>
      <c r="K775" s="147" t="s">
        <v>12175</v>
      </c>
      <c r="L775" s="146" t="str">
        <f t="shared" si="60"/>
        <v xml:space="preserve">      Changed</v>
      </c>
      <c r="M775" s="148" t="str">
        <f t="shared" si="57"/>
        <v>PI.IC.TU.060402.01</v>
      </c>
      <c r="N775" s="148"/>
      <c r="O775" s="148" t="str">
        <f t="shared" si="58"/>
        <v>PH.IC.TU.060402.01</v>
      </c>
      <c r="Q775" s="148" t="str">
        <f t="shared" si="59"/>
        <v>CL.IC.TU.060402.01</v>
      </c>
      <c r="AR775" s="146" t="s">
        <v>12773</v>
      </c>
      <c r="AS775" s="146">
        <v>1749</v>
      </c>
    </row>
    <row r="776" spans="1:45" s="146" customFormat="1" ht="16">
      <c r="A776" s="146" t="s">
        <v>3934</v>
      </c>
      <c r="C776" s="147" t="s">
        <v>6988</v>
      </c>
      <c r="E776" s="147" t="s">
        <v>6464</v>
      </c>
      <c r="F776" s="146" t="s">
        <v>14644</v>
      </c>
      <c r="G776" s="146" t="s">
        <v>9669</v>
      </c>
      <c r="H776" s="147" t="s">
        <v>12032</v>
      </c>
      <c r="I776" s="146" t="s">
        <v>11411</v>
      </c>
      <c r="J776" s="148" t="str">
        <f t="shared" si="56"/>
        <v>IC.TU.060403</v>
      </c>
      <c r="K776" s="147" t="s">
        <v>12175</v>
      </c>
      <c r="L776" s="146" t="str">
        <f t="shared" si="60"/>
        <v xml:space="preserve">      Reinforced:  specify date/time</v>
      </c>
      <c r="M776" s="148" t="str">
        <f t="shared" si="57"/>
        <v>PI.IC.TU.060403.01</v>
      </c>
      <c r="N776" s="148"/>
      <c r="O776" s="148" t="str">
        <f t="shared" si="58"/>
        <v>PH.IC.TU.060403.01</v>
      </c>
      <c r="Q776" s="148" t="str">
        <f t="shared" si="59"/>
        <v>CL.IC.TU.060403.01</v>
      </c>
      <c r="AR776" s="146" t="s">
        <v>12773</v>
      </c>
      <c r="AS776" s="146">
        <v>1749</v>
      </c>
    </row>
    <row r="777" spans="1:45" s="146" customFormat="1" ht="16">
      <c r="A777" s="146" t="s">
        <v>3934</v>
      </c>
      <c r="C777" s="147" t="s">
        <v>6988</v>
      </c>
      <c r="D777" s="146" t="s">
        <v>8585</v>
      </c>
      <c r="E777" s="147" t="s">
        <v>6291</v>
      </c>
      <c r="F777" s="146" t="s">
        <v>14644</v>
      </c>
      <c r="G777" s="146" t="s">
        <v>3958</v>
      </c>
      <c r="H777" s="147" t="s">
        <v>11848</v>
      </c>
      <c r="I777" s="146" t="s">
        <v>3959</v>
      </c>
      <c r="J777" s="148" t="str">
        <f t="shared" si="56"/>
        <v>IC.TU.060501</v>
      </c>
      <c r="K777" s="147" t="s">
        <v>12175</v>
      </c>
      <c r="L777" s="146" t="str">
        <f t="shared" si="60"/>
        <v xml:space="preserve">      Drsg Drainage None</v>
      </c>
      <c r="M777" s="148" t="str">
        <f t="shared" si="57"/>
        <v>PI.IC.TU.060501.01</v>
      </c>
      <c r="N777" s="148"/>
      <c r="O777" s="148" t="str">
        <f t="shared" si="58"/>
        <v>PH.IC.TU.060501.01</v>
      </c>
      <c r="Q777" s="148" t="str">
        <f t="shared" si="59"/>
        <v>CL.IC.TU.060501.01</v>
      </c>
      <c r="AR777" s="146" t="s">
        <v>12773</v>
      </c>
      <c r="AS777" s="146">
        <v>1749</v>
      </c>
    </row>
    <row r="778" spans="1:45" s="146" customFormat="1" ht="16">
      <c r="A778" s="146" t="s">
        <v>3934</v>
      </c>
      <c r="C778" s="147" t="s">
        <v>6988</v>
      </c>
      <c r="E778" s="147" t="s">
        <v>6291</v>
      </c>
      <c r="F778" s="146" t="s">
        <v>14644</v>
      </c>
      <c r="G778" s="146" t="s">
        <v>3813</v>
      </c>
      <c r="H778" s="147" t="s">
        <v>12030</v>
      </c>
      <c r="I778" s="146" t="s">
        <v>11400</v>
      </c>
      <c r="J778" s="148" t="str">
        <f t="shared" si="56"/>
        <v>IC.TU.060502</v>
      </c>
      <c r="K778" s="147" t="s">
        <v>12175</v>
      </c>
      <c r="L778" s="146" t="str">
        <f t="shared" si="60"/>
        <v xml:space="preserve">      Drsg Scant amount drainage</v>
      </c>
      <c r="M778" s="148" t="str">
        <f t="shared" si="57"/>
        <v>PI.IC.TU.060502.01</v>
      </c>
      <c r="N778" s="148"/>
      <c r="O778" s="148" t="str">
        <f t="shared" si="58"/>
        <v>PH.IC.TU.060502.01</v>
      </c>
      <c r="Q778" s="148" t="str">
        <f t="shared" si="59"/>
        <v>CL.IC.TU.060502.01</v>
      </c>
      <c r="AR778" s="146" t="s">
        <v>12773</v>
      </c>
      <c r="AS778" s="146">
        <v>1749</v>
      </c>
    </row>
    <row r="779" spans="1:45" s="146" customFormat="1" ht="16">
      <c r="A779" s="146" t="s">
        <v>3934</v>
      </c>
      <c r="C779" s="147" t="s">
        <v>6988</v>
      </c>
      <c r="E779" s="147" t="s">
        <v>6291</v>
      </c>
      <c r="F779" s="146" t="s">
        <v>14644</v>
      </c>
      <c r="G779" s="146" t="s">
        <v>3814</v>
      </c>
      <c r="H779" s="147" t="s">
        <v>12032</v>
      </c>
      <c r="I779" s="146" t="s">
        <v>11730</v>
      </c>
      <c r="J779" s="148" t="str">
        <f t="shared" si="56"/>
        <v>IC.TU.060503</v>
      </c>
      <c r="K779" s="147" t="s">
        <v>12175</v>
      </c>
      <c r="L779" s="146" t="str">
        <f t="shared" si="60"/>
        <v xml:space="preserve">      Drsg Small amount drainage</v>
      </c>
      <c r="M779" s="148" t="str">
        <f t="shared" si="57"/>
        <v>PI.IC.TU.060503.01</v>
      </c>
      <c r="N779" s="148"/>
      <c r="O779" s="148" t="str">
        <f t="shared" si="58"/>
        <v>PH.IC.TU.060503.01</v>
      </c>
      <c r="Q779" s="148" t="str">
        <f t="shared" si="59"/>
        <v>CL.IC.TU.060503.01</v>
      </c>
      <c r="AR779" s="146" t="s">
        <v>12773</v>
      </c>
      <c r="AS779" s="146">
        <v>1749</v>
      </c>
    </row>
    <row r="780" spans="1:45" s="146" customFormat="1" ht="16">
      <c r="A780" s="146" t="s">
        <v>3934</v>
      </c>
      <c r="C780" s="147" t="s">
        <v>6988</v>
      </c>
      <c r="E780" s="147" t="s">
        <v>6291</v>
      </c>
      <c r="F780" s="146" t="s">
        <v>14644</v>
      </c>
      <c r="G780" s="146" t="s">
        <v>4111</v>
      </c>
      <c r="H780" s="147" t="s">
        <v>12028</v>
      </c>
      <c r="I780" s="146" t="s">
        <v>11732</v>
      </c>
      <c r="J780" s="148" t="str">
        <f t="shared" si="56"/>
        <v>IC.TU.060504</v>
      </c>
      <c r="K780" s="147" t="s">
        <v>12175</v>
      </c>
      <c r="L780" s="146" t="str">
        <f t="shared" si="60"/>
        <v xml:space="preserve">      Drsg Moderate amount drainage</v>
      </c>
      <c r="M780" s="148" t="str">
        <f t="shared" si="57"/>
        <v>PI.IC.TU.060504.01</v>
      </c>
      <c r="N780" s="148"/>
      <c r="O780" s="148" t="str">
        <f t="shared" si="58"/>
        <v>PH.IC.TU.060504.01</v>
      </c>
      <c r="Q780" s="148" t="str">
        <f t="shared" si="59"/>
        <v>CL.IC.TU.060504.01</v>
      </c>
      <c r="AR780" s="146" t="s">
        <v>12773</v>
      </c>
      <c r="AS780" s="146">
        <v>1749</v>
      </c>
    </row>
    <row r="781" spans="1:45" s="146" customFormat="1" ht="16">
      <c r="A781" s="146" t="s">
        <v>3934</v>
      </c>
      <c r="C781" s="147" t="s">
        <v>6988</v>
      </c>
      <c r="E781" s="147" t="s">
        <v>6291</v>
      </c>
      <c r="F781" s="146" t="s">
        <v>14644</v>
      </c>
      <c r="G781" s="146" t="s">
        <v>4112</v>
      </c>
      <c r="H781" s="147" t="s">
        <v>12210</v>
      </c>
      <c r="I781" s="146" t="s">
        <v>11316</v>
      </c>
      <c r="J781" s="148" t="str">
        <f t="shared" si="56"/>
        <v>IC.TU.060505</v>
      </c>
      <c r="K781" s="147" t="s">
        <v>12175</v>
      </c>
      <c r="L781" s="146" t="str">
        <f t="shared" si="60"/>
        <v xml:space="preserve">      Drsg Heavy amount drainage</v>
      </c>
      <c r="M781" s="148" t="str">
        <f t="shared" si="57"/>
        <v>PI.IC.TU.060505.01</v>
      </c>
      <c r="N781" s="148"/>
      <c r="O781" s="148" t="str">
        <f t="shared" si="58"/>
        <v>PH.IC.TU.060505.01</v>
      </c>
      <c r="Q781" s="148" t="str">
        <f t="shared" si="59"/>
        <v>CL.IC.TU.060505.01</v>
      </c>
      <c r="AR781" s="146" t="s">
        <v>12773</v>
      </c>
      <c r="AS781" s="146">
        <v>1749</v>
      </c>
    </row>
    <row r="782" spans="1:45" s="146" customFormat="1" ht="16">
      <c r="A782" s="146" t="s">
        <v>3934</v>
      </c>
      <c r="C782" s="147" t="s">
        <v>6988</v>
      </c>
      <c r="E782" s="147" t="s">
        <v>6291</v>
      </c>
      <c r="F782" s="146" t="s">
        <v>14644</v>
      </c>
      <c r="G782" s="146" t="s">
        <v>4274</v>
      </c>
      <c r="H782" s="147" t="s">
        <v>12212</v>
      </c>
      <c r="I782" s="146" t="s">
        <v>11734</v>
      </c>
      <c r="J782" s="148" t="str">
        <f t="shared" si="56"/>
        <v>IC.TU.060506</v>
      </c>
      <c r="K782" s="147" t="s">
        <v>12175</v>
      </c>
      <c r="L782" s="146" t="str">
        <f t="shared" si="60"/>
        <v xml:space="preserve">      Drsg Large amount drainage</v>
      </c>
      <c r="M782" s="148" t="str">
        <f t="shared" si="57"/>
        <v>PI.IC.TU.060506.01</v>
      </c>
      <c r="N782" s="148"/>
      <c r="O782" s="148" t="str">
        <f t="shared" si="58"/>
        <v>PH.IC.TU.060506.01</v>
      </c>
      <c r="Q782" s="148" t="str">
        <f t="shared" si="59"/>
        <v>CL.IC.TU.060506.01</v>
      </c>
      <c r="AR782" s="146" t="s">
        <v>12773</v>
      </c>
      <c r="AS782" s="146">
        <v>1749</v>
      </c>
    </row>
    <row r="783" spans="1:45" s="146" customFormat="1" ht="16">
      <c r="A783" s="146" t="s">
        <v>3934</v>
      </c>
      <c r="C783" s="147" t="s">
        <v>6988</v>
      </c>
      <c r="E783" s="147" t="s">
        <v>6291</v>
      </c>
      <c r="F783" s="146" t="s">
        <v>14644</v>
      </c>
      <c r="G783" s="146" t="s">
        <v>14639</v>
      </c>
      <c r="H783" s="147" t="s">
        <v>12225</v>
      </c>
      <c r="I783" s="146" t="s">
        <v>11933</v>
      </c>
      <c r="J783" s="148" t="str">
        <f t="shared" si="56"/>
        <v>IC.TU.060507</v>
      </c>
      <c r="K783" s="147" t="s">
        <v>12175</v>
      </c>
      <c r="L783" s="146" t="str">
        <f t="shared" si="60"/>
        <v xml:space="preserve">      Drsg copious amount Drainage</v>
      </c>
      <c r="M783" s="148" t="str">
        <f t="shared" si="57"/>
        <v>PI.IC.TU.060507.01</v>
      </c>
      <c r="N783" s="148"/>
      <c r="O783" s="148" t="str">
        <f t="shared" si="58"/>
        <v>PH.IC.TU.060507.01</v>
      </c>
      <c r="Q783" s="148" t="str">
        <f t="shared" si="59"/>
        <v>CL.IC.TU.060507.01</v>
      </c>
      <c r="AR783" s="146" t="s">
        <v>12773</v>
      </c>
      <c r="AS783" s="146">
        <v>1749</v>
      </c>
    </row>
    <row r="784" spans="1:45" s="146" customFormat="1" ht="16">
      <c r="A784" s="146" t="s">
        <v>3934</v>
      </c>
      <c r="C784" s="147" t="s">
        <v>6988</v>
      </c>
      <c r="E784" s="147" t="s">
        <v>6291</v>
      </c>
      <c r="F784" s="146" t="s">
        <v>14644</v>
      </c>
      <c r="G784" s="146" t="s">
        <v>4115</v>
      </c>
      <c r="H784" s="147" t="s">
        <v>11638</v>
      </c>
      <c r="I784" s="146" t="s">
        <v>11753</v>
      </c>
      <c r="J784" s="148" t="str">
        <f t="shared" si="56"/>
        <v>IC.TU.060508</v>
      </c>
      <c r="K784" s="147" t="s">
        <v>12175</v>
      </c>
      <c r="L784" s="146" t="str">
        <f t="shared" si="60"/>
        <v xml:space="preserve">      Drsg Drainage Unchanged</v>
      </c>
      <c r="M784" s="148" t="str">
        <f t="shared" si="57"/>
        <v>PI.IC.TU.060508.01</v>
      </c>
      <c r="N784" s="148"/>
      <c r="O784" s="148" t="str">
        <f t="shared" si="58"/>
        <v>PH.IC.TU.060508.01</v>
      </c>
      <c r="Q784" s="148" t="str">
        <f t="shared" si="59"/>
        <v>CL.IC.TU.060508.01</v>
      </c>
      <c r="AR784" s="146" t="s">
        <v>12773</v>
      </c>
      <c r="AS784" s="146">
        <v>1749</v>
      </c>
    </row>
    <row r="785" spans="1:45" s="146" customFormat="1" ht="16">
      <c r="A785" s="146" t="s">
        <v>3934</v>
      </c>
      <c r="C785" s="147" t="s">
        <v>6988</v>
      </c>
      <c r="E785" s="147" t="s">
        <v>6291</v>
      </c>
      <c r="F785" s="146" t="s">
        <v>14644</v>
      </c>
      <c r="G785" s="146" t="s">
        <v>14599</v>
      </c>
      <c r="H785" s="147" t="s">
        <v>11639</v>
      </c>
      <c r="I785" s="146" t="s">
        <v>11752</v>
      </c>
      <c r="J785" s="148" t="str">
        <f t="shared" si="56"/>
        <v>IC.TU.060509</v>
      </c>
      <c r="K785" s="147" t="s">
        <v>12175</v>
      </c>
      <c r="L785" s="146" t="str">
        <f t="shared" si="60"/>
        <v xml:space="preserve">      Drsg Drainage decreasing</v>
      </c>
      <c r="M785" s="148" t="str">
        <f t="shared" si="57"/>
        <v>PI.IC.TU.060509.01</v>
      </c>
      <c r="N785" s="148"/>
      <c r="O785" s="148" t="str">
        <f t="shared" si="58"/>
        <v>PH.IC.TU.060509.01</v>
      </c>
      <c r="Q785" s="148" t="str">
        <f t="shared" si="59"/>
        <v>CL.IC.TU.060509.01</v>
      </c>
      <c r="AR785" s="146" t="s">
        <v>12773</v>
      </c>
      <c r="AS785" s="146">
        <v>1749</v>
      </c>
    </row>
    <row r="786" spans="1:45" s="146" customFormat="1" ht="16">
      <c r="A786" s="146" t="s">
        <v>3934</v>
      </c>
      <c r="C786" s="147" t="s">
        <v>6988</v>
      </c>
      <c r="E786" s="147" t="s">
        <v>6291</v>
      </c>
      <c r="F786" s="146" t="s">
        <v>14644</v>
      </c>
      <c r="G786" s="146" t="s">
        <v>4116</v>
      </c>
      <c r="H786" s="147" t="s">
        <v>11829</v>
      </c>
      <c r="I786" s="146" t="s">
        <v>11583</v>
      </c>
      <c r="J786" s="148" t="str">
        <f t="shared" si="56"/>
        <v>IC.TU.060510</v>
      </c>
      <c r="K786" s="147" t="s">
        <v>12175</v>
      </c>
      <c r="L786" s="146" t="str">
        <f t="shared" si="60"/>
        <v xml:space="preserve">      Drsg Drainage Increasing</v>
      </c>
      <c r="M786" s="148" t="str">
        <f t="shared" si="57"/>
        <v>PI.IC.TU.060510.01</v>
      </c>
      <c r="N786" s="148"/>
      <c r="O786" s="148" t="str">
        <f t="shared" si="58"/>
        <v>PH.IC.TU.060510.01</v>
      </c>
      <c r="Q786" s="148" t="str">
        <f t="shared" si="59"/>
        <v>CL.IC.TU.060510.01</v>
      </c>
      <c r="AR786" s="146" t="s">
        <v>12773</v>
      </c>
      <c r="AS786" s="146">
        <v>1749</v>
      </c>
    </row>
    <row r="787" spans="1:45" s="167" customFormat="1" ht="15">
      <c r="A787" s="10" t="s">
        <v>3934</v>
      </c>
      <c r="B787" s="10"/>
      <c r="C787" s="62" t="s">
        <v>6988</v>
      </c>
      <c r="D787" s="10" t="s">
        <v>11632</v>
      </c>
      <c r="E787" s="61" t="s">
        <v>6988</v>
      </c>
      <c r="F787" s="10" t="s">
        <v>3753</v>
      </c>
      <c r="G787" s="10" t="s">
        <v>4118</v>
      </c>
      <c r="H787" s="62" t="s">
        <v>11848</v>
      </c>
      <c r="I787" s="10" t="s">
        <v>11402</v>
      </c>
      <c r="J787" s="63" t="str">
        <f t="shared" si="56"/>
        <v>IC.TU.060601</v>
      </c>
      <c r="K787" s="61" t="s">
        <v>12175</v>
      </c>
      <c r="L787" s="167" t="str">
        <f t="shared" si="60"/>
        <v xml:space="preserve">      Right</v>
      </c>
      <c r="M787" s="168" t="str">
        <f t="shared" si="57"/>
        <v>PI.IC.TU.060601.01</v>
      </c>
      <c r="N787" s="168"/>
      <c r="O787" s="168" t="str">
        <f t="shared" si="58"/>
        <v>PH.IC.TU.060601.01</v>
      </c>
      <c r="Q787" s="168" t="str">
        <f t="shared" si="59"/>
        <v>CL.IC.TU.060601.01</v>
      </c>
    </row>
    <row r="788" spans="1:45" s="167" customFormat="1" ht="15">
      <c r="A788" s="10" t="s">
        <v>3934</v>
      </c>
      <c r="B788" s="10"/>
      <c r="C788" s="62" t="s">
        <v>6988</v>
      </c>
      <c r="D788" s="10"/>
      <c r="E788" s="61" t="s">
        <v>6988</v>
      </c>
      <c r="F788" s="10" t="s">
        <v>3753</v>
      </c>
      <c r="G788" s="10" t="s">
        <v>4119</v>
      </c>
      <c r="H788" s="62" t="s">
        <v>12030</v>
      </c>
      <c r="I788" s="10" t="s">
        <v>11563</v>
      </c>
      <c r="J788" s="63" t="str">
        <f t="shared" si="56"/>
        <v>IC.TU.060602</v>
      </c>
      <c r="K788" s="61" t="s">
        <v>12175</v>
      </c>
      <c r="L788" s="167" t="str">
        <f t="shared" si="60"/>
        <v xml:space="preserve">      Left</v>
      </c>
      <c r="M788" s="168" t="str">
        <f t="shared" si="57"/>
        <v>PI.IC.TU.060602.01</v>
      </c>
      <c r="N788" s="168"/>
      <c r="O788" s="168" t="str">
        <f t="shared" si="58"/>
        <v>PH.IC.TU.060602.01</v>
      </c>
      <c r="Q788" s="168" t="str">
        <f t="shared" si="59"/>
        <v>CL.IC.TU.060602.01</v>
      </c>
    </row>
    <row r="789" spans="1:45" s="167" customFormat="1" ht="15">
      <c r="A789" s="167" t="s">
        <v>3934</v>
      </c>
      <c r="C789" s="62" t="s">
        <v>6988</v>
      </c>
      <c r="D789" s="10"/>
      <c r="E789" s="61" t="s">
        <v>6988</v>
      </c>
      <c r="F789" s="10" t="s">
        <v>3753</v>
      </c>
      <c r="G789" s="167" t="s">
        <v>9138</v>
      </c>
      <c r="H789" s="62" t="s">
        <v>12185</v>
      </c>
      <c r="I789" s="167" t="s">
        <v>9138</v>
      </c>
      <c r="J789" s="63" t="str">
        <f t="shared" si="56"/>
        <v>IC.TU.060603</v>
      </c>
      <c r="K789" s="61" t="s">
        <v>12175</v>
      </c>
      <c r="L789" s="167" t="str">
        <f t="shared" si="60"/>
        <v>Midline</v>
      </c>
      <c r="M789" s="168" t="str">
        <f t="shared" si="57"/>
        <v>PI.IC.TU.060603.01</v>
      </c>
      <c r="N789" s="168"/>
      <c r="O789" s="168" t="str">
        <f t="shared" si="58"/>
        <v>PH.IC.TU.060603.01</v>
      </c>
      <c r="Q789" s="168" t="str">
        <f t="shared" si="59"/>
        <v>CL.IC.TU.060603.01</v>
      </c>
      <c r="R789" s="167" t="s">
        <v>12465</v>
      </c>
      <c r="S789" s="167">
        <v>330</v>
      </c>
    </row>
    <row r="790" spans="1:45" s="167" customFormat="1" ht="15">
      <c r="A790" s="10" t="s">
        <v>3934</v>
      </c>
      <c r="B790" s="10"/>
      <c r="C790" s="62" t="s">
        <v>6988</v>
      </c>
      <c r="D790" s="10" t="s">
        <v>8172</v>
      </c>
      <c r="E790" s="61" t="s">
        <v>6317</v>
      </c>
      <c r="F790" s="10" t="s">
        <v>3753</v>
      </c>
      <c r="G790" s="10" t="s">
        <v>3967</v>
      </c>
      <c r="H790" s="62" t="s">
        <v>11848</v>
      </c>
      <c r="I790" s="10" t="s">
        <v>9372</v>
      </c>
      <c r="J790" s="63" t="str">
        <f t="shared" si="56"/>
        <v>IC.TU.060701</v>
      </c>
      <c r="K790" s="61" t="s">
        <v>12175</v>
      </c>
      <c r="L790" s="167" t="str">
        <f t="shared" si="60"/>
        <v xml:space="preserve">      Lateral</v>
      </c>
      <c r="M790" s="168" t="str">
        <f t="shared" si="57"/>
        <v>PI.IC.TU.060701.01</v>
      </c>
      <c r="N790" s="168"/>
      <c r="O790" s="168" t="str">
        <f t="shared" si="58"/>
        <v>PH.IC.TU.060701.01</v>
      </c>
      <c r="Q790" s="168" t="str">
        <f t="shared" si="59"/>
        <v>CL.IC.TU.060701.01</v>
      </c>
    </row>
    <row r="791" spans="1:45" s="167" customFormat="1" ht="15">
      <c r="A791" s="10" t="s">
        <v>3934</v>
      </c>
      <c r="B791" s="10"/>
      <c r="C791" s="62" t="s">
        <v>6988</v>
      </c>
      <c r="D791" s="10"/>
      <c r="E791" s="61" t="s">
        <v>6317</v>
      </c>
      <c r="F791" s="10" t="s">
        <v>3753</v>
      </c>
      <c r="G791" s="10" t="s">
        <v>3706</v>
      </c>
      <c r="H791" s="62" t="s">
        <v>12030</v>
      </c>
      <c r="I791" s="10" t="s">
        <v>9373</v>
      </c>
      <c r="J791" s="63" t="str">
        <f t="shared" si="56"/>
        <v>IC.TU.060702</v>
      </c>
      <c r="K791" s="61" t="s">
        <v>12175</v>
      </c>
      <c r="L791" s="167" t="str">
        <f t="shared" si="60"/>
        <v xml:space="preserve">      Medial</v>
      </c>
      <c r="M791" s="168" t="str">
        <f t="shared" si="57"/>
        <v>PI.IC.TU.060702.01</v>
      </c>
      <c r="N791" s="168"/>
      <c r="O791" s="168" t="str">
        <f t="shared" si="58"/>
        <v>PH.IC.TU.060702.01</v>
      </c>
      <c r="Q791" s="168" t="str">
        <f t="shared" si="59"/>
        <v>CL.IC.TU.060702.01</v>
      </c>
    </row>
    <row r="792" spans="1:45" s="167" customFormat="1" ht="15">
      <c r="A792" s="10" t="s">
        <v>3934</v>
      </c>
      <c r="B792" s="10"/>
      <c r="C792" s="62" t="s">
        <v>6988</v>
      </c>
      <c r="D792" s="10"/>
      <c r="E792" s="61" t="s">
        <v>6317</v>
      </c>
      <c r="F792" s="10" t="s">
        <v>3753</v>
      </c>
      <c r="G792" s="10" t="s">
        <v>3707</v>
      </c>
      <c r="H792" s="62" t="s">
        <v>12032</v>
      </c>
      <c r="I792" s="10" t="s">
        <v>9374</v>
      </c>
      <c r="J792" s="63" t="str">
        <f t="shared" si="56"/>
        <v>IC.TU.060703</v>
      </c>
      <c r="K792" s="61" t="s">
        <v>12175</v>
      </c>
      <c r="L792" s="167" t="str">
        <f t="shared" si="60"/>
        <v xml:space="preserve">      Anterior</v>
      </c>
      <c r="M792" s="168" t="str">
        <f t="shared" si="57"/>
        <v>PI.IC.TU.060703.01</v>
      </c>
      <c r="N792" s="168"/>
      <c r="O792" s="168" t="str">
        <f t="shared" si="58"/>
        <v>PH.IC.TU.060703.01</v>
      </c>
      <c r="Q792" s="168" t="str">
        <f t="shared" si="59"/>
        <v>CL.IC.TU.060703.01</v>
      </c>
    </row>
    <row r="793" spans="1:45" s="167" customFormat="1" ht="15">
      <c r="A793" s="10" t="s">
        <v>3934</v>
      </c>
      <c r="B793" s="10"/>
      <c r="C793" s="62" t="s">
        <v>6988</v>
      </c>
      <c r="D793" s="10"/>
      <c r="E793" s="61" t="s">
        <v>6317</v>
      </c>
      <c r="F793" s="10" t="s">
        <v>3753</v>
      </c>
      <c r="G793" s="10" t="s">
        <v>3708</v>
      </c>
      <c r="H793" s="62" t="s">
        <v>12028</v>
      </c>
      <c r="I793" s="10" t="s">
        <v>9375</v>
      </c>
      <c r="J793" s="63" t="str">
        <f t="shared" si="56"/>
        <v>IC.TU.060704</v>
      </c>
      <c r="K793" s="61" t="s">
        <v>12175</v>
      </c>
      <c r="L793" s="167" t="str">
        <f t="shared" si="60"/>
        <v xml:space="preserve">      Posterior</v>
      </c>
      <c r="M793" s="168" t="str">
        <f t="shared" si="57"/>
        <v>PI.IC.TU.060704.01</v>
      </c>
      <c r="N793" s="168"/>
      <c r="O793" s="168" t="str">
        <f t="shared" si="58"/>
        <v>PH.IC.TU.060704.01</v>
      </c>
      <c r="Q793" s="168" t="str">
        <f t="shared" si="59"/>
        <v>CL.IC.TU.060704.01</v>
      </c>
    </row>
    <row r="794" spans="1:45" s="167" customFormat="1" ht="15">
      <c r="A794" s="10" t="s">
        <v>3934</v>
      </c>
      <c r="B794" s="10"/>
      <c r="C794" s="62" t="s">
        <v>6988</v>
      </c>
      <c r="D794" s="10"/>
      <c r="E794" s="61" t="s">
        <v>6317</v>
      </c>
      <c r="F794" s="10" t="s">
        <v>3753</v>
      </c>
      <c r="G794" s="10" t="s">
        <v>3710</v>
      </c>
      <c r="H794" s="62" t="s">
        <v>12210</v>
      </c>
      <c r="I794" s="10" t="s">
        <v>9255</v>
      </c>
      <c r="J794" s="63" t="str">
        <f t="shared" si="56"/>
        <v>IC.TU.060705</v>
      </c>
      <c r="K794" s="61" t="s">
        <v>12175</v>
      </c>
      <c r="L794" s="167" t="str">
        <f t="shared" si="60"/>
        <v xml:space="preserve">      Proximal</v>
      </c>
      <c r="M794" s="168" t="str">
        <f t="shared" si="57"/>
        <v>PI.IC.TU.060705.01</v>
      </c>
      <c r="N794" s="168"/>
      <c r="O794" s="168" t="str">
        <f t="shared" si="58"/>
        <v>PH.IC.TU.060705.01</v>
      </c>
      <c r="Q794" s="168" t="str">
        <f t="shared" si="59"/>
        <v>CL.IC.TU.060705.01</v>
      </c>
    </row>
    <row r="795" spans="1:45" s="167" customFormat="1" ht="15">
      <c r="A795" s="10" t="s">
        <v>3934</v>
      </c>
      <c r="B795" s="10"/>
      <c r="C795" s="62" t="s">
        <v>6988</v>
      </c>
      <c r="D795" s="10"/>
      <c r="E795" s="61" t="s">
        <v>6317</v>
      </c>
      <c r="F795" s="10" t="s">
        <v>3753</v>
      </c>
      <c r="G795" s="10" t="s">
        <v>3990</v>
      </c>
      <c r="H795" s="62" t="s">
        <v>12212</v>
      </c>
      <c r="I795" s="10" t="s">
        <v>9256</v>
      </c>
      <c r="J795" s="63" t="str">
        <f t="shared" si="56"/>
        <v>IC.TU.060706</v>
      </c>
      <c r="K795" s="61" t="s">
        <v>12175</v>
      </c>
      <c r="L795" s="167" t="str">
        <f t="shared" si="60"/>
        <v xml:space="preserve">      Distal</v>
      </c>
      <c r="M795" s="168" t="str">
        <f t="shared" si="57"/>
        <v>PI.IC.TU.060706.01</v>
      </c>
      <c r="N795" s="168"/>
      <c r="O795" s="168" t="str">
        <f t="shared" si="58"/>
        <v>PH.IC.TU.060706.01</v>
      </c>
      <c r="Q795" s="168" t="str">
        <f t="shared" si="59"/>
        <v>CL.IC.TU.060706.01</v>
      </c>
    </row>
    <row r="796" spans="1:45" s="167" customFormat="1" ht="15">
      <c r="A796" s="10" t="s">
        <v>3934</v>
      </c>
      <c r="B796" s="10"/>
      <c r="C796" s="62" t="s">
        <v>6988</v>
      </c>
      <c r="D796" s="10" t="s">
        <v>11645</v>
      </c>
      <c r="E796" s="61" t="s">
        <v>3574</v>
      </c>
      <c r="F796" s="10" t="s">
        <v>3754</v>
      </c>
      <c r="G796" s="10" t="s">
        <v>13457</v>
      </c>
      <c r="H796" s="62" t="s">
        <v>11848</v>
      </c>
      <c r="I796" s="10" t="s">
        <v>9195</v>
      </c>
      <c r="J796" s="63" t="str">
        <f t="shared" si="56"/>
        <v>IC.TU.060801</v>
      </c>
      <c r="K796" s="61" t="s">
        <v>12175</v>
      </c>
      <c r="L796" s="167" t="str">
        <f t="shared" si="60"/>
        <v xml:space="preserve">Head/Neck area:  </v>
      </c>
      <c r="M796" s="168" t="str">
        <f t="shared" si="57"/>
        <v>PI.IC.TU.060801.01</v>
      </c>
      <c r="N796" s="168"/>
      <c r="O796" s="168" t="str">
        <f t="shared" si="58"/>
        <v>PH.IC.TU.060801.01</v>
      </c>
      <c r="Q796" s="168" t="str">
        <f t="shared" si="59"/>
        <v>CL.IC.TU.060801.01</v>
      </c>
    </row>
    <row r="797" spans="1:45" s="167" customFormat="1" ht="15">
      <c r="A797" s="10" t="s">
        <v>3934</v>
      </c>
      <c r="B797" s="10"/>
      <c r="C797" s="62" t="s">
        <v>6988</v>
      </c>
      <c r="D797" s="10"/>
      <c r="E797" s="61" t="s">
        <v>3574</v>
      </c>
      <c r="F797" s="10" t="s">
        <v>3754</v>
      </c>
      <c r="G797" s="10" t="s">
        <v>13458</v>
      </c>
      <c r="H797" s="62" t="s">
        <v>12030</v>
      </c>
      <c r="I797" s="10" t="s">
        <v>3992</v>
      </c>
      <c r="J797" s="63" t="str">
        <f t="shared" si="56"/>
        <v>IC.TU.060802</v>
      </c>
      <c r="K797" s="61" t="s">
        <v>12175</v>
      </c>
      <c r="L797" s="167" t="str">
        <f t="shared" si="60"/>
        <v xml:space="preserve">Thoracic area:  </v>
      </c>
      <c r="M797" s="168" t="str">
        <f t="shared" si="57"/>
        <v>PI.IC.TU.060802.01</v>
      </c>
      <c r="N797" s="168"/>
      <c r="O797" s="168" t="str">
        <f t="shared" si="58"/>
        <v>PH.IC.TU.060802.01</v>
      </c>
      <c r="Q797" s="168" t="str">
        <f t="shared" si="59"/>
        <v>CL.IC.TU.060802.01</v>
      </c>
    </row>
    <row r="798" spans="1:45" s="167" customFormat="1" ht="15">
      <c r="A798" s="10" t="s">
        <v>3934</v>
      </c>
      <c r="B798" s="10"/>
      <c r="C798" s="62" t="s">
        <v>6988</v>
      </c>
      <c r="D798" s="10"/>
      <c r="E798" s="61" t="s">
        <v>3574</v>
      </c>
      <c r="F798" s="10" t="s">
        <v>3754</v>
      </c>
      <c r="G798" s="10" t="s">
        <v>13459</v>
      </c>
      <c r="H798" s="62" t="s">
        <v>12032</v>
      </c>
      <c r="I798" s="10" t="s">
        <v>8552</v>
      </c>
      <c r="J798" s="63" t="str">
        <f t="shared" si="56"/>
        <v>IC.TU.060803</v>
      </c>
      <c r="K798" s="61" t="s">
        <v>12175</v>
      </c>
      <c r="L798" s="167" t="str">
        <f t="shared" si="60"/>
        <v xml:space="preserve">Abdominal area:  </v>
      </c>
      <c r="M798" s="168" t="str">
        <f t="shared" si="57"/>
        <v>PI.IC.TU.060803.01</v>
      </c>
      <c r="N798" s="168"/>
      <c r="O798" s="168" t="str">
        <f t="shared" si="58"/>
        <v>PH.IC.TU.060803.01</v>
      </c>
      <c r="Q798" s="168" t="str">
        <f t="shared" si="59"/>
        <v>CL.IC.TU.060803.01</v>
      </c>
    </row>
    <row r="799" spans="1:45" s="167" customFormat="1" ht="15">
      <c r="A799" s="10" t="s">
        <v>3934</v>
      </c>
      <c r="B799" s="10"/>
      <c r="C799" s="62" t="s">
        <v>6988</v>
      </c>
      <c r="D799" s="10"/>
      <c r="E799" s="61" t="s">
        <v>3574</v>
      </c>
      <c r="F799" s="10" t="s">
        <v>3754</v>
      </c>
      <c r="G799" s="10" t="s">
        <v>13460</v>
      </c>
      <c r="H799" s="62" t="s">
        <v>12028</v>
      </c>
      <c r="I799" s="10" t="s">
        <v>8132</v>
      </c>
      <c r="J799" s="63" t="str">
        <f t="shared" si="56"/>
        <v>IC.TU.060804</v>
      </c>
      <c r="K799" s="61" t="s">
        <v>12175</v>
      </c>
      <c r="L799" s="167" t="str">
        <f t="shared" si="60"/>
        <v xml:space="preserve">Pelvic area:  </v>
      </c>
      <c r="M799" s="168" t="str">
        <f t="shared" si="57"/>
        <v>PI.IC.TU.060804.01</v>
      </c>
      <c r="N799" s="168"/>
      <c r="O799" s="168" t="str">
        <f t="shared" si="58"/>
        <v>PH.IC.TU.060804.01</v>
      </c>
      <c r="Q799" s="168" t="str">
        <f t="shared" si="59"/>
        <v>CL.IC.TU.060804.01</v>
      </c>
    </row>
    <row r="800" spans="1:45" s="167" customFormat="1" ht="15">
      <c r="A800" s="10" t="s">
        <v>3934</v>
      </c>
      <c r="B800" s="10"/>
      <c r="C800" s="62" t="s">
        <v>6988</v>
      </c>
      <c r="D800" s="10"/>
      <c r="E800" s="61" t="s">
        <v>3574</v>
      </c>
      <c r="F800" s="10" t="s">
        <v>3754</v>
      </c>
      <c r="G800" s="10" t="s">
        <v>13461</v>
      </c>
      <c r="H800" s="62" t="s">
        <v>12210</v>
      </c>
      <c r="I800" s="10" t="s">
        <v>3997</v>
      </c>
      <c r="J800" s="63" t="str">
        <f t="shared" si="56"/>
        <v>IC.TU.060805</v>
      </c>
      <c r="K800" s="61" t="s">
        <v>12175</v>
      </c>
      <c r="L800" s="167" t="str">
        <f t="shared" si="60"/>
        <v xml:space="preserve">Extremity area:  </v>
      </c>
      <c r="M800" s="168" t="str">
        <f t="shared" si="57"/>
        <v>PI.IC.TU.060805.01</v>
      </c>
      <c r="N800" s="168"/>
      <c r="O800" s="168" t="str">
        <f t="shared" si="58"/>
        <v>PH.IC.TU.060805.01</v>
      </c>
      <c r="Q800" s="168" t="str">
        <f t="shared" si="59"/>
        <v>CL.IC.TU.060805.01</v>
      </c>
    </row>
    <row r="801" spans="1:27" s="167" customFormat="1" ht="15">
      <c r="A801" s="167" t="s">
        <v>3934</v>
      </c>
      <c r="C801" s="61" t="s">
        <v>1610</v>
      </c>
      <c r="E801" s="61" t="s">
        <v>12976</v>
      </c>
      <c r="F801" s="167" t="s">
        <v>1604</v>
      </c>
      <c r="G801" s="167" t="s">
        <v>1596</v>
      </c>
      <c r="H801" s="62" t="s">
        <v>1597</v>
      </c>
      <c r="I801" s="167" t="s">
        <v>1598</v>
      </c>
      <c r="J801" s="63" t="str">
        <f t="shared" si="56"/>
        <v>IC.TU.060806</v>
      </c>
      <c r="K801" s="61" t="s">
        <v>12906</v>
      </c>
      <c r="L801" s="167" t="str">
        <f t="shared" si="60"/>
        <v>Shoulder</v>
      </c>
      <c r="M801" s="168" t="str">
        <f t="shared" si="57"/>
        <v>PI.IC.TU.060806.01</v>
      </c>
      <c r="N801" s="168"/>
      <c r="O801" s="168" t="str">
        <f t="shared" si="58"/>
        <v>PH.IC.TU.060806.01</v>
      </c>
      <c r="Q801" s="168" t="str">
        <f t="shared" si="59"/>
        <v>CL.IC.TU.060806.01</v>
      </c>
      <c r="Z801" s="167" t="s">
        <v>1599</v>
      </c>
      <c r="AA801" s="167">
        <v>1143</v>
      </c>
    </row>
    <row r="802" spans="1:27" s="167" customFormat="1" ht="15">
      <c r="A802" s="10" t="s">
        <v>3934</v>
      </c>
      <c r="B802" s="10"/>
      <c r="C802" s="62" t="s">
        <v>6988</v>
      </c>
      <c r="D802" s="10" t="s">
        <v>8677</v>
      </c>
      <c r="E802" s="61" t="s">
        <v>3690</v>
      </c>
      <c r="F802" s="10" t="s">
        <v>3639</v>
      </c>
      <c r="G802" s="10" t="s">
        <v>8552</v>
      </c>
      <c r="H802" s="62" t="s">
        <v>11848</v>
      </c>
      <c r="I802" s="10" t="s">
        <v>8552</v>
      </c>
      <c r="J802" s="63" t="str">
        <f t="shared" si="56"/>
        <v>IC.TU.060901</v>
      </c>
      <c r="K802" s="61" t="s">
        <v>12175</v>
      </c>
      <c r="L802" s="167" t="str">
        <f t="shared" si="60"/>
        <v>Abdomen</v>
      </c>
      <c r="M802" s="168" t="str">
        <f t="shared" si="57"/>
        <v>PI.IC.TU.060901.01</v>
      </c>
      <c r="N802" s="168"/>
      <c r="O802" s="168" t="str">
        <f t="shared" si="58"/>
        <v>PH.IC.TU.060901.01</v>
      </c>
      <c r="Q802" s="168" t="str">
        <f t="shared" si="59"/>
        <v>CL.IC.TU.060901.01</v>
      </c>
    </row>
    <row r="803" spans="1:27" s="167" customFormat="1" ht="15">
      <c r="A803" s="10" t="s">
        <v>3934</v>
      </c>
      <c r="B803" s="10"/>
      <c r="C803" s="62" t="s">
        <v>6988</v>
      </c>
      <c r="D803" s="10"/>
      <c r="E803" s="61" t="s">
        <v>3690</v>
      </c>
      <c r="F803" s="10" t="s">
        <v>3639</v>
      </c>
      <c r="G803" s="10" t="s">
        <v>8553</v>
      </c>
      <c r="H803" s="62" t="s">
        <v>12030</v>
      </c>
      <c r="I803" s="10" t="s">
        <v>8553</v>
      </c>
      <c r="J803" s="63" t="str">
        <f t="shared" si="56"/>
        <v>IC.TU.060902</v>
      </c>
      <c r="K803" s="61" t="s">
        <v>12175</v>
      </c>
      <c r="L803" s="167" t="str">
        <f t="shared" si="60"/>
        <v>Flank</v>
      </c>
      <c r="M803" s="168" t="str">
        <f t="shared" si="57"/>
        <v>PI.IC.TU.060902.01</v>
      </c>
      <c r="N803" s="168"/>
      <c r="O803" s="168" t="str">
        <f t="shared" si="58"/>
        <v>PH.IC.TU.060902.01</v>
      </c>
      <c r="Q803" s="168" t="str">
        <f t="shared" si="59"/>
        <v>CL.IC.TU.060902.01</v>
      </c>
    </row>
    <row r="804" spans="1:27" s="167" customFormat="1" ht="15">
      <c r="A804" s="10" t="s">
        <v>3934</v>
      </c>
      <c r="B804" s="10"/>
      <c r="C804" s="62" t="s">
        <v>6988</v>
      </c>
      <c r="D804" s="10" t="s">
        <v>8821</v>
      </c>
      <c r="E804" s="61" t="s">
        <v>3188</v>
      </c>
      <c r="F804" s="10" t="s">
        <v>3639</v>
      </c>
      <c r="G804" s="10" t="s">
        <v>3858</v>
      </c>
      <c r="H804" s="62" t="s">
        <v>11848</v>
      </c>
      <c r="I804" s="10" t="s">
        <v>10518</v>
      </c>
      <c r="J804" s="63" t="str">
        <f t="shared" si="56"/>
        <v>IC.TU.061001</v>
      </c>
      <c r="K804" s="61" t="s">
        <v>12175</v>
      </c>
      <c r="L804" s="167" t="str">
        <f t="shared" si="60"/>
        <v xml:space="preserve">      RUQ</v>
      </c>
      <c r="M804" s="168" t="str">
        <f t="shared" si="57"/>
        <v>PI.IC.TU.061001.01</v>
      </c>
      <c r="N804" s="168"/>
      <c r="O804" s="168" t="str">
        <f t="shared" si="58"/>
        <v>PH.IC.TU.061001.01</v>
      </c>
      <c r="Q804" s="168" t="str">
        <f t="shared" si="59"/>
        <v>CL.IC.TU.061001.01</v>
      </c>
    </row>
    <row r="805" spans="1:27" s="167" customFormat="1" ht="15">
      <c r="A805" s="10" t="s">
        <v>3934</v>
      </c>
      <c r="B805" s="10"/>
      <c r="C805" s="62" t="s">
        <v>6988</v>
      </c>
      <c r="D805" s="10"/>
      <c r="E805" s="61" t="s">
        <v>3188</v>
      </c>
      <c r="F805" s="10" t="s">
        <v>3639</v>
      </c>
      <c r="G805" s="10" t="s">
        <v>3859</v>
      </c>
      <c r="H805" s="62" t="s">
        <v>12030</v>
      </c>
      <c r="I805" s="10" t="s">
        <v>10520</v>
      </c>
      <c r="J805" s="63" t="str">
        <f t="shared" si="56"/>
        <v>IC.TU.061002</v>
      </c>
      <c r="K805" s="61" t="s">
        <v>12175</v>
      </c>
      <c r="L805" s="167" t="str">
        <f t="shared" si="60"/>
        <v xml:space="preserve">      RLQ</v>
      </c>
      <c r="M805" s="168" t="str">
        <f t="shared" si="57"/>
        <v>PI.IC.TU.061002.01</v>
      </c>
      <c r="N805" s="168"/>
      <c r="O805" s="168" t="str">
        <f t="shared" si="58"/>
        <v>PH.IC.TU.061002.01</v>
      </c>
      <c r="Q805" s="168" t="str">
        <f t="shared" si="59"/>
        <v>CL.IC.TU.061002.01</v>
      </c>
    </row>
    <row r="806" spans="1:27" s="167" customFormat="1" ht="15">
      <c r="A806" s="10" t="s">
        <v>3934</v>
      </c>
      <c r="B806" s="10"/>
      <c r="C806" s="62" t="s">
        <v>6988</v>
      </c>
      <c r="D806" s="10"/>
      <c r="E806" s="61" t="s">
        <v>3188</v>
      </c>
      <c r="F806" s="10" t="s">
        <v>3639</v>
      </c>
      <c r="G806" s="10" t="s">
        <v>3860</v>
      </c>
      <c r="H806" s="62" t="s">
        <v>12032</v>
      </c>
      <c r="I806" s="10" t="s">
        <v>10522</v>
      </c>
      <c r="J806" s="63" t="str">
        <f t="shared" si="56"/>
        <v>IC.TU.061003</v>
      </c>
      <c r="K806" s="61" t="s">
        <v>12175</v>
      </c>
      <c r="L806" s="167" t="str">
        <f t="shared" si="60"/>
        <v xml:space="preserve">      LUQ</v>
      </c>
      <c r="M806" s="168" t="str">
        <f t="shared" si="57"/>
        <v>PI.IC.TU.061003.01</v>
      </c>
      <c r="N806" s="168"/>
      <c r="O806" s="168" t="str">
        <f t="shared" si="58"/>
        <v>PH.IC.TU.061003.01</v>
      </c>
      <c r="Q806" s="168" t="str">
        <f t="shared" si="59"/>
        <v>CL.IC.TU.061003.01</v>
      </c>
    </row>
    <row r="807" spans="1:27" s="167" customFormat="1" ht="15">
      <c r="A807" s="10" t="s">
        <v>3934</v>
      </c>
      <c r="B807" s="10"/>
      <c r="C807" s="62" t="s">
        <v>6988</v>
      </c>
      <c r="D807" s="10"/>
      <c r="E807" s="61" t="s">
        <v>3188</v>
      </c>
      <c r="F807" s="10" t="s">
        <v>3639</v>
      </c>
      <c r="G807" s="10" t="s">
        <v>3861</v>
      </c>
      <c r="H807" s="62" t="s">
        <v>12028</v>
      </c>
      <c r="I807" s="10" t="s">
        <v>10524</v>
      </c>
      <c r="J807" s="63" t="str">
        <f t="shared" si="56"/>
        <v>IC.TU.061004</v>
      </c>
      <c r="K807" s="61" t="s">
        <v>12175</v>
      </c>
      <c r="L807" s="167" t="str">
        <f t="shared" si="60"/>
        <v xml:space="preserve">      LLQ</v>
      </c>
      <c r="M807" s="168" t="str">
        <f t="shared" si="57"/>
        <v>PI.IC.TU.061004.01</v>
      </c>
      <c r="N807" s="168"/>
      <c r="O807" s="168" t="str">
        <f t="shared" si="58"/>
        <v>PH.IC.TU.061004.01</v>
      </c>
      <c r="Q807" s="168" t="str">
        <f t="shared" si="59"/>
        <v>CL.IC.TU.061004.01</v>
      </c>
    </row>
    <row r="808" spans="1:27" s="167" customFormat="1" ht="15">
      <c r="A808" s="10" t="s">
        <v>3934</v>
      </c>
      <c r="B808" s="10"/>
      <c r="C808" s="62" t="s">
        <v>6988</v>
      </c>
      <c r="D808" s="10" t="s">
        <v>8822</v>
      </c>
      <c r="E808" s="61" t="s">
        <v>5749</v>
      </c>
      <c r="F808" s="10" t="s">
        <v>3640</v>
      </c>
      <c r="G808" s="10" t="s">
        <v>8986</v>
      </c>
      <c r="H808" s="62" t="s">
        <v>11848</v>
      </c>
      <c r="I808" s="10" t="s">
        <v>8986</v>
      </c>
      <c r="J808" s="63" t="str">
        <f t="shared" si="56"/>
        <v>IC.TU.061101</v>
      </c>
      <c r="K808" s="61" t="s">
        <v>12175</v>
      </c>
      <c r="L808" s="167" t="str">
        <f t="shared" si="60"/>
        <v>Arm</v>
      </c>
      <c r="M808" s="168" t="str">
        <f t="shared" si="57"/>
        <v>PI.IC.TU.061101.01</v>
      </c>
      <c r="N808" s="168"/>
      <c r="O808" s="168" t="str">
        <f t="shared" si="58"/>
        <v>PH.IC.TU.061101.01</v>
      </c>
      <c r="Q808" s="168" t="str">
        <f t="shared" si="59"/>
        <v>CL.IC.TU.061101.01</v>
      </c>
    </row>
    <row r="809" spans="1:27" s="167" customFormat="1" ht="15">
      <c r="A809" s="10" t="s">
        <v>3934</v>
      </c>
      <c r="B809" s="10"/>
      <c r="C809" s="62" t="s">
        <v>6988</v>
      </c>
      <c r="D809" s="10"/>
      <c r="E809" s="61" t="s">
        <v>5749</v>
      </c>
      <c r="F809" s="10" t="s">
        <v>3640</v>
      </c>
      <c r="G809" s="10" t="s">
        <v>8860</v>
      </c>
      <c r="H809" s="62" t="s">
        <v>12030</v>
      </c>
      <c r="I809" s="10" t="s">
        <v>8860</v>
      </c>
      <c r="J809" s="63" t="str">
        <f t="shared" si="56"/>
        <v>IC.TU.061102</v>
      </c>
      <c r="K809" s="61" t="s">
        <v>12175</v>
      </c>
      <c r="L809" s="167" t="str">
        <f t="shared" si="60"/>
        <v>Wrist</v>
      </c>
      <c r="M809" s="168" t="str">
        <f t="shared" si="57"/>
        <v>PI.IC.TU.061102.01</v>
      </c>
      <c r="N809" s="168"/>
      <c r="O809" s="168" t="str">
        <f t="shared" si="58"/>
        <v>PH.IC.TU.061102.01</v>
      </c>
      <c r="Q809" s="168" t="str">
        <f t="shared" si="59"/>
        <v>CL.IC.TU.061102.01</v>
      </c>
    </row>
    <row r="810" spans="1:27" s="167" customFormat="1" ht="15">
      <c r="A810" s="10" t="s">
        <v>3934</v>
      </c>
      <c r="B810" s="10"/>
      <c r="C810" s="62" t="s">
        <v>6988</v>
      </c>
      <c r="D810" s="10"/>
      <c r="E810" s="61" t="s">
        <v>5749</v>
      </c>
      <c r="F810" s="10" t="s">
        <v>3640</v>
      </c>
      <c r="G810" s="10" t="s">
        <v>11746</v>
      </c>
      <c r="H810" s="62" t="s">
        <v>12032</v>
      </c>
      <c r="I810" s="10" t="s">
        <v>11746</v>
      </c>
      <c r="J810" s="63" t="str">
        <f t="shared" si="56"/>
        <v>IC.TU.061103</v>
      </c>
      <c r="K810" s="61" t="s">
        <v>12175</v>
      </c>
      <c r="L810" s="167" t="str">
        <f t="shared" si="60"/>
        <v>Hand</v>
      </c>
      <c r="M810" s="168" t="str">
        <f t="shared" si="57"/>
        <v>PI.IC.TU.061103.01</v>
      </c>
      <c r="N810" s="168"/>
      <c r="O810" s="168" t="str">
        <f t="shared" si="58"/>
        <v>PH.IC.TU.061103.01</v>
      </c>
      <c r="Q810" s="168" t="str">
        <f t="shared" si="59"/>
        <v>CL.IC.TU.061103.01</v>
      </c>
    </row>
    <row r="811" spans="1:27" s="167" customFormat="1" ht="15">
      <c r="A811" s="10" t="s">
        <v>3934</v>
      </c>
      <c r="B811" s="10"/>
      <c r="C811" s="62" t="s">
        <v>6988</v>
      </c>
      <c r="D811" s="10"/>
      <c r="E811" s="61" t="s">
        <v>5749</v>
      </c>
      <c r="F811" s="10" t="s">
        <v>3640</v>
      </c>
      <c r="G811" s="10" t="s">
        <v>8861</v>
      </c>
      <c r="H811" s="62" t="s">
        <v>12028</v>
      </c>
      <c r="I811" s="10" t="s">
        <v>8862</v>
      </c>
      <c r="J811" s="63" t="str">
        <f t="shared" si="56"/>
        <v>IC.TU.061104</v>
      </c>
      <c r="K811" s="61" t="s">
        <v>12175</v>
      </c>
      <c r="L811" s="167" t="str">
        <f t="shared" si="60"/>
        <v>Finger(s): specify</v>
      </c>
      <c r="M811" s="168" t="str">
        <f t="shared" si="57"/>
        <v>PI.IC.TU.061104.01</v>
      </c>
      <c r="N811" s="168"/>
      <c r="O811" s="168" t="str">
        <f t="shared" si="58"/>
        <v>PH.IC.TU.061104.01</v>
      </c>
      <c r="Q811" s="168" t="str">
        <f t="shared" si="59"/>
        <v>CL.IC.TU.061104.01</v>
      </c>
    </row>
    <row r="812" spans="1:27" s="167" customFormat="1" ht="15">
      <c r="A812" s="10" t="s">
        <v>3934</v>
      </c>
      <c r="B812" s="10"/>
      <c r="C812" s="62" t="s">
        <v>6988</v>
      </c>
      <c r="D812" s="10"/>
      <c r="E812" s="61" t="s">
        <v>5749</v>
      </c>
      <c r="F812" s="10" t="s">
        <v>3640</v>
      </c>
      <c r="G812" s="10" t="s">
        <v>6439</v>
      </c>
      <c r="H812" s="62" t="s">
        <v>12210</v>
      </c>
      <c r="I812" s="10" t="s">
        <v>6439</v>
      </c>
      <c r="J812" s="63" t="str">
        <f t="shared" si="56"/>
        <v>IC.TU.061105</v>
      </c>
      <c r="K812" s="61" t="s">
        <v>12175</v>
      </c>
      <c r="L812" s="167" t="str">
        <f t="shared" si="60"/>
        <v>Leg</v>
      </c>
      <c r="M812" s="168" t="str">
        <f t="shared" si="57"/>
        <v>PI.IC.TU.061105.01</v>
      </c>
      <c r="N812" s="168"/>
      <c r="O812" s="168" t="str">
        <f t="shared" si="58"/>
        <v>PH.IC.TU.061105.01</v>
      </c>
      <c r="Q812" s="168" t="str">
        <f t="shared" si="59"/>
        <v>CL.IC.TU.061105.01</v>
      </c>
    </row>
    <row r="813" spans="1:27" s="167" customFormat="1" ht="15">
      <c r="A813" s="10" t="s">
        <v>3934</v>
      </c>
      <c r="B813" s="10"/>
      <c r="C813" s="62" t="s">
        <v>6988</v>
      </c>
      <c r="D813" s="10"/>
      <c r="E813" s="61" t="s">
        <v>5749</v>
      </c>
      <c r="F813" s="10" t="s">
        <v>3640</v>
      </c>
      <c r="G813" s="10" t="s">
        <v>11740</v>
      </c>
      <c r="H813" s="62" t="s">
        <v>12212</v>
      </c>
      <c r="I813" s="10" t="s">
        <v>11740</v>
      </c>
      <c r="J813" s="63" t="str">
        <f t="shared" si="56"/>
        <v>IC.TU.061106</v>
      </c>
      <c r="K813" s="61" t="s">
        <v>12175</v>
      </c>
      <c r="L813" s="167" t="str">
        <f t="shared" si="60"/>
        <v>Knee</v>
      </c>
      <c r="M813" s="168" t="str">
        <f t="shared" si="57"/>
        <v>PI.IC.TU.061106.01</v>
      </c>
      <c r="N813" s="168"/>
      <c r="O813" s="168" t="str">
        <f t="shared" si="58"/>
        <v>PH.IC.TU.061106.01</v>
      </c>
      <c r="Q813" s="168" t="str">
        <f t="shared" si="59"/>
        <v>CL.IC.TU.061106.01</v>
      </c>
    </row>
    <row r="814" spans="1:27" s="167" customFormat="1" ht="15">
      <c r="A814" s="10" t="s">
        <v>3934</v>
      </c>
      <c r="B814" s="10"/>
      <c r="C814" s="62" t="s">
        <v>6988</v>
      </c>
      <c r="D814" s="10"/>
      <c r="E814" s="61" t="s">
        <v>5749</v>
      </c>
      <c r="F814" s="10" t="s">
        <v>3640</v>
      </c>
      <c r="G814" s="10" t="s">
        <v>11738</v>
      </c>
      <c r="H814" s="62" t="s">
        <v>12225</v>
      </c>
      <c r="I814" s="10" t="s">
        <v>11738</v>
      </c>
      <c r="J814" s="63" t="str">
        <f t="shared" si="56"/>
        <v>IC.TU.061107</v>
      </c>
      <c r="K814" s="61" t="s">
        <v>12175</v>
      </c>
      <c r="L814" s="167" t="str">
        <f t="shared" si="60"/>
        <v>Ankle</v>
      </c>
      <c r="M814" s="168" t="str">
        <f t="shared" si="57"/>
        <v>PI.IC.TU.061107.01</v>
      </c>
      <c r="N814" s="168"/>
      <c r="O814" s="168" t="str">
        <f t="shared" si="58"/>
        <v>PH.IC.TU.061107.01</v>
      </c>
      <c r="Q814" s="168" t="str">
        <f t="shared" si="59"/>
        <v>CL.IC.TU.061107.01</v>
      </c>
    </row>
    <row r="815" spans="1:27" s="167" customFormat="1" ht="15">
      <c r="A815" s="10" t="s">
        <v>3934</v>
      </c>
      <c r="B815" s="10"/>
      <c r="C815" s="62" t="s">
        <v>6988</v>
      </c>
      <c r="D815" s="10"/>
      <c r="E815" s="61" t="s">
        <v>5749</v>
      </c>
      <c r="F815" s="10" t="s">
        <v>3640</v>
      </c>
      <c r="G815" s="10" t="s">
        <v>11737</v>
      </c>
      <c r="H815" s="62" t="s">
        <v>11638</v>
      </c>
      <c r="I815" s="10" t="s">
        <v>11737</v>
      </c>
      <c r="J815" s="63" t="str">
        <f t="shared" si="56"/>
        <v>IC.TU.061108</v>
      </c>
      <c r="K815" s="61" t="s">
        <v>12175</v>
      </c>
      <c r="L815" s="167" t="str">
        <f t="shared" si="60"/>
        <v>Foot</v>
      </c>
      <c r="M815" s="168" t="str">
        <f t="shared" si="57"/>
        <v>PI.IC.TU.061108.01</v>
      </c>
      <c r="N815" s="168"/>
      <c r="O815" s="168" t="str">
        <f t="shared" si="58"/>
        <v>PH.IC.TU.061108.01</v>
      </c>
      <c r="Q815" s="168" t="str">
        <f t="shared" si="59"/>
        <v>CL.IC.TU.061108.01</v>
      </c>
    </row>
    <row r="816" spans="1:27" s="167" customFormat="1" ht="15">
      <c r="A816" s="10" t="s">
        <v>3934</v>
      </c>
      <c r="B816" s="10"/>
      <c r="C816" s="62" t="s">
        <v>6988</v>
      </c>
      <c r="D816" s="10"/>
      <c r="E816" s="61" t="s">
        <v>5749</v>
      </c>
      <c r="F816" s="10" t="s">
        <v>3640</v>
      </c>
      <c r="G816" s="10" t="s">
        <v>8720</v>
      </c>
      <c r="H816" s="62" t="s">
        <v>11639</v>
      </c>
      <c r="I816" s="10" t="s">
        <v>8721</v>
      </c>
      <c r="J816" s="63" t="str">
        <f t="shared" si="56"/>
        <v>IC.TU.061109</v>
      </c>
      <c r="K816" s="61" t="s">
        <v>12175</v>
      </c>
      <c r="L816" s="167" t="str">
        <f t="shared" si="60"/>
        <v>Toe(s): specify</v>
      </c>
      <c r="M816" s="168" t="str">
        <f t="shared" si="57"/>
        <v>PI.IC.TU.061109.01</v>
      </c>
      <c r="N816" s="168"/>
      <c r="O816" s="168" t="str">
        <f t="shared" si="58"/>
        <v>PH.IC.TU.061109.01</v>
      </c>
      <c r="Q816" s="168" t="str">
        <f t="shared" si="59"/>
        <v>CL.IC.TU.061109.01</v>
      </c>
    </row>
    <row r="817" spans="1:17" s="167" customFormat="1" ht="15">
      <c r="A817" s="10" t="s">
        <v>3934</v>
      </c>
      <c r="B817" s="10"/>
      <c r="C817" s="62" t="s">
        <v>6988</v>
      </c>
      <c r="D817" s="10" t="s">
        <v>8824</v>
      </c>
      <c r="E817" s="61" t="s">
        <v>3064</v>
      </c>
      <c r="F817" s="10" t="s">
        <v>3637</v>
      </c>
      <c r="G817" s="10" t="s">
        <v>9026</v>
      </c>
      <c r="H817" s="62" t="s">
        <v>11848</v>
      </c>
      <c r="I817" s="10" t="s">
        <v>9026</v>
      </c>
      <c r="J817" s="63" t="str">
        <f t="shared" si="56"/>
        <v>IC.TU.061201</v>
      </c>
      <c r="K817" s="61" t="s">
        <v>12175</v>
      </c>
      <c r="L817" s="167" t="str">
        <f t="shared" si="60"/>
        <v>Forehead</v>
      </c>
      <c r="M817" s="168" t="str">
        <f t="shared" si="57"/>
        <v>PI.IC.TU.061201.01</v>
      </c>
      <c r="N817" s="168"/>
      <c r="O817" s="168" t="str">
        <f t="shared" si="58"/>
        <v>PH.IC.TU.061201.01</v>
      </c>
      <c r="Q817" s="168" t="str">
        <f t="shared" si="59"/>
        <v>CL.IC.TU.061201.01</v>
      </c>
    </row>
    <row r="818" spans="1:17" s="167" customFormat="1" ht="15">
      <c r="A818" s="10" t="s">
        <v>3934</v>
      </c>
      <c r="B818" s="10"/>
      <c r="C818" s="62" t="s">
        <v>6988</v>
      </c>
      <c r="D818" s="10"/>
      <c r="E818" s="61" t="s">
        <v>3064</v>
      </c>
      <c r="F818" s="10" t="s">
        <v>3637</v>
      </c>
      <c r="G818" s="10" t="s">
        <v>9140</v>
      </c>
      <c r="H818" s="62" t="s">
        <v>12030</v>
      </c>
      <c r="I818" s="10" t="s">
        <v>9140</v>
      </c>
      <c r="J818" s="63" t="str">
        <f t="shared" si="56"/>
        <v>IC.TU.061202</v>
      </c>
      <c r="K818" s="61" t="s">
        <v>12175</v>
      </c>
      <c r="L818" s="167" t="str">
        <f t="shared" si="60"/>
        <v>Temporal</v>
      </c>
      <c r="M818" s="168" t="str">
        <f t="shared" si="57"/>
        <v>PI.IC.TU.061202.01</v>
      </c>
      <c r="N818" s="168"/>
      <c r="O818" s="168" t="str">
        <f t="shared" si="58"/>
        <v>PH.IC.TU.061202.01</v>
      </c>
      <c r="Q818" s="168" t="str">
        <f t="shared" si="59"/>
        <v>CL.IC.TU.061202.01</v>
      </c>
    </row>
    <row r="819" spans="1:17" s="167" customFormat="1" ht="15">
      <c r="A819" s="10" t="s">
        <v>3934</v>
      </c>
      <c r="B819" s="10"/>
      <c r="C819" s="62" t="s">
        <v>6988</v>
      </c>
      <c r="D819" s="10"/>
      <c r="E819" s="61" t="s">
        <v>3064</v>
      </c>
      <c r="F819" s="10" t="s">
        <v>3637</v>
      </c>
      <c r="G819" s="10" t="s">
        <v>9141</v>
      </c>
      <c r="H819" s="62" t="s">
        <v>12032</v>
      </c>
      <c r="I819" s="10" t="s">
        <v>9141</v>
      </c>
      <c r="J819" s="63" t="str">
        <f t="shared" si="56"/>
        <v>IC.TU.061203</v>
      </c>
      <c r="K819" s="61" t="s">
        <v>12175</v>
      </c>
      <c r="L819" s="167" t="str">
        <f t="shared" si="60"/>
        <v>Parietal</v>
      </c>
      <c r="M819" s="168" t="str">
        <f t="shared" si="57"/>
        <v>PI.IC.TU.061203.01</v>
      </c>
      <c r="N819" s="168"/>
      <c r="O819" s="168" t="str">
        <f t="shared" si="58"/>
        <v>PH.IC.TU.061203.01</v>
      </c>
      <c r="Q819" s="168" t="str">
        <f t="shared" si="59"/>
        <v>CL.IC.TU.061203.01</v>
      </c>
    </row>
    <row r="820" spans="1:17" s="167" customFormat="1" ht="15">
      <c r="A820" s="10" t="s">
        <v>3934</v>
      </c>
      <c r="B820" s="10"/>
      <c r="C820" s="62" t="s">
        <v>6988</v>
      </c>
      <c r="D820" s="10"/>
      <c r="E820" s="61" t="s">
        <v>3064</v>
      </c>
      <c r="F820" s="10" t="s">
        <v>3637</v>
      </c>
      <c r="G820" s="10" t="s">
        <v>6091</v>
      </c>
      <c r="H820" s="62" t="s">
        <v>12028</v>
      </c>
      <c r="I820" s="10" t="s">
        <v>6091</v>
      </c>
      <c r="J820" s="63" t="str">
        <f t="shared" si="56"/>
        <v>IC.TU.061204</v>
      </c>
      <c r="K820" s="61" t="s">
        <v>12175</v>
      </c>
      <c r="L820" s="167" t="str">
        <f t="shared" si="60"/>
        <v>Occipital</v>
      </c>
      <c r="M820" s="168" t="str">
        <f t="shared" si="57"/>
        <v>PI.IC.TU.061204.01</v>
      </c>
      <c r="N820" s="168"/>
      <c r="O820" s="168" t="str">
        <f t="shared" si="58"/>
        <v>PH.IC.TU.061204.01</v>
      </c>
      <c r="Q820" s="168" t="str">
        <f t="shared" si="59"/>
        <v>CL.IC.TU.061204.01</v>
      </c>
    </row>
    <row r="821" spans="1:17" s="167" customFormat="1" ht="15">
      <c r="A821" s="10" t="s">
        <v>3934</v>
      </c>
      <c r="B821" s="10"/>
      <c r="C821" s="62" t="s">
        <v>6988</v>
      </c>
      <c r="D821" s="10"/>
      <c r="E821" s="61" t="s">
        <v>3064</v>
      </c>
      <c r="F821" s="10" t="s">
        <v>3637</v>
      </c>
      <c r="G821" s="10" t="s">
        <v>9142</v>
      </c>
      <c r="H821" s="62" t="s">
        <v>12210</v>
      </c>
      <c r="I821" s="10" t="s">
        <v>8736</v>
      </c>
      <c r="J821" s="63" t="str">
        <f t="shared" si="56"/>
        <v>IC.TU.061205</v>
      </c>
      <c r="K821" s="61" t="s">
        <v>12175</v>
      </c>
      <c r="L821" s="167" t="str">
        <f t="shared" si="60"/>
        <v>Eye(s)</v>
      </c>
      <c r="M821" s="168" t="str">
        <f t="shared" si="57"/>
        <v>PI.IC.TU.061205.01</v>
      </c>
      <c r="N821" s="168"/>
      <c r="O821" s="168" t="str">
        <f t="shared" si="58"/>
        <v>PH.IC.TU.061205.01</v>
      </c>
      <c r="Q821" s="168" t="str">
        <f t="shared" si="59"/>
        <v>CL.IC.TU.061205.01</v>
      </c>
    </row>
    <row r="822" spans="1:17" s="167" customFormat="1" ht="15">
      <c r="A822" s="10" t="s">
        <v>3934</v>
      </c>
      <c r="B822" s="10"/>
      <c r="C822" s="62" t="s">
        <v>6988</v>
      </c>
      <c r="D822" s="10"/>
      <c r="E822" s="61" t="s">
        <v>3064</v>
      </c>
      <c r="F822" s="10" t="s">
        <v>3637</v>
      </c>
      <c r="G822" s="10" t="s">
        <v>8737</v>
      </c>
      <c r="H822" s="62" t="s">
        <v>12212</v>
      </c>
      <c r="I822" s="10" t="s">
        <v>8738</v>
      </c>
      <c r="J822" s="63" t="str">
        <f t="shared" si="56"/>
        <v>IC.TU.061206</v>
      </c>
      <c r="K822" s="61" t="s">
        <v>12175</v>
      </c>
      <c r="L822" s="167" t="str">
        <f t="shared" si="60"/>
        <v>Ear(s)</v>
      </c>
      <c r="M822" s="168" t="str">
        <f t="shared" si="57"/>
        <v>PI.IC.TU.061206.01</v>
      </c>
      <c r="N822" s="168"/>
      <c r="O822" s="168" t="str">
        <f t="shared" si="58"/>
        <v>PH.IC.TU.061206.01</v>
      </c>
      <c r="Q822" s="168" t="str">
        <f t="shared" si="59"/>
        <v>CL.IC.TU.061206.01</v>
      </c>
    </row>
    <row r="823" spans="1:17" s="167" customFormat="1" ht="15">
      <c r="A823" s="10" t="s">
        <v>3934</v>
      </c>
      <c r="B823" s="10"/>
      <c r="C823" s="62" t="s">
        <v>6988</v>
      </c>
      <c r="D823" s="10"/>
      <c r="E823" s="61" t="s">
        <v>3064</v>
      </c>
      <c r="F823" s="10" t="s">
        <v>3637</v>
      </c>
      <c r="G823" s="10" t="s">
        <v>9457</v>
      </c>
      <c r="H823" s="62" t="s">
        <v>12225</v>
      </c>
      <c r="I823" s="10" t="s">
        <v>9457</v>
      </c>
      <c r="J823" s="63" t="str">
        <f t="shared" si="56"/>
        <v>IC.TU.061207</v>
      </c>
      <c r="K823" s="61" t="s">
        <v>12175</v>
      </c>
      <c r="L823" s="167" t="str">
        <f t="shared" si="60"/>
        <v>Nose</v>
      </c>
      <c r="M823" s="168" t="str">
        <f t="shared" si="57"/>
        <v>PI.IC.TU.061207.01</v>
      </c>
      <c r="N823" s="168"/>
      <c r="O823" s="168" t="str">
        <f t="shared" si="58"/>
        <v>PH.IC.TU.061207.01</v>
      </c>
      <c r="Q823" s="168" t="str">
        <f t="shared" si="59"/>
        <v>CL.IC.TU.061207.01</v>
      </c>
    </row>
    <row r="824" spans="1:17" s="167" customFormat="1" ht="15">
      <c r="A824" s="10" t="s">
        <v>3934</v>
      </c>
      <c r="B824" s="10"/>
      <c r="C824" s="62" t="s">
        <v>6988</v>
      </c>
      <c r="D824" s="10"/>
      <c r="E824" s="61" t="s">
        <v>3064</v>
      </c>
      <c r="F824" s="10" t="s">
        <v>3637</v>
      </c>
      <c r="G824" s="10" t="s">
        <v>8739</v>
      </c>
      <c r="H824" s="62" t="s">
        <v>11638</v>
      </c>
      <c r="I824" s="10" t="s">
        <v>8739</v>
      </c>
      <c r="J824" s="63" t="str">
        <f t="shared" si="56"/>
        <v>IC.TU.061208</v>
      </c>
      <c r="K824" s="61" t="s">
        <v>12175</v>
      </c>
      <c r="L824" s="167" t="str">
        <f t="shared" si="60"/>
        <v>Cheek</v>
      </c>
      <c r="M824" s="168" t="str">
        <f t="shared" si="57"/>
        <v>PI.IC.TU.061208.01</v>
      </c>
      <c r="N824" s="168"/>
      <c r="O824" s="168" t="str">
        <f t="shared" si="58"/>
        <v>PH.IC.TU.061208.01</v>
      </c>
      <c r="Q824" s="168" t="str">
        <f t="shared" si="59"/>
        <v>CL.IC.TU.061208.01</v>
      </c>
    </row>
    <row r="825" spans="1:17" s="167" customFormat="1" ht="15">
      <c r="A825" s="10" t="s">
        <v>3934</v>
      </c>
      <c r="B825" s="10"/>
      <c r="C825" s="62" t="s">
        <v>6988</v>
      </c>
      <c r="D825" s="10"/>
      <c r="E825" s="61" t="s">
        <v>3064</v>
      </c>
      <c r="F825" s="10" t="s">
        <v>3637</v>
      </c>
      <c r="G825" s="10" t="s">
        <v>9089</v>
      </c>
      <c r="H825" s="62" t="s">
        <v>11639</v>
      </c>
      <c r="I825" s="10" t="s">
        <v>9090</v>
      </c>
      <c r="J825" s="63" t="str">
        <f t="shared" si="56"/>
        <v>IC.TU.061209</v>
      </c>
      <c r="K825" s="61" t="s">
        <v>12175</v>
      </c>
      <c r="L825" s="167" t="str">
        <f t="shared" si="60"/>
        <v>Lip(s)</v>
      </c>
      <c r="M825" s="168" t="str">
        <f t="shared" si="57"/>
        <v>PI.IC.TU.061209.01</v>
      </c>
      <c r="N825" s="168"/>
      <c r="O825" s="168" t="str">
        <f t="shared" si="58"/>
        <v>PH.IC.TU.061209.01</v>
      </c>
      <c r="Q825" s="168" t="str">
        <f t="shared" si="59"/>
        <v>CL.IC.TU.061209.01</v>
      </c>
    </row>
    <row r="826" spans="1:17" s="167" customFormat="1" ht="15">
      <c r="A826" s="10" t="s">
        <v>3934</v>
      </c>
      <c r="B826" s="10"/>
      <c r="C826" s="62" t="s">
        <v>6988</v>
      </c>
      <c r="D826" s="10"/>
      <c r="E826" s="61" t="s">
        <v>3064</v>
      </c>
      <c r="F826" s="10" t="s">
        <v>3637</v>
      </c>
      <c r="G826" s="10" t="s">
        <v>8744</v>
      </c>
      <c r="H826" s="62" t="s">
        <v>11829</v>
      </c>
      <c r="I826" s="10" t="s">
        <v>8744</v>
      </c>
      <c r="J826" s="63" t="str">
        <f t="shared" ref="J826:J908" si="61">CONCATENATE("IC.TU.",C826,E826,H826)</f>
        <v>IC.TU.061210</v>
      </c>
      <c r="K826" s="61" t="s">
        <v>12175</v>
      </c>
      <c r="L826" s="167" t="str">
        <f t="shared" si="60"/>
        <v>Jaw</v>
      </c>
      <c r="M826" s="168" t="str">
        <f t="shared" ref="M826:M908" si="62">CONCATENATE("PI.",J826,".",K826)</f>
        <v>PI.IC.TU.061210.01</v>
      </c>
      <c r="N826" s="168"/>
      <c r="O826" s="168" t="str">
        <f t="shared" ref="O826:O908" si="63">CONCATENATE("PH.",J826,".",K826)</f>
        <v>PH.IC.TU.061210.01</v>
      </c>
      <c r="Q826" s="168" t="str">
        <f t="shared" ref="Q826:Q908" si="64">CONCATENATE("CL.",J826,".",K826)</f>
        <v>CL.IC.TU.061210.01</v>
      </c>
    </row>
    <row r="827" spans="1:17" s="167" customFormat="1" ht="15">
      <c r="A827" s="10" t="s">
        <v>3934</v>
      </c>
      <c r="B827" s="10"/>
      <c r="C827" s="62" t="s">
        <v>6988</v>
      </c>
      <c r="D827" s="10"/>
      <c r="E827" s="61" t="s">
        <v>3064</v>
      </c>
      <c r="F827" s="10" t="s">
        <v>3637</v>
      </c>
      <c r="G827" s="10" t="s">
        <v>9113</v>
      </c>
      <c r="H827" s="62" t="s">
        <v>12099</v>
      </c>
      <c r="I827" s="10" t="s">
        <v>9113</v>
      </c>
      <c r="J827" s="63" t="str">
        <f t="shared" si="61"/>
        <v>IC.TU.061211</v>
      </c>
      <c r="K827" s="61" t="s">
        <v>12175</v>
      </c>
      <c r="L827" s="167" t="str">
        <f t="shared" si="60"/>
        <v>Neck</v>
      </c>
      <c r="M827" s="168" t="str">
        <f t="shared" si="62"/>
        <v>PI.IC.TU.061211.01</v>
      </c>
      <c r="N827" s="168"/>
      <c r="O827" s="168" t="str">
        <f t="shared" si="63"/>
        <v>PH.IC.TU.061211.01</v>
      </c>
      <c r="Q827" s="168" t="str">
        <f t="shared" si="64"/>
        <v>CL.IC.TU.061211.01</v>
      </c>
    </row>
    <row r="828" spans="1:17" s="167" customFormat="1" ht="15">
      <c r="A828" s="10" t="s">
        <v>3934</v>
      </c>
      <c r="B828" s="10"/>
      <c r="C828" s="62" t="s">
        <v>6988</v>
      </c>
      <c r="D828" s="10" t="s">
        <v>8684</v>
      </c>
      <c r="E828" s="61" t="s">
        <v>5560</v>
      </c>
      <c r="F828" s="10" t="s">
        <v>3638</v>
      </c>
      <c r="G828" s="10" t="s">
        <v>8998</v>
      </c>
      <c r="H828" s="62" t="s">
        <v>12100</v>
      </c>
      <c r="I828" s="10" t="s">
        <v>8998</v>
      </c>
      <c r="J828" s="63" t="str">
        <f t="shared" si="61"/>
        <v>IC.TU.061312</v>
      </c>
      <c r="K828" s="61" t="s">
        <v>12175</v>
      </c>
      <c r="L828" s="167" t="str">
        <f t="shared" si="60"/>
        <v>Hip</v>
      </c>
      <c r="M828" s="168" t="str">
        <f t="shared" si="62"/>
        <v>PI.IC.TU.061312.01</v>
      </c>
      <c r="N828" s="168"/>
      <c r="O828" s="168" t="str">
        <f t="shared" si="63"/>
        <v>PH.IC.TU.061312.01</v>
      </c>
      <c r="Q828" s="168" t="str">
        <f t="shared" si="64"/>
        <v>CL.IC.TU.061312.01</v>
      </c>
    </row>
    <row r="829" spans="1:17" s="167" customFormat="1" ht="15">
      <c r="A829" s="10" t="s">
        <v>3934</v>
      </c>
      <c r="B829" s="10"/>
      <c r="C829" s="62" t="s">
        <v>6988</v>
      </c>
      <c r="D829" s="10"/>
      <c r="E829" s="61" t="s">
        <v>5560</v>
      </c>
      <c r="F829" s="10" t="s">
        <v>3638</v>
      </c>
      <c r="G829" s="10" t="s">
        <v>9200</v>
      </c>
      <c r="H829" s="62" t="s">
        <v>12101</v>
      </c>
      <c r="I829" s="10" t="s">
        <v>9200</v>
      </c>
      <c r="J829" s="63" t="str">
        <f t="shared" si="61"/>
        <v>IC.TU.061313</v>
      </c>
      <c r="K829" s="61" t="s">
        <v>12175</v>
      </c>
      <c r="L829" s="167" t="str">
        <f t="shared" si="60"/>
        <v>Genitalia</v>
      </c>
      <c r="M829" s="168" t="str">
        <f t="shared" si="62"/>
        <v>PI.IC.TU.061313.01</v>
      </c>
      <c r="N829" s="168"/>
      <c r="O829" s="168" t="str">
        <f t="shared" si="63"/>
        <v>PH.IC.TU.061313.01</v>
      </c>
      <c r="Q829" s="168" t="str">
        <f t="shared" si="64"/>
        <v>CL.IC.TU.061313.01</v>
      </c>
    </row>
    <row r="830" spans="1:17" s="167" customFormat="1" ht="15">
      <c r="A830" s="10" t="s">
        <v>3934</v>
      </c>
      <c r="B830" s="10"/>
      <c r="C830" s="62" t="s">
        <v>6988</v>
      </c>
      <c r="D830" s="10"/>
      <c r="E830" s="61" t="s">
        <v>5560</v>
      </c>
      <c r="F830" s="10" t="s">
        <v>3638</v>
      </c>
      <c r="G830" s="10" t="s">
        <v>9002</v>
      </c>
      <c r="H830" s="62" t="s">
        <v>12102</v>
      </c>
      <c r="I830" s="10" t="s">
        <v>9002</v>
      </c>
      <c r="J830" s="63" t="str">
        <f t="shared" si="61"/>
        <v>IC.TU.061314</v>
      </c>
      <c r="K830" s="61" t="s">
        <v>12175</v>
      </c>
      <c r="L830" s="167" t="str">
        <f t="shared" si="60"/>
        <v>Buttocks</v>
      </c>
      <c r="M830" s="168" t="str">
        <f t="shared" si="62"/>
        <v>PI.IC.TU.061314.01</v>
      </c>
      <c r="N830" s="168"/>
      <c r="O830" s="168" t="str">
        <f t="shared" si="63"/>
        <v>PH.IC.TU.061314.01</v>
      </c>
      <c r="Q830" s="168" t="str">
        <f t="shared" si="64"/>
        <v>CL.IC.TU.061314.01</v>
      </c>
    </row>
    <row r="831" spans="1:17" s="167" customFormat="1" ht="15">
      <c r="A831" s="10" t="s">
        <v>3934</v>
      </c>
      <c r="B831" s="10"/>
      <c r="C831" s="62" t="s">
        <v>6988</v>
      </c>
      <c r="D831" s="10"/>
      <c r="E831" s="61" t="s">
        <v>5560</v>
      </c>
      <c r="F831" s="10" t="s">
        <v>3638</v>
      </c>
      <c r="G831" s="10" t="s">
        <v>8132</v>
      </c>
      <c r="H831" s="62" t="s">
        <v>11559</v>
      </c>
      <c r="I831" s="10" t="s">
        <v>8132</v>
      </c>
      <c r="J831" s="63" t="str">
        <f t="shared" si="61"/>
        <v>IC.TU.061315</v>
      </c>
      <c r="K831" s="61" t="s">
        <v>12175</v>
      </c>
      <c r="L831" s="167" t="str">
        <f t="shared" si="60"/>
        <v>Pelvic</v>
      </c>
      <c r="M831" s="168" t="str">
        <f t="shared" si="62"/>
        <v>PI.IC.TU.061315.01</v>
      </c>
      <c r="N831" s="168"/>
      <c r="O831" s="168" t="str">
        <f t="shared" si="63"/>
        <v>PH.IC.TU.061315.01</v>
      </c>
      <c r="Q831" s="168" t="str">
        <f t="shared" si="64"/>
        <v>CL.IC.TU.061315.01</v>
      </c>
    </row>
    <row r="832" spans="1:17" s="167" customFormat="1" ht="15">
      <c r="A832" s="10" t="s">
        <v>3934</v>
      </c>
      <c r="B832" s="10"/>
      <c r="C832" s="62" t="s">
        <v>6988</v>
      </c>
      <c r="D832" s="10"/>
      <c r="E832" s="61" t="s">
        <v>5560</v>
      </c>
      <c r="F832" s="10" t="s">
        <v>3638</v>
      </c>
      <c r="G832" s="10" t="s">
        <v>9500</v>
      </c>
      <c r="H832" s="62" t="s">
        <v>11560</v>
      </c>
      <c r="I832" s="10" t="s">
        <v>9500</v>
      </c>
      <c r="J832" s="63" t="str">
        <f t="shared" si="61"/>
        <v>IC.TU.061316</v>
      </c>
      <c r="K832" s="61" t="s">
        <v>12175</v>
      </c>
      <c r="L832" s="167" t="str">
        <f t="shared" si="60"/>
        <v>Rectum</v>
      </c>
      <c r="M832" s="168" t="str">
        <f t="shared" si="62"/>
        <v>PI.IC.TU.061316.01</v>
      </c>
      <c r="N832" s="168"/>
      <c r="O832" s="168" t="str">
        <f t="shared" si="63"/>
        <v>PH.IC.TU.061316.01</v>
      </c>
      <c r="Q832" s="168" t="str">
        <f t="shared" si="64"/>
        <v>CL.IC.TU.061316.01</v>
      </c>
    </row>
    <row r="833" spans="1:17" s="167" customFormat="1" ht="15">
      <c r="A833" s="10" t="s">
        <v>3934</v>
      </c>
      <c r="B833" s="10"/>
      <c r="C833" s="62" t="s">
        <v>6988</v>
      </c>
      <c r="D833" s="10"/>
      <c r="E833" s="61" t="s">
        <v>5560</v>
      </c>
      <c r="F833" s="10" t="s">
        <v>3638</v>
      </c>
      <c r="G833" s="10" t="s">
        <v>8999</v>
      </c>
      <c r="H833" s="62" t="s">
        <v>11561</v>
      </c>
      <c r="I833" s="10" t="s">
        <v>8999</v>
      </c>
      <c r="J833" s="63" t="str">
        <f t="shared" si="61"/>
        <v>IC.TU.061317</v>
      </c>
      <c r="K833" s="61" t="s">
        <v>12175</v>
      </c>
      <c r="L833" s="167" t="str">
        <f t="shared" ref="L833:L905" si="65">G833</f>
        <v>Groin</v>
      </c>
      <c r="M833" s="168" t="str">
        <f t="shared" si="62"/>
        <v>PI.IC.TU.061317.01</v>
      </c>
      <c r="N833" s="168"/>
      <c r="O833" s="168" t="str">
        <f t="shared" si="63"/>
        <v>PH.IC.TU.061317.01</v>
      </c>
      <c r="Q833" s="168" t="str">
        <f t="shared" si="64"/>
        <v>CL.IC.TU.061317.01</v>
      </c>
    </row>
    <row r="834" spans="1:17" s="167" customFormat="1" ht="15">
      <c r="A834" s="10" t="s">
        <v>3934</v>
      </c>
      <c r="B834" s="10"/>
      <c r="C834" s="62" t="s">
        <v>6988</v>
      </c>
      <c r="D834" s="10"/>
      <c r="E834" s="61" t="s">
        <v>5560</v>
      </c>
      <c r="F834" s="10" t="s">
        <v>3638</v>
      </c>
      <c r="G834" s="10" t="s">
        <v>9501</v>
      </c>
      <c r="H834" s="62" t="s">
        <v>12060</v>
      </c>
      <c r="I834" s="10" t="s">
        <v>9501</v>
      </c>
      <c r="J834" s="63" t="str">
        <f t="shared" si="61"/>
        <v>IC.TU.061318</v>
      </c>
      <c r="K834" s="61" t="s">
        <v>12175</v>
      </c>
      <c r="L834" s="167" t="str">
        <f t="shared" si="65"/>
        <v>Sacrum</v>
      </c>
      <c r="M834" s="168" t="str">
        <f t="shared" si="62"/>
        <v>PI.IC.TU.061318.01</v>
      </c>
      <c r="N834" s="168"/>
      <c r="O834" s="168" t="str">
        <f t="shared" si="63"/>
        <v>PH.IC.TU.061318.01</v>
      </c>
      <c r="Q834" s="168" t="str">
        <f t="shared" si="64"/>
        <v>CL.IC.TU.061318.01</v>
      </c>
    </row>
    <row r="835" spans="1:17" s="167" customFormat="1" ht="15">
      <c r="A835" s="10" t="s">
        <v>3934</v>
      </c>
      <c r="B835" s="10"/>
      <c r="C835" s="62" t="s">
        <v>6988</v>
      </c>
      <c r="D835" s="10"/>
      <c r="E835" s="61" t="s">
        <v>5560</v>
      </c>
      <c r="F835" s="10" t="s">
        <v>3638</v>
      </c>
      <c r="G835" s="10" t="s">
        <v>9503</v>
      </c>
      <c r="H835" s="62" t="s">
        <v>11913</v>
      </c>
      <c r="I835" s="10" t="s">
        <v>9503</v>
      </c>
      <c r="J835" s="63" t="str">
        <f t="shared" si="61"/>
        <v>IC.TU.061319</v>
      </c>
      <c r="K835" s="61" t="s">
        <v>12175</v>
      </c>
      <c r="L835" s="167" t="str">
        <f t="shared" si="65"/>
        <v>Scrotum</v>
      </c>
      <c r="M835" s="168" t="str">
        <f t="shared" si="62"/>
        <v>PI.IC.TU.061319.01</v>
      </c>
      <c r="N835" s="168"/>
      <c r="O835" s="168" t="str">
        <f t="shared" si="63"/>
        <v>PH.IC.TU.061319.01</v>
      </c>
      <c r="Q835" s="168" t="str">
        <f t="shared" si="64"/>
        <v>CL.IC.TU.061319.01</v>
      </c>
    </row>
    <row r="836" spans="1:17" s="167" customFormat="1" ht="15">
      <c r="A836" s="10" t="s">
        <v>3934</v>
      </c>
      <c r="B836" s="10"/>
      <c r="C836" s="62" t="s">
        <v>6988</v>
      </c>
      <c r="D836" s="10" t="s">
        <v>8600</v>
      </c>
      <c r="E836" s="61" t="s">
        <v>4082</v>
      </c>
      <c r="F836" s="10" t="s">
        <v>3521</v>
      </c>
      <c r="G836" s="10" t="s">
        <v>8709</v>
      </c>
      <c r="H836" s="62" t="s">
        <v>11848</v>
      </c>
      <c r="I836" s="10" t="s">
        <v>8709</v>
      </c>
      <c r="J836" s="63" t="str">
        <f t="shared" si="61"/>
        <v>IC.TU.061401</v>
      </c>
      <c r="K836" s="61" t="s">
        <v>12175</v>
      </c>
      <c r="L836" s="167" t="str">
        <f t="shared" si="65"/>
        <v>Breast</v>
      </c>
      <c r="M836" s="168" t="str">
        <f t="shared" si="62"/>
        <v>PI.IC.TU.061401.01</v>
      </c>
      <c r="N836" s="168"/>
      <c r="O836" s="168" t="str">
        <f t="shared" si="63"/>
        <v>PH.IC.TU.061401.01</v>
      </c>
      <c r="Q836" s="168" t="str">
        <f t="shared" si="64"/>
        <v>CL.IC.TU.061401.01</v>
      </c>
    </row>
    <row r="837" spans="1:17" s="167" customFormat="1" ht="15">
      <c r="A837" s="10" t="s">
        <v>3934</v>
      </c>
      <c r="B837" s="10"/>
      <c r="C837" s="62" t="s">
        <v>6988</v>
      </c>
      <c r="D837" s="10"/>
      <c r="E837" s="61" t="s">
        <v>4082</v>
      </c>
      <c r="F837" s="10" t="s">
        <v>3521</v>
      </c>
      <c r="G837" s="10" t="s">
        <v>9382</v>
      </c>
      <c r="H837" s="62" t="s">
        <v>12030</v>
      </c>
      <c r="I837" s="10" t="s">
        <v>9382</v>
      </c>
      <c r="J837" s="63" t="str">
        <f t="shared" si="61"/>
        <v>IC.TU.061402</v>
      </c>
      <c r="K837" s="61" t="s">
        <v>12175</v>
      </c>
      <c r="L837" s="167" t="str">
        <f t="shared" si="65"/>
        <v>Sternum</v>
      </c>
      <c r="M837" s="168" t="str">
        <f t="shared" si="62"/>
        <v>PI.IC.TU.061402.01</v>
      </c>
      <c r="N837" s="168"/>
      <c r="O837" s="168" t="str">
        <f t="shared" si="63"/>
        <v>PH.IC.TU.061402.01</v>
      </c>
      <c r="Q837" s="168" t="str">
        <f t="shared" si="64"/>
        <v>CL.IC.TU.061402.01</v>
      </c>
    </row>
    <row r="838" spans="1:17" s="167" customFormat="1" ht="15">
      <c r="A838" s="10" t="s">
        <v>3934</v>
      </c>
      <c r="B838" s="10"/>
      <c r="C838" s="62" t="s">
        <v>6988</v>
      </c>
      <c r="D838" s="10"/>
      <c r="E838" s="61" t="s">
        <v>4082</v>
      </c>
      <c r="F838" s="10" t="s">
        <v>3521</v>
      </c>
      <c r="G838" s="10" t="s">
        <v>8951</v>
      </c>
      <c r="H838" s="62" t="s">
        <v>12032</v>
      </c>
      <c r="I838" s="10" t="s">
        <v>8951</v>
      </c>
      <c r="J838" s="63" t="str">
        <f t="shared" si="61"/>
        <v>IC.TU.061403</v>
      </c>
      <c r="K838" s="61" t="s">
        <v>12175</v>
      </c>
      <c r="L838" s="167" t="str">
        <f t="shared" si="65"/>
        <v>Chest</v>
      </c>
      <c r="M838" s="168" t="str">
        <f t="shared" si="62"/>
        <v>PI.IC.TU.061403.01</v>
      </c>
      <c r="N838" s="168"/>
      <c r="O838" s="168" t="str">
        <f t="shared" si="63"/>
        <v>PH.IC.TU.061403.01</v>
      </c>
      <c r="Q838" s="168" t="str">
        <f t="shared" si="64"/>
        <v>CL.IC.TU.061403.01</v>
      </c>
    </row>
    <row r="839" spans="1:17" s="167" customFormat="1" ht="15">
      <c r="A839" s="10" t="s">
        <v>3934</v>
      </c>
      <c r="B839" s="10"/>
      <c r="C839" s="62" t="s">
        <v>6988</v>
      </c>
      <c r="D839" s="10"/>
      <c r="E839" s="61" t="s">
        <v>4082</v>
      </c>
      <c r="F839" s="10" t="s">
        <v>3521</v>
      </c>
      <c r="G839" s="10" t="s">
        <v>8710</v>
      </c>
      <c r="H839" s="62" t="s">
        <v>12028</v>
      </c>
      <c r="I839" s="10" t="s">
        <v>3743</v>
      </c>
      <c r="J839" s="63" t="str">
        <f t="shared" si="61"/>
        <v>IC.TU.061404</v>
      </c>
      <c r="K839" s="61" t="s">
        <v>12175</v>
      </c>
      <c r="L839" s="167" t="str">
        <f t="shared" si="65"/>
        <v>Mediastinal</v>
      </c>
      <c r="M839" s="168" t="str">
        <f t="shared" si="62"/>
        <v>PI.IC.TU.061404.01</v>
      </c>
      <c r="N839" s="168"/>
      <c r="O839" s="168" t="str">
        <f t="shared" si="63"/>
        <v>PH.IC.TU.061404.01</v>
      </c>
      <c r="Q839" s="168" t="str">
        <f t="shared" si="64"/>
        <v>CL.IC.TU.061404.01</v>
      </c>
    </row>
    <row r="840" spans="1:17" s="167" customFormat="1" ht="15">
      <c r="A840" s="10" t="s">
        <v>3934</v>
      </c>
      <c r="B840" s="10"/>
      <c r="C840" s="62" t="s">
        <v>6988</v>
      </c>
      <c r="D840" s="10"/>
      <c r="E840" s="61" t="s">
        <v>4082</v>
      </c>
      <c r="F840" s="10" t="s">
        <v>3521</v>
      </c>
      <c r="G840" s="10" t="s">
        <v>3876</v>
      </c>
      <c r="H840" s="62" t="s">
        <v>12210</v>
      </c>
      <c r="I840" s="10" t="s">
        <v>3876</v>
      </c>
      <c r="J840" s="63" t="str">
        <f t="shared" si="61"/>
        <v>IC.TU.061405</v>
      </c>
      <c r="K840" s="61" t="s">
        <v>12175</v>
      </c>
      <c r="L840" s="167" t="str">
        <f t="shared" si="65"/>
        <v>Pericardial</v>
      </c>
      <c r="M840" s="168" t="str">
        <f t="shared" si="62"/>
        <v>PI.IC.TU.061405.01</v>
      </c>
      <c r="N840" s="168"/>
      <c r="O840" s="168" t="str">
        <f t="shared" si="63"/>
        <v>PH.IC.TU.061405.01</v>
      </c>
      <c r="Q840" s="168" t="str">
        <f t="shared" si="64"/>
        <v>CL.IC.TU.061405.01</v>
      </c>
    </row>
    <row r="841" spans="1:17" s="167" customFormat="1" ht="15">
      <c r="A841" s="10" t="s">
        <v>3934</v>
      </c>
      <c r="B841" s="10"/>
      <c r="C841" s="62" t="s">
        <v>6988</v>
      </c>
      <c r="D841" s="10"/>
      <c r="E841" s="61" t="s">
        <v>4082</v>
      </c>
      <c r="F841" s="10" t="s">
        <v>3521</v>
      </c>
      <c r="G841" s="10" t="s">
        <v>12390</v>
      </c>
      <c r="H841" s="62" t="s">
        <v>12212</v>
      </c>
      <c r="I841" s="10" t="s">
        <v>12390</v>
      </c>
      <c r="J841" s="63" t="str">
        <f t="shared" si="61"/>
        <v>IC.TU.061406</v>
      </c>
      <c r="K841" s="61" t="s">
        <v>12175</v>
      </c>
      <c r="L841" s="167" t="str">
        <f t="shared" si="65"/>
        <v>Back</v>
      </c>
      <c r="M841" s="168" t="str">
        <f t="shared" si="62"/>
        <v>PI.IC.TU.061406.01</v>
      </c>
      <c r="N841" s="168"/>
      <c r="O841" s="168" t="str">
        <f t="shared" si="63"/>
        <v>PH.IC.TU.061406.01</v>
      </c>
      <c r="Q841" s="168" t="str">
        <f t="shared" si="64"/>
        <v>CL.IC.TU.061406.01</v>
      </c>
    </row>
    <row r="842" spans="1:17" s="167" customFormat="1" ht="15">
      <c r="A842" s="10" t="s">
        <v>3934</v>
      </c>
      <c r="B842" s="10"/>
      <c r="C842" s="62" t="s">
        <v>6988</v>
      </c>
      <c r="D842" s="10" t="s">
        <v>10440</v>
      </c>
      <c r="E842" s="61" t="s">
        <v>7456</v>
      </c>
      <c r="F842" s="10" t="s">
        <v>3522</v>
      </c>
      <c r="G842" s="10" t="s">
        <v>3747</v>
      </c>
      <c r="H842" s="62" t="s">
        <v>11848</v>
      </c>
      <c r="I842" s="10" t="s">
        <v>12157</v>
      </c>
      <c r="J842" s="63" t="str">
        <f t="shared" si="61"/>
        <v>IC.TU.061501</v>
      </c>
      <c r="K842" s="61" t="s">
        <v>12175</v>
      </c>
      <c r="L842" s="167" t="str">
        <f t="shared" si="65"/>
        <v xml:space="preserve">      Stabilization None</v>
      </c>
      <c r="M842" s="168" t="str">
        <f t="shared" si="62"/>
        <v>PI.IC.TU.061501.01</v>
      </c>
      <c r="N842" s="168"/>
      <c r="O842" s="168" t="str">
        <f t="shared" si="63"/>
        <v>PH.IC.TU.061501.01</v>
      </c>
      <c r="Q842" s="168" t="str">
        <f t="shared" si="64"/>
        <v>CL.IC.TU.061501.01</v>
      </c>
    </row>
    <row r="843" spans="1:17" s="167" customFormat="1" ht="15">
      <c r="A843" s="10" t="s">
        <v>3934</v>
      </c>
      <c r="B843" s="10"/>
      <c r="C843" s="62" t="s">
        <v>6988</v>
      </c>
      <c r="D843" s="10"/>
      <c r="E843" s="61" t="s">
        <v>7456</v>
      </c>
      <c r="F843" s="10" t="s">
        <v>3522</v>
      </c>
      <c r="G843" s="10" t="s">
        <v>3748</v>
      </c>
      <c r="H843" s="62" t="s">
        <v>12030</v>
      </c>
      <c r="I843" s="10" t="s">
        <v>10059</v>
      </c>
      <c r="J843" s="63" t="str">
        <f t="shared" si="61"/>
        <v>IC.TU.061502</v>
      </c>
      <c r="K843" s="61" t="s">
        <v>12175</v>
      </c>
      <c r="L843" s="167" t="str">
        <f t="shared" si="65"/>
        <v xml:space="preserve">      Stabilization Tape</v>
      </c>
      <c r="M843" s="168" t="str">
        <f t="shared" si="62"/>
        <v>PI.IC.TU.061502.01</v>
      </c>
      <c r="N843" s="168"/>
      <c r="O843" s="168" t="str">
        <f t="shared" si="63"/>
        <v>PH.IC.TU.061502.01</v>
      </c>
      <c r="Q843" s="168" t="str">
        <f t="shared" si="64"/>
        <v>CL.IC.TU.061502.01</v>
      </c>
    </row>
    <row r="844" spans="1:17" s="167" customFormat="1" ht="15">
      <c r="A844" s="10" t="s">
        <v>3934</v>
      </c>
      <c r="B844" s="10"/>
      <c r="C844" s="62" t="s">
        <v>6988</v>
      </c>
      <c r="D844" s="10"/>
      <c r="E844" s="61" t="s">
        <v>7456</v>
      </c>
      <c r="F844" s="10" t="s">
        <v>3522</v>
      </c>
      <c r="G844" s="10" t="s">
        <v>3749</v>
      </c>
      <c r="H844" s="62" t="s">
        <v>12032</v>
      </c>
      <c r="I844" s="10" t="s">
        <v>10756</v>
      </c>
      <c r="J844" s="63" t="str">
        <f t="shared" si="61"/>
        <v>IC.TU.061503</v>
      </c>
      <c r="K844" s="61" t="s">
        <v>12175</v>
      </c>
      <c r="L844" s="167" t="str">
        <f t="shared" si="65"/>
        <v xml:space="preserve">      Stabilization Sutures</v>
      </c>
      <c r="M844" s="168" t="str">
        <f t="shared" si="62"/>
        <v>PI.IC.TU.061503.01</v>
      </c>
      <c r="N844" s="168"/>
      <c r="O844" s="168" t="str">
        <f t="shared" si="63"/>
        <v>PH.IC.TU.061503.01</v>
      </c>
      <c r="Q844" s="168" t="str">
        <f t="shared" si="64"/>
        <v>CL.IC.TU.061503.01</v>
      </c>
    </row>
    <row r="845" spans="1:17" s="167" customFormat="1" ht="15">
      <c r="A845" s="10" t="s">
        <v>3934</v>
      </c>
      <c r="B845" s="10"/>
      <c r="C845" s="62" t="s">
        <v>6988</v>
      </c>
      <c r="D845" s="10"/>
      <c r="E845" s="61" t="s">
        <v>7456</v>
      </c>
      <c r="F845" s="10" t="s">
        <v>3522</v>
      </c>
      <c r="G845" s="10" t="s">
        <v>4030</v>
      </c>
      <c r="H845" s="62" t="s">
        <v>12028</v>
      </c>
      <c r="I845" s="10" t="s">
        <v>11859</v>
      </c>
      <c r="J845" s="63" t="str">
        <f t="shared" si="61"/>
        <v>IC.TU.061504</v>
      </c>
      <c r="K845" s="61" t="s">
        <v>12175</v>
      </c>
      <c r="L845" s="167" t="str">
        <f t="shared" si="65"/>
        <v xml:space="preserve">      Stabilization commercial device</v>
      </c>
      <c r="M845" s="168" t="str">
        <f t="shared" si="62"/>
        <v>PI.IC.TU.061504.01</v>
      </c>
      <c r="N845" s="168"/>
      <c r="O845" s="168" t="str">
        <f t="shared" si="63"/>
        <v>PH.IC.TU.061504.01</v>
      </c>
      <c r="Q845" s="168" t="str">
        <f t="shared" si="64"/>
        <v>CL.IC.TU.061504.01</v>
      </c>
    </row>
    <row r="846" spans="1:17" s="167" customFormat="1" ht="15">
      <c r="A846" s="10" t="s">
        <v>3934</v>
      </c>
      <c r="B846" s="10"/>
      <c r="C846" s="62" t="s">
        <v>6988</v>
      </c>
      <c r="D846" s="10" t="s">
        <v>10273</v>
      </c>
      <c r="E846" s="61" t="s">
        <v>7863</v>
      </c>
      <c r="F846" s="10" t="s">
        <v>3522</v>
      </c>
      <c r="G846" s="10" t="s">
        <v>4199</v>
      </c>
      <c r="H846" s="62" t="s">
        <v>11848</v>
      </c>
      <c r="I846" s="10" t="s">
        <v>10532</v>
      </c>
      <c r="J846" s="63" t="str">
        <f t="shared" si="61"/>
        <v>IC.TU.061601</v>
      </c>
      <c r="K846" s="61" t="s">
        <v>12175</v>
      </c>
      <c r="L846" s="167" t="str">
        <f t="shared" si="65"/>
        <v xml:space="preserve">      Site Within Normal Limits</v>
      </c>
      <c r="M846" s="168" t="str">
        <f t="shared" si="62"/>
        <v>PI.IC.TU.061601.01</v>
      </c>
      <c r="N846" s="168"/>
      <c r="O846" s="168" t="str">
        <f t="shared" si="63"/>
        <v>PH.IC.TU.061601.01</v>
      </c>
      <c r="Q846" s="168" t="str">
        <f t="shared" si="64"/>
        <v>CL.IC.TU.061601.01</v>
      </c>
    </row>
    <row r="847" spans="1:17" s="167" customFormat="1" ht="15">
      <c r="A847" s="10" t="s">
        <v>3934</v>
      </c>
      <c r="B847" s="10"/>
      <c r="C847" s="62" t="s">
        <v>6988</v>
      </c>
      <c r="D847" s="10"/>
      <c r="E847" s="61" t="s">
        <v>7863</v>
      </c>
      <c r="F847" s="10" t="s">
        <v>3522</v>
      </c>
      <c r="G847" s="10" t="s">
        <v>4200</v>
      </c>
      <c r="H847" s="62" t="s">
        <v>12030</v>
      </c>
      <c r="I847" s="10" t="s">
        <v>11790</v>
      </c>
      <c r="J847" s="63" t="str">
        <f t="shared" si="61"/>
        <v>IC.TU.061602</v>
      </c>
      <c r="K847" s="61" t="s">
        <v>12175</v>
      </c>
      <c r="L847" s="167" t="str">
        <f t="shared" si="65"/>
        <v xml:space="preserve">      Site Erythema</v>
      </c>
      <c r="M847" s="168" t="str">
        <f t="shared" si="62"/>
        <v>PI.IC.TU.061602.01</v>
      </c>
      <c r="N847" s="168"/>
      <c r="O847" s="168" t="str">
        <f t="shared" si="63"/>
        <v>PH.IC.TU.061602.01</v>
      </c>
      <c r="Q847" s="168" t="str">
        <f t="shared" si="64"/>
        <v>CL.IC.TU.061602.01</v>
      </c>
    </row>
    <row r="848" spans="1:17" s="167" customFormat="1" ht="15">
      <c r="A848" s="10" t="s">
        <v>3934</v>
      </c>
      <c r="B848" s="10"/>
      <c r="C848" s="62" t="s">
        <v>6988</v>
      </c>
      <c r="D848" s="10"/>
      <c r="E848" s="61" t="s">
        <v>7863</v>
      </c>
      <c r="F848" s="10" t="s">
        <v>3522</v>
      </c>
      <c r="G848" s="10" t="s">
        <v>4201</v>
      </c>
      <c r="H848" s="62" t="s">
        <v>12032</v>
      </c>
      <c r="I848" s="10" t="s">
        <v>11800</v>
      </c>
      <c r="J848" s="63" t="str">
        <f t="shared" si="61"/>
        <v>IC.TU.061603</v>
      </c>
      <c r="K848" s="61" t="s">
        <v>12175</v>
      </c>
      <c r="L848" s="167" t="str">
        <f t="shared" si="65"/>
        <v xml:space="preserve">      Site Swelling</v>
      </c>
      <c r="M848" s="168" t="str">
        <f t="shared" si="62"/>
        <v>PI.IC.TU.061603.01</v>
      </c>
      <c r="N848" s="168"/>
      <c r="O848" s="168" t="str">
        <f t="shared" si="63"/>
        <v>PH.IC.TU.061603.01</v>
      </c>
      <c r="Q848" s="168" t="str">
        <f t="shared" si="64"/>
        <v>CL.IC.TU.061603.01</v>
      </c>
    </row>
    <row r="849" spans="1:45" s="167" customFormat="1" ht="15">
      <c r="A849" s="10" t="s">
        <v>3934</v>
      </c>
      <c r="B849" s="10"/>
      <c r="C849" s="62" t="s">
        <v>6988</v>
      </c>
      <c r="D849" s="10"/>
      <c r="E849" s="61" t="s">
        <v>7863</v>
      </c>
      <c r="F849" s="10" t="s">
        <v>3522</v>
      </c>
      <c r="G849" s="10" t="s">
        <v>4033</v>
      </c>
      <c r="H849" s="62" t="s">
        <v>12028</v>
      </c>
      <c r="I849" s="10" t="s">
        <v>11792</v>
      </c>
      <c r="J849" s="63" t="str">
        <f t="shared" si="61"/>
        <v>IC.TU.061604</v>
      </c>
      <c r="K849" s="61" t="s">
        <v>12175</v>
      </c>
      <c r="L849" s="167" t="str">
        <f t="shared" si="65"/>
        <v xml:space="preserve">      Site Hematoma</v>
      </c>
      <c r="M849" s="168" t="str">
        <f t="shared" si="62"/>
        <v>PI.IC.TU.061604.01</v>
      </c>
      <c r="N849" s="168"/>
      <c r="O849" s="168" t="str">
        <f t="shared" si="63"/>
        <v>PH.IC.TU.061604.01</v>
      </c>
      <c r="Q849" s="168" t="str">
        <f t="shared" si="64"/>
        <v>CL.IC.TU.061604.01</v>
      </c>
    </row>
    <row r="850" spans="1:45" s="167" customFormat="1" ht="15">
      <c r="A850" s="10" t="s">
        <v>3934</v>
      </c>
      <c r="B850" s="10"/>
      <c r="C850" s="62" t="s">
        <v>6988</v>
      </c>
      <c r="D850" s="10"/>
      <c r="E850" s="61" t="s">
        <v>7863</v>
      </c>
      <c r="F850" s="10" t="s">
        <v>3522</v>
      </c>
      <c r="G850" s="10" t="s">
        <v>4034</v>
      </c>
      <c r="H850" s="62" t="s">
        <v>12210</v>
      </c>
      <c r="I850" s="10" t="s">
        <v>10538</v>
      </c>
      <c r="J850" s="63" t="str">
        <f t="shared" si="61"/>
        <v>IC.TU.061605</v>
      </c>
      <c r="K850" s="61" t="s">
        <v>12175</v>
      </c>
      <c r="L850" s="167" t="str">
        <f t="shared" si="65"/>
        <v xml:space="preserve">      Site bruising</v>
      </c>
      <c r="M850" s="168" t="str">
        <f t="shared" si="62"/>
        <v>PI.IC.TU.061605.01</v>
      </c>
      <c r="N850" s="168"/>
      <c r="O850" s="168" t="str">
        <f t="shared" si="63"/>
        <v>PH.IC.TU.061605.01</v>
      </c>
      <c r="Q850" s="168" t="str">
        <f t="shared" si="64"/>
        <v>CL.IC.TU.061605.01</v>
      </c>
    </row>
    <row r="851" spans="1:45" s="167" customFormat="1" ht="15">
      <c r="A851" s="10" t="s">
        <v>3934</v>
      </c>
      <c r="B851" s="10"/>
      <c r="C851" s="62" t="s">
        <v>6988</v>
      </c>
      <c r="D851" s="10"/>
      <c r="E851" s="61" t="s">
        <v>7863</v>
      </c>
      <c r="F851" s="10" t="s">
        <v>3522</v>
      </c>
      <c r="G851" s="10" t="s">
        <v>4036</v>
      </c>
      <c r="H851" s="62" t="s">
        <v>12212</v>
      </c>
      <c r="I851" s="10" t="s">
        <v>12207</v>
      </c>
      <c r="J851" s="63" t="str">
        <f t="shared" si="61"/>
        <v>IC.TU.061606</v>
      </c>
      <c r="K851" s="61" t="s">
        <v>12175</v>
      </c>
      <c r="L851" s="167" t="str">
        <f t="shared" si="65"/>
        <v xml:space="preserve">      Site Unable to assess due to dressing</v>
      </c>
      <c r="M851" s="168" t="str">
        <f t="shared" si="62"/>
        <v>PI.IC.TU.061606.01</v>
      </c>
      <c r="N851" s="168"/>
      <c r="O851" s="168" t="str">
        <f t="shared" si="63"/>
        <v>PH.IC.TU.061606.01</v>
      </c>
      <c r="Q851" s="168" t="str">
        <f t="shared" si="64"/>
        <v>CL.IC.TU.061606.01</v>
      </c>
    </row>
    <row r="852" spans="1:45" s="167" customFormat="1" ht="15">
      <c r="A852" s="10" t="s">
        <v>3934</v>
      </c>
      <c r="B852" s="10"/>
      <c r="C852" s="62" t="s">
        <v>6988</v>
      </c>
      <c r="D852" s="10"/>
      <c r="E852" s="61" t="s">
        <v>7863</v>
      </c>
      <c r="F852" s="10" t="s">
        <v>3522</v>
      </c>
      <c r="G852" s="10" t="s">
        <v>4037</v>
      </c>
      <c r="H852" s="62" t="s">
        <v>12225</v>
      </c>
      <c r="I852" s="10" t="s">
        <v>10478</v>
      </c>
      <c r="J852" s="63" t="str">
        <f t="shared" si="61"/>
        <v>IC.TU.061607</v>
      </c>
      <c r="K852" s="61" t="s">
        <v>12175</v>
      </c>
      <c r="L852" s="167" t="str">
        <f t="shared" si="65"/>
        <v xml:space="preserve">      Site Other: specify</v>
      </c>
      <c r="M852" s="168" t="str">
        <f t="shared" si="62"/>
        <v>PI.IC.TU.061607.01</v>
      </c>
      <c r="N852" s="168"/>
      <c r="O852" s="168" t="str">
        <f t="shared" si="63"/>
        <v>PH.IC.TU.061607.01</v>
      </c>
      <c r="Q852" s="168" t="str">
        <f t="shared" si="64"/>
        <v>CL.IC.TU.061607.01</v>
      </c>
    </row>
    <row r="853" spans="1:45" s="167" customFormat="1" ht="15">
      <c r="A853" s="167" t="s">
        <v>3934</v>
      </c>
      <c r="C853" s="62" t="s">
        <v>6988</v>
      </c>
      <c r="D853" s="10"/>
      <c r="E853" s="61" t="s">
        <v>7863</v>
      </c>
      <c r="F853" s="10" t="s">
        <v>3522</v>
      </c>
      <c r="G853" s="167" t="s">
        <v>4038</v>
      </c>
      <c r="H853" s="62" t="s">
        <v>3574</v>
      </c>
      <c r="I853" s="167" t="s">
        <v>4038</v>
      </c>
      <c r="J853" s="63" t="str">
        <f t="shared" si="61"/>
        <v>IC.TU.061608</v>
      </c>
      <c r="K853" s="61" t="s">
        <v>12175</v>
      </c>
      <c r="L853" s="167" t="str">
        <f t="shared" si="65"/>
        <v>Oozing</v>
      </c>
      <c r="M853" s="168" t="str">
        <f t="shared" si="62"/>
        <v>PI.IC.TU.061608.01</v>
      </c>
      <c r="N853" s="168"/>
      <c r="O853" s="168" t="str">
        <f t="shared" si="63"/>
        <v>PH.IC.TU.061608.01</v>
      </c>
      <c r="Q853" s="168" t="str">
        <f t="shared" si="64"/>
        <v>CL.IC.TU.061608.01</v>
      </c>
      <c r="R853" s="167" t="s">
        <v>12465</v>
      </c>
      <c r="S853" s="167">
        <v>500</v>
      </c>
    </row>
    <row r="854" spans="1:45" s="167" customFormat="1" ht="15">
      <c r="A854" s="167" t="s">
        <v>3934</v>
      </c>
      <c r="C854" s="62" t="s">
        <v>6988</v>
      </c>
      <c r="D854" s="10"/>
      <c r="E854" s="61" t="s">
        <v>7863</v>
      </c>
      <c r="F854" s="10" t="s">
        <v>3522</v>
      </c>
      <c r="G854" s="167" t="s">
        <v>9359</v>
      </c>
      <c r="H854" s="62" t="s">
        <v>3690</v>
      </c>
      <c r="I854" s="167" t="s">
        <v>9359</v>
      </c>
      <c r="J854" s="63" t="str">
        <f t="shared" si="61"/>
        <v>IC.TU.061609</v>
      </c>
      <c r="K854" s="61" t="s">
        <v>12175</v>
      </c>
      <c r="L854" s="167" t="str">
        <f t="shared" si="65"/>
        <v>Bleeding</v>
      </c>
      <c r="M854" s="168" t="str">
        <f t="shared" si="62"/>
        <v>PI.IC.TU.061609.01</v>
      </c>
      <c r="N854" s="168"/>
      <c r="O854" s="168" t="str">
        <f t="shared" si="63"/>
        <v>PH.IC.TU.061609.01</v>
      </c>
      <c r="Q854" s="168" t="str">
        <f t="shared" si="64"/>
        <v>CL.IC.TU.061609.01</v>
      </c>
      <c r="R854" s="167" t="s">
        <v>12465</v>
      </c>
      <c r="S854" s="167">
        <v>500</v>
      </c>
    </row>
    <row r="855" spans="1:45" s="167" customFormat="1" ht="15">
      <c r="A855" s="167" t="s">
        <v>3934</v>
      </c>
      <c r="C855" s="62" t="s">
        <v>6988</v>
      </c>
      <c r="D855" s="10"/>
      <c r="E855" s="61" t="s">
        <v>7863</v>
      </c>
      <c r="F855" s="10" t="s">
        <v>3522</v>
      </c>
      <c r="G855" s="167" t="s">
        <v>3963</v>
      </c>
      <c r="H855" s="62" t="s">
        <v>3188</v>
      </c>
      <c r="I855" s="167" t="s">
        <v>3963</v>
      </c>
      <c r="J855" s="63" t="str">
        <f t="shared" si="61"/>
        <v>IC.TU.061610</v>
      </c>
      <c r="K855" s="61" t="s">
        <v>12175</v>
      </c>
      <c r="L855" s="167" t="str">
        <f t="shared" si="65"/>
        <v>Reddened</v>
      </c>
      <c r="M855" s="168" t="str">
        <f t="shared" si="62"/>
        <v>PI.IC.TU.061610.01</v>
      </c>
      <c r="N855" s="168"/>
      <c r="O855" s="168" t="str">
        <f t="shared" si="63"/>
        <v>PH.IC.TU.061610.01</v>
      </c>
      <c r="Q855" s="168" t="str">
        <f t="shared" si="64"/>
        <v>CL.IC.TU.061610.01</v>
      </c>
      <c r="R855" s="167" t="s">
        <v>12465</v>
      </c>
      <c r="S855" s="167">
        <v>500</v>
      </c>
    </row>
    <row r="856" spans="1:45" s="146" customFormat="1" ht="16">
      <c r="A856" s="146" t="s">
        <v>3934</v>
      </c>
      <c r="C856" s="147" t="s">
        <v>6988</v>
      </c>
      <c r="E856" s="147" t="s">
        <v>7863</v>
      </c>
      <c r="F856" s="146" t="s">
        <v>3522</v>
      </c>
      <c r="G856" s="146" t="s">
        <v>14524</v>
      </c>
      <c r="H856" s="147" t="s">
        <v>5749</v>
      </c>
      <c r="I856" s="146" t="s">
        <v>14524</v>
      </c>
      <c r="J856" s="148" t="str">
        <f t="shared" si="61"/>
        <v>IC.TU.061611</v>
      </c>
      <c r="K856" s="147" t="s">
        <v>12175</v>
      </c>
      <c r="L856" s="146" t="str">
        <f t="shared" si="65"/>
        <v>Drainage</v>
      </c>
      <c r="M856" s="148" t="str">
        <f t="shared" si="62"/>
        <v>PI.IC.TU.061611.01</v>
      </c>
      <c r="N856" s="148"/>
      <c r="O856" s="148" t="str">
        <f t="shared" si="63"/>
        <v>PH.IC.TU.061611.01</v>
      </c>
      <c r="Q856" s="148" t="str">
        <f t="shared" si="64"/>
        <v>CL.IC.TU.061611.01</v>
      </c>
      <c r="R856" s="146" t="s">
        <v>12465</v>
      </c>
      <c r="S856" s="146">
        <v>500</v>
      </c>
      <c r="AR856" s="146" t="s">
        <v>12773</v>
      </c>
      <c r="AS856" s="146">
        <v>1749</v>
      </c>
    </row>
    <row r="857" spans="1:45" s="167" customFormat="1" ht="15">
      <c r="A857" s="167" t="s">
        <v>3934</v>
      </c>
      <c r="C857" s="62" t="s">
        <v>6988</v>
      </c>
      <c r="D857" s="10"/>
      <c r="E857" s="61" t="s">
        <v>7863</v>
      </c>
      <c r="F857" s="10" t="s">
        <v>3522</v>
      </c>
      <c r="G857" s="167" t="s">
        <v>9633</v>
      </c>
      <c r="H857" s="62" t="s">
        <v>3064</v>
      </c>
      <c r="I857" s="167" t="s">
        <v>9633</v>
      </c>
      <c r="J857" s="63" t="str">
        <f t="shared" si="61"/>
        <v>IC.TU.061612</v>
      </c>
      <c r="K857" s="61" t="s">
        <v>12175</v>
      </c>
      <c r="L857" s="167" t="str">
        <f t="shared" si="65"/>
        <v>Tender</v>
      </c>
      <c r="M857" s="168" t="str">
        <f t="shared" si="62"/>
        <v>PI.IC.TU.061612.01</v>
      </c>
      <c r="N857" s="168"/>
      <c r="O857" s="168" t="str">
        <f t="shared" si="63"/>
        <v>PH.IC.TU.061612.01</v>
      </c>
      <c r="Q857" s="168" t="str">
        <f t="shared" si="64"/>
        <v>CL.IC.TU.061612.01</v>
      </c>
      <c r="R857" s="167" t="s">
        <v>12465</v>
      </c>
      <c r="S857" s="167">
        <v>500</v>
      </c>
    </row>
    <row r="858" spans="1:45" s="167" customFormat="1" ht="15">
      <c r="A858" s="10" t="s">
        <v>3934</v>
      </c>
      <c r="B858" s="10"/>
      <c r="C858" s="62" t="s">
        <v>6988</v>
      </c>
      <c r="D858" s="10" t="s">
        <v>10274</v>
      </c>
      <c r="E858" s="61" t="s">
        <v>6777</v>
      </c>
      <c r="F858" s="10" t="s">
        <v>3522</v>
      </c>
      <c r="G858" s="10" t="s">
        <v>3756</v>
      </c>
      <c r="H858" s="62" t="s">
        <v>11848</v>
      </c>
      <c r="I858" s="10" t="s">
        <v>11753</v>
      </c>
      <c r="J858" s="63" t="str">
        <f t="shared" si="61"/>
        <v>IC.TU.061701</v>
      </c>
      <c r="K858" s="61" t="s">
        <v>12175</v>
      </c>
      <c r="L858" s="167" t="str">
        <f t="shared" si="65"/>
        <v xml:space="preserve">      Status Unchanged</v>
      </c>
      <c r="M858" s="168" t="str">
        <f t="shared" si="62"/>
        <v>PI.IC.TU.061701.01</v>
      </c>
      <c r="N858" s="168"/>
      <c r="O858" s="168" t="str">
        <f t="shared" si="63"/>
        <v>PH.IC.TU.061701.01</v>
      </c>
      <c r="Q858" s="168" t="str">
        <f t="shared" si="64"/>
        <v>CL.IC.TU.061701.01</v>
      </c>
    </row>
    <row r="859" spans="1:45" s="167" customFormat="1" ht="15">
      <c r="A859" s="10" t="s">
        <v>3934</v>
      </c>
      <c r="B859" s="10"/>
      <c r="C859" s="62" t="s">
        <v>6988</v>
      </c>
      <c r="D859" s="10"/>
      <c r="E859" s="61" t="s">
        <v>12462</v>
      </c>
      <c r="F859" s="10" t="s">
        <v>3522</v>
      </c>
      <c r="G859" s="10" t="s">
        <v>3757</v>
      </c>
      <c r="H859" s="62" t="s">
        <v>12030</v>
      </c>
      <c r="I859" s="10" t="s">
        <v>11752</v>
      </c>
      <c r="J859" s="63" t="str">
        <f t="shared" si="61"/>
        <v>IC.TU.061702</v>
      </c>
      <c r="K859" s="61" t="s">
        <v>12175</v>
      </c>
      <c r="L859" s="167" t="str">
        <f t="shared" si="65"/>
        <v xml:space="preserve">      Status Decreasing</v>
      </c>
      <c r="M859" s="168" t="str">
        <f t="shared" si="62"/>
        <v>PI.IC.TU.061702.01</v>
      </c>
      <c r="N859" s="168"/>
      <c r="O859" s="168" t="str">
        <f t="shared" si="63"/>
        <v>PH.IC.TU.061702.01</v>
      </c>
      <c r="Q859" s="168" t="str">
        <f t="shared" si="64"/>
        <v>CL.IC.TU.061702.01</v>
      </c>
    </row>
    <row r="860" spans="1:45" s="167" customFormat="1" ht="15">
      <c r="A860" s="10" t="s">
        <v>3934</v>
      </c>
      <c r="B860" s="10"/>
      <c r="C860" s="62" t="s">
        <v>6988</v>
      </c>
      <c r="D860" s="10"/>
      <c r="E860" s="61" t="s">
        <v>12462</v>
      </c>
      <c r="F860" s="10" t="s">
        <v>3522</v>
      </c>
      <c r="G860" s="10" t="s">
        <v>3758</v>
      </c>
      <c r="H860" s="62" t="s">
        <v>12032</v>
      </c>
      <c r="I860" s="10" t="s">
        <v>11583</v>
      </c>
      <c r="J860" s="63" t="str">
        <f t="shared" si="61"/>
        <v>IC.TU.061703</v>
      </c>
      <c r="K860" s="61" t="s">
        <v>12175</v>
      </c>
      <c r="L860" s="167" t="str">
        <f t="shared" si="65"/>
        <v xml:space="preserve">      Status Increasing</v>
      </c>
      <c r="M860" s="168" t="str">
        <f t="shared" si="62"/>
        <v>PI.IC.TU.061703.01</v>
      </c>
      <c r="N860" s="168"/>
      <c r="O860" s="168" t="str">
        <f t="shared" si="63"/>
        <v>PH.IC.TU.061703.01</v>
      </c>
      <c r="Q860" s="168" t="str">
        <f t="shared" si="64"/>
        <v>CL.IC.TU.061703.01</v>
      </c>
    </row>
    <row r="861" spans="1:45" s="167" customFormat="1" ht="15">
      <c r="A861" s="10" t="s">
        <v>3934</v>
      </c>
      <c r="B861" s="10"/>
      <c r="C861" s="62" t="s">
        <v>6988</v>
      </c>
      <c r="D861" s="10" t="s">
        <v>10275</v>
      </c>
      <c r="E861" s="61" t="s">
        <v>12602</v>
      </c>
      <c r="F861" s="10" t="s">
        <v>3522</v>
      </c>
      <c r="G861" s="10" t="s">
        <v>3899</v>
      </c>
      <c r="H861" s="62" t="s">
        <v>11848</v>
      </c>
      <c r="I861" s="10" t="s">
        <v>11474</v>
      </c>
      <c r="J861" s="63" t="str">
        <f t="shared" si="61"/>
        <v>IC.TU.061801</v>
      </c>
      <c r="K861" s="61" t="s">
        <v>12175</v>
      </c>
      <c r="L861" s="167" t="str">
        <f t="shared" si="65"/>
        <v xml:space="preserve">      Site consistent with Body Temperature</v>
      </c>
      <c r="M861" s="168" t="str">
        <f t="shared" si="62"/>
        <v>PI.IC.TU.061801.01</v>
      </c>
      <c r="N861" s="168"/>
      <c r="O861" s="168" t="str">
        <f t="shared" si="63"/>
        <v>PH.IC.TU.061801.01</v>
      </c>
      <c r="Q861" s="168" t="str">
        <f t="shared" si="64"/>
        <v>CL.IC.TU.061801.01</v>
      </c>
    </row>
    <row r="862" spans="1:45" s="167" customFormat="1" ht="15">
      <c r="A862" s="10" t="s">
        <v>3934</v>
      </c>
      <c r="B862" s="10"/>
      <c r="C862" s="62" t="s">
        <v>6988</v>
      </c>
      <c r="D862" s="10"/>
      <c r="E862" s="61" t="s">
        <v>12602</v>
      </c>
      <c r="F862" s="10" t="s">
        <v>3522</v>
      </c>
      <c r="G862" s="10" t="s">
        <v>4049</v>
      </c>
      <c r="H862" s="62" t="s">
        <v>12030</v>
      </c>
      <c r="I862" s="10" t="s">
        <v>11504</v>
      </c>
      <c r="J862" s="63" t="str">
        <f t="shared" si="61"/>
        <v>IC.TU.061802</v>
      </c>
      <c r="K862" s="61" t="s">
        <v>12175</v>
      </c>
      <c r="L862" s="167" t="str">
        <f t="shared" si="65"/>
        <v xml:space="preserve">      Site Warmer than Body Temperature</v>
      </c>
      <c r="M862" s="168" t="str">
        <f t="shared" si="62"/>
        <v>PI.IC.TU.061802.01</v>
      </c>
      <c r="N862" s="168"/>
      <c r="O862" s="168" t="str">
        <f t="shared" si="63"/>
        <v>PH.IC.TU.061802.01</v>
      </c>
      <c r="Q862" s="168" t="str">
        <f t="shared" si="64"/>
        <v>CL.IC.TU.061802.01</v>
      </c>
    </row>
    <row r="863" spans="1:45" s="167" customFormat="1" ht="15">
      <c r="A863" s="10" t="s">
        <v>3934</v>
      </c>
      <c r="B863" s="10"/>
      <c r="C863" s="62" t="s">
        <v>6988</v>
      </c>
      <c r="D863" s="10"/>
      <c r="E863" s="61" t="s">
        <v>12602</v>
      </c>
      <c r="F863" s="10" t="s">
        <v>3522</v>
      </c>
      <c r="G863" s="10" t="s">
        <v>3759</v>
      </c>
      <c r="H863" s="62" t="s">
        <v>12032</v>
      </c>
      <c r="I863" s="10" t="s">
        <v>11506</v>
      </c>
      <c r="J863" s="63" t="str">
        <f t="shared" si="61"/>
        <v>IC.TU.061803</v>
      </c>
      <c r="K863" s="61" t="s">
        <v>12175</v>
      </c>
      <c r="L863" s="167" t="str">
        <f t="shared" si="65"/>
        <v xml:space="preserve">      Site Warmer than Opposite Body Part</v>
      </c>
      <c r="M863" s="168" t="str">
        <f t="shared" si="62"/>
        <v>PI.IC.TU.061803.01</v>
      </c>
      <c r="N863" s="168"/>
      <c r="O863" s="168" t="str">
        <f t="shared" si="63"/>
        <v>PH.IC.TU.061803.01</v>
      </c>
      <c r="Q863" s="168" t="str">
        <f t="shared" si="64"/>
        <v>CL.IC.TU.061803.01</v>
      </c>
    </row>
    <row r="864" spans="1:45" s="167" customFormat="1" ht="15">
      <c r="A864" s="10" t="s">
        <v>3934</v>
      </c>
      <c r="B864" s="10"/>
      <c r="C864" s="62" t="s">
        <v>6988</v>
      </c>
      <c r="D864" s="10"/>
      <c r="E864" s="61" t="s">
        <v>12602</v>
      </c>
      <c r="F864" s="10" t="s">
        <v>3522</v>
      </c>
      <c r="G864" s="10" t="s">
        <v>3641</v>
      </c>
      <c r="H864" s="62" t="s">
        <v>12028</v>
      </c>
      <c r="I864" s="10" t="s">
        <v>11508</v>
      </c>
      <c r="J864" s="63" t="str">
        <f t="shared" si="61"/>
        <v>IC.TU.061804</v>
      </c>
      <c r="K864" s="61" t="s">
        <v>12175</v>
      </c>
      <c r="L864" s="167" t="str">
        <f t="shared" si="65"/>
        <v xml:space="preserve">      Site Cooler than Body Temperature</v>
      </c>
      <c r="M864" s="168" t="str">
        <f t="shared" si="62"/>
        <v>PI.IC.TU.061804.01</v>
      </c>
      <c r="N864" s="168"/>
      <c r="O864" s="168" t="str">
        <f t="shared" si="63"/>
        <v>PH.IC.TU.061804.01</v>
      </c>
      <c r="Q864" s="168" t="str">
        <f t="shared" si="64"/>
        <v>CL.IC.TU.061804.01</v>
      </c>
    </row>
    <row r="865" spans="1:25" s="167" customFormat="1" ht="15">
      <c r="A865" s="10" t="s">
        <v>3934</v>
      </c>
      <c r="B865" s="10"/>
      <c r="C865" s="62" t="s">
        <v>6988</v>
      </c>
      <c r="D865" s="10"/>
      <c r="E865" s="61" t="s">
        <v>12602</v>
      </c>
      <c r="F865" s="10" t="s">
        <v>3522</v>
      </c>
      <c r="G865" s="10" t="s">
        <v>3642</v>
      </c>
      <c r="H865" s="62" t="s">
        <v>12210</v>
      </c>
      <c r="I865" s="10" t="s">
        <v>11510</v>
      </c>
      <c r="J865" s="63" t="str">
        <f t="shared" si="61"/>
        <v>IC.TU.061805</v>
      </c>
      <c r="K865" s="61" t="s">
        <v>12175</v>
      </c>
      <c r="L865" s="167" t="str">
        <f t="shared" si="65"/>
        <v xml:space="preserve">      Site Cooler than Opposite Body Part</v>
      </c>
      <c r="M865" s="168" t="str">
        <f t="shared" si="62"/>
        <v>PI.IC.TU.061805.01</v>
      </c>
      <c r="N865" s="168"/>
      <c r="O865" s="168" t="str">
        <f t="shared" si="63"/>
        <v>PH.IC.TU.061805.01</v>
      </c>
      <c r="Q865" s="168" t="str">
        <f t="shared" si="64"/>
        <v>CL.IC.TU.061805.01</v>
      </c>
    </row>
    <row r="866" spans="1:25" s="167" customFormat="1" ht="15">
      <c r="A866" s="10" t="s">
        <v>3934</v>
      </c>
      <c r="B866" s="10"/>
      <c r="C866" s="62" t="s">
        <v>6988</v>
      </c>
      <c r="D866" s="10" t="s">
        <v>10276</v>
      </c>
      <c r="E866" s="61" t="s">
        <v>12604</v>
      </c>
      <c r="F866" s="10" t="s">
        <v>3523</v>
      </c>
      <c r="G866" s="10" t="s">
        <v>10446</v>
      </c>
      <c r="H866" s="62" t="s">
        <v>11848</v>
      </c>
      <c r="I866" s="10" t="s">
        <v>10446</v>
      </c>
      <c r="J866" s="63" t="str">
        <f t="shared" si="61"/>
        <v>IC.TU.061901</v>
      </c>
      <c r="K866" s="61" t="s">
        <v>12175</v>
      </c>
      <c r="L866" s="167" t="str">
        <f t="shared" si="65"/>
        <v>Patent</v>
      </c>
      <c r="M866" s="168" t="str">
        <f t="shared" si="62"/>
        <v>PI.IC.TU.061901.01</v>
      </c>
      <c r="N866" s="168"/>
      <c r="O866" s="168" t="str">
        <f t="shared" si="63"/>
        <v>PH.IC.TU.061901.01</v>
      </c>
      <c r="Q866" s="168" t="str">
        <f t="shared" si="64"/>
        <v>CL.IC.TU.061901.01</v>
      </c>
    </row>
    <row r="867" spans="1:25" s="167" customFormat="1" ht="15">
      <c r="A867" s="10" t="s">
        <v>3934</v>
      </c>
      <c r="B867" s="10"/>
      <c r="C867" s="62" t="s">
        <v>6988</v>
      </c>
      <c r="D867" s="10"/>
      <c r="E867" s="61" t="s">
        <v>12604</v>
      </c>
      <c r="F867" s="10" t="s">
        <v>3523</v>
      </c>
      <c r="G867" s="10" t="s">
        <v>10128</v>
      </c>
      <c r="H867" s="62" t="s">
        <v>12030</v>
      </c>
      <c r="I867" s="10" t="s">
        <v>10128</v>
      </c>
      <c r="J867" s="63" t="str">
        <f t="shared" si="61"/>
        <v>IC.TU.061902</v>
      </c>
      <c r="K867" s="61" t="s">
        <v>12175</v>
      </c>
      <c r="L867" s="167" t="str">
        <f t="shared" si="65"/>
        <v>Irrigated</v>
      </c>
      <c r="M867" s="168" t="str">
        <f t="shared" si="62"/>
        <v>PI.IC.TU.061902.01</v>
      </c>
      <c r="N867" s="168"/>
      <c r="O867" s="168" t="str">
        <f t="shared" si="63"/>
        <v>PH.IC.TU.061902.01</v>
      </c>
      <c r="Q867" s="168" t="str">
        <f t="shared" si="64"/>
        <v>CL.IC.TU.061902.01</v>
      </c>
    </row>
    <row r="868" spans="1:25" s="167" customFormat="1" ht="15">
      <c r="A868" s="10" t="s">
        <v>3934</v>
      </c>
      <c r="B868" s="10"/>
      <c r="C868" s="62" t="s">
        <v>6988</v>
      </c>
      <c r="D868" s="10"/>
      <c r="E868" s="61" t="s">
        <v>12604</v>
      </c>
      <c r="F868" s="10" t="s">
        <v>3523</v>
      </c>
      <c r="G868" s="10" t="s">
        <v>10300</v>
      </c>
      <c r="H868" s="62" t="s">
        <v>12032</v>
      </c>
      <c r="I868" s="10" t="s">
        <v>10300</v>
      </c>
      <c r="J868" s="63" t="str">
        <f t="shared" si="61"/>
        <v>IC.TU.061903</v>
      </c>
      <c r="K868" s="61" t="s">
        <v>12175</v>
      </c>
      <c r="L868" s="167" t="str">
        <f t="shared" si="65"/>
        <v>Clamped</v>
      </c>
      <c r="M868" s="168" t="str">
        <f t="shared" si="62"/>
        <v>PI.IC.TU.061903.01</v>
      </c>
      <c r="N868" s="168"/>
      <c r="O868" s="168" t="str">
        <f t="shared" si="63"/>
        <v>PH.IC.TU.061903.01</v>
      </c>
      <c r="Q868" s="168" t="str">
        <f t="shared" si="64"/>
        <v>CL.IC.TU.061903.01</v>
      </c>
    </row>
    <row r="869" spans="1:25" s="167" customFormat="1" ht="15">
      <c r="A869" s="10" t="s">
        <v>3934</v>
      </c>
      <c r="B869" s="10"/>
      <c r="C869" s="62" t="s">
        <v>6988</v>
      </c>
      <c r="D869" s="10"/>
      <c r="E869" s="61" t="s">
        <v>12604</v>
      </c>
      <c r="F869" s="10" t="s">
        <v>3523</v>
      </c>
      <c r="G869" s="10" t="s">
        <v>3645</v>
      </c>
      <c r="H869" s="62" t="s">
        <v>12028</v>
      </c>
      <c r="I869" s="10" t="s">
        <v>3901</v>
      </c>
      <c r="J869" s="63" t="str">
        <f t="shared" si="61"/>
        <v>IC.TU.061904</v>
      </c>
      <c r="K869" s="61" t="s">
        <v>12175</v>
      </c>
      <c r="L869" s="167" t="str">
        <f t="shared" si="65"/>
        <v>Non-patent/Clogged</v>
      </c>
      <c r="M869" s="168" t="str">
        <f t="shared" si="62"/>
        <v>PI.IC.TU.061904.01</v>
      </c>
      <c r="N869" s="168"/>
      <c r="O869" s="168" t="str">
        <f t="shared" si="63"/>
        <v>PH.IC.TU.061904.01</v>
      </c>
      <c r="Q869" s="168" t="str">
        <f t="shared" si="64"/>
        <v>CL.IC.TU.061904.01</v>
      </c>
    </row>
    <row r="870" spans="1:25" s="167" customFormat="1" ht="15">
      <c r="A870" s="10" t="s">
        <v>3934</v>
      </c>
      <c r="B870" s="10"/>
      <c r="C870" s="62" t="s">
        <v>6988</v>
      </c>
      <c r="D870" s="10"/>
      <c r="E870" s="61" t="s">
        <v>12604</v>
      </c>
      <c r="F870" s="10" t="s">
        <v>3523</v>
      </c>
      <c r="G870" s="10" t="s">
        <v>3917</v>
      </c>
      <c r="H870" s="62" t="s">
        <v>12210</v>
      </c>
      <c r="I870" s="10" t="s">
        <v>3918</v>
      </c>
      <c r="J870" s="63" t="str">
        <f t="shared" si="61"/>
        <v>IC.TU.061905</v>
      </c>
      <c r="K870" s="61" t="s">
        <v>12175</v>
      </c>
      <c r="L870" s="167" t="str">
        <f t="shared" si="65"/>
        <v>Stripped/Milked</v>
      </c>
      <c r="M870" s="168" t="str">
        <f t="shared" si="62"/>
        <v>PI.IC.TU.061905.01</v>
      </c>
      <c r="N870" s="168"/>
      <c r="O870" s="168" t="str">
        <f t="shared" si="63"/>
        <v>PH.IC.TU.061905.01</v>
      </c>
      <c r="Q870" s="168" t="str">
        <f t="shared" si="64"/>
        <v>CL.IC.TU.061905.01</v>
      </c>
    </row>
    <row r="871" spans="1:25" s="167" customFormat="1" ht="15">
      <c r="A871" s="10" t="s">
        <v>3934</v>
      </c>
      <c r="B871" s="10"/>
      <c r="C871" s="62" t="s">
        <v>6988</v>
      </c>
      <c r="D871" s="10"/>
      <c r="E871" s="61" t="s">
        <v>12604</v>
      </c>
      <c r="F871" s="10" t="s">
        <v>3523</v>
      </c>
      <c r="G871" s="10" t="s">
        <v>3919</v>
      </c>
      <c r="H871" s="62" t="s">
        <v>12212</v>
      </c>
      <c r="I871" s="10" t="s">
        <v>10046</v>
      </c>
      <c r="J871" s="63" t="str">
        <f t="shared" si="61"/>
        <v>IC.TU.061906</v>
      </c>
      <c r="K871" s="61" t="s">
        <v>12175</v>
      </c>
      <c r="L871" s="167" t="str">
        <f t="shared" si="65"/>
        <v>Gravity Drainage</v>
      </c>
      <c r="M871" s="168" t="str">
        <f t="shared" si="62"/>
        <v>PI.IC.TU.061906.01</v>
      </c>
      <c r="N871" s="168"/>
      <c r="O871" s="168" t="str">
        <f t="shared" si="63"/>
        <v>PH.IC.TU.061906.01</v>
      </c>
      <c r="Q871" s="168" t="str">
        <f t="shared" si="64"/>
        <v>CL.IC.TU.061906.01</v>
      </c>
    </row>
    <row r="872" spans="1:25" s="167" customFormat="1" ht="15">
      <c r="A872" s="10" t="s">
        <v>3934</v>
      </c>
      <c r="B872" s="10"/>
      <c r="C872" s="62" t="s">
        <v>6988</v>
      </c>
      <c r="D872" s="10"/>
      <c r="E872" s="61" t="s">
        <v>12604</v>
      </c>
      <c r="F872" s="10" t="s">
        <v>3523</v>
      </c>
      <c r="G872" s="10" t="s">
        <v>10123</v>
      </c>
      <c r="H872" s="62" t="s">
        <v>12225</v>
      </c>
      <c r="I872" s="10" t="s">
        <v>11841</v>
      </c>
      <c r="J872" s="63" t="str">
        <f t="shared" si="61"/>
        <v>IC.TU.061907</v>
      </c>
      <c r="K872" s="61" t="s">
        <v>12175</v>
      </c>
      <c r="L872" s="167" t="str">
        <f t="shared" si="65"/>
        <v>Discontinued</v>
      </c>
      <c r="M872" s="168" t="str">
        <f t="shared" si="62"/>
        <v>PI.IC.TU.061907.01</v>
      </c>
      <c r="N872" s="168"/>
      <c r="O872" s="168" t="str">
        <f t="shared" si="63"/>
        <v>PH.IC.TU.061907.01</v>
      </c>
      <c r="Q872" s="168" t="str">
        <f t="shared" si="64"/>
        <v>CL.IC.TU.061907.01</v>
      </c>
    </row>
    <row r="873" spans="1:25" s="167" customFormat="1" ht="15">
      <c r="A873" s="10" t="s">
        <v>3934</v>
      </c>
      <c r="B873" s="10"/>
      <c r="C873" s="62" t="s">
        <v>6988</v>
      </c>
      <c r="D873" s="10"/>
      <c r="E873" s="61" t="s">
        <v>12604</v>
      </c>
      <c r="F873" s="10" t="s">
        <v>3523</v>
      </c>
      <c r="G873" s="10" t="s">
        <v>10478</v>
      </c>
      <c r="H873" s="62" t="s">
        <v>11638</v>
      </c>
      <c r="I873" s="10" t="s">
        <v>10478</v>
      </c>
      <c r="J873" s="63" t="str">
        <f t="shared" si="61"/>
        <v>IC.TU.061908</v>
      </c>
      <c r="K873" s="61" t="s">
        <v>12175</v>
      </c>
      <c r="L873" s="167" t="str">
        <f t="shared" si="65"/>
        <v>Other: specify</v>
      </c>
      <c r="M873" s="168" t="str">
        <f t="shared" si="62"/>
        <v>PI.IC.TU.061908.01</v>
      </c>
      <c r="N873" s="168"/>
      <c r="O873" s="168" t="str">
        <f t="shared" si="63"/>
        <v>PH.IC.TU.061908.01</v>
      </c>
      <c r="Q873" s="168" t="str">
        <f t="shared" si="64"/>
        <v>CL.IC.TU.061908.01</v>
      </c>
    </row>
    <row r="874" spans="1:25" s="167" customFormat="1" ht="15">
      <c r="A874" s="167" t="s">
        <v>3934</v>
      </c>
      <c r="C874" s="61" t="s">
        <v>13029</v>
      </c>
      <c r="E874" s="61" t="s">
        <v>12604</v>
      </c>
      <c r="F874" s="167" t="s">
        <v>13030</v>
      </c>
      <c r="G874" s="167" t="s">
        <v>12805</v>
      </c>
      <c r="H874" s="62" t="s">
        <v>12732</v>
      </c>
      <c r="J874" s="63" t="str">
        <f t="shared" si="61"/>
        <v>IC.TU.061909</v>
      </c>
      <c r="K874" s="61" t="s">
        <v>2206</v>
      </c>
      <c r="L874" s="167" t="str">
        <f t="shared" si="65"/>
        <v>Self Discontinued</v>
      </c>
      <c r="M874" s="168" t="str">
        <f t="shared" si="62"/>
        <v>PI.IC.TU.061909.01</v>
      </c>
      <c r="N874" s="168"/>
      <c r="O874" s="168" t="str">
        <f t="shared" si="63"/>
        <v>PH.IC.TU.061909.01</v>
      </c>
      <c r="Q874" s="168" t="str">
        <f t="shared" si="64"/>
        <v>CL.IC.TU.061909.01</v>
      </c>
      <c r="X874" s="167" t="s">
        <v>12505</v>
      </c>
      <c r="Y874" s="167">
        <v>1124</v>
      </c>
    </row>
    <row r="875" spans="1:25" s="167" customFormat="1" ht="15">
      <c r="A875" s="10" t="s">
        <v>3934</v>
      </c>
      <c r="B875" s="10"/>
      <c r="C875" s="62" t="s">
        <v>6988</v>
      </c>
      <c r="D875" s="10" t="s">
        <v>9826</v>
      </c>
      <c r="E875" s="61" t="s">
        <v>7228</v>
      </c>
      <c r="F875" s="10" t="s">
        <v>3524</v>
      </c>
      <c r="G875" s="10" t="s">
        <v>9743</v>
      </c>
      <c r="H875" s="62" t="s">
        <v>11848</v>
      </c>
      <c r="I875" s="10" t="s">
        <v>12157</v>
      </c>
      <c r="J875" s="63" t="str">
        <f t="shared" si="61"/>
        <v>IC.TU.062001</v>
      </c>
      <c r="K875" s="61" t="s">
        <v>12175</v>
      </c>
      <c r="L875" s="167" t="str">
        <f t="shared" si="65"/>
        <v xml:space="preserve">      None</v>
      </c>
      <c r="M875" s="168" t="str">
        <f t="shared" si="62"/>
        <v>PI.IC.TU.062001.01</v>
      </c>
      <c r="N875" s="168"/>
      <c r="O875" s="168" t="str">
        <f t="shared" si="63"/>
        <v>PH.IC.TU.062001.01</v>
      </c>
      <c r="Q875" s="168" t="str">
        <f t="shared" si="64"/>
        <v>CL.IC.TU.062001.01</v>
      </c>
    </row>
    <row r="876" spans="1:25" s="167" customFormat="1" ht="15">
      <c r="A876" s="10" t="s">
        <v>3934</v>
      </c>
      <c r="B876" s="10"/>
      <c r="C876" s="62" t="s">
        <v>6988</v>
      </c>
      <c r="D876" s="10"/>
      <c r="E876" s="61" t="s">
        <v>7228</v>
      </c>
      <c r="F876" s="10" t="s">
        <v>3524</v>
      </c>
      <c r="G876" s="10" t="s">
        <v>8799</v>
      </c>
      <c r="H876" s="62" t="s">
        <v>12030</v>
      </c>
      <c r="I876" s="10" t="s">
        <v>11013</v>
      </c>
      <c r="J876" s="63" t="str">
        <f t="shared" si="61"/>
        <v>IC.TU.062002</v>
      </c>
      <c r="K876" s="61" t="s">
        <v>12175</v>
      </c>
      <c r="L876" s="167" t="str">
        <f t="shared" si="65"/>
        <v xml:space="preserve">     Intermittent</v>
      </c>
      <c r="M876" s="168" t="str">
        <f t="shared" si="62"/>
        <v>PI.IC.TU.062002.01</v>
      </c>
      <c r="N876" s="168"/>
      <c r="O876" s="168" t="str">
        <f t="shared" si="63"/>
        <v>PH.IC.TU.062002.01</v>
      </c>
      <c r="Q876" s="168" t="str">
        <f t="shared" si="64"/>
        <v>CL.IC.TU.062002.01</v>
      </c>
    </row>
    <row r="877" spans="1:25" s="167" customFormat="1" ht="15">
      <c r="A877" s="10" t="s">
        <v>3934</v>
      </c>
      <c r="B877" s="10"/>
      <c r="C877" s="62" t="s">
        <v>6988</v>
      </c>
      <c r="D877" s="10"/>
      <c r="E877" s="61" t="s">
        <v>7228</v>
      </c>
      <c r="F877" s="10" t="s">
        <v>3524</v>
      </c>
      <c r="G877" s="10" t="s">
        <v>10278</v>
      </c>
      <c r="H877" s="62" t="s">
        <v>12032</v>
      </c>
      <c r="I877" s="10" t="s">
        <v>8798</v>
      </c>
      <c r="J877" s="63" t="str">
        <f t="shared" si="61"/>
        <v>IC.TU.062003</v>
      </c>
      <c r="K877" s="61" t="s">
        <v>12175</v>
      </c>
      <c r="L877" s="167" t="str">
        <f t="shared" si="65"/>
        <v>Continuous</v>
      </c>
      <c r="M877" s="168" t="str">
        <f t="shared" si="62"/>
        <v>PI.IC.TU.062003.01</v>
      </c>
      <c r="N877" s="168"/>
      <c r="O877" s="168" t="str">
        <f t="shared" si="63"/>
        <v>PH.IC.TU.062003.01</v>
      </c>
      <c r="Q877" s="168" t="str">
        <f t="shared" si="64"/>
        <v>CL.IC.TU.062003.01</v>
      </c>
    </row>
    <row r="878" spans="1:25" s="167" customFormat="1" ht="15">
      <c r="A878" s="167" t="s">
        <v>3934</v>
      </c>
      <c r="C878" s="61" t="s">
        <v>2638</v>
      </c>
      <c r="E878" s="61" t="s">
        <v>12282</v>
      </c>
      <c r="F878" s="167" t="s">
        <v>2510</v>
      </c>
      <c r="G878" s="167" t="s">
        <v>2244</v>
      </c>
      <c r="H878" s="62" t="s">
        <v>2242</v>
      </c>
      <c r="I878" s="167" t="s">
        <v>2245</v>
      </c>
      <c r="J878" s="63" t="str">
        <f t="shared" si="61"/>
        <v>IC.TU.062004</v>
      </c>
      <c r="K878" s="61" t="s">
        <v>12175</v>
      </c>
      <c r="L878" s="167" t="str">
        <f t="shared" si="65"/>
        <v xml:space="preserve">     Bulb</v>
      </c>
      <c r="M878" s="168" t="str">
        <f t="shared" si="62"/>
        <v>PI.IC.TU.062004.01</v>
      </c>
      <c r="N878" s="168"/>
      <c r="O878" s="168" t="str">
        <f t="shared" si="63"/>
        <v>PH.IC.TU.062004.01</v>
      </c>
      <c r="Q878" s="168" t="str">
        <f t="shared" si="64"/>
        <v>CL.IC.TU.062004.01</v>
      </c>
      <c r="V878" s="167" t="s">
        <v>2777</v>
      </c>
      <c r="W878" s="167">
        <v>1048</v>
      </c>
    </row>
    <row r="879" spans="1:25" s="167" customFormat="1" ht="15">
      <c r="A879" s="10" t="s">
        <v>3934</v>
      </c>
      <c r="B879" s="10"/>
      <c r="C879" s="62" t="s">
        <v>6988</v>
      </c>
      <c r="D879" s="10" t="s">
        <v>10285</v>
      </c>
      <c r="E879" s="61" t="s">
        <v>8039</v>
      </c>
      <c r="F879" s="10" t="s">
        <v>3524</v>
      </c>
      <c r="G879" s="10" t="s">
        <v>3780</v>
      </c>
      <c r="H879" s="62" t="s">
        <v>11848</v>
      </c>
      <c r="I879" s="10" t="s">
        <v>8746</v>
      </c>
      <c r="J879" s="63" t="str">
        <f t="shared" si="61"/>
        <v>IC.TU.062101</v>
      </c>
      <c r="K879" s="61" t="s">
        <v>12175</v>
      </c>
      <c r="L879" s="167" t="str">
        <f t="shared" si="65"/>
        <v xml:space="preserve">       None</v>
      </c>
      <c r="M879" s="168" t="str">
        <f t="shared" si="62"/>
        <v>PI.IC.TU.062101.01</v>
      </c>
      <c r="N879" s="168"/>
      <c r="O879" s="168" t="str">
        <f t="shared" si="63"/>
        <v>PH.IC.TU.062101.01</v>
      </c>
      <c r="Q879" s="168" t="str">
        <f t="shared" si="64"/>
        <v>CL.IC.TU.062101.01</v>
      </c>
    </row>
    <row r="880" spans="1:25" s="167" customFormat="1" ht="15">
      <c r="A880" s="10" t="s">
        <v>3934</v>
      </c>
      <c r="B880" s="10"/>
      <c r="C880" s="62" t="s">
        <v>6988</v>
      </c>
      <c r="D880" s="10"/>
      <c r="E880" s="61" t="s">
        <v>8039</v>
      </c>
      <c r="F880" s="10" t="s">
        <v>3524</v>
      </c>
      <c r="G880" s="10" t="s">
        <v>3702</v>
      </c>
      <c r="H880" s="62" t="s">
        <v>12030</v>
      </c>
      <c r="I880" s="10" t="s">
        <v>10526</v>
      </c>
      <c r="J880" s="63" t="str">
        <f t="shared" si="61"/>
        <v>IC.TU.062102</v>
      </c>
      <c r="K880" s="61" t="s">
        <v>12175</v>
      </c>
      <c r="L880" s="167" t="str">
        <f t="shared" si="65"/>
        <v xml:space="preserve">      Low</v>
      </c>
      <c r="M880" s="168" t="str">
        <f t="shared" si="62"/>
        <v>PI.IC.TU.062102.01</v>
      </c>
      <c r="N880" s="168"/>
      <c r="O880" s="168" t="str">
        <f t="shared" si="63"/>
        <v>PH.IC.TU.062102.01</v>
      </c>
      <c r="Q880" s="168" t="str">
        <f t="shared" si="64"/>
        <v>CL.IC.TU.062102.01</v>
      </c>
    </row>
    <row r="881" spans="1:45" s="167" customFormat="1" ht="15">
      <c r="A881" s="10" t="s">
        <v>3934</v>
      </c>
      <c r="B881" s="10"/>
      <c r="C881" s="62" t="s">
        <v>6988</v>
      </c>
      <c r="D881" s="10"/>
      <c r="E881" s="61" t="s">
        <v>8039</v>
      </c>
      <c r="F881" s="10" t="s">
        <v>3524</v>
      </c>
      <c r="G881" s="10" t="s">
        <v>4622</v>
      </c>
      <c r="H881" s="62" t="s">
        <v>12032</v>
      </c>
      <c r="I881" s="10" t="s">
        <v>10362</v>
      </c>
      <c r="J881" s="63" t="str">
        <f t="shared" si="61"/>
        <v>IC.TU.062103</v>
      </c>
      <c r="K881" s="61" t="s">
        <v>12175</v>
      </c>
      <c r="L881" s="167" t="str">
        <f t="shared" si="65"/>
        <v xml:space="preserve">     Medium</v>
      </c>
      <c r="M881" s="168" t="str">
        <f t="shared" si="62"/>
        <v>PI.IC.TU.062103.01</v>
      </c>
      <c r="N881" s="168"/>
      <c r="O881" s="168" t="str">
        <f t="shared" si="63"/>
        <v>PH.IC.TU.062103.01</v>
      </c>
      <c r="Q881" s="168" t="str">
        <f t="shared" si="64"/>
        <v>CL.IC.TU.062103.01</v>
      </c>
    </row>
    <row r="882" spans="1:45" s="167" customFormat="1" ht="15">
      <c r="A882" s="10" t="s">
        <v>3934</v>
      </c>
      <c r="B882" s="10"/>
      <c r="C882" s="62" t="s">
        <v>6988</v>
      </c>
      <c r="D882" s="10"/>
      <c r="E882" s="61" t="s">
        <v>8039</v>
      </c>
      <c r="F882" s="10" t="s">
        <v>3524</v>
      </c>
      <c r="G882" s="10" t="s">
        <v>3925</v>
      </c>
      <c r="H882" s="62" t="s">
        <v>12028</v>
      </c>
      <c r="I882" s="10" t="s">
        <v>10363</v>
      </c>
      <c r="J882" s="63" t="str">
        <f t="shared" si="61"/>
        <v>IC.TU.062104</v>
      </c>
      <c r="K882" s="61" t="s">
        <v>12175</v>
      </c>
      <c r="L882" s="167" t="str">
        <f t="shared" si="65"/>
        <v xml:space="preserve">     High</v>
      </c>
      <c r="M882" s="168" t="str">
        <f t="shared" si="62"/>
        <v>PI.IC.TU.062104.01</v>
      </c>
      <c r="N882" s="168"/>
      <c r="O882" s="168" t="str">
        <f t="shared" si="63"/>
        <v>PH.IC.TU.062104.01</v>
      </c>
      <c r="Q882" s="168" t="str">
        <f t="shared" si="64"/>
        <v>CL.IC.TU.062104.01</v>
      </c>
    </row>
    <row r="883" spans="1:45" s="167" customFormat="1" ht="15">
      <c r="A883" s="167" t="s">
        <v>3934</v>
      </c>
      <c r="C883" s="62" t="s">
        <v>6988</v>
      </c>
      <c r="D883" s="10"/>
      <c r="E883" s="61" t="s">
        <v>8039</v>
      </c>
      <c r="F883" s="10" t="s">
        <v>3524</v>
      </c>
      <c r="G883" s="167" t="s">
        <v>4600</v>
      </c>
      <c r="H883" s="62" t="s">
        <v>6291</v>
      </c>
      <c r="I883" s="167" t="s">
        <v>3926</v>
      </c>
      <c r="J883" s="63" t="str">
        <f t="shared" si="61"/>
        <v>IC.TU.062105</v>
      </c>
      <c r="K883" s="61" t="s">
        <v>12175</v>
      </c>
      <c r="L883" s="167" t="str">
        <f t="shared" si="65"/>
        <v>Number: specify</v>
      </c>
      <c r="M883" s="168" t="str">
        <f t="shared" si="62"/>
        <v>PI.IC.TU.062105.01</v>
      </c>
      <c r="N883" s="168"/>
      <c r="O883" s="168" t="str">
        <f t="shared" si="63"/>
        <v>PH.IC.TU.062105.01</v>
      </c>
      <c r="Q883" s="168" t="str">
        <f t="shared" si="64"/>
        <v>CL.IC.TU.062105.01</v>
      </c>
      <c r="R883" s="167" t="s">
        <v>12465</v>
      </c>
      <c r="S883" s="167">
        <v>331</v>
      </c>
    </row>
    <row r="884" spans="1:45" s="167" customFormat="1" ht="15">
      <c r="A884" s="167" t="s">
        <v>3934</v>
      </c>
      <c r="C884" s="61" t="s">
        <v>2638</v>
      </c>
      <c r="E884" s="61" t="s">
        <v>12285</v>
      </c>
      <c r="F884" s="167" t="s">
        <v>2641</v>
      </c>
      <c r="G884" s="167" t="s">
        <v>2246</v>
      </c>
      <c r="H884" s="62" t="s">
        <v>2424</v>
      </c>
      <c r="I884" s="167" t="s">
        <v>2247</v>
      </c>
      <c r="J884" s="63" t="str">
        <f t="shared" si="61"/>
        <v>IC.TU.062106</v>
      </c>
      <c r="K884" s="61" t="s">
        <v>12175</v>
      </c>
      <c r="L884" s="167" t="str">
        <f t="shared" si="65"/>
        <v>Bulb</v>
      </c>
      <c r="M884" s="168" t="str">
        <f t="shared" si="62"/>
        <v>PI.IC.TU.062106.01</v>
      </c>
      <c r="N884" s="168"/>
      <c r="O884" s="168" t="str">
        <f t="shared" si="63"/>
        <v>PH.IC.TU.062106.01</v>
      </c>
      <c r="Q884" s="168" t="str">
        <f t="shared" si="64"/>
        <v>CL.IC.TU.062106.01</v>
      </c>
      <c r="R884" s="167" t="s">
        <v>12180</v>
      </c>
      <c r="S884" s="167" t="s">
        <v>2301</v>
      </c>
      <c r="V884" s="167" t="s">
        <v>2302</v>
      </c>
      <c r="W884" s="167">
        <v>1048</v>
      </c>
    </row>
    <row r="885" spans="1:45" s="167" customFormat="1" ht="15">
      <c r="A885" s="10" t="s">
        <v>3934</v>
      </c>
      <c r="B885" s="10"/>
      <c r="C885" s="62" t="s">
        <v>6988</v>
      </c>
      <c r="D885" s="10" t="s">
        <v>9846</v>
      </c>
      <c r="E885" s="61" t="s">
        <v>7874</v>
      </c>
      <c r="F885" s="10" t="s">
        <v>3525</v>
      </c>
      <c r="G885" s="10" t="s">
        <v>7180</v>
      </c>
      <c r="H885" s="62" t="s">
        <v>11848</v>
      </c>
      <c r="I885" s="10" t="s">
        <v>7180</v>
      </c>
      <c r="J885" s="63" t="str">
        <f t="shared" si="61"/>
        <v>IC.TU.062201</v>
      </c>
      <c r="K885" s="61" t="s">
        <v>12175</v>
      </c>
      <c r="L885" s="167" t="str">
        <f t="shared" si="65"/>
        <v>Bulb</v>
      </c>
      <c r="M885" s="168" t="str">
        <f t="shared" si="62"/>
        <v>PI.IC.TU.062201.01</v>
      </c>
      <c r="N885" s="168"/>
      <c r="O885" s="168" t="str">
        <f t="shared" si="63"/>
        <v>PH.IC.TU.062201.01</v>
      </c>
      <c r="Q885" s="168" t="str">
        <f t="shared" si="64"/>
        <v>CL.IC.TU.062201.01</v>
      </c>
    </row>
    <row r="886" spans="1:45" s="167" customFormat="1" ht="15">
      <c r="A886" s="10" t="s">
        <v>3934</v>
      </c>
      <c r="B886" s="10"/>
      <c r="C886" s="62" t="s">
        <v>6988</v>
      </c>
      <c r="D886" s="10"/>
      <c r="E886" s="61" t="s">
        <v>7874</v>
      </c>
      <c r="F886" s="10" t="s">
        <v>3525</v>
      </c>
      <c r="G886" s="10" t="s">
        <v>3928</v>
      </c>
      <c r="H886" s="62" t="s">
        <v>12030</v>
      </c>
      <c r="I886" s="10" t="s">
        <v>3928</v>
      </c>
      <c r="J886" s="63" t="str">
        <f t="shared" si="61"/>
        <v>IC.TU.062202</v>
      </c>
      <c r="K886" s="61" t="s">
        <v>12175</v>
      </c>
      <c r="L886" s="167" t="str">
        <f t="shared" si="65"/>
        <v>Hemovac</v>
      </c>
      <c r="M886" s="168" t="str">
        <f t="shared" si="62"/>
        <v>PI.IC.TU.062202.01</v>
      </c>
      <c r="N886" s="168"/>
      <c r="O886" s="168" t="str">
        <f t="shared" si="63"/>
        <v>PH.IC.TU.062202.01</v>
      </c>
      <c r="Q886" s="168" t="str">
        <f t="shared" si="64"/>
        <v>CL.IC.TU.062202.01</v>
      </c>
    </row>
    <row r="887" spans="1:45" s="167" customFormat="1" ht="15">
      <c r="A887" s="10" t="s">
        <v>3934</v>
      </c>
      <c r="B887" s="10"/>
      <c r="C887" s="62" t="s">
        <v>6988</v>
      </c>
      <c r="D887" s="10"/>
      <c r="E887" s="61" t="s">
        <v>7874</v>
      </c>
      <c r="F887" s="10" t="s">
        <v>3525</v>
      </c>
      <c r="G887" s="10" t="s">
        <v>3929</v>
      </c>
      <c r="H887" s="62" t="s">
        <v>12032</v>
      </c>
      <c r="I887" s="10" t="s">
        <v>3930</v>
      </c>
      <c r="J887" s="63" t="str">
        <f t="shared" si="61"/>
        <v>IC.TU.062203</v>
      </c>
      <c r="K887" s="61" t="s">
        <v>12175</v>
      </c>
      <c r="L887" s="167" t="str">
        <f t="shared" si="65"/>
        <v>Jackson Pratt</v>
      </c>
      <c r="M887" s="168" t="str">
        <f t="shared" si="62"/>
        <v>PI.IC.TU.062203.01</v>
      </c>
      <c r="N887" s="168"/>
      <c r="O887" s="168" t="str">
        <f t="shared" si="63"/>
        <v>PH.IC.TU.062203.01</v>
      </c>
      <c r="Q887" s="168" t="str">
        <f t="shared" si="64"/>
        <v>CL.IC.TU.062203.01</v>
      </c>
    </row>
    <row r="888" spans="1:45" s="167" customFormat="1" ht="15">
      <c r="A888" s="10" t="s">
        <v>3934</v>
      </c>
      <c r="B888" s="10"/>
      <c r="C888" s="62" t="s">
        <v>6988</v>
      </c>
      <c r="D888" s="10"/>
      <c r="E888" s="61" t="s">
        <v>7874</v>
      </c>
      <c r="F888" s="10" t="s">
        <v>3525</v>
      </c>
      <c r="G888" s="10" t="s">
        <v>3931</v>
      </c>
      <c r="H888" s="62" t="s">
        <v>12028</v>
      </c>
      <c r="I888" s="10" t="s">
        <v>3931</v>
      </c>
      <c r="J888" s="63" t="str">
        <f t="shared" si="61"/>
        <v>IC.TU.062204</v>
      </c>
      <c r="K888" s="61" t="s">
        <v>12175</v>
      </c>
      <c r="L888" s="167" t="str">
        <f t="shared" si="65"/>
        <v>Penrose</v>
      </c>
      <c r="M888" s="168" t="str">
        <f t="shared" si="62"/>
        <v>PI.IC.TU.062204.01</v>
      </c>
      <c r="N888" s="168"/>
      <c r="O888" s="168" t="str">
        <f t="shared" si="63"/>
        <v>PH.IC.TU.062204.01</v>
      </c>
      <c r="Q888" s="168" t="str">
        <f t="shared" si="64"/>
        <v>CL.IC.TU.062204.01</v>
      </c>
    </row>
    <row r="889" spans="1:45" s="167" customFormat="1" ht="15">
      <c r="A889" s="10" t="s">
        <v>3934</v>
      </c>
      <c r="B889" s="10"/>
      <c r="C889" s="62" t="s">
        <v>6988</v>
      </c>
      <c r="D889" s="10"/>
      <c r="E889" s="61" t="s">
        <v>7874</v>
      </c>
      <c r="F889" s="10" t="s">
        <v>3525</v>
      </c>
      <c r="G889" s="10" t="s">
        <v>3937</v>
      </c>
      <c r="H889" s="62" t="s">
        <v>12210</v>
      </c>
      <c r="I889" s="10" t="s">
        <v>3938</v>
      </c>
      <c r="J889" s="63" t="str">
        <f t="shared" si="61"/>
        <v>IC.TU.062205</v>
      </c>
      <c r="K889" s="61" t="s">
        <v>12175</v>
      </c>
      <c r="L889" s="167" t="str">
        <f t="shared" si="65"/>
        <v>Red rubber catheter</v>
      </c>
      <c r="M889" s="168" t="str">
        <f t="shared" si="62"/>
        <v>PI.IC.TU.062205.01</v>
      </c>
      <c r="N889" s="168"/>
      <c r="O889" s="168" t="str">
        <f t="shared" si="63"/>
        <v>PH.IC.TU.062205.01</v>
      </c>
      <c r="Q889" s="168" t="str">
        <f t="shared" si="64"/>
        <v>CL.IC.TU.062205.01</v>
      </c>
    </row>
    <row r="890" spans="1:45" s="167" customFormat="1" ht="15">
      <c r="A890" s="10" t="s">
        <v>3934</v>
      </c>
      <c r="B890" s="10"/>
      <c r="C890" s="62" t="s">
        <v>6988</v>
      </c>
      <c r="D890" s="10"/>
      <c r="E890" s="61" t="s">
        <v>7874</v>
      </c>
      <c r="F890" s="10" t="s">
        <v>3525</v>
      </c>
      <c r="G890" s="10" t="s">
        <v>3939</v>
      </c>
      <c r="H890" s="62" t="s">
        <v>12212</v>
      </c>
      <c r="I890" s="10" t="s">
        <v>3940</v>
      </c>
      <c r="J890" s="63" t="str">
        <f t="shared" si="61"/>
        <v>IC.TU.062206</v>
      </c>
      <c r="K890" s="61" t="s">
        <v>12175</v>
      </c>
      <c r="L890" s="167" t="str">
        <f t="shared" si="65"/>
        <v>T-Tube</v>
      </c>
      <c r="M890" s="168" t="str">
        <f t="shared" si="62"/>
        <v>PI.IC.TU.062206.01</v>
      </c>
      <c r="N890" s="168"/>
      <c r="O890" s="168" t="str">
        <f t="shared" si="63"/>
        <v>PH.IC.TU.062206.01</v>
      </c>
      <c r="Q890" s="168" t="str">
        <f t="shared" si="64"/>
        <v>CL.IC.TU.062206.01</v>
      </c>
    </row>
    <row r="891" spans="1:45" s="167" customFormat="1" ht="15">
      <c r="A891" s="10" t="s">
        <v>3934</v>
      </c>
      <c r="B891" s="10"/>
      <c r="C891" s="62" t="s">
        <v>6988</v>
      </c>
      <c r="D891" s="10"/>
      <c r="E891" s="61" t="s">
        <v>7874</v>
      </c>
      <c r="F891" s="10" t="s">
        <v>3525</v>
      </c>
      <c r="G891" s="10" t="s">
        <v>10884</v>
      </c>
      <c r="H891" s="62" t="s">
        <v>12225</v>
      </c>
      <c r="I891" s="10" t="s">
        <v>12437</v>
      </c>
      <c r="J891" s="63" t="str">
        <f t="shared" si="61"/>
        <v>IC.TU.062207</v>
      </c>
      <c r="K891" s="61" t="s">
        <v>12175</v>
      </c>
      <c r="L891" s="167" t="str">
        <f t="shared" si="65"/>
        <v>Other:  specify</v>
      </c>
      <c r="M891" s="168" t="str">
        <f t="shared" si="62"/>
        <v>PI.IC.TU.062207.01</v>
      </c>
      <c r="N891" s="168"/>
      <c r="O891" s="168" t="str">
        <f t="shared" si="63"/>
        <v>PH.IC.TU.062207.01</v>
      </c>
      <c r="Q891" s="168" t="str">
        <f t="shared" si="64"/>
        <v>CL.IC.TU.062207.01</v>
      </c>
    </row>
    <row r="892" spans="1:45" s="167" customFormat="1" ht="15">
      <c r="A892" s="167" t="s">
        <v>3934</v>
      </c>
      <c r="C892" s="62" t="s">
        <v>6988</v>
      </c>
      <c r="D892" s="10"/>
      <c r="E892" s="61" t="s">
        <v>7874</v>
      </c>
      <c r="F892" s="10" t="s">
        <v>3525</v>
      </c>
      <c r="G892" s="167" t="s">
        <v>3941</v>
      </c>
      <c r="H892" s="62" t="s">
        <v>3574</v>
      </c>
      <c r="I892" s="167" t="s">
        <v>3941</v>
      </c>
      <c r="J892" s="63" t="str">
        <f t="shared" si="61"/>
        <v>IC.TU.062208</v>
      </c>
      <c r="K892" s="61" t="s">
        <v>12175</v>
      </c>
      <c r="L892" s="167" t="str">
        <f t="shared" si="65"/>
        <v>Blakemore</v>
      </c>
      <c r="M892" s="168" t="str">
        <f t="shared" si="62"/>
        <v>PI.IC.TU.062208.01</v>
      </c>
      <c r="N892" s="168"/>
      <c r="O892" s="168" t="str">
        <f t="shared" si="63"/>
        <v>PH.IC.TU.062208.01</v>
      </c>
      <c r="Q892" s="168" t="str">
        <f t="shared" si="64"/>
        <v>CL.IC.TU.062208.01</v>
      </c>
      <c r="R892" s="167" t="s">
        <v>12465</v>
      </c>
      <c r="S892" s="167">
        <v>499</v>
      </c>
    </row>
    <row r="893" spans="1:45" s="167" customFormat="1" ht="15">
      <c r="A893" s="167" t="s">
        <v>3934</v>
      </c>
      <c r="C893" s="62" t="s">
        <v>6988</v>
      </c>
      <c r="D893" s="10"/>
      <c r="E893" s="61" t="s">
        <v>7874</v>
      </c>
      <c r="F893" s="10" t="s">
        <v>3525</v>
      </c>
      <c r="G893" s="167" t="s">
        <v>3942</v>
      </c>
      <c r="H893" s="62" t="s">
        <v>3690</v>
      </c>
      <c r="I893" s="167" t="s">
        <v>3942</v>
      </c>
      <c r="J893" s="63" t="str">
        <f t="shared" si="61"/>
        <v>IC.TU.062209</v>
      </c>
      <c r="K893" s="61" t="s">
        <v>12175</v>
      </c>
      <c r="L893" s="167" t="str">
        <f t="shared" si="65"/>
        <v>Esophagogastric</v>
      </c>
      <c r="M893" s="168" t="str">
        <f t="shared" si="62"/>
        <v>PI.IC.TU.062209.01</v>
      </c>
      <c r="N893" s="168"/>
      <c r="O893" s="168" t="str">
        <f t="shared" si="63"/>
        <v>PH.IC.TU.062209.01</v>
      </c>
      <c r="Q893" s="168" t="str">
        <f t="shared" si="64"/>
        <v>CL.IC.TU.062209.01</v>
      </c>
      <c r="R893" s="167" t="s">
        <v>12465</v>
      </c>
      <c r="S893" s="167">
        <v>499</v>
      </c>
    </row>
    <row r="894" spans="1:45" s="167" customFormat="1" ht="15">
      <c r="A894" s="167" t="s">
        <v>3934</v>
      </c>
      <c r="C894" s="62" t="s">
        <v>6988</v>
      </c>
      <c r="D894" s="10"/>
      <c r="E894" s="61" t="s">
        <v>7874</v>
      </c>
      <c r="F894" s="10" t="s">
        <v>3525</v>
      </c>
      <c r="G894" s="167" t="s">
        <v>3821</v>
      </c>
      <c r="H894" s="62" t="s">
        <v>3188</v>
      </c>
      <c r="I894" s="167" t="s">
        <v>3943</v>
      </c>
      <c r="J894" s="63" t="str">
        <f t="shared" si="61"/>
        <v>IC.TU.062210</v>
      </c>
      <c r="K894" s="61" t="s">
        <v>2379</v>
      </c>
      <c r="L894" s="167" t="str">
        <f t="shared" si="65"/>
        <v>Naso Gastric Tube</v>
      </c>
      <c r="M894" s="168" t="str">
        <f t="shared" si="62"/>
        <v>PI.IC.TU.062210.01</v>
      </c>
      <c r="N894" s="168"/>
      <c r="O894" s="168" t="str">
        <f t="shared" si="63"/>
        <v>PH.IC.TU.062210.01</v>
      </c>
      <c r="Q894" s="168" t="str">
        <f t="shared" si="64"/>
        <v>CL.IC.TU.062210.01</v>
      </c>
      <c r="R894" s="167" t="s">
        <v>12465</v>
      </c>
      <c r="S894" s="167">
        <v>499</v>
      </c>
    </row>
    <row r="895" spans="1:45" s="167" customFormat="1" ht="15">
      <c r="A895" s="167" t="s">
        <v>3934</v>
      </c>
      <c r="C895" s="62" t="s">
        <v>6988</v>
      </c>
      <c r="D895" s="10"/>
      <c r="E895" s="61" t="s">
        <v>7874</v>
      </c>
      <c r="F895" s="10" t="s">
        <v>3525</v>
      </c>
      <c r="G895" s="167" t="s">
        <v>3944</v>
      </c>
      <c r="H895" s="62" t="s">
        <v>5749</v>
      </c>
      <c r="I895" s="167" t="s">
        <v>3944</v>
      </c>
      <c r="J895" s="63" t="str">
        <f t="shared" si="61"/>
        <v>IC.TU.062211</v>
      </c>
      <c r="K895" s="61" t="s">
        <v>2379</v>
      </c>
      <c r="L895" s="167" t="str">
        <f t="shared" si="65"/>
        <v>Oral Gastric Tube</v>
      </c>
      <c r="M895" s="168" t="str">
        <f t="shared" si="62"/>
        <v>PI.IC.TU.062211.01</v>
      </c>
      <c r="N895" s="168"/>
      <c r="O895" s="168" t="str">
        <f t="shared" si="63"/>
        <v>PH.IC.TU.062211.01</v>
      </c>
      <c r="Q895" s="168" t="str">
        <f t="shared" si="64"/>
        <v>CL.IC.TU.062211.01</v>
      </c>
      <c r="R895" s="167" t="s">
        <v>12465</v>
      </c>
      <c r="S895" s="167">
        <v>499</v>
      </c>
    </row>
    <row r="896" spans="1:45" s="138" customFormat="1" ht="15">
      <c r="A896" s="138" t="s">
        <v>3934</v>
      </c>
      <c r="C896" s="150" t="s">
        <v>12212</v>
      </c>
      <c r="E896" s="150" t="s">
        <v>7874</v>
      </c>
      <c r="F896" s="138" t="s">
        <v>3525</v>
      </c>
      <c r="G896" s="138" t="s">
        <v>14305</v>
      </c>
      <c r="H896" s="151" t="s">
        <v>12100</v>
      </c>
      <c r="I896" s="138" t="s">
        <v>14305</v>
      </c>
      <c r="J896" s="152" t="str">
        <f>CONCATENATE("IC.TU.",C896,E896,H896)</f>
        <v>IC.TU.062212</v>
      </c>
      <c r="K896" s="150" t="s">
        <v>5586</v>
      </c>
      <c r="L896" s="138" t="str">
        <f>G896</f>
        <v>Blake</v>
      </c>
      <c r="M896" s="153" t="str">
        <f>CONCATENATE("PI.",J896,".",K896)</f>
        <v>PI.IC.TU.062212.01</v>
      </c>
      <c r="N896" s="153"/>
      <c r="O896" s="153" t="str">
        <f>CONCATENATE("PH.",J896,".",K896)</f>
        <v>PH.IC.TU.062212.01</v>
      </c>
      <c r="Q896" s="153" t="str">
        <f>CONCATENATE("CL.",J896,".",K896)</f>
        <v>CL.IC.TU.062212.01</v>
      </c>
      <c r="AR896" s="138" t="s">
        <v>12773</v>
      </c>
      <c r="AS896" s="138">
        <v>1649</v>
      </c>
    </row>
    <row r="897" spans="1:47" s="138" customFormat="1" ht="15">
      <c r="A897" s="138" t="s">
        <v>3934</v>
      </c>
      <c r="C897" s="150" t="s">
        <v>12212</v>
      </c>
      <c r="E897" s="150" t="s">
        <v>712</v>
      </c>
      <c r="F897" s="138" t="s">
        <v>3525</v>
      </c>
      <c r="G897" s="138" t="s">
        <v>14718</v>
      </c>
      <c r="H897" s="151" t="s">
        <v>12101</v>
      </c>
      <c r="I897" s="138" t="s">
        <v>14718</v>
      </c>
      <c r="J897" s="152" t="str">
        <f>CONCATENATE("IC.TU.",C897,E897,H897)</f>
        <v>IC.TU.062213</v>
      </c>
      <c r="K897" s="150" t="s">
        <v>3</v>
      </c>
      <c r="L897" s="138" t="str">
        <f>G897</f>
        <v>Davol</v>
      </c>
      <c r="M897" s="153" t="str">
        <f>CONCATENATE("PI.",J897,".",K897)</f>
        <v>PI.IC.TU.062213.01</v>
      </c>
      <c r="N897" s="153"/>
      <c r="O897" s="153" t="str">
        <f>CONCATENATE("PH.",J897,".",K897)</f>
        <v>PH.IC.TU.062213.01</v>
      </c>
      <c r="Q897" s="153" t="str">
        <f>CONCATENATE("CL.",J897,".",K897)</f>
        <v>CL.IC.TU.062213.01</v>
      </c>
      <c r="AT897" s="138" t="s">
        <v>12773</v>
      </c>
      <c r="AU897" s="138">
        <v>1767</v>
      </c>
    </row>
    <row r="898" spans="1:47" s="138" customFormat="1" ht="15">
      <c r="A898" s="138" t="s">
        <v>3934</v>
      </c>
      <c r="C898" s="150" t="s">
        <v>12212</v>
      </c>
      <c r="E898" s="150" t="s">
        <v>712</v>
      </c>
      <c r="F898" s="138" t="s">
        <v>3525</v>
      </c>
      <c r="G898" s="138" t="s">
        <v>14719</v>
      </c>
      <c r="H898" s="151" t="s">
        <v>12102</v>
      </c>
      <c r="I898" s="138" t="s">
        <v>14719</v>
      </c>
      <c r="J898" s="152" t="str">
        <f>CONCATENATE("IC.TU.",C898,E898,H898)</f>
        <v>IC.TU.062214</v>
      </c>
      <c r="K898" s="150" t="s">
        <v>3</v>
      </c>
      <c r="L898" s="138" t="str">
        <f>G898</f>
        <v>Accordian</v>
      </c>
      <c r="M898" s="153" t="str">
        <f>CONCATENATE("PI.",J898,".",K898)</f>
        <v>PI.IC.TU.062214.01</v>
      </c>
      <c r="N898" s="153"/>
      <c r="O898" s="153" t="str">
        <f>CONCATENATE("PH.",J898,".",K898)</f>
        <v>PH.IC.TU.062214.01</v>
      </c>
      <c r="Q898" s="153" t="str">
        <f>CONCATENATE("CL.",J898,".",K898)</f>
        <v>CL.IC.TU.062214.01</v>
      </c>
      <c r="AT898" s="138" t="s">
        <v>12773</v>
      </c>
      <c r="AU898" s="138">
        <v>1767</v>
      </c>
    </row>
    <row r="899" spans="1:47" s="167" customFormat="1" ht="15">
      <c r="A899" s="167" t="s">
        <v>3934</v>
      </c>
      <c r="C899" s="61" t="s">
        <v>12191</v>
      </c>
      <c r="D899" s="167" t="s">
        <v>2714</v>
      </c>
      <c r="E899" s="61" t="s">
        <v>2715</v>
      </c>
      <c r="F899" s="167" t="s">
        <v>2650</v>
      </c>
      <c r="G899" s="167" t="s">
        <v>2716</v>
      </c>
      <c r="H899" s="62" t="s">
        <v>2540</v>
      </c>
      <c r="I899" s="167" t="s">
        <v>2717</v>
      </c>
      <c r="J899" s="63" t="str">
        <f t="shared" si="61"/>
        <v>IC.TU.062301</v>
      </c>
      <c r="K899" s="61" t="s">
        <v>12175</v>
      </c>
      <c r="L899" s="167" t="str">
        <f t="shared" si="65"/>
        <v>Date Insertion, specify:</v>
      </c>
      <c r="M899" s="168" t="str">
        <f t="shared" si="62"/>
        <v>PI.IC.TU.062301.01</v>
      </c>
      <c r="N899" s="168"/>
      <c r="O899" s="168" t="str">
        <f t="shared" si="63"/>
        <v>PH.IC.TU.062301.01</v>
      </c>
      <c r="Q899" s="168" t="str">
        <f t="shared" si="64"/>
        <v>CL.IC.TU.062301.01</v>
      </c>
      <c r="R899" s="167" t="s">
        <v>12278</v>
      </c>
      <c r="S899" s="167">
        <v>499</v>
      </c>
      <c r="V899" s="167" t="s">
        <v>2777</v>
      </c>
      <c r="W899" s="167">
        <v>1068</v>
      </c>
    </row>
    <row r="900" spans="1:47" s="167" customFormat="1" ht="15">
      <c r="A900" s="167" t="s">
        <v>3934</v>
      </c>
      <c r="C900" s="61" t="s">
        <v>12212</v>
      </c>
      <c r="E900" s="61" t="s">
        <v>2335</v>
      </c>
      <c r="F900" s="167" t="s">
        <v>2650</v>
      </c>
      <c r="G900" s="167" t="s">
        <v>10123</v>
      </c>
      <c r="H900" s="62" t="s">
        <v>12030</v>
      </c>
      <c r="I900" s="167" t="s">
        <v>13882</v>
      </c>
      <c r="J900" s="63" t="str">
        <f t="shared" si="61"/>
        <v>IC.TU.062302</v>
      </c>
      <c r="K900" s="61" t="s">
        <v>1</v>
      </c>
      <c r="L900" s="167" t="str">
        <f t="shared" si="65"/>
        <v>Discontinued</v>
      </c>
      <c r="M900" s="168" t="str">
        <f t="shared" si="62"/>
        <v>PI.IC.TU.062302.01</v>
      </c>
      <c r="N900" s="168"/>
      <c r="O900" s="168" t="str">
        <f t="shared" si="63"/>
        <v>PH.IC.TU.062302.01</v>
      </c>
      <c r="Q900" s="168" t="str">
        <f t="shared" si="64"/>
        <v>CL.IC.TU.062302.01</v>
      </c>
      <c r="R900" s="167" t="s">
        <v>12465</v>
      </c>
      <c r="S900" s="167">
        <v>499</v>
      </c>
      <c r="AN900" s="167" t="s">
        <v>12773</v>
      </c>
      <c r="AO900" s="167">
        <v>1523</v>
      </c>
    </row>
    <row r="901" spans="1:47" s="167" customFormat="1" ht="15">
      <c r="A901" s="167" t="s">
        <v>3934</v>
      </c>
      <c r="C901" s="61" t="s">
        <v>12212</v>
      </c>
      <c r="E901" s="61" t="s">
        <v>2335</v>
      </c>
      <c r="F901" s="167" t="s">
        <v>2650</v>
      </c>
      <c r="G901" s="167" t="s">
        <v>12267</v>
      </c>
      <c r="H901" s="62" t="s">
        <v>12032</v>
      </c>
      <c r="I901" s="167" t="s">
        <v>13883</v>
      </c>
      <c r="J901" s="63" t="str">
        <f t="shared" si="61"/>
        <v>IC.TU.062303</v>
      </c>
      <c r="K901" s="61" t="s">
        <v>1</v>
      </c>
      <c r="L901" s="167" t="str">
        <f t="shared" si="65"/>
        <v>Self Discontinued</v>
      </c>
      <c r="M901" s="168" t="str">
        <f t="shared" si="62"/>
        <v>PI.IC.TU.062303.01</v>
      </c>
      <c r="N901" s="168"/>
      <c r="O901" s="168" t="str">
        <f t="shared" si="63"/>
        <v>PH.IC.TU.062303.01</v>
      </c>
      <c r="Q901" s="168" t="str">
        <f t="shared" si="64"/>
        <v>CL.IC.TU.062303.01</v>
      </c>
      <c r="R901" s="167" t="s">
        <v>12465</v>
      </c>
      <c r="S901" s="167">
        <v>499</v>
      </c>
      <c r="AN901" s="167" t="s">
        <v>12773</v>
      </c>
      <c r="AO901" s="167">
        <v>1523</v>
      </c>
    </row>
    <row r="902" spans="1:47" s="167" customFormat="1" ht="15">
      <c r="A902" s="10" t="s">
        <v>3934</v>
      </c>
      <c r="B902" s="10" t="s">
        <v>3526</v>
      </c>
      <c r="C902" s="62" t="s">
        <v>6317</v>
      </c>
      <c r="D902" s="10" t="s">
        <v>10436</v>
      </c>
      <c r="E902" s="61" t="s">
        <v>2379</v>
      </c>
      <c r="F902" s="10" t="s">
        <v>3647</v>
      </c>
      <c r="G902" s="10" t="s">
        <v>10383</v>
      </c>
      <c r="H902" s="61" t="s">
        <v>2379</v>
      </c>
      <c r="I902" s="10" t="s">
        <v>10384</v>
      </c>
      <c r="J902" s="63" t="str">
        <f t="shared" si="61"/>
        <v>IC.TU.070101</v>
      </c>
      <c r="K902" s="61" t="s">
        <v>2379</v>
      </c>
      <c r="L902" s="167" t="str">
        <f t="shared" si="65"/>
        <v xml:space="preserve">     Brown</v>
      </c>
      <c r="M902" s="168" t="str">
        <f t="shared" si="62"/>
        <v>PI.IC.TU.070101.01</v>
      </c>
      <c r="N902" s="168"/>
      <c r="O902" s="168" t="str">
        <f t="shared" si="63"/>
        <v>PH.IC.TU.070101.01</v>
      </c>
      <c r="Q902" s="168" t="str">
        <f t="shared" si="64"/>
        <v>CL.IC.TU.070101.01</v>
      </c>
    </row>
    <row r="903" spans="1:47" s="167" customFormat="1" ht="15">
      <c r="A903" s="10" t="s">
        <v>3934</v>
      </c>
      <c r="B903" s="10"/>
      <c r="C903" s="62" t="s">
        <v>6317</v>
      </c>
      <c r="D903" s="10"/>
      <c r="E903" s="61" t="s">
        <v>12175</v>
      </c>
      <c r="F903" s="10" t="s">
        <v>3647</v>
      </c>
      <c r="G903" s="10" t="s">
        <v>11878</v>
      </c>
      <c r="H903" s="61" t="s">
        <v>12430</v>
      </c>
      <c r="I903" s="10" t="s">
        <v>11879</v>
      </c>
      <c r="J903" s="63" t="str">
        <f t="shared" si="61"/>
        <v>IC.TU.070102</v>
      </c>
      <c r="K903" s="61" t="s">
        <v>12175</v>
      </c>
      <c r="L903" s="167" t="str">
        <f t="shared" si="65"/>
        <v xml:space="preserve">     Green</v>
      </c>
      <c r="M903" s="168" t="str">
        <f t="shared" si="62"/>
        <v>PI.IC.TU.070102.01</v>
      </c>
      <c r="N903" s="168"/>
      <c r="O903" s="168" t="str">
        <f t="shared" si="63"/>
        <v>PH.IC.TU.070102.01</v>
      </c>
      <c r="Q903" s="168" t="str">
        <f t="shared" si="64"/>
        <v>CL.IC.TU.070102.01</v>
      </c>
    </row>
    <row r="904" spans="1:47" s="167" customFormat="1" ht="15">
      <c r="A904" s="10" t="s">
        <v>3934</v>
      </c>
      <c r="B904" s="10"/>
      <c r="C904" s="62" t="s">
        <v>6317</v>
      </c>
      <c r="D904" s="10"/>
      <c r="E904" s="61" t="s">
        <v>12175</v>
      </c>
      <c r="F904" s="10" t="s">
        <v>3647</v>
      </c>
      <c r="G904" s="10" t="s">
        <v>11880</v>
      </c>
      <c r="H904" s="61" t="s">
        <v>12185</v>
      </c>
      <c r="I904" s="10" t="s">
        <v>11881</v>
      </c>
      <c r="J904" s="63" t="str">
        <f t="shared" si="61"/>
        <v>IC.TU.070103</v>
      </c>
      <c r="K904" s="61" t="s">
        <v>12175</v>
      </c>
      <c r="L904" s="167" t="str">
        <f t="shared" si="65"/>
        <v xml:space="preserve">     Tan</v>
      </c>
      <c r="M904" s="168" t="str">
        <f t="shared" si="62"/>
        <v>PI.IC.TU.070103.01</v>
      </c>
      <c r="N904" s="168"/>
      <c r="O904" s="168" t="str">
        <f t="shared" si="63"/>
        <v>PH.IC.TU.070103.01</v>
      </c>
      <c r="Q904" s="168" t="str">
        <f t="shared" si="64"/>
        <v>CL.IC.TU.070103.01</v>
      </c>
    </row>
    <row r="905" spans="1:47" s="167" customFormat="1" ht="15">
      <c r="A905" s="10" t="s">
        <v>3934</v>
      </c>
      <c r="B905" s="10"/>
      <c r="C905" s="62" t="s">
        <v>6317</v>
      </c>
      <c r="D905" s="10"/>
      <c r="E905" s="61" t="s">
        <v>12175</v>
      </c>
      <c r="F905" s="10" t="s">
        <v>3647</v>
      </c>
      <c r="G905" s="10" t="s">
        <v>11176</v>
      </c>
      <c r="H905" s="61" t="s">
        <v>6464</v>
      </c>
      <c r="I905" s="10" t="s">
        <v>11177</v>
      </c>
      <c r="J905" s="63" t="str">
        <f t="shared" si="61"/>
        <v>IC.TU.070104</v>
      </c>
      <c r="K905" s="61" t="s">
        <v>12175</v>
      </c>
      <c r="L905" s="167" t="str">
        <f t="shared" si="65"/>
        <v xml:space="preserve">     Yellow</v>
      </c>
      <c r="M905" s="168" t="str">
        <f t="shared" si="62"/>
        <v>PI.IC.TU.070104.01</v>
      </c>
      <c r="N905" s="168"/>
      <c r="O905" s="168" t="str">
        <f t="shared" si="63"/>
        <v>PH.IC.TU.070104.01</v>
      </c>
      <c r="Q905" s="168" t="str">
        <f t="shared" si="64"/>
        <v>CL.IC.TU.070104.01</v>
      </c>
    </row>
    <row r="906" spans="1:47" s="167" customFormat="1" ht="15">
      <c r="A906" s="10" t="s">
        <v>3934</v>
      </c>
      <c r="B906" s="10"/>
      <c r="C906" s="62" t="s">
        <v>6317</v>
      </c>
      <c r="D906" s="10"/>
      <c r="E906" s="61" t="s">
        <v>12175</v>
      </c>
      <c r="F906" s="10" t="s">
        <v>3647</v>
      </c>
      <c r="G906" s="10" t="s">
        <v>11876</v>
      </c>
      <c r="H906" s="61" t="s">
        <v>6291</v>
      </c>
      <c r="I906" s="10" t="s">
        <v>11877</v>
      </c>
      <c r="J906" s="63" t="str">
        <f t="shared" si="61"/>
        <v>IC.TU.070105</v>
      </c>
      <c r="K906" s="61" t="s">
        <v>12175</v>
      </c>
      <c r="L906" s="167" t="str">
        <f t="shared" ref="L906:L972" si="66">G906</f>
        <v xml:space="preserve">     Amber</v>
      </c>
      <c r="M906" s="168" t="str">
        <f t="shared" si="62"/>
        <v>PI.IC.TU.070105.01</v>
      </c>
      <c r="N906" s="168"/>
      <c r="O906" s="168" t="str">
        <f t="shared" si="63"/>
        <v>PH.IC.TU.070105.01</v>
      </c>
      <c r="Q906" s="168" t="str">
        <f t="shared" si="64"/>
        <v>CL.IC.TU.070105.01</v>
      </c>
    </row>
    <row r="907" spans="1:47" s="167" customFormat="1" ht="15">
      <c r="A907" s="10" t="s">
        <v>3934</v>
      </c>
      <c r="B907" s="10"/>
      <c r="C907" s="62" t="s">
        <v>6317</v>
      </c>
      <c r="D907" s="10"/>
      <c r="E907" s="61" t="s">
        <v>12175</v>
      </c>
      <c r="F907" s="10" t="s">
        <v>3647</v>
      </c>
      <c r="G907" s="10" t="s">
        <v>10385</v>
      </c>
      <c r="H907" s="61" t="s">
        <v>6988</v>
      </c>
      <c r="I907" s="10" t="s">
        <v>10635</v>
      </c>
      <c r="J907" s="63" t="str">
        <f t="shared" si="61"/>
        <v>IC.TU.070106</v>
      </c>
      <c r="K907" s="61" t="s">
        <v>12175</v>
      </c>
      <c r="L907" s="167" t="str">
        <f t="shared" si="66"/>
        <v xml:space="preserve">     Black</v>
      </c>
      <c r="M907" s="168" t="str">
        <f t="shared" si="62"/>
        <v>PI.IC.TU.070106.01</v>
      </c>
      <c r="N907" s="168"/>
      <c r="O907" s="168" t="str">
        <f t="shared" si="63"/>
        <v>PH.IC.TU.070106.01</v>
      </c>
      <c r="Q907" s="168" t="str">
        <f t="shared" si="64"/>
        <v>CL.IC.TU.070106.01</v>
      </c>
    </row>
    <row r="908" spans="1:47" s="167" customFormat="1" ht="15">
      <c r="A908" s="10" t="s">
        <v>3934</v>
      </c>
      <c r="B908" s="10"/>
      <c r="C908" s="62" t="s">
        <v>6317</v>
      </c>
      <c r="D908" s="10"/>
      <c r="E908" s="61" t="s">
        <v>12175</v>
      </c>
      <c r="F908" s="10" t="s">
        <v>3647</v>
      </c>
      <c r="G908" s="10" t="s">
        <v>11325</v>
      </c>
      <c r="H908" s="61" t="s">
        <v>6317</v>
      </c>
      <c r="I908" s="10" t="s">
        <v>11179</v>
      </c>
      <c r="J908" s="63" t="str">
        <f t="shared" si="61"/>
        <v>IC.TU.070107</v>
      </c>
      <c r="K908" s="61" t="s">
        <v>12175</v>
      </c>
      <c r="L908" s="167" t="str">
        <f t="shared" si="66"/>
        <v xml:space="preserve">     Colorless</v>
      </c>
      <c r="M908" s="168" t="str">
        <f t="shared" si="62"/>
        <v>PI.IC.TU.070107.01</v>
      </c>
      <c r="N908" s="168"/>
      <c r="O908" s="168" t="str">
        <f t="shared" si="63"/>
        <v>PH.IC.TU.070107.01</v>
      </c>
      <c r="Q908" s="168" t="str">
        <f t="shared" si="64"/>
        <v>CL.IC.TU.070107.01</v>
      </c>
    </row>
    <row r="909" spans="1:47" s="167" customFormat="1" ht="15">
      <c r="A909" s="10" t="s">
        <v>3934</v>
      </c>
      <c r="B909" s="10"/>
      <c r="C909" s="62" t="s">
        <v>6317</v>
      </c>
      <c r="D909" s="10"/>
      <c r="E909" s="61" t="s">
        <v>12175</v>
      </c>
      <c r="F909" s="10" t="s">
        <v>3647</v>
      </c>
      <c r="G909" s="10" t="s">
        <v>11330</v>
      </c>
      <c r="H909" s="61" t="s">
        <v>3574</v>
      </c>
      <c r="I909" s="10" t="s">
        <v>11331</v>
      </c>
      <c r="J909" s="63" t="str">
        <f t="shared" ref="J909:J976" si="67">CONCATENATE("IC.TU.",C909,E909,H909)</f>
        <v>IC.TU.070108</v>
      </c>
      <c r="K909" s="61" t="s">
        <v>12175</v>
      </c>
      <c r="L909" s="167" t="str">
        <f t="shared" si="66"/>
        <v xml:space="preserve">     Maroon</v>
      </c>
      <c r="M909" s="168" t="str">
        <f t="shared" ref="M909:M976" si="68">CONCATENATE("PI.",J909,".",K909)</f>
        <v>PI.IC.TU.070108.01</v>
      </c>
      <c r="N909" s="168"/>
      <c r="O909" s="168" t="str">
        <f t="shared" ref="O909:O976" si="69">CONCATENATE("PH.",J909,".",K909)</f>
        <v>PH.IC.TU.070108.01</v>
      </c>
      <c r="Q909" s="168" t="str">
        <f t="shared" ref="Q909:Q976" si="70">CONCATENATE("CL.",J909,".",K909)</f>
        <v>CL.IC.TU.070108.01</v>
      </c>
    </row>
    <row r="910" spans="1:47" s="167" customFormat="1" ht="15">
      <c r="A910" s="10" t="s">
        <v>3934</v>
      </c>
      <c r="B910" s="10"/>
      <c r="C910" s="62" t="s">
        <v>6317</v>
      </c>
      <c r="D910" s="10"/>
      <c r="E910" s="61" t="s">
        <v>12175</v>
      </c>
      <c r="F910" s="10" t="s">
        <v>3647</v>
      </c>
      <c r="G910" s="10" t="s">
        <v>11329</v>
      </c>
      <c r="H910" s="61" t="s">
        <v>3690</v>
      </c>
      <c r="I910" s="10" t="s">
        <v>11477</v>
      </c>
      <c r="J910" s="63" t="str">
        <f t="shared" si="67"/>
        <v>IC.TU.070109</v>
      </c>
      <c r="K910" s="61" t="s">
        <v>12175</v>
      </c>
      <c r="L910" s="167" t="str">
        <f t="shared" si="66"/>
        <v xml:space="preserve">     Red</v>
      </c>
      <c r="M910" s="168" t="str">
        <f t="shared" si="68"/>
        <v>PI.IC.TU.070109.01</v>
      </c>
      <c r="N910" s="168"/>
      <c r="O910" s="168" t="str">
        <f t="shared" si="69"/>
        <v>PH.IC.TU.070109.01</v>
      </c>
      <c r="Q910" s="168" t="str">
        <f t="shared" si="70"/>
        <v>CL.IC.TU.070109.01</v>
      </c>
    </row>
    <row r="911" spans="1:47" s="167" customFormat="1" ht="15">
      <c r="A911" s="10" t="s">
        <v>3934</v>
      </c>
      <c r="B911" s="10"/>
      <c r="C911" s="62" t="s">
        <v>6317</v>
      </c>
      <c r="D911" s="10"/>
      <c r="E911" s="61" t="s">
        <v>12175</v>
      </c>
      <c r="F911" s="10" t="s">
        <v>3647</v>
      </c>
      <c r="G911" s="10" t="s">
        <v>11180</v>
      </c>
      <c r="H911" s="61" t="s">
        <v>3188</v>
      </c>
      <c r="I911" s="10" t="s">
        <v>11181</v>
      </c>
      <c r="J911" s="63" t="str">
        <f t="shared" si="67"/>
        <v>IC.TU.070110</v>
      </c>
      <c r="K911" s="61" t="s">
        <v>12175</v>
      </c>
      <c r="L911" s="167" t="str">
        <f t="shared" si="66"/>
        <v xml:space="preserve">     Pink</v>
      </c>
      <c r="M911" s="168" t="str">
        <f t="shared" si="68"/>
        <v>PI.IC.TU.070110.01</v>
      </c>
      <c r="N911" s="168"/>
      <c r="O911" s="168" t="str">
        <f t="shared" si="69"/>
        <v>PH.IC.TU.070110.01</v>
      </c>
      <c r="Q911" s="168" t="str">
        <f t="shared" si="70"/>
        <v>CL.IC.TU.070110.01</v>
      </c>
    </row>
    <row r="912" spans="1:47" s="167" customFormat="1" ht="15">
      <c r="A912" s="10" t="s">
        <v>3934</v>
      </c>
      <c r="B912" s="10"/>
      <c r="C912" s="62" t="s">
        <v>6317</v>
      </c>
      <c r="D912" s="10" t="s">
        <v>3824</v>
      </c>
      <c r="E912" s="61" t="s">
        <v>12430</v>
      </c>
      <c r="F912" s="10" t="s">
        <v>3647</v>
      </c>
      <c r="G912" s="10" t="s">
        <v>11882</v>
      </c>
      <c r="H912" s="61" t="s">
        <v>12175</v>
      </c>
      <c r="I912" s="10" t="s">
        <v>11883</v>
      </c>
      <c r="J912" s="63" t="str">
        <f t="shared" si="67"/>
        <v>IC.TU.070201</v>
      </c>
      <c r="K912" s="61" t="s">
        <v>12175</v>
      </c>
      <c r="L912" s="167" t="str">
        <f t="shared" si="66"/>
        <v xml:space="preserve">     Bloody</v>
      </c>
      <c r="M912" s="168" t="str">
        <f t="shared" si="68"/>
        <v>PI.IC.TU.070201.01</v>
      </c>
      <c r="N912" s="168"/>
      <c r="O912" s="168" t="str">
        <f t="shared" si="69"/>
        <v>PH.IC.TU.070201.01</v>
      </c>
      <c r="Q912" s="168" t="str">
        <f t="shared" si="70"/>
        <v>CL.IC.TU.070201.01</v>
      </c>
    </row>
    <row r="913" spans="1:45" s="167" customFormat="1" ht="15">
      <c r="A913" s="10" t="s">
        <v>3934</v>
      </c>
      <c r="B913" s="10"/>
      <c r="C913" s="62" t="s">
        <v>6317</v>
      </c>
      <c r="D913" s="10"/>
      <c r="E913" s="61" t="s">
        <v>12430</v>
      </c>
      <c r="F913" s="10" t="s">
        <v>3647</v>
      </c>
      <c r="G913" s="10" t="s">
        <v>11884</v>
      </c>
      <c r="H913" s="61" t="s">
        <v>12430</v>
      </c>
      <c r="I913" s="10" t="s">
        <v>11546</v>
      </c>
      <c r="J913" s="63" t="str">
        <f t="shared" si="67"/>
        <v>IC.TU.070202</v>
      </c>
      <c r="K913" s="61" t="s">
        <v>12175</v>
      </c>
      <c r="L913" s="167" t="str">
        <f t="shared" si="66"/>
        <v xml:space="preserve">     Serosanguinous</v>
      </c>
      <c r="M913" s="168" t="str">
        <f t="shared" si="68"/>
        <v>PI.IC.TU.070202.01</v>
      </c>
      <c r="N913" s="168"/>
      <c r="O913" s="168" t="str">
        <f t="shared" si="69"/>
        <v>PH.IC.TU.070202.01</v>
      </c>
      <c r="Q913" s="168" t="str">
        <f t="shared" si="70"/>
        <v>CL.IC.TU.070202.01</v>
      </c>
    </row>
    <row r="914" spans="1:45" s="167" customFormat="1" ht="15">
      <c r="A914" s="10" t="s">
        <v>3934</v>
      </c>
      <c r="B914" s="10"/>
      <c r="C914" s="62" t="s">
        <v>6317</v>
      </c>
      <c r="D914" s="10"/>
      <c r="E914" s="61" t="s">
        <v>12430</v>
      </c>
      <c r="F914" s="10" t="s">
        <v>3647</v>
      </c>
      <c r="G914" s="10" t="s">
        <v>11547</v>
      </c>
      <c r="H914" s="61" t="s">
        <v>12185</v>
      </c>
      <c r="I914" s="10" t="s">
        <v>11548</v>
      </c>
      <c r="J914" s="63" t="str">
        <f t="shared" si="67"/>
        <v>IC.TU.070203</v>
      </c>
      <c r="K914" s="61" t="s">
        <v>12175</v>
      </c>
      <c r="L914" s="167" t="str">
        <f t="shared" si="66"/>
        <v xml:space="preserve">     Serous</v>
      </c>
      <c r="M914" s="168" t="str">
        <f t="shared" si="68"/>
        <v>PI.IC.TU.070203.01</v>
      </c>
      <c r="N914" s="168"/>
      <c r="O914" s="168" t="str">
        <f t="shared" si="69"/>
        <v>PH.IC.TU.070203.01</v>
      </c>
      <c r="Q914" s="168" t="str">
        <f t="shared" si="70"/>
        <v>CL.IC.TU.070203.01</v>
      </c>
    </row>
    <row r="915" spans="1:45" s="167" customFormat="1" ht="15">
      <c r="A915" s="10" t="s">
        <v>3934</v>
      </c>
      <c r="B915" s="10"/>
      <c r="C915" s="62" t="s">
        <v>6317</v>
      </c>
      <c r="D915" s="10"/>
      <c r="E915" s="61" t="s">
        <v>12430</v>
      </c>
      <c r="F915" s="10" t="s">
        <v>3647</v>
      </c>
      <c r="G915" s="10" t="s">
        <v>11551</v>
      </c>
      <c r="H915" s="61" t="s">
        <v>6464</v>
      </c>
      <c r="I915" s="10" t="s">
        <v>11552</v>
      </c>
      <c r="J915" s="63" t="str">
        <f t="shared" si="67"/>
        <v>IC.TU.070204</v>
      </c>
      <c r="K915" s="61" t="s">
        <v>12175</v>
      </c>
      <c r="L915" s="167" t="str">
        <f t="shared" si="66"/>
        <v xml:space="preserve">     Cloudy</v>
      </c>
      <c r="M915" s="168" t="str">
        <f t="shared" si="68"/>
        <v>PI.IC.TU.070204.01</v>
      </c>
      <c r="N915" s="168"/>
      <c r="O915" s="168" t="str">
        <f t="shared" si="69"/>
        <v>PH.IC.TU.070204.01</v>
      </c>
      <c r="Q915" s="168" t="str">
        <f t="shared" si="70"/>
        <v>CL.IC.TU.070204.01</v>
      </c>
    </row>
    <row r="916" spans="1:45" s="167" customFormat="1" ht="15">
      <c r="A916" s="10" t="s">
        <v>3934</v>
      </c>
      <c r="B916" s="10"/>
      <c r="C916" s="62" t="s">
        <v>6317</v>
      </c>
      <c r="D916" s="10"/>
      <c r="E916" s="61" t="s">
        <v>12430</v>
      </c>
      <c r="F916" s="10" t="s">
        <v>3647</v>
      </c>
      <c r="G916" s="10" t="s">
        <v>11553</v>
      </c>
      <c r="H916" s="61" t="s">
        <v>6291</v>
      </c>
      <c r="I916" s="10" t="s">
        <v>11554</v>
      </c>
      <c r="J916" s="63" t="str">
        <f t="shared" si="67"/>
        <v>IC.TU.070205</v>
      </c>
      <c r="K916" s="61" t="s">
        <v>12175</v>
      </c>
      <c r="L916" s="167" t="str">
        <f t="shared" si="66"/>
        <v xml:space="preserve">     Purulent</v>
      </c>
      <c r="M916" s="168" t="str">
        <f t="shared" si="68"/>
        <v>PI.IC.TU.070205.01</v>
      </c>
      <c r="N916" s="168"/>
      <c r="O916" s="168" t="str">
        <f t="shared" si="69"/>
        <v>PH.IC.TU.070205.01</v>
      </c>
      <c r="Q916" s="168" t="str">
        <f t="shared" si="70"/>
        <v>CL.IC.TU.070205.01</v>
      </c>
    </row>
    <row r="917" spans="1:45" s="167" customFormat="1" ht="15">
      <c r="A917" s="10" t="s">
        <v>3934</v>
      </c>
      <c r="B917" s="10"/>
      <c r="C917" s="62" t="s">
        <v>6317</v>
      </c>
      <c r="D917" s="10"/>
      <c r="E917" s="61" t="s">
        <v>12430</v>
      </c>
      <c r="F917" s="10" t="s">
        <v>3647</v>
      </c>
      <c r="G917" s="10" t="s">
        <v>9454</v>
      </c>
      <c r="H917" s="61" t="s">
        <v>6988</v>
      </c>
      <c r="I917" s="10" t="s">
        <v>11396</v>
      </c>
      <c r="J917" s="63" t="str">
        <f t="shared" si="67"/>
        <v>IC.TU.070206</v>
      </c>
      <c r="K917" s="61" t="s">
        <v>12175</v>
      </c>
      <c r="L917" s="167" t="str">
        <f t="shared" si="66"/>
        <v xml:space="preserve">      Viscous</v>
      </c>
      <c r="M917" s="168" t="str">
        <f t="shared" si="68"/>
        <v>PI.IC.TU.070206.01</v>
      </c>
      <c r="N917" s="168"/>
      <c r="O917" s="168" t="str">
        <f t="shared" si="69"/>
        <v>PH.IC.TU.070206.01</v>
      </c>
      <c r="Q917" s="168" t="str">
        <f t="shared" si="70"/>
        <v>CL.IC.TU.070206.01</v>
      </c>
    </row>
    <row r="918" spans="1:45" s="167" customFormat="1" ht="15">
      <c r="A918" s="167" t="s">
        <v>3934</v>
      </c>
      <c r="C918" s="62" t="s">
        <v>75</v>
      </c>
      <c r="D918" s="10"/>
      <c r="E918" s="61" t="s">
        <v>12430</v>
      </c>
      <c r="F918" s="10" t="s">
        <v>3647</v>
      </c>
      <c r="G918" s="167" t="s">
        <v>13868</v>
      </c>
      <c r="H918" s="61" t="s">
        <v>12225</v>
      </c>
      <c r="I918" s="167" t="s">
        <v>13868</v>
      </c>
      <c r="J918" s="63" t="str">
        <f t="shared" si="67"/>
        <v>IC.TU.070207</v>
      </c>
      <c r="K918" s="61" t="s">
        <v>12175</v>
      </c>
      <c r="L918" s="167" t="str">
        <f t="shared" si="66"/>
        <v>Milky</v>
      </c>
      <c r="M918" s="168" t="str">
        <f t="shared" si="68"/>
        <v>PI.IC.TU.070207.01</v>
      </c>
      <c r="N918" s="168"/>
      <c r="O918" s="168" t="str">
        <f t="shared" si="69"/>
        <v>PH.IC.TU.070207.01</v>
      </c>
      <c r="Q918" s="168" t="str">
        <f t="shared" si="70"/>
        <v>CL.IC.TU.070207.01</v>
      </c>
      <c r="AN918" s="167" t="s">
        <v>12773</v>
      </c>
      <c r="AO918" s="167">
        <v>1523</v>
      </c>
    </row>
    <row r="919" spans="1:45" s="167" customFormat="1" ht="15">
      <c r="A919" s="167" t="s">
        <v>3934</v>
      </c>
      <c r="C919" s="62" t="s">
        <v>75</v>
      </c>
      <c r="D919" s="10"/>
      <c r="E919" s="61" t="s">
        <v>12430</v>
      </c>
      <c r="F919" s="10" t="s">
        <v>3647</v>
      </c>
      <c r="G919" s="167" t="s">
        <v>10560</v>
      </c>
      <c r="H919" s="61" t="s">
        <v>11638</v>
      </c>
      <c r="I919" s="167" t="s">
        <v>10560</v>
      </c>
      <c r="J919" s="63" t="str">
        <f t="shared" si="67"/>
        <v>IC.TU.070208</v>
      </c>
      <c r="K919" s="61" t="s">
        <v>12175</v>
      </c>
      <c r="L919" s="167" t="str">
        <f t="shared" si="66"/>
        <v>Clots</v>
      </c>
      <c r="M919" s="168" t="str">
        <f t="shared" si="68"/>
        <v>PI.IC.TU.070208.01</v>
      </c>
      <c r="N919" s="168"/>
      <c r="O919" s="168" t="str">
        <f t="shared" si="69"/>
        <v>PH.IC.TU.070208.01</v>
      </c>
      <c r="Q919" s="168" t="str">
        <f t="shared" si="70"/>
        <v>CL.IC.TU.070208.01</v>
      </c>
      <c r="AN919" s="167" t="s">
        <v>12773</v>
      </c>
      <c r="AO919" s="167">
        <v>1523</v>
      </c>
    </row>
    <row r="920" spans="1:45" s="146" customFormat="1" ht="16">
      <c r="A920" s="146" t="s">
        <v>3934</v>
      </c>
      <c r="C920" s="147" t="s">
        <v>6317</v>
      </c>
      <c r="D920" s="146" t="s">
        <v>10441</v>
      </c>
      <c r="E920" s="147" t="s">
        <v>12185</v>
      </c>
      <c r="F920" s="146" t="s">
        <v>14645</v>
      </c>
      <c r="G920" s="146" t="s">
        <v>9211</v>
      </c>
      <c r="H920" s="147" t="s">
        <v>11848</v>
      </c>
      <c r="I920" s="146" t="s">
        <v>11567</v>
      </c>
      <c r="J920" s="148" t="str">
        <f t="shared" si="67"/>
        <v>IC.TU.070301</v>
      </c>
      <c r="K920" s="147" t="s">
        <v>12175</v>
      </c>
      <c r="L920" s="146" t="str">
        <f t="shared" si="66"/>
        <v xml:space="preserve">      Gauze</v>
      </c>
      <c r="M920" s="148" t="str">
        <f t="shared" si="68"/>
        <v>PI.IC.TU.070301.01</v>
      </c>
      <c r="N920" s="148"/>
      <c r="O920" s="148" t="str">
        <f t="shared" si="69"/>
        <v>PH.IC.TU.070301.01</v>
      </c>
      <c r="Q920" s="148" t="str">
        <f t="shared" si="70"/>
        <v>CL.IC.TU.070301.01</v>
      </c>
      <c r="AR920" s="146" t="s">
        <v>12773</v>
      </c>
      <c r="AS920" s="146">
        <v>1749</v>
      </c>
    </row>
    <row r="921" spans="1:45" s="146" customFormat="1" ht="16">
      <c r="A921" s="146" t="s">
        <v>3934</v>
      </c>
      <c r="C921" s="147" t="s">
        <v>6317</v>
      </c>
      <c r="E921" s="147" t="s">
        <v>12185</v>
      </c>
      <c r="F921" s="146" t="s">
        <v>14645</v>
      </c>
      <c r="G921" s="146" t="s">
        <v>3956</v>
      </c>
      <c r="H921" s="147" t="s">
        <v>12030</v>
      </c>
      <c r="I921" s="146" t="s">
        <v>11070</v>
      </c>
      <c r="J921" s="148" t="str">
        <f t="shared" si="67"/>
        <v>IC.TU.070302</v>
      </c>
      <c r="K921" s="147" t="s">
        <v>12175</v>
      </c>
      <c r="L921" s="146" t="str">
        <f t="shared" si="66"/>
        <v xml:space="preserve">      Transparent</v>
      </c>
      <c r="M921" s="148" t="str">
        <f t="shared" si="68"/>
        <v>PI.IC.TU.070302.01</v>
      </c>
      <c r="N921" s="148"/>
      <c r="O921" s="148" t="str">
        <f t="shared" si="69"/>
        <v>PH.IC.TU.070302.01</v>
      </c>
      <c r="Q921" s="148" t="str">
        <f t="shared" si="70"/>
        <v>CL.IC.TU.070302.01</v>
      </c>
      <c r="AR921" s="146" t="s">
        <v>12773</v>
      </c>
      <c r="AS921" s="146">
        <v>1749</v>
      </c>
    </row>
    <row r="922" spans="1:45" s="146" customFormat="1" ht="16">
      <c r="A922" s="146" t="s">
        <v>3934</v>
      </c>
      <c r="C922" s="147" t="s">
        <v>6317</v>
      </c>
      <c r="E922" s="147" t="s">
        <v>12185</v>
      </c>
      <c r="F922" s="146" t="s">
        <v>14645</v>
      </c>
      <c r="G922" s="146" t="s">
        <v>9743</v>
      </c>
      <c r="H922" s="147" t="s">
        <v>12032</v>
      </c>
      <c r="I922" s="146" t="s">
        <v>12157</v>
      </c>
      <c r="J922" s="148" t="str">
        <f t="shared" si="67"/>
        <v>IC.TU.070303</v>
      </c>
      <c r="K922" s="147" t="s">
        <v>12175</v>
      </c>
      <c r="L922" s="146" t="str">
        <f t="shared" si="66"/>
        <v xml:space="preserve">      None</v>
      </c>
      <c r="M922" s="148" t="str">
        <f t="shared" si="68"/>
        <v>PI.IC.TU.070303.01</v>
      </c>
      <c r="N922" s="148"/>
      <c r="O922" s="148" t="str">
        <f t="shared" si="69"/>
        <v>PH.IC.TU.070303.01</v>
      </c>
      <c r="Q922" s="148" t="str">
        <f t="shared" si="70"/>
        <v>CL.IC.TU.070303.01</v>
      </c>
      <c r="AR922" s="146" t="s">
        <v>12773</v>
      </c>
      <c r="AS922" s="146">
        <v>1749</v>
      </c>
    </row>
    <row r="923" spans="1:45" s="146" customFormat="1" ht="16">
      <c r="A923" s="146" t="s">
        <v>3934</v>
      </c>
      <c r="C923" s="147" t="s">
        <v>6317</v>
      </c>
      <c r="E923" s="147" t="s">
        <v>12185</v>
      </c>
      <c r="F923" s="146" t="s">
        <v>14645</v>
      </c>
      <c r="G923" s="146" t="s">
        <v>9665</v>
      </c>
      <c r="H923" s="147" t="s">
        <v>12028</v>
      </c>
      <c r="I923" s="146" t="s">
        <v>10478</v>
      </c>
      <c r="J923" s="148" t="str">
        <f t="shared" si="67"/>
        <v>IC.TU.070304</v>
      </c>
      <c r="K923" s="147" t="s">
        <v>12175</v>
      </c>
      <c r="L923" s="146" t="str">
        <f t="shared" si="66"/>
        <v xml:space="preserve">      Other: specify</v>
      </c>
      <c r="M923" s="148" t="str">
        <f t="shared" si="68"/>
        <v>PI.IC.TU.070304.01</v>
      </c>
      <c r="N923" s="148"/>
      <c r="O923" s="148" t="str">
        <f t="shared" si="69"/>
        <v>PH.IC.TU.070304.01</v>
      </c>
      <c r="Q923" s="148" t="str">
        <f t="shared" si="70"/>
        <v>CL.IC.TU.070304.01</v>
      </c>
      <c r="AR923" s="146" t="s">
        <v>12773</v>
      </c>
      <c r="AS923" s="146">
        <v>1749</v>
      </c>
    </row>
    <row r="924" spans="1:45" s="146" customFormat="1" ht="16">
      <c r="A924" s="146" t="s">
        <v>3934</v>
      </c>
      <c r="C924" s="147" t="s">
        <v>6317</v>
      </c>
      <c r="D924" s="146" t="s">
        <v>10442</v>
      </c>
      <c r="E924" s="147" t="s">
        <v>6464</v>
      </c>
      <c r="F924" s="146" t="s">
        <v>14645</v>
      </c>
      <c r="G924" s="146" t="s">
        <v>9807</v>
      </c>
      <c r="H924" s="147" t="s">
        <v>11848</v>
      </c>
      <c r="I924" s="146" t="s">
        <v>11575</v>
      </c>
      <c r="J924" s="148" t="str">
        <f t="shared" si="67"/>
        <v>IC.TU.070401</v>
      </c>
      <c r="K924" s="147" t="s">
        <v>12175</v>
      </c>
      <c r="L924" s="146" t="str">
        <f t="shared" si="66"/>
        <v xml:space="preserve">      Clean, dry and intact</v>
      </c>
      <c r="M924" s="148" t="str">
        <f t="shared" si="68"/>
        <v>PI.IC.TU.070401.01</v>
      </c>
      <c r="N924" s="148"/>
      <c r="O924" s="148" t="str">
        <f t="shared" si="69"/>
        <v>PH.IC.TU.070401.01</v>
      </c>
      <c r="Q924" s="148" t="str">
        <f t="shared" si="70"/>
        <v>CL.IC.TU.070401.01</v>
      </c>
      <c r="AR924" s="146" t="s">
        <v>12773</v>
      </c>
      <c r="AS924" s="146">
        <v>1749</v>
      </c>
    </row>
    <row r="925" spans="1:45" s="146" customFormat="1" ht="16">
      <c r="A925" s="146" t="s">
        <v>3934</v>
      </c>
      <c r="C925" s="147" t="s">
        <v>6317</v>
      </c>
      <c r="E925" s="147" t="s">
        <v>6464</v>
      </c>
      <c r="F925" s="146" t="s">
        <v>14645</v>
      </c>
      <c r="G925" s="146" t="s">
        <v>3807</v>
      </c>
      <c r="H925" s="147" t="s">
        <v>12030</v>
      </c>
      <c r="I925" s="146" t="s">
        <v>11393</v>
      </c>
      <c r="J925" s="148" t="str">
        <f t="shared" si="67"/>
        <v>IC.TU.070402</v>
      </c>
      <c r="K925" s="147" t="s">
        <v>12175</v>
      </c>
      <c r="L925" s="146" t="str">
        <f t="shared" si="66"/>
        <v xml:space="preserve">      Changed</v>
      </c>
      <c r="M925" s="148" t="str">
        <f t="shared" si="68"/>
        <v>PI.IC.TU.070402.01</v>
      </c>
      <c r="N925" s="148"/>
      <c r="O925" s="148" t="str">
        <f t="shared" si="69"/>
        <v>PH.IC.TU.070402.01</v>
      </c>
      <c r="Q925" s="148" t="str">
        <f t="shared" si="70"/>
        <v>CL.IC.TU.070402.01</v>
      </c>
      <c r="AR925" s="146" t="s">
        <v>12773</v>
      </c>
      <c r="AS925" s="146">
        <v>1749</v>
      </c>
    </row>
    <row r="926" spans="1:45" s="146" customFormat="1" ht="16">
      <c r="A926" s="146" t="s">
        <v>3934</v>
      </c>
      <c r="C926" s="147" t="s">
        <v>6317</v>
      </c>
      <c r="E926" s="147" t="s">
        <v>6464</v>
      </c>
      <c r="F926" s="146" t="s">
        <v>14645</v>
      </c>
      <c r="G926" s="146" t="s">
        <v>9669</v>
      </c>
      <c r="H926" s="147" t="s">
        <v>12032</v>
      </c>
      <c r="I926" s="146" t="s">
        <v>11411</v>
      </c>
      <c r="J926" s="148" t="str">
        <f t="shared" si="67"/>
        <v>IC.TU.070403</v>
      </c>
      <c r="K926" s="147" t="s">
        <v>12175</v>
      </c>
      <c r="L926" s="146" t="str">
        <f t="shared" si="66"/>
        <v xml:space="preserve">      Reinforced:  specify date/time</v>
      </c>
      <c r="M926" s="148" t="str">
        <f t="shared" si="68"/>
        <v>PI.IC.TU.070403.01</v>
      </c>
      <c r="N926" s="148"/>
      <c r="O926" s="148" t="str">
        <f t="shared" si="69"/>
        <v>PH.IC.TU.070403.01</v>
      </c>
      <c r="Q926" s="148" t="str">
        <f t="shared" si="70"/>
        <v>CL.IC.TU.070403.01</v>
      </c>
      <c r="AR926" s="146" t="s">
        <v>12773</v>
      </c>
      <c r="AS926" s="146">
        <v>1749</v>
      </c>
    </row>
    <row r="927" spans="1:45" s="146" customFormat="1" ht="16">
      <c r="A927" s="146" t="s">
        <v>3934</v>
      </c>
      <c r="C927" s="147" t="s">
        <v>6317</v>
      </c>
      <c r="D927" s="146" t="s">
        <v>8585</v>
      </c>
      <c r="E927" s="147" t="s">
        <v>6291</v>
      </c>
      <c r="F927" s="146" t="s">
        <v>14645</v>
      </c>
      <c r="G927" s="146" t="s">
        <v>3958</v>
      </c>
      <c r="H927" s="147" t="s">
        <v>11848</v>
      </c>
      <c r="I927" s="146" t="s">
        <v>3959</v>
      </c>
      <c r="J927" s="148" t="str">
        <f t="shared" si="67"/>
        <v>IC.TU.070501</v>
      </c>
      <c r="K927" s="147" t="s">
        <v>12175</v>
      </c>
      <c r="L927" s="146" t="str">
        <f t="shared" si="66"/>
        <v xml:space="preserve">      Drsg Drainage None</v>
      </c>
      <c r="M927" s="148" t="str">
        <f t="shared" si="68"/>
        <v>PI.IC.TU.070501.01</v>
      </c>
      <c r="N927" s="148"/>
      <c r="O927" s="148" t="str">
        <f t="shared" si="69"/>
        <v>PH.IC.TU.070501.01</v>
      </c>
      <c r="Q927" s="148" t="str">
        <f t="shared" si="70"/>
        <v>CL.IC.TU.070501.01</v>
      </c>
      <c r="AR927" s="146" t="s">
        <v>12773</v>
      </c>
      <c r="AS927" s="146">
        <v>1749</v>
      </c>
    </row>
    <row r="928" spans="1:45" s="146" customFormat="1" ht="16">
      <c r="A928" s="146" t="s">
        <v>3934</v>
      </c>
      <c r="C928" s="147" t="s">
        <v>6317</v>
      </c>
      <c r="E928" s="147" t="s">
        <v>6291</v>
      </c>
      <c r="F928" s="146" t="s">
        <v>14645</v>
      </c>
      <c r="G928" s="146" t="s">
        <v>3813</v>
      </c>
      <c r="H928" s="147" t="s">
        <v>12030</v>
      </c>
      <c r="I928" s="146" t="s">
        <v>11400</v>
      </c>
      <c r="J928" s="148" t="str">
        <f t="shared" si="67"/>
        <v>IC.TU.070502</v>
      </c>
      <c r="K928" s="147" t="s">
        <v>12175</v>
      </c>
      <c r="L928" s="146" t="str">
        <f t="shared" si="66"/>
        <v xml:space="preserve">      Drsg Scant amount drainage</v>
      </c>
      <c r="M928" s="148" t="str">
        <f t="shared" si="68"/>
        <v>PI.IC.TU.070502.01</v>
      </c>
      <c r="N928" s="148"/>
      <c r="O928" s="148" t="str">
        <f t="shared" si="69"/>
        <v>PH.IC.TU.070502.01</v>
      </c>
      <c r="Q928" s="148" t="str">
        <f t="shared" si="70"/>
        <v>CL.IC.TU.070502.01</v>
      </c>
      <c r="AR928" s="146" t="s">
        <v>12773</v>
      </c>
      <c r="AS928" s="146">
        <v>1749</v>
      </c>
    </row>
    <row r="929" spans="1:45" s="146" customFormat="1" ht="16">
      <c r="A929" s="146" t="s">
        <v>3934</v>
      </c>
      <c r="C929" s="147" t="s">
        <v>6317</v>
      </c>
      <c r="E929" s="147" t="s">
        <v>6291</v>
      </c>
      <c r="F929" s="146" t="s">
        <v>14645</v>
      </c>
      <c r="G929" s="146" t="s">
        <v>3814</v>
      </c>
      <c r="H929" s="147" t="s">
        <v>12032</v>
      </c>
      <c r="I929" s="146" t="s">
        <v>11730</v>
      </c>
      <c r="J929" s="148" t="str">
        <f t="shared" si="67"/>
        <v>IC.TU.070503</v>
      </c>
      <c r="K929" s="147" t="s">
        <v>12175</v>
      </c>
      <c r="L929" s="146" t="str">
        <f t="shared" si="66"/>
        <v xml:space="preserve">      Drsg Small amount drainage</v>
      </c>
      <c r="M929" s="148" t="str">
        <f t="shared" si="68"/>
        <v>PI.IC.TU.070503.01</v>
      </c>
      <c r="N929" s="148"/>
      <c r="O929" s="148" t="str">
        <f t="shared" si="69"/>
        <v>PH.IC.TU.070503.01</v>
      </c>
      <c r="Q929" s="148" t="str">
        <f t="shared" si="70"/>
        <v>CL.IC.TU.070503.01</v>
      </c>
      <c r="AR929" s="146" t="s">
        <v>12773</v>
      </c>
      <c r="AS929" s="146">
        <v>1749</v>
      </c>
    </row>
    <row r="930" spans="1:45" s="146" customFormat="1" ht="16">
      <c r="A930" s="146" t="s">
        <v>3934</v>
      </c>
      <c r="C930" s="147" t="s">
        <v>6317</v>
      </c>
      <c r="E930" s="147" t="s">
        <v>6291</v>
      </c>
      <c r="F930" s="146" t="s">
        <v>14645</v>
      </c>
      <c r="G930" s="146" t="s">
        <v>4111</v>
      </c>
      <c r="H930" s="147" t="s">
        <v>12028</v>
      </c>
      <c r="I930" s="146" t="s">
        <v>11732</v>
      </c>
      <c r="J930" s="148" t="str">
        <f t="shared" si="67"/>
        <v>IC.TU.070504</v>
      </c>
      <c r="K930" s="147" t="s">
        <v>12175</v>
      </c>
      <c r="L930" s="146" t="str">
        <f t="shared" si="66"/>
        <v xml:space="preserve">      Drsg Moderate amount drainage</v>
      </c>
      <c r="M930" s="148" t="str">
        <f t="shared" si="68"/>
        <v>PI.IC.TU.070504.01</v>
      </c>
      <c r="N930" s="148"/>
      <c r="O930" s="148" t="str">
        <f t="shared" si="69"/>
        <v>PH.IC.TU.070504.01</v>
      </c>
      <c r="Q930" s="148" t="str">
        <f t="shared" si="70"/>
        <v>CL.IC.TU.070504.01</v>
      </c>
      <c r="AR930" s="146" t="s">
        <v>12773</v>
      </c>
      <c r="AS930" s="146">
        <v>1749</v>
      </c>
    </row>
    <row r="931" spans="1:45" s="146" customFormat="1" ht="16">
      <c r="A931" s="146" t="s">
        <v>3934</v>
      </c>
      <c r="C931" s="147" t="s">
        <v>6317</v>
      </c>
      <c r="E931" s="147" t="s">
        <v>6291</v>
      </c>
      <c r="F931" s="146" t="s">
        <v>14645</v>
      </c>
      <c r="G931" s="146" t="s">
        <v>4112</v>
      </c>
      <c r="H931" s="147" t="s">
        <v>12210</v>
      </c>
      <c r="I931" s="146" t="s">
        <v>11316</v>
      </c>
      <c r="J931" s="148" t="str">
        <f t="shared" si="67"/>
        <v>IC.TU.070505</v>
      </c>
      <c r="K931" s="147" t="s">
        <v>12175</v>
      </c>
      <c r="L931" s="146" t="str">
        <f t="shared" si="66"/>
        <v xml:space="preserve">      Drsg Heavy amount drainage</v>
      </c>
      <c r="M931" s="148" t="str">
        <f t="shared" si="68"/>
        <v>PI.IC.TU.070505.01</v>
      </c>
      <c r="N931" s="148"/>
      <c r="O931" s="148" t="str">
        <f t="shared" si="69"/>
        <v>PH.IC.TU.070505.01</v>
      </c>
      <c r="Q931" s="148" t="str">
        <f t="shared" si="70"/>
        <v>CL.IC.TU.070505.01</v>
      </c>
      <c r="AR931" s="146" t="s">
        <v>12773</v>
      </c>
      <c r="AS931" s="146">
        <v>1749</v>
      </c>
    </row>
    <row r="932" spans="1:45" s="146" customFormat="1" ht="16">
      <c r="A932" s="146" t="s">
        <v>3934</v>
      </c>
      <c r="C932" s="147" t="s">
        <v>6317</v>
      </c>
      <c r="E932" s="147" t="s">
        <v>6291</v>
      </c>
      <c r="F932" s="146" t="s">
        <v>14645</v>
      </c>
      <c r="G932" s="146" t="s">
        <v>4274</v>
      </c>
      <c r="H932" s="147" t="s">
        <v>12212</v>
      </c>
      <c r="I932" s="146" t="s">
        <v>11734</v>
      </c>
      <c r="J932" s="148" t="str">
        <f t="shared" si="67"/>
        <v>IC.TU.070506</v>
      </c>
      <c r="K932" s="147" t="s">
        <v>12175</v>
      </c>
      <c r="L932" s="146" t="str">
        <f t="shared" si="66"/>
        <v xml:space="preserve">      Drsg Large amount drainage</v>
      </c>
      <c r="M932" s="148" t="str">
        <f t="shared" si="68"/>
        <v>PI.IC.TU.070506.01</v>
      </c>
      <c r="N932" s="148"/>
      <c r="O932" s="148" t="str">
        <f t="shared" si="69"/>
        <v>PH.IC.TU.070506.01</v>
      </c>
      <c r="Q932" s="148" t="str">
        <f t="shared" si="70"/>
        <v>CL.IC.TU.070506.01</v>
      </c>
      <c r="AR932" s="146" t="s">
        <v>12773</v>
      </c>
      <c r="AS932" s="146">
        <v>1749</v>
      </c>
    </row>
    <row r="933" spans="1:45" s="146" customFormat="1" ht="16">
      <c r="A933" s="146" t="s">
        <v>3934</v>
      </c>
      <c r="C933" s="147" t="s">
        <v>6317</v>
      </c>
      <c r="E933" s="147" t="s">
        <v>6291</v>
      </c>
      <c r="F933" s="146" t="s">
        <v>14645</v>
      </c>
      <c r="G933" s="146" t="s">
        <v>14639</v>
      </c>
      <c r="H933" s="147" t="s">
        <v>12225</v>
      </c>
      <c r="I933" s="146" t="s">
        <v>11933</v>
      </c>
      <c r="J933" s="148" t="str">
        <f t="shared" si="67"/>
        <v>IC.TU.070507</v>
      </c>
      <c r="K933" s="147" t="s">
        <v>12175</v>
      </c>
      <c r="L933" s="146" t="str">
        <f t="shared" si="66"/>
        <v xml:space="preserve">      Drsg copious amount Drainage</v>
      </c>
      <c r="M933" s="148" t="str">
        <f t="shared" si="68"/>
        <v>PI.IC.TU.070507.01</v>
      </c>
      <c r="N933" s="148"/>
      <c r="O933" s="148" t="str">
        <f t="shared" si="69"/>
        <v>PH.IC.TU.070507.01</v>
      </c>
      <c r="Q933" s="148" t="str">
        <f t="shared" si="70"/>
        <v>CL.IC.TU.070507.01</v>
      </c>
      <c r="AR933" s="146" t="s">
        <v>12773</v>
      </c>
      <c r="AS933" s="146">
        <v>1749</v>
      </c>
    </row>
    <row r="934" spans="1:45" s="146" customFormat="1" ht="16">
      <c r="A934" s="146" t="s">
        <v>3934</v>
      </c>
      <c r="C934" s="147" t="s">
        <v>6317</v>
      </c>
      <c r="E934" s="147" t="s">
        <v>6291</v>
      </c>
      <c r="F934" s="146" t="s">
        <v>14645</v>
      </c>
      <c r="G934" s="146" t="s">
        <v>4115</v>
      </c>
      <c r="H934" s="147" t="s">
        <v>11638</v>
      </c>
      <c r="I934" s="146" t="s">
        <v>11753</v>
      </c>
      <c r="J934" s="148" t="str">
        <f t="shared" si="67"/>
        <v>IC.TU.070508</v>
      </c>
      <c r="K934" s="147" t="s">
        <v>12175</v>
      </c>
      <c r="L934" s="146" t="str">
        <f t="shared" si="66"/>
        <v xml:space="preserve">      Drsg Drainage Unchanged</v>
      </c>
      <c r="M934" s="148" t="str">
        <f t="shared" si="68"/>
        <v>PI.IC.TU.070508.01</v>
      </c>
      <c r="N934" s="148"/>
      <c r="O934" s="148" t="str">
        <f t="shared" si="69"/>
        <v>PH.IC.TU.070508.01</v>
      </c>
      <c r="Q934" s="148" t="str">
        <f t="shared" si="70"/>
        <v>CL.IC.TU.070508.01</v>
      </c>
      <c r="AR934" s="146" t="s">
        <v>12773</v>
      </c>
      <c r="AS934" s="146">
        <v>1749</v>
      </c>
    </row>
    <row r="935" spans="1:45" s="146" customFormat="1" ht="16">
      <c r="A935" s="146" t="s">
        <v>3934</v>
      </c>
      <c r="C935" s="147" t="s">
        <v>6317</v>
      </c>
      <c r="E935" s="147" t="s">
        <v>6291</v>
      </c>
      <c r="F935" s="146" t="s">
        <v>14645</v>
      </c>
      <c r="G935" s="146" t="s">
        <v>14599</v>
      </c>
      <c r="H935" s="147" t="s">
        <v>11639</v>
      </c>
      <c r="I935" s="146" t="s">
        <v>11752</v>
      </c>
      <c r="J935" s="148" t="str">
        <f t="shared" si="67"/>
        <v>IC.TU.070509</v>
      </c>
      <c r="K935" s="147" t="s">
        <v>12175</v>
      </c>
      <c r="L935" s="146" t="str">
        <f t="shared" si="66"/>
        <v xml:space="preserve">      Drsg Drainage decreasing</v>
      </c>
      <c r="M935" s="148" t="str">
        <f t="shared" si="68"/>
        <v>PI.IC.TU.070509.01</v>
      </c>
      <c r="N935" s="148"/>
      <c r="O935" s="148" t="str">
        <f t="shared" si="69"/>
        <v>PH.IC.TU.070509.01</v>
      </c>
      <c r="Q935" s="148" t="str">
        <f t="shared" si="70"/>
        <v>CL.IC.TU.070509.01</v>
      </c>
      <c r="AR935" s="146" t="s">
        <v>12773</v>
      </c>
      <c r="AS935" s="146">
        <v>1749</v>
      </c>
    </row>
    <row r="936" spans="1:45" s="146" customFormat="1" ht="16">
      <c r="A936" s="146" t="s">
        <v>3934</v>
      </c>
      <c r="C936" s="147" t="s">
        <v>6317</v>
      </c>
      <c r="E936" s="147" t="s">
        <v>6291</v>
      </c>
      <c r="F936" s="146" t="s">
        <v>14645</v>
      </c>
      <c r="G936" s="146" t="s">
        <v>4116</v>
      </c>
      <c r="H936" s="147" t="s">
        <v>11829</v>
      </c>
      <c r="I936" s="146" t="s">
        <v>11583</v>
      </c>
      <c r="J936" s="148" t="str">
        <f t="shared" si="67"/>
        <v>IC.TU.070510</v>
      </c>
      <c r="K936" s="147" t="s">
        <v>12175</v>
      </c>
      <c r="L936" s="146" t="str">
        <f t="shared" si="66"/>
        <v xml:space="preserve">      Drsg Drainage Increasing</v>
      </c>
      <c r="M936" s="148" t="str">
        <f t="shared" si="68"/>
        <v>PI.IC.TU.070510.01</v>
      </c>
      <c r="N936" s="148"/>
      <c r="O936" s="148" t="str">
        <f t="shared" si="69"/>
        <v>PH.IC.TU.070510.01</v>
      </c>
      <c r="Q936" s="148" t="str">
        <f t="shared" si="70"/>
        <v>CL.IC.TU.070510.01</v>
      </c>
      <c r="AR936" s="146" t="s">
        <v>12773</v>
      </c>
      <c r="AS936" s="146">
        <v>1749</v>
      </c>
    </row>
    <row r="937" spans="1:45" s="167" customFormat="1" ht="15">
      <c r="A937" s="10" t="s">
        <v>3934</v>
      </c>
      <c r="B937" s="10"/>
      <c r="C937" s="62" t="s">
        <v>6317</v>
      </c>
      <c r="D937" s="10" t="s">
        <v>11632</v>
      </c>
      <c r="E937" s="61" t="s">
        <v>6988</v>
      </c>
      <c r="F937" s="10" t="s">
        <v>3648</v>
      </c>
      <c r="G937" s="10" t="s">
        <v>4118</v>
      </c>
      <c r="H937" s="62" t="s">
        <v>11848</v>
      </c>
      <c r="I937" s="10" t="s">
        <v>11402</v>
      </c>
      <c r="J937" s="63" t="str">
        <f t="shared" si="67"/>
        <v>IC.TU.070601</v>
      </c>
      <c r="K937" s="61" t="s">
        <v>12175</v>
      </c>
      <c r="L937" s="167" t="str">
        <f t="shared" si="66"/>
        <v xml:space="preserve">      Right</v>
      </c>
      <c r="M937" s="168" t="str">
        <f t="shared" si="68"/>
        <v>PI.IC.TU.070601.01</v>
      </c>
      <c r="N937" s="168"/>
      <c r="O937" s="168" t="str">
        <f t="shared" si="69"/>
        <v>PH.IC.TU.070601.01</v>
      </c>
      <c r="Q937" s="168" t="str">
        <f t="shared" si="70"/>
        <v>CL.IC.TU.070601.01</v>
      </c>
    </row>
    <row r="938" spans="1:45" s="167" customFormat="1" ht="15">
      <c r="A938" s="10" t="s">
        <v>3934</v>
      </c>
      <c r="B938" s="10"/>
      <c r="C938" s="62" t="s">
        <v>6317</v>
      </c>
      <c r="D938" s="10"/>
      <c r="E938" s="61" t="s">
        <v>6988</v>
      </c>
      <c r="F938" s="10" t="s">
        <v>3648</v>
      </c>
      <c r="G938" s="10" t="s">
        <v>4119</v>
      </c>
      <c r="H938" s="62" t="s">
        <v>12030</v>
      </c>
      <c r="I938" s="10" t="s">
        <v>11563</v>
      </c>
      <c r="J938" s="63" t="str">
        <f t="shared" si="67"/>
        <v>IC.TU.070602</v>
      </c>
      <c r="K938" s="61" t="s">
        <v>12175</v>
      </c>
      <c r="L938" s="167" t="str">
        <f t="shared" si="66"/>
        <v xml:space="preserve">      Left</v>
      </c>
      <c r="M938" s="168" t="str">
        <f t="shared" si="68"/>
        <v>PI.IC.TU.070602.01</v>
      </c>
      <c r="N938" s="168"/>
      <c r="O938" s="168" t="str">
        <f t="shared" si="69"/>
        <v>PH.IC.TU.070602.01</v>
      </c>
      <c r="Q938" s="168" t="str">
        <f t="shared" si="70"/>
        <v>CL.IC.TU.070602.01</v>
      </c>
    </row>
    <row r="939" spans="1:45" s="167" customFormat="1" ht="15">
      <c r="A939" s="167" t="s">
        <v>3934</v>
      </c>
      <c r="C939" s="62" t="s">
        <v>6317</v>
      </c>
      <c r="D939" s="10"/>
      <c r="E939" s="61" t="s">
        <v>6988</v>
      </c>
      <c r="F939" s="10" t="s">
        <v>3648</v>
      </c>
      <c r="G939" s="167" t="s">
        <v>9138</v>
      </c>
      <c r="H939" s="62" t="s">
        <v>12185</v>
      </c>
      <c r="I939" s="167" t="s">
        <v>9138</v>
      </c>
      <c r="J939" s="63" t="str">
        <f t="shared" si="67"/>
        <v>IC.TU.070603</v>
      </c>
      <c r="K939" s="61" t="s">
        <v>12175</v>
      </c>
      <c r="L939" s="167" t="str">
        <f t="shared" si="66"/>
        <v>Midline</v>
      </c>
      <c r="M939" s="168" t="str">
        <f t="shared" si="68"/>
        <v>PI.IC.TU.070603.01</v>
      </c>
      <c r="N939" s="168"/>
      <c r="O939" s="168" t="str">
        <f t="shared" si="69"/>
        <v>PH.IC.TU.070603.01</v>
      </c>
      <c r="Q939" s="168" t="str">
        <f t="shared" si="70"/>
        <v>CL.IC.TU.070603.01</v>
      </c>
      <c r="R939" s="167" t="s">
        <v>12465</v>
      </c>
      <c r="S939" s="167">
        <v>330</v>
      </c>
    </row>
    <row r="940" spans="1:45" s="167" customFormat="1" ht="15">
      <c r="A940" s="10" t="s">
        <v>3934</v>
      </c>
      <c r="B940" s="10"/>
      <c r="C940" s="62" t="s">
        <v>6317</v>
      </c>
      <c r="D940" s="10" t="s">
        <v>8172</v>
      </c>
      <c r="E940" s="61" t="s">
        <v>6317</v>
      </c>
      <c r="F940" s="10" t="s">
        <v>3648</v>
      </c>
      <c r="G940" s="10" t="s">
        <v>3967</v>
      </c>
      <c r="H940" s="62" t="s">
        <v>11848</v>
      </c>
      <c r="I940" s="10" t="s">
        <v>9372</v>
      </c>
      <c r="J940" s="63" t="str">
        <f t="shared" si="67"/>
        <v>IC.TU.070701</v>
      </c>
      <c r="K940" s="61" t="s">
        <v>12175</v>
      </c>
      <c r="L940" s="167" t="str">
        <f t="shared" si="66"/>
        <v xml:space="preserve">      Lateral</v>
      </c>
      <c r="M940" s="168" t="str">
        <f t="shared" si="68"/>
        <v>PI.IC.TU.070701.01</v>
      </c>
      <c r="N940" s="168"/>
      <c r="O940" s="168" t="str">
        <f t="shared" si="69"/>
        <v>PH.IC.TU.070701.01</v>
      </c>
      <c r="Q940" s="168" t="str">
        <f t="shared" si="70"/>
        <v>CL.IC.TU.070701.01</v>
      </c>
    </row>
    <row r="941" spans="1:45" s="167" customFormat="1" ht="15">
      <c r="A941" s="10" t="s">
        <v>3934</v>
      </c>
      <c r="B941" s="10"/>
      <c r="C941" s="62" t="s">
        <v>6317</v>
      </c>
      <c r="D941" s="10"/>
      <c r="E941" s="61" t="s">
        <v>6317</v>
      </c>
      <c r="F941" s="10" t="s">
        <v>3648</v>
      </c>
      <c r="G941" s="10" t="s">
        <v>3706</v>
      </c>
      <c r="H941" s="62" t="s">
        <v>12030</v>
      </c>
      <c r="I941" s="10" t="s">
        <v>9373</v>
      </c>
      <c r="J941" s="63" t="str">
        <f t="shared" si="67"/>
        <v>IC.TU.070702</v>
      </c>
      <c r="K941" s="61" t="s">
        <v>12175</v>
      </c>
      <c r="L941" s="167" t="str">
        <f t="shared" si="66"/>
        <v xml:space="preserve">      Medial</v>
      </c>
      <c r="M941" s="168" t="str">
        <f t="shared" si="68"/>
        <v>PI.IC.TU.070702.01</v>
      </c>
      <c r="N941" s="168"/>
      <c r="O941" s="168" t="str">
        <f t="shared" si="69"/>
        <v>PH.IC.TU.070702.01</v>
      </c>
      <c r="Q941" s="168" t="str">
        <f t="shared" si="70"/>
        <v>CL.IC.TU.070702.01</v>
      </c>
    </row>
    <row r="942" spans="1:45" s="167" customFormat="1" ht="15">
      <c r="A942" s="10" t="s">
        <v>3934</v>
      </c>
      <c r="B942" s="10"/>
      <c r="C942" s="62" t="s">
        <v>6317</v>
      </c>
      <c r="D942" s="10"/>
      <c r="E942" s="61" t="s">
        <v>6317</v>
      </c>
      <c r="F942" s="10" t="s">
        <v>3648</v>
      </c>
      <c r="G942" s="10" t="s">
        <v>3707</v>
      </c>
      <c r="H942" s="62" t="s">
        <v>12032</v>
      </c>
      <c r="I942" s="10" t="s">
        <v>9374</v>
      </c>
      <c r="J942" s="63" t="str">
        <f t="shared" si="67"/>
        <v>IC.TU.070703</v>
      </c>
      <c r="K942" s="61" t="s">
        <v>12175</v>
      </c>
      <c r="L942" s="167" t="str">
        <f t="shared" si="66"/>
        <v xml:space="preserve">      Anterior</v>
      </c>
      <c r="M942" s="168" t="str">
        <f t="shared" si="68"/>
        <v>PI.IC.TU.070703.01</v>
      </c>
      <c r="N942" s="168"/>
      <c r="O942" s="168" t="str">
        <f t="shared" si="69"/>
        <v>PH.IC.TU.070703.01</v>
      </c>
      <c r="Q942" s="168" t="str">
        <f t="shared" si="70"/>
        <v>CL.IC.TU.070703.01</v>
      </c>
    </row>
    <row r="943" spans="1:45" s="167" customFormat="1" ht="15">
      <c r="A943" s="10" t="s">
        <v>3934</v>
      </c>
      <c r="B943" s="10"/>
      <c r="C943" s="62" t="s">
        <v>6317</v>
      </c>
      <c r="D943" s="10"/>
      <c r="E943" s="61" t="s">
        <v>6317</v>
      </c>
      <c r="F943" s="10" t="s">
        <v>3648</v>
      </c>
      <c r="G943" s="10" t="s">
        <v>3708</v>
      </c>
      <c r="H943" s="62" t="s">
        <v>12028</v>
      </c>
      <c r="I943" s="10" t="s">
        <v>9375</v>
      </c>
      <c r="J943" s="63" t="str">
        <f t="shared" si="67"/>
        <v>IC.TU.070704</v>
      </c>
      <c r="K943" s="61" t="s">
        <v>12175</v>
      </c>
      <c r="L943" s="167" t="str">
        <f t="shared" si="66"/>
        <v xml:space="preserve">      Posterior</v>
      </c>
      <c r="M943" s="168" t="str">
        <f t="shared" si="68"/>
        <v>PI.IC.TU.070704.01</v>
      </c>
      <c r="N943" s="168"/>
      <c r="O943" s="168" t="str">
        <f t="shared" si="69"/>
        <v>PH.IC.TU.070704.01</v>
      </c>
      <c r="Q943" s="168" t="str">
        <f t="shared" si="70"/>
        <v>CL.IC.TU.070704.01</v>
      </c>
    </row>
    <row r="944" spans="1:45" s="167" customFormat="1" ht="15">
      <c r="A944" s="10" t="s">
        <v>3934</v>
      </c>
      <c r="B944" s="10"/>
      <c r="C944" s="62" t="s">
        <v>6317</v>
      </c>
      <c r="D944" s="10"/>
      <c r="E944" s="61" t="s">
        <v>6317</v>
      </c>
      <c r="F944" s="10" t="s">
        <v>3648</v>
      </c>
      <c r="G944" s="10" t="s">
        <v>3710</v>
      </c>
      <c r="H944" s="62" t="s">
        <v>12210</v>
      </c>
      <c r="I944" s="10" t="s">
        <v>9255</v>
      </c>
      <c r="J944" s="63" t="str">
        <f t="shared" si="67"/>
        <v>IC.TU.070705</v>
      </c>
      <c r="K944" s="61" t="s">
        <v>12175</v>
      </c>
      <c r="L944" s="167" t="str">
        <f t="shared" si="66"/>
        <v xml:space="preserve">      Proximal</v>
      </c>
      <c r="M944" s="168" t="str">
        <f t="shared" si="68"/>
        <v>PI.IC.TU.070705.01</v>
      </c>
      <c r="N944" s="168"/>
      <c r="O944" s="168" t="str">
        <f t="shared" si="69"/>
        <v>PH.IC.TU.070705.01</v>
      </c>
      <c r="Q944" s="168" t="str">
        <f t="shared" si="70"/>
        <v>CL.IC.TU.070705.01</v>
      </c>
    </row>
    <row r="945" spans="1:27" s="167" customFormat="1" ht="15">
      <c r="A945" s="10" t="s">
        <v>3934</v>
      </c>
      <c r="B945" s="10"/>
      <c r="C945" s="62" t="s">
        <v>6317</v>
      </c>
      <c r="D945" s="10"/>
      <c r="E945" s="61" t="s">
        <v>6317</v>
      </c>
      <c r="F945" s="10" t="s">
        <v>3648</v>
      </c>
      <c r="G945" s="10" t="s">
        <v>3990</v>
      </c>
      <c r="H945" s="62" t="s">
        <v>12212</v>
      </c>
      <c r="I945" s="10" t="s">
        <v>9256</v>
      </c>
      <c r="J945" s="63" t="str">
        <f t="shared" si="67"/>
        <v>IC.TU.070706</v>
      </c>
      <c r="K945" s="61" t="s">
        <v>12175</v>
      </c>
      <c r="L945" s="167" t="str">
        <f t="shared" si="66"/>
        <v xml:space="preserve">      Distal</v>
      </c>
      <c r="M945" s="168" t="str">
        <f t="shared" si="68"/>
        <v>PI.IC.TU.070706.01</v>
      </c>
      <c r="N945" s="168"/>
      <c r="O945" s="168" t="str">
        <f t="shared" si="69"/>
        <v>PH.IC.TU.070706.01</v>
      </c>
      <c r="Q945" s="168" t="str">
        <f t="shared" si="70"/>
        <v>CL.IC.TU.070706.01</v>
      </c>
    </row>
    <row r="946" spans="1:27" s="167" customFormat="1" ht="15">
      <c r="A946" s="10" t="s">
        <v>3934</v>
      </c>
      <c r="B946" s="10"/>
      <c r="C946" s="62" t="s">
        <v>6317</v>
      </c>
      <c r="D946" s="10" t="s">
        <v>11645</v>
      </c>
      <c r="E946" s="61" t="s">
        <v>3574</v>
      </c>
      <c r="F946" s="10" t="s">
        <v>3649</v>
      </c>
      <c r="G946" s="10" t="s">
        <v>13457</v>
      </c>
      <c r="H946" s="62" t="s">
        <v>11848</v>
      </c>
      <c r="I946" s="10" t="s">
        <v>9195</v>
      </c>
      <c r="J946" s="63" t="str">
        <f t="shared" si="67"/>
        <v>IC.TU.070801</v>
      </c>
      <c r="K946" s="61" t="s">
        <v>12175</v>
      </c>
      <c r="L946" s="167" t="str">
        <f t="shared" si="66"/>
        <v xml:space="preserve">Head/Neck area:  </v>
      </c>
      <c r="M946" s="168" t="str">
        <f t="shared" si="68"/>
        <v>PI.IC.TU.070801.01</v>
      </c>
      <c r="N946" s="168"/>
      <c r="O946" s="168" t="str">
        <f t="shared" si="69"/>
        <v>PH.IC.TU.070801.01</v>
      </c>
      <c r="Q946" s="168" t="str">
        <f t="shared" si="70"/>
        <v>CL.IC.TU.070801.01</v>
      </c>
    </row>
    <row r="947" spans="1:27" s="167" customFormat="1" ht="15">
      <c r="A947" s="10" t="s">
        <v>3934</v>
      </c>
      <c r="B947" s="10"/>
      <c r="C947" s="62" t="s">
        <v>6317</v>
      </c>
      <c r="D947" s="10"/>
      <c r="E947" s="61" t="s">
        <v>3574</v>
      </c>
      <c r="F947" s="10" t="s">
        <v>3649</v>
      </c>
      <c r="G947" s="10" t="s">
        <v>13458</v>
      </c>
      <c r="H947" s="62" t="s">
        <v>12030</v>
      </c>
      <c r="I947" s="10" t="s">
        <v>3992</v>
      </c>
      <c r="J947" s="63" t="str">
        <f t="shared" si="67"/>
        <v>IC.TU.070802</v>
      </c>
      <c r="K947" s="61" t="s">
        <v>12175</v>
      </c>
      <c r="L947" s="167" t="str">
        <f t="shared" si="66"/>
        <v xml:space="preserve">Thoracic area:  </v>
      </c>
      <c r="M947" s="168" t="str">
        <f t="shared" si="68"/>
        <v>PI.IC.TU.070802.01</v>
      </c>
      <c r="N947" s="168"/>
      <c r="O947" s="168" t="str">
        <f t="shared" si="69"/>
        <v>PH.IC.TU.070802.01</v>
      </c>
      <c r="Q947" s="168" t="str">
        <f t="shared" si="70"/>
        <v>CL.IC.TU.070802.01</v>
      </c>
    </row>
    <row r="948" spans="1:27" s="167" customFormat="1" ht="15">
      <c r="A948" s="10" t="s">
        <v>3934</v>
      </c>
      <c r="B948" s="10"/>
      <c r="C948" s="62" t="s">
        <v>6317</v>
      </c>
      <c r="D948" s="10"/>
      <c r="E948" s="61" t="s">
        <v>3574</v>
      </c>
      <c r="F948" s="10" t="s">
        <v>3649</v>
      </c>
      <c r="G948" s="10" t="s">
        <v>13459</v>
      </c>
      <c r="H948" s="62" t="s">
        <v>12032</v>
      </c>
      <c r="I948" s="10" t="s">
        <v>8552</v>
      </c>
      <c r="J948" s="63" t="str">
        <f t="shared" si="67"/>
        <v>IC.TU.070803</v>
      </c>
      <c r="K948" s="61" t="s">
        <v>12175</v>
      </c>
      <c r="L948" s="167" t="str">
        <f t="shared" si="66"/>
        <v xml:space="preserve">Abdominal area:  </v>
      </c>
      <c r="M948" s="168" t="str">
        <f t="shared" si="68"/>
        <v>PI.IC.TU.070803.01</v>
      </c>
      <c r="N948" s="168"/>
      <c r="O948" s="168" t="str">
        <f t="shared" si="69"/>
        <v>PH.IC.TU.070803.01</v>
      </c>
      <c r="Q948" s="168" t="str">
        <f t="shared" si="70"/>
        <v>CL.IC.TU.070803.01</v>
      </c>
    </row>
    <row r="949" spans="1:27" s="167" customFormat="1" ht="15">
      <c r="A949" s="10" t="s">
        <v>3934</v>
      </c>
      <c r="B949" s="10"/>
      <c r="C949" s="62" t="s">
        <v>6317</v>
      </c>
      <c r="D949" s="10"/>
      <c r="E949" s="61" t="s">
        <v>3574</v>
      </c>
      <c r="F949" s="10" t="s">
        <v>3649</v>
      </c>
      <c r="G949" s="10" t="s">
        <v>13460</v>
      </c>
      <c r="H949" s="62" t="s">
        <v>12028</v>
      </c>
      <c r="I949" s="10" t="s">
        <v>8132</v>
      </c>
      <c r="J949" s="63" t="str">
        <f t="shared" si="67"/>
        <v>IC.TU.070804</v>
      </c>
      <c r="K949" s="61" t="s">
        <v>12175</v>
      </c>
      <c r="L949" s="167" t="str">
        <f t="shared" si="66"/>
        <v xml:space="preserve">Pelvic area:  </v>
      </c>
      <c r="M949" s="168" t="str">
        <f t="shared" si="68"/>
        <v>PI.IC.TU.070804.01</v>
      </c>
      <c r="N949" s="168"/>
      <c r="O949" s="168" t="str">
        <f t="shared" si="69"/>
        <v>PH.IC.TU.070804.01</v>
      </c>
      <c r="Q949" s="168" t="str">
        <f t="shared" si="70"/>
        <v>CL.IC.TU.070804.01</v>
      </c>
    </row>
    <row r="950" spans="1:27" s="167" customFormat="1" ht="15">
      <c r="A950" s="10" t="s">
        <v>3934</v>
      </c>
      <c r="B950" s="10"/>
      <c r="C950" s="62" t="s">
        <v>6317</v>
      </c>
      <c r="D950" s="10"/>
      <c r="E950" s="61" t="s">
        <v>3574</v>
      </c>
      <c r="F950" s="10" t="s">
        <v>3649</v>
      </c>
      <c r="G950" s="10" t="s">
        <v>13461</v>
      </c>
      <c r="H950" s="62" t="s">
        <v>12210</v>
      </c>
      <c r="I950" s="10" t="s">
        <v>3997</v>
      </c>
      <c r="J950" s="63" t="str">
        <f t="shared" si="67"/>
        <v>IC.TU.070805</v>
      </c>
      <c r="K950" s="61" t="s">
        <v>12175</v>
      </c>
      <c r="L950" s="167" t="str">
        <f t="shared" si="66"/>
        <v xml:space="preserve">Extremity area:  </v>
      </c>
      <c r="M950" s="168" t="str">
        <f t="shared" si="68"/>
        <v>PI.IC.TU.070805.01</v>
      </c>
      <c r="N950" s="168"/>
      <c r="O950" s="168" t="str">
        <f t="shared" si="69"/>
        <v>PH.IC.TU.070805.01</v>
      </c>
      <c r="Q950" s="168" t="str">
        <f t="shared" si="70"/>
        <v>CL.IC.TU.070805.01</v>
      </c>
    </row>
    <row r="951" spans="1:27" s="167" customFormat="1" ht="15">
      <c r="A951" s="167" t="s">
        <v>3934</v>
      </c>
      <c r="C951" s="61" t="s">
        <v>12975</v>
      </c>
      <c r="E951" s="61" t="s">
        <v>12976</v>
      </c>
      <c r="F951" s="167" t="s">
        <v>1605</v>
      </c>
      <c r="G951" s="167" t="s">
        <v>1596</v>
      </c>
      <c r="H951" s="62" t="s">
        <v>1597</v>
      </c>
      <c r="I951" s="167" t="s">
        <v>1598</v>
      </c>
      <c r="J951" s="63" t="str">
        <f t="shared" si="67"/>
        <v>IC.TU.070806</v>
      </c>
      <c r="K951" s="61" t="s">
        <v>12906</v>
      </c>
      <c r="L951" s="167" t="str">
        <f t="shared" si="66"/>
        <v>Shoulder</v>
      </c>
      <c r="M951" s="168" t="str">
        <f t="shared" si="68"/>
        <v>PI.IC.TU.070806.01</v>
      </c>
      <c r="N951" s="168"/>
      <c r="O951" s="168" t="str">
        <f t="shared" si="69"/>
        <v>PH.IC.TU.070806.01</v>
      </c>
      <c r="Q951" s="168" t="str">
        <f t="shared" si="70"/>
        <v>CL.IC.TU.070806.01</v>
      </c>
      <c r="Z951" s="167" t="s">
        <v>1599</v>
      </c>
      <c r="AA951" s="167">
        <v>1143</v>
      </c>
    </row>
    <row r="952" spans="1:27" s="167" customFormat="1" ht="15">
      <c r="A952" s="10" t="s">
        <v>3934</v>
      </c>
      <c r="B952" s="10"/>
      <c r="C952" s="62" t="s">
        <v>6317</v>
      </c>
      <c r="D952" s="10" t="s">
        <v>8677</v>
      </c>
      <c r="E952" s="61" t="s">
        <v>3690</v>
      </c>
      <c r="F952" s="10" t="s">
        <v>3650</v>
      </c>
      <c r="G952" s="10" t="s">
        <v>8552</v>
      </c>
      <c r="H952" s="62" t="s">
        <v>11848</v>
      </c>
      <c r="I952" s="10" t="s">
        <v>8552</v>
      </c>
      <c r="J952" s="63" t="str">
        <f t="shared" si="67"/>
        <v>IC.TU.070901</v>
      </c>
      <c r="K952" s="61" t="s">
        <v>12175</v>
      </c>
      <c r="L952" s="167" t="str">
        <f t="shared" si="66"/>
        <v>Abdomen</v>
      </c>
      <c r="M952" s="168" t="str">
        <f t="shared" si="68"/>
        <v>PI.IC.TU.070901.01</v>
      </c>
      <c r="N952" s="168"/>
      <c r="O952" s="168" t="str">
        <f t="shared" si="69"/>
        <v>PH.IC.TU.070901.01</v>
      </c>
      <c r="Q952" s="168" t="str">
        <f t="shared" si="70"/>
        <v>CL.IC.TU.070901.01</v>
      </c>
    </row>
    <row r="953" spans="1:27" s="167" customFormat="1" ht="15">
      <c r="A953" s="10" t="s">
        <v>3934</v>
      </c>
      <c r="B953" s="10"/>
      <c r="C953" s="62" t="s">
        <v>6317</v>
      </c>
      <c r="D953" s="10"/>
      <c r="E953" s="61" t="s">
        <v>3690</v>
      </c>
      <c r="F953" s="10" t="s">
        <v>3650</v>
      </c>
      <c r="G953" s="10" t="s">
        <v>8553</v>
      </c>
      <c r="H953" s="62" t="s">
        <v>12030</v>
      </c>
      <c r="I953" s="10" t="s">
        <v>8553</v>
      </c>
      <c r="J953" s="63" t="str">
        <f t="shared" si="67"/>
        <v>IC.TU.070902</v>
      </c>
      <c r="K953" s="61" t="s">
        <v>12175</v>
      </c>
      <c r="L953" s="167" t="str">
        <f t="shared" si="66"/>
        <v>Flank</v>
      </c>
      <c r="M953" s="168" t="str">
        <f t="shared" si="68"/>
        <v>PI.IC.TU.070902.01</v>
      </c>
      <c r="N953" s="168"/>
      <c r="O953" s="168" t="str">
        <f t="shared" si="69"/>
        <v>PH.IC.TU.070902.01</v>
      </c>
      <c r="Q953" s="168" t="str">
        <f t="shared" si="70"/>
        <v>CL.IC.TU.070902.01</v>
      </c>
    </row>
    <row r="954" spans="1:27" s="167" customFormat="1" ht="15">
      <c r="A954" s="10" t="s">
        <v>3934</v>
      </c>
      <c r="B954" s="10"/>
      <c r="C954" s="62" t="s">
        <v>6317</v>
      </c>
      <c r="D954" s="10" t="s">
        <v>8821</v>
      </c>
      <c r="E954" s="61" t="s">
        <v>3188</v>
      </c>
      <c r="F954" s="10" t="s">
        <v>3650</v>
      </c>
      <c r="G954" s="10" t="s">
        <v>3858</v>
      </c>
      <c r="H954" s="62" t="s">
        <v>11848</v>
      </c>
      <c r="I954" s="10" t="s">
        <v>10518</v>
      </c>
      <c r="J954" s="63" t="str">
        <f t="shared" si="67"/>
        <v>IC.TU.071001</v>
      </c>
      <c r="K954" s="61" t="s">
        <v>12175</v>
      </c>
      <c r="L954" s="167" t="str">
        <f t="shared" si="66"/>
        <v xml:space="preserve">      RUQ</v>
      </c>
      <c r="M954" s="168" t="str">
        <f t="shared" si="68"/>
        <v>PI.IC.TU.071001.01</v>
      </c>
      <c r="N954" s="168"/>
      <c r="O954" s="168" t="str">
        <f t="shared" si="69"/>
        <v>PH.IC.TU.071001.01</v>
      </c>
      <c r="Q954" s="168" t="str">
        <f t="shared" si="70"/>
        <v>CL.IC.TU.071001.01</v>
      </c>
    </row>
    <row r="955" spans="1:27" s="167" customFormat="1" ht="15">
      <c r="A955" s="10" t="s">
        <v>3934</v>
      </c>
      <c r="B955" s="10"/>
      <c r="C955" s="62" t="s">
        <v>6317</v>
      </c>
      <c r="D955" s="10"/>
      <c r="E955" s="61" t="s">
        <v>3188</v>
      </c>
      <c r="F955" s="10" t="s">
        <v>3650</v>
      </c>
      <c r="G955" s="10" t="s">
        <v>3859</v>
      </c>
      <c r="H955" s="62" t="s">
        <v>12030</v>
      </c>
      <c r="I955" s="10" t="s">
        <v>10520</v>
      </c>
      <c r="J955" s="63" t="str">
        <f t="shared" si="67"/>
        <v>IC.TU.071002</v>
      </c>
      <c r="K955" s="61" t="s">
        <v>12175</v>
      </c>
      <c r="L955" s="167" t="str">
        <f t="shared" si="66"/>
        <v xml:space="preserve">      RLQ</v>
      </c>
      <c r="M955" s="168" t="str">
        <f t="shared" si="68"/>
        <v>PI.IC.TU.071002.01</v>
      </c>
      <c r="N955" s="168"/>
      <c r="O955" s="168" t="str">
        <f t="shared" si="69"/>
        <v>PH.IC.TU.071002.01</v>
      </c>
      <c r="Q955" s="168" t="str">
        <f t="shared" si="70"/>
        <v>CL.IC.TU.071002.01</v>
      </c>
    </row>
    <row r="956" spans="1:27" s="167" customFormat="1" ht="15">
      <c r="A956" s="10" t="s">
        <v>3934</v>
      </c>
      <c r="B956" s="10"/>
      <c r="C956" s="62" t="s">
        <v>6317</v>
      </c>
      <c r="D956" s="10"/>
      <c r="E956" s="61" t="s">
        <v>3188</v>
      </c>
      <c r="F956" s="10" t="s">
        <v>3650</v>
      </c>
      <c r="G956" s="10" t="s">
        <v>3860</v>
      </c>
      <c r="H956" s="62" t="s">
        <v>12032</v>
      </c>
      <c r="I956" s="10" t="s">
        <v>10522</v>
      </c>
      <c r="J956" s="63" t="str">
        <f t="shared" si="67"/>
        <v>IC.TU.071003</v>
      </c>
      <c r="K956" s="61" t="s">
        <v>12175</v>
      </c>
      <c r="L956" s="167" t="str">
        <f t="shared" si="66"/>
        <v xml:space="preserve">      LUQ</v>
      </c>
      <c r="M956" s="168" t="str">
        <f t="shared" si="68"/>
        <v>PI.IC.TU.071003.01</v>
      </c>
      <c r="N956" s="168"/>
      <c r="O956" s="168" t="str">
        <f t="shared" si="69"/>
        <v>PH.IC.TU.071003.01</v>
      </c>
      <c r="Q956" s="168" t="str">
        <f t="shared" si="70"/>
        <v>CL.IC.TU.071003.01</v>
      </c>
    </row>
    <row r="957" spans="1:27" s="167" customFormat="1" ht="15">
      <c r="A957" s="10" t="s">
        <v>3934</v>
      </c>
      <c r="B957" s="10"/>
      <c r="C957" s="62" t="s">
        <v>6317</v>
      </c>
      <c r="D957" s="10"/>
      <c r="E957" s="61" t="s">
        <v>3188</v>
      </c>
      <c r="F957" s="10" t="s">
        <v>3650</v>
      </c>
      <c r="G957" s="10" t="s">
        <v>3861</v>
      </c>
      <c r="H957" s="62" t="s">
        <v>12028</v>
      </c>
      <c r="I957" s="10" t="s">
        <v>10524</v>
      </c>
      <c r="J957" s="63" t="str">
        <f t="shared" si="67"/>
        <v>IC.TU.071004</v>
      </c>
      <c r="K957" s="61" t="s">
        <v>12175</v>
      </c>
      <c r="L957" s="167" t="str">
        <f t="shared" si="66"/>
        <v xml:space="preserve">      LLQ</v>
      </c>
      <c r="M957" s="168" t="str">
        <f t="shared" si="68"/>
        <v>PI.IC.TU.071004.01</v>
      </c>
      <c r="N957" s="168"/>
      <c r="O957" s="168" t="str">
        <f t="shared" si="69"/>
        <v>PH.IC.TU.071004.01</v>
      </c>
      <c r="Q957" s="168" t="str">
        <f t="shared" si="70"/>
        <v>CL.IC.TU.071004.01</v>
      </c>
    </row>
    <row r="958" spans="1:27" s="167" customFormat="1" ht="15">
      <c r="A958" s="10" t="s">
        <v>3934</v>
      </c>
      <c r="B958" s="10"/>
      <c r="C958" s="62" t="s">
        <v>6317</v>
      </c>
      <c r="D958" s="10" t="s">
        <v>8822</v>
      </c>
      <c r="E958" s="61" t="s">
        <v>5749</v>
      </c>
      <c r="F958" s="10" t="s">
        <v>3770</v>
      </c>
      <c r="G958" s="10" t="s">
        <v>8986</v>
      </c>
      <c r="H958" s="62" t="s">
        <v>11848</v>
      </c>
      <c r="I958" s="10" t="s">
        <v>8986</v>
      </c>
      <c r="J958" s="63" t="str">
        <f t="shared" si="67"/>
        <v>IC.TU.071101</v>
      </c>
      <c r="K958" s="61" t="s">
        <v>12175</v>
      </c>
      <c r="L958" s="167" t="str">
        <f t="shared" si="66"/>
        <v>Arm</v>
      </c>
      <c r="M958" s="168" t="str">
        <f t="shared" si="68"/>
        <v>PI.IC.TU.071101.01</v>
      </c>
      <c r="N958" s="168"/>
      <c r="O958" s="168" t="str">
        <f t="shared" si="69"/>
        <v>PH.IC.TU.071101.01</v>
      </c>
      <c r="Q958" s="168" t="str">
        <f t="shared" si="70"/>
        <v>CL.IC.TU.071101.01</v>
      </c>
    </row>
    <row r="959" spans="1:27" s="167" customFormat="1" ht="15">
      <c r="A959" s="10" t="s">
        <v>3934</v>
      </c>
      <c r="B959" s="10"/>
      <c r="C959" s="62" t="s">
        <v>6317</v>
      </c>
      <c r="D959" s="10"/>
      <c r="E959" s="61" t="s">
        <v>5749</v>
      </c>
      <c r="F959" s="10" t="s">
        <v>3770</v>
      </c>
      <c r="G959" s="10" t="s">
        <v>8860</v>
      </c>
      <c r="H959" s="62" t="s">
        <v>12030</v>
      </c>
      <c r="I959" s="10" t="s">
        <v>8860</v>
      </c>
      <c r="J959" s="63" t="str">
        <f t="shared" si="67"/>
        <v>IC.TU.071102</v>
      </c>
      <c r="K959" s="61" t="s">
        <v>12175</v>
      </c>
      <c r="L959" s="167" t="str">
        <f t="shared" si="66"/>
        <v>Wrist</v>
      </c>
      <c r="M959" s="168" t="str">
        <f t="shared" si="68"/>
        <v>PI.IC.TU.071102.01</v>
      </c>
      <c r="N959" s="168"/>
      <c r="O959" s="168" t="str">
        <f t="shared" si="69"/>
        <v>PH.IC.TU.071102.01</v>
      </c>
      <c r="Q959" s="168" t="str">
        <f t="shared" si="70"/>
        <v>CL.IC.TU.071102.01</v>
      </c>
    </row>
    <row r="960" spans="1:27" s="167" customFormat="1" ht="15">
      <c r="A960" s="10" t="s">
        <v>3934</v>
      </c>
      <c r="B960" s="10"/>
      <c r="C960" s="62" t="s">
        <v>6317</v>
      </c>
      <c r="D960" s="10"/>
      <c r="E960" s="61" t="s">
        <v>5749</v>
      </c>
      <c r="F960" s="10" t="s">
        <v>3770</v>
      </c>
      <c r="G960" s="10" t="s">
        <v>11746</v>
      </c>
      <c r="H960" s="62" t="s">
        <v>12032</v>
      </c>
      <c r="I960" s="10" t="s">
        <v>11746</v>
      </c>
      <c r="J960" s="63" t="str">
        <f t="shared" si="67"/>
        <v>IC.TU.071103</v>
      </c>
      <c r="K960" s="61" t="s">
        <v>12175</v>
      </c>
      <c r="L960" s="167" t="str">
        <f t="shared" si="66"/>
        <v>Hand</v>
      </c>
      <c r="M960" s="168" t="str">
        <f t="shared" si="68"/>
        <v>PI.IC.TU.071103.01</v>
      </c>
      <c r="N960" s="168"/>
      <c r="O960" s="168" t="str">
        <f t="shared" si="69"/>
        <v>PH.IC.TU.071103.01</v>
      </c>
      <c r="Q960" s="168" t="str">
        <f t="shared" si="70"/>
        <v>CL.IC.TU.071103.01</v>
      </c>
    </row>
    <row r="961" spans="1:17" s="167" customFormat="1" ht="15">
      <c r="A961" s="10" t="s">
        <v>3934</v>
      </c>
      <c r="B961" s="10"/>
      <c r="C961" s="62" t="s">
        <v>6317</v>
      </c>
      <c r="D961" s="10"/>
      <c r="E961" s="61" t="s">
        <v>5749</v>
      </c>
      <c r="F961" s="10" t="s">
        <v>3770</v>
      </c>
      <c r="G961" s="10" t="s">
        <v>8861</v>
      </c>
      <c r="H961" s="62" t="s">
        <v>12028</v>
      </c>
      <c r="I961" s="10" t="s">
        <v>8862</v>
      </c>
      <c r="J961" s="63" t="str">
        <f t="shared" si="67"/>
        <v>IC.TU.071104</v>
      </c>
      <c r="K961" s="61" t="s">
        <v>12175</v>
      </c>
      <c r="L961" s="167" t="str">
        <f t="shared" si="66"/>
        <v>Finger(s): specify</v>
      </c>
      <c r="M961" s="168" t="str">
        <f t="shared" si="68"/>
        <v>PI.IC.TU.071104.01</v>
      </c>
      <c r="N961" s="168"/>
      <c r="O961" s="168" t="str">
        <f t="shared" si="69"/>
        <v>PH.IC.TU.071104.01</v>
      </c>
      <c r="Q961" s="168" t="str">
        <f t="shared" si="70"/>
        <v>CL.IC.TU.071104.01</v>
      </c>
    </row>
    <row r="962" spans="1:17" s="167" customFormat="1" ht="15">
      <c r="A962" s="10" t="s">
        <v>3934</v>
      </c>
      <c r="B962" s="10"/>
      <c r="C962" s="62" t="s">
        <v>6317</v>
      </c>
      <c r="D962" s="10"/>
      <c r="E962" s="61" t="s">
        <v>5749</v>
      </c>
      <c r="F962" s="10" t="s">
        <v>3770</v>
      </c>
      <c r="G962" s="10" t="s">
        <v>6439</v>
      </c>
      <c r="H962" s="62" t="s">
        <v>12210</v>
      </c>
      <c r="I962" s="10" t="s">
        <v>6439</v>
      </c>
      <c r="J962" s="63" t="str">
        <f t="shared" si="67"/>
        <v>IC.TU.071105</v>
      </c>
      <c r="K962" s="61" t="s">
        <v>12175</v>
      </c>
      <c r="L962" s="167" t="str">
        <f t="shared" si="66"/>
        <v>Leg</v>
      </c>
      <c r="M962" s="168" t="str">
        <f t="shared" si="68"/>
        <v>PI.IC.TU.071105.01</v>
      </c>
      <c r="N962" s="168"/>
      <c r="O962" s="168" t="str">
        <f t="shared" si="69"/>
        <v>PH.IC.TU.071105.01</v>
      </c>
      <c r="Q962" s="168" t="str">
        <f t="shared" si="70"/>
        <v>CL.IC.TU.071105.01</v>
      </c>
    </row>
    <row r="963" spans="1:17" s="167" customFormat="1" ht="15">
      <c r="A963" s="10" t="s">
        <v>3934</v>
      </c>
      <c r="B963" s="10"/>
      <c r="C963" s="62" t="s">
        <v>6317</v>
      </c>
      <c r="D963" s="10"/>
      <c r="E963" s="61" t="s">
        <v>5749</v>
      </c>
      <c r="F963" s="10" t="s">
        <v>3770</v>
      </c>
      <c r="G963" s="10" t="s">
        <v>11740</v>
      </c>
      <c r="H963" s="62" t="s">
        <v>12212</v>
      </c>
      <c r="I963" s="10" t="s">
        <v>11740</v>
      </c>
      <c r="J963" s="63" t="str">
        <f t="shared" si="67"/>
        <v>IC.TU.071106</v>
      </c>
      <c r="K963" s="61" t="s">
        <v>12175</v>
      </c>
      <c r="L963" s="167" t="str">
        <f t="shared" si="66"/>
        <v>Knee</v>
      </c>
      <c r="M963" s="168" t="str">
        <f t="shared" si="68"/>
        <v>PI.IC.TU.071106.01</v>
      </c>
      <c r="N963" s="168"/>
      <c r="O963" s="168" t="str">
        <f t="shared" si="69"/>
        <v>PH.IC.TU.071106.01</v>
      </c>
      <c r="Q963" s="168" t="str">
        <f t="shared" si="70"/>
        <v>CL.IC.TU.071106.01</v>
      </c>
    </row>
    <row r="964" spans="1:17" s="167" customFormat="1" ht="15">
      <c r="A964" s="10" t="s">
        <v>3934</v>
      </c>
      <c r="B964" s="10"/>
      <c r="C964" s="62" t="s">
        <v>6317</v>
      </c>
      <c r="D964" s="10"/>
      <c r="E964" s="61" t="s">
        <v>5749</v>
      </c>
      <c r="F964" s="10" t="s">
        <v>3770</v>
      </c>
      <c r="G964" s="10" t="s">
        <v>11738</v>
      </c>
      <c r="H964" s="62" t="s">
        <v>12225</v>
      </c>
      <c r="I964" s="10" t="s">
        <v>11738</v>
      </c>
      <c r="J964" s="63" t="str">
        <f t="shared" si="67"/>
        <v>IC.TU.071107</v>
      </c>
      <c r="K964" s="61" t="s">
        <v>12175</v>
      </c>
      <c r="L964" s="167" t="str">
        <f t="shared" si="66"/>
        <v>Ankle</v>
      </c>
      <c r="M964" s="168" t="str">
        <f t="shared" si="68"/>
        <v>PI.IC.TU.071107.01</v>
      </c>
      <c r="N964" s="168"/>
      <c r="O964" s="168" t="str">
        <f t="shared" si="69"/>
        <v>PH.IC.TU.071107.01</v>
      </c>
      <c r="Q964" s="168" t="str">
        <f t="shared" si="70"/>
        <v>CL.IC.TU.071107.01</v>
      </c>
    </row>
    <row r="965" spans="1:17" s="167" customFormat="1" ht="15">
      <c r="A965" s="10" t="s">
        <v>3934</v>
      </c>
      <c r="B965" s="10"/>
      <c r="C965" s="62" t="s">
        <v>6317</v>
      </c>
      <c r="D965" s="10"/>
      <c r="E965" s="61" t="s">
        <v>5749</v>
      </c>
      <c r="F965" s="10" t="s">
        <v>3770</v>
      </c>
      <c r="G965" s="10" t="s">
        <v>11737</v>
      </c>
      <c r="H965" s="62" t="s">
        <v>11638</v>
      </c>
      <c r="I965" s="10" t="s">
        <v>11737</v>
      </c>
      <c r="J965" s="63" t="str">
        <f t="shared" si="67"/>
        <v>IC.TU.071108</v>
      </c>
      <c r="K965" s="61" t="s">
        <v>12175</v>
      </c>
      <c r="L965" s="167" t="str">
        <f t="shared" si="66"/>
        <v>Foot</v>
      </c>
      <c r="M965" s="168" t="str">
        <f t="shared" si="68"/>
        <v>PI.IC.TU.071108.01</v>
      </c>
      <c r="N965" s="168"/>
      <c r="O965" s="168" t="str">
        <f t="shared" si="69"/>
        <v>PH.IC.TU.071108.01</v>
      </c>
      <c r="Q965" s="168" t="str">
        <f t="shared" si="70"/>
        <v>CL.IC.TU.071108.01</v>
      </c>
    </row>
    <row r="966" spans="1:17" s="167" customFormat="1" ht="15">
      <c r="A966" s="10" t="s">
        <v>3934</v>
      </c>
      <c r="B966" s="10"/>
      <c r="C966" s="62" t="s">
        <v>6317</v>
      </c>
      <c r="D966" s="10"/>
      <c r="E966" s="61" t="s">
        <v>5749</v>
      </c>
      <c r="F966" s="10" t="s">
        <v>3770</v>
      </c>
      <c r="G966" s="10" t="s">
        <v>8720</v>
      </c>
      <c r="H966" s="62" t="s">
        <v>11639</v>
      </c>
      <c r="I966" s="10" t="s">
        <v>8721</v>
      </c>
      <c r="J966" s="63" t="str">
        <f t="shared" si="67"/>
        <v>IC.TU.071109</v>
      </c>
      <c r="K966" s="61" t="s">
        <v>12175</v>
      </c>
      <c r="L966" s="167" t="str">
        <f t="shared" si="66"/>
        <v>Toe(s): specify</v>
      </c>
      <c r="M966" s="168" t="str">
        <f t="shared" si="68"/>
        <v>PI.IC.TU.071109.01</v>
      </c>
      <c r="N966" s="168"/>
      <c r="O966" s="168" t="str">
        <f t="shared" si="69"/>
        <v>PH.IC.TU.071109.01</v>
      </c>
      <c r="Q966" s="168" t="str">
        <f t="shared" si="70"/>
        <v>CL.IC.TU.071109.01</v>
      </c>
    </row>
    <row r="967" spans="1:17" s="167" customFormat="1" ht="15">
      <c r="A967" s="10" t="s">
        <v>3934</v>
      </c>
      <c r="B967" s="10"/>
      <c r="C967" s="62" t="s">
        <v>6317</v>
      </c>
      <c r="D967" s="10" t="s">
        <v>8824</v>
      </c>
      <c r="E967" s="61" t="s">
        <v>3064</v>
      </c>
      <c r="F967" s="10" t="s">
        <v>3910</v>
      </c>
      <c r="G967" s="10" t="s">
        <v>9026</v>
      </c>
      <c r="H967" s="62" t="s">
        <v>11848</v>
      </c>
      <c r="I967" s="10" t="s">
        <v>9026</v>
      </c>
      <c r="J967" s="63" t="str">
        <f t="shared" si="67"/>
        <v>IC.TU.071201</v>
      </c>
      <c r="K967" s="61" t="s">
        <v>12175</v>
      </c>
      <c r="L967" s="167" t="str">
        <f t="shared" si="66"/>
        <v>Forehead</v>
      </c>
      <c r="M967" s="168" t="str">
        <f t="shared" si="68"/>
        <v>PI.IC.TU.071201.01</v>
      </c>
      <c r="N967" s="168"/>
      <c r="O967" s="168" t="str">
        <f t="shared" si="69"/>
        <v>PH.IC.TU.071201.01</v>
      </c>
      <c r="Q967" s="168" t="str">
        <f t="shared" si="70"/>
        <v>CL.IC.TU.071201.01</v>
      </c>
    </row>
    <row r="968" spans="1:17" s="167" customFormat="1" ht="15">
      <c r="A968" s="10" t="s">
        <v>3934</v>
      </c>
      <c r="B968" s="10"/>
      <c r="C968" s="62" t="s">
        <v>6317</v>
      </c>
      <c r="D968" s="10"/>
      <c r="E968" s="61" t="s">
        <v>3064</v>
      </c>
      <c r="F968" s="10" t="s">
        <v>3910</v>
      </c>
      <c r="G968" s="10" t="s">
        <v>9140</v>
      </c>
      <c r="H968" s="62" t="s">
        <v>12030</v>
      </c>
      <c r="I968" s="10" t="s">
        <v>9140</v>
      </c>
      <c r="J968" s="63" t="str">
        <f t="shared" si="67"/>
        <v>IC.TU.071202</v>
      </c>
      <c r="K968" s="61" t="s">
        <v>12175</v>
      </c>
      <c r="L968" s="167" t="str">
        <f t="shared" si="66"/>
        <v>Temporal</v>
      </c>
      <c r="M968" s="168" t="str">
        <f t="shared" si="68"/>
        <v>PI.IC.TU.071202.01</v>
      </c>
      <c r="N968" s="168"/>
      <c r="O968" s="168" t="str">
        <f t="shared" si="69"/>
        <v>PH.IC.TU.071202.01</v>
      </c>
      <c r="Q968" s="168" t="str">
        <f t="shared" si="70"/>
        <v>CL.IC.TU.071202.01</v>
      </c>
    </row>
    <row r="969" spans="1:17" s="167" customFormat="1" ht="15">
      <c r="A969" s="10" t="s">
        <v>3934</v>
      </c>
      <c r="B969" s="10"/>
      <c r="C969" s="62" t="s">
        <v>6317</v>
      </c>
      <c r="D969" s="10"/>
      <c r="E969" s="61" t="s">
        <v>3064</v>
      </c>
      <c r="F969" s="10" t="s">
        <v>3910</v>
      </c>
      <c r="G969" s="10" t="s">
        <v>9141</v>
      </c>
      <c r="H969" s="62" t="s">
        <v>12032</v>
      </c>
      <c r="I969" s="10" t="s">
        <v>9141</v>
      </c>
      <c r="J969" s="63" t="str">
        <f t="shared" si="67"/>
        <v>IC.TU.071203</v>
      </c>
      <c r="K969" s="61" t="s">
        <v>12175</v>
      </c>
      <c r="L969" s="167" t="str">
        <f t="shared" si="66"/>
        <v>Parietal</v>
      </c>
      <c r="M969" s="168" t="str">
        <f t="shared" si="68"/>
        <v>PI.IC.TU.071203.01</v>
      </c>
      <c r="N969" s="168"/>
      <c r="O969" s="168" t="str">
        <f t="shared" si="69"/>
        <v>PH.IC.TU.071203.01</v>
      </c>
      <c r="Q969" s="168" t="str">
        <f t="shared" si="70"/>
        <v>CL.IC.TU.071203.01</v>
      </c>
    </row>
    <row r="970" spans="1:17" s="167" customFormat="1" ht="15">
      <c r="A970" s="10" t="s">
        <v>3934</v>
      </c>
      <c r="B970" s="10"/>
      <c r="C970" s="62" t="s">
        <v>6317</v>
      </c>
      <c r="D970" s="10"/>
      <c r="E970" s="61" t="s">
        <v>3064</v>
      </c>
      <c r="F970" s="10" t="s">
        <v>3910</v>
      </c>
      <c r="G970" s="10" t="s">
        <v>6091</v>
      </c>
      <c r="H970" s="62" t="s">
        <v>12028</v>
      </c>
      <c r="I970" s="10" t="s">
        <v>6091</v>
      </c>
      <c r="J970" s="63" t="str">
        <f t="shared" si="67"/>
        <v>IC.TU.071204</v>
      </c>
      <c r="K970" s="61" t="s">
        <v>12175</v>
      </c>
      <c r="L970" s="167" t="str">
        <f t="shared" si="66"/>
        <v>Occipital</v>
      </c>
      <c r="M970" s="168" t="str">
        <f t="shared" si="68"/>
        <v>PI.IC.TU.071204.01</v>
      </c>
      <c r="N970" s="168"/>
      <c r="O970" s="168" t="str">
        <f t="shared" si="69"/>
        <v>PH.IC.TU.071204.01</v>
      </c>
      <c r="Q970" s="168" t="str">
        <f t="shared" si="70"/>
        <v>CL.IC.TU.071204.01</v>
      </c>
    </row>
    <row r="971" spans="1:17" s="167" customFormat="1" ht="15">
      <c r="A971" s="10" t="s">
        <v>3934</v>
      </c>
      <c r="B971" s="10"/>
      <c r="C971" s="62" t="s">
        <v>6317</v>
      </c>
      <c r="D971" s="10"/>
      <c r="E971" s="61" t="s">
        <v>3064</v>
      </c>
      <c r="F971" s="10" t="s">
        <v>3910</v>
      </c>
      <c r="G971" s="10" t="s">
        <v>9142</v>
      </c>
      <c r="H971" s="62" t="s">
        <v>12210</v>
      </c>
      <c r="I971" s="10" t="s">
        <v>8736</v>
      </c>
      <c r="J971" s="63" t="str">
        <f t="shared" si="67"/>
        <v>IC.TU.071205</v>
      </c>
      <c r="K971" s="61" t="s">
        <v>12175</v>
      </c>
      <c r="L971" s="167" t="str">
        <f t="shared" si="66"/>
        <v>Eye(s)</v>
      </c>
      <c r="M971" s="168" t="str">
        <f t="shared" si="68"/>
        <v>PI.IC.TU.071205.01</v>
      </c>
      <c r="N971" s="168"/>
      <c r="O971" s="168" t="str">
        <f t="shared" si="69"/>
        <v>PH.IC.TU.071205.01</v>
      </c>
      <c r="Q971" s="168" t="str">
        <f t="shared" si="70"/>
        <v>CL.IC.TU.071205.01</v>
      </c>
    </row>
    <row r="972" spans="1:17" s="167" customFormat="1" ht="15">
      <c r="A972" s="10" t="s">
        <v>3934</v>
      </c>
      <c r="B972" s="10"/>
      <c r="C972" s="62" t="s">
        <v>6317</v>
      </c>
      <c r="D972" s="10"/>
      <c r="E972" s="61" t="s">
        <v>3064</v>
      </c>
      <c r="F972" s="10" t="s">
        <v>3910</v>
      </c>
      <c r="G972" s="10" t="s">
        <v>8737</v>
      </c>
      <c r="H972" s="62" t="s">
        <v>12212</v>
      </c>
      <c r="I972" s="10" t="s">
        <v>8738</v>
      </c>
      <c r="J972" s="63" t="str">
        <f t="shared" si="67"/>
        <v>IC.TU.071206</v>
      </c>
      <c r="K972" s="61" t="s">
        <v>12175</v>
      </c>
      <c r="L972" s="167" t="str">
        <f t="shared" si="66"/>
        <v>Ear(s)</v>
      </c>
      <c r="M972" s="168" t="str">
        <f t="shared" si="68"/>
        <v>PI.IC.TU.071206.01</v>
      </c>
      <c r="N972" s="168"/>
      <c r="O972" s="168" t="str">
        <f t="shared" si="69"/>
        <v>PH.IC.TU.071206.01</v>
      </c>
      <c r="Q972" s="168" t="str">
        <f t="shared" si="70"/>
        <v>CL.IC.TU.071206.01</v>
      </c>
    </row>
    <row r="973" spans="1:17" s="167" customFormat="1" ht="15">
      <c r="A973" s="10" t="s">
        <v>3934</v>
      </c>
      <c r="B973" s="10"/>
      <c r="C973" s="62" t="s">
        <v>6317</v>
      </c>
      <c r="D973" s="10"/>
      <c r="E973" s="61" t="s">
        <v>3064</v>
      </c>
      <c r="F973" s="10" t="s">
        <v>3910</v>
      </c>
      <c r="G973" s="10" t="s">
        <v>9457</v>
      </c>
      <c r="H973" s="62" t="s">
        <v>12225</v>
      </c>
      <c r="I973" s="10" t="s">
        <v>9457</v>
      </c>
      <c r="J973" s="63" t="str">
        <f t="shared" si="67"/>
        <v>IC.TU.071207</v>
      </c>
      <c r="K973" s="61" t="s">
        <v>12175</v>
      </c>
      <c r="L973" s="167" t="str">
        <f t="shared" ref="L973:L1039" si="71">G973</f>
        <v>Nose</v>
      </c>
      <c r="M973" s="168" t="str">
        <f t="shared" si="68"/>
        <v>PI.IC.TU.071207.01</v>
      </c>
      <c r="N973" s="168"/>
      <c r="O973" s="168" t="str">
        <f t="shared" si="69"/>
        <v>PH.IC.TU.071207.01</v>
      </c>
      <c r="Q973" s="168" t="str">
        <f t="shared" si="70"/>
        <v>CL.IC.TU.071207.01</v>
      </c>
    </row>
    <row r="974" spans="1:17" s="167" customFormat="1" ht="15">
      <c r="A974" s="10" t="s">
        <v>3934</v>
      </c>
      <c r="B974" s="10"/>
      <c r="C974" s="62" t="s">
        <v>6317</v>
      </c>
      <c r="D974" s="10"/>
      <c r="E974" s="61" t="s">
        <v>3064</v>
      </c>
      <c r="F974" s="10" t="s">
        <v>3910</v>
      </c>
      <c r="G974" s="10" t="s">
        <v>8739</v>
      </c>
      <c r="H974" s="62" t="s">
        <v>11638</v>
      </c>
      <c r="I974" s="10" t="s">
        <v>8739</v>
      </c>
      <c r="J974" s="63" t="str">
        <f t="shared" si="67"/>
        <v>IC.TU.071208</v>
      </c>
      <c r="K974" s="61" t="s">
        <v>12175</v>
      </c>
      <c r="L974" s="167" t="str">
        <f t="shared" si="71"/>
        <v>Cheek</v>
      </c>
      <c r="M974" s="168" t="str">
        <f t="shared" si="68"/>
        <v>PI.IC.TU.071208.01</v>
      </c>
      <c r="N974" s="168"/>
      <c r="O974" s="168" t="str">
        <f t="shared" si="69"/>
        <v>PH.IC.TU.071208.01</v>
      </c>
      <c r="Q974" s="168" t="str">
        <f t="shared" si="70"/>
        <v>CL.IC.TU.071208.01</v>
      </c>
    </row>
    <row r="975" spans="1:17" s="167" customFormat="1" ht="15">
      <c r="A975" s="10" t="s">
        <v>3934</v>
      </c>
      <c r="B975" s="10"/>
      <c r="C975" s="62" t="s">
        <v>6317</v>
      </c>
      <c r="D975" s="10"/>
      <c r="E975" s="61" t="s">
        <v>3064</v>
      </c>
      <c r="F975" s="10" t="s">
        <v>3910</v>
      </c>
      <c r="G975" s="10" t="s">
        <v>9089</v>
      </c>
      <c r="H975" s="62" t="s">
        <v>11639</v>
      </c>
      <c r="I975" s="10" t="s">
        <v>9090</v>
      </c>
      <c r="J975" s="63" t="str">
        <f t="shared" si="67"/>
        <v>IC.TU.071209</v>
      </c>
      <c r="K975" s="61" t="s">
        <v>12175</v>
      </c>
      <c r="L975" s="167" t="str">
        <f t="shared" si="71"/>
        <v>Lip(s)</v>
      </c>
      <c r="M975" s="168" t="str">
        <f t="shared" si="68"/>
        <v>PI.IC.TU.071209.01</v>
      </c>
      <c r="N975" s="168"/>
      <c r="O975" s="168" t="str">
        <f t="shared" si="69"/>
        <v>PH.IC.TU.071209.01</v>
      </c>
      <c r="Q975" s="168" t="str">
        <f t="shared" si="70"/>
        <v>CL.IC.TU.071209.01</v>
      </c>
    </row>
    <row r="976" spans="1:17" s="167" customFormat="1" ht="15">
      <c r="A976" s="10" t="s">
        <v>3934</v>
      </c>
      <c r="B976" s="10"/>
      <c r="C976" s="62" t="s">
        <v>6317</v>
      </c>
      <c r="D976" s="10"/>
      <c r="E976" s="61" t="s">
        <v>3064</v>
      </c>
      <c r="F976" s="10" t="s">
        <v>3910</v>
      </c>
      <c r="G976" s="10" t="s">
        <v>8744</v>
      </c>
      <c r="H976" s="62" t="s">
        <v>11829</v>
      </c>
      <c r="I976" s="10" t="s">
        <v>8744</v>
      </c>
      <c r="J976" s="63" t="str">
        <f t="shared" si="67"/>
        <v>IC.TU.071210</v>
      </c>
      <c r="K976" s="61" t="s">
        <v>12175</v>
      </c>
      <c r="L976" s="167" t="str">
        <f t="shared" si="71"/>
        <v>Jaw</v>
      </c>
      <c r="M976" s="168" t="str">
        <f t="shared" si="68"/>
        <v>PI.IC.TU.071210.01</v>
      </c>
      <c r="N976" s="168"/>
      <c r="O976" s="168" t="str">
        <f t="shared" si="69"/>
        <v>PH.IC.TU.071210.01</v>
      </c>
      <c r="Q976" s="168" t="str">
        <f t="shared" si="70"/>
        <v>CL.IC.TU.071210.01</v>
      </c>
    </row>
    <row r="977" spans="1:17" s="167" customFormat="1" ht="15">
      <c r="A977" s="10" t="s">
        <v>3934</v>
      </c>
      <c r="B977" s="10"/>
      <c r="C977" s="62" t="s">
        <v>6317</v>
      </c>
      <c r="D977" s="10"/>
      <c r="E977" s="61" t="s">
        <v>3064</v>
      </c>
      <c r="F977" s="10" t="s">
        <v>3910</v>
      </c>
      <c r="G977" s="10" t="s">
        <v>9113</v>
      </c>
      <c r="H977" s="62" t="s">
        <v>12099</v>
      </c>
      <c r="I977" s="10" t="s">
        <v>9113</v>
      </c>
      <c r="J977" s="63" t="str">
        <f t="shared" ref="J977:J1059" si="72">CONCATENATE("IC.TU.",C977,E977,H977)</f>
        <v>IC.TU.071211</v>
      </c>
      <c r="K977" s="61" t="s">
        <v>12175</v>
      </c>
      <c r="L977" s="167" t="str">
        <f t="shared" si="71"/>
        <v>Neck</v>
      </c>
      <c r="M977" s="168" t="str">
        <f t="shared" ref="M977:M1059" si="73">CONCATENATE("PI.",J977,".",K977)</f>
        <v>PI.IC.TU.071211.01</v>
      </c>
      <c r="N977" s="168"/>
      <c r="O977" s="168" t="str">
        <f t="shared" ref="O977:O1059" si="74">CONCATENATE("PH.",J977,".",K977)</f>
        <v>PH.IC.TU.071211.01</v>
      </c>
      <c r="Q977" s="168" t="str">
        <f t="shared" ref="Q977:Q1059" si="75">CONCATENATE("CL.",J977,".",K977)</f>
        <v>CL.IC.TU.071211.01</v>
      </c>
    </row>
    <row r="978" spans="1:17" s="167" customFormat="1" ht="15">
      <c r="A978" s="10" t="s">
        <v>3934</v>
      </c>
      <c r="B978" s="10"/>
      <c r="C978" s="62" t="s">
        <v>6317</v>
      </c>
      <c r="D978" s="10" t="s">
        <v>8684</v>
      </c>
      <c r="E978" s="61" t="s">
        <v>5560</v>
      </c>
      <c r="F978" s="10" t="s">
        <v>3911</v>
      </c>
      <c r="G978" s="10" t="s">
        <v>8998</v>
      </c>
      <c r="H978" s="62" t="s">
        <v>12100</v>
      </c>
      <c r="I978" s="10" t="s">
        <v>8998</v>
      </c>
      <c r="J978" s="63" t="str">
        <f t="shared" si="72"/>
        <v>IC.TU.071312</v>
      </c>
      <c r="K978" s="61" t="s">
        <v>12175</v>
      </c>
      <c r="L978" s="167" t="str">
        <f t="shared" si="71"/>
        <v>Hip</v>
      </c>
      <c r="M978" s="168" t="str">
        <f t="shared" si="73"/>
        <v>PI.IC.TU.071312.01</v>
      </c>
      <c r="N978" s="168"/>
      <c r="O978" s="168" t="str">
        <f t="shared" si="74"/>
        <v>PH.IC.TU.071312.01</v>
      </c>
      <c r="Q978" s="168" t="str">
        <f t="shared" si="75"/>
        <v>CL.IC.TU.071312.01</v>
      </c>
    </row>
    <row r="979" spans="1:17" s="167" customFormat="1" ht="15">
      <c r="A979" s="10" t="s">
        <v>3934</v>
      </c>
      <c r="B979" s="10"/>
      <c r="C979" s="62" t="s">
        <v>6317</v>
      </c>
      <c r="D979" s="10"/>
      <c r="E979" s="61" t="s">
        <v>5560</v>
      </c>
      <c r="F979" s="10" t="s">
        <v>3911</v>
      </c>
      <c r="G979" s="10" t="s">
        <v>9200</v>
      </c>
      <c r="H979" s="62" t="s">
        <v>12101</v>
      </c>
      <c r="I979" s="10" t="s">
        <v>9200</v>
      </c>
      <c r="J979" s="63" t="str">
        <f t="shared" si="72"/>
        <v>IC.TU.071313</v>
      </c>
      <c r="K979" s="61" t="s">
        <v>12175</v>
      </c>
      <c r="L979" s="167" t="str">
        <f t="shared" si="71"/>
        <v>Genitalia</v>
      </c>
      <c r="M979" s="168" t="str">
        <f t="shared" si="73"/>
        <v>PI.IC.TU.071313.01</v>
      </c>
      <c r="N979" s="168"/>
      <c r="O979" s="168" t="str">
        <f t="shared" si="74"/>
        <v>PH.IC.TU.071313.01</v>
      </c>
      <c r="Q979" s="168" t="str">
        <f t="shared" si="75"/>
        <v>CL.IC.TU.071313.01</v>
      </c>
    </row>
    <row r="980" spans="1:17" s="167" customFormat="1" ht="15">
      <c r="A980" s="10" t="s">
        <v>3934</v>
      </c>
      <c r="B980" s="10"/>
      <c r="C980" s="62" t="s">
        <v>6317</v>
      </c>
      <c r="D980" s="10"/>
      <c r="E980" s="61" t="s">
        <v>5560</v>
      </c>
      <c r="F980" s="10" t="s">
        <v>3911</v>
      </c>
      <c r="G980" s="10" t="s">
        <v>9002</v>
      </c>
      <c r="H980" s="62" t="s">
        <v>12102</v>
      </c>
      <c r="I980" s="10" t="s">
        <v>9002</v>
      </c>
      <c r="J980" s="63" t="str">
        <f t="shared" si="72"/>
        <v>IC.TU.071314</v>
      </c>
      <c r="K980" s="61" t="s">
        <v>12175</v>
      </c>
      <c r="L980" s="167" t="str">
        <f t="shared" si="71"/>
        <v>Buttocks</v>
      </c>
      <c r="M980" s="168" t="str">
        <f t="shared" si="73"/>
        <v>PI.IC.TU.071314.01</v>
      </c>
      <c r="N980" s="168"/>
      <c r="O980" s="168" t="str">
        <f t="shared" si="74"/>
        <v>PH.IC.TU.071314.01</v>
      </c>
      <c r="Q980" s="168" t="str">
        <f t="shared" si="75"/>
        <v>CL.IC.TU.071314.01</v>
      </c>
    </row>
    <row r="981" spans="1:17" s="167" customFormat="1" ht="15">
      <c r="A981" s="10" t="s">
        <v>3934</v>
      </c>
      <c r="B981" s="10"/>
      <c r="C981" s="62" t="s">
        <v>6317</v>
      </c>
      <c r="D981" s="10"/>
      <c r="E981" s="61" t="s">
        <v>5560</v>
      </c>
      <c r="F981" s="10" t="s">
        <v>3911</v>
      </c>
      <c r="G981" s="10" t="s">
        <v>8132</v>
      </c>
      <c r="H981" s="62" t="s">
        <v>11559</v>
      </c>
      <c r="I981" s="10" t="s">
        <v>8132</v>
      </c>
      <c r="J981" s="63" t="str">
        <f t="shared" si="72"/>
        <v>IC.TU.071315</v>
      </c>
      <c r="K981" s="61" t="s">
        <v>12175</v>
      </c>
      <c r="L981" s="167" t="str">
        <f t="shared" si="71"/>
        <v>Pelvic</v>
      </c>
      <c r="M981" s="168" t="str">
        <f t="shared" si="73"/>
        <v>PI.IC.TU.071315.01</v>
      </c>
      <c r="N981" s="168"/>
      <c r="O981" s="168" t="str">
        <f t="shared" si="74"/>
        <v>PH.IC.TU.071315.01</v>
      </c>
      <c r="Q981" s="168" t="str">
        <f t="shared" si="75"/>
        <v>CL.IC.TU.071315.01</v>
      </c>
    </row>
    <row r="982" spans="1:17" s="167" customFormat="1" ht="15">
      <c r="A982" s="10" t="s">
        <v>3934</v>
      </c>
      <c r="B982" s="10"/>
      <c r="C982" s="62" t="s">
        <v>6317</v>
      </c>
      <c r="D982" s="10"/>
      <c r="E982" s="61" t="s">
        <v>5560</v>
      </c>
      <c r="F982" s="10" t="s">
        <v>3911</v>
      </c>
      <c r="G982" s="10" t="s">
        <v>9500</v>
      </c>
      <c r="H982" s="62" t="s">
        <v>11560</v>
      </c>
      <c r="I982" s="10" t="s">
        <v>9500</v>
      </c>
      <c r="J982" s="63" t="str">
        <f t="shared" si="72"/>
        <v>IC.TU.071316</v>
      </c>
      <c r="K982" s="61" t="s">
        <v>12175</v>
      </c>
      <c r="L982" s="167" t="str">
        <f t="shared" si="71"/>
        <v>Rectum</v>
      </c>
      <c r="M982" s="168" t="str">
        <f t="shared" si="73"/>
        <v>PI.IC.TU.071316.01</v>
      </c>
      <c r="N982" s="168"/>
      <c r="O982" s="168" t="str">
        <f t="shared" si="74"/>
        <v>PH.IC.TU.071316.01</v>
      </c>
      <c r="Q982" s="168" t="str">
        <f t="shared" si="75"/>
        <v>CL.IC.TU.071316.01</v>
      </c>
    </row>
    <row r="983" spans="1:17" s="167" customFormat="1" ht="15">
      <c r="A983" s="10" t="s">
        <v>3934</v>
      </c>
      <c r="B983" s="10"/>
      <c r="C983" s="62" t="s">
        <v>6317</v>
      </c>
      <c r="D983" s="10"/>
      <c r="E983" s="61" t="s">
        <v>5560</v>
      </c>
      <c r="F983" s="10" t="s">
        <v>3911</v>
      </c>
      <c r="G983" s="10" t="s">
        <v>8999</v>
      </c>
      <c r="H983" s="62" t="s">
        <v>11561</v>
      </c>
      <c r="I983" s="10" t="s">
        <v>8999</v>
      </c>
      <c r="J983" s="63" t="str">
        <f t="shared" si="72"/>
        <v>IC.TU.071317</v>
      </c>
      <c r="K983" s="61" t="s">
        <v>12175</v>
      </c>
      <c r="L983" s="167" t="str">
        <f t="shared" si="71"/>
        <v>Groin</v>
      </c>
      <c r="M983" s="168" t="str">
        <f t="shared" si="73"/>
        <v>PI.IC.TU.071317.01</v>
      </c>
      <c r="N983" s="168"/>
      <c r="O983" s="168" t="str">
        <f t="shared" si="74"/>
        <v>PH.IC.TU.071317.01</v>
      </c>
      <c r="Q983" s="168" t="str">
        <f t="shared" si="75"/>
        <v>CL.IC.TU.071317.01</v>
      </c>
    </row>
    <row r="984" spans="1:17" s="167" customFormat="1" ht="15">
      <c r="A984" s="10" t="s">
        <v>3934</v>
      </c>
      <c r="B984" s="10"/>
      <c r="C984" s="62" t="s">
        <v>6317</v>
      </c>
      <c r="D984" s="10"/>
      <c r="E984" s="61" t="s">
        <v>5560</v>
      </c>
      <c r="F984" s="10" t="s">
        <v>3911</v>
      </c>
      <c r="G984" s="10" t="s">
        <v>9501</v>
      </c>
      <c r="H984" s="62" t="s">
        <v>12060</v>
      </c>
      <c r="I984" s="10" t="s">
        <v>9501</v>
      </c>
      <c r="J984" s="63" t="str">
        <f t="shared" si="72"/>
        <v>IC.TU.071318</v>
      </c>
      <c r="K984" s="61" t="s">
        <v>12175</v>
      </c>
      <c r="L984" s="167" t="str">
        <f t="shared" si="71"/>
        <v>Sacrum</v>
      </c>
      <c r="M984" s="168" t="str">
        <f t="shared" si="73"/>
        <v>PI.IC.TU.071318.01</v>
      </c>
      <c r="N984" s="168"/>
      <c r="O984" s="168" t="str">
        <f t="shared" si="74"/>
        <v>PH.IC.TU.071318.01</v>
      </c>
      <c r="Q984" s="168" t="str">
        <f t="shared" si="75"/>
        <v>CL.IC.TU.071318.01</v>
      </c>
    </row>
    <row r="985" spans="1:17" s="167" customFormat="1" ht="15">
      <c r="A985" s="10" t="s">
        <v>3934</v>
      </c>
      <c r="B985" s="10"/>
      <c r="C985" s="62" t="s">
        <v>6317</v>
      </c>
      <c r="D985" s="10"/>
      <c r="E985" s="61" t="s">
        <v>5560</v>
      </c>
      <c r="F985" s="10" t="s">
        <v>3911</v>
      </c>
      <c r="G985" s="10" t="s">
        <v>9503</v>
      </c>
      <c r="H985" s="62" t="s">
        <v>11913</v>
      </c>
      <c r="I985" s="10" t="s">
        <v>9503</v>
      </c>
      <c r="J985" s="63" t="str">
        <f t="shared" si="72"/>
        <v>IC.TU.071319</v>
      </c>
      <c r="K985" s="61" t="s">
        <v>12175</v>
      </c>
      <c r="L985" s="167" t="str">
        <f t="shared" si="71"/>
        <v>Scrotum</v>
      </c>
      <c r="M985" s="168" t="str">
        <f t="shared" si="73"/>
        <v>PI.IC.TU.071319.01</v>
      </c>
      <c r="N985" s="168"/>
      <c r="O985" s="168" t="str">
        <f t="shared" si="74"/>
        <v>PH.IC.TU.071319.01</v>
      </c>
      <c r="Q985" s="168" t="str">
        <f t="shared" si="75"/>
        <v>CL.IC.TU.071319.01</v>
      </c>
    </row>
    <row r="986" spans="1:17" s="167" customFormat="1" ht="15">
      <c r="A986" s="10" t="s">
        <v>3934</v>
      </c>
      <c r="B986" s="10"/>
      <c r="C986" s="62" t="s">
        <v>6317</v>
      </c>
      <c r="D986" s="10" t="s">
        <v>8600</v>
      </c>
      <c r="E986" s="61" t="s">
        <v>4082</v>
      </c>
      <c r="F986" s="10" t="s">
        <v>3912</v>
      </c>
      <c r="G986" s="10" t="s">
        <v>8709</v>
      </c>
      <c r="H986" s="62" t="s">
        <v>11848</v>
      </c>
      <c r="I986" s="10" t="s">
        <v>8709</v>
      </c>
      <c r="J986" s="63" t="str">
        <f t="shared" si="72"/>
        <v>IC.TU.071401</v>
      </c>
      <c r="K986" s="61" t="s">
        <v>12175</v>
      </c>
      <c r="L986" s="167" t="str">
        <f t="shared" si="71"/>
        <v>Breast</v>
      </c>
      <c r="M986" s="168" t="str">
        <f t="shared" si="73"/>
        <v>PI.IC.TU.071401.01</v>
      </c>
      <c r="N986" s="168"/>
      <c r="O986" s="168" t="str">
        <f t="shared" si="74"/>
        <v>PH.IC.TU.071401.01</v>
      </c>
      <c r="Q986" s="168" t="str">
        <f t="shared" si="75"/>
        <v>CL.IC.TU.071401.01</v>
      </c>
    </row>
    <row r="987" spans="1:17" s="167" customFormat="1" ht="15">
      <c r="A987" s="10" t="s">
        <v>3934</v>
      </c>
      <c r="B987" s="10"/>
      <c r="C987" s="62" t="s">
        <v>6317</v>
      </c>
      <c r="D987" s="10"/>
      <c r="E987" s="61" t="s">
        <v>4082</v>
      </c>
      <c r="F987" s="10" t="s">
        <v>3912</v>
      </c>
      <c r="G987" s="10" t="s">
        <v>9382</v>
      </c>
      <c r="H987" s="62" t="s">
        <v>12030</v>
      </c>
      <c r="I987" s="10" t="s">
        <v>9382</v>
      </c>
      <c r="J987" s="63" t="str">
        <f t="shared" si="72"/>
        <v>IC.TU.071402</v>
      </c>
      <c r="K987" s="61" t="s">
        <v>12175</v>
      </c>
      <c r="L987" s="167" t="str">
        <f t="shared" si="71"/>
        <v>Sternum</v>
      </c>
      <c r="M987" s="168" t="str">
        <f t="shared" si="73"/>
        <v>PI.IC.TU.071402.01</v>
      </c>
      <c r="N987" s="168"/>
      <c r="O987" s="168" t="str">
        <f t="shared" si="74"/>
        <v>PH.IC.TU.071402.01</v>
      </c>
      <c r="Q987" s="168" t="str">
        <f t="shared" si="75"/>
        <v>CL.IC.TU.071402.01</v>
      </c>
    </row>
    <row r="988" spans="1:17" s="167" customFormat="1" ht="15">
      <c r="A988" s="10" t="s">
        <v>3934</v>
      </c>
      <c r="B988" s="10"/>
      <c r="C988" s="62" t="s">
        <v>6317</v>
      </c>
      <c r="D988" s="10"/>
      <c r="E988" s="61" t="s">
        <v>4082</v>
      </c>
      <c r="F988" s="10" t="s">
        <v>3912</v>
      </c>
      <c r="G988" s="10" t="s">
        <v>8951</v>
      </c>
      <c r="H988" s="62" t="s">
        <v>12032</v>
      </c>
      <c r="I988" s="10" t="s">
        <v>8951</v>
      </c>
      <c r="J988" s="63" t="str">
        <f t="shared" si="72"/>
        <v>IC.TU.071403</v>
      </c>
      <c r="K988" s="61" t="s">
        <v>12175</v>
      </c>
      <c r="L988" s="167" t="str">
        <f t="shared" si="71"/>
        <v>Chest</v>
      </c>
      <c r="M988" s="168" t="str">
        <f t="shared" si="73"/>
        <v>PI.IC.TU.071403.01</v>
      </c>
      <c r="N988" s="168"/>
      <c r="O988" s="168" t="str">
        <f t="shared" si="74"/>
        <v>PH.IC.TU.071403.01</v>
      </c>
      <c r="Q988" s="168" t="str">
        <f t="shared" si="75"/>
        <v>CL.IC.TU.071403.01</v>
      </c>
    </row>
    <row r="989" spans="1:17" s="167" customFormat="1" ht="15">
      <c r="A989" s="10" t="s">
        <v>3934</v>
      </c>
      <c r="B989" s="10"/>
      <c r="C989" s="62" t="s">
        <v>6317</v>
      </c>
      <c r="D989" s="10"/>
      <c r="E989" s="61" t="s">
        <v>4082</v>
      </c>
      <c r="F989" s="10" t="s">
        <v>3912</v>
      </c>
      <c r="G989" s="10" t="s">
        <v>8710</v>
      </c>
      <c r="H989" s="62" t="s">
        <v>12028</v>
      </c>
      <c r="I989" s="10" t="s">
        <v>3743</v>
      </c>
      <c r="J989" s="63" t="str">
        <f t="shared" si="72"/>
        <v>IC.TU.071404</v>
      </c>
      <c r="K989" s="61" t="s">
        <v>12175</v>
      </c>
      <c r="L989" s="167" t="str">
        <f t="shared" si="71"/>
        <v>Mediastinal</v>
      </c>
      <c r="M989" s="168" t="str">
        <f t="shared" si="73"/>
        <v>PI.IC.TU.071404.01</v>
      </c>
      <c r="N989" s="168"/>
      <c r="O989" s="168" t="str">
        <f t="shared" si="74"/>
        <v>PH.IC.TU.071404.01</v>
      </c>
      <c r="Q989" s="168" t="str">
        <f t="shared" si="75"/>
        <v>CL.IC.TU.071404.01</v>
      </c>
    </row>
    <row r="990" spans="1:17" s="167" customFormat="1" ht="15">
      <c r="A990" s="10" t="s">
        <v>3934</v>
      </c>
      <c r="B990" s="10"/>
      <c r="C990" s="62" t="s">
        <v>6317</v>
      </c>
      <c r="D990" s="10"/>
      <c r="E990" s="61" t="s">
        <v>4082</v>
      </c>
      <c r="F990" s="10" t="s">
        <v>3912</v>
      </c>
      <c r="G990" s="10" t="s">
        <v>3876</v>
      </c>
      <c r="H990" s="62" t="s">
        <v>12210</v>
      </c>
      <c r="I990" s="10" t="s">
        <v>3876</v>
      </c>
      <c r="J990" s="63" t="str">
        <f t="shared" si="72"/>
        <v>IC.TU.071405</v>
      </c>
      <c r="K990" s="61" t="s">
        <v>12175</v>
      </c>
      <c r="L990" s="167" t="str">
        <f t="shared" si="71"/>
        <v>Pericardial</v>
      </c>
      <c r="M990" s="168" t="str">
        <f t="shared" si="73"/>
        <v>PI.IC.TU.071405.01</v>
      </c>
      <c r="N990" s="168"/>
      <c r="O990" s="168" t="str">
        <f t="shared" si="74"/>
        <v>PH.IC.TU.071405.01</v>
      </c>
      <c r="Q990" s="168" t="str">
        <f t="shared" si="75"/>
        <v>CL.IC.TU.071405.01</v>
      </c>
    </row>
    <row r="991" spans="1:17" s="167" customFormat="1" ht="15">
      <c r="A991" s="10" t="s">
        <v>3934</v>
      </c>
      <c r="B991" s="10"/>
      <c r="C991" s="62" t="s">
        <v>6317</v>
      </c>
      <c r="D991" s="10"/>
      <c r="E991" s="61" t="s">
        <v>4082</v>
      </c>
      <c r="F991" s="10" t="s">
        <v>3912</v>
      </c>
      <c r="G991" s="10" t="s">
        <v>12390</v>
      </c>
      <c r="H991" s="62" t="s">
        <v>12212</v>
      </c>
      <c r="I991" s="10" t="s">
        <v>12390</v>
      </c>
      <c r="J991" s="63" t="str">
        <f t="shared" si="72"/>
        <v>IC.TU.071406</v>
      </c>
      <c r="K991" s="61" t="s">
        <v>12175</v>
      </c>
      <c r="L991" s="167" t="str">
        <f t="shared" si="71"/>
        <v>Back</v>
      </c>
      <c r="M991" s="168" t="str">
        <f t="shared" si="73"/>
        <v>PI.IC.TU.071406.01</v>
      </c>
      <c r="N991" s="168"/>
      <c r="O991" s="168" t="str">
        <f t="shared" si="74"/>
        <v>PH.IC.TU.071406.01</v>
      </c>
      <c r="Q991" s="168" t="str">
        <f t="shared" si="75"/>
        <v>CL.IC.TU.071406.01</v>
      </c>
    </row>
    <row r="992" spans="1:17" s="167" customFormat="1" ht="15">
      <c r="A992" s="10" t="s">
        <v>3934</v>
      </c>
      <c r="B992" s="10"/>
      <c r="C992" s="62" t="s">
        <v>6317</v>
      </c>
      <c r="D992" s="10" t="s">
        <v>10440</v>
      </c>
      <c r="E992" s="61" t="s">
        <v>7456</v>
      </c>
      <c r="F992" s="10" t="s">
        <v>3794</v>
      </c>
      <c r="G992" s="10" t="s">
        <v>3747</v>
      </c>
      <c r="H992" s="62" t="s">
        <v>11848</v>
      </c>
      <c r="I992" s="10" t="s">
        <v>12157</v>
      </c>
      <c r="J992" s="63" t="str">
        <f t="shared" si="72"/>
        <v>IC.TU.071501</v>
      </c>
      <c r="K992" s="61" t="s">
        <v>12175</v>
      </c>
      <c r="L992" s="167" t="str">
        <f t="shared" si="71"/>
        <v xml:space="preserve">      Stabilization None</v>
      </c>
      <c r="M992" s="168" t="str">
        <f t="shared" si="73"/>
        <v>PI.IC.TU.071501.01</v>
      </c>
      <c r="N992" s="168"/>
      <c r="O992" s="168" t="str">
        <f t="shared" si="74"/>
        <v>PH.IC.TU.071501.01</v>
      </c>
      <c r="Q992" s="168" t="str">
        <f t="shared" si="75"/>
        <v>CL.IC.TU.071501.01</v>
      </c>
    </row>
    <row r="993" spans="1:45" s="167" customFormat="1" ht="15">
      <c r="A993" s="10" t="s">
        <v>3934</v>
      </c>
      <c r="B993" s="10"/>
      <c r="C993" s="62" t="s">
        <v>6317</v>
      </c>
      <c r="D993" s="10"/>
      <c r="E993" s="61" t="s">
        <v>7456</v>
      </c>
      <c r="F993" s="10" t="s">
        <v>3794</v>
      </c>
      <c r="G993" s="10" t="s">
        <v>3748</v>
      </c>
      <c r="H993" s="62" t="s">
        <v>12030</v>
      </c>
      <c r="I993" s="10" t="s">
        <v>10059</v>
      </c>
      <c r="J993" s="63" t="str">
        <f t="shared" si="72"/>
        <v>IC.TU.071502</v>
      </c>
      <c r="K993" s="61" t="s">
        <v>12175</v>
      </c>
      <c r="L993" s="167" t="str">
        <f t="shared" si="71"/>
        <v xml:space="preserve">      Stabilization Tape</v>
      </c>
      <c r="M993" s="168" t="str">
        <f t="shared" si="73"/>
        <v>PI.IC.TU.071502.01</v>
      </c>
      <c r="N993" s="168"/>
      <c r="O993" s="168" t="str">
        <f t="shared" si="74"/>
        <v>PH.IC.TU.071502.01</v>
      </c>
      <c r="Q993" s="168" t="str">
        <f t="shared" si="75"/>
        <v>CL.IC.TU.071502.01</v>
      </c>
    </row>
    <row r="994" spans="1:45" s="167" customFormat="1" ht="15">
      <c r="A994" s="10" t="s">
        <v>3934</v>
      </c>
      <c r="B994" s="10"/>
      <c r="C994" s="62" t="s">
        <v>6317</v>
      </c>
      <c r="D994" s="10"/>
      <c r="E994" s="61" t="s">
        <v>7456</v>
      </c>
      <c r="F994" s="10" t="s">
        <v>3794</v>
      </c>
      <c r="G994" s="10" t="s">
        <v>3749</v>
      </c>
      <c r="H994" s="62" t="s">
        <v>12032</v>
      </c>
      <c r="I994" s="10" t="s">
        <v>10756</v>
      </c>
      <c r="J994" s="63" t="str">
        <f t="shared" si="72"/>
        <v>IC.TU.071503</v>
      </c>
      <c r="K994" s="61" t="s">
        <v>12175</v>
      </c>
      <c r="L994" s="167" t="str">
        <f t="shared" si="71"/>
        <v xml:space="preserve">      Stabilization Sutures</v>
      </c>
      <c r="M994" s="168" t="str">
        <f t="shared" si="73"/>
        <v>PI.IC.TU.071503.01</v>
      </c>
      <c r="N994" s="168"/>
      <c r="O994" s="168" t="str">
        <f t="shared" si="74"/>
        <v>PH.IC.TU.071503.01</v>
      </c>
      <c r="Q994" s="168" t="str">
        <f t="shared" si="75"/>
        <v>CL.IC.TU.071503.01</v>
      </c>
    </row>
    <row r="995" spans="1:45" s="167" customFormat="1" ht="15">
      <c r="A995" s="10" t="s">
        <v>3934</v>
      </c>
      <c r="B995" s="10"/>
      <c r="C995" s="62" t="s">
        <v>6317</v>
      </c>
      <c r="D995" s="10"/>
      <c r="E995" s="61" t="s">
        <v>7456</v>
      </c>
      <c r="F995" s="10" t="s">
        <v>3794</v>
      </c>
      <c r="G995" s="10" t="s">
        <v>4030</v>
      </c>
      <c r="H995" s="62" t="s">
        <v>12028</v>
      </c>
      <c r="I995" s="10" t="s">
        <v>11859</v>
      </c>
      <c r="J995" s="63" t="str">
        <f t="shared" si="72"/>
        <v>IC.TU.071504</v>
      </c>
      <c r="K995" s="61" t="s">
        <v>12175</v>
      </c>
      <c r="L995" s="167" t="str">
        <f t="shared" si="71"/>
        <v xml:space="preserve">      Stabilization commercial device</v>
      </c>
      <c r="M995" s="168" t="str">
        <f t="shared" si="73"/>
        <v>PI.IC.TU.071504.01</v>
      </c>
      <c r="N995" s="168"/>
      <c r="O995" s="168" t="str">
        <f t="shared" si="74"/>
        <v>PH.IC.TU.071504.01</v>
      </c>
      <c r="Q995" s="168" t="str">
        <f t="shared" si="75"/>
        <v>CL.IC.TU.071504.01</v>
      </c>
    </row>
    <row r="996" spans="1:45" s="167" customFormat="1" ht="15">
      <c r="A996" s="10" t="s">
        <v>3934</v>
      </c>
      <c r="B996" s="10"/>
      <c r="C996" s="62" t="s">
        <v>6317</v>
      </c>
      <c r="D996" s="10" t="s">
        <v>10273</v>
      </c>
      <c r="E996" s="61" t="s">
        <v>7863</v>
      </c>
      <c r="F996" s="10" t="s">
        <v>3794</v>
      </c>
      <c r="G996" s="10" t="s">
        <v>4199</v>
      </c>
      <c r="H996" s="62" t="s">
        <v>11848</v>
      </c>
      <c r="I996" s="10" t="s">
        <v>10532</v>
      </c>
      <c r="J996" s="63" t="str">
        <f t="shared" si="72"/>
        <v>IC.TU.071601</v>
      </c>
      <c r="K996" s="61" t="s">
        <v>12175</v>
      </c>
      <c r="L996" s="167" t="str">
        <f t="shared" si="71"/>
        <v xml:space="preserve">      Site Within Normal Limits</v>
      </c>
      <c r="M996" s="168" t="str">
        <f t="shared" si="73"/>
        <v>PI.IC.TU.071601.01</v>
      </c>
      <c r="N996" s="168"/>
      <c r="O996" s="168" t="str">
        <f t="shared" si="74"/>
        <v>PH.IC.TU.071601.01</v>
      </c>
      <c r="Q996" s="168" t="str">
        <f t="shared" si="75"/>
        <v>CL.IC.TU.071601.01</v>
      </c>
    </row>
    <row r="997" spans="1:45" s="167" customFormat="1" ht="15">
      <c r="A997" s="10" t="s">
        <v>3934</v>
      </c>
      <c r="B997" s="10"/>
      <c r="C997" s="62" t="s">
        <v>6317</v>
      </c>
      <c r="D997" s="10"/>
      <c r="E997" s="61" t="s">
        <v>7863</v>
      </c>
      <c r="F997" s="10" t="s">
        <v>3794</v>
      </c>
      <c r="G997" s="10" t="s">
        <v>4200</v>
      </c>
      <c r="H997" s="62" t="s">
        <v>12030</v>
      </c>
      <c r="I997" s="10" t="s">
        <v>11790</v>
      </c>
      <c r="J997" s="63" t="str">
        <f t="shared" si="72"/>
        <v>IC.TU.071602</v>
      </c>
      <c r="K997" s="61" t="s">
        <v>12175</v>
      </c>
      <c r="L997" s="167" t="str">
        <f t="shared" si="71"/>
        <v xml:space="preserve">      Site Erythema</v>
      </c>
      <c r="M997" s="168" t="str">
        <f t="shared" si="73"/>
        <v>PI.IC.TU.071602.01</v>
      </c>
      <c r="N997" s="168"/>
      <c r="O997" s="168" t="str">
        <f t="shared" si="74"/>
        <v>PH.IC.TU.071602.01</v>
      </c>
      <c r="Q997" s="168" t="str">
        <f t="shared" si="75"/>
        <v>CL.IC.TU.071602.01</v>
      </c>
    </row>
    <row r="998" spans="1:45" s="167" customFormat="1" ht="15">
      <c r="A998" s="10" t="s">
        <v>3934</v>
      </c>
      <c r="B998" s="10"/>
      <c r="C998" s="62" t="s">
        <v>6317</v>
      </c>
      <c r="D998" s="10"/>
      <c r="E998" s="61" t="s">
        <v>7863</v>
      </c>
      <c r="F998" s="10" t="s">
        <v>3794</v>
      </c>
      <c r="G998" s="10" t="s">
        <v>4201</v>
      </c>
      <c r="H998" s="62" t="s">
        <v>12032</v>
      </c>
      <c r="I998" s="10" t="s">
        <v>11800</v>
      </c>
      <c r="J998" s="63" t="str">
        <f t="shared" si="72"/>
        <v>IC.TU.071603</v>
      </c>
      <c r="K998" s="61" t="s">
        <v>12175</v>
      </c>
      <c r="L998" s="167" t="str">
        <f t="shared" si="71"/>
        <v xml:space="preserve">      Site Swelling</v>
      </c>
      <c r="M998" s="168" t="str">
        <f t="shared" si="73"/>
        <v>PI.IC.TU.071603.01</v>
      </c>
      <c r="N998" s="168"/>
      <c r="O998" s="168" t="str">
        <f t="shared" si="74"/>
        <v>PH.IC.TU.071603.01</v>
      </c>
      <c r="Q998" s="168" t="str">
        <f t="shared" si="75"/>
        <v>CL.IC.TU.071603.01</v>
      </c>
    </row>
    <row r="999" spans="1:45" s="167" customFormat="1" ht="15">
      <c r="A999" s="10" t="s">
        <v>3934</v>
      </c>
      <c r="B999" s="10"/>
      <c r="C999" s="62" t="s">
        <v>6317</v>
      </c>
      <c r="D999" s="10"/>
      <c r="E999" s="61" t="s">
        <v>7863</v>
      </c>
      <c r="F999" s="10" t="s">
        <v>3794</v>
      </c>
      <c r="G999" s="10" t="s">
        <v>4033</v>
      </c>
      <c r="H999" s="62" t="s">
        <v>12028</v>
      </c>
      <c r="I999" s="10" t="s">
        <v>11792</v>
      </c>
      <c r="J999" s="63" t="str">
        <f t="shared" si="72"/>
        <v>IC.TU.071604</v>
      </c>
      <c r="K999" s="61" t="s">
        <v>12175</v>
      </c>
      <c r="L999" s="167" t="str">
        <f t="shared" si="71"/>
        <v xml:space="preserve">      Site Hematoma</v>
      </c>
      <c r="M999" s="168" t="str">
        <f t="shared" si="73"/>
        <v>PI.IC.TU.071604.01</v>
      </c>
      <c r="N999" s="168"/>
      <c r="O999" s="168" t="str">
        <f t="shared" si="74"/>
        <v>PH.IC.TU.071604.01</v>
      </c>
      <c r="Q999" s="168" t="str">
        <f t="shared" si="75"/>
        <v>CL.IC.TU.071604.01</v>
      </c>
    </row>
    <row r="1000" spans="1:45" s="167" customFormat="1" ht="15">
      <c r="A1000" s="10" t="s">
        <v>3934</v>
      </c>
      <c r="B1000" s="10"/>
      <c r="C1000" s="62" t="s">
        <v>6317</v>
      </c>
      <c r="D1000" s="10"/>
      <c r="E1000" s="61" t="s">
        <v>7863</v>
      </c>
      <c r="F1000" s="10" t="s">
        <v>3794</v>
      </c>
      <c r="G1000" s="10" t="s">
        <v>4034</v>
      </c>
      <c r="H1000" s="62" t="s">
        <v>12210</v>
      </c>
      <c r="I1000" s="10" t="s">
        <v>10538</v>
      </c>
      <c r="J1000" s="63" t="str">
        <f t="shared" si="72"/>
        <v>IC.TU.071605</v>
      </c>
      <c r="K1000" s="61" t="s">
        <v>12175</v>
      </c>
      <c r="L1000" s="167" t="str">
        <f t="shared" si="71"/>
        <v xml:space="preserve">      Site bruising</v>
      </c>
      <c r="M1000" s="168" t="str">
        <f t="shared" si="73"/>
        <v>PI.IC.TU.071605.01</v>
      </c>
      <c r="N1000" s="168"/>
      <c r="O1000" s="168" t="str">
        <f t="shared" si="74"/>
        <v>PH.IC.TU.071605.01</v>
      </c>
      <c r="Q1000" s="168" t="str">
        <f t="shared" si="75"/>
        <v>CL.IC.TU.071605.01</v>
      </c>
    </row>
    <row r="1001" spans="1:45" s="167" customFormat="1" ht="15">
      <c r="A1001" s="10" t="s">
        <v>3934</v>
      </c>
      <c r="B1001" s="10"/>
      <c r="C1001" s="62" t="s">
        <v>6317</v>
      </c>
      <c r="D1001" s="10"/>
      <c r="E1001" s="61" t="s">
        <v>7863</v>
      </c>
      <c r="F1001" s="10" t="s">
        <v>3794</v>
      </c>
      <c r="G1001" s="10" t="s">
        <v>4036</v>
      </c>
      <c r="H1001" s="62" t="s">
        <v>12212</v>
      </c>
      <c r="I1001" s="10" t="s">
        <v>12207</v>
      </c>
      <c r="J1001" s="63" t="str">
        <f t="shared" si="72"/>
        <v>IC.TU.071606</v>
      </c>
      <c r="K1001" s="61" t="s">
        <v>12175</v>
      </c>
      <c r="L1001" s="167" t="str">
        <f t="shared" si="71"/>
        <v xml:space="preserve">      Site Unable to assess due to dressing</v>
      </c>
      <c r="M1001" s="168" t="str">
        <f t="shared" si="73"/>
        <v>PI.IC.TU.071606.01</v>
      </c>
      <c r="N1001" s="168"/>
      <c r="O1001" s="168" t="str">
        <f t="shared" si="74"/>
        <v>PH.IC.TU.071606.01</v>
      </c>
      <c r="Q1001" s="168" t="str">
        <f t="shared" si="75"/>
        <v>CL.IC.TU.071606.01</v>
      </c>
    </row>
    <row r="1002" spans="1:45" s="167" customFormat="1" ht="15">
      <c r="A1002" s="10" t="s">
        <v>3934</v>
      </c>
      <c r="B1002" s="10"/>
      <c r="C1002" s="62" t="s">
        <v>6317</v>
      </c>
      <c r="D1002" s="10"/>
      <c r="E1002" s="61" t="s">
        <v>7863</v>
      </c>
      <c r="F1002" s="10" t="s">
        <v>3794</v>
      </c>
      <c r="G1002" s="10" t="s">
        <v>4037</v>
      </c>
      <c r="H1002" s="62" t="s">
        <v>12225</v>
      </c>
      <c r="I1002" s="10" t="s">
        <v>10478</v>
      </c>
      <c r="J1002" s="63" t="str">
        <f t="shared" si="72"/>
        <v>IC.TU.071607</v>
      </c>
      <c r="K1002" s="61" t="s">
        <v>12175</v>
      </c>
      <c r="L1002" s="167" t="str">
        <f t="shared" si="71"/>
        <v xml:space="preserve">      Site Other: specify</v>
      </c>
      <c r="M1002" s="168" t="str">
        <f t="shared" si="73"/>
        <v>PI.IC.TU.071607.01</v>
      </c>
      <c r="N1002" s="168"/>
      <c r="O1002" s="168" t="str">
        <f t="shared" si="74"/>
        <v>PH.IC.TU.071607.01</v>
      </c>
      <c r="Q1002" s="168" t="str">
        <f t="shared" si="75"/>
        <v>CL.IC.TU.071607.01</v>
      </c>
    </row>
    <row r="1003" spans="1:45" s="167" customFormat="1" ht="15">
      <c r="A1003" s="167" t="s">
        <v>3934</v>
      </c>
      <c r="C1003" s="62" t="s">
        <v>6317</v>
      </c>
      <c r="D1003" s="10"/>
      <c r="E1003" s="61" t="s">
        <v>7863</v>
      </c>
      <c r="F1003" s="10" t="s">
        <v>3794</v>
      </c>
      <c r="G1003" s="167" t="s">
        <v>4038</v>
      </c>
      <c r="H1003" s="62" t="s">
        <v>3574</v>
      </c>
      <c r="I1003" s="167" t="s">
        <v>4038</v>
      </c>
      <c r="J1003" s="63" t="str">
        <f t="shared" si="72"/>
        <v>IC.TU.071608</v>
      </c>
      <c r="K1003" s="61" t="s">
        <v>12175</v>
      </c>
      <c r="L1003" s="167" t="str">
        <f t="shared" si="71"/>
        <v>Oozing</v>
      </c>
      <c r="M1003" s="168" t="str">
        <f t="shared" si="73"/>
        <v>PI.IC.TU.071608.01</v>
      </c>
      <c r="N1003" s="168"/>
      <c r="O1003" s="168" t="str">
        <f t="shared" si="74"/>
        <v>PH.IC.TU.071608.01</v>
      </c>
      <c r="Q1003" s="168" t="str">
        <f t="shared" si="75"/>
        <v>CL.IC.TU.071608.01</v>
      </c>
      <c r="R1003" s="167" t="s">
        <v>12465</v>
      </c>
      <c r="S1003" s="167">
        <v>500</v>
      </c>
    </row>
    <row r="1004" spans="1:45" s="167" customFormat="1" ht="15">
      <c r="A1004" s="167" t="s">
        <v>3934</v>
      </c>
      <c r="C1004" s="62" t="s">
        <v>6317</v>
      </c>
      <c r="D1004" s="10"/>
      <c r="E1004" s="61" t="s">
        <v>7863</v>
      </c>
      <c r="F1004" s="10" t="s">
        <v>3794</v>
      </c>
      <c r="G1004" s="167" t="s">
        <v>9359</v>
      </c>
      <c r="H1004" s="62" t="s">
        <v>3690</v>
      </c>
      <c r="I1004" s="167" t="s">
        <v>9359</v>
      </c>
      <c r="J1004" s="63" t="str">
        <f t="shared" si="72"/>
        <v>IC.TU.071609</v>
      </c>
      <c r="K1004" s="61" t="s">
        <v>12175</v>
      </c>
      <c r="L1004" s="167" t="str">
        <f t="shared" si="71"/>
        <v>Bleeding</v>
      </c>
      <c r="M1004" s="168" t="str">
        <f t="shared" si="73"/>
        <v>PI.IC.TU.071609.01</v>
      </c>
      <c r="N1004" s="168"/>
      <c r="O1004" s="168" t="str">
        <f t="shared" si="74"/>
        <v>PH.IC.TU.071609.01</v>
      </c>
      <c r="Q1004" s="168" t="str">
        <f t="shared" si="75"/>
        <v>CL.IC.TU.071609.01</v>
      </c>
      <c r="R1004" s="167" t="s">
        <v>12465</v>
      </c>
      <c r="S1004" s="167">
        <v>500</v>
      </c>
    </row>
    <row r="1005" spans="1:45" s="167" customFormat="1" ht="15">
      <c r="A1005" s="167" t="s">
        <v>3934</v>
      </c>
      <c r="C1005" s="62" t="s">
        <v>6317</v>
      </c>
      <c r="D1005" s="10"/>
      <c r="E1005" s="61" t="s">
        <v>7863</v>
      </c>
      <c r="F1005" s="10" t="s">
        <v>3794</v>
      </c>
      <c r="G1005" s="167" t="s">
        <v>3963</v>
      </c>
      <c r="H1005" s="62" t="s">
        <v>3188</v>
      </c>
      <c r="I1005" s="167" t="s">
        <v>3963</v>
      </c>
      <c r="J1005" s="63" t="str">
        <f t="shared" si="72"/>
        <v>IC.TU.071610</v>
      </c>
      <c r="K1005" s="61" t="s">
        <v>12175</v>
      </c>
      <c r="L1005" s="167" t="str">
        <f t="shared" si="71"/>
        <v>Reddened</v>
      </c>
      <c r="M1005" s="168" t="str">
        <f t="shared" si="73"/>
        <v>PI.IC.TU.071610.01</v>
      </c>
      <c r="N1005" s="168"/>
      <c r="O1005" s="168" t="str">
        <f t="shared" si="74"/>
        <v>PH.IC.TU.071610.01</v>
      </c>
      <c r="Q1005" s="168" t="str">
        <f t="shared" si="75"/>
        <v>CL.IC.TU.071610.01</v>
      </c>
      <c r="R1005" s="167" t="s">
        <v>12465</v>
      </c>
      <c r="S1005" s="167">
        <v>500</v>
      </c>
    </row>
    <row r="1006" spans="1:45" s="146" customFormat="1" ht="16">
      <c r="A1006" s="146" t="s">
        <v>3934</v>
      </c>
      <c r="C1006" s="147" t="s">
        <v>6317</v>
      </c>
      <c r="E1006" s="147" t="s">
        <v>7863</v>
      </c>
      <c r="F1006" s="146" t="s">
        <v>3794</v>
      </c>
      <c r="G1006" s="146" t="s">
        <v>14524</v>
      </c>
      <c r="H1006" s="147" t="s">
        <v>5749</v>
      </c>
      <c r="I1006" s="146" t="s">
        <v>14524</v>
      </c>
      <c r="J1006" s="148" t="str">
        <f t="shared" si="72"/>
        <v>IC.TU.071611</v>
      </c>
      <c r="K1006" s="147" t="s">
        <v>12175</v>
      </c>
      <c r="L1006" s="146" t="str">
        <f t="shared" si="71"/>
        <v>Drainage</v>
      </c>
      <c r="M1006" s="148" t="str">
        <f t="shared" si="73"/>
        <v>PI.IC.TU.071611.01</v>
      </c>
      <c r="N1006" s="148"/>
      <c r="O1006" s="148" t="str">
        <f t="shared" si="74"/>
        <v>PH.IC.TU.071611.01</v>
      </c>
      <c r="Q1006" s="148" t="str">
        <f t="shared" si="75"/>
        <v>CL.IC.TU.071611.01</v>
      </c>
      <c r="R1006" s="146" t="s">
        <v>12465</v>
      </c>
      <c r="S1006" s="146">
        <v>500</v>
      </c>
      <c r="AR1006" s="146" t="s">
        <v>12773</v>
      </c>
      <c r="AS1006" s="146">
        <v>1749</v>
      </c>
    </row>
    <row r="1007" spans="1:45" s="167" customFormat="1" ht="15">
      <c r="A1007" s="167" t="s">
        <v>3934</v>
      </c>
      <c r="C1007" s="62" t="s">
        <v>6317</v>
      </c>
      <c r="D1007" s="10"/>
      <c r="E1007" s="61" t="s">
        <v>7863</v>
      </c>
      <c r="F1007" s="10" t="s">
        <v>3794</v>
      </c>
      <c r="G1007" s="167" t="s">
        <v>9633</v>
      </c>
      <c r="H1007" s="62" t="s">
        <v>3064</v>
      </c>
      <c r="I1007" s="167" t="s">
        <v>9633</v>
      </c>
      <c r="J1007" s="63" t="str">
        <f t="shared" si="72"/>
        <v>IC.TU.071612</v>
      </c>
      <c r="K1007" s="61" t="s">
        <v>12175</v>
      </c>
      <c r="L1007" s="167" t="str">
        <f t="shared" si="71"/>
        <v>Tender</v>
      </c>
      <c r="M1007" s="168" t="str">
        <f t="shared" si="73"/>
        <v>PI.IC.TU.071612.01</v>
      </c>
      <c r="N1007" s="168"/>
      <c r="O1007" s="168" t="str">
        <f t="shared" si="74"/>
        <v>PH.IC.TU.071612.01</v>
      </c>
      <c r="Q1007" s="168" t="str">
        <f t="shared" si="75"/>
        <v>CL.IC.TU.071612.01</v>
      </c>
      <c r="R1007" s="167" t="s">
        <v>12465</v>
      </c>
      <c r="S1007" s="167">
        <v>500</v>
      </c>
    </row>
    <row r="1008" spans="1:45" s="167" customFormat="1" ht="15">
      <c r="A1008" s="10" t="s">
        <v>3934</v>
      </c>
      <c r="B1008" s="10"/>
      <c r="C1008" s="62" t="s">
        <v>6317</v>
      </c>
      <c r="D1008" s="10" t="s">
        <v>10274</v>
      </c>
      <c r="E1008" s="61" t="s">
        <v>6777</v>
      </c>
      <c r="F1008" s="10" t="s">
        <v>3794</v>
      </c>
      <c r="G1008" s="10" t="s">
        <v>3756</v>
      </c>
      <c r="H1008" s="62" t="s">
        <v>11848</v>
      </c>
      <c r="I1008" s="10" t="s">
        <v>11753</v>
      </c>
      <c r="J1008" s="63" t="str">
        <f t="shared" si="72"/>
        <v>IC.TU.071701</v>
      </c>
      <c r="K1008" s="61" t="s">
        <v>12175</v>
      </c>
      <c r="L1008" s="167" t="str">
        <f t="shared" si="71"/>
        <v xml:space="preserve">      Status Unchanged</v>
      </c>
      <c r="M1008" s="168" t="str">
        <f t="shared" si="73"/>
        <v>PI.IC.TU.071701.01</v>
      </c>
      <c r="N1008" s="168"/>
      <c r="O1008" s="168" t="str">
        <f t="shared" si="74"/>
        <v>PH.IC.TU.071701.01</v>
      </c>
      <c r="Q1008" s="168" t="str">
        <f t="shared" si="75"/>
        <v>CL.IC.TU.071701.01</v>
      </c>
    </row>
    <row r="1009" spans="1:25" s="167" customFormat="1" ht="15">
      <c r="A1009" s="10" t="s">
        <v>3934</v>
      </c>
      <c r="B1009" s="10"/>
      <c r="C1009" s="62" t="s">
        <v>6317</v>
      </c>
      <c r="D1009" s="10"/>
      <c r="E1009" s="61" t="s">
        <v>12462</v>
      </c>
      <c r="F1009" s="10" t="s">
        <v>3794</v>
      </c>
      <c r="G1009" s="10" t="s">
        <v>3757</v>
      </c>
      <c r="H1009" s="62" t="s">
        <v>12030</v>
      </c>
      <c r="I1009" s="10" t="s">
        <v>11752</v>
      </c>
      <c r="J1009" s="63" t="str">
        <f t="shared" si="72"/>
        <v>IC.TU.071702</v>
      </c>
      <c r="K1009" s="61" t="s">
        <v>12175</v>
      </c>
      <c r="L1009" s="167" t="str">
        <f t="shared" si="71"/>
        <v xml:space="preserve">      Status Decreasing</v>
      </c>
      <c r="M1009" s="168" t="str">
        <f t="shared" si="73"/>
        <v>PI.IC.TU.071702.01</v>
      </c>
      <c r="N1009" s="168"/>
      <c r="O1009" s="168" t="str">
        <f t="shared" si="74"/>
        <v>PH.IC.TU.071702.01</v>
      </c>
      <c r="Q1009" s="168" t="str">
        <f t="shared" si="75"/>
        <v>CL.IC.TU.071702.01</v>
      </c>
    </row>
    <row r="1010" spans="1:25" s="167" customFormat="1" ht="15">
      <c r="A1010" s="10" t="s">
        <v>3934</v>
      </c>
      <c r="B1010" s="10"/>
      <c r="C1010" s="62" t="s">
        <v>6317</v>
      </c>
      <c r="D1010" s="10"/>
      <c r="E1010" s="61" t="s">
        <v>12462</v>
      </c>
      <c r="F1010" s="10" t="s">
        <v>3794</v>
      </c>
      <c r="G1010" s="10" t="s">
        <v>3758</v>
      </c>
      <c r="H1010" s="62" t="s">
        <v>12032</v>
      </c>
      <c r="I1010" s="10" t="s">
        <v>11583</v>
      </c>
      <c r="J1010" s="63" t="str">
        <f t="shared" si="72"/>
        <v>IC.TU.071703</v>
      </c>
      <c r="K1010" s="61" t="s">
        <v>12175</v>
      </c>
      <c r="L1010" s="167" t="str">
        <f t="shared" si="71"/>
        <v xml:space="preserve">      Status Increasing</v>
      </c>
      <c r="M1010" s="168" t="str">
        <f t="shared" si="73"/>
        <v>PI.IC.TU.071703.01</v>
      </c>
      <c r="N1010" s="168"/>
      <c r="O1010" s="168" t="str">
        <f t="shared" si="74"/>
        <v>PH.IC.TU.071703.01</v>
      </c>
      <c r="Q1010" s="168" t="str">
        <f t="shared" si="75"/>
        <v>CL.IC.TU.071703.01</v>
      </c>
    </row>
    <row r="1011" spans="1:25" s="167" customFormat="1" ht="15">
      <c r="A1011" s="10" t="s">
        <v>3934</v>
      </c>
      <c r="B1011" s="10"/>
      <c r="C1011" s="62" t="s">
        <v>6317</v>
      </c>
      <c r="D1011" s="10" t="s">
        <v>10275</v>
      </c>
      <c r="E1011" s="61" t="s">
        <v>12602</v>
      </c>
      <c r="F1011" s="10" t="s">
        <v>3794</v>
      </c>
      <c r="G1011" s="10" t="s">
        <v>3899</v>
      </c>
      <c r="H1011" s="62" t="s">
        <v>11848</v>
      </c>
      <c r="I1011" s="10" t="s">
        <v>11474</v>
      </c>
      <c r="J1011" s="63" t="str">
        <f t="shared" si="72"/>
        <v>IC.TU.071801</v>
      </c>
      <c r="K1011" s="61" t="s">
        <v>12175</v>
      </c>
      <c r="L1011" s="167" t="str">
        <f t="shared" si="71"/>
        <v xml:space="preserve">      Site consistent with Body Temperature</v>
      </c>
      <c r="M1011" s="168" t="str">
        <f t="shared" si="73"/>
        <v>PI.IC.TU.071801.01</v>
      </c>
      <c r="N1011" s="168"/>
      <c r="O1011" s="168" t="str">
        <f t="shared" si="74"/>
        <v>PH.IC.TU.071801.01</v>
      </c>
      <c r="Q1011" s="168" t="str">
        <f t="shared" si="75"/>
        <v>CL.IC.TU.071801.01</v>
      </c>
    </row>
    <row r="1012" spans="1:25" s="167" customFormat="1" ht="15">
      <c r="A1012" s="10" t="s">
        <v>3934</v>
      </c>
      <c r="B1012" s="10"/>
      <c r="C1012" s="62" t="s">
        <v>6317</v>
      </c>
      <c r="D1012" s="10"/>
      <c r="E1012" s="61" t="s">
        <v>12602</v>
      </c>
      <c r="F1012" s="10" t="s">
        <v>3794</v>
      </c>
      <c r="G1012" s="10" t="s">
        <v>4049</v>
      </c>
      <c r="H1012" s="62" t="s">
        <v>12030</v>
      </c>
      <c r="I1012" s="10" t="s">
        <v>11504</v>
      </c>
      <c r="J1012" s="63" t="str">
        <f t="shared" si="72"/>
        <v>IC.TU.071802</v>
      </c>
      <c r="K1012" s="61" t="s">
        <v>12175</v>
      </c>
      <c r="L1012" s="167" t="str">
        <f t="shared" si="71"/>
        <v xml:space="preserve">      Site Warmer than Body Temperature</v>
      </c>
      <c r="M1012" s="168" t="str">
        <f t="shared" si="73"/>
        <v>PI.IC.TU.071802.01</v>
      </c>
      <c r="N1012" s="168"/>
      <c r="O1012" s="168" t="str">
        <f t="shared" si="74"/>
        <v>PH.IC.TU.071802.01</v>
      </c>
      <c r="Q1012" s="168" t="str">
        <f t="shared" si="75"/>
        <v>CL.IC.TU.071802.01</v>
      </c>
    </row>
    <row r="1013" spans="1:25" s="167" customFormat="1" ht="15">
      <c r="A1013" s="10" t="s">
        <v>3934</v>
      </c>
      <c r="B1013" s="10"/>
      <c r="C1013" s="62" t="s">
        <v>6317</v>
      </c>
      <c r="D1013" s="10"/>
      <c r="E1013" s="61" t="s">
        <v>12602</v>
      </c>
      <c r="F1013" s="10" t="s">
        <v>3794</v>
      </c>
      <c r="G1013" s="10" t="s">
        <v>3759</v>
      </c>
      <c r="H1013" s="62" t="s">
        <v>12032</v>
      </c>
      <c r="I1013" s="10" t="s">
        <v>11506</v>
      </c>
      <c r="J1013" s="63" t="str">
        <f t="shared" si="72"/>
        <v>IC.TU.071803</v>
      </c>
      <c r="K1013" s="61" t="s">
        <v>12175</v>
      </c>
      <c r="L1013" s="167" t="str">
        <f t="shared" si="71"/>
        <v xml:space="preserve">      Site Warmer than Opposite Body Part</v>
      </c>
      <c r="M1013" s="168" t="str">
        <f t="shared" si="73"/>
        <v>PI.IC.TU.071803.01</v>
      </c>
      <c r="N1013" s="168"/>
      <c r="O1013" s="168" t="str">
        <f t="shared" si="74"/>
        <v>PH.IC.TU.071803.01</v>
      </c>
      <c r="Q1013" s="168" t="str">
        <f t="shared" si="75"/>
        <v>CL.IC.TU.071803.01</v>
      </c>
    </row>
    <row r="1014" spans="1:25" s="167" customFormat="1" ht="15">
      <c r="A1014" s="10" t="s">
        <v>3934</v>
      </c>
      <c r="B1014" s="10"/>
      <c r="C1014" s="62" t="s">
        <v>6317</v>
      </c>
      <c r="D1014" s="10"/>
      <c r="E1014" s="61" t="s">
        <v>12602</v>
      </c>
      <c r="F1014" s="10" t="s">
        <v>3794</v>
      </c>
      <c r="G1014" s="10" t="s">
        <v>3641</v>
      </c>
      <c r="H1014" s="62" t="s">
        <v>12028</v>
      </c>
      <c r="I1014" s="10" t="s">
        <v>11508</v>
      </c>
      <c r="J1014" s="63" t="str">
        <f t="shared" si="72"/>
        <v>IC.TU.071804</v>
      </c>
      <c r="K1014" s="61" t="s">
        <v>12175</v>
      </c>
      <c r="L1014" s="167" t="str">
        <f t="shared" si="71"/>
        <v xml:space="preserve">      Site Cooler than Body Temperature</v>
      </c>
      <c r="M1014" s="168" t="str">
        <f t="shared" si="73"/>
        <v>PI.IC.TU.071804.01</v>
      </c>
      <c r="N1014" s="168"/>
      <c r="O1014" s="168" t="str">
        <f t="shared" si="74"/>
        <v>PH.IC.TU.071804.01</v>
      </c>
      <c r="Q1014" s="168" t="str">
        <f t="shared" si="75"/>
        <v>CL.IC.TU.071804.01</v>
      </c>
    </row>
    <row r="1015" spans="1:25" s="167" customFormat="1" ht="15">
      <c r="A1015" s="10" t="s">
        <v>3934</v>
      </c>
      <c r="B1015" s="10"/>
      <c r="C1015" s="62" t="s">
        <v>6317</v>
      </c>
      <c r="D1015" s="10"/>
      <c r="E1015" s="61" t="s">
        <v>12602</v>
      </c>
      <c r="F1015" s="10" t="s">
        <v>3794</v>
      </c>
      <c r="G1015" s="10" t="s">
        <v>3642</v>
      </c>
      <c r="H1015" s="62" t="s">
        <v>12210</v>
      </c>
      <c r="I1015" s="10" t="s">
        <v>11510</v>
      </c>
      <c r="J1015" s="63" t="str">
        <f t="shared" si="72"/>
        <v>IC.TU.071805</v>
      </c>
      <c r="K1015" s="61" t="s">
        <v>12175</v>
      </c>
      <c r="L1015" s="167" t="str">
        <f t="shared" si="71"/>
        <v xml:space="preserve">      Site Cooler than Opposite Body Part</v>
      </c>
      <c r="M1015" s="168" t="str">
        <f t="shared" si="73"/>
        <v>PI.IC.TU.071805.01</v>
      </c>
      <c r="N1015" s="168"/>
      <c r="O1015" s="168" t="str">
        <f t="shared" si="74"/>
        <v>PH.IC.TU.071805.01</v>
      </c>
      <c r="Q1015" s="168" t="str">
        <f t="shared" si="75"/>
        <v>CL.IC.TU.071805.01</v>
      </c>
    </row>
    <row r="1016" spans="1:25" s="167" customFormat="1" ht="15">
      <c r="A1016" s="10" t="s">
        <v>3934</v>
      </c>
      <c r="B1016" s="10"/>
      <c r="C1016" s="62" t="s">
        <v>6317</v>
      </c>
      <c r="D1016" s="10" t="s">
        <v>10276</v>
      </c>
      <c r="E1016" s="61" t="s">
        <v>12604</v>
      </c>
      <c r="F1016" s="10" t="s">
        <v>3795</v>
      </c>
      <c r="G1016" s="10" t="s">
        <v>10446</v>
      </c>
      <c r="H1016" s="62" t="s">
        <v>11848</v>
      </c>
      <c r="I1016" s="10" t="s">
        <v>10446</v>
      </c>
      <c r="J1016" s="63" t="str">
        <f t="shared" si="72"/>
        <v>IC.TU.071901</v>
      </c>
      <c r="K1016" s="61" t="s">
        <v>12175</v>
      </c>
      <c r="L1016" s="167" t="str">
        <f t="shared" si="71"/>
        <v>Patent</v>
      </c>
      <c r="M1016" s="168" t="str">
        <f t="shared" si="73"/>
        <v>PI.IC.TU.071901.01</v>
      </c>
      <c r="N1016" s="168"/>
      <c r="O1016" s="168" t="str">
        <f t="shared" si="74"/>
        <v>PH.IC.TU.071901.01</v>
      </c>
      <c r="Q1016" s="168" t="str">
        <f t="shared" si="75"/>
        <v>CL.IC.TU.071901.01</v>
      </c>
    </row>
    <row r="1017" spans="1:25" s="167" customFormat="1" ht="15">
      <c r="A1017" s="10" t="s">
        <v>3934</v>
      </c>
      <c r="B1017" s="10"/>
      <c r="C1017" s="62" t="s">
        <v>6317</v>
      </c>
      <c r="D1017" s="10"/>
      <c r="E1017" s="61" t="s">
        <v>12604</v>
      </c>
      <c r="F1017" s="10" t="s">
        <v>3795</v>
      </c>
      <c r="G1017" s="10" t="s">
        <v>10128</v>
      </c>
      <c r="H1017" s="62" t="s">
        <v>12030</v>
      </c>
      <c r="I1017" s="10" t="s">
        <v>10128</v>
      </c>
      <c r="J1017" s="63" t="str">
        <f t="shared" si="72"/>
        <v>IC.TU.071902</v>
      </c>
      <c r="K1017" s="61" t="s">
        <v>12175</v>
      </c>
      <c r="L1017" s="167" t="str">
        <f t="shared" si="71"/>
        <v>Irrigated</v>
      </c>
      <c r="M1017" s="168" t="str">
        <f t="shared" si="73"/>
        <v>PI.IC.TU.071902.01</v>
      </c>
      <c r="N1017" s="168"/>
      <c r="O1017" s="168" t="str">
        <f t="shared" si="74"/>
        <v>PH.IC.TU.071902.01</v>
      </c>
      <c r="Q1017" s="168" t="str">
        <f t="shared" si="75"/>
        <v>CL.IC.TU.071902.01</v>
      </c>
    </row>
    <row r="1018" spans="1:25" s="167" customFormat="1" ht="15">
      <c r="A1018" s="10" t="s">
        <v>3934</v>
      </c>
      <c r="B1018" s="10"/>
      <c r="C1018" s="62" t="s">
        <v>6317</v>
      </c>
      <c r="D1018" s="10"/>
      <c r="E1018" s="61" t="s">
        <v>12604</v>
      </c>
      <c r="F1018" s="10" t="s">
        <v>3795</v>
      </c>
      <c r="G1018" s="10" t="s">
        <v>10300</v>
      </c>
      <c r="H1018" s="62" t="s">
        <v>12032</v>
      </c>
      <c r="I1018" s="10" t="s">
        <v>10300</v>
      </c>
      <c r="J1018" s="63" t="str">
        <f t="shared" si="72"/>
        <v>IC.TU.071903</v>
      </c>
      <c r="K1018" s="61" t="s">
        <v>12175</v>
      </c>
      <c r="L1018" s="167" t="str">
        <f t="shared" si="71"/>
        <v>Clamped</v>
      </c>
      <c r="M1018" s="168" t="str">
        <f t="shared" si="73"/>
        <v>PI.IC.TU.071903.01</v>
      </c>
      <c r="N1018" s="168"/>
      <c r="O1018" s="168" t="str">
        <f t="shared" si="74"/>
        <v>PH.IC.TU.071903.01</v>
      </c>
      <c r="Q1018" s="168" t="str">
        <f t="shared" si="75"/>
        <v>CL.IC.TU.071903.01</v>
      </c>
    </row>
    <row r="1019" spans="1:25" s="167" customFormat="1" ht="15">
      <c r="A1019" s="10" t="s">
        <v>3934</v>
      </c>
      <c r="B1019" s="10"/>
      <c r="C1019" s="62" t="s">
        <v>6317</v>
      </c>
      <c r="D1019" s="10"/>
      <c r="E1019" s="61" t="s">
        <v>12604</v>
      </c>
      <c r="F1019" s="10" t="s">
        <v>3795</v>
      </c>
      <c r="G1019" s="10" t="s">
        <v>3645</v>
      </c>
      <c r="H1019" s="62" t="s">
        <v>12028</v>
      </c>
      <c r="I1019" s="10" t="s">
        <v>3901</v>
      </c>
      <c r="J1019" s="63" t="str">
        <f t="shared" si="72"/>
        <v>IC.TU.071904</v>
      </c>
      <c r="K1019" s="61" t="s">
        <v>12175</v>
      </c>
      <c r="L1019" s="167" t="str">
        <f t="shared" si="71"/>
        <v>Non-patent/Clogged</v>
      </c>
      <c r="M1019" s="168" t="str">
        <f t="shared" si="73"/>
        <v>PI.IC.TU.071904.01</v>
      </c>
      <c r="N1019" s="168"/>
      <c r="O1019" s="168" t="str">
        <f t="shared" si="74"/>
        <v>PH.IC.TU.071904.01</v>
      </c>
      <c r="Q1019" s="168" t="str">
        <f t="shared" si="75"/>
        <v>CL.IC.TU.071904.01</v>
      </c>
    </row>
    <row r="1020" spans="1:25" s="167" customFormat="1" ht="15">
      <c r="A1020" s="10" t="s">
        <v>3934</v>
      </c>
      <c r="B1020" s="10"/>
      <c r="C1020" s="62" t="s">
        <v>6317</v>
      </c>
      <c r="D1020" s="10"/>
      <c r="E1020" s="61" t="s">
        <v>12604</v>
      </c>
      <c r="F1020" s="10" t="s">
        <v>3795</v>
      </c>
      <c r="G1020" s="10" t="s">
        <v>3917</v>
      </c>
      <c r="H1020" s="62" t="s">
        <v>12210</v>
      </c>
      <c r="I1020" s="10" t="s">
        <v>3918</v>
      </c>
      <c r="J1020" s="63" t="str">
        <f t="shared" si="72"/>
        <v>IC.TU.071905</v>
      </c>
      <c r="K1020" s="61" t="s">
        <v>12175</v>
      </c>
      <c r="L1020" s="167" t="str">
        <f t="shared" si="71"/>
        <v>Stripped/Milked</v>
      </c>
      <c r="M1020" s="168" t="str">
        <f t="shared" si="73"/>
        <v>PI.IC.TU.071905.01</v>
      </c>
      <c r="N1020" s="168"/>
      <c r="O1020" s="168" t="str">
        <f t="shared" si="74"/>
        <v>PH.IC.TU.071905.01</v>
      </c>
      <c r="Q1020" s="168" t="str">
        <f t="shared" si="75"/>
        <v>CL.IC.TU.071905.01</v>
      </c>
    </row>
    <row r="1021" spans="1:25" s="167" customFormat="1" ht="15">
      <c r="A1021" s="10" t="s">
        <v>3934</v>
      </c>
      <c r="B1021" s="10"/>
      <c r="C1021" s="62" t="s">
        <v>6317</v>
      </c>
      <c r="D1021" s="10"/>
      <c r="E1021" s="61" t="s">
        <v>12604</v>
      </c>
      <c r="F1021" s="10" t="s">
        <v>3795</v>
      </c>
      <c r="G1021" s="10" t="s">
        <v>3919</v>
      </c>
      <c r="H1021" s="62" t="s">
        <v>12212</v>
      </c>
      <c r="I1021" s="10" t="s">
        <v>10046</v>
      </c>
      <c r="J1021" s="63" t="str">
        <f t="shared" si="72"/>
        <v>IC.TU.071906</v>
      </c>
      <c r="K1021" s="61" t="s">
        <v>12175</v>
      </c>
      <c r="L1021" s="167" t="str">
        <f t="shared" si="71"/>
        <v>Gravity Drainage</v>
      </c>
      <c r="M1021" s="168" t="str">
        <f t="shared" si="73"/>
        <v>PI.IC.TU.071906.01</v>
      </c>
      <c r="N1021" s="168"/>
      <c r="O1021" s="168" t="str">
        <f t="shared" si="74"/>
        <v>PH.IC.TU.071906.01</v>
      </c>
      <c r="Q1021" s="168" t="str">
        <f t="shared" si="75"/>
        <v>CL.IC.TU.071906.01</v>
      </c>
    </row>
    <row r="1022" spans="1:25" s="167" customFormat="1" ht="15">
      <c r="A1022" s="10" t="s">
        <v>3934</v>
      </c>
      <c r="B1022" s="10"/>
      <c r="C1022" s="62" t="s">
        <v>6317</v>
      </c>
      <c r="D1022" s="10"/>
      <c r="E1022" s="61" t="s">
        <v>12604</v>
      </c>
      <c r="F1022" s="10" t="s">
        <v>3795</v>
      </c>
      <c r="G1022" s="10" t="s">
        <v>10123</v>
      </c>
      <c r="H1022" s="62" t="s">
        <v>12225</v>
      </c>
      <c r="I1022" s="10" t="s">
        <v>11841</v>
      </c>
      <c r="J1022" s="63" t="str">
        <f t="shared" si="72"/>
        <v>IC.TU.071907</v>
      </c>
      <c r="K1022" s="61" t="s">
        <v>12175</v>
      </c>
      <c r="L1022" s="167" t="str">
        <f t="shared" si="71"/>
        <v>Discontinued</v>
      </c>
      <c r="M1022" s="168" t="str">
        <f t="shared" si="73"/>
        <v>PI.IC.TU.071907.01</v>
      </c>
      <c r="N1022" s="168"/>
      <c r="O1022" s="168" t="str">
        <f t="shared" si="74"/>
        <v>PH.IC.TU.071907.01</v>
      </c>
      <c r="Q1022" s="168" t="str">
        <f t="shared" si="75"/>
        <v>CL.IC.TU.071907.01</v>
      </c>
    </row>
    <row r="1023" spans="1:25" s="167" customFormat="1" ht="15">
      <c r="A1023" s="10" t="s">
        <v>3934</v>
      </c>
      <c r="B1023" s="10"/>
      <c r="C1023" s="62" t="s">
        <v>6317</v>
      </c>
      <c r="D1023" s="10"/>
      <c r="E1023" s="61" t="s">
        <v>12604</v>
      </c>
      <c r="F1023" s="10" t="s">
        <v>3795</v>
      </c>
      <c r="G1023" s="10" t="s">
        <v>10478</v>
      </c>
      <c r="H1023" s="62" t="s">
        <v>11638</v>
      </c>
      <c r="I1023" s="10" t="s">
        <v>10478</v>
      </c>
      <c r="J1023" s="63" t="str">
        <f t="shared" si="72"/>
        <v>IC.TU.071908</v>
      </c>
      <c r="K1023" s="61" t="s">
        <v>12175</v>
      </c>
      <c r="L1023" s="167" t="str">
        <f t="shared" si="71"/>
        <v>Other: specify</v>
      </c>
      <c r="M1023" s="168" t="str">
        <f t="shared" si="73"/>
        <v>PI.IC.TU.071908.01</v>
      </c>
      <c r="N1023" s="168"/>
      <c r="O1023" s="168" t="str">
        <f t="shared" si="74"/>
        <v>PH.IC.TU.071908.01</v>
      </c>
      <c r="Q1023" s="168" t="str">
        <f t="shared" si="75"/>
        <v>CL.IC.TU.071908.01</v>
      </c>
    </row>
    <row r="1024" spans="1:25" s="167" customFormat="1" ht="15">
      <c r="A1024" s="167" t="s">
        <v>3934</v>
      </c>
      <c r="C1024" s="61" t="s">
        <v>12348</v>
      </c>
      <c r="E1024" s="61" t="s">
        <v>12604</v>
      </c>
      <c r="F1024" s="167" t="s">
        <v>12926</v>
      </c>
      <c r="G1024" s="167" t="s">
        <v>12805</v>
      </c>
      <c r="H1024" s="62" t="s">
        <v>12732</v>
      </c>
      <c r="J1024" s="63" t="str">
        <f t="shared" si="72"/>
        <v>IC.TU.071909</v>
      </c>
      <c r="K1024" s="61" t="s">
        <v>2206</v>
      </c>
      <c r="L1024" s="167" t="str">
        <f t="shared" si="71"/>
        <v>Self Discontinued</v>
      </c>
      <c r="M1024" s="168" t="str">
        <f t="shared" si="73"/>
        <v>PI.IC.TU.071909.01</v>
      </c>
      <c r="N1024" s="168"/>
      <c r="O1024" s="168" t="str">
        <f t="shared" si="74"/>
        <v>PH.IC.TU.071909.01</v>
      </c>
      <c r="Q1024" s="168" t="str">
        <f t="shared" si="75"/>
        <v>CL.IC.TU.071909.01</v>
      </c>
      <c r="X1024" s="167" t="s">
        <v>12505</v>
      </c>
      <c r="Y1024" s="167">
        <v>1124</v>
      </c>
    </row>
    <row r="1025" spans="1:23" s="167" customFormat="1" ht="15">
      <c r="A1025" s="10" t="s">
        <v>3934</v>
      </c>
      <c r="B1025" s="10"/>
      <c r="C1025" s="62" t="s">
        <v>6317</v>
      </c>
      <c r="D1025" s="10" t="s">
        <v>9826</v>
      </c>
      <c r="E1025" s="61" t="s">
        <v>7228</v>
      </c>
      <c r="F1025" s="10" t="s">
        <v>3796</v>
      </c>
      <c r="G1025" s="10" t="s">
        <v>9743</v>
      </c>
      <c r="H1025" s="62" t="s">
        <v>11848</v>
      </c>
      <c r="I1025" s="10" t="s">
        <v>12157</v>
      </c>
      <c r="J1025" s="63" t="str">
        <f t="shared" si="72"/>
        <v>IC.TU.072001</v>
      </c>
      <c r="K1025" s="61" t="s">
        <v>12175</v>
      </c>
      <c r="L1025" s="167" t="str">
        <f t="shared" si="71"/>
        <v xml:space="preserve">      None</v>
      </c>
      <c r="M1025" s="168" t="str">
        <f t="shared" si="73"/>
        <v>PI.IC.TU.072001.01</v>
      </c>
      <c r="N1025" s="168"/>
      <c r="O1025" s="168" t="str">
        <f t="shared" si="74"/>
        <v>PH.IC.TU.072001.01</v>
      </c>
      <c r="Q1025" s="168" t="str">
        <f t="shared" si="75"/>
        <v>CL.IC.TU.072001.01</v>
      </c>
    </row>
    <row r="1026" spans="1:23" s="167" customFormat="1" ht="15">
      <c r="A1026" s="10" t="s">
        <v>3934</v>
      </c>
      <c r="B1026" s="10"/>
      <c r="C1026" s="62" t="s">
        <v>6317</v>
      </c>
      <c r="D1026" s="10"/>
      <c r="E1026" s="61" t="s">
        <v>7228</v>
      </c>
      <c r="F1026" s="10" t="s">
        <v>3796</v>
      </c>
      <c r="G1026" s="10" t="s">
        <v>8799</v>
      </c>
      <c r="H1026" s="62" t="s">
        <v>12030</v>
      </c>
      <c r="I1026" s="10" t="s">
        <v>11013</v>
      </c>
      <c r="J1026" s="63" t="str">
        <f t="shared" si="72"/>
        <v>IC.TU.072002</v>
      </c>
      <c r="K1026" s="61" t="s">
        <v>12175</v>
      </c>
      <c r="L1026" s="167" t="str">
        <f t="shared" si="71"/>
        <v xml:space="preserve">     Intermittent</v>
      </c>
      <c r="M1026" s="168" t="str">
        <f t="shared" si="73"/>
        <v>PI.IC.TU.072002.01</v>
      </c>
      <c r="N1026" s="168"/>
      <c r="O1026" s="168" t="str">
        <f t="shared" si="74"/>
        <v>PH.IC.TU.072002.01</v>
      </c>
      <c r="Q1026" s="168" t="str">
        <f t="shared" si="75"/>
        <v>CL.IC.TU.072002.01</v>
      </c>
    </row>
    <row r="1027" spans="1:23" s="167" customFormat="1" ht="15">
      <c r="A1027" s="10" t="s">
        <v>3934</v>
      </c>
      <c r="B1027" s="10"/>
      <c r="C1027" s="62" t="s">
        <v>6317</v>
      </c>
      <c r="D1027" s="10"/>
      <c r="E1027" s="61" t="s">
        <v>7228</v>
      </c>
      <c r="F1027" s="10" t="s">
        <v>3796</v>
      </c>
      <c r="G1027" s="10" t="s">
        <v>10278</v>
      </c>
      <c r="H1027" s="62" t="s">
        <v>12032</v>
      </c>
      <c r="I1027" s="10" t="s">
        <v>8798</v>
      </c>
      <c r="J1027" s="63" t="str">
        <f t="shared" si="72"/>
        <v>IC.TU.072003</v>
      </c>
      <c r="K1027" s="61" t="s">
        <v>12175</v>
      </c>
      <c r="L1027" s="167" t="str">
        <f t="shared" si="71"/>
        <v>Continuous</v>
      </c>
      <c r="M1027" s="168" t="str">
        <f t="shared" si="73"/>
        <v>PI.IC.TU.072003.01</v>
      </c>
      <c r="N1027" s="168"/>
      <c r="O1027" s="168" t="str">
        <f t="shared" si="74"/>
        <v>PH.IC.TU.072003.01</v>
      </c>
      <c r="Q1027" s="168" t="str">
        <f t="shared" si="75"/>
        <v>CL.IC.TU.072003.01</v>
      </c>
    </row>
    <row r="1028" spans="1:23" s="167" customFormat="1" ht="15">
      <c r="A1028" s="167" t="s">
        <v>3934</v>
      </c>
      <c r="C1028" s="61" t="s">
        <v>2511</v>
      </c>
      <c r="E1028" s="61" t="s">
        <v>12282</v>
      </c>
      <c r="F1028" s="167" t="s">
        <v>2512</v>
      </c>
      <c r="G1028" s="167" t="s">
        <v>2244</v>
      </c>
      <c r="H1028" s="62" t="s">
        <v>2242</v>
      </c>
      <c r="I1028" s="167" t="s">
        <v>2245</v>
      </c>
      <c r="J1028" s="63" t="str">
        <f t="shared" si="72"/>
        <v>IC.TU.072004</v>
      </c>
      <c r="K1028" s="61" t="s">
        <v>12175</v>
      </c>
      <c r="L1028" s="167" t="str">
        <f t="shared" si="71"/>
        <v xml:space="preserve">     Bulb</v>
      </c>
      <c r="M1028" s="168" t="str">
        <f t="shared" si="73"/>
        <v>PI.IC.TU.072004.01</v>
      </c>
      <c r="N1028" s="168"/>
      <c r="O1028" s="168" t="str">
        <f t="shared" si="74"/>
        <v>PH.IC.TU.072004.01</v>
      </c>
      <c r="Q1028" s="168" t="str">
        <f t="shared" si="75"/>
        <v>CL.IC.TU.072004.01</v>
      </c>
      <c r="V1028" s="167" t="s">
        <v>2777</v>
      </c>
      <c r="W1028" s="167">
        <v>1048</v>
      </c>
    </row>
    <row r="1029" spans="1:23" s="167" customFormat="1" ht="15">
      <c r="A1029" s="10" t="s">
        <v>3934</v>
      </c>
      <c r="B1029" s="10"/>
      <c r="C1029" s="62" t="s">
        <v>6317</v>
      </c>
      <c r="D1029" s="10" t="s">
        <v>10285</v>
      </c>
      <c r="E1029" s="61" t="s">
        <v>8039</v>
      </c>
      <c r="F1029" s="10" t="s">
        <v>3796</v>
      </c>
      <c r="G1029" s="10" t="s">
        <v>3780</v>
      </c>
      <c r="H1029" s="62" t="s">
        <v>11848</v>
      </c>
      <c r="I1029" s="10" t="s">
        <v>8746</v>
      </c>
      <c r="J1029" s="63" t="str">
        <f t="shared" si="72"/>
        <v>IC.TU.072101</v>
      </c>
      <c r="K1029" s="61" t="s">
        <v>12175</v>
      </c>
      <c r="L1029" s="167" t="str">
        <f t="shared" si="71"/>
        <v xml:space="preserve">       None</v>
      </c>
      <c r="M1029" s="168" t="str">
        <f t="shared" si="73"/>
        <v>PI.IC.TU.072101.01</v>
      </c>
      <c r="N1029" s="168"/>
      <c r="O1029" s="168" t="str">
        <f t="shared" si="74"/>
        <v>PH.IC.TU.072101.01</v>
      </c>
      <c r="Q1029" s="168" t="str">
        <f t="shared" si="75"/>
        <v>CL.IC.TU.072101.01</v>
      </c>
    </row>
    <row r="1030" spans="1:23" s="167" customFormat="1" ht="15">
      <c r="A1030" s="10" t="s">
        <v>3934</v>
      </c>
      <c r="B1030" s="10"/>
      <c r="C1030" s="62" t="s">
        <v>6317</v>
      </c>
      <c r="D1030" s="10"/>
      <c r="E1030" s="61" t="s">
        <v>8039</v>
      </c>
      <c r="F1030" s="10" t="s">
        <v>3796</v>
      </c>
      <c r="G1030" s="10" t="s">
        <v>3702</v>
      </c>
      <c r="H1030" s="62" t="s">
        <v>12030</v>
      </c>
      <c r="I1030" s="10" t="s">
        <v>10526</v>
      </c>
      <c r="J1030" s="63" t="str">
        <f t="shared" si="72"/>
        <v>IC.TU.072102</v>
      </c>
      <c r="K1030" s="61" t="s">
        <v>12175</v>
      </c>
      <c r="L1030" s="167" t="str">
        <f t="shared" si="71"/>
        <v xml:space="preserve">      Low</v>
      </c>
      <c r="M1030" s="168" t="str">
        <f t="shared" si="73"/>
        <v>PI.IC.TU.072102.01</v>
      </c>
      <c r="N1030" s="168"/>
      <c r="O1030" s="168" t="str">
        <f t="shared" si="74"/>
        <v>PH.IC.TU.072102.01</v>
      </c>
      <c r="Q1030" s="168" t="str">
        <f t="shared" si="75"/>
        <v>CL.IC.TU.072102.01</v>
      </c>
    </row>
    <row r="1031" spans="1:23" s="167" customFormat="1" ht="15">
      <c r="A1031" s="10" t="s">
        <v>3934</v>
      </c>
      <c r="B1031" s="10"/>
      <c r="C1031" s="62" t="s">
        <v>6317</v>
      </c>
      <c r="D1031" s="10"/>
      <c r="E1031" s="61" t="s">
        <v>8039</v>
      </c>
      <c r="F1031" s="10" t="s">
        <v>3796</v>
      </c>
      <c r="G1031" s="10" t="s">
        <v>4622</v>
      </c>
      <c r="H1031" s="62" t="s">
        <v>12032</v>
      </c>
      <c r="I1031" s="10" t="s">
        <v>10362</v>
      </c>
      <c r="J1031" s="63" t="str">
        <f t="shared" si="72"/>
        <v>IC.TU.072103</v>
      </c>
      <c r="K1031" s="61" t="s">
        <v>12175</v>
      </c>
      <c r="L1031" s="167" t="str">
        <f t="shared" si="71"/>
        <v xml:space="preserve">     Medium</v>
      </c>
      <c r="M1031" s="168" t="str">
        <f t="shared" si="73"/>
        <v>PI.IC.TU.072103.01</v>
      </c>
      <c r="N1031" s="168"/>
      <c r="O1031" s="168" t="str">
        <f t="shared" si="74"/>
        <v>PH.IC.TU.072103.01</v>
      </c>
      <c r="Q1031" s="168" t="str">
        <f t="shared" si="75"/>
        <v>CL.IC.TU.072103.01</v>
      </c>
    </row>
    <row r="1032" spans="1:23" s="167" customFormat="1" ht="15">
      <c r="A1032" s="10" t="s">
        <v>3934</v>
      </c>
      <c r="B1032" s="10"/>
      <c r="C1032" s="62" t="s">
        <v>6317</v>
      </c>
      <c r="D1032" s="10"/>
      <c r="E1032" s="61" t="s">
        <v>8039</v>
      </c>
      <c r="F1032" s="10" t="s">
        <v>3796</v>
      </c>
      <c r="G1032" s="10" t="s">
        <v>3925</v>
      </c>
      <c r="H1032" s="62" t="s">
        <v>12028</v>
      </c>
      <c r="I1032" s="10" t="s">
        <v>10363</v>
      </c>
      <c r="J1032" s="63" t="str">
        <f t="shared" si="72"/>
        <v>IC.TU.072104</v>
      </c>
      <c r="K1032" s="61" t="s">
        <v>12175</v>
      </c>
      <c r="L1032" s="167" t="str">
        <f t="shared" si="71"/>
        <v xml:space="preserve">     High</v>
      </c>
      <c r="M1032" s="168" t="str">
        <f t="shared" si="73"/>
        <v>PI.IC.TU.072104.01</v>
      </c>
      <c r="N1032" s="168"/>
      <c r="O1032" s="168" t="str">
        <f t="shared" si="74"/>
        <v>PH.IC.TU.072104.01</v>
      </c>
      <c r="Q1032" s="168" t="str">
        <f t="shared" si="75"/>
        <v>CL.IC.TU.072104.01</v>
      </c>
    </row>
    <row r="1033" spans="1:23" s="167" customFormat="1" ht="15">
      <c r="A1033" s="167" t="s">
        <v>3934</v>
      </c>
      <c r="C1033" s="62" t="s">
        <v>6317</v>
      </c>
      <c r="D1033" s="10"/>
      <c r="E1033" s="61" t="s">
        <v>8039</v>
      </c>
      <c r="F1033" s="10" t="s">
        <v>3796</v>
      </c>
      <c r="G1033" s="167" t="s">
        <v>4600</v>
      </c>
      <c r="H1033" s="62" t="s">
        <v>6291</v>
      </c>
      <c r="I1033" s="167" t="s">
        <v>3926</v>
      </c>
      <c r="J1033" s="63" t="str">
        <f t="shared" si="72"/>
        <v>IC.TU.072105</v>
      </c>
      <c r="K1033" s="61" t="s">
        <v>12175</v>
      </c>
      <c r="L1033" s="167" t="str">
        <f t="shared" si="71"/>
        <v>Number: specify</v>
      </c>
      <c r="M1033" s="168" t="str">
        <f t="shared" si="73"/>
        <v>PI.IC.TU.072105.01</v>
      </c>
      <c r="N1033" s="168"/>
      <c r="O1033" s="168" t="str">
        <f t="shared" si="74"/>
        <v>PH.IC.TU.072105.01</v>
      </c>
      <c r="Q1033" s="168" t="str">
        <f t="shared" si="75"/>
        <v>CL.IC.TU.072105.01</v>
      </c>
      <c r="R1033" s="167" t="s">
        <v>12465</v>
      </c>
      <c r="S1033" s="167">
        <v>331</v>
      </c>
    </row>
    <row r="1034" spans="1:23" s="167" customFormat="1" ht="15">
      <c r="A1034" s="167" t="s">
        <v>3934</v>
      </c>
      <c r="C1034" s="61" t="s">
        <v>2511</v>
      </c>
      <c r="E1034" s="61" t="s">
        <v>12285</v>
      </c>
      <c r="F1034" s="167" t="s">
        <v>3010</v>
      </c>
      <c r="G1034" s="167" t="s">
        <v>2246</v>
      </c>
      <c r="H1034" s="62" t="s">
        <v>2424</v>
      </c>
      <c r="I1034" s="167" t="s">
        <v>2247</v>
      </c>
      <c r="J1034" s="63" t="str">
        <f t="shared" si="72"/>
        <v>IC.TU.072106</v>
      </c>
      <c r="K1034" s="61" t="s">
        <v>12175</v>
      </c>
      <c r="L1034" s="167" t="str">
        <f t="shared" si="71"/>
        <v>Bulb</v>
      </c>
      <c r="M1034" s="168" t="str">
        <f t="shared" si="73"/>
        <v>PI.IC.TU.072106.01</v>
      </c>
      <c r="N1034" s="168"/>
      <c r="O1034" s="168" t="str">
        <f t="shared" si="74"/>
        <v>PH.IC.TU.072106.01</v>
      </c>
      <c r="Q1034" s="168" t="str">
        <f t="shared" si="75"/>
        <v>CL.IC.TU.072106.01</v>
      </c>
      <c r="R1034" s="167" t="s">
        <v>12180</v>
      </c>
      <c r="S1034" s="167" t="s">
        <v>2301</v>
      </c>
      <c r="V1034" s="167" t="s">
        <v>2302</v>
      </c>
      <c r="W1034" s="167">
        <v>1048</v>
      </c>
    </row>
    <row r="1035" spans="1:23" s="167" customFormat="1" ht="15">
      <c r="A1035" s="10" t="s">
        <v>3934</v>
      </c>
      <c r="B1035" s="10"/>
      <c r="C1035" s="62" t="s">
        <v>6317</v>
      </c>
      <c r="D1035" s="10" t="s">
        <v>9846</v>
      </c>
      <c r="E1035" s="61" t="s">
        <v>7874</v>
      </c>
      <c r="F1035" s="10" t="s">
        <v>3797</v>
      </c>
      <c r="G1035" s="10" t="s">
        <v>7180</v>
      </c>
      <c r="H1035" s="62" t="s">
        <v>11848</v>
      </c>
      <c r="I1035" s="10" t="s">
        <v>7180</v>
      </c>
      <c r="J1035" s="63" t="str">
        <f t="shared" si="72"/>
        <v>IC.TU.072201</v>
      </c>
      <c r="K1035" s="61" t="s">
        <v>12175</v>
      </c>
      <c r="L1035" s="167" t="str">
        <f t="shared" si="71"/>
        <v>Bulb</v>
      </c>
      <c r="M1035" s="168" t="str">
        <f t="shared" si="73"/>
        <v>PI.IC.TU.072201.01</v>
      </c>
      <c r="N1035" s="168"/>
      <c r="O1035" s="168" t="str">
        <f t="shared" si="74"/>
        <v>PH.IC.TU.072201.01</v>
      </c>
      <c r="Q1035" s="168" t="str">
        <f t="shared" si="75"/>
        <v>CL.IC.TU.072201.01</v>
      </c>
    </row>
    <row r="1036" spans="1:23" s="167" customFormat="1" ht="15">
      <c r="A1036" s="10" t="s">
        <v>3934</v>
      </c>
      <c r="B1036" s="10"/>
      <c r="C1036" s="62" t="s">
        <v>6317</v>
      </c>
      <c r="D1036" s="10"/>
      <c r="E1036" s="61" t="s">
        <v>7874</v>
      </c>
      <c r="F1036" s="10" t="s">
        <v>3797</v>
      </c>
      <c r="G1036" s="10" t="s">
        <v>3928</v>
      </c>
      <c r="H1036" s="62" t="s">
        <v>12030</v>
      </c>
      <c r="I1036" s="10" t="s">
        <v>3928</v>
      </c>
      <c r="J1036" s="63" t="str">
        <f t="shared" si="72"/>
        <v>IC.TU.072202</v>
      </c>
      <c r="K1036" s="61" t="s">
        <v>12175</v>
      </c>
      <c r="L1036" s="167" t="str">
        <f t="shared" si="71"/>
        <v>Hemovac</v>
      </c>
      <c r="M1036" s="168" t="str">
        <f t="shared" si="73"/>
        <v>PI.IC.TU.072202.01</v>
      </c>
      <c r="N1036" s="168"/>
      <c r="O1036" s="168" t="str">
        <f t="shared" si="74"/>
        <v>PH.IC.TU.072202.01</v>
      </c>
      <c r="Q1036" s="168" t="str">
        <f t="shared" si="75"/>
        <v>CL.IC.TU.072202.01</v>
      </c>
    </row>
    <row r="1037" spans="1:23" s="167" customFormat="1" ht="15">
      <c r="A1037" s="10" t="s">
        <v>3934</v>
      </c>
      <c r="B1037" s="10"/>
      <c r="C1037" s="62" t="s">
        <v>6317</v>
      </c>
      <c r="D1037" s="10"/>
      <c r="E1037" s="61" t="s">
        <v>7874</v>
      </c>
      <c r="F1037" s="10" t="s">
        <v>3797</v>
      </c>
      <c r="G1037" s="10" t="s">
        <v>3929</v>
      </c>
      <c r="H1037" s="62" t="s">
        <v>12032</v>
      </c>
      <c r="I1037" s="10" t="s">
        <v>3930</v>
      </c>
      <c r="J1037" s="63" t="str">
        <f t="shared" si="72"/>
        <v>IC.TU.072203</v>
      </c>
      <c r="K1037" s="61" t="s">
        <v>12175</v>
      </c>
      <c r="L1037" s="167" t="str">
        <f t="shared" si="71"/>
        <v>Jackson Pratt</v>
      </c>
      <c r="M1037" s="168" t="str">
        <f t="shared" si="73"/>
        <v>PI.IC.TU.072203.01</v>
      </c>
      <c r="N1037" s="168"/>
      <c r="O1037" s="168" t="str">
        <f t="shared" si="74"/>
        <v>PH.IC.TU.072203.01</v>
      </c>
      <c r="Q1037" s="168" t="str">
        <f t="shared" si="75"/>
        <v>CL.IC.TU.072203.01</v>
      </c>
    </row>
    <row r="1038" spans="1:23" s="167" customFormat="1" ht="15">
      <c r="A1038" s="10" t="s">
        <v>3934</v>
      </c>
      <c r="B1038" s="10"/>
      <c r="C1038" s="62" t="s">
        <v>6317</v>
      </c>
      <c r="D1038" s="10"/>
      <c r="E1038" s="61" t="s">
        <v>7874</v>
      </c>
      <c r="F1038" s="10" t="s">
        <v>3797</v>
      </c>
      <c r="G1038" s="10" t="s">
        <v>3931</v>
      </c>
      <c r="H1038" s="62" t="s">
        <v>12028</v>
      </c>
      <c r="I1038" s="10" t="s">
        <v>3931</v>
      </c>
      <c r="J1038" s="63" t="str">
        <f t="shared" si="72"/>
        <v>IC.TU.072204</v>
      </c>
      <c r="K1038" s="61" t="s">
        <v>12175</v>
      </c>
      <c r="L1038" s="167" t="str">
        <f t="shared" si="71"/>
        <v>Penrose</v>
      </c>
      <c r="M1038" s="168" t="str">
        <f t="shared" si="73"/>
        <v>PI.IC.TU.072204.01</v>
      </c>
      <c r="N1038" s="168"/>
      <c r="O1038" s="168" t="str">
        <f t="shared" si="74"/>
        <v>PH.IC.TU.072204.01</v>
      </c>
      <c r="Q1038" s="168" t="str">
        <f t="shared" si="75"/>
        <v>CL.IC.TU.072204.01</v>
      </c>
    </row>
    <row r="1039" spans="1:23" s="167" customFormat="1" ht="15">
      <c r="A1039" s="10" t="s">
        <v>3934</v>
      </c>
      <c r="B1039" s="10"/>
      <c r="C1039" s="62" t="s">
        <v>6317</v>
      </c>
      <c r="D1039" s="10"/>
      <c r="E1039" s="61" t="s">
        <v>7874</v>
      </c>
      <c r="F1039" s="10" t="s">
        <v>3797</v>
      </c>
      <c r="G1039" s="10" t="s">
        <v>3937</v>
      </c>
      <c r="H1039" s="62" t="s">
        <v>12210</v>
      </c>
      <c r="I1039" s="10" t="s">
        <v>3938</v>
      </c>
      <c r="J1039" s="63" t="str">
        <f t="shared" si="72"/>
        <v>IC.TU.072205</v>
      </c>
      <c r="K1039" s="61" t="s">
        <v>12175</v>
      </c>
      <c r="L1039" s="167" t="str">
        <f t="shared" si="71"/>
        <v>Red rubber catheter</v>
      </c>
      <c r="M1039" s="168" t="str">
        <f t="shared" si="73"/>
        <v>PI.IC.TU.072205.01</v>
      </c>
      <c r="N1039" s="168"/>
      <c r="O1039" s="168" t="str">
        <f t="shared" si="74"/>
        <v>PH.IC.TU.072205.01</v>
      </c>
      <c r="Q1039" s="168" t="str">
        <f t="shared" si="75"/>
        <v>CL.IC.TU.072205.01</v>
      </c>
    </row>
    <row r="1040" spans="1:23" s="167" customFormat="1" ht="15">
      <c r="A1040" s="10" t="s">
        <v>3934</v>
      </c>
      <c r="B1040" s="10"/>
      <c r="C1040" s="62" t="s">
        <v>6317</v>
      </c>
      <c r="D1040" s="10"/>
      <c r="E1040" s="61" t="s">
        <v>7874</v>
      </c>
      <c r="F1040" s="10" t="s">
        <v>3797</v>
      </c>
      <c r="G1040" s="10" t="s">
        <v>3939</v>
      </c>
      <c r="H1040" s="62" t="s">
        <v>12212</v>
      </c>
      <c r="I1040" s="10" t="s">
        <v>3940</v>
      </c>
      <c r="J1040" s="63" t="str">
        <f t="shared" si="72"/>
        <v>IC.TU.072206</v>
      </c>
      <c r="K1040" s="61" t="s">
        <v>12175</v>
      </c>
      <c r="L1040" s="167" t="str">
        <f t="shared" ref="L1040:L1112" si="76">G1040</f>
        <v>T-Tube</v>
      </c>
      <c r="M1040" s="168" t="str">
        <f t="shared" si="73"/>
        <v>PI.IC.TU.072206.01</v>
      </c>
      <c r="N1040" s="168"/>
      <c r="O1040" s="168" t="str">
        <f t="shared" si="74"/>
        <v>PH.IC.TU.072206.01</v>
      </c>
      <c r="Q1040" s="168" t="str">
        <f t="shared" si="75"/>
        <v>CL.IC.TU.072206.01</v>
      </c>
    </row>
    <row r="1041" spans="1:47" s="167" customFormat="1" ht="15">
      <c r="A1041" s="10" t="s">
        <v>3934</v>
      </c>
      <c r="B1041" s="10"/>
      <c r="C1041" s="62" t="s">
        <v>6317</v>
      </c>
      <c r="D1041" s="10"/>
      <c r="E1041" s="61" t="s">
        <v>7874</v>
      </c>
      <c r="F1041" s="10" t="s">
        <v>3797</v>
      </c>
      <c r="G1041" s="10" t="s">
        <v>10884</v>
      </c>
      <c r="H1041" s="62" t="s">
        <v>12225</v>
      </c>
      <c r="I1041" s="10" t="s">
        <v>12437</v>
      </c>
      <c r="J1041" s="63" t="str">
        <f t="shared" si="72"/>
        <v>IC.TU.072207</v>
      </c>
      <c r="K1041" s="61" t="s">
        <v>12175</v>
      </c>
      <c r="L1041" s="167" t="str">
        <f t="shared" si="76"/>
        <v>Other:  specify</v>
      </c>
      <c r="M1041" s="168" t="str">
        <f t="shared" si="73"/>
        <v>PI.IC.TU.072207.01</v>
      </c>
      <c r="N1041" s="168"/>
      <c r="O1041" s="168" t="str">
        <f t="shared" si="74"/>
        <v>PH.IC.TU.072207.01</v>
      </c>
      <c r="Q1041" s="168" t="str">
        <f t="shared" si="75"/>
        <v>CL.IC.TU.072207.01</v>
      </c>
    </row>
    <row r="1042" spans="1:47" s="167" customFormat="1" ht="15">
      <c r="A1042" s="167" t="s">
        <v>3934</v>
      </c>
      <c r="C1042" s="62" t="s">
        <v>6317</v>
      </c>
      <c r="D1042" s="10"/>
      <c r="E1042" s="61" t="s">
        <v>7874</v>
      </c>
      <c r="F1042" s="10" t="s">
        <v>3797</v>
      </c>
      <c r="G1042" s="167" t="s">
        <v>3941</v>
      </c>
      <c r="H1042" s="62" t="s">
        <v>3574</v>
      </c>
      <c r="I1042" s="167" t="s">
        <v>3941</v>
      </c>
      <c r="J1042" s="63" t="str">
        <f t="shared" si="72"/>
        <v>IC.TU.072208</v>
      </c>
      <c r="K1042" s="61" t="s">
        <v>12175</v>
      </c>
      <c r="L1042" s="167" t="str">
        <f t="shared" si="76"/>
        <v>Blakemore</v>
      </c>
      <c r="M1042" s="168" t="str">
        <f t="shared" si="73"/>
        <v>PI.IC.TU.072208.01</v>
      </c>
      <c r="N1042" s="168"/>
      <c r="O1042" s="168" t="str">
        <f t="shared" si="74"/>
        <v>PH.IC.TU.072208.01</v>
      </c>
      <c r="Q1042" s="168" t="str">
        <f t="shared" si="75"/>
        <v>CL.IC.TU.072208.01</v>
      </c>
      <c r="R1042" s="167" t="s">
        <v>12465</v>
      </c>
      <c r="S1042" s="167">
        <v>499</v>
      </c>
    </row>
    <row r="1043" spans="1:47" s="167" customFormat="1" ht="15">
      <c r="A1043" s="167" t="s">
        <v>3934</v>
      </c>
      <c r="C1043" s="62" t="s">
        <v>6317</v>
      </c>
      <c r="D1043" s="10"/>
      <c r="E1043" s="61" t="s">
        <v>7874</v>
      </c>
      <c r="F1043" s="10" t="s">
        <v>3797</v>
      </c>
      <c r="G1043" s="167" t="s">
        <v>3942</v>
      </c>
      <c r="H1043" s="62" t="s">
        <v>3690</v>
      </c>
      <c r="I1043" s="167" t="s">
        <v>3942</v>
      </c>
      <c r="J1043" s="63" t="str">
        <f t="shared" si="72"/>
        <v>IC.TU.072209</v>
      </c>
      <c r="K1043" s="61" t="s">
        <v>12175</v>
      </c>
      <c r="L1043" s="167" t="str">
        <f t="shared" si="76"/>
        <v>Esophagogastric</v>
      </c>
      <c r="M1043" s="168" t="str">
        <f t="shared" si="73"/>
        <v>PI.IC.TU.072209.01</v>
      </c>
      <c r="N1043" s="168"/>
      <c r="O1043" s="168" t="str">
        <f t="shared" si="74"/>
        <v>PH.IC.TU.072209.01</v>
      </c>
      <c r="Q1043" s="168" t="str">
        <f t="shared" si="75"/>
        <v>CL.IC.TU.072209.01</v>
      </c>
      <c r="R1043" s="167" t="s">
        <v>12465</v>
      </c>
      <c r="S1043" s="167">
        <v>499</v>
      </c>
    </row>
    <row r="1044" spans="1:47" s="167" customFormat="1" ht="15">
      <c r="A1044" s="167" t="s">
        <v>3934</v>
      </c>
      <c r="C1044" s="62" t="s">
        <v>6317</v>
      </c>
      <c r="D1044" s="10"/>
      <c r="E1044" s="61" t="s">
        <v>7874</v>
      </c>
      <c r="F1044" s="10" t="s">
        <v>3797</v>
      </c>
      <c r="G1044" s="167" t="s">
        <v>3821</v>
      </c>
      <c r="H1044" s="62" t="s">
        <v>3188</v>
      </c>
      <c r="I1044" s="167" t="s">
        <v>3943</v>
      </c>
      <c r="J1044" s="63" t="str">
        <f t="shared" si="72"/>
        <v>IC.TU.072210</v>
      </c>
      <c r="K1044" s="61" t="s">
        <v>2379</v>
      </c>
      <c r="L1044" s="167" t="str">
        <f t="shared" si="76"/>
        <v>Naso Gastric Tube</v>
      </c>
      <c r="M1044" s="168" t="str">
        <f t="shared" si="73"/>
        <v>PI.IC.TU.072210.01</v>
      </c>
      <c r="N1044" s="168"/>
      <c r="O1044" s="168" t="str">
        <f t="shared" si="74"/>
        <v>PH.IC.TU.072210.01</v>
      </c>
      <c r="Q1044" s="168" t="str">
        <f t="shared" si="75"/>
        <v>CL.IC.TU.072210.01</v>
      </c>
      <c r="R1044" s="167" t="s">
        <v>12465</v>
      </c>
      <c r="S1044" s="167">
        <v>499</v>
      </c>
    </row>
    <row r="1045" spans="1:47" s="167" customFormat="1" ht="15">
      <c r="A1045" s="167" t="s">
        <v>3934</v>
      </c>
      <c r="C1045" s="62" t="s">
        <v>6317</v>
      </c>
      <c r="D1045" s="10"/>
      <c r="E1045" s="61" t="s">
        <v>7874</v>
      </c>
      <c r="F1045" s="10" t="s">
        <v>3797</v>
      </c>
      <c r="G1045" s="167" t="s">
        <v>3944</v>
      </c>
      <c r="H1045" s="62" t="s">
        <v>5749</v>
      </c>
      <c r="I1045" s="167" t="s">
        <v>3944</v>
      </c>
      <c r="J1045" s="63" t="str">
        <f t="shared" si="72"/>
        <v>IC.TU.072211</v>
      </c>
      <c r="K1045" s="61" t="s">
        <v>2379</v>
      </c>
      <c r="L1045" s="167" t="str">
        <f t="shared" si="76"/>
        <v>Oral Gastric Tube</v>
      </c>
      <c r="M1045" s="168" t="str">
        <f t="shared" si="73"/>
        <v>PI.IC.TU.072211.01</v>
      </c>
      <c r="N1045" s="168"/>
      <c r="O1045" s="168" t="str">
        <f t="shared" si="74"/>
        <v>PH.IC.TU.072211.01</v>
      </c>
      <c r="Q1045" s="168" t="str">
        <f t="shared" si="75"/>
        <v>CL.IC.TU.072211.01</v>
      </c>
      <c r="R1045" s="167" t="s">
        <v>12465</v>
      </c>
      <c r="S1045" s="167">
        <v>499</v>
      </c>
    </row>
    <row r="1046" spans="1:47" s="138" customFormat="1" ht="15">
      <c r="A1046" s="138" t="s">
        <v>3934</v>
      </c>
      <c r="C1046" s="150" t="s">
        <v>12225</v>
      </c>
      <c r="E1046" s="150" t="s">
        <v>7874</v>
      </c>
      <c r="F1046" s="138" t="s">
        <v>3797</v>
      </c>
      <c r="G1046" s="138" t="s">
        <v>14305</v>
      </c>
      <c r="H1046" s="151" t="s">
        <v>12100</v>
      </c>
      <c r="I1046" s="138" t="s">
        <v>14305</v>
      </c>
      <c r="J1046" s="152" t="str">
        <f>CONCATENATE("IC.TU.",C1046,E1046,H1046)</f>
        <v>IC.TU.072212</v>
      </c>
      <c r="K1046" s="150" t="s">
        <v>5586</v>
      </c>
      <c r="L1046" s="138" t="str">
        <f>G1046</f>
        <v>Blake</v>
      </c>
      <c r="M1046" s="153" t="str">
        <f>CONCATENATE("PI.",J1046,".",K1046)</f>
        <v>PI.IC.TU.072212.01</v>
      </c>
      <c r="N1046" s="153"/>
      <c r="O1046" s="153" t="str">
        <f>CONCATENATE("PH.",J1046,".",K1046)</f>
        <v>PH.IC.TU.072212.01</v>
      </c>
      <c r="Q1046" s="153" t="str">
        <f>CONCATENATE("CL.",J1046,".",K1046)</f>
        <v>CL.IC.TU.072212.01</v>
      </c>
      <c r="AR1046" s="138" t="s">
        <v>12773</v>
      </c>
      <c r="AS1046" s="138">
        <v>1649</v>
      </c>
    </row>
    <row r="1047" spans="1:47" s="138" customFormat="1" ht="15">
      <c r="A1047" s="138" t="s">
        <v>3934</v>
      </c>
      <c r="C1047" s="150" t="s">
        <v>12225</v>
      </c>
      <c r="E1047" s="150" t="s">
        <v>712</v>
      </c>
      <c r="F1047" s="138" t="s">
        <v>3797</v>
      </c>
      <c r="G1047" s="138" t="s">
        <v>14718</v>
      </c>
      <c r="H1047" s="151" t="s">
        <v>12101</v>
      </c>
      <c r="I1047" s="138" t="s">
        <v>14718</v>
      </c>
      <c r="J1047" s="152" t="str">
        <f>CONCATENATE("IC.TU.",C1047,E1047,H1047)</f>
        <v>IC.TU.072213</v>
      </c>
      <c r="K1047" s="150" t="s">
        <v>3</v>
      </c>
      <c r="L1047" s="138" t="str">
        <f>G1047</f>
        <v>Davol</v>
      </c>
      <c r="M1047" s="153" t="str">
        <f>CONCATENATE("PI.",J1047,".",K1047)</f>
        <v>PI.IC.TU.072213.01</v>
      </c>
      <c r="N1047" s="153"/>
      <c r="O1047" s="153" t="str">
        <f>CONCATENATE("PH.",J1047,".",K1047)</f>
        <v>PH.IC.TU.072213.01</v>
      </c>
      <c r="Q1047" s="153" t="str">
        <f>CONCATENATE("CL.",J1047,".",K1047)</f>
        <v>CL.IC.TU.072213.01</v>
      </c>
      <c r="AT1047" s="138" t="s">
        <v>12773</v>
      </c>
      <c r="AU1047" s="138">
        <v>1767</v>
      </c>
    </row>
    <row r="1048" spans="1:47" s="138" customFormat="1" ht="15">
      <c r="A1048" s="138" t="s">
        <v>3934</v>
      </c>
      <c r="C1048" s="150" t="s">
        <v>12225</v>
      </c>
      <c r="E1048" s="150" t="s">
        <v>712</v>
      </c>
      <c r="F1048" s="138" t="s">
        <v>3797</v>
      </c>
      <c r="G1048" s="138" t="s">
        <v>14719</v>
      </c>
      <c r="H1048" s="151" t="s">
        <v>12102</v>
      </c>
      <c r="I1048" s="138" t="s">
        <v>14719</v>
      </c>
      <c r="J1048" s="152" t="str">
        <f>CONCATENATE("IC.TU.",C1048,E1048,H1048)</f>
        <v>IC.TU.072214</v>
      </c>
      <c r="K1048" s="150" t="s">
        <v>3</v>
      </c>
      <c r="L1048" s="138" t="str">
        <f>G1048</f>
        <v>Accordian</v>
      </c>
      <c r="M1048" s="153" t="str">
        <f>CONCATENATE("PI.",J1048,".",K1048)</f>
        <v>PI.IC.TU.072214.01</v>
      </c>
      <c r="N1048" s="153"/>
      <c r="O1048" s="153" t="str">
        <f>CONCATENATE("PH.",J1048,".",K1048)</f>
        <v>PH.IC.TU.072214.01</v>
      </c>
      <c r="Q1048" s="153" t="str">
        <f>CONCATENATE("CL.",J1048,".",K1048)</f>
        <v>CL.IC.TU.072214.01</v>
      </c>
      <c r="AT1048" s="138" t="s">
        <v>12773</v>
      </c>
      <c r="AU1048" s="138">
        <v>1767</v>
      </c>
    </row>
    <row r="1049" spans="1:47" s="167" customFormat="1" ht="15">
      <c r="A1049" s="167" t="s">
        <v>3934</v>
      </c>
      <c r="C1049" s="61" t="s">
        <v>2511</v>
      </c>
      <c r="D1049" s="167" t="s">
        <v>2714</v>
      </c>
      <c r="E1049" s="61" t="s">
        <v>2715</v>
      </c>
      <c r="F1049" s="167" t="s">
        <v>2651</v>
      </c>
      <c r="G1049" s="167" t="s">
        <v>2716</v>
      </c>
      <c r="H1049" s="62" t="s">
        <v>2540</v>
      </c>
      <c r="I1049" s="167" t="s">
        <v>2717</v>
      </c>
      <c r="J1049" s="63" t="str">
        <f t="shared" si="72"/>
        <v>IC.TU.072301</v>
      </c>
      <c r="K1049" s="61" t="s">
        <v>12175</v>
      </c>
      <c r="L1049" s="167" t="str">
        <f t="shared" si="76"/>
        <v>Date Insertion, specify:</v>
      </c>
      <c r="M1049" s="168" t="str">
        <f t="shared" si="73"/>
        <v>PI.IC.TU.072301.01</v>
      </c>
      <c r="N1049" s="168"/>
      <c r="O1049" s="168" t="str">
        <f t="shared" si="74"/>
        <v>PH.IC.TU.072301.01</v>
      </c>
      <c r="Q1049" s="168" t="str">
        <f t="shared" si="75"/>
        <v>CL.IC.TU.072301.01</v>
      </c>
      <c r="R1049" s="167" t="s">
        <v>12278</v>
      </c>
      <c r="S1049" s="167">
        <v>499</v>
      </c>
      <c r="V1049" s="167" t="s">
        <v>2777</v>
      </c>
      <c r="W1049" s="167">
        <v>1068</v>
      </c>
    </row>
    <row r="1050" spans="1:47" s="167" customFormat="1" ht="15">
      <c r="A1050" s="167" t="s">
        <v>3934</v>
      </c>
      <c r="C1050" s="61" t="s">
        <v>12225</v>
      </c>
      <c r="E1050" s="61" t="s">
        <v>2335</v>
      </c>
      <c r="F1050" s="167" t="s">
        <v>2651</v>
      </c>
      <c r="G1050" s="167" t="s">
        <v>10123</v>
      </c>
      <c r="H1050" s="62" t="s">
        <v>12030</v>
      </c>
      <c r="I1050" s="167" t="s">
        <v>13882</v>
      </c>
      <c r="J1050" s="63" t="str">
        <f t="shared" si="72"/>
        <v>IC.TU.072302</v>
      </c>
      <c r="K1050" s="61" t="s">
        <v>1</v>
      </c>
      <c r="L1050" s="167" t="str">
        <f t="shared" si="76"/>
        <v>Discontinued</v>
      </c>
      <c r="M1050" s="168" t="str">
        <f t="shared" si="73"/>
        <v>PI.IC.TU.072302.01</v>
      </c>
      <c r="N1050" s="168"/>
      <c r="O1050" s="168" t="str">
        <f t="shared" si="74"/>
        <v>PH.IC.TU.072302.01</v>
      </c>
      <c r="Q1050" s="168" t="str">
        <f t="shared" si="75"/>
        <v>CL.IC.TU.072302.01</v>
      </c>
      <c r="R1050" s="167" t="s">
        <v>12465</v>
      </c>
      <c r="S1050" s="167">
        <v>499</v>
      </c>
      <c r="AN1050" s="167" t="s">
        <v>12773</v>
      </c>
      <c r="AO1050" s="167">
        <v>1523</v>
      </c>
    </row>
    <row r="1051" spans="1:47" s="167" customFormat="1" ht="15">
      <c r="A1051" s="167" t="s">
        <v>3934</v>
      </c>
      <c r="C1051" s="61" t="s">
        <v>12225</v>
      </c>
      <c r="E1051" s="61" t="s">
        <v>2335</v>
      </c>
      <c r="F1051" s="167" t="s">
        <v>2651</v>
      </c>
      <c r="G1051" s="167" t="s">
        <v>12267</v>
      </c>
      <c r="H1051" s="62" t="s">
        <v>12032</v>
      </c>
      <c r="I1051" s="167" t="s">
        <v>13883</v>
      </c>
      <c r="J1051" s="63" t="str">
        <f t="shared" si="72"/>
        <v>IC.TU.072303</v>
      </c>
      <c r="K1051" s="61" t="s">
        <v>1</v>
      </c>
      <c r="L1051" s="167" t="str">
        <f t="shared" si="76"/>
        <v>Self Discontinued</v>
      </c>
      <c r="M1051" s="168" t="str">
        <f t="shared" si="73"/>
        <v>PI.IC.TU.072303.01</v>
      </c>
      <c r="N1051" s="168"/>
      <c r="O1051" s="168" t="str">
        <f t="shared" si="74"/>
        <v>PH.IC.TU.072303.01</v>
      </c>
      <c r="Q1051" s="168" t="str">
        <f t="shared" si="75"/>
        <v>CL.IC.TU.072303.01</v>
      </c>
      <c r="R1051" s="167" t="s">
        <v>12465</v>
      </c>
      <c r="S1051" s="167">
        <v>499</v>
      </c>
      <c r="AN1051" s="167" t="s">
        <v>12773</v>
      </c>
      <c r="AO1051" s="167">
        <v>1523</v>
      </c>
    </row>
    <row r="1052" spans="1:47" s="167" customFormat="1" ht="15">
      <c r="A1052" s="10" t="s">
        <v>3934</v>
      </c>
      <c r="B1052" s="10" t="s">
        <v>3798</v>
      </c>
      <c r="C1052" s="62" t="s">
        <v>3574</v>
      </c>
      <c r="D1052" s="10" t="s">
        <v>10436</v>
      </c>
      <c r="E1052" s="61" t="s">
        <v>2379</v>
      </c>
      <c r="F1052" s="10" t="s">
        <v>3799</v>
      </c>
      <c r="G1052" s="10" t="s">
        <v>10383</v>
      </c>
      <c r="H1052" s="61" t="s">
        <v>2379</v>
      </c>
      <c r="I1052" s="10" t="s">
        <v>10384</v>
      </c>
      <c r="J1052" s="63" t="str">
        <f t="shared" si="72"/>
        <v>IC.TU.080101</v>
      </c>
      <c r="K1052" s="61" t="s">
        <v>2379</v>
      </c>
      <c r="L1052" s="167" t="str">
        <f t="shared" si="76"/>
        <v xml:space="preserve">     Brown</v>
      </c>
      <c r="M1052" s="168" t="str">
        <f t="shared" si="73"/>
        <v>PI.IC.TU.080101.01</v>
      </c>
      <c r="N1052" s="168"/>
      <c r="O1052" s="168" t="str">
        <f t="shared" si="74"/>
        <v>PH.IC.TU.080101.01</v>
      </c>
      <c r="Q1052" s="168" t="str">
        <f t="shared" si="75"/>
        <v>CL.IC.TU.080101.01</v>
      </c>
    </row>
    <row r="1053" spans="1:47" s="167" customFormat="1" ht="15">
      <c r="A1053" s="10" t="s">
        <v>3934</v>
      </c>
      <c r="B1053" s="10"/>
      <c r="C1053" s="62" t="s">
        <v>3574</v>
      </c>
      <c r="D1053" s="10"/>
      <c r="E1053" s="61" t="s">
        <v>12175</v>
      </c>
      <c r="F1053" s="10" t="s">
        <v>3799</v>
      </c>
      <c r="G1053" s="10" t="s">
        <v>11878</v>
      </c>
      <c r="H1053" s="61" t="s">
        <v>12430</v>
      </c>
      <c r="I1053" s="10" t="s">
        <v>11879</v>
      </c>
      <c r="J1053" s="63" t="str">
        <f t="shared" si="72"/>
        <v>IC.TU.080102</v>
      </c>
      <c r="K1053" s="61" t="s">
        <v>12175</v>
      </c>
      <c r="L1053" s="167" t="str">
        <f t="shared" si="76"/>
        <v xml:space="preserve">     Green</v>
      </c>
      <c r="M1053" s="168" t="str">
        <f t="shared" si="73"/>
        <v>PI.IC.TU.080102.01</v>
      </c>
      <c r="N1053" s="168"/>
      <c r="O1053" s="168" t="str">
        <f t="shared" si="74"/>
        <v>PH.IC.TU.080102.01</v>
      </c>
      <c r="Q1053" s="168" t="str">
        <f t="shared" si="75"/>
        <v>CL.IC.TU.080102.01</v>
      </c>
    </row>
    <row r="1054" spans="1:47" s="167" customFormat="1" ht="15">
      <c r="A1054" s="10" t="s">
        <v>3934</v>
      </c>
      <c r="B1054" s="10"/>
      <c r="C1054" s="62" t="s">
        <v>3574</v>
      </c>
      <c r="D1054" s="10"/>
      <c r="E1054" s="61" t="s">
        <v>12175</v>
      </c>
      <c r="F1054" s="10" t="s">
        <v>3799</v>
      </c>
      <c r="G1054" s="10" t="s">
        <v>11880</v>
      </c>
      <c r="H1054" s="61" t="s">
        <v>12185</v>
      </c>
      <c r="I1054" s="10" t="s">
        <v>11881</v>
      </c>
      <c r="J1054" s="63" t="str">
        <f t="shared" si="72"/>
        <v>IC.TU.080103</v>
      </c>
      <c r="K1054" s="61" t="s">
        <v>12175</v>
      </c>
      <c r="L1054" s="167" t="str">
        <f t="shared" si="76"/>
        <v xml:space="preserve">     Tan</v>
      </c>
      <c r="M1054" s="168" t="str">
        <f t="shared" si="73"/>
        <v>PI.IC.TU.080103.01</v>
      </c>
      <c r="N1054" s="168"/>
      <c r="O1054" s="168" t="str">
        <f t="shared" si="74"/>
        <v>PH.IC.TU.080103.01</v>
      </c>
      <c r="Q1054" s="168" t="str">
        <f t="shared" si="75"/>
        <v>CL.IC.TU.080103.01</v>
      </c>
    </row>
    <row r="1055" spans="1:47" s="167" customFormat="1" ht="15">
      <c r="A1055" s="10" t="s">
        <v>3934</v>
      </c>
      <c r="B1055" s="10"/>
      <c r="C1055" s="62" t="s">
        <v>3574</v>
      </c>
      <c r="D1055" s="10"/>
      <c r="E1055" s="61" t="s">
        <v>12175</v>
      </c>
      <c r="F1055" s="10" t="s">
        <v>3799</v>
      </c>
      <c r="G1055" s="10" t="s">
        <v>11176</v>
      </c>
      <c r="H1055" s="61" t="s">
        <v>6464</v>
      </c>
      <c r="I1055" s="10" t="s">
        <v>11177</v>
      </c>
      <c r="J1055" s="63" t="str">
        <f t="shared" si="72"/>
        <v>IC.TU.080104</v>
      </c>
      <c r="K1055" s="61" t="s">
        <v>12175</v>
      </c>
      <c r="L1055" s="167" t="str">
        <f t="shared" si="76"/>
        <v xml:space="preserve">     Yellow</v>
      </c>
      <c r="M1055" s="168" t="str">
        <f t="shared" si="73"/>
        <v>PI.IC.TU.080104.01</v>
      </c>
      <c r="N1055" s="168"/>
      <c r="O1055" s="168" t="str">
        <f t="shared" si="74"/>
        <v>PH.IC.TU.080104.01</v>
      </c>
      <c r="Q1055" s="168" t="str">
        <f t="shared" si="75"/>
        <v>CL.IC.TU.080104.01</v>
      </c>
    </row>
    <row r="1056" spans="1:47" s="167" customFormat="1" ht="15">
      <c r="A1056" s="10" t="s">
        <v>3934</v>
      </c>
      <c r="B1056" s="10"/>
      <c r="C1056" s="62" t="s">
        <v>3574</v>
      </c>
      <c r="D1056" s="10"/>
      <c r="E1056" s="61" t="s">
        <v>12175</v>
      </c>
      <c r="F1056" s="10" t="s">
        <v>3799</v>
      </c>
      <c r="G1056" s="10" t="s">
        <v>11876</v>
      </c>
      <c r="H1056" s="61" t="s">
        <v>6291</v>
      </c>
      <c r="I1056" s="10" t="s">
        <v>11877</v>
      </c>
      <c r="J1056" s="63" t="str">
        <f t="shared" si="72"/>
        <v>IC.TU.080105</v>
      </c>
      <c r="K1056" s="61" t="s">
        <v>12175</v>
      </c>
      <c r="L1056" s="167" t="str">
        <f t="shared" si="76"/>
        <v xml:space="preserve">     Amber</v>
      </c>
      <c r="M1056" s="168" t="str">
        <f t="shared" si="73"/>
        <v>PI.IC.TU.080105.01</v>
      </c>
      <c r="N1056" s="168"/>
      <c r="O1056" s="168" t="str">
        <f t="shared" si="74"/>
        <v>PH.IC.TU.080105.01</v>
      </c>
      <c r="Q1056" s="168" t="str">
        <f t="shared" si="75"/>
        <v>CL.IC.TU.080105.01</v>
      </c>
    </row>
    <row r="1057" spans="1:45" s="167" customFormat="1" ht="15">
      <c r="A1057" s="10" t="s">
        <v>3934</v>
      </c>
      <c r="B1057" s="10"/>
      <c r="C1057" s="62" t="s">
        <v>3574</v>
      </c>
      <c r="D1057" s="10"/>
      <c r="E1057" s="61" t="s">
        <v>12175</v>
      </c>
      <c r="F1057" s="10" t="s">
        <v>3799</v>
      </c>
      <c r="G1057" s="10" t="s">
        <v>10385</v>
      </c>
      <c r="H1057" s="61" t="s">
        <v>6988</v>
      </c>
      <c r="I1057" s="10" t="s">
        <v>10635</v>
      </c>
      <c r="J1057" s="63" t="str">
        <f t="shared" si="72"/>
        <v>IC.TU.080106</v>
      </c>
      <c r="K1057" s="61" t="s">
        <v>12175</v>
      </c>
      <c r="L1057" s="167" t="str">
        <f t="shared" si="76"/>
        <v xml:space="preserve">     Black</v>
      </c>
      <c r="M1057" s="168" t="str">
        <f t="shared" si="73"/>
        <v>PI.IC.TU.080106.01</v>
      </c>
      <c r="N1057" s="168"/>
      <c r="O1057" s="168" t="str">
        <f t="shared" si="74"/>
        <v>PH.IC.TU.080106.01</v>
      </c>
      <c r="Q1057" s="168" t="str">
        <f t="shared" si="75"/>
        <v>CL.IC.TU.080106.01</v>
      </c>
    </row>
    <row r="1058" spans="1:45" s="167" customFormat="1" ht="15">
      <c r="A1058" s="10" t="s">
        <v>3934</v>
      </c>
      <c r="B1058" s="10"/>
      <c r="C1058" s="62" t="s">
        <v>3574</v>
      </c>
      <c r="D1058" s="10"/>
      <c r="E1058" s="61" t="s">
        <v>12175</v>
      </c>
      <c r="F1058" s="10" t="s">
        <v>3799</v>
      </c>
      <c r="G1058" s="10" t="s">
        <v>11325</v>
      </c>
      <c r="H1058" s="61" t="s">
        <v>6317</v>
      </c>
      <c r="I1058" s="10" t="s">
        <v>11179</v>
      </c>
      <c r="J1058" s="63" t="str">
        <f t="shared" si="72"/>
        <v>IC.TU.080107</v>
      </c>
      <c r="K1058" s="61" t="s">
        <v>12175</v>
      </c>
      <c r="L1058" s="167" t="str">
        <f t="shared" si="76"/>
        <v xml:space="preserve">     Colorless</v>
      </c>
      <c r="M1058" s="168" t="str">
        <f t="shared" si="73"/>
        <v>PI.IC.TU.080107.01</v>
      </c>
      <c r="N1058" s="168"/>
      <c r="O1058" s="168" t="str">
        <f t="shared" si="74"/>
        <v>PH.IC.TU.080107.01</v>
      </c>
      <c r="Q1058" s="168" t="str">
        <f t="shared" si="75"/>
        <v>CL.IC.TU.080107.01</v>
      </c>
    </row>
    <row r="1059" spans="1:45" s="167" customFormat="1" ht="15">
      <c r="A1059" s="10" t="s">
        <v>3934</v>
      </c>
      <c r="B1059" s="10"/>
      <c r="C1059" s="62" t="s">
        <v>3574</v>
      </c>
      <c r="D1059" s="10"/>
      <c r="E1059" s="61" t="s">
        <v>12175</v>
      </c>
      <c r="F1059" s="10" t="s">
        <v>3799</v>
      </c>
      <c r="G1059" s="10" t="s">
        <v>11330</v>
      </c>
      <c r="H1059" s="61" t="s">
        <v>3574</v>
      </c>
      <c r="I1059" s="10" t="s">
        <v>11331</v>
      </c>
      <c r="J1059" s="63" t="str">
        <f t="shared" si="72"/>
        <v>IC.TU.080108</v>
      </c>
      <c r="K1059" s="61" t="s">
        <v>12175</v>
      </c>
      <c r="L1059" s="167" t="str">
        <f t="shared" si="76"/>
        <v xml:space="preserve">     Maroon</v>
      </c>
      <c r="M1059" s="168" t="str">
        <f t="shared" si="73"/>
        <v>PI.IC.TU.080108.01</v>
      </c>
      <c r="N1059" s="168"/>
      <c r="O1059" s="168" t="str">
        <f t="shared" si="74"/>
        <v>PH.IC.TU.080108.01</v>
      </c>
      <c r="Q1059" s="168" t="str">
        <f t="shared" si="75"/>
        <v>CL.IC.TU.080108.01</v>
      </c>
    </row>
    <row r="1060" spans="1:45" s="167" customFormat="1" ht="15">
      <c r="A1060" s="10" t="s">
        <v>3934</v>
      </c>
      <c r="B1060" s="10"/>
      <c r="C1060" s="62" t="s">
        <v>3574</v>
      </c>
      <c r="D1060" s="10"/>
      <c r="E1060" s="61" t="s">
        <v>12175</v>
      </c>
      <c r="F1060" s="10" t="s">
        <v>3799</v>
      </c>
      <c r="G1060" s="10" t="s">
        <v>11329</v>
      </c>
      <c r="H1060" s="61" t="s">
        <v>3690</v>
      </c>
      <c r="I1060" s="10" t="s">
        <v>11477</v>
      </c>
      <c r="J1060" s="63" t="str">
        <f t="shared" ref="J1060:J1127" si="77">CONCATENATE("IC.TU.",C1060,E1060,H1060)</f>
        <v>IC.TU.080109</v>
      </c>
      <c r="K1060" s="61" t="s">
        <v>12175</v>
      </c>
      <c r="L1060" s="167" t="str">
        <f t="shared" si="76"/>
        <v xml:space="preserve">     Red</v>
      </c>
      <c r="M1060" s="168" t="str">
        <f t="shared" ref="M1060:M1127" si="78">CONCATENATE("PI.",J1060,".",K1060)</f>
        <v>PI.IC.TU.080109.01</v>
      </c>
      <c r="N1060" s="168"/>
      <c r="O1060" s="168" t="str">
        <f t="shared" ref="O1060:O1127" si="79">CONCATENATE("PH.",J1060,".",K1060)</f>
        <v>PH.IC.TU.080109.01</v>
      </c>
      <c r="Q1060" s="168" t="str">
        <f t="shared" ref="Q1060:Q1127" si="80">CONCATENATE("CL.",J1060,".",K1060)</f>
        <v>CL.IC.TU.080109.01</v>
      </c>
    </row>
    <row r="1061" spans="1:45" s="167" customFormat="1" ht="15">
      <c r="A1061" s="10" t="s">
        <v>3934</v>
      </c>
      <c r="B1061" s="10"/>
      <c r="C1061" s="62" t="s">
        <v>3574</v>
      </c>
      <c r="D1061" s="10"/>
      <c r="E1061" s="61" t="s">
        <v>12175</v>
      </c>
      <c r="F1061" s="10" t="s">
        <v>3799</v>
      </c>
      <c r="G1061" s="10" t="s">
        <v>11180</v>
      </c>
      <c r="H1061" s="61" t="s">
        <v>3188</v>
      </c>
      <c r="I1061" s="10" t="s">
        <v>11181</v>
      </c>
      <c r="J1061" s="63" t="str">
        <f t="shared" si="77"/>
        <v>IC.TU.080110</v>
      </c>
      <c r="K1061" s="61" t="s">
        <v>12175</v>
      </c>
      <c r="L1061" s="167" t="str">
        <f t="shared" si="76"/>
        <v xml:space="preserve">     Pink</v>
      </c>
      <c r="M1061" s="168" t="str">
        <f t="shared" si="78"/>
        <v>PI.IC.TU.080110.01</v>
      </c>
      <c r="N1061" s="168"/>
      <c r="O1061" s="168" t="str">
        <f t="shared" si="79"/>
        <v>PH.IC.TU.080110.01</v>
      </c>
      <c r="Q1061" s="168" t="str">
        <f t="shared" si="80"/>
        <v>CL.IC.TU.080110.01</v>
      </c>
    </row>
    <row r="1062" spans="1:45" s="167" customFormat="1" ht="15">
      <c r="A1062" s="10" t="s">
        <v>3934</v>
      </c>
      <c r="B1062" s="10"/>
      <c r="C1062" s="62" t="s">
        <v>3574</v>
      </c>
      <c r="D1062" s="10" t="s">
        <v>3824</v>
      </c>
      <c r="E1062" s="61" t="s">
        <v>12430</v>
      </c>
      <c r="F1062" s="10" t="s">
        <v>3799</v>
      </c>
      <c r="G1062" s="10" t="s">
        <v>11882</v>
      </c>
      <c r="H1062" s="61" t="s">
        <v>12175</v>
      </c>
      <c r="I1062" s="10" t="s">
        <v>11883</v>
      </c>
      <c r="J1062" s="63" t="str">
        <f t="shared" si="77"/>
        <v>IC.TU.080201</v>
      </c>
      <c r="K1062" s="61" t="s">
        <v>12175</v>
      </c>
      <c r="L1062" s="167" t="str">
        <f t="shared" si="76"/>
        <v xml:space="preserve">     Bloody</v>
      </c>
      <c r="M1062" s="168" t="str">
        <f t="shared" si="78"/>
        <v>PI.IC.TU.080201.01</v>
      </c>
      <c r="N1062" s="168"/>
      <c r="O1062" s="168" t="str">
        <f t="shared" si="79"/>
        <v>PH.IC.TU.080201.01</v>
      </c>
      <c r="Q1062" s="168" t="str">
        <f t="shared" si="80"/>
        <v>CL.IC.TU.080201.01</v>
      </c>
    </row>
    <row r="1063" spans="1:45" s="167" customFormat="1" ht="15">
      <c r="A1063" s="10" t="s">
        <v>3934</v>
      </c>
      <c r="B1063" s="10"/>
      <c r="C1063" s="62" t="s">
        <v>3574</v>
      </c>
      <c r="D1063" s="10"/>
      <c r="E1063" s="61" t="s">
        <v>12430</v>
      </c>
      <c r="F1063" s="10" t="s">
        <v>3799</v>
      </c>
      <c r="G1063" s="10" t="s">
        <v>11884</v>
      </c>
      <c r="H1063" s="61" t="s">
        <v>12430</v>
      </c>
      <c r="I1063" s="10" t="s">
        <v>11546</v>
      </c>
      <c r="J1063" s="63" t="str">
        <f t="shared" si="77"/>
        <v>IC.TU.080202</v>
      </c>
      <c r="K1063" s="61" t="s">
        <v>12175</v>
      </c>
      <c r="L1063" s="167" t="str">
        <f t="shared" si="76"/>
        <v xml:space="preserve">     Serosanguinous</v>
      </c>
      <c r="M1063" s="168" t="str">
        <f t="shared" si="78"/>
        <v>PI.IC.TU.080202.01</v>
      </c>
      <c r="N1063" s="168"/>
      <c r="O1063" s="168" t="str">
        <f t="shared" si="79"/>
        <v>PH.IC.TU.080202.01</v>
      </c>
      <c r="Q1063" s="168" t="str">
        <f t="shared" si="80"/>
        <v>CL.IC.TU.080202.01</v>
      </c>
    </row>
    <row r="1064" spans="1:45" s="167" customFormat="1" ht="15">
      <c r="A1064" s="10" t="s">
        <v>3934</v>
      </c>
      <c r="B1064" s="10"/>
      <c r="C1064" s="62" t="s">
        <v>3574</v>
      </c>
      <c r="D1064" s="10"/>
      <c r="E1064" s="61" t="s">
        <v>12430</v>
      </c>
      <c r="F1064" s="10" t="s">
        <v>3799</v>
      </c>
      <c r="G1064" s="10" t="s">
        <v>11547</v>
      </c>
      <c r="H1064" s="61" t="s">
        <v>12185</v>
      </c>
      <c r="I1064" s="10" t="s">
        <v>11548</v>
      </c>
      <c r="J1064" s="63" t="str">
        <f t="shared" si="77"/>
        <v>IC.TU.080203</v>
      </c>
      <c r="K1064" s="61" t="s">
        <v>12175</v>
      </c>
      <c r="L1064" s="167" t="str">
        <f t="shared" si="76"/>
        <v xml:space="preserve">     Serous</v>
      </c>
      <c r="M1064" s="168" t="str">
        <f t="shared" si="78"/>
        <v>PI.IC.TU.080203.01</v>
      </c>
      <c r="N1064" s="168"/>
      <c r="O1064" s="168" t="str">
        <f t="shared" si="79"/>
        <v>PH.IC.TU.080203.01</v>
      </c>
      <c r="Q1064" s="168" t="str">
        <f t="shared" si="80"/>
        <v>CL.IC.TU.080203.01</v>
      </c>
    </row>
    <row r="1065" spans="1:45" s="167" customFormat="1" ht="15">
      <c r="A1065" s="10" t="s">
        <v>3934</v>
      </c>
      <c r="B1065" s="10"/>
      <c r="C1065" s="62" t="s">
        <v>3574</v>
      </c>
      <c r="D1065" s="10"/>
      <c r="E1065" s="61" t="s">
        <v>12430</v>
      </c>
      <c r="F1065" s="10" t="s">
        <v>3799</v>
      </c>
      <c r="G1065" s="10" t="s">
        <v>11551</v>
      </c>
      <c r="H1065" s="61" t="s">
        <v>6464</v>
      </c>
      <c r="I1065" s="10" t="s">
        <v>11552</v>
      </c>
      <c r="J1065" s="63" t="str">
        <f t="shared" si="77"/>
        <v>IC.TU.080204</v>
      </c>
      <c r="K1065" s="61" t="s">
        <v>12175</v>
      </c>
      <c r="L1065" s="167" t="str">
        <f t="shared" si="76"/>
        <v xml:space="preserve">     Cloudy</v>
      </c>
      <c r="M1065" s="168" t="str">
        <f t="shared" si="78"/>
        <v>PI.IC.TU.080204.01</v>
      </c>
      <c r="N1065" s="168"/>
      <c r="O1065" s="168" t="str">
        <f t="shared" si="79"/>
        <v>PH.IC.TU.080204.01</v>
      </c>
      <c r="Q1065" s="168" t="str">
        <f t="shared" si="80"/>
        <v>CL.IC.TU.080204.01</v>
      </c>
    </row>
    <row r="1066" spans="1:45" s="167" customFormat="1" ht="15">
      <c r="A1066" s="10" t="s">
        <v>3934</v>
      </c>
      <c r="B1066" s="10"/>
      <c r="C1066" s="62" t="s">
        <v>3574</v>
      </c>
      <c r="D1066" s="10"/>
      <c r="E1066" s="61" t="s">
        <v>12430</v>
      </c>
      <c r="F1066" s="10" t="s">
        <v>3799</v>
      </c>
      <c r="G1066" s="10" t="s">
        <v>11553</v>
      </c>
      <c r="H1066" s="61" t="s">
        <v>6291</v>
      </c>
      <c r="I1066" s="10" t="s">
        <v>11554</v>
      </c>
      <c r="J1066" s="63" t="str">
        <f t="shared" si="77"/>
        <v>IC.TU.080205</v>
      </c>
      <c r="K1066" s="61" t="s">
        <v>12175</v>
      </c>
      <c r="L1066" s="167" t="str">
        <f t="shared" si="76"/>
        <v xml:space="preserve">     Purulent</v>
      </c>
      <c r="M1066" s="168" t="str">
        <f t="shared" si="78"/>
        <v>PI.IC.TU.080205.01</v>
      </c>
      <c r="N1066" s="168"/>
      <c r="O1066" s="168" t="str">
        <f t="shared" si="79"/>
        <v>PH.IC.TU.080205.01</v>
      </c>
      <c r="Q1066" s="168" t="str">
        <f t="shared" si="80"/>
        <v>CL.IC.TU.080205.01</v>
      </c>
    </row>
    <row r="1067" spans="1:45" s="167" customFormat="1" ht="15">
      <c r="A1067" s="10" t="s">
        <v>3934</v>
      </c>
      <c r="B1067" s="10"/>
      <c r="C1067" s="62" t="s">
        <v>3574</v>
      </c>
      <c r="D1067" s="10"/>
      <c r="E1067" s="61" t="s">
        <v>12430</v>
      </c>
      <c r="F1067" s="10" t="s">
        <v>3799</v>
      </c>
      <c r="G1067" s="10" t="s">
        <v>9454</v>
      </c>
      <c r="H1067" s="61" t="s">
        <v>6988</v>
      </c>
      <c r="I1067" s="10" t="s">
        <v>11396</v>
      </c>
      <c r="J1067" s="63" t="str">
        <f t="shared" si="77"/>
        <v>IC.TU.080206</v>
      </c>
      <c r="K1067" s="61" t="s">
        <v>12175</v>
      </c>
      <c r="L1067" s="167" t="str">
        <f t="shared" si="76"/>
        <v xml:space="preserve">      Viscous</v>
      </c>
      <c r="M1067" s="168" t="str">
        <f t="shared" si="78"/>
        <v>PI.IC.TU.080206.01</v>
      </c>
      <c r="N1067" s="168"/>
      <c r="O1067" s="168" t="str">
        <f t="shared" si="79"/>
        <v>PH.IC.TU.080206.01</v>
      </c>
      <c r="Q1067" s="168" t="str">
        <f t="shared" si="80"/>
        <v>CL.IC.TU.080206.01</v>
      </c>
    </row>
    <row r="1068" spans="1:45" s="167" customFormat="1" ht="15">
      <c r="A1068" s="167" t="s">
        <v>3934</v>
      </c>
      <c r="C1068" s="62" t="s">
        <v>77</v>
      </c>
      <c r="D1068" s="10"/>
      <c r="E1068" s="61" t="s">
        <v>12430</v>
      </c>
      <c r="F1068" s="10" t="s">
        <v>3799</v>
      </c>
      <c r="G1068" s="167" t="s">
        <v>13868</v>
      </c>
      <c r="H1068" s="61" t="s">
        <v>12225</v>
      </c>
      <c r="I1068" s="167" t="s">
        <v>13868</v>
      </c>
      <c r="J1068" s="63" t="str">
        <f t="shared" si="77"/>
        <v>IC.TU.080207</v>
      </c>
      <c r="K1068" s="61" t="s">
        <v>12175</v>
      </c>
      <c r="L1068" s="167" t="str">
        <f t="shared" si="76"/>
        <v>Milky</v>
      </c>
      <c r="M1068" s="168" t="str">
        <f t="shared" si="78"/>
        <v>PI.IC.TU.080207.01</v>
      </c>
      <c r="N1068" s="168"/>
      <c r="O1068" s="168" t="str">
        <f t="shared" si="79"/>
        <v>PH.IC.TU.080207.01</v>
      </c>
      <c r="Q1068" s="168" t="str">
        <f t="shared" si="80"/>
        <v>CL.IC.TU.080207.01</v>
      </c>
      <c r="AN1068" s="167" t="s">
        <v>12773</v>
      </c>
      <c r="AO1068" s="167">
        <v>1523</v>
      </c>
    </row>
    <row r="1069" spans="1:45" s="167" customFormat="1" ht="15">
      <c r="A1069" s="167" t="s">
        <v>3934</v>
      </c>
      <c r="C1069" s="62" t="s">
        <v>77</v>
      </c>
      <c r="D1069" s="10"/>
      <c r="E1069" s="61" t="s">
        <v>12430</v>
      </c>
      <c r="F1069" s="10" t="s">
        <v>3799</v>
      </c>
      <c r="G1069" s="167" t="s">
        <v>10560</v>
      </c>
      <c r="H1069" s="61" t="s">
        <v>11638</v>
      </c>
      <c r="I1069" s="167" t="s">
        <v>10560</v>
      </c>
      <c r="J1069" s="63" t="str">
        <f t="shared" si="77"/>
        <v>IC.TU.080208</v>
      </c>
      <c r="K1069" s="61" t="s">
        <v>12175</v>
      </c>
      <c r="L1069" s="167" t="str">
        <f t="shared" si="76"/>
        <v>Clots</v>
      </c>
      <c r="M1069" s="168" t="str">
        <f t="shared" si="78"/>
        <v>PI.IC.TU.080208.01</v>
      </c>
      <c r="N1069" s="168"/>
      <c r="O1069" s="168" t="str">
        <f t="shared" si="79"/>
        <v>PH.IC.TU.080208.01</v>
      </c>
      <c r="Q1069" s="168" t="str">
        <f t="shared" si="80"/>
        <v>CL.IC.TU.080208.01</v>
      </c>
      <c r="AN1069" s="167" t="s">
        <v>12773</v>
      </c>
      <c r="AO1069" s="167">
        <v>1523</v>
      </c>
    </row>
    <row r="1070" spans="1:45" s="146" customFormat="1" ht="16">
      <c r="A1070" s="146" t="s">
        <v>3934</v>
      </c>
      <c r="C1070" s="147" t="s">
        <v>3574</v>
      </c>
      <c r="D1070" s="146" t="s">
        <v>10441</v>
      </c>
      <c r="E1070" s="147" t="s">
        <v>12185</v>
      </c>
      <c r="F1070" s="146" t="s">
        <v>14646</v>
      </c>
      <c r="G1070" s="146" t="s">
        <v>9211</v>
      </c>
      <c r="H1070" s="147" t="s">
        <v>11848</v>
      </c>
      <c r="I1070" s="146" t="s">
        <v>11567</v>
      </c>
      <c r="J1070" s="148" t="str">
        <f t="shared" si="77"/>
        <v>IC.TU.080301</v>
      </c>
      <c r="K1070" s="147" t="s">
        <v>12175</v>
      </c>
      <c r="L1070" s="146" t="str">
        <f t="shared" si="76"/>
        <v xml:space="preserve">      Gauze</v>
      </c>
      <c r="M1070" s="148" t="str">
        <f t="shared" si="78"/>
        <v>PI.IC.TU.080301.01</v>
      </c>
      <c r="N1070" s="148"/>
      <c r="O1070" s="148" t="str">
        <f t="shared" si="79"/>
        <v>PH.IC.TU.080301.01</v>
      </c>
      <c r="Q1070" s="148" t="str">
        <f t="shared" si="80"/>
        <v>CL.IC.TU.080301.01</v>
      </c>
      <c r="AR1070" s="146" t="s">
        <v>12773</v>
      </c>
      <c r="AS1070" s="146">
        <v>1749</v>
      </c>
    </row>
    <row r="1071" spans="1:45" s="146" customFormat="1" ht="16">
      <c r="A1071" s="146" t="s">
        <v>3934</v>
      </c>
      <c r="C1071" s="147" t="s">
        <v>3574</v>
      </c>
      <c r="E1071" s="147" t="s">
        <v>12185</v>
      </c>
      <c r="F1071" s="146" t="s">
        <v>14646</v>
      </c>
      <c r="G1071" s="146" t="s">
        <v>3956</v>
      </c>
      <c r="H1071" s="147" t="s">
        <v>12030</v>
      </c>
      <c r="I1071" s="146" t="s">
        <v>11070</v>
      </c>
      <c r="J1071" s="148" t="str">
        <f t="shared" si="77"/>
        <v>IC.TU.080302</v>
      </c>
      <c r="K1071" s="147" t="s">
        <v>12175</v>
      </c>
      <c r="L1071" s="146" t="str">
        <f t="shared" si="76"/>
        <v xml:space="preserve">      Transparent</v>
      </c>
      <c r="M1071" s="148" t="str">
        <f t="shared" si="78"/>
        <v>PI.IC.TU.080302.01</v>
      </c>
      <c r="N1071" s="148"/>
      <c r="O1071" s="148" t="str">
        <f t="shared" si="79"/>
        <v>PH.IC.TU.080302.01</v>
      </c>
      <c r="Q1071" s="148" t="str">
        <f t="shared" si="80"/>
        <v>CL.IC.TU.080302.01</v>
      </c>
      <c r="AR1071" s="146" t="s">
        <v>12773</v>
      </c>
      <c r="AS1071" s="146">
        <v>1749</v>
      </c>
    </row>
    <row r="1072" spans="1:45" s="146" customFormat="1" ht="16">
      <c r="A1072" s="146" t="s">
        <v>3934</v>
      </c>
      <c r="C1072" s="147" t="s">
        <v>3574</v>
      </c>
      <c r="E1072" s="147" t="s">
        <v>12185</v>
      </c>
      <c r="F1072" s="146" t="s">
        <v>14646</v>
      </c>
      <c r="G1072" s="146" t="s">
        <v>9743</v>
      </c>
      <c r="H1072" s="147" t="s">
        <v>12032</v>
      </c>
      <c r="I1072" s="146" t="s">
        <v>12157</v>
      </c>
      <c r="J1072" s="148" t="str">
        <f t="shared" si="77"/>
        <v>IC.TU.080303</v>
      </c>
      <c r="K1072" s="147" t="s">
        <v>12175</v>
      </c>
      <c r="L1072" s="146" t="str">
        <f t="shared" si="76"/>
        <v xml:space="preserve">      None</v>
      </c>
      <c r="M1072" s="148" t="str">
        <f t="shared" si="78"/>
        <v>PI.IC.TU.080303.01</v>
      </c>
      <c r="N1072" s="148"/>
      <c r="O1072" s="148" t="str">
        <f t="shared" si="79"/>
        <v>PH.IC.TU.080303.01</v>
      </c>
      <c r="Q1072" s="148" t="str">
        <f t="shared" si="80"/>
        <v>CL.IC.TU.080303.01</v>
      </c>
      <c r="AR1072" s="146" t="s">
        <v>12773</v>
      </c>
      <c r="AS1072" s="146">
        <v>1749</v>
      </c>
    </row>
    <row r="1073" spans="1:45" s="146" customFormat="1" ht="16">
      <c r="A1073" s="146" t="s">
        <v>3934</v>
      </c>
      <c r="C1073" s="147" t="s">
        <v>3574</v>
      </c>
      <c r="E1073" s="147" t="s">
        <v>12185</v>
      </c>
      <c r="F1073" s="146" t="s">
        <v>14646</v>
      </c>
      <c r="G1073" s="146" t="s">
        <v>9665</v>
      </c>
      <c r="H1073" s="147" t="s">
        <v>12028</v>
      </c>
      <c r="I1073" s="146" t="s">
        <v>10478</v>
      </c>
      <c r="J1073" s="148" t="str">
        <f t="shared" si="77"/>
        <v>IC.TU.080304</v>
      </c>
      <c r="K1073" s="147" t="s">
        <v>12175</v>
      </c>
      <c r="L1073" s="146" t="str">
        <f t="shared" si="76"/>
        <v xml:space="preserve">      Other: specify</v>
      </c>
      <c r="M1073" s="148" t="str">
        <f t="shared" si="78"/>
        <v>PI.IC.TU.080304.01</v>
      </c>
      <c r="N1073" s="148"/>
      <c r="O1073" s="148" t="str">
        <f t="shared" si="79"/>
        <v>PH.IC.TU.080304.01</v>
      </c>
      <c r="Q1073" s="148" t="str">
        <f t="shared" si="80"/>
        <v>CL.IC.TU.080304.01</v>
      </c>
      <c r="AR1073" s="146" t="s">
        <v>12773</v>
      </c>
      <c r="AS1073" s="146">
        <v>1749</v>
      </c>
    </row>
    <row r="1074" spans="1:45" s="146" customFormat="1" ht="16">
      <c r="A1074" s="146" t="s">
        <v>3934</v>
      </c>
      <c r="C1074" s="147" t="s">
        <v>3574</v>
      </c>
      <c r="D1074" s="146" t="s">
        <v>10442</v>
      </c>
      <c r="E1074" s="147" t="s">
        <v>6464</v>
      </c>
      <c r="F1074" s="146" t="s">
        <v>14646</v>
      </c>
      <c r="G1074" s="146" t="s">
        <v>9807</v>
      </c>
      <c r="H1074" s="147" t="s">
        <v>11848</v>
      </c>
      <c r="I1074" s="146" t="s">
        <v>11575</v>
      </c>
      <c r="J1074" s="148" t="str">
        <f t="shared" si="77"/>
        <v>IC.TU.080401</v>
      </c>
      <c r="K1074" s="147" t="s">
        <v>12175</v>
      </c>
      <c r="L1074" s="146" t="str">
        <f t="shared" si="76"/>
        <v xml:space="preserve">      Clean, dry and intact</v>
      </c>
      <c r="M1074" s="148" t="str">
        <f t="shared" si="78"/>
        <v>PI.IC.TU.080401.01</v>
      </c>
      <c r="N1074" s="148"/>
      <c r="O1074" s="148" t="str">
        <f t="shared" si="79"/>
        <v>PH.IC.TU.080401.01</v>
      </c>
      <c r="Q1074" s="148" t="str">
        <f t="shared" si="80"/>
        <v>CL.IC.TU.080401.01</v>
      </c>
      <c r="AR1074" s="146" t="s">
        <v>12773</v>
      </c>
      <c r="AS1074" s="146">
        <v>1749</v>
      </c>
    </row>
    <row r="1075" spans="1:45" s="146" customFormat="1" ht="16">
      <c r="A1075" s="146" t="s">
        <v>3934</v>
      </c>
      <c r="C1075" s="147" t="s">
        <v>3574</v>
      </c>
      <c r="E1075" s="147" t="s">
        <v>6464</v>
      </c>
      <c r="F1075" s="146" t="s">
        <v>14646</v>
      </c>
      <c r="G1075" s="146" t="s">
        <v>3807</v>
      </c>
      <c r="H1075" s="147" t="s">
        <v>12030</v>
      </c>
      <c r="I1075" s="146" t="s">
        <v>11393</v>
      </c>
      <c r="J1075" s="148" t="str">
        <f t="shared" si="77"/>
        <v>IC.TU.080402</v>
      </c>
      <c r="K1075" s="147" t="s">
        <v>12175</v>
      </c>
      <c r="L1075" s="146" t="str">
        <f t="shared" si="76"/>
        <v xml:space="preserve">      Changed</v>
      </c>
      <c r="M1075" s="148" t="str">
        <f t="shared" si="78"/>
        <v>PI.IC.TU.080402.01</v>
      </c>
      <c r="N1075" s="148"/>
      <c r="O1075" s="148" t="str">
        <f t="shared" si="79"/>
        <v>PH.IC.TU.080402.01</v>
      </c>
      <c r="Q1075" s="148" t="str">
        <f t="shared" si="80"/>
        <v>CL.IC.TU.080402.01</v>
      </c>
      <c r="AR1075" s="146" t="s">
        <v>12773</v>
      </c>
      <c r="AS1075" s="146">
        <v>1749</v>
      </c>
    </row>
    <row r="1076" spans="1:45" s="146" customFormat="1" ht="16">
      <c r="A1076" s="146" t="s">
        <v>3934</v>
      </c>
      <c r="C1076" s="147" t="s">
        <v>3574</v>
      </c>
      <c r="E1076" s="147" t="s">
        <v>6464</v>
      </c>
      <c r="F1076" s="146" t="s">
        <v>14646</v>
      </c>
      <c r="G1076" s="146" t="s">
        <v>9669</v>
      </c>
      <c r="H1076" s="147" t="s">
        <v>12032</v>
      </c>
      <c r="I1076" s="146" t="s">
        <v>11411</v>
      </c>
      <c r="J1076" s="148" t="str">
        <f t="shared" si="77"/>
        <v>IC.TU.080403</v>
      </c>
      <c r="K1076" s="147" t="s">
        <v>12175</v>
      </c>
      <c r="L1076" s="146" t="str">
        <f t="shared" si="76"/>
        <v xml:space="preserve">      Reinforced:  specify date/time</v>
      </c>
      <c r="M1076" s="148" t="str">
        <f t="shared" si="78"/>
        <v>PI.IC.TU.080403.01</v>
      </c>
      <c r="N1076" s="148"/>
      <c r="O1076" s="148" t="str">
        <f t="shared" si="79"/>
        <v>PH.IC.TU.080403.01</v>
      </c>
      <c r="Q1076" s="148" t="str">
        <f t="shared" si="80"/>
        <v>CL.IC.TU.080403.01</v>
      </c>
      <c r="AR1076" s="146" t="s">
        <v>12773</v>
      </c>
      <c r="AS1076" s="146">
        <v>1749</v>
      </c>
    </row>
    <row r="1077" spans="1:45" s="146" customFormat="1" ht="16">
      <c r="A1077" s="146" t="s">
        <v>3934</v>
      </c>
      <c r="C1077" s="147" t="s">
        <v>3574</v>
      </c>
      <c r="D1077" s="146" t="s">
        <v>8585</v>
      </c>
      <c r="E1077" s="147" t="s">
        <v>6291</v>
      </c>
      <c r="F1077" s="146" t="s">
        <v>14646</v>
      </c>
      <c r="G1077" s="146" t="s">
        <v>3958</v>
      </c>
      <c r="H1077" s="147" t="s">
        <v>11848</v>
      </c>
      <c r="I1077" s="146" t="s">
        <v>3959</v>
      </c>
      <c r="J1077" s="148" t="str">
        <f t="shared" si="77"/>
        <v>IC.TU.080501</v>
      </c>
      <c r="K1077" s="147" t="s">
        <v>12175</v>
      </c>
      <c r="L1077" s="146" t="str">
        <f t="shared" si="76"/>
        <v xml:space="preserve">      Drsg Drainage None</v>
      </c>
      <c r="M1077" s="148" t="str">
        <f t="shared" si="78"/>
        <v>PI.IC.TU.080501.01</v>
      </c>
      <c r="N1077" s="148"/>
      <c r="O1077" s="148" t="str">
        <f t="shared" si="79"/>
        <v>PH.IC.TU.080501.01</v>
      </c>
      <c r="Q1077" s="148" t="str">
        <f t="shared" si="80"/>
        <v>CL.IC.TU.080501.01</v>
      </c>
      <c r="AR1077" s="146" t="s">
        <v>12773</v>
      </c>
      <c r="AS1077" s="146">
        <v>1749</v>
      </c>
    </row>
    <row r="1078" spans="1:45" s="146" customFormat="1" ht="16">
      <c r="A1078" s="146" t="s">
        <v>3934</v>
      </c>
      <c r="C1078" s="147" t="s">
        <v>3574</v>
      </c>
      <c r="E1078" s="147" t="s">
        <v>6291</v>
      </c>
      <c r="F1078" s="146" t="s">
        <v>14646</v>
      </c>
      <c r="G1078" s="146" t="s">
        <v>3813</v>
      </c>
      <c r="H1078" s="147" t="s">
        <v>12030</v>
      </c>
      <c r="I1078" s="146" t="s">
        <v>11400</v>
      </c>
      <c r="J1078" s="148" t="str">
        <f t="shared" si="77"/>
        <v>IC.TU.080502</v>
      </c>
      <c r="K1078" s="147" t="s">
        <v>12175</v>
      </c>
      <c r="L1078" s="146" t="str">
        <f t="shared" si="76"/>
        <v xml:space="preserve">      Drsg Scant amount drainage</v>
      </c>
      <c r="M1078" s="148" t="str">
        <f t="shared" si="78"/>
        <v>PI.IC.TU.080502.01</v>
      </c>
      <c r="N1078" s="148"/>
      <c r="O1078" s="148" t="str">
        <f t="shared" si="79"/>
        <v>PH.IC.TU.080502.01</v>
      </c>
      <c r="Q1078" s="148" t="str">
        <f t="shared" si="80"/>
        <v>CL.IC.TU.080502.01</v>
      </c>
      <c r="AR1078" s="146" t="s">
        <v>12773</v>
      </c>
      <c r="AS1078" s="146">
        <v>1749</v>
      </c>
    </row>
    <row r="1079" spans="1:45" s="146" customFormat="1" ht="16">
      <c r="A1079" s="146" t="s">
        <v>3934</v>
      </c>
      <c r="C1079" s="147" t="s">
        <v>3574</v>
      </c>
      <c r="E1079" s="147" t="s">
        <v>6291</v>
      </c>
      <c r="F1079" s="146" t="s">
        <v>14646</v>
      </c>
      <c r="G1079" s="146" t="s">
        <v>3814</v>
      </c>
      <c r="H1079" s="147" t="s">
        <v>12032</v>
      </c>
      <c r="I1079" s="146" t="s">
        <v>11730</v>
      </c>
      <c r="J1079" s="148" t="str">
        <f t="shared" si="77"/>
        <v>IC.TU.080503</v>
      </c>
      <c r="K1079" s="147" t="s">
        <v>12175</v>
      </c>
      <c r="L1079" s="146" t="str">
        <f t="shared" si="76"/>
        <v xml:space="preserve">      Drsg Small amount drainage</v>
      </c>
      <c r="M1079" s="148" t="str">
        <f t="shared" si="78"/>
        <v>PI.IC.TU.080503.01</v>
      </c>
      <c r="N1079" s="148"/>
      <c r="O1079" s="148" t="str">
        <f t="shared" si="79"/>
        <v>PH.IC.TU.080503.01</v>
      </c>
      <c r="Q1079" s="148" t="str">
        <f t="shared" si="80"/>
        <v>CL.IC.TU.080503.01</v>
      </c>
      <c r="AR1079" s="146" t="s">
        <v>12773</v>
      </c>
      <c r="AS1079" s="146">
        <v>1749</v>
      </c>
    </row>
    <row r="1080" spans="1:45" s="146" customFormat="1" ht="16">
      <c r="A1080" s="146" t="s">
        <v>3934</v>
      </c>
      <c r="C1080" s="147" t="s">
        <v>3574</v>
      </c>
      <c r="E1080" s="147" t="s">
        <v>6291</v>
      </c>
      <c r="F1080" s="146" t="s">
        <v>14646</v>
      </c>
      <c r="G1080" s="146" t="s">
        <v>4111</v>
      </c>
      <c r="H1080" s="147" t="s">
        <v>12028</v>
      </c>
      <c r="I1080" s="146" t="s">
        <v>11732</v>
      </c>
      <c r="J1080" s="148" t="str">
        <f t="shared" si="77"/>
        <v>IC.TU.080504</v>
      </c>
      <c r="K1080" s="147" t="s">
        <v>12175</v>
      </c>
      <c r="L1080" s="146" t="str">
        <f t="shared" si="76"/>
        <v xml:space="preserve">      Drsg Moderate amount drainage</v>
      </c>
      <c r="M1080" s="148" t="str">
        <f t="shared" si="78"/>
        <v>PI.IC.TU.080504.01</v>
      </c>
      <c r="N1080" s="148"/>
      <c r="O1080" s="148" t="str">
        <f t="shared" si="79"/>
        <v>PH.IC.TU.080504.01</v>
      </c>
      <c r="Q1080" s="148" t="str">
        <f t="shared" si="80"/>
        <v>CL.IC.TU.080504.01</v>
      </c>
      <c r="AR1080" s="146" t="s">
        <v>12773</v>
      </c>
      <c r="AS1080" s="146">
        <v>1749</v>
      </c>
    </row>
    <row r="1081" spans="1:45" s="146" customFormat="1" ht="16">
      <c r="A1081" s="146" t="s">
        <v>3934</v>
      </c>
      <c r="C1081" s="147" t="s">
        <v>3574</v>
      </c>
      <c r="E1081" s="147" t="s">
        <v>6291</v>
      </c>
      <c r="F1081" s="146" t="s">
        <v>14646</v>
      </c>
      <c r="G1081" s="146" t="s">
        <v>4112</v>
      </c>
      <c r="H1081" s="147" t="s">
        <v>12210</v>
      </c>
      <c r="I1081" s="146" t="s">
        <v>11316</v>
      </c>
      <c r="J1081" s="148" t="str">
        <f t="shared" si="77"/>
        <v>IC.TU.080505</v>
      </c>
      <c r="K1081" s="147" t="s">
        <v>12175</v>
      </c>
      <c r="L1081" s="146" t="str">
        <f t="shared" si="76"/>
        <v xml:space="preserve">      Drsg Heavy amount drainage</v>
      </c>
      <c r="M1081" s="148" t="str">
        <f t="shared" si="78"/>
        <v>PI.IC.TU.080505.01</v>
      </c>
      <c r="N1081" s="148"/>
      <c r="O1081" s="148" t="str">
        <f t="shared" si="79"/>
        <v>PH.IC.TU.080505.01</v>
      </c>
      <c r="Q1081" s="148" t="str">
        <f t="shared" si="80"/>
        <v>CL.IC.TU.080505.01</v>
      </c>
      <c r="AR1081" s="146" t="s">
        <v>12773</v>
      </c>
      <c r="AS1081" s="146">
        <v>1749</v>
      </c>
    </row>
    <row r="1082" spans="1:45" s="146" customFormat="1" ht="16">
      <c r="A1082" s="146" t="s">
        <v>3934</v>
      </c>
      <c r="C1082" s="147" t="s">
        <v>3574</v>
      </c>
      <c r="E1082" s="147" t="s">
        <v>6291</v>
      </c>
      <c r="F1082" s="146" t="s">
        <v>14646</v>
      </c>
      <c r="G1082" s="146" t="s">
        <v>4274</v>
      </c>
      <c r="H1082" s="147" t="s">
        <v>12212</v>
      </c>
      <c r="I1082" s="146" t="s">
        <v>11734</v>
      </c>
      <c r="J1082" s="148" t="str">
        <f t="shared" si="77"/>
        <v>IC.TU.080506</v>
      </c>
      <c r="K1082" s="147" t="s">
        <v>12175</v>
      </c>
      <c r="L1082" s="146" t="str">
        <f t="shared" si="76"/>
        <v xml:space="preserve">      Drsg Large amount drainage</v>
      </c>
      <c r="M1082" s="148" t="str">
        <f t="shared" si="78"/>
        <v>PI.IC.TU.080506.01</v>
      </c>
      <c r="N1082" s="148"/>
      <c r="O1082" s="148" t="str">
        <f t="shared" si="79"/>
        <v>PH.IC.TU.080506.01</v>
      </c>
      <c r="Q1082" s="148" t="str">
        <f t="shared" si="80"/>
        <v>CL.IC.TU.080506.01</v>
      </c>
      <c r="AR1082" s="146" t="s">
        <v>12773</v>
      </c>
      <c r="AS1082" s="146">
        <v>1749</v>
      </c>
    </row>
    <row r="1083" spans="1:45" s="146" customFormat="1" ht="16">
      <c r="A1083" s="146" t="s">
        <v>3934</v>
      </c>
      <c r="C1083" s="147" t="s">
        <v>3574</v>
      </c>
      <c r="E1083" s="147" t="s">
        <v>6291</v>
      </c>
      <c r="F1083" s="146" t="s">
        <v>14646</v>
      </c>
      <c r="G1083" s="146" t="s">
        <v>14639</v>
      </c>
      <c r="H1083" s="147" t="s">
        <v>12225</v>
      </c>
      <c r="I1083" s="146" t="s">
        <v>11933</v>
      </c>
      <c r="J1083" s="148" t="str">
        <f t="shared" si="77"/>
        <v>IC.TU.080507</v>
      </c>
      <c r="K1083" s="147" t="s">
        <v>12175</v>
      </c>
      <c r="L1083" s="146" t="str">
        <f t="shared" si="76"/>
        <v xml:space="preserve">      Drsg copious amount Drainage</v>
      </c>
      <c r="M1083" s="148" t="str">
        <f t="shared" si="78"/>
        <v>PI.IC.TU.080507.01</v>
      </c>
      <c r="N1083" s="148"/>
      <c r="O1083" s="148" t="str">
        <f t="shared" si="79"/>
        <v>PH.IC.TU.080507.01</v>
      </c>
      <c r="Q1083" s="148" t="str">
        <f t="shared" si="80"/>
        <v>CL.IC.TU.080507.01</v>
      </c>
      <c r="AR1083" s="146" t="s">
        <v>12773</v>
      </c>
      <c r="AS1083" s="146">
        <v>1749</v>
      </c>
    </row>
    <row r="1084" spans="1:45" s="146" customFormat="1" ht="16">
      <c r="A1084" s="146" t="s">
        <v>3934</v>
      </c>
      <c r="C1084" s="147" t="s">
        <v>3574</v>
      </c>
      <c r="E1084" s="147" t="s">
        <v>6291</v>
      </c>
      <c r="F1084" s="146" t="s">
        <v>14646</v>
      </c>
      <c r="G1084" s="146" t="s">
        <v>4115</v>
      </c>
      <c r="H1084" s="147" t="s">
        <v>11638</v>
      </c>
      <c r="I1084" s="146" t="s">
        <v>11753</v>
      </c>
      <c r="J1084" s="148" t="str">
        <f t="shared" si="77"/>
        <v>IC.TU.080508</v>
      </c>
      <c r="K1084" s="147" t="s">
        <v>12175</v>
      </c>
      <c r="L1084" s="146" t="str">
        <f t="shared" si="76"/>
        <v xml:space="preserve">      Drsg Drainage Unchanged</v>
      </c>
      <c r="M1084" s="148" t="str">
        <f t="shared" si="78"/>
        <v>PI.IC.TU.080508.01</v>
      </c>
      <c r="N1084" s="148"/>
      <c r="O1084" s="148" t="str">
        <f t="shared" si="79"/>
        <v>PH.IC.TU.080508.01</v>
      </c>
      <c r="Q1084" s="148" t="str">
        <f t="shared" si="80"/>
        <v>CL.IC.TU.080508.01</v>
      </c>
      <c r="AR1084" s="146" t="s">
        <v>12773</v>
      </c>
      <c r="AS1084" s="146">
        <v>1749</v>
      </c>
    </row>
    <row r="1085" spans="1:45" s="146" customFormat="1" ht="16">
      <c r="A1085" s="146" t="s">
        <v>3934</v>
      </c>
      <c r="C1085" s="147" t="s">
        <v>3574</v>
      </c>
      <c r="E1085" s="147" t="s">
        <v>6291</v>
      </c>
      <c r="F1085" s="146" t="s">
        <v>14646</v>
      </c>
      <c r="G1085" s="146" t="s">
        <v>14599</v>
      </c>
      <c r="H1085" s="147" t="s">
        <v>11639</v>
      </c>
      <c r="I1085" s="146" t="s">
        <v>11752</v>
      </c>
      <c r="J1085" s="148" t="str">
        <f t="shared" si="77"/>
        <v>IC.TU.080509</v>
      </c>
      <c r="K1085" s="147" t="s">
        <v>12175</v>
      </c>
      <c r="L1085" s="146" t="str">
        <f t="shared" si="76"/>
        <v xml:space="preserve">      Drsg Drainage decreasing</v>
      </c>
      <c r="M1085" s="148" t="str">
        <f t="shared" si="78"/>
        <v>PI.IC.TU.080509.01</v>
      </c>
      <c r="N1085" s="148"/>
      <c r="O1085" s="148" t="str">
        <f t="shared" si="79"/>
        <v>PH.IC.TU.080509.01</v>
      </c>
      <c r="Q1085" s="148" t="str">
        <f t="shared" si="80"/>
        <v>CL.IC.TU.080509.01</v>
      </c>
      <c r="AR1085" s="146" t="s">
        <v>12773</v>
      </c>
      <c r="AS1085" s="146">
        <v>1749</v>
      </c>
    </row>
    <row r="1086" spans="1:45" s="146" customFormat="1" ht="16">
      <c r="A1086" s="146" t="s">
        <v>3934</v>
      </c>
      <c r="C1086" s="147" t="s">
        <v>3574</v>
      </c>
      <c r="E1086" s="147" t="s">
        <v>6291</v>
      </c>
      <c r="F1086" s="146" t="s">
        <v>14646</v>
      </c>
      <c r="G1086" s="146" t="s">
        <v>4116</v>
      </c>
      <c r="H1086" s="147" t="s">
        <v>11829</v>
      </c>
      <c r="I1086" s="146" t="s">
        <v>11583</v>
      </c>
      <c r="J1086" s="148" t="str">
        <f t="shared" si="77"/>
        <v>IC.TU.080510</v>
      </c>
      <c r="K1086" s="147" t="s">
        <v>12175</v>
      </c>
      <c r="L1086" s="146" t="str">
        <f t="shared" si="76"/>
        <v xml:space="preserve">      Drsg Drainage Increasing</v>
      </c>
      <c r="M1086" s="148" t="str">
        <f t="shared" si="78"/>
        <v>PI.IC.TU.080510.01</v>
      </c>
      <c r="N1086" s="148"/>
      <c r="O1086" s="148" t="str">
        <f t="shared" si="79"/>
        <v>PH.IC.TU.080510.01</v>
      </c>
      <c r="Q1086" s="148" t="str">
        <f t="shared" si="80"/>
        <v>CL.IC.TU.080510.01</v>
      </c>
      <c r="AR1086" s="146" t="s">
        <v>12773</v>
      </c>
      <c r="AS1086" s="146">
        <v>1749</v>
      </c>
    </row>
    <row r="1087" spans="1:45" s="167" customFormat="1" ht="15">
      <c r="A1087" s="10" t="s">
        <v>3934</v>
      </c>
      <c r="B1087" s="10"/>
      <c r="C1087" s="62" t="s">
        <v>3574</v>
      </c>
      <c r="D1087" s="10" t="s">
        <v>11632</v>
      </c>
      <c r="E1087" s="61" t="s">
        <v>6988</v>
      </c>
      <c r="F1087" s="10" t="s">
        <v>3675</v>
      </c>
      <c r="G1087" s="10" t="s">
        <v>4118</v>
      </c>
      <c r="H1087" s="62" t="s">
        <v>11848</v>
      </c>
      <c r="I1087" s="10" t="s">
        <v>11402</v>
      </c>
      <c r="J1087" s="63" t="str">
        <f t="shared" si="77"/>
        <v>IC.TU.080601</v>
      </c>
      <c r="K1087" s="61" t="s">
        <v>12175</v>
      </c>
      <c r="L1087" s="167" t="str">
        <f t="shared" si="76"/>
        <v xml:space="preserve">      Right</v>
      </c>
      <c r="M1087" s="168" t="str">
        <f t="shared" si="78"/>
        <v>PI.IC.TU.080601.01</v>
      </c>
      <c r="N1087" s="168"/>
      <c r="O1087" s="168" t="str">
        <f t="shared" si="79"/>
        <v>PH.IC.TU.080601.01</v>
      </c>
      <c r="Q1087" s="168" t="str">
        <f t="shared" si="80"/>
        <v>CL.IC.TU.080601.01</v>
      </c>
    </row>
    <row r="1088" spans="1:45" s="167" customFormat="1" ht="15">
      <c r="A1088" s="10" t="s">
        <v>3934</v>
      </c>
      <c r="B1088" s="10"/>
      <c r="C1088" s="62" t="s">
        <v>3574</v>
      </c>
      <c r="D1088" s="10"/>
      <c r="E1088" s="61" t="s">
        <v>6988</v>
      </c>
      <c r="F1088" s="10" t="s">
        <v>3675</v>
      </c>
      <c r="G1088" s="10" t="s">
        <v>4119</v>
      </c>
      <c r="H1088" s="62" t="s">
        <v>12030</v>
      </c>
      <c r="I1088" s="10" t="s">
        <v>11563</v>
      </c>
      <c r="J1088" s="63" t="str">
        <f t="shared" si="77"/>
        <v>IC.TU.080602</v>
      </c>
      <c r="K1088" s="61" t="s">
        <v>12175</v>
      </c>
      <c r="L1088" s="167" t="str">
        <f t="shared" si="76"/>
        <v xml:space="preserve">      Left</v>
      </c>
      <c r="M1088" s="168" t="str">
        <f t="shared" si="78"/>
        <v>PI.IC.TU.080602.01</v>
      </c>
      <c r="N1088" s="168"/>
      <c r="O1088" s="168" t="str">
        <f t="shared" si="79"/>
        <v>PH.IC.TU.080602.01</v>
      </c>
      <c r="Q1088" s="168" t="str">
        <f t="shared" si="80"/>
        <v>CL.IC.TU.080602.01</v>
      </c>
    </row>
    <row r="1089" spans="1:27" s="167" customFormat="1" ht="15">
      <c r="A1089" s="167" t="s">
        <v>3934</v>
      </c>
      <c r="C1089" s="62" t="s">
        <v>3574</v>
      </c>
      <c r="D1089" s="10"/>
      <c r="E1089" s="61" t="s">
        <v>6988</v>
      </c>
      <c r="F1089" s="10" t="s">
        <v>3675</v>
      </c>
      <c r="G1089" s="167" t="s">
        <v>9138</v>
      </c>
      <c r="H1089" s="62" t="s">
        <v>12185</v>
      </c>
      <c r="I1089" s="167" t="s">
        <v>9138</v>
      </c>
      <c r="J1089" s="63" t="str">
        <f t="shared" si="77"/>
        <v>IC.TU.080603</v>
      </c>
      <c r="K1089" s="61" t="s">
        <v>12175</v>
      </c>
      <c r="L1089" s="167" t="str">
        <f t="shared" si="76"/>
        <v>Midline</v>
      </c>
      <c r="M1089" s="168" t="str">
        <f t="shared" si="78"/>
        <v>PI.IC.TU.080603.01</v>
      </c>
      <c r="N1089" s="168"/>
      <c r="O1089" s="168" t="str">
        <f t="shared" si="79"/>
        <v>PH.IC.TU.080603.01</v>
      </c>
      <c r="Q1089" s="168" t="str">
        <f t="shared" si="80"/>
        <v>CL.IC.TU.080603.01</v>
      </c>
      <c r="R1089" s="167" t="s">
        <v>12465</v>
      </c>
      <c r="S1089" s="167">
        <v>330</v>
      </c>
    </row>
    <row r="1090" spans="1:27" s="167" customFormat="1" ht="15">
      <c r="A1090" s="10" t="s">
        <v>3934</v>
      </c>
      <c r="B1090" s="10"/>
      <c r="C1090" s="62" t="s">
        <v>3574</v>
      </c>
      <c r="D1090" s="10" t="s">
        <v>8172</v>
      </c>
      <c r="E1090" s="61" t="s">
        <v>6317</v>
      </c>
      <c r="F1090" s="10" t="s">
        <v>3675</v>
      </c>
      <c r="G1090" s="10" t="s">
        <v>3967</v>
      </c>
      <c r="H1090" s="62" t="s">
        <v>11848</v>
      </c>
      <c r="I1090" s="10" t="s">
        <v>9372</v>
      </c>
      <c r="J1090" s="63" t="str">
        <f t="shared" si="77"/>
        <v>IC.TU.080701</v>
      </c>
      <c r="K1090" s="61" t="s">
        <v>12175</v>
      </c>
      <c r="L1090" s="167" t="str">
        <f t="shared" si="76"/>
        <v xml:space="preserve">      Lateral</v>
      </c>
      <c r="M1090" s="168" t="str">
        <f t="shared" si="78"/>
        <v>PI.IC.TU.080701.01</v>
      </c>
      <c r="N1090" s="168"/>
      <c r="O1090" s="168" t="str">
        <f t="shared" si="79"/>
        <v>PH.IC.TU.080701.01</v>
      </c>
      <c r="Q1090" s="168" t="str">
        <f t="shared" si="80"/>
        <v>CL.IC.TU.080701.01</v>
      </c>
    </row>
    <row r="1091" spans="1:27" s="167" customFormat="1" ht="15">
      <c r="A1091" s="10" t="s">
        <v>3934</v>
      </c>
      <c r="B1091" s="10"/>
      <c r="C1091" s="62" t="s">
        <v>3574</v>
      </c>
      <c r="D1091" s="10"/>
      <c r="E1091" s="61" t="s">
        <v>6317</v>
      </c>
      <c r="F1091" s="10" t="s">
        <v>3675</v>
      </c>
      <c r="G1091" s="10" t="s">
        <v>3706</v>
      </c>
      <c r="H1091" s="62" t="s">
        <v>12030</v>
      </c>
      <c r="I1091" s="10" t="s">
        <v>9373</v>
      </c>
      <c r="J1091" s="63" t="str">
        <f t="shared" si="77"/>
        <v>IC.TU.080702</v>
      </c>
      <c r="K1091" s="61" t="s">
        <v>12175</v>
      </c>
      <c r="L1091" s="167" t="str">
        <f t="shared" si="76"/>
        <v xml:space="preserve">      Medial</v>
      </c>
      <c r="M1091" s="168" t="str">
        <f t="shared" si="78"/>
        <v>PI.IC.TU.080702.01</v>
      </c>
      <c r="N1091" s="168"/>
      <c r="O1091" s="168" t="str">
        <f t="shared" si="79"/>
        <v>PH.IC.TU.080702.01</v>
      </c>
      <c r="Q1091" s="168" t="str">
        <f t="shared" si="80"/>
        <v>CL.IC.TU.080702.01</v>
      </c>
    </row>
    <row r="1092" spans="1:27" s="167" customFormat="1" ht="15">
      <c r="A1092" s="10" t="s">
        <v>3934</v>
      </c>
      <c r="B1092" s="10"/>
      <c r="C1092" s="62" t="s">
        <v>3574</v>
      </c>
      <c r="D1092" s="10"/>
      <c r="E1092" s="61" t="s">
        <v>6317</v>
      </c>
      <c r="F1092" s="10" t="s">
        <v>3675</v>
      </c>
      <c r="G1092" s="10" t="s">
        <v>3707</v>
      </c>
      <c r="H1092" s="62" t="s">
        <v>12032</v>
      </c>
      <c r="I1092" s="10" t="s">
        <v>9374</v>
      </c>
      <c r="J1092" s="63" t="str">
        <f t="shared" si="77"/>
        <v>IC.TU.080703</v>
      </c>
      <c r="K1092" s="61" t="s">
        <v>12175</v>
      </c>
      <c r="L1092" s="167" t="str">
        <f t="shared" si="76"/>
        <v xml:space="preserve">      Anterior</v>
      </c>
      <c r="M1092" s="168" t="str">
        <f t="shared" si="78"/>
        <v>PI.IC.TU.080703.01</v>
      </c>
      <c r="N1092" s="168"/>
      <c r="O1092" s="168" t="str">
        <f t="shared" si="79"/>
        <v>PH.IC.TU.080703.01</v>
      </c>
      <c r="Q1092" s="168" t="str">
        <f t="shared" si="80"/>
        <v>CL.IC.TU.080703.01</v>
      </c>
    </row>
    <row r="1093" spans="1:27" s="167" customFormat="1" ht="15">
      <c r="A1093" s="10" t="s">
        <v>3934</v>
      </c>
      <c r="B1093" s="10"/>
      <c r="C1093" s="62" t="s">
        <v>3574</v>
      </c>
      <c r="D1093" s="10"/>
      <c r="E1093" s="61" t="s">
        <v>6317</v>
      </c>
      <c r="F1093" s="10" t="s">
        <v>3675</v>
      </c>
      <c r="G1093" s="10" t="s">
        <v>3708</v>
      </c>
      <c r="H1093" s="62" t="s">
        <v>12028</v>
      </c>
      <c r="I1093" s="10" t="s">
        <v>9375</v>
      </c>
      <c r="J1093" s="63" t="str">
        <f t="shared" si="77"/>
        <v>IC.TU.080704</v>
      </c>
      <c r="K1093" s="61" t="s">
        <v>12175</v>
      </c>
      <c r="L1093" s="167" t="str">
        <f t="shared" si="76"/>
        <v xml:space="preserve">      Posterior</v>
      </c>
      <c r="M1093" s="168" t="str">
        <f t="shared" si="78"/>
        <v>PI.IC.TU.080704.01</v>
      </c>
      <c r="N1093" s="168"/>
      <c r="O1093" s="168" t="str">
        <f t="shared" si="79"/>
        <v>PH.IC.TU.080704.01</v>
      </c>
      <c r="Q1093" s="168" t="str">
        <f t="shared" si="80"/>
        <v>CL.IC.TU.080704.01</v>
      </c>
    </row>
    <row r="1094" spans="1:27" s="167" customFormat="1" ht="15">
      <c r="A1094" s="10" t="s">
        <v>3934</v>
      </c>
      <c r="B1094" s="10"/>
      <c r="C1094" s="62" t="s">
        <v>3574</v>
      </c>
      <c r="D1094" s="10"/>
      <c r="E1094" s="61" t="s">
        <v>6317</v>
      </c>
      <c r="F1094" s="10" t="s">
        <v>3675</v>
      </c>
      <c r="G1094" s="10" t="s">
        <v>3710</v>
      </c>
      <c r="H1094" s="62" t="s">
        <v>12210</v>
      </c>
      <c r="I1094" s="10" t="s">
        <v>9255</v>
      </c>
      <c r="J1094" s="63" t="str">
        <f t="shared" si="77"/>
        <v>IC.TU.080705</v>
      </c>
      <c r="K1094" s="61" t="s">
        <v>12175</v>
      </c>
      <c r="L1094" s="167" t="str">
        <f t="shared" si="76"/>
        <v xml:space="preserve">      Proximal</v>
      </c>
      <c r="M1094" s="168" t="str">
        <f t="shared" si="78"/>
        <v>PI.IC.TU.080705.01</v>
      </c>
      <c r="N1094" s="168"/>
      <c r="O1094" s="168" t="str">
        <f t="shared" si="79"/>
        <v>PH.IC.TU.080705.01</v>
      </c>
      <c r="Q1094" s="168" t="str">
        <f t="shared" si="80"/>
        <v>CL.IC.TU.080705.01</v>
      </c>
    </row>
    <row r="1095" spans="1:27" s="167" customFormat="1" ht="15">
      <c r="A1095" s="10" t="s">
        <v>3934</v>
      </c>
      <c r="B1095" s="10"/>
      <c r="C1095" s="62" t="s">
        <v>3574</v>
      </c>
      <c r="D1095" s="10"/>
      <c r="E1095" s="61" t="s">
        <v>6317</v>
      </c>
      <c r="F1095" s="10" t="s">
        <v>3675</v>
      </c>
      <c r="G1095" s="10" t="s">
        <v>3990</v>
      </c>
      <c r="H1095" s="62" t="s">
        <v>12212</v>
      </c>
      <c r="I1095" s="10" t="s">
        <v>9256</v>
      </c>
      <c r="J1095" s="63" t="str">
        <f t="shared" si="77"/>
        <v>IC.TU.080706</v>
      </c>
      <c r="K1095" s="61" t="s">
        <v>12175</v>
      </c>
      <c r="L1095" s="167" t="str">
        <f t="shared" si="76"/>
        <v xml:space="preserve">      Distal</v>
      </c>
      <c r="M1095" s="168" t="str">
        <f t="shared" si="78"/>
        <v>PI.IC.TU.080706.01</v>
      </c>
      <c r="N1095" s="168"/>
      <c r="O1095" s="168" t="str">
        <f t="shared" si="79"/>
        <v>PH.IC.TU.080706.01</v>
      </c>
      <c r="Q1095" s="168" t="str">
        <f t="shared" si="80"/>
        <v>CL.IC.TU.080706.01</v>
      </c>
    </row>
    <row r="1096" spans="1:27" s="167" customFormat="1" ht="15">
      <c r="A1096" s="10" t="s">
        <v>3934</v>
      </c>
      <c r="B1096" s="10"/>
      <c r="C1096" s="62" t="s">
        <v>3574</v>
      </c>
      <c r="D1096" s="10" t="s">
        <v>11645</v>
      </c>
      <c r="E1096" s="61" t="s">
        <v>3574</v>
      </c>
      <c r="F1096" s="10" t="s">
        <v>3676</v>
      </c>
      <c r="G1096" s="10" t="s">
        <v>13457</v>
      </c>
      <c r="H1096" s="62" t="s">
        <v>11848</v>
      </c>
      <c r="I1096" s="10" t="s">
        <v>9195</v>
      </c>
      <c r="J1096" s="63" t="str">
        <f t="shared" si="77"/>
        <v>IC.TU.080801</v>
      </c>
      <c r="K1096" s="61" t="s">
        <v>12175</v>
      </c>
      <c r="L1096" s="167" t="str">
        <f t="shared" si="76"/>
        <v xml:space="preserve">Head/Neck area:  </v>
      </c>
      <c r="M1096" s="168" t="str">
        <f t="shared" si="78"/>
        <v>PI.IC.TU.080801.01</v>
      </c>
      <c r="N1096" s="168"/>
      <c r="O1096" s="168" t="str">
        <f t="shared" si="79"/>
        <v>PH.IC.TU.080801.01</v>
      </c>
      <c r="Q1096" s="168" t="str">
        <f t="shared" si="80"/>
        <v>CL.IC.TU.080801.01</v>
      </c>
    </row>
    <row r="1097" spans="1:27" s="167" customFormat="1" ht="15">
      <c r="A1097" s="10" t="s">
        <v>3934</v>
      </c>
      <c r="B1097" s="10"/>
      <c r="C1097" s="62" t="s">
        <v>3574</v>
      </c>
      <c r="D1097" s="10"/>
      <c r="E1097" s="61" t="s">
        <v>3574</v>
      </c>
      <c r="F1097" s="10" t="s">
        <v>3676</v>
      </c>
      <c r="G1097" s="10" t="s">
        <v>13458</v>
      </c>
      <c r="H1097" s="62" t="s">
        <v>12030</v>
      </c>
      <c r="I1097" s="10" t="s">
        <v>3992</v>
      </c>
      <c r="J1097" s="63" t="str">
        <f t="shared" si="77"/>
        <v>IC.TU.080802</v>
      </c>
      <c r="K1097" s="61" t="s">
        <v>12175</v>
      </c>
      <c r="L1097" s="167" t="str">
        <f t="shared" si="76"/>
        <v xml:space="preserve">Thoracic area:  </v>
      </c>
      <c r="M1097" s="168" t="str">
        <f t="shared" si="78"/>
        <v>PI.IC.TU.080802.01</v>
      </c>
      <c r="N1097" s="168"/>
      <c r="O1097" s="168" t="str">
        <f t="shared" si="79"/>
        <v>PH.IC.TU.080802.01</v>
      </c>
      <c r="Q1097" s="168" t="str">
        <f t="shared" si="80"/>
        <v>CL.IC.TU.080802.01</v>
      </c>
    </row>
    <row r="1098" spans="1:27" s="167" customFormat="1" ht="15">
      <c r="A1098" s="10" t="s">
        <v>3934</v>
      </c>
      <c r="B1098" s="10"/>
      <c r="C1098" s="62" t="s">
        <v>3574</v>
      </c>
      <c r="D1098" s="10"/>
      <c r="E1098" s="61" t="s">
        <v>3574</v>
      </c>
      <c r="F1098" s="10" t="s">
        <v>3676</v>
      </c>
      <c r="G1098" s="10" t="s">
        <v>13459</v>
      </c>
      <c r="H1098" s="62" t="s">
        <v>12032</v>
      </c>
      <c r="I1098" s="10" t="s">
        <v>8552</v>
      </c>
      <c r="J1098" s="63" t="str">
        <f t="shared" si="77"/>
        <v>IC.TU.080803</v>
      </c>
      <c r="K1098" s="61" t="s">
        <v>12175</v>
      </c>
      <c r="L1098" s="167" t="str">
        <f t="shared" si="76"/>
        <v xml:space="preserve">Abdominal area:  </v>
      </c>
      <c r="M1098" s="168" t="str">
        <f t="shared" si="78"/>
        <v>PI.IC.TU.080803.01</v>
      </c>
      <c r="N1098" s="168"/>
      <c r="O1098" s="168" t="str">
        <f t="shared" si="79"/>
        <v>PH.IC.TU.080803.01</v>
      </c>
      <c r="Q1098" s="168" t="str">
        <f t="shared" si="80"/>
        <v>CL.IC.TU.080803.01</v>
      </c>
    </row>
    <row r="1099" spans="1:27" s="167" customFormat="1" ht="15">
      <c r="A1099" s="10" t="s">
        <v>3934</v>
      </c>
      <c r="B1099" s="10"/>
      <c r="C1099" s="62" t="s">
        <v>3574</v>
      </c>
      <c r="D1099" s="10"/>
      <c r="E1099" s="61" t="s">
        <v>3574</v>
      </c>
      <c r="F1099" s="10" t="s">
        <v>3676</v>
      </c>
      <c r="G1099" s="10" t="s">
        <v>13460</v>
      </c>
      <c r="H1099" s="62" t="s">
        <v>12028</v>
      </c>
      <c r="I1099" s="10" t="s">
        <v>8132</v>
      </c>
      <c r="J1099" s="63" t="str">
        <f t="shared" si="77"/>
        <v>IC.TU.080804</v>
      </c>
      <c r="K1099" s="61" t="s">
        <v>12175</v>
      </c>
      <c r="L1099" s="167" t="str">
        <f t="shared" si="76"/>
        <v xml:space="preserve">Pelvic area:  </v>
      </c>
      <c r="M1099" s="168" t="str">
        <f t="shared" si="78"/>
        <v>PI.IC.TU.080804.01</v>
      </c>
      <c r="N1099" s="168"/>
      <c r="O1099" s="168" t="str">
        <f t="shared" si="79"/>
        <v>PH.IC.TU.080804.01</v>
      </c>
      <c r="Q1099" s="168" t="str">
        <f t="shared" si="80"/>
        <v>CL.IC.TU.080804.01</v>
      </c>
    </row>
    <row r="1100" spans="1:27" s="167" customFormat="1" ht="15">
      <c r="A1100" s="10" t="s">
        <v>3934</v>
      </c>
      <c r="B1100" s="10"/>
      <c r="C1100" s="62" t="s">
        <v>3574</v>
      </c>
      <c r="D1100" s="10"/>
      <c r="E1100" s="61" t="s">
        <v>3574</v>
      </c>
      <c r="F1100" s="10" t="s">
        <v>3676</v>
      </c>
      <c r="G1100" s="10" t="s">
        <v>13461</v>
      </c>
      <c r="H1100" s="62" t="s">
        <v>12210</v>
      </c>
      <c r="I1100" s="10" t="s">
        <v>3997</v>
      </c>
      <c r="J1100" s="63" t="str">
        <f t="shared" si="77"/>
        <v>IC.TU.080805</v>
      </c>
      <c r="K1100" s="61" t="s">
        <v>12175</v>
      </c>
      <c r="L1100" s="167" t="str">
        <f t="shared" si="76"/>
        <v xml:space="preserve">Extremity area:  </v>
      </c>
      <c r="M1100" s="168" t="str">
        <f t="shared" si="78"/>
        <v>PI.IC.TU.080805.01</v>
      </c>
      <c r="N1100" s="168"/>
      <c r="O1100" s="168" t="str">
        <f t="shared" si="79"/>
        <v>PH.IC.TU.080805.01</v>
      </c>
      <c r="Q1100" s="168" t="str">
        <f t="shared" si="80"/>
        <v>CL.IC.TU.080805.01</v>
      </c>
    </row>
    <row r="1101" spans="1:27" s="167" customFormat="1" ht="15">
      <c r="A1101" s="167" t="s">
        <v>3934</v>
      </c>
      <c r="C1101" s="61" t="s">
        <v>1921</v>
      </c>
      <c r="E1101" s="61" t="s">
        <v>12976</v>
      </c>
      <c r="F1101" s="167" t="s">
        <v>1606</v>
      </c>
      <c r="G1101" s="167" t="s">
        <v>1596</v>
      </c>
      <c r="H1101" s="62" t="s">
        <v>1597</v>
      </c>
      <c r="I1101" s="167" t="s">
        <v>1598</v>
      </c>
      <c r="J1101" s="63" t="str">
        <f t="shared" si="77"/>
        <v>IC.TU.080806</v>
      </c>
      <c r="K1101" s="61" t="s">
        <v>12906</v>
      </c>
      <c r="L1101" s="167" t="str">
        <f t="shared" si="76"/>
        <v>Shoulder</v>
      </c>
      <c r="M1101" s="168" t="str">
        <f t="shared" si="78"/>
        <v>PI.IC.TU.080806.01</v>
      </c>
      <c r="N1101" s="168"/>
      <c r="O1101" s="168" t="str">
        <f t="shared" si="79"/>
        <v>PH.IC.TU.080806.01</v>
      </c>
      <c r="Q1101" s="168" t="str">
        <f t="shared" si="80"/>
        <v>CL.IC.TU.080806.01</v>
      </c>
      <c r="Z1101" s="167" t="s">
        <v>1599</v>
      </c>
      <c r="AA1101" s="167">
        <v>1143</v>
      </c>
    </row>
    <row r="1102" spans="1:27" s="167" customFormat="1" ht="15">
      <c r="A1102" s="10" t="s">
        <v>3934</v>
      </c>
      <c r="B1102" s="10"/>
      <c r="C1102" s="62" t="s">
        <v>3574</v>
      </c>
      <c r="D1102" s="10" t="s">
        <v>8677</v>
      </c>
      <c r="E1102" s="61" t="s">
        <v>3690</v>
      </c>
      <c r="F1102" s="10" t="s">
        <v>3677</v>
      </c>
      <c r="G1102" s="10" t="s">
        <v>8552</v>
      </c>
      <c r="H1102" s="62" t="s">
        <v>11848</v>
      </c>
      <c r="I1102" s="10" t="s">
        <v>8552</v>
      </c>
      <c r="J1102" s="63" t="str">
        <f t="shared" si="77"/>
        <v>IC.TU.080901</v>
      </c>
      <c r="K1102" s="61" t="s">
        <v>12175</v>
      </c>
      <c r="L1102" s="167" t="str">
        <f t="shared" si="76"/>
        <v>Abdomen</v>
      </c>
      <c r="M1102" s="168" t="str">
        <f t="shared" si="78"/>
        <v>PI.IC.TU.080901.01</v>
      </c>
      <c r="N1102" s="168"/>
      <c r="O1102" s="168" t="str">
        <f t="shared" si="79"/>
        <v>PH.IC.TU.080901.01</v>
      </c>
      <c r="Q1102" s="168" t="str">
        <f t="shared" si="80"/>
        <v>CL.IC.TU.080901.01</v>
      </c>
    </row>
    <row r="1103" spans="1:27" s="167" customFormat="1" ht="15">
      <c r="A1103" s="10" t="s">
        <v>3934</v>
      </c>
      <c r="B1103" s="10"/>
      <c r="C1103" s="62" t="s">
        <v>3574</v>
      </c>
      <c r="D1103" s="10"/>
      <c r="E1103" s="61" t="s">
        <v>3690</v>
      </c>
      <c r="F1103" s="10" t="s">
        <v>3677</v>
      </c>
      <c r="G1103" s="10" t="s">
        <v>8553</v>
      </c>
      <c r="H1103" s="62" t="s">
        <v>12030</v>
      </c>
      <c r="I1103" s="10" t="s">
        <v>8553</v>
      </c>
      <c r="J1103" s="63" t="str">
        <f t="shared" si="77"/>
        <v>IC.TU.080902</v>
      </c>
      <c r="K1103" s="61" t="s">
        <v>12175</v>
      </c>
      <c r="L1103" s="167" t="str">
        <f t="shared" si="76"/>
        <v>Flank</v>
      </c>
      <c r="M1103" s="168" t="str">
        <f t="shared" si="78"/>
        <v>PI.IC.TU.080902.01</v>
      </c>
      <c r="N1103" s="168"/>
      <c r="O1103" s="168" t="str">
        <f t="shared" si="79"/>
        <v>PH.IC.TU.080902.01</v>
      </c>
      <c r="Q1103" s="168" t="str">
        <f t="shared" si="80"/>
        <v>CL.IC.TU.080902.01</v>
      </c>
    </row>
    <row r="1104" spans="1:27" s="167" customFormat="1" ht="15">
      <c r="A1104" s="10" t="s">
        <v>3934</v>
      </c>
      <c r="B1104" s="10"/>
      <c r="C1104" s="62" t="s">
        <v>3574</v>
      </c>
      <c r="D1104" s="10" t="s">
        <v>8821</v>
      </c>
      <c r="E1104" s="61" t="s">
        <v>3188</v>
      </c>
      <c r="F1104" s="10" t="s">
        <v>3677</v>
      </c>
      <c r="G1104" s="10" t="s">
        <v>3858</v>
      </c>
      <c r="H1104" s="62" t="s">
        <v>11848</v>
      </c>
      <c r="I1104" s="10" t="s">
        <v>10518</v>
      </c>
      <c r="J1104" s="63" t="str">
        <f t="shared" si="77"/>
        <v>IC.TU.081001</v>
      </c>
      <c r="K1104" s="61" t="s">
        <v>12175</v>
      </c>
      <c r="L1104" s="167" t="str">
        <f t="shared" si="76"/>
        <v xml:space="preserve">      RUQ</v>
      </c>
      <c r="M1104" s="168" t="str">
        <f t="shared" si="78"/>
        <v>PI.IC.TU.081001.01</v>
      </c>
      <c r="N1104" s="168"/>
      <c r="O1104" s="168" t="str">
        <f t="shared" si="79"/>
        <v>PH.IC.TU.081001.01</v>
      </c>
      <c r="Q1104" s="168" t="str">
        <f t="shared" si="80"/>
        <v>CL.IC.TU.081001.01</v>
      </c>
    </row>
    <row r="1105" spans="1:17" s="167" customFormat="1" ht="15">
      <c r="A1105" s="10" t="s">
        <v>3934</v>
      </c>
      <c r="B1105" s="10"/>
      <c r="C1105" s="62" t="s">
        <v>3574</v>
      </c>
      <c r="D1105" s="10"/>
      <c r="E1105" s="61" t="s">
        <v>3188</v>
      </c>
      <c r="F1105" s="10" t="s">
        <v>3677</v>
      </c>
      <c r="G1105" s="10" t="s">
        <v>3859</v>
      </c>
      <c r="H1105" s="62" t="s">
        <v>12030</v>
      </c>
      <c r="I1105" s="10" t="s">
        <v>10520</v>
      </c>
      <c r="J1105" s="63" t="str">
        <f t="shared" si="77"/>
        <v>IC.TU.081002</v>
      </c>
      <c r="K1105" s="61" t="s">
        <v>12175</v>
      </c>
      <c r="L1105" s="167" t="str">
        <f t="shared" si="76"/>
        <v xml:space="preserve">      RLQ</v>
      </c>
      <c r="M1105" s="168" t="str">
        <f t="shared" si="78"/>
        <v>PI.IC.TU.081002.01</v>
      </c>
      <c r="N1105" s="168"/>
      <c r="O1105" s="168" t="str">
        <f t="shared" si="79"/>
        <v>PH.IC.TU.081002.01</v>
      </c>
      <c r="Q1105" s="168" t="str">
        <f t="shared" si="80"/>
        <v>CL.IC.TU.081002.01</v>
      </c>
    </row>
    <row r="1106" spans="1:17" s="167" customFormat="1" ht="15">
      <c r="A1106" s="10" t="s">
        <v>3934</v>
      </c>
      <c r="B1106" s="10"/>
      <c r="C1106" s="62" t="s">
        <v>3574</v>
      </c>
      <c r="D1106" s="10"/>
      <c r="E1106" s="61" t="s">
        <v>3188</v>
      </c>
      <c r="F1106" s="10" t="s">
        <v>3677</v>
      </c>
      <c r="G1106" s="10" t="s">
        <v>3860</v>
      </c>
      <c r="H1106" s="62" t="s">
        <v>12032</v>
      </c>
      <c r="I1106" s="10" t="s">
        <v>10522</v>
      </c>
      <c r="J1106" s="63" t="str">
        <f t="shared" si="77"/>
        <v>IC.TU.081003</v>
      </c>
      <c r="K1106" s="61" t="s">
        <v>12175</v>
      </c>
      <c r="L1106" s="167" t="str">
        <f t="shared" si="76"/>
        <v xml:space="preserve">      LUQ</v>
      </c>
      <c r="M1106" s="168" t="str">
        <f t="shared" si="78"/>
        <v>PI.IC.TU.081003.01</v>
      </c>
      <c r="N1106" s="168"/>
      <c r="O1106" s="168" t="str">
        <f t="shared" si="79"/>
        <v>PH.IC.TU.081003.01</v>
      </c>
      <c r="Q1106" s="168" t="str">
        <f t="shared" si="80"/>
        <v>CL.IC.TU.081003.01</v>
      </c>
    </row>
    <row r="1107" spans="1:17" s="167" customFormat="1" ht="15">
      <c r="A1107" s="10" t="s">
        <v>3934</v>
      </c>
      <c r="B1107" s="10"/>
      <c r="C1107" s="62" t="s">
        <v>3574</v>
      </c>
      <c r="D1107" s="10"/>
      <c r="E1107" s="61" t="s">
        <v>3188</v>
      </c>
      <c r="F1107" s="10" t="s">
        <v>3677</v>
      </c>
      <c r="G1107" s="10" t="s">
        <v>3861</v>
      </c>
      <c r="H1107" s="62" t="s">
        <v>12028</v>
      </c>
      <c r="I1107" s="10" t="s">
        <v>10524</v>
      </c>
      <c r="J1107" s="63" t="str">
        <f t="shared" si="77"/>
        <v>IC.TU.081004</v>
      </c>
      <c r="K1107" s="61" t="s">
        <v>12175</v>
      </c>
      <c r="L1107" s="167" t="str">
        <f t="shared" si="76"/>
        <v xml:space="preserve">      LLQ</v>
      </c>
      <c r="M1107" s="168" t="str">
        <f t="shared" si="78"/>
        <v>PI.IC.TU.081004.01</v>
      </c>
      <c r="N1107" s="168"/>
      <c r="O1107" s="168" t="str">
        <f t="shared" si="79"/>
        <v>PH.IC.TU.081004.01</v>
      </c>
      <c r="Q1107" s="168" t="str">
        <f t="shared" si="80"/>
        <v>CL.IC.TU.081004.01</v>
      </c>
    </row>
    <row r="1108" spans="1:17" s="167" customFormat="1" ht="15">
      <c r="A1108" s="10" t="s">
        <v>3934</v>
      </c>
      <c r="B1108" s="10"/>
      <c r="C1108" s="62" t="s">
        <v>3574</v>
      </c>
      <c r="D1108" s="10" t="s">
        <v>8822</v>
      </c>
      <c r="E1108" s="61" t="s">
        <v>5749</v>
      </c>
      <c r="F1108" s="10" t="s">
        <v>3678</v>
      </c>
      <c r="G1108" s="10" t="s">
        <v>8986</v>
      </c>
      <c r="H1108" s="62" t="s">
        <v>11848</v>
      </c>
      <c r="I1108" s="10" t="s">
        <v>8986</v>
      </c>
      <c r="J1108" s="63" t="str">
        <f t="shared" si="77"/>
        <v>IC.TU.081101</v>
      </c>
      <c r="K1108" s="61" t="s">
        <v>12175</v>
      </c>
      <c r="L1108" s="167" t="str">
        <f t="shared" si="76"/>
        <v>Arm</v>
      </c>
      <c r="M1108" s="168" t="str">
        <f t="shared" si="78"/>
        <v>PI.IC.TU.081101.01</v>
      </c>
      <c r="N1108" s="168"/>
      <c r="O1108" s="168" t="str">
        <f t="shared" si="79"/>
        <v>PH.IC.TU.081101.01</v>
      </c>
      <c r="Q1108" s="168" t="str">
        <f t="shared" si="80"/>
        <v>CL.IC.TU.081101.01</v>
      </c>
    </row>
    <row r="1109" spans="1:17" s="167" customFormat="1" ht="15">
      <c r="A1109" s="10" t="s">
        <v>3934</v>
      </c>
      <c r="B1109" s="10"/>
      <c r="C1109" s="62" t="s">
        <v>3574</v>
      </c>
      <c r="D1109" s="10"/>
      <c r="E1109" s="61" t="s">
        <v>5749</v>
      </c>
      <c r="F1109" s="10" t="s">
        <v>3678</v>
      </c>
      <c r="G1109" s="10" t="s">
        <v>8860</v>
      </c>
      <c r="H1109" s="62" t="s">
        <v>12030</v>
      </c>
      <c r="I1109" s="10" t="s">
        <v>8860</v>
      </c>
      <c r="J1109" s="63" t="str">
        <f t="shared" si="77"/>
        <v>IC.TU.081102</v>
      </c>
      <c r="K1109" s="61" t="s">
        <v>12175</v>
      </c>
      <c r="L1109" s="167" t="str">
        <f t="shared" si="76"/>
        <v>Wrist</v>
      </c>
      <c r="M1109" s="168" t="str">
        <f t="shared" si="78"/>
        <v>PI.IC.TU.081102.01</v>
      </c>
      <c r="N1109" s="168"/>
      <c r="O1109" s="168" t="str">
        <f t="shared" si="79"/>
        <v>PH.IC.TU.081102.01</v>
      </c>
      <c r="Q1109" s="168" t="str">
        <f t="shared" si="80"/>
        <v>CL.IC.TU.081102.01</v>
      </c>
    </row>
    <row r="1110" spans="1:17" s="167" customFormat="1" ht="15">
      <c r="A1110" s="10" t="s">
        <v>3934</v>
      </c>
      <c r="B1110" s="10"/>
      <c r="C1110" s="62" t="s">
        <v>3574</v>
      </c>
      <c r="D1110" s="10"/>
      <c r="E1110" s="61" t="s">
        <v>5749</v>
      </c>
      <c r="F1110" s="10" t="s">
        <v>3678</v>
      </c>
      <c r="G1110" s="10" t="s">
        <v>11746</v>
      </c>
      <c r="H1110" s="62" t="s">
        <v>12032</v>
      </c>
      <c r="I1110" s="10" t="s">
        <v>11746</v>
      </c>
      <c r="J1110" s="63" t="str">
        <f t="shared" si="77"/>
        <v>IC.TU.081103</v>
      </c>
      <c r="K1110" s="61" t="s">
        <v>12175</v>
      </c>
      <c r="L1110" s="167" t="str">
        <f t="shared" si="76"/>
        <v>Hand</v>
      </c>
      <c r="M1110" s="168" t="str">
        <f t="shared" si="78"/>
        <v>PI.IC.TU.081103.01</v>
      </c>
      <c r="N1110" s="168"/>
      <c r="O1110" s="168" t="str">
        <f t="shared" si="79"/>
        <v>PH.IC.TU.081103.01</v>
      </c>
      <c r="Q1110" s="168" t="str">
        <f t="shared" si="80"/>
        <v>CL.IC.TU.081103.01</v>
      </c>
    </row>
    <row r="1111" spans="1:17" s="167" customFormat="1" ht="15">
      <c r="A1111" s="10" t="s">
        <v>3934</v>
      </c>
      <c r="B1111" s="10"/>
      <c r="C1111" s="62" t="s">
        <v>3574</v>
      </c>
      <c r="D1111" s="10"/>
      <c r="E1111" s="61" t="s">
        <v>5749</v>
      </c>
      <c r="F1111" s="10" t="s">
        <v>3678</v>
      </c>
      <c r="G1111" s="10" t="s">
        <v>8861</v>
      </c>
      <c r="H1111" s="62" t="s">
        <v>12028</v>
      </c>
      <c r="I1111" s="10" t="s">
        <v>8862</v>
      </c>
      <c r="J1111" s="63" t="str">
        <f t="shared" si="77"/>
        <v>IC.TU.081104</v>
      </c>
      <c r="K1111" s="61" t="s">
        <v>12175</v>
      </c>
      <c r="L1111" s="167" t="str">
        <f t="shared" si="76"/>
        <v>Finger(s): specify</v>
      </c>
      <c r="M1111" s="168" t="str">
        <f t="shared" si="78"/>
        <v>PI.IC.TU.081104.01</v>
      </c>
      <c r="N1111" s="168"/>
      <c r="O1111" s="168" t="str">
        <f t="shared" si="79"/>
        <v>PH.IC.TU.081104.01</v>
      </c>
      <c r="Q1111" s="168" t="str">
        <f t="shared" si="80"/>
        <v>CL.IC.TU.081104.01</v>
      </c>
    </row>
    <row r="1112" spans="1:17" s="167" customFormat="1" ht="15">
      <c r="A1112" s="10" t="s">
        <v>3934</v>
      </c>
      <c r="B1112" s="10"/>
      <c r="C1112" s="62" t="s">
        <v>3574</v>
      </c>
      <c r="D1112" s="10"/>
      <c r="E1112" s="61" t="s">
        <v>5749</v>
      </c>
      <c r="F1112" s="10" t="s">
        <v>3678</v>
      </c>
      <c r="G1112" s="10" t="s">
        <v>6439</v>
      </c>
      <c r="H1112" s="62" t="s">
        <v>12210</v>
      </c>
      <c r="I1112" s="10" t="s">
        <v>6439</v>
      </c>
      <c r="J1112" s="63" t="str">
        <f t="shared" si="77"/>
        <v>IC.TU.081105</v>
      </c>
      <c r="K1112" s="61" t="s">
        <v>12175</v>
      </c>
      <c r="L1112" s="167" t="str">
        <f t="shared" si="76"/>
        <v>Leg</v>
      </c>
      <c r="M1112" s="168" t="str">
        <f t="shared" si="78"/>
        <v>PI.IC.TU.081105.01</v>
      </c>
      <c r="N1112" s="168"/>
      <c r="O1112" s="168" t="str">
        <f t="shared" si="79"/>
        <v>PH.IC.TU.081105.01</v>
      </c>
      <c r="Q1112" s="168" t="str">
        <f t="shared" si="80"/>
        <v>CL.IC.TU.081105.01</v>
      </c>
    </row>
    <row r="1113" spans="1:17" s="167" customFormat="1" ht="15">
      <c r="A1113" s="10" t="s">
        <v>3934</v>
      </c>
      <c r="B1113" s="10"/>
      <c r="C1113" s="62" t="s">
        <v>3574</v>
      </c>
      <c r="D1113" s="10"/>
      <c r="E1113" s="61" t="s">
        <v>5749</v>
      </c>
      <c r="F1113" s="10" t="s">
        <v>3678</v>
      </c>
      <c r="G1113" s="10" t="s">
        <v>11740</v>
      </c>
      <c r="H1113" s="62" t="s">
        <v>12212</v>
      </c>
      <c r="I1113" s="10" t="s">
        <v>11740</v>
      </c>
      <c r="J1113" s="63" t="str">
        <f t="shared" si="77"/>
        <v>IC.TU.081106</v>
      </c>
      <c r="K1113" s="61" t="s">
        <v>12175</v>
      </c>
      <c r="L1113" s="167" t="str">
        <f t="shared" ref="L1113:L1177" si="81">G1113</f>
        <v>Knee</v>
      </c>
      <c r="M1113" s="168" t="str">
        <f t="shared" si="78"/>
        <v>PI.IC.TU.081106.01</v>
      </c>
      <c r="N1113" s="168"/>
      <c r="O1113" s="168" t="str">
        <f t="shared" si="79"/>
        <v>PH.IC.TU.081106.01</v>
      </c>
      <c r="Q1113" s="168" t="str">
        <f t="shared" si="80"/>
        <v>CL.IC.TU.081106.01</v>
      </c>
    </row>
    <row r="1114" spans="1:17" s="167" customFormat="1" ht="15">
      <c r="A1114" s="10" t="s">
        <v>3934</v>
      </c>
      <c r="B1114" s="10"/>
      <c r="C1114" s="62" t="s">
        <v>3574</v>
      </c>
      <c r="D1114" s="10"/>
      <c r="E1114" s="61" t="s">
        <v>5749</v>
      </c>
      <c r="F1114" s="10" t="s">
        <v>3678</v>
      </c>
      <c r="G1114" s="10" t="s">
        <v>11738</v>
      </c>
      <c r="H1114" s="62" t="s">
        <v>12225</v>
      </c>
      <c r="I1114" s="10" t="s">
        <v>11738</v>
      </c>
      <c r="J1114" s="63" t="str">
        <f t="shared" si="77"/>
        <v>IC.TU.081107</v>
      </c>
      <c r="K1114" s="61" t="s">
        <v>12175</v>
      </c>
      <c r="L1114" s="167" t="str">
        <f t="shared" si="81"/>
        <v>Ankle</v>
      </c>
      <c r="M1114" s="168" t="str">
        <f t="shared" si="78"/>
        <v>PI.IC.TU.081107.01</v>
      </c>
      <c r="N1114" s="168"/>
      <c r="O1114" s="168" t="str">
        <f t="shared" si="79"/>
        <v>PH.IC.TU.081107.01</v>
      </c>
      <c r="Q1114" s="168" t="str">
        <f t="shared" si="80"/>
        <v>CL.IC.TU.081107.01</v>
      </c>
    </row>
    <row r="1115" spans="1:17" s="167" customFormat="1" ht="15">
      <c r="A1115" s="10" t="s">
        <v>3934</v>
      </c>
      <c r="B1115" s="10"/>
      <c r="C1115" s="62" t="s">
        <v>3574</v>
      </c>
      <c r="D1115" s="10"/>
      <c r="E1115" s="61" t="s">
        <v>5749</v>
      </c>
      <c r="F1115" s="10" t="s">
        <v>3678</v>
      </c>
      <c r="G1115" s="10" t="s">
        <v>11737</v>
      </c>
      <c r="H1115" s="62" t="s">
        <v>11638</v>
      </c>
      <c r="I1115" s="10" t="s">
        <v>11737</v>
      </c>
      <c r="J1115" s="63" t="str">
        <f t="shared" si="77"/>
        <v>IC.TU.081108</v>
      </c>
      <c r="K1115" s="61" t="s">
        <v>12175</v>
      </c>
      <c r="L1115" s="167" t="str">
        <f t="shared" si="81"/>
        <v>Foot</v>
      </c>
      <c r="M1115" s="168" t="str">
        <f t="shared" si="78"/>
        <v>PI.IC.TU.081108.01</v>
      </c>
      <c r="N1115" s="168"/>
      <c r="O1115" s="168" t="str">
        <f t="shared" si="79"/>
        <v>PH.IC.TU.081108.01</v>
      </c>
      <c r="Q1115" s="168" t="str">
        <f t="shared" si="80"/>
        <v>CL.IC.TU.081108.01</v>
      </c>
    </row>
    <row r="1116" spans="1:17" s="167" customFormat="1" ht="15">
      <c r="A1116" s="10" t="s">
        <v>3934</v>
      </c>
      <c r="B1116" s="10"/>
      <c r="C1116" s="62" t="s">
        <v>3574</v>
      </c>
      <c r="D1116" s="10"/>
      <c r="E1116" s="61" t="s">
        <v>5749</v>
      </c>
      <c r="F1116" s="10" t="s">
        <v>3678</v>
      </c>
      <c r="G1116" s="10" t="s">
        <v>8720</v>
      </c>
      <c r="H1116" s="62" t="s">
        <v>11639</v>
      </c>
      <c r="I1116" s="10" t="s">
        <v>8721</v>
      </c>
      <c r="J1116" s="63" t="str">
        <f t="shared" si="77"/>
        <v>IC.TU.081109</v>
      </c>
      <c r="K1116" s="61" t="s">
        <v>12175</v>
      </c>
      <c r="L1116" s="167" t="str">
        <f t="shared" si="81"/>
        <v>Toe(s): specify</v>
      </c>
      <c r="M1116" s="168" t="str">
        <f t="shared" si="78"/>
        <v>PI.IC.TU.081109.01</v>
      </c>
      <c r="N1116" s="168"/>
      <c r="O1116" s="168" t="str">
        <f t="shared" si="79"/>
        <v>PH.IC.TU.081109.01</v>
      </c>
      <c r="Q1116" s="168" t="str">
        <f t="shared" si="80"/>
        <v>CL.IC.TU.081109.01</v>
      </c>
    </row>
    <row r="1117" spans="1:17" s="167" customFormat="1" ht="15">
      <c r="A1117" s="10" t="s">
        <v>3934</v>
      </c>
      <c r="B1117" s="10"/>
      <c r="C1117" s="62" t="s">
        <v>3574</v>
      </c>
      <c r="D1117" s="10" t="s">
        <v>8824</v>
      </c>
      <c r="E1117" s="61" t="s">
        <v>3064</v>
      </c>
      <c r="F1117" s="10" t="s">
        <v>3680</v>
      </c>
      <c r="G1117" s="10" t="s">
        <v>9026</v>
      </c>
      <c r="H1117" s="62" t="s">
        <v>11848</v>
      </c>
      <c r="I1117" s="10" t="s">
        <v>9026</v>
      </c>
      <c r="J1117" s="63" t="str">
        <f t="shared" si="77"/>
        <v>IC.TU.081201</v>
      </c>
      <c r="K1117" s="61" t="s">
        <v>12175</v>
      </c>
      <c r="L1117" s="167" t="str">
        <f t="shared" si="81"/>
        <v>Forehead</v>
      </c>
      <c r="M1117" s="168" t="str">
        <f t="shared" si="78"/>
        <v>PI.IC.TU.081201.01</v>
      </c>
      <c r="N1117" s="168"/>
      <c r="O1117" s="168" t="str">
        <f t="shared" si="79"/>
        <v>PH.IC.TU.081201.01</v>
      </c>
      <c r="Q1117" s="168" t="str">
        <f t="shared" si="80"/>
        <v>CL.IC.TU.081201.01</v>
      </c>
    </row>
    <row r="1118" spans="1:17" s="167" customFormat="1" ht="15">
      <c r="A1118" s="10" t="s">
        <v>3934</v>
      </c>
      <c r="B1118" s="10"/>
      <c r="C1118" s="62" t="s">
        <v>3574</v>
      </c>
      <c r="D1118" s="10"/>
      <c r="E1118" s="61" t="s">
        <v>3064</v>
      </c>
      <c r="F1118" s="10" t="s">
        <v>3680</v>
      </c>
      <c r="G1118" s="10" t="s">
        <v>9140</v>
      </c>
      <c r="H1118" s="62" t="s">
        <v>12030</v>
      </c>
      <c r="I1118" s="10" t="s">
        <v>9140</v>
      </c>
      <c r="J1118" s="63" t="str">
        <f t="shared" si="77"/>
        <v>IC.TU.081202</v>
      </c>
      <c r="K1118" s="61" t="s">
        <v>12175</v>
      </c>
      <c r="L1118" s="167" t="str">
        <f t="shared" si="81"/>
        <v>Temporal</v>
      </c>
      <c r="M1118" s="168" t="str">
        <f t="shared" si="78"/>
        <v>PI.IC.TU.081202.01</v>
      </c>
      <c r="N1118" s="168"/>
      <c r="O1118" s="168" t="str">
        <f t="shared" si="79"/>
        <v>PH.IC.TU.081202.01</v>
      </c>
      <c r="Q1118" s="168" t="str">
        <f t="shared" si="80"/>
        <v>CL.IC.TU.081202.01</v>
      </c>
    </row>
    <row r="1119" spans="1:17" s="167" customFormat="1" ht="15">
      <c r="A1119" s="10" t="s">
        <v>3934</v>
      </c>
      <c r="B1119" s="10"/>
      <c r="C1119" s="62" t="s">
        <v>3574</v>
      </c>
      <c r="D1119" s="10"/>
      <c r="E1119" s="61" t="s">
        <v>3064</v>
      </c>
      <c r="F1119" s="10" t="s">
        <v>3680</v>
      </c>
      <c r="G1119" s="10" t="s">
        <v>9141</v>
      </c>
      <c r="H1119" s="62" t="s">
        <v>12032</v>
      </c>
      <c r="I1119" s="10" t="s">
        <v>9141</v>
      </c>
      <c r="J1119" s="63" t="str">
        <f t="shared" si="77"/>
        <v>IC.TU.081203</v>
      </c>
      <c r="K1119" s="61" t="s">
        <v>12175</v>
      </c>
      <c r="L1119" s="167" t="str">
        <f t="shared" si="81"/>
        <v>Parietal</v>
      </c>
      <c r="M1119" s="168" t="str">
        <f t="shared" si="78"/>
        <v>PI.IC.TU.081203.01</v>
      </c>
      <c r="N1119" s="168"/>
      <c r="O1119" s="168" t="str">
        <f t="shared" si="79"/>
        <v>PH.IC.TU.081203.01</v>
      </c>
      <c r="Q1119" s="168" t="str">
        <f t="shared" si="80"/>
        <v>CL.IC.TU.081203.01</v>
      </c>
    </row>
    <row r="1120" spans="1:17" s="167" customFormat="1" ht="15">
      <c r="A1120" s="10" t="s">
        <v>3934</v>
      </c>
      <c r="B1120" s="10"/>
      <c r="C1120" s="62" t="s">
        <v>3574</v>
      </c>
      <c r="D1120" s="10"/>
      <c r="E1120" s="61" t="s">
        <v>3064</v>
      </c>
      <c r="F1120" s="10" t="s">
        <v>3680</v>
      </c>
      <c r="G1120" s="10" t="s">
        <v>6091</v>
      </c>
      <c r="H1120" s="62" t="s">
        <v>12028</v>
      </c>
      <c r="I1120" s="10" t="s">
        <v>6091</v>
      </c>
      <c r="J1120" s="63" t="str">
        <f t="shared" si="77"/>
        <v>IC.TU.081204</v>
      </c>
      <c r="K1120" s="61" t="s">
        <v>12175</v>
      </c>
      <c r="L1120" s="167" t="str">
        <f t="shared" si="81"/>
        <v>Occipital</v>
      </c>
      <c r="M1120" s="168" t="str">
        <f t="shared" si="78"/>
        <v>PI.IC.TU.081204.01</v>
      </c>
      <c r="N1120" s="168"/>
      <c r="O1120" s="168" t="str">
        <f t="shared" si="79"/>
        <v>PH.IC.TU.081204.01</v>
      </c>
      <c r="Q1120" s="168" t="str">
        <f t="shared" si="80"/>
        <v>CL.IC.TU.081204.01</v>
      </c>
    </row>
    <row r="1121" spans="1:17" s="167" customFormat="1" ht="15">
      <c r="A1121" s="10" t="s">
        <v>3934</v>
      </c>
      <c r="B1121" s="10"/>
      <c r="C1121" s="62" t="s">
        <v>3574</v>
      </c>
      <c r="D1121" s="10"/>
      <c r="E1121" s="61" t="s">
        <v>3064</v>
      </c>
      <c r="F1121" s="10" t="s">
        <v>3680</v>
      </c>
      <c r="G1121" s="10" t="s">
        <v>9142</v>
      </c>
      <c r="H1121" s="62" t="s">
        <v>12210</v>
      </c>
      <c r="I1121" s="10" t="s">
        <v>8736</v>
      </c>
      <c r="J1121" s="63" t="str">
        <f t="shared" si="77"/>
        <v>IC.TU.081205</v>
      </c>
      <c r="K1121" s="61" t="s">
        <v>12175</v>
      </c>
      <c r="L1121" s="167" t="str">
        <f t="shared" si="81"/>
        <v>Eye(s)</v>
      </c>
      <c r="M1121" s="168" t="str">
        <f t="shared" si="78"/>
        <v>PI.IC.TU.081205.01</v>
      </c>
      <c r="N1121" s="168"/>
      <c r="O1121" s="168" t="str">
        <f t="shared" si="79"/>
        <v>PH.IC.TU.081205.01</v>
      </c>
      <c r="Q1121" s="168" t="str">
        <f t="shared" si="80"/>
        <v>CL.IC.TU.081205.01</v>
      </c>
    </row>
    <row r="1122" spans="1:17" s="167" customFormat="1" ht="15">
      <c r="A1122" s="10" t="s">
        <v>3934</v>
      </c>
      <c r="B1122" s="10"/>
      <c r="C1122" s="62" t="s">
        <v>3574</v>
      </c>
      <c r="D1122" s="10"/>
      <c r="E1122" s="61" t="s">
        <v>3064</v>
      </c>
      <c r="F1122" s="10" t="s">
        <v>3680</v>
      </c>
      <c r="G1122" s="10" t="s">
        <v>8737</v>
      </c>
      <c r="H1122" s="62" t="s">
        <v>12212</v>
      </c>
      <c r="I1122" s="10" t="s">
        <v>8738</v>
      </c>
      <c r="J1122" s="63" t="str">
        <f t="shared" si="77"/>
        <v>IC.TU.081206</v>
      </c>
      <c r="K1122" s="61" t="s">
        <v>12175</v>
      </c>
      <c r="L1122" s="167" t="str">
        <f t="shared" si="81"/>
        <v>Ear(s)</v>
      </c>
      <c r="M1122" s="168" t="str">
        <f t="shared" si="78"/>
        <v>PI.IC.TU.081206.01</v>
      </c>
      <c r="N1122" s="168"/>
      <c r="O1122" s="168" t="str">
        <f t="shared" si="79"/>
        <v>PH.IC.TU.081206.01</v>
      </c>
      <c r="Q1122" s="168" t="str">
        <f t="shared" si="80"/>
        <v>CL.IC.TU.081206.01</v>
      </c>
    </row>
    <row r="1123" spans="1:17" s="167" customFormat="1" ht="15">
      <c r="A1123" s="10" t="s">
        <v>3934</v>
      </c>
      <c r="B1123" s="10"/>
      <c r="C1123" s="62" t="s">
        <v>3574</v>
      </c>
      <c r="D1123" s="10"/>
      <c r="E1123" s="61" t="s">
        <v>3064</v>
      </c>
      <c r="F1123" s="10" t="s">
        <v>3680</v>
      </c>
      <c r="G1123" s="10" t="s">
        <v>9457</v>
      </c>
      <c r="H1123" s="62" t="s">
        <v>12225</v>
      </c>
      <c r="I1123" s="10" t="s">
        <v>9457</v>
      </c>
      <c r="J1123" s="63" t="str">
        <f t="shared" si="77"/>
        <v>IC.TU.081207</v>
      </c>
      <c r="K1123" s="61" t="s">
        <v>12175</v>
      </c>
      <c r="L1123" s="167" t="str">
        <f t="shared" si="81"/>
        <v>Nose</v>
      </c>
      <c r="M1123" s="168" t="str">
        <f t="shared" si="78"/>
        <v>PI.IC.TU.081207.01</v>
      </c>
      <c r="N1123" s="168"/>
      <c r="O1123" s="168" t="str">
        <f t="shared" si="79"/>
        <v>PH.IC.TU.081207.01</v>
      </c>
      <c r="Q1123" s="168" t="str">
        <f t="shared" si="80"/>
        <v>CL.IC.TU.081207.01</v>
      </c>
    </row>
    <row r="1124" spans="1:17" s="167" customFormat="1" ht="15">
      <c r="A1124" s="10" t="s">
        <v>3934</v>
      </c>
      <c r="B1124" s="10"/>
      <c r="C1124" s="62" t="s">
        <v>3574</v>
      </c>
      <c r="D1124" s="10"/>
      <c r="E1124" s="61" t="s">
        <v>3064</v>
      </c>
      <c r="F1124" s="10" t="s">
        <v>3680</v>
      </c>
      <c r="G1124" s="10" t="s">
        <v>8739</v>
      </c>
      <c r="H1124" s="62" t="s">
        <v>11638</v>
      </c>
      <c r="I1124" s="10" t="s">
        <v>8739</v>
      </c>
      <c r="J1124" s="63" t="str">
        <f t="shared" si="77"/>
        <v>IC.TU.081208</v>
      </c>
      <c r="K1124" s="61" t="s">
        <v>12175</v>
      </c>
      <c r="L1124" s="167" t="str">
        <f t="shared" si="81"/>
        <v>Cheek</v>
      </c>
      <c r="M1124" s="168" t="str">
        <f t="shared" si="78"/>
        <v>PI.IC.TU.081208.01</v>
      </c>
      <c r="N1124" s="168"/>
      <c r="O1124" s="168" t="str">
        <f t="shared" si="79"/>
        <v>PH.IC.TU.081208.01</v>
      </c>
      <c r="Q1124" s="168" t="str">
        <f t="shared" si="80"/>
        <v>CL.IC.TU.081208.01</v>
      </c>
    </row>
    <row r="1125" spans="1:17" s="167" customFormat="1" ht="15">
      <c r="A1125" s="10" t="s">
        <v>3934</v>
      </c>
      <c r="B1125" s="10"/>
      <c r="C1125" s="62" t="s">
        <v>3574</v>
      </c>
      <c r="D1125" s="10"/>
      <c r="E1125" s="61" t="s">
        <v>3064</v>
      </c>
      <c r="F1125" s="10" t="s">
        <v>3680</v>
      </c>
      <c r="G1125" s="10" t="s">
        <v>9089</v>
      </c>
      <c r="H1125" s="62" t="s">
        <v>11639</v>
      </c>
      <c r="I1125" s="10" t="s">
        <v>9090</v>
      </c>
      <c r="J1125" s="63" t="str">
        <f t="shared" si="77"/>
        <v>IC.TU.081209</v>
      </c>
      <c r="K1125" s="61" t="s">
        <v>12175</v>
      </c>
      <c r="L1125" s="167" t="str">
        <f t="shared" si="81"/>
        <v>Lip(s)</v>
      </c>
      <c r="M1125" s="168" t="str">
        <f t="shared" si="78"/>
        <v>PI.IC.TU.081209.01</v>
      </c>
      <c r="N1125" s="168"/>
      <c r="O1125" s="168" t="str">
        <f t="shared" si="79"/>
        <v>PH.IC.TU.081209.01</v>
      </c>
      <c r="Q1125" s="168" t="str">
        <f t="shared" si="80"/>
        <v>CL.IC.TU.081209.01</v>
      </c>
    </row>
    <row r="1126" spans="1:17" s="167" customFormat="1" ht="15">
      <c r="A1126" s="10" t="s">
        <v>3934</v>
      </c>
      <c r="B1126" s="10"/>
      <c r="C1126" s="62" t="s">
        <v>3574</v>
      </c>
      <c r="D1126" s="10"/>
      <c r="E1126" s="61" t="s">
        <v>3064</v>
      </c>
      <c r="F1126" s="10" t="s">
        <v>3680</v>
      </c>
      <c r="G1126" s="10" t="s">
        <v>8744</v>
      </c>
      <c r="H1126" s="62" t="s">
        <v>11829</v>
      </c>
      <c r="I1126" s="10" t="s">
        <v>8744</v>
      </c>
      <c r="J1126" s="63" t="str">
        <f t="shared" si="77"/>
        <v>IC.TU.081210</v>
      </c>
      <c r="K1126" s="61" t="s">
        <v>12175</v>
      </c>
      <c r="L1126" s="167" t="str">
        <f t="shared" si="81"/>
        <v>Jaw</v>
      </c>
      <c r="M1126" s="168" t="str">
        <f t="shared" si="78"/>
        <v>PI.IC.TU.081210.01</v>
      </c>
      <c r="N1126" s="168"/>
      <c r="O1126" s="168" t="str">
        <f t="shared" si="79"/>
        <v>PH.IC.TU.081210.01</v>
      </c>
      <c r="Q1126" s="168" t="str">
        <f t="shared" si="80"/>
        <v>CL.IC.TU.081210.01</v>
      </c>
    </row>
    <row r="1127" spans="1:17" s="167" customFormat="1" ht="15">
      <c r="A1127" s="10" t="s">
        <v>3934</v>
      </c>
      <c r="B1127" s="10"/>
      <c r="C1127" s="62" t="s">
        <v>3574</v>
      </c>
      <c r="D1127" s="10"/>
      <c r="E1127" s="61" t="s">
        <v>3064</v>
      </c>
      <c r="F1127" s="10" t="s">
        <v>3680</v>
      </c>
      <c r="G1127" s="10" t="s">
        <v>9113</v>
      </c>
      <c r="H1127" s="62" t="s">
        <v>12099</v>
      </c>
      <c r="I1127" s="10" t="s">
        <v>9113</v>
      </c>
      <c r="J1127" s="63" t="str">
        <f t="shared" si="77"/>
        <v>IC.TU.081211</v>
      </c>
      <c r="K1127" s="61" t="s">
        <v>12175</v>
      </c>
      <c r="L1127" s="167" t="str">
        <f t="shared" si="81"/>
        <v>Neck</v>
      </c>
      <c r="M1127" s="168" t="str">
        <f t="shared" si="78"/>
        <v>PI.IC.TU.081211.01</v>
      </c>
      <c r="N1127" s="168"/>
      <c r="O1127" s="168" t="str">
        <f t="shared" si="79"/>
        <v>PH.IC.TU.081211.01</v>
      </c>
      <c r="Q1127" s="168" t="str">
        <f t="shared" si="80"/>
        <v>CL.IC.TU.081211.01</v>
      </c>
    </row>
    <row r="1128" spans="1:17" s="167" customFormat="1" ht="15">
      <c r="A1128" s="10" t="s">
        <v>3934</v>
      </c>
      <c r="B1128" s="10"/>
      <c r="C1128" s="62" t="s">
        <v>3574</v>
      </c>
      <c r="D1128" s="10" t="s">
        <v>8684</v>
      </c>
      <c r="E1128" s="61" t="s">
        <v>5560</v>
      </c>
      <c r="F1128" s="10" t="s">
        <v>3681</v>
      </c>
      <c r="G1128" s="10" t="s">
        <v>8998</v>
      </c>
      <c r="H1128" s="62" t="s">
        <v>12100</v>
      </c>
      <c r="I1128" s="10" t="s">
        <v>8998</v>
      </c>
      <c r="J1128" s="63" t="str">
        <f t="shared" ref="J1128:J1194" si="82">CONCATENATE("IC.TU.",C1128,E1128,H1128)</f>
        <v>IC.TU.081312</v>
      </c>
      <c r="K1128" s="61" t="s">
        <v>12175</v>
      </c>
      <c r="L1128" s="167" t="str">
        <f t="shared" si="81"/>
        <v>Hip</v>
      </c>
      <c r="M1128" s="168" t="str">
        <f t="shared" ref="M1128:M1194" si="83">CONCATENATE("PI.",J1128,".",K1128)</f>
        <v>PI.IC.TU.081312.01</v>
      </c>
      <c r="N1128" s="168"/>
      <c r="O1128" s="168" t="str">
        <f t="shared" ref="O1128:O1194" si="84">CONCATENATE("PH.",J1128,".",K1128)</f>
        <v>PH.IC.TU.081312.01</v>
      </c>
      <c r="Q1128" s="168" t="str">
        <f t="shared" ref="Q1128:Q1194" si="85">CONCATENATE("CL.",J1128,".",K1128)</f>
        <v>CL.IC.TU.081312.01</v>
      </c>
    </row>
    <row r="1129" spans="1:17" s="167" customFormat="1" ht="15">
      <c r="A1129" s="10" t="s">
        <v>3934</v>
      </c>
      <c r="B1129" s="10"/>
      <c r="C1129" s="62" t="s">
        <v>3574</v>
      </c>
      <c r="D1129" s="10"/>
      <c r="E1129" s="61" t="s">
        <v>5560</v>
      </c>
      <c r="F1129" s="10" t="s">
        <v>3681</v>
      </c>
      <c r="G1129" s="10" t="s">
        <v>9200</v>
      </c>
      <c r="H1129" s="62" t="s">
        <v>12101</v>
      </c>
      <c r="I1129" s="10" t="s">
        <v>9200</v>
      </c>
      <c r="J1129" s="63" t="str">
        <f t="shared" si="82"/>
        <v>IC.TU.081313</v>
      </c>
      <c r="K1129" s="61" t="s">
        <v>12175</v>
      </c>
      <c r="L1129" s="167" t="str">
        <f t="shared" si="81"/>
        <v>Genitalia</v>
      </c>
      <c r="M1129" s="168" t="str">
        <f t="shared" si="83"/>
        <v>PI.IC.TU.081313.01</v>
      </c>
      <c r="N1129" s="168"/>
      <c r="O1129" s="168" t="str">
        <f t="shared" si="84"/>
        <v>PH.IC.TU.081313.01</v>
      </c>
      <c r="Q1129" s="168" t="str">
        <f t="shared" si="85"/>
        <v>CL.IC.TU.081313.01</v>
      </c>
    </row>
    <row r="1130" spans="1:17" s="167" customFormat="1" ht="15">
      <c r="A1130" s="10" t="s">
        <v>3934</v>
      </c>
      <c r="B1130" s="10"/>
      <c r="C1130" s="62" t="s">
        <v>3574</v>
      </c>
      <c r="D1130" s="10"/>
      <c r="E1130" s="61" t="s">
        <v>5560</v>
      </c>
      <c r="F1130" s="10" t="s">
        <v>3681</v>
      </c>
      <c r="G1130" s="10" t="s">
        <v>9002</v>
      </c>
      <c r="H1130" s="62" t="s">
        <v>12102</v>
      </c>
      <c r="I1130" s="10" t="s">
        <v>9002</v>
      </c>
      <c r="J1130" s="63" t="str">
        <f t="shared" si="82"/>
        <v>IC.TU.081314</v>
      </c>
      <c r="K1130" s="61" t="s">
        <v>12175</v>
      </c>
      <c r="L1130" s="167" t="str">
        <f t="shared" si="81"/>
        <v>Buttocks</v>
      </c>
      <c r="M1130" s="168" t="str">
        <f t="shared" si="83"/>
        <v>PI.IC.TU.081314.01</v>
      </c>
      <c r="N1130" s="168"/>
      <c r="O1130" s="168" t="str">
        <f t="shared" si="84"/>
        <v>PH.IC.TU.081314.01</v>
      </c>
      <c r="Q1130" s="168" t="str">
        <f t="shared" si="85"/>
        <v>CL.IC.TU.081314.01</v>
      </c>
    </row>
    <row r="1131" spans="1:17" s="167" customFormat="1" ht="15">
      <c r="A1131" s="10" t="s">
        <v>3934</v>
      </c>
      <c r="B1131" s="10"/>
      <c r="C1131" s="62" t="s">
        <v>3574</v>
      </c>
      <c r="D1131" s="10"/>
      <c r="E1131" s="61" t="s">
        <v>5560</v>
      </c>
      <c r="F1131" s="10" t="s">
        <v>3681</v>
      </c>
      <c r="G1131" s="10" t="s">
        <v>8132</v>
      </c>
      <c r="H1131" s="62" t="s">
        <v>11559</v>
      </c>
      <c r="I1131" s="10" t="s">
        <v>8132</v>
      </c>
      <c r="J1131" s="63" t="str">
        <f t="shared" si="82"/>
        <v>IC.TU.081315</v>
      </c>
      <c r="K1131" s="61" t="s">
        <v>12175</v>
      </c>
      <c r="L1131" s="167" t="str">
        <f t="shared" si="81"/>
        <v>Pelvic</v>
      </c>
      <c r="M1131" s="168" t="str">
        <f t="shared" si="83"/>
        <v>PI.IC.TU.081315.01</v>
      </c>
      <c r="N1131" s="168"/>
      <c r="O1131" s="168" t="str">
        <f t="shared" si="84"/>
        <v>PH.IC.TU.081315.01</v>
      </c>
      <c r="Q1131" s="168" t="str">
        <f t="shared" si="85"/>
        <v>CL.IC.TU.081315.01</v>
      </c>
    </row>
    <row r="1132" spans="1:17" s="167" customFormat="1" ht="15">
      <c r="A1132" s="10" t="s">
        <v>3934</v>
      </c>
      <c r="B1132" s="10"/>
      <c r="C1132" s="62" t="s">
        <v>3574</v>
      </c>
      <c r="D1132" s="10"/>
      <c r="E1132" s="61" t="s">
        <v>5560</v>
      </c>
      <c r="F1132" s="10" t="s">
        <v>3681</v>
      </c>
      <c r="G1132" s="10" t="s">
        <v>9500</v>
      </c>
      <c r="H1132" s="62" t="s">
        <v>11560</v>
      </c>
      <c r="I1132" s="10" t="s">
        <v>9500</v>
      </c>
      <c r="J1132" s="63" t="str">
        <f t="shared" si="82"/>
        <v>IC.TU.081316</v>
      </c>
      <c r="K1132" s="61" t="s">
        <v>12175</v>
      </c>
      <c r="L1132" s="167" t="str">
        <f t="shared" si="81"/>
        <v>Rectum</v>
      </c>
      <c r="M1132" s="168" t="str">
        <f t="shared" si="83"/>
        <v>PI.IC.TU.081316.01</v>
      </c>
      <c r="N1132" s="168"/>
      <c r="O1132" s="168" t="str">
        <f t="shared" si="84"/>
        <v>PH.IC.TU.081316.01</v>
      </c>
      <c r="Q1132" s="168" t="str">
        <f t="shared" si="85"/>
        <v>CL.IC.TU.081316.01</v>
      </c>
    </row>
    <row r="1133" spans="1:17" s="167" customFormat="1" ht="15">
      <c r="A1133" s="10" t="s">
        <v>3934</v>
      </c>
      <c r="B1133" s="10"/>
      <c r="C1133" s="62" t="s">
        <v>3574</v>
      </c>
      <c r="D1133" s="10"/>
      <c r="E1133" s="61" t="s">
        <v>5560</v>
      </c>
      <c r="F1133" s="10" t="s">
        <v>3681</v>
      </c>
      <c r="G1133" s="10" t="s">
        <v>8999</v>
      </c>
      <c r="H1133" s="62" t="s">
        <v>11561</v>
      </c>
      <c r="I1133" s="10" t="s">
        <v>8999</v>
      </c>
      <c r="J1133" s="63" t="str">
        <f t="shared" si="82"/>
        <v>IC.TU.081317</v>
      </c>
      <c r="K1133" s="61" t="s">
        <v>12175</v>
      </c>
      <c r="L1133" s="167" t="str">
        <f t="shared" si="81"/>
        <v>Groin</v>
      </c>
      <c r="M1133" s="168" t="str">
        <f t="shared" si="83"/>
        <v>PI.IC.TU.081317.01</v>
      </c>
      <c r="N1133" s="168"/>
      <c r="O1133" s="168" t="str">
        <f t="shared" si="84"/>
        <v>PH.IC.TU.081317.01</v>
      </c>
      <c r="Q1133" s="168" t="str">
        <f t="shared" si="85"/>
        <v>CL.IC.TU.081317.01</v>
      </c>
    </row>
    <row r="1134" spans="1:17" s="167" customFormat="1" ht="15">
      <c r="A1134" s="10" t="s">
        <v>3934</v>
      </c>
      <c r="B1134" s="10"/>
      <c r="C1134" s="62" t="s">
        <v>3574</v>
      </c>
      <c r="D1134" s="10"/>
      <c r="E1134" s="61" t="s">
        <v>5560</v>
      </c>
      <c r="F1134" s="10" t="s">
        <v>3681</v>
      </c>
      <c r="G1134" s="10" t="s">
        <v>9501</v>
      </c>
      <c r="H1134" s="62" t="s">
        <v>12060</v>
      </c>
      <c r="I1134" s="10" t="s">
        <v>9501</v>
      </c>
      <c r="J1134" s="63" t="str">
        <f t="shared" si="82"/>
        <v>IC.TU.081318</v>
      </c>
      <c r="K1134" s="61" t="s">
        <v>12175</v>
      </c>
      <c r="L1134" s="167" t="str">
        <f t="shared" si="81"/>
        <v>Sacrum</v>
      </c>
      <c r="M1134" s="168" t="str">
        <f t="shared" si="83"/>
        <v>PI.IC.TU.081318.01</v>
      </c>
      <c r="N1134" s="168"/>
      <c r="O1134" s="168" t="str">
        <f t="shared" si="84"/>
        <v>PH.IC.TU.081318.01</v>
      </c>
      <c r="Q1134" s="168" t="str">
        <f t="shared" si="85"/>
        <v>CL.IC.TU.081318.01</v>
      </c>
    </row>
    <row r="1135" spans="1:17" s="167" customFormat="1" ht="15">
      <c r="A1135" s="10" t="s">
        <v>3934</v>
      </c>
      <c r="B1135" s="10"/>
      <c r="C1135" s="62" t="s">
        <v>3574</v>
      </c>
      <c r="D1135" s="10"/>
      <c r="E1135" s="61" t="s">
        <v>5560</v>
      </c>
      <c r="F1135" s="10" t="s">
        <v>3681</v>
      </c>
      <c r="G1135" s="10" t="s">
        <v>9503</v>
      </c>
      <c r="H1135" s="62" t="s">
        <v>11913</v>
      </c>
      <c r="I1135" s="10" t="s">
        <v>9503</v>
      </c>
      <c r="J1135" s="63" t="str">
        <f t="shared" si="82"/>
        <v>IC.TU.081319</v>
      </c>
      <c r="K1135" s="61" t="s">
        <v>12175</v>
      </c>
      <c r="L1135" s="167" t="str">
        <f t="shared" si="81"/>
        <v>Scrotum</v>
      </c>
      <c r="M1135" s="168" t="str">
        <f t="shared" si="83"/>
        <v>PI.IC.TU.081319.01</v>
      </c>
      <c r="N1135" s="168"/>
      <c r="O1135" s="168" t="str">
        <f t="shared" si="84"/>
        <v>PH.IC.TU.081319.01</v>
      </c>
      <c r="Q1135" s="168" t="str">
        <f t="shared" si="85"/>
        <v>CL.IC.TU.081319.01</v>
      </c>
    </row>
    <row r="1136" spans="1:17" s="167" customFormat="1" ht="15">
      <c r="A1136" s="10" t="s">
        <v>3934</v>
      </c>
      <c r="B1136" s="10"/>
      <c r="C1136" s="62" t="s">
        <v>3574</v>
      </c>
      <c r="D1136" s="10" t="s">
        <v>8600</v>
      </c>
      <c r="E1136" s="61" t="s">
        <v>4082</v>
      </c>
      <c r="F1136" s="10" t="s">
        <v>3685</v>
      </c>
      <c r="G1136" s="10" t="s">
        <v>8709</v>
      </c>
      <c r="H1136" s="62" t="s">
        <v>11848</v>
      </c>
      <c r="I1136" s="10" t="s">
        <v>8709</v>
      </c>
      <c r="J1136" s="63" t="str">
        <f t="shared" si="82"/>
        <v>IC.TU.081401</v>
      </c>
      <c r="K1136" s="61" t="s">
        <v>12175</v>
      </c>
      <c r="L1136" s="167" t="str">
        <f t="shared" si="81"/>
        <v>Breast</v>
      </c>
      <c r="M1136" s="168" t="str">
        <f t="shared" si="83"/>
        <v>PI.IC.TU.081401.01</v>
      </c>
      <c r="N1136" s="168"/>
      <c r="O1136" s="168" t="str">
        <f t="shared" si="84"/>
        <v>PH.IC.TU.081401.01</v>
      </c>
      <c r="Q1136" s="168" t="str">
        <f t="shared" si="85"/>
        <v>CL.IC.TU.081401.01</v>
      </c>
    </row>
    <row r="1137" spans="1:17" s="167" customFormat="1" ht="15">
      <c r="A1137" s="10" t="s">
        <v>3934</v>
      </c>
      <c r="B1137" s="10"/>
      <c r="C1137" s="62" t="s">
        <v>3574</v>
      </c>
      <c r="D1137" s="10"/>
      <c r="E1137" s="61" t="s">
        <v>4082</v>
      </c>
      <c r="F1137" s="10" t="s">
        <v>3685</v>
      </c>
      <c r="G1137" s="10" t="s">
        <v>9382</v>
      </c>
      <c r="H1137" s="62" t="s">
        <v>12030</v>
      </c>
      <c r="I1137" s="10" t="s">
        <v>9382</v>
      </c>
      <c r="J1137" s="63" t="str">
        <f t="shared" si="82"/>
        <v>IC.TU.081402</v>
      </c>
      <c r="K1137" s="61" t="s">
        <v>12175</v>
      </c>
      <c r="L1137" s="167" t="str">
        <f t="shared" si="81"/>
        <v>Sternum</v>
      </c>
      <c r="M1137" s="168" t="str">
        <f t="shared" si="83"/>
        <v>PI.IC.TU.081402.01</v>
      </c>
      <c r="N1137" s="168"/>
      <c r="O1137" s="168" t="str">
        <f t="shared" si="84"/>
        <v>PH.IC.TU.081402.01</v>
      </c>
      <c r="Q1137" s="168" t="str">
        <f t="shared" si="85"/>
        <v>CL.IC.TU.081402.01</v>
      </c>
    </row>
    <row r="1138" spans="1:17" s="167" customFormat="1" ht="15">
      <c r="A1138" s="10" t="s">
        <v>3934</v>
      </c>
      <c r="B1138" s="10"/>
      <c r="C1138" s="62" t="s">
        <v>3574</v>
      </c>
      <c r="D1138" s="10"/>
      <c r="E1138" s="61" t="s">
        <v>4082</v>
      </c>
      <c r="F1138" s="10" t="s">
        <v>3685</v>
      </c>
      <c r="G1138" s="10" t="s">
        <v>8951</v>
      </c>
      <c r="H1138" s="62" t="s">
        <v>12032</v>
      </c>
      <c r="I1138" s="10" t="s">
        <v>8951</v>
      </c>
      <c r="J1138" s="63" t="str">
        <f t="shared" si="82"/>
        <v>IC.TU.081403</v>
      </c>
      <c r="K1138" s="61" t="s">
        <v>12175</v>
      </c>
      <c r="L1138" s="167" t="str">
        <f t="shared" si="81"/>
        <v>Chest</v>
      </c>
      <c r="M1138" s="168" t="str">
        <f t="shared" si="83"/>
        <v>PI.IC.TU.081403.01</v>
      </c>
      <c r="N1138" s="168"/>
      <c r="O1138" s="168" t="str">
        <f t="shared" si="84"/>
        <v>PH.IC.TU.081403.01</v>
      </c>
      <c r="Q1138" s="168" t="str">
        <f t="shared" si="85"/>
        <v>CL.IC.TU.081403.01</v>
      </c>
    </row>
    <row r="1139" spans="1:17" s="167" customFormat="1" ht="15">
      <c r="A1139" s="10" t="s">
        <v>3934</v>
      </c>
      <c r="B1139" s="10"/>
      <c r="C1139" s="62" t="s">
        <v>3574</v>
      </c>
      <c r="D1139" s="10"/>
      <c r="E1139" s="61" t="s">
        <v>4082</v>
      </c>
      <c r="F1139" s="10" t="s">
        <v>3685</v>
      </c>
      <c r="G1139" s="10" t="s">
        <v>8710</v>
      </c>
      <c r="H1139" s="62" t="s">
        <v>12028</v>
      </c>
      <c r="I1139" s="10" t="s">
        <v>3743</v>
      </c>
      <c r="J1139" s="63" t="str">
        <f t="shared" si="82"/>
        <v>IC.TU.081404</v>
      </c>
      <c r="K1139" s="61" t="s">
        <v>12175</v>
      </c>
      <c r="L1139" s="167" t="str">
        <f t="shared" si="81"/>
        <v>Mediastinal</v>
      </c>
      <c r="M1139" s="168" t="str">
        <f t="shared" si="83"/>
        <v>PI.IC.TU.081404.01</v>
      </c>
      <c r="N1139" s="168"/>
      <c r="O1139" s="168" t="str">
        <f t="shared" si="84"/>
        <v>PH.IC.TU.081404.01</v>
      </c>
      <c r="Q1139" s="168" t="str">
        <f t="shared" si="85"/>
        <v>CL.IC.TU.081404.01</v>
      </c>
    </row>
    <row r="1140" spans="1:17" s="167" customFormat="1" ht="15">
      <c r="A1140" s="10" t="s">
        <v>3934</v>
      </c>
      <c r="B1140" s="10"/>
      <c r="C1140" s="62" t="s">
        <v>3574</v>
      </c>
      <c r="D1140" s="10"/>
      <c r="E1140" s="61" t="s">
        <v>4082</v>
      </c>
      <c r="F1140" s="10" t="s">
        <v>3685</v>
      </c>
      <c r="G1140" s="10" t="s">
        <v>3876</v>
      </c>
      <c r="H1140" s="62" t="s">
        <v>12210</v>
      </c>
      <c r="I1140" s="10" t="s">
        <v>3876</v>
      </c>
      <c r="J1140" s="63" t="str">
        <f t="shared" si="82"/>
        <v>IC.TU.081405</v>
      </c>
      <c r="K1140" s="61" t="s">
        <v>12175</v>
      </c>
      <c r="L1140" s="167" t="str">
        <f t="shared" si="81"/>
        <v>Pericardial</v>
      </c>
      <c r="M1140" s="168" t="str">
        <f t="shared" si="83"/>
        <v>PI.IC.TU.081405.01</v>
      </c>
      <c r="N1140" s="168"/>
      <c r="O1140" s="168" t="str">
        <f t="shared" si="84"/>
        <v>PH.IC.TU.081405.01</v>
      </c>
      <c r="Q1140" s="168" t="str">
        <f t="shared" si="85"/>
        <v>CL.IC.TU.081405.01</v>
      </c>
    </row>
    <row r="1141" spans="1:17" s="167" customFormat="1" ht="15">
      <c r="A1141" s="10" t="s">
        <v>3934</v>
      </c>
      <c r="B1141" s="10"/>
      <c r="C1141" s="62" t="s">
        <v>3574</v>
      </c>
      <c r="D1141" s="10"/>
      <c r="E1141" s="61" t="s">
        <v>4082</v>
      </c>
      <c r="F1141" s="10" t="s">
        <v>3685</v>
      </c>
      <c r="G1141" s="10" t="s">
        <v>12390</v>
      </c>
      <c r="H1141" s="62" t="s">
        <v>12212</v>
      </c>
      <c r="I1141" s="10" t="s">
        <v>12390</v>
      </c>
      <c r="J1141" s="63" t="str">
        <f t="shared" si="82"/>
        <v>IC.TU.081406</v>
      </c>
      <c r="K1141" s="61" t="s">
        <v>12175</v>
      </c>
      <c r="L1141" s="167" t="str">
        <f t="shared" si="81"/>
        <v>Back</v>
      </c>
      <c r="M1141" s="168" t="str">
        <f t="shared" si="83"/>
        <v>PI.IC.TU.081406.01</v>
      </c>
      <c r="N1141" s="168"/>
      <c r="O1141" s="168" t="str">
        <f t="shared" si="84"/>
        <v>PH.IC.TU.081406.01</v>
      </c>
      <c r="Q1141" s="168" t="str">
        <f t="shared" si="85"/>
        <v>CL.IC.TU.081406.01</v>
      </c>
    </row>
    <row r="1142" spans="1:17" s="167" customFormat="1" ht="15">
      <c r="A1142" s="10" t="s">
        <v>3934</v>
      </c>
      <c r="B1142" s="10"/>
      <c r="C1142" s="62" t="s">
        <v>3574</v>
      </c>
      <c r="D1142" s="10" t="s">
        <v>10440</v>
      </c>
      <c r="E1142" s="61" t="s">
        <v>7456</v>
      </c>
      <c r="F1142" s="10" t="s">
        <v>3686</v>
      </c>
      <c r="G1142" s="10" t="s">
        <v>3747</v>
      </c>
      <c r="H1142" s="62" t="s">
        <v>11848</v>
      </c>
      <c r="I1142" s="10" t="s">
        <v>12157</v>
      </c>
      <c r="J1142" s="63" t="str">
        <f t="shared" si="82"/>
        <v>IC.TU.081501</v>
      </c>
      <c r="K1142" s="61" t="s">
        <v>12175</v>
      </c>
      <c r="L1142" s="167" t="str">
        <f t="shared" si="81"/>
        <v xml:space="preserve">      Stabilization None</v>
      </c>
      <c r="M1142" s="168" t="str">
        <f t="shared" si="83"/>
        <v>PI.IC.TU.081501.01</v>
      </c>
      <c r="N1142" s="168"/>
      <c r="O1142" s="168" t="str">
        <f t="shared" si="84"/>
        <v>PH.IC.TU.081501.01</v>
      </c>
      <c r="Q1142" s="168" t="str">
        <f t="shared" si="85"/>
        <v>CL.IC.TU.081501.01</v>
      </c>
    </row>
    <row r="1143" spans="1:17" s="167" customFormat="1" ht="15">
      <c r="A1143" s="10" t="s">
        <v>3934</v>
      </c>
      <c r="B1143" s="10"/>
      <c r="C1143" s="62" t="s">
        <v>3574</v>
      </c>
      <c r="D1143" s="10"/>
      <c r="E1143" s="61" t="s">
        <v>7456</v>
      </c>
      <c r="F1143" s="10" t="s">
        <v>3686</v>
      </c>
      <c r="G1143" s="10" t="s">
        <v>3748</v>
      </c>
      <c r="H1143" s="62" t="s">
        <v>12030</v>
      </c>
      <c r="I1143" s="10" t="s">
        <v>10059</v>
      </c>
      <c r="J1143" s="63" t="str">
        <f t="shared" si="82"/>
        <v>IC.TU.081502</v>
      </c>
      <c r="K1143" s="61" t="s">
        <v>12175</v>
      </c>
      <c r="L1143" s="167" t="str">
        <f t="shared" si="81"/>
        <v xml:space="preserve">      Stabilization Tape</v>
      </c>
      <c r="M1143" s="168" t="str">
        <f t="shared" si="83"/>
        <v>PI.IC.TU.081502.01</v>
      </c>
      <c r="N1143" s="168"/>
      <c r="O1143" s="168" t="str">
        <f t="shared" si="84"/>
        <v>PH.IC.TU.081502.01</v>
      </c>
      <c r="Q1143" s="168" t="str">
        <f t="shared" si="85"/>
        <v>CL.IC.TU.081502.01</v>
      </c>
    </row>
    <row r="1144" spans="1:17" s="167" customFormat="1" ht="15">
      <c r="A1144" s="10" t="s">
        <v>3934</v>
      </c>
      <c r="B1144" s="10"/>
      <c r="C1144" s="62" t="s">
        <v>3574</v>
      </c>
      <c r="D1144" s="10"/>
      <c r="E1144" s="61" t="s">
        <v>7456</v>
      </c>
      <c r="F1144" s="10" t="s">
        <v>3686</v>
      </c>
      <c r="G1144" s="10" t="s">
        <v>3749</v>
      </c>
      <c r="H1144" s="62" t="s">
        <v>12032</v>
      </c>
      <c r="I1144" s="10" t="s">
        <v>10756</v>
      </c>
      <c r="J1144" s="63" t="str">
        <f t="shared" si="82"/>
        <v>IC.TU.081503</v>
      </c>
      <c r="K1144" s="61" t="s">
        <v>12175</v>
      </c>
      <c r="L1144" s="167" t="str">
        <f t="shared" si="81"/>
        <v xml:space="preserve">      Stabilization Sutures</v>
      </c>
      <c r="M1144" s="168" t="str">
        <f t="shared" si="83"/>
        <v>PI.IC.TU.081503.01</v>
      </c>
      <c r="N1144" s="168"/>
      <c r="O1144" s="168" t="str">
        <f t="shared" si="84"/>
        <v>PH.IC.TU.081503.01</v>
      </c>
      <c r="Q1144" s="168" t="str">
        <f t="shared" si="85"/>
        <v>CL.IC.TU.081503.01</v>
      </c>
    </row>
    <row r="1145" spans="1:17" s="167" customFormat="1" ht="15">
      <c r="A1145" s="10" t="s">
        <v>3934</v>
      </c>
      <c r="B1145" s="10"/>
      <c r="C1145" s="62" t="s">
        <v>3574</v>
      </c>
      <c r="D1145" s="10"/>
      <c r="E1145" s="61" t="s">
        <v>7456</v>
      </c>
      <c r="F1145" s="10" t="s">
        <v>3686</v>
      </c>
      <c r="G1145" s="10" t="s">
        <v>4030</v>
      </c>
      <c r="H1145" s="62" t="s">
        <v>12028</v>
      </c>
      <c r="I1145" s="10" t="s">
        <v>11859</v>
      </c>
      <c r="J1145" s="63" t="str">
        <f t="shared" si="82"/>
        <v>IC.TU.081504</v>
      </c>
      <c r="K1145" s="61" t="s">
        <v>12175</v>
      </c>
      <c r="L1145" s="167" t="str">
        <f t="shared" si="81"/>
        <v xml:space="preserve">      Stabilization commercial device</v>
      </c>
      <c r="M1145" s="168" t="str">
        <f t="shared" si="83"/>
        <v>PI.IC.TU.081504.01</v>
      </c>
      <c r="N1145" s="168"/>
      <c r="O1145" s="168" t="str">
        <f t="shared" si="84"/>
        <v>PH.IC.TU.081504.01</v>
      </c>
      <c r="Q1145" s="168" t="str">
        <f t="shared" si="85"/>
        <v>CL.IC.TU.081504.01</v>
      </c>
    </row>
    <row r="1146" spans="1:17" s="167" customFormat="1" ht="15">
      <c r="A1146" s="10" t="s">
        <v>3934</v>
      </c>
      <c r="B1146" s="10"/>
      <c r="C1146" s="62" t="s">
        <v>3574</v>
      </c>
      <c r="D1146" s="10" t="s">
        <v>10273</v>
      </c>
      <c r="E1146" s="61" t="s">
        <v>7863</v>
      </c>
      <c r="F1146" s="10" t="s">
        <v>3686</v>
      </c>
      <c r="G1146" s="10" t="s">
        <v>4199</v>
      </c>
      <c r="H1146" s="62" t="s">
        <v>11848</v>
      </c>
      <c r="I1146" s="10" t="s">
        <v>10532</v>
      </c>
      <c r="J1146" s="63" t="str">
        <f t="shared" si="82"/>
        <v>IC.TU.081601</v>
      </c>
      <c r="K1146" s="61" t="s">
        <v>12175</v>
      </c>
      <c r="L1146" s="167" t="str">
        <f t="shared" si="81"/>
        <v xml:space="preserve">      Site Within Normal Limits</v>
      </c>
      <c r="M1146" s="168" t="str">
        <f t="shared" si="83"/>
        <v>PI.IC.TU.081601.01</v>
      </c>
      <c r="N1146" s="168"/>
      <c r="O1146" s="168" t="str">
        <f t="shared" si="84"/>
        <v>PH.IC.TU.081601.01</v>
      </c>
      <c r="Q1146" s="168" t="str">
        <f t="shared" si="85"/>
        <v>CL.IC.TU.081601.01</v>
      </c>
    </row>
    <row r="1147" spans="1:17" s="167" customFormat="1" ht="15">
      <c r="A1147" s="10" t="s">
        <v>3934</v>
      </c>
      <c r="B1147" s="10"/>
      <c r="C1147" s="62" t="s">
        <v>3574</v>
      </c>
      <c r="D1147" s="10"/>
      <c r="E1147" s="61" t="s">
        <v>7863</v>
      </c>
      <c r="F1147" s="10" t="s">
        <v>3686</v>
      </c>
      <c r="G1147" s="10" t="s">
        <v>4200</v>
      </c>
      <c r="H1147" s="62" t="s">
        <v>12030</v>
      </c>
      <c r="I1147" s="10" t="s">
        <v>11790</v>
      </c>
      <c r="J1147" s="63" t="str">
        <f t="shared" si="82"/>
        <v>IC.TU.081602</v>
      </c>
      <c r="K1147" s="61" t="s">
        <v>12175</v>
      </c>
      <c r="L1147" s="167" t="str">
        <f t="shared" si="81"/>
        <v xml:space="preserve">      Site Erythema</v>
      </c>
      <c r="M1147" s="168" t="str">
        <f t="shared" si="83"/>
        <v>PI.IC.TU.081602.01</v>
      </c>
      <c r="N1147" s="168"/>
      <c r="O1147" s="168" t="str">
        <f t="shared" si="84"/>
        <v>PH.IC.TU.081602.01</v>
      </c>
      <c r="Q1147" s="168" t="str">
        <f t="shared" si="85"/>
        <v>CL.IC.TU.081602.01</v>
      </c>
    </row>
    <row r="1148" spans="1:17" s="167" customFormat="1" ht="15">
      <c r="A1148" s="10" t="s">
        <v>3934</v>
      </c>
      <c r="B1148" s="10"/>
      <c r="C1148" s="62" t="s">
        <v>3574</v>
      </c>
      <c r="D1148" s="10"/>
      <c r="E1148" s="61" t="s">
        <v>7863</v>
      </c>
      <c r="F1148" s="10" t="s">
        <v>3686</v>
      </c>
      <c r="G1148" s="10" t="s">
        <v>4201</v>
      </c>
      <c r="H1148" s="62" t="s">
        <v>12032</v>
      </c>
      <c r="I1148" s="10" t="s">
        <v>11800</v>
      </c>
      <c r="J1148" s="63" t="str">
        <f t="shared" si="82"/>
        <v>IC.TU.081603</v>
      </c>
      <c r="K1148" s="61" t="s">
        <v>12175</v>
      </c>
      <c r="L1148" s="167" t="str">
        <f t="shared" si="81"/>
        <v xml:space="preserve">      Site Swelling</v>
      </c>
      <c r="M1148" s="168" t="str">
        <f t="shared" si="83"/>
        <v>PI.IC.TU.081603.01</v>
      </c>
      <c r="N1148" s="168"/>
      <c r="O1148" s="168" t="str">
        <f t="shared" si="84"/>
        <v>PH.IC.TU.081603.01</v>
      </c>
      <c r="Q1148" s="168" t="str">
        <f t="shared" si="85"/>
        <v>CL.IC.TU.081603.01</v>
      </c>
    </row>
    <row r="1149" spans="1:17" s="167" customFormat="1" ht="15">
      <c r="A1149" s="10" t="s">
        <v>3934</v>
      </c>
      <c r="B1149" s="10"/>
      <c r="C1149" s="62" t="s">
        <v>3574</v>
      </c>
      <c r="D1149" s="10"/>
      <c r="E1149" s="61" t="s">
        <v>7863</v>
      </c>
      <c r="F1149" s="10" t="s">
        <v>3686</v>
      </c>
      <c r="G1149" s="10" t="s">
        <v>4033</v>
      </c>
      <c r="H1149" s="62" t="s">
        <v>12028</v>
      </c>
      <c r="I1149" s="10" t="s">
        <v>11792</v>
      </c>
      <c r="J1149" s="63" t="str">
        <f t="shared" si="82"/>
        <v>IC.TU.081604</v>
      </c>
      <c r="K1149" s="61" t="s">
        <v>12175</v>
      </c>
      <c r="L1149" s="167" t="str">
        <f t="shared" si="81"/>
        <v xml:space="preserve">      Site Hematoma</v>
      </c>
      <c r="M1149" s="168" t="str">
        <f t="shared" si="83"/>
        <v>PI.IC.TU.081604.01</v>
      </c>
      <c r="N1149" s="168"/>
      <c r="O1149" s="168" t="str">
        <f t="shared" si="84"/>
        <v>PH.IC.TU.081604.01</v>
      </c>
      <c r="Q1149" s="168" t="str">
        <f t="shared" si="85"/>
        <v>CL.IC.TU.081604.01</v>
      </c>
    </row>
    <row r="1150" spans="1:17" s="167" customFormat="1" ht="15">
      <c r="A1150" s="10" t="s">
        <v>3934</v>
      </c>
      <c r="B1150" s="10"/>
      <c r="C1150" s="62" t="s">
        <v>3574</v>
      </c>
      <c r="D1150" s="10"/>
      <c r="E1150" s="61" t="s">
        <v>7863</v>
      </c>
      <c r="F1150" s="10" t="s">
        <v>3686</v>
      </c>
      <c r="G1150" s="10" t="s">
        <v>4034</v>
      </c>
      <c r="H1150" s="62" t="s">
        <v>12210</v>
      </c>
      <c r="I1150" s="10" t="s">
        <v>10538</v>
      </c>
      <c r="J1150" s="63" t="str">
        <f t="shared" si="82"/>
        <v>IC.TU.081605</v>
      </c>
      <c r="K1150" s="61" t="s">
        <v>12175</v>
      </c>
      <c r="L1150" s="167" t="str">
        <f t="shared" si="81"/>
        <v xml:space="preserve">      Site bruising</v>
      </c>
      <c r="M1150" s="168" t="str">
        <f t="shared" si="83"/>
        <v>PI.IC.TU.081605.01</v>
      </c>
      <c r="N1150" s="168"/>
      <c r="O1150" s="168" t="str">
        <f t="shared" si="84"/>
        <v>PH.IC.TU.081605.01</v>
      </c>
      <c r="Q1150" s="168" t="str">
        <f t="shared" si="85"/>
        <v>CL.IC.TU.081605.01</v>
      </c>
    </row>
    <row r="1151" spans="1:17" s="167" customFormat="1" ht="15">
      <c r="A1151" s="10" t="s">
        <v>3934</v>
      </c>
      <c r="B1151" s="10"/>
      <c r="C1151" s="62" t="s">
        <v>3574</v>
      </c>
      <c r="D1151" s="10"/>
      <c r="E1151" s="61" t="s">
        <v>7863</v>
      </c>
      <c r="F1151" s="10" t="s">
        <v>3686</v>
      </c>
      <c r="G1151" s="10" t="s">
        <v>4036</v>
      </c>
      <c r="H1151" s="62" t="s">
        <v>12212</v>
      </c>
      <c r="I1151" s="10" t="s">
        <v>12207</v>
      </c>
      <c r="J1151" s="63" t="str">
        <f t="shared" si="82"/>
        <v>IC.TU.081606</v>
      </c>
      <c r="K1151" s="61" t="s">
        <v>12175</v>
      </c>
      <c r="L1151" s="167" t="str">
        <f t="shared" si="81"/>
        <v xml:space="preserve">      Site Unable to assess due to dressing</v>
      </c>
      <c r="M1151" s="168" t="str">
        <f t="shared" si="83"/>
        <v>PI.IC.TU.081606.01</v>
      </c>
      <c r="N1151" s="168"/>
      <c r="O1151" s="168" t="str">
        <f t="shared" si="84"/>
        <v>PH.IC.TU.081606.01</v>
      </c>
      <c r="Q1151" s="168" t="str">
        <f t="shared" si="85"/>
        <v>CL.IC.TU.081606.01</v>
      </c>
    </row>
    <row r="1152" spans="1:17" s="167" customFormat="1" ht="15">
      <c r="A1152" s="10" t="s">
        <v>3934</v>
      </c>
      <c r="B1152" s="10"/>
      <c r="C1152" s="62" t="s">
        <v>3574</v>
      </c>
      <c r="D1152" s="10"/>
      <c r="E1152" s="61" t="s">
        <v>7863</v>
      </c>
      <c r="F1152" s="10" t="s">
        <v>3686</v>
      </c>
      <c r="G1152" s="10" t="s">
        <v>4037</v>
      </c>
      <c r="H1152" s="62" t="s">
        <v>12225</v>
      </c>
      <c r="I1152" s="10" t="s">
        <v>10478</v>
      </c>
      <c r="J1152" s="63" t="str">
        <f t="shared" si="82"/>
        <v>IC.TU.081607</v>
      </c>
      <c r="K1152" s="61" t="s">
        <v>12175</v>
      </c>
      <c r="L1152" s="167" t="str">
        <f t="shared" si="81"/>
        <v xml:space="preserve">      Site Other: specify</v>
      </c>
      <c r="M1152" s="168" t="str">
        <f t="shared" si="83"/>
        <v>PI.IC.TU.081607.01</v>
      </c>
      <c r="N1152" s="168"/>
      <c r="O1152" s="168" t="str">
        <f t="shared" si="84"/>
        <v>PH.IC.TU.081607.01</v>
      </c>
      <c r="Q1152" s="168" t="str">
        <f t="shared" si="85"/>
        <v>CL.IC.TU.081607.01</v>
      </c>
    </row>
    <row r="1153" spans="1:45" s="167" customFormat="1" ht="15">
      <c r="A1153" s="167" t="s">
        <v>3934</v>
      </c>
      <c r="C1153" s="62" t="s">
        <v>3574</v>
      </c>
      <c r="D1153" s="10"/>
      <c r="E1153" s="61" t="s">
        <v>7863</v>
      </c>
      <c r="F1153" s="10" t="s">
        <v>3686</v>
      </c>
      <c r="G1153" s="167" t="s">
        <v>4038</v>
      </c>
      <c r="H1153" s="62" t="s">
        <v>3574</v>
      </c>
      <c r="I1153" s="167" t="s">
        <v>4038</v>
      </c>
      <c r="J1153" s="63" t="str">
        <f t="shared" si="82"/>
        <v>IC.TU.081608</v>
      </c>
      <c r="K1153" s="61" t="s">
        <v>12175</v>
      </c>
      <c r="L1153" s="167" t="str">
        <f t="shared" si="81"/>
        <v>Oozing</v>
      </c>
      <c r="M1153" s="168" t="str">
        <f t="shared" si="83"/>
        <v>PI.IC.TU.081608.01</v>
      </c>
      <c r="N1153" s="168"/>
      <c r="O1153" s="168" t="str">
        <f t="shared" si="84"/>
        <v>PH.IC.TU.081608.01</v>
      </c>
      <c r="Q1153" s="168" t="str">
        <f t="shared" si="85"/>
        <v>CL.IC.TU.081608.01</v>
      </c>
      <c r="R1153" s="167" t="s">
        <v>12465</v>
      </c>
      <c r="S1153" s="167">
        <v>500</v>
      </c>
    </row>
    <row r="1154" spans="1:45" s="167" customFormat="1" ht="15">
      <c r="A1154" s="167" t="s">
        <v>3934</v>
      </c>
      <c r="C1154" s="62" t="s">
        <v>3574</v>
      </c>
      <c r="D1154" s="10"/>
      <c r="E1154" s="61" t="s">
        <v>7863</v>
      </c>
      <c r="F1154" s="10" t="s">
        <v>3686</v>
      </c>
      <c r="G1154" s="167" t="s">
        <v>9359</v>
      </c>
      <c r="H1154" s="62" t="s">
        <v>3690</v>
      </c>
      <c r="I1154" s="167" t="s">
        <v>9359</v>
      </c>
      <c r="J1154" s="63" t="str">
        <f t="shared" si="82"/>
        <v>IC.TU.081609</v>
      </c>
      <c r="K1154" s="61" t="s">
        <v>12175</v>
      </c>
      <c r="L1154" s="167" t="str">
        <f t="shared" si="81"/>
        <v>Bleeding</v>
      </c>
      <c r="M1154" s="168" t="str">
        <f t="shared" si="83"/>
        <v>PI.IC.TU.081609.01</v>
      </c>
      <c r="N1154" s="168"/>
      <c r="O1154" s="168" t="str">
        <f t="shared" si="84"/>
        <v>PH.IC.TU.081609.01</v>
      </c>
      <c r="Q1154" s="168" t="str">
        <f t="shared" si="85"/>
        <v>CL.IC.TU.081609.01</v>
      </c>
      <c r="R1154" s="167" t="s">
        <v>12465</v>
      </c>
      <c r="S1154" s="167">
        <v>500</v>
      </c>
    </row>
    <row r="1155" spans="1:45" s="167" customFormat="1" ht="15">
      <c r="A1155" s="167" t="s">
        <v>3934</v>
      </c>
      <c r="C1155" s="62" t="s">
        <v>3574</v>
      </c>
      <c r="D1155" s="10"/>
      <c r="E1155" s="61" t="s">
        <v>7863</v>
      </c>
      <c r="F1155" s="10" t="s">
        <v>3686</v>
      </c>
      <c r="G1155" s="167" t="s">
        <v>3963</v>
      </c>
      <c r="H1155" s="62" t="s">
        <v>3188</v>
      </c>
      <c r="I1155" s="167" t="s">
        <v>3963</v>
      </c>
      <c r="J1155" s="63" t="str">
        <f t="shared" si="82"/>
        <v>IC.TU.081610</v>
      </c>
      <c r="K1155" s="61" t="s">
        <v>12175</v>
      </c>
      <c r="L1155" s="167" t="str">
        <f t="shared" si="81"/>
        <v>Reddened</v>
      </c>
      <c r="M1155" s="168" t="str">
        <f t="shared" si="83"/>
        <v>PI.IC.TU.081610.01</v>
      </c>
      <c r="N1155" s="168"/>
      <c r="O1155" s="168" t="str">
        <f t="shared" si="84"/>
        <v>PH.IC.TU.081610.01</v>
      </c>
      <c r="Q1155" s="168" t="str">
        <f t="shared" si="85"/>
        <v>CL.IC.TU.081610.01</v>
      </c>
      <c r="R1155" s="167" t="s">
        <v>12465</v>
      </c>
      <c r="S1155" s="167">
        <v>500</v>
      </c>
    </row>
    <row r="1156" spans="1:45" s="146" customFormat="1" ht="16">
      <c r="A1156" s="146" t="s">
        <v>3934</v>
      </c>
      <c r="C1156" s="147" t="s">
        <v>3574</v>
      </c>
      <c r="E1156" s="147" t="s">
        <v>7863</v>
      </c>
      <c r="F1156" s="146" t="s">
        <v>3686</v>
      </c>
      <c r="G1156" s="146" t="s">
        <v>14524</v>
      </c>
      <c r="H1156" s="147" t="s">
        <v>5749</v>
      </c>
      <c r="I1156" s="146" t="s">
        <v>14524</v>
      </c>
      <c r="J1156" s="148" t="str">
        <f t="shared" si="82"/>
        <v>IC.TU.081611</v>
      </c>
      <c r="K1156" s="147" t="s">
        <v>12175</v>
      </c>
      <c r="L1156" s="146" t="str">
        <f t="shared" si="81"/>
        <v>Drainage</v>
      </c>
      <c r="M1156" s="148" t="str">
        <f t="shared" si="83"/>
        <v>PI.IC.TU.081611.01</v>
      </c>
      <c r="N1156" s="148"/>
      <c r="O1156" s="148" t="str">
        <f t="shared" si="84"/>
        <v>PH.IC.TU.081611.01</v>
      </c>
      <c r="Q1156" s="148" t="str">
        <f t="shared" si="85"/>
        <v>CL.IC.TU.081611.01</v>
      </c>
      <c r="R1156" s="146" t="s">
        <v>12465</v>
      </c>
      <c r="S1156" s="146">
        <v>500</v>
      </c>
      <c r="AR1156" s="146" t="s">
        <v>12773</v>
      </c>
      <c r="AS1156" s="146">
        <v>1749</v>
      </c>
    </row>
    <row r="1157" spans="1:45" s="167" customFormat="1" ht="15">
      <c r="A1157" s="167" t="s">
        <v>3934</v>
      </c>
      <c r="C1157" s="62" t="s">
        <v>3574</v>
      </c>
      <c r="D1157" s="10"/>
      <c r="E1157" s="61" t="s">
        <v>7863</v>
      </c>
      <c r="F1157" s="10" t="s">
        <v>3686</v>
      </c>
      <c r="G1157" s="167" t="s">
        <v>9633</v>
      </c>
      <c r="H1157" s="62" t="s">
        <v>3064</v>
      </c>
      <c r="I1157" s="167" t="s">
        <v>9633</v>
      </c>
      <c r="J1157" s="63" t="str">
        <f t="shared" si="82"/>
        <v>IC.TU.081612</v>
      </c>
      <c r="K1157" s="61" t="s">
        <v>12175</v>
      </c>
      <c r="L1157" s="167" t="str">
        <f t="shared" si="81"/>
        <v>Tender</v>
      </c>
      <c r="M1157" s="168" t="str">
        <f t="shared" si="83"/>
        <v>PI.IC.TU.081612.01</v>
      </c>
      <c r="N1157" s="168"/>
      <c r="O1157" s="168" t="str">
        <f t="shared" si="84"/>
        <v>PH.IC.TU.081612.01</v>
      </c>
      <c r="Q1157" s="168" t="str">
        <f t="shared" si="85"/>
        <v>CL.IC.TU.081612.01</v>
      </c>
      <c r="R1157" s="167" t="s">
        <v>12465</v>
      </c>
      <c r="S1157" s="167">
        <v>500</v>
      </c>
    </row>
    <row r="1158" spans="1:45" s="167" customFormat="1" ht="15">
      <c r="A1158" s="10" t="s">
        <v>3934</v>
      </c>
      <c r="B1158" s="10"/>
      <c r="C1158" s="62" t="s">
        <v>3574</v>
      </c>
      <c r="D1158" s="10" t="s">
        <v>10274</v>
      </c>
      <c r="E1158" s="61" t="s">
        <v>6777</v>
      </c>
      <c r="F1158" s="10" t="s">
        <v>3686</v>
      </c>
      <c r="G1158" s="10" t="s">
        <v>3756</v>
      </c>
      <c r="H1158" s="62" t="s">
        <v>11848</v>
      </c>
      <c r="I1158" s="10" t="s">
        <v>11753</v>
      </c>
      <c r="J1158" s="63" t="str">
        <f t="shared" si="82"/>
        <v>IC.TU.081701</v>
      </c>
      <c r="K1158" s="61" t="s">
        <v>12175</v>
      </c>
      <c r="L1158" s="167" t="str">
        <f t="shared" si="81"/>
        <v xml:space="preserve">      Status Unchanged</v>
      </c>
      <c r="M1158" s="168" t="str">
        <f t="shared" si="83"/>
        <v>PI.IC.TU.081701.01</v>
      </c>
      <c r="N1158" s="168"/>
      <c r="O1158" s="168" t="str">
        <f t="shared" si="84"/>
        <v>PH.IC.TU.081701.01</v>
      </c>
      <c r="Q1158" s="168" t="str">
        <f t="shared" si="85"/>
        <v>CL.IC.TU.081701.01</v>
      </c>
    </row>
    <row r="1159" spans="1:45" s="167" customFormat="1" ht="15">
      <c r="A1159" s="10" t="s">
        <v>3934</v>
      </c>
      <c r="B1159" s="10"/>
      <c r="C1159" s="62" t="s">
        <v>3574</v>
      </c>
      <c r="D1159" s="10"/>
      <c r="E1159" s="61" t="s">
        <v>12462</v>
      </c>
      <c r="F1159" s="10" t="s">
        <v>3686</v>
      </c>
      <c r="G1159" s="10" t="s">
        <v>3757</v>
      </c>
      <c r="H1159" s="62" t="s">
        <v>12030</v>
      </c>
      <c r="I1159" s="10" t="s">
        <v>11752</v>
      </c>
      <c r="J1159" s="63" t="str">
        <f t="shared" si="82"/>
        <v>IC.TU.081702</v>
      </c>
      <c r="K1159" s="61" t="s">
        <v>12175</v>
      </c>
      <c r="L1159" s="167" t="str">
        <f t="shared" si="81"/>
        <v xml:space="preserve">      Status Decreasing</v>
      </c>
      <c r="M1159" s="168" t="str">
        <f t="shared" si="83"/>
        <v>PI.IC.TU.081702.01</v>
      </c>
      <c r="N1159" s="168"/>
      <c r="O1159" s="168" t="str">
        <f t="shared" si="84"/>
        <v>PH.IC.TU.081702.01</v>
      </c>
      <c r="Q1159" s="168" t="str">
        <f t="shared" si="85"/>
        <v>CL.IC.TU.081702.01</v>
      </c>
    </row>
    <row r="1160" spans="1:45" s="167" customFormat="1" ht="15">
      <c r="A1160" s="10" t="s">
        <v>3934</v>
      </c>
      <c r="B1160" s="10"/>
      <c r="C1160" s="62" t="s">
        <v>3574</v>
      </c>
      <c r="D1160" s="10"/>
      <c r="E1160" s="61" t="s">
        <v>12462</v>
      </c>
      <c r="F1160" s="10" t="s">
        <v>3686</v>
      </c>
      <c r="G1160" s="10" t="s">
        <v>3758</v>
      </c>
      <c r="H1160" s="62" t="s">
        <v>12032</v>
      </c>
      <c r="I1160" s="10" t="s">
        <v>11583</v>
      </c>
      <c r="J1160" s="63" t="str">
        <f t="shared" si="82"/>
        <v>IC.TU.081703</v>
      </c>
      <c r="K1160" s="61" t="s">
        <v>12175</v>
      </c>
      <c r="L1160" s="167" t="str">
        <f t="shared" si="81"/>
        <v xml:space="preserve">      Status Increasing</v>
      </c>
      <c r="M1160" s="168" t="str">
        <f t="shared" si="83"/>
        <v>PI.IC.TU.081703.01</v>
      </c>
      <c r="N1160" s="168"/>
      <c r="O1160" s="168" t="str">
        <f t="shared" si="84"/>
        <v>PH.IC.TU.081703.01</v>
      </c>
      <c r="Q1160" s="168" t="str">
        <f t="shared" si="85"/>
        <v>CL.IC.TU.081703.01</v>
      </c>
    </row>
    <row r="1161" spans="1:45" s="167" customFormat="1" ht="15">
      <c r="A1161" s="10" t="s">
        <v>3934</v>
      </c>
      <c r="B1161" s="10"/>
      <c r="C1161" s="62" t="s">
        <v>3574</v>
      </c>
      <c r="D1161" s="10" t="s">
        <v>10275</v>
      </c>
      <c r="E1161" s="61" t="s">
        <v>12602</v>
      </c>
      <c r="F1161" s="10" t="s">
        <v>3686</v>
      </c>
      <c r="G1161" s="10" t="s">
        <v>3899</v>
      </c>
      <c r="H1161" s="62" t="s">
        <v>11848</v>
      </c>
      <c r="I1161" s="10" t="s">
        <v>11474</v>
      </c>
      <c r="J1161" s="63" t="str">
        <f t="shared" si="82"/>
        <v>IC.TU.081801</v>
      </c>
      <c r="K1161" s="61" t="s">
        <v>12175</v>
      </c>
      <c r="L1161" s="167" t="str">
        <f t="shared" si="81"/>
        <v xml:space="preserve">      Site consistent with Body Temperature</v>
      </c>
      <c r="M1161" s="168" t="str">
        <f t="shared" si="83"/>
        <v>PI.IC.TU.081801.01</v>
      </c>
      <c r="N1161" s="168"/>
      <c r="O1161" s="168" t="str">
        <f t="shared" si="84"/>
        <v>PH.IC.TU.081801.01</v>
      </c>
      <c r="Q1161" s="168" t="str">
        <f t="shared" si="85"/>
        <v>CL.IC.TU.081801.01</v>
      </c>
    </row>
    <row r="1162" spans="1:45" s="167" customFormat="1" ht="15">
      <c r="A1162" s="10" t="s">
        <v>3934</v>
      </c>
      <c r="B1162" s="10"/>
      <c r="C1162" s="62" t="s">
        <v>3574</v>
      </c>
      <c r="D1162" s="10"/>
      <c r="E1162" s="61" t="s">
        <v>12602</v>
      </c>
      <c r="F1162" s="10" t="s">
        <v>3686</v>
      </c>
      <c r="G1162" s="10" t="s">
        <v>4049</v>
      </c>
      <c r="H1162" s="62" t="s">
        <v>12030</v>
      </c>
      <c r="I1162" s="10" t="s">
        <v>11504</v>
      </c>
      <c r="J1162" s="63" t="str">
        <f t="shared" si="82"/>
        <v>IC.TU.081802</v>
      </c>
      <c r="K1162" s="61" t="s">
        <v>12175</v>
      </c>
      <c r="L1162" s="167" t="str">
        <f t="shared" si="81"/>
        <v xml:space="preserve">      Site Warmer than Body Temperature</v>
      </c>
      <c r="M1162" s="168" t="str">
        <f t="shared" si="83"/>
        <v>PI.IC.TU.081802.01</v>
      </c>
      <c r="N1162" s="168"/>
      <c r="O1162" s="168" t="str">
        <f t="shared" si="84"/>
        <v>PH.IC.TU.081802.01</v>
      </c>
      <c r="Q1162" s="168" t="str">
        <f t="shared" si="85"/>
        <v>CL.IC.TU.081802.01</v>
      </c>
    </row>
    <row r="1163" spans="1:45" s="167" customFormat="1" ht="15">
      <c r="A1163" s="10" t="s">
        <v>3934</v>
      </c>
      <c r="B1163" s="10"/>
      <c r="C1163" s="62" t="s">
        <v>3574</v>
      </c>
      <c r="D1163" s="10"/>
      <c r="E1163" s="61" t="s">
        <v>12602</v>
      </c>
      <c r="F1163" s="10" t="s">
        <v>3686</v>
      </c>
      <c r="G1163" s="10" t="s">
        <v>3759</v>
      </c>
      <c r="H1163" s="62" t="s">
        <v>12032</v>
      </c>
      <c r="I1163" s="10" t="s">
        <v>11506</v>
      </c>
      <c r="J1163" s="63" t="str">
        <f t="shared" si="82"/>
        <v>IC.TU.081803</v>
      </c>
      <c r="K1163" s="61" t="s">
        <v>12175</v>
      </c>
      <c r="L1163" s="167" t="str">
        <f t="shared" si="81"/>
        <v xml:space="preserve">      Site Warmer than Opposite Body Part</v>
      </c>
      <c r="M1163" s="168" t="str">
        <f t="shared" si="83"/>
        <v>PI.IC.TU.081803.01</v>
      </c>
      <c r="N1163" s="168"/>
      <c r="O1163" s="168" t="str">
        <f t="shared" si="84"/>
        <v>PH.IC.TU.081803.01</v>
      </c>
      <c r="Q1163" s="168" t="str">
        <f t="shared" si="85"/>
        <v>CL.IC.TU.081803.01</v>
      </c>
    </row>
    <row r="1164" spans="1:45" s="167" customFormat="1" ht="15">
      <c r="A1164" s="10" t="s">
        <v>3934</v>
      </c>
      <c r="B1164" s="10"/>
      <c r="C1164" s="62" t="s">
        <v>3574</v>
      </c>
      <c r="D1164" s="10"/>
      <c r="E1164" s="61" t="s">
        <v>12602</v>
      </c>
      <c r="F1164" s="10" t="s">
        <v>3686</v>
      </c>
      <c r="G1164" s="10" t="s">
        <v>3641</v>
      </c>
      <c r="H1164" s="62" t="s">
        <v>12028</v>
      </c>
      <c r="I1164" s="10" t="s">
        <v>11508</v>
      </c>
      <c r="J1164" s="63" t="str">
        <f t="shared" si="82"/>
        <v>IC.TU.081804</v>
      </c>
      <c r="K1164" s="61" t="s">
        <v>12175</v>
      </c>
      <c r="L1164" s="167" t="str">
        <f t="shared" si="81"/>
        <v xml:space="preserve">      Site Cooler than Body Temperature</v>
      </c>
      <c r="M1164" s="168" t="str">
        <f t="shared" si="83"/>
        <v>PI.IC.TU.081804.01</v>
      </c>
      <c r="N1164" s="168"/>
      <c r="O1164" s="168" t="str">
        <f t="shared" si="84"/>
        <v>PH.IC.TU.081804.01</v>
      </c>
      <c r="Q1164" s="168" t="str">
        <f t="shared" si="85"/>
        <v>CL.IC.TU.081804.01</v>
      </c>
    </row>
    <row r="1165" spans="1:45" s="167" customFormat="1" ht="15">
      <c r="A1165" s="10" t="s">
        <v>3934</v>
      </c>
      <c r="B1165" s="10"/>
      <c r="C1165" s="62" t="s">
        <v>3574</v>
      </c>
      <c r="D1165" s="10"/>
      <c r="E1165" s="61" t="s">
        <v>12602</v>
      </c>
      <c r="F1165" s="10" t="s">
        <v>3686</v>
      </c>
      <c r="G1165" s="10" t="s">
        <v>3642</v>
      </c>
      <c r="H1165" s="62" t="s">
        <v>12210</v>
      </c>
      <c r="I1165" s="10" t="s">
        <v>11510</v>
      </c>
      <c r="J1165" s="63" t="str">
        <f t="shared" si="82"/>
        <v>IC.TU.081805</v>
      </c>
      <c r="K1165" s="61" t="s">
        <v>12175</v>
      </c>
      <c r="L1165" s="167" t="str">
        <f t="shared" si="81"/>
        <v xml:space="preserve">      Site Cooler than Opposite Body Part</v>
      </c>
      <c r="M1165" s="168" t="str">
        <f t="shared" si="83"/>
        <v>PI.IC.TU.081805.01</v>
      </c>
      <c r="N1165" s="168"/>
      <c r="O1165" s="168" t="str">
        <f t="shared" si="84"/>
        <v>PH.IC.TU.081805.01</v>
      </c>
      <c r="Q1165" s="168" t="str">
        <f t="shared" si="85"/>
        <v>CL.IC.TU.081805.01</v>
      </c>
    </row>
    <row r="1166" spans="1:45" s="167" customFormat="1" ht="15">
      <c r="A1166" s="10" t="s">
        <v>3934</v>
      </c>
      <c r="B1166" s="10"/>
      <c r="C1166" s="62" t="s">
        <v>3574</v>
      </c>
      <c r="D1166" s="10" t="s">
        <v>10276</v>
      </c>
      <c r="E1166" s="61" t="s">
        <v>12604</v>
      </c>
      <c r="F1166" s="10" t="s">
        <v>3687</v>
      </c>
      <c r="G1166" s="10" t="s">
        <v>10446</v>
      </c>
      <c r="H1166" s="62" t="s">
        <v>11848</v>
      </c>
      <c r="I1166" s="10" t="s">
        <v>10446</v>
      </c>
      <c r="J1166" s="63" t="str">
        <f t="shared" si="82"/>
        <v>IC.TU.081901</v>
      </c>
      <c r="K1166" s="61" t="s">
        <v>12175</v>
      </c>
      <c r="L1166" s="167" t="str">
        <f t="shared" si="81"/>
        <v>Patent</v>
      </c>
      <c r="M1166" s="168" t="str">
        <f t="shared" si="83"/>
        <v>PI.IC.TU.081901.01</v>
      </c>
      <c r="N1166" s="168"/>
      <c r="O1166" s="168" t="str">
        <f t="shared" si="84"/>
        <v>PH.IC.TU.081901.01</v>
      </c>
      <c r="Q1166" s="168" t="str">
        <f t="shared" si="85"/>
        <v>CL.IC.TU.081901.01</v>
      </c>
    </row>
    <row r="1167" spans="1:45" s="167" customFormat="1" ht="15">
      <c r="A1167" s="10" t="s">
        <v>3934</v>
      </c>
      <c r="B1167" s="10"/>
      <c r="C1167" s="62" t="s">
        <v>3574</v>
      </c>
      <c r="D1167" s="10"/>
      <c r="E1167" s="61" t="s">
        <v>12604</v>
      </c>
      <c r="F1167" s="10" t="s">
        <v>3687</v>
      </c>
      <c r="G1167" s="10" t="s">
        <v>10128</v>
      </c>
      <c r="H1167" s="62" t="s">
        <v>12030</v>
      </c>
      <c r="I1167" s="10" t="s">
        <v>10128</v>
      </c>
      <c r="J1167" s="63" t="str">
        <f t="shared" si="82"/>
        <v>IC.TU.081902</v>
      </c>
      <c r="K1167" s="61" t="s">
        <v>12175</v>
      </c>
      <c r="L1167" s="167" t="str">
        <f t="shared" si="81"/>
        <v>Irrigated</v>
      </c>
      <c r="M1167" s="168" t="str">
        <f t="shared" si="83"/>
        <v>PI.IC.TU.081902.01</v>
      </c>
      <c r="N1167" s="168"/>
      <c r="O1167" s="168" t="str">
        <f t="shared" si="84"/>
        <v>PH.IC.TU.081902.01</v>
      </c>
      <c r="Q1167" s="168" t="str">
        <f t="shared" si="85"/>
        <v>CL.IC.TU.081902.01</v>
      </c>
    </row>
    <row r="1168" spans="1:45" s="167" customFormat="1" ht="15">
      <c r="A1168" s="10" t="s">
        <v>3934</v>
      </c>
      <c r="B1168" s="10"/>
      <c r="C1168" s="62" t="s">
        <v>3574</v>
      </c>
      <c r="D1168" s="10"/>
      <c r="E1168" s="61" t="s">
        <v>12604</v>
      </c>
      <c r="F1168" s="10" t="s">
        <v>3687</v>
      </c>
      <c r="G1168" s="10" t="s">
        <v>10300</v>
      </c>
      <c r="H1168" s="62" t="s">
        <v>12032</v>
      </c>
      <c r="I1168" s="10" t="s">
        <v>10300</v>
      </c>
      <c r="J1168" s="63" t="str">
        <f t="shared" si="82"/>
        <v>IC.TU.081903</v>
      </c>
      <c r="K1168" s="61" t="s">
        <v>12175</v>
      </c>
      <c r="L1168" s="167" t="str">
        <f t="shared" si="81"/>
        <v>Clamped</v>
      </c>
      <c r="M1168" s="168" t="str">
        <f t="shared" si="83"/>
        <v>PI.IC.TU.081903.01</v>
      </c>
      <c r="N1168" s="168"/>
      <c r="O1168" s="168" t="str">
        <f t="shared" si="84"/>
        <v>PH.IC.TU.081903.01</v>
      </c>
      <c r="Q1168" s="168" t="str">
        <f t="shared" si="85"/>
        <v>CL.IC.TU.081903.01</v>
      </c>
    </row>
    <row r="1169" spans="1:25" s="167" customFormat="1" ht="15">
      <c r="A1169" s="10" t="s">
        <v>3934</v>
      </c>
      <c r="B1169" s="10"/>
      <c r="C1169" s="62" t="s">
        <v>3574</v>
      </c>
      <c r="D1169" s="10"/>
      <c r="E1169" s="61" t="s">
        <v>12604</v>
      </c>
      <c r="F1169" s="10" t="s">
        <v>3687</v>
      </c>
      <c r="G1169" s="10" t="s">
        <v>3645</v>
      </c>
      <c r="H1169" s="62" t="s">
        <v>12028</v>
      </c>
      <c r="I1169" s="10" t="s">
        <v>3901</v>
      </c>
      <c r="J1169" s="63" t="str">
        <f t="shared" si="82"/>
        <v>IC.TU.081904</v>
      </c>
      <c r="K1169" s="61" t="s">
        <v>12175</v>
      </c>
      <c r="L1169" s="167" t="str">
        <f t="shared" si="81"/>
        <v>Non-patent/Clogged</v>
      </c>
      <c r="M1169" s="168" t="str">
        <f t="shared" si="83"/>
        <v>PI.IC.TU.081904.01</v>
      </c>
      <c r="N1169" s="168"/>
      <c r="O1169" s="168" t="str">
        <f t="shared" si="84"/>
        <v>PH.IC.TU.081904.01</v>
      </c>
      <c r="Q1169" s="168" t="str">
        <f t="shared" si="85"/>
        <v>CL.IC.TU.081904.01</v>
      </c>
    </row>
    <row r="1170" spans="1:25" s="167" customFormat="1" ht="15">
      <c r="A1170" s="10" t="s">
        <v>3934</v>
      </c>
      <c r="B1170" s="10"/>
      <c r="C1170" s="62" t="s">
        <v>3574</v>
      </c>
      <c r="D1170" s="10"/>
      <c r="E1170" s="61" t="s">
        <v>12604</v>
      </c>
      <c r="F1170" s="10" t="s">
        <v>3687</v>
      </c>
      <c r="G1170" s="10" t="s">
        <v>3917</v>
      </c>
      <c r="H1170" s="62" t="s">
        <v>12210</v>
      </c>
      <c r="I1170" s="10" t="s">
        <v>3918</v>
      </c>
      <c r="J1170" s="63" t="str">
        <f t="shared" si="82"/>
        <v>IC.TU.081905</v>
      </c>
      <c r="K1170" s="61" t="s">
        <v>12175</v>
      </c>
      <c r="L1170" s="167" t="str">
        <f t="shared" si="81"/>
        <v>Stripped/Milked</v>
      </c>
      <c r="M1170" s="168" t="str">
        <f t="shared" si="83"/>
        <v>PI.IC.TU.081905.01</v>
      </c>
      <c r="N1170" s="168"/>
      <c r="O1170" s="168" t="str">
        <f t="shared" si="84"/>
        <v>PH.IC.TU.081905.01</v>
      </c>
      <c r="Q1170" s="168" t="str">
        <f t="shared" si="85"/>
        <v>CL.IC.TU.081905.01</v>
      </c>
    </row>
    <row r="1171" spans="1:25" s="167" customFormat="1" ht="15">
      <c r="A1171" s="10" t="s">
        <v>3934</v>
      </c>
      <c r="B1171" s="10"/>
      <c r="C1171" s="62" t="s">
        <v>3574</v>
      </c>
      <c r="D1171" s="10"/>
      <c r="E1171" s="61" t="s">
        <v>12604</v>
      </c>
      <c r="F1171" s="10" t="s">
        <v>3687</v>
      </c>
      <c r="G1171" s="10" t="s">
        <v>3919</v>
      </c>
      <c r="H1171" s="62" t="s">
        <v>12212</v>
      </c>
      <c r="I1171" s="10" t="s">
        <v>10046</v>
      </c>
      <c r="J1171" s="63" t="str">
        <f t="shared" si="82"/>
        <v>IC.TU.081906</v>
      </c>
      <c r="K1171" s="61" t="s">
        <v>12175</v>
      </c>
      <c r="L1171" s="167" t="str">
        <f t="shared" si="81"/>
        <v>Gravity Drainage</v>
      </c>
      <c r="M1171" s="168" t="str">
        <f t="shared" si="83"/>
        <v>PI.IC.TU.081906.01</v>
      </c>
      <c r="N1171" s="168"/>
      <c r="O1171" s="168" t="str">
        <f t="shared" si="84"/>
        <v>PH.IC.TU.081906.01</v>
      </c>
      <c r="Q1171" s="168" t="str">
        <f t="shared" si="85"/>
        <v>CL.IC.TU.081906.01</v>
      </c>
    </row>
    <row r="1172" spans="1:25" s="167" customFormat="1" ht="15">
      <c r="A1172" s="10" t="s">
        <v>3934</v>
      </c>
      <c r="B1172" s="10"/>
      <c r="C1172" s="62" t="s">
        <v>3574</v>
      </c>
      <c r="D1172" s="10"/>
      <c r="E1172" s="61" t="s">
        <v>12604</v>
      </c>
      <c r="F1172" s="10" t="s">
        <v>3687</v>
      </c>
      <c r="G1172" s="10" t="s">
        <v>10123</v>
      </c>
      <c r="H1172" s="62" t="s">
        <v>12225</v>
      </c>
      <c r="I1172" s="10" t="s">
        <v>11841</v>
      </c>
      <c r="J1172" s="63" t="str">
        <f t="shared" si="82"/>
        <v>IC.TU.081907</v>
      </c>
      <c r="K1172" s="61" t="s">
        <v>12175</v>
      </c>
      <c r="L1172" s="167" t="str">
        <f t="shared" si="81"/>
        <v>Discontinued</v>
      </c>
      <c r="M1172" s="168" t="str">
        <f t="shared" si="83"/>
        <v>PI.IC.TU.081907.01</v>
      </c>
      <c r="N1172" s="168"/>
      <c r="O1172" s="168" t="str">
        <f t="shared" si="84"/>
        <v>PH.IC.TU.081907.01</v>
      </c>
      <c r="Q1172" s="168" t="str">
        <f t="shared" si="85"/>
        <v>CL.IC.TU.081907.01</v>
      </c>
    </row>
    <row r="1173" spans="1:25" s="167" customFormat="1" ht="15">
      <c r="A1173" s="10" t="s">
        <v>3934</v>
      </c>
      <c r="B1173" s="10"/>
      <c r="C1173" s="62" t="s">
        <v>3574</v>
      </c>
      <c r="D1173" s="10"/>
      <c r="E1173" s="61" t="s">
        <v>12604</v>
      </c>
      <c r="F1173" s="10" t="s">
        <v>3687</v>
      </c>
      <c r="G1173" s="10" t="s">
        <v>10478</v>
      </c>
      <c r="H1173" s="62" t="s">
        <v>11638</v>
      </c>
      <c r="I1173" s="10" t="s">
        <v>10478</v>
      </c>
      <c r="J1173" s="63" t="str">
        <f t="shared" si="82"/>
        <v>IC.TU.081908</v>
      </c>
      <c r="K1173" s="61" t="s">
        <v>12175</v>
      </c>
      <c r="L1173" s="167" t="str">
        <f t="shared" si="81"/>
        <v>Other: specify</v>
      </c>
      <c r="M1173" s="168" t="str">
        <f t="shared" si="83"/>
        <v>PI.IC.TU.081908.01</v>
      </c>
      <c r="N1173" s="168"/>
      <c r="O1173" s="168" t="str">
        <f t="shared" si="84"/>
        <v>PH.IC.TU.081908.01</v>
      </c>
      <c r="Q1173" s="168" t="str">
        <f t="shared" si="85"/>
        <v>CL.IC.TU.081908.01</v>
      </c>
    </row>
    <row r="1174" spans="1:25" s="167" customFormat="1" ht="15">
      <c r="A1174" s="167" t="s">
        <v>3934</v>
      </c>
      <c r="C1174" s="61" t="s">
        <v>12349</v>
      </c>
      <c r="E1174" s="61" t="s">
        <v>12604</v>
      </c>
      <c r="F1174" s="167" t="s">
        <v>12927</v>
      </c>
      <c r="G1174" s="167" t="s">
        <v>12805</v>
      </c>
      <c r="H1174" s="62" t="s">
        <v>12732</v>
      </c>
      <c r="J1174" s="63" t="str">
        <f t="shared" si="82"/>
        <v>IC.TU.081909</v>
      </c>
      <c r="K1174" s="61" t="s">
        <v>2206</v>
      </c>
      <c r="L1174" s="167" t="str">
        <f t="shared" si="81"/>
        <v>Self Discontinued</v>
      </c>
      <c r="M1174" s="168" t="str">
        <f t="shared" si="83"/>
        <v>PI.IC.TU.081909.01</v>
      </c>
      <c r="N1174" s="168"/>
      <c r="O1174" s="168" t="str">
        <f t="shared" si="84"/>
        <v>PH.IC.TU.081909.01</v>
      </c>
      <c r="Q1174" s="168" t="str">
        <f t="shared" si="85"/>
        <v>CL.IC.TU.081909.01</v>
      </c>
      <c r="X1174" s="167" t="s">
        <v>12505</v>
      </c>
      <c r="Y1174" s="167">
        <v>1124</v>
      </c>
    </row>
    <row r="1175" spans="1:25" s="167" customFormat="1" ht="15">
      <c r="A1175" s="10" t="s">
        <v>3934</v>
      </c>
      <c r="B1175" s="10"/>
      <c r="C1175" s="62" t="s">
        <v>3574</v>
      </c>
      <c r="D1175" s="10" t="s">
        <v>9826</v>
      </c>
      <c r="E1175" s="61" t="s">
        <v>7228</v>
      </c>
      <c r="F1175" s="10" t="s">
        <v>3568</v>
      </c>
      <c r="G1175" s="10" t="s">
        <v>9743</v>
      </c>
      <c r="H1175" s="62" t="s">
        <v>11848</v>
      </c>
      <c r="I1175" s="10" t="s">
        <v>12157</v>
      </c>
      <c r="J1175" s="63" t="str">
        <f t="shared" si="82"/>
        <v>IC.TU.082001</v>
      </c>
      <c r="K1175" s="61" t="s">
        <v>12175</v>
      </c>
      <c r="L1175" s="167" t="str">
        <f t="shared" si="81"/>
        <v xml:space="preserve">      None</v>
      </c>
      <c r="M1175" s="168" t="str">
        <f t="shared" si="83"/>
        <v>PI.IC.TU.082001.01</v>
      </c>
      <c r="N1175" s="168"/>
      <c r="O1175" s="168" t="str">
        <f t="shared" si="84"/>
        <v>PH.IC.TU.082001.01</v>
      </c>
      <c r="Q1175" s="168" t="str">
        <f t="shared" si="85"/>
        <v>CL.IC.TU.082001.01</v>
      </c>
    </row>
    <row r="1176" spans="1:25" s="167" customFormat="1" ht="15">
      <c r="A1176" s="10" t="s">
        <v>3934</v>
      </c>
      <c r="B1176" s="10"/>
      <c r="C1176" s="62" t="s">
        <v>3574</v>
      </c>
      <c r="D1176" s="10"/>
      <c r="E1176" s="61" t="s">
        <v>7228</v>
      </c>
      <c r="F1176" s="10" t="s">
        <v>3568</v>
      </c>
      <c r="G1176" s="10" t="s">
        <v>8799</v>
      </c>
      <c r="H1176" s="62" t="s">
        <v>12030</v>
      </c>
      <c r="I1176" s="10" t="s">
        <v>11013</v>
      </c>
      <c r="J1176" s="63" t="str">
        <f t="shared" si="82"/>
        <v>IC.TU.082002</v>
      </c>
      <c r="K1176" s="61" t="s">
        <v>12175</v>
      </c>
      <c r="L1176" s="167" t="str">
        <f t="shared" si="81"/>
        <v xml:space="preserve">     Intermittent</v>
      </c>
      <c r="M1176" s="168" t="str">
        <f t="shared" si="83"/>
        <v>PI.IC.TU.082002.01</v>
      </c>
      <c r="N1176" s="168"/>
      <c r="O1176" s="168" t="str">
        <f t="shared" si="84"/>
        <v>PH.IC.TU.082002.01</v>
      </c>
      <c r="Q1176" s="168" t="str">
        <f t="shared" si="85"/>
        <v>CL.IC.TU.082002.01</v>
      </c>
    </row>
    <row r="1177" spans="1:25" s="167" customFormat="1" ht="15">
      <c r="A1177" s="10" t="s">
        <v>3934</v>
      </c>
      <c r="B1177" s="10"/>
      <c r="C1177" s="62" t="s">
        <v>3574</v>
      </c>
      <c r="D1177" s="10"/>
      <c r="E1177" s="61" t="s">
        <v>7228</v>
      </c>
      <c r="F1177" s="10" t="s">
        <v>3568</v>
      </c>
      <c r="G1177" s="10" t="s">
        <v>10278</v>
      </c>
      <c r="H1177" s="62" t="s">
        <v>12032</v>
      </c>
      <c r="I1177" s="10" t="s">
        <v>8798</v>
      </c>
      <c r="J1177" s="63" t="str">
        <f t="shared" si="82"/>
        <v>IC.TU.082003</v>
      </c>
      <c r="K1177" s="61" t="s">
        <v>12175</v>
      </c>
      <c r="L1177" s="167" t="str">
        <f t="shared" si="81"/>
        <v>Continuous</v>
      </c>
      <c r="M1177" s="168" t="str">
        <f t="shared" si="83"/>
        <v>PI.IC.TU.082003.01</v>
      </c>
      <c r="N1177" s="168"/>
      <c r="O1177" s="168" t="str">
        <f t="shared" si="84"/>
        <v>PH.IC.TU.082003.01</v>
      </c>
      <c r="Q1177" s="168" t="str">
        <f t="shared" si="85"/>
        <v>CL.IC.TU.082003.01</v>
      </c>
    </row>
    <row r="1178" spans="1:25" s="167" customFormat="1" ht="15">
      <c r="A1178" s="167" t="s">
        <v>3934</v>
      </c>
      <c r="C1178" s="61" t="s">
        <v>2513</v>
      </c>
      <c r="E1178" s="61" t="s">
        <v>12282</v>
      </c>
      <c r="F1178" s="167" t="s">
        <v>2639</v>
      </c>
      <c r="G1178" s="167" t="s">
        <v>2244</v>
      </c>
      <c r="H1178" s="62" t="s">
        <v>2242</v>
      </c>
      <c r="I1178" s="167" t="s">
        <v>2245</v>
      </c>
      <c r="J1178" s="63" t="str">
        <f t="shared" si="82"/>
        <v>IC.TU.082004</v>
      </c>
      <c r="K1178" s="61" t="s">
        <v>12175</v>
      </c>
      <c r="L1178" s="167" t="str">
        <f>G1178</f>
        <v xml:space="preserve">     Bulb</v>
      </c>
      <c r="M1178" s="168" t="str">
        <f t="shared" si="83"/>
        <v>PI.IC.TU.082004.01</v>
      </c>
      <c r="N1178" s="168"/>
      <c r="O1178" s="168" t="str">
        <f t="shared" si="84"/>
        <v>PH.IC.TU.082004.01</v>
      </c>
      <c r="Q1178" s="168" t="str">
        <f t="shared" si="85"/>
        <v>CL.IC.TU.082004.01</v>
      </c>
      <c r="V1178" s="167" t="s">
        <v>2777</v>
      </c>
      <c r="W1178" s="167">
        <v>1048</v>
      </c>
    </row>
    <row r="1179" spans="1:25" s="167" customFormat="1" ht="15">
      <c r="A1179" s="10" t="s">
        <v>3934</v>
      </c>
      <c r="B1179" s="10"/>
      <c r="C1179" s="62" t="s">
        <v>3574</v>
      </c>
      <c r="D1179" s="10" t="s">
        <v>10285</v>
      </c>
      <c r="E1179" s="61" t="s">
        <v>8039</v>
      </c>
      <c r="F1179" s="10" t="s">
        <v>3568</v>
      </c>
      <c r="G1179" s="10" t="s">
        <v>3780</v>
      </c>
      <c r="H1179" s="62" t="s">
        <v>11848</v>
      </c>
      <c r="I1179" s="10" t="s">
        <v>8746</v>
      </c>
      <c r="J1179" s="63" t="str">
        <f t="shared" si="82"/>
        <v>IC.TU.082101</v>
      </c>
      <c r="K1179" s="61" t="s">
        <v>12175</v>
      </c>
      <c r="L1179" s="167" t="str">
        <f t="shared" ref="L1179:L1200" si="86">G1179</f>
        <v xml:space="preserve">       None</v>
      </c>
      <c r="M1179" s="168" t="str">
        <f t="shared" si="83"/>
        <v>PI.IC.TU.082101.01</v>
      </c>
      <c r="N1179" s="168"/>
      <c r="O1179" s="168" t="str">
        <f t="shared" si="84"/>
        <v>PH.IC.TU.082101.01</v>
      </c>
      <c r="Q1179" s="168" t="str">
        <f t="shared" si="85"/>
        <v>CL.IC.TU.082101.01</v>
      </c>
    </row>
    <row r="1180" spans="1:25" s="167" customFormat="1" ht="15">
      <c r="A1180" s="10" t="s">
        <v>3934</v>
      </c>
      <c r="B1180" s="10"/>
      <c r="C1180" s="62" t="s">
        <v>3574</v>
      </c>
      <c r="D1180" s="10"/>
      <c r="E1180" s="61" t="s">
        <v>8039</v>
      </c>
      <c r="F1180" s="10" t="s">
        <v>3568</v>
      </c>
      <c r="G1180" s="10" t="s">
        <v>3702</v>
      </c>
      <c r="H1180" s="62" t="s">
        <v>12030</v>
      </c>
      <c r="I1180" s="10" t="s">
        <v>10526</v>
      </c>
      <c r="J1180" s="63" t="str">
        <f t="shared" si="82"/>
        <v>IC.TU.082102</v>
      </c>
      <c r="K1180" s="61" t="s">
        <v>12175</v>
      </c>
      <c r="L1180" s="167" t="str">
        <f t="shared" si="86"/>
        <v xml:space="preserve">      Low</v>
      </c>
      <c r="M1180" s="168" t="str">
        <f t="shared" si="83"/>
        <v>PI.IC.TU.082102.01</v>
      </c>
      <c r="N1180" s="168"/>
      <c r="O1180" s="168" t="str">
        <f t="shared" si="84"/>
        <v>PH.IC.TU.082102.01</v>
      </c>
      <c r="Q1180" s="168" t="str">
        <f t="shared" si="85"/>
        <v>CL.IC.TU.082102.01</v>
      </c>
    </row>
    <row r="1181" spans="1:25" s="167" customFormat="1" ht="15">
      <c r="A1181" s="10" t="s">
        <v>3934</v>
      </c>
      <c r="B1181" s="10"/>
      <c r="C1181" s="62" t="s">
        <v>3574</v>
      </c>
      <c r="D1181" s="10"/>
      <c r="E1181" s="61" t="s">
        <v>8039</v>
      </c>
      <c r="F1181" s="10" t="s">
        <v>3568</v>
      </c>
      <c r="G1181" s="10" t="s">
        <v>4622</v>
      </c>
      <c r="H1181" s="62" t="s">
        <v>12032</v>
      </c>
      <c r="I1181" s="10" t="s">
        <v>10362</v>
      </c>
      <c r="J1181" s="63" t="str">
        <f t="shared" si="82"/>
        <v>IC.TU.082103</v>
      </c>
      <c r="K1181" s="61" t="s">
        <v>12175</v>
      </c>
      <c r="L1181" s="167" t="str">
        <f t="shared" si="86"/>
        <v xml:space="preserve">     Medium</v>
      </c>
      <c r="M1181" s="168" t="str">
        <f t="shared" si="83"/>
        <v>PI.IC.TU.082103.01</v>
      </c>
      <c r="N1181" s="168"/>
      <c r="O1181" s="168" t="str">
        <f t="shared" si="84"/>
        <v>PH.IC.TU.082103.01</v>
      </c>
      <c r="Q1181" s="168" t="str">
        <f t="shared" si="85"/>
        <v>CL.IC.TU.082103.01</v>
      </c>
    </row>
    <row r="1182" spans="1:25" s="167" customFormat="1" ht="15">
      <c r="A1182" s="10" t="s">
        <v>3934</v>
      </c>
      <c r="B1182" s="10"/>
      <c r="C1182" s="62" t="s">
        <v>3574</v>
      </c>
      <c r="D1182" s="10"/>
      <c r="E1182" s="61" t="s">
        <v>8039</v>
      </c>
      <c r="F1182" s="10" t="s">
        <v>3568</v>
      </c>
      <c r="G1182" s="10" t="s">
        <v>3925</v>
      </c>
      <c r="H1182" s="62" t="s">
        <v>12028</v>
      </c>
      <c r="I1182" s="10" t="s">
        <v>10363</v>
      </c>
      <c r="J1182" s="63" t="str">
        <f t="shared" si="82"/>
        <v>IC.TU.082104</v>
      </c>
      <c r="K1182" s="61" t="s">
        <v>12175</v>
      </c>
      <c r="L1182" s="167" t="str">
        <f t="shared" si="86"/>
        <v xml:space="preserve">     High</v>
      </c>
      <c r="M1182" s="168" t="str">
        <f t="shared" si="83"/>
        <v>PI.IC.TU.082104.01</v>
      </c>
      <c r="N1182" s="168"/>
      <c r="O1182" s="168" t="str">
        <f t="shared" si="84"/>
        <v>PH.IC.TU.082104.01</v>
      </c>
      <c r="Q1182" s="168" t="str">
        <f t="shared" si="85"/>
        <v>CL.IC.TU.082104.01</v>
      </c>
    </row>
    <row r="1183" spans="1:25" s="167" customFormat="1" ht="15">
      <c r="A1183" s="167" t="s">
        <v>3934</v>
      </c>
      <c r="C1183" s="62" t="s">
        <v>3574</v>
      </c>
      <c r="D1183" s="10"/>
      <c r="E1183" s="61" t="s">
        <v>8039</v>
      </c>
      <c r="F1183" s="10" t="s">
        <v>3568</v>
      </c>
      <c r="G1183" s="167" t="s">
        <v>4600</v>
      </c>
      <c r="H1183" s="62" t="s">
        <v>6291</v>
      </c>
      <c r="I1183" s="167" t="s">
        <v>3926</v>
      </c>
      <c r="J1183" s="63" t="str">
        <f t="shared" si="82"/>
        <v>IC.TU.082105</v>
      </c>
      <c r="K1183" s="61" t="s">
        <v>12175</v>
      </c>
      <c r="L1183" s="167" t="str">
        <f t="shared" si="86"/>
        <v>Number: specify</v>
      </c>
      <c r="M1183" s="168" t="str">
        <f t="shared" si="83"/>
        <v>PI.IC.TU.082105.01</v>
      </c>
      <c r="N1183" s="168"/>
      <c r="O1183" s="168" t="str">
        <f t="shared" si="84"/>
        <v>PH.IC.TU.082105.01</v>
      </c>
      <c r="Q1183" s="168" t="str">
        <f t="shared" si="85"/>
        <v>CL.IC.TU.082105.01</v>
      </c>
      <c r="R1183" s="167" t="s">
        <v>12465</v>
      </c>
      <c r="S1183" s="167">
        <v>331</v>
      </c>
    </row>
    <row r="1184" spans="1:25" s="167" customFormat="1" ht="15">
      <c r="A1184" s="10" t="s">
        <v>3934</v>
      </c>
      <c r="B1184" s="10"/>
      <c r="C1184" s="62" t="s">
        <v>3574</v>
      </c>
      <c r="D1184" s="10" t="s">
        <v>9846</v>
      </c>
      <c r="E1184" s="61" t="s">
        <v>7874</v>
      </c>
      <c r="F1184" s="10" t="s">
        <v>3569</v>
      </c>
      <c r="G1184" s="10" t="s">
        <v>7180</v>
      </c>
      <c r="H1184" s="62" t="s">
        <v>11848</v>
      </c>
      <c r="I1184" s="10" t="s">
        <v>7180</v>
      </c>
      <c r="J1184" s="63" t="str">
        <f t="shared" si="82"/>
        <v>IC.TU.082201</v>
      </c>
      <c r="K1184" s="61" t="s">
        <v>12175</v>
      </c>
      <c r="L1184" s="167" t="str">
        <f t="shared" si="86"/>
        <v>Bulb</v>
      </c>
      <c r="M1184" s="168" t="str">
        <f t="shared" si="83"/>
        <v>PI.IC.TU.082201.01</v>
      </c>
      <c r="N1184" s="168"/>
      <c r="O1184" s="168" t="str">
        <f t="shared" si="84"/>
        <v>PH.IC.TU.082201.01</v>
      </c>
      <c r="Q1184" s="168" t="str">
        <f t="shared" si="85"/>
        <v>CL.IC.TU.082201.01</v>
      </c>
    </row>
    <row r="1185" spans="1:47" s="167" customFormat="1" ht="15">
      <c r="A1185" s="10" t="s">
        <v>3934</v>
      </c>
      <c r="B1185" s="10"/>
      <c r="C1185" s="62" t="s">
        <v>3574</v>
      </c>
      <c r="D1185" s="10"/>
      <c r="E1185" s="61" t="s">
        <v>7874</v>
      </c>
      <c r="F1185" s="10" t="s">
        <v>3569</v>
      </c>
      <c r="G1185" s="10" t="s">
        <v>3928</v>
      </c>
      <c r="H1185" s="62" t="s">
        <v>12030</v>
      </c>
      <c r="I1185" s="10" t="s">
        <v>3928</v>
      </c>
      <c r="J1185" s="63" t="str">
        <f t="shared" si="82"/>
        <v>IC.TU.082202</v>
      </c>
      <c r="K1185" s="61" t="s">
        <v>12175</v>
      </c>
      <c r="L1185" s="167" t="str">
        <f t="shared" si="86"/>
        <v>Hemovac</v>
      </c>
      <c r="M1185" s="168" t="str">
        <f t="shared" si="83"/>
        <v>PI.IC.TU.082202.01</v>
      </c>
      <c r="N1185" s="168"/>
      <c r="O1185" s="168" t="str">
        <f t="shared" si="84"/>
        <v>PH.IC.TU.082202.01</v>
      </c>
      <c r="Q1185" s="168" t="str">
        <f t="shared" si="85"/>
        <v>CL.IC.TU.082202.01</v>
      </c>
    </row>
    <row r="1186" spans="1:47" s="167" customFormat="1" ht="15">
      <c r="A1186" s="10" t="s">
        <v>3934</v>
      </c>
      <c r="B1186" s="10"/>
      <c r="C1186" s="62" t="s">
        <v>3574</v>
      </c>
      <c r="D1186" s="10"/>
      <c r="E1186" s="61" t="s">
        <v>7874</v>
      </c>
      <c r="F1186" s="10" t="s">
        <v>3569</v>
      </c>
      <c r="G1186" s="10" t="s">
        <v>3929</v>
      </c>
      <c r="H1186" s="62" t="s">
        <v>12032</v>
      </c>
      <c r="I1186" s="10" t="s">
        <v>3930</v>
      </c>
      <c r="J1186" s="63" t="str">
        <f t="shared" si="82"/>
        <v>IC.TU.082203</v>
      </c>
      <c r="K1186" s="61" t="s">
        <v>12175</v>
      </c>
      <c r="L1186" s="167" t="str">
        <f t="shared" si="86"/>
        <v>Jackson Pratt</v>
      </c>
      <c r="M1186" s="168" t="str">
        <f t="shared" si="83"/>
        <v>PI.IC.TU.082203.01</v>
      </c>
      <c r="N1186" s="168"/>
      <c r="O1186" s="168" t="str">
        <f t="shared" si="84"/>
        <v>PH.IC.TU.082203.01</v>
      </c>
      <c r="Q1186" s="168" t="str">
        <f t="shared" si="85"/>
        <v>CL.IC.TU.082203.01</v>
      </c>
    </row>
    <row r="1187" spans="1:47" s="167" customFormat="1" ht="15">
      <c r="A1187" s="10" t="s">
        <v>3934</v>
      </c>
      <c r="B1187" s="10"/>
      <c r="C1187" s="62" t="s">
        <v>3574</v>
      </c>
      <c r="D1187" s="10"/>
      <c r="E1187" s="61" t="s">
        <v>7874</v>
      </c>
      <c r="F1187" s="10" t="s">
        <v>3569</v>
      </c>
      <c r="G1187" s="10" t="s">
        <v>3931</v>
      </c>
      <c r="H1187" s="62" t="s">
        <v>12028</v>
      </c>
      <c r="I1187" s="10" t="s">
        <v>3931</v>
      </c>
      <c r="J1187" s="63" t="str">
        <f t="shared" si="82"/>
        <v>IC.TU.082204</v>
      </c>
      <c r="K1187" s="61" t="s">
        <v>12175</v>
      </c>
      <c r="L1187" s="167" t="str">
        <f t="shared" si="86"/>
        <v>Penrose</v>
      </c>
      <c r="M1187" s="168" t="str">
        <f t="shared" si="83"/>
        <v>PI.IC.TU.082204.01</v>
      </c>
      <c r="N1187" s="168"/>
      <c r="O1187" s="168" t="str">
        <f t="shared" si="84"/>
        <v>PH.IC.TU.082204.01</v>
      </c>
      <c r="Q1187" s="168" t="str">
        <f t="shared" si="85"/>
        <v>CL.IC.TU.082204.01</v>
      </c>
    </row>
    <row r="1188" spans="1:47" s="167" customFormat="1" ht="15">
      <c r="A1188" s="10" t="s">
        <v>3934</v>
      </c>
      <c r="B1188" s="10"/>
      <c r="C1188" s="62" t="s">
        <v>3574</v>
      </c>
      <c r="D1188" s="10"/>
      <c r="E1188" s="61" t="s">
        <v>7874</v>
      </c>
      <c r="F1188" s="10" t="s">
        <v>3569</v>
      </c>
      <c r="G1188" s="10" t="s">
        <v>3937</v>
      </c>
      <c r="H1188" s="62" t="s">
        <v>12210</v>
      </c>
      <c r="I1188" s="10" t="s">
        <v>3938</v>
      </c>
      <c r="J1188" s="63" t="str">
        <f t="shared" si="82"/>
        <v>IC.TU.082205</v>
      </c>
      <c r="K1188" s="61" t="s">
        <v>12175</v>
      </c>
      <c r="L1188" s="167" t="str">
        <f t="shared" si="86"/>
        <v>Red rubber catheter</v>
      </c>
      <c r="M1188" s="168" t="str">
        <f t="shared" si="83"/>
        <v>PI.IC.TU.082205.01</v>
      </c>
      <c r="N1188" s="168"/>
      <c r="O1188" s="168" t="str">
        <f t="shared" si="84"/>
        <v>PH.IC.TU.082205.01</v>
      </c>
      <c r="Q1188" s="168" t="str">
        <f t="shared" si="85"/>
        <v>CL.IC.TU.082205.01</v>
      </c>
    </row>
    <row r="1189" spans="1:47" s="167" customFormat="1" ht="15">
      <c r="A1189" s="10" t="s">
        <v>3934</v>
      </c>
      <c r="B1189" s="10"/>
      <c r="C1189" s="62" t="s">
        <v>3574</v>
      </c>
      <c r="D1189" s="10"/>
      <c r="E1189" s="61" t="s">
        <v>7874</v>
      </c>
      <c r="F1189" s="10" t="s">
        <v>3569</v>
      </c>
      <c r="G1189" s="10" t="s">
        <v>3939</v>
      </c>
      <c r="H1189" s="62" t="s">
        <v>12212</v>
      </c>
      <c r="I1189" s="10" t="s">
        <v>3940</v>
      </c>
      <c r="J1189" s="63" t="str">
        <f t="shared" si="82"/>
        <v>IC.TU.082206</v>
      </c>
      <c r="K1189" s="61" t="s">
        <v>12175</v>
      </c>
      <c r="L1189" s="167" t="str">
        <f t="shared" si="86"/>
        <v>T-Tube</v>
      </c>
      <c r="M1189" s="168" t="str">
        <f t="shared" si="83"/>
        <v>PI.IC.TU.082206.01</v>
      </c>
      <c r="N1189" s="168"/>
      <c r="O1189" s="168" t="str">
        <f t="shared" si="84"/>
        <v>PH.IC.TU.082206.01</v>
      </c>
      <c r="Q1189" s="168" t="str">
        <f t="shared" si="85"/>
        <v>CL.IC.TU.082206.01</v>
      </c>
    </row>
    <row r="1190" spans="1:47" s="167" customFormat="1" ht="15">
      <c r="A1190" s="10" t="s">
        <v>3934</v>
      </c>
      <c r="B1190" s="10"/>
      <c r="C1190" s="62" t="s">
        <v>3574</v>
      </c>
      <c r="D1190" s="10"/>
      <c r="E1190" s="61" t="s">
        <v>7874</v>
      </c>
      <c r="F1190" s="10" t="s">
        <v>3569</v>
      </c>
      <c r="G1190" s="10" t="s">
        <v>10884</v>
      </c>
      <c r="H1190" s="62" t="s">
        <v>12225</v>
      </c>
      <c r="I1190" s="10" t="s">
        <v>12437</v>
      </c>
      <c r="J1190" s="63" t="str">
        <f t="shared" si="82"/>
        <v>IC.TU.082207</v>
      </c>
      <c r="K1190" s="61" t="s">
        <v>12175</v>
      </c>
      <c r="L1190" s="167" t="str">
        <f t="shared" si="86"/>
        <v>Other:  specify</v>
      </c>
      <c r="M1190" s="168" t="str">
        <f t="shared" si="83"/>
        <v>PI.IC.TU.082207.01</v>
      </c>
      <c r="N1190" s="168"/>
      <c r="O1190" s="168" t="str">
        <f t="shared" si="84"/>
        <v>PH.IC.TU.082207.01</v>
      </c>
      <c r="Q1190" s="168" t="str">
        <f t="shared" si="85"/>
        <v>CL.IC.TU.082207.01</v>
      </c>
    </row>
    <row r="1191" spans="1:47" s="167" customFormat="1" ht="15">
      <c r="A1191" s="167" t="s">
        <v>3934</v>
      </c>
      <c r="C1191" s="62" t="s">
        <v>3574</v>
      </c>
      <c r="D1191" s="10"/>
      <c r="E1191" s="61" t="s">
        <v>7874</v>
      </c>
      <c r="F1191" s="10" t="s">
        <v>3569</v>
      </c>
      <c r="G1191" s="167" t="s">
        <v>3941</v>
      </c>
      <c r="H1191" s="62" t="s">
        <v>3574</v>
      </c>
      <c r="I1191" s="167" t="s">
        <v>3941</v>
      </c>
      <c r="J1191" s="63" t="str">
        <f t="shared" si="82"/>
        <v>IC.TU.082208</v>
      </c>
      <c r="K1191" s="61" t="s">
        <v>12175</v>
      </c>
      <c r="L1191" s="167" t="str">
        <f t="shared" si="86"/>
        <v>Blakemore</v>
      </c>
      <c r="M1191" s="168" t="str">
        <f t="shared" si="83"/>
        <v>PI.IC.TU.082208.01</v>
      </c>
      <c r="N1191" s="168"/>
      <c r="O1191" s="168" t="str">
        <f t="shared" si="84"/>
        <v>PH.IC.TU.082208.01</v>
      </c>
      <c r="Q1191" s="168" t="str">
        <f t="shared" si="85"/>
        <v>CL.IC.TU.082208.01</v>
      </c>
      <c r="R1191" s="167" t="s">
        <v>12465</v>
      </c>
      <c r="S1191" s="167">
        <v>499</v>
      </c>
    </row>
    <row r="1192" spans="1:47" s="167" customFormat="1" ht="15">
      <c r="A1192" s="167" t="s">
        <v>3934</v>
      </c>
      <c r="C1192" s="62" t="s">
        <v>3574</v>
      </c>
      <c r="D1192" s="10"/>
      <c r="E1192" s="61" t="s">
        <v>7874</v>
      </c>
      <c r="F1192" s="10" t="s">
        <v>3569</v>
      </c>
      <c r="G1192" s="167" t="s">
        <v>3942</v>
      </c>
      <c r="H1192" s="62" t="s">
        <v>3690</v>
      </c>
      <c r="I1192" s="167" t="s">
        <v>3942</v>
      </c>
      <c r="J1192" s="63" t="str">
        <f t="shared" si="82"/>
        <v>IC.TU.082209</v>
      </c>
      <c r="K1192" s="61" t="s">
        <v>12175</v>
      </c>
      <c r="L1192" s="167" t="str">
        <f t="shared" si="86"/>
        <v>Esophagogastric</v>
      </c>
      <c r="M1192" s="168" t="str">
        <f t="shared" si="83"/>
        <v>PI.IC.TU.082209.01</v>
      </c>
      <c r="N1192" s="168"/>
      <c r="O1192" s="168" t="str">
        <f t="shared" si="84"/>
        <v>PH.IC.TU.082209.01</v>
      </c>
      <c r="Q1192" s="168" t="str">
        <f t="shared" si="85"/>
        <v>CL.IC.TU.082209.01</v>
      </c>
      <c r="R1192" s="167" t="s">
        <v>12465</v>
      </c>
      <c r="S1192" s="167">
        <v>499</v>
      </c>
    </row>
    <row r="1193" spans="1:47" s="167" customFormat="1" ht="15">
      <c r="A1193" s="167" t="s">
        <v>3934</v>
      </c>
      <c r="C1193" s="62" t="s">
        <v>3574</v>
      </c>
      <c r="D1193" s="10"/>
      <c r="E1193" s="61" t="s">
        <v>7874</v>
      </c>
      <c r="F1193" s="10" t="s">
        <v>3569</v>
      </c>
      <c r="G1193" s="167" t="s">
        <v>3821</v>
      </c>
      <c r="H1193" s="62" t="s">
        <v>3188</v>
      </c>
      <c r="I1193" s="167" t="s">
        <v>3943</v>
      </c>
      <c r="J1193" s="63" t="str">
        <f t="shared" si="82"/>
        <v>IC.TU.082210</v>
      </c>
      <c r="K1193" s="61" t="s">
        <v>2379</v>
      </c>
      <c r="L1193" s="167" t="str">
        <f t="shared" si="86"/>
        <v>Naso Gastric Tube</v>
      </c>
      <c r="M1193" s="168" t="str">
        <f t="shared" si="83"/>
        <v>PI.IC.TU.082210.01</v>
      </c>
      <c r="N1193" s="168"/>
      <c r="O1193" s="168" t="str">
        <f t="shared" si="84"/>
        <v>PH.IC.TU.082210.01</v>
      </c>
      <c r="Q1193" s="168" t="str">
        <f t="shared" si="85"/>
        <v>CL.IC.TU.082210.01</v>
      </c>
      <c r="R1193" s="167" t="s">
        <v>12465</v>
      </c>
      <c r="S1193" s="167">
        <v>499</v>
      </c>
    </row>
    <row r="1194" spans="1:47" s="167" customFormat="1" ht="15">
      <c r="A1194" s="167" t="s">
        <v>3934</v>
      </c>
      <c r="C1194" s="62" t="s">
        <v>3574</v>
      </c>
      <c r="D1194" s="10"/>
      <c r="E1194" s="61" t="s">
        <v>7874</v>
      </c>
      <c r="F1194" s="10" t="s">
        <v>3569</v>
      </c>
      <c r="G1194" s="167" t="s">
        <v>3944</v>
      </c>
      <c r="H1194" s="62" t="s">
        <v>5749</v>
      </c>
      <c r="I1194" s="167" t="s">
        <v>3944</v>
      </c>
      <c r="J1194" s="63" t="str">
        <f t="shared" si="82"/>
        <v>IC.TU.082211</v>
      </c>
      <c r="K1194" s="61" t="s">
        <v>2379</v>
      </c>
      <c r="L1194" s="167" t="str">
        <f t="shared" si="86"/>
        <v>Oral Gastric Tube</v>
      </c>
      <c r="M1194" s="168" t="str">
        <f t="shared" si="83"/>
        <v>PI.IC.TU.082211.01</v>
      </c>
      <c r="N1194" s="168"/>
      <c r="O1194" s="168" t="str">
        <f t="shared" si="84"/>
        <v>PH.IC.TU.082211.01</v>
      </c>
      <c r="Q1194" s="168" t="str">
        <f t="shared" si="85"/>
        <v>CL.IC.TU.082211.01</v>
      </c>
      <c r="R1194" s="167" t="s">
        <v>12465</v>
      </c>
      <c r="S1194" s="167">
        <v>499</v>
      </c>
    </row>
    <row r="1195" spans="1:47" s="138" customFormat="1" ht="15">
      <c r="A1195" s="138" t="s">
        <v>3934</v>
      </c>
      <c r="C1195" s="150" t="s">
        <v>11638</v>
      </c>
      <c r="E1195" s="150" t="s">
        <v>7874</v>
      </c>
      <c r="F1195" s="138" t="s">
        <v>3569</v>
      </c>
      <c r="G1195" s="138" t="s">
        <v>14305</v>
      </c>
      <c r="H1195" s="151" t="s">
        <v>12100</v>
      </c>
      <c r="I1195" s="138" t="s">
        <v>14305</v>
      </c>
      <c r="J1195" s="152" t="str">
        <f t="shared" ref="J1195:J1200" si="87">CONCATENATE("IC.TU.",C1195,E1195,H1195)</f>
        <v>IC.TU.082212</v>
      </c>
      <c r="K1195" s="150" t="s">
        <v>5586</v>
      </c>
      <c r="L1195" s="138" t="str">
        <f>G1195</f>
        <v>Blake</v>
      </c>
      <c r="M1195" s="153" t="str">
        <f t="shared" ref="M1195:M1200" si="88">CONCATENATE("PI.",J1195,".",K1195)</f>
        <v>PI.IC.TU.082212.01</v>
      </c>
      <c r="N1195" s="153"/>
      <c r="O1195" s="153" t="str">
        <f t="shared" ref="O1195:O1200" si="89">CONCATENATE("PH.",J1195,".",K1195)</f>
        <v>PH.IC.TU.082212.01</v>
      </c>
      <c r="Q1195" s="153" t="str">
        <f t="shared" ref="Q1195:Q1200" si="90">CONCATENATE("CL.",J1195,".",K1195)</f>
        <v>CL.IC.TU.082212.01</v>
      </c>
      <c r="AR1195" s="138" t="s">
        <v>12773</v>
      </c>
      <c r="AS1195" s="138">
        <v>1649</v>
      </c>
    </row>
    <row r="1196" spans="1:47" s="138" customFormat="1" ht="15">
      <c r="A1196" s="138" t="s">
        <v>3934</v>
      </c>
      <c r="C1196" s="150" t="s">
        <v>11638</v>
      </c>
      <c r="E1196" s="150" t="s">
        <v>712</v>
      </c>
      <c r="F1196" s="138" t="s">
        <v>3569</v>
      </c>
      <c r="G1196" s="138" t="s">
        <v>14718</v>
      </c>
      <c r="H1196" s="151" t="s">
        <v>12101</v>
      </c>
      <c r="I1196" s="138" t="s">
        <v>14718</v>
      </c>
      <c r="J1196" s="152" t="str">
        <f t="shared" si="87"/>
        <v>IC.TU.082213</v>
      </c>
      <c r="K1196" s="150" t="s">
        <v>3</v>
      </c>
      <c r="L1196" s="138" t="str">
        <f>G1196</f>
        <v>Davol</v>
      </c>
      <c r="M1196" s="153" t="str">
        <f t="shared" si="88"/>
        <v>PI.IC.TU.082213.01</v>
      </c>
      <c r="N1196" s="153"/>
      <c r="O1196" s="153" t="str">
        <f t="shared" si="89"/>
        <v>PH.IC.TU.082213.01</v>
      </c>
      <c r="Q1196" s="153" t="str">
        <f t="shared" si="90"/>
        <v>CL.IC.TU.082213.01</v>
      </c>
      <c r="AT1196" s="138" t="s">
        <v>12773</v>
      </c>
      <c r="AU1196" s="138">
        <v>1767</v>
      </c>
    </row>
    <row r="1197" spans="1:47" s="138" customFormat="1" ht="15">
      <c r="A1197" s="138" t="s">
        <v>3934</v>
      </c>
      <c r="C1197" s="150" t="s">
        <v>11638</v>
      </c>
      <c r="E1197" s="150" t="s">
        <v>712</v>
      </c>
      <c r="F1197" s="138" t="s">
        <v>3569</v>
      </c>
      <c r="G1197" s="138" t="s">
        <v>14719</v>
      </c>
      <c r="H1197" s="151" t="s">
        <v>12102</v>
      </c>
      <c r="I1197" s="138" t="s">
        <v>14719</v>
      </c>
      <c r="J1197" s="152" t="str">
        <f t="shared" si="87"/>
        <v>IC.TU.082214</v>
      </c>
      <c r="K1197" s="150" t="s">
        <v>3</v>
      </c>
      <c r="L1197" s="138" t="str">
        <f>G1197</f>
        <v>Accordian</v>
      </c>
      <c r="M1197" s="153" t="str">
        <f t="shared" si="88"/>
        <v>PI.IC.TU.082214.01</v>
      </c>
      <c r="N1197" s="153"/>
      <c r="O1197" s="153" t="str">
        <f t="shared" si="89"/>
        <v>PH.IC.TU.082214.01</v>
      </c>
      <c r="Q1197" s="153" t="str">
        <f t="shared" si="90"/>
        <v>CL.IC.TU.082214.01</v>
      </c>
      <c r="AT1197" s="138" t="s">
        <v>12773</v>
      </c>
      <c r="AU1197" s="138">
        <v>1767</v>
      </c>
    </row>
    <row r="1198" spans="1:47" s="167" customFormat="1" ht="15">
      <c r="A1198" s="167" t="s">
        <v>3934</v>
      </c>
      <c r="C1198" s="61" t="s">
        <v>2513</v>
      </c>
      <c r="D1198" s="167" t="s">
        <v>2714</v>
      </c>
      <c r="E1198" s="61" t="s">
        <v>2715</v>
      </c>
      <c r="F1198" s="167" t="s">
        <v>2523</v>
      </c>
      <c r="G1198" s="167" t="s">
        <v>2716</v>
      </c>
      <c r="H1198" s="62" t="s">
        <v>2540</v>
      </c>
      <c r="I1198" s="167" t="s">
        <v>2717</v>
      </c>
      <c r="J1198" s="63" t="str">
        <f t="shared" si="87"/>
        <v>IC.TU.082301</v>
      </c>
      <c r="K1198" s="61" t="s">
        <v>12175</v>
      </c>
      <c r="L1198" s="167" t="str">
        <f t="shared" si="86"/>
        <v>Date Insertion, specify:</v>
      </c>
      <c r="M1198" s="168" t="str">
        <f t="shared" si="88"/>
        <v>PI.IC.TU.082301.01</v>
      </c>
      <c r="N1198" s="168"/>
      <c r="O1198" s="168" t="str">
        <f t="shared" si="89"/>
        <v>PH.IC.TU.082301.01</v>
      </c>
      <c r="Q1198" s="168" t="str">
        <f t="shared" si="90"/>
        <v>CL.IC.TU.082301.01</v>
      </c>
      <c r="R1198" s="167" t="s">
        <v>12278</v>
      </c>
      <c r="S1198" s="167">
        <v>499</v>
      </c>
      <c r="V1198" s="167" t="s">
        <v>2777</v>
      </c>
      <c r="W1198" s="167">
        <v>1068</v>
      </c>
    </row>
    <row r="1199" spans="1:47" s="167" customFormat="1" ht="15">
      <c r="A1199" s="167" t="s">
        <v>3934</v>
      </c>
      <c r="C1199" s="61" t="s">
        <v>11638</v>
      </c>
      <c r="E1199" s="61" t="s">
        <v>2335</v>
      </c>
      <c r="F1199" s="167" t="s">
        <v>2523</v>
      </c>
      <c r="G1199" s="167" t="s">
        <v>10123</v>
      </c>
      <c r="H1199" s="62" t="s">
        <v>12030</v>
      </c>
      <c r="I1199" s="167" t="s">
        <v>13882</v>
      </c>
      <c r="J1199" s="63" t="str">
        <f t="shared" si="87"/>
        <v>IC.TU.082302</v>
      </c>
      <c r="K1199" s="61" t="s">
        <v>1</v>
      </c>
      <c r="L1199" s="167" t="str">
        <f t="shared" si="86"/>
        <v>Discontinued</v>
      </c>
      <c r="M1199" s="168" t="str">
        <f t="shared" si="88"/>
        <v>PI.IC.TU.082302.01</v>
      </c>
      <c r="N1199" s="168"/>
      <c r="O1199" s="168" t="str">
        <f t="shared" si="89"/>
        <v>PH.IC.TU.082302.01</v>
      </c>
      <c r="Q1199" s="168" t="str">
        <f t="shared" si="90"/>
        <v>CL.IC.TU.082302.01</v>
      </c>
      <c r="R1199" s="167" t="s">
        <v>12465</v>
      </c>
      <c r="S1199" s="167">
        <v>499</v>
      </c>
      <c r="AN1199" s="167" t="s">
        <v>12773</v>
      </c>
      <c r="AO1199" s="167">
        <v>1523</v>
      </c>
    </row>
    <row r="1200" spans="1:47" s="167" customFormat="1" ht="15">
      <c r="A1200" s="167" t="s">
        <v>3934</v>
      </c>
      <c r="C1200" s="61" t="s">
        <v>11638</v>
      </c>
      <c r="E1200" s="61" t="s">
        <v>2335</v>
      </c>
      <c r="F1200" s="167" t="s">
        <v>2523</v>
      </c>
      <c r="G1200" s="167" t="s">
        <v>12267</v>
      </c>
      <c r="H1200" s="62" t="s">
        <v>12032</v>
      </c>
      <c r="I1200" s="167" t="s">
        <v>13883</v>
      </c>
      <c r="J1200" s="63" t="str">
        <f t="shared" si="87"/>
        <v>IC.TU.082303</v>
      </c>
      <c r="K1200" s="61" t="s">
        <v>1</v>
      </c>
      <c r="L1200" s="167" t="str">
        <f t="shared" si="86"/>
        <v>Self Discontinued</v>
      </c>
      <c r="M1200" s="168" t="str">
        <f t="shared" si="88"/>
        <v>PI.IC.TU.082303.01</v>
      </c>
      <c r="N1200" s="168"/>
      <c r="O1200" s="168" t="str">
        <f t="shared" si="89"/>
        <v>PH.IC.TU.082303.01</v>
      </c>
      <c r="Q1200" s="168" t="str">
        <f t="shared" si="90"/>
        <v>CL.IC.TU.082303.01</v>
      </c>
      <c r="R1200" s="167" t="s">
        <v>12465</v>
      </c>
      <c r="S1200" s="167">
        <v>499</v>
      </c>
      <c r="AN1200" s="167" t="s">
        <v>12773</v>
      </c>
      <c r="AO1200" s="167">
        <v>1523</v>
      </c>
    </row>
  </sheetData>
  <phoneticPr fontId="6" type="noConversion"/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S17"/>
  <sheetViews>
    <sheetView workbookViewId="0">
      <selection activeCell="AC1" sqref="A1:XFD1"/>
    </sheetView>
  </sheetViews>
  <sheetFormatPr baseColWidth="10" defaultColWidth="11" defaultRowHeight="13" x14ac:dyDescent="0"/>
  <cols>
    <col min="6" max="6" width="24" customWidth="1"/>
  </cols>
  <sheetData>
    <row r="1" spans="1:45" s="45" customFormat="1" ht="30" customHeight="1">
      <c r="A1" s="43" t="s">
        <v>12085</v>
      </c>
      <c r="B1" s="43" t="s">
        <v>12086</v>
      </c>
      <c r="C1" s="43" t="s">
        <v>12745</v>
      </c>
      <c r="D1" s="43" t="s">
        <v>12363</v>
      </c>
      <c r="E1" s="43" t="s">
        <v>12457</v>
      </c>
      <c r="F1" s="43" t="s">
        <v>12364</v>
      </c>
      <c r="G1" s="43" t="s">
        <v>12365</v>
      </c>
      <c r="H1" s="43" t="s">
        <v>12458</v>
      </c>
      <c r="I1" s="43" t="s">
        <v>12366</v>
      </c>
      <c r="J1" s="43" t="s">
        <v>12367</v>
      </c>
      <c r="K1" s="43" t="s">
        <v>12368</v>
      </c>
      <c r="L1" s="43" t="s">
        <v>12369</v>
      </c>
      <c r="M1" s="43" t="s">
        <v>12000</v>
      </c>
      <c r="N1" s="43" t="s">
        <v>1190</v>
      </c>
      <c r="O1" s="43" t="s">
        <v>12361</v>
      </c>
      <c r="P1" s="43" t="s">
        <v>12362</v>
      </c>
      <c r="Q1" s="43" t="s">
        <v>12172</v>
      </c>
      <c r="R1" s="43" t="s">
        <v>2544</v>
      </c>
      <c r="S1" s="43" t="s">
        <v>12455</v>
      </c>
      <c r="T1" s="43" t="s">
        <v>2545</v>
      </c>
      <c r="U1" s="43" t="s">
        <v>12456</v>
      </c>
      <c r="V1" s="43" t="s">
        <v>12279</v>
      </c>
      <c r="W1" s="43" t="s">
        <v>12280</v>
      </c>
      <c r="X1" s="43" t="s">
        <v>2064</v>
      </c>
      <c r="Y1" s="43" t="s">
        <v>2065</v>
      </c>
      <c r="Z1" s="43" t="s">
        <v>1718</v>
      </c>
      <c r="AA1" s="43" t="s">
        <v>1719</v>
      </c>
      <c r="AB1" s="43" t="s">
        <v>669</v>
      </c>
      <c r="AC1" s="43" t="s">
        <v>670</v>
      </c>
      <c r="AD1" s="43" t="s">
        <v>671</v>
      </c>
      <c r="AE1" s="43" t="s">
        <v>567</v>
      </c>
      <c r="AF1" s="43" t="s">
        <v>13483</v>
      </c>
      <c r="AG1" s="43" t="s">
        <v>13484</v>
      </c>
      <c r="AH1" s="43" t="s">
        <v>13709</v>
      </c>
      <c r="AI1" s="43" t="s">
        <v>13715</v>
      </c>
      <c r="AJ1" s="43" t="s">
        <v>13712</v>
      </c>
      <c r="AK1" s="43" t="s">
        <v>13713</v>
      </c>
      <c r="AL1" s="43" t="s">
        <v>13796</v>
      </c>
      <c r="AM1" s="43" t="s">
        <v>13797</v>
      </c>
      <c r="AN1" s="43" t="s">
        <v>13798</v>
      </c>
      <c r="AO1" s="43" t="s">
        <v>13799</v>
      </c>
      <c r="AP1" s="43" t="s">
        <v>13974</v>
      </c>
      <c r="AQ1" s="43" t="s">
        <v>13975</v>
      </c>
      <c r="AR1" s="43" t="s">
        <v>14487</v>
      </c>
      <c r="AS1" s="43" t="s">
        <v>14488</v>
      </c>
    </row>
    <row r="2" spans="1:45" ht="15">
      <c r="A2" t="s">
        <v>3570</v>
      </c>
      <c r="B2" t="s">
        <v>3571</v>
      </c>
      <c r="C2" s="1" t="s">
        <v>12175</v>
      </c>
      <c r="D2" t="s">
        <v>3688</v>
      </c>
      <c r="E2" s="1" t="s">
        <v>3816</v>
      </c>
      <c r="F2" t="s">
        <v>3817</v>
      </c>
      <c r="G2" t="s">
        <v>5386</v>
      </c>
      <c r="H2" s="1" t="s">
        <v>3816</v>
      </c>
      <c r="I2">
        <v>4</v>
      </c>
      <c r="J2" s="5" t="str">
        <f>CONCATENATE("IC.RS.",C2,E2,H2)</f>
        <v>IC.RS.010101</v>
      </c>
      <c r="K2" s="1" t="s">
        <v>12175</v>
      </c>
      <c r="L2" t="str">
        <f t="shared" ref="L2:L17" si="0">G2</f>
        <v>Combative</v>
      </c>
      <c r="M2" s="6" t="str">
        <f>CONCATENATE("PI.",J2,".",K2)</f>
        <v>PI.IC.RS.010101.01</v>
      </c>
      <c r="N2" s="6"/>
      <c r="O2" s="6" t="str">
        <f>CONCATENATE("PH.",J2,".",K2)</f>
        <v>PH.IC.RS.010101.01</v>
      </c>
      <c r="Q2" s="6" t="str">
        <f>CONCATENATE("CL.",J2,".",K2)</f>
        <v>CL.IC.RS.010101.01</v>
      </c>
    </row>
    <row r="3" spans="1:45" ht="15">
      <c r="A3" t="s">
        <v>3570</v>
      </c>
      <c r="C3" s="1" t="s">
        <v>2379</v>
      </c>
      <c r="E3" s="1" t="s">
        <v>2379</v>
      </c>
      <c r="F3" t="s">
        <v>3817</v>
      </c>
      <c r="G3" t="s">
        <v>3818</v>
      </c>
      <c r="H3" s="1" t="s">
        <v>4192</v>
      </c>
      <c r="I3">
        <v>3</v>
      </c>
      <c r="J3" s="5" t="str">
        <f t="shared" ref="J3:J17" si="1">CONCATENATE("IC.RS.",C3,E3,H3)</f>
        <v>IC.RS.010102</v>
      </c>
      <c r="K3" s="1" t="s">
        <v>12175</v>
      </c>
      <c r="L3" t="str">
        <f t="shared" si="0"/>
        <v>Very agitated</v>
      </c>
      <c r="M3" s="6" t="str">
        <f t="shared" ref="M3:M17" si="2">CONCATENATE("PI.",J3,".",K3)</f>
        <v>PI.IC.RS.010102.01</v>
      </c>
      <c r="N3" s="6"/>
      <c r="O3" s="6" t="str">
        <f t="shared" ref="O3:O17" si="3">CONCATENATE("PH.",J3,".",K3)</f>
        <v>PH.IC.RS.010102.01</v>
      </c>
      <c r="Q3" s="6" t="str">
        <f t="shared" ref="Q3:Q17" si="4">CONCATENATE("CL.",J3,".",K3)</f>
        <v>CL.IC.RS.010102.01</v>
      </c>
    </row>
    <row r="4" spans="1:45" ht="15">
      <c r="A4" t="s">
        <v>3570</v>
      </c>
      <c r="C4" s="1" t="s">
        <v>12175</v>
      </c>
      <c r="E4" s="1" t="s">
        <v>12175</v>
      </c>
      <c r="F4" t="s">
        <v>3817</v>
      </c>
      <c r="G4" t="s">
        <v>7482</v>
      </c>
      <c r="H4" s="1" t="s">
        <v>12185</v>
      </c>
      <c r="I4">
        <v>2</v>
      </c>
      <c r="J4" s="5" t="str">
        <f t="shared" si="1"/>
        <v>IC.RS.010103</v>
      </c>
      <c r="K4" s="1" t="s">
        <v>12175</v>
      </c>
      <c r="L4" t="str">
        <f t="shared" si="0"/>
        <v>Agitated</v>
      </c>
      <c r="M4" s="6" t="str">
        <f t="shared" si="2"/>
        <v>PI.IC.RS.010103.01</v>
      </c>
      <c r="N4" s="6"/>
      <c r="O4" s="6" t="str">
        <f t="shared" si="3"/>
        <v>PH.IC.RS.010103.01</v>
      </c>
      <c r="Q4" s="6" t="str">
        <f t="shared" si="4"/>
        <v>CL.IC.RS.010103.01</v>
      </c>
    </row>
    <row r="5" spans="1:45" ht="15">
      <c r="A5" t="s">
        <v>3570</v>
      </c>
      <c r="C5" s="1" t="s">
        <v>12175</v>
      </c>
      <c r="E5" s="1" t="s">
        <v>12175</v>
      </c>
      <c r="F5" t="s">
        <v>3817</v>
      </c>
      <c r="G5" t="s">
        <v>6077</v>
      </c>
      <c r="H5" s="1" t="s">
        <v>6464</v>
      </c>
      <c r="I5">
        <v>1</v>
      </c>
      <c r="J5" s="5" t="str">
        <f t="shared" si="1"/>
        <v>IC.RS.010104</v>
      </c>
      <c r="K5" s="1" t="s">
        <v>12175</v>
      </c>
      <c r="L5" t="str">
        <f t="shared" si="0"/>
        <v>Restless</v>
      </c>
      <c r="M5" s="6" t="str">
        <f t="shared" si="2"/>
        <v>PI.IC.RS.010104.01</v>
      </c>
      <c r="N5" s="6"/>
      <c r="O5" s="6" t="str">
        <f t="shared" si="3"/>
        <v>PH.IC.RS.010104.01</v>
      </c>
      <c r="Q5" s="6" t="str">
        <f t="shared" si="4"/>
        <v>CL.IC.RS.010104.01</v>
      </c>
    </row>
    <row r="6" spans="1:45" ht="15">
      <c r="A6" t="s">
        <v>3570</v>
      </c>
      <c r="C6" s="1" t="s">
        <v>12175</v>
      </c>
      <c r="E6" s="1" t="s">
        <v>12175</v>
      </c>
      <c r="F6" t="s">
        <v>3817</v>
      </c>
      <c r="G6" t="s">
        <v>3819</v>
      </c>
      <c r="H6" s="1" t="s">
        <v>6291</v>
      </c>
      <c r="I6">
        <v>0</v>
      </c>
      <c r="J6" s="5" t="str">
        <f t="shared" si="1"/>
        <v>IC.RS.010105</v>
      </c>
      <c r="K6" s="1" t="s">
        <v>12175</v>
      </c>
      <c r="L6" t="str">
        <f t="shared" si="0"/>
        <v>Alert and calm</v>
      </c>
      <c r="M6" s="6" t="str">
        <f t="shared" si="2"/>
        <v>PI.IC.RS.010105.01</v>
      </c>
      <c r="N6" s="6"/>
      <c r="O6" s="6" t="str">
        <f t="shared" si="3"/>
        <v>PH.IC.RS.010105.01</v>
      </c>
      <c r="Q6" s="6" t="str">
        <f t="shared" si="4"/>
        <v>CL.IC.RS.010105.01</v>
      </c>
    </row>
    <row r="7" spans="1:45" ht="15">
      <c r="A7" t="s">
        <v>3570</v>
      </c>
      <c r="C7" s="1" t="s">
        <v>12175</v>
      </c>
      <c r="E7" s="1" t="s">
        <v>12175</v>
      </c>
      <c r="F7" t="s">
        <v>3817</v>
      </c>
      <c r="G7" t="s">
        <v>3441</v>
      </c>
      <c r="H7" s="1" t="s">
        <v>6988</v>
      </c>
      <c r="I7">
        <v>-1</v>
      </c>
      <c r="J7" s="5" t="str">
        <f t="shared" si="1"/>
        <v>IC.RS.010106</v>
      </c>
      <c r="K7" s="1" t="s">
        <v>12175</v>
      </c>
      <c r="L7" t="str">
        <f t="shared" si="0"/>
        <v>Drowsy</v>
      </c>
      <c r="M7" s="6" t="str">
        <f t="shared" si="2"/>
        <v>PI.IC.RS.010106.01</v>
      </c>
      <c r="N7" s="6"/>
      <c r="O7" s="6" t="str">
        <f t="shared" si="3"/>
        <v>PH.IC.RS.010106.01</v>
      </c>
      <c r="Q7" s="6" t="str">
        <f t="shared" si="4"/>
        <v>CL.IC.RS.010106.01</v>
      </c>
    </row>
    <row r="8" spans="1:45" ht="15">
      <c r="A8" t="s">
        <v>3570</v>
      </c>
      <c r="C8" s="1" t="s">
        <v>12175</v>
      </c>
      <c r="E8" s="1" t="s">
        <v>12175</v>
      </c>
      <c r="F8" t="s">
        <v>3817</v>
      </c>
      <c r="G8" t="s">
        <v>3442</v>
      </c>
      <c r="H8" s="1" t="s">
        <v>6317</v>
      </c>
      <c r="I8">
        <v>-2</v>
      </c>
      <c r="J8" s="5" t="str">
        <f t="shared" si="1"/>
        <v>IC.RS.010107</v>
      </c>
      <c r="K8" s="1" t="s">
        <v>12175</v>
      </c>
      <c r="L8" t="str">
        <f t="shared" si="0"/>
        <v>Light sedation</v>
      </c>
      <c r="M8" s="6" t="str">
        <f t="shared" si="2"/>
        <v>PI.IC.RS.010107.01</v>
      </c>
      <c r="N8" s="6"/>
      <c r="O8" s="6" t="str">
        <f t="shared" si="3"/>
        <v>PH.IC.RS.010107.01</v>
      </c>
      <c r="Q8" s="6" t="str">
        <f t="shared" si="4"/>
        <v>CL.IC.RS.010107.01</v>
      </c>
    </row>
    <row r="9" spans="1:45" ht="15">
      <c r="A9" t="s">
        <v>3570</v>
      </c>
      <c r="C9" s="1" t="s">
        <v>3572</v>
      </c>
      <c r="E9" s="1" t="s">
        <v>3572</v>
      </c>
      <c r="F9" t="s">
        <v>3817</v>
      </c>
      <c r="G9" t="s">
        <v>3573</v>
      </c>
      <c r="H9" s="1" t="s">
        <v>3574</v>
      </c>
      <c r="I9">
        <v>-3</v>
      </c>
      <c r="J9" s="5" t="str">
        <f t="shared" si="1"/>
        <v>IC.RS.010108</v>
      </c>
      <c r="K9" s="1" t="s">
        <v>3572</v>
      </c>
      <c r="L9" t="str">
        <f t="shared" si="0"/>
        <v>Moderate sedation</v>
      </c>
      <c r="M9" s="6" t="str">
        <f t="shared" si="2"/>
        <v>PI.IC.RS.010108.01</v>
      </c>
      <c r="N9" s="6"/>
      <c r="O9" s="6" t="str">
        <f t="shared" si="3"/>
        <v>PH.IC.RS.010108.01</v>
      </c>
      <c r="Q9" s="6" t="str">
        <f t="shared" si="4"/>
        <v>CL.IC.RS.010108.01</v>
      </c>
    </row>
    <row r="10" spans="1:45" ht="15">
      <c r="A10" t="s">
        <v>3570</v>
      </c>
      <c r="C10" s="1" t="s">
        <v>2379</v>
      </c>
      <c r="E10" s="1" t="s">
        <v>2379</v>
      </c>
      <c r="F10" t="s">
        <v>3817</v>
      </c>
      <c r="G10" t="s">
        <v>3689</v>
      </c>
      <c r="H10" s="1" t="s">
        <v>3690</v>
      </c>
      <c r="I10">
        <v>-4</v>
      </c>
      <c r="J10" s="5" t="str">
        <f t="shared" si="1"/>
        <v>IC.RS.010109</v>
      </c>
      <c r="K10" s="1" t="s">
        <v>2379</v>
      </c>
      <c r="L10" t="str">
        <f t="shared" si="0"/>
        <v>Deep sedation</v>
      </c>
      <c r="M10" s="6" t="str">
        <f t="shared" si="2"/>
        <v>PI.IC.RS.010109.01</v>
      </c>
      <c r="N10" s="6"/>
      <c r="O10" s="6" t="str">
        <f t="shared" si="3"/>
        <v>PH.IC.RS.010109.01</v>
      </c>
      <c r="Q10" s="6" t="str">
        <f t="shared" si="4"/>
        <v>CL.IC.RS.010109.01</v>
      </c>
    </row>
    <row r="11" spans="1:45" ht="15">
      <c r="A11" t="s">
        <v>3570</v>
      </c>
      <c r="C11" s="1" t="s">
        <v>2379</v>
      </c>
      <c r="E11" s="1" t="s">
        <v>2379</v>
      </c>
      <c r="F11" t="s">
        <v>3817</v>
      </c>
      <c r="G11" t="s">
        <v>7088</v>
      </c>
      <c r="H11" s="1" t="s">
        <v>3188</v>
      </c>
      <c r="I11">
        <v>-5</v>
      </c>
      <c r="J11" s="5" t="str">
        <f t="shared" si="1"/>
        <v>IC.RS.010110</v>
      </c>
      <c r="K11" s="1" t="s">
        <v>2379</v>
      </c>
      <c r="L11" t="str">
        <f t="shared" si="0"/>
        <v>Unarousable</v>
      </c>
      <c r="M11" s="6" t="str">
        <f t="shared" si="2"/>
        <v>PI.IC.RS.010110.01</v>
      </c>
      <c r="N11" s="6"/>
      <c r="O11" s="6" t="str">
        <f t="shared" si="3"/>
        <v>PH.IC.RS.010110.01</v>
      </c>
      <c r="Q11" s="6" t="str">
        <f t="shared" si="4"/>
        <v>CL.IC.RS.010110.01</v>
      </c>
    </row>
    <row r="12" spans="1:45" ht="15">
      <c r="A12" t="s">
        <v>3570</v>
      </c>
      <c r="C12" s="1" t="s">
        <v>12175</v>
      </c>
      <c r="D12" t="s">
        <v>3691</v>
      </c>
      <c r="E12" s="1" t="s">
        <v>12430</v>
      </c>
      <c r="F12" t="s">
        <v>3692</v>
      </c>
      <c r="G12" t="s">
        <v>3819</v>
      </c>
      <c r="H12" s="1" t="s">
        <v>12175</v>
      </c>
      <c r="I12">
        <v>0</v>
      </c>
      <c r="J12" s="5" t="str">
        <f t="shared" si="1"/>
        <v>IC.RS.010201</v>
      </c>
      <c r="K12" s="1" t="s">
        <v>12175</v>
      </c>
      <c r="L12" t="str">
        <f t="shared" si="0"/>
        <v>Alert and calm</v>
      </c>
      <c r="M12" s="6" t="str">
        <f t="shared" si="2"/>
        <v>PI.IC.RS.010201.01</v>
      </c>
      <c r="N12" s="6"/>
      <c r="O12" s="6" t="str">
        <f t="shared" si="3"/>
        <v>PH.IC.RS.010201.01</v>
      </c>
      <c r="Q12" s="6" t="str">
        <f t="shared" si="4"/>
        <v>CL.IC.RS.010201.01</v>
      </c>
    </row>
    <row r="13" spans="1:45" ht="15">
      <c r="A13" t="s">
        <v>3570</v>
      </c>
      <c r="C13" s="1" t="s">
        <v>2379</v>
      </c>
      <c r="E13" s="1" t="s">
        <v>4192</v>
      </c>
      <c r="F13" t="s">
        <v>3692</v>
      </c>
      <c r="G13" t="s">
        <v>3441</v>
      </c>
      <c r="H13" s="1" t="s">
        <v>4192</v>
      </c>
      <c r="I13">
        <v>-1</v>
      </c>
      <c r="J13" s="5" t="str">
        <f t="shared" si="1"/>
        <v>IC.RS.010202</v>
      </c>
      <c r="K13" s="1" t="s">
        <v>2379</v>
      </c>
      <c r="L13" t="str">
        <f t="shared" si="0"/>
        <v>Drowsy</v>
      </c>
      <c r="M13" s="6" t="str">
        <f t="shared" si="2"/>
        <v>PI.IC.RS.010202.01</v>
      </c>
      <c r="N13" s="6"/>
      <c r="O13" s="6" t="str">
        <f t="shared" si="3"/>
        <v>PH.IC.RS.010202.01</v>
      </c>
      <c r="Q13" s="6" t="str">
        <f t="shared" si="4"/>
        <v>CL.IC.RS.010202.01</v>
      </c>
    </row>
    <row r="14" spans="1:45" ht="15">
      <c r="A14" t="s">
        <v>3570</v>
      </c>
      <c r="C14" s="1" t="s">
        <v>2379</v>
      </c>
      <c r="E14" s="1" t="s">
        <v>4192</v>
      </c>
      <c r="F14" t="s">
        <v>3692</v>
      </c>
      <c r="G14" t="s">
        <v>3693</v>
      </c>
      <c r="H14" s="1" t="s">
        <v>3694</v>
      </c>
      <c r="I14">
        <v>-2</v>
      </c>
      <c r="J14" s="5" t="str">
        <f t="shared" si="1"/>
        <v>IC.RS.010203</v>
      </c>
      <c r="K14" s="1" t="s">
        <v>2379</v>
      </c>
      <c r="L14" t="str">
        <f t="shared" si="0"/>
        <v>Light Sedation</v>
      </c>
      <c r="M14" s="6" t="str">
        <f t="shared" si="2"/>
        <v>PI.IC.RS.010203.01</v>
      </c>
      <c r="N14" s="6"/>
      <c r="O14" s="6" t="str">
        <f t="shared" si="3"/>
        <v>PH.IC.RS.010203.01</v>
      </c>
      <c r="Q14" s="6" t="str">
        <f t="shared" si="4"/>
        <v>CL.IC.RS.010203.01</v>
      </c>
    </row>
    <row r="15" spans="1:45" ht="15">
      <c r="A15" t="s">
        <v>3570</v>
      </c>
      <c r="C15" s="1" t="s">
        <v>2379</v>
      </c>
      <c r="E15" s="1" t="s">
        <v>4192</v>
      </c>
      <c r="F15" t="s">
        <v>3692</v>
      </c>
      <c r="G15" t="s">
        <v>3573</v>
      </c>
      <c r="H15" s="1" t="s">
        <v>6464</v>
      </c>
      <c r="I15">
        <v>-3</v>
      </c>
      <c r="J15" s="5" t="str">
        <f t="shared" si="1"/>
        <v>IC.RS.010204</v>
      </c>
      <c r="K15" s="1" t="s">
        <v>2379</v>
      </c>
      <c r="L15" t="str">
        <f t="shared" si="0"/>
        <v>Moderate sedation</v>
      </c>
      <c r="M15" s="6" t="str">
        <f t="shared" si="2"/>
        <v>PI.IC.RS.010204.01</v>
      </c>
      <c r="N15" s="6"/>
      <c r="O15" s="6" t="str">
        <f t="shared" si="3"/>
        <v>PH.IC.RS.010204.01</v>
      </c>
      <c r="Q15" s="6" t="str">
        <f t="shared" si="4"/>
        <v>CL.IC.RS.010204.01</v>
      </c>
    </row>
    <row r="16" spans="1:45" ht="15">
      <c r="A16" t="s">
        <v>3570</v>
      </c>
      <c r="C16" s="1" t="s">
        <v>2379</v>
      </c>
      <c r="E16" s="1" t="s">
        <v>4192</v>
      </c>
      <c r="F16" t="s">
        <v>3692</v>
      </c>
      <c r="G16" t="s">
        <v>3695</v>
      </c>
      <c r="H16" s="1" t="s">
        <v>3580</v>
      </c>
      <c r="I16">
        <v>-4</v>
      </c>
      <c r="J16" s="5" t="str">
        <f t="shared" si="1"/>
        <v>IC.RS.010205</v>
      </c>
      <c r="K16" s="1" t="s">
        <v>2379</v>
      </c>
      <c r="L16" t="str">
        <f t="shared" si="0"/>
        <v>Deep Sedation</v>
      </c>
      <c r="M16" s="6" t="str">
        <f t="shared" si="2"/>
        <v>PI.IC.RS.010205.01</v>
      </c>
      <c r="N16" s="6"/>
      <c r="O16" s="6" t="str">
        <f t="shared" si="3"/>
        <v>PH.IC.RS.010205.01</v>
      </c>
      <c r="Q16" s="6" t="str">
        <f t="shared" si="4"/>
        <v>CL.IC.RS.010205.01</v>
      </c>
    </row>
    <row r="17" spans="1:17" ht="15">
      <c r="A17" t="s">
        <v>3570</v>
      </c>
      <c r="C17" s="1" t="s">
        <v>2379</v>
      </c>
      <c r="E17" s="1" t="s">
        <v>4192</v>
      </c>
      <c r="F17" t="s">
        <v>3692</v>
      </c>
      <c r="G17" t="s">
        <v>7088</v>
      </c>
      <c r="H17" s="1" t="s">
        <v>6988</v>
      </c>
      <c r="I17">
        <v>-5</v>
      </c>
      <c r="J17" s="5" t="str">
        <f t="shared" si="1"/>
        <v>IC.RS.010206</v>
      </c>
      <c r="K17" s="1" t="s">
        <v>2379</v>
      </c>
      <c r="L17" t="str">
        <f t="shared" si="0"/>
        <v>Unarousable</v>
      </c>
      <c r="M17" s="6" t="str">
        <f t="shared" si="2"/>
        <v>PI.IC.RS.010206.01</v>
      </c>
      <c r="N17" s="6"/>
      <c r="O17" s="6" t="str">
        <f t="shared" si="3"/>
        <v>PH.IC.RS.010206.01</v>
      </c>
      <c r="Q17" s="6" t="str">
        <f t="shared" si="4"/>
        <v>CL.IC.RS.010206.01</v>
      </c>
    </row>
  </sheetData>
  <phoneticPr fontId="6" type="noConversion"/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S522"/>
  <sheetViews>
    <sheetView zoomScale="125" workbookViewId="0">
      <pane ySplit="1120" topLeftCell="A472" activePane="bottomLeft"/>
      <selection activeCell="Y1" sqref="A1:XFD1"/>
      <selection pane="bottomLeft" activeCell="A494" sqref="A494:XFD494"/>
    </sheetView>
  </sheetViews>
  <sheetFormatPr baseColWidth="10" defaultColWidth="11" defaultRowHeight="13" x14ac:dyDescent="0"/>
  <cols>
    <col min="2" max="2" width="17.85546875" customWidth="1"/>
    <col min="3" max="3" width="4.28515625" style="32" customWidth="1"/>
    <col min="4" max="4" width="31" customWidth="1"/>
    <col min="5" max="5" width="4.140625" style="32" customWidth="1"/>
    <col min="6" max="6" width="34.28515625" customWidth="1"/>
    <col min="7" max="7" width="45" customWidth="1"/>
    <col min="8" max="8" width="3.42578125" style="34" customWidth="1"/>
    <col min="9" max="9" width="7.28515625" customWidth="1"/>
    <col min="11" max="11" width="4.42578125" customWidth="1"/>
    <col min="12" max="12" width="21.42578125" customWidth="1"/>
    <col min="13" max="13" width="15.85546875" customWidth="1"/>
    <col min="17" max="17" width="16.140625" customWidth="1"/>
    <col min="26" max="26" width="4.7109375" customWidth="1"/>
    <col min="27" max="27" width="6.140625" customWidth="1"/>
  </cols>
  <sheetData>
    <row r="1" spans="1:45" s="45" customFormat="1" ht="30" customHeight="1">
      <c r="A1" s="43" t="s">
        <v>12085</v>
      </c>
      <c r="B1" s="43" t="s">
        <v>12086</v>
      </c>
      <c r="C1" s="43" t="s">
        <v>12745</v>
      </c>
      <c r="D1" s="43" t="s">
        <v>12363</v>
      </c>
      <c r="E1" s="43" t="s">
        <v>12457</v>
      </c>
      <c r="F1" s="43" t="s">
        <v>12364</v>
      </c>
      <c r="G1" s="43" t="s">
        <v>12365</v>
      </c>
      <c r="H1" s="43" t="s">
        <v>12458</v>
      </c>
      <c r="I1" s="43" t="s">
        <v>12366</v>
      </c>
      <c r="J1" s="43" t="s">
        <v>12367</v>
      </c>
      <c r="K1" s="43" t="s">
        <v>12368</v>
      </c>
      <c r="L1" s="43" t="s">
        <v>12369</v>
      </c>
      <c r="M1" s="43" t="s">
        <v>12000</v>
      </c>
      <c r="N1" s="43" t="s">
        <v>1190</v>
      </c>
      <c r="O1" s="43" t="s">
        <v>12361</v>
      </c>
      <c r="P1" s="43" t="s">
        <v>12362</v>
      </c>
      <c r="Q1" s="43" t="s">
        <v>12172</v>
      </c>
      <c r="R1" s="43" t="s">
        <v>2544</v>
      </c>
      <c r="S1" s="43" t="s">
        <v>12455</v>
      </c>
      <c r="T1" s="43" t="s">
        <v>2545</v>
      </c>
      <c r="U1" s="43" t="s">
        <v>12456</v>
      </c>
      <c r="V1" s="43" t="s">
        <v>12279</v>
      </c>
      <c r="W1" s="43" t="s">
        <v>12280</v>
      </c>
      <c r="X1" s="43" t="s">
        <v>2064</v>
      </c>
      <c r="Y1" s="43" t="s">
        <v>2065</v>
      </c>
      <c r="Z1" s="43" t="s">
        <v>1718</v>
      </c>
      <c r="AA1" s="43" t="s">
        <v>1719</v>
      </c>
      <c r="AB1" s="43" t="s">
        <v>669</v>
      </c>
      <c r="AC1" s="43" t="s">
        <v>670</v>
      </c>
      <c r="AD1" s="43" t="s">
        <v>671</v>
      </c>
      <c r="AE1" s="43" t="s">
        <v>567</v>
      </c>
      <c r="AF1" s="43" t="s">
        <v>13483</v>
      </c>
      <c r="AG1" s="43" t="s">
        <v>13484</v>
      </c>
      <c r="AH1" s="43" t="s">
        <v>13709</v>
      </c>
      <c r="AI1" s="43" t="s">
        <v>13715</v>
      </c>
      <c r="AJ1" s="43" t="s">
        <v>13712</v>
      </c>
      <c r="AK1" s="43" t="s">
        <v>13713</v>
      </c>
      <c r="AL1" s="43" t="s">
        <v>13796</v>
      </c>
      <c r="AM1" s="43" t="s">
        <v>14493</v>
      </c>
      <c r="AN1" s="43" t="s">
        <v>13798</v>
      </c>
      <c r="AO1" s="43" t="s">
        <v>13799</v>
      </c>
      <c r="AP1" s="43" t="s">
        <v>13974</v>
      </c>
      <c r="AQ1" s="43" t="s">
        <v>13975</v>
      </c>
      <c r="AR1" s="43" t="s">
        <v>14487</v>
      </c>
      <c r="AS1" s="43" t="s">
        <v>14488</v>
      </c>
    </row>
    <row r="2" spans="1:45" s="60" customFormat="1" ht="15">
      <c r="A2" s="60" t="s">
        <v>3576</v>
      </c>
      <c r="B2" s="60" t="s">
        <v>3577</v>
      </c>
      <c r="C2" s="61" t="s">
        <v>12175</v>
      </c>
      <c r="D2" s="60" t="s">
        <v>13359</v>
      </c>
      <c r="E2" s="61" t="s">
        <v>12175</v>
      </c>
      <c r="F2" s="60" t="s">
        <v>3579</v>
      </c>
      <c r="G2" s="60" t="s">
        <v>3461</v>
      </c>
      <c r="H2" s="61" t="s">
        <v>12175</v>
      </c>
      <c r="I2" s="77">
        <v>2</v>
      </c>
      <c r="J2" s="63" t="str">
        <f>CONCATENATE("IC.SC.",C2,E2,H2)</f>
        <v>IC.SC.010101</v>
      </c>
      <c r="K2" s="61" t="s">
        <v>12175</v>
      </c>
      <c r="L2" s="60" t="str">
        <f t="shared" ref="L2:L65" si="0">G2</f>
        <v>Moves 4 extremities on command or vol.</v>
      </c>
      <c r="M2" s="64" t="str">
        <f>CONCATENATE("PI.",J2,".",K2)</f>
        <v>PI.IC.SC.010101.01</v>
      </c>
      <c r="N2" s="64"/>
      <c r="O2" s="64" t="str">
        <f>CONCATENATE("PH.",J2,".",K2)</f>
        <v>PH.IC.SC.010101.01</v>
      </c>
      <c r="Q2" s="64" t="str">
        <f>CONCATENATE("CL.",J2,".",K2)</f>
        <v>CL.IC.SC.010101.01</v>
      </c>
    </row>
    <row r="3" spans="1:45" s="60" customFormat="1" ht="15">
      <c r="A3" s="60" t="s">
        <v>3576</v>
      </c>
      <c r="C3" s="61" t="s">
        <v>12175</v>
      </c>
      <c r="E3" s="61" t="s">
        <v>12175</v>
      </c>
      <c r="F3" s="60" t="s">
        <v>3462</v>
      </c>
      <c r="G3" s="60" t="s">
        <v>3463</v>
      </c>
      <c r="H3" s="61" t="s">
        <v>12430</v>
      </c>
      <c r="I3" s="77">
        <v>1</v>
      </c>
      <c r="J3" s="63" t="str">
        <f t="shared" ref="J3:J66" si="1">CONCATENATE("IC.SC.",C3,E3,H3)</f>
        <v>IC.SC.010102</v>
      </c>
      <c r="K3" s="61" t="s">
        <v>12175</v>
      </c>
      <c r="L3" s="60" t="str">
        <f t="shared" si="0"/>
        <v>Moves 2 extremities on command or vol.</v>
      </c>
      <c r="M3" s="64" t="str">
        <f t="shared" ref="M3:M66" si="2">CONCATENATE("PI.",J3,".",K3)</f>
        <v>PI.IC.SC.010102.01</v>
      </c>
      <c r="N3" s="64"/>
      <c r="O3" s="64" t="str">
        <f t="shared" ref="O3:O66" si="3">CONCATENATE("PH.",J3,".",K3)</f>
        <v>PH.IC.SC.010102.01</v>
      </c>
      <c r="Q3" s="64" t="str">
        <f t="shared" ref="Q3:Q66" si="4">CONCATENATE("CL.",J3,".",K3)</f>
        <v>CL.IC.SC.010102.01</v>
      </c>
    </row>
    <row r="4" spans="1:45" s="60" customFormat="1" ht="15">
      <c r="A4" s="60" t="s">
        <v>3576</v>
      </c>
      <c r="C4" s="61" t="s">
        <v>12175</v>
      </c>
      <c r="E4" s="61" t="s">
        <v>12175</v>
      </c>
      <c r="F4" s="60" t="s">
        <v>3462</v>
      </c>
      <c r="G4" s="60" t="s">
        <v>3464</v>
      </c>
      <c r="H4" s="61" t="s">
        <v>12185</v>
      </c>
      <c r="I4" s="77">
        <v>0</v>
      </c>
      <c r="J4" s="63" t="str">
        <f t="shared" si="1"/>
        <v>IC.SC.010103</v>
      </c>
      <c r="K4" s="61" t="s">
        <v>12175</v>
      </c>
      <c r="L4" s="60" t="str">
        <f t="shared" si="0"/>
        <v>Move no extremities</v>
      </c>
      <c r="M4" s="64" t="str">
        <f t="shared" si="2"/>
        <v>PI.IC.SC.010103.01</v>
      </c>
      <c r="N4" s="64"/>
      <c r="O4" s="64" t="str">
        <f t="shared" si="3"/>
        <v>PH.IC.SC.010103.01</v>
      </c>
      <c r="Q4" s="64" t="str">
        <f t="shared" si="4"/>
        <v>CL.IC.SC.010103.01</v>
      </c>
    </row>
    <row r="5" spans="1:45" s="60" customFormat="1" ht="15">
      <c r="A5" s="60" t="s">
        <v>3576</v>
      </c>
      <c r="C5" s="61" t="s">
        <v>12175</v>
      </c>
      <c r="D5" s="60" t="s">
        <v>13360</v>
      </c>
      <c r="E5" s="61" t="s">
        <v>12430</v>
      </c>
      <c r="F5" s="60" t="s">
        <v>3465</v>
      </c>
      <c r="G5" s="60" t="s">
        <v>3586</v>
      </c>
      <c r="H5" s="61" t="s">
        <v>12175</v>
      </c>
      <c r="I5" s="77">
        <v>2</v>
      </c>
      <c r="J5" s="63" t="str">
        <f t="shared" si="1"/>
        <v>IC.SC.010201</v>
      </c>
      <c r="K5" s="61" t="s">
        <v>12175</v>
      </c>
      <c r="L5" s="60" t="str">
        <f t="shared" si="0"/>
        <v>Deep breathe &amp; cough freely</v>
      </c>
      <c r="M5" s="64" t="str">
        <f t="shared" si="2"/>
        <v>PI.IC.SC.010201.01</v>
      </c>
      <c r="N5" s="64"/>
      <c r="O5" s="64" t="str">
        <f t="shared" si="3"/>
        <v>PH.IC.SC.010201.01</v>
      </c>
      <c r="Q5" s="64" t="str">
        <f t="shared" si="4"/>
        <v>CL.IC.SC.010201.01</v>
      </c>
    </row>
    <row r="6" spans="1:45" s="60" customFormat="1" ht="15">
      <c r="A6" s="60" t="s">
        <v>3576</v>
      </c>
      <c r="C6" s="61" t="s">
        <v>12175</v>
      </c>
      <c r="E6" s="61" t="s">
        <v>12430</v>
      </c>
      <c r="F6" s="60" t="s">
        <v>3462</v>
      </c>
      <c r="G6" s="60" t="s">
        <v>3587</v>
      </c>
      <c r="H6" s="61" t="s">
        <v>12430</v>
      </c>
      <c r="I6" s="77">
        <v>1</v>
      </c>
      <c r="J6" s="63" t="str">
        <f t="shared" si="1"/>
        <v>IC.SC.010202</v>
      </c>
      <c r="K6" s="61" t="s">
        <v>12175</v>
      </c>
      <c r="L6" s="60" t="str">
        <f t="shared" si="0"/>
        <v>Limited breathing or dyspnea</v>
      </c>
      <c r="M6" s="64" t="str">
        <f t="shared" si="2"/>
        <v>PI.IC.SC.010202.01</v>
      </c>
      <c r="N6" s="64"/>
      <c r="O6" s="64" t="str">
        <f t="shared" si="3"/>
        <v>PH.IC.SC.010202.01</v>
      </c>
      <c r="Q6" s="64" t="str">
        <f t="shared" si="4"/>
        <v>CL.IC.SC.010202.01</v>
      </c>
    </row>
    <row r="7" spans="1:45" s="60" customFormat="1" ht="15">
      <c r="A7" s="60" t="s">
        <v>3576</v>
      </c>
      <c r="C7" s="61" t="s">
        <v>12175</v>
      </c>
      <c r="E7" s="61" t="s">
        <v>12430</v>
      </c>
      <c r="F7" s="60" t="s">
        <v>3462</v>
      </c>
      <c r="G7" s="60" t="s">
        <v>3588</v>
      </c>
      <c r="H7" s="61" t="s">
        <v>12185</v>
      </c>
      <c r="I7" s="77">
        <v>0</v>
      </c>
      <c r="J7" s="63" t="str">
        <f t="shared" si="1"/>
        <v>IC.SC.010203</v>
      </c>
      <c r="K7" s="61" t="s">
        <v>12175</v>
      </c>
      <c r="L7" s="60" t="str">
        <f t="shared" si="0"/>
        <v>Apneic</v>
      </c>
      <c r="M7" s="64" t="str">
        <f t="shared" si="2"/>
        <v>PI.IC.SC.010203.01</v>
      </c>
      <c r="N7" s="64"/>
      <c r="O7" s="64" t="str">
        <f t="shared" si="3"/>
        <v>PH.IC.SC.010203.01</v>
      </c>
      <c r="Q7" s="64" t="str">
        <f t="shared" si="4"/>
        <v>CL.IC.SC.010203.01</v>
      </c>
    </row>
    <row r="8" spans="1:45" s="60" customFormat="1" ht="15">
      <c r="A8" s="60" t="s">
        <v>3576</v>
      </c>
      <c r="C8" s="61" t="s">
        <v>12175</v>
      </c>
      <c r="D8" s="60" t="s">
        <v>13361</v>
      </c>
      <c r="E8" s="61" t="s">
        <v>12185</v>
      </c>
      <c r="F8" s="60" t="s">
        <v>3589</v>
      </c>
      <c r="G8" s="60" t="s">
        <v>3590</v>
      </c>
      <c r="H8" s="62" t="s">
        <v>11848</v>
      </c>
      <c r="I8" s="77">
        <v>2</v>
      </c>
      <c r="J8" s="63" t="str">
        <f t="shared" si="1"/>
        <v>IC.SC.010301</v>
      </c>
      <c r="K8" s="61" t="s">
        <v>12175</v>
      </c>
      <c r="L8" s="60" t="str">
        <f t="shared" si="0"/>
        <v>BP +/- 20% pre anes levels</v>
      </c>
      <c r="M8" s="64" t="str">
        <f t="shared" si="2"/>
        <v>PI.IC.SC.010301.01</v>
      </c>
      <c r="N8" s="64"/>
      <c r="O8" s="64" t="str">
        <f t="shared" si="3"/>
        <v>PH.IC.SC.010301.01</v>
      </c>
      <c r="Q8" s="64" t="str">
        <f t="shared" si="4"/>
        <v>CL.IC.SC.010301.01</v>
      </c>
    </row>
    <row r="9" spans="1:45" s="60" customFormat="1" ht="15">
      <c r="A9" s="60" t="s">
        <v>3576</v>
      </c>
      <c r="C9" s="61" t="s">
        <v>12175</v>
      </c>
      <c r="E9" s="61" t="s">
        <v>12185</v>
      </c>
      <c r="F9" s="60" t="s">
        <v>3462</v>
      </c>
      <c r="G9" s="60" t="s">
        <v>3591</v>
      </c>
      <c r="H9" s="62" t="s">
        <v>12030</v>
      </c>
      <c r="I9" s="77">
        <v>1</v>
      </c>
      <c r="J9" s="63" t="str">
        <f t="shared" si="1"/>
        <v>IC.SC.010302</v>
      </c>
      <c r="K9" s="61" t="s">
        <v>12175</v>
      </c>
      <c r="L9" s="60" t="str">
        <f t="shared" si="0"/>
        <v>BP +/- 20% - 50% pre anes levels</v>
      </c>
      <c r="M9" s="64" t="str">
        <f t="shared" si="2"/>
        <v>PI.IC.SC.010302.01</v>
      </c>
      <c r="N9" s="64"/>
      <c r="O9" s="64" t="str">
        <f t="shared" si="3"/>
        <v>PH.IC.SC.010302.01</v>
      </c>
      <c r="Q9" s="64" t="str">
        <f t="shared" si="4"/>
        <v>CL.IC.SC.010302.01</v>
      </c>
    </row>
    <row r="10" spans="1:45" s="60" customFormat="1" ht="15">
      <c r="A10" s="60" t="s">
        <v>3576</v>
      </c>
      <c r="C10" s="61" t="s">
        <v>12175</v>
      </c>
      <c r="E10" s="61" t="s">
        <v>12185</v>
      </c>
      <c r="F10" s="60" t="s">
        <v>3462</v>
      </c>
      <c r="G10" s="60" t="s">
        <v>3712</v>
      </c>
      <c r="H10" s="62" t="s">
        <v>12032</v>
      </c>
      <c r="I10" s="77">
        <v>0</v>
      </c>
      <c r="J10" s="63" t="str">
        <f t="shared" si="1"/>
        <v>IC.SC.010303</v>
      </c>
      <c r="K10" s="61" t="s">
        <v>12175</v>
      </c>
      <c r="L10" s="60" t="str">
        <f t="shared" si="0"/>
        <v>BP +/- 50% pre anes levels</v>
      </c>
      <c r="M10" s="64" t="str">
        <f t="shared" si="2"/>
        <v>PI.IC.SC.010303.01</v>
      </c>
      <c r="N10" s="64"/>
      <c r="O10" s="64" t="str">
        <f t="shared" si="3"/>
        <v>PH.IC.SC.010303.01</v>
      </c>
      <c r="Q10" s="64" t="str">
        <f t="shared" si="4"/>
        <v>CL.IC.SC.010303.01</v>
      </c>
    </row>
    <row r="11" spans="1:45" s="60" customFormat="1" ht="15">
      <c r="A11" s="60" t="s">
        <v>3576</v>
      </c>
      <c r="C11" s="61" t="s">
        <v>12175</v>
      </c>
      <c r="D11" s="60" t="s">
        <v>13362</v>
      </c>
      <c r="E11" s="61" t="s">
        <v>6464</v>
      </c>
      <c r="F11" s="60" t="s">
        <v>3713</v>
      </c>
      <c r="G11" s="60" t="s">
        <v>3714</v>
      </c>
      <c r="H11" s="62" t="s">
        <v>11848</v>
      </c>
      <c r="I11" s="77">
        <v>2</v>
      </c>
      <c r="J11" s="63" t="str">
        <f t="shared" si="1"/>
        <v>IC.SC.010401</v>
      </c>
      <c r="K11" s="61" t="s">
        <v>12175</v>
      </c>
      <c r="L11" s="60" t="str">
        <f t="shared" si="0"/>
        <v>Fully awake</v>
      </c>
      <c r="M11" s="64" t="str">
        <f t="shared" si="2"/>
        <v>PI.IC.SC.010401.01</v>
      </c>
      <c r="N11" s="64"/>
      <c r="O11" s="64" t="str">
        <f t="shared" si="3"/>
        <v>PH.IC.SC.010401.01</v>
      </c>
      <c r="Q11" s="64" t="str">
        <f t="shared" si="4"/>
        <v>CL.IC.SC.010401.01</v>
      </c>
    </row>
    <row r="12" spans="1:45" s="60" customFormat="1" ht="15">
      <c r="A12" s="60" t="s">
        <v>3576</v>
      </c>
      <c r="C12" s="61" t="s">
        <v>12175</v>
      </c>
      <c r="E12" s="61" t="s">
        <v>6464</v>
      </c>
      <c r="F12" s="60" t="s">
        <v>3462</v>
      </c>
      <c r="G12" s="60" t="s">
        <v>3715</v>
      </c>
      <c r="H12" s="62" t="s">
        <v>12030</v>
      </c>
      <c r="I12" s="77">
        <v>1</v>
      </c>
      <c r="J12" s="63" t="str">
        <f t="shared" si="1"/>
        <v>IC.SC.010402</v>
      </c>
      <c r="K12" s="61" t="s">
        <v>12175</v>
      </c>
      <c r="L12" s="60" t="str">
        <f t="shared" si="0"/>
        <v>Arousable on command</v>
      </c>
      <c r="M12" s="64" t="str">
        <f t="shared" si="2"/>
        <v>PI.IC.SC.010402.01</v>
      </c>
      <c r="N12" s="64"/>
      <c r="O12" s="64" t="str">
        <f t="shared" si="3"/>
        <v>PH.IC.SC.010402.01</v>
      </c>
      <c r="Q12" s="64" t="str">
        <f t="shared" si="4"/>
        <v>CL.IC.SC.010402.01</v>
      </c>
    </row>
    <row r="13" spans="1:45" s="60" customFormat="1" ht="15">
      <c r="A13" s="60" t="s">
        <v>3576</v>
      </c>
      <c r="C13" s="61" t="s">
        <v>12175</v>
      </c>
      <c r="E13" s="61" t="s">
        <v>6464</v>
      </c>
      <c r="F13" s="60" t="s">
        <v>3462</v>
      </c>
      <c r="G13" s="60" t="s">
        <v>3711</v>
      </c>
      <c r="H13" s="62" t="s">
        <v>12032</v>
      </c>
      <c r="I13" s="77">
        <v>0</v>
      </c>
      <c r="J13" s="63" t="str">
        <f t="shared" si="1"/>
        <v>IC.SC.010403</v>
      </c>
      <c r="K13" s="61" t="s">
        <v>12175</v>
      </c>
      <c r="L13" s="60" t="str">
        <f t="shared" si="0"/>
        <v>Not responsive</v>
      </c>
      <c r="M13" s="64" t="str">
        <f t="shared" si="2"/>
        <v>PI.IC.SC.010403.01</v>
      </c>
      <c r="N13" s="64"/>
      <c r="O13" s="64" t="str">
        <f t="shared" si="3"/>
        <v>PH.IC.SC.010403.01</v>
      </c>
      <c r="Q13" s="64" t="str">
        <f t="shared" si="4"/>
        <v>CL.IC.SC.010403.01</v>
      </c>
    </row>
    <row r="14" spans="1:45" s="60" customFormat="1" ht="15">
      <c r="A14" s="60" t="s">
        <v>3576</v>
      </c>
      <c r="C14" s="61" t="s">
        <v>12175</v>
      </c>
      <c r="D14" s="60" t="s">
        <v>13363</v>
      </c>
      <c r="E14" s="61" t="s">
        <v>6291</v>
      </c>
      <c r="F14" s="60" t="s">
        <v>3842</v>
      </c>
      <c r="G14" s="60" t="s">
        <v>3843</v>
      </c>
      <c r="H14" s="62" t="s">
        <v>11848</v>
      </c>
      <c r="I14" s="77">
        <v>2</v>
      </c>
      <c r="J14" s="63" t="str">
        <f t="shared" si="1"/>
        <v>IC.SC.010501</v>
      </c>
      <c r="K14" s="61" t="s">
        <v>12175</v>
      </c>
      <c r="L14" s="60" t="str">
        <f t="shared" si="0"/>
        <v>Normal or pink</v>
      </c>
      <c r="M14" s="64" t="str">
        <f t="shared" si="2"/>
        <v>PI.IC.SC.010501.01</v>
      </c>
      <c r="N14" s="64"/>
      <c r="O14" s="64" t="str">
        <f t="shared" si="3"/>
        <v>PH.IC.SC.010501.01</v>
      </c>
      <c r="Q14" s="64" t="str">
        <f t="shared" si="4"/>
        <v>CL.IC.SC.010501.01</v>
      </c>
    </row>
    <row r="15" spans="1:45" s="60" customFormat="1" ht="15">
      <c r="A15" s="60" t="s">
        <v>3576</v>
      </c>
      <c r="C15" s="61" t="s">
        <v>12175</v>
      </c>
      <c r="E15" s="61" t="s">
        <v>6291</v>
      </c>
      <c r="F15" s="60" t="s">
        <v>3462</v>
      </c>
      <c r="G15" s="60" t="s">
        <v>3844</v>
      </c>
      <c r="H15" s="62" t="s">
        <v>12030</v>
      </c>
      <c r="I15" s="77">
        <v>1</v>
      </c>
      <c r="J15" s="63" t="str">
        <f t="shared" si="1"/>
        <v>IC.SC.010502</v>
      </c>
      <c r="K15" s="61" t="s">
        <v>12175</v>
      </c>
      <c r="L15" s="60" t="str">
        <f t="shared" si="0"/>
        <v>Pale or dusky</v>
      </c>
      <c r="M15" s="64" t="str">
        <f t="shared" si="2"/>
        <v>PI.IC.SC.010502.01</v>
      </c>
      <c r="N15" s="64"/>
      <c r="O15" s="64" t="str">
        <f t="shared" si="3"/>
        <v>PH.IC.SC.010502.01</v>
      </c>
      <c r="Q15" s="64" t="str">
        <f t="shared" si="4"/>
        <v>CL.IC.SC.010502.01</v>
      </c>
    </row>
    <row r="16" spans="1:45" s="60" customFormat="1" ht="15">
      <c r="A16" s="60" t="s">
        <v>3576</v>
      </c>
      <c r="C16" s="61" t="s">
        <v>12175</v>
      </c>
      <c r="E16" s="61" t="s">
        <v>6291</v>
      </c>
      <c r="F16" s="60" t="s">
        <v>3462</v>
      </c>
      <c r="G16" s="60" t="s">
        <v>11824</v>
      </c>
      <c r="H16" s="62" t="s">
        <v>12032</v>
      </c>
      <c r="I16" s="77">
        <v>0</v>
      </c>
      <c r="J16" s="63" t="str">
        <f t="shared" si="1"/>
        <v>IC.SC.010503</v>
      </c>
      <c r="K16" s="61" t="s">
        <v>12175</v>
      </c>
      <c r="L16" s="60" t="str">
        <f t="shared" si="0"/>
        <v>Cyanotic</v>
      </c>
      <c r="M16" s="64" t="str">
        <f t="shared" si="2"/>
        <v>PI.IC.SC.010503.01</v>
      </c>
      <c r="N16" s="64"/>
      <c r="O16" s="64" t="str">
        <f t="shared" si="3"/>
        <v>PH.IC.SC.010503.01</v>
      </c>
      <c r="Q16" s="64" t="str">
        <f t="shared" si="4"/>
        <v>CL.IC.SC.010503.01</v>
      </c>
    </row>
    <row r="17" spans="1:17" s="60" customFormat="1" ht="15">
      <c r="A17" s="60" t="s">
        <v>3576</v>
      </c>
      <c r="B17" s="60" t="s">
        <v>3845</v>
      </c>
      <c r="C17" s="61" t="s">
        <v>12430</v>
      </c>
      <c r="D17" s="60" t="s">
        <v>3619</v>
      </c>
      <c r="E17" s="61" t="s">
        <v>12175</v>
      </c>
      <c r="F17" s="60" t="s">
        <v>3619</v>
      </c>
      <c r="G17" s="60" t="s">
        <v>3620</v>
      </c>
      <c r="H17" s="62" t="s">
        <v>11848</v>
      </c>
      <c r="I17" s="77">
        <v>5</v>
      </c>
      <c r="J17" s="63" t="str">
        <f t="shared" si="1"/>
        <v>IC.SC.020101</v>
      </c>
      <c r="K17" s="61" t="s">
        <v>12175</v>
      </c>
      <c r="L17" s="60" t="str">
        <f t="shared" si="0"/>
        <v>CHP non op/emergency</v>
      </c>
      <c r="M17" s="64" t="str">
        <f t="shared" si="2"/>
        <v>PI.IC.SC.020101.01</v>
      </c>
      <c r="N17" s="64"/>
      <c r="O17" s="64" t="str">
        <f t="shared" si="3"/>
        <v>PH.IC.SC.020101.01</v>
      </c>
      <c r="Q17" s="64" t="str">
        <f t="shared" si="4"/>
        <v>CL.IC.SC.020101.01</v>
      </c>
    </row>
    <row r="18" spans="1:17" s="60" customFormat="1" ht="15">
      <c r="A18" s="60" t="s">
        <v>3576</v>
      </c>
      <c r="C18" s="61" t="s">
        <v>12430</v>
      </c>
      <c r="E18" s="61" t="s">
        <v>12175</v>
      </c>
      <c r="F18" s="60" t="s">
        <v>3619</v>
      </c>
      <c r="G18" s="60" t="s">
        <v>3621</v>
      </c>
      <c r="H18" s="62" t="s">
        <v>12030</v>
      </c>
      <c r="I18" s="77">
        <v>0</v>
      </c>
      <c r="J18" s="63" t="str">
        <f t="shared" si="1"/>
        <v>IC.SC.020102</v>
      </c>
      <c r="K18" s="61" t="s">
        <v>12175</v>
      </c>
      <c r="L18" s="60" t="str">
        <f t="shared" si="0"/>
        <v>ARF</v>
      </c>
      <c r="M18" s="64" t="str">
        <f t="shared" si="2"/>
        <v>PI.IC.SC.020102.01</v>
      </c>
      <c r="N18" s="64"/>
      <c r="O18" s="64" t="str">
        <f t="shared" si="3"/>
        <v>PH.IC.SC.020102.01</v>
      </c>
      <c r="Q18" s="64" t="str">
        <f t="shared" si="4"/>
        <v>CL.IC.SC.020102.01</v>
      </c>
    </row>
    <row r="19" spans="1:17" s="60" customFormat="1" ht="15">
      <c r="A19" s="60" t="s">
        <v>3576</v>
      </c>
      <c r="C19" s="61" t="s">
        <v>12430</v>
      </c>
      <c r="E19" s="61" t="s">
        <v>12175</v>
      </c>
      <c r="F19" s="60" t="s">
        <v>3619</v>
      </c>
      <c r="G19" s="60" t="s">
        <v>3624</v>
      </c>
      <c r="H19" s="62" t="s">
        <v>12032</v>
      </c>
      <c r="I19" s="77">
        <v>2</v>
      </c>
      <c r="J19" s="63" t="str">
        <f t="shared" si="1"/>
        <v>IC.SC.020103</v>
      </c>
      <c r="K19" s="61" t="s">
        <v>12175</v>
      </c>
      <c r="L19" s="60" t="str">
        <f t="shared" si="0"/>
        <v>CHP elective post op</v>
      </c>
      <c r="M19" s="64" t="str">
        <f t="shared" si="2"/>
        <v>PI.IC.SC.020103.01</v>
      </c>
      <c r="N19" s="64"/>
      <c r="O19" s="64" t="str">
        <f t="shared" si="3"/>
        <v>PH.IC.SC.020103.01</v>
      </c>
      <c r="Q19" s="64" t="str">
        <f t="shared" si="4"/>
        <v>CL.IC.SC.020103.01</v>
      </c>
    </row>
    <row r="20" spans="1:17" s="60" customFormat="1" ht="15">
      <c r="A20" s="60" t="s">
        <v>3576</v>
      </c>
      <c r="C20" s="61" t="s">
        <v>12430</v>
      </c>
      <c r="E20" s="61" t="s">
        <v>12175</v>
      </c>
      <c r="F20" s="60" t="s">
        <v>3619</v>
      </c>
      <c r="G20" s="60" t="s">
        <v>3746</v>
      </c>
      <c r="H20" s="62" t="s">
        <v>12028</v>
      </c>
      <c r="I20" s="77">
        <v>0</v>
      </c>
      <c r="J20" s="63" t="str">
        <f t="shared" si="1"/>
        <v>IC.SC.020104</v>
      </c>
      <c r="K20" s="61" t="s">
        <v>12175</v>
      </c>
      <c r="L20" s="60" t="str">
        <f t="shared" si="0"/>
        <v>CHP None</v>
      </c>
      <c r="M20" s="64" t="str">
        <f t="shared" si="2"/>
        <v>PI.IC.SC.020104.01</v>
      </c>
      <c r="N20" s="64"/>
      <c r="O20" s="64" t="str">
        <f t="shared" si="3"/>
        <v>PH.IC.SC.020104.01</v>
      </c>
      <c r="Q20" s="64" t="str">
        <f t="shared" si="4"/>
        <v>CL.IC.SC.020104.01</v>
      </c>
    </row>
    <row r="21" spans="1:17" s="60" customFormat="1" ht="15">
      <c r="A21" s="60" t="s">
        <v>3576</v>
      </c>
      <c r="B21" s="60" t="s">
        <v>13364</v>
      </c>
      <c r="C21" s="61" t="s">
        <v>12185</v>
      </c>
      <c r="D21" s="60" t="s">
        <v>13365</v>
      </c>
      <c r="E21" s="61" t="s">
        <v>12175</v>
      </c>
      <c r="F21" s="60" t="s">
        <v>3631</v>
      </c>
      <c r="G21" s="60" t="s">
        <v>3632</v>
      </c>
      <c r="H21" s="62" t="s">
        <v>11848</v>
      </c>
      <c r="I21" s="77">
        <v>1</v>
      </c>
      <c r="J21" s="63" t="str">
        <f t="shared" si="1"/>
        <v>IC.SC.030101</v>
      </c>
      <c r="K21" s="61" t="s">
        <v>12175</v>
      </c>
      <c r="L21" s="60" t="str">
        <f t="shared" si="0"/>
        <v>Constantly moist</v>
      </c>
      <c r="M21" s="64" t="str">
        <f t="shared" si="2"/>
        <v>PI.IC.SC.030101.01</v>
      </c>
      <c r="N21" s="64"/>
      <c r="O21" s="64" t="str">
        <f t="shared" si="3"/>
        <v>PH.IC.SC.030101.01</v>
      </c>
      <c r="Q21" s="64" t="str">
        <f t="shared" si="4"/>
        <v>CL.IC.SC.030101.01</v>
      </c>
    </row>
    <row r="22" spans="1:17" s="60" customFormat="1" ht="15">
      <c r="A22" s="60" t="s">
        <v>3576</v>
      </c>
      <c r="C22" s="61" t="s">
        <v>12185</v>
      </c>
      <c r="E22" s="61" t="s">
        <v>12175</v>
      </c>
      <c r="F22" s="60" t="s">
        <v>3633</v>
      </c>
      <c r="G22" s="60" t="s">
        <v>3504</v>
      </c>
      <c r="H22" s="62" t="s">
        <v>12030</v>
      </c>
      <c r="I22" s="77">
        <v>2</v>
      </c>
      <c r="J22" s="63" t="str">
        <f t="shared" si="1"/>
        <v>IC.SC.030102</v>
      </c>
      <c r="K22" s="61" t="s">
        <v>12175</v>
      </c>
      <c r="L22" s="60" t="str">
        <f t="shared" si="0"/>
        <v>Very moist</v>
      </c>
      <c r="M22" s="64" t="str">
        <f t="shared" si="2"/>
        <v>PI.IC.SC.030102.01</v>
      </c>
      <c r="N22" s="64"/>
      <c r="O22" s="64" t="str">
        <f t="shared" si="3"/>
        <v>PH.IC.SC.030102.01</v>
      </c>
      <c r="Q22" s="64" t="str">
        <f t="shared" si="4"/>
        <v>CL.IC.SC.030102.01</v>
      </c>
    </row>
    <row r="23" spans="1:17" s="60" customFormat="1" ht="15">
      <c r="A23" s="60" t="s">
        <v>3576</v>
      </c>
      <c r="C23" s="61" t="s">
        <v>12185</v>
      </c>
      <c r="E23" s="61" t="s">
        <v>12175</v>
      </c>
      <c r="F23" s="60" t="s">
        <v>3633</v>
      </c>
      <c r="G23" s="60" t="s">
        <v>3505</v>
      </c>
      <c r="H23" s="62" t="s">
        <v>12032</v>
      </c>
      <c r="I23" s="77">
        <v>3</v>
      </c>
      <c r="J23" s="63" t="str">
        <f t="shared" si="1"/>
        <v>IC.SC.030103</v>
      </c>
      <c r="K23" s="61" t="s">
        <v>12175</v>
      </c>
      <c r="L23" s="60" t="str">
        <f t="shared" si="0"/>
        <v>Occasionally moist</v>
      </c>
      <c r="M23" s="64" t="str">
        <f t="shared" si="2"/>
        <v>PI.IC.SC.030103.01</v>
      </c>
      <c r="N23" s="64"/>
      <c r="O23" s="64" t="str">
        <f t="shared" si="3"/>
        <v>PH.IC.SC.030103.01</v>
      </c>
      <c r="Q23" s="64" t="str">
        <f t="shared" si="4"/>
        <v>CL.IC.SC.030103.01</v>
      </c>
    </row>
    <row r="24" spans="1:17" s="60" customFormat="1" ht="15">
      <c r="A24" s="60" t="s">
        <v>3576</v>
      </c>
      <c r="C24" s="61" t="s">
        <v>12185</v>
      </c>
      <c r="E24" s="61" t="s">
        <v>12175</v>
      </c>
      <c r="F24" s="60" t="s">
        <v>3633</v>
      </c>
      <c r="G24" s="60" t="s">
        <v>3506</v>
      </c>
      <c r="H24" s="62" t="s">
        <v>12028</v>
      </c>
      <c r="I24" s="77">
        <v>4</v>
      </c>
      <c r="J24" s="63" t="str">
        <f t="shared" si="1"/>
        <v>IC.SC.030104</v>
      </c>
      <c r="K24" s="61" t="s">
        <v>12175</v>
      </c>
      <c r="L24" s="60" t="str">
        <f t="shared" si="0"/>
        <v>Rarely moist</v>
      </c>
      <c r="M24" s="64" t="str">
        <f t="shared" si="2"/>
        <v>PI.IC.SC.030104.01</v>
      </c>
      <c r="N24" s="64"/>
      <c r="O24" s="64" t="str">
        <f t="shared" si="3"/>
        <v>PH.IC.SC.030104.01</v>
      </c>
      <c r="Q24" s="64" t="str">
        <f t="shared" si="4"/>
        <v>CL.IC.SC.030104.01</v>
      </c>
    </row>
    <row r="25" spans="1:17" s="60" customFormat="1" ht="15">
      <c r="A25" s="60" t="s">
        <v>3576</v>
      </c>
      <c r="C25" s="61" t="s">
        <v>12185</v>
      </c>
      <c r="D25" s="60" t="s">
        <v>13366</v>
      </c>
      <c r="E25" s="61" t="s">
        <v>12430</v>
      </c>
      <c r="F25" s="60" t="s">
        <v>3507</v>
      </c>
      <c r="G25" s="60" t="s">
        <v>3508</v>
      </c>
      <c r="H25" s="62" t="s">
        <v>11848</v>
      </c>
      <c r="I25" s="77">
        <v>1</v>
      </c>
      <c r="J25" s="63" t="str">
        <f t="shared" si="1"/>
        <v>IC.SC.030201</v>
      </c>
      <c r="K25" s="61" t="s">
        <v>12175</v>
      </c>
      <c r="L25" s="60" t="str">
        <f t="shared" si="0"/>
        <v>Bedfast</v>
      </c>
      <c r="M25" s="64" t="str">
        <f t="shared" si="2"/>
        <v>PI.IC.SC.030201.01</v>
      </c>
      <c r="N25" s="64"/>
      <c r="O25" s="64" t="str">
        <f t="shared" si="3"/>
        <v>PH.IC.SC.030201.01</v>
      </c>
      <c r="Q25" s="64" t="str">
        <f t="shared" si="4"/>
        <v>CL.IC.SC.030201.01</v>
      </c>
    </row>
    <row r="26" spans="1:17" s="60" customFormat="1" ht="15">
      <c r="A26" s="60" t="s">
        <v>3576</v>
      </c>
      <c r="C26" s="61" t="s">
        <v>12185</v>
      </c>
      <c r="E26" s="61" t="s">
        <v>12430</v>
      </c>
      <c r="F26" s="60" t="s">
        <v>3633</v>
      </c>
      <c r="G26" s="60" t="s">
        <v>3509</v>
      </c>
      <c r="H26" s="62" t="s">
        <v>12030</v>
      </c>
      <c r="I26" s="77">
        <v>2</v>
      </c>
      <c r="J26" s="63" t="str">
        <f t="shared" si="1"/>
        <v>IC.SC.030202</v>
      </c>
      <c r="K26" s="61" t="s">
        <v>12175</v>
      </c>
      <c r="L26" s="60" t="str">
        <f t="shared" si="0"/>
        <v>Chairfast</v>
      </c>
      <c r="M26" s="64" t="str">
        <f t="shared" si="2"/>
        <v>PI.IC.SC.030202.01</v>
      </c>
      <c r="N26" s="64"/>
      <c r="O26" s="64" t="str">
        <f t="shared" si="3"/>
        <v>PH.IC.SC.030202.01</v>
      </c>
      <c r="Q26" s="64" t="str">
        <f t="shared" si="4"/>
        <v>CL.IC.SC.030202.01</v>
      </c>
    </row>
    <row r="27" spans="1:17" s="60" customFormat="1" ht="15">
      <c r="A27" s="60" t="s">
        <v>3576</v>
      </c>
      <c r="C27" s="61" t="s">
        <v>12185</v>
      </c>
      <c r="E27" s="61" t="s">
        <v>12430</v>
      </c>
      <c r="F27" s="60" t="s">
        <v>3633</v>
      </c>
      <c r="G27" s="60" t="s">
        <v>3635</v>
      </c>
      <c r="H27" s="62" t="s">
        <v>12032</v>
      </c>
      <c r="I27" s="77">
        <v>3</v>
      </c>
      <c r="J27" s="63" t="str">
        <f t="shared" si="1"/>
        <v>IC.SC.030203</v>
      </c>
      <c r="K27" s="61" t="s">
        <v>12175</v>
      </c>
      <c r="L27" s="60" t="str">
        <f t="shared" si="0"/>
        <v>Walks occasionally</v>
      </c>
      <c r="M27" s="64" t="str">
        <f t="shared" si="2"/>
        <v>PI.IC.SC.030203.01</v>
      </c>
      <c r="N27" s="64"/>
      <c r="O27" s="64" t="str">
        <f t="shared" si="3"/>
        <v>PH.IC.SC.030203.01</v>
      </c>
      <c r="Q27" s="64" t="str">
        <f t="shared" si="4"/>
        <v>CL.IC.SC.030203.01</v>
      </c>
    </row>
    <row r="28" spans="1:17" s="60" customFormat="1" ht="15">
      <c r="A28" s="60" t="s">
        <v>3576</v>
      </c>
      <c r="C28" s="61" t="s">
        <v>12185</v>
      </c>
      <c r="E28" s="61" t="s">
        <v>12430</v>
      </c>
      <c r="F28" s="60" t="s">
        <v>3633</v>
      </c>
      <c r="G28" s="60" t="s">
        <v>3750</v>
      </c>
      <c r="H28" s="62" t="s">
        <v>12028</v>
      </c>
      <c r="I28" s="77">
        <v>4</v>
      </c>
      <c r="J28" s="63" t="str">
        <f t="shared" si="1"/>
        <v>IC.SC.030204</v>
      </c>
      <c r="K28" s="61" t="s">
        <v>12175</v>
      </c>
      <c r="L28" s="60" t="str">
        <f t="shared" si="0"/>
        <v>Walks frequently</v>
      </c>
      <c r="M28" s="64" t="str">
        <f t="shared" si="2"/>
        <v>PI.IC.SC.030204.01</v>
      </c>
      <c r="N28" s="64"/>
      <c r="O28" s="64" t="str">
        <f t="shared" si="3"/>
        <v>PH.IC.SC.030204.01</v>
      </c>
      <c r="Q28" s="64" t="str">
        <f t="shared" si="4"/>
        <v>CL.IC.SC.030204.01</v>
      </c>
    </row>
    <row r="29" spans="1:17" s="60" customFormat="1" ht="15">
      <c r="A29" s="60" t="s">
        <v>3576</v>
      </c>
      <c r="C29" s="61" t="s">
        <v>12185</v>
      </c>
      <c r="D29" s="60" t="s">
        <v>13367</v>
      </c>
      <c r="E29" s="61" t="s">
        <v>12185</v>
      </c>
      <c r="F29" s="60" t="s">
        <v>3390</v>
      </c>
      <c r="G29" s="60" t="s">
        <v>3391</v>
      </c>
      <c r="H29" s="62" t="s">
        <v>11848</v>
      </c>
      <c r="I29" s="77">
        <v>1</v>
      </c>
      <c r="J29" s="63" t="str">
        <f t="shared" si="1"/>
        <v>IC.SC.030301</v>
      </c>
      <c r="K29" s="61" t="s">
        <v>12175</v>
      </c>
      <c r="L29" s="60" t="str">
        <f t="shared" si="0"/>
        <v>Completely limited</v>
      </c>
      <c r="M29" s="64" t="str">
        <f t="shared" si="2"/>
        <v>PI.IC.SC.030301.01</v>
      </c>
      <c r="N29" s="64"/>
      <c r="O29" s="64" t="str">
        <f t="shared" si="3"/>
        <v>PH.IC.SC.030301.01</v>
      </c>
      <c r="Q29" s="64" t="str">
        <f t="shared" si="4"/>
        <v>CL.IC.SC.030301.01</v>
      </c>
    </row>
    <row r="30" spans="1:17" s="60" customFormat="1" ht="15">
      <c r="A30" s="60" t="s">
        <v>3576</v>
      </c>
      <c r="C30" s="61" t="s">
        <v>12185</v>
      </c>
      <c r="E30" s="61" t="s">
        <v>12185</v>
      </c>
      <c r="F30" s="60" t="s">
        <v>3633</v>
      </c>
      <c r="G30" s="60" t="s">
        <v>3513</v>
      </c>
      <c r="H30" s="62" t="s">
        <v>12030</v>
      </c>
      <c r="I30" s="77">
        <v>2</v>
      </c>
      <c r="J30" s="63" t="str">
        <f t="shared" si="1"/>
        <v>IC.SC.030302</v>
      </c>
      <c r="K30" s="61" t="s">
        <v>12175</v>
      </c>
      <c r="L30" s="60" t="str">
        <f t="shared" si="0"/>
        <v>Very limited</v>
      </c>
      <c r="M30" s="64" t="str">
        <f t="shared" si="2"/>
        <v>PI.IC.SC.030302.01</v>
      </c>
      <c r="N30" s="64"/>
      <c r="O30" s="64" t="str">
        <f t="shared" si="3"/>
        <v>PH.IC.SC.030302.01</v>
      </c>
      <c r="Q30" s="64" t="str">
        <f t="shared" si="4"/>
        <v>CL.IC.SC.030302.01</v>
      </c>
    </row>
    <row r="31" spans="1:17" s="60" customFormat="1" ht="15">
      <c r="A31" s="60" t="s">
        <v>3576</v>
      </c>
      <c r="C31" s="61" t="s">
        <v>12185</v>
      </c>
      <c r="E31" s="61" t="s">
        <v>12185</v>
      </c>
      <c r="F31" s="60" t="s">
        <v>3633</v>
      </c>
      <c r="G31" s="60" t="s">
        <v>14169</v>
      </c>
      <c r="H31" s="62" t="s">
        <v>12032</v>
      </c>
      <c r="I31" s="77">
        <v>3</v>
      </c>
      <c r="J31" s="63" t="str">
        <f t="shared" si="1"/>
        <v>IC.SC.030303</v>
      </c>
      <c r="K31" s="61" t="s">
        <v>12175</v>
      </c>
      <c r="L31" s="60" t="str">
        <f t="shared" si="0"/>
        <v>Slightly limited</v>
      </c>
      <c r="M31" s="64" t="str">
        <f t="shared" si="2"/>
        <v>PI.IC.SC.030303.01</v>
      </c>
      <c r="N31" s="64"/>
      <c r="O31" s="64" t="str">
        <f t="shared" si="3"/>
        <v>PH.IC.SC.030303.01</v>
      </c>
      <c r="Q31" s="64" t="str">
        <f t="shared" si="4"/>
        <v>CL.IC.SC.030303.01</v>
      </c>
    </row>
    <row r="32" spans="1:17" s="60" customFormat="1" ht="15">
      <c r="A32" s="60" t="s">
        <v>3576</v>
      </c>
      <c r="C32" s="61" t="s">
        <v>12185</v>
      </c>
      <c r="E32" s="61" t="s">
        <v>12185</v>
      </c>
      <c r="F32" s="60" t="s">
        <v>3633</v>
      </c>
      <c r="G32" s="60" t="s">
        <v>3510</v>
      </c>
      <c r="H32" s="62" t="s">
        <v>12028</v>
      </c>
      <c r="I32" s="77">
        <v>4</v>
      </c>
      <c r="J32" s="63" t="str">
        <f t="shared" si="1"/>
        <v>IC.SC.030304</v>
      </c>
      <c r="K32" s="61" t="s">
        <v>12175</v>
      </c>
      <c r="L32" s="60" t="str">
        <f t="shared" si="0"/>
        <v>No Impairment</v>
      </c>
      <c r="M32" s="64" t="str">
        <f t="shared" si="2"/>
        <v>PI.IC.SC.030304.01</v>
      </c>
      <c r="N32" s="64"/>
      <c r="O32" s="64" t="str">
        <f t="shared" si="3"/>
        <v>PH.IC.SC.030304.01</v>
      </c>
      <c r="Q32" s="64" t="str">
        <f t="shared" si="4"/>
        <v>CL.IC.SC.030304.01</v>
      </c>
    </row>
    <row r="33" spans="1:43" s="60" customFormat="1" ht="15">
      <c r="A33" s="60" t="s">
        <v>3576</v>
      </c>
      <c r="C33" s="61" t="s">
        <v>12185</v>
      </c>
      <c r="D33" s="60" t="s">
        <v>13368</v>
      </c>
      <c r="E33" s="61" t="s">
        <v>6464</v>
      </c>
      <c r="F33" s="60" t="s">
        <v>3511</v>
      </c>
      <c r="G33" s="60" t="s">
        <v>3512</v>
      </c>
      <c r="H33" s="62" t="s">
        <v>11848</v>
      </c>
      <c r="I33" s="77">
        <v>1</v>
      </c>
      <c r="J33" s="63" t="str">
        <f t="shared" si="1"/>
        <v>IC.SC.030401</v>
      </c>
      <c r="K33" s="61" t="s">
        <v>12175</v>
      </c>
      <c r="L33" s="60" t="str">
        <f t="shared" si="0"/>
        <v>Completely immobile</v>
      </c>
      <c r="M33" s="64" t="str">
        <f t="shared" si="2"/>
        <v>PI.IC.SC.030401.01</v>
      </c>
      <c r="N33" s="64"/>
      <c r="O33" s="64" t="str">
        <f t="shared" si="3"/>
        <v>PH.IC.SC.030401.01</v>
      </c>
      <c r="Q33" s="64" t="str">
        <f t="shared" si="4"/>
        <v>CL.IC.SC.030401.01</v>
      </c>
    </row>
    <row r="34" spans="1:43" s="60" customFormat="1" ht="15">
      <c r="A34" s="60" t="s">
        <v>3576</v>
      </c>
      <c r="C34" s="61" t="s">
        <v>12185</v>
      </c>
      <c r="E34" s="61" t="s">
        <v>6464</v>
      </c>
      <c r="F34" s="60" t="s">
        <v>3633</v>
      </c>
      <c r="G34" s="60" t="s">
        <v>3513</v>
      </c>
      <c r="H34" s="62" t="s">
        <v>12030</v>
      </c>
      <c r="I34" s="77">
        <v>2</v>
      </c>
      <c r="J34" s="63" t="str">
        <f t="shared" si="1"/>
        <v>IC.SC.030402</v>
      </c>
      <c r="K34" s="61" t="s">
        <v>12175</v>
      </c>
      <c r="L34" s="60" t="str">
        <f t="shared" si="0"/>
        <v>Very limited</v>
      </c>
      <c r="M34" s="64" t="str">
        <f t="shared" si="2"/>
        <v>PI.IC.SC.030402.01</v>
      </c>
      <c r="N34" s="64"/>
      <c r="O34" s="64" t="str">
        <f t="shared" si="3"/>
        <v>PH.IC.SC.030402.01</v>
      </c>
      <c r="Q34" s="64" t="str">
        <f t="shared" si="4"/>
        <v>CL.IC.SC.030402.01</v>
      </c>
    </row>
    <row r="35" spans="1:43" s="60" customFormat="1" ht="15">
      <c r="A35" s="60" t="s">
        <v>3576</v>
      </c>
      <c r="C35" s="61" t="s">
        <v>12185</v>
      </c>
      <c r="E35" s="61" t="s">
        <v>6464</v>
      </c>
      <c r="F35" s="60" t="s">
        <v>3633</v>
      </c>
      <c r="G35" s="60" t="s">
        <v>6825</v>
      </c>
      <c r="H35" s="62" t="s">
        <v>12032</v>
      </c>
      <c r="I35" s="77">
        <v>3</v>
      </c>
      <c r="J35" s="63" t="str">
        <f t="shared" si="1"/>
        <v>IC.SC.030403</v>
      </c>
      <c r="K35" s="61" t="s">
        <v>12175</v>
      </c>
      <c r="L35" s="60" t="str">
        <f t="shared" si="0"/>
        <v>Limited</v>
      </c>
      <c r="M35" s="64" t="str">
        <f t="shared" si="2"/>
        <v>PI.IC.SC.030403.01</v>
      </c>
      <c r="N35" s="64"/>
      <c r="O35" s="64" t="str">
        <f t="shared" si="3"/>
        <v>PH.IC.SC.030403.01</v>
      </c>
      <c r="Q35" s="64" t="str">
        <f t="shared" si="4"/>
        <v>CL.IC.SC.030403.01</v>
      </c>
    </row>
    <row r="36" spans="1:43" s="60" customFormat="1" ht="15">
      <c r="A36" s="60" t="s">
        <v>3576</v>
      </c>
      <c r="C36" s="61" t="s">
        <v>12185</v>
      </c>
      <c r="E36" s="61" t="s">
        <v>6464</v>
      </c>
      <c r="F36" s="60" t="s">
        <v>3633</v>
      </c>
      <c r="G36" s="60" t="s">
        <v>3636</v>
      </c>
      <c r="H36" s="62" t="s">
        <v>12028</v>
      </c>
      <c r="I36" s="77">
        <v>4</v>
      </c>
      <c r="J36" s="63" t="str">
        <f t="shared" si="1"/>
        <v>IC.SC.030404</v>
      </c>
      <c r="K36" s="61" t="s">
        <v>12175</v>
      </c>
      <c r="L36" s="60" t="str">
        <f t="shared" si="0"/>
        <v>No limitations</v>
      </c>
      <c r="M36" s="64" t="str">
        <f t="shared" si="2"/>
        <v>PI.IC.SC.030404.01</v>
      </c>
      <c r="N36" s="64"/>
      <c r="O36" s="64" t="str">
        <f t="shared" si="3"/>
        <v>PH.IC.SC.030404.01</v>
      </c>
      <c r="Q36" s="64" t="str">
        <f t="shared" si="4"/>
        <v>CL.IC.SC.030404.01</v>
      </c>
    </row>
    <row r="37" spans="1:43" s="60" customFormat="1" ht="15">
      <c r="A37" s="60" t="s">
        <v>3576</v>
      </c>
      <c r="C37" s="61" t="s">
        <v>12185</v>
      </c>
      <c r="D37" s="60" t="s">
        <v>13369</v>
      </c>
      <c r="E37" s="61" t="s">
        <v>6291</v>
      </c>
      <c r="F37" s="60" t="s">
        <v>3516</v>
      </c>
      <c r="G37" s="60" t="s">
        <v>3517</v>
      </c>
      <c r="H37" s="62" t="s">
        <v>11848</v>
      </c>
      <c r="I37" s="77">
        <v>1</v>
      </c>
      <c r="J37" s="63" t="str">
        <f t="shared" si="1"/>
        <v>IC.SC.030501</v>
      </c>
      <c r="K37" s="61" t="s">
        <v>12175</v>
      </c>
      <c r="L37" s="60" t="str">
        <f t="shared" si="0"/>
        <v>Very poor</v>
      </c>
      <c r="M37" s="64" t="str">
        <f t="shared" si="2"/>
        <v>PI.IC.SC.030501.01</v>
      </c>
      <c r="N37" s="64"/>
      <c r="O37" s="64" t="str">
        <f t="shared" si="3"/>
        <v>PH.IC.SC.030501.01</v>
      </c>
      <c r="Q37" s="64" t="str">
        <f t="shared" si="4"/>
        <v>CL.IC.SC.030501.01</v>
      </c>
    </row>
    <row r="38" spans="1:43" s="60" customFormat="1" ht="15">
      <c r="A38" s="60" t="s">
        <v>3576</v>
      </c>
      <c r="C38" s="61" t="s">
        <v>12185</v>
      </c>
      <c r="E38" s="61" t="s">
        <v>6291</v>
      </c>
      <c r="F38" s="60" t="s">
        <v>3633</v>
      </c>
      <c r="G38" s="60" t="s">
        <v>3518</v>
      </c>
      <c r="H38" s="62" t="s">
        <v>12030</v>
      </c>
      <c r="I38" s="77">
        <v>2</v>
      </c>
      <c r="J38" s="63" t="str">
        <f t="shared" si="1"/>
        <v>IC.SC.030502</v>
      </c>
      <c r="K38" s="61" t="s">
        <v>12175</v>
      </c>
      <c r="L38" s="60" t="str">
        <f t="shared" si="0"/>
        <v>Probably inadequate</v>
      </c>
      <c r="M38" s="64" t="str">
        <f t="shared" si="2"/>
        <v>PI.IC.SC.030502.01</v>
      </c>
      <c r="N38" s="64"/>
      <c r="O38" s="64" t="str">
        <f t="shared" si="3"/>
        <v>PH.IC.SC.030502.01</v>
      </c>
      <c r="Q38" s="64" t="str">
        <f t="shared" si="4"/>
        <v>CL.IC.SC.030502.01</v>
      </c>
    </row>
    <row r="39" spans="1:43" s="60" customFormat="1" ht="15">
      <c r="A39" s="60" t="s">
        <v>3576</v>
      </c>
      <c r="C39" s="61" t="s">
        <v>12185</v>
      </c>
      <c r="E39" s="61" t="s">
        <v>6291</v>
      </c>
      <c r="F39" s="60" t="s">
        <v>3633</v>
      </c>
      <c r="G39" s="60" t="s">
        <v>3405</v>
      </c>
      <c r="H39" s="62" t="s">
        <v>12032</v>
      </c>
      <c r="I39" s="77">
        <v>3</v>
      </c>
      <c r="J39" s="63" t="str">
        <f t="shared" si="1"/>
        <v>IC.SC.030503</v>
      </c>
      <c r="K39" s="61" t="s">
        <v>12175</v>
      </c>
      <c r="L39" s="60" t="str">
        <f t="shared" si="0"/>
        <v>Adequate</v>
      </c>
      <c r="M39" s="64" t="str">
        <f t="shared" si="2"/>
        <v>PI.IC.SC.030503.01</v>
      </c>
      <c r="N39" s="64"/>
      <c r="O39" s="64" t="str">
        <f t="shared" si="3"/>
        <v>PH.IC.SC.030503.01</v>
      </c>
      <c r="Q39" s="64" t="str">
        <f t="shared" si="4"/>
        <v>CL.IC.SC.030503.01</v>
      </c>
    </row>
    <row r="40" spans="1:43" s="60" customFormat="1" ht="15">
      <c r="A40" s="60" t="s">
        <v>3576</v>
      </c>
      <c r="C40" s="61" t="s">
        <v>12185</v>
      </c>
      <c r="E40" s="61" t="s">
        <v>6291</v>
      </c>
      <c r="F40" s="60" t="s">
        <v>3633</v>
      </c>
      <c r="G40" s="60" t="s">
        <v>12510</v>
      </c>
      <c r="H40" s="62" t="s">
        <v>12028</v>
      </c>
      <c r="I40" s="77">
        <v>4</v>
      </c>
      <c r="J40" s="63" t="str">
        <f t="shared" si="1"/>
        <v>IC.SC.030504</v>
      </c>
      <c r="K40" s="61" t="s">
        <v>12175</v>
      </c>
      <c r="L40" s="60" t="str">
        <f t="shared" si="0"/>
        <v>Excellent</v>
      </c>
      <c r="M40" s="64" t="str">
        <f t="shared" si="2"/>
        <v>PI.IC.SC.030504.01</v>
      </c>
      <c r="N40" s="64"/>
      <c r="O40" s="64" t="str">
        <f t="shared" si="3"/>
        <v>PH.IC.SC.030504.01</v>
      </c>
      <c r="Q40" s="64" t="str">
        <f t="shared" si="4"/>
        <v>CL.IC.SC.030504.01</v>
      </c>
    </row>
    <row r="41" spans="1:43" s="60" customFormat="1" ht="15">
      <c r="A41" s="60" t="s">
        <v>3576</v>
      </c>
      <c r="C41" s="61" t="s">
        <v>12185</v>
      </c>
      <c r="D41" s="60" t="s">
        <v>13370</v>
      </c>
      <c r="E41" s="61" t="s">
        <v>6988</v>
      </c>
      <c r="F41" s="60" t="s">
        <v>3406</v>
      </c>
      <c r="G41" s="60" t="s">
        <v>14172</v>
      </c>
      <c r="H41" s="62" t="s">
        <v>11848</v>
      </c>
      <c r="I41" s="77">
        <v>1</v>
      </c>
      <c r="J41" s="63" t="str">
        <f t="shared" si="1"/>
        <v>IC.SC.030601</v>
      </c>
      <c r="K41" s="61" t="s">
        <v>12030</v>
      </c>
      <c r="L41" s="60" t="str">
        <f t="shared" si="0"/>
        <v>Problem (Frequently slides down)</v>
      </c>
      <c r="M41" s="64" t="str">
        <f t="shared" si="2"/>
        <v>PI.IC.SC.030601.02</v>
      </c>
      <c r="N41" s="64"/>
      <c r="O41" s="64" t="str">
        <f t="shared" si="3"/>
        <v>PH.IC.SC.030601.02</v>
      </c>
      <c r="Q41" s="64" t="str">
        <f t="shared" si="4"/>
        <v>CL.IC.SC.030601.02</v>
      </c>
      <c r="AP41" s="60" t="s">
        <v>12773</v>
      </c>
      <c r="AQ41" s="60">
        <v>1667</v>
      </c>
    </row>
    <row r="42" spans="1:43" s="60" customFormat="1" ht="15">
      <c r="A42" s="60" t="s">
        <v>3576</v>
      </c>
      <c r="C42" s="61" t="s">
        <v>12185</v>
      </c>
      <c r="E42" s="61" t="s">
        <v>6988</v>
      </c>
      <c r="F42" s="60" t="s">
        <v>3633</v>
      </c>
      <c r="G42" s="60" t="s">
        <v>14173</v>
      </c>
      <c r="H42" s="62" t="s">
        <v>12030</v>
      </c>
      <c r="I42" s="77">
        <v>2</v>
      </c>
      <c r="J42" s="63" t="str">
        <f t="shared" si="1"/>
        <v>IC.SC.030602</v>
      </c>
      <c r="K42" s="61" t="s">
        <v>12030</v>
      </c>
      <c r="L42" s="60" t="str">
        <f t="shared" si="0"/>
        <v>Potential Problem (Occasionally slides down)</v>
      </c>
      <c r="M42" s="64" t="str">
        <f t="shared" si="2"/>
        <v>PI.IC.SC.030602.02</v>
      </c>
      <c r="N42" s="64"/>
      <c r="O42" s="64" t="str">
        <f t="shared" si="3"/>
        <v>PH.IC.SC.030602.02</v>
      </c>
      <c r="Q42" s="64" t="str">
        <f t="shared" si="4"/>
        <v>CL.IC.SC.030602.02</v>
      </c>
      <c r="AP42" s="60" t="s">
        <v>12773</v>
      </c>
      <c r="AQ42" s="60">
        <v>1667</v>
      </c>
    </row>
    <row r="43" spans="1:43" s="60" customFormat="1" ht="15">
      <c r="A43" s="60" t="s">
        <v>3576</v>
      </c>
      <c r="C43" s="61" t="s">
        <v>12185</v>
      </c>
      <c r="E43" s="61" t="s">
        <v>6988</v>
      </c>
      <c r="F43" s="60" t="s">
        <v>3633</v>
      </c>
      <c r="G43" s="60" t="s">
        <v>3527</v>
      </c>
      <c r="H43" s="62" t="s">
        <v>12032</v>
      </c>
      <c r="I43" s="77">
        <v>3</v>
      </c>
      <c r="J43" s="63" t="str">
        <f t="shared" si="1"/>
        <v>IC.SC.030603</v>
      </c>
      <c r="K43" s="61" t="s">
        <v>12175</v>
      </c>
      <c r="L43" s="60" t="str">
        <f t="shared" si="0"/>
        <v>No apparent problems</v>
      </c>
      <c r="M43" s="64" t="str">
        <f t="shared" si="2"/>
        <v>PI.IC.SC.030603.01</v>
      </c>
      <c r="N43" s="64"/>
      <c r="O43" s="64" t="str">
        <f t="shared" si="3"/>
        <v>PH.IC.SC.030603.01</v>
      </c>
      <c r="Q43" s="64" t="str">
        <f t="shared" si="4"/>
        <v>CL.IC.SC.030603.01</v>
      </c>
    </row>
    <row r="44" spans="1:43" s="60" customFormat="1" ht="15">
      <c r="A44" s="60" t="s">
        <v>3576</v>
      </c>
      <c r="C44" s="61" t="s">
        <v>12185</v>
      </c>
      <c r="D44" s="60" t="s">
        <v>13371</v>
      </c>
      <c r="E44" s="61" t="s">
        <v>6317</v>
      </c>
      <c r="F44" s="60" t="s">
        <v>3528</v>
      </c>
      <c r="G44" s="60" t="s">
        <v>3529</v>
      </c>
      <c r="H44" s="62" t="s">
        <v>11848</v>
      </c>
      <c r="I44" s="77">
        <v>1</v>
      </c>
      <c r="J44" s="63" t="str">
        <f t="shared" si="1"/>
        <v>IC.SC.030701</v>
      </c>
      <c r="K44" s="61" t="s">
        <v>12175</v>
      </c>
      <c r="L44" s="60" t="str">
        <f t="shared" si="0"/>
        <v>Moisture: Constantly Moist</v>
      </c>
      <c r="M44" s="64" t="str">
        <f t="shared" si="2"/>
        <v>PI.IC.SC.030701.01</v>
      </c>
      <c r="N44" s="64"/>
      <c r="O44" s="64" t="str">
        <f t="shared" si="3"/>
        <v>PH.IC.SC.030701.01</v>
      </c>
      <c r="Q44" s="64" t="str">
        <f t="shared" si="4"/>
        <v>CL.IC.SC.030701.01</v>
      </c>
    </row>
    <row r="45" spans="1:43" s="60" customFormat="1" ht="15">
      <c r="A45" s="60" t="s">
        <v>3576</v>
      </c>
      <c r="B45" s="60" t="s">
        <v>3530</v>
      </c>
      <c r="C45" s="61" t="s">
        <v>6464</v>
      </c>
      <c r="D45" s="60" t="s">
        <v>3651</v>
      </c>
      <c r="E45" s="61" t="s">
        <v>12175</v>
      </c>
      <c r="F45" s="60" t="s">
        <v>3651</v>
      </c>
      <c r="G45" s="60" t="s">
        <v>3652</v>
      </c>
      <c r="H45" s="62" t="s">
        <v>11848</v>
      </c>
      <c r="I45" s="77">
        <v>0</v>
      </c>
      <c r="J45" s="63" t="str">
        <f t="shared" si="1"/>
        <v>IC.SC.040101</v>
      </c>
      <c r="K45" s="61" t="s">
        <v>12175</v>
      </c>
      <c r="L45" s="60" t="str">
        <f t="shared" si="0"/>
        <v>None no shivering</v>
      </c>
      <c r="M45" s="64" t="str">
        <f t="shared" si="2"/>
        <v>PI.IC.SC.040101.01</v>
      </c>
      <c r="N45" s="64"/>
      <c r="O45" s="64" t="str">
        <f t="shared" si="3"/>
        <v>PH.IC.SC.040101.01</v>
      </c>
      <c r="Q45" s="64" t="str">
        <f t="shared" si="4"/>
        <v>CL.IC.SC.040101.01</v>
      </c>
    </row>
    <row r="46" spans="1:43" s="60" customFormat="1" ht="15">
      <c r="A46" s="60" t="s">
        <v>3576</v>
      </c>
      <c r="C46" s="61" t="s">
        <v>6464</v>
      </c>
      <c r="E46" s="61" t="s">
        <v>12175</v>
      </c>
      <c r="F46" s="60" t="s">
        <v>3651</v>
      </c>
      <c r="G46" s="60" t="s">
        <v>3653</v>
      </c>
      <c r="H46" s="62" t="s">
        <v>12030</v>
      </c>
      <c r="I46" s="77">
        <v>1</v>
      </c>
      <c r="J46" s="63" t="str">
        <f t="shared" si="1"/>
        <v>IC.SC.040102</v>
      </c>
      <c r="K46" s="61" t="s">
        <v>12175</v>
      </c>
      <c r="L46" s="60" t="str">
        <f t="shared" si="0"/>
        <v>Mild loc to neck and thorax</v>
      </c>
      <c r="M46" s="64" t="str">
        <f t="shared" si="2"/>
        <v>PI.IC.SC.040102.01</v>
      </c>
      <c r="N46" s="64"/>
      <c r="O46" s="64" t="str">
        <f t="shared" si="3"/>
        <v>PH.IC.SC.040102.01</v>
      </c>
      <c r="Q46" s="64" t="str">
        <f t="shared" si="4"/>
        <v>CL.IC.SC.040102.01</v>
      </c>
    </row>
    <row r="47" spans="1:43" s="60" customFormat="1" ht="15">
      <c r="A47" s="60" t="s">
        <v>3576</v>
      </c>
      <c r="C47" s="61" t="s">
        <v>6464</v>
      </c>
      <c r="E47" s="61" t="s">
        <v>12175</v>
      </c>
      <c r="F47" s="60" t="s">
        <v>3651</v>
      </c>
      <c r="G47" s="60" t="s">
        <v>3654</v>
      </c>
      <c r="H47" s="62" t="s">
        <v>12032</v>
      </c>
      <c r="I47" s="77">
        <v>2</v>
      </c>
      <c r="J47" s="63" t="str">
        <f t="shared" si="1"/>
        <v>IC.SC.040103</v>
      </c>
      <c r="K47" s="61" t="s">
        <v>12175</v>
      </c>
      <c r="L47" s="60" t="str">
        <f t="shared" si="0"/>
        <v>Moderate upper extr, thorax</v>
      </c>
      <c r="M47" s="64" t="str">
        <f t="shared" si="2"/>
        <v>PI.IC.SC.040103.01</v>
      </c>
      <c r="N47" s="64"/>
      <c r="O47" s="64" t="str">
        <f t="shared" si="3"/>
        <v>PH.IC.SC.040103.01</v>
      </c>
      <c r="Q47" s="64" t="str">
        <f t="shared" si="4"/>
        <v>CL.IC.SC.040103.01</v>
      </c>
    </row>
    <row r="48" spans="1:43" s="60" customFormat="1" ht="15">
      <c r="A48" s="60" t="s">
        <v>3576</v>
      </c>
      <c r="C48" s="61" t="s">
        <v>6464</v>
      </c>
      <c r="E48" s="61" t="s">
        <v>12175</v>
      </c>
      <c r="F48" s="60" t="s">
        <v>3651</v>
      </c>
      <c r="G48" s="60" t="s">
        <v>3655</v>
      </c>
      <c r="H48" s="62" t="s">
        <v>12028</v>
      </c>
      <c r="I48" s="77">
        <v>3</v>
      </c>
      <c r="J48" s="63" t="str">
        <f t="shared" si="1"/>
        <v>IC.SC.040104</v>
      </c>
      <c r="K48" s="61" t="s">
        <v>12175</v>
      </c>
      <c r="L48" s="60" t="str">
        <f t="shared" si="0"/>
        <v>Severe sustained generalized</v>
      </c>
      <c r="M48" s="64" t="str">
        <f t="shared" si="2"/>
        <v>PI.IC.SC.040104.01</v>
      </c>
      <c r="N48" s="64"/>
      <c r="O48" s="64" t="str">
        <f t="shared" si="3"/>
        <v>PH.IC.SC.040104.01</v>
      </c>
      <c r="Q48" s="64" t="str">
        <f t="shared" si="4"/>
        <v>CL.IC.SC.040104.01</v>
      </c>
    </row>
    <row r="49" spans="1:17" s="60" customFormat="1" ht="15">
      <c r="A49" s="60" t="s">
        <v>3576</v>
      </c>
      <c r="B49" s="60" t="s">
        <v>3656</v>
      </c>
      <c r="C49" s="61" t="s">
        <v>6291</v>
      </c>
      <c r="D49" s="60" t="s">
        <v>13372</v>
      </c>
      <c r="E49" s="61" t="s">
        <v>12175</v>
      </c>
      <c r="F49" s="60" t="s">
        <v>3657</v>
      </c>
      <c r="G49" s="60" t="s">
        <v>3774</v>
      </c>
      <c r="H49" s="62" t="s">
        <v>11848</v>
      </c>
      <c r="I49" s="77">
        <v>0</v>
      </c>
      <c r="J49" s="63" t="str">
        <f t="shared" si="1"/>
        <v>IC.SC.050101</v>
      </c>
      <c r="K49" s="61" t="s">
        <v>12175</v>
      </c>
      <c r="L49" s="60" t="str">
        <f t="shared" si="0"/>
        <v>N0:  No nausea or vomiting</v>
      </c>
      <c r="M49" s="64" t="str">
        <f t="shared" si="2"/>
        <v>PI.IC.SC.050101.01</v>
      </c>
      <c r="N49" s="64"/>
      <c r="O49" s="64" t="str">
        <f t="shared" si="3"/>
        <v>PH.IC.SC.050101.01</v>
      </c>
      <c r="Q49" s="64" t="str">
        <f t="shared" si="4"/>
        <v>CL.IC.SC.050101.01</v>
      </c>
    </row>
    <row r="50" spans="1:17" s="60" customFormat="1" ht="15">
      <c r="A50" s="60" t="s">
        <v>3576</v>
      </c>
      <c r="C50" s="61" t="s">
        <v>6291</v>
      </c>
      <c r="E50" s="61" t="s">
        <v>12175</v>
      </c>
      <c r="F50" s="60" t="s">
        <v>3775</v>
      </c>
      <c r="G50" s="60" t="s">
        <v>3771</v>
      </c>
      <c r="H50" s="62" t="s">
        <v>12030</v>
      </c>
      <c r="I50" s="77">
        <v>1</v>
      </c>
      <c r="J50" s="63" t="str">
        <f t="shared" si="1"/>
        <v>IC.SC.050102</v>
      </c>
      <c r="K50" s="61" t="s">
        <v>12175</v>
      </c>
      <c r="L50" s="60" t="str">
        <f t="shared" si="0"/>
        <v>N1:  Mild nausea, no vomiting</v>
      </c>
      <c r="M50" s="64" t="str">
        <f t="shared" si="2"/>
        <v>PI.IC.SC.050102.01</v>
      </c>
      <c r="N50" s="64"/>
      <c r="O50" s="64" t="str">
        <f t="shared" si="3"/>
        <v>PH.IC.SC.050102.01</v>
      </c>
      <c r="Q50" s="64" t="str">
        <f t="shared" si="4"/>
        <v>CL.IC.SC.050102.01</v>
      </c>
    </row>
    <row r="51" spans="1:17" s="60" customFormat="1" ht="15">
      <c r="A51" s="60" t="s">
        <v>3576</v>
      </c>
      <c r="C51" s="61" t="s">
        <v>6291</v>
      </c>
      <c r="E51" s="61" t="s">
        <v>12175</v>
      </c>
      <c r="F51" s="60" t="s">
        <v>3775</v>
      </c>
      <c r="G51" s="60" t="s">
        <v>3772</v>
      </c>
      <c r="H51" s="62" t="s">
        <v>12032</v>
      </c>
      <c r="I51" s="77">
        <v>2</v>
      </c>
      <c r="J51" s="63" t="str">
        <f t="shared" si="1"/>
        <v>IC.SC.050103</v>
      </c>
      <c r="K51" s="61" t="s">
        <v>12175</v>
      </c>
      <c r="L51" s="60" t="str">
        <f t="shared" si="0"/>
        <v>N2:</v>
      </c>
      <c r="M51" s="64" t="str">
        <f t="shared" si="2"/>
        <v>PI.IC.SC.050103.01</v>
      </c>
      <c r="N51" s="64"/>
      <c r="O51" s="64" t="str">
        <f t="shared" si="3"/>
        <v>PH.IC.SC.050103.01</v>
      </c>
      <c r="Q51" s="64" t="str">
        <f t="shared" si="4"/>
        <v>CL.IC.SC.050103.01</v>
      </c>
    </row>
    <row r="52" spans="1:17" s="60" customFormat="1" ht="15">
      <c r="A52" s="60" t="s">
        <v>3576</v>
      </c>
      <c r="C52" s="61" t="s">
        <v>6291</v>
      </c>
      <c r="E52" s="61" t="s">
        <v>12175</v>
      </c>
      <c r="F52" s="60" t="s">
        <v>3775</v>
      </c>
      <c r="G52" s="60" t="s">
        <v>3773</v>
      </c>
      <c r="H52" s="62" t="s">
        <v>12028</v>
      </c>
      <c r="I52" s="77">
        <v>3</v>
      </c>
      <c r="J52" s="63" t="str">
        <f t="shared" si="1"/>
        <v>IC.SC.050104</v>
      </c>
      <c r="K52" s="61" t="s">
        <v>12175</v>
      </c>
      <c r="L52" s="60" t="str">
        <f t="shared" si="0"/>
        <v>N3:</v>
      </c>
      <c r="M52" s="64" t="str">
        <f t="shared" si="2"/>
        <v>PI.IC.SC.050104.01</v>
      </c>
      <c r="N52" s="64"/>
      <c r="O52" s="64" t="str">
        <f t="shared" si="3"/>
        <v>PH.IC.SC.050104.01</v>
      </c>
      <c r="Q52" s="64" t="str">
        <f t="shared" si="4"/>
        <v>CL.IC.SC.050104.01</v>
      </c>
    </row>
    <row r="53" spans="1:17" s="60" customFormat="1" ht="15">
      <c r="A53" s="60" t="s">
        <v>3576</v>
      </c>
      <c r="C53" s="61" t="s">
        <v>6291</v>
      </c>
      <c r="E53" s="61" t="s">
        <v>12175</v>
      </c>
      <c r="F53" s="60" t="s">
        <v>3775</v>
      </c>
      <c r="G53" s="60" t="s">
        <v>3913</v>
      </c>
      <c r="H53" s="62" t="s">
        <v>12210</v>
      </c>
      <c r="I53" s="77">
        <v>4</v>
      </c>
      <c r="J53" s="63" t="str">
        <f t="shared" si="1"/>
        <v>IC.SC.050105</v>
      </c>
      <c r="K53" s="61" t="s">
        <v>12175</v>
      </c>
      <c r="L53" s="60" t="str">
        <f t="shared" si="0"/>
        <v>N4:  Intermittent nausea/dry heaves</v>
      </c>
      <c r="M53" s="64" t="str">
        <f t="shared" si="2"/>
        <v>PI.IC.SC.050105.01</v>
      </c>
      <c r="N53" s="64"/>
      <c r="O53" s="64" t="str">
        <f t="shared" si="3"/>
        <v>PH.IC.SC.050105.01</v>
      </c>
      <c r="Q53" s="64" t="str">
        <f t="shared" si="4"/>
        <v>CL.IC.SC.050105.01</v>
      </c>
    </row>
    <row r="54" spans="1:17" s="60" customFormat="1" ht="15">
      <c r="A54" s="60" t="s">
        <v>3576</v>
      </c>
      <c r="C54" s="61" t="s">
        <v>6291</v>
      </c>
      <c r="E54" s="61" t="s">
        <v>12175</v>
      </c>
      <c r="F54" s="60" t="s">
        <v>3775</v>
      </c>
      <c r="G54" s="60" t="s">
        <v>3914</v>
      </c>
      <c r="H54" s="62" t="s">
        <v>12212</v>
      </c>
      <c r="I54" s="77">
        <v>5</v>
      </c>
      <c r="J54" s="63" t="str">
        <f t="shared" si="1"/>
        <v>IC.SC.050106</v>
      </c>
      <c r="K54" s="61" t="s">
        <v>12175</v>
      </c>
      <c r="L54" s="60" t="str">
        <f t="shared" si="0"/>
        <v>N5:</v>
      </c>
      <c r="M54" s="64" t="str">
        <f t="shared" si="2"/>
        <v>PI.IC.SC.050106.01</v>
      </c>
      <c r="N54" s="64"/>
      <c r="O54" s="64" t="str">
        <f t="shared" si="3"/>
        <v>PH.IC.SC.050106.01</v>
      </c>
      <c r="Q54" s="64" t="str">
        <f t="shared" si="4"/>
        <v>CL.IC.SC.050106.01</v>
      </c>
    </row>
    <row r="55" spans="1:17" s="60" customFormat="1" ht="15">
      <c r="A55" s="60" t="s">
        <v>3576</v>
      </c>
      <c r="C55" s="61" t="s">
        <v>6291</v>
      </c>
      <c r="E55" s="61" t="s">
        <v>12175</v>
      </c>
      <c r="F55" s="60" t="s">
        <v>3775</v>
      </c>
      <c r="G55" s="60" t="s">
        <v>3915</v>
      </c>
      <c r="H55" s="62" t="s">
        <v>12225</v>
      </c>
      <c r="I55" s="77">
        <v>6</v>
      </c>
      <c r="J55" s="63" t="str">
        <f t="shared" si="1"/>
        <v>IC.SC.050107</v>
      </c>
      <c r="K55" s="61" t="s">
        <v>12175</v>
      </c>
      <c r="L55" s="60" t="str">
        <f t="shared" si="0"/>
        <v>N6:</v>
      </c>
      <c r="M55" s="64" t="str">
        <f t="shared" si="2"/>
        <v>PI.IC.SC.050107.01</v>
      </c>
      <c r="N55" s="64"/>
      <c r="O55" s="64" t="str">
        <f t="shared" si="3"/>
        <v>PH.IC.SC.050107.01</v>
      </c>
      <c r="Q55" s="64" t="str">
        <f t="shared" si="4"/>
        <v>CL.IC.SC.050107.01</v>
      </c>
    </row>
    <row r="56" spans="1:17" s="60" customFormat="1" ht="15">
      <c r="A56" s="60" t="s">
        <v>3576</v>
      </c>
      <c r="C56" s="61" t="s">
        <v>6291</v>
      </c>
      <c r="E56" s="61" t="s">
        <v>12175</v>
      </c>
      <c r="F56" s="60" t="s">
        <v>3775</v>
      </c>
      <c r="G56" s="60" t="s">
        <v>3916</v>
      </c>
      <c r="H56" s="62" t="s">
        <v>11638</v>
      </c>
      <c r="I56" s="77">
        <v>7</v>
      </c>
      <c r="J56" s="63" t="str">
        <f t="shared" si="1"/>
        <v>IC.SC.050108</v>
      </c>
      <c r="K56" s="61" t="s">
        <v>12175</v>
      </c>
      <c r="L56" s="60" t="str">
        <f t="shared" si="0"/>
        <v>N7:  Freq dry heaves, vomiting</v>
      </c>
      <c r="M56" s="64" t="str">
        <f t="shared" si="2"/>
        <v>PI.IC.SC.050108.01</v>
      </c>
      <c r="N56" s="64"/>
      <c r="O56" s="64" t="str">
        <f t="shared" si="3"/>
        <v>PH.IC.SC.050108.01</v>
      </c>
      <c r="Q56" s="64" t="str">
        <f t="shared" si="4"/>
        <v>CL.IC.SC.050108.01</v>
      </c>
    </row>
    <row r="57" spans="1:17" s="60" customFormat="1" ht="15">
      <c r="A57" s="60" t="s">
        <v>3576</v>
      </c>
      <c r="C57" s="61" t="s">
        <v>6291</v>
      </c>
      <c r="D57" s="60" t="s">
        <v>13373</v>
      </c>
      <c r="E57" s="61" t="s">
        <v>12430</v>
      </c>
      <c r="F57" s="60" t="s">
        <v>3659</v>
      </c>
      <c r="G57" s="60" t="s">
        <v>3785</v>
      </c>
      <c r="H57" s="62" t="s">
        <v>11848</v>
      </c>
      <c r="I57" s="77">
        <v>0</v>
      </c>
      <c r="J57" s="63" t="str">
        <f t="shared" si="1"/>
        <v>IC.SC.050201</v>
      </c>
      <c r="K57" s="61" t="s">
        <v>12175</v>
      </c>
      <c r="L57" s="60" t="str">
        <f t="shared" si="0"/>
        <v>0T:  No Tremor</v>
      </c>
      <c r="M57" s="64" t="str">
        <f t="shared" si="2"/>
        <v>PI.IC.SC.050201.01</v>
      </c>
      <c r="N57" s="64"/>
      <c r="O57" s="64" t="str">
        <f t="shared" si="3"/>
        <v>PH.IC.SC.050201.01</v>
      </c>
      <c r="Q57" s="64" t="str">
        <f t="shared" si="4"/>
        <v>CL.IC.SC.050201.01</v>
      </c>
    </row>
    <row r="58" spans="1:17" s="60" customFormat="1" ht="15">
      <c r="A58" s="60" t="s">
        <v>3576</v>
      </c>
      <c r="C58" s="61" t="s">
        <v>6291</v>
      </c>
      <c r="E58" s="61" t="s">
        <v>12430</v>
      </c>
      <c r="F58" s="60" t="s">
        <v>3775</v>
      </c>
      <c r="G58" s="60" t="s">
        <v>3781</v>
      </c>
      <c r="H58" s="62" t="s">
        <v>12030</v>
      </c>
      <c r="I58" s="77">
        <v>1</v>
      </c>
      <c r="J58" s="63" t="str">
        <f t="shared" si="1"/>
        <v>IC.SC.050202</v>
      </c>
      <c r="K58" s="61" t="s">
        <v>12175</v>
      </c>
      <c r="L58" s="60" t="str">
        <f t="shared" si="0"/>
        <v>1T: Not visible/felt fingertip</v>
      </c>
      <c r="M58" s="64" t="str">
        <f t="shared" si="2"/>
        <v>PI.IC.SC.050202.01</v>
      </c>
      <c r="N58" s="64"/>
      <c r="O58" s="64" t="str">
        <f t="shared" si="3"/>
        <v>PH.IC.SC.050202.01</v>
      </c>
      <c r="Q58" s="64" t="str">
        <f t="shared" si="4"/>
        <v>CL.IC.SC.050202.01</v>
      </c>
    </row>
    <row r="59" spans="1:17" s="60" customFormat="1" ht="15">
      <c r="A59" s="60" t="s">
        <v>3576</v>
      </c>
      <c r="C59" s="61" t="s">
        <v>6291</v>
      </c>
      <c r="E59" s="61" t="s">
        <v>12430</v>
      </c>
      <c r="F59" s="60" t="s">
        <v>3775</v>
      </c>
      <c r="G59" s="60" t="s">
        <v>3782</v>
      </c>
      <c r="H59" s="62" t="s">
        <v>12032</v>
      </c>
      <c r="I59" s="77">
        <v>2</v>
      </c>
      <c r="J59" s="63" t="str">
        <f t="shared" si="1"/>
        <v>IC.SC.050203</v>
      </c>
      <c r="K59" s="61" t="s">
        <v>12175</v>
      </c>
      <c r="L59" s="60" t="str">
        <f t="shared" si="0"/>
        <v>2T:</v>
      </c>
      <c r="M59" s="64" t="str">
        <f t="shared" si="2"/>
        <v>PI.IC.SC.050203.01</v>
      </c>
      <c r="N59" s="64"/>
      <c r="O59" s="64" t="str">
        <f t="shared" si="3"/>
        <v>PH.IC.SC.050203.01</v>
      </c>
      <c r="Q59" s="64" t="str">
        <f t="shared" si="4"/>
        <v>CL.IC.SC.050203.01</v>
      </c>
    </row>
    <row r="60" spans="1:17" s="60" customFormat="1" ht="15">
      <c r="A60" s="60" t="s">
        <v>3576</v>
      </c>
      <c r="C60" s="61" t="s">
        <v>6291</v>
      </c>
      <c r="E60" s="61" t="s">
        <v>12430</v>
      </c>
      <c r="F60" s="60" t="s">
        <v>3775</v>
      </c>
      <c r="G60" s="60" t="s">
        <v>3783</v>
      </c>
      <c r="H60" s="62" t="s">
        <v>12028</v>
      </c>
      <c r="I60" s="77">
        <v>3</v>
      </c>
      <c r="J60" s="63" t="str">
        <f t="shared" si="1"/>
        <v>IC.SC.050204</v>
      </c>
      <c r="K60" s="61" t="s">
        <v>12175</v>
      </c>
      <c r="L60" s="60" t="str">
        <f t="shared" si="0"/>
        <v>3T:</v>
      </c>
      <c r="M60" s="64" t="str">
        <f t="shared" si="2"/>
        <v>PI.IC.SC.050204.01</v>
      </c>
      <c r="N60" s="64"/>
      <c r="O60" s="64" t="str">
        <f t="shared" si="3"/>
        <v>PH.IC.SC.050204.01</v>
      </c>
      <c r="Q60" s="64" t="str">
        <f t="shared" si="4"/>
        <v>CL.IC.SC.050204.01</v>
      </c>
    </row>
    <row r="61" spans="1:17" s="60" customFormat="1" ht="15">
      <c r="A61" s="60" t="s">
        <v>3576</v>
      </c>
      <c r="C61" s="61" t="s">
        <v>6291</v>
      </c>
      <c r="E61" s="61" t="s">
        <v>12430</v>
      </c>
      <c r="F61" s="60" t="s">
        <v>3775</v>
      </c>
      <c r="G61" s="60" t="s">
        <v>3784</v>
      </c>
      <c r="H61" s="62" t="s">
        <v>12210</v>
      </c>
      <c r="I61" s="77">
        <v>4</v>
      </c>
      <c r="J61" s="63" t="str">
        <f t="shared" si="1"/>
        <v>IC.SC.050205</v>
      </c>
      <c r="K61" s="61" t="s">
        <v>12175</v>
      </c>
      <c r="L61" s="60" t="str">
        <f t="shared" si="0"/>
        <v>4T: Moderate, Pt arms extended</v>
      </c>
      <c r="M61" s="64" t="str">
        <f t="shared" si="2"/>
        <v>PI.IC.SC.050205.01</v>
      </c>
      <c r="N61" s="64"/>
      <c r="O61" s="64" t="str">
        <f t="shared" si="3"/>
        <v>PH.IC.SC.050205.01</v>
      </c>
      <c r="Q61" s="64" t="str">
        <f t="shared" si="4"/>
        <v>CL.IC.SC.050205.01</v>
      </c>
    </row>
    <row r="62" spans="1:17" s="60" customFormat="1" ht="15">
      <c r="A62" s="60" t="s">
        <v>3576</v>
      </c>
      <c r="C62" s="61" t="s">
        <v>6291</v>
      </c>
      <c r="E62" s="61" t="s">
        <v>12430</v>
      </c>
      <c r="F62" s="60" t="s">
        <v>3775</v>
      </c>
      <c r="G62" s="60" t="s">
        <v>3788</v>
      </c>
      <c r="H62" s="62" t="s">
        <v>12212</v>
      </c>
      <c r="I62" s="77">
        <v>5</v>
      </c>
      <c r="J62" s="63" t="str">
        <f t="shared" si="1"/>
        <v>IC.SC.050206</v>
      </c>
      <c r="K62" s="61" t="s">
        <v>12175</v>
      </c>
      <c r="L62" s="60" t="str">
        <f t="shared" si="0"/>
        <v>5T:</v>
      </c>
      <c r="M62" s="64" t="str">
        <f t="shared" si="2"/>
        <v>PI.IC.SC.050206.01</v>
      </c>
      <c r="N62" s="64"/>
      <c r="O62" s="64" t="str">
        <f t="shared" si="3"/>
        <v>PH.IC.SC.050206.01</v>
      </c>
      <c r="Q62" s="64" t="str">
        <f t="shared" si="4"/>
        <v>CL.IC.SC.050206.01</v>
      </c>
    </row>
    <row r="63" spans="1:17" s="60" customFormat="1" ht="15">
      <c r="A63" s="60" t="s">
        <v>3576</v>
      </c>
      <c r="C63" s="61" t="s">
        <v>6291</v>
      </c>
      <c r="E63" s="61" t="s">
        <v>12430</v>
      </c>
      <c r="F63" s="60" t="s">
        <v>3775</v>
      </c>
      <c r="G63" s="60" t="s">
        <v>3440</v>
      </c>
      <c r="H63" s="62" t="s">
        <v>12225</v>
      </c>
      <c r="I63" s="77">
        <v>6</v>
      </c>
      <c r="J63" s="63" t="str">
        <f t="shared" si="1"/>
        <v>IC.SC.050207</v>
      </c>
      <c r="K63" s="61" t="s">
        <v>12175</v>
      </c>
      <c r="L63" s="60" t="str">
        <f t="shared" si="0"/>
        <v>6T:</v>
      </c>
      <c r="M63" s="64" t="str">
        <f t="shared" si="2"/>
        <v>PI.IC.SC.050207.01</v>
      </c>
      <c r="N63" s="64"/>
      <c r="O63" s="64" t="str">
        <f t="shared" si="3"/>
        <v>PH.IC.SC.050207.01</v>
      </c>
      <c r="Q63" s="64" t="str">
        <f t="shared" si="4"/>
        <v>CL.IC.SC.050207.01</v>
      </c>
    </row>
    <row r="64" spans="1:17" s="60" customFormat="1" ht="15">
      <c r="A64" s="60" t="s">
        <v>3576</v>
      </c>
      <c r="C64" s="61" t="s">
        <v>6291</v>
      </c>
      <c r="E64" s="61" t="s">
        <v>12430</v>
      </c>
      <c r="F64" s="60" t="s">
        <v>3775</v>
      </c>
      <c r="G64" s="60" t="s">
        <v>3334</v>
      </c>
      <c r="H64" s="62" t="s">
        <v>11638</v>
      </c>
      <c r="I64" s="77">
        <v>7</v>
      </c>
      <c r="J64" s="63" t="str">
        <f t="shared" si="1"/>
        <v>IC.SC.050208</v>
      </c>
      <c r="K64" s="61" t="s">
        <v>12175</v>
      </c>
      <c r="L64" s="60" t="str">
        <f t="shared" si="0"/>
        <v>7T:  Severe/arms not extended</v>
      </c>
      <c r="M64" s="64" t="str">
        <f t="shared" si="2"/>
        <v>PI.IC.SC.050208.01</v>
      </c>
      <c r="N64" s="64"/>
      <c r="O64" s="64" t="str">
        <f t="shared" si="3"/>
        <v>PH.IC.SC.050208.01</v>
      </c>
      <c r="Q64" s="64" t="str">
        <f t="shared" si="4"/>
        <v>CL.IC.SC.050208.01</v>
      </c>
    </row>
    <row r="65" spans="1:17" s="60" customFormat="1" ht="15">
      <c r="A65" s="60" t="s">
        <v>3576</v>
      </c>
      <c r="C65" s="61" t="s">
        <v>6291</v>
      </c>
      <c r="D65" s="60" t="s">
        <v>13374</v>
      </c>
      <c r="E65" s="61" t="s">
        <v>12185</v>
      </c>
      <c r="F65" s="60" t="s">
        <v>3335</v>
      </c>
      <c r="G65" s="60" t="s">
        <v>3336</v>
      </c>
      <c r="H65" s="62" t="s">
        <v>11848</v>
      </c>
      <c r="I65" s="77">
        <v>0</v>
      </c>
      <c r="J65" s="63" t="str">
        <f t="shared" si="1"/>
        <v>IC.SC.050301</v>
      </c>
      <c r="K65" s="61" t="s">
        <v>12175</v>
      </c>
      <c r="L65" s="60" t="str">
        <f t="shared" si="0"/>
        <v>S0: No sweat visible</v>
      </c>
      <c r="M65" s="64" t="str">
        <f t="shared" si="2"/>
        <v>PI.IC.SC.050301.01</v>
      </c>
      <c r="N65" s="64"/>
      <c r="O65" s="64" t="str">
        <f t="shared" si="3"/>
        <v>PH.IC.SC.050301.01</v>
      </c>
      <c r="Q65" s="64" t="str">
        <f t="shared" si="4"/>
        <v>CL.IC.SC.050301.01</v>
      </c>
    </row>
    <row r="66" spans="1:17" s="60" customFormat="1" ht="15">
      <c r="A66" s="60" t="s">
        <v>3576</v>
      </c>
      <c r="C66" s="61" t="s">
        <v>6291</v>
      </c>
      <c r="E66" s="61" t="s">
        <v>3812</v>
      </c>
      <c r="F66" s="60" t="s">
        <v>3775</v>
      </c>
      <c r="G66" s="60" t="s">
        <v>3443</v>
      </c>
      <c r="H66" s="62" t="s">
        <v>12030</v>
      </c>
      <c r="I66" s="77">
        <v>1</v>
      </c>
      <c r="J66" s="63" t="str">
        <f t="shared" si="1"/>
        <v>IC.SC.050302</v>
      </c>
      <c r="K66" s="61" t="s">
        <v>2379</v>
      </c>
      <c r="L66" s="60" t="str">
        <f t="shared" ref="L66:L129" si="5">G66</f>
        <v>S1:  Barely perceptible</v>
      </c>
      <c r="M66" s="64" t="str">
        <f t="shared" si="2"/>
        <v>PI.IC.SC.050302.01</v>
      </c>
      <c r="N66" s="64"/>
      <c r="O66" s="64" t="str">
        <f t="shared" si="3"/>
        <v>PH.IC.SC.050302.01</v>
      </c>
      <c r="Q66" s="64" t="str">
        <f t="shared" si="4"/>
        <v>CL.IC.SC.050302.01</v>
      </c>
    </row>
    <row r="67" spans="1:17" s="60" customFormat="1" ht="15">
      <c r="A67" s="60" t="s">
        <v>3576</v>
      </c>
      <c r="C67" s="61" t="s">
        <v>6291</v>
      </c>
      <c r="E67" s="61" t="s">
        <v>3812</v>
      </c>
      <c r="F67" s="60" t="s">
        <v>3775</v>
      </c>
      <c r="G67" s="60" t="s">
        <v>3444</v>
      </c>
      <c r="H67" s="62" t="s">
        <v>12032</v>
      </c>
      <c r="I67" s="77">
        <v>2</v>
      </c>
      <c r="J67" s="63" t="str">
        <f t="shared" ref="J67:J130" si="6">CONCATENATE("IC.SC.",C67,E67,H67)</f>
        <v>IC.SC.050303</v>
      </c>
      <c r="K67" s="61" t="s">
        <v>2379</v>
      </c>
      <c r="L67" s="60" t="str">
        <f t="shared" si="5"/>
        <v>S2:</v>
      </c>
      <c r="M67" s="64" t="str">
        <f t="shared" ref="M67:M130" si="7">CONCATENATE("PI.",J67,".",K67)</f>
        <v>PI.IC.SC.050303.01</v>
      </c>
      <c r="N67" s="64"/>
      <c r="O67" s="64" t="str">
        <f t="shared" ref="O67:O130" si="8">CONCATENATE("PH.",J67,".",K67)</f>
        <v>PH.IC.SC.050303.01</v>
      </c>
      <c r="Q67" s="64" t="str">
        <f t="shared" ref="Q67:Q130" si="9">CONCATENATE("CL.",J67,".",K67)</f>
        <v>CL.IC.SC.050303.01</v>
      </c>
    </row>
    <row r="68" spans="1:17" s="60" customFormat="1" ht="15">
      <c r="A68" s="60" t="s">
        <v>3576</v>
      </c>
      <c r="C68" s="61" t="s">
        <v>6291</v>
      </c>
      <c r="E68" s="61" t="s">
        <v>3812</v>
      </c>
      <c r="F68" s="60" t="s">
        <v>3775</v>
      </c>
      <c r="G68" s="60" t="s">
        <v>3445</v>
      </c>
      <c r="H68" s="62" t="s">
        <v>12028</v>
      </c>
      <c r="I68" s="77">
        <v>3</v>
      </c>
      <c r="J68" s="63" t="str">
        <f t="shared" si="6"/>
        <v>IC.SC.050304</v>
      </c>
      <c r="K68" s="61" t="s">
        <v>2379</v>
      </c>
      <c r="L68" s="60" t="str">
        <f t="shared" si="5"/>
        <v>S3:</v>
      </c>
      <c r="M68" s="64" t="str">
        <f t="shared" si="7"/>
        <v>PI.IC.SC.050304.01</v>
      </c>
      <c r="N68" s="64"/>
      <c r="O68" s="64" t="str">
        <f t="shared" si="8"/>
        <v>PH.IC.SC.050304.01</v>
      </c>
      <c r="Q68" s="64" t="str">
        <f t="shared" si="9"/>
        <v>CL.IC.SC.050304.01</v>
      </c>
    </row>
    <row r="69" spans="1:17" s="60" customFormat="1" ht="15">
      <c r="A69" s="60" t="s">
        <v>3576</v>
      </c>
      <c r="C69" s="61" t="s">
        <v>6291</v>
      </c>
      <c r="E69" s="61" t="s">
        <v>3812</v>
      </c>
      <c r="F69" s="60" t="s">
        <v>3775</v>
      </c>
      <c r="G69" s="60" t="s">
        <v>3446</v>
      </c>
      <c r="H69" s="62" t="s">
        <v>12210</v>
      </c>
      <c r="I69" s="77">
        <v>4</v>
      </c>
      <c r="J69" s="63" t="str">
        <f t="shared" si="6"/>
        <v>IC.SC.050305</v>
      </c>
      <c r="K69" s="61" t="s">
        <v>2379</v>
      </c>
      <c r="L69" s="60" t="str">
        <f t="shared" si="5"/>
        <v>S4:  Beads of sweat obvious</v>
      </c>
      <c r="M69" s="64" t="str">
        <f t="shared" si="7"/>
        <v>PI.IC.SC.050305.01</v>
      </c>
      <c r="N69" s="64"/>
      <c r="O69" s="64" t="str">
        <f t="shared" si="8"/>
        <v>PH.IC.SC.050305.01</v>
      </c>
      <c r="Q69" s="64" t="str">
        <f t="shared" si="9"/>
        <v>CL.IC.SC.050305.01</v>
      </c>
    </row>
    <row r="70" spans="1:17" s="60" customFormat="1" ht="15">
      <c r="A70" s="60" t="s">
        <v>3576</v>
      </c>
      <c r="C70" s="61" t="s">
        <v>6291</v>
      </c>
      <c r="E70" s="61" t="s">
        <v>3812</v>
      </c>
      <c r="F70" s="60" t="s">
        <v>3775</v>
      </c>
      <c r="G70" s="60" t="s">
        <v>3447</v>
      </c>
      <c r="H70" s="62" t="s">
        <v>12212</v>
      </c>
      <c r="I70" s="77">
        <v>5</v>
      </c>
      <c r="J70" s="63" t="str">
        <f t="shared" si="6"/>
        <v>IC.SC.050306</v>
      </c>
      <c r="K70" s="61" t="s">
        <v>2379</v>
      </c>
      <c r="L70" s="60" t="str">
        <f t="shared" si="5"/>
        <v>S5:</v>
      </c>
      <c r="M70" s="64" t="str">
        <f t="shared" si="7"/>
        <v>PI.IC.SC.050306.01</v>
      </c>
      <c r="N70" s="64"/>
      <c r="O70" s="64" t="str">
        <f t="shared" si="8"/>
        <v>PH.IC.SC.050306.01</v>
      </c>
      <c r="Q70" s="64" t="str">
        <f t="shared" si="9"/>
        <v>CL.IC.SC.050306.01</v>
      </c>
    </row>
    <row r="71" spans="1:17" s="60" customFormat="1" ht="15">
      <c r="A71" s="60" t="s">
        <v>3576</v>
      </c>
      <c r="C71" s="61" t="s">
        <v>6291</v>
      </c>
      <c r="E71" s="61" t="s">
        <v>3812</v>
      </c>
      <c r="F71" s="60" t="s">
        <v>3775</v>
      </c>
      <c r="G71" s="60" t="s">
        <v>3448</v>
      </c>
      <c r="H71" s="62" t="s">
        <v>12225</v>
      </c>
      <c r="I71" s="77">
        <v>6</v>
      </c>
      <c r="J71" s="63" t="str">
        <f t="shared" si="6"/>
        <v>IC.SC.050307</v>
      </c>
      <c r="K71" s="61" t="s">
        <v>2379</v>
      </c>
      <c r="L71" s="60" t="str">
        <f t="shared" si="5"/>
        <v>S6:</v>
      </c>
      <c r="M71" s="64" t="str">
        <f t="shared" si="7"/>
        <v>PI.IC.SC.050307.01</v>
      </c>
      <c r="N71" s="64"/>
      <c r="O71" s="64" t="str">
        <f t="shared" si="8"/>
        <v>PH.IC.SC.050307.01</v>
      </c>
      <c r="Q71" s="64" t="str">
        <f t="shared" si="9"/>
        <v>CL.IC.SC.050307.01</v>
      </c>
    </row>
    <row r="72" spans="1:17" s="60" customFormat="1" ht="15">
      <c r="A72" s="60" t="s">
        <v>3576</v>
      </c>
      <c r="C72" s="61" t="s">
        <v>6291</v>
      </c>
      <c r="E72" s="61" t="s">
        <v>3812</v>
      </c>
      <c r="F72" s="60" t="s">
        <v>3775</v>
      </c>
      <c r="G72" s="60" t="s">
        <v>3575</v>
      </c>
      <c r="H72" s="62" t="s">
        <v>11638</v>
      </c>
      <c r="I72" s="77">
        <v>7</v>
      </c>
      <c r="J72" s="63" t="str">
        <f t="shared" si="6"/>
        <v>IC.SC.050308</v>
      </c>
      <c r="K72" s="61" t="s">
        <v>2379</v>
      </c>
      <c r="L72" s="60" t="str">
        <f t="shared" si="5"/>
        <v>S7:  Drenching Sweats</v>
      </c>
      <c r="M72" s="64" t="str">
        <f t="shared" si="7"/>
        <v>PI.IC.SC.050308.01</v>
      </c>
      <c r="N72" s="64"/>
      <c r="O72" s="64" t="str">
        <f t="shared" si="8"/>
        <v>PH.IC.SC.050308.01</v>
      </c>
      <c r="Q72" s="64" t="str">
        <f t="shared" si="9"/>
        <v>CL.IC.SC.050308.01</v>
      </c>
    </row>
    <row r="73" spans="1:17" s="60" customFormat="1" ht="15">
      <c r="A73" s="60" t="s">
        <v>3576</v>
      </c>
      <c r="C73" s="61" t="s">
        <v>6291</v>
      </c>
      <c r="D73" s="60" t="s">
        <v>13375</v>
      </c>
      <c r="E73" s="61" t="s">
        <v>6464</v>
      </c>
      <c r="F73" s="60" t="s">
        <v>3453</v>
      </c>
      <c r="G73" s="60" t="s">
        <v>3454</v>
      </c>
      <c r="H73" s="62" t="s">
        <v>11848</v>
      </c>
      <c r="I73" s="77">
        <v>0</v>
      </c>
      <c r="J73" s="63" t="str">
        <f t="shared" si="6"/>
        <v>IC.SC.050401</v>
      </c>
      <c r="K73" s="61" t="s">
        <v>2379</v>
      </c>
      <c r="L73" s="60" t="str">
        <f t="shared" si="5"/>
        <v>0A: No anxiety</v>
      </c>
      <c r="M73" s="64" t="str">
        <f t="shared" si="7"/>
        <v>PI.IC.SC.050401.01</v>
      </c>
      <c r="N73" s="64"/>
      <c r="O73" s="64" t="str">
        <f t="shared" si="8"/>
        <v>PH.IC.SC.050401.01</v>
      </c>
      <c r="Q73" s="64" t="str">
        <f t="shared" si="9"/>
        <v>CL.IC.SC.050401.01</v>
      </c>
    </row>
    <row r="74" spans="1:17" s="60" customFormat="1" ht="15">
      <c r="A74" s="60" t="s">
        <v>3576</v>
      </c>
      <c r="C74" s="61" t="s">
        <v>6291</v>
      </c>
      <c r="E74" s="61" t="s">
        <v>6464</v>
      </c>
      <c r="F74" s="60" t="s">
        <v>3775</v>
      </c>
      <c r="G74" s="60" t="s">
        <v>3455</v>
      </c>
      <c r="H74" s="62" t="s">
        <v>12030</v>
      </c>
      <c r="I74" s="77">
        <v>1</v>
      </c>
      <c r="J74" s="63" t="str">
        <f t="shared" si="6"/>
        <v>IC.SC.050402</v>
      </c>
      <c r="K74" s="61" t="s">
        <v>2379</v>
      </c>
      <c r="L74" s="60" t="str">
        <f t="shared" si="5"/>
        <v>1A:  Mildly anxious</v>
      </c>
      <c r="M74" s="64" t="str">
        <f t="shared" si="7"/>
        <v>PI.IC.SC.050402.01</v>
      </c>
      <c r="N74" s="64"/>
      <c r="O74" s="64" t="str">
        <f t="shared" si="8"/>
        <v>PH.IC.SC.050402.01</v>
      </c>
      <c r="Q74" s="64" t="str">
        <f t="shared" si="9"/>
        <v>CL.IC.SC.050402.01</v>
      </c>
    </row>
    <row r="75" spans="1:17" s="60" customFormat="1" ht="15">
      <c r="A75" s="60" t="s">
        <v>3576</v>
      </c>
      <c r="C75" s="61" t="s">
        <v>6291</v>
      </c>
      <c r="E75" s="61" t="s">
        <v>6464</v>
      </c>
      <c r="F75" s="60" t="s">
        <v>3775</v>
      </c>
      <c r="G75" s="60" t="s">
        <v>3456</v>
      </c>
      <c r="H75" s="62" t="s">
        <v>12032</v>
      </c>
      <c r="I75" s="77">
        <v>2</v>
      </c>
      <c r="J75" s="63" t="str">
        <f t="shared" si="6"/>
        <v>IC.SC.050403</v>
      </c>
      <c r="K75" s="61" t="s">
        <v>2379</v>
      </c>
      <c r="L75" s="60" t="str">
        <f t="shared" si="5"/>
        <v>2A:</v>
      </c>
      <c r="M75" s="64" t="str">
        <f t="shared" si="7"/>
        <v>PI.IC.SC.050403.01</v>
      </c>
      <c r="N75" s="64"/>
      <c r="O75" s="64" t="str">
        <f t="shared" si="8"/>
        <v>PH.IC.SC.050403.01</v>
      </c>
      <c r="Q75" s="64" t="str">
        <f t="shared" si="9"/>
        <v>CL.IC.SC.050403.01</v>
      </c>
    </row>
    <row r="76" spans="1:17" s="60" customFormat="1" ht="15">
      <c r="A76" s="60" t="s">
        <v>3576</v>
      </c>
      <c r="C76" s="61" t="s">
        <v>6291</v>
      </c>
      <c r="E76" s="61" t="s">
        <v>6464</v>
      </c>
      <c r="F76" s="60" t="s">
        <v>3775</v>
      </c>
      <c r="G76" s="60" t="s">
        <v>3457</v>
      </c>
      <c r="H76" s="62" t="s">
        <v>12028</v>
      </c>
      <c r="I76" s="77">
        <v>3</v>
      </c>
      <c r="J76" s="63" t="str">
        <f t="shared" si="6"/>
        <v>IC.SC.050404</v>
      </c>
      <c r="K76" s="61" t="s">
        <v>2379</v>
      </c>
      <c r="L76" s="60" t="str">
        <f t="shared" si="5"/>
        <v>3A:</v>
      </c>
      <c r="M76" s="64" t="str">
        <f t="shared" si="7"/>
        <v>PI.IC.SC.050404.01</v>
      </c>
      <c r="N76" s="64"/>
      <c r="O76" s="64" t="str">
        <f t="shared" si="8"/>
        <v>PH.IC.SC.050404.01</v>
      </c>
      <c r="Q76" s="64" t="str">
        <f t="shared" si="9"/>
        <v>CL.IC.SC.050404.01</v>
      </c>
    </row>
    <row r="77" spans="1:17" s="60" customFormat="1" ht="15">
      <c r="A77" s="60" t="s">
        <v>3576</v>
      </c>
      <c r="C77" s="61" t="s">
        <v>6291</v>
      </c>
      <c r="E77" s="61" t="s">
        <v>6464</v>
      </c>
      <c r="F77" s="60" t="s">
        <v>3775</v>
      </c>
      <c r="G77" s="60" t="s">
        <v>3458</v>
      </c>
      <c r="H77" s="62" t="s">
        <v>12210</v>
      </c>
      <c r="I77" s="77">
        <v>4</v>
      </c>
      <c r="J77" s="63" t="str">
        <f t="shared" si="6"/>
        <v>IC.SC.050405</v>
      </c>
      <c r="K77" s="61" t="s">
        <v>2379</v>
      </c>
      <c r="L77" s="60" t="str">
        <f t="shared" si="5"/>
        <v>4A:  Moderately anxious</v>
      </c>
      <c r="M77" s="64" t="str">
        <f t="shared" si="7"/>
        <v>PI.IC.SC.050405.01</v>
      </c>
      <c r="N77" s="64"/>
      <c r="O77" s="64" t="str">
        <f t="shared" si="8"/>
        <v>PH.IC.SC.050405.01</v>
      </c>
      <c r="Q77" s="64" t="str">
        <f t="shared" si="9"/>
        <v>CL.IC.SC.050405.01</v>
      </c>
    </row>
    <row r="78" spans="1:17" s="60" customFormat="1" ht="15">
      <c r="A78" s="60" t="s">
        <v>3576</v>
      </c>
      <c r="C78" s="61" t="s">
        <v>6291</v>
      </c>
      <c r="E78" s="61" t="s">
        <v>6464</v>
      </c>
      <c r="F78" s="60" t="s">
        <v>3775</v>
      </c>
      <c r="G78" s="60" t="s">
        <v>3459</v>
      </c>
      <c r="H78" s="62" t="s">
        <v>12212</v>
      </c>
      <c r="I78" s="77">
        <v>5</v>
      </c>
      <c r="J78" s="63" t="str">
        <f t="shared" si="6"/>
        <v>IC.SC.050406</v>
      </c>
      <c r="K78" s="61" t="s">
        <v>2379</v>
      </c>
      <c r="L78" s="60" t="str">
        <f t="shared" si="5"/>
        <v>5A:</v>
      </c>
      <c r="M78" s="64" t="str">
        <f t="shared" si="7"/>
        <v>PI.IC.SC.050406.01</v>
      </c>
      <c r="N78" s="64"/>
      <c r="O78" s="64" t="str">
        <f t="shared" si="8"/>
        <v>PH.IC.SC.050406.01</v>
      </c>
      <c r="Q78" s="64" t="str">
        <f t="shared" si="9"/>
        <v>CL.IC.SC.050406.01</v>
      </c>
    </row>
    <row r="79" spans="1:17" s="60" customFormat="1" ht="15">
      <c r="A79" s="60" t="s">
        <v>3576</v>
      </c>
      <c r="C79" s="61" t="s">
        <v>6291</v>
      </c>
      <c r="E79" s="61" t="s">
        <v>6464</v>
      </c>
      <c r="F79" s="60" t="s">
        <v>3775</v>
      </c>
      <c r="G79" s="60" t="s">
        <v>3460</v>
      </c>
      <c r="H79" s="62" t="s">
        <v>12225</v>
      </c>
      <c r="I79" s="77">
        <v>6</v>
      </c>
      <c r="J79" s="63" t="str">
        <f t="shared" si="6"/>
        <v>IC.SC.050407</v>
      </c>
      <c r="K79" s="61" t="s">
        <v>2379</v>
      </c>
      <c r="L79" s="60" t="str">
        <f t="shared" si="5"/>
        <v>6A:</v>
      </c>
      <c r="M79" s="64" t="str">
        <f t="shared" si="7"/>
        <v>PI.IC.SC.050407.01</v>
      </c>
      <c r="N79" s="64"/>
      <c r="O79" s="64" t="str">
        <f t="shared" si="8"/>
        <v>PH.IC.SC.050407.01</v>
      </c>
      <c r="Q79" s="64" t="str">
        <f t="shared" si="9"/>
        <v>CL.IC.SC.050407.01</v>
      </c>
    </row>
    <row r="80" spans="1:17" s="60" customFormat="1" ht="15">
      <c r="A80" s="60" t="s">
        <v>3576</v>
      </c>
      <c r="C80" s="61" t="s">
        <v>6291</v>
      </c>
      <c r="E80" s="61" t="s">
        <v>6464</v>
      </c>
      <c r="F80" s="60" t="s">
        <v>3775</v>
      </c>
      <c r="G80" s="60" t="s">
        <v>13101</v>
      </c>
      <c r="H80" s="62" t="s">
        <v>11638</v>
      </c>
      <c r="I80" s="77">
        <v>7</v>
      </c>
      <c r="J80" s="63" t="str">
        <f t="shared" si="6"/>
        <v>IC.SC.050408</v>
      </c>
      <c r="K80" s="61" t="s">
        <v>2379</v>
      </c>
      <c r="L80" s="60" t="str">
        <f t="shared" si="5"/>
        <v>7A:  Acute panic, delirium</v>
      </c>
      <c r="M80" s="64" t="str">
        <f t="shared" si="7"/>
        <v>PI.IC.SC.050408.01</v>
      </c>
      <c r="N80" s="64"/>
      <c r="O80" s="64" t="str">
        <f t="shared" si="8"/>
        <v>PH.IC.SC.050408.01</v>
      </c>
      <c r="Q80" s="64" t="str">
        <f t="shared" si="9"/>
        <v>CL.IC.SC.050408.01</v>
      </c>
    </row>
    <row r="81" spans="1:17" s="60" customFormat="1" ht="15">
      <c r="A81" s="60" t="s">
        <v>3576</v>
      </c>
      <c r="C81" s="61" t="s">
        <v>6291</v>
      </c>
      <c r="D81" s="60" t="s">
        <v>13376</v>
      </c>
      <c r="E81" s="61" t="s">
        <v>6291</v>
      </c>
      <c r="F81" s="60" t="s">
        <v>3352</v>
      </c>
      <c r="G81" s="61" t="s">
        <v>3467</v>
      </c>
      <c r="H81" s="62" t="s">
        <v>11848</v>
      </c>
      <c r="I81" s="77">
        <v>0</v>
      </c>
      <c r="J81" s="63" t="str">
        <f t="shared" si="6"/>
        <v>IC.SC.050501</v>
      </c>
      <c r="K81" s="61" t="s">
        <v>2379</v>
      </c>
      <c r="L81" s="60" t="str">
        <f t="shared" si="5"/>
        <v>00:  Normal activity</v>
      </c>
      <c r="M81" s="64" t="str">
        <f t="shared" si="7"/>
        <v>PI.IC.SC.050501.01</v>
      </c>
      <c r="N81" s="64"/>
      <c r="O81" s="64" t="str">
        <f t="shared" si="8"/>
        <v>PH.IC.SC.050501.01</v>
      </c>
      <c r="Q81" s="64" t="str">
        <f t="shared" si="9"/>
        <v>CL.IC.SC.050501.01</v>
      </c>
    </row>
    <row r="82" spans="1:17" s="60" customFormat="1" ht="15">
      <c r="A82" s="60" t="s">
        <v>3576</v>
      </c>
      <c r="C82" s="61" t="s">
        <v>6291</v>
      </c>
      <c r="E82" s="61" t="s">
        <v>6291</v>
      </c>
      <c r="F82" s="60" t="s">
        <v>3775</v>
      </c>
      <c r="G82" s="61" t="s">
        <v>3466</v>
      </c>
      <c r="H82" s="62" t="s">
        <v>12030</v>
      </c>
      <c r="I82" s="77">
        <v>1</v>
      </c>
      <c r="J82" s="63" t="str">
        <f t="shared" si="6"/>
        <v>IC.SC.050502</v>
      </c>
      <c r="K82" s="61" t="s">
        <v>2379</v>
      </c>
      <c r="L82" s="60" t="str">
        <f t="shared" si="5"/>
        <v>01:  Slightly more than normal</v>
      </c>
      <c r="M82" s="64" t="str">
        <f t="shared" si="7"/>
        <v>PI.IC.SC.050502.01</v>
      </c>
      <c r="N82" s="64"/>
      <c r="O82" s="64" t="str">
        <f t="shared" si="8"/>
        <v>PH.IC.SC.050502.01</v>
      </c>
      <c r="Q82" s="64" t="str">
        <f t="shared" si="9"/>
        <v>CL.IC.SC.050502.01</v>
      </c>
    </row>
    <row r="83" spans="1:17" s="60" customFormat="1" ht="15">
      <c r="A83" s="60" t="s">
        <v>3576</v>
      </c>
      <c r="C83" s="61" t="s">
        <v>6291</v>
      </c>
      <c r="E83" s="61" t="s">
        <v>6291</v>
      </c>
      <c r="F83" s="60" t="s">
        <v>3775</v>
      </c>
      <c r="G83" s="61" t="s">
        <v>4192</v>
      </c>
      <c r="H83" s="62" t="s">
        <v>12032</v>
      </c>
      <c r="I83" s="77">
        <v>2</v>
      </c>
      <c r="J83" s="63" t="str">
        <f t="shared" si="6"/>
        <v>IC.SC.050503</v>
      </c>
      <c r="K83" s="61" t="s">
        <v>2379</v>
      </c>
      <c r="L83" s="60" t="str">
        <f t="shared" si="5"/>
        <v>02</v>
      </c>
      <c r="M83" s="64" t="str">
        <f t="shared" si="7"/>
        <v>PI.IC.SC.050503.01</v>
      </c>
      <c r="N83" s="64"/>
      <c r="O83" s="64" t="str">
        <f t="shared" si="8"/>
        <v>PH.IC.SC.050503.01</v>
      </c>
      <c r="Q83" s="64" t="str">
        <f t="shared" si="9"/>
        <v>CL.IC.SC.050503.01</v>
      </c>
    </row>
    <row r="84" spans="1:17" s="60" customFormat="1" ht="15">
      <c r="A84" s="60" t="s">
        <v>3576</v>
      </c>
      <c r="C84" s="61" t="s">
        <v>6291</v>
      </c>
      <c r="E84" s="61" t="s">
        <v>6291</v>
      </c>
      <c r="F84" s="60" t="s">
        <v>3775</v>
      </c>
      <c r="G84" s="61" t="s">
        <v>3812</v>
      </c>
      <c r="H84" s="62" t="s">
        <v>12028</v>
      </c>
      <c r="I84" s="77">
        <v>3</v>
      </c>
      <c r="J84" s="63" t="str">
        <f t="shared" si="6"/>
        <v>IC.SC.050504</v>
      </c>
      <c r="K84" s="61" t="s">
        <v>2379</v>
      </c>
      <c r="L84" s="60" t="str">
        <f t="shared" si="5"/>
        <v>03</v>
      </c>
      <c r="M84" s="64" t="str">
        <f t="shared" si="7"/>
        <v>PI.IC.SC.050504.01</v>
      </c>
      <c r="N84" s="64"/>
      <c r="O84" s="64" t="str">
        <f t="shared" si="8"/>
        <v>PH.IC.SC.050504.01</v>
      </c>
      <c r="Q84" s="64" t="str">
        <f t="shared" si="9"/>
        <v>CL.IC.SC.050504.01</v>
      </c>
    </row>
    <row r="85" spans="1:17" s="60" customFormat="1" ht="15">
      <c r="A85" s="60" t="s">
        <v>3576</v>
      </c>
      <c r="C85" s="61" t="s">
        <v>6291</v>
      </c>
      <c r="E85" s="61" t="s">
        <v>6291</v>
      </c>
      <c r="F85" s="60" t="s">
        <v>3775</v>
      </c>
      <c r="G85" s="61" t="s">
        <v>3592</v>
      </c>
      <c r="H85" s="62" t="s">
        <v>12210</v>
      </c>
      <c r="I85" s="77">
        <v>4</v>
      </c>
      <c r="J85" s="63" t="str">
        <f t="shared" si="6"/>
        <v>IC.SC.050505</v>
      </c>
      <c r="K85" s="61" t="s">
        <v>2379</v>
      </c>
      <c r="L85" s="60" t="str">
        <f t="shared" si="5"/>
        <v>04:  Moderately fidgety</v>
      </c>
      <c r="M85" s="64" t="str">
        <f t="shared" si="7"/>
        <v>PI.IC.SC.050505.01</v>
      </c>
      <c r="N85" s="64"/>
      <c r="O85" s="64" t="str">
        <f t="shared" si="8"/>
        <v>PH.IC.SC.050505.01</v>
      </c>
      <c r="Q85" s="64" t="str">
        <f t="shared" si="9"/>
        <v>CL.IC.SC.050505.01</v>
      </c>
    </row>
    <row r="86" spans="1:17" s="60" customFormat="1" ht="15">
      <c r="A86" s="60" t="s">
        <v>3576</v>
      </c>
      <c r="C86" s="61" t="s">
        <v>6291</v>
      </c>
      <c r="E86" s="61" t="s">
        <v>6291</v>
      </c>
      <c r="F86" s="60" t="s">
        <v>3775</v>
      </c>
      <c r="G86" s="61" t="s">
        <v>6291</v>
      </c>
      <c r="H86" s="62" t="s">
        <v>12212</v>
      </c>
      <c r="I86" s="77">
        <v>5</v>
      </c>
      <c r="J86" s="63" t="str">
        <f t="shared" si="6"/>
        <v>IC.SC.050506</v>
      </c>
      <c r="K86" s="61" t="s">
        <v>2379</v>
      </c>
      <c r="L86" s="60" t="str">
        <f t="shared" si="5"/>
        <v>05</v>
      </c>
      <c r="M86" s="64" t="str">
        <f t="shared" si="7"/>
        <v>PI.IC.SC.050506.01</v>
      </c>
      <c r="N86" s="64"/>
      <c r="O86" s="64" t="str">
        <f t="shared" si="8"/>
        <v>PH.IC.SC.050506.01</v>
      </c>
      <c r="Q86" s="64" t="str">
        <f t="shared" si="9"/>
        <v>CL.IC.SC.050506.01</v>
      </c>
    </row>
    <row r="87" spans="1:17" s="60" customFormat="1" ht="15">
      <c r="A87" s="60" t="s">
        <v>3576</v>
      </c>
      <c r="C87" s="61" t="s">
        <v>6291</v>
      </c>
      <c r="E87" s="61" t="s">
        <v>6291</v>
      </c>
      <c r="F87" s="60" t="s">
        <v>3775</v>
      </c>
      <c r="G87" s="61" t="s">
        <v>6988</v>
      </c>
      <c r="H87" s="62" t="s">
        <v>12225</v>
      </c>
      <c r="I87" s="77">
        <v>6</v>
      </c>
      <c r="J87" s="63" t="str">
        <f t="shared" si="6"/>
        <v>IC.SC.050507</v>
      </c>
      <c r="K87" s="61" t="s">
        <v>2379</v>
      </c>
      <c r="L87" s="60" t="str">
        <f t="shared" si="5"/>
        <v>06</v>
      </c>
      <c r="M87" s="64" t="str">
        <f t="shared" si="7"/>
        <v>PI.IC.SC.050507.01</v>
      </c>
      <c r="N87" s="64"/>
      <c r="O87" s="64" t="str">
        <f t="shared" si="8"/>
        <v>PH.IC.SC.050507.01</v>
      </c>
      <c r="Q87" s="64" t="str">
        <f t="shared" si="9"/>
        <v>CL.IC.SC.050507.01</v>
      </c>
    </row>
    <row r="88" spans="1:17" s="60" customFormat="1" ht="15">
      <c r="A88" s="60" t="s">
        <v>3576</v>
      </c>
      <c r="C88" s="61" t="s">
        <v>6291</v>
      </c>
      <c r="E88" s="61" t="s">
        <v>6291</v>
      </c>
      <c r="F88" s="60" t="s">
        <v>3775</v>
      </c>
      <c r="G88" s="60" t="s">
        <v>3593</v>
      </c>
      <c r="H88" s="62" t="s">
        <v>11638</v>
      </c>
      <c r="I88" s="77">
        <v>7</v>
      </c>
      <c r="J88" s="63" t="str">
        <f t="shared" si="6"/>
        <v>IC.SC.050508</v>
      </c>
      <c r="K88" s="61" t="s">
        <v>2379</v>
      </c>
      <c r="L88" s="60" t="str">
        <f t="shared" si="5"/>
        <v>07:  Pacing/thrashes about</v>
      </c>
      <c r="M88" s="64" t="str">
        <f t="shared" si="7"/>
        <v>PI.IC.SC.050508.01</v>
      </c>
      <c r="N88" s="64"/>
      <c r="O88" s="64" t="str">
        <f t="shared" si="8"/>
        <v>PH.IC.SC.050508.01</v>
      </c>
      <c r="Q88" s="64" t="str">
        <f t="shared" si="9"/>
        <v>CL.IC.SC.050508.01</v>
      </c>
    </row>
    <row r="89" spans="1:17" s="60" customFormat="1" ht="15">
      <c r="A89" s="60" t="s">
        <v>3576</v>
      </c>
      <c r="C89" s="61" t="s">
        <v>6291</v>
      </c>
      <c r="D89" s="60" t="s">
        <v>13377</v>
      </c>
      <c r="E89" s="61" t="s">
        <v>6988</v>
      </c>
      <c r="F89" s="60" t="s">
        <v>3594</v>
      </c>
      <c r="G89" s="60" t="s">
        <v>3595</v>
      </c>
      <c r="H89" s="62" t="s">
        <v>11848</v>
      </c>
      <c r="I89" s="77">
        <v>0</v>
      </c>
      <c r="J89" s="63" t="str">
        <f t="shared" si="6"/>
        <v>IC.SC.050601</v>
      </c>
      <c r="K89" s="61" t="s">
        <v>2379</v>
      </c>
      <c r="L89" s="60" t="str">
        <f t="shared" si="5"/>
        <v>T0:  None</v>
      </c>
      <c r="M89" s="64" t="str">
        <f t="shared" si="7"/>
        <v>PI.IC.SC.050601.01</v>
      </c>
      <c r="N89" s="64"/>
      <c r="O89" s="64" t="str">
        <f t="shared" si="8"/>
        <v>PH.IC.SC.050601.01</v>
      </c>
      <c r="Q89" s="64" t="str">
        <f t="shared" si="9"/>
        <v>CL.IC.SC.050601.01</v>
      </c>
    </row>
    <row r="90" spans="1:17" s="60" customFormat="1" ht="15">
      <c r="A90" s="60" t="s">
        <v>3576</v>
      </c>
      <c r="C90" s="61" t="s">
        <v>6291</v>
      </c>
      <c r="E90" s="61" t="s">
        <v>6988</v>
      </c>
      <c r="F90" s="60" t="s">
        <v>3775</v>
      </c>
      <c r="G90" s="60" t="s">
        <v>3596</v>
      </c>
      <c r="H90" s="62" t="s">
        <v>12030</v>
      </c>
      <c r="I90" s="77">
        <v>1</v>
      </c>
      <c r="J90" s="63" t="str">
        <f t="shared" si="6"/>
        <v>IC.SC.050602</v>
      </c>
      <c r="K90" s="61" t="s">
        <v>2379</v>
      </c>
      <c r="L90" s="60" t="str">
        <f t="shared" si="5"/>
        <v>T1:  Very mild sensations</v>
      </c>
      <c r="M90" s="64" t="str">
        <f t="shared" si="7"/>
        <v>PI.IC.SC.050602.01</v>
      </c>
      <c r="N90" s="64"/>
      <c r="O90" s="64" t="str">
        <f t="shared" si="8"/>
        <v>PH.IC.SC.050602.01</v>
      </c>
      <c r="Q90" s="64" t="str">
        <f t="shared" si="9"/>
        <v>CL.IC.SC.050602.01</v>
      </c>
    </row>
    <row r="91" spans="1:17" s="60" customFormat="1" ht="15">
      <c r="A91" s="60" t="s">
        <v>3576</v>
      </c>
      <c r="C91" s="61" t="s">
        <v>6291</v>
      </c>
      <c r="E91" s="61" t="s">
        <v>6988</v>
      </c>
      <c r="F91" s="60" t="s">
        <v>3775</v>
      </c>
      <c r="G91" s="60" t="s">
        <v>3597</v>
      </c>
      <c r="H91" s="62" t="s">
        <v>12032</v>
      </c>
      <c r="I91" s="77">
        <v>2</v>
      </c>
      <c r="J91" s="63" t="str">
        <f t="shared" si="6"/>
        <v>IC.SC.050603</v>
      </c>
      <c r="K91" s="61" t="s">
        <v>2379</v>
      </c>
      <c r="L91" s="60" t="str">
        <f t="shared" si="5"/>
        <v>T2:  Mild sensations</v>
      </c>
      <c r="M91" s="64" t="str">
        <f t="shared" si="7"/>
        <v>PI.IC.SC.050603.01</v>
      </c>
      <c r="N91" s="64"/>
      <c r="O91" s="64" t="str">
        <f t="shared" si="8"/>
        <v>PH.IC.SC.050603.01</v>
      </c>
      <c r="Q91" s="64" t="str">
        <f t="shared" si="9"/>
        <v>CL.IC.SC.050603.01</v>
      </c>
    </row>
    <row r="92" spans="1:17" s="60" customFormat="1" ht="15">
      <c r="A92" s="60" t="s">
        <v>3576</v>
      </c>
      <c r="C92" s="61" t="s">
        <v>6291</v>
      </c>
      <c r="E92" s="61" t="s">
        <v>6988</v>
      </c>
      <c r="F92" s="60" t="s">
        <v>3775</v>
      </c>
      <c r="G92" s="60" t="s">
        <v>3598</v>
      </c>
      <c r="H92" s="62" t="s">
        <v>12028</v>
      </c>
      <c r="I92" s="77">
        <v>3</v>
      </c>
      <c r="J92" s="63" t="str">
        <f t="shared" si="6"/>
        <v>IC.SC.050604</v>
      </c>
      <c r="K92" s="61" t="s">
        <v>2379</v>
      </c>
      <c r="L92" s="60" t="str">
        <f t="shared" si="5"/>
        <v>T3:  Moderate sensations</v>
      </c>
      <c r="M92" s="64" t="str">
        <f t="shared" si="7"/>
        <v>PI.IC.SC.050604.01</v>
      </c>
      <c r="N92" s="64"/>
      <c r="O92" s="64" t="str">
        <f t="shared" si="8"/>
        <v>PH.IC.SC.050604.01</v>
      </c>
      <c r="Q92" s="64" t="str">
        <f t="shared" si="9"/>
        <v>CL.IC.SC.050604.01</v>
      </c>
    </row>
    <row r="93" spans="1:17" s="60" customFormat="1" ht="15">
      <c r="A93" s="60" t="s">
        <v>3576</v>
      </c>
      <c r="C93" s="61" t="s">
        <v>6291</v>
      </c>
      <c r="E93" s="61" t="s">
        <v>6988</v>
      </c>
      <c r="F93" s="60" t="s">
        <v>3775</v>
      </c>
      <c r="G93" s="60" t="s">
        <v>3599</v>
      </c>
      <c r="H93" s="62" t="s">
        <v>12210</v>
      </c>
      <c r="I93" s="77">
        <v>4</v>
      </c>
      <c r="J93" s="63" t="str">
        <f t="shared" si="6"/>
        <v>IC.SC.050605</v>
      </c>
      <c r="K93" s="61" t="s">
        <v>2379</v>
      </c>
      <c r="L93" s="60" t="str">
        <f t="shared" si="5"/>
        <v>T4:  Mod/severe hallucinations</v>
      </c>
      <c r="M93" s="64" t="str">
        <f t="shared" si="7"/>
        <v>PI.IC.SC.050605.01</v>
      </c>
      <c r="N93" s="64"/>
      <c r="O93" s="64" t="str">
        <f t="shared" si="8"/>
        <v>PH.IC.SC.050605.01</v>
      </c>
      <c r="Q93" s="64" t="str">
        <f t="shared" si="9"/>
        <v>CL.IC.SC.050605.01</v>
      </c>
    </row>
    <row r="94" spans="1:17" s="60" customFormat="1" ht="15">
      <c r="A94" s="60" t="s">
        <v>3576</v>
      </c>
      <c r="C94" s="61" t="s">
        <v>6291</v>
      </c>
      <c r="E94" s="61" t="s">
        <v>6988</v>
      </c>
      <c r="F94" s="60" t="s">
        <v>3775</v>
      </c>
      <c r="G94" s="60" t="s">
        <v>13102</v>
      </c>
      <c r="H94" s="62" t="s">
        <v>12212</v>
      </c>
      <c r="I94" s="77">
        <v>5</v>
      </c>
      <c r="J94" s="63" t="str">
        <f t="shared" si="6"/>
        <v>IC.SC.050606</v>
      </c>
      <c r="K94" s="61" t="s">
        <v>2379</v>
      </c>
      <c r="L94" s="60" t="str">
        <f t="shared" si="5"/>
        <v>T5:  Severe hallucinations</v>
      </c>
      <c r="M94" s="64" t="str">
        <f t="shared" si="7"/>
        <v>PI.IC.SC.050606.01</v>
      </c>
      <c r="N94" s="64"/>
      <c r="O94" s="64" t="str">
        <f t="shared" si="8"/>
        <v>PH.IC.SC.050606.01</v>
      </c>
      <c r="Q94" s="64" t="str">
        <f t="shared" si="9"/>
        <v>CL.IC.SC.050606.01</v>
      </c>
    </row>
    <row r="95" spans="1:17" s="60" customFormat="1" ht="15">
      <c r="A95" s="60" t="s">
        <v>3576</v>
      </c>
      <c r="C95" s="61" t="s">
        <v>6291</v>
      </c>
      <c r="E95" s="61" t="s">
        <v>6988</v>
      </c>
      <c r="F95" s="60" t="s">
        <v>3775</v>
      </c>
      <c r="G95" s="60" t="s">
        <v>3716</v>
      </c>
      <c r="H95" s="62" t="s">
        <v>12225</v>
      </c>
      <c r="I95" s="77">
        <v>6</v>
      </c>
      <c r="J95" s="63" t="str">
        <f t="shared" si="6"/>
        <v>IC.SC.050607</v>
      </c>
      <c r="K95" s="61" t="s">
        <v>2379</v>
      </c>
      <c r="L95" s="60" t="str">
        <f t="shared" si="5"/>
        <v>T6:  Very severe hallucination</v>
      </c>
      <c r="M95" s="64" t="str">
        <f t="shared" si="7"/>
        <v>PI.IC.SC.050607.01</v>
      </c>
      <c r="N95" s="64"/>
      <c r="O95" s="64" t="str">
        <f t="shared" si="8"/>
        <v>PH.IC.SC.050607.01</v>
      </c>
      <c r="Q95" s="64" t="str">
        <f t="shared" si="9"/>
        <v>CL.IC.SC.050607.01</v>
      </c>
    </row>
    <row r="96" spans="1:17" s="60" customFormat="1" ht="15">
      <c r="A96" s="60" t="s">
        <v>3576</v>
      </c>
      <c r="C96" s="61" t="s">
        <v>6291</v>
      </c>
      <c r="E96" s="61" t="s">
        <v>6988</v>
      </c>
      <c r="F96" s="60" t="s">
        <v>3775</v>
      </c>
      <c r="G96" s="60" t="s">
        <v>3717</v>
      </c>
      <c r="H96" s="62" t="s">
        <v>11638</v>
      </c>
      <c r="I96" s="77">
        <v>7</v>
      </c>
      <c r="J96" s="63" t="str">
        <f t="shared" si="6"/>
        <v>IC.SC.050608</v>
      </c>
      <c r="K96" s="61" t="s">
        <v>2379</v>
      </c>
      <c r="L96" s="60" t="str">
        <f t="shared" si="5"/>
        <v>T7:  Continuous hallucinations</v>
      </c>
      <c r="M96" s="64" t="str">
        <f t="shared" si="7"/>
        <v>PI.IC.SC.050608.01</v>
      </c>
      <c r="N96" s="64"/>
      <c r="O96" s="64" t="str">
        <f t="shared" si="8"/>
        <v>PH.IC.SC.050608.01</v>
      </c>
      <c r="Q96" s="64" t="str">
        <f t="shared" si="9"/>
        <v>CL.IC.SC.050608.01</v>
      </c>
    </row>
    <row r="97" spans="1:17" s="60" customFormat="1" ht="15">
      <c r="A97" s="60" t="s">
        <v>3576</v>
      </c>
      <c r="C97" s="61" t="s">
        <v>6291</v>
      </c>
      <c r="D97" s="60" t="s">
        <v>13386</v>
      </c>
      <c r="E97" s="61" t="s">
        <v>6317</v>
      </c>
      <c r="F97" s="60" t="s">
        <v>3846</v>
      </c>
      <c r="G97" s="60" t="s">
        <v>3847</v>
      </c>
      <c r="H97" s="62" t="s">
        <v>11848</v>
      </c>
      <c r="I97" s="77">
        <v>0</v>
      </c>
      <c r="J97" s="63" t="str">
        <f t="shared" si="6"/>
        <v>IC.SC.050701</v>
      </c>
      <c r="K97" s="61" t="s">
        <v>2379</v>
      </c>
      <c r="L97" s="60" t="str">
        <f t="shared" si="5"/>
        <v>A0:  Not present</v>
      </c>
      <c r="M97" s="64" t="str">
        <f t="shared" si="7"/>
        <v>PI.IC.SC.050701.01</v>
      </c>
      <c r="N97" s="64"/>
      <c r="O97" s="64" t="str">
        <f t="shared" si="8"/>
        <v>PH.IC.SC.050701.01</v>
      </c>
      <c r="Q97" s="64" t="str">
        <f t="shared" si="9"/>
        <v>CL.IC.SC.050701.01</v>
      </c>
    </row>
    <row r="98" spans="1:17" s="60" customFormat="1" ht="15">
      <c r="A98" s="60" t="s">
        <v>3576</v>
      </c>
      <c r="C98" s="61" t="s">
        <v>6291</v>
      </c>
      <c r="E98" s="61" t="s">
        <v>6317</v>
      </c>
      <c r="F98" s="60" t="s">
        <v>3775</v>
      </c>
      <c r="G98" s="60" t="s">
        <v>13103</v>
      </c>
      <c r="H98" s="62" t="s">
        <v>12030</v>
      </c>
      <c r="I98" s="77">
        <v>1</v>
      </c>
      <c r="J98" s="63" t="str">
        <f t="shared" si="6"/>
        <v>IC.SC.050702</v>
      </c>
      <c r="K98" s="61" t="s">
        <v>12175</v>
      </c>
      <c r="L98" s="60" t="str">
        <f t="shared" si="5"/>
        <v>A1:  Very mild harshness</v>
      </c>
      <c r="M98" s="64" t="str">
        <f t="shared" si="7"/>
        <v>PI.IC.SC.050702.01</v>
      </c>
      <c r="N98" s="64"/>
      <c r="O98" s="64" t="str">
        <f t="shared" si="8"/>
        <v>PH.IC.SC.050702.01</v>
      </c>
      <c r="Q98" s="64" t="str">
        <f t="shared" si="9"/>
        <v>CL.IC.SC.050702.01</v>
      </c>
    </row>
    <row r="99" spans="1:17" s="60" customFormat="1" ht="15">
      <c r="A99" s="60" t="s">
        <v>3576</v>
      </c>
      <c r="C99" s="61" t="s">
        <v>6291</v>
      </c>
      <c r="E99" s="61" t="s">
        <v>6317</v>
      </c>
      <c r="F99" s="60" t="s">
        <v>3775</v>
      </c>
      <c r="G99" s="60" t="s">
        <v>3848</v>
      </c>
      <c r="H99" s="62" t="s">
        <v>12032</v>
      </c>
      <c r="I99" s="77">
        <v>2</v>
      </c>
      <c r="J99" s="63" t="str">
        <f t="shared" si="6"/>
        <v>IC.SC.050703</v>
      </c>
      <c r="K99" s="61" t="s">
        <v>12175</v>
      </c>
      <c r="L99" s="60" t="str">
        <f t="shared" si="5"/>
        <v>A2:  Mild harshness</v>
      </c>
      <c r="M99" s="64" t="str">
        <f t="shared" si="7"/>
        <v>PI.IC.SC.050703.01</v>
      </c>
      <c r="N99" s="64"/>
      <c r="O99" s="64" t="str">
        <f t="shared" si="8"/>
        <v>PH.IC.SC.050703.01</v>
      </c>
      <c r="Q99" s="64" t="str">
        <f t="shared" si="9"/>
        <v>CL.IC.SC.050703.01</v>
      </c>
    </row>
    <row r="100" spans="1:17" s="60" customFormat="1" ht="15">
      <c r="A100" s="60" t="s">
        <v>3576</v>
      </c>
      <c r="C100" s="61" t="s">
        <v>6291</v>
      </c>
      <c r="E100" s="61" t="s">
        <v>6317</v>
      </c>
      <c r="F100" s="60" t="s">
        <v>3775</v>
      </c>
      <c r="G100" s="60" t="s">
        <v>3724</v>
      </c>
      <c r="H100" s="62" t="s">
        <v>12028</v>
      </c>
      <c r="I100" s="77">
        <v>3</v>
      </c>
      <c r="J100" s="63" t="str">
        <f t="shared" si="6"/>
        <v>IC.SC.050704</v>
      </c>
      <c r="K100" s="61" t="s">
        <v>12175</v>
      </c>
      <c r="L100" s="60" t="str">
        <f t="shared" si="5"/>
        <v>A3: Moderate harshness</v>
      </c>
      <c r="M100" s="64" t="str">
        <f t="shared" si="7"/>
        <v>PI.IC.SC.050704.01</v>
      </c>
      <c r="N100" s="64"/>
      <c r="O100" s="64" t="str">
        <f t="shared" si="8"/>
        <v>PH.IC.SC.050704.01</v>
      </c>
      <c r="Q100" s="64" t="str">
        <f t="shared" si="9"/>
        <v>CL.IC.SC.050704.01</v>
      </c>
    </row>
    <row r="101" spans="1:17" s="60" customFormat="1" ht="15">
      <c r="A101" s="60" t="s">
        <v>3576</v>
      </c>
      <c r="C101" s="61" t="s">
        <v>6291</v>
      </c>
      <c r="E101" s="61" t="s">
        <v>6317</v>
      </c>
      <c r="F101" s="60" t="s">
        <v>3775</v>
      </c>
      <c r="G101" s="60" t="s">
        <v>3725</v>
      </c>
      <c r="H101" s="62" t="s">
        <v>12210</v>
      </c>
      <c r="I101" s="77">
        <v>4</v>
      </c>
      <c r="J101" s="63" t="str">
        <f t="shared" si="6"/>
        <v>IC.SC.050705</v>
      </c>
      <c r="K101" s="61" t="s">
        <v>12175</v>
      </c>
      <c r="L101" s="60" t="str">
        <f t="shared" si="5"/>
        <v>A4:  Mod severe hallucinations</v>
      </c>
      <c r="M101" s="64" t="str">
        <f t="shared" si="7"/>
        <v>PI.IC.SC.050705.01</v>
      </c>
      <c r="N101" s="64"/>
      <c r="O101" s="64" t="str">
        <f t="shared" si="8"/>
        <v>PH.IC.SC.050705.01</v>
      </c>
      <c r="Q101" s="64" t="str">
        <f t="shared" si="9"/>
        <v>CL.IC.SC.050705.01</v>
      </c>
    </row>
    <row r="102" spans="1:17" s="60" customFormat="1" ht="15">
      <c r="A102" s="60" t="s">
        <v>3576</v>
      </c>
      <c r="C102" s="61" t="s">
        <v>6291</v>
      </c>
      <c r="E102" s="61" t="s">
        <v>6317</v>
      </c>
      <c r="F102" s="60" t="s">
        <v>3775</v>
      </c>
      <c r="G102" s="60" t="s">
        <v>3850</v>
      </c>
      <c r="H102" s="62" t="s">
        <v>12212</v>
      </c>
      <c r="I102" s="77">
        <v>5</v>
      </c>
      <c r="J102" s="63" t="str">
        <f t="shared" si="6"/>
        <v>IC.SC.050706</v>
      </c>
      <c r="K102" s="61" t="s">
        <v>12175</v>
      </c>
      <c r="L102" s="60" t="str">
        <f t="shared" si="5"/>
        <v>A5:  Severe hallucinations</v>
      </c>
      <c r="M102" s="64" t="str">
        <f t="shared" si="7"/>
        <v>PI.IC.SC.050706.01</v>
      </c>
      <c r="N102" s="64"/>
      <c r="O102" s="64" t="str">
        <f t="shared" si="8"/>
        <v>PH.IC.SC.050706.01</v>
      </c>
      <c r="Q102" s="64" t="str">
        <f t="shared" si="9"/>
        <v>CL.IC.SC.050706.01</v>
      </c>
    </row>
    <row r="103" spans="1:17" s="60" customFormat="1" ht="15">
      <c r="A103" s="60" t="s">
        <v>3576</v>
      </c>
      <c r="C103" s="61" t="s">
        <v>6291</v>
      </c>
      <c r="E103" s="61" t="s">
        <v>6317</v>
      </c>
      <c r="F103" s="60" t="s">
        <v>3775</v>
      </c>
      <c r="G103" s="60" t="s">
        <v>3721</v>
      </c>
      <c r="H103" s="62" t="s">
        <v>12225</v>
      </c>
      <c r="I103" s="77">
        <v>6</v>
      </c>
      <c r="J103" s="63" t="str">
        <f t="shared" si="6"/>
        <v>IC.SC.050707</v>
      </c>
      <c r="K103" s="61" t="s">
        <v>12175</v>
      </c>
      <c r="L103" s="60" t="str">
        <f t="shared" si="5"/>
        <v>A6:  Very severe hallucination</v>
      </c>
      <c r="M103" s="64" t="str">
        <f t="shared" si="7"/>
        <v>PI.IC.SC.050707.01</v>
      </c>
      <c r="N103" s="64"/>
      <c r="O103" s="64" t="str">
        <f t="shared" si="8"/>
        <v>PH.IC.SC.050707.01</v>
      </c>
      <c r="Q103" s="64" t="str">
        <f t="shared" si="9"/>
        <v>CL.IC.SC.050707.01</v>
      </c>
    </row>
    <row r="104" spans="1:17" s="60" customFormat="1" ht="15">
      <c r="A104" s="60" t="s">
        <v>3576</v>
      </c>
      <c r="C104" s="61" t="s">
        <v>6291</v>
      </c>
      <c r="E104" s="61" t="s">
        <v>6317</v>
      </c>
      <c r="F104" s="60" t="s">
        <v>3775</v>
      </c>
      <c r="G104" s="60" t="s">
        <v>3722</v>
      </c>
      <c r="H104" s="62" t="s">
        <v>11638</v>
      </c>
      <c r="I104" s="77">
        <v>7</v>
      </c>
      <c r="J104" s="63" t="str">
        <f t="shared" si="6"/>
        <v>IC.SC.050708</v>
      </c>
      <c r="K104" s="61" t="s">
        <v>12175</v>
      </c>
      <c r="L104" s="60" t="str">
        <f t="shared" si="5"/>
        <v>A7:  Continuous hallucinations</v>
      </c>
      <c r="M104" s="64" t="str">
        <f t="shared" si="7"/>
        <v>PI.IC.SC.050708.01</v>
      </c>
      <c r="N104" s="64"/>
      <c r="O104" s="64" t="str">
        <f t="shared" si="8"/>
        <v>PH.IC.SC.050708.01</v>
      </c>
      <c r="Q104" s="64" t="str">
        <f t="shared" si="9"/>
        <v>CL.IC.SC.050708.01</v>
      </c>
    </row>
    <row r="105" spans="1:17" s="60" customFormat="1" ht="15">
      <c r="A105" s="60" t="s">
        <v>3576</v>
      </c>
      <c r="C105" s="61" t="s">
        <v>6291</v>
      </c>
      <c r="D105" s="60" t="s">
        <v>13387</v>
      </c>
      <c r="E105" s="61" t="s">
        <v>3574</v>
      </c>
      <c r="F105" s="60" t="s">
        <v>3731</v>
      </c>
      <c r="G105" s="60" t="s">
        <v>3732</v>
      </c>
      <c r="H105" s="62" t="s">
        <v>11848</v>
      </c>
      <c r="I105" s="77">
        <v>0</v>
      </c>
      <c r="J105" s="63" t="str">
        <f t="shared" si="6"/>
        <v>IC.SC.050801</v>
      </c>
      <c r="K105" s="61" t="s">
        <v>12175</v>
      </c>
      <c r="L105" s="60" t="str">
        <f t="shared" si="5"/>
        <v>V0:  Not present</v>
      </c>
      <c r="M105" s="64" t="str">
        <f t="shared" si="7"/>
        <v>PI.IC.SC.050801.01</v>
      </c>
      <c r="N105" s="64"/>
      <c r="O105" s="64" t="str">
        <f t="shared" si="8"/>
        <v>PH.IC.SC.050801.01</v>
      </c>
      <c r="Q105" s="64" t="str">
        <f t="shared" si="9"/>
        <v>CL.IC.SC.050801.01</v>
      </c>
    </row>
    <row r="106" spans="1:17" s="60" customFormat="1" ht="15">
      <c r="A106" s="60" t="s">
        <v>3576</v>
      </c>
      <c r="C106" s="61" t="s">
        <v>6291</v>
      </c>
      <c r="E106" s="61" t="s">
        <v>3574</v>
      </c>
      <c r="F106" s="60" t="s">
        <v>3775</v>
      </c>
      <c r="G106" s="60" t="s">
        <v>3733</v>
      </c>
      <c r="H106" s="62" t="s">
        <v>12030</v>
      </c>
      <c r="I106" s="77">
        <v>1</v>
      </c>
      <c r="J106" s="63" t="str">
        <f t="shared" si="6"/>
        <v>IC.SC.050802</v>
      </c>
      <c r="K106" s="61" t="s">
        <v>12175</v>
      </c>
      <c r="L106" s="60" t="str">
        <f t="shared" si="5"/>
        <v>V1:  Very mild sensitivity</v>
      </c>
      <c r="M106" s="64" t="str">
        <f t="shared" si="7"/>
        <v>PI.IC.SC.050802.01</v>
      </c>
      <c r="N106" s="64"/>
      <c r="O106" s="64" t="str">
        <f t="shared" si="8"/>
        <v>PH.IC.SC.050802.01</v>
      </c>
      <c r="Q106" s="64" t="str">
        <f t="shared" si="9"/>
        <v>CL.IC.SC.050802.01</v>
      </c>
    </row>
    <row r="107" spans="1:17" s="60" customFormat="1" ht="15">
      <c r="A107" s="60" t="s">
        <v>3576</v>
      </c>
      <c r="C107" s="61" t="s">
        <v>6291</v>
      </c>
      <c r="E107" s="61" t="s">
        <v>3574</v>
      </c>
      <c r="F107" s="60" t="s">
        <v>3775</v>
      </c>
      <c r="G107" s="60" t="s">
        <v>3734</v>
      </c>
      <c r="H107" s="62" t="s">
        <v>12032</v>
      </c>
      <c r="I107" s="77">
        <v>2</v>
      </c>
      <c r="J107" s="63" t="str">
        <f t="shared" si="6"/>
        <v>IC.SC.050803</v>
      </c>
      <c r="K107" s="61" t="s">
        <v>12175</v>
      </c>
      <c r="L107" s="60" t="str">
        <f t="shared" si="5"/>
        <v>V2:  Mild sensitivity</v>
      </c>
      <c r="M107" s="64" t="str">
        <f t="shared" si="7"/>
        <v>PI.IC.SC.050803.01</v>
      </c>
      <c r="N107" s="64"/>
      <c r="O107" s="64" t="str">
        <f t="shared" si="8"/>
        <v>PH.IC.SC.050803.01</v>
      </c>
      <c r="Q107" s="64" t="str">
        <f t="shared" si="9"/>
        <v>CL.IC.SC.050803.01</v>
      </c>
    </row>
    <row r="108" spans="1:17" s="60" customFormat="1" ht="15">
      <c r="A108" s="60" t="s">
        <v>3576</v>
      </c>
      <c r="C108" s="61" t="s">
        <v>6291</v>
      </c>
      <c r="E108" s="61" t="s">
        <v>3574</v>
      </c>
      <c r="F108" s="60" t="s">
        <v>3775</v>
      </c>
      <c r="G108" s="60" t="s">
        <v>3735</v>
      </c>
      <c r="H108" s="62" t="s">
        <v>12028</v>
      </c>
      <c r="I108" s="77">
        <v>3</v>
      </c>
      <c r="J108" s="63" t="str">
        <f t="shared" si="6"/>
        <v>IC.SC.050804</v>
      </c>
      <c r="K108" s="61" t="s">
        <v>12175</v>
      </c>
      <c r="L108" s="60" t="str">
        <f t="shared" si="5"/>
        <v>V3:  Moderate sensitivity</v>
      </c>
      <c r="M108" s="64" t="str">
        <f t="shared" si="7"/>
        <v>PI.IC.SC.050804.01</v>
      </c>
      <c r="N108" s="64"/>
      <c r="O108" s="64" t="str">
        <f t="shared" si="8"/>
        <v>PH.IC.SC.050804.01</v>
      </c>
      <c r="Q108" s="64" t="str">
        <f t="shared" si="9"/>
        <v>CL.IC.SC.050804.01</v>
      </c>
    </row>
    <row r="109" spans="1:17" s="60" customFormat="1" ht="15">
      <c r="A109" s="60" t="s">
        <v>3576</v>
      </c>
      <c r="C109" s="61" t="s">
        <v>6291</v>
      </c>
      <c r="E109" s="61" t="s">
        <v>3574</v>
      </c>
      <c r="F109" s="60" t="s">
        <v>3775</v>
      </c>
      <c r="G109" s="60" t="s">
        <v>3615</v>
      </c>
      <c r="H109" s="62" t="s">
        <v>12210</v>
      </c>
      <c r="I109" s="77">
        <v>4</v>
      </c>
      <c r="J109" s="63" t="str">
        <f t="shared" si="6"/>
        <v>IC.SC.050805</v>
      </c>
      <c r="K109" s="61" t="s">
        <v>12175</v>
      </c>
      <c r="L109" s="60" t="str">
        <f t="shared" si="5"/>
        <v>V4:  Mod severe hallucinations</v>
      </c>
      <c r="M109" s="64" t="str">
        <f t="shared" si="7"/>
        <v>PI.IC.SC.050805.01</v>
      </c>
      <c r="N109" s="64"/>
      <c r="O109" s="64" t="str">
        <f t="shared" si="8"/>
        <v>PH.IC.SC.050805.01</v>
      </c>
      <c r="Q109" s="64" t="str">
        <f t="shared" si="9"/>
        <v>CL.IC.SC.050805.01</v>
      </c>
    </row>
    <row r="110" spans="1:17" s="60" customFormat="1" ht="15">
      <c r="A110" s="60" t="s">
        <v>3576</v>
      </c>
      <c r="C110" s="61" t="s">
        <v>6291</v>
      </c>
      <c r="E110" s="61" t="s">
        <v>3574</v>
      </c>
      <c r="F110" s="60" t="s">
        <v>3775</v>
      </c>
      <c r="G110" s="60" t="s">
        <v>3616</v>
      </c>
      <c r="H110" s="62" t="s">
        <v>12212</v>
      </c>
      <c r="I110" s="77">
        <v>5</v>
      </c>
      <c r="J110" s="63" t="str">
        <f t="shared" si="6"/>
        <v>IC.SC.050806</v>
      </c>
      <c r="K110" s="61" t="s">
        <v>12175</v>
      </c>
      <c r="L110" s="60" t="str">
        <f t="shared" si="5"/>
        <v>V5:  Severe hallucinations</v>
      </c>
      <c r="M110" s="64" t="str">
        <f t="shared" si="7"/>
        <v>PI.IC.SC.050806.01</v>
      </c>
      <c r="N110" s="64"/>
      <c r="O110" s="64" t="str">
        <f t="shared" si="8"/>
        <v>PH.IC.SC.050806.01</v>
      </c>
      <c r="Q110" s="64" t="str">
        <f t="shared" si="9"/>
        <v>CL.IC.SC.050806.01</v>
      </c>
    </row>
    <row r="111" spans="1:17" s="60" customFormat="1" ht="15">
      <c r="A111" s="60" t="s">
        <v>3576</v>
      </c>
      <c r="C111" s="61" t="s">
        <v>6291</v>
      </c>
      <c r="E111" s="61" t="s">
        <v>3574</v>
      </c>
      <c r="F111" s="60" t="s">
        <v>3775</v>
      </c>
      <c r="G111" s="60" t="s">
        <v>13104</v>
      </c>
      <c r="H111" s="62" t="s">
        <v>12225</v>
      </c>
      <c r="I111" s="77">
        <v>6</v>
      </c>
      <c r="J111" s="63" t="str">
        <f t="shared" si="6"/>
        <v>IC.SC.050807</v>
      </c>
      <c r="K111" s="61" t="s">
        <v>12175</v>
      </c>
      <c r="L111" s="60" t="str">
        <f t="shared" si="5"/>
        <v>V6:  Extremely severe hallucinations</v>
      </c>
      <c r="M111" s="64" t="str">
        <f t="shared" si="7"/>
        <v>PI.IC.SC.050807.01</v>
      </c>
      <c r="N111" s="64"/>
      <c r="O111" s="64" t="str">
        <f t="shared" si="8"/>
        <v>PH.IC.SC.050807.01</v>
      </c>
      <c r="Q111" s="64" t="str">
        <f t="shared" si="9"/>
        <v>CL.IC.SC.050807.01</v>
      </c>
    </row>
    <row r="112" spans="1:17" s="60" customFormat="1" ht="15">
      <c r="A112" s="60" t="s">
        <v>3576</v>
      </c>
      <c r="C112" s="61" t="s">
        <v>6291</v>
      </c>
      <c r="E112" s="61" t="s">
        <v>3574</v>
      </c>
      <c r="F112" s="60" t="s">
        <v>3775</v>
      </c>
      <c r="G112" s="60" t="s">
        <v>3617</v>
      </c>
      <c r="H112" s="62" t="s">
        <v>11638</v>
      </c>
      <c r="I112" s="77">
        <v>7</v>
      </c>
      <c r="J112" s="63" t="str">
        <f t="shared" si="6"/>
        <v>IC.SC.050808</v>
      </c>
      <c r="K112" s="61" t="s">
        <v>12175</v>
      </c>
      <c r="L112" s="60" t="str">
        <f t="shared" si="5"/>
        <v>V7:  Continuous hallucinations</v>
      </c>
      <c r="M112" s="64" t="str">
        <f t="shared" si="7"/>
        <v>PI.IC.SC.050808.01</v>
      </c>
      <c r="N112" s="64"/>
      <c r="O112" s="64" t="str">
        <f t="shared" si="8"/>
        <v>PH.IC.SC.050808.01</v>
      </c>
      <c r="Q112" s="64" t="str">
        <f t="shared" si="9"/>
        <v>CL.IC.SC.050808.01</v>
      </c>
    </row>
    <row r="113" spans="1:17" s="60" customFormat="1" ht="15">
      <c r="A113" s="60" t="s">
        <v>3576</v>
      </c>
      <c r="C113" s="61" t="s">
        <v>6291</v>
      </c>
      <c r="D113" s="60" t="s">
        <v>13388</v>
      </c>
      <c r="E113" s="61" t="s">
        <v>3690</v>
      </c>
      <c r="F113" s="60" t="s">
        <v>3618</v>
      </c>
      <c r="G113" s="60" t="s">
        <v>3399</v>
      </c>
      <c r="H113" s="62" t="s">
        <v>11848</v>
      </c>
      <c r="I113" s="77">
        <v>0</v>
      </c>
      <c r="J113" s="63" t="str">
        <f t="shared" si="6"/>
        <v>IC.SC.050901</v>
      </c>
      <c r="K113" s="61" t="s">
        <v>12175</v>
      </c>
      <c r="L113" s="60" t="str">
        <f t="shared" si="5"/>
        <v>H0:  Not present</v>
      </c>
      <c r="M113" s="64" t="str">
        <f t="shared" si="7"/>
        <v>PI.IC.SC.050901.01</v>
      </c>
      <c r="N113" s="64"/>
      <c r="O113" s="64" t="str">
        <f t="shared" si="8"/>
        <v>PH.IC.SC.050901.01</v>
      </c>
      <c r="Q113" s="64" t="str">
        <f t="shared" si="9"/>
        <v>CL.IC.SC.050901.01</v>
      </c>
    </row>
    <row r="114" spans="1:17" s="60" customFormat="1" ht="15">
      <c r="A114" s="60" t="s">
        <v>3576</v>
      </c>
      <c r="C114" s="61" t="s">
        <v>6291</v>
      </c>
      <c r="E114" s="61" t="s">
        <v>3690</v>
      </c>
      <c r="F114" s="60" t="s">
        <v>3775</v>
      </c>
      <c r="G114" s="60" t="s">
        <v>3400</v>
      </c>
      <c r="H114" s="62" t="s">
        <v>12030</v>
      </c>
      <c r="I114" s="77">
        <v>1</v>
      </c>
      <c r="J114" s="63" t="str">
        <f t="shared" si="6"/>
        <v>IC.SC.050902</v>
      </c>
      <c r="K114" s="61" t="s">
        <v>12175</v>
      </c>
      <c r="L114" s="60" t="str">
        <f t="shared" si="5"/>
        <v>H1:  Very mild</v>
      </c>
      <c r="M114" s="64" t="str">
        <f t="shared" si="7"/>
        <v>PI.IC.SC.050902.01</v>
      </c>
      <c r="N114" s="64"/>
      <c r="O114" s="64" t="str">
        <f t="shared" si="8"/>
        <v>PH.IC.SC.050902.01</v>
      </c>
      <c r="Q114" s="64" t="str">
        <f t="shared" si="9"/>
        <v>CL.IC.SC.050902.01</v>
      </c>
    </row>
    <row r="115" spans="1:17" s="60" customFormat="1" ht="15">
      <c r="A115" s="60" t="s">
        <v>3576</v>
      </c>
      <c r="C115" s="61" t="s">
        <v>6291</v>
      </c>
      <c r="E115" s="61" t="s">
        <v>3690</v>
      </c>
      <c r="F115" s="60" t="s">
        <v>3775</v>
      </c>
      <c r="G115" s="60" t="s">
        <v>3401</v>
      </c>
      <c r="H115" s="62" t="s">
        <v>12032</v>
      </c>
      <c r="I115" s="77">
        <v>2</v>
      </c>
      <c r="J115" s="63" t="str">
        <f t="shared" si="6"/>
        <v>IC.SC.050903</v>
      </c>
      <c r="K115" s="61" t="s">
        <v>12175</v>
      </c>
      <c r="L115" s="60" t="str">
        <f t="shared" si="5"/>
        <v>H2:  Mild</v>
      </c>
      <c r="M115" s="64" t="str">
        <f t="shared" si="7"/>
        <v>PI.IC.SC.050903.01</v>
      </c>
      <c r="N115" s="64"/>
      <c r="O115" s="64" t="str">
        <f t="shared" si="8"/>
        <v>PH.IC.SC.050903.01</v>
      </c>
      <c r="Q115" s="64" t="str">
        <f t="shared" si="9"/>
        <v>CL.IC.SC.050903.01</v>
      </c>
    </row>
    <row r="116" spans="1:17" s="60" customFormat="1" ht="15">
      <c r="A116" s="60" t="s">
        <v>3576</v>
      </c>
      <c r="C116" s="61" t="s">
        <v>6291</v>
      </c>
      <c r="E116" s="61" t="s">
        <v>3690</v>
      </c>
      <c r="F116" s="60" t="s">
        <v>3775</v>
      </c>
      <c r="G116" s="60" t="s">
        <v>3402</v>
      </c>
      <c r="H116" s="62" t="s">
        <v>12028</v>
      </c>
      <c r="I116" s="77">
        <v>3</v>
      </c>
      <c r="J116" s="63" t="str">
        <f t="shared" si="6"/>
        <v>IC.SC.050904</v>
      </c>
      <c r="K116" s="61" t="s">
        <v>12175</v>
      </c>
      <c r="L116" s="60" t="str">
        <f t="shared" si="5"/>
        <v>H3:  Moderate</v>
      </c>
      <c r="M116" s="64" t="str">
        <f t="shared" si="7"/>
        <v>PI.IC.SC.050904.01</v>
      </c>
      <c r="N116" s="64"/>
      <c r="O116" s="64" t="str">
        <f t="shared" si="8"/>
        <v>PH.IC.SC.050904.01</v>
      </c>
      <c r="Q116" s="64" t="str">
        <f t="shared" si="9"/>
        <v>CL.IC.SC.050904.01</v>
      </c>
    </row>
    <row r="117" spans="1:17" s="60" customFormat="1" ht="15">
      <c r="A117" s="60" t="s">
        <v>3576</v>
      </c>
      <c r="C117" s="61" t="s">
        <v>6291</v>
      </c>
      <c r="E117" s="61" t="s">
        <v>3690</v>
      </c>
      <c r="F117" s="60" t="s">
        <v>3775</v>
      </c>
      <c r="G117" s="60" t="s">
        <v>3519</v>
      </c>
      <c r="H117" s="62" t="s">
        <v>12210</v>
      </c>
      <c r="I117" s="77">
        <v>4</v>
      </c>
      <c r="J117" s="63" t="str">
        <f t="shared" si="6"/>
        <v>IC.SC.050905</v>
      </c>
      <c r="K117" s="61" t="s">
        <v>12175</v>
      </c>
      <c r="L117" s="60" t="str">
        <f t="shared" si="5"/>
        <v>H4:  Moderately severe</v>
      </c>
      <c r="M117" s="64" t="str">
        <f t="shared" si="7"/>
        <v>PI.IC.SC.050905.01</v>
      </c>
      <c r="N117" s="64"/>
      <c r="O117" s="64" t="str">
        <f t="shared" si="8"/>
        <v>PH.IC.SC.050905.01</v>
      </c>
      <c r="Q117" s="64" t="str">
        <f t="shared" si="9"/>
        <v>CL.IC.SC.050905.01</v>
      </c>
    </row>
    <row r="118" spans="1:17" s="60" customFormat="1" ht="15">
      <c r="A118" s="60" t="s">
        <v>3576</v>
      </c>
      <c r="C118" s="61" t="s">
        <v>6291</v>
      </c>
      <c r="E118" s="61" t="s">
        <v>3690</v>
      </c>
      <c r="F118" s="60" t="s">
        <v>3775</v>
      </c>
      <c r="G118" s="60" t="s">
        <v>3520</v>
      </c>
      <c r="H118" s="62" t="s">
        <v>12212</v>
      </c>
      <c r="I118" s="77">
        <v>5</v>
      </c>
      <c r="J118" s="63" t="str">
        <f t="shared" si="6"/>
        <v>IC.SC.050906</v>
      </c>
      <c r="K118" s="61" t="s">
        <v>12175</v>
      </c>
      <c r="L118" s="60" t="str">
        <f t="shared" si="5"/>
        <v>H5:  Severe</v>
      </c>
      <c r="M118" s="64" t="str">
        <f t="shared" si="7"/>
        <v>PI.IC.SC.050906.01</v>
      </c>
      <c r="N118" s="64"/>
      <c r="O118" s="64" t="str">
        <f t="shared" si="8"/>
        <v>PH.IC.SC.050906.01</v>
      </c>
      <c r="Q118" s="64" t="str">
        <f t="shared" si="9"/>
        <v>CL.IC.SC.050906.01</v>
      </c>
    </row>
    <row r="119" spans="1:17" s="60" customFormat="1" ht="15">
      <c r="A119" s="60" t="s">
        <v>3576</v>
      </c>
      <c r="C119" s="61" t="s">
        <v>6291</v>
      </c>
      <c r="E119" s="61" t="s">
        <v>3690</v>
      </c>
      <c r="F119" s="60" t="s">
        <v>3775</v>
      </c>
      <c r="G119" s="60" t="s">
        <v>3404</v>
      </c>
      <c r="H119" s="62" t="s">
        <v>12225</v>
      </c>
      <c r="I119" s="77">
        <v>6</v>
      </c>
      <c r="J119" s="63" t="str">
        <f t="shared" si="6"/>
        <v>IC.SC.050907</v>
      </c>
      <c r="K119" s="61" t="s">
        <v>12175</v>
      </c>
      <c r="L119" s="60" t="str">
        <f t="shared" si="5"/>
        <v>H6:  Very severe</v>
      </c>
      <c r="M119" s="64" t="str">
        <f t="shared" si="7"/>
        <v>PI.IC.SC.050907.01</v>
      </c>
      <c r="N119" s="64"/>
      <c r="O119" s="64" t="str">
        <f t="shared" si="8"/>
        <v>PH.IC.SC.050907.01</v>
      </c>
      <c r="Q119" s="64" t="str">
        <f t="shared" si="9"/>
        <v>CL.IC.SC.050907.01</v>
      </c>
    </row>
    <row r="120" spans="1:17" s="60" customFormat="1" ht="15">
      <c r="A120" s="60" t="s">
        <v>3576</v>
      </c>
      <c r="C120" s="61" t="s">
        <v>6291</v>
      </c>
      <c r="E120" s="61" t="s">
        <v>3690</v>
      </c>
      <c r="F120" s="60" t="s">
        <v>3775</v>
      </c>
      <c r="G120" s="60" t="s">
        <v>3407</v>
      </c>
      <c r="H120" s="62" t="s">
        <v>11638</v>
      </c>
      <c r="I120" s="77">
        <v>7</v>
      </c>
      <c r="J120" s="63" t="str">
        <f t="shared" si="6"/>
        <v>IC.SC.050908</v>
      </c>
      <c r="K120" s="61" t="s">
        <v>12175</v>
      </c>
      <c r="L120" s="60" t="str">
        <f t="shared" si="5"/>
        <v>H7:  Extremely severe</v>
      </c>
      <c r="M120" s="64" t="str">
        <f t="shared" si="7"/>
        <v>PI.IC.SC.050908.01</v>
      </c>
      <c r="N120" s="64"/>
      <c r="O120" s="64" t="str">
        <f t="shared" si="8"/>
        <v>PH.IC.SC.050908.01</v>
      </c>
      <c r="Q120" s="64" t="str">
        <f t="shared" si="9"/>
        <v>CL.IC.SC.050908.01</v>
      </c>
    </row>
    <row r="121" spans="1:17" s="60" customFormat="1" ht="15">
      <c r="A121" s="60" t="s">
        <v>3576</v>
      </c>
      <c r="C121" s="61" t="s">
        <v>6291</v>
      </c>
      <c r="D121" s="60" t="s">
        <v>13389</v>
      </c>
      <c r="E121" s="61" t="s">
        <v>3188</v>
      </c>
      <c r="F121" s="60" t="s">
        <v>3531</v>
      </c>
      <c r="G121" s="60" t="s">
        <v>3532</v>
      </c>
      <c r="H121" s="62" t="s">
        <v>11848</v>
      </c>
      <c r="I121" s="77">
        <v>0</v>
      </c>
      <c r="J121" s="63" t="str">
        <f t="shared" si="6"/>
        <v>IC.SC.051001</v>
      </c>
      <c r="K121" s="61" t="s">
        <v>12175</v>
      </c>
      <c r="L121" s="60" t="str">
        <f t="shared" si="5"/>
        <v>O0:  Oriented</v>
      </c>
      <c r="M121" s="64" t="str">
        <f t="shared" si="7"/>
        <v>PI.IC.SC.051001.01</v>
      </c>
      <c r="N121" s="64"/>
      <c r="O121" s="64" t="str">
        <f t="shared" si="8"/>
        <v>PH.IC.SC.051001.01</v>
      </c>
      <c r="Q121" s="64" t="str">
        <f t="shared" si="9"/>
        <v>CL.IC.SC.051001.01</v>
      </c>
    </row>
    <row r="122" spans="1:17" s="60" customFormat="1" ht="15">
      <c r="A122" s="60" t="s">
        <v>3576</v>
      </c>
      <c r="C122" s="61" t="s">
        <v>6291</v>
      </c>
      <c r="E122" s="61" t="s">
        <v>3188</v>
      </c>
      <c r="F122" s="60" t="s">
        <v>3775</v>
      </c>
      <c r="G122" s="60" t="s">
        <v>3533</v>
      </c>
      <c r="H122" s="62" t="s">
        <v>12030</v>
      </c>
      <c r="I122" s="77">
        <v>1</v>
      </c>
      <c r="J122" s="63" t="str">
        <f t="shared" si="6"/>
        <v>IC.SC.051002</v>
      </c>
      <c r="K122" s="61" t="s">
        <v>2379</v>
      </c>
      <c r="L122" s="60" t="str">
        <f t="shared" si="5"/>
        <v>O1:  Can't serial add</v>
      </c>
      <c r="M122" s="64" t="str">
        <f t="shared" si="7"/>
        <v>PI.IC.SC.051002.01</v>
      </c>
      <c r="N122" s="64"/>
      <c r="O122" s="64" t="str">
        <f t="shared" si="8"/>
        <v>PH.IC.SC.051002.01</v>
      </c>
      <c r="Q122" s="64" t="str">
        <f t="shared" si="9"/>
        <v>CL.IC.SC.051002.01</v>
      </c>
    </row>
    <row r="123" spans="1:17" s="60" customFormat="1" ht="15">
      <c r="A123" s="60" t="s">
        <v>3576</v>
      </c>
      <c r="C123" s="61" t="s">
        <v>6291</v>
      </c>
      <c r="E123" s="61" t="s">
        <v>3188</v>
      </c>
      <c r="F123" s="60" t="s">
        <v>3775</v>
      </c>
      <c r="G123" s="60" t="s">
        <v>3534</v>
      </c>
      <c r="H123" s="62" t="s">
        <v>12032</v>
      </c>
      <c r="I123" s="77">
        <v>2</v>
      </c>
      <c r="J123" s="63" t="str">
        <f t="shared" si="6"/>
        <v>IC.SC.051003</v>
      </c>
      <c r="K123" s="61" t="s">
        <v>2379</v>
      </c>
      <c r="L123" s="60" t="str">
        <f t="shared" si="5"/>
        <v>O2:  Date=&lt;2 days off</v>
      </c>
      <c r="M123" s="64" t="str">
        <f t="shared" si="7"/>
        <v>PI.IC.SC.051003.01</v>
      </c>
      <c r="N123" s="64"/>
      <c r="O123" s="64" t="str">
        <f t="shared" si="8"/>
        <v>PH.IC.SC.051003.01</v>
      </c>
      <c r="Q123" s="64" t="str">
        <f t="shared" si="9"/>
        <v>CL.IC.SC.051003.01</v>
      </c>
    </row>
    <row r="124" spans="1:17" s="60" customFormat="1" ht="15">
      <c r="A124" s="60" t="s">
        <v>3576</v>
      </c>
      <c r="C124" s="61" t="s">
        <v>6291</v>
      </c>
      <c r="E124" s="61" t="s">
        <v>3188</v>
      </c>
      <c r="F124" s="60" t="s">
        <v>3775</v>
      </c>
      <c r="G124" s="60" t="s">
        <v>3535</v>
      </c>
      <c r="H124" s="62" t="s">
        <v>12028</v>
      </c>
      <c r="I124" s="77">
        <v>3</v>
      </c>
      <c r="J124" s="63" t="str">
        <f t="shared" si="6"/>
        <v>IC.SC.051004</v>
      </c>
      <c r="K124" s="61" t="s">
        <v>2379</v>
      </c>
      <c r="L124" s="60" t="str">
        <f t="shared" si="5"/>
        <v>O3:  Date&gt; 2 days off</v>
      </c>
      <c r="M124" s="64" t="str">
        <f t="shared" si="7"/>
        <v>PI.IC.SC.051004.01</v>
      </c>
      <c r="N124" s="64"/>
      <c r="O124" s="64" t="str">
        <f t="shared" si="8"/>
        <v>PH.IC.SC.051004.01</v>
      </c>
      <c r="Q124" s="64" t="str">
        <f t="shared" si="9"/>
        <v>CL.IC.SC.051004.01</v>
      </c>
    </row>
    <row r="125" spans="1:17" s="60" customFormat="1" ht="15">
      <c r="A125" s="60" t="s">
        <v>3576</v>
      </c>
      <c r="C125" s="61" t="s">
        <v>6291</v>
      </c>
      <c r="E125" s="61" t="s">
        <v>3188</v>
      </c>
      <c r="F125" s="60" t="s">
        <v>3775</v>
      </c>
      <c r="G125" s="60" t="s">
        <v>3536</v>
      </c>
      <c r="H125" s="62" t="s">
        <v>12210</v>
      </c>
      <c r="I125" s="77">
        <v>4</v>
      </c>
      <c r="J125" s="63" t="str">
        <f t="shared" si="6"/>
        <v>IC.SC.051005</v>
      </c>
      <c r="K125" s="61" t="s">
        <v>2379</v>
      </c>
      <c r="L125" s="60" t="str">
        <f t="shared" si="5"/>
        <v xml:space="preserve">O4:  Disoriented </v>
      </c>
      <c r="M125" s="64" t="str">
        <f t="shared" si="7"/>
        <v>PI.IC.SC.051005.01</v>
      </c>
      <c r="N125" s="64"/>
      <c r="O125" s="64" t="str">
        <f t="shared" si="8"/>
        <v>PH.IC.SC.051005.01</v>
      </c>
      <c r="Q125" s="64" t="str">
        <f t="shared" si="9"/>
        <v>CL.IC.SC.051005.01</v>
      </c>
    </row>
    <row r="126" spans="1:17" s="60" customFormat="1" ht="15">
      <c r="A126" s="60" t="s">
        <v>3576</v>
      </c>
      <c r="B126" s="60" t="s">
        <v>3537</v>
      </c>
      <c r="C126" s="61" t="s">
        <v>6988</v>
      </c>
      <c r="D126" s="60" t="s">
        <v>13390</v>
      </c>
      <c r="E126" s="61" t="s">
        <v>2379</v>
      </c>
      <c r="F126" s="60" t="s">
        <v>3541</v>
      </c>
      <c r="G126" s="60" t="s">
        <v>3542</v>
      </c>
      <c r="H126" s="62" t="s">
        <v>11848</v>
      </c>
      <c r="I126" s="77">
        <v>0</v>
      </c>
      <c r="J126" s="63" t="str">
        <f t="shared" si="6"/>
        <v>IC.SC.060101</v>
      </c>
      <c r="K126" s="61" t="s">
        <v>2379</v>
      </c>
      <c r="L126" s="60" t="str">
        <f t="shared" si="5"/>
        <v>Relaxed, neutral</v>
      </c>
      <c r="M126" s="64" t="str">
        <f t="shared" si="7"/>
        <v>PI.IC.SC.060101.01</v>
      </c>
      <c r="N126" s="64"/>
      <c r="O126" s="64" t="str">
        <f t="shared" si="8"/>
        <v>PH.IC.SC.060101.01</v>
      </c>
      <c r="Q126" s="64" t="str">
        <f t="shared" si="9"/>
        <v>CL.IC.SC.060101.01</v>
      </c>
    </row>
    <row r="127" spans="1:17" s="60" customFormat="1" ht="15">
      <c r="A127" s="60" t="s">
        <v>3576</v>
      </c>
      <c r="C127" s="61" t="s">
        <v>6988</v>
      </c>
      <c r="E127" s="61" t="s">
        <v>2379</v>
      </c>
      <c r="F127" s="60" t="s">
        <v>3537</v>
      </c>
      <c r="G127" s="60" t="s">
        <v>10811</v>
      </c>
      <c r="H127" s="62" t="s">
        <v>12030</v>
      </c>
      <c r="I127" s="77">
        <v>1</v>
      </c>
      <c r="J127" s="63" t="str">
        <f t="shared" si="6"/>
        <v>IC.SC.060102</v>
      </c>
      <c r="K127" s="61" t="s">
        <v>2379</v>
      </c>
      <c r="L127" s="60" t="str">
        <f t="shared" si="5"/>
        <v>Tense</v>
      </c>
      <c r="M127" s="64" t="str">
        <f t="shared" si="7"/>
        <v>PI.IC.SC.060102.01</v>
      </c>
      <c r="N127" s="64"/>
      <c r="O127" s="64" t="str">
        <f t="shared" si="8"/>
        <v>PH.IC.SC.060102.01</v>
      </c>
      <c r="Q127" s="64" t="str">
        <f t="shared" si="9"/>
        <v>CL.IC.SC.060102.01</v>
      </c>
    </row>
    <row r="128" spans="1:17" s="60" customFormat="1" ht="15">
      <c r="A128" s="60" t="s">
        <v>3576</v>
      </c>
      <c r="C128" s="61" t="s">
        <v>6988</v>
      </c>
      <c r="E128" s="61" t="s">
        <v>2379</v>
      </c>
      <c r="F128" s="60" t="s">
        <v>3537</v>
      </c>
      <c r="G128" s="60" t="s">
        <v>6065</v>
      </c>
      <c r="H128" s="62" t="s">
        <v>12032</v>
      </c>
      <c r="I128" s="77">
        <v>2</v>
      </c>
      <c r="J128" s="63" t="str">
        <f t="shared" si="6"/>
        <v>IC.SC.060103</v>
      </c>
      <c r="K128" s="61" t="s">
        <v>2379</v>
      </c>
      <c r="L128" s="60" t="str">
        <f t="shared" si="5"/>
        <v>Grimacing</v>
      </c>
      <c r="M128" s="64" t="str">
        <f t="shared" si="7"/>
        <v>PI.IC.SC.060103.01</v>
      </c>
      <c r="N128" s="64"/>
      <c r="O128" s="64" t="str">
        <f t="shared" si="8"/>
        <v>PH.IC.SC.060103.01</v>
      </c>
      <c r="Q128" s="64" t="str">
        <f t="shared" si="9"/>
        <v>CL.IC.SC.060103.01</v>
      </c>
    </row>
    <row r="129" spans="1:25" s="60" customFormat="1" ht="15">
      <c r="A129" s="60" t="s">
        <v>3576</v>
      </c>
      <c r="C129" s="61" t="s">
        <v>6988</v>
      </c>
      <c r="D129" s="60" t="s">
        <v>13391</v>
      </c>
      <c r="E129" s="61" t="s">
        <v>4192</v>
      </c>
      <c r="F129" s="60" t="s">
        <v>3658</v>
      </c>
      <c r="G129" s="60" t="s">
        <v>3538</v>
      </c>
      <c r="H129" s="62" t="s">
        <v>11848</v>
      </c>
      <c r="I129" s="77">
        <v>0</v>
      </c>
      <c r="J129" s="63" t="str">
        <f t="shared" si="6"/>
        <v>IC.SC.060201</v>
      </c>
      <c r="K129" s="61" t="s">
        <v>2379</v>
      </c>
      <c r="L129" s="60" t="str">
        <f t="shared" si="5"/>
        <v>Absence of movements or normal position</v>
      </c>
      <c r="M129" s="64" t="str">
        <f t="shared" si="7"/>
        <v>PI.IC.SC.060201.01</v>
      </c>
      <c r="N129" s="64"/>
      <c r="O129" s="64" t="str">
        <f t="shared" si="8"/>
        <v>PH.IC.SC.060201.01</v>
      </c>
      <c r="Q129" s="64" t="str">
        <f t="shared" si="9"/>
        <v>CL.IC.SC.060201.01</v>
      </c>
    </row>
    <row r="130" spans="1:25" s="60" customFormat="1" ht="15">
      <c r="A130" s="60" t="s">
        <v>3576</v>
      </c>
      <c r="C130" s="61" t="s">
        <v>6988</v>
      </c>
      <c r="E130" s="61" t="s">
        <v>4192</v>
      </c>
      <c r="F130" s="60" t="s">
        <v>3537</v>
      </c>
      <c r="G130" s="60" t="s">
        <v>3660</v>
      </c>
      <c r="H130" s="62" t="s">
        <v>12030</v>
      </c>
      <c r="I130" s="77">
        <v>1</v>
      </c>
      <c r="J130" s="63" t="str">
        <f t="shared" si="6"/>
        <v>IC.SC.060202</v>
      </c>
      <c r="K130" s="61" t="s">
        <v>2379</v>
      </c>
      <c r="L130" s="60" t="str">
        <f t="shared" ref="L130:L196" si="10">G130</f>
        <v>Protection</v>
      </c>
      <c r="M130" s="64" t="str">
        <f t="shared" si="7"/>
        <v>PI.IC.SC.060202.01</v>
      </c>
      <c r="N130" s="64"/>
      <c r="O130" s="64" t="str">
        <f t="shared" si="8"/>
        <v>PH.IC.SC.060202.01</v>
      </c>
      <c r="Q130" s="64" t="str">
        <f t="shared" si="9"/>
        <v>CL.IC.SC.060202.01</v>
      </c>
    </row>
    <row r="131" spans="1:25" s="60" customFormat="1" ht="15">
      <c r="A131" s="60" t="s">
        <v>3576</v>
      </c>
      <c r="C131" s="61" t="s">
        <v>6988</v>
      </c>
      <c r="E131" s="61" t="s">
        <v>4192</v>
      </c>
      <c r="F131" s="60" t="s">
        <v>3537</v>
      </c>
      <c r="G131" s="60" t="s">
        <v>5074</v>
      </c>
      <c r="H131" s="62" t="s">
        <v>12032</v>
      </c>
      <c r="I131" s="77">
        <v>2</v>
      </c>
      <c r="J131" s="63" t="str">
        <f t="shared" ref="J131:J197" si="11">CONCATENATE("IC.SC.",C131,E131,H131)</f>
        <v>IC.SC.060203</v>
      </c>
      <c r="K131" s="61" t="s">
        <v>2379</v>
      </c>
      <c r="L131" s="60" t="str">
        <f t="shared" si="10"/>
        <v>Restlessness</v>
      </c>
      <c r="M131" s="64" t="str">
        <f t="shared" ref="M131:M197" si="12">CONCATENATE("PI.",J131,".",K131)</f>
        <v>PI.IC.SC.060203.01</v>
      </c>
      <c r="N131" s="64"/>
      <c r="O131" s="64" t="str">
        <f t="shared" ref="O131:O197" si="13">CONCATENATE("PH.",J131,".",K131)</f>
        <v>PH.IC.SC.060203.01</v>
      </c>
      <c r="Q131" s="64" t="str">
        <f t="shared" ref="Q131:Q197" si="14">CONCATENATE("CL.",J131,".",K131)</f>
        <v>CL.IC.SC.060203.01</v>
      </c>
    </row>
    <row r="132" spans="1:25" s="60" customFormat="1" ht="15">
      <c r="A132" s="60" t="s">
        <v>3576</v>
      </c>
      <c r="C132" s="61" t="s">
        <v>6988</v>
      </c>
      <c r="D132" s="60" t="s">
        <v>13392</v>
      </c>
      <c r="E132" s="61" t="s">
        <v>3812</v>
      </c>
      <c r="F132" s="60" t="s">
        <v>3776</v>
      </c>
      <c r="G132" s="60" t="s">
        <v>3777</v>
      </c>
      <c r="H132" s="62" t="s">
        <v>11848</v>
      </c>
      <c r="I132" s="77">
        <v>0</v>
      </c>
      <c r="J132" s="63" t="str">
        <f t="shared" si="11"/>
        <v>IC.SC.060301</v>
      </c>
      <c r="K132" s="61" t="s">
        <v>2379</v>
      </c>
      <c r="L132" s="60" t="str">
        <f t="shared" si="10"/>
        <v>Relaxed</v>
      </c>
      <c r="M132" s="64" t="str">
        <f t="shared" si="12"/>
        <v>PI.IC.SC.060301.01</v>
      </c>
      <c r="N132" s="64"/>
      <c r="O132" s="64" t="str">
        <f t="shared" si="13"/>
        <v>PH.IC.SC.060301.01</v>
      </c>
      <c r="Q132" s="64" t="str">
        <f t="shared" si="14"/>
        <v>CL.IC.SC.060301.01</v>
      </c>
    </row>
    <row r="133" spans="1:25" s="60" customFormat="1" ht="15">
      <c r="A133" s="60" t="s">
        <v>3576</v>
      </c>
      <c r="C133" s="61" t="s">
        <v>6988</v>
      </c>
      <c r="E133" s="61" t="s">
        <v>3812</v>
      </c>
      <c r="F133" s="60" t="s">
        <v>3537</v>
      </c>
      <c r="G133" s="60" t="s">
        <v>3778</v>
      </c>
      <c r="H133" s="62" t="s">
        <v>12030</v>
      </c>
      <c r="I133" s="77">
        <v>1</v>
      </c>
      <c r="J133" s="63" t="str">
        <f t="shared" si="11"/>
        <v>IC.SC.060302</v>
      </c>
      <c r="K133" s="61" t="s">
        <v>2379</v>
      </c>
      <c r="L133" s="60" t="str">
        <f t="shared" si="10"/>
        <v>Tense, rigid</v>
      </c>
      <c r="M133" s="64" t="str">
        <f t="shared" si="12"/>
        <v>PI.IC.SC.060302.01</v>
      </c>
      <c r="N133" s="64"/>
      <c r="O133" s="64" t="str">
        <f t="shared" si="13"/>
        <v>PH.IC.SC.060302.01</v>
      </c>
      <c r="Q133" s="64" t="str">
        <f t="shared" si="14"/>
        <v>CL.IC.SC.060302.01</v>
      </c>
    </row>
    <row r="134" spans="1:25" s="60" customFormat="1" ht="15">
      <c r="A134" s="60" t="s">
        <v>3576</v>
      </c>
      <c r="C134" s="61" t="s">
        <v>6988</v>
      </c>
      <c r="E134" s="61" t="s">
        <v>3812</v>
      </c>
      <c r="F134" s="60" t="s">
        <v>3537</v>
      </c>
      <c r="G134" s="60" t="s">
        <v>3779</v>
      </c>
      <c r="H134" s="62" t="s">
        <v>12032</v>
      </c>
      <c r="I134" s="77">
        <v>2</v>
      </c>
      <c r="J134" s="63" t="str">
        <f t="shared" si="11"/>
        <v>IC.SC.060303</v>
      </c>
      <c r="K134" s="61" t="s">
        <v>2379</v>
      </c>
      <c r="L134" s="60" t="str">
        <f t="shared" si="10"/>
        <v>Very tense or rigid</v>
      </c>
      <c r="M134" s="64" t="str">
        <f t="shared" si="12"/>
        <v>PI.IC.SC.060303.01</v>
      </c>
      <c r="N134" s="64"/>
      <c r="O134" s="64" t="str">
        <f t="shared" si="13"/>
        <v>PH.IC.SC.060303.01</v>
      </c>
      <c r="Q134" s="64" t="str">
        <f t="shared" si="14"/>
        <v>CL.IC.SC.060303.01</v>
      </c>
    </row>
    <row r="135" spans="1:25" s="60" customFormat="1" ht="15">
      <c r="A135" s="60" t="s">
        <v>3576</v>
      </c>
      <c r="C135" s="61" t="s">
        <v>6988</v>
      </c>
      <c r="D135" s="60" t="s">
        <v>13393</v>
      </c>
      <c r="E135" s="61" t="s">
        <v>6464</v>
      </c>
      <c r="F135" s="60" t="s">
        <v>3419</v>
      </c>
      <c r="G135" s="60" t="s">
        <v>3786</v>
      </c>
      <c r="H135" s="62" t="s">
        <v>11848</v>
      </c>
      <c r="I135" s="77">
        <v>0</v>
      </c>
      <c r="J135" s="63" t="str">
        <f t="shared" si="11"/>
        <v>IC.SC.060401</v>
      </c>
      <c r="K135" s="61" t="s">
        <v>2379</v>
      </c>
      <c r="L135" s="60" t="str">
        <f t="shared" si="10"/>
        <v>Tolerating ventilator or movement</v>
      </c>
      <c r="M135" s="64" t="str">
        <f t="shared" si="12"/>
        <v>PI.IC.SC.060401.01</v>
      </c>
      <c r="N135" s="64"/>
      <c r="O135" s="64" t="str">
        <f t="shared" si="13"/>
        <v>PH.IC.SC.060401.01</v>
      </c>
      <c r="Q135" s="64" t="str">
        <f t="shared" si="14"/>
        <v>CL.IC.SC.060401.01</v>
      </c>
    </row>
    <row r="136" spans="1:25" s="60" customFormat="1" ht="15">
      <c r="A136" s="60" t="s">
        <v>3576</v>
      </c>
      <c r="C136" s="61" t="s">
        <v>6988</v>
      </c>
      <c r="E136" s="61" t="s">
        <v>6464</v>
      </c>
      <c r="F136" s="60" t="s">
        <v>3537</v>
      </c>
      <c r="G136" s="60" t="s">
        <v>3787</v>
      </c>
      <c r="H136" s="62" t="s">
        <v>12030</v>
      </c>
      <c r="I136" s="77">
        <v>1</v>
      </c>
      <c r="J136" s="63" t="str">
        <f t="shared" si="11"/>
        <v>IC.SC.060402</v>
      </c>
      <c r="K136" s="61" t="s">
        <v>12175</v>
      </c>
      <c r="L136" s="60" t="str">
        <f t="shared" si="10"/>
        <v>Coughing but tolerating vent</v>
      </c>
      <c r="M136" s="64" t="str">
        <f t="shared" si="12"/>
        <v>PI.IC.SC.060402.01</v>
      </c>
      <c r="N136" s="64"/>
      <c r="O136" s="64" t="str">
        <f t="shared" si="13"/>
        <v>PH.IC.SC.060402.01</v>
      </c>
      <c r="Q136" s="64" t="str">
        <f t="shared" si="14"/>
        <v>CL.IC.SC.060402.01</v>
      </c>
    </row>
    <row r="137" spans="1:25" s="60" customFormat="1" ht="15">
      <c r="A137" s="60" t="s">
        <v>3576</v>
      </c>
      <c r="C137" s="61" t="s">
        <v>6988</v>
      </c>
      <c r="E137" s="61" t="s">
        <v>6464</v>
      </c>
      <c r="F137" s="60" t="s">
        <v>3537</v>
      </c>
      <c r="G137" s="60" t="s">
        <v>3789</v>
      </c>
      <c r="H137" s="62" t="s">
        <v>12032</v>
      </c>
      <c r="I137" s="77">
        <v>2</v>
      </c>
      <c r="J137" s="63" t="str">
        <f t="shared" si="11"/>
        <v>IC.SC.060403</v>
      </c>
      <c r="K137" s="61" t="s">
        <v>12175</v>
      </c>
      <c r="L137" s="60" t="str">
        <f t="shared" si="10"/>
        <v>Fighting ventilator</v>
      </c>
      <c r="M137" s="64" t="str">
        <f t="shared" si="12"/>
        <v>PI.IC.SC.060403.01</v>
      </c>
      <c r="N137" s="64"/>
      <c r="O137" s="64" t="str">
        <f t="shared" si="13"/>
        <v>PH.IC.SC.060403.01</v>
      </c>
      <c r="Q137" s="64" t="str">
        <f t="shared" si="14"/>
        <v>CL.IC.SC.060403.01</v>
      </c>
    </row>
    <row r="138" spans="1:25" s="60" customFormat="1" ht="15">
      <c r="A138" s="60" t="s">
        <v>3576</v>
      </c>
      <c r="C138" s="61" t="s">
        <v>6988</v>
      </c>
      <c r="E138" s="61" t="s">
        <v>6464</v>
      </c>
      <c r="F138" s="60" t="s">
        <v>3537</v>
      </c>
      <c r="G138" s="60" t="s">
        <v>3790</v>
      </c>
      <c r="H138" s="62" t="s">
        <v>12028</v>
      </c>
      <c r="I138" s="77">
        <v>0</v>
      </c>
      <c r="J138" s="63" t="str">
        <f t="shared" si="11"/>
        <v>IC.SC.060404</v>
      </c>
      <c r="K138" s="61" t="s">
        <v>12175</v>
      </c>
      <c r="L138" s="60" t="str">
        <f t="shared" si="10"/>
        <v>Talking in normal tone or no sound</v>
      </c>
      <c r="M138" s="64" t="str">
        <f t="shared" si="12"/>
        <v>PI.IC.SC.060404.01</v>
      </c>
      <c r="N138" s="64"/>
      <c r="O138" s="64" t="str">
        <f t="shared" si="13"/>
        <v>PH.IC.SC.060404.01</v>
      </c>
      <c r="Q138" s="64" t="str">
        <f t="shared" si="14"/>
        <v>CL.IC.SC.060404.01</v>
      </c>
    </row>
    <row r="139" spans="1:25" s="60" customFormat="1" ht="15">
      <c r="A139" s="60" t="s">
        <v>3576</v>
      </c>
      <c r="C139" s="61" t="s">
        <v>6988</v>
      </c>
      <c r="E139" s="61" t="s">
        <v>6464</v>
      </c>
      <c r="F139" s="60" t="s">
        <v>3537</v>
      </c>
      <c r="G139" s="60" t="s">
        <v>3791</v>
      </c>
      <c r="H139" s="62" t="s">
        <v>12210</v>
      </c>
      <c r="I139" s="77">
        <v>1</v>
      </c>
      <c r="J139" s="63" t="str">
        <f t="shared" si="11"/>
        <v>IC.SC.060405</v>
      </c>
      <c r="K139" s="61" t="s">
        <v>12175</v>
      </c>
      <c r="L139" s="60" t="str">
        <f t="shared" si="10"/>
        <v>Sighing, moaning</v>
      </c>
      <c r="M139" s="64" t="str">
        <f t="shared" si="12"/>
        <v>PI.IC.SC.060405.01</v>
      </c>
      <c r="N139" s="64"/>
      <c r="O139" s="64" t="str">
        <f t="shared" si="13"/>
        <v>PH.IC.SC.060405.01</v>
      </c>
      <c r="Q139" s="64" t="str">
        <f t="shared" si="14"/>
        <v>CL.IC.SC.060405.01</v>
      </c>
    </row>
    <row r="140" spans="1:25" s="60" customFormat="1" ht="15">
      <c r="A140" s="60" t="s">
        <v>3576</v>
      </c>
      <c r="C140" s="61" t="s">
        <v>6988</v>
      </c>
      <c r="E140" s="61" t="s">
        <v>6464</v>
      </c>
      <c r="F140" s="60" t="s">
        <v>3537</v>
      </c>
      <c r="G140" s="60" t="s">
        <v>3792</v>
      </c>
      <c r="H140" s="62" t="s">
        <v>12212</v>
      </c>
      <c r="I140" s="77">
        <v>2</v>
      </c>
      <c r="J140" s="63" t="str">
        <f t="shared" si="11"/>
        <v>IC.SC.060406</v>
      </c>
      <c r="K140" s="61" t="s">
        <v>12175</v>
      </c>
      <c r="L140" s="60" t="str">
        <f t="shared" si="10"/>
        <v>Crying out, sobbing</v>
      </c>
      <c r="M140" s="64" t="str">
        <f t="shared" si="12"/>
        <v>PI.IC.SC.060406.01</v>
      </c>
      <c r="N140" s="64"/>
      <c r="O140" s="64" t="str">
        <f t="shared" si="13"/>
        <v>PH.IC.SC.060406.01</v>
      </c>
      <c r="Q140" s="64" t="str">
        <f t="shared" si="14"/>
        <v>CL.IC.SC.060406.01</v>
      </c>
    </row>
    <row r="141" spans="1:25" s="60" customFormat="1" ht="15">
      <c r="A141" s="60" t="s">
        <v>3576</v>
      </c>
      <c r="B141" s="60" t="s">
        <v>13394</v>
      </c>
      <c r="C141" s="61" t="s">
        <v>6317</v>
      </c>
      <c r="D141" s="60" t="s">
        <v>13395</v>
      </c>
      <c r="E141" s="61" t="s">
        <v>12175</v>
      </c>
      <c r="F141" s="60" t="s">
        <v>2464</v>
      </c>
      <c r="G141" s="60" t="s">
        <v>3668</v>
      </c>
      <c r="H141" s="62" t="s">
        <v>11848</v>
      </c>
      <c r="I141" s="77">
        <v>1</v>
      </c>
      <c r="J141" s="63" t="str">
        <f t="shared" si="11"/>
        <v>IC.SC.070101</v>
      </c>
      <c r="K141" s="61" t="s">
        <v>2347</v>
      </c>
      <c r="L141" s="60" t="str">
        <f t="shared" si="10"/>
        <v>Eyes Open Never</v>
      </c>
      <c r="M141" s="64" t="str">
        <f t="shared" si="12"/>
        <v>PI.IC.SC.070101.02</v>
      </c>
      <c r="N141" s="64"/>
      <c r="O141" s="64" t="str">
        <f t="shared" si="13"/>
        <v>PH.IC.SC.070101.02</v>
      </c>
      <c r="Q141" s="64" t="str">
        <f t="shared" si="14"/>
        <v>CL.IC.SC.070101.02</v>
      </c>
      <c r="X141" s="60" t="s">
        <v>2348</v>
      </c>
      <c r="Y141" s="60">
        <v>1072</v>
      </c>
    </row>
    <row r="142" spans="1:25" s="60" customFormat="1" ht="15">
      <c r="A142" s="60" t="s">
        <v>3576</v>
      </c>
      <c r="C142" s="61" t="s">
        <v>6317</v>
      </c>
      <c r="E142" s="61" t="s">
        <v>12080</v>
      </c>
      <c r="F142" s="60" t="s">
        <v>2464</v>
      </c>
      <c r="G142" s="60" t="s">
        <v>3670</v>
      </c>
      <c r="H142" s="62" t="s">
        <v>12028</v>
      </c>
      <c r="I142" s="77">
        <v>2</v>
      </c>
      <c r="J142" s="63" t="str">
        <f>CONCATENATE("IC.SC.",C142,E142,H142)</f>
        <v>IC.SC.070104</v>
      </c>
      <c r="K142" s="61" t="s">
        <v>2347</v>
      </c>
      <c r="L142" s="60" t="str">
        <f>G142</f>
        <v>Eyes Open to Pain</v>
      </c>
      <c r="M142" s="64" t="str">
        <f>CONCATENATE("PI.",J142,".",K142)</f>
        <v>PI.IC.SC.070104.02</v>
      </c>
      <c r="N142" s="64"/>
      <c r="O142" s="64" t="str">
        <f>CONCATENATE("PH.",J142,".",K142)</f>
        <v>PH.IC.SC.070104.02</v>
      </c>
      <c r="Q142" s="64" t="str">
        <f>CONCATENATE("CL.",J142,".",K142)</f>
        <v>CL.IC.SC.070104.02</v>
      </c>
      <c r="X142" s="60" t="s">
        <v>2348</v>
      </c>
      <c r="Y142" s="60">
        <v>1072</v>
      </c>
    </row>
    <row r="143" spans="1:25" s="60" customFormat="1" ht="15">
      <c r="A143" s="60" t="s">
        <v>3576</v>
      </c>
      <c r="C143" s="61" t="s">
        <v>6317</v>
      </c>
      <c r="E143" s="61" t="s">
        <v>12080</v>
      </c>
      <c r="F143" s="60" t="s">
        <v>2464</v>
      </c>
      <c r="G143" s="60" t="s">
        <v>3673</v>
      </c>
      <c r="H143" s="62" t="s">
        <v>12225</v>
      </c>
      <c r="I143" s="77">
        <v>3</v>
      </c>
      <c r="J143" s="63" t="str">
        <f>CONCATENATE("IC.SC.",C143,E143,H143)</f>
        <v>IC.SC.070107</v>
      </c>
      <c r="K143" s="61" t="s">
        <v>2347</v>
      </c>
      <c r="L143" s="60" t="str">
        <f>G143</f>
        <v>Eyes Open to Sound</v>
      </c>
      <c r="M143" s="64" t="str">
        <f>CONCATENATE("PI.",J143,".",K143)</f>
        <v>PI.IC.SC.070107.02</v>
      </c>
      <c r="N143" s="64"/>
      <c r="O143" s="64" t="str">
        <f>CONCATENATE("PH.",J143,".",K143)</f>
        <v>PH.IC.SC.070107.02</v>
      </c>
      <c r="Q143" s="64" t="str">
        <f>CONCATENATE("CL.",J143,".",K143)</f>
        <v>CL.IC.SC.070107.02</v>
      </c>
      <c r="X143" s="60" t="s">
        <v>2348</v>
      </c>
      <c r="Y143" s="60">
        <v>1072</v>
      </c>
    </row>
    <row r="144" spans="1:25" s="60" customFormat="1" ht="15">
      <c r="A144" s="60" t="s">
        <v>3576</v>
      </c>
      <c r="C144" s="61" t="s">
        <v>6317</v>
      </c>
      <c r="E144" s="61" t="s">
        <v>12080</v>
      </c>
      <c r="F144" s="60" t="s">
        <v>2464</v>
      </c>
      <c r="G144" s="60" t="s">
        <v>3551</v>
      </c>
      <c r="H144" s="62" t="s">
        <v>11829</v>
      </c>
      <c r="I144" s="77">
        <v>4</v>
      </c>
      <c r="J144" s="63" t="str">
        <f>CONCATENATE("IC.SC.",C144,E144,H144)</f>
        <v>IC.SC.070110</v>
      </c>
      <c r="K144" s="61" t="s">
        <v>2347</v>
      </c>
      <c r="L144" s="60" t="str">
        <f>G144</f>
        <v>Eyes Open Spontaneously</v>
      </c>
      <c r="M144" s="64" t="str">
        <f>CONCATENATE("PI.",J144,".",K144)</f>
        <v>PI.IC.SC.070110.02</v>
      </c>
      <c r="N144" s="64"/>
      <c r="O144" s="64" t="str">
        <f>CONCATENATE("PH.",J144,".",K144)</f>
        <v>PH.IC.SC.070110.02</v>
      </c>
      <c r="Q144" s="64" t="str">
        <f>CONCATENATE("CL.",J144,".",K144)</f>
        <v>CL.IC.SC.070110.02</v>
      </c>
      <c r="X144" s="60" t="s">
        <v>2348</v>
      </c>
      <c r="Y144" s="60">
        <v>1072</v>
      </c>
    </row>
    <row r="145" spans="1:25" s="60" customFormat="1" ht="15">
      <c r="A145" s="60" t="s">
        <v>3576</v>
      </c>
      <c r="C145" s="61" t="s">
        <v>6317</v>
      </c>
      <c r="D145" s="60" t="s">
        <v>13396</v>
      </c>
      <c r="E145" s="61" t="s">
        <v>12175</v>
      </c>
      <c r="F145" s="60" t="s">
        <v>2345</v>
      </c>
      <c r="G145" s="60" t="s">
        <v>12157</v>
      </c>
      <c r="H145" s="62" t="s">
        <v>12030</v>
      </c>
      <c r="I145" s="77">
        <v>1</v>
      </c>
      <c r="J145" s="63" t="str">
        <f t="shared" si="11"/>
        <v>IC.SC.070102</v>
      </c>
      <c r="K145" s="61" t="s">
        <v>2347</v>
      </c>
      <c r="L145" s="60" t="str">
        <f t="shared" si="10"/>
        <v>None</v>
      </c>
      <c r="M145" s="64" t="str">
        <f t="shared" si="12"/>
        <v>PI.IC.SC.070102.02</v>
      </c>
      <c r="N145" s="64"/>
      <c r="O145" s="64" t="str">
        <f t="shared" si="13"/>
        <v>PH.IC.SC.070102.02</v>
      </c>
      <c r="Q145" s="64" t="str">
        <f t="shared" si="14"/>
        <v>CL.IC.SC.070102.02</v>
      </c>
      <c r="X145" s="60" t="s">
        <v>2348</v>
      </c>
      <c r="Y145" s="60">
        <v>1072</v>
      </c>
    </row>
    <row r="146" spans="1:25" s="60" customFormat="1" ht="15">
      <c r="A146" s="60" t="s">
        <v>3576</v>
      </c>
      <c r="C146" s="61" t="s">
        <v>6317</v>
      </c>
      <c r="E146" s="61" t="s">
        <v>12080</v>
      </c>
      <c r="F146" s="60" t="s">
        <v>2345</v>
      </c>
      <c r="G146" s="60" t="s">
        <v>3671</v>
      </c>
      <c r="H146" s="62" t="s">
        <v>12210</v>
      </c>
      <c r="I146" s="77">
        <v>2</v>
      </c>
      <c r="J146" s="63" t="str">
        <f>CONCATENATE("IC.SC.",C146,E146,H146)</f>
        <v>IC.SC.070105</v>
      </c>
      <c r="K146" s="61" t="s">
        <v>2347</v>
      </c>
      <c r="L146" s="60" t="str">
        <f>G146</f>
        <v>Incomprehensive Sounds</v>
      </c>
      <c r="M146" s="64" t="str">
        <f>CONCATENATE("PI.",J146,".",K146)</f>
        <v>PI.IC.SC.070105.02</v>
      </c>
      <c r="N146" s="64"/>
      <c r="O146" s="64" t="str">
        <f>CONCATENATE("PH.",J146,".",K146)</f>
        <v>PH.IC.SC.070105.02</v>
      </c>
      <c r="Q146" s="64" t="str">
        <f>CONCATENATE("CL.",J146,".",K146)</f>
        <v>CL.IC.SC.070105.02</v>
      </c>
      <c r="X146" s="60" t="s">
        <v>2348</v>
      </c>
      <c r="Y146" s="60">
        <v>1072</v>
      </c>
    </row>
    <row r="147" spans="1:25" s="60" customFormat="1" ht="15">
      <c r="A147" s="60" t="s">
        <v>3576</v>
      </c>
      <c r="C147" s="61" t="s">
        <v>6317</v>
      </c>
      <c r="E147" s="61" t="s">
        <v>12080</v>
      </c>
      <c r="F147" s="60" t="s">
        <v>2345</v>
      </c>
      <c r="G147" s="60" t="s">
        <v>3674</v>
      </c>
      <c r="H147" s="62" t="s">
        <v>11638</v>
      </c>
      <c r="I147" s="77">
        <v>3</v>
      </c>
      <c r="J147" s="63" t="str">
        <f>CONCATENATE("IC.SC.",C147,E147,H147)</f>
        <v>IC.SC.070108</v>
      </c>
      <c r="K147" s="61" t="s">
        <v>2347</v>
      </c>
      <c r="L147" s="60" t="str">
        <f>G147</f>
        <v>Inappropriate Words</v>
      </c>
      <c r="M147" s="64" t="str">
        <f>CONCATENATE("PI.",J147,".",K147)</f>
        <v>PI.IC.SC.070108.02</v>
      </c>
      <c r="N147" s="64"/>
      <c r="O147" s="64" t="str">
        <f>CONCATENATE("PH.",J147,".",K147)</f>
        <v>PH.IC.SC.070108.02</v>
      </c>
      <c r="Q147" s="64" t="str">
        <f>CONCATENATE("CL.",J147,".",K147)</f>
        <v>CL.IC.SC.070108.02</v>
      </c>
      <c r="X147" s="60" t="s">
        <v>2348</v>
      </c>
      <c r="Y147" s="60">
        <v>1072</v>
      </c>
    </row>
    <row r="148" spans="1:25" s="60" customFormat="1" ht="15">
      <c r="A148" s="60" t="s">
        <v>3576</v>
      </c>
      <c r="C148" s="61" t="s">
        <v>6317</v>
      </c>
      <c r="E148" s="61" t="s">
        <v>12080</v>
      </c>
      <c r="F148" s="60" t="s">
        <v>2345</v>
      </c>
      <c r="G148" s="60" t="s">
        <v>3552</v>
      </c>
      <c r="H148" s="62" t="s">
        <v>12099</v>
      </c>
      <c r="I148" s="77">
        <v>4</v>
      </c>
      <c r="J148" s="63" t="str">
        <f>CONCATENATE("IC.SC.",C148,E148,H148)</f>
        <v>IC.SC.070111</v>
      </c>
      <c r="K148" s="61" t="s">
        <v>2347</v>
      </c>
      <c r="L148" s="60" t="str">
        <f>G148</f>
        <v>Confused Conversation</v>
      </c>
      <c r="M148" s="64" t="str">
        <f>CONCATENATE("PI.",J148,".",K148)</f>
        <v>PI.IC.SC.070111.02</v>
      </c>
      <c r="N148" s="64"/>
      <c r="O148" s="64" t="str">
        <f>CONCATENATE("PH.",J148,".",K148)</f>
        <v>PH.IC.SC.070111.02</v>
      </c>
      <c r="Q148" s="64" t="str">
        <f>CONCATENATE("CL.",J148,".",K148)</f>
        <v>CL.IC.SC.070111.02</v>
      </c>
      <c r="X148" s="60" t="s">
        <v>2348</v>
      </c>
      <c r="Y148" s="60">
        <v>1072</v>
      </c>
    </row>
    <row r="149" spans="1:25" s="60" customFormat="1" ht="15">
      <c r="A149" s="60" t="s">
        <v>3576</v>
      </c>
      <c r="C149" s="61" t="s">
        <v>6317</v>
      </c>
      <c r="E149" s="61" t="s">
        <v>12080</v>
      </c>
      <c r="F149" s="60" t="s">
        <v>2345</v>
      </c>
      <c r="G149" s="60" t="s">
        <v>3554</v>
      </c>
      <c r="H149" s="62" t="s">
        <v>12101</v>
      </c>
      <c r="I149" s="77">
        <v>5</v>
      </c>
      <c r="J149" s="63" t="str">
        <f>CONCATENATE("IC.SC.",C149,E149,H149)</f>
        <v>IC.SC.070113</v>
      </c>
      <c r="K149" s="61" t="s">
        <v>2347</v>
      </c>
      <c r="L149" s="60" t="str">
        <f>G149</f>
        <v>Oriented</v>
      </c>
      <c r="M149" s="64" t="str">
        <f>CONCATENATE("PI.",J149,".",K149)</f>
        <v>PI.IC.SC.070113.02</v>
      </c>
      <c r="N149" s="64"/>
      <c r="O149" s="64" t="str">
        <f>CONCATENATE("PH.",J149,".",K149)</f>
        <v>PH.IC.SC.070113.02</v>
      </c>
      <c r="Q149" s="64" t="str">
        <f>CONCATENATE("CL.",J149,".",K149)</f>
        <v>CL.IC.SC.070113.02</v>
      </c>
      <c r="X149" s="60" t="s">
        <v>2348</v>
      </c>
      <c r="Y149" s="60">
        <v>1072</v>
      </c>
    </row>
    <row r="150" spans="1:25" s="60" customFormat="1" ht="15">
      <c r="A150" s="60" t="s">
        <v>3576</v>
      </c>
      <c r="C150" s="61" t="s">
        <v>6317</v>
      </c>
      <c r="D150" s="60" t="s">
        <v>13397</v>
      </c>
      <c r="E150" s="61" t="s">
        <v>12175</v>
      </c>
      <c r="F150" s="60" t="s">
        <v>2346</v>
      </c>
      <c r="G150" s="60" t="s">
        <v>3669</v>
      </c>
      <c r="H150" s="62" t="s">
        <v>12032</v>
      </c>
      <c r="I150" s="77">
        <v>1</v>
      </c>
      <c r="J150" s="63" t="str">
        <f t="shared" si="11"/>
        <v>IC.SC.070103</v>
      </c>
      <c r="K150" s="61" t="s">
        <v>2347</v>
      </c>
      <c r="L150" s="60" t="str">
        <f t="shared" si="10"/>
        <v>None_</v>
      </c>
      <c r="M150" s="64" t="str">
        <f t="shared" si="12"/>
        <v>PI.IC.SC.070103.02</v>
      </c>
      <c r="N150" s="64"/>
      <c r="O150" s="64" t="str">
        <f t="shared" si="13"/>
        <v>PH.IC.SC.070103.02</v>
      </c>
      <c r="Q150" s="64" t="str">
        <f t="shared" si="14"/>
        <v>CL.IC.SC.070103.02</v>
      </c>
      <c r="X150" s="60" t="s">
        <v>2348</v>
      </c>
      <c r="Y150" s="60">
        <v>1072</v>
      </c>
    </row>
    <row r="151" spans="1:25" s="60" customFormat="1" ht="15">
      <c r="A151" s="60" t="s">
        <v>3576</v>
      </c>
      <c r="C151" s="61" t="s">
        <v>6317</v>
      </c>
      <c r="E151" s="61" t="s">
        <v>12175</v>
      </c>
      <c r="F151" s="60" t="s">
        <v>2346</v>
      </c>
      <c r="G151" s="60" t="s">
        <v>3672</v>
      </c>
      <c r="H151" s="62" t="s">
        <v>12212</v>
      </c>
      <c r="I151" s="77">
        <v>2</v>
      </c>
      <c r="J151" s="63" t="str">
        <f t="shared" si="11"/>
        <v>IC.SC.070106</v>
      </c>
      <c r="K151" s="61" t="s">
        <v>2347</v>
      </c>
      <c r="L151" s="60" t="str">
        <f t="shared" si="10"/>
        <v>Extension</v>
      </c>
      <c r="M151" s="64" t="str">
        <f t="shared" si="12"/>
        <v>PI.IC.SC.070106.02</v>
      </c>
      <c r="N151" s="64"/>
      <c r="O151" s="64" t="str">
        <f t="shared" si="13"/>
        <v>PH.IC.SC.070106.02</v>
      </c>
      <c r="Q151" s="64" t="str">
        <f t="shared" si="14"/>
        <v>CL.IC.SC.070106.02</v>
      </c>
      <c r="X151" s="60" t="s">
        <v>2348</v>
      </c>
      <c r="Y151" s="60">
        <v>1072</v>
      </c>
    </row>
    <row r="152" spans="1:25" s="60" customFormat="1" ht="15">
      <c r="A152" s="60" t="s">
        <v>3576</v>
      </c>
      <c r="C152" s="61" t="s">
        <v>6317</v>
      </c>
      <c r="E152" s="61" t="s">
        <v>12175</v>
      </c>
      <c r="F152" s="60" t="s">
        <v>2346</v>
      </c>
      <c r="G152" s="60" t="s">
        <v>3550</v>
      </c>
      <c r="H152" s="62" t="s">
        <v>11639</v>
      </c>
      <c r="I152" s="77">
        <v>3</v>
      </c>
      <c r="J152" s="63" t="str">
        <f t="shared" si="11"/>
        <v>IC.SC.070109</v>
      </c>
      <c r="K152" s="61" t="s">
        <v>2347</v>
      </c>
      <c r="L152" s="60" t="str">
        <f t="shared" si="10"/>
        <v>Flexion (Abnormal)</v>
      </c>
      <c r="M152" s="64" t="str">
        <f t="shared" si="12"/>
        <v>PI.IC.SC.070109.02</v>
      </c>
      <c r="N152" s="64"/>
      <c r="O152" s="64" t="str">
        <f t="shared" si="13"/>
        <v>PH.IC.SC.070109.02</v>
      </c>
      <c r="Q152" s="64" t="str">
        <f t="shared" si="14"/>
        <v>CL.IC.SC.070109.02</v>
      </c>
      <c r="X152" s="60" t="s">
        <v>2348</v>
      </c>
      <c r="Y152" s="60">
        <v>1072</v>
      </c>
    </row>
    <row r="153" spans="1:25" s="60" customFormat="1" ht="15">
      <c r="A153" s="60" t="s">
        <v>3576</v>
      </c>
      <c r="C153" s="61" t="s">
        <v>6317</v>
      </c>
      <c r="E153" s="61" t="s">
        <v>12175</v>
      </c>
      <c r="F153" s="60" t="s">
        <v>2346</v>
      </c>
      <c r="G153" s="60" t="s">
        <v>3553</v>
      </c>
      <c r="H153" s="62" t="s">
        <v>12100</v>
      </c>
      <c r="I153" s="77">
        <v>4</v>
      </c>
      <c r="J153" s="63" t="str">
        <f t="shared" si="11"/>
        <v>IC.SC.070112</v>
      </c>
      <c r="K153" s="61" t="s">
        <v>2347</v>
      </c>
      <c r="L153" s="60" t="str">
        <f t="shared" si="10"/>
        <v>Flexion (Withdraws)</v>
      </c>
      <c r="M153" s="64" t="str">
        <f t="shared" si="12"/>
        <v>PI.IC.SC.070112.02</v>
      </c>
      <c r="N153" s="64"/>
      <c r="O153" s="64" t="str">
        <f t="shared" si="13"/>
        <v>PH.IC.SC.070112.02</v>
      </c>
      <c r="Q153" s="64" t="str">
        <f t="shared" si="14"/>
        <v>CL.IC.SC.070112.02</v>
      </c>
      <c r="X153" s="60" t="s">
        <v>2348</v>
      </c>
      <c r="Y153" s="60">
        <v>1072</v>
      </c>
    </row>
    <row r="154" spans="1:25" s="60" customFormat="1" ht="15">
      <c r="A154" s="60" t="s">
        <v>3576</v>
      </c>
      <c r="C154" s="61" t="s">
        <v>6317</v>
      </c>
      <c r="E154" s="61" t="s">
        <v>12175</v>
      </c>
      <c r="F154" s="60" t="s">
        <v>2346</v>
      </c>
      <c r="G154" s="60" t="s">
        <v>3555</v>
      </c>
      <c r="H154" s="62" t="s">
        <v>12102</v>
      </c>
      <c r="I154" s="77">
        <v>5</v>
      </c>
      <c r="J154" s="63" t="str">
        <f t="shared" si="11"/>
        <v>IC.SC.070114</v>
      </c>
      <c r="K154" s="61" t="s">
        <v>2347</v>
      </c>
      <c r="L154" s="60" t="str">
        <f t="shared" si="10"/>
        <v>Localizes Pain</v>
      </c>
      <c r="M154" s="64" t="str">
        <f t="shared" si="12"/>
        <v>PI.IC.SC.070114.02</v>
      </c>
      <c r="N154" s="64"/>
      <c r="O154" s="64" t="str">
        <f t="shared" si="13"/>
        <v>PH.IC.SC.070114.02</v>
      </c>
      <c r="Q154" s="64" t="str">
        <f t="shared" si="14"/>
        <v>CL.IC.SC.070114.02</v>
      </c>
      <c r="X154" s="60" t="s">
        <v>2348</v>
      </c>
      <c r="Y154" s="60">
        <v>1072</v>
      </c>
    </row>
    <row r="155" spans="1:25" s="60" customFormat="1" ht="15">
      <c r="A155" s="60" t="s">
        <v>3576</v>
      </c>
      <c r="C155" s="61" t="s">
        <v>6317</v>
      </c>
      <c r="E155" s="61" t="s">
        <v>12175</v>
      </c>
      <c r="F155" s="60" t="s">
        <v>2346</v>
      </c>
      <c r="G155" s="60" t="s">
        <v>3682</v>
      </c>
      <c r="H155" s="62" t="s">
        <v>11559</v>
      </c>
      <c r="I155" s="77">
        <v>6</v>
      </c>
      <c r="J155" s="63" t="str">
        <f t="shared" si="11"/>
        <v>IC.SC.070115</v>
      </c>
      <c r="K155" s="61" t="s">
        <v>2347</v>
      </c>
      <c r="L155" s="60" t="str">
        <f t="shared" si="10"/>
        <v>Obeys Commands</v>
      </c>
      <c r="M155" s="64" t="str">
        <f t="shared" si="12"/>
        <v>PI.IC.SC.070115.02</v>
      </c>
      <c r="N155" s="64"/>
      <c r="O155" s="64" t="str">
        <f t="shared" si="13"/>
        <v>PH.IC.SC.070115.02</v>
      </c>
      <c r="Q155" s="64" t="str">
        <f t="shared" si="14"/>
        <v>CL.IC.SC.070115.02</v>
      </c>
      <c r="X155" s="60" t="s">
        <v>2348</v>
      </c>
      <c r="Y155" s="60">
        <v>1072</v>
      </c>
    </row>
    <row r="156" spans="1:25" s="60" customFormat="1" ht="15">
      <c r="A156" s="60" t="s">
        <v>3576</v>
      </c>
      <c r="B156" s="60" t="s">
        <v>3683</v>
      </c>
      <c r="C156" s="61" t="s">
        <v>3574</v>
      </c>
      <c r="D156" s="60" t="s">
        <v>3684</v>
      </c>
      <c r="E156" s="61" t="s">
        <v>12175</v>
      </c>
      <c r="F156" s="60" t="s">
        <v>3684</v>
      </c>
      <c r="G156" s="60" t="s">
        <v>3566</v>
      </c>
      <c r="H156" s="62" t="s">
        <v>11848</v>
      </c>
      <c r="I156" s="77">
        <v>25</v>
      </c>
      <c r="J156" s="63" t="str">
        <f t="shared" si="11"/>
        <v>IC.SC.080101</v>
      </c>
      <c r="K156" s="61" t="s">
        <v>12175</v>
      </c>
      <c r="L156" s="60" t="str">
        <f t="shared" si="10"/>
        <v>History of falls-yes</v>
      </c>
      <c r="M156" s="64" t="str">
        <f t="shared" si="12"/>
        <v>PI.IC.SC.080101.01</v>
      </c>
      <c r="N156" s="64"/>
      <c r="O156" s="64" t="str">
        <f t="shared" si="13"/>
        <v>PH.IC.SC.080101.01</v>
      </c>
      <c r="Q156" s="64" t="str">
        <f t="shared" si="14"/>
        <v>CL.IC.SC.080101.01</v>
      </c>
    </row>
    <row r="157" spans="1:25" s="60" customFormat="1" ht="15">
      <c r="A157" s="60" t="s">
        <v>3576</v>
      </c>
      <c r="C157" s="61" t="s">
        <v>3574</v>
      </c>
      <c r="E157" s="61" t="s">
        <v>12175</v>
      </c>
      <c r="F157" s="60" t="s">
        <v>3684</v>
      </c>
      <c r="G157" s="60" t="s">
        <v>3567</v>
      </c>
      <c r="H157" s="62" t="s">
        <v>12030</v>
      </c>
      <c r="I157" s="77">
        <v>0</v>
      </c>
      <c r="J157" s="63" t="str">
        <f t="shared" si="11"/>
        <v>IC.SC.080102</v>
      </c>
      <c r="K157" s="61" t="s">
        <v>12175</v>
      </c>
      <c r="L157" s="60" t="str">
        <f t="shared" si="10"/>
        <v>History of falls-no</v>
      </c>
      <c r="M157" s="64" t="str">
        <f t="shared" si="12"/>
        <v>PI.IC.SC.080102.01</v>
      </c>
      <c r="N157" s="64"/>
      <c r="O157" s="64" t="str">
        <f t="shared" si="13"/>
        <v>PH.IC.SC.080102.01</v>
      </c>
      <c r="Q157" s="64" t="str">
        <f t="shared" si="14"/>
        <v>CL.IC.SC.080102.01</v>
      </c>
    </row>
    <row r="158" spans="1:25" s="60" customFormat="1" ht="15">
      <c r="A158" s="60" t="s">
        <v>3576</v>
      </c>
      <c r="C158" s="61" t="s">
        <v>3574</v>
      </c>
      <c r="E158" s="61" t="s">
        <v>12175</v>
      </c>
      <c r="F158" s="60" t="s">
        <v>3684</v>
      </c>
      <c r="G158" s="60" t="s">
        <v>3565</v>
      </c>
      <c r="H158" s="62" t="s">
        <v>12032</v>
      </c>
      <c r="I158" s="77">
        <v>15</v>
      </c>
      <c r="J158" s="63" t="str">
        <f t="shared" si="11"/>
        <v>IC.SC.080103</v>
      </c>
      <c r="K158" s="61" t="s">
        <v>12175</v>
      </c>
      <c r="L158" s="60" t="str">
        <f t="shared" si="10"/>
        <v>Secondary diagnosis-yes</v>
      </c>
      <c r="M158" s="64" t="str">
        <f t="shared" si="12"/>
        <v>PI.IC.SC.080103.01</v>
      </c>
      <c r="N158" s="64"/>
      <c r="O158" s="64" t="str">
        <f t="shared" si="13"/>
        <v>PH.IC.SC.080103.01</v>
      </c>
      <c r="Q158" s="64" t="str">
        <f t="shared" si="14"/>
        <v>CL.IC.SC.080103.01</v>
      </c>
    </row>
    <row r="159" spans="1:25" s="60" customFormat="1" ht="15">
      <c r="A159" s="60" t="s">
        <v>3576</v>
      </c>
      <c r="C159" s="61" t="s">
        <v>3574</v>
      </c>
      <c r="E159" s="61" t="s">
        <v>12175</v>
      </c>
      <c r="F159" s="60" t="s">
        <v>3684</v>
      </c>
      <c r="G159" s="60" t="s">
        <v>3437</v>
      </c>
      <c r="H159" s="62" t="s">
        <v>12028</v>
      </c>
      <c r="I159" s="77">
        <v>0</v>
      </c>
      <c r="J159" s="63" t="str">
        <f t="shared" si="11"/>
        <v>IC.SC.080104</v>
      </c>
      <c r="K159" s="61" t="s">
        <v>12175</v>
      </c>
      <c r="L159" s="60" t="str">
        <f t="shared" si="10"/>
        <v>Secondary diagnosis-no</v>
      </c>
      <c r="M159" s="64" t="str">
        <f t="shared" si="12"/>
        <v>PI.IC.SC.080104.01</v>
      </c>
      <c r="N159" s="64"/>
      <c r="O159" s="64" t="str">
        <f t="shared" si="13"/>
        <v>PH.IC.SC.080104.01</v>
      </c>
      <c r="Q159" s="64" t="str">
        <f t="shared" si="14"/>
        <v>CL.IC.SC.080104.01</v>
      </c>
    </row>
    <row r="160" spans="1:25" s="60" customFormat="1" ht="15">
      <c r="A160" s="60" t="s">
        <v>3576</v>
      </c>
      <c r="C160" s="61" t="s">
        <v>3574</v>
      </c>
      <c r="E160" s="61" t="s">
        <v>12175</v>
      </c>
      <c r="F160" s="60" t="s">
        <v>3684</v>
      </c>
      <c r="G160" s="60" t="s">
        <v>3438</v>
      </c>
      <c r="H160" s="62" t="s">
        <v>12210</v>
      </c>
      <c r="I160" s="77">
        <v>30</v>
      </c>
      <c r="J160" s="63" t="str">
        <f t="shared" si="11"/>
        <v>IC.SC.080105</v>
      </c>
      <c r="K160" s="61" t="s">
        <v>12175</v>
      </c>
      <c r="L160" s="60" t="str">
        <f t="shared" si="10"/>
        <v>Ambulatory aid-furniture</v>
      </c>
      <c r="M160" s="64" t="str">
        <f t="shared" si="12"/>
        <v>PI.IC.SC.080105.01</v>
      </c>
      <c r="N160" s="64"/>
      <c r="O160" s="64" t="str">
        <f t="shared" si="13"/>
        <v>PH.IC.SC.080105.01</v>
      </c>
      <c r="Q160" s="64" t="str">
        <f t="shared" si="14"/>
        <v>CL.IC.SC.080105.01</v>
      </c>
    </row>
    <row r="161" spans="1:31" s="60" customFormat="1" ht="15">
      <c r="A161" s="60" t="s">
        <v>3576</v>
      </c>
      <c r="C161" s="61" t="s">
        <v>3574</v>
      </c>
      <c r="E161" s="61" t="s">
        <v>12175</v>
      </c>
      <c r="F161" s="60" t="s">
        <v>3684</v>
      </c>
      <c r="G161" s="60" t="s">
        <v>3439</v>
      </c>
      <c r="H161" s="62" t="s">
        <v>12212</v>
      </c>
      <c r="I161" s="77">
        <v>15</v>
      </c>
      <c r="J161" s="63" t="str">
        <f t="shared" si="11"/>
        <v>IC.SC.080106</v>
      </c>
      <c r="K161" s="61" t="s">
        <v>12175</v>
      </c>
      <c r="L161" s="60" t="str">
        <f t="shared" si="10"/>
        <v>Ambulatory aid-crutches/cane/walker</v>
      </c>
      <c r="M161" s="64" t="str">
        <f t="shared" si="12"/>
        <v>PI.IC.SC.080106.01</v>
      </c>
      <c r="N161" s="64"/>
      <c r="O161" s="64" t="str">
        <f t="shared" si="13"/>
        <v>PH.IC.SC.080106.01</v>
      </c>
      <c r="Q161" s="64" t="str">
        <f t="shared" si="14"/>
        <v>CL.IC.SC.080106.01</v>
      </c>
    </row>
    <row r="162" spans="1:31" s="60" customFormat="1" ht="15">
      <c r="A162" s="60" t="s">
        <v>3576</v>
      </c>
      <c r="C162" s="61" t="s">
        <v>3574</v>
      </c>
      <c r="E162" s="61" t="s">
        <v>12175</v>
      </c>
      <c r="F162" s="60" t="s">
        <v>3684</v>
      </c>
      <c r="G162" s="60" t="s">
        <v>13105</v>
      </c>
      <c r="H162" s="62" t="s">
        <v>12225</v>
      </c>
      <c r="I162" s="77">
        <v>0</v>
      </c>
      <c r="J162" s="63" t="str">
        <f t="shared" si="11"/>
        <v>IC.SC.080107</v>
      </c>
      <c r="K162" s="61" t="s">
        <v>12175</v>
      </c>
      <c r="L162" s="60" t="str">
        <f t="shared" si="10"/>
        <v>Ambulatory aid-none/bed rest/wheelchair/nurse</v>
      </c>
      <c r="M162" s="64" t="str">
        <f t="shared" si="12"/>
        <v>PI.IC.SC.080107.01</v>
      </c>
      <c r="N162" s="64"/>
      <c r="O162" s="64" t="str">
        <f t="shared" si="13"/>
        <v>PH.IC.SC.080107.01</v>
      </c>
      <c r="Q162" s="64" t="str">
        <f t="shared" si="14"/>
        <v>CL.IC.SC.080107.01</v>
      </c>
    </row>
    <row r="163" spans="1:31" s="60" customFormat="1" ht="15">
      <c r="A163" s="60" t="s">
        <v>3576</v>
      </c>
      <c r="C163" s="61" t="s">
        <v>3574</v>
      </c>
      <c r="E163" s="61" t="s">
        <v>12175</v>
      </c>
      <c r="F163" s="60" t="s">
        <v>3684</v>
      </c>
      <c r="G163" s="60" t="s">
        <v>3471</v>
      </c>
      <c r="H163" s="62" t="s">
        <v>11638</v>
      </c>
      <c r="I163" s="77">
        <v>20</v>
      </c>
      <c r="J163" s="63" t="str">
        <f t="shared" si="11"/>
        <v>IC.SC.080108</v>
      </c>
      <c r="K163" s="61" t="s">
        <v>12175</v>
      </c>
      <c r="L163" s="60" t="str">
        <f t="shared" si="10"/>
        <v>IV/Heparin lock-yes</v>
      </c>
      <c r="M163" s="64" t="str">
        <f t="shared" si="12"/>
        <v>PI.IC.SC.080108.01</v>
      </c>
      <c r="N163" s="64"/>
      <c r="O163" s="64" t="str">
        <f t="shared" si="13"/>
        <v>PH.IC.SC.080108.01</v>
      </c>
      <c r="Q163" s="64" t="str">
        <f t="shared" si="14"/>
        <v>CL.IC.SC.080108.01</v>
      </c>
    </row>
    <row r="164" spans="1:31" s="60" customFormat="1" ht="15">
      <c r="A164" s="60" t="s">
        <v>3576</v>
      </c>
      <c r="C164" s="61" t="s">
        <v>3574</v>
      </c>
      <c r="E164" s="61" t="s">
        <v>12175</v>
      </c>
      <c r="F164" s="60" t="s">
        <v>3684</v>
      </c>
      <c r="G164" s="60" t="s">
        <v>3601</v>
      </c>
      <c r="H164" s="62" t="s">
        <v>11639</v>
      </c>
      <c r="I164" s="77">
        <v>0</v>
      </c>
      <c r="J164" s="63" t="str">
        <f t="shared" si="11"/>
        <v>IC.SC.080109</v>
      </c>
      <c r="K164" s="61" t="s">
        <v>12175</v>
      </c>
      <c r="L164" s="60" t="str">
        <f t="shared" si="10"/>
        <v>IV/Heparin lock-no</v>
      </c>
      <c r="M164" s="64" t="str">
        <f t="shared" si="12"/>
        <v>PI.IC.SC.080109.01</v>
      </c>
      <c r="N164" s="64"/>
      <c r="O164" s="64" t="str">
        <f t="shared" si="13"/>
        <v>PH.IC.SC.080109.01</v>
      </c>
      <c r="Q164" s="64" t="str">
        <f t="shared" si="14"/>
        <v>CL.IC.SC.080109.01</v>
      </c>
    </row>
    <row r="165" spans="1:31" s="60" customFormat="1" ht="15">
      <c r="A165" s="60" t="s">
        <v>3576</v>
      </c>
      <c r="C165" s="61" t="s">
        <v>3574</v>
      </c>
      <c r="E165" s="61" t="s">
        <v>12175</v>
      </c>
      <c r="F165" s="60" t="s">
        <v>3684</v>
      </c>
      <c r="G165" s="60" t="s">
        <v>3602</v>
      </c>
      <c r="H165" s="62" t="s">
        <v>11829</v>
      </c>
      <c r="I165" s="77">
        <v>20</v>
      </c>
      <c r="J165" s="63" t="str">
        <f t="shared" si="11"/>
        <v>IC.SC.080110</v>
      </c>
      <c r="K165" s="61" t="s">
        <v>12175</v>
      </c>
      <c r="L165" s="60" t="str">
        <f t="shared" si="10"/>
        <v>Gait/Transferring-impaired</v>
      </c>
      <c r="M165" s="64" t="str">
        <f t="shared" si="12"/>
        <v>PI.IC.SC.080110.01</v>
      </c>
      <c r="N165" s="64"/>
      <c r="O165" s="64" t="str">
        <f t="shared" si="13"/>
        <v>PH.IC.SC.080110.01</v>
      </c>
      <c r="Q165" s="64" t="str">
        <f t="shared" si="14"/>
        <v>CL.IC.SC.080110.01</v>
      </c>
    </row>
    <row r="166" spans="1:31" s="60" customFormat="1" ht="15">
      <c r="A166" s="60" t="s">
        <v>3576</v>
      </c>
      <c r="C166" s="61" t="s">
        <v>3574</v>
      </c>
      <c r="E166" s="61" t="s">
        <v>12175</v>
      </c>
      <c r="F166" s="60" t="s">
        <v>3684</v>
      </c>
      <c r="G166" s="60" t="s">
        <v>3603</v>
      </c>
      <c r="H166" s="62" t="s">
        <v>12099</v>
      </c>
      <c r="I166" s="77">
        <v>10</v>
      </c>
      <c r="J166" s="63" t="str">
        <f t="shared" si="11"/>
        <v>IC.SC.080111</v>
      </c>
      <c r="K166" s="61" t="s">
        <v>12175</v>
      </c>
      <c r="L166" s="60" t="str">
        <f t="shared" si="10"/>
        <v>Gait/Transferring-weak</v>
      </c>
      <c r="M166" s="64" t="str">
        <f t="shared" si="12"/>
        <v>PI.IC.SC.080111.01</v>
      </c>
      <c r="N166" s="64"/>
      <c r="O166" s="64" t="str">
        <f t="shared" si="13"/>
        <v>PH.IC.SC.080111.01</v>
      </c>
      <c r="Q166" s="64" t="str">
        <f t="shared" si="14"/>
        <v>CL.IC.SC.080111.01</v>
      </c>
    </row>
    <row r="167" spans="1:31" s="60" customFormat="1" ht="15">
      <c r="A167" s="60" t="s">
        <v>3576</v>
      </c>
      <c r="C167" s="61" t="s">
        <v>3574</v>
      </c>
      <c r="E167" s="61" t="s">
        <v>12175</v>
      </c>
      <c r="F167" s="60" t="s">
        <v>3684</v>
      </c>
      <c r="G167" s="60" t="s">
        <v>13195</v>
      </c>
      <c r="H167" s="62" t="s">
        <v>12100</v>
      </c>
      <c r="I167" s="77">
        <v>0</v>
      </c>
      <c r="J167" s="63" t="str">
        <f t="shared" si="11"/>
        <v>IC.SC.080112</v>
      </c>
      <c r="K167" s="61" t="s">
        <v>12175</v>
      </c>
      <c r="L167" s="60" t="str">
        <f t="shared" si="10"/>
        <v>Gait/Transferring-normal/bed rest/immobile</v>
      </c>
      <c r="M167" s="64" t="str">
        <f t="shared" si="12"/>
        <v>PI.IC.SC.080112.01</v>
      </c>
      <c r="N167" s="64"/>
      <c r="O167" s="64" t="str">
        <f t="shared" si="13"/>
        <v>PH.IC.SC.080112.01</v>
      </c>
      <c r="Q167" s="64" t="str">
        <f t="shared" si="14"/>
        <v>CL.IC.SC.080112.01</v>
      </c>
    </row>
    <row r="168" spans="1:31" s="60" customFormat="1" ht="15">
      <c r="A168" s="60" t="s">
        <v>3576</v>
      </c>
      <c r="C168" s="61" t="s">
        <v>3574</v>
      </c>
      <c r="E168" s="61" t="s">
        <v>12175</v>
      </c>
      <c r="F168" s="60" t="s">
        <v>3684</v>
      </c>
      <c r="G168" s="60" t="s">
        <v>3604</v>
      </c>
      <c r="H168" s="62" t="s">
        <v>12101</v>
      </c>
      <c r="I168" s="77">
        <v>15</v>
      </c>
      <c r="J168" s="63" t="str">
        <f t="shared" si="11"/>
        <v>IC.SC.080113</v>
      </c>
      <c r="K168" s="61" t="s">
        <v>12175</v>
      </c>
      <c r="L168" s="60" t="str">
        <f t="shared" si="10"/>
        <v>Mental status-forgets limitations</v>
      </c>
      <c r="M168" s="64" t="str">
        <f t="shared" si="12"/>
        <v>PI.IC.SC.080113.01</v>
      </c>
      <c r="N168" s="64"/>
      <c r="O168" s="64" t="str">
        <f t="shared" si="13"/>
        <v>PH.IC.SC.080113.01</v>
      </c>
      <c r="Q168" s="64" t="str">
        <f t="shared" si="14"/>
        <v>CL.IC.SC.080113.01</v>
      </c>
    </row>
    <row r="169" spans="1:31" s="60" customFormat="1" ht="15">
      <c r="A169" s="60" t="s">
        <v>3576</v>
      </c>
      <c r="C169" s="61" t="s">
        <v>12976</v>
      </c>
      <c r="E169" s="61" t="s">
        <v>13277</v>
      </c>
      <c r="F169" s="60" t="s">
        <v>3684</v>
      </c>
      <c r="G169" s="60" t="s">
        <v>3605</v>
      </c>
      <c r="H169" s="62" t="s">
        <v>12102</v>
      </c>
      <c r="I169" s="77">
        <v>0</v>
      </c>
      <c r="J169" s="63" t="str">
        <f>CONCATENATE("IC.SC.",C169,E169,H169)</f>
        <v>IC.SC.080114</v>
      </c>
      <c r="K169" s="61" t="s">
        <v>13277</v>
      </c>
      <c r="L169" s="60" t="str">
        <f>G169</f>
        <v>Mental status-oriented to own ability</v>
      </c>
      <c r="M169" s="64" t="str">
        <f>CONCATENATE("PI.",J169,".",K169)</f>
        <v>PI.IC.SC.080114.01</v>
      </c>
      <c r="N169" s="64"/>
      <c r="O169" s="64" t="str">
        <f>CONCATENATE("PH.",J169,".",K169)</f>
        <v>PH.IC.SC.080114.01</v>
      </c>
      <c r="Q169" s="64" t="str">
        <f>CONCATENATE("CL.",J169,".",K169)</f>
        <v>CL.IC.SC.080114.01</v>
      </c>
    </row>
    <row r="170" spans="1:31" s="60" customFormat="1" ht="15">
      <c r="A170" s="60" t="s">
        <v>3576</v>
      </c>
      <c r="C170" s="61" t="s">
        <v>12976</v>
      </c>
      <c r="D170" s="60" t="s">
        <v>237</v>
      </c>
      <c r="E170" s="61" t="s">
        <v>632</v>
      </c>
      <c r="F170" s="60" t="s">
        <v>238</v>
      </c>
      <c r="G170" s="60" t="s">
        <v>239</v>
      </c>
      <c r="H170" s="62" t="s">
        <v>240</v>
      </c>
      <c r="I170" s="77" t="s">
        <v>241</v>
      </c>
      <c r="J170" s="63" t="str">
        <f>CONCATENATE("IC.SC.",C170,E170,H170)</f>
        <v>IC.SC.080201</v>
      </c>
      <c r="K170" s="61" t="s">
        <v>13277</v>
      </c>
      <c r="L170" s="60" t="str">
        <f>G170</f>
        <v>Low: 0 - 24</v>
      </c>
      <c r="M170" s="64" t="str">
        <f>CONCATENATE("PI.",J170,".",K170)</f>
        <v>PI.IC.SC.080201.01</v>
      </c>
      <c r="N170" s="64"/>
      <c r="O170" s="64" t="str">
        <f>CONCATENATE("PH.",J170,".",K170)</f>
        <v>PH.IC.SC.080201.01</v>
      </c>
      <c r="Q170" s="64" t="str">
        <f>CONCATENATE("CL.",J170,".",K170)</f>
        <v>CL.IC.SC.080201.01</v>
      </c>
      <c r="AD170" s="60" t="s">
        <v>733</v>
      </c>
      <c r="AE170" s="60">
        <v>1341</v>
      </c>
    </row>
    <row r="171" spans="1:31" s="60" customFormat="1" ht="15">
      <c r="A171" s="60" t="s">
        <v>3576</v>
      </c>
      <c r="C171" s="61" t="s">
        <v>12976</v>
      </c>
      <c r="E171" s="61" t="s">
        <v>632</v>
      </c>
      <c r="F171" s="60" t="s">
        <v>238</v>
      </c>
      <c r="G171" s="60" t="s">
        <v>145</v>
      </c>
      <c r="H171" s="62" t="s">
        <v>146</v>
      </c>
      <c r="I171" s="77" t="s">
        <v>147</v>
      </c>
      <c r="J171" s="63" t="str">
        <f>CONCATENATE("IC.SC.",C171,E171,H171)</f>
        <v>IC.SC.080202</v>
      </c>
      <c r="K171" s="61" t="s">
        <v>13277</v>
      </c>
      <c r="L171" s="60" t="str">
        <f>G171</f>
        <v>Moderate: 25 - 44</v>
      </c>
      <c r="M171" s="64" t="str">
        <f>CONCATENATE("PI.",J171,".",K171)</f>
        <v>PI.IC.SC.080202.01</v>
      </c>
      <c r="N171" s="64"/>
      <c r="O171" s="64" t="str">
        <f>CONCATENATE("PH.",J171,".",K171)</f>
        <v>PH.IC.SC.080202.01</v>
      </c>
      <c r="Q171" s="64" t="str">
        <f>CONCATENATE("CL.",J171,".",K171)</f>
        <v>CL.IC.SC.080202.01</v>
      </c>
      <c r="AD171" s="60" t="s">
        <v>733</v>
      </c>
      <c r="AE171" s="60">
        <v>1341</v>
      </c>
    </row>
    <row r="172" spans="1:31" s="60" customFormat="1" ht="15">
      <c r="A172" s="60" t="s">
        <v>3576</v>
      </c>
      <c r="C172" s="61" t="s">
        <v>3574</v>
      </c>
      <c r="E172" s="61" t="s">
        <v>632</v>
      </c>
      <c r="F172" s="60" t="s">
        <v>238</v>
      </c>
      <c r="G172" s="60" t="s">
        <v>148</v>
      </c>
      <c r="H172" s="62" t="s">
        <v>149</v>
      </c>
      <c r="I172" s="77" t="s">
        <v>150</v>
      </c>
      <c r="J172" s="63" t="str">
        <f t="shared" si="11"/>
        <v>IC.SC.080203</v>
      </c>
      <c r="K172" s="61" t="s">
        <v>12175</v>
      </c>
      <c r="L172" s="60" t="str">
        <f t="shared" si="10"/>
        <v>High: 45 and higher</v>
      </c>
      <c r="M172" s="64" t="str">
        <f t="shared" si="12"/>
        <v>PI.IC.SC.080203.01</v>
      </c>
      <c r="N172" s="64"/>
      <c r="O172" s="64" t="str">
        <f t="shared" si="13"/>
        <v>PH.IC.SC.080203.01</v>
      </c>
      <c r="Q172" s="64" t="str">
        <f t="shared" si="14"/>
        <v>CL.IC.SC.080203.01</v>
      </c>
      <c r="AD172" s="60" t="s">
        <v>733</v>
      </c>
      <c r="AE172" s="60">
        <v>1341</v>
      </c>
    </row>
    <row r="173" spans="1:31" s="60" customFormat="1" ht="15">
      <c r="A173" s="60" t="s">
        <v>3576</v>
      </c>
      <c r="B173" s="60" t="s">
        <v>6854</v>
      </c>
      <c r="C173" s="61" t="s">
        <v>3690</v>
      </c>
      <c r="D173" s="60" t="s">
        <v>3606</v>
      </c>
      <c r="E173" s="61" t="s">
        <v>12175</v>
      </c>
      <c r="F173" s="60" t="s">
        <v>3606</v>
      </c>
      <c r="G173" s="60" t="s">
        <v>7807</v>
      </c>
      <c r="H173" s="62" t="s">
        <v>11848</v>
      </c>
      <c r="I173" s="77">
        <v>0</v>
      </c>
      <c r="J173" s="63" t="str">
        <f t="shared" si="11"/>
        <v>IC.SC.090101</v>
      </c>
      <c r="K173" s="61" t="s">
        <v>12175</v>
      </c>
      <c r="L173" s="60" t="str">
        <f t="shared" si="10"/>
        <v>Unresponsive</v>
      </c>
      <c r="M173" s="64" t="str">
        <f t="shared" si="12"/>
        <v>PI.IC.SC.090101.01</v>
      </c>
      <c r="N173" s="64"/>
      <c r="O173" s="64" t="str">
        <f t="shared" si="13"/>
        <v>PH.IC.SC.090101.01</v>
      </c>
      <c r="Q173" s="64" t="str">
        <f t="shared" si="14"/>
        <v>CL.IC.SC.090101.01</v>
      </c>
    </row>
    <row r="174" spans="1:31" s="60" customFormat="1" ht="15">
      <c r="A174" s="60" t="s">
        <v>3576</v>
      </c>
      <c r="C174" s="61" t="s">
        <v>3690</v>
      </c>
      <c r="E174" s="61" t="s">
        <v>12175</v>
      </c>
      <c r="F174" s="60" t="s">
        <v>3606</v>
      </c>
      <c r="G174" s="60" t="s">
        <v>3718</v>
      </c>
      <c r="H174" s="62" t="s">
        <v>12030</v>
      </c>
      <c r="I174" s="77">
        <v>1</v>
      </c>
      <c r="J174" s="63" t="str">
        <f t="shared" si="11"/>
        <v>IC.SC.090102</v>
      </c>
      <c r="K174" s="61" t="s">
        <v>12175</v>
      </c>
      <c r="L174" s="60" t="str">
        <f t="shared" si="10"/>
        <v>Responds only to noxious stimuli</v>
      </c>
      <c r="M174" s="64" t="str">
        <f t="shared" si="12"/>
        <v>PI.IC.SC.090102.01</v>
      </c>
      <c r="N174" s="64"/>
      <c r="O174" s="64" t="str">
        <f t="shared" si="13"/>
        <v>PH.IC.SC.090102.01</v>
      </c>
      <c r="Q174" s="64" t="str">
        <f t="shared" si="14"/>
        <v>CL.IC.SC.090102.01</v>
      </c>
    </row>
    <row r="175" spans="1:31" s="60" customFormat="1" ht="15">
      <c r="A175" s="60" t="s">
        <v>3576</v>
      </c>
      <c r="C175" s="61" t="s">
        <v>3690</v>
      </c>
      <c r="E175" s="61" t="s">
        <v>12175</v>
      </c>
      <c r="F175" s="60" t="s">
        <v>3606</v>
      </c>
      <c r="G175" s="60" t="s">
        <v>3719</v>
      </c>
      <c r="H175" s="62" t="s">
        <v>12032</v>
      </c>
      <c r="I175" s="77">
        <v>2</v>
      </c>
      <c r="J175" s="63" t="str">
        <f t="shared" si="11"/>
        <v>IC.SC.090103</v>
      </c>
      <c r="K175" s="61" t="s">
        <v>12175</v>
      </c>
      <c r="L175" s="60" t="str">
        <f t="shared" si="10"/>
        <v>Responds to touch or name</v>
      </c>
      <c r="M175" s="64" t="str">
        <f t="shared" si="12"/>
        <v>PI.IC.SC.090103.01</v>
      </c>
      <c r="N175" s="64"/>
      <c r="O175" s="64" t="str">
        <f t="shared" si="13"/>
        <v>PH.IC.SC.090103.01</v>
      </c>
      <c r="Q175" s="64" t="str">
        <f t="shared" si="14"/>
        <v>CL.IC.SC.090103.01</v>
      </c>
    </row>
    <row r="176" spans="1:31" s="60" customFormat="1" ht="15">
      <c r="A176" s="60" t="s">
        <v>3576</v>
      </c>
      <c r="C176" s="61" t="s">
        <v>3690</v>
      </c>
      <c r="E176" s="61" t="s">
        <v>12175</v>
      </c>
      <c r="F176" s="60" t="s">
        <v>3606</v>
      </c>
      <c r="G176" s="60" t="s">
        <v>3720</v>
      </c>
      <c r="H176" s="62" t="s">
        <v>12028</v>
      </c>
      <c r="I176" s="77">
        <v>3</v>
      </c>
      <c r="J176" s="63" t="str">
        <f t="shared" si="11"/>
        <v>IC.SC.090104</v>
      </c>
      <c r="K176" s="61" t="s">
        <v>12175</v>
      </c>
      <c r="L176" s="60" t="str">
        <f t="shared" si="10"/>
        <v>Calm and cooperative</v>
      </c>
      <c r="M176" s="64" t="str">
        <f t="shared" si="12"/>
        <v>PI.IC.SC.090104.01</v>
      </c>
      <c r="N176" s="64"/>
      <c r="O176" s="64" t="str">
        <f t="shared" si="13"/>
        <v>PH.IC.SC.090104.01</v>
      </c>
      <c r="Q176" s="64" t="str">
        <f t="shared" si="14"/>
        <v>CL.IC.SC.090104.01</v>
      </c>
    </row>
    <row r="177" spans="1:17" s="60" customFormat="1" ht="15">
      <c r="A177" s="60" t="s">
        <v>3576</v>
      </c>
      <c r="C177" s="61" t="s">
        <v>3690</v>
      </c>
      <c r="E177" s="61" t="s">
        <v>12175</v>
      </c>
      <c r="F177" s="60" t="s">
        <v>3606</v>
      </c>
      <c r="G177" s="60" t="s">
        <v>3600</v>
      </c>
      <c r="H177" s="62" t="s">
        <v>12210</v>
      </c>
      <c r="I177" s="77">
        <v>4</v>
      </c>
      <c r="J177" s="63" t="str">
        <f t="shared" si="11"/>
        <v>IC.SC.090105</v>
      </c>
      <c r="K177" s="61" t="s">
        <v>12175</v>
      </c>
      <c r="L177" s="60" t="str">
        <f t="shared" si="10"/>
        <v>Restless and cooperative</v>
      </c>
      <c r="M177" s="64" t="str">
        <f t="shared" si="12"/>
        <v>PI.IC.SC.090105.01</v>
      </c>
      <c r="N177" s="64"/>
      <c r="O177" s="64" t="str">
        <f t="shared" si="13"/>
        <v>PH.IC.SC.090105.01</v>
      </c>
      <c r="Q177" s="64" t="str">
        <f t="shared" si="14"/>
        <v>CL.IC.SC.090105.01</v>
      </c>
    </row>
    <row r="178" spans="1:17" s="60" customFormat="1" ht="15">
      <c r="A178" s="60" t="s">
        <v>3576</v>
      </c>
      <c r="C178" s="61" t="s">
        <v>3690</v>
      </c>
      <c r="E178" s="61" t="s">
        <v>12175</v>
      </c>
      <c r="F178" s="60" t="s">
        <v>3606</v>
      </c>
      <c r="G178" s="60" t="s">
        <v>7482</v>
      </c>
      <c r="H178" s="62" t="s">
        <v>12212</v>
      </c>
      <c r="I178" s="77">
        <v>5</v>
      </c>
      <c r="J178" s="63" t="str">
        <f t="shared" si="11"/>
        <v>IC.SC.090106</v>
      </c>
      <c r="K178" s="61" t="s">
        <v>12175</v>
      </c>
      <c r="L178" s="60" t="str">
        <f t="shared" si="10"/>
        <v>Agitated</v>
      </c>
      <c r="M178" s="64" t="str">
        <f t="shared" si="12"/>
        <v>PI.IC.SC.090106.01</v>
      </c>
      <c r="N178" s="64"/>
      <c r="O178" s="64" t="str">
        <f t="shared" si="13"/>
        <v>PH.IC.SC.090106.01</v>
      </c>
      <c r="Q178" s="64" t="str">
        <f t="shared" si="14"/>
        <v>CL.IC.SC.090106.01</v>
      </c>
    </row>
    <row r="179" spans="1:17" s="60" customFormat="1" ht="15">
      <c r="A179" s="60" t="s">
        <v>3576</v>
      </c>
      <c r="C179" s="61" t="s">
        <v>3690</v>
      </c>
      <c r="E179" s="61" t="s">
        <v>12175</v>
      </c>
      <c r="F179" s="60" t="s">
        <v>3606</v>
      </c>
      <c r="G179" s="60" t="s">
        <v>3723</v>
      </c>
      <c r="H179" s="62" t="s">
        <v>12225</v>
      </c>
      <c r="I179" s="77">
        <v>6</v>
      </c>
      <c r="J179" s="63" t="str">
        <f t="shared" si="11"/>
        <v>IC.SC.090107</v>
      </c>
      <c r="K179" s="61" t="s">
        <v>12175</v>
      </c>
      <c r="L179" s="60" t="str">
        <f t="shared" si="10"/>
        <v>Dangerously agitated, uncooperative</v>
      </c>
      <c r="M179" s="64" t="str">
        <f t="shared" si="12"/>
        <v>PI.IC.SC.090107.01</v>
      </c>
      <c r="N179" s="64"/>
      <c r="O179" s="64" t="str">
        <f t="shared" si="13"/>
        <v>PH.IC.SC.090107.01</v>
      </c>
      <c r="Q179" s="64" t="str">
        <f t="shared" si="14"/>
        <v>CL.IC.SC.090107.01</v>
      </c>
    </row>
    <row r="180" spans="1:17" s="60" customFormat="1" ht="15">
      <c r="A180" s="60" t="s">
        <v>3576</v>
      </c>
      <c r="B180" s="60" t="s">
        <v>13342</v>
      </c>
      <c r="C180" s="61" t="s">
        <v>3188</v>
      </c>
      <c r="D180" s="60" t="s">
        <v>13343</v>
      </c>
      <c r="E180" s="61" t="s">
        <v>12175</v>
      </c>
      <c r="F180" s="60" t="s">
        <v>3369</v>
      </c>
      <c r="G180" s="60" t="s">
        <v>3370</v>
      </c>
      <c r="H180" s="62" t="s">
        <v>11848</v>
      </c>
      <c r="I180" s="77">
        <v>0</v>
      </c>
      <c r="J180" s="63" t="str">
        <f t="shared" si="11"/>
        <v>IC.SC.100101</v>
      </c>
      <c r="K180" s="61" t="s">
        <v>12175</v>
      </c>
      <c r="L180" s="60" t="str">
        <f t="shared" si="10"/>
        <v>Alert; keenly responsive</v>
      </c>
      <c r="M180" s="64" t="str">
        <f t="shared" si="12"/>
        <v>PI.IC.SC.100101.01</v>
      </c>
      <c r="N180" s="64"/>
      <c r="O180" s="64" t="str">
        <f t="shared" si="13"/>
        <v>PH.IC.SC.100101.01</v>
      </c>
      <c r="Q180" s="64" t="str">
        <f t="shared" si="14"/>
        <v>CL.IC.SC.100101.01</v>
      </c>
    </row>
    <row r="181" spans="1:17" s="60" customFormat="1" ht="15">
      <c r="A181" s="60" t="s">
        <v>3576</v>
      </c>
      <c r="C181" s="61" t="s">
        <v>3188</v>
      </c>
      <c r="E181" s="61" t="s">
        <v>12175</v>
      </c>
      <c r="F181" s="60" t="s">
        <v>3726</v>
      </c>
      <c r="G181" s="60" t="s">
        <v>3852</v>
      </c>
      <c r="H181" s="62" t="s">
        <v>12030</v>
      </c>
      <c r="I181" s="77">
        <v>1</v>
      </c>
      <c r="J181" s="63" t="str">
        <f t="shared" si="11"/>
        <v>IC.SC.100102</v>
      </c>
      <c r="K181" s="61" t="s">
        <v>12175</v>
      </c>
      <c r="L181" s="60" t="str">
        <f t="shared" si="10"/>
        <v>Not alert but arousable</v>
      </c>
      <c r="M181" s="64" t="str">
        <f t="shared" si="12"/>
        <v>PI.IC.SC.100102.01</v>
      </c>
      <c r="N181" s="64"/>
      <c r="O181" s="64" t="str">
        <f t="shared" si="13"/>
        <v>PH.IC.SC.100102.01</v>
      </c>
      <c r="Q181" s="64" t="str">
        <f t="shared" si="14"/>
        <v>CL.IC.SC.100102.01</v>
      </c>
    </row>
    <row r="182" spans="1:17" s="60" customFormat="1" ht="15">
      <c r="A182" s="60" t="s">
        <v>3576</v>
      </c>
      <c r="C182" s="61" t="s">
        <v>3188</v>
      </c>
      <c r="E182" s="61" t="s">
        <v>12175</v>
      </c>
      <c r="F182" s="60" t="s">
        <v>3726</v>
      </c>
      <c r="G182" s="60" t="s">
        <v>3853</v>
      </c>
      <c r="H182" s="62" t="s">
        <v>12032</v>
      </c>
      <c r="I182" s="77">
        <v>2</v>
      </c>
      <c r="J182" s="63" t="str">
        <f t="shared" si="11"/>
        <v>IC.SC.100103</v>
      </c>
      <c r="K182" s="61" t="s">
        <v>12175</v>
      </c>
      <c r="L182" s="60" t="str">
        <f t="shared" si="10"/>
        <v>Not alert; repeat stimulation</v>
      </c>
      <c r="M182" s="64" t="str">
        <f t="shared" si="12"/>
        <v>PI.IC.SC.100103.01</v>
      </c>
      <c r="N182" s="64"/>
      <c r="O182" s="64" t="str">
        <f t="shared" si="13"/>
        <v>PH.IC.SC.100103.01</v>
      </c>
      <c r="Q182" s="64" t="str">
        <f t="shared" si="14"/>
        <v>CL.IC.SC.100103.01</v>
      </c>
    </row>
    <row r="183" spans="1:17" s="60" customFormat="1" ht="15">
      <c r="A183" s="60" t="s">
        <v>3576</v>
      </c>
      <c r="C183" s="61" t="s">
        <v>3188</v>
      </c>
      <c r="E183" s="61" t="s">
        <v>12175</v>
      </c>
      <c r="F183" s="60" t="s">
        <v>3726</v>
      </c>
      <c r="G183" s="60" t="s">
        <v>7807</v>
      </c>
      <c r="H183" s="62" t="s">
        <v>12028</v>
      </c>
      <c r="I183" s="77">
        <v>3</v>
      </c>
      <c r="J183" s="63" t="str">
        <f t="shared" si="11"/>
        <v>IC.SC.100104</v>
      </c>
      <c r="K183" s="61" t="s">
        <v>12175</v>
      </c>
      <c r="L183" s="60" t="str">
        <f t="shared" si="10"/>
        <v>Unresponsive</v>
      </c>
      <c r="M183" s="64" t="str">
        <f t="shared" si="12"/>
        <v>PI.IC.SC.100104.01</v>
      </c>
      <c r="N183" s="64"/>
      <c r="O183" s="64" t="str">
        <f t="shared" si="13"/>
        <v>PH.IC.SC.100104.01</v>
      </c>
      <c r="Q183" s="64" t="str">
        <f t="shared" si="14"/>
        <v>CL.IC.SC.100104.01</v>
      </c>
    </row>
    <row r="184" spans="1:17" s="60" customFormat="1" ht="15">
      <c r="A184" s="60" t="s">
        <v>3576</v>
      </c>
      <c r="C184" s="61" t="s">
        <v>3188</v>
      </c>
      <c r="D184" s="60" t="s">
        <v>13344</v>
      </c>
      <c r="E184" s="61" t="s">
        <v>12430</v>
      </c>
      <c r="F184" s="60" t="s">
        <v>3727</v>
      </c>
      <c r="G184" s="60" t="s">
        <v>3728</v>
      </c>
      <c r="H184" s="62" t="s">
        <v>11848</v>
      </c>
      <c r="I184" s="77">
        <v>0</v>
      </c>
      <c r="J184" s="63" t="str">
        <f t="shared" si="11"/>
        <v>IC.SC.100201</v>
      </c>
      <c r="K184" s="61" t="s">
        <v>12175</v>
      </c>
      <c r="L184" s="60" t="str">
        <f t="shared" si="10"/>
        <v>Answers both correctly</v>
      </c>
      <c r="M184" s="64" t="str">
        <f t="shared" si="12"/>
        <v>PI.IC.SC.100201.01</v>
      </c>
      <c r="N184" s="64"/>
      <c r="O184" s="64" t="str">
        <f t="shared" si="13"/>
        <v>PH.IC.SC.100201.01</v>
      </c>
      <c r="Q184" s="64" t="str">
        <f t="shared" si="14"/>
        <v>CL.IC.SC.100201.01</v>
      </c>
    </row>
    <row r="185" spans="1:17" s="60" customFormat="1" ht="15">
      <c r="A185" s="60" t="s">
        <v>3576</v>
      </c>
      <c r="C185" s="61" t="s">
        <v>3188</v>
      </c>
      <c r="E185" s="61" t="s">
        <v>4192</v>
      </c>
      <c r="F185" s="60" t="s">
        <v>3726</v>
      </c>
      <c r="G185" s="60" t="s">
        <v>3729</v>
      </c>
      <c r="H185" s="62" t="s">
        <v>12030</v>
      </c>
      <c r="I185" s="77">
        <v>1</v>
      </c>
      <c r="J185" s="63" t="str">
        <f t="shared" si="11"/>
        <v>IC.SC.100202</v>
      </c>
      <c r="K185" s="61" t="s">
        <v>2379</v>
      </c>
      <c r="L185" s="60" t="str">
        <f t="shared" si="10"/>
        <v>Answers one correctly</v>
      </c>
      <c r="M185" s="64" t="str">
        <f t="shared" si="12"/>
        <v>PI.IC.SC.100202.01</v>
      </c>
      <c r="N185" s="64"/>
      <c r="O185" s="64" t="str">
        <f t="shared" si="13"/>
        <v>PH.IC.SC.100202.01</v>
      </c>
      <c r="Q185" s="64" t="str">
        <f t="shared" si="14"/>
        <v>CL.IC.SC.100202.01</v>
      </c>
    </row>
    <row r="186" spans="1:17" s="60" customFormat="1" ht="15">
      <c r="A186" s="60" t="s">
        <v>3576</v>
      </c>
      <c r="C186" s="61" t="s">
        <v>3188</v>
      </c>
      <c r="E186" s="61" t="s">
        <v>4192</v>
      </c>
      <c r="F186" s="60" t="s">
        <v>3726</v>
      </c>
      <c r="G186" s="60" t="s">
        <v>3730</v>
      </c>
      <c r="H186" s="62" t="s">
        <v>12032</v>
      </c>
      <c r="I186" s="77">
        <v>2</v>
      </c>
      <c r="J186" s="63" t="str">
        <f t="shared" si="11"/>
        <v>IC.SC.100203</v>
      </c>
      <c r="K186" s="61" t="s">
        <v>2379</v>
      </c>
      <c r="L186" s="60" t="str">
        <f t="shared" si="10"/>
        <v>Answers neither correctly</v>
      </c>
      <c r="M186" s="64" t="str">
        <f t="shared" si="12"/>
        <v>PI.IC.SC.100203.01</v>
      </c>
      <c r="N186" s="64"/>
      <c r="O186" s="64" t="str">
        <f t="shared" si="13"/>
        <v>PH.IC.SC.100203.01</v>
      </c>
      <c r="Q186" s="64" t="str">
        <f t="shared" si="14"/>
        <v>CL.IC.SC.100203.01</v>
      </c>
    </row>
    <row r="187" spans="1:17" s="60" customFormat="1" ht="15">
      <c r="A187" s="60" t="s">
        <v>3576</v>
      </c>
      <c r="C187" s="61" t="s">
        <v>3188</v>
      </c>
      <c r="D187" s="60" t="s">
        <v>13345</v>
      </c>
      <c r="E187" s="61" t="s">
        <v>3812</v>
      </c>
      <c r="F187" s="60" t="s">
        <v>3614</v>
      </c>
      <c r="G187" s="60" t="s">
        <v>3486</v>
      </c>
      <c r="H187" s="62" t="s">
        <v>11848</v>
      </c>
      <c r="I187" s="77">
        <v>0</v>
      </c>
      <c r="J187" s="63" t="str">
        <f t="shared" si="11"/>
        <v>IC.SC.100301</v>
      </c>
      <c r="K187" s="61" t="s">
        <v>2379</v>
      </c>
      <c r="L187" s="60" t="str">
        <f t="shared" si="10"/>
        <v xml:space="preserve">Performs two tasks correctly </v>
      </c>
      <c r="M187" s="64" t="str">
        <f t="shared" si="12"/>
        <v>PI.IC.SC.100301.01</v>
      </c>
      <c r="N187" s="64"/>
      <c r="O187" s="64" t="str">
        <f t="shared" si="13"/>
        <v>PH.IC.SC.100301.01</v>
      </c>
      <c r="Q187" s="64" t="str">
        <f t="shared" si="14"/>
        <v>CL.IC.SC.100301.01</v>
      </c>
    </row>
    <row r="188" spans="1:17" s="60" customFormat="1" ht="15">
      <c r="A188" s="60" t="s">
        <v>3576</v>
      </c>
      <c r="C188" s="61" t="s">
        <v>3188</v>
      </c>
      <c r="E188" s="61" t="s">
        <v>12185</v>
      </c>
      <c r="F188" s="60" t="s">
        <v>3726</v>
      </c>
      <c r="G188" s="60" t="s">
        <v>3487</v>
      </c>
      <c r="H188" s="62" t="s">
        <v>12030</v>
      </c>
      <c r="I188" s="77">
        <v>1</v>
      </c>
      <c r="J188" s="63" t="str">
        <f t="shared" si="11"/>
        <v>IC.SC.100302</v>
      </c>
      <c r="K188" s="61" t="s">
        <v>12175</v>
      </c>
      <c r="L188" s="60" t="str">
        <f t="shared" si="10"/>
        <v>Performs one task correctly</v>
      </c>
      <c r="M188" s="64" t="str">
        <f t="shared" si="12"/>
        <v>PI.IC.SC.100302.01</v>
      </c>
      <c r="N188" s="64"/>
      <c r="O188" s="64" t="str">
        <f t="shared" si="13"/>
        <v>PH.IC.SC.100302.01</v>
      </c>
      <c r="Q188" s="64" t="str">
        <f t="shared" si="14"/>
        <v>CL.IC.SC.100302.01</v>
      </c>
    </row>
    <row r="189" spans="1:17" s="60" customFormat="1" ht="15">
      <c r="A189" s="60" t="s">
        <v>3576</v>
      </c>
      <c r="C189" s="61" t="s">
        <v>3188</v>
      </c>
      <c r="E189" s="61" t="s">
        <v>12185</v>
      </c>
      <c r="F189" s="60" t="s">
        <v>3726</v>
      </c>
      <c r="G189" s="60" t="s">
        <v>3488</v>
      </c>
      <c r="H189" s="62" t="s">
        <v>12032</v>
      </c>
      <c r="I189" s="77">
        <v>2</v>
      </c>
      <c r="J189" s="63" t="str">
        <f t="shared" si="11"/>
        <v>IC.SC.100303</v>
      </c>
      <c r="K189" s="61" t="s">
        <v>12175</v>
      </c>
      <c r="L189" s="60" t="str">
        <f t="shared" si="10"/>
        <v>Performs neither task correct</v>
      </c>
      <c r="M189" s="64" t="str">
        <f t="shared" si="12"/>
        <v>PI.IC.SC.100303.01</v>
      </c>
      <c r="N189" s="64"/>
      <c r="O189" s="64" t="str">
        <f t="shared" si="13"/>
        <v>PH.IC.SC.100303.01</v>
      </c>
      <c r="Q189" s="64" t="str">
        <f t="shared" si="14"/>
        <v>CL.IC.SC.100303.01</v>
      </c>
    </row>
    <row r="190" spans="1:17" s="60" customFormat="1" ht="15">
      <c r="A190" s="60" t="s">
        <v>3576</v>
      </c>
      <c r="C190" s="61" t="s">
        <v>3188</v>
      </c>
      <c r="D190" s="60" t="s">
        <v>13346</v>
      </c>
      <c r="E190" s="61" t="s">
        <v>6464</v>
      </c>
      <c r="F190" s="60" t="s">
        <v>3489</v>
      </c>
      <c r="G190" s="60" t="s">
        <v>3490</v>
      </c>
      <c r="H190" s="62" t="s">
        <v>11848</v>
      </c>
      <c r="I190" s="77">
        <v>0</v>
      </c>
      <c r="J190" s="63" t="str">
        <f t="shared" si="11"/>
        <v>IC.SC.100401</v>
      </c>
      <c r="K190" s="61" t="s">
        <v>12175</v>
      </c>
      <c r="L190" s="60" t="str">
        <f t="shared" si="10"/>
        <v>Normal gaze</v>
      </c>
      <c r="M190" s="64" t="str">
        <f t="shared" si="12"/>
        <v>PI.IC.SC.100401.01</v>
      </c>
      <c r="N190" s="64"/>
      <c r="O190" s="64" t="str">
        <f t="shared" si="13"/>
        <v>PH.IC.SC.100401.01</v>
      </c>
      <c r="Q190" s="64" t="str">
        <f t="shared" si="14"/>
        <v>CL.IC.SC.100401.01</v>
      </c>
    </row>
    <row r="191" spans="1:17" s="60" customFormat="1" ht="15">
      <c r="A191" s="60" t="s">
        <v>3576</v>
      </c>
      <c r="C191" s="61" t="s">
        <v>3188</v>
      </c>
      <c r="E191" s="61" t="s">
        <v>6464</v>
      </c>
      <c r="F191" s="60" t="s">
        <v>3726</v>
      </c>
      <c r="G191" s="60" t="s">
        <v>3491</v>
      </c>
      <c r="H191" s="62" t="s">
        <v>12030</v>
      </c>
      <c r="I191" s="77">
        <v>1</v>
      </c>
      <c r="J191" s="63" t="str">
        <f t="shared" si="11"/>
        <v>IC.SC.100402</v>
      </c>
      <c r="K191" s="61" t="s">
        <v>12175</v>
      </c>
      <c r="L191" s="60" t="str">
        <f t="shared" si="10"/>
        <v>Partial gaze palsy</v>
      </c>
      <c r="M191" s="64" t="str">
        <f t="shared" si="12"/>
        <v>PI.IC.SC.100402.01</v>
      </c>
      <c r="N191" s="64"/>
      <c r="O191" s="64" t="str">
        <f t="shared" si="13"/>
        <v>PH.IC.SC.100402.01</v>
      </c>
      <c r="Q191" s="64" t="str">
        <f t="shared" si="14"/>
        <v>CL.IC.SC.100402.01</v>
      </c>
    </row>
    <row r="192" spans="1:17" s="60" customFormat="1" ht="15">
      <c r="A192" s="60" t="s">
        <v>3576</v>
      </c>
      <c r="C192" s="61" t="s">
        <v>3188</v>
      </c>
      <c r="E192" s="61" t="s">
        <v>6464</v>
      </c>
      <c r="F192" s="60" t="s">
        <v>3726</v>
      </c>
      <c r="G192" s="60" t="s">
        <v>3622</v>
      </c>
      <c r="H192" s="62" t="s">
        <v>12032</v>
      </c>
      <c r="I192" s="77">
        <v>2</v>
      </c>
      <c r="J192" s="63" t="str">
        <f t="shared" si="11"/>
        <v>IC.SC.100403</v>
      </c>
      <c r="K192" s="61" t="s">
        <v>12175</v>
      </c>
      <c r="L192" s="60" t="str">
        <f t="shared" si="10"/>
        <v>Forced deviation</v>
      </c>
      <c r="M192" s="64" t="str">
        <f t="shared" si="12"/>
        <v>PI.IC.SC.100403.01</v>
      </c>
      <c r="N192" s="64"/>
      <c r="O192" s="64" t="str">
        <f t="shared" si="13"/>
        <v>PH.IC.SC.100403.01</v>
      </c>
      <c r="Q192" s="64" t="str">
        <f t="shared" si="14"/>
        <v>CL.IC.SC.100403.01</v>
      </c>
    </row>
    <row r="193" spans="1:17" s="60" customFormat="1" ht="15">
      <c r="A193" s="60" t="s">
        <v>3576</v>
      </c>
      <c r="C193" s="61" t="s">
        <v>3188</v>
      </c>
      <c r="D193" s="60" t="s">
        <v>13347</v>
      </c>
      <c r="E193" s="61" t="s">
        <v>6291</v>
      </c>
      <c r="F193" s="60" t="s">
        <v>3625</v>
      </c>
      <c r="G193" s="60" t="s">
        <v>3626</v>
      </c>
      <c r="H193" s="62" t="s">
        <v>11848</v>
      </c>
      <c r="I193" s="77">
        <v>0</v>
      </c>
      <c r="J193" s="63" t="str">
        <f t="shared" si="11"/>
        <v>IC.SC.100501</v>
      </c>
      <c r="K193" s="61" t="s">
        <v>12175</v>
      </c>
      <c r="L193" s="60" t="str">
        <f t="shared" si="10"/>
        <v>No visual loss</v>
      </c>
      <c r="M193" s="64" t="str">
        <f t="shared" si="12"/>
        <v>PI.IC.SC.100501.01</v>
      </c>
      <c r="N193" s="64"/>
      <c r="O193" s="64" t="str">
        <f t="shared" si="13"/>
        <v>PH.IC.SC.100501.01</v>
      </c>
      <c r="Q193" s="64" t="str">
        <f t="shared" si="14"/>
        <v>CL.IC.SC.100501.01</v>
      </c>
    </row>
    <row r="194" spans="1:17" s="60" customFormat="1" ht="15">
      <c r="A194" s="60" t="s">
        <v>3576</v>
      </c>
      <c r="C194" s="61" t="s">
        <v>3188</v>
      </c>
      <c r="E194" s="61" t="s">
        <v>6291</v>
      </c>
      <c r="F194" s="60" t="s">
        <v>3726</v>
      </c>
      <c r="G194" s="60" t="s">
        <v>3627</v>
      </c>
      <c r="H194" s="62" t="s">
        <v>12030</v>
      </c>
      <c r="I194" s="77">
        <v>1</v>
      </c>
      <c r="J194" s="63" t="str">
        <f t="shared" si="11"/>
        <v>IC.SC.100502</v>
      </c>
      <c r="K194" s="61" t="s">
        <v>12175</v>
      </c>
      <c r="L194" s="60" t="str">
        <f t="shared" si="10"/>
        <v>Partial hemianopia</v>
      </c>
      <c r="M194" s="64" t="str">
        <f t="shared" si="12"/>
        <v>PI.IC.SC.100502.01</v>
      </c>
      <c r="N194" s="64"/>
      <c r="O194" s="64" t="str">
        <f t="shared" si="13"/>
        <v>PH.IC.SC.100502.01</v>
      </c>
      <c r="Q194" s="64" t="str">
        <f t="shared" si="14"/>
        <v>CL.IC.SC.100502.01</v>
      </c>
    </row>
    <row r="195" spans="1:17" s="60" customFormat="1" ht="15">
      <c r="A195" s="60" t="s">
        <v>3576</v>
      </c>
      <c r="C195" s="61" t="s">
        <v>3188</v>
      </c>
      <c r="E195" s="61" t="s">
        <v>6291</v>
      </c>
      <c r="F195" s="60" t="s">
        <v>3726</v>
      </c>
      <c r="G195" s="60" t="s">
        <v>3628</v>
      </c>
      <c r="H195" s="62" t="s">
        <v>12032</v>
      </c>
      <c r="I195" s="77">
        <v>2</v>
      </c>
      <c r="J195" s="63" t="str">
        <f t="shared" si="11"/>
        <v>IC.SC.100503</v>
      </c>
      <c r="K195" s="61" t="s">
        <v>12175</v>
      </c>
      <c r="L195" s="60" t="str">
        <f t="shared" si="10"/>
        <v>Complete hemianopia</v>
      </c>
      <c r="M195" s="64" t="str">
        <f t="shared" si="12"/>
        <v>PI.IC.SC.100503.01</v>
      </c>
      <c r="N195" s="64"/>
      <c r="O195" s="64" t="str">
        <f t="shared" si="13"/>
        <v>PH.IC.SC.100503.01</v>
      </c>
      <c r="Q195" s="64" t="str">
        <f t="shared" si="14"/>
        <v>CL.IC.SC.100503.01</v>
      </c>
    </row>
    <row r="196" spans="1:17" s="60" customFormat="1" ht="15">
      <c r="A196" s="60" t="s">
        <v>3576</v>
      </c>
      <c r="C196" s="61" t="s">
        <v>3188</v>
      </c>
      <c r="E196" s="61" t="s">
        <v>6291</v>
      </c>
      <c r="F196" s="60" t="s">
        <v>3726</v>
      </c>
      <c r="G196" s="60" t="s">
        <v>3629</v>
      </c>
      <c r="H196" s="62" t="s">
        <v>12028</v>
      </c>
      <c r="I196" s="77">
        <v>3</v>
      </c>
      <c r="J196" s="63" t="str">
        <f t="shared" si="11"/>
        <v>IC.SC.100504</v>
      </c>
      <c r="K196" s="61" t="s">
        <v>12175</v>
      </c>
      <c r="L196" s="60" t="str">
        <f t="shared" si="10"/>
        <v>Bilateral hemianopia</v>
      </c>
      <c r="M196" s="64" t="str">
        <f t="shared" si="12"/>
        <v>PI.IC.SC.100504.01</v>
      </c>
      <c r="N196" s="64"/>
      <c r="O196" s="64" t="str">
        <f t="shared" si="13"/>
        <v>PH.IC.SC.100504.01</v>
      </c>
      <c r="Q196" s="64" t="str">
        <f t="shared" si="14"/>
        <v>CL.IC.SC.100504.01</v>
      </c>
    </row>
    <row r="197" spans="1:17" s="60" customFormat="1" ht="15">
      <c r="A197" s="60" t="s">
        <v>3576</v>
      </c>
      <c r="C197" s="61" t="s">
        <v>3188</v>
      </c>
      <c r="D197" s="60" t="s">
        <v>13348</v>
      </c>
      <c r="E197" s="61" t="s">
        <v>6988</v>
      </c>
      <c r="F197" s="60" t="s">
        <v>3630</v>
      </c>
      <c r="G197" s="60" t="s">
        <v>3499</v>
      </c>
      <c r="H197" s="62" t="s">
        <v>11848</v>
      </c>
      <c r="I197" s="77">
        <v>0</v>
      </c>
      <c r="J197" s="63" t="str">
        <f t="shared" si="11"/>
        <v>IC.SC.100601</v>
      </c>
      <c r="K197" s="61" t="s">
        <v>12175</v>
      </c>
      <c r="L197" s="60" t="str">
        <f t="shared" ref="L197:L271" si="15">G197</f>
        <v>No paralysis</v>
      </c>
      <c r="M197" s="64" t="str">
        <f t="shared" si="12"/>
        <v>PI.IC.SC.100601.01</v>
      </c>
      <c r="N197" s="64"/>
      <c r="O197" s="64" t="str">
        <f t="shared" si="13"/>
        <v>PH.IC.SC.100601.01</v>
      </c>
      <c r="Q197" s="64" t="str">
        <f t="shared" si="14"/>
        <v>CL.IC.SC.100601.01</v>
      </c>
    </row>
    <row r="198" spans="1:17" s="60" customFormat="1" ht="15">
      <c r="A198" s="60" t="s">
        <v>3576</v>
      </c>
      <c r="C198" s="61" t="s">
        <v>3188</v>
      </c>
      <c r="E198" s="61" t="s">
        <v>6988</v>
      </c>
      <c r="F198" s="60" t="s">
        <v>3726</v>
      </c>
      <c r="G198" s="60" t="s">
        <v>3500</v>
      </c>
      <c r="H198" s="62" t="s">
        <v>12030</v>
      </c>
      <c r="I198" s="77">
        <v>1</v>
      </c>
      <c r="J198" s="63" t="str">
        <f t="shared" ref="J198:J255" si="16">CONCATENATE("IC.SC.",C198,E198,H198)</f>
        <v>IC.SC.100602</v>
      </c>
      <c r="K198" s="61" t="s">
        <v>12175</v>
      </c>
      <c r="L198" s="60" t="str">
        <f t="shared" si="15"/>
        <v>Minor paralysis</v>
      </c>
      <c r="M198" s="64" t="str">
        <f t="shared" ref="M198:M255" si="17">CONCATENATE("PI.",J198,".",K198)</f>
        <v>PI.IC.SC.100602.01</v>
      </c>
      <c r="N198" s="64"/>
      <c r="O198" s="64" t="str">
        <f t="shared" ref="O198:O255" si="18">CONCATENATE("PH.",J198,".",K198)</f>
        <v>PH.IC.SC.100602.01</v>
      </c>
      <c r="Q198" s="64" t="str">
        <f t="shared" ref="Q198:Q255" si="19">CONCATENATE("CL.",J198,".",K198)</f>
        <v>CL.IC.SC.100602.01</v>
      </c>
    </row>
    <row r="199" spans="1:17" s="60" customFormat="1" ht="15">
      <c r="A199" s="60" t="s">
        <v>3576</v>
      </c>
      <c r="C199" s="61" t="s">
        <v>3188</v>
      </c>
      <c r="E199" s="61" t="s">
        <v>6988</v>
      </c>
      <c r="F199" s="60" t="s">
        <v>3726</v>
      </c>
      <c r="G199" s="60" t="s">
        <v>3501</v>
      </c>
      <c r="H199" s="62" t="s">
        <v>12032</v>
      </c>
      <c r="I199" s="77">
        <v>2</v>
      </c>
      <c r="J199" s="63" t="str">
        <f t="shared" si="16"/>
        <v>IC.SC.100603</v>
      </c>
      <c r="K199" s="61" t="s">
        <v>12175</v>
      </c>
      <c r="L199" s="60" t="str">
        <f t="shared" si="15"/>
        <v>Partial paralysis</v>
      </c>
      <c r="M199" s="64" t="str">
        <f t="shared" si="17"/>
        <v>PI.IC.SC.100603.01</v>
      </c>
      <c r="N199" s="64"/>
      <c r="O199" s="64" t="str">
        <f t="shared" si="18"/>
        <v>PH.IC.SC.100603.01</v>
      </c>
      <c r="Q199" s="64" t="str">
        <f t="shared" si="19"/>
        <v>CL.IC.SC.100603.01</v>
      </c>
    </row>
    <row r="200" spans="1:17" s="60" customFormat="1" ht="15">
      <c r="A200" s="60" t="s">
        <v>3576</v>
      </c>
      <c r="C200" s="61" t="s">
        <v>3188</v>
      </c>
      <c r="E200" s="61" t="s">
        <v>6988</v>
      </c>
      <c r="F200" s="60" t="s">
        <v>3726</v>
      </c>
      <c r="G200" s="60" t="s">
        <v>3502</v>
      </c>
      <c r="H200" s="62" t="s">
        <v>12028</v>
      </c>
      <c r="I200" s="77">
        <v>3</v>
      </c>
      <c r="J200" s="63" t="str">
        <f t="shared" si="16"/>
        <v>IC.SC.100604</v>
      </c>
      <c r="K200" s="61" t="s">
        <v>12175</v>
      </c>
      <c r="L200" s="60" t="str">
        <f t="shared" si="15"/>
        <v>Complete paralysis</v>
      </c>
      <c r="M200" s="64" t="str">
        <f t="shared" si="17"/>
        <v>PI.IC.SC.100604.01</v>
      </c>
      <c r="N200" s="64"/>
      <c r="O200" s="64" t="str">
        <f t="shared" si="18"/>
        <v>PH.IC.SC.100604.01</v>
      </c>
      <c r="Q200" s="64" t="str">
        <f t="shared" si="19"/>
        <v>CL.IC.SC.100604.01</v>
      </c>
    </row>
    <row r="201" spans="1:17" s="60" customFormat="1" ht="15">
      <c r="A201" s="60" t="s">
        <v>3576</v>
      </c>
      <c r="C201" s="61" t="s">
        <v>3188</v>
      </c>
      <c r="D201" s="60" t="s">
        <v>13349</v>
      </c>
      <c r="E201" s="61" t="s">
        <v>3690</v>
      </c>
      <c r="F201" s="60" t="s">
        <v>3312</v>
      </c>
      <c r="G201" s="60" t="s">
        <v>3313</v>
      </c>
      <c r="H201" s="62" t="s">
        <v>11848</v>
      </c>
      <c r="I201" s="77">
        <v>0</v>
      </c>
      <c r="J201" s="63" t="str">
        <f t="shared" si="16"/>
        <v>IC.SC.100901</v>
      </c>
      <c r="K201" s="61" t="s">
        <v>12175</v>
      </c>
      <c r="L201" s="60" t="str">
        <f t="shared" si="15"/>
        <v>No ataxia</v>
      </c>
      <c r="M201" s="64" t="str">
        <f t="shared" si="17"/>
        <v>PI.IC.SC.100901.01</v>
      </c>
      <c r="N201" s="64"/>
      <c r="O201" s="64" t="str">
        <f t="shared" si="18"/>
        <v>PH.IC.SC.100901.01</v>
      </c>
      <c r="Q201" s="64" t="str">
        <f t="shared" si="19"/>
        <v>CL.IC.SC.100901.01</v>
      </c>
    </row>
    <row r="202" spans="1:17" s="60" customFormat="1" ht="15">
      <c r="A202" s="60" t="s">
        <v>3576</v>
      </c>
      <c r="C202" s="61" t="s">
        <v>3188</v>
      </c>
      <c r="E202" s="61" t="s">
        <v>3690</v>
      </c>
      <c r="F202" s="60" t="s">
        <v>3726</v>
      </c>
      <c r="G202" s="60" t="s">
        <v>3204</v>
      </c>
      <c r="H202" s="62" t="s">
        <v>12030</v>
      </c>
      <c r="I202" s="77">
        <v>1</v>
      </c>
      <c r="J202" s="63" t="str">
        <f t="shared" si="16"/>
        <v>IC.SC.100902</v>
      </c>
      <c r="K202" s="61" t="s">
        <v>12175</v>
      </c>
      <c r="L202" s="60" t="str">
        <f t="shared" si="15"/>
        <v>Present in one limb</v>
      </c>
      <c r="M202" s="64" t="str">
        <f t="shared" si="17"/>
        <v>PI.IC.SC.100902.01</v>
      </c>
      <c r="N202" s="64"/>
      <c r="O202" s="64" t="str">
        <f t="shared" si="18"/>
        <v>PH.IC.SC.100902.01</v>
      </c>
      <c r="Q202" s="64" t="str">
        <f t="shared" si="19"/>
        <v>CL.IC.SC.100902.01</v>
      </c>
    </row>
    <row r="203" spans="1:17" s="60" customFormat="1" ht="15">
      <c r="A203" s="60" t="s">
        <v>3576</v>
      </c>
      <c r="C203" s="61" t="s">
        <v>3188</v>
      </c>
      <c r="E203" s="61" t="s">
        <v>3690</v>
      </c>
      <c r="F203" s="60" t="s">
        <v>3726</v>
      </c>
      <c r="G203" s="60" t="s">
        <v>3314</v>
      </c>
      <c r="H203" s="62" t="s">
        <v>12032</v>
      </c>
      <c r="I203" s="77">
        <v>2</v>
      </c>
      <c r="J203" s="63" t="str">
        <f t="shared" si="16"/>
        <v>IC.SC.100903</v>
      </c>
      <c r="K203" s="61" t="s">
        <v>12175</v>
      </c>
      <c r="L203" s="60" t="str">
        <f t="shared" si="15"/>
        <v>Present in two limbs</v>
      </c>
      <c r="M203" s="64" t="str">
        <f t="shared" si="17"/>
        <v>PI.IC.SC.100903.01</v>
      </c>
      <c r="N203" s="64"/>
      <c r="O203" s="64" t="str">
        <f t="shared" si="18"/>
        <v>PH.IC.SC.100903.01</v>
      </c>
      <c r="Q203" s="64" t="str">
        <f t="shared" si="19"/>
        <v>CL.IC.SC.100903.01</v>
      </c>
    </row>
    <row r="204" spans="1:17" s="60" customFormat="1" ht="15">
      <c r="A204" s="60" t="s">
        <v>3576</v>
      </c>
      <c r="C204" s="61" t="s">
        <v>3188</v>
      </c>
      <c r="E204" s="61" t="s">
        <v>3690</v>
      </c>
      <c r="F204" s="60" t="s">
        <v>3726</v>
      </c>
      <c r="G204" s="60" t="s">
        <v>3315</v>
      </c>
      <c r="H204" s="62" t="s">
        <v>12028</v>
      </c>
      <c r="I204" s="77">
        <v>0</v>
      </c>
      <c r="J204" s="63" t="str">
        <f t="shared" si="16"/>
        <v>IC.SC.100904</v>
      </c>
      <c r="K204" s="61" t="s">
        <v>12175</v>
      </c>
      <c r="L204" s="60" t="str">
        <f t="shared" si="15"/>
        <v>Limb Ataxia - Unable to Assess</v>
      </c>
      <c r="M204" s="64" t="str">
        <f t="shared" si="17"/>
        <v>PI.IC.SC.100904.01</v>
      </c>
      <c r="N204" s="64"/>
      <c r="O204" s="64" t="str">
        <f t="shared" si="18"/>
        <v>PH.IC.SC.100904.01</v>
      </c>
      <c r="Q204" s="64" t="str">
        <f t="shared" si="19"/>
        <v>CL.IC.SC.100904.01</v>
      </c>
    </row>
    <row r="205" spans="1:17" s="60" customFormat="1" ht="15">
      <c r="A205" s="60" t="s">
        <v>3576</v>
      </c>
      <c r="C205" s="61" t="s">
        <v>3188</v>
      </c>
      <c r="D205" s="60" t="s">
        <v>13350</v>
      </c>
      <c r="E205" s="61" t="s">
        <v>3188</v>
      </c>
      <c r="F205" s="60" t="s">
        <v>3664</v>
      </c>
      <c r="G205" s="60" t="s">
        <v>3665</v>
      </c>
      <c r="H205" s="62" t="s">
        <v>11848</v>
      </c>
      <c r="I205" s="77">
        <v>0</v>
      </c>
      <c r="J205" s="63" t="str">
        <f t="shared" si="16"/>
        <v>IC.SC.101001</v>
      </c>
      <c r="K205" s="61" t="s">
        <v>12175</v>
      </c>
      <c r="L205" s="60" t="str">
        <f t="shared" si="15"/>
        <v>No sensory loss</v>
      </c>
      <c r="M205" s="64" t="str">
        <f t="shared" si="17"/>
        <v>PI.IC.SC.101001.01</v>
      </c>
      <c r="N205" s="64"/>
      <c r="O205" s="64" t="str">
        <f t="shared" si="18"/>
        <v>PH.IC.SC.101001.01</v>
      </c>
      <c r="Q205" s="64" t="str">
        <f t="shared" si="19"/>
        <v>CL.IC.SC.101001.01</v>
      </c>
    </row>
    <row r="206" spans="1:17" s="60" customFormat="1" ht="15">
      <c r="A206" s="60" t="s">
        <v>3576</v>
      </c>
      <c r="C206" s="61" t="s">
        <v>3188</v>
      </c>
      <c r="E206" s="61" t="s">
        <v>3188</v>
      </c>
      <c r="F206" s="60" t="s">
        <v>3726</v>
      </c>
      <c r="G206" s="60" t="s">
        <v>3666</v>
      </c>
      <c r="H206" s="62" t="s">
        <v>12030</v>
      </c>
      <c r="I206" s="77">
        <v>1</v>
      </c>
      <c r="J206" s="63" t="str">
        <f t="shared" si="16"/>
        <v>IC.SC.101002</v>
      </c>
      <c r="K206" s="61" t="s">
        <v>12175</v>
      </c>
      <c r="L206" s="60" t="str">
        <f t="shared" si="15"/>
        <v>Mild to moderate sensory loss</v>
      </c>
      <c r="M206" s="64" t="str">
        <f t="shared" si="17"/>
        <v>PI.IC.SC.101002.01</v>
      </c>
      <c r="N206" s="64"/>
      <c r="O206" s="64" t="str">
        <f t="shared" si="18"/>
        <v>PH.IC.SC.101002.01</v>
      </c>
      <c r="Q206" s="64" t="str">
        <f t="shared" si="19"/>
        <v>CL.IC.SC.101002.01</v>
      </c>
    </row>
    <row r="207" spans="1:17" s="60" customFormat="1" ht="15">
      <c r="A207" s="60" t="s">
        <v>3576</v>
      </c>
      <c r="C207" s="61" t="s">
        <v>3188</v>
      </c>
      <c r="E207" s="61" t="s">
        <v>3188</v>
      </c>
      <c r="F207" s="60" t="s">
        <v>3726</v>
      </c>
      <c r="G207" s="60" t="s">
        <v>3667</v>
      </c>
      <c r="H207" s="62" t="s">
        <v>12032</v>
      </c>
      <c r="I207" s="77">
        <v>2</v>
      </c>
      <c r="J207" s="63" t="str">
        <f t="shared" si="16"/>
        <v>IC.SC.101003</v>
      </c>
      <c r="K207" s="61" t="s">
        <v>12175</v>
      </c>
      <c r="L207" s="60" t="str">
        <f t="shared" si="15"/>
        <v>Severe to total sensory loss</v>
      </c>
      <c r="M207" s="64" t="str">
        <f t="shared" si="17"/>
        <v>PI.IC.SC.101003.01</v>
      </c>
      <c r="N207" s="64"/>
      <c r="O207" s="64" t="str">
        <f t="shared" si="18"/>
        <v>PH.IC.SC.101003.01</v>
      </c>
      <c r="Q207" s="64" t="str">
        <f t="shared" si="19"/>
        <v>CL.IC.SC.101003.01</v>
      </c>
    </row>
    <row r="208" spans="1:17" s="60" customFormat="1" ht="15">
      <c r="A208" s="60" t="s">
        <v>3576</v>
      </c>
      <c r="C208" s="61" t="s">
        <v>3188</v>
      </c>
      <c r="D208" s="60" t="s">
        <v>13351</v>
      </c>
      <c r="E208" s="61" t="s">
        <v>5749</v>
      </c>
      <c r="F208" s="60" t="s">
        <v>3420</v>
      </c>
      <c r="G208" s="60" t="s">
        <v>3421</v>
      </c>
      <c r="H208" s="62" t="s">
        <v>11848</v>
      </c>
      <c r="I208" s="77">
        <v>0</v>
      </c>
      <c r="J208" s="63" t="str">
        <f t="shared" si="16"/>
        <v>IC.SC.101101</v>
      </c>
      <c r="K208" s="61" t="s">
        <v>12175</v>
      </c>
      <c r="L208" s="60" t="str">
        <f t="shared" si="15"/>
        <v>No aphasia</v>
      </c>
      <c r="M208" s="64" t="str">
        <f t="shared" si="17"/>
        <v>PI.IC.SC.101101.01</v>
      </c>
      <c r="N208" s="64"/>
      <c r="O208" s="64" t="str">
        <f t="shared" si="18"/>
        <v>PH.IC.SC.101101.01</v>
      </c>
      <c r="Q208" s="64" t="str">
        <f t="shared" si="19"/>
        <v>CL.IC.SC.101101.01</v>
      </c>
    </row>
    <row r="209" spans="1:31" s="60" customFormat="1" ht="15">
      <c r="A209" s="60" t="s">
        <v>3576</v>
      </c>
      <c r="C209" s="61" t="s">
        <v>3188</v>
      </c>
      <c r="E209" s="61" t="s">
        <v>5749</v>
      </c>
      <c r="F209" s="60" t="s">
        <v>3726</v>
      </c>
      <c r="G209" s="60" t="s">
        <v>3422</v>
      </c>
      <c r="H209" s="62" t="s">
        <v>12030</v>
      </c>
      <c r="I209" s="77">
        <v>1</v>
      </c>
      <c r="J209" s="63" t="str">
        <f t="shared" si="16"/>
        <v>IC.SC.101102</v>
      </c>
      <c r="K209" s="61" t="s">
        <v>12175</v>
      </c>
      <c r="L209" s="60" t="str">
        <f t="shared" si="15"/>
        <v>Mild to moderate aphasia</v>
      </c>
      <c r="M209" s="64" t="str">
        <f t="shared" si="17"/>
        <v>PI.IC.SC.101102.01</v>
      </c>
      <c r="N209" s="64"/>
      <c r="O209" s="64" t="str">
        <f t="shared" si="18"/>
        <v>PH.IC.SC.101102.01</v>
      </c>
      <c r="Q209" s="64" t="str">
        <f t="shared" si="19"/>
        <v>CL.IC.SC.101102.01</v>
      </c>
    </row>
    <row r="210" spans="1:31" s="60" customFormat="1" ht="15">
      <c r="A210" s="60" t="s">
        <v>3576</v>
      </c>
      <c r="C210" s="61" t="s">
        <v>3188</v>
      </c>
      <c r="E210" s="61" t="s">
        <v>5749</v>
      </c>
      <c r="F210" s="60" t="s">
        <v>3726</v>
      </c>
      <c r="G210" s="60" t="s">
        <v>3423</v>
      </c>
      <c r="H210" s="62" t="s">
        <v>12032</v>
      </c>
      <c r="I210" s="77">
        <v>2</v>
      </c>
      <c r="J210" s="63" t="str">
        <f t="shared" si="16"/>
        <v>IC.SC.101103</v>
      </c>
      <c r="K210" s="61" t="s">
        <v>12175</v>
      </c>
      <c r="L210" s="60" t="str">
        <f t="shared" si="15"/>
        <v>Severe aphasia</v>
      </c>
      <c r="M210" s="64" t="str">
        <f t="shared" si="17"/>
        <v>PI.IC.SC.101103.01</v>
      </c>
      <c r="N210" s="64"/>
      <c r="O210" s="64" t="str">
        <f t="shared" si="18"/>
        <v>PH.IC.SC.101103.01</v>
      </c>
      <c r="Q210" s="64" t="str">
        <f t="shared" si="19"/>
        <v>CL.IC.SC.101103.01</v>
      </c>
    </row>
    <row r="211" spans="1:31" s="60" customFormat="1" ht="15">
      <c r="A211" s="60" t="s">
        <v>3576</v>
      </c>
      <c r="C211" s="61" t="s">
        <v>3188</v>
      </c>
      <c r="E211" s="61" t="s">
        <v>5749</v>
      </c>
      <c r="F211" s="60" t="s">
        <v>3726</v>
      </c>
      <c r="G211" s="60" t="s">
        <v>3424</v>
      </c>
      <c r="H211" s="62" t="s">
        <v>12028</v>
      </c>
      <c r="I211" s="77">
        <v>3</v>
      </c>
      <c r="J211" s="63" t="str">
        <f t="shared" si="16"/>
        <v>IC.SC.101104</v>
      </c>
      <c r="K211" s="61" t="s">
        <v>12175</v>
      </c>
      <c r="L211" s="60" t="str">
        <f t="shared" si="15"/>
        <v>Mute; global aphasia</v>
      </c>
      <c r="M211" s="64" t="str">
        <f t="shared" si="17"/>
        <v>PI.IC.SC.101104.01</v>
      </c>
      <c r="N211" s="64"/>
      <c r="O211" s="64" t="str">
        <f t="shared" si="18"/>
        <v>PH.IC.SC.101104.01</v>
      </c>
      <c r="Q211" s="64" t="str">
        <f t="shared" si="19"/>
        <v>CL.IC.SC.101104.01</v>
      </c>
    </row>
    <row r="212" spans="1:31" s="60" customFormat="1" ht="15">
      <c r="A212" s="60" t="s">
        <v>3576</v>
      </c>
      <c r="C212" s="61" t="s">
        <v>3188</v>
      </c>
      <c r="D212" s="60" t="s">
        <v>13352</v>
      </c>
      <c r="E212" s="61" t="s">
        <v>3064</v>
      </c>
      <c r="F212" s="60" t="s">
        <v>3425</v>
      </c>
      <c r="G212" s="60" t="s">
        <v>11474</v>
      </c>
      <c r="H212" s="62" t="s">
        <v>11848</v>
      </c>
      <c r="I212" s="77">
        <v>0</v>
      </c>
      <c r="J212" s="63" t="str">
        <f t="shared" si="16"/>
        <v>IC.SC.101201</v>
      </c>
      <c r="K212" s="61" t="s">
        <v>12175</v>
      </c>
      <c r="L212" s="60" t="str">
        <f t="shared" si="15"/>
        <v>Normal</v>
      </c>
      <c r="M212" s="64" t="str">
        <f t="shared" si="17"/>
        <v>PI.IC.SC.101201.01</v>
      </c>
      <c r="N212" s="64"/>
      <c r="O212" s="64" t="str">
        <f t="shared" si="18"/>
        <v>PH.IC.SC.101201.01</v>
      </c>
      <c r="Q212" s="64" t="str">
        <f t="shared" si="19"/>
        <v>CL.IC.SC.101201.01</v>
      </c>
    </row>
    <row r="213" spans="1:31" s="60" customFormat="1" ht="15">
      <c r="A213" s="60" t="s">
        <v>3576</v>
      </c>
      <c r="C213" s="61" t="s">
        <v>3188</v>
      </c>
      <c r="E213" s="61" t="s">
        <v>3426</v>
      </c>
      <c r="F213" s="60" t="s">
        <v>3726</v>
      </c>
      <c r="G213" s="60" t="s">
        <v>3427</v>
      </c>
      <c r="H213" s="62" t="s">
        <v>12030</v>
      </c>
      <c r="I213" s="77">
        <v>1</v>
      </c>
      <c r="J213" s="63" t="str">
        <f t="shared" si="16"/>
        <v>IC.SC.101202</v>
      </c>
      <c r="K213" s="61" t="s">
        <v>2379</v>
      </c>
      <c r="L213" s="60" t="str">
        <f t="shared" si="15"/>
        <v>Mild to moderate dysarthria</v>
      </c>
      <c r="M213" s="64" t="str">
        <f t="shared" si="17"/>
        <v>PI.IC.SC.101202.01</v>
      </c>
      <c r="N213" s="64"/>
      <c r="O213" s="64" t="str">
        <f t="shared" si="18"/>
        <v>PH.IC.SC.101202.01</v>
      </c>
      <c r="Q213" s="64" t="str">
        <f t="shared" si="19"/>
        <v>CL.IC.SC.101202.01</v>
      </c>
    </row>
    <row r="214" spans="1:31" s="60" customFormat="1" ht="15">
      <c r="A214" s="60" t="s">
        <v>3576</v>
      </c>
      <c r="C214" s="61" t="s">
        <v>3188</v>
      </c>
      <c r="E214" s="61" t="s">
        <v>3426</v>
      </c>
      <c r="F214" s="60" t="s">
        <v>3726</v>
      </c>
      <c r="G214" s="60" t="s">
        <v>3428</v>
      </c>
      <c r="H214" s="62" t="s">
        <v>12032</v>
      </c>
      <c r="I214" s="77">
        <v>2</v>
      </c>
      <c r="J214" s="63" t="str">
        <f t="shared" si="16"/>
        <v>IC.SC.101203</v>
      </c>
      <c r="K214" s="61" t="s">
        <v>2379</v>
      </c>
      <c r="L214" s="60" t="str">
        <f t="shared" si="15"/>
        <v>Severe dysarthria</v>
      </c>
      <c r="M214" s="64" t="str">
        <f t="shared" si="17"/>
        <v>PI.IC.SC.101203.01</v>
      </c>
      <c r="N214" s="64"/>
      <c r="O214" s="64" t="str">
        <f t="shared" si="18"/>
        <v>PH.IC.SC.101203.01</v>
      </c>
      <c r="Q214" s="64" t="str">
        <f t="shared" si="19"/>
        <v>CL.IC.SC.101203.01</v>
      </c>
    </row>
    <row r="215" spans="1:31" s="60" customFormat="1" ht="15">
      <c r="A215" s="60" t="s">
        <v>3576</v>
      </c>
      <c r="C215" s="61" t="s">
        <v>3188</v>
      </c>
      <c r="E215" s="61" t="s">
        <v>3426</v>
      </c>
      <c r="F215" s="60" t="s">
        <v>3726</v>
      </c>
      <c r="G215" s="60" t="s">
        <v>3327</v>
      </c>
      <c r="H215" s="62" t="s">
        <v>12028</v>
      </c>
      <c r="I215" s="77">
        <v>0</v>
      </c>
      <c r="J215" s="63" t="str">
        <f t="shared" si="16"/>
        <v>IC.SC.101204</v>
      </c>
      <c r="K215" s="61" t="s">
        <v>2379</v>
      </c>
      <c r="L215" s="60" t="str">
        <f t="shared" si="15"/>
        <v>Dysarthria - Unable to Assess</v>
      </c>
      <c r="M215" s="64" t="str">
        <f t="shared" si="17"/>
        <v>PI.IC.SC.101204.01</v>
      </c>
      <c r="N215" s="64"/>
      <c r="O215" s="64" t="str">
        <f t="shared" si="18"/>
        <v>PH.IC.SC.101204.01</v>
      </c>
      <c r="Q215" s="64" t="str">
        <f t="shared" si="19"/>
        <v>CL.IC.SC.101204.01</v>
      </c>
    </row>
    <row r="216" spans="1:31" s="60" customFormat="1" ht="15">
      <c r="A216" s="60" t="s">
        <v>3576</v>
      </c>
      <c r="C216" s="61" t="s">
        <v>3188</v>
      </c>
      <c r="D216" s="60" t="s">
        <v>13353</v>
      </c>
      <c r="E216" s="61" t="s">
        <v>3559</v>
      </c>
      <c r="F216" s="60" t="s">
        <v>3558</v>
      </c>
      <c r="G216" s="60" t="s">
        <v>3560</v>
      </c>
      <c r="H216" s="62" t="s">
        <v>11848</v>
      </c>
      <c r="I216" s="77">
        <v>0</v>
      </c>
      <c r="J216" s="63" t="str">
        <f t="shared" si="16"/>
        <v>IC.SC.101301</v>
      </c>
      <c r="K216" s="61" t="s">
        <v>2379</v>
      </c>
      <c r="L216" s="60" t="str">
        <f t="shared" si="15"/>
        <v>No abnormality</v>
      </c>
      <c r="M216" s="64" t="str">
        <f t="shared" si="17"/>
        <v>PI.IC.SC.101301.01</v>
      </c>
      <c r="N216" s="64"/>
      <c r="O216" s="64" t="str">
        <f t="shared" si="18"/>
        <v>PH.IC.SC.101301.01</v>
      </c>
      <c r="Q216" s="64" t="str">
        <f t="shared" si="19"/>
        <v>CL.IC.SC.101301.01</v>
      </c>
    </row>
    <row r="217" spans="1:31" s="60" customFormat="1" ht="15">
      <c r="A217" s="60" t="s">
        <v>3576</v>
      </c>
      <c r="C217" s="61" t="s">
        <v>3188</v>
      </c>
      <c r="E217" s="61" t="s">
        <v>3559</v>
      </c>
      <c r="F217" s="60" t="s">
        <v>3726</v>
      </c>
      <c r="G217" s="60" t="s">
        <v>3561</v>
      </c>
      <c r="H217" s="62" t="s">
        <v>12030</v>
      </c>
      <c r="I217" s="77">
        <v>1</v>
      </c>
      <c r="J217" s="63" t="str">
        <f t="shared" si="16"/>
        <v>IC.SC.101302</v>
      </c>
      <c r="K217" s="61" t="s">
        <v>2379</v>
      </c>
      <c r="L217" s="60" t="str">
        <f t="shared" si="15"/>
        <v>Visual, tactile inattention</v>
      </c>
      <c r="M217" s="64" t="str">
        <f t="shared" si="17"/>
        <v>PI.IC.SC.101302.01</v>
      </c>
      <c r="N217" s="64"/>
      <c r="O217" s="64" t="str">
        <f t="shared" si="18"/>
        <v>PH.IC.SC.101302.01</v>
      </c>
      <c r="Q217" s="64" t="str">
        <f t="shared" si="19"/>
        <v>CL.IC.SC.101302.01</v>
      </c>
    </row>
    <row r="218" spans="1:31" s="60" customFormat="1" ht="15">
      <c r="A218" s="60" t="s">
        <v>3576</v>
      </c>
      <c r="C218" s="61" t="s">
        <v>3188</v>
      </c>
      <c r="E218" s="61" t="s">
        <v>3559</v>
      </c>
      <c r="F218" s="60" t="s">
        <v>3726</v>
      </c>
      <c r="G218" s="60" t="s">
        <v>3562</v>
      </c>
      <c r="H218" s="62" t="s">
        <v>12032</v>
      </c>
      <c r="I218" s="77">
        <v>2</v>
      </c>
      <c r="J218" s="63" t="str">
        <f t="shared" si="16"/>
        <v>IC.SC.101303</v>
      </c>
      <c r="K218" s="61" t="s">
        <v>2379</v>
      </c>
      <c r="L218" s="60" t="str">
        <f t="shared" si="15"/>
        <v>Profound hemi inattention</v>
      </c>
      <c r="M218" s="64" t="str">
        <f t="shared" si="17"/>
        <v>PI.IC.SC.101303.01</v>
      </c>
      <c r="N218" s="64"/>
      <c r="O218" s="64" t="str">
        <f t="shared" si="18"/>
        <v>PH.IC.SC.101303.01</v>
      </c>
      <c r="Q218" s="64" t="str">
        <f t="shared" si="19"/>
        <v>CL.IC.SC.101303.01</v>
      </c>
    </row>
    <row r="219" spans="1:31" s="60" customFormat="1" ht="15">
      <c r="A219" s="60" t="s">
        <v>3576</v>
      </c>
      <c r="C219" s="61" t="s">
        <v>13407</v>
      </c>
      <c r="D219" s="60" t="s">
        <v>726</v>
      </c>
      <c r="E219" s="61" t="s">
        <v>821</v>
      </c>
      <c r="F219" s="60" t="s">
        <v>721</v>
      </c>
      <c r="G219" s="60" t="s">
        <v>3388</v>
      </c>
      <c r="H219" s="62" t="s">
        <v>11848</v>
      </c>
      <c r="I219" s="77">
        <v>0</v>
      </c>
      <c r="J219" s="63" t="str">
        <f t="shared" si="16"/>
        <v>IC.SC.101401</v>
      </c>
      <c r="K219" s="61" t="s">
        <v>13277</v>
      </c>
      <c r="L219" s="60" t="str">
        <f t="shared" si="15"/>
        <v>No arm drift</v>
      </c>
      <c r="M219" s="64" t="str">
        <f t="shared" si="17"/>
        <v>PI.IC.SC.101401.01</v>
      </c>
      <c r="N219" s="64"/>
      <c r="O219" s="64" t="str">
        <f t="shared" si="18"/>
        <v>PH.IC.SC.101401.01</v>
      </c>
      <c r="Q219" s="64" t="str">
        <f t="shared" si="19"/>
        <v>CL.IC.SC.101401.01</v>
      </c>
      <c r="AD219" s="60" t="s">
        <v>732</v>
      </c>
      <c r="AE219" s="60">
        <v>1296</v>
      </c>
    </row>
    <row r="220" spans="1:31" s="60" customFormat="1" ht="15">
      <c r="A220" s="60" t="s">
        <v>3576</v>
      </c>
      <c r="C220" s="61" t="s">
        <v>13407</v>
      </c>
      <c r="E220" s="61" t="s">
        <v>821</v>
      </c>
      <c r="F220" s="60" t="s">
        <v>3726</v>
      </c>
      <c r="G220" s="60" t="s">
        <v>3389</v>
      </c>
      <c r="H220" s="62" t="s">
        <v>12030</v>
      </c>
      <c r="I220" s="77">
        <v>1</v>
      </c>
      <c r="J220" s="63" t="str">
        <f t="shared" si="16"/>
        <v>IC.SC.101402</v>
      </c>
      <c r="K220" s="61" t="s">
        <v>13277</v>
      </c>
      <c r="L220" s="60" t="str">
        <f t="shared" si="15"/>
        <v>Arm drift</v>
      </c>
      <c r="M220" s="64" t="str">
        <f t="shared" si="17"/>
        <v>PI.IC.SC.101402.01</v>
      </c>
      <c r="N220" s="64"/>
      <c r="O220" s="64" t="str">
        <f t="shared" si="18"/>
        <v>PH.IC.SC.101402.01</v>
      </c>
      <c r="Q220" s="64" t="str">
        <f t="shared" si="19"/>
        <v>CL.IC.SC.101402.01</v>
      </c>
      <c r="AD220" s="60" t="s">
        <v>732</v>
      </c>
      <c r="AE220" s="60">
        <v>1296</v>
      </c>
    </row>
    <row r="221" spans="1:31" s="60" customFormat="1" ht="15">
      <c r="A221" s="60" t="s">
        <v>3576</v>
      </c>
      <c r="C221" s="61" t="s">
        <v>13407</v>
      </c>
      <c r="E221" s="61" t="s">
        <v>821</v>
      </c>
      <c r="F221" s="60" t="s">
        <v>3726</v>
      </c>
      <c r="G221" s="60" t="s">
        <v>3286</v>
      </c>
      <c r="H221" s="62" t="s">
        <v>12032</v>
      </c>
      <c r="I221" s="77">
        <v>2</v>
      </c>
      <c r="J221" s="63" t="str">
        <f t="shared" si="16"/>
        <v>IC.SC.101403</v>
      </c>
      <c r="K221" s="61" t="s">
        <v>13277</v>
      </c>
      <c r="L221" s="60" t="str">
        <f t="shared" si="15"/>
        <v>Some arm effort against gravity</v>
      </c>
      <c r="M221" s="64" t="str">
        <f t="shared" si="17"/>
        <v>PI.IC.SC.101403.01</v>
      </c>
      <c r="N221" s="64"/>
      <c r="O221" s="64" t="str">
        <f t="shared" si="18"/>
        <v>PH.IC.SC.101403.01</v>
      </c>
      <c r="Q221" s="64" t="str">
        <f t="shared" si="19"/>
        <v>CL.IC.SC.101403.01</v>
      </c>
      <c r="AD221" s="60" t="s">
        <v>732</v>
      </c>
      <c r="AE221" s="60">
        <v>1296</v>
      </c>
    </row>
    <row r="222" spans="1:31" s="60" customFormat="1" ht="15">
      <c r="A222" s="60" t="s">
        <v>3576</v>
      </c>
      <c r="C222" s="61" t="s">
        <v>13407</v>
      </c>
      <c r="E222" s="61" t="s">
        <v>821</v>
      </c>
      <c r="F222" s="60" t="s">
        <v>3726</v>
      </c>
      <c r="G222" s="60" t="s">
        <v>3394</v>
      </c>
      <c r="H222" s="62" t="s">
        <v>12028</v>
      </c>
      <c r="I222" s="77">
        <v>3</v>
      </c>
      <c r="J222" s="63" t="str">
        <f t="shared" si="16"/>
        <v>IC.SC.101404</v>
      </c>
      <c r="K222" s="61" t="s">
        <v>13277</v>
      </c>
      <c r="L222" s="60" t="str">
        <f t="shared" si="15"/>
        <v>No arm effort against gravity</v>
      </c>
      <c r="M222" s="64" t="str">
        <f t="shared" si="17"/>
        <v>PI.IC.SC.101404.01</v>
      </c>
      <c r="N222" s="64"/>
      <c r="O222" s="64" t="str">
        <f t="shared" si="18"/>
        <v>PH.IC.SC.101404.01</v>
      </c>
      <c r="Q222" s="64" t="str">
        <f t="shared" si="19"/>
        <v>CL.IC.SC.101404.01</v>
      </c>
      <c r="AD222" s="60" t="s">
        <v>732</v>
      </c>
      <c r="AE222" s="60">
        <v>1296</v>
      </c>
    </row>
    <row r="223" spans="1:31" s="60" customFormat="1" ht="15">
      <c r="A223" s="60" t="s">
        <v>3576</v>
      </c>
      <c r="C223" s="61" t="s">
        <v>13407</v>
      </c>
      <c r="E223" s="61" t="s">
        <v>821</v>
      </c>
      <c r="F223" s="60" t="s">
        <v>3726</v>
      </c>
      <c r="G223" s="60" t="s">
        <v>3392</v>
      </c>
      <c r="H223" s="62" t="s">
        <v>12210</v>
      </c>
      <c r="I223" s="77">
        <v>4</v>
      </c>
      <c r="J223" s="63" t="str">
        <f t="shared" si="16"/>
        <v>IC.SC.101405</v>
      </c>
      <c r="K223" s="61" t="s">
        <v>13277</v>
      </c>
      <c r="L223" s="60" t="str">
        <f t="shared" si="15"/>
        <v>No arm movement</v>
      </c>
      <c r="M223" s="64" t="str">
        <f t="shared" si="17"/>
        <v>PI.IC.SC.101405.01</v>
      </c>
      <c r="N223" s="64"/>
      <c r="O223" s="64" t="str">
        <f t="shared" si="18"/>
        <v>PH.IC.SC.101405.01</v>
      </c>
      <c r="Q223" s="64" t="str">
        <f t="shared" si="19"/>
        <v>CL.IC.SC.101405.01</v>
      </c>
      <c r="AD223" s="60" t="s">
        <v>732</v>
      </c>
      <c r="AE223" s="60">
        <v>1296</v>
      </c>
    </row>
    <row r="224" spans="1:31" s="60" customFormat="1" ht="15">
      <c r="A224" s="60" t="s">
        <v>3576</v>
      </c>
      <c r="C224" s="61" t="s">
        <v>13407</v>
      </c>
      <c r="E224" s="61" t="s">
        <v>821</v>
      </c>
      <c r="F224" s="60" t="s">
        <v>3726</v>
      </c>
      <c r="G224" s="60" t="s">
        <v>3393</v>
      </c>
      <c r="H224" s="62" t="s">
        <v>12212</v>
      </c>
      <c r="I224" s="77">
        <v>0</v>
      </c>
      <c r="J224" s="63" t="str">
        <f t="shared" si="16"/>
        <v>IC.SC.101406</v>
      </c>
      <c r="K224" s="61" t="s">
        <v>13277</v>
      </c>
      <c r="L224" s="60" t="str">
        <f t="shared" si="15"/>
        <v>Motor Arm - Unable to Assess</v>
      </c>
      <c r="M224" s="64" t="str">
        <f t="shared" si="17"/>
        <v>PI.IC.SC.101406.01</v>
      </c>
      <c r="N224" s="64"/>
      <c r="O224" s="64" t="str">
        <f t="shared" si="18"/>
        <v>PH.IC.SC.101406.01</v>
      </c>
      <c r="Q224" s="64" t="str">
        <f t="shared" si="19"/>
        <v>CL.IC.SC.101406.01</v>
      </c>
      <c r="AD224" s="60" t="s">
        <v>732</v>
      </c>
      <c r="AE224" s="60">
        <v>1296</v>
      </c>
    </row>
    <row r="225" spans="1:31" s="60" customFormat="1" ht="15">
      <c r="A225" s="60" t="s">
        <v>3576</v>
      </c>
      <c r="C225" s="61" t="s">
        <v>13407</v>
      </c>
      <c r="D225" s="60" t="s">
        <v>727</v>
      </c>
      <c r="E225" s="61" t="s">
        <v>728</v>
      </c>
      <c r="F225" s="60" t="s">
        <v>731</v>
      </c>
      <c r="G225" s="60" t="s">
        <v>3388</v>
      </c>
      <c r="H225" s="62" t="s">
        <v>11848</v>
      </c>
      <c r="I225" s="77">
        <v>0</v>
      </c>
      <c r="J225" s="63" t="str">
        <f t="shared" si="16"/>
        <v>IC.SC.101501</v>
      </c>
      <c r="K225" s="61" t="s">
        <v>13277</v>
      </c>
      <c r="L225" s="60" t="str">
        <f t="shared" si="15"/>
        <v>No arm drift</v>
      </c>
      <c r="M225" s="64" t="str">
        <f t="shared" si="17"/>
        <v>PI.IC.SC.101501.01</v>
      </c>
      <c r="N225" s="64"/>
      <c r="O225" s="64" t="str">
        <f t="shared" si="18"/>
        <v>PH.IC.SC.101501.01</v>
      </c>
      <c r="Q225" s="64" t="str">
        <f t="shared" si="19"/>
        <v>CL.IC.SC.101501.01</v>
      </c>
      <c r="AD225" s="60" t="s">
        <v>732</v>
      </c>
      <c r="AE225" s="60">
        <v>1296</v>
      </c>
    </row>
    <row r="226" spans="1:31" s="60" customFormat="1" ht="15">
      <c r="A226" s="60" t="s">
        <v>3576</v>
      </c>
      <c r="C226" s="61" t="s">
        <v>13407</v>
      </c>
      <c r="E226" s="61" t="s">
        <v>728</v>
      </c>
      <c r="F226" s="60" t="s">
        <v>3726</v>
      </c>
      <c r="G226" s="60" t="s">
        <v>3389</v>
      </c>
      <c r="H226" s="62" t="s">
        <v>12030</v>
      </c>
      <c r="I226" s="77">
        <v>1</v>
      </c>
      <c r="J226" s="63" t="str">
        <f t="shared" si="16"/>
        <v>IC.SC.101502</v>
      </c>
      <c r="K226" s="61" t="s">
        <v>13277</v>
      </c>
      <c r="L226" s="60" t="str">
        <f t="shared" si="15"/>
        <v>Arm drift</v>
      </c>
      <c r="M226" s="64" t="str">
        <f t="shared" si="17"/>
        <v>PI.IC.SC.101502.01</v>
      </c>
      <c r="N226" s="64"/>
      <c r="O226" s="64" t="str">
        <f t="shared" si="18"/>
        <v>PH.IC.SC.101502.01</v>
      </c>
      <c r="Q226" s="64" t="str">
        <f t="shared" si="19"/>
        <v>CL.IC.SC.101502.01</v>
      </c>
      <c r="AD226" s="60" t="s">
        <v>732</v>
      </c>
      <c r="AE226" s="60">
        <v>1296</v>
      </c>
    </row>
    <row r="227" spans="1:31" s="60" customFormat="1" ht="15">
      <c r="A227" s="60" t="s">
        <v>3576</v>
      </c>
      <c r="C227" s="61" t="s">
        <v>13407</v>
      </c>
      <c r="E227" s="61" t="s">
        <v>728</v>
      </c>
      <c r="F227" s="60" t="s">
        <v>3726</v>
      </c>
      <c r="G227" s="60" t="s">
        <v>3286</v>
      </c>
      <c r="H227" s="62" t="s">
        <v>12032</v>
      </c>
      <c r="I227" s="77">
        <v>2</v>
      </c>
      <c r="J227" s="63" t="str">
        <f t="shared" si="16"/>
        <v>IC.SC.101503</v>
      </c>
      <c r="K227" s="61" t="s">
        <v>13277</v>
      </c>
      <c r="L227" s="60" t="str">
        <f t="shared" si="15"/>
        <v>Some arm effort against gravity</v>
      </c>
      <c r="M227" s="64" t="str">
        <f t="shared" si="17"/>
        <v>PI.IC.SC.101503.01</v>
      </c>
      <c r="N227" s="64"/>
      <c r="O227" s="64" t="str">
        <f t="shared" si="18"/>
        <v>PH.IC.SC.101503.01</v>
      </c>
      <c r="Q227" s="64" t="str">
        <f t="shared" si="19"/>
        <v>CL.IC.SC.101503.01</v>
      </c>
      <c r="AD227" s="60" t="s">
        <v>732</v>
      </c>
      <c r="AE227" s="60">
        <v>1296</v>
      </c>
    </row>
    <row r="228" spans="1:31" s="60" customFormat="1" ht="15">
      <c r="A228" s="60" t="s">
        <v>3576</v>
      </c>
      <c r="C228" s="61" t="s">
        <v>13407</v>
      </c>
      <c r="E228" s="61" t="s">
        <v>728</v>
      </c>
      <c r="F228" s="60" t="s">
        <v>3726</v>
      </c>
      <c r="G228" s="60" t="s">
        <v>3394</v>
      </c>
      <c r="H228" s="62" t="s">
        <v>12028</v>
      </c>
      <c r="I228" s="77">
        <v>3</v>
      </c>
      <c r="J228" s="63" t="str">
        <f t="shared" si="16"/>
        <v>IC.SC.101504</v>
      </c>
      <c r="K228" s="61" t="s">
        <v>13277</v>
      </c>
      <c r="L228" s="60" t="str">
        <f t="shared" si="15"/>
        <v>No arm effort against gravity</v>
      </c>
      <c r="M228" s="64" t="str">
        <f t="shared" si="17"/>
        <v>PI.IC.SC.101504.01</v>
      </c>
      <c r="N228" s="64"/>
      <c r="O228" s="64" t="str">
        <f t="shared" si="18"/>
        <v>PH.IC.SC.101504.01</v>
      </c>
      <c r="Q228" s="64" t="str">
        <f t="shared" si="19"/>
        <v>CL.IC.SC.101504.01</v>
      </c>
      <c r="AD228" s="60" t="s">
        <v>732</v>
      </c>
      <c r="AE228" s="60">
        <v>1296</v>
      </c>
    </row>
    <row r="229" spans="1:31" s="60" customFormat="1" ht="15">
      <c r="A229" s="60" t="s">
        <v>3576</v>
      </c>
      <c r="C229" s="61" t="s">
        <v>13407</v>
      </c>
      <c r="E229" s="61" t="s">
        <v>728</v>
      </c>
      <c r="F229" s="60" t="s">
        <v>3726</v>
      </c>
      <c r="G229" s="60" t="s">
        <v>3392</v>
      </c>
      <c r="H229" s="62" t="s">
        <v>12210</v>
      </c>
      <c r="I229" s="77">
        <v>4</v>
      </c>
      <c r="J229" s="63" t="str">
        <f t="shared" si="16"/>
        <v>IC.SC.101505</v>
      </c>
      <c r="K229" s="61" t="s">
        <v>13277</v>
      </c>
      <c r="L229" s="60" t="str">
        <f t="shared" si="15"/>
        <v>No arm movement</v>
      </c>
      <c r="M229" s="64" t="str">
        <f t="shared" si="17"/>
        <v>PI.IC.SC.101505.01</v>
      </c>
      <c r="N229" s="64"/>
      <c r="O229" s="64" t="str">
        <f t="shared" si="18"/>
        <v>PH.IC.SC.101505.01</v>
      </c>
      <c r="Q229" s="64" t="str">
        <f t="shared" si="19"/>
        <v>CL.IC.SC.101505.01</v>
      </c>
      <c r="AD229" s="60" t="s">
        <v>732</v>
      </c>
      <c r="AE229" s="60">
        <v>1296</v>
      </c>
    </row>
    <row r="230" spans="1:31" s="60" customFormat="1" ht="15">
      <c r="A230" s="60" t="s">
        <v>3576</v>
      </c>
      <c r="C230" s="61" t="s">
        <v>13407</v>
      </c>
      <c r="E230" s="61" t="s">
        <v>728</v>
      </c>
      <c r="F230" s="60" t="s">
        <v>3726</v>
      </c>
      <c r="G230" s="60" t="s">
        <v>3393</v>
      </c>
      <c r="H230" s="62" t="s">
        <v>12212</v>
      </c>
      <c r="I230" s="77">
        <v>0</v>
      </c>
      <c r="J230" s="63" t="str">
        <f t="shared" si="16"/>
        <v>IC.SC.101506</v>
      </c>
      <c r="K230" s="61" t="s">
        <v>13277</v>
      </c>
      <c r="L230" s="60" t="str">
        <f t="shared" si="15"/>
        <v>Motor Arm - Unable to Assess</v>
      </c>
      <c r="M230" s="64" t="str">
        <f t="shared" si="17"/>
        <v>PI.IC.SC.101506.01</v>
      </c>
      <c r="N230" s="64"/>
      <c r="O230" s="64" t="str">
        <f t="shared" si="18"/>
        <v>PH.IC.SC.101506.01</v>
      </c>
      <c r="Q230" s="64" t="str">
        <f t="shared" si="19"/>
        <v>CL.IC.SC.101506.01</v>
      </c>
      <c r="AD230" s="60" t="s">
        <v>732</v>
      </c>
      <c r="AE230" s="60">
        <v>1296</v>
      </c>
    </row>
    <row r="231" spans="1:31" s="60" customFormat="1" ht="15">
      <c r="A231" s="60" t="s">
        <v>3576</v>
      </c>
      <c r="C231" s="61" t="s">
        <v>13407</v>
      </c>
      <c r="D231" s="60" t="s">
        <v>720</v>
      </c>
      <c r="E231" s="61" t="s">
        <v>729</v>
      </c>
      <c r="F231" s="60" t="s">
        <v>722</v>
      </c>
      <c r="G231" s="60" t="s">
        <v>3514</v>
      </c>
      <c r="H231" s="62" t="s">
        <v>11848</v>
      </c>
      <c r="I231" s="77">
        <v>0</v>
      </c>
      <c r="J231" s="63" t="str">
        <f t="shared" si="16"/>
        <v>IC.SC.101601</v>
      </c>
      <c r="K231" s="61" t="s">
        <v>13277</v>
      </c>
      <c r="L231" s="60" t="str">
        <f t="shared" si="15"/>
        <v>No leg drift</v>
      </c>
      <c r="M231" s="64" t="str">
        <f t="shared" si="17"/>
        <v>PI.IC.SC.101601.01</v>
      </c>
      <c r="N231" s="64"/>
      <c r="O231" s="64" t="str">
        <f t="shared" si="18"/>
        <v>PH.IC.SC.101601.01</v>
      </c>
      <c r="Q231" s="64" t="str">
        <f t="shared" si="19"/>
        <v>CL.IC.SC.101601.01</v>
      </c>
      <c r="AD231" s="60" t="s">
        <v>732</v>
      </c>
      <c r="AE231" s="60">
        <v>1296</v>
      </c>
    </row>
    <row r="232" spans="1:31" s="60" customFormat="1" ht="15">
      <c r="A232" s="60" t="s">
        <v>3576</v>
      </c>
      <c r="C232" s="61" t="s">
        <v>13407</v>
      </c>
      <c r="E232" s="61" t="s">
        <v>729</v>
      </c>
      <c r="F232" s="60" t="s">
        <v>3726</v>
      </c>
      <c r="G232" s="60" t="s">
        <v>3515</v>
      </c>
      <c r="H232" s="62" t="s">
        <v>12030</v>
      </c>
      <c r="I232" s="77">
        <v>1</v>
      </c>
      <c r="J232" s="63" t="str">
        <f t="shared" si="16"/>
        <v>IC.SC.101602</v>
      </c>
      <c r="K232" s="61" t="s">
        <v>13277</v>
      </c>
      <c r="L232" s="60" t="str">
        <f t="shared" si="15"/>
        <v>Leg drift</v>
      </c>
      <c r="M232" s="64" t="str">
        <f t="shared" si="17"/>
        <v>PI.IC.SC.101602.01</v>
      </c>
      <c r="N232" s="64"/>
      <c r="O232" s="64" t="str">
        <f t="shared" si="18"/>
        <v>PH.IC.SC.101602.01</v>
      </c>
      <c r="Q232" s="64" t="str">
        <f t="shared" si="19"/>
        <v>CL.IC.SC.101602.01</v>
      </c>
      <c r="AD232" s="60" t="s">
        <v>732</v>
      </c>
      <c r="AE232" s="60">
        <v>1296</v>
      </c>
    </row>
    <row r="233" spans="1:31" s="60" customFormat="1" ht="15">
      <c r="A233" s="60" t="s">
        <v>3576</v>
      </c>
      <c r="C233" s="61" t="s">
        <v>13407</v>
      </c>
      <c r="E233" s="61" t="s">
        <v>729</v>
      </c>
      <c r="F233" s="60" t="s">
        <v>3726</v>
      </c>
      <c r="G233" s="60" t="s">
        <v>3396</v>
      </c>
      <c r="H233" s="62" t="s">
        <v>12032</v>
      </c>
      <c r="I233" s="77">
        <v>2</v>
      </c>
      <c r="J233" s="63" t="str">
        <f t="shared" si="16"/>
        <v>IC.SC.101603</v>
      </c>
      <c r="K233" s="61" t="s">
        <v>13277</v>
      </c>
      <c r="L233" s="60" t="str">
        <f t="shared" si="15"/>
        <v>Some leg effort against gravity</v>
      </c>
      <c r="M233" s="64" t="str">
        <f t="shared" si="17"/>
        <v>PI.IC.SC.101603.01</v>
      </c>
      <c r="N233" s="64"/>
      <c r="O233" s="64" t="str">
        <f t="shared" si="18"/>
        <v>PH.IC.SC.101603.01</v>
      </c>
      <c r="Q233" s="64" t="str">
        <f t="shared" si="19"/>
        <v>CL.IC.SC.101603.01</v>
      </c>
      <c r="AD233" s="60" t="s">
        <v>732</v>
      </c>
      <c r="AE233" s="60">
        <v>1296</v>
      </c>
    </row>
    <row r="234" spans="1:31" s="60" customFormat="1" ht="15">
      <c r="A234" s="60" t="s">
        <v>3576</v>
      </c>
      <c r="C234" s="61" t="s">
        <v>13407</v>
      </c>
      <c r="E234" s="61" t="s">
        <v>729</v>
      </c>
      <c r="F234" s="60" t="s">
        <v>3726</v>
      </c>
      <c r="G234" s="60" t="s">
        <v>3397</v>
      </c>
      <c r="H234" s="62" t="s">
        <v>12028</v>
      </c>
      <c r="I234" s="77">
        <v>3</v>
      </c>
      <c r="J234" s="63" t="str">
        <f t="shared" si="16"/>
        <v>IC.SC.101604</v>
      </c>
      <c r="K234" s="61" t="s">
        <v>13277</v>
      </c>
      <c r="L234" s="60" t="str">
        <f t="shared" si="15"/>
        <v>No leg effort against gravity</v>
      </c>
      <c r="M234" s="64" t="str">
        <f t="shared" si="17"/>
        <v>PI.IC.SC.101604.01</v>
      </c>
      <c r="N234" s="64"/>
      <c r="O234" s="64" t="str">
        <f t="shared" si="18"/>
        <v>PH.IC.SC.101604.01</v>
      </c>
      <c r="Q234" s="64" t="str">
        <f t="shared" si="19"/>
        <v>CL.IC.SC.101604.01</v>
      </c>
      <c r="AD234" s="60" t="s">
        <v>732</v>
      </c>
      <c r="AE234" s="60">
        <v>1296</v>
      </c>
    </row>
    <row r="235" spans="1:31" s="60" customFormat="1" ht="15">
      <c r="A235" s="60" t="s">
        <v>3576</v>
      </c>
      <c r="C235" s="61" t="s">
        <v>13407</v>
      </c>
      <c r="E235" s="61" t="s">
        <v>729</v>
      </c>
      <c r="F235" s="60" t="s">
        <v>3726</v>
      </c>
      <c r="G235" s="60" t="s">
        <v>3398</v>
      </c>
      <c r="H235" s="62" t="s">
        <v>12210</v>
      </c>
      <c r="I235" s="77">
        <v>4</v>
      </c>
      <c r="J235" s="63" t="str">
        <f t="shared" si="16"/>
        <v>IC.SC.101605</v>
      </c>
      <c r="K235" s="61" t="s">
        <v>13277</v>
      </c>
      <c r="L235" s="60" t="str">
        <f t="shared" si="15"/>
        <v>No leg movement</v>
      </c>
      <c r="M235" s="64" t="str">
        <f t="shared" si="17"/>
        <v>PI.IC.SC.101605.01</v>
      </c>
      <c r="N235" s="64"/>
      <c r="O235" s="64" t="str">
        <f t="shared" si="18"/>
        <v>PH.IC.SC.101605.01</v>
      </c>
      <c r="Q235" s="64" t="str">
        <f t="shared" si="19"/>
        <v>CL.IC.SC.101605.01</v>
      </c>
      <c r="AD235" s="60" t="s">
        <v>732</v>
      </c>
      <c r="AE235" s="60">
        <v>1296</v>
      </c>
    </row>
    <row r="236" spans="1:31" s="60" customFormat="1" ht="15">
      <c r="A236" s="60" t="s">
        <v>3576</v>
      </c>
      <c r="C236" s="61" t="s">
        <v>13407</v>
      </c>
      <c r="E236" s="61" t="s">
        <v>729</v>
      </c>
      <c r="F236" s="60" t="s">
        <v>3726</v>
      </c>
      <c r="G236" s="60" t="s">
        <v>3663</v>
      </c>
      <c r="H236" s="62" t="s">
        <v>12212</v>
      </c>
      <c r="I236" s="77">
        <v>0</v>
      </c>
      <c r="J236" s="63" t="str">
        <f t="shared" si="16"/>
        <v>IC.SC.101606</v>
      </c>
      <c r="K236" s="61" t="s">
        <v>13277</v>
      </c>
      <c r="L236" s="60" t="str">
        <f t="shared" si="15"/>
        <v>Motor Leg - Unable to Assess</v>
      </c>
      <c r="M236" s="64" t="str">
        <f t="shared" si="17"/>
        <v>PI.IC.SC.101606.01</v>
      </c>
      <c r="N236" s="64"/>
      <c r="O236" s="64" t="str">
        <f t="shared" si="18"/>
        <v>PH.IC.SC.101606.01</v>
      </c>
      <c r="Q236" s="64" t="str">
        <f t="shared" si="19"/>
        <v>CL.IC.SC.101606.01</v>
      </c>
      <c r="AD236" s="60" t="s">
        <v>732</v>
      </c>
      <c r="AE236" s="60">
        <v>1296</v>
      </c>
    </row>
    <row r="237" spans="1:31" s="60" customFormat="1" ht="15">
      <c r="A237" s="60" t="s">
        <v>3576</v>
      </c>
      <c r="C237" s="61" t="s">
        <v>13407</v>
      </c>
      <c r="D237" s="60" t="s">
        <v>13493</v>
      </c>
      <c r="E237" s="61" t="s">
        <v>730</v>
      </c>
      <c r="F237" s="60" t="s">
        <v>13494</v>
      </c>
      <c r="G237" s="60" t="s">
        <v>3514</v>
      </c>
      <c r="H237" s="62" t="s">
        <v>11848</v>
      </c>
      <c r="I237" s="77">
        <v>0</v>
      </c>
      <c r="J237" s="63" t="str">
        <f t="shared" ref="J237:J242" si="20">CONCATENATE("IC.SC.",C237,E237,H237)</f>
        <v>IC.SC.101701</v>
      </c>
      <c r="K237" s="61" t="s">
        <v>13277</v>
      </c>
      <c r="L237" s="60" t="str">
        <f t="shared" ref="L237:L242" si="21">G237</f>
        <v>No leg drift</v>
      </c>
      <c r="M237" s="64" t="str">
        <f t="shared" ref="M237:M242" si="22">CONCATENATE("PI.",J237,".",K237)</f>
        <v>PI.IC.SC.101701.01</v>
      </c>
      <c r="N237" s="64"/>
      <c r="O237" s="64" t="str">
        <f t="shared" ref="O237:O242" si="23">CONCATENATE("PH.",J237,".",K237)</f>
        <v>PH.IC.SC.101701.01</v>
      </c>
      <c r="Q237" s="64" t="str">
        <f t="shared" ref="Q237:Q242" si="24">CONCATENATE("CL.",J237,".",K237)</f>
        <v>CL.IC.SC.101701.01</v>
      </c>
      <c r="AD237" s="60" t="s">
        <v>732</v>
      </c>
      <c r="AE237" s="60">
        <v>1296</v>
      </c>
    </row>
    <row r="238" spans="1:31" s="60" customFormat="1" ht="15">
      <c r="A238" s="60" t="s">
        <v>3576</v>
      </c>
      <c r="C238" s="61" t="s">
        <v>13407</v>
      </c>
      <c r="E238" s="61" t="s">
        <v>730</v>
      </c>
      <c r="F238" s="60" t="s">
        <v>3726</v>
      </c>
      <c r="G238" s="60" t="s">
        <v>3515</v>
      </c>
      <c r="H238" s="62" t="s">
        <v>12030</v>
      </c>
      <c r="I238" s="77">
        <v>1</v>
      </c>
      <c r="J238" s="63" t="str">
        <f t="shared" si="20"/>
        <v>IC.SC.101702</v>
      </c>
      <c r="K238" s="61" t="s">
        <v>13277</v>
      </c>
      <c r="L238" s="60" t="str">
        <f t="shared" si="21"/>
        <v>Leg drift</v>
      </c>
      <c r="M238" s="64" t="str">
        <f t="shared" si="22"/>
        <v>PI.IC.SC.101702.01</v>
      </c>
      <c r="N238" s="64"/>
      <c r="O238" s="64" t="str">
        <f t="shared" si="23"/>
        <v>PH.IC.SC.101702.01</v>
      </c>
      <c r="Q238" s="64" t="str">
        <f t="shared" si="24"/>
        <v>CL.IC.SC.101702.01</v>
      </c>
      <c r="AD238" s="60" t="s">
        <v>732</v>
      </c>
      <c r="AE238" s="60">
        <v>1296</v>
      </c>
    </row>
    <row r="239" spans="1:31" s="60" customFormat="1" ht="15">
      <c r="A239" s="60" t="s">
        <v>3576</v>
      </c>
      <c r="C239" s="61" t="s">
        <v>13407</v>
      </c>
      <c r="E239" s="61" t="s">
        <v>730</v>
      </c>
      <c r="F239" s="60" t="s">
        <v>3726</v>
      </c>
      <c r="G239" s="60" t="s">
        <v>3396</v>
      </c>
      <c r="H239" s="62" t="s">
        <v>12032</v>
      </c>
      <c r="I239" s="77">
        <v>2</v>
      </c>
      <c r="J239" s="63" t="str">
        <f t="shared" si="20"/>
        <v>IC.SC.101703</v>
      </c>
      <c r="K239" s="61" t="s">
        <v>13277</v>
      </c>
      <c r="L239" s="60" t="str">
        <f t="shared" si="21"/>
        <v>Some leg effort against gravity</v>
      </c>
      <c r="M239" s="64" t="str">
        <f t="shared" si="22"/>
        <v>PI.IC.SC.101703.01</v>
      </c>
      <c r="N239" s="64"/>
      <c r="O239" s="64" t="str">
        <f t="shared" si="23"/>
        <v>PH.IC.SC.101703.01</v>
      </c>
      <c r="Q239" s="64" t="str">
        <f t="shared" si="24"/>
        <v>CL.IC.SC.101703.01</v>
      </c>
      <c r="AD239" s="60" t="s">
        <v>732</v>
      </c>
      <c r="AE239" s="60">
        <v>1296</v>
      </c>
    </row>
    <row r="240" spans="1:31" s="60" customFormat="1" ht="15">
      <c r="A240" s="60" t="s">
        <v>3576</v>
      </c>
      <c r="C240" s="61" t="s">
        <v>13407</v>
      </c>
      <c r="E240" s="61" t="s">
        <v>730</v>
      </c>
      <c r="F240" s="60" t="s">
        <v>3726</v>
      </c>
      <c r="G240" s="60" t="s">
        <v>3397</v>
      </c>
      <c r="H240" s="62" t="s">
        <v>12028</v>
      </c>
      <c r="I240" s="77">
        <v>3</v>
      </c>
      <c r="J240" s="63" t="str">
        <f t="shared" si="20"/>
        <v>IC.SC.101704</v>
      </c>
      <c r="K240" s="61" t="s">
        <v>13277</v>
      </c>
      <c r="L240" s="60" t="str">
        <f t="shared" si="21"/>
        <v>No leg effort against gravity</v>
      </c>
      <c r="M240" s="64" t="str">
        <f t="shared" si="22"/>
        <v>PI.IC.SC.101704.01</v>
      </c>
      <c r="N240" s="64"/>
      <c r="O240" s="64" t="str">
        <f t="shared" si="23"/>
        <v>PH.IC.SC.101704.01</v>
      </c>
      <c r="Q240" s="64" t="str">
        <f t="shared" si="24"/>
        <v>CL.IC.SC.101704.01</v>
      </c>
      <c r="AD240" s="60" t="s">
        <v>732</v>
      </c>
      <c r="AE240" s="60">
        <v>1296</v>
      </c>
    </row>
    <row r="241" spans="1:31" s="60" customFormat="1" ht="15">
      <c r="A241" s="60" t="s">
        <v>3576</v>
      </c>
      <c r="C241" s="61" t="s">
        <v>13407</v>
      </c>
      <c r="E241" s="61" t="s">
        <v>730</v>
      </c>
      <c r="F241" s="60" t="s">
        <v>3726</v>
      </c>
      <c r="G241" s="60" t="s">
        <v>3398</v>
      </c>
      <c r="H241" s="62" t="s">
        <v>12210</v>
      </c>
      <c r="I241" s="77">
        <v>4</v>
      </c>
      <c r="J241" s="63" t="str">
        <f t="shared" si="20"/>
        <v>IC.SC.101705</v>
      </c>
      <c r="K241" s="61" t="s">
        <v>13277</v>
      </c>
      <c r="L241" s="60" t="str">
        <f t="shared" si="21"/>
        <v>No leg movement</v>
      </c>
      <c r="M241" s="64" t="str">
        <f t="shared" si="22"/>
        <v>PI.IC.SC.101705.01</v>
      </c>
      <c r="N241" s="64"/>
      <c r="O241" s="64" t="str">
        <f t="shared" si="23"/>
        <v>PH.IC.SC.101705.01</v>
      </c>
      <c r="Q241" s="64" t="str">
        <f t="shared" si="24"/>
        <v>CL.IC.SC.101705.01</v>
      </c>
      <c r="AD241" s="60" t="s">
        <v>732</v>
      </c>
      <c r="AE241" s="60">
        <v>1296</v>
      </c>
    </row>
    <row r="242" spans="1:31" s="60" customFormat="1" ht="15">
      <c r="A242" s="60" t="s">
        <v>3576</v>
      </c>
      <c r="C242" s="61" t="s">
        <v>13407</v>
      </c>
      <c r="E242" s="61" t="s">
        <v>730</v>
      </c>
      <c r="F242" s="60" t="s">
        <v>3726</v>
      </c>
      <c r="G242" s="60" t="s">
        <v>3663</v>
      </c>
      <c r="H242" s="62" t="s">
        <v>12212</v>
      </c>
      <c r="I242" s="77">
        <v>0</v>
      </c>
      <c r="J242" s="63" t="str">
        <f t="shared" si="20"/>
        <v>IC.SC.101706</v>
      </c>
      <c r="K242" s="61" t="s">
        <v>13277</v>
      </c>
      <c r="L242" s="60" t="str">
        <f t="shared" si="21"/>
        <v>Motor Leg - Unable to Assess</v>
      </c>
      <c r="M242" s="64" t="str">
        <f t="shared" si="22"/>
        <v>PI.IC.SC.101706.01</v>
      </c>
      <c r="N242" s="64"/>
      <c r="O242" s="64" t="str">
        <f t="shared" si="23"/>
        <v>PH.IC.SC.101706.01</v>
      </c>
      <c r="Q242" s="64" t="str">
        <f t="shared" si="24"/>
        <v>CL.IC.SC.101706.01</v>
      </c>
      <c r="AD242" s="60" t="s">
        <v>733</v>
      </c>
      <c r="AE242" s="60">
        <v>1296</v>
      </c>
    </row>
    <row r="243" spans="1:31" s="60" customFormat="1" ht="15">
      <c r="A243" s="60" t="s">
        <v>3576</v>
      </c>
      <c r="B243" s="60" t="s">
        <v>6854</v>
      </c>
      <c r="C243" s="61" t="s">
        <v>5749</v>
      </c>
      <c r="D243" s="60" t="s">
        <v>3563</v>
      </c>
      <c r="E243" s="61" t="s">
        <v>2379</v>
      </c>
      <c r="F243" s="60" t="s">
        <v>3563</v>
      </c>
      <c r="G243" s="60" t="s">
        <v>3564</v>
      </c>
      <c r="H243" s="62" t="s">
        <v>11848</v>
      </c>
      <c r="I243" s="77">
        <v>1</v>
      </c>
      <c r="J243" s="63" t="str">
        <f t="shared" si="16"/>
        <v>IC.SC.110101</v>
      </c>
      <c r="K243" s="61" t="s">
        <v>2379</v>
      </c>
      <c r="L243" s="60" t="str">
        <f t="shared" si="15"/>
        <v>Pt is anxious and agitated or restless, or both</v>
      </c>
      <c r="M243" s="64" t="str">
        <f t="shared" si="17"/>
        <v>PI.IC.SC.110101.01</v>
      </c>
      <c r="N243" s="64"/>
      <c r="O243" s="64" t="str">
        <f t="shared" si="18"/>
        <v>PH.IC.SC.110101.01</v>
      </c>
      <c r="Q243" s="64" t="str">
        <f t="shared" si="19"/>
        <v>CL.IC.SC.110101.01</v>
      </c>
    </row>
    <row r="244" spans="1:31" s="60" customFormat="1" ht="15">
      <c r="A244" s="60" t="s">
        <v>3576</v>
      </c>
      <c r="C244" s="61" t="s">
        <v>5749</v>
      </c>
      <c r="E244" s="61" t="s">
        <v>2379</v>
      </c>
      <c r="F244" s="60" t="s">
        <v>3563</v>
      </c>
      <c r="G244" s="60" t="s">
        <v>3434</v>
      </c>
      <c r="H244" s="62" t="s">
        <v>12030</v>
      </c>
      <c r="I244" s="77">
        <v>2</v>
      </c>
      <c r="J244" s="63" t="str">
        <f t="shared" si="16"/>
        <v>IC.SC.110102</v>
      </c>
      <c r="K244" s="61" t="s">
        <v>2379</v>
      </c>
      <c r="L244" s="60" t="str">
        <f t="shared" si="15"/>
        <v>Co-operative, oriented and tranquil</v>
      </c>
      <c r="M244" s="64" t="str">
        <f t="shared" si="17"/>
        <v>PI.IC.SC.110102.01</v>
      </c>
      <c r="N244" s="64"/>
      <c r="O244" s="64" t="str">
        <f t="shared" si="18"/>
        <v>PH.IC.SC.110102.01</v>
      </c>
      <c r="Q244" s="64" t="str">
        <f t="shared" si="19"/>
        <v>CL.IC.SC.110102.01</v>
      </c>
    </row>
    <row r="245" spans="1:31" s="60" customFormat="1" ht="15">
      <c r="A245" s="60" t="s">
        <v>3576</v>
      </c>
      <c r="C245" s="61" t="s">
        <v>5749</v>
      </c>
      <c r="E245" s="61" t="s">
        <v>2379</v>
      </c>
      <c r="F245" s="60" t="s">
        <v>3563</v>
      </c>
      <c r="G245" s="60" t="s">
        <v>3435</v>
      </c>
      <c r="H245" s="62" t="s">
        <v>12032</v>
      </c>
      <c r="I245" s="77">
        <v>3</v>
      </c>
      <c r="J245" s="63" t="str">
        <f t="shared" si="16"/>
        <v>IC.SC.110103</v>
      </c>
      <c r="K245" s="61" t="s">
        <v>2379</v>
      </c>
      <c r="L245" s="60" t="str">
        <f t="shared" si="15"/>
        <v>Responds to commands only</v>
      </c>
      <c r="M245" s="64" t="str">
        <f t="shared" si="17"/>
        <v>PI.IC.SC.110103.01</v>
      </c>
      <c r="N245" s="64"/>
      <c r="O245" s="64" t="str">
        <f t="shared" si="18"/>
        <v>PH.IC.SC.110103.01</v>
      </c>
      <c r="Q245" s="64" t="str">
        <f t="shared" si="19"/>
        <v>CL.IC.SC.110103.01</v>
      </c>
    </row>
    <row r="246" spans="1:31" s="60" customFormat="1" ht="15">
      <c r="A246" s="60" t="s">
        <v>3576</v>
      </c>
      <c r="C246" s="61" t="s">
        <v>5749</v>
      </c>
      <c r="E246" s="61" t="s">
        <v>2379</v>
      </c>
      <c r="F246" s="60" t="s">
        <v>3563</v>
      </c>
      <c r="G246" s="60" t="s">
        <v>3436</v>
      </c>
      <c r="H246" s="62" t="s">
        <v>12028</v>
      </c>
      <c r="I246" s="77">
        <v>4</v>
      </c>
      <c r="J246" s="63" t="str">
        <f t="shared" si="16"/>
        <v>IC.SC.110104</v>
      </c>
      <c r="K246" s="61" t="s">
        <v>2379</v>
      </c>
      <c r="L246" s="60" t="str">
        <f t="shared" si="15"/>
        <v>Brisk response to light glabellar tap or loud auditory stimulus</v>
      </c>
      <c r="M246" s="64" t="str">
        <f t="shared" si="17"/>
        <v>PI.IC.SC.110104.01</v>
      </c>
      <c r="N246" s="64"/>
      <c r="O246" s="64" t="str">
        <f t="shared" si="18"/>
        <v>PH.IC.SC.110104.01</v>
      </c>
      <c r="Q246" s="64" t="str">
        <f t="shared" si="19"/>
        <v>CL.IC.SC.110104.01</v>
      </c>
    </row>
    <row r="247" spans="1:31" s="60" customFormat="1" ht="15">
      <c r="A247" s="60" t="s">
        <v>3576</v>
      </c>
      <c r="C247" s="61" t="s">
        <v>5749</v>
      </c>
      <c r="E247" s="61" t="s">
        <v>2379</v>
      </c>
      <c r="F247" s="60" t="s">
        <v>3563</v>
      </c>
      <c r="G247" s="60" t="s">
        <v>3333</v>
      </c>
      <c r="H247" s="62" t="s">
        <v>12210</v>
      </c>
      <c r="I247" s="77">
        <v>5</v>
      </c>
      <c r="J247" s="63" t="str">
        <f t="shared" si="16"/>
        <v>IC.SC.110105</v>
      </c>
      <c r="K247" s="61" t="s">
        <v>2379</v>
      </c>
      <c r="L247" s="60" t="str">
        <f t="shared" si="15"/>
        <v>Sluggish response to light glabellar tap or loud auditory stim.</v>
      </c>
      <c r="M247" s="64" t="str">
        <f t="shared" si="17"/>
        <v>PI.IC.SC.110105.01</v>
      </c>
      <c r="N247" s="64"/>
      <c r="O247" s="64" t="str">
        <f t="shared" si="18"/>
        <v>PH.IC.SC.110105.01</v>
      </c>
      <c r="Q247" s="64" t="str">
        <f t="shared" si="19"/>
        <v>CL.IC.SC.110105.01</v>
      </c>
    </row>
    <row r="248" spans="1:31" s="60" customFormat="1" ht="15">
      <c r="A248" s="60" t="s">
        <v>3576</v>
      </c>
      <c r="C248" s="61" t="s">
        <v>5749</v>
      </c>
      <c r="E248" s="61" t="s">
        <v>2379</v>
      </c>
      <c r="F248" s="60" t="s">
        <v>3563</v>
      </c>
      <c r="G248" s="60" t="s">
        <v>3450</v>
      </c>
      <c r="H248" s="62" t="s">
        <v>12212</v>
      </c>
      <c r="I248" s="77">
        <v>6</v>
      </c>
      <c r="J248" s="63" t="str">
        <f t="shared" si="16"/>
        <v>IC.SC.110106</v>
      </c>
      <c r="K248" s="61" t="s">
        <v>2379</v>
      </c>
      <c r="L248" s="60" t="str">
        <f t="shared" si="15"/>
        <v>Pt. exhibits no response</v>
      </c>
      <c r="M248" s="64" t="str">
        <f t="shared" si="17"/>
        <v>PI.IC.SC.110106.01</v>
      </c>
      <c r="N248" s="64"/>
      <c r="O248" s="64" t="str">
        <f t="shared" si="18"/>
        <v>PH.IC.SC.110106.01</v>
      </c>
      <c r="Q248" s="64" t="str">
        <f t="shared" si="19"/>
        <v>CL.IC.SC.110106.01</v>
      </c>
    </row>
    <row r="249" spans="1:31" s="60" customFormat="1" ht="15">
      <c r="A249" s="60" t="s">
        <v>3576</v>
      </c>
      <c r="C249" s="61" t="s">
        <v>5749</v>
      </c>
      <c r="D249" s="60" t="s">
        <v>3451</v>
      </c>
      <c r="E249" s="61" t="s">
        <v>4192</v>
      </c>
      <c r="F249" s="60" t="s">
        <v>3451</v>
      </c>
      <c r="G249" s="60" t="s">
        <v>7090</v>
      </c>
      <c r="H249" s="62" t="s">
        <v>11848</v>
      </c>
      <c r="I249" s="77">
        <v>7</v>
      </c>
      <c r="J249" s="63" t="str">
        <f t="shared" si="16"/>
        <v>IC.SC.110201</v>
      </c>
      <c r="K249" s="61" t="s">
        <v>2379</v>
      </c>
      <c r="L249" s="60" t="str">
        <f t="shared" si="15"/>
        <v>Dangerous Agitation</v>
      </c>
      <c r="M249" s="64" t="str">
        <f t="shared" si="17"/>
        <v>PI.IC.SC.110201.01</v>
      </c>
      <c r="N249" s="64"/>
      <c r="O249" s="64" t="str">
        <f t="shared" si="18"/>
        <v>PH.IC.SC.110201.01</v>
      </c>
      <c r="Q249" s="64" t="str">
        <f t="shared" si="19"/>
        <v>CL.IC.SC.110201.01</v>
      </c>
      <c r="R249" s="60" t="s">
        <v>12465</v>
      </c>
    </row>
    <row r="250" spans="1:31" s="60" customFormat="1" ht="15">
      <c r="A250" s="60" t="s">
        <v>3576</v>
      </c>
      <c r="C250" s="61" t="s">
        <v>5749</v>
      </c>
      <c r="E250" s="61" t="s">
        <v>12430</v>
      </c>
      <c r="F250" s="60" t="s">
        <v>3451</v>
      </c>
      <c r="G250" s="60" t="s">
        <v>7089</v>
      </c>
      <c r="H250" s="62" t="s">
        <v>12030</v>
      </c>
      <c r="I250" s="77">
        <v>6</v>
      </c>
      <c r="J250" s="63" t="str">
        <f t="shared" si="16"/>
        <v>IC.SC.110202</v>
      </c>
      <c r="K250" s="61" t="s">
        <v>12175</v>
      </c>
      <c r="L250" s="60" t="str">
        <f t="shared" si="15"/>
        <v>Very Agitated</v>
      </c>
      <c r="M250" s="64" t="str">
        <f t="shared" si="17"/>
        <v>PI.IC.SC.110202.01</v>
      </c>
      <c r="N250" s="64"/>
      <c r="O250" s="64" t="str">
        <f t="shared" si="18"/>
        <v>PH.IC.SC.110202.01</v>
      </c>
      <c r="Q250" s="64" t="str">
        <f t="shared" si="19"/>
        <v>CL.IC.SC.110202.01</v>
      </c>
      <c r="R250" s="60" t="s">
        <v>12465</v>
      </c>
    </row>
    <row r="251" spans="1:31" s="60" customFormat="1" ht="15">
      <c r="A251" s="60" t="s">
        <v>3576</v>
      </c>
      <c r="C251" s="61" t="s">
        <v>5749</v>
      </c>
      <c r="E251" s="61" t="s">
        <v>12182</v>
      </c>
      <c r="F251" s="60" t="s">
        <v>3451</v>
      </c>
      <c r="G251" s="60" t="s">
        <v>7482</v>
      </c>
      <c r="H251" s="62" t="s">
        <v>12032</v>
      </c>
      <c r="I251" s="77">
        <v>5</v>
      </c>
      <c r="J251" s="63" t="str">
        <f t="shared" si="16"/>
        <v>IC.SC.110203</v>
      </c>
      <c r="K251" s="61" t="s">
        <v>2379</v>
      </c>
      <c r="L251" s="60" t="str">
        <f t="shared" si="15"/>
        <v>Agitated</v>
      </c>
      <c r="M251" s="64" t="str">
        <f t="shared" si="17"/>
        <v>PI.IC.SC.110203.01</v>
      </c>
      <c r="N251" s="64"/>
      <c r="O251" s="64" t="str">
        <f t="shared" si="18"/>
        <v>PH.IC.SC.110203.01</v>
      </c>
      <c r="Q251" s="64" t="str">
        <f t="shared" si="19"/>
        <v>CL.IC.SC.110203.01</v>
      </c>
      <c r="R251" s="60" t="s">
        <v>12465</v>
      </c>
    </row>
    <row r="252" spans="1:31" s="60" customFormat="1" ht="15">
      <c r="A252" s="60" t="s">
        <v>3576</v>
      </c>
      <c r="C252" s="61" t="s">
        <v>5749</v>
      </c>
      <c r="E252" s="61" t="s">
        <v>12182</v>
      </c>
      <c r="F252" s="60" t="s">
        <v>3451</v>
      </c>
      <c r="G252" s="60" t="s">
        <v>7086</v>
      </c>
      <c r="H252" s="62" t="s">
        <v>12028</v>
      </c>
      <c r="I252" s="77">
        <v>4</v>
      </c>
      <c r="J252" s="63" t="str">
        <f t="shared" si="16"/>
        <v>IC.SC.110204</v>
      </c>
      <c r="K252" s="61" t="s">
        <v>2379</v>
      </c>
      <c r="L252" s="60" t="str">
        <f t="shared" si="15"/>
        <v>Calm and Cooperative</v>
      </c>
      <c r="M252" s="64" t="str">
        <f t="shared" si="17"/>
        <v>PI.IC.SC.110204.01</v>
      </c>
      <c r="N252" s="64"/>
      <c r="O252" s="64" t="str">
        <f t="shared" si="18"/>
        <v>PH.IC.SC.110204.01</v>
      </c>
      <c r="Q252" s="64" t="str">
        <f t="shared" si="19"/>
        <v>CL.IC.SC.110204.01</v>
      </c>
      <c r="R252" s="60" t="s">
        <v>12465</v>
      </c>
    </row>
    <row r="253" spans="1:31" s="60" customFormat="1" ht="15">
      <c r="A253" s="60" t="s">
        <v>3576</v>
      </c>
      <c r="C253" s="61" t="s">
        <v>5749</v>
      </c>
      <c r="E253" s="61" t="s">
        <v>12182</v>
      </c>
      <c r="F253" s="60" t="s">
        <v>3451</v>
      </c>
      <c r="G253" s="60" t="s">
        <v>7478</v>
      </c>
      <c r="H253" s="62" t="s">
        <v>12210</v>
      </c>
      <c r="I253" s="77">
        <v>3</v>
      </c>
      <c r="J253" s="63" t="str">
        <f t="shared" si="16"/>
        <v>IC.SC.110205</v>
      </c>
      <c r="K253" s="61" t="s">
        <v>2379</v>
      </c>
      <c r="L253" s="60" t="str">
        <f t="shared" si="15"/>
        <v>Sedated</v>
      </c>
      <c r="M253" s="64" t="str">
        <f t="shared" si="17"/>
        <v>PI.IC.SC.110205.01</v>
      </c>
      <c r="N253" s="64"/>
      <c r="O253" s="64" t="str">
        <f t="shared" si="18"/>
        <v>PH.IC.SC.110205.01</v>
      </c>
      <c r="Q253" s="64" t="str">
        <f t="shared" si="19"/>
        <v>CL.IC.SC.110205.01</v>
      </c>
      <c r="R253" s="60" t="s">
        <v>12465</v>
      </c>
    </row>
    <row r="254" spans="1:31" s="60" customFormat="1" ht="15">
      <c r="A254" s="60" t="s">
        <v>3576</v>
      </c>
      <c r="C254" s="61" t="s">
        <v>5749</v>
      </c>
      <c r="E254" s="61" t="s">
        <v>12182</v>
      </c>
      <c r="F254" s="60" t="s">
        <v>3451</v>
      </c>
      <c r="G254" s="60" t="s">
        <v>7087</v>
      </c>
      <c r="H254" s="62" t="s">
        <v>12212</v>
      </c>
      <c r="I254" s="77">
        <v>2</v>
      </c>
      <c r="J254" s="63" t="str">
        <f t="shared" si="16"/>
        <v>IC.SC.110206</v>
      </c>
      <c r="K254" s="61" t="s">
        <v>2379</v>
      </c>
      <c r="L254" s="60" t="str">
        <f t="shared" si="15"/>
        <v>Very Sedated</v>
      </c>
      <c r="M254" s="64" t="str">
        <f t="shared" si="17"/>
        <v>PI.IC.SC.110206.01</v>
      </c>
      <c r="N254" s="64"/>
      <c r="O254" s="64" t="str">
        <f t="shared" si="18"/>
        <v>PH.IC.SC.110206.01</v>
      </c>
      <c r="Q254" s="64" t="str">
        <f t="shared" si="19"/>
        <v>CL.IC.SC.110206.01</v>
      </c>
      <c r="R254" s="60" t="s">
        <v>12465</v>
      </c>
    </row>
    <row r="255" spans="1:31" s="60" customFormat="1" ht="15">
      <c r="A255" s="60" t="s">
        <v>3576</v>
      </c>
      <c r="C255" s="61" t="s">
        <v>5749</v>
      </c>
      <c r="E255" s="61" t="s">
        <v>12182</v>
      </c>
      <c r="F255" s="60" t="s">
        <v>3451</v>
      </c>
      <c r="G255" s="60" t="s">
        <v>7088</v>
      </c>
      <c r="H255" s="62" t="s">
        <v>12225</v>
      </c>
      <c r="I255" s="77">
        <v>1</v>
      </c>
      <c r="J255" s="63" t="str">
        <f t="shared" si="16"/>
        <v>IC.SC.110207</v>
      </c>
      <c r="K255" s="61" t="s">
        <v>2379</v>
      </c>
      <c r="L255" s="60" t="str">
        <f t="shared" si="15"/>
        <v>Unarousable</v>
      </c>
      <c r="M255" s="64" t="str">
        <f t="shared" si="17"/>
        <v>PI.IC.SC.110207.01</v>
      </c>
      <c r="N255" s="64"/>
      <c r="O255" s="64" t="str">
        <f t="shared" si="18"/>
        <v>PH.IC.SC.110207.01</v>
      </c>
      <c r="Q255" s="64" t="str">
        <f t="shared" si="19"/>
        <v>CL.IC.SC.110207.01</v>
      </c>
      <c r="R255" s="60" t="s">
        <v>12465</v>
      </c>
    </row>
    <row r="256" spans="1:31" s="60" customFormat="1" ht="15">
      <c r="A256" s="60" t="s">
        <v>3576</v>
      </c>
      <c r="B256" s="60" t="s">
        <v>13133</v>
      </c>
      <c r="C256" s="61" t="s">
        <v>13134</v>
      </c>
      <c r="D256" s="60" t="s">
        <v>13135</v>
      </c>
      <c r="E256" s="61" t="s">
        <v>12175</v>
      </c>
      <c r="F256" s="60" t="s">
        <v>13147</v>
      </c>
      <c r="G256" s="60" t="s">
        <v>3461</v>
      </c>
      <c r="H256" s="61" t="s">
        <v>12175</v>
      </c>
      <c r="I256" s="77">
        <v>2</v>
      </c>
      <c r="J256" s="63" t="str">
        <f>CONCATENATE("IC.SC.",C256,E256,H256)</f>
        <v>IC.SC.120101</v>
      </c>
      <c r="K256" s="61" t="s">
        <v>12175</v>
      </c>
      <c r="L256" s="60" t="str">
        <f t="shared" si="15"/>
        <v>Moves 4 extremities on command or vol.</v>
      </c>
      <c r="M256" s="64" t="str">
        <f>CONCATENATE("PI.",J256,".",K256)</f>
        <v>PI.IC.SC.120101.01</v>
      </c>
      <c r="N256" s="64"/>
      <c r="O256" s="64" t="str">
        <f>CONCATENATE("PH.",J256,".",K256)</f>
        <v>PH.IC.SC.120101.01</v>
      </c>
      <c r="Q256" s="64" t="str">
        <f>CONCATENATE("CL.",J256,".",K256)</f>
        <v>CL.IC.SC.120101.01</v>
      </c>
      <c r="Z256" s="60" t="s">
        <v>13228</v>
      </c>
      <c r="AA256" s="60">
        <v>1153</v>
      </c>
    </row>
    <row r="257" spans="1:41" s="60" customFormat="1" ht="15">
      <c r="A257" s="60" t="s">
        <v>3576</v>
      </c>
      <c r="C257" s="61" t="s">
        <v>13134</v>
      </c>
      <c r="D257" s="60" t="s">
        <v>13052</v>
      </c>
      <c r="E257" s="61" t="s">
        <v>12175</v>
      </c>
      <c r="F257" s="60" t="s">
        <v>13147</v>
      </c>
      <c r="G257" s="60" t="s">
        <v>3463</v>
      </c>
      <c r="H257" s="61" t="s">
        <v>12182</v>
      </c>
      <c r="I257" s="77">
        <v>1</v>
      </c>
      <c r="J257" s="63" t="str">
        <f t="shared" ref="J257:J320" si="25">CONCATENATE("IC.SC.",C257,E257,H257)</f>
        <v>IC.SC.120102</v>
      </c>
      <c r="K257" s="61" t="s">
        <v>12175</v>
      </c>
      <c r="L257" s="60" t="str">
        <f t="shared" si="15"/>
        <v>Moves 2 extremities on command or vol.</v>
      </c>
      <c r="M257" s="64" t="str">
        <f t="shared" ref="M257:M271" si="26">CONCATENATE("PI.",J257,".",K257)</f>
        <v>PI.IC.SC.120102.01</v>
      </c>
      <c r="N257" s="64"/>
      <c r="O257" s="64" t="str">
        <f t="shared" ref="O257:O271" si="27">CONCATENATE("PH.",J257,".",K257)</f>
        <v>PH.IC.SC.120102.01</v>
      </c>
      <c r="Q257" s="64" t="str">
        <f t="shared" ref="Q257:Q271" si="28">CONCATENATE("CL.",J257,".",K257)</f>
        <v>CL.IC.SC.120102.01</v>
      </c>
      <c r="Z257" s="60" t="s">
        <v>13228</v>
      </c>
      <c r="AA257" s="60">
        <v>1153</v>
      </c>
    </row>
    <row r="258" spans="1:41" s="60" customFormat="1" ht="15">
      <c r="A258" s="60" t="s">
        <v>3576</v>
      </c>
      <c r="C258" s="61" t="s">
        <v>13134</v>
      </c>
      <c r="D258" s="60" t="s">
        <v>13053</v>
      </c>
      <c r="E258" s="61" t="s">
        <v>12175</v>
      </c>
      <c r="F258" s="60" t="s">
        <v>13147</v>
      </c>
      <c r="G258" s="60" t="s">
        <v>3464</v>
      </c>
      <c r="H258" s="61" t="s">
        <v>12185</v>
      </c>
      <c r="I258" s="77">
        <v>0</v>
      </c>
      <c r="J258" s="63" t="str">
        <f t="shared" si="25"/>
        <v>IC.SC.120103</v>
      </c>
      <c r="K258" s="61" t="s">
        <v>12175</v>
      </c>
      <c r="L258" s="60" t="str">
        <f t="shared" si="15"/>
        <v>Move no extremities</v>
      </c>
      <c r="M258" s="64" t="str">
        <f t="shared" si="26"/>
        <v>PI.IC.SC.120103.01</v>
      </c>
      <c r="N258" s="64"/>
      <c r="O258" s="64" t="str">
        <f t="shared" si="27"/>
        <v>PH.IC.SC.120103.01</v>
      </c>
      <c r="Q258" s="64" t="str">
        <f t="shared" si="28"/>
        <v>CL.IC.SC.120103.01</v>
      </c>
      <c r="Z258" s="60" t="s">
        <v>13228</v>
      </c>
      <c r="AA258" s="60">
        <v>1153</v>
      </c>
    </row>
    <row r="259" spans="1:41" s="60" customFormat="1" ht="15">
      <c r="A259" s="60" t="s">
        <v>3576</v>
      </c>
      <c r="C259" s="61" t="s">
        <v>13134</v>
      </c>
      <c r="D259" s="60" t="s">
        <v>13142</v>
      </c>
      <c r="E259" s="61" t="s">
        <v>12182</v>
      </c>
      <c r="F259" s="60" t="s">
        <v>13142</v>
      </c>
      <c r="G259" s="60" t="s">
        <v>3586</v>
      </c>
      <c r="H259" s="61" t="s">
        <v>12175</v>
      </c>
      <c r="I259" s="77">
        <v>2</v>
      </c>
      <c r="J259" s="63" t="str">
        <f t="shared" si="25"/>
        <v>IC.SC.120201</v>
      </c>
      <c r="K259" s="61" t="s">
        <v>12175</v>
      </c>
      <c r="L259" s="60" t="str">
        <f t="shared" si="15"/>
        <v>Deep breathe &amp; cough freely</v>
      </c>
      <c r="M259" s="64" t="str">
        <f t="shared" si="26"/>
        <v>PI.IC.SC.120201.01</v>
      </c>
      <c r="N259" s="64"/>
      <c r="O259" s="64" t="str">
        <f t="shared" si="27"/>
        <v>PH.IC.SC.120201.01</v>
      </c>
      <c r="Q259" s="64" t="str">
        <f t="shared" si="28"/>
        <v>CL.IC.SC.120201.01</v>
      </c>
      <c r="Z259" s="60" t="s">
        <v>13228</v>
      </c>
      <c r="AA259" s="60">
        <v>1153</v>
      </c>
    </row>
    <row r="260" spans="1:41" s="60" customFormat="1" ht="15">
      <c r="A260" s="60" t="s">
        <v>3576</v>
      </c>
      <c r="C260" s="61" t="s">
        <v>13134</v>
      </c>
      <c r="D260" s="60" t="s">
        <v>13052</v>
      </c>
      <c r="E260" s="61" t="s">
        <v>12182</v>
      </c>
      <c r="F260" s="60" t="s">
        <v>13142</v>
      </c>
      <c r="G260" s="60" t="s">
        <v>3587</v>
      </c>
      <c r="H260" s="61" t="s">
        <v>12182</v>
      </c>
      <c r="I260" s="77">
        <v>1</v>
      </c>
      <c r="J260" s="63" t="str">
        <f t="shared" si="25"/>
        <v>IC.SC.120202</v>
      </c>
      <c r="K260" s="61" t="s">
        <v>12175</v>
      </c>
      <c r="L260" s="60" t="str">
        <f t="shared" si="15"/>
        <v>Limited breathing or dyspnea</v>
      </c>
      <c r="M260" s="64" t="str">
        <f t="shared" si="26"/>
        <v>PI.IC.SC.120202.01</v>
      </c>
      <c r="N260" s="64"/>
      <c r="O260" s="64" t="str">
        <f t="shared" si="27"/>
        <v>PH.IC.SC.120202.01</v>
      </c>
      <c r="Q260" s="64" t="str">
        <f t="shared" si="28"/>
        <v>CL.IC.SC.120202.01</v>
      </c>
      <c r="Z260" s="60" t="s">
        <v>13228</v>
      </c>
      <c r="AA260" s="60">
        <v>1153</v>
      </c>
    </row>
    <row r="261" spans="1:41" s="60" customFormat="1" ht="15">
      <c r="A261" s="60" t="s">
        <v>3576</v>
      </c>
      <c r="C261" s="61" t="s">
        <v>13134</v>
      </c>
      <c r="D261" s="60" t="s">
        <v>13143</v>
      </c>
      <c r="E261" s="61" t="s">
        <v>12182</v>
      </c>
      <c r="F261" s="60" t="s">
        <v>13142</v>
      </c>
      <c r="G261" s="60" t="s">
        <v>3588</v>
      </c>
      <c r="H261" s="61" t="s">
        <v>12185</v>
      </c>
      <c r="I261" s="77">
        <v>0</v>
      </c>
      <c r="J261" s="63" t="str">
        <f t="shared" si="25"/>
        <v>IC.SC.120203</v>
      </c>
      <c r="K261" s="61" t="s">
        <v>12175</v>
      </c>
      <c r="L261" s="60" t="str">
        <f t="shared" si="15"/>
        <v>Apneic</v>
      </c>
      <c r="M261" s="64" t="str">
        <f t="shared" si="26"/>
        <v>PI.IC.SC.120203.01</v>
      </c>
      <c r="N261" s="64"/>
      <c r="O261" s="64" t="str">
        <f t="shared" si="27"/>
        <v>PH.IC.SC.120203.01</v>
      </c>
      <c r="Q261" s="64" t="str">
        <f t="shared" si="28"/>
        <v>CL.IC.SC.120203.01</v>
      </c>
      <c r="Z261" s="60" t="s">
        <v>13228</v>
      </c>
      <c r="AA261" s="60">
        <v>1153</v>
      </c>
    </row>
    <row r="262" spans="1:41" s="60" customFormat="1" ht="15">
      <c r="A262" s="60" t="s">
        <v>13148</v>
      </c>
      <c r="C262" s="61" t="s">
        <v>13134</v>
      </c>
      <c r="D262" s="60" t="s">
        <v>13144</v>
      </c>
      <c r="E262" s="61" t="s">
        <v>12185</v>
      </c>
      <c r="F262" s="60" t="s">
        <v>13149</v>
      </c>
      <c r="G262" s="60" t="s">
        <v>3590</v>
      </c>
      <c r="H262" s="62" t="s">
        <v>11848</v>
      </c>
      <c r="I262" s="77">
        <v>2</v>
      </c>
      <c r="J262" s="63" t="str">
        <f t="shared" si="25"/>
        <v>IC.SC.120301</v>
      </c>
      <c r="K262" s="61" t="s">
        <v>12175</v>
      </c>
      <c r="L262" s="60" t="str">
        <f t="shared" si="15"/>
        <v>BP +/- 20% pre anes levels</v>
      </c>
      <c r="M262" s="64" t="str">
        <f t="shared" si="26"/>
        <v>PI.IC.SC.120301.01</v>
      </c>
      <c r="N262" s="64"/>
      <c r="O262" s="64" t="str">
        <f t="shared" si="27"/>
        <v>PH.IC.SC.120301.01</v>
      </c>
      <c r="Q262" s="64" t="str">
        <f t="shared" si="28"/>
        <v>CL.IC.SC.120301.01</v>
      </c>
      <c r="Z262" s="60" t="s">
        <v>13228</v>
      </c>
      <c r="AA262" s="60">
        <v>1153</v>
      </c>
    </row>
    <row r="263" spans="1:41" s="60" customFormat="1" ht="15">
      <c r="A263" s="60" t="s">
        <v>3576</v>
      </c>
      <c r="C263" s="61" t="s">
        <v>13134</v>
      </c>
      <c r="D263" s="60" t="s">
        <v>13145</v>
      </c>
      <c r="E263" s="61" t="s">
        <v>12185</v>
      </c>
      <c r="F263" s="60" t="s">
        <v>13149</v>
      </c>
      <c r="G263" s="60" t="s">
        <v>3591</v>
      </c>
      <c r="H263" s="62" t="s">
        <v>12030</v>
      </c>
      <c r="I263" s="77">
        <v>1</v>
      </c>
      <c r="J263" s="63" t="str">
        <f t="shared" si="25"/>
        <v>IC.SC.120302</v>
      </c>
      <c r="K263" s="61" t="s">
        <v>12175</v>
      </c>
      <c r="L263" s="60" t="str">
        <f t="shared" si="15"/>
        <v>BP +/- 20% - 50% pre anes levels</v>
      </c>
      <c r="M263" s="64" t="str">
        <f t="shared" si="26"/>
        <v>PI.IC.SC.120302.01</v>
      </c>
      <c r="N263" s="64"/>
      <c r="O263" s="64" t="str">
        <f t="shared" si="27"/>
        <v>PH.IC.SC.120302.01</v>
      </c>
      <c r="Q263" s="64" t="str">
        <f t="shared" si="28"/>
        <v>CL.IC.SC.120302.01</v>
      </c>
      <c r="Z263" s="60" t="s">
        <v>13228</v>
      </c>
      <c r="AA263" s="60">
        <v>1153</v>
      </c>
    </row>
    <row r="264" spans="1:41" s="60" customFormat="1" ht="15">
      <c r="A264" s="60" t="s">
        <v>3576</v>
      </c>
      <c r="C264" s="61" t="s">
        <v>13134</v>
      </c>
      <c r="D264" s="60" t="s">
        <v>13145</v>
      </c>
      <c r="E264" s="61" t="s">
        <v>12185</v>
      </c>
      <c r="F264" s="60" t="s">
        <v>13149</v>
      </c>
      <c r="G264" s="60" t="s">
        <v>3712</v>
      </c>
      <c r="H264" s="62" t="s">
        <v>12032</v>
      </c>
      <c r="I264" s="77">
        <v>0</v>
      </c>
      <c r="J264" s="63" t="str">
        <f t="shared" si="25"/>
        <v>IC.SC.120303</v>
      </c>
      <c r="K264" s="61" t="s">
        <v>12175</v>
      </c>
      <c r="L264" s="60" t="str">
        <f t="shared" si="15"/>
        <v>BP +/- 50% pre anes levels</v>
      </c>
      <c r="M264" s="64" t="str">
        <f t="shared" si="26"/>
        <v>PI.IC.SC.120303.01</v>
      </c>
      <c r="N264" s="64"/>
      <c r="O264" s="64" t="str">
        <f t="shared" si="27"/>
        <v>PH.IC.SC.120303.01</v>
      </c>
      <c r="Q264" s="64" t="str">
        <f t="shared" si="28"/>
        <v>CL.IC.SC.120303.01</v>
      </c>
      <c r="Z264" s="60" t="s">
        <v>13228</v>
      </c>
      <c r="AA264" s="60">
        <v>1153</v>
      </c>
    </row>
    <row r="265" spans="1:41" s="60" customFormat="1" ht="15">
      <c r="A265" s="60" t="s">
        <v>3576</v>
      </c>
      <c r="C265" s="61" t="s">
        <v>13134</v>
      </c>
      <c r="D265" s="60" t="s">
        <v>13146</v>
      </c>
      <c r="E265" s="61" t="s">
        <v>6464</v>
      </c>
      <c r="F265" s="60" t="s">
        <v>13150</v>
      </c>
      <c r="G265" s="60" t="s">
        <v>3714</v>
      </c>
      <c r="H265" s="62" t="s">
        <v>11848</v>
      </c>
      <c r="I265" s="77">
        <v>2</v>
      </c>
      <c r="J265" s="63" t="str">
        <f t="shared" si="25"/>
        <v>IC.SC.120401</v>
      </c>
      <c r="K265" s="61" t="s">
        <v>12175</v>
      </c>
      <c r="L265" s="60" t="str">
        <f t="shared" si="15"/>
        <v>Fully awake</v>
      </c>
      <c r="M265" s="64" t="str">
        <f t="shared" si="26"/>
        <v>PI.IC.SC.120401.01</v>
      </c>
      <c r="N265" s="64"/>
      <c r="O265" s="64" t="str">
        <f t="shared" si="27"/>
        <v>PH.IC.SC.120401.01</v>
      </c>
      <c r="Q265" s="64" t="str">
        <f t="shared" si="28"/>
        <v>CL.IC.SC.120401.01</v>
      </c>
      <c r="Z265" s="60" t="s">
        <v>13228</v>
      </c>
      <c r="AA265" s="60">
        <v>1153</v>
      </c>
    </row>
    <row r="266" spans="1:41" s="60" customFormat="1" ht="15">
      <c r="A266" s="60" t="s">
        <v>3576</v>
      </c>
      <c r="C266" s="61" t="s">
        <v>13134</v>
      </c>
      <c r="D266" s="60" t="s">
        <v>13052</v>
      </c>
      <c r="E266" s="61" t="s">
        <v>6464</v>
      </c>
      <c r="F266" s="60" t="s">
        <v>13150</v>
      </c>
      <c r="G266" s="60" t="s">
        <v>3715</v>
      </c>
      <c r="H266" s="62" t="s">
        <v>12030</v>
      </c>
      <c r="I266" s="77">
        <v>1</v>
      </c>
      <c r="J266" s="63" t="str">
        <f t="shared" si="25"/>
        <v>IC.SC.120402</v>
      </c>
      <c r="K266" s="61" t="s">
        <v>12175</v>
      </c>
      <c r="L266" s="60" t="str">
        <f t="shared" si="15"/>
        <v>Arousable on command</v>
      </c>
      <c r="M266" s="64" t="str">
        <f t="shared" si="26"/>
        <v>PI.IC.SC.120402.01</v>
      </c>
      <c r="N266" s="64"/>
      <c r="O266" s="64" t="str">
        <f t="shared" si="27"/>
        <v>PH.IC.SC.120402.01</v>
      </c>
      <c r="Q266" s="64" t="str">
        <f t="shared" si="28"/>
        <v>CL.IC.SC.120402.01</v>
      </c>
      <c r="Z266" s="60" t="s">
        <v>13228</v>
      </c>
      <c r="AA266" s="60">
        <v>1153</v>
      </c>
    </row>
    <row r="267" spans="1:41" s="60" customFormat="1" ht="15">
      <c r="A267" s="60" t="s">
        <v>3576</v>
      </c>
      <c r="C267" s="61" t="s">
        <v>13134</v>
      </c>
      <c r="D267" s="60" t="s">
        <v>13052</v>
      </c>
      <c r="E267" s="61" t="s">
        <v>6464</v>
      </c>
      <c r="F267" s="60" t="s">
        <v>13150</v>
      </c>
      <c r="G267" s="60" t="s">
        <v>3711</v>
      </c>
      <c r="H267" s="62" t="s">
        <v>12032</v>
      </c>
      <c r="I267" s="77">
        <v>0</v>
      </c>
      <c r="J267" s="63" t="str">
        <f t="shared" si="25"/>
        <v>IC.SC.120403</v>
      </c>
      <c r="K267" s="61" t="s">
        <v>12175</v>
      </c>
      <c r="L267" s="60" t="str">
        <f t="shared" si="15"/>
        <v>Not responsive</v>
      </c>
      <c r="M267" s="64" t="str">
        <f t="shared" si="26"/>
        <v>PI.IC.SC.120403.01</v>
      </c>
      <c r="N267" s="64"/>
      <c r="O267" s="64" t="str">
        <f t="shared" si="27"/>
        <v>PH.IC.SC.120403.01</v>
      </c>
      <c r="Q267" s="64" t="str">
        <f t="shared" si="28"/>
        <v>CL.IC.SC.120403.01</v>
      </c>
      <c r="Z267" s="60" t="s">
        <v>13228</v>
      </c>
      <c r="AA267" s="60">
        <v>1153</v>
      </c>
    </row>
    <row r="268" spans="1:41" s="60" customFormat="1" ht="15">
      <c r="A268" s="60" t="s">
        <v>3576</v>
      </c>
      <c r="C268" s="61" t="s">
        <v>13134</v>
      </c>
      <c r="D268" s="60" t="s">
        <v>13218</v>
      </c>
      <c r="E268" s="61" t="s">
        <v>6291</v>
      </c>
      <c r="F268" s="60" t="s">
        <v>13151</v>
      </c>
      <c r="G268" s="60" t="s">
        <v>13216</v>
      </c>
      <c r="H268" s="62" t="s">
        <v>11848</v>
      </c>
      <c r="I268" s="77">
        <v>2</v>
      </c>
      <c r="J268" s="63" t="str">
        <f t="shared" si="25"/>
        <v>IC.SC.120501</v>
      </c>
      <c r="K268" s="61" t="s">
        <v>12175</v>
      </c>
      <c r="L268" s="60" t="str">
        <f t="shared" si="15"/>
        <v>Sat&gt;92% on RA - 2</v>
      </c>
      <c r="M268" s="64" t="str">
        <f t="shared" si="26"/>
        <v>PI.IC.SC.120501.01</v>
      </c>
      <c r="N268" s="64"/>
      <c r="O268" s="64" t="str">
        <f t="shared" si="27"/>
        <v>PH.IC.SC.120501.01</v>
      </c>
      <c r="Q268" s="64" t="str">
        <f t="shared" si="28"/>
        <v>CL.IC.SC.120501.01</v>
      </c>
      <c r="Z268" s="60" t="s">
        <v>13228</v>
      </c>
      <c r="AA268" s="60">
        <v>1153</v>
      </c>
    </row>
    <row r="269" spans="1:41" s="60" customFormat="1" ht="15">
      <c r="A269" s="60" t="s">
        <v>3576</v>
      </c>
      <c r="C269" s="61" t="s">
        <v>13134</v>
      </c>
      <c r="D269" s="60" t="s">
        <v>13052</v>
      </c>
      <c r="E269" s="61" t="s">
        <v>6291</v>
      </c>
      <c r="F269" s="60" t="s">
        <v>13151</v>
      </c>
      <c r="G269" s="60" t="s">
        <v>13152</v>
      </c>
      <c r="H269" s="62" t="s">
        <v>12030</v>
      </c>
      <c r="I269" s="77">
        <v>1</v>
      </c>
      <c r="J269" s="63" t="str">
        <f t="shared" si="25"/>
        <v>IC.SC.120502</v>
      </c>
      <c r="K269" s="61" t="s">
        <v>12175</v>
      </c>
      <c r="L269" s="60" t="str">
        <f t="shared" si="15"/>
        <v>O2 to maintain 92% - 1</v>
      </c>
      <c r="M269" s="64" t="str">
        <f t="shared" si="26"/>
        <v>PI.IC.SC.120502.01</v>
      </c>
      <c r="N269" s="64"/>
      <c r="O269" s="64" t="str">
        <f t="shared" si="27"/>
        <v>PH.IC.SC.120502.01</v>
      </c>
      <c r="Q269" s="64" t="str">
        <f t="shared" si="28"/>
        <v>CL.IC.SC.120502.01</v>
      </c>
      <c r="Z269" s="60" t="s">
        <v>13228</v>
      </c>
      <c r="AA269" s="60">
        <v>1153</v>
      </c>
    </row>
    <row r="270" spans="1:41" s="60" customFormat="1" ht="15">
      <c r="A270" s="60" t="s">
        <v>3576</v>
      </c>
      <c r="C270" s="61" t="s">
        <v>328</v>
      </c>
      <c r="D270" s="60" t="s">
        <v>2233</v>
      </c>
      <c r="E270" s="61" t="s">
        <v>6291</v>
      </c>
      <c r="F270" s="60" t="s">
        <v>13151</v>
      </c>
      <c r="G270" s="60" t="s">
        <v>13217</v>
      </c>
      <c r="H270" s="62" t="s">
        <v>12032</v>
      </c>
      <c r="I270" s="77">
        <v>0</v>
      </c>
      <c r="J270" s="63" t="str">
        <f>CONCATENATE("IC.SC.",C270,E270,H270)</f>
        <v>IC.SC.120503</v>
      </c>
      <c r="K270" s="61" t="s">
        <v>86</v>
      </c>
      <c r="L270" s="60" t="str">
        <f>G270</f>
        <v>Sat&lt;90% with O2 - 0</v>
      </c>
      <c r="M270" s="64" t="str">
        <f>CONCATENATE("PI.",J270,".",K270)</f>
        <v>PI.IC.SC.120503.01</v>
      </c>
      <c r="N270" s="64"/>
      <c r="O270" s="64" t="str">
        <f>CONCATENATE("PH.",J270,".",K270)</f>
        <v>PH.IC.SC.120503.01</v>
      </c>
      <c r="Q270" s="64" t="str">
        <f>CONCATENATE("CL.",J270,".",K270)</f>
        <v>CL.IC.SC.120503.01</v>
      </c>
      <c r="Z270" s="60" t="s">
        <v>88</v>
      </c>
      <c r="AA270" s="60">
        <v>1153</v>
      </c>
    </row>
    <row r="271" spans="1:41" s="60" customFormat="1" ht="15">
      <c r="A271" s="60" t="s">
        <v>3576</v>
      </c>
      <c r="C271" s="61" t="s">
        <v>13134</v>
      </c>
      <c r="D271" s="60" t="s">
        <v>13924</v>
      </c>
      <c r="E271" s="61" t="s">
        <v>6291</v>
      </c>
      <c r="F271" s="60" t="s">
        <v>13925</v>
      </c>
      <c r="G271" s="60" t="s">
        <v>13926</v>
      </c>
      <c r="H271" s="62" t="s">
        <v>12028</v>
      </c>
      <c r="I271" s="77"/>
      <c r="J271" s="63" t="str">
        <f t="shared" si="25"/>
        <v>IC.SC.120504</v>
      </c>
      <c r="K271" s="61" t="s">
        <v>12175</v>
      </c>
      <c r="L271" s="60" t="str">
        <f t="shared" si="15"/>
        <v>Total Modified Aldrete Score</v>
      </c>
      <c r="M271" s="64" t="str">
        <f t="shared" si="26"/>
        <v>PI.IC.SC.120504.01</v>
      </c>
      <c r="N271" s="64"/>
      <c r="O271" s="64" t="str">
        <f t="shared" si="27"/>
        <v>PH.IC.SC.120504.01</v>
      </c>
      <c r="Q271" s="64" t="str">
        <f t="shared" si="28"/>
        <v>CL.IC.SC.120504.01</v>
      </c>
      <c r="Z271" s="60" t="s">
        <v>13228</v>
      </c>
      <c r="AA271" s="60">
        <v>1153</v>
      </c>
      <c r="AN271" s="60" t="s">
        <v>12773</v>
      </c>
      <c r="AO271" s="60">
        <v>1153</v>
      </c>
    </row>
    <row r="272" spans="1:41" s="60" customFormat="1" ht="45">
      <c r="A272" s="60" t="s">
        <v>13229</v>
      </c>
      <c r="B272" s="60" t="s">
        <v>13230</v>
      </c>
      <c r="C272" s="61" t="s">
        <v>1824</v>
      </c>
      <c r="D272" s="60" t="s">
        <v>1920</v>
      </c>
      <c r="E272" s="61" t="s">
        <v>1903</v>
      </c>
      <c r="F272" s="60" t="s">
        <v>14317</v>
      </c>
      <c r="G272" s="102" t="s">
        <v>14497</v>
      </c>
      <c r="H272" s="61" t="s">
        <v>1849</v>
      </c>
      <c r="I272" s="60">
        <v>2</v>
      </c>
      <c r="J272" s="63" t="str">
        <f t="shared" si="25"/>
        <v>IC.SC.130101</v>
      </c>
      <c r="K272" s="61" t="s">
        <v>12906</v>
      </c>
      <c r="L272" s="60" t="s">
        <v>1851</v>
      </c>
      <c r="M272" s="64" t="str">
        <f t="shared" ref="M272:M284" si="29">CONCATENATE("PI.",J272,".",K272)</f>
        <v>PI.IC.SC.130101.01</v>
      </c>
      <c r="N272" s="64"/>
      <c r="O272" s="64" t="str">
        <f t="shared" ref="O272:O284" si="30">CONCATENATE("PH.",J272,".",K272)</f>
        <v>PH.IC.SC.130101.01</v>
      </c>
      <c r="Q272" s="64" t="str">
        <f t="shared" ref="Q272:Q284" si="31">CONCATENATE("CL.",J272,".",K272)</f>
        <v>CL.IC.SC.130101.01</v>
      </c>
      <c r="Z272" s="60" t="s">
        <v>1706</v>
      </c>
      <c r="AA272" s="60">
        <v>1154</v>
      </c>
    </row>
    <row r="273" spans="1:41" s="60" customFormat="1" ht="30">
      <c r="A273" s="60" t="s">
        <v>13229</v>
      </c>
      <c r="C273" s="61" t="s">
        <v>1824</v>
      </c>
      <c r="E273" s="61" t="s">
        <v>1903</v>
      </c>
      <c r="F273" s="60" t="s">
        <v>14317</v>
      </c>
      <c r="G273" s="102" t="s">
        <v>14498</v>
      </c>
      <c r="H273" s="61" t="s">
        <v>1850</v>
      </c>
      <c r="I273" s="60">
        <v>1</v>
      </c>
      <c r="J273" s="63" t="str">
        <f t="shared" si="25"/>
        <v>IC.SC.130102</v>
      </c>
      <c r="K273" s="61" t="s">
        <v>12906</v>
      </c>
      <c r="L273" s="60" t="s">
        <v>1852</v>
      </c>
      <c r="M273" s="64" t="str">
        <f t="shared" si="29"/>
        <v>PI.IC.SC.130102.01</v>
      </c>
      <c r="N273" s="64"/>
      <c r="O273" s="64" t="str">
        <f t="shared" si="30"/>
        <v>PH.IC.SC.130102.01</v>
      </c>
      <c r="Q273" s="64" t="str">
        <f t="shared" si="31"/>
        <v>CL.IC.SC.130102.01</v>
      </c>
      <c r="Z273" s="60" t="s">
        <v>1706</v>
      </c>
      <c r="AA273" s="60">
        <v>1154</v>
      </c>
    </row>
    <row r="274" spans="1:41" s="60" customFormat="1" ht="45">
      <c r="A274" s="60" t="s">
        <v>13229</v>
      </c>
      <c r="C274" s="61" t="s">
        <v>1824</v>
      </c>
      <c r="E274" s="61" t="s">
        <v>1903</v>
      </c>
      <c r="F274" s="60" t="s">
        <v>14317</v>
      </c>
      <c r="G274" s="102" t="s">
        <v>14499</v>
      </c>
      <c r="H274" s="61" t="s">
        <v>1664</v>
      </c>
      <c r="I274" s="60">
        <v>0</v>
      </c>
      <c r="J274" s="63" t="str">
        <f t="shared" si="25"/>
        <v>IC.SC.130103</v>
      </c>
      <c r="K274" s="61" t="s">
        <v>12906</v>
      </c>
      <c r="L274" s="60" t="s">
        <v>1705</v>
      </c>
      <c r="M274" s="64" t="str">
        <f t="shared" si="29"/>
        <v>PI.IC.SC.130103.01</v>
      </c>
      <c r="N274" s="64"/>
      <c r="O274" s="64" t="str">
        <f t="shared" si="30"/>
        <v>PH.IC.SC.130103.01</v>
      </c>
      <c r="Q274" s="64" t="str">
        <f t="shared" si="31"/>
        <v>CL.IC.SC.130103.01</v>
      </c>
      <c r="Z274" s="60" t="s">
        <v>1706</v>
      </c>
      <c r="AA274" s="60">
        <v>1154</v>
      </c>
    </row>
    <row r="275" spans="1:41" s="60" customFormat="1" ht="92">
      <c r="A275" s="60" t="s">
        <v>13229</v>
      </c>
      <c r="C275" s="61" t="s">
        <v>1824</v>
      </c>
      <c r="D275" s="60" t="s">
        <v>1854</v>
      </c>
      <c r="E275" s="61" t="s">
        <v>1904</v>
      </c>
      <c r="F275" s="60" t="s">
        <v>14318</v>
      </c>
      <c r="G275" s="93" t="s">
        <v>1916</v>
      </c>
      <c r="H275" s="61" t="s">
        <v>1903</v>
      </c>
      <c r="I275" s="60">
        <v>2</v>
      </c>
      <c r="J275" s="63" t="str">
        <f t="shared" si="25"/>
        <v>IC.SC.130201</v>
      </c>
      <c r="K275" s="61" t="s">
        <v>12906</v>
      </c>
      <c r="L275" s="93" t="s">
        <v>1760</v>
      </c>
      <c r="M275" s="64" t="str">
        <f t="shared" si="29"/>
        <v>PI.IC.SC.130201.01</v>
      </c>
      <c r="N275" s="64"/>
      <c r="O275" s="64" t="str">
        <f t="shared" si="30"/>
        <v>PH.IC.SC.130201.01</v>
      </c>
      <c r="Q275" s="64" t="str">
        <f t="shared" si="31"/>
        <v>CL.IC.SC.130201.01</v>
      </c>
      <c r="Z275" s="60" t="s">
        <v>1706</v>
      </c>
      <c r="AA275" s="60">
        <v>1154</v>
      </c>
    </row>
    <row r="276" spans="1:41" s="60" customFormat="1" ht="118.25" customHeight="1">
      <c r="A276" s="60" t="s">
        <v>13229</v>
      </c>
      <c r="C276" s="61" t="s">
        <v>1824</v>
      </c>
      <c r="E276" s="61" t="s">
        <v>1904</v>
      </c>
      <c r="F276" s="60" t="s">
        <v>14318</v>
      </c>
      <c r="G276" s="93" t="s">
        <v>1848</v>
      </c>
      <c r="H276" s="61" t="s">
        <v>1904</v>
      </c>
      <c r="I276" s="60">
        <v>1</v>
      </c>
      <c r="J276" s="63" t="str">
        <f t="shared" si="25"/>
        <v>IC.SC.130202</v>
      </c>
      <c r="K276" s="61" t="s">
        <v>12906</v>
      </c>
      <c r="L276" s="93" t="s">
        <v>1845</v>
      </c>
      <c r="M276" s="64" t="str">
        <f t="shared" si="29"/>
        <v>PI.IC.SC.130202.01</v>
      </c>
      <c r="N276" s="64"/>
      <c r="O276" s="64" t="str">
        <f t="shared" si="30"/>
        <v>PH.IC.SC.130202.01</v>
      </c>
      <c r="Q276" s="64" t="str">
        <f t="shared" si="31"/>
        <v>CL.IC.SC.130202.01</v>
      </c>
      <c r="Z276" s="60" t="s">
        <v>1706</v>
      </c>
      <c r="AA276" s="60">
        <v>1154</v>
      </c>
    </row>
    <row r="277" spans="1:41" s="60" customFormat="1" ht="105">
      <c r="A277" s="60" t="s">
        <v>13229</v>
      </c>
      <c r="C277" s="61" t="s">
        <v>1824</v>
      </c>
      <c r="E277" s="61" t="s">
        <v>1904</v>
      </c>
      <c r="F277" s="60" t="s">
        <v>14318</v>
      </c>
      <c r="G277" s="93" t="s">
        <v>1759</v>
      </c>
      <c r="H277" s="61" t="s">
        <v>1664</v>
      </c>
      <c r="I277" s="60">
        <v>0</v>
      </c>
      <c r="J277" s="63" t="str">
        <f t="shared" si="25"/>
        <v>IC.SC.130203</v>
      </c>
      <c r="K277" s="61" t="s">
        <v>12906</v>
      </c>
      <c r="L277" s="93" t="s">
        <v>1846</v>
      </c>
      <c r="M277" s="64" t="str">
        <f t="shared" si="29"/>
        <v>PI.IC.SC.130203.01</v>
      </c>
      <c r="N277" s="64"/>
      <c r="O277" s="64" t="str">
        <f t="shared" si="30"/>
        <v>PH.IC.SC.130203.01</v>
      </c>
      <c r="Q277" s="64" t="str">
        <f t="shared" si="31"/>
        <v>CL.IC.SC.130203.01</v>
      </c>
      <c r="Z277" s="60" t="s">
        <v>1706</v>
      </c>
      <c r="AA277" s="60">
        <v>1154</v>
      </c>
    </row>
    <row r="278" spans="1:41" s="60" customFormat="1" ht="27">
      <c r="A278" s="60" t="s">
        <v>13229</v>
      </c>
      <c r="C278" s="61" t="s">
        <v>1824</v>
      </c>
      <c r="D278" s="60" t="s">
        <v>1847</v>
      </c>
      <c r="E278" s="61" t="s">
        <v>1664</v>
      </c>
      <c r="F278" s="60" t="s">
        <v>14319</v>
      </c>
      <c r="G278" s="93" t="s">
        <v>1910</v>
      </c>
      <c r="H278" s="61" t="s">
        <v>1903</v>
      </c>
      <c r="I278" s="60">
        <v>2</v>
      </c>
      <c r="J278" s="63" t="str">
        <f t="shared" si="25"/>
        <v>IC.SC.130301</v>
      </c>
      <c r="K278" s="61" t="s">
        <v>12906</v>
      </c>
      <c r="L278" s="93" t="s">
        <v>1800</v>
      </c>
      <c r="M278" s="64" t="str">
        <f t="shared" si="29"/>
        <v>PI.IC.SC.130301.01</v>
      </c>
      <c r="N278" s="64"/>
      <c r="O278" s="64" t="str">
        <f t="shared" si="30"/>
        <v>PH.IC.SC.130301.01</v>
      </c>
      <c r="Q278" s="64" t="str">
        <f t="shared" si="31"/>
        <v>CL.IC.SC.130301.01</v>
      </c>
      <c r="Z278" s="60" t="s">
        <v>1706</v>
      </c>
      <c r="AA278" s="60">
        <v>1154</v>
      </c>
    </row>
    <row r="279" spans="1:41" s="60" customFormat="1" ht="27">
      <c r="A279" s="60" t="s">
        <v>13229</v>
      </c>
      <c r="C279" s="61" t="s">
        <v>1824</v>
      </c>
      <c r="E279" s="61" t="s">
        <v>1664</v>
      </c>
      <c r="F279" s="60" t="s">
        <v>14319</v>
      </c>
      <c r="G279" s="93" t="s">
        <v>1877</v>
      </c>
      <c r="H279" s="61" t="s">
        <v>1904</v>
      </c>
      <c r="I279" s="60">
        <v>1</v>
      </c>
      <c r="J279" s="63" t="str">
        <f t="shared" si="25"/>
        <v>IC.SC.130302</v>
      </c>
      <c r="K279" s="61" t="s">
        <v>12906</v>
      </c>
      <c r="L279" s="60" t="s">
        <v>1878</v>
      </c>
      <c r="M279" s="64" t="str">
        <f t="shared" si="29"/>
        <v>PI.IC.SC.130302.01</v>
      </c>
      <c r="N279" s="64"/>
      <c r="O279" s="64" t="str">
        <f t="shared" si="30"/>
        <v>PH.IC.SC.130302.01</v>
      </c>
      <c r="Q279" s="64" t="str">
        <f t="shared" si="31"/>
        <v>CL.IC.SC.130302.01</v>
      </c>
      <c r="Z279" s="60" t="s">
        <v>1706</v>
      </c>
      <c r="AA279" s="60">
        <v>1154</v>
      </c>
    </row>
    <row r="280" spans="1:41" s="60" customFormat="1" ht="27">
      <c r="A280" s="60" t="s">
        <v>13229</v>
      </c>
      <c r="C280" s="61" t="s">
        <v>1824</v>
      </c>
      <c r="E280" s="61" t="s">
        <v>1664</v>
      </c>
      <c r="F280" s="60" t="s">
        <v>14319</v>
      </c>
      <c r="G280" s="93" t="s">
        <v>1879</v>
      </c>
      <c r="H280" s="61" t="s">
        <v>1664</v>
      </c>
      <c r="I280" s="60">
        <v>0</v>
      </c>
      <c r="J280" s="63" t="str">
        <f t="shared" si="25"/>
        <v>IC.SC.130303</v>
      </c>
      <c r="K280" s="61" t="s">
        <v>12906</v>
      </c>
      <c r="L280" s="60" t="s">
        <v>1880</v>
      </c>
      <c r="M280" s="64" t="str">
        <f t="shared" si="29"/>
        <v>PI.IC.SC.130303.01</v>
      </c>
      <c r="N280" s="64"/>
      <c r="O280" s="64" t="str">
        <f t="shared" si="30"/>
        <v>PH.IC.SC.130303.01</v>
      </c>
      <c r="Q280" s="64" t="str">
        <f t="shared" si="31"/>
        <v>CL.IC.SC.130303.01</v>
      </c>
      <c r="Z280" s="60" t="s">
        <v>1706</v>
      </c>
      <c r="AA280" s="60">
        <v>1154</v>
      </c>
    </row>
    <row r="281" spans="1:41" s="60" customFormat="1" ht="27">
      <c r="A281" s="60" t="s">
        <v>13229</v>
      </c>
      <c r="C281" s="61" t="s">
        <v>1824</v>
      </c>
      <c r="D281" s="60" t="s">
        <v>1881</v>
      </c>
      <c r="E281" s="61" t="s">
        <v>1665</v>
      </c>
      <c r="F281" s="60" t="s">
        <v>14320</v>
      </c>
      <c r="G281" s="93" t="s">
        <v>1882</v>
      </c>
      <c r="H281" s="61" t="s">
        <v>1903</v>
      </c>
      <c r="I281" s="60">
        <v>2</v>
      </c>
      <c r="J281" s="63" t="str">
        <f t="shared" si="25"/>
        <v>IC.SC.130401</v>
      </c>
      <c r="K281" s="61" t="s">
        <v>12906</v>
      </c>
      <c r="L281" s="60" t="s">
        <v>1883</v>
      </c>
      <c r="M281" s="64" t="str">
        <f t="shared" si="29"/>
        <v>PI.IC.SC.130401.01</v>
      </c>
      <c r="N281" s="64"/>
      <c r="O281" s="64" t="str">
        <f t="shared" si="30"/>
        <v>PH.IC.SC.130401.01</v>
      </c>
      <c r="Q281" s="64" t="str">
        <f t="shared" si="31"/>
        <v>CL.IC.SC.130401.01</v>
      </c>
      <c r="Z281" s="60" t="s">
        <v>1706</v>
      </c>
      <c r="AA281" s="60">
        <v>1154</v>
      </c>
    </row>
    <row r="282" spans="1:41" s="60" customFormat="1" ht="27">
      <c r="A282" s="60" t="s">
        <v>13229</v>
      </c>
      <c r="C282" s="61" t="s">
        <v>1824</v>
      </c>
      <c r="E282" s="61" t="s">
        <v>1665</v>
      </c>
      <c r="F282" s="60" t="s">
        <v>14320</v>
      </c>
      <c r="G282" s="93" t="s">
        <v>1884</v>
      </c>
      <c r="H282" s="61" t="s">
        <v>1904</v>
      </c>
      <c r="I282" s="60">
        <v>1</v>
      </c>
      <c r="J282" s="63" t="str">
        <f t="shared" si="25"/>
        <v>IC.SC.130402</v>
      </c>
      <c r="K282" s="61" t="s">
        <v>12906</v>
      </c>
      <c r="L282" s="60" t="s">
        <v>1885</v>
      </c>
      <c r="M282" s="64" t="str">
        <f t="shared" si="29"/>
        <v>PI.IC.SC.130402.01</v>
      </c>
      <c r="N282" s="64"/>
      <c r="O282" s="64" t="str">
        <f t="shared" si="30"/>
        <v>PH.IC.SC.130402.01</v>
      </c>
      <c r="Q282" s="64" t="str">
        <f t="shared" si="31"/>
        <v>CL.IC.SC.130402.01</v>
      </c>
      <c r="Z282" s="60" t="s">
        <v>1706</v>
      </c>
      <c r="AA282" s="60">
        <v>1154</v>
      </c>
    </row>
    <row r="283" spans="1:41" s="60" customFormat="1" ht="27">
      <c r="A283" s="60" t="s">
        <v>13229</v>
      </c>
      <c r="C283" s="61" t="s">
        <v>1824</v>
      </c>
      <c r="E283" s="61" t="s">
        <v>1665</v>
      </c>
      <c r="F283" s="60" t="s">
        <v>14320</v>
      </c>
      <c r="G283" s="93" t="s">
        <v>1886</v>
      </c>
      <c r="H283" s="61" t="s">
        <v>1664</v>
      </c>
      <c r="I283" s="60">
        <v>0</v>
      </c>
      <c r="J283" s="63" t="str">
        <f t="shared" si="25"/>
        <v>IC.SC.130403</v>
      </c>
      <c r="K283" s="61" t="s">
        <v>12906</v>
      </c>
      <c r="L283" s="60" t="s">
        <v>1887</v>
      </c>
      <c r="M283" s="64" t="str">
        <f t="shared" si="29"/>
        <v>PI.IC.SC.130403.01</v>
      </c>
      <c r="N283" s="64"/>
      <c r="O283" s="64" t="str">
        <f t="shared" si="30"/>
        <v>PH.IC.SC.130403.01</v>
      </c>
      <c r="Q283" s="64" t="str">
        <f t="shared" si="31"/>
        <v>CL.IC.SC.130403.01</v>
      </c>
      <c r="Z283" s="60" t="s">
        <v>1706</v>
      </c>
      <c r="AA283" s="60">
        <v>1154</v>
      </c>
    </row>
    <row r="284" spans="1:41" s="60" customFormat="1" ht="15">
      <c r="A284" s="60" t="s">
        <v>13229</v>
      </c>
      <c r="C284" s="61" t="s">
        <v>1824</v>
      </c>
      <c r="D284" s="60" t="s">
        <v>1888</v>
      </c>
      <c r="E284" s="61" t="s">
        <v>1666</v>
      </c>
      <c r="F284" s="60" t="s">
        <v>1889</v>
      </c>
      <c r="G284" s="93" t="s">
        <v>1822</v>
      </c>
      <c r="H284" s="61" t="s">
        <v>1903</v>
      </c>
      <c r="J284" s="63" t="str">
        <f t="shared" si="25"/>
        <v>IC.SC.130501</v>
      </c>
      <c r="K284" s="61" t="s">
        <v>12906</v>
      </c>
      <c r="L284" s="60" t="s">
        <v>1823</v>
      </c>
      <c r="M284" s="64" t="str">
        <f t="shared" si="29"/>
        <v>PI.IC.SC.130501.01</v>
      </c>
      <c r="N284" s="64"/>
      <c r="O284" s="64" t="str">
        <f t="shared" si="30"/>
        <v>PH.IC.SC.130501.01</v>
      </c>
      <c r="Q284" s="64" t="str">
        <f t="shared" si="31"/>
        <v>CL.IC.SC.130501.01</v>
      </c>
      <c r="Z284" s="60" t="s">
        <v>1706</v>
      </c>
      <c r="AA284" s="60">
        <v>1154</v>
      </c>
    </row>
    <row r="285" spans="1:41" s="60" customFormat="1" ht="15">
      <c r="A285" s="60" t="s">
        <v>3576</v>
      </c>
      <c r="B285" s="60" t="s">
        <v>13887</v>
      </c>
      <c r="C285" s="61" t="s">
        <v>12102</v>
      </c>
      <c r="D285" s="60" t="s">
        <v>13888</v>
      </c>
      <c r="E285" s="61" t="s">
        <v>11848</v>
      </c>
      <c r="F285" s="60" t="s">
        <v>13889</v>
      </c>
      <c r="G285" s="60" t="s">
        <v>13890</v>
      </c>
      <c r="H285" s="62" t="s">
        <v>11848</v>
      </c>
      <c r="I285" s="77">
        <v>0</v>
      </c>
      <c r="J285" s="63" t="str">
        <f t="shared" si="25"/>
        <v>IC.SC.140101</v>
      </c>
      <c r="K285" s="61" t="s">
        <v>12906</v>
      </c>
      <c r="L285" s="60" t="s">
        <v>13890</v>
      </c>
      <c r="M285" s="64" t="str">
        <f t="shared" ref="M285:M304" si="32">CONCATENATE("PI.",J285,".",K285)</f>
        <v>PI.IC.SC.140101.01</v>
      </c>
      <c r="N285" s="64"/>
      <c r="O285" s="64" t="str">
        <f t="shared" ref="O285:O304" si="33">CONCATENATE("PH.",J285,".",K285)</f>
        <v>PH.IC.SC.140101.01</v>
      </c>
      <c r="Q285" s="64" t="str">
        <f t="shared" ref="Q285:Q304" si="34">CONCATENATE("CL.",J285,".",K285)</f>
        <v>CL.IC.SC.140101.01</v>
      </c>
      <c r="AN285" s="60" t="s">
        <v>12773</v>
      </c>
      <c r="AO285" s="60">
        <v>1460</v>
      </c>
    </row>
    <row r="286" spans="1:41" s="60" customFormat="1" ht="15">
      <c r="A286" s="60" t="s">
        <v>3576</v>
      </c>
      <c r="C286" s="61" t="s">
        <v>12102</v>
      </c>
      <c r="E286" s="61" t="s">
        <v>11848</v>
      </c>
      <c r="F286" s="60" t="s">
        <v>13889</v>
      </c>
      <c r="G286" s="60" t="s">
        <v>13891</v>
      </c>
      <c r="H286" s="62" t="s">
        <v>12030</v>
      </c>
      <c r="I286" s="77">
        <v>1</v>
      </c>
      <c r="J286" s="63" t="str">
        <f t="shared" si="25"/>
        <v>IC.SC.140102</v>
      </c>
      <c r="K286" s="61" t="s">
        <v>12906</v>
      </c>
      <c r="L286" s="60" t="s">
        <v>13891</v>
      </c>
      <c r="M286" s="64" t="str">
        <f t="shared" si="32"/>
        <v>PI.IC.SC.140102.01</v>
      </c>
      <c r="N286" s="64"/>
      <c r="O286" s="64" t="str">
        <f t="shared" si="33"/>
        <v>PH.IC.SC.140102.01</v>
      </c>
      <c r="Q286" s="64" t="str">
        <f t="shared" si="34"/>
        <v>CL.IC.SC.140102.01</v>
      </c>
      <c r="AN286" s="60" t="s">
        <v>12773</v>
      </c>
      <c r="AO286" s="60">
        <v>1460</v>
      </c>
    </row>
    <row r="287" spans="1:41" s="60" customFormat="1" ht="15">
      <c r="A287" s="60" t="s">
        <v>3576</v>
      </c>
      <c r="C287" s="61" t="s">
        <v>12102</v>
      </c>
      <c r="E287" s="61" t="s">
        <v>11848</v>
      </c>
      <c r="F287" s="60" t="s">
        <v>13889</v>
      </c>
      <c r="G287" s="60" t="s">
        <v>13892</v>
      </c>
      <c r="H287" s="62" t="s">
        <v>12032</v>
      </c>
      <c r="I287" s="77">
        <v>2</v>
      </c>
      <c r="J287" s="63" t="str">
        <f t="shared" si="25"/>
        <v>IC.SC.140103</v>
      </c>
      <c r="K287" s="61" t="s">
        <v>12906</v>
      </c>
      <c r="L287" s="60" t="s">
        <v>13892</v>
      </c>
      <c r="M287" s="64" t="str">
        <f t="shared" si="32"/>
        <v>PI.IC.SC.140103.01</v>
      </c>
      <c r="N287" s="64"/>
      <c r="O287" s="64" t="str">
        <f t="shared" si="33"/>
        <v>PH.IC.SC.140103.01</v>
      </c>
      <c r="Q287" s="64" t="str">
        <f t="shared" si="34"/>
        <v>CL.IC.SC.140103.01</v>
      </c>
      <c r="AN287" s="60" t="s">
        <v>12773</v>
      </c>
      <c r="AO287" s="60">
        <v>1460</v>
      </c>
    </row>
    <row r="288" spans="1:41" s="60" customFormat="1" ht="15">
      <c r="A288" s="60" t="s">
        <v>3576</v>
      </c>
      <c r="C288" s="61" t="s">
        <v>12102</v>
      </c>
      <c r="D288" s="60" t="s">
        <v>13893</v>
      </c>
      <c r="E288" s="61" t="s">
        <v>12030</v>
      </c>
      <c r="F288" s="60" t="s">
        <v>13894</v>
      </c>
      <c r="G288" s="60" t="s">
        <v>13895</v>
      </c>
      <c r="H288" s="62" t="s">
        <v>11848</v>
      </c>
      <c r="I288" s="77">
        <v>0</v>
      </c>
      <c r="J288" s="63" t="str">
        <f t="shared" si="25"/>
        <v>IC.SC.140201</v>
      </c>
      <c r="K288" s="61" t="s">
        <v>12906</v>
      </c>
      <c r="L288" s="60" t="s">
        <v>13895</v>
      </c>
      <c r="M288" s="64" t="str">
        <f t="shared" si="32"/>
        <v>PI.IC.SC.140201.01</v>
      </c>
      <c r="N288" s="64"/>
      <c r="O288" s="64" t="str">
        <f t="shared" si="33"/>
        <v>PH.IC.SC.140201.01</v>
      </c>
      <c r="Q288" s="64" t="str">
        <f t="shared" si="34"/>
        <v>CL.IC.SC.140201.01</v>
      </c>
      <c r="AN288" s="60" t="s">
        <v>12773</v>
      </c>
      <c r="AO288" s="60">
        <v>1460</v>
      </c>
    </row>
    <row r="289" spans="1:41" s="60" customFormat="1" ht="15">
      <c r="A289" s="60" t="s">
        <v>3576</v>
      </c>
      <c r="C289" s="61" t="s">
        <v>12102</v>
      </c>
      <c r="E289" s="61" t="s">
        <v>12030</v>
      </c>
      <c r="F289" s="60" t="s">
        <v>13894</v>
      </c>
      <c r="G289" s="60" t="s">
        <v>13896</v>
      </c>
      <c r="H289" s="62" t="s">
        <v>12030</v>
      </c>
      <c r="I289" s="77">
        <v>1</v>
      </c>
      <c r="J289" s="63" t="str">
        <f t="shared" si="25"/>
        <v>IC.SC.140202</v>
      </c>
      <c r="K289" s="61" t="s">
        <v>12906</v>
      </c>
      <c r="L289" s="60" t="s">
        <v>13896</v>
      </c>
      <c r="M289" s="64" t="str">
        <f t="shared" si="32"/>
        <v>PI.IC.SC.140202.01</v>
      </c>
      <c r="N289" s="64"/>
      <c r="O289" s="64" t="str">
        <f t="shared" si="33"/>
        <v>PH.IC.SC.140202.01</v>
      </c>
      <c r="Q289" s="64" t="str">
        <f t="shared" si="34"/>
        <v>CL.IC.SC.140202.01</v>
      </c>
      <c r="AN289" s="60" t="s">
        <v>12773</v>
      </c>
      <c r="AO289" s="60">
        <v>1460</v>
      </c>
    </row>
    <row r="290" spans="1:41" s="60" customFormat="1" ht="15">
      <c r="A290" s="60" t="s">
        <v>3576</v>
      </c>
      <c r="C290" s="61" t="s">
        <v>12102</v>
      </c>
      <c r="E290" s="61" t="s">
        <v>12030</v>
      </c>
      <c r="F290" s="60" t="s">
        <v>13894</v>
      </c>
      <c r="G290" s="60" t="s">
        <v>13897</v>
      </c>
      <c r="H290" s="62" t="s">
        <v>12032</v>
      </c>
      <c r="I290" s="77">
        <v>2</v>
      </c>
      <c r="J290" s="63" t="str">
        <f t="shared" si="25"/>
        <v>IC.SC.140203</v>
      </c>
      <c r="K290" s="61" t="s">
        <v>12906</v>
      </c>
      <c r="L290" s="60" t="s">
        <v>13897</v>
      </c>
      <c r="M290" s="64" t="str">
        <f t="shared" si="32"/>
        <v>PI.IC.SC.140203.01</v>
      </c>
      <c r="N290" s="64"/>
      <c r="O290" s="64" t="str">
        <f t="shared" si="33"/>
        <v>PH.IC.SC.140203.01</v>
      </c>
      <c r="Q290" s="64" t="str">
        <f t="shared" si="34"/>
        <v>CL.IC.SC.140203.01</v>
      </c>
      <c r="AN290" s="60" t="s">
        <v>12773</v>
      </c>
      <c r="AO290" s="60">
        <v>1460</v>
      </c>
    </row>
    <row r="291" spans="1:41" s="60" customFormat="1" ht="15">
      <c r="A291" s="60" t="s">
        <v>3576</v>
      </c>
      <c r="C291" s="61" t="s">
        <v>12102</v>
      </c>
      <c r="D291" s="60" t="s">
        <v>13898</v>
      </c>
      <c r="E291" s="61" t="s">
        <v>12032</v>
      </c>
      <c r="F291" s="60" t="s">
        <v>13899</v>
      </c>
      <c r="G291" s="60" t="s">
        <v>13900</v>
      </c>
      <c r="H291" s="62" t="s">
        <v>11848</v>
      </c>
      <c r="I291" s="77">
        <v>0</v>
      </c>
      <c r="J291" s="63" t="str">
        <f t="shared" si="25"/>
        <v>IC.SC.140301</v>
      </c>
      <c r="K291" s="61" t="s">
        <v>12906</v>
      </c>
      <c r="L291" s="60" t="s">
        <v>13900</v>
      </c>
      <c r="M291" s="64" t="str">
        <f t="shared" si="32"/>
        <v>PI.IC.SC.140301.01</v>
      </c>
      <c r="N291" s="64"/>
      <c r="O291" s="64" t="str">
        <f t="shared" si="33"/>
        <v>PH.IC.SC.140301.01</v>
      </c>
      <c r="Q291" s="64" t="str">
        <f t="shared" si="34"/>
        <v>CL.IC.SC.140301.01</v>
      </c>
      <c r="AN291" s="60" t="s">
        <v>12773</v>
      </c>
      <c r="AO291" s="60">
        <v>1460</v>
      </c>
    </row>
    <row r="292" spans="1:41" s="60" customFormat="1" ht="15">
      <c r="A292" s="60" t="s">
        <v>3576</v>
      </c>
      <c r="C292" s="61" t="s">
        <v>12102</v>
      </c>
      <c r="E292" s="61" t="s">
        <v>12032</v>
      </c>
      <c r="F292" s="60" t="s">
        <v>13899</v>
      </c>
      <c r="G292" s="60" t="s">
        <v>13901</v>
      </c>
      <c r="H292" s="62" t="s">
        <v>12030</v>
      </c>
      <c r="I292" s="77">
        <v>1</v>
      </c>
      <c r="J292" s="63" t="str">
        <f t="shared" si="25"/>
        <v>IC.SC.140302</v>
      </c>
      <c r="K292" s="61" t="s">
        <v>12906</v>
      </c>
      <c r="L292" s="60" t="s">
        <v>13901</v>
      </c>
      <c r="M292" s="64" t="str">
        <f t="shared" si="32"/>
        <v>PI.IC.SC.140302.01</v>
      </c>
      <c r="N292" s="64"/>
      <c r="O292" s="64" t="str">
        <f t="shared" si="33"/>
        <v>PH.IC.SC.140302.01</v>
      </c>
      <c r="Q292" s="64" t="str">
        <f t="shared" si="34"/>
        <v>CL.IC.SC.140302.01</v>
      </c>
      <c r="AN292" s="60" t="s">
        <v>12773</v>
      </c>
      <c r="AO292" s="60">
        <v>1460</v>
      </c>
    </row>
    <row r="293" spans="1:41" s="60" customFormat="1" ht="15">
      <c r="A293" s="60" t="s">
        <v>3576</v>
      </c>
      <c r="C293" s="61" t="s">
        <v>12102</v>
      </c>
      <c r="E293" s="61" t="s">
        <v>12032</v>
      </c>
      <c r="F293" s="60" t="s">
        <v>13899</v>
      </c>
      <c r="G293" s="60" t="s">
        <v>13902</v>
      </c>
      <c r="H293" s="62" t="s">
        <v>12032</v>
      </c>
      <c r="I293" s="77">
        <v>2</v>
      </c>
      <c r="J293" s="63" t="str">
        <f t="shared" si="25"/>
        <v>IC.SC.140303</v>
      </c>
      <c r="K293" s="61" t="s">
        <v>12906</v>
      </c>
      <c r="L293" s="60" t="s">
        <v>13902</v>
      </c>
      <c r="M293" s="64" t="str">
        <f t="shared" si="32"/>
        <v>PI.IC.SC.140303.01</v>
      </c>
      <c r="N293" s="64"/>
      <c r="O293" s="64" t="str">
        <f t="shared" si="33"/>
        <v>PH.IC.SC.140303.01</v>
      </c>
      <c r="Q293" s="64" t="str">
        <f t="shared" si="34"/>
        <v>CL.IC.SC.140303.01</v>
      </c>
      <c r="AN293" s="60" t="s">
        <v>12773</v>
      </c>
      <c r="AO293" s="60">
        <v>1460</v>
      </c>
    </row>
    <row r="294" spans="1:41" s="60" customFormat="1" ht="15">
      <c r="A294" s="60" t="s">
        <v>3576</v>
      </c>
      <c r="C294" s="61" t="s">
        <v>12102</v>
      </c>
      <c r="D294" s="60" t="s">
        <v>7809</v>
      </c>
      <c r="E294" s="61" t="s">
        <v>12028</v>
      </c>
      <c r="F294" s="60" t="s">
        <v>13903</v>
      </c>
      <c r="G294" s="60" t="s">
        <v>13904</v>
      </c>
      <c r="H294" s="62" t="s">
        <v>11848</v>
      </c>
      <c r="I294" s="77">
        <v>0</v>
      </c>
      <c r="J294" s="63" t="str">
        <f t="shared" si="25"/>
        <v>IC.SC.140401</v>
      </c>
      <c r="K294" s="61" t="s">
        <v>12906</v>
      </c>
      <c r="L294" s="60" t="s">
        <v>13904</v>
      </c>
      <c r="M294" s="64" t="str">
        <f t="shared" si="32"/>
        <v>PI.IC.SC.140401.01</v>
      </c>
      <c r="N294" s="64"/>
      <c r="O294" s="64" t="str">
        <f t="shared" si="33"/>
        <v>PH.IC.SC.140401.01</v>
      </c>
      <c r="Q294" s="64" t="str">
        <f t="shared" si="34"/>
        <v>CL.IC.SC.140401.01</v>
      </c>
      <c r="AN294" s="60" t="s">
        <v>12773</v>
      </c>
      <c r="AO294" s="60">
        <v>1460</v>
      </c>
    </row>
    <row r="295" spans="1:41" s="60" customFormat="1" ht="15">
      <c r="A295" s="60" t="s">
        <v>3576</v>
      </c>
      <c r="C295" s="61" t="s">
        <v>12102</v>
      </c>
      <c r="E295" s="61" t="s">
        <v>12028</v>
      </c>
      <c r="F295" s="60" t="s">
        <v>13903</v>
      </c>
      <c r="G295" s="60" t="s">
        <v>13905</v>
      </c>
      <c r="H295" s="62" t="s">
        <v>12030</v>
      </c>
      <c r="I295" s="77">
        <v>1</v>
      </c>
      <c r="J295" s="63" t="str">
        <f t="shared" si="25"/>
        <v>IC.SC.140402</v>
      </c>
      <c r="K295" s="61" t="s">
        <v>12906</v>
      </c>
      <c r="L295" s="60" t="s">
        <v>13905</v>
      </c>
      <c r="M295" s="64" t="str">
        <f t="shared" si="32"/>
        <v>PI.IC.SC.140402.01</v>
      </c>
      <c r="N295" s="64"/>
      <c r="O295" s="64" t="str">
        <f t="shared" si="33"/>
        <v>PH.IC.SC.140402.01</v>
      </c>
      <c r="Q295" s="64" t="str">
        <f t="shared" si="34"/>
        <v>CL.IC.SC.140402.01</v>
      </c>
      <c r="AN295" s="60" t="s">
        <v>12773</v>
      </c>
      <c r="AO295" s="60">
        <v>1460</v>
      </c>
    </row>
    <row r="296" spans="1:41" s="60" customFormat="1" ht="15">
      <c r="A296" s="60" t="s">
        <v>3576</v>
      </c>
      <c r="C296" s="61" t="s">
        <v>12102</v>
      </c>
      <c r="E296" s="61" t="s">
        <v>12028</v>
      </c>
      <c r="F296" s="60" t="s">
        <v>13903</v>
      </c>
      <c r="G296" s="60" t="s">
        <v>13906</v>
      </c>
      <c r="H296" s="62" t="s">
        <v>12032</v>
      </c>
      <c r="I296" s="77">
        <v>2</v>
      </c>
      <c r="J296" s="63" t="str">
        <f t="shared" si="25"/>
        <v>IC.SC.140403</v>
      </c>
      <c r="K296" s="61" t="s">
        <v>12906</v>
      </c>
      <c r="L296" s="60" t="s">
        <v>13906</v>
      </c>
      <c r="M296" s="64" t="str">
        <f t="shared" si="32"/>
        <v>PI.IC.SC.140403.01</v>
      </c>
      <c r="N296" s="64"/>
      <c r="O296" s="64" t="str">
        <f t="shared" si="33"/>
        <v>PH.IC.SC.140403.01</v>
      </c>
      <c r="Q296" s="64" t="str">
        <f t="shared" si="34"/>
        <v>CL.IC.SC.140403.01</v>
      </c>
      <c r="AN296" s="60" t="s">
        <v>12773</v>
      </c>
      <c r="AO296" s="60">
        <v>1460</v>
      </c>
    </row>
    <row r="297" spans="1:41" s="60" customFormat="1" ht="15">
      <c r="A297" s="60" t="s">
        <v>3576</v>
      </c>
      <c r="C297" s="61" t="s">
        <v>12102</v>
      </c>
      <c r="D297" s="60" t="s">
        <v>13907</v>
      </c>
      <c r="E297" s="61" t="s">
        <v>12210</v>
      </c>
      <c r="F297" s="60" t="s">
        <v>13908</v>
      </c>
      <c r="G297" s="60" t="s">
        <v>13909</v>
      </c>
      <c r="H297" s="62" t="s">
        <v>11848</v>
      </c>
      <c r="I297" s="77">
        <v>0</v>
      </c>
      <c r="J297" s="63" t="str">
        <f t="shared" si="25"/>
        <v>IC.SC.140501</v>
      </c>
      <c r="K297" s="61" t="s">
        <v>12906</v>
      </c>
      <c r="L297" s="60" t="s">
        <v>13909</v>
      </c>
      <c r="M297" s="64" t="str">
        <f t="shared" si="32"/>
        <v>PI.IC.SC.140501.01</v>
      </c>
      <c r="N297" s="64"/>
      <c r="O297" s="64" t="str">
        <f t="shared" si="33"/>
        <v>PH.IC.SC.140501.01</v>
      </c>
      <c r="Q297" s="64" t="str">
        <f t="shared" si="34"/>
        <v>CL.IC.SC.140501.01</v>
      </c>
      <c r="AN297" s="60" t="s">
        <v>12773</v>
      </c>
      <c r="AO297" s="60">
        <v>1460</v>
      </c>
    </row>
    <row r="298" spans="1:41" s="60" customFormat="1" ht="15">
      <c r="A298" s="60" t="s">
        <v>3576</v>
      </c>
      <c r="C298" s="61" t="s">
        <v>12102</v>
      </c>
      <c r="E298" s="61" t="s">
        <v>12210</v>
      </c>
      <c r="F298" s="60" t="s">
        <v>13908</v>
      </c>
      <c r="G298" s="60" t="s">
        <v>5846</v>
      </c>
      <c r="H298" s="62" t="s">
        <v>12030</v>
      </c>
      <c r="I298" s="77">
        <v>1</v>
      </c>
      <c r="J298" s="63" t="str">
        <f t="shared" si="25"/>
        <v>IC.SC.140502</v>
      </c>
      <c r="K298" s="61" t="s">
        <v>12906</v>
      </c>
      <c r="L298" s="60" t="s">
        <v>5846</v>
      </c>
      <c r="M298" s="64" t="str">
        <f t="shared" si="32"/>
        <v>PI.IC.SC.140502.01</v>
      </c>
      <c r="N298" s="64"/>
      <c r="O298" s="64" t="str">
        <f t="shared" si="33"/>
        <v>PH.IC.SC.140502.01</v>
      </c>
      <c r="Q298" s="64" t="str">
        <f t="shared" si="34"/>
        <v>CL.IC.SC.140502.01</v>
      </c>
      <c r="AN298" s="60" t="s">
        <v>12773</v>
      </c>
      <c r="AO298" s="60">
        <v>1460</v>
      </c>
    </row>
    <row r="299" spans="1:41" s="60" customFormat="1" ht="15">
      <c r="A299" s="60" t="s">
        <v>3576</v>
      </c>
      <c r="C299" s="61" t="s">
        <v>12102</v>
      </c>
      <c r="E299" s="61" t="s">
        <v>12210</v>
      </c>
      <c r="F299" s="60" t="s">
        <v>13908</v>
      </c>
      <c r="G299" s="60" t="s">
        <v>13910</v>
      </c>
      <c r="H299" s="62" t="s">
        <v>12032</v>
      </c>
      <c r="I299" s="77">
        <v>2</v>
      </c>
      <c r="J299" s="63" t="str">
        <f t="shared" si="25"/>
        <v>IC.SC.140503</v>
      </c>
      <c r="K299" s="61" t="s">
        <v>12906</v>
      </c>
      <c r="L299" s="60" t="s">
        <v>13910</v>
      </c>
      <c r="M299" s="64" t="str">
        <f t="shared" si="32"/>
        <v>PI.IC.SC.140503.01</v>
      </c>
      <c r="N299" s="64"/>
      <c r="O299" s="64" t="str">
        <f t="shared" si="33"/>
        <v>PH.IC.SC.140503.01</v>
      </c>
      <c r="Q299" s="64" t="str">
        <f t="shared" si="34"/>
        <v>CL.IC.SC.140503.01</v>
      </c>
      <c r="AN299" s="60" t="s">
        <v>12773</v>
      </c>
      <c r="AO299" s="60">
        <v>1460</v>
      </c>
    </row>
    <row r="300" spans="1:41" s="60" customFormat="1" ht="15">
      <c r="A300" s="60" t="s">
        <v>3576</v>
      </c>
      <c r="C300" s="61" t="s">
        <v>12102</v>
      </c>
      <c r="D300" s="60" t="s">
        <v>13911</v>
      </c>
      <c r="E300" s="61" t="s">
        <v>12212</v>
      </c>
      <c r="F300" s="60" t="s">
        <v>13912</v>
      </c>
      <c r="G300" s="60" t="s">
        <v>13913</v>
      </c>
      <c r="H300" s="62" t="s">
        <v>11848</v>
      </c>
      <c r="I300" s="77" t="s">
        <v>13920</v>
      </c>
      <c r="J300" s="63" t="str">
        <f t="shared" si="25"/>
        <v>IC.SC.140601</v>
      </c>
      <c r="K300" s="61" t="s">
        <v>12906</v>
      </c>
      <c r="L300" s="60" t="s">
        <v>13913</v>
      </c>
      <c r="M300" s="64" t="str">
        <f t="shared" si="32"/>
        <v>PI.IC.SC.140601.01</v>
      </c>
      <c r="N300" s="64"/>
      <c r="O300" s="64" t="str">
        <f t="shared" si="33"/>
        <v>PH.IC.SC.140601.01</v>
      </c>
      <c r="Q300" s="64" t="str">
        <f t="shared" si="34"/>
        <v>CL.IC.SC.140601.01</v>
      </c>
      <c r="AN300" s="60" t="s">
        <v>12773</v>
      </c>
      <c r="AO300" s="60">
        <v>1460</v>
      </c>
    </row>
    <row r="301" spans="1:41" s="60" customFormat="1" ht="40">
      <c r="A301" s="60" t="s">
        <v>3576</v>
      </c>
      <c r="C301" s="61" t="s">
        <v>12102</v>
      </c>
      <c r="D301" s="60" t="s">
        <v>13914</v>
      </c>
      <c r="E301" s="61" t="s">
        <v>12225</v>
      </c>
      <c r="F301" s="60" t="s">
        <v>13915</v>
      </c>
      <c r="G301" s="93" t="s">
        <v>13916</v>
      </c>
      <c r="H301" s="62" t="s">
        <v>11848</v>
      </c>
      <c r="I301" s="77"/>
      <c r="J301" s="63" t="str">
        <f t="shared" si="25"/>
        <v>IC.SC.140701</v>
      </c>
      <c r="K301" s="61" t="s">
        <v>12906</v>
      </c>
      <c r="L301" s="60" t="str">
        <f>G301</f>
        <v>0:  Repeat score in two hours (discontinue after scoring on four consecutive occasions, except if less than 48 hours after last drink)</v>
      </c>
      <c r="M301" s="64" t="str">
        <f t="shared" si="32"/>
        <v>PI.IC.SC.140701.01</v>
      </c>
      <c r="N301" s="64"/>
      <c r="O301" s="64" t="str">
        <f t="shared" si="33"/>
        <v>PH.IC.SC.140701.01</v>
      </c>
      <c r="Q301" s="64" t="str">
        <f t="shared" si="34"/>
        <v>CL.IC.SC.140701.01</v>
      </c>
      <c r="AN301" s="60" t="s">
        <v>12773</v>
      </c>
      <c r="AO301" s="60">
        <v>1460</v>
      </c>
    </row>
    <row r="302" spans="1:41" s="60" customFormat="1" ht="15">
      <c r="A302" s="60" t="s">
        <v>3576</v>
      </c>
      <c r="C302" s="61" t="s">
        <v>12102</v>
      </c>
      <c r="E302" s="61" t="s">
        <v>12225</v>
      </c>
      <c r="F302" s="60" t="s">
        <v>13915</v>
      </c>
      <c r="G302" s="60" t="s">
        <v>13917</v>
      </c>
      <c r="H302" s="62" t="s">
        <v>12030</v>
      </c>
      <c r="I302" s="103"/>
      <c r="J302" s="63" t="str">
        <f t="shared" si="25"/>
        <v>IC.SC.140702</v>
      </c>
      <c r="K302" s="61" t="s">
        <v>12906</v>
      </c>
      <c r="L302" s="60" t="str">
        <f>G302</f>
        <v>1-3:  Give 10mg diazepam: repeat score in two hours</v>
      </c>
      <c r="M302" s="64" t="str">
        <f t="shared" si="32"/>
        <v>PI.IC.SC.140702.01</v>
      </c>
      <c r="N302" s="64"/>
      <c r="O302" s="64" t="str">
        <f t="shared" si="33"/>
        <v>PH.IC.SC.140702.01</v>
      </c>
      <c r="Q302" s="64" t="str">
        <f t="shared" si="34"/>
        <v>CL.IC.SC.140702.01</v>
      </c>
      <c r="AN302" s="60" t="s">
        <v>12773</v>
      </c>
      <c r="AO302" s="60">
        <v>1460</v>
      </c>
    </row>
    <row r="303" spans="1:41" s="60" customFormat="1" ht="15">
      <c r="A303" s="60" t="s">
        <v>3576</v>
      </c>
      <c r="C303" s="61" t="s">
        <v>12102</v>
      </c>
      <c r="E303" s="61" t="s">
        <v>12225</v>
      </c>
      <c r="F303" s="60" t="s">
        <v>13915</v>
      </c>
      <c r="G303" s="60" t="s">
        <v>13918</v>
      </c>
      <c r="H303" s="62" t="s">
        <v>12032</v>
      </c>
      <c r="I303" s="77"/>
      <c r="J303" s="63" t="str">
        <f t="shared" si="25"/>
        <v>IC.SC.140703</v>
      </c>
      <c r="K303" s="61" t="s">
        <v>12906</v>
      </c>
      <c r="L303" s="60" t="str">
        <f>G303</f>
        <v>4-8:  Give 20mg diazepam:  repeat score in one hour</v>
      </c>
      <c r="M303" s="64" t="str">
        <f t="shared" si="32"/>
        <v>PI.IC.SC.140703.01</v>
      </c>
      <c r="N303" s="64"/>
      <c r="O303" s="64" t="str">
        <f t="shared" si="33"/>
        <v>PH.IC.SC.140703.01</v>
      </c>
      <c r="Q303" s="64" t="str">
        <f t="shared" si="34"/>
        <v>CL.IC.SC.140703.01</v>
      </c>
      <c r="AN303" s="60" t="s">
        <v>12773</v>
      </c>
      <c r="AO303" s="60">
        <v>1460</v>
      </c>
    </row>
    <row r="304" spans="1:41" s="60" customFormat="1" ht="27">
      <c r="A304" s="60" t="s">
        <v>3576</v>
      </c>
      <c r="C304" s="61" t="s">
        <v>12102</v>
      </c>
      <c r="E304" s="61" t="s">
        <v>12225</v>
      </c>
      <c r="F304" s="60" t="s">
        <v>13915</v>
      </c>
      <c r="G304" s="93" t="s">
        <v>13919</v>
      </c>
      <c r="H304" s="62" t="s">
        <v>12028</v>
      </c>
      <c r="I304" s="77"/>
      <c r="J304" s="63" t="str">
        <f t="shared" si="25"/>
        <v>IC.SC.140704</v>
      </c>
      <c r="K304" s="61" t="s">
        <v>12906</v>
      </c>
      <c r="L304" s="60" t="str">
        <f>G304</f>
        <v>9-10:  Give 20mg diazepam:  repeat score in one hour; discuss with medical staff.</v>
      </c>
      <c r="M304" s="64" t="str">
        <f t="shared" si="32"/>
        <v>PI.IC.SC.140704.01</v>
      </c>
      <c r="N304" s="64"/>
      <c r="O304" s="64" t="str">
        <f t="shared" si="33"/>
        <v>PH.IC.SC.140704.01</v>
      </c>
      <c r="Q304" s="64" t="str">
        <f t="shared" si="34"/>
        <v>CL.IC.SC.140704.01</v>
      </c>
      <c r="AN304" s="60" t="s">
        <v>12773</v>
      </c>
      <c r="AO304" s="60">
        <v>1460</v>
      </c>
    </row>
    <row r="305" spans="1:43" s="114" customFormat="1" ht="15">
      <c r="A305" s="114" t="s">
        <v>3576</v>
      </c>
      <c r="B305" s="114" t="s">
        <v>13941</v>
      </c>
      <c r="C305" s="115" t="s">
        <v>11559</v>
      </c>
      <c r="D305" s="114" t="s">
        <v>13942</v>
      </c>
      <c r="E305" s="115" t="s">
        <v>11848</v>
      </c>
      <c r="F305" s="114" t="s">
        <v>13944</v>
      </c>
      <c r="G305" s="114" t="s">
        <v>13946</v>
      </c>
      <c r="H305" s="115" t="s">
        <v>11848</v>
      </c>
      <c r="I305" s="114">
        <v>0</v>
      </c>
      <c r="J305" s="127" t="str">
        <f t="shared" si="25"/>
        <v>IC.SC.150101</v>
      </c>
      <c r="K305" s="115" t="s">
        <v>12906</v>
      </c>
      <c r="M305" s="119" t="str">
        <f t="shared" ref="M305:M336" si="35">CONCATENATE("PI.",J305,".",K305)</f>
        <v>PI.IC.SC.150101.01</v>
      </c>
      <c r="N305" s="119"/>
      <c r="O305" s="119" t="str">
        <f t="shared" ref="O305:O336" si="36">CONCATENATE("PH.",J305,".",K305)</f>
        <v>PH.IC.SC.150101.01</v>
      </c>
      <c r="Q305" s="119" t="str">
        <f t="shared" ref="Q305:Q336" si="37">CONCATENATE("CL.",J305,".",K305)</f>
        <v>CL.IC.SC.150101.01</v>
      </c>
      <c r="AP305" s="114" t="s">
        <v>12773</v>
      </c>
      <c r="AQ305" s="114">
        <v>1573</v>
      </c>
    </row>
    <row r="306" spans="1:43" s="114" customFormat="1" ht="15">
      <c r="A306" s="114" t="s">
        <v>3576</v>
      </c>
      <c r="C306" s="115" t="s">
        <v>11559</v>
      </c>
      <c r="E306" s="115" t="s">
        <v>11848</v>
      </c>
      <c r="F306" s="114" t="s">
        <v>13944</v>
      </c>
      <c r="G306" s="114" t="s">
        <v>13943</v>
      </c>
      <c r="H306" s="115" t="s">
        <v>12030</v>
      </c>
      <c r="I306" s="114">
        <v>1</v>
      </c>
      <c r="J306" s="127" t="str">
        <f t="shared" si="25"/>
        <v>IC.SC.150102</v>
      </c>
      <c r="K306" s="115" t="s">
        <v>12906</v>
      </c>
      <c r="M306" s="119" t="str">
        <f t="shared" si="35"/>
        <v>PI.IC.SC.150102.01</v>
      </c>
      <c r="N306" s="119"/>
      <c r="O306" s="119" t="str">
        <f t="shared" si="36"/>
        <v>PH.IC.SC.150102.01</v>
      </c>
      <c r="Q306" s="119" t="str">
        <f t="shared" si="37"/>
        <v>CL.IC.SC.150102.01</v>
      </c>
      <c r="AP306" s="114" t="s">
        <v>12773</v>
      </c>
      <c r="AQ306" s="114">
        <v>1573</v>
      </c>
    </row>
    <row r="307" spans="1:43" s="114" customFormat="1" ht="15">
      <c r="A307" s="114" t="s">
        <v>3576</v>
      </c>
      <c r="C307" s="115" t="s">
        <v>11559</v>
      </c>
      <c r="E307" s="115" t="s">
        <v>11848</v>
      </c>
      <c r="F307" s="114" t="s">
        <v>13944</v>
      </c>
      <c r="G307" s="114" t="s">
        <v>13948</v>
      </c>
      <c r="H307" s="115" t="s">
        <v>12032</v>
      </c>
      <c r="I307" s="114">
        <v>2</v>
      </c>
      <c r="J307" s="127" t="str">
        <f t="shared" si="25"/>
        <v>IC.SC.150103</v>
      </c>
      <c r="K307" s="115" t="s">
        <v>12906</v>
      </c>
      <c r="M307" s="119" t="str">
        <f t="shared" si="35"/>
        <v>PI.IC.SC.150103.01</v>
      </c>
      <c r="N307" s="119"/>
      <c r="O307" s="119" t="str">
        <f t="shared" si="36"/>
        <v>PH.IC.SC.150103.01</v>
      </c>
      <c r="Q307" s="119" t="str">
        <f t="shared" si="37"/>
        <v>CL.IC.SC.150103.01</v>
      </c>
      <c r="AP307" s="114" t="s">
        <v>12773</v>
      </c>
      <c r="AQ307" s="114">
        <v>1573</v>
      </c>
    </row>
    <row r="308" spans="1:43" s="114" customFormat="1" ht="15">
      <c r="A308" s="114" t="s">
        <v>3576</v>
      </c>
      <c r="C308" s="115" t="s">
        <v>11559</v>
      </c>
      <c r="D308" s="114" t="s">
        <v>13949</v>
      </c>
      <c r="E308" s="115" t="s">
        <v>12030</v>
      </c>
      <c r="F308" s="114" t="s">
        <v>13945</v>
      </c>
      <c r="G308" s="114" t="s">
        <v>13946</v>
      </c>
      <c r="H308" s="115" t="s">
        <v>11848</v>
      </c>
      <c r="I308" s="114">
        <v>0</v>
      </c>
      <c r="J308" s="127" t="str">
        <f t="shared" si="25"/>
        <v>IC.SC.150201</v>
      </c>
      <c r="K308" s="115" t="s">
        <v>12906</v>
      </c>
      <c r="M308" s="119" t="str">
        <f t="shared" si="35"/>
        <v>PI.IC.SC.150201.01</v>
      </c>
      <c r="N308" s="119"/>
      <c r="O308" s="119" t="str">
        <f t="shared" si="36"/>
        <v>PH.IC.SC.150201.01</v>
      </c>
      <c r="Q308" s="119" t="str">
        <f t="shared" si="37"/>
        <v>CL.IC.SC.150201.01</v>
      </c>
      <c r="AP308" s="114" t="s">
        <v>12773</v>
      </c>
      <c r="AQ308" s="114">
        <v>1573</v>
      </c>
    </row>
    <row r="309" spans="1:43" s="114" customFormat="1" ht="15">
      <c r="A309" s="114" t="s">
        <v>3576</v>
      </c>
      <c r="C309" s="115" t="s">
        <v>11559</v>
      </c>
      <c r="E309" s="115" t="s">
        <v>12030</v>
      </c>
      <c r="F309" s="114" t="s">
        <v>13945</v>
      </c>
      <c r="G309" s="114" t="s">
        <v>13943</v>
      </c>
      <c r="H309" s="115" t="s">
        <v>12030</v>
      </c>
      <c r="I309" s="114">
        <v>1</v>
      </c>
      <c r="J309" s="127" t="str">
        <f t="shared" si="25"/>
        <v>IC.SC.150202</v>
      </c>
      <c r="K309" s="115" t="s">
        <v>12906</v>
      </c>
      <c r="M309" s="119" t="str">
        <f t="shared" si="35"/>
        <v>PI.IC.SC.150202.01</v>
      </c>
      <c r="N309" s="119"/>
      <c r="O309" s="119" t="str">
        <f t="shared" si="36"/>
        <v>PH.IC.SC.150202.01</v>
      </c>
      <c r="Q309" s="119" t="str">
        <f t="shared" si="37"/>
        <v>CL.IC.SC.150202.01</v>
      </c>
      <c r="AP309" s="114" t="s">
        <v>12773</v>
      </c>
      <c r="AQ309" s="114">
        <v>1573</v>
      </c>
    </row>
    <row r="310" spans="1:43" s="114" customFormat="1" ht="15">
      <c r="A310" s="114" t="s">
        <v>3576</v>
      </c>
      <c r="C310" s="115" t="s">
        <v>11559</v>
      </c>
      <c r="E310" s="115" t="s">
        <v>12030</v>
      </c>
      <c r="F310" s="114" t="s">
        <v>13945</v>
      </c>
      <c r="G310" s="114" t="s">
        <v>13947</v>
      </c>
      <c r="H310" s="115" t="s">
        <v>12032</v>
      </c>
      <c r="I310" s="114">
        <v>2</v>
      </c>
      <c r="J310" s="127" t="str">
        <f t="shared" si="25"/>
        <v>IC.SC.150203</v>
      </c>
      <c r="K310" s="115" t="s">
        <v>12906</v>
      </c>
      <c r="M310" s="119" t="str">
        <f t="shared" si="35"/>
        <v>PI.IC.SC.150203.01</v>
      </c>
      <c r="N310" s="119"/>
      <c r="O310" s="119" t="str">
        <f t="shared" si="36"/>
        <v>PH.IC.SC.150203.01</v>
      </c>
      <c r="Q310" s="119" t="str">
        <f t="shared" si="37"/>
        <v>CL.IC.SC.150203.01</v>
      </c>
      <c r="AP310" s="114" t="s">
        <v>12773</v>
      </c>
      <c r="AQ310" s="114">
        <v>1573</v>
      </c>
    </row>
    <row r="311" spans="1:43" s="114" customFormat="1" ht="15">
      <c r="A311" s="114" t="s">
        <v>3576</v>
      </c>
      <c r="C311" s="115" t="s">
        <v>11559</v>
      </c>
      <c r="D311" s="114" t="s">
        <v>13888</v>
      </c>
      <c r="E311" s="115" t="s">
        <v>12032</v>
      </c>
      <c r="F311" s="114" t="s">
        <v>13950</v>
      </c>
      <c r="G311" s="114" t="s">
        <v>10464</v>
      </c>
      <c r="H311" s="115" t="s">
        <v>11848</v>
      </c>
      <c r="I311" s="114">
        <v>0</v>
      </c>
      <c r="J311" s="127" t="str">
        <f t="shared" si="25"/>
        <v>IC.SC.150301</v>
      </c>
      <c r="K311" s="115" t="s">
        <v>12906</v>
      </c>
      <c r="M311" s="119" t="str">
        <f t="shared" si="35"/>
        <v>PI.IC.SC.150301.01</v>
      </c>
      <c r="N311" s="119"/>
      <c r="O311" s="119" t="str">
        <f t="shared" si="36"/>
        <v>PH.IC.SC.150301.01</v>
      </c>
      <c r="Q311" s="119" t="str">
        <f t="shared" si="37"/>
        <v>CL.IC.SC.150301.01</v>
      </c>
      <c r="AP311" s="114" t="s">
        <v>12773</v>
      </c>
      <c r="AQ311" s="114">
        <v>1573</v>
      </c>
    </row>
    <row r="312" spans="1:43" s="114" customFormat="1" ht="15">
      <c r="A312" s="114" t="s">
        <v>3576</v>
      </c>
      <c r="C312" s="115" t="s">
        <v>11559</v>
      </c>
      <c r="E312" s="115" t="s">
        <v>12032</v>
      </c>
      <c r="F312" s="114" t="s">
        <v>13950</v>
      </c>
      <c r="G312" s="114" t="s">
        <v>13951</v>
      </c>
      <c r="H312" s="115" t="s">
        <v>12030</v>
      </c>
      <c r="I312" s="114">
        <v>2</v>
      </c>
      <c r="J312" s="127" t="str">
        <f t="shared" si="25"/>
        <v>IC.SC.150302</v>
      </c>
      <c r="K312" s="115" t="s">
        <v>12906</v>
      </c>
      <c r="M312" s="119" t="str">
        <f t="shared" si="35"/>
        <v>PI.IC.SC.150302.01</v>
      </c>
      <c r="N312" s="119"/>
      <c r="O312" s="119" t="str">
        <f t="shared" si="36"/>
        <v>PH.IC.SC.150302.01</v>
      </c>
      <c r="Q312" s="119" t="str">
        <f t="shared" si="37"/>
        <v>CL.IC.SC.150302.01</v>
      </c>
      <c r="AP312" s="114" t="s">
        <v>12773</v>
      </c>
      <c r="AQ312" s="114">
        <v>1573</v>
      </c>
    </row>
    <row r="313" spans="1:43" s="114" customFormat="1" ht="15">
      <c r="A313" s="114" t="s">
        <v>3576</v>
      </c>
      <c r="C313" s="115" t="s">
        <v>11559</v>
      </c>
      <c r="E313" s="115" t="s">
        <v>12032</v>
      </c>
      <c r="F313" s="114" t="s">
        <v>13950</v>
      </c>
      <c r="G313" s="114" t="s">
        <v>10117</v>
      </c>
      <c r="H313" s="115" t="s">
        <v>12032</v>
      </c>
      <c r="I313" s="114">
        <v>4</v>
      </c>
      <c r="J313" s="127" t="str">
        <f t="shared" si="25"/>
        <v>IC.SC.150303</v>
      </c>
      <c r="K313" s="115" t="s">
        <v>12906</v>
      </c>
      <c r="M313" s="119" t="str">
        <f t="shared" si="35"/>
        <v>PI.IC.SC.150303.01</v>
      </c>
      <c r="N313" s="119"/>
      <c r="O313" s="119" t="str">
        <f t="shared" si="36"/>
        <v>PH.IC.SC.150303.01</v>
      </c>
      <c r="Q313" s="119" t="str">
        <f t="shared" si="37"/>
        <v>CL.IC.SC.150303.01</v>
      </c>
      <c r="AP313" s="114" t="s">
        <v>12773</v>
      </c>
      <c r="AQ313" s="114">
        <v>1573</v>
      </c>
    </row>
    <row r="314" spans="1:43" s="114" customFormat="1" ht="15">
      <c r="A314" s="114" t="s">
        <v>3576</v>
      </c>
      <c r="C314" s="115" t="s">
        <v>11559</v>
      </c>
      <c r="E314" s="115" t="s">
        <v>12032</v>
      </c>
      <c r="F314" s="114" t="s">
        <v>13950</v>
      </c>
      <c r="G314" s="114" t="s">
        <v>4431</v>
      </c>
      <c r="H314" s="115" t="s">
        <v>12028</v>
      </c>
      <c r="I314" s="114">
        <v>6</v>
      </c>
      <c r="J314" s="127" t="str">
        <f t="shared" si="25"/>
        <v>IC.SC.150304</v>
      </c>
      <c r="K314" s="115" t="s">
        <v>12906</v>
      </c>
      <c r="M314" s="119" t="str">
        <f t="shared" si="35"/>
        <v>PI.IC.SC.150304.01</v>
      </c>
      <c r="N314" s="119"/>
      <c r="O314" s="119" t="str">
        <f t="shared" si="36"/>
        <v>PH.IC.SC.150304.01</v>
      </c>
      <c r="Q314" s="119" t="str">
        <f t="shared" si="37"/>
        <v>CL.IC.SC.150304.01</v>
      </c>
      <c r="AP314" s="114" t="s">
        <v>12773</v>
      </c>
      <c r="AQ314" s="114">
        <v>1573</v>
      </c>
    </row>
    <row r="315" spans="1:43" s="114" customFormat="1" ht="15">
      <c r="A315" s="114" t="s">
        <v>3576</v>
      </c>
      <c r="C315" s="115" t="s">
        <v>11559</v>
      </c>
      <c r="D315" s="114" t="s">
        <v>13952</v>
      </c>
      <c r="E315" s="115" t="s">
        <v>12028</v>
      </c>
      <c r="F315" s="114" t="s">
        <v>13953</v>
      </c>
      <c r="G315" s="114" t="s">
        <v>10464</v>
      </c>
      <c r="H315" s="115" t="s">
        <v>11848</v>
      </c>
      <c r="I315" s="114">
        <v>0</v>
      </c>
      <c r="J315" s="127" t="str">
        <f t="shared" si="25"/>
        <v>IC.SC.150401</v>
      </c>
      <c r="K315" s="115" t="s">
        <v>12906</v>
      </c>
      <c r="M315" s="119" t="str">
        <f t="shared" si="35"/>
        <v>PI.IC.SC.150401.01</v>
      </c>
      <c r="N315" s="119"/>
      <c r="O315" s="119" t="str">
        <f t="shared" si="36"/>
        <v>PH.IC.SC.150401.01</v>
      </c>
      <c r="Q315" s="119" t="str">
        <f t="shared" si="37"/>
        <v>CL.IC.SC.150401.01</v>
      </c>
      <c r="AP315" s="114" t="s">
        <v>12773</v>
      </c>
      <c r="AQ315" s="114">
        <v>1573</v>
      </c>
    </row>
    <row r="316" spans="1:43" s="114" customFormat="1" ht="15">
      <c r="A316" s="114" t="s">
        <v>3576</v>
      </c>
      <c r="C316" s="115" t="s">
        <v>11559</v>
      </c>
      <c r="E316" s="115" t="s">
        <v>12028</v>
      </c>
      <c r="F316" s="114" t="s">
        <v>13953</v>
      </c>
      <c r="G316" s="114" t="s">
        <v>13954</v>
      </c>
      <c r="H316" s="115" t="s">
        <v>12030</v>
      </c>
      <c r="I316" s="114">
        <v>2</v>
      </c>
      <c r="J316" s="127" t="str">
        <f t="shared" si="25"/>
        <v>IC.SC.150402</v>
      </c>
      <c r="K316" s="115" t="s">
        <v>12906</v>
      </c>
      <c r="M316" s="119" t="str">
        <f t="shared" si="35"/>
        <v>PI.IC.SC.150402.01</v>
      </c>
      <c r="N316" s="119"/>
      <c r="O316" s="119" t="str">
        <f t="shared" si="36"/>
        <v>PH.IC.SC.150402.01</v>
      </c>
      <c r="Q316" s="119" t="str">
        <f t="shared" si="37"/>
        <v>CL.IC.SC.150402.01</v>
      </c>
      <c r="AP316" s="114" t="s">
        <v>12773</v>
      </c>
      <c r="AQ316" s="114">
        <v>1573</v>
      </c>
    </row>
    <row r="317" spans="1:43" s="114" customFormat="1" ht="15">
      <c r="A317" s="114" t="s">
        <v>3576</v>
      </c>
      <c r="C317" s="115" t="s">
        <v>11559</v>
      </c>
      <c r="E317" s="115" t="s">
        <v>12028</v>
      </c>
      <c r="F317" s="114" t="s">
        <v>13953</v>
      </c>
      <c r="G317" s="114" t="s">
        <v>13955</v>
      </c>
      <c r="H317" s="115" t="s">
        <v>12032</v>
      </c>
      <c r="I317" s="114">
        <v>4</v>
      </c>
      <c r="J317" s="127" t="str">
        <f t="shared" si="25"/>
        <v>IC.SC.150403</v>
      </c>
      <c r="K317" s="115" t="s">
        <v>12906</v>
      </c>
      <c r="M317" s="119" t="str">
        <f t="shared" si="35"/>
        <v>PI.IC.SC.150403.01</v>
      </c>
      <c r="N317" s="119"/>
      <c r="O317" s="119" t="str">
        <f t="shared" si="36"/>
        <v>PH.IC.SC.150403.01</v>
      </c>
      <c r="Q317" s="119" t="str">
        <f t="shared" si="37"/>
        <v>CL.IC.SC.150403.01</v>
      </c>
      <c r="AP317" s="114" t="s">
        <v>12773</v>
      </c>
      <c r="AQ317" s="114">
        <v>1573</v>
      </c>
    </row>
    <row r="318" spans="1:43" s="114" customFormat="1" ht="15">
      <c r="A318" s="114" t="s">
        <v>3576</v>
      </c>
      <c r="C318" s="115" t="s">
        <v>11559</v>
      </c>
      <c r="E318" s="115" t="s">
        <v>12028</v>
      </c>
      <c r="F318" s="114" t="s">
        <v>13953</v>
      </c>
      <c r="G318" s="114" t="s">
        <v>13956</v>
      </c>
      <c r="H318" s="115" t="s">
        <v>12028</v>
      </c>
      <c r="I318" s="114">
        <v>6</v>
      </c>
      <c r="J318" s="127" t="str">
        <f t="shared" si="25"/>
        <v>IC.SC.150404</v>
      </c>
      <c r="K318" s="115" t="s">
        <v>12906</v>
      </c>
      <c r="M318" s="119" t="str">
        <f t="shared" si="35"/>
        <v>PI.IC.SC.150404.01</v>
      </c>
      <c r="N318" s="119"/>
      <c r="O318" s="119" t="str">
        <f t="shared" si="36"/>
        <v>PH.IC.SC.150404.01</v>
      </c>
      <c r="Q318" s="119" t="str">
        <f t="shared" si="37"/>
        <v>CL.IC.SC.150404.01</v>
      </c>
      <c r="AP318" s="114" t="s">
        <v>12773</v>
      </c>
      <c r="AQ318" s="114">
        <v>1573</v>
      </c>
    </row>
    <row r="319" spans="1:43" s="114" customFormat="1" ht="15">
      <c r="A319" s="114" t="s">
        <v>3576</v>
      </c>
      <c r="C319" s="115" t="s">
        <v>11559</v>
      </c>
      <c r="D319" s="114" t="s">
        <v>4241</v>
      </c>
      <c r="E319" s="115" t="s">
        <v>12210</v>
      </c>
      <c r="F319" s="114" t="s">
        <v>13957</v>
      </c>
      <c r="G319" s="114" t="s">
        <v>10464</v>
      </c>
      <c r="H319" s="115" t="s">
        <v>11848</v>
      </c>
      <c r="I319" s="114">
        <v>0</v>
      </c>
      <c r="J319" s="127" t="str">
        <f t="shared" si="25"/>
        <v>IC.SC.150501</v>
      </c>
      <c r="K319" s="115" t="s">
        <v>12906</v>
      </c>
      <c r="M319" s="119" t="str">
        <f t="shared" si="35"/>
        <v>PI.IC.SC.150501.01</v>
      </c>
      <c r="N319" s="119"/>
      <c r="O319" s="119" t="str">
        <f t="shared" si="36"/>
        <v>PH.IC.SC.150501.01</v>
      </c>
      <c r="Q319" s="119" t="str">
        <f t="shared" si="37"/>
        <v>CL.IC.SC.150501.01</v>
      </c>
      <c r="AP319" s="114" t="s">
        <v>12773</v>
      </c>
      <c r="AQ319" s="114">
        <v>1573</v>
      </c>
    </row>
    <row r="320" spans="1:43" s="114" customFormat="1" ht="15">
      <c r="A320" s="114" t="s">
        <v>3576</v>
      </c>
      <c r="C320" s="115" t="s">
        <v>11559</v>
      </c>
      <c r="E320" s="115" t="s">
        <v>12210</v>
      </c>
      <c r="F320" s="114" t="s">
        <v>13957</v>
      </c>
      <c r="G320" s="114" t="s">
        <v>13958</v>
      </c>
      <c r="H320" s="115" t="s">
        <v>12030</v>
      </c>
      <c r="I320" s="114">
        <v>1</v>
      </c>
      <c r="J320" s="127" t="str">
        <f t="shared" si="25"/>
        <v>IC.SC.150502</v>
      </c>
      <c r="K320" s="115" t="s">
        <v>12906</v>
      </c>
      <c r="M320" s="119" t="str">
        <f t="shared" si="35"/>
        <v>PI.IC.SC.150502.01</v>
      </c>
      <c r="N320" s="119"/>
      <c r="O320" s="119" t="str">
        <f t="shared" si="36"/>
        <v>PH.IC.SC.150502.01</v>
      </c>
      <c r="Q320" s="119" t="str">
        <f t="shared" si="37"/>
        <v>CL.IC.SC.150502.01</v>
      </c>
      <c r="AP320" s="114" t="s">
        <v>12773</v>
      </c>
      <c r="AQ320" s="114">
        <v>1573</v>
      </c>
    </row>
    <row r="321" spans="1:43" s="114" customFormat="1" ht="15">
      <c r="A321" s="114" t="s">
        <v>3576</v>
      </c>
      <c r="C321" s="115" t="s">
        <v>11559</v>
      </c>
      <c r="E321" s="115" t="s">
        <v>12210</v>
      </c>
      <c r="F321" s="114" t="s">
        <v>13957</v>
      </c>
      <c r="G321" s="114" t="s">
        <v>13959</v>
      </c>
      <c r="H321" s="115" t="s">
        <v>12032</v>
      </c>
      <c r="I321" s="114">
        <v>2</v>
      </c>
      <c r="J321" s="127" t="str">
        <f t="shared" ref="J321:J336" si="38">CONCATENATE("IC.SC.",C321,E321,H321)</f>
        <v>IC.SC.150503</v>
      </c>
      <c r="K321" s="115" t="s">
        <v>12906</v>
      </c>
      <c r="M321" s="119" t="str">
        <f t="shared" si="35"/>
        <v>PI.IC.SC.150503.01</v>
      </c>
      <c r="N321" s="119"/>
      <c r="O321" s="119" t="str">
        <f t="shared" si="36"/>
        <v>PH.IC.SC.150503.01</v>
      </c>
      <c r="Q321" s="119" t="str">
        <f t="shared" si="37"/>
        <v>CL.IC.SC.150503.01</v>
      </c>
      <c r="AP321" s="114" t="s">
        <v>12773</v>
      </c>
      <c r="AQ321" s="114">
        <v>1573</v>
      </c>
    </row>
    <row r="322" spans="1:43" s="114" customFormat="1" ht="15">
      <c r="A322" s="114" t="s">
        <v>3576</v>
      </c>
      <c r="C322" s="115" t="s">
        <v>11559</v>
      </c>
      <c r="E322" s="115" t="s">
        <v>12210</v>
      </c>
      <c r="F322" s="114" t="s">
        <v>13957</v>
      </c>
      <c r="G322" s="114" t="s">
        <v>13960</v>
      </c>
      <c r="H322" s="115" t="s">
        <v>12028</v>
      </c>
      <c r="I322" s="114">
        <v>3</v>
      </c>
      <c r="J322" s="127" t="str">
        <f t="shared" si="38"/>
        <v>IC.SC.150504</v>
      </c>
      <c r="K322" s="115" t="s">
        <v>12906</v>
      </c>
      <c r="M322" s="119" t="str">
        <f t="shared" si="35"/>
        <v>PI.IC.SC.150504.01</v>
      </c>
      <c r="N322" s="119"/>
      <c r="O322" s="119" t="str">
        <f t="shared" si="36"/>
        <v>PH.IC.SC.150504.01</v>
      </c>
      <c r="Q322" s="119" t="str">
        <f t="shared" si="37"/>
        <v>CL.IC.SC.150504.01</v>
      </c>
      <c r="AP322" s="114" t="s">
        <v>12773</v>
      </c>
      <c r="AQ322" s="114">
        <v>1573</v>
      </c>
    </row>
    <row r="323" spans="1:43" s="114" customFormat="1" ht="15">
      <c r="A323" s="114" t="s">
        <v>3576</v>
      </c>
      <c r="C323" s="115" t="s">
        <v>11559</v>
      </c>
      <c r="D323" s="114" t="s">
        <v>13907</v>
      </c>
      <c r="E323" s="115" t="s">
        <v>12212</v>
      </c>
      <c r="F323" s="114" t="s">
        <v>13961</v>
      </c>
      <c r="G323" s="114" t="s">
        <v>13962</v>
      </c>
      <c r="H323" s="115" t="s">
        <v>11848</v>
      </c>
      <c r="I323" s="114">
        <v>0</v>
      </c>
      <c r="J323" s="127" t="str">
        <f t="shared" si="38"/>
        <v>IC.SC.150601</v>
      </c>
      <c r="K323" s="115" t="s">
        <v>12906</v>
      </c>
      <c r="M323" s="119" t="str">
        <f t="shared" si="35"/>
        <v>PI.IC.SC.150601.01</v>
      </c>
      <c r="N323" s="119"/>
      <c r="O323" s="119" t="str">
        <f t="shared" si="36"/>
        <v>PH.IC.SC.150601.01</v>
      </c>
      <c r="Q323" s="119" t="str">
        <f t="shared" si="37"/>
        <v>CL.IC.SC.150601.01</v>
      </c>
      <c r="AP323" s="114" t="s">
        <v>12773</v>
      </c>
      <c r="AQ323" s="114">
        <v>1573</v>
      </c>
    </row>
    <row r="324" spans="1:43" s="114" customFormat="1" ht="15">
      <c r="A324" s="114" t="s">
        <v>3576</v>
      </c>
      <c r="C324" s="115" t="s">
        <v>11559</v>
      </c>
      <c r="E324" s="115" t="s">
        <v>12212</v>
      </c>
      <c r="F324" s="114" t="s">
        <v>13961</v>
      </c>
      <c r="G324" s="114" t="s">
        <v>13963</v>
      </c>
      <c r="H324" s="115" t="s">
        <v>12030</v>
      </c>
      <c r="I324" s="114">
        <v>3</v>
      </c>
      <c r="J324" s="127" t="str">
        <f t="shared" si="38"/>
        <v>IC.SC.150602</v>
      </c>
      <c r="K324" s="115" t="s">
        <v>12906</v>
      </c>
      <c r="M324" s="119" t="str">
        <f t="shared" si="35"/>
        <v>PI.IC.SC.150602.01</v>
      </c>
      <c r="N324" s="119"/>
      <c r="O324" s="119" t="str">
        <f t="shared" si="36"/>
        <v>PH.IC.SC.150602.01</v>
      </c>
      <c r="Q324" s="119" t="str">
        <f t="shared" si="37"/>
        <v>CL.IC.SC.150602.01</v>
      </c>
      <c r="AP324" s="114" t="s">
        <v>12773</v>
      </c>
      <c r="AQ324" s="114">
        <v>1573</v>
      </c>
    </row>
    <row r="325" spans="1:43" s="114" customFormat="1" ht="15">
      <c r="A325" s="114" t="s">
        <v>3576</v>
      </c>
      <c r="C325" s="115" t="s">
        <v>11559</v>
      </c>
      <c r="E325" s="115" t="s">
        <v>12212</v>
      </c>
      <c r="F325" s="114" t="s">
        <v>13961</v>
      </c>
      <c r="G325" s="114" t="s">
        <v>13964</v>
      </c>
      <c r="H325" s="115" t="s">
        <v>12032</v>
      </c>
      <c r="I325" s="114">
        <v>6</v>
      </c>
      <c r="J325" s="127" t="str">
        <f t="shared" si="38"/>
        <v>IC.SC.150603</v>
      </c>
      <c r="K325" s="115" t="s">
        <v>12906</v>
      </c>
      <c r="M325" s="119" t="str">
        <f t="shared" si="35"/>
        <v>PI.IC.SC.150603.01</v>
      </c>
      <c r="N325" s="119"/>
      <c r="O325" s="119" t="str">
        <f t="shared" si="36"/>
        <v>PH.IC.SC.150603.01</v>
      </c>
      <c r="Q325" s="119" t="str">
        <f t="shared" si="37"/>
        <v>CL.IC.SC.150603.01</v>
      </c>
      <c r="AP325" s="114" t="s">
        <v>12773</v>
      </c>
      <c r="AQ325" s="114">
        <v>1573</v>
      </c>
    </row>
    <row r="326" spans="1:43" s="114" customFormat="1" ht="15">
      <c r="A326" s="114" t="s">
        <v>3576</v>
      </c>
      <c r="C326" s="115" t="s">
        <v>11559</v>
      </c>
      <c r="E326" s="115" t="s">
        <v>12212</v>
      </c>
      <c r="F326" s="114" t="s">
        <v>13961</v>
      </c>
      <c r="G326" s="114" t="s">
        <v>13965</v>
      </c>
      <c r="H326" s="115" t="s">
        <v>12028</v>
      </c>
      <c r="I326" s="114">
        <v>9</v>
      </c>
      <c r="J326" s="127" t="str">
        <f t="shared" si="38"/>
        <v>IC.SC.150604</v>
      </c>
      <c r="K326" s="115" t="s">
        <v>12906</v>
      </c>
      <c r="M326" s="119" t="str">
        <f t="shared" si="35"/>
        <v>PI.IC.SC.150604.01</v>
      </c>
      <c r="N326" s="119"/>
      <c r="O326" s="119" t="str">
        <f t="shared" si="36"/>
        <v>PH.IC.SC.150604.01</v>
      </c>
      <c r="Q326" s="119" t="str">
        <f t="shared" si="37"/>
        <v>CL.IC.SC.150604.01</v>
      </c>
      <c r="AP326" s="114" t="s">
        <v>12773</v>
      </c>
      <c r="AQ326" s="114">
        <v>1573</v>
      </c>
    </row>
    <row r="327" spans="1:43" s="114" customFormat="1" ht="15">
      <c r="A327" s="114" t="s">
        <v>3576</v>
      </c>
      <c r="C327" s="115" t="s">
        <v>11559</v>
      </c>
      <c r="D327" s="114" t="s">
        <v>7809</v>
      </c>
      <c r="E327" s="115" t="s">
        <v>12225</v>
      </c>
      <c r="F327" s="114" t="s">
        <v>13966</v>
      </c>
      <c r="G327" s="114" t="s">
        <v>13967</v>
      </c>
      <c r="H327" s="115" t="s">
        <v>11848</v>
      </c>
      <c r="I327" s="114">
        <v>0</v>
      </c>
      <c r="J327" s="127" t="str">
        <f t="shared" si="38"/>
        <v>IC.SC.150701</v>
      </c>
      <c r="K327" s="115" t="s">
        <v>12906</v>
      </c>
      <c r="M327" s="119" t="str">
        <f t="shared" si="35"/>
        <v>PI.IC.SC.150701.01</v>
      </c>
      <c r="N327" s="119"/>
      <c r="O327" s="119" t="str">
        <f t="shared" si="36"/>
        <v>PH.IC.SC.150701.01</v>
      </c>
      <c r="Q327" s="119" t="str">
        <f t="shared" si="37"/>
        <v>CL.IC.SC.150701.01</v>
      </c>
      <c r="AP327" s="114" t="s">
        <v>12773</v>
      </c>
      <c r="AQ327" s="114">
        <v>1573</v>
      </c>
    </row>
    <row r="328" spans="1:43" s="114" customFormat="1" ht="15">
      <c r="A328" s="114" t="s">
        <v>3576</v>
      </c>
      <c r="C328" s="115" t="s">
        <v>11559</v>
      </c>
      <c r="E328" s="115" t="s">
        <v>12225</v>
      </c>
      <c r="F328" s="114" t="s">
        <v>13966</v>
      </c>
      <c r="G328" s="114" t="s">
        <v>13968</v>
      </c>
      <c r="H328" s="115" t="s">
        <v>12030</v>
      </c>
      <c r="I328" s="114">
        <v>2</v>
      </c>
      <c r="J328" s="127" t="str">
        <f t="shared" si="38"/>
        <v>IC.SC.150702</v>
      </c>
      <c r="K328" s="115" t="s">
        <v>12906</v>
      </c>
      <c r="M328" s="119" t="str">
        <f t="shared" si="35"/>
        <v>PI.IC.SC.150702.01</v>
      </c>
      <c r="N328" s="119"/>
      <c r="O328" s="119" t="str">
        <f t="shared" si="36"/>
        <v>PH.IC.SC.150702.01</v>
      </c>
      <c r="Q328" s="119" t="str">
        <f t="shared" si="37"/>
        <v>CL.IC.SC.150702.01</v>
      </c>
      <c r="AP328" s="114" t="s">
        <v>12773</v>
      </c>
      <c r="AQ328" s="114">
        <v>1573</v>
      </c>
    </row>
    <row r="329" spans="1:43" s="114" customFormat="1" ht="15">
      <c r="A329" s="114" t="s">
        <v>3576</v>
      </c>
      <c r="C329" s="115" t="s">
        <v>11559</v>
      </c>
      <c r="E329" s="115" t="s">
        <v>12225</v>
      </c>
      <c r="F329" s="114" t="s">
        <v>13966</v>
      </c>
      <c r="G329" s="114" t="s">
        <v>13969</v>
      </c>
      <c r="H329" s="115" t="s">
        <v>12032</v>
      </c>
      <c r="I329" s="114">
        <v>4</v>
      </c>
      <c r="J329" s="127" t="str">
        <f t="shared" si="38"/>
        <v>IC.SC.150703</v>
      </c>
      <c r="K329" s="115" t="s">
        <v>12906</v>
      </c>
      <c r="M329" s="119" t="str">
        <f t="shared" si="35"/>
        <v>PI.IC.SC.150703.01</v>
      </c>
      <c r="N329" s="119"/>
      <c r="O329" s="119" t="str">
        <f t="shared" si="36"/>
        <v>PH.IC.SC.150703.01</v>
      </c>
      <c r="Q329" s="119" t="str">
        <f t="shared" si="37"/>
        <v>CL.IC.SC.150703.01</v>
      </c>
      <c r="AP329" s="114" t="s">
        <v>12773</v>
      </c>
      <c r="AQ329" s="114">
        <v>1573</v>
      </c>
    </row>
    <row r="330" spans="1:43" s="114" customFormat="1" ht="15">
      <c r="A330" s="114" t="s">
        <v>3576</v>
      </c>
      <c r="C330" s="115" t="s">
        <v>11559</v>
      </c>
      <c r="E330" s="115" t="s">
        <v>12225</v>
      </c>
      <c r="F330" s="114" t="s">
        <v>13966</v>
      </c>
      <c r="G330" s="114" t="s">
        <v>13970</v>
      </c>
      <c r="H330" s="115" t="s">
        <v>12028</v>
      </c>
      <c r="I330" s="114">
        <v>6</v>
      </c>
      <c r="J330" s="127" t="str">
        <f t="shared" si="38"/>
        <v>IC.SC.150704</v>
      </c>
      <c r="K330" s="115" t="s">
        <v>12906</v>
      </c>
      <c r="M330" s="119" t="str">
        <f t="shared" si="35"/>
        <v>PI.IC.SC.150704.01</v>
      </c>
      <c r="N330" s="119"/>
      <c r="O330" s="119" t="str">
        <f t="shared" si="36"/>
        <v>PH.IC.SC.150704.01</v>
      </c>
      <c r="Q330" s="119" t="str">
        <f t="shared" si="37"/>
        <v>CL.IC.SC.150704.01</v>
      </c>
      <c r="AP330" s="114" t="s">
        <v>12773</v>
      </c>
      <c r="AQ330" s="114">
        <v>1573</v>
      </c>
    </row>
    <row r="331" spans="1:43" s="114" customFormat="1" ht="15">
      <c r="A331" s="114" t="s">
        <v>3576</v>
      </c>
      <c r="C331" s="115" t="s">
        <v>11559</v>
      </c>
      <c r="E331" s="115" t="s">
        <v>12225</v>
      </c>
      <c r="F331" s="114" t="s">
        <v>13966</v>
      </c>
      <c r="G331" s="114" t="s">
        <v>7174</v>
      </c>
      <c r="H331" s="115" t="s">
        <v>12210</v>
      </c>
      <c r="I331" s="114">
        <v>0</v>
      </c>
      <c r="J331" s="127" t="str">
        <f t="shared" si="38"/>
        <v>IC.SC.150705</v>
      </c>
      <c r="K331" s="115" t="s">
        <v>12906</v>
      </c>
      <c r="M331" s="119" t="str">
        <f t="shared" si="35"/>
        <v>PI.IC.SC.150705.01</v>
      </c>
      <c r="N331" s="119"/>
      <c r="O331" s="119" t="str">
        <f t="shared" si="36"/>
        <v>PH.IC.SC.150705.01</v>
      </c>
      <c r="Q331" s="119" t="str">
        <f t="shared" si="37"/>
        <v>CL.IC.SC.150705.01</v>
      </c>
      <c r="AP331" s="114" t="s">
        <v>12773</v>
      </c>
      <c r="AQ331" s="114">
        <v>1573</v>
      </c>
    </row>
    <row r="332" spans="1:43" s="114" customFormat="1" ht="15">
      <c r="A332" s="114" t="s">
        <v>3576</v>
      </c>
      <c r="C332" s="115" t="s">
        <v>11559</v>
      </c>
      <c r="D332" s="114" t="s">
        <v>13971</v>
      </c>
      <c r="E332" s="115" t="s">
        <v>11638</v>
      </c>
      <c r="F332" s="114" t="s">
        <v>13972</v>
      </c>
      <c r="G332" s="114" t="s">
        <v>10464</v>
      </c>
      <c r="H332" s="115" t="s">
        <v>11848</v>
      </c>
      <c r="I332" s="114">
        <v>0</v>
      </c>
      <c r="J332" s="127" t="str">
        <f t="shared" si="38"/>
        <v>IC.SC.150801</v>
      </c>
      <c r="K332" s="115" t="s">
        <v>12906</v>
      </c>
      <c r="M332" s="119" t="str">
        <f t="shared" si="35"/>
        <v>PI.IC.SC.150801.01</v>
      </c>
      <c r="N332" s="119"/>
      <c r="O332" s="119" t="str">
        <f t="shared" si="36"/>
        <v>PH.IC.SC.150801.01</v>
      </c>
      <c r="Q332" s="119" t="str">
        <f t="shared" si="37"/>
        <v>CL.IC.SC.150801.01</v>
      </c>
      <c r="AP332" s="114" t="s">
        <v>12773</v>
      </c>
      <c r="AQ332" s="114">
        <v>1573</v>
      </c>
    </row>
    <row r="333" spans="1:43" s="114" customFormat="1" ht="15">
      <c r="A333" s="114" t="s">
        <v>3576</v>
      </c>
      <c r="C333" s="115" t="s">
        <v>11559</v>
      </c>
      <c r="E333" s="115" t="s">
        <v>11638</v>
      </c>
      <c r="F333" s="114" t="s">
        <v>13972</v>
      </c>
      <c r="G333" s="114" t="s">
        <v>10463</v>
      </c>
      <c r="H333" s="115" t="s">
        <v>12030</v>
      </c>
      <c r="I333" s="114">
        <v>6</v>
      </c>
      <c r="J333" s="127" t="str">
        <f t="shared" si="38"/>
        <v>IC.SC.150802</v>
      </c>
      <c r="K333" s="115" t="s">
        <v>12906</v>
      </c>
      <c r="M333" s="119" t="str">
        <f t="shared" si="35"/>
        <v>PI.IC.SC.150802.01</v>
      </c>
      <c r="N333" s="119"/>
      <c r="O333" s="119" t="str">
        <f t="shared" si="36"/>
        <v>PH.IC.SC.150802.01</v>
      </c>
      <c r="Q333" s="119" t="str">
        <f t="shared" si="37"/>
        <v>CL.IC.SC.150802.01</v>
      </c>
      <c r="AP333" s="114" t="s">
        <v>12773</v>
      </c>
      <c r="AQ333" s="114">
        <v>1573</v>
      </c>
    </row>
    <row r="334" spans="1:43" s="114" customFormat="1" ht="15">
      <c r="A334" s="114" t="s">
        <v>3576</v>
      </c>
      <c r="C334" s="115" t="s">
        <v>11559</v>
      </c>
      <c r="D334" s="114" t="s">
        <v>6722</v>
      </c>
      <c r="E334" s="115" t="s">
        <v>11639</v>
      </c>
      <c r="F334" s="114" t="s">
        <v>13973</v>
      </c>
      <c r="G334" s="114" t="s">
        <v>10464</v>
      </c>
      <c r="H334" s="115" t="s">
        <v>11848</v>
      </c>
      <c r="I334" s="114">
        <v>0</v>
      </c>
      <c r="J334" s="127" t="str">
        <f t="shared" si="38"/>
        <v>IC.SC.150901</v>
      </c>
      <c r="K334" s="115" t="s">
        <v>12906</v>
      </c>
      <c r="M334" s="119" t="str">
        <f t="shared" si="35"/>
        <v>PI.IC.SC.150901.01</v>
      </c>
      <c r="N334" s="119"/>
      <c r="O334" s="119" t="str">
        <f t="shared" si="36"/>
        <v>PH.IC.SC.150901.01</v>
      </c>
      <c r="Q334" s="119" t="str">
        <f t="shared" si="37"/>
        <v>CL.IC.SC.150901.01</v>
      </c>
      <c r="AP334" s="114" t="s">
        <v>12773</v>
      </c>
      <c r="AQ334" s="114">
        <v>1573</v>
      </c>
    </row>
    <row r="335" spans="1:43" s="114" customFormat="1" ht="15">
      <c r="A335" s="114" t="s">
        <v>3576</v>
      </c>
      <c r="C335" s="115" t="s">
        <v>11559</v>
      </c>
      <c r="E335" s="115" t="s">
        <v>11639</v>
      </c>
      <c r="F335" s="114" t="s">
        <v>13973</v>
      </c>
      <c r="G335" s="114" t="s">
        <v>10463</v>
      </c>
      <c r="H335" s="115" t="s">
        <v>12030</v>
      </c>
      <c r="I335" s="114">
        <v>6</v>
      </c>
      <c r="J335" s="127" t="str">
        <f>CONCATENATE("IC.SC.",C335,E335,H335)</f>
        <v>IC.SC.150902</v>
      </c>
      <c r="K335" s="115" t="s">
        <v>12906</v>
      </c>
      <c r="M335" s="119" t="str">
        <f>CONCATENATE("PI.",J335,".",K335)</f>
        <v>PI.IC.SC.150902.01</v>
      </c>
      <c r="N335" s="119"/>
      <c r="O335" s="119" t="str">
        <f>CONCATENATE("PH.",J335,".",K335)</f>
        <v>PH.IC.SC.150902.01</v>
      </c>
      <c r="Q335" s="119" t="str">
        <f>CONCATENATE("CL.",J335,".",K335)</f>
        <v>CL.IC.SC.150902.01</v>
      </c>
      <c r="AP335" s="114" t="s">
        <v>12773</v>
      </c>
      <c r="AQ335" s="114">
        <v>1573</v>
      </c>
    </row>
    <row r="336" spans="1:43" s="114" customFormat="1" ht="15">
      <c r="A336" s="114" t="s">
        <v>3576</v>
      </c>
      <c r="C336" s="115" t="s">
        <v>11559</v>
      </c>
      <c r="D336" s="114" t="s">
        <v>13911</v>
      </c>
      <c r="E336" s="115" t="s">
        <v>11829</v>
      </c>
      <c r="F336" s="114" t="s">
        <v>14042</v>
      </c>
      <c r="G336" s="114" t="s">
        <v>14043</v>
      </c>
      <c r="H336" s="115" t="s">
        <v>11848</v>
      </c>
      <c r="I336" s="114">
        <v>6</v>
      </c>
      <c r="J336" s="127" t="str">
        <f t="shared" si="38"/>
        <v>IC.SC.151001</v>
      </c>
      <c r="K336" s="115" t="s">
        <v>12906</v>
      </c>
      <c r="M336" s="119" t="str">
        <f t="shared" si="35"/>
        <v>PI.IC.SC.151001.01</v>
      </c>
      <c r="N336" s="119"/>
      <c r="O336" s="119" t="str">
        <f t="shared" si="36"/>
        <v>PH.IC.SC.151001.01</v>
      </c>
      <c r="Q336" s="119" t="str">
        <f t="shared" si="37"/>
        <v>CL.IC.SC.151001.01</v>
      </c>
      <c r="AP336" s="114" t="s">
        <v>12773</v>
      </c>
      <c r="AQ336" s="114">
        <v>1573</v>
      </c>
    </row>
    <row r="337" spans="1:43" s="114" customFormat="1" ht="15">
      <c r="A337" s="114" t="s">
        <v>3576</v>
      </c>
      <c r="B337" s="114" t="s">
        <v>13976</v>
      </c>
      <c r="C337" s="115" t="s">
        <v>11560</v>
      </c>
      <c r="D337" s="114" t="s">
        <v>13977</v>
      </c>
      <c r="E337" s="115" t="s">
        <v>11848</v>
      </c>
      <c r="F337" s="114" t="s">
        <v>13978</v>
      </c>
      <c r="G337" s="115" t="s">
        <v>13979</v>
      </c>
      <c r="H337" s="115" t="s">
        <v>11848</v>
      </c>
      <c r="I337" s="114">
        <v>3</v>
      </c>
      <c r="J337" s="127" t="str">
        <f t="shared" ref="J337:J367" si="39">CONCATENATE("IC.SC.",C337,E337,H337)</f>
        <v>IC.SC.160101</v>
      </c>
      <c r="K337" s="115" t="s">
        <v>12906</v>
      </c>
      <c r="M337" s="119" t="str">
        <f t="shared" ref="M337:M367" si="40">CONCATENATE("PI.",J337,".",K337)</f>
        <v>PI.IC.SC.160101.01</v>
      </c>
      <c r="N337" s="119"/>
      <c r="O337" s="119" t="str">
        <f t="shared" ref="O337:O367" si="41">CONCATENATE("PH.",J337,".",K337)</f>
        <v>PH.IC.SC.160101.01</v>
      </c>
      <c r="Q337" s="119" t="str">
        <f t="shared" ref="Q337:Q367" si="42">CONCATENATE("CL.",J337,".",K337)</f>
        <v>CL.IC.SC.160101.01</v>
      </c>
      <c r="AP337" s="114" t="s">
        <v>12773</v>
      </c>
      <c r="AQ337" s="114">
        <v>1574</v>
      </c>
    </row>
    <row r="338" spans="1:43" s="114" customFormat="1" ht="15">
      <c r="A338" s="114" t="s">
        <v>3576</v>
      </c>
      <c r="C338" s="115" t="s">
        <v>11560</v>
      </c>
      <c r="E338" s="115" t="s">
        <v>11848</v>
      </c>
      <c r="F338" s="114" t="s">
        <v>13978</v>
      </c>
      <c r="G338" s="114" t="s">
        <v>13980</v>
      </c>
      <c r="H338" s="115" t="s">
        <v>12030</v>
      </c>
      <c r="I338" s="114">
        <v>2</v>
      </c>
      <c r="J338" s="127" t="str">
        <f t="shared" si="39"/>
        <v>IC.SC.160102</v>
      </c>
      <c r="K338" s="115" t="s">
        <v>12906</v>
      </c>
      <c r="M338" s="119" t="str">
        <f t="shared" si="40"/>
        <v>PI.IC.SC.160102.01</v>
      </c>
      <c r="N338" s="119"/>
      <c r="O338" s="119" t="str">
        <f t="shared" si="41"/>
        <v>PH.IC.SC.160102.01</v>
      </c>
      <c r="Q338" s="119" t="str">
        <f t="shared" si="42"/>
        <v>CL.IC.SC.160102.01</v>
      </c>
      <c r="AP338" s="114" t="s">
        <v>12773</v>
      </c>
      <c r="AQ338" s="114">
        <v>1574</v>
      </c>
    </row>
    <row r="339" spans="1:43" s="114" customFormat="1" ht="15">
      <c r="A339" s="114" t="s">
        <v>3576</v>
      </c>
      <c r="C339" s="115" t="s">
        <v>11560</v>
      </c>
      <c r="E339" s="115" t="s">
        <v>11848</v>
      </c>
      <c r="F339" s="114" t="s">
        <v>13978</v>
      </c>
      <c r="G339" s="114" t="s">
        <v>13981</v>
      </c>
      <c r="H339" s="115" t="s">
        <v>12032</v>
      </c>
      <c r="I339" s="114">
        <v>1</v>
      </c>
      <c r="J339" s="127" t="str">
        <f t="shared" si="39"/>
        <v>IC.SC.160103</v>
      </c>
      <c r="K339" s="115" t="s">
        <v>12906</v>
      </c>
      <c r="M339" s="119" t="str">
        <f t="shared" si="40"/>
        <v>PI.IC.SC.160103.01</v>
      </c>
      <c r="N339" s="119"/>
      <c r="O339" s="119" t="str">
        <f t="shared" si="41"/>
        <v>PH.IC.SC.160103.01</v>
      </c>
      <c r="Q339" s="119" t="str">
        <f t="shared" si="42"/>
        <v>CL.IC.SC.160103.01</v>
      </c>
      <c r="AP339" s="114" t="s">
        <v>12773</v>
      </c>
      <c r="AQ339" s="114">
        <v>1574</v>
      </c>
    </row>
    <row r="340" spans="1:43" s="114" customFormat="1" ht="15">
      <c r="A340" s="114" t="s">
        <v>3576</v>
      </c>
      <c r="C340" s="115" t="s">
        <v>11560</v>
      </c>
      <c r="E340" s="115" t="s">
        <v>11848</v>
      </c>
      <c r="F340" s="114" t="s">
        <v>13978</v>
      </c>
      <c r="G340" s="114" t="s">
        <v>13982</v>
      </c>
      <c r="H340" s="115" t="s">
        <v>12028</v>
      </c>
      <c r="I340" s="114">
        <v>0</v>
      </c>
      <c r="J340" s="127" t="str">
        <f t="shared" si="39"/>
        <v>IC.SC.160104</v>
      </c>
      <c r="K340" s="115" t="s">
        <v>12906</v>
      </c>
      <c r="M340" s="119" t="str">
        <f t="shared" si="40"/>
        <v>PI.IC.SC.160104.01</v>
      </c>
      <c r="N340" s="119"/>
      <c r="O340" s="119" t="str">
        <f t="shared" si="41"/>
        <v>PH.IC.SC.160104.01</v>
      </c>
      <c r="Q340" s="119" t="str">
        <f t="shared" si="42"/>
        <v>CL.IC.SC.160104.01</v>
      </c>
      <c r="AP340" s="114" t="s">
        <v>12773</v>
      </c>
      <c r="AQ340" s="114">
        <v>1574</v>
      </c>
    </row>
    <row r="341" spans="1:43" s="114" customFormat="1" ht="15">
      <c r="A341" s="114" t="s">
        <v>3576</v>
      </c>
      <c r="C341" s="115" t="s">
        <v>11560</v>
      </c>
      <c r="E341" s="115" t="s">
        <v>11848</v>
      </c>
      <c r="F341" s="114" t="s">
        <v>13978</v>
      </c>
      <c r="G341" s="114" t="s">
        <v>13983</v>
      </c>
      <c r="H341" s="115" t="s">
        <v>12210</v>
      </c>
      <c r="I341" s="114">
        <v>2</v>
      </c>
      <c r="J341" s="127" t="str">
        <f t="shared" si="39"/>
        <v>IC.SC.160105</v>
      </c>
      <c r="K341" s="115" t="s">
        <v>12906</v>
      </c>
      <c r="M341" s="119" t="str">
        <f t="shared" si="40"/>
        <v>PI.IC.SC.160105.01</v>
      </c>
      <c r="N341" s="119"/>
      <c r="O341" s="119" t="str">
        <f t="shared" si="41"/>
        <v>PH.IC.SC.160105.01</v>
      </c>
      <c r="Q341" s="119" t="str">
        <f t="shared" si="42"/>
        <v>CL.IC.SC.160105.01</v>
      </c>
      <c r="AP341" s="114" t="s">
        <v>12773</v>
      </c>
      <c r="AQ341" s="114">
        <v>1574</v>
      </c>
    </row>
    <row r="342" spans="1:43" s="114" customFormat="1" ht="15">
      <c r="A342" s="114" t="s">
        <v>3576</v>
      </c>
      <c r="C342" s="115" t="s">
        <v>11560</v>
      </c>
      <c r="D342" s="114" t="s">
        <v>13984</v>
      </c>
      <c r="E342" s="115" t="s">
        <v>12030</v>
      </c>
      <c r="F342" s="114" t="s">
        <v>13985</v>
      </c>
      <c r="G342" s="114" t="s">
        <v>13986</v>
      </c>
      <c r="H342" s="115" t="s">
        <v>11848</v>
      </c>
      <c r="I342" s="114">
        <v>2</v>
      </c>
      <c r="J342" s="127" t="str">
        <f t="shared" si="39"/>
        <v>IC.SC.160201</v>
      </c>
      <c r="K342" s="115" t="s">
        <v>12906</v>
      </c>
      <c r="M342" s="119" t="str">
        <f t="shared" si="40"/>
        <v>PI.IC.SC.160201.01</v>
      </c>
      <c r="N342" s="119"/>
      <c r="O342" s="119" t="str">
        <f t="shared" si="41"/>
        <v>PH.IC.SC.160201.01</v>
      </c>
      <c r="Q342" s="119" t="str">
        <f t="shared" si="42"/>
        <v>CL.IC.SC.160201.01</v>
      </c>
      <c r="AP342" s="114" t="s">
        <v>12773</v>
      </c>
      <c r="AQ342" s="114">
        <v>1574</v>
      </c>
    </row>
    <row r="343" spans="1:43" s="114" customFormat="1" ht="15">
      <c r="A343" s="114" t="s">
        <v>3576</v>
      </c>
      <c r="C343" s="115" t="s">
        <v>11560</v>
      </c>
      <c r="E343" s="115" t="s">
        <v>12030</v>
      </c>
      <c r="F343" s="114" t="s">
        <v>13985</v>
      </c>
      <c r="G343" s="114" t="s">
        <v>13988</v>
      </c>
      <c r="H343" s="115" t="s">
        <v>12030</v>
      </c>
      <c r="I343" s="114">
        <v>1</v>
      </c>
      <c r="J343" s="127" t="str">
        <f t="shared" si="39"/>
        <v>IC.SC.160202</v>
      </c>
      <c r="K343" s="115" t="s">
        <v>12906</v>
      </c>
      <c r="M343" s="119" t="str">
        <f t="shared" si="40"/>
        <v>PI.IC.SC.160202.01</v>
      </c>
      <c r="N343" s="119"/>
      <c r="O343" s="119" t="str">
        <f t="shared" si="41"/>
        <v>PH.IC.SC.160202.01</v>
      </c>
      <c r="Q343" s="119" t="str">
        <f t="shared" si="42"/>
        <v>CL.IC.SC.160202.01</v>
      </c>
      <c r="AP343" s="114" t="s">
        <v>12773</v>
      </c>
      <c r="AQ343" s="114">
        <v>1574</v>
      </c>
    </row>
    <row r="344" spans="1:43" s="114" customFormat="1" ht="15">
      <c r="A344" s="114" t="s">
        <v>3576</v>
      </c>
      <c r="C344" s="115" t="s">
        <v>11560</v>
      </c>
      <c r="E344" s="115" t="s">
        <v>12030</v>
      </c>
      <c r="F344" s="114" t="s">
        <v>13985</v>
      </c>
      <c r="G344" s="114" t="s">
        <v>13989</v>
      </c>
      <c r="H344" s="115" t="s">
        <v>12032</v>
      </c>
      <c r="I344" s="114">
        <v>0</v>
      </c>
      <c r="J344" s="127" t="str">
        <f t="shared" si="39"/>
        <v>IC.SC.160203</v>
      </c>
      <c r="K344" s="115" t="s">
        <v>12906</v>
      </c>
      <c r="M344" s="119" t="str">
        <f t="shared" si="40"/>
        <v>PI.IC.SC.160203.01</v>
      </c>
      <c r="N344" s="119"/>
      <c r="O344" s="119" t="str">
        <f t="shared" si="41"/>
        <v>PH.IC.SC.160203.01</v>
      </c>
      <c r="Q344" s="119" t="str">
        <f t="shared" si="42"/>
        <v>CL.IC.SC.160203.01</v>
      </c>
      <c r="AP344" s="114" t="s">
        <v>12773</v>
      </c>
      <c r="AQ344" s="114">
        <v>1574</v>
      </c>
    </row>
    <row r="345" spans="1:43" s="114" customFormat="1" ht="15">
      <c r="A345" s="114" t="s">
        <v>3576</v>
      </c>
      <c r="C345" s="115" t="s">
        <v>11560</v>
      </c>
      <c r="E345" s="115" t="s">
        <v>12030</v>
      </c>
      <c r="F345" s="114" t="s">
        <v>13985</v>
      </c>
      <c r="G345" s="114" t="s">
        <v>13990</v>
      </c>
      <c r="H345" s="115" t="s">
        <v>12028</v>
      </c>
      <c r="I345" s="114">
        <v>1</v>
      </c>
      <c r="J345" s="127" t="str">
        <f t="shared" si="39"/>
        <v>IC.SC.160204</v>
      </c>
      <c r="K345" s="115" t="s">
        <v>12906</v>
      </c>
      <c r="M345" s="119" t="str">
        <f t="shared" si="40"/>
        <v>PI.IC.SC.160204.01</v>
      </c>
      <c r="N345" s="119"/>
      <c r="O345" s="119" t="str">
        <f t="shared" si="41"/>
        <v>PH.IC.SC.160204.01</v>
      </c>
      <c r="Q345" s="119" t="str">
        <f t="shared" si="42"/>
        <v>CL.IC.SC.160204.01</v>
      </c>
      <c r="AP345" s="114" t="s">
        <v>12773</v>
      </c>
      <c r="AQ345" s="114">
        <v>1574</v>
      </c>
    </row>
    <row r="346" spans="1:43" s="114" customFormat="1" ht="15">
      <c r="A346" s="114" t="s">
        <v>3576</v>
      </c>
      <c r="C346" s="115" t="s">
        <v>11560</v>
      </c>
      <c r="E346" s="115" t="s">
        <v>12030</v>
      </c>
      <c r="F346" s="114" t="s">
        <v>13985</v>
      </c>
      <c r="G346" s="114" t="s">
        <v>13987</v>
      </c>
      <c r="H346" s="115" t="s">
        <v>12210</v>
      </c>
      <c r="I346" s="114">
        <v>2</v>
      </c>
      <c r="J346" s="127" t="str">
        <f t="shared" si="39"/>
        <v>IC.SC.160205</v>
      </c>
      <c r="K346" s="115" t="s">
        <v>12906</v>
      </c>
      <c r="M346" s="119" t="str">
        <f t="shared" si="40"/>
        <v>PI.IC.SC.160205.01</v>
      </c>
      <c r="N346" s="119"/>
      <c r="O346" s="119" t="str">
        <f t="shared" si="41"/>
        <v>PH.IC.SC.160205.01</v>
      </c>
      <c r="Q346" s="119" t="str">
        <f t="shared" si="42"/>
        <v>CL.IC.SC.160205.01</v>
      </c>
      <c r="AP346" s="114" t="s">
        <v>12773</v>
      </c>
      <c r="AQ346" s="114">
        <v>1574</v>
      </c>
    </row>
    <row r="347" spans="1:43" s="114" customFormat="1" ht="15">
      <c r="A347" s="114" t="s">
        <v>3576</v>
      </c>
      <c r="C347" s="115" t="s">
        <v>11560</v>
      </c>
      <c r="E347" s="115" t="s">
        <v>12030</v>
      </c>
      <c r="F347" s="114" t="s">
        <v>13985</v>
      </c>
      <c r="G347" s="114" t="s">
        <v>13991</v>
      </c>
      <c r="H347" s="115" t="s">
        <v>12212</v>
      </c>
      <c r="I347" s="114">
        <v>3</v>
      </c>
      <c r="J347" s="127" t="str">
        <f t="shared" si="39"/>
        <v>IC.SC.160206</v>
      </c>
      <c r="K347" s="115" t="s">
        <v>12906</v>
      </c>
      <c r="M347" s="119" t="str">
        <f t="shared" si="40"/>
        <v>PI.IC.SC.160206.01</v>
      </c>
      <c r="N347" s="119"/>
      <c r="O347" s="119" t="str">
        <f t="shared" si="41"/>
        <v>PH.IC.SC.160206.01</v>
      </c>
      <c r="Q347" s="119" t="str">
        <f t="shared" si="42"/>
        <v>CL.IC.SC.160206.01</v>
      </c>
      <c r="AP347" s="114" t="s">
        <v>12773</v>
      </c>
      <c r="AQ347" s="114">
        <v>1574</v>
      </c>
    </row>
    <row r="348" spans="1:43" s="114" customFormat="1" ht="15">
      <c r="A348" s="114" t="s">
        <v>3576</v>
      </c>
      <c r="C348" s="115" t="s">
        <v>11560</v>
      </c>
      <c r="D348" s="114" t="s">
        <v>13992</v>
      </c>
      <c r="E348" s="115" t="s">
        <v>12032</v>
      </c>
      <c r="F348" s="114" t="s">
        <v>13993</v>
      </c>
      <c r="G348" s="144" t="s">
        <v>13994</v>
      </c>
      <c r="H348" s="115" t="s">
        <v>11848</v>
      </c>
      <c r="I348" s="114">
        <v>2</v>
      </c>
      <c r="J348" s="127" t="str">
        <f t="shared" si="39"/>
        <v>IC.SC.160301</v>
      </c>
      <c r="K348" s="115" t="s">
        <v>12906</v>
      </c>
      <c r="M348" s="119" t="str">
        <f t="shared" si="40"/>
        <v>PI.IC.SC.160301.01</v>
      </c>
      <c r="N348" s="119"/>
      <c r="O348" s="119" t="str">
        <f t="shared" si="41"/>
        <v>PH.IC.SC.160301.01</v>
      </c>
      <c r="Q348" s="119" t="str">
        <f t="shared" si="42"/>
        <v>CL.IC.SC.160301.01</v>
      </c>
      <c r="AP348" s="114" t="s">
        <v>12773</v>
      </c>
      <c r="AQ348" s="114">
        <v>1574</v>
      </c>
    </row>
    <row r="349" spans="1:43" s="114" customFormat="1" ht="15">
      <c r="A349" s="114" t="s">
        <v>3576</v>
      </c>
      <c r="C349" s="115" t="s">
        <v>11560</v>
      </c>
      <c r="E349" s="115" t="s">
        <v>12032</v>
      </c>
      <c r="F349" s="114" t="s">
        <v>13993</v>
      </c>
      <c r="G349" s="115" t="s">
        <v>13995</v>
      </c>
      <c r="H349" s="115" t="s">
        <v>12030</v>
      </c>
      <c r="I349" s="114">
        <v>0</v>
      </c>
      <c r="J349" s="127" t="str">
        <f t="shared" si="39"/>
        <v>IC.SC.160302</v>
      </c>
      <c r="K349" s="115" t="s">
        <v>12906</v>
      </c>
      <c r="M349" s="119" t="str">
        <f t="shared" si="40"/>
        <v>PI.IC.SC.160302.01</v>
      </c>
      <c r="N349" s="119"/>
      <c r="O349" s="119" t="str">
        <f t="shared" si="41"/>
        <v>PH.IC.SC.160302.01</v>
      </c>
      <c r="Q349" s="119" t="str">
        <f t="shared" si="42"/>
        <v>CL.IC.SC.160302.01</v>
      </c>
      <c r="AP349" s="114" t="s">
        <v>12773</v>
      </c>
      <c r="AQ349" s="114">
        <v>1574</v>
      </c>
    </row>
    <row r="350" spans="1:43" s="114" customFormat="1" ht="15">
      <c r="A350" s="114" t="s">
        <v>3576</v>
      </c>
      <c r="C350" s="115" t="s">
        <v>11560</v>
      </c>
      <c r="E350" s="115" t="s">
        <v>12032</v>
      </c>
      <c r="F350" s="114" t="s">
        <v>13993</v>
      </c>
      <c r="G350" s="144" t="s">
        <v>13996</v>
      </c>
      <c r="H350" s="115" t="s">
        <v>12032</v>
      </c>
      <c r="I350" s="114">
        <v>1</v>
      </c>
      <c r="J350" s="127" t="str">
        <f t="shared" si="39"/>
        <v>IC.SC.160303</v>
      </c>
      <c r="K350" s="115" t="s">
        <v>12906</v>
      </c>
      <c r="M350" s="119" t="str">
        <f t="shared" si="40"/>
        <v>PI.IC.SC.160303.01</v>
      </c>
      <c r="N350" s="119"/>
      <c r="O350" s="119" t="str">
        <f t="shared" si="41"/>
        <v>PH.IC.SC.160303.01</v>
      </c>
      <c r="Q350" s="119" t="str">
        <f t="shared" si="42"/>
        <v>CL.IC.SC.160303.01</v>
      </c>
      <c r="AP350" s="114" t="s">
        <v>12773</v>
      </c>
      <c r="AQ350" s="114">
        <v>1574</v>
      </c>
    </row>
    <row r="351" spans="1:43" s="114" customFormat="1" ht="15">
      <c r="A351" s="114" t="s">
        <v>3576</v>
      </c>
      <c r="C351" s="115" t="s">
        <v>11560</v>
      </c>
      <c r="E351" s="115" t="s">
        <v>12032</v>
      </c>
      <c r="F351" s="114" t="s">
        <v>13993</v>
      </c>
      <c r="G351" s="144" t="s">
        <v>13997</v>
      </c>
      <c r="H351" s="115" t="s">
        <v>12028</v>
      </c>
      <c r="I351" s="114">
        <v>2</v>
      </c>
      <c r="J351" s="127" t="str">
        <f t="shared" si="39"/>
        <v>IC.SC.160304</v>
      </c>
      <c r="K351" s="115" t="s">
        <v>12906</v>
      </c>
      <c r="M351" s="119" t="str">
        <f t="shared" si="40"/>
        <v>PI.IC.SC.160304.01</v>
      </c>
      <c r="N351" s="119"/>
      <c r="O351" s="119" t="str">
        <f t="shared" si="41"/>
        <v>PH.IC.SC.160304.01</v>
      </c>
      <c r="Q351" s="119" t="str">
        <f t="shared" si="42"/>
        <v>CL.IC.SC.160304.01</v>
      </c>
      <c r="AP351" s="114" t="s">
        <v>12773</v>
      </c>
      <c r="AQ351" s="114">
        <v>1574</v>
      </c>
    </row>
    <row r="352" spans="1:43" s="114" customFormat="1" ht="15">
      <c r="A352" s="114" t="s">
        <v>3576</v>
      </c>
      <c r="C352" s="115" t="s">
        <v>11560</v>
      </c>
      <c r="E352" s="115" t="s">
        <v>12032</v>
      </c>
      <c r="F352" s="114" t="s">
        <v>13993</v>
      </c>
      <c r="G352" s="144" t="s">
        <v>13998</v>
      </c>
      <c r="H352" s="115" t="s">
        <v>12210</v>
      </c>
      <c r="I352" s="114">
        <v>3</v>
      </c>
      <c r="J352" s="127" t="str">
        <f t="shared" si="39"/>
        <v>IC.SC.160305</v>
      </c>
      <c r="K352" s="115" t="s">
        <v>12906</v>
      </c>
      <c r="M352" s="119" t="str">
        <f t="shared" si="40"/>
        <v>PI.IC.SC.160305.01</v>
      </c>
      <c r="N352" s="119"/>
      <c r="O352" s="119" t="str">
        <f t="shared" si="41"/>
        <v>PH.IC.SC.160305.01</v>
      </c>
      <c r="Q352" s="119" t="str">
        <f t="shared" si="42"/>
        <v>CL.IC.SC.160305.01</v>
      </c>
      <c r="AP352" s="114" t="s">
        <v>12773</v>
      </c>
      <c r="AQ352" s="114">
        <v>1574</v>
      </c>
    </row>
    <row r="353" spans="1:43" s="114" customFormat="1" ht="15">
      <c r="A353" s="114" t="s">
        <v>3576</v>
      </c>
      <c r="C353" s="115" t="s">
        <v>11560</v>
      </c>
      <c r="D353" s="114" t="s">
        <v>13999</v>
      </c>
      <c r="E353" s="115" t="s">
        <v>12028</v>
      </c>
      <c r="F353" s="114" t="s">
        <v>14000</v>
      </c>
      <c r="G353" s="144" t="s">
        <v>14001</v>
      </c>
      <c r="H353" s="115" t="s">
        <v>11848</v>
      </c>
      <c r="I353" s="114">
        <v>2</v>
      </c>
      <c r="J353" s="127" t="str">
        <f t="shared" si="39"/>
        <v>IC.SC.160401</v>
      </c>
      <c r="K353" s="115" t="s">
        <v>12906</v>
      </c>
      <c r="M353" s="119" t="str">
        <f t="shared" si="40"/>
        <v>PI.IC.SC.160401.01</v>
      </c>
      <c r="N353" s="119"/>
      <c r="O353" s="119" t="str">
        <f t="shared" si="41"/>
        <v>PH.IC.SC.160401.01</v>
      </c>
      <c r="Q353" s="119" t="str">
        <f t="shared" si="42"/>
        <v>CL.IC.SC.160401.01</v>
      </c>
      <c r="AP353" s="114" t="s">
        <v>12773</v>
      </c>
      <c r="AQ353" s="114">
        <v>1574</v>
      </c>
    </row>
    <row r="354" spans="1:43" s="114" customFormat="1" ht="15">
      <c r="A354" s="114" t="s">
        <v>3576</v>
      </c>
      <c r="C354" s="115" t="s">
        <v>11560</v>
      </c>
      <c r="E354" s="115" t="s">
        <v>12028</v>
      </c>
      <c r="F354" s="114" t="s">
        <v>14000</v>
      </c>
      <c r="G354" s="144" t="s">
        <v>14002</v>
      </c>
      <c r="H354" s="115" t="s">
        <v>12030</v>
      </c>
      <c r="I354" s="114">
        <v>0</v>
      </c>
      <c r="J354" s="127" t="str">
        <f t="shared" si="39"/>
        <v>IC.SC.160402</v>
      </c>
      <c r="K354" s="115" t="s">
        <v>12906</v>
      </c>
      <c r="M354" s="119" t="str">
        <f t="shared" si="40"/>
        <v>PI.IC.SC.160402.01</v>
      </c>
      <c r="N354" s="119"/>
      <c r="O354" s="119" t="str">
        <f t="shared" si="41"/>
        <v>PH.IC.SC.160402.01</v>
      </c>
      <c r="Q354" s="119" t="str">
        <f t="shared" si="42"/>
        <v>CL.IC.SC.160402.01</v>
      </c>
      <c r="AP354" s="114" t="s">
        <v>12773</v>
      </c>
      <c r="AQ354" s="114">
        <v>1574</v>
      </c>
    </row>
    <row r="355" spans="1:43" s="114" customFormat="1" ht="15">
      <c r="A355" s="114" t="s">
        <v>3576</v>
      </c>
      <c r="C355" s="115" t="s">
        <v>11560</v>
      </c>
      <c r="E355" s="115" t="s">
        <v>12028</v>
      </c>
      <c r="F355" s="114" t="s">
        <v>14000</v>
      </c>
      <c r="G355" s="144" t="s">
        <v>14003</v>
      </c>
      <c r="H355" s="115" t="s">
        <v>12032</v>
      </c>
      <c r="I355" s="114">
        <v>2</v>
      </c>
      <c r="J355" s="127" t="str">
        <f t="shared" si="39"/>
        <v>IC.SC.160403</v>
      </c>
      <c r="K355" s="115" t="s">
        <v>12906</v>
      </c>
      <c r="M355" s="119" t="str">
        <f t="shared" si="40"/>
        <v>PI.IC.SC.160403.01</v>
      </c>
      <c r="N355" s="119"/>
      <c r="O355" s="119" t="str">
        <f t="shared" si="41"/>
        <v>PH.IC.SC.160403.01</v>
      </c>
      <c r="Q355" s="119" t="str">
        <f t="shared" si="42"/>
        <v>CL.IC.SC.160403.01</v>
      </c>
      <c r="AP355" s="114" t="s">
        <v>12773</v>
      </c>
      <c r="AQ355" s="114">
        <v>1574</v>
      </c>
    </row>
    <row r="356" spans="1:43" s="114" customFormat="1" ht="15">
      <c r="A356" s="114" t="s">
        <v>3576</v>
      </c>
      <c r="C356" s="115" t="s">
        <v>11560</v>
      </c>
      <c r="D356" s="114" t="s">
        <v>14004</v>
      </c>
      <c r="E356" s="115" t="s">
        <v>12210</v>
      </c>
      <c r="F356" s="114" t="s">
        <v>14005</v>
      </c>
      <c r="G356" s="144" t="s">
        <v>14006</v>
      </c>
      <c r="H356" s="115" t="s">
        <v>11848</v>
      </c>
      <c r="I356" s="114">
        <v>3</v>
      </c>
      <c r="J356" s="127" t="str">
        <f t="shared" si="39"/>
        <v>IC.SC.160501</v>
      </c>
      <c r="K356" s="115" t="s">
        <v>12906</v>
      </c>
      <c r="M356" s="119" t="str">
        <f t="shared" si="40"/>
        <v>PI.IC.SC.160501.01</v>
      </c>
      <c r="N356" s="119"/>
      <c r="O356" s="119" t="str">
        <f t="shared" si="41"/>
        <v>PH.IC.SC.160501.01</v>
      </c>
      <c r="Q356" s="119" t="str">
        <f t="shared" si="42"/>
        <v>CL.IC.SC.160501.01</v>
      </c>
      <c r="AP356" s="114" t="s">
        <v>12773</v>
      </c>
      <c r="AQ356" s="114">
        <v>1574</v>
      </c>
    </row>
    <row r="357" spans="1:43" s="114" customFormat="1" ht="15">
      <c r="A357" s="114" t="s">
        <v>3576</v>
      </c>
      <c r="C357" s="115" t="s">
        <v>11560</v>
      </c>
      <c r="E357" s="115" t="s">
        <v>12210</v>
      </c>
      <c r="F357" s="114" t="s">
        <v>14005</v>
      </c>
      <c r="G357" s="144" t="s">
        <v>14007</v>
      </c>
      <c r="H357" s="115" t="s">
        <v>12030</v>
      </c>
      <c r="I357" s="114">
        <v>2</v>
      </c>
      <c r="J357" s="127" t="str">
        <f t="shared" si="39"/>
        <v>IC.SC.160502</v>
      </c>
      <c r="K357" s="115" t="s">
        <v>12906</v>
      </c>
      <c r="M357" s="119" t="str">
        <f t="shared" si="40"/>
        <v>PI.IC.SC.160502.01</v>
      </c>
      <c r="N357" s="119"/>
      <c r="O357" s="119" t="str">
        <f t="shared" si="41"/>
        <v>PH.IC.SC.160502.01</v>
      </c>
      <c r="Q357" s="119" t="str">
        <f t="shared" si="42"/>
        <v>CL.IC.SC.160502.01</v>
      </c>
      <c r="AP357" s="114" t="s">
        <v>12773</v>
      </c>
      <c r="AQ357" s="114">
        <v>1574</v>
      </c>
    </row>
    <row r="358" spans="1:43" s="114" customFormat="1" ht="15">
      <c r="A358" s="114" t="s">
        <v>3576</v>
      </c>
      <c r="C358" s="115" t="s">
        <v>11560</v>
      </c>
      <c r="E358" s="115" t="s">
        <v>12210</v>
      </c>
      <c r="F358" s="114" t="s">
        <v>14005</v>
      </c>
      <c r="G358" s="144" t="s">
        <v>14008</v>
      </c>
      <c r="H358" s="115" t="s">
        <v>12032</v>
      </c>
      <c r="I358" s="114">
        <v>1</v>
      </c>
      <c r="J358" s="127" t="str">
        <f t="shared" si="39"/>
        <v>IC.SC.160503</v>
      </c>
      <c r="K358" s="115" t="s">
        <v>12906</v>
      </c>
      <c r="M358" s="119" t="str">
        <f t="shared" si="40"/>
        <v>PI.IC.SC.160503.01</v>
      </c>
      <c r="N358" s="119"/>
      <c r="O358" s="119" t="str">
        <f t="shared" si="41"/>
        <v>PH.IC.SC.160503.01</v>
      </c>
      <c r="Q358" s="119" t="str">
        <f t="shared" si="42"/>
        <v>CL.IC.SC.160503.01</v>
      </c>
      <c r="AP358" s="114" t="s">
        <v>12773</v>
      </c>
      <c r="AQ358" s="114">
        <v>1574</v>
      </c>
    </row>
    <row r="359" spans="1:43" s="114" customFormat="1" ht="15">
      <c r="A359" s="114" t="s">
        <v>3576</v>
      </c>
      <c r="C359" s="115" t="s">
        <v>11560</v>
      </c>
      <c r="E359" s="115" t="s">
        <v>12210</v>
      </c>
      <c r="F359" s="114" t="s">
        <v>14005</v>
      </c>
      <c r="G359" s="144" t="s">
        <v>14009</v>
      </c>
      <c r="H359" s="115" t="s">
        <v>12028</v>
      </c>
      <c r="I359" s="114">
        <v>0</v>
      </c>
      <c r="J359" s="127" t="str">
        <f t="shared" si="39"/>
        <v>IC.SC.160504</v>
      </c>
      <c r="K359" s="115" t="s">
        <v>12906</v>
      </c>
      <c r="M359" s="119" t="str">
        <f t="shared" si="40"/>
        <v>PI.IC.SC.160504.01</v>
      </c>
      <c r="N359" s="119"/>
      <c r="O359" s="119" t="str">
        <f t="shared" si="41"/>
        <v>PH.IC.SC.160504.01</v>
      </c>
      <c r="Q359" s="119" t="str">
        <f t="shared" si="42"/>
        <v>CL.IC.SC.160504.01</v>
      </c>
      <c r="AP359" s="114" t="s">
        <v>12773</v>
      </c>
      <c r="AQ359" s="114">
        <v>1574</v>
      </c>
    </row>
    <row r="360" spans="1:43" s="114" customFormat="1" ht="15">
      <c r="A360" s="114" t="s">
        <v>3576</v>
      </c>
      <c r="C360" s="115" t="s">
        <v>11560</v>
      </c>
      <c r="D360" s="114" t="s">
        <v>14010</v>
      </c>
      <c r="E360" s="115" t="s">
        <v>12212</v>
      </c>
      <c r="F360" s="114" t="s">
        <v>14011</v>
      </c>
      <c r="G360" s="144" t="s">
        <v>7798</v>
      </c>
      <c r="H360" s="115" t="s">
        <v>11848</v>
      </c>
      <c r="I360" s="114">
        <v>0</v>
      </c>
      <c r="J360" s="127" t="str">
        <f t="shared" si="39"/>
        <v>IC.SC.160601</v>
      </c>
      <c r="K360" s="115" t="s">
        <v>12906</v>
      </c>
      <c r="M360" s="119" t="str">
        <f t="shared" si="40"/>
        <v>PI.IC.SC.160601.01</v>
      </c>
      <c r="N360" s="119"/>
      <c r="O360" s="119" t="str">
        <f t="shared" si="41"/>
        <v>PH.IC.SC.160601.01</v>
      </c>
      <c r="Q360" s="119" t="str">
        <f t="shared" si="42"/>
        <v>CL.IC.SC.160601.01</v>
      </c>
      <c r="AP360" s="114" t="s">
        <v>12773</v>
      </c>
      <c r="AQ360" s="114">
        <v>1574</v>
      </c>
    </row>
    <row r="361" spans="1:43" s="114" customFormat="1" ht="15">
      <c r="A361" s="114" t="s">
        <v>3576</v>
      </c>
      <c r="C361" s="115" t="s">
        <v>11560</v>
      </c>
      <c r="E361" s="115" t="s">
        <v>12212</v>
      </c>
      <c r="F361" s="114" t="s">
        <v>14011</v>
      </c>
      <c r="G361" s="144" t="s">
        <v>14012</v>
      </c>
      <c r="H361" s="115" t="s">
        <v>12030</v>
      </c>
      <c r="I361" s="114">
        <v>1</v>
      </c>
      <c r="J361" s="127" t="str">
        <f t="shared" si="39"/>
        <v>IC.SC.160602</v>
      </c>
      <c r="K361" s="115" t="s">
        <v>12906</v>
      </c>
      <c r="M361" s="119" t="str">
        <f t="shared" si="40"/>
        <v>PI.IC.SC.160602.01</v>
      </c>
      <c r="N361" s="119"/>
      <c r="O361" s="119" t="str">
        <f t="shared" si="41"/>
        <v>PH.IC.SC.160602.01</v>
      </c>
      <c r="Q361" s="119" t="str">
        <f t="shared" si="42"/>
        <v>CL.IC.SC.160602.01</v>
      </c>
      <c r="AP361" s="114" t="s">
        <v>12773</v>
      </c>
      <c r="AQ361" s="114">
        <v>1574</v>
      </c>
    </row>
    <row r="362" spans="1:43" s="114" customFormat="1" ht="15">
      <c r="A362" s="114" t="s">
        <v>3576</v>
      </c>
      <c r="C362" s="115" t="s">
        <v>11560</v>
      </c>
      <c r="E362" s="115" t="s">
        <v>12212</v>
      </c>
      <c r="F362" s="114" t="s">
        <v>14011</v>
      </c>
      <c r="G362" s="144" t="s">
        <v>14013</v>
      </c>
      <c r="H362" s="115" t="s">
        <v>12032</v>
      </c>
      <c r="I362" s="114">
        <v>2</v>
      </c>
      <c r="J362" s="127" t="str">
        <f t="shared" si="39"/>
        <v>IC.SC.160603</v>
      </c>
      <c r="K362" s="115" t="s">
        <v>12906</v>
      </c>
      <c r="M362" s="119" t="str">
        <f t="shared" si="40"/>
        <v>PI.IC.SC.160603.01</v>
      </c>
      <c r="N362" s="119"/>
      <c r="O362" s="119" t="str">
        <f t="shared" si="41"/>
        <v>PH.IC.SC.160603.01</v>
      </c>
      <c r="Q362" s="119" t="str">
        <f t="shared" si="42"/>
        <v>CL.IC.SC.160603.01</v>
      </c>
      <c r="AP362" s="114" t="s">
        <v>12773</v>
      </c>
      <c r="AQ362" s="114">
        <v>1574</v>
      </c>
    </row>
    <row r="363" spans="1:43" s="114" customFormat="1" ht="15">
      <c r="A363" s="114" t="s">
        <v>3576</v>
      </c>
      <c r="C363" s="115" t="s">
        <v>11560</v>
      </c>
      <c r="E363" s="115" t="s">
        <v>12212</v>
      </c>
      <c r="F363" s="114" t="s">
        <v>14011</v>
      </c>
      <c r="G363" s="144" t="s">
        <v>7807</v>
      </c>
      <c r="H363" s="115" t="s">
        <v>12028</v>
      </c>
      <c r="I363" s="114">
        <v>3</v>
      </c>
      <c r="J363" s="127" t="str">
        <f t="shared" si="39"/>
        <v>IC.SC.160604</v>
      </c>
      <c r="K363" s="115" t="s">
        <v>12906</v>
      </c>
      <c r="M363" s="119" t="str">
        <f t="shared" si="40"/>
        <v>PI.IC.SC.160604.01</v>
      </c>
      <c r="N363" s="119"/>
      <c r="O363" s="119" t="str">
        <f t="shared" si="41"/>
        <v>PH.IC.SC.160604.01</v>
      </c>
      <c r="Q363" s="119" t="str">
        <f t="shared" si="42"/>
        <v>CL.IC.SC.160604.01</v>
      </c>
      <c r="AP363" s="114" t="s">
        <v>12773</v>
      </c>
      <c r="AQ363" s="114">
        <v>1574</v>
      </c>
    </row>
    <row r="364" spans="1:43" s="114" customFormat="1" ht="15">
      <c r="A364" s="114" t="s">
        <v>3576</v>
      </c>
      <c r="C364" s="115" t="s">
        <v>11560</v>
      </c>
      <c r="D364" s="114" t="s">
        <v>14014</v>
      </c>
      <c r="E364" s="115" t="s">
        <v>12225</v>
      </c>
      <c r="F364" s="114" t="s">
        <v>14015</v>
      </c>
      <c r="G364" s="144" t="s">
        <v>14018</v>
      </c>
      <c r="H364" s="115" t="s">
        <v>11848</v>
      </c>
      <c r="I364" s="114">
        <v>3</v>
      </c>
      <c r="J364" s="127" t="str">
        <f t="shared" si="39"/>
        <v>IC.SC.160701</v>
      </c>
      <c r="K364" s="115" t="s">
        <v>12906</v>
      </c>
      <c r="M364" s="119" t="str">
        <f t="shared" si="40"/>
        <v>PI.IC.SC.160701.01</v>
      </c>
      <c r="N364" s="119"/>
      <c r="O364" s="119" t="str">
        <f t="shared" si="41"/>
        <v>PH.IC.SC.160701.01</v>
      </c>
      <c r="Q364" s="119" t="str">
        <f t="shared" si="42"/>
        <v>CL.IC.SC.160701.01</v>
      </c>
      <c r="AP364" s="114" t="s">
        <v>12773</v>
      </c>
      <c r="AQ364" s="114">
        <v>1574</v>
      </c>
    </row>
    <row r="365" spans="1:43" s="114" customFormat="1" ht="15">
      <c r="A365" s="114" t="s">
        <v>3576</v>
      </c>
      <c r="C365" s="115" t="s">
        <v>11560</v>
      </c>
      <c r="E365" s="115" t="s">
        <v>12225</v>
      </c>
      <c r="F365" s="114" t="s">
        <v>14015</v>
      </c>
      <c r="G365" s="144" t="s">
        <v>14016</v>
      </c>
      <c r="H365" s="115" t="s">
        <v>12030</v>
      </c>
      <c r="I365" s="114">
        <v>2</v>
      </c>
      <c r="J365" s="127" t="str">
        <f t="shared" si="39"/>
        <v>IC.SC.160702</v>
      </c>
      <c r="K365" s="115" t="s">
        <v>12906</v>
      </c>
      <c r="M365" s="119" t="str">
        <f t="shared" si="40"/>
        <v>PI.IC.SC.160702.01</v>
      </c>
      <c r="N365" s="119"/>
      <c r="O365" s="119" t="str">
        <f t="shared" si="41"/>
        <v>PH.IC.SC.160702.01</v>
      </c>
      <c r="Q365" s="119" t="str">
        <f t="shared" si="42"/>
        <v>CL.IC.SC.160702.01</v>
      </c>
      <c r="AP365" s="114" t="s">
        <v>12773</v>
      </c>
      <c r="AQ365" s="114">
        <v>1574</v>
      </c>
    </row>
    <row r="366" spans="1:43" s="114" customFormat="1" ht="15">
      <c r="A366" s="114" t="s">
        <v>3576</v>
      </c>
      <c r="C366" s="115" t="s">
        <v>11560</v>
      </c>
      <c r="E366" s="115" t="s">
        <v>12225</v>
      </c>
      <c r="F366" s="114" t="s">
        <v>14015</v>
      </c>
      <c r="G366" s="144" t="s">
        <v>14017</v>
      </c>
      <c r="H366" s="115" t="s">
        <v>12032</v>
      </c>
      <c r="I366" s="114">
        <v>1</v>
      </c>
      <c r="J366" s="127" t="str">
        <f>CONCATENATE("IC.SC.",C366,E366,H366)</f>
        <v>IC.SC.160703</v>
      </c>
      <c r="K366" s="115" t="s">
        <v>12906</v>
      </c>
      <c r="M366" s="119" t="str">
        <f>CONCATENATE("PI.",J366,".",K366)</f>
        <v>PI.IC.SC.160703.01</v>
      </c>
      <c r="N366" s="119"/>
      <c r="O366" s="119" t="str">
        <f>CONCATENATE("PH.",J366,".",K366)</f>
        <v>PH.IC.SC.160703.01</v>
      </c>
      <c r="Q366" s="119" t="str">
        <f>CONCATENATE("CL.",J366,".",K366)</f>
        <v>CL.IC.SC.160703.01</v>
      </c>
      <c r="AP366" s="114" t="s">
        <v>12773</v>
      </c>
      <c r="AQ366" s="114">
        <v>1574</v>
      </c>
    </row>
    <row r="367" spans="1:43" s="114" customFormat="1" ht="15">
      <c r="A367" s="114" t="s">
        <v>3576</v>
      </c>
      <c r="C367" s="115" t="s">
        <v>11560</v>
      </c>
      <c r="D367" s="114" t="s">
        <v>13911</v>
      </c>
      <c r="E367" s="115" t="s">
        <v>11638</v>
      </c>
      <c r="F367" s="114" t="s">
        <v>14040</v>
      </c>
      <c r="G367" s="144" t="s">
        <v>14041</v>
      </c>
      <c r="H367" s="115" t="s">
        <v>11848</v>
      </c>
      <c r="I367" s="114">
        <v>1</v>
      </c>
      <c r="J367" s="127" t="str">
        <f t="shared" si="39"/>
        <v>IC.SC.160801</v>
      </c>
      <c r="K367" s="115" t="s">
        <v>12906</v>
      </c>
      <c r="M367" s="119" t="str">
        <f t="shared" si="40"/>
        <v>PI.IC.SC.160801.01</v>
      </c>
      <c r="N367" s="119"/>
      <c r="O367" s="119" t="str">
        <f t="shared" si="41"/>
        <v>PH.IC.SC.160801.01</v>
      </c>
      <c r="Q367" s="119" t="str">
        <f t="shared" si="42"/>
        <v>CL.IC.SC.160801.01</v>
      </c>
      <c r="AP367" s="114" t="s">
        <v>12773</v>
      </c>
      <c r="AQ367" s="114">
        <v>1574</v>
      </c>
    </row>
    <row r="368" spans="1:43" s="114" customFormat="1" ht="15">
      <c r="A368" s="114" t="s">
        <v>3576</v>
      </c>
      <c r="B368" s="114" t="s">
        <v>14019</v>
      </c>
      <c r="C368" s="115" t="s">
        <v>11561</v>
      </c>
      <c r="D368" s="114" t="s">
        <v>9590</v>
      </c>
      <c r="E368" s="115" t="s">
        <v>11848</v>
      </c>
      <c r="F368" s="114" t="s">
        <v>14020</v>
      </c>
      <c r="G368" s="115" t="s">
        <v>14021</v>
      </c>
      <c r="H368" s="115" t="s">
        <v>11848</v>
      </c>
      <c r="I368" s="114">
        <v>0</v>
      </c>
      <c r="J368" s="127" t="str">
        <f t="shared" ref="J368:J400" si="43">CONCATENATE("IC.SC.",C368,E368,H368)</f>
        <v>IC.SC.170101</v>
      </c>
      <c r="K368" s="115" t="s">
        <v>12906</v>
      </c>
      <c r="M368" s="119" t="str">
        <f t="shared" ref="M368:M387" si="44">CONCATENATE("PI.",J368,".",K368)</f>
        <v>PI.IC.SC.170101.01</v>
      </c>
      <c r="N368" s="119"/>
      <c r="O368" s="119" t="str">
        <f t="shared" ref="O368:O387" si="45">CONCATENATE("PH.",J368,".",K368)</f>
        <v>PH.IC.SC.170101.01</v>
      </c>
      <c r="Q368" s="119" t="str">
        <f t="shared" ref="Q368:Q387" si="46">CONCATENATE("CL.",J368,".",K368)</f>
        <v>CL.IC.SC.170101.01</v>
      </c>
      <c r="AP368" s="114" t="s">
        <v>12773</v>
      </c>
      <c r="AQ368" s="114">
        <v>1544</v>
      </c>
    </row>
    <row r="369" spans="1:43" s="114" customFormat="1" ht="15">
      <c r="A369" s="114" t="s">
        <v>3576</v>
      </c>
      <c r="C369" s="115" t="s">
        <v>11561</v>
      </c>
      <c r="E369" s="115" t="s">
        <v>11848</v>
      </c>
      <c r="F369" s="114" t="s">
        <v>14020</v>
      </c>
      <c r="G369" s="144" t="s">
        <v>14022</v>
      </c>
      <c r="H369" s="115" t="s">
        <v>12030</v>
      </c>
      <c r="I369" s="114">
        <v>1</v>
      </c>
      <c r="J369" s="127" t="str">
        <f t="shared" si="43"/>
        <v>IC.SC.170102</v>
      </c>
      <c r="K369" s="115" t="s">
        <v>12906</v>
      </c>
      <c r="M369" s="119" t="str">
        <f t="shared" si="44"/>
        <v>PI.IC.SC.170102.01</v>
      </c>
      <c r="N369" s="119"/>
      <c r="O369" s="119" t="str">
        <f t="shared" si="45"/>
        <v>PH.IC.SC.170102.01</v>
      </c>
      <c r="Q369" s="119" t="str">
        <f t="shared" si="46"/>
        <v>CL.IC.SC.170102.01</v>
      </c>
      <c r="AP369" s="114" t="s">
        <v>12773</v>
      </c>
      <c r="AQ369" s="114">
        <v>1544</v>
      </c>
    </row>
    <row r="370" spans="1:43" s="114" customFormat="1" ht="15">
      <c r="A370" s="114" t="s">
        <v>3576</v>
      </c>
      <c r="C370" s="115" t="s">
        <v>11561</v>
      </c>
      <c r="E370" s="115" t="s">
        <v>11848</v>
      </c>
      <c r="F370" s="114" t="s">
        <v>14020</v>
      </c>
      <c r="G370" s="144" t="s">
        <v>14023</v>
      </c>
      <c r="H370" s="115" t="s">
        <v>12032</v>
      </c>
      <c r="I370" s="114">
        <v>2</v>
      </c>
      <c r="J370" s="127" t="str">
        <f t="shared" si="43"/>
        <v>IC.SC.170103</v>
      </c>
      <c r="K370" s="115" t="s">
        <v>12906</v>
      </c>
      <c r="M370" s="119" t="str">
        <f t="shared" si="44"/>
        <v>PI.IC.SC.170103.01</v>
      </c>
      <c r="N370" s="119"/>
      <c r="O370" s="119" t="str">
        <f t="shared" si="45"/>
        <v>PH.IC.SC.170103.01</v>
      </c>
      <c r="Q370" s="119" t="str">
        <f t="shared" si="46"/>
        <v>CL.IC.SC.170103.01</v>
      </c>
      <c r="AP370" s="114" t="s">
        <v>12773</v>
      </c>
      <c r="AQ370" s="114">
        <v>1544</v>
      </c>
    </row>
    <row r="371" spans="1:43" s="114" customFormat="1" ht="15">
      <c r="A371" s="114" t="s">
        <v>3576</v>
      </c>
      <c r="C371" s="115" t="s">
        <v>11561</v>
      </c>
      <c r="D371" s="114" t="s">
        <v>6063</v>
      </c>
      <c r="E371" s="115" t="s">
        <v>12030</v>
      </c>
      <c r="F371" s="114" t="s">
        <v>14024</v>
      </c>
      <c r="G371" s="144" t="s">
        <v>12157</v>
      </c>
      <c r="H371" s="115" t="s">
        <v>11848</v>
      </c>
      <c r="I371" s="114">
        <v>0</v>
      </c>
      <c r="J371" s="127" t="str">
        <f t="shared" si="43"/>
        <v>IC.SC.170201</v>
      </c>
      <c r="K371" s="115" t="s">
        <v>12906</v>
      </c>
      <c r="M371" s="119" t="str">
        <f t="shared" si="44"/>
        <v>PI.IC.SC.170201.01</v>
      </c>
      <c r="N371" s="119"/>
      <c r="O371" s="119" t="str">
        <f t="shared" si="45"/>
        <v>PH.IC.SC.170201.01</v>
      </c>
      <c r="Q371" s="119" t="str">
        <f t="shared" si="46"/>
        <v>CL.IC.SC.170201.01</v>
      </c>
      <c r="AP371" s="114" t="s">
        <v>12773</v>
      </c>
      <c r="AQ371" s="114">
        <v>1544</v>
      </c>
    </row>
    <row r="372" spans="1:43" s="114" customFormat="1" ht="15">
      <c r="A372" s="114" t="s">
        <v>3576</v>
      </c>
      <c r="C372" s="115" t="s">
        <v>11561</v>
      </c>
      <c r="E372" s="115" t="s">
        <v>12030</v>
      </c>
      <c r="F372" s="114" t="s">
        <v>14024</v>
      </c>
      <c r="G372" s="144" t="s">
        <v>14025</v>
      </c>
      <c r="H372" s="115" t="s">
        <v>12030</v>
      </c>
      <c r="I372" s="114">
        <v>1</v>
      </c>
      <c r="J372" s="127" t="str">
        <f t="shared" si="43"/>
        <v>IC.SC.170202</v>
      </c>
      <c r="K372" s="115" t="s">
        <v>12906</v>
      </c>
      <c r="M372" s="119" t="str">
        <f t="shared" si="44"/>
        <v>PI.IC.SC.170202.01</v>
      </c>
      <c r="N372" s="119"/>
      <c r="O372" s="119" t="str">
        <f t="shared" si="45"/>
        <v>PH.IC.SC.170202.01</v>
      </c>
      <c r="Q372" s="119" t="str">
        <f t="shared" si="46"/>
        <v>CL.IC.SC.170202.01</v>
      </c>
      <c r="AP372" s="114" t="s">
        <v>12773</v>
      </c>
      <c r="AQ372" s="114">
        <v>1544</v>
      </c>
    </row>
    <row r="373" spans="1:43" s="114" customFormat="1" ht="15">
      <c r="A373" s="114" t="s">
        <v>3576</v>
      </c>
      <c r="C373" s="115" t="s">
        <v>11561</v>
      </c>
      <c r="E373" s="115" t="s">
        <v>12030</v>
      </c>
      <c r="F373" s="114" t="s">
        <v>14024</v>
      </c>
      <c r="G373" s="144" t="s">
        <v>14026</v>
      </c>
      <c r="H373" s="115" t="s">
        <v>12032</v>
      </c>
      <c r="I373" s="114">
        <v>2</v>
      </c>
      <c r="J373" s="127" t="str">
        <f t="shared" si="43"/>
        <v>IC.SC.170203</v>
      </c>
      <c r="K373" s="115" t="s">
        <v>12906</v>
      </c>
      <c r="M373" s="119" t="str">
        <f t="shared" si="44"/>
        <v>PI.IC.SC.170203.01</v>
      </c>
      <c r="N373" s="119"/>
      <c r="O373" s="119" t="str">
        <f t="shared" si="45"/>
        <v>PH.IC.SC.170203.01</v>
      </c>
      <c r="Q373" s="119" t="str">
        <f t="shared" si="46"/>
        <v>CL.IC.SC.170203.01</v>
      </c>
      <c r="AP373" s="114" t="s">
        <v>12773</v>
      </c>
      <c r="AQ373" s="114">
        <v>1544</v>
      </c>
    </row>
    <row r="374" spans="1:43" s="114" customFormat="1" ht="15">
      <c r="A374" s="114" t="s">
        <v>3576</v>
      </c>
      <c r="C374" s="115" t="s">
        <v>11561</v>
      </c>
      <c r="D374" s="114" t="s">
        <v>14027</v>
      </c>
      <c r="E374" s="115" t="s">
        <v>12032</v>
      </c>
      <c r="F374" s="114" t="s">
        <v>14028</v>
      </c>
      <c r="G374" s="144" t="s">
        <v>5841</v>
      </c>
      <c r="H374" s="115" t="s">
        <v>11848</v>
      </c>
      <c r="I374" s="114">
        <v>0</v>
      </c>
      <c r="J374" s="127" t="str">
        <f t="shared" si="43"/>
        <v>IC.SC.170301</v>
      </c>
      <c r="K374" s="115" t="s">
        <v>12906</v>
      </c>
      <c r="M374" s="119" t="str">
        <f t="shared" si="44"/>
        <v>PI.IC.SC.170301.01</v>
      </c>
      <c r="N374" s="119"/>
      <c r="O374" s="119" t="str">
        <f t="shared" si="45"/>
        <v>PH.IC.SC.170301.01</v>
      </c>
      <c r="Q374" s="119" t="str">
        <f t="shared" si="46"/>
        <v>CL.IC.SC.170301.01</v>
      </c>
      <c r="AP374" s="114" t="s">
        <v>12773</v>
      </c>
      <c r="AQ374" s="114">
        <v>1544</v>
      </c>
    </row>
    <row r="375" spans="1:43" s="114" customFormat="1" ht="15">
      <c r="A375" s="114" t="s">
        <v>3576</v>
      </c>
      <c r="C375" s="115" t="s">
        <v>11561</v>
      </c>
      <c r="E375" s="115" t="s">
        <v>12032</v>
      </c>
      <c r="F375" s="114" t="s">
        <v>14028</v>
      </c>
      <c r="G375" s="144" t="s">
        <v>14029</v>
      </c>
      <c r="H375" s="115" t="s">
        <v>12030</v>
      </c>
      <c r="I375" s="114">
        <v>1</v>
      </c>
      <c r="J375" s="127" t="str">
        <f t="shared" si="43"/>
        <v>IC.SC.170302</v>
      </c>
      <c r="K375" s="115" t="s">
        <v>12906</v>
      </c>
      <c r="M375" s="119" t="str">
        <f t="shared" si="44"/>
        <v>PI.IC.SC.170302.01</v>
      </c>
      <c r="N375" s="119"/>
      <c r="O375" s="119" t="str">
        <f t="shared" si="45"/>
        <v>PH.IC.SC.170302.01</v>
      </c>
      <c r="Q375" s="119" t="str">
        <f t="shared" si="46"/>
        <v>CL.IC.SC.170302.01</v>
      </c>
      <c r="AP375" s="114" t="s">
        <v>12773</v>
      </c>
      <c r="AQ375" s="114">
        <v>1544</v>
      </c>
    </row>
    <row r="376" spans="1:43" s="114" customFormat="1" ht="15">
      <c r="A376" s="114" t="s">
        <v>3576</v>
      </c>
      <c r="C376" s="115" t="s">
        <v>11561</v>
      </c>
      <c r="E376" s="115" t="s">
        <v>12032</v>
      </c>
      <c r="F376" s="114" t="s">
        <v>14028</v>
      </c>
      <c r="G376" s="144" t="s">
        <v>14030</v>
      </c>
      <c r="H376" s="115" t="s">
        <v>12032</v>
      </c>
      <c r="I376" s="114">
        <v>2</v>
      </c>
      <c r="J376" s="127" t="str">
        <f t="shared" si="43"/>
        <v>IC.SC.170303</v>
      </c>
      <c r="K376" s="115" t="s">
        <v>12906</v>
      </c>
      <c r="M376" s="119" t="str">
        <f t="shared" si="44"/>
        <v>PI.IC.SC.170303.01</v>
      </c>
      <c r="N376" s="119"/>
      <c r="O376" s="119" t="str">
        <f t="shared" si="45"/>
        <v>PH.IC.SC.170303.01</v>
      </c>
      <c r="Q376" s="119" t="str">
        <f t="shared" si="46"/>
        <v>CL.IC.SC.170303.01</v>
      </c>
      <c r="AP376" s="114" t="s">
        <v>12773</v>
      </c>
      <c r="AQ376" s="114">
        <v>1544</v>
      </c>
    </row>
    <row r="377" spans="1:43" s="114" customFormat="1" ht="15">
      <c r="A377" s="114" t="s">
        <v>3576</v>
      </c>
      <c r="C377" s="115" t="s">
        <v>11561</v>
      </c>
      <c r="D377" s="114" t="s">
        <v>14031</v>
      </c>
      <c r="E377" s="115" t="s">
        <v>12028</v>
      </c>
      <c r="F377" s="114" t="s">
        <v>14032</v>
      </c>
      <c r="G377" s="144" t="s">
        <v>3777</v>
      </c>
      <c r="H377" s="115" t="s">
        <v>11848</v>
      </c>
      <c r="I377" s="114">
        <v>0</v>
      </c>
      <c r="J377" s="127" t="str">
        <f t="shared" si="43"/>
        <v>IC.SC.170401</v>
      </c>
      <c r="K377" s="115" t="s">
        <v>12906</v>
      </c>
      <c r="M377" s="119" t="str">
        <f t="shared" si="44"/>
        <v>PI.IC.SC.170401.01</v>
      </c>
      <c r="N377" s="119"/>
      <c r="O377" s="119" t="str">
        <f t="shared" si="45"/>
        <v>PH.IC.SC.170401.01</v>
      </c>
      <c r="Q377" s="119" t="str">
        <f t="shared" si="46"/>
        <v>CL.IC.SC.170401.01</v>
      </c>
      <c r="AP377" s="114" t="s">
        <v>12773</v>
      </c>
      <c r="AQ377" s="114">
        <v>1544</v>
      </c>
    </row>
    <row r="378" spans="1:43" s="114" customFormat="1" ht="15">
      <c r="A378" s="114" t="s">
        <v>3576</v>
      </c>
      <c r="C378" s="115" t="s">
        <v>11561</v>
      </c>
      <c r="E378" s="115" t="s">
        <v>12028</v>
      </c>
      <c r="F378" s="114" t="s">
        <v>14032</v>
      </c>
      <c r="G378" s="144" t="s">
        <v>14033</v>
      </c>
      <c r="H378" s="115" t="s">
        <v>12030</v>
      </c>
      <c r="I378" s="114">
        <v>1</v>
      </c>
      <c r="J378" s="127" t="str">
        <f t="shared" si="43"/>
        <v>IC.SC.170402</v>
      </c>
      <c r="K378" s="115" t="s">
        <v>12906</v>
      </c>
      <c r="M378" s="119" t="str">
        <f t="shared" si="44"/>
        <v>PI.IC.SC.170402.01</v>
      </c>
      <c r="N378" s="119"/>
      <c r="O378" s="119" t="str">
        <f t="shared" si="45"/>
        <v>PH.IC.SC.170402.01</v>
      </c>
      <c r="Q378" s="119" t="str">
        <f t="shared" si="46"/>
        <v>CL.IC.SC.170402.01</v>
      </c>
      <c r="AP378" s="114" t="s">
        <v>12773</v>
      </c>
      <c r="AQ378" s="114">
        <v>1544</v>
      </c>
    </row>
    <row r="379" spans="1:43" s="114" customFormat="1" ht="15">
      <c r="A379" s="114" t="s">
        <v>3576</v>
      </c>
      <c r="C379" s="115" t="s">
        <v>11561</v>
      </c>
      <c r="E379" s="115" t="s">
        <v>12028</v>
      </c>
      <c r="F379" s="114" t="s">
        <v>14032</v>
      </c>
      <c r="G379" s="144" t="s">
        <v>14034</v>
      </c>
      <c r="H379" s="115" t="s">
        <v>12032</v>
      </c>
      <c r="I379" s="114">
        <v>2</v>
      </c>
      <c r="J379" s="127" t="str">
        <f t="shared" si="43"/>
        <v>IC.SC.170403</v>
      </c>
      <c r="K379" s="115" t="s">
        <v>12906</v>
      </c>
      <c r="M379" s="119" t="str">
        <f t="shared" si="44"/>
        <v>PI.IC.SC.170403.01</v>
      </c>
      <c r="N379" s="119"/>
      <c r="O379" s="119" t="str">
        <f t="shared" si="45"/>
        <v>PH.IC.SC.170403.01</v>
      </c>
      <c r="Q379" s="119" t="str">
        <f t="shared" si="46"/>
        <v>CL.IC.SC.170403.01</v>
      </c>
      <c r="AP379" s="114" t="s">
        <v>12773</v>
      </c>
      <c r="AQ379" s="114">
        <v>1544</v>
      </c>
    </row>
    <row r="380" spans="1:43" s="114" customFormat="1" ht="15">
      <c r="A380" s="114" t="s">
        <v>3576</v>
      </c>
      <c r="C380" s="115" t="s">
        <v>11561</v>
      </c>
      <c r="D380" s="114" t="s">
        <v>12173</v>
      </c>
      <c r="E380" s="115" t="s">
        <v>12210</v>
      </c>
      <c r="F380" s="114" t="s">
        <v>14035</v>
      </c>
      <c r="G380" s="144" t="s">
        <v>3777</v>
      </c>
      <c r="H380" s="115" t="s">
        <v>11848</v>
      </c>
      <c r="I380" s="114">
        <v>0</v>
      </c>
      <c r="J380" s="127" t="str">
        <f t="shared" si="43"/>
        <v>IC.SC.170501</v>
      </c>
      <c r="K380" s="115" t="s">
        <v>12906</v>
      </c>
      <c r="M380" s="119" t="str">
        <f t="shared" si="44"/>
        <v>PI.IC.SC.170501.01</v>
      </c>
      <c r="N380" s="119"/>
      <c r="O380" s="119" t="str">
        <f t="shared" si="45"/>
        <v>PH.IC.SC.170501.01</v>
      </c>
      <c r="Q380" s="119" t="str">
        <f t="shared" si="46"/>
        <v>CL.IC.SC.170501.01</v>
      </c>
      <c r="AP380" s="114" t="s">
        <v>12773</v>
      </c>
      <c r="AQ380" s="114">
        <v>1544</v>
      </c>
    </row>
    <row r="381" spans="1:43" s="114" customFormat="1" ht="15">
      <c r="A381" s="114" t="s">
        <v>3576</v>
      </c>
      <c r="C381" s="115" t="s">
        <v>11561</v>
      </c>
      <c r="E381" s="115" t="s">
        <v>12210</v>
      </c>
      <c r="F381" s="114" t="s">
        <v>14035</v>
      </c>
      <c r="G381" s="144" t="s">
        <v>14036</v>
      </c>
      <c r="H381" s="115" t="s">
        <v>12030</v>
      </c>
      <c r="I381" s="114">
        <v>1</v>
      </c>
      <c r="J381" s="127" t="str">
        <f t="shared" si="43"/>
        <v>IC.SC.170502</v>
      </c>
      <c r="K381" s="115" t="s">
        <v>12906</v>
      </c>
      <c r="M381" s="119" t="str">
        <f t="shared" si="44"/>
        <v>PI.IC.SC.170502.01</v>
      </c>
      <c r="N381" s="119"/>
      <c r="O381" s="119" t="str">
        <f t="shared" si="45"/>
        <v>PH.IC.SC.170502.01</v>
      </c>
      <c r="Q381" s="119" t="str">
        <f t="shared" si="46"/>
        <v>CL.IC.SC.170502.01</v>
      </c>
      <c r="AP381" s="114" t="s">
        <v>12773</v>
      </c>
      <c r="AQ381" s="114">
        <v>1544</v>
      </c>
    </row>
    <row r="382" spans="1:43" s="114" customFormat="1" ht="15">
      <c r="A382" s="114" t="s">
        <v>3576</v>
      </c>
      <c r="C382" s="115" t="s">
        <v>11561</v>
      </c>
      <c r="E382" s="115" t="s">
        <v>12210</v>
      </c>
      <c r="F382" s="114" t="s">
        <v>14035</v>
      </c>
      <c r="G382" s="144" t="s">
        <v>14037</v>
      </c>
      <c r="H382" s="115" t="s">
        <v>12032</v>
      </c>
      <c r="I382" s="114">
        <v>2</v>
      </c>
      <c r="J382" s="127" t="str">
        <f t="shared" si="43"/>
        <v>IC.SC.170503</v>
      </c>
      <c r="K382" s="115" t="s">
        <v>12906</v>
      </c>
      <c r="M382" s="119" t="str">
        <f t="shared" si="44"/>
        <v>PI.IC.SC.170503.01</v>
      </c>
      <c r="N382" s="119"/>
      <c r="O382" s="119" t="str">
        <f t="shared" si="45"/>
        <v>PH.IC.SC.170503.01</v>
      </c>
      <c r="Q382" s="119" t="str">
        <f t="shared" si="46"/>
        <v>CL.IC.SC.170503.01</v>
      </c>
      <c r="AP382" s="114" t="s">
        <v>12773</v>
      </c>
      <c r="AQ382" s="114">
        <v>1544</v>
      </c>
    </row>
    <row r="383" spans="1:43" s="114" customFormat="1" ht="15">
      <c r="A383" s="114" t="s">
        <v>3576</v>
      </c>
      <c r="C383" s="115" t="s">
        <v>11561</v>
      </c>
      <c r="D383" s="114" t="s">
        <v>13911</v>
      </c>
      <c r="E383" s="115" t="s">
        <v>12212</v>
      </c>
      <c r="F383" s="114" t="s">
        <v>14038</v>
      </c>
      <c r="G383" s="144" t="s">
        <v>13920</v>
      </c>
      <c r="H383" s="115" t="s">
        <v>11848</v>
      </c>
      <c r="J383" s="127" t="str">
        <f t="shared" si="43"/>
        <v>IC.SC.170601</v>
      </c>
      <c r="K383" s="115" t="s">
        <v>12906</v>
      </c>
      <c r="M383" s="119" t="str">
        <f t="shared" si="44"/>
        <v>PI.IC.SC.170601.01</v>
      </c>
      <c r="N383" s="119"/>
      <c r="O383" s="119" t="str">
        <f t="shared" si="45"/>
        <v>PH.IC.SC.170601.01</v>
      </c>
      <c r="Q383" s="119" t="str">
        <f t="shared" si="46"/>
        <v>CL.IC.SC.170601.01</v>
      </c>
      <c r="AP383" s="114" t="s">
        <v>12773</v>
      </c>
      <c r="AQ383" s="114">
        <v>1544</v>
      </c>
    </row>
    <row r="384" spans="1:43" s="114" customFormat="1" ht="15">
      <c r="A384" s="114" t="s">
        <v>3576</v>
      </c>
      <c r="C384" s="115" t="s">
        <v>11561</v>
      </c>
      <c r="E384" s="115" t="s">
        <v>12212</v>
      </c>
      <c r="F384" s="114" t="s">
        <v>14038</v>
      </c>
      <c r="G384" s="144" t="s">
        <v>14039</v>
      </c>
      <c r="H384" s="115" t="s">
        <v>12030</v>
      </c>
      <c r="J384" s="127" t="str">
        <f t="shared" si="43"/>
        <v>IC.SC.170602</v>
      </c>
      <c r="K384" s="115" t="s">
        <v>12906</v>
      </c>
      <c r="M384" s="119" t="str">
        <f t="shared" si="44"/>
        <v>PI.IC.SC.170602.01</v>
      </c>
      <c r="N384" s="119"/>
      <c r="O384" s="119" t="str">
        <f t="shared" si="45"/>
        <v>PH.IC.SC.170602.01</v>
      </c>
      <c r="Q384" s="119" t="str">
        <f t="shared" si="46"/>
        <v>CL.IC.SC.170602.01</v>
      </c>
      <c r="AP384" s="114" t="s">
        <v>12773</v>
      </c>
      <c r="AQ384" s="114">
        <v>1544</v>
      </c>
    </row>
    <row r="385" spans="1:43" s="114" customFormat="1" ht="15">
      <c r="A385" s="114" t="s">
        <v>3576</v>
      </c>
      <c r="B385" s="114" t="s">
        <v>14044</v>
      </c>
      <c r="C385" s="115" t="s">
        <v>12060</v>
      </c>
      <c r="D385" s="114" t="s">
        <v>14045</v>
      </c>
      <c r="E385" s="115" t="s">
        <v>11848</v>
      </c>
      <c r="F385" s="114" t="s">
        <v>14046</v>
      </c>
      <c r="G385" s="115" t="s">
        <v>14047</v>
      </c>
      <c r="H385" s="115" t="s">
        <v>11848</v>
      </c>
      <c r="I385" s="114">
        <v>0</v>
      </c>
      <c r="J385" s="127" t="str">
        <f t="shared" si="43"/>
        <v>IC.SC.180101</v>
      </c>
      <c r="K385" s="115" t="s">
        <v>12906</v>
      </c>
      <c r="M385" s="119" t="str">
        <f t="shared" si="44"/>
        <v>PI.IC.SC.180101.01</v>
      </c>
      <c r="N385" s="119"/>
      <c r="O385" s="119" t="str">
        <f t="shared" si="45"/>
        <v>PH.IC.SC.180101.01</v>
      </c>
      <c r="Q385" s="119" t="str">
        <f t="shared" si="46"/>
        <v>CL.IC.SC.180101.01</v>
      </c>
      <c r="AP385" s="114" t="s">
        <v>12773</v>
      </c>
      <c r="AQ385" s="114">
        <v>1542</v>
      </c>
    </row>
    <row r="386" spans="1:43" s="114" customFormat="1" ht="15">
      <c r="A386" s="114" t="s">
        <v>3576</v>
      </c>
      <c r="C386" s="115" t="s">
        <v>12060</v>
      </c>
      <c r="E386" s="115" t="s">
        <v>11848</v>
      </c>
      <c r="F386" s="114" t="s">
        <v>14046</v>
      </c>
      <c r="G386" s="144" t="s">
        <v>14048</v>
      </c>
      <c r="H386" s="115" t="s">
        <v>12030</v>
      </c>
      <c r="I386" s="114">
        <v>1</v>
      </c>
      <c r="J386" s="127" t="str">
        <f t="shared" si="43"/>
        <v>IC.SC.180102</v>
      </c>
      <c r="K386" s="115" t="s">
        <v>12906</v>
      </c>
      <c r="M386" s="119" t="str">
        <f t="shared" si="44"/>
        <v>PI.IC.SC.180102.01</v>
      </c>
      <c r="N386" s="119"/>
      <c r="O386" s="119" t="str">
        <f t="shared" si="45"/>
        <v>PH.IC.SC.180102.01</v>
      </c>
      <c r="Q386" s="119" t="str">
        <f t="shared" si="46"/>
        <v>CL.IC.SC.180102.01</v>
      </c>
      <c r="AP386" s="114" t="s">
        <v>12773</v>
      </c>
      <c r="AQ386" s="114">
        <v>1542</v>
      </c>
    </row>
    <row r="387" spans="1:43" s="114" customFormat="1" ht="15">
      <c r="A387" s="114" t="s">
        <v>3576</v>
      </c>
      <c r="C387" s="115" t="s">
        <v>12060</v>
      </c>
      <c r="E387" s="115" t="s">
        <v>11848</v>
      </c>
      <c r="F387" s="114" t="s">
        <v>14046</v>
      </c>
      <c r="G387" s="144" t="s">
        <v>14049</v>
      </c>
      <c r="H387" s="115" t="s">
        <v>12032</v>
      </c>
      <c r="I387" s="114">
        <v>2</v>
      </c>
      <c r="J387" s="127" t="str">
        <f t="shared" si="43"/>
        <v>IC.SC.180103</v>
      </c>
      <c r="K387" s="115" t="s">
        <v>12906</v>
      </c>
      <c r="M387" s="119" t="str">
        <f t="shared" si="44"/>
        <v>PI.IC.SC.180103.01</v>
      </c>
      <c r="N387" s="119"/>
      <c r="O387" s="119" t="str">
        <f t="shared" si="45"/>
        <v>PH.IC.SC.180103.01</v>
      </c>
      <c r="Q387" s="119" t="str">
        <f t="shared" si="46"/>
        <v>CL.IC.SC.180103.01</v>
      </c>
      <c r="AP387" s="114" t="s">
        <v>12773</v>
      </c>
      <c r="AQ387" s="114">
        <v>1542</v>
      </c>
    </row>
    <row r="388" spans="1:43" s="114" customFormat="1" ht="15">
      <c r="A388" s="114" t="s">
        <v>3576</v>
      </c>
      <c r="C388" s="115" t="s">
        <v>12060</v>
      </c>
      <c r="E388" s="115" t="s">
        <v>11848</v>
      </c>
      <c r="F388" s="114" t="s">
        <v>14046</v>
      </c>
      <c r="G388" s="144" t="s">
        <v>14050</v>
      </c>
      <c r="H388" s="115" t="s">
        <v>12028</v>
      </c>
      <c r="I388" s="114">
        <v>3</v>
      </c>
      <c r="J388" s="127" t="str">
        <f t="shared" si="43"/>
        <v>IC.SC.180104</v>
      </c>
      <c r="K388" s="115" t="s">
        <v>12906</v>
      </c>
      <c r="M388" s="119" t="str">
        <f t="shared" ref="M388:M400" si="47">CONCATENATE("PI.",J388,".",K388)</f>
        <v>PI.IC.SC.180104.01</v>
      </c>
      <c r="N388" s="119"/>
      <c r="O388" s="119" t="str">
        <f t="shared" ref="O388:O400" si="48">CONCATENATE("PH.",J388,".",K388)</f>
        <v>PH.IC.SC.180104.01</v>
      </c>
      <c r="Q388" s="119" t="str">
        <f t="shared" ref="Q388:Q400" si="49">CONCATENATE("CL.",J388,".",K388)</f>
        <v>CL.IC.SC.180104.01</v>
      </c>
      <c r="AP388" s="114" t="s">
        <v>12773</v>
      </c>
      <c r="AQ388" s="114">
        <v>1542</v>
      </c>
    </row>
    <row r="389" spans="1:43" s="114" customFormat="1" ht="15">
      <c r="A389" s="114" t="s">
        <v>3576</v>
      </c>
      <c r="C389" s="115" t="s">
        <v>12060</v>
      </c>
      <c r="E389" s="115" t="s">
        <v>11848</v>
      </c>
      <c r="F389" s="114" t="s">
        <v>14046</v>
      </c>
      <c r="G389" s="144" t="s">
        <v>14051</v>
      </c>
      <c r="H389" s="115" t="s">
        <v>12210</v>
      </c>
      <c r="I389" s="114">
        <v>4</v>
      </c>
      <c r="J389" s="127" t="str">
        <f t="shared" si="43"/>
        <v>IC.SC.180105</v>
      </c>
      <c r="K389" s="115" t="s">
        <v>12906</v>
      </c>
      <c r="M389" s="119" t="str">
        <f t="shared" si="47"/>
        <v>PI.IC.SC.180105.01</v>
      </c>
      <c r="N389" s="119"/>
      <c r="O389" s="119" t="str">
        <f t="shared" si="48"/>
        <v>PH.IC.SC.180105.01</v>
      </c>
      <c r="Q389" s="119" t="str">
        <f t="shared" si="49"/>
        <v>CL.IC.SC.180105.01</v>
      </c>
      <c r="AP389" s="114" t="s">
        <v>12773</v>
      </c>
      <c r="AQ389" s="114">
        <v>1542</v>
      </c>
    </row>
    <row r="390" spans="1:43" s="114" customFormat="1" ht="15">
      <c r="A390" s="114" t="s">
        <v>3576</v>
      </c>
      <c r="C390" s="115" t="s">
        <v>12060</v>
      </c>
      <c r="D390" s="114" t="s">
        <v>14052</v>
      </c>
      <c r="E390" s="115" t="s">
        <v>12030</v>
      </c>
      <c r="F390" s="114" t="s">
        <v>14053</v>
      </c>
      <c r="G390" s="115" t="s">
        <v>14054</v>
      </c>
      <c r="H390" s="115" t="s">
        <v>11848</v>
      </c>
      <c r="I390" s="114">
        <v>0</v>
      </c>
      <c r="J390" s="127" t="str">
        <f t="shared" si="43"/>
        <v>IC.SC.180201</v>
      </c>
      <c r="K390" s="115" t="s">
        <v>12906</v>
      </c>
      <c r="M390" s="119" t="str">
        <f t="shared" si="47"/>
        <v>PI.IC.SC.180201.01</v>
      </c>
      <c r="N390" s="119"/>
      <c r="O390" s="119" t="str">
        <f t="shared" si="48"/>
        <v>PH.IC.SC.180201.01</v>
      </c>
      <c r="Q390" s="119" t="str">
        <f t="shared" si="49"/>
        <v>CL.IC.SC.180201.01</v>
      </c>
      <c r="AP390" s="114" t="s">
        <v>12773</v>
      </c>
      <c r="AQ390" s="114">
        <v>1542</v>
      </c>
    </row>
    <row r="391" spans="1:43" s="114" customFormat="1" ht="15">
      <c r="A391" s="114" t="s">
        <v>3576</v>
      </c>
      <c r="C391" s="115" t="s">
        <v>12060</v>
      </c>
      <c r="E391" s="115" t="s">
        <v>12030</v>
      </c>
      <c r="F391" s="114" t="s">
        <v>14053</v>
      </c>
      <c r="G391" s="115" t="s">
        <v>14055</v>
      </c>
      <c r="H391" s="115" t="s">
        <v>12030</v>
      </c>
      <c r="I391" s="114">
        <v>1</v>
      </c>
      <c r="J391" s="127" t="str">
        <f t="shared" si="43"/>
        <v>IC.SC.180202</v>
      </c>
      <c r="K391" s="115" t="s">
        <v>12906</v>
      </c>
      <c r="M391" s="119" t="str">
        <f t="shared" si="47"/>
        <v>PI.IC.SC.180202.01</v>
      </c>
      <c r="N391" s="119"/>
      <c r="O391" s="119" t="str">
        <f t="shared" si="48"/>
        <v>PH.IC.SC.180202.01</v>
      </c>
      <c r="Q391" s="119" t="str">
        <f t="shared" si="49"/>
        <v>CL.IC.SC.180202.01</v>
      </c>
      <c r="AP391" s="114" t="s">
        <v>12773</v>
      </c>
      <c r="AQ391" s="114">
        <v>1542</v>
      </c>
    </row>
    <row r="392" spans="1:43" s="114" customFormat="1" ht="15">
      <c r="A392" s="114" t="s">
        <v>3576</v>
      </c>
      <c r="C392" s="115" t="s">
        <v>12060</v>
      </c>
      <c r="E392" s="115" t="s">
        <v>12030</v>
      </c>
      <c r="F392" s="114" t="s">
        <v>14053</v>
      </c>
      <c r="G392" s="115" t="s">
        <v>14056</v>
      </c>
      <c r="H392" s="115" t="s">
        <v>12032</v>
      </c>
      <c r="I392" s="114">
        <v>2</v>
      </c>
      <c r="J392" s="127" t="str">
        <f t="shared" si="43"/>
        <v>IC.SC.180203</v>
      </c>
      <c r="K392" s="115" t="s">
        <v>12906</v>
      </c>
      <c r="M392" s="119" t="str">
        <f t="shared" si="47"/>
        <v>PI.IC.SC.180203.01</v>
      </c>
      <c r="N392" s="119"/>
      <c r="O392" s="119" t="str">
        <f t="shared" si="48"/>
        <v>PH.IC.SC.180203.01</v>
      </c>
      <c r="Q392" s="119" t="str">
        <f t="shared" si="49"/>
        <v>CL.IC.SC.180203.01</v>
      </c>
      <c r="AP392" s="114" t="s">
        <v>12773</v>
      </c>
      <c r="AQ392" s="114">
        <v>1542</v>
      </c>
    </row>
    <row r="393" spans="1:43" s="114" customFormat="1" ht="15">
      <c r="A393" s="114" t="s">
        <v>3576</v>
      </c>
      <c r="C393" s="115" t="s">
        <v>12060</v>
      </c>
      <c r="E393" s="115" t="s">
        <v>12030</v>
      </c>
      <c r="F393" s="114" t="s">
        <v>14053</v>
      </c>
      <c r="G393" s="115" t="s">
        <v>14057</v>
      </c>
      <c r="H393" s="115" t="s">
        <v>12028</v>
      </c>
      <c r="I393" s="114">
        <v>3</v>
      </c>
      <c r="J393" s="127" t="str">
        <f t="shared" si="43"/>
        <v>IC.SC.180204</v>
      </c>
      <c r="K393" s="115" t="s">
        <v>12906</v>
      </c>
      <c r="M393" s="119" t="str">
        <f t="shared" si="47"/>
        <v>PI.IC.SC.180204.01</v>
      </c>
      <c r="N393" s="119"/>
      <c r="O393" s="119" t="str">
        <f t="shared" si="48"/>
        <v>PH.IC.SC.180204.01</v>
      </c>
      <c r="Q393" s="119" t="str">
        <f t="shared" si="49"/>
        <v>CL.IC.SC.180204.01</v>
      </c>
      <c r="AP393" s="114" t="s">
        <v>12773</v>
      </c>
      <c r="AQ393" s="114">
        <v>1542</v>
      </c>
    </row>
    <row r="394" spans="1:43" s="114" customFormat="1" ht="15">
      <c r="A394" s="114" t="s">
        <v>3576</v>
      </c>
      <c r="C394" s="115" t="s">
        <v>12060</v>
      </c>
      <c r="E394" s="115" t="s">
        <v>12030</v>
      </c>
      <c r="F394" s="114" t="s">
        <v>14053</v>
      </c>
      <c r="G394" s="115" t="s">
        <v>14058</v>
      </c>
      <c r="H394" s="115" t="s">
        <v>12210</v>
      </c>
      <c r="I394" s="114">
        <v>4</v>
      </c>
      <c r="J394" s="127" t="str">
        <f t="shared" si="43"/>
        <v>IC.SC.180205</v>
      </c>
      <c r="K394" s="115" t="s">
        <v>12906</v>
      </c>
      <c r="M394" s="119" t="str">
        <f t="shared" si="47"/>
        <v>PI.IC.SC.180205.01</v>
      </c>
      <c r="N394" s="119"/>
      <c r="O394" s="119" t="str">
        <f t="shared" si="48"/>
        <v>PH.IC.SC.180205.01</v>
      </c>
      <c r="Q394" s="119" t="str">
        <f t="shared" si="49"/>
        <v>CL.IC.SC.180205.01</v>
      </c>
      <c r="AP394" s="114" t="s">
        <v>12773</v>
      </c>
      <c r="AQ394" s="114">
        <v>1542</v>
      </c>
    </row>
    <row r="395" spans="1:43" s="114" customFormat="1" ht="15">
      <c r="A395" s="114" t="s">
        <v>3576</v>
      </c>
      <c r="C395" s="115" t="s">
        <v>12060</v>
      </c>
      <c r="D395" s="114" t="s">
        <v>14059</v>
      </c>
      <c r="E395" s="115" t="s">
        <v>12032</v>
      </c>
      <c r="F395" s="114" t="s">
        <v>14060</v>
      </c>
      <c r="G395" s="115" t="s">
        <v>14047</v>
      </c>
      <c r="H395" s="115" t="s">
        <v>11848</v>
      </c>
      <c r="I395" s="114">
        <v>0</v>
      </c>
      <c r="J395" s="127" t="str">
        <f t="shared" si="43"/>
        <v>IC.SC.180301</v>
      </c>
      <c r="K395" s="115" t="s">
        <v>12906</v>
      </c>
      <c r="M395" s="119" t="str">
        <f t="shared" si="47"/>
        <v>PI.IC.SC.180301.01</v>
      </c>
      <c r="N395" s="119"/>
      <c r="O395" s="119" t="str">
        <f t="shared" si="48"/>
        <v>PH.IC.SC.180301.01</v>
      </c>
      <c r="Q395" s="119" t="str">
        <f t="shared" si="49"/>
        <v>CL.IC.SC.180301.01</v>
      </c>
      <c r="AP395" s="114" t="s">
        <v>12773</v>
      </c>
      <c r="AQ395" s="114">
        <v>1542</v>
      </c>
    </row>
    <row r="396" spans="1:43" s="114" customFormat="1" ht="15">
      <c r="A396" s="114" t="s">
        <v>3576</v>
      </c>
      <c r="C396" s="115" t="s">
        <v>12060</v>
      </c>
      <c r="E396" s="115" t="s">
        <v>12032</v>
      </c>
      <c r="F396" s="114" t="s">
        <v>14060</v>
      </c>
      <c r="G396" s="115" t="s">
        <v>14061</v>
      </c>
      <c r="H396" s="115" t="s">
        <v>12030</v>
      </c>
      <c r="I396" s="114">
        <v>1</v>
      </c>
      <c r="J396" s="127" t="str">
        <f t="shared" si="43"/>
        <v>IC.SC.180302</v>
      </c>
      <c r="K396" s="115" t="s">
        <v>12906</v>
      </c>
      <c r="M396" s="119" t="str">
        <f t="shared" si="47"/>
        <v>PI.IC.SC.180302.01</v>
      </c>
      <c r="N396" s="119"/>
      <c r="O396" s="119" t="str">
        <f t="shared" si="48"/>
        <v>PH.IC.SC.180302.01</v>
      </c>
      <c r="Q396" s="119" t="str">
        <f t="shared" si="49"/>
        <v>CL.IC.SC.180302.01</v>
      </c>
      <c r="AP396" s="114" t="s">
        <v>12773</v>
      </c>
      <c r="AQ396" s="114">
        <v>1542</v>
      </c>
    </row>
    <row r="397" spans="1:43" s="114" customFormat="1" ht="15">
      <c r="A397" s="114" t="s">
        <v>3576</v>
      </c>
      <c r="C397" s="115" t="s">
        <v>12060</v>
      </c>
      <c r="E397" s="115" t="s">
        <v>12032</v>
      </c>
      <c r="F397" s="114" t="s">
        <v>14060</v>
      </c>
      <c r="G397" s="115" t="s">
        <v>14062</v>
      </c>
      <c r="H397" s="115" t="s">
        <v>12032</v>
      </c>
      <c r="I397" s="114">
        <v>2</v>
      </c>
      <c r="J397" s="127" t="str">
        <f t="shared" si="43"/>
        <v>IC.SC.180303</v>
      </c>
      <c r="K397" s="115" t="s">
        <v>12906</v>
      </c>
      <c r="M397" s="119" t="str">
        <f t="shared" si="47"/>
        <v>PI.IC.SC.180303.01</v>
      </c>
      <c r="N397" s="119"/>
      <c r="O397" s="119" t="str">
        <f t="shared" si="48"/>
        <v>PH.IC.SC.180303.01</v>
      </c>
      <c r="Q397" s="119" t="str">
        <f t="shared" si="49"/>
        <v>CL.IC.SC.180303.01</v>
      </c>
      <c r="AP397" s="114" t="s">
        <v>12773</v>
      </c>
      <c r="AQ397" s="114">
        <v>1542</v>
      </c>
    </row>
    <row r="398" spans="1:43" s="114" customFormat="1" ht="15">
      <c r="A398" s="114" t="s">
        <v>3576</v>
      </c>
      <c r="C398" s="115" t="s">
        <v>12060</v>
      </c>
      <c r="E398" s="115" t="s">
        <v>12032</v>
      </c>
      <c r="F398" s="114" t="s">
        <v>14060</v>
      </c>
      <c r="G398" s="115" t="s">
        <v>6763</v>
      </c>
      <c r="H398" s="115" t="s">
        <v>12028</v>
      </c>
      <c r="I398" s="114">
        <v>3</v>
      </c>
      <c r="J398" s="127" t="str">
        <f t="shared" si="43"/>
        <v>IC.SC.180304</v>
      </c>
      <c r="K398" s="115" t="s">
        <v>12906</v>
      </c>
      <c r="M398" s="119" t="str">
        <f t="shared" si="47"/>
        <v>PI.IC.SC.180304.01</v>
      </c>
      <c r="N398" s="119"/>
      <c r="O398" s="119" t="str">
        <f t="shared" si="48"/>
        <v>PH.IC.SC.180304.01</v>
      </c>
      <c r="Q398" s="119" t="str">
        <f t="shared" si="49"/>
        <v>CL.IC.SC.180304.01</v>
      </c>
      <c r="AP398" s="114" t="s">
        <v>12773</v>
      </c>
      <c r="AQ398" s="114">
        <v>1542</v>
      </c>
    </row>
    <row r="399" spans="1:43" s="114" customFormat="1" ht="15">
      <c r="A399" s="114" t="s">
        <v>3576</v>
      </c>
      <c r="C399" s="115" t="s">
        <v>12060</v>
      </c>
      <c r="E399" s="115" t="s">
        <v>12032</v>
      </c>
      <c r="F399" s="114" t="s">
        <v>14060</v>
      </c>
      <c r="G399" s="115" t="s">
        <v>14063</v>
      </c>
      <c r="H399" s="115" t="s">
        <v>12210</v>
      </c>
      <c r="I399" s="114">
        <v>4</v>
      </c>
      <c r="J399" s="127" t="str">
        <f t="shared" si="43"/>
        <v>IC.SC.180305</v>
      </c>
      <c r="K399" s="115" t="s">
        <v>12906</v>
      </c>
      <c r="M399" s="119" t="str">
        <f t="shared" si="47"/>
        <v>PI.IC.SC.180305.01</v>
      </c>
      <c r="N399" s="119"/>
      <c r="O399" s="119" t="str">
        <f t="shared" si="48"/>
        <v>PH.IC.SC.180305.01</v>
      </c>
      <c r="Q399" s="119" t="str">
        <f t="shared" si="49"/>
        <v>CL.IC.SC.180305.01</v>
      </c>
      <c r="AP399" s="114" t="s">
        <v>12773</v>
      </c>
      <c r="AQ399" s="114">
        <v>1542</v>
      </c>
    </row>
    <row r="400" spans="1:43" s="114" customFormat="1" ht="15">
      <c r="A400" s="114" t="s">
        <v>3576</v>
      </c>
      <c r="C400" s="115" t="s">
        <v>12060</v>
      </c>
      <c r="D400" s="114" t="s">
        <v>13911</v>
      </c>
      <c r="E400" s="115" t="s">
        <v>12028</v>
      </c>
      <c r="F400" s="114" t="s">
        <v>14064</v>
      </c>
      <c r="G400" s="115" t="s">
        <v>14065</v>
      </c>
      <c r="H400" s="115" t="s">
        <v>11848</v>
      </c>
      <c r="J400" s="127" t="str">
        <f t="shared" si="43"/>
        <v>IC.SC.180401</v>
      </c>
      <c r="K400" s="115" t="s">
        <v>12906</v>
      </c>
      <c r="M400" s="119" t="str">
        <f t="shared" si="47"/>
        <v>PI.IC.SC.180401.01</v>
      </c>
      <c r="N400" s="119"/>
      <c r="O400" s="119" t="str">
        <f t="shared" si="48"/>
        <v>PH.IC.SC.180401.01</v>
      </c>
      <c r="Q400" s="119" t="str">
        <f t="shared" si="49"/>
        <v>CL.IC.SC.180401.01</v>
      </c>
      <c r="AP400" s="114" t="s">
        <v>12773</v>
      </c>
      <c r="AQ400" s="114">
        <v>1542</v>
      </c>
    </row>
    <row r="401" spans="1:43" s="114" customFormat="1" ht="15">
      <c r="A401" s="114" t="s">
        <v>3576</v>
      </c>
      <c r="B401" s="114" t="s">
        <v>14066</v>
      </c>
      <c r="C401" s="115" t="s">
        <v>11913</v>
      </c>
      <c r="D401" s="114" t="s">
        <v>14067</v>
      </c>
      <c r="E401" s="115" t="s">
        <v>11848</v>
      </c>
      <c r="F401" s="114" t="s">
        <v>14068</v>
      </c>
      <c r="G401" s="115" t="s">
        <v>14069</v>
      </c>
      <c r="H401" s="115" t="s">
        <v>11848</v>
      </c>
      <c r="I401" s="115" t="s">
        <v>14070</v>
      </c>
      <c r="J401" s="127" t="str">
        <f>CONCATENATE("IC.SC.",C401,E401,H401)</f>
        <v>IC.SC.190101</v>
      </c>
      <c r="K401" s="115" t="s">
        <v>12906</v>
      </c>
      <c r="M401" s="119" t="str">
        <f>CONCATENATE("PI.",J401,".",K401)</f>
        <v>PI.IC.SC.190101.01</v>
      </c>
      <c r="N401" s="119"/>
      <c r="O401" s="119" t="str">
        <f>CONCATENATE("PH.",J401,".",K401)</f>
        <v>PH.IC.SC.190101.01</v>
      </c>
      <c r="Q401" s="119" t="str">
        <f>CONCATENATE("CL.",J401,".",K401)</f>
        <v>CL.IC.SC.190101.01</v>
      </c>
      <c r="AP401" s="114" t="s">
        <v>12773</v>
      </c>
      <c r="AQ401" s="114">
        <v>1442</v>
      </c>
    </row>
    <row r="402" spans="1:43" s="114" customFormat="1" ht="15">
      <c r="A402" s="114" t="s">
        <v>3576</v>
      </c>
      <c r="C402" s="115" t="s">
        <v>11913</v>
      </c>
      <c r="E402" s="115" t="s">
        <v>11848</v>
      </c>
      <c r="F402" s="114" t="s">
        <v>14068</v>
      </c>
      <c r="G402" s="115" t="s">
        <v>14071</v>
      </c>
      <c r="H402" s="115" t="s">
        <v>12030</v>
      </c>
      <c r="I402" s="114">
        <v>1</v>
      </c>
      <c r="J402" s="127" t="str">
        <f>CONCATENATE("IC.SC.",C402,E402,H402)</f>
        <v>IC.SC.190102</v>
      </c>
      <c r="K402" s="115" t="s">
        <v>12906</v>
      </c>
      <c r="M402" s="119" t="str">
        <f>CONCATENATE("PI.",J402,".",K402)</f>
        <v>PI.IC.SC.190102.01</v>
      </c>
      <c r="N402" s="119"/>
      <c r="O402" s="119" t="str">
        <f>CONCATENATE("PH.",J402,".",K402)</f>
        <v>PH.IC.SC.190102.01</v>
      </c>
      <c r="Q402" s="119" t="str">
        <f>CONCATENATE("CL.",J402,".",K402)</f>
        <v>CL.IC.SC.190102.01</v>
      </c>
      <c r="AP402" s="114" t="s">
        <v>12773</v>
      </c>
      <c r="AQ402" s="114">
        <v>1442</v>
      </c>
    </row>
    <row r="403" spans="1:43" s="114" customFormat="1" ht="15">
      <c r="A403" s="114" t="s">
        <v>3576</v>
      </c>
      <c r="C403" s="115" t="s">
        <v>11913</v>
      </c>
      <c r="E403" s="115" t="s">
        <v>11848</v>
      </c>
      <c r="F403" s="114" t="s">
        <v>14068</v>
      </c>
      <c r="G403" s="115" t="s">
        <v>14072</v>
      </c>
      <c r="H403" s="115" t="s">
        <v>12032</v>
      </c>
      <c r="I403" s="114">
        <v>2</v>
      </c>
      <c r="J403" s="127" t="str">
        <f>CONCATENATE("IC.SC.",C403,E403,H403)</f>
        <v>IC.SC.190103</v>
      </c>
      <c r="K403" s="115" t="s">
        <v>12906</v>
      </c>
      <c r="M403" s="119" t="str">
        <f>CONCATENATE("PI.",J403,".",K403)</f>
        <v>PI.IC.SC.190103.01</v>
      </c>
      <c r="N403" s="119"/>
      <c r="O403" s="119" t="str">
        <f>CONCATENATE("PH.",J403,".",K403)</f>
        <v>PH.IC.SC.190103.01</v>
      </c>
      <c r="Q403" s="119" t="str">
        <f>CONCATENATE("CL.",J403,".",K403)</f>
        <v>CL.IC.SC.190103.01</v>
      </c>
      <c r="AP403" s="114" t="s">
        <v>12773</v>
      </c>
      <c r="AQ403" s="114">
        <v>1442</v>
      </c>
    </row>
    <row r="404" spans="1:43" s="114" customFormat="1" ht="15">
      <c r="A404" s="114" t="s">
        <v>3576</v>
      </c>
      <c r="C404" s="115" t="s">
        <v>11913</v>
      </c>
      <c r="E404" s="115" t="s">
        <v>11848</v>
      </c>
      <c r="F404" s="114" t="s">
        <v>14068</v>
      </c>
      <c r="G404" s="115" t="s">
        <v>14073</v>
      </c>
      <c r="H404" s="115" t="s">
        <v>12028</v>
      </c>
      <c r="I404" s="114">
        <v>3</v>
      </c>
      <c r="J404" s="127" t="str">
        <f>CONCATENATE("IC.SC.",C404,E404,H404)</f>
        <v>IC.SC.190104</v>
      </c>
      <c r="K404" s="115" t="s">
        <v>12906</v>
      </c>
      <c r="M404" s="119" t="str">
        <f>CONCATENATE("PI.",J404,".",K404)</f>
        <v>PI.IC.SC.190104.01</v>
      </c>
      <c r="N404" s="119"/>
      <c r="O404" s="119" t="str">
        <f>CONCATENATE("PH.",J404,".",K404)</f>
        <v>PH.IC.SC.190104.01</v>
      </c>
      <c r="Q404" s="119" t="str">
        <f>CONCATENATE("CL.",J404,".",K404)</f>
        <v>CL.IC.SC.190104.01</v>
      </c>
      <c r="AP404" s="114" t="s">
        <v>12773</v>
      </c>
      <c r="AQ404" s="114">
        <v>1442</v>
      </c>
    </row>
    <row r="405" spans="1:43" s="114" customFormat="1" ht="15">
      <c r="A405" s="114" t="s">
        <v>3576</v>
      </c>
      <c r="C405" s="115" t="s">
        <v>11913</v>
      </c>
      <c r="E405" s="115" t="s">
        <v>11848</v>
      </c>
      <c r="F405" s="114" t="s">
        <v>14068</v>
      </c>
      <c r="G405" s="115" t="s">
        <v>14074</v>
      </c>
      <c r="H405" s="115" t="s">
        <v>12210</v>
      </c>
      <c r="I405" s="114">
        <v>4</v>
      </c>
      <c r="J405" s="127" t="str">
        <f>CONCATENATE("IC.SC.",C405,E405,H405)</f>
        <v>IC.SC.190105</v>
      </c>
      <c r="K405" s="115" t="s">
        <v>12906</v>
      </c>
      <c r="M405" s="119" t="str">
        <f>CONCATENATE("PI.",J405,".",K405)</f>
        <v>PI.IC.SC.190105.01</v>
      </c>
      <c r="N405" s="119"/>
      <c r="O405" s="119" t="str">
        <f>CONCATENATE("PH.",J405,".",K405)</f>
        <v>PH.IC.SC.190105.01</v>
      </c>
      <c r="Q405" s="119" t="str">
        <f>CONCATENATE("CL.",J405,".",K405)</f>
        <v>CL.IC.SC.190105.01</v>
      </c>
      <c r="AP405" s="114" t="s">
        <v>12773</v>
      </c>
      <c r="AQ405" s="114">
        <v>1442</v>
      </c>
    </row>
    <row r="406" spans="1:43" s="114" customFormat="1" ht="15">
      <c r="A406" s="114" t="s">
        <v>3576</v>
      </c>
      <c r="B406" s="114" t="s">
        <v>14075</v>
      </c>
      <c r="C406" s="115" t="s">
        <v>11906</v>
      </c>
      <c r="D406" s="114" t="s">
        <v>14076</v>
      </c>
      <c r="E406" s="115" t="s">
        <v>11848</v>
      </c>
      <c r="F406" s="114" t="s">
        <v>14077</v>
      </c>
      <c r="G406" s="115" t="s">
        <v>14078</v>
      </c>
      <c r="H406" s="115" t="s">
        <v>11848</v>
      </c>
      <c r="I406" s="114">
        <v>1</v>
      </c>
      <c r="J406" s="127" t="str">
        <f t="shared" ref="J406:J426" si="50">CONCATENATE("IC.SC.",C406,E406,H406)</f>
        <v>IC.SC.200101</v>
      </c>
      <c r="K406" s="115" t="s">
        <v>12906</v>
      </c>
      <c r="M406" s="119" t="str">
        <f t="shared" ref="M406:M426" si="51">CONCATENATE("PI.",J406,".",K406)</f>
        <v>PI.IC.SC.200101.01</v>
      </c>
      <c r="N406" s="119"/>
      <c r="O406" s="119" t="str">
        <f t="shared" ref="O406:O426" si="52">CONCATENATE("PH.",J406,".",K406)</f>
        <v>PH.IC.SC.200101.01</v>
      </c>
      <c r="Q406" s="119" t="str">
        <f t="shared" ref="Q406:Q426" si="53">CONCATENATE("CL.",J406,".",K406)</f>
        <v>CL.IC.SC.200101.01</v>
      </c>
      <c r="AP406" s="114" t="s">
        <v>12773</v>
      </c>
      <c r="AQ406" s="114">
        <v>1540</v>
      </c>
    </row>
    <row r="407" spans="1:43" s="114" customFormat="1" ht="15">
      <c r="A407" s="114" t="s">
        <v>3576</v>
      </c>
      <c r="C407" s="115" t="s">
        <v>11906</v>
      </c>
      <c r="E407" s="115" t="s">
        <v>11848</v>
      </c>
      <c r="F407" s="114" t="s">
        <v>14077</v>
      </c>
      <c r="G407" s="115" t="s">
        <v>14079</v>
      </c>
      <c r="H407" s="115" t="s">
        <v>12030</v>
      </c>
      <c r="I407" s="114">
        <v>0</v>
      </c>
      <c r="J407" s="127" t="str">
        <f t="shared" si="50"/>
        <v>IC.SC.200102</v>
      </c>
      <c r="K407" s="115" t="s">
        <v>12906</v>
      </c>
      <c r="M407" s="119" t="str">
        <f t="shared" si="51"/>
        <v>PI.IC.SC.200102.01</v>
      </c>
      <c r="N407" s="119"/>
      <c r="O407" s="119" t="str">
        <f t="shared" si="52"/>
        <v>PH.IC.SC.200102.01</v>
      </c>
      <c r="Q407" s="119" t="str">
        <f t="shared" si="53"/>
        <v>CL.IC.SC.200102.01</v>
      </c>
      <c r="AP407" s="114" t="s">
        <v>12773</v>
      </c>
      <c r="AQ407" s="114">
        <v>1540</v>
      </c>
    </row>
    <row r="408" spans="1:43" s="114" customFormat="1" ht="15">
      <c r="A408" s="114" t="s">
        <v>3576</v>
      </c>
      <c r="C408" s="115" t="s">
        <v>11906</v>
      </c>
      <c r="D408" s="114" t="s">
        <v>14080</v>
      </c>
      <c r="E408" s="115" t="s">
        <v>12030</v>
      </c>
      <c r="F408" s="114" t="s">
        <v>14081</v>
      </c>
      <c r="G408" s="115" t="s">
        <v>11846</v>
      </c>
      <c r="H408" s="115" t="s">
        <v>11848</v>
      </c>
      <c r="I408" s="114">
        <v>1</v>
      </c>
      <c r="J408" s="127" t="str">
        <f t="shared" si="50"/>
        <v>IC.SC.200201</v>
      </c>
      <c r="K408" s="115" t="s">
        <v>12906</v>
      </c>
      <c r="M408" s="119" t="str">
        <f t="shared" si="51"/>
        <v>PI.IC.SC.200201.01</v>
      </c>
      <c r="N408" s="119"/>
      <c r="O408" s="119" t="str">
        <f t="shared" si="52"/>
        <v>PH.IC.SC.200201.01</v>
      </c>
      <c r="Q408" s="119" t="str">
        <f t="shared" si="53"/>
        <v>CL.IC.SC.200201.01</v>
      </c>
      <c r="AP408" s="114" t="s">
        <v>12773</v>
      </c>
      <c r="AQ408" s="114">
        <v>1540</v>
      </c>
    </row>
    <row r="409" spans="1:43" s="114" customFormat="1" ht="15">
      <c r="A409" s="114" t="s">
        <v>3576</v>
      </c>
      <c r="C409" s="115" t="s">
        <v>11906</v>
      </c>
      <c r="E409" s="115" t="s">
        <v>12030</v>
      </c>
      <c r="F409" s="114" t="s">
        <v>14081</v>
      </c>
      <c r="G409" s="115" t="s">
        <v>10055</v>
      </c>
      <c r="H409" s="115" t="s">
        <v>12030</v>
      </c>
      <c r="I409" s="114">
        <v>0</v>
      </c>
      <c r="J409" s="127" t="str">
        <f t="shared" si="50"/>
        <v>IC.SC.200202</v>
      </c>
      <c r="K409" s="115" t="s">
        <v>12906</v>
      </c>
      <c r="M409" s="119" t="str">
        <f t="shared" si="51"/>
        <v>PI.IC.SC.200202.01</v>
      </c>
      <c r="N409" s="119"/>
      <c r="O409" s="119" t="str">
        <f t="shared" si="52"/>
        <v>PH.IC.SC.200202.01</v>
      </c>
      <c r="Q409" s="119" t="str">
        <f t="shared" si="53"/>
        <v>CL.IC.SC.200202.01</v>
      </c>
      <c r="AP409" s="114" t="s">
        <v>12773</v>
      </c>
      <c r="AQ409" s="114">
        <v>1540</v>
      </c>
    </row>
    <row r="410" spans="1:43" s="114" customFormat="1" ht="15">
      <c r="A410" s="114" t="s">
        <v>3576</v>
      </c>
      <c r="C410" s="115" t="s">
        <v>11906</v>
      </c>
      <c r="D410" s="114" t="s">
        <v>14082</v>
      </c>
      <c r="E410" s="115" t="s">
        <v>12032</v>
      </c>
      <c r="F410" s="114" t="s">
        <v>14083</v>
      </c>
      <c r="G410" s="115" t="s">
        <v>11846</v>
      </c>
      <c r="H410" s="115" t="s">
        <v>11848</v>
      </c>
      <c r="I410" s="114">
        <v>1</v>
      </c>
      <c r="J410" s="127" t="str">
        <f t="shared" si="50"/>
        <v>IC.SC.200301</v>
      </c>
      <c r="K410" s="115" t="s">
        <v>12906</v>
      </c>
      <c r="M410" s="119" t="str">
        <f t="shared" si="51"/>
        <v>PI.IC.SC.200301.01</v>
      </c>
      <c r="N410" s="119"/>
      <c r="O410" s="119" t="str">
        <f t="shared" si="52"/>
        <v>PH.IC.SC.200301.01</v>
      </c>
      <c r="Q410" s="119" t="str">
        <f t="shared" si="53"/>
        <v>CL.IC.SC.200301.01</v>
      </c>
      <c r="AP410" s="114" t="s">
        <v>12773</v>
      </c>
      <c r="AQ410" s="114">
        <v>1540</v>
      </c>
    </row>
    <row r="411" spans="1:43" s="114" customFormat="1" ht="15">
      <c r="A411" s="114" t="s">
        <v>3576</v>
      </c>
      <c r="C411" s="115" t="s">
        <v>11906</v>
      </c>
      <c r="E411" s="115" t="s">
        <v>12032</v>
      </c>
      <c r="F411" s="114" t="s">
        <v>14083</v>
      </c>
      <c r="G411" s="115" t="s">
        <v>10055</v>
      </c>
      <c r="H411" s="115" t="s">
        <v>12030</v>
      </c>
      <c r="I411" s="114">
        <v>0</v>
      </c>
      <c r="J411" s="127" t="str">
        <f t="shared" si="50"/>
        <v>IC.SC.200302</v>
      </c>
      <c r="K411" s="115" t="s">
        <v>12906</v>
      </c>
      <c r="M411" s="119" t="str">
        <f t="shared" si="51"/>
        <v>PI.IC.SC.200302.01</v>
      </c>
      <c r="N411" s="119"/>
      <c r="O411" s="119" t="str">
        <f t="shared" si="52"/>
        <v>PH.IC.SC.200302.01</v>
      </c>
      <c r="Q411" s="119" t="str">
        <f t="shared" si="53"/>
        <v>CL.IC.SC.200302.01</v>
      </c>
      <c r="AP411" s="114" t="s">
        <v>12773</v>
      </c>
      <c r="AQ411" s="114">
        <v>1540</v>
      </c>
    </row>
    <row r="412" spans="1:43" s="114" customFormat="1" ht="15">
      <c r="A412" s="114" t="s">
        <v>3576</v>
      </c>
      <c r="C412" s="115" t="s">
        <v>11906</v>
      </c>
      <c r="D412" s="114" t="s">
        <v>14084</v>
      </c>
      <c r="E412" s="115" t="s">
        <v>12028</v>
      </c>
      <c r="F412" s="114" t="s">
        <v>14085</v>
      </c>
      <c r="G412" s="115" t="s">
        <v>11846</v>
      </c>
      <c r="H412" s="115" t="s">
        <v>11848</v>
      </c>
      <c r="I412" s="114">
        <v>1</v>
      </c>
      <c r="J412" s="127" t="str">
        <f t="shared" si="50"/>
        <v>IC.SC.200401</v>
      </c>
      <c r="K412" s="115" t="s">
        <v>12906</v>
      </c>
      <c r="M412" s="119" t="str">
        <f t="shared" si="51"/>
        <v>PI.IC.SC.200401.01</v>
      </c>
      <c r="N412" s="119"/>
      <c r="O412" s="119" t="str">
        <f t="shared" si="52"/>
        <v>PH.IC.SC.200401.01</v>
      </c>
      <c r="Q412" s="119" t="str">
        <f t="shared" si="53"/>
        <v>CL.IC.SC.200401.01</v>
      </c>
      <c r="AP412" s="114" t="s">
        <v>12773</v>
      </c>
      <c r="AQ412" s="114">
        <v>1540</v>
      </c>
    </row>
    <row r="413" spans="1:43" s="114" customFormat="1" ht="15">
      <c r="A413" s="114" t="s">
        <v>3576</v>
      </c>
      <c r="C413" s="115" t="s">
        <v>11906</v>
      </c>
      <c r="E413" s="115" t="s">
        <v>12028</v>
      </c>
      <c r="F413" s="114" t="s">
        <v>14085</v>
      </c>
      <c r="G413" s="115" t="s">
        <v>10055</v>
      </c>
      <c r="H413" s="115" t="s">
        <v>12030</v>
      </c>
      <c r="I413" s="114">
        <v>0</v>
      </c>
      <c r="J413" s="127" t="str">
        <f t="shared" si="50"/>
        <v>IC.SC.200402</v>
      </c>
      <c r="K413" s="115" t="s">
        <v>12906</v>
      </c>
      <c r="M413" s="119" t="str">
        <f t="shared" si="51"/>
        <v>PI.IC.SC.200402.01</v>
      </c>
      <c r="N413" s="119"/>
      <c r="O413" s="119" t="str">
        <f t="shared" si="52"/>
        <v>PH.IC.SC.200402.01</v>
      </c>
      <c r="Q413" s="119" t="str">
        <f t="shared" si="53"/>
        <v>CL.IC.SC.200402.01</v>
      </c>
      <c r="AP413" s="114" t="s">
        <v>12773</v>
      </c>
      <c r="AQ413" s="114">
        <v>1540</v>
      </c>
    </row>
    <row r="414" spans="1:43" s="114" customFormat="1" ht="15">
      <c r="A414" s="114" t="s">
        <v>3576</v>
      </c>
      <c r="C414" s="115" t="s">
        <v>11906</v>
      </c>
      <c r="D414" s="114" t="s">
        <v>14086</v>
      </c>
      <c r="E414" s="115" t="s">
        <v>12210</v>
      </c>
      <c r="F414" s="114" t="s">
        <v>14087</v>
      </c>
      <c r="G414" s="115" t="s">
        <v>11846</v>
      </c>
      <c r="H414" s="115" t="s">
        <v>11848</v>
      </c>
      <c r="I414" s="114">
        <v>1</v>
      </c>
      <c r="J414" s="127" t="str">
        <f t="shared" si="50"/>
        <v>IC.SC.200501</v>
      </c>
      <c r="K414" s="115" t="s">
        <v>12906</v>
      </c>
      <c r="M414" s="119" t="str">
        <f t="shared" si="51"/>
        <v>PI.IC.SC.200501.01</v>
      </c>
      <c r="N414" s="119"/>
      <c r="O414" s="119" t="str">
        <f t="shared" si="52"/>
        <v>PH.IC.SC.200501.01</v>
      </c>
      <c r="Q414" s="119" t="str">
        <f t="shared" si="53"/>
        <v>CL.IC.SC.200501.01</v>
      </c>
      <c r="AP414" s="114" t="s">
        <v>12773</v>
      </c>
      <c r="AQ414" s="114">
        <v>1540</v>
      </c>
    </row>
    <row r="415" spans="1:43" s="114" customFormat="1" ht="15">
      <c r="A415" s="114" t="s">
        <v>3576</v>
      </c>
      <c r="C415" s="115" t="s">
        <v>11906</v>
      </c>
      <c r="E415" s="115" t="s">
        <v>12210</v>
      </c>
      <c r="F415" s="114" t="s">
        <v>14087</v>
      </c>
      <c r="G415" s="115" t="s">
        <v>10055</v>
      </c>
      <c r="H415" s="115" t="s">
        <v>12030</v>
      </c>
      <c r="I415" s="114">
        <v>0</v>
      </c>
      <c r="J415" s="127" t="str">
        <f t="shared" si="50"/>
        <v>IC.SC.200502</v>
      </c>
      <c r="K415" s="115" t="s">
        <v>12906</v>
      </c>
      <c r="M415" s="119" t="str">
        <f t="shared" si="51"/>
        <v>PI.IC.SC.200502.01</v>
      </c>
      <c r="N415" s="119"/>
      <c r="O415" s="119" t="str">
        <f t="shared" si="52"/>
        <v>PH.IC.SC.200502.01</v>
      </c>
      <c r="Q415" s="119" t="str">
        <f t="shared" si="53"/>
        <v>CL.IC.SC.200502.01</v>
      </c>
      <c r="AP415" s="114" t="s">
        <v>12773</v>
      </c>
      <c r="AQ415" s="114">
        <v>1540</v>
      </c>
    </row>
    <row r="416" spans="1:43" s="114" customFormat="1" ht="15">
      <c r="A416" s="114" t="s">
        <v>3576</v>
      </c>
      <c r="C416" s="115" t="s">
        <v>11906</v>
      </c>
      <c r="D416" s="114" t="s">
        <v>14088</v>
      </c>
      <c r="E416" s="115" t="s">
        <v>12212</v>
      </c>
      <c r="F416" s="114" t="s">
        <v>14089</v>
      </c>
      <c r="G416" s="115" t="s">
        <v>11846</v>
      </c>
      <c r="H416" s="115" t="s">
        <v>11848</v>
      </c>
      <c r="I416" s="114">
        <v>1</v>
      </c>
      <c r="J416" s="127" t="str">
        <f t="shared" si="50"/>
        <v>IC.SC.200601</v>
      </c>
      <c r="K416" s="115" t="s">
        <v>12906</v>
      </c>
      <c r="M416" s="119" t="str">
        <f t="shared" si="51"/>
        <v>PI.IC.SC.200601.01</v>
      </c>
      <c r="N416" s="119"/>
      <c r="O416" s="119" t="str">
        <f t="shared" si="52"/>
        <v>PH.IC.SC.200601.01</v>
      </c>
      <c r="Q416" s="119" t="str">
        <f t="shared" si="53"/>
        <v>CL.IC.SC.200601.01</v>
      </c>
      <c r="AP416" s="114" t="s">
        <v>12773</v>
      </c>
      <c r="AQ416" s="114">
        <v>1540</v>
      </c>
    </row>
    <row r="417" spans="1:43" s="114" customFormat="1" ht="15">
      <c r="A417" s="114" t="s">
        <v>3576</v>
      </c>
      <c r="C417" s="115" t="s">
        <v>11906</v>
      </c>
      <c r="E417" s="115" t="s">
        <v>12212</v>
      </c>
      <c r="F417" s="114" t="s">
        <v>14089</v>
      </c>
      <c r="G417" s="115" t="s">
        <v>10055</v>
      </c>
      <c r="H417" s="115" t="s">
        <v>12030</v>
      </c>
      <c r="I417" s="114">
        <v>0</v>
      </c>
      <c r="J417" s="127" t="str">
        <f t="shared" si="50"/>
        <v>IC.SC.200602</v>
      </c>
      <c r="K417" s="115" t="s">
        <v>12906</v>
      </c>
      <c r="M417" s="119" t="str">
        <f t="shared" si="51"/>
        <v>PI.IC.SC.200602.01</v>
      </c>
      <c r="N417" s="119"/>
      <c r="O417" s="119" t="str">
        <f t="shared" si="52"/>
        <v>PH.IC.SC.200602.01</v>
      </c>
      <c r="Q417" s="119" t="str">
        <f t="shared" si="53"/>
        <v>CL.IC.SC.200602.01</v>
      </c>
      <c r="AP417" s="114" t="s">
        <v>12773</v>
      </c>
      <c r="AQ417" s="114">
        <v>1540</v>
      </c>
    </row>
    <row r="418" spans="1:43" s="114" customFormat="1" ht="15">
      <c r="A418" s="114" t="s">
        <v>3576</v>
      </c>
      <c r="C418" s="115" t="s">
        <v>11906</v>
      </c>
      <c r="D418" s="114" t="s">
        <v>14090</v>
      </c>
      <c r="E418" s="115" t="s">
        <v>12225</v>
      </c>
      <c r="F418" s="114" t="s">
        <v>14091</v>
      </c>
      <c r="G418" s="115" t="s">
        <v>11846</v>
      </c>
      <c r="H418" s="115" t="s">
        <v>11848</v>
      </c>
      <c r="I418" s="114">
        <v>1</v>
      </c>
      <c r="J418" s="127" t="str">
        <f t="shared" si="50"/>
        <v>IC.SC.200701</v>
      </c>
      <c r="K418" s="115" t="s">
        <v>12906</v>
      </c>
      <c r="M418" s="119" t="str">
        <f t="shared" si="51"/>
        <v>PI.IC.SC.200701.01</v>
      </c>
      <c r="N418" s="119"/>
      <c r="O418" s="119" t="str">
        <f t="shared" si="52"/>
        <v>PH.IC.SC.200701.01</v>
      </c>
      <c r="Q418" s="119" t="str">
        <f t="shared" si="53"/>
        <v>CL.IC.SC.200701.01</v>
      </c>
      <c r="AP418" s="114" t="s">
        <v>12773</v>
      </c>
      <c r="AQ418" s="114">
        <v>1540</v>
      </c>
    </row>
    <row r="419" spans="1:43" s="114" customFormat="1" ht="15">
      <c r="A419" s="114" t="s">
        <v>3576</v>
      </c>
      <c r="C419" s="115" t="s">
        <v>11906</v>
      </c>
      <c r="E419" s="115" t="s">
        <v>12225</v>
      </c>
      <c r="F419" s="114" t="s">
        <v>14091</v>
      </c>
      <c r="G419" s="115" t="s">
        <v>10055</v>
      </c>
      <c r="H419" s="115" t="s">
        <v>12030</v>
      </c>
      <c r="I419" s="114">
        <v>0</v>
      </c>
      <c r="J419" s="127" t="str">
        <f t="shared" si="50"/>
        <v>IC.SC.200702</v>
      </c>
      <c r="K419" s="115" t="s">
        <v>12906</v>
      </c>
      <c r="M419" s="119" t="str">
        <f t="shared" si="51"/>
        <v>PI.IC.SC.200702.01</v>
      </c>
      <c r="N419" s="119"/>
      <c r="O419" s="119" t="str">
        <f t="shared" si="52"/>
        <v>PH.IC.SC.200702.01</v>
      </c>
      <c r="Q419" s="119" t="str">
        <f t="shared" si="53"/>
        <v>CL.IC.SC.200702.01</v>
      </c>
      <c r="AP419" s="114" t="s">
        <v>12773</v>
      </c>
      <c r="AQ419" s="114">
        <v>1540</v>
      </c>
    </row>
    <row r="420" spans="1:43" s="114" customFormat="1" ht="15">
      <c r="A420" s="114" t="s">
        <v>3576</v>
      </c>
      <c r="C420" s="115" t="s">
        <v>11906</v>
      </c>
      <c r="D420" s="114" t="s">
        <v>14092</v>
      </c>
      <c r="E420" s="115" t="s">
        <v>11638</v>
      </c>
      <c r="F420" s="114" t="s">
        <v>14093</v>
      </c>
      <c r="G420" s="115" t="s">
        <v>11846</v>
      </c>
      <c r="H420" s="115" t="s">
        <v>11848</v>
      </c>
      <c r="I420" s="114">
        <v>1</v>
      </c>
      <c r="J420" s="127" t="str">
        <f t="shared" si="50"/>
        <v>IC.SC.200801</v>
      </c>
      <c r="K420" s="115" t="s">
        <v>12906</v>
      </c>
      <c r="M420" s="119" t="str">
        <f t="shared" si="51"/>
        <v>PI.IC.SC.200801.01</v>
      </c>
      <c r="N420" s="119"/>
      <c r="O420" s="119" t="str">
        <f t="shared" si="52"/>
        <v>PH.IC.SC.200801.01</v>
      </c>
      <c r="Q420" s="119" t="str">
        <f t="shared" si="53"/>
        <v>CL.IC.SC.200801.01</v>
      </c>
      <c r="AP420" s="114" t="s">
        <v>12773</v>
      </c>
      <c r="AQ420" s="114">
        <v>1540</v>
      </c>
    </row>
    <row r="421" spans="1:43" s="114" customFormat="1" ht="15">
      <c r="A421" s="114" t="s">
        <v>3576</v>
      </c>
      <c r="C421" s="115" t="s">
        <v>11906</v>
      </c>
      <c r="E421" s="115" t="s">
        <v>11638</v>
      </c>
      <c r="F421" s="114" t="s">
        <v>14093</v>
      </c>
      <c r="G421" s="115" t="s">
        <v>10055</v>
      </c>
      <c r="H421" s="115" t="s">
        <v>12030</v>
      </c>
      <c r="I421" s="114">
        <v>0</v>
      </c>
      <c r="J421" s="127" t="str">
        <f t="shared" si="50"/>
        <v>IC.SC.200802</v>
      </c>
      <c r="K421" s="115" t="s">
        <v>12906</v>
      </c>
      <c r="M421" s="119" t="str">
        <f t="shared" si="51"/>
        <v>PI.IC.SC.200802.01</v>
      </c>
      <c r="N421" s="119"/>
      <c r="O421" s="119" t="str">
        <f t="shared" si="52"/>
        <v>PH.IC.SC.200802.01</v>
      </c>
      <c r="Q421" s="119" t="str">
        <f t="shared" si="53"/>
        <v>CL.IC.SC.200802.01</v>
      </c>
      <c r="AP421" s="114" t="s">
        <v>12773</v>
      </c>
      <c r="AQ421" s="114">
        <v>1540</v>
      </c>
    </row>
    <row r="422" spans="1:43" s="114" customFormat="1" ht="15">
      <c r="A422" s="114" t="s">
        <v>3576</v>
      </c>
      <c r="C422" s="115" t="s">
        <v>11906</v>
      </c>
      <c r="D422" s="114" t="s">
        <v>14094</v>
      </c>
      <c r="E422" s="115" t="s">
        <v>11639</v>
      </c>
      <c r="F422" s="114" t="s">
        <v>14095</v>
      </c>
      <c r="G422" s="115" t="s">
        <v>11846</v>
      </c>
      <c r="H422" s="115" t="s">
        <v>11848</v>
      </c>
      <c r="I422" s="114">
        <v>1</v>
      </c>
      <c r="J422" s="127" t="str">
        <f t="shared" si="50"/>
        <v>IC.SC.200901</v>
      </c>
      <c r="K422" s="115" t="s">
        <v>12906</v>
      </c>
      <c r="M422" s="119" t="str">
        <f t="shared" si="51"/>
        <v>PI.IC.SC.200901.01</v>
      </c>
      <c r="N422" s="119"/>
      <c r="O422" s="119" t="str">
        <f t="shared" si="52"/>
        <v>PH.IC.SC.200901.01</v>
      </c>
      <c r="Q422" s="119" t="str">
        <f t="shared" si="53"/>
        <v>CL.IC.SC.200901.01</v>
      </c>
      <c r="AP422" s="114" t="s">
        <v>12773</v>
      </c>
      <c r="AQ422" s="114">
        <v>1540</v>
      </c>
    </row>
    <row r="423" spans="1:43" s="114" customFormat="1" ht="15">
      <c r="A423" s="114" t="s">
        <v>3576</v>
      </c>
      <c r="C423" s="115" t="s">
        <v>11906</v>
      </c>
      <c r="E423" s="115" t="s">
        <v>11639</v>
      </c>
      <c r="F423" s="114" t="s">
        <v>14095</v>
      </c>
      <c r="G423" s="115" t="s">
        <v>10055</v>
      </c>
      <c r="H423" s="115" t="s">
        <v>12030</v>
      </c>
      <c r="I423" s="114">
        <v>0</v>
      </c>
      <c r="J423" s="127" t="str">
        <f t="shared" si="50"/>
        <v>IC.SC.200902</v>
      </c>
      <c r="K423" s="115" t="s">
        <v>12906</v>
      </c>
      <c r="M423" s="119" t="str">
        <f t="shared" si="51"/>
        <v>PI.IC.SC.200902.01</v>
      </c>
      <c r="N423" s="119"/>
      <c r="O423" s="119" t="str">
        <f t="shared" si="52"/>
        <v>PH.IC.SC.200902.01</v>
      </c>
      <c r="Q423" s="119" t="str">
        <f t="shared" si="53"/>
        <v>CL.IC.SC.200902.01</v>
      </c>
      <c r="AP423" s="114" t="s">
        <v>12773</v>
      </c>
      <c r="AQ423" s="114">
        <v>1540</v>
      </c>
    </row>
    <row r="424" spans="1:43" s="114" customFormat="1" ht="15">
      <c r="A424" s="114" t="s">
        <v>3576</v>
      </c>
      <c r="C424" s="115" t="s">
        <v>11906</v>
      </c>
      <c r="D424" s="114" t="s">
        <v>14096</v>
      </c>
      <c r="E424" s="115" t="s">
        <v>11829</v>
      </c>
      <c r="F424" s="114" t="s">
        <v>14097</v>
      </c>
      <c r="G424" s="115" t="s">
        <v>11846</v>
      </c>
      <c r="H424" s="115" t="s">
        <v>11848</v>
      </c>
      <c r="I424" s="114">
        <v>1</v>
      </c>
      <c r="J424" s="127" t="str">
        <f t="shared" si="50"/>
        <v>IC.SC.201001</v>
      </c>
      <c r="K424" s="115" t="s">
        <v>12906</v>
      </c>
      <c r="M424" s="119" t="str">
        <f t="shared" si="51"/>
        <v>PI.IC.SC.201001.01</v>
      </c>
      <c r="N424" s="119"/>
      <c r="O424" s="119" t="str">
        <f t="shared" si="52"/>
        <v>PH.IC.SC.201001.01</v>
      </c>
      <c r="Q424" s="119" t="str">
        <f t="shared" si="53"/>
        <v>CL.IC.SC.201001.01</v>
      </c>
      <c r="AP424" s="114" t="s">
        <v>12773</v>
      </c>
      <c r="AQ424" s="114">
        <v>1540</v>
      </c>
    </row>
    <row r="425" spans="1:43" s="114" customFormat="1" ht="15">
      <c r="A425" s="114" t="s">
        <v>3576</v>
      </c>
      <c r="C425" s="115" t="s">
        <v>11906</v>
      </c>
      <c r="E425" s="115" t="s">
        <v>11829</v>
      </c>
      <c r="F425" s="114" t="s">
        <v>14097</v>
      </c>
      <c r="G425" s="115" t="s">
        <v>10055</v>
      </c>
      <c r="H425" s="115" t="s">
        <v>12030</v>
      </c>
      <c r="I425" s="114">
        <v>0</v>
      </c>
      <c r="J425" s="127" t="str">
        <f t="shared" si="50"/>
        <v>IC.SC.201002</v>
      </c>
      <c r="K425" s="115" t="s">
        <v>12906</v>
      </c>
      <c r="M425" s="119" t="str">
        <f t="shared" si="51"/>
        <v>PI.IC.SC.201002.01</v>
      </c>
      <c r="N425" s="119"/>
      <c r="O425" s="119" t="str">
        <f t="shared" si="52"/>
        <v>PH.IC.SC.201002.01</v>
      </c>
      <c r="Q425" s="119" t="str">
        <f t="shared" si="53"/>
        <v>CL.IC.SC.201002.01</v>
      </c>
      <c r="AP425" s="114" t="s">
        <v>12773</v>
      </c>
      <c r="AQ425" s="114">
        <v>1540</v>
      </c>
    </row>
    <row r="426" spans="1:43" s="114" customFormat="1" ht="15">
      <c r="A426" s="114" t="s">
        <v>3576</v>
      </c>
      <c r="C426" s="115" t="s">
        <v>11906</v>
      </c>
      <c r="D426" s="114" t="s">
        <v>13911</v>
      </c>
      <c r="E426" s="115" t="s">
        <v>12099</v>
      </c>
      <c r="F426" s="114" t="s">
        <v>14098</v>
      </c>
      <c r="G426" s="115" t="s">
        <v>13920</v>
      </c>
      <c r="H426" s="115" t="s">
        <v>11848</v>
      </c>
      <c r="J426" s="127" t="str">
        <f t="shared" si="50"/>
        <v>IC.SC.201101</v>
      </c>
      <c r="K426" s="115" t="s">
        <v>12906</v>
      </c>
      <c r="M426" s="119" t="str">
        <f t="shared" si="51"/>
        <v>PI.IC.SC.201101.01</v>
      </c>
      <c r="N426" s="119"/>
      <c r="O426" s="119" t="str">
        <f t="shared" si="52"/>
        <v>PH.IC.SC.201101.01</v>
      </c>
      <c r="Q426" s="119" t="str">
        <f t="shared" si="53"/>
        <v>CL.IC.SC.201101.01</v>
      </c>
      <c r="AP426" s="114" t="s">
        <v>12773</v>
      </c>
      <c r="AQ426" s="114">
        <v>1540</v>
      </c>
    </row>
    <row r="427" spans="1:43" s="114" customFormat="1" ht="15">
      <c r="A427" s="114" t="s">
        <v>3576</v>
      </c>
      <c r="B427" s="114" t="s">
        <v>14099</v>
      </c>
      <c r="C427" s="115" t="s">
        <v>10704</v>
      </c>
      <c r="D427" s="114" t="s">
        <v>14100</v>
      </c>
      <c r="E427" s="115" t="s">
        <v>11848</v>
      </c>
      <c r="F427" s="114" t="s">
        <v>14101</v>
      </c>
      <c r="G427" s="115" t="s">
        <v>10055</v>
      </c>
      <c r="H427" s="115" t="s">
        <v>11848</v>
      </c>
      <c r="I427" s="114">
        <v>0</v>
      </c>
      <c r="J427" s="127" t="str">
        <f t="shared" ref="J427:J447" si="54">CONCATENATE("IC.SC.",C427,E427,H427)</f>
        <v>IC.SC.210101</v>
      </c>
      <c r="K427" s="115" t="s">
        <v>12906</v>
      </c>
      <c r="M427" s="119" t="str">
        <f t="shared" ref="M427:M447" si="55">CONCATENATE("PI.",J427,".",K427)</f>
        <v>PI.IC.SC.210101.01</v>
      </c>
      <c r="N427" s="119"/>
      <c r="O427" s="119" t="str">
        <f t="shared" ref="O427:O447" si="56">CONCATENATE("PH.",J427,".",K427)</f>
        <v>PH.IC.SC.210101.01</v>
      </c>
      <c r="Q427" s="119" t="str">
        <f t="shared" ref="Q427:Q490" si="57">CONCATENATE("CL.",J427,".",K427)</f>
        <v>CL.IC.SC.210101.01</v>
      </c>
      <c r="AP427" s="114" t="s">
        <v>12773</v>
      </c>
      <c r="AQ427" s="114">
        <v>1634</v>
      </c>
    </row>
    <row r="428" spans="1:43" s="114" customFormat="1" ht="15">
      <c r="A428" s="114" t="s">
        <v>3576</v>
      </c>
      <c r="C428" s="115" t="s">
        <v>10704</v>
      </c>
      <c r="E428" s="115" t="s">
        <v>11848</v>
      </c>
      <c r="F428" s="114" t="s">
        <v>14101</v>
      </c>
      <c r="G428" s="115" t="s">
        <v>11846</v>
      </c>
      <c r="H428" s="115" t="s">
        <v>12030</v>
      </c>
      <c r="I428" s="114">
        <v>3</v>
      </c>
      <c r="J428" s="127" t="str">
        <f t="shared" si="54"/>
        <v>IC.SC.210102</v>
      </c>
      <c r="K428" s="115" t="s">
        <v>12906</v>
      </c>
      <c r="M428" s="119" t="str">
        <f t="shared" si="55"/>
        <v>PI.IC.SC.210102.01</v>
      </c>
      <c r="N428" s="119"/>
      <c r="O428" s="119" t="str">
        <f t="shared" si="56"/>
        <v>PH.IC.SC.210102.01</v>
      </c>
      <c r="Q428" s="119" t="str">
        <f t="shared" si="57"/>
        <v>CL.IC.SC.210102.01</v>
      </c>
      <c r="AP428" s="114" t="s">
        <v>12773</v>
      </c>
      <c r="AQ428" s="114">
        <v>1634</v>
      </c>
    </row>
    <row r="429" spans="1:43" s="114" customFormat="1" ht="15">
      <c r="A429" s="114" t="s">
        <v>3576</v>
      </c>
      <c r="C429" s="115" t="s">
        <v>10704</v>
      </c>
      <c r="D429" s="114" t="s">
        <v>14102</v>
      </c>
      <c r="E429" s="115" t="s">
        <v>12030</v>
      </c>
      <c r="F429" s="114" t="s">
        <v>14103</v>
      </c>
      <c r="G429" s="115" t="s">
        <v>10055</v>
      </c>
      <c r="H429" s="115" t="s">
        <v>11848</v>
      </c>
      <c r="I429" s="114">
        <v>0</v>
      </c>
      <c r="J429" s="127" t="str">
        <f t="shared" si="54"/>
        <v>IC.SC.210201</v>
      </c>
      <c r="K429" s="115" t="s">
        <v>12906</v>
      </c>
      <c r="M429" s="119" t="str">
        <f t="shared" si="55"/>
        <v>PI.IC.SC.210201.01</v>
      </c>
      <c r="N429" s="119"/>
      <c r="O429" s="119" t="str">
        <f t="shared" si="56"/>
        <v>PH.IC.SC.210201.01</v>
      </c>
      <c r="Q429" s="119" t="str">
        <f t="shared" si="57"/>
        <v>CL.IC.SC.210201.01</v>
      </c>
      <c r="AP429" s="114" t="s">
        <v>12773</v>
      </c>
      <c r="AQ429" s="114">
        <v>1634</v>
      </c>
    </row>
    <row r="430" spans="1:43" s="114" customFormat="1" ht="15">
      <c r="A430" s="114" t="s">
        <v>3576</v>
      </c>
      <c r="C430" s="115" t="s">
        <v>10704</v>
      </c>
      <c r="E430" s="115" t="s">
        <v>12030</v>
      </c>
      <c r="F430" s="114" t="s">
        <v>14103</v>
      </c>
      <c r="G430" s="115" t="s">
        <v>11846</v>
      </c>
      <c r="H430" s="115" t="s">
        <v>12030</v>
      </c>
      <c r="I430" s="114">
        <v>3</v>
      </c>
      <c r="J430" s="127" t="str">
        <f t="shared" si="54"/>
        <v>IC.SC.210202</v>
      </c>
      <c r="K430" s="115" t="s">
        <v>12906</v>
      </c>
      <c r="M430" s="119" t="str">
        <f t="shared" si="55"/>
        <v>PI.IC.SC.210202.01</v>
      </c>
      <c r="N430" s="119"/>
      <c r="O430" s="119" t="str">
        <f t="shared" si="56"/>
        <v>PH.IC.SC.210202.01</v>
      </c>
      <c r="Q430" s="119" t="str">
        <f t="shared" si="57"/>
        <v>CL.IC.SC.210202.01</v>
      </c>
      <c r="AP430" s="114" t="s">
        <v>12773</v>
      </c>
      <c r="AQ430" s="114">
        <v>1634</v>
      </c>
    </row>
    <row r="431" spans="1:43" s="114" customFormat="1" ht="15">
      <c r="A431" s="114" t="s">
        <v>3576</v>
      </c>
      <c r="C431" s="115" t="s">
        <v>10704</v>
      </c>
      <c r="D431" s="114" t="s">
        <v>14104</v>
      </c>
      <c r="E431" s="115" t="s">
        <v>12032</v>
      </c>
      <c r="F431" s="114" t="s">
        <v>14105</v>
      </c>
      <c r="G431" s="115" t="s">
        <v>10055</v>
      </c>
      <c r="H431" s="115" t="s">
        <v>11848</v>
      </c>
      <c r="I431" s="114">
        <v>0</v>
      </c>
      <c r="J431" s="127" t="str">
        <f t="shared" si="54"/>
        <v>IC.SC.210301</v>
      </c>
      <c r="K431" s="115" t="s">
        <v>12906</v>
      </c>
      <c r="M431" s="119" t="str">
        <f t="shared" si="55"/>
        <v>PI.IC.SC.210301.01</v>
      </c>
      <c r="N431" s="119"/>
      <c r="O431" s="119" t="str">
        <f t="shared" si="56"/>
        <v>PH.IC.SC.210301.01</v>
      </c>
      <c r="Q431" s="119" t="str">
        <f t="shared" si="57"/>
        <v>CL.IC.SC.210301.01</v>
      </c>
      <c r="AP431" s="114" t="s">
        <v>12773</v>
      </c>
      <c r="AQ431" s="114">
        <v>1634</v>
      </c>
    </row>
    <row r="432" spans="1:43" s="114" customFormat="1" ht="15">
      <c r="A432" s="114" t="s">
        <v>3576</v>
      </c>
      <c r="C432" s="115" t="s">
        <v>10704</v>
      </c>
      <c r="E432" s="115" t="s">
        <v>12032</v>
      </c>
      <c r="F432" s="114" t="s">
        <v>14105</v>
      </c>
      <c r="G432" s="115" t="s">
        <v>11846</v>
      </c>
      <c r="H432" s="115" t="s">
        <v>12030</v>
      </c>
      <c r="I432" s="114">
        <v>2</v>
      </c>
      <c r="J432" s="127" t="str">
        <f t="shared" si="54"/>
        <v>IC.SC.210302</v>
      </c>
      <c r="K432" s="115" t="s">
        <v>12906</v>
      </c>
      <c r="M432" s="119" t="str">
        <f t="shared" si="55"/>
        <v>PI.IC.SC.210302.01</v>
      </c>
      <c r="N432" s="119"/>
      <c r="O432" s="119" t="str">
        <f t="shared" si="56"/>
        <v>PH.IC.SC.210302.01</v>
      </c>
      <c r="Q432" s="119" t="str">
        <f t="shared" si="57"/>
        <v>CL.IC.SC.210302.01</v>
      </c>
      <c r="AP432" s="114" t="s">
        <v>12773</v>
      </c>
      <c r="AQ432" s="114">
        <v>1634</v>
      </c>
    </row>
    <row r="433" spans="1:45" s="114" customFormat="1" ht="15">
      <c r="A433" s="114" t="s">
        <v>3576</v>
      </c>
      <c r="C433" s="115" t="s">
        <v>10704</v>
      </c>
      <c r="D433" s="114" t="s">
        <v>14106</v>
      </c>
      <c r="E433" s="115" t="s">
        <v>12028</v>
      </c>
      <c r="F433" s="114" t="s">
        <v>14107</v>
      </c>
      <c r="G433" s="115" t="s">
        <v>10055</v>
      </c>
      <c r="H433" s="115" t="s">
        <v>11848</v>
      </c>
      <c r="I433" s="114">
        <v>0</v>
      </c>
      <c r="J433" s="127" t="str">
        <f t="shared" si="54"/>
        <v>IC.SC.210401</v>
      </c>
      <c r="K433" s="115" t="s">
        <v>12906</v>
      </c>
      <c r="M433" s="119" t="str">
        <f t="shared" si="55"/>
        <v>PI.IC.SC.210401.01</v>
      </c>
      <c r="N433" s="119"/>
      <c r="O433" s="119" t="str">
        <f t="shared" si="56"/>
        <v>PH.IC.SC.210401.01</v>
      </c>
      <c r="Q433" s="119" t="str">
        <f t="shared" si="57"/>
        <v>CL.IC.SC.210401.01</v>
      </c>
      <c r="AP433" s="114" t="s">
        <v>12773</v>
      </c>
      <c r="AQ433" s="114">
        <v>1634</v>
      </c>
    </row>
    <row r="434" spans="1:45" s="114" customFormat="1" ht="15">
      <c r="A434" s="114" t="s">
        <v>3576</v>
      </c>
      <c r="C434" s="115" t="s">
        <v>10704</v>
      </c>
      <c r="E434" s="115" t="s">
        <v>12028</v>
      </c>
      <c r="F434" s="114" t="s">
        <v>14107</v>
      </c>
      <c r="G434" s="115" t="s">
        <v>11846</v>
      </c>
      <c r="H434" s="115" t="s">
        <v>12030</v>
      </c>
      <c r="I434" s="114">
        <v>2</v>
      </c>
      <c r="J434" s="127" t="str">
        <f t="shared" si="54"/>
        <v>IC.SC.210402</v>
      </c>
      <c r="K434" s="115" t="s">
        <v>12906</v>
      </c>
      <c r="M434" s="119" t="str">
        <f t="shared" si="55"/>
        <v>PI.IC.SC.210402.01</v>
      </c>
      <c r="N434" s="119"/>
      <c r="O434" s="119" t="str">
        <f t="shared" si="56"/>
        <v>PH.IC.SC.210402.01</v>
      </c>
      <c r="Q434" s="119" t="str">
        <f t="shared" si="57"/>
        <v>CL.IC.SC.210402.01</v>
      </c>
      <c r="AP434" s="114" t="s">
        <v>12773</v>
      </c>
      <c r="AQ434" s="114">
        <v>1634</v>
      </c>
    </row>
    <row r="435" spans="1:45" s="114" customFormat="1" ht="15">
      <c r="A435" s="114" t="s">
        <v>3576</v>
      </c>
      <c r="C435" s="115" t="s">
        <v>10704</v>
      </c>
      <c r="D435" s="114" t="s">
        <v>14108</v>
      </c>
      <c r="E435" s="115" t="s">
        <v>12210</v>
      </c>
      <c r="F435" s="114" t="s">
        <v>14109</v>
      </c>
      <c r="G435" s="115" t="s">
        <v>10055</v>
      </c>
      <c r="H435" s="115" t="s">
        <v>11848</v>
      </c>
      <c r="I435" s="114">
        <v>0</v>
      </c>
      <c r="J435" s="127" t="str">
        <f t="shared" si="54"/>
        <v>IC.SC.210501</v>
      </c>
      <c r="K435" s="115" t="s">
        <v>12906</v>
      </c>
      <c r="M435" s="119" t="str">
        <f t="shared" si="55"/>
        <v>PI.IC.SC.210501.01</v>
      </c>
      <c r="N435" s="119"/>
      <c r="O435" s="119" t="str">
        <f t="shared" si="56"/>
        <v>PH.IC.SC.210501.01</v>
      </c>
      <c r="Q435" s="119" t="str">
        <f t="shared" si="57"/>
        <v>CL.IC.SC.210501.01</v>
      </c>
      <c r="AP435" s="114" t="s">
        <v>12773</v>
      </c>
      <c r="AQ435" s="114">
        <v>1634</v>
      </c>
    </row>
    <row r="436" spans="1:45" s="114" customFormat="1" ht="15">
      <c r="A436" s="114" t="s">
        <v>3576</v>
      </c>
      <c r="C436" s="115" t="s">
        <v>10704</v>
      </c>
      <c r="E436" s="115" t="s">
        <v>12210</v>
      </c>
      <c r="F436" s="114" t="s">
        <v>14109</v>
      </c>
      <c r="G436" s="115" t="s">
        <v>11846</v>
      </c>
      <c r="H436" s="115" t="s">
        <v>12030</v>
      </c>
      <c r="I436" s="114">
        <v>3</v>
      </c>
      <c r="J436" s="127" t="str">
        <f t="shared" si="54"/>
        <v>IC.SC.210502</v>
      </c>
      <c r="K436" s="115" t="s">
        <v>12906</v>
      </c>
      <c r="M436" s="119" t="str">
        <f t="shared" si="55"/>
        <v>PI.IC.SC.210502.01</v>
      </c>
      <c r="N436" s="119"/>
      <c r="O436" s="119" t="str">
        <f t="shared" si="56"/>
        <v>PH.IC.SC.210502.01</v>
      </c>
      <c r="Q436" s="119" t="str">
        <f t="shared" si="57"/>
        <v>CL.IC.SC.210502.01</v>
      </c>
      <c r="AP436" s="114" t="s">
        <v>12773</v>
      </c>
      <c r="AQ436" s="114">
        <v>1634</v>
      </c>
    </row>
    <row r="437" spans="1:45" s="114" customFormat="1" ht="15">
      <c r="A437" s="114" t="s">
        <v>3576</v>
      </c>
      <c r="C437" s="115" t="s">
        <v>10704</v>
      </c>
      <c r="D437" s="114" t="s">
        <v>14110</v>
      </c>
      <c r="E437" s="115" t="s">
        <v>12212</v>
      </c>
      <c r="F437" s="114" t="s">
        <v>14111</v>
      </c>
      <c r="G437" s="115" t="s">
        <v>10055</v>
      </c>
      <c r="H437" s="115" t="s">
        <v>11848</v>
      </c>
      <c r="I437" s="114">
        <v>0</v>
      </c>
      <c r="J437" s="127" t="str">
        <f t="shared" si="54"/>
        <v>IC.SC.210601</v>
      </c>
      <c r="K437" s="115" t="s">
        <v>12906</v>
      </c>
      <c r="M437" s="119" t="str">
        <f t="shared" si="55"/>
        <v>PI.IC.SC.210601.01</v>
      </c>
      <c r="N437" s="119"/>
      <c r="O437" s="119" t="str">
        <f t="shared" si="56"/>
        <v>PH.IC.SC.210601.01</v>
      </c>
      <c r="Q437" s="119" t="str">
        <f t="shared" si="57"/>
        <v>CL.IC.SC.210601.01</v>
      </c>
      <c r="AP437" s="114" t="s">
        <v>12773</v>
      </c>
      <c r="AQ437" s="114">
        <v>1634</v>
      </c>
    </row>
    <row r="438" spans="1:45" s="114" customFormat="1" ht="15">
      <c r="A438" s="114" t="s">
        <v>3576</v>
      </c>
      <c r="C438" s="115" t="s">
        <v>10704</v>
      </c>
      <c r="E438" s="115" t="s">
        <v>12212</v>
      </c>
      <c r="F438" s="114" t="s">
        <v>14111</v>
      </c>
      <c r="G438" s="115" t="s">
        <v>11846</v>
      </c>
      <c r="H438" s="115" t="s">
        <v>12030</v>
      </c>
      <c r="I438" s="114">
        <v>1</v>
      </c>
      <c r="J438" s="127" t="str">
        <f t="shared" si="54"/>
        <v>IC.SC.210602</v>
      </c>
      <c r="K438" s="115" t="s">
        <v>12906</v>
      </c>
      <c r="M438" s="119" t="str">
        <f t="shared" si="55"/>
        <v>PI.IC.SC.210602.01</v>
      </c>
      <c r="N438" s="119"/>
      <c r="O438" s="119" t="str">
        <f t="shared" si="56"/>
        <v>PH.IC.SC.210602.01</v>
      </c>
      <c r="Q438" s="119" t="str">
        <f t="shared" si="57"/>
        <v>CL.IC.SC.210602.01</v>
      </c>
      <c r="AP438" s="114" t="s">
        <v>12773</v>
      </c>
      <c r="AQ438" s="114">
        <v>1634</v>
      </c>
    </row>
    <row r="439" spans="1:45" s="114" customFormat="1" ht="15">
      <c r="A439" s="114" t="s">
        <v>3576</v>
      </c>
      <c r="C439" s="115" t="s">
        <v>10704</v>
      </c>
      <c r="D439" s="114" t="s">
        <v>14112</v>
      </c>
      <c r="E439" s="115" t="s">
        <v>12225</v>
      </c>
      <c r="F439" s="114" t="s">
        <v>14113</v>
      </c>
      <c r="G439" s="115" t="s">
        <v>10055</v>
      </c>
      <c r="H439" s="115" t="s">
        <v>11848</v>
      </c>
      <c r="I439" s="114">
        <v>0</v>
      </c>
      <c r="J439" s="127" t="str">
        <f t="shared" si="54"/>
        <v>IC.SC.210701</v>
      </c>
      <c r="K439" s="115" t="s">
        <v>12906</v>
      </c>
      <c r="M439" s="119" t="str">
        <f t="shared" si="55"/>
        <v>PI.IC.SC.210701.01</v>
      </c>
      <c r="N439" s="119"/>
      <c r="O439" s="119" t="str">
        <f t="shared" si="56"/>
        <v>PH.IC.SC.210701.01</v>
      </c>
      <c r="Q439" s="119" t="str">
        <f t="shared" si="57"/>
        <v>CL.IC.SC.210701.01</v>
      </c>
      <c r="AP439" s="114" t="s">
        <v>12773</v>
      </c>
      <c r="AQ439" s="114">
        <v>1634</v>
      </c>
    </row>
    <row r="440" spans="1:45" s="114" customFormat="1" ht="15">
      <c r="A440" s="114" t="s">
        <v>3576</v>
      </c>
      <c r="C440" s="115" t="s">
        <v>10704</v>
      </c>
      <c r="E440" s="115" t="s">
        <v>12225</v>
      </c>
      <c r="F440" s="114" t="s">
        <v>14113</v>
      </c>
      <c r="G440" s="115" t="s">
        <v>11846</v>
      </c>
      <c r="H440" s="115" t="s">
        <v>12030</v>
      </c>
      <c r="I440" s="114">
        <v>3</v>
      </c>
      <c r="J440" s="127" t="str">
        <f t="shared" si="54"/>
        <v>IC.SC.210702</v>
      </c>
      <c r="K440" s="115" t="s">
        <v>12906</v>
      </c>
      <c r="M440" s="119" t="str">
        <f t="shared" si="55"/>
        <v>PI.IC.SC.210702.01</v>
      </c>
      <c r="N440" s="119"/>
      <c r="O440" s="119" t="str">
        <f t="shared" si="56"/>
        <v>PH.IC.SC.210702.01</v>
      </c>
      <c r="Q440" s="119" t="str">
        <f t="shared" si="57"/>
        <v>CL.IC.SC.210702.01</v>
      </c>
      <c r="AP440" s="114" t="s">
        <v>12773</v>
      </c>
      <c r="AQ440" s="114">
        <v>1634</v>
      </c>
    </row>
    <row r="441" spans="1:45" s="114" customFormat="1" ht="15">
      <c r="A441" s="114" t="s">
        <v>3576</v>
      </c>
      <c r="C441" s="115" t="s">
        <v>10704</v>
      </c>
      <c r="D441" s="114" t="s">
        <v>14114</v>
      </c>
      <c r="E441" s="115" t="s">
        <v>11638</v>
      </c>
      <c r="F441" s="114" t="s">
        <v>14115</v>
      </c>
      <c r="G441" s="115" t="s">
        <v>10055</v>
      </c>
      <c r="H441" s="115" t="s">
        <v>11848</v>
      </c>
      <c r="I441" s="114">
        <v>0</v>
      </c>
      <c r="J441" s="127" t="str">
        <f t="shared" si="54"/>
        <v>IC.SC.210801</v>
      </c>
      <c r="K441" s="115" t="s">
        <v>12906</v>
      </c>
      <c r="M441" s="119" t="str">
        <f t="shared" si="55"/>
        <v>PI.IC.SC.210801.01</v>
      </c>
      <c r="N441" s="119"/>
      <c r="O441" s="119" t="str">
        <f t="shared" si="56"/>
        <v>PH.IC.SC.210801.01</v>
      </c>
      <c r="Q441" s="119" t="str">
        <f t="shared" si="57"/>
        <v>CL.IC.SC.210801.01</v>
      </c>
      <c r="AP441" s="114" t="s">
        <v>12773</v>
      </c>
      <c r="AQ441" s="114">
        <v>1634</v>
      </c>
    </row>
    <row r="442" spans="1:45" s="114" customFormat="1" ht="15">
      <c r="A442" s="114" t="s">
        <v>3576</v>
      </c>
      <c r="C442" s="115" t="s">
        <v>10704</v>
      </c>
      <c r="E442" s="115" t="s">
        <v>11638</v>
      </c>
      <c r="F442" s="114" t="s">
        <v>14115</v>
      </c>
      <c r="G442" s="115" t="s">
        <v>11846</v>
      </c>
      <c r="H442" s="115" t="s">
        <v>12030</v>
      </c>
      <c r="I442" s="114">
        <v>1</v>
      </c>
      <c r="J442" s="127" t="str">
        <f t="shared" si="54"/>
        <v>IC.SC.210802</v>
      </c>
      <c r="K442" s="115" t="s">
        <v>12906</v>
      </c>
      <c r="M442" s="119" t="str">
        <f t="shared" si="55"/>
        <v>PI.IC.SC.210802.01</v>
      </c>
      <c r="N442" s="119"/>
      <c r="O442" s="119" t="str">
        <f t="shared" si="56"/>
        <v>PH.IC.SC.210802.01</v>
      </c>
      <c r="Q442" s="119" t="str">
        <f t="shared" si="57"/>
        <v>CL.IC.SC.210802.01</v>
      </c>
      <c r="AP442" s="114" t="s">
        <v>12773</v>
      </c>
      <c r="AQ442" s="114">
        <v>1634</v>
      </c>
    </row>
    <row r="443" spans="1:45" s="114" customFormat="1" ht="15">
      <c r="A443" s="114" t="s">
        <v>3576</v>
      </c>
      <c r="C443" s="115" t="s">
        <v>10704</v>
      </c>
      <c r="D443" s="114" t="s">
        <v>14116</v>
      </c>
      <c r="E443" s="115" t="s">
        <v>11639</v>
      </c>
      <c r="F443" s="114" t="s">
        <v>14117</v>
      </c>
      <c r="G443" s="115" t="s">
        <v>10055</v>
      </c>
      <c r="H443" s="115" t="s">
        <v>11848</v>
      </c>
      <c r="I443" s="114">
        <v>0</v>
      </c>
      <c r="J443" s="127" t="str">
        <f t="shared" si="54"/>
        <v>IC.SC.210901</v>
      </c>
      <c r="K443" s="115" t="s">
        <v>12906</v>
      </c>
      <c r="M443" s="119" t="str">
        <f t="shared" si="55"/>
        <v>PI.IC.SC.210901.01</v>
      </c>
      <c r="N443" s="119"/>
      <c r="O443" s="119" t="str">
        <f t="shared" si="56"/>
        <v>PH.IC.SC.210901.01</v>
      </c>
      <c r="Q443" s="119" t="str">
        <f t="shared" si="57"/>
        <v>CL.IC.SC.210901.01</v>
      </c>
      <c r="AP443" s="114" t="s">
        <v>12773</v>
      </c>
      <c r="AQ443" s="114">
        <v>1634</v>
      </c>
    </row>
    <row r="444" spans="1:45" s="114" customFormat="1" ht="15">
      <c r="A444" s="114" t="s">
        <v>3576</v>
      </c>
      <c r="C444" s="115" t="s">
        <v>10704</v>
      </c>
      <c r="E444" s="115" t="s">
        <v>11639</v>
      </c>
      <c r="F444" s="114" t="s">
        <v>14117</v>
      </c>
      <c r="G444" s="115" t="s">
        <v>11846</v>
      </c>
      <c r="H444" s="115" t="s">
        <v>12030</v>
      </c>
      <c r="I444" s="114">
        <v>3</v>
      </c>
      <c r="J444" s="127" t="str">
        <f t="shared" si="54"/>
        <v>IC.SC.210902</v>
      </c>
      <c r="K444" s="115" t="s">
        <v>12906</v>
      </c>
      <c r="M444" s="119" t="str">
        <f t="shared" si="55"/>
        <v>PI.IC.SC.210902.01</v>
      </c>
      <c r="N444" s="119"/>
      <c r="O444" s="119" t="str">
        <f t="shared" si="56"/>
        <v>PH.IC.SC.210902.01</v>
      </c>
      <c r="Q444" s="119" t="str">
        <f t="shared" si="57"/>
        <v>CL.IC.SC.210902.01</v>
      </c>
      <c r="AP444" s="114" t="s">
        <v>12773</v>
      </c>
      <c r="AQ444" s="114">
        <v>1634</v>
      </c>
    </row>
    <row r="445" spans="1:45" s="114" customFormat="1" ht="15">
      <c r="A445" s="114" t="s">
        <v>3576</v>
      </c>
      <c r="C445" s="115" t="s">
        <v>10704</v>
      </c>
      <c r="D445" s="114" t="s">
        <v>14118</v>
      </c>
      <c r="E445" s="115" t="s">
        <v>11829</v>
      </c>
      <c r="F445" s="114" t="s">
        <v>14119</v>
      </c>
      <c r="G445" s="115" t="s">
        <v>10055</v>
      </c>
      <c r="H445" s="115" t="s">
        <v>11848</v>
      </c>
      <c r="I445" s="114">
        <v>0</v>
      </c>
      <c r="J445" s="127" t="str">
        <f t="shared" si="54"/>
        <v>IC.SC.211001</v>
      </c>
      <c r="K445" s="115" t="s">
        <v>12906</v>
      </c>
      <c r="M445" s="119" t="str">
        <f t="shared" si="55"/>
        <v>PI.IC.SC.211001.01</v>
      </c>
      <c r="N445" s="119"/>
      <c r="O445" s="119" t="str">
        <f t="shared" si="56"/>
        <v>PH.IC.SC.211001.01</v>
      </c>
      <c r="Q445" s="119" t="str">
        <f t="shared" si="57"/>
        <v>CL.IC.SC.211001.01</v>
      </c>
      <c r="AP445" s="114" t="s">
        <v>12773</v>
      </c>
      <c r="AQ445" s="114">
        <v>1634</v>
      </c>
    </row>
    <row r="446" spans="1:45" s="114" customFormat="1" ht="15">
      <c r="A446" s="114" t="s">
        <v>3576</v>
      </c>
      <c r="C446" s="115" t="s">
        <v>10704</v>
      </c>
      <c r="E446" s="115" t="s">
        <v>11829</v>
      </c>
      <c r="F446" s="114" t="s">
        <v>14119</v>
      </c>
      <c r="G446" s="115" t="s">
        <v>11846</v>
      </c>
      <c r="H446" s="115" t="s">
        <v>12030</v>
      </c>
      <c r="I446" s="114">
        <v>3</v>
      </c>
      <c r="J446" s="127" t="str">
        <f t="shared" si="54"/>
        <v>IC.SC.211002</v>
      </c>
      <c r="K446" s="115" t="s">
        <v>12906</v>
      </c>
      <c r="M446" s="119" t="str">
        <f t="shared" si="55"/>
        <v>PI.IC.SC.211002.01</v>
      </c>
      <c r="N446" s="119"/>
      <c r="O446" s="119" t="str">
        <f t="shared" si="56"/>
        <v>PH.IC.SC.211002.01</v>
      </c>
      <c r="Q446" s="119" t="str">
        <f t="shared" si="57"/>
        <v>CL.IC.SC.211002.01</v>
      </c>
      <c r="AP446" s="114" t="s">
        <v>12773</v>
      </c>
      <c r="AQ446" s="114">
        <v>1634</v>
      </c>
    </row>
    <row r="447" spans="1:45" s="114" customFormat="1" ht="15">
      <c r="A447" s="114" t="s">
        <v>3576</v>
      </c>
      <c r="C447" s="115" t="s">
        <v>10704</v>
      </c>
      <c r="D447" s="114" t="s">
        <v>13911</v>
      </c>
      <c r="E447" s="115" t="s">
        <v>12099</v>
      </c>
      <c r="F447" s="114" t="s">
        <v>14120</v>
      </c>
      <c r="G447" s="115" t="s">
        <v>13920</v>
      </c>
      <c r="H447" s="115" t="s">
        <v>11848</v>
      </c>
      <c r="J447" s="127" t="str">
        <f t="shared" si="54"/>
        <v>IC.SC.211101</v>
      </c>
      <c r="K447" s="115" t="s">
        <v>12906</v>
      </c>
      <c r="M447" s="119" t="str">
        <f t="shared" si="55"/>
        <v>PI.IC.SC.211101.01</v>
      </c>
      <c r="N447" s="119"/>
      <c r="O447" s="119" t="str">
        <f t="shared" si="56"/>
        <v>PH.IC.SC.211101.01</v>
      </c>
      <c r="Q447" s="119" t="str">
        <f t="shared" si="57"/>
        <v>CL.IC.SC.211101.01</v>
      </c>
      <c r="AP447" s="114" t="s">
        <v>12773</v>
      </c>
      <c r="AQ447" s="114">
        <v>1634</v>
      </c>
    </row>
    <row r="448" spans="1:45" s="114" customFormat="1" ht="15">
      <c r="A448" s="114" t="s">
        <v>3576</v>
      </c>
      <c r="B448" s="114" t="s">
        <v>14314</v>
      </c>
      <c r="C448" s="115" t="s">
        <v>10705</v>
      </c>
      <c r="D448" s="114" t="s">
        <v>14315</v>
      </c>
      <c r="E448" s="115" t="s">
        <v>11848</v>
      </c>
      <c r="F448" s="114" t="s">
        <v>14316</v>
      </c>
      <c r="G448" s="115" t="s">
        <v>14321</v>
      </c>
      <c r="H448" s="115" t="s">
        <v>11848</v>
      </c>
      <c r="I448" s="114">
        <v>0</v>
      </c>
      <c r="J448" s="127" t="str">
        <f t="shared" ref="J448:J493" si="58">CONCATENATE("IC.SC.",C448,E448,H448)</f>
        <v>IC.SC.220101</v>
      </c>
      <c r="K448" s="115" t="s">
        <v>12906</v>
      </c>
      <c r="M448" s="119" t="str">
        <f t="shared" ref="M448:M493" si="59">CONCATENATE("PI.",J448,".",K448)</f>
        <v>PI.IC.SC.220101.01</v>
      </c>
      <c r="N448" s="119"/>
      <c r="O448" s="119" t="str">
        <f t="shared" ref="O448:O493" si="60">CONCATENATE("PH.",J448,".",K448)</f>
        <v>PH.IC.SC.220101.01</v>
      </c>
      <c r="Q448" s="119" t="str">
        <f t="shared" si="57"/>
        <v>CL.IC.SC.220101.01</v>
      </c>
      <c r="AR448" s="114" t="s">
        <v>12773</v>
      </c>
      <c r="AS448" s="114">
        <v>1678</v>
      </c>
    </row>
    <row r="449" spans="1:45" s="114" customFormat="1" ht="15">
      <c r="A449" s="114" t="s">
        <v>3576</v>
      </c>
      <c r="C449" s="115" t="s">
        <v>10705</v>
      </c>
      <c r="E449" s="115" t="s">
        <v>11848</v>
      </c>
      <c r="F449" s="114" t="s">
        <v>14316</v>
      </c>
      <c r="G449" s="115" t="s">
        <v>14322</v>
      </c>
      <c r="H449" s="115" t="s">
        <v>12030</v>
      </c>
      <c r="I449" s="114">
        <v>1</v>
      </c>
      <c r="J449" s="127" t="str">
        <f t="shared" si="58"/>
        <v>IC.SC.220102</v>
      </c>
      <c r="K449" s="115" t="s">
        <v>12906</v>
      </c>
      <c r="M449" s="119" t="str">
        <f t="shared" si="59"/>
        <v>PI.IC.SC.220102.01</v>
      </c>
      <c r="N449" s="119"/>
      <c r="O449" s="119" t="str">
        <f t="shared" si="60"/>
        <v>PH.IC.SC.220102.01</v>
      </c>
      <c r="Q449" s="119" t="str">
        <f t="shared" si="57"/>
        <v>CL.IC.SC.220102.01</v>
      </c>
      <c r="AR449" s="114" t="s">
        <v>12773</v>
      </c>
      <c r="AS449" s="114">
        <v>1678</v>
      </c>
    </row>
    <row r="450" spans="1:45" s="114" customFormat="1" ht="15">
      <c r="A450" s="114" t="s">
        <v>3576</v>
      </c>
      <c r="C450" s="115" t="s">
        <v>10705</v>
      </c>
      <c r="E450" s="115" t="s">
        <v>11848</v>
      </c>
      <c r="F450" s="114" t="s">
        <v>14316</v>
      </c>
      <c r="G450" s="115" t="s">
        <v>14323</v>
      </c>
      <c r="H450" s="115" t="s">
        <v>12032</v>
      </c>
      <c r="I450" s="114">
        <v>2</v>
      </c>
      <c r="J450" s="127" t="str">
        <f t="shared" si="58"/>
        <v>IC.SC.220103</v>
      </c>
      <c r="K450" s="115" t="s">
        <v>12906</v>
      </c>
      <c r="M450" s="119" t="str">
        <f t="shared" si="59"/>
        <v>PI.IC.SC.220103.01</v>
      </c>
      <c r="N450" s="119"/>
      <c r="O450" s="119" t="str">
        <f t="shared" si="60"/>
        <v>PH.IC.SC.220103.01</v>
      </c>
      <c r="Q450" s="119" t="str">
        <f t="shared" si="57"/>
        <v>CL.IC.SC.220103.01</v>
      </c>
      <c r="AR450" s="114" t="s">
        <v>12773</v>
      </c>
      <c r="AS450" s="114">
        <v>1678</v>
      </c>
    </row>
    <row r="451" spans="1:45" s="114" customFormat="1" ht="15">
      <c r="A451" s="114" t="s">
        <v>3576</v>
      </c>
      <c r="C451" s="115" t="s">
        <v>10705</v>
      </c>
      <c r="E451" s="115" t="s">
        <v>11848</v>
      </c>
      <c r="F451" s="114" t="s">
        <v>14316</v>
      </c>
      <c r="G451" s="115" t="s">
        <v>14324</v>
      </c>
      <c r="H451" s="115" t="s">
        <v>12028</v>
      </c>
      <c r="I451" s="114">
        <v>4</v>
      </c>
      <c r="J451" s="127" t="str">
        <f t="shared" si="58"/>
        <v>IC.SC.220104</v>
      </c>
      <c r="K451" s="115" t="s">
        <v>12906</v>
      </c>
      <c r="M451" s="119" t="str">
        <f t="shared" si="59"/>
        <v>PI.IC.SC.220104.01</v>
      </c>
      <c r="N451" s="119"/>
      <c r="O451" s="119" t="str">
        <f t="shared" si="60"/>
        <v>PH.IC.SC.220104.01</v>
      </c>
      <c r="Q451" s="119" t="str">
        <f t="shared" si="57"/>
        <v>CL.IC.SC.220104.01</v>
      </c>
      <c r="AR451" s="114" t="s">
        <v>12773</v>
      </c>
      <c r="AS451" s="114">
        <v>1678</v>
      </c>
    </row>
    <row r="452" spans="1:45" s="114" customFormat="1" ht="15">
      <c r="A452" s="114" t="s">
        <v>3576</v>
      </c>
      <c r="C452" s="115" t="s">
        <v>10705</v>
      </c>
      <c r="D452" s="114" t="s">
        <v>14326</v>
      </c>
      <c r="E452" s="115" t="s">
        <v>12030</v>
      </c>
      <c r="F452" s="114" t="s">
        <v>14325</v>
      </c>
      <c r="G452" s="115" t="s">
        <v>14327</v>
      </c>
      <c r="H452" s="115" t="s">
        <v>11848</v>
      </c>
      <c r="I452" s="114">
        <v>0</v>
      </c>
      <c r="J452" s="127" t="str">
        <f t="shared" si="58"/>
        <v>IC.SC.220201</v>
      </c>
      <c r="K452" s="115" t="s">
        <v>12906</v>
      </c>
      <c r="M452" s="119" t="str">
        <f t="shared" si="59"/>
        <v>PI.IC.SC.220201.01</v>
      </c>
      <c r="N452" s="119"/>
      <c r="O452" s="119" t="str">
        <f t="shared" si="60"/>
        <v>PH.IC.SC.220201.01</v>
      </c>
      <c r="Q452" s="119" t="str">
        <f t="shared" si="57"/>
        <v>CL.IC.SC.220201.01</v>
      </c>
      <c r="AR452" s="114" t="s">
        <v>12773</v>
      </c>
      <c r="AS452" s="114">
        <v>1678</v>
      </c>
    </row>
    <row r="453" spans="1:45" s="114" customFormat="1" ht="15">
      <c r="A453" s="114" t="s">
        <v>3576</v>
      </c>
      <c r="C453" s="115" t="s">
        <v>10705</v>
      </c>
      <c r="E453" s="115" t="s">
        <v>12030</v>
      </c>
      <c r="F453" s="114" t="s">
        <v>14325</v>
      </c>
      <c r="G453" s="115" t="s">
        <v>14328</v>
      </c>
      <c r="H453" s="115" t="s">
        <v>12030</v>
      </c>
      <c r="I453" s="114">
        <v>1</v>
      </c>
      <c r="J453" s="127" t="str">
        <f t="shared" si="58"/>
        <v>IC.SC.220202</v>
      </c>
      <c r="K453" s="115" t="s">
        <v>12906</v>
      </c>
      <c r="M453" s="119" t="str">
        <f t="shared" si="59"/>
        <v>PI.IC.SC.220202.01</v>
      </c>
      <c r="N453" s="119"/>
      <c r="O453" s="119" t="str">
        <f t="shared" si="60"/>
        <v>PH.IC.SC.220202.01</v>
      </c>
      <c r="Q453" s="119" t="str">
        <f t="shared" si="57"/>
        <v>CL.IC.SC.220202.01</v>
      </c>
      <c r="AR453" s="114" t="s">
        <v>12773</v>
      </c>
      <c r="AS453" s="114">
        <v>1678</v>
      </c>
    </row>
    <row r="454" spans="1:45" s="114" customFormat="1" ht="15">
      <c r="A454" s="114" t="s">
        <v>3576</v>
      </c>
      <c r="C454" s="115" t="s">
        <v>10705</v>
      </c>
      <c r="E454" s="115" t="s">
        <v>12030</v>
      </c>
      <c r="F454" s="114" t="s">
        <v>14325</v>
      </c>
      <c r="G454" s="115" t="s">
        <v>14329</v>
      </c>
      <c r="H454" s="115" t="s">
        <v>12032</v>
      </c>
      <c r="I454" s="114">
        <v>2</v>
      </c>
      <c r="J454" s="127" t="str">
        <f t="shared" si="58"/>
        <v>IC.SC.220203</v>
      </c>
      <c r="K454" s="115" t="s">
        <v>12906</v>
      </c>
      <c r="M454" s="119" t="str">
        <f t="shared" si="59"/>
        <v>PI.IC.SC.220203.01</v>
      </c>
      <c r="N454" s="119"/>
      <c r="O454" s="119" t="str">
        <f t="shared" si="60"/>
        <v>PH.IC.SC.220203.01</v>
      </c>
      <c r="Q454" s="119" t="str">
        <f t="shared" si="57"/>
        <v>CL.IC.SC.220203.01</v>
      </c>
      <c r="AR454" s="114" t="s">
        <v>12773</v>
      </c>
      <c r="AS454" s="114">
        <v>1678</v>
      </c>
    </row>
    <row r="455" spans="1:45" s="114" customFormat="1" ht="15">
      <c r="A455" s="114" t="s">
        <v>3576</v>
      </c>
      <c r="C455" s="115" t="s">
        <v>10705</v>
      </c>
      <c r="E455" s="115" t="s">
        <v>12030</v>
      </c>
      <c r="F455" s="114" t="s">
        <v>14325</v>
      </c>
      <c r="G455" s="115" t="s">
        <v>14330</v>
      </c>
      <c r="H455" s="115" t="s">
        <v>12028</v>
      </c>
      <c r="I455" s="114">
        <v>3</v>
      </c>
      <c r="J455" s="127" t="str">
        <f t="shared" si="58"/>
        <v>IC.SC.220204</v>
      </c>
      <c r="K455" s="115" t="s">
        <v>12906</v>
      </c>
      <c r="M455" s="119" t="str">
        <f t="shared" si="59"/>
        <v>PI.IC.SC.220204.01</v>
      </c>
      <c r="N455" s="119"/>
      <c r="O455" s="119" t="str">
        <f t="shared" si="60"/>
        <v>PH.IC.SC.220204.01</v>
      </c>
      <c r="Q455" s="119" t="str">
        <f t="shared" si="57"/>
        <v>CL.IC.SC.220204.01</v>
      </c>
      <c r="AR455" s="114" t="s">
        <v>12773</v>
      </c>
      <c r="AS455" s="114">
        <v>1678</v>
      </c>
    </row>
    <row r="456" spans="1:45" s="114" customFormat="1" ht="15">
      <c r="A456" s="114" t="s">
        <v>3576</v>
      </c>
      <c r="C456" s="115" t="s">
        <v>10705</v>
      </c>
      <c r="E456" s="115" t="s">
        <v>12030</v>
      </c>
      <c r="F456" s="114" t="s">
        <v>14325</v>
      </c>
      <c r="G456" s="115" t="s">
        <v>14331</v>
      </c>
      <c r="H456" s="115" t="s">
        <v>12210</v>
      </c>
      <c r="I456" s="114">
        <v>4</v>
      </c>
      <c r="J456" s="127" t="str">
        <f t="shared" si="58"/>
        <v>IC.SC.220205</v>
      </c>
      <c r="K456" s="115" t="s">
        <v>12906</v>
      </c>
      <c r="M456" s="119" t="str">
        <f t="shared" si="59"/>
        <v>PI.IC.SC.220205.01</v>
      </c>
      <c r="N456" s="119"/>
      <c r="O456" s="119" t="str">
        <f t="shared" si="60"/>
        <v>PH.IC.SC.220205.01</v>
      </c>
      <c r="Q456" s="119" t="str">
        <f t="shared" si="57"/>
        <v>CL.IC.SC.220205.01</v>
      </c>
      <c r="AR456" s="114" t="s">
        <v>12773</v>
      </c>
      <c r="AS456" s="114">
        <v>1678</v>
      </c>
    </row>
    <row r="457" spans="1:45" s="114" customFormat="1" ht="15">
      <c r="A457" s="114" t="s">
        <v>3576</v>
      </c>
      <c r="C457" s="115" t="s">
        <v>10705</v>
      </c>
      <c r="D457" s="114" t="s">
        <v>14332</v>
      </c>
      <c r="E457" s="115" t="s">
        <v>12032</v>
      </c>
      <c r="F457" s="114" t="s">
        <v>14333</v>
      </c>
      <c r="G457" s="115" t="s">
        <v>14334</v>
      </c>
      <c r="H457" s="115" t="s">
        <v>11848</v>
      </c>
      <c r="I457" s="114">
        <v>0</v>
      </c>
      <c r="J457" s="127" t="str">
        <f t="shared" si="58"/>
        <v>IC.SC.220301</v>
      </c>
      <c r="K457" s="115" t="s">
        <v>12906</v>
      </c>
      <c r="M457" s="119" t="str">
        <f t="shared" si="59"/>
        <v>PI.IC.SC.220301.01</v>
      </c>
      <c r="N457" s="119"/>
      <c r="O457" s="119" t="str">
        <f t="shared" si="60"/>
        <v>PH.IC.SC.220301.01</v>
      </c>
      <c r="Q457" s="119" t="str">
        <f t="shared" si="57"/>
        <v>CL.IC.SC.220301.01</v>
      </c>
      <c r="AR457" s="114" t="s">
        <v>12773</v>
      </c>
      <c r="AS457" s="114">
        <v>1678</v>
      </c>
    </row>
    <row r="458" spans="1:45" s="114" customFormat="1" ht="15">
      <c r="A458" s="114" t="s">
        <v>3576</v>
      </c>
      <c r="C458" s="115" t="s">
        <v>10705</v>
      </c>
      <c r="E458" s="115" t="s">
        <v>12032</v>
      </c>
      <c r="F458" s="114" t="s">
        <v>14333</v>
      </c>
      <c r="G458" s="115" t="s">
        <v>14335</v>
      </c>
      <c r="H458" s="115" t="s">
        <v>12030</v>
      </c>
      <c r="I458" s="114">
        <v>1</v>
      </c>
      <c r="J458" s="127" t="str">
        <f t="shared" si="58"/>
        <v>IC.SC.220302</v>
      </c>
      <c r="K458" s="115" t="s">
        <v>12906</v>
      </c>
      <c r="M458" s="119" t="str">
        <f t="shared" si="59"/>
        <v>PI.IC.SC.220302.01</v>
      </c>
      <c r="N458" s="119"/>
      <c r="O458" s="119" t="str">
        <f t="shared" si="60"/>
        <v>PH.IC.SC.220302.01</v>
      </c>
      <c r="Q458" s="119" t="str">
        <f t="shared" si="57"/>
        <v>CL.IC.SC.220302.01</v>
      </c>
      <c r="AR458" s="114" t="s">
        <v>12773</v>
      </c>
      <c r="AS458" s="114">
        <v>1678</v>
      </c>
    </row>
    <row r="459" spans="1:45" s="114" customFormat="1" ht="15">
      <c r="A459" s="114" t="s">
        <v>3576</v>
      </c>
      <c r="C459" s="115" t="s">
        <v>10705</v>
      </c>
      <c r="E459" s="115" t="s">
        <v>12032</v>
      </c>
      <c r="F459" s="114" t="s">
        <v>14333</v>
      </c>
      <c r="G459" s="115" t="s">
        <v>14336</v>
      </c>
      <c r="H459" s="115" t="s">
        <v>12032</v>
      </c>
      <c r="I459" s="114">
        <v>3</v>
      </c>
      <c r="J459" s="127" t="str">
        <f t="shared" si="58"/>
        <v>IC.SC.220303</v>
      </c>
      <c r="K459" s="115" t="s">
        <v>12906</v>
      </c>
      <c r="M459" s="119" t="str">
        <f t="shared" si="59"/>
        <v>PI.IC.SC.220303.01</v>
      </c>
      <c r="N459" s="119"/>
      <c r="O459" s="119" t="str">
        <f t="shared" si="60"/>
        <v>PH.IC.SC.220303.01</v>
      </c>
      <c r="Q459" s="119" t="str">
        <f t="shared" si="57"/>
        <v>CL.IC.SC.220303.01</v>
      </c>
      <c r="AR459" s="114" t="s">
        <v>12773</v>
      </c>
      <c r="AS459" s="114">
        <v>1678</v>
      </c>
    </row>
    <row r="460" spans="1:45" s="114" customFormat="1" ht="15">
      <c r="A460" s="114" t="s">
        <v>3576</v>
      </c>
      <c r="C460" s="115" t="s">
        <v>10705</v>
      </c>
      <c r="E460" s="115" t="s">
        <v>12032</v>
      </c>
      <c r="F460" s="114" t="s">
        <v>14333</v>
      </c>
      <c r="G460" s="115" t="s">
        <v>14337</v>
      </c>
      <c r="H460" s="115" t="s">
        <v>12028</v>
      </c>
      <c r="I460" s="114">
        <v>5</v>
      </c>
      <c r="J460" s="127" t="str">
        <f t="shared" si="58"/>
        <v>IC.SC.220304</v>
      </c>
      <c r="K460" s="115" t="s">
        <v>12906</v>
      </c>
      <c r="M460" s="119" t="str">
        <f t="shared" si="59"/>
        <v>PI.IC.SC.220304.01</v>
      </c>
      <c r="N460" s="119"/>
      <c r="O460" s="119" t="str">
        <f t="shared" si="60"/>
        <v>PH.IC.SC.220304.01</v>
      </c>
      <c r="Q460" s="119" t="str">
        <f t="shared" si="57"/>
        <v>CL.IC.SC.220304.01</v>
      </c>
      <c r="AR460" s="114" t="s">
        <v>12773</v>
      </c>
      <c r="AS460" s="114">
        <v>1678</v>
      </c>
    </row>
    <row r="461" spans="1:45" s="114" customFormat="1" ht="15">
      <c r="A461" s="114" t="s">
        <v>3576</v>
      </c>
      <c r="C461" s="115" t="s">
        <v>10705</v>
      </c>
      <c r="D461" s="114" t="s">
        <v>14338</v>
      </c>
      <c r="E461" s="115" t="s">
        <v>12028</v>
      </c>
      <c r="F461" s="114" t="s">
        <v>14339</v>
      </c>
      <c r="G461" s="115" t="s">
        <v>14340</v>
      </c>
      <c r="H461" s="115" t="s">
        <v>11848</v>
      </c>
      <c r="I461" s="114">
        <v>0</v>
      </c>
      <c r="J461" s="127" t="str">
        <f t="shared" si="58"/>
        <v>IC.SC.220401</v>
      </c>
      <c r="K461" s="115" t="s">
        <v>12906</v>
      </c>
      <c r="M461" s="119" t="str">
        <f t="shared" si="59"/>
        <v>PI.IC.SC.220401.01</v>
      </c>
      <c r="N461" s="119"/>
      <c r="O461" s="119" t="str">
        <f t="shared" si="60"/>
        <v>PH.IC.SC.220401.01</v>
      </c>
      <c r="Q461" s="119" t="str">
        <f t="shared" si="57"/>
        <v>CL.IC.SC.220401.01</v>
      </c>
      <c r="AR461" s="114" t="s">
        <v>12773</v>
      </c>
      <c r="AS461" s="114">
        <v>1678</v>
      </c>
    </row>
    <row r="462" spans="1:45" s="114" customFormat="1" ht="15">
      <c r="A462" s="114" t="s">
        <v>3576</v>
      </c>
      <c r="C462" s="115" t="s">
        <v>10705</v>
      </c>
      <c r="E462" s="115" t="s">
        <v>12028</v>
      </c>
      <c r="F462" s="114" t="s">
        <v>14339</v>
      </c>
      <c r="G462" s="115" t="s">
        <v>14341</v>
      </c>
      <c r="H462" s="115" t="s">
        <v>12030</v>
      </c>
      <c r="I462" s="114">
        <v>1</v>
      </c>
      <c r="J462" s="127" t="str">
        <f t="shared" si="58"/>
        <v>IC.SC.220402</v>
      </c>
      <c r="K462" s="115" t="s">
        <v>12906</v>
      </c>
      <c r="M462" s="119" t="str">
        <f t="shared" si="59"/>
        <v>PI.IC.SC.220402.01</v>
      </c>
      <c r="N462" s="119"/>
      <c r="O462" s="119" t="str">
        <f t="shared" si="60"/>
        <v>PH.IC.SC.220402.01</v>
      </c>
      <c r="Q462" s="119" t="str">
        <f t="shared" si="57"/>
        <v>CL.IC.SC.220402.01</v>
      </c>
      <c r="AR462" s="114" t="s">
        <v>12773</v>
      </c>
      <c r="AS462" s="114">
        <v>1678</v>
      </c>
    </row>
    <row r="463" spans="1:45" s="114" customFormat="1" ht="15">
      <c r="A463" s="114" t="s">
        <v>3576</v>
      </c>
      <c r="C463" s="115" t="s">
        <v>10705</v>
      </c>
      <c r="E463" s="115" t="s">
        <v>12028</v>
      </c>
      <c r="F463" s="114" t="s">
        <v>14339</v>
      </c>
      <c r="G463" s="115" t="s">
        <v>14342</v>
      </c>
      <c r="H463" s="115" t="s">
        <v>12032</v>
      </c>
      <c r="I463" s="114">
        <v>2</v>
      </c>
      <c r="J463" s="127" t="str">
        <f t="shared" si="58"/>
        <v>IC.SC.220403</v>
      </c>
      <c r="K463" s="115" t="s">
        <v>12906</v>
      </c>
      <c r="M463" s="119" t="str">
        <f t="shared" si="59"/>
        <v>PI.IC.SC.220403.01</v>
      </c>
      <c r="N463" s="119"/>
      <c r="O463" s="119" t="str">
        <f t="shared" si="60"/>
        <v>PH.IC.SC.220403.01</v>
      </c>
      <c r="Q463" s="119" t="str">
        <f t="shared" si="57"/>
        <v>CL.IC.SC.220403.01</v>
      </c>
      <c r="AR463" s="114" t="s">
        <v>12773</v>
      </c>
      <c r="AS463" s="114">
        <v>1678</v>
      </c>
    </row>
    <row r="464" spans="1:45" s="114" customFormat="1" ht="15">
      <c r="A464" s="114" t="s">
        <v>3576</v>
      </c>
      <c r="C464" s="115" t="s">
        <v>10705</v>
      </c>
      <c r="E464" s="115" t="s">
        <v>12028</v>
      </c>
      <c r="F464" s="114" t="s">
        <v>14339</v>
      </c>
      <c r="G464" s="115" t="s">
        <v>14343</v>
      </c>
      <c r="H464" s="115" t="s">
        <v>12028</v>
      </c>
      <c r="I464" s="114">
        <v>5</v>
      </c>
      <c r="J464" s="127" t="str">
        <f t="shared" si="58"/>
        <v>IC.SC.220404</v>
      </c>
      <c r="K464" s="115" t="s">
        <v>12906</v>
      </c>
      <c r="M464" s="119" t="str">
        <f t="shared" si="59"/>
        <v>PI.IC.SC.220404.01</v>
      </c>
      <c r="N464" s="119"/>
      <c r="O464" s="119" t="str">
        <f t="shared" si="60"/>
        <v>PH.IC.SC.220404.01</v>
      </c>
      <c r="Q464" s="119" t="str">
        <f t="shared" si="57"/>
        <v>CL.IC.SC.220404.01</v>
      </c>
      <c r="AR464" s="114" t="s">
        <v>12773</v>
      </c>
      <c r="AS464" s="114">
        <v>1678</v>
      </c>
    </row>
    <row r="465" spans="1:45" s="114" customFormat="1" ht="15">
      <c r="A465" s="114" t="s">
        <v>3576</v>
      </c>
      <c r="C465" s="115" t="s">
        <v>10705</v>
      </c>
      <c r="D465" s="114" t="s">
        <v>14344</v>
      </c>
      <c r="E465" s="115" t="s">
        <v>12210</v>
      </c>
      <c r="F465" s="114" t="s">
        <v>14345</v>
      </c>
      <c r="G465" s="115" t="s">
        <v>14346</v>
      </c>
      <c r="H465" s="115" t="s">
        <v>11848</v>
      </c>
      <c r="I465" s="114">
        <v>0</v>
      </c>
      <c r="J465" s="127" t="str">
        <f t="shared" si="58"/>
        <v>IC.SC.220501</v>
      </c>
      <c r="K465" s="115" t="s">
        <v>12906</v>
      </c>
      <c r="M465" s="119" t="str">
        <f t="shared" si="59"/>
        <v>PI.IC.SC.220501.01</v>
      </c>
      <c r="N465" s="119"/>
      <c r="O465" s="119" t="str">
        <f t="shared" si="60"/>
        <v>PH.IC.SC.220501.01</v>
      </c>
      <c r="Q465" s="119" t="str">
        <f t="shared" si="57"/>
        <v>CL.IC.SC.220501.01</v>
      </c>
      <c r="AR465" s="114" t="s">
        <v>12773</v>
      </c>
      <c r="AS465" s="114">
        <v>1678</v>
      </c>
    </row>
    <row r="466" spans="1:45" s="114" customFormat="1" ht="15">
      <c r="A466" s="114" t="s">
        <v>3576</v>
      </c>
      <c r="C466" s="115" t="s">
        <v>10705</v>
      </c>
      <c r="E466" s="115" t="s">
        <v>12210</v>
      </c>
      <c r="F466" s="114" t="s">
        <v>14345</v>
      </c>
      <c r="G466" s="115" t="s">
        <v>14347</v>
      </c>
      <c r="H466" s="115" t="s">
        <v>12030</v>
      </c>
      <c r="I466" s="114">
        <v>1</v>
      </c>
      <c r="J466" s="127" t="str">
        <f t="shared" si="58"/>
        <v>IC.SC.220502</v>
      </c>
      <c r="K466" s="115" t="s">
        <v>12906</v>
      </c>
      <c r="M466" s="119" t="str">
        <f t="shared" si="59"/>
        <v>PI.IC.SC.220502.01</v>
      </c>
      <c r="N466" s="119"/>
      <c r="O466" s="119" t="str">
        <f t="shared" si="60"/>
        <v>PH.IC.SC.220502.01</v>
      </c>
      <c r="Q466" s="119" t="str">
        <f t="shared" si="57"/>
        <v>CL.IC.SC.220502.01</v>
      </c>
      <c r="AR466" s="114" t="s">
        <v>12773</v>
      </c>
      <c r="AS466" s="114">
        <v>1678</v>
      </c>
    </row>
    <row r="467" spans="1:45" s="114" customFormat="1" ht="15">
      <c r="A467" s="114" t="s">
        <v>3576</v>
      </c>
      <c r="C467" s="115" t="s">
        <v>10705</v>
      </c>
      <c r="E467" s="115" t="s">
        <v>12210</v>
      </c>
      <c r="F467" s="114" t="s">
        <v>14345</v>
      </c>
      <c r="G467" s="115" t="s">
        <v>14348</v>
      </c>
      <c r="H467" s="115" t="s">
        <v>12032</v>
      </c>
      <c r="I467" s="114">
        <v>2</v>
      </c>
      <c r="J467" s="127" t="str">
        <f t="shared" si="58"/>
        <v>IC.SC.220503</v>
      </c>
      <c r="K467" s="115" t="s">
        <v>12906</v>
      </c>
      <c r="M467" s="119" t="str">
        <f t="shared" si="59"/>
        <v>PI.IC.SC.220503.01</v>
      </c>
      <c r="N467" s="119"/>
      <c r="O467" s="119" t="str">
        <f t="shared" si="60"/>
        <v>PH.IC.SC.220503.01</v>
      </c>
      <c r="Q467" s="119" t="str">
        <f t="shared" si="57"/>
        <v>CL.IC.SC.220503.01</v>
      </c>
      <c r="AR467" s="114" t="s">
        <v>12773</v>
      </c>
      <c r="AS467" s="114">
        <v>1678</v>
      </c>
    </row>
    <row r="468" spans="1:45" s="114" customFormat="1" ht="15">
      <c r="A468" s="114" t="s">
        <v>3576</v>
      </c>
      <c r="C468" s="115" t="s">
        <v>10705</v>
      </c>
      <c r="E468" s="115" t="s">
        <v>12210</v>
      </c>
      <c r="F468" s="114" t="s">
        <v>14345</v>
      </c>
      <c r="G468" s="115" t="s">
        <v>14349</v>
      </c>
      <c r="H468" s="115" t="s">
        <v>12028</v>
      </c>
      <c r="I468" s="114">
        <v>4</v>
      </c>
      <c r="J468" s="127" t="str">
        <f t="shared" si="58"/>
        <v>IC.SC.220504</v>
      </c>
      <c r="K468" s="115" t="s">
        <v>12906</v>
      </c>
      <c r="M468" s="119" t="str">
        <f t="shared" si="59"/>
        <v>PI.IC.SC.220504.01</v>
      </c>
      <c r="N468" s="119"/>
      <c r="O468" s="119" t="str">
        <f t="shared" si="60"/>
        <v>PH.IC.SC.220504.01</v>
      </c>
      <c r="Q468" s="119" t="str">
        <f t="shared" si="57"/>
        <v>CL.IC.SC.220504.01</v>
      </c>
      <c r="AR468" s="114" t="s">
        <v>12773</v>
      </c>
      <c r="AS468" s="114">
        <v>1678</v>
      </c>
    </row>
    <row r="469" spans="1:45" s="114" customFormat="1" ht="15">
      <c r="A469" s="114" t="s">
        <v>3576</v>
      </c>
      <c r="C469" s="115" t="s">
        <v>10705</v>
      </c>
      <c r="D469" s="114" t="s">
        <v>14350</v>
      </c>
      <c r="E469" s="115" t="s">
        <v>12212</v>
      </c>
      <c r="F469" s="114" t="s">
        <v>14351</v>
      </c>
      <c r="G469" s="115" t="s">
        <v>14346</v>
      </c>
      <c r="H469" s="115" t="s">
        <v>11848</v>
      </c>
      <c r="I469" s="114">
        <v>0</v>
      </c>
      <c r="J469" s="127" t="str">
        <f t="shared" si="58"/>
        <v>IC.SC.220601</v>
      </c>
      <c r="K469" s="115" t="s">
        <v>12906</v>
      </c>
      <c r="M469" s="119" t="str">
        <f t="shared" si="59"/>
        <v>PI.IC.SC.220601.01</v>
      </c>
      <c r="N469" s="119"/>
      <c r="O469" s="119" t="str">
        <f t="shared" si="60"/>
        <v>PH.IC.SC.220601.01</v>
      </c>
      <c r="Q469" s="119" t="str">
        <f t="shared" si="57"/>
        <v>CL.IC.SC.220601.01</v>
      </c>
      <c r="AR469" s="114" t="s">
        <v>12773</v>
      </c>
      <c r="AS469" s="114">
        <v>1678</v>
      </c>
    </row>
    <row r="470" spans="1:45" s="114" customFormat="1" ht="15">
      <c r="A470" s="114" t="s">
        <v>3576</v>
      </c>
      <c r="C470" s="115" t="s">
        <v>10705</v>
      </c>
      <c r="E470" s="115" t="s">
        <v>12212</v>
      </c>
      <c r="F470" s="114" t="s">
        <v>14351</v>
      </c>
      <c r="G470" s="115" t="s">
        <v>14352</v>
      </c>
      <c r="H470" s="115" t="s">
        <v>12030</v>
      </c>
      <c r="I470" s="114">
        <v>1</v>
      </c>
      <c r="J470" s="127" t="str">
        <f t="shared" si="58"/>
        <v>IC.SC.220602</v>
      </c>
      <c r="K470" s="115" t="s">
        <v>12906</v>
      </c>
      <c r="M470" s="119" t="str">
        <f t="shared" si="59"/>
        <v>PI.IC.SC.220602.01</v>
      </c>
      <c r="N470" s="119"/>
      <c r="O470" s="119" t="str">
        <f t="shared" si="60"/>
        <v>PH.IC.SC.220602.01</v>
      </c>
      <c r="Q470" s="119" t="str">
        <f t="shared" si="57"/>
        <v>CL.IC.SC.220602.01</v>
      </c>
      <c r="AR470" s="114" t="s">
        <v>12773</v>
      </c>
      <c r="AS470" s="114">
        <v>1678</v>
      </c>
    </row>
    <row r="471" spans="1:45" s="114" customFormat="1" ht="15">
      <c r="A471" s="114" t="s">
        <v>3576</v>
      </c>
      <c r="C471" s="115" t="s">
        <v>10705</v>
      </c>
      <c r="E471" s="115" t="s">
        <v>12212</v>
      </c>
      <c r="F471" s="114" t="s">
        <v>14351</v>
      </c>
      <c r="G471" s="115" t="s">
        <v>14353</v>
      </c>
      <c r="H471" s="115" t="s">
        <v>12032</v>
      </c>
      <c r="I471" s="114">
        <v>2</v>
      </c>
      <c r="J471" s="127" t="str">
        <f t="shared" si="58"/>
        <v>IC.SC.220603</v>
      </c>
      <c r="K471" s="115" t="s">
        <v>12906</v>
      </c>
      <c r="M471" s="119" t="str">
        <f t="shared" si="59"/>
        <v>PI.IC.SC.220603.01</v>
      </c>
      <c r="N471" s="119"/>
      <c r="O471" s="119" t="str">
        <f t="shared" si="60"/>
        <v>PH.IC.SC.220603.01</v>
      </c>
      <c r="Q471" s="119" t="str">
        <f t="shared" si="57"/>
        <v>CL.IC.SC.220603.01</v>
      </c>
      <c r="AR471" s="114" t="s">
        <v>12773</v>
      </c>
      <c r="AS471" s="114">
        <v>1678</v>
      </c>
    </row>
    <row r="472" spans="1:45" s="114" customFormat="1" ht="15">
      <c r="A472" s="114" t="s">
        <v>3576</v>
      </c>
      <c r="C472" s="115" t="s">
        <v>10705</v>
      </c>
      <c r="E472" s="115" t="s">
        <v>12212</v>
      </c>
      <c r="F472" s="114" t="s">
        <v>14351</v>
      </c>
      <c r="G472" s="115" t="s">
        <v>14354</v>
      </c>
      <c r="H472" s="115" t="s">
        <v>12028</v>
      </c>
      <c r="I472" s="114">
        <v>4</v>
      </c>
      <c r="J472" s="127" t="str">
        <f t="shared" si="58"/>
        <v>IC.SC.220604</v>
      </c>
      <c r="K472" s="115" t="s">
        <v>12906</v>
      </c>
      <c r="M472" s="119" t="str">
        <f t="shared" si="59"/>
        <v>PI.IC.SC.220604.01</v>
      </c>
      <c r="N472" s="119"/>
      <c r="O472" s="119" t="str">
        <f t="shared" si="60"/>
        <v>PH.IC.SC.220604.01</v>
      </c>
      <c r="Q472" s="119" t="str">
        <f t="shared" si="57"/>
        <v>CL.IC.SC.220604.01</v>
      </c>
      <c r="AR472" s="114" t="s">
        <v>12773</v>
      </c>
      <c r="AS472" s="114">
        <v>1678</v>
      </c>
    </row>
    <row r="473" spans="1:45" s="114" customFormat="1" ht="15">
      <c r="A473" s="114" t="s">
        <v>3576</v>
      </c>
      <c r="C473" s="115" t="s">
        <v>10705</v>
      </c>
      <c r="D473" s="114" t="s">
        <v>14355</v>
      </c>
      <c r="E473" s="115" t="s">
        <v>12225</v>
      </c>
      <c r="F473" s="114" t="s">
        <v>14356</v>
      </c>
      <c r="G473" s="115" t="s">
        <v>14357</v>
      </c>
      <c r="H473" s="115" t="s">
        <v>11848</v>
      </c>
      <c r="I473" s="114">
        <v>0</v>
      </c>
      <c r="J473" s="127" t="str">
        <f t="shared" si="58"/>
        <v>IC.SC.220701</v>
      </c>
      <c r="K473" s="115" t="s">
        <v>12906</v>
      </c>
      <c r="M473" s="119" t="str">
        <f t="shared" si="59"/>
        <v>PI.IC.SC.220701.01</v>
      </c>
      <c r="N473" s="119"/>
      <c r="O473" s="119" t="str">
        <f t="shared" si="60"/>
        <v>PH.IC.SC.220701.01</v>
      </c>
      <c r="Q473" s="119" t="str">
        <f t="shared" si="57"/>
        <v>CL.IC.SC.220701.01</v>
      </c>
      <c r="AR473" s="114" t="s">
        <v>12773</v>
      </c>
      <c r="AS473" s="114">
        <v>1678</v>
      </c>
    </row>
    <row r="474" spans="1:45" s="114" customFormat="1" ht="15">
      <c r="A474" s="114" t="s">
        <v>3576</v>
      </c>
      <c r="C474" s="115" t="s">
        <v>10705</v>
      </c>
      <c r="E474" s="115" t="s">
        <v>12225</v>
      </c>
      <c r="F474" s="114" t="s">
        <v>14356</v>
      </c>
      <c r="G474" s="115" t="s">
        <v>14358</v>
      </c>
      <c r="H474" s="115" t="s">
        <v>12030</v>
      </c>
      <c r="I474" s="114">
        <v>1</v>
      </c>
      <c r="J474" s="127" t="str">
        <f t="shared" si="58"/>
        <v>IC.SC.220702</v>
      </c>
      <c r="K474" s="115" t="s">
        <v>12906</v>
      </c>
      <c r="M474" s="119" t="str">
        <f t="shared" si="59"/>
        <v>PI.IC.SC.220702.01</v>
      </c>
      <c r="N474" s="119"/>
      <c r="O474" s="119" t="str">
        <f t="shared" si="60"/>
        <v>PH.IC.SC.220702.01</v>
      </c>
      <c r="Q474" s="119" t="str">
        <f t="shared" si="57"/>
        <v>CL.IC.SC.220702.01</v>
      </c>
      <c r="AR474" s="114" t="s">
        <v>12773</v>
      </c>
      <c r="AS474" s="114">
        <v>1678</v>
      </c>
    </row>
    <row r="475" spans="1:45" s="114" customFormat="1" ht="15">
      <c r="A475" s="114" t="s">
        <v>3576</v>
      </c>
      <c r="C475" s="115" t="s">
        <v>10705</v>
      </c>
      <c r="E475" s="115" t="s">
        <v>12225</v>
      </c>
      <c r="F475" s="114" t="s">
        <v>14356</v>
      </c>
      <c r="G475" s="115" t="s">
        <v>14359</v>
      </c>
      <c r="H475" s="115" t="s">
        <v>12032</v>
      </c>
      <c r="I475" s="114">
        <v>2</v>
      </c>
      <c r="J475" s="127" t="str">
        <f t="shared" si="58"/>
        <v>IC.SC.220703</v>
      </c>
      <c r="K475" s="115" t="s">
        <v>12906</v>
      </c>
      <c r="M475" s="119" t="str">
        <f t="shared" si="59"/>
        <v>PI.IC.SC.220703.01</v>
      </c>
      <c r="N475" s="119"/>
      <c r="O475" s="119" t="str">
        <f t="shared" si="60"/>
        <v>PH.IC.SC.220703.01</v>
      </c>
      <c r="Q475" s="119" t="str">
        <f t="shared" si="57"/>
        <v>CL.IC.SC.220703.01</v>
      </c>
      <c r="AR475" s="114" t="s">
        <v>12773</v>
      </c>
      <c r="AS475" s="114">
        <v>1678</v>
      </c>
    </row>
    <row r="476" spans="1:45" s="114" customFormat="1" ht="15">
      <c r="A476" s="114" t="s">
        <v>3576</v>
      </c>
      <c r="C476" s="115" t="s">
        <v>10705</v>
      </c>
      <c r="E476" s="115" t="s">
        <v>12225</v>
      </c>
      <c r="F476" s="114" t="s">
        <v>14356</v>
      </c>
      <c r="G476" s="115" t="s">
        <v>14360</v>
      </c>
      <c r="H476" s="115" t="s">
        <v>12028</v>
      </c>
      <c r="I476" s="114">
        <v>3</v>
      </c>
      <c r="J476" s="127" t="str">
        <f t="shared" si="58"/>
        <v>IC.SC.220704</v>
      </c>
      <c r="K476" s="115" t="s">
        <v>12906</v>
      </c>
      <c r="M476" s="119" t="str">
        <f t="shared" si="59"/>
        <v>PI.IC.SC.220704.01</v>
      </c>
      <c r="N476" s="119"/>
      <c r="O476" s="119" t="str">
        <f t="shared" si="60"/>
        <v>PH.IC.SC.220704.01</v>
      </c>
      <c r="Q476" s="119" t="str">
        <f t="shared" si="57"/>
        <v>CL.IC.SC.220704.01</v>
      </c>
      <c r="AR476" s="114" t="s">
        <v>12773</v>
      </c>
      <c r="AS476" s="114">
        <v>1678</v>
      </c>
    </row>
    <row r="477" spans="1:45" s="114" customFormat="1" ht="15">
      <c r="A477" s="114" t="s">
        <v>3576</v>
      </c>
      <c r="C477" s="115" t="s">
        <v>10705</v>
      </c>
      <c r="E477" s="115" t="s">
        <v>12225</v>
      </c>
      <c r="F477" s="114" t="s">
        <v>14356</v>
      </c>
      <c r="G477" s="115" t="s">
        <v>14361</v>
      </c>
      <c r="H477" s="115" t="s">
        <v>12210</v>
      </c>
      <c r="I477" s="114">
        <v>5</v>
      </c>
      <c r="J477" s="127" t="str">
        <f t="shared" si="58"/>
        <v>IC.SC.220705</v>
      </c>
      <c r="K477" s="115" t="s">
        <v>12906</v>
      </c>
      <c r="M477" s="119" t="str">
        <f t="shared" si="59"/>
        <v>PI.IC.SC.220705.01</v>
      </c>
      <c r="N477" s="119"/>
      <c r="O477" s="119" t="str">
        <f t="shared" si="60"/>
        <v>PH.IC.SC.220705.01</v>
      </c>
      <c r="Q477" s="119" t="str">
        <f t="shared" si="57"/>
        <v>CL.IC.SC.220705.01</v>
      </c>
      <c r="AR477" s="114" t="s">
        <v>12773</v>
      </c>
      <c r="AS477" s="114">
        <v>1678</v>
      </c>
    </row>
    <row r="478" spans="1:45" s="114" customFormat="1" ht="15">
      <c r="A478" s="114" t="s">
        <v>3576</v>
      </c>
      <c r="C478" s="115" t="s">
        <v>10705</v>
      </c>
      <c r="D478" s="114" t="s">
        <v>14362</v>
      </c>
      <c r="E478" s="115" t="s">
        <v>11638</v>
      </c>
      <c r="F478" s="114" t="s">
        <v>14363</v>
      </c>
      <c r="G478" s="115" t="s">
        <v>14364</v>
      </c>
      <c r="H478" s="115" t="s">
        <v>11848</v>
      </c>
      <c r="I478" s="114">
        <v>0</v>
      </c>
      <c r="J478" s="127" t="str">
        <f t="shared" si="58"/>
        <v>IC.SC.220801</v>
      </c>
      <c r="K478" s="115" t="s">
        <v>12906</v>
      </c>
      <c r="M478" s="119" t="str">
        <f t="shared" si="59"/>
        <v>PI.IC.SC.220801.01</v>
      </c>
      <c r="N478" s="119"/>
      <c r="O478" s="119" t="str">
        <f t="shared" si="60"/>
        <v>PH.IC.SC.220801.01</v>
      </c>
      <c r="Q478" s="119" t="str">
        <f t="shared" si="57"/>
        <v>CL.IC.SC.220801.01</v>
      </c>
      <c r="AR478" s="114" t="s">
        <v>12773</v>
      </c>
      <c r="AS478" s="114">
        <v>1678</v>
      </c>
    </row>
    <row r="479" spans="1:45" s="114" customFormat="1" ht="15">
      <c r="A479" s="114" t="s">
        <v>3576</v>
      </c>
      <c r="C479" s="115" t="s">
        <v>10705</v>
      </c>
      <c r="E479" s="115" t="s">
        <v>11638</v>
      </c>
      <c r="F479" s="114" t="s">
        <v>14363</v>
      </c>
      <c r="G479" s="115" t="s">
        <v>14365</v>
      </c>
      <c r="H479" s="115" t="s">
        <v>12030</v>
      </c>
      <c r="I479" s="114">
        <v>1</v>
      </c>
      <c r="J479" s="127" t="str">
        <f t="shared" si="58"/>
        <v>IC.SC.220802</v>
      </c>
      <c r="K479" s="115" t="s">
        <v>12906</v>
      </c>
      <c r="M479" s="119" t="str">
        <f t="shared" si="59"/>
        <v>PI.IC.SC.220802.01</v>
      </c>
      <c r="N479" s="119"/>
      <c r="O479" s="119" t="str">
        <f t="shared" si="60"/>
        <v>PH.IC.SC.220802.01</v>
      </c>
      <c r="Q479" s="119" t="str">
        <f t="shared" si="57"/>
        <v>CL.IC.SC.220802.01</v>
      </c>
      <c r="AR479" s="114" t="s">
        <v>12773</v>
      </c>
      <c r="AS479" s="114">
        <v>1678</v>
      </c>
    </row>
    <row r="480" spans="1:45" s="114" customFormat="1" ht="15">
      <c r="A480" s="114" t="s">
        <v>3576</v>
      </c>
      <c r="C480" s="115" t="s">
        <v>10705</v>
      </c>
      <c r="E480" s="115" t="s">
        <v>11638</v>
      </c>
      <c r="F480" s="114" t="s">
        <v>14363</v>
      </c>
      <c r="G480" s="115" t="s">
        <v>14366</v>
      </c>
      <c r="H480" s="115" t="s">
        <v>12032</v>
      </c>
      <c r="I480" s="114">
        <v>2</v>
      </c>
      <c r="J480" s="127" t="str">
        <f t="shared" si="58"/>
        <v>IC.SC.220803</v>
      </c>
      <c r="K480" s="115" t="s">
        <v>12906</v>
      </c>
      <c r="M480" s="119" t="str">
        <f t="shared" si="59"/>
        <v>PI.IC.SC.220803.01</v>
      </c>
      <c r="N480" s="119"/>
      <c r="O480" s="119" t="str">
        <f t="shared" si="60"/>
        <v>PH.IC.SC.220803.01</v>
      </c>
      <c r="Q480" s="119" t="str">
        <f t="shared" si="57"/>
        <v>CL.IC.SC.220803.01</v>
      </c>
      <c r="AR480" s="114" t="s">
        <v>12773</v>
      </c>
      <c r="AS480" s="114">
        <v>1678</v>
      </c>
    </row>
    <row r="481" spans="1:45" s="114" customFormat="1" ht="15">
      <c r="A481" s="114" t="s">
        <v>3576</v>
      </c>
      <c r="C481" s="115" t="s">
        <v>10705</v>
      </c>
      <c r="E481" s="115" t="s">
        <v>11638</v>
      </c>
      <c r="F481" s="114" t="s">
        <v>14363</v>
      </c>
      <c r="G481" s="115" t="s">
        <v>14367</v>
      </c>
      <c r="H481" s="115" t="s">
        <v>12028</v>
      </c>
      <c r="I481" s="114">
        <v>4</v>
      </c>
      <c r="J481" s="127" t="str">
        <f t="shared" si="58"/>
        <v>IC.SC.220804</v>
      </c>
      <c r="K481" s="115" t="s">
        <v>12906</v>
      </c>
      <c r="M481" s="119" t="str">
        <f t="shared" si="59"/>
        <v>PI.IC.SC.220804.01</v>
      </c>
      <c r="N481" s="119"/>
      <c r="O481" s="119" t="str">
        <f t="shared" si="60"/>
        <v>PH.IC.SC.220804.01</v>
      </c>
      <c r="Q481" s="119" t="str">
        <f t="shared" si="57"/>
        <v>CL.IC.SC.220804.01</v>
      </c>
      <c r="AR481" s="114" t="s">
        <v>12773</v>
      </c>
      <c r="AS481" s="114">
        <v>1678</v>
      </c>
    </row>
    <row r="482" spans="1:45" s="114" customFormat="1" ht="15">
      <c r="A482" s="114" t="s">
        <v>3576</v>
      </c>
      <c r="C482" s="115" t="s">
        <v>10705</v>
      </c>
      <c r="D482" s="114" t="s">
        <v>14368</v>
      </c>
      <c r="E482" s="115" t="s">
        <v>11639</v>
      </c>
      <c r="F482" s="114" t="s">
        <v>14369</v>
      </c>
      <c r="G482" s="115" t="s">
        <v>14370</v>
      </c>
      <c r="H482" s="115" t="s">
        <v>11848</v>
      </c>
      <c r="I482" s="114">
        <v>0</v>
      </c>
      <c r="J482" s="127" t="str">
        <f t="shared" si="58"/>
        <v>IC.SC.220901</v>
      </c>
      <c r="K482" s="115" t="s">
        <v>12906</v>
      </c>
      <c r="M482" s="119" t="str">
        <f t="shared" si="59"/>
        <v>PI.IC.SC.220901.01</v>
      </c>
      <c r="N482" s="119"/>
      <c r="O482" s="119" t="str">
        <f t="shared" si="60"/>
        <v>PH.IC.SC.220901.01</v>
      </c>
      <c r="Q482" s="119" t="str">
        <f t="shared" si="57"/>
        <v>CL.IC.SC.220901.01</v>
      </c>
      <c r="AR482" s="114" t="s">
        <v>12773</v>
      </c>
      <c r="AS482" s="114">
        <v>1678</v>
      </c>
    </row>
    <row r="483" spans="1:45" s="114" customFormat="1" ht="15">
      <c r="A483" s="114" t="s">
        <v>3576</v>
      </c>
      <c r="C483" s="115" t="s">
        <v>10705</v>
      </c>
      <c r="E483" s="115" t="s">
        <v>11639</v>
      </c>
      <c r="F483" s="114" t="s">
        <v>14369</v>
      </c>
      <c r="G483" s="115" t="s">
        <v>14371</v>
      </c>
      <c r="H483" s="115" t="s">
        <v>12030</v>
      </c>
      <c r="I483" s="114">
        <v>1</v>
      </c>
      <c r="J483" s="127" t="str">
        <f t="shared" si="58"/>
        <v>IC.SC.220902</v>
      </c>
      <c r="K483" s="115" t="s">
        <v>12906</v>
      </c>
      <c r="M483" s="119" t="str">
        <f t="shared" si="59"/>
        <v>PI.IC.SC.220902.01</v>
      </c>
      <c r="N483" s="119"/>
      <c r="O483" s="119" t="str">
        <f t="shared" si="60"/>
        <v>PH.IC.SC.220902.01</v>
      </c>
      <c r="Q483" s="119" t="str">
        <f t="shared" si="57"/>
        <v>CL.IC.SC.220902.01</v>
      </c>
      <c r="AR483" s="114" t="s">
        <v>12773</v>
      </c>
      <c r="AS483" s="114">
        <v>1678</v>
      </c>
    </row>
    <row r="484" spans="1:45" s="114" customFormat="1" ht="15">
      <c r="A484" s="114" t="s">
        <v>3576</v>
      </c>
      <c r="C484" s="115" t="s">
        <v>10705</v>
      </c>
      <c r="E484" s="115" t="s">
        <v>11639</v>
      </c>
      <c r="F484" s="114" t="s">
        <v>14369</v>
      </c>
      <c r="G484" s="115" t="s">
        <v>14372</v>
      </c>
      <c r="H484" s="115" t="s">
        <v>12032</v>
      </c>
      <c r="I484" s="114">
        <v>2</v>
      </c>
      <c r="J484" s="127" t="str">
        <f t="shared" si="58"/>
        <v>IC.SC.220903</v>
      </c>
      <c r="K484" s="115" t="s">
        <v>12906</v>
      </c>
      <c r="M484" s="119" t="str">
        <f t="shared" si="59"/>
        <v>PI.IC.SC.220903.01</v>
      </c>
      <c r="N484" s="119"/>
      <c r="O484" s="119" t="str">
        <f t="shared" si="60"/>
        <v>PH.IC.SC.220903.01</v>
      </c>
      <c r="Q484" s="119" t="str">
        <f t="shared" si="57"/>
        <v>CL.IC.SC.220903.01</v>
      </c>
      <c r="AR484" s="114" t="s">
        <v>12773</v>
      </c>
      <c r="AS484" s="114">
        <v>1678</v>
      </c>
    </row>
    <row r="485" spans="1:45" s="114" customFormat="1" ht="15">
      <c r="A485" s="114" t="s">
        <v>3576</v>
      </c>
      <c r="C485" s="115" t="s">
        <v>10705</v>
      </c>
      <c r="E485" s="115" t="s">
        <v>11639</v>
      </c>
      <c r="F485" s="114" t="s">
        <v>14369</v>
      </c>
      <c r="G485" s="115" t="s">
        <v>14373</v>
      </c>
      <c r="H485" s="115" t="s">
        <v>12028</v>
      </c>
      <c r="I485" s="114">
        <v>4</v>
      </c>
      <c r="J485" s="127" t="str">
        <f t="shared" si="58"/>
        <v>IC.SC.220904</v>
      </c>
      <c r="K485" s="115" t="s">
        <v>12906</v>
      </c>
      <c r="M485" s="119" t="str">
        <f t="shared" si="59"/>
        <v>PI.IC.SC.220904.01</v>
      </c>
      <c r="N485" s="119"/>
      <c r="O485" s="119" t="str">
        <f t="shared" si="60"/>
        <v>PH.IC.SC.220904.01</v>
      </c>
      <c r="Q485" s="119" t="str">
        <f t="shared" si="57"/>
        <v>CL.IC.SC.220904.01</v>
      </c>
      <c r="AR485" s="114" t="s">
        <v>12773</v>
      </c>
      <c r="AS485" s="114">
        <v>1678</v>
      </c>
    </row>
    <row r="486" spans="1:45" s="114" customFormat="1" ht="15">
      <c r="A486" s="114" t="s">
        <v>3576</v>
      </c>
      <c r="C486" s="115" t="s">
        <v>10705</v>
      </c>
      <c r="D486" s="114" t="s">
        <v>14374</v>
      </c>
      <c r="E486" s="115" t="s">
        <v>11829</v>
      </c>
      <c r="F486" s="114" t="s">
        <v>14375</v>
      </c>
      <c r="G486" s="115" t="s">
        <v>14376</v>
      </c>
      <c r="H486" s="115" t="s">
        <v>11848</v>
      </c>
      <c r="I486" s="114">
        <v>0</v>
      </c>
      <c r="J486" s="127" t="str">
        <f t="shared" si="58"/>
        <v>IC.SC.221001</v>
      </c>
      <c r="K486" s="115" t="s">
        <v>12906</v>
      </c>
      <c r="M486" s="119" t="str">
        <f t="shared" si="59"/>
        <v>PI.IC.SC.221001.01</v>
      </c>
      <c r="N486" s="119"/>
      <c r="O486" s="119" t="str">
        <f t="shared" si="60"/>
        <v>PH.IC.SC.221001.01</v>
      </c>
      <c r="Q486" s="119" t="str">
        <f t="shared" si="57"/>
        <v>CL.IC.SC.221001.01</v>
      </c>
      <c r="AR486" s="114" t="s">
        <v>12773</v>
      </c>
      <c r="AS486" s="114">
        <v>1678</v>
      </c>
    </row>
    <row r="487" spans="1:45" s="114" customFormat="1" ht="15">
      <c r="A487" s="114" t="s">
        <v>3576</v>
      </c>
      <c r="C487" s="115" t="s">
        <v>10705</v>
      </c>
      <c r="E487" s="115" t="s">
        <v>11829</v>
      </c>
      <c r="F487" s="114" t="s">
        <v>14375</v>
      </c>
      <c r="G487" s="115" t="s">
        <v>14377</v>
      </c>
      <c r="H487" s="115" t="s">
        <v>12030</v>
      </c>
      <c r="I487" s="114">
        <v>1</v>
      </c>
      <c r="J487" s="127" t="str">
        <f t="shared" si="58"/>
        <v>IC.SC.221002</v>
      </c>
      <c r="K487" s="115" t="s">
        <v>12906</v>
      </c>
      <c r="M487" s="119" t="str">
        <f t="shared" si="59"/>
        <v>PI.IC.SC.221002.01</v>
      </c>
      <c r="N487" s="119"/>
      <c r="O487" s="119" t="str">
        <f t="shared" si="60"/>
        <v>PH.IC.SC.221002.01</v>
      </c>
      <c r="Q487" s="119" t="str">
        <f t="shared" si="57"/>
        <v>CL.IC.SC.221002.01</v>
      </c>
      <c r="AR487" s="114" t="s">
        <v>12773</v>
      </c>
      <c r="AS487" s="114">
        <v>1678</v>
      </c>
    </row>
    <row r="488" spans="1:45" s="114" customFormat="1" ht="15">
      <c r="A488" s="114" t="s">
        <v>3576</v>
      </c>
      <c r="C488" s="115" t="s">
        <v>10705</v>
      </c>
      <c r="E488" s="115" t="s">
        <v>11829</v>
      </c>
      <c r="F488" s="114" t="s">
        <v>14375</v>
      </c>
      <c r="G488" s="115" t="s">
        <v>14378</v>
      </c>
      <c r="H488" s="115" t="s">
        <v>12032</v>
      </c>
      <c r="I488" s="114">
        <v>2</v>
      </c>
      <c r="J488" s="127" t="str">
        <f t="shared" si="58"/>
        <v>IC.SC.221003</v>
      </c>
      <c r="K488" s="115" t="s">
        <v>12906</v>
      </c>
      <c r="M488" s="119" t="str">
        <f t="shared" si="59"/>
        <v>PI.IC.SC.221003.01</v>
      </c>
      <c r="N488" s="119"/>
      <c r="O488" s="119" t="str">
        <f t="shared" si="60"/>
        <v>PH.IC.SC.221003.01</v>
      </c>
      <c r="Q488" s="119" t="str">
        <f t="shared" si="57"/>
        <v>CL.IC.SC.221003.01</v>
      </c>
      <c r="AR488" s="114" t="s">
        <v>12773</v>
      </c>
      <c r="AS488" s="114">
        <v>1678</v>
      </c>
    </row>
    <row r="489" spans="1:45" s="114" customFormat="1" ht="15">
      <c r="A489" s="114" t="s">
        <v>3576</v>
      </c>
      <c r="C489" s="115" t="s">
        <v>10705</v>
      </c>
      <c r="E489" s="115" t="s">
        <v>11829</v>
      </c>
      <c r="F489" s="114" t="s">
        <v>14375</v>
      </c>
      <c r="G489" s="115" t="s">
        <v>14379</v>
      </c>
      <c r="H489" s="115" t="s">
        <v>12028</v>
      </c>
      <c r="I489" s="114">
        <v>4</v>
      </c>
      <c r="J489" s="127" t="str">
        <f t="shared" si="58"/>
        <v>IC.SC.221004</v>
      </c>
      <c r="K489" s="115" t="s">
        <v>12906</v>
      </c>
      <c r="M489" s="119" t="str">
        <f t="shared" si="59"/>
        <v>PI.IC.SC.221004.01</v>
      </c>
      <c r="N489" s="119"/>
      <c r="O489" s="119" t="str">
        <f t="shared" si="60"/>
        <v>PH.IC.SC.221004.01</v>
      </c>
      <c r="Q489" s="119" t="str">
        <f t="shared" si="57"/>
        <v>CL.IC.SC.221004.01</v>
      </c>
      <c r="AR489" s="114" t="s">
        <v>12773</v>
      </c>
      <c r="AS489" s="114">
        <v>1678</v>
      </c>
    </row>
    <row r="490" spans="1:45" s="114" customFormat="1" ht="15">
      <c r="A490" s="114" t="s">
        <v>3576</v>
      </c>
      <c r="C490" s="115" t="s">
        <v>10705</v>
      </c>
      <c r="D490" s="114" t="s">
        <v>14380</v>
      </c>
      <c r="E490" s="115" t="s">
        <v>12099</v>
      </c>
      <c r="F490" s="114" t="s">
        <v>14381</v>
      </c>
      <c r="G490" s="115" t="s">
        <v>14382</v>
      </c>
      <c r="H490" s="115" t="s">
        <v>11848</v>
      </c>
      <c r="I490" s="114">
        <v>0</v>
      </c>
      <c r="J490" s="127" t="str">
        <f t="shared" si="58"/>
        <v>IC.SC.221101</v>
      </c>
      <c r="K490" s="115" t="s">
        <v>12906</v>
      </c>
      <c r="M490" s="119" t="str">
        <f t="shared" si="59"/>
        <v>PI.IC.SC.221101.01</v>
      </c>
      <c r="N490" s="119"/>
      <c r="O490" s="119" t="str">
        <f t="shared" si="60"/>
        <v>PH.IC.SC.221101.01</v>
      </c>
      <c r="Q490" s="119" t="str">
        <f t="shared" si="57"/>
        <v>CL.IC.SC.221101.01</v>
      </c>
      <c r="AR490" s="114" t="s">
        <v>12773</v>
      </c>
      <c r="AS490" s="114">
        <v>1678</v>
      </c>
    </row>
    <row r="491" spans="1:45" s="114" customFormat="1" ht="15">
      <c r="A491" s="114" t="s">
        <v>3576</v>
      </c>
      <c r="C491" s="115" t="s">
        <v>10705</v>
      </c>
      <c r="E491" s="115" t="s">
        <v>12099</v>
      </c>
      <c r="F491" s="114" t="s">
        <v>14381</v>
      </c>
      <c r="G491" s="115" t="s">
        <v>14383</v>
      </c>
      <c r="H491" s="115" t="s">
        <v>12030</v>
      </c>
      <c r="I491" s="114">
        <v>3</v>
      </c>
      <c r="J491" s="127" t="str">
        <f t="shared" si="58"/>
        <v>IC.SC.221102</v>
      </c>
      <c r="K491" s="115" t="s">
        <v>12906</v>
      </c>
      <c r="M491" s="119" t="str">
        <f t="shared" si="59"/>
        <v>PI.IC.SC.221102.01</v>
      </c>
      <c r="N491" s="119"/>
      <c r="O491" s="119" t="str">
        <f t="shared" si="60"/>
        <v>PH.IC.SC.221102.01</v>
      </c>
      <c r="Q491" s="119" t="str">
        <f t="shared" ref="Q491:Q493" si="61">CONCATENATE("CL.",J491,".",K491)</f>
        <v>CL.IC.SC.221102.01</v>
      </c>
      <c r="AR491" s="114" t="s">
        <v>12773</v>
      </c>
      <c r="AS491" s="114">
        <v>1678</v>
      </c>
    </row>
    <row r="492" spans="1:45" s="114" customFormat="1" ht="15">
      <c r="A492" s="114" t="s">
        <v>3576</v>
      </c>
      <c r="C492" s="115" t="s">
        <v>10705</v>
      </c>
      <c r="E492" s="115" t="s">
        <v>12099</v>
      </c>
      <c r="F492" s="114" t="s">
        <v>14381</v>
      </c>
      <c r="G492" s="115" t="s">
        <v>14384</v>
      </c>
      <c r="H492" s="115" t="s">
        <v>12032</v>
      </c>
      <c r="I492" s="114">
        <v>5</v>
      </c>
      <c r="J492" s="127" t="str">
        <f t="shared" si="58"/>
        <v>IC.SC.221103</v>
      </c>
      <c r="K492" s="115" t="s">
        <v>12906</v>
      </c>
      <c r="M492" s="119" t="str">
        <f t="shared" si="59"/>
        <v>PI.IC.SC.221103.01</v>
      </c>
      <c r="N492" s="119"/>
      <c r="O492" s="119" t="str">
        <f t="shared" si="60"/>
        <v>PH.IC.SC.221103.01</v>
      </c>
      <c r="Q492" s="119" t="str">
        <f t="shared" si="61"/>
        <v>CL.IC.SC.221103.01</v>
      </c>
      <c r="AR492" s="114" t="s">
        <v>12773</v>
      </c>
      <c r="AS492" s="114">
        <v>1678</v>
      </c>
    </row>
    <row r="493" spans="1:45" s="114" customFormat="1" ht="15">
      <c r="A493" s="114" t="s">
        <v>3576</v>
      </c>
      <c r="C493" s="115" t="s">
        <v>10705</v>
      </c>
      <c r="D493" s="114" t="s">
        <v>13911</v>
      </c>
      <c r="E493" s="115" t="s">
        <v>12100</v>
      </c>
      <c r="F493" s="114" t="s">
        <v>14385</v>
      </c>
      <c r="G493" s="115" t="s">
        <v>13920</v>
      </c>
      <c r="H493" s="115" t="s">
        <v>11848</v>
      </c>
      <c r="J493" s="127" t="str">
        <f t="shared" si="58"/>
        <v>IC.SC.221201</v>
      </c>
      <c r="K493" s="115" t="s">
        <v>12906</v>
      </c>
      <c r="M493" s="119" t="str">
        <f t="shared" si="59"/>
        <v>PI.IC.SC.221201.01</v>
      </c>
      <c r="N493" s="119"/>
      <c r="O493" s="119" t="str">
        <f t="shared" si="60"/>
        <v>PH.IC.SC.221201.01</v>
      </c>
      <c r="Q493" s="119" t="str">
        <f t="shared" si="61"/>
        <v>CL.IC.SC.221201.01</v>
      </c>
      <c r="AR493" s="114" t="s">
        <v>12773</v>
      </c>
      <c r="AS493" s="114">
        <v>1678</v>
      </c>
    </row>
    <row r="494" spans="1:45" s="114" customFormat="1" ht="15">
      <c r="A494" s="114" t="s">
        <v>3576</v>
      </c>
      <c r="B494" s="114" t="s">
        <v>14397</v>
      </c>
      <c r="C494" s="115" t="s">
        <v>10706</v>
      </c>
      <c r="D494" s="114" t="s">
        <v>14398</v>
      </c>
      <c r="E494" s="115" t="s">
        <v>11848</v>
      </c>
      <c r="F494" s="114" t="s">
        <v>14399</v>
      </c>
      <c r="G494" s="115" t="s">
        <v>14400</v>
      </c>
      <c r="H494" s="115" t="s">
        <v>11848</v>
      </c>
      <c r="I494" s="114">
        <v>0</v>
      </c>
      <c r="J494" s="127" t="str">
        <f t="shared" ref="J494:J522" si="62">CONCATENATE("IC.SC.",C494,E494,H494)</f>
        <v>IC.SC.230101</v>
      </c>
      <c r="K494" s="115" t="s">
        <v>12906</v>
      </c>
      <c r="M494" s="119" t="str">
        <f t="shared" ref="M494:M522" si="63">CONCATENATE("PI.",J494,".",K494)</f>
        <v>PI.IC.SC.230101.01</v>
      </c>
      <c r="N494" s="119"/>
      <c r="O494" s="119" t="str">
        <f t="shared" ref="O494:O522" si="64">CONCATENATE("PH.",J494,".",K494)</f>
        <v>PH.IC.SC.230101.01</v>
      </c>
      <c r="Q494" s="119" t="str">
        <f t="shared" ref="Q494:Q522" si="65">CONCATENATE("CL.",J494,".",K494)</f>
        <v>CL.IC.SC.230101.01</v>
      </c>
      <c r="AR494" s="114" t="s">
        <v>12773</v>
      </c>
      <c r="AS494" s="114">
        <v>1685</v>
      </c>
    </row>
    <row r="495" spans="1:45" s="114" customFormat="1" ht="15">
      <c r="A495" s="114" t="s">
        <v>3576</v>
      </c>
      <c r="C495" s="115" t="s">
        <v>10706</v>
      </c>
      <c r="E495" s="115" t="s">
        <v>11848</v>
      </c>
      <c r="F495" s="114" t="s">
        <v>14399</v>
      </c>
      <c r="G495" s="115" t="s">
        <v>14401</v>
      </c>
      <c r="H495" s="115" t="s">
        <v>12030</v>
      </c>
      <c r="I495" s="114">
        <v>1</v>
      </c>
      <c r="J495" s="127" t="str">
        <f t="shared" si="62"/>
        <v>IC.SC.230102</v>
      </c>
      <c r="K495" s="115" t="s">
        <v>12906</v>
      </c>
      <c r="M495" s="119" t="str">
        <f t="shared" si="63"/>
        <v>PI.IC.SC.230102.01</v>
      </c>
      <c r="N495" s="119"/>
      <c r="O495" s="119" t="str">
        <f t="shared" si="64"/>
        <v>PH.IC.SC.230102.01</v>
      </c>
      <c r="Q495" s="119" t="str">
        <f t="shared" si="65"/>
        <v>CL.IC.SC.230102.01</v>
      </c>
      <c r="AR495" s="114" t="s">
        <v>12773</v>
      </c>
      <c r="AS495" s="114">
        <v>1685</v>
      </c>
    </row>
    <row r="496" spans="1:45" s="114" customFormat="1" ht="15">
      <c r="A496" s="114" t="s">
        <v>3576</v>
      </c>
      <c r="C496" s="115" t="s">
        <v>10706</v>
      </c>
      <c r="E496" s="115" t="s">
        <v>11848</v>
      </c>
      <c r="F496" s="114" t="s">
        <v>14399</v>
      </c>
      <c r="G496" s="115" t="s">
        <v>14402</v>
      </c>
      <c r="H496" s="115" t="s">
        <v>12032</v>
      </c>
      <c r="I496" s="114">
        <v>2</v>
      </c>
      <c r="J496" s="127" t="str">
        <f t="shared" si="62"/>
        <v>IC.SC.230103</v>
      </c>
      <c r="K496" s="115" t="s">
        <v>12906</v>
      </c>
      <c r="M496" s="119" t="str">
        <f t="shared" si="63"/>
        <v>PI.IC.SC.230103.01</v>
      </c>
      <c r="N496" s="119"/>
      <c r="O496" s="119" t="str">
        <f t="shared" si="64"/>
        <v>PH.IC.SC.230103.01</v>
      </c>
      <c r="Q496" s="119" t="str">
        <f t="shared" si="65"/>
        <v>CL.IC.SC.230103.01</v>
      </c>
      <c r="AR496" s="114" t="s">
        <v>12773</v>
      </c>
      <c r="AS496" s="114">
        <v>1685</v>
      </c>
    </row>
    <row r="497" spans="1:45" s="114" customFormat="1" ht="15">
      <c r="A497" s="114" t="s">
        <v>3576</v>
      </c>
      <c r="C497" s="115" t="s">
        <v>10706</v>
      </c>
      <c r="E497" s="115" t="s">
        <v>11848</v>
      </c>
      <c r="F497" s="114" t="s">
        <v>14399</v>
      </c>
      <c r="G497" s="115" t="s">
        <v>14403</v>
      </c>
      <c r="H497" s="115" t="s">
        <v>12028</v>
      </c>
      <c r="J497" s="127" t="str">
        <f t="shared" si="62"/>
        <v>IC.SC.230104</v>
      </c>
      <c r="K497" s="115" t="s">
        <v>12906</v>
      </c>
      <c r="M497" s="119" t="str">
        <f t="shared" si="63"/>
        <v>PI.IC.SC.230104.01</v>
      </c>
      <c r="N497" s="119"/>
      <c r="O497" s="119" t="str">
        <f t="shared" si="64"/>
        <v>PH.IC.SC.230104.01</v>
      </c>
      <c r="Q497" s="119" t="str">
        <f t="shared" si="65"/>
        <v>CL.IC.SC.230104.01</v>
      </c>
      <c r="AR497" s="114" t="s">
        <v>12773</v>
      </c>
      <c r="AS497" s="114">
        <v>1685</v>
      </c>
    </row>
    <row r="498" spans="1:45" s="114" customFormat="1" ht="15">
      <c r="A498" s="114" t="s">
        <v>3576</v>
      </c>
      <c r="C498" s="115" t="s">
        <v>10706</v>
      </c>
      <c r="D498" s="114" t="s">
        <v>14404</v>
      </c>
      <c r="E498" s="115" t="s">
        <v>12030</v>
      </c>
      <c r="F498" s="114" t="s">
        <v>14405</v>
      </c>
      <c r="G498" s="115" t="s">
        <v>14406</v>
      </c>
      <c r="H498" s="115" t="s">
        <v>11848</v>
      </c>
      <c r="I498" s="114">
        <v>0</v>
      </c>
      <c r="J498" s="127" t="str">
        <f t="shared" si="62"/>
        <v>IC.SC.230201</v>
      </c>
      <c r="K498" s="115" t="s">
        <v>12906</v>
      </c>
      <c r="M498" s="119" t="str">
        <f t="shared" si="63"/>
        <v>PI.IC.SC.230201.01</v>
      </c>
      <c r="N498" s="119"/>
      <c r="O498" s="119" t="str">
        <f t="shared" si="64"/>
        <v>PH.IC.SC.230201.01</v>
      </c>
      <c r="Q498" s="119" t="str">
        <f t="shared" si="65"/>
        <v>CL.IC.SC.230201.01</v>
      </c>
      <c r="AR498" s="114" t="s">
        <v>12773</v>
      </c>
      <c r="AS498" s="114">
        <v>1685</v>
      </c>
    </row>
    <row r="499" spans="1:45" s="114" customFormat="1" ht="15">
      <c r="A499" s="114" t="s">
        <v>3576</v>
      </c>
      <c r="C499" s="115" t="s">
        <v>10706</v>
      </c>
      <c r="E499" s="115" t="s">
        <v>12030</v>
      </c>
      <c r="F499" s="114" t="s">
        <v>14405</v>
      </c>
      <c r="G499" s="115" t="s">
        <v>14407</v>
      </c>
      <c r="H499" s="115" t="s">
        <v>12030</v>
      </c>
      <c r="I499" s="114">
        <v>1</v>
      </c>
      <c r="J499" s="127" t="str">
        <f t="shared" si="62"/>
        <v>IC.SC.230202</v>
      </c>
      <c r="K499" s="115" t="s">
        <v>12906</v>
      </c>
      <c r="M499" s="119" t="str">
        <f t="shared" si="63"/>
        <v>PI.IC.SC.230202.01</v>
      </c>
      <c r="N499" s="119"/>
      <c r="O499" s="119" t="str">
        <f t="shared" si="64"/>
        <v>PH.IC.SC.230202.01</v>
      </c>
      <c r="Q499" s="119" t="str">
        <f t="shared" si="65"/>
        <v>CL.IC.SC.230202.01</v>
      </c>
      <c r="AR499" s="114" t="s">
        <v>12773</v>
      </c>
      <c r="AS499" s="114">
        <v>1685</v>
      </c>
    </row>
    <row r="500" spans="1:45" s="114" customFormat="1" ht="15">
      <c r="A500" s="114" t="s">
        <v>3576</v>
      </c>
      <c r="C500" s="115" t="s">
        <v>10706</v>
      </c>
      <c r="E500" s="115" t="s">
        <v>12030</v>
      </c>
      <c r="F500" s="114" t="s">
        <v>14405</v>
      </c>
      <c r="G500" s="115" t="s">
        <v>14408</v>
      </c>
      <c r="H500" s="115" t="s">
        <v>12032</v>
      </c>
      <c r="I500" s="114">
        <v>2</v>
      </c>
      <c r="J500" s="127" t="str">
        <f t="shared" si="62"/>
        <v>IC.SC.230203</v>
      </c>
      <c r="K500" s="115" t="s">
        <v>12906</v>
      </c>
      <c r="M500" s="119" t="str">
        <f t="shared" si="63"/>
        <v>PI.IC.SC.230203.01</v>
      </c>
      <c r="N500" s="119"/>
      <c r="O500" s="119" t="str">
        <f t="shared" si="64"/>
        <v>PH.IC.SC.230203.01</v>
      </c>
      <c r="Q500" s="119" t="str">
        <f t="shared" si="65"/>
        <v>CL.IC.SC.230203.01</v>
      </c>
      <c r="AR500" s="114" t="s">
        <v>12773</v>
      </c>
      <c r="AS500" s="114">
        <v>1685</v>
      </c>
    </row>
    <row r="501" spans="1:45" s="114" customFormat="1" ht="15">
      <c r="A501" s="114" t="s">
        <v>3576</v>
      </c>
      <c r="C501" s="115" t="s">
        <v>10706</v>
      </c>
      <c r="E501" s="115" t="s">
        <v>12030</v>
      </c>
      <c r="F501" s="114" t="s">
        <v>14405</v>
      </c>
      <c r="G501" s="115" t="s">
        <v>14409</v>
      </c>
      <c r="H501" s="115" t="s">
        <v>12028</v>
      </c>
      <c r="J501" s="127" t="str">
        <f t="shared" si="62"/>
        <v>IC.SC.230204</v>
      </c>
      <c r="K501" s="115" t="s">
        <v>12906</v>
      </c>
      <c r="M501" s="119" t="str">
        <f t="shared" si="63"/>
        <v>PI.IC.SC.230204.01</v>
      </c>
      <c r="N501" s="119"/>
      <c r="O501" s="119" t="str">
        <f t="shared" si="64"/>
        <v>PH.IC.SC.230204.01</v>
      </c>
      <c r="Q501" s="119" t="str">
        <f t="shared" si="65"/>
        <v>CL.IC.SC.230204.01</v>
      </c>
      <c r="AR501" s="114" t="s">
        <v>12773</v>
      </c>
      <c r="AS501" s="114">
        <v>1685</v>
      </c>
    </row>
    <row r="502" spans="1:45" s="114" customFormat="1" ht="15">
      <c r="A502" s="114" t="s">
        <v>3576</v>
      </c>
      <c r="C502" s="115" t="s">
        <v>10706</v>
      </c>
      <c r="D502" s="114" t="s">
        <v>14410</v>
      </c>
      <c r="E502" s="115" t="s">
        <v>12032</v>
      </c>
      <c r="F502" s="114" t="s">
        <v>14411</v>
      </c>
      <c r="G502" s="115" t="s">
        <v>14376</v>
      </c>
      <c r="H502" s="115" t="s">
        <v>11848</v>
      </c>
      <c r="I502" s="114">
        <v>0</v>
      </c>
      <c r="J502" s="127" t="str">
        <f t="shared" si="62"/>
        <v>IC.SC.230301</v>
      </c>
      <c r="K502" s="115" t="s">
        <v>12906</v>
      </c>
      <c r="M502" s="119" t="str">
        <f t="shared" si="63"/>
        <v>PI.IC.SC.230301.01</v>
      </c>
      <c r="N502" s="119"/>
      <c r="O502" s="119" t="str">
        <f t="shared" si="64"/>
        <v>PH.IC.SC.230301.01</v>
      </c>
      <c r="Q502" s="119" t="str">
        <f t="shared" si="65"/>
        <v>CL.IC.SC.230301.01</v>
      </c>
      <c r="AR502" s="114" t="s">
        <v>12773</v>
      </c>
      <c r="AS502" s="114">
        <v>1685</v>
      </c>
    </row>
    <row r="503" spans="1:45" s="114" customFormat="1" ht="15">
      <c r="A503" s="114" t="s">
        <v>3576</v>
      </c>
      <c r="C503" s="115" t="s">
        <v>10706</v>
      </c>
      <c r="E503" s="115" t="s">
        <v>12032</v>
      </c>
      <c r="F503" s="114" t="s">
        <v>14411</v>
      </c>
      <c r="G503" s="115" t="s">
        <v>14412</v>
      </c>
      <c r="H503" s="115" t="s">
        <v>12030</v>
      </c>
      <c r="I503" s="114">
        <v>1</v>
      </c>
      <c r="J503" s="127" t="str">
        <f t="shared" si="62"/>
        <v>IC.SC.230302</v>
      </c>
      <c r="K503" s="115" t="s">
        <v>12906</v>
      </c>
      <c r="M503" s="119" t="str">
        <f t="shared" si="63"/>
        <v>PI.IC.SC.230302.01</v>
      </c>
      <c r="N503" s="119"/>
      <c r="O503" s="119" t="str">
        <f t="shared" si="64"/>
        <v>PH.IC.SC.230302.01</v>
      </c>
      <c r="Q503" s="119" t="str">
        <f t="shared" si="65"/>
        <v>CL.IC.SC.230302.01</v>
      </c>
      <c r="AR503" s="114" t="s">
        <v>12773</v>
      </c>
      <c r="AS503" s="114">
        <v>1685</v>
      </c>
    </row>
    <row r="504" spans="1:45" s="114" customFormat="1" ht="15">
      <c r="A504" s="114" t="s">
        <v>3576</v>
      </c>
      <c r="C504" s="115" t="s">
        <v>10706</v>
      </c>
      <c r="E504" s="115" t="s">
        <v>12032</v>
      </c>
      <c r="F504" s="114" t="s">
        <v>14411</v>
      </c>
      <c r="G504" s="115" t="s">
        <v>14413</v>
      </c>
      <c r="H504" s="115" t="s">
        <v>12032</v>
      </c>
      <c r="I504" s="114">
        <v>2</v>
      </c>
      <c r="J504" s="127" t="str">
        <f t="shared" si="62"/>
        <v>IC.SC.230303</v>
      </c>
      <c r="K504" s="115" t="s">
        <v>12906</v>
      </c>
      <c r="M504" s="119" t="str">
        <f t="shared" si="63"/>
        <v>PI.IC.SC.230303.01</v>
      </c>
      <c r="N504" s="119"/>
      <c r="O504" s="119" t="str">
        <f t="shared" si="64"/>
        <v>PH.IC.SC.230303.01</v>
      </c>
      <c r="Q504" s="119" t="str">
        <f t="shared" si="65"/>
        <v>CL.IC.SC.230303.01</v>
      </c>
      <c r="AR504" s="114" t="s">
        <v>12773</v>
      </c>
      <c r="AS504" s="114">
        <v>1685</v>
      </c>
    </row>
    <row r="505" spans="1:45" s="114" customFormat="1" ht="15">
      <c r="A505" s="114" t="s">
        <v>3576</v>
      </c>
      <c r="C505" s="115" t="s">
        <v>10706</v>
      </c>
      <c r="E505" s="115" t="s">
        <v>12032</v>
      </c>
      <c r="F505" s="114" t="s">
        <v>14411</v>
      </c>
      <c r="G505" s="115" t="s">
        <v>14414</v>
      </c>
      <c r="H505" s="115" t="s">
        <v>12028</v>
      </c>
      <c r="J505" s="127" t="str">
        <f t="shared" si="62"/>
        <v>IC.SC.230304</v>
      </c>
      <c r="K505" s="115" t="s">
        <v>12906</v>
      </c>
      <c r="M505" s="119" t="str">
        <f t="shared" si="63"/>
        <v>PI.IC.SC.230304.01</v>
      </c>
      <c r="N505" s="119"/>
      <c r="O505" s="119" t="str">
        <f t="shared" si="64"/>
        <v>PH.IC.SC.230304.01</v>
      </c>
      <c r="Q505" s="119" t="str">
        <f t="shared" si="65"/>
        <v>CL.IC.SC.230304.01</v>
      </c>
      <c r="AR505" s="114" t="s">
        <v>12773</v>
      </c>
      <c r="AS505" s="114">
        <v>1685</v>
      </c>
    </row>
    <row r="506" spans="1:45" s="114" customFormat="1" ht="15">
      <c r="A506" s="114" t="s">
        <v>3576</v>
      </c>
      <c r="C506" s="115" t="s">
        <v>10706</v>
      </c>
      <c r="D506" s="114" t="s">
        <v>14415</v>
      </c>
      <c r="E506" s="115" t="s">
        <v>12028</v>
      </c>
      <c r="F506" s="114" t="s">
        <v>14416</v>
      </c>
      <c r="G506" s="115" t="s">
        <v>14376</v>
      </c>
      <c r="H506" s="115" t="s">
        <v>11848</v>
      </c>
      <c r="I506" s="114">
        <v>0</v>
      </c>
      <c r="J506" s="127" t="str">
        <f t="shared" si="62"/>
        <v>IC.SC.230401</v>
      </c>
      <c r="K506" s="115" t="s">
        <v>12906</v>
      </c>
      <c r="M506" s="119" t="str">
        <f t="shared" si="63"/>
        <v>PI.IC.SC.230401.01</v>
      </c>
      <c r="N506" s="119"/>
      <c r="O506" s="119" t="str">
        <f t="shared" si="64"/>
        <v>PH.IC.SC.230401.01</v>
      </c>
      <c r="Q506" s="119" t="str">
        <f t="shared" si="65"/>
        <v>CL.IC.SC.230401.01</v>
      </c>
      <c r="AR506" s="114" t="s">
        <v>12773</v>
      </c>
      <c r="AS506" s="114">
        <v>1685</v>
      </c>
    </row>
    <row r="507" spans="1:45" s="114" customFormat="1" ht="15">
      <c r="A507" s="114" t="s">
        <v>3576</v>
      </c>
      <c r="C507" s="115" t="s">
        <v>10706</v>
      </c>
      <c r="E507" s="115" t="s">
        <v>12028</v>
      </c>
      <c r="F507" s="114" t="s">
        <v>14416</v>
      </c>
      <c r="G507" s="115" t="s">
        <v>14417</v>
      </c>
      <c r="H507" s="115" t="s">
        <v>12030</v>
      </c>
      <c r="I507" s="114">
        <v>2</v>
      </c>
      <c r="J507" s="127" t="str">
        <f t="shared" si="62"/>
        <v>IC.SC.230402</v>
      </c>
      <c r="K507" s="115" t="s">
        <v>12906</v>
      </c>
      <c r="M507" s="119" t="str">
        <f t="shared" si="63"/>
        <v>PI.IC.SC.230402.01</v>
      </c>
      <c r="N507" s="119"/>
      <c r="O507" s="119" t="str">
        <f t="shared" si="64"/>
        <v>PH.IC.SC.230402.01</v>
      </c>
      <c r="Q507" s="119" t="str">
        <f t="shared" si="65"/>
        <v>CL.IC.SC.230402.01</v>
      </c>
      <c r="AR507" s="114" t="s">
        <v>12773</v>
      </c>
      <c r="AS507" s="114">
        <v>1685</v>
      </c>
    </row>
    <row r="508" spans="1:45" s="114" customFormat="1" ht="15">
      <c r="A508" s="114" t="s">
        <v>3576</v>
      </c>
      <c r="C508" s="115" t="s">
        <v>10706</v>
      </c>
      <c r="E508" s="115" t="s">
        <v>12028</v>
      </c>
      <c r="F508" s="114" t="s">
        <v>14416</v>
      </c>
      <c r="G508" s="115" t="s">
        <v>14418</v>
      </c>
      <c r="H508" s="115" t="s">
        <v>12032</v>
      </c>
      <c r="J508" s="127" t="str">
        <f t="shared" si="62"/>
        <v>IC.SC.230403</v>
      </c>
      <c r="K508" s="115" t="s">
        <v>12906</v>
      </c>
      <c r="M508" s="119" t="str">
        <f t="shared" si="63"/>
        <v>PI.IC.SC.230403.01</v>
      </c>
      <c r="N508" s="119"/>
      <c r="O508" s="119" t="str">
        <f t="shared" si="64"/>
        <v>PH.IC.SC.230403.01</v>
      </c>
      <c r="Q508" s="119" t="str">
        <f t="shared" si="65"/>
        <v>CL.IC.SC.230403.01</v>
      </c>
      <c r="AR508" s="114" t="s">
        <v>12773</v>
      </c>
      <c r="AS508" s="114">
        <v>1685</v>
      </c>
    </row>
    <row r="509" spans="1:45" s="114" customFormat="1" ht="15">
      <c r="A509" s="114" t="s">
        <v>3576</v>
      </c>
      <c r="C509" s="115" t="s">
        <v>10706</v>
      </c>
      <c r="D509" s="114" t="s">
        <v>14419</v>
      </c>
      <c r="E509" s="115" t="s">
        <v>12210</v>
      </c>
      <c r="F509" s="114" t="s">
        <v>14435</v>
      </c>
      <c r="G509" s="115" t="s">
        <v>14376</v>
      </c>
      <c r="H509" s="115" t="s">
        <v>11848</v>
      </c>
      <c r="I509" s="114">
        <v>0</v>
      </c>
      <c r="J509" s="127" t="str">
        <f t="shared" si="62"/>
        <v>IC.SC.230501</v>
      </c>
      <c r="K509" s="115" t="s">
        <v>12906</v>
      </c>
      <c r="M509" s="119" t="str">
        <f t="shared" si="63"/>
        <v>PI.IC.SC.230501.01</v>
      </c>
      <c r="N509" s="119"/>
      <c r="O509" s="119" t="str">
        <f t="shared" si="64"/>
        <v>PH.IC.SC.230501.01</v>
      </c>
      <c r="Q509" s="119" t="str">
        <f t="shared" si="65"/>
        <v>CL.IC.SC.230501.01</v>
      </c>
      <c r="AR509" s="114" t="s">
        <v>12773</v>
      </c>
      <c r="AS509" s="114">
        <v>1685</v>
      </c>
    </row>
    <row r="510" spans="1:45" s="114" customFormat="1" ht="15">
      <c r="A510" s="114" t="s">
        <v>3576</v>
      </c>
      <c r="C510" s="115" t="s">
        <v>10706</v>
      </c>
      <c r="E510" s="115" t="s">
        <v>12210</v>
      </c>
      <c r="F510" s="114" t="s">
        <v>14435</v>
      </c>
      <c r="G510" s="115" t="s">
        <v>14420</v>
      </c>
      <c r="H510" s="115" t="s">
        <v>12030</v>
      </c>
      <c r="I510" s="114">
        <v>1</v>
      </c>
      <c r="J510" s="127" t="str">
        <f t="shared" si="62"/>
        <v>IC.SC.230502</v>
      </c>
      <c r="K510" s="115" t="s">
        <v>12906</v>
      </c>
      <c r="M510" s="119" t="str">
        <f t="shared" si="63"/>
        <v>PI.IC.SC.230502.01</v>
      </c>
      <c r="N510" s="119"/>
      <c r="O510" s="119" t="str">
        <f t="shared" si="64"/>
        <v>PH.IC.SC.230502.01</v>
      </c>
      <c r="Q510" s="119" t="str">
        <f t="shared" si="65"/>
        <v>CL.IC.SC.230502.01</v>
      </c>
      <c r="AR510" s="114" t="s">
        <v>12773</v>
      </c>
      <c r="AS510" s="114">
        <v>1685</v>
      </c>
    </row>
    <row r="511" spans="1:45" s="114" customFormat="1" ht="15">
      <c r="A511" s="114" t="s">
        <v>3576</v>
      </c>
      <c r="C511" s="115" t="s">
        <v>10706</v>
      </c>
      <c r="E511" s="115" t="s">
        <v>12210</v>
      </c>
      <c r="F511" s="114" t="s">
        <v>14435</v>
      </c>
      <c r="G511" s="115" t="s">
        <v>14421</v>
      </c>
      <c r="H511" s="115" t="s">
        <v>12032</v>
      </c>
      <c r="I511" s="114">
        <v>2</v>
      </c>
      <c r="J511" s="127" t="str">
        <f t="shared" si="62"/>
        <v>IC.SC.230503</v>
      </c>
      <c r="K511" s="115" t="s">
        <v>12906</v>
      </c>
      <c r="M511" s="119" t="str">
        <f t="shared" si="63"/>
        <v>PI.IC.SC.230503.01</v>
      </c>
      <c r="N511" s="119"/>
      <c r="O511" s="119" t="str">
        <f t="shared" si="64"/>
        <v>PH.IC.SC.230503.01</v>
      </c>
      <c r="Q511" s="119" t="str">
        <f t="shared" si="65"/>
        <v>CL.IC.SC.230503.01</v>
      </c>
      <c r="AR511" s="114" t="s">
        <v>12773</v>
      </c>
      <c r="AS511" s="114">
        <v>1685</v>
      </c>
    </row>
    <row r="512" spans="1:45" s="114" customFormat="1" ht="15">
      <c r="A512" s="114" t="s">
        <v>3576</v>
      </c>
      <c r="C512" s="115" t="s">
        <v>10706</v>
      </c>
      <c r="E512" s="115" t="s">
        <v>12210</v>
      </c>
      <c r="F512" s="114" t="s">
        <v>14435</v>
      </c>
      <c r="G512" s="115" t="s">
        <v>14422</v>
      </c>
      <c r="H512" s="115" t="s">
        <v>12028</v>
      </c>
      <c r="J512" s="127" t="str">
        <f t="shared" si="62"/>
        <v>IC.SC.230504</v>
      </c>
      <c r="K512" s="115" t="s">
        <v>12906</v>
      </c>
      <c r="M512" s="119" t="str">
        <f t="shared" si="63"/>
        <v>PI.IC.SC.230504.01</v>
      </c>
      <c r="N512" s="119"/>
      <c r="O512" s="119" t="str">
        <f t="shared" si="64"/>
        <v>PH.IC.SC.230504.01</v>
      </c>
      <c r="Q512" s="119" t="str">
        <f t="shared" si="65"/>
        <v>CL.IC.SC.230504.01</v>
      </c>
      <c r="AR512" s="114" t="s">
        <v>12773</v>
      </c>
      <c r="AS512" s="114">
        <v>1685</v>
      </c>
    </row>
    <row r="513" spans="1:45" s="114" customFormat="1" ht="15">
      <c r="A513" s="114" t="s">
        <v>3576</v>
      </c>
      <c r="C513" s="115" t="s">
        <v>10706</v>
      </c>
      <c r="D513" s="114" t="s">
        <v>14425</v>
      </c>
      <c r="E513" s="115" t="s">
        <v>12212</v>
      </c>
      <c r="F513" s="114" t="s">
        <v>14424</v>
      </c>
      <c r="G513" s="115" t="s">
        <v>14376</v>
      </c>
      <c r="H513" s="115" t="s">
        <v>11848</v>
      </c>
      <c r="I513" s="114">
        <v>0</v>
      </c>
      <c r="J513" s="127" t="str">
        <f t="shared" si="62"/>
        <v>IC.SC.230601</v>
      </c>
      <c r="K513" s="115" t="s">
        <v>12906</v>
      </c>
      <c r="M513" s="119" t="str">
        <f t="shared" si="63"/>
        <v>PI.IC.SC.230601.01</v>
      </c>
      <c r="N513" s="119"/>
      <c r="O513" s="119" t="str">
        <f t="shared" si="64"/>
        <v>PH.IC.SC.230601.01</v>
      </c>
      <c r="Q513" s="119" t="str">
        <f t="shared" si="65"/>
        <v>CL.IC.SC.230601.01</v>
      </c>
      <c r="AR513" s="114" t="s">
        <v>12773</v>
      </c>
      <c r="AS513" s="114">
        <v>1685</v>
      </c>
    </row>
    <row r="514" spans="1:45" s="114" customFormat="1" ht="15">
      <c r="A514" s="114" t="s">
        <v>3576</v>
      </c>
      <c r="C514" s="115" t="s">
        <v>10706</v>
      </c>
      <c r="E514" s="115" t="s">
        <v>12212</v>
      </c>
      <c r="F514" s="114" t="s">
        <v>14424</v>
      </c>
      <c r="G514" s="115" t="s">
        <v>14417</v>
      </c>
      <c r="H514" s="115" t="s">
        <v>12030</v>
      </c>
      <c r="I514" s="114">
        <v>2</v>
      </c>
      <c r="J514" s="127" t="str">
        <f t="shared" si="62"/>
        <v>IC.SC.230602</v>
      </c>
      <c r="K514" s="115" t="s">
        <v>12906</v>
      </c>
      <c r="M514" s="119" t="str">
        <f t="shared" si="63"/>
        <v>PI.IC.SC.230602.01</v>
      </c>
      <c r="N514" s="119"/>
      <c r="O514" s="119" t="str">
        <f t="shared" si="64"/>
        <v>PH.IC.SC.230602.01</v>
      </c>
      <c r="Q514" s="119" t="str">
        <f t="shared" si="65"/>
        <v>CL.IC.SC.230602.01</v>
      </c>
      <c r="AR514" s="114" t="s">
        <v>12773</v>
      </c>
      <c r="AS514" s="114">
        <v>1685</v>
      </c>
    </row>
    <row r="515" spans="1:45" s="114" customFormat="1" ht="15">
      <c r="A515" s="114" t="s">
        <v>3576</v>
      </c>
      <c r="C515" s="115" t="s">
        <v>10706</v>
      </c>
      <c r="E515" s="115" t="s">
        <v>12212</v>
      </c>
      <c r="F515" s="114" t="s">
        <v>14424</v>
      </c>
      <c r="G515" s="115" t="s">
        <v>14423</v>
      </c>
      <c r="H515" s="115" t="s">
        <v>12032</v>
      </c>
      <c r="J515" s="127" t="str">
        <f t="shared" si="62"/>
        <v>IC.SC.230603</v>
      </c>
      <c r="K515" s="115" t="s">
        <v>12906</v>
      </c>
      <c r="M515" s="119" t="str">
        <f t="shared" si="63"/>
        <v>PI.IC.SC.230603.01</v>
      </c>
      <c r="N515" s="119"/>
      <c r="O515" s="119" t="str">
        <f t="shared" si="64"/>
        <v>PH.IC.SC.230603.01</v>
      </c>
      <c r="Q515" s="119" t="str">
        <f t="shared" si="65"/>
        <v>CL.IC.SC.230603.01</v>
      </c>
      <c r="AR515" s="114" t="s">
        <v>12773</v>
      </c>
      <c r="AS515" s="114">
        <v>1685</v>
      </c>
    </row>
    <row r="516" spans="1:45" s="114" customFormat="1" ht="15">
      <c r="A516" s="114" t="s">
        <v>3576</v>
      </c>
      <c r="C516" s="115" t="s">
        <v>10706</v>
      </c>
      <c r="D516" s="114" t="s">
        <v>14426</v>
      </c>
      <c r="E516" s="115" t="s">
        <v>12225</v>
      </c>
      <c r="F516" s="114" t="s">
        <v>14427</v>
      </c>
      <c r="G516" s="115" t="s">
        <v>14376</v>
      </c>
      <c r="H516" s="115" t="s">
        <v>11848</v>
      </c>
      <c r="I516" s="114">
        <v>0</v>
      </c>
      <c r="J516" s="127" t="str">
        <f t="shared" si="62"/>
        <v>IC.SC.230701</v>
      </c>
      <c r="K516" s="115" t="s">
        <v>12906</v>
      </c>
      <c r="M516" s="119" t="str">
        <f t="shared" si="63"/>
        <v>PI.IC.SC.230701.01</v>
      </c>
      <c r="N516" s="119"/>
      <c r="O516" s="119" t="str">
        <f t="shared" si="64"/>
        <v>PH.IC.SC.230701.01</v>
      </c>
      <c r="Q516" s="119" t="str">
        <f t="shared" si="65"/>
        <v>CL.IC.SC.230701.01</v>
      </c>
      <c r="AR516" s="114" t="s">
        <v>12773</v>
      </c>
      <c r="AS516" s="114">
        <v>1685</v>
      </c>
    </row>
    <row r="517" spans="1:45" s="114" customFormat="1" ht="15">
      <c r="A517" s="114" t="s">
        <v>3576</v>
      </c>
      <c r="C517" s="115" t="s">
        <v>10706</v>
      </c>
      <c r="E517" s="115" t="s">
        <v>12225</v>
      </c>
      <c r="F517" s="114" t="s">
        <v>14427</v>
      </c>
      <c r="G517" s="115" t="s">
        <v>14417</v>
      </c>
      <c r="H517" s="115" t="s">
        <v>12030</v>
      </c>
      <c r="I517" s="114">
        <v>2</v>
      </c>
      <c r="J517" s="127" t="str">
        <f t="shared" si="62"/>
        <v>IC.SC.230702</v>
      </c>
      <c r="K517" s="115" t="s">
        <v>12906</v>
      </c>
      <c r="M517" s="119" t="str">
        <f t="shared" si="63"/>
        <v>PI.IC.SC.230702.01</v>
      </c>
      <c r="N517" s="119"/>
      <c r="O517" s="119" t="str">
        <f t="shared" si="64"/>
        <v>PH.IC.SC.230702.01</v>
      </c>
      <c r="Q517" s="119" t="str">
        <f t="shared" si="65"/>
        <v>CL.IC.SC.230702.01</v>
      </c>
      <c r="AR517" s="114" t="s">
        <v>12773</v>
      </c>
      <c r="AS517" s="114">
        <v>1685</v>
      </c>
    </row>
    <row r="518" spans="1:45" s="114" customFormat="1" ht="15">
      <c r="A518" s="114" t="s">
        <v>3576</v>
      </c>
      <c r="C518" s="115" t="s">
        <v>10706</v>
      </c>
      <c r="E518" s="115" t="s">
        <v>12225</v>
      </c>
      <c r="F518" s="114" t="s">
        <v>14427</v>
      </c>
      <c r="G518" s="115" t="s">
        <v>14428</v>
      </c>
      <c r="H518" s="115" t="s">
        <v>12032</v>
      </c>
      <c r="J518" s="127" t="str">
        <f t="shared" si="62"/>
        <v>IC.SC.230703</v>
      </c>
      <c r="K518" s="115" t="s">
        <v>12906</v>
      </c>
      <c r="M518" s="119" t="str">
        <f t="shared" si="63"/>
        <v>PI.IC.SC.230703.01</v>
      </c>
      <c r="N518" s="119"/>
      <c r="O518" s="119" t="str">
        <f t="shared" si="64"/>
        <v>PH.IC.SC.230703.01</v>
      </c>
      <c r="Q518" s="119" t="str">
        <f t="shared" si="65"/>
        <v>CL.IC.SC.230703.01</v>
      </c>
      <c r="AR518" s="114" t="s">
        <v>12773</v>
      </c>
      <c r="AS518" s="114">
        <v>1685</v>
      </c>
    </row>
    <row r="519" spans="1:45" s="114" customFormat="1" ht="15">
      <c r="A519" s="114" t="s">
        <v>3576</v>
      </c>
      <c r="C519" s="115" t="s">
        <v>10706</v>
      </c>
      <c r="D519" s="114" t="s">
        <v>14429</v>
      </c>
      <c r="E519" s="115" t="s">
        <v>11638</v>
      </c>
      <c r="F519" s="114" t="s">
        <v>14430</v>
      </c>
      <c r="G519" s="115" t="s">
        <v>14376</v>
      </c>
      <c r="H519" s="115" t="s">
        <v>11848</v>
      </c>
      <c r="I519" s="114">
        <v>0</v>
      </c>
      <c r="J519" s="127" t="str">
        <f t="shared" si="62"/>
        <v>IC.SC.230801</v>
      </c>
      <c r="K519" s="115" t="s">
        <v>12906</v>
      </c>
      <c r="M519" s="119" t="str">
        <f t="shared" si="63"/>
        <v>PI.IC.SC.230801.01</v>
      </c>
      <c r="N519" s="119"/>
      <c r="O519" s="119" t="str">
        <f t="shared" si="64"/>
        <v>PH.IC.SC.230801.01</v>
      </c>
      <c r="Q519" s="119" t="str">
        <f t="shared" si="65"/>
        <v>CL.IC.SC.230801.01</v>
      </c>
      <c r="AR519" s="114" t="s">
        <v>12773</v>
      </c>
      <c r="AS519" s="114">
        <v>1685</v>
      </c>
    </row>
    <row r="520" spans="1:45" s="114" customFormat="1" ht="15">
      <c r="A520" s="114" t="s">
        <v>3576</v>
      </c>
      <c r="C520" s="115" t="s">
        <v>10706</v>
      </c>
      <c r="E520" s="115" t="s">
        <v>11638</v>
      </c>
      <c r="F520" s="114" t="s">
        <v>14430</v>
      </c>
      <c r="G520" s="115" t="s">
        <v>14431</v>
      </c>
      <c r="H520" s="115" t="s">
        <v>12030</v>
      </c>
      <c r="I520" s="114">
        <v>2</v>
      </c>
      <c r="J520" s="127" t="str">
        <f t="shared" si="62"/>
        <v>IC.SC.230802</v>
      </c>
      <c r="K520" s="115" t="s">
        <v>12906</v>
      </c>
      <c r="M520" s="119" t="str">
        <f t="shared" si="63"/>
        <v>PI.IC.SC.230802.01</v>
      </c>
      <c r="N520" s="119"/>
      <c r="O520" s="119" t="str">
        <f t="shared" si="64"/>
        <v>PH.IC.SC.230802.01</v>
      </c>
      <c r="Q520" s="119" t="str">
        <f t="shared" si="65"/>
        <v>CL.IC.SC.230802.01</v>
      </c>
      <c r="AR520" s="114" t="s">
        <v>12773</v>
      </c>
      <c r="AS520" s="114">
        <v>1685</v>
      </c>
    </row>
    <row r="521" spans="1:45" s="114" customFormat="1" ht="15">
      <c r="A521" s="114" t="s">
        <v>3576</v>
      </c>
      <c r="C521" s="115" t="s">
        <v>10706</v>
      </c>
      <c r="E521" s="115" t="s">
        <v>11638</v>
      </c>
      <c r="F521" s="114" t="s">
        <v>14430</v>
      </c>
      <c r="G521" s="115" t="s">
        <v>14432</v>
      </c>
      <c r="H521" s="115" t="s">
        <v>12032</v>
      </c>
      <c r="J521" s="127" t="str">
        <f t="shared" si="62"/>
        <v>IC.SC.230803</v>
      </c>
      <c r="K521" s="115" t="s">
        <v>12906</v>
      </c>
      <c r="M521" s="119" t="str">
        <f t="shared" si="63"/>
        <v>PI.IC.SC.230803.01</v>
      </c>
      <c r="N521" s="119"/>
      <c r="O521" s="119" t="str">
        <f t="shared" si="64"/>
        <v>PH.IC.SC.230803.01</v>
      </c>
      <c r="Q521" s="119" t="str">
        <f t="shared" si="65"/>
        <v>CL.IC.SC.230803.01</v>
      </c>
      <c r="AR521" s="114" t="s">
        <v>12773</v>
      </c>
      <c r="AS521" s="114">
        <v>1685</v>
      </c>
    </row>
    <row r="522" spans="1:45" s="114" customFormat="1" ht="15">
      <c r="A522" s="114" t="s">
        <v>3576</v>
      </c>
      <c r="C522" s="115" t="s">
        <v>10706</v>
      </c>
      <c r="D522" s="114" t="s">
        <v>13911</v>
      </c>
      <c r="E522" s="115" t="s">
        <v>11639</v>
      </c>
      <c r="F522" s="114" t="s">
        <v>14433</v>
      </c>
      <c r="G522" s="115" t="s">
        <v>14434</v>
      </c>
      <c r="H522" s="115" t="s">
        <v>11848</v>
      </c>
      <c r="J522" s="127" t="str">
        <f t="shared" si="62"/>
        <v>IC.SC.230901</v>
      </c>
      <c r="K522" s="115" t="s">
        <v>12906</v>
      </c>
      <c r="M522" s="119" t="str">
        <f t="shared" si="63"/>
        <v>PI.IC.SC.230901.01</v>
      </c>
      <c r="N522" s="119"/>
      <c r="O522" s="119" t="str">
        <f t="shared" si="64"/>
        <v>PH.IC.SC.230901.01</v>
      </c>
      <c r="Q522" s="119" t="str">
        <f t="shared" si="65"/>
        <v>CL.IC.SC.230901.01</v>
      </c>
      <c r="AR522" s="114" t="s">
        <v>12773</v>
      </c>
      <c r="AS522" s="114">
        <v>1685</v>
      </c>
    </row>
  </sheetData>
  <phoneticPr fontId="6" type="noConversion"/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U938"/>
  <sheetViews>
    <sheetView workbookViewId="0">
      <pane ySplit="1160" topLeftCell="A918" activePane="bottomLeft"/>
      <selection activeCell="AV1" sqref="AV1"/>
      <selection pane="bottomLeft" activeCell="E942" sqref="E942"/>
    </sheetView>
  </sheetViews>
  <sheetFormatPr baseColWidth="10" defaultColWidth="11" defaultRowHeight="13" x14ac:dyDescent="0"/>
  <cols>
    <col min="2" max="2" width="18" customWidth="1"/>
    <col min="3" max="3" width="4.28515625" customWidth="1"/>
    <col min="4" max="4" width="28.42578125" customWidth="1"/>
    <col min="5" max="5" width="4.28515625" customWidth="1"/>
    <col min="6" max="6" width="20.7109375" customWidth="1"/>
    <col min="7" max="7" width="33.42578125" style="57" customWidth="1"/>
    <col min="8" max="8" width="3.28515625" customWidth="1"/>
    <col min="9" max="9" width="7.42578125" customWidth="1"/>
    <col min="10" max="10" width="15.85546875" customWidth="1"/>
    <col min="11" max="11" width="4.140625" customWidth="1"/>
    <col min="12" max="12" width="32" customWidth="1"/>
    <col min="17" max="17" width="20.42578125" customWidth="1"/>
    <col min="18" max="18" width="4" customWidth="1"/>
    <col min="19" max="19" width="5.28515625" customWidth="1"/>
    <col min="20" max="20" width="5.42578125" customWidth="1"/>
    <col min="21" max="21" width="4.7109375" customWidth="1"/>
    <col min="22" max="22" width="6.42578125" customWidth="1"/>
    <col min="23" max="23" width="5.28515625" customWidth="1"/>
    <col min="24" max="24" width="5" customWidth="1"/>
    <col min="25" max="26" width="5.85546875" customWidth="1"/>
    <col min="27" max="27" width="5.28515625" customWidth="1"/>
  </cols>
  <sheetData>
    <row r="1" spans="1:47" s="45" customFormat="1" ht="30" customHeight="1">
      <c r="A1" s="43" t="s">
        <v>12085</v>
      </c>
      <c r="B1" s="43" t="s">
        <v>12086</v>
      </c>
      <c r="C1" s="43" t="s">
        <v>12745</v>
      </c>
      <c r="D1" s="43" t="s">
        <v>12363</v>
      </c>
      <c r="E1" s="43" t="s">
        <v>12457</v>
      </c>
      <c r="F1" s="43" t="s">
        <v>12364</v>
      </c>
      <c r="G1" s="43" t="s">
        <v>12365</v>
      </c>
      <c r="H1" s="43" t="s">
        <v>12458</v>
      </c>
      <c r="I1" s="43" t="s">
        <v>12366</v>
      </c>
      <c r="J1" s="43" t="s">
        <v>12367</v>
      </c>
      <c r="K1" s="43" t="s">
        <v>12368</v>
      </c>
      <c r="L1" s="43" t="s">
        <v>12369</v>
      </c>
      <c r="M1" s="43" t="s">
        <v>12000</v>
      </c>
      <c r="N1" s="43" t="s">
        <v>1190</v>
      </c>
      <c r="O1" s="43" t="s">
        <v>12361</v>
      </c>
      <c r="P1" s="43" t="s">
        <v>12362</v>
      </c>
      <c r="Q1" s="43" t="s">
        <v>12172</v>
      </c>
      <c r="R1" s="43" t="s">
        <v>2544</v>
      </c>
      <c r="S1" s="43" t="s">
        <v>12455</v>
      </c>
      <c r="T1" s="43" t="s">
        <v>2545</v>
      </c>
      <c r="U1" s="43" t="s">
        <v>12456</v>
      </c>
      <c r="V1" s="43" t="s">
        <v>12279</v>
      </c>
      <c r="W1" s="43" t="s">
        <v>12280</v>
      </c>
      <c r="X1" s="43" t="s">
        <v>2064</v>
      </c>
      <c r="Y1" s="43" t="s">
        <v>2065</v>
      </c>
      <c r="Z1" s="43" t="s">
        <v>1718</v>
      </c>
      <c r="AA1" s="43" t="s">
        <v>1719</v>
      </c>
      <c r="AB1" s="43" t="s">
        <v>669</v>
      </c>
      <c r="AC1" s="43" t="s">
        <v>670</v>
      </c>
      <c r="AD1" s="43" t="s">
        <v>671</v>
      </c>
      <c r="AE1" s="43" t="s">
        <v>567</v>
      </c>
      <c r="AF1" s="43" t="s">
        <v>13483</v>
      </c>
      <c r="AG1" s="43" t="s">
        <v>13484</v>
      </c>
      <c r="AH1" s="43" t="s">
        <v>13709</v>
      </c>
      <c r="AI1" s="43" t="s">
        <v>13715</v>
      </c>
      <c r="AJ1" s="43" t="s">
        <v>13712</v>
      </c>
      <c r="AK1" s="43" t="s">
        <v>13713</v>
      </c>
      <c r="AL1" s="43" t="s">
        <v>13796</v>
      </c>
      <c r="AM1" s="43" t="s">
        <v>14493</v>
      </c>
      <c r="AN1" s="43" t="s">
        <v>13798</v>
      </c>
      <c r="AO1" s="43" t="s">
        <v>13799</v>
      </c>
      <c r="AP1" s="43" t="s">
        <v>13974</v>
      </c>
      <c r="AQ1" s="43" t="s">
        <v>13975</v>
      </c>
      <c r="AR1" s="43" t="s">
        <v>14487</v>
      </c>
      <c r="AS1" s="43" t="s">
        <v>14488</v>
      </c>
      <c r="AT1" s="43" t="s">
        <v>14705</v>
      </c>
      <c r="AU1" s="43" t="s">
        <v>14706</v>
      </c>
    </row>
    <row r="2" spans="1:47" s="167" customFormat="1" ht="15" customHeight="1">
      <c r="A2" s="167" t="s">
        <v>3452</v>
      </c>
      <c r="B2" s="167" t="s">
        <v>3340</v>
      </c>
      <c r="C2" s="61" t="s">
        <v>12175</v>
      </c>
      <c r="D2" s="167" t="s">
        <v>3341</v>
      </c>
      <c r="E2" s="61" t="s">
        <v>12175</v>
      </c>
      <c r="F2" s="85" t="s">
        <v>3342</v>
      </c>
      <c r="G2" s="104" t="s">
        <v>3343</v>
      </c>
      <c r="H2" s="61" t="s">
        <v>12175</v>
      </c>
      <c r="J2" s="63" t="str">
        <f t="shared" ref="J2:J65" si="0">CONCATENATE("IC.EV.",C2,E2,H2)</f>
        <v>IC.EV.010101</v>
      </c>
      <c r="K2" s="61" t="s">
        <v>12175</v>
      </c>
      <c r="L2" s="167" t="str">
        <f t="shared" ref="L2:L34" si="1">G2</f>
        <v>Admitted to: specify</v>
      </c>
      <c r="M2" s="168" t="str">
        <f t="shared" ref="M2:M65" si="2">CONCATENATE("PI.",J2,".",K2)</f>
        <v>PI.IC.EV.010101.01</v>
      </c>
      <c r="N2" s="168"/>
      <c r="O2" s="168" t="str">
        <f t="shared" ref="O2:O65" si="3">CONCATENATE("PH.",J2,".",K2)</f>
        <v>PH.IC.EV.010101.01</v>
      </c>
      <c r="Q2" s="168" t="str">
        <f t="shared" ref="Q2:Q65" si="4">CONCATENATE("CL.",J2,".",K2)</f>
        <v>CL.IC.EV.010101.01</v>
      </c>
    </row>
    <row r="3" spans="1:47" s="167" customFormat="1" ht="15" customHeight="1">
      <c r="A3" s="167" t="s">
        <v>3452</v>
      </c>
      <c r="C3" s="61" t="s">
        <v>12175</v>
      </c>
      <c r="E3" s="61" t="s">
        <v>12175</v>
      </c>
      <c r="F3" s="85" t="s">
        <v>3342</v>
      </c>
      <c r="G3" s="104" t="s">
        <v>3344</v>
      </c>
      <c r="H3" s="61" t="s">
        <v>12430</v>
      </c>
      <c r="J3" s="63" t="str">
        <f t="shared" si="0"/>
        <v>IC.EV.010102</v>
      </c>
      <c r="K3" s="61" t="s">
        <v>12175</v>
      </c>
      <c r="L3" s="167" t="str">
        <f t="shared" si="1"/>
        <v>Arrived from:(free text)</v>
      </c>
      <c r="M3" s="168" t="str">
        <f t="shared" si="2"/>
        <v>PI.IC.EV.010102.01</v>
      </c>
      <c r="N3" s="168"/>
      <c r="O3" s="168" t="str">
        <f t="shared" si="3"/>
        <v>PH.IC.EV.010102.01</v>
      </c>
      <c r="Q3" s="168" t="str">
        <f t="shared" si="4"/>
        <v>CL.IC.EV.010102.01</v>
      </c>
    </row>
    <row r="4" spans="1:47" s="167" customFormat="1" ht="15" customHeight="1">
      <c r="A4" s="167" t="s">
        <v>3349</v>
      </c>
      <c r="C4" s="61" t="s">
        <v>3350</v>
      </c>
      <c r="E4" s="61" t="s">
        <v>3350</v>
      </c>
      <c r="F4" s="85" t="s">
        <v>3342</v>
      </c>
      <c r="G4" s="104" t="s">
        <v>3351</v>
      </c>
      <c r="H4" s="61" t="s">
        <v>3235</v>
      </c>
      <c r="J4" s="63" t="str">
        <f t="shared" si="0"/>
        <v>IC.EV.010103</v>
      </c>
      <c r="K4" s="61" t="s">
        <v>3350</v>
      </c>
      <c r="L4" s="167" t="str">
        <f t="shared" si="1"/>
        <v>Arrived per stretcher/gurney</v>
      </c>
      <c r="M4" s="168" t="str">
        <f t="shared" si="2"/>
        <v>PI.IC.EV.010103.01</v>
      </c>
      <c r="N4" s="168"/>
      <c r="O4" s="168" t="str">
        <f t="shared" si="3"/>
        <v>PH.IC.EV.010103.01</v>
      </c>
      <c r="Q4" s="168" t="str">
        <f t="shared" si="4"/>
        <v>CL.IC.EV.010103.01</v>
      </c>
    </row>
    <row r="5" spans="1:47" s="167" customFormat="1" ht="15" customHeight="1">
      <c r="A5" s="167" t="s">
        <v>3349</v>
      </c>
      <c r="C5" s="61" t="s">
        <v>3350</v>
      </c>
      <c r="E5" s="61" t="s">
        <v>3350</v>
      </c>
      <c r="F5" s="85" t="s">
        <v>3342</v>
      </c>
      <c r="G5" s="104" t="s">
        <v>3236</v>
      </c>
      <c r="H5" s="61" t="s">
        <v>3237</v>
      </c>
      <c r="J5" s="63" t="str">
        <f t="shared" si="0"/>
        <v>IC.EV.010104</v>
      </c>
      <c r="K5" s="61" t="s">
        <v>3350</v>
      </c>
      <c r="L5" s="167" t="str">
        <f t="shared" si="1"/>
        <v>Arrived per wheelchair</v>
      </c>
      <c r="M5" s="168" t="str">
        <f t="shared" si="2"/>
        <v>PI.IC.EV.010104.01</v>
      </c>
      <c r="N5" s="168"/>
      <c r="O5" s="168" t="str">
        <f t="shared" si="3"/>
        <v>PH.IC.EV.010104.01</v>
      </c>
      <c r="Q5" s="168" t="str">
        <f t="shared" si="4"/>
        <v>CL.IC.EV.010104.01</v>
      </c>
    </row>
    <row r="6" spans="1:47" s="167" customFormat="1" ht="15" customHeight="1">
      <c r="A6" s="167" t="s">
        <v>3238</v>
      </c>
      <c r="C6" s="61" t="s">
        <v>2379</v>
      </c>
      <c r="E6" s="61" t="s">
        <v>2379</v>
      </c>
      <c r="F6" s="85" t="s">
        <v>3342</v>
      </c>
      <c r="G6" s="104" t="s">
        <v>3239</v>
      </c>
      <c r="H6" s="61" t="s">
        <v>6291</v>
      </c>
      <c r="J6" s="63" t="str">
        <f t="shared" si="0"/>
        <v>IC.EV.010105</v>
      </c>
      <c r="K6" s="61" t="s">
        <v>2379</v>
      </c>
      <c r="L6" s="167" t="str">
        <f t="shared" si="1"/>
        <v>Arrived ambulatory</v>
      </c>
      <c r="M6" s="168" t="str">
        <f t="shared" si="2"/>
        <v>PI.IC.EV.010105.01</v>
      </c>
      <c r="N6" s="168"/>
      <c r="O6" s="168" t="str">
        <f t="shared" si="3"/>
        <v>PH.IC.EV.010105.01</v>
      </c>
      <c r="Q6" s="168" t="str">
        <f t="shared" si="4"/>
        <v>CL.IC.EV.010105.01</v>
      </c>
    </row>
    <row r="7" spans="1:47" s="167" customFormat="1" ht="15" customHeight="1">
      <c r="A7" s="167" t="s">
        <v>3452</v>
      </c>
      <c r="C7" s="61" t="s">
        <v>12175</v>
      </c>
      <c r="E7" s="61" t="s">
        <v>12175</v>
      </c>
      <c r="F7" s="85" t="s">
        <v>3342</v>
      </c>
      <c r="G7" s="104" t="s">
        <v>3468</v>
      </c>
      <c r="H7" s="61" t="s">
        <v>6988</v>
      </c>
      <c r="J7" s="63" t="str">
        <f t="shared" si="0"/>
        <v>IC.EV.010106</v>
      </c>
      <c r="K7" s="61" t="s">
        <v>12175</v>
      </c>
      <c r="L7" s="167" t="str">
        <f t="shared" si="1"/>
        <v>Report Received from: (free text)</v>
      </c>
      <c r="M7" s="168" t="str">
        <f t="shared" si="2"/>
        <v>PI.IC.EV.010106.01</v>
      </c>
      <c r="N7" s="168"/>
      <c r="O7" s="168" t="str">
        <f t="shared" si="3"/>
        <v>PH.IC.EV.010106.01</v>
      </c>
      <c r="Q7" s="168" t="str">
        <f t="shared" si="4"/>
        <v>CL.IC.EV.010106.01</v>
      </c>
    </row>
    <row r="8" spans="1:47" s="167" customFormat="1" ht="15" customHeight="1">
      <c r="A8" s="167" t="s">
        <v>3452</v>
      </c>
      <c r="C8" s="61" t="s">
        <v>12175</v>
      </c>
      <c r="E8" s="61" t="s">
        <v>12175</v>
      </c>
      <c r="F8" s="85" t="s">
        <v>3342</v>
      </c>
      <c r="G8" s="104" t="s">
        <v>3469</v>
      </c>
      <c r="H8" s="61" t="s">
        <v>6317</v>
      </c>
      <c r="J8" s="63" t="str">
        <f t="shared" si="0"/>
        <v>IC.EV.010107</v>
      </c>
      <c r="K8" s="61" t="s">
        <v>12175</v>
      </c>
      <c r="L8" s="167" t="str">
        <f t="shared" si="1"/>
        <v>Patient identified using 2 identifiers</v>
      </c>
      <c r="M8" s="168" t="str">
        <f t="shared" si="2"/>
        <v>PI.IC.EV.010107.01</v>
      </c>
      <c r="N8" s="168"/>
      <c r="O8" s="168" t="str">
        <f t="shared" si="3"/>
        <v>PH.IC.EV.010107.01</v>
      </c>
      <c r="Q8" s="168" t="str">
        <f t="shared" si="4"/>
        <v>CL.IC.EV.010107.01</v>
      </c>
    </row>
    <row r="9" spans="1:47" s="167" customFormat="1" ht="15" customHeight="1">
      <c r="A9" s="167" t="s">
        <v>3452</v>
      </c>
      <c r="C9" s="61" t="s">
        <v>12175</v>
      </c>
      <c r="E9" s="61" t="s">
        <v>12175</v>
      </c>
      <c r="F9" s="85" t="s">
        <v>3342</v>
      </c>
      <c r="G9" s="104" t="s">
        <v>3470</v>
      </c>
      <c r="H9" s="61" t="s">
        <v>3574</v>
      </c>
      <c r="J9" s="63" t="str">
        <f t="shared" si="0"/>
        <v>IC.EV.010108</v>
      </c>
      <c r="K9" s="61" t="s">
        <v>12175</v>
      </c>
      <c r="L9" s="167" t="str">
        <f t="shared" si="1"/>
        <v>Allergies checked</v>
      </c>
      <c r="M9" s="168" t="str">
        <f t="shared" si="2"/>
        <v>PI.IC.EV.010108.01</v>
      </c>
      <c r="N9" s="168"/>
      <c r="O9" s="168" t="str">
        <f t="shared" si="3"/>
        <v>PH.IC.EV.010108.01</v>
      </c>
      <c r="Q9" s="168" t="str">
        <f t="shared" si="4"/>
        <v>CL.IC.EV.010108.01</v>
      </c>
    </row>
    <row r="10" spans="1:47" s="167" customFormat="1" ht="15" customHeight="1">
      <c r="A10" s="167" t="s">
        <v>3452</v>
      </c>
      <c r="C10" s="61" t="s">
        <v>12175</v>
      </c>
      <c r="E10" s="61" t="s">
        <v>12175</v>
      </c>
      <c r="F10" s="85" t="s">
        <v>3342</v>
      </c>
      <c r="G10" s="104" t="s">
        <v>3372</v>
      </c>
      <c r="H10" s="61" t="s">
        <v>3690</v>
      </c>
      <c r="J10" s="63" t="str">
        <f t="shared" si="0"/>
        <v>IC.EV.010109</v>
      </c>
      <c r="K10" s="61" t="s">
        <v>12175</v>
      </c>
      <c r="L10" s="167" t="str">
        <f t="shared" si="1"/>
        <v>Cardiac monitor/leads attached/alarms on/limits set</v>
      </c>
      <c r="M10" s="168" t="str">
        <f t="shared" si="2"/>
        <v>PI.IC.EV.010109.01</v>
      </c>
      <c r="N10" s="168"/>
      <c r="O10" s="168" t="str">
        <f t="shared" si="3"/>
        <v>PH.IC.EV.010109.01</v>
      </c>
      <c r="Q10" s="168" t="str">
        <f t="shared" si="4"/>
        <v>CL.IC.EV.010109.01</v>
      </c>
    </row>
    <row r="11" spans="1:47" s="167" customFormat="1" ht="15" customHeight="1">
      <c r="A11" s="167" t="s">
        <v>3452</v>
      </c>
      <c r="C11" s="61" t="s">
        <v>12175</v>
      </c>
      <c r="E11" s="61" t="s">
        <v>12175</v>
      </c>
      <c r="F11" s="85" t="s">
        <v>3342</v>
      </c>
      <c r="G11" s="104" t="s">
        <v>3373</v>
      </c>
      <c r="H11" s="61" t="s">
        <v>3188</v>
      </c>
      <c r="J11" s="63" t="str">
        <f t="shared" si="0"/>
        <v>IC.EV.010110</v>
      </c>
      <c r="K11" s="61" t="s">
        <v>12175</v>
      </c>
      <c r="L11" s="167" t="str">
        <f t="shared" si="1"/>
        <v>Physician notified of patient arrival</v>
      </c>
      <c r="M11" s="168" t="str">
        <f t="shared" si="2"/>
        <v>PI.IC.EV.010110.01</v>
      </c>
      <c r="N11" s="168"/>
      <c r="O11" s="168" t="str">
        <f t="shared" si="3"/>
        <v>PH.IC.EV.010110.01</v>
      </c>
      <c r="Q11" s="168" t="str">
        <f t="shared" si="4"/>
        <v>CL.IC.EV.010110.01</v>
      </c>
    </row>
    <row r="12" spans="1:47" s="167" customFormat="1" ht="15" customHeight="1">
      <c r="A12" s="167" t="s">
        <v>3452</v>
      </c>
      <c r="C12" s="61" t="s">
        <v>12175</v>
      </c>
      <c r="E12" s="61" t="s">
        <v>12175</v>
      </c>
      <c r="F12" s="85" t="s">
        <v>3342</v>
      </c>
      <c r="G12" s="104" t="s">
        <v>3374</v>
      </c>
      <c r="H12" s="61" t="s">
        <v>5749</v>
      </c>
      <c r="J12" s="63" t="str">
        <f t="shared" si="0"/>
        <v>IC.EV.010111</v>
      </c>
      <c r="K12" s="61" t="s">
        <v>12175</v>
      </c>
      <c r="L12" s="167" t="str">
        <f t="shared" si="1"/>
        <v>Orders Reviewed</v>
      </c>
      <c r="M12" s="168" t="str">
        <f t="shared" si="2"/>
        <v>PI.IC.EV.010111.01</v>
      </c>
      <c r="N12" s="168"/>
      <c r="O12" s="168" t="str">
        <f t="shared" si="3"/>
        <v>PH.IC.EV.010111.01</v>
      </c>
      <c r="Q12" s="168" t="str">
        <f t="shared" si="4"/>
        <v>CL.IC.EV.010111.01</v>
      </c>
    </row>
    <row r="13" spans="1:47" s="167" customFormat="1" ht="15" customHeight="1">
      <c r="A13" s="167" t="s">
        <v>3452</v>
      </c>
      <c r="C13" s="61" t="s">
        <v>12175</v>
      </c>
      <c r="E13" s="61" t="s">
        <v>12175</v>
      </c>
      <c r="F13" s="85" t="s">
        <v>3342</v>
      </c>
      <c r="G13" s="104" t="s">
        <v>3375</v>
      </c>
      <c r="H13" s="61" t="s">
        <v>3064</v>
      </c>
      <c r="J13" s="63" t="str">
        <f t="shared" si="0"/>
        <v>IC.EV.010112</v>
      </c>
      <c r="K13" s="61" t="s">
        <v>12175</v>
      </c>
      <c r="L13" s="167" t="str">
        <f t="shared" si="1"/>
        <v>Orders Verified</v>
      </c>
      <c r="M13" s="168" t="str">
        <f t="shared" si="2"/>
        <v>PI.IC.EV.010112.01</v>
      </c>
      <c r="N13" s="168"/>
      <c r="O13" s="168" t="str">
        <f t="shared" si="3"/>
        <v>PH.IC.EV.010112.01</v>
      </c>
      <c r="Q13" s="168" t="str">
        <f t="shared" si="4"/>
        <v>CL.IC.EV.010112.01</v>
      </c>
    </row>
    <row r="14" spans="1:47" s="167" customFormat="1" ht="15" customHeight="1">
      <c r="A14" s="167" t="s">
        <v>3452</v>
      </c>
      <c r="C14" s="61" t="s">
        <v>12175</v>
      </c>
      <c r="E14" s="61" t="s">
        <v>12175</v>
      </c>
      <c r="F14" s="85" t="s">
        <v>3342</v>
      </c>
      <c r="G14" s="104" t="s">
        <v>3376</v>
      </c>
      <c r="H14" s="61" t="s">
        <v>5560</v>
      </c>
      <c r="J14" s="63" t="str">
        <f t="shared" si="0"/>
        <v>IC.EV.010113</v>
      </c>
      <c r="K14" s="61" t="s">
        <v>12175</v>
      </c>
      <c r="L14" s="167" t="str">
        <f t="shared" si="1"/>
        <v>Oriented to Unit/Visiting Hours/Call system</v>
      </c>
      <c r="M14" s="168" t="str">
        <f t="shared" si="2"/>
        <v>PI.IC.EV.010113.01</v>
      </c>
      <c r="N14" s="168"/>
      <c r="O14" s="168" t="str">
        <f t="shared" si="3"/>
        <v>PH.IC.EV.010113.01</v>
      </c>
      <c r="Q14" s="168" t="str">
        <f t="shared" si="4"/>
        <v>CL.IC.EV.010113.01</v>
      </c>
    </row>
    <row r="15" spans="1:47" s="167" customFormat="1" ht="15" customHeight="1">
      <c r="A15" s="167" t="s">
        <v>3452</v>
      </c>
      <c r="C15" s="61" t="s">
        <v>12175</v>
      </c>
      <c r="E15" s="61" t="s">
        <v>12175</v>
      </c>
      <c r="F15" s="85" t="s">
        <v>3342</v>
      </c>
      <c r="G15" s="104" t="s">
        <v>3377</v>
      </c>
      <c r="H15" s="61" t="s">
        <v>4082</v>
      </c>
      <c r="J15" s="63" t="str">
        <f t="shared" si="0"/>
        <v>IC.EV.010114</v>
      </c>
      <c r="K15" s="61" t="s">
        <v>12175</v>
      </c>
      <c r="L15" s="167" t="str">
        <f t="shared" si="1"/>
        <v>MRSA swab</v>
      </c>
      <c r="M15" s="168" t="str">
        <f t="shared" si="2"/>
        <v>PI.IC.EV.010114.01</v>
      </c>
      <c r="N15" s="168"/>
      <c r="O15" s="168" t="str">
        <f t="shared" si="3"/>
        <v>PH.IC.EV.010114.01</v>
      </c>
      <c r="Q15" s="168" t="str">
        <f t="shared" si="4"/>
        <v>CL.IC.EV.010114.01</v>
      </c>
    </row>
    <row r="16" spans="1:47" s="167" customFormat="1" ht="15" customHeight="1">
      <c r="A16" s="167" t="s">
        <v>3452</v>
      </c>
      <c r="C16" s="61" t="s">
        <v>13277</v>
      </c>
      <c r="E16" s="61" t="s">
        <v>13277</v>
      </c>
      <c r="F16" s="85" t="s">
        <v>3342</v>
      </c>
      <c r="G16" s="104" t="s">
        <v>3378</v>
      </c>
      <c r="H16" s="61" t="s">
        <v>12875</v>
      </c>
      <c r="J16" s="63" t="str">
        <f>CONCATENATE("IC.EV.",C16,E16,H16)</f>
        <v>IC.EV.010115</v>
      </c>
      <c r="K16" s="61" t="s">
        <v>13277</v>
      </c>
      <c r="L16" s="167" t="str">
        <f>G16</f>
        <v>VRE Swab</v>
      </c>
      <c r="M16" s="168" t="str">
        <f>CONCATENATE("PI.",J16,".",K16)</f>
        <v>PI.IC.EV.010115.01</v>
      </c>
      <c r="N16" s="168"/>
      <c r="O16" s="168" t="str">
        <f>CONCATENATE("PH.",J16,".",K16)</f>
        <v>PH.IC.EV.010115.01</v>
      </c>
      <c r="Q16" s="168" t="str">
        <f>CONCATENATE("CL.",J16,".",K16)</f>
        <v>CL.IC.EV.010115.01</v>
      </c>
    </row>
    <row r="17" spans="1:31" s="167" customFormat="1" ht="15" customHeight="1">
      <c r="A17" s="167" t="s">
        <v>3452</v>
      </c>
      <c r="C17" s="61" t="s">
        <v>12175</v>
      </c>
      <c r="E17" s="61" t="s">
        <v>12175</v>
      </c>
      <c r="F17" s="85" t="s">
        <v>3342</v>
      </c>
      <c r="G17" s="104" t="s">
        <v>622</v>
      </c>
      <c r="H17" s="61" t="s">
        <v>729</v>
      </c>
      <c r="J17" s="63" t="str">
        <f t="shared" si="0"/>
        <v>IC.EV.010116</v>
      </c>
      <c r="K17" s="61" t="s">
        <v>12175</v>
      </c>
      <c r="L17" s="167" t="str">
        <f t="shared" si="1"/>
        <v>Up to commode</v>
      </c>
      <c r="M17" s="168" t="str">
        <f t="shared" si="2"/>
        <v>PI.IC.EV.010116.01</v>
      </c>
      <c r="N17" s="168"/>
      <c r="O17" s="168" t="str">
        <f t="shared" si="3"/>
        <v>PH.IC.EV.010116.01</v>
      </c>
      <c r="Q17" s="168" t="str">
        <f t="shared" si="4"/>
        <v>CL.IC.EV.010116.01</v>
      </c>
      <c r="AD17" s="167" t="s">
        <v>621</v>
      </c>
      <c r="AE17" s="167">
        <v>1207</v>
      </c>
    </row>
    <row r="18" spans="1:31" s="167" customFormat="1" ht="15" customHeight="1">
      <c r="A18" s="167" t="s">
        <v>3452</v>
      </c>
      <c r="C18" s="61" t="s">
        <v>12175</v>
      </c>
      <c r="D18" s="167" t="s">
        <v>3379</v>
      </c>
      <c r="E18" s="61" t="s">
        <v>12430</v>
      </c>
      <c r="F18" s="85" t="s">
        <v>3342</v>
      </c>
      <c r="G18" s="104" t="s">
        <v>3273</v>
      </c>
      <c r="H18" s="61" t="s">
        <v>12175</v>
      </c>
      <c r="J18" s="63" t="str">
        <f t="shared" si="0"/>
        <v>IC.EV.010201</v>
      </c>
      <c r="K18" s="61" t="s">
        <v>2379</v>
      </c>
      <c r="L18" s="167" t="str">
        <f t="shared" si="1"/>
        <v>Interfering with treatment device: specify</v>
      </c>
      <c r="M18" s="168" t="str">
        <f t="shared" si="2"/>
        <v>PI.IC.EV.010201.01</v>
      </c>
      <c r="N18" s="168"/>
      <c r="O18" s="168" t="str">
        <f t="shared" si="3"/>
        <v>PH.IC.EV.010201.01</v>
      </c>
      <c r="Q18" s="168" t="str">
        <f t="shared" si="4"/>
        <v>CL.IC.EV.010201.01</v>
      </c>
    </row>
    <row r="19" spans="1:31" s="167" customFormat="1" ht="15" customHeight="1">
      <c r="A19" s="167" t="s">
        <v>3274</v>
      </c>
      <c r="C19" s="61" t="s">
        <v>2379</v>
      </c>
      <c r="E19" s="61" t="s">
        <v>12182</v>
      </c>
      <c r="F19" s="85" t="s">
        <v>3342</v>
      </c>
      <c r="G19" s="104" t="s">
        <v>3492</v>
      </c>
      <c r="H19" s="61" t="s">
        <v>12182</v>
      </c>
      <c r="J19" s="63" t="str">
        <f t="shared" si="0"/>
        <v>IC.EV.010202</v>
      </c>
      <c r="K19" s="61" t="s">
        <v>2379</v>
      </c>
      <c r="L19" s="167" t="str">
        <f t="shared" si="1"/>
        <v>Acute change in mental status</v>
      </c>
      <c r="M19" s="168" t="str">
        <f t="shared" si="2"/>
        <v>PI.IC.EV.010202.01</v>
      </c>
      <c r="N19" s="168"/>
      <c r="O19" s="168" t="str">
        <f t="shared" si="3"/>
        <v>PH.IC.EV.010202.01</v>
      </c>
      <c r="Q19" s="168" t="str">
        <f t="shared" si="4"/>
        <v>CL.IC.EV.010202.01</v>
      </c>
    </row>
    <row r="20" spans="1:31" s="167" customFormat="1" ht="15" customHeight="1">
      <c r="A20" s="167" t="s">
        <v>3274</v>
      </c>
      <c r="C20" s="61" t="s">
        <v>2379</v>
      </c>
      <c r="E20" s="61" t="s">
        <v>12182</v>
      </c>
      <c r="F20" s="85" t="s">
        <v>3342</v>
      </c>
      <c r="G20" s="104" t="s">
        <v>3493</v>
      </c>
      <c r="H20" s="61" t="s">
        <v>12592</v>
      </c>
      <c r="J20" s="63" t="str">
        <f t="shared" si="0"/>
        <v>IC.EV.010203</v>
      </c>
      <c r="K20" s="61" t="s">
        <v>2379</v>
      </c>
      <c r="L20" s="167" t="str">
        <f t="shared" si="1"/>
        <v>Acute change in behavior</v>
      </c>
      <c r="M20" s="168" t="str">
        <f t="shared" si="2"/>
        <v>PI.IC.EV.010203.01</v>
      </c>
      <c r="N20" s="168"/>
      <c r="O20" s="168" t="str">
        <f t="shared" si="3"/>
        <v>PH.IC.EV.010203.01</v>
      </c>
      <c r="Q20" s="168" t="str">
        <f t="shared" si="4"/>
        <v>CL.IC.EV.010203.01</v>
      </c>
    </row>
    <row r="21" spans="1:31" s="167" customFormat="1" ht="15" customHeight="1">
      <c r="A21" s="167" t="s">
        <v>3274</v>
      </c>
      <c r="C21" s="61" t="s">
        <v>2379</v>
      </c>
      <c r="E21" s="61" t="s">
        <v>12182</v>
      </c>
      <c r="F21" s="85" t="s">
        <v>3342</v>
      </c>
      <c r="G21" s="104" t="s">
        <v>3494</v>
      </c>
      <c r="H21" s="61" t="s">
        <v>12594</v>
      </c>
      <c r="J21" s="63" t="str">
        <f t="shared" si="0"/>
        <v>IC.EV.010204</v>
      </c>
      <c r="K21" s="61" t="s">
        <v>2379</v>
      </c>
      <c r="L21" s="167" t="str">
        <f t="shared" si="1"/>
        <v>Behavior health issues: specify</v>
      </c>
      <c r="M21" s="168" t="str">
        <f t="shared" si="2"/>
        <v>PI.IC.EV.010204.01</v>
      </c>
      <c r="N21" s="168"/>
      <c r="O21" s="168" t="str">
        <f t="shared" si="3"/>
        <v>PH.IC.EV.010204.01</v>
      </c>
      <c r="Q21" s="168" t="str">
        <f t="shared" si="4"/>
        <v>CL.IC.EV.010204.01</v>
      </c>
    </row>
    <row r="22" spans="1:31" s="167" customFormat="1" ht="15" customHeight="1">
      <c r="A22" s="167" t="s">
        <v>3274</v>
      </c>
      <c r="C22" s="61" t="s">
        <v>2379</v>
      </c>
      <c r="E22" s="61" t="s">
        <v>12182</v>
      </c>
      <c r="F22" s="85" t="s">
        <v>3342</v>
      </c>
      <c r="G22" s="104" t="s">
        <v>3495</v>
      </c>
      <c r="H22" s="61" t="s">
        <v>6291</v>
      </c>
      <c r="J22" s="63" t="str">
        <f t="shared" si="0"/>
        <v>IC.EV.010205</v>
      </c>
      <c r="K22" s="61" t="s">
        <v>2379</v>
      </c>
      <c r="L22" s="167" t="str">
        <f t="shared" si="1"/>
        <v>Psychotic</v>
      </c>
      <c r="M22" s="168" t="str">
        <f t="shared" si="2"/>
        <v>PI.IC.EV.010205.01</v>
      </c>
      <c r="N22" s="168"/>
      <c r="O22" s="168" t="str">
        <f t="shared" si="3"/>
        <v>PH.IC.EV.010205.01</v>
      </c>
      <c r="Q22" s="168" t="str">
        <f t="shared" si="4"/>
        <v>CL.IC.EV.010205.01</v>
      </c>
    </row>
    <row r="23" spans="1:31" s="167" customFormat="1" ht="15" customHeight="1">
      <c r="A23" s="167" t="s">
        <v>3452</v>
      </c>
      <c r="B23" s="167" t="s">
        <v>3497</v>
      </c>
      <c r="C23" s="61" t="s">
        <v>12185</v>
      </c>
      <c r="D23" s="167" t="s">
        <v>3498</v>
      </c>
      <c r="E23" s="61" t="s">
        <v>12175</v>
      </c>
      <c r="F23" s="85" t="s">
        <v>3385</v>
      </c>
      <c r="G23" s="104" t="s">
        <v>3386</v>
      </c>
      <c r="H23" s="61" t="s">
        <v>12175</v>
      </c>
      <c r="J23" s="63" t="str">
        <f t="shared" si="0"/>
        <v>IC.EV.030101</v>
      </c>
      <c r="K23" s="61" t="s">
        <v>2379</v>
      </c>
      <c r="L23" s="167" t="str">
        <f t="shared" si="1"/>
        <v>Arterial Blood Gas Method: Arterial Line</v>
      </c>
      <c r="M23" s="168" t="str">
        <f t="shared" si="2"/>
        <v>PI.IC.EV.030101.01</v>
      </c>
      <c r="N23" s="168"/>
      <c r="O23" s="168" t="str">
        <f t="shared" si="3"/>
        <v>PH.IC.EV.030101.01</v>
      </c>
      <c r="Q23" s="168" t="str">
        <f t="shared" si="4"/>
        <v>CL.IC.EV.030101.01</v>
      </c>
    </row>
    <row r="24" spans="1:31" s="167" customFormat="1" ht="15" customHeight="1">
      <c r="A24" s="167" t="s">
        <v>3274</v>
      </c>
      <c r="C24" s="61" t="s">
        <v>12592</v>
      </c>
      <c r="E24" s="61" t="s">
        <v>2379</v>
      </c>
      <c r="F24" s="85" t="s">
        <v>3385</v>
      </c>
      <c r="G24" s="104" t="s">
        <v>3387</v>
      </c>
      <c r="H24" s="61" t="s">
        <v>12182</v>
      </c>
      <c r="J24" s="63" t="str">
        <f t="shared" si="0"/>
        <v>IC.EV.030102</v>
      </c>
      <c r="K24" s="61" t="s">
        <v>2379</v>
      </c>
      <c r="L24" s="167" t="str">
        <f t="shared" si="1"/>
        <v>Arterial Blood Gas Method: Arterial Puncture</v>
      </c>
      <c r="M24" s="168" t="str">
        <f t="shared" si="2"/>
        <v>PI.IC.EV.030102.01</v>
      </c>
      <c r="N24" s="168"/>
      <c r="O24" s="168" t="str">
        <f t="shared" si="3"/>
        <v>PH.IC.EV.030102.01</v>
      </c>
      <c r="Q24" s="168" t="str">
        <f t="shared" si="4"/>
        <v>CL.IC.EV.030102.01</v>
      </c>
    </row>
    <row r="25" spans="1:31" s="167" customFormat="1" ht="15" customHeight="1">
      <c r="A25" s="167" t="s">
        <v>3274</v>
      </c>
      <c r="C25" s="61" t="s">
        <v>12592</v>
      </c>
      <c r="D25" s="167" t="s">
        <v>3283</v>
      </c>
      <c r="E25" s="61" t="s">
        <v>12182</v>
      </c>
      <c r="F25" s="85" t="s">
        <v>3385</v>
      </c>
      <c r="G25" s="104" t="s">
        <v>3284</v>
      </c>
      <c r="H25" s="61" t="s">
        <v>2379</v>
      </c>
      <c r="J25" s="63" t="str">
        <f t="shared" si="0"/>
        <v>IC.EV.030201</v>
      </c>
      <c r="K25" s="61" t="s">
        <v>2379</v>
      </c>
      <c r="L25" s="167" t="str">
        <f t="shared" si="1"/>
        <v>Arterial Blood Gas Puncture Site: Radial</v>
      </c>
      <c r="M25" s="168" t="str">
        <f t="shared" si="2"/>
        <v>PI.IC.EV.030201.01</v>
      </c>
      <c r="N25" s="168"/>
      <c r="O25" s="168" t="str">
        <f t="shared" si="3"/>
        <v>PH.IC.EV.030201.01</v>
      </c>
      <c r="Q25" s="168" t="str">
        <f t="shared" si="4"/>
        <v>CL.IC.EV.030201.01</v>
      </c>
    </row>
    <row r="26" spans="1:31" s="167" customFormat="1" ht="15" customHeight="1">
      <c r="A26" s="167" t="s">
        <v>3274</v>
      </c>
      <c r="C26" s="61" t="s">
        <v>12592</v>
      </c>
      <c r="E26" s="61" t="s">
        <v>12182</v>
      </c>
      <c r="F26" s="85" t="s">
        <v>3385</v>
      </c>
      <c r="G26" s="104" t="s">
        <v>3285</v>
      </c>
      <c r="H26" s="61" t="s">
        <v>12182</v>
      </c>
      <c r="J26" s="63" t="str">
        <f t="shared" si="0"/>
        <v>IC.EV.030202</v>
      </c>
      <c r="K26" s="61" t="s">
        <v>2379</v>
      </c>
      <c r="L26" s="167" t="str">
        <f t="shared" si="1"/>
        <v>Arterial Blood Gas Puncture Site: Brachial</v>
      </c>
      <c r="M26" s="168" t="str">
        <f t="shared" si="2"/>
        <v>PI.IC.EV.030202.01</v>
      </c>
      <c r="N26" s="168"/>
      <c r="O26" s="168" t="str">
        <f t="shared" si="3"/>
        <v>PH.IC.EV.030202.01</v>
      </c>
      <c r="Q26" s="168" t="str">
        <f t="shared" si="4"/>
        <v>CL.IC.EV.030202.01</v>
      </c>
    </row>
    <row r="27" spans="1:31" s="167" customFormat="1" ht="15" customHeight="1">
      <c r="A27" s="167" t="s">
        <v>3274</v>
      </c>
      <c r="C27" s="61" t="s">
        <v>12592</v>
      </c>
      <c r="E27" s="61" t="s">
        <v>12182</v>
      </c>
      <c r="F27" s="85" t="s">
        <v>3385</v>
      </c>
      <c r="G27" s="104" t="s">
        <v>3395</v>
      </c>
      <c r="H27" s="61" t="s">
        <v>12592</v>
      </c>
      <c r="J27" s="63" t="str">
        <f t="shared" si="0"/>
        <v>IC.EV.030203</v>
      </c>
      <c r="K27" s="61" t="s">
        <v>2379</v>
      </c>
      <c r="L27" s="167" t="str">
        <f t="shared" si="1"/>
        <v>Arterial Blood Gas Puncture Site:Femoral</v>
      </c>
      <c r="M27" s="168" t="str">
        <f t="shared" si="2"/>
        <v>PI.IC.EV.030203.01</v>
      </c>
      <c r="N27" s="168"/>
      <c r="O27" s="168" t="str">
        <f t="shared" si="3"/>
        <v>PH.IC.EV.030203.01</v>
      </c>
      <c r="Q27" s="168" t="str">
        <f t="shared" si="4"/>
        <v>CL.IC.EV.030203.01</v>
      </c>
    </row>
    <row r="28" spans="1:31" s="167" customFormat="1" ht="15" customHeight="1">
      <c r="A28" s="167" t="s">
        <v>3274</v>
      </c>
      <c r="C28" s="61" t="s">
        <v>12592</v>
      </c>
      <c r="E28" s="61" t="s">
        <v>12182</v>
      </c>
      <c r="F28" s="85" t="s">
        <v>3385</v>
      </c>
      <c r="G28" s="104" t="s">
        <v>3291</v>
      </c>
      <c r="H28" s="61" t="s">
        <v>12594</v>
      </c>
      <c r="J28" s="63" t="str">
        <f t="shared" si="0"/>
        <v>IC.EV.030204</v>
      </c>
      <c r="K28" s="61" t="s">
        <v>2379</v>
      </c>
      <c r="L28" s="167" t="str">
        <f t="shared" si="1"/>
        <v>Arterial Blood Gas Puncture Site:Right</v>
      </c>
      <c r="M28" s="168" t="str">
        <f t="shared" si="2"/>
        <v>PI.IC.EV.030204.01</v>
      </c>
      <c r="N28" s="168"/>
      <c r="O28" s="168" t="str">
        <f t="shared" si="3"/>
        <v>PH.IC.EV.030204.01</v>
      </c>
      <c r="Q28" s="168" t="str">
        <f t="shared" si="4"/>
        <v>CL.IC.EV.030204.01</v>
      </c>
    </row>
    <row r="29" spans="1:31" s="167" customFormat="1" ht="15" customHeight="1">
      <c r="A29" s="167" t="s">
        <v>3274</v>
      </c>
      <c r="C29" s="61" t="s">
        <v>12592</v>
      </c>
      <c r="E29" s="61" t="s">
        <v>12182</v>
      </c>
      <c r="F29" s="85" t="s">
        <v>3385</v>
      </c>
      <c r="G29" s="104" t="s">
        <v>3292</v>
      </c>
      <c r="H29" s="61" t="s">
        <v>6291</v>
      </c>
      <c r="J29" s="63" t="str">
        <f t="shared" si="0"/>
        <v>IC.EV.030205</v>
      </c>
      <c r="K29" s="61" t="s">
        <v>2379</v>
      </c>
      <c r="L29" s="167" t="str">
        <f t="shared" si="1"/>
        <v>Arterial Blood Gas Puncture Site:Left</v>
      </c>
      <c r="M29" s="168" t="str">
        <f t="shared" si="2"/>
        <v>PI.IC.EV.030205.01</v>
      </c>
      <c r="N29" s="168"/>
      <c r="O29" s="168" t="str">
        <f t="shared" si="3"/>
        <v>PH.IC.EV.030205.01</v>
      </c>
      <c r="Q29" s="168" t="str">
        <f t="shared" si="4"/>
        <v>CL.IC.EV.030205.01</v>
      </c>
    </row>
    <row r="30" spans="1:31" s="167" customFormat="1" ht="15" customHeight="1">
      <c r="A30" s="167" t="s">
        <v>3274</v>
      </c>
      <c r="C30" s="61" t="s">
        <v>12592</v>
      </c>
      <c r="D30" s="167" t="s">
        <v>3293</v>
      </c>
      <c r="E30" s="61" t="s">
        <v>12592</v>
      </c>
      <c r="F30" s="85" t="s">
        <v>3385</v>
      </c>
      <c r="G30" s="104" t="s">
        <v>3403</v>
      </c>
      <c r="H30" s="61" t="s">
        <v>2379</v>
      </c>
      <c r="J30" s="63" t="str">
        <f t="shared" si="0"/>
        <v>IC.EV.030301</v>
      </c>
      <c r="K30" s="61" t="s">
        <v>2379</v>
      </c>
      <c r="L30" s="167" t="str">
        <f t="shared" si="1"/>
        <v>Arterial Blood Gas: Allen's Test Positive</v>
      </c>
      <c r="M30" s="168" t="str">
        <f t="shared" si="2"/>
        <v>PI.IC.EV.030301.01</v>
      </c>
      <c r="N30" s="168"/>
      <c r="O30" s="168" t="str">
        <f t="shared" si="3"/>
        <v>PH.IC.EV.030301.01</v>
      </c>
      <c r="Q30" s="168" t="str">
        <f t="shared" si="4"/>
        <v>CL.IC.EV.030301.01</v>
      </c>
    </row>
    <row r="31" spans="1:31" s="167" customFormat="1" ht="15" customHeight="1">
      <c r="A31" s="167" t="s">
        <v>3274</v>
      </c>
      <c r="C31" s="61" t="s">
        <v>12592</v>
      </c>
      <c r="E31" s="61" t="s">
        <v>12592</v>
      </c>
      <c r="F31" s="85" t="s">
        <v>3385</v>
      </c>
      <c r="G31" s="104" t="s">
        <v>3295</v>
      </c>
      <c r="H31" s="61" t="s">
        <v>12182</v>
      </c>
      <c r="J31" s="63" t="str">
        <f t="shared" si="0"/>
        <v>IC.EV.030302</v>
      </c>
      <c r="K31" s="61" t="s">
        <v>2379</v>
      </c>
      <c r="L31" s="167" t="str">
        <f t="shared" si="1"/>
        <v>Arterial Blood Gas: Allen's Test Negative</v>
      </c>
      <c r="M31" s="168" t="str">
        <f t="shared" si="2"/>
        <v>PI.IC.EV.030302.01</v>
      </c>
      <c r="N31" s="168"/>
      <c r="O31" s="168" t="str">
        <f t="shared" si="3"/>
        <v>PH.IC.EV.030302.01</v>
      </c>
      <c r="Q31" s="168" t="str">
        <f t="shared" si="4"/>
        <v>CL.IC.EV.030302.01</v>
      </c>
    </row>
    <row r="32" spans="1:31" s="167" customFormat="1" ht="15" customHeight="1">
      <c r="A32" s="167" t="s">
        <v>3274</v>
      </c>
      <c r="C32" s="61" t="s">
        <v>12592</v>
      </c>
      <c r="E32" s="61" t="s">
        <v>12592</v>
      </c>
      <c r="F32" s="85" t="s">
        <v>3385</v>
      </c>
      <c r="G32" s="104" t="s">
        <v>3176</v>
      </c>
      <c r="H32" s="61" t="s">
        <v>12592</v>
      </c>
      <c r="J32" s="63" t="str">
        <f t="shared" si="0"/>
        <v>IC.EV.030303</v>
      </c>
      <c r="K32" s="61" t="s">
        <v>2379</v>
      </c>
      <c r="L32" s="167" t="str">
        <f t="shared" si="1"/>
        <v>Arterial Blood Gas: Allen's Test Non Applicable</v>
      </c>
      <c r="M32" s="168" t="str">
        <f t="shared" si="2"/>
        <v>PI.IC.EV.030303.01</v>
      </c>
      <c r="N32" s="168"/>
      <c r="O32" s="168" t="str">
        <f t="shared" si="3"/>
        <v>PH.IC.EV.030303.01</v>
      </c>
      <c r="Q32" s="168" t="str">
        <f t="shared" si="4"/>
        <v>CL.IC.EV.030303.01</v>
      </c>
    </row>
    <row r="33" spans="1:17" s="167" customFormat="1" ht="15" customHeight="1">
      <c r="A33" s="167" t="s">
        <v>3274</v>
      </c>
      <c r="C33" s="61" t="s">
        <v>12592</v>
      </c>
      <c r="D33" s="167" t="s">
        <v>3177</v>
      </c>
      <c r="E33" s="61" t="s">
        <v>12594</v>
      </c>
      <c r="F33" s="85" t="s">
        <v>3385</v>
      </c>
      <c r="G33" s="104" t="s">
        <v>3178</v>
      </c>
      <c r="H33" s="61" t="s">
        <v>2379</v>
      </c>
      <c r="J33" s="63" t="str">
        <f t="shared" si="0"/>
        <v>IC.EV.030401</v>
      </c>
      <c r="K33" s="61" t="s">
        <v>2379</v>
      </c>
      <c r="L33" s="167" t="str">
        <f t="shared" si="1"/>
        <v>Arterial Blood Gas Draw Attempts: One</v>
      </c>
      <c r="M33" s="168" t="str">
        <f t="shared" si="2"/>
        <v>PI.IC.EV.030401.01</v>
      </c>
      <c r="N33" s="168"/>
      <c r="O33" s="168" t="str">
        <f t="shared" si="3"/>
        <v>PH.IC.EV.030401.01</v>
      </c>
      <c r="Q33" s="168" t="str">
        <f t="shared" si="4"/>
        <v>CL.IC.EV.030401.01</v>
      </c>
    </row>
    <row r="34" spans="1:17" s="167" customFormat="1" ht="15" customHeight="1">
      <c r="A34" s="167" t="s">
        <v>3274</v>
      </c>
      <c r="C34" s="61" t="s">
        <v>12592</v>
      </c>
      <c r="E34" s="61" t="s">
        <v>12594</v>
      </c>
      <c r="F34" s="85" t="s">
        <v>3385</v>
      </c>
      <c r="G34" s="104" t="s">
        <v>3179</v>
      </c>
      <c r="H34" s="61" t="s">
        <v>12182</v>
      </c>
      <c r="J34" s="63" t="str">
        <f t="shared" si="0"/>
        <v>IC.EV.030402</v>
      </c>
      <c r="K34" s="61" t="s">
        <v>2379</v>
      </c>
      <c r="L34" s="167" t="str">
        <f t="shared" si="1"/>
        <v>Arterial Blood Gas Draw Attempts:Two</v>
      </c>
      <c r="M34" s="168" t="str">
        <f t="shared" si="2"/>
        <v>PI.IC.EV.030402.01</v>
      </c>
      <c r="N34" s="168"/>
      <c r="O34" s="168" t="str">
        <f t="shared" si="3"/>
        <v>PH.IC.EV.030402.01</v>
      </c>
      <c r="Q34" s="168" t="str">
        <f t="shared" si="4"/>
        <v>CL.IC.EV.030402.01</v>
      </c>
    </row>
    <row r="35" spans="1:17" s="167" customFormat="1" ht="15" customHeight="1">
      <c r="A35" s="167" t="s">
        <v>3274</v>
      </c>
      <c r="C35" s="61" t="s">
        <v>12592</v>
      </c>
      <c r="E35" s="61" t="s">
        <v>12594</v>
      </c>
      <c r="F35" s="85" t="s">
        <v>3385</v>
      </c>
      <c r="G35" s="104" t="s">
        <v>3408</v>
      </c>
      <c r="H35" s="61" t="s">
        <v>12592</v>
      </c>
      <c r="J35" s="63" t="str">
        <f t="shared" si="0"/>
        <v>IC.EV.030403</v>
      </c>
      <c r="K35" s="61" t="s">
        <v>2379</v>
      </c>
      <c r="L35" s="167" t="str">
        <f t="shared" ref="L35:L65" si="5">G35</f>
        <v>Arterial Blood Gas Draw Attempts:Three</v>
      </c>
      <c r="M35" s="168" t="str">
        <f t="shared" si="2"/>
        <v>PI.IC.EV.030403.01</v>
      </c>
      <c r="N35" s="168"/>
      <c r="O35" s="168" t="str">
        <f t="shared" si="3"/>
        <v>PH.IC.EV.030403.01</v>
      </c>
      <c r="Q35" s="168" t="str">
        <f t="shared" si="4"/>
        <v>CL.IC.EV.030403.01</v>
      </c>
    </row>
    <row r="36" spans="1:17" s="167" customFormat="1" ht="15" customHeight="1">
      <c r="A36" s="167" t="s">
        <v>3274</v>
      </c>
      <c r="C36" s="61" t="s">
        <v>12592</v>
      </c>
      <c r="E36" s="61" t="s">
        <v>12594</v>
      </c>
      <c r="F36" s="85" t="s">
        <v>3385</v>
      </c>
      <c r="G36" s="104" t="s">
        <v>3409</v>
      </c>
      <c r="H36" s="61" t="s">
        <v>12594</v>
      </c>
      <c r="J36" s="63" t="str">
        <f t="shared" si="0"/>
        <v>IC.EV.030404</v>
      </c>
      <c r="K36" s="61" t="s">
        <v>2379</v>
      </c>
      <c r="L36" s="167" t="str">
        <f t="shared" si="5"/>
        <v>Arterial Blood Gas Draw Attempts:Other: specify</v>
      </c>
      <c r="M36" s="168" t="str">
        <f t="shared" si="2"/>
        <v>PI.IC.EV.030404.01</v>
      </c>
      <c r="N36" s="168"/>
      <c r="O36" s="168" t="str">
        <f t="shared" si="3"/>
        <v>PH.IC.EV.030404.01</v>
      </c>
      <c r="Q36" s="168" t="str">
        <f t="shared" si="4"/>
        <v>CL.IC.EV.030404.01</v>
      </c>
    </row>
    <row r="37" spans="1:17" s="167" customFormat="1" ht="15" customHeight="1">
      <c r="A37" s="167" t="s">
        <v>3274</v>
      </c>
      <c r="C37" s="61" t="s">
        <v>12592</v>
      </c>
      <c r="E37" s="61" t="s">
        <v>12594</v>
      </c>
      <c r="F37" s="85" t="s">
        <v>3385</v>
      </c>
      <c r="G37" s="104" t="s">
        <v>3539</v>
      </c>
      <c r="H37" s="61" t="s">
        <v>6291</v>
      </c>
      <c r="J37" s="63" t="str">
        <f t="shared" si="0"/>
        <v>IC.EV.030405</v>
      </c>
      <c r="K37" s="61" t="s">
        <v>2379</v>
      </c>
      <c r="L37" s="167" t="str">
        <f t="shared" si="5"/>
        <v>Arterial Blood Gas Draw Attempts:Unable to obtain</v>
      </c>
      <c r="M37" s="168" t="str">
        <f t="shared" si="2"/>
        <v>PI.IC.EV.030405.01</v>
      </c>
      <c r="N37" s="168"/>
      <c r="O37" s="168" t="str">
        <f t="shared" si="3"/>
        <v>PH.IC.EV.030405.01</v>
      </c>
      <c r="Q37" s="168" t="str">
        <f t="shared" si="4"/>
        <v>CL.IC.EV.030405.01</v>
      </c>
    </row>
    <row r="38" spans="1:17" s="167" customFormat="1" ht="15" customHeight="1">
      <c r="A38" s="167" t="s">
        <v>3274</v>
      </c>
      <c r="C38" s="61" t="s">
        <v>12592</v>
      </c>
      <c r="D38" s="167" t="s">
        <v>3540</v>
      </c>
      <c r="E38" s="61" t="s">
        <v>6291</v>
      </c>
      <c r="F38" s="85" t="s">
        <v>3385</v>
      </c>
      <c r="G38" s="104" t="s">
        <v>3543</v>
      </c>
      <c r="H38" s="61" t="s">
        <v>2379</v>
      </c>
      <c r="J38" s="63" t="str">
        <f t="shared" si="0"/>
        <v>IC.EV.030501</v>
      </c>
      <c r="K38" s="61" t="s">
        <v>2379</v>
      </c>
      <c r="L38" s="167" t="str">
        <f t="shared" si="5"/>
        <v>Arterial Puncture Adverse Effects: None</v>
      </c>
      <c r="M38" s="168" t="str">
        <f t="shared" si="2"/>
        <v>PI.IC.EV.030501.01</v>
      </c>
      <c r="N38" s="168"/>
      <c r="O38" s="168" t="str">
        <f t="shared" si="3"/>
        <v>PH.IC.EV.030501.01</v>
      </c>
      <c r="Q38" s="168" t="str">
        <f t="shared" si="4"/>
        <v>CL.IC.EV.030501.01</v>
      </c>
    </row>
    <row r="39" spans="1:17" s="167" customFormat="1" ht="15" customHeight="1">
      <c r="A39" s="167" t="s">
        <v>3274</v>
      </c>
      <c r="C39" s="61" t="s">
        <v>12592</v>
      </c>
      <c r="E39" s="61" t="s">
        <v>6291</v>
      </c>
      <c r="F39" s="85" t="s">
        <v>3385</v>
      </c>
      <c r="G39" s="104" t="s">
        <v>3544</v>
      </c>
      <c r="H39" s="61" t="s">
        <v>12182</v>
      </c>
      <c r="J39" s="63" t="str">
        <f t="shared" si="0"/>
        <v>IC.EV.030502</v>
      </c>
      <c r="K39" s="61" t="s">
        <v>2379</v>
      </c>
      <c r="L39" s="167" t="str">
        <f t="shared" si="5"/>
        <v>Arterial Puncture Adverse Effects: Bleeding</v>
      </c>
      <c r="M39" s="168" t="str">
        <f t="shared" si="2"/>
        <v>PI.IC.EV.030502.01</v>
      </c>
      <c r="N39" s="168"/>
      <c r="O39" s="168" t="str">
        <f t="shared" si="3"/>
        <v>PH.IC.EV.030502.01</v>
      </c>
      <c r="Q39" s="168" t="str">
        <f t="shared" si="4"/>
        <v>CL.IC.EV.030502.01</v>
      </c>
    </row>
    <row r="40" spans="1:17" s="167" customFormat="1" ht="15" customHeight="1">
      <c r="A40" s="167" t="s">
        <v>3274</v>
      </c>
      <c r="C40" s="61" t="s">
        <v>12592</v>
      </c>
      <c r="E40" s="61" t="s">
        <v>6291</v>
      </c>
      <c r="F40" s="85" t="s">
        <v>3385</v>
      </c>
      <c r="G40" s="104" t="s">
        <v>3545</v>
      </c>
      <c r="H40" s="61" t="s">
        <v>12592</v>
      </c>
      <c r="J40" s="63" t="str">
        <f t="shared" si="0"/>
        <v>IC.EV.030503</v>
      </c>
      <c r="K40" s="61" t="s">
        <v>2379</v>
      </c>
      <c r="L40" s="167" t="str">
        <f t="shared" si="5"/>
        <v>Arterial Puncture Adverse Effects: Hematoma</v>
      </c>
      <c r="M40" s="168" t="str">
        <f t="shared" si="2"/>
        <v>PI.IC.EV.030503.01</v>
      </c>
      <c r="N40" s="168"/>
      <c r="O40" s="168" t="str">
        <f t="shared" si="3"/>
        <v>PH.IC.EV.030503.01</v>
      </c>
      <c r="Q40" s="168" t="str">
        <f t="shared" si="4"/>
        <v>CL.IC.EV.030503.01</v>
      </c>
    </row>
    <row r="41" spans="1:17" s="167" customFormat="1" ht="15" customHeight="1">
      <c r="A41" s="167" t="s">
        <v>3274</v>
      </c>
      <c r="C41" s="61" t="s">
        <v>12592</v>
      </c>
      <c r="E41" s="61" t="s">
        <v>6291</v>
      </c>
      <c r="F41" s="85" t="s">
        <v>3385</v>
      </c>
      <c r="G41" s="104" t="s">
        <v>3661</v>
      </c>
      <c r="H41" s="61" t="s">
        <v>12594</v>
      </c>
      <c r="J41" s="63" t="str">
        <f t="shared" si="0"/>
        <v>IC.EV.030504</v>
      </c>
      <c r="K41" s="61" t="s">
        <v>2379</v>
      </c>
      <c r="L41" s="167" t="str">
        <f t="shared" si="5"/>
        <v>Arterial Puncture Adverse Effects: Ecchymosis</v>
      </c>
      <c r="M41" s="168" t="str">
        <f t="shared" si="2"/>
        <v>PI.IC.EV.030504.01</v>
      </c>
      <c r="N41" s="168"/>
      <c r="O41" s="168" t="str">
        <f t="shared" si="3"/>
        <v>PH.IC.EV.030504.01</v>
      </c>
      <c r="Q41" s="168" t="str">
        <f t="shared" si="4"/>
        <v>CL.IC.EV.030504.01</v>
      </c>
    </row>
    <row r="42" spans="1:17" s="167" customFormat="1" ht="15" customHeight="1">
      <c r="A42" s="167" t="s">
        <v>3274</v>
      </c>
      <c r="C42" s="61" t="s">
        <v>12592</v>
      </c>
      <c r="E42" s="61" t="s">
        <v>6291</v>
      </c>
      <c r="F42" s="85" t="s">
        <v>3385</v>
      </c>
      <c r="G42" s="104" t="s">
        <v>3662</v>
      </c>
      <c r="H42" s="61" t="s">
        <v>6291</v>
      </c>
      <c r="J42" s="63" t="str">
        <f t="shared" si="0"/>
        <v>IC.EV.030505</v>
      </c>
      <c r="K42" s="61" t="s">
        <v>2379</v>
      </c>
      <c r="L42" s="167" t="str">
        <f t="shared" si="5"/>
        <v>Arterial Puncture Adverse Effects: Tingling/Numbness</v>
      </c>
      <c r="M42" s="168" t="str">
        <f t="shared" si="2"/>
        <v>PI.IC.EV.030505.01</v>
      </c>
      <c r="N42" s="168"/>
      <c r="O42" s="168" t="str">
        <f t="shared" si="3"/>
        <v>PH.IC.EV.030505.01</v>
      </c>
      <c r="Q42" s="168" t="str">
        <f t="shared" si="4"/>
        <v>CL.IC.EV.030505.01</v>
      </c>
    </row>
    <row r="43" spans="1:17" s="167" customFormat="1" ht="15" customHeight="1">
      <c r="A43" s="167" t="s">
        <v>3274</v>
      </c>
      <c r="B43" s="167" t="s">
        <v>3328</v>
      </c>
      <c r="C43" s="61" t="s">
        <v>12594</v>
      </c>
      <c r="D43" s="167" t="s">
        <v>3556</v>
      </c>
      <c r="E43" s="61" t="s">
        <v>12175</v>
      </c>
      <c r="F43" s="85" t="s">
        <v>3557</v>
      </c>
      <c r="G43" s="104" t="s">
        <v>3429</v>
      </c>
      <c r="H43" s="61" t="s">
        <v>2379</v>
      </c>
      <c r="J43" s="63" t="str">
        <f t="shared" si="0"/>
        <v>IC.EV.040101</v>
      </c>
      <c r="K43" s="61" t="s">
        <v>12175</v>
      </c>
      <c r="L43" s="167" t="str">
        <f t="shared" si="5"/>
        <v>Patient informed/instructed regarding procedure</v>
      </c>
      <c r="M43" s="168" t="str">
        <f t="shared" si="2"/>
        <v>PI.IC.EV.040101.01</v>
      </c>
      <c r="N43" s="168"/>
      <c r="O43" s="168" t="str">
        <f t="shared" si="3"/>
        <v>PH.IC.EV.040101.01</v>
      </c>
      <c r="Q43" s="168" t="str">
        <f t="shared" si="4"/>
        <v>CL.IC.EV.040101.01</v>
      </c>
    </row>
    <row r="44" spans="1:17" s="167" customFormat="1" ht="15" customHeight="1">
      <c r="A44" s="167" t="s">
        <v>3452</v>
      </c>
      <c r="C44" s="61" t="s">
        <v>6464</v>
      </c>
      <c r="E44" s="61" t="s">
        <v>12175</v>
      </c>
      <c r="F44" s="85" t="s">
        <v>3557</v>
      </c>
      <c r="G44" s="104" t="s">
        <v>3430</v>
      </c>
      <c r="H44" s="61" t="s">
        <v>12430</v>
      </c>
      <c r="J44" s="63" t="str">
        <f t="shared" si="0"/>
        <v>IC.EV.040102</v>
      </c>
      <c r="K44" s="61" t="s">
        <v>12175</v>
      </c>
      <c r="L44" s="167" t="str">
        <f t="shared" si="5"/>
        <v>A-line cath/tip intact</v>
      </c>
      <c r="M44" s="168" t="str">
        <f t="shared" si="2"/>
        <v>PI.IC.EV.040102.01</v>
      </c>
      <c r="N44" s="168"/>
      <c r="O44" s="168" t="str">
        <f t="shared" si="3"/>
        <v>PH.IC.EV.040102.01</v>
      </c>
      <c r="Q44" s="168" t="str">
        <f t="shared" si="4"/>
        <v>CL.IC.EV.040102.01</v>
      </c>
    </row>
    <row r="45" spans="1:17" s="167" customFormat="1" ht="15" customHeight="1">
      <c r="A45" s="167" t="s">
        <v>3452</v>
      </c>
      <c r="C45" s="61" t="s">
        <v>6464</v>
      </c>
      <c r="E45" s="61" t="s">
        <v>12175</v>
      </c>
      <c r="F45" s="85" t="s">
        <v>3557</v>
      </c>
      <c r="G45" s="104" t="s">
        <v>3431</v>
      </c>
      <c r="H45" s="61" t="s">
        <v>12185</v>
      </c>
      <c r="J45" s="63" t="str">
        <f t="shared" si="0"/>
        <v>IC.EV.040103</v>
      </c>
      <c r="K45" s="61" t="s">
        <v>12175</v>
      </c>
      <c r="L45" s="167" t="str">
        <f t="shared" si="5"/>
        <v>Pressure applied hemostasis achieved</v>
      </c>
      <c r="M45" s="168" t="str">
        <f t="shared" si="2"/>
        <v>PI.IC.EV.040103.01</v>
      </c>
      <c r="N45" s="168"/>
      <c r="O45" s="168" t="str">
        <f t="shared" si="3"/>
        <v>PH.IC.EV.040103.01</v>
      </c>
      <c r="Q45" s="168" t="str">
        <f t="shared" si="4"/>
        <v>CL.IC.EV.040103.01</v>
      </c>
    </row>
    <row r="46" spans="1:17" s="167" customFormat="1" ht="15" customHeight="1">
      <c r="A46" s="167" t="s">
        <v>3452</v>
      </c>
      <c r="C46" s="61" t="s">
        <v>6464</v>
      </c>
      <c r="E46" s="61" t="s">
        <v>12175</v>
      </c>
      <c r="F46" s="85" t="s">
        <v>3557</v>
      </c>
      <c r="G46" s="104" t="s">
        <v>3432</v>
      </c>
      <c r="H46" s="61" t="s">
        <v>6464</v>
      </c>
      <c r="J46" s="63" t="str">
        <f t="shared" si="0"/>
        <v>IC.EV.040104</v>
      </c>
      <c r="K46" s="61" t="s">
        <v>12175</v>
      </c>
      <c r="L46" s="167" t="str">
        <f t="shared" si="5"/>
        <v>No hematoma noted</v>
      </c>
      <c r="M46" s="168" t="str">
        <f t="shared" si="2"/>
        <v>PI.IC.EV.040104.01</v>
      </c>
      <c r="N46" s="168"/>
      <c r="O46" s="168" t="str">
        <f t="shared" si="3"/>
        <v>PH.IC.EV.040104.01</v>
      </c>
      <c r="Q46" s="168" t="str">
        <f t="shared" si="4"/>
        <v>CL.IC.EV.040104.01</v>
      </c>
    </row>
    <row r="47" spans="1:17" s="167" customFormat="1" ht="15" customHeight="1">
      <c r="A47" s="167" t="s">
        <v>3452</v>
      </c>
      <c r="C47" s="61" t="s">
        <v>6464</v>
      </c>
      <c r="E47" s="61" t="s">
        <v>12175</v>
      </c>
      <c r="F47" s="85" t="s">
        <v>3557</v>
      </c>
      <c r="G47" s="104" t="s">
        <v>3433</v>
      </c>
      <c r="H47" s="61" t="s">
        <v>6291</v>
      </c>
      <c r="J47" s="63" t="str">
        <f t="shared" si="0"/>
        <v>IC.EV.040105</v>
      </c>
      <c r="K47" s="61" t="s">
        <v>12175</v>
      </c>
      <c r="L47" s="167" t="str">
        <f t="shared" si="5"/>
        <v>Patient tolerated procedure well</v>
      </c>
      <c r="M47" s="168" t="str">
        <f t="shared" si="2"/>
        <v>PI.IC.EV.040105.01</v>
      </c>
      <c r="N47" s="168"/>
      <c r="O47" s="168" t="str">
        <f t="shared" si="3"/>
        <v>PH.IC.EV.040105.01</v>
      </c>
      <c r="Q47" s="168" t="str">
        <f t="shared" si="4"/>
        <v>CL.IC.EV.040105.01</v>
      </c>
    </row>
    <row r="48" spans="1:17" s="167" customFormat="1" ht="15" customHeight="1">
      <c r="A48" s="167" t="s">
        <v>3452</v>
      </c>
      <c r="B48" s="167" t="s">
        <v>3221</v>
      </c>
      <c r="C48" s="61" t="s">
        <v>6291</v>
      </c>
      <c r="D48" s="167" t="s">
        <v>3221</v>
      </c>
      <c r="E48" s="61" t="s">
        <v>12175</v>
      </c>
      <c r="F48" s="85" t="s">
        <v>3222</v>
      </c>
      <c r="G48" s="104" t="s">
        <v>3223</v>
      </c>
      <c r="H48" s="61" t="s">
        <v>12175</v>
      </c>
      <c r="J48" s="63" t="str">
        <f t="shared" si="0"/>
        <v>IC.EV.050101</v>
      </c>
      <c r="K48" s="61" t="s">
        <v>12175</v>
      </c>
      <c r="L48" s="167" t="str">
        <f t="shared" si="5"/>
        <v>CPR started</v>
      </c>
      <c r="M48" s="168" t="str">
        <f t="shared" si="2"/>
        <v>PI.IC.EV.050101.01</v>
      </c>
      <c r="N48" s="168"/>
      <c r="O48" s="168" t="str">
        <f t="shared" si="3"/>
        <v>PH.IC.EV.050101.01</v>
      </c>
      <c r="Q48" s="168" t="str">
        <f t="shared" si="4"/>
        <v>CL.IC.EV.050101.01</v>
      </c>
    </row>
    <row r="49" spans="1:17" s="167" customFormat="1" ht="15" customHeight="1">
      <c r="A49" s="167" t="s">
        <v>3452</v>
      </c>
      <c r="C49" s="61" t="s">
        <v>6291</v>
      </c>
      <c r="E49" s="61" t="s">
        <v>12175</v>
      </c>
      <c r="F49" s="85" t="s">
        <v>3222</v>
      </c>
      <c r="G49" s="104" t="s">
        <v>3224</v>
      </c>
      <c r="H49" s="61" t="s">
        <v>12430</v>
      </c>
      <c r="J49" s="63" t="str">
        <f t="shared" si="0"/>
        <v>IC.EV.050102</v>
      </c>
      <c r="K49" s="61" t="s">
        <v>12175</v>
      </c>
      <c r="L49" s="167" t="str">
        <f t="shared" si="5"/>
        <v>Chest compressions initiated</v>
      </c>
      <c r="M49" s="168" t="str">
        <f t="shared" si="2"/>
        <v>PI.IC.EV.050102.01</v>
      </c>
      <c r="N49" s="168"/>
      <c r="O49" s="168" t="str">
        <f t="shared" si="3"/>
        <v>PH.IC.EV.050102.01</v>
      </c>
      <c r="Q49" s="168" t="str">
        <f t="shared" si="4"/>
        <v>CL.IC.EV.050102.01</v>
      </c>
    </row>
    <row r="50" spans="1:17" s="167" customFormat="1" ht="15" customHeight="1">
      <c r="A50" s="167" t="s">
        <v>3452</v>
      </c>
      <c r="C50" s="61" t="s">
        <v>6291</v>
      </c>
      <c r="E50" s="61" t="s">
        <v>12175</v>
      </c>
      <c r="F50" s="85" t="s">
        <v>3222</v>
      </c>
      <c r="G50" s="104" t="s">
        <v>3337</v>
      </c>
      <c r="H50" s="61" t="s">
        <v>6464</v>
      </c>
      <c r="J50" s="63" t="str">
        <f t="shared" si="0"/>
        <v>IC.EV.050104</v>
      </c>
      <c r="K50" s="61" t="s">
        <v>12175</v>
      </c>
      <c r="L50" s="167" t="str">
        <f t="shared" si="5"/>
        <v>Oxygenated with:</v>
      </c>
      <c r="M50" s="168" t="str">
        <f t="shared" si="2"/>
        <v>PI.IC.EV.050104.01</v>
      </c>
      <c r="N50" s="168"/>
      <c r="O50" s="168" t="str">
        <f t="shared" si="3"/>
        <v>PH.IC.EV.050104.01</v>
      </c>
      <c r="Q50" s="168" t="str">
        <f t="shared" si="4"/>
        <v>CL.IC.EV.050104.01</v>
      </c>
    </row>
    <row r="51" spans="1:17" s="167" customFormat="1" ht="15" customHeight="1">
      <c r="A51" s="167" t="s">
        <v>3452</v>
      </c>
      <c r="C51" s="61" t="s">
        <v>6291</v>
      </c>
      <c r="E51" s="61" t="s">
        <v>12175</v>
      </c>
      <c r="F51" s="85" t="s">
        <v>3222</v>
      </c>
      <c r="G51" s="104" t="s">
        <v>3338</v>
      </c>
      <c r="H51" s="61" t="s">
        <v>6291</v>
      </c>
      <c r="J51" s="63" t="str">
        <f t="shared" si="0"/>
        <v>IC.EV.050105</v>
      </c>
      <c r="K51" s="61" t="s">
        <v>12175</v>
      </c>
      <c r="L51" s="167" t="str">
        <f t="shared" si="5"/>
        <v>Arrhythmia identified</v>
      </c>
      <c r="M51" s="168" t="str">
        <f t="shared" si="2"/>
        <v>PI.IC.EV.050105.01</v>
      </c>
      <c r="N51" s="168"/>
      <c r="O51" s="168" t="str">
        <f t="shared" si="3"/>
        <v>PH.IC.EV.050105.01</v>
      </c>
      <c r="Q51" s="168" t="str">
        <f t="shared" si="4"/>
        <v>CL.IC.EV.050105.01</v>
      </c>
    </row>
    <row r="52" spans="1:17" s="167" customFormat="1" ht="15" customHeight="1">
      <c r="A52" s="167" t="s">
        <v>3452</v>
      </c>
      <c r="C52" s="61" t="s">
        <v>6291</v>
      </c>
      <c r="E52" s="61" t="s">
        <v>12175</v>
      </c>
      <c r="F52" s="85" t="s">
        <v>3222</v>
      </c>
      <c r="G52" s="104" t="s">
        <v>3449</v>
      </c>
      <c r="H52" s="61" t="s">
        <v>6988</v>
      </c>
      <c r="J52" s="63" t="str">
        <f t="shared" si="0"/>
        <v>IC.EV.050106</v>
      </c>
      <c r="K52" s="61" t="s">
        <v>12175</v>
      </c>
      <c r="L52" s="167" t="str">
        <f t="shared" si="5"/>
        <v>Non-palpable pulse</v>
      </c>
      <c r="M52" s="168" t="str">
        <f t="shared" si="2"/>
        <v>PI.IC.EV.050106.01</v>
      </c>
      <c r="N52" s="168"/>
      <c r="O52" s="168" t="str">
        <f t="shared" si="3"/>
        <v>PH.IC.EV.050106.01</v>
      </c>
      <c r="Q52" s="168" t="str">
        <f t="shared" si="4"/>
        <v>CL.IC.EV.050106.01</v>
      </c>
    </row>
    <row r="53" spans="1:17" s="167" customFormat="1" ht="15" customHeight="1">
      <c r="A53" s="167" t="s">
        <v>3452</v>
      </c>
      <c r="C53" s="61" t="s">
        <v>6291</v>
      </c>
      <c r="E53" s="61" t="s">
        <v>12175</v>
      </c>
      <c r="F53" s="85" t="s">
        <v>3222</v>
      </c>
      <c r="G53" s="104" t="s">
        <v>3103</v>
      </c>
      <c r="H53" s="61" t="s">
        <v>6317</v>
      </c>
      <c r="J53" s="63" t="str">
        <f t="shared" si="0"/>
        <v>IC.EV.050107</v>
      </c>
      <c r="K53" s="61" t="s">
        <v>12175</v>
      </c>
      <c r="L53" s="167" t="str">
        <f t="shared" si="5"/>
        <v>Intubation - tube size:</v>
      </c>
      <c r="M53" s="168" t="str">
        <f t="shared" si="2"/>
        <v>PI.IC.EV.050107.01</v>
      </c>
      <c r="N53" s="168"/>
      <c r="O53" s="168" t="str">
        <f t="shared" si="3"/>
        <v>PH.IC.EV.050107.01</v>
      </c>
      <c r="Q53" s="168" t="str">
        <f t="shared" si="4"/>
        <v>CL.IC.EV.050107.01</v>
      </c>
    </row>
    <row r="54" spans="1:17" s="167" customFormat="1" ht="15" customHeight="1">
      <c r="A54" s="167" t="s">
        <v>3452</v>
      </c>
      <c r="C54" s="61" t="s">
        <v>6291</v>
      </c>
      <c r="E54" s="61" t="s">
        <v>12175</v>
      </c>
      <c r="F54" s="85" t="s">
        <v>3222</v>
      </c>
      <c r="G54" s="104" t="s">
        <v>3339</v>
      </c>
      <c r="H54" s="61" t="s">
        <v>3574</v>
      </c>
      <c r="J54" s="63" t="str">
        <f t="shared" si="0"/>
        <v>IC.EV.050108</v>
      </c>
      <c r="K54" s="61" t="s">
        <v>12175</v>
      </c>
      <c r="L54" s="167" t="str">
        <f t="shared" si="5"/>
        <v>IV access obtained:  central</v>
      </c>
      <c r="M54" s="168" t="str">
        <f t="shared" si="2"/>
        <v>PI.IC.EV.050108.01</v>
      </c>
      <c r="N54" s="168"/>
      <c r="O54" s="168" t="str">
        <f t="shared" si="3"/>
        <v>PH.IC.EV.050108.01</v>
      </c>
      <c r="Q54" s="168" t="str">
        <f t="shared" si="4"/>
        <v>CL.IC.EV.050108.01</v>
      </c>
    </row>
    <row r="55" spans="1:17" s="167" customFormat="1" ht="15" customHeight="1">
      <c r="A55" s="167" t="s">
        <v>3452</v>
      </c>
      <c r="C55" s="61" t="s">
        <v>6291</v>
      </c>
      <c r="E55" s="61" t="s">
        <v>12175</v>
      </c>
      <c r="F55" s="85" t="s">
        <v>3222</v>
      </c>
      <c r="G55" s="104" t="s">
        <v>3232</v>
      </c>
      <c r="H55" s="61" t="s">
        <v>3690</v>
      </c>
      <c r="J55" s="63" t="str">
        <f t="shared" si="0"/>
        <v>IC.EV.050109</v>
      </c>
      <c r="K55" s="61" t="s">
        <v>12175</v>
      </c>
      <c r="L55" s="167" t="str">
        <f t="shared" si="5"/>
        <v>IV access obtained:  peripheral</v>
      </c>
      <c r="M55" s="168" t="str">
        <f t="shared" si="2"/>
        <v>PI.IC.EV.050109.01</v>
      </c>
      <c r="N55" s="168"/>
      <c r="O55" s="168" t="str">
        <f t="shared" si="3"/>
        <v>PH.IC.EV.050109.01</v>
      </c>
      <c r="Q55" s="168" t="str">
        <f t="shared" si="4"/>
        <v>CL.IC.EV.050109.01</v>
      </c>
    </row>
    <row r="56" spans="1:17" s="167" customFormat="1" ht="15" customHeight="1">
      <c r="A56" s="167" t="s">
        <v>3452</v>
      </c>
      <c r="C56" s="61" t="s">
        <v>6291</v>
      </c>
      <c r="E56" s="61" t="s">
        <v>12175</v>
      </c>
      <c r="F56" s="85" t="s">
        <v>3222</v>
      </c>
      <c r="G56" s="104" t="s">
        <v>3233</v>
      </c>
      <c r="H56" s="61" t="s">
        <v>3188</v>
      </c>
      <c r="J56" s="63" t="str">
        <f t="shared" si="0"/>
        <v>IC.EV.050110</v>
      </c>
      <c r="K56" s="61" t="s">
        <v>12175</v>
      </c>
      <c r="L56" s="167" t="str">
        <f t="shared" si="5"/>
        <v>Cardioversion - joules:</v>
      </c>
      <c r="M56" s="168" t="str">
        <f t="shared" si="2"/>
        <v>PI.IC.EV.050110.01</v>
      </c>
      <c r="N56" s="168"/>
      <c r="O56" s="168" t="str">
        <f t="shared" si="3"/>
        <v>PH.IC.EV.050110.01</v>
      </c>
      <c r="Q56" s="168" t="str">
        <f t="shared" si="4"/>
        <v>CL.IC.EV.050110.01</v>
      </c>
    </row>
    <row r="57" spans="1:17" s="167" customFormat="1" ht="15" customHeight="1">
      <c r="A57" s="167" t="s">
        <v>3452</v>
      </c>
      <c r="C57" s="61" t="s">
        <v>6291</v>
      </c>
      <c r="E57" s="61" t="s">
        <v>12175</v>
      </c>
      <c r="F57" s="85" t="s">
        <v>3222</v>
      </c>
      <c r="G57" s="104" t="s">
        <v>3345</v>
      </c>
      <c r="H57" s="61" t="s">
        <v>5749</v>
      </c>
      <c r="J57" s="63" t="str">
        <f t="shared" si="0"/>
        <v>IC.EV.050111</v>
      </c>
      <c r="K57" s="61" t="s">
        <v>12175</v>
      </c>
      <c r="L57" s="167" t="str">
        <f t="shared" si="5"/>
        <v>Cardioversion times:</v>
      </c>
      <c r="M57" s="168" t="str">
        <f t="shared" si="2"/>
        <v>PI.IC.EV.050111.01</v>
      </c>
      <c r="N57" s="168"/>
      <c r="O57" s="168" t="str">
        <f t="shared" si="3"/>
        <v>PH.IC.EV.050111.01</v>
      </c>
      <c r="Q57" s="168" t="str">
        <f t="shared" si="4"/>
        <v>CL.IC.EV.050111.01</v>
      </c>
    </row>
    <row r="58" spans="1:17" s="167" customFormat="1" ht="15" customHeight="1">
      <c r="A58" s="167" t="s">
        <v>3452</v>
      </c>
      <c r="C58" s="61" t="s">
        <v>6291</v>
      </c>
      <c r="E58" s="61" t="s">
        <v>12175</v>
      </c>
      <c r="F58" s="85" t="s">
        <v>3222</v>
      </c>
      <c r="G58" s="104" t="s">
        <v>3346</v>
      </c>
      <c r="H58" s="61" t="s">
        <v>3064</v>
      </c>
      <c r="J58" s="63" t="str">
        <f t="shared" si="0"/>
        <v>IC.EV.050112</v>
      </c>
      <c r="K58" s="61" t="s">
        <v>12175</v>
      </c>
      <c r="L58" s="167" t="str">
        <f t="shared" si="5"/>
        <v>Defibrillation - joules:</v>
      </c>
      <c r="M58" s="168" t="str">
        <f t="shared" si="2"/>
        <v>PI.IC.EV.050112.01</v>
      </c>
      <c r="N58" s="168"/>
      <c r="O58" s="168" t="str">
        <f t="shared" si="3"/>
        <v>PH.IC.EV.050112.01</v>
      </c>
      <c r="Q58" s="168" t="str">
        <f t="shared" si="4"/>
        <v>CL.IC.EV.050112.01</v>
      </c>
    </row>
    <row r="59" spans="1:17" s="167" customFormat="1" ht="15" customHeight="1">
      <c r="A59" s="167" t="s">
        <v>3452</v>
      </c>
      <c r="C59" s="61" t="s">
        <v>6291</v>
      </c>
      <c r="E59" s="61" t="s">
        <v>12175</v>
      </c>
      <c r="F59" s="85" t="s">
        <v>3222</v>
      </c>
      <c r="G59" s="104" t="s">
        <v>3347</v>
      </c>
      <c r="H59" s="61" t="s">
        <v>5560</v>
      </c>
      <c r="J59" s="63" t="str">
        <f t="shared" si="0"/>
        <v>IC.EV.050113</v>
      </c>
      <c r="K59" s="61" t="s">
        <v>12175</v>
      </c>
      <c r="L59" s="167" t="str">
        <f t="shared" si="5"/>
        <v>Defibrillation times:</v>
      </c>
      <c r="M59" s="168" t="str">
        <f t="shared" si="2"/>
        <v>PI.IC.EV.050113.01</v>
      </c>
      <c r="N59" s="168"/>
      <c r="O59" s="168" t="str">
        <f t="shared" si="3"/>
        <v>PH.IC.EV.050113.01</v>
      </c>
      <c r="Q59" s="168" t="str">
        <f t="shared" si="4"/>
        <v>CL.IC.EV.050113.01</v>
      </c>
    </row>
    <row r="60" spans="1:17" s="167" customFormat="1" ht="15" customHeight="1">
      <c r="A60" s="167" t="s">
        <v>3452</v>
      </c>
      <c r="C60" s="61" t="s">
        <v>6291</v>
      </c>
      <c r="E60" s="61" t="s">
        <v>12175</v>
      </c>
      <c r="F60" s="85" t="s">
        <v>3222</v>
      </c>
      <c r="G60" s="104" t="s">
        <v>3348</v>
      </c>
      <c r="H60" s="61" t="s">
        <v>4082</v>
      </c>
      <c r="J60" s="63" t="str">
        <f t="shared" si="0"/>
        <v>IC.EV.050114</v>
      </c>
      <c r="K60" s="61" t="s">
        <v>12175</v>
      </c>
      <c r="L60" s="167" t="str">
        <f t="shared" si="5"/>
        <v>Inotropic support-bolus</v>
      </c>
      <c r="M60" s="168" t="str">
        <f t="shared" si="2"/>
        <v>PI.IC.EV.050114.01</v>
      </c>
      <c r="N60" s="168"/>
      <c r="O60" s="168" t="str">
        <f t="shared" si="3"/>
        <v>PH.IC.EV.050114.01</v>
      </c>
      <c r="Q60" s="168" t="str">
        <f t="shared" si="4"/>
        <v>CL.IC.EV.050114.01</v>
      </c>
    </row>
    <row r="61" spans="1:17" s="167" customFormat="1" ht="15" customHeight="1">
      <c r="A61" s="167" t="s">
        <v>3452</v>
      </c>
      <c r="C61" s="61" t="s">
        <v>6291</v>
      </c>
      <c r="E61" s="61" t="s">
        <v>12175</v>
      </c>
      <c r="F61" s="85" t="s">
        <v>3222</v>
      </c>
      <c r="G61" s="104" t="s">
        <v>3114</v>
      </c>
      <c r="H61" s="61" t="s">
        <v>7456</v>
      </c>
      <c r="J61" s="63" t="str">
        <f t="shared" si="0"/>
        <v>IC.EV.050115</v>
      </c>
      <c r="K61" s="61" t="s">
        <v>12175</v>
      </c>
      <c r="L61" s="167" t="str">
        <f t="shared" si="5"/>
        <v>Inotropic support-infusion</v>
      </c>
      <c r="M61" s="168" t="str">
        <f t="shared" si="2"/>
        <v>PI.IC.EV.050115.01</v>
      </c>
      <c r="N61" s="168"/>
      <c r="O61" s="168" t="str">
        <f t="shared" si="3"/>
        <v>PH.IC.EV.050115.01</v>
      </c>
      <c r="Q61" s="168" t="str">
        <f t="shared" si="4"/>
        <v>CL.IC.EV.050115.01</v>
      </c>
    </row>
    <row r="62" spans="1:17" s="167" customFormat="1" ht="15" customHeight="1">
      <c r="A62" s="167" t="s">
        <v>3452</v>
      </c>
      <c r="C62" s="61" t="s">
        <v>6291</v>
      </c>
      <c r="E62" s="61" t="s">
        <v>12175</v>
      </c>
      <c r="F62" s="85" t="s">
        <v>3222</v>
      </c>
      <c r="G62" s="104" t="s">
        <v>3115</v>
      </c>
      <c r="H62" s="61" t="s">
        <v>7863</v>
      </c>
      <c r="J62" s="63" t="str">
        <f t="shared" si="0"/>
        <v>IC.EV.050116</v>
      </c>
      <c r="K62" s="61" t="s">
        <v>12175</v>
      </c>
      <c r="L62" s="167" t="str">
        <f t="shared" si="5"/>
        <v>External pacemaker placed</v>
      </c>
      <c r="M62" s="168" t="str">
        <f t="shared" si="2"/>
        <v>PI.IC.EV.050116.01</v>
      </c>
      <c r="N62" s="168"/>
      <c r="O62" s="168" t="str">
        <f t="shared" si="3"/>
        <v>PH.IC.EV.050116.01</v>
      </c>
      <c r="Q62" s="168" t="str">
        <f t="shared" si="4"/>
        <v>CL.IC.EV.050116.01</v>
      </c>
    </row>
    <row r="63" spans="1:17" s="167" customFormat="1" ht="15" customHeight="1">
      <c r="A63" s="167" t="s">
        <v>3452</v>
      </c>
      <c r="C63" s="61" t="s">
        <v>6291</v>
      </c>
      <c r="E63" s="61" t="s">
        <v>12175</v>
      </c>
      <c r="F63" s="85" t="s">
        <v>3222</v>
      </c>
      <c r="G63" s="104" t="s">
        <v>3116</v>
      </c>
      <c r="H63" s="61" t="s">
        <v>12462</v>
      </c>
      <c r="J63" s="63" t="str">
        <f t="shared" si="0"/>
        <v>IC.EV.050117</v>
      </c>
      <c r="K63" s="61" t="s">
        <v>12175</v>
      </c>
      <c r="L63" s="167" t="str">
        <f t="shared" si="5"/>
        <v>CPR stopped</v>
      </c>
      <c r="M63" s="168" t="str">
        <f t="shared" si="2"/>
        <v>PI.IC.EV.050117.01</v>
      </c>
      <c r="N63" s="168"/>
      <c r="O63" s="168" t="str">
        <f t="shared" si="3"/>
        <v>PH.IC.EV.050117.01</v>
      </c>
      <c r="Q63" s="168" t="str">
        <f t="shared" si="4"/>
        <v>CL.IC.EV.050117.01</v>
      </c>
    </row>
    <row r="64" spans="1:17" s="167" customFormat="1" ht="15" customHeight="1">
      <c r="A64" s="167" t="s">
        <v>3452</v>
      </c>
      <c r="C64" s="61" t="s">
        <v>6291</v>
      </c>
      <c r="E64" s="61" t="s">
        <v>12175</v>
      </c>
      <c r="F64" s="85" t="s">
        <v>3222</v>
      </c>
      <c r="G64" s="104" t="s">
        <v>3117</v>
      </c>
      <c r="H64" s="61" t="s">
        <v>12602</v>
      </c>
      <c r="J64" s="63" t="str">
        <f t="shared" si="0"/>
        <v>IC.EV.050118</v>
      </c>
      <c r="K64" s="61" t="s">
        <v>12175</v>
      </c>
      <c r="L64" s="167" t="str">
        <f t="shared" si="5"/>
        <v>Patient stabilized</v>
      </c>
      <c r="M64" s="168" t="str">
        <f t="shared" si="2"/>
        <v>PI.IC.EV.050118.01</v>
      </c>
      <c r="N64" s="168"/>
      <c r="O64" s="168" t="str">
        <f t="shared" si="3"/>
        <v>PH.IC.EV.050118.01</v>
      </c>
      <c r="Q64" s="168" t="str">
        <f t="shared" si="4"/>
        <v>CL.IC.EV.050118.01</v>
      </c>
    </row>
    <row r="65" spans="1:41" s="167" customFormat="1" ht="15" customHeight="1">
      <c r="A65" s="167" t="s">
        <v>3452</v>
      </c>
      <c r="C65" s="61" t="s">
        <v>6291</v>
      </c>
      <c r="E65" s="61" t="s">
        <v>12175</v>
      </c>
      <c r="F65" s="85" t="s">
        <v>3222</v>
      </c>
      <c r="G65" s="104" t="s">
        <v>3353</v>
      </c>
      <c r="H65" s="61" t="s">
        <v>12604</v>
      </c>
      <c r="J65" s="63" t="str">
        <f t="shared" si="0"/>
        <v>IC.EV.050119</v>
      </c>
      <c r="K65" s="61" t="s">
        <v>12175</v>
      </c>
      <c r="L65" s="167" t="str">
        <f t="shared" si="5"/>
        <v>Post resuscitation rhythm:</v>
      </c>
      <c r="M65" s="168" t="str">
        <f t="shared" si="2"/>
        <v>PI.IC.EV.050119.01</v>
      </c>
      <c r="N65" s="168"/>
      <c r="O65" s="168" t="str">
        <f t="shared" si="3"/>
        <v>PH.IC.EV.050119.01</v>
      </c>
      <c r="Q65" s="168" t="str">
        <f t="shared" si="4"/>
        <v>CL.IC.EV.050119.01</v>
      </c>
    </row>
    <row r="66" spans="1:41" s="167" customFormat="1" ht="15" customHeight="1">
      <c r="A66" s="167" t="s">
        <v>3452</v>
      </c>
      <c r="C66" s="61" t="s">
        <v>6291</v>
      </c>
      <c r="E66" s="61" t="s">
        <v>12175</v>
      </c>
      <c r="F66" s="85" t="s">
        <v>3222</v>
      </c>
      <c r="G66" s="104" t="s">
        <v>3354</v>
      </c>
      <c r="H66" s="61" t="s">
        <v>7228</v>
      </c>
      <c r="J66" s="63" t="str">
        <f t="shared" ref="J66:J184" si="6">CONCATENATE("IC.EV.",C66,E66,H66)</f>
        <v>IC.EV.050120</v>
      </c>
      <c r="K66" s="61" t="s">
        <v>12175</v>
      </c>
      <c r="L66" s="167" t="str">
        <f>G66</f>
        <v>Patient pronounced by:</v>
      </c>
      <c r="M66" s="168" t="str">
        <f t="shared" ref="M66:M184" si="7">CONCATENATE("PI.",J66,".",K66)</f>
        <v>PI.IC.EV.050120.01</v>
      </c>
      <c r="N66" s="168"/>
      <c r="O66" s="168" t="str">
        <f t="shared" ref="O66:O184" si="8">CONCATENATE("PH.",J66,".",K66)</f>
        <v>PH.IC.EV.050120.01</v>
      </c>
      <c r="Q66" s="168" t="str">
        <f t="shared" ref="Q66:Q184" si="9">CONCATENATE("CL.",J66,".",K66)</f>
        <v>CL.IC.EV.050120.01</v>
      </c>
    </row>
    <row r="67" spans="1:41" s="167" customFormat="1" ht="15" customHeight="1">
      <c r="A67" s="167" t="s">
        <v>82</v>
      </c>
      <c r="C67" s="61" t="s">
        <v>6291</v>
      </c>
      <c r="E67" s="61" t="s">
        <v>12175</v>
      </c>
      <c r="F67" s="85" t="s">
        <v>3222</v>
      </c>
      <c r="G67" s="104" t="s">
        <v>3355</v>
      </c>
      <c r="H67" s="61" t="s">
        <v>8039</v>
      </c>
      <c r="J67" s="63" t="str">
        <f>CONCATENATE("IC.EV.",C67,E67,H67)</f>
        <v>IC.EV.050121</v>
      </c>
      <c r="K67" s="61" t="s">
        <v>12175</v>
      </c>
      <c r="L67" s="167" t="str">
        <f>G67</f>
        <v>Family/significant other notified</v>
      </c>
      <c r="M67" s="168" t="str">
        <f>CONCATENATE("PI.",J67,".",K67)</f>
        <v>PI.IC.EV.050121.01</v>
      </c>
      <c r="N67" s="168"/>
      <c r="O67" s="168" t="str">
        <f>CONCATENATE("PH.",J67,".",K67)</f>
        <v>PH.IC.EV.050121.01</v>
      </c>
      <c r="Q67" s="168" t="str">
        <f>CONCATENATE("CL.",J67,".",K67)</f>
        <v>CL.IC.EV.050121.01</v>
      </c>
    </row>
    <row r="68" spans="1:41" s="167" customFormat="1" ht="15" customHeight="1">
      <c r="A68" s="167" t="s">
        <v>82</v>
      </c>
      <c r="C68" s="61" t="s">
        <v>6291</v>
      </c>
      <c r="E68" s="61" t="s">
        <v>12175</v>
      </c>
      <c r="F68" s="85" t="s">
        <v>3222</v>
      </c>
      <c r="G68" s="104" t="s">
        <v>13818</v>
      </c>
      <c r="H68" s="61" t="s">
        <v>10705</v>
      </c>
      <c r="J68" s="63" t="str">
        <f t="shared" si="6"/>
        <v>IC.EV.050122</v>
      </c>
      <c r="K68" s="61" t="s">
        <v>12175</v>
      </c>
      <c r="L68" s="167" t="str">
        <f>G68</f>
        <v>Respirations spontaneous</v>
      </c>
      <c r="M68" s="168" t="str">
        <f t="shared" si="7"/>
        <v>PI.IC.EV.050122.01</v>
      </c>
      <c r="N68" s="168"/>
      <c r="O68" s="168" t="str">
        <f t="shared" si="8"/>
        <v>PH.IC.EV.050122.01</v>
      </c>
      <c r="Q68" s="168" t="str">
        <f t="shared" si="9"/>
        <v>CL.IC.EV.050122.01</v>
      </c>
      <c r="AN68" s="167" t="s">
        <v>12773</v>
      </c>
      <c r="AO68" s="167">
        <v>1482</v>
      </c>
    </row>
    <row r="69" spans="1:41" s="167" customFormat="1" ht="15" customHeight="1">
      <c r="A69" s="167" t="s">
        <v>82</v>
      </c>
      <c r="C69" s="61" t="s">
        <v>6291</v>
      </c>
      <c r="E69" s="61" t="s">
        <v>12175</v>
      </c>
      <c r="F69" s="85" t="s">
        <v>3222</v>
      </c>
      <c r="G69" s="104" t="s">
        <v>13819</v>
      </c>
      <c r="H69" s="61" t="s">
        <v>10706</v>
      </c>
      <c r="J69" s="63" t="str">
        <f t="shared" ref="J69:J79" si="10">CONCATENATE("IC.EV.",C69,E69,H69)</f>
        <v>IC.EV.050123</v>
      </c>
      <c r="K69" s="61" t="s">
        <v>12175</v>
      </c>
      <c r="L69" s="167" t="str">
        <f t="shared" ref="L69:L79" si="11">G69</f>
        <v>Respiration absent</v>
      </c>
      <c r="M69" s="168" t="str">
        <f t="shared" ref="M69:M79" si="12">CONCATENATE("PI.",J69,".",K69)</f>
        <v>PI.IC.EV.050123.01</v>
      </c>
      <c r="N69" s="168"/>
      <c r="O69" s="168" t="str">
        <f t="shared" ref="O69:O79" si="13">CONCATENATE("PH.",J69,".",K69)</f>
        <v>PH.IC.EV.050123.01</v>
      </c>
      <c r="Q69" s="168" t="str">
        <f t="shared" ref="Q69:Q79" si="14">CONCATENATE("CL.",J69,".",K69)</f>
        <v>CL.IC.EV.050123.01</v>
      </c>
      <c r="AN69" s="167" t="s">
        <v>12773</v>
      </c>
      <c r="AO69" s="167">
        <v>1482</v>
      </c>
    </row>
    <row r="70" spans="1:41" s="167" customFormat="1" ht="15" customHeight="1">
      <c r="A70" s="167" t="s">
        <v>82</v>
      </c>
      <c r="C70" s="61" t="s">
        <v>6291</v>
      </c>
      <c r="E70" s="61" t="s">
        <v>12175</v>
      </c>
      <c r="F70" s="85" t="s">
        <v>3222</v>
      </c>
      <c r="G70" s="104" t="s">
        <v>13820</v>
      </c>
      <c r="H70" s="61" t="s">
        <v>10707</v>
      </c>
      <c r="J70" s="63" t="str">
        <f t="shared" si="10"/>
        <v>IC.EV.050124</v>
      </c>
      <c r="K70" s="61" t="s">
        <v>12175</v>
      </c>
      <c r="L70" s="167" t="str">
        <f t="shared" si="11"/>
        <v>Pulse present</v>
      </c>
      <c r="M70" s="168" t="str">
        <f t="shared" si="12"/>
        <v>PI.IC.EV.050124.01</v>
      </c>
      <c r="N70" s="168"/>
      <c r="O70" s="168" t="str">
        <f t="shared" si="13"/>
        <v>PH.IC.EV.050124.01</v>
      </c>
      <c r="Q70" s="168" t="str">
        <f t="shared" si="14"/>
        <v>CL.IC.EV.050124.01</v>
      </c>
      <c r="AN70" s="167" t="s">
        <v>12773</v>
      </c>
      <c r="AO70" s="167">
        <v>1482</v>
      </c>
    </row>
    <row r="71" spans="1:41" s="167" customFormat="1" ht="15" customHeight="1">
      <c r="A71" s="167" t="s">
        <v>82</v>
      </c>
      <c r="C71" s="61" t="s">
        <v>6291</v>
      </c>
      <c r="D71" s="167" t="s">
        <v>13822</v>
      </c>
      <c r="E71" s="61" t="s">
        <v>12030</v>
      </c>
      <c r="F71" s="85" t="s">
        <v>13821</v>
      </c>
      <c r="G71" s="104" t="s">
        <v>13823</v>
      </c>
      <c r="H71" s="61" t="s">
        <v>11848</v>
      </c>
      <c r="J71" s="63" t="str">
        <f t="shared" si="10"/>
        <v>IC.EV.050201</v>
      </c>
      <c r="K71" s="61" t="s">
        <v>12175</v>
      </c>
      <c r="L71" s="167" t="str">
        <f t="shared" si="11"/>
        <v>50 joules</v>
      </c>
      <c r="M71" s="168" t="str">
        <f t="shared" si="12"/>
        <v>PI.IC.EV.050201.01</v>
      </c>
      <c r="N71" s="168"/>
      <c r="O71" s="168" t="str">
        <f t="shared" si="13"/>
        <v>PH.IC.EV.050201.01</v>
      </c>
      <c r="Q71" s="168" t="str">
        <f t="shared" si="14"/>
        <v>CL.IC.EV.050201.01</v>
      </c>
      <c r="AN71" s="167" t="s">
        <v>12773</v>
      </c>
      <c r="AO71" s="167">
        <v>1482</v>
      </c>
    </row>
    <row r="72" spans="1:41" s="167" customFormat="1" ht="15" customHeight="1">
      <c r="A72" s="167" t="s">
        <v>82</v>
      </c>
      <c r="C72" s="61" t="s">
        <v>6291</v>
      </c>
      <c r="E72" s="61" t="s">
        <v>12030</v>
      </c>
      <c r="F72" s="85" t="s">
        <v>13821</v>
      </c>
      <c r="G72" s="104" t="s">
        <v>13824</v>
      </c>
      <c r="H72" s="61" t="s">
        <v>12030</v>
      </c>
      <c r="J72" s="63" t="str">
        <f t="shared" si="10"/>
        <v>IC.EV.050202</v>
      </c>
      <c r="K72" s="61" t="s">
        <v>12175</v>
      </c>
      <c r="L72" s="167" t="str">
        <f t="shared" si="11"/>
        <v>70 joules</v>
      </c>
      <c r="M72" s="168" t="str">
        <f t="shared" si="12"/>
        <v>PI.IC.EV.050202.01</v>
      </c>
      <c r="N72" s="168"/>
      <c r="O72" s="168" t="str">
        <f t="shared" si="13"/>
        <v>PH.IC.EV.050202.01</v>
      </c>
      <c r="Q72" s="168" t="str">
        <f t="shared" si="14"/>
        <v>CL.IC.EV.050202.01</v>
      </c>
      <c r="AN72" s="167" t="s">
        <v>12773</v>
      </c>
      <c r="AO72" s="167">
        <v>1482</v>
      </c>
    </row>
    <row r="73" spans="1:41" s="167" customFormat="1" ht="15" customHeight="1">
      <c r="A73" s="167" t="s">
        <v>82</v>
      </c>
      <c r="C73" s="61" t="s">
        <v>6291</v>
      </c>
      <c r="E73" s="61" t="s">
        <v>12030</v>
      </c>
      <c r="F73" s="85" t="s">
        <v>13821</v>
      </c>
      <c r="G73" s="104" t="s">
        <v>13825</v>
      </c>
      <c r="H73" s="61" t="s">
        <v>12032</v>
      </c>
      <c r="J73" s="63" t="str">
        <f>CONCATENATE("IC.EV.",C73,E73,H73)</f>
        <v>IC.EV.050203</v>
      </c>
      <c r="K73" s="61" t="s">
        <v>12175</v>
      </c>
      <c r="L73" s="167" t="str">
        <f>G73</f>
        <v>75 joules</v>
      </c>
      <c r="M73" s="168" t="str">
        <f>CONCATENATE("PI.",J73,".",K73)</f>
        <v>PI.IC.EV.050203.01</v>
      </c>
      <c r="N73" s="168"/>
      <c r="O73" s="168" t="str">
        <f>CONCATENATE("PH.",J73,".",K73)</f>
        <v>PH.IC.EV.050203.01</v>
      </c>
      <c r="Q73" s="168" t="str">
        <f>CONCATENATE("CL.",J73,".",K73)</f>
        <v>CL.IC.EV.050203.01</v>
      </c>
      <c r="AN73" s="167" t="s">
        <v>12773</v>
      </c>
      <c r="AO73" s="167">
        <v>1482</v>
      </c>
    </row>
    <row r="74" spans="1:41" s="167" customFormat="1" ht="15" customHeight="1">
      <c r="A74" s="167" t="s">
        <v>82</v>
      </c>
      <c r="C74" s="61" t="s">
        <v>6291</v>
      </c>
      <c r="E74" s="61" t="s">
        <v>12030</v>
      </c>
      <c r="F74" s="85" t="s">
        <v>13821</v>
      </c>
      <c r="G74" s="104" t="s">
        <v>13826</v>
      </c>
      <c r="H74" s="61" t="s">
        <v>12028</v>
      </c>
      <c r="J74" s="63" t="str">
        <f t="shared" si="10"/>
        <v>IC.EV.050204</v>
      </c>
      <c r="K74" s="61" t="s">
        <v>12175</v>
      </c>
      <c r="L74" s="167" t="str">
        <f t="shared" si="11"/>
        <v>100 joules</v>
      </c>
      <c r="M74" s="168" t="str">
        <f t="shared" si="12"/>
        <v>PI.IC.EV.050204.01</v>
      </c>
      <c r="N74" s="168"/>
      <c r="O74" s="168" t="str">
        <f t="shared" si="13"/>
        <v>PH.IC.EV.050204.01</v>
      </c>
      <c r="Q74" s="168" t="str">
        <f t="shared" si="14"/>
        <v>CL.IC.EV.050204.01</v>
      </c>
      <c r="AN74" s="167" t="s">
        <v>12773</v>
      </c>
      <c r="AO74" s="167">
        <v>1482</v>
      </c>
    </row>
    <row r="75" spans="1:41" s="167" customFormat="1" ht="15" customHeight="1">
      <c r="A75" s="167" t="s">
        <v>82</v>
      </c>
      <c r="C75" s="61" t="s">
        <v>6291</v>
      </c>
      <c r="E75" s="61" t="s">
        <v>12030</v>
      </c>
      <c r="F75" s="85" t="s">
        <v>13821</v>
      </c>
      <c r="G75" s="104" t="s">
        <v>13827</v>
      </c>
      <c r="H75" s="61" t="s">
        <v>12210</v>
      </c>
      <c r="J75" s="63" t="str">
        <f>CONCATENATE("IC.EV.",C75,E75,H75)</f>
        <v>IC.EV.050205</v>
      </c>
      <c r="K75" s="61" t="s">
        <v>12175</v>
      </c>
      <c r="L75" s="167" t="str">
        <f>G75</f>
        <v>120 joules</v>
      </c>
      <c r="M75" s="168" t="str">
        <f>CONCATENATE("PI.",J75,".",K75)</f>
        <v>PI.IC.EV.050205.01</v>
      </c>
      <c r="N75" s="168"/>
      <c r="O75" s="168" t="str">
        <f>CONCATENATE("PH.",J75,".",K75)</f>
        <v>PH.IC.EV.050205.01</v>
      </c>
      <c r="Q75" s="168" t="str">
        <f>CONCATENATE("CL.",J75,".",K75)</f>
        <v>CL.IC.EV.050205.01</v>
      </c>
      <c r="AN75" s="167" t="s">
        <v>12773</v>
      </c>
      <c r="AO75" s="167">
        <v>1482</v>
      </c>
    </row>
    <row r="76" spans="1:41" s="167" customFormat="1" ht="15" customHeight="1">
      <c r="A76" s="167" t="s">
        <v>82</v>
      </c>
      <c r="C76" s="61" t="s">
        <v>6291</v>
      </c>
      <c r="E76" s="61" t="s">
        <v>12030</v>
      </c>
      <c r="F76" s="85" t="s">
        <v>13821</v>
      </c>
      <c r="G76" s="104" t="s">
        <v>13828</v>
      </c>
      <c r="H76" s="61" t="s">
        <v>12212</v>
      </c>
      <c r="J76" s="63" t="str">
        <f t="shared" si="10"/>
        <v>IC.EV.050206</v>
      </c>
      <c r="K76" s="61" t="s">
        <v>12175</v>
      </c>
      <c r="L76" s="167" t="str">
        <f t="shared" si="11"/>
        <v>150 joules</v>
      </c>
      <c r="M76" s="168" t="str">
        <f t="shared" si="12"/>
        <v>PI.IC.EV.050206.01</v>
      </c>
      <c r="N76" s="168"/>
      <c r="O76" s="168" t="str">
        <f t="shared" si="13"/>
        <v>PH.IC.EV.050206.01</v>
      </c>
      <c r="Q76" s="168" t="str">
        <f t="shared" si="14"/>
        <v>CL.IC.EV.050206.01</v>
      </c>
      <c r="AN76" s="167" t="s">
        <v>12773</v>
      </c>
      <c r="AO76" s="167">
        <v>1482</v>
      </c>
    </row>
    <row r="77" spans="1:41" s="167" customFormat="1" ht="15" customHeight="1">
      <c r="A77" s="167" t="s">
        <v>82</v>
      </c>
      <c r="C77" s="61" t="s">
        <v>6291</v>
      </c>
      <c r="E77" s="61" t="s">
        <v>12030</v>
      </c>
      <c r="F77" s="85" t="s">
        <v>13821</v>
      </c>
      <c r="G77" s="104" t="s">
        <v>13829</v>
      </c>
      <c r="H77" s="61" t="s">
        <v>12225</v>
      </c>
      <c r="J77" s="63" t="str">
        <f>CONCATENATE("IC.EV.",C77,E77,H77)</f>
        <v>IC.EV.050207</v>
      </c>
      <c r="K77" s="61" t="s">
        <v>12175</v>
      </c>
      <c r="L77" s="167" t="str">
        <f>G77</f>
        <v>200 joules</v>
      </c>
      <c r="M77" s="168" t="str">
        <f>CONCATENATE("PI.",J77,".",K77)</f>
        <v>PI.IC.EV.050207.01</v>
      </c>
      <c r="N77" s="168"/>
      <c r="O77" s="168" t="str">
        <f>CONCATENATE("PH.",J77,".",K77)</f>
        <v>PH.IC.EV.050207.01</v>
      </c>
      <c r="Q77" s="168" t="str">
        <f>CONCATENATE("CL.",J77,".",K77)</f>
        <v>CL.IC.EV.050207.01</v>
      </c>
      <c r="AN77" s="167" t="s">
        <v>12773</v>
      </c>
      <c r="AO77" s="167">
        <v>1482</v>
      </c>
    </row>
    <row r="78" spans="1:41" s="167" customFormat="1" ht="15" customHeight="1">
      <c r="A78" s="167" t="s">
        <v>82</v>
      </c>
      <c r="C78" s="61" t="s">
        <v>6291</v>
      </c>
      <c r="E78" s="61" t="s">
        <v>12030</v>
      </c>
      <c r="F78" s="85" t="s">
        <v>13821</v>
      </c>
      <c r="G78" s="104" t="s">
        <v>13830</v>
      </c>
      <c r="H78" s="61" t="s">
        <v>11638</v>
      </c>
      <c r="J78" s="63" t="str">
        <f t="shared" si="10"/>
        <v>IC.EV.050208</v>
      </c>
      <c r="K78" s="61" t="s">
        <v>12175</v>
      </c>
      <c r="L78" s="167" t="str">
        <f t="shared" si="11"/>
        <v>300 joules</v>
      </c>
      <c r="M78" s="168" t="str">
        <f t="shared" si="12"/>
        <v>PI.IC.EV.050208.01</v>
      </c>
      <c r="N78" s="168"/>
      <c r="O78" s="168" t="str">
        <f t="shared" si="13"/>
        <v>PH.IC.EV.050208.01</v>
      </c>
      <c r="Q78" s="168" t="str">
        <f t="shared" si="14"/>
        <v>CL.IC.EV.050208.01</v>
      </c>
      <c r="AN78" s="167" t="s">
        <v>12773</v>
      </c>
      <c r="AO78" s="167">
        <v>1482</v>
      </c>
    </row>
    <row r="79" spans="1:41" s="167" customFormat="1" ht="15" customHeight="1">
      <c r="A79" s="167" t="s">
        <v>82</v>
      </c>
      <c r="C79" s="61" t="s">
        <v>6291</v>
      </c>
      <c r="E79" s="61" t="s">
        <v>12030</v>
      </c>
      <c r="F79" s="85" t="s">
        <v>13821</v>
      </c>
      <c r="G79" s="104" t="s">
        <v>13831</v>
      </c>
      <c r="H79" s="61" t="s">
        <v>11639</v>
      </c>
      <c r="J79" s="63" t="str">
        <f t="shared" si="10"/>
        <v>IC.EV.050209</v>
      </c>
      <c r="K79" s="61" t="s">
        <v>12175</v>
      </c>
      <c r="L79" s="167" t="str">
        <f t="shared" si="11"/>
        <v>360 joules</v>
      </c>
      <c r="M79" s="168" t="str">
        <f t="shared" si="12"/>
        <v>PI.IC.EV.050209.01</v>
      </c>
      <c r="N79" s="168"/>
      <c r="O79" s="168" t="str">
        <f t="shared" si="13"/>
        <v>PH.IC.EV.050209.01</v>
      </c>
      <c r="Q79" s="168" t="str">
        <f t="shared" si="14"/>
        <v>CL.IC.EV.050209.01</v>
      </c>
      <c r="AN79" s="167" t="s">
        <v>12773</v>
      </c>
      <c r="AO79" s="167">
        <v>1482</v>
      </c>
    </row>
    <row r="80" spans="1:41" s="167" customFormat="1" ht="15" customHeight="1">
      <c r="A80" s="167" t="s">
        <v>3452</v>
      </c>
      <c r="C80" s="61" t="s">
        <v>6291</v>
      </c>
      <c r="E80" s="61" t="s">
        <v>12030</v>
      </c>
      <c r="F80" s="85" t="s">
        <v>13821</v>
      </c>
      <c r="G80" s="104" t="s">
        <v>10478</v>
      </c>
      <c r="H80" s="61" t="s">
        <v>11829</v>
      </c>
      <c r="J80" s="63" t="str">
        <f t="shared" si="6"/>
        <v>IC.EV.050210</v>
      </c>
      <c r="K80" s="61" t="s">
        <v>12175</v>
      </c>
      <c r="L80" s="167" t="str">
        <f>G80</f>
        <v>Other: specify</v>
      </c>
      <c r="M80" s="168" t="str">
        <f t="shared" si="7"/>
        <v>PI.IC.EV.050210.01</v>
      </c>
      <c r="N80" s="168"/>
      <c r="O80" s="168" t="str">
        <f t="shared" si="8"/>
        <v>PH.IC.EV.050210.01</v>
      </c>
      <c r="Q80" s="168" t="str">
        <f t="shared" si="9"/>
        <v>CL.IC.EV.050210.01</v>
      </c>
      <c r="AN80" s="167" t="s">
        <v>12773</v>
      </c>
      <c r="AO80" s="167">
        <v>1482</v>
      </c>
    </row>
    <row r="81" spans="1:41" s="167" customFormat="1" ht="15" customHeight="1">
      <c r="A81" s="167" t="s">
        <v>82</v>
      </c>
      <c r="C81" s="61" t="s">
        <v>6291</v>
      </c>
      <c r="D81" s="167" t="s">
        <v>13832</v>
      </c>
      <c r="E81" s="61" t="s">
        <v>12032</v>
      </c>
      <c r="F81" s="167" t="s">
        <v>13832</v>
      </c>
      <c r="G81" s="104" t="s">
        <v>13833</v>
      </c>
      <c r="H81" s="61" t="s">
        <v>11848</v>
      </c>
      <c r="J81" s="63" t="str">
        <f t="shared" ref="J81:J87" si="15">CONCATENATE("IC.EV.",C81,E81,H81)</f>
        <v>IC.EV.050301</v>
      </c>
      <c r="K81" s="61" t="s">
        <v>12175</v>
      </c>
      <c r="L81" s="167" t="str">
        <f t="shared" ref="L81:L87" si="16">G81</f>
        <v>1 time</v>
      </c>
      <c r="M81" s="168" t="str">
        <f t="shared" ref="M81:M87" si="17">CONCATENATE("PI.",J81,".",K81)</f>
        <v>PI.IC.EV.050301.01</v>
      </c>
      <c r="N81" s="168"/>
      <c r="O81" s="168" t="str">
        <f t="shared" ref="O81:O87" si="18">CONCATENATE("PH.",J81,".",K81)</f>
        <v>PH.IC.EV.050301.01</v>
      </c>
      <c r="Q81" s="168" t="str">
        <f t="shared" ref="Q81:Q87" si="19">CONCATENATE("CL.",J81,".",K81)</f>
        <v>CL.IC.EV.050301.01</v>
      </c>
      <c r="AN81" s="167" t="s">
        <v>12773</v>
      </c>
      <c r="AO81" s="167">
        <v>1482</v>
      </c>
    </row>
    <row r="82" spans="1:41" s="167" customFormat="1" ht="15" customHeight="1">
      <c r="A82" s="167" t="s">
        <v>82</v>
      </c>
      <c r="C82" s="61" t="s">
        <v>6291</v>
      </c>
      <c r="E82" s="61" t="s">
        <v>12032</v>
      </c>
      <c r="F82" s="167" t="s">
        <v>13832</v>
      </c>
      <c r="G82" s="104" t="s">
        <v>5487</v>
      </c>
      <c r="H82" s="61" t="s">
        <v>12030</v>
      </c>
      <c r="J82" s="63" t="str">
        <f t="shared" si="15"/>
        <v>IC.EV.050302</v>
      </c>
      <c r="K82" s="61" t="s">
        <v>12175</v>
      </c>
      <c r="L82" s="167" t="str">
        <f t="shared" si="16"/>
        <v>2 times</v>
      </c>
      <c r="M82" s="168" t="str">
        <f t="shared" si="17"/>
        <v>PI.IC.EV.050302.01</v>
      </c>
      <c r="N82" s="168"/>
      <c r="O82" s="168" t="str">
        <f t="shared" si="18"/>
        <v>PH.IC.EV.050302.01</v>
      </c>
      <c r="Q82" s="168" t="str">
        <f t="shared" si="19"/>
        <v>CL.IC.EV.050302.01</v>
      </c>
      <c r="AN82" s="167" t="s">
        <v>12773</v>
      </c>
      <c r="AO82" s="167">
        <v>1482</v>
      </c>
    </row>
    <row r="83" spans="1:41" s="167" customFormat="1" ht="15" customHeight="1">
      <c r="A83" s="167" t="s">
        <v>82</v>
      </c>
      <c r="C83" s="61" t="s">
        <v>6291</v>
      </c>
      <c r="E83" s="61" t="s">
        <v>12032</v>
      </c>
      <c r="F83" s="167" t="s">
        <v>13832</v>
      </c>
      <c r="G83" s="104" t="s">
        <v>5489</v>
      </c>
      <c r="H83" s="61" t="s">
        <v>12032</v>
      </c>
      <c r="J83" s="63" t="str">
        <f t="shared" si="15"/>
        <v>IC.EV.050303</v>
      </c>
      <c r="K83" s="61" t="s">
        <v>12175</v>
      </c>
      <c r="L83" s="167" t="str">
        <f t="shared" si="16"/>
        <v>3 times</v>
      </c>
      <c r="M83" s="168" t="str">
        <f t="shared" si="17"/>
        <v>PI.IC.EV.050303.01</v>
      </c>
      <c r="N83" s="168"/>
      <c r="O83" s="168" t="str">
        <f t="shared" si="18"/>
        <v>PH.IC.EV.050303.01</v>
      </c>
      <c r="Q83" s="168" t="str">
        <f t="shared" si="19"/>
        <v>CL.IC.EV.050303.01</v>
      </c>
      <c r="AN83" s="167" t="s">
        <v>12773</v>
      </c>
      <c r="AO83" s="167">
        <v>1482</v>
      </c>
    </row>
    <row r="84" spans="1:41" s="167" customFormat="1" ht="15" customHeight="1">
      <c r="A84" s="167" t="s">
        <v>82</v>
      </c>
      <c r="C84" s="61" t="s">
        <v>6291</v>
      </c>
      <c r="E84" s="61" t="s">
        <v>12032</v>
      </c>
      <c r="F84" s="167" t="s">
        <v>13832</v>
      </c>
      <c r="G84" s="104" t="s">
        <v>5491</v>
      </c>
      <c r="H84" s="61" t="s">
        <v>12028</v>
      </c>
      <c r="J84" s="63" t="str">
        <f t="shared" si="15"/>
        <v>IC.EV.050304</v>
      </c>
      <c r="K84" s="61" t="s">
        <v>12175</v>
      </c>
      <c r="L84" s="167" t="str">
        <f t="shared" si="16"/>
        <v>4 times</v>
      </c>
      <c r="M84" s="168" t="str">
        <f t="shared" si="17"/>
        <v>PI.IC.EV.050304.01</v>
      </c>
      <c r="N84" s="168"/>
      <c r="O84" s="168" t="str">
        <f t="shared" si="18"/>
        <v>PH.IC.EV.050304.01</v>
      </c>
      <c r="Q84" s="168" t="str">
        <f t="shared" si="19"/>
        <v>CL.IC.EV.050304.01</v>
      </c>
      <c r="AN84" s="167" t="s">
        <v>12773</v>
      </c>
      <c r="AO84" s="167">
        <v>1482</v>
      </c>
    </row>
    <row r="85" spans="1:41" s="167" customFormat="1" ht="15" customHeight="1">
      <c r="A85" s="167" t="s">
        <v>82</v>
      </c>
      <c r="C85" s="61" t="s">
        <v>6291</v>
      </c>
      <c r="E85" s="61" t="s">
        <v>12032</v>
      </c>
      <c r="F85" s="167" t="s">
        <v>13832</v>
      </c>
      <c r="G85" s="104" t="s">
        <v>5498</v>
      </c>
      <c r="H85" s="61" t="s">
        <v>12210</v>
      </c>
      <c r="J85" s="63" t="str">
        <f t="shared" si="15"/>
        <v>IC.EV.050305</v>
      </c>
      <c r="K85" s="61" t="s">
        <v>12175</v>
      </c>
      <c r="L85" s="167" t="str">
        <f t="shared" si="16"/>
        <v>5 times</v>
      </c>
      <c r="M85" s="168" t="str">
        <f t="shared" si="17"/>
        <v>PI.IC.EV.050305.01</v>
      </c>
      <c r="N85" s="168"/>
      <c r="O85" s="168" t="str">
        <f t="shared" si="18"/>
        <v>PH.IC.EV.050305.01</v>
      </c>
      <c r="Q85" s="168" t="str">
        <f t="shared" si="19"/>
        <v>CL.IC.EV.050305.01</v>
      </c>
      <c r="AN85" s="167" t="s">
        <v>12773</v>
      </c>
      <c r="AO85" s="167">
        <v>1482</v>
      </c>
    </row>
    <row r="86" spans="1:41" s="167" customFormat="1" ht="15" customHeight="1">
      <c r="A86" s="167" t="s">
        <v>82</v>
      </c>
      <c r="C86" s="61" t="s">
        <v>6291</v>
      </c>
      <c r="E86" s="61" t="s">
        <v>12032</v>
      </c>
      <c r="F86" s="167" t="s">
        <v>13832</v>
      </c>
      <c r="G86" s="104" t="s">
        <v>5500</v>
      </c>
      <c r="H86" s="61" t="s">
        <v>12212</v>
      </c>
      <c r="J86" s="63" t="str">
        <f t="shared" si="15"/>
        <v>IC.EV.050306</v>
      </c>
      <c r="K86" s="61" t="s">
        <v>12175</v>
      </c>
      <c r="L86" s="167" t="str">
        <f t="shared" si="16"/>
        <v>6 times</v>
      </c>
      <c r="M86" s="168" t="str">
        <f t="shared" si="17"/>
        <v>PI.IC.EV.050306.01</v>
      </c>
      <c r="N86" s="168"/>
      <c r="O86" s="168" t="str">
        <f t="shared" si="18"/>
        <v>PH.IC.EV.050306.01</v>
      </c>
      <c r="Q86" s="168" t="str">
        <f t="shared" si="19"/>
        <v>CL.IC.EV.050306.01</v>
      </c>
      <c r="AN86" s="167" t="s">
        <v>12773</v>
      </c>
      <c r="AO86" s="167">
        <v>1482</v>
      </c>
    </row>
    <row r="87" spans="1:41" s="167" customFormat="1" ht="15" customHeight="1">
      <c r="A87" s="167" t="s">
        <v>82</v>
      </c>
      <c r="C87" s="61" t="s">
        <v>6291</v>
      </c>
      <c r="E87" s="61" t="s">
        <v>12032</v>
      </c>
      <c r="F87" s="167" t="s">
        <v>13832</v>
      </c>
      <c r="G87" s="104" t="s">
        <v>10478</v>
      </c>
      <c r="H87" s="61" t="s">
        <v>12225</v>
      </c>
      <c r="J87" s="63" t="str">
        <f t="shared" si="15"/>
        <v>IC.EV.050307</v>
      </c>
      <c r="K87" s="61" t="s">
        <v>12175</v>
      </c>
      <c r="L87" s="167" t="str">
        <f t="shared" si="16"/>
        <v>Other: specify</v>
      </c>
      <c r="M87" s="168" t="str">
        <f t="shared" si="17"/>
        <v>PI.IC.EV.050307.01</v>
      </c>
      <c r="N87" s="168"/>
      <c r="O87" s="168" t="str">
        <f t="shared" si="18"/>
        <v>PH.IC.EV.050307.01</v>
      </c>
      <c r="Q87" s="168" t="str">
        <f t="shared" si="19"/>
        <v>CL.IC.EV.050307.01</v>
      </c>
      <c r="AN87" s="167" t="s">
        <v>12773</v>
      </c>
      <c r="AO87" s="167">
        <v>1482</v>
      </c>
    </row>
    <row r="88" spans="1:41" s="167" customFormat="1" ht="15" customHeight="1">
      <c r="A88" s="167" t="s">
        <v>82</v>
      </c>
      <c r="C88" s="61" t="s">
        <v>6291</v>
      </c>
      <c r="D88" s="167" t="s">
        <v>13836</v>
      </c>
      <c r="E88" s="61" t="s">
        <v>12028</v>
      </c>
      <c r="F88" s="167" t="s">
        <v>13836</v>
      </c>
      <c r="G88" s="104" t="s">
        <v>13833</v>
      </c>
      <c r="H88" s="61" t="s">
        <v>11848</v>
      </c>
      <c r="J88" s="63" t="str">
        <f t="shared" si="6"/>
        <v>IC.EV.050401</v>
      </c>
      <c r="K88" s="61" t="s">
        <v>12175</v>
      </c>
      <c r="L88" s="167" t="str">
        <f t="shared" ref="L88:L103" si="20">G88</f>
        <v>1 time</v>
      </c>
      <c r="M88" s="168" t="str">
        <f t="shared" si="7"/>
        <v>PI.IC.EV.050401.01</v>
      </c>
      <c r="N88" s="168"/>
      <c r="O88" s="168" t="str">
        <f t="shared" si="8"/>
        <v>PH.IC.EV.050401.01</v>
      </c>
      <c r="Q88" s="168" t="str">
        <f t="shared" si="9"/>
        <v>CL.IC.EV.050401.01</v>
      </c>
      <c r="AN88" s="167" t="s">
        <v>12773</v>
      </c>
      <c r="AO88" s="167">
        <v>1482</v>
      </c>
    </row>
    <row r="89" spans="1:41" s="167" customFormat="1" ht="15" customHeight="1">
      <c r="A89" s="167" t="s">
        <v>82</v>
      </c>
      <c r="C89" s="61" t="s">
        <v>6291</v>
      </c>
      <c r="E89" s="61" t="s">
        <v>12028</v>
      </c>
      <c r="F89" s="167" t="s">
        <v>13836</v>
      </c>
      <c r="G89" s="104" t="s">
        <v>5487</v>
      </c>
      <c r="H89" s="61" t="s">
        <v>12030</v>
      </c>
      <c r="J89" s="63" t="str">
        <f t="shared" si="6"/>
        <v>IC.EV.050402</v>
      </c>
      <c r="K89" s="61" t="s">
        <v>12175</v>
      </c>
      <c r="L89" s="167" t="str">
        <f t="shared" si="20"/>
        <v>2 times</v>
      </c>
      <c r="M89" s="168" t="str">
        <f t="shared" si="7"/>
        <v>PI.IC.EV.050402.01</v>
      </c>
      <c r="N89" s="168"/>
      <c r="O89" s="168" t="str">
        <f t="shared" si="8"/>
        <v>PH.IC.EV.050402.01</v>
      </c>
      <c r="Q89" s="168" t="str">
        <f t="shared" si="9"/>
        <v>CL.IC.EV.050402.01</v>
      </c>
      <c r="AN89" s="167" t="s">
        <v>12773</v>
      </c>
      <c r="AO89" s="167">
        <v>1482</v>
      </c>
    </row>
    <row r="90" spans="1:41" s="167" customFormat="1" ht="15" customHeight="1">
      <c r="A90" s="167" t="s">
        <v>82</v>
      </c>
      <c r="C90" s="61" t="s">
        <v>6291</v>
      </c>
      <c r="E90" s="61" t="s">
        <v>12028</v>
      </c>
      <c r="F90" s="167" t="s">
        <v>13836</v>
      </c>
      <c r="G90" s="104" t="s">
        <v>5489</v>
      </c>
      <c r="H90" s="61" t="s">
        <v>12032</v>
      </c>
      <c r="J90" s="63" t="str">
        <f t="shared" si="6"/>
        <v>IC.EV.050403</v>
      </c>
      <c r="K90" s="61" t="s">
        <v>12175</v>
      </c>
      <c r="L90" s="167" t="str">
        <f t="shared" si="20"/>
        <v>3 times</v>
      </c>
      <c r="M90" s="168" t="str">
        <f t="shared" si="7"/>
        <v>PI.IC.EV.050403.01</v>
      </c>
      <c r="N90" s="168"/>
      <c r="O90" s="168" t="str">
        <f t="shared" si="8"/>
        <v>PH.IC.EV.050403.01</v>
      </c>
      <c r="Q90" s="168" t="str">
        <f t="shared" si="9"/>
        <v>CL.IC.EV.050403.01</v>
      </c>
      <c r="AN90" s="167" t="s">
        <v>12773</v>
      </c>
      <c r="AO90" s="167">
        <v>1482</v>
      </c>
    </row>
    <row r="91" spans="1:41" s="167" customFormat="1" ht="15" customHeight="1">
      <c r="A91" s="167" t="s">
        <v>82</v>
      </c>
      <c r="C91" s="61" t="s">
        <v>6291</v>
      </c>
      <c r="E91" s="61" t="s">
        <v>12028</v>
      </c>
      <c r="F91" s="167" t="s">
        <v>13836</v>
      </c>
      <c r="G91" s="104" t="s">
        <v>5491</v>
      </c>
      <c r="H91" s="61" t="s">
        <v>12028</v>
      </c>
      <c r="J91" s="63" t="str">
        <f t="shared" si="6"/>
        <v>IC.EV.050404</v>
      </c>
      <c r="K91" s="61" t="s">
        <v>12175</v>
      </c>
      <c r="L91" s="167" t="str">
        <f t="shared" si="20"/>
        <v>4 times</v>
      </c>
      <c r="M91" s="168" t="str">
        <f t="shared" si="7"/>
        <v>PI.IC.EV.050404.01</v>
      </c>
      <c r="N91" s="168"/>
      <c r="O91" s="168" t="str">
        <f t="shared" si="8"/>
        <v>PH.IC.EV.050404.01</v>
      </c>
      <c r="Q91" s="168" t="str">
        <f t="shared" si="9"/>
        <v>CL.IC.EV.050404.01</v>
      </c>
      <c r="AN91" s="167" t="s">
        <v>12773</v>
      </c>
      <c r="AO91" s="167">
        <v>1482</v>
      </c>
    </row>
    <row r="92" spans="1:41" s="167" customFormat="1" ht="15" customHeight="1">
      <c r="A92" s="167" t="s">
        <v>82</v>
      </c>
      <c r="C92" s="61" t="s">
        <v>6291</v>
      </c>
      <c r="E92" s="61" t="s">
        <v>12028</v>
      </c>
      <c r="F92" s="167" t="s">
        <v>13836</v>
      </c>
      <c r="G92" s="104" t="s">
        <v>5498</v>
      </c>
      <c r="H92" s="61" t="s">
        <v>12210</v>
      </c>
      <c r="J92" s="63" t="str">
        <f t="shared" si="6"/>
        <v>IC.EV.050405</v>
      </c>
      <c r="K92" s="61" t="s">
        <v>12175</v>
      </c>
      <c r="L92" s="167" t="str">
        <f t="shared" si="20"/>
        <v>5 times</v>
      </c>
      <c r="M92" s="168" t="str">
        <f t="shared" si="7"/>
        <v>PI.IC.EV.050405.01</v>
      </c>
      <c r="N92" s="168"/>
      <c r="O92" s="168" t="str">
        <f t="shared" si="8"/>
        <v>PH.IC.EV.050405.01</v>
      </c>
      <c r="Q92" s="168" t="str">
        <f t="shared" si="9"/>
        <v>CL.IC.EV.050405.01</v>
      </c>
      <c r="AN92" s="167" t="s">
        <v>12773</v>
      </c>
      <c r="AO92" s="167">
        <v>1482</v>
      </c>
    </row>
    <row r="93" spans="1:41" s="167" customFormat="1" ht="15" customHeight="1">
      <c r="A93" s="167" t="s">
        <v>82</v>
      </c>
      <c r="C93" s="61" t="s">
        <v>6291</v>
      </c>
      <c r="E93" s="61" t="s">
        <v>12028</v>
      </c>
      <c r="F93" s="167" t="s">
        <v>13836</v>
      </c>
      <c r="G93" s="104" t="s">
        <v>5500</v>
      </c>
      <c r="H93" s="61" t="s">
        <v>12212</v>
      </c>
      <c r="J93" s="63" t="str">
        <f>CONCATENATE("IC.EV.",C93,E93,H93)</f>
        <v>IC.EV.050406</v>
      </c>
      <c r="K93" s="61" t="s">
        <v>12175</v>
      </c>
      <c r="L93" s="167" t="str">
        <f t="shared" si="20"/>
        <v>6 times</v>
      </c>
      <c r="M93" s="168" t="str">
        <f>CONCATENATE("PI.",J93,".",K93)</f>
        <v>PI.IC.EV.050406.01</v>
      </c>
      <c r="N93" s="168"/>
      <c r="O93" s="168" t="str">
        <f>CONCATENATE("PH.",J93,".",K93)</f>
        <v>PH.IC.EV.050406.01</v>
      </c>
      <c r="Q93" s="168" t="str">
        <f>CONCATENATE("CL.",J93,".",K93)</f>
        <v>CL.IC.EV.050406.01</v>
      </c>
      <c r="AN93" s="167" t="s">
        <v>12773</v>
      </c>
      <c r="AO93" s="167">
        <v>1482</v>
      </c>
    </row>
    <row r="94" spans="1:41" s="167" customFormat="1" ht="15" customHeight="1">
      <c r="A94" s="167" t="s">
        <v>82</v>
      </c>
      <c r="C94" s="61" t="s">
        <v>6291</v>
      </c>
      <c r="E94" s="61" t="s">
        <v>12028</v>
      </c>
      <c r="F94" s="167" t="s">
        <v>13836</v>
      </c>
      <c r="G94" s="104" t="s">
        <v>10478</v>
      </c>
      <c r="H94" s="61" t="s">
        <v>12225</v>
      </c>
      <c r="J94" s="63" t="str">
        <f t="shared" si="6"/>
        <v>IC.EV.050407</v>
      </c>
      <c r="K94" s="61" t="s">
        <v>12175</v>
      </c>
      <c r="L94" s="167" t="str">
        <f t="shared" si="20"/>
        <v>Other: specify</v>
      </c>
      <c r="M94" s="168" t="str">
        <f t="shared" si="7"/>
        <v>PI.IC.EV.050407.01</v>
      </c>
      <c r="N94" s="168"/>
      <c r="O94" s="168" t="str">
        <f t="shared" si="8"/>
        <v>PH.IC.EV.050407.01</v>
      </c>
      <c r="Q94" s="168" t="str">
        <f t="shared" si="9"/>
        <v>CL.IC.EV.050407.01</v>
      </c>
      <c r="AN94" s="167" t="s">
        <v>12773</v>
      </c>
      <c r="AO94" s="167">
        <v>1482</v>
      </c>
    </row>
    <row r="95" spans="1:41" s="167" customFormat="1" ht="15" customHeight="1">
      <c r="A95" s="167" t="s">
        <v>3452</v>
      </c>
      <c r="B95" s="167" t="s">
        <v>3356</v>
      </c>
      <c r="C95" s="61" t="s">
        <v>6988</v>
      </c>
      <c r="D95" s="167" t="s">
        <v>3356</v>
      </c>
      <c r="E95" s="61" t="s">
        <v>12175</v>
      </c>
      <c r="F95" s="85" t="s">
        <v>3472</v>
      </c>
      <c r="G95" s="104" t="s">
        <v>3473</v>
      </c>
      <c r="H95" s="61" t="s">
        <v>12175</v>
      </c>
      <c r="J95" s="63" t="str">
        <f t="shared" si="6"/>
        <v>IC.EV.060101</v>
      </c>
      <c r="K95" s="61" t="s">
        <v>12175</v>
      </c>
      <c r="L95" s="167" t="str">
        <f t="shared" si="20"/>
        <v>12-lead EKG performed</v>
      </c>
      <c r="M95" s="168" t="str">
        <f t="shared" si="7"/>
        <v>PI.IC.EV.060101.01</v>
      </c>
      <c r="N95" s="168"/>
      <c r="O95" s="168" t="str">
        <f t="shared" si="8"/>
        <v>PH.IC.EV.060101.01</v>
      </c>
      <c r="Q95" s="168" t="str">
        <f t="shared" si="9"/>
        <v>CL.IC.EV.060101.01</v>
      </c>
    </row>
    <row r="96" spans="1:41" s="167" customFormat="1" ht="15" customHeight="1">
      <c r="A96" s="167" t="s">
        <v>3452</v>
      </c>
      <c r="C96" s="61" t="s">
        <v>6988</v>
      </c>
      <c r="E96" s="61" t="s">
        <v>12175</v>
      </c>
      <c r="F96" s="85" t="s">
        <v>3472</v>
      </c>
      <c r="G96" s="104" t="s">
        <v>3474</v>
      </c>
      <c r="H96" s="61" t="s">
        <v>12430</v>
      </c>
      <c r="J96" s="63" t="str">
        <f t="shared" si="6"/>
        <v>IC.EV.060102</v>
      </c>
      <c r="K96" s="61" t="s">
        <v>12175</v>
      </c>
      <c r="L96" s="167" t="str">
        <f t="shared" si="20"/>
        <v>Echocardiogram</v>
      </c>
      <c r="M96" s="168" t="str">
        <f t="shared" si="7"/>
        <v>PI.IC.EV.060102.01</v>
      </c>
      <c r="N96" s="168"/>
      <c r="O96" s="168" t="str">
        <f t="shared" si="8"/>
        <v>PH.IC.EV.060102.01</v>
      </c>
      <c r="Q96" s="168" t="str">
        <f t="shared" si="9"/>
        <v>CL.IC.EV.060102.01</v>
      </c>
    </row>
    <row r="97" spans="1:41" s="167" customFormat="1" ht="15" customHeight="1">
      <c r="A97" s="167" t="s">
        <v>3452</v>
      </c>
      <c r="C97" s="61" t="s">
        <v>6988</v>
      </c>
      <c r="E97" s="61" t="s">
        <v>12175</v>
      </c>
      <c r="F97" s="85" t="s">
        <v>3472</v>
      </c>
      <c r="G97" s="104" t="s">
        <v>3475</v>
      </c>
      <c r="H97" s="61" t="s">
        <v>12185</v>
      </c>
      <c r="J97" s="63" t="str">
        <f t="shared" si="6"/>
        <v>IC.EV.060103</v>
      </c>
      <c r="K97" s="61" t="s">
        <v>12175</v>
      </c>
      <c r="L97" s="167" t="str">
        <f t="shared" si="20"/>
        <v>External Pacemaker</v>
      </c>
      <c r="M97" s="168" t="str">
        <f t="shared" si="7"/>
        <v>PI.IC.EV.060103.01</v>
      </c>
      <c r="N97" s="168"/>
      <c r="O97" s="168" t="str">
        <f t="shared" si="8"/>
        <v>PH.IC.EV.060103.01</v>
      </c>
      <c r="Q97" s="168" t="str">
        <f t="shared" si="9"/>
        <v>CL.IC.EV.060103.01</v>
      </c>
    </row>
    <row r="98" spans="1:41" s="167" customFormat="1" ht="15" customHeight="1">
      <c r="A98" s="167" t="s">
        <v>3452</v>
      </c>
      <c r="C98" s="61" t="s">
        <v>6988</v>
      </c>
      <c r="E98" s="61" t="s">
        <v>12175</v>
      </c>
      <c r="F98" s="85" t="s">
        <v>3472</v>
      </c>
      <c r="G98" s="104" t="s">
        <v>3476</v>
      </c>
      <c r="H98" s="61" t="s">
        <v>6464</v>
      </c>
      <c r="J98" s="63" t="str">
        <f t="shared" si="6"/>
        <v>IC.EV.060104</v>
      </c>
      <c r="K98" s="61" t="s">
        <v>12175</v>
      </c>
      <c r="L98" s="167" t="str">
        <f t="shared" si="20"/>
        <v>Medication bolus given:</v>
      </c>
      <c r="M98" s="168" t="str">
        <f t="shared" si="7"/>
        <v>PI.IC.EV.060104.01</v>
      </c>
      <c r="N98" s="168"/>
      <c r="O98" s="168" t="str">
        <f t="shared" si="8"/>
        <v>PH.IC.EV.060104.01</v>
      </c>
      <c r="Q98" s="168" t="str">
        <f t="shared" si="9"/>
        <v>CL.IC.EV.060104.01</v>
      </c>
    </row>
    <row r="99" spans="1:41" s="167" customFormat="1" ht="15" customHeight="1">
      <c r="A99" s="167" t="s">
        <v>3452</v>
      </c>
      <c r="C99" s="61" t="s">
        <v>6988</v>
      </c>
      <c r="E99" s="61" t="s">
        <v>12175</v>
      </c>
      <c r="F99" s="85" t="s">
        <v>3472</v>
      </c>
      <c r="G99" s="104" t="s">
        <v>3477</v>
      </c>
      <c r="H99" s="61" t="s">
        <v>6291</v>
      </c>
      <c r="J99" s="63" t="str">
        <f t="shared" si="6"/>
        <v>IC.EV.060105</v>
      </c>
      <c r="K99" s="61" t="s">
        <v>12175</v>
      </c>
      <c r="L99" s="167" t="str">
        <f t="shared" si="20"/>
        <v>Epicardial pacemaker started</v>
      </c>
      <c r="M99" s="168" t="str">
        <f t="shared" si="7"/>
        <v>PI.IC.EV.060105.01</v>
      </c>
      <c r="N99" s="168"/>
      <c r="O99" s="168" t="str">
        <f t="shared" si="8"/>
        <v>PH.IC.EV.060105.01</v>
      </c>
      <c r="Q99" s="168" t="str">
        <f t="shared" si="9"/>
        <v>CL.IC.EV.060105.01</v>
      </c>
    </row>
    <row r="100" spans="1:41" s="167" customFormat="1" ht="15" customHeight="1">
      <c r="A100" s="167" t="s">
        <v>3452</v>
      </c>
      <c r="C100" s="61" t="s">
        <v>6988</v>
      </c>
      <c r="E100" s="61" t="s">
        <v>12175</v>
      </c>
      <c r="F100" s="85" t="s">
        <v>3472</v>
      </c>
      <c r="G100" s="104" t="s">
        <v>3478</v>
      </c>
      <c r="H100" s="61" t="s">
        <v>6988</v>
      </c>
      <c r="J100" s="63" t="str">
        <f t="shared" si="6"/>
        <v>IC.EV.060106</v>
      </c>
      <c r="K100" s="61" t="s">
        <v>12175</v>
      </c>
      <c r="L100" s="167" t="str">
        <f t="shared" si="20"/>
        <v>Transvenous Pacemaker started</v>
      </c>
      <c r="M100" s="168" t="str">
        <f t="shared" si="7"/>
        <v>PI.IC.EV.060106.01</v>
      </c>
      <c r="N100" s="168"/>
      <c r="O100" s="168" t="str">
        <f t="shared" si="8"/>
        <v>PH.IC.EV.060106.01</v>
      </c>
      <c r="Q100" s="168" t="str">
        <f t="shared" si="9"/>
        <v>CL.IC.EV.060106.01</v>
      </c>
    </row>
    <row r="101" spans="1:41" s="167" customFormat="1" ht="15" customHeight="1">
      <c r="A101" s="167" t="s">
        <v>3452</v>
      </c>
      <c r="C101" s="61" t="s">
        <v>6988</v>
      </c>
      <c r="E101" s="61" t="s">
        <v>12175</v>
      </c>
      <c r="F101" s="85" t="s">
        <v>3472</v>
      </c>
      <c r="G101" s="104" t="s">
        <v>3479</v>
      </c>
      <c r="H101" s="61" t="s">
        <v>6317</v>
      </c>
      <c r="J101" s="63" t="str">
        <f t="shared" si="6"/>
        <v>IC.EV.060107</v>
      </c>
      <c r="K101" s="61" t="s">
        <v>12175</v>
      </c>
      <c r="L101" s="167" t="str">
        <f t="shared" si="20"/>
        <v>Failure to pace</v>
      </c>
      <c r="M101" s="168" t="str">
        <f t="shared" si="7"/>
        <v>PI.IC.EV.060107.01</v>
      </c>
      <c r="N101" s="168"/>
      <c r="O101" s="168" t="str">
        <f t="shared" si="8"/>
        <v>PH.IC.EV.060107.01</v>
      </c>
      <c r="Q101" s="168" t="str">
        <f t="shared" si="9"/>
        <v>CL.IC.EV.060107.01</v>
      </c>
    </row>
    <row r="102" spans="1:41" s="167" customFormat="1" ht="15" customHeight="1">
      <c r="A102" s="167" t="s">
        <v>3452</v>
      </c>
      <c r="C102" s="61" t="s">
        <v>13029</v>
      </c>
      <c r="E102" s="61" t="s">
        <v>13277</v>
      </c>
      <c r="F102" s="85" t="s">
        <v>3472</v>
      </c>
      <c r="G102" s="104" t="s">
        <v>3480</v>
      </c>
      <c r="H102" s="61" t="s">
        <v>12976</v>
      </c>
      <c r="J102" s="63" t="str">
        <f>CONCATENATE("IC.EV.",C102,E102,H102)</f>
        <v>IC.EV.060108</v>
      </c>
      <c r="K102" s="61" t="s">
        <v>13016</v>
      </c>
      <c r="L102" s="167" t="str">
        <f t="shared" si="20"/>
        <v>Provider notified:</v>
      </c>
      <c r="M102" s="168" t="str">
        <f>CONCATENATE("PI.",J102,".",K102)</f>
        <v>PI.IC.EV.060108.02</v>
      </c>
      <c r="N102" s="168"/>
      <c r="O102" s="168" t="str">
        <f>CONCATENATE("PH.",J102,".",K102)</f>
        <v>PH.IC.EV.060108.02</v>
      </c>
      <c r="Q102" s="168" t="str">
        <f>CONCATENATE("CL.",J102,".",K102)</f>
        <v>CL.IC.EV.060108.02</v>
      </c>
      <c r="R102" s="167" t="s">
        <v>13244</v>
      </c>
      <c r="S102" s="167">
        <v>169</v>
      </c>
    </row>
    <row r="103" spans="1:41" s="167" customFormat="1" ht="15" customHeight="1">
      <c r="A103" s="167" t="s">
        <v>3452</v>
      </c>
      <c r="C103" s="61" t="s">
        <v>6988</v>
      </c>
      <c r="E103" s="61" t="s">
        <v>12175</v>
      </c>
      <c r="F103" s="85" t="s">
        <v>3472</v>
      </c>
      <c r="G103" s="104" t="s">
        <v>634</v>
      </c>
      <c r="H103" s="61" t="s">
        <v>13406</v>
      </c>
      <c r="J103" s="63" t="str">
        <f t="shared" si="6"/>
        <v>IC.EV.060109</v>
      </c>
      <c r="K103" s="61" t="s">
        <v>780</v>
      </c>
      <c r="L103" s="167" t="str">
        <f t="shared" si="20"/>
        <v>Rhythm change</v>
      </c>
      <c r="M103" s="168" t="str">
        <f t="shared" si="7"/>
        <v>PI.IC.EV.060109.01</v>
      </c>
      <c r="N103" s="168"/>
      <c r="O103" s="168" t="str">
        <f t="shared" si="8"/>
        <v>PH.IC.EV.060109.01</v>
      </c>
      <c r="Q103" s="168" t="str">
        <f t="shared" si="9"/>
        <v>CL.IC.EV.060109.01</v>
      </c>
      <c r="AD103" s="167" t="s">
        <v>621</v>
      </c>
      <c r="AE103" s="167">
        <v>1241</v>
      </c>
    </row>
    <row r="104" spans="1:41" s="167" customFormat="1" ht="15" customHeight="1">
      <c r="A104" s="167" t="s">
        <v>82</v>
      </c>
      <c r="B104" s="167" t="s">
        <v>3607</v>
      </c>
      <c r="C104" s="61" t="s">
        <v>75</v>
      </c>
      <c r="D104" s="167" t="s">
        <v>3608</v>
      </c>
      <c r="E104" s="61" t="s">
        <v>1</v>
      </c>
      <c r="F104" s="85" t="s">
        <v>3609</v>
      </c>
      <c r="G104" s="104" t="s">
        <v>3610</v>
      </c>
      <c r="H104" s="61" t="s">
        <v>1</v>
      </c>
      <c r="J104" s="63" t="str">
        <f t="shared" ref="J104:J119" si="21">CONCATENATE("IC.EV.",C104,E104,H104)</f>
        <v>IC.EV.070101</v>
      </c>
      <c r="K104" s="61" t="s">
        <v>12175</v>
      </c>
      <c r="L104" s="167" t="str">
        <f t="shared" ref="L104:L119" si="22">G104</f>
        <v>Consent signed</v>
      </c>
      <c r="M104" s="168" t="str">
        <f t="shared" ref="M104:M119" si="23">CONCATENATE("PI.",J104,".",K104)</f>
        <v>PI.IC.EV.070101.01</v>
      </c>
      <c r="N104" s="168"/>
      <c r="O104" s="168" t="str">
        <f t="shared" ref="O104:O119" si="24">CONCATENATE("PH.",J104,".",K104)</f>
        <v>PH.IC.EV.070101.01</v>
      </c>
      <c r="Q104" s="168" t="str">
        <f t="shared" ref="Q104:Q119" si="25">CONCATENATE("CL.",J104,".",K104)</f>
        <v>CL.IC.EV.070101.01</v>
      </c>
    </row>
    <row r="105" spans="1:41" s="167" customFormat="1" ht="15" customHeight="1">
      <c r="A105" s="167" t="s">
        <v>82</v>
      </c>
      <c r="C105" s="61" t="s">
        <v>75</v>
      </c>
      <c r="E105" s="61" t="s">
        <v>12175</v>
      </c>
      <c r="F105" s="85" t="s">
        <v>3609</v>
      </c>
      <c r="G105" s="104" t="s">
        <v>3611</v>
      </c>
      <c r="H105" s="61" t="s">
        <v>12430</v>
      </c>
      <c r="J105" s="63" t="str">
        <f t="shared" si="21"/>
        <v>IC.EV.070102</v>
      </c>
      <c r="K105" s="61" t="s">
        <v>12175</v>
      </c>
      <c r="L105" s="167" t="str">
        <f t="shared" si="22"/>
        <v>Medications reviewed</v>
      </c>
      <c r="M105" s="168" t="str">
        <f t="shared" si="23"/>
        <v>PI.IC.EV.070102.01</v>
      </c>
      <c r="N105" s="168"/>
      <c r="O105" s="168" t="str">
        <f t="shared" si="24"/>
        <v>PH.IC.EV.070102.01</v>
      </c>
      <c r="Q105" s="168" t="str">
        <f t="shared" si="25"/>
        <v>CL.IC.EV.070102.01</v>
      </c>
    </row>
    <row r="106" spans="1:41" s="167" customFormat="1" ht="15" customHeight="1">
      <c r="A106" s="167" t="s">
        <v>82</v>
      </c>
      <c r="C106" s="61" t="s">
        <v>75</v>
      </c>
      <c r="E106" s="61" t="s">
        <v>12175</v>
      </c>
      <c r="F106" s="85" t="s">
        <v>3609</v>
      </c>
      <c r="G106" s="104" t="s">
        <v>3612</v>
      </c>
      <c r="H106" s="61" t="s">
        <v>12185</v>
      </c>
      <c r="J106" s="63" t="str">
        <f t="shared" si="21"/>
        <v>IC.EV.070103</v>
      </c>
      <c r="K106" s="61" t="s">
        <v>12175</v>
      </c>
      <c r="L106" s="167" t="str">
        <f t="shared" si="22"/>
        <v>NPO Status</v>
      </c>
      <c r="M106" s="168" t="str">
        <f t="shared" si="23"/>
        <v>PI.IC.EV.070103.01</v>
      </c>
      <c r="N106" s="168"/>
      <c r="O106" s="168" t="str">
        <f t="shared" si="24"/>
        <v>PH.IC.EV.070103.01</v>
      </c>
      <c r="Q106" s="168" t="str">
        <f t="shared" si="25"/>
        <v>CL.IC.EV.070103.01</v>
      </c>
    </row>
    <row r="107" spans="1:41" s="167" customFormat="1" ht="15" customHeight="1">
      <c r="A107" s="167" t="s">
        <v>82</v>
      </c>
      <c r="C107" s="61" t="s">
        <v>75</v>
      </c>
      <c r="E107" s="61" t="s">
        <v>12175</v>
      </c>
      <c r="F107" s="85" t="s">
        <v>3609</v>
      </c>
      <c r="G107" s="104" t="s">
        <v>3484</v>
      </c>
      <c r="H107" s="61" t="s">
        <v>11</v>
      </c>
      <c r="J107" s="63" t="str">
        <f t="shared" si="21"/>
        <v>IC.EV.070104</v>
      </c>
      <c r="K107" s="61" t="s">
        <v>12175</v>
      </c>
      <c r="L107" s="167" t="str">
        <f t="shared" si="22"/>
        <v>Time out called</v>
      </c>
      <c r="M107" s="168" t="str">
        <f t="shared" si="23"/>
        <v>PI.IC.EV.070104.01</v>
      </c>
      <c r="N107" s="168"/>
      <c r="O107" s="168" t="str">
        <f t="shared" si="24"/>
        <v>PH.IC.EV.070104.01</v>
      </c>
      <c r="Q107" s="168" t="str">
        <f t="shared" si="25"/>
        <v>CL.IC.EV.070104.01</v>
      </c>
    </row>
    <row r="108" spans="1:41" s="167" customFormat="1" ht="15" customHeight="1">
      <c r="A108" s="167" t="s">
        <v>82</v>
      </c>
      <c r="C108" s="61" t="s">
        <v>75</v>
      </c>
      <c r="E108" s="61" t="s">
        <v>12175</v>
      </c>
      <c r="F108" s="85" t="s">
        <v>3609</v>
      </c>
      <c r="G108" s="104" t="s">
        <v>3485</v>
      </c>
      <c r="H108" s="61" t="s">
        <v>6291</v>
      </c>
      <c r="J108" s="63" t="str">
        <f t="shared" si="21"/>
        <v>IC.EV.070105</v>
      </c>
      <c r="K108" s="61" t="s">
        <v>12175</v>
      </c>
      <c r="L108" s="167" t="str">
        <f t="shared" si="22"/>
        <v>Cardioversion: (Joules)</v>
      </c>
      <c r="M108" s="168" t="str">
        <f t="shared" si="23"/>
        <v>PI.IC.EV.070105.01</v>
      </c>
      <c r="N108" s="168"/>
      <c r="O108" s="168" t="str">
        <f t="shared" si="24"/>
        <v>PH.IC.EV.070105.01</v>
      </c>
      <c r="Q108" s="168" t="str">
        <f t="shared" si="25"/>
        <v>CL.IC.EV.070105.01</v>
      </c>
    </row>
    <row r="109" spans="1:41" s="167" customFormat="1" ht="15" customHeight="1">
      <c r="A109" s="167" t="s">
        <v>82</v>
      </c>
      <c r="C109" s="61" t="s">
        <v>75</v>
      </c>
      <c r="E109" s="61" t="s">
        <v>12175</v>
      </c>
      <c r="F109" s="85" t="s">
        <v>3609</v>
      </c>
      <c r="G109" s="104" t="s">
        <v>3256</v>
      </c>
      <c r="H109" s="61" t="s">
        <v>76</v>
      </c>
      <c r="J109" s="63" t="str">
        <f t="shared" si="21"/>
        <v>IC.EV.070106</v>
      </c>
      <c r="K109" s="61" t="s">
        <v>12175</v>
      </c>
      <c r="L109" s="167" t="str">
        <f t="shared" si="22"/>
        <v>Resulting rhythm:</v>
      </c>
      <c r="M109" s="168" t="str">
        <f t="shared" si="23"/>
        <v>PI.IC.EV.070106.01</v>
      </c>
      <c r="N109" s="168"/>
      <c r="O109" s="168" t="str">
        <f t="shared" si="24"/>
        <v>PH.IC.EV.070106.01</v>
      </c>
      <c r="Q109" s="168" t="str">
        <f t="shared" si="25"/>
        <v>CL.IC.EV.070106.01</v>
      </c>
    </row>
    <row r="110" spans="1:41" s="167" customFormat="1" ht="15" customHeight="1">
      <c r="A110" s="167" t="s">
        <v>82</v>
      </c>
      <c r="C110" s="61" t="s">
        <v>75</v>
      </c>
      <c r="D110" s="167" t="s">
        <v>13834</v>
      </c>
      <c r="E110" s="61" t="s">
        <v>12030</v>
      </c>
      <c r="F110" s="85" t="s">
        <v>13834</v>
      </c>
      <c r="G110" s="104" t="s">
        <v>13823</v>
      </c>
      <c r="H110" s="61" t="s">
        <v>1</v>
      </c>
      <c r="J110" s="63" t="str">
        <f t="shared" si="21"/>
        <v>IC.EV.070201</v>
      </c>
      <c r="K110" s="61" t="s">
        <v>12175</v>
      </c>
      <c r="L110" s="167" t="str">
        <f t="shared" si="22"/>
        <v>50 joules</v>
      </c>
      <c r="M110" s="168" t="str">
        <f t="shared" si="23"/>
        <v>PI.IC.EV.070201.01</v>
      </c>
      <c r="N110" s="168"/>
      <c r="O110" s="168" t="str">
        <f t="shared" si="24"/>
        <v>PH.IC.EV.070201.01</v>
      </c>
      <c r="Q110" s="168" t="str">
        <f t="shared" si="25"/>
        <v>CL.IC.EV.070201.01</v>
      </c>
      <c r="AN110" s="167" t="s">
        <v>12773</v>
      </c>
      <c r="AO110" s="167">
        <v>1489</v>
      </c>
    </row>
    <row r="111" spans="1:41" s="167" customFormat="1" ht="15" customHeight="1">
      <c r="A111" s="167" t="s">
        <v>82</v>
      </c>
      <c r="C111" s="61" t="s">
        <v>75</v>
      </c>
      <c r="E111" s="61" t="s">
        <v>12030</v>
      </c>
      <c r="F111" s="85" t="s">
        <v>13834</v>
      </c>
      <c r="G111" s="104" t="s">
        <v>13824</v>
      </c>
      <c r="H111" s="61" t="s">
        <v>12430</v>
      </c>
      <c r="J111" s="63" t="str">
        <f t="shared" si="21"/>
        <v>IC.EV.070202</v>
      </c>
      <c r="K111" s="61" t="s">
        <v>12175</v>
      </c>
      <c r="L111" s="167" t="str">
        <f t="shared" si="22"/>
        <v>70 joules</v>
      </c>
      <c r="M111" s="168" t="str">
        <f t="shared" si="23"/>
        <v>PI.IC.EV.070202.01</v>
      </c>
      <c r="N111" s="168"/>
      <c r="O111" s="168" t="str">
        <f t="shared" si="24"/>
        <v>PH.IC.EV.070202.01</v>
      </c>
      <c r="Q111" s="168" t="str">
        <f t="shared" si="25"/>
        <v>CL.IC.EV.070202.01</v>
      </c>
      <c r="AN111" s="167" t="s">
        <v>12773</v>
      </c>
      <c r="AO111" s="167">
        <v>1489</v>
      </c>
    </row>
    <row r="112" spans="1:41" s="167" customFormat="1" ht="15" customHeight="1">
      <c r="A112" s="167" t="s">
        <v>82</v>
      </c>
      <c r="C112" s="61" t="s">
        <v>75</v>
      </c>
      <c r="E112" s="61" t="s">
        <v>12030</v>
      </c>
      <c r="F112" s="85" t="s">
        <v>13834</v>
      </c>
      <c r="G112" s="104" t="s">
        <v>13825</v>
      </c>
      <c r="H112" s="61" t="s">
        <v>12185</v>
      </c>
      <c r="J112" s="63" t="str">
        <f t="shared" si="21"/>
        <v>IC.EV.070203</v>
      </c>
      <c r="K112" s="61" t="s">
        <v>12175</v>
      </c>
      <c r="L112" s="167" t="str">
        <f t="shared" si="22"/>
        <v>75 joules</v>
      </c>
      <c r="M112" s="168" t="str">
        <f t="shared" si="23"/>
        <v>PI.IC.EV.070203.01</v>
      </c>
      <c r="N112" s="168"/>
      <c r="O112" s="168" t="str">
        <f t="shared" si="24"/>
        <v>PH.IC.EV.070203.01</v>
      </c>
      <c r="Q112" s="168" t="str">
        <f t="shared" si="25"/>
        <v>CL.IC.EV.070203.01</v>
      </c>
      <c r="AN112" s="167" t="s">
        <v>12773</v>
      </c>
      <c r="AO112" s="167">
        <v>1489</v>
      </c>
    </row>
    <row r="113" spans="1:41" s="167" customFormat="1" ht="15" customHeight="1">
      <c r="A113" s="167" t="s">
        <v>82</v>
      </c>
      <c r="C113" s="61" t="s">
        <v>75</v>
      </c>
      <c r="E113" s="61" t="s">
        <v>12030</v>
      </c>
      <c r="F113" s="85" t="s">
        <v>13834</v>
      </c>
      <c r="G113" s="104" t="s">
        <v>13826</v>
      </c>
      <c r="H113" s="61" t="s">
        <v>11</v>
      </c>
      <c r="J113" s="63" t="str">
        <f t="shared" si="21"/>
        <v>IC.EV.070204</v>
      </c>
      <c r="K113" s="61" t="s">
        <v>12175</v>
      </c>
      <c r="L113" s="167" t="str">
        <f t="shared" si="22"/>
        <v>100 joules</v>
      </c>
      <c r="M113" s="168" t="str">
        <f t="shared" si="23"/>
        <v>PI.IC.EV.070204.01</v>
      </c>
      <c r="N113" s="168"/>
      <c r="O113" s="168" t="str">
        <f t="shared" si="24"/>
        <v>PH.IC.EV.070204.01</v>
      </c>
      <c r="Q113" s="168" t="str">
        <f t="shared" si="25"/>
        <v>CL.IC.EV.070204.01</v>
      </c>
      <c r="AN113" s="167" t="s">
        <v>12773</v>
      </c>
      <c r="AO113" s="167">
        <v>1489</v>
      </c>
    </row>
    <row r="114" spans="1:41" s="167" customFormat="1" ht="15" customHeight="1">
      <c r="A114" s="167" t="s">
        <v>82</v>
      </c>
      <c r="C114" s="61" t="s">
        <v>75</v>
      </c>
      <c r="E114" s="61" t="s">
        <v>12030</v>
      </c>
      <c r="F114" s="85" t="s">
        <v>13834</v>
      </c>
      <c r="G114" s="104" t="s">
        <v>13827</v>
      </c>
      <c r="H114" s="61" t="s">
        <v>6291</v>
      </c>
      <c r="J114" s="63" t="str">
        <f t="shared" si="21"/>
        <v>IC.EV.070205</v>
      </c>
      <c r="K114" s="61" t="s">
        <v>12175</v>
      </c>
      <c r="L114" s="167" t="str">
        <f t="shared" si="22"/>
        <v>120 joules</v>
      </c>
      <c r="M114" s="168" t="str">
        <f t="shared" si="23"/>
        <v>PI.IC.EV.070205.01</v>
      </c>
      <c r="N114" s="168"/>
      <c r="O114" s="168" t="str">
        <f t="shared" si="24"/>
        <v>PH.IC.EV.070205.01</v>
      </c>
      <c r="Q114" s="168" t="str">
        <f t="shared" si="25"/>
        <v>CL.IC.EV.070205.01</v>
      </c>
      <c r="AN114" s="167" t="s">
        <v>12773</v>
      </c>
      <c r="AO114" s="167">
        <v>1489</v>
      </c>
    </row>
    <row r="115" spans="1:41" s="167" customFormat="1" ht="15" customHeight="1">
      <c r="A115" s="167" t="s">
        <v>82</v>
      </c>
      <c r="C115" s="61" t="s">
        <v>75</v>
      </c>
      <c r="E115" s="61" t="s">
        <v>12030</v>
      </c>
      <c r="F115" s="85" t="s">
        <v>13834</v>
      </c>
      <c r="G115" s="104" t="s">
        <v>13828</v>
      </c>
      <c r="H115" s="61" t="s">
        <v>76</v>
      </c>
      <c r="J115" s="63" t="str">
        <f t="shared" si="21"/>
        <v>IC.EV.070206</v>
      </c>
      <c r="K115" s="61" t="s">
        <v>12175</v>
      </c>
      <c r="L115" s="167" t="str">
        <f t="shared" si="22"/>
        <v>150 joules</v>
      </c>
      <c r="M115" s="168" t="str">
        <f t="shared" si="23"/>
        <v>PI.IC.EV.070206.01</v>
      </c>
      <c r="N115" s="168"/>
      <c r="O115" s="168" t="str">
        <f t="shared" si="24"/>
        <v>PH.IC.EV.070206.01</v>
      </c>
      <c r="Q115" s="168" t="str">
        <f t="shared" si="25"/>
        <v>CL.IC.EV.070206.01</v>
      </c>
      <c r="AN115" s="167" t="s">
        <v>12773</v>
      </c>
      <c r="AO115" s="167">
        <v>1489</v>
      </c>
    </row>
    <row r="116" spans="1:41" s="167" customFormat="1" ht="15" customHeight="1">
      <c r="A116" s="167" t="s">
        <v>82</v>
      </c>
      <c r="C116" s="61" t="s">
        <v>75</v>
      </c>
      <c r="E116" s="61" t="s">
        <v>12030</v>
      </c>
      <c r="F116" s="85" t="s">
        <v>13834</v>
      </c>
      <c r="G116" s="104" t="s">
        <v>13829</v>
      </c>
      <c r="H116" s="61" t="s">
        <v>12225</v>
      </c>
      <c r="J116" s="63" t="str">
        <f t="shared" si="21"/>
        <v>IC.EV.070207</v>
      </c>
      <c r="K116" s="61" t="s">
        <v>12175</v>
      </c>
      <c r="L116" s="167" t="str">
        <f t="shared" si="22"/>
        <v>200 joules</v>
      </c>
      <c r="M116" s="168" t="str">
        <f t="shared" si="23"/>
        <v>PI.IC.EV.070207.01</v>
      </c>
      <c r="N116" s="168"/>
      <c r="O116" s="168" t="str">
        <f t="shared" si="24"/>
        <v>PH.IC.EV.070207.01</v>
      </c>
      <c r="Q116" s="168" t="str">
        <f t="shared" si="25"/>
        <v>CL.IC.EV.070207.01</v>
      </c>
      <c r="AN116" s="167" t="s">
        <v>12773</v>
      </c>
      <c r="AO116" s="167">
        <v>1489</v>
      </c>
    </row>
    <row r="117" spans="1:41" s="167" customFormat="1" ht="15" customHeight="1">
      <c r="A117" s="167" t="s">
        <v>82</v>
      </c>
      <c r="C117" s="61" t="s">
        <v>75</v>
      </c>
      <c r="E117" s="61" t="s">
        <v>12030</v>
      </c>
      <c r="F117" s="85" t="s">
        <v>13834</v>
      </c>
      <c r="G117" s="104" t="s">
        <v>13830</v>
      </c>
      <c r="H117" s="61" t="s">
        <v>11638</v>
      </c>
      <c r="J117" s="63" t="str">
        <f t="shared" si="21"/>
        <v>IC.EV.070208</v>
      </c>
      <c r="K117" s="61" t="s">
        <v>12175</v>
      </c>
      <c r="L117" s="167" t="str">
        <f t="shared" si="22"/>
        <v>300 joules</v>
      </c>
      <c r="M117" s="168" t="str">
        <f t="shared" si="23"/>
        <v>PI.IC.EV.070208.01</v>
      </c>
      <c r="N117" s="168"/>
      <c r="O117" s="168" t="str">
        <f t="shared" si="24"/>
        <v>PH.IC.EV.070208.01</v>
      </c>
      <c r="Q117" s="168" t="str">
        <f t="shared" si="25"/>
        <v>CL.IC.EV.070208.01</v>
      </c>
      <c r="AN117" s="167" t="s">
        <v>12773</v>
      </c>
      <c r="AO117" s="167">
        <v>1489</v>
      </c>
    </row>
    <row r="118" spans="1:41" s="167" customFormat="1" ht="15" customHeight="1">
      <c r="A118" s="167" t="s">
        <v>82</v>
      </c>
      <c r="C118" s="61" t="s">
        <v>75</v>
      </c>
      <c r="E118" s="61" t="s">
        <v>12030</v>
      </c>
      <c r="F118" s="85" t="s">
        <v>13834</v>
      </c>
      <c r="G118" s="104" t="s">
        <v>13831</v>
      </c>
      <c r="H118" s="61" t="s">
        <v>11639</v>
      </c>
      <c r="J118" s="63" t="str">
        <f>CONCATENATE("IC.EV.",C118,E118,H118)</f>
        <v>IC.EV.070209</v>
      </c>
      <c r="K118" s="61" t="s">
        <v>12175</v>
      </c>
      <c r="L118" s="167" t="str">
        <f>G118</f>
        <v>360 joules</v>
      </c>
      <c r="M118" s="168" t="str">
        <f>CONCATENATE("PI.",J118,".",K118)</f>
        <v>PI.IC.EV.070209.01</v>
      </c>
      <c r="N118" s="168"/>
      <c r="O118" s="168" t="str">
        <f>CONCATENATE("PH.",J118,".",K118)</f>
        <v>PH.IC.EV.070209.01</v>
      </c>
      <c r="Q118" s="168" t="str">
        <f>CONCATENATE("CL.",J118,".",K118)</f>
        <v>CL.IC.EV.070209.01</v>
      </c>
      <c r="AN118" s="167" t="s">
        <v>12773</v>
      </c>
      <c r="AO118" s="167">
        <v>1489</v>
      </c>
    </row>
    <row r="119" spans="1:41" s="167" customFormat="1" ht="15" customHeight="1">
      <c r="A119" s="167" t="s">
        <v>82</v>
      </c>
      <c r="C119" s="61" t="s">
        <v>75</v>
      </c>
      <c r="E119" s="61" t="s">
        <v>12030</v>
      </c>
      <c r="F119" s="85" t="s">
        <v>13834</v>
      </c>
      <c r="G119" s="104" t="s">
        <v>10478</v>
      </c>
      <c r="H119" s="61" t="s">
        <v>11829</v>
      </c>
      <c r="J119" s="63" t="str">
        <f t="shared" si="21"/>
        <v>IC.EV.070210</v>
      </c>
      <c r="K119" s="61" t="s">
        <v>12175</v>
      </c>
      <c r="L119" s="167" t="str">
        <f t="shared" si="22"/>
        <v>Other: specify</v>
      </c>
      <c r="M119" s="168" t="str">
        <f t="shared" si="23"/>
        <v>PI.IC.EV.070210.01</v>
      </c>
      <c r="N119" s="168"/>
      <c r="O119" s="168" t="str">
        <f t="shared" si="24"/>
        <v>PH.IC.EV.070210.01</v>
      </c>
      <c r="Q119" s="168" t="str">
        <f t="shared" si="25"/>
        <v>CL.IC.EV.070210.01</v>
      </c>
      <c r="AN119" s="167" t="s">
        <v>12773</v>
      </c>
      <c r="AO119" s="167">
        <v>1489</v>
      </c>
    </row>
    <row r="120" spans="1:41" s="167" customFormat="1" ht="15" customHeight="1">
      <c r="A120" s="167" t="s">
        <v>82</v>
      </c>
      <c r="C120" s="61" t="s">
        <v>6317</v>
      </c>
      <c r="D120" s="167" t="s">
        <v>13835</v>
      </c>
      <c r="E120" s="61" t="s">
        <v>12032</v>
      </c>
      <c r="F120" s="167" t="s">
        <v>13835</v>
      </c>
      <c r="G120" s="104" t="s">
        <v>13833</v>
      </c>
      <c r="H120" s="61" t="s">
        <v>2379</v>
      </c>
      <c r="J120" s="63" t="str">
        <f t="shared" si="6"/>
        <v>IC.EV.070301</v>
      </c>
      <c r="K120" s="61" t="s">
        <v>12175</v>
      </c>
      <c r="L120" s="167" t="str">
        <f t="shared" ref="L120:L143" si="26">G120</f>
        <v>1 time</v>
      </c>
      <c r="M120" s="168" t="str">
        <f t="shared" si="7"/>
        <v>PI.IC.EV.070301.01</v>
      </c>
      <c r="N120" s="168"/>
      <c r="O120" s="168" t="str">
        <f t="shared" si="8"/>
        <v>PH.IC.EV.070301.01</v>
      </c>
      <c r="Q120" s="168" t="str">
        <f t="shared" si="9"/>
        <v>CL.IC.EV.070301.01</v>
      </c>
      <c r="AN120" s="167" t="s">
        <v>12773</v>
      </c>
      <c r="AO120" s="167">
        <v>1489</v>
      </c>
    </row>
    <row r="121" spans="1:41" s="167" customFormat="1" ht="15" customHeight="1">
      <c r="A121" s="167" t="s">
        <v>3452</v>
      </c>
      <c r="C121" s="61" t="s">
        <v>6317</v>
      </c>
      <c r="E121" s="61" t="s">
        <v>12032</v>
      </c>
      <c r="F121" s="167" t="s">
        <v>13835</v>
      </c>
      <c r="G121" s="104" t="s">
        <v>5487</v>
      </c>
      <c r="H121" s="61" t="s">
        <v>12430</v>
      </c>
      <c r="J121" s="63" t="str">
        <f t="shared" si="6"/>
        <v>IC.EV.070302</v>
      </c>
      <c r="K121" s="61" t="s">
        <v>12175</v>
      </c>
      <c r="L121" s="167" t="str">
        <f t="shared" si="26"/>
        <v>2 times</v>
      </c>
      <c r="M121" s="168" t="str">
        <f t="shared" si="7"/>
        <v>PI.IC.EV.070302.01</v>
      </c>
      <c r="N121" s="168"/>
      <c r="O121" s="168" t="str">
        <f t="shared" si="8"/>
        <v>PH.IC.EV.070302.01</v>
      </c>
      <c r="Q121" s="168" t="str">
        <f t="shared" si="9"/>
        <v>CL.IC.EV.070302.01</v>
      </c>
      <c r="AN121" s="167" t="s">
        <v>12773</v>
      </c>
      <c r="AO121" s="167">
        <v>1489</v>
      </c>
    </row>
    <row r="122" spans="1:41" s="167" customFormat="1" ht="15" customHeight="1">
      <c r="A122" s="167" t="s">
        <v>3452</v>
      </c>
      <c r="C122" s="61" t="s">
        <v>6317</v>
      </c>
      <c r="E122" s="61" t="s">
        <v>12032</v>
      </c>
      <c r="F122" s="167" t="s">
        <v>13835</v>
      </c>
      <c r="G122" s="104" t="s">
        <v>5489</v>
      </c>
      <c r="H122" s="61" t="s">
        <v>12185</v>
      </c>
      <c r="J122" s="63" t="str">
        <f t="shared" si="6"/>
        <v>IC.EV.070303</v>
      </c>
      <c r="K122" s="61" t="s">
        <v>12175</v>
      </c>
      <c r="L122" s="167" t="str">
        <f t="shared" si="26"/>
        <v>3 times</v>
      </c>
      <c r="M122" s="168" t="str">
        <f t="shared" si="7"/>
        <v>PI.IC.EV.070303.01</v>
      </c>
      <c r="N122" s="168"/>
      <c r="O122" s="168" t="str">
        <f t="shared" si="8"/>
        <v>PH.IC.EV.070303.01</v>
      </c>
      <c r="Q122" s="168" t="str">
        <f t="shared" si="9"/>
        <v>CL.IC.EV.070303.01</v>
      </c>
      <c r="AN122" s="167" t="s">
        <v>12773</v>
      </c>
      <c r="AO122" s="167">
        <v>1489</v>
      </c>
    </row>
    <row r="123" spans="1:41" s="167" customFormat="1" ht="15" customHeight="1">
      <c r="A123" s="167" t="s">
        <v>82</v>
      </c>
      <c r="C123" s="61" t="s">
        <v>75</v>
      </c>
      <c r="E123" s="61" t="s">
        <v>12032</v>
      </c>
      <c r="F123" s="167" t="s">
        <v>13835</v>
      </c>
      <c r="G123" s="104" t="s">
        <v>5491</v>
      </c>
      <c r="H123" s="61" t="s">
        <v>11</v>
      </c>
      <c r="J123" s="63" t="str">
        <f>CONCATENATE("IC.EV.",C123,E123,H123)</f>
        <v>IC.EV.070304</v>
      </c>
      <c r="K123" s="61" t="s">
        <v>12175</v>
      </c>
      <c r="L123" s="167" t="str">
        <f t="shared" si="26"/>
        <v>4 times</v>
      </c>
      <c r="M123" s="168" t="str">
        <f>CONCATENATE("PI.",J123,".",K123)</f>
        <v>PI.IC.EV.070304.01</v>
      </c>
      <c r="N123" s="168"/>
      <c r="O123" s="168" t="str">
        <f>CONCATENATE("PH.",J123,".",K123)</f>
        <v>PH.IC.EV.070304.01</v>
      </c>
      <c r="Q123" s="168" t="str">
        <f>CONCATENATE("CL.",J123,".",K123)</f>
        <v>CL.IC.EV.070304.01</v>
      </c>
      <c r="AN123" s="167" t="s">
        <v>12773</v>
      </c>
      <c r="AO123" s="167">
        <v>1489</v>
      </c>
    </row>
    <row r="124" spans="1:41" s="167" customFormat="1" ht="15" customHeight="1">
      <c r="A124" s="167" t="s">
        <v>82</v>
      </c>
      <c r="C124" s="61" t="s">
        <v>75</v>
      </c>
      <c r="E124" s="61" t="s">
        <v>12032</v>
      </c>
      <c r="F124" s="167" t="s">
        <v>13835</v>
      </c>
      <c r="G124" s="104" t="s">
        <v>5498</v>
      </c>
      <c r="H124" s="61" t="s">
        <v>6291</v>
      </c>
      <c r="J124" s="63" t="str">
        <f>CONCATENATE("IC.EV.",C124,E124,H124)</f>
        <v>IC.EV.070305</v>
      </c>
      <c r="K124" s="61" t="s">
        <v>12175</v>
      </c>
      <c r="L124" s="167" t="str">
        <f t="shared" si="26"/>
        <v>5 times</v>
      </c>
      <c r="M124" s="168" t="str">
        <f>CONCATENATE("PI.",J124,".",K124)</f>
        <v>PI.IC.EV.070305.01</v>
      </c>
      <c r="N124" s="168"/>
      <c r="O124" s="168" t="str">
        <f>CONCATENATE("PH.",J124,".",K124)</f>
        <v>PH.IC.EV.070305.01</v>
      </c>
      <c r="Q124" s="168" t="str">
        <f>CONCATENATE("CL.",J124,".",K124)</f>
        <v>CL.IC.EV.070305.01</v>
      </c>
      <c r="AN124" s="167" t="s">
        <v>12773</v>
      </c>
      <c r="AO124" s="167">
        <v>1489</v>
      </c>
    </row>
    <row r="125" spans="1:41" s="167" customFormat="1" ht="15" customHeight="1">
      <c r="A125" s="167" t="s">
        <v>82</v>
      </c>
      <c r="C125" s="61" t="s">
        <v>75</v>
      </c>
      <c r="E125" s="61" t="s">
        <v>12032</v>
      </c>
      <c r="F125" s="167" t="s">
        <v>13835</v>
      </c>
      <c r="G125" s="104" t="s">
        <v>5500</v>
      </c>
      <c r="H125" s="61" t="s">
        <v>76</v>
      </c>
      <c r="J125" s="63" t="str">
        <f>CONCATENATE("IC.EV.",C125,E125,H125)</f>
        <v>IC.EV.070306</v>
      </c>
      <c r="K125" s="61" t="s">
        <v>12175</v>
      </c>
      <c r="L125" s="167" t="str">
        <f t="shared" si="26"/>
        <v>6 times</v>
      </c>
      <c r="M125" s="168" t="str">
        <f>CONCATENATE("PI.",J125,".",K125)</f>
        <v>PI.IC.EV.070306.01</v>
      </c>
      <c r="N125" s="168"/>
      <c r="O125" s="168" t="str">
        <f>CONCATENATE("PH.",J125,".",K125)</f>
        <v>PH.IC.EV.070306.01</v>
      </c>
      <c r="Q125" s="168" t="str">
        <f>CONCATENATE("CL.",J125,".",K125)</f>
        <v>CL.IC.EV.070306.01</v>
      </c>
      <c r="AN125" s="167" t="s">
        <v>12773</v>
      </c>
      <c r="AO125" s="167">
        <v>1489</v>
      </c>
    </row>
    <row r="126" spans="1:41" s="167" customFormat="1" ht="15" customHeight="1">
      <c r="A126" s="167" t="s">
        <v>3452</v>
      </c>
      <c r="C126" s="61" t="s">
        <v>6317</v>
      </c>
      <c r="E126" s="61" t="s">
        <v>12032</v>
      </c>
      <c r="F126" s="167" t="s">
        <v>13835</v>
      </c>
      <c r="G126" s="104" t="s">
        <v>10478</v>
      </c>
      <c r="H126" s="61" t="s">
        <v>12225</v>
      </c>
      <c r="J126" s="63" t="str">
        <f t="shared" si="6"/>
        <v>IC.EV.070307</v>
      </c>
      <c r="K126" s="61" t="s">
        <v>12175</v>
      </c>
      <c r="L126" s="167" t="str">
        <f t="shared" si="26"/>
        <v>Other: specify</v>
      </c>
      <c r="M126" s="168" t="str">
        <f t="shared" si="7"/>
        <v>PI.IC.EV.070307.01</v>
      </c>
      <c r="N126" s="168"/>
      <c r="O126" s="168" t="str">
        <f t="shared" si="8"/>
        <v>PH.IC.EV.070307.01</v>
      </c>
      <c r="Q126" s="168" t="str">
        <f t="shared" si="9"/>
        <v>CL.IC.EV.070307.01</v>
      </c>
      <c r="AN126" s="167" t="s">
        <v>12773</v>
      </c>
      <c r="AO126" s="167">
        <v>1489</v>
      </c>
    </row>
    <row r="127" spans="1:41" s="167" customFormat="1" ht="15" customHeight="1">
      <c r="A127" s="167" t="s">
        <v>3452</v>
      </c>
      <c r="B127" s="167" t="s">
        <v>3259</v>
      </c>
      <c r="C127" s="61" t="s">
        <v>3574</v>
      </c>
      <c r="D127" s="167" t="s">
        <v>3260</v>
      </c>
      <c r="E127" s="61" t="s">
        <v>12175</v>
      </c>
      <c r="F127" s="85" t="s">
        <v>3261</v>
      </c>
      <c r="G127" s="104" t="s">
        <v>3613</v>
      </c>
      <c r="H127" s="61" t="s">
        <v>12175</v>
      </c>
      <c r="J127" s="63" t="str">
        <f t="shared" si="6"/>
        <v>IC.EV.080101</v>
      </c>
      <c r="K127" s="61" t="s">
        <v>12175</v>
      </c>
      <c r="L127" s="167" t="str">
        <f t="shared" si="26"/>
        <v>I have transferred the care for this patient to:</v>
      </c>
      <c r="M127" s="168" t="str">
        <f t="shared" si="7"/>
        <v>PI.IC.EV.080101.01</v>
      </c>
      <c r="N127" s="168"/>
      <c r="O127" s="168" t="str">
        <f t="shared" si="8"/>
        <v>PH.IC.EV.080101.01</v>
      </c>
      <c r="Q127" s="168" t="str">
        <f t="shared" si="9"/>
        <v>CL.IC.EV.080101.01</v>
      </c>
    </row>
    <row r="128" spans="1:41" s="167" customFormat="1" ht="15" customHeight="1">
      <c r="A128" s="167" t="s">
        <v>3452</v>
      </c>
      <c r="C128" s="61" t="s">
        <v>3574</v>
      </c>
      <c r="E128" s="61" t="s">
        <v>12175</v>
      </c>
      <c r="F128" s="85" t="s">
        <v>3261</v>
      </c>
      <c r="G128" s="104" t="s">
        <v>3371</v>
      </c>
      <c r="H128" s="61" t="s">
        <v>12430</v>
      </c>
      <c r="J128" s="63" t="str">
        <f t="shared" si="6"/>
        <v>IC.EV.080102</v>
      </c>
      <c r="K128" s="61" t="s">
        <v>12175</v>
      </c>
      <c r="L128" s="167" t="str">
        <f t="shared" si="26"/>
        <v>I am assuming the care for this patient and have received an RN report on this Pt</v>
      </c>
      <c r="M128" s="168" t="str">
        <f t="shared" si="7"/>
        <v>PI.IC.EV.080102.01</v>
      </c>
      <c r="N128" s="168"/>
      <c r="O128" s="168" t="str">
        <f t="shared" si="8"/>
        <v>PH.IC.EV.080102.01</v>
      </c>
      <c r="Q128" s="168" t="str">
        <f t="shared" si="9"/>
        <v>CL.IC.EV.080102.01</v>
      </c>
    </row>
    <row r="129" spans="1:41" s="167" customFormat="1" ht="15" customHeight="1">
      <c r="A129" s="167" t="s">
        <v>3452</v>
      </c>
      <c r="C129" s="61" t="s">
        <v>3574</v>
      </c>
      <c r="E129" s="61" t="s">
        <v>12175</v>
      </c>
      <c r="F129" s="85" t="s">
        <v>3261</v>
      </c>
      <c r="G129" s="104" t="s">
        <v>3167</v>
      </c>
      <c r="H129" s="61" t="s">
        <v>12185</v>
      </c>
      <c r="J129" s="63" t="str">
        <f t="shared" si="6"/>
        <v>IC.EV.080103</v>
      </c>
      <c r="K129" s="61" t="s">
        <v>12175</v>
      </c>
      <c r="L129" s="167" t="str">
        <f t="shared" si="26"/>
        <v>Reviewed recent medical history and pertinent medical information related to this admission</v>
      </c>
      <c r="M129" s="168" t="str">
        <f t="shared" si="7"/>
        <v>PI.IC.EV.080103.01</v>
      </c>
      <c r="N129" s="168"/>
      <c r="O129" s="168" t="str">
        <f t="shared" si="8"/>
        <v>PH.IC.EV.080103.01</v>
      </c>
      <c r="Q129" s="168" t="str">
        <f t="shared" si="9"/>
        <v>CL.IC.EV.080103.01</v>
      </c>
    </row>
    <row r="130" spans="1:41" s="167" customFormat="1" ht="15" customHeight="1">
      <c r="A130" s="167" t="s">
        <v>3452</v>
      </c>
      <c r="C130" s="61" t="s">
        <v>3574</v>
      </c>
      <c r="E130" s="61" t="s">
        <v>12175</v>
      </c>
      <c r="F130" s="85" t="s">
        <v>3261</v>
      </c>
      <c r="G130" s="104" t="s">
        <v>3287</v>
      </c>
      <c r="H130" s="61" t="s">
        <v>6464</v>
      </c>
      <c r="J130" s="63" t="str">
        <f t="shared" si="6"/>
        <v>IC.EV.080104</v>
      </c>
      <c r="K130" s="61" t="s">
        <v>12175</v>
      </c>
      <c r="L130" s="167" t="str">
        <f t="shared" si="26"/>
        <v>Opportunity to ask and respond to questions provided</v>
      </c>
      <c r="M130" s="168" t="str">
        <f t="shared" si="7"/>
        <v>PI.IC.EV.080104.01</v>
      </c>
      <c r="N130" s="168"/>
      <c r="O130" s="168" t="str">
        <f t="shared" si="8"/>
        <v>PH.IC.EV.080104.01</v>
      </c>
      <c r="Q130" s="168" t="str">
        <f t="shared" si="9"/>
        <v>CL.IC.EV.080104.01</v>
      </c>
    </row>
    <row r="131" spans="1:41" s="167" customFormat="1" ht="15" customHeight="1">
      <c r="A131" s="167" t="s">
        <v>82</v>
      </c>
      <c r="C131" s="61" t="s">
        <v>77</v>
      </c>
      <c r="E131" s="61" t="s">
        <v>12175</v>
      </c>
      <c r="F131" s="85" t="s">
        <v>3261</v>
      </c>
      <c r="G131" s="104" t="s">
        <v>3289</v>
      </c>
      <c r="H131" s="61" t="s">
        <v>6291</v>
      </c>
      <c r="J131" s="63" t="str">
        <f>CONCATENATE("IC.EV.",C131,E131,H131)</f>
        <v>IC.EV.080105</v>
      </c>
      <c r="K131" s="61" t="s">
        <v>12175</v>
      </c>
      <c r="L131" s="167" t="str">
        <f t="shared" si="26"/>
        <v>Nursing care plan reviewed and updated as appropriate</v>
      </c>
      <c r="M131" s="168" t="str">
        <f>CONCATENATE("PI.",J131,".",K131)</f>
        <v>PI.IC.EV.080105.01</v>
      </c>
      <c r="N131" s="168"/>
      <c r="O131" s="168" t="str">
        <f>CONCATENATE("PH.",J131,".",K131)</f>
        <v>PH.IC.EV.080105.01</v>
      </c>
      <c r="Q131" s="168" t="str">
        <f>CONCATENATE("CL.",J131,".",K131)</f>
        <v>CL.IC.EV.080105.01</v>
      </c>
    </row>
    <row r="132" spans="1:41" s="167" customFormat="1" ht="15" customHeight="1">
      <c r="A132" s="167" t="s">
        <v>3452</v>
      </c>
      <c r="C132" s="61" t="s">
        <v>3574</v>
      </c>
      <c r="E132" s="61" t="s">
        <v>12175</v>
      </c>
      <c r="F132" s="85" t="s">
        <v>3261</v>
      </c>
      <c r="G132" s="104" t="s">
        <v>13816</v>
      </c>
      <c r="H132" s="61" t="s">
        <v>12212</v>
      </c>
      <c r="J132" s="63" t="str">
        <f t="shared" si="6"/>
        <v>IC.EV.080106</v>
      </c>
      <c r="K132" s="61" t="s">
        <v>12175</v>
      </c>
      <c r="L132" s="167" t="str">
        <f t="shared" si="26"/>
        <v>I am assuming the care for this patient and have not received an RN report on this Pt</v>
      </c>
      <c r="M132" s="168" t="str">
        <f t="shared" si="7"/>
        <v>PI.IC.EV.080106.01</v>
      </c>
      <c r="N132" s="168"/>
      <c r="O132" s="168" t="str">
        <f t="shared" si="8"/>
        <v>PH.IC.EV.080106.01</v>
      </c>
      <c r="Q132" s="168" t="str">
        <f t="shared" si="9"/>
        <v>CL.IC.EV.080106.01</v>
      </c>
      <c r="AN132" s="167" t="s">
        <v>12773</v>
      </c>
      <c r="AO132" s="167">
        <v>1478</v>
      </c>
    </row>
    <row r="133" spans="1:41" s="167" customFormat="1" ht="15" customHeight="1">
      <c r="A133" s="167" t="s">
        <v>3452</v>
      </c>
      <c r="C133" s="61" t="s">
        <v>3574</v>
      </c>
      <c r="D133" s="167" t="s">
        <v>3290</v>
      </c>
      <c r="E133" s="61" t="s">
        <v>12430</v>
      </c>
      <c r="F133" s="85" t="s">
        <v>3261</v>
      </c>
      <c r="G133" s="104" t="s">
        <v>3294</v>
      </c>
      <c r="H133" s="61" t="s">
        <v>12175</v>
      </c>
      <c r="J133" s="63" t="str">
        <f t="shared" si="6"/>
        <v>IC.EV.080201</v>
      </c>
      <c r="K133" s="61" t="s">
        <v>12175</v>
      </c>
      <c r="L133" s="167" t="str">
        <f t="shared" si="26"/>
        <v>All IV fluids and drug infusions verified against ordered dose/ pump rate/IV bag label</v>
      </c>
      <c r="M133" s="168" t="str">
        <f t="shared" si="7"/>
        <v>PI.IC.EV.080201.01</v>
      </c>
      <c r="N133" s="168"/>
      <c r="O133" s="168" t="str">
        <f t="shared" si="8"/>
        <v>PH.IC.EV.080201.01</v>
      </c>
      <c r="Q133" s="168" t="str">
        <f t="shared" si="9"/>
        <v>CL.IC.EV.080201.01</v>
      </c>
    </row>
    <row r="134" spans="1:41" s="167" customFormat="1" ht="15" customHeight="1">
      <c r="A134" s="167" t="s">
        <v>3452</v>
      </c>
      <c r="C134" s="61" t="s">
        <v>3574</v>
      </c>
      <c r="E134" s="61" t="s">
        <v>12430</v>
      </c>
      <c r="F134" s="85" t="s">
        <v>3261</v>
      </c>
      <c r="G134" s="104" t="s">
        <v>3057</v>
      </c>
      <c r="H134" s="61" t="s">
        <v>12430</v>
      </c>
      <c r="J134" s="63" t="str">
        <f t="shared" si="6"/>
        <v>IC.EV.080202</v>
      </c>
      <c r="K134" s="61" t="s">
        <v>12175</v>
      </c>
      <c r="L134" s="167" t="str">
        <f t="shared" si="26"/>
        <v>This patient has a  PCA and orders were verified with pump</v>
      </c>
      <c r="M134" s="168" t="str">
        <f t="shared" si="7"/>
        <v>PI.IC.EV.080202.01</v>
      </c>
      <c r="N134" s="168"/>
      <c r="O134" s="168" t="str">
        <f t="shared" si="8"/>
        <v>PH.IC.EV.080202.01</v>
      </c>
      <c r="Q134" s="168" t="str">
        <f t="shared" si="9"/>
        <v>CL.IC.EV.080202.01</v>
      </c>
    </row>
    <row r="135" spans="1:41" s="167" customFormat="1" ht="15" customHeight="1">
      <c r="A135" s="167" t="s">
        <v>3452</v>
      </c>
      <c r="C135" s="61" t="s">
        <v>3574</v>
      </c>
      <c r="E135" s="61" t="s">
        <v>12430</v>
      </c>
      <c r="F135" s="85" t="s">
        <v>3261</v>
      </c>
      <c r="G135" s="104" t="s">
        <v>3058</v>
      </c>
      <c r="H135" s="61" t="s">
        <v>12185</v>
      </c>
      <c r="J135" s="63" t="str">
        <f t="shared" si="6"/>
        <v>IC.EV.080203</v>
      </c>
      <c r="K135" s="61" t="s">
        <v>12175</v>
      </c>
      <c r="L135" s="167" t="str">
        <f t="shared" si="26"/>
        <v>This patient has a PCEA and orders were verified with pump</v>
      </c>
      <c r="M135" s="168" t="str">
        <f t="shared" si="7"/>
        <v>PI.IC.EV.080203.01</v>
      </c>
      <c r="N135" s="168"/>
      <c r="O135" s="168" t="str">
        <f t="shared" si="8"/>
        <v>PH.IC.EV.080203.01</v>
      </c>
      <c r="Q135" s="168" t="str">
        <f t="shared" si="9"/>
        <v>CL.IC.EV.080203.01</v>
      </c>
    </row>
    <row r="136" spans="1:41" s="167" customFormat="1" ht="15" customHeight="1">
      <c r="A136" s="167" t="s">
        <v>3452</v>
      </c>
      <c r="C136" s="61" t="s">
        <v>3574</v>
      </c>
      <c r="E136" s="61" t="s">
        <v>12430</v>
      </c>
      <c r="F136" s="85" t="s">
        <v>3261</v>
      </c>
      <c r="G136" s="104" t="s">
        <v>3296</v>
      </c>
      <c r="H136" s="61" t="s">
        <v>6464</v>
      </c>
      <c r="J136" s="63" t="str">
        <f t="shared" si="6"/>
        <v>IC.EV.080204</v>
      </c>
      <c r="K136" s="61" t="s">
        <v>12175</v>
      </c>
      <c r="L136" s="167" t="str">
        <f t="shared" si="26"/>
        <v>I have cleared my PCA/PCEA/peripheral nerve infusion pump totals</v>
      </c>
      <c r="M136" s="168" t="str">
        <f t="shared" si="7"/>
        <v>PI.IC.EV.080204.01</v>
      </c>
      <c r="N136" s="168"/>
      <c r="O136" s="168" t="str">
        <f t="shared" si="8"/>
        <v>PH.IC.EV.080204.01</v>
      </c>
      <c r="Q136" s="168" t="str">
        <f t="shared" si="9"/>
        <v>CL.IC.EV.080204.01</v>
      </c>
    </row>
    <row r="137" spans="1:41" s="167" customFormat="1" ht="15" customHeight="1">
      <c r="A137" s="167" t="s">
        <v>3452</v>
      </c>
      <c r="C137" s="61" t="s">
        <v>3574</v>
      </c>
      <c r="E137" s="61" t="s">
        <v>12430</v>
      </c>
      <c r="F137" s="85" t="s">
        <v>3261</v>
      </c>
      <c r="G137" s="104" t="s">
        <v>3297</v>
      </c>
      <c r="H137" s="61" t="s">
        <v>6291</v>
      </c>
      <c r="J137" s="63" t="str">
        <f t="shared" si="6"/>
        <v>IC.EV.080205</v>
      </c>
      <c r="K137" s="61" t="s">
        <v>12175</v>
      </c>
      <c r="L137" s="167" t="str">
        <f t="shared" si="26"/>
        <v>I have cleared the pump totals</v>
      </c>
      <c r="M137" s="168" t="str">
        <f t="shared" si="7"/>
        <v>PI.IC.EV.080205.01</v>
      </c>
      <c r="N137" s="168"/>
      <c r="O137" s="168" t="str">
        <f t="shared" si="8"/>
        <v>PH.IC.EV.080205.01</v>
      </c>
      <c r="Q137" s="168" t="str">
        <f t="shared" si="9"/>
        <v>CL.IC.EV.080205.01</v>
      </c>
    </row>
    <row r="138" spans="1:41" s="167" customFormat="1" ht="15" customHeight="1">
      <c r="A138" s="167" t="s">
        <v>3452</v>
      </c>
      <c r="C138" s="61" t="s">
        <v>3574</v>
      </c>
      <c r="D138" s="167" t="s">
        <v>3410</v>
      </c>
      <c r="E138" s="61" t="s">
        <v>12185</v>
      </c>
      <c r="F138" s="85" t="s">
        <v>3261</v>
      </c>
      <c r="G138" s="104" t="s">
        <v>3411</v>
      </c>
      <c r="H138" s="61" t="s">
        <v>12175</v>
      </c>
      <c r="J138" s="63" t="str">
        <f t="shared" si="6"/>
        <v>IC.EV.080301</v>
      </c>
      <c r="K138" s="61" t="s">
        <v>12175</v>
      </c>
      <c r="L138" s="167" t="str">
        <f t="shared" si="26"/>
        <v>Critical Drip tubing used or all ports are taped</v>
      </c>
      <c r="M138" s="168" t="str">
        <f t="shared" si="7"/>
        <v>PI.IC.EV.080301.01</v>
      </c>
      <c r="N138" s="168"/>
      <c r="O138" s="168" t="str">
        <f t="shared" si="8"/>
        <v>PH.IC.EV.080301.01</v>
      </c>
      <c r="Q138" s="168" t="str">
        <f t="shared" si="9"/>
        <v>CL.IC.EV.080301.01</v>
      </c>
    </row>
    <row r="139" spans="1:41" s="167" customFormat="1" ht="15" customHeight="1">
      <c r="A139" s="167" t="s">
        <v>3452</v>
      </c>
      <c r="C139" s="61" t="s">
        <v>3574</v>
      </c>
      <c r="E139" s="61" t="s">
        <v>12185</v>
      </c>
      <c r="F139" s="85" t="s">
        <v>3261</v>
      </c>
      <c r="G139" s="104" t="s">
        <v>3305</v>
      </c>
      <c r="H139" s="61" t="s">
        <v>12430</v>
      </c>
      <c r="J139" s="63" t="str">
        <f t="shared" si="6"/>
        <v>IC.EV.080302</v>
      </c>
      <c r="K139" s="61" t="s">
        <v>12175</v>
      </c>
      <c r="L139" s="167" t="str">
        <f t="shared" si="26"/>
        <v>All tubes and catheters have been traced to their source(s) for correct route</v>
      </c>
      <c r="M139" s="168" t="str">
        <f t="shared" si="7"/>
        <v>PI.IC.EV.080302.01</v>
      </c>
      <c r="N139" s="168"/>
      <c r="O139" s="168" t="str">
        <f t="shared" si="8"/>
        <v>PH.IC.EV.080302.01</v>
      </c>
      <c r="Q139" s="168" t="str">
        <f t="shared" si="9"/>
        <v>CL.IC.EV.080302.01</v>
      </c>
    </row>
    <row r="140" spans="1:41" s="167" customFormat="1" ht="15" customHeight="1">
      <c r="A140" s="167" t="s">
        <v>3452</v>
      </c>
      <c r="C140" s="61" t="s">
        <v>3574</v>
      </c>
      <c r="E140" s="61" t="s">
        <v>12185</v>
      </c>
      <c r="F140" s="85" t="s">
        <v>3261</v>
      </c>
      <c r="G140" s="104" t="s">
        <v>3412</v>
      </c>
      <c r="H140" s="61" t="s">
        <v>12185</v>
      </c>
      <c r="J140" s="63" t="str">
        <f t="shared" si="6"/>
        <v>IC.EV.080303</v>
      </c>
      <c r="K140" s="61" t="s">
        <v>12175</v>
      </c>
      <c r="L140" s="167" t="str">
        <f t="shared" si="26"/>
        <v>I have re-checked all tubing and catheter connections</v>
      </c>
      <c r="M140" s="168" t="str">
        <f t="shared" si="7"/>
        <v>PI.IC.EV.080303.01</v>
      </c>
      <c r="N140" s="168"/>
      <c r="O140" s="168" t="str">
        <f t="shared" si="8"/>
        <v>PH.IC.EV.080303.01</v>
      </c>
      <c r="Q140" s="168" t="str">
        <f t="shared" si="9"/>
        <v>CL.IC.EV.080303.01</v>
      </c>
    </row>
    <row r="141" spans="1:41" s="167" customFormat="1" ht="15" customHeight="1">
      <c r="A141" s="167" t="s">
        <v>3452</v>
      </c>
      <c r="C141" s="61" t="s">
        <v>3574</v>
      </c>
      <c r="E141" s="61" t="s">
        <v>12185</v>
      </c>
      <c r="F141" s="85" t="s">
        <v>3261</v>
      </c>
      <c r="G141" s="104" t="s">
        <v>3413</v>
      </c>
      <c r="H141" s="61" t="s">
        <v>6464</v>
      </c>
      <c r="J141" s="63" t="str">
        <f t="shared" si="6"/>
        <v>IC.EV.080304</v>
      </c>
      <c r="K141" s="61" t="s">
        <v>12175</v>
      </c>
      <c r="L141" s="167" t="str">
        <f t="shared" si="26"/>
        <v>All tubes and catheters are labeled at the point(s) of connection</v>
      </c>
      <c r="M141" s="168" t="str">
        <f t="shared" si="7"/>
        <v>PI.IC.EV.080304.01</v>
      </c>
      <c r="N141" s="168"/>
      <c r="O141" s="168" t="str">
        <f t="shared" si="8"/>
        <v>PH.IC.EV.080304.01</v>
      </c>
      <c r="Q141" s="168" t="str">
        <f t="shared" si="9"/>
        <v>CL.IC.EV.080304.01</v>
      </c>
    </row>
    <row r="142" spans="1:41" s="167" customFormat="1" ht="15" customHeight="1">
      <c r="A142" s="167" t="s">
        <v>3452</v>
      </c>
      <c r="C142" s="61" t="s">
        <v>3574</v>
      </c>
      <c r="D142" s="10"/>
      <c r="E142" s="61" t="s">
        <v>12185</v>
      </c>
      <c r="F142" s="85" t="s">
        <v>3261</v>
      </c>
      <c r="G142" s="104" t="s">
        <v>1869</v>
      </c>
      <c r="H142" s="61" t="s">
        <v>6291</v>
      </c>
      <c r="J142" s="63" t="str">
        <f t="shared" si="6"/>
        <v>IC.EV.080305</v>
      </c>
      <c r="K142" s="61" t="s">
        <v>2404</v>
      </c>
      <c r="L142" s="167" t="str">
        <f t="shared" si="26"/>
        <v>Pt discharged from CIS and continued on paper charting</v>
      </c>
      <c r="M142" s="168" t="str">
        <f t="shared" si="7"/>
        <v>PI.IC.EV.080305.02</v>
      </c>
      <c r="N142" s="168"/>
      <c r="O142" s="168" t="str">
        <f t="shared" si="8"/>
        <v>PH.IC.EV.080305.02</v>
      </c>
      <c r="Q142" s="168" t="str">
        <f t="shared" si="9"/>
        <v>CL.IC.EV.080305.02</v>
      </c>
      <c r="Z142" s="167" t="s">
        <v>1870</v>
      </c>
      <c r="AA142" s="167">
        <v>1140</v>
      </c>
    </row>
    <row r="143" spans="1:41" s="167" customFormat="1" ht="15" customHeight="1">
      <c r="A143" s="167" t="s">
        <v>3452</v>
      </c>
      <c r="B143" s="167" t="s">
        <v>3546</v>
      </c>
      <c r="C143" s="61" t="s">
        <v>3690</v>
      </c>
      <c r="D143" s="167" t="s">
        <v>3556</v>
      </c>
      <c r="E143" s="61" t="s">
        <v>12175</v>
      </c>
      <c r="F143" s="85" t="s">
        <v>3547</v>
      </c>
      <c r="G143" s="104" t="s">
        <v>3429</v>
      </c>
      <c r="H143" s="61" t="s">
        <v>12175</v>
      </c>
      <c r="J143" s="63" t="str">
        <f t="shared" si="6"/>
        <v>IC.EV.090101</v>
      </c>
      <c r="K143" s="61" t="s">
        <v>2379</v>
      </c>
      <c r="L143" s="167" t="str">
        <f t="shared" si="26"/>
        <v>Patient informed/instructed regarding procedure</v>
      </c>
      <c r="M143" s="168" t="str">
        <f t="shared" si="7"/>
        <v>PI.IC.EV.090101.01</v>
      </c>
      <c r="N143" s="168"/>
      <c r="O143" s="168" t="str">
        <f t="shared" si="8"/>
        <v>PH.IC.EV.090101.01</v>
      </c>
      <c r="Q143" s="168" t="str">
        <f t="shared" si="9"/>
        <v>CL.IC.EV.090101.01</v>
      </c>
    </row>
    <row r="144" spans="1:41" s="167" customFormat="1" ht="15" customHeight="1">
      <c r="A144" s="167" t="s">
        <v>3274</v>
      </c>
      <c r="C144" s="61" t="s">
        <v>3690</v>
      </c>
      <c r="E144" s="61" t="s">
        <v>2379</v>
      </c>
      <c r="F144" s="85" t="s">
        <v>3547</v>
      </c>
      <c r="G144" s="104" t="s">
        <v>3548</v>
      </c>
      <c r="H144" s="61" t="s">
        <v>12182</v>
      </c>
      <c r="J144" s="63" t="str">
        <f t="shared" si="6"/>
        <v>IC.EV.090102</v>
      </c>
      <c r="K144" s="61" t="s">
        <v>2379</v>
      </c>
      <c r="L144" s="167" t="str">
        <f t="shared" ref="L144:L184" si="27">G144</f>
        <v>Consent Completed</v>
      </c>
      <c r="M144" s="168" t="str">
        <f t="shared" si="7"/>
        <v>PI.IC.EV.090102.01</v>
      </c>
      <c r="N144" s="168"/>
      <c r="O144" s="168" t="str">
        <f t="shared" si="8"/>
        <v>PH.IC.EV.090102.01</v>
      </c>
      <c r="Q144" s="168" t="str">
        <f t="shared" si="9"/>
        <v>CL.IC.EV.090102.01</v>
      </c>
    </row>
    <row r="145" spans="1:25" s="167" customFormat="1" ht="15" customHeight="1">
      <c r="A145" s="167" t="s">
        <v>3274</v>
      </c>
      <c r="C145" s="61" t="s">
        <v>3690</v>
      </c>
      <c r="D145" s="167" t="s">
        <v>3549</v>
      </c>
      <c r="E145" s="61" t="s">
        <v>12182</v>
      </c>
      <c r="F145" s="85" t="s">
        <v>3547</v>
      </c>
      <c r="G145" s="104" t="s">
        <v>3416</v>
      </c>
      <c r="H145" s="61" t="s">
        <v>2379</v>
      </c>
      <c r="J145" s="63" t="str">
        <f t="shared" si="6"/>
        <v>IC.EV.090201</v>
      </c>
      <c r="K145" s="61" t="s">
        <v>2379</v>
      </c>
      <c r="L145" s="167" t="str">
        <f t="shared" si="27"/>
        <v>Time Out: correct patient position verified</v>
      </c>
      <c r="M145" s="168" t="str">
        <f t="shared" si="7"/>
        <v>PI.IC.EV.090201.01</v>
      </c>
      <c r="N145" s="168"/>
      <c r="O145" s="168" t="str">
        <f t="shared" si="8"/>
        <v>PH.IC.EV.090201.01</v>
      </c>
      <c r="Q145" s="168" t="str">
        <f t="shared" si="9"/>
        <v>CL.IC.EV.090201.01</v>
      </c>
    </row>
    <row r="146" spans="1:25" s="167" customFormat="1" ht="15" customHeight="1">
      <c r="A146" s="167" t="s">
        <v>3274</v>
      </c>
      <c r="C146" s="61" t="s">
        <v>3690</v>
      </c>
      <c r="E146" s="61" t="s">
        <v>12182</v>
      </c>
      <c r="F146" s="85" t="s">
        <v>3547</v>
      </c>
      <c r="G146" s="104" t="s">
        <v>3205</v>
      </c>
      <c r="H146" s="61" t="s">
        <v>12182</v>
      </c>
      <c r="J146" s="63" t="str">
        <f t="shared" si="6"/>
        <v>IC.EV.090202</v>
      </c>
      <c r="K146" s="61" t="s">
        <v>2379</v>
      </c>
      <c r="L146" s="167" t="str">
        <f t="shared" si="27"/>
        <v>Time Out: correct side and site verified</v>
      </c>
      <c r="M146" s="168" t="str">
        <f t="shared" si="7"/>
        <v>PI.IC.EV.090202.01</v>
      </c>
      <c r="N146" s="168"/>
      <c r="O146" s="168" t="str">
        <f t="shared" si="8"/>
        <v>PH.IC.EV.090202.01</v>
      </c>
      <c r="Q146" s="168" t="str">
        <f t="shared" si="9"/>
        <v>CL.IC.EV.090202.01</v>
      </c>
    </row>
    <row r="147" spans="1:25" s="167" customFormat="1" ht="15" customHeight="1">
      <c r="A147" s="167" t="s">
        <v>3274</v>
      </c>
      <c r="C147" s="61" t="s">
        <v>3690</v>
      </c>
      <c r="D147" s="167" t="s">
        <v>3206</v>
      </c>
      <c r="E147" s="61" t="s">
        <v>12592</v>
      </c>
      <c r="F147" s="85" t="s">
        <v>3547</v>
      </c>
      <c r="G147" s="104" t="s">
        <v>3316</v>
      </c>
      <c r="H147" s="61" t="s">
        <v>2379</v>
      </c>
      <c r="J147" s="63" t="str">
        <f t="shared" si="6"/>
        <v>IC.EV.090301</v>
      </c>
      <c r="K147" s="61" t="s">
        <v>2379</v>
      </c>
      <c r="L147" s="167" t="str">
        <f t="shared" si="27"/>
        <v>Hand hygiene completed</v>
      </c>
      <c r="M147" s="168" t="str">
        <f t="shared" si="7"/>
        <v>PI.IC.EV.090301.01</v>
      </c>
      <c r="N147" s="168"/>
      <c r="O147" s="168" t="str">
        <f t="shared" si="8"/>
        <v>PH.IC.EV.090301.01</v>
      </c>
      <c r="Q147" s="168" t="str">
        <f t="shared" si="9"/>
        <v>CL.IC.EV.090301.01</v>
      </c>
    </row>
    <row r="148" spans="1:25" s="167" customFormat="1" ht="15" customHeight="1">
      <c r="A148" s="167" t="s">
        <v>3317</v>
      </c>
      <c r="C148" s="61" t="s">
        <v>3690</v>
      </c>
      <c r="E148" s="61" t="s">
        <v>3812</v>
      </c>
      <c r="F148" s="85" t="s">
        <v>3547</v>
      </c>
      <c r="G148" s="104" t="s">
        <v>3318</v>
      </c>
      <c r="H148" s="61" t="s">
        <v>4192</v>
      </c>
      <c r="J148" s="63" t="str">
        <f t="shared" si="6"/>
        <v>IC.EV.090302</v>
      </c>
      <c r="K148" s="61" t="s">
        <v>2379</v>
      </c>
      <c r="L148" s="167" t="str">
        <f t="shared" si="27"/>
        <v>Headcover worn by inserter</v>
      </c>
      <c r="M148" s="168" t="str">
        <f t="shared" si="7"/>
        <v>PI.IC.EV.090302.01</v>
      </c>
      <c r="N148" s="168"/>
      <c r="O148" s="168" t="str">
        <f t="shared" si="8"/>
        <v>PH.IC.EV.090302.01</v>
      </c>
      <c r="Q148" s="168" t="str">
        <f t="shared" si="9"/>
        <v>CL.IC.EV.090302.01</v>
      </c>
    </row>
    <row r="149" spans="1:25" s="167" customFormat="1" ht="15" customHeight="1">
      <c r="A149" s="167" t="s">
        <v>3317</v>
      </c>
      <c r="C149" s="61" t="s">
        <v>3690</v>
      </c>
      <c r="E149" s="61" t="s">
        <v>3812</v>
      </c>
      <c r="F149" s="85" t="s">
        <v>3547</v>
      </c>
      <c r="G149" s="104" t="s">
        <v>3319</v>
      </c>
      <c r="H149" s="61" t="s">
        <v>3812</v>
      </c>
      <c r="J149" s="63" t="str">
        <f t="shared" si="6"/>
        <v>IC.EV.090303</v>
      </c>
      <c r="K149" s="61" t="s">
        <v>2379</v>
      </c>
      <c r="L149" s="167" t="str">
        <f t="shared" si="27"/>
        <v>Mask worn by inserter</v>
      </c>
      <c r="M149" s="168" t="str">
        <f t="shared" si="7"/>
        <v>PI.IC.EV.090303.01</v>
      </c>
      <c r="N149" s="168"/>
      <c r="O149" s="168" t="str">
        <f t="shared" si="8"/>
        <v>PH.IC.EV.090303.01</v>
      </c>
      <c r="Q149" s="168" t="str">
        <f t="shared" si="9"/>
        <v>CL.IC.EV.090303.01</v>
      </c>
    </row>
    <row r="150" spans="1:25" s="167" customFormat="1" ht="15" customHeight="1">
      <c r="A150" s="167" t="s">
        <v>3317</v>
      </c>
      <c r="C150" s="61" t="s">
        <v>3690</v>
      </c>
      <c r="E150" s="61" t="s">
        <v>3812</v>
      </c>
      <c r="F150" s="85" t="s">
        <v>3547</v>
      </c>
      <c r="G150" s="104" t="s">
        <v>3320</v>
      </c>
      <c r="H150" s="61" t="s">
        <v>6464</v>
      </c>
      <c r="J150" s="63" t="str">
        <f t="shared" si="6"/>
        <v>IC.EV.090304</v>
      </c>
      <c r="K150" s="61" t="s">
        <v>2379</v>
      </c>
      <c r="L150" s="167" t="str">
        <f t="shared" si="27"/>
        <v>Sterile gloves worn by inserter</v>
      </c>
      <c r="M150" s="168" t="str">
        <f t="shared" si="7"/>
        <v>PI.IC.EV.090304.01</v>
      </c>
      <c r="N150" s="168"/>
      <c r="O150" s="168" t="str">
        <f t="shared" si="8"/>
        <v>PH.IC.EV.090304.01</v>
      </c>
      <c r="Q150" s="168" t="str">
        <f t="shared" si="9"/>
        <v>CL.IC.EV.090304.01</v>
      </c>
    </row>
    <row r="151" spans="1:25" s="167" customFormat="1" ht="15" customHeight="1">
      <c r="A151" s="167" t="s">
        <v>3317</v>
      </c>
      <c r="C151" s="61" t="s">
        <v>3690</v>
      </c>
      <c r="E151" s="61" t="s">
        <v>3812</v>
      </c>
      <c r="F151" s="85" t="s">
        <v>3547</v>
      </c>
      <c r="G151" s="104" t="s">
        <v>3321</v>
      </c>
      <c r="H151" s="61" t="s">
        <v>6291</v>
      </c>
      <c r="J151" s="63" t="str">
        <f t="shared" si="6"/>
        <v>IC.EV.090305</v>
      </c>
      <c r="K151" s="61" t="s">
        <v>2379</v>
      </c>
      <c r="L151" s="167" t="str">
        <f t="shared" si="27"/>
        <v>Sterile gown worn by inserter</v>
      </c>
      <c r="M151" s="168" t="str">
        <f t="shared" si="7"/>
        <v>PI.IC.EV.090305.01</v>
      </c>
      <c r="N151" s="168"/>
      <c r="O151" s="168" t="str">
        <f t="shared" si="8"/>
        <v>PH.IC.EV.090305.01</v>
      </c>
      <c r="Q151" s="168" t="str">
        <f t="shared" si="9"/>
        <v>CL.IC.EV.090305.01</v>
      </c>
    </row>
    <row r="152" spans="1:25" s="167" customFormat="1" ht="15" customHeight="1">
      <c r="A152" s="167" t="s">
        <v>3317</v>
      </c>
      <c r="C152" s="61" t="s">
        <v>3690</v>
      </c>
      <c r="E152" s="61" t="s">
        <v>3812</v>
      </c>
      <c r="F152" s="85" t="s">
        <v>3547</v>
      </c>
      <c r="G152" s="104" t="s">
        <v>3322</v>
      </c>
      <c r="H152" s="61" t="s">
        <v>6988</v>
      </c>
      <c r="J152" s="63" t="str">
        <f t="shared" si="6"/>
        <v>IC.EV.090306</v>
      </c>
      <c r="K152" s="61" t="s">
        <v>2379</v>
      </c>
      <c r="L152" s="167" t="str">
        <f t="shared" si="27"/>
        <v>Full body drape on patient</v>
      </c>
      <c r="M152" s="168" t="str">
        <f t="shared" si="7"/>
        <v>PI.IC.EV.090306.01</v>
      </c>
      <c r="N152" s="168"/>
      <c r="O152" s="168" t="str">
        <f t="shared" si="8"/>
        <v>PH.IC.EV.090306.01</v>
      </c>
      <c r="Q152" s="168" t="str">
        <f t="shared" si="9"/>
        <v>CL.IC.EV.090306.01</v>
      </c>
    </row>
    <row r="153" spans="1:25" s="167" customFormat="1" ht="15" customHeight="1">
      <c r="A153" s="167" t="s">
        <v>3317</v>
      </c>
      <c r="C153" s="61" t="s">
        <v>3690</v>
      </c>
      <c r="E153" s="61" t="s">
        <v>3812</v>
      </c>
      <c r="F153" s="85" t="s">
        <v>3547</v>
      </c>
      <c r="G153" s="104" t="s">
        <v>3323</v>
      </c>
      <c r="H153" s="61" t="s">
        <v>6317</v>
      </c>
      <c r="J153" s="63" t="str">
        <f t="shared" si="6"/>
        <v>IC.EV.090307</v>
      </c>
      <c r="K153" s="61" t="s">
        <v>2379</v>
      </c>
      <c r="L153" s="167" t="str">
        <f t="shared" si="27"/>
        <v>Chlorhexidine used</v>
      </c>
      <c r="M153" s="168" t="str">
        <f t="shared" si="7"/>
        <v>PI.IC.EV.090307.01</v>
      </c>
      <c r="N153" s="168"/>
      <c r="O153" s="168" t="str">
        <f t="shared" si="8"/>
        <v>PH.IC.EV.090307.01</v>
      </c>
      <c r="Q153" s="168" t="str">
        <f t="shared" si="9"/>
        <v>CL.IC.EV.090307.01</v>
      </c>
    </row>
    <row r="154" spans="1:25" s="167" customFormat="1" ht="15" customHeight="1">
      <c r="A154" s="167" t="s">
        <v>3317</v>
      </c>
      <c r="C154" s="61" t="s">
        <v>3690</v>
      </c>
      <c r="E154" s="61" t="s">
        <v>3812</v>
      </c>
      <c r="F154" s="85" t="s">
        <v>3547</v>
      </c>
      <c r="G154" s="104" t="s">
        <v>3324</v>
      </c>
      <c r="H154" s="61" t="s">
        <v>3574</v>
      </c>
      <c r="J154" s="63" t="str">
        <f t="shared" si="6"/>
        <v>IC.EV.090308</v>
      </c>
      <c r="K154" s="61" t="s">
        <v>2379</v>
      </c>
      <c r="L154" s="167" t="str">
        <f t="shared" si="27"/>
        <v>Chlorhexidine contraindicated</v>
      </c>
      <c r="M154" s="168" t="str">
        <f t="shared" si="7"/>
        <v>PI.IC.EV.090308.01</v>
      </c>
      <c r="N154" s="168"/>
      <c r="O154" s="168" t="str">
        <f t="shared" si="8"/>
        <v>PH.IC.EV.090308.01</v>
      </c>
      <c r="Q154" s="168" t="str">
        <f t="shared" si="9"/>
        <v>CL.IC.EV.090308.01</v>
      </c>
      <c r="R154" s="167" t="s">
        <v>4415</v>
      </c>
      <c r="S154" s="167">
        <v>337</v>
      </c>
    </row>
    <row r="155" spans="1:25" s="167" customFormat="1" ht="15" customHeight="1">
      <c r="A155" s="167" t="s">
        <v>3452</v>
      </c>
      <c r="C155" s="61" t="s">
        <v>3690</v>
      </c>
      <c r="D155" s="167" t="s">
        <v>3325</v>
      </c>
      <c r="E155" s="61" t="s">
        <v>6464</v>
      </c>
      <c r="F155" s="85" t="s">
        <v>3547</v>
      </c>
      <c r="G155" s="104" t="s">
        <v>8228</v>
      </c>
      <c r="H155" s="61" t="s">
        <v>12175</v>
      </c>
      <c r="J155" s="63" t="str">
        <f t="shared" si="6"/>
        <v>IC.EV.090401</v>
      </c>
      <c r="K155" s="61" t="s">
        <v>12175</v>
      </c>
      <c r="L155" s="167" t="str">
        <f t="shared" si="27"/>
        <v>Introducer</v>
      </c>
      <c r="M155" s="168" t="str">
        <f t="shared" si="7"/>
        <v>PI.IC.EV.090401.01</v>
      </c>
      <c r="N155" s="168"/>
      <c r="O155" s="168" t="str">
        <f t="shared" si="8"/>
        <v>PH.IC.EV.090401.01</v>
      </c>
      <c r="Q155" s="168" t="str">
        <f t="shared" si="9"/>
        <v>CL.IC.EV.090401.01</v>
      </c>
    </row>
    <row r="156" spans="1:25" s="167" customFormat="1" ht="15" customHeight="1">
      <c r="A156" s="167" t="s">
        <v>3452</v>
      </c>
      <c r="C156" s="61" t="s">
        <v>3690</v>
      </c>
      <c r="E156" s="61" t="s">
        <v>6464</v>
      </c>
      <c r="F156" s="85" t="s">
        <v>3547</v>
      </c>
      <c r="G156" s="104" t="s">
        <v>3326</v>
      </c>
      <c r="H156" s="61" t="s">
        <v>12430</v>
      </c>
      <c r="J156" s="63" t="str">
        <f t="shared" si="6"/>
        <v>IC.EV.090402</v>
      </c>
      <c r="K156" s="61" t="s">
        <v>12175</v>
      </c>
      <c r="L156" s="167" t="str">
        <f t="shared" si="27"/>
        <v>Pulmonary Artery Catheter</v>
      </c>
      <c r="M156" s="168" t="str">
        <f t="shared" si="7"/>
        <v>PI.IC.EV.090402.01</v>
      </c>
      <c r="N156" s="168"/>
      <c r="O156" s="168" t="str">
        <f t="shared" si="8"/>
        <v>PH.IC.EV.090402.01</v>
      </c>
      <c r="Q156" s="168" t="str">
        <f t="shared" si="9"/>
        <v>CL.IC.EV.090402.01</v>
      </c>
    </row>
    <row r="157" spans="1:25" s="167" customFormat="1" ht="15" customHeight="1">
      <c r="A157" s="167" t="s">
        <v>3452</v>
      </c>
      <c r="C157" s="61" t="s">
        <v>3690</v>
      </c>
      <c r="E157" s="61" t="s">
        <v>6464</v>
      </c>
      <c r="F157" s="85" t="s">
        <v>3547</v>
      </c>
      <c r="G157" s="104" t="s">
        <v>3211</v>
      </c>
      <c r="H157" s="61" t="s">
        <v>12185</v>
      </c>
      <c r="J157" s="63" t="str">
        <f t="shared" si="6"/>
        <v>IC.EV.090403</v>
      </c>
      <c r="K157" s="61" t="s">
        <v>12175</v>
      </c>
      <c r="L157" s="167" t="str">
        <f t="shared" si="27"/>
        <v>Single Lumen Catheter</v>
      </c>
      <c r="M157" s="168" t="str">
        <f t="shared" si="7"/>
        <v>PI.IC.EV.090403.01</v>
      </c>
      <c r="N157" s="168"/>
      <c r="O157" s="168" t="str">
        <f t="shared" si="8"/>
        <v>PH.IC.EV.090403.01</v>
      </c>
      <c r="Q157" s="168" t="str">
        <f t="shared" si="9"/>
        <v>CL.IC.EV.090403.01</v>
      </c>
    </row>
    <row r="158" spans="1:25" s="167" customFormat="1" ht="15" customHeight="1">
      <c r="A158" s="167" t="s">
        <v>3452</v>
      </c>
      <c r="C158" s="61" t="s">
        <v>3690</v>
      </c>
      <c r="E158" s="61" t="s">
        <v>6464</v>
      </c>
      <c r="F158" s="85" t="s">
        <v>3547</v>
      </c>
      <c r="G158" s="104" t="s">
        <v>3212</v>
      </c>
      <c r="H158" s="61" t="s">
        <v>6464</v>
      </c>
      <c r="J158" s="63" t="str">
        <f t="shared" si="6"/>
        <v>IC.EV.090404</v>
      </c>
      <c r="K158" s="61" t="s">
        <v>12175</v>
      </c>
      <c r="L158" s="167" t="str">
        <f t="shared" si="27"/>
        <v>Multiple Lumen Catheter</v>
      </c>
      <c r="M158" s="168" t="str">
        <f t="shared" si="7"/>
        <v>PI.IC.EV.090404.01</v>
      </c>
      <c r="N158" s="168"/>
      <c r="O158" s="168" t="str">
        <f t="shared" si="8"/>
        <v>PH.IC.EV.090404.01</v>
      </c>
      <c r="Q158" s="168" t="str">
        <f t="shared" si="9"/>
        <v>CL.IC.EV.090404.01</v>
      </c>
    </row>
    <row r="159" spans="1:25" s="167" customFormat="1" ht="15" customHeight="1">
      <c r="A159" s="167" t="s">
        <v>3452</v>
      </c>
      <c r="C159" s="61" t="s">
        <v>3690</v>
      </c>
      <c r="E159" s="61" t="s">
        <v>6464</v>
      </c>
      <c r="F159" s="85" t="s">
        <v>3547</v>
      </c>
      <c r="G159" s="104" t="s">
        <v>8233</v>
      </c>
      <c r="H159" s="61" t="s">
        <v>6291</v>
      </c>
      <c r="J159" s="63" t="str">
        <f t="shared" si="6"/>
        <v>IC.EV.090405</v>
      </c>
      <c r="K159" s="61" t="s">
        <v>12175</v>
      </c>
      <c r="L159" s="167" t="str">
        <f t="shared" si="27"/>
        <v>PICC</v>
      </c>
      <c r="M159" s="168" t="str">
        <f t="shared" si="7"/>
        <v>PI.IC.EV.090405.01</v>
      </c>
      <c r="N159" s="168"/>
      <c r="O159" s="168" t="str">
        <f t="shared" si="8"/>
        <v>PH.IC.EV.090405.01</v>
      </c>
      <c r="Q159" s="168" t="str">
        <f t="shared" si="9"/>
        <v>CL.IC.EV.090405.01</v>
      </c>
      <c r="R159" s="167" t="s">
        <v>4415</v>
      </c>
      <c r="S159" s="167" t="s">
        <v>2696</v>
      </c>
    </row>
    <row r="160" spans="1:25" s="167" customFormat="1" ht="15">
      <c r="A160" s="46" t="s">
        <v>12346</v>
      </c>
      <c r="B160" s="46"/>
      <c r="C160" s="47" t="s">
        <v>11639</v>
      </c>
      <c r="D160" s="46"/>
      <c r="E160" s="47" t="s">
        <v>12028</v>
      </c>
      <c r="F160" s="85" t="s">
        <v>3547</v>
      </c>
      <c r="G160" s="105" t="s">
        <v>8226</v>
      </c>
      <c r="H160" s="61" t="s">
        <v>12347</v>
      </c>
      <c r="J160" s="63" t="str">
        <f t="shared" ref="J160:J167" si="28">CONCATENATE("IC.EV.",C160,E160,H160)</f>
        <v>IC.EV.090406</v>
      </c>
      <c r="K160" s="61" t="s">
        <v>2206</v>
      </c>
      <c r="L160" s="167" t="str">
        <f t="shared" ref="L160:L167" si="29">G160</f>
        <v>Central venous catheter</v>
      </c>
      <c r="M160" s="168" t="str">
        <f t="shared" ref="M160:M167" si="30">CONCATENATE("PI.",J160,".",K160)</f>
        <v>PI.IC.EV.090406.01</v>
      </c>
      <c r="N160" s="168"/>
      <c r="O160" s="168" t="str">
        <f t="shared" ref="O160:O167" si="31">CONCATENATE("PH.",J160,".",K160)</f>
        <v>PH.IC.EV.090406.01</v>
      </c>
      <c r="Q160" s="168" t="str">
        <f t="shared" ref="Q160:Q167" si="32">CONCATENATE("CL.",J160,".",K160)</f>
        <v>CL.IC.EV.090406.01</v>
      </c>
      <c r="X160" s="167" t="s">
        <v>12345</v>
      </c>
      <c r="Y160" s="167">
        <v>1099</v>
      </c>
    </row>
    <row r="161" spans="1:25" s="167" customFormat="1" ht="15">
      <c r="A161" s="46" t="s">
        <v>12346</v>
      </c>
      <c r="B161" s="46"/>
      <c r="C161" s="47" t="s">
        <v>11639</v>
      </c>
      <c r="D161" s="46"/>
      <c r="E161" s="47" t="s">
        <v>12028</v>
      </c>
      <c r="F161" s="85" t="s">
        <v>3547</v>
      </c>
      <c r="G161" s="105" t="s">
        <v>8229</v>
      </c>
      <c r="H161" s="61" t="s">
        <v>12348</v>
      </c>
      <c r="J161" s="63" t="str">
        <f t="shared" si="28"/>
        <v>IC.EV.090407</v>
      </c>
      <c r="K161" s="61" t="s">
        <v>2206</v>
      </c>
      <c r="L161" s="167" t="str">
        <f t="shared" si="29"/>
        <v>Introducer/PA line</v>
      </c>
      <c r="M161" s="168" t="str">
        <f t="shared" si="30"/>
        <v>PI.IC.EV.090407.01</v>
      </c>
      <c r="N161" s="168"/>
      <c r="O161" s="168" t="str">
        <f t="shared" si="31"/>
        <v>PH.IC.EV.090407.01</v>
      </c>
      <c r="Q161" s="168" t="str">
        <f t="shared" si="32"/>
        <v>CL.IC.EV.090407.01</v>
      </c>
      <c r="X161" s="167" t="s">
        <v>12345</v>
      </c>
      <c r="Y161" s="167">
        <v>1099</v>
      </c>
    </row>
    <row r="162" spans="1:25" s="167" customFormat="1" ht="15">
      <c r="A162" s="46" t="s">
        <v>12346</v>
      </c>
      <c r="B162" s="46"/>
      <c r="C162" s="47" t="s">
        <v>11639</v>
      </c>
      <c r="D162" s="46"/>
      <c r="E162" s="47" t="s">
        <v>12028</v>
      </c>
      <c r="F162" s="85" t="s">
        <v>3547</v>
      </c>
      <c r="G162" s="105" t="s">
        <v>8103</v>
      </c>
      <c r="H162" s="61" t="s">
        <v>12349</v>
      </c>
      <c r="J162" s="63" t="str">
        <f t="shared" si="28"/>
        <v>IC.EV.090408</v>
      </c>
      <c r="K162" s="61" t="s">
        <v>2206</v>
      </c>
      <c r="L162" s="167" t="str">
        <f t="shared" si="29"/>
        <v>Vascular Sheath</v>
      </c>
      <c r="M162" s="168" t="str">
        <f t="shared" si="30"/>
        <v>PI.IC.EV.090408.01</v>
      </c>
      <c r="N162" s="168"/>
      <c r="O162" s="168" t="str">
        <f t="shared" si="31"/>
        <v>PH.IC.EV.090408.01</v>
      </c>
      <c r="Q162" s="168" t="str">
        <f t="shared" si="32"/>
        <v>CL.IC.EV.090408.01</v>
      </c>
      <c r="X162" s="167" t="s">
        <v>12345</v>
      </c>
      <c r="Y162" s="167">
        <v>1099</v>
      </c>
    </row>
    <row r="163" spans="1:25" s="167" customFormat="1" ht="15">
      <c r="A163" s="46" t="s">
        <v>12346</v>
      </c>
      <c r="B163" s="46"/>
      <c r="C163" s="47" t="s">
        <v>11639</v>
      </c>
      <c r="D163" s="46"/>
      <c r="E163" s="47" t="s">
        <v>12028</v>
      </c>
      <c r="F163" s="85" t="s">
        <v>3547</v>
      </c>
      <c r="G163" s="105" t="s">
        <v>8236</v>
      </c>
      <c r="H163" s="61" t="s">
        <v>12350</v>
      </c>
      <c r="J163" s="63" t="str">
        <f t="shared" si="28"/>
        <v>IC.EV.090409</v>
      </c>
      <c r="K163" s="61" t="s">
        <v>2206</v>
      </c>
      <c r="L163" s="167" t="str">
        <f t="shared" si="29"/>
        <v>Dialysis tunneled permanent</v>
      </c>
      <c r="M163" s="168" t="str">
        <f t="shared" si="30"/>
        <v>PI.IC.EV.090409.01</v>
      </c>
      <c r="N163" s="168"/>
      <c r="O163" s="168" t="str">
        <f t="shared" si="31"/>
        <v>PH.IC.EV.090409.01</v>
      </c>
      <c r="Q163" s="168" t="str">
        <f t="shared" si="32"/>
        <v>CL.IC.EV.090409.01</v>
      </c>
      <c r="X163" s="167" t="s">
        <v>12345</v>
      </c>
      <c r="Y163" s="167">
        <v>1099</v>
      </c>
    </row>
    <row r="164" spans="1:25" s="167" customFormat="1" ht="15">
      <c r="A164" s="46" t="s">
        <v>12346</v>
      </c>
      <c r="B164" s="46"/>
      <c r="C164" s="47" t="s">
        <v>11639</v>
      </c>
      <c r="D164" s="46"/>
      <c r="E164" s="47" t="s">
        <v>12028</v>
      </c>
      <c r="F164" s="85" t="s">
        <v>3547</v>
      </c>
      <c r="G164" s="105" t="s">
        <v>8419</v>
      </c>
      <c r="H164" s="61" t="s">
        <v>12351</v>
      </c>
      <c r="J164" s="63" t="str">
        <f t="shared" si="28"/>
        <v>IC.EV.090410</v>
      </c>
      <c r="K164" s="61" t="s">
        <v>2206</v>
      </c>
      <c r="L164" s="167" t="str">
        <f t="shared" si="29"/>
        <v>Hemodialysis non-tunneled temporary</v>
      </c>
      <c r="M164" s="168" t="str">
        <f t="shared" si="30"/>
        <v>PI.IC.EV.090410.01</v>
      </c>
      <c r="N164" s="168"/>
      <c r="O164" s="168" t="str">
        <f t="shared" si="31"/>
        <v>PH.IC.EV.090410.01</v>
      </c>
      <c r="Q164" s="168" t="str">
        <f t="shared" si="32"/>
        <v>CL.IC.EV.090410.01</v>
      </c>
      <c r="X164" s="167" t="s">
        <v>12345</v>
      </c>
      <c r="Y164" s="167">
        <v>1099</v>
      </c>
    </row>
    <row r="165" spans="1:25" s="167" customFormat="1" ht="15">
      <c r="A165" s="46" t="s">
        <v>12346</v>
      </c>
      <c r="B165" s="46"/>
      <c r="C165" s="47" t="s">
        <v>11639</v>
      </c>
      <c r="D165" s="46"/>
      <c r="E165" s="47" t="s">
        <v>12028</v>
      </c>
      <c r="F165" s="85" t="s">
        <v>3547</v>
      </c>
      <c r="G165" s="105" t="s">
        <v>8075</v>
      </c>
      <c r="H165" s="61" t="s">
        <v>12344</v>
      </c>
      <c r="J165" s="63" t="str">
        <f t="shared" si="28"/>
        <v>IC.EV.090411</v>
      </c>
      <c r="K165" s="61" t="s">
        <v>2206</v>
      </c>
      <c r="L165" s="167" t="str">
        <f t="shared" si="29"/>
        <v>Tunneled</v>
      </c>
      <c r="M165" s="168" t="str">
        <f t="shared" si="30"/>
        <v>PI.IC.EV.090411.01</v>
      </c>
      <c r="N165" s="168"/>
      <c r="O165" s="168" t="str">
        <f t="shared" si="31"/>
        <v>PH.IC.EV.090411.01</v>
      </c>
      <c r="Q165" s="168" t="str">
        <f t="shared" si="32"/>
        <v>CL.IC.EV.090411.01</v>
      </c>
      <c r="X165" s="167" t="s">
        <v>12345</v>
      </c>
      <c r="Y165" s="167">
        <v>1099</v>
      </c>
    </row>
    <row r="166" spans="1:25" s="167" customFormat="1" ht="15">
      <c r="A166" s="46" t="s">
        <v>12346</v>
      </c>
      <c r="B166" s="46"/>
      <c r="C166" s="47" t="s">
        <v>11639</v>
      </c>
      <c r="D166" s="46"/>
      <c r="E166" s="47" t="s">
        <v>12028</v>
      </c>
      <c r="F166" s="85" t="s">
        <v>3547</v>
      </c>
      <c r="G166" s="105" t="s">
        <v>8076</v>
      </c>
      <c r="H166" s="61" t="s">
        <v>12352</v>
      </c>
      <c r="J166" s="63" t="str">
        <f t="shared" si="28"/>
        <v>IC.EV.090412</v>
      </c>
      <c r="K166" s="61" t="s">
        <v>2206</v>
      </c>
      <c r="L166" s="167" t="str">
        <f t="shared" si="29"/>
        <v>Implanted port</v>
      </c>
      <c r="M166" s="168" t="str">
        <f t="shared" si="30"/>
        <v>PI.IC.EV.090412.01</v>
      </c>
      <c r="N166" s="168"/>
      <c r="O166" s="168" t="str">
        <f t="shared" si="31"/>
        <v>PH.IC.EV.090412.01</v>
      </c>
      <c r="Q166" s="168" t="str">
        <f t="shared" si="32"/>
        <v>CL.IC.EV.090412.01</v>
      </c>
      <c r="X166" s="167" t="s">
        <v>12345</v>
      </c>
      <c r="Y166" s="167">
        <v>1099</v>
      </c>
    </row>
    <row r="167" spans="1:25" s="167" customFormat="1" ht="15">
      <c r="A167" s="46" t="s">
        <v>12346</v>
      </c>
      <c r="B167" s="46"/>
      <c r="C167" s="47" t="s">
        <v>11639</v>
      </c>
      <c r="D167" s="46"/>
      <c r="E167" s="47" t="s">
        <v>12028</v>
      </c>
      <c r="F167" s="85" t="s">
        <v>3547</v>
      </c>
      <c r="G167" s="105" t="s">
        <v>8078</v>
      </c>
      <c r="H167" s="61" t="s">
        <v>12353</v>
      </c>
      <c r="J167" s="63" t="str">
        <f t="shared" si="28"/>
        <v>IC.EV.090413</v>
      </c>
      <c r="K167" s="61" t="s">
        <v>2206</v>
      </c>
      <c r="L167" s="167" t="str">
        <f t="shared" si="29"/>
        <v>Thermoregulation multilumen catheter</v>
      </c>
      <c r="M167" s="168" t="str">
        <f t="shared" si="30"/>
        <v>PI.IC.EV.090413.01</v>
      </c>
      <c r="N167" s="168"/>
      <c r="O167" s="168" t="str">
        <f t="shared" si="31"/>
        <v>PH.IC.EV.090413.01</v>
      </c>
      <c r="Q167" s="168" t="str">
        <f t="shared" si="32"/>
        <v>CL.IC.EV.090413.01</v>
      </c>
      <c r="X167" s="167" t="s">
        <v>12345</v>
      </c>
      <c r="Y167" s="167">
        <v>1099</v>
      </c>
    </row>
    <row r="168" spans="1:25" s="167" customFormat="1" ht="15">
      <c r="A168" s="46" t="s">
        <v>12346</v>
      </c>
      <c r="B168" s="46"/>
      <c r="C168" s="47" t="s">
        <v>11639</v>
      </c>
      <c r="D168" s="46"/>
      <c r="E168" s="47" t="s">
        <v>12028</v>
      </c>
      <c r="F168" s="85" t="s">
        <v>3547</v>
      </c>
      <c r="G168" s="105" t="s">
        <v>10478</v>
      </c>
      <c r="H168" s="61" t="s">
        <v>12159</v>
      </c>
      <c r="J168" s="63" t="str">
        <f>CONCATENATE("IC.EV.",C168,E168,H168)</f>
        <v>IC.EV.090414</v>
      </c>
      <c r="K168" s="61" t="s">
        <v>87</v>
      </c>
      <c r="L168" s="167" t="str">
        <f>G168</f>
        <v>Other: specify</v>
      </c>
      <c r="M168" s="168" t="str">
        <f>CONCATENATE("PI.",J168,".",K168)</f>
        <v>PI.IC.EV.090414.01</v>
      </c>
      <c r="N168" s="168"/>
      <c r="O168" s="168" t="str">
        <f>CONCATENATE("PH.",J168,".",K168)</f>
        <v>PH.IC.EV.090414.01</v>
      </c>
      <c r="Q168" s="168" t="str">
        <f>CONCATENATE("CL.",J168,".",K168)</f>
        <v>CL.IC.EV.090414.01</v>
      </c>
      <c r="X168" s="167" t="s">
        <v>12345</v>
      </c>
      <c r="Y168" s="167">
        <v>1099</v>
      </c>
    </row>
    <row r="169" spans="1:25" s="167" customFormat="1" ht="15" customHeight="1">
      <c r="A169" s="167" t="s">
        <v>3274</v>
      </c>
      <c r="C169" s="61" t="s">
        <v>3690</v>
      </c>
      <c r="D169" s="167" t="s">
        <v>3213</v>
      </c>
      <c r="E169" s="61" t="s">
        <v>6291</v>
      </c>
      <c r="F169" s="85" t="s">
        <v>3547</v>
      </c>
      <c r="G169" s="104" t="s">
        <v>3214</v>
      </c>
      <c r="H169" s="61" t="s">
        <v>12182</v>
      </c>
      <c r="J169" s="63" t="str">
        <f t="shared" si="6"/>
        <v>IC.EV.090502</v>
      </c>
      <c r="K169" s="61" t="s">
        <v>2379</v>
      </c>
      <c r="L169" s="167" t="str">
        <f t="shared" si="27"/>
        <v>Time inserted</v>
      </c>
      <c r="M169" s="168" t="str">
        <f t="shared" si="7"/>
        <v>PI.IC.EV.090502.01</v>
      </c>
      <c r="N169" s="168"/>
      <c r="O169" s="168" t="str">
        <f t="shared" si="8"/>
        <v>PH.IC.EV.090502.01</v>
      </c>
      <c r="Q169" s="168" t="str">
        <f t="shared" si="9"/>
        <v>CL.IC.EV.090502.01</v>
      </c>
    </row>
    <row r="170" spans="1:25" s="167" customFormat="1" ht="15" customHeight="1">
      <c r="A170" s="167" t="s">
        <v>3274</v>
      </c>
      <c r="C170" s="61" t="s">
        <v>3690</v>
      </c>
      <c r="E170" s="61" t="s">
        <v>6291</v>
      </c>
      <c r="F170" s="85" t="s">
        <v>3547</v>
      </c>
      <c r="G170" s="104" t="s">
        <v>3215</v>
      </c>
      <c r="H170" s="61" t="s">
        <v>12592</v>
      </c>
      <c r="J170" s="63" t="str">
        <f t="shared" si="6"/>
        <v>IC.EV.090503</v>
      </c>
      <c r="K170" s="61" t="s">
        <v>2379</v>
      </c>
      <c r="L170" s="167" t="str">
        <f t="shared" si="27"/>
        <v>Central line placed by:</v>
      </c>
      <c r="M170" s="168" t="str">
        <f t="shared" si="7"/>
        <v>PI.IC.EV.090503.01</v>
      </c>
      <c r="N170" s="168"/>
      <c r="O170" s="168" t="str">
        <f t="shared" si="8"/>
        <v>PH.IC.EV.090503.01</v>
      </c>
      <c r="Q170" s="168" t="str">
        <f t="shared" si="9"/>
        <v>CL.IC.EV.090503.01</v>
      </c>
    </row>
    <row r="171" spans="1:25" s="167" customFormat="1" ht="15" customHeight="1">
      <c r="A171" s="167" t="s">
        <v>3274</v>
      </c>
      <c r="C171" s="61" t="s">
        <v>3690</v>
      </c>
      <c r="E171" s="61" t="s">
        <v>6291</v>
      </c>
      <c r="F171" s="85" t="s">
        <v>3547</v>
      </c>
      <c r="G171" s="104" t="s">
        <v>3329</v>
      </c>
      <c r="H171" s="61" t="s">
        <v>12594</v>
      </c>
      <c r="J171" s="63" t="str">
        <f t="shared" si="6"/>
        <v>IC.EV.090504</v>
      </c>
      <c r="K171" s="61" t="s">
        <v>2379</v>
      </c>
      <c r="L171" s="167" t="str">
        <f t="shared" si="27"/>
        <v>Central Line Placement Supervised by:</v>
      </c>
      <c r="M171" s="168" t="str">
        <f t="shared" si="7"/>
        <v>PI.IC.EV.090504.01</v>
      </c>
      <c r="N171" s="168"/>
      <c r="O171" s="168" t="str">
        <f t="shared" si="8"/>
        <v>PH.IC.EV.090504.01</v>
      </c>
      <c r="Q171" s="168" t="str">
        <f t="shared" si="9"/>
        <v>CL.IC.EV.090504.01</v>
      </c>
    </row>
    <row r="172" spans="1:25" s="167" customFormat="1" ht="15" customHeight="1">
      <c r="A172" s="167" t="s">
        <v>3274</v>
      </c>
      <c r="C172" s="61" t="s">
        <v>3690</v>
      </c>
      <c r="E172" s="61" t="s">
        <v>6291</v>
      </c>
      <c r="F172" s="85" t="s">
        <v>3547</v>
      </c>
      <c r="G172" s="104" t="s">
        <v>3481</v>
      </c>
      <c r="H172" s="61" t="s">
        <v>6291</v>
      </c>
      <c r="J172" s="63" t="str">
        <f t="shared" si="6"/>
        <v>IC.EV.090505</v>
      </c>
      <c r="K172" s="61" t="s">
        <v>2379</v>
      </c>
      <c r="L172" s="167" t="str">
        <f t="shared" si="27"/>
        <v>Pulmonary artery catheter flushed; balloon tested</v>
      </c>
      <c r="M172" s="168" t="str">
        <f t="shared" si="7"/>
        <v>PI.IC.EV.090505.01</v>
      </c>
      <c r="N172" s="168"/>
      <c r="O172" s="168" t="str">
        <f t="shared" si="8"/>
        <v>PH.IC.EV.090505.01</v>
      </c>
      <c r="Q172" s="168" t="str">
        <f t="shared" si="9"/>
        <v>CL.IC.EV.090505.01</v>
      </c>
    </row>
    <row r="173" spans="1:25" s="167" customFormat="1" ht="15" customHeight="1">
      <c r="A173" s="167" t="s">
        <v>3274</v>
      </c>
      <c r="C173" s="61" t="s">
        <v>3690</v>
      </c>
      <c r="E173" s="61" t="s">
        <v>6291</v>
      </c>
      <c r="F173" s="85" t="s">
        <v>3547</v>
      </c>
      <c r="G173" s="104" t="s">
        <v>3482</v>
      </c>
      <c r="H173" s="61" t="s">
        <v>6988</v>
      </c>
      <c r="J173" s="63" t="str">
        <f t="shared" si="6"/>
        <v>IC.EV.090506</v>
      </c>
      <c r="K173" s="61" t="s">
        <v>2379</v>
      </c>
      <c r="L173" s="167" t="str">
        <f t="shared" si="27"/>
        <v>Pulmonary artery catheter placed via introducer</v>
      </c>
      <c r="M173" s="168" t="str">
        <f t="shared" si="7"/>
        <v>PI.IC.EV.090506.01</v>
      </c>
      <c r="N173" s="168"/>
      <c r="O173" s="168" t="str">
        <f t="shared" si="8"/>
        <v>PH.IC.EV.090506.01</v>
      </c>
      <c r="Q173" s="168" t="str">
        <f t="shared" si="9"/>
        <v>CL.IC.EV.090506.01</v>
      </c>
    </row>
    <row r="174" spans="1:25" s="167" customFormat="1" ht="15" customHeight="1">
      <c r="A174" s="167" t="s">
        <v>3274</v>
      </c>
      <c r="C174" s="61" t="s">
        <v>3690</v>
      </c>
      <c r="E174" s="61" t="s">
        <v>6291</v>
      </c>
      <c r="F174" s="85" t="s">
        <v>3547</v>
      </c>
      <c r="G174" s="104" t="s">
        <v>3483</v>
      </c>
      <c r="H174" s="61" t="s">
        <v>6317</v>
      </c>
      <c r="J174" s="63" t="str">
        <f t="shared" si="6"/>
        <v>IC.EV.090507</v>
      </c>
      <c r="K174" s="61" t="s">
        <v>2379</v>
      </c>
      <c r="L174" s="167" t="str">
        <f t="shared" si="27"/>
        <v>Central line placed over guide wire</v>
      </c>
      <c r="M174" s="168" t="str">
        <f t="shared" si="7"/>
        <v>PI.IC.EV.090507.01</v>
      </c>
      <c r="N174" s="168"/>
      <c r="O174" s="168" t="str">
        <f t="shared" si="8"/>
        <v>PH.IC.EV.090507.01</v>
      </c>
      <c r="Q174" s="168" t="str">
        <f t="shared" si="9"/>
        <v>CL.IC.EV.090507.01</v>
      </c>
    </row>
    <row r="175" spans="1:25" s="167" customFormat="1" ht="15" customHeight="1">
      <c r="A175" s="167" t="s">
        <v>3274</v>
      </c>
      <c r="C175" s="61" t="s">
        <v>3690</v>
      </c>
      <c r="E175" s="61" t="s">
        <v>6291</v>
      </c>
      <c r="F175" s="85" t="s">
        <v>3547</v>
      </c>
      <c r="G175" s="104" t="s">
        <v>3366</v>
      </c>
      <c r="H175" s="61" t="s">
        <v>3574</v>
      </c>
      <c r="J175" s="63" t="str">
        <f t="shared" si="6"/>
        <v>IC.EV.090508</v>
      </c>
      <c r="K175" s="61" t="s">
        <v>2379</v>
      </c>
      <c r="L175" s="167" t="str">
        <f t="shared" si="27"/>
        <v>Central line secured, sterile dressing applied</v>
      </c>
      <c r="M175" s="168" t="str">
        <f t="shared" si="7"/>
        <v>PI.IC.EV.090508.01</v>
      </c>
      <c r="N175" s="168"/>
      <c r="O175" s="168" t="str">
        <f t="shared" si="8"/>
        <v>PH.IC.EV.090508.01</v>
      </c>
      <c r="Q175" s="168" t="str">
        <f t="shared" si="9"/>
        <v>CL.IC.EV.090508.01</v>
      </c>
    </row>
    <row r="176" spans="1:25" s="167" customFormat="1" ht="15" customHeight="1">
      <c r="A176" s="167" t="s">
        <v>3274</v>
      </c>
      <c r="C176" s="61" t="s">
        <v>3690</v>
      </c>
      <c r="E176" s="61" t="s">
        <v>6291</v>
      </c>
      <c r="F176" s="85" t="s">
        <v>3547</v>
      </c>
      <c r="G176" s="104" t="s">
        <v>3367</v>
      </c>
      <c r="H176" s="61" t="s">
        <v>3690</v>
      </c>
      <c r="J176" s="63" t="str">
        <f t="shared" si="6"/>
        <v>IC.EV.090509</v>
      </c>
      <c r="K176" s="61" t="s">
        <v>2379</v>
      </c>
      <c r="L176" s="167" t="str">
        <f t="shared" si="27"/>
        <v>Line sutured in place</v>
      </c>
      <c r="M176" s="168" t="str">
        <f t="shared" si="7"/>
        <v>PI.IC.EV.090509.01</v>
      </c>
      <c r="N176" s="168"/>
      <c r="O176" s="168" t="str">
        <f t="shared" si="8"/>
        <v>PH.IC.EV.090509.01</v>
      </c>
      <c r="Q176" s="168" t="str">
        <f t="shared" si="9"/>
        <v>CL.IC.EV.090509.01</v>
      </c>
    </row>
    <row r="177" spans="1:25" s="167" customFormat="1" ht="15" customHeight="1">
      <c r="A177" s="167" t="s">
        <v>3274</v>
      </c>
      <c r="C177" s="61" t="s">
        <v>3690</v>
      </c>
      <c r="E177" s="61" t="s">
        <v>6291</v>
      </c>
      <c r="F177" s="85" t="s">
        <v>3547</v>
      </c>
      <c r="G177" s="104" t="s">
        <v>3257</v>
      </c>
      <c r="H177" s="61" t="s">
        <v>3188</v>
      </c>
      <c r="J177" s="63" t="str">
        <f t="shared" si="6"/>
        <v>IC.EV.090510</v>
      </c>
      <c r="K177" s="61" t="s">
        <v>2379</v>
      </c>
      <c r="L177" s="167" t="str">
        <f t="shared" si="27"/>
        <v>Line taped in place</v>
      </c>
      <c r="M177" s="168" t="str">
        <f t="shared" si="7"/>
        <v>PI.IC.EV.090510.01</v>
      </c>
      <c r="N177" s="168"/>
      <c r="O177" s="168" t="str">
        <f t="shared" si="8"/>
        <v>PH.IC.EV.090510.01</v>
      </c>
      <c r="Q177" s="168" t="str">
        <f t="shared" si="9"/>
        <v>CL.IC.EV.090510.01</v>
      </c>
    </row>
    <row r="178" spans="1:25" s="167" customFormat="1" ht="15" customHeight="1">
      <c r="A178" s="167" t="s">
        <v>3274</v>
      </c>
      <c r="C178" s="61" t="s">
        <v>3690</v>
      </c>
      <c r="E178" s="61" t="s">
        <v>6291</v>
      </c>
      <c r="F178" s="85" t="s">
        <v>3547</v>
      </c>
      <c r="G178" s="104" t="s">
        <v>3258</v>
      </c>
      <c r="H178" s="61" t="s">
        <v>5749</v>
      </c>
      <c r="J178" s="63" t="str">
        <f t="shared" si="6"/>
        <v>IC.EV.090511</v>
      </c>
      <c r="K178" s="61" t="s">
        <v>2379</v>
      </c>
      <c r="L178" s="167" t="str">
        <f t="shared" si="27"/>
        <v>Securement device applied</v>
      </c>
      <c r="M178" s="168" t="str">
        <f t="shared" si="7"/>
        <v>PI.IC.EV.090511.01</v>
      </c>
      <c r="N178" s="168"/>
      <c r="O178" s="168" t="str">
        <f t="shared" si="8"/>
        <v>PH.IC.EV.090511.01</v>
      </c>
      <c r="Q178" s="168" t="str">
        <f t="shared" si="9"/>
        <v>CL.IC.EV.090511.01</v>
      </c>
    </row>
    <row r="179" spans="1:25" s="167" customFormat="1" ht="15" customHeight="1">
      <c r="A179" s="167" t="s">
        <v>3274</v>
      </c>
      <c r="C179" s="61" t="s">
        <v>3690</v>
      </c>
      <c r="E179" s="61" t="s">
        <v>6291</v>
      </c>
      <c r="F179" s="85" t="s">
        <v>3547</v>
      </c>
      <c r="G179" s="104" t="s">
        <v>3139</v>
      </c>
      <c r="H179" s="61" t="s">
        <v>3064</v>
      </c>
      <c r="J179" s="63" t="str">
        <f t="shared" si="6"/>
        <v>IC.EV.090512</v>
      </c>
      <c r="K179" s="61" t="s">
        <v>2379</v>
      </c>
      <c r="L179" s="167" t="str">
        <f t="shared" si="27"/>
        <v>Sterile dressing applied</v>
      </c>
      <c r="M179" s="168" t="str">
        <f t="shared" si="7"/>
        <v>PI.IC.EV.090512.01</v>
      </c>
      <c r="N179" s="168"/>
      <c r="O179" s="168" t="str">
        <f t="shared" si="8"/>
        <v>PH.IC.EV.090512.01</v>
      </c>
      <c r="Q179" s="168" t="str">
        <f t="shared" si="9"/>
        <v>CL.IC.EV.090512.01</v>
      </c>
    </row>
    <row r="180" spans="1:25" s="167" customFormat="1" ht="15" customHeight="1">
      <c r="A180" s="167" t="s">
        <v>3274</v>
      </c>
      <c r="C180" s="61" t="s">
        <v>3690</v>
      </c>
      <c r="E180" s="61" t="s">
        <v>6291</v>
      </c>
      <c r="F180" s="85" t="s">
        <v>3547</v>
      </c>
      <c r="G180" s="104" t="s">
        <v>3140</v>
      </c>
      <c r="H180" s="61" t="s">
        <v>5560</v>
      </c>
      <c r="J180" s="63" t="str">
        <f t="shared" si="6"/>
        <v>IC.EV.090513</v>
      </c>
      <c r="K180" s="61" t="s">
        <v>2379</v>
      </c>
      <c r="L180" s="167" t="str">
        <f t="shared" si="27"/>
        <v>By attending</v>
      </c>
      <c r="M180" s="168" t="str">
        <f t="shared" si="7"/>
        <v>PI.IC.EV.090513.01</v>
      </c>
      <c r="N180" s="168"/>
      <c r="O180" s="168" t="str">
        <f t="shared" si="8"/>
        <v>PH.IC.EV.090513.01</v>
      </c>
      <c r="Q180" s="168" t="str">
        <f t="shared" si="9"/>
        <v>CL.IC.EV.090513.01</v>
      </c>
      <c r="R180" s="167" t="s">
        <v>4415</v>
      </c>
      <c r="S180" s="167">
        <v>951</v>
      </c>
    </row>
    <row r="181" spans="1:25" s="167" customFormat="1" ht="15" customHeight="1">
      <c r="A181" s="167" t="s">
        <v>3274</v>
      </c>
      <c r="C181" s="61" t="s">
        <v>3690</v>
      </c>
      <c r="E181" s="61" t="s">
        <v>6291</v>
      </c>
      <c r="F181" s="85" t="s">
        <v>3547</v>
      </c>
      <c r="G181" s="104" t="s">
        <v>3141</v>
      </c>
      <c r="H181" s="61" t="s">
        <v>4082</v>
      </c>
      <c r="J181" s="63" t="str">
        <f t="shared" si="6"/>
        <v>IC.EV.090514</v>
      </c>
      <c r="K181" s="61" t="s">
        <v>2379</v>
      </c>
      <c r="L181" s="167" t="str">
        <f t="shared" si="27"/>
        <v>By fellow</v>
      </c>
      <c r="M181" s="168" t="str">
        <f t="shared" si="7"/>
        <v>PI.IC.EV.090514.01</v>
      </c>
      <c r="N181" s="168"/>
      <c r="O181" s="168" t="str">
        <f t="shared" si="8"/>
        <v>PH.IC.EV.090514.01</v>
      </c>
      <c r="Q181" s="168" t="str">
        <f t="shared" si="9"/>
        <v>CL.IC.EV.090514.01</v>
      </c>
      <c r="R181" s="167" t="s">
        <v>4415</v>
      </c>
      <c r="S181" s="167">
        <v>952</v>
      </c>
    </row>
    <row r="182" spans="1:25" s="167" customFormat="1" ht="15" customHeight="1">
      <c r="A182" s="167" t="s">
        <v>3274</v>
      </c>
      <c r="C182" s="61" t="s">
        <v>3690</v>
      </c>
      <c r="E182" s="61" t="s">
        <v>6291</v>
      </c>
      <c r="F182" s="85" t="s">
        <v>3547</v>
      </c>
      <c r="G182" s="104" t="s">
        <v>3262</v>
      </c>
      <c r="H182" s="61" t="s">
        <v>7456</v>
      </c>
      <c r="J182" s="63" t="str">
        <f t="shared" si="6"/>
        <v>IC.EV.090515</v>
      </c>
      <c r="K182" s="61" t="s">
        <v>2379</v>
      </c>
      <c r="L182" s="167" t="str">
        <f t="shared" si="27"/>
        <v>By resident</v>
      </c>
      <c r="M182" s="168" t="str">
        <f t="shared" si="7"/>
        <v>PI.IC.EV.090515.01</v>
      </c>
      <c r="N182" s="168"/>
      <c r="O182" s="168" t="str">
        <f t="shared" si="8"/>
        <v>PH.IC.EV.090515.01</v>
      </c>
      <c r="Q182" s="168" t="str">
        <f t="shared" si="9"/>
        <v>CL.IC.EV.090515.01</v>
      </c>
      <c r="R182" s="167" t="s">
        <v>4415</v>
      </c>
      <c r="S182" s="167">
        <v>953</v>
      </c>
    </row>
    <row r="183" spans="1:25" s="167" customFormat="1" ht="15" customHeight="1">
      <c r="A183" s="167" t="s">
        <v>3274</v>
      </c>
      <c r="C183" s="61" t="s">
        <v>3690</v>
      </c>
      <c r="E183" s="61" t="s">
        <v>6291</v>
      </c>
      <c r="F183" s="85" t="s">
        <v>3547</v>
      </c>
      <c r="G183" s="104" t="s">
        <v>3263</v>
      </c>
      <c r="H183" s="61" t="s">
        <v>7863</v>
      </c>
      <c r="J183" s="63" t="str">
        <f t="shared" si="6"/>
        <v>IC.EV.090516</v>
      </c>
      <c r="K183" s="61" t="s">
        <v>2379</v>
      </c>
      <c r="L183" s="167" t="str">
        <f t="shared" si="27"/>
        <v>By intern</v>
      </c>
      <c r="M183" s="168" t="str">
        <f t="shared" si="7"/>
        <v>PI.IC.EV.090516.01</v>
      </c>
      <c r="N183" s="168"/>
      <c r="O183" s="168" t="str">
        <f t="shared" si="8"/>
        <v>PH.IC.EV.090516.01</v>
      </c>
      <c r="Q183" s="168" t="str">
        <f t="shared" si="9"/>
        <v>CL.IC.EV.090516.01</v>
      </c>
      <c r="R183" s="167" t="s">
        <v>4415</v>
      </c>
      <c r="S183" s="167">
        <v>954</v>
      </c>
    </row>
    <row r="184" spans="1:25" s="167" customFormat="1" ht="15" customHeight="1">
      <c r="A184" s="167" t="s">
        <v>3274</v>
      </c>
      <c r="C184" s="61" t="s">
        <v>3690</v>
      </c>
      <c r="E184" s="61" t="s">
        <v>6291</v>
      </c>
      <c r="F184" s="85" t="s">
        <v>3547</v>
      </c>
      <c r="G184" s="104" t="s">
        <v>3264</v>
      </c>
      <c r="H184" s="61" t="s">
        <v>6777</v>
      </c>
      <c r="J184" s="63" t="str">
        <f t="shared" si="6"/>
        <v>IC.EV.090517</v>
      </c>
      <c r="K184" s="61" t="s">
        <v>2379</v>
      </c>
      <c r="L184" s="167" t="str">
        <f t="shared" si="27"/>
        <v>By renal</v>
      </c>
      <c r="M184" s="168" t="str">
        <f t="shared" si="7"/>
        <v>PI.IC.EV.090517.01</v>
      </c>
      <c r="N184" s="168"/>
      <c r="O184" s="168" t="str">
        <f t="shared" si="8"/>
        <v>PH.IC.EV.090517.01</v>
      </c>
      <c r="Q184" s="168" t="str">
        <f t="shared" si="9"/>
        <v>CL.IC.EV.090517.01</v>
      </c>
      <c r="R184" s="167" t="s">
        <v>4415</v>
      </c>
      <c r="S184" s="167">
        <v>955</v>
      </c>
    </row>
    <row r="185" spans="1:25" s="167" customFormat="1" ht="15" customHeight="1">
      <c r="A185" s="167" t="s">
        <v>3274</v>
      </c>
      <c r="C185" s="61" t="s">
        <v>3690</v>
      </c>
      <c r="E185" s="61" t="s">
        <v>6291</v>
      </c>
      <c r="F185" s="85" t="s">
        <v>3547</v>
      </c>
      <c r="G185" s="104" t="s">
        <v>3265</v>
      </c>
      <c r="H185" s="61" t="s">
        <v>7866</v>
      </c>
      <c r="J185" s="63" t="str">
        <f t="shared" ref="J185:J256" si="33">CONCATENATE("IC.EV.",C185,E185,H185)</f>
        <v>IC.EV.090518</v>
      </c>
      <c r="K185" s="61" t="s">
        <v>2379</v>
      </c>
      <c r="L185" s="167" t="str">
        <f t="shared" ref="L185:L224" si="34">G185</f>
        <v>By PICC nurse</v>
      </c>
      <c r="M185" s="168" t="str">
        <f t="shared" ref="M185:M256" si="35">CONCATENATE("PI.",J185,".",K185)</f>
        <v>PI.IC.EV.090518.01</v>
      </c>
      <c r="N185" s="168"/>
      <c r="O185" s="168" t="str">
        <f t="shared" ref="O185:O256" si="36">CONCATENATE("PH.",J185,".",K185)</f>
        <v>PH.IC.EV.090518.01</v>
      </c>
      <c r="Q185" s="168" t="str">
        <f t="shared" ref="Q185:Q256" si="37">CONCATENATE("CL.",J185,".",K185)</f>
        <v>CL.IC.EV.090518.01</v>
      </c>
      <c r="R185" s="167" t="s">
        <v>4415</v>
      </c>
      <c r="S185" s="167">
        <v>956</v>
      </c>
    </row>
    <row r="186" spans="1:25" s="167" customFormat="1" ht="15" customHeight="1">
      <c r="A186" s="167" t="s">
        <v>3274</v>
      </c>
      <c r="C186" s="61" t="s">
        <v>3690</v>
      </c>
      <c r="D186" s="167" t="s">
        <v>3266</v>
      </c>
      <c r="E186" s="61" t="s">
        <v>6988</v>
      </c>
      <c r="F186" s="85" t="s">
        <v>3547</v>
      </c>
      <c r="G186" s="104" t="s">
        <v>3267</v>
      </c>
      <c r="H186" s="61" t="s">
        <v>2379</v>
      </c>
      <c r="J186" s="63" t="str">
        <f t="shared" si="33"/>
        <v>IC.EV.090601</v>
      </c>
      <c r="K186" s="61" t="s">
        <v>2379</v>
      </c>
      <c r="L186" s="167" t="str">
        <f t="shared" si="34"/>
        <v>Subclavian Vein Right</v>
      </c>
      <c r="M186" s="168" t="str">
        <f t="shared" si="35"/>
        <v>PI.IC.EV.090601.01</v>
      </c>
      <c r="N186" s="168"/>
      <c r="O186" s="168" t="str">
        <f t="shared" si="36"/>
        <v>PH.IC.EV.090601.01</v>
      </c>
      <c r="Q186" s="168" t="str">
        <f t="shared" si="37"/>
        <v>CL.IC.EV.090601.01</v>
      </c>
    </row>
    <row r="187" spans="1:25" s="167" customFormat="1" ht="15" customHeight="1">
      <c r="A187" s="167" t="s">
        <v>3274</v>
      </c>
      <c r="C187" s="61" t="s">
        <v>3690</v>
      </c>
      <c r="E187" s="61" t="s">
        <v>6988</v>
      </c>
      <c r="F187" s="85" t="s">
        <v>3547</v>
      </c>
      <c r="G187" s="104" t="s">
        <v>3268</v>
      </c>
      <c r="H187" s="61" t="s">
        <v>12182</v>
      </c>
      <c r="J187" s="63" t="str">
        <f t="shared" si="33"/>
        <v>IC.EV.090602</v>
      </c>
      <c r="K187" s="61" t="s">
        <v>2379</v>
      </c>
      <c r="L187" s="167" t="str">
        <f t="shared" si="34"/>
        <v>Subclavian Vein Left</v>
      </c>
      <c r="M187" s="168" t="str">
        <f t="shared" si="35"/>
        <v>PI.IC.EV.090602.01</v>
      </c>
      <c r="N187" s="168"/>
      <c r="O187" s="168" t="str">
        <f t="shared" si="36"/>
        <v>PH.IC.EV.090602.01</v>
      </c>
      <c r="Q187" s="168" t="str">
        <f t="shared" si="37"/>
        <v>CL.IC.EV.090602.01</v>
      </c>
    </row>
    <row r="188" spans="1:25" s="167" customFormat="1" ht="15" customHeight="1">
      <c r="A188" s="167" t="s">
        <v>3274</v>
      </c>
      <c r="C188" s="61" t="s">
        <v>3690</v>
      </c>
      <c r="E188" s="61" t="s">
        <v>6988</v>
      </c>
      <c r="F188" s="85" t="s">
        <v>3547</v>
      </c>
      <c r="G188" s="104" t="s">
        <v>3269</v>
      </c>
      <c r="H188" s="61" t="s">
        <v>12592</v>
      </c>
      <c r="J188" s="63" t="str">
        <f t="shared" si="33"/>
        <v>IC.EV.090603</v>
      </c>
      <c r="K188" s="61" t="s">
        <v>2379</v>
      </c>
      <c r="L188" s="167" t="str">
        <f t="shared" si="34"/>
        <v>Internal Jugular Vein Right</v>
      </c>
      <c r="M188" s="168" t="str">
        <f t="shared" si="35"/>
        <v>PI.IC.EV.090603.01</v>
      </c>
      <c r="N188" s="168"/>
      <c r="O188" s="168" t="str">
        <f t="shared" si="36"/>
        <v>PH.IC.EV.090603.01</v>
      </c>
      <c r="Q188" s="168" t="str">
        <f t="shared" si="37"/>
        <v>CL.IC.EV.090603.01</v>
      </c>
    </row>
    <row r="189" spans="1:25" s="167" customFormat="1" ht="15" customHeight="1">
      <c r="A189" s="167" t="s">
        <v>3274</v>
      </c>
      <c r="C189" s="61" t="s">
        <v>3690</v>
      </c>
      <c r="E189" s="61" t="s">
        <v>6988</v>
      </c>
      <c r="F189" s="85" t="s">
        <v>3547</v>
      </c>
      <c r="G189" s="104" t="s">
        <v>3270</v>
      </c>
      <c r="H189" s="61" t="s">
        <v>12594</v>
      </c>
      <c r="J189" s="63" t="str">
        <f t="shared" si="33"/>
        <v>IC.EV.090604</v>
      </c>
      <c r="K189" s="61" t="s">
        <v>2379</v>
      </c>
      <c r="L189" s="167" t="str">
        <f t="shared" si="34"/>
        <v>Internal Jugular Vein Left</v>
      </c>
      <c r="M189" s="168" t="str">
        <f t="shared" si="35"/>
        <v>PI.IC.EV.090604.01</v>
      </c>
      <c r="N189" s="168"/>
      <c r="O189" s="168" t="str">
        <f t="shared" si="36"/>
        <v>PH.IC.EV.090604.01</v>
      </c>
      <c r="Q189" s="168" t="str">
        <f t="shared" si="37"/>
        <v>CL.IC.EV.090604.01</v>
      </c>
    </row>
    <row r="190" spans="1:25" s="167" customFormat="1" ht="15" customHeight="1">
      <c r="A190" s="167" t="s">
        <v>3274</v>
      </c>
      <c r="C190" s="61" t="s">
        <v>3690</v>
      </c>
      <c r="E190" s="61" t="s">
        <v>6988</v>
      </c>
      <c r="F190" s="85" t="s">
        <v>3547</v>
      </c>
      <c r="G190" s="104" t="s">
        <v>3271</v>
      </c>
      <c r="H190" s="61" t="s">
        <v>6291</v>
      </c>
      <c r="J190" s="63" t="str">
        <f t="shared" si="33"/>
        <v>IC.EV.090605</v>
      </c>
      <c r="K190" s="61" t="s">
        <v>2379</v>
      </c>
      <c r="L190" s="167" t="str">
        <f t="shared" si="34"/>
        <v>Femoral Vein Right</v>
      </c>
      <c r="M190" s="168" t="str">
        <f t="shared" si="35"/>
        <v>PI.IC.EV.090605.01</v>
      </c>
      <c r="N190" s="168"/>
      <c r="O190" s="168" t="str">
        <f t="shared" si="36"/>
        <v>PH.IC.EV.090605.01</v>
      </c>
      <c r="Q190" s="168" t="str">
        <f t="shared" si="37"/>
        <v>CL.IC.EV.090605.01</v>
      </c>
    </row>
    <row r="191" spans="1:25" s="167" customFormat="1" ht="15" customHeight="1">
      <c r="A191" s="167" t="s">
        <v>3274</v>
      </c>
      <c r="C191" s="61" t="s">
        <v>3690</v>
      </c>
      <c r="E191" s="61" t="s">
        <v>6988</v>
      </c>
      <c r="F191" s="85" t="s">
        <v>3547</v>
      </c>
      <c r="G191" s="104" t="s">
        <v>3272</v>
      </c>
      <c r="H191" s="61" t="s">
        <v>6988</v>
      </c>
      <c r="J191" s="63" t="str">
        <f t="shared" si="33"/>
        <v>IC.EV.090606</v>
      </c>
      <c r="K191" s="61" t="s">
        <v>2379</v>
      </c>
      <c r="L191" s="167" t="str">
        <f t="shared" si="34"/>
        <v>Femoral Vein Left</v>
      </c>
      <c r="M191" s="168" t="str">
        <f t="shared" si="35"/>
        <v>PI.IC.EV.090606.01</v>
      </c>
      <c r="N191" s="168"/>
      <c r="O191" s="168" t="str">
        <f t="shared" si="36"/>
        <v>PH.IC.EV.090606.01</v>
      </c>
      <c r="Q191" s="168" t="str">
        <f t="shared" si="37"/>
        <v>CL.IC.EV.090606.01</v>
      </c>
    </row>
    <row r="192" spans="1:25" s="167" customFormat="1" ht="15">
      <c r="A192" s="46" t="s">
        <v>12346</v>
      </c>
      <c r="B192" s="46"/>
      <c r="C192" s="47" t="s">
        <v>11639</v>
      </c>
      <c r="D192" s="46"/>
      <c r="E192" s="47" t="s">
        <v>12212</v>
      </c>
      <c r="F192" s="106" t="s">
        <v>3547</v>
      </c>
      <c r="G192" s="107" t="s">
        <v>12160</v>
      </c>
      <c r="H192" s="47" t="s">
        <v>12225</v>
      </c>
      <c r="J192" s="63" t="str">
        <f>CONCATENATE("IC.EV.",C192,E192,H192)</f>
        <v>IC.EV.090607</v>
      </c>
      <c r="K192" s="61" t="s">
        <v>2311</v>
      </c>
      <c r="L192" s="167" t="str">
        <f>G192</f>
        <v>Antecubital Right</v>
      </c>
      <c r="M192" s="168" t="str">
        <f>CONCATENATE("PI.",J192,".",K192)</f>
        <v>PI.IC.EV.090607.01</v>
      </c>
      <c r="N192" s="168"/>
      <c r="O192" s="168" t="str">
        <f>CONCATENATE("PH.",J192,".",K192)</f>
        <v>PH.IC.EV.090607.01</v>
      </c>
      <c r="Q192" s="168" t="str">
        <f>CONCATENATE("CL.",J192,".",K192)</f>
        <v>CL.IC.EV.090607.01</v>
      </c>
      <c r="X192" s="167" t="s">
        <v>12164</v>
      </c>
      <c r="Y192" s="167">
        <v>1099</v>
      </c>
    </row>
    <row r="193" spans="1:33" s="167" customFormat="1" ht="15">
      <c r="A193" s="46" t="s">
        <v>12346</v>
      </c>
      <c r="B193" s="46"/>
      <c r="C193" s="47" t="s">
        <v>11639</v>
      </c>
      <c r="D193" s="46"/>
      <c r="E193" s="47" t="s">
        <v>12212</v>
      </c>
      <c r="F193" s="106" t="s">
        <v>3547</v>
      </c>
      <c r="G193" s="107" t="s">
        <v>12161</v>
      </c>
      <c r="H193" s="47" t="s">
        <v>11638</v>
      </c>
      <c r="J193" s="63" t="str">
        <f>CONCATENATE("IC.EV.",C193,E193,H193)</f>
        <v>IC.EV.090608</v>
      </c>
      <c r="K193" s="61" t="s">
        <v>2311</v>
      </c>
      <c r="L193" s="167" t="str">
        <f>G193</f>
        <v>Antecubital Left</v>
      </c>
      <c r="M193" s="168" t="str">
        <f>CONCATENATE("PI.",J193,".",K193)</f>
        <v>PI.IC.EV.090608.01</v>
      </c>
      <c r="N193" s="168"/>
      <c r="O193" s="168" t="str">
        <f>CONCATENATE("PH.",J193,".",K193)</f>
        <v>PH.IC.EV.090608.01</v>
      </c>
      <c r="Q193" s="168" t="str">
        <f>CONCATENATE("CL.",J193,".",K193)</f>
        <v>CL.IC.EV.090608.01</v>
      </c>
      <c r="X193" s="167" t="s">
        <v>12164</v>
      </c>
      <c r="Y193" s="167">
        <v>1099</v>
      </c>
    </row>
    <row r="194" spans="1:33" s="167" customFormat="1" ht="15">
      <c r="A194" s="46" t="s">
        <v>12346</v>
      </c>
      <c r="B194" s="46"/>
      <c r="C194" s="47" t="s">
        <v>11639</v>
      </c>
      <c r="D194" s="46"/>
      <c r="E194" s="47" t="s">
        <v>12212</v>
      </c>
      <c r="F194" s="106" t="s">
        <v>3547</v>
      </c>
      <c r="G194" s="107" t="s">
        <v>12162</v>
      </c>
      <c r="H194" s="47" t="s">
        <v>11639</v>
      </c>
      <c r="J194" s="63" t="str">
        <f>CONCATENATE("IC.EV.",C194,E194,H194)</f>
        <v>IC.EV.090609</v>
      </c>
      <c r="K194" s="61" t="s">
        <v>2311</v>
      </c>
      <c r="L194" s="167" t="str">
        <f>G194</f>
        <v>Upper Arm Right</v>
      </c>
      <c r="M194" s="168" t="str">
        <f>CONCATENATE("PI.",J194,".",K194)</f>
        <v>PI.IC.EV.090609.01</v>
      </c>
      <c r="N194" s="168"/>
      <c r="O194" s="168" t="str">
        <f>CONCATENATE("PH.",J194,".",K194)</f>
        <v>PH.IC.EV.090609.01</v>
      </c>
      <c r="Q194" s="168" t="str">
        <f>CONCATENATE("CL.",J194,".",K194)</f>
        <v>CL.IC.EV.090609.01</v>
      </c>
      <c r="X194" s="167" t="s">
        <v>12164</v>
      </c>
      <c r="Y194" s="167">
        <v>1099</v>
      </c>
    </row>
    <row r="195" spans="1:33" s="167" customFormat="1" ht="15">
      <c r="A195" s="46" t="s">
        <v>12346</v>
      </c>
      <c r="B195" s="46"/>
      <c r="C195" s="47" t="s">
        <v>11639</v>
      </c>
      <c r="D195" s="46"/>
      <c r="E195" s="47" t="s">
        <v>12212</v>
      </c>
      <c r="F195" s="106" t="s">
        <v>3547</v>
      </c>
      <c r="G195" s="107" t="s">
        <v>12163</v>
      </c>
      <c r="H195" s="47" t="s">
        <v>11829</v>
      </c>
      <c r="J195" s="63" t="str">
        <f>CONCATENATE("IC.EV.",C195,E195,H195)</f>
        <v>IC.EV.090610</v>
      </c>
      <c r="K195" s="61" t="s">
        <v>2311</v>
      </c>
      <c r="L195" s="167" t="str">
        <f>G195</f>
        <v>Upper Arm Left</v>
      </c>
      <c r="M195" s="168" t="str">
        <f>CONCATENATE("PI.",J195,".",K195)</f>
        <v>PI.IC.EV.090610.01</v>
      </c>
      <c r="N195" s="168"/>
      <c r="O195" s="168" t="str">
        <f>CONCATENATE("PH.",J195,".",K195)</f>
        <v>PH.IC.EV.090610.01</v>
      </c>
      <c r="Q195" s="168" t="str">
        <f>CONCATENATE("CL.",J195,".",K195)</f>
        <v>CL.IC.EV.090610.01</v>
      </c>
      <c r="X195" s="167" t="s">
        <v>12164</v>
      </c>
      <c r="Y195" s="167">
        <v>1099</v>
      </c>
    </row>
    <row r="196" spans="1:33" s="167" customFormat="1" ht="15">
      <c r="A196" s="46" t="s">
        <v>12346</v>
      </c>
      <c r="B196" s="46"/>
      <c r="C196" s="47" t="s">
        <v>11639</v>
      </c>
      <c r="D196" s="46"/>
      <c r="E196" s="47" t="s">
        <v>12212</v>
      </c>
      <c r="F196" s="106" t="s">
        <v>3547</v>
      </c>
      <c r="G196" s="107" t="s">
        <v>12170</v>
      </c>
      <c r="H196" s="47" t="s">
        <v>12099</v>
      </c>
      <c r="J196" s="63" t="str">
        <f>CONCATENATE("IC.EV.",C196,E196,H196)</f>
        <v>IC.EV.090611</v>
      </c>
      <c r="K196" s="61" t="s">
        <v>2311</v>
      </c>
      <c r="L196" s="167" t="str">
        <f>G196</f>
        <v>Not Applicable</v>
      </c>
      <c r="M196" s="168" t="str">
        <f>CONCATENATE("PI.",J196,".",K196)</f>
        <v>PI.IC.EV.090611.01</v>
      </c>
      <c r="N196" s="168"/>
      <c r="O196" s="168" t="str">
        <f>CONCATENATE("PH.",J196,".",K196)</f>
        <v>PH.IC.EV.090611.01</v>
      </c>
      <c r="Q196" s="168" t="str">
        <f>CONCATENATE("CL.",J196,".",K196)</f>
        <v>CL.IC.EV.090611.01</v>
      </c>
      <c r="AF196" s="167" t="s">
        <v>12773</v>
      </c>
      <c r="AG196" s="167">
        <v>1404</v>
      </c>
    </row>
    <row r="197" spans="1:33" s="167" customFormat="1" ht="15" customHeight="1">
      <c r="A197" s="167" t="s">
        <v>3274</v>
      </c>
      <c r="C197" s="61" t="s">
        <v>3690</v>
      </c>
      <c r="D197" s="167" t="s">
        <v>3151</v>
      </c>
      <c r="E197" s="61" t="s">
        <v>6317</v>
      </c>
      <c r="F197" s="85" t="s">
        <v>3547</v>
      </c>
      <c r="G197" s="104" t="s">
        <v>3152</v>
      </c>
      <c r="H197" s="61" t="s">
        <v>2379</v>
      </c>
      <c r="J197" s="63" t="str">
        <f t="shared" si="33"/>
        <v>IC.EV.090701</v>
      </c>
      <c r="K197" s="61" t="s">
        <v>2379</v>
      </c>
      <c r="L197" s="167" t="str">
        <f t="shared" si="34"/>
        <v>Emergent insertion</v>
      </c>
      <c r="M197" s="168" t="str">
        <f t="shared" si="35"/>
        <v>PI.IC.EV.090701.01</v>
      </c>
      <c r="N197" s="168"/>
      <c r="O197" s="168" t="str">
        <f t="shared" si="36"/>
        <v>PH.IC.EV.090701.01</v>
      </c>
      <c r="Q197" s="168" t="str">
        <f t="shared" si="37"/>
        <v>CL.IC.EV.090701.01</v>
      </c>
    </row>
    <row r="198" spans="1:33" s="167" customFormat="1" ht="15" customHeight="1">
      <c r="A198" s="167" t="s">
        <v>3274</v>
      </c>
      <c r="C198" s="61" t="s">
        <v>3690</v>
      </c>
      <c r="E198" s="61" t="s">
        <v>6317</v>
      </c>
      <c r="F198" s="85" t="s">
        <v>3547</v>
      </c>
      <c r="G198" s="104" t="s">
        <v>3153</v>
      </c>
      <c r="H198" s="61" t="s">
        <v>12182</v>
      </c>
      <c r="J198" s="63" t="str">
        <f t="shared" si="33"/>
        <v>IC.EV.090702</v>
      </c>
      <c r="K198" s="61" t="s">
        <v>2379</v>
      </c>
      <c r="L198" s="167" t="str">
        <f t="shared" si="34"/>
        <v>Non-emergent insertion</v>
      </c>
      <c r="M198" s="168" t="str">
        <f t="shared" si="35"/>
        <v>PI.IC.EV.090702.01</v>
      </c>
      <c r="N198" s="168"/>
      <c r="O198" s="168" t="str">
        <f t="shared" si="36"/>
        <v>PH.IC.EV.090702.01</v>
      </c>
      <c r="Q198" s="168" t="str">
        <f t="shared" si="37"/>
        <v>CL.IC.EV.090702.01</v>
      </c>
    </row>
    <row r="199" spans="1:33" s="167" customFormat="1" ht="15" customHeight="1">
      <c r="A199" s="167" t="s">
        <v>3274</v>
      </c>
      <c r="C199" s="61" t="s">
        <v>3690</v>
      </c>
      <c r="E199" s="61" t="s">
        <v>6317</v>
      </c>
      <c r="F199" s="85" t="s">
        <v>3547</v>
      </c>
      <c r="G199" s="104" t="s">
        <v>11660</v>
      </c>
      <c r="H199" s="61" t="s">
        <v>12592</v>
      </c>
      <c r="J199" s="63" t="str">
        <f t="shared" si="33"/>
        <v>IC.EV.090703</v>
      </c>
      <c r="K199" s="61" t="s">
        <v>2379</v>
      </c>
      <c r="L199" s="167" t="str">
        <f t="shared" si="34"/>
        <v>Change over wire</v>
      </c>
      <c r="M199" s="168" t="str">
        <f t="shared" si="35"/>
        <v>PI.IC.EV.090703.01</v>
      </c>
      <c r="N199" s="168"/>
      <c r="O199" s="168" t="str">
        <f t="shared" si="36"/>
        <v>PH.IC.EV.090703.01</v>
      </c>
      <c r="Q199" s="168" t="str">
        <f t="shared" si="37"/>
        <v>CL.IC.EV.090703.01</v>
      </c>
    </row>
    <row r="200" spans="1:33" s="167" customFormat="1" ht="15" customHeight="1">
      <c r="A200" s="167" t="s">
        <v>3274</v>
      </c>
      <c r="C200" s="61" t="s">
        <v>3690</v>
      </c>
      <c r="E200" s="61" t="s">
        <v>6317</v>
      </c>
      <c r="F200" s="85" t="s">
        <v>3547</v>
      </c>
      <c r="G200" s="104" t="s">
        <v>3154</v>
      </c>
      <c r="H200" s="61" t="s">
        <v>12594</v>
      </c>
      <c r="J200" s="63" t="str">
        <f t="shared" si="33"/>
        <v>IC.EV.090704</v>
      </c>
      <c r="K200" s="61" t="s">
        <v>2379</v>
      </c>
      <c r="L200" s="167" t="str">
        <f t="shared" si="34"/>
        <v>Pre-existing infection</v>
      </c>
      <c r="M200" s="168" t="str">
        <f t="shared" si="35"/>
        <v>PI.IC.EV.090704.01</v>
      </c>
      <c r="N200" s="168"/>
      <c r="O200" s="168" t="str">
        <f t="shared" si="36"/>
        <v>PH.IC.EV.090704.01</v>
      </c>
      <c r="Q200" s="168" t="str">
        <f t="shared" si="37"/>
        <v>CL.IC.EV.090704.01</v>
      </c>
    </row>
    <row r="201" spans="1:33" s="167" customFormat="1" ht="15" customHeight="1">
      <c r="A201" s="167" t="s">
        <v>3274</v>
      </c>
      <c r="C201" s="61" t="s">
        <v>3690</v>
      </c>
      <c r="E201" s="61" t="s">
        <v>6317</v>
      </c>
      <c r="F201" s="85" t="s">
        <v>3547</v>
      </c>
      <c r="G201" s="104" t="s">
        <v>3155</v>
      </c>
      <c r="H201" s="61" t="s">
        <v>6291</v>
      </c>
      <c r="J201" s="63" t="str">
        <f t="shared" si="33"/>
        <v>IC.EV.090705</v>
      </c>
      <c r="K201" s="61" t="s">
        <v>2379</v>
      </c>
      <c r="L201" s="167" t="str">
        <f t="shared" si="34"/>
        <v>Unsuccessful</v>
      </c>
      <c r="M201" s="168" t="str">
        <f t="shared" si="35"/>
        <v>PI.IC.EV.090705.01</v>
      </c>
      <c r="N201" s="168"/>
      <c r="O201" s="168" t="str">
        <f t="shared" si="36"/>
        <v>PH.IC.EV.090705.01</v>
      </c>
      <c r="Q201" s="168" t="str">
        <f t="shared" si="37"/>
        <v>CL.IC.EV.090705.01</v>
      </c>
      <c r="R201" s="167" t="s">
        <v>4415</v>
      </c>
      <c r="S201" s="167">
        <v>957</v>
      </c>
    </row>
    <row r="202" spans="1:33" s="167" customFormat="1" ht="15" customHeight="1">
      <c r="A202" s="167" t="s">
        <v>3274</v>
      </c>
      <c r="C202" s="61" t="s">
        <v>3690</v>
      </c>
      <c r="E202" s="61" t="s">
        <v>6317</v>
      </c>
      <c r="F202" s="85" t="s">
        <v>3547</v>
      </c>
      <c r="G202" s="104" t="s">
        <v>3156</v>
      </c>
      <c r="H202" s="61" t="s">
        <v>6988</v>
      </c>
      <c r="J202" s="63" t="str">
        <f t="shared" si="33"/>
        <v>IC.EV.090706</v>
      </c>
      <c r="K202" s="61" t="s">
        <v>2379</v>
      </c>
      <c r="L202" s="167" t="str">
        <f t="shared" si="34"/>
        <v>New Line</v>
      </c>
      <c r="M202" s="168" t="str">
        <f t="shared" si="35"/>
        <v>PI.IC.EV.090706.01</v>
      </c>
      <c r="N202" s="168"/>
      <c r="O202" s="168" t="str">
        <f t="shared" si="36"/>
        <v>PH.IC.EV.090706.01</v>
      </c>
      <c r="Q202" s="168" t="str">
        <f t="shared" si="37"/>
        <v>CL.IC.EV.090706.01</v>
      </c>
      <c r="R202" s="167" t="s">
        <v>4415</v>
      </c>
      <c r="S202" s="167">
        <v>958</v>
      </c>
    </row>
    <row r="203" spans="1:33" s="167" customFormat="1" ht="15" customHeight="1">
      <c r="A203" s="167" t="s">
        <v>3274</v>
      </c>
      <c r="C203" s="61" t="s">
        <v>3690</v>
      </c>
      <c r="E203" s="61" t="s">
        <v>6317</v>
      </c>
      <c r="F203" s="85" t="s">
        <v>3547</v>
      </c>
      <c r="G203" s="104" t="s">
        <v>3276</v>
      </c>
      <c r="H203" s="61" t="s">
        <v>6317</v>
      </c>
      <c r="J203" s="63" t="str">
        <f t="shared" si="33"/>
        <v>IC.EV.090707</v>
      </c>
      <c r="K203" s="61" t="s">
        <v>2379</v>
      </c>
      <c r="L203" s="167" t="str">
        <f t="shared" si="34"/>
        <v>Sterile field maintained throughout procedure</v>
      </c>
      <c r="M203" s="168" t="str">
        <f t="shared" si="35"/>
        <v>PI.IC.EV.090707.01</v>
      </c>
      <c r="N203" s="168"/>
      <c r="O203" s="168" t="str">
        <f t="shared" si="36"/>
        <v>PH.IC.EV.090707.01</v>
      </c>
      <c r="Q203" s="168" t="str">
        <f t="shared" si="37"/>
        <v>CL.IC.EV.090707.01</v>
      </c>
      <c r="R203" s="167" t="s">
        <v>4415</v>
      </c>
      <c r="S203" s="167">
        <v>959</v>
      </c>
    </row>
    <row r="204" spans="1:33" s="167" customFormat="1" ht="15" customHeight="1">
      <c r="A204" s="167" t="s">
        <v>3274</v>
      </c>
      <c r="B204" s="167" t="s">
        <v>3277</v>
      </c>
      <c r="C204" s="61" t="s">
        <v>3188</v>
      </c>
      <c r="D204" s="167" t="s">
        <v>3278</v>
      </c>
      <c r="E204" s="61" t="s">
        <v>2379</v>
      </c>
      <c r="F204" s="85" t="s">
        <v>3279</v>
      </c>
      <c r="G204" s="104" t="s">
        <v>3275</v>
      </c>
      <c r="H204" s="61" t="s">
        <v>2379</v>
      </c>
      <c r="J204" s="63" t="str">
        <f t="shared" si="33"/>
        <v>IC.EV.100101</v>
      </c>
      <c r="K204" s="61" t="s">
        <v>2379</v>
      </c>
      <c r="L204" s="167" t="str">
        <f t="shared" si="34"/>
        <v>12 lead EKG performed</v>
      </c>
      <c r="M204" s="168" t="str">
        <f t="shared" si="35"/>
        <v>PI.IC.EV.100101.01</v>
      </c>
      <c r="N204" s="168"/>
      <c r="O204" s="168" t="str">
        <f t="shared" si="36"/>
        <v>PH.IC.EV.100101.01</v>
      </c>
      <c r="Q204" s="168" t="str">
        <f t="shared" si="37"/>
        <v>CL.IC.EV.100101.01</v>
      </c>
    </row>
    <row r="205" spans="1:33" s="167" customFormat="1" ht="15" customHeight="1">
      <c r="A205" s="167" t="s">
        <v>3274</v>
      </c>
      <c r="C205" s="61" t="s">
        <v>3188</v>
      </c>
      <c r="E205" s="61" t="s">
        <v>2379</v>
      </c>
      <c r="F205" s="85" t="s">
        <v>3279</v>
      </c>
      <c r="G205" s="104" t="s">
        <v>3380</v>
      </c>
      <c r="H205" s="61" t="s">
        <v>12182</v>
      </c>
      <c r="J205" s="63" t="str">
        <f t="shared" si="33"/>
        <v>IC.EV.100102</v>
      </c>
      <c r="K205" s="61" t="s">
        <v>12430</v>
      </c>
      <c r="L205" s="167" t="str">
        <f t="shared" si="34"/>
        <v>Provider notified:</v>
      </c>
      <c r="M205" s="168" t="str">
        <f t="shared" si="35"/>
        <v>PI.IC.EV.100102.02</v>
      </c>
      <c r="N205" s="168"/>
      <c r="O205" s="168" t="str">
        <f t="shared" si="36"/>
        <v>PH.IC.EV.100102.02</v>
      </c>
      <c r="Q205" s="168" t="str">
        <f t="shared" si="37"/>
        <v>CL.IC.EV.100102.02</v>
      </c>
      <c r="R205" s="167" t="s">
        <v>4415</v>
      </c>
      <c r="S205" s="167">
        <v>169</v>
      </c>
    </row>
    <row r="206" spans="1:33" s="167" customFormat="1" ht="15" customHeight="1">
      <c r="A206" s="167" t="s">
        <v>3274</v>
      </c>
      <c r="C206" s="61" t="s">
        <v>3188</v>
      </c>
      <c r="E206" s="61" t="s">
        <v>2379</v>
      </c>
      <c r="F206" s="85" t="s">
        <v>3279</v>
      </c>
      <c r="G206" s="104" t="s">
        <v>3381</v>
      </c>
      <c r="H206" s="61" t="s">
        <v>12592</v>
      </c>
      <c r="J206" s="63" t="str">
        <f t="shared" si="33"/>
        <v>IC.EV.100103</v>
      </c>
      <c r="K206" s="61" t="s">
        <v>2379</v>
      </c>
      <c r="L206" s="167" t="str">
        <f t="shared" si="34"/>
        <v>Oxygenated with:</v>
      </c>
      <c r="M206" s="168" t="str">
        <f t="shared" si="35"/>
        <v>PI.IC.EV.100103.01</v>
      </c>
      <c r="N206" s="168"/>
      <c r="O206" s="168" t="str">
        <f t="shared" si="36"/>
        <v>PH.IC.EV.100103.01</v>
      </c>
      <c r="Q206" s="168" t="str">
        <f t="shared" si="37"/>
        <v>CL.IC.EV.100103.01</v>
      </c>
      <c r="R206" s="167" t="s">
        <v>4415</v>
      </c>
      <c r="S206" s="167">
        <v>174</v>
      </c>
    </row>
    <row r="207" spans="1:33" s="167" customFormat="1" ht="15" customHeight="1">
      <c r="A207" s="167" t="s">
        <v>3274</v>
      </c>
      <c r="C207" s="61" t="s">
        <v>3188</v>
      </c>
      <c r="E207" s="61" t="s">
        <v>2379</v>
      </c>
      <c r="F207" s="85" t="s">
        <v>3279</v>
      </c>
      <c r="G207" s="104" t="s">
        <v>3382</v>
      </c>
      <c r="H207" s="61" t="s">
        <v>12594</v>
      </c>
      <c r="J207" s="63" t="str">
        <f t="shared" si="33"/>
        <v>IC.EV.100104</v>
      </c>
      <c r="K207" s="61" t="s">
        <v>2379</v>
      </c>
      <c r="L207" s="167" t="str">
        <f t="shared" si="34"/>
        <v>Lab drawn and sent for:</v>
      </c>
      <c r="M207" s="168" t="str">
        <f t="shared" si="35"/>
        <v>PI.IC.EV.100104.01</v>
      </c>
      <c r="N207" s="168"/>
      <c r="O207" s="168" t="str">
        <f t="shared" si="36"/>
        <v>PH.IC.EV.100104.01</v>
      </c>
      <c r="Q207" s="168" t="str">
        <f t="shared" si="37"/>
        <v>CL.IC.EV.100104.01</v>
      </c>
      <c r="R207" s="167" t="s">
        <v>4415</v>
      </c>
      <c r="S207" s="167">
        <v>175</v>
      </c>
    </row>
    <row r="208" spans="1:33" s="167" customFormat="1" ht="15" customHeight="1">
      <c r="A208" s="167" t="s">
        <v>82</v>
      </c>
      <c r="C208" s="61" t="s">
        <v>772</v>
      </c>
      <c r="E208" s="61" t="s">
        <v>1</v>
      </c>
      <c r="F208" s="85" t="s">
        <v>3279</v>
      </c>
      <c r="G208" s="104" t="s">
        <v>3383</v>
      </c>
      <c r="H208" s="61" t="s">
        <v>6291</v>
      </c>
      <c r="J208" s="63" t="str">
        <f t="shared" ref="J208" si="38">CONCATENATE("IC.EV.",C208,E208,H208)</f>
        <v>IC.EV.100105</v>
      </c>
      <c r="K208" s="61" t="s">
        <v>12175</v>
      </c>
      <c r="L208" s="167" t="str">
        <f t="shared" ref="L208" si="39">G208</f>
        <v>Cardiac enzymes sent</v>
      </c>
      <c r="M208" s="168" t="str">
        <f t="shared" ref="M208" si="40">CONCATENATE("PI.",J208,".",K208)</f>
        <v>PI.IC.EV.100105.01</v>
      </c>
      <c r="N208" s="168"/>
      <c r="O208" s="168" t="str">
        <f t="shared" ref="O208" si="41">CONCATENATE("PH.",J208,".",K208)</f>
        <v>PH.IC.EV.100105.01</v>
      </c>
      <c r="Q208" s="168" t="str">
        <f t="shared" ref="Q208" si="42">CONCATENATE("CL.",J208,".",K208)</f>
        <v>CL.IC.EV.100105.01</v>
      </c>
      <c r="R208" s="167" t="s">
        <v>73</v>
      </c>
      <c r="S208" s="167">
        <v>177</v>
      </c>
    </row>
    <row r="209" spans="1:45" s="138" customFormat="1" ht="15" customHeight="1">
      <c r="A209" s="138" t="s">
        <v>3274</v>
      </c>
      <c r="C209" s="150" t="s">
        <v>3188</v>
      </c>
      <c r="E209" s="150" t="s">
        <v>2379</v>
      </c>
      <c r="F209" s="183" t="s">
        <v>3279</v>
      </c>
      <c r="G209" s="184" t="s">
        <v>14463</v>
      </c>
      <c r="H209" s="150" t="s">
        <v>12212</v>
      </c>
      <c r="J209" s="152" t="str">
        <f t="shared" si="33"/>
        <v>IC.EV.100106</v>
      </c>
      <c r="K209" s="150" t="s">
        <v>12175</v>
      </c>
      <c r="L209" s="138" t="str">
        <f t="shared" si="34"/>
        <v>EKG leads changed</v>
      </c>
      <c r="M209" s="153" t="str">
        <f t="shared" si="35"/>
        <v>PI.IC.EV.100106.01</v>
      </c>
      <c r="N209" s="153"/>
      <c r="O209" s="153" t="str">
        <f t="shared" si="36"/>
        <v>PH.IC.EV.100106.01</v>
      </c>
      <c r="Q209" s="153" t="str">
        <f t="shared" si="37"/>
        <v>CL.IC.EV.100106.01</v>
      </c>
      <c r="AR209" s="138" t="s">
        <v>12773</v>
      </c>
      <c r="AS209" s="138">
        <v>1665</v>
      </c>
    </row>
    <row r="210" spans="1:45" s="167" customFormat="1" ht="15" customHeight="1">
      <c r="A210" s="167" t="s">
        <v>82</v>
      </c>
      <c r="C210" s="61" t="s">
        <v>772</v>
      </c>
      <c r="D210" s="167" t="s">
        <v>3243</v>
      </c>
      <c r="E210" s="61" t="s">
        <v>12182</v>
      </c>
      <c r="F210" s="85" t="s">
        <v>3279</v>
      </c>
      <c r="G210" s="104" t="s">
        <v>3384</v>
      </c>
      <c r="H210" s="61" t="s">
        <v>1</v>
      </c>
      <c r="J210" s="63" t="str">
        <f t="shared" ref="J210" si="43">CONCATENATE("IC.EV.",C210,E210,H210)</f>
        <v>IC.EV.100201</v>
      </c>
      <c r="K210" s="61" t="s">
        <v>1</v>
      </c>
      <c r="L210" s="167" t="str">
        <f t="shared" ref="L210" si="44">G210</f>
        <v>Lab drawn and sent for:</v>
      </c>
      <c r="M210" s="168" t="str">
        <f t="shared" ref="M210" si="45">CONCATENATE("PI.",J210,".",K210)</f>
        <v>PI.IC.EV.100201.01</v>
      </c>
      <c r="N210" s="168"/>
      <c r="O210" s="168" t="str">
        <f t="shared" ref="O210" si="46">CONCATENATE("PH.",J210,".",K210)</f>
        <v>PH.IC.EV.100201.01</v>
      </c>
      <c r="Q210" s="168" t="str">
        <f t="shared" ref="Q210" si="47">CONCATENATE("CL.",J210,".",K210)</f>
        <v>CL.IC.EV.100201.01</v>
      </c>
    </row>
    <row r="211" spans="1:45" s="167" customFormat="1" ht="15" customHeight="1">
      <c r="A211" s="167" t="s">
        <v>3274</v>
      </c>
      <c r="B211" s="167" t="s">
        <v>3165</v>
      </c>
      <c r="C211" s="61" t="s">
        <v>5749</v>
      </c>
      <c r="D211" s="167" t="s">
        <v>3165</v>
      </c>
      <c r="E211" s="61" t="s">
        <v>2379</v>
      </c>
      <c r="F211" s="85" t="s">
        <v>3166</v>
      </c>
      <c r="G211" s="104" t="s">
        <v>3074</v>
      </c>
      <c r="H211" s="61" t="s">
        <v>2379</v>
      </c>
      <c r="J211" s="63" t="str">
        <f t="shared" si="33"/>
        <v>IC.EV.110101</v>
      </c>
      <c r="K211" s="61" t="s">
        <v>2379</v>
      </c>
      <c r="L211" s="167" t="str">
        <f t="shared" si="34"/>
        <v>Patient care handoff</v>
      </c>
      <c r="M211" s="168" t="str">
        <f t="shared" si="35"/>
        <v>PI.IC.EV.110101.01</v>
      </c>
      <c r="N211" s="168"/>
      <c r="O211" s="168" t="str">
        <f t="shared" si="36"/>
        <v>PH.IC.EV.110101.01</v>
      </c>
      <c r="Q211" s="168" t="str">
        <f t="shared" si="37"/>
        <v>CL.IC.EV.110101.01</v>
      </c>
    </row>
    <row r="212" spans="1:45" s="167" customFormat="1" ht="15" customHeight="1">
      <c r="A212" s="167" t="s">
        <v>3274</v>
      </c>
      <c r="C212" s="61" t="s">
        <v>5749</v>
      </c>
      <c r="E212" s="61" t="s">
        <v>2379</v>
      </c>
      <c r="F212" s="85" t="s">
        <v>3166</v>
      </c>
      <c r="G212" s="104" t="s">
        <v>3417</v>
      </c>
      <c r="H212" s="61" t="s">
        <v>12182</v>
      </c>
      <c r="J212" s="63" t="str">
        <f t="shared" si="33"/>
        <v>IC.EV.110102</v>
      </c>
      <c r="K212" s="61" t="s">
        <v>2379</v>
      </c>
      <c r="L212" s="167" t="str">
        <f t="shared" si="34"/>
        <v>Co-Signature-orientee documentation</v>
      </c>
      <c r="M212" s="168" t="str">
        <f t="shared" si="35"/>
        <v>PI.IC.EV.110102.01</v>
      </c>
      <c r="N212" s="168"/>
      <c r="O212" s="168" t="str">
        <f t="shared" si="36"/>
        <v>PH.IC.EV.110102.01</v>
      </c>
      <c r="Q212" s="168" t="str">
        <f t="shared" si="37"/>
        <v>CL.IC.EV.110102.01</v>
      </c>
    </row>
    <row r="213" spans="1:45" s="167" customFormat="1" ht="15" customHeight="1">
      <c r="A213" s="167" t="s">
        <v>3274</v>
      </c>
      <c r="C213" s="61" t="s">
        <v>5749</v>
      </c>
      <c r="E213" s="61" t="s">
        <v>2379</v>
      </c>
      <c r="F213" s="85" t="s">
        <v>3166</v>
      </c>
      <c r="G213" s="104" t="s">
        <v>3418</v>
      </c>
      <c r="H213" s="61" t="s">
        <v>12592</v>
      </c>
      <c r="J213" s="63" t="str">
        <f t="shared" si="33"/>
        <v>IC.EV.110103</v>
      </c>
      <c r="K213" s="61" t="s">
        <v>2379</v>
      </c>
      <c r="L213" s="167" t="str">
        <f t="shared" si="34"/>
        <v>Co-Signature-student nurse documentation</v>
      </c>
      <c r="M213" s="168" t="str">
        <f t="shared" si="35"/>
        <v>PI.IC.EV.110103.01</v>
      </c>
      <c r="N213" s="168"/>
      <c r="O213" s="168" t="str">
        <f t="shared" si="36"/>
        <v>PH.IC.EV.110103.01</v>
      </c>
      <c r="Q213" s="168" t="str">
        <f t="shared" si="37"/>
        <v>CL.IC.EV.110103.01</v>
      </c>
    </row>
    <row r="214" spans="1:45" s="167" customFormat="1" ht="15" customHeight="1">
      <c r="A214" s="167" t="s">
        <v>3274</v>
      </c>
      <c r="C214" s="61" t="s">
        <v>5749</v>
      </c>
      <c r="E214" s="61" t="s">
        <v>2379</v>
      </c>
      <c r="F214" s="85" t="s">
        <v>3166</v>
      </c>
      <c r="G214" s="104" t="s">
        <v>3207</v>
      </c>
      <c r="H214" s="61" t="s">
        <v>12594</v>
      </c>
      <c r="J214" s="63" t="str">
        <f t="shared" si="33"/>
        <v>IC.EV.110104</v>
      </c>
      <c r="K214" s="61" t="s">
        <v>2379</v>
      </c>
      <c r="L214" s="167" t="str">
        <f t="shared" si="34"/>
        <v>Anticoagulant- cosignature verification of dosage and route</v>
      </c>
      <c r="M214" s="168" t="str">
        <f t="shared" si="35"/>
        <v>PI.IC.EV.110104.01</v>
      </c>
      <c r="N214" s="168"/>
      <c r="O214" s="168" t="str">
        <f t="shared" si="36"/>
        <v>PH.IC.EV.110104.01</v>
      </c>
      <c r="Q214" s="168" t="str">
        <f t="shared" si="37"/>
        <v>CL.IC.EV.110104.01</v>
      </c>
    </row>
    <row r="215" spans="1:45" s="167" customFormat="1" ht="15" customHeight="1">
      <c r="A215" s="167" t="s">
        <v>3274</v>
      </c>
      <c r="C215" s="61" t="s">
        <v>5749</v>
      </c>
      <c r="E215" s="61" t="s">
        <v>2379</v>
      </c>
      <c r="F215" s="85" t="s">
        <v>3166</v>
      </c>
      <c r="G215" s="104" t="s">
        <v>3208</v>
      </c>
      <c r="H215" s="61" t="s">
        <v>6291</v>
      </c>
      <c r="J215" s="63" t="str">
        <f t="shared" si="33"/>
        <v>IC.EV.110105</v>
      </c>
      <c r="K215" s="61" t="s">
        <v>2379</v>
      </c>
      <c r="L215" s="167" t="str">
        <f t="shared" si="34"/>
        <v>Co-signature verification of PCA Set-up</v>
      </c>
      <c r="M215" s="168" t="str">
        <f t="shared" si="35"/>
        <v>PI.IC.EV.110105.01</v>
      </c>
      <c r="N215" s="168"/>
      <c r="O215" s="168" t="str">
        <f t="shared" si="36"/>
        <v>PH.IC.EV.110105.01</v>
      </c>
      <c r="Q215" s="168" t="str">
        <f t="shared" si="37"/>
        <v>CL.IC.EV.110105.01</v>
      </c>
    </row>
    <row r="216" spans="1:45" s="167" customFormat="1" ht="15" customHeight="1">
      <c r="A216" s="167" t="s">
        <v>3274</v>
      </c>
      <c r="C216" s="61" t="s">
        <v>5749</v>
      </c>
      <c r="E216" s="61" t="s">
        <v>2379</v>
      </c>
      <c r="F216" s="85" t="s">
        <v>3166</v>
      </c>
      <c r="G216" s="104" t="s">
        <v>3209</v>
      </c>
      <c r="H216" s="61" t="s">
        <v>6988</v>
      </c>
      <c r="J216" s="63" t="str">
        <f t="shared" si="33"/>
        <v>IC.EV.110106</v>
      </c>
      <c r="K216" s="61" t="s">
        <v>2379</v>
      </c>
      <c r="L216" s="167" t="str">
        <f t="shared" si="34"/>
        <v>PCA Setup Verified</v>
      </c>
      <c r="M216" s="168" t="str">
        <f t="shared" si="35"/>
        <v>PI.IC.EV.110106.01</v>
      </c>
      <c r="N216" s="168"/>
      <c r="O216" s="168" t="str">
        <f t="shared" si="36"/>
        <v>PH.IC.EV.110106.01</v>
      </c>
      <c r="Q216" s="168" t="str">
        <f t="shared" si="37"/>
        <v>CL.IC.EV.110106.01</v>
      </c>
    </row>
    <row r="217" spans="1:45" s="167" customFormat="1" ht="15" customHeight="1">
      <c r="A217" s="167" t="s">
        <v>3274</v>
      </c>
      <c r="C217" s="61" t="s">
        <v>5749</v>
      </c>
      <c r="E217" s="61" t="s">
        <v>2379</v>
      </c>
      <c r="F217" s="85" t="s">
        <v>3166</v>
      </c>
      <c r="G217" s="104" t="s">
        <v>3210</v>
      </c>
      <c r="H217" s="61" t="s">
        <v>6317</v>
      </c>
      <c r="J217" s="63" t="str">
        <f t="shared" si="33"/>
        <v>IC.EV.110107</v>
      </c>
      <c r="K217" s="61" t="s">
        <v>2379</v>
      </c>
      <c r="L217" s="167" t="str">
        <f t="shared" si="34"/>
        <v>MD: Discharge patient from PACU</v>
      </c>
      <c r="M217" s="168" t="str">
        <f t="shared" si="35"/>
        <v>PI.IC.EV.110107.01</v>
      </c>
      <c r="N217" s="168"/>
      <c r="O217" s="168" t="str">
        <f t="shared" si="36"/>
        <v>PH.IC.EV.110107.01</v>
      </c>
      <c r="Q217" s="168" t="str">
        <f t="shared" si="37"/>
        <v>CL.IC.EV.110107.01</v>
      </c>
    </row>
    <row r="218" spans="1:45" s="167" customFormat="1" ht="15" customHeight="1">
      <c r="A218" s="167" t="s">
        <v>3452</v>
      </c>
      <c r="C218" s="61" t="s">
        <v>12865</v>
      </c>
      <c r="E218" s="61" t="s">
        <v>13277</v>
      </c>
      <c r="F218" s="85" t="s">
        <v>3166</v>
      </c>
      <c r="G218" s="104" t="s">
        <v>650</v>
      </c>
      <c r="H218" s="61" t="s">
        <v>12976</v>
      </c>
      <c r="J218" s="63" t="str">
        <f>CONCATENATE("IC.EV.",C218,E218,H218)</f>
        <v>IC.EV.110108</v>
      </c>
      <c r="K218" s="61" t="s">
        <v>13277</v>
      </c>
      <c r="L218" s="167" t="str">
        <f>G218</f>
        <v>Drug infusion verified against ordered dose/pump rate/IV bag label</v>
      </c>
      <c r="M218" s="168" t="str">
        <f>CONCATENATE("PI.",J218,".",K218)</f>
        <v>PI.IC.EV.110108.01</v>
      </c>
      <c r="N218" s="168"/>
      <c r="O218" s="168" t="str">
        <f>CONCATENATE("PH.",J218,".",K218)</f>
        <v>PH.IC.EV.110108.01</v>
      </c>
      <c r="Q218" s="168" t="str">
        <f>CONCATENATE("CL.",J218,".",K218)</f>
        <v>CL.IC.EV.110108.01</v>
      </c>
      <c r="AD218" s="167" t="s">
        <v>651</v>
      </c>
      <c r="AE218" s="167">
        <v>1243</v>
      </c>
    </row>
    <row r="219" spans="1:45" s="167" customFormat="1" ht="15" customHeight="1">
      <c r="A219" s="167" t="s">
        <v>3452</v>
      </c>
      <c r="C219" s="61" t="s">
        <v>12865</v>
      </c>
      <c r="E219" s="61" t="s">
        <v>13277</v>
      </c>
      <c r="F219" s="85" t="s">
        <v>3166</v>
      </c>
      <c r="G219" s="104" t="s">
        <v>652</v>
      </c>
      <c r="H219" s="61" t="s">
        <v>653</v>
      </c>
      <c r="J219" s="63" t="str">
        <f>CONCATENATE("IC.EV.",C219,E219,H219)</f>
        <v>IC.EV.110109</v>
      </c>
      <c r="K219" s="61" t="s">
        <v>13277</v>
      </c>
      <c r="L219" s="167" t="str">
        <f>G219</f>
        <v>Co-signature for Respiratory Therapy student documentation</v>
      </c>
      <c r="M219" s="168" t="str">
        <f>CONCATENATE("PI.",J219,".",K219)</f>
        <v>PI.IC.EV.110109.01</v>
      </c>
      <c r="N219" s="168"/>
      <c r="O219" s="168" t="str">
        <f>CONCATENATE("PH.",J219,".",K219)</f>
        <v>PH.IC.EV.110109.01</v>
      </c>
      <c r="Q219" s="168" t="str">
        <f>CONCATENATE("CL.",J219,".",K219)</f>
        <v>CL.IC.EV.110109.01</v>
      </c>
      <c r="AD219" s="167" t="s">
        <v>651</v>
      </c>
      <c r="AE219" s="167">
        <v>1244</v>
      </c>
    </row>
    <row r="220" spans="1:45" s="167" customFormat="1" ht="15" customHeight="1">
      <c r="A220" s="167" t="s">
        <v>82</v>
      </c>
      <c r="C220" s="61" t="s">
        <v>5749</v>
      </c>
      <c r="E220" s="61" t="s">
        <v>1</v>
      </c>
      <c r="F220" s="85" t="s">
        <v>3166</v>
      </c>
      <c r="G220" s="104" t="s">
        <v>278</v>
      </c>
      <c r="H220" s="61" t="s">
        <v>447</v>
      </c>
      <c r="J220" s="63" t="str">
        <f>CONCATENATE("IC.EV.",C220,E220,H220)</f>
        <v>IC.EV.110110</v>
      </c>
      <c r="K220" s="61" t="s">
        <v>1</v>
      </c>
      <c r="L220" s="167" t="str">
        <f>G220</f>
        <v>Verification of high-risk medications: specify</v>
      </c>
      <c r="M220" s="168" t="str">
        <f>CONCATENATE("PI.",J220,".",K220)</f>
        <v>PI.IC.EV.110110.01</v>
      </c>
      <c r="N220" s="168"/>
      <c r="O220" s="168" t="str">
        <f>CONCATENATE("PH.",J220,".",K220)</f>
        <v>PH.IC.EV.110110.01</v>
      </c>
      <c r="Q220" s="168" t="str">
        <f>CONCATENATE("CL.",J220,".",K220)</f>
        <v>CL.IC.EV.110110.01</v>
      </c>
      <c r="AD220" s="167" t="s">
        <v>279</v>
      </c>
      <c r="AE220" s="167">
        <v>1344</v>
      </c>
    </row>
    <row r="221" spans="1:45" s="167" customFormat="1" ht="15" customHeight="1">
      <c r="A221" s="167" t="s">
        <v>3274</v>
      </c>
      <c r="C221" s="61" t="s">
        <v>5749</v>
      </c>
      <c r="E221" s="61" t="s">
        <v>2379</v>
      </c>
      <c r="F221" s="85" t="s">
        <v>3166</v>
      </c>
      <c r="G221" s="104" t="s">
        <v>13814</v>
      </c>
      <c r="H221" s="61" t="s">
        <v>12099</v>
      </c>
      <c r="J221" s="63" t="str">
        <f t="shared" si="33"/>
        <v>IC.EV.110111</v>
      </c>
      <c r="K221" s="61" t="s">
        <v>2379</v>
      </c>
      <c r="L221" s="167" t="str">
        <f t="shared" si="34"/>
        <v>Co-Signature Insulin</v>
      </c>
      <c r="M221" s="168" t="str">
        <f t="shared" si="35"/>
        <v>PI.IC.EV.110111.01</v>
      </c>
      <c r="N221" s="168"/>
      <c r="O221" s="168" t="str">
        <f t="shared" si="36"/>
        <v>PH.IC.EV.110111.01</v>
      </c>
      <c r="Q221" s="168" t="str">
        <f t="shared" si="37"/>
        <v>CL.IC.EV.110111.01</v>
      </c>
      <c r="AN221" s="167" t="s">
        <v>12773</v>
      </c>
      <c r="AO221" s="167">
        <v>1440</v>
      </c>
    </row>
    <row r="222" spans="1:45" s="167" customFormat="1" ht="15" customHeight="1">
      <c r="A222" s="167" t="s">
        <v>3274</v>
      </c>
      <c r="B222" s="167" t="s">
        <v>3090</v>
      </c>
      <c r="C222" s="61" t="s">
        <v>5560</v>
      </c>
      <c r="D222" s="167" t="s">
        <v>3091</v>
      </c>
      <c r="E222" s="61" t="s">
        <v>2379</v>
      </c>
      <c r="F222" s="85" t="s">
        <v>6461</v>
      </c>
      <c r="G222" s="104" t="s">
        <v>3092</v>
      </c>
      <c r="H222" s="61" t="s">
        <v>2379</v>
      </c>
      <c r="J222" s="63" t="str">
        <f t="shared" si="33"/>
        <v>IC.EV.130101</v>
      </c>
      <c r="K222" s="61" t="s">
        <v>2379</v>
      </c>
      <c r="L222" s="167" t="str">
        <f t="shared" si="34"/>
        <v>Discharge instructions reviewed &amp; signed by patient or care giver</v>
      </c>
      <c r="M222" s="168" t="str">
        <f t="shared" si="35"/>
        <v>PI.IC.EV.130101.01</v>
      </c>
      <c r="N222" s="168"/>
      <c r="O222" s="168" t="str">
        <f t="shared" si="36"/>
        <v>PH.IC.EV.130101.01</v>
      </c>
      <c r="Q222" s="168" t="str">
        <f t="shared" si="37"/>
        <v>CL.IC.EV.130101.01</v>
      </c>
    </row>
    <row r="223" spans="1:45" s="167" customFormat="1" ht="15" customHeight="1">
      <c r="A223" s="167" t="s">
        <v>3274</v>
      </c>
      <c r="C223" s="61" t="s">
        <v>5560</v>
      </c>
      <c r="E223" s="61" t="s">
        <v>2379</v>
      </c>
      <c r="F223" s="85" t="s">
        <v>6461</v>
      </c>
      <c r="G223" s="104" t="s">
        <v>3093</v>
      </c>
      <c r="H223" s="61" t="s">
        <v>12182</v>
      </c>
      <c r="J223" s="63" t="str">
        <f t="shared" si="33"/>
        <v>IC.EV.130102</v>
      </c>
      <c r="K223" s="61" t="s">
        <v>2379</v>
      </c>
      <c r="L223" s="167" t="str">
        <f t="shared" si="34"/>
        <v>Reviewed f/u appt. with patient or care giver</v>
      </c>
      <c r="M223" s="168" t="str">
        <f t="shared" si="35"/>
        <v>PI.IC.EV.130102.01</v>
      </c>
      <c r="N223" s="168"/>
      <c r="O223" s="168" t="str">
        <f t="shared" si="36"/>
        <v>PH.IC.EV.130102.01</v>
      </c>
      <c r="Q223" s="168" t="str">
        <f t="shared" si="37"/>
        <v>CL.IC.EV.130102.01</v>
      </c>
    </row>
    <row r="224" spans="1:45" s="167" customFormat="1" ht="15" customHeight="1">
      <c r="A224" s="167" t="s">
        <v>3274</v>
      </c>
      <c r="C224" s="61" t="s">
        <v>5560</v>
      </c>
      <c r="E224" s="61" t="s">
        <v>2379</v>
      </c>
      <c r="F224" s="85" t="s">
        <v>6461</v>
      </c>
      <c r="G224" s="104" t="s">
        <v>13385</v>
      </c>
      <c r="H224" s="61" t="s">
        <v>12592</v>
      </c>
      <c r="J224" s="63" t="str">
        <f t="shared" si="33"/>
        <v>IC.EV.130103</v>
      </c>
      <c r="K224" s="61" t="s">
        <v>2379</v>
      </c>
      <c r="L224" s="167" t="str">
        <f t="shared" si="34"/>
        <v>Patient/Family met with pharmacist</v>
      </c>
      <c r="M224" s="168" t="str">
        <f t="shared" si="35"/>
        <v>PI.IC.EV.130103.01</v>
      </c>
      <c r="N224" s="168"/>
      <c r="O224" s="168" t="str">
        <f t="shared" si="36"/>
        <v>PH.IC.EV.130103.01</v>
      </c>
      <c r="Q224" s="168" t="str">
        <f t="shared" si="37"/>
        <v>CL.IC.EV.130103.01</v>
      </c>
    </row>
    <row r="225" spans="1:21" s="167" customFormat="1" ht="15" customHeight="1">
      <c r="A225" s="167" t="s">
        <v>3274</v>
      </c>
      <c r="C225" s="61" t="s">
        <v>5560</v>
      </c>
      <c r="E225" s="61" t="s">
        <v>2379</v>
      </c>
      <c r="F225" s="85" t="s">
        <v>6461</v>
      </c>
      <c r="G225" s="104" t="s">
        <v>3216</v>
      </c>
      <c r="H225" s="61" t="s">
        <v>12594</v>
      </c>
      <c r="J225" s="63" t="str">
        <f t="shared" si="33"/>
        <v>IC.EV.130104</v>
      </c>
      <c r="K225" s="61" t="s">
        <v>2379</v>
      </c>
      <c r="L225" s="167" t="str">
        <f t="shared" ref="L225:L253" si="48">G225</f>
        <v>Medications reviewed with patient or care giver, stated understanding</v>
      </c>
      <c r="M225" s="168" t="str">
        <f t="shared" si="35"/>
        <v>PI.IC.EV.130104.01</v>
      </c>
      <c r="N225" s="168"/>
      <c r="O225" s="168" t="str">
        <f t="shared" si="36"/>
        <v>PH.IC.EV.130104.01</v>
      </c>
      <c r="Q225" s="168" t="str">
        <f t="shared" si="37"/>
        <v>CL.IC.EV.130104.01</v>
      </c>
    </row>
    <row r="226" spans="1:21" s="167" customFormat="1" ht="15" customHeight="1">
      <c r="A226" s="167" t="s">
        <v>3274</v>
      </c>
      <c r="C226" s="61" t="s">
        <v>5560</v>
      </c>
      <c r="E226" s="61" t="s">
        <v>2379</v>
      </c>
      <c r="F226" s="85" t="s">
        <v>6461</v>
      </c>
      <c r="G226" s="104" t="s">
        <v>3330</v>
      </c>
      <c r="H226" s="61" t="s">
        <v>6291</v>
      </c>
      <c r="J226" s="63" t="str">
        <f t="shared" si="33"/>
        <v>IC.EV.130105</v>
      </c>
      <c r="K226" s="61" t="s">
        <v>2379</v>
      </c>
      <c r="L226" s="167" t="str">
        <f t="shared" si="48"/>
        <v>The reconciled patient med list (in pt discharge note) was reviewed with patient or patient care giver</v>
      </c>
      <c r="M226" s="168" t="str">
        <f t="shared" si="35"/>
        <v>PI.IC.EV.130105.01</v>
      </c>
      <c r="N226" s="168"/>
      <c r="O226" s="168" t="str">
        <f t="shared" si="36"/>
        <v>PH.IC.EV.130105.01</v>
      </c>
      <c r="Q226" s="168" t="str">
        <f t="shared" si="37"/>
        <v>CL.IC.EV.130105.01</v>
      </c>
    </row>
    <row r="227" spans="1:21" s="167" customFormat="1" ht="15" customHeight="1">
      <c r="A227" s="167" t="s">
        <v>3274</v>
      </c>
      <c r="C227" s="61" t="s">
        <v>5560</v>
      </c>
      <c r="E227" s="61" t="s">
        <v>2379</v>
      </c>
      <c r="F227" s="85" t="s">
        <v>6461</v>
      </c>
      <c r="G227" s="104" t="s">
        <v>3331</v>
      </c>
      <c r="H227" s="61" t="s">
        <v>6988</v>
      </c>
      <c r="J227" s="63" t="str">
        <f t="shared" si="33"/>
        <v>IC.EV.130106</v>
      </c>
      <c r="K227" s="61" t="s">
        <v>12430</v>
      </c>
      <c r="L227" s="167" t="str">
        <f t="shared" si="48"/>
        <v>Provider Notified:</v>
      </c>
      <c r="M227" s="168" t="str">
        <f t="shared" si="35"/>
        <v>PI.IC.EV.130106.02</v>
      </c>
      <c r="N227" s="168"/>
      <c r="O227" s="168" t="str">
        <f t="shared" si="36"/>
        <v>PH.IC.EV.130106.02</v>
      </c>
      <c r="Q227" s="168" t="str">
        <f t="shared" si="37"/>
        <v>CL.IC.EV.130106.02</v>
      </c>
      <c r="R227" s="167" t="s">
        <v>4415</v>
      </c>
      <c r="S227" s="167">
        <v>169</v>
      </c>
    </row>
    <row r="228" spans="1:21" s="167" customFormat="1" ht="15" customHeight="1">
      <c r="A228" s="167" t="s">
        <v>3274</v>
      </c>
      <c r="C228" s="61" t="s">
        <v>5560</v>
      </c>
      <c r="E228" s="61" t="s">
        <v>2379</v>
      </c>
      <c r="F228" s="85" t="s">
        <v>6461</v>
      </c>
      <c r="G228" s="104" t="s">
        <v>3332</v>
      </c>
      <c r="H228" s="61" t="s">
        <v>6317</v>
      </c>
      <c r="J228" s="63" t="str">
        <f t="shared" si="33"/>
        <v>IC.EV.130107</v>
      </c>
      <c r="K228" s="61" t="s">
        <v>2379</v>
      </c>
      <c r="L228" s="167" t="str">
        <f t="shared" si="48"/>
        <v>Discharge MRSA swab</v>
      </c>
      <c r="M228" s="168" t="str">
        <f t="shared" si="35"/>
        <v>PI.IC.EV.130107.01</v>
      </c>
      <c r="N228" s="168"/>
      <c r="O228" s="168" t="str">
        <f t="shared" si="36"/>
        <v>PH.IC.EV.130107.01</v>
      </c>
      <c r="Q228" s="168" t="str">
        <f t="shared" si="37"/>
        <v>CL.IC.EV.130107.01</v>
      </c>
    </row>
    <row r="229" spans="1:21" s="167" customFormat="1" ht="15" customHeight="1">
      <c r="A229" s="167" t="s">
        <v>3274</v>
      </c>
      <c r="C229" s="61" t="s">
        <v>5560</v>
      </c>
      <c r="E229" s="61" t="s">
        <v>2379</v>
      </c>
      <c r="F229" s="85" t="s">
        <v>6461</v>
      </c>
      <c r="G229" s="104" t="s">
        <v>3219</v>
      </c>
      <c r="H229" s="61" t="s">
        <v>3574</v>
      </c>
      <c r="J229" s="63" t="str">
        <f t="shared" si="33"/>
        <v>IC.EV.130108</v>
      </c>
      <c r="K229" s="61" t="s">
        <v>2379</v>
      </c>
      <c r="L229" s="167" t="str">
        <f t="shared" si="48"/>
        <v>Belongings sent with patient</v>
      </c>
      <c r="M229" s="168" t="str">
        <f t="shared" si="35"/>
        <v>PI.IC.EV.130108.01</v>
      </c>
      <c r="N229" s="168"/>
      <c r="O229" s="168" t="str">
        <f t="shared" si="36"/>
        <v>PH.IC.EV.130108.01</v>
      </c>
      <c r="Q229" s="168" t="str">
        <f t="shared" si="37"/>
        <v>CL.IC.EV.130108.01</v>
      </c>
    </row>
    <row r="230" spans="1:21" s="167" customFormat="1" ht="15" customHeight="1">
      <c r="A230" s="167" t="s">
        <v>3274</v>
      </c>
      <c r="C230" s="61" t="s">
        <v>5560</v>
      </c>
      <c r="E230" s="61" t="s">
        <v>2379</v>
      </c>
      <c r="F230" s="85" t="s">
        <v>6461</v>
      </c>
      <c r="G230" s="104" t="s">
        <v>12211</v>
      </c>
      <c r="H230" s="61" t="s">
        <v>3690</v>
      </c>
      <c r="J230" s="63" t="str">
        <f t="shared" si="33"/>
        <v>IC.EV.130109</v>
      </c>
      <c r="K230" s="61" t="s">
        <v>2379</v>
      </c>
      <c r="L230" s="167" t="str">
        <f t="shared" si="48"/>
        <v>Other:</v>
      </c>
      <c r="M230" s="168" t="str">
        <f t="shared" si="35"/>
        <v>PI.IC.EV.130109.01</v>
      </c>
      <c r="N230" s="168"/>
      <c r="O230" s="168" t="str">
        <f t="shared" si="36"/>
        <v>PH.IC.EV.130109.01</v>
      </c>
      <c r="Q230" s="168" t="str">
        <f t="shared" si="37"/>
        <v>CL.IC.EV.130109.01</v>
      </c>
    </row>
    <row r="231" spans="1:21" s="167" customFormat="1" ht="15" customHeight="1">
      <c r="A231" s="167" t="s">
        <v>3274</v>
      </c>
      <c r="B231" s="167" t="s">
        <v>3220</v>
      </c>
      <c r="C231" s="61" t="s">
        <v>4082</v>
      </c>
      <c r="D231" s="167" t="s">
        <v>3098</v>
      </c>
      <c r="E231" s="61" t="s">
        <v>2379</v>
      </c>
      <c r="F231" s="85" t="s">
        <v>3099</v>
      </c>
      <c r="G231" s="104" t="s">
        <v>3100</v>
      </c>
      <c r="H231" s="61" t="s">
        <v>2379</v>
      </c>
      <c r="J231" s="63" t="str">
        <f t="shared" si="33"/>
        <v>IC.EV.140101</v>
      </c>
      <c r="K231" s="61" t="s">
        <v>12175</v>
      </c>
      <c r="L231" s="167" t="str">
        <f t="shared" si="48"/>
        <v>Info Provided: Fall Prevention</v>
      </c>
      <c r="M231" s="168" t="str">
        <f t="shared" si="35"/>
        <v>PI.IC.EV.140101.01</v>
      </c>
      <c r="N231" s="168"/>
      <c r="O231" s="168" t="str">
        <f t="shared" si="36"/>
        <v>PH.IC.EV.140101.01</v>
      </c>
      <c r="Q231" s="168" t="str">
        <f t="shared" si="37"/>
        <v>CL.IC.EV.140101.01</v>
      </c>
      <c r="T231" s="167" t="s">
        <v>2696</v>
      </c>
      <c r="U231" s="167" t="s">
        <v>2696</v>
      </c>
    </row>
    <row r="232" spans="1:21" s="167" customFormat="1" ht="15" customHeight="1">
      <c r="A232" s="167" t="s">
        <v>3274</v>
      </c>
      <c r="C232" s="61" t="s">
        <v>4082</v>
      </c>
      <c r="E232" s="61" t="s">
        <v>2379</v>
      </c>
      <c r="F232" s="85" t="s">
        <v>3099</v>
      </c>
      <c r="G232" s="104" t="s">
        <v>3101</v>
      </c>
      <c r="H232" s="61" t="s">
        <v>12182</v>
      </c>
      <c r="J232" s="63" t="str">
        <f t="shared" si="33"/>
        <v>IC.EV.140102</v>
      </c>
      <c r="K232" s="61" t="s">
        <v>2379</v>
      </c>
      <c r="L232" s="167" t="str">
        <f t="shared" si="48"/>
        <v>Info Provided: Hand Washing</v>
      </c>
      <c r="M232" s="168" t="str">
        <f t="shared" si="35"/>
        <v>PI.IC.EV.140102.01</v>
      </c>
      <c r="N232" s="168"/>
      <c r="O232" s="168" t="str">
        <f t="shared" si="36"/>
        <v>PH.IC.EV.140102.01</v>
      </c>
      <c r="Q232" s="168" t="str">
        <f t="shared" si="37"/>
        <v>CL.IC.EV.140102.01</v>
      </c>
    </row>
    <row r="233" spans="1:21" s="167" customFormat="1" ht="15" customHeight="1">
      <c r="A233" s="167" t="s">
        <v>3274</v>
      </c>
      <c r="C233" s="61" t="s">
        <v>4082</v>
      </c>
      <c r="E233" s="61" t="s">
        <v>2379</v>
      </c>
      <c r="F233" s="85" t="s">
        <v>3099</v>
      </c>
      <c r="G233" s="104" t="s">
        <v>3102</v>
      </c>
      <c r="H233" s="61" t="s">
        <v>12592</v>
      </c>
      <c r="J233" s="63" t="str">
        <f t="shared" si="33"/>
        <v>IC.EV.140103</v>
      </c>
      <c r="K233" s="61" t="s">
        <v>2379</v>
      </c>
      <c r="L233" s="167" t="str">
        <f t="shared" si="48"/>
        <v>Info Provided: Infection Control</v>
      </c>
      <c r="M233" s="168" t="str">
        <f t="shared" si="35"/>
        <v>PI.IC.EV.140103.01</v>
      </c>
      <c r="N233" s="168"/>
      <c r="O233" s="168" t="str">
        <f t="shared" si="36"/>
        <v>PH.IC.EV.140103.01</v>
      </c>
      <c r="Q233" s="168" t="str">
        <f t="shared" si="37"/>
        <v>CL.IC.EV.140103.01</v>
      </c>
    </row>
    <row r="234" spans="1:21" s="167" customFormat="1" ht="15" customHeight="1">
      <c r="A234" s="167" t="s">
        <v>3274</v>
      </c>
      <c r="C234" s="61" t="s">
        <v>4082</v>
      </c>
      <c r="E234" s="61" t="s">
        <v>2379</v>
      </c>
      <c r="F234" s="85" t="s">
        <v>3099</v>
      </c>
      <c r="G234" s="104" t="s">
        <v>3229</v>
      </c>
      <c r="H234" s="61" t="s">
        <v>12594</v>
      </c>
      <c r="J234" s="63" t="str">
        <f t="shared" si="33"/>
        <v>IC.EV.140104</v>
      </c>
      <c r="K234" s="61" t="s">
        <v>2379</v>
      </c>
      <c r="L234" s="167" t="str">
        <f t="shared" si="48"/>
        <v>Info Provided: Safety</v>
      </c>
      <c r="M234" s="168" t="str">
        <f t="shared" si="35"/>
        <v>PI.IC.EV.140104.01</v>
      </c>
      <c r="N234" s="168"/>
      <c r="O234" s="168" t="str">
        <f t="shared" si="36"/>
        <v>PH.IC.EV.140104.01</v>
      </c>
      <c r="Q234" s="168" t="str">
        <f t="shared" si="37"/>
        <v>CL.IC.EV.140104.01</v>
      </c>
    </row>
    <row r="235" spans="1:21" s="167" customFormat="1" ht="15" customHeight="1">
      <c r="A235" s="167" t="s">
        <v>3274</v>
      </c>
      <c r="C235" s="61" t="s">
        <v>4082</v>
      </c>
      <c r="E235" s="61" t="s">
        <v>2379</v>
      </c>
      <c r="F235" s="85" t="s">
        <v>3099</v>
      </c>
      <c r="G235" s="104" t="s">
        <v>3230</v>
      </c>
      <c r="H235" s="61" t="s">
        <v>6291</v>
      </c>
      <c r="J235" s="63" t="str">
        <f t="shared" si="33"/>
        <v>IC.EV.140105</v>
      </c>
      <c r="K235" s="61" t="s">
        <v>2379</v>
      </c>
      <c r="L235" s="167" t="str">
        <f t="shared" si="48"/>
        <v>Info Provided: MRSA</v>
      </c>
      <c r="M235" s="168" t="str">
        <f t="shared" si="35"/>
        <v>PI.IC.EV.140105.01</v>
      </c>
      <c r="N235" s="168"/>
      <c r="O235" s="168" t="str">
        <f t="shared" si="36"/>
        <v>PH.IC.EV.140105.01</v>
      </c>
      <c r="Q235" s="168" t="str">
        <f t="shared" si="37"/>
        <v>CL.IC.EV.140105.01</v>
      </c>
    </row>
    <row r="236" spans="1:21" s="167" customFormat="1" ht="15" customHeight="1">
      <c r="A236" s="167" t="s">
        <v>3274</v>
      </c>
      <c r="C236" s="61" t="s">
        <v>4082</v>
      </c>
      <c r="E236" s="61" t="s">
        <v>2379</v>
      </c>
      <c r="F236" s="85" t="s">
        <v>3099</v>
      </c>
      <c r="G236" s="104" t="s">
        <v>3231</v>
      </c>
      <c r="H236" s="61" t="s">
        <v>6988</v>
      </c>
      <c r="J236" s="63" t="str">
        <f t="shared" si="33"/>
        <v>IC.EV.140106</v>
      </c>
      <c r="K236" s="61" t="s">
        <v>2379</v>
      </c>
      <c r="L236" s="167" t="str">
        <f t="shared" si="48"/>
        <v>Info Provided: Bar Coded Medication Administration</v>
      </c>
      <c r="M236" s="168" t="str">
        <f t="shared" si="35"/>
        <v>PI.IC.EV.140106.01</v>
      </c>
      <c r="N236" s="168"/>
      <c r="O236" s="168" t="str">
        <f t="shared" si="36"/>
        <v>PH.IC.EV.140106.01</v>
      </c>
      <c r="Q236" s="168" t="str">
        <f t="shared" si="37"/>
        <v>CL.IC.EV.140106.01</v>
      </c>
    </row>
    <row r="237" spans="1:21" s="167" customFormat="1" ht="15" customHeight="1">
      <c r="A237" s="167" t="s">
        <v>3274</v>
      </c>
      <c r="C237" s="61" t="s">
        <v>4082</v>
      </c>
      <c r="E237" s="61" t="s">
        <v>2379</v>
      </c>
      <c r="F237" s="85" t="s">
        <v>3099</v>
      </c>
      <c r="G237" s="104" t="s">
        <v>3112</v>
      </c>
      <c r="H237" s="61" t="s">
        <v>6317</v>
      </c>
      <c r="J237" s="63" t="str">
        <f t="shared" si="33"/>
        <v>IC.EV.140107</v>
      </c>
      <c r="K237" s="61" t="s">
        <v>2379</v>
      </c>
      <c r="L237" s="167" t="str">
        <f t="shared" si="48"/>
        <v>Info Provided: Medication Management</v>
      </c>
      <c r="M237" s="168" t="str">
        <f t="shared" si="35"/>
        <v>PI.IC.EV.140107.01</v>
      </c>
      <c r="N237" s="168"/>
      <c r="O237" s="168" t="str">
        <f t="shared" si="36"/>
        <v>PH.IC.EV.140107.01</v>
      </c>
      <c r="Q237" s="168" t="str">
        <f t="shared" si="37"/>
        <v>CL.IC.EV.140107.01</v>
      </c>
    </row>
    <row r="238" spans="1:21" s="167" customFormat="1" ht="15" customHeight="1">
      <c r="A238" s="167" t="s">
        <v>3274</v>
      </c>
      <c r="C238" s="61" t="s">
        <v>4082</v>
      </c>
      <c r="E238" s="61" t="s">
        <v>2379</v>
      </c>
      <c r="F238" s="85" t="s">
        <v>3099</v>
      </c>
      <c r="G238" s="104" t="s">
        <v>3000</v>
      </c>
      <c r="H238" s="61" t="s">
        <v>3574</v>
      </c>
      <c r="J238" s="63" t="str">
        <f t="shared" si="33"/>
        <v>IC.EV.140108</v>
      </c>
      <c r="K238" s="61" t="s">
        <v>2379</v>
      </c>
      <c r="L238" s="167" t="str">
        <f t="shared" si="48"/>
        <v>Info Provided: Anti-coagulation</v>
      </c>
      <c r="M238" s="168" t="str">
        <f t="shared" si="35"/>
        <v>PI.IC.EV.140108.01</v>
      </c>
      <c r="N238" s="168"/>
      <c r="O238" s="168" t="str">
        <f t="shared" si="36"/>
        <v>PH.IC.EV.140108.01</v>
      </c>
      <c r="Q238" s="168" t="str">
        <f t="shared" si="37"/>
        <v>CL.IC.EV.140108.01</v>
      </c>
    </row>
    <row r="239" spans="1:21" s="167" customFormat="1" ht="15" customHeight="1">
      <c r="A239" s="167" t="s">
        <v>3274</v>
      </c>
      <c r="C239" s="61" t="s">
        <v>4082</v>
      </c>
      <c r="E239" s="61" t="s">
        <v>2379</v>
      </c>
      <c r="F239" s="85" t="s">
        <v>3099</v>
      </c>
      <c r="G239" s="104" t="s">
        <v>3001</v>
      </c>
      <c r="H239" s="61" t="s">
        <v>3690</v>
      </c>
      <c r="J239" s="63" t="str">
        <f t="shared" si="33"/>
        <v>IC.EV.140109</v>
      </c>
      <c r="K239" s="61" t="s">
        <v>2379</v>
      </c>
      <c r="L239" s="167" t="str">
        <f t="shared" si="48"/>
        <v>Info Provided: Pain Management</v>
      </c>
      <c r="M239" s="168" t="str">
        <f t="shared" si="35"/>
        <v>PI.IC.EV.140109.01</v>
      </c>
      <c r="N239" s="168"/>
      <c r="O239" s="168" t="str">
        <f t="shared" si="36"/>
        <v>PH.IC.EV.140109.01</v>
      </c>
      <c r="Q239" s="168" t="str">
        <f t="shared" si="37"/>
        <v>CL.IC.EV.140109.01</v>
      </c>
    </row>
    <row r="240" spans="1:21" s="167" customFormat="1" ht="15" customHeight="1">
      <c r="A240" s="167" t="s">
        <v>3274</v>
      </c>
      <c r="C240" s="61" t="s">
        <v>4082</v>
      </c>
      <c r="E240" s="61" t="s">
        <v>2379</v>
      </c>
      <c r="F240" s="85" t="s">
        <v>3099</v>
      </c>
      <c r="G240" s="104" t="s">
        <v>2709</v>
      </c>
      <c r="H240" s="61" t="s">
        <v>3188</v>
      </c>
      <c r="J240" s="63" t="str">
        <f t="shared" si="33"/>
        <v>IC.EV.140110</v>
      </c>
      <c r="K240" s="61" t="s">
        <v>2379</v>
      </c>
      <c r="L240" s="167" t="str">
        <f t="shared" si="48"/>
        <v>Info provided: PCA by proxy instruction provide to patient</v>
      </c>
      <c r="M240" s="168" t="str">
        <f t="shared" si="35"/>
        <v>PI.IC.EV.140110.01</v>
      </c>
      <c r="N240" s="168"/>
      <c r="O240" s="168" t="str">
        <f t="shared" si="36"/>
        <v>PH.IC.EV.140110.01</v>
      </c>
      <c r="Q240" s="168" t="str">
        <f t="shared" si="37"/>
        <v>CL.IC.EV.140110.01</v>
      </c>
    </row>
    <row r="241" spans="1:25" s="167" customFormat="1" ht="15" customHeight="1">
      <c r="A241" s="167" t="s">
        <v>3274</v>
      </c>
      <c r="C241" s="61" t="s">
        <v>4082</v>
      </c>
      <c r="E241" s="61" t="s">
        <v>2379</v>
      </c>
      <c r="F241" s="85" t="s">
        <v>3099</v>
      </c>
      <c r="G241" s="104" t="s">
        <v>3118</v>
      </c>
      <c r="H241" s="61" t="s">
        <v>5749</v>
      </c>
      <c r="J241" s="63" t="str">
        <f t="shared" si="33"/>
        <v>IC.EV.140111</v>
      </c>
      <c r="K241" s="61" t="s">
        <v>2379</v>
      </c>
      <c r="L241" s="167" t="str">
        <f t="shared" si="48"/>
        <v>Info provided: PCA by proxy instruction provided to visitors</v>
      </c>
      <c r="M241" s="168" t="str">
        <f t="shared" si="35"/>
        <v>PI.IC.EV.140111.01</v>
      </c>
      <c r="N241" s="168"/>
      <c r="O241" s="168" t="str">
        <f t="shared" si="36"/>
        <v>PH.IC.EV.140111.01</v>
      </c>
      <c r="Q241" s="168" t="str">
        <f t="shared" si="37"/>
        <v>CL.IC.EV.140111.01</v>
      </c>
    </row>
    <row r="242" spans="1:25" s="167" customFormat="1" ht="15" customHeight="1">
      <c r="A242" s="167" t="s">
        <v>3274</v>
      </c>
      <c r="C242" s="61" t="s">
        <v>4082</v>
      </c>
      <c r="E242" s="61" t="s">
        <v>2379</v>
      </c>
      <c r="F242" s="85" t="s">
        <v>3099</v>
      </c>
      <c r="G242" s="104" t="s">
        <v>3240</v>
      </c>
      <c r="H242" s="61" t="s">
        <v>3064</v>
      </c>
      <c r="J242" s="63" t="str">
        <f t="shared" si="33"/>
        <v>IC.EV.140112</v>
      </c>
      <c r="K242" s="61" t="s">
        <v>2379</v>
      </c>
      <c r="L242" s="167" t="str">
        <f t="shared" si="48"/>
        <v>Info provided: Purpose of PCA therapy</v>
      </c>
      <c r="M242" s="168" t="str">
        <f t="shared" si="35"/>
        <v>PI.IC.EV.140112.01</v>
      </c>
      <c r="N242" s="168"/>
      <c r="O242" s="168" t="str">
        <f t="shared" si="36"/>
        <v>PH.IC.EV.140112.01</v>
      </c>
      <c r="Q242" s="168" t="str">
        <f t="shared" si="37"/>
        <v>CL.IC.EV.140112.01</v>
      </c>
    </row>
    <row r="243" spans="1:25" s="167" customFormat="1" ht="15" customHeight="1">
      <c r="A243" s="167" t="s">
        <v>3274</v>
      </c>
      <c r="C243" s="61" t="s">
        <v>4082</v>
      </c>
      <c r="E243" s="61" t="s">
        <v>2379</v>
      </c>
      <c r="F243" s="85" t="s">
        <v>3099</v>
      </c>
      <c r="G243" s="104" t="s">
        <v>3357</v>
      </c>
      <c r="H243" s="61" t="s">
        <v>5560</v>
      </c>
      <c r="J243" s="63" t="str">
        <f t="shared" si="33"/>
        <v>IC.EV.140113</v>
      </c>
      <c r="K243" s="61" t="s">
        <v>2379</v>
      </c>
      <c r="L243" s="167" t="str">
        <f t="shared" si="48"/>
        <v>Info provided: Use of PCA button</v>
      </c>
      <c r="M243" s="168" t="str">
        <f t="shared" si="35"/>
        <v>PI.IC.EV.140113.01</v>
      </c>
      <c r="N243" s="168"/>
      <c r="O243" s="168" t="str">
        <f t="shared" si="36"/>
        <v>PH.IC.EV.140113.01</v>
      </c>
      <c r="Q243" s="168" t="str">
        <f t="shared" si="37"/>
        <v>CL.IC.EV.140113.01</v>
      </c>
    </row>
    <row r="244" spans="1:25" s="167" customFormat="1" ht="15" customHeight="1">
      <c r="A244" s="167" t="s">
        <v>3274</v>
      </c>
      <c r="C244" s="61" t="s">
        <v>4082</v>
      </c>
      <c r="E244" s="61" t="s">
        <v>2379</v>
      </c>
      <c r="F244" s="85" t="s">
        <v>3099</v>
      </c>
      <c r="G244" s="104" t="s">
        <v>3358</v>
      </c>
      <c r="H244" s="61" t="s">
        <v>4082</v>
      </c>
      <c r="J244" s="63" t="str">
        <f t="shared" si="33"/>
        <v>IC.EV.140114</v>
      </c>
      <c r="K244" s="61" t="s">
        <v>2379</v>
      </c>
      <c r="L244" s="167" t="str">
        <f t="shared" si="48"/>
        <v>Info provided: PCA pump safety features</v>
      </c>
      <c r="M244" s="168" t="str">
        <f t="shared" si="35"/>
        <v>PI.IC.EV.140114.01</v>
      </c>
      <c r="N244" s="168"/>
      <c r="O244" s="168" t="str">
        <f t="shared" si="36"/>
        <v>PH.IC.EV.140114.01</v>
      </c>
      <c r="Q244" s="168" t="str">
        <f t="shared" si="37"/>
        <v>CL.IC.EV.140114.01</v>
      </c>
    </row>
    <row r="245" spans="1:25" s="167" customFormat="1" ht="15" customHeight="1">
      <c r="A245" s="167" t="s">
        <v>3274</v>
      </c>
      <c r="C245" s="61" t="s">
        <v>4082</v>
      </c>
      <c r="E245" s="61" t="s">
        <v>2379</v>
      </c>
      <c r="F245" s="85" t="s">
        <v>3099</v>
      </c>
      <c r="G245" s="104" t="s">
        <v>3359</v>
      </c>
      <c r="H245" s="61" t="s">
        <v>7456</v>
      </c>
      <c r="J245" s="63" t="str">
        <f t="shared" si="33"/>
        <v>IC.EV.140115</v>
      </c>
      <c r="K245" s="61" t="s">
        <v>2379</v>
      </c>
      <c r="L245" s="167" t="str">
        <f t="shared" si="48"/>
        <v>Info Provided: Food drug interaction</v>
      </c>
      <c r="M245" s="168" t="str">
        <f t="shared" si="35"/>
        <v>PI.IC.EV.140115.01</v>
      </c>
      <c r="N245" s="168"/>
      <c r="O245" s="168" t="str">
        <f t="shared" si="36"/>
        <v>PH.IC.EV.140115.01</v>
      </c>
      <c r="Q245" s="168" t="str">
        <f t="shared" si="37"/>
        <v>CL.IC.EV.140115.01</v>
      </c>
    </row>
    <row r="246" spans="1:25" s="167" customFormat="1" ht="15" customHeight="1">
      <c r="A246" s="167" t="s">
        <v>3274</v>
      </c>
      <c r="C246" s="61" t="s">
        <v>4082</v>
      </c>
      <c r="E246" s="61" t="s">
        <v>2379</v>
      </c>
      <c r="F246" s="85" t="s">
        <v>3099</v>
      </c>
      <c r="G246" s="104" t="s">
        <v>3248</v>
      </c>
      <c r="H246" s="61" t="s">
        <v>7863</v>
      </c>
      <c r="J246" s="63" t="str">
        <f t="shared" si="33"/>
        <v>IC.EV.140116</v>
      </c>
      <c r="K246" s="61" t="s">
        <v>2379</v>
      </c>
      <c r="L246" s="167" t="str">
        <f t="shared" si="48"/>
        <v>Info Provided: Informed Procedure</v>
      </c>
      <c r="M246" s="168" t="str">
        <f t="shared" si="35"/>
        <v>PI.IC.EV.140116.01</v>
      </c>
      <c r="N246" s="168"/>
      <c r="O246" s="168" t="str">
        <f t="shared" si="36"/>
        <v>PH.IC.EV.140116.01</v>
      </c>
      <c r="Q246" s="168" t="str">
        <f t="shared" si="37"/>
        <v>CL.IC.EV.140116.01</v>
      </c>
    </row>
    <row r="247" spans="1:25" s="167" customFormat="1" ht="15" customHeight="1">
      <c r="A247" s="167" t="s">
        <v>3274</v>
      </c>
      <c r="C247" s="61" t="s">
        <v>4082</v>
      </c>
      <c r="E247" s="61" t="s">
        <v>2379</v>
      </c>
      <c r="F247" s="85" t="s">
        <v>3099</v>
      </c>
      <c r="G247" s="104" t="s">
        <v>3360</v>
      </c>
      <c r="H247" s="61" t="s">
        <v>6777</v>
      </c>
      <c r="J247" s="63" t="str">
        <f t="shared" si="33"/>
        <v>IC.EV.140117</v>
      </c>
      <c r="K247" s="61" t="s">
        <v>2379</v>
      </c>
      <c r="L247" s="167" t="str">
        <f t="shared" si="48"/>
        <v>Info Provided: Test and Procedures</v>
      </c>
      <c r="M247" s="168" t="str">
        <f t="shared" si="35"/>
        <v>PI.IC.EV.140117.01</v>
      </c>
      <c r="N247" s="168"/>
      <c r="O247" s="168" t="str">
        <f t="shared" si="36"/>
        <v>PH.IC.EV.140117.01</v>
      </c>
      <c r="Q247" s="168" t="str">
        <f t="shared" si="37"/>
        <v>CL.IC.EV.140117.01</v>
      </c>
    </row>
    <row r="248" spans="1:25" s="167" customFormat="1" ht="15" customHeight="1">
      <c r="A248" s="167" t="s">
        <v>3274</v>
      </c>
      <c r="C248" s="61" t="s">
        <v>4082</v>
      </c>
      <c r="E248" s="61" t="s">
        <v>2379</v>
      </c>
      <c r="F248" s="85" t="s">
        <v>3099</v>
      </c>
      <c r="G248" s="104" t="s">
        <v>3361</v>
      </c>
      <c r="H248" s="61" t="s">
        <v>7866</v>
      </c>
      <c r="J248" s="63" t="str">
        <f t="shared" si="33"/>
        <v>IC.EV.140118</v>
      </c>
      <c r="K248" s="61" t="s">
        <v>2379</v>
      </c>
      <c r="L248" s="167" t="str">
        <f t="shared" si="48"/>
        <v>Info Provided: Post procedure</v>
      </c>
      <c r="M248" s="168" t="str">
        <f t="shared" si="35"/>
        <v>PI.IC.EV.140118.01</v>
      </c>
      <c r="N248" s="168"/>
      <c r="O248" s="168" t="str">
        <f t="shared" si="36"/>
        <v>PH.IC.EV.140118.01</v>
      </c>
      <c r="Q248" s="168" t="str">
        <f t="shared" si="37"/>
        <v>CL.IC.EV.140118.01</v>
      </c>
    </row>
    <row r="249" spans="1:25" s="167" customFormat="1" ht="15" customHeight="1">
      <c r="A249" s="167" t="s">
        <v>3274</v>
      </c>
      <c r="C249" s="61" t="s">
        <v>4082</v>
      </c>
      <c r="E249" s="61" t="s">
        <v>2379</v>
      </c>
      <c r="F249" s="85" t="s">
        <v>3099</v>
      </c>
      <c r="G249" s="104" t="s">
        <v>3034</v>
      </c>
      <c r="H249" s="61" t="s">
        <v>3644</v>
      </c>
      <c r="J249" s="63" t="str">
        <f t="shared" si="33"/>
        <v>IC.EV.140119</v>
      </c>
      <c r="K249" s="61" t="s">
        <v>2379</v>
      </c>
      <c r="L249" s="167" t="str">
        <f t="shared" si="48"/>
        <v>Info Provided: Preoperative Care</v>
      </c>
      <c r="M249" s="168" t="str">
        <f t="shared" si="35"/>
        <v>PI.IC.EV.140119.01</v>
      </c>
      <c r="N249" s="168"/>
      <c r="O249" s="168" t="str">
        <f t="shared" si="36"/>
        <v>PH.IC.EV.140119.01</v>
      </c>
      <c r="Q249" s="168" t="str">
        <f t="shared" si="37"/>
        <v>CL.IC.EV.140119.01</v>
      </c>
    </row>
    <row r="250" spans="1:25" s="167" customFormat="1" ht="15" customHeight="1">
      <c r="A250" s="167" t="s">
        <v>3274</v>
      </c>
      <c r="C250" s="61" t="s">
        <v>4082</v>
      </c>
      <c r="E250" s="61" t="s">
        <v>2379</v>
      </c>
      <c r="F250" s="85" t="s">
        <v>3099</v>
      </c>
      <c r="G250" s="104" t="s">
        <v>3035</v>
      </c>
      <c r="H250" s="61" t="s">
        <v>7228</v>
      </c>
      <c r="J250" s="63" t="str">
        <f t="shared" si="33"/>
        <v>IC.EV.140120</v>
      </c>
      <c r="K250" s="61" t="s">
        <v>2379</v>
      </c>
      <c r="L250" s="167" t="str">
        <f t="shared" si="48"/>
        <v>Info Provided: Postoperative Care</v>
      </c>
      <c r="M250" s="168" t="str">
        <f t="shared" si="35"/>
        <v>PI.IC.EV.140120.01</v>
      </c>
      <c r="N250" s="168"/>
      <c r="O250" s="168" t="str">
        <f t="shared" si="36"/>
        <v>PH.IC.EV.140120.01</v>
      </c>
      <c r="Q250" s="168" t="str">
        <f t="shared" si="37"/>
        <v>CL.IC.EV.140120.01</v>
      </c>
    </row>
    <row r="251" spans="1:25" s="167" customFormat="1" ht="15" customHeight="1">
      <c r="A251" s="167" t="s">
        <v>3274</v>
      </c>
      <c r="C251" s="61" t="s">
        <v>4082</v>
      </c>
      <c r="E251" s="61" t="s">
        <v>2379</v>
      </c>
      <c r="F251" s="85" t="s">
        <v>3099</v>
      </c>
      <c r="G251" s="104" t="s">
        <v>2590</v>
      </c>
      <c r="H251" s="61" t="s">
        <v>8039</v>
      </c>
      <c r="J251" s="63" t="str">
        <f t="shared" si="33"/>
        <v>IC.EV.140121</v>
      </c>
      <c r="K251" s="61" t="s">
        <v>2379</v>
      </c>
      <c r="L251" s="167" t="str">
        <f t="shared" si="48"/>
        <v>Info Provided: Promotion of Restraint Free Environment</v>
      </c>
      <c r="M251" s="168" t="str">
        <f t="shared" si="35"/>
        <v>PI.IC.EV.140121.01</v>
      </c>
      <c r="N251" s="168"/>
      <c r="O251" s="168" t="str">
        <f t="shared" si="36"/>
        <v>PH.IC.EV.140121.01</v>
      </c>
      <c r="Q251" s="168" t="str">
        <f t="shared" si="37"/>
        <v>CL.IC.EV.140121.01</v>
      </c>
      <c r="X251" s="167" t="s">
        <v>2591</v>
      </c>
      <c r="Y251" s="167">
        <v>1027</v>
      </c>
    </row>
    <row r="252" spans="1:25" s="167" customFormat="1" ht="15" customHeight="1">
      <c r="A252" s="167" t="s">
        <v>3274</v>
      </c>
      <c r="C252" s="61" t="s">
        <v>4082</v>
      </c>
      <c r="E252" s="61" t="s">
        <v>2379</v>
      </c>
      <c r="F252" s="85" t="s">
        <v>3099</v>
      </c>
      <c r="G252" s="104" t="s">
        <v>3036</v>
      </c>
      <c r="H252" s="61" t="s">
        <v>7874</v>
      </c>
      <c r="J252" s="63" t="str">
        <f t="shared" si="33"/>
        <v>IC.EV.140122</v>
      </c>
      <c r="K252" s="61" t="s">
        <v>2379</v>
      </c>
      <c r="L252" s="167" t="str">
        <f t="shared" si="48"/>
        <v>Info Provided: Reason for Restraints</v>
      </c>
      <c r="M252" s="168" t="str">
        <f t="shared" si="35"/>
        <v>PI.IC.EV.140122.01</v>
      </c>
      <c r="N252" s="168"/>
      <c r="O252" s="168" t="str">
        <f t="shared" si="36"/>
        <v>PH.IC.EV.140122.01</v>
      </c>
      <c r="Q252" s="168" t="str">
        <f t="shared" si="37"/>
        <v>CL.IC.EV.140122.01</v>
      </c>
    </row>
    <row r="253" spans="1:25" s="167" customFormat="1" ht="15" customHeight="1">
      <c r="A253" s="167" t="s">
        <v>3274</v>
      </c>
      <c r="C253" s="61" t="s">
        <v>4082</v>
      </c>
      <c r="E253" s="61" t="s">
        <v>2379</v>
      </c>
      <c r="F253" s="85" t="s">
        <v>3099</v>
      </c>
      <c r="G253" s="104" t="s">
        <v>3157</v>
      </c>
      <c r="H253" s="61" t="s">
        <v>7876</v>
      </c>
      <c r="J253" s="63" t="str">
        <f t="shared" si="33"/>
        <v>IC.EV.140123</v>
      </c>
      <c r="K253" s="61" t="s">
        <v>2379</v>
      </c>
      <c r="L253" s="167" t="str">
        <f t="shared" si="48"/>
        <v>Info Provided: Restraint Release Criteria</v>
      </c>
      <c r="M253" s="168" t="str">
        <f t="shared" si="35"/>
        <v>PI.IC.EV.140123.01</v>
      </c>
      <c r="N253" s="168"/>
      <c r="O253" s="168" t="str">
        <f t="shared" si="36"/>
        <v>PH.IC.EV.140123.01</v>
      </c>
      <c r="Q253" s="168" t="str">
        <f t="shared" si="37"/>
        <v>CL.IC.EV.140123.01</v>
      </c>
    </row>
    <row r="254" spans="1:25" s="167" customFormat="1" ht="15" customHeight="1">
      <c r="A254" s="167" t="s">
        <v>3274</v>
      </c>
      <c r="C254" s="61" t="s">
        <v>4082</v>
      </c>
      <c r="E254" s="61" t="s">
        <v>2379</v>
      </c>
      <c r="F254" s="85" t="s">
        <v>3099</v>
      </c>
      <c r="G254" s="104" t="s">
        <v>3158</v>
      </c>
      <c r="H254" s="61" t="s">
        <v>7055</v>
      </c>
      <c r="J254" s="63" t="str">
        <f t="shared" si="33"/>
        <v>IC.EV.140124</v>
      </c>
      <c r="K254" s="61" t="s">
        <v>2379</v>
      </c>
      <c r="L254" s="167" t="str">
        <f t="shared" ref="L254:L392" si="49">G254</f>
        <v>Info Provided: Nutrition</v>
      </c>
      <c r="M254" s="168" t="str">
        <f t="shared" si="35"/>
        <v>PI.IC.EV.140124.01</v>
      </c>
      <c r="N254" s="168"/>
      <c r="O254" s="168" t="str">
        <f t="shared" si="36"/>
        <v>PH.IC.EV.140124.01</v>
      </c>
      <c r="Q254" s="168" t="str">
        <f t="shared" si="37"/>
        <v>CL.IC.EV.140124.01</v>
      </c>
    </row>
    <row r="255" spans="1:25" s="167" customFormat="1" ht="15" customHeight="1">
      <c r="A255" s="167" t="s">
        <v>3274</v>
      </c>
      <c r="C255" s="61" t="s">
        <v>4082</v>
      </c>
      <c r="E255" s="61" t="s">
        <v>2379</v>
      </c>
      <c r="F255" s="85" t="s">
        <v>3099</v>
      </c>
      <c r="G255" s="104" t="s">
        <v>3280</v>
      </c>
      <c r="H255" s="61" t="s">
        <v>5849</v>
      </c>
      <c r="J255" s="63" t="str">
        <f t="shared" si="33"/>
        <v>IC.EV.140125</v>
      </c>
      <c r="K255" s="61" t="s">
        <v>2379</v>
      </c>
      <c r="L255" s="167" t="str">
        <f t="shared" si="49"/>
        <v>Info Provided: Diabetes Education</v>
      </c>
      <c r="M255" s="168" t="str">
        <f t="shared" si="35"/>
        <v>PI.IC.EV.140125.01</v>
      </c>
      <c r="N255" s="168"/>
      <c r="O255" s="168" t="str">
        <f t="shared" si="36"/>
        <v>PH.IC.EV.140125.01</v>
      </c>
      <c r="Q255" s="168" t="str">
        <f t="shared" si="37"/>
        <v>CL.IC.EV.140125.01</v>
      </c>
    </row>
    <row r="256" spans="1:25" s="167" customFormat="1" ht="15" customHeight="1">
      <c r="A256" s="167" t="s">
        <v>3274</v>
      </c>
      <c r="C256" s="61" t="s">
        <v>4082</v>
      </c>
      <c r="E256" s="61" t="s">
        <v>2379</v>
      </c>
      <c r="F256" s="85" t="s">
        <v>3099</v>
      </c>
      <c r="G256" s="104" t="s">
        <v>3281</v>
      </c>
      <c r="H256" s="61" t="s">
        <v>4249</v>
      </c>
      <c r="J256" s="63" t="str">
        <f t="shared" si="33"/>
        <v>IC.EV.140126</v>
      </c>
      <c r="K256" s="61" t="s">
        <v>2379</v>
      </c>
      <c r="L256" s="167" t="str">
        <f t="shared" si="49"/>
        <v>Info Provided: Smoking Cessation</v>
      </c>
      <c r="M256" s="168" t="str">
        <f t="shared" si="35"/>
        <v>PI.IC.EV.140126.01</v>
      </c>
      <c r="N256" s="168"/>
      <c r="O256" s="168" t="str">
        <f t="shared" si="36"/>
        <v>PH.IC.EV.140126.01</v>
      </c>
      <c r="Q256" s="168" t="str">
        <f t="shared" si="37"/>
        <v>CL.IC.EV.140126.01</v>
      </c>
    </row>
    <row r="257" spans="1:25" s="167" customFormat="1" ht="15" customHeight="1">
      <c r="A257" s="167" t="s">
        <v>3274</v>
      </c>
      <c r="C257" s="61" t="s">
        <v>4082</v>
      </c>
      <c r="E257" s="61" t="s">
        <v>2379</v>
      </c>
      <c r="F257" s="85" t="s">
        <v>3099</v>
      </c>
      <c r="G257" s="104" t="s">
        <v>3282</v>
      </c>
      <c r="H257" s="61" t="s">
        <v>7686</v>
      </c>
      <c r="J257" s="63" t="str">
        <f t="shared" ref="J257:J318" si="50">CONCATENATE("IC.EV.",C257,E257,H257)</f>
        <v>IC.EV.140127</v>
      </c>
      <c r="K257" s="61" t="s">
        <v>2379</v>
      </c>
      <c r="L257" s="167" t="str">
        <f t="shared" si="49"/>
        <v>Info Provided: Wound Management</v>
      </c>
      <c r="M257" s="168" t="str">
        <f t="shared" ref="M257:M318" si="51">CONCATENATE("PI.",J257,".",K257)</f>
        <v>PI.IC.EV.140127.01</v>
      </c>
      <c r="N257" s="168"/>
      <c r="O257" s="168" t="str">
        <f t="shared" ref="O257:O318" si="52">CONCATENATE("PH.",J257,".",K257)</f>
        <v>PH.IC.EV.140127.01</v>
      </c>
      <c r="Q257" s="168" t="str">
        <f t="shared" ref="Q257:Q318" si="53">CONCATENATE("CL.",J257,".",K257)</f>
        <v>CL.IC.EV.140127.01</v>
      </c>
    </row>
    <row r="258" spans="1:25" s="167" customFormat="1" ht="15" customHeight="1">
      <c r="A258" s="167" t="s">
        <v>3274</v>
      </c>
      <c r="C258" s="61" t="s">
        <v>4082</v>
      </c>
      <c r="E258" s="61" t="s">
        <v>2379</v>
      </c>
      <c r="F258" s="85" t="s">
        <v>3099</v>
      </c>
      <c r="G258" s="104" t="s">
        <v>3164</v>
      </c>
      <c r="H258" s="61" t="s">
        <v>7689</v>
      </c>
      <c r="J258" s="63" t="str">
        <f t="shared" si="50"/>
        <v>IC.EV.140128</v>
      </c>
      <c r="K258" s="61" t="s">
        <v>2379</v>
      </c>
      <c r="L258" s="167" t="str">
        <f t="shared" si="49"/>
        <v>Info Provided: Self Care</v>
      </c>
      <c r="M258" s="168" t="str">
        <f t="shared" si="51"/>
        <v>PI.IC.EV.140128.01</v>
      </c>
      <c r="N258" s="168"/>
      <c r="O258" s="168" t="str">
        <f t="shared" si="52"/>
        <v>PH.IC.EV.140128.01</v>
      </c>
      <c r="Q258" s="168" t="str">
        <f t="shared" si="53"/>
        <v>CL.IC.EV.140128.01</v>
      </c>
    </row>
    <row r="259" spans="1:25" s="167" customFormat="1" ht="15" customHeight="1">
      <c r="A259" s="167" t="s">
        <v>3274</v>
      </c>
      <c r="C259" s="61" t="s">
        <v>4082</v>
      </c>
      <c r="E259" s="61" t="s">
        <v>2379</v>
      </c>
      <c r="F259" s="85" t="s">
        <v>3099</v>
      </c>
      <c r="G259" s="104" t="s">
        <v>3043</v>
      </c>
      <c r="H259" s="61" t="s">
        <v>7532</v>
      </c>
      <c r="J259" s="63" t="str">
        <f t="shared" si="50"/>
        <v>IC.EV.140129</v>
      </c>
      <c r="K259" s="61" t="s">
        <v>2379</v>
      </c>
      <c r="L259" s="167" t="str">
        <f t="shared" si="49"/>
        <v>Info Provided: Discharge Instructions</v>
      </c>
      <c r="M259" s="168" t="str">
        <f t="shared" si="51"/>
        <v>PI.IC.EV.140129.01</v>
      </c>
      <c r="N259" s="168"/>
      <c r="O259" s="168" t="str">
        <f t="shared" si="52"/>
        <v>PH.IC.EV.140129.01</v>
      </c>
      <c r="Q259" s="168" t="str">
        <f t="shared" si="53"/>
        <v>CL.IC.EV.140129.01</v>
      </c>
    </row>
    <row r="260" spans="1:25" s="167" customFormat="1" ht="15" customHeight="1">
      <c r="A260" s="167" t="s">
        <v>3274</v>
      </c>
      <c r="C260" s="61" t="s">
        <v>4082</v>
      </c>
      <c r="E260" s="61" t="s">
        <v>2379</v>
      </c>
      <c r="F260" s="85" t="s">
        <v>3099</v>
      </c>
      <c r="G260" s="104" t="s">
        <v>3044</v>
      </c>
      <c r="H260" s="61" t="s">
        <v>7537</v>
      </c>
      <c r="J260" s="63" t="str">
        <f t="shared" si="50"/>
        <v>IC.EV.140130</v>
      </c>
      <c r="K260" s="61" t="s">
        <v>2379</v>
      </c>
      <c r="L260" s="167" t="str">
        <f t="shared" si="49"/>
        <v>Info Provided: Community Resources</v>
      </c>
      <c r="M260" s="168" t="str">
        <f t="shared" si="51"/>
        <v>PI.IC.EV.140130.01</v>
      </c>
      <c r="N260" s="168"/>
      <c r="O260" s="168" t="str">
        <f t="shared" si="52"/>
        <v>PH.IC.EV.140130.01</v>
      </c>
      <c r="Q260" s="168" t="str">
        <f t="shared" si="53"/>
        <v>CL.IC.EV.140130.01</v>
      </c>
    </row>
    <row r="261" spans="1:25" s="167" customFormat="1" ht="15" customHeight="1">
      <c r="A261" s="167" t="s">
        <v>3274</v>
      </c>
      <c r="C261" s="61" t="s">
        <v>4082</v>
      </c>
      <c r="E261" s="61" t="s">
        <v>2379</v>
      </c>
      <c r="F261" s="85" t="s">
        <v>3099</v>
      </c>
      <c r="G261" s="104" t="s">
        <v>3045</v>
      </c>
      <c r="H261" s="61" t="s">
        <v>7544</v>
      </c>
      <c r="J261" s="63" t="str">
        <f t="shared" si="50"/>
        <v>IC.EV.140131</v>
      </c>
      <c r="K261" s="61" t="s">
        <v>2379</v>
      </c>
      <c r="L261" s="167" t="str">
        <f t="shared" si="49"/>
        <v>Info Provided: Advanced Directive</v>
      </c>
      <c r="M261" s="168" t="str">
        <f t="shared" si="51"/>
        <v>PI.IC.EV.140131.01</v>
      </c>
      <c r="N261" s="168"/>
      <c r="O261" s="168" t="str">
        <f t="shared" si="52"/>
        <v>PH.IC.EV.140131.01</v>
      </c>
      <c r="Q261" s="168" t="str">
        <f t="shared" si="53"/>
        <v>CL.IC.EV.140131.01</v>
      </c>
    </row>
    <row r="262" spans="1:25" s="167" customFormat="1" ht="15" customHeight="1">
      <c r="A262" s="167" t="s">
        <v>3274</v>
      </c>
      <c r="C262" s="61" t="s">
        <v>4082</v>
      </c>
      <c r="E262" s="61" t="s">
        <v>2379</v>
      </c>
      <c r="F262" s="85" t="s">
        <v>3099</v>
      </c>
      <c r="G262" s="104" t="s">
        <v>3046</v>
      </c>
      <c r="H262" s="61" t="s">
        <v>7547</v>
      </c>
      <c r="J262" s="63" t="str">
        <f t="shared" si="50"/>
        <v>IC.EV.140132</v>
      </c>
      <c r="K262" s="61" t="s">
        <v>2379</v>
      </c>
      <c r="L262" s="167" t="str">
        <f t="shared" si="49"/>
        <v>Info Provided: Organ donation</v>
      </c>
      <c r="M262" s="168" t="str">
        <f t="shared" si="51"/>
        <v>PI.IC.EV.140132.01</v>
      </c>
      <c r="N262" s="168"/>
      <c r="O262" s="168" t="str">
        <f t="shared" si="52"/>
        <v>PH.IC.EV.140132.01</v>
      </c>
      <c r="Q262" s="168" t="str">
        <f t="shared" si="53"/>
        <v>CL.IC.EV.140132.01</v>
      </c>
    </row>
    <row r="263" spans="1:25" s="167" customFormat="1" ht="15" customHeight="1">
      <c r="A263" s="167" t="s">
        <v>3274</v>
      </c>
      <c r="C263" s="61" t="s">
        <v>4082</v>
      </c>
      <c r="E263" s="61" t="s">
        <v>2379</v>
      </c>
      <c r="F263" s="85" t="s">
        <v>3099</v>
      </c>
      <c r="G263" s="104" t="s">
        <v>3288</v>
      </c>
      <c r="H263" s="61" t="s">
        <v>7163</v>
      </c>
      <c r="J263" s="63" t="str">
        <f t="shared" si="50"/>
        <v>IC.EV.140133</v>
      </c>
      <c r="K263" s="61" t="s">
        <v>2379</v>
      </c>
      <c r="L263" s="167" t="str">
        <f t="shared" si="49"/>
        <v>Info provided: Rights and Responsibilities</v>
      </c>
      <c r="M263" s="168" t="str">
        <f t="shared" si="51"/>
        <v>PI.IC.EV.140133.01</v>
      </c>
      <c r="N263" s="168"/>
      <c r="O263" s="168" t="str">
        <f t="shared" si="52"/>
        <v>PH.IC.EV.140133.01</v>
      </c>
      <c r="Q263" s="168" t="str">
        <f t="shared" si="53"/>
        <v>CL.IC.EV.140133.01</v>
      </c>
    </row>
    <row r="264" spans="1:25" s="167" customFormat="1" ht="15" customHeight="1">
      <c r="A264" s="167" t="s">
        <v>3274</v>
      </c>
      <c r="C264" s="61" t="s">
        <v>4082</v>
      </c>
      <c r="E264" s="61" t="s">
        <v>2379</v>
      </c>
      <c r="F264" s="85" t="s">
        <v>3099</v>
      </c>
      <c r="G264" s="104" t="s">
        <v>3172</v>
      </c>
      <c r="H264" s="61" t="s">
        <v>8320</v>
      </c>
      <c r="J264" s="63" t="str">
        <f t="shared" si="50"/>
        <v>IC.EV.140134</v>
      </c>
      <c r="K264" s="61" t="s">
        <v>2379</v>
      </c>
      <c r="L264" s="167" t="str">
        <f t="shared" si="49"/>
        <v>Info Provided: Joint Commission Notification</v>
      </c>
      <c r="M264" s="168" t="str">
        <f t="shared" si="51"/>
        <v>PI.IC.EV.140134.01</v>
      </c>
      <c r="N264" s="168"/>
      <c r="O264" s="168" t="str">
        <f t="shared" si="52"/>
        <v>PH.IC.EV.140134.01</v>
      </c>
      <c r="Q264" s="168" t="str">
        <f t="shared" si="53"/>
        <v>CL.IC.EV.140134.01</v>
      </c>
    </row>
    <row r="265" spans="1:25" s="167" customFormat="1" ht="15" customHeight="1">
      <c r="A265" s="167" t="s">
        <v>3274</v>
      </c>
      <c r="C265" s="61" t="s">
        <v>4082</v>
      </c>
      <c r="E265" s="61" t="s">
        <v>2379</v>
      </c>
      <c r="F265" s="85" t="s">
        <v>3099</v>
      </c>
      <c r="G265" s="104" t="s">
        <v>3173</v>
      </c>
      <c r="H265" s="61" t="s">
        <v>8516</v>
      </c>
      <c r="J265" s="63" t="str">
        <f t="shared" si="50"/>
        <v>IC.EV.140135</v>
      </c>
      <c r="K265" s="61" t="s">
        <v>2379</v>
      </c>
      <c r="L265" s="167" t="str">
        <f t="shared" si="49"/>
        <v>Info Provided: Other</v>
      </c>
      <c r="M265" s="168" t="str">
        <f t="shared" si="51"/>
        <v>PI.IC.EV.140135.01</v>
      </c>
      <c r="N265" s="168"/>
      <c r="O265" s="168" t="str">
        <f t="shared" si="52"/>
        <v>PH.IC.EV.140135.01</v>
      </c>
      <c r="Q265" s="168" t="str">
        <f t="shared" si="53"/>
        <v>CL.IC.EV.140135.01</v>
      </c>
    </row>
    <row r="266" spans="1:25" s="167" customFormat="1" ht="15" customHeight="1">
      <c r="A266" s="167" t="s">
        <v>3274</v>
      </c>
      <c r="C266" s="61" t="s">
        <v>4082</v>
      </c>
      <c r="E266" s="61" t="s">
        <v>2379</v>
      </c>
      <c r="F266" s="85" t="s">
        <v>3099</v>
      </c>
      <c r="G266" s="104" t="s">
        <v>3174</v>
      </c>
      <c r="H266" s="61" t="s">
        <v>8783</v>
      </c>
      <c r="J266" s="63" t="str">
        <f t="shared" si="50"/>
        <v>IC.EV.140136</v>
      </c>
      <c r="K266" s="61" t="s">
        <v>2379</v>
      </c>
      <c r="L266" s="167" t="str">
        <f t="shared" si="49"/>
        <v>Info Provided: Breast Feeding</v>
      </c>
      <c r="M266" s="168" t="str">
        <f t="shared" si="51"/>
        <v>PI.IC.EV.140136.01</v>
      </c>
      <c r="N266" s="168"/>
      <c r="O266" s="168" t="str">
        <f t="shared" si="52"/>
        <v>PH.IC.EV.140136.01</v>
      </c>
      <c r="Q266" s="168" t="str">
        <f t="shared" si="53"/>
        <v>CL.IC.EV.140136.01</v>
      </c>
      <c r="R266" s="167" t="s">
        <v>4415</v>
      </c>
      <c r="S266" s="167">
        <v>527</v>
      </c>
    </row>
    <row r="267" spans="1:25" s="167" customFormat="1" ht="15" customHeight="1">
      <c r="A267" s="167" t="s">
        <v>3274</v>
      </c>
      <c r="C267" s="61" t="s">
        <v>4082</v>
      </c>
      <c r="E267" s="61" t="s">
        <v>2379</v>
      </c>
      <c r="F267" s="85" t="s">
        <v>3099</v>
      </c>
      <c r="G267" s="104" t="s">
        <v>3175</v>
      </c>
      <c r="H267" s="61" t="s">
        <v>8912</v>
      </c>
      <c r="J267" s="63" t="str">
        <f t="shared" si="50"/>
        <v>IC.EV.140137</v>
      </c>
      <c r="K267" s="61" t="s">
        <v>2379</v>
      </c>
      <c r="L267" s="167" t="str">
        <f t="shared" si="49"/>
        <v>Info Provided: Milk Storage</v>
      </c>
      <c r="M267" s="168" t="str">
        <f t="shared" si="51"/>
        <v>PI.IC.EV.140137.01</v>
      </c>
      <c r="N267" s="168"/>
      <c r="O267" s="168" t="str">
        <f t="shared" si="52"/>
        <v>PH.IC.EV.140137.01</v>
      </c>
      <c r="Q267" s="168" t="str">
        <f t="shared" si="53"/>
        <v>CL.IC.EV.140137.01</v>
      </c>
      <c r="R267" s="167" t="s">
        <v>4415</v>
      </c>
      <c r="S267" s="167">
        <v>527</v>
      </c>
    </row>
    <row r="268" spans="1:25" s="167" customFormat="1" ht="15" customHeight="1">
      <c r="A268" s="167" t="s">
        <v>3274</v>
      </c>
      <c r="C268" s="61" t="s">
        <v>4082</v>
      </c>
      <c r="E268" s="61" t="s">
        <v>2379</v>
      </c>
      <c r="F268" s="85" t="s">
        <v>3099</v>
      </c>
      <c r="G268" s="104" t="s">
        <v>3055</v>
      </c>
      <c r="H268" s="61" t="s">
        <v>5983</v>
      </c>
      <c r="J268" s="63" t="str">
        <f t="shared" si="50"/>
        <v>IC.EV.140138</v>
      </c>
      <c r="K268" s="61" t="s">
        <v>2379</v>
      </c>
      <c r="L268" s="167" t="str">
        <f t="shared" si="49"/>
        <v>Info Provided: Breast Pump Use</v>
      </c>
      <c r="M268" s="168" t="str">
        <f t="shared" si="51"/>
        <v>PI.IC.EV.140138.01</v>
      </c>
      <c r="N268" s="168"/>
      <c r="O268" s="168" t="str">
        <f t="shared" si="52"/>
        <v>PH.IC.EV.140138.01</v>
      </c>
      <c r="Q268" s="168" t="str">
        <f t="shared" si="53"/>
        <v>CL.IC.EV.140138.01</v>
      </c>
      <c r="R268" s="167" t="s">
        <v>4415</v>
      </c>
      <c r="S268" s="167">
        <v>527</v>
      </c>
    </row>
    <row r="269" spans="1:25" s="167" customFormat="1" ht="15" customHeight="1">
      <c r="A269" s="167" t="s">
        <v>3274</v>
      </c>
      <c r="C269" s="61" t="s">
        <v>4082</v>
      </c>
      <c r="E269" s="61" t="s">
        <v>2379</v>
      </c>
      <c r="F269" s="85" t="s">
        <v>3099</v>
      </c>
      <c r="G269" s="104" t="s">
        <v>3056</v>
      </c>
      <c r="H269" s="61" t="s">
        <v>6127</v>
      </c>
      <c r="J269" s="63" t="str">
        <f t="shared" si="50"/>
        <v>IC.EV.140139</v>
      </c>
      <c r="K269" s="61" t="s">
        <v>2379</v>
      </c>
      <c r="L269" s="167" t="str">
        <f t="shared" si="49"/>
        <v>Info Provided: Infant Care</v>
      </c>
      <c r="M269" s="168" t="str">
        <f t="shared" si="51"/>
        <v>PI.IC.EV.140139.01</v>
      </c>
      <c r="N269" s="168"/>
      <c r="O269" s="168" t="str">
        <f t="shared" si="52"/>
        <v>PH.IC.EV.140139.01</v>
      </c>
      <c r="Q269" s="168" t="str">
        <f t="shared" si="53"/>
        <v>CL.IC.EV.140139.01</v>
      </c>
      <c r="R269" s="167" t="s">
        <v>4415</v>
      </c>
      <c r="S269" s="167">
        <v>527</v>
      </c>
    </row>
    <row r="270" spans="1:25" s="167" customFormat="1" ht="15" customHeight="1">
      <c r="A270" s="167" t="s">
        <v>3274</v>
      </c>
      <c r="C270" s="61" t="s">
        <v>4357</v>
      </c>
      <c r="E270" s="61" t="s">
        <v>2379</v>
      </c>
      <c r="F270" s="85" t="s">
        <v>3099</v>
      </c>
      <c r="G270" s="104" t="s">
        <v>2467</v>
      </c>
      <c r="H270" s="61" t="s">
        <v>2323</v>
      </c>
      <c r="J270" s="63" t="str">
        <f t="shared" si="50"/>
        <v>IC.EV.140140</v>
      </c>
      <c r="K270" s="61" t="s">
        <v>2379</v>
      </c>
      <c r="L270" s="167" t="str">
        <f t="shared" si="49"/>
        <v>Info Provided: Activity</v>
      </c>
      <c r="M270" s="168" t="str">
        <f t="shared" si="51"/>
        <v>PI.IC.EV.140140.01</v>
      </c>
      <c r="N270" s="168"/>
      <c r="O270" s="168" t="str">
        <f t="shared" si="52"/>
        <v>PH.IC.EV.140140.01</v>
      </c>
      <c r="Q270" s="168" t="str">
        <f t="shared" si="53"/>
        <v>CL.IC.EV.140140.01</v>
      </c>
      <c r="X270" s="167" t="s">
        <v>2591</v>
      </c>
      <c r="Y270" s="167">
        <v>960</v>
      </c>
    </row>
    <row r="271" spans="1:25" s="167" customFormat="1" ht="15" customHeight="1">
      <c r="A271" s="167" t="s">
        <v>3274</v>
      </c>
      <c r="C271" s="61" t="s">
        <v>4357</v>
      </c>
      <c r="E271" s="61" t="s">
        <v>2379</v>
      </c>
      <c r="F271" s="85" t="s">
        <v>3099</v>
      </c>
      <c r="G271" s="104" t="s">
        <v>2598</v>
      </c>
      <c r="H271" s="61" t="s">
        <v>2324</v>
      </c>
      <c r="J271" s="63" t="str">
        <f t="shared" si="50"/>
        <v>IC.EV.140141</v>
      </c>
      <c r="K271" s="61" t="s">
        <v>2379</v>
      </c>
      <c r="L271" s="167" t="str">
        <f t="shared" si="49"/>
        <v>Info Provided: Angina</v>
      </c>
      <c r="M271" s="168" t="str">
        <f t="shared" si="51"/>
        <v>PI.IC.EV.140141.01</v>
      </c>
      <c r="N271" s="168"/>
      <c r="O271" s="168" t="str">
        <f t="shared" si="52"/>
        <v>PH.IC.EV.140141.01</v>
      </c>
      <c r="Q271" s="168" t="str">
        <f t="shared" si="53"/>
        <v>CL.IC.EV.140141.01</v>
      </c>
      <c r="R271" s="167" t="s">
        <v>2233</v>
      </c>
      <c r="S271" s="167" t="s">
        <v>2264</v>
      </c>
      <c r="X271" s="167" t="s">
        <v>2642</v>
      </c>
      <c r="Y271" s="167">
        <v>960</v>
      </c>
    </row>
    <row r="272" spans="1:25" s="167" customFormat="1" ht="15" customHeight="1">
      <c r="A272" s="167" t="s">
        <v>3274</v>
      </c>
      <c r="C272" s="61" t="s">
        <v>4357</v>
      </c>
      <c r="E272" s="61" t="s">
        <v>2379</v>
      </c>
      <c r="F272" s="85" t="s">
        <v>3099</v>
      </c>
      <c r="G272" s="104" t="s">
        <v>2599</v>
      </c>
      <c r="H272" s="61" t="s">
        <v>2325</v>
      </c>
      <c r="J272" s="63" t="str">
        <f t="shared" si="50"/>
        <v>IC.EV.140142</v>
      </c>
      <c r="K272" s="61" t="s">
        <v>2379</v>
      </c>
      <c r="L272" s="167" t="str">
        <f t="shared" si="49"/>
        <v>Info Provided: Aspiration Precautions</v>
      </c>
      <c r="M272" s="168" t="str">
        <f t="shared" si="51"/>
        <v>PI.IC.EV.140142.01</v>
      </c>
      <c r="N272" s="168"/>
      <c r="O272" s="168" t="str">
        <f t="shared" si="52"/>
        <v>PH.IC.EV.140142.01</v>
      </c>
      <c r="Q272" s="168" t="str">
        <f t="shared" si="53"/>
        <v>CL.IC.EV.140142.01</v>
      </c>
      <c r="R272" s="167" t="s">
        <v>2264</v>
      </c>
      <c r="S272" s="167" t="s">
        <v>2265</v>
      </c>
      <c r="X272" s="167" t="s">
        <v>2642</v>
      </c>
      <c r="Y272" s="167">
        <v>960</v>
      </c>
    </row>
    <row r="273" spans="1:25" s="167" customFormat="1" ht="15" customHeight="1">
      <c r="A273" s="167" t="s">
        <v>3274</v>
      </c>
      <c r="C273" s="61" t="s">
        <v>4357</v>
      </c>
      <c r="E273" s="61" t="s">
        <v>2379</v>
      </c>
      <c r="F273" s="85" t="s">
        <v>3099</v>
      </c>
      <c r="G273" s="104" t="s">
        <v>2263</v>
      </c>
      <c r="H273" s="61" t="s">
        <v>2326</v>
      </c>
      <c r="J273" s="63" t="str">
        <f t="shared" si="50"/>
        <v>IC.EV.140143</v>
      </c>
      <c r="K273" s="61" t="s">
        <v>2379</v>
      </c>
      <c r="L273" s="167" t="str">
        <f t="shared" si="49"/>
        <v>Info Provided: Blood/Products</v>
      </c>
      <c r="M273" s="168" t="str">
        <f t="shared" si="51"/>
        <v>PI.IC.EV.140143.01</v>
      </c>
      <c r="N273" s="168"/>
      <c r="O273" s="168" t="str">
        <f t="shared" si="52"/>
        <v>PH.IC.EV.140143.01</v>
      </c>
      <c r="Q273" s="168" t="str">
        <f t="shared" si="53"/>
        <v>CL.IC.EV.140143.01</v>
      </c>
      <c r="R273" s="167" t="s">
        <v>2393</v>
      </c>
      <c r="S273" s="167" t="s">
        <v>2393</v>
      </c>
      <c r="X273" s="167" t="s">
        <v>2642</v>
      </c>
      <c r="Y273" s="167">
        <v>960</v>
      </c>
    </row>
    <row r="274" spans="1:25" s="167" customFormat="1" ht="15" customHeight="1">
      <c r="A274" s="167" t="s">
        <v>3274</v>
      </c>
      <c r="C274" s="61" t="s">
        <v>4357</v>
      </c>
      <c r="E274" s="61" t="s">
        <v>2379</v>
      </c>
      <c r="F274" s="85" t="s">
        <v>3099</v>
      </c>
      <c r="G274" s="104" t="s">
        <v>2759</v>
      </c>
      <c r="H274" s="61" t="s">
        <v>2327</v>
      </c>
      <c r="J274" s="63" t="str">
        <f t="shared" si="50"/>
        <v>IC.EV.140144</v>
      </c>
      <c r="K274" s="61" t="s">
        <v>2379</v>
      </c>
      <c r="L274" s="167" t="str">
        <f t="shared" si="49"/>
        <v>Info Provided: CABG</v>
      </c>
      <c r="M274" s="168" t="str">
        <f t="shared" si="51"/>
        <v>PI.IC.EV.140144.01</v>
      </c>
      <c r="N274" s="168"/>
      <c r="O274" s="168" t="str">
        <f t="shared" si="52"/>
        <v>PH.IC.EV.140144.01</v>
      </c>
      <c r="Q274" s="168" t="str">
        <f t="shared" si="53"/>
        <v>CL.IC.EV.140144.01</v>
      </c>
      <c r="X274" s="167" t="s">
        <v>2591</v>
      </c>
      <c r="Y274" s="167">
        <v>960</v>
      </c>
    </row>
    <row r="275" spans="1:25" s="167" customFormat="1" ht="15" customHeight="1">
      <c r="A275" s="167" t="s">
        <v>3274</v>
      </c>
      <c r="C275" s="61" t="s">
        <v>4357</v>
      </c>
      <c r="E275" s="61" t="s">
        <v>2379</v>
      </c>
      <c r="F275" s="85" t="s">
        <v>3099</v>
      </c>
      <c r="G275" s="104" t="s">
        <v>2396</v>
      </c>
      <c r="H275" s="61" t="s">
        <v>2188</v>
      </c>
      <c r="J275" s="63" t="str">
        <f t="shared" si="50"/>
        <v>IC.EV.140145</v>
      </c>
      <c r="K275" s="61" t="s">
        <v>2379</v>
      </c>
      <c r="L275" s="167" t="str">
        <f t="shared" si="49"/>
        <v>Info Provided: Call Light</v>
      </c>
      <c r="M275" s="168" t="str">
        <f t="shared" si="51"/>
        <v>PI.IC.EV.140145.01</v>
      </c>
      <c r="N275" s="168"/>
      <c r="O275" s="168" t="str">
        <f t="shared" si="52"/>
        <v>PH.IC.EV.140145.01</v>
      </c>
      <c r="Q275" s="168" t="str">
        <f t="shared" si="53"/>
        <v>CL.IC.EV.140145.01</v>
      </c>
      <c r="R275" s="167" t="s">
        <v>2233</v>
      </c>
      <c r="S275" s="167" t="s">
        <v>2264</v>
      </c>
      <c r="X275" s="167" t="s">
        <v>2642</v>
      </c>
      <c r="Y275" s="167">
        <v>960</v>
      </c>
    </row>
    <row r="276" spans="1:25" s="167" customFormat="1" ht="15" customHeight="1">
      <c r="A276" s="167" t="s">
        <v>3274</v>
      </c>
      <c r="C276" s="61" t="s">
        <v>4357</v>
      </c>
      <c r="E276" s="61" t="s">
        <v>2379</v>
      </c>
      <c r="F276" s="85" t="s">
        <v>3099</v>
      </c>
      <c r="G276" s="104" t="s">
        <v>2514</v>
      </c>
      <c r="H276" s="61" t="s">
        <v>2189</v>
      </c>
      <c r="J276" s="63" t="str">
        <f t="shared" si="50"/>
        <v>IC.EV.140146</v>
      </c>
      <c r="K276" s="61" t="s">
        <v>2379</v>
      </c>
      <c r="L276" s="167" t="str">
        <f t="shared" si="49"/>
        <v>Info Provided: Cardiac Cath</v>
      </c>
      <c r="M276" s="168" t="str">
        <f t="shared" si="51"/>
        <v>PI.IC.EV.140146.01</v>
      </c>
      <c r="N276" s="168"/>
      <c r="O276" s="168" t="str">
        <f t="shared" si="52"/>
        <v>PH.IC.EV.140146.01</v>
      </c>
      <c r="Q276" s="168" t="str">
        <f t="shared" si="53"/>
        <v>CL.IC.EV.140146.01</v>
      </c>
      <c r="R276" s="167" t="s">
        <v>2264</v>
      </c>
      <c r="S276" s="167" t="s">
        <v>2265</v>
      </c>
      <c r="X276" s="167" t="s">
        <v>2642</v>
      </c>
      <c r="Y276" s="167">
        <v>960</v>
      </c>
    </row>
    <row r="277" spans="1:25" s="167" customFormat="1" ht="15" customHeight="1">
      <c r="A277" s="167" t="s">
        <v>3274</v>
      </c>
      <c r="C277" s="61" t="s">
        <v>4357</v>
      </c>
      <c r="E277" s="61" t="s">
        <v>2379</v>
      </c>
      <c r="F277" s="85" t="s">
        <v>3099</v>
      </c>
      <c r="G277" s="104" t="s">
        <v>2643</v>
      </c>
      <c r="H277" s="61" t="s">
        <v>2190</v>
      </c>
      <c r="J277" s="63" t="str">
        <f t="shared" si="50"/>
        <v>IC.EV.140147</v>
      </c>
      <c r="K277" s="61" t="s">
        <v>2379</v>
      </c>
      <c r="L277" s="167" t="str">
        <f t="shared" si="49"/>
        <v>Info Provided: Cardioversion</v>
      </c>
      <c r="M277" s="168" t="str">
        <f t="shared" si="51"/>
        <v>PI.IC.EV.140147.01</v>
      </c>
      <c r="N277" s="168"/>
      <c r="O277" s="168" t="str">
        <f t="shared" si="52"/>
        <v>PH.IC.EV.140147.01</v>
      </c>
      <c r="Q277" s="168" t="str">
        <f t="shared" si="53"/>
        <v>CL.IC.EV.140147.01</v>
      </c>
      <c r="R277" s="167" t="s">
        <v>2266</v>
      </c>
      <c r="S277" s="167" t="s">
        <v>2267</v>
      </c>
      <c r="X277" s="167" t="s">
        <v>2642</v>
      </c>
      <c r="Y277" s="167">
        <v>960</v>
      </c>
    </row>
    <row r="278" spans="1:25" s="167" customFormat="1" ht="15" customHeight="1">
      <c r="A278" s="167" t="s">
        <v>3274</v>
      </c>
      <c r="C278" s="61" t="s">
        <v>4357</v>
      </c>
      <c r="E278" s="61" t="s">
        <v>2379</v>
      </c>
      <c r="F278" s="85" t="s">
        <v>3099</v>
      </c>
      <c r="G278" s="104" t="s">
        <v>2644</v>
      </c>
      <c r="H278" s="61" t="s">
        <v>2191</v>
      </c>
      <c r="J278" s="63" t="str">
        <f t="shared" si="50"/>
        <v>IC.EV.140148</v>
      </c>
      <c r="K278" s="61" t="s">
        <v>2379</v>
      </c>
      <c r="L278" s="167" t="str">
        <f t="shared" si="49"/>
        <v>Info Provided: CHF</v>
      </c>
      <c r="M278" s="168" t="str">
        <f t="shared" si="51"/>
        <v>PI.IC.EV.140148.01</v>
      </c>
      <c r="N278" s="168"/>
      <c r="O278" s="168" t="str">
        <f t="shared" si="52"/>
        <v>PH.IC.EV.140148.01</v>
      </c>
      <c r="Q278" s="168" t="str">
        <f t="shared" si="53"/>
        <v>CL.IC.EV.140148.01</v>
      </c>
      <c r="R278" s="167" t="s">
        <v>2393</v>
      </c>
      <c r="S278" s="167" t="s">
        <v>2393</v>
      </c>
      <c r="X278" s="167" t="s">
        <v>2642</v>
      </c>
      <c r="Y278" s="167">
        <v>960</v>
      </c>
    </row>
    <row r="279" spans="1:25" s="167" customFormat="1" ht="15" customHeight="1">
      <c r="A279" s="167" t="s">
        <v>3274</v>
      </c>
      <c r="C279" s="61" t="s">
        <v>4357</v>
      </c>
      <c r="E279" s="61" t="s">
        <v>2379</v>
      </c>
      <c r="F279" s="85" t="s">
        <v>3099</v>
      </c>
      <c r="G279" s="104" t="s">
        <v>2517</v>
      </c>
      <c r="H279" s="61" t="s">
        <v>2192</v>
      </c>
      <c r="J279" s="63" t="str">
        <f t="shared" si="50"/>
        <v>IC.EV.140149</v>
      </c>
      <c r="K279" s="61" t="s">
        <v>2379</v>
      </c>
      <c r="L279" s="167" t="str">
        <f>G279</f>
        <v>Info Provided: Comfort Measures</v>
      </c>
      <c r="M279" s="168" t="str">
        <f t="shared" si="51"/>
        <v>PI.IC.EV.140149.01</v>
      </c>
      <c r="N279" s="168"/>
      <c r="O279" s="168" t="str">
        <f t="shared" si="52"/>
        <v>PH.IC.EV.140149.01</v>
      </c>
      <c r="Q279" s="168" t="str">
        <f t="shared" si="53"/>
        <v>CL.IC.EV.140149.01</v>
      </c>
      <c r="X279" s="167" t="s">
        <v>2591</v>
      </c>
      <c r="Y279" s="167">
        <v>961</v>
      </c>
    </row>
    <row r="280" spans="1:25" s="167" customFormat="1" ht="15" customHeight="1">
      <c r="A280" s="167" t="s">
        <v>3274</v>
      </c>
      <c r="C280" s="61" t="s">
        <v>4357</v>
      </c>
      <c r="E280" s="61" t="s">
        <v>2379</v>
      </c>
      <c r="F280" s="85" t="s">
        <v>3099</v>
      </c>
      <c r="G280" s="104" t="s">
        <v>2760</v>
      </c>
      <c r="H280" s="61" t="s">
        <v>2193</v>
      </c>
      <c r="J280" s="63" t="str">
        <f t="shared" si="50"/>
        <v>IC.EV.140150</v>
      </c>
      <c r="K280" s="61" t="s">
        <v>2379</v>
      </c>
      <c r="L280" s="167" t="str">
        <f>G280</f>
        <v>Info Provided: Communication Techniques</v>
      </c>
      <c r="M280" s="168" t="str">
        <f t="shared" si="51"/>
        <v>PI.IC.EV.140150.01</v>
      </c>
      <c r="N280" s="168"/>
      <c r="O280" s="168" t="str">
        <f t="shared" si="52"/>
        <v>PH.IC.EV.140150.01</v>
      </c>
      <c r="Q280" s="168" t="str">
        <f t="shared" si="53"/>
        <v>CL.IC.EV.140150.01</v>
      </c>
      <c r="R280" s="167" t="s">
        <v>2233</v>
      </c>
      <c r="S280" s="167" t="s">
        <v>2264</v>
      </c>
      <c r="X280" s="167" t="s">
        <v>2642</v>
      </c>
      <c r="Y280" s="167">
        <v>961</v>
      </c>
    </row>
    <row r="281" spans="1:25" s="167" customFormat="1" ht="15" customHeight="1">
      <c r="A281" s="167" t="s">
        <v>3274</v>
      </c>
      <c r="C281" s="61" t="s">
        <v>4357</v>
      </c>
      <c r="E281" s="61" t="s">
        <v>2379</v>
      </c>
      <c r="F281" s="85" t="s">
        <v>3099</v>
      </c>
      <c r="G281" s="104" t="s">
        <v>2761</v>
      </c>
      <c r="H281" s="61" t="s">
        <v>2570</v>
      </c>
      <c r="J281" s="63" t="str">
        <f t="shared" si="50"/>
        <v>IC.EV.140151</v>
      </c>
      <c r="K281" s="61" t="s">
        <v>2379</v>
      </c>
      <c r="L281" s="167" t="str">
        <f>G281</f>
        <v>Info Provided: Coping</v>
      </c>
      <c r="M281" s="168" t="str">
        <f t="shared" si="51"/>
        <v>PI.IC.EV.140151.01</v>
      </c>
      <c r="N281" s="168"/>
      <c r="O281" s="168" t="str">
        <f t="shared" si="52"/>
        <v>PH.IC.EV.140151.01</v>
      </c>
      <c r="Q281" s="168" t="str">
        <f t="shared" si="53"/>
        <v>CL.IC.EV.140151.01</v>
      </c>
      <c r="R281" s="167" t="s">
        <v>2266</v>
      </c>
      <c r="S281" s="167" t="s">
        <v>2267</v>
      </c>
      <c r="X281" s="167" t="s">
        <v>2642</v>
      </c>
      <c r="Y281" s="167">
        <v>961</v>
      </c>
    </row>
    <row r="282" spans="1:25" s="167" customFormat="1" ht="15" customHeight="1">
      <c r="A282" s="167" t="s">
        <v>3274</v>
      </c>
      <c r="C282" s="61" t="s">
        <v>4357</v>
      </c>
      <c r="E282" s="61" t="s">
        <v>2379</v>
      </c>
      <c r="F282" s="85" t="s">
        <v>3099</v>
      </c>
      <c r="G282" s="104" t="s">
        <v>13198</v>
      </c>
      <c r="H282" s="61" t="s">
        <v>2571</v>
      </c>
      <c r="J282" s="63" t="str">
        <f t="shared" si="50"/>
        <v>IC.EV.140152</v>
      </c>
      <c r="K282" s="61" t="s">
        <v>2379</v>
      </c>
      <c r="L282" s="167" t="str">
        <f t="shared" ref="L282:L299" si="54">G282</f>
        <v>Info Provided: Cough/Deep Breath</v>
      </c>
      <c r="M282" s="168" t="str">
        <f t="shared" si="51"/>
        <v>PI.IC.EV.140152.01</v>
      </c>
      <c r="N282" s="168"/>
      <c r="O282" s="168" t="str">
        <f t="shared" si="52"/>
        <v>PH.IC.EV.140152.01</v>
      </c>
      <c r="Q282" s="168" t="str">
        <f t="shared" si="53"/>
        <v>CL.IC.EV.140152.01</v>
      </c>
      <c r="X282" s="167" t="s">
        <v>2591</v>
      </c>
      <c r="Y282" s="167">
        <v>961</v>
      </c>
    </row>
    <row r="283" spans="1:25" s="167" customFormat="1" ht="15" customHeight="1">
      <c r="A283" s="167" t="s">
        <v>3274</v>
      </c>
      <c r="C283" s="61" t="s">
        <v>4357</v>
      </c>
      <c r="E283" s="61" t="s">
        <v>2379</v>
      </c>
      <c r="F283" s="85" t="s">
        <v>3099</v>
      </c>
      <c r="G283" s="104" t="s">
        <v>2762</v>
      </c>
      <c r="H283" s="61" t="s">
        <v>2572</v>
      </c>
      <c r="J283" s="63" t="str">
        <f t="shared" si="50"/>
        <v>IC.EV.140153</v>
      </c>
      <c r="K283" s="61" t="s">
        <v>2379</v>
      </c>
      <c r="L283" s="167" t="str">
        <f t="shared" si="54"/>
        <v>Info Provided: CRRT</v>
      </c>
      <c r="M283" s="168" t="str">
        <f t="shared" si="51"/>
        <v>PI.IC.EV.140153.01</v>
      </c>
      <c r="N283" s="168"/>
      <c r="O283" s="168" t="str">
        <f t="shared" si="52"/>
        <v>PH.IC.EV.140153.01</v>
      </c>
      <c r="Q283" s="168" t="str">
        <f t="shared" si="53"/>
        <v>CL.IC.EV.140153.01</v>
      </c>
      <c r="R283" s="167" t="s">
        <v>2233</v>
      </c>
      <c r="S283" s="167" t="s">
        <v>2264</v>
      </c>
      <c r="X283" s="167" t="s">
        <v>2642</v>
      </c>
      <c r="Y283" s="167">
        <v>961</v>
      </c>
    </row>
    <row r="284" spans="1:25" s="167" customFormat="1" ht="15" customHeight="1">
      <c r="A284" s="167" t="s">
        <v>3274</v>
      </c>
      <c r="C284" s="61" t="s">
        <v>4357</v>
      </c>
      <c r="E284" s="61" t="s">
        <v>2379</v>
      </c>
      <c r="F284" s="85" t="s">
        <v>3099</v>
      </c>
      <c r="G284" s="104" t="s">
        <v>2763</v>
      </c>
      <c r="H284" s="61" t="s">
        <v>2194</v>
      </c>
      <c r="J284" s="63" t="str">
        <f t="shared" si="50"/>
        <v>IC.EV.140154</v>
      </c>
      <c r="K284" s="61" t="s">
        <v>2379</v>
      </c>
      <c r="L284" s="167" t="str">
        <f t="shared" si="54"/>
        <v>Info Provided: Dialysis</v>
      </c>
      <c r="M284" s="168" t="str">
        <f t="shared" si="51"/>
        <v>PI.IC.EV.140154.01</v>
      </c>
      <c r="N284" s="168"/>
      <c r="O284" s="168" t="str">
        <f t="shared" si="52"/>
        <v>PH.IC.EV.140154.01</v>
      </c>
      <c r="Q284" s="168" t="str">
        <f t="shared" si="53"/>
        <v>CL.IC.EV.140154.01</v>
      </c>
      <c r="R284" s="167" t="s">
        <v>2264</v>
      </c>
      <c r="S284" s="167" t="s">
        <v>2265</v>
      </c>
      <c r="X284" s="167" t="s">
        <v>2642</v>
      </c>
      <c r="Y284" s="167">
        <v>961</v>
      </c>
    </row>
    <row r="285" spans="1:25" s="167" customFormat="1" ht="15" customHeight="1">
      <c r="A285" s="167" t="s">
        <v>3274</v>
      </c>
      <c r="C285" s="61" t="s">
        <v>4357</v>
      </c>
      <c r="E285" s="61" t="s">
        <v>2379</v>
      </c>
      <c r="F285" s="85" t="s">
        <v>3099</v>
      </c>
      <c r="G285" s="104" t="s">
        <v>2645</v>
      </c>
      <c r="H285" s="61" t="s">
        <v>2195</v>
      </c>
      <c r="J285" s="63" t="str">
        <f t="shared" si="50"/>
        <v>IC.EV.140155</v>
      </c>
      <c r="K285" s="61" t="s">
        <v>2379</v>
      </c>
      <c r="L285" s="167" t="str">
        <f t="shared" si="54"/>
        <v>Info Provided: Discharge Plan</v>
      </c>
      <c r="M285" s="168" t="str">
        <f t="shared" si="51"/>
        <v>PI.IC.EV.140155.01</v>
      </c>
      <c r="N285" s="168"/>
      <c r="O285" s="168" t="str">
        <f t="shared" si="52"/>
        <v>PH.IC.EV.140155.01</v>
      </c>
      <c r="Q285" s="168" t="str">
        <f t="shared" si="53"/>
        <v>CL.IC.EV.140155.01</v>
      </c>
      <c r="R285" s="167" t="s">
        <v>2266</v>
      </c>
      <c r="S285" s="167" t="s">
        <v>2267</v>
      </c>
      <c r="X285" s="167" t="s">
        <v>2642</v>
      </c>
      <c r="Y285" s="167">
        <v>961</v>
      </c>
    </row>
    <row r="286" spans="1:25" s="167" customFormat="1" ht="15" customHeight="1">
      <c r="A286" s="167" t="s">
        <v>3274</v>
      </c>
      <c r="C286" s="61" t="s">
        <v>4357</v>
      </c>
      <c r="E286" s="61" t="s">
        <v>2379</v>
      </c>
      <c r="F286" s="85" t="s">
        <v>3099</v>
      </c>
      <c r="G286" s="104" t="s">
        <v>2646</v>
      </c>
      <c r="H286" s="61" t="s">
        <v>2196</v>
      </c>
      <c r="J286" s="63" t="str">
        <f t="shared" si="50"/>
        <v>IC.EV.140156</v>
      </c>
      <c r="K286" s="61" t="s">
        <v>2379</v>
      </c>
      <c r="L286" s="167" t="str">
        <f t="shared" si="54"/>
        <v>Info Provided: DNR</v>
      </c>
      <c r="M286" s="168" t="str">
        <f t="shared" si="51"/>
        <v>PI.IC.EV.140156.01</v>
      </c>
      <c r="N286" s="168"/>
      <c r="O286" s="168" t="str">
        <f t="shared" si="52"/>
        <v>PH.IC.EV.140156.01</v>
      </c>
      <c r="Q286" s="168" t="str">
        <f t="shared" si="53"/>
        <v>CL.IC.EV.140156.01</v>
      </c>
      <c r="R286" s="167" t="s">
        <v>2393</v>
      </c>
      <c r="S286" s="167" t="s">
        <v>2393</v>
      </c>
      <c r="X286" s="167" t="s">
        <v>2642</v>
      </c>
      <c r="Y286" s="167">
        <v>961</v>
      </c>
    </row>
    <row r="287" spans="1:25" s="167" customFormat="1" ht="15" customHeight="1">
      <c r="A287" s="167" t="s">
        <v>3274</v>
      </c>
      <c r="C287" s="61" t="s">
        <v>4357</v>
      </c>
      <c r="E287" s="61" t="s">
        <v>2379</v>
      </c>
      <c r="F287" s="85" t="s">
        <v>3099</v>
      </c>
      <c r="G287" s="104" t="s">
        <v>2647</v>
      </c>
      <c r="H287" s="61" t="s">
        <v>2197</v>
      </c>
      <c r="J287" s="63" t="str">
        <f t="shared" si="50"/>
        <v>IC.EV.140157</v>
      </c>
      <c r="K287" s="61" t="s">
        <v>2379</v>
      </c>
      <c r="L287" s="167" t="str">
        <f t="shared" si="54"/>
        <v>Info Provided: Endoscopy</v>
      </c>
      <c r="M287" s="168" t="str">
        <f t="shared" si="51"/>
        <v>PI.IC.EV.140157.01</v>
      </c>
      <c r="N287" s="168"/>
      <c r="O287" s="168" t="str">
        <f t="shared" si="52"/>
        <v>PH.IC.EV.140157.01</v>
      </c>
      <c r="Q287" s="168" t="str">
        <f t="shared" si="53"/>
        <v>CL.IC.EV.140157.01</v>
      </c>
      <c r="X287" s="167" t="s">
        <v>2591</v>
      </c>
      <c r="Y287" s="167">
        <v>962</v>
      </c>
    </row>
    <row r="288" spans="1:25" s="167" customFormat="1" ht="15" customHeight="1">
      <c r="A288" s="167" t="s">
        <v>3274</v>
      </c>
      <c r="C288" s="61" t="s">
        <v>4357</v>
      </c>
      <c r="E288" s="61" t="s">
        <v>2379</v>
      </c>
      <c r="F288" s="85" t="s">
        <v>3099</v>
      </c>
      <c r="G288" s="104" t="s">
        <v>2648</v>
      </c>
      <c r="H288" s="61" t="s">
        <v>2328</v>
      </c>
      <c r="J288" s="63" t="str">
        <f t="shared" si="50"/>
        <v>IC.EV.140158</v>
      </c>
      <c r="K288" s="61" t="s">
        <v>2379</v>
      </c>
      <c r="L288" s="167" t="str">
        <f t="shared" si="54"/>
        <v>Info Provided: Epidural</v>
      </c>
      <c r="M288" s="168" t="str">
        <f t="shared" si="51"/>
        <v>PI.IC.EV.140158.01</v>
      </c>
      <c r="N288" s="168"/>
      <c r="O288" s="168" t="str">
        <f t="shared" si="52"/>
        <v>PH.IC.EV.140158.01</v>
      </c>
      <c r="Q288" s="168" t="str">
        <f t="shared" si="53"/>
        <v>CL.IC.EV.140158.01</v>
      </c>
      <c r="R288" s="167" t="s">
        <v>2233</v>
      </c>
      <c r="S288" s="167" t="s">
        <v>2264</v>
      </c>
      <c r="X288" s="167" t="s">
        <v>2642</v>
      </c>
      <c r="Y288" s="167">
        <v>962</v>
      </c>
    </row>
    <row r="289" spans="1:25" s="167" customFormat="1" ht="15" customHeight="1">
      <c r="A289" s="167" t="s">
        <v>3274</v>
      </c>
      <c r="C289" s="61" t="s">
        <v>4357</v>
      </c>
      <c r="E289" s="61" t="s">
        <v>2379</v>
      </c>
      <c r="F289" s="85" t="s">
        <v>3099</v>
      </c>
      <c r="G289" s="104" t="s">
        <v>2649</v>
      </c>
      <c r="H289" s="61" t="s">
        <v>2329</v>
      </c>
      <c r="J289" s="63" t="str">
        <f t="shared" si="50"/>
        <v>IC.EV.140159</v>
      </c>
      <c r="K289" s="61" t="s">
        <v>2379</v>
      </c>
      <c r="L289" s="167" t="str">
        <f t="shared" si="54"/>
        <v>Info Provided: Exercises</v>
      </c>
      <c r="M289" s="168" t="str">
        <f t="shared" si="51"/>
        <v>PI.IC.EV.140159.01</v>
      </c>
      <c r="N289" s="168"/>
      <c r="O289" s="168" t="str">
        <f t="shared" si="52"/>
        <v>PH.IC.EV.140159.01</v>
      </c>
      <c r="Q289" s="168" t="str">
        <f t="shared" si="53"/>
        <v>CL.IC.EV.140159.01</v>
      </c>
      <c r="R289" s="167" t="s">
        <v>2264</v>
      </c>
      <c r="S289" s="167" t="s">
        <v>2265</v>
      </c>
      <c r="X289" s="167" t="s">
        <v>2642</v>
      </c>
      <c r="Y289" s="167">
        <v>962</v>
      </c>
    </row>
    <row r="290" spans="1:25" s="167" customFormat="1" ht="15" customHeight="1">
      <c r="A290" s="167" t="s">
        <v>3274</v>
      </c>
      <c r="C290" s="61" t="s">
        <v>4357</v>
      </c>
      <c r="E290" s="61" t="s">
        <v>2379</v>
      </c>
      <c r="F290" s="85" t="s">
        <v>3099</v>
      </c>
      <c r="G290" s="104" t="s">
        <v>2522</v>
      </c>
      <c r="H290" s="61" t="s">
        <v>12535</v>
      </c>
      <c r="J290" s="63" t="str">
        <f t="shared" si="50"/>
        <v>IC.EV.140160</v>
      </c>
      <c r="K290" s="61" t="s">
        <v>2379</v>
      </c>
      <c r="L290" s="167" t="str">
        <f t="shared" si="54"/>
        <v>Info Provided: Extubation</v>
      </c>
      <c r="M290" s="168" t="str">
        <f t="shared" si="51"/>
        <v>PI.IC.EV.140160.01</v>
      </c>
      <c r="N290" s="168"/>
      <c r="O290" s="168" t="str">
        <f t="shared" si="52"/>
        <v>PH.IC.EV.140160.01</v>
      </c>
      <c r="Q290" s="168" t="str">
        <f t="shared" si="53"/>
        <v>CL.IC.EV.140160.01</v>
      </c>
      <c r="R290" s="167" t="s">
        <v>2393</v>
      </c>
      <c r="S290" s="167" t="s">
        <v>2393</v>
      </c>
      <c r="X290" s="167" t="s">
        <v>2642</v>
      </c>
      <c r="Y290" s="167">
        <v>962</v>
      </c>
    </row>
    <row r="291" spans="1:25" s="167" customFormat="1" ht="15" customHeight="1">
      <c r="A291" s="167" t="s">
        <v>3274</v>
      </c>
      <c r="C291" s="61" t="s">
        <v>4357</v>
      </c>
      <c r="E291" s="61" t="s">
        <v>2379</v>
      </c>
      <c r="F291" s="85" t="s">
        <v>3099</v>
      </c>
      <c r="G291" s="104" t="s">
        <v>2526</v>
      </c>
      <c r="H291" s="61" t="s">
        <v>2330</v>
      </c>
      <c r="J291" s="63" t="str">
        <f t="shared" si="50"/>
        <v>IC.EV.140161</v>
      </c>
      <c r="K291" s="61" t="s">
        <v>2379</v>
      </c>
      <c r="L291" s="167" t="str">
        <f t="shared" si="54"/>
        <v>Info Provided: Fluid Restrictions</v>
      </c>
      <c r="M291" s="168" t="str">
        <f t="shared" si="51"/>
        <v>PI.IC.EV.140161.01</v>
      </c>
      <c r="N291" s="168"/>
      <c r="O291" s="168" t="str">
        <f t="shared" si="52"/>
        <v>PH.IC.EV.140161.01</v>
      </c>
      <c r="Q291" s="168" t="str">
        <f t="shared" si="53"/>
        <v>CL.IC.EV.140161.01</v>
      </c>
      <c r="R291" s="167" t="s">
        <v>2233</v>
      </c>
      <c r="S291" s="167" t="s">
        <v>2264</v>
      </c>
      <c r="X291" s="167" t="s">
        <v>2642</v>
      </c>
      <c r="Y291" s="167">
        <v>962</v>
      </c>
    </row>
    <row r="292" spans="1:25" s="167" customFormat="1" ht="15" customHeight="1">
      <c r="A292" s="167" t="s">
        <v>3274</v>
      </c>
      <c r="C292" s="61" t="s">
        <v>4357</v>
      </c>
      <c r="E292" s="61" t="s">
        <v>2379</v>
      </c>
      <c r="F292" s="85" t="s">
        <v>3099</v>
      </c>
      <c r="G292" s="104" t="s">
        <v>2527</v>
      </c>
      <c r="H292" s="61" t="s">
        <v>2331</v>
      </c>
      <c r="J292" s="63" t="str">
        <f t="shared" si="50"/>
        <v>IC.EV.140162</v>
      </c>
      <c r="K292" s="61" t="s">
        <v>2379</v>
      </c>
      <c r="L292" s="167" t="str">
        <f t="shared" si="54"/>
        <v>Info Provided: Flutter Valve</v>
      </c>
      <c r="M292" s="168" t="str">
        <f t="shared" si="51"/>
        <v>PI.IC.EV.140162.01</v>
      </c>
      <c r="N292" s="168"/>
      <c r="O292" s="168" t="str">
        <f t="shared" si="52"/>
        <v>PH.IC.EV.140162.01</v>
      </c>
      <c r="Q292" s="168" t="str">
        <f t="shared" si="53"/>
        <v>CL.IC.EV.140162.01</v>
      </c>
      <c r="R292" s="167" t="s">
        <v>2264</v>
      </c>
      <c r="S292" s="167" t="s">
        <v>2265</v>
      </c>
      <c r="X292" s="167" t="s">
        <v>2642</v>
      </c>
      <c r="Y292" s="167">
        <v>962</v>
      </c>
    </row>
    <row r="293" spans="1:25" s="167" customFormat="1" ht="15" customHeight="1">
      <c r="A293" s="167" t="s">
        <v>3274</v>
      </c>
      <c r="C293" s="61" t="s">
        <v>4357</v>
      </c>
      <c r="E293" s="61" t="s">
        <v>2379</v>
      </c>
      <c r="F293" s="85" t="s">
        <v>3099</v>
      </c>
      <c r="G293" s="104" t="s">
        <v>2528</v>
      </c>
      <c r="H293" s="61" t="s">
        <v>2332</v>
      </c>
      <c r="J293" s="63" t="str">
        <f t="shared" si="50"/>
        <v>IC.EV.140163</v>
      </c>
      <c r="K293" s="61" t="s">
        <v>2379</v>
      </c>
      <c r="L293" s="167" t="str">
        <f t="shared" si="54"/>
        <v>Info Provided: Heart Attack</v>
      </c>
      <c r="M293" s="168" t="str">
        <f t="shared" si="51"/>
        <v>PI.IC.EV.140163.01</v>
      </c>
      <c r="N293" s="168"/>
      <c r="O293" s="168" t="str">
        <f t="shared" si="52"/>
        <v>PH.IC.EV.140163.01</v>
      </c>
      <c r="Q293" s="168" t="str">
        <f t="shared" si="53"/>
        <v>CL.IC.EV.140163.01</v>
      </c>
      <c r="R293" s="167" t="s">
        <v>2266</v>
      </c>
      <c r="S293" s="167" t="s">
        <v>2267</v>
      </c>
      <c r="X293" s="167" t="s">
        <v>2642</v>
      </c>
      <c r="Y293" s="167">
        <v>962</v>
      </c>
    </row>
    <row r="294" spans="1:25" s="167" customFormat="1" ht="15" customHeight="1">
      <c r="A294" s="167" t="s">
        <v>3274</v>
      </c>
      <c r="C294" s="61" t="s">
        <v>4357</v>
      </c>
      <c r="E294" s="61" t="s">
        <v>2379</v>
      </c>
      <c r="F294" s="85" t="s">
        <v>3099</v>
      </c>
      <c r="G294" s="104" t="s">
        <v>2529</v>
      </c>
      <c r="H294" s="61" t="s">
        <v>2450</v>
      </c>
      <c r="J294" s="63" t="str">
        <f t="shared" si="50"/>
        <v>IC.EV.140164</v>
      </c>
      <c r="K294" s="61" t="s">
        <v>2379</v>
      </c>
      <c r="L294" s="167" t="str">
        <f t="shared" si="54"/>
        <v>Info Provided: Home Care</v>
      </c>
      <c r="M294" s="168" t="str">
        <f t="shared" si="51"/>
        <v>PI.IC.EV.140164.01</v>
      </c>
      <c r="N294" s="168"/>
      <c r="O294" s="168" t="str">
        <f t="shared" si="52"/>
        <v>PH.IC.EV.140164.01</v>
      </c>
      <c r="Q294" s="168" t="str">
        <f t="shared" si="53"/>
        <v>CL.IC.EV.140164.01</v>
      </c>
      <c r="R294" s="167" t="s">
        <v>2393</v>
      </c>
      <c r="S294" s="167" t="s">
        <v>2393</v>
      </c>
      <c r="X294" s="167" t="s">
        <v>2642</v>
      </c>
      <c r="Y294" s="167">
        <v>963</v>
      </c>
    </row>
    <row r="295" spans="1:25" s="167" customFormat="1" ht="15" customHeight="1">
      <c r="A295" s="167" t="s">
        <v>3274</v>
      </c>
      <c r="C295" s="61" t="s">
        <v>4357</v>
      </c>
      <c r="E295" s="61" t="s">
        <v>2379</v>
      </c>
      <c r="F295" s="85" t="s">
        <v>3099</v>
      </c>
      <c r="G295" s="104" t="s">
        <v>2530</v>
      </c>
      <c r="H295" s="61" t="s">
        <v>2574</v>
      </c>
      <c r="J295" s="63" t="str">
        <f t="shared" si="50"/>
        <v>IC.EV.140165</v>
      </c>
      <c r="K295" s="61" t="s">
        <v>2379</v>
      </c>
      <c r="L295" s="167" t="str">
        <f t="shared" si="54"/>
        <v>Info Provided: Hygiene</v>
      </c>
      <c r="M295" s="168" t="str">
        <f t="shared" si="51"/>
        <v>PI.IC.EV.140165.01</v>
      </c>
      <c r="N295" s="168"/>
      <c r="O295" s="168" t="str">
        <f t="shared" si="52"/>
        <v>PH.IC.EV.140165.01</v>
      </c>
      <c r="Q295" s="168" t="str">
        <f t="shared" si="53"/>
        <v>CL.IC.EV.140165.01</v>
      </c>
      <c r="X295" s="167" t="s">
        <v>2591</v>
      </c>
      <c r="Y295" s="167">
        <v>962</v>
      </c>
    </row>
    <row r="296" spans="1:25" s="167" customFormat="1" ht="15" customHeight="1">
      <c r="A296" s="167" t="s">
        <v>3274</v>
      </c>
      <c r="C296" s="61" t="s">
        <v>4357</v>
      </c>
      <c r="E296" s="61" t="s">
        <v>2379</v>
      </c>
      <c r="F296" s="85" t="s">
        <v>3099</v>
      </c>
      <c r="G296" s="104" t="s">
        <v>2531</v>
      </c>
      <c r="H296" s="61" t="s">
        <v>2575</v>
      </c>
      <c r="J296" s="63" t="str">
        <f t="shared" si="50"/>
        <v>IC.EV.140166</v>
      </c>
      <c r="K296" s="61" t="s">
        <v>2379</v>
      </c>
      <c r="L296" s="167" t="str">
        <f t="shared" si="54"/>
        <v>Info Provided: IABP</v>
      </c>
      <c r="M296" s="168" t="str">
        <f t="shared" si="51"/>
        <v>PI.IC.EV.140166.01</v>
      </c>
      <c r="N296" s="168"/>
      <c r="O296" s="168" t="str">
        <f t="shared" si="52"/>
        <v>PH.IC.EV.140166.01</v>
      </c>
      <c r="Q296" s="168" t="str">
        <f t="shared" si="53"/>
        <v>CL.IC.EV.140166.01</v>
      </c>
      <c r="R296" s="167" t="s">
        <v>2233</v>
      </c>
      <c r="S296" s="167" t="s">
        <v>2264</v>
      </c>
      <c r="X296" s="167" t="s">
        <v>2642</v>
      </c>
      <c r="Y296" s="167">
        <v>962</v>
      </c>
    </row>
    <row r="297" spans="1:25" s="167" customFormat="1" ht="15" customHeight="1">
      <c r="A297" s="167" t="s">
        <v>3274</v>
      </c>
      <c r="C297" s="61" t="s">
        <v>4357</v>
      </c>
      <c r="E297" s="61" t="s">
        <v>2379</v>
      </c>
      <c r="F297" s="85" t="s">
        <v>3099</v>
      </c>
      <c r="G297" s="104" t="s">
        <v>2408</v>
      </c>
      <c r="H297" s="61" t="s">
        <v>2576</v>
      </c>
      <c r="J297" s="63" t="str">
        <f t="shared" si="50"/>
        <v>IC.EV.140167</v>
      </c>
      <c r="K297" s="61" t="s">
        <v>2379</v>
      </c>
      <c r="L297" s="167" t="str">
        <f t="shared" si="54"/>
        <v>Info Provided: ICU Environment</v>
      </c>
      <c r="M297" s="168" t="str">
        <f t="shared" si="51"/>
        <v>PI.IC.EV.140167.01</v>
      </c>
      <c r="N297" s="168"/>
      <c r="O297" s="168" t="str">
        <f t="shared" si="52"/>
        <v>PH.IC.EV.140167.01</v>
      </c>
      <c r="Q297" s="168" t="str">
        <f t="shared" si="53"/>
        <v>CL.IC.EV.140167.01</v>
      </c>
      <c r="R297" s="167" t="s">
        <v>2264</v>
      </c>
      <c r="S297" s="167" t="s">
        <v>2265</v>
      </c>
      <c r="X297" s="167" t="s">
        <v>2642</v>
      </c>
      <c r="Y297" s="167">
        <v>962</v>
      </c>
    </row>
    <row r="298" spans="1:25" s="167" customFormat="1" ht="15" customHeight="1">
      <c r="A298" s="167" t="s">
        <v>3274</v>
      </c>
      <c r="C298" s="61" t="s">
        <v>4357</v>
      </c>
      <c r="E298" s="61" t="s">
        <v>2379</v>
      </c>
      <c r="F298" s="85" t="s">
        <v>3099</v>
      </c>
      <c r="G298" s="104" t="s">
        <v>2409</v>
      </c>
      <c r="H298" s="61" t="s">
        <v>2577</v>
      </c>
      <c r="J298" s="63" t="str">
        <f t="shared" si="50"/>
        <v>IC.EV.140168</v>
      </c>
      <c r="K298" s="61" t="s">
        <v>2379</v>
      </c>
      <c r="L298" s="167" t="str">
        <f t="shared" si="54"/>
        <v>Info Provided: Incentive Spirometer</v>
      </c>
      <c r="M298" s="168" t="str">
        <f t="shared" si="51"/>
        <v>PI.IC.EV.140168.01</v>
      </c>
      <c r="N298" s="168"/>
      <c r="O298" s="168" t="str">
        <f t="shared" si="52"/>
        <v>PH.IC.EV.140168.01</v>
      </c>
      <c r="Q298" s="168" t="str">
        <f t="shared" si="53"/>
        <v>CL.IC.EV.140168.01</v>
      </c>
      <c r="R298" s="167" t="s">
        <v>2266</v>
      </c>
      <c r="S298" s="167" t="s">
        <v>2267</v>
      </c>
      <c r="X298" s="167" t="s">
        <v>2642</v>
      </c>
      <c r="Y298" s="167">
        <v>962</v>
      </c>
    </row>
    <row r="299" spans="1:25" s="167" customFormat="1" ht="15" customHeight="1">
      <c r="A299" s="167" t="s">
        <v>3274</v>
      </c>
      <c r="C299" s="61" t="s">
        <v>4357</v>
      </c>
      <c r="E299" s="61" t="s">
        <v>2379</v>
      </c>
      <c r="F299" s="85" t="s">
        <v>3099</v>
      </c>
      <c r="G299" s="104" t="s">
        <v>2470</v>
      </c>
      <c r="H299" s="61" t="s">
        <v>2578</v>
      </c>
      <c r="J299" s="63" t="str">
        <f t="shared" si="50"/>
        <v>IC.EV.140169</v>
      </c>
      <c r="K299" s="61" t="s">
        <v>2379</v>
      </c>
      <c r="L299" s="167" t="str">
        <f t="shared" si="54"/>
        <v>Info Provided: Infections Signs and Symptoms</v>
      </c>
      <c r="M299" s="168" t="str">
        <f t="shared" si="51"/>
        <v>PI.IC.EV.140169.01</v>
      </c>
      <c r="N299" s="168"/>
      <c r="O299" s="168" t="str">
        <f t="shared" si="52"/>
        <v>PH.IC.EV.140169.01</v>
      </c>
      <c r="Q299" s="168" t="str">
        <f t="shared" si="53"/>
        <v>CL.IC.EV.140169.01</v>
      </c>
      <c r="R299" s="167" t="s">
        <v>2393</v>
      </c>
      <c r="S299" s="167" t="s">
        <v>2393</v>
      </c>
      <c r="X299" s="167" t="s">
        <v>2642</v>
      </c>
      <c r="Y299" s="167">
        <v>962</v>
      </c>
    </row>
    <row r="300" spans="1:25" s="167" customFormat="1" ht="15" customHeight="1">
      <c r="A300" s="167" t="s">
        <v>3274</v>
      </c>
      <c r="C300" s="61" t="s">
        <v>4357</v>
      </c>
      <c r="E300" s="61" t="s">
        <v>2379</v>
      </c>
      <c r="F300" s="85" t="s">
        <v>3099</v>
      </c>
      <c r="G300" s="104" t="s">
        <v>2471</v>
      </c>
      <c r="H300" s="61" t="s">
        <v>2703</v>
      </c>
      <c r="J300" s="63" t="str">
        <f t="shared" si="50"/>
        <v>IC.EV.140170</v>
      </c>
      <c r="K300" s="61" t="s">
        <v>2379</v>
      </c>
      <c r="L300" s="167" t="str">
        <f t="shared" ref="L300:L341" si="55">G300</f>
        <v>Info Provided: Intubation</v>
      </c>
      <c r="M300" s="168" t="str">
        <f t="shared" si="51"/>
        <v>PI.IC.EV.140170.01</v>
      </c>
      <c r="N300" s="168"/>
      <c r="O300" s="168" t="str">
        <f t="shared" si="52"/>
        <v>PH.IC.EV.140170.01</v>
      </c>
      <c r="Q300" s="168" t="str">
        <f t="shared" si="53"/>
        <v>CL.IC.EV.140170.01</v>
      </c>
      <c r="X300" s="167" t="s">
        <v>2591</v>
      </c>
      <c r="Y300" s="167">
        <v>962</v>
      </c>
    </row>
    <row r="301" spans="1:25" s="167" customFormat="1" ht="15" customHeight="1">
      <c r="A301" s="167" t="s">
        <v>3274</v>
      </c>
      <c r="C301" s="61" t="s">
        <v>4357</v>
      </c>
      <c r="E301" s="61" t="s">
        <v>2379</v>
      </c>
      <c r="F301" s="85" t="s">
        <v>3099</v>
      </c>
      <c r="G301" s="104" t="s">
        <v>2472</v>
      </c>
      <c r="H301" s="61" t="s">
        <v>2454</v>
      </c>
      <c r="J301" s="63" t="str">
        <f t="shared" si="50"/>
        <v>IC.EV.140171</v>
      </c>
      <c r="K301" s="61" t="s">
        <v>2379</v>
      </c>
      <c r="L301" s="167" t="str">
        <f t="shared" si="55"/>
        <v>Info Provided: Invasive Lines</v>
      </c>
      <c r="M301" s="168" t="str">
        <f t="shared" si="51"/>
        <v>PI.IC.EV.140171.01</v>
      </c>
      <c r="N301" s="168"/>
      <c r="O301" s="168" t="str">
        <f t="shared" si="52"/>
        <v>PH.IC.EV.140171.01</v>
      </c>
      <c r="Q301" s="168" t="str">
        <f t="shared" si="53"/>
        <v>CL.IC.EV.140171.01</v>
      </c>
      <c r="R301" s="167" t="s">
        <v>2233</v>
      </c>
      <c r="S301" s="167" t="s">
        <v>2264</v>
      </c>
      <c r="X301" s="167" t="s">
        <v>2642</v>
      </c>
      <c r="Y301" s="167">
        <v>962</v>
      </c>
    </row>
    <row r="302" spans="1:25" s="167" customFormat="1" ht="15" customHeight="1">
      <c r="A302" s="167" t="s">
        <v>3274</v>
      </c>
      <c r="C302" s="61" t="s">
        <v>4357</v>
      </c>
      <c r="E302" s="61" t="s">
        <v>2379</v>
      </c>
      <c r="F302" s="85" t="s">
        <v>3099</v>
      </c>
      <c r="G302" s="104" t="s">
        <v>2473</v>
      </c>
      <c r="H302" s="61" t="s">
        <v>2455</v>
      </c>
      <c r="J302" s="63" t="str">
        <f t="shared" si="50"/>
        <v>IC.EV.140172</v>
      </c>
      <c r="K302" s="61" t="s">
        <v>2379</v>
      </c>
      <c r="L302" s="167" t="str">
        <f t="shared" si="55"/>
        <v>Info Provided: IV Therapy</v>
      </c>
      <c r="M302" s="168" t="str">
        <f t="shared" si="51"/>
        <v>PI.IC.EV.140172.01</v>
      </c>
      <c r="N302" s="168"/>
      <c r="O302" s="168" t="str">
        <f t="shared" si="52"/>
        <v>PH.IC.EV.140172.01</v>
      </c>
      <c r="Q302" s="168" t="str">
        <f t="shared" si="53"/>
        <v>CL.IC.EV.140172.01</v>
      </c>
      <c r="R302" s="167" t="s">
        <v>2264</v>
      </c>
      <c r="S302" s="167" t="s">
        <v>2265</v>
      </c>
      <c r="X302" s="167" t="s">
        <v>2642</v>
      </c>
      <c r="Y302" s="167">
        <v>962</v>
      </c>
    </row>
    <row r="303" spans="1:25" s="167" customFormat="1" ht="15" customHeight="1">
      <c r="A303" s="167" t="s">
        <v>3274</v>
      </c>
      <c r="C303" s="61" t="s">
        <v>4357</v>
      </c>
      <c r="E303" s="61" t="s">
        <v>2379</v>
      </c>
      <c r="F303" s="85" t="s">
        <v>3099</v>
      </c>
      <c r="G303" s="104" t="s">
        <v>2354</v>
      </c>
      <c r="H303" s="61" t="s">
        <v>2456</v>
      </c>
      <c r="J303" s="63" t="str">
        <f t="shared" si="50"/>
        <v>IC.EV.140173</v>
      </c>
      <c r="K303" s="61" t="s">
        <v>2379</v>
      </c>
      <c r="L303" s="167" t="str">
        <f t="shared" si="55"/>
        <v>Info Provided: Line Placement</v>
      </c>
      <c r="M303" s="168" t="str">
        <f t="shared" si="51"/>
        <v>PI.IC.EV.140173.01</v>
      </c>
      <c r="N303" s="168"/>
      <c r="O303" s="168" t="str">
        <f t="shared" si="52"/>
        <v>PH.IC.EV.140173.01</v>
      </c>
      <c r="Q303" s="168" t="str">
        <f t="shared" si="53"/>
        <v>CL.IC.EV.140173.01</v>
      </c>
      <c r="R303" s="167" t="s">
        <v>2393</v>
      </c>
      <c r="S303" s="167" t="s">
        <v>2393</v>
      </c>
      <c r="X303" s="167" t="s">
        <v>2642</v>
      </c>
      <c r="Y303" s="167">
        <v>962</v>
      </c>
    </row>
    <row r="304" spans="1:25" s="167" customFormat="1" ht="15" customHeight="1">
      <c r="A304" s="167" t="s">
        <v>3274</v>
      </c>
      <c r="C304" s="61" t="s">
        <v>4357</v>
      </c>
      <c r="E304" s="61" t="s">
        <v>2379</v>
      </c>
      <c r="F304" s="85" t="s">
        <v>3099</v>
      </c>
      <c r="G304" s="104" t="s">
        <v>2355</v>
      </c>
      <c r="H304" s="61" t="s">
        <v>2457</v>
      </c>
      <c r="J304" s="63" t="str">
        <f t="shared" si="50"/>
        <v>IC.EV.140174</v>
      </c>
      <c r="K304" s="61" t="s">
        <v>2379</v>
      </c>
      <c r="L304" s="167" t="str">
        <f t="shared" si="55"/>
        <v>Info Provided: Meds at Discharge</v>
      </c>
      <c r="M304" s="168" t="str">
        <f t="shared" si="51"/>
        <v>PI.IC.EV.140174.01</v>
      </c>
      <c r="N304" s="168"/>
      <c r="O304" s="168" t="str">
        <f t="shared" si="52"/>
        <v>PH.IC.EV.140174.01</v>
      </c>
      <c r="Q304" s="168" t="str">
        <f t="shared" si="53"/>
        <v>CL.IC.EV.140174.01</v>
      </c>
      <c r="X304" s="167" t="s">
        <v>2591</v>
      </c>
      <c r="Y304" s="167">
        <v>960</v>
      </c>
    </row>
    <row r="305" spans="1:25" s="167" customFormat="1" ht="15" customHeight="1">
      <c r="A305" s="167" t="s">
        <v>3274</v>
      </c>
      <c r="C305" s="61" t="s">
        <v>4357</v>
      </c>
      <c r="E305" s="61" t="s">
        <v>2379</v>
      </c>
      <c r="F305" s="85" t="s">
        <v>3099</v>
      </c>
      <c r="G305" s="104" t="s">
        <v>2356</v>
      </c>
      <c r="H305" s="61" t="s">
        <v>2458</v>
      </c>
      <c r="J305" s="63" t="str">
        <f t="shared" si="50"/>
        <v>IC.EV.140175</v>
      </c>
      <c r="K305" s="61" t="s">
        <v>2379</v>
      </c>
      <c r="L305" s="167" t="str">
        <f t="shared" si="55"/>
        <v>Info Provided: Orientation to Unit</v>
      </c>
      <c r="M305" s="168" t="str">
        <f t="shared" si="51"/>
        <v>PI.IC.EV.140175.01</v>
      </c>
      <c r="N305" s="168"/>
      <c r="O305" s="168" t="str">
        <f t="shared" si="52"/>
        <v>PH.IC.EV.140175.01</v>
      </c>
      <c r="Q305" s="168" t="str">
        <f t="shared" si="53"/>
        <v>CL.IC.EV.140175.01</v>
      </c>
      <c r="R305" s="167" t="s">
        <v>2233</v>
      </c>
      <c r="S305" s="167" t="s">
        <v>2264</v>
      </c>
      <c r="X305" s="167" t="s">
        <v>2642</v>
      </c>
      <c r="Y305" s="167">
        <v>960</v>
      </c>
    </row>
    <row r="306" spans="1:25" s="167" customFormat="1" ht="15" customHeight="1">
      <c r="A306" s="167" t="s">
        <v>3274</v>
      </c>
      <c r="C306" s="61" t="s">
        <v>4357</v>
      </c>
      <c r="E306" s="61" t="s">
        <v>2379</v>
      </c>
      <c r="F306" s="85" t="s">
        <v>3099</v>
      </c>
      <c r="G306" s="104" t="s">
        <v>2357</v>
      </c>
      <c r="H306" s="61" t="s">
        <v>2704</v>
      </c>
      <c r="J306" s="63" t="str">
        <f t="shared" si="50"/>
        <v>IC.EV.140176</v>
      </c>
      <c r="K306" s="61" t="s">
        <v>2379</v>
      </c>
      <c r="L306" s="167" t="str">
        <f t="shared" si="55"/>
        <v>Info Provided: Orient to Surroundings</v>
      </c>
      <c r="M306" s="168" t="str">
        <f t="shared" si="51"/>
        <v>PI.IC.EV.140176.01</v>
      </c>
      <c r="N306" s="168"/>
      <c r="O306" s="168" t="str">
        <f t="shared" si="52"/>
        <v>PH.IC.EV.140176.01</v>
      </c>
      <c r="Q306" s="168" t="str">
        <f t="shared" si="53"/>
        <v>CL.IC.EV.140176.01</v>
      </c>
      <c r="R306" s="167" t="s">
        <v>2264</v>
      </c>
      <c r="S306" s="167" t="s">
        <v>2265</v>
      </c>
      <c r="X306" s="167" t="s">
        <v>2642</v>
      </c>
      <c r="Y306" s="167">
        <v>960</v>
      </c>
    </row>
    <row r="307" spans="1:25" s="167" customFormat="1" ht="15" customHeight="1">
      <c r="A307" s="167" t="s">
        <v>3274</v>
      </c>
      <c r="C307" s="61" t="s">
        <v>4357</v>
      </c>
      <c r="E307" s="61" t="s">
        <v>2379</v>
      </c>
      <c r="F307" s="85" t="s">
        <v>3099</v>
      </c>
      <c r="G307" s="104" t="s">
        <v>2358</v>
      </c>
      <c r="H307" s="61" t="s">
        <v>2705</v>
      </c>
      <c r="J307" s="63" t="str">
        <f t="shared" si="50"/>
        <v>IC.EV.140177</v>
      </c>
      <c r="K307" s="61" t="s">
        <v>2379</v>
      </c>
      <c r="L307" s="167" t="str">
        <f t="shared" si="55"/>
        <v>Info Provided: Ostomy Teaching</v>
      </c>
      <c r="M307" s="168" t="str">
        <f t="shared" si="51"/>
        <v>PI.IC.EV.140177.01</v>
      </c>
      <c r="N307" s="168"/>
      <c r="O307" s="168" t="str">
        <f t="shared" si="52"/>
        <v>PH.IC.EV.140177.01</v>
      </c>
      <c r="Q307" s="168" t="str">
        <f t="shared" si="53"/>
        <v>CL.IC.EV.140177.01</v>
      </c>
      <c r="R307" s="167" t="s">
        <v>2266</v>
      </c>
      <c r="S307" s="167" t="s">
        <v>2267</v>
      </c>
      <c r="X307" s="167" t="s">
        <v>2642</v>
      </c>
      <c r="Y307" s="167">
        <v>960</v>
      </c>
    </row>
    <row r="308" spans="1:25" s="167" customFormat="1" ht="15" customHeight="1">
      <c r="A308" s="167" t="s">
        <v>3274</v>
      </c>
      <c r="C308" s="61" t="s">
        <v>4357</v>
      </c>
      <c r="E308" s="61" t="s">
        <v>2379</v>
      </c>
      <c r="F308" s="85" t="s">
        <v>3099</v>
      </c>
      <c r="G308" s="104" t="s">
        <v>2231</v>
      </c>
      <c r="H308" s="61" t="s">
        <v>2706</v>
      </c>
      <c r="J308" s="63" t="str">
        <f t="shared" si="50"/>
        <v>IC.EV.140178</v>
      </c>
      <c r="K308" s="61" t="s">
        <v>2379</v>
      </c>
      <c r="L308" s="167" t="str">
        <f t="shared" si="55"/>
        <v>Info Provided: Pain Scale</v>
      </c>
      <c r="M308" s="168" t="str">
        <f t="shared" si="51"/>
        <v>PI.IC.EV.140178.01</v>
      </c>
      <c r="N308" s="168"/>
      <c r="O308" s="168" t="str">
        <f t="shared" si="52"/>
        <v>PH.IC.EV.140178.01</v>
      </c>
      <c r="Q308" s="168" t="str">
        <f t="shared" si="53"/>
        <v>CL.IC.EV.140178.01</v>
      </c>
      <c r="R308" s="167" t="s">
        <v>2393</v>
      </c>
      <c r="S308" s="167" t="s">
        <v>2393</v>
      </c>
      <c r="X308" s="167" t="s">
        <v>2642</v>
      </c>
      <c r="Y308" s="167">
        <v>960</v>
      </c>
    </row>
    <row r="309" spans="1:25" s="167" customFormat="1" ht="15" customHeight="1">
      <c r="A309" s="167" t="s">
        <v>3274</v>
      </c>
      <c r="C309" s="61" t="s">
        <v>4357</v>
      </c>
      <c r="E309" s="61" t="s">
        <v>2379</v>
      </c>
      <c r="F309" s="85" t="s">
        <v>3099</v>
      </c>
      <c r="G309" s="104" t="s">
        <v>2114</v>
      </c>
      <c r="H309" s="61" t="s">
        <v>2707</v>
      </c>
      <c r="J309" s="63" t="str">
        <f t="shared" si="50"/>
        <v>IC.EV.140179</v>
      </c>
      <c r="K309" s="61" t="s">
        <v>2379</v>
      </c>
      <c r="L309" s="167" t="str">
        <f t="shared" si="55"/>
        <v>Info Provided: PCA/Pain Management</v>
      </c>
      <c r="M309" s="168" t="str">
        <f t="shared" si="51"/>
        <v>PI.IC.EV.140179.01</v>
      </c>
      <c r="N309" s="168"/>
      <c r="O309" s="168" t="str">
        <f t="shared" si="52"/>
        <v>PH.IC.EV.140179.01</v>
      </c>
      <c r="Q309" s="168" t="str">
        <f t="shared" si="53"/>
        <v>CL.IC.EV.140179.01</v>
      </c>
      <c r="X309" s="167" t="s">
        <v>2591</v>
      </c>
      <c r="Y309" s="167">
        <v>960</v>
      </c>
    </row>
    <row r="310" spans="1:25" s="167" customFormat="1" ht="15" customHeight="1">
      <c r="A310" s="167" t="s">
        <v>3274</v>
      </c>
      <c r="C310" s="61" t="s">
        <v>4357</v>
      </c>
      <c r="E310" s="61" t="s">
        <v>2379</v>
      </c>
      <c r="F310" s="85" t="s">
        <v>3099</v>
      </c>
      <c r="G310" s="104" t="s">
        <v>2115</v>
      </c>
      <c r="H310" s="61" t="s">
        <v>2708</v>
      </c>
      <c r="J310" s="63" t="str">
        <f t="shared" si="50"/>
        <v>IC.EV.140180</v>
      </c>
      <c r="K310" s="61" t="s">
        <v>2379</v>
      </c>
      <c r="L310" s="167" t="str">
        <f t="shared" si="55"/>
        <v>Info Provided: Pacemaker</v>
      </c>
      <c r="M310" s="168" t="str">
        <f t="shared" si="51"/>
        <v>PI.IC.EV.140180.01</v>
      </c>
      <c r="N310" s="168"/>
      <c r="O310" s="168" t="str">
        <f t="shared" si="52"/>
        <v>PH.IC.EV.140180.01</v>
      </c>
      <c r="Q310" s="168" t="str">
        <f t="shared" si="53"/>
        <v>CL.IC.EV.140180.01</v>
      </c>
      <c r="R310" s="167" t="s">
        <v>2233</v>
      </c>
      <c r="S310" s="167" t="s">
        <v>2264</v>
      </c>
      <c r="X310" s="167" t="s">
        <v>2642</v>
      </c>
      <c r="Y310" s="167">
        <v>960</v>
      </c>
    </row>
    <row r="311" spans="1:25" s="167" customFormat="1" ht="15" customHeight="1">
      <c r="A311" s="167" t="s">
        <v>3274</v>
      </c>
      <c r="C311" s="61" t="s">
        <v>4357</v>
      </c>
      <c r="E311" s="61" t="s">
        <v>2379</v>
      </c>
      <c r="F311" s="85" t="s">
        <v>3099</v>
      </c>
      <c r="G311" s="104" t="s">
        <v>2238</v>
      </c>
      <c r="H311" s="61" t="s">
        <v>2579</v>
      </c>
      <c r="J311" s="63" t="str">
        <f t="shared" si="50"/>
        <v>IC.EV.140181</v>
      </c>
      <c r="K311" s="61" t="s">
        <v>2379</v>
      </c>
      <c r="L311" s="167" t="str">
        <f t="shared" si="55"/>
        <v>Info Provided: Pain Relief</v>
      </c>
      <c r="M311" s="168" t="str">
        <f t="shared" si="51"/>
        <v>PI.IC.EV.140181.01</v>
      </c>
      <c r="N311" s="168"/>
      <c r="O311" s="168" t="str">
        <f t="shared" si="52"/>
        <v>PH.IC.EV.140181.01</v>
      </c>
      <c r="Q311" s="168" t="str">
        <f t="shared" si="53"/>
        <v>CL.IC.EV.140181.01</v>
      </c>
      <c r="R311" s="167" t="s">
        <v>2264</v>
      </c>
      <c r="S311" s="167" t="s">
        <v>2265</v>
      </c>
      <c r="X311" s="167" t="s">
        <v>2642</v>
      </c>
      <c r="Y311" s="167">
        <v>960</v>
      </c>
    </row>
    <row r="312" spans="1:25" s="167" customFormat="1" ht="15" customHeight="1">
      <c r="A312" s="167" t="s">
        <v>3274</v>
      </c>
      <c r="C312" s="61" t="s">
        <v>4357</v>
      </c>
      <c r="E312" s="61" t="s">
        <v>2379</v>
      </c>
      <c r="F312" s="85" t="s">
        <v>3099</v>
      </c>
      <c r="G312" s="104" t="s">
        <v>2239</v>
      </c>
      <c r="H312" s="61" t="s">
        <v>2580</v>
      </c>
      <c r="J312" s="63" t="str">
        <f t="shared" si="50"/>
        <v>IC.EV.140182</v>
      </c>
      <c r="K312" s="61" t="s">
        <v>2379</v>
      </c>
      <c r="L312" s="167" t="str">
        <f t="shared" si="55"/>
        <v>Info Provided: Pt Bill of Rights</v>
      </c>
      <c r="M312" s="168" t="str">
        <f t="shared" si="51"/>
        <v>PI.IC.EV.140182.01</v>
      </c>
      <c r="N312" s="168"/>
      <c r="O312" s="168" t="str">
        <f t="shared" si="52"/>
        <v>PH.IC.EV.140182.01</v>
      </c>
      <c r="Q312" s="168" t="str">
        <f t="shared" si="53"/>
        <v>CL.IC.EV.140182.01</v>
      </c>
      <c r="R312" s="167" t="s">
        <v>2266</v>
      </c>
      <c r="S312" s="167" t="s">
        <v>2267</v>
      </c>
      <c r="X312" s="167" t="s">
        <v>2642</v>
      </c>
      <c r="Y312" s="167">
        <v>960</v>
      </c>
    </row>
    <row r="313" spans="1:25" s="167" customFormat="1" ht="15" customHeight="1">
      <c r="A313" s="167" t="s">
        <v>3274</v>
      </c>
      <c r="C313" s="61" t="s">
        <v>4357</v>
      </c>
      <c r="E313" s="61" t="s">
        <v>2379</v>
      </c>
      <c r="F313" s="85" t="s">
        <v>3099</v>
      </c>
      <c r="G313" s="104" t="s">
        <v>2120</v>
      </c>
      <c r="H313" s="61" t="s">
        <v>2581</v>
      </c>
      <c r="J313" s="63" t="str">
        <f t="shared" si="50"/>
        <v>IC.EV.140183</v>
      </c>
      <c r="K313" s="61" t="s">
        <v>2379</v>
      </c>
      <c r="L313" s="167" t="str">
        <f t="shared" si="55"/>
        <v>Info Provided: Plan of Care</v>
      </c>
      <c r="M313" s="168" t="str">
        <f t="shared" si="51"/>
        <v>PI.IC.EV.140183.01</v>
      </c>
      <c r="N313" s="168"/>
      <c r="O313" s="168" t="str">
        <f t="shared" si="52"/>
        <v>PH.IC.EV.140183.01</v>
      </c>
      <c r="Q313" s="168" t="str">
        <f t="shared" si="53"/>
        <v>CL.IC.EV.140183.01</v>
      </c>
      <c r="R313" s="167" t="s">
        <v>2393</v>
      </c>
      <c r="S313" s="167" t="s">
        <v>2393</v>
      </c>
      <c r="X313" s="167" t="s">
        <v>2642</v>
      </c>
      <c r="Y313" s="167">
        <v>960</v>
      </c>
    </row>
    <row r="314" spans="1:25" s="167" customFormat="1" ht="15" customHeight="1">
      <c r="A314" s="167" t="s">
        <v>3274</v>
      </c>
      <c r="C314" s="61" t="s">
        <v>4357</v>
      </c>
      <c r="E314" s="61" t="s">
        <v>2379</v>
      </c>
      <c r="F314" s="85" t="s">
        <v>3099</v>
      </c>
      <c r="G314" s="104" t="s">
        <v>2121</v>
      </c>
      <c r="H314" s="61" t="s">
        <v>2582</v>
      </c>
      <c r="J314" s="63" t="str">
        <f t="shared" si="50"/>
        <v>IC.EV.140184</v>
      </c>
      <c r="K314" s="61" t="s">
        <v>2379</v>
      </c>
      <c r="L314" s="167" t="str">
        <f t="shared" si="55"/>
        <v>Info Provided: PNS Purpose</v>
      </c>
      <c r="M314" s="168" t="str">
        <f t="shared" si="51"/>
        <v>PI.IC.EV.140184.01</v>
      </c>
      <c r="N314" s="168"/>
      <c r="O314" s="168" t="str">
        <f t="shared" si="52"/>
        <v>PH.IC.EV.140184.01</v>
      </c>
      <c r="Q314" s="168" t="str">
        <f t="shared" si="53"/>
        <v>CL.IC.EV.140184.01</v>
      </c>
      <c r="X314" s="167" t="s">
        <v>2591</v>
      </c>
      <c r="Y314" s="167">
        <v>961</v>
      </c>
    </row>
    <row r="315" spans="1:25" s="167" customFormat="1" ht="15" customHeight="1">
      <c r="A315" s="167" t="s">
        <v>3274</v>
      </c>
      <c r="C315" s="61" t="s">
        <v>4357</v>
      </c>
      <c r="E315" s="61" t="s">
        <v>2379</v>
      </c>
      <c r="F315" s="85" t="s">
        <v>3099</v>
      </c>
      <c r="G315" s="104" t="s">
        <v>1931</v>
      </c>
      <c r="H315" s="61" t="s">
        <v>2583</v>
      </c>
      <c r="J315" s="63" t="str">
        <f t="shared" si="50"/>
        <v>IC.EV.140185</v>
      </c>
      <c r="K315" s="61" t="s">
        <v>2379</v>
      </c>
      <c r="L315" s="167" t="str">
        <f t="shared" si="55"/>
        <v>Info Provided: Post Op Teaching</v>
      </c>
      <c r="M315" s="168" t="str">
        <f t="shared" si="51"/>
        <v>PI.IC.EV.140185.01</v>
      </c>
      <c r="N315" s="168"/>
      <c r="O315" s="168" t="str">
        <f t="shared" si="52"/>
        <v>PH.IC.EV.140185.01</v>
      </c>
      <c r="Q315" s="168" t="str">
        <f t="shared" si="53"/>
        <v>CL.IC.EV.140185.01</v>
      </c>
      <c r="R315" s="167" t="s">
        <v>2233</v>
      </c>
      <c r="S315" s="167" t="s">
        <v>2264</v>
      </c>
      <c r="X315" s="167" t="s">
        <v>2642</v>
      </c>
      <c r="Y315" s="167">
        <v>961</v>
      </c>
    </row>
    <row r="316" spans="1:25" s="167" customFormat="1" ht="15" customHeight="1">
      <c r="A316" s="167" t="s">
        <v>3274</v>
      </c>
      <c r="C316" s="61" t="s">
        <v>4357</v>
      </c>
      <c r="E316" s="61" t="s">
        <v>2379</v>
      </c>
      <c r="F316" s="85" t="s">
        <v>3099</v>
      </c>
      <c r="G316" s="104" t="s">
        <v>2124</v>
      </c>
      <c r="H316" s="61" t="s">
        <v>2584</v>
      </c>
      <c r="J316" s="63" t="str">
        <f t="shared" si="50"/>
        <v>IC.EV.140186</v>
      </c>
      <c r="K316" s="61" t="s">
        <v>2379</v>
      </c>
      <c r="L316" s="167" t="str">
        <f t="shared" si="55"/>
        <v>Info Provided: Pre Op Teaching</v>
      </c>
      <c r="M316" s="168" t="str">
        <f t="shared" si="51"/>
        <v>PI.IC.EV.140186.01</v>
      </c>
      <c r="N316" s="168"/>
      <c r="O316" s="168" t="str">
        <f t="shared" si="52"/>
        <v>PH.IC.EV.140186.01</v>
      </c>
      <c r="Q316" s="168" t="str">
        <f t="shared" si="53"/>
        <v>CL.IC.EV.140186.01</v>
      </c>
      <c r="R316" s="167" t="s">
        <v>2264</v>
      </c>
      <c r="S316" s="167" t="s">
        <v>2265</v>
      </c>
      <c r="X316" s="167" t="s">
        <v>2642</v>
      </c>
      <c r="Y316" s="167">
        <v>961</v>
      </c>
    </row>
    <row r="317" spans="1:25" s="167" customFormat="1" ht="15" customHeight="1">
      <c r="A317" s="167" t="s">
        <v>3274</v>
      </c>
      <c r="C317" s="61" t="s">
        <v>4357</v>
      </c>
      <c r="E317" s="61" t="s">
        <v>2379</v>
      </c>
      <c r="F317" s="85" t="s">
        <v>3099</v>
      </c>
      <c r="G317" s="104" t="s">
        <v>2022</v>
      </c>
      <c r="H317" s="61" t="s">
        <v>2585</v>
      </c>
      <c r="J317" s="63" t="str">
        <f t="shared" si="50"/>
        <v>IC.EV.140187</v>
      </c>
      <c r="K317" s="61" t="s">
        <v>2379</v>
      </c>
      <c r="L317" s="167" t="str">
        <f t="shared" si="55"/>
        <v>Info Provided: Procedure-Type</v>
      </c>
      <c r="M317" s="168" t="str">
        <f t="shared" si="51"/>
        <v>PI.IC.EV.140187.01</v>
      </c>
      <c r="N317" s="168"/>
      <c r="O317" s="168" t="str">
        <f t="shared" si="52"/>
        <v>PH.IC.EV.140187.01</v>
      </c>
      <c r="Q317" s="168" t="str">
        <f t="shared" si="53"/>
        <v>CL.IC.EV.140187.01</v>
      </c>
      <c r="R317" s="167" t="s">
        <v>2266</v>
      </c>
      <c r="S317" s="167" t="s">
        <v>2267</v>
      </c>
      <c r="X317" s="167" t="s">
        <v>2642</v>
      </c>
      <c r="Y317" s="167">
        <v>961</v>
      </c>
    </row>
    <row r="318" spans="1:25" s="167" customFormat="1" ht="15" customHeight="1">
      <c r="A318" s="167" t="s">
        <v>3274</v>
      </c>
      <c r="C318" s="61" t="s">
        <v>4357</v>
      </c>
      <c r="E318" s="61" t="s">
        <v>2379</v>
      </c>
      <c r="F318" s="85" t="s">
        <v>3099</v>
      </c>
      <c r="G318" s="104" t="s">
        <v>2023</v>
      </c>
      <c r="H318" s="61" t="s">
        <v>2586</v>
      </c>
      <c r="J318" s="63" t="str">
        <f t="shared" si="50"/>
        <v>IC.EV.140188</v>
      </c>
      <c r="K318" s="61" t="s">
        <v>2379</v>
      </c>
      <c r="L318" s="167" t="str">
        <f t="shared" si="55"/>
        <v>Info Provided: Rehabilitation</v>
      </c>
      <c r="M318" s="168" t="str">
        <f t="shared" si="51"/>
        <v>PI.IC.EV.140188.01</v>
      </c>
      <c r="N318" s="168"/>
      <c r="O318" s="168" t="str">
        <f t="shared" si="52"/>
        <v>PH.IC.EV.140188.01</v>
      </c>
      <c r="Q318" s="168" t="str">
        <f t="shared" si="53"/>
        <v>CL.IC.EV.140188.01</v>
      </c>
      <c r="R318" s="167" t="s">
        <v>2393</v>
      </c>
      <c r="S318" s="167" t="s">
        <v>2393</v>
      </c>
      <c r="X318" s="167" t="s">
        <v>2642</v>
      </c>
      <c r="Y318" s="167">
        <v>961</v>
      </c>
    </row>
    <row r="319" spans="1:25" s="167" customFormat="1" ht="15" customHeight="1">
      <c r="A319" s="167" t="s">
        <v>3274</v>
      </c>
      <c r="C319" s="61" t="s">
        <v>4357</v>
      </c>
      <c r="E319" s="61" t="s">
        <v>2379</v>
      </c>
      <c r="F319" s="85" t="s">
        <v>3099</v>
      </c>
      <c r="G319" s="104" t="s">
        <v>2389</v>
      </c>
      <c r="H319" s="61" t="s">
        <v>2587</v>
      </c>
      <c r="J319" s="63" t="str">
        <f t="shared" ref="J319:J346" si="56">CONCATENATE("IC.EV.",C319,E319,H319)</f>
        <v>IC.EV.140189</v>
      </c>
      <c r="K319" s="61" t="s">
        <v>2379</v>
      </c>
      <c r="L319" s="167" t="str">
        <f t="shared" si="55"/>
        <v>Info Provided: Responsibilities</v>
      </c>
      <c r="M319" s="168" t="str">
        <f t="shared" ref="M319:M346" si="57">CONCATENATE("PI.",J319,".",K319)</f>
        <v>PI.IC.EV.140189.01</v>
      </c>
      <c r="N319" s="168"/>
      <c r="O319" s="168" t="str">
        <f t="shared" ref="O319:O346" si="58">CONCATENATE("PH.",J319,".",K319)</f>
        <v>PH.IC.EV.140189.01</v>
      </c>
      <c r="Q319" s="168" t="str">
        <f t="shared" ref="Q319:Q346" si="59">CONCATENATE("CL.",J319,".",K319)</f>
        <v>CL.IC.EV.140189.01</v>
      </c>
      <c r="X319" s="167" t="s">
        <v>2591</v>
      </c>
      <c r="Y319" s="167">
        <v>961</v>
      </c>
    </row>
    <row r="320" spans="1:25" s="167" customFormat="1" ht="15" customHeight="1">
      <c r="A320" s="167" t="s">
        <v>3274</v>
      </c>
      <c r="C320" s="61" t="s">
        <v>4357</v>
      </c>
      <c r="E320" s="61" t="s">
        <v>2379</v>
      </c>
      <c r="F320" s="85" t="s">
        <v>3099</v>
      </c>
      <c r="G320" s="104" t="s">
        <v>2390</v>
      </c>
      <c r="H320" s="61" t="s">
        <v>2588</v>
      </c>
      <c r="J320" s="63" t="str">
        <f t="shared" si="56"/>
        <v>IC.EV.140190</v>
      </c>
      <c r="K320" s="61" t="s">
        <v>2379</v>
      </c>
      <c r="L320" s="167" t="str">
        <f t="shared" si="55"/>
        <v>Info Provided: Restraints</v>
      </c>
      <c r="M320" s="168" t="str">
        <f t="shared" si="57"/>
        <v>PI.IC.EV.140190.01</v>
      </c>
      <c r="N320" s="168"/>
      <c r="O320" s="168" t="str">
        <f t="shared" si="58"/>
        <v>PH.IC.EV.140190.01</v>
      </c>
      <c r="Q320" s="168" t="str">
        <f t="shared" si="59"/>
        <v>CL.IC.EV.140190.01</v>
      </c>
      <c r="R320" s="167" t="s">
        <v>2233</v>
      </c>
      <c r="S320" s="167" t="s">
        <v>2264</v>
      </c>
      <c r="X320" s="167" t="s">
        <v>2642</v>
      </c>
      <c r="Y320" s="167">
        <v>961</v>
      </c>
    </row>
    <row r="321" spans="1:25" s="167" customFormat="1" ht="15" customHeight="1">
      <c r="A321" s="167" t="s">
        <v>3274</v>
      </c>
      <c r="C321" s="61" t="s">
        <v>4357</v>
      </c>
      <c r="E321" s="61" t="s">
        <v>2379</v>
      </c>
      <c r="F321" s="85" t="s">
        <v>3099</v>
      </c>
      <c r="G321" s="104" t="s">
        <v>2391</v>
      </c>
      <c r="H321" s="61" t="s">
        <v>2589</v>
      </c>
      <c r="J321" s="63" t="str">
        <f t="shared" si="56"/>
        <v>IC.EV.140191</v>
      </c>
      <c r="K321" s="61" t="s">
        <v>2379</v>
      </c>
      <c r="L321" s="167" t="str">
        <f t="shared" si="55"/>
        <v>Info Provided: Trach Care</v>
      </c>
      <c r="M321" s="168" t="str">
        <f t="shared" si="57"/>
        <v>PI.IC.EV.140191.01</v>
      </c>
      <c r="N321" s="168"/>
      <c r="O321" s="168" t="str">
        <f t="shared" si="58"/>
        <v>PH.IC.EV.140191.01</v>
      </c>
      <c r="Q321" s="168" t="str">
        <f t="shared" si="59"/>
        <v>CL.IC.EV.140191.01</v>
      </c>
      <c r="R321" s="167" t="s">
        <v>2264</v>
      </c>
      <c r="S321" s="167" t="s">
        <v>2265</v>
      </c>
      <c r="X321" s="167" t="s">
        <v>2642</v>
      </c>
      <c r="Y321" s="167">
        <v>961</v>
      </c>
    </row>
    <row r="322" spans="1:25" s="167" customFormat="1" ht="15" customHeight="1">
      <c r="A322" s="167" t="s">
        <v>82</v>
      </c>
      <c r="C322" s="61" t="s">
        <v>4357</v>
      </c>
      <c r="E322" s="61" t="s">
        <v>1</v>
      </c>
      <c r="F322" s="85" t="s">
        <v>3099</v>
      </c>
      <c r="G322" s="104" t="s">
        <v>2392</v>
      </c>
      <c r="H322" s="61" t="s">
        <v>2465</v>
      </c>
      <c r="J322" s="63" t="str">
        <f>CONCATENATE("IC.EV.",C322,E322,H322)</f>
        <v>IC.EV.140192</v>
      </c>
      <c r="K322" s="61" t="s">
        <v>1</v>
      </c>
      <c r="L322" s="167" t="str">
        <f>G322</f>
        <v>Info Provided: Transfer</v>
      </c>
      <c r="M322" s="168" t="str">
        <f>CONCATENATE("PI.",J322,".",K322)</f>
        <v>PI.IC.EV.140192.01</v>
      </c>
      <c r="N322" s="168"/>
      <c r="O322" s="168" t="str">
        <f>CONCATENATE("PH.",J322,".",K322)</f>
        <v>PH.IC.EV.140192.01</v>
      </c>
      <c r="Q322" s="168" t="str">
        <f>CONCATENATE("CL.",J322,".",K322)</f>
        <v>CL.IC.EV.140192.01</v>
      </c>
      <c r="R322" s="167" t="s">
        <v>2266</v>
      </c>
      <c r="S322" s="167" t="s">
        <v>2267</v>
      </c>
      <c r="X322" s="167" t="s">
        <v>73</v>
      </c>
      <c r="Y322" s="167">
        <v>961</v>
      </c>
    </row>
    <row r="323" spans="1:25" s="167" customFormat="1" ht="15" customHeight="1">
      <c r="A323" s="167" t="s">
        <v>82</v>
      </c>
      <c r="C323" s="61" t="s">
        <v>4357</v>
      </c>
      <c r="E323" s="61" t="s">
        <v>1</v>
      </c>
      <c r="F323" s="85" t="s">
        <v>3099</v>
      </c>
      <c r="G323" s="104" t="s">
        <v>2011</v>
      </c>
      <c r="H323" s="61" t="s">
        <v>2468</v>
      </c>
      <c r="J323" s="63" t="str">
        <f>CONCATENATE("IC.EV.",C323,E323,H323)</f>
        <v>IC.EV.140193</v>
      </c>
      <c r="K323" s="61" t="s">
        <v>1</v>
      </c>
      <c r="L323" s="167" t="str">
        <f>G323</f>
        <v>Info Provided: Tube Feeding</v>
      </c>
      <c r="M323" s="168" t="str">
        <f>CONCATENATE("PI.",J323,".",K323)</f>
        <v>PI.IC.EV.140193.01</v>
      </c>
      <c r="N323" s="168"/>
      <c r="O323" s="168" t="str">
        <f>CONCATENATE("PH.",J323,".",K323)</f>
        <v>PH.IC.EV.140193.01</v>
      </c>
      <c r="Q323" s="168" t="str">
        <f>CONCATENATE("CL.",J323,".",K323)</f>
        <v>CL.IC.EV.140193.01</v>
      </c>
      <c r="R323" s="167" t="s">
        <v>74</v>
      </c>
      <c r="S323" s="167" t="s">
        <v>74</v>
      </c>
      <c r="X323" s="167" t="s">
        <v>73</v>
      </c>
      <c r="Y323" s="167">
        <v>961</v>
      </c>
    </row>
    <row r="324" spans="1:25" s="167" customFormat="1" ht="15" customHeight="1">
      <c r="A324" s="167" t="s">
        <v>3274</v>
      </c>
      <c r="C324" s="61" t="s">
        <v>4357</v>
      </c>
      <c r="D324" s="167" t="s">
        <v>2469</v>
      </c>
      <c r="E324" s="61" t="s">
        <v>2136</v>
      </c>
      <c r="F324" s="85" t="s">
        <v>3099</v>
      </c>
      <c r="G324" s="104" t="s">
        <v>2198</v>
      </c>
      <c r="H324" s="61" t="s">
        <v>2137</v>
      </c>
      <c r="J324" s="63" t="str">
        <f t="shared" si="56"/>
        <v>IC.EV.140201</v>
      </c>
      <c r="K324" s="61" t="s">
        <v>2379</v>
      </c>
      <c r="L324" s="167" t="str">
        <f t="shared" si="55"/>
        <v>Info Provided: Turn/Reposition</v>
      </c>
      <c r="M324" s="168" t="str">
        <f t="shared" si="57"/>
        <v>PI.IC.EV.140201.01</v>
      </c>
      <c r="N324" s="168"/>
      <c r="O324" s="168" t="str">
        <f t="shared" si="58"/>
        <v>PH.IC.EV.140201.01</v>
      </c>
      <c r="Q324" s="168" t="str">
        <f t="shared" si="59"/>
        <v>CL.IC.EV.140201.01</v>
      </c>
      <c r="X324" s="167" t="s">
        <v>2591</v>
      </c>
      <c r="Y324" s="167">
        <v>962</v>
      </c>
    </row>
    <row r="325" spans="1:25" s="167" customFormat="1" ht="15" customHeight="1">
      <c r="A325" s="167" t="s">
        <v>3274</v>
      </c>
      <c r="C325" s="61" t="s">
        <v>4357</v>
      </c>
      <c r="E325" s="61" t="s">
        <v>2136</v>
      </c>
      <c r="F325" s="85" t="s">
        <v>3099</v>
      </c>
      <c r="G325" s="104" t="s">
        <v>2199</v>
      </c>
      <c r="H325" s="61" t="s">
        <v>2136</v>
      </c>
      <c r="J325" s="63" t="str">
        <f t="shared" si="56"/>
        <v>IC.EV.140202</v>
      </c>
      <c r="K325" s="61" t="s">
        <v>2379</v>
      </c>
      <c r="L325" s="167" t="str">
        <f t="shared" si="55"/>
        <v>Info Provided: Ventilator</v>
      </c>
      <c r="M325" s="168" t="str">
        <f t="shared" si="57"/>
        <v>PI.IC.EV.140202.01</v>
      </c>
      <c r="N325" s="168"/>
      <c r="O325" s="168" t="str">
        <f t="shared" si="58"/>
        <v>PH.IC.EV.140202.01</v>
      </c>
      <c r="Q325" s="168" t="str">
        <f t="shared" si="59"/>
        <v>CL.IC.EV.140202.01</v>
      </c>
      <c r="R325" s="167" t="s">
        <v>2233</v>
      </c>
      <c r="S325" s="167" t="s">
        <v>2264</v>
      </c>
      <c r="X325" s="167" t="s">
        <v>2642</v>
      </c>
      <c r="Y325" s="167">
        <v>962</v>
      </c>
    </row>
    <row r="326" spans="1:25" s="167" customFormat="1" ht="15" customHeight="1">
      <c r="A326" s="167" t="s">
        <v>3274</v>
      </c>
      <c r="C326" s="61" t="s">
        <v>4357</v>
      </c>
      <c r="E326" s="61" t="s">
        <v>2136</v>
      </c>
      <c r="F326" s="85" t="s">
        <v>3099</v>
      </c>
      <c r="G326" s="104" t="s">
        <v>2333</v>
      </c>
      <c r="H326" s="61" t="s">
        <v>2138</v>
      </c>
      <c r="J326" s="63" t="str">
        <f t="shared" si="56"/>
        <v>IC.EV.140203</v>
      </c>
      <c r="K326" s="61" t="s">
        <v>2379</v>
      </c>
      <c r="L326" s="167" t="str">
        <f t="shared" si="55"/>
        <v>Info Provided: Vent Weaning</v>
      </c>
      <c r="M326" s="168" t="str">
        <f t="shared" si="57"/>
        <v>PI.IC.EV.140203.01</v>
      </c>
      <c r="N326" s="168"/>
      <c r="O326" s="168" t="str">
        <f t="shared" si="58"/>
        <v>PH.IC.EV.140203.01</v>
      </c>
      <c r="Q326" s="168" t="str">
        <f t="shared" si="59"/>
        <v>CL.IC.EV.140203.01</v>
      </c>
      <c r="R326" s="167" t="s">
        <v>2264</v>
      </c>
      <c r="S326" s="167" t="s">
        <v>2265</v>
      </c>
      <c r="X326" s="167" t="s">
        <v>2642</v>
      </c>
      <c r="Y326" s="167">
        <v>962</v>
      </c>
    </row>
    <row r="327" spans="1:25" s="167" customFormat="1" ht="15" customHeight="1">
      <c r="A327" s="167" t="s">
        <v>3274</v>
      </c>
      <c r="C327" s="61" t="s">
        <v>4357</v>
      </c>
      <c r="E327" s="61" t="s">
        <v>2136</v>
      </c>
      <c r="F327" s="85" t="s">
        <v>3099</v>
      </c>
      <c r="G327" s="104" t="s">
        <v>2081</v>
      </c>
      <c r="H327" s="61" t="s">
        <v>2268</v>
      </c>
      <c r="J327" s="63" t="str">
        <f t="shared" si="56"/>
        <v>IC.EV.140204</v>
      </c>
      <c r="K327" s="61" t="s">
        <v>2379</v>
      </c>
      <c r="L327" s="167" t="str">
        <f t="shared" si="55"/>
        <v>Info Provided: Unit</v>
      </c>
      <c r="M327" s="168" t="str">
        <f t="shared" si="57"/>
        <v>PI.IC.EV.140204.01</v>
      </c>
      <c r="N327" s="168"/>
      <c r="O327" s="168" t="str">
        <f t="shared" si="58"/>
        <v>PH.IC.EV.140204.01</v>
      </c>
      <c r="Q327" s="168" t="str">
        <f t="shared" si="59"/>
        <v>CL.IC.EV.140204.01</v>
      </c>
      <c r="R327" s="167" t="s">
        <v>2266</v>
      </c>
      <c r="S327" s="167" t="s">
        <v>2267</v>
      </c>
      <c r="X327" s="167" t="s">
        <v>2642</v>
      </c>
      <c r="Y327" s="167">
        <v>962</v>
      </c>
    </row>
    <row r="328" spans="1:25" s="167" customFormat="1" ht="15" customHeight="1">
      <c r="A328" s="167" t="s">
        <v>3274</v>
      </c>
      <c r="C328" s="61" t="s">
        <v>4357</v>
      </c>
      <c r="E328" s="61" t="s">
        <v>2136</v>
      </c>
      <c r="F328" s="85" t="s">
        <v>3099</v>
      </c>
      <c r="G328" s="104" t="s">
        <v>2321</v>
      </c>
      <c r="H328" s="61" t="s">
        <v>2269</v>
      </c>
      <c r="J328" s="63" t="str">
        <f t="shared" si="56"/>
        <v>IC.EV.140205</v>
      </c>
      <c r="K328" s="61" t="s">
        <v>2379</v>
      </c>
      <c r="L328" s="167" t="str">
        <f t="shared" si="55"/>
        <v>Info Provided: Unit Rules</v>
      </c>
      <c r="M328" s="168" t="str">
        <f t="shared" si="57"/>
        <v>PI.IC.EV.140205.01</v>
      </c>
      <c r="N328" s="168"/>
      <c r="O328" s="168" t="str">
        <f t="shared" si="58"/>
        <v>PH.IC.EV.140205.01</v>
      </c>
      <c r="Q328" s="168" t="str">
        <f t="shared" si="59"/>
        <v>CL.IC.EV.140205.01</v>
      </c>
      <c r="R328" s="167" t="s">
        <v>2393</v>
      </c>
      <c r="S328" s="167" t="s">
        <v>2393</v>
      </c>
      <c r="X328" s="167" t="s">
        <v>2642</v>
      </c>
      <c r="Y328" s="167">
        <v>962</v>
      </c>
    </row>
    <row r="329" spans="1:25" s="167" customFormat="1" ht="15" customHeight="1">
      <c r="A329" s="167" t="s">
        <v>3274</v>
      </c>
      <c r="C329" s="61" t="s">
        <v>4357</v>
      </c>
      <c r="E329" s="61" t="s">
        <v>2136</v>
      </c>
      <c r="F329" s="85" t="s">
        <v>3099</v>
      </c>
      <c r="G329" s="104" t="s">
        <v>2322</v>
      </c>
      <c r="H329" s="61" t="s">
        <v>2270</v>
      </c>
      <c r="J329" s="63" t="str">
        <f t="shared" si="56"/>
        <v>IC.EV.140206</v>
      </c>
      <c r="K329" s="61" t="s">
        <v>2379</v>
      </c>
      <c r="L329" s="167" t="str">
        <f t="shared" si="55"/>
        <v>Info Provided: Withdrawal/Support</v>
      </c>
      <c r="M329" s="168" t="str">
        <f t="shared" si="57"/>
        <v>PI.IC.EV.140206.01</v>
      </c>
      <c r="N329" s="168"/>
      <c r="O329" s="168" t="str">
        <f t="shared" si="58"/>
        <v>PH.IC.EV.140206.01</v>
      </c>
      <c r="Q329" s="168" t="str">
        <f t="shared" si="59"/>
        <v>CL.IC.EV.140206.01</v>
      </c>
      <c r="X329" s="167" t="s">
        <v>2591</v>
      </c>
      <c r="Y329" s="167">
        <v>962</v>
      </c>
    </row>
    <row r="330" spans="1:25" s="167" customFormat="1" ht="15" customHeight="1">
      <c r="A330" s="167" t="s">
        <v>3274</v>
      </c>
      <c r="C330" s="61" t="s">
        <v>4357</v>
      </c>
      <c r="E330" s="61" t="s">
        <v>2136</v>
      </c>
      <c r="F330" s="85" t="s">
        <v>3099</v>
      </c>
      <c r="G330" s="104" t="s">
        <v>2072</v>
      </c>
      <c r="H330" s="61" t="s">
        <v>2406</v>
      </c>
      <c r="J330" s="63" t="str">
        <f t="shared" si="56"/>
        <v>IC.EV.140207</v>
      </c>
      <c r="K330" s="61" t="s">
        <v>2379</v>
      </c>
      <c r="L330" s="167" t="str">
        <f>G330</f>
        <v>Info Provided: Risks Discussion</v>
      </c>
      <c r="M330" s="168" t="str">
        <f t="shared" si="57"/>
        <v>PI.IC.EV.140207.01</v>
      </c>
      <c r="N330" s="168"/>
      <c r="O330" s="168" t="str">
        <f t="shared" si="58"/>
        <v>PH.IC.EV.140207.01</v>
      </c>
      <c r="Q330" s="168" t="str">
        <f t="shared" si="59"/>
        <v>CL.IC.EV.140207.01</v>
      </c>
      <c r="R330" s="167" t="s">
        <v>2233</v>
      </c>
      <c r="S330" s="167" t="s">
        <v>2264</v>
      </c>
      <c r="X330" s="167" t="s">
        <v>2642</v>
      </c>
      <c r="Y330" s="167">
        <v>962</v>
      </c>
    </row>
    <row r="331" spans="1:25" s="167" customFormat="1" ht="15" customHeight="1">
      <c r="A331" s="167" t="s">
        <v>3274</v>
      </c>
      <c r="C331" s="61" t="s">
        <v>4357</v>
      </c>
      <c r="E331" s="61" t="s">
        <v>2136</v>
      </c>
      <c r="F331" s="85" t="s">
        <v>3099</v>
      </c>
      <c r="G331" s="104" t="s">
        <v>2073</v>
      </c>
      <c r="H331" s="61" t="s">
        <v>2010</v>
      </c>
      <c r="J331" s="63" t="str">
        <f t="shared" si="56"/>
        <v>IC.EV.140208</v>
      </c>
      <c r="K331" s="61" t="s">
        <v>2379</v>
      </c>
      <c r="L331" s="167" t="str">
        <f>G331</f>
        <v>Info Provided: ROM</v>
      </c>
      <c r="M331" s="168" t="str">
        <f t="shared" si="57"/>
        <v>PI.IC.EV.140208.01</v>
      </c>
      <c r="N331" s="168"/>
      <c r="O331" s="168" t="str">
        <f t="shared" si="58"/>
        <v>PH.IC.EV.140208.01</v>
      </c>
      <c r="Q331" s="168" t="str">
        <f t="shared" si="59"/>
        <v>CL.IC.EV.140208.01</v>
      </c>
      <c r="R331" s="167" t="s">
        <v>2264</v>
      </c>
      <c r="S331" s="167" t="s">
        <v>2265</v>
      </c>
      <c r="X331" s="167" t="s">
        <v>2642</v>
      </c>
      <c r="Y331" s="167">
        <v>962</v>
      </c>
    </row>
    <row r="332" spans="1:25" s="167" customFormat="1" ht="15" customHeight="1">
      <c r="A332" s="167" t="s">
        <v>3274</v>
      </c>
      <c r="C332" s="61" t="s">
        <v>4357</v>
      </c>
      <c r="E332" s="61" t="s">
        <v>2136</v>
      </c>
      <c r="F332" s="85" t="s">
        <v>3099</v>
      </c>
      <c r="G332" s="104" t="s">
        <v>1979</v>
      </c>
      <c r="H332" s="61" t="s">
        <v>2024</v>
      </c>
      <c r="J332" s="63" t="str">
        <f t="shared" si="56"/>
        <v>IC.EV.140209</v>
      </c>
      <c r="K332" s="61" t="s">
        <v>2379</v>
      </c>
      <c r="L332" s="167" t="str">
        <f>G332</f>
        <v>Info Provided: Routine</v>
      </c>
      <c r="M332" s="168" t="str">
        <f t="shared" si="57"/>
        <v>PI.IC.EV.140209.01</v>
      </c>
      <c r="N332" s="168"/>
      <c r="O332" s="168" t="str">
        <f t="shared" si="58"/>
        <v>PH.IC.EV.140209.01</v>
      </c>
      <c r="Q332" s="168" t="str">
        <f t="shared" si="59"/>
        <v>CL.IC.EV.140209.01</v>
      </c>
      <c r="R332" s="167" t="s">
        <v>2266</v>
      </c>
      <c r="S332" s="167" t="s">
        <v>2267</v>
      </c>
      <c r="X332" s="167" t="s">
        <v>2642</v>
      </c>
      <c r="Y332" s="167">
        <v>962</v>
      </c>
    </row>
    <row r="333" spans="1:25" s="167" customFormat="1" ht="15" customHeight="1">
      <c r="A333" s="167" t="s">
        <v>3274</v>
      </c>
      <c r="C333" s="61" t="s">
        <v>4357</v>
      </c>
      <c r="E333" s="61" t="s">
        <v>2136</v>
      </c>
      <c r="F333" s="85" t="s">
        <v>3099</v>
      </c>
      <c r="G333" s="104" t="s">
        <v>1980</v>
      </c>
      <c r="H333" s="61" t="s">
        <v>2025</v>
      </c>
      <c r="J333" s="63" t="str">
        <f t="shared" si="56"/>
        <v>IC.EV.140210</v>
      </c>
      <c r="K333" s="61" t="s">
        <v>2379</v>
      </c>
      <c r="L333" s="167" t="str">
        <f>G333</f>
        <v>Info Provided: SCD's</v>
      </c>
      <c r="M333" s="168" t="str">
        <f t="shared" si="57"/>
        <v>PI.IC.EV.140210.01</v>
      </c>
      <c r="N333" s="168"/>
      <c r="O333" s="168" t="str">
        <f t="shared" si="58"/>
        <v>PH.IC.EV.140210.01</v>
      </c>
      <c r="Q333" s="168" t="str">
        <f t="shared" si="59"/>
        <v>CL.IC.EV.140210.01</v>
      </c>
      <c r="R333" s="167" t="s">
        <v>2393</v>
      </c>
      <c r="S333" s="167" t="s">
        <v>2393</v>
      </c>
      <c r="X333" s="167" t="s">
        <v>2642</v>
      </c>
      <c r="Y333" s="167">
        <v>962</v>
      </c>
    </row>
    <row r="334" spans="1:25" s="167" customFormat="1" ht="15" customHeight="1">
      <c r="A334" s="167" t="s">
        <v>3274</v>
      </c>
      <c r="C334" s="61" t="s">
        <v>4357</v>
      </c>
      <c r="E334" s="61" t="s">
        <v>2136</v>
      </c>
      <c r="F334" s="85" t="s">
        <v>3099</v>
      </c>
      <c r="G334" s="104" t="s">
        <v>1981</v>
      </c>
      <c r="H334" s="61" t="s">
        <v>2130</v>
      </c>
      <c r="J334" s="63" t="str">
        <f t="shared" si="56"/>
        <v>IC.EV.140211</v>
      </c>
      <c r="K334" s="61" t="s">
        <v>2379</v>
      </c>
      <c r="L334" s="167" t="str">
        <f>G334</f>
        <v>Info Provided: Skin Care</v>
      </c>
      <c r="M334" s="168" t="str">
        <f t="shared" si="57"/>
        <v>PI.IC.EV.140211.01</v>
      </c>
      <c r="N334" s="168"/>
      <c r="O334" s="168" t="str">
        <f t="shared" si="58"/>
        <v>PH.IC.EV.140211.01</v>
      </c>
      <c r="Q334" s="168" t="str">
        <f t="shared" si="59"/>
        <v>CL.IC.EV.140211.01</v>
      </c>
      <c r="X334" s="167" t="s">
        <v>2591</v>
      </c>
      <c r="Y334" s="167">
        <v>962</v>
      </c>
    </row>
    <row r="335" spans="1:25" s="167" customFormat="1" ht="15" customHeight="1">
      <c r="A335" s="167" t="s">
        <v>3274</v>
      </c>
      <c r="C335" s="61" t="s">
        <v>4357</v>
      </c>
      <c r="E335" s="61" t="s">
        <v>2136</v>
      </c>
      <c r="F335" s="85" t="s">
        <v>3099</v>
      </c>
      <c r="G335" s="104" t="s">
        <v>1982</v>
      </c>
      <c r="H335" s="61" t="s">
        <v>2255</v>
      </c>
      <c r="J335" s="63" t="str">
        <f t="shared" si="56"/>
        <v>IC.EV.140212</v>
      </c>
      <c r="K335" s="61" t="s">
        <v>2379</v>
      </c>
      <c r="L335" s="167" t="str">
        <f t="shared" si="55"/>
        <v>Info Provided: Smoking</v>
      </c>
      <c r="M335" s="168" t="str">
        <f t="shared" si="57"/>
        <v>PI.IC.EV.140212.01</v>
      </c>
      <c r="N335" s="168"/>
      <c r="O335" s="168" t="str">
        <f t="shared" si="58"/>
        <v>PH.IC.EV.140212.01</v>
      </c>
      <c r="Q335" s="168" t="str">
        <f t="shared" si="59"/>
        <v>CL.IC.EV.140212.01</v>
      </c>
      <c r="R335" s="167" t="s">
        <v>2233</v>
      </c>
      <c r="S335" s="167" t="s">
        <v>2264</v>
      </c>
      <c r="X335" s="167" t="s">
        <v>2642</v>
      </c>
      <c r="Y335" s="167">
        <v>962</v>
      </c>
    </row>
    <row r="336" spans="1:25" s="167" customFormat="1" ht="15" customHeight="1">
      <c r="A336" s="167" t="s">
        <v>3274</v>
      </c>
      <c r="C336" s="61" t="s">
        <v>4357</v>
      </c>
      <c r="E336" s="61" t="s">
        <v>2136</v>
      </c>
      <c r="F336" s="85" t="s">
        <v>3099</v>
      </c>
      <c r="G336" s="104" t="s">
        <v>2082</v>
      </c>
      <c r="H336" s="61" t="s">
        <v>2256</v>
      </c>
      <c r="J336" s="63" t="str">
        <f t="shared" si="56"/>
        <v>IC.EV.140213</v>
      </c>
      <c r="K336" s="61" t="s">
        <v>2379</v>
      </c>
      <c r="L336" s="167" t="str">
        <f t="shared" si="55"/>
        <v>Info Provided: Status/Condition</v>
      </c>
      <c r="M336" s="168" t="str">
        <f t="shared" si="57"/>
        <v>PI.IC.EV.140213.01</v>
      </c>
      <c r="N336" s="168"/>
      <c r="O336" s="168" t="str">
        <f t="shared" si="58"/>
        <v>PH.IC.EV.140213.01</v>
      </c>
      <c r="Q336" s="168" t="str">
        <f t="shared" si="59"/>
        <v>CL.IC.EV.140213.01</v>
      </c>
      <c r="R336" s="167" t="s">
        <v>2264</v>
      </c>
      <c r="S336" s="167" t="s">
        <v>2265</v>
      </c>
      <c r="X336" s="167" t="s">
        <v>2642</v>
      </c>
      <c r="Y336" s="167">
        <v>962</v>
      </c>
    </row>
    <row r="337" spans="1:41" s="167" customFormat="1" ht="15" customHeight="1">
      <c r="A337" s="167" t="s">
        <v>3274</v>
      </c>
      <c r="C337" s="61" t="s">
        <v>4357</v>
      </c>
      <c r="E337" s="61" t="s">
        <v>2136</v>
      </c>
      <c r="F337" s="85" t="s">
        <v>3099</v>
      </c>
      <c r="G337" s="104" t="s">
        <v>2184</v>
      </c>
      <c r="H337" s="61" t="s">
        <v>2257</v>
      </c>
      <c r="J337" s="63" t="str">
        <f t="shared" si="56"/>
        <v>IC.EV.140214</v>
      </c>
      <c r="K337" s="61" t="s">
        <v>2379</v>
      </c>
      <c r="L337" s="167" t="str">
        <f t="shared" si="55"/>
        <v>Info Provided: Sternal Precautions</v>
      </c>
      <c r="M337" s="168" t="str">
        <f t="shared" si="57"/>
        <v>PI.IC.EV.140214.01</v>
      </c>
      <c r="N337" s="168"/>
      <c r="O337" s="168" t="str">
        <f t="shared" si="58"/>
        <v>PH.IC.EV.140214.01</v>
      </c>
      <c r="Q337" s="168" t="str">
        <f t="shared" si="59"/>
        <v>CL.IC.EV.140214.01</v>
      </c>
      <c r="R337" s="167" t="s">
        <v>2266</v>
      </c>
      <c r="S337" s="167" t="s">
        <v>2267</v>
      </c>
      <c r="X337" s="167" t="s">
        <v>2642</v>
      </c>
      <c r="Y337" s="167">
        <v>962</v>
      </c>
    </row>
    <row r="338" spans="1:41" s="167" customFormat="1" ht="15" customHeight="1">
      <c r="A338" s="167" t="s">
        <v>3274</v>
      </c>
      <c r="C338" s="61" t="s">
        <v>4357</v>
      </c>
      <c r="E338" s="61" t="s">
        <v>2136</v>
      </c>
      <c r="F338" s="85" t="s">
        <v>3099</v>
      </c>
      <c r="G338" s="104" t="s">
        <v>2185</v>
      </c>
      <c r="H338" s="61" t="s">
        <v>2258</v>
      </c>
      <c r="J338" s="63" t="str">
        <f t="shared" si="56"/>
        <v>IC.EV.140215</v>
      </c>
      <c r="K338" s="61" t="s">
        <v>2379</v>
      </c>
      <c r="L338" s="167" t="str">
        <f t="shared" si="55"/>
        <v>Info Provided: Suctioning</v>
      </c>
      <c r="M338" s="168" t="str">
        <f t="shared" si="57"/>
        <v>PI.IC.EV.140215.01</v>
      </c>
      <c r="N338" s="168"/>
      <c r="O338" s="168" t="str">
        <f t="shared" si="58"/>
        <v>PH.IC.EV.140215.01</v>
      </c>
      <c r="Q338" s="168" t="str">
        <f t="shared" si="59"/>
        <v>CL.IC.EV.140215.01</v>
      </c>
      <c r="R338" s="167" t="s">
        <v>2393</v>
      </c>
      <c r="S338" s="167" t="s">
        <v>2393</v>
      </c>
      <c r="X338" s="167" t="s">
        <v>2642</v>
      </c>
      <c r="Y338" s="167">
        <v>962</v>
      </c>
    </row>
    <row r="339" spans="1:41" s="167" customFormat="1" ht="15" customHeight="1">
      <c r="A339" s="167" t="s">
        <v>3274</v>
      </c>
      <c r="C339" s="61" t="s">
        <v>4357</v>
      </c>
      <c r="E339" s="61" t="s">
        <v>2136</v>
      </c>
      <c r="F339" s="85" t="s">
        <v>3099</v>
      </c>
      <c r="G339" s="104" t="s">
        <v>2186</v>
      </c>
      <c r="H339" s="61" t="s">
        <v>2259</v>
      </c>
      <c r="J339" s="63" t="str">
        <f t="shared" si="56"/>
        <v>IC.EV.140216</v>
      </c>
      <c r="K339" s="61" t="s">
        <v>2379</v>
      </c>
      <c r="L339" s="167" t="str">
        <f t="shared" si="55"/>
        <v>Info Provided: Surgery/Type</v>
      </c>
      <c r="M339" s="168" t="str">
        <f t="shared" si="57"/>
        <v>PI.IC.EV.140216.01</v>
      </c>
      <c r="N339" s="168"/>
      <c r="O339" s="168" t="str">
        <f t="shared" si="58"/>
        <v>PH.IC.EV.140216.01</v>
      </c>
      <c r="Q339" s="168" t="str">
        <f t="shared" si="59"/>
        <v>CL.IC.EV.140216.01</v>
      </c>
      <c r="X339" s="167" t="s">
        <v>2591</v>
      </c>
      <c r="Y339" s="167">
        <v>962</v>
      </c>
    </row>
    <row r="340" spans="1:41" s="167" customFormat="1" ht="15" customHeight="1">
      <c r="A340" s="167" t="s">
        <v>82</v>
      </c>
      <c r="C340" s="61" t="s">
        <v>4357</v>
      </c>
      <c r="E340" s="61" t="s">
        <v>2136</v>
      </c>
      <c r="F340" s="85" t="s">
        <v>3099</v>
      </c>
      <c r="G340" s="104" t="s">
        <v>2187</v>
      </c>
      <c r="H340" s="61" t="s">
        <v>67</v>
      </c>
      <c r="J340" s="63" t="str">
        <f>CONCATENATE("IC.EV.",C340,E340,H340)</f>
        <v>IC.EV.140217</v>
      </c>
      <c r="K340" s="61" t="s">
        <v>1</v>
      </c>
      <c r="L340" s="167" t="str">
        <f t="shared" si="55"/>
        <v>Info Provided: TEDS</v>
      </c>
      <c r="M340" s="168" t="str">
        <f>CONCATENATE("PI.",J340,".",K340)</f>
        <v>PI.IC.EV.140217.01</v>
      </c>
      <c r="N340" s="168"/>
      <c r="O340" s="168" t="str">
        <f>CONCATENATE("PH.",J340,".",K340)</f>
        <v>PH.IC.EV.140217.01</v>
      </c>
      <c r="Q340" s="168" t="str">
        <f>CONCATENATE("CL.",J340,".",K340)</f>
        <v>CL.IC.EV.140217.01</v>
      </c>
      <c r="R340" s="167" t="s">
        <v>74</v>
      </c>
      <c r="S340" s="167" t="s">
        <v>74</v>
      </c>
      <c r="X340" s="167" t="s">
        <v>73</v>
      </c>
      <c r="Y340" s="167">
        <v>962</v>
      </c>
    </row>
    <row r="341" spans="1:41" s="167" customFormat="1" ht="15" customHeight="1">
      <c r="A341" s="167" t="s">
        <v>82</v>
      </c>
      <c r="C341" s="61" t="s">
        <v>4357</v>
      </c>
      <c r="E341" s="61" t="s">
        <v>2136</v>
      </c>
      <c r="F341" s="85" t="s">
        <v>3099</v>
      </c>
      <c r="G341" s="104" t="s">
        <v>2089</v>
      </c>
      <c r="H341" s="61" t="s">
        <v>68</v>
      </c>
      <c r="J341" s="63" t="str">
        <f>CONCATENATE("IC.EV.",C341,E341,H341)</f>
        <v>IC.EV.140218</v>
      </c>
      <c r="K341" s="61" t="s">
        <v>1</v>
      </c>
      <c r="L341" s="167" t="str">
        <f t="shared" si="55"/>
        <v>Info Provided: Monitoring</v>
      </c>
      <c r="M341" s="168" t="str">
        <f>CONCATENATE("PI.",J341,".",K341)</f>
        <v>PI.IC.EV.140218.01</v>
      </c>
      <c r="N341" s="168"/>
      <c r="O341" s="168" t="str">
        <f>CONCATENATE("PH.",J341,".",K341)</f>
        <v>PH.IC.EV.140218.01</v>
      </c>
      <c r="Q341" s="168" t="str">
        <f>CONCATENATE("CL.",J341,".",K341)</f>
        <v>CL.IC.EV.140218.01</v>
      </c>
      <c r="X341" s="167" t="s">
        <v>73</v>
      </c>
      <c r="Y341" s="167">
        <v>962</v>
      </c>
    </row>
    <row r="342" spans="1:41" s="167" customFormat="1" ht="15" customHeight="1">
      <c r="A342" s="167" t="s">
        <v>3274</v>
      </c>
      <c r="C342" s="61" t="s">
        <v>4357</v>
      </c>
      <c r="E342" s="61" t="s">
        <v>2136</v>
      </c>
      <c r="F342" s="85" t="s">
        <v>3099</v>
      </c>
      <c r="G342" s="58" t="s">
        <v>13922</v>
      </c>
      <c r="H342" s="61" t="s">
        <v>11913</v>
      </c>
      <c r="J342" s="63" t="str">
        <f t="shared" si="56"/>
        <v>IC.EV.140219</v>
      </c>
      <c r="K342" s="61" t="s">
        <v>2379</v>
      </c>
      <c r="L342" s="167" t="str">
        <f>G342</f>
        <v>Info Provided: Multi-Drug Resistant Organisms</v>
      </c>
      <c r="M342" s="168" t="str">
        <f t="shared" si="57"/>
        <v>PI.IC.EV.140219.01</v>
      </c>
      <c r="N342" s="168"/>
      <c r="O342" s="168" t="str">
        <f t="shared" si="58"/>
        <v>PH.IC.EV.140219.01</v>
      </c>
      <c r="Q342" s="168" t="str">
        <f t="shared" si="59"/>
        <v>CL.IC.EV.140219.01</v>
      </c>
      <c r="R342" s="167" t="s">
        <v>2393</v>
      </c>
      <c r="S342" s="167" t="s">
        <v>2393</v>
      </c>
      <c r="AN342" s="167" t="s">
        <v>12773</v>
      </c>
      <c r="AO342" s="167">
        <v>1538</v>
      </c>
    </row>
    <row r="343" spans="1:41" s="167" customFormat="1" ht="15" customHeight="1">
      <c r="A343" s="167" t="s">
        <v>3274</v>
      </c>
      <c r="C343" s="61" t="s">
        <v>4357</v>
      </c>
      <c r="E343" s="61" t="s">
        <v>2136</v>
      </c>
      <c r="F343" s="85" t="s">
        <v>3099</v>
      </c>
      <c r="G343" s="58" t="s">
        <v>13921</v>
      </c>
      <c r="H343" s="61" t="s">
        <v>11906</v>
      </c>
      <c r="J343" s="63" t="str">
        <f t="shared" si="56"/>
        <v>IC.EV.140220</v>
      </c>
      <c r="K343" s="61" t="s">
        <v>2379</v>
      </c>
      <c r="L343" s="167" t="str">
        <f>G343</f>
        <v>Info Provided: Stroke Education</v>
      </c>
      <c r="M343" s="168" t="str">
        <f t="shared" si="57"/>
        <v>PI.IC.EV.140220.01</v>
      </c>
      <c r="N343" s="168"/>
      <c r="O343" s="168" t="str">
        <f t="shared" si="58"/>
        <v>PH.IC.EV.140220.01</v>
      </c>
      <c r="Q343" s="168" t="str">
        <f t="shared" si="59"/>
        <v>CL.IC.EV.140220.01</v>
      </c>
      <c r="AN343" s="167" t="s">
        <v>12773</v>
      </c>
      <c r="AO343" s="167">
        <v>1538</v>
      </c>
    </row>
    <row r="344" spans="1:41" s="167" customFormat="1" ht="15" customHeight="1">
      <c r="A344" s="167" t="s">
        <v>3274</v>
      </c>
      <c r="B344" s="167" t="s">
        <v>2936</v>
      </c>
      <c r="C344" s="61" t="s">
        <v>7456</v>
      </c>
      <c r="D344" s="167" t="s">
        <v>2937</v>
      </c>
      <c r="E344" s="61" t="s">
        <v>2379</v>
      </c>
      <c r="F344" s="85" t="s">
        <v>2938</v>
      </c>
      <c r="G344" s="104" t="s">
        <v>2939</v>
      </c>
      <c r="H344" s="61" t="s">
        <v>2379</v>
      </c>
      <c r="J344" s="63" t="str">
        <f t="shared" si="56"/>
        <v>IC.EV.150101</v>
      </c>
      <c r="K344" s="61" t="s">
        <v>2379</v>
      </c>
      <c r="L344" s="167" t="str">
        <f t="shared" si="49"/>
        <v>Learning Style: Doing</v>
      </c>
      <c r="M344" s="168" t="str">
        <f t="shared" si="57"/>
        <v>PI.IC.EV.150101.01</v>
      </c>
      <c r="N344" s="168"/>
      <c r="O344" s="168" t="str">
        <f t="shared" si="58"/>
        <v>PH.IC.EV.150101.01</v>
      </c>
      <c r="Q344" s="168" t="str">
        <f t="shared" si="59"/>
        <v>CL.IC.EV.150101.01</v>
      </c>
    </row>
    <row r="345" spans="1:41" s="167" customFormat="1" ht="15" customHeight="1">
      <c r="A345" s="167" t="s">
        <v>3274</v>
      </c>
      <c r="C345" s="61" t="s">
        <v>7456</v>
      </c>
      <c r="E345" s="61" t="s">
        <v>2379</v>
      </c>
      <c r="F345" s="85" t="s">
        <v>2938</v>
      </c>
      <c r="G345" s="104" t="s">
        <v>2940</v>
      </c>
      <c r="H345" s="61" t="s">
        <v>12182</v>
      </c>
      <c r="J345" s="63" t="str">
        <f t="shared" si="56"/>
        <v>IC.EV.150102</v>
      </c>
      <c r="K345" s="61" t="s">
        <v>2379</v>
      </c>
      <c r="L345" s="167" t="str">
        <f t="shared" si="49"/>
        <v>Learning Style: Hearing/listening</v>
      </c>
      <c r="M345" s="168" t="str">
        <f t="shared" si="57"/>
        <v>PI.IC.EV.150102.01</v>
      </c>
      <c r="N345" s="168"/>
      <c r="O345" s="168" t="str">
        <f t="shared" si="58"/>
        <v>PH.IC.EV.150102.01</v>
      </c>
      <c r="Q345" s="168" t="str">
        <f t="shared" si="59"/>
        <v>CL.IC.EV.150102.01</v>
      </c>
    </row>
    <row r="346" spans="1:41" s="167" customFormat="1" ht="15" customHeight="1">
      <c r="A346" s="167" t="s">
        <v>3274</v>
      </c>
      <c r="C346" s="61" t="s">
        <v>7456</v>
      </c>
      <c r="E346" s="61" t="s">
        <v>2379</v>
      </c>
      <c r="F346" s="85" t="s">
        <v>2938</v>
      </c>
      <c r="G346" s="104" t="s">
        <v>2941</v>
      </c>
      <c r="H346" s="61" t="s">
        <v>12592</v>
      </c>
      <c r="J346" s="63" t="str">
        <f t="shared" si="56"/>
        <v>IC.EV.150103</v>
      </c>
      <c r="K346" s="61" t="s">
        <v>2379</v>
      </c>
      <c r="L346" s="167" t="str">
        <f t="shared" si="49"/>
        <v>Learning Style: Reading</v>
      </c>
      <c r="M346" s="168" t="str">
        <f t="shared" si="57"/>
        <v>PI.IC.EV.150103.01</v>
      </c>
      <c r="N346" s="168"/>
      <c r="O346" s="168" t="str">
        <f t="shared" si="58"/>
        <v>PH.IC.EV.150103.01</v>
      </c>
      <c r="Q346" s="168" t="str">
        <f t="shared" si="59"/>
        <v>CL.IC.EV.150103.01</v>
      </c>
    </row>
    <row r="347" spans="1:41" s="167" customFormat="1" ht="15" customHeight="1">
      <c r="A347" s="167" t="s">
        <v>3274</v>
      </c>
      <c r="C347" s="61" t="s">
        <v>7456</v>
      </c>
      <c r="E347" s="61" t="s">
        <v>2379</v>
      </c>
      <c r="F347" s="85" t="s">
        <v>2938</v>
      </c>
      <c r="G347" s="104" t="s">
        <v>3059</v>
      </c>
      <c r="H347" s="61" t="s">
        <v>12594</v>
      </c>
      <c r="J347" s="63" t="str">
        <f t="shared" ref="J347:J413" si="60">CONCATENATE("IC.EV.",C347,E347,H347)</f>
        <v>IC.EV.150104</v>
      </c>
      <c r="K347" s="61" t="s">
        <v>2379</v>
      </c>
      <c r="L347" s="167" t="str">
        <f t="shared" si="49"/>
        <v>Learning Style: Seeing</v>
      </c>
      <c r="M347" s="168" t="str">
        <f t="shared" ref="M347:M413" si="61">CONCATENATE("PI.",J347,".",K347)</f>
        <v>PI.IC.EV.150104.01</v>
      </c>
      <c r="N347" s="168"/>
      <c r="O347" s="168" t="str">
        <f t="shared" ref="O347:O413" si="62">CONCATENATE("PH.",J347,".",K347)</f>
        <v>PH.IC.EV.150104.01</v>
      </c>
      <c r="Q347" s="168" t="str">
        <f t="shared" ref="Q347:Q413" si="63">CONCATENATE("CL.",J347,".",K347)</f>
        <v>CL.IC.EV.150104.01</v>
      </c>
    </row>
    <row r="348" spans="1:41" s="167" customFormat="1" ht="15" customHeight="1">
      <c r="A348" s="167" t="s">
        <v>3274</v>
      </c>
      <c r="C348" s="61" t="s">
        <v>7456</v>
      </c>
      <c r="D348" s="167" t="s">
        <v>2945</v>
      </c>
      <c r="E348" s="61" t="s">
        <v>12182</v>
      </c>
      <c r="F348" s="85" t="s">
        <v>2938</v>
      </c>
      <c r="G348" s="104" t="s">
        <v>3060</v>
      </c>
      <c r="H348" s="61" t="s">
        <v>2379</v>
      </c>
      <c r="J348" s="63" t="str">
        <f t="shared" si="60"/>
        <v>IC.EV.150201</v>
      </c>
      <c r="K348" s="61" t="s">
        <v>2379</v>
      </c>
      <c r="L348" s="167" t="str">
        <f t="shared" si="49"/>
        <v>Learning Preference: Computer based training</v>
      </c>
      <c r="M348" s="168" t="str">
        <f t="shared" si="61"/>
        <v>PI.IC.EV.150201.01</v>
      </c>
      <c r="N348" s="168"/>
      <c r="O348" s="168" t="str">
        <f t="shared" si="62"/>
        <v>PH.IC.EV.150201.01</v>
      </c>
      <c r="Q348" s="168" t="str">
        <f t="shared" si="63"/>
        <v>CL.IC.EV.150201.01</v>
      </c>
    </row>
    <row r="349" spans="1:41" s="167" customFormat="1" ht="15" customHeight="1">
      <c r="A349" s="167" t="s">
        <v>3274</v>
      </c>
      <c r="C349" s="61" t="s">
        <v>7456</v>
      </c>
      <c r="E349" s="61" t="s">
        <v>12182</v>
      </c>
      <c r="F349" s="85" t="s">
        <v>2938</v>
      </c>
      <c r="G349" s="104" t="s">
        <v>3298</v>
      </c>
      <c r="H349" s="61" t="s">
        <v>12182</v>
      </c>
      <c r="J349" s="63" t="str">
        <f t="shared" si="60"/>
        <v>IC.EV.150202</v>
      </c>
      <c r="K349" s="61" t="s">
        <v>2379</v>
      </c>
      <c r="L349" s="167" t="str">
        <f t="shared" si="49"/>
        <v>Learning Preference:  Group classes</v>
      </c>
      <c r="M349" s="168" t="str">
        <f t="shared" si="61"/>
        <v>PI.IC.EV.150202.01</v>
      </c>
      <c r="N349" s="168"/>
      <c r="O349" s="168" t="str">
        <f t="shared" si="62"/>
        <v>PH.IC.EV.150202.01</v>
      </c>
      <c r="Q349" s="168" t="str">
        <f t="shared" si="63"/>
        <v>CL.IC.EV.150202.01</v>
      </c>
    </row>
    <row r="350" spans="1:41" s="167" customFormat="1" ht="15" customHeight="1">
      <c r="A350" s="167" t="s">
        <v>3274</v>
      </c>
      <c r="C350" s="61" t="s">
        <v>7456</v>
      </c>
      <c r="E350" s="61" t="s">
        <v>12182</v>
      </c>
      <c r="F350" s="85" t="s">
        <v>2938</v>
      </c>
      <c r="G350" s="104" t="s">
        <v>3299</v>
      </c>
      <c r="H350" s="61" t="s">
        <v>12592</v>
      </c>
      <c r="J350" s="63" t="str">
        <f t="shared" si="60"/>
        <v>IC.EV.150203</v>
      </c>
      <c r="K350" s="61" t="s">
        <v>2379</v>
      </c>
      <c r="L350" s="167" t="str">
        <f t="shared" si="49"/>
        <v>Learning Preference: Individual approach</v>
      </c>
      <c r="M350" s="168" t="str">
        <f t="shared" si="61"/>
        <v>PI.IC.EV.150203.01</v>
      </c>
      <c r="N350" s="168"/>
      <c r="O350" s="168" t="str">
        <f t="shared" si="62"/>
        <v>PH.IC.EV.150203.01</v>
      </c>
      <c r="Q350" s="168" t="str">
        <f t="shared" si="63"/>
        <v>CL.IC.EV.150203.01</v>
      </c>
    </row>
    <row r="351" spans="1:41" s="167" customFormat="1" ht="15" customHeight="1">
      <c r="A351" s="167" t="s">
        <v>3274</v>
      </c>
      <c r="C351" s="61" t="s">
        <v>7456</v>
      </c>
      <c r="E351" s="61" t="s">
        <v>12182</v>
      </c>
      <c r="F351" s="85" t="s">
        <v>2938</v>
      </c>
      <c r="G351" s="104" t="s">
        <v>3306</v>
      </c>
      <c r="H351" s="61" t="s">
        <v>12594</v>
      </c>
      <c r="J351" s="63" t="str">
        <f t="shared" si="60"/>
        <v>IC.EV.150204</v>
      </c>
      <c r="K351" s="61" t="s">
        <v>2379</v>
      </c>
      <c r="L351" s="167" t="str">
        <f t="shared" si="49"/>
        <v>Learning Preference:  Support person present</v>
      </c>
      <c r="M351" s="168" t="str">
        <f t="shared" si="61"/>
        <v>PI.IC.EV.150204.01</v>
      </c>
      <c r="N351" s="168"/>
      <c r="O351" s="168" t="str">
        <f t="shared" si="62"/>
        <v>PH.IC.EV.150204.01</v>
      </c>
      <c r="Q351" s="168" t="str">
        <f t="shared" si="63"/>
        <v>CL.IC.EV.150204.01</v>
      </c>
    </row>
    <row r="352" spans="1:41" s="167" customFormat="1" ht="15" customHeight="1">
      <c r="A352" s="167" t="s">
        <v>3274</v>
      </c>
      <c r="C352" s="61" t="s">
        <v>7456</v>
      </c>
      <c r="D352" s="167" t="s">
        <v>3307</v>
      </c>
      <c r="E352" s="61" t="s">
        <v>12592</v>
      </c>
      <c r="F352" s="85" t="s">
        <v>2938</v>
      </c>
      <c r="G352" s="104" t="s">
        <v>3414</v>
      </c>
      <c r="H352" s="61" t="s">
        <v>2379</v>
      </c>
      <c r="J352" s="63" t="str">
        <f t="shared" si="60"/>
        <v>IC.EV.150301</v>
      </c>
      <c r="K352" s="61" t="s">
        <v>12175</v>
      </c>
      <c r="L352" s="167" t="str">
        <f t="shared" si="49"/>
        <v>Readiness to Learn: Learning impeded by current condition</v>
      </c>
      <c r="M352" s="168" t="str">
        <f t="shared" si="61"/>
        <v>PI.IC.EV.150301.01</v>
      </c>
      <c r="N352" s="168"/>
      <c r="O352" s="168" t="str">
        <f t="shared" si="62"/>
        <v>PH.IC.EV.150301.01</v>
      </c>
      <c r="Q352" s="168" t="str">
        <f t="shared" si="63"/>
        <v>CL.IC.EV.150301.01</v>
      </c>
    </row>
    <row r="353" spans="1:41" s="167" customFormat="1" ht="15" customHeight="1">
      <c r="A353" s="167" t="s">
        <v>3452</v>
      </c>
      <c r="C353" s="61" t="s">
        <v>7456</v>
      </c>
      <c r="E353" s="61" t="s">
        <v>12185</v>
      </c>
      <c r="F353" s="85" t="s">
        <v>2938</v>
      </c>
      <c r="G353" s="104" t="s">
        <v>3415</v>
      </c>
      <c r="H353" s="61" t="s">
        <v>12430</v>
      </c>
      <c r="J353" s="63" t="str">
        <f t="shared" si="60"/>
        <v>IC.EV.150302</v>
      </c>
      <c r="K353" s="61" t="s">
        <v>12175</v>
      </c>
      <c r="L353" s="167" t="str">
        <f t="shared" si="49"/>
        <v>Readiness to Learn: Ready to learn</v>
      </c>
      <c r="M353" s="168" t="str">
        <f t="shared" si="61"/>
        <v>PI.IC.EV.150302.01</v>
      </c>
      <c r="N353" s="168"/>
      <c r="O353" s="168" t="str">
        <f t="shared" si="62"/>
        <v>PH.IC.EV.150302.01</v>
      </c>
      <c r="Q353" s="168" t="str">
        <f t="shared" si="63"/>
        <v>CL.IC.EV.150302.01</v>
      </c>
    </row>
    <row r="354" spans="1:41" s="167" customFormat="1" ht="15" customHeight="1">
      <c r="A354" s="167" t="s">
        <v>3452</v>
      </c>
      <c r="C354" s="61" t="s">
        <v>7456</v>
      </c>
      <c r="E354" s="61" t="s">
        <v>12185</v>
      </c>
      <c r="F354" s="85" t="s">
        <v>2938</v>
      </c>
      <c r="G354" s="104" t="s">
        <v>3198</v>
      </c>
      <c r="H354" s="61" t="s">
        <v>12185</v>
      </c>
      <c r="J354" s="63" t="str">
        <f t="shared" si="60"/>
        <v>IC.EV.150303</v>
      </c>
      <c r="K354" s="61" t="s">
        <v>12175</v>
      </c>
      <c r="L354" s="167" t="str">
        <f t="shared" si="49"/>
        <v>Readiness to Learn: Not interested</v>
      </c>
      <c r="M354" s="168" t="str">
        <f t="shared" si="61"/>
        <v>PI.IC.EV.150303.01</v>
      </c>
      <c r="N354" s="168"/>
      <c r="O354" s="168" t="str">
        <f t="shared" si="62"/>
        <v>PH.IC.EV.150303.01</v>
      </c>
      <c r="Q354" s="168" t="str">
        <f t="shared" si="63"/>
        <v>CL.IC.EV.150303.01</v>
      </c>
    </row>
    <row r="355" spans="1:41" s="167" customFormat="1" ht="15" customHeight="1">
      <c r="A355" s="167" t="s">
        <v>3452</v>
      </c>
      <c r="C355" s="61" t="s">
        <v>7456</v>
      </c>
      <c r="E355" s="61" t="s">
        <v>12185</v>
      </c>
      <c r="F355" s="85" t="s">
        <v>2938</v>
      </c>
      <c r="G355" s="104" t="s">
        <v>3199</v>
      </c>
      <c r="H355" s="61" t="s">
        <v>6464</v>
      </c>
      <c r="J355" s="63" t="str">
        <f t="shared" si="60"/>
        <v>IC.EV.150304</v>
      </c>
      <c r="K355" s="61" t="s">
        <v>12175</v>
      </c>
      <c r="L355" s="167" t="str">
        <f t="shared" si="49"/>
        <v>Readiness to Learn: Denies need</v>
      </c>
      <c r="M355" s="168" t="str">
        <f t="shared" si="61"/>
        <v>PI.IC.EV.150304.01</v>
      </c>
      <c r="N355" s="168"/>
      <c r="O355" s="168" t="str">
        <f t="shared" si="62"/>
        <v>PH.IC.EV.150304.01</v>
      </c>
      <c r="Q355" s="168" t="str">
        <f t="shared" si="63"/>
        <v>CL.IC.EV.150304.01</v>
      </c>
    </row>
    <row r="356" spans="1:41" s="167" customFormat="1" ht="15" customHeight="1">
      <c r="A356" s="167" t="s">
        <v>3452</v>
      </c>
      <c r="C356" s="61" t="s">
        <v>7456</v>
      </c>
      <c r="D356" s="167" t="s">
        <v>3200</v>
      </c>
      <c r="E356" s="61" t="s">
        <v>6464</v>
      </c>
      <c r="F356" s="85" t="s">
        <v>2938</v>
      </c>
      <c r="G356" s="104" t="s">
        <v>3094</v>
      </c>
      <c r="H356" s="61" t="s">
        <v>12175</v>
      </c>
      <c r="J356" s="63" t="str">
        <f t="shared" si="60"/>
        <v>IC.EV.150401</v>
      </c>
      <c r="K356" s="61" t="s">
        <v>12175</v>
      </c>
      <c r="L356" s="167" t="str">
        <f t="shared" si="49"/>
        <v>Learning Barriers: Hearing Deficit</v>
      </c>
      <c r="M356" s="168" t="str">
        <f t="shared" si="61"/>
        <v>PI.IC.EV.150401.01</v>
      </c>
      <c r="N356" s="168"/>
      <c r="O356" s="168" t="str">
        <f t="shared" si="62"/>
        <v>PH.IC.EV.150401.01</v>
      </c>
      <c r="Q356" s="168" t="str">
        <f t="shared" si="63"/>
        <v>CL.IC.EV.150401.01</v>
      </c>
    </row>
    <row r="357" spans="1:41" s="167" customFormat="1" ht="15" customHeight="1">
      <c r="A357" s="167" t="s">
        <v>3452</v>
      </c>
      <c r="C357" s="61" t="s">
        <v>7456</v>
      </c>
      <c r="E357" s="61" t="s">
        <v>6464</v>
      </c>
      <c r="F357" s="85" t="s">
        <v>2938</v>
      </c>
      <c r="G357" s="104" t="s">
        <v>3095</v>
      </c>
      <c r="H357" s="61" t="s">
        <v>12430</v>
      </c>
      <c r="J357" s="63" t="str">
        <f t="shared" si="60"/>
        <v>IC.EV.150402</v>
      </c>
      <c r="K357" s="61" t="s">
        <v>12175</v>
      </c>
      <c r="L357" s="167" t="str">
        <f t="shared" si="49"/>
        <v>Learning barriers: Language</v>
      </c>
      <c r="M357" s="168" t="str">
        <f t="shared" si="61"/>
        <v>PI.IC.EV.150402.01</v>
      </c>
      <c r="N357" s="168"/>
      <c r="O357" s="168" t="str">
        <f t="shared" si="62"/>
        <v>PH.IC.EV.150402.01</v>
      </c>
      <c r="Q357" s="168" t="str">
        <f t="shared" si="63"/>
        <v>CL.IC.EV.150402.01</v>
      </c>
    </row>
    <row r="358" spans="1:41" s="167" customFormat="1" ht="15" customHeight="1">
      <c r="A358" s="167" t="s">
        <v>3452</v>
      </c>
      <c r="C358" s="61" t="s">
        <v>7456</v>
      </c>
      <c r="E358" s="61" t="s">
        <v>6464</v>
      </c>
      <c r="F358" s="85" t="s">
        <v>2938</v>
      </c>
      <c r="G358" s="104" t="s">
        <v>3217</v>
      </c>
      <c r="H358" s="61" t="s">
        <v>12185</v>
      </c>
      <c r="J358" s="63" t="str">
        <f t="shared" si="60"/>
        <v>IC.EV.150403</v>
      </c>
      <c r="K358" s="61" t="s">
        <v>12175</v>
      </c>
      <c r="L358" s="167" t="str">
        <f t="shared" si="49"/>
        <v>Learning barriers: Limited attention span</v>
      </c>
      <c r="M358" s="168" t="str">
        <f t="shared" si="61"/>
        <v>PI.IC.EV.150403.01</v>
      </c>
      <c r="N358" s="168"/>
      <c r="O358" s="168" t="str">
        <f t="shared" si="62"/>
        <v>PH.IC.EV.150403.01</v>
      </c>
      <c r="Q358" s="168" t="str">
        <f t="shared" si="63"/>
        <v>CL.IC.EV.150403.01</v>
      </c>
    </row>
    <row r="359" spans="1:41" s="167" customFormat="1" ht="15" customHeight="1">
      <c r="A359" s="167" t="s">
        <v>3452</v>
      </c>
      <c r="C359" s="61" t="s">
        <v>7456</v>
      </c>
      <c r="E359" s="61" t="s">
        <v>6464</v>
      </c>
      <c r="F359" s="85" t="s">
        <v>2938</v>
      </c>
      <c r="G359" s="104" t="s">
        <v>3218</v>
      </c>
      <c r="H359" s="61" t="s">
        <v>6464</v>
      </c>
      <c r="J359" s="63" t="str">
        <f t="shared" si="60"/>
        <v>IC.EV.150404</v>
      </c>
      <c r="K359" s="61" t="s">
        <v>12175</v>
      </c>
      <c r="L359" s="167" t="str">
        <f t="shared" si="49"/>
        <v>Learning barriers: Poor memory</v>
      </c>
      <c r="M359" s="168" t="str">
        <f t="shared" si="61"/>
        <v>PI.IC.EV.150404.01</v>
      </c>
      <c r="N359" s="168"/>
      <c r="O359" s="168" t="str">
        <f t="shared" si="62"/>
        <v>PH.IC.EV.150404.01</v>
      </c>
      <c r="Q359" s="168" t="str">
        <f t="shared" si="63"/>
        <v>CL.IC.EV.150404.01</v>
      </c>
    </row>
    <row r="360" spans="1:41" s="167" customFormat="1" ht="15" customHeight="1">
      <c r="A360" s="167" t="s">
        <v>3452</v>
      </c>
      <c r="C360" s="61" t="s">
        <v>7456</v>
      </c>
      <c r="E360" s="61" t="s">
        <v>6464</v>
      </c>
      <c r="F360" s="85" t="s">
        <v>2938</v>
      </c>
      <c r="G360" s="104" t="s">
        <v>2985</v>
      </c>
      <c r="H360" s="61" t="s">
        <v>6291</v>
      </c>
      <c r="J360" s="63" t="str">
        <f t="shared" si="60"/>
        <v>IC.EV.150405</v>
      </c>
      <c r="K360" s="61" t="s">
        <v>12175</v>
      </c>
      <c r="L360" s="167" t="str">
        <f t="shared" si="49"/>
        <v>Learning barriers: None Identified</v>
      </c>
      <c r="M360" s="168" t="str">
        <f t="shared" si="61"/>
        <v>PI.IC.EV.150405.01</v>
      </c>
      <c r="N360" s="168"/>
      <c r="O360" s="168" t="str">
        <f t="shared" si="62"/>
        <v>PH.IC.EV.150405.01</v>
      </c>
      <c r="Q360" s="168" t="str">
        <f t="shared" si="63"/>
        <v>CL.IC.EV.150405.01</v>
      </c>
    </row>
    <row r="361" spans="1:41" s="167" customFormat="1" ht="15" customHeight="1">
      <c r="A361" s="167" t="s">
        <v>3452</v>
      </c>
      <c r="C361" s="61" t="s">
        <v>7456</v>
      </c>
      <c r="E361" s="61" t="s">
        <v>6464</v>
      </c>
      <c r="F361" s="85" t="s">
        <v>2938</v>
      </c>
      <c r="G361" s="104" t="s">
        <v>2986</v>
      </c>
      <c r="H361" s="61" t="s">
        <v>6988</v>
      </c>
      <c r="J361" s="63" t="str">
        <f t="shared" si="60"/>
        <v>IC.EV.150406</v>
      </c>
      <c r="K361" s="61" t="s">
        <v>12175</v>
      </c>
      <c r="L361" s="167" t="str">
        <f t="shared" si="49"/>
        <v>Learning barriers: Other</v>
      </c>
      <c r="M361" s="168" t="str">
        <f t="shared" si="61"/>
        <v>PI.IC.EV.150406.01</v>
      </c>
      <c r="N361" s="168"/>
      <c r="O361" s="168" t="str">
        <f t="shared" si="62"/>
        <v>PH.IC.EV.150406.01</v>
      </c>
      <c r="Q361" s="168" t="str">
        <f t="shared" si="63"/>
        <v>CL.IC.EV.150406.01</v>
      </c>
    </row>
    <row r="362" spans="1:41" s="167" customFormat="1" ht="15" customHeight="1">
      <c r="A362" s="167" t="s">
        <v>3452</v>
      </c>
      <c r="C362" s="61" t="s">
        <v>7456</v>
      </c>
      <c r="E362" s="61" t="s">
        <v>6464</v>
      </c>
      <c r="F362" s="85" t="s">
        <v>2938</v>
      </c>
      <c r="G362" s="104" t="s">
        <v>2987</v>
      </c>
      <c r="H362" s="61" t="s">
        <v>6317</v>
      </c>
      <c r="J362" s="63" t="str">
        <f t="shared" si="60"/>
        <v>IC.EV.150407</v>
      </c>
      <c r="K362" s="61" t="s">
        <v>12175</v>
      </c>
      <c r="L362" s="167" t="str">
        <f t="shared" si="49"/>
        <v>Learning barriers: Pain</v>
      </c>
      <c r="M362" s="168" t="str">
        <f t="shared" si="61"/>
        <v>PI.IC.EV.150407.01</v>
      </c>
      <c r="N362" s="168"/>
      <c r="O362" s="168" t="str">
        <f t="shared" si="62"/>
        <v>PH.IC.EV.150407.01</v>
      </c>
      <c r="Q362" s="168" t="str">
        <f t="shared" si="63"/>
        <v>CL.IC.EV.150407.01</v>
      </c>
    </row>
    <row r="363" spans="1:41" s="167" customFormat="1" ht="15" customHeight="1">
      <c r="A363" s="167" t="s">
        <v>3452</v>
      </c>
      <c r="C363" s="61" t="s">
        <v>7456</v>
      </c>
      <c r="E363" s="61" t="s">
        <v>6464</v>
      </c>
      <c r="F363" s="85" t="s">
        <v>2938</v>
      </c>
      <c r="G363" s="104" t="s">
        <v>3226</v>
      </c>
      <c r="H363" s="61" t="s">
        <v>3574</v>
      </c>
      <c r="J363" s="63" t="str">
        <f t="shared" si="60"/>
        <v>IC.EV.150408</v>
      </c>
      <c r="K363" s="61" t="s">
        <v>12175</v>
      </c>
      <c r="L363" s="167" t="str">
        <f t="shared" si="49"/>
        <v>Learning barriers: Sedation/Lethargy</v>
      </c>
      <c r="M363" s="168" t="str">
        <f t="shared" si="61"/>
        <v>PI.IC.EV.150408.01</v>
      </c>
      <c r="N363" s="168"/>
      <c r="O363" s="168" t="str">
        <f t="shared" si="62"/>
        <v>PH.IC.EV.150408.01</v>
      </c>
      <c r="Q363" s="168" t="str">
        <f t="shared" si="63"/>
        <v>CL.IC.EV.150408.01</v>
      </c>
    </row>
    <row r="364" spans="1:41" s="167" customFormat="1" ht="15" customHeight="1">
      <c r="A364" s="167" t="s">
        <v>82</v>
      </c>
      <c r="C364" s="61" t="s">
        <v>72</v>
      </c>
      <c r="E364" s="61" t="s">
        <v>11</v>
      </c>
      <c r="F364" s="85" t="s">
        <v>2938</v>
      </c>
      <c r="G364" s="104" t="s">
        <v>3227</v>
      </c>
      <c r="H364" s="61" t="s">
        <v>326</v>
      </c>
      <c r="J364" s="63" t="str">
        <f>CONCATENATE("IC.EV.",C364,E364,H364)</f>
        <v>IC.EV.150409</v>
      </c>
      <c r="K364" s="61" t="s">
        <v>12175</v>
      </c>
      <c r="L364" s="167" t="str">
        <f>G364</f>
        <v>Learning barriers: Visual Impairment</v>
      </c>
      <c r="M364" s="168" t="str">
        <f>CONCATENATE("PI.",J364,".",K364)</f>
        <v>PI.IC.EV.150409.01</v>
      </c>
      <c r="N364" s="168"/>
      <c r="O364" s="168" t="str">
        <f>CONCATENATE("PH.",J364,".",K364)</f>
        <v>PH.IC.EV.150409.01</v>
      </c>
      <c r="Q364" s="168" t="str">
        <f>CONCATENATE("CL.",J364,".",K364)</f>
        <v>CL.IC.EV.150409.01</v>
      </c>
    </row>
    <row r="365" spans="1:41" s="167" customFormat="1" ht="15" customHeight="1">
      <c r="A365" s="167" t="s">
        <v>3452</v>
      </c>
      <c r="C365" s="61" t="s">
        <v>7456</v>
      </c>
      <c r="E365" s="61" t="s">
        <v>6464</v>
      </c>
      <c r="F365" s="85" t="s">
        <v>2938</v>
      </c>
      <c r="G365" s="58" t="s">
        <v>13923</v>
      </c>
      <c r="H365" s="61" t="s">
        <v>11829</v>
      </c>
      <c r="J365" s="63" t="str">
        <f t="shared" si="60"/>
        <v>IC.EV.150410</v>
      </c>
      <c r="K365" s="61" t="s">
        <v>12175</v>
      </c>
      <c r="L365" s="167" t="str">
        <f t="shared" si="49"/>
        <v>Limited dexterity</v>
      </c>
      <c r="M365" s="168" t="str">
        <f t="shared" si="61"/>
        <v>PI.IC.EV.150410.01</v>
      </c>
      <c r="N365" s="168"/>
      <c r="O365" s="168" t="str">
        <f t="shared" si="62"/>
        <v>PH.IC.EV.150410.01</v>
      </c>
      <c r="Q365" s="168" t="str">
        <f t="shared" si="63"/>
        <v>CL.IC.EV.150410.01</v>
      </c>
      <c r="AN365" s="167" t="s">
        <v>12773</v>
      </c>
      <c r="AO365" s="167">
        <v>1538</v>
      </c>
    </row>
    <row r="366" spans="1:41" s="167" customFormat="1" ht="15" customHeight="1">
      <c r="A366" s="167" t="s">
        <v>3452</v>
      </c>
      <c r="C366" s="61" t="s">
        <v>7456</v>
      </c>
      <c r="D366" s="167" t="s">
        <v>3228</v>
      </c>
      <c r="E366" s="61" t="s">
        <v>6291</v>
      </c>
      <c r="F366" s="85" t="s">
        <v>2938</v>
      </c>
      <c r="G366" s="104" t="s">
        <v>3108</v>
      </c>
      <c r="H366" s="61" t="s">
        <v>12175</v>
      </c>
      <c r="J366" s="63" t="str">
        <f t="shared" si="60"/>
        <v>IC.EV.150501</v>
      </c>
      <c r="K366" s="61" t="s">
        <v>2379</v>
      </c>
      <c r="L366" s="167" t="str">
        <f t="shared" si="49"/>
        <v>Information provided to patient</v>
      </c>
      <c r="M366" s="168" t="str">
        <f t="shared" si="61"/>
        <v>PI.IC.EV.150501.01</v>
      </c>
      <c r="N366" s="168"/>
      <c r="O366" s="168" t="str">
        <f t="shared" si="62"/>
        <v>PH.IC.EV.150501.01</v>
      </c>
      <c r="Q366" s="168" t="str">
        <f t="shared" si="63"/>
        <v>CL.IC.EV.150501.01</v>
      </c>
    </row>
    <row r="367" spans="1:41" s="167" customFormat="1" ht="15" customHeight="1">
      <c r="A367" s="167" t="s">
        <v>3109</v>
      </c>
      <c r="C367" s="61" t="s">
        <v>7456</v>
      </c>
      <c r="E367" s="61" t="s">
        <v>6291</v>
      </c>
      <c r="F367" s="85" t="s">
        <v>2938</v>
      </c>
      <c r="G367" s="104" t="s">
        <v>3110</v>
      </c>
      <c r="H367" s="61" t="s">
        <v>4192</v>
      </c>
      <c r="J367" s="63" t="str">
        <f t="shared" si="60"/>
        <v>IC.EV.150502</v>
      </c>
      <c r="K367" s="61" t="s">
        <v>2379</v>
      </c>
      <c r="L367" s="167" t="str">
        <f t="shared" si="49"/>
        <v>Information provided to support person</v>
      </c>
      <c r="M367" s="168" t="str">
        <f t="shared" si="61"/>
        <v>PI.IC.EV.150502.01</v>
      </c>
      <c r="N367" s="168"/>
      <c r="O367" s="168" t="str">
        <f t="shared" si="62"/>
        <v>PH.IC.EV.150502.01</v>
      </c>
      <c r="Q367" s="168" t="str">
        <f t="shared" si="63"/>
        <v>CL.IC.EV.150502.01</v>
      </c>
    </row>
    <row r="368" spans="1:41" s="167" customFormat="1" ht="15" customHeight="1">
      <c r="A368" s="167" t="s">
        <v>3109</v>
      </c>
      <c r="C368" s="61" t="s">
        <v>7456</v>
      </c>
      <c r="E368" s="61" t="s">
        <v>6291</v>
      </c>
      <c r="F368" s="85" t="s">
        <v>2938</v>
      </c>
      <c r="G368" s="104" t="s">
        <v>3111</v>
      </c>
      <c r="H368" s="61" t="s">
        <v>3812</v>
      </c>
      <c r="J368" s="63" t="str">
        <f t="shared" si="60"/>
        <v>IC.EV.150503</v>
      </c>
      <c r="K368" s="61" t="s">
        <v>2379</v>
      </c>
      <c r="L368" s="167" t="str">
        <f t="shared" si="49"/>
        <v>Information topic:</v>
      </c>
      <c r="M368" s="168" t="str">
        <f t="shared" si="61"/>
        <v>PI.IC.EV.150503.01</v>
      </c>
      <c r="N368" s="168"/>
      <c r="O368" s="168" t="str">
        <f t="shared" si="62"/>
        <v>PH.IC.EV.150503.01</v>
      </c>
      <c r="Q368" s="168" t="str">
        <f t="shared" si="63"/>
        <v>CL.IC.EV.150503.01</v>
      </c>
    </row>
    <row r="369" spans="1:17" s="167" customFormat="1" ht="15" customHeight="1">
      <c r="A369" s="167" t="s">
        <v>3109</v>
      </c>
      <c r="C369" s="61" t="s">
        <v>7456</v>
      </c>
      <c r="D369" s="167" t="s">
        <v>3234</v>
      </c>
      <c r="E369" s="61" t="s">
        <v>6988</v>
      </c>
      <c r="F369" s="85" t="s">
        <v>2938</v>
      </c>
      <c r="G369" s="104" t="s">
        <v>3113</v>
      </c>
      <c r="H369" s="61" t="s">
        <v>2379</v>
      </c>
      <c r="J369" s="63" t="str">
        <f t="shared" si="60"/>
        <v>IC.EV.150601</v>
      </c>
      <c r="K369" s="61" t="s">
        <v>2379</v>
      </c>
      <c r="L369" s="167" t="str">
        <f t="shared" si="49"/>
        <v>Method: Verbal discussion</v>
      </c>
      <c r="M369" s="168" t="str">
        <f t="shared" si="61"/>
        <v>PI.IC.EV.150601.01</v>
      </c>
      <c r="N369" s="168"/>
      <c r="O369" s="168" t="str">
        <f t="shared" si="62"/>
        <v>PH.IC.EV.150601.01</v>
      </c>
      <c r="Q369" s="168" t="str">
        <f t="shared" si="63"/>
        <v>CL.IC.EV.150601.01</v>
      </c>
    </row>
    <row r="370" spans="1:17" s="167" customFormat="1" ht="15" customHeight="1">
      <c r="A370" s="167" t="s">
        <v>3109</v>
      </c>
      <c r="C370" s="61" t="s">
        <v>7456</v>
      </c>
      <c r="E370" s="61" t="s">
        <v>6988</v>
      </c>
      <c r="F370" s="85" t="s">
        <v>2938</v>
      </c>
      <c r="G370" s="104" t="s">
        <v>2997</v>
      </c>
      <c r="H370" s="61" t="s">
        <v>4192</v>
      </c>
      <c r="J370" s="63" t="str">
        <f t="shared" si="60"/>
        <v>IC.EV.150602</v>
      </c>
      <c r="K370" s="61" t="s">
        <v>2379</v>
      </c>
      <c r="L370" s="167" t="str">
        <f t="shared" si="49"/>
        <v>Method: Demonstration/Return Demonstration</v>
      </c>
      <c r="M370" s="168" t="str">
        <f t="shared" si="61"/>
        <v>PI.IC.EV.150602.01</v>
      </c>
      <c r="N370" s="168"/>
      <c r="O370" s="168" t="str">
        <f t="shared" si="62"/>
        <v>PH.IC.EV.150602.01</v>
      </c>
      <c r="Q370" s="168" t="str">
        <f t="shared" si="63"/>
        <v>CL.IC.EV.150602.01</v>
      </c>
    </row>
    <row r="371" spans="1:17" s="167" customFormat="1" ht="15" customHeight="1">
      <c r="A371" s="167" t="s">
        <v>3109</v>
      </c>
      <c r="C371" s="61" t="s">
        <v>7456</v>
      </c>
      <c r="E371" s="61" t="s">
        <v>6988</v>
      </c>
      <c r="F371" s="85" t="s">
        <v>2938</v>
      </c>
      <c r="G371" s="104" t="s">
        <v>2998</v>
      </c>
      <c r="H371" s="61" t="s">
        <v>3812</v>
      </c>
      <c r="J371" s="63" t="str">
        <f t="shared" si="60"/>
        <v>IC.EV.150603</v>
      </c>
      <c r="K371" s="61" t="s">
        <v>2379</v>
      </c>
      <c r="L371" s="167" t="str">
        <f t="shared" si="49"/>
        <v>Method: Audiovisual</v>
      </c>
      <c r="M371" s="168" t="str">
        <f t="shared" si="61"/>
        <v>PI.IC.EV.150603.01</v>
      </c>
      <c r="N371" s="168"/>
      <c r="O371" s="168" t="str">
        <f t="shared" si="62"/>
        <v>PH.IC.EV.150603.01</v>
      </c>
      <c r="Q371" s="168" t="str">
        <f t="shared" si="63"/>
        <v>CL.IC.EV.150603.01</v>
      </c>
    </row>
    <row r="372" spans="1:17" s="167" customFormat="1" ht="15" customHeight="1">
      <c r="A372" s="167" t="s">
        <v>3109</v>
      </c>
      <c r="C372" s="61" t="s">
        <v>7456</v>
      </c>
      <c r="E372" s="61" t="s">
        <v>6988</v>
      </c>
      <c r="F372" s="85" t="s">
        <v>2938</v>
      </c>
      <c r="G372" s="104" t="s">
        <v>2999</v>
      </c>
      <c r="H372" s="61" t="s">
        <v>6464</v>
      </c>
      <c r="J372" s="63" t="str">
        <f t="shared" si="60"/>
        <v>IC.EV.150604</v>
      </c>
      <c r="K372" s="61" t="s">
        <v>2379</v>
      </c>
      <c r="L372" s="167" t="str">
        <f t="shared" si="49"/>
        <v>Method: Printed Material</v>
      </c>
      <c r="M372" s="168" t="str">
        <f t="shared" si="61"/>
        <v>PI.IC.EV.150604.01</v>
      </c>
      <c r="N372" s="168"/>
      <c r="O372" s="168" t="str">
        <f t="shared" si="62"/>
        <v>PH.IC.EV.150604.01</v>
      </c>
      <c r="Q372" s="168" t="str">
        <f t="shared" si="63"/>
        <v>CL.IC.EV.150604.01</v>
      </c>
    </row>
    <row r="373" spans="1:17" s="167" customFormat="1" ht="15" customHeight="1">
      <c r="A373" s="167" t="s">
        <v>3109</v>
      </c>
      <c r="C373" s="61" t="s">
        <v>7456</v>
      </c>
      <c r="E373" s="61" t="s">
        <v>6988</v>
      </c>
      <c r="F373" s="85" t="s">
        <v>2938</v>
      </c>
      <c r="G373" s="104" t="s">
        <v>2875</v>
      </c>
      <c r="H373" s="61" t="s">
        <v>6291</v>
      </c>
      <c r="J373" s="63" t="str">
        <f t="shared" si="60"/>
        <v>IC.EV.150605</v>
      </c>
      <c r="K373" s="61" t="s">
        <v>2379</v>
      </c>
      <c r="L373" s="167" t="str">
        <f t="shared" si="49"/>
        <v>Method: Computer</v>
      </c>
      <c r="M373" s="168" t="str">
        <f t="shared" si="61"/>
        <v>PI.IC.EV.150605.01</v>
      </c>
      <c r="N373" s="168"/>
      <c r="O373" s="168" t="str">
        <f t="shared" si="62"/>
        <v>PH.IC.EV.150605.01</v>
      </c>
      <c r="Q373" s="168" t="str">
        <f t="shared" si="63"/>
        <v>CL.IC.EV.150605.01</v>
      </c>
    </row>
    <row r="374" spans="1:17" s="167" customFormat="1" ht="15" customHeight="1">
      <c r="A374" s="167" t="s">
        <v>3109</v>
      </c>
      <c r="C374" s="61" t="s">
        <v>7456</v>
      </c>
      <c r="E374" s="61" t="s">
        <v>6988</v>
      </c>
      <c r="F374" s="85" t="s">
        <v>2938</v>
      </c>
      <c r="G374" s="104" t="s">
        <v>2876</v>
      </c>
      <c r="H374" s="61" t="s">
        <v>6988</v>
      </c>
      <c r="J374" s="63" t="str">
        <f t="shared" si="60"/>
        <v>IC.EV.150606</v>
      </c>
      <c r="K374" s="61" t="s">
        <v>2379</v>
      </c>
      <c r="L374" s="167" t="str">
        <f t="shared" si="49"/>
        <v>Method: Groups/Classes</v>
      </c>
      <c r="M374" s="168" t="str">
        <f t="shared" si="61"/>
        <v>PI.IC.EV.150606.01</v>
      </c>
      <c r="N374" s="168"/>
      <c r="O374" s="168" t="str">
        <f t="shared" si="62"/>
        <v>PH.IC.EV.150606.01</v>
      </c>
      <c r="Q374" s="168" t="str">
        <f t="shared" si="63"/>
        <v>CL.IC.EV.150606.01</v>
      </c>
    </row>
    <row r="375" spans="1:17" s="167" customFormat="1" ht="15" customHeight="1">
      <c r="A375" s="167" t="s">
        <v>3109</v>
      </c>
      <c r="C375" s="61" t="s">
        <v>7456</v>
      </c>
      <c r="E375" s="61" t="s">
        <v>6988</v>
      </c>
      <c r="F375" s="85" t="s">
        <v>2938</v>
      </c>
      <c r="G375" s="104" t="s">
        <v>2877</v>
      </c>
      <c r="H375" s="61" t="s">
        <v>6317</v>
      </c>
      <c r="J375" s="63" t="str">
        <f t="shared" si="60"/>
        <v>IC.EV.150607</v>
      </c>
      <c r="K375" s="61" t="s">
        <v>2379</v>
      </c>
      <c r="L375" s="167" t="str">
        <f t="shared" si="49"/>
        <v>Method: Other (specify)</v>
      </c>
      <c r="M375" s="168" t="str">
        <f t="shared" si="61"/>
        <v>PI.IC.EV.150607.01</v>
      </c>
      <c r="N375" s="168"/>
      <c r="O375" s="168" t="str">
        <f t="shared" si="62"/>
        <v>PH.IC.EV.150607.01</v>
      </c>
      <c r="Q375" s="168" t="str">
        <f t="shared" si="63"/>
        <v>CL.IC.EV.150607.01</v>
      </c>
    </row>
    <row r="376" spans="1:17" s="167" customFormat="1" ht="15" customHeight="1">
      <c r="A376" s="167" t="s">
        <v>3109</v>
      </c>
      <c r="C376" s="61" t="s">
        <v>7456</v>
      </c>
      <c r="D376" s="167" t="s">
        <v>2878</v>
      </c>
      <c r="E376" s="61" t="s">
        <v>6317</v>
      </c>
      <c r="F376" s="85" t="s">
        <v>2938</v>
      </c>
      <c r="G376" s="104" t="s">
        <v>2879</v>
      </c>
      <c r="H376" s="61" t="s">
        <v>2379</v>
      </c>
      <c r="J376" s="63" t="str">
        <f t="shared" si="60"/>
        <v>IC.EV.150701</v>
      </c>
      <c r="K376" s="61" t="s">
        <v>2379</v>
      </c>
      <c r="L376" s="167" t="str">
        <f t="shared" si="49"/>
        <v>Goal:Verbalize understanding of instructions</v>
      </c>
      <c r="M376" s="168" t="str">
        <f t="shared" si="61"/>
        <v>PI.IC.EV.150701.01</v>
      </c>
      <c r="N376" s="168"/>
      <c r="O376" s="168" t="str">
        <f t="shared" si="62"/>
        <v>PH.IC.EV.150701.01</v>
      </c>
      <c r="Q376" s="168" t="str">
        <f t="shared" si="63"/>
        <v>CL.IC.EV.150701.01</v>
      </c>
    </row>
    <row r="377" spans="1:17" s="167" customFormat="1" ht="15" customHeight="1">
      <c r="A377" s="167" t="s">
        <v>3109</v>
      </c>
      <c r="C377" s="61" t="s">
        <v>7456</v>
      </c>
      <c r="E377" s="61" t="s">
        <v>6317</v>
      </c>
      <c r="F377" s="85" t="s">
        <v>2938</v>
      </c>
      <c r="G377" s="104" t="s">
        <v>3003</v>
      </c>
      <c r="H377" s="61" t="s">
        <v>4192</v>
      </c>
      <c r="J377" s="63" t="str">
        <f t="shared" si="60"/>
        <v>IC.EV.150702</v>
      </c>
      <c r="K377" s="61" t="s">
        <v>2379</v>
      </c>
      <c r="L377" s="167" t="str">
        <f t="shared" si="49"/>
        <v>Goal: Demonstrate skill(s) safely and effectively</v>
      </c>
      <c r="M377" s="168" t="str">
        <f t="shared" si="61"/>
        <v>PI.IC.EV.150702.01</v>
      </c>
      <c r="N377" s="168"/>
      <c r="O377" s="168" t="str">
        <f t="shared" si="62"/>
        <v>PH.IC.EV.150702.01</v>
      </c>
      <c r="Q377" s="168" t="str">
        <f t="shared" si="63"/>
        <v>CL.IC.EV.150702.01</v>
      </c>
    </row>
    <row r="378" spans="1:17" s="167" customFormat="1" ht="15" customHeight="1">
      <c r="A378" s="167" t="s">
        <v>3109</v>
      </c>
      <c r="C378" s="61" t="s">
        <v>7456</v>
      </c>
      <c r="E378" s="61" t="s">
        <v>6317</v>
      </c>
      <c r="F378" s="85" t="s">
        <v>2938</v>
      </c>
      <c r="G378" s="104" t="s">
        <v>2883</v>
      </c>
      <c r="H378" s="61" t="s">
        <v>3812</v>
      </c>
      <c r="J378" s="63" t="str">
        <f t="shared" si="60"/>
        <v>IC.EV.150703</v>
      </c>
      <c r="K378" s="61" t="s">
        <v>2379</v>
      </c>
      <c r="L378" s="167" t="str">
        <f t="shared" si="49"/>
        <v>Goal: Other (specify)</v>
      </c>
      <c r="M378" s="168" t="str">
        <f t="shared" si="61"/>
        <v>PI.IC.EV.150703.01</v>
      </c>
      <c r="N378" s="168"/>
      <c r="O378" s="168" t="str">
        <f t="shared" si="62"/>
        <v>PH.IC.EV.150703.01</v>
      </c>
      <c r="Q378" s="168" t="str">
        <f t="shared" si="63"/>
        <v>CL.IC.EV.150703.01</v>
      </c>
    </row>
    <row r="379" spans="1:17" s="167" customFormat="1" ht="15" customHeight="1">
      <c r="A379" s="167" t="s">
        <v>3109</v>
      </c>
      <c r="C379" s="61" t="s">
        <v>7456</v>
      </c>
      <c r="D379" s="167" t="s">
        <v>3119</v>
      </c>
      <c r="E379" s="61" t="s">
        <v>3574</v>
      </c>
      <c r="F379" s="85" t="s">
        <v>2938</v>
      </c>
      <c r="G379" s="104" t="s">
        <v>3004</v>
      </c>
      <c r="H379" s="61" t="s">
        <v>2379</v>
      </c>
      <c r="J379" s="63" t="str">
        <f t="shared" si="60"/>
        <v>IC.EV.150801</v>
      </c>
      <c r="K379" s="61" t="s">
        <v>2379</v>
      </c>
      <c r="L379" s="167" t="str">
        <f t="shared" si="49"/>
        <v>Learning Outcome: Verbalizes Understanding</v>
      </c>
      <c r="M379" s="168" t="str">
        <f t="shared" si="61"/>
        <v>PI.IC.EV.150801.01</v>
      </c>
      <c r="N379" s="168"/>
      <c r="O379" s="168" t="str">
        <f t="shared" si="62"/>
        <v>PH.IC.EV.150801.01</v>
      </c>
      <c r="Q379" s="168" t="str">
        <f t="shared" si="63"/>
        <v>CL.IC.EV.150801.01</v>
      </c>
    </row>
    <row r="380" spans="1:17" s="167" customFormat="1" ht="15" customHeight="1">
      <c r="A380" s="167" t="s">
        <v>3109</v>
      </c>
      <c r="C380" s="61" t="s">
        <v>7456</v>
      </c>
      <c r="E380" s="61" t="s">
        <v>3574</v>
      </c>
      <c r="F380" s="85" t="s">
        <v>2938</v>
      </c>
      <c r="G380" s="104" t="s">
        <v>3241</v>
      </c>
      <c r="H380" s="61" t="s">
        <v>4192</v>
      </c>
      <c r="J380" s="63" t="str">
        <f t="shared" si="60"/>
        <v>IC.EV.150802</v>
      </c>
      <c r="K380" s="61" t="s">
        <v>2379</v>
      </c>
      <c r="L380" s="167" t="str">
        <f t="shared" si="49"/>
        <v>Learning Outcome: Return Demonstration</v>
      </c>
      <c r="M380" s="168" t="str">
        <f t="shared" si="61"/>
        <v>PI.IC.EV.150802.01</v>
      </c>
      <c r="N380" s="168"/>
      <c r="O380" s="168" t="str">
        <f t="shared" si="62"/>
        <v>PH.IC.EV.150802.01</v>
      </c>
      <c r="Q380" s="168" t="str">
        <f t="shared" si="63"/>
        <v>CL.IC.EV.150802.01</v>
      </c>
    </row>
    <row r="381" spans="1:17" s="167" customFormat="1" ht="15" customHeight="1">
      <c r="A381" s="167" t="s">
        <v>3109</v>
      </c>
      <c r="C381" s="61" t="s">
        <v>7456</v>
      </c>
      <c r="E381" s="61" t="s">
        <v>3574</v>
      </c>
      <c r="F381" s="85" t="s">
        <v>2938</v>
      </c>
      <c r="G381" s="104" t="s">
        <v>3249</v>
      </c>
      <c r="H381" s="61" t="s">
        <v>3812</v>
      </c>
      <c r="J381" s="63" t="str">
        <f t="shared" si="60"/>
        <v>IC.EV.150803</v>
      </c>
      <c r="K381" s="61" t="s">
        <v>2379</v>
      </c>
      <c r="L381" s="167" t="str">
        <f t="shared" si="49"/>
        <v>Learning Outcome: Requires Reinforcement</v>
      </c>
      <c r="M381" s="168" t="str">
        <f t="shared" si="61"/>
        <v>PI.IC.EV.150803.01</v>
      </c>
      <c r="N381" s="168"/>
      <c r="O381" s="168" t="str">
        <f t="shared" si="62"/>
        <v>PH.IC.EV.150803.01</v>
      </c>
      <c r="Q381" s="168" t="str">
        <f t="shared" si="63"/>
        <v>CL.IC.EV.150803.01</v>
      </c>
    </row>
    <row r="382" spans="1:17" s="167" customFormat="1" ht="15" customHeight="1">
      <c r="A382" s="167" t="s">
        <v>3109</v>
      </c>
      <c r="C382" s="61" t="s">
        <v>7456</v>
      </c>
      <c r="E382" s="61" t="s">
        <v>3574</v>
      </c>
      <c r="F382" s="85" t="s">
        <v>2938</v>
      </c>
      <c r="G382" s="104" t="s">
        <v>3250</v>
      </c>
      <c r="H382" s="61" t="s">
        <v>6464</v>
      </c>
      <c r="J382" s="63" t="str">
        <f t="shared" si="60"/>
        <v>IC.EV.150804</v>
      </c>
      <c r="K382" s="61" t="s">
        <v>2379</v>
      </c>
      <c r="L382" s="167" t="str">
        <f t="shared" si="49"/>
        <v>Learning Outcome: No evidence of learning</v>
      </c>
      <c r="M382" s="168" t="str">
        <f t="shared" si="61"/>
        <v>PI.IC.EV.150804.01</v>
      </c>
      <c r="N382" s="168"/>
      <c r="O382" s="168" t="str">
        <f t="shared" si="62"/>
        <v>PH.IC.EV.150804.01</v>
      </c>
      <c r="Q382" s="168" t="str">
        <f t="shared" si="63"/>
        <v>CL.IC.EV.150804.01</v>
      </c>
    </row>
    <row r="383" spans="1:17" s="167" customFormat="1" ht="15" customHeight="1">
      <c r="A383" s="167" t="s">
        <v>3109</v>
      </c>
      <c r="B383" s="167" t="s">
        <v>3362</v>
      </c>
      <c r="C383" s="61" t="s">
        <v>7863</v>
      </c>
      <c r="D383" s="167" t="s">
        <v>3362</v>
      </c>
      <c r="E383" s="61" t="s">
        <v>2379</v>
      </c>
      <c r="F383" s="85" t="s">
        <v>3363</v>
      </c>
      <c r="G383" s="104" t="s">
        <v>3364</v>
      </c>
      <c r="H383" s="61" t="s">
        <v>2379</v>
      </c>
      <c r="J383" s="63" t="str">
        <f t="shared" si="60"/>
        <v>IC.EV.160101</v>
      </c>
      <c r="K383" s="61" t="s">
        <v>2379</v>
      </c>
      <c r="L383" s="167" t="str">
        <f t="shared" si="49"/>
        <v>Assessment of catheter necessity</v>
      </c>
      <c r="M383" s="168" t="str">
        <f t="shared" si="61"/>
        <v>PI.IC.EV.160101.01</v>
      </c>
      <c r="N383" s="168"/>
      <c r="O383" s="168" t="str">
        <f t="shared" si="62"/>
        <v>PH.IC.EV.160101.01</v>
      </c>
      <c r="Q383" s="168" t="str">
        <f t="shared" si="63"/>
        <v>CL.IC.EV.160101.01</v>
      </c>
    </row>
    <row r="384" spans="1:17" s="167" customFormat="1" ht="15" customHeight="1">
      <c r="A384" s="167" t="s">
        <v>3274</v>
      </c>
      <c r="C384" s="61" t="s">
        <v>7863</v>
      </c>
      <c r="E384" s="61" t="s">
        <v>2379</v>
      </c>
      <c r="F384" s="85" t="s">
        <v>3363</v>
      </c>
      <c r="G384" s="104" t="s">
        <v>3429</v>
      </c>
      <c r="H384" s="61" t="s">
        <v>12182</v>
      </c>
      <c r="J384" s="63" t="str">
        <f t="shared" si="60"/>
        <v>IC.EV.160102</v>
      </c>
      <c r="K384" s="61" t="s">
        <v>2379</v>
      </c>
      <c r="L384" s="167" t="str">
        <f t="shared" si="49"/>
        <v>Patient informed/instructed regarding procedure</v>
      </c>
      <c r="M384" s="168" t="str">
        <f t="shared" si="61"/>
        <v>PI.IC.EV.160102.01</v>
      </c>
      <c r="N384" s="168"/>
      <c r="O384" s="168" t="str">
        <f t="shared" si="62"/>
        <v>PH.IC.EV.160102.01</v>
      </c>
      <c r="Q384" s="168" t="str">
        <f t="shared" si="63"/>
        <v>CL.IC.EV.160102.01</v>
      </c>
    </row>
    <row r="385" spans="1:41" s="167" customFormat="1" ht="15" customHeight="1">
      <c r="A385" s="167" t="s">
        <v>3274</v>
      </c>
      <c r="C385" s="61" t="s">
        <v>7863</v>
      </c>
      <c r="E385" s="61" t="s">
        <v>2379</v>
      </c>
      <c r="F385" s="85" t="s">
        <v>3363</v>
      </c>
      <c r="G385" s="104" t="s">
        <v>3365</v>
      </c>
      <c r="H385" s="61" t="s">
        <v>12592</v>
      </c>
      <c r="J385" s="63" t="str">
        <f t="shared" si="60"/>
        <v>IC.EV.160103</v>
      </c>
      <c r="K385" s="61" t="s">
        <v>2379</v>
      </c>
      <c r="L385" s="167" t="str">
        <f t="shared" si="49"/>
        <v>Hand hygiene</v>
      </c>
      <c r="M385" s="168" t="str">
        <f t="shared" si="61"/>
        <v>PI.IC.EV.160103.01</v>
      </c>
      <c r="N385" s="168"/>
      <c r="O385" s="168" t="str">
        <f t="shared" si="62"/>
        <v>PH.IC.EV.160103.01</v>
      </c>
      <c r="Q385" s="168" t="str">
        <f t="shared" si="63"/>
        <v>CL.IC.EV.160103.01</v>
      </c>
    </row>
    <row r="386" spans="1:41" s="167" customFormat="1" ht="15" customHeight="1">
      <c r="A386" s="167" t="s">
        <v>3274</v>
      </c>
      <c r="C386" s="61" t="s">
        <v>7863</v>
      </c>
      <c r="E386" s="61" t="s">
        <v>2379</v>
      </c>
      <c r="F386" s="85" t="s">
        <v>3363</v>
      </c>
      <c r="G386" s="104" t="s">
        <v>3130</v>
      </c>
      <c r="H386" s="61" t="s">
        <v>12594</v>
      </c>
      <c r="J386" s="63" t="str">
        <f t="shared" si="60"/>
        <v>IC.EV.160104</v>
      </c>
      <c r="K386" s="61" t="s">
        <v>2379</v>
      </c>
      <c r="L386" s="167" t="str">
        <f t="shared" si="49"/>
        <v>Sterile prep of meatus performed</v>
      </c>
      <c r="M386" s="168" t="str">
        <f t="shared" si="61"/>
        <v>PI.IC.EV.160104.01</v>
      </c>
      <c r="N386" s="168"/>
      <c r="O386" s="168" t="str">
        <f t="shared" si="62"/>
        <v>PH.IC.EV.160104.01</v>
      </c>
      <c r="Q386" s="168" t="str">
        <f t="shared" si="63"/>
        <v>CL.IC.EV.160104.01</v>
      </c>
    </row>
    <row r="387" spans="1:41" s="167" customFormat="1" ht="15" customHeight="1">
      <c r="A387" s="167" t="s">
        <v>3274</v>
      </c>
      <c r="C387" s="61" t="s">
        <v>7863</v>
      </c>
      <c r="E387" s="61" t="s">
        <v>2379</v>
      </c>
      <c r="F387" s="85" t="s">
        <v>3363</v>
      </c>
      <c r="G387" s="104" t="s">
        <v>3131</v>
      </c>
      <c r="H387" s="61" t="s">
        <v>6291</v>
      </c>
      <c r="J387" s="63" t="str">
        <f t="shared" si="60"/>
        <v>IC.EV.160105</v>
      </c>
      <c r="K387" s="61" t="s">
        <v>2379</v>
      </c>
      <c r="L387" s="167" t="str">
        <f t="shared" si="49"/>
        <v>Use a single-use packet of lubricant</v>
      </c>
      <c r="M387" s="168" t="str">
        <f t="shared" si="61"/>
        <v>PI.IC.EV.160105.01</v>
      </c>
      <c r="N387" s="168"/>
      <c r="O387" s="168" t="str">
        <f t="shared" si="62"/>
        <v>PH.IC.EV.160105.01</v>
      </c>
      <c r="Q387" s="168" t="str">
        <f t="shared" si="63"/>
        <v>CL.IC.EV.160105.01</v>
      </c>
    </row>
    <row r="388" spans="1:41" s="167" customFormat="1" ht="15" customHeight="1">
      <c r="A388" s="167" t="s">
        <v>3274</v>
      </c>
      <c r="C388" s="61" t="s">
        <v>7863</v>
      </c>
      <c r="E388" s="61" t="s">
        <v>2379</v>
      </c>
      <c r="F388" s="85" t="s">
        <v>3363</v>
      </c>
      <c r="G388" s="104" t="s">
        <v>13199</v>
      </c>
      <c r="H388" s="61" t="s">
        <v>6988</v>
      </c>
      <c r="J388" s="63" t="str">
        <f t="shared" si="60"/>
        <v>IC.EV.160106</v>
      </c>
      <c r="K388" s="61" t="s">
        <v>2379</v>
      </c>
      <c r="L388" s="167" t="str">
        <f t="shared" si="49"/>
        <v>Asceptic insertion technique</v>
      </c>
      <c r="M388" s="168" t="str">
        <f t="shared" si="61"/>
        <v>PI.IC.EV.160106.01</v>
      </c>
      <c r="N388" s="168"/>
      <c r="O388" s="168" t="str">
        <f t="shared" si="62"/>
        <v>PH.IC.EV.160106.01</v>
      </c>
      <c r="Q388" s="168" t="str">
        <f t="shared" si="63"/>
        <v>CL.IC.EV.160106.01</v>
      </c>
    </row>
    <row r="389" spans="1:41" s="167" customFormat="1" ht="15" customHeight="1">
      <c r="A389" s="167" t="s">
        <v>3274</v>
      </c>
      <c r="C389" s="61" t="s">
        <v>7863</v>
      </c>
      <c r="E389" s="61" t="s">
        <v>2379</v>
      </c>
      <c r="F389" s="85" t="s">
        <v>3363</v>
      </c>
      <c r="G389" s="104" t="s">
        <v>3368</v>
      </c>
      <c r="H389" s="61" t="s">
        <v>6317</v>
      </c>
      <c r="J389" s="63" t="str">
        <f t="shared" si="60"/>
        <v>IC.EV.160107</v>
      </c>
      <c r="K389" s="61" t="s">
        <v>2379</v>
      </c>
      <c r="L389" s="167" t="str">
        <f t="shared" si="49"/>
        <v>Foley catheter placed w/o difficulty</v>
      </c>
      <c r="M389" s="168" t="str">
        <f t="shared" si="61"/>
        <v>PI.IC.EV.160107.01</v>
      </c>
      <c r="N389" s="168"/>
      <c r="O389" s="168" t="str">
        <f t="shared" si="62"/>
        <v>PH.IC.EV.160107.01</v>
      </c>
      <c r="Q389" s="168" t="str">
        <f t="shared" si="63"/>
        <v>CL.IC.EV.160107.01</v>
      </c>
    </row>
    <row r="390" spans="1:41" s="167" customFormat="1" ht="15" customHeight="1">
      <c r="A390" s="167" t="s">
        <v>3274</v>
      </c>
      <c r="C390" s="61" t="s">
        <v>7863</v>
      </c>
      <c r="E390" s="61" t="s">
        <v>2379</v>
      </c>
      <c r="F390" s="85" t="s">
        <v>3363</v>
      </c>
      <c r="G390" s="104" t="s">
        <v>3255</v>
      </c>
      <c r="H390" s="61" t="s">
        <v>3574</v>
      </c>
      <c r="J390" s="63" t="str">
        <f t="shared" si="60"/>
        <v>IC.EV.160108</v>
      </c>
      <c r="K390" s="61" t="s">
        <v>2379</v>
      </c>
      <c r="L390" s="167" t="str">
        <f t="shared" si="49"/>
        <v>Foley catheter placed w/ difficulty</v>
      </c>
      <c r="M390" s="168" t="str">
        <f t="shared" si="61"/>
        <v>PI.IC.EV.160108.01</v>
      </c>
      <c r="N390" s="168"/>
      <c r="O390" s="168" t="str">
        <f t="shared" si="62"/>
        <v>PH.IC.EV.160108.01</v>
      </c>
      <c r="Q390" s="168" t="str">
        <f t="shared" si="63"/>
        <v>CL.IC.EV.160108.01</v>
      </c>
    </row>
    <row r="391" spans="1:41" s="167" customFormat="1" ht="15" customHeight="1">
      <c r="A391" s="167" t="s">
        <v>3274</v>
      </c>
      <c r="C391" s="61" t="s">
        <v>7863</v>
      </c>
      <c r="E391" s="61" t="s">
        <v>2379</v>
      </c>
      <c r="F391" s="85" t="s">
        <v>3363</v>
      </c>
      <c r="G391" s="104" t="s">
        <v>3134</v>
      </c>
      <c r="H391" s="61" t="s">
        <v>3690</v>
      </c>
      <c r="J391" s="63" t="str">
        <f t="shared" si="60"/>
        <v>IC.EV.160109</v>
      </c>
      <c r="K391" s="61" t="s">
        <v>2379</v>
      </c>
      <c r="L391" s="167" t="str">
        <f t="shared" si="49"/>
        <v>Sterile closed drainage system</v>
      </c>
      <c r="M391" s="168" t="str">
        <f t="shared" si="61"/>
        <v>PI.IC.EV.160109.01</v>
      </c>
      <c r="N391" s="168"/>
      <c r="O391" s="168" t="str">
        <f t="shared" si="62"/>
        <v>PH.IC.EV.160109.01</v>
      </c>
      <c r="Q391" s="168" t="str">
        <f t="shared" si="63"/>
        <v>CL.IC.EV.160109.01</v>
      </c>
    </row>
    <row r="392" spans="1:41" s="167" customFormat="1" ht="15" customHeight="1">
      <c r="A392" s="167" t="s">
        <v>3274</v>
      </c>
      <c r="C392" s="61" t="s">
        <v>7863</v>
      </c>
      <c r="E392" s="61" t="s">
        <v>2379</v>
      </c>
      <c r="F392" s="85" t="s">
        <v>3363</v>
      </c>
      <c r="G392" s="104" t="s">
        <v>3142</v>
      </c>
      <c r="H392" s="61" t="s">
        <v>3188</v>
      </c>
      <c r="J392" s="63" t="str">
        <f t="shared" si="60"/>
        <v>IC.EV.160110</v>
      </c>
      <c r="K392" s="61" t="s">
        <v>2379</v>
      </c>
      <c r="L392" s="167" t="str">
        <f t="shared" si="49"/>
        <v>Foley secured per protocol</v>
      </c>
      <c r="M392" s="168" t="str">
        <f t="shared" si="61"/>
        <v>PI.IC.EV.160110.01</v>
      </c>
      <c r="N392" s="168"/>
      <c r="O392" s="168" t="str">
        <f t="shared" si="62"/>
        <v>PH.IC.EV.160110.01</v>
      </c>
      <c r="Q392" s="168" t="str">
        <f t="shared" si="63"/>
        <v>CL.IC.EV.160110.01</v>
      </c>
    </row>
    <row r="393" spans="1:41" s="167" customFormat="1" ht="15" customHeight="1">
      <c r="A393" s="167" t="s">
        <v>3274</v>
      </c>
      <c r="C393" s="61" t="s">
        <v>7863</v>
      </c>
      <c r="E393" s="61" t="s">
        <v>2379</v>
      </c>
      <c r="F393" s="85" t="s">
        <v>3363</v>
      </c>
      <c r="G393" s="104" t="s">
        <v>3143</v>
      </c>
      <c r="H393" s="61" t="s">
        <v>5749</v>
      </c>
      <c r="J393" s="63" t="str">
        <f t="shared" si="60"/>
        <v>IC.EV.160111</v>
      </c>
      <c r="K393" s="61" t="s">
        <v>2379</v>
      </c>
      <c r="L393" s="167" t="str">
        <f t="shared" ref="L393:L465" si="64">G393</f>
        <v>Urine returned in line</v>
      </c>
      <c r="M393" s="168" t="str">
        <f t="shared" si="61"/>
        <v>PI.IC.EV.160111.01</v>
      </c>
      <c r="N393" s="168"/>
      <c r="O393" s="168" t="str">
        <f t="shared" si="62"/>
        <v>PH.IC.EV.160111.01</v>
      </c>
      <c r="Q393" s="168" t="str">
        <f t="shared" si="63"/>
        <v>CL.IC.EV.160111.01</v>
      </c>
    </row>
    <row r="394" spans="1:41" s="167" customFormat="1" ht="15" customHeight="1">
      <c r="A394" s="167" t="s">
        <v>3274</v>
      </c>
      <c r="C394" s="61" t="s">
        <v>7863</v>
      </c>
      <c r="E394" s="61" t="s">
        <v>86</v>
      </c>
      <c r="F394" s="85" t="s">
        <v>3363</v>
      </c>
      <c r="G394" s="104" t="s">
        <v>3433</v>
      </c>
      <c r="H394" s="61" t="s">
        <v>3064</v>
      </c>
      <c r="J394" s="63" t="str">
        <f>CONCATENATE("IC.EV.",C394,E394,H394)</f>
        <v>IC.EV.160112</v>
      </c>
      <c r="K394" s="61" t="s">
        <v>86</v>
      </c>
      <c r="L394" s="167" t="str">
        <f>G394</f>
        <v>Patient tolerated procedure well</v>
      </c>
      <c r="M394" s="168" t="str">
        <f>CONCATENATE("PI.",J394,".",K394)</f>
        <v>PI.IC.EV.160112.01</v>
      </c>
      <c r="N394" s="168"/>
      <c r="O394" s="168" t="str">
        <f>CONCATENATE("PH.",J394,".",K394)</f>
        <v>PH.IC.EV.160112.01</v>
      </c>
      <c r="Q394" s="168" t="str">
        <f>CONCATENATE("CL.",J394,".",K394)</f>
        <v>CL.IC.EV.160112.01</v>
      </c>
    </row>
    <row r="395" spans="1:41" s="167" customFormat="1" ht="15" customHeight="1">
      <c r="A395" s="167" t="s">
        <v>82</v>
      </c>
      <c r="C395" s="61" t="s">
        <v>7863</v>
      </c>
      <c r="E395" s="61" t="s">
        <v>1</v>
      </c>
      <c r="F395" s="85" t="s">
        <v>3363</v>
      </c>
      <c r="G395" s="104" t="s">
        <v>13486</v>
      </c>
      <c r="H395" s="61" t="s">
        <v>12101</v>
      </c>
      <c r="J395" s="63" t="str">
        <f>CONCATENATE("IC.EV.",C395,E395,H395)</f>
        <v>IC.EV.160113</v>
      </c>
      <c r="K395" s="61" t="s">
        <v>1</v>
      </c>
      <c r="L395" s="167" t="str">
        <f>G395</f>
        <v>Order written with indication on day of insertion by provider</v>
      </c>
      <c r="M395" s="168" t="str">
        <f>CONCATENATE("PI.",J395,".",K395)</f>
        <v>PI.IC.EV.160113.01</v>
      </c>
      <c r="N395" s="168"/>
      <c r="O395" s="168" t="str">
        <f>CONCATENATE("PH.",J395,".",K395)</f>
        <v>PH.IC.EV.160113.01</v>
      </c>
      <c r="Q395" s="168" t="str">
        <f>CONCATENATE("CL.",J395,".",K395)</f>
        <v>CL.IC.EV.160113.01</v>
      </c>
      <c r="AF395" s="167" t="s">
        <v>12773</v>
      </c>
      <c r="AG395" s="167">
        <v>1405</v>
      </c>
    </row>
    <row r="396" spans="1:41" s="167" customFormat="1" ht="15" customHeight="1">
      <c r="A396" s="167" t="s">
        <v>3274</v>
      </c>
      <c r="C396" s="61" t="s">
        <v>7863</v>
      </c>
      <c r="E396" s="61" t="s">
        <v>2379</v>
      </c>
      <c r="F396" s="85" t="s">
        <v>3363</v>
      </c>
      <c r="G396" s="104" t="s">
        <v>13844</v>
      </c>
      <c r="H396" s="61" t="s">
        <v>12102</v>
      </c>
      <c r="J396" s="63" t="str">
        <f t="shared" si="60"/>
        <v>IC.EV.160114</v>
      </c>
      <c r="K396" s="61" t="s">
        <v>2379</v>
      </c>
      <c r="L396" s="167" t="str">
        <f t="shared" si="64"/>
        <v>Foley present on admit to unit</v>
      </c>
      <c r="M396" s="168" t="str">
        <f t="shared" si="61"/>
        <v>PI.IC.EV.160114.01</v>
      </c>
      <c r="N396" s="168"/>
      <c r="O396" s="168" t="str">
        <f t="shared" si="62"/>
        <v>PH.IC.EV.160114.01</v>
      </c>
      <c r="Q396" s="168" t="str">
        <f t="shared" si="63"/>
        <v>CL.IC.EV.160114.01</v>
      </c>
      <c r="AF396" s="167" t="s">
        <v>12773</v>
      </c>
      <c r="AG396" s="167">
        <v>1405</v>
      </c>
      <c r="AN396" s="167" t="s">
        <v>12773</v>
      </c>
      <c r="AO396" s="167">
        <v>1516</v>
      </c>
    </row>
    <row r="397" spans="1:41" s="167" customFormat="1" ht="15" customHeight="1">
      <c r="A397" s="167" t="s">
        <v>3274</v>
      </c>
      <c r="B397" s="167" t="s">
        <v>3144</v>
      </c>
      <c r="C397" s="61" t="s">
        <v>6777</v>
      </c>
      <c r="D397" s="167" t="s">
        <v>3144</v>
      </c>
      <c r="E397" s="61" t="s">
        <v>2379</v>
      </c>
      <c r="F397" s="85" t="s">
        <v>3145</v>
      </c>
      <c r="G397" s="104" t="s">
        <v>3146</v>
      </c>
      <c r="H397" s="61" t="s">
        <v>2379</v>
      </c>
      <c r="J397" s="63" t="str">
        <f t="shared" si="60"/>
        <v>IC.EV.170101</v>
      </c>
      <c r="K397" s="61" t="s">
        <v>12175</v>
      </c>
      <c r="L397" s="167" t="str">
        <f t="shared" si="64"/>
        <v>Bladder tap</v>
      </c>
      <c r="M397" s="168" t="str">
        <f t="shared" si="61"/>
        <v>PI.IC.EV.170101.01</v>
      </c>
      <c r="N397" s="168"/>
      <c r="O397" s="168" t="str">
        <f t="shared" si="62"/>
        <v>PH.IC.EV.170101.01</v>
      </c>
      <c r="Q397" s="168" t="str">
        <f t="shared" si="63"/>
        <v>CL.IC.EV.170101.01</v>
      </c>
    </row>
    <row r="398" spans="1:41" s="167" customFormat="1" ht="15" customHeight="1">
      <c r="A398" s="167" t="s">
        <v>3452</v>
      </c>
      <c r="C398" s="61" t="s">
        <v>12462</v>
      </c>
      <c r="E398" s="61" t="s">
        <v>12175</v>
      </c>
      <c r="F398" s="85" t="s">
        <v>3145</v>
      </c>
      <c r="G398" s="104" t="s">
        <v>3147</v>
      </c>
      <c r="H398" s="61" t="s">
        <v>12430</v>
      </c>
      <c r="J398" s="63" t="str">
        <f t="shared" si="60"/>
        <v>IC.EV.170102</v>
      </c>
      <c r="K398" s="61" t="s">
        <v>12175</v>
      </c>
      <c r="L398" s="167" t="str">
        <f t="shared" si="64"/>
        <v>Bladder pressure performed</v>
      </c>
      <c r="M398" s="168" t="str">
        <f t="shared" si="61"/>
        <v>PI.IC.EV.170102.01</v>
      </c>
      <c r="N398" s="168"/>
      <c r="O398" s="168" t="str">
        <f t="shared" si="62"/>
        <v>PH.IC.EV.170102.01</v>
      </c>
      <c r="Q398" s="168" t="str">
        <f t="shared" si="63"/>
        <v>CL.IC.EV.170102.01</v>
      </c>
    </row>
    <row r="399" spans="1:41" s="167" customFormat="1" ht="15" customHeight="1">
      <c r="A399" s="167" t="s">
        <v>3452</v>
      </c>
      <c r="C399" s="61" t="s">
        <v>12462</v>
      </c>
      <c r="E399" s="61" t="s">
        <v>12175</v>
      </c>
      <c r="F399" s="85" t="s">
        <v>3145</v>
      </c>
      <c r="G399" s="104" t="s">
        <v>3148</v>
      </c>
      <c r="H399" s="61" t="s">
        <v>12185</v>
      </c>
      <c r="J399" s="63" t="str">
        <f t="shared" si="60"/>
        <v>IC.EV.170103</v>
      </c>
      <c r="K399" s="61" t="s">
        <v>12175</v>
      </c>
      <c r="L399" s="167" t="str">
        <f t="shared" si="64"/>
        <v>Bladder distended</v>
      </c>
      <c r="M399" s="168" t="str">
        <f t="shared" si="61"/>
        <v>PI.IC.EV.170103.01</v>
      </c>
      <c r="N399" s="168"/>
      <c r="O399" s="168" t="str">
        <f t="shared" si="62"/>
        <v>PH.IC.EV.170103.01</v>
      </c>
      <c r="Q399" s="168" t="str">
        <f t="shared" si="63"/>
        <v>CL.IC.EV.170103.01</v>
      </c>
    </row>
    <row r="400" spans="1:41" s="167" customFormat="1" ht="15" customHeight="1">
      <c r="A400" s="167" t="s">
        <v>3452</v>
      </c>
      <c r="C400" s="61" t="s">
        <v>12462</v>
      </c>
      <c r="E400" s="61" t="s">
        <v>12175</v>
      </c>
      <c r="F400" s="85" t="s">
        <v>3145</v>
      </c>
      <c r="G400" s="104" t="s">
        <v>3149</v>
      </c>
      <c r="H400" s="61" t="s">
        <v>6464</v>
      </c>
      <c r="J400" s="63" t="str">
        <f t="shared" si="60"/>
        <v>IC.EV.170104</v>
      </c>
      <c r="K400" s="61" t="s">
        <v>12175</v>
      </c>
      <c r="L400" s="167" t="str">
        <f t="shared" si="64"/>
        <v>Bladder Scan: specify volume</v>
      </c>
      <c r="M400" s="168" t="str">
        <f t="shared" si="61"/>
        <v>PI.IC.EV.170104.01</v>
      </c>
      <c r="N400" s="168"/>
      <c r="O400" s="168" t="str">
        <f t="shared" si="62"/>
        <v>PH.IC.EV.170104.01</v>
      </c>
      <c r="Q400" s="168" t="str">
        <f t="shared" si="63"/>
        <v>CL.IC.EV.170104.01</v>
      </c>
    </row>
    <row r="401" spans="1:17" s="167" customFormat="1" ht="15" customHeight="1">
      <c r="A401" s="167" t="s">
        <v>3452</v>
      </c>
      <c r="C401" s="61" t="s">
        <v>12462</v>
      </c>
      <c r="E401" s="61" t="s">
        <v>12175</v>
      </c>
      <c r="F401" s="85" t="s">
        <v>3145</v>
      </c>
      <c r="G401" s="104" t="s">
        <v>3150</v>
      </c>
      <c r="H401" s="61" t="s">
        <v>6291</v>
      </c>
      <c r="J401" s="63" t="str">
        <f t="shared" si="60"/>
        <v>IC.EV.170105</v>
      </c>
      <c r="K401" s="61" t="s">
        <v>12175</v>
      </c>
      <c r="L401" s="167" t="str">
        <f t="shared" si="64"/>
        <v>Straight cath</v>
      </c>
      <c r="M401" s="168" t="str">
        <f t="shared" si="61"/>
        <v>PI.IC.EV.170105.01</v>
      </c>
      <c r="N401" s="168"/>
      <c r="O401" s="168" t="str">
        <f t="shared" si="62"/>
        <v>PH.IC.EV.170105.01</v>
      </c>
      <c r="Q401" s="168" t="str">
        <f t="shared" si="63"/>
        <v>CL.IC.EV.170105.01</v>
      </c>
    </row>
    <row r="402" spans="1:17" s="167" customFormat="1" ht="15" customHeight="1">
      <c r="A402" s="167" t="s">
        <v>3452</v>
      </c>
      <c r="C402" s="61" t="s">
        <v>12462</v>
      </c>
      <c r="E402" s="61" t="s">
        <v>12175</v>
      </c>
      <c r="F402" s="85" t="s">
        <v>3145</v>
      </c>
      <c r="G402" s="104" t="s">
        <v>3032</v>
      </c>
      <c r="H402" s="61" t="s">
        <v>6988</v>
      </c>
      <c r="J402" s="63" t="str">
        <f t="shared" si="60"/>
        <v>IC.EV.170106</v>
      </c>
      <c r="K402" s="61" t="s">
        <v>12175</v>
      </c>
      <c r="L402" s="167" t="str">
        <f t="shared" si="64"/>
        <v>Sterile technique used</v>
      </c>
      <c r="M402" s="168" t="str">
        <f t="shared" si="61"/>
        <v>PI.IC.EV.170106.01</v>
      </c>
      <c r="N402" s="168"/>
      <c r="O402" s="168" t="str">
        <f t="shared" si="62"/>
        <v>PH.IC.EV.170106.01</v>
      </c>
      <c r="Q402" s="168" t="str">
        <f t="shared" si="63"/>
        <v>CL.IC.EV.170106.01</v>
      </c>
    </row>
    <row r="403" spans="1:17" s="167" customFormat="1" ht="15" customHeight="1">
      <c r="A403" s="167" t="s">
        <v>3452</v>
      </c>
      <c r="C403" s="61" t="s">
        <v>12462</v>
      </c>
      <c r="E403" s="61" t="s">
        <v>12175</v>
      </c>
      <c r="F403" s="85" t="s">
        <v>3145</v>
      </c>
      <c r="G403" s="104" t="s">
        <v>3033</v>
      </c>
      <c r="H403" s="61" t="s">
        <v>6317</v>
      </c>
      <c r="J403" s="63" t="str">
        <f t="shared" si="60"/>
        <v>IC.EV.170107</v>
      </c>
      <c r="K403" s="61" t="s">
        <v>12175</v>
      </c>
      <c r="L403" s="167" t="str">
        <f t="shared" si="64"/>
        <v>Cath attempts:</v>
      </c>
      <c r="M403" s="168" t="str">
        <f t="shared" si="61"/>
        <v>PI.IC.EV.170107.01</v>
      </c>
      <c r="N403" s="168"/>
      <c r="O403" s="168" t="str">
        <f t="shared" si="62"/>
        <v>PH.IC.EV.170107.01</v>
      </c>
      <c r="Q403" s="168" t="str">
        <f t="shared" si="63"/>
        <v>CL.IC.EV.170107.01</v>
      </c>
    </row>
    <row r="404" spans="1:17" s="167" customFormat="1" ht="15" customHeight="1">
      <c r="A404" s="167" t="s">
        <v>3452</v>
      </c>
      <c r="C404" s="61" t="s">
        <v>12462</v>
      </c>
      <c r="E404" s="61" t="s">
        <v>12175</v>
      </c>
      <c r="F404" s="85" t="s">
        <v>3145</v>
      </c>
      <c r="G404" s="104" t="s">
        <v>2930</v>
      </c>
      <c r="H404" s="61" t="s">
        <v>3574</v>
      </c>
      <c r="J404" s="63" t="str">
        <f t="shared" si="60"/>
        <v>IC.EV.170108</v>
      </c>
      <c r="K404" s="61" t="s">
        <v>12175</v>
      </c>
      <c r="L404" s="167" t="str">
        <f t="shared" si="64"/>
        <v>Catheter size:</v>
      </c>
      <c r="M404" s="168" t="str">
        <f t="shared" si="61"/>
        <v>PI.IC.EV.170108.01</v>
      </c>
      <c r="N404" s="168"/>
      <c r="O404" s="168" t="str">
        <f t="shared" si="62"/>
        <v>PH.IC.EV.170108.01</v>
      </c>
      <c r="Q404" s="168" t="str">
        <f t="shared" si="63"/>
        <v>CL.IC.EV.170108.01</v>
      </c>
    </row>
    <row r="405" spans="1:17" s="167" customFormat="1" ht="15" customHeight="1">
      <c r="A405" s="167" t="s">
        <v>3452</v>
      </c>
      <c r="C405" s="61" t="s">
        <v>12462</v>
      </c>
      <c r="E405" s="61" t="s">
        <v>12175</v>
      </c>
      <c r="F405" s="85" t="s">
        <v>3145</v>
      </c>
      <c r="G405" s="104" t="s">
        <v>3048</v>
      </c>
      <c r="H405" s="61" t="s">
        <v>3690</v>
      </c>
      <c r="J405" s="63" t="str">
        <f t="shared" si="60"/>
        <v>IC.EV.170109</v>
      </c>
      <c r="K405" s="61" t="s">
        <v>12175</v>
      </c>
      <c r="L405" s="167" t="str">
        <f t="shared" si="64"/>
        <v>Foley catheter blocked</v>
      </c>
      <c r="M405" s="168" t="str">
        <f t="shared" si="61"/>
        <v>PI.IC.EV.170109.01</v>
      </c>
      <c r="N405" s="168"/>
      <c r="O405" s="168" t="str">
        <f t="shared" si="62"/>
        <v>PH.IC.EV.170109.01</v>
      </c>
      <c r="Q405" s="168" t="str">
        <f t="shared" si="63"/>
        <v>CL.IC.EV.170109.01</v>
      </c>
    </row>
    <row r="406" spans="1:17" s="167" customFormat="1" ht="15" customHeight="1">
      <c r="A406" s="167" t="s">
        <v>3452</v>
      </c>
      <c r="C406" s="61" t="s">
        <v>12462</v>
      </c>
      <c r="E406" s="61" t="s">
        <v>12175</v>
      </c>
      <c r="F406" s="85" t="s">
        <v>3145</v>
      </c>
      <c r="G406" s="104" t="s">
        <v>3047</v>
      </c>
      <c r="H406" s="61" t="s">
        <v>3188</v>
      </c>
      <c r="J406" s="63" t="str">
        <f t="shared" si="60"/>
        <v>IC.EV.170110</v>
      </c>
      <c r="K406" s="61" t="s">
        <v>12175</v>
      </c>
      <c r="L406" s="167" t="str">
        <f t="shared" si="64"/>
        <v>Foley catheter clamped</v>
      </c>
      <c r="M406" s="168" t="str">
        <f t="shared" si="61"/>
        <v>PI.IC.EV.170110.01</v>
      </c>
      <c r="N406" s="168"/>
      <c r="O406" s="168" t="str">
        <f t="shared" si="62"/>
        <v>PH.IC.EV.170110.01</v>
      </c>
      <c r="Q406" s="168" t="str">
        <f t="shared" si="63"/>
        <v>CL.IC.EV.170110.01</v>
      </c>
    </row>
    <row r="407" spans="1:17" s="167" customFormat="1" ht="15" customHeight="1">
      <c r="A407" s="167" t="s">
        <v>3452</v>
      </c>
      <c r="C407" s="61" t="s">
        <v>12462</v>
      </c>
      <c r="E407" s="61" t="s">
        <v>12175</v>
      </c>
      <c r="F407" s="85" t="s">
        <v>3145</v>
      </c>
      <c r="G407" s="104" t="s">
        <v>3168</v>
      </c>
      <c r="H407" s="61" t="s">
        <v>5749</v>
      </c>
      <c r="J407" s="63" t="str">
        <f t="shared" si="60"/>
        <v>IC.EV.170111</v>
      </c>
      <c r="K407" s="61" t="s">
        <v>12175</v>
      </c>
      <c r="L407" s="167" t="str">
        <f t="shared" si="64"/>
        <v>Foley catheter inserted</v>
      </c>
      <c r="M407" s="168" t="str">
        <f t="shared" si="61"/>
        <v>PI.IC.EV.170111.01</v>
      </c>
      <c r="N407" s="168"/>
      <c r="O407" s="168" t="str">
        <f t="shared" si="62"/>
        <v>PH.IC.EV.170111.01</v>
      </c>
      <c r="Q407" s="168" t="str">
        <f t="shared" si="63"/>
        <v>CL.IC.EV.170111.01</v>
      </c>
    </row>
    <row r="408" spans="1:17" s="167" customFormat="1" ht="15" customHeight="1">
      <c r="A408" s="167" t="s">
        <v>3452</v>
      </c>
      <c r="C408" s="61" t="s">
        <v>12462</v>
      </c>
      <c r="E408" s="61" t="s">
        <v>12175</v>
      </c>
      <c r="F408" s="85" t="s">
        <v>3145</v>
      </c>
      <c r="G408" s="104" t="s">
        <v>3169</v>
      </c>
      <c r="H408" s="61" t="s">
        <v>3064</v>
      </c>
      <c r="J408" s="63" t="str">
        <f t="shared" si="60"/>
        <v>IC.EV.170112</v>
      </c>
      <c r="K408" s="61" t="s">
        <v>12175</v>
      </c>
      <c r="L408" s="167" t="str">
        <f t="shared" si="64"/>
        <v>Foley catheter irrigated</v>
      </c>
      <c r="M408" s="168" t="str">
        <f t="shared" si="61"/>
        <v>PI.IC.EV.170112.01</v>
      </c>
      <c r="N408" s="168"/>
      <c r="O408" s="168" t="str">
        <f t="shared" si="62"/>
        <v>PH.IC.EV.170112.01</v>
      </c>
      <c r="Q408" s="168" t="str">
        <f t="shared" si="63"/>
        <v>CL.IC.EV.170112.01</v>
      </c>
    </row>
    <row r="409" spans="1:17" s="167" customFormat="1" ht="15" customHeight="1">
      <c r="A409" s="167" t="s">
        <v>3452</v>
      </c>
      <c r="C409" s="61" t="s">
        <v>12462</v>
      </c>
      <c r="E409" s="61" t="s">
        <v>12175</v>
      </c>
      <c r="F409" s="85" t="s">
        <v>3145</v>
      </c>
      <c r="G409" s="104" t="s">
        <v>3170</v>
      </c>
      <c r="H409" s="61" t="s">
        <v>5560</v>
      </c>
      <c r="J409" s="63" t="str">
        <f t="shared" si="60"/>
        <v>IC.EV.170113</v>
      </c>
      <c r="K409" s="61" t="s">
        <v>12175</v>
      </c>
      <c r="L409" s="167" t="str">
        <f t="shared" si="64"/>
        <v>Foley catheter removed</v>
      </c>
      <c r="M409" s="168" t="str">
        <f t="shared" si="61"/>
        <v>PI.IC.EV.170113.01</v>
      </c>
      <c r="N409" s="168"/>
      <c r="O409" s="168" t="str">
        <f t="shared" si="62"/>
        <v>PH.IC.EV.170113.01</v>
      </c>
      <c r="Q409" s="168" t="str">
        <f t="shared" si="63"/>
        <v>CL.IC.EV.170113.01</v>
      </c>
    </row>
    <row r="410" spans="1:17" s="167" customFormat="1" ht="15" customHeight="1">
      <c r="A410" s="167" t="s">
        <v>3452</v>
      </c>
      <c r="C410" s="61" t="s">
        <v>12462</v>
      </c>
      <c r="E410" s="61" t="s">
        <v>12175</v>
      </c>
      <c r="F410" s="85" t="s">
        <v>3145</v>
      </c>
      <c r="G410" s="104" t="s">
        <v>3171</v>
      </c>
      <c r="H410" s="61" t="s">
        <v>4082</v>
      </c>
      <c r="J410" s="63" t="str">
        <f t="shared" si="60"/>
        <v>IC.EV.170114</v>
      </c>
      <c r="K410" s="61" t="s">
        <v>12175</v>
      </c>
      <c r="L410" s="167" t="str">
        <f t="shared" si="64"/>
        <v>Manual bladder irrigation</v>
      </c>
      <c r="M410" s="168" t="str">
        <f t="shared" si="61"/>
        <v>PI.IC.EV.170114.01</v>
      </c>
      <c r="N410" s="168"/>
      <c r="O410" s="168" t="str">
        <f t="shared" si="62"/>
        <v>PH.IC.EV.170114.01</v>
      </c>
      <c r="Q410" s="168" t="str">
        <f t="shared" si="63"/>
        <v>CL.IC.EV.170114.01</v>
      </c>
    </row>
    <row r="411" spans="1:17" s="167" customFormat="1" ht="15" customHeight="1">
      <c r="A411" s="167" t="s">
        <v>3452</v>
      </c>
      <c r="C411" s="61" t="s">
        <v>12462</v>
      </c>
      <c r="E411" s="61" t="s">
        <v>12175</v>
      </c>
      <c r="F411" s="85" t="s">
        <v>3145</v>
      </c>
      <c r="G411" s="104" t="s">
        <v>3050</v>
      </c>
      <c r="H411" s="61" t="s">
        <v>7456</v>
      </c>
      <c r="J411" s="63" t="str">
        <f t="shared" si="60"/>
        <v>IC.EV.170115</v>
      </c>
      <c r="K411" s="61" t="s">
        <v>12175</v>
      </c>
      <c r="L411" s="167" t="str">
        <f t="shared" si="64"/>
        <v>Hemodialysis started</v>
      </c>
      <c r="M411" s="168" t="str">
        <f t="shared" si="61"/>
        <v>PI.IC.EV.170115.01</v>
      </c>
      <c r="N411" s="168"/>
      <c r="O411" s="168" t="str">
        <f t="shared" si="62"/>
        <v>PH.IC.EV.170115.01</v>
      </c>
      <c r="Q411" s="168" t="str">
        <f t="shared" si="63"/>
        <v>CL.IC.EV.170115.01</v>
      </c>
    </row>
    <row r="412" spans="1:17" s="167" customFormat="1" ht="15" customHeight="1">
      <c r="A412" s="167" t="s">
        <v>3452</v>
      </c>
      <c r="C412" s="61" t="s">
        <v>12462</v>
      </c>
      <c r="E412" s="61" t="s">
        <v>12175</v>
      </c>
      <c r="F412" s="85" t="s">
        <v>3145</v>
      </c>
      <c r="G412" s="104" t="s">
        <v>3051</v>
      </c>
      <c r="H412" s="61" t="s">
        <v>7863</v>
      </c>
      <c r="J412" s="63" t="str">
        <f t="shared" si="60"/>
        <v>IC.EV.170116</v>
      </c>
      <c r="K412" s="61" t="s">
        <v>12175</v>
      </c>
      <c r="L412" s="167" t="str">
        <f t="shared" si="64"/>
        <v>Hemodialysis discontinued</v>
      </c>
      <c r="M412" s="168" t="str">
        <f t="shared" si="61"/>
        <v>PI.IC.EV.170116.01</v>
      </c>
      <c r="N412" s="168"/>
      <c r="O412" s="168" t="str">
        <f t="shared" si="62"/>
        <v>PH.IC.EV.170116.01</v>
      </c>
      <c r="Q412" s="168" t="str">
        <f t="shared" si="63"/>
        <v>CL.IC.EV.170116.01</v>
      </c>
    </row>
    <row r="413" spans="1:17" s="167" customFormat="1" ht="15" customHeight="1">
      <c r="A413" s="167" t="s">
        <v>3452</v>
      </c>
      <c r="C413" s="61" t="s">
        <v>12462</v>
      </c>
      <c r="E413" s="61" t="s">
        <v>12175</v>
      </c>
      <c r="F413" s="85" t="s">
        <v>3145</v>
      </c>
      <c r="G413" s="104" t="s">
        <v>3052</v>
      </c>
      <c r="H413" s="61" t="s">
        <v>12462</v>
      </c>
      <c r="J413" s="63" t="str">
        <f t="shared" si="60"/>
        <v>IC.EV.170117</v>
      </c>
      <c r="K413" s="61" t="s">
        <v>12175</v>
      </c>
      <c r="L413" s="167" t="str">
        <f t="shared" si="64"/>
        <v>Peritoneal dialysis started</v>
      </c>
      <c r="M413" s="168" t="str">
        <f t="shared" si="61"/>
        <v>PI.IC.EV.170117.01</v>
      </c>
      <c r="N413" s="168"/>
      <c r="O413" s="168" t="str">
        <f t="shared" si="62"/>
        <v>PH.IC.EV.170117.01</v>
      </c>
      <c r="Q413" s="168" t="str">
        <f t="shared" si="63"/>
        <v>CL.IC.EV.170117.01</v>
      </c>
    </row>
    <row r="414" spans="1:17" s="167" customFormat="1" ht="15" customHeight="1">
      <c r="A414" s="167" t="s">
        <v>3452</v>
      </c>
      <c r="C414" s="61" t="s">
        <v>12462</v>
      </c>
      <c r="E414" s="61" t="s">
        <v>12175</v>
      </c>
      <c r="F414" s="85" t="s">
        <v>3145</v>
      </c>
      <c r="G414" s="104" t="s">
        <v>3053</v>
      </c>
      <c r="H414" s="61" t="s">
        <v>12602</v>
      </c>
      <c r="J414" s="63" t="str">
        <f t="shared" ref="J414:J484" si="65">CONCATENATE("IC.EV.",C414,E414,H414)</f>
        <v>IC.EV.170118</v>
      </c>
      <c r="K414" s="61" t="s">
        <v>12175</v>
      </c>
      <c r="L414" s="167" t="str">
        <f t="shared" si="64"/>
        <v>Peritoneal dialysis discontinued</v>
      </c>
      <c r="M414" s="168" t="str">
        <f t="shared" ref="M414:M484" si="66">CONCATENATE("PI.",J414,".",K414)</f>
        <v>PI.IC.EV.170118.01</v>
      </c>
      <c r="N414" s="168"/>
      <c r="O414" s="168" t="str">
        <f t="shared" ref="O414:O484" si="67">CONCATENATE("PH.",J414,".",K414)</f>
        <v>PH.IC.EV.170118.01</v>
      </c>
      <c r="Q414" s="168" t="str">
        <f t="shared" ref="Q414:Q484" si="68">CONCATENATE("CL.",J414,".",K414)</f>
        <v>CL.IC.EV.170118.01</v>
      </c>
    </row>
    <row r="415" spans="1:17" s="167" customFormat="1" ht="15" customHeight="1">
      <c r="A415" s="167" t="s">
        <v>3452</v>
      </c>
      <c r="C415" s="61" t="s">
        <v>12462</v>
      </c>
      <c r="E415" s="61" t="s">
        <v>12175</v>
      </c>
      <c r="F415" s="85" t="s">
        <v>3145</v>
      </c>
      <c r="G415" s="104" t="s">
        <v>3054</v>
      </c>
      <c r="H415" s="61" t="s">
        <v>12604</v>
      </c>
      <c r="J415" s="63" t="str">
        <f t="shared" si="65"/>
        <v>IC.EV.170119</v>
      </c>
      <c r="K415" s="61" t="s">
        <v>12175</v>
      </c>
      <c r="L415" s="167" t="str">
        <f t="shared" si="64"/>
        <v>Nephrostomy tube removed</v>
      </c>
      <c r="M415" s="168" t="str">
        <f t="shared" si="66"/>
        <v>PI.IC.EV.170119.01</v>
      </c>
      <c r="N415" s="168"/>
      <c r="O415" s="168" t="str">
        <f t="shared" si="67"/>
        <v>PH.IC.EV.170119.01</v>
      </c>
      <c r="Q415" s="168" t="str">
        <f t="shared" si="68"/>
        <v>CL.IC.EV.170119.01</v>
      </c>
    </row>
    <row r="416" spans="1:17" s="167" customFormat="1" ht="15" customHeight="1">
      <c r="A416" s="167" t="s">
        <v>3452</v>
      </c>
      <c r="C416" s="61" t="s">
        <v>12462</v>
      </c>
      <c r="E416" s="61" t="s">
        <v>12175</v>
      </c>
      <c r="F416" s="85" t="s">
        <v>3145</v>
      </c>
      <c r="G416" s="104" t="s">
        <v>2932</v>
      </c>
      <c r="H416" s="61" t="s">
        <v>7228</v>
      </c>
      <c r="J416" s="63" t="str">
        <f t="shared" si="65"/>
        <v>IC.EV.170120</v>
      </c>
      <c r="K416" s="61" t="s">
        <v>12175</v>
      </c>
      <c r="L416" s="167" t="str">
        <f t="shared" si="64"/>
        <v>Nephrostomy tube to gravity</v>
      </c>
      <c r="M416" s="168" t="str">
        <f t="shared" si="66"/>
        <v>PI.IC.EV.170120.01</v>
      </c>
      <c r="N416" s="168"/>
      <c r="O416" s="168" t="str">
        <f t="shared" si="67"/>
        <v>PH.IC.EV.170120.01</v>
      </c>
      <c r="Q416" s="168" t="str">
        <f t="shared" si="68"/>
        <v>CL.IC.EV.170120.01</v>
      </c>
    </row>
    <row r="417" spans="1:41" s="167" customFormat="1" ht="15" customHeight="1">
      <c r="A417" s="167" t="s">
        <v>3452</v>
      </c>
      <c r="C417" s="61" t="s">
        <v>12462</v>
      </c>
      <c r="E417" s="61" t="s">
        <v>12175</v>
      </c>
      <c r="F417" s="85" t="s">
        <v>3145</v>
      </c>
      <c r="G417" s="104" t="s">
        <v>2933</v>
      </c>
      <c r="H417" s="61" t="s">
        <v>8039</v>
      </c>
      <c r="J417" s="63" t="str">
        <f t="shared" si="65"/>
        <v>IC.EV.170121</v>
      </c>
      <c r="K417" s="61" t="s">
        <v>12175</v>
      </c>
      <c r="L417" s="167" t="str">
        <f t="shared" si="64"/>
        <v>24 Hour urine collection ended</v>
      </c>
      <c r="M417" s="168" t="str">
        <f t="shared" si="66"/>
        <v>PI.IC.EV.170121.01</v>
      </c>
      <c r="N417" s="168"/>
      <c r="O417" s="168" t="str">
        <f t="shared" si="67"/>
        <v>PH.IC.EV.170121.01</v>
      </c>
      <c r="Q417" s="168" t="str">
        <f t="shared" si="68"/>
        <v>CL.IC.EV.170121.01</v>
      </c>
    </row>
    <row r="418" spans="1:41" s="167" customFormat="1" ht="15" customHeight="1">
      <c r="A418" s="167" t="s">
        <v>3452</v>
      </c>
      <c r="C418" s="61" t="s">
        <v>12462</v>
      </c>
      <c r="E418" s="61" t="s">
        <v>12175</v>
      </c>
      <c r="F418" s="85" t="s">
        <v>3145</v>
      </c>
      <c r="G418" s="104" t="s">
        <v>2934</v>
      </c>
      <c r="H418" s="61" t="s">
        <v>7874</v>
      </c>
      <c r="J418" s="63" t="str">
        <f t="shared" si="65"/>
        <v>IC.EV.170122</v>
      </c>
      <c r="K418" s="61" t="s">
        <v>12175</v>
      </c>
      <c r="L418" s="167" t="str">
        <f t="shared" si="64"/>
        <v>24 Hour urine collection started</v>
      </c>
      <c r="M418" s="168" t="str">
        <f t="shared" si="66"/>
        <v>PI.IC.EV.170122.01</v>
      </c>
      <c r="N418" s="168"/>
      <c r="O418" s="168" t="str">
        <f t="shared" si="67"/>
        <v>PH.IC.EV.170122.01</v>
      </c>
      <c r="Q418" s="168" t="str">
        <f t="shared" si="68"/>
        <v>CL.IC.EV.170122.01</v>
      </c>
    </row>
    <row r="419" spans="1:41" s="167" customFormat="1" ht="15" customHeight="1">
      <c r="A419" s="167" t="s">
        <v>3452</v>
      </c>
      <c r="C419" s="61" t="s">
        <v>12462</v>
      </c>
      <c r="E419" s="61" t="s">
        <v>12175</v>
      </c>
      <c r="F419" s="85" t="s">
        <v>3145</v>
      </c>
      <c r="G419" s="104" t="s">
        <v>2935</v>
      </c>
      <c r="H419" s="61" t="s">
        <v>7876</v>
      </c>
      <c r="J419" s="63" t="str">
        <f t="shared" si="65"/>
        <v>IC.EV.170123</v>
      </c>
      <c r="K419" s="61" t="s">
        <v>12175</v>
      </c>
      <c r="L419" s="167" t="str">
        <f t="shared" si="64"/>
        <v>Urinalysis collected and sent to lab</v>
      </c>
      <c r="M419" s="168" t="str">
        <f t="shared" si="66"/>
        <v>PI.IC.EV.170123.01</v>
      </c>
      <c r="N419" s="168"/>
      <c r="O419" s="168" t="str">
        <f t="shared" si="67"/>
        <v>PH.IC.EV.170123.01</v>
      </c>
      <c r="Q419" s="168" t="str">
        <f t="shared" si="68"/>
        <v>CL.IC.EV.170123.01</v>
      </c>
    </row>
    <row r="420" spans="1:41" s="167" customFormat="1" ht="15" customHeight="1">
      <c r="A420" s="167" t="s">
        <v>3452</v>
      </c>
      <c r="C420" s="61" t="s">
        <v>12462</v>
      </c>
      <c r="E420" s="61" t="s">
        <v>12175</v>
      </c>
      <c r="F420" s="85" t="s">
        <v>3145</v>
      </c>
      <c r="G420" s="104" t="s">
        <v>2813</v>
      </c>
      <c r="H420" s="61" t="s">
        <v>7055</v>
      </c>
      <c r="J420" s="63" t="str">
        <f t="shared" si="65"/>
        <v>IC.EV.170124</v>
      </c>
      <c r="K420" s="61" t="s">
        <v>12175</v>
      </c>
      <c r="L420" s="167" t="str">
        <f t="shared" si="64"/>
        <v>Urine for culture and sensitivity collected and sent to Lab</v>
      </c>
      <c r="M420" s="168" t="str">
        <f t="shared" si="66"/>
        <v>PI.IC.EV.170124.01</v>
      </c>
      <c r="N420" s="168"/>
      <c r="O420" s="168" t="str">
        <f t="shared" si="67"/>
        <v>PH.IC.EV.170124.01</v>
      </c>
      <c r="Q420" s="168" t="str">
        <f t="shared" si="68"/>
        <v>CL.IC.EV.170124.01</v>
      </c>
    </row>
    <row r="421" spans="1:41" s="167" customFormat="1" ht="15" customHeight="1">
      <c r="A421" s="167" t="s">
        <v>3452</v>
      </c>
      <c r="C421" s="61" t="s">
        <v>12462</v>
      </c>
      <c r="E421" s="61" t="s">
        <v>12175</v>
      </c>
      <c r="F421" s="85" t="s">
        <v>3145</v>
      </c>
      <c r="G421" s="104" t="s">
        <v>3380</v>
      </c>
      <c r="H421" s="61" t="s">
        <v>5849</v>
      </c>
      <c r="J421" s="63" t="str">
        <f>CONCATENATE("IC.EV.",C421,E421,H421)</f>
        <v>IC.EV.170125</v>
      </c>
      <c r="K421" s="61" t="s">
        <v>12430</v>
      </c>
      <c r="L421" s="167" t="str">
        <f>G421</f>
        <v>Provider notified:</v>
      </c>
      <c r="M421" s="168" t="str">
        <f>CONCATENATE("PI.",J421,".",K421)</f>
        <v>PI.IC.EV.170125.02</v>
      </c>
      <c r="N421" s="168"/>
      <c r="O421" s="168" t="str">
        <f>CONCATENATE("PH.",J421,".",K421)</f>
        <v>PH.IC.EV.170125.02</v>
      </c>
      <c r="Q421" s="168" t="str">
        <f>CONCATENATE("CL.",J421,".",K421)</f>
        <v>CL.IC.EV.170125.02</v>
      </c>
      <c r="R421" s="167" t="s">
        <v>12278</v>
      </c>
      <c r="S421" s="167">
        <v>169</v>
      </c>
    </row>
    <row r="422" spans="1:41" s="167" customFormat="1" ht="15" customHeight="1">
      <c r="A422" s="167" t="s">
        <v>82</v>
      </c>
      <c r="C422" s="61" t="s">
        <v>12462</v>
      </c>
      <c r="E422" s="61" t="s">
        <v>12175</v>
      </c>
      <c r="F422" s="85" t="s">
        <v>3145</v>
      </c>
      <c r="G422" s="104" t="s">
        <v>2261</v>
      </c>
      <c r="H422" s="61" t="s">
        <v>2262</v>
      </c>
      <c r="J422" s="63" t="str">
        <f>CONCATENATE("IC.EV.",C422,E422,H422)</f>
        <v>IC.EV.170126</v>
      </c>
      <c r="K422" s="61" t="s">
        <v>12430</v>
      </c>
      <c r="L422" s="167" t="str">
        <f>G422</f>
        <v>Urinary Catheter Insertion Date:</v>
      </c>
      <c r="M422" s="168" t="str">
        <f>CONCATENATE("PI.",J422,".",K422)</f>
        <v>PI.IC.EV.170126.02</v>
      </c>
      <c r="N422" s="168"/>
      <c r="O422" s="168" t="str">
        <f>CONCATENATE("PH.",J422,".",K422)</f>
        <v>PH.IC.EV.170126.02</v>
      </c>
      <c r="Q422" s="168" t="str">
        <f>CONCATENATE("CL.",J422,".",K422)</f>
        <v>CL.IC.EV.170126.02</v>
      </c>
      <c r="R422" s="167" t="s">
        <v>2134</v>
      </c>
      <c r="X422" s="167" t="s">
        <v>73</v>
      </c>
      <c r="Y422" s="167">
        <v>991</v>
      </c>
    </row>
    <row r="423" spans="1:41" s="167" customFormat="1" ht="15" customHeight="1">
      <c r="A423" s="167" t="s">
        <v>3452</v>
      </c>
      <c r="C423" s="61" t="s">
        <v>12462</v>
      </c>
      <c r="E423" s="61" t="s">
        <v>12175</v>
      </c>
      <c r="F423" s="85" t="s">
        <v>3145</v>
      </c>
      <c r="G423" s="104" t="s">
        <v>13815</v>
      </c>
      <c r="H423" s="61" t="s">
        <v>9143</v>
      </c>
      <c r="J423" s="63" t="str">
        <f t="shared" si="65"/>
        <v>IC.EV.170127</v>
      </c>
      <c r="K423" s="61" t="s">
        <v>12430</v>
      </c>
      <c r="L423" s="167" t="str">
        <f t="shared" si="64"/>
        <v>Bladder spasms</v>
      </c>
      <c r="M423" s="168" t="str">
        <f t="shared" si="66"/>
        <v>PI.IC.EV.170127.02</v>
      </c>
      <c r="N423" s="168"/>
      <c r="O423" s="168" t="str">
        <f t="shared" si="67"/>
        <v>PH.IC.EV.170127.02</v>
      </c>
      <c r="Q423" s="168" t="str">
        <f t="shared" si="68"/>
        <v>CL.IC.EV.170127.02</v>
      </c>
      <c r="R423" s="167" t="s">
        <v>2134</v>
      </c>
      <c r="AN423" s="167" t="s">
        <v>12773</v>
      </c>
      <c r="AO423" s="167">
        <v>1456</v>
      </c>
    </row>
    <row r="424" spans="1:41" s="167" customFormat="1" ht="15" customHeight="1">
      <c r="A424" s="167" t="s">
        <v>3452</v>
      </c>
      <c r="B424" s="167" t="s">
        <v>2814</v>
      </c>
      <c r="C424" s="61" t="s">
        <v>12602</v>
      </c>
      <c r="D424" s="167" t="s">
        <v>2815</v>
      </c>
      <c r="E424" s="61" t="s">
        <v>12175</v>
      </c>
      <c r="F424" s="85" t="s">
        <v>9825</v>
      </c>
      <c r="G424" s="104" t="s">
        <v>2816</v>
      </c>
      <c r="H424" s="61" t="s">
        <v>12175</v>
      </c>
      <c r="J424" s="63" t="str">
        <f t="shared" si="65"/>
        <v>IC.EV.180101</v>
      </c>
      <c r="K424" s="61" t="s">
        <v>12175</v>
      </c>
      <c r="L424" s="167" t="str">
        <f t="shared" si="64"/>
        <v>Bath complete assist</v>
      </c>
      <c r="M424" s="168" t="str">
        <f t="shared" si="66"/>
        <v>PI.IC.EV.180101.01</v>
      </c>
      <c r="N424" s="168"/>
      <c r="O424" s="168" t="str">
        <f t="shared" si="67"/>
        <v>PH.IC.EV.180101.01</v>
      </c>
      <c r="Q424" s="168" t="str">
        <f t="shared" si="68"/>
        <v>CL.IC.EV.180101.01</v>
      </c>
    </row>
    <row r="425" spans="1:41" s="167" customFormat="1" ht="15" customHeight="1">
      <c r="A425" s="167" t="s">
        <v>3452</v>
      </c>
      <c r="C425" s="61" t="s">
        <v>12602</v>
      </c>
      <c r="E425" s="61" t="s">
        <v>12175</v>
      </c>
      <c r="F425" s="85" t="s">
        <v>9825</v>
      </c>
      <c r="G425" s="104" t="s">
        <v>2817</v>
      </c>
      <c r="H425" s="61" t="s">
        <v>12430</v>
      </c>
      <c r="J425" s="63" t="str">
        <f t="shared" si="65"/>
        <v>IC.EV.180102</v>
      </c>
      <c r="K425" s="61" t="s">
        <v>12175</v>
      </c>
      <c r="L425" s="167" t="str">
        <f t="shared" si="64"/>
        <v>Bath partial assist</v>
      </c>
      <c r="M425" s="168" t="str">
        <f t="shared" si="66"/>
        <v>PI.IC.EV.180102.01</v>
      </c>
      <c r="N425" s="168"/>
      <c r="O425" s="168" t="str">
        <f t="shared" si="67"/>
        <v>PH.IC.EV.180102.01</v>
      </c>
      <c r="Q425" s="168" t="str">
        <f t="shared" si="68"/>
        <v>CL.IC.EV.180102.01</v>
      </c>
    </row>
    <row r="426" spans="1:41" s="167" customFormat="1" ht="15" customHeight="1">
      <c r="A426" s="167" t="s">
        <v>3452</v>
      </c>
      <c r="C426" s="61" t="s">
        <v>12602</v>
      </c>
      <c r="E426" s="61" t="s">
        <v>12175</v>
      </c>
      <c r="F426" s="85" t="s">
        <v>9825</v>
      </c>
      <c r="G426" s="104" t="s">
        <v>2818</v>
      </c>
      <c r="H426" s="61" t="s">
        <v>12185</v>
      </c>
      <c r="J426" s="63" t="str">
        <f t="shared" si="65"/>
        <v>IC.EV.180103</v>
      </c>
      <c r="K426" s="61" t="s">
        <v>12175</v>
      </c>
      <c r="L426" s="167" t="str">
        <f t="shared" si="64"/>
        <v>Bath self</v>
      </c>
      <c r="M426" s="168" t="str">
        <f t="shared" si="66"/>
        <v>PI.IC.EV.180103.01</v>
      </c>
      <c r="N426" s="168"/>
      <c r="O426" s="168" t="str">
        <f t="shared" si="67"/>
        <v>PH.IC.EV.180103.01</v>
      </c>
      <c r="Q426" s="168" t="str">
        <f t="shared" si="68"/>
        <v>CL.IC.EV.180103.01</v>
      </c>
    </row>
    <row r="427" spans="1:41" s="167" customFormat="1" ht="15" customHeight="1">
      <c r="A427" s="167" t="s">
        <v>3452</v>
      </c>
      <c r="C427" s="61" t="s">
        <v>12602</v>
      </c>
      <c r="E427" s="61" t="s">
        <v>12175</v>
      </c>
      <c r="F427" s="85" t="s">
        <v>9825</v>
      </c>
      <c r="G427" s="104" t="s">
        <v>2942</v>
      </c>
      <c r="H427" s="61" t="s">
        <v>6464</v>
      </c>
      <c r="J427" s="63" t="str">
        <f t="shared" si="65"/>
        <v>IC.EV.180104</v>
      </c>
      <c r="K427" s="61" t="s">
        <v>12175</v>
      </c>
      <c r="L427" s="167" t="str">
        <f t="shared" si="64"/>
        <v>Pericare</v>
      </c>
      <c r="M427" s="168" t="str">
        <f t="shared" si="66"/>
        <v>PI.IC.EV.180104.01</v>
      </c>
      <c r="N427" s="168"/>
      <c r="O427" s="168" t="str">
        <f t="shared" si="67"/>
        <v>PH.IC.EV.180104.01</v>
      </c>
      <c r="Q427" s="168" t="str">
        <f t="shared" si="68"/>
        <v>CL.IC.EV.180104.01</v>
      </c>
    </row>
    <row r="428" spans="1:41" s="167" customFormat="1" ht="15" customHeight="1">
      <c r="A428" s="167" t="s">
        <v>3452</v>
      </c>
      <c r="C428" s="61" t="s">
        <v>12602</v>
      </c>
      <c r="E428" s="61" t="s">
        <v>12175</v>
      </c>
      <c r="F428" s="85" t="s">
        <v>9825</v>
      </c>
      <c r="G428" s="104" t="s">
        <v>2943</v>
      </c>
      <c r="H428" s="61" t="s">
        <v>6291</v>
      </c>
      <c r="J428" s="63" t="str">
        <f t="shared" si="65"/>
        <v>IC.EV.180105</v>
      </c>
      <c r="K428" s="61" t="s">
        <v>12175</v>
      </c>
      <c r="L428" s="167" t="str">
        <f t="shared" si="64"/>
        <v>Shower</v>
      </c>
      <c r="M428" s="168" t="str">
        <f t="shared" si="66"/>
        <v>PI.IC.EV.180105.01</v>
      </c>
      <c r="N428" s="168"/>
      <c r="O428" s="168" t="str">
        <f t="shared" si="67"/>
        <v>PH.IC.EV.180105.01</v>
      </c>
      <c r="Q428" s="168" t="str">
        <f t="shared" si="68"/>
        <v>CL.IC.EV.180105.01</v>
      </c>
    </row>
    <row r="429" spans="1:41" s="167" customFormat="1" ht="15" customHeight="1">
      <c r="A429" s="167" t="s">
        <v>3452</v>
      </c>
      <c r="C429" s="61" t="s">
        <v>12602</v>
      </c>
      <c r="E429" s="61" t="s">
        <v>12175</v>
      </c>
      <c r="F429" s="85" t="s">
        <v>9825</v>
      </c>
      <c r="G429" s="104" t="s">
        <v>2944</v>
      </c>
      <c r="H429" s="61" t="s">
        <v>6988</v>
      </c>
      <c r="J429" s="63" t="str">
        <f t="shared" si="65"/>
        <v>IC.EV.180106</v>
      </c>
      <c r="K429" s="61" t="s">
        <v>12175</v>
      </c>
      <c r="L429" s="167" t="str">
        <f t="shared" si="64"/>
        <v>Eye care</v>
      </c>
      <c r="M429" s="168" t="str">
        <f t="shared" si="66"/>
        <v>PI.IC.EV.180106.01</v>
      </c>
      <c r="N429" s="168"/>
      <c r="O429" s="168" t="str">
        <f t="shared" si="67"/>
        <v>PH.IC.EV.180106.01</v>
      </c>
      <c r="Q429" s="168" t="str">
        <f t="shared" si="68"/>
        <v>CL.IC.EV.180106.01</v>
      </c>
    </row>
    <row r="430" spans="1:41" s="167" customFormat="1" ht="15" customHeight="1">
      <c r="A430" s="167" t="s">
        <v>3452</v>
      </c>
      <c r="C430" s="61" t="s">
        <v>12602</v>
      </c>
      <c r="E430" s="61" t="s">
        <v>12175</v>
      </c>
      <c r="F430" s="85" t="s">
        <v>9825</v>
      </c>
      <c r="G430" s="104" t="s">
        <v>2821</v>
      </c>
      <c r="H430" s="61" t="s">
        <v>6317</v>
      </c>
      <c r="J430" s="63" t="str">
        <f t="shared" si="65"/>
        <v>IC.EV.180107</v>
      </c>
      <c r="K430" s="61" t="s">
        <v>12175</v>
      </c>
      <c r="L430" s="167" t="str">
        <f t="shared" si="64"/>
        <v>Oral care complete assist</v>
      </c>
      <c r="M430" s="168" t="str">
        <f t="shared" si="66"/>
        <v>PI.IC.EV.180107.01</v>
      </c>
      <c r="N430" s="168"/>
      <c r="O430" s="168" t="str">
        <f t="shared" si="67"/>
        <v>PH.IC.EV.180107.01</v>
      </c>
      <c r="Q430" s="168" t="str">
        <f t="shared" si="68"/>
        <v>CL.IC.EV.180107.01</v>
      </c>
    </row>
    <row r="431" spans="1:41" s="167" customFormat="1" ht="15" customHeight="1">
      <c r="A431" s="167" t="s">
        <v>3452</v>
      </c>
      <c r="C431" s="61" t="s">
        <v>12602</v>
      </c>
      <c r="E431" s="61" t="s">
        <v>12175</v>
      </c>
      <c r="F431" s="85" t="s">
        <v>9825</v>
      </c>
      <c r="G431" s="104" t="s">
        <v>2947</v>
      </c>
      <c r="H431" s="61" t="s">
        <v>3574</v>
      </c>
      <c r="J431" s="63" t="str">
        <f t="shared" si="65"/>
        <v>IC.EV.180108</v>
      </c>
      <c r="K431" s="61" t="s">
        <v>12175</v>
      </c>
      <c r="L431" s="167" t="str">
        <f t="shared" si="64"/>
        <v>Oral care partial assist</v>
      </c>
      <c r="M431" s="168" t="str">
        <f t="shared" si="66"/>
        <v>PI.IC.EV.180108.01</v>
      </c>
      <c r="N431" s="168"/>
      <c r="O431" s="168" t="str">
        <f t="shared" si="67"/>
        <v>PH.IC.EV.180108.01</v>
      </c>
      <c r="Q431" s="168" t="str">
        <f t="shared" si="68"/>
        <v>CL.IC.EV.180108.01</v>
      </c>
    </row>
    <row r="432" spans="1:41" s="167" customFormat="1" ht="15" customHeight="1">
      <c r="A432" s="167" t="s">
        <v>3452</v>
      </c>
      <c r="C432" s="61" t="s">
        <v>12602</v>
      </c>
      <c r="E432" s="61" t="s">
        <v>12175</v>
      </c>
      <c r="F432" s="85" t="s">
        <v>9825</v>
      </c>
      <c r="G432" s="104" t="s">
        <v>2946</v>
      </c>
      <c r="H432" s="61" t="s">
        <v>3690</v>
      </c>
      <c r="J432" s="63" t="str">
        <f t="shared" si="65"/>
        <v>IC.EV.180109</v>
      </c>
      <c r="K432" s="61" t="s">
        <v>12175</v>
      </c>
      <c r="L432" s="167" t="str">
        <f t="shared" si="64"/>
        <v>Oral care self</v>
      </c>
      <c r="M432" s="168" t="str">
        <f t="shared" si="66"/>
        <v>PI.IC.EV.180109.01</v>
      </c>
      <c r="N432" s="168"/>
      <c r="O432" s="168" t="str">
        <f t="shared" si="67"/>
        <v>PH.IC.EV.180109.01</v>
      </c>
      <c r="Q432" s="168" t="str">
        <f t="shared" si="68"/>
        <v>CL.IC.EV.180109.01</v>
      </c>
    </row>
    <row r="433" spans="1:41" s="167" customFormat="1" ht="15" customHeight="1">
      <c r="A433" s="167" t="s">
        <v>3452</v>
      </c>
      <c r="C433" s="61" t="s">
        <v>12602</v>
      </c>
      <c r="E433" s="61" t="s">
        <v>12175</v>
      </c>
      <c r="F433" s="85" t="s">
        <v>9825</v>
      </c>
      <c r="G433" s="104" t="s">
        <v>3300</v>
      </c>
      <c r="H433" s="61" t="s">
        <v>3188</v>
      </c>
      <c r="J433" s="63" t="str">
        <f t="shared" si="65"/>
        <v>IC.EV.180110</v>
      </c>
      <c r="K433" s="61" t="s">
        <v>12175</v>
      </c>
      <c r="L433" s="167" t="str">
        <f t="shared" si="64"/>
        <v>Grooming</v>
      </c>
      <c r="M433" s="168" t="str">
        <f t="shared" si="66"/>
        <v>PI.IC.EV.180110.01</v>
      </c>
      <c r="N433" s="168"/>
      <c r="O433" s="168" t="str">
        <f t="shared" si="67"/>
        <v>PH.IC.EV.180110.01</v>
      </c>
      <c r="Q433" s="168" t="str">
        <f t="shared" si="68"/>
        <v>CL.IC.EV.180110.01</v>
      </c>
    </row>
    <row r="434" spans="1:41" s="167" customFormat="1" ht="15" customHeight="1">
      <c r="A434" s="167" t="s">
        <v>3452</v>
      </c>
      <c r="C434" s="61" t="s">
        <v>12602</v>
      </c>
      <c r="E434" s="61" t="s">
        <v>12175</v>
      </c>
      <c r="F434" s="85" t="s">
        <v>9825</v>
      </c>
      <c r="G434" s="104" t="s">
        <v>3301</v>
      </c>
      <c r="H434" s="61" t="s">
        <v>5749</v>
      </c>
      <c r="J434" s="63" t="str">
        <f t="shared" si="65"/>
        <v>IC.EV.180111</v>
      </c>
      <c r="K434" s="61" t="s">
        <v>12175</v>
      </c>
      <c r="L434" s="167" t="str">
        <f t="shared" si="64"/>
        <v>Shave complete assist</v>
      </c>
      <c r="M434" s="168" t="str">
        <f t="shared" si="66"/>
        <v>PI.IC.EV.180111.01</v>
      </c>
      <c r="N434" s="168"/>
      <c r="O434" s="168" t="str">
        <f t="shared" si="67"/>
        <v>PH.IC.EV.180111.01</v>
      </c>
      <c r="Q434" s="168" t="str">
        <f t="shared" si="68"/>
        <v>CL.IC.EV.180111.01</v>
      </c>
    </row>
    <row r="435" spans="1:41" s="167" customFormat="1" ht="15" customHeight="1">
      <c r="A435" s="167" t="s">
        <v>3452</v>
      </c>
      <c r="C435" s="61" t="s">
        <v>12602</v>
      </c>
      <c r="E435" s="61" t="s">
        <v>12175</v>
      </c>
      <c r="F435" s="85" t="s">
        <v>9825</v>
      </c>
      <c r="G435" s="104" t="s">
        <v>3302</v>
      </c>
      <c r="H435" s="61" t="s">
        <v>3064</v>
      </c>
      <c r="J435" s="63" t="str">
        <f t="shared" si="65"/>
        <v>IC.EV.180112</v>
      </c>
      <c r="K435" s="61" t="s">
        <v>12175</v>
      </c>
      <c r="L435" s="167" t="str">
        <f t="shared" si="64"/>
        <v>Shave partial assist</v>
      </c>
      <c r="M435" s="168" t="str">
        <f t="shared" si="66"/>
        <v>PI.IC.EV.180112.01</v>
      </c>
      <c r="N435" s="168"/>
      <c r="O435" s="168" t="str">
        <f t="shared" si="67"/>
        <v>PH.IC.EV.180112.01</v>
      </c>
      <c r="Q435" s="168" t="str">
        <f t="shared" si="68"/>
        <v>CL.IC.EV.180112.01</v>
      </c>
    </row>
    <row r="436" spans="1:41" s="167" customFormat="1" ht="15" customHeight="1">
      <c r="A436" s="167" t="s">
        <v>3452</v>
      </c>
      <c r="C436" s="61" t="s">
        <v>12602</v>
      </c>
      <c r="E436" s="61" t="s">
        <v>12175</v>
      </c>
      <c r="F436" s="85" t="s">
        <v>9825</v>
      </c>
      <c r="G436" s="104" t="s">
        <v>3303</v>
      </c>
      <c r="H436" s="61" t="s">
        <v>5560</v>
      </c>
      <c r="J436" s="63" t="str">
        <f t="shared" si="65"/>
        <v>IC.EV.180113</v>
      </c>
      <c r="K436" s="61" t="s">
        <v>12175</v>
      </c>
      <c r="L436" s="167" t="str">
        <f t="shared" si="64"/>
        <v>Shave self</v>
      </c>
      <c r="M436" s="168" t="str">
        <f t="shared" si="66"/>
        <v>PI.IC.EV.180113.01</v>
      </c>
      <c r="N436" s="168"/>
      <c r="O436" s="168" t="str">
        <f t="shared" si="67"/>
        <v>PH.IC.EV.180113.01</v>
      </c>
      <c r="Q436" s="168" t="str">
        <f t="shared" si="68"/>
        <v>CL.IC.EV.180113.01</v>
      </c>
    </row>
    <row r="437" spans="1:41" s="167" customFormat="1" ht="15" customHeight="1">
      <c r="A437" s="167" t="s">
        <v>3452</v>
      </c>
      <c r="C437" s="61" t="s">
        <v>12602</v>
      </c>
      <c r="E437" s="61" t="s">
        <v>12175</v>
      </c>
      <c r="F437" s="85" t="s">
        <v>9825</v>
      </c>
      <c r="G437" s="104" t="s">
        <v>3308</v>
      </c>
      <c r="H437" s="61" t="s">
        <v>4082</v>
      </c>
      <c r="J437" s="63" t="str">
        <f t="shared" si="65"/>
        <v>IC.EV.180114</v>
      </c>
      <c r="K437" s="61" t="s">
        <v>12175</v>
      </c>
      <c r="L437" s="167" t="str">
        <f t="shared" si="64"/>
        <v>Wash hair complete assist</v>
      </c>
      <c r="M437" s="168" t="str">
        <f t="shared" si="66"/>
        <v>PI.IC.EV.180114.01</v>
      </c>
      <c r="N437" s="168"/>
      <c r="O437" s="168" t="str">
        <f t="shared" si="67"/>
        <v>PH.IC.EV.180114.01</v>
      </c>
      <c r="Q437" s="168" t="str">
        <f t="shared" si="68"/>
        <v>CL.IC.EV.180114.01</v>
      </c>
    </row>
    <row r="438" spans="1:41" s="167" customFormat="1" ht="15" customHeight="1">
      <c r="A438" s="167" t="s">
        <v>3452</v>
      </c>
      <c r="C438" s="61" t="s">
        <v>12602</v>
      </c>
      <c r="E438" s="61" t="s">
        <v>12175</v>
      </c>
      <c r="F438" s="85" t="s">
        <v>9825</v>
      </c>
      <c r="G438" s="104" t="s">
        <v>3309</v>
      </c>
      <c r="H438" s="61" t="s">
        <v>7456</v>
      </c>
      <c r="J438" s="63" t="str">
        <f t="shared" si="65"/>
        <v>IC.EV.180115</v>
      </c>
      <c r="K438" s="61" t="s">
        <v>12175</v>
      </c>
      <c r="L438" s="167" t="str">
        <f t="shared" si="64"/>
        <v>Wash hair partial assist</v>
      </c>
      <c r="M438" s="168" t="str">
        <f t="shared" si="66"/>
        <v>PI.IC.EV.180115.01</v>
      </c>
      <c r="N438" s="168"/>
      <c r="O438" s="168" t="str">
        <f t="shared" si="67"/>
        <v>PH.IC.EV.180115.01</v>
      </c>
      <c r="Q438" s="168" t="str">
        <f t="shared" si="68"/>
        <v>CL.IC.EV.180115.01</v>
      </c>
    </row>
    <row r="439" spans="1:41" s="167" customFormat="1" ht="15" customHeight="1">
      <c r="A439" s="167" t="s">
        <v>3452</v>
      </c>
      <c r="C439" s="61" t="s">
        <v>12602</v>
      </c>
      <c r="E439" s="61" t="s">
        <v>12175</v>
      </c>
      <c r="F439" s="85" t="s">
        <v>9825</v>
      </c>
      <c r="G439" s="104" t="s">
        <v>3310</v>
      </c>
      <c r="H439" s="61" t="s">
        <v>7863</v>
      </c>
      <c r="J439" s="63" t="str">
        <f t="shared" si="65"/>
        <v>IC.EV.180116</v>
      </c>
      <c r="K439" s="61" t="s">
        <v>12175</v>
      </c>
      <c r="L439" s="167" t="str">
        <f t="shared" si="64"/>
        <v>Wash hair self</v>
      </c>
      <c r="M439" s="168" t="str">
        <f t="shared" si="66"/>
        <v>PI.IC.EV.180116.01</v>
      </c>
      <c r="N439" s="168"/>
      <c r="O439" s="168" t="str">
        <f t="shared" si="67"/>
        <v>PH.IC.EV.180116.01</v>
      </c>
      <c r="Q439" s="168" t="str">
        <f t="shared" si="68"/>
        <v>CL.IC.EV.180116.01</v>
      </c>
    </row>
    <row r="440" spans="1:41" s="167" customFormat="1" ht="15" customHeight="1">
      <c r="A440" s="167" t="s">
        <v>3452</v>
      </c>
      <c r="C440" s="61" t="s">
        <v>12602</v>
      </c>
      <c r="E440" s="61" t="s">
        <v>12175</v>
      </c>
      <c r="F440" s="85" t="s">
        <v>9825</v>
      </c>
      <c r="G440" s="104" t="s">
        <v>3196</v>
      </c>
      <c r="H440" s="61" t="s">
        <v>12462</v>
      </c>
      <c r="J440" s="63" t="str">
        <f t="shared" si="65"/>
        <v>IC.EV.180117</v>
      </c>
      <c r="K440" s="61" t="s">
        <v>12175</v>
      </c>
      <c r="L440" s="167" t="str">
        <f t="shared" si="64"/>
        <v>Nail care</v>
      </c>
      <c r="M440" s="168" t="str">
        <f t="shared" si="66"/>
        <v>PI.IC.EV.180117.01</v>
      </c>
      <c r="N440" s="168"/>
      <c r="O440" s="168" t="str">
        <f t="shared" si="67"/>
        <v>PH.IC.EV.180117.01</v>
      </c>
      <c r="Q440" s="168" t="str">
        <f t="shared" si="68"/>
        <v>CL.IC.EV.180117.01</v>
      </c>
    </row>
    <row r="441" spans="1:41" s="167" customFormat="1" ht="15" customHeight="1">
      <c r="A441" s="167" t="s">
        <v>3452</v>
      </c>
      <c r="C441" s="61" t="s">
        <v>12821</v>
      </c>
      <c r="E441" s="61" t="s">
        <v>13277</v>
      </c>
      <c r="F441" s="85" t="s">
        <v>9825</v>
      </c>
      <c r="G441" s="104" t="s">
        <v>4058</v>
      </c>
      <c r="H441" s="61" t="s">
        <v>12821</v>
      </c>
      <c r="J441" s="63" t="str">
        <f t="shared" si="65"/>
        <v>IC.EV.180118</v>
      </c>
      <c r="K441" s="61" t="s">
        <v>13277</v>
      </c>
      <c r="L441" s="167" t="str">
        <f t="shared" si="64"/>
        <v>Skin care</v>
      </c>
      <c r="M441" s="168" t="str">
        <f t="shared" si="66"/>
        <v>PI.IC.EV.180118.01</v>
      </c>
      <c r="N441" s="168"/>
      <c r="O441" s="168" t="str">
        <f t="shared" si="67"/>
        <v>PH.IC.EV.180118.01</v>
      </c>
      <c r="Q441" s="168" t="str">
        <f t="shared" si="68"/>
        <v>CL.IC.EV.180118.01</v>
      </c>
    </row>
    <row r="442" spans="1:41" s="167" customFormat="1" ht="15" customHeight="1">
      <c r="A442" s="167" t="s">
        <v>3452</v>
      </c>
      <c r="C442" s="61" t="s">
        <v>12821</v>
      </c>
      <c r="E442" s="61" t="s">
        <v>13277</v>
      </c>
      <c r="F442" s="85" t="s">
        <v>9825</v>
      </c>
      <c r="G442" s="104" t="s">
        <v>623</v>
      </c>
      <c r="H442" s="61" t="s">
        <v>626</v>
      </c>
      <c r="J442" s="63" t="str">
        <f t="shared" si="65"/>
        <v>IC.EV.180119</v>
      </c>
      <c r="K442" s="61" t="s">
        <v>13277</v>
      </c>
      <c r="L442" s="167" t="str">
        <f t="shared" si="64"/>
        <v>Linens changed</v>
      </c>
      <c r="M442" s="168" t="str">
        <f t="shared" si="66"/>
        <v>PI.IC.EV.180119.01</v>
      </c>
      <c r="N442" s="168"/>
      <c r="O442" s="168" t="str">
        <f t="shared" si="67"/>
        <v>PH.IC.EV.180119.01</v>
      </c>
      <c r="Q442" s="168" t="str">
        <f t="shared" si="68"/>
        <v>CL.IC.EV.180119.01</v>
      </c>
      <c r="AD442" s="167" t="s">
        <v>629</v>
      </c>
      <c r="AE442" s="167">
        <v>1239</v>
      </c>
    </row>
    <row r="443" spans="1:41" s="167" customFormat="1" ht="15" customHeight="1">
      <c r="A443" s="167" t="s">
        <v>3452</v>
      </c>
      <c r="C443" s="61" t="s">
        <v>12821</v>
      </c>
      <c r="E443" s="61" t="s">
        <v>13277</v>
      </c>
      <c r="F443" s="85" t="s">
        <v>9825</v>
      </c>
      <c r="G443" s="104" t="s">
        <v>624</v>
      </c>
      <c r="H443" s="61" t="s">
        <v>627</v>
      </c>
      <c r="J443" s="63" t="str">
        <f>CONCATENATE("IC.EV.",C443,E443,H443)</f>
        <v>IC.EV.180120</v>
      </c>
      <c r="K443" s="61" t="s">
        <v>13277</v>
      </c>
      <c r="L443" s="167" t="str">
        <f>G443</f>
        <v>Lotion applied</v>
      </c>
      <c r="M443" s="168" t="str">
        <f>CONCATENATE("PI.",J443,".",K443)</f>
        <v>PI.IC.EV.180120.01</v>
      </c>
      <c r="N443" s="168"/>
      <c r="O443" s="168" t="str">
        <f>CONCATENATE("PH.",J443,".",K443)</f>
        <v>PH.IC.EV.180120.01</v>
      </c>
      <c r="Q443" s="168" t="str">
        <f>CONCATENATE("CL.",J443,".",K443)</f>
        <v>CL.IC.EV.180120.01</v>
      </c>
      <c r="AD443" s="167" t="s">
        <v>630</v>
      </c>
      <c r="AE443" s="167">
        <v>1239</v>
      </c>
    </row>
    <row r="444" spans="1:41" s="167" customFormat="1" ht="14" customHeight="1">
      <c r="A444" s="167" t="s">
        <v>82</v>
      </c>
      <c r="C444" s="61" t="s">
        <v>12602</v>
      </c>
      <c r="E444" s="61" t="s">
        <v>12175</v>
      </c>
      <c r="F444" s="85" t="s">
        <v>9825</v>
      </c>
      <c r="G444" s="104" t="s">
        <v>625</v>
      </c>
      <c r="H444" s="61" t="s">
        <v>628</v>
      </c>
      <c r="J444" s="63" t="str">
        <f>CONCATENATE("IC.EV.",C444,E444,H444)</f>
        <v>IC.EV.180121</v>
      </c>
      <c r="K444" s="61" t="s">
        <v>12175</v>
      </c>
      <c r="L444" s="167" t="str">
        <f>G444</f>
        <v>Gown changed</v>
      </c>
      <c r="M444" s="168" t="str">
        <f>CONCATENATE("PI.",J444,".",K444)</f>
        <v>PI.IC.EV.180121.01</v>
      </c>
      <c r="N444" s="168"/>
      <c r="O444" s="168" t="str">
        <f>CONCATENATE("PH.",J444,".",K444)</f>
        <v>PH.IC.EV.180121.01</v>
      </c>
      <c r="Q444" s="168" t="str">
        <f>CONCATENATE("CL.",J444,".",K444)</f>
        <v>CL.IC.EV.180121.01</v>
      </c>
      <c r="AD444" s="167" t="s">
        <v>621</v>
      </c>
      <c r="AE444" s="167">
        <v>1239</v>
      </c>
    </row>
    <row r="445" spans="1:41" s="167" customFormat="1" ht="14" customHeight="1">
      <c r="A445" s="167" t="s">
        <v>3452</v>
      </c>
      <c r="C445" s="61" t="s">
        <v>12602</v>
      </c>
      <c r="E445" s="61" t="s">
        <v>12175</v>
      </c>
      <c r="F445" s="85" t="s">
        <v>9825</v>
      </c>
      <c r="G445" s="104" t="s">
        <v>13817</v>
      </c>
      <c r="H445" s="61" t="s">
        <v>10705</v>
      </c>
      <c r="J445" s="63" t="str">
        <f t="shared" si="65"/>
        <v>IC.EV.180122</v>
      </c>
      <c r="K445" s="61" t="s">
        <v>12175</v>
      </c>
      <c r="L445" s="167" t="str">
        <f t="shared" si="64"/>
        <v>Chlorhexidine bath</v>
      </c>
      <c r="M445" s="168" t="str">
        <f t="shared" si="66"/>
        <v>PI.IC.EV.180122.01</v>
      </c>
      <c r="N445" s="168"/>
      <c r="O445" s="168" t="str">
        <f t="shared" si="67"/>
        <v>PH.IC.EV.180122.01</v>
      </c>
      <c r="Q445" s="168" t="str">
        <f t="shared" si="68"/>
        <v>CL.IC.EV.180122.01</v>
      </c>
      <c r="AD445" s="167" t="s">
        <v>621</v>
      </c>
      <c r="AE445" s="167">
        <v>1239</v>
      </c>
      <c r="AN445" s="167" t="s">
        <v>12773</v>
      </c>
      <c r="AO445" s="167">
        <v>1481</v>
      </c>
    </row>
    <row r="446" spans="1:41" s="167" customFormat="1" ht="15" customHeight="1">
      <c r="A446" s="167" t="s">
        <v>3452</v>
      </c>
      <c r="B446" s="167" t="s">
        <v>11499</v>
      </c>
      <c r="C446" s="61" t="s">
        <v>12604</v>
      </c>
      <c r="D446" s="167" t="s">
        <v>3197</v>
      </c>
      <c r="E446" s="61" t="s">
        <v>12175</v>
      </c>
      <c r="F446" s="85" t="s">
        <v>3191</v>
      </c>
      <c r="G446" s="104" t="s">
        <v>3192</v>
      </c>
      <c r="H446" s="61" t="s">
        <v>12175</v>
      </c>
      <c r="J446" s="63" t="str">
        <f t="shared" si="65"/>
        <v>IC.EV.190101</v>
      </c>
      <c r="K446" s="61" t="s">
        <v>12175</v>
      </c>
      <c r="L446" s="167" t="str">
        <f t="shared" si="64"/>
        <v>9.5 French</v>
      </c>
      <c r="M446" s="168" t="str">
        <f t="shared" si="66"/>
        <v>PI.IC.EV.190101.01</v>
      </c>
      <c r="N446" s="168"/>
      <c r="O446" s="168" t="str">
        <f t="shared" si="67"/>
        <v>PH.IC.EV.190101.01</v>
      </c>
      <c r="Q446" s="168" t="str">
        <f t="shared" si="68"/>
        <v>CL.IC.EV.190101.01</v>
      </c>
    </row>
    <row r="447" spans="1:41" s="167" customFormat="1" ht="15" customHeight="1">
      <c r="A447" s="167" t="s">
        <v>3452</v>
      </c>
      <c r="C447" s="61" t="s">
        <v>12604</v>
      </c>
      <c r="E447" s="61" t="s">
        <v>12175</v>
      </c>
      <c r="F447" s="85" t="s">
        <v>3191</v>
      </c>
      <c r="G447" s="104" t="s">
        <v>3193</v>
      </c>
      <c r="H447" s="61" t="s">
        <v>12430</v>
      </c>
      <c r="J447" s="63" t="str">
        <f t="shared" si="65"/>
        <v>IC.EV.190102</v>
      </c>
      <c r="K447" s="61" t="s">
        <v>12175</v>
      </c>
      <c r="L447" s="167" t="str">
        <f t="shared" si="64"/>
        <v>9.0 French</v>
      </c>
      <c r="M447" s="168" t="str">
        <f t="shared" si="66"/>
        <v>PI.IC.EV.190102.01</v>
      </c>
      <c r="N447" s="168"/>
      <c r="O447" s="168" t="str">
        <f t="shared" si="67"/>
        <v>PH.IC.EV.190102.01</v>
      </c>
      <c r="Q447" s="168" t="str">
        <f t="shared" si="68"/>
        <v>CL.IC.EV.190102.01</v>
      </c>
    </row>
    <row r="448" spans="1:41" s="167" customFormat="1" ht="15" customHeight="1">
      <c r="A448" s="167" t="s">
        <v>3317</v>
      </c>
      <c r="C448" s="61" t="s">
        <v>12892</v>
      </c>
      <c r="E448" s="61" t="s">
        <v>12906</v>
      </c>
      <c r="F448" s="85" t="s">
        <v>3191</v>
      </c>
      <c r="G448" s="104" t="s">
        <v>3194</v>
      </c>
      <c r="H448" s="61" t="s">
        <v>12863</v>
      </c>
      <c r="J448" s="63" t="str">
        <f>CONCATENATE("IC.EV.",C448,E448,H448)</f>
        <v>IC.EV.190103</v>
      </c>
      <c r="K448" s="61" t="s">
        <v>12906</v>
      </c>
      <c r="L448" s="167" t="str">
        <f>G448</f>
        <v>8.0 French</v>
      </c>
      <c r="M448" s="168" t="str">
        <f>CONCATENATE("PI.",J448,".",K448)</f>
        <v>PI.IC.EV.190103.01</v>
      </c>
      <c r="N448" s="168"/>
      <c r="O448" s="168" t="str">
        <f>CONCATENATE("PH.",J448,".",K448)</f>
        <v>PH.IC.EV.190103.01</v>
      </c>
      <c r="Q448" s="168" t="str">
        <f>CONCATENATE("CL.",J448,".",K448)</f>
        <v>CL.IC.EV.190103.01</v>
      </c>
    </row>
    <row r="449" spans="1:27" s="167" customFormat="1" ht="15" customHeight="1">
      <c r="A449" s="167" t="s">
        <v>3452</v>
      </c>
      <c r="C449" s="61" t="s">
        <v>12604</v>
      </c>
      <c r="E449" s="61" t="s">
        <v>12175</v>
      </c>
      <c r="F449" s="85" t="s">
        <v>3191</v>
      </c>
      <c r="G449" s="104" t="s">
        <v>2285</v>
      </c>
      <c r="H449" s="61" t="s">
        <v>2286</v>
      </c>
      <c r="J449" s="63" t="str">
        <f t="shared" si="65"/>
        <v>IC.EV.190104</v>
      </c>
      <c r="K449" s="61" t="s">
        <v>12175</v>
      </c>
      <c r="L449" s="167" t="str">
        <f t="shared" si="64"/>
        <v>7.0 French</v>
      </c>
      <c r="M449" s="168" t="str">
        <f t="shared" si="66"/>
        <v>PI.IC.EV.190104.01</v>
      </c>
      <c r="N449" s="168"/>
      <c r="O449" s="168" t="str">
        <f t="shared" si="67"/>
        <v>PH.IC.EV.190104.01</v>
      </c>
      <c r="Q449" s="168" t="str">
        <f t="shared" si="68"/>
        <v>CL.IC.EV.190104.01</v>
      </c>
      <c r="Z449" s="167" t="s">
        <v>2287</v>
      </c>
      <c r="AA449" s="167">
        <v>1162</v>
      </c>
    </row>
    <row r="450" spans="1:27" s="167" customFormat="1" ht="15" customHeight="1">
      <c r="A450" s="167" t="s">
        <v>3452</v>
      </c>
      <c r="C450" s="61" t="s">
        <v>12604</v>
      </c>
      <c r="D450" s="167" t="s">
        <v>3195</v>
      </c>
      <c r="E450" s="61" t="s">
        <v>12430</v>
      </c>
      <c r="F450" s="85" t="s">
        <v>3191</v>
      </c>
      <c r="G450" s="104" t="s">
        <v>3075</v>
      </c>
      <c r="H450" s="61" t="s">
        <v>12175</v>
      </c>
      <c r="J450" s="63" t="str">
        <f t="shared" si="65"/>
        <v>IC.EV.190201</v>
      </c>
      <c r="K450" s="61" t="s">
        <v>12175</v>
      </c>
      <c r="L450" s="167" t="str">
        <f t="shared" si="64"/>
        <v>Balloon capacity 25 ml</v>
      </c>
      <c r="M450" s="168" t="str">
        <f t="shared" si="66"/>
        <v>PI.IC.EV.190201.01</v>
      </c>
      <c r="N450" s="168"/>
      <c r="O450" s="168" t="str">
        <f t="shared" si="67"/>
        <v>PH.IC.EV.190201.01</v>
      </c>
      <c r="Q450" s="168" t="str">
        <f t="shared" si="68"/>
        <v>CL.IC.EV.190201.01</v>
      </c>
    </row>
    <row r="451" spans="1:27" s="167" customFormat="1" ht="15" customHeight="1">
      <c r="A451" s="167" t="s">
        <v>3452</v>
      </c>
      <c r="C451" s="61" t="s">
        <v>12604</v>
      </c>
      <c r="E451" s="61" t="s">
        <v>12430</v>
      </c>
      <c r="F451" s="85" t="s">
        <v>3191</v>
      </c>
      <c r="G451" s="104" t="s">
        <v>3076</v>
      </c>
      <c r="H451" s="61" t="s">
        <v>12430</v>
      </c>
      <c r="J451" s="63" t="str">
        <f t="shared" si="65"/>
        <v>IC.EV.190202</v>
      </c>
      <c r="K451" s="61" t="s">
        <v>12175</v>
      </c>
      <c r="L451" s="167" t="str">
        <f t="shared" si="64"/>
        <v>Balloon capacity 30 ml</v>
      </c>
      <c r="M451" s="168" t="str">
        <f t="shared" si="66"/>
        <v>PI.IC.EV.190202.01</v>
      </c>
      <c r="N451" s="168"/>
      <c r="O451" s="168" t="str">
        <f t="shared" si="67"/>
        <v>PH.IC.EV.190202.01</v>
      </c>
      <c r="Q451" s="168" t="str">
        <f t="shared" si="68"/>
        <v>CL.IC.EV.190202.01</v>
      </c>
    </row>
    <row r="452" spans="1:27" s="167" customFormat="1" ht="15" customHeight="1">
      <c r="A452" s="167" t="s">
        <v>3452</v>
      </c>
      <c r="C452" s="61" t="s">
        <v>12604</v>
      </c>
      <c r="E452" s="61" t="s">
        <v>12430</v>
      </c>
      <c r="F452" s="85" t="s">
        <v>3191</v>
      </c>
      <c r="G452" s="104" t="s">
        <v>3077</v>
      </c>
      <c r="H452" s="61" t="s">
        <v>12185</v>
      </c>
      <c r="J452" s="63" t="str">
        <f t="shared" si="65"/>
        <v>IC.EV.190203</v>
      </c>
      <c r="K452" s="61" t="s">
        <v>12175</v>
      </c>
      <c r="L452" s="167" t="str">
        <f t="shared" si="64"/>
        <v>Balloon Capacity 35 ml</v>
      </c>
      <c r="M452" s="168" t="str">
        <f t="shared" si="66"/>
        <v>PI.IC.EV.190203.01</v>
      </c>
      <c r="N452" s="168"/>
      <c r="O452" s="168" t="str">
        <f t="shared" si="67"/>
        <v>PH.IC.EV.190203.01</v>
      </c>
      <c r="Q452" s="168" t="str">
        <f t="shared" si="68"/>
        <v>CL.IC.EV.190203.01</v>
      </c>
    </row>
    <row r="453" spans="1:27" s="167" customFormat="1" ht="15" customHeight="1">
      <c r="A453" s="167" t="s">
        <v>3452</v>
      </c>
      <c r="C453" s="61" t="s">
        <v>12604</v>
      </c>
      <c r="E453" s="61" t="s">
        <v>12430</v>
      </c>
      <c r="F453" s="85" t="s">
        <v>3191</v>
      </c>
      <c r="G453" s="104" t="s">
        <v>3078</v>
      </c>
      <c r="H453" s="61" t="s">
        <v>6464</v>
      </c>
      <c r="J453" s="63" t="str">
        <f t="shared" si="65"/>
        <v>IC.EV.190204</v>
      </c>
      <c r="K453" s="61" t="s">
        <v>12175</v>
      </c>
      <c r="L453" s="167" t="str">
        <f t="shared" si="64"/>
        <v>Balloon capacity 40 ml</v>
      </c>
      <c r="M453" s="168" t="str">
        <f t="shared" si="66"/>
        <v>PI.IC.EV.190204.01</v>
      </c>
      <c r="N453" s="168"/>
      <c r="O453" s="168" t="str">
        <f t="shared" si="67"/>
        <v>PH.IC.EV.190204.01</v>
      </c>
      <c r="Q453" s="168" t="str">
        <f t="shared" si="68"/>
        <v>CL.IC.EV.190204.01</v>
      </c>
    </row>
    <row r="454" spans="1:27" s="167" customFormat="1" ht="15" customHeight="1">
      <c r="A454" s="167" t="s">
        <v>3452</v>
      </c>
      <c r="C454" s="61" t="s">
        <v>12604</v>
      </c>
      <c r="E454" s="61" t="s">
        <v>12430</v>
      </c>
      <c r="F454" s="85" t="s">
        <v>3191</v>
      </c>
      <c r="G454" s="104" t="s">
        <v>2963</v>
      </c>
      <c r="H454" s="61" t="s">
        <v>6291</v>
      </c>
      <c r="J454" s="63" t="str">
        <f t="shared" si="65"/>
        <v>IC.EV.190205</v>
      </c>
      <c r="K454" s="61" t="s">
        <v>12175</v>
      </c>
      <c r="L454" s="167" t="str">
        <f t="shared" si="64"/>
        <v>Balloon capacity 50 ml</v>
      </c>
      <c r="M454" s="168" t="str">
        <f t="shared" si="66"/>
        <v>PI.IC.EV.190205.01</v>
      </c>
      <c r="N454" s="168"/>
      <c r="O454" s="168" t="str">
        <f t="shared" si="67"/>
        <v>PH.IC.EV.190205.01</v>
      </c>
      <c r="Q454" s="168" t="str">
        <f t="shared" si="68"/>
        <v>CL.IC.EV.190205.01</v>
      </c>
    </row>
    <row r="455" spans="1:27" s="167" customFormat="1" ht="15" customHeight="1">
      <c r="A455" s="167" t="s">
        <v>3452</v>
      </c>
      <c r="B455" s="167" t="s">
        <v>3311</v>
      </c>
      <c r="C455" s="61" t="s">
        <v>7228</v>
      </c>
      <c r="D455" s="167" t="s">
        <v>3311</v>
      </c>
      <c r="E455" s="61" t="s">
        <v>12175</v>
      </c>
      <c r="F455" s="85" t="s">
        <v>3201</v>
      </c>
      <c r="G455" s="104" t="s">
        <v>3202</v>
      </c>
      <c r="H455" s="61" t="s">
        <v>12175</v>
      </c>
      <c r="J455" s="63" t="str">
        <f t="shared" si="65"/>
        <v>IC.EV.200101</v>
      </c>
      <c r="K455" s="61" t="s">
        <v>12175</v>
      </c>
      <c r="L455" s="167" t="str">
        <f t="shared" si="64"/>
        <v>Blood cultures sent</v>
      </c>
      <c r="M455" s="168" t="str">
        <f t="shared" si="66"/>
        <v>PI.IC.EV.200101.01</v>
      </c>
      <c r="N455" s="168"/>
      <c r="O455" s="168" t="str">
        <f t="shared" si="67"/>
        <v>PH.IC.EV.200101.01</v>
      </c>
      <c r="Q455" s="168" t="str">
        <f t="shared" si="68"/>
        <v>CL.IC.EV.200101.01</v>
      </c>
    </row>
    <row r="456" spans="1:27" s="167" customFormat="1" ht="15" customHeight="1">
      <c r="A456" s="167" t="s">
        <v>3452</v>
      </c>
      <c r="C456" s="61" t="s">
        <v>7228</v>
      </c>
      <c r="E456" s="61" t="s">
        <v>12175</v>
      </c>
      <c r="F456" s="85" t="s">
        <v>3201</v>
      </c>
      <c r="G456" s="104" t="s">
        <v>3203</v>
      </c>
      <c r="H456" s="61" t="s">
        <v>12430</v>
      </c>
      <c r="J456" s="63" t="str">
        <f t="shared" si="65"/>
        <v>IC.EV.200102</v>
      </c>
      <c r="K456" s="61" t="s">
        <v>12430</v>
      </c>
      <c r="L456" s="167" t="str">
        <f t="shared" si="64"/>
        <v>Cerebral Spinal Fluid cultures sent</v>
      </c>
      <c r="M456" s="168" t="str">
        <f t="shared" si="66"/>
        <v>PI.IC.EV.200102.02</v>
      </c>
      <c r="N456" s="168"/>
      <c r="O456" s="168" t="str">
        <f t="shared" si="67"/>
        <v>PH.IC.EV.200102.02</v>
      </c>
      <c r="Q456" s="168" t="str">
        <f t="shared" si="68"/>
        <v>CL.IC.EV.200102.02</v>
      </c>
      <c r="R456" s="167" t="s">
        <v>12465</v>
      </c>
      <c r="S456" s="167">
        <v>163</v>
      </c>
    </row>
    <row r="457" spans="1:27" s="167" customFormat="1" ht="15" customHeight="1">
      <c r="A457" s="167" t="s">
        <v>3274</v>
      </c>
      <c r="C457" s="61" t="s">
        <v>7228</v>
      </c>
      <c r="E457" s="61" t="s">
        <v>2379</v>
      </c>
      <c r="F457" s="85" t="s">
        <v>3201</v>
      </c>
      <c r="G457" s="104" t="s">
        <v>3079</v>
      </c>
      <c r="H457" s="61" t="s">
        <v>12592</v>
      </c>
      <c r="J457" s="63" t="str">
        <f t="shared" si="65"/>
        <v>IC.EV.200103</v>
      </c>
      <c r="K457" s="61" t="s">
        <v>2379</v>
      </c>
      <c r="L457" s="167" t="str">
        <f t="shared" si="64"/>
        <v>Catheter tip sent for culture: specify</v>
      </c>
      <c r="M457" s="168" t="str">
        <f t="shared" si="66"/>
        <v>PI.IC.EV.200103.01</v>
      </c>
      <c r="N457" s="168"/>
      <c r="O457" s="168" t="str">
        <f t="shared" si="67"/>
        <v>PH.IC.EV.200103.01</v>
      </c>
      <c r="Q457" s="168" t="str">
        <f t="shared" si="68"/>
        <v>CL.IC.EV.200103.01</v>
      </c>
    </row>
    <row r="458" spans="1:27" s="167" customFormat="1" ht="15" customHeight="1">
      <c r="A458" s="167" t="s">
        <v>3274</v>
      </c>
      <c r="C458" s="61" t="s">
        <v>7228</v>
      </c>
      <c r="E458" s="61" t="s">
        <v>2379</v>
      </c>
      <c r="F458" s="85" t="s">
        <v>3201</v>
      </c>
      <c r="G458" s="104" t="s">
        <v>3080</v>
      </c>
      <c r="H458" s="61" t="s">
        <v>12594</v>
      </c>
      <c r="J458" s="63" t="str">
        <f t="shared" si="65"/>
        <v>IC.EV.200104</v>
      </c>
      <c r="K458" s="61" t="s">
        <v>2379</v>
      </c>
      <c r="L458" s="167" t="str">
        <f t="shared" si="64"/>
        <v>Nasal pharyngeal MRSA swab sent</v>
      </c>
      <c r="M458" s="168" t="str">
        <f t="shared" si="66"/>
        <v>PI.IC.EV.200104.01</v>
      </c>
      <c r="N458" s="168"/>
      <c r="O458" s="168" t="str">
        <f t="shared" si="67"/>
        <v>PH.IC.EV.200104.01</v>
      </c>
      <c r="Q458" s="168" t="str">
        <f t="shared" si="68"/>
        <v>CL.IC.EV.200104.01</v>
      </c>
    </row>
    <row r="459" spans="1:27" s="167" customFormat="1" ht="15" customHeight="1">
      <c r="A459" s="167" t="s">
        <v>3274</v>
      </c>
      <c r="C459" s="61" t="s">
        <v>7228</v>
      </c>
      <c r="E459" s="61" t="s">
        <v>2379</v>
      </c>
      <c r="F459" s="85" t="s">
        <v>3201</v>
      </c>
      <c r="G459" s="104" t="s">
        <v>3081</v>
      </c>
      <c r="H459" s="61" t="s">
        <v>6291</v>
      </c>
      <c r="J459" s="63" t="str">
        <f t="shared" si="65"/>
        <v>IC.EV.200105</v>
      </c>
      <c r="K459" s="61" t="s">
        <v>2379</v>
      </c>
      <c r="L459" s="167" t="str">
        <f t="shared" si="64"/>
        <v>Rectal VRE swab sent</v>
      </c>
      <c r="M459" s="168" t="str">
        <f t="shared" si="66"/>
        <v>PI.IC.EV.200105.01</v>
      </c>
      <c r="N459" s="168"/>
      <c r="O459" s="168" t="str">
        <f t="shared" si="67"/>
        <v>PH.IC.EV.200105.01</v>
      </c>
      <c r="Q459" s="168" t="str">
        <f t="shared" si="68"/>
        <v>CL.IC.EV.200105.01</v>
      </c>
    </row>
    <row r="460" spans="1:27" s="167" customFormat="1" ht="15" customHeight="1">
      <c r="A460" s="167" t="s">
        <v>3274</v>
      </c>
      <c r="C460" s="61" t="s">
        <v>7228</v>
      </c>
      <c r="E460" s="61" t="s">
        <v>2379</v>
      </c>
      <c r="F460" s="85" t="s">
        <v>3201</v>
      </c>
      <c r="G460" s="104" t="s">
        <v>3082</v>
      </c>
      <c r="H460" s="61" t="s">
        <v>6988</v>
      </c>
      <c r="J460" s="63" t="str">
        <f t="shared" si="65"/>
        <v>IC.EV.200106</v>
      </c>
      <c r="K460" s="61" t="s">
        <v>2379</v>
      </c>
      <c r="L460" s="167" t="str">
        <f t="shared" si="64"/>
        <v>Sputum culture sent</v>
      </c>
      <c r="M460" s="168" t="str">
        <f t="shared" si="66"/>
        <v>PI.IC.EV.200106.01</v>
      </c>
      <c r="N460" s="168"/>
      <c r="O460" s="168" t="str">
        <f t="shared" si="67"/>
        <v>PH.IC.EV.200106.01</v>
      </c>
      <c r="Q460" s="168" t="str">
        <f t="shared" si="68"/>
        <v>CL.IC.EV.200106.01</v>
      </c>
    </row>
    <row r="461" spans="1:27" s="167" customFormat="1" ht="15" customHeight="1">
      <c r="A461" s="167" t="s">
        <v>3274</v>
      </c>
      <c r="C461" s="61" t="s">
        <v>7228</v>
      </c>
      <c r="E461" s="61" t="s">
        <v>2379</v>
      </c>
      <c r="F461" s="85" t="s">
        <v>3201</v>
      </c>
      <c r="G461" s="104" t="s">
        <v>3083</v>
      </c>
      <c r="H461" s="61" t="s">
        <v>6317</v>
      </c>
      <c r="J461" s="63" t="str">
        <f t="shared" si="65"/>
        <v>IC.EV.200107</v>
      </c>
      <c r="K461" s="61" t="s">
        <v>2379</v>
      </c>
      <c r="L461" s="167" t="str">
        <f t="shared" si="64"/>
        <v>Stool cultures sent</v>
      </c>
      <c r="M461" s="168" t="str">
        <f t="shared" si="66"/>
        <v>PI.IC.EV.200107.01</v>
      </c>
      <c r="N461" s="168"/>
      <c r="O461" s="168" t="str">
        <f t="shared" si="67"/>
        <v>PH.IC.EV.200107.01</v>
      </c>
      <c r="Q461" s="168" t="str">
        <f t="shared" si="68"/>
        <v>CL.IC.EV.200107.01</v>
      </c>
    </row>
    <row r="462" spans="1:27" s="167" customFormat="1" ht="15" customHeight="1">
      <c r="A462" s="167" t="s">
        <v>3274</v>
      </c>
      <c r="C462" s="61" t="s">
        <v>7228</v>
      </c>
      <c r="E462" s="61" t="s">
        <v>2379</v>
      </c>
      <c r="F462" s="85" t="s">
        <v>3201</v>
      </c>
      <c r="G462" s="104" t="s">
        <v>3084</v>
      </c>
      <c r="H462" s="61" t="s">
        <v>3574</v>
      </c>
      <c r="J462" s="63" t="str">
        <f t="shared" si="65"/>
        <v>IC.EV.200108</v>
      </c>
      <c r="K462" s="61" t="s">
        <v>2379</v>
      </c>
      <c r="L462" s="167" t="str">
        <f t="shared" si="64"/>
        <v>Urine culture sent</v>
      </c>
      <c r="M462" s="168" t="str">
        <f t="shared" si="66"/>
        <v>PI.IC.EV.200108.01</v>
      </c>
      <c r="N462" s="168"/>
      <c r="O462" s="168" t="str">
        <f t="shared" si="67"/>
        <v>PH.IC.EV.200108.01</v>
      </c>
      <c r="Q462" s="168" t="str">
        <f t="shared" si="68"/>
        <v>CL.IC.EV.200108.01</v>
      </c>
    </row>
    <row r="463" spans="1:27" s="167" customFormat="1" ht="15" customHeight="1">
      <c r="A463" s="167" t="s">
        <v>3274</v>
      </c>
      <c r="C463" s="61" t="s">
        <v>7228</v>
      </c>
      <c r="E463" s="61" t="s">
        <v>2379</v>
      </c>
      <c r="F463" s="85" t="s">
        <v>3201</v>
      </c>
      <c r="G463" s="104" t="s">
        <v>3085</v>
      </c>
      <c r="H463" s="61" t="s">
        <v>3690</v>
      </c>
      <c r="J463" s="63" t="str">
        <f t="shared" si="65"/>
        <v>IC.EV.200109</v>
      </c>
      <c r="K463" s="61" t="s">
        <v>2379</v>
      </c>
      <c r="L463" s="167" t="str">
        <f t="shared" si="64"/>
        <v>Viral culture sent</v>
      </c>
      <c r="M463" s="168" t="str">
        <f t="shared" si="66"/>
        <v>PI.IC.EV.200109.01</v>
      </c>
      <c r="N463" s="168"/>
      <c r="O463" s="168" t="str">
        <f t="shared" si="67"/>
        <v>PH.IC.EV.200109.01</v>
      </c>
      <c r="Q463" s="168" t="str">
        <f t="shared" si="68"/>
        <v>CL.IC.EV.200109.01</v>
      </c>
    </row>
    <row r="464" spans="1:27" s="167" customFormat="1" ht="15" customHeight="1">
      <c r="A464" s="167" t="s">
        <v>3274</v>
      </c>
      <c r="C464" s="61" t="s">
        <v>7228</v>
      </c>
      <c r="E464" s="61" t="s">
        <v>2379</v>
      </c>
      <c r="F464" s="85" t="s">
        <v>3201</v>
      </c>
      <c r="G464" s="104" t="s">
        <v>3086</v>
      </c>
      <c r="H464" s="61" t="s">
        <v>3188</v>
      </c>
      <c r="J464" s="63" t="str">
        <f t="shared" si="65"/>
        <v>IC.EV.200110</v>
      </c>
      <c r="K464" s="61" t="s">
        <v>2379</v>
      </c>
      <c r="L464" s="167" t="str">
        <f t="shared" si="64"/>
        <v>Wound culture sent</v>
      </c>
      <c r="M464" s="168" t="str">
        <f t="shared" si="66"/>
        <v>PI.IC.EV.200110.01</v>
      </c>
      <c r="N464" s="168"/>
      <c r="O464" s="168" t="str">
        <f t="shared" si="67"/>
        <v>PH.IC.EV.200110.01</v>
      </c>
      <c r="Q464" s="168" t="str">
        <f t="shared" si="68"/>
        <v>CL.IC.EV.200110.01</v>
      </c>
    </row>
    <row r="465" spans="1:19" s="167" customFormat="1" ht="15" customHeight="1">
      <c r="A465" s="167" t="s">
        <v>3274</v>
      </c>
      <c r="C465" s="61" t="s">
        <v>7228</v>
      </c>
      <c r="E465" s="61" t="s">
        <v>2379</v>
      </c>
      <c r="F465" s="85" t="s">
        <v>3201</v>
      </c>
      <c r="G465" s="104" t="s">
        <v>3087</v>
      </c>
      <c r="H465" s="61" t="s">
        <v>5749</v>
      </c>
      <c r="J465" s="63" t="str">
        <f t="shared" si="65"/>
        <v>IC.EV.200111</v>
      </c>
      <c r="K465" s="61" t="s">
        <v>2379</v>
      </c>
      <c r="L465" s="167" t="str">
        <f t="shared" si="64"/>
        <v>Other culture sent: specify</v>
      </c>
      <c r="M465" s="168" t="str">
        <f t="shared" si="66"/>
        <v>PI.IC.EV.200111.01</v>
      </c>
      <c r="N465" s="168"/>
      <c r="O465" s="168" t="str">
        <f t="shared" si="67"/>
        <v>PH.IC.EV.200111.01</v>
      </c>
      <c r="Q465" s="168" t="str">
        <f t="shared" si="68"/>
        <v>CL.IC.EV.200111.01</v>
      </c>
    </row>
    <row r="466" spans="1:19" s="167" customFormat="1" ht="15" customHeight="1">
      <c r="A466" s="167" t="s">
        <v>3274</v>
      </c>
      <c r="C466" s="61" t="s">
        <v>7228</v>
      </c>
      <c r="E466" s="61" t="s">
        <v>2379</v>
      </c>
      <c r="F466" s="85" t="s">
        <v>3088</v>
      </c>
      <c r="G466" s="104" t="s">
        <v>2971</v>
      </c>
      <c r="H466" s="61" t="s">
        <v>3064</v>
      </c>
      <c r="J466" s="63" t="str">
        <f t="shared" si="65"/>
        <v>IC.EV.200112</v>
      </c>
      <c r="K466" s="61" t="s">
        <v>2379</v>
      </c>
      <c r="L466" s="167" t="str">
        <f t="shared" ref="L466:L529" si="69">G466</f>
        <v>Line declotted</v>
      </c>
      <c r="M466" s="168" t="str">
        <f t="shared" si="66"/>
        <v>PI.IC.EV.200112.01</v>
      </c>
      <c r="N466" s="168"/>
      <c r="O466" s="168" t="str">
        <f t="shared" si="67"/>
        <v>PH.IC.EV.200112.01</v>
      </c>
      <c r="Q466" s="168" t="str">
        <f t="shared" si="68"/>
        <v>CL.IC.EV.200112.01</v>
      </c>
    </row>
    <row r="467" spans="1:19" s="167" customFormat="1" ht="15" customHeight="1">
      <c r="A467" s="167" t="s">
        <v>3274</v>
      </c>
      <c r="C467" s="61" t="s">
        <v>7228</v>
      </c>
      <c r="E467" s="61" t="s">
        <v>2379</v>
      </c>
      <c r="F467" s="85" t="s">
        <v>3088</v>
      </c>
      <c r="G467" s="104" t="s">
        <v>2972</v>
      </c>
      <c r="H467" s="61" t="s">
        <v>5560</v>
      </c>
      <c r="J467" s="63" t="str">
        <f t="shared" si="65"/>
        <v>IC.EV.200113</v>
      </c>
      <c r="K467" s="61" t="s">
        <v>2379</v>
      </c>
      <c r="L467" s="167" t="str">
        <f t="shared" si="69"/>
        <v>Verified labs</v>
      </c>
      <c r="M467" s="168" t="str">
        <f t="shared" si="66"/>
        <v>PI.IC.EV.200113.01</v>
      </c>
      <c r="N467" s="168"/>
      <c r="O467" s="168" t="str">
        <f t="shared" si="67"/>
        <v>PH.IC.EV.200113.01</v>
      </c>
      <c r="Q467" s="168" t="str">
        <f t="shared" si="68"/>
        <v>CL.IC.EV.200113.01</v>
      </c>
    </row>
    <row r="468" spans="1:19" s="167" customFormat="1" ht="15" customHeight="1">
      <c r="A468" s="167" t="s">
        <v>3274</v>
      </c>
      <c r="C468" s="61" t="s">
        <v>7228</v>
      </c>
      <c r="E468" s="61" t="s">
        <v>2379</v>
      </c>
      <c r="F468" s="85" t="s">
        <v>3088</v>
      </c>
      <c r="G468" s="104" t="s">
        <v>2973</v>
      </c>
      <c r="H468" s="61" t="s">
        <v>4082</v>
      </c>
      <c r="J468" s="63" t="str">
        <f t="shared" si="65"/>
        <v>IC.EV.200114</v>
      </c>
      <c r="K468" s="61" t="s">
        <v>2379</v>
      </c>
      <c r="L468" s="167" t="str">
        <f t="shared" si="69"/>
        <v>Medication reaction:</v>
      </c>
      <c r="M468" s="168" t="str">
        <f t="shared" si="66"/>
        <v>PI.IC.EV.200114.01</v>
      </c>
      <c r="N468" s="168"/>
      <c r="O468" s="168" t="str">
        <f t="shared" si="67"/>
        <v>PH.IC.EV.200114.01</v>
      </c>
      <c r="Q468" s="168" t="str">
        <f t="shared" si="68"/>
        <v>CL.IC.EV.200114.01</v>
      </c>
    </row>
    <row r="469" spans="1:19" s="167" customFormat="1" ht="15" customHeight="1">
      <c r="A469" s="167" t="s">
        <v>3274</v>
      </c>
      <c r="B469" s="167" t="s">
        <v>3107</v>
      </c>
      <c r="C469" s="61" t="s">
        <v>8039</v>
      </c>
      <c r="D469" s="167" t="s">
        <v>3107</v>
      </c>
      <c r="E469" s="61" t="s">
        <v>2379</v>
      </c>
      <c r="F469" s="85" t="s">
        <v>2990</v>
      </c>
      <c r="G469" s="104" t="s">
        <v>2991</v>
      </c>
      <c r="H469" s="61" t="s">
        <v>2379</v>
      </c>
      <c r="J469" s="63" t="str">
        <f t="shared" si="65"/>
        <v>IC.EV.210101</v>
      </c>
      <c r="K469" s="61" t="s">
        <v>2379</v>
      </c>
      <c r="L469" s="167" t="str">
        <f t="shared" si="69"/>
        <v>Breakdown noted</v>
      </c>
      <c r="M469" s="168" t="str">
        <f t="shared" si="66"/>
        <v>PI.IC.EV.210101.01</v>
      </c>
      <c r="N469" s="168"/>
      <c r="O469" s="168" t="str">
        <f t="shared" si="67"/>
        <v>PH.IC.EV.210101.01</v>
      </c>
      <c r="Q469" s="168" t="str">
        <f t="shared" si="68"/>
        <v>CL.IC.EV.210101.01</v>
      </c>
    </row>
    <row r="470" spans="1:19" s="167" customFormat="1" ht="15" customHeight="1">
      <c r="A470" s="167" t="s">
        <v>3274</v>
      </c>
      <c r="C470" s="61" t="s">
        <v>8039</v>
      </c>
      <c r="E470" s="61" t="s">
        <v>2379</v>
      </c>
      <c r="F470" s="85" t="s">
        <v>2990</v>
      </c>
      <c r="G470" s="104" t="s">
        <v>2992</v>
      </c>
      <c r="H470" s="61" t="s">
        <v>12182</v>
      </c>
      <c r="J470" s="63" t="str">
        <f t="shared" si="65"/>
        <v>IC.EV.210102</v>
      </c>
      <c r="K470" s="61" t="s">
        <v>2379</v>
      </c>
      <c r="L470" s="167" t="str">
        <f t="shared" si="69"/>
        <v>Rash noted</v>
      </c>
      <c r="M470" s="168" t="str">
        <f t="shared" si="66"/>
        <v>PI.IC.EV.210102.01</v>
      </c>
      <c r="N470" s="168"/>
      <c r="O470" s="168" t="str">
        <f t="shared" si="67"/>
        <v>PH.IC.EV.210102.01</v>
      </c>
      <c r="Q470" s="168" t="str">
        <f t="shared" si="68"/>
        <v>CL.IC.EV.210102.01</v>
      </c>
    </row>
    <row r="471" spans="1:19" s="167" customFormat="1" ht="15" customHeight="1">
      <c r="A471" s="167" t="s">
        <v>3274</v>
      </c>
      <c r="C471" s="61" t="s">
        <v>8039</v>
      </c>
      <c r="E471" s="61" t="s">
        <v>2379</v>
      </c>
      <c r="F471" s="85" t="s">
        <v>2990</v>
      </c>
      <c r="G471" s="104" t="s">
        <v>2993</v>
      </c>
      <c r="H471" s="61" t="s">
        <v>12592</v>
      </c>
      <c r="J471" s="63" t="str">
        <f t="shared" si="65"/>
        <v>IC.EV.210103</v>
      </c>
      <c r="K471" s="61" t="s">
        <v>2379</v>
      </c>
      <c r="L471" s="167" t="str">
        <f t="shared" si="69"/>
        <v>Hives noted</v>
      </c>
      <c r="M471" s="168" t="str">
        <f t="shared" si="66"/>
        <v>PI.IC.EV.210103.01</v>
      </c>
      <c r="N471" s="168"/>
      <c r="O471" s="168" t="str">
        <f t="shared" si="67"/>
        <v>PH.IC.EV.210103.01</v>
      </c>
      <c r="Q471" s="168" t="str">
        <f t="shared" si="68"/>
        <v>CL.IC.EV.210103.01</v>
      </c>
    </row>
    <row r="472" spans="1:19" s="167" customFormat="1" ht="15" customHeight="1">
      <c r="A472" s="167" t="s">
        <v>3274</v>
      </c>
      <c r="C472" s="61" t="s">
        <v>8039</v>
      </c>
      <c r="E472" s="61" t="s">
        <v>2379</v>
      </c>
      <c r="F472" s="85" t="s">
        <v>2990</v>
      </c>
      <c r="G472" s="104" t="s">
        <v>2994</v>
      </c>
      <c r="H472" s="61" t="s">
        <v>12594</v>
      </c>
      <c r="J472" s="63" t="str">
        <f t="shared" si="65"/>
        <v>IC.EV.210104</v>
      </c>
      <c r="K472" s="61" t="s">
        <v>2379</v>
      </c>
      <c r="L472" s="167" t="str">
        <f t="shared" si="69"/>
        <v>Blisters noted</v>
      </c>
      <c r="M472" s="168" t="str">
        <f t="shared" si="66"/>
        <v>PI.IC.EV.210104.01</v>
      </c>
      <c r="N472" s="168"/>
      <c r="O472" s="168" t="str">
        <f t="shared" si="67"/>
        <v>PH.IC.EV.210104.01</v>
      </c>
      <c r="Q472" s="168" t="str">
        <f t="shared" si="68"/>
        <v>CL.IC.EV.210104.01</v>
      </c>
    </row>
    <row r="473" spans="1:19" s="167" customFormat="1" ht="15" customHeight="1">
      <c r="A473" s="167" t="s">
        <v>3274</v>
      </c>
      <c r="C473" s="61" t="s">
        <v>8039</v>
      </c>
      <c r="E473" s="61" t="s">
        <v>2379</v>
      </c>
      <c r="F473" s="85" t="s">
        <v>2990</v>
      </c>
      <c r="G473" s="104" t="s">
        <v>2995</v>
      </c>
      <c r="H473" s="61" t="s">
        <v>6291</v>
      </c>
      <c r="J473" s="63" t="str">
        <f t="shared" si="65"/>
        <v>IC.EV.210105</v>
      </c>
      <c r="K473" s="61" t="s">
        <v>2379</v>
      </c>
      <c r="L473" s="167" t="str">
        <f t="shared" si="69"/>
        <v>Wound vac started</v>
      </c>
      <c r="M473" s="168" t="str">
        <f t="shared" si="66"/>
        <v>PI.IC.EV.210105.01</v>
      </c>
      <c r="N473" s="168"/>
      <c r="O473" s="168" t="str">
        <f t="shared" si="67"/>
        <v>PH.IC.EV.210105.01</v>
      </c>
      <c r="Q473" s="168" t="str">
        <f t="shared" si="68"/>
        <v>CL.IC.EV.210105.01</v>
      </c>
    </row>
    <row r="474" spans="1:19" s="167" customFormat="1" ht="15" customHeight="1">
      <c r="A474" s="167" t="s">
        <v>3274</v>
      </c>
      <c r="C474" s="61" t="s">
        <v>8039</v>
      </c>
      <c r="E474" s="61" t="s">
        <v>2379</v>
      </c>
      <c r="F474" s="85" t="s">
        <v>2990</v>
      </c>
      <c r="G474" s="104" t="s">
        <v>2996</v>
      </c>
      <c r="H474" s="61" t="s">
        <v>6988</v>
      </c>
      <c r="J474" s="63" t="str">
        <f t="shared" si="65"/>
        <v>IC.EV.210106</v>
      </c>
      <c r="K474" s="61" t="s">
        <v>2379</v>
      </c>
      <c r="L474" s="167" t="str">
        <f t="shared" si="69"/>
        <v>Wound vac chamber changed</v>
      </c>
      <c r="M474" s="168" t="str">
        <f t="shared" si="66"/>
        <v>PI.IC.EV.210106.01</v>
      </c>
      <c r="N474" s="168"/>
      <c r="O474" s="168" t="str">
        <f t="shared" si="67"/>
        <v>PH.IC.EV.210106.01</v>
      </c>
      <c r="Q474" s="168" t="str">
        <f t="shared" si="68"/>
        <v>CL.IC.EV.210106.01</v>
      </c>
    </row>
    <row r="475" spans="1:19" s="167" customFormat="1" ht="15" customHeight="1">
      <c r="A475" s="167" t="s">
        <v>3274</v>
      </c>
      <c r="C475" s="61" t="s">
        <v>8039</v>
      </c>
      <c r="E475" s="61" t="s">
        <v>2379</v>
      </c>
      <c r="F475" s="85" t="s">
        <v>2990</v>
      </c>
      <c r="G475" s="104" t="s">
        <v>2747</v>
      </c>
      <c r="H475" s="61" t="s">
        <v>6317</v>
      </c>
      <c r="J475" s="63" t="str">
        <f t="shared" si="65"/>
        <v>IC.EV.210107</v>
      </c>
      <c r="K475" s="61" t="s">
        <v>2379</v>
      </c>
      <c r="L475" s="167" t="str">
        <f t="shared" si="69"/>
        <v>Wound vac removed</v>
      </c>
      <c r="M475" s="168" t="str">
        <f t="shared" si="66"/>
        <v>PI.IC.EV.210107.01</v>
      </c>
      <c r="N475" s="168"/>
      <c r="O475" s="168" t="str">
        <f t="shared" si="67"/>
        <v>PH.IC.EV.210107.01</v>
      </c>
      <c r="Q475" s="168" t="str">
        <f t="shared" si="68"/>
        <v>CL.IC.EV.210107.01</v>
      </c>
    </row>
    <row r="476" spans="1:19" s="167" customFormat="1" ht="15" customHeight="1">
      <c r="A476" s="167" t="s">
        <v>3274</v>
      </c>
      <c r="C476" s="61" t="s">
        <v>8039</v>
      </c>
      <c r="E476" s="61" t="s">
        <v>2379</v>
      </c>
      <c r="F476" s="85" t="s">
        <v>2990</v>
      </c>
      <c r="G476" s="104" t="s">
        <v>2872</v>
      </c>
      <c r="H476" s="61" t="s">
        <v>3574</v>
      </c>
      <c r="J476" s="63" t="str">
        <f t="shared" si="65"/>
        <v>IC.EV.210108</v>
      </c>
      <c r="K476" s="61" t="s">
        <v>2379</v>
      </c>
      <c r="L476" s="167" t="str">
        <f t="shared" si="69"/>
        <v>Wound/ostomy nurse notified</v>
      </c>
      <c r="M476" s="168" t="str">
        <f t="shared" si="66"/>
        <v>PI.IC.EV.210108.01</v>
      </c>
      <c r="N476" s="168"/>
      <c r="O476" s="168" t="str">
        <f t="shared" si="67"/>
        <v>PH.IC.EV.210108.01</v>
      </c>
      <c r="Q476" s="168" t="str">
        <f t="shared" si="68"/>
        <v>CL.IC.EV.210108.01</v>
      </c>
    </row>
    <row r="477" spans="1:19" s="167" customFormat="1" ht="15" customHeight="1">
      <c r="A477" s="167" t="s">
        <v>3274</v>
      </c>
      <c r="C477" s="61" t="s">
        <v>8039</v>
      </c>
      <c r="E477" s="61" t="s">
        <v>2379</v>
      </c>
      <c r="F477" s="85" t="s">
        <v>2990</v>
      </c>
      <c r="G477" s="104" t="s">
        <v>2873</v>
      </c>
      <c r="H477" s="61" t="s">
        <v>3690</v>
      </c>
      <c r="J477" s="63" t="str">
        <f t="shared" si="65"/>
        <v>IC.EV.210109</v>
      </c>
      <c r="K477" s="61" t="s">
        <v>2379</v>
      </c>
      <c r="L477" s="167" t="str">
        <f t="shared" si="69"/>
        <v>Wound/ostomy nurse at bedside</v>
      </c>
      <c r="M477" s="168" t="str">
        <f t="shared" si="66"/>
        <v>PI.IC.EV.210109.01</v>
      </c>
      <c r="N477" s="168"/>
      <c r="O477" s="168" t="str">
        <f t="shared" si="67"/>
        <v>PH.IC.EV.210109.01</v>
      </c>
      <c r="Q477" s="168" t="str">
        <f t="shared" si="68"/>
        <v>CL.IC.EV.210109.01</v>
      </c>
    </row>
    <row r="478" spans="1:19" s="167" customFormat="1" ht="15" customHeight="1">
      <c r="A478" s="167" t="s">
        <v>3274</v>
      </c>
      <c r="C478" s="61" t="s">
        <v>8039</v>
      </c>
      <c r="E478" s="61" t="s">
        <v>2379</v>
      </c>
      <c r="F478" s="85" t="s">
        <v>2990</v>
      </c>
      <c r="G478" s="104" t="s">
        <v>3380</v>
      </c>
      <c r="H478" s="61" t="s">
        <v>3188</v>
      </c>
      <c r="J478" s="63" t="str">
        <f t="shared" si="65"/>
        <v>IC.EV.210110</v>
      </c>
      <c r="K478" s="61" t="s">
        <v>12430</v>
      </c>
      <c r="L478" s="167" t="str">
        <f t="shared" si="69"/>
        <v>Provider notified:</v>
      </c>
      <c r="M478" s="168" t="str">
        <f t="shared" si="66"/>
        <v>PI.IC.EV.210110.02</v>
      </c>
      <c r="N478" s="168"/>
      <c r="O478" s="168" t="str">
        <f t="shared" si="67"/>
        <v>PH.IC.EV.210110.02</v>
      </c>
      <c r="Q478" s="168" t="str">
        <f t="shared" si="68"/>
        <v>CL.IC.EV.210110.02</v>
      </c>
      <c r="R478" s="167" t="s">
        <v>4415</v>
      </c>
      <c r="S478" s="167">
        <v>169</v>
      </c>
    </row>
    <row r="479" spans="1:19" s="167" customFormat="1" ht="15" customHeight="1">
      <c r="A479" s="167" t="s">
        <v>3452</v>
      </c>
      <c r="C479" s="61" t="s">
        <v>8039</v>
      </c>
      <c r="E479" s="61" t="s">
        <v>12175</v>
      </c>
      <c r="F479" s="85" t="s">
        <v>2990</v>
      </c>
      <c r="G479" s="104" t="s">
        <v>12211</v>
      </c>
      <c r="H479" s="61" t="s">
        <v>5749</v>
      </c>
      <c r="J479" s="63" t="str">
        <f t="shared" si="65"/>
        <v>IC.EV.210111</v>
      </c>
      <c r="K479" s="61" t="s">
        <v>12175</v>
      </c>
      <c r="L479" s="167" t="str">
        <f t="shared" si="69"/>
        <v>Other:</v>
      </c>
      <c r="M479" s="168" t="str">
        <f t="shared" si="66"/>
        <v>PI.IC.EV.210111.01</v>
      </c>
      <c r="N479" s="168"/>
      <c r="O479" s="168" t="str">
        <f t="shared" si="67"/>
        <v>PH.IC.EV.210111.01</v>
      </c>
      <c r="Q479" s="168" t="str">
        <f t="shared" si="68"/>
        <v>CL.IC.EV.210111.01</v>
      </c>
    </row>
    <row r="480" spans="1:19" s="167" customFormat="1" ht="15" customHeight="1">
      <c r="A480" s="167" t="s">
        <v>3452</v>
      </c>
      <c r="B480" s="167" t="s">
        <v>2874</v>
      </c>
      <c r="C480" s="61" t="s">
        <v>7874</v>
      </c>
      <c r="D480" s="167" t="s">
        <v>2748</v>
      </c>
      <c r="E480" s="61" t="s">
        <v>12175</v>
      </c>
      <c r="F480" s="85" t="s">
        <v>2749</v>
      </c>
      <c r="G480" s="104" t="s">
        <v>2750</v>
      </c>
      <c r="H480" s="61" t="s">
        <v>12175</v>
      </c>
      <c r="J480" s="63" t="str">
        <f t="shared" si="65"/>
        <v>IC.EV.220101</v>
      </c>
      <c r="K480" s="61" t="s">
        <v>12175</v>
      </c>
      <c r="L480" s="167" t="str">
        <f t="shared" si="69"/>
        <v>Ventilated with bag-mask by:</v>
      </c>
      <c r="M480" s="168" t="str">
        <f t="shared" si="66"/>
        <v>PI.IC.EV.220101.01</v>
      </c>
      <c r="N480" s="168"/>
      <c r="O480" s="168" t="str">
        <f t="shared" si="67"/>
        <v>PH.IC.EV.220101.01</v>
      </c>
      <c r="Q480" s="168" t="str">
        <f t="shared" si="68"/>
        <v>CL.IC.EV.220101.01</v>
      </c>
    </row>
    <row r="481" spans="1:17" s="167" customFormat="1" ht="15" customHeight="1">
      <c r="A481" s="167" t="s">
        <v>3452</v>
      </c>
      <c r="C481" s="61" t="s">
        <v>7874</v>
      </c>
      <c r="E481" s="61" t="s">
        <v>12175</v>
      </c>
      <c r="F481" s="85" t="s">
        <v>2749</v>
      </c>
      <c r="G481" s="104" t="s">
        <v>2751</v>
      </c>
      <c r="H481" s="61" t="s">
        <v>12430</v>
      </c>
      <c r="J481" s="63" t="str">
        <f t="shared" si="65"/>
        <v>IC.EV.220102</v>
      </c>
      <c r="K481" s="61" t="s">
        <v>12175</v>
      </c>
      <c r="L481" s="167" t="str">
        <f t="shared" si="69"/>
        <v>Patient intubated</v>
      </c>
      <c r="M481" s="168" t="str">
        <f t="shared" si="66"/>
        <v>PI.IC.EV.220102.01</v>
      </c>
      <c r="N481" s="168"/>
      <c r="O481" s="168" t="str">
        <f t="shared" si="67"/>
        <v>PH.IC.EV.220102.01</v>
      </c>
      <c r="Q481" s="168" t="str">
        <f t="shared" si="68"/>
        <v>CL.IC.EV.220102.01</v>
      </c>
    </row>
    <row r="482" spans="1:17" s="167" customFormat="1" ht="15" customHeight="1">
      <c r="A482" s="167" t="s">
        <v>3452</v>
      </c>
      <c r="C482" s="61" t="s">
        <v>7874</v>
      </c>
      <c r="E482" s="61" t="s">
        <v>12175</v>
      </c>
      <c r="F482" s="85" t="s">
        <v>2749</v>
      </c>
      <c r="G482" s="104" t="s">
        <v>2752</v>
      </c>
      <c r="H482" s="61" t="s">
        <v>12185</v>
      </c>
      <c r="J482" s="63" t="str">
        <f t="shared" si="65"/>
        <v>IC.EV.220103</v>
      </c>
      <c r="K482" s="61" t="s">
        <v>12175</v>
      </c>
      <c r="L482" s="167" t="str">
        <f t="shared" si="69"/>
        <v>Verify placement per auscultation</v>
      </c>
      <c r="M482" s="168" t="str">
        <f t="shared" si="66"/>
        <v>PI.IC.EV.220103.01</v>
      </c>
      <c r="N482" s="168"/>
      <c r="O482" s="168" t="str">
        <f t="shared" si="67"/>
        <v>PH.IC.EV.220103.01</v>
      </c>
      <c r="Q482" s="168" t="str">
        <f t="shared" si="68"/>
        <v>CL.IC.EV.220103.01</v>
      </c>
    </row>
    <row r="483" spans="1:17" s="167" customFormat="1" ht="15" customHeight="1">
      <c r="A483" s="167" t="s">
        <v>3452</v>
      </c>
      <c r="C483" s="61" t="s">
        <v>7874</v>
      </c>
      <c r="E483" s="61" t="s">
        <v>12175</v>
      </c>
      <c r="F483" s="85" t="s">
        <v>2749</v>
      </c>
      <c r="G483" s="104" t="s">
        <v>2753</v>
      </c>
      <c r="H483" s="61" t="s">
        <v>6464</v>
      </c>
      <c r="J483" s="63" t="str">
        <f t="shared" si="65"/>
        <v>IC.EV.220104</v>
      </c>
      <c r="K483" s="61" t="s">
        <v>12175</v>
      </c>
      <c r="L483" s="167" t="str">
        <f t="shared" si="69"/>
        <v>Verify placement with CO2 detector</v>
      </c>
      <c r="M483" s="168" t="str">
        <f t="shared" si="66"/>
        <v>PI.IC.EV.220104.01</v>
      </c>
      <c r="N483" s="168"/>
      <c r="O483" s="168" t="str">
        <f t="shared" si="67"/>
        <v>PH.IC.EV.220104.01</v>
      </c>
      <c r="Q483" s="168" t="str">
        <f t="shared" si="68"/>
        <v>CL.IC.EV.220104.01</v>
      </c>
    </row>
    <row r="484" spans="1:17" s="167" customFormat="1" ht="15" customHeight="1">
      <c r="A484" s="167" t="s">
        <v>3452</v>
      </c>
      <c r="C484" s="61" t="s">
        <v>7874</v>
      </c>
      <c r="E484" s="61" t="s">
        <v>12175</v>
      </c>
      <c r="F484" s="85" t="s">
        <v>2749</v>
      </c>
      <c r="G484" s="104" t="s">
        <v>2880</v>
      </c>
      <c r="H484" s="61" t="s">
        <v>6291</v>
      </c>
      <c r="J484" s="63" t="str">
        <f t="shared" si="65"/>
        <v>IC.EV.220105</v>
      </c>
      <c r="K484" s="61" t="s">
        <v>12175</v>
      </c>
      <c r="L484" s="167" t="str">
        <f t="shared" si="69"/>
        <v>Verify placement with esophageal detector device</v>
      </c>
      <c r="M484" s="168" t="str">
        <f t="shared" si="66"/>
        <v>PI.IC.EV.220105.01</v>
      </c>
      <c r="N484" s="168"/>
      <c r="O484" s="168" t="str">
        <f t="shared" si="67"/>
        <v>PH.IC.EV.220105.01</v>
      </c>
      <c r="Q484" s="168" t="str">
        <f t="shared" si="68"/>
        <v>CL.IC.EV.220105.01</v>
      </c>
    </row>
    <row r="485" spans="1:17" s="167" customFormat="1" ht="15" customHeight="1">
      <c r="A485" s="167" t="s">
        <v>3452</v>
      </c>
      <c r="C485" s="61" t="s">
        <v>7874</v>
      </c>
      <c r="E485" s="61" t="s">
        <v>12175</v>
      </c>
      <c r="F485" s="85" t="s">
        <v>2749</v>
      </c>
      <c r="G485" s="104" t="s">
        <v>2881</v>
      </c>
      <c r="H485" s="61" t="s">
        <v>6988</v>
      </c>
      <c r="J485" s="63" t="str">
        <f t="shared" ref="J485:J548" si="70">CONCATENATE("IC.EV.",C485,E485,H485)</f>
        <v>IC.EV.220106</v>
      </c>
      <c r="K485" s="61" t="s">
        <v>12175</v>
      </c>
      <c r="L485" s="167" t="str">
        <f t="shared" si="69"/>
        <v>ETT secured</v>
      </c>
      <c r="M485" s="168" t="str">
        <f t="shared" ref="M485:M548" si="71">CONCATENATE("PI.",J485,".",K485)</f>
        <v>PI.IC.EV.220106.01</v>
      </c>
      <c r="N485" s="168"/>
      <c r="O485" s="168" t="str">
        <f t="shared" ref="O485:O548" si="72">CONCATENATE("PH.",J485,".",K485)</f>
        <v>PH.IC.EV.220106.01</v>
      </c>
      <c r="Q485" s="168" t="str">
        <f t="shared" ref="Q485:Q548" si="73">CONCATENATE("CL.",J485,".",K485)</f>
        <v>CL.IC.EV.220106.01</v>
      </c>
    </row>
    <row r="486" spans="1:17" s="167" customFormat="1" ht="15" customHeight="1">
      <c r="A486" s="167" t="s">
        <v>3452</v>
      </c>
      <c r="C486" s="61" t="s">
        <v>7874</v>
      </c>
      <c r="E486" s="61" t="s">
        <v>12175</v>
      </c>
      <c r="F486" s="85" t="s">
        <v>2749</v>
      </c>
      <c r="G486" s="104" t="s">
        <v>2882</v>
      </c>
      <c r="H486" s="61" t="s">
        <v>6317</v>
      </c>
      <c r="J486" s="63" t="str">
        <f t="shared" si="70"/>
        <v>IC.EV.220107</v>
      </c>
      <c r="K486" s="61" t="s">
        <v>12175</v>
      </c>
      <c r="L486" s="167" t="str">
        <f t="shared" si="69"/>
        <v>Placed on mechanical ventilator</v>
      </c>
      <c r="M486" s="168" t="str">
        <f t="shared" si="71"/>
        <v>PI.IC.EV.220107.01</v>
      </c>
      <c r="N486" s="168"/>
      <c r="O486" s="168" t="str">
        <f t="shared" si="72"/>
        <v>PH.IC.EV.220107.01</v>
      </c>
      <c r="Q486" s="168" t="str">
        <f t="shared" si="73"/>
        <v>CL.IC.EV.220107.01</v>
      </c>
    </row>
    <row r="487" spans="1:17" s="167" customFormat="1" ht="15" customHeight="1">
      <c r="A487" s="167" t="s">
        <v>3452</v>
      </c>
      <c r="C487" s="61" t="s">
        <v>7874</v>
      </c>
      <c r="E487" s="61" t="s">
        <v>12175</v>
      </c>
      <c r="F487" s="85" t="s">
        <v>2749</v>
      </c>
      <c r="G487" s="104" t="s">
        <v>2757</v>
      </c>
      <c r="H487" s="61" t="s">
        <v>3574</v>
      </c>
      <c r="J487" s="63" t="str">
        <f t="shared" si="70"/>
        <v>IC.EV.220108</v>
      </c>
      <c r="K487" s="61" t="s">
        <v>12175</v>
      </c>
      <c r="L487" s="167" t="str">
        <f t="shared" si="69"/>
        <v>Chest X-ray done (portable)</v>
      </c>
      <c r="M487" s="168" t="str">
        <f t="shared" si="71"/>
        <v>PI.IC.EV.220108.01</v>
      </c>
      <c r="N487" s="168"/>
      <c r="O487" s="168" t="str">
        <f t="shared" si="72"/>
        <v>PH.IC.EV.220108.01</v>
      </c>
      <c r="Q487" s="168" t="str">
        <f t="shared" si="73"/>
        <v>CL.IC.EV.220108.01</v>
      </c>
    </row>
    <row r="488" spans="1:17" s="167" customFormat="1" ht="15" customHeight="1">
      <c r="A488" s="167" t="s">
        <v>3452</v>
      </c>
      <c r="B488" s="167" t="s">
        <v>3242</v>
      </c>
      <c r="C488" s="61" t="s">
        <v>7876</v>
      </c>
      <c r="D488" s="167" t="s">
        <v>3243</v>
      </c>
      <c r="E488" s="61" t="s">
        <v>2379</v>
      </c>
      <c r="F488" s="85" t="s">
        <v>3251</v>
      </c>
      <c r="G488" s="104" t="s">
        <v>3252</v>
      </c>
      <c r="H488" s="61" t="s">
        <v>12175</v>
      </c>
      <c r="J488" s="63" t="str">
        <f t="shared" si="70"/>
        <v>IC.EV.230101</v>
      </c>
      <c r="K488" s="61" t="s">
        <v>2379</v>
      </c>
      <c r="L488" s="167" t="str">
        <f t="shared" si="69"/>
        <v>ABG sent</v>
      </c>
      <c r="M488" s="168" t="str">
        <f t="shared" si="71"/>
        <v>PI.IC.EV.230101.01</v>
      </c>
      <c r="N488" s="168"/>
      <c r="O488" s="168" t="str">
        <f t="shared" si="72"/>
        <v>PH.IC.EV.230101.01</v>
      </c>
      <c r="Q488" s="168" t="str">
        <f t="shared" si="73"/>
        <v>CL.IC.EV.230101.01</v>
      </c>
    </row>
    <row r="489" spans="1:17" s="167" customFormat="1" ht="15" customHeight="1">
      <c r="A489" s="167" t="s">
        <v>3274</v>
      </c>
      <c r="C489" s="61" t="s">
        <v>7876</v>
      </c>
      <c r="E489" s="61" t="s">
        <v>2379</v>
      </c>
      <c r="F489" s="85" t="s">
        <v>3251</v>
      </c>
      <c r="G489" s="104" t="s">
        <v>3253</v>
      </c>
      <c r="H489" s="61" t="s">
        <v>12182</v>
      </c>
      <c r="J489" s="63" t="str">
        <f t="shared" si="70"/>
        <v>IC.EV.230102</v>
      </c>
      <c r="K489" s="61" t="s">
        <v>2379</v>
      </c>
      <c r="L489" s="167" t="str">
        <f t="shared" si="69"/>
        <v>AM labs sent</v>
      </c>
      <c r="M489" s="168" t="str">
        <f t="shared" si="71"/>
        <v>PI.IC.EV.230102.01</v>
      </c>
      <c r="N489" s="168"/>
      <c r="O489" s="168" t="str">
        <f t="shared" si="72"/>
        <v>PH.IC.EV.230102.01</v>
      </c>
      <c r="Q489" s="168" t="str">
        <f t="shared" si="73"/>
        <v>CL.IC.EV.230102.01</v>
      </c>
    </row>
    <row r="490" spans="1:17" s="167" customFormat="1" ht="15" customHeight="1">
      <c r="A490" s="167" t="s">
        <v>3274</v>
      </c>
      <c r="C490" s="61" t="s">
        <v>7876</v>
      </c>
      <c r="E490" s="61" t="s">
        <v>2379</v>
      </c>
      <c r="F490" s="85" t="s">
        <v>3251</v>
      </c>
      <c r="G490" s="104" t="s">
        <v>3254</v>
      </c>
      <c r="H490" s="61" t="s">
        <v>12592</v>
      </c>
      <c r="J490" s="63" t="str">
        <f t="shared" si="70"/>
        <v>IC.EV.230103</v>
      </c>
      <c r="K490" s="61" t="s">
        <v>2379</v>
      </c>
      <c r="L490" s="167" t="str">
        <f t="shared" si="69"/>
        <v>Activated clotting time</v>
      </c>
      <c r="M490" s="168" t="str">
        <f t="shared" si="71"/>
        <v>PI.IC.EV.230103.01</v>
      </c>
      <c r="N490" s="168"/>
      <c r="O490" s="168" t="str">
        <f t="shared" si="72"/>
        <v>PH.IC.EV.230103.01</v>
      </c>
      <c r="Q490" s="168" t="str">
        <f t="shared" si="73"/>
        <v>CL.IC.EV.230103.01</v>
      </c>
    </row>
    <row r="491" spans="1:17" s="167" customFormat="1" ht="15" customHeight="1">
      <c r="A491" s="167" t="s">
        <v>3274</v>
      </c>
      <c r="C491" s="61" t="s">
        <v>7876</v>
      </c>
      <c r="E491" s="61" t="s">
        <v>2379</v>
      </c>
      <c r="F491" s="85" t="s">
        <v>3251</v>
      </c>
      <c r="G491" s="104" t="s">
        <v>13200</v>
      </c>
      <c r="H491" s="61" t="s">
        <v>12594</v>
      </c>
      <c r="J491" s="63" t="str">
        <f t="shared" si="70"/>
        <v>IC.EV.230104</v>
      </c>
      <c r="K491" s="61" t="s">
        <v>2379</v>
      </c>
      <c r="L491" s="167" t="str">
        <f t="shared" si="69"/>
        <v>Chemistries sent</v>
      </c>
      <c r="M491" s="168" t="str">
        <f t="shared" si="71"/>
        <v>PI.IC.EV.230104.01</v>
      </c>
      <c r="N491" s="168"/>
      <c r="O491" s="168" t="str">
        <f t="shared" si="72"/>
        <v>PH.IC.EV.230104.01</v>
      </c>
      <c r="Q491" s="168" t="str">
        <f t="shared" si="73"/>
        <v>CL.IC.EV.230104.01</v>
      </c>
    </row>
    <row r="492" spans="1:17" s="167" customFormat="1" ht="15" customHeight="1">
      <c r="A492" s="167" t="s">
        <v>3274</v>
      </c>
      <c r="C492" s="61" t="s">
        <v>7876</v>
      </c>
      <c r="E492" s="61" t="s">
        <v>2379</v>
      </c>
      <c r="F492" s="85" t="s">
        <v>3251</v>
      </c>
      <c r="G492" s="104" t="s">
        <v>3126</v>
      </c>
      <c r="H492" s="61" t="s">
        <v>6291</v>
      </c>
      <c r="J492" s="63" t="str">
        <f t="shared" si="70"/>
        <v>IC.EV.230105</v>
      </c>
      <c r="K492" s="61" t="s">
        <v>2379</v>
      </c>
      <c r="L492" s="167" t="str">
        <f t="shared" si="69"/>
        <v>CBC sent</v>
      </c>
      <c r="M492" s="168" t="str">
        <f t="shared" si="71"/>
        <v>PI.IC.EV.230105.01</v>
      </c>
      <c r="N492" s="168"/>
      <c r="O492" s="168" t="str">
        <f t="shared" si="72"/>
        <v>PH.IC.EV.230105.01</v>
      </c>
      <c r="Q492" s="168" t="str">
        <f t="shared" si="73"/>
        <v>CL.IC.EV.230105.01</v>
      </c>
    </row>
    <row r="493" spans="1:17" s="167" customFormat="1" ht="15" customHeight="1">
      <c r="A493" s="167" t="s">
        <v>3274</v>
      </c>
      <c r="C493" s="61" t="s">
        <v>7876</v>
      </c>
      <c r="E493" s="61" t="s">
        <v>2379</v>
      </c>
      <c r="F493" s="85" t="s">
        <v>3251</v>
      </c>
      <c r="G493" s="104" t="s">
        <v>3127</v>
      </c>
      <c r="H493" s="61" t="s">
        <v>6988</v>
      </c>
      <c r="J493" s="63" t="str">
        <f t="shared" si="70"/>
        <v>IC.EV.230106</v>
      </c>
      <c r="K493" s="61" t="s">
        <v>2379</v>
      </c>
      <c r="L493" s="167" t="str">
        <f t="shared" si="69"/>
        <v>Cardiac enzymes sent</v>
      </c>
      <c r="M493" s="168" t="str">
        <f t="shared" si="71"/>
        <v>PI.IC.EV.230106.01</v>
      </c>
      <c r="N493" s="168"/>
      <c r="O493" s="168" t="str">
        <f t="shared" si="72"/>
        <v>PH.IC.EV.230106.01</v>
      </c>
      <c r="Q493" s="168" t="str">
        <f t="shared" si="73"/>
        <v>CL.IC.EV.230106.01</v>
      </c>
    </row>
    <row r="494" spans="1:17" s="167" customFormat="1" ht="15" customHeight="1">
      <c r="A494" s="167" t="s">
        <v>3274</v>
      </c>
      <c r="C494" s="61" t="s">
        <v>7876</v>
      </c>
      <c r="E494" s="61" t="s">
        <v>2379</v>
      </c>
      <c r="F494" s="85" t="s">
        <v>3251</v>
      </c>
      <c r="G494" s="104" t="s">
        <v>3128</v>
      </c>
      <c r="H494" s="61" t="s">
        <v>6317</v>
      </c>
      <c r="J494" s="63" t="str">
        <f t="shared" si="70"/>
        <v>IC.EV.230107</v>
      </c>
      <c r="K494" s="61" t="s">
        <v>2379</v>
      </c>
      <c r="L494" s="167" t="str">
        <f t="shared" si="69"/>
        <v>Critical value received (written down/read back):</v>
      </c>
      <c r="M494" s="168" t="str">
        <f t="shared" si="71"/>
        <v>PI.IC.EV.230107.01</v>
      </c>
      <c r="N494" s="168"/>
      <c r="O494" s="168" t="str">
        <f t="shared" si="72"/>
        <v>PH.IC.EV.230107.01</v>
      </c>
      <c r="Q494" s="168" t="str">
        <f t="shared" si="73"/>
        <v>CL.IC.EV.230107.01</v>
      </c>
    </row>
    <row r="495" spans="1:17" s="167" customFormat="1" ht="15" customHeight="1">
      <c r="A495" s="167" t="s">
        <v>3274</v>
      </c>
      <c r="C495" s="61" t="s">
        <v>7876</v>
      </c>
      <c r="E495" s="61" t="s">
        <v>2379</v>
      </c>
      <c r="F495" s="85" t="s">
        <v>3251</v>
      </c>
      <c r="G495" s="104" t="s">
        <v>3129</v>
      </c>
      <c r="H495" s="61" t="s">
        <v>3574</v>
      </c>
      <c r="J495" s="63" t="str">
        <f t="shared" si="70"/>
        <v>IC.EV.230108</v>
      </c>
      <c r="K495" s="61" t="s">
        <v>2379</v>
      </c>
      <c r="L495" s="167" t="str">
        <f t="shared" si="69"/>
        <v>Drug levels sent</v>
      </c>
      <c r="M495" s="168" t="str">
        <f t="shared" si="71"/>
        <v>PI.IC.EV.230108.01</v>
      </c>
      <c r="N495" s="168"/>
      <c r="O495" s="168" t="str">
        <f t="shared" si="72"/>
        <v>PH.IC.EV.230108.01</v>
      </c>
      <c r="Q495" s="168" t="str">
        <f t="shared" si="73"/>
        <v>CL.IC.EV.230108.01</v>
      </c>
    </row>
    <row r="496" spans="1:17" s="167" customFormat="1" ht="15" customHeight="1">
      <c r="A496" s="167" t="s">
        <v>3274</v>
      </c>
      <c r="C496" s="61" t="s">
        <v>7876</v>
      </c>
      <c r="E496" s="61" t="s">
        <v>2379</v>
      </c>
      <c r="F496" s="85" t="s">
        <v>3251</v>
      </c>
      <c r="G496" s="104" t="s">
        <v>3132</v>
      </c>
      <c r="H496" s="61" t="s">
        <v>3690</v>
      </c>
      <c r="J496" s="63" t="str">
        <f t="shared" si="70"/>
        <v>IC.EV.230109</v>
      </c>
      <c r="K496" s="61" t="s">
        <v>2379</v>
      </c>
      <c r="L496" s="167" t="str">
        <f t="shared" si="69"/>
        <v>Glucose sent</v>
      </c>
      <c r="M496" s="168" t="str">
        <f t="shared" si="71"/>
        <v>PI.IC.EV.230109.01</v>
      </c>
      <c r="N496" s="168"/>
      <c r="O496" s="168" t="str">
        <f t="shared" si="72"/>
        <v>PH.IC.EV.230109.01</v>
      </c>
      <c r="Q496" s="168" t="str">
        <f t="shared" si="73"/>
        <v>CL.IC.EV.230109.01</v>
      </c>
    </row>
    <row r="497" spans="1:17" s="167" customFormat="1" ht="15" customHeight="1">
      <c r="A497" s="167" t="s">
        <v>3274</v>
      </c>
      <c r="C497" s="61" t="s">
        <v>7876</v>
      </c>
      <c r="E497" s="61" t="s">
        <v>2379</v>
      </c>
      <c r="F497" s="85" t="s">
        <v>3251</v>
      </c>
      <c r="G497" s="104" t="s">
        <v>3133</v>
      </c>
      <c r="H497" s="61" t="s">
        <v>3188</v>
      </c>
      <c r="J497" s="63" t="str">
        <f t="shared" si="70"/>
        <v>IC.EV.230110</v>
      </c>
      <c r="K497" s="61" t="s">
        <v>2379</v>
      </c>
      <c r="L497" s="167" t="str">
        <f t="shared" si="69"/>
        <v>Ionized calcium sent</v>
      </c>
      <c r="M497" s="168" t="str">
        <f t="shared" si="71"/>
        <v>PI.IC.EV.230110.01</v>
      </c>
      <c r="N497" s="168"/>
      <c r="O497" s="168" t="str">
        <f t="shared" si="72"/>
        <v>PH.IC.EV.230110.01</v>
      </c>
      <c r="Q497" s="168" t="str">
        <f t="shared" si="73"/>
        <v>CL.IC.EV.230110.01</v>
      </c>
    </row>
    <row r="498" spans="1:17" s="167" customFormat="1" ht="15" customHeight="1">
      <c r="A498" s="167" t="s">
        <v>3274</v>
      </c>
      <c r="C498" s="61" t="s">
        <v>7876</v>
      </c>
      <c r="E498" s="61" t="s">
        <v>2379</v>
      </c>
      <c r="F498" s="85" t="s">
        <v>3251</v>
      </c>
      <c r="G498" s="104" t="s">
        <v>3384</v>
      </c>
      <c r="H498" s="61" t="s">
        <v>5749</v>
      </c>
      <c r="J498" s="63" t="str">
        <f t="shared" si="70"/>
        <v>IC.EV.230111</v>
      </c>
      <c r="K498" s="61" t="s">
        <v>2379</v>
      </c>
      <c r="L498" s="167" t="str">
        <f t="shared" si="69"/>
        <v>Lab drawn and sent for:</v>
      </c>
      <c r="M498" s="168" t="str">
        <f t="shared" si="71"/>
        <v>PI.IC.EV.230111.01</v>
      </c>
      <c r="N498" s="168"/>
      <c r="O498" s="168" t="str">
        <f t="shared" si="72"/>
        <v>PH.IC.EV.230111.01</v>
      </c>
      <c r="Q498" s="168" t="str">
        <f t="shared" si="73"/>
        <v>CL.IC.EV.230111.01</v>
      </c>
    </row>
    <row r="499" spans="1:17" s="167" customFormat="1" ht="15" customHeight="1">
      <c r="A499" s="167" t="s">
        <v>3274</v>
      </c>
      <c r="C499" s="61" t="s">
        <v>7876</v>
      </c>
      <c r="E499" s="61" t="s">
        <v>2379</v>
      </c>
      <c r="F499" s="85" t="s">
        <v>3251</v>
      </c>
      <c r="G499" s="104" t="s">
        <v>3018</v>
      </c>
      <c r="H499" s="61" t="s">
        <v>3064</v>
      </c>
      <c r="J499" s="63" t="str">
        <f t="shared" si="70"/>
        <v>IC.EV.230112</v>
      </c>
      <c r="K499" s="61" t="s">
        <v>2379</v>
      </c>
      <c r="L499" s="167" t="str">
        <f t="shared" si="69"/>
        <v>Lactate sent</v>
      </c>
      <c r="M499" s="168" t="str">
        <f t="shared" si="71"/>
        <v>PI.IC.EV.230112.01</v>
      </c>
      <c r="N499" s="168"/>
      <c r="O499" s="168" t="str">
        <f t="shared" si="72"/>
        <v>PH.IC.EV.230112.01</v>
      </c>
      <c r="Q499" s="168" t="str">
        <f t="shared" si="73"/>
        <v>CL.IC.EV.230112.01</v>
      </c>
    </row>
    <row r="500" spans="1:17" s="167" customFormat="1" ht="15" customHeight="1">
      <c r="A500" s="167" t="s">
        <v>3274</v>
      </c>
      <c r="C500" s="61" t="s">
        <v>7876</v>
      </c>
      <c r="E500" s="61" t="s">
        <v>2379</v>
      </c>
      <c r="F500" s="85" t="s">
        <v>3251</v>
      </c>
      <c r="G500" s="104" t="s">
        <v>3019</v>
      </c>
      <c r="H500" s="61" t="s">
        <v>5560</v>
      </c>
      <c r="J500" s="63" t="str">
        <f t="shared" si="70"/>
        <v>IC.EV.230113</v>
      </c>
      <c r="K500" s="61" t="s">
        <v>2379</v>
      </c>
      <c r="L500" s="167" t="str">
        <f t="shared" si="69"/>
        <v>Magnesium sent</v>
      </c>
      <c r="M500" s="168" t="str">
        <f t="shared" si="71"/>
        <v>PI.IC.EV.230113.01</v>
      </c>
      <c r="N500" s="168"/>
      <c r="O500" s="168" t="str">
        <f t="shared" si="72"/>
        <v>PH.IC.EV.230113.01</v>
      </c>
      <c r="Q500" s="168" t="str">
        <f t="shared" si="73"/>
        <v>CL.IC.EV.230113.01</v>
      </c>
    </row>
    <row r="501" spans="1:17" s="167" customFormat="1" ht="15" customHeight="1">
      <c r="A501" s="167" t="s">
        <v>3274</v>
      </c>
      <c r="C501" s="61" t="s">
        <v>7876</v>
      </c>
      <c r="E501" s="61" t="s">
        <v>2379</v>
      </c>
      <c r="F501" s="85" t="s">
        <v>3251</v>
      </c>
      <c r="G501" s="104" t="s">
        <v>3020</v>
      </c>
      <c r="H501" s="61" t="s">
        <v>4082</v>
      </c>
      <c r="J501" s="63" t="str">
        <f t="shared" si="70"/>
        <v>IC.EV.230114</v>
      </c>
      <c r="K501" s="61" t="s">
        <v>2379</v>
      </c>
      <c r="L501" s="167" t="str">
        <f t="shared" si="69"/>
        <v>Mixed venous blood gas sent</v>
      </c>
      <c r="M501" s="168" t="str">
        <f t="shared" si="71"/>
        <v>PI.IC.EV.230114.01</v>
      </c>
      <c r="N501" s="168"/>
      <c r="O501" s="168" t="str">
        <f t="shared" si="72"/>
        <v>PH.IC.EV.230114.01</v>
      </c>
      <c r="Q501" s="168" t="str">
        <f t="shared" si="73"/>
        <v>CL.IC.EV.230114.01</v>
      </c>
    </row>
    <row r="502" spans="1:17" s="167" customFormat="1" ht="15" customHeight="1">
      <c r="A502" s="167" t="s">
        <v>3274</v>
      </c>
      <c r="C502" s="61" t="s">
        <v>7876</v>
      </c>
      <c r="E502" s="61" t="s">
        <v>2379</v>
      </c>
      <c r="F502" s="85" t="s">
        <v>3251</v>
      </c>
      <c r="G502" s="104" t="s">
        <v>2907</v>
      </c>
      <c r="H502" s="61" t="s">
        <v>7456</v>
      </c>
      <c r="J502" s="63" t="str">
        <f t="shared" si="70"/>
        <v>IC.EV.230115</v>
      </c>
      <c r="K502" s="61" t="s">
        <v>2379</v>
      </c>
      <c r="L502" s="167" t="str">
        <f t="shared" si="69"/>
        <v>Point of care glucose done</v>
      </c>
      <c r="M502" s="168" t="str">
        <f t="shared" si="71"/>
        <v>PI.IC.EV.230115.01</v>
      </c>
      <c r="N502" s="168"/>
      <c r="O502" s="168" t="str">
        <f t="shared" si="72"/>
        <v>PH.IC.EV.230115.01</v>
      </c>
      <c r="Q502" s="168" t="str">
        <f t="shared" si="73"/>
        <v>CL.IC.EV.230115.01</v>
      </c>
    </row>
    <row r="503" spans="1:17" s="167" customFormat="1" ht="15" customHeight="1">
      <c r="A503" s="167" t="s">
        <v>3274</v>
      </c>
      <c r="C503" s="61" t="s">
        <v>7876</v>
      </c>
      <c r="E503" s="61" t="s">
        <v>2379</v>
      </c>
      <c r="F503" s="85" t="s">
        <v>3251</v>
      </c>
      <c r="G503" s="104" t="s">
        <v>2908</v>
      </c>
      <c r="H503" s="61" t="s">
        <v>7863</v>
      </c>
      <c r="J503" s="63" t="str">
        <f t="shared" si="70"/>
        <v>IC.EV.230116</v>
      </c>
      <c r="K503" s="61" t="s">
        <v>2379</v>
      </c>
      <c r="L503" s="167" t="str">
        <f t="shared" si="69"/>
        <v>PT/INR sent</v>
      </c>
      <c r="M503" s="168" t="str">
        <f t="shared" si="71"/>
        <v>PI.IC.EV.230116.01</v>
      </c>
      <c r="N503" s="168"/>
      <c r="O503" s="168" t="str">
        <f t="shared" si="72"/>
        <v>PH.IC.EV.230116.01</v>
      </c>
      <c r="Q503" s="168" t="str">
        <f t="shared" si="73"/>
        <v>CL.IC.EV.230116.01</v>
      </c>
    </row>
    <row r="504" spans="1:17" s="167" customFormat="1" ht="15" customHeight="1">
      <c r="A504" s="167" t="s">
        <v>3274</v>
      </c>
      <c r="C504" s="61" t="s">
        <v>7876</v>
      </c>
      <c r="E504" s="61" t="s">
        <v>2379</v>
      </c>
      <c r="F504" s="85" t="s">
        <v>3251</v>
      </c>
      <c r="G504" s="104" t="s">
        <v>3135</v>
      </c>
      <c r="H504" s="61" t="s">
        <v>6777</v>
      </c>
      <c r="J504" s="63" t="str">
        <f t="shared" si="70"/>
        <v>IC.EV.230117</v>
      </c>
      <c r="K504" s="61" t="s">
        <v>2379</v>
      </c>
      <c r="L504" s="167" t="str">
        <f t="shared" si="69"/>
        <v>PTT sent</v>
      </c>
      <c r="M504" s="168" t="str">
        <f t="shared" si="71"/>
        <v>PI.IC.EV.230117.01</v>
      </c>
      <c r="N504" s="168"/>
      <c r="O504" s="168" t="str">
        <f t="shared" si="72"/>
        <v>PH.IC.EV.230117.01</v>
      </c>
      <c r="Q504" s="168" t="str">
        <f t="shared" si="73"/>
        <v>CL.IC.EV.230117.01</v>
      </c>
    </row>
    <row r="505" spans="1:17" s="167" customFormat="1" ht="15" customHeight="1">
      <c r="A505" s="167" t="s">
        <v>3274</v>
      </c>
      <c r="C505" s="61" t="s">
        <v>7876</v>
      </c>
      <c r="E505" s="61" t="s">
        <v>2379</v>
      </c>
      <c r="F505" s="85" t="s">
        <v>3251</v>
      </c>
      <c r="G505" s="104" t="s">
        <v>3136</v>
      </c>
      <c r="H505" s="61" t="s">
        <v>7866</v>
      </c>
      <c r="J505" s="63" t="str">
        <f t="shared" si="70"/>
        <v>IC.EV.230118</v>
      </c>
      <c r="K505" s="61" t="s">
        <v>2379</v>
      </c>
      <c r="L505" s="167" t="str">
        <f t="shared" si="69"/>
        <v>Potassium sent</v>
      </c>
      <c r="M505" s="168" t="str">
        <f t="shared" si="71"/>
        <v>PI.IC.EV.230118.01</v>
      </c>
      <c r="N505" s="168"/>
      <c r="O505" s="168" t="str">
        <f t="shared" si="72"/>
        <v>PH.IC.EV.230118.01</v>
      </c>
      <c r="Q505" s="168" t="str">
        <f t="shared" si="73"/>
        <v>CL.IC.EV.230118.01</v>
      </c>
    </row>
    <row r="506" spans="1:17" s="167" customFormat="1" ht="15" customHeight="1">
      <c r="A506" s="167" t="s">
        <v>3274</v>
      </c>
      <c r="C506" s="61" t="s">
        <v>7876</v>
      </c>
      <c r="E506" s="61" t="s">
        <v>2379</v>
      </c>
      <c r="F506" s="85" t="s">
        <v>3251</v>
      </c>
      <c r="G506" s="104" t="s">
        <v>3137</v>
      </c>
      <c r="H506" s="61" t="s">
        <v>3644</v>
      </c>
      <c r="J506" s="63" t="str">
        <f t="shared" si="70"/>
        <v>IC.EV.230119</v>
      </c>
      <c r="K506" s="61" t="s">
        <v>2379</v>
      </c>
      <c r="L506" s="167" t="str">
        <f t="shared" si="69"/>
        <v>Serum osmo sent</v>
      </c>
      <c r="M506" s="168" t="str">
        <f t="shared" si="71"/>
        <v>PI.IC.EV.230119.01</v>
      </c>
      <c r="N506" s="168"/>
      <c r="O506" s="168" t="str">
        <f t="shared" si="72"/>
        <v>PH.IC.EV.230119.01</v>
      </c>
      <c r="Q506" s="168" t="str">
        <f t="shared" si="73"/>
        <v>CL.IC.EV.230119.01</v>
      </c>
    </row>
    <row r="507" spans="1:17" s="167" customFormat="1" ht="15" customHeight="1">
      <c r="A507" s="167" t="s">
        <v>3274</v>
      </c>
      <c r="C507" s="61" t="s">
        <v>7876</v>
      </c>
      <c r="E507" s="61" t="s">
        <v>2379</v>
      </c>
      <c r="F507" s="85" t="s">
        <v>3251</v>
      </c>
      <c r="G507" s="104" t="s">
        <v>3138</v>
      </c>
      <c r="H507" s="61" t="s">
        <v>7228</v>
      </c>
      <c r="J507" s="63" t="str">
        <f t="shared" si="70"/>
        <v>IC.EV.230120</v>
      </c>
      <c r="K507" s="61" t="s">
        <v>2379</v>
      </c>
      <c r="L507" s="167" t="str">
        <f t="shared" si="69"/>
        <v>Venous blood gas sent</v>
      </c>
      <c r="M507" s="168" t="str">
        <f t="shared" si="71"/>
        <v>PI.IC.EV.230120.01</v>
      </c>
      <c r="N507" s="168"/>
      <c r="O507" s="168" t="str">
        <f t="shared" si="72"/>
        <v>PH.IC.EV.230120.01</v>
      </c>
      <c r="Q507" s="168" t="str">
        <f t="shared" si="73"/>
        <v>CL.IC.EV.230120.01</v>
      </c>
    </row>
    <row r="508" spans="1:17" s="167" customFormat="1" ht="15" customHeight="1">
      <c r="A508" s="167" t="s">
        <v>3274</v>
      </c>
      <c r="C508" s="61" t="s">
        <v>7876</v>
      </c>
      <c r="E508" s="61" t="s">
        <v>2379</v>
      </c>
      <c r="F508" s="85" t="s">
        <v>3251</v>
      </c>
      <c r="G508" s="104" t="s">
        <v>3021</v>
      </c>
      <c r="H508" s="61" t="s">
        <v>8039</v>
      </c>
      <c r="J508" s="63" t="str">
        <f t="shared" si="70"/>
        <v>IC.EV.230121</v>
      </c>
      <c r="K508" s="61" t="s">
        <v>2379</v>
      </c>
      <c r="L508" s="167" t="str">
        <f t="shared" si="69"/>
        <v>Post-Op labs sent</v>
      </c>
      <c r="M508" s="168" t="str">
        <f t="shared" si="71"/>
        <v>PI.IC.EV.230121.01</v>
      </c>
      <c r="N508" s="168"/>
      <c r="O508" s="168" t="str">
        <f t="shared" si="72"/>
        <v>PH.IC.EV.230121.01</v>
      </c>
      <c r="Q508" s="168" t="str">
        <f t="shared" si="73"/>
        <v>CL.IC.EV.230121.01</v>
      </c>
    </row>
    <row r="509" spans="1:17" s="167" customFormat="1" ht="15" customHeight="1">
      <c r="A509" s="167" t="s">
        <v>3274</v>
      </c>
      <c r="B509" s="167" t="s">
        <v>3022</v>
      </c>
      <c r="C509" s="61" t="s">
        <v>7055</v>
      </c>
      <c r="D509" s="167" t="s">
        <v>3556</v>
      </c>
      <c r="E509" s="61" t="s">
        <v>12175</v>
      </c>
      <c r="F509" s="85" t="s">
        <v>3023</v>
      </c>
      <c r="G509" s="104" t="s">
        <v>3024</v>
      </c>
      <c r="H509" s="61" t="s">
        <v>2379</v>
      </c>
      <c r="J509" s="63" t="str">
        <f t="shared" si="70"/>
        <v>IC.EV.240101</v>
      </c>
      <c r="K509" s="61" t="s">
        <v>2379</v>
      </c>
      <c r="L509" s="167" t="str">
        <f t="shared" si="69"/>
        <v>Arterial line discontinued</v>
      </c>
      <c r="M509" s="168" t="str">
        <f t="shared" si="71"/>
        <v>PI.IC.EV.240101.01</v>
      </c>
      <c r="N509" s="168"/>
      <c r="O509" s="168" t="str">
        <f t="shared" si="72"/>
        <v>PH.IC.EV.240101.01</v>
      </c>
      <c r="Q509" s="168" t="str">
        <f t="shared" si="73"/>
        <v>CL.IC.EV.240101.01</v>
      </c>
    </row>
    <row r="510" spans="1:17" s="167" customFormat="1" ht="15" customHeight="1">
      <c r="A510" s="167" t="s">
        <v>3109</v>
      </c>
      <c r="C510" s="61" t="s">
        <v>3025</v>
      </c>
      <c r="E510" s="61" t="s">
        <v>2379</v>
      </c>
      <c r="F510" s="85" t="s">
        <v>3023</v>
      </c>
      <c r="G510" s="104" t="s">
        <v>3026</v>
      </c>
      <c r="H510" s="61" t="s">
        <v>4192</v>
      </c>
      <c r="J510" s="63" t="str">
        <f t="shared" si="70"/>
        <v>IC.EV.240102</v>
      </c>
      <c r="K510" s="61" t="s">
        <v>2379</v>
      </c>
      <c r="L510" s="167" t="str">
        <f t="shared" si="69"/>
        <v>PA line discontinued</v>
      </c>
      <c r="M510" s="168" t="str">
        <f t="shared" si="71"/>
        <v>PI.IC.EV.240102.01</v>
      </c>
      <c r="N510" s="168"/>
      <c r="O510" s="168" t="str">
        <f t="shared" si="72"/>
        <v>PH.IC.EV.240102.01</v>
      </c>
      <c r="Q510" s="168" t="str">
        <f t="shared" si="73"/>
        <v>CL.IC.EV.240102.01</v>
      </c>
    </row>
    <row r="511" spans="1:17" s="167" customFormat="1" ht="15" customHeight="1">
      <c r="A511" s="167" t="s">
        <v>3109</v>
      </c>
      <c r="C511" s="61" t="s">
        <v>3025</v>
      </c>
      <c r="E511" s="61" t="s">
        <v>2379</v>
      </c>
      <c r="F511" s="85" t="s">
        <v>3023</v>
      </c>
      <c r="G511" s="104" t="s">
        <v>3027</v>
      </c>
      <c r="H511" s="61" t="s">
        <v>3812</v>
      </c>
      <c r="J511" s="63" t="str">
        <f t="shared" si="70"/>
        <v>IC.EV.240103</v>
      </c>
      <c r="K511" s="61" t="s">
        <v>2379</v>
      </c>
      <c r="L511" s="167" t="str">
        <f t="shared" si="69"/>
        <v>Central line discontinued</v>
      </c>
      <c r="M511" s="168" t="str">
        <f t="shared" si="71"/>
        <v>PI.IC.EV.240103.01</v>
      </c>
      <c r="N511" s="168"/>
      <c r="O511" s="168" t="str">
        <f t="shared" si="72"/>
        <v>PH.IC.EV.240103.01</v>
      </c>
      <c r="Q511" s="168" t="str">
        <f t="shared" si="73"/>
        <v>CL.IC.EV.240103.01</v>
      </c>
    </row>
    <row r="512" spans="1:17" s="167" customFormat="1" ht="15" customHeight="1">
      <c r="A512" s="167" t="s">
        <v>3109</v>
      </c>
      <c r="C512" s="61" t="s">
        <v>3025</v>
      </c>
      <c r="E512" s="61" t="s">
        <v>2379</v>
      </c>
      <c r="F512" s="85" t="s">
        <v>3023</v>
      </c>
      <c r="G512" s="104" t="s">
        <v>3028</v>
      </c>
      <c r="H512" s="61" t="s">
        <v>6464</v>
      </c>
      <c r="J512" s="63" t="str">
        <f t="shared" si="70"/>
        <v>IC.EV.240104</v>
      </c>
      <c r="K512" s="61" t="s">
        <v>2379</v>
      </c>
      <c r="L512" s="167" t="str">
        <f t="shared" si="69"/>
        <v>PICC discontinued</v>
      </c>
      <c r="M512" s="168" t="str">
        <f t="shared" si="71"/>
        <v>PI.IC.EV.240104.01</v>
      </c>
      <c r="N512" s="168"/>
      <c r="O512" s="168" t="str">
        <f t="shared" si="72"/>
        <v>PH.IC.EV.240104.01</v>
      </c>
      <c r="Q512" s="168" t="str">
        <f t="shared" si="73"/>
        <v>CL.IC.EV.240104.01</v>
      </c>
    </row>
    <row r="513" spans="1:17" s="167" customFormat="1" ht="15" customHeight="1">
      <c r="A513" s="167" t="s">
        <v>3109</v>
      </c>
      <c r="C513" s="61" t="s">
        <v>3025</v>
      </c>
      <c r="E513" s="61" t="s">
        <v>2379</v>
      </c>
      <c r="F513" s="85" t="s">
        <v>3023</v>
      </c>
      <c r="G513" s="104" t="s">
        <v>3029</v>
      </c>
      <c r="H513" s="61" t="s">
        <v>6291</v>
      </c>
      <c r="J513" s="63" t="str">
        <f t="shared" si="70"/>
        <v>IC.EV.240105</v>
      </c>
      <c r="K513" s="61" t="s">
        <v>2379</v>
      </c>
      <c r="L513" s="167" t="str">
        <f t="shared" si="69"/>
        <v>IABP discontinued</v>
      </c>
      <c r="M513" s="168" t="str">
        <f t="shared" si="71"/>
        <v>PI.IC.EV.240105.01</v>
      </c>
      <c r="N513" s="168"/>
      <c r="O513" s="168" t="str">
        <f t="shared" si="72"/>
        <v>PH.IC.EV.240105.01</v>
      </c>
      <c r="Q513" s="168" t="str">
        <f t="shared" si="73"/>
        <v>CL.IC.EV.240105.01</v>
      </c>
    </row>
    <row r="514" spans="1:17" s="167" customFormat="1" ht="15" customHeight="1">
      <c r="A514" s="167" t="s">
        <v>3109</v>
      </c>
      <c r="C514" s="61" t="s">
        <v>3025</v>
      </c>
      <c r="E514" s="61" t="s">
        <v>2379</v>
      </c>
      <c r="F514" s="85" t="s">
        <v>3023</v>
      </c>
      <c r="G514" s="104" t="s">
        <v>3030</v>
      </c>
      <c r="H514" s="61" t="s">
        <v>6988</v>
      </c>
      <c r="J514" s="63" t="str">
        <f t="shared" si="70"/>
        <v>IC.EV.240106</v>
      </c>
      <c r="K514" s="61" t="s">
        <v>2379</v>
      </c>
      <c r="L514" s="167" t="str">
        <f t="shared" si="69"/>
        <v>IABP removed by:</v>
      </c>
      <c r="M514" s="168" t="str">
        <f t="shared" si="71"/>
        <v>PI.IC.EV.240106.01</v>
      </c>
      <c r="N514" s="168"/>
      <c r="O514" s="168" t="str">
        <f t="shared" si="72"/>
        <v>PH.IC.EV.240106.01</v>
      </c>
      <c r="Q514" s="168" t="str">
        <f t="shared" si="73"/>
        <v>CL.IC.EV.240106.01</v>
      </c>
    </row>
    <row r="515" spans="1:17" s="167" customFormat="1" ht="15" customHeight="1">
      <c r="A515" s="167" t="s">
        <v>3109</v>
      </c>
      <c r="C515" s="61" t="s">
        <v>3025</v>
      </c>
      <c r="E515" s="61" t="s">
        <v>2379</v>
      </c>
      <c r="F515" s="85" t="s">
        <v>3023</v>
      </c>
      <c r="G515" s="104" t="s">
        <v>3031</v>
      </c>
      <c r="H515" s="61" t="s">
        <v>6317</v>
      </c>
      <c r="J515" s="63" t="str">
        <f t="shared" si="70"/>
        <v>IC.EV.240107</v>
      </c>
      <c r="K515" s="61" t="s">
        <v>2379</v>
      </c>
      <c r="L515" s="167" t="str">
        <f t="shared" si="69"/>
        <v>Sheath: arterial discontinued</v>
      </c>
      <c r="M515" s="168" t="str">
        <f t="shared" si="71"/>
        <v>PI.IC.EV.240107.01</v>
      </c>
      <c r="N515" s="168"/>
      <c r="O515" s="168" t="str">
        <f t="shared" si="72"/>
        <v>PH.IC.EV.240107.01</v>
      </c>
      <c r="Q515" s="168" t="str">
        <f t="shared" si="73"/>
        <v>CL.IC.EV.240107.01</v>
      </c>
    </row>
    <row r="516" spans="1:17" s="167" customFormat="1" ht="15" customHeight="1">
      <c r="A516" s="167" t="s">
        <v>3109</v>
      </c>
      <c r="C516" s="61" t="s">
        <v>3025</v>
      </c>
      <c r="E516" s="61" t="s">
        <v>2379</v>
      </c>
      <c r="F516" s="85" t="s">
        <v>3023</v>
      </c>
      <c r="G516" s="104" t="s">
        <v>2918</v>
      </c>
      <c r="H516" s="61" t="s">
        <v>3574</v>
      </c>
      <c r="J516" s="63" t="str">
        <f t="shared" si="70"/>
        <v>IC.EV.240108</v>
      </c>
      <c r="K516" s="61" t="s">
        <v>2379</v>
      </c>
      <c r="L516" s="167" t="str">
        <f t="shared" si="69"/>
        <v>Sheath:  venous discontinued</v>
      </c>
      <c r="M516" s="168" t="str">
        <f t="shared" si="71"/>
        <v>PI.IC.EV.240108.01</v>
      </c>
      <c r="N516" s="168"/>
      <c r="O516" s="168" t="str">
        <f t="shared" si="72"/>
        <v>PH.IC.EV.240108.01</v>
      </c>
      <c r="Q516" s="168" t="str">
        <f t="shared" si="73"/>
        <v>CL.IC.EV.240108.01</v>
      </c>
    </row>
    <row r="517" spans="1:17" s="167" customFormat="1" ht="15" customHeight="1">
      <c r="A517" s="167" t="s">
        <v>3109</v>
      </c>
      <c r="C517" s="61" t="s">
        <v>3025</v>
      </c>
      <c r="E517" s="61" t="s">
        <v>2379</v>
      </c>
      <c r="F517" s="85" t="s">
        <v>3023</v>
      </c>
      <c r="G517" s="104" t="s">
        <v>3037</v>
      </c>
      <c r="H517" s="61" t="s">
        <v>3038</v>
      </c>
      <c r="J517" s="63" t="str">
        <f t="shared" si="70"/>
        <v>IC.EV.240109</v>
      </c>
      <c r="K517" s="61" t="s">
        <v>2379</v>
      </c>
      <c r="L517" s="167" t="str">
        <f t="shared" si="69"/>
        <v>Sheaths: arterial and venous discontinued</v>
      </c>
      <c r="M517" s="168" t="str">
        <f t="shared" si="71"/>
        <v>PI.IC.EV.240109.01</v>
      </c>
      <c r="N517" s="168"/>
      <c r="O517" s="168" t="str">
        <f t="shared" si="72"/>
        <v>PH.IC.EV.240109.01</v>
      </c>
      <c r="Q517" s="168" t="str">
        <f t="shared" si="73"/>
        <v>CL.IC.EV.240109.01</v>
      </c>
    </row>
    <row r="518" spans="1:17" s="167" customFormat="1" ht="15" customHeight="1">
      <c r="A518" s="167" t="s">
        <v>3109</v>
      </c>
      <c r="C518" s="61" t="s">
        <v>3025</v>
      </c>
      <c r="E518" s="61" t="s">
        <v>2379</v>
      </c>
      <c r="F518" s="85" t="s">
        <v>3023</v>
      </c>
      <c r="G518" s="104" t="s">
        <v>3039</v>
      </c>
      <c r="H518" s="61" t="s">
        <v>3188</v>
      </c>
      <c r="J518" s="63" t="str">
        <f t="shared" si="70"/>
        <v>IC.EV.240110</v>
      </c>
      <c r="K518" s="61" t="s">
        <v>2379</v>
      </c>
      <c r="L518" s="167" t="str">
        <f t="shared" si="69"/>
        <v>Arterial Sheath removed by:</v>
      </c>
      <c r="M518" s="168" t="str">
        <f t="shared" si="71"/>
        <v>PI.IC.EV.240110.01</v>
      </c>
      <c r="N518" s="168"/>
      <c r="O518" s="168" t="str">
        <f t="shared" si="72"/>
        <v>PH.IC.EV.240110.01</v>
      </c>
      <c r="Q518" s="168" t="str">
        <f t="shared" si="73"/>
        <v>CL.IC.EV.240110.01</v>
      </c>
    </row>
    <row r="519" spans="1:17" s="167" customFormat="1" ht="15" customHeight="1">
      <c r="A519" s="167" t="s">
        <v>3109</v>
      </c>
      <c r="C519" s="61" t="s">
        <v>3025</v>
      </c>
      <c r="E519" s="61" t="s">
        <v>2379</v>
      </c>
      <c r="F519" s="85" t="s">
        <v>3023</v>
      </c>
      <c r="G519" s="104" t="s">
        <v>3040</v>
      </c>
      <c r="H519" s="61" t="s">
        <v>5749</v>
      </c>
      <c r="J519" s="63" t="str">
        <f t="shared" si="70"/>
        <v>IC.EV.240111</v>
      </c>
      <c r="K519" s="61" t="s">
        <v>2379</v>
      </c>
      <c r="L519" s="167" t="str">
        <f t="shared" si="69"/>
        <v>Venous sheath removed by:</v>
      </c>
      <c r="M519" s="168" t="str">
        <f t="shared" si="71"/>
        <v>PI.IC.EV.240111.01</v>
      </c>
      <c r="N519" s="168"/>
      <c r="O519" s="168" t="str">
        <f t="shared" si="72"/>
        <v>PH.IC.EV.240111.01</v>
      </c>
      <c r="Q519" s="168" t="str">
        <f t="shared" si="73"/>
        <v>CL.IC.EV.240111.01</v>
      </c>
    </row>
    <row r="520" spans="1:17" s="167" customFormat="1" ht="15" customHeight="1">
      <c r="A520" s="167" t="s">
        <v>3109</v>
      </c>
      <c r="C520" s="61" t="s">
        <v>3025</v>
      </c>
      <c r="E520" s="61" t="s">
        <v>2379</v>
      </c>
      <c r="F520" s="85" t="s">
        <v>3023</v>
      </c>
      <c r="G520" s="104" t="s">
        <v>3041</v>
      </c>
      <c r="H520" s="61" t="s">
        <v>3426</v>
      </c>
      <c r="J520" s="63" t="str">
        <f t="shared" si="70"/>
        <v>IC.EV.240112</v>
      </c>
      <c r="K520" s="61" t="s">
        <v>2379</v>
      </c>
      <c r="L520" s="167" t="str">
        <f t="shared" si="69"/>
        <v>Femostop on</v>
      </c>
      <c r="M520" s="168" t="str">
        <f t="shared" si="71"/>
        <v>PI.IC.EV.240112.01</v>
      </c>
      <c r="N520" s="168"/>
      <c r="O520" s="168" t="str">
        <f t="shared" si="72"/>
        <v>PH.IC.EV.240112.01</v>
      </c>
      <c r="Q520" s="168" t="str">
        <f t="shared" si="73"/>
        <v>CL.IC.EV.240112.01</v>
      </c>
    </row>
    <row r="521" spans="1:17" s="167" customFormat="1" ht="15" customHeight="1">
      <c r="A521" s="167" t="s">
        <v>3109</v>
      </c>
      <c r="C521" s="61" t="s">
        <v>3025</v>
      </c>
      <c r="E521" s="61" t="s">
        <v>2379</v>
      </c>
      <c r="F521" s="85" t="s">
        <v>3023</v>
      </c>
      <c r="G521" s="104" t="s">
        <v>3159</v>
      </c>
      <c r="H521" s="61" t="s">
        <v>3559</v>
      </c>
      <c r="J521" s="63" t="str">
        <f t="shared" si="70"/>
        <v>IC.EV.240113</v>
      </c>
      <c r="K521" s="61" t="s">
        <v>2379</v>
      </c>
      <c r="L521" s="167" t="str">
        <f t="shared" si="69"/>
        <v>Femostop off</v>
      </c>
      <c r="M521" s="168" t="str">
        <f t="shared" si="71"/>
        <v>PI.IC.EV.240113.01</v>
      </c>
      <c r="N521" s="168"/>
      <c r="O521" s="168" t="str">
        <f t="shared" si="72"/>
        <v>PH.IC.EV.240113.01</v>
      </c>
      <c r="Q521" s="168" t="str">
        <f t="shared" si="73"/>
        <v>CL.IC.EV.240113.01</v>
      </c>
    </row>
    <row r="522" spans="1:17" s="167" customFormat="1" ht="15" customHeight="1">
      <c r="A522" s="167" t="s">
        <v>3109</v>
      </c>
      <c r="C522" s="61" t="s">
        <v>3025</v>
      </c>
      <c r="E522" s="61" t="s">
        <v>2379</v>
      </c>
      <c r="F522" s="85" t="s">
        <v>3023</v>
      </c>
      <c r="G522" s="104" t="s">
        <v>3160</v>
      </c>
      <c r="H522" s="61" t="s">
        <v>3161</v>
      </c>
      <c r="J522" s="63" t="str">
        <f t="shared" si="70"/>
        <v>IC.EV.240114</v>
      </c>
      <c r="K522" s="61" t="s">
        <v>2379</v>
      </c>
      <c r="L522" s="167" t="str">
        <f t="shared" si="69"/>
        <v>Staples removed</v>
      </c>
      <c r="M522" s="168" t="str">
        <f t="shared" si="71"/>
        <v>PI.IC.EV.240114.01</v>
      </c>
      <c r="N522" s="168"/>
      <c r="O522" s="168" t="str">
        <f t="shared" si="72"/>
        <v>PH.IC.EV.240114.01</v>
      </c>
      <c r="Q522" s="168" t="str">
        <f t="shared" si="73"/>
        <v>CL.IC.EV.240114.01</v>
      </c>
    </row>
    <row r="523" spans="1:17" s="167" customFormat="1" ht="15" customHeight="1">
      <c r="A523" s="167" t="s">
        <v>3109</v>
      </c>
      <c r="C523" s="61" t="s">
        <v>3025</v>
      </c>
      <c r="E523" s="61" t="s">
        <v>2379</v>
      </c>
      <c r="F523" s="85" t="s">
        <v>3023</v>
      </c>
      <c r="G523" s="104" t="s">
        <v>3162</v>
      </c>
      <c r="H523" s="61" t="s">
        <v>7456</v>
      </c>
      <c r="J523" s="63" t="str">
        <f t="shared" si="70"/>
        <v>IC.EV.240115</v>
      </c>
      <c r="K523" s="61" t="s">
        <v>2379</v>
      </c>
      <c r="L523" s="167" t="str">
        <f t="shared" si="69"/>
        <v>Sutures removed</v>
      </c>
      <c r="M523" s="168" t="str">
        <f t="shared" si="71"/>
        <v>PI.IC.EV.240115.01</v>
      </c>
      <c r="N523" s="168"/>
      <c r="O523" s="168" t="str">
        <f t="shared" si="72"/>
        <v>PH.IC.EV.240115.01</v>
      </c>
      <c r="Q523" s="168" t="str">
        <f t="shared" si="73"/>
        <v>CL.IC.EV.240115.01</v>
      </c>
    </row>
    <row r="524" spans="1:17" s="167" customFormat="1" ht="15" customHeight="1">
      <c r="A524" s="167" t="s">
        <v>3109</v>
      </c>
      <c r="C524" s="61" t="s">
        <v>3025</v>
      </c>
      <c r="E524" s="61" t="s">
        <v>2379</v>
      </c>
      <c r="F524" s="85" t="s">
        <v>3023</v>
      </c>
      <c r="G524" s="104" t="s">
        <v>3430</v>
      </c>
      <c r="H524" s="61" t="s">
        <v>7863</v>
      </c>
      <c r="J524" s="63" t="str">
        <f t="shared" si="70"/>
        <v>IC.EV.240116</v>
      </c>
      <c r="K524" s="61" t="s">
        <v>2379</v>
      </c>
      <c r="L524" s="167" t="str">
        <f t="shared" si="69"/>
        <v>A-line cath/tip intact</v>
      </c>
      <c r="M524" s="168" t="str">
        <f t="shared" si="71"/>
        <v>PI.IC.EV.240116.01</v>
      </c>
      <c r="N524" s="168"/>
      <c r="O524" s="168" t="str">
        <f t="shared" si="72"/>
        <v>PH.IC.EV.240116.01</v>
      </c>
      <c r="Q524" s="168" t="str">
        <f t="shared" si="73"/>
        <v>CL.IC.EV.240116.01</v>
      </c>
    </row>
    <row r="525" spans="1:17" s="167" customFormat="1" ht="15" customHeight="1">
      <c r="A525" s="167" t="s">
        <v>3109</v>
      </c>
      <c r="C525" s="61" t="s">
        <v>3025</v>
      </c>
      <c r="E525" s="61" t="s">
        <v>2379</v>
      </c>
      <c r="F525" s="85" t="s">
        <v>3023</v>
      </c>
      <c r="G525" s="104" t="s">
        <v>3431</v>
      </c>
      <c r="H525" s="61" t="s">
        <v>6777</v>
      </c>
      <c r="J525" s="63" t="str">
        <f t="shared" si="70"/>
        <v>IC.EV.240117</v>
      </c>
      <c r="K525" s="61" t="s">
        <v>2379</v>
      </c>
      <c r="L525" s="167" t="str">
        <f t="shared" si="69"/>
        <v>Pressure applied hemostasis achieved</v>
      </c>
      <c r="M525" s="168" t="str">
        <f t="shared" si="71"/>
        <v>PI.IC.EV.240117.01</v>
      </c>
      <c r="N525" s="168"/>
      <c r="O525" s="168" t="str">
        <f t="shared" si="72"/>
        <v>PH.IC.EV.240117.01</v>
      </c>
      <c r="Q525" s="168" t="str">
        <f t="shared" si="73"/>
        <v>CL.IC.EV.240117.01</v>
      </c>
    </row>
    <row r="526" spans="1:17" s="167" customFormat="1" ht="15" customHeight="1">
      <c r="A526" s="167" t="s">
        <v>3109</v>
      </c>
      <c r="C526" s="61" t="s">
        <v>3025</v>
      </c>
      <c r="E526" s="61" t="s">
        <v>2379</v>
      </c>
      <c r="F526" s="85" t="s">
        <v>3023</v>
      </c>
      <c r="G526" s="104" t="s">
        <v>3139</v>
      </c>
      <c r="H526" s="61" t="s">
        <v>7866</v>
      </c>
      <c r="J526" s="63" t="str">
        <f t="shared" si="70"/>
        <v>IC.EV.240118</v>
      </c>
      <c r="K526" s="61" t="s">
        <v>2379</v>
      </c>
      <c r="L526" s="167" t="str">
        <f t="shared" si="69"/>
        <v>Sterile dressing applied</v>
      </c>
      <c r="M526" s="168" t="str">
        <f t="shared" si="71"/>
        <v>PI.IC.EV.240118.01</v>
      </c>
      <c r="N526" s="168"/>
      <c r="O526" s="168" t="str">
        <f t="shared" si="72"/>
        <v>PH.IC.EV.240118.01</v>
      </c>
      <c r="Q526" s="168" t="str">
        <f t="shared" si="73"/>
        <v>CL.IC.EV.240118.01</v>
      </c>
    </row>
    <row r="527" spans="1:17" s="167" customFormat="1" ht="15" customHeight="1">
      <c r="A527" s="167" t="s">
        <v>3109</v>
      </c>
      <c r="C527" s="61" t="s">
        <v>3025</v>
      </c>
      <c r="D527" s="167" t="s">
        <v>3163</v>
      </c>
      <c r="E527" s="61" t="s">
        <v>4192</v>
      </c>
      <c r="F527" s="85" t="s">
        <v>3023</v>
      </c>
      <c r="G527" s="104" t="s">
        <v>3079</v>
      </c>
      <c r="H527" s="61" t="s">
        <v>2379</v>
      </c>
      <c r="J527" s="63" t="str">
        <f t="shared" si="70"/>
        <v>IC.EV.240201</v>
      </c>
      <c r="K527" s="61" t="s">
        <v>2379</v>
      </c>
      <c r="L527" s="167" t="str">
        <f t="shared" si="69"/>
        <v>Catheter tip sent for culture: specify</v>
      </c>
      <c r="M527" s="168" t="str">
        <f t="shared" si="71"/>
        <v>PI.IC.EV.240201.01</v>
      </c>
      <c r="N527" s="168"/>
      <c r="O527" s="168" t="str">
        <f t="shared" si="72"/>
        <v>PH.IC.EV.240201.01</v>
      </c>
      <c r="Q527" s="168" t="str">
        <f t="shared" si="73"/>
        <v>CL.IC.EV.240201.01</v>
      </c>
    </row>
    <row r="528" spans="1:17" s="167" customFormat="1" ht="15" customHeight="1">
      <c r="A528" s="167" t="s">
        <v>3109</v>
      </c>
      <c r="C528" s="61" t="s">
        <v>3025</v>
      </c>
      <c r="E528" s="61" t="s">
        <v>4192</v>
      </c>
      <c r="F528" s="85" t="s">
        <v>3023</v>
      </c>
      <c r="G528" s="104" t="s">
        <v>3202</v>
      </c>
      <c r="H528" s="61" t="s">
        <v>4192</v>
      </c>
      <c r="J528" s="63" t="str">
        <f t="shared" si="70"/>
        <v>IC.EV.240202</v>
      </c>
      <c r="K528" s="61" t="s">
        <v>2379</v>
      </c>
      <c r="L528" s="167" t="str">
        <f t="shared" si="69"/>
        <v>Blood cultures sent</v>
      </c>
      <c r="M528" s="168" t="str">
        <f t="shared" si="71"/>
        <v>PI.IC.EV.240202.01</v>
      </c>
      <c r="N528" s="168"/>
      <c r="O528" s="168" t="str">
        <f t="shared" si="72"/>
        <v>PH.IC.EV.240202.01</v>
      </c>
      <c r="Q528" s="168" t="str">
        <f t="shared" si="73"/>
        <v>CL.IC.EV.240202.01</v>
      </c>
    </row>
    <row r="529" spans="1:19" s="167" customFormat="1" ht="15" customHeight="1">
      <c r="A529" s="167" t="s">
        <v>3109</v>
      </c>
      <c r="B529" s="167" t="s">
        <v>2928</v>
      </c>
      <c r="C529" s="61" t="s">
        <v>2929</v>
      </c>
      <c r="D529" s="167" t="s">
        <v>2686</v>
      </c>
      <c r="E529" s="61" t="s">
        <v>2379</v>
      </c>
      <c r="F529" s="85" t="s">
        <v>2928</v>
      </c>
      <c r="G529" s="104" t="s">
        <v>2688</v>
      </c>
      <c r="H529" s="61" t="s">
        <v>2379</v>
      </c>
      <c r="J529" s="63" t="str">
        <f t="shared" si="70"/>
        <v>IC.EV.250101</v>
      </c>
      <c r="K529" s="61" t="s">
        <v>12430</v>
      </c>
      <c r="L529" s="167" t="str">
        <f t="shared" si="69"/>
        <v>Uninterrupted period of sleep - specify</v>
      </c>
      <c r="M529" s="168" t="str">
        <f t="shared" si="71"/>
        <v>PI.IC.EV.250101.02</v>
      </c>
      <c r="N529" s="168"/>
      <c r="O529" s="168" t="str">
        <f t="shared" si="72"/>
        <v>PH.IC.EV.250101.02</v>
      </c>
      <c r="Q529" s="168" t="str">
        <f t="shared" si="73"/>
        <v>CL.IC.EV.250101.02</v>
      </c>
      <c r="R529" s="167" t="s">
        <v>4415</v>
      </c>
      <c r="S529" s="167">
        <v>172</v>
      </c>
    </row>
    <row r="530" spans="1:19" s="167" customFormat="1" ht="15" customHeight="1">
      <c r="A530" s="167" t="s">
        <v>3452</v>
      </c>
      <c r="C530" s="61" t="s">
        <v>5849</v>
      </c>
      <c r="D530" s="167" t="s">
        <v>2689</v>
      </c>
      <c r="E530" s="61" t="s">
        <v>12430</v>
      </c>
      <c r="F530" s="85" t="s">
        <v>2690</v>
      </c>
      <c r="G530" s="104" t="s">
        <v>2691</v>
      </c>
      <c r="H530" s="61" t="s">
        <v>12175</v>
      </c>
      <c r="J530" s="63" t="str">
        <f t="shared" si="70"/>
        <v>IC.EV.250201</v>
      </c>
      <c r="K530" s="61" t="s">
        <v>12430</v>
      </c>
      <c r="L530" s="167" t="str">
        <f t="shared" ref="L530:L594" si="74">G530</f>
        <v>Lights out in hall 10pm-6am</v>
      </c>
      <c r="M530" s="168" t="str">
        <f t="shared" si="71"/>
        <v>PI.IC.EV.250201.02</v>
      </c>
      <c r="N530" s="168"/>
      <c r="O530" s="168" t="str">
        <f t="shared" si="72"/>
        <v>PH.IC.EV.250201.02</v>
      </c>
      <c r="Q530" s="168" t="str">
        <f t="shared" si="73"/>
        <v>CL.IC.EV.250201.02</v>
      </c>
      <c r="R530" s="167" t="s">
        <v>12465</v>
      </c>
      <c r="S530" s="167">
        <v>172</v>
      </c>
    </row>
    <row r="531" spans="1:19" s="167" customFormat="1" ht="15" customHeight="1">
      <c r="A531" s="167" t="s">
        <v>3274</v>
      </c>
      <c r="C531" s="61" t="s">
        <v>5849</v>
      </c>
      <c r="E531" s="61" t="s">
        <v>12182</v>
      </c>
      <c r="F531" s="85" t="s">
        <v>2692</v>
      </c>
      <c r="G531" s="104" t="s">
        <v>2819</v>
      </c>
      <c r="H531" s="61" t="s">
        <v>12182</v>
      </c>
      <c r="J531" s="63" t="str">
        <f t="shared" si="70"/>
        <v>IC.EV.250202</v>
      </c>
      <c r="K531" s="61" t="s">
        <v>12182</v>
      </c>
      <c r="L531" s="167" t="str">
        <f t="shared" si="74"/>
        <v>Turn off lights in patient room by 11pm</v>
      </c>
      <c r="M531" s="168" t="str">
        <f t="shared" si="71"/>
        <v>PI.IC.EV.250202.02</v>
      </c>
      <c r="N531" s="168"/>
      <c r="O531" s="168" t="str">
        <f t="shared" si="72"/>
        <v>PH.IC.EV.250202.02</v>
      </c>
      <c r="Q531" s="168" t="str">
        <f t="shared" si="73"/>
        <v>CL.IC.EV.250202.02</v>
      </c>
      <c r="R531" s="167" t="s">
        <v>4415</v>
      </c>
      <c r="S531" s="167">
        <v>172</v>
      </c>
    </row>
    <row r="532" spans="1:19" s="167" customFormat="1" ht="15" customHeight="1">
      <c r="A532" s="167" t="s">
        <v>3274</v>
      </c>
      <c r="C532" s="61" t="s">
        <v>5849</v>
      </c>
      <c r="E532" s="61" t="s">
        <v>12182</v>
      </c>
      <c r="F532" s="85" t="s">
        <v>2692</v>
      </c>
      <c r="G532" s="104" t="s">
        <v>2820</v>
      </c>
      <c r="H532" s="61" t="s">
        <v>12592</v>
      </c>
      <c r="J532" s="63" t="str">
        <f t="shared" si="70"/>
        <v>IC.EV.250203</v>
      </c>
      <c r="K532" s="61" t="s">
        <v>12182</v>
      </c>
      <c r="L532" s="167" t="str">
        <f t="shared" si="74"/>
        <v>Use flashlights or the dimmer switch light in patient rooms at night</v>
      </c>
      <c r="M532" s="168" t="str">
        <f t="shared" si="71"/>
        <v>PI.IC.EV.250203.02</v>
      </c>
      <c r="N532" s="168"/>
      <c r="O532" s="168" t="str">
        <f t="shared" si="72"/>
        <v>PH.IC.EV.250203.02</v>
      </c>
      <c r="Q532" s="168" t="str">
        <f t="shared" si="73"/>
        <v>CL.IC.EV.250203.02</v>
      </c>
      <c r="R532" s="167" t="s">
        <v>4415</v>
      </c>
      <c r="S532" s="167">
        <v>172</v>
      </c>
    </row>
    <row r="533" spans="1:19" s="167" customFormat="1" ht="15" customHeight="1">
      <c r="A533" s="167" t="s">
        <v>3274</v>
      </c>
      <c r="C533" s="61" t="s">
        <v>5849</v>
      </c>
      <c r="E533" s="61" t="s">
        <v>12182</v>
      </c>
      <c r="F533" s="85" t="s">
        <v>2692</v>
      </c>
      <c r="G533" s="104" t="s">
        <v>3180</v>
      </c>
      <c r="H533" s="61" t="s">
        <v>12594</v>
      </c>
      <c r="J533" s="63" t="str">
        <f t="shared" si="70"/>
        <v>IC.EV.250204</v>
      </c>
      <c r="K533" s="61" t="s">
        <v>12182</v>
      </c>
      <c r="L533" s="167" t="str">
        <f t="shared" si="74"/>
        <v>Close blinds in patient room to hallway and outside</v>
      </c>
      <c r="M533" s="168" t="str">
        <f t="shared" si="71"/>
        <v>PI.IC.EV.250204.02</v>
      </c>
      <c r="N533" s="168"/>
      <c r="O533" s="168" t="str">
        <f t="shared" si="72"/>
        <v>PH.IC.EV.250204.02</v>
      </c>
      <c r="Q533" s="168" t="str">
        <f t="shared" si="73"/>
        <v>CL.IC.EV.250204.02</v>
      </c>
      <c r="R533" s="167" t="s">
        <v>4415</v>
      </c>
      <c r="S533" s="167">
        <v>172</v>
      </c>
    </row>
    <row r="534" spans="1:19" s="167" customFormat="1" ht="15" customHeight="1">
      <c r="A534" s="167" t="s">
        <v>3274</v>
      </c>
      <c r="C534" s="61" t="s">
        <v>5849</v>
      </c>
      <c r="D534" s="167" t="s">
        <v>3181</v>
      </c>
      <c r="E534" s="61" t="s">
        <v>12592</v>
      </c>
      <c r="F534" s="85" t="s">
        <v>2692</v>
      </c>
      <c r="G534" s="104" t="s">
        <v>3182</v>
      </c>
      <c r="H534" s="61" t="s">
        <v>2379</v>
      </c>
      <c r="J534" s="63" t="str">
        <f t="shared" si="70"/>
        <v>IC.EV.250301</v>
      </c>
      <c r="K534" s="61" t="s">
        <v>12182</v>
      </c>
      <c r="L534" s="167" t="str">
        <f t="shared" si="74"/>
        <v>Turn off TV</v>
      </c>
      <c r="M534" s="168" t="str">
        <f t="shared" si="71"/>
        <v>PI.IC.EV.250301.02</v>
      </c>
      <c r="N534" s="168"/>
      <c r="O534" s="168" t="str">
        <f t="shared" si="72"/>
        <v>PH.IC.EV.250301.02</v>
      </c>
      <c r="Q534" s="168" t="str">
        <f t="shared" si="73"/>
        <v>CL.IC.EV.250301.02</v>
      </c>
      <c r="R534" s="167" t="s">
        <v>4415</v>
      </c>
      <c r="S534" s="167">
        <v>172</v>
      </c>
    </row>
    <row r="535" spans="1:19" s="167" customFormat="1" ht="15" customHeight="1">
      <c r="A535" s="167" t="s">
        <v>3274</v>
      </c>
      <c r="C535" s="61" t="s">
        <v>5849</v>
      </c>
      <c r="E535" s="61" t="s">
        <v>12592</v>
      </c>
      <c r="F535" s="85" t="s">
        <v>2692</v>
      </c>
      <c r="G535" s="104" t="s">
        <v>3304</v>
      </c>
      <c r="H535" s="61" t="s">
        <v>12182</v>
      </c>
      <c r="J535" s="63" t="str">
        <f t="shared" si="70"/>
        <v>IC.EV.250302</v>
      </c>
      <c r="K535" s="61" t="s">
        <v>12182</v>
      </c>
      <c r="L535" s="167" t="str">
        <f t="shared" si="74"/>
        <v>Offer patient ear plugs</v>
      </c>
      <c r="M535" s="168" t="str">
        <f t="shared" si="71"/>
        <v>PI.IC.EV.250302.02</v>
      </c>
      <c r="N535" s="168"/>
      <c r="O535" s="168" t="str">
        <f t="shared" si="72"/>
        <v>PH.IC.EV.250302.02</v>
      </c>
      <c r="Q535" s="168" t="str">
        <f t="shared" si="73"/>
        <v>CL.IC.EV.250302.02</v>
      </c>
      <c r="R535" s="167" t="s">
        <v>4415</v>
      </c>
      <c r="S535" s="167">
        <v>172</v>
      </c>
    </row>
    <row r="536" spans="1:19" s="167" customFormat="1" ht="15" customHeight="1">
      <c r="A536" s="167" t="s">
        <v>3274</v>
      </c>
      <c r="C536" s="61" t="s">
        <v>5849</v>
      </c>
      <c r="E536" s="61" t="s">
        <v>12592</v>
      </c>
      <c r="F536" s="85" t="s">
        <v>2692</v>
      </c>
      <c r="G536" s="104" t="s">
        <v>3189</v>
      </c>
      <c r="H536" s="61" t="s">
        <v>12592</v>
      </c>
      <c r="J536" s="63" t="str">
        <f t="shared" si="70"/>
        <v>IC.EV.250303</v>
      </c>
      <c r="K536" s="61" t="s">
        <v>12182</v>
      </c>
      <c r="L536" s="167" t="str">
        <f t="shared" si="74"/>
        <v>Turn off all equipment not use</v>
      </c>
      <c r="M536" s="168" t="str">
        <f t="shared" si="71"/>
        <v>PI.IC.EV.250303.02</v>
      </c>
      <c r="N536" s="168"/>
      <c r="O536" s="168" t="str">
        <f t="shared" si="72"/>
        <v>PH.IC.EV.250303.02</v>
      </c>
      <c r="Q536" s="168" t="str">
        <f t="shared" si="73"/>
        <v>CL.IC.EV.250303.02</v>
      </c>
      <c r="R536" s="167" t="s">
        <v>4415</v>
      </c>
      <c r="S536" s="167">
        <v>172</v>
      </c>
    </row>
    <row r="537" spans="1:19" s="167" customFormat="1" ht="15" customHeight="1">
      <c r="A537" s="167" t="s">
        <v>3274</v>
      </c>
      <c r="C537" s="61" t="s">
        <v>5849</v>
      </c>
      <c r="E537" s="61" t="s">
        <v>12592</v>
      </c>
      <c r="F537" s="85" t="s">
        <v>2692</v>
      </c>
      <c r="G537" s="104" t="s">
        <v>3190</v>
      </c>
      <c r="H537" s="61" t="s">
        <v>12594</v>
      </c>
      <c r="J537" s="63" t="str">
        <f t="shared" si="70"/>
        <v>IC.EV.250304</v>
      </c>
      <c r="K537" s="61" t="s">
        <v>12182</v>
      </c>
      <c r="L537" s="167" t="str">
        <f t="shared" si="74"/>
        <v>Move all equipment as far away as possible from the patient</v>
      </c>
      <c r="M537" s="168" t="str">
        <f t="shared" si="71"/>
        <v>PI.IC.EV.250304.02</v>
      </c>
      <c r="N537" s="168"/>
      <c r="O537" s="168" t="str">
        <f t="shared" si="72"/>
        <v>PH.IC.EV.250304.02</v>
      </c>
      <c r="Q537" s="168" t="str">
        <f t="shared" si="73"/>
        <v>CL.IC.EV.250304.02</v>
      </c>
      <c r="R537" s="167" t="s">
        <v>4415</v>
      </c>
      <c r="S537" s="167">
        <v>172</v>
      </c>
    </row>
    <row r="538" spans="1:19" s="167" customFormat="1" ht="15" customHeight="1">
      <c r="A538" s="167" t="s">
        <v>3274</v>
      </c>
      <c r="C538" s="61" t="s">
        <v>5849</v>
      </c>
      <c r="E538" s="61" t="s">
        <v>12592</v>
      </c>
      <c r="F538" s="85" t="s">
        <v>2692</v>
      </c>
      <c r="G538" s="104" t="s">
        <v>3069</v>
      </c>
      <c r="H538" s="61" t="s">
        <v>6291</v>
      </c>
      <c r="J538" s="63" t="str">
        <f t="shared" si="70"/>
        <v>IC.EV.250305</v>
      </c>
      <c r="K538" s="61" t="s">
        <v>12182</v>
      </c>
      <c r="L538" s="167" t="str">
        <f t="shared" si="74"/>
        <v>Decrease alarm volumes to safest low level in patient rooms and hallway</v>
      </c>
      <c r="M538" s="168" t="str">
        <f t="shared" si="71"/>
        <v>PI.IC.EV.250305.02</v>
      </c>
      <c r="N538" s="168"/>
      <c r="O538" s="168" t="str">
        <f t="shared" si="72"/>
        <v>PH.IC.EV.250305.02</v>
      </c>
      <c r="Q538" s="168" t="str">
        <f t="shared" si="73"/>
        <v>CL.IC.EV.250305.02</v>
      </c>
      <c r="R538" s="167" t="s">
        <v>4415</v>
      </c>
      <c r="S538" s="167">
        <v>172</v>
      </c>
    </row>
    <row r="539" spans="1:19" s="167" customFormat="1" ht="15" customHeight="1">
      <c r="A539" s="167" t="s">
        <v>3274</v>
      </c>
      <c r="C539" s="61" t="s">
        <v>5849</v>
      </c>
      <c r="E539" s="61" t="s">
        <v>12592</v>
      </c>
      <c r="F539" s="85" t="s">
        <v>2692</v>
      </c>
      <c r="G539" s="104" t="s">
        <v>3073</v>
      </c>
      <c r="H539" s="61" t="s">
        <v>6988</v>
      </c>
      <c r="J539" s="63" t="str">
        <f t="shared" si="70"/>
        <v>IC.EV.250306</v>
      </c>
      <c r="K539" s="61" t="s">
        <v>12182</v>
      </c>
      <c r="L539" s="167" t="str">
        <f t="shared" si="74"/>
        <v>Adjust alarm levels appropriately/problem solve reason for alarm</v>
      </c>
      <c r="M539" s="168" t="str">
        <f t="shared" si="71"/>
        <v>PI.IC.EV.250306.02</v>
      </c>
      <c r="N539" s="168"/>
      <c r="O539" s="168" t="str">
        <f t="shared" si="72"/>
        <v>PH.IC.EV.250306.02</v>
      </c>
      <c r="Q539" s="168" t="str">
        <f t="shared" si="73"/>
        <v>CL.IC.EV.250306.02</v>
      </c>
      <c r="R539" s="167" t="s">
        <v>4415</v>
      </c>
      <c r="S539" s="167">
        <v>172</v>
      </c>
    </row>
    <row r="540" spans="1:19" s="167" customFormat="1" ht="15" customHeight="1">
      <c r="A540" s="167" t="s">
        <v>3274</v>
      </c>
      <c r="C540" s="61" t="s">
        <v>5849</v>
      </c>
      <c r="E540" s="61" t="s">
        <v>12592</v>
      </c>
      <c r="F540" s="85" t="s">
        <v>2692</v>
      </c>
      <c r="G540" s="104" t="s">
        <v>2844</v>
      </c>
      <c r="H540" s="61" t="s">
        <v>6317</v>
      </c>
      <c r="J540" s="63" t="str">
        <f t="shared" si="70"/>
        <v>IC.EV.250307</v>
      </c>
      <c r="K540" s="61" t="s">
        <v>12182</v>
      </c>
      <c r="L540" s="167" t="str">
        <f t="shared" si="74"/>
        <v>Personal phone calls will not be placed through to patient room during nap time 1-4 pm and sleep time 10pm-6am</v>
      </c>
      <c r="M540" s="168" t="str">
        <f t="shared" si="71"/>
        <v>PI.IC.EV.250307.02</v>
      </c>
      <c r="N540" s="168"/>
      <c r="O540" s="168" t="str">
        <f t="shared" si="72"/>
        <v>PH.IC.EV.250307.02</v>
      </c>
      <c r="Q540" s="168" t="str">
        <f t="shared" si="73"/>
        <v>CL.IC.EV.250307.02</v>
      </c>
      <c r="R540" s="167" t="s">
        <v>4415</v>
      </c>
      <c r="S540" s="167">
        <v>172</v>
      </c>
    </row>
    <row r="541" spans="1:19" s="167" customFormat="1" ht="15" customHeight="1">
      <c r="A541" s="167" t="s">
        <v>3274</v>
      </c>
      <c r="C541" s="61" t="s">
        <v>5849</v>
      </c>
      <c r="E541" s="61" t="s">
        <v>12592</v>
      </c>
      <c r="F541" s="85" t="s">
        <v>2692</v>
      </c>
      <c r="G541" s="104" t="s">
        <v>2964</v>
      </c>
      <c r="H541" s="61" t="s">
        <v>3574</v>
      </c>
      <c r="J541" s="63" t="str">
        <f t="shared" si="70"/>
        <v>IC.EV.250308</v>
      </c>
      <c r="K541" s="61" t="s">
        <v>12182</v>
      </c>
      <c r="L541" s="167" t="str">
        <f t="shared" si="74"/>
        <v>Keep voice levels to a minimum and avoid talking in front of patient doors</v>
      </c>
      <c r="M541" s="168" t="str">
        <f t="shared" si="71"/>
        <v>PI.IC.EV.250308.02</v>
      </c>
      <c r="N541" s="168"/>
      <c r="O541" s="168" t="str">
        <f t="shared" si="72"/>
        <v>PH.IC.EV.250308.02</v>
      </c>
      <c r="Q541" s="168" t="str">
        <f t="shared" si="73"/>
        <v>CL.IC.EV.250308.02</v>
      </c>
      <c r="R541" s="167" t="s">
        <v>4415</v>
      </c>
      <c r="S541" s="167">
        <v>172</v>
      </c>
    </row>
    <row r="542" spans="1:19" s="167" customFormat="1" ht="15" customHeight="1">
      <c r="A542" s="167" t="s">
        <v>3274</v>
      </c>
      <c r="C542" s="61" t="s">
        <v>5849</v>
      </c>
      <c r="D542" s="167" t="s">
        <v>2965</v>
      </c>
      <c r="E542" s="61" t="s">
        <v>12594</v>
      </c>
      <c r="F542" s="85" t="s">
        <v>2692</v>
      </c>
      <c r="G542" s="104" t="s">
        <v>2966</v>
      </c>
      <c r="H542" s="61" t="s">
        <v>2379</v>
      </c>
      <c r="J542" s="63" t="str">
        <f t="shared" si="70"/>
        <v>IC.EV.250401</v>
      </c>
      <c r="K542" s="61" t="s">
        <v>12182</v>
      </c>
      <c r="L542" s="167" t="str">
        <f t="shared" si="74"/>
        <v>Guided imagery</v>
      </c>
      <c r="M542" s="168" t="str">
        <f t="shared" si="71"/>
        <v>PI.IC.EV.250401.02</v>
      </c>
      <c r="N542" s="168"/>
      <c r="O542" s="168" t="str">
        <f t="shared" si="72"/>
        <v>PH.IC.EV.250401.02</v>
      </c>
      <c r="Q542" s="168" t="str">
        <f t="shared" si="73"/>
        <v>CL.IC.EV.250401.02</v>
      </c>
      <c r="R542" s="167" t="s">
        <v>4415</v>
      </c>
      <c r="S542" s="167">
        <v>172</v>
      </c>
    </row>
    <row r="543" spans="1:19" s="167" customFormat="1" ht="15" customHeight="1">
      <c r="A543" s="167" t="s">
        <v>3274</v>
      </c>
      <c r="C543" s="61" t="s">
        <v>5849</v>
      </c>
      <c r="E543" s="61" t="s">
        <v>12594</v>
      </c>
      <c r="F543" s="85" t="s">
        <v>2692</v>
      </c>
      <c r="G543" s="104" t="s">
        <v>2967</v>
      </c>
      <c r="H543" s="61" t="s">
        <v>12182</v>
      </c>
      <c r="J543" s="63" t="str">
        <f t="shared" si="70"/>
        <v>IC.EV.250402</v>
      </c>
      <c r="K543" s="61" t="s">
        <v>12182</v>
      </c>
      <c r="L543" s="167" t="str">
        <f t="shared" si="74"/>
        <v>Music therapy/white noise</v>
      </c>
      <c r="M543" s="168" t="str">
        <f t="shared" si="71"/>
        <v>PI.IC.EV.250402.02</v>
      </c>
      <c r="N543" s="168"/>
      <c r="O543" s="168" t="str">
        <f t="shared" si="72"/>
        <v>PH.IC.EV.250402.02</v>
      </c>
      <c r="Q543" s="168" t="str">
        <f t="shared" si="73"/>
        <v>CL.IC.EV.250402.02</v>
      </c>
      <c r="R543" s="167" t="s">
        <v>4415</v>
      </c>
      <c r="S543" s="167">
        <v>172</v>
      </c>
    </row>
    <row r="544" spans="1:19" s="167" customFormat="1" ht="15" customHeight="1">
      <c r="A544" s="167" t="s">
        <v>3274</v>
      </c>
      <c r="C544" s="61" t="s">
        <v>5849</v>
      </c>
      <c r="E544" s="61" t="s">
        <v>12594</v>
      </c>
      <c r="F544" s="85" t="s">
        <v>2692</v>
      </c>
      <c r="G544" s="104" t="s">
        <v>2968</v>
      </c>
      <c r="H544" s="61" t="s">
        <v>12592</v>
      </c>
      <c r="J544" s="63" t="str">
        <f t="shared" si="70"/>
        <v>IC.EV.250403</v>
      </c>
      <c r="K544" s="61" t="s">
        <v>12182</v>
      </c>
      <c r="L544" s="167" t="str">
        <f t="shared" si="74"/>
        <v>Bedtime baths or back rub</v>
      </c>
      <c r="M544" s="168" t="str">
        <f t="shared" si="71"/>
        <v>PI.IC.EV.250403.02</v>
      </c>
      <c r="N544" s="168"/>
      <c r="O544" s="168" t="str">
        <f t="shared" si="72"/>
        <v>PH.IC.EV.250403.02</v>
      </c>
      <c r="Q544" s="168" t="str">
        <f t="shared" si="73"/>
        <v>CL.IC.EV.250403.02</v>
      </c>
      <c r="R544" s="167" t="s">
        <v>4415</v>
      </c>
      <c r="S544" s="167">
        <v>172</v>
      </c>
    </row>
    <row r="545" spans="1:19" s="167" customFormat="1" ht="15" customHeight="1">
      <c r="A545" s="167" t="s">
        <v>3274</v>
      </c>
      <c r="C545" s="61" t="s">
        <v>5849</v>
      </c>
      <c r="E545" s="61" t="s">
        <v>12594</v>
      </c>
      <c r="F545" s="85" t="s">
        <v>2692</v>
      </c>
      <c r="G545" s="104" t="s">
        <v>2969</v>
      </c>
      <c r="H545" s="61" t="s">
        <v>12594</v>
      </c>
      <c r="J545" s="63" t="str">
        <f t="shared" si="70"/>
        <v>IC.EV.250404</v>
      </c>
      <c r="K545" s="61" t="s">
        <v>12182</v>
      </c>
      <c r="L545" s="167" t="str">
        <f t="shared" si="74"/>
        <v>Offer snack/warm milk/reduce caffeine intake in evening</v>
      </c>
      <c r="M545" s="168" t="str">
        <f t="shared" si="71"/>
        <v>PI.IC.EV.250404.02</v>
      </c>
      <c r="N545" s="168"/>
      <c r="O545" s="168" t="str">
        <f t="shared" si="72"/>
        <v>PH.IC.EV.250404.02</v>
      </c>
      <c r="Q545" s="168" t="str">
        <f t="shared" si="73"/>
        <v>CL.IC.EV.250404.02</v>
      </c>
      <c r="R545" s="167" t="s">
        <v>4415</v>
      </c>
      <c r="S545" s="167">
        <v>172</v>
      </c>
    </row>
    <row r="546" spans="1:19" s="167" customFormat="1" ht="15" customHeight="1">
      <c r="A546" s="167" t="s">
        <v>3274</v>
      </c>
      <c r="C546" s="61" t="s">
        <v>5849</v>
      </c>
      <c r="E546" s="61" t="s">
        <v>12594</v>
      </c>
      <c r="F546" s="85" t="s">
        <v>2692</v>
      </c>
      <c r="G546" s="104" t="s">
        <v>2970</v>
      </c>
      <c r="H546" s="61" t="s">
        <v>6291</v>
      </c>
      <c r="J546" s="63" t="str">
        <f t="shared" si="70"/>
        <v>IC.EV.250405</v>
      </c>
      <c r="K546" s="61" t="s">
        <v>12182</v>
      </c>
      <c r="L546" s="167" t="str">
        <f t="shared" si="74"/>
        <v>Offer heat/cold/massage</v>
      </c>
      <c r="M546" s="168" t="str">
        <f t="shared" si="71"/>
        <v>PI.IC.EV.250405.02</v>
      </c>
      <c r="N546" s="168"/>
      <c r="O546" s="168" t="str">
        <f t="shared" si="72"/>
        <v>PH.IC.EV.250405.02</v>
      </c>
      <c r="Q546" s="168" t="str">
        <f t="shared" si="73"/>
        <v>CL.IC.EV.250405.02</v>
      </c>
      <c r="R546" s="167" t="s">
        <v>4415</v>
      </c>
      <c r="S546" s="167">
        <v>172</v>
      </c>
    </row>
    <row r="547" spans="1:19" s="167" customFormat="1" ht="15" customHeight="1">
      <c r="A547" s="167" t="s">
        <v>3274</v>
      </c>
      <c r="C547" s="61" t="s">
        <v>5849</v>
      </c>
      <c r="E547" s="61" t="s">
        <v>12594</v>
      </c>
      <c r="F547" s="85" t="s">
        <v>2692</v>
      </c>
      <c r="G547" s="104" t="s">
        <v>2855</v>
      </c>
      <c r="H547" s="61" t="s">
        <v>6988</v>
      </c>
      <c r="J547" s="63" t="str">
        <f t="shared" si="70"/>
        <v>IC.EV.250406</v>
      </c>
      <c r="K547" s="61" t="s">
        <v>12182</v>
      </c>
      <c r="L547" s="167" t="str">
        <f t="shared" si="74"/>
        <v>Clean linens</v>
      </c>
      <c r="M547" s="168" t="str">
        <f t="shared" si="71"/>
        <v>PI.IC.EV.250406.02</v>
      </c>
      <c r="N547" s="168"/>
      <c r="O547" s="168" t="str">
        <f t="shared" si="72"/>
        <v>PH.IC.EV.250406.02</v>
      </c>
      <c r="Q547" s="168" t="str">
        <f t="shared" si="73"/>
        <v>CL.IC.EV.250406.02</v>
      </c>
      <c r="R547" s="167" t="s">
        <v>4415</v>
      </c>
      <c r="S547" s="167">
        <v>172</v>
      </c>
    </row>
    <row r="548" spans="1:19" s="167" customFormat="1" ht="15" customHeight="1">
      <c r="A548" s="167" t="s">
        <v>3274</v>
      </c>
      <c r="C548" s="61" t="s">
        <v>5849</v>
      </c>
      <c r="E548" s="61" t="s">
        <v>12594</v>
      </c>
      <c r="F548" s="85" t="s">
        <v>2692</v>
      </c>
      <c r="G548" s="104" t="s">
        <v>2974</v>
      </c>
      <c r="H548" s="61" t="s">
        <v>6317</v>
      </c>
      <c r="J548" s="63" t="str">
        <f t="shared" si="70"/>
        <v>IC.EV.250407</v>
      </c>
      <c r="K548" s="61" t="s">
        <v>12182</v>
      </c>
      <c r="L548" s="167" t="str">
        <f t="shared" si="74"/>
        <v>Comfortable positioning</v>
      </c>
      <c r="M548" s="168" t="str">
        <f t="shared" si="71"/>
        <v>PI.IC.EV.250407.02</v>
      </c>
      <c r="N548" s="168"/>
      <c r="O548" s="168" t="str">
        <f t="shared" si="72"/>
        <v>PH.IC.EV.250407.02</v>
      </c>
      <c r="Q548" s="168" t="str">
        <f t="shared" si="73"/>
        <v>CL.IC.EV.250407.02</v>
      </c>
      <c r="R548" s="167" t="s">
        <v>4415</v>
      </c>
      <c r="S548" s="167">
        <v>172</v>
      </c>
    </row>
    <row r="549" spans="1:19" s="167" customFormat="1" ht="15" customHeight="1">
      <c r="A549" s="167" t="s">
        <v>3274</v>
      </c>
      <c r="B549" s="167" t="s">
        <v>2975</v>
      </c>
      <c r="C549" s="61" t="s">
        <v>4249</v>
      </c>
      <c r="D549" s="167" t="s">
        <v>2975</v>
      </c>
      <c r="E549" s="61" t="s">
        <v>2379</v>
      </c>
      <c r="F549" s="85" t="s">
        <v>2976</v>
      </c>
      <c r="G549" s="104" t="s">
        <v>2977</v>
      </c>
      <c r="H549" s="61" t="s">
        <v>2379</v>
      </c>
      <c r="J549" s="63" t="str">
        <f t="shared" ref="J549:J621" si="75">CONCATENATE("IC.EV.",C549,E549,H549)</f>
        <v>IC.EV.260101</v>
      </c>
      <c r="K549" s="61" t="s">
        <v>2379</v>
      </c>
      <c r="L549" s="167" t="str">
        <f t="shared" si="74"/>
        <v>Agitation/restlessness noted</v>
      </c>
      <c r="M549" s="168" t="str">
        <f t="shared" ref="M549:M621" si="76">CONCATENATE("PI.",J549,".",K549)</f>
        <v>PI.IC.EV.260101.01</v>
      </c>
      <c r="N549" s="168"/>
      <c r="O549" s="168" t="str">
        <f t="shared" ref="O549:O621" si="77">CONCATENATE("PH.",J549,".",K549)</f>
        <v>PH.IC.EV.260101.01</v>
      </c>
      <c r="Q549" s="168" t="str">
        <f t="shared" ref="Q549:Q621" si="78">CONCATENATE("CL.",J549,".",K549)</f>
        <v>CL.IC.EV.260101.01</v>
      </c>
    </row>
    <row r="550" spans="1:19" s="167" customFormat="1" ht="15" customHeight="1">
      <c r="A550" s="167" t="s">
        <v>3274</v>
      </c>
      <c r="C550" s="61" t="s">
        <v>4249</v>
      </c>
      <c r="E550" s="61" t="s">
        <v>2379</v>
      </c>
      <c r="F550" s="85" t="s">
        <v>2976</v>
      </c>
      <c r="G550" s="104" t="s">
        <v>2978</v>
      </c>
      <c r="H550" s="61" t="s">
        <v>12182</v>
      </c>
      <c r="J550" s="63" t="str">
        <f t="shared" si="75"/>
        <v>IC.EV.260102</v>
      </c>
      <c r="K550" s="61" t="s">
        <v>2379</v>
      </c>
      <c r="L550" s="167" t="str">
        <f t="shared" si="74"/>
        <v>Apnea noted</v>
      </c>
      <c r="M550" s="168" t="str">
        <f t="shared" si="76"/>
        <v>PI.IC.EV.260102.01</v>
      </c>
      <c r="N550" s="168"/>
      <c r="O550" s="168" t="str">
        <f t="shared" si="77"/>
        <v>PH.IC.EV.260102.01</v>
      </c>
      <c r="Q550" s="168" t="str">
        <f t="shared" si="78"/>
        <v>CL.IC.EV.260102.01</v>
      </c>
    </row>
    <row r="551" spans="1:19" s="167" customFormat="1" ht="15" customHeight="1">
      <c r="A551" s="167" t="s">
        <v>3274</v>
      </c>
      <c r="C551" s="61" t="s">
        <v>4249</v>
      </c>
      <c r="E551" s="61" t="s">
        <v>2379</v>
      </c>
      <c r="F551" s="85" t="s">
        <v>2976</v>
      </c>
      <c r="G551" s="104" t="s">
        <v>2979</v>
      </c>
      <c r="H551" s="61" t="s">
        <v>12592</v>
      </c>
      <c r="J551" s="63" t="str">
        <f t="shared" si="75"/>
        <v>IC.EV.260103</v>
      </c>
      <c r="K551" s="61" t="s">
        <v>2379</v>
      </c>
      <c r="L551" s="167" t="str">
        <f t="shared" si="74"/>
        <v>Apnea test performed</v>
      </c>
      <c r="M551" s="168" t="str">
        <f t="shared" si="76"/>
        <v>PI.IC.EV.260103.01</v>
      </c>
      <c r="N551" s="168"/>
      <c r="O551" s="168" t="str">
        <f t="shared" si="77"/>
        <v>PH.IC.EV.260103.01</v>
      </c>
      <c r="Q551" s="168" t="str">
        <f t="shared" si="78"/>
        <v>CL.IC.EV.260103.01</v>
      </c>
    </row>
    <row r="552" spans="1:19" s="167" customFormat="1" ht="15" customHeight="1">
      <c r="A552" s="167" t="s">
        <v>3274</v>
      </c>
      <c r="C552" s="61" t="s">
        <v>4249</v>
      </c>
      <c r="E552" s="61" t="s">
        <v>2379</v>
      </c>
      <c r="F552" s="85" t="s">
        <v>2976</v>
      </c>
      <c r="G552" s="104" t="s">
        <v>2980</v>
      </c>
      <c r="H552" s="61" t="s">
        <v>12594</v>
      </c>
      <c r="J552" s="63" t="str">
        <f t="shared" si="75"/>
        <v>IC.EV.260104</v>
      </c>
      <c r="K552" s="61" t="s">
        <v>2379</v>
      </c>
      <c r="L552" s="167" t="str">
        <f t="shared" si="74"/>
        <v>Burr holes done at bedside</v>
      </c>
      <c r="M552" s="168" t="str">
        <f t="shared" si="76"/>
        <v>PI.IC.EV.260104.01</v>
      </c>
      <c r="N552" s="168"/>
      <c r="O552" s="168" t="str">
        <f t="shared" si="77"/>
        <v>PH.IC.EV.260104.01</v>
      </c>
      <c r="Q552" s="168" t="str">
        <f t="shared" si="78"/>
        <v>CL.IC.EV.260104.01</v>
      </c>
    </row>
    <row r="553" spans="1:19" s="167" customFormat="1" ht="15" customHeight="1">
      <c r="A553" s="167" t="s">
        <v>3274</v>
      </c>
      <c r="C553" s="61" t="s">
        <v>4249</v>
      </c>
      <c r="E553" s="61" t="s">
        <v>2379</v>
      </c>
      <c r="F553" s="85" t="s">
        <v>2976</v>
      </c>
      <c r="G553" s="104" t="s">
        <v>2981</v>
      </c>
      <c r="H553" s="61" t="s">
        <v>6291</v>
      </c>
      <c r="J553" s="63" t="str">
        <f t="shared" si="75"/>
        <v>IC.EV.260105</v>
      </c>
      <c r="K553" s="61" t="s">
        <v>2379</v>
      </c>
      <c r="L553" s="167" t="str">
        <f t="shared" si="74"/>
        <v>CSF sent for C&amp;S</v>
      </c>
      <c r="M553" s="168" t="str">
        <f t="shared" si="76"/>
        <v>PI.IC.EV.260105.01</v>
      </c>
      <c r="N553" s="168"/>
      <c r="O553" s="168" t="str">
        <f t="shared" si="77"/>
        <v>PH.IC.EV.260105.01</v>
      </c>
      <c r="Q553" s="168" t="str">
        <f t="shared" si="78"/>
        <v>CL.IC.EV.260105.01</v>
      </c>
    </row>
    <row r="554" spans="1:19" s="167" customFormat="1" ht="15" customHeight="1">
      <c r="A554" s="167" t="s">
        <v>3274</v>
      </c>
      <c r="C554" s="61" t="s">
        <v>4249</v>
      </c>
      <c r="E554" s="61" t="s">
        <v>2379</v>
      </c>
      <c r="F554" s="85" t="s">
        <v>2976</v>
      </c>
      <c r="G554" s="104" t="s">
        <v>2982</v>
      </c>
      <c r="H554" s="61" t="s">
        <v>6988</v>
      </c>
      <c r="J554" s="63" t="str">
        <f t="shared" si="75"/>
        <v>IC.EV.260106</v>
      </c>
      <c r="K554" s="61" t="s">
        <v>2379</v>
      </c>
      <c r="L554" s="167" t="str">
        <f t="shared" si="74"/>
        <v>Cerebral perfusion scan</v>
      </c>
      <c r="M554" s="168" t="str">
        <f t="shared" si="76"/>
        <v>PI.IC.EV.260106.01</v>
      </c>
      <c r="N554" s="168"/>
      <c r="O554" s="168" t="str">
        <f t="shared" si="77"/>
        <v>PH.IC.EV.260106.01</v>
      </c>
      <c r="Q554" s="168" t="str">
        <f t="shared" si="78"/>
        <v>CL.IC.EV.260106.01</v>
      </c>
    </row>
    <row r="555" spans="1:19" s="167" customFormat="1" ht="15" customHeight="1">
      <c r="A555" s="167" t="s">
        <v>3274</v>
      </c>
      <c r="C555" s="61" t="s">
        <v>4249</v>
      </c>
      <c r="E555" s="61" t="s">
        <v>2379</v>
      </c>
      <c r="F555" s="85" t="s">
        <v>2976</v>
      </c>
      <c r="G555" s="104" t="s">
        <v>2868</v>
      </c>
      <c r="H555" s="61" t="s">
        <v>6317</v>
      </c>
      <c r="J555" s="63" t="str">
        <f t="shared" si="75"/>
        <v>IC.EV.260107</v>
      </c>
      <c r="K555" s="61" t="s">
        <v>2379</v>
      </c>
      <c r="L555" s="167" t="str">
        <f t="shared" si="74"/>
        <v>Change in pupils noted:</v>
      </c>
      <c r="M555" s="168" t="str">
        <f t="shared" si="76"/>
        <v>PI.IC.EV.260107.01</v>
      </c>
      <c r="N555" s="168"/>
      <c r="O555" s="168" t="str">
        <f t="shared" si="77"/>
        <v>PH.IC.EV.260107.01</v>
      </c>
      <c r="Q555" s="168" t="str">
        <f t="shared" si="78"/>
        <v>CL.IC.EV.260107.01</v>
      </c>
    </row>
    <row r="556" spans="1:19" s="167" customFormat="1" ht="15" customHeight="1">
      <c r="A556" s="167" t="s">
        <v>3274</v>
      </c>
      <c r="C556" s="61" t="s">
        <v>4249</v>
      </c>
      <c r="E556" s="61" t="s">
        <v>2379</v>
      </c>
      <c r="F556" s="85" t="s">
        <v>2976</v>
      </c>
      <c r="G556" s="104" t="s">
        <v>3096</v>
      </c>
      <c r="H556" s="61" t="s">
        <v>3574</v>
      </c>
      <c r="J556" s="63" t="str">
        <f t="shared" si="75"/>
        <v>IC.EV.260108</v>
      </c>
      <c r="K556" s="61" t="s">
        <v>2379</v>
      </c>
      <c r="L556" s="167" t="str">
        <f t="shared" si="74"/>
        <v>Change in seizure activity noted</v>
      </c>
      <c r="M556" s="168" t="str">
        <f t="shared" si="76"/>
        <v>PI.IC.EV.260108.01</v>
      </c>
      <c r="N556" s="168"/>
      <c r="O556" s="168" t="str">
        <f t="shared" si="77"/>
        <v>PH.IC.EV.260108.01</v>
      </c>
      <c r="Q556" s="168" t="str">
        <f t="shared" si="78"/>
        <v>CL.IC.EV.260108.01</v>
      </c>
    </row>
    <row r="557" spans="1:19" s="167" customFormat="1" ht="15" customHeight="1">
      <c r="A557" s="167" t="s">
        <v>3274</v>
      </c>
      <c r="C557" s="61" t="s">
        <v>4249</v>
      </c>
      <c r="E557" s="61" t="s">
        <v>2379</v>
      </c>
      <c r="F557" s="85" t="s">
        <v>2976</v>
      </c>
      <c r="G557" s="104" t="s">
        <v>3097</v>
      </c>
      <c r="H557" s="61" t="s">
        <v>3690</v>
      </c>
      <c r="J557" s="63" t="str">
        <f t="shared" si="75"/>
        <v>IC.EV.260109</v>
      </c>
      <c r="K557" s="61" t="s">
        <v>2379</v>
      </c>
      <c r="L557" s="167" t="str">
        <f t="shared" si="74"/>
        <v>Chemical paralysis ended</v>
      </c>
      <c r="M557" s="168" t="str">
        <f t="shared" si="76"/>
        <v>PI.IC.EV.260109.01</v>
      </c>
      <c r="N557" s="168"/>
      <c r="O557" s="168" t="str">
        <f t="shared" si="77"/>
        <v>PH.IC.EV.260109.01</v>
      </c>
      <c r="Q557" s="168" t="str">
        <f t="shared" si="78"/>
        <v>CL.IC.EV.260109.01</v>
      </c>
    </row>
    <row r="558" spans="1:19" s="167" customFormat="1" ht="15" customHeight="1">
      <c r="A558" s="167" t="s">
        <v>3274</v>
      </c>
      <c r="C558" s="61" t="s">
        <v>4249</v>
      </c>
      <c r="E558" s="61" t="s">
        <v>2379</v>
      </c>
      <c r="F558" s="85" t="s">
        <v>2976</v>
      </c>
      <c r="G558" s="104" t="s">
        <v>2983</v>
      </c>
      <c r="H558" s="61" t="s">
        <v>3188</v>
      </c>
      <c r="J558" s="63" t="str">
        <f t="shared" si="75"/>
        <v>IC.EV.260110</v>
      </c>
      <c r="K558" s="61" t="s">
        <v>2379</v>
      </c>
      <c r="L558" s="167" t="str">
        <f t="shared" si="74"/>
        <v>Chemical paralysis started</v>
      </c>
      <c r="M558" s="168" t="str">
        <f t="shared" si="76"/>
        <v>PI.IC.EV.260110.01</v>
      </c>
      <c r="N558" s="168"/>
      <c r="O558" s="168" t="str">
        <f t="shared" si="77"/>
        <v>PH.IC.EV.260110.01</v>
      </c>
      <c r="Q558" s="168" t="str">
        <f t="shared" si="78"/>
        <v>CL.IC.EV.260110.01</v>
      </c>
    </row>
    <row r="559" spans="1:19" s="167" customFormat="1" ht="15" customHeight="1">
      <c r="A559" s="167" t="s">
        <v>3274</v>
      </c>
      <c r="C559" s="61" t="s">
        <v>4249</v>
      </c>
      <c r="E559" s="61" t="s">
        <v>2379</v>
      </c>
      <c r="F559" s="85" t="s">
        <v>2976</v>
      </c>
      <c r="G559" s="104" t="s">
        <v>2984</v>
      </c>
      <c r="H559" s="61" t="s">
        <v>5749</v>
      </c>
      <c r="J559" s="63" t="str">
        <f t="shared" si="75"/>
        <v>IC.EV.260111</v>
      </c>
      <c r="K559" s="61" t="s">
        <v>2379</v>
      </c>
      <c r="L559" s="167" t="str">
        <f t="shared" si="74"/>
        <v>Cold calorics</v>
      </c>
      <c r="M559" s="168" t="str">
        <f t="shared" si="76"/>
        <v>PI.IC.EV.260111.01</v>
      </c>
      <c r="N559" s="168"/>
      <c r="O559" s="168" t="str">
        <f t="shared" si="77"/>
        <v>PH.IC.EV.260111.01</v>
      </c>
      <c r="Q559" s="168" t="str">
        <f t="shared" si="78"/>
        <v>CL.IC.EV.260111.01</v>
      </c>
    </row>
    <row r="560" spans="1:19" s="167" customFormat="1" ht="15" customHeight="1">
      <c r="A560" s="167" t="s">
        <v>3274</v>
      </c>
      <c r="C560" s="61" t="s">
        <v>4249</v>
      </c>
      <c r="E560" s="61" t="s">
        <v>2379</v>
      </c>
      <c r="F560" s="85" t="s">
        <v>2976</v>
      </c>
      <c r="G560" s="104" t="s">
        <v>2870</v>
      </c>
      <c r="H560" s="61" t="s">
        <v>3064</v>
      </c>
      <c r="J560" s="63" t="str">
        <f t="shared" si="75"/>
        <v>IC.EV.260112</v>
      </c>
      <c r="K560" s="61" t="s">
        <v>2379</v>
      </c>
      <c r="L560" s="167" t="str">
        <f t="shared" si="74"/>
        <v>Drain clamped</v>
      </c>
      <c r="M560" s="168" t="str">
        <f t="shared" si="76"/>
        <v>PI.IC.EV.260112.01</v>
      </c>
      <c r="N560" s="168"/>
      <c r="O560" s="168" t="str">
        <f t="shared" si="77"/>
        <v>PH.IC.EV.260112.01</v>
      </c>
      <c r="Q560" s="168" t="str">
        <f t="shared" si="78"/>
        <v>CL.IC.EV.260112.01</v>
      </c>
    </row>
    <row r="561" spans="1:33" s="167" customFormat="1" ht="15" customHeight="1">
      <c r="A561" s="167" t="s">
        <v>3274</v>
      </c>
      <c r="C561" s="61" t="s">
        <v>4249</v>
      </c>
      <c r="E561" s="61" t="s">
        <v>2379</v>
      </c>
      <c r="F561" s="85" t="s">
        <v>2976</v>
      </c>
      <c r="G561" s="104" t="s">
        <v>2871</v>
      </c>
      <c r="H561" s="61" t="s">
        <v>5560</v>
      </c>
      <c r="J561" s="63" t="str">
        <f t="shared" si="75"/>
        <v>IC.EV.260113</v>
      </c>
      <c r="K561" s="61" t="s">
        <v>2379</v>
      </c>
      <c r="L561" s="167" t="str">
        <f t="shared" si="74"/>
        <v>EEG done</v>
      </c>
      <c r="M561" s="168" t="str">
        <f t="shared" si="76"/>
        <v>PI.IC.EV.260113.01</v>
      </c>
      <c r="N561" s="168"/>
      <c r="O561" s="168" t="str">
        <f t="shared" si="77"/>
        <v>PH.IC.EV.260113.01</v>
      </c>
      <c r="Q561" s="168" t="str">
        <f t="shared" si="78"/>
        <v>CL.IC.EV.260113.01</v>
      </c>
    </row>
    <row r="562" spans="1:33" s="167" customFormat="1" ht="15" customHeight="1">
      <c r="A562" s="167" t="s">
        <v>3274</v>
      </c>
      <c r="C562" s="61" t="s">
        <v>4249</v>
      </c>
      <c r="E562" s="61" t="s">
        <v>2379</v>
      </c>
      <c r="F562" s="85" t="s">
        <v>2976</v>
      </c>
      <c r="G562" s="104" t="s">
        <v>2989</v>
      </c>
      <c r="H562" s="61" t="s">
        <v>4082</v>
      </c>
      <c r="J562" s="63" t="str">
        <f t="shared" si="75"/>
        <v>IC.EV.260114</v>
      </c>
      <c r="K562" s="61" t="s">
        <v>2379</v>
      </c>
      <c r="L562" s="167" t="str">
        <f t="shared" si="74"/>
        <v>External ventricular drain not draining</v>
      </c>
      <c r="M562" s="168" t="str">
        <f t="shared" si="76"/>
        <v>PI.IC.EV.260114.01</v>
      </c>
      <c r="N562" s="168"/>
      <c r="O562" s="168" t="str">
        <f t="shared" si="77"/>
        <v>PH.IC.EV.260114.01</v>
      </c>
      <c r="Q562" s="168" t="str">
        <f t="shared" si="78"/>
        <v>CL.IC.EV.260114.01</v>
      </c>
    </row>
    <row r="563" spans="1:33" s="167" customFormat="1" ht="15" customHeight="1">
      <c r="A563" s="167" t="s">
        <v>3274</v>
      </c>
      <c r="C563" s="61" t="s">
        <v>4249</v>
      </c>
      <c r="E563" s="61" t="s">
        <v>2379</v>
      </c>
      <c r="F563" s="85" t="s">
        <v>2976</v>
      </c>
      <c r="G563" s="104" t="s">
        <v>2988</v>
      </c>
      <c r="H563" s="61" t="s">
        <v>7456</v>
      </c>
      <c r="J563" s="63" t="str">
        <f t="shared" si="75"/>
        <v>IC.EV.260115</v>
      </c>
      <c r="K563" s="61" t="s">
        <v>2379</v>
      </c>
      <c r="L563" s="167" t="str">
        <f t="shared" si="74"/>
        <v>External ventricular drain placement</v>
      </c>
      <c r="M563" s="168" t="str">
        <f t="shared" si="76"/>
        <v>PI.IC.EV.260115.01</v>
      </c>
      <c r="N563" s="168"/>
      <c r="O563" s="168" t="str">
        <f t="shared" si="77"/>
        <v>PH.IC.EV.260115.01</v>
      </c>
      <c r="Q563" s="168" t="str">
        <f t="shared" si="78"/>
        <v>CL.IC.EV.260115.01</v>
      </c>
    </row>
    <row r="564" spans="1:33" s="167" customFormat="1" ht="15" customHeight="1">
      <c r="A564" s="167" t="s">
        <v>3274</v>
      </c>
      <c r="C564" s="61" t="s">
        <v>4249</v>
      </c>
      <c r="E564" s="61" t="s">
        <v>2379</v>
      </c>
      <c r="F564" s="85" t="s">
        <v>2976</v>
      </c>
      <c r="G564" s="104" t="s">
        <v>3104</v>
      </c>
      <c r="H564" s="61" t="s">
        <v>7863</v>
      </c>
      <c r="J564" s="63" t="str">
        <f t="shared" si="75"/>
        <v>IC.EV.260116</v>
      </c>
      <c r="K564" s="61" t="s">
        <v>2379</v>
      </c>
      <c r="L564" s="167" t="str">
        <f t="shared" si="74"/>
        <v>HOB positioned:</v>
      </c>
      <c r="M564" s="168" t="str">
        <f t="shared" si="76"/>
        <v>PI.IC.EV.260116.01</v>
      </c>
      <c r="N564" s="168"/>
      <c r="O564" s="168" t="str">
        <f t="shared" si="77"/>
        <v>PH.IC.EV.260116.01</v>
      </c>
      <c r="Q564" s="168" t="str">
        <f t="shared" si="78"/>
        <v>CL.IC.EV.260116.01</v>
      </c>
    </row>
    <row r="565" spans="1:33" s="167" customFormat="1" ht="15" customHeight="1">
      <c r="A565" s="167" t="s">
        <v>3274</v>
      </c>
      <c r="C565" s="61" t="s">
        <v>4249</v>
      </c>
      <c r="E565" s="61" t="s">
        <v>2379</v>
      </c>
      <c r="F565" s="85" t="s">
        <v>2976</v>
      </c>
      <c r="G565" s="104" t="s">
        <v>3105</v>
      </c>
      <c r="H565" s="61" t="s">
        <v>6777</v>
      </c>
      <c r="J565" s="63" t="str">
        <f t="shared" si="75"/>
        <v>IC.EV.260117</v>
      </c>
      <c r="K565" s="61" t="s">
        <v>2379</v>
      </c>
      <c r="L565" s="167" t="str">
        <f t="shared" si="74"/>
        <v>Seizure precautions ended</v>
      </c>
      <c r="M565" s="168" t="str">
        <f t="shared" si="76"/>
        <v>PI.IC.EV.260117.01</v>
      </c>
      <c r="N565" s="168"/>
      <c r="O565" s="168" t="str">
        <f t="shared" si="77"/>
        <v>PH.IC.EV.260117.01</v>
      </c>
      <c r="Q565" s="168" t="str">
        <f t="shared" si="78"/>
        <v>CL.IC.EV.260117.01</v>
      </c>
    </row>
    <row r="566" spans="1:33" s="167" customFormat="1" ht="15" customHeight="1">
      <c r="A566" s="167" t="s">
        <v>3274</v>
      </c>
      <c r="C566" s="61" t="s">
        <v>371</v>
      </c>
      <c r="E566" s="61" t="s">
        <v>1702</v>
      </c>
      <c r="F566" s="85" t="s">
        <v>2976</v>
      </c>
      <c r="G566" s="104" t="s">
        <v>3106</v>
      </c>
      <c r="H566" s="61" t="s">
        <v>208</v>
      </c>
      <c r="J566" s="63" t="str">
        <f>CONCATENATE("IC.EV.",C566,E566,H566)</f>
        <v>IC.EV.260118</v>
      </c>
      <c r="K566" s="61" t="s">
        <v>1702</v>
      </c>
      <c r="L566" s="167" t="str">
        <f>G566</f>
        <v>Seizure precautions started</v>
      </c>
      <c r="M566" s="168" t="str">
        <f>CONCATENATE("PI.",J566,".",K566)</f>
        <v>PI.IC.EV.260118.01</v>
      </c>
      <c r="N566" s="168"/>
      <c r="O566" s="168" t="str">
        <f>CONCATENATE("PH.",J566,".",K566)</f>
        <v>PH.IC.EV.260118.01</v>
      </c>
      <c r="Q566" s="168" t="str">
        <f>CONCATENATE("CL.",J566,".",K566)</f>
        <v>CL.IC.EV.260118.01</v>
      </c>
    </row>
    <row r="567" spans="1:33" s="167" customFormat="1" ht="15" customHeight="1">
      <c r="A567" s="167" t="s">
        <v>3274</v>
      </c>
      <c r="C567" s="61" t="s">
        <v>4249</v>
      </c>
      <c r="E567" s="61" t="s">
        <v>2379</v>
      </c>
      <c r="F567" s="85" t="s">
        <v>2976</v>
      </c>
      <c r="G567" s="104" t="s">
        <v>13512</v>
      </c>
      <c r="H567" s="61" t="s">
        <v>11913</v>
      </c>
      <c r="J567" s="63" t="str">
        <f t="shared" si="75"/>
        <v>IC.EV.260119</v>
      </c>
      <c r="K567" s="61" t="s">
        <v>2379</v>
      </c>
      <c r="L567" s="167" t="str">
        <f t="shared" si="74"/>
        <v>Stroke Protocol Activated</v>
      </c>
      <c r="M567" s="168" t="str">
        <f t="shared" si="76"/>
        <v>PI.IC.EV.260119.01</v>
      </c>
      <c r="N567" s="168"/>
      <c r="O567" s="168" t="str">
        <f t="shared" si="77"/>
        <v>PH.IC.EV.260119.01</v>
      </c>
      <c r="Q567" s="168" t="str">
        <f t="shared" si="78"/>
        <v>CL.IC.EV.260119.01</v>
      </c>
      <c r="AF567" s="167" t="s">
        <v>12773</v>
      </c>
      <c r="AG567" s="167">
        <v>1430</v>
      </c>
    </row>
    <row r="568" spans="1:33" s="167" customFormat="1" ht="15" customHeight="1">
      <c r="A568" s="167" t="s">
        <v>3274</v>
      </c>
      <c r="B568" s="167" t="s">
        <v>3246</v>
      </c>
      <c r="C568" s="61" t="s">
        <v>7686</v>
      </c>
      <c r="D568" s="167" t="s">
        <v>3247</v>
      </c>
      <c r="E568" s="61" t="s">
        <v>12175</v>
      </c>
      <c r="F568" s="85" t="s">
        <v>3124</v>
      </c>
      <c r="G568" s="104" t="s">
        <v>3125</v>
      </c>
      <c r="H568" s="61" t="s">
        <v>2379</v>
      </c>
      <c r="J568" s="63" t="str">
        <f t="shared" si="75"/>
        <v>IC.EV.270101</v>
      </c>
      <c r="K568" s="61" t="s">
        <v>2379</v>
      </c>
      <c r="L568" s="167" t="str">
        <f t="shared" si="74"/>
        <v>Seizure Type: Focal onset followed by generalization</v>
      </c>
      <c r="M568" s="168" t="str">
        <f t="shared" si="76"/>
        <v>PI.IC.EV.270101.01</v>
      </c>
      <c r="N568" s="168"/>
      <c r="O568" s="168" t="str">
        <f t="shared" si="77"/>
        <v>PH.IC.EV.270101.01</v>
      </c>
      <c r="Q568" s="168" t="str">
        <f t="shared" si="78"/>
        <v>CL.IC.EV.270101.01</v>
      </c>
    </row>
    <row r="569" spans="1:33" s="167" customFormat="1" ht="15" customHeight="1">
      <c r="A569" s="167" t="s">
        <v>3274</v>
      </c>
      <c r="C569" s="61" t="s">
        <v>7686</v>
      </c>
      <c r="E569" s="61" t="s">
        <v>2379</v>
      </c>
      <c r="F569" s="85" t="s">
        <v>3124</v>
      </c>
      <c r="G569" s="104" t="s">
        <v>3123</v>
      </c>
      <c r="H569" s="61" t="s">
        <v>12182</v>
      </c>
      <c r="J569" s="63" t="str">
        <f t="shared" si="75"/>
        <v>IC.EV.270102</v>
      </c>
      <c r="K569" s="61" t="s">
        <v>2379</v>
      </c>
      <c r="L569" s="167" t="str">
        <f t="shared" si="74"/>
        <v>Seizure Type: Absence (Petit Mal)</v>
      </c>
      <c r="M569" s="168" t="str">
        <f t="shared" si="76"/>
        <v>PI.IC.EV.270102.01</v>
      </c>
      <c r="N569" s="168"/>
      <c r="O569" s="168" t="str">
        <f t="shared" si="77"/>
        <v>PH.IC.EV.270102.01</v>
      </c>
      <c r="Q569" s="168" t="str">
        <f t="shared" si="78"/>
        <v>CL.IC.EV.270102.01</v>
      </c>
    </row>
    <row r="570" spans="1:33" s="167" customFormat="1" ht="15" customHeight="1">
      <c r="A570" s="167" t="s">
        <v>3274</v>
      </c>
      <c r="C570" s="61" t="s">
        <v>7686</v>
      </c>
      <c r="E570" s="61" t="s">
        <v>2379</v>
      </c>
      <c r="F570" s="85" t="s">
        <v>3124</v>
      </c>
      <c r="G570" s="104" t="s">
        <v>3016</v>
      </c>
      <c r="H570" s="61" t="s">
        <v>12592</v>
      </c>
      <c r="J570" s="63" t="str">
        <f t="shared" si="75"/>
        <v>IC.EV.270103</v>
      </c>
      <c r="K570" s="61" t="s">
        <v>2379</v>
      </c>
      <c r="L570" s="167" t="str">
        <f t="shared" si="74"/>
        <v>Seizure Type: Simple partial with motor dysfunction</v>
      </c>
      <c r="M570" s="168" t="str">
        <f t="shared" si="76"/>
        <v>PI.IC.EV.270103.01</v>
      </c>
      <c r="N570" s="168"/>
      <c r="O570" s="168" t="str">
        <f t="shared" si="77"/>
        <v>PH.IC.EV.270103.01</v>
      </c>
      <c r="Q570" s="168" t="str">
        <f t="shared" si="78"/>
        <v>CL.IC.EV.270103.01</v>
      </c>
    </row>
    <row r="571" spans="1:33" s="167" customFormat="1" ht="15" customHeight="1">
      <c r="A571" s="167" t="s">
        <v>3274</v>
      </c>
      <c r="C571" s="61" t="s">
        <v>7686</v>
      </c>
      <c r="E571" s="61" t="s">
        <v>2379</v>
      </c>
      <c r="F571" s="85" t="s">
        <v>3124</v>
      </c>
      <c r="G571" s="104" t="s">
        <v>3017</v>
      </c>
      <c r="H571" s="61" t="s">
        <v>12594</v>
      </c>
      <c r="J571" s="63" t="str">
        <f t="shared" si="75"/>
        <v>IC.EV.270104</v>
      </c>
      <c r="K571" s="61" t="s">
        <v>2379</v>
      </c>
      <c r="L571" s="167" t="str">
        <f t="shared" si="74"/>
        <v>Seizure Type: Generalized tonic/clonic</v>
      </c>
      <c r="M571" s="168" t="str">
        <f t="shared" si="76"/>
        <v>PI.IC.EV.270104.01</v>
      </c>
      <c r="N571" s="168"/>
      <c r="O571" s="168" t="str">
        <f t="shared" si="77"/>
        <v>PH.IC.EV.270104.01</v>
      </c>
      <c r="Q571" s="168" t="str">
        <f t="shared" si="78"/>
        <v>CL.IC.EV.270104.01</v>
      </c>
    </row>
    <row r="572" spans="1:33" s="167" customFormat="1" ht="15" customHeight="1">
      <c r="A572" s="167" t="s">
        <v>3274</v>
      </c>
      <c r="C572" s="61" t="s">
        <v>7686</v>
      </c>
      <c r="E572" s="61" t="s">
        <v>2379</v>
      </c>
      <c r="F572" s="85" t="s">
        <v>3124</v>
      </c>
      <c r="G572" s="104" t="s">
        <v>13201</v>
      </c>
      <c r="H572" s="61" t="s">
        <v>6291</v>
      </c>
      <c r="J572" s="63" t="str">
        <f t="shared" si="75"/>
        <v>IC.EV.270105</v>
      </c>
      <c r="K572" s="61" t="s">
        <v>2379</v>
      </c>
      <c r="L572" s="167" t="str">
        <f t="shared" si="74"/>
        <v>Seizure Type: Partial complex with impaired consciousness</v>
      </c>
      <c r="M572" s="168" t="str">
        <f t="shared" si="76"/>
        <v>PI.IC.EV.270105.01</v>
      </c>
      <c r="N572" s="168"/>
      <c r="O572" s="168" t="str">
        <f t="shared" si="77"/>
        <v>PH.IC.EV.270105.01</v>
      </c>
      <c r="Q572" s="168" t="str">
        <f t="shared" si="78"/>
        <v>CL.IC.EV.270105.01</v>
      </c>
    </row>
    <row r="573" spans="1:33" s="167" customFormat="1" ht="15" customHeight="1">
      <c r="A573" s="167" t="s">
        <v>3274</v>
      </c>
      <c r="C573" s="61" t="s">
        <v>7686</v>
      </c>
      <c r="E573" s="61" t="s">
        <v>2379</v>
      </c>
      <c r="F573" s="85" t="s">
        <v>3124</v>
      </c>
      <c r="G573" s="104" t="s">
        <v>2909</v>
      </c>
      <c r="H573" s="61" t="s">
        <v>6988</v>
      </c>
      <c r="J573" s="63" t="str">
        <f t="shared" si="75"/>
        <v>IC.EV.270106</v>
      </c>
      <c r="K573" s="61" t="s">
        <v>2379</v>
      </c>
      <c r="L573" s="167" t="str">
        <f t="shared" si="74"/>
        <v>Seizure Type: Seizure not witnessed</v>
      </c>
      <c r="M573" s="168" t="str">
        <f t="shared" si="76"/>
        <v>PI.IC.EV.270106.01</v>
      </c>
      <c r="N573" s="168"/>
      <c r="O573" s="168" t="str">
        <f t="shared" si="77"/>
        <v>PH.IC.EV.270106.01</v>
      </c>
      <c r="Q573" s="168" t="str">
        <f t="shared" si="78"/>
        <v>CL.IC.EV.270106.01</v>
      </c>
    </row>
    <row r="574" spans="1:33" s="167" customFormat="1" ht="15" customHeight="1">
      <c r="A574" s="167" t="s">
        <v>3274</v>
      </c>
      <c r="C574" s="61" t="s">
        <v>7686</v>
      </c>
      <c r="D574" s="167" t="s">
        <v>2910</v>
      </c>
      <c r="E574" s="61" t="s">
        <v>12182</v>
      </c>
      <c r="F574" s="85" t="s">
        <v>3124</v>
      </c>
      <c r="G574" s="104" t="s">
        <v>2911</v>
      </c>
      <c r="H574" s="61" t="s">
        <v>2379</v>
      </c>
      <c r="J574" s="63" t="str">
        <f t="shared" si="75"/>
        <v>IC.EV.270201</v>
      </c>
      <c r="K574" s="61" t="s">
        <v>12175</v>
      </c>
      <c r="L574" s="167" t="str">
        <f t="shared" si="74"/>
        <v>Seizure Onset Time:  Enter time</v>
      </c>
      <c r="M574" s="168" t="str">
        <f t="shared" si="76"/>
        <v>PI.IC.EV.270201.01</v>
      </c>
      <c r="N574" s="168"/>
      <c r="O574" s="168" t="str">
        <f t="shared" si="77"/>
        <v>PH.IC.EV.270201.01</v>
      </c>
      <c r="Q574" s="168" t="str">
        <f t="shared" si="78"/>
        <v>CL.IC.EV.270201.01</v>
      </c>
    </row>
    <row r="575" spans="1:33" s="167" customFormat="1" ht="15" customHeight="1">
      <c r="A575" s="167" t="s">
        <v>3452</v>
      </c>
      <c r="C575" s="61" t="s">
        <v>7686</v>
      </c>
      <c r="D575" s="167" t="s">
        <v>2912</v>
      </c>
      <c r="E575" s="61" t="s">
        <v>12185</v>
      </c>
      <c r="F575" s="85" t="s">
        <v>3124</v>
      </c>
      <c r="G575" s="104" t="s">
        <v>2913</v>
      </c>
      <c r="H575" s="61" t="s">
        <v>12175</v>
      </c>
      <c r="J575" s="63" t="str">
        <f t="shared" si="75"/>
        <v>IC.EV.270301</v>
      </c>
      <c r="K575" s="61" t="s">
        <v>12175</v>
      </c>
      <c r="L575" s="167" t="str">
        <f t="shared" si="74"/>
        <v>Seizure Duration:  Enter time (seconds)</v>
      </c>
      <c r="M575" s="168" t="str">
        <f t="shared" si="76"/>
        <v>PI.IC.EV.270301.01</v>
      </c>
      <c r="N575" s="168"/>
      <c r="O575" s="168" t="str">
        <f t="shared" si="77"/>
        <v>PH.IC.EV.270301.01</v>
      </c>
      <c r="Q575" s="168" t="str">
        <f t="shared" si="78"/>
        <v>CL.IC.EV.270301.01</v>
      </c>
    </row>
    <row r="576" spans="1:33" s="167" customFormat="1" ht="15" customHeight="1">
      <c r="A576" s="167" t="s">
        <v>3452</v>
      </c>
      <c r="C576" s="61" t="s">
        <v>7686</v>
      </c>
      <c r="D576" s="167" t="s">
        <v>2696</v>
      </c>
      <c r="E576" s="61" t="s">
        <v>12185</v>
      </c>
      <c r="F576" s="85" t="s">
        <v>3124</v>
      </c>
      <c r="G576" s="104" t="s">
        <v>2914</v>
      </c>
      <c r="H576" s="61" t="s">
        <v>12430</v>
      </c>
      <c r="J576" s="63" t="str">
        <f t="shared" si="75"/>
        <v>IC.EV.270302</v>
      </c>
      <c r="K576" s="61" t="s">
        <v>12175</v>
      </c>
      <c r="L576" s="167" t="str">
        <f t="shared" si="74"/>
        <v>Unobserved</v>
      </c>
      <c r="M576" s="168" t="str">
        <f t="shared" si="76"/>
        <v>PI.IC.EV.270302.01</v>
      </c>
      <c r="N576" s="168"/>
      <c r="O576" s="168" t="str">
        <f t="shared" si="77"/>
        <v>PH.IC.EV.270302.01</v>
      </c>
      <c r="Q576" s="168" t="str">
        <f t="shared" si="78"/>
        <v>CL.IC.EV.270302.01</v>
      </c>
      <c r="R576" s="167" t="s">
        <v>4415</v>
      </c>
      <c r="S576" s="167">
        <v>507</v>
      </c>
    </row>
    <row r="577" spans="1:19" s="167" customFormat="1" ht="15" customHeight="1">
      <c r="A577" s="167" t="s">
        <v>3274</v>
      </c>
      <c r="C577" s="61" t="s">
        <v>7686</v>
      </c>
      <c r="D577" s="167" t="s">
        <v>2696</v>
      </c>
      <c r="E577" s="61" t="s">
        <v>12592</v>
      </c>
      <c r="F577" s="85" t="s">
        <v>3124</v>
      </c>
      <c r="G577" s="104" t="s">
        <v>2915</v>
      </c>
      <c r="H577" s="61" t="s">
        <v>12592</v>
      </c>
      <c r="J577" s="63" t="str">
        <f t="shared" si="75"/>
        <v>IC.EV.270303</v>
      </c>
      <c r="K577" s="61" t="s">
        <v>2379</v>
      </c>
      <c r="L577" s="167" t="str">
        <f t="shared" si="74"/>
        <v>&lt; 1 minute</v>
      </c>
      <c r="M577" s="168" t="str">
        <f t="shared" si="76"/>
        <v>PI.IC.EV.270303.01</v>
      </c>
      <c r="N577" s="168"/>
      <c r="O577" s="168" t="str">
        <f t="shared" si="77"/>
        <v>PH.IC.EV.270303.01</v>
      </c>
      <c r="Q577" s="168" t="str">
        <f t="shared" si="78"/>
        <v>CL.IC.EV.270303.01</v>
      </c>
      <c r="R577" s="167" t="s">
        <v>4415</v>
      </c>
      <c r="S577" s="167">
        <v>507</v>
      </c>
    </row>
    <row r="578" spans="1:19" s="167" customFormat="1" ht="15" customHeight="1">
      <c r="A578" s="167" t="s">
        <v>3274</v>
      </c>
      <c r="C578" s="61" t="s">
        <v>7686</v>
      </c>
      <c r="D578" s="167" t="s">
        <v>2696</v>
      </c>
      <c r="E578" s="61" t="s">
        <v>12592</v>
      </c>
      <c r="F578" s="85" t="s">
        <v>3124</v>
      </c>
      <c r="G578" s="104" t="s">
        <v>2916</v>
      </c>
      <c r="H578" s="61" t="s">
        <v>12594</v>
      </c>
      <c r="J578" s="63" t="str">
        <f t="shared" si="75"/>
        <v>IC.EV.270304</v>
      </c>
      <c r="K578" s="61" t="s">
        <v>2379</v>
      </c>
      <c r="L578" s="167" t="str">
        <f t="shared" si="74"/>
        <v>1 - 3 minutes</v>
      </c>
      <c r="M578" s="168" t="str">
        <f t="shared" si="76"/>
        <v>PI.IC.EV.270304.01</v>
      </c>
      <c r="N578" s="168"/>
      <c r="O578" s="168" t="str">
        <f t="shared" si="77"/>
        <v>PH.IC.EV.270304.01</v>
      </c>
      <c r="Q578" s="168" t="str">
        <f t="shared" si="78"/>
        <v>CL.IC.EV.270304.01</v>
      </c>
      <c r="R578" s="167" t="s">
        <v>4415</v>
      </c>
      <c r="S578" s="167">
        <v>507</v>
      </c>
    </row>
    <row r="579" spans="1:19" s="167" customFormat="1" ht="15" customHeight="1">
      <c r="A579" s="167" t="s">
        <v>3274</v>
      </c>
      <c r="C579" s="61" t="s">
        <v>7686</v>
      </c>
      <c r="D579" s="167" t="s">
        <v>2696</v>
      </c>
      <c r="E579" s="61" t="s">
        <v>12592</v>
      </c>
      <c r="F579" s="85" t="s">
        <v>3124</v>
      </c>
      <c r="G579" s="104" t="s">
        <v>2917</v>
      </c>
      <c r="H579" s="61" t="s">
        <v>6291</v>
      </c>
      <c r="J579" s="63" t="str">
        <f t="shared" si="75"/>
        <v>IC.EV.270305</v>
      </c>
      <c r="K579" s="61" t="s">
        <v>2379</v>
      </c>
      <c r="L579" s="167" t="str">
        <f t="shared" si="74"/>
        <v>3 - 5 minutes</v>
      </c>
      <c r="M579" s="168" t="str">
        <f t="shared" si="76"/>
        <v>PI.IC.EV.270305.01</v>
      </c>
      <c r="N579" s="168"/>
      <c r="O579" s="168" t="str">
        <f t="shared" si="77"/>
        <v>PH.IC.EV.270305.01</v>
      </c>
      <c r="Q579" s="168" t="str">
        <f t="shared" si="78"/>
        <v>CL.IC.EV.270305.01</v>
      </c>
      <c r="R579" s="167" t="s">
        <v>4415</v>
      </c>
      <c r="S579" s="167">
        <v>507</v>
      </c>
    </row>
    <row r="580" spans="1:19" s="167" customFormat="1" ht="15" customHeight="1">
      <c r="A580" s="167" t="s">
        <v>3274</v>
      </c>
      <c r="C580" s="61" t="s">
        <v>7686</v>
      </c>
      <c r="D580" s="167" t="s">
        <v>2696</v>
      </c>
      <c r="E580" s="61" t="s">
        <v>12592</v>
      </c>
      <c r="F580" s="85" t="s">
        <v>3124</v>
      </c>
      <c r="G580" s="104" t="s">
        <v>2791</v>
      </c>
      <c r="H580" s="61" t="s">
        <v>6988</v>
      </c>
      <c r="J580" s="63" t="str">
        <f t="shared" si="75"/>
        <v>IC.EV.270306</v>
      </c>
      <c r="K580" s="61" t="s">
        <v>2379</v>
      </c>
      <c r="L580" s="167" t="str">
        <f t="shared" si="74"/>
        <v>&gt; 5 minutes</v>
      </c>
      <c r="M580" s="168" t="str">
        <f t="shared" si="76"/>
        <v>PI.IC.EV.270306.01</v>
      </c>
      <c r="N580" s="168"/>
      <c r="O580" s="168" t="str">
        <f t="shared" si="77"/>
        <v>PH.IC.EV.270306.01</v>
      </c>
      <c r="Q580" s="168" t="str">
        <f t="shared" si="78"/>
        <v>CL.IC.EV.270306.01</v>
      </c>
      <c r="R580" s="167" t="s">
        <v>4415</v>
      </c>
      <c r="S580" s="167">
        <v>507</v>
      </c>
    </row>
    <row r="581" spans="1:19" s="167" customFormat="1" ht="15" customHeight="1">
      <c r="A581" s="167" t="s">
        <v>3274</v>
      </c>
      <c r="C581" s="61" t="s">
        <v>7686</v>
      </c>
      <c r="D581" s="167" t="s">
        <v>2696</v>
      </c>
      <c r="E581" s="61" t="s">
        <v>12592</v>
      </c>
      <c r="F581" s="85" t="s">
        <v>3124</v>
      </c>
      <c r="G581" s="104" t="s">
        <v>2919</v>
      </c>
      <c r="H581" s="61" t="s">
        <v>6317</v>
      </c>
      <c r="J581" s="63" t="str">
        <f t="shared" si="75"/>
        <v>IC.EV.270307</v>
      </c>
      <c r="K581" s="61" t="s">
        <v>2379</v>
      </c>
      <c r="L581" s="167" t="str">
        <f t="shared" si="74"/>
        <v>Status epilepsis</v>
      </c>
      <c r="M581" s="168" t="str">
        <f t="shared" si="76"/>
        <v>PI.IC.EV.270307.01</v>
      </c>
      <c r="N581" s="168"/>
      <c r="O581" s="168" t="str">
        <f t="shared" si="77"/>
        <v>PH.IC.EV.270307.01</v>
      </c>
      <c r="Q581" s="168" t="str">
        <f t="shared" si="78"/>
        <v>CL.IC.EV.270307.01</v>
      </c>
    </row>
    <row r="582" spans="1:19" s="167" customFormat="1" ht="15" customHeight="1">
      <c r="A582" s="167" t="s">
        <v>3274</v>
      </c>
      <c r="C582" s="61" t="s">
        <v>7686</v>
      </c>
      <c r="D582" s="167" t="s">
        <v>2920</v>
      </c>
      <c r="E582" s="61" t="s">
        <v>12594</v>
      </c>
      <c r="F582" s="85" t="s">
        <v>3124</v>
      </c>
      <c r="G582" s="104" t="s">
        <v>2921</v>
      </c>
      <c r="H582" s="61" t="s">
        <v>2379</v>
      </c>
      <c r="J582" s="63" t="str">
        <f t="shared" si="75"/>
        <v>IC.EV.270401</v>
      </c>
      <c r="K582" s="61" t="s">
        <v>2379</v>
      </c>
      <c r="L582" s="167" t="str">
        <f t="shared" si="74"/>
        <v>Seizure Associated Symptoms:  Aura</v>
      </c>
      <c r="M582" s="168" t="str">
        <f t="shared" si="76"/>
        <v>PI.IC.EV.270401.01</v>
      </c>
      <c r="N582" s="168"/>
      <c r="O582" s="168" t="str">
        <f t="shared" si="77"/>
        <v>PH.IC.EV.270401.01</v>
      </c>
      <c r="Q582" s="168" t="str">
        <f t="shared" si="78"/>
        <v>CL.IC.EV.270401.01</v>
      </c>
    </row>
    <row r="583" spans="1:19" s="167" customFormat="1" ht="15" customHeight="1">
      <c r="A583" s="167" t="s">
        <v>3274</v>
      </c>
      <c r="C583" s="61" t="s">
        <v>7686</v>
      </c>
      <c r="E583" s="61" t="s">
        <v>12594</v>
      </c>
      <c r="F583" s="85" t="s">
        <v>3124</v>
      </c>
      <c r="G583" s="104" t="s">
        <v>2922</v>
      </c>
      <c r="H583" s="61" t="s">
        <v>12182</v>
      </c>
      <c r="J583" s="63" t="str">
        <f t="shared" si="75"/>
        <v>IC.EV.270402</v>
      </c>
      <c r="K583" s="61" t="s">
        <v>2379</v>
      </c>
      <c r="L583" s="167" t="str">
        <f t="shared" si="74"/>
        <v>Seizure Associated Symptoms: None</v>
      </c>
      <c r="M583" s="168" t="str">
        <f t="shared" si="76"/>
        <v>PI.IC.EV.270402.01</v>
      </c>
      <c r="N583" s="168"/>
      <c r="O583" s="168" t="str">
        <f t="shared" si="77"/>
        <v>PH.IC.EV.270402.01</v>
      </c>
      <c r="Q583" s="168" t="str">
        <f t="shared" si="78"/>
        <v>CL.IC.EV.270402.01</v>
      </c>
    </row>
    <row r="584" spans="1:19" s="167" customFormat="1" ht="15" customHeight="1">
      <c r="A584" s="167" t="s">
        <v>3274</v>
      </c>
      <c r="C584" s="61" t="s">
        <v>7686</v>
      </c>
      <c r="E584" s="61" t="s">
        <v>12594</v>
      </c>
      <c r="F584" s="85" t="s">
        <v>3124</v>
      </c>
      <c r="G584" s="104" t="s">
        <v>2923</v>
      </c>
      <c r="H584" s="61" t="s">
        <v>12592</v>
      </c>
      <c r="J584" s="63" t="str">
        <f t="shared" si="75"/>
        <v>IC.EV.270403</v>
      </c>
      <c r="K584" s="61" t="s">
        <v>2379</v>
      </c>
      <c r="L584" s="167" t="str">
        <f t="shared" si="74"/>
        <v>Seizure Associated Symptoms: Apnea with seizure</v>
      </c>
      <c r="M584" s="168" t="str">
        <f t="shared" si="76"/>
        <v>PI.IC.EV.270403.01</v>
      </c>
      <c r="N584" s="168"/>
      <c r="O584" s="168" t="str">
        <f t="shared" si="77"/>
        <v>PH.IC.EV.270403.01</v>
      </c>
      <c r="Q584" s="168" t="str">
        <f t="shared" si="78"/>
        <v>CL.IC.EV.270403.01</v>
      </c>
    </row>
    <row r="585" spans="1:19" s="167" customFormat="1" ht="15" customHeight="1">
      <c r="A585" s="167" t="s">
        <v>3274</v>
      </c>
      <c r="C585" s="61" t="s">
        <v>7686</v>
      </c>
      <c r="E585" s="61" t="s">
        <v>12594</v>
      </c>
      <c r="F585" s="85" t="s">
        <v>3124</v>
      </c>
      <c r="G585" s="104" t="s">
        <v>2924</v>
      </c>
      <c r="H585" s="61" t="s">
        <v>12594</v>
      </c>
      <c r="J585" s="63" t="str">
        <f t="shared" si="75"/>
        <v>IC.EV.270404</v>
      </c>
      <c r="K585" s="61" t="s">
        <v>2379</v>
      </c>
      <c r="L585" s="167" t="str">
        <f t="shared" si="74"/>
        <v>Seizure Associated Symptoms: Incontinence urine</v>
      </c>
      <c r="M585" s="168" t="str">
        <f t="shared" si="76"/>
        <v>PI.IC.EV.270404.01</v>
      </c>
      <c r="N585" s="168"/>
      <c r="O585" s="168" t="str">
        <f t="shared" si="77"/>
        <v>PH.IC.EV.270404.01</v>
      </c>
      <c r="Q585" s="168" t="str">
        <f t="shared" si="78"/>
        <v>CL.IC.EV.270404.01</v>
      </c>
    </row>
    <row r="586" spans="1:19" s="167" customFormat="1" ht="15" customHeight="1">
      <c r="A586" s="167" t="s">
        <v>3274</v>
      </c>
      <c r="C586" s="61" t="s">
        <v>7686</v>
      </c>
      <c r="E586" s="61" t="s">
        <v>12594</v>
      </c>
      <c r="F586" s="85" t="s">
        <v>3124</v>
      </c>
      <c r="G586" s="104" t="s">
        <v>2925</v>
      </c>
      <c r="H586" s="61" t="s">
        <v>6291</v>
      </c>
      <c r="J586" s="63" t="str">
        <f t="shared" si="75"/>
        <v>IC.EV.270405</v>
      </c>
      <c r="K586" s="61" t="s">
        <v>2379</v>
      </c>
      <c r="L586" s="167" t="str">
        <f t="shared" si="74"/>
        <v>Seizure Associated Symptoms: Incontinence stool</v>
      </c>
      <c r="M586" s="168" t="str">
        <f t="shared" si="76"/>
        <v>PI.IC.EV.270405.01</v>
      </c>
      <c r="N586" s="168"/>
      <c r="O586" s="168" t="str">
        <f t="shared" si="77"/>
        <v>PH.IC.EV.270405.01</v>
      </c>
      <c r="Q586" s="168" t="str">
        <f t="shared" si="78"/>
        <v>CL.IC.EV.270405.01</v>
      </c>
    </row>
    <row r="587" spans="1:19" s="167" customFormat="1" ht="15" customHeight="1">
      <c r="A587" s="167" t="s">
        <v>3274</v>
      </c>
      <c r="C587" s="61" t="s">
        <v>7686</v>
      </c>
      <c r="D587" s="167" t="s">
        <v>3042</v>
      </c>
      <c r="E587" s="61" t="s">
        <v>6291</v>
      </c>
      <c r="F587" s="85" t="s">
        <v>3124</v>
      </c>
      <c r="G587" s="104" t="s">
        <v>2927</v>
      </c>
      <c r="H587" s="61" t="s">
        <v>2379</v>
      </c>
      <c r="J587" s="63" t="str">
        <f t="shared" si="75"/>
        <v>IC.EV.270501</v>
      </c>
      <c r="K587" s="61" t="s">
        <v>2379</v>
      </c>
      <c r="L587" s="167" t="str">
        <f t="shared" si="74"/>
        <v>Seizure Post Ictal Behavior:(free text)</v>
      </c>
      <c r="M587" s="168" t="str">
        <f t="shared" si="76"/>
        <v>PI.IC.EV.270501.01</v>
      </c>
      <c r="N587" s="168"/>
      <c r="O587" s="168" t="str">
        <f t="shared" si="77"/>
        <v>PH.IC.EV.270501.01</v>
      </c>
      <c r="Q587" s="168" t="str">
        <f t="shared" si="78"/>
        <v>CL.IC.EV.270501.01</v>
      </c>
    </row>
    <row r="588" spans="1:19" s="167" customFormat="1" ht="15" customHeight="1">
      <c r="A588" s="167" t="s">
        <v>3274</v>
      </c>
      <c r="C588" s="61" t="s">
        <v>7686</v>
      </c>
      <c r="D588" s="167" t="s">
        <v>2926</v>
      </c>
      <c r="E588" s="61" t="s">
        <v>6988</v>
      </c>
      <c r="F588" s="85" t="s">
        <v>3124</v>
      </c>
      <c r="G588" s="104" t="s">
        <v>2809</v>
      </c>
      <c r="H588" s="61" t="s">
        <v>2379</v>
      </c>
      <c r="J588" s="63" t="str">
        <f t="shared" si="75"/>
        <v>IC.EV.270601</v>
      </c>
      <c r="K588" s="61" t="s">
        <v>12175</v>
      </c>
      <c r="L588" s="167" t="str">
        <f t="shared" si="74"/>
        <v>Seizure Interventions: Medication given</v>
      </c>
      <c r="M588" s="168" t="str">
        <f t="shared" si="76"/>
        <v>PI.IC.EV.270601.01</v>
      </c>
      <c r="N588" s="168"/>
      <c r="O588" s="168" t="str">
        <f t="shared" si="77"/>
        <v>PH.IC.EV.270601.01</v>
      </c>
      <c r="Q588" s="168" t="str">
        <f t="shared" si="78"/>
        <v>CL.IC.EV.270601.01</v>
      </c>
    </row>
    <row r="589" spans="1:19" s="167" customFormat="1" ht="15" customHeight="1">
      <c r="A589" s="167" t="s">
        <v>3452</v>
      </c>
      <c r="C589" s="61" t="s">
        <v>7686</v>
      </c>
      <c r="E589" s="61" t="s">
        <v>6988</v>
      </c>
      <c r="F589" s="85" t="s">
        <v>3124</v>
      </c>
      <c r="G589" s="104" t="s">
        <v>2810</v>
      </c>
      <c r="H589" s="61" t="s">
        <v>12430</v>
      </c>
      <c r="J589" s="63" t="str">
        <f t="shared" si="75"/>
        <v>IC.EV.270602</v>
      </c>
      <c r="K589" s="61" t="s">
        <v>12175</v>
      </c>
      <c r="L589" s="167" t="str">
        <f t="shared" si="74"/>
        <v>Seizure Interventions: Physician notified</v>
      </c>
      <c r="M589" s="168" t="str">
        <f t="shared" si="76"/>
        <v>PI.IC.EV.270602.01</v>
      </c>
      <c r="N589" s="168"/>
      <c r="O589" s="168" t="str">
        <f t="shared" si="77"/>
        <v>PH.IC.EV.270602.01</v>
      </c>
      <c r="Q589" s="168" t="str">
        <f t="shared" si="78"/>
        <v>CL.IC.EV.270602.01</v>
      </c>
    </row>
    <row r="590" spans="1:19" s="167" customFormat="1" ht="15" customHeight="1">
      <c r="A590" s="167" t="s">
        <v>3452</v>
      </c>
      <c r="C590" s="61" t="s">
        <v>7686</v>
      </c>
      <c r="E590" s="61" t="s">
        <v>6988</v>
      </c>
      <c r="F590" s="85" t="s">
        <v>3124</v>
      </c>
      <c r="G590" s="104" t="s">
        <v>2811</v>
      </c>
      <c r="H590" s="61" t="s">
        <v>12185</v>
      </c>
      <c r="J590" s="63" t="str">
        <f t="shared" si="75"/>
        <v>IC.EV.270603</v>
      </c>
      <c r="K590" s="61" t="s">
        <v>12175</v>
      </c>
      <c r="L590" s="167" t="str">
        <f t="shared" si="74"/>
        <v>Seizure Interventions: Side rails padded</v>
      </c>
      <c r="M590" s="168" t="str">
        <f t="shared" si="76"/>
        <v>PI.IC.EV.270603.01</v>
      </c>
      <c r="N590" s="168"/>
      <c r="O590" s="168" t="str">
        <f t="shared" si="77"/>
        <v>PH.IC.EV.270603.01</v>
      </c>
      <c r="Q590" s="168" t="str">
        <f t="shared" si="78"/>
        <v>CL.IC.EV.270603.01</v>
      </c>
    </row>
    <row r="591" spans="1:19" s="167" customFormat="1" ht="15" customHeight="1">
      <c r="A591" s="167" t="s">
        <v>3452</v>
      </c>
      <c r="C591" s="61" t="s">
        <v>7686</v>
      </c>
      <c r="E591" s="61" t="s">
        <v>6988</v>
      </c>
      <c r="F591" s="85" t="s">
        <v>3124</v>
      </c>
      <c r="G591" s="104" t="s">
        <v>3049</v>
      </c>
      <c r="H591" s="61" t="s">
        <v>6464</v>
      </c>
      <c r="J591" s="63" t="str">
        <f t="shared" si="75"/>
        <v>IC.EV.270604</v>
      </c>
      <c r="K591" s="61" t="s">
        <v>12175</v>
      </c>
      <c r="L591" s="167" t="str">
        <f t="shared" si="74"/>
        <v>Seizure Interventions: Oxygen/suction at bedside</v>
      </c>
      <c r="M591" s="168" t="str">
        <f t="shared" si="76"/>
        <v>PI.IC.EV.270604.01</v>
      </c>
      <c r="N591" s="168"/>
      <c r="O591" s="168" t="str">
        <f t="shared" si="77"/>
        <v>PH.IC.EV.270604.01</v>
      </c>
      <c r="Q591" s="168" t="str">
        <f t="shared" si="78"/>
        <v>CL.IC.EV.270604.01</v>
      </c>
    </row>
    <row r="592" spans="1:19" s="167" customFormat="1" ht="15" customHeight="1">
      <c r="A592" s="167" t="s">
        <v>3452</v>
      </c>
      <c r="B592" s="167" t="s">
        <v>2681</v>
      </c>
      <c r="C592" s="61" t="s">
        <v>7689</v>
      </c>
      <c r="D592" s="167" t="s">
        <v>2682</v>
      </c>
      <c r="E592" s="61" t="s">
        <v>12175</v>
      </c>
      <c r="F592" s="85" t="s">
        <v>2683</v>
      </c>
      <c r="G592" s="104" t="s">
        <v>3429</v>
      </c>
      <c r="H592" s="61" t="s">
        <v>12175</v>
      </c>
      <c r="J592" s="63" t="str">
        <f t="shared" si="75"/>
        <v>IC.EV.280101</v>
      </c>
      <c r="K592" s="61" t="s">
        <v>2379</v>
      </c>
      <c r="L592" s="167" t="str">
        <f t="shared" si="74"/>
        <v>Patient informed/instructed regarding procedure</v>
      </c>
      <c r="M592" s="168" t="str">
        <f t="shared" si="76"/>
        <v>PI.IC.EV.280101.01</v>
      </c>
      <c r="N592" s="168"/>
      <c r="O592" s="168" t="str">
        <f t="shared" si="77"/>
        <v>PH.IC.EV.280101.01</v>
      </c>
      <c r="Q592" s="168" t="str">
        <f t="shared" si="78"/>
        <v>CL.IC.EV.280101.01</v>
      </c>
    </row>
    <row r="593" spans="1:19" s="167" customFormat="1" ht="15" customHeight="1">
      <c r="A593" s="167" t="s">
        <v>3274</v>
      </c>
      <c r="C593" s="61" t="s">
        <v>7689</v>
      </c>
      <c r="E593" s="61" t="s">
        <v>2379</v>
      </c>
      <c r="F593" s="85" t="s">
        <v>2683</v>
      </c>
      <c r="G593" s="104" t="s">
        <v>2684</v>
      </c>
      <c r="H593" s="61" t="s">
        <v>12182</v>
      </c>
      <c r="J593" s="63" t="str">
        <f t="shared" si="75"/>
        <v>IC.EV.280102</v>
      </c>
      <c r="K593" s="61" t="s">
        <v>2379</v>
      </c>
      <c r="L593" s="167" t="str">
        <f t="shared" si="74"/>
        <v>NG/OG tube placed</v>
      </c>
      <c r="M593" s="168" t="str">
        <f t="shared" si="76"/>
        <v>PI.IC.EV.280102.01</v>
      </c>
      <c r="N593" s="168"/>
      <c r="O593" s="168" t="str">
        <f t="shared" si="77"/>
        <v>PH.IC.EV.280102.01</v>
      </c>
      <c r="Q593" s="168" t="str">
        <f t="shared" si="78"/>
        <v>CL.IC.EV.280102.01</v>
      </c>
    </row>
    <row r="594" spans="1:19" s="167" customFormat="1" ht="15" customHeight="1">
      <c r="A594" s="167" t="s">
        <v>3274</v>
      </c>
      <c r="C594" s="61" t="s">
        <v>7689</v>
      </c>
      <c r="E594" s="61" t="s">
        <v>2379</v>
      </c>
      <c r="F594" s="85" t="s">
        <v>2683</v>
      </c>
      <c r="G594" s="104" t="s">
        <v>2812</v>
      </c>
      <c r="H594" s="61" t="s">
        <v>12592</v>
      </c>
      <c r="J594" s="63" t="str">
        <f t="shared" si="75"/>
        <v>IC.EV.280103</v>
      </c>
      <c r="K594" s="61" t="s">
        <v>2379</v>
      </c>
      <c r="L594" s="167" t="str">
        <f t="shared" si="74"/>
        <v>NG/OG tube placement verified by auscultation</v>
      </c>
      <c r="M594" s="168" t="str">
        <f t="shared" si="76"/>
        <v>PI.IC.EV.280103.01</v>
      </c>
      <c r="N594" s="168"/>
      <c r="O594" s="168" t="str">
        <f t="shared" si="77"/>
        <v>PH.IC.EV.280103.01</v>
      </c>
      <c r="Q594" s="168" t="str">
        <f t="shared" si="78"/>
        <v>CL.IC.EV.280103.01</v>
      </c>
    </row>
    <row r="595" spans="1:19" s="167" customFormat="1" ht="15" customHeight="1">
      <c r="A595" s="167" t="s">
        <v>3274</v>
      </c>
      <c r="C595" s="61" t="s">
        <v>7689</v>
      </c>
      <c r="E595" s="61" t="s">
        <v>2379</v>
      </c>
      <c r="F595" s="85" t="s">
        <v>2683</v>
      </c>
      <c r="G595" s="104" t="s">
        <v>2931</v>
      </c>
      <c r="H595" s="61" t="s">
        <v>12594</v>
      </c>
      <c r="J595" s="63" t="str">
        <f t="shared" si="75"/>
        <v>IC.EV.280104</v>
      </c>
      <c r="K595" s="61" t="s">
        <v>2379</v>
      </c>
      <c r="L595" s="167" t="str">
        <f t="shared" ref="L595:L659" si="79">G595</f>
        <v>NG/OG tube placement verified by x-ray</v>
      </c>
      <c r="M595" s="168" t="str">
        <f t="shared" si="76"/>
        <v>PI.IC.EV.280104.01</v>
      </c>
      <c r="N595" s="168"/>
      <c r="O595" s="168" t="str">
        <f t="shared" si="77"/>
        <v>PH.IC.EV.280104.01</v>
      </c>
      <c r="Q595" s="168" t="str">
        <f t="shared" si="78"/>
        <v>CL.IC.EV.280104.01</v>
      </c>
    </row>
    <row r="596" spans="1:19" s="167" customFormat="1" ht="15" customHeight="1">
      <c r="A596" s="167" t="s">
        <v>3274</v>
      </c>
      <c r="C596" s="61" t="s">
        <v>7689</v>
      </c>
      <c r="E596" s="61" t="s">
        <v>2379</v>
      </c>
      <c r="F596" s="85" t="s">
        <v>2683</v>
      </c>
      <c r="G596" s="104" t="s">
        <v>2685</v>
      </c>
      <c r="H596" s="61" t="s">
        <v>6291</v>
      </c>
      <c r="J596" s="63" t="str">
        <f t="shared" si="75"/>
        <v>IC.EV.280105</v>
      </c>
      <c r="K596" s="61" t="s">
        <v>2379</v>
      </c>
      <c r="L596" s="167" t="str">
        <f t="shared" si="79"/>
        <v>NG/OG exit site marked on tube and noted</v>
      </c>
      <c r="M596" s="168" t="str">
        <f t="shared" si="76"/>
        <v>PI.IC.EV.280105.01</v>
      </c>
      <c r="N596" s="168"/>
      <c r="O596" s="168" t="str">
        <f t="shared" si="77"/>
        <v>PH.IC.EV.280105.01</v>
      </c>
      <c r="Q596" s="168" t="str">
        <f t="shared" si="78"/>
        <v>CL.IC.EV.280105.01</v>
      </c>
    </row>
    <row r="597" spans="1:19" s="167" customFormat="1" ht="15" customHeight="1">
      <c r="A597" s="167" t="s">
        <v>3274</v>
      </c>
      <c r="C597" s="61" t="s">
        <v>7689</v>
      </c>
      <c r="E597" s="61" t="s">
        <v>2379</v>
      </c>
      <c r="F597" s="85" t="s">
        <v>2683</v>
      </c>
      <c r="G597" s="104" t="s">
        <v>3433</v>
      </c>
      <c r="H597" s="61" t="s">
        <v>6988</v>
      </c>
      <c r="J597" s="63" t="str">
        <f t="shared" si="75"/>
        <v>IC.EV.280106</v>
      </c>
      <c r="K597" s="61" t="s">
        <v>2379</v>
      </c>
      <c r="L597" s="167" t="str">
        <f t="shared" si="79"/>
        <v>Patient tolerated procedure well</v>
      </c>
      <c r="M597" s="168" t="str">
        <f t="shared" si="76"/>
        <v>PI.IC.EV.280106.01</v>
      </c>
      <c r="N597" s="168"/>
      <c r="O597" s="168" t="str">
        <f t="shared" si="77"/>
        <v>PH.IC.EV.280106.01</v>
      </c>
      <c r="Q597" s="168" t="str">
        <f t="shared" si="78"/>
        <v>CL.IC.EV.280106.01</v>
      </c>
    </row>
    <row r="598" spans="1:19" s="167" customFormat="1" ht="15" customHeight="1">
      <c r="A598" s="167" t="s">
        <v>3274</v>
      </c>
      <c r="C598" s="61" t="s">
        <v>7689</v>
      </c>
      <c r="E598" s="61" t="s">
        <v>2379</v>
      </c>
      <c r="F598" s="85" t="s">
        <v>2847</v>
      </c>
      <c r="G598" s="104" t="s">
        <v>2848</v>
      </c>
      <c r="H598" s="61" t="s">
        <v>6317</v>
      </c>
      <c r="J598" s="63" t="str">
        <f t="shared" si="75"/>
        <v>IC.EV.280107</v>
      </c>
      <c r="K598" s="61" t="s">
        <v>12175</v>
      </c>
      <c r="L598" s="167" t="str">
        <f t="shared" si="79"/>
        <v>Verified by aspiration</v>
      </c>
      <c r="M598" s="168" t="str">
        <f t="shared" si="76"/>
        <v>PI.IC.EV.280107.01</v>
      </c>
      <c r="N598" s="168"/>
      <c r="O598" s="168" t="str">
        <f t="shared" si="77"/>
        <v>PH.IC.EV.280107.01</v>
      </c>
      <c r="Q598" s="168" t="str">
        <f t="shared" si="78"/>
        <v>CL.IC.EV.280107.01</v>
      </c>
      <c r="R598" s="167" t="s">
        <v>4415</v>
      </c>
      <c r="S598" s="167">
        <v>170</v>
      </c>
    </row>
    <row r="599" spans="1:19" s="167" customFormat="1" ht="15" customHeight="1">
      <c r="A599" s="167" t="s">
        <v>3452</v>
      </c>
      <c r="C599" s="61" t="s">
        <v>7689</v>
      </c>
      <c r="E599" s="61" t="s">
        <v>12175</v>
      </c>
      <c r="F599" s="85" t="s">
        <v>2681</v>
      </c>
      <c r="G599" s="104" t="s">
        <v>2849</v>
      </c>
      <c r="H599" s="61" t="s">
        <v>3574</v>
      </c>
      <c r="J599" s="63" t="str">
        <f t="shared" si="75"/>
        <v>IC.EV.280108</v>
      </c>
      <c r="K599" s="61" t="s">
        <v>12175</v>
      </c>
      <c r="L599" s="167" t="str">
        <f t="shared" si="79"/>
        <v>pH Result</v>
      </c>
      <c r="M599" s="168" t="str">
        <f t="shared" si="76"/>
        <v>PI.IC.EV.280108.01</v>
      </c>
      <c r="N599" s="168"/>
      <c r="O599" s="168" t="str">
        <f t="shared" si="77"/>
        <v>PH.IC.EV.280108.01</v>
      </c>
      <c r="Q599" s="168" t="str">
        <f t="shared" si="78"/>
        <v>CL.IC.EV.280108.01</v>
      </c>
      <c r="R599" s="167" t="s">
        <v>12465</v>
      </c>
      <c r="S599" s="167">
        <v>171</v>
      </c>
    </row>
    <row r="600" spans="1:19" s="167" customFormat="1" ht="15" customHeight="1">
      <c r="A600" s="167" t="s">
        <v>3274</v>
      </c>
      <c r="B600" s="167" t="s">
        <v>2850</v>
      </c>
      <c r="C600" s="61" t="s">
        <v>7532</v>
      </c>
      <c r="D600" s="167" t="s">
        <v>2850</v>
      </c>
      <c r="E600" s="61" t="s">
        <v>2379</v>
      </c>
      <c r="F600" s="85" t="s">
        <v>2851</v>
      </c>
      <c r="G600" s="104" t="s">
        <v>2852</v>
      </c>
      <c r="H600" s="61" t="s">
        <v>2379</v>
      </c>
      <c r="J600" s="63" t="str">
        <f t="shared" si="75"/>
        <v>IC.EV.290101</v>
      </c>
      <c r="K600" s="61" t="s">
        <v>2379</v>
      </c>
      <c r="L600" s="167" t="str">
        <f t="shared" si="79"/>
        <v>Attending notified:</v>
      </c>
      <c r="M600" s="168" t="str">
        <f t="shared" si="76"/>
        <v>PI.IC.EV.290101.01</v>
      </c>
      <c r="N600" s="168"/>
      <c r="O600" s="168" t="str">
        <f t="shared" si="77"/>
        <v>PH.IC.EV.290101.01</v>
      </c>
      <c r="Q600" s="168" t="str">
        <f t="shared" si="78"/>
        <v>CL.IC.EV.290101.01</v>
      </c>
    </row>
    <row r="601" spans="1:19" s="167" customFormat="1" ht="15" customHeight="1">
      <c r="A601" s="167" t="s">
        <v>3274</v>
      </c>
      <c r="C601" s="61" t="s">
        <v>7532</v>
      </c>
      <c r="E601" s="61" t="s">
        <v>2379</v>
      </c>
      <c r="F601" s="85" t="s">
        <v>2851</v>
      </c>
      <c r="G601" s="104" t="s">
        <v>2853</v>
      </c>
      <c r="H601" s="61" t="s">
        <v>12182</v>
      </c>
      <c r="J601" s="63" t="str">
        <f t="shared" si="75"/>
        <v>IC.EV.290102</v>
      </c>
      <c r="K601" s="61" t="s">
        <v>2379</v>
      </c>
      <c r="L601" s="167" t="str">
        <f t="shared" si="79"/>
        <v>Resident notified:</v>
      </c>
      <c r="M601" s="168" t="str">
        <f t="shared" si="76"/>
        <v>PI.IC.EV.290102.01</v>
      </c>
      <c r="N601" s="168"/>
      <c r="O601" s="168" t="str">
        <f t="shared" si="77"/>
        <v>PH.IC.EV.290102.01</v>
      </c>
      <c r="Q601" s="168" t="str">
        <f t="shared" si="78"/>
        <v>CL.IC.EV.290102.01</v>
      </c>
    </row>
    <row r="602" spans="1:19" s="167" customFormat="1" ht="15" customHeight="1">
      <c r="A602" s="167" t="s">
        <v>3274</v>
      </c>
      <c r="C602" s="61" t="s">
        <v>7532</v>
      </c>
      <c r="E602" s="61" t="s">
        <v>2379</v>
      </c>
      <c r="F602" s="85" t="s">
        <v>2851</v>
      </c>
      <c r="G602" s="104" t="s">
        <v>2854</v>
      </c>
      <c r="H602" s="61" t="s">
        <v>12592</v>
      </c>
      <c r="J602" s="63" t="str">
        <f t="shared" si="75"/>
        <v>IC.EV.290103</v>
      </c>
      <c r="K602" s="61" t="s">
        <v>2379</v>
      </c>
      <c r="L602" s="167" t="str">
        <f t="shared" si="79"/>
        <v>House officer notified:</v>
      </c>
      <c r="M602" s="168" t="str">
        <f t="shared" si="76"/>
        <v>PI.IC.EV.290103.01</v>
      </c>
      <c r="N602" s="168"/>
      <c r="O602" s="168" t="str">
        <f t="shared" si="77"/>
        <v>PH.IC.EV.290103.01</v>
      </c>
      <c r="Q602" s="168" t="str">
        <f t="shared" si="78"/>
        <v>CL.IC.EV.290103.01</v>
      </c>
    </row>
    <row r="603" spans="1:19" s="167" customFormat="1" ht="15" customHeight="1">
      <c r="A603" s="167" t="s">
        <v>3274</v>
      </c>
      <c r="C603" s="61" t="s">
        <v>7532</v>
      </c>
      <c r="E603" s="61" t="s">
        <v>2379</v>
      </c>
      <c r="F603" s="85" t="s">
        <v>2851</v>
      </c>
      <c r="G603" s="104" t="s">
        <v>2724</v>
      </c>
      <c r="H603" s="61" t="s">
        <v>12594</v>
      </c>
      <c r="J603" s="63" t="str">
        <f t="shared" si="75"/>
        <v>IC.EV.290104</v>
      </c>
      <c r="K603" s="61" t="s">
        <v>2379</v>
      </c>
      <c r="L603" s="167" t="str">
        <f t="shared" si="79"/>
        <v>Fellow notified:</v>
      </c>
      <c r="M603" s="168" t="str">
        <f t="shared" si="76"/>
        <v>PI.IC.EV.290104.01</v>
      </c>
      <c r="N603" s="168"/>
      <c r="O603" s="168" t="str">
        <f t="shared" si="77"/>
        <v>PH.IC.EV.290104.01</v>
      </c>
      <c r="Q603" s="168" t="str">
        <f t="shared" si="78"/>
        <v>CL.IC.EV.290104.01</v>
      </c>
    </row>
    <row r="604" spans="1:19" s="167" customFormat="1" ht="15" customHeight="1">
      <c r="A604" s="167" t="s">
        <v>3274</v>
      </c>
      <c r="C604" s="61" t="s">
        <v>7532</v>
      </c>
      <c r="E604" s="61" t="s">
        <v>2379</v>
      </c>
      <c r="F604" s="85" t="s">
        <v>2851</v>
      </c>
      <c r="G604" s="104" t="s">
        <v>2856</v>
      </c>
      <c r="H604" s="61" t="s">
        <v>6291</v>
      </c>
      <c r="J604" s="63" t="str">
        <f t="shared" si="75"/>
        <v>IC.EV.290105</v>
      </c>
      <c r="K604" s="61" t="s">
        <v>2379</v>
      </c>
      <c r="L604" s="167" t="str">
        <f t="shared" si="79"/>
        <v>Nurse practitioner notified</v>
      </c>
      <c r="M604" s="168" t="str">
        <f t="shared" si="76"/>
        <v>PI.IC.EV.290105.01</v>
      </c>
      <c r="N604" s="168"/>
      <c r="O604" s="168" t="str">
        <f t="shared" si="77"/>
        <v>PH.IC.EV.290105.01</v>
      </c>
      <c r="Q604" s="168" t="str">
        <f t="shared" si="78"/>
        <v>CL.IC.EV.290105.01</v>
      </c>
    </row>
    <row r="605" spans="1:19" s="167" customFormat="1" ht="15" customHeight="1">
      <c r="A605" s="167" t="s">
        <v>3274</v>
      </c>
      <c r="C605" s="61" t="s">
        <v>7532</v>
      </c>
      <c r="E605" s="61" t="s">
        <v>2379</v>
      </c>
      <c r="F605" s="85" t="s">
        <v>2851</v>
      </c>
      <c r="G605" s="104" t="s">
        <v>2857</v>
      </c>
      <c r="H605" s="61" t="s">
        <v>6988</v>
      </c>
      <c r="J605" s="63" t="str">
        <f t="shared" si="75"/>
        <v>IC.EV.290106</v>
      </c>
      <c r="K605" s="61" t="s">
        <v>2379</v>
      </c>
      <c r="L605" s="167" t="str">
        <f t="shared" si="79"/>
        <v>Charge nurse notified</v>
      </c>
      <c r="M605" s="168" t="str">
        <f t="shared" si="76"/>
        <v>PI.IC.EV.290106.01</v>
      </c>
      <c r="N605" s="168"/>
      <c r="O605" s="168" t="str">
        <f t="shared" si="77"/>
        <v>PH.IC.EV.290106.01</v>
      </c>
      <c r="Q605" s="168" t="str">
        <f t="shared" si="78"/>
        <v>CL.IC.EV.290106.01</v>
      </c>
    </row>
    <row r="606" spans="1:19" s="167" customFormat="1" ht="15" customHeight="1">
      <c r="A606" s="167" t="s">
        <v>3274</v>
      </c>
      <c r="C606" s="61" t="s">
        <v>7532</v>
      </c>
      <c r="E606" s="61" t="s">
        <v>2379</v>
      </c>
      <c r="F606" s="85" t="s">
        <v>2851</v>
      </c>
      <c r="G606" s="104" t="s">
        <v>2858</v>
      </c>
      <c r="H606" s="61" t="s">
        <v>6317</v>
      </c>
      <c r="J606" s="63" t="str">
        <f t="shared" si="75"/>
        <v>IC.EV.290107</v>
      </c>
      <c r="K606" s="61" t="s">
        <v>2379</v>
      </c>
      <c r="L606" s="167" t="str">
        <f t="shared" si="79"/>
        <v>Manager or clinical supervisor</v>
      </c>
      <c r="M606" s="168" t="str">
        <f t="shared" si="76"/>
        <v>PI.IC.EV.290107.01</v>
      </c>
      <c r="N606" s="168"/>
      <c r="O606" s="168" t="str">
        <f t="shared" si="77"/>
        <v>PH.IC.EV.290107.01</v>
      </c>
      <c r="Q606" s="168" t="str">
        <f t="shared" si="78"/>
        <v>CL.IC.EV.290107.01</v>
      </c>
    </row>
    <row r="607" spans="1:19" s="167" customFormat="1" ht="15" customHeight="1">
      <c r="A607" s="167" t="s">
        <v>3274</v>
      </c>
      <c r="C607" s="61" t="s">
        <v>7532</v>
      </c>
      <c r="E607" s="61" t="s">
        <v>2379</v>
      </c>
      <c r="F607" s="85" t="s">
        <v>2851</v>
      </c>
      <c r="G607" s="104" t="s">
        <v>2859</v>
      </c>
      <c r="H607" s="61" t="s">
        <v>3574</v>
      </c>
      <c r="J607" s="63" t="str">
        <f t="shared" si="75"/>
        <v>IC.EV.290108</v>
      </c>
      <c r="K607" s="61" t="s">
        <v>2379</v>
      </c>
      <c r="L607" s="167" t="str">
        <f t="shared" si="79"/>
        <v>Discharge facilitator notified</v>
      </c>
      <c r="M607" s="168" t="str">
        <f t="shared" si="76"/>
        <v>PI.IC.EV.290108.01</v>
      </c>
      <c r="N607" s="168"/>
      <c r="O607" s="168" t="str">
        <f t="shared" si="77"/>
        <v>PH.IC.EV.290108.01</v>
      </c>
      <c r="Q607" s="168" t="str">
        <f t="shared" si="78"/>
        <v>CL.IC.EV.290108.01</v>
      </c>
    </row>
    <row r="608" spans="1:19" s="167" customFormat="1" ht="15" customHeight="1">
      <c r="A608" s="167" t="s">
        <v>3274</v>
      </c>
      <c r="C608" s="61" t="s">
        <v>7532</v>
      </c>
      <c r="E608" s="61" t="s">
        <v>2379</v>
      </c>
      <c r="F608" s="85" t="s">
        <v>2851</v>
      </c>
      <c r="G608" s="104" t="s">
        <v>2860</v>
      </c>
      <c r="H608" s="61" t="s">
        <v>3690</v>
      </c>
      <c r="J608" s="63" t="str">
        <f t="shared" si="75"/>
        <v>IC.EV.290109</v>
      </c>
      <c r="K608" s="61" t="s">
        <v>2379</v>
      </c>
      <c r="L608" s="167" t="str">
        <f t="shared" si="79"/>
        <v>Respiratory therapy notified:</v>
      </c>
      <c r="M608" s="168" t="str">
        <f t="shared" si="76"/>
        <v>PI.IC.EV.290109.01</v>
      </c>
      <c r="N608" s="168"/>
      <c r="O608" s="168" t="str">
        <f t="shared" si="77"/>
        <v>PH.IC.EV.290109.01</v>
      </c>
      <c r="Q608" s="168" t="str">
        <f t="shared" si="78"/>
        <v>CL.IC.EV.290109.01</v>
      </c>
    </row>
    <row r="609" spans="1:17" s="167" customFormat="1" ht="15" customHeight="1">
      <c r="A609" s="167" t="s">
        <v>3274</v>
      </c>
      <c r="C609" s="61" t="s">
        <v>7532</v>
      </c>
      <c r="E609" s="61" t="s">
        <v>2379</v>
      </c>
      <c r="F609" s="85" t="s">
        <v>2851</v>
      </c>
      <c r="G609" s="104" t="s">
        <v>2861</v>
      </c>
      <c r="H609" s="61" t="s">
        <v>3188</v>
      </c>
      <c r="J609" s="63" t="str">
        <f t="shared" si="75"/>
        <v>IC.EV.290110</v>
      </c>
      <c r="K609" s="61" t="s">
        <v>2379</v>
      </c>
      <c r="L609" s="167" t="str">
        <f t="shared" si="79"/>
        <v>Pharmacy notified</v>
      </c>
      <c r="M609" s="168" t="str">
        <f t="shared" si="76"/>
        <v>PI.IC.EV.290110.01</v>
      </c>
      <c r="N609" s="168"/>
      <c r="O609" s="168" t="str">
        <f t="shared" si="77"/>
        <v>PH.IC.EV.290110.01</v>
      </c>
      <c r="Q609" s="168" t="str">
        <f t="shared" si="78"/>
        <v>CL.IC.EV.290110.01</v>
      </c>
    </row>
    <row r="610" spans="1:17" s="167" customFormat="1" ht="15" customHeight="1">
      <c r="A610" s="167" t="s">
        <v>3274</v>
      </c>
      <c r="C610" s="61" t="s">
        <v>7532</v>
      </c>
      <c r="E610" s="61" t="s">
        <v>2379</v>
      </c>
      <c r="F610" s="85" t="s">
        <v>2851</v>
      </c>
      <c r="G610" s="104" t="s">
        <v>2862</v>
      </c>
      <c r="H610" s="61" t="s">
        <v>5749</v>
      </c>
      <c r="J610" s="63" t="str">
        <f t="shared" si="75"/>
        <v>IC.EV.290111</v>
      </c>
      <c r="K610" s="61" t="s">
        <v>2379</v>
      </c>
      <c r="L610" s="167" t="str">
        <f t="shared" si="79"/>
        <v>Physician's assistant notified:</v>
      </c>
      <c r="M610" s="168" t="str">
        <f t="shared" si="76"/>
        <v>PI.IC.EV.290111.01</v>
      </c>
      <c r="N610" s="168"/>
      <c r="O610" s="168" t="str">
        <f t="shared" si="77"/>
        <v>PH.IC.EV.290111.01</v>
      </c>
      <c r="Q610" s="168" t="str">
        <f t="shared" si="78"/>
        <v>CL.IC.EV.290111.01</v>
      </c>
    </row>
    <row r="611" spans="1:17" s="167" customFormat="1" ht="15" customHeight="1">
      <c r="A611" s="167" t="s">
        <v>3274</v>
      </c>
      <c r="C611" s="61" t="s">
        <v>7532</v>
      </c>
      <c r="E611" s="61" t="s">
        <v>2379</v>
      </c>
      <c r="F611" s="85" t="s">
        <v>2851</v>
      </c>
      <c r="G611" s="104" t="s">
        <v>2863</v>
      </c>
      <c r="H611" s="61" t="s">
        <v>3064</v>
      </c>
      <c r="J611" s="63" t="str">
        <f t="shared" si="75"/>
        <v>IC.EV.290112</v>
      </c>
      <c r="K611" s="61" t="s">
        <v>2379</v>
      </c>
      <c r="L611" s="167" t="str">
        <f t="shared" si="79"/>
        <v>Social worker notified:</v>
      </c>
      <c r="M611" s="168" t="str">
        <f t="shared" si="76"/>
        <v>PI.IC.EV.290112.01</v>
      </c>
      <c r="N611" s="168"/>
      <c r="O611" s="168" t="str">
        <f t="shared" si="77"/>
        <v>PH.IC.EV.290112.01</v>
      </c>
      <c r="Q611" s="168" t="str">
        <f t="shared" si="78"/>
        <v>CL.IC.EV.290112.01</v>
      </c>
    </row>
    <row r="612" spans="1:17" s="167" customFormat="1" ht="15" customHeight="1">
      <c r="A612" s="167" t="s">
        <v>3274</v>
      </c>
      <c r="C612" s="61" t="s">
        <v>7532</v>
      </c>
      <c r="E612" s="61" t="s">
        <v>2379</v>
      </c>
      <c r="F612" s="85" t="s">
        <v>2851</v>
      </c>
      <c r="G612" s="104" t="s">
        <v>2864</v>
      </c>
      <c r="H612" s="61" t="s">
        <v>5560</v>
      </c>
      <c r="J612" s="63" t="str">
        <f t="shared" si="75"/>
        <v>IC.EV.290113</v>
      </c>
      <c r="K612" s="61" t="s">
        <v>2379</v>
      </c>
      <c r="L612" s="167" t="str">
        <f t="shared" si="79"/>
        <v>VA Police notified</v>
      </c>
      <c r="M612" s="168" t="str">
        <f t="shared" si="76"/>
        <v>PI.IC.EV.290113.01</v>
      </c>
      <c r="N612" s="168"/>
      <c r="O612" s="168" t="str">
        <f t="shared" si="77"/>
        <v>PH.IC.EV.290113.01</v>
      </c>
      <c r="Q612" s="168" t="str">
        <f t="shared" si="78"/>
        <v>CL.IC.EV.290113.01</v>
      </c>
    </row>
    <row r="613" spans="1:17" s="167" customFormat="1" ht="15" customHeight="1">
      <c r="A613" s="167" t="s">
        <v>3274</v>
      </c>
      <c r="C613" s="61" t="s">
        <v>7532</v>
      </c>
      <c r="E613" s="61" t="s">
        <v>2379</v>
      </c>
      <c r="F613" s="85" t="s">
        <v>2851</v>
      </c>
      <c r="G613" s="104" t="s">
        <v>2865</v>
      </c>
      <c r="H613" s="61" t="s">
        <v>4082</v>
      </c>
      <c r="J613" s="63" t="str">
        <f t="shared" si="75"/>
        <v>IC.EV.290114</v>
      </c>
      <c r="K613" s="61" t="s">
        <v>2379</v>
      </c>
      <c r="L613" s="167" t="str">
        <f t="shared" si="79"/>
        <v>Administrative officer of the day (AOD) notified</v>
      </c>
      <c r="M613" s="168" t="str">
        <f t="shared" si="76"/>
        <v>PI.IC.EV.290114.01</v>
      </c>
      <c r="N613" s="168"/>
      <c r="O613" s="168" t="str">
        <f t="shared" si="77"/>
        <v>PH.IC.EV.290114.01</v>
      </c>
      <c r="Q613" s="168" t="str">
        <f t="shared" si="78"/>
        <v>CL.IC.EV.290114.01</v>
      </c>
    </row>
    <row r="614" spans="1:17" s="167" customFormat="1" ht="15" customHeight="1">
      <c r="A614" s="167" t="s">
        <v>3274</v>
      </c>
      <c r="C614" s="61" t="s">
        <v>7532</v>
      </c>
      <c r="E614" s="61" t="s">
        <v>2379</v>
      </c>
      <c r="F614" s="85" t="s">
        <v>2851</v>
      </c>
      <c r="G614" s="104" t="s">
        <v>12211</v>
      </c>
      <c r="H614" s="61" t="s">
        <v>7456</v>
      </c>
      <c r="J614" s="63" t="str">
        <f t="shared" si="75"/>
        <v>IC.EV.290115</v>
      </c>
      <c r="K614" s="61" t="s">
        <v>2379</v>
      </c>
      <c r="L614" s="167" t="str">
        <f t="shared" si="79"/>
        <v>Other:</v>
      </c>
      <c r="M614" s="168" t="str">
        <f t="shared" si="76"/>
        <v>PI.IC.EV.290115.01</v>
      </c>
      <c r="N614" s="168"/>
      <c r="O614" s="168" t="str">
        <f t="shared" si="77"/>
        <v>PH.IC.EV.290115.01</v>
      </c>
      <c r="Q614" s="168" t="str">
        <f t="shared" si="78"/>
        <v>CL.IC.EV.290115.01</v>
      </c>
    </row>
    <row r="615" spans="1:17" s="167" customFormat="1" ht="15" customHeight="1">
      <c r="A615" s="167" t="s">
        <v>3274</v>
      </c>
      <c r="B615" s="167" t="s">
        <v>2869</v>
      </c>
      <c r="C615" s="61" t="s">
        <v>7537</v>
      </c>
      <c r="D615" s="167" t="s">
        <v>3556</v>
      </c>
      <c r="E615" s="61" t="s">
        <v>12175</v>
      </c>
      <c r="F615" s="85" t="s">
        <v>2866</v>
      </c>
      <c r="G615" s="104" t="s">
        <v>3429</v>
      </c>
      <c r="H615" s="61" t="s">
        <v>2379</v>
      </c>
      <c r="J615" s="63" t="str">
        <f t="shared" si="75"/>
        <v>IC.EV.300101</v>
      </c>
      <c r="K615" s="61" t="s">
        <v>2379</v>
      </c>
      <c r="L615" s="167" t="str">
        <f t="shared" si="79"/>
        <v>Patient informed/instructed regarding procedure</v>
      </c>
      <c r="M615" s="168" t="str">
        <f t="shared" si="76"/>
        <v>PI.IC.EV.300101.01</v>
      </c>
      <c r="N615" s="168"/>
      <c r="O615" s="168" t="str">
        <f t="shared" si="77"/>
        <v>PH.IC.EV.300101.01</v>
      </c>
      <c r="Q615" s="168" t="str">
        <f t="shared" si="78"/>
        <v>CL.IC.EV.300101.01</v>
      </c>
    </row>
    <row r="616" spans="1:17" s="167" customFormat="1" ht="15" customHeight="1">
      <c r="A616" s="167" t="s">
        <v>3274</v>
      </c>
      <c r="C616" s="61" t="s">
        <v>7537</v>
      </c>
      <c r="E616" s="61" t="s">
        <v>2379</v>
      </c>
      <c r="F616" s="85" t="s">
        <v>2866</v>
      </c>
      <c r="G616" s="104" t="s">
        <v>2867</v>
      </c>
      <c r="H616" s="61" t="s">
        <v>12182</v>
      </c>
      <c r="J616" s="63" t="str">
        <f t="shared" si="75"/>
        <v>IC.EV.300102</v>
      </c>
      <c r="K616" s="61" t="s">
        <v>2379</v>
      </c>
      <c r="L616" s="167" t="str">
        <f t="shared" si="79"/>
        <v>Pulmonary artery catheter inserted</v>
      </c>
      <c r="M616" s="168" t="str">
        <f t="shared" si="76"/>
        <v>PI.IC.EV.300102.01</v>
      </c>
      <c r="N616" s="168"/>
      <c r="O616" s="168" t="str">
        <f t="shared" si="77"/>
        <v>PH.IC.EV.300102.01</v>
      </c>
      <c r="Q616" s="168" t="str">
        <f t="shared" si="78"/>
        <v>CL.IC.EV.300102.01</v>
      </c>
    </row>
    <row r="617" spans="1:17" s="167" customFormat="1" ht="15" customHeight="1">
      <c r="A617" s="167" t="s">
        <v>3274</v>
      </c>
      <c r="B617" s="167" t="s">
        <v>2741</v>
      </c>
      <c r="C617" s="61" t="s">
        <v>7544</v>
      </c>
      <c r="D617" s="167" t="s">
        <v>2741</v>
      </c>
      <c r="E617" s="61" t="s">
        <v>2379</v>
      </c>
      <c r="F617" s="85" t="s">
        <v>2742</v>
      </c>
      <c r="G617" s="104" t="s">
        <v>2743</v>
      </c>
      <c r="H617" s="61" t="s">
        <v>2379</v>
      </c>
      <c r="J617" s="63" t="str">
        <f t="shared" si="75"/>
        <v>IC.EV.310101</v>
      </c>
      <c r="K617" s="61" t="s">
        <v>2379</v>
      </c>
      <c r="L617" s="167" t="str">
        <f t="shared" si="79"/>
        <v>Witnessed fall (who saw fall):</v>
      </c>
      <c r="M617" s="168" t="str">
        <f t="shared" si="76"/>
        <v>PI.IC.EV.310101.01</v>
      </c>
      <c r="N617" s="168"/>
      <c r="O617" s="168" t="str">
        <f t="shared" si="77"/>
        <v>PH.IC.EV.310101.01</v>
      </c>
      <c r="Q617" s="168" t="str">
        <f t="shared" si="78"/>
        <v>CL.IC.EV.310101.01</v>
      </c>
    </row>
    <row r="618" spans="1:17" s="167" customFormat="1" ht="15" customHeight="1">
      <c r="A618" s="167" t="s">
        <v>3274</v>
      </c>
      <c r="C618" s="61" t="s">
        <v>7544</v>
      </c>
      <c r="E618" s="61" t="s">
        <v>2379</v>
      </c>
      <c r="F618" s="85" t="s">
        <v>2742</v>
      </c>
      <c r="G618" s="104" t="s">
        <v>2744</v>
      </c>
      <c r="H618" s="61" t="s">
        <v>12182</v>
      </c>
      <c r="J618" s="63" t="str">
        <f t="shared" si="75"/>
        <v>IC.EV.310102</v>
      </c>
      <c r="K618" s="61" t="s">
        <v>2379</v>
      </c>
      <c r="L618" s="167" t="str">
        <f t="shared" si="79"/>
        <v>Patient reported falling</v>
      </c>
      <c r="M618" s="168" t="str">
        <f t="shared" si="76"/>
        <v>PI.IC.EV.310102.01</v>
      </c>
      <c r="N618" s="168"/>
      <c r="O618" s="168" t="str">
        <f t="shared" si="77"/>
        <v>PH.IC.EV.310102.01</v>
      </c>
      <c r="Q618" s="168" t="str">
        <f t="shared" si="78"/>
        <v>CL.IC.EV.310102.01</v>
      </c>
    </row>
    <row r="619" spans="1:17" s="167" customFormat="1" ht="15" customHeight="1">
      <c r="A619" s="167" t="s">
        <v>3274</v>
      </c>
      <c r="C619" s="61" t="s">
        <v>7544</v>
      </c>
      <c r="E619" s="61" t="s">
        <v>2379</v>
      </c>
      <c r="F619" s="85" t="s">
        <v>2742</v>
      </c>
      <c r="G619" s="104" t="s">
        <v>2745</v>
      </c>
      <c r="H619" s="61" t="s">
        <v>12592</v>
      </c>
      <c r="J619" s="63" t="str">
        <f t="shared" si="75"/>
        <v>IC.EV.310103</v>
      </c>
      <c r="K619" s="61" t="s">
        <v>2379</v>
      </c>
      <c r="L619" s="167" t="str">
        <f t="shared" si="79"/>
        <v>Patient found on floor (enter location):</v>
      </c>
      <c r="M619" s="168" t="str">
        <f t="shared" si="76"/>
        <v>PI.IC.EV.310103.01</v>
      </c>
      <c r="N619" s="168"/>
      <c r="O619" s="168" t="str">
        <f t="shared" si="77"/>
        <v>PH.IC.EV.310103.01</v>
      </c>
      <c r="Q619" s="168" t="str">
        <f t="shared" si="78"/>
        <v>CL.IC.EV.310103.01</v>
      </c>
    </row>
    <row r="620" spans="1:17" s="167" customFormat="1" ht="15" customHeight="1">
      <c r="A620" s="167" t="s">
        <v>3274</v>
      </c>
      <c r="C620" s="61" t="s">
        <v>7544</v>
      </c>
      <c r="E620" s="61" t="s">
        <v>2379</v>
      </c>
      <c r="F620" s="85" t="s">
        <v>2742</v>
      </c>
      <c r="G620" s="104" t="s">
        <v>2740</v>
      </c>
      <c r="H620" s="61" t="s">
        <v>12594</v>
      </c>
      <c r="J620" s="63" t="str">
        <f t="shared" si="75"/>
        <v>IC.EV.310104</v>
      </c>
      <c r="K620" s="61" t="s">
        <v>2379</v>
      </c>
      <c r="L620" s="167" t="str">
        <f t="shared" si="79"/>
        <v>No restraint devices in place at time of fall</v>
      </c>
      <c r="M620" s="168" t="str">
        <f t="shared" si="76"/>
        <v>PI.IC.EV.310104.01</v>
      </c>
      <c r="N620" s="168"/>
      <c r="O620" s="168" t="str">
        <f t="shared" si="77"/>
        <v>PH.IC.EV.310104.01</v>
      </c>
      <c r="Q620" s="168" t="str">
        <f t="shared" si="78"/>
        <v>CL.IC.EV.310104.01</v>
      </c>
    </row>
    <row r="621" spans="1:17" s="167" customFormat="1" ht="15" customHeight="1">
      <c r="A621" s="167" t="s">
        <v>3274</v>
      </c>
      <c r="C621" s="61" t="s">
        <v>7544</v>
      </c>
      <c r="E621" s="61" t="s">
        <v>2379</v>
      </c>
      <c r="F621" s="85" t="s">
        <v>2742</v>
      </c>
      <c r="G621" s="104" t="s">
        <v>2626</v>
      </c>
      <c r="H621" s="61" t="s">
        <v>6291</v>
      </c>
      <c r="J621" s="63" t="str">
        <f t="shared" si="75"/>
        <v>IC.EV.310105</v>
      </c>
      <c r="K621" s="61" t="s">
        <v>2379</v>
      </c>
      <c r="L621" s="167" t="str">
        <f t="shared" si="79"/>
        <v>Restraints in place at time of fall</v>
      </c>
      <c r="M621" s="168" t="str">
        <f t="shared" si="76"/>
        <v>PI.IC.EV.310105.01</v>
      </c>
      <c r="N621" s="168"/>
      <c r="O621" s="168" t="str">
        <f t="shared" si="77"/>
        <v>PH.IC.EV.310105.01</v>
      </c>
      <c r="Q621" s="168" t="str">
        <f t="shared" si="78"/>
        <v>CL.IC.EV.310105.01</v>
      </c>
    </row>
    <row r="622" spans="1:17" s="167" customFormat="1" ht="15" customHeight="1">
      <c r="A622" s="167" t="s">
        <v>3274</v>
      </c>
      <c r="C622" s="61" t="s">
        <v>7544</v>
      </c>
      <c r="E622" s="61" t="s">
        <v>2379</v>
      </c>
      <c r="F622" s="85" t="s">
        <v>2742</v>
      </c>
      <c r="G622" s="104" t="s">
        <v>2627</v>
      </c>
      <c r="H622" s="61" t="s">
        <v>6988</v>
      </c>
      <c r="J622" s="63" t="str">
        <f t="shared" ref="J622:J695" si="80">CONCATENATE("IC.EV.",C622,E622,H622)</f>
        <v>IC.EV.310106</v>
      </c>
      <c r="K622" s="61" t="s">
        <v>2379</v>
      </c>
      <c r="L622" s="167" t="str">
        <f t="shared" si="79"/>
        <v>Patient symptoms before fall (enter free text):</v>
      </c>
      <c r="M622" s="168" t="str">
        <f t="shared" ref="M622:M695" si="81">CONCATENATE("PI.",J622,".",K622)</f>
        <v>PI.IC.EV.310106.01</v>
      </c>
      <c r="N622" s="168"/>
      <c r="O622" s="168" t="str">
        <f t="shared" ref="O622:O695" si="82">CONCATENATE("PH.",J622,".",K622)</f>
        <v>PH.IC.EV.310106.01</v>
      </c>
      <c r="Q622" s="168" t="str">
        <f t="shared" ref="Q622:Q695" si="83">CONCATENATE("CL.",J622,".",K622)</f>
        <v>CL.IC.EV.310106.01</v>
      </c>
    </row>
    <row r="623" spans="1:17" s="167" customFormat="1" ht="15" customHeight="1">
      <c r="A623" s="167" t="s">
        <v>3274</v>
      </c>
      <c r="C623" s="61" t="s">
        <v>7544</v>
      </c>
      <c r="E623" s="61" t="s">
        <v>2379</v>
      </c>
      <c r="F623" s="85" t="s">
        <v>2742</v>
      </c>
      <c r="G623" s="104" t="s">
        <v>2628</v>
      </c>
      <c r="H623" s="61" t="s">
        <v>6317</v>
      </c>
      <c r="J623" s="63" t="str">
        <f t="shared" si="80"/>
        <v>IC.EV.310107</v>
      </c>
      <c r="K623" s="61" t="s">
        <v>2379</v>
      </c>
      <c r="L623" s="167" t="str">
        <f t="shared" si="79"/>
        <v>Patient complaints after fall (enter free text):</v>
      </c>
      <c r="M623" s="168" t="str">
        <f t="shared" si="81"/>
        <v>PI.IC.EV.310107.01</v>
      </c>
      <c r="N623" s="168"/>
      <c r="O623" s="168" t="str">
        <f t="shared" si="82"/>
        <v>PH.IC.EV.310107.01</v>
      </c>
      <c r="Q623" s="168" t="str">
        <f t="shared" si="83"/>
        <v>CL.IC.EV.310107.01</v>
      </c>
    </row>
    <row r="624" spans="1:17" s="167" customFormat="1" ht="15" customHeight="1">
      <c r="A624" s="167" t="s">
        <v>3274</v>
      </c>
      <c r="C624" s="61" t="s">
        <v>7544</v>
      </c>
      <c r="E624" s="61" t="s">
        <v>2379</v>
      </c>
      <c r="F624" s="85" t="s">
        <v>2742</v>
      </c>
      <c r="G624" s="104" t="s">
        <v>2746</v>
      </c>
      <c r="H624" s="61" t="s">
        <v>3574</v>
      </c>
      <c r="J624" s="63" t="str">
        <f t="shared" si="80"/>
        <v>IC.EV.310108</v>
      </c>
      <c r="K624" s="61" t="s">
        <v>2379</v>
      </c>
      <c r="L624" s="167" t="str">
        <f t="shared" si="79"/>
        <v>Injuries (enter observations):</v>
      </c>
      <c r="M624" s="168" t="str">
        <f t="shared" si="81"/>
        <v>PI.IC.EV.310108.01</v>
      </c>
      <c r="N624" s="168"/>
      <c r="O624" s="168" t="str">
        <f t="shared" si="82"/>
        <v>PH.IC.EV.310108.01</v>
      </c>
      <c r="Q624" s="168" t="str">
        <f t="shared" si="83"/>
        <v>CL.IC.EV.310108.01</v>
      </c>
    </row>
    <row r="625" spans="1:31" s="167" customFormat="1" ht="15" customHeight="1">
      <c r="A625" s="167" t="s">
        <v>3274</v>
      </c>
      <c r="C625" s="61" t="s">
        <v>7544</v>
      </c>
      <c r="E625" s="61" t="s">
        <v>2379</v>
      </c>
      <c r="F625" s="85" t="s">
        <v>2742</v>
      </c>
      <c r="G625" s="104" t="s">
        <v>2504</v>
      </c>
      <c r="H625" s="61" t="s">
        <v>3690</v>
      </c>
      <c r="J625" s="63" t="str">
        <f t="shared" si="80"/>
        <v>IC.EV.310109</v>
      </c>
      <c r="K625" s="61" t="s">
        <v>2379</v>
      </c>
      <c r="L625" s="167" t="str">
        <f t="shared" si="79"/>
        <v>Physician notified of fall (name of physician):</v>
      </c>
      <c r="M625" s="168" t="str">
        <f t="shared" si="81"/>
        <v>PI.IC.EV.310109.01</v>
      </c>
      <c r="N625" s="168"/>
      <c r="O625" s="168" t="str">
        <f t="shared" si="82"/>
        <v>PH.IC.EV.310109.01</v>
      </c>
      <c r="Q625" s="168" t="str">
        <f t="shared" si="83"/>
        <v>CL.IC.EV.310109.01</v>
      </c>
    </row>
    <row r="626" spans="1:31" s="167" customFormat="1" ht="15" customHeight="1">
      <c r="A626" s="167" t="s">
        <v>3274</v>
      </c>
      <c r="C626" s="61" t="s">
        <v>7544</v>
      </c>
      <c r="E626" s="61" t="s">
        <v>2379</v>
      </c>
      <c r="F626" s="85" t="s">
        <v>2742</v>
      </c>
      <c r="G626" s="104" t="s">
        <v>2505</v>
      </c>
      <c r="H626" s="61" t="s">
        <v>3188</v>
      </c>
      <c r="J626" s="63" t="str">
        <f t="shared" si="80"/>
        <v>IC.EV.310110</v>
      </c>
      <c r="K626" s="61" t="s">
        <v>2379</v>
      </c>
      <c r="L626" s="167" t="str">
        <f t="shared" si="79"/>
        <v>Family told of patient fall (person notified):</v>
      </c>
      <c r="M626" s="168" t="str">
        <f t="shared" si="81"/>
        <v>PI.IC.EV.310110.01</v>
      </c>
      <c r="N626" s="168"/>
      <c r="O626" s="168" t="str">
        <f t="shared" si="82"/>
        <v>PH.IC.EV.310110.01</v>
      </c>
      <c r="Q626" s="168" t="str">
        <f t="shared" si="83"/>
        <v>CL.IC.EV.310110.01</v>
      </c>
    </row>
    <row r="627" spans="1:31" s="167" customFormat="1" ht="15" customHeight="1">
      <c r="A627" s="167" t="s">
        <v>3274</v>
      </c>
      <c r="C627" s="61" t="s">
        <v>7544</v>
      </c>
      <c r="E627" s="61" t="s">
        <v>2379</v>
      </c>
      <c r="F627" s="85" t="s">
        <v>2742</v>
      </c>
      <c r="G627" s="104" t="s">
        <v>2506</v>
      </c>
      <c r="H627" s="61" t="s">
        <v>5749</v>
      </c>
      <c r="J627" s="63" t="str">
        <f t="shared" si="80"/>
        <v>IC.EV.310111</v>
      </c>
      <c r="K627" s="61" t="s">
        <v>2379</v>
      </c>
      <c r="L627" s="167" t="str">
        <f t="shared" si="79"/>
        <v>Patient/family teaching (what was reviewed):</v>
      </c>
      <c r="M627" s="168" t="str">
        <f t="shared" si="81"/>
        <v>PI.IC.EV.310111.01</v>
      </c>
      <c r="N627" s="168"/>
      <c r="O627" s="168" t="str">
        <f t="shared" si="82"/>
        <v>PH.IC.EV.310111.01</v>
      </c>
      <c r="Q627" s="168" t="str">
        <f t="shared" si="83"/>
        <v>CL.IC.EV.310111.01</v>
      </c>
    </row>
    <row r="628" spans="1:31" s="167" customFormat="1" ht="15" customHeight="1">
      <c r="A628" s="167" t="s">
        <v>3274</v>
      </c>
      <c r="B628" s="167" t="s">
        <v>2629</v>
      </c>
      <c r="C628" s="61" t="s">
        <v>7547</v>
      </c>
      <c r="D628" s="167" t="s">
        <v>2631</v>
      </c>
      <c r="E628" s="61" t="s">
        <v>2379</v>
      </c>
      <c r="F628" s="85" t="s">
        <v>2632</v>
      </c>
      <c r="G628" s="104" t="s">
        <v>3057</v>
      </c>
      <c r="H628" s="61" t="s">
        <v>2379</v>
      </c>
      <c r="J628" s="63" t="str">
        <f t="shared" si="80"/>
        <v>IC.EV.320101</v>
      </c>
      <c r="K628" s="61" t="s">
        <v>2379</v>
      </c>
      <c r="L628" s="167" t="str">
        <f t="shared" si="79"/>
        <v>This patient has a  PCA and orders were verified with pump</v>
      </c>
      <c r="M628" s="168" t="str">
        <f t="shared" si="81"/>
        <v>PI.IC.EV.320101.01</v>
      </c>
      <c r="N628" s="168"/>
      <c r="O628" s="168" t="str">
        <f t="shared" si="82"/>
        <v>PH.IC.EV.320101.01</v>
      </c>
      <c r="Q628" s="168" t="str">
        <f t="shared" si="83"/>
        <v>CL.IC.EV.320101.01</v>
      </c>
    </row>
    <row r="629" spans="1:31" s="167" customFormat="1" ht="15" customHeight="1">
      <c r="A629" s="167" t="s">
        <v>3274</v>
      </c>
      <c r="C629" s="61" t="s">
        <v>7547</v>
      </c>
      <c r="E629" s="61" t="s">
        <v>2379</v>
      </c>
      <c r="F629" s="85" t="s">
        <v>2632</v>
      </c>
      <c r="G629" s="104" t="s">
        <v>3058</v>
      </c>
      <c r="H629" s="61" t="s">
        <v>12182</v>
      </c>
      <c r="J629" s="63" t="str">
        <f t="shared" si="80"/>
        <v>IC.EV.320102</v>
      </c>
      <c r="K629" s="61" t="s">
        <v>2379</v>
      </c>
      <c r="L629" s="167" t="str">
        <f t="shared" si="79"/>
        <v>This patient has a PCEA and orders were verified with pump</v>
      </c>
      <c r="M629" s="168" t="str">
        <f t="shared" si="81"/>
        <v>PI.IC.EV.320102.01</v>
      </c>
      <c r="N629" s="168"/>
      <c r="O629" s="168" t="str">
        <f t="shared" si="82"/>
        <v>PH.IC.EV.320102.01</v>
      </c>
      <c r="Q629" s="168" t="str">
        <f t="shared" si="83"/>
        <v>CL.IC.EV.320102.01</v>
      </c>
    </row>
    <row r="630" spans="1:31" s="167" customFormat="1" ht="15" customHeight="1">
      <c r="A630" s="167" t="s">
        <v>3274</v>
      </c>
      <c r="C630" s="61" t="s">
        <v>7547</v>
      </c>
      <c r="D630" s="167" t="s">
        <v>3165</v>
      </c>
      <c r="E630" s="61" t="s">
        <v>12182</v>
      </c>
      <c r="F630" s="85" t="s">
        <v>2632</v>
      </c>
      <c r="G630" s="104" t="s">
        <v>3209</v>
      </c>
      <c r="H630" s="61" t="s">
        <v>2379</v>
      </c>
      <c r="J630" s="63" t="str">
        <f t="shared" si="80"/>
        <v>IC.EV.320201</v>
      </c>
      <c r="K630" s="61" t="s">
        <v>2379</v>
      </c>
      <c r="L630" s="167" t="str">
        <f t="shared" si="79"/>
        <v>PCA Setup Verified</v>
      </c>
      <c r="M630" s="168" t="str">
        <f t="shared" si="81"/>
        <v>PI.IC.EV.320201.01</v>
      </c>
      <c r="N630" s="168"/>
      <c r="O630" s="168" t="str">
        <f t="shared" si="82"/>
        <v>PH.IC.EV.320201.01</v>
      </c>
      <c r="Q630" s="168" t="str">
        <f t="shared" si="83"/>
        <v>CL.IC.EV.320201.01</v>
      </c>
    </row>
    <row r="631" spans="1:31" s="167" customFormat="1" ht="15" customHeight="1">
      <c r="A631" s="167" t="s">
        <v>3274</v>
      </c>
      <c r="C631" s="61" t="s">
        <v>7547</v>
      </c>
      <c r="D631" s="167" t="s">
        <v>3098</v>
      </c>
      <c r="E631" s="61" t="s">
        <v>12592</v>
      </c>
      <c r="F631" s="85" t="s">
        <v>2632</v>
      </c>
      <c r="G631" s="104" t="s">
        <v>3002</v>
      </c>
      <c r="H631" s="61" t="s">
        <v>2379</v>
      </c>
      <c r="J631" s="63" t="str">
        <f t="shared" si="80"/>
        <v>IC.EV.320301</v>
      </c>
      <c r="K631" s="61" t="s">
        <v>12175</v>
      </c>
      <c r="L631" s="167" t="str">
        <f t="shared" si="79"/>
        <v>Info provided: PCA by proxy instruction provide to patient</v>
      </c>
      <c r="M631" s="168" t="str">
        <f t="shared" si="81"/>
        <v>PI.IC.EV.320301.01</v>
      </c>
      <c r="N631" s="168"/>
      <c r="O631" s="168" t="str">
        <f t="shared" si="82"/>
        <v>PH.IC.EV.320301.01</v>
      </c>
      <c r="Q631" s="168" t="str">
        <f t="shared" si="83"/>
        <v>CL.IC.EV.320301.01</v>
      </c>
    </row>
    <row r="632" spans="1:31" s="167" customFormat="1" ht="15" customHeight="1">
      <c r="A632" s="167" t="s">
        <v>3452</v>
      </c>
      <c r="C632" s="61" t="s">
        <v>7547</v>
      </c>
      <c r="E632" s="61" t="s">
        <v>12185</v>
      </c>
      <c r="F632" s="85" t="s">
        <v>2632</v>
      </c>
      <c r="G632" s="104" t="s">
        <v>3118</v>
      </c>
      <c r="H632" s="61" t="s">
        <v>12430</v>
      </c>
      <c r="J632" s="63" t="str">
        <f t="shared" si="80"/>
        <v>IC.EV.320302</v>
      </c>
      <c r="K632" s="61" t="s">
        <v>12175</v>
      </c>
      <c r="L632" s="167" t="str">
        <f t="shared" si="79"/>
        <v>Info provided: PCA by proxy instruction provided to visitors</v>
      </c>
      <c r="M632" s="168" t="str">
        <f t="shared" si="81"/>
        <v>PI.IC.EV.320302.01</v>
      </c>
      <c r="N632" s="168"/>
      <c r="O632" s="168" t="str">
        <f t="shared" si="82"/>
        <v>PH.IC.EV.320302.01</v>
      </c>
      <c r="Q632" s="168" t="str">
        <f t="shared" si="83"/>
        <v>CL.IC.EV.320302.01</v>
      </c>
    </row>
    <row r="633" spans="1:31" s="167" customFormat="1" ht="15" customHeight="1">
      <c r="A633" s="167" t="s">
        <v>3452</v>
      </c>
      <c r="C633" s="61" t="s">
        <v>7547</v>
      </c>
      <c r="E633" s="61" t="s">
        <v>12185</v>
      </c>
      <c r="F633" s="85" t="s">
        <v>2632</v>
      </c>
      <c r="G633" s="104" t="s">
        <v>3240</v>
      </c>
      <c r="H633" s="61" t="s">
        <v>12185</v>
      </c>
      <c r="J633" s="63" t="str">
        <f t="shared" si="80"/>
        <v>IC.EV.320303</v>
      </c>
      <c r="K633" s="61" t="s">
        <v>12175</v>
      </c>
      <c r="L633" s="167" t="str">
        <f t="shared" si="79"/>
        <v>Info provided: Purpose of PCA therapy</v>
      </c>
      <c r="M633" s="168" t="str">
        <f t="shared" si="81"/>
        <v>PI.IC.EV.320303.01</v>
      </c>
      <c r="N633" s="168"/>
      <c r="O633" s="168" t="str">
        <f t="shared" si="82"/>
        <v>PH.IC.EV.320303.01</v>
      </c>
      <c r="Q633" s="168" t="str">
        <f t="shared" si="83"/>
        <v>CL.IC.EV.320303.01</v>
      </c>
    </row>
    <row r="634" spans="1:31" s="167" customFormat="1" ht="15" customHeight="1">
      <c r="A634" s="167" t="s">
        <v>3452</v>
      </c>
      <c r="C634" s="61" t="s">
        <v>7547</v>
      </c>
      <c r="E634" s="61" t="s">
        <v>12185</v>
      </c>
      <c r="F634" s="85" t="s">
        <v>2632</v>
      </c>
      <c r="G634" s="104" t="s">
        <v>3357</v>
      </c>
      <c r="H634" s="61" t="s">
        <v>6464</v>
      </c>
      <c r="J634" s="63" t="str">
        <f t="shared" si="80"/>
        <v>IC.EV.320304</v>
      </c>
      <c r="K634" s="61" t="s">
        <v>12175</v>
      </c>
      <c r="L634" s="167" t="str">
        <f t="shared" si="79"/>
        <v>Info provided: Use of PCA button</v>
      </c>
      <c r="M634" s="168" t="str">
        <f t="shared" si="81"/>
        <v>PI.IC.EV.320304.01</v>
      </c>
      <c r="N634" s="168"/>
      <c r="O634" s="168" t="str">
        <f t="shared" si="82"/>
        <v>PH.IC.EV.320304.01</v>
      </c>
      <c r="Q634" s="168" t="str">
        <f t="shared" si="83"/>
        <v>CL.IC.EV.320304.01</v>
      </c>
    </row>
    <row r="635" spans="1:31" s="167" customFormat="1" ht="15" customHeight="1">
      <c r="A635" s="167" t="s">
        <v>3452</v>
      </c>
      <c r="C635" s="61" t="s">
        <v>7547</v>
      </c>
      <c r="E635" s="61" t="s">
        <v>12185</v>
      </c>
      <c r="F635" s="85" t="s">
        <v>2632</v>
      </c>
      <c r="G635" s="104" t="s">
        <v>3358</v>
      </c>
      <c r="H635" s="61" t="s">
        <v>6291</v>
      </c>
      <c r="J635" s="63" t="str">
        <f t="shared" si="80"/>
        <v>IC.EV.320305</v>
      </c>
      <c r="K635" s="61" t="s">
        <v>12175</v>
      </c>
      <c r="L635" s="167" t="str">
        <f t="shared" si="79"/>
        <v>Info provided: PCA pump safety features</v>
      </c>
      <c r="M635" s="168" t="str">
        <f t="shared" si="81"/>
        <v>PI.IC.EV.320305.01</v>
      </c>
      <c r="N635" s="168"/>
      <c r="O635" s="168" t="str">
        <f t="shared" si="82"/>
        <v>PH.IC.EV.320305.01</v>
      </c>
      <c r="Q635" s="168" t="str">
        <f t="shared" si="83"/>
        <v>CL.IC.EV.320305.01</v>
      </c>
    </row>
    <row r="636" spans="1:31" s="167" customFormat="1" ht="15" customHeight="1">
      <c r="A636" s="167" t="s">
        <v>3452</v>
      </c>
      <c r="C636" s="61" t="s">
        <v>7547</v>
      </c>
      <c r="D636" s="167" t="s">
        <v>4026</v>
      </c>
      <c r="E636" s="61" t="s">
        <v>6464</v>
      </c>
      <c r="F636" s="85" t="s">
        <v>2632</v>
      </c>
      <c r="G636" s="104" t="s">
        <v>2633</v>
      </c>
      <c r="H636" s="61" t="s">
        <v>12175</v>
      </c>
      <c r="J636" s="63" t="str">
        <f t="shared" si="80"/>
        <v>IC.EV.320401</v>
      </c>
      <c r="K636" s="61" t="s">
        <v>12175</v>
      </c>
      <c r="L636" s="167" t="str">
        <f t="shared" si="79"/>
        <v>Patient indicates understanding of use of PCA button</v>
      </c>
      <c r="M636" s="168" t="str">
        <f t="shared" si="81"/>
        <v>PI.IC.EV.320401.01</v>
      </c>
      <c r="N636" s="168"/>
      <c r="O636" s="168" t="str">
        <f t="shared" si="82"/>
        <v>PH.IC.EV.320401.01</v>
      </c>
      <c r="Q636" s="168" t="str">
        <f t="shared" si="83"/>
        <v>CL.IC.EV.320401.01</v>
      </c>
    </row>
    <row r="637" spans="1:31" s="167" customFormat="1" ht="15" customHeight="1">
      <c r="A637" s="167" t="s">
        <v>3452</v>
      </c>
      <c r="C637" s="61" t="s">
        <v>7547</v>
      </c>
      <c r="D637" s="167" t="s">
        <v>2634</v>
      </c>
      <c r="E637" s="61" t="s">
        <v>6291</v>
      </c>
      <c r="F637" s="85" t="s">
        <v>2632</v>
      </c>
      <c r="G637" s="104" t="s">
        <v>2758</v>
      </c>
      <c r="H637" s="61" t="s">
        <v>12175</v>
      </c>
      <c r="J637" s="63" t="str">
        <f t="shared" si="80"/>
        <v>IC.EV.320501</v>
      </c>
      <c r="K637" s="61" t="s">
        <v>12175</v>
      </c>
      <c r="L637" s="167" t="str">
        <f t="shared" si="79"/>
        <v>MD notified patient unable to use PCA</v>
      </c>
      <c r="M637" s="168" t="str">
        <f t="shared" si="81"/>
        <v>PI.IC.EV.320501.01</v>
      </c>
      <c r="N637" s="168"/>
      <c r="O637" s="168" t="str">
        <f t="shared" si="82"/>
        <v>PH.IC.EV.320501.01</v>
      </c>
      <c r="Q637" s="168" t="str">
        <f t="shared" si="83"/>
        <v>CL.IC.EV.320501.01</v>
      </c>
    </row>
    <row r="638" spans="1:31" s="167" customFormat="1" ht="15" customHeight="1">
      <c r="A638" s="167" t="s">
        <v>3452</v>
      </c>
      <c r="B638" s="167" t="s">
        <v>3005</v>
      </c>
      <c r="C638" s="61" t="s">
        <v>12766</v>
      </c>
      <c r="D638" s="167" t="s">
        <v>3556</v>
      </c>
      <c r="E638" s="61" t="s">
        <v>13277</v>
      </c>
      <c r="F638" s="85" t="s">
        <v>3006</v>
      </c>
      <c r="G638" s="104" t="s">
        <v>3120</v>
      </c>
      <c r="H638" s="61" t="s">
        <v>13277</v>
      </c>
      <c r="J638" s="63" t="str">
        <f>CONCATENATE("IC.EV.",C638,E638,H638)</f>
        <v>IC.EV.330101</v>
      </c>
      <c r="K638" s="61" t="s">
        <v>13277</v>
      </c>
      <c r="L638" s="167" t="str">
        <f>G638</f>
        <v>Physician notified of no IV access</v>
      </c>
      <c r="M638" s="168" t="str">
        <f>CONCATENATE("PI.",J638,".",K638)</f>
        <v>PI.IC.EV.330101.01</v>
      </c>
      <c r="N638" s="168"/>
      <c r="O638" s="168" t="str">
        <f>CONCATENATE("PH.",J638,".",K638)</f>
        <v>PH.IC.EV.330101.01</v>
      </c>
      <c r="Q638" s="168" t="str">
        <f>CONCATENATE("CL.",J638,".",K638)</f>
        <v>CL.IC.EV.330101.01</v>
      </c>
    </row>
    <row r="639" spans="1:31" s="167" customFormat="1" ht="15" customHeight="1">
      <c r="A639" s="167" t="s">
        <v>3452</v>
      </c>
      <c r="C639" s="61" t="s">
        <v>7163</v>
      </c>
      <c r="E639" s="61" t="s">
        <v>12175</v>
      </c>
      <c r="F639" s="85" t="s">
        <v>3006</v>
      </c>
      <c r="G639" s="104" t="s">
        <v>631</v>
      </c>
      <c r="H639" s="61" t="s">
        <v>632</v>
      </c>
      <c r="J639" s="63" t="str">
        <f t="shared" si="80"/>
        <v>IC.EV.330102</v>
      </c>
      <c r="K639" s="61" t="s">
        <v>12175</v>
      </c>
      <c r="L639" s="167" t="str">
        <f t="shared" si="79"/>
        <v>Peripheral IV</v>
      </c>
      <c r="M639" s="168" t="str">
        <f t="shared" si="81"/>
        <v>PI.IC.EV.330102.01</v>
      </c>
      <c r="N639" s="168"/>
      <c r="O639" s="168" t="str">
        <f t="shared" si="82"/>
        <v>PH.IC.EV.330102.01</v>
      </c>
      <c r="Q639" s="168" t="str">
        <f t="shared" si="83"/>
        <v>CL.IC.EV.330102.01</v>
      </c>
      <c r="AD639" s="167" t="s">
        <v>633</v>
      </c>
      <c r="AE639" s="167">
        <v>1240</v>
      </c>
    </row>
    <row r="640" spans="1:31" s="167" customFormat="1" ht="15" customHeight="1">
      <c r="A640" s="167" t="s">
        <v>3452</v>
      </c>
      <c r="B640" s="167" t="s">
        <v>3244</v>
      </c>
      <c r="C640" s="61" t="s">
        <v>8320</v>
      </c>
      <c r="D640" s="167" t="s">
        <v>3556</v>
      </c>
      <c r="E640" s="61" t="s">
        <v>12175</v>
      </c>
      <c r="F640" s="85" t="s">
        <v>3245</v>
      </c>
      <c r="G640" s="104" t="s">
        <v>3480</v>
      </c>
      <c r="H640" s="61" t="s">
        <v>12175</v>
      </c>
      <c r="J640" s="63" t="str">
        <f t="shared" si="80"/>
        <v>IC.EV.340101</v>
      </c>
      <c r="K640" s="61" t="s">
        <v>12430</v>
      </c>
      <c r="L640" s="167" t="str">
        <f t="shared" si="79"/>
        <v>Provider notified:</v>
      </c>
      <c r="M640" s="168" t="str">
        <f t="shared" si="81"/>
        <v>PI.IC.EV.340101.02</v>
      </c>
      <c r="N640" s="168"/>
      <c r="O640" s="168" t="str">
        <f t="shared" si="82"/>
        <v>PH.IC.EV.340101.02</v>
      </c>
      <c r="Q640" s="168" t="str">
        <f t="shared" si="83"/>
        <v>CL.IC.EV.340101.02</v>
      </c>
      <c r="R640" s="167" t="s">
        <v>12465</v>
      </c>
      <c r="S640" s="167">
        <v>169</v>
      </c>
    </row>
    <row r="641" spans="1:17" s="167" customFormat="1" ht="15" customHeight="1">
      <c r="A641" s="167" t="s">
        <v>3452</v>
      </c>
      <c r="C641" s="61" t="s">
        <v>8320</v>
      </c>
      <c r="E641" s="61" t="s">
        <v>12175</v>
      </c>
      <c r="F641" s="85" t="s">
        <v>3245</v>
      </c>
      <c r="G641" s="104" t="s">
        <v>3429</v>
      </c>
      <c r="H641" s="61" t="s">
        <v>12430</v>
      </c>
      <c r="J641" s="63" t="str">
        <f t="shared" si="80"/>
        <v>IC.EV.340102</v>
      </c>
      <c r="K641" s="61" t="s">
        <v>12175</v>
      </c>
      <c r="L641" s="167" t="str">
        <f t="shared" si="79"/>
        <v>Patient informed/instructed regarding procedure</v>
      </c>
      <c r="M641" s="168" t="str">
        <f t="shared" si="81"/>
        <v>PI.IC.EV.340102.01</v>
      </c>
      <c r="N641" s="168"/>
      <c r="O641" s="168" t="str">
        <f t="shared" si="82"/>
        <v>PH.IC.EV.340102.01</v>
      </c>
      <c r="Q641" s="168" t="str">
        <f t="shared" si="83"/>
        <v>CL.IC.EV.340102.01</v>
      </c>
    </row>
    <row r="642" spans="1:17" s="167" customFormat="1" ht="15" customHeight="1">
      <c r="A642" s="167" t="s">
        <v>3452</v>
      </c>
      <c r="C642" s="61" t="s">
        <v>8320</v>
      </c>
      <c r="E642" s="61" t="s">
        <v>12175</v>
      </c>
      <c r="F642" s="85" t="s">
        <v>3245</v>
      </c>
      <c r="G642" s="104" t="s">
        <v>3433</v>
      </c>
      <c r="H642" s="61" t="s">
        <v>12185</v>
      </c>
      <c r="J642" s="63" t="str">
        <f t="shared" si="80"/>
        <v>IC.EV.340103</v>
      </c>
      <c r="K642" s="61" t="s">
        <v>12175</v>
      </c>
      <c r="L642" s="167" t="str">
        <f t="shared" si="79"/>
        <v>Patient tolerated procedure well</v>
      </c>
      <c r="M642" s="168" t="str">
        <f t="shared" si="81"/>
        <v>PI.IC.EV.340103.01</v>
      </c>
      <c r="N642" s="168"/>
      <c r="O642" s="168" t="str">
        <f t="shared" si="82"/>
        <v>PH.IC.EV.340103.01</v>
      </c>
      <c r="Q642" s="168" t="str">
        <f t="shared" si="83"/>
        <v>CL.IC.EV.340103.01</v>
      </c>
    </row>
    <row r="643" spans="1:17" s="167" customFormat="1" ht="15" customHeight="1">
      <c r="A643" s="167" t="s">
        <v>3452</v>
      </c>
      <c r="C643" s="61" t="s">
        <v>8320</v>
      </c>
      <c r="D643" s="167" t="s">
        <v>2800</v>
      </c>
      <c r="E643" s="61" t="s">
        <v>12430</v>
      </c>
      <c r="F643" s="85" t="s">
        <v>3245</v>
      </c>
      <c r="G643" s="104" t="s">
        <v>3430</v>
      </c>
      <c r="H643" s="61" t="s">
        <v>12175</v>
      </c>
      <c r="J643" s="63" t="str">
        <f t="shared" si="80"/>
        <v>IC.EV.340201</v>
      </c>
      <c r="K643" s="61" t="s">
        <v>12175</v>
      </c>
      <c r="L643" s="167" t="str">
        <f t="shared" si="79"/>
        <v>A-line cath/tip intact</v>
      </c>
      <c r="M643" s="168" t="str">
        <f t="shared" si="81"/>
        <v>PI.IC.EV.340201.01</v>
      </c>
      <c r="N643" s="168"/>
      <c r="O643" s="168" t="str">
        <f t="shared" si="82"/>
        <v>PH.IC.EV.340201.01</v>
      </c>
      <c r="Q643" s="168" t="str">
        <f t="shared" si="83"/>
        <v>CL.IC.EV.340201.01</v>
      </c>
    </row>
    <row r="644" spans="1:17" s="167" customFormat="1" ht="15" customHeight="1">
      <c r="A644" s="167" t="s">
        <v>3452</v>
      </c>
      <c r="C644" s="61" t="s">
        <v>8320</v>
      </c>
      <c r="E644" s="61" t="s">
        <v>12430</v>
      </c>
      <c r="F644" s="85" t="s">
        <v>3245</v>
      </c>
      <c r="G644" s="104" t="s">
        <v>2801</v>
      </c>
      <c r="H644" s="61" t="s">
        <v>12430</v>
      </c>
      <c r="J644" s="63" t="str">
        <f t="shared" si="80"/>
        <v>IC.EV.340202</v>
      </c>
      <c r="K644" s="61" t="s">
        <v>12175</v>
      </c>
      <c r="L644" s="167" t="str">
        <f t="shared" si="79"/>
        <v>Arterial line inserted</v>
      </c>
      <c r="M644" s="168" t="str">
        <f t="shared" si="81"/>
        <v>PI.IC.EV.340202.01</v>
      </c>
      <c r="N644" s="168"/>
      <c r="O644" s="168" t="str">
        <f t="shared" si="82"/>
        <v>PH.IC.EV.340202.01</v>
      </c>
      <c r="Q644" s="168" t="str">
        <f t="shared" si="83"/>
        <v>CL.IC.EV.340202.01</v>
      </c>
    </row>
    <row r="645" spans="1:17" s="167" customFormat="1" ht="15" customHeight="1">
      <c r="A645" s="167" t="s">
        <v>3452</v>
      </c>
      <c r="C645" s="61" t="s">
        <v>8320</v>
      </c>
      <c r="E645" s="61" t="s">
        <v>12430</v>
      </c>
      <c r="F645" s="85" t="s">
        <v>3245</v>
      </c>
      <c r="G645" s="104" t="s">
        <v>3024</v>
      </c>
      <c r="H645" s="61" t="s">
        <v>12185</v>
      </c>
      <c r="J645" s="63" t="str">
        <f t="shared" si="80"/>
        <v>IC.EV.340203</v>
      </c>
      <c r="K645" s="61" t="s">
        <v>12175</v>
      </c>
      <c r="L645" s="167" t="str">
        <f t="shared" si="79"/>
        <v>Arterial line discontinued</v>
      </c>
      <c r="M645" s="168" t="str">
        <f t="shared" si="81"/>
        <v>PI.IC.EV.340203.01</v>
      </c>
      <c r="N645" s="168"/>
      <c r="O645" s="168" t="str">
        <f t="shared" si="82"/>
        <v>PH.IC.EV.340203.01</v>
      </c>
      <c r="Q645" s="168" t="str">
        <f t="shared" si="83"/>
        <v>CL.IC.EV.340203.01</v>
      </c>
    </row>
    <row r="646" spans="1:17" s="167" customFormat="1" ht="15" customHeight="1">
      <c r="A646" s="167" t="s">
        <v>3452</v>
      </c>
      <c r="C646" s="61" t="s">
        <v>8320</v>
      </c>
      <c r="E646" s="61" t="s">
        <v>12430</v>
      </c>
      <c r="F646" s="85" t="s">
        <v>3245</v>
      </c>
      <c r="G646" s="104" t="s">
        <v>2670</v>
      </c>
      <c r="H646" s="61" t="s">
        <v>6464</v>
      </c>
      <c r="J646" s="63" t="str">
        <f t="shared" si="80"/>
        <v>IC.EV.340204</v>
      </c>
      <c r="K646" s="61" t="s">
        <v>12175</v>
      </c>
      <c r="L646" s="167" t="str">
        <f t="shared" si="79"/>
        <v>Central line inserted</v>
      </c>
      <c r="M646" s="168" t="str">
        <f t="shared" si="81"/>
        <v>PI.IC.EV.340204.01</v>
      </c>
      <c r="N646" s="168"/>
      <c r="O646" s="168" t="str">
        <f t="shared" si="82"/>
        <v>PH.IC.EV.340204.01</v>
      </c>
      <c r="Q646" s="168" t="str">
        <f t="shared" si="83"/>
        <v>CL.IC.EV.340204.01</v>
      </c>
    </row>
    <row r="647" spans="1:17" s="167" customFormat="1" ht="15" customHeight="1">
      <c r="A647" s="167" t="s">
        <v>3452</v>
      </c>
      <c r="C647" s="61" t="s">
        <v>8320</v>
      </c>
      <c r="E647" s="61" t="s">
        <v>12430</v>
      </c>
      <c r="F647" s="85" t="s">
        <v>3245</v>
      </c>
      <c r="G647" s="104" t="s">
        <v>3027</v>
      </c>
      <c r="H647" s="61" t="s">
        <v>6291</v>
      </c>
      <c r="J647" s="63" t="str">
        <f t="shared" si="80"/>
        <v>IC.EV.340205</v>
      </c>
      <c r="K647" s="61" t="s">
        <v>12175</v>
      </c>
      <c r="L647" s="167" t="str">
        <f t="shared" si="79"/>
        <v>Central line discontinued</v>
      </c>
      <c r="M647" s="168" t="str">
        <f t="shared" si="81"/>
        <v>PI.IC.EV.340205.01</v>
      </c>
      <c r="N647" s="168"/>
      <c r="O647" s="168" t="str">
        <f t="shared" si="82"/>
        <v>PH.IC.EV.340205.01</v>
      </c>
      <c r="Q647" s="168" t="str">
        <f t="shared" si="83"/>
        <v>CL.IC.EV.340205.01</v>
      </c>
    </row>
    <row r="648" spans="1:17" s="167" customFormat="1" ht="15" customHeight="1">
      <c r="A648" s="167" t="s">
        <v>3452</v>
      </c>
      <c r="C648" s="61" t="s">
        <v>8320</v>
      </c>
      <c r="E648" s="61" t="s">
        <v>12430</v>
      </c>
      <c r="F648" s="85" t="s">
        <v>3245</v>
      </c>
      <c r="G648" s="104" t="s">
        <v>2867</v>
      </c>
      <c r="H648" s="61" t="s">
        <v>6988</v>
      </c>
      <c r="J648" s="63" t="str">
        <f t="shared" si="80"/>
        <v>IC.EV.340206</v>
      </c>
      <c r="K648" s="61" t="s">
        <v>12175</v>
      </c>
      <c r="L648" s="167" t="str">
        <f t="shared" si="79"/>
        <v>Pulmonary artery catheter inserted</v>
      </c>
      <c r="M648" s="168" t="str">
        <f t="shared" si="81"/>
        <v>PI.IC.EV.340206.01</v>
      </c>
      <c r="N648" s="168"/>
      <c r="O648" s="168" t="str">
        <f t="shared" si="82"/>
        <v>PH.IC.EV.340206.01</v>
      </c>
      <c r="Q648" s="168" t="str">
        <f t="shared" si="83"/>
        <v>CL.IC.EV.340206.01</v>
      </c>
    </row>
    <row r="649" spans="1:17" s="167" customFormat="1" ht="15" customHeight="1">
      <c r="A649" s="167" t="s">
        <v>3452</v>
      </c>
      <c r="C649" s="61" t="s">
        <v>8320</v>
      </c>
      <c r="E649" s="61" t="s">
        <v>12430</v>
      </c>
      <c r="F649" s="85" t="s">
        <v>3245</v>
      </c>
      <c r="G649" s="104" t="s">
        <v>3026</v>
      </c>
      <c r="H649" s="61" t="s">
        <v>6317</v>
      </c>
      <c r="J649" s="63" t="str">
        <f t="shared" si="80"/>
        <v>IC.EV.340207</v>
      </c>
      <c r="K649" s="61" t="s">
        <v>12175</v>
      </c>
      <c r="L649" s="167" t="str">
        <f t="shared" si="79"/>
        <v>PA line discontinued</v>
      </c>
      <c r="M649" s="168" t="str">
        <f t="shared" si="81"/>
        <v>PI.IC.EV.340207.01</v>
      </c>
      <c r="N649" s="168"/>
      <c r="O649" s="168" t="str">
        <f t="shared" si="82"/>
        <v>PH.IC.EV.340207.01</v>
      </c>
      <c r="Q649" s="168" t="str">
        <f t="shared" si="83"/>
        <v>CL.IC.EV.340207.01</v>
      </c>
    </row>
    <row r="650" spans="1:17" s="167" customFormat="1" ht="15" customHeight="1">
      <c r="A650" s="167" t="s">
        <v>3452</v>
      </c>
      <c r="C650" s="61" t="s">
        <v>8320</v>
      </c>
      <c r="E650" s="61" t="s">
        <v>12430</v>
      </c>
      <c r="F650" s="85" t="s">
        <v>3245</v>
      </c>
      <c r="G650" s="104" t="s">
        <v>2802</v>
      </c>
      <c r="H650" s="61" t="s">
        <v>3574</v>
      </c>
      <c r="J650" s="63" t="str">
        <f t="shared" si="80"/>
        <v>IC.EV.340208</v>
      </c>
      <c r="K650" s="61" t="s">
        <v>12175</v>
      </c>
      <c r="L650" s="167" t="str">
        <f t="shared" si="79"/>
        <v>PICC placement</v>
      </c>
      <c r="M650" s="168" t="str">
        <f t="shared" si="81"/>
        <v>PI.IC.EV.340208.01</v>
      </c>
      <c r="N650" s="168"/>
      <c r="O650" s="168" t="str">
        <f t="shared" si="82"/>
        <v>PH.IC.EV.340208.01</v>
      </c>
      <c r="Q650" s="168" t="str">
        <f t="shared" si="83"/>
        <v>CL.IC.EV.340208.01</v>
      </c>
    </row>
    <row r="651" spans="1:17" s="167" customFormat="1" ht="15" customHeight="1">
      <c r="A651" s="167" t="s">
        <v>3452</v>
      </c>
      <c r="C651" s="61" t="s">
        <v>8320</v>
      </c>
      <c r="E651" s="61" t="s">
        <v>12430</v>
      </c>
      <c r="F651" s="85" t="s">
        <v>3245</v>
      </c>
      <c r="G651" s="104" t="s">
        <v>3028</v>
      </c>
      <c r="H651" s="61" t="s">
        <v>3690</v>
      </c>
      <c r="J651" s="63" t="str">
        <f t="shared" si="80"/>
        <v>IC.EV.340209</v>
      </c>
      <c r="K651" s="61" t="s">
        <v>12175</v>
      </c>
      <c r="L651" s="167" t="str">
        <f t="shared" si="79"/>
        <v>PICC discontinued</v>
      </c>
      <c r="M651" s="168" t="str">
        <f t="shared" si="81"/>
        <v>PI.IC.EV.340209.01</v>
      </c>
      <c r="N651" s="168"/>
      <c r="O651" s="168" t="str">
        <f t="shared" si="82"/>
        <v>PH.IC.EV.340209.01</v>
      </c>
      <c r="Q651" s="168" t="str">
        <f t="shared" si="83"/>
        <v>CL.IC.EV.340209.01</v>
      </c>
    </row>
    <row r="652" spans="1:17" s="167" customFormat="1" ht="15" customHeight="1">
      <c r="A652" s="167" t="s">
        <v>3452</v>
      </c>
      <c r="C652" s="61" t="s">
        <v>8320</v>
      </c>
      <c r="E652" s="61" t="s">
        <v>12430</v>
      </c>
      <c r="F652" s="85" t="s">
        <v>3245</v>
      </c>
      <c r="G652" s="104" t="s">
        <v>2803</v>
      </c>
      <c r="H652" s="61" t="s">
        <v>3188</v>
      </c>
      <c r="J652" s="63" t="str">
        <f t="shared" si="80"/>
        <v>IC.EV.340210</v>
      </c>
      <c r="K652" s="61" t="s">
        <v>12175</v>
      </c>
      <c r="L652" s="167" t="str">
        <f t="shared" si="79"/>
        <v>Line placement verified</v>
      </c>
      <c r="M652" s="168" t="str">
        <f t="shared" si="81"/>
        <v>PI.IC.EV.340210.01</v>
      </c>
      <c r="N652" s="168"/>
      <c r="O652" s="168" t="str">
        <f t="shared" si="82"/>
        <v>PH.IC.EV.340210.01</v>
      </c>
      <c r="Q652" s="168" t="str">
        <f t="shared" si="83"/>
        <v>CL.IC.EV.340210.01</v>
      </c>
    </row>
    <row r="653" spans="1:17" s="167" customFormat="1" ht="15" customHeight="1">
      <c r="A653" s="167" t="s">
        <v>3452</v>
      </c>
      <c r="C653" s="61" t="s">
        <v>8320</v>
      </c>
      <c r="E653" s="61" t="s">
        <v>12430</v>
      </c>
      <c r="F653" s="85" t="s">
        <v>3245</v>
      </c>
      <c r="G653" s="104" t="s">
        <v>2804</v>
      </c>
      <c r="H653" s="61" t="s">
        <v>5749</v>
      </c>
      <c r="J653" s="63" t="str">
        <f t="shared" si="80"/>
        <v>IC.EV.340211</v>
      </c>
      <c r="K653" s="61" t="s">
        <v>12175</v>
      </c>
      <c r="L653" s="167" t="str">
        <f t="shared" si="79"/>
        <v>IABP inserted</v>
      </c>
      <c r="M653" s="168" t="str">
        <f t="shared" si="81"/>
        <v>PI.IC.EV.340211.01</v>
      </c>
      <c r="N653" s="168"/>
      <c r="O653" s="168" t="str">
        <f t="shared" si="82"/>
        <v>PH.IC.EV.340211.01</v>
      </c>
      <c r="Q653" s="168" t="str">
        <f t="shared" si="83"/>
        <v>CL.IC.EV.340211.01</v>
      </c>
    </row>
    <row r="654" spans="1:17" s="167" customFormat="1" ht="15" customHeight="1">
      <c r="A654" s="167" t="s">
        <v>3452</v>
      </c>
      <c r="C654" s="61" t="s">
        <v>8320</v>
      </c>
      <c r="E654" s="61" t="s">
        <v>12430</v>
      </c>
      <c r="F654" s="85" t="s">
        <v>3245</v>
      </c>
      <c r="G654" s="104" t="s">
        <v>3029</v>
      </c>
      <c r="H654" s="61" t="s">
        <v>3064</v>
      </c>
      <c r="J654" s="63" t="str">
        <f t="shared" si="80"/>
        <v>IC.EV.340212</v>
      </c>
      <c r="K654" s="61" t="s">
        <v>12175</v>
      </c>
      <c r="L654" s="167" t="str">
        <f t="shared" si="79"/>
        <v>IABP discontinued</v>
      </c>
      <c r="M654" s="168" t="str">
        <f t="shared" si="81"/>
        <v>PI.IC.EV.340212.01</v>
      </c>
      <c r="N654" s="168"/>
      <c r="O654" s="168" t="str">
        <f t="shared" si="82"/>
        <v>PH.IC.EV.340212.01</v>
      </c>
      <c r="Q654" s="168" t="str">
        <f t="shared" si="83"/>
        <v>CL.IC.EV.340212.01</v>
      </c>
    </row>
    <row r="655" spans="1:17" s="167" customFormat="1" ht="15" customHeight="1">
      <c r="A655" s="167" t="s">
        <v>3452</v>
      </c>
      <c r="C655" s="61" t="s">
        <v>8320</v>
      </c>
      <c r="E655" s="61" t="s">
        <v>12430</v>
      </c>
      <c r="F655" s="85" t="s">
        <v>3245</v>
      </c>
      <c r="G655" s="104" t="s">
        <v>3030</v>
      </c>
      <c r="H655" s="61" t="s">
        <v>5560</v>
      </c>
      <c r="J655" s="63" t="str">
        <f t="shared" si="80"/>
        <v>IC.EV.340213</v>
      </c>
      <c r="K655" s="61" t="s">
        <v>12175</v>
      </c>
      <c r="L655" s="167" t="str">
        <f t="shared" si="79"/>
        <v>IABP removed by:</v>
      </c>
      <c r="M655" s="168" t="str">
        <f t="shared" si="81"/>
        <v>PI.IC.EV.340213.01</v>
      </c>
      <c r="N655" s="168"/>
      <c r="O655" s="168" t="str">
        <f t="shared" si="82"/>
        <v>PH.IC.EV.340213.01</v>
      </c>
      <c r="Q655" s="168" t="str">
        <f t="shared" si="83"/>
        <v>CL.IC.EV.340213.01</v>
      </c>
    </row>
    <row r="656" spans="1:17" s="167" customFormat="1" ht="15" customHeight="1">
      <c r="A656" s="167" t="s">
        <v>3452</v>
      </c>
      <c r="C656" s="61" t="s">
        <v>8320</v>
      </c>
      <c r="E656" s="61" t="s">
        <v>12430</v>
      </c>
      <c r="F656" s="85" t="s">
        <v>3245</v>
      </c>
      <c r="G656" s="104" t="s">
        <v>3041</v>
      </c>
      <c r="H656" s="61" t="s">
        <v>4082</v>
      </c>
      <c r="J656" s="63" t="str">
        <f t="shared" si="80"/>
        <v>IC.EV.340214</v>
      </c>
      <c r="K656" s="61" t="s">
        <v>12175</v>
      </c>
      <c r="L656" s="167" t="str">
        <f t="shared" si="79"/>
        <v>Femostop on</v>
      </c>
      <c r="M656" s="168" t="str">
        <f t="shared" si="81"/>
        <v>PI.IC.EV.340214.01</v>
      </c>
      <c r="N656" s="168"/>
      <c r="O656" s="168" t="str">
        <f t="shared" si="82"/>
        <v>PH.IC.EV.340214.01</v>
      </c>
      <c r="Q656" s="168" t="str">
        <f t="shared" si="83"/>
        <v>CL.IC.EV.340214.01</v>
      </c>
    </row>
    <row r="657" spans="1:41" s="167" customFormat="1" ht="15" customHeight="1">
      <c r="A657" s="167" t="s">
        <v>3452</v>
      </c>
      <c r="C657" s="61" t="s">
        <v>8320</v>
      </c>
      <c r="E657" s="61" t="s">
        <v>12430</v>
      </c>
      <c r="F657" s="85" t="s">
        <v>3245</v>
      </c>
      <c r="G657" s="104" t="s">
        <v>3159</v>
      </c>
      <c r="H657" s="61" t="s">
        <v>7456</v>
      </c>
      <c r="J657" s="63" t="str">
        <f t="shared" si="80"/>
        <v>IC.EV.340215</v>
      </c>
      <c r="K657" s="61" t="s">
        <v>12175</v>
      </c>
      <c r="L657" s="167" t="str">
        <f t="shared" si="79"/>
        <v>Femostop off</v>
      </c>
      <c r="M657" s="168" t="str">
        <f t="shared" si="81"/>
        <v>PI.IC.EV.340215.01</v>
      </c>
      <c r="N657" s="168"/>
      <c r="O657" s="168" t="str">
        <f t="shared" si="82"/>
        <v>PH.IC.EV.340215.01</v>
      </c>
      <c r="Q657" s="168" t="str">
        <f t="shared" si="83"/>
        <v>CL.IC.EV.340215.01</v>
      </c>
    </row>
    <row r="658" spans="1:41" s="167" customFormat="1" ht="15" customHeight="1">
      <c r="A658" s="167" t="s">
        <v>3452</v>
      </c>
      <c r="C658" s="61" t="s">
        <v>8320</v>
      </c>
      <c r="E658" s="61" t="s">
        <v>12430</v>
      </c>
      <c r="F658" s="85" t="s">
        <v>3245</v>
      </c>
      <c r="G658" s="104" t="s">
        <v>3031</v>
      </c>
      <c r="H658" s="61" t="s">
        <v>7863</v>
      </c>
      <c r="J658" s="63" t="str">
        <f t="shared" si="80"/>
        <v>IC.EV.340216</v>
      </c>
      <c r="K658" s="61" t="s">
        <v>12175</v>
      </c>
      <c r="L658" s="167" t="str">
        <f t="shared" si="79"/>
        <v>Sheath: arterial discontinued</v>
      </c>
      <c r="M658" s="168" t="str">
        <f t="shared" si="81"/>
        <v>PI.IC.EV.340216.01</v>
      </c>
      <c r="N658" s="168"/>
      <c r="O658" s="168" t="str">
        <f t="shared" si="82"/>
        <v>PH.IC.EV.340216.01</v>
      </c>
      <c r="Q658" s="168" t="str">
        <f t="shared" si="83"/>
        <v>CL.IC.EV.340216.01</v>
      </c>
    </row>
    <row r="659" spans="1:41" s="167" customFormat="1" ht="15" customHeight="1">
      <c r="A659" s="167" t="s">
        <v>3452</v>
      </c>
      <c r="C659" s="61" t="s">
        <v>8320</v>
      </c>
      <c r="E659" s="61" t="s">
        <v>12430</v>
      </c>
      <c r="F659" s="85" t="s">
        <v>3245</v>
      </c>
      <c r="G659" s="104" t="s">
        <v>3039</v>
      </c>
      <c r="H659" s="61" t="s">
        <v>12462</v>
      </c>
      <c r="J659" s="63" t="str">
        <f t="shared" si="80"/>
        <v>IC.EV.340217</v>
      </c>
      <c r="K659" s="61" t="s">
        <v>12175</v>
      </c>
      <c r="L659" s="167" t="str">
        <f t="shared" si="79"/>
        <v>Arterial Sheath removed by:</v>
      </c>
      <c r="M659" s="168" t="str">
        <f t="shared" si="81"/>
        <v>PI.IC.EV.340217.01</v>
      </c>
      <c r="N659" s="168"/>
      <c r="O659" s="168" t="str">
        <f t="shared" si="82"/>
        <v>PH.IC.EV.340217.01</v>
      </c>
      <c r="Q659" s="168" t="str">
        <f t="shared" si="83"/>
        <v>CL.IC.EV.340217.01</v>
      </c>
    </row>
    <row r="660" spans="1:41" s="167" customFormat="1" ht="15" customHeight="1">
      <c r="A660" s="167" t="s">
        <v>3452</v>
      </c>
      <c r="C660" s="61" t="s">
        <v>8320</v>
      </c>
      <c r="E660" s="61" t="s">
        <v>12430</v>
      </c>
      <c r="F660" s="85" t="s">
        <v>3245</v>
      </c>
      <c r="G660" s="104" t="s">
        <v>2918</v>
      </c>
      <c r="H660" s="61" t="s">
        <v>12602</v>
      </c>
      <c r="J660" s="63" t="str">
        <f t="shared" si="80"/>
        <v>IC.EV.340218</v>
      </c>
      <c r="K660" s="61" t="s">
        <v>12175</v>
      </c>
      <c r="L660" s="167" t="str">
        <f t="shared" ref="L660:L734" si="84">G660</f>
        <v>Sheath:  venous discontinued</v>
      </c>
      <c r="M660" s="168" t="str">
        <f t="shared" si="81"/>
        <v>PI.IC.EV.340218.01</v>
      </c>
      <c r="N660" s="168"/>
      <c r="O660" s="168" t="str">
        <f t="shared" si="82"/>
        <v>PH.IC.EV.340218.01</v>
      </c>
      <c r="Q660" s="168" t="str">
        <f t="shared" si="83"/>
        <v>CL.IC.EV.340218.01</v>
      </c>
    </row>
    <row r="661" spans="1:41" s="167" customFormat="1" ht="15" customHeight="1">
      <c r="A661" s="167" t="s">
        <v>3452</v>
      </c>
      <c r="C661" s="61" t="s">
        <v>8320</v>
      </c>
      <c r="E661" s="61" t="s">
        <v>12430</v>
      </c>
      <c r="F661" s="85" t="s">
        <v>3245</v>
      </c>
      <c r="G661" s="104" t="s">
        <v>3040</v>
      </c>
      <c r="H661" s="61" t="s">
        <v>12604</v>
      </c>
      <c r="J661" s="63" t="str">
        <f t="shared" si="80"/>
        <v>IC.EV.340219</v>
      </c>
      <c r="K661" s="61" t="s">
        <v>12175</v>
      </c>
      <c r="L661" s="167" t="str">
        <f t="shared" si="84"/>
        <v>Venous sheath removed by:</v>
      </c>
      <c r="M661" s="168" t="str">
        <f t="shared" si="81"/>
        <v>PI.IC.EV.340219.01</v>
      </c>
      <c r="N661" s="168"/>
      <c r="O661" s="168" t="str">
        <f t="shared" si="82"/>
        <v>PH.IC.EV.340219.01</v>
      </c>
      <c r="Q661" s="168" t="str">
        <f t="shared" si="83"/>
        <v>CL.IC.EV.340219.01</v>
      </c>
    </row>
    <row r="662" spans="1:41" s="167" customFormat="1" ht="15" customHeight="1">
      <c r="A662" s="167" t="s">
        <v>3452</v>
      </c>
      <c r="C662" s="61" t="s">
        <v>8320</v>
      </c>
      <c r="E662" s="61" t="s">
        <v>12430</v>
      </c>
      <c r="F662" s="85" t="s">
        <v>3245</v>
      </c>
      <c r="G662" s="104" t="s">
        <v>3037</v>
      </c>
      <c r="H662" s="61" t="s">
        <v>7228</v>
      </c>
      <c r="J662" s="63" t="str">
        <f t="shared" si="80"/>
        <v>IC.EV.340220</v>
      </c>
      <c r="K662" s="61" t="s">
        <v>12175</v>
      </c>
      <c r="L662" s="167" t="str">
        <f t="shared" si="84"/>
        <v>Sheaths: arterial and venous discontinued</v>
      </c>
      <c r="M662" s="168" t="str">
        <f t="shared" si="81"/>
        <v>PI.IC.EV.340220.01</v>
      </c>
      <c r="N662" s="168"/>
      <c r="O662" s="168" t="str">
        <f t="shared" si="82"/>
        <v>PH.IC.EV.340220.01</v>
      </c>
      <c r="Q662" s="168" t="str">
        <f t="shared" si="83"/>
        <v>CL.IC.EV.340220.01</v>
      </c>
    </row>
    <row r="663" spans="1:41" s="167" customFormat="1" ht="15" customHeight="1">
      <c r="A663" s="167" t="s">
        <v>3452</v>
      </c>
      <c r="C663" s="61" t="s">
        <v>8320</v>
      </c>
      <c r="E663" s="61" t="s">
        <v>12430</v>
      </c>
      <c r="F663" s="85" t="s">
        <v>3245</v>
      </c>
      <c r="G663" s="104" t="s">
        <v>3431</v>
      </c>
      <c r="H663" s="61" t="s">
        <v>8039</v>
      </c>
      <c r="J663" s="63" t="str">
        <f t="shared" si="80"/>
        <v>IC.EV.340221</v>
      </c>
      <c r="K663" s="61" t="s">
        <v>12175</v>
      </c>
      <c r="L663" s="167" t="str">
        <f t="shared" si="84"/>
        <v>Pressure applied hemostasis achieved</v>
      </c>
      <c r="M663" s="168" t="str">
        <f t="shared" si="81"/>
        <v>PI.IC.EV.340221.01</v>
      </c>
      <c r="N663" s="168"/>
      <c r="O663" s="168" t="str">
        <f t="shared" si="82"/>
        <v>PH.IC.EV.340221.01</v>
      </c>
      <c r="Q663" s="168" t="str">
        <f t="shared" si="83"/>
        <v>CL.IC.EV.340221.01</v>
      </c>
    </row>
    <row r="664" spans="1:41" s="167" customFormat="1" ht="15" customHeight="1">
      <c r="A664" s="167" t="s">
        <v>3452</v>
      </c>
      <c r="C664" s="61" t="s">
        <v>8320</v>
      </c>
      <c r="E664" s="61" t="s">
        <v>12430</v>
      </c>
      <c r="F664" s="85" t="s">
        <v>3245</v>
      </c>
      <c r="G664" s="104" t="s">
        <v>3432</v>
      </c>
      <c r="H664" s="61" t="s">
        <v>7874</v>
      </c>
      <c r="J664" s="63" t="str">
        <f t="shared" si="80"/>
        <v>IC.EV.340222</v>
      </c>
      <c r="K664" s="61" t="s">
        <v>12175</v>
      </c>
      <c r="L664" s="167" t="str">
        <f t="shared" si="84"/>
        <v>No hematoma noted</v>
      </c>
      <c r="M664" s="168" t="str">
        <f t="shared" si="81"/>
        <v>PI.IC.EV.340222.01</v>
      </c>
      <c r="N664" s="168"/>
      <c r="O664" s="168" t="str">
        <f t="shared" si="82"/>
        <v>PH.IC.EV.340222.01</v>
      </c>
      <c r="Q664" s="168" t="str">
        <f t="shared" si="83"/>
        <v>CL.IC.EV.340222.01</v>
      </c>
    </row>
    <row r="665" spans="1:41" s="167" customFormat="1" ht="15" customHeight="1">
      <c r="A665" s="167" t="s">
        <v>82</v>
      </c>
      <c r="C665" s="61" t="s">
        <v>8320</v>
      </c>
      <c r="E665" s="61" t="s">
        <v>12430</v>
      </c>
      <c r="F665" s="85" t="s">
        <v>3245</v>
      </c>
      <c r="G665" s="104" t="s">
        <v>3120</v>
      </c>
      <c r="H665" s="61" t="s">
        <v>7876</v>
      </c>
      <c r="J665" s="63" t="str">
        <f>CONCATENATE("IC.EV.",C665,E665,H665)</f>
        <v>IC.EV.340223</v>
      </c>
      <c r="K665" s="61" t="s">
        <v>12175</v>
      </c>
      <c r="L665" s="167" t="str">
        <f>G665</f>
        <v>Physician notified of no IV access</v>
      </c>
      <c r="M665" s="168" t="str">
        <f>CONCATENATE("PI.",J665,".",K665)</f>
        <v>PI.IC.EV.340223.01</v>
      </c>
      <c r="N665" s="168"/>
      <c r="O665" s="168" t="str">
        <f>CONCATENATE("PH.",J665,".",K665)</f>
        <v>PH.IC.EV.340223.01</v>
      </c>
      <c r="Q665" s="168" t="str">
        <f>CONCATENATE("CL.",J665,".",K665)</f>
        <v>CL.IC.EV.340223.01</v>
      </c>
    </row>
    <row r="666" spans="1:41" s="167" customFormat="1" ht="15" customHeight="1">
      <c r="A666" s="167" t="s">
        <v>3452</v>
      </c>
      <c r="C666" s="61" t="s">
        <v>8320</v>
      </c>
      <c r="E666" s="61" t="s">
        <v>12430</v>
      </c>
      <c r="F666" s="85" t="s">
        <v>3245</v>
      </c>
      <c r="G666" s="104" t="s">
        <v>13838</v>
      </c>
      <c r="H666" s="61" t="s">
        <v>10707</v>
      </c>
      <c r="J666" s="63" t="str">
        <f t="shared" si="80"/>
        <v>IC.EV.340224</v>
      </c>
      <c r="K666" s="61" t="s">
        <v>12175</v>
      </c>
      <c r="L666" s="167" t="str">
        <f t="shared" si="84"/>
        <v>Peripheral IV insertion Number of attempts: specify</v>
      </c>
      <c r="M666" s="168" t="str">
        <f t="shared" si="81"/>
        <v>PI.IC.EV.340224.01</v>
      </c>
      <c r="N666" s="168"/>
      <c r="O666" s="168" t="str">
        <f t="shared" si="82"/>
        <v>PH.IC.EV.340224.01</v>
      </c>
      <c r="Q666" s="168" t="str">
        <f t="shared" si="83"/>
        <v>CL.IC.EV.340224.01</v>
      </c>
      <c r="AN666" s="167" t="s">
        <v>12773</v>
      </c>
      <c r="AO666" s="167">
        <v>1530</v>
      </c>
    </row>
    <row r="667" spans="1:41" s="167" customFormat="1" ht="15" customHeight="1">
      <c r="A667" s="167" t="s">
        <v>3452</v>
      </c>
      <c r="C667" s="61" t="s">
        <v>8320</v>
      </c>
      <c r="D667" s="167" t="s">
        <v>2805</v>
      </c>
      <c r="E667" s="61" t="s">
        <v>12185</v>
      </c>
      <c r="F667" s="85" t="s">
        <v>3245</v>
      </c>
      <c r="G667" s="104" t="s">
        <v>2871</v>
      </c>
      <c r="H667" s="61" t="s">
        <v>12175</v>
      </c>
      <c r="J667" s="63" t="str">
        <f t="shared" si="80"/>
        <v>IC.EV.340301</v>
      </c>
      <c r="K667" s="61" t="s">
        <v>2379</v>
      </c>
      <c r="L667" s="167" t="str">
        <f t="shared" si="84"/>
        <v>EEG done</v>
      </c>
      <c r="M667" s="168" t="str">
        <f t="shared" si="81"/>
        <v>PI.IC.EV.340301.01</v>
      </c>
      <c r="N667" s="168"/>
      <c r="O667" s="168" t="str">
        <f t="shared" si="82"/>
        <v>PH.IC.EV.340301.01</v>
      </c>
      <c r="Q667" s="168" t="str">
        <f t="shared" si="83"/>
        <v>CL.IC.EV.340301.01</v>
      </c>
    </row>
    <row r="668" spans="1:41" s="167" customFormat="1" ht="15" customHeight="1">
      <c r="A668" s="167" t="s">
        <v>3109</v>
      </c>
      <c r="C668" s="61" t="s">
        <v>2806</v>
      </c>
      <c r="E668" s="61" t="s">
        <v>3812</v>
      </c>
      <c r="F668" s="85" t="s">
        <v>3245</v>
      </c>
      <c r="G668" s="104" t="s">
        <v>2807</v>
      </c>
      <c r="H668" s="61" t="s">
        <v>4192</v>
      </c>
      <c r="J668" s="63" t="str">
        <f t="shared" si="80"/>
        <v>IC.EV.340302</v>
      </c>
      <c r="K668" s="61" t="s">
        <v>2379</v>
      </c>
      <c r="L668" s="167" t="str">
        <f t="shared" si="84"/>
        <v>Lumbar puncture done</v>
      </c>
      <c r="M668" s="168" t="str">
        <f t="shared" si="81"/>
        <v>PI.IC.EV.340302.01</v>
      </c>
      <c r="N668" s="168"/>
      <c r="O668" s="168" t="str">
        <f t="shared" si="82"/>
        <v>PH.IC.EV.340302.01</v>
      </c>
      <c r="Q668" s="168" t="str">
        <f t="shared" si="83"/>
        <v>CL.IC.EV.340302.01</v>
      </c>
    </row>
    <row r="669" spans="1:41" s="167" customFormat="1" ht="15" customHeight="1">
      <c r="A669" s="167" t="s">
        <v>3109</v>
      </c>
      <c r="C669" s="61" t="s">
        <v>2806</v>
      </c>
      <c r="E669" s="61" t="s">
        <v>3812</v>
      </c>
      <c r="F669" s="85" t="s">
        <v>3245</v>
      </c>
      <c r="G669" s="104" t="s">
        <v>2808</v>
      </c>
      <c r="H669" s="61" t="s">
        <v>3812</v>
      </c>
      <c r="J669" s="63" t="str">
        <f t="shared" si="80"/>
        <v>IC.EV.340303</v>
      </c>
      <c r="K669" s="61" t="s">
        <v>2379</v>
      </c>
      <c r="L669" s="167" t="str">
        <f t="shared" si="84"/>
        <v>Neuro drain #1 removed</v>
      </c>
      <c r="M669" s="168" t="str">
        <f t="shared" si="81"/>
        <v>PI.IC.EV.340303.01</v>
      </c>
      <c r="N669" s="168"/>
      <c r="O669" s="168" t="str">
        <f t="shared" si="82"/>
        <v>PH.IC.EV.340303.01</v>
      </c>
      <c r="Q669" s="168" t="str">
        <f t="shared" si="83"/>
        <v>CL.IC.EV.340303.01</v>
      </c>
    </row>
    <row r="670" spans="1:41" s="167" customFormat="1" ht="15" customHeight="1">
      <c r="A670" s="167" t="s">
        <v>3109</v>
      </c>
      <c r="C670" s="61" t="s">
        <v>2806</v>
      </c>
      <c r="E670" s="61" t="s">
        <v>3812</v>
      </c>
      <c r="F670" s="85" t="s">
        <v>3245</v>
      </c>
      <c r="G670" s="104" t="s">
        <v>2680</v>
      </c>
      <c r="H670" s="61" t="s">
        <v>6464</v>
      </c>
      <c r="J670" s="63" t="str">
        <f t="shared" si="80"/>
        <v>IC.EV.340304</v>
      </c>
      <c r="K670" s="61" t="s">
        <v>2379</v>
      </c>
      <c r="L670" s="167" t="str">
        <f t="shared" si="84"/>
        <v>Neuro drain #2 removed</v>
      </c>
      <c r="M670" s="168" t="str">
        <f t="shared" si="81"/>
        <v>PI.IC.EV.340304.01</v>
      </c>
      <c r="N670" s="168"/>
      <c r="O670" s="168" t="str">
        <f t="shared" si="82"/>
        <v>PH.IC.EV.340304.01</v>
      </c>
      <c r="Q670" s="168" t="str">
        <f t="shared" si="83"/>
        <v>CL.IC.EV.340304.01</v>
      </c>
    </row>
    <row r="671" spans="1:41" s="167" customFormat="1" ht="15" customHeight="1">
      <c r="A671" s="167" t="s">
        <v>3109</v>
      </c>
      <c r="C671" s="61" t="s">
        <v>2806</v>
      </c>
      <c r="D671" s="167" t="s">
        <v>2674</v>
      </c>
      <c r="E671" s="61" t="s">
        <v>6464</v>
      </c>
      <c r="F671" s="85" t="s">
        <v>3245</v>
      </c>
      <c r="G671" s="104" t="s">
        <v>2675</v>
      </c>
      <c r="H671" s="61" t="s">
        <v>2379</v>
      </c>
      <c r="J671" s="63" t="str">
        <f t="shared" si="80"/>
        <v>IC.EV.340401</v>
      </c>
      <c r="K671" s="61" t="s">
        <v>2379</v>
      </c>
      <c r="L671" s="167" t="str">
        <f t="shared" si="84"/>
        <v>EKG done</v>
      </c>
      <c r="M671" s="168" t="str">
        <f t="shared" si="81"/>
        <v>PI.IC.EV.340401.01</v>
      </c>
      <c r="N671" s="168"/>
      <c r="O671" s="168" t="str">
        <f t="shared" si="82"/>
        <v>PH.IC.EV.340401.01</v>
      </c>
      <c r="Q671" s="168" t="str">
        <f t="shared" si="83"/>
        <v>CL.IC.EV.340401.01</v>
      </c>
    </row>
    <row r="672" spans="1:41" s="167" customFormat="1" ht="15" customHeight="1">
      <c r="A672" s="167" t="s">
        <v>3274</v>
      </c>
      <c r="C672" s="61" t="s">
        <v>8320</v>
      </c>
      <c r="E672" s="61" t="s">
        <v>12594</v>
      </c>
      <c r="F672" s="85" t="s">
        <v>3245</v>
      </c>
      <c r="G672" s="104" t="s">
        <v>2676</v>
      </c>
      <c r="H672" s="61" t="s">
        <v>12182</v>
      </c>
      <c r="J672" s="63" t="str">
        <f t="shared" si="80"/>
        <v>IC.EV.340402</v>
      </c>
      <c r="K672" s="61" t="s">
        <v>2379</v>
      </c>
      <c r="L672" s="167" t="str">
        <f t="shared" si="84"/>
        <v>Echocardiogram done</v>
      </c>
      <c r="M672" s="168" t="str">
        <f t="shared" si="81"/>
        <v>PI.IC.EV.340402.01</v>
      </c>
      <c r="N672" s="168"/>
      <c r="O672" s="168" t="str">
        <f t="shared" si="82"/>
        <v>PH.IC.EV.340402.01</v>
      </c>
      <c r="Q672" s="168" t="str">
        <f t="shared" si="83"/>
        <v>CL.IC.EV.340402.01</v>
      </c>
    </row>
    <row r="673" spans="1:33" s="167" customFormat="1" ht="15" customHeight="1">
      <c r="A673" s="167" t="s">
        <v>3274</v>
      </c>
      <c r="C673" s="61" t="s">
        <v>8320</v>
      </c>
      <c r="E673" s="61" t="s">
        <v>12594</v>
      </c>
      <c r="F673" s="85" t="s">
        <v>3245</v>
      </c>
      <c r="G673" s="104" t="s">
        <v>2677</v>
      </c>
      <c r="H673" s="61" t="s">
        <v>12592</v>
      </c>
      <c r="J673" s="63" t="str">
        <f t="shared" si="80"/>
        <v>IC.EV.340403</v>
      </c>
      <c r="K673" s="61" t="s">
        <v>2379</v>
      </c>
      <c r="L673" s="167" t="str">
        <f t="shared" si="84"/>
        <v>TEE done</v>
      </c>
      <c r="M673" s="168" t="str">
        <f t="shared" si="81"/>
        <v>PI.IC.EV.340403.01</v>
      </c>
      <c r="N673" s="168"/>
      <c r="O673" s="168" t="str">
        <f t="shared" si="82"/>
        <v>PH.IC.EV.340403.01</v>
      </c>
      <c r="Q673" s="168" t="str">
        <f t="shared" si="83"/>
        <v>CL.IC.EV.340403.01</v>
      </c>
    </row>
    <row r="674" spans="1:33" s="167" customFormat="1" ht="15" customHeight="1">
      <c r="A674" s="167" t="s">
        <v>3274</v>
      </c>
      <c r="C674" s="61" t="s">
        <v>8320</v>
      </c>
      <c r="E674" s="61" t="s">
        <v>12594</v>
      </c>
      <c r="F674" s="85" t="s">
        <v>3245</v>
      </c>
      <c r="G674" s="104" t="s">
        <v>2678</v>
      </c>
      <c r="H674" s="61" t="s">
        <v>12594</v>
      </c>
      <c r="J674" s="63" t="str">
        <f t="shared" si="80"/>
        <v>IC.EV.340404</v>
      </c>
      <c r="K674" s="61" t="s">
        <v>2379</v>
      </c>
      <c r="L674" s="167" t="str">
        <f t="shared" si="84"/>
        <v>Pericardiocentesis done</v>
      </c>
      <c r="M674" s="168" t="str">
        <f t="shared" si="81"/>
        <v>PI.IC.EV.340404.01</v>
      </c>
      <c r="N674" s="168"/>
      <c r="O674" s="168" t="str">
        <f t="shared" si="82"/>
        <v>PH.IC.EV.340404.01</v>
      </c>
      <c r="Q674" s="168" t="str">
        <f t="shared" si="83"/>
        <v>CL.IC.EV.340404.01</v>
      </c>
    </row>
    <row r="675" spans="1:33" s="167" customFormat="1" ht="15" customHeight="1">
      <c r="A675" s="167" t="s">
        <v>3274</v>
      </c>
      <c r="C675" s="61" t="s">
        <v>8320</v>
      </c>
      <c r="E675" s="61" t="s">
        <v>12594</v>
      </c>
      <c r="F675" s="85" t="s">
        <v>3245</v>
      </c>
      <c r="G675" s="104" t="s">
        <v>2679</v>
      </c>
      <c r="H675" s="61" t="s">
        <v>212</v>
      </c>
      <c r="J675" s="63" t="str">
        <f t="shared" ref="J675:J680" si="85">CONCATENATE("IC.EV.",C675,E675,H675)</f>
        <v>IC.EV.340405</v>
      </c>
      <c r="K675" s="61" t="s">
        <v>1702</v>
      </c>
      <c r="L675" s="167" t="str">
        <f t="shared" ref="L675:L680" si="86">G675</f>
        <v>Plasmapheresis</v>
      </c>
      <c r="M675" s="168" t="str">
        <f t="shared" ref="M675:M680" si="87">CONCATENATE("PI.",J675,".",K675)</f>
        <v>PI.IC.EV.340405.01</v>
      </c>
      <c r="N675" s="168"/>
      <c r="O675" s="168" t="str">
        <f t="shared" ref="O675:O680" si="88">CONCATENATE("PH.",J675,".",K675)</f>
        <v>PH.IC.EV.340405.01</v>
      </c>
      <c r="Q675" s="168" t="str">
        <f t="shared" ref="Q675:Q680" si="89">CONCATENATE("CL.",J675,".",K675)</f>
        <v>CL.IC.EV.340405.01</v>
      </c>
    </row>
    <row r="676" spans="1:33" s="167" customFormat="1" ht="15" customHeight="1">
      <c r="A676" s="167" t="s">
        <v>3274</v>
      </c>
      <c r="C676" s="61" t="s">
        <v>8320</v>
      </c>
      <c r="E676" s="61" t="s">
        <v>12594</v>
      </c>
      <c r="F676" s="85" t="s">
        <v>3245</v>
      </c>
      <c r="G676" s="104" t="s">
        <v>13612</v>
      </c>
      <c r="H676" s="61" t="s">
        <v>12212</v>
      </c>
      <c r="J676" s="63" t="str">
        <f t="shared" si="85"/>
        <v>IC.EV.340406</v>
      </c>
      <c r="K676" s="61" t="s">
        <v>1702</v>
      </c>
      <c r="L676" s="167" t="str">
        <f t="shared" si="86"/>
        <v>Holter Monitor</v>
      </c>
      <c r="M676" s="168" t="str">
        <f t="shared" si="87"/>
        <v>PI.IC.EV.340406.01</v>
      </c>
      <c r="N676" s="168"/>
      <c r="O676" s="168" t="str">
        <f t="shared" si="88"/>
        <v>PH.IC.EV.340406.01</v>
      </c>
      <c r="Q676" s="168" t="str">
        <f t="shared" si="89"/>
        <v>CL.IC.EV.340406.01</v>
      </c>
      <c r="AF676" s="167" t="s">
        <v>12773</v>
      </c>
      <c r="AG676" s="167">
        <v>1365</v>
      </c>
    </row>
    <row r="677" spans="1:33" s="167" customFormat="1" ht="15" customHeight="1">
      <c r="A677" s="167" t="s">
        <v>3274</v>
      </c>
      <c r="C677" s="61" t="s">
        <v>8320</v>
      </c>
      <c r="E677" s="61" t="s">
        <v>12594</v>
      </c>
      <c r="F677" s="85" t="s">
        <v>3245</v>
      </c>
      <c r="G677" s="104" t="s">
        <v>13613</v>
      </c>
      <c r="H677" s="61" t="s">
        <v>12225</v>
      </c>
      <c r="J677" s="63" t="str">
        <f>CONCATENATE("IC.EV.",C677,E677,H677)</f>
        <v>IC.EV.340407</v>
      </c>
      <c r="K677" s="61" t="s">
        <v>1702</v>
      </c>
      <c r="L677" s="167" t="str">
        <f>G677</f>
        <v>Event Recorder</v>
      </c>
      <c r="M677" s="168" t="str">
        <f>CONCATENATE("PI.",J677,".",K677)</f>
        <v>PI.IC.EV.340407.01</v>
      </c>
      <c r="N677" s="168"/>
      <c r="O677" s="168" t="str">
        <f>CONCATENATE("PH.",J677,".",K677)</f>
        <v>PH.IC.EV.340407.01</v>
      </c>
      <c r="Q677" s="168" t="str">
        <f>CONCATENATE("CL.",J677,".",K677)</f>
        <v>CL.IC.EV.340407.01</v>
      </c>
      <c r="AF677" s="167" t="s">
        <v>12773</v>
      </c>
      <c r="AG677" s="167">
        <v>1365</v>
      </c>
    </row>
    <row r="678" spans="1:33" s="167" customFormat="1" ht="15" customHeight="1">
      <c r="A678" s="167" t="s">
        <v>3274</v>
      </c>
      <c r="C678" s="61" t="s">
        <v>8320</v>
      </c>
      <c r="E678" s="61" t="s">
        <v>12594</v>
      </c>
      <c r="F678" s="85" t="s">
        <v>3245</v>
      </c>
      <c r="G678" s="104" t="s">
        <v>13614</v>
      </c>
      <c r="H678" s="61" t="s">
        <v>11638</v>
      </c>
      <c r="J678" s="63" t="str">
        <f t="shared" si="85"/>
        <v>IC.EV.340408</v>
      </c>
      <c r="K678" s="61" t="s">
        <v>1702</v>
      </c>
      <c r="L678" s="167" t="str">
        <f t="shared" si="86"/>
        <v>Stress Test</v>
      </c>
      <c r="M678" s="168" t="str">
        <f t="shared" si="87"/>
        <v>PI.IC.EV.340408.01</v>
      </c>
      <c r="N678" s="168"/>
      <c r="O678" s="168" t="str">
        <f t="shared" si="88"/>
        <v>PH.IC.EV.340408.01</v>
      </c>
      <c r="Q678" s="168" t="str">
        <f t="shared" si="89"/>
        <v>CL.IC.EV.340408.01</v>
      </c>
      <c r="AF678" s="167" t="s">
        <v>12773</v>
      </c>
      <c r="AG678" s="167">
        <v>1365</v>
      </c>
    </row>
    <row r="679" spans="1:33" s="167" customFormat="1" ht="15" customHeight="1">
      <c r="A679" s="167" t="s">
        <v>3274</v>
      </c>
      <c r="C679" s="61" t="s">
        <v>8320</v>
      </c>
      <c r="E679" s="61" t="s">
        <v>12594</v>
      </c>
      <c r="F679" s="85" t="s">
        <v>3245</v>
      </c>
      <c r="G679" s="104" t="s">
        <v>13615</v>
      </c>
      <c r="H679" s="61" t="s">
        <v>11639</v>
      </c>
      <c r="J679" s="63" t="str">
        <f>CONCATENATE("IC.EV.",C679,E679,H679)</f>
        <v>IC.EV.340409</v>
      </c>
      <c r="K679" s="61" t="s">
        <v>1702</v>
      </c>
      <c r="L679" s="167" t="str">
        <f>G679</f>
        <v>Carotid Doppler Studies</v>
      </c>
      <c r="M679" s="168" t="str">
        <f>CONCATENATE("PI.",J679,".",K679)</f>
        <v>PI.IC.EV.340409.01</v>
      </c>
      <c r="N679" s="168"/>
      <c r="O679" s="168" t="str">
        <f>CONCATENATE("PH.",J679,".",K679)</f>
        <v>PH.IC.EV.340409.01</v>
      </c>
      <c r="Q679" s="168" t="str">
        <f>CONCATENATE("CL.",J679,".",K679)</f>
        <v>CL.IC.EV.340409.01</v>
      </c>
      <c r="AF679" s="167" t="s">
        <v>12773</v>
      </c>
      <c r="AG679" s="167">
        <v>1365</v>
      </c>
    </row>
    <row r="680" spans="1:33" s="167" customFormat="1" ht="15" customHeight="1">
      <c r="A680" s="167" t="s">
        <v>3274</v>
      </c>
      <c r="C680" s="61" t="s">
        <v>8320</v>
      </c>
      <c r="E680" s="61" t="s">
        <v>12594</v>
      </c>
      <c r="F680" s="85" t="s">
        <v>3245</v>
      </c>
      <c r="G680" s="104" t="s">
        <v>13616</v>
      </c>
      <c r="H680" s="61" t="s">
        <v>11829</v>
      </c>
      <c r="J680" s="63" t="str">
        <f t="shared" si="85"/>
        <v>IC.EV.340410</v>
      </c>
      <c r="K680" s="61" t="s">
        <v>1702</v>
      </c>
      <c r="L680" s="167" t="str">
        <f t="shared" si="86"/>
        <v>Arterial Doppler Studies</v>
      </c>
      <c r="M680" s="168" t="str">
        <f t="shared" si="87"/>
        <v>PI.IC.EV.340410.01</v>
      </c>
      <c r="N680" s="168"/>
      <c r="O680" s="168" t="str">
        <f t="shared" si="88"/>
        <v>PH.IC.EV.340410.01</v>
      </c>
      <c r="Q680" s="168" t="str">
        <f t="shared" si="89"/>
        <v>CL.IC.EV.340410.01</v>
      </c>
      <c r="AF680" s="167" t="s">
        <v>12773</v>
      </c>
      <c r="AG680" s="167">
        <v>1365</v>
      </c>
    </row>
    <row r="681" spans="1:33" s="167" customFormat="1" ht="15" customHeight="1">
      <c r="A681" s="167" t="s">
        <v>3274</v>
      </c>
      <c r="C681" s="61" t="s">
        <v>8320</v>
      </c>
      <c r="E681" s="61" t="s">
        <v>12594</v>
      </c>
      <c r="F681" s="85" t="s">
        <v>3245</v>
      </c>
      <c r="G681" s="104" t="s">
        <v>13617</v>
      </c>
      <c r="H681" s="61" t="s">
        <v>12099</v>
      </c>
      <c r="J681" s="63" t="str">
        <f t="shared" si="80"/>
        <v>IC.EV.340411</v>
      </c>
      <c r="K681" s="61" t="s">
        <v>2379</v>
      </c>
      <c r="L681" s="167" t="str">
        <f t="shared" si="84"/>
        <v>Venous Doppler Studies</v>
      </c>
      <c r="M681" s="168" t="str">
        <f t="shared" si="81"/>
        <v>PI.IC.EV.340411.01</v>
      </c>
      <c r="N681" s="168"/>
      <c r="O681" s="168" t="str">
        <f t="shared" si="82"/>
        <v>PH.IC.EV.340411.01</v>
      </c>
      <c r="Q681" s="168" t="str">
        <f t="shared" si="83"/>
        <v>CL.IC.EV.340411.01</v>
      </c>
      <c r="AF681" s="167" t="s">
        <v>12773</v>
      </c>
      <c r="AG681" s="167">
        <v>1365</v>
      </c>
    </row>
    <row r="682" spans="1:33" s="167" customFormat="1" ht="15" customHeight="1">
      <c r="A682" s="167" t="s">
        <v>3274</v>
      </c>
      <c r="C682" s="61" t="s">
        <v>8320</v>
      </c>
      <c r="D682" s="167" t="s">
        <v>2555</v>
      </c>
      <c r="E682" s="61" t="s">
        <v>6291</v>
      </c>
      <c r="F682" s="85" t="s">
        <v>3245</v>
      </c>
      <c r="G682" s="104" t="s">
        <v>2556</v>
      </c>
      <c r="H682" s="61" t="s">
        <v>2379</v>
      </c>
      <c r="J682" s="63" t="str">
        <f t="shared" si="80"/>
        <v>IC.EV.340501</v>
      </c>
      <c r="K682" s="61" t="s">
        <v>12175</v>
      </c>
      <c r="L682" s="167" t="str">
        <f t="shared" si="84"/>
        <v>CXR done (portable)</v>
      </c>
      <c r="M682" s="168" t="str">
        <f t="shared" si="81"/>
        <v>PI.IC.EV.340501.01</v>
      </c>
      <c r="N682" s="168"/>
      <c r="O682" s="168" t="str">
        <f t="shared" si="82"/>
        <v>PH.IC.EV.340501.01</v>
      </c>
      <c r="Q682" s="168" t="str">
        <f t="shared" si="83"/>
        <v>CL.IC.EV.340501.01</v>
      </c>
    </row>
    <row r="683" spans="1:33" s="167" customFormat="1" ht="15" customHeight="1">
      <c r="A683" s="167" t="s">
        <v>3452</v>
      </c>
      <c r="C683" s="61" t="s">
        <v>8320</v>
      </c>
      <c r="E683" s="61" t="s">
        <v>6291</v>
      </c>
      <c r="F683" s="85" t="s">
        <v>3245</v>
      </c>
      <c r="G683" s="104" t="s">
        <v>7174</v>
      </c>
      <c r="H683" s="61" t="s">
        <v>12430</v>
      </c>
      <c r="J683" s="63" t="str">
        <f t="shared" si="80"/>
        <v>IC.EV.340502</v>
      </c>
      <c r="K683" s="61" t="s">
        <v>12175</v>
      </c>
      <c r="L683" s="167" t="str">
        <f t="shared" si="84"/>
        <v>Intubated</v>
      </c>
      <c r="M683" s="168" t="str">
        <f t="shared" si="81"/>
        <v>PI.IC.EV.340502.01</v>
      </c>
      <c r="N683" s="168"/>
      <c r="O683" s="168" t="str">
        <f t="shared" si="82"/>
        <v>PH.IC.EV.340502.01</v>
      </c>
      <c r="Q683" s="168" t="str">
        <f t="shared" si="83"/>
        <v>CL.IC.EV.340502.01</v>
      </c>
    </row>
    <row r="684" spans="1:33" s="167" customFormat="1" ht="15" customHeight="1">
      <c r="A684" s="167" t="s">
        <v>3452</v>
      </c>
      <c r="C684" s="61" t="s">
        <v>8320</v>
      </c>
      <c r="E684" s="61" t="s">
        <v>6291</v>
      </c>
      <c r="F684" s="85" t="s">
        <v>3245</v>
      </c>
      <c r="G684" s="104" t="s">
        <v>2557</v>
      </c>
      <c r="H684" s="61" t="s">
        <v>12185</v>
      </c>
      <c r="J684" s="63" t="str">
        <f t="shared" si="80"/>
        <v>IC.EV.340503</v>
      </c>
      <c r="K684" s="61" t="s">
        <v>12175</v>
      </c>
      <c r="L684" s="167" t="str">
        <f t="shared" si="84"/>
        <v>Extubated</v>
      </c>
      <c r="M684" s="168" t="str">
        <f t="shared" si="81"/>
        <v>PI.IC.EV.340503.01</v>
      </c>
      <c r="N684" s="168"/>
      <c r="O684" s="168" t="str">
        <f t="shared" si="82"/>
        <v>PH.IC.EV.340503.01</v>
      </c>
      <c r="Q684" s="168" t="str">
        <f t="shared" si="83"/>
        <v>CL.IC.EV.340503.01</v>
      </c>
    </row>
    <row r="685" spans="1:33" s="167" customFormat="1" ht="15" customHeight="1">
      <c r="A685" s="167" t="s">
        <v>3452</v>
      </c>
      <c r="C685" s="61" t="s">
        <v>8320</v>
      </c>
      <c r="E685" s="61" t="s">
        <v>6291</v>
      </c>
      <c r="F685" s="85" t="s">
        <v>3245</v>
      </c>
      <c r="G685" s="104" t="s">
        <v>2558</v>
      </c>
      <c r="H685" s="61" t="s">
        <v>6464</v>
      </c>
      <c r="J685" s="63" t="str">
        <f t="shared" si="80"/>
        <v>IC.EV.340504</v>
      </c>
      <c r="K685" s="61" t="s">
        <v>12175</v>
      </c>
      <c r="L685" s="167" t="str">
        <f t="shared" si="84"/>
        <v>Trach changed</v>
      </c>
      <c r="M685" s="168" t="str">
        <f t="shared" si="81"/>
        <v>PI.IC.EV.340504.01</v>
      </c>
      <c r="N685" s="168"/>
      <c r="O685" s="168" t="str">
        <f t="shared" si="82"/>
        <v>PH.IC.EV.340504.01</v>
      </c>
      <c r="Q685" s="168" t="str">
        <f t="shared" si="83"/>
        <v>CL.IC.EV.340504.01</v>
      </c>
    </row>
    <row r="686" spans="1:33" s="167" customFormat="1" ht="15" customHeight="1">
      <c r="A686" s="167" t="s">
        <v>3452</v>
      </c>
      <c r="C686" s="61" t="s">
        <v>8320</v>
      </c>
      <c r="E686" s="61" t="s">
        <v>6291</v>
      </c>
      <c r="F686" s="85" t="s">
        <v>3245</v>
      </c>
      <c r="G686" s="104" t="s">
        <v>2559</v>
      </c>
      <c r="H686" s="61" t="s">
        <v>6291</v>
      </c>
      <c r="J686" s="63" t="str">
        <f t="shared" si="80"/>
        <v>IC.EV.340505</v>
      </c>
      <c r="K686" s="61" t="s">
        <v>12175</v>
      </c>
      <c r="L686" s="167" t="str">
        <f t="shared" si="84"/>
        <v>Trach inserted at bedside</v>
      </c>
      <c r="M686" s="168" t="str">
        <f t="shared" si="81"/>
        <v>PI.IC.EV.340505.01</v>
      </c>
      <c r="N686" s="168"/>
      <c r="O686" s="168" t="str">
        <f t="shared" si="82"/>
        <v>PH.IC.EV.340505.01</v>
      </c>
      <c r="Q686" s="168" t="str">
        <f t="shared" si="83"/>
        <v>CL.IC.EV.340505.01</v>
      </c>
    </row>
    <row r="687" spans="1:33" s="167" customFormat="1" ht="15" customHeight="1">
      <c r="A687" s="167" t="s">
        <v>3452</v>
      </c>
      <c r="C687" s="61" t="s">
        <v>8320</v>
      </c>
      <c r="E687" s="61" t="s">
        <v>6291</v>
      </c>
      <c r="F687" s="85" t="s">
        <v>3245</v>
      </c>
      <c r="G687" s="104" t="s">
        <v>2560</v>
      </c>
      <c r="H687" s="61" t="s">
        <v>6988</v>
      </c>
      <c r="J687" s="63" t="str">
        <f t="shared" si="80"/>
        <v>IC.EV.340506</v>
      </c>
      <c r="K687" s="61" t="s">
        <v>12175</v>
      </c>
      <c r="L687" s="167" t="str">
        <f t="shared" si="84"/>
        <v>Trach removed</v>
      </c>
      <c r="M687" s="168" t="str">
        <f t="shared" si="81"/>
        <v>PI.IC.EV.340506.01</v>
      </c>
      <c r="N687" s="168"/>
      <c r="O687" s="168" t="str">
        <f t="shared" si="82"/>
        <v>PH.IC.EV.340506.01</v>
      </c>
      <c r="Q687" s="168" t="str">
        <f t="shared" si="83"/>
        <v>CL.IC.EV.340506.01</v>
      </c>
    </row>
    <row r="688" spans="1:33" s="167" customFormat="1" ht="15" customHeight="1">
      <c r="A688" s="167" t="s">
        <v>3452</v>
      </c>
      <c r="C688" s="61" t="s">
        <v>8320</v>
      </c>
      <c r="E688" s="61" t="s">
        <v>6291</v>
      </c>
      <c r="F688" s="85" t="s">
        <v>3245</v>
      </c>
      <c r="G688" s="104" t="s">
        <v>2554</v>
      </c>
      <c r="H688" s="61" t="s">
        <v>6317</v>
      </c>
      <c r="J688" s="63" t="str">
        <f t="shared" si="80"/>
        <v>IC.EV.340507</v>
      </c>
      <c r="K688" s="61" t="s">
        <v>12175</v>
      </c>
      <c r="L688" s="167" t="str">
        <f t="shared" si="84"/>
        <v>Bedside bronchoscopy</v>
      </c>
      <c r="M688" s="168" t="str">
        <f t="shared" si="81"/>
        <v>PI.IC.EV.340507.01</v>
      </c>
      <c r="N688" s="168"/>
      <c r="O688" s="168" t="str">
        <f t="shared" si="82"/>
        <v>PH.IC.EV.340507.01</v>
      </c>
      <c r="Q688" s="168" t="str">
        <f t="shared" si="83"/>
        <v>CL.IC.EV.340507.01</v>
      </c>
    </row>
    <row r="689" spans="1:31" s="167" customFormat="1" ht="15" customHeight="1">
      <c r="A689" s="167" t="s">
        <v>3452</v>
      </c>
      <c r="C689" s="61" t="s">
        <v>8320</v>
      </c>
      <c r="E689" s="61" t="s">
        <v>6291</v>
      </c>
      <c r="F689" s="85" t="s">
        <v>3245</v>
      </c>
      <c r="G689" s="104" t="s">
        <v>2435</v>
      </c>
      <c r="H689" s="61" t="s">
        <v>3574</v>
      </c>
      <c r="J689" s="63" t="str">
        <f t="shared" si="80"/>
        <v>IC.EV.340508</v>
      </c>
      <c r="K689" s="61" t="s">
        <v>12175</v>
      </c>
      <c r="L689" s="167" t="str">
        <f t="shared" si="84"/>
        <v>Thoracentesis done</v>
      </c>
      <c r="M689" s="168" t="str">
        <f t="shared" si="81"/>
        <v>PI.IC.EV.340508.01</v>
      </c>
      <c r="N689" s="168"/>
      <c r="O689" s="168" t="str">
        <f t="shared" si="82"/>
        <v>PH.IC.EV.340508.01</v>
      </c>
      <c r="Q689" s="168" t="str">
        <f t="shared" si="83"/>
        <v>CL.IC.EV.340508.01</v>
      </c>
    </row>
    <row r="690" spans="1:31" s="167" customFormat="1" ht="15" customHeight="1">
      <c r="A690" s="167" t="s">
        <v>3452</v>
      </c>
      <c r="C690" s="61" t="s">
        <v>8320</v>
      </c>
      <c r="E690" s="61" t="s">
        <v>6291</v>
      </c>
      <c r="F690" s="85" t="s">
        <v>3245</v>
      </c>
      <c r="G690" s="104" t="s">
        <v>2438</v>
      </c>
      <c r="H690" s="61" t="s">
        <v>3690</v>
      </c>
      <c r="J690" s="63" t="str">
        <f t="shared" si="80"/>
        <v>IC.EV.340509</v>
      </c>
      <c r="K690" s="61" t="s">
        <v>12175</v>
      </c>
      <c r="L690" s="167" t="str">
        <f t="shared" si="84"/>
        <v>Chest tube inserted</v>
      </c>
      <c r="M690" s="168" t="str">
        <f t="shared" si="81"/>
        <v>PI.IC.EV.340509.01</v>
      </c>
      <c r="N690" s="168"/>
      <c r="O690" s="168" t="str">
        <f t="shared" si="82"/>
        <v>PH.IC.EV.340509.01</v>
      </c>
      <c r="Q690" s="168" t="str">
        <f t="shared" si="83"/>
        <v>CL.IC.EV.340509.01</v>
      </c>
    </row>
    <row r="691" spans="1:31" s="167" customFormat="1" ht="15" customHeight="1">
      <c r="A691" s="167" t="s">
        <v>3452</v>
      </c>
      <c r="C691" s="61" t="s">
        <v>8320</v>
      </c>
      <c r="E691" s="61" t="s">
        <v>6291</v>
      </c>
      <c r="F691" s="85" t="s">
        <v>3556</v>
      </c>
      <c r="G691" s="104" t="s">
        <v>2561</v>
      </c>
      <c r="H691" s="61" t="s">
        <v>3188</v>
      </c>
      <c r="J691" s="63" t="str">
        <f t="shared" si="80"/>
        <v>IC.EV.340510</v>
      </c>
      <c r="K691" s="61" t="s">
        <v>12175</v>
      </c>
      <c r="L691" s="167" t="str">
        <f t="shared" si="84"/>
        <v>Chest Tube Removed</v>
      </c>
      <c r="M691" s="168" t="str">
        <f t="shared" si="81"/>
        <v>PI.IC.EV.340510.01</v>
      </c>
      <c r="N691" s="168"/>
      <c r="O691" s="168" t="str">
        <f t="shared" si="82"/>
        <v>PH.IC.EV.340510.01</v>
      </c>
      <c r="Q691" s="168" t="str">
        <f t="shared" si="83"/>
        <v>CL.IC.EV.340510.01</v>
      </c>
      <c r="R691" s="167" t="s">
        <v>12465</v>
      </c>
      <c r="S691" s="167">
        <v>94</v>
      </c>
    </row>
    <row r="692" spans="1:31" s="167" customFormat="1" ht="15" customHeight="1">
      <c r="A692" s="167" t="s">
        <v>3274</v>
      </c>
      <c r="C692" s="61" t="s">
        <v>8320</v>
      </c>
      <c r="E692" s="61" t="s">
        <v>6291</v>
      </c>
      <c r="F692" s="85" t="s">
        <v>2562</v>
      </c>
      <c r="G692" s="104" t="s">
        <v>2687</v>
      </c>
      <c r="H692" s="61" t="s">
        <v>5749</v>
      </c>
      <c r="J692" s="63" t="str">
        <f t="shared" si="80"/>
        <v>IC.EV.340511</v>
      </c>
      <c r="K692" s="61" t="s">
        <v>2379</v>
      </c>
      <c r="L692" s="167" t="str">
        <f t="shared" si="84"/>
        <v>Chest Tube stripped/milked</v>
      </c>
      <c r="M692" s="168" t="str">
        <f t="shared" si="81"/>
        <v>PI.IC.EV.340511.01</v>
      </c>
      <c r="N692" s="168"/>
      <c r="O692" s="168" t="str">
        <f t="shared" si="82"/>
        <v>PH.IC.EV.340511.01</v>
      </c>
      <c r="Q692" s="168" t="str">
        <f t="shared" si="83"/>
        <v>CL.IC.EV.340511.01</v>
      </c>
      <c r="R692" s="167" t="s">
        <v>12465</v>
      </c>
      <c r="S692" s="167">
        <v>95</v>
      </c>
    </row>
    <row r="693" spans="1:31" s="167" customFormat="1" ht="15" customHeight="1">
      <c r="A693" s="167" t="s">
        <v>3274</v>
      </c>
      <c r="C693" s="61" t="s">
        <v>8320</v>
      </c>
      <c r="D693" s="167" t="s">
        <v>2440</v>
      </c>
      <c r="E693" s="61" t="s">
        <v>6988</v>
      </c>
      <c r="F693" s="85" t="s">
        <v>3245</v>
      </c>
      <c r="G693" s="104" t="s">
        <v>2441</v>
      </c>
      <c r="H693" s="61" t="s">
        <v>2379</v>
      </c>
      <c r="J693" s="63" t="str">
        <f t="shared" si="80"/>
        <v>IC.EV.340601</v>
      </c>
      <c r="K693" s="61" t="s">
        <v>2379</v>
      </c>
      <c r="L693" s="167" t="str">
        <f t="shared" si="84"/>
        <v>Enteral feeding tube placed</v>
      </c>
      <c r="M693" s="168" t="str">
        <f t="shared" si="81"/>
        <v>PI.IC.EV.340601.01</v>
      </c>
      <c r="N693" s="168"/>
      <c r="O693" s="168" t="str">
        <f t="shared" si="82"/>
        <v>PH.IC.EV.340601.01</v>
      </c>
      <c r="Q693" s="168" t="str">
        <f t="shared" si="83"/>
        <v>CL.IC.EV.340601.01</v>
      </c>
    </row>
    <row r="694" spans="1:31" s="167" customFormat="1" ht="15" customHeight="1">
      <c r="A694" s="167" t="s">
        <v>3274</v>
      </c>
      <c r="C694" s="61" t="s">
        <v>8320</v>
      </c>
      <c r="E694" s="61" t="s">
        <v>6988</v>
      </c>
      <c r="F694" s="85" t="s">
        <v>3245</v>
      </c>
      <c r="G694" s="104" t="s">
        <v>2685</v>
      </c>
      <c r="H694" s="61" t="s">
        <v>12182</v>
      </c>
      <c r="J694" s="63" t="str">
        <f t="shared" si="80"/>
        <v>IC.EV.340602</v>
      </c>
      <c r="K694" s="61" t="s">
        <v>2379</v>
      </c>
      <c r="L694" s="167" t="str">
        <f t="shared" si="84"/>
        <v>NG/OG exit site marked on tube and noted</v>
      </c>
      <c r="M694" s="168" t="str">
        <f t="shared" si="81"/>
        <v>PI.IC.EV.340602.01</v>
      </c>
      <c r="N694" s="168"/>
      <c r="O694" s="168" t="str">
        <f t="shared" si="82"/>
        <v>PH.IC.EV.340602.01</v>
      </c>
      <c r="Q694" s="168" t="str">
        <f t="shared" si="83"/>
        <v>CL.IC.EV.340602.01</v>
      </c>
    </row>
    <row r="695" spans="1:31" s="167" customFormat="1" ht="15" customHeight="1">
      <c r="A695" s="167" t="s">
        <v>3274</v>
      </c>
      <c r="C695" s="61" t="s">
        <v>8320</v>
      </c>
      <c r="E695" s="61" t="s">
        <v>6988</v>
      </c>
      <c r="F695" s="85" t="s">
        <v>3245</v>
      </c>
      <c r="G695" s="104" t="s">
        <v>2684</v>
      </c>
      <c r="H695" s="61" t="s">
        <v>12592</v>
      </c>
      <c r="J695" s="63" t="str">
        <f t="shared" si="80"/>
        <v>IC.EV.340603</v>
      </c>
      <c r="K695" s="61" t="s">
        <v>2379</v>
      </c>
      <c r="L695" s="167" t="str">
        <f t="shared" si="84"/>
        <v>NG/OG tube placed</v>
      </c>
      <c r="M695" s="168" t="str">
        <f t="shared" si="81"/>
        <v>PI.IC.EV.340603.01</v>
      </c>
      <c r="N695" s="168"/>
      <c r="O695" s="168" t="str">
        <f t="shared" si="82"/>
        <v>PH.IC.EV.340603.01</v>
      </c>
      <c r="Q695" s="168" t="str">
        <f t="shared" si="83"/>
        <v>CL.IC.EV.340603.01</v>
      </c>
    </row>
    <row r="696" spans="1:31" s="167" customFormat="1" ht="15" customHeight="1">
      <c r="A696" s="167" t="s">
        <v>3274</v>
      </c>
      <c r="C696" s="61" t="s">
        <v>8320</v>
      </c>
      <c r="E696" s="61" t="s">
        <v>6988</v>
      </c>
      <c r="F696" s="85" t="s">
        <v>3245</v>
      </c>
      <c r="G696" s="104" t="s">
        <v>2812</v>
      </c>
      <c r="H696" s="61" t="s">
        <v>12594</v>
      </c>
      <c r="J696" s="63" t="str">
        <f t="shared" ref="J696:J766" si="90">CONCATENATE("IC.EV.",C696,E696,H696)</f>
        <v>IC.EV.340604</v>
      </c>
      <c r="K696" s="61" t="s">
        <v>2379</v>
      </c>
      <c r="L696" s="167" t="str">
        <f t="shared" si="84"/>
        <v>NG/OG tube placement verified by auscultation</v>
      </c>
      <c r="M696" s="168" t="str">
        <f t="shared" ref="M696:M766" si="91">CONCATENATE("PI.",J696,".",K696)</f>
        <v>PI.IC.EV.340604.01</v>
      </c>
      <c r="N696" s="168"/>
      <c r="O696" s="168" t="str">
        <f t="shared" ref="O696:O766" si="92">CONCATENATE("PH.",J696,".",K696)</f>
        <v>PH.IC.EV.340604.01</v>
      </c>
      <c r="Q696" s="168" t="str">
        <f t="shared" ref="Q696:Q766" si="93">CONCATENATE("CL.",J696,".",K696)</f>
        <v>CL.IC.EV.340604.01</v>
      </c>
    </row>
    <row r="697" spans="1:31" s="167" customFormat="1" ht="15" customHeight="1">
      <c r="A697" s="167" t="s">
        <v>3274</v>
      </c>
      <c r="C697" s="61" t="s">
        <v>8320</v>
      </c>
      <c r="E697" s="61" t="s">
        <v>6988</v>
      </c>
      <c r="F697" s="85" t="s">
        <v>3245</v>
      </c>
      <c r="G697" s="104" t="s">
        <v>2931</v>
      </c>
      <c r="H697" s="61" t="s">
        <v>6291</v>
      </c>
      <c r="J697" s="63" t="str">
        <f t="shared" si="90"/>
        <v>IC.EV.340605</v>
      </c>
      <c r="K697" s="61" t="s">
        <v>2379</v>
      </c>
      <c r="L697" s="167" t="str">
        <f t="shared" si="84"/>
        <v>NG/OG tube placement verified by x-ray</v>
      </c>
      <c r="M697" s="168" t="str">
        <f t="shared" si="91"/>
        <v>PI.IC.EV.340605.01</v>
      </c>
      <c r="N697" s="168"/>
      <c r="O697" s="168" t="str">
        <f t="shared" si="92"/>
        <v>PH.IC.EV.340605.01</v>
      </c>
      <c r="Q697" s="168" t="str">
        <f t="shared" si="93"/>
        <v>CL.IC.EV.340605.01</v>
      </c>
    </row>
    <row r="698" spans="1:31" s="167" customFormat="1" ht="15" customHeight="1">
      <c r="A698" s="167" t="s">
        <v>3274</v>
      </c>
      <c r="C698" s="61" t="s">
        <v>8320</v>
      </c>
      <c r="E698" s="61" t="s">
        <v>6988</v>
      </c>
      <c r="F698" s="85" t="s">
        <v>3245</v>
      </c>
      <c r="G698" s="104" t="s">
        <v>2442</v>
      </c>
      <c r="H698" s="61" t="s">
        <v>6988</v>
      </c>
      <c r="J698" s="63" t="str">
        <f t="shared" si="90"/>
        <v>IC.EV.340606</v>
      </c>
      <c r="K698" s="61" t="s">
        <v>2379</v>
      </c>
      <c r="L698" s="167" t="str">
        <f t="shared" si="84"/>
        <v>NG/OG tube removed</v>
      </c>
      <c r="M698" s="168" t="str">
        <f t="shared" si="91"/>
        <v>PI.IC.EV.340606.01</v>
      </c>
      <c r="N698" s="168"/>
      <c r="O698" s="168" t="str">
        <f t="shared" si="92"/>
        <v>PH.IC.EV.340606.01</v>
      </c>
      <c r="Q698" s="168" t="str">
        <f t="shared" si="93"/>
        <v>CL.IC.EV.340606.01</v>
      </c>
    </row>
    <row r="699" spans="1:31" s="167" customFormat="1" ht="15" customHeight="1">
      <c r="A699" s="167" t="s">
        <v>3274</v>
      </c>
      <c r="C699" s="61" t="s">
        <v>8320</v>
      </c>
      <c r="E699" s="61" t="s">
        <v>6988</v>
      </c>
      <c r="F699" s="85" t="s">
        <v>3245</v>
      </c>
      <c r="G699" s="104" t="s">
        <v>2443</v>
      </c>
      <c r="H699" s="61" t="s">
        <v>6317</v>
      </c>
      <c r="J699" s="63" t="str">
        <f t="shared" si="90"/>
        <v>IC.EV.340607</v>
      </c>
      <c r="K699" s="61" t="s">
        <v>2379</v>
      </c>
      <c r="L699" s="167" t="str">
        <f t="shared" si="84"/>
        <v>Swallow study done</v>
      </c>
      <c r="M699" s="168" t="str">
        <f t="shared" si="91"/>
        <v>PI.IC.EV.340607.01</v>
      </c>
      <c r="N699" s="168"/>
      <c r="O699" s="168" t="str">
        <f t="shared" si="92"/>
        <v>PH.IC.EV.340607.01</v>
      </c>
      <c r="Q699" s="168" t="str">
        <f t="shared" si="93"/>
        <v>CL.IC.EV.340607.01</v>
      </c>
    </row>
    <row r="700" spans="1:31" s="167" customFormat="1" ht="15" customHeight="1">
      <c r="A700" s="167" t="s">
        <v>3274</v>
      </c>
      <c r="C700" s="61" t="s">
        <v>8320</v>
      </c>
      <c r="E700" s="61" t="s">
        <v>6988</v>
      </c>
      <c r="F700" s="85" t="s">
        <v>3245</v>
      </c>
      <c r="G700" s="104" t="s">
        <v>2444</v>
      </c>
      <c r="H700" s="61" t="s">
        <v>3574</v>
      </c>
      <c r="J700" s="63" t="str">
        <f t="shared" si="90"/>
        <v>IC.EV.340608</v>
      </c>
      <c r="K700" s="61" t="s">
        <v>2379</v>
      </c>
      <c r="L700" s="167" t="str">
        <f t="shared" si="84"/>
        <v>KUB done</v>
      </c>
      <c r="M700" s="168" t="str">
        <f t="shared" si="91"/>
        <v>PI.IC.EV.340608.01</v>
      </c>
      <c r="N700" s="168"/>
      <c r="O700" s="168" t="str">
        <f t="shared" si="92"/>
        <v>PH.IC.EV.340608.01</v>
      </c>
      <c r="Q700" s="168" t="str">
        <f t="shared" si="93"/>
        <v>CL.IC.EV.340608.01</v>
      </c>
    </row>
    <row r="701" spans="1:31" s="167" customFormat="1" ht="15" customHeight="1">
      <c r="A701" s="167" t="s">
        <v>3274</v>
      </c>
      <c r="C701" s="61" t="s">
        <v>8320</v>
      </c>
      <c r="E701" s="61" t="s">
        <v>6988</v>
      </c>
      <c r="F701" s="85" t="s">
        <v>3245</v>
      </c>
      <c r="G701" s="104" t="s">
        <v>2445</v>
      </c>
      <c r="H701" s="61" t="s">
        <v>3690</v>
      </c>
      <c r="J701" s="63" t="str">
        <f t="shared" si="90"/>
        <v>IC.EV.340609</v>
      </c>
      <c r="K701" s="61" t="s">
        <v>2379</v>
      </c>
      <c r="L701" s="167" t="str">
        <f t="shared" si="84"/>
        <v>Paracentesis done</v>
      </c>
      <c r="M701" s="168" t="str">
        <f t="shared" si="91"/>
        <v>PI.IC.EV.340609.01</v>
      </c>
      <c r="N701" s="168"/>
      <c r="O701" s="168" t="str">
        <f t="shared" si="92"/>
        <v>PH.IC.EV.340609.01</v>
      </c>
      <c r="Q701" s="168" t="str">
        <f t="shared" si="93"/>
        <v>CL.IC.EV.340609.01</v>
      </c>
    </row>
    <row r="702" spans="1:31" s="167" customFormat="1" ht="15" customHeight="1">
      <c r="A702" s="167" t="s">
        <v>3274</v>
      </c>
      <c r="C702" s="61" t="s">
        <v>8320</v>
      </c>
      <c r="E702" s="61" t="s">
        <v>6988</v>
      </c>
      <c r="F702" s="85" t="s">
        <v>3245</v>
      </c>
      <c r="G702" s="104" t="s">
        <v>2697</v>
      </c>
      <c r="H702" s="61" t="s">
        <v>3188</v>
      </c>
      <c r="J702" s="63" t="str">
        <f t="shared" si="90"/>
        <v>IC.EV.340610</v>
      </c>
      <c r="K702" s="61" t="s">
        <v>2379</v>
      </c>
      <c r="L702" s="167" t="str">
        <f t="shared" si="84"/>
        <v>Bedside endoscopy:  colonoscopy</v>
      </c>
      <c r="M702" s="168" t="str">
        <f t="shared" si="91"/>
        <v>PI.IC.EV.340610.01</v>
      </c>
      <c r="N702" s="168"/>
      <c r="O702" s="168" t="str">
        <f t="shared" si="92"/>
        <v>PH.IC.EV.340610.01</v>
      </c>
      <c r="Q702" s="168" t="str">
        <f t="shared" si="93"/>
        <v>CL.IC.EV.340610.01</v>
      </c>
    </row>
    <row r="703" spans="1:31" s="167" customFormat="1" ht="15" customHeight="1">
      <c r="A703" s="167" t="s">
        <v>3452</v>
      </c>
      <c r="C703" s="61" t="s">
        <v>8320</v>
      </c>
      <c r="E703" s="61" t="s">
        <v>13029</v>
      </c>
      <c r="F703" s="85" t="s">
        <v>3245</v>
      </c>
      <c r="G703" s="104" t="s">
        <v>2948</v>
      </c>
      <c r="H703" s="61" t="s">
        <v>12865</v>
      </c>
      <c r="J703" s="63" t="str">
        <f>CONCATENATE("IC.EV.",C703,E703,H703)</f>
        <v>IC.EV.340611</v>
      </c>
      <c r="K703" s="61" t="s">
        <v>13277</v>
      </c>
      <c r="L703" s="167" t="str">
        <f>G703</f>
        <v>Bedside endoscopy:  EGD</v>
      </c>
      <c r="M703" s="168" t="str">
        <f>CONCATENATE("PI.",J703,".",K703)</f>
        <v>PI.IC.EV.340611.01</v>
      </c>
      <c r="N703" s="168"/>
      <c r="O703" s="168" t="str">
        <f>CONCATENATE("PH.",J703,".",K703)</f>
        <v>PH.IC.EV.340611.01</v>
      </c>
      <c r="Q703" s="168" t="str">
        <f>CONCATENATE("CL.",J703,".",K703)</f>
        <v>CL.IC.EV.340611.01</v>
      </c>
    </row>
    <row r="704" spans="1:31" s="167" customFormat="1" ht="15" customHeight="1">
      <c r="A704" s="167" t="s">
        <v>3274</v>
      </c>
      <c r="C704" s="61" t="s">
        <v>8320</v>
      </c>
      <c r="E704" s="61" t="s">
        <v>6988</v>
      </c>
      <c r="F704" s="85" t="s">
        <v>3245</v>
      </c>
      <c r="G704" s="104" t="s">
        <v>620</v>
      </c>
      <c r="H704" s="61" t="s">
        <v>665</v>
      </c>
      <c r="J704" s="63" t="str">
        <f t="shared" si="90"/>
        <v>IC.EV.340612</v>
      </c>
      <c r="K704" s="61" t="s">
        <v>2379</v>
      </c>
      <c r="L704" s="167" t="str">
        <f t="shared" si="84"/>
        <v>Tube feeding rate increased as ordered</v>
      </c>
      <c r="M704" s="168" t="str">
        <f t="shared" si="91"/>
        <v>PI.IC.EV.340612.01</v>
      </c>
      <c r="N704" s="168"/>
      <c r="O704" s="168" t="str">
        <f t="shared" si="92"/>
        <v>PH.IC.EV.340612.01</v>
      </c>
      <c r="Q704" s="168" t="str">
        <f t="shared" si="93"/>
        <v>CL.IC.EV.340612.01</v>
      </c>
      <c r="AD704" s="167" t="s">
        <v>621</v>
      </c>
      <c r="AE704" s="167">
        <v>1204</v>
      </c>
    </row>
    <row r="705" spans="1:17" s="167" customFormat="1" ht="15" customHeight="1">
      <c r="A705" s="167" t="s">
        <v>3274</v>
      </c>
      <c r="C705" s="61" t="s">
        <v>8320</v>
      </c>
      <c r="D705" s="167" t="s">
        <v>2949</v>
      </c>
      <c r="E705" s="61" t="s">
        <v>6317</v>
      </c>
      <c r="F705" s="85" t="s">
        <v>3245</v>
      </c>
      <c r="G705" s="104" t="s">
        <v>3255</v>
      </c>
      <c r="H705" s="61" t="s">
        <v>2379</v>
      </c>
      <c r="J705" s="63" t="str">
        <f t="shared" si="90"/>
        <v>IC.EV.340701</v>
      </c>
      <c r="K705" s="61" t="s">
        <v>2379</v>
      </c>
      <c r="L705" s="167" t="str">
        <f t="shared" si="84"/>
        <v>Foley catheter placed w/ difficulty</v>
      </c>
      <c r="M705" s="168" t="str">
        <f t="shared" si="91"/>
        <v>PI.IC.EV.340701.01</v>
      </c>
      <c r="N705" s="168"/>
      <c r="O705" s="168" t="str">
        <f t="shared" si="92"/>
        <v>PH.IC.EV.340701.01</v>
      </c>
      <c r="Q705" s="168" t="str">
        <f t="shared" si="93"/>
        <v>CL.IC.EV.340701.01</v>
      </c>
    </row>
    <row r="706" spans="1:17" s="167" customFormat="1" ht="15" customHeight="1">
      <c r="A706" s="167" t="s">
        <v>3317</v>
      </c>
      <c r="C706" s="61" t="s">
        <v>3183</v>
      </c>
      <c r="E706" s="61" t="s">
        <v>6317</v>
      </c>
      <c r="F706" s="85" t="s">
        <v>3245</v>
      </c>
      <c r="G706" s="104" t="s">
        <v>3368</v>
      </c>
      <c r="H706" s="61" t="s">
        <v>4192</v>
      </c>
      <c r="J706" s="63" t="str">
        <f t="shared" si="90"/>
        <v>IC.EV.340702</v>
      </c>
      <c r="K706" s="61" t="s">
        <v>2379</v>
      </c>
      <c r="L706" s="167" t="str">
        <f t="shared" si="84"/>
        <v>Foley catheter placed w/o difficulty</v>
      </c>
      <c r="M706" s="168" t="str">
        <f t="shared" si="91"/>
        <v>PI.IC.EV.340702.01</v>
      </c>
      <c r="N706" s="168"/>
      <c r="O706" s="168" t="str">
        <f t="shared" si="92"/>
        <v>PH.IC.EV.340702.01</v>
      </c>
      <c r="Q706" s="168" t="str">
        <f t="shared" si="93"/>
        <v>CL.IC.EV.340702.01</v>
      </c>
    </row>
    <row r="707" spans="1:17" s="167" customFormat="1" ht="15" customHeight="1">
      <c r="A707" s="167" t="s">
        <v>3317</v>
      </c>
      <c r="C707" s="61" t="s">
        <v>3183</v>
      </c>
      <c r="E707" s="61" t="s">
        <v>6317</v>
      </c>
      <c r="F707" s="85" t="s">
        <v>3245</v>
      </c>
      <c r="G707" s="104" t="s">
        <v>3142</v>
      </c>
      <c r="H707" s="61" t="s">
        <v>3812</v>
      </c>
      <c r="J707" s="63" t="str">
        <f t="shared" si="90"/>
        <v>IC.EV.340703</v>
      </c>
      <c r="K707" s="61" t="s">
        <v>2379</v>
      </c>
      <c r="L707" s="167" t="str">
        <f t="shared" si="84"/>
        <v>Foley secured per protocol</v>
      </c>
      <c r="M707" s="168" t="str">
        <f t="shared" si="91"/>
        <v>PI.IC.EV.340703.01</v>
      </c>
      <c r="N707" s="168"/>
      <c r="O707" s="168" t="str">
        <f t="shared" si="92"/>
        <v>PH.IC.EV.340703.01</v>
      </c>
      <c r="Q707" s="168" t="str">
        <f t="shared" si="93"/>
        <v>CL.IC.EV.340703.01</v>
      </c>
    </row>
    <row r="708" spans="1:17" s="167" customFormat="1" ht="15" customHeight="1">
      <c r="A708" s="167" t="s">
        <v>3317</v>
      </c>
      <c r="C708" s="61" t="s">
        <v>3183</v>
      </c>
      <c r="E708" s="61" t="s">
        <v>6317</v>
      </c>
      <c r="F708" s="85" t="s">
        <v>3245</v>
      </c>
      <c r="G708" s="104" t="s">
        <v>3143</v>
      </c>
      <c r="H708" s="61" t="s">
        <v>6464</v>
      </c>
      <c r="J708" s="63" t="str">
        <f t="shared" si="90"/>
        <v>IC.EV.340704</v>
      </c>
      <c r="K708" s="61" t="s">
        <v>2379</v>
      </c>
      <c r="L708" s="167" t="str">
        <f t="shared" si="84"/>
        <v>Urine returned in line</v>
      </c>
      <c r="M708" s="168" t="str">
        <f t="shared" si="91"/>
        <v>PI.IC.EV.340704.01</v>
      </c>
      <c r="N708" s="168"/>
      <c r="O708" s="168" t="str">
        <f t="shared" si="92"/>
        <v>PH.IC.EV.340704.01</v>
      </c>
      <c r="Q708" s="168" t="str">
        <f t="shared" si="93"/>
        <v>CL.IC.EV.340704.01</v>
      </c>
    </row>
    <row r="709" spans="1:17" s="167" customFormat="1" ht="15" customHeight="1">
      <c r="A709" s="167" t="s">
        <v>3317</v>
      </c>
      <c r="C709" s="61" t="s">
        <v>3183</v>
      </c>
      <c r="E709" s="61" t="s">
        <v>6317</v>
      </c>
      <c r="F709" s="85" t="s">
        <v>3245</v>
      </c>
      <c r="G709" s="104" t="s">
        <v>3130</v>
      </c>
      <c r="H709" s="61" t="s">
        <v>6291</v>
      </c>
      <c r="J709" s="63" t="str">
        <f t="shared" si="90"/>
        <v>IC.EV.340705</v>
      </c>
      <c r="K709" s="61" t="s">
        <v>2379</v>
      </c>
      <c r="L709" s="167" t="str">
        <f t="shared" si="84"/>
        <v>Sterile prep of meatus performed</v>
      </c>
      <c r="M709" s="168" t="str">
        <f t="shared" si="91"/>
        <v>PI.IC.EV.340705.01</v>
      </c>
      <c r="N709" s="168"/>
      <c r="O709" s="168" t="str">
        <f t="shared" si="92"/>
        <v>PH.IC.EV.340705.01</v>
      </c>
      <c r="Q709" s="168" t="str">
        <f t="shared" si="93"/>
        <v>CL.IC.EV.340705.01</v>
      </c>
    </row>
    <row r="710" spans="1:17" s="167" customFormat="1" ht="15" customHeight="1">
      <c r="A710" s="167" t="s">
        <v>3317</v>
      </c>
      <c r="C710" s="61" t="s">
        <v>3183</v>
      </c>
      <c r="E710" s="61" t="s">
        <v>6317</v>
      </c>
      <c r="F710" s="85" t="s">
        <v>3245</v>
      </c>
      <c r="G710" s="104" t="s">
        <v>3184</v>
      </c>
      <c r="H710" s="61" t="s">
        <v>6988</v>
      </c>
      <c r="J710" s="63" t="str">
        <f t="shared" si="90"/>
        <v>IC.EV.340706</v>
      </c>
      <c r="K710" s="61" t="s">
        <v>2379</v>
      </c>
      <c r="L710" s="167" t="str">
        <f t="shared" si="84"/>
        <v>CRRT started</v>
      </c>
      <c r="M710" s="168" t="str">
        <f t="shared" si="91"/>
        <v>PI.IC.EV.340706.01</v>
      </c>
      <c r="N710" s="168"/>
      <c r="O710" s="168" t="str">
        <f t="shared" si="92"/>
        <v>PH.IC.EV.340706.01</v>
      </c>
      <c r="Q710" s="168" t="str">
        <f t="shared" si="93"/>
        <v>CL.IC.EV.340706.01</v>
      </c>
    </row>
    <row r="711" spans="1:17" s="167" customFormat="1" ht="15" customHeight="1">
      <c r="A711" s="167" t="s">
        <v>3317</v>
      </c>
      <c r="C711" s="61" t="s">
        <v>3183</v>
      </c>
      <c r="E711" s="61" t="s">
        <v>6317</v>
      </c>
      <c r="F711" s="85" t="s">
        <v>3245</v>
      </c>
      <c r="G711" s="104" t="s">
        <v>3185</v>
      </c>
      <c r="H711" s="61" t="s">
        <v>6317</v>
      </c>
      <c r="J711" s="63" t="str">
        <f t="shared" si="90"/>
        <v>IC.EV.340707</v>
      </c>
      <c r="K711" s="61" t="s">
        <v>2379</v>
      </c>
      <c r="L711" s="167" t="str">
        <f t="shared" si="84"/>
        <v>CRRT discontinued</v>
      </c>
      <c r="M711" s="168" t="str">
        <f t="shared" si="91"/>
        <v>PI.IC.EV.340707.01</v>
      </c>
      <c r="N711" s="168"/>
      <c r="O711" s="168" t="str">
        <f t="shared" si="92"/>
        <v>PH.IC.EV.340707.01</v>
      </c>
      <c r="Q711" s="168" t="str">
        <f t="shared" si="93"/>
        <v>CL.IC.EV.340707.01</v>
      </c>
    </row>
    <row r="712" spans="1:17" s="167" customFormat="1" ht="15" customHeight="1">
      <c r="A712" s="167" t="s">
        <v>3317</v>
      </c>
      <c r="C712" s="61" t="s">
        <v>3183</v>
      </c>
      <c r="E712" s="61" t="s">
        <v>6317</v>
      </c>
      <c r="F712" s="85" t="s">
        <v>3245</v>
      </c>
      <c r="G712" s="104" t="s">
        <v>3186</v>
      </c>
      <c r="H712" s="61" t="s">
        <v>3574</v>
      </c>
      <c r="J712" s="63" t="str">
        <f t="shared" si="90"/>
        <v>IC.EV.340708</v>
      </c>
      <c r="K712" s="61" t="s">
        <v>2379</v>
      </c>
      <c r="L712" s="167" t="str">
        <f t="shared" si="84"/>
        <v>Dialysis catheter inserted</v>
      </c>
      <c r="M712" s="168" t="str">
        <f t="shared" si="91"/>
        <v>PI.IC.EV.340708.01</v>
      </c>
      <c r="N712" s="168"/>
      <c r="O712" s="168" t="str">
        <f t="shared" si="92"/>
        <v>PH.IC.EV.340708.01</v>
      </c>
      <c r="Q712" s="168" t="str">
        <f t="shared" si="93"/>
        <v>CL.IC.EV.340708.01</v>
      </c>
    </row>
    <row r="713" spans="1:17" s="167" customFormat="1" ht="15" customHeight="1">
      <c r="A713" s="167" t="s">
        <v>3317</v>
      </c>
      <c r="C713" s="61" t="s">
        <v>3183</v>
      </c>
      <c r="E713" s="61" t="s">
        <v>6317</v>
      </c>
      <c r="F713" s="85" t="s">
        <v>3245</v>
      </c>
      <c r="G713" s="104" t="s">
        <v>3187</v>
      </c>
      <c r="H713" s="61" t="s">
        <v>3690</v>
      </c>
      <c r="J713" s="63" t="str">
        <f t="shared" si="90"/>
        <v>IC.EV.340709</v>
      </c>
      <c r="K713" s="61" t="s">
        <v>2379</v>
      </c>
      <c r="L713" s="167" t="str">
        <f t="shared" si="84"/>
        <v>Hemodialysis ended</v>
      </c>
      <c r="M713" s="168" t="str">
        <f t="shared" si="91"/>
        <v>PI.IC.EV.340709.01</v>
      </c>
      <c r="N713" s="168"/>
      <c r="O713" s="168" t="str">
        <f t="shared" si="92"/>
        <v>PH.IC.EV.340709.01</v>
      </c>
      <c r="Q713" s="168" t="str">
        <f t="shared" si="93"/>
        <v>CL.IC.EV.340709.01</v>
      </c>
    </row>
    <row r="714" spans="1:17" s="167" customFormat="1" ht="15" customHeight="1">
      <c r="A714" s="167" t="s">
        <v>3317</v>
      </c>
      <c r="C714" s="61" t="s">
        <v>3183</v>
      </c>
      <c r="E714" s="61" t="s">
        <v>6317</v>
      </c>
      <c r="F714" s="85" t="s">
        <v>3245</v>
      </c>
      <c r="G714" s="104" t="s">
        <v>3050</v>
      </c>
      <c r="H714" s="61" t="s">
        <v>3188</v>
      </c>
      <c r="J714" s="63" t="str">
        <f t="shared" si="90"/>
        <v>IC.EV.340710</v>
      </c>
      <c r="K714" s="61" t="s">
        <v>2379</v>
      </c>
      <c r="L714" s="167" t="str">
        <f t="shared" si="84"/>
        <v>Hemodialysis started</v>
      </c>
      <c r="M714" s="168" t="str">
        <f t="shared" si="91"/>
        <v>PI.IC.EV.340710.01</v>
      </c>
      <c r="N714" s="168"/>
      <c r="O714" s="168" t="str">
        <f t="shared" si="92"/>
        <v>PH.IC.EV.340710.01</v>
      </c>
      <c r="Q714" s="168" t="str">
        <f t="shared" si="93"/>
        <v>CL.IC.EV.340710.01</v>
      </c>
    </row>
    <row r="715" spans="1:17" s="167" customFormat="1" ht="15" customHeight="1">
      <c r="A715" s="167" t="s">
        <v>3317</v>
      </c>
      <c r="C715" s="61" t="s">
        <v>3183</v>
      </c>
      <c r="E715" s="61" t="s">
        <v>6317</v>
      </c>
      <c r="F715" s="85" t="s">
        <v>3245</v>
      </c>
      <c r="G715" s="104" t="s">
        <v>3067</v>
      </c>
      <c r="H715" s="61" t="s">
        <v>3068</v>
      </c>
      <c r="J715" s="63" t="str">
        <f t="shared" si="90"/>
        <v>IC.EV.340711</v>
      </c>
      <c r="K715" s="61" t="s">
        <v>2379</v>
      </c>
      <c r="L715" s="167" t="str">
        <f t="shared" si="84"/>
        <v>Peritoneal dialysis</v>
      </c>
      <c r="M715" s="168" t="str">
        <f t="shared" si="91"/>
        <v>PI.IC.EV.340711.01</v>
      </c>
      <c r="N715" s="168"/>
      <c r="O715" s="168" t="str">
        <f t="shared" si="92"/>
        <v>PH.IC.EV.340711.01</v>
      </c>
      <c r="Q715" s="168" t="str">
        <f t="shared" si="93"/>
        <v>CL.IC.EV.340711.01</v>
      </c>
    </row>
    <row r="716" spans="1:17" s="167" customFormat="1" ht="15" customHeight="1">
      <c r="A716" s="167" t="s">
        <v>3317</v>
      </c>
      <c r="C716" s="61" t="s">
        <v>3183</v>
      </c>
      <c r="D716" s="167" t="s">
        <v>3065</v>
      </c>
      <c r="E716" s="61" t="s">
        <v>3574</v>
      </c>
      <c r="F716" s="85" t="s">
        <v>3245</v>
      </c>
      <c r="G716" s="104" t="s">
        <v>3066</v>
      </c>
      <c r="H716" s="61" t="s">
        <v>2379</v>
      </c>
      <c r="J716" s="63" t="str">
        <f t="shared" si="90"/>
        <v>IC.EV.340801</v>
      </c>
      <c r="K716" s="61" t="s">
        <v>12175</v>
      </c>
      <c r="L716" s="167" t="str">
        <f t="shared" si="84"/>
        <v>Aspiration of abscess</v>
      </c>
      <c r="M716" s="168" t="str">
        <f t="shared" si="91"/>
        <v>PI.IC.EV.340801.01</v>
      </c>
      <c r="N716" s="168"/>
      <c r="O716" s="168" t="str">
        <f t="shared" si="92"/>
        <v>PH.IC.EV.340801.01</v>
      </c>
      <c r="Q716" s="168" t="str">
        <f t="shared" si="93"/>
        <v>CL.IC.EV.340801.01</v>
      </c>
    </row>
    <row r="717" spans="1:17" s="167" customFormat="1" ht="15" customHeight="1">
      <c r="A717" s="167" t="s">
        <v>3452</v>
      </c>
      <c r="C717" s="61" t="s">
        <v>8320</v>
      </c>
      <c r="E717" s="61" t="s">
        <v>3574</v>
      </c>
      <c r="F717" s="85" t="s">
        <v>3245</v>
      </c>
      <c r="G717" s="104" t="s">
        <v>3070</v>
      </c>
      <c r="H717" s="61" t="s">
        <v>12430</v>
      </c>
      <c r="J717" s="63" t="str">
        <f t="shared" si="90"/>
        <v>IC.EV.340802</v>
      </c>
      <c r="K717" s="61" t="s">
        <v>12175</v>
      </c>
      <c r="L717" s="167" t="str">
        <f t="shared" si="84"/>
        <v>Aspiration of hematoma</v>
      </c>
      <c r="M717" s="168" t="str">
        <f t="shared" si="91"/>
        <v>PI.IC.EV.340802.01</v>
      </c>
      <c r="N717" s="168"/>
      <c r="O717" s="168" t="str">
        <f t="shared" si="92"/>
        <v>PH.IC.EV.340802.01</v>
      </c>
      <c r="Q717" s="168" t="str">
        <f t="shared" si="93"/>
        <v>CL.IC.EV.340802.01</v>
      </c>
    </row>
    <row r="718" spans="1:17" s="167" customFormat="1" ht="15" customHeight="1">
      <c r="A718" s="167" t="s">
        <v>3452</v>
      </c>
      <c r="C718" s="61" t="s">
        <v>8320</v>
      </c>
      <c r="E718" s="61" t="s">
        <v>3574</v>
      </c>
      <c r="F718" s="85" t="s">
        <v>3245</v>
      </c>
      <c r="G718" s="104" t="s">
        <v>3071</v>
      </c>
      <c r="H718" s="61" t="s">
        <v>12185</v>
      </c>
      <c r="J718" s="63" t="str">
        <f t="shared" si="90"/>
        <v>IC.EV.340803</v>
      </c>
      <c r="K718" s="61" t="s">
        <v>12175</v>
      </c>
      <c r="L718" s="167" t="str">
        <f t="shared" si="84"/>
        <v>Aspiration of joint</v>
      </c>
      <c r="M718" s="168" t="str">
        <f t="shared" si="91"/>
        <v>PI.IC.EV.340803.01</v>
      </c>
      <c r="N718" s="168"/>
      <c r="O718" s="168" t="str">
        <f t="shared" si="92"/>
        <v>PH.IC.EV.340803.01</v>
      </c>
      <c r="Q718" s="168" t="str">
        <f t="shared" si="93"/>
        <v>CL.IC.EV.340803.01</v>
      </c>
    </row>
    <row r="719" spans="1:17" s="167" customFormat="1" ht="15" customHeight="1">
      <c r="A719" s="167" t="s">
        <v>3452</v>
      </c>
      <c r="C719" s="61" t="s">
        <v>8320</v>
      </c>
      <c r="E719" s="61" t="s">
        <v>3574</v>
      </c>
      <c r="F719" s="85" t="s">
        <v>3245</v>
      </c>
      <c r="G719" s="104" t="s">
        <v>3072</v>
      </c>
      <c r="H719" s="61" t="s">
        <v>6464</v>
      </c>
      <c r="J719" s="63" t="str">
        <f t="shared" si="90"/>
        <v>IC.EV.340804</v>
      </c>
      <c r="K719" s="61" t="s">
        <v>12175</v>
      </c>
      <c r="L719" s="167" t="str">
        <f t="shared" si="84"/>
        <v>Debridement of:</v>
      </c>
      <c r="M719" s="168" t="str">
        <f t="shared" si="91"/>
        <v>PI.IC.EV.340804.01</v>
      </c>
      <c r="N719" s="168"/>
      <c r="O719" s="168" t="str">
        <f t="shared" si="92"/>
        <v>PH.IC.EV.340804.01</v>
      </c>
      <c r="Q719" s="168" t="str">
        <f t="shared" si="93"/>
        <v>CL.IC.EV.340804.01</v>
      </c>
    </row>
    <row r="720" spans="1:17" s="167" customFormat="1" ht="15" customHeight="1">
      <c r="A720" s="167" t="s">
        <v>3452</v>
      </c>
      <c r="C720" s="61" t="s">
        <v>8320</v>
      </c>
      <c r="E720" s="61" t="s">
        <v>3574</v>
      </c>
      <c r="F720" s="85" t="s">
        <v>3245</v>
      </c>
      <c r="G720" s="104" t="s">
        <v>2957</v>
      </c>
      <c r="H720" s="61" t="s">
        <v>6291</v>
      </c>
      <c r="J720" s="63" t="str">
        <f t="shared" si="90"/>
        <v>IC.EV.340805</v>
      </c>
      <c r="K720" s="61" t="s">
        <v>12175</v>
      </c>
      <c r="L720" s="167" t="str">
        <f t="shared" si="84"/>
        <v>Staples added</v>
      </c>
      <c r="M720" s="168" t="str">
        <f t="shared" si="91"/>
        <v>PI.IC.EV.340805.01</v>
      </c>
      <c r="N720" s="168"/>
      <c r="O720" s="168" t="str">
        <f t="shared" si="92"/>
        <v>PH.IC.EV.340805.01</v>
      </c>
      <c r="Q720" s="168" t="str">
        <f t="shared" si="93"/>
        <v>CL.IC.EV.340805.01</v>
      </c>
    </row>
    <row r="721" spans="1:33" s="167" customFormat="1" ht="15" customHeight="1">
      <c r="A721" s="167" t="s">
        <v>3452</v>
      </c>
      <c r="C721" s="61" t="s">
        <v>8320</v>
      </c>
      <c r="E721" s="61" t="s">
        <v>3574</v>
      </c>
      <c r="F721" s="85" t="s">
        <v>3245</v>
      </c>
      <c r="G721" s="104" t="s">
        <v>3160</v>
      </c>
      <c r="H721" s="61" t="s">
        <v>6988</v>
      </c>
      <c r="J721" s="63" t="str">
        <f t="shared" si="90"/>
        <v>IC.EV.340806</v>
      </c>
      <c r="K721" s="61" t="s">
        <v>12175</v>
      </c>
      <c r="L721" s="167" t="str">
        <f t="shared" si="84"/>
        <v>Staples removed</v>
      </c>
      <c r="M721" s="168" t="str">
        <f t="shared" si="91"/>
        <v>PI.IC.EV.340806.01</v>
      </c>
      <c r="N721" s="168"/>
      <c r="O721" s="168" t="str">
        <f t="shared" si="92"/>
        <v>PH.IC.EV.340806.01</v>
      </c>
      <c r="Q721" s="168" t="str">
        <f t="shared" si="93"/>
        <v>CL.IC.EV.340806.01</v>
      </c>
    </row>
    <row r="722" spans="1:33" s="167" customFormat="1" ht="15" customHeight="1">
      <c r="A722" s="167" t="s">
        <v>3452</v>
      </c>
      <c r="C722" s="61" t="s">
        <v>8320</v>
      </c>
      <c r="E722" s="61" t="s">
        <v>3574</v>
      </c>
      <c r="F722" s="85" t="s">
        <v>3245</v>
      </c>
      <c r="G722" s="104" t="s">
        <v>2958</v>
      </c>
      <c r="H722" s="61" t="s">
        <v>6317</v>
      </c>
      <c r="J722" s="63" t="str">
        <f t="shared" si="90"/>
        <v>IC.EV.340807</v>
      </c>
      <c r="K722" s="61" t="s">
        <v>12175</v>
      </c>
      <c r="L722" s="167" t="str">
        <f t="shared" si="84"/>
        <v>Sutures added</v>
      </c>
      <c r="M722" s="168" t="str">
        <f t="shared" si="91"/>
        <v>PI.IC.EV.340807.01</v>
      </c>
      <c r="N722" s="168"/>
      <c r="O722" s="168" t="str">
        <f t="shared" si="92"/>
        <v>PH.IC.EV.340807.01</v>
      </c>
      <c r="Q722" s="168" t="str">
        <f t="shared" si="93"/>
        <v>CL.IC.EV.340807.01</v>
      </c>
    </row>
    <row r="723" spans="1:33" s="167" customFormat="1" ht="15" customHeight="1">
      <c r="A723" s="167" t="s">
        <v>3452</v>
      </c>
      <c r="C723" s="61" t="s">
        <v>8320</v>
      </c>
      <c r="E723" s="61" t="s">
        <v>3574</v>
      </c>
      <c r="F723" s="85" t="s">
        <v>3245</v>
      </c>
      <c r="G723" s="104" t="s">
        <v>3162</v>
      </c>
      <c r="H723" s="61" t="s">
        <v>3574</v>
      </c>
      <c r="J723" s="63" t="str">
        <f t="shared" si="90"/>
        <v>IC.EV.340808</v>
      </c>
      <c r="K723" s="61" t="s">
        <v>12175</v>
      </c>
      <c r="L723" s="167" t="str">
        <f t="shared" si="84"/>
        <v>Sutures removed</v>
      </c>
      <c r="M723" s="168" t="str">
        <f t="shared" si="91"/>
        <v>PI.IC.EV.340808.01</v>
      </c>
      <c r="N723" s="168"/>
      <c r="O723" s="168" t="str">
        <f t="shared" si="92"/>
        <v>PH.IC.EV.340808.01</v>
      </c>
      <c r="Q723" s="168" t="str">
        <f t="shared" si="93"/>
        <v>CL.IC.EV.340808.01</v>
      </c>
    </row>
    <row r="724" spans="1:33" s="167" customFormat="1" ht="15" customHeight="1">
      <c r="A724" s="167" t="s">
        <v>3452</v>
      </c>
      <c r="C724" s="61" t="s">
        <v>8320</v>
      </c>
      <c r="E724" s="61" t="s">
        <v>3574</v>
      </c>
      <c r="F724" s="85" t="s">
        <v>3245</v>
      </c>
      <c r="G724" s="104" t="s">
        <v>2959</v>
      </c>
      <c r="H724" s="61" t="s">
        <v>3690</v>
      </c>
      <c r="J724" s="63" t="str">
        <f t="shared" si="90"/>
        <v>IC.EV.340809</v>
      </c>
      <c r="K724" s="61" t="s">
        <v>12175</v>
      </c>
      <c r="L724" s="167" t="str">
        <f t="shared" si="84"/>
        <v>Bedside procedure:</v>
      </c>
      <c r="M724" s="168" t="str">
        <f t="shared" si="91"/>
        <v>PI.IC.EV.340809.01</v>
      </c>
      <c r="N724" s="168"/>
      <c r="O724" s="168" t="str">
        <f t="shared" si="92"/>
        <v>PH.IC.EV.340809.01</v>
      </c>
      <c r="Q724" s="168" t="str">
        <f t="shared" si="93"/>
        <v>CL.IC.EV.340809.01</v>
      </c>
    </row>
    <row r="725" spans="1:33" s="167" customFormat="1" ht="15" customHeight="1">
      <c r="A725" s="167" t="s">
        <v>3452</v>
      </c>
      <c r="C725" s="61" t="s">
        <v>8320</v>
      </c>
      <c r="D725" s="167" t="s">
        <v>8842</v>
      </c>
      <c r="E725" s="61" t="s">
        <v>93</v>
      </c>
      <c r="F725" s="85" t="s">
        <v>3245</v>
      </c>
      <c r="G725" s="104" t="s">
        <v>12211</v>
      </c>
      <c r="H725" s="61" t="s">
        <v>12175</v>
      </c>
      <c r="J725" s="63" t="str">
        <f>CONCATENATE("IC.EV.",C725,E725,H725)</f>
        <v>IC.EV.340901</v>
      </c>
      <c r="K725" s="61" t="s">
        <v>12175</v>
      </c>
      <c r="L725" s="167" t="str">
        <f>G725</f>
        <v>Other:</v>
      </c>
      <c r="M725" s="168" t="str">
        <f>CONCATENATE("PI.",J725,".",K725)</f>
        <v>PI.IC.EV.340901.01</v>
      </c>
      <c r="N725" s="168"/>
      <c r="O725" s="168" t="str">
        <f>CONCATENATE("PH.",J725,".",K725)</f>
        <v>PH.IC.EV.340901.01</v>
      </c>
      <c r="Q725" s="168" t="str">
        <f>CONCATENATE("CL.",J725,".",K725)</f>
        <v>CL.IC.EV.340901.01</v>
      </c>
    </row>
    <row r="726" spans="1:33" s="167" customFormat="1" ht="15" customHeight="1">
      <c r="A726" s="167" t="s">
        <v>3452</v>
      </c>
      <c r="C726" s="61" t="s">
        <v>8320</v>
      </c>
      <c r="D726" s="167" t="s">
        <v>13552</v>
      </c>
      <c r="E726" s="61" t="s">
        <v>11829</v>
      </c>
      <c r="F726" s="85" t="s">
        <v>3245</v>
      </c>
      <c r="G726" s="104" t="s">
        <v>13549</v>
      </c>
      <c r="H726" s="61" t="s">
        <v>12175</v>
      </c>
      <c r="J726" s="63" t="str">
        <f>CONCATENATE("IC.EV.",C726,E726,H726)</f>
        <v>IC.EV.341001</v>
      </c>
      <c r="K726" s="61" t="s">
        <v>12175</v>
      </c>
      <c r="L726" s="167" t="str">
        <f>G726</f>
        <v>CRRT Setup verified</v>
      </c>
      <c r="M726" s="168" t="str">
        <f>CONCATENATE("PI.",J726,".",K726)</f>
        <v>PI.IC.EV.341001.01</v>
      </c>
      <c r="N726" s="168"/>
      <c r="O726" s="168" t="str">
        <f>CONCATENATE("PH.",J726,".",K726)</f>
        <v>PH.IC.EV.341001.01</v>
      </c>
      <c r="Q726" s="168" t="str">
        <f>CONCATENATE("CL.",J726,".",K726)</f>
        <v>CL.IC.EV.341001.01</v>
      </c>
      <c r="AF726" s="167" t="s">
        <v>12773</v>
      </c>
      <c r="AG726" s="167">
        <v>1357</v>
      </c>
    </row>
    <row r="727" spans="1:33" s="167" customFormat="1" ht="15" customHeight="1">
      <c r="A727" s="167" t="s">
        <v>3452</v>
      </c>
      <c r="C727" s="61" t="s">
        <v>8320</v>
      </c>
      <c r="E727" s="61" t="s">
        <v>11829</v>
      </c>
      <c r="F727" s="85" t="s">
        <v>3245</v>
      </c>
      <c r="G727" s="104" t="s">
        <v>13550</v>
      </c>
      <c r="H727" s="61" t="s">
        <v>12030</v>
      </c>
      <c r="J727" s="63" t="str">
        <f>CONCATENATE("IC.EV.",C727,E727,H727)</f>
        <v>IC.EV.341002</v>
      </c>
      <c r="K727" s="61" t="s">
        <v>12175</v>
      </c>
      <c r="L727" s="167" t="str">
        <f>G727</f>
        <v>Timeout for CRRT setting changes</v>
      </c>
      <c r="M727" s="168" t="str">
        <f>CONCATENATE("PI.",J727,".",K727)</f>
        <v>PI.IC.EV.341002.01</v>
      </c>
      <c r="N727" s="168"/>
      <c r="O727" s="168" t="str">
        <f>CONCATENATE("PH.",J727,".",K727)</f>
        <v>PH.IC.EV.341002.01</v>
      </c>
      <c r="Q727" s="168" t="str">
        <f>CONCATENATE("CL.",J727,".",K727)</f>
        <v>CL.IC.EV.341002.01</v>
      </c>
      <c r="AF727" s="167" t="s">
        <v>12773</v>
      </c>
      <c r="AG727" s="167">
        <v>1357</v>
      </c>
    </row>
    <row r="728" spans="1:33" s="167" customFormat="1" ht="15" customHeight="1">
      <c r="A728" s="167" t="s">
        <v>3452</v>
      </c>
      <c r="C728" s="61" t="s">
        <v>8320</v>
      </c>
      <c r="E728" s="61" t="s">
        <v>11829</v>
      </c>
      <c r="F728" s="85" t="s">
        <v>3245</v>
      </c>
      <c r="G728" s="104" t="s">
        <v>13551</v>
      </c>
      <c r="H728" s="61" t="s">
        <v>12032</v>
      </c>
      <c r="J728" s="63" t="str">
        <f t="shared" si="90"/>
        <v>IC.EV.341003</v>
      </c>
      <c r="K728" s="61" t="s">
        <v>12175</v>
      </c>
      <c r="L728" s="167" t="str">
        <f t="shared" si="84"/>
        <v>Timeout for CRRT troubleshooting</v>
      </c>
      <c r="M728" s="168" t="str">
        <f t="shared" si="91"/>
        <v>PI.IC.EV.341003.01</v>
      </c>
      <c r="N728" s="168"/>
      <c r="O728" s="168" t="str">
        <f t="shared" si="92"/>
        <v>PH.IC.EV.341003.01</v>
      </c>
      <c r="Q728" s="168" t="str">
        <f t="shared" si="93"/>
        <v>CL.IC.EV.341003.01</v>
      </c>
      <c r="AF728" s="167" t="s">
        <v>12773</v>
      </c>
      <c r="AG728" s="167">
        <v>1357</v>
      </c>
    </row>
    <row r="729" spans="1:33" s="167" customFormat="1" ht="15" customHeight="1">
      <c r="A729" s="167" t="s">
        <v>3452</v>
      </c>
      <c r="B729" s="167" t="s">
        <v>2960</v>
      </c>
      <c r="C729" s="61" t="s">
        <v>8516</v>
      </c>
      <c r="D729" s="167" t="s">
        <v>2845</v>
      </c>
      <c r="E729" s="61" t="s">
        <v>12175</v>
      </c>
      <c r="F729" s="85" t="s">
        <v>5838</v>
      </c>
      <c r="G729" s="104" t="s">
        <v>4349</v>
      </c>
      <c r="H729" s="61" t="s">
        <v>12175</v>
      </c>
      <c r="J729" s="63" t="str">
        <f t="shared" si="90"/>
        <v>IC.EV.350101</v>
      </c>
      <c r="K729" s="61" t="s">
        <v>2379</v>
      </c>
      <c r="L729" s="167" t="str">
        <f t="shared" si="84"/>
        <v>Family at bedside</v>
      </c>
      <c r="M729" s="168" t="str">
        <f t="shared" si="91"/>
        <v>PI.IC.EV.350101.01</v>
      </c>
      <c r="N729" s="168"/>
      <c r="O729" s="168" t="str">
        <f t="shared" si="92"/>
        <v>PH.IC.EV.350101.01</v>
      </c>
      <c r="Q729" s="168" t="str">
        <f t="shared" si="93"/>
        <v>CL.IC.EV.350101.01</v>
      </c>
    </row>
    <row r="730" spans="1:33" s="167" customFormat="1" ht="15" customHeight="1">
      <c r="A730" s="167" t="s">
        <v>3274</v>
      </c>
      <c r="C730" s="61" t="s">
        <v>8516</v>
      </c>
      <c r="E730" s="61" t="s">
        <v>2379</v>
      </c>
      <c r="F730" s="85" t="s">
        <v>5838</v>
      </c>
      <c r="G730" s="104" t="s">
        <v>2846</v>
      </c>
      <c r="H730" s="61" t="s">
        <v>12182</v>
      </c>
      <c r="J730" s="63" t="str">
        <f t="shared" si="90"/>
        <v>IC.EV.350102</v>
      </c>
      <c r="K730" s="61" t="s">
        <v>2379</v>
      </c>
      <c r="L730" s="167" t="str">
        <f t="shared" si="84"/>
        <v>Family contacted</v>
      </c>
      <c r="M730" s="168" t="str">
        <f t="shared" si="91"/>
        <v>PI.IC.EV.350102.01</v>
      </c>
      <c r="N730" s="168"/>
      <c r="O730" s="168" t="str">
        <f t="shared" si="92"/>
        <v>PH.IC.EV.350102.01</v>
      </c>
      <c r="Q730" s="168" t="str">
        <f t="shared" si="93"/>
        <v>CL.IC.EV.350102.01</v>
      </c>
    </row>
    <row r="731" spans="1:33" s="167" customFormat="1" ht="15" customHeight="1">
      <c r="A731" s="167" t="s">
        <v>3274</v>
      </c>
      <c r="C731" s="61" t="s">
        <v>8516</v>
      </c>
      <c r="E731" s="61" t="s">
        <v>2379</v>
      </c>
      <c r="F731" s="85" t="s">
        <v>5838</v>
      </c>
      <c r="G731" s="104" t="s">
        <v>2617</v>
      </c>
      <c r="H731" s="61" t="s">
        <v>12592</v>
      </c>
      <c r="J731" s="63" t="str">
        <f t="shared" si="90"/>
        <v>IC.EV.350103</v>
      </c>
      <c r="K731" s="61" t="s">
        <v>2379</v>
      </c>
      <c r="L731" s="167" t="str">
        <f t="shared" si="84"/>
        <v>Call from family for update</v>
      </c>
      <c r="M731" s="168" t="str">
        <f t="shared" si="91"/>
        <v>PI.IC.EV.350103.01</v>
      </c>
      <c r="N731" s="168"/>
      <c r="O731" s="168" t="str">
        <f t="shared" si="92"/>
        <v>PH.IC.EV.350103.01</v>
      </c>
      <c r="Q731" s="168" t="str">
        <f t="shared" si="93"/>
        <v>CL.IC.EV.350103.01</v>
      </c>
    </row>
    <row r="732" spans="1:33" s="167" customFormat="1" ht="15" customHeight="1">
      <c r="A732" s="167" t="s">
        <v>3274</v>
      </c>
      <c r="C732" s="61" t="s">
        <v>8516</v>
      </c>
      <c r="E732" s="61" t="s">
        <v>2379</v>
      </c>
      <c r="F732" s="85" t="s">
        <v>5838</v>
      </c>
      <c r="G732" s="104" t="s">
        <v>2618</v>
      </c>
      <c r="H732" s="61" t="s">
        <v>12594</v>
      </c>
      <c r="J732" s="63" t="str">
        <f t="shared" si="90"/>
        <v>IC.EV.350104</v>
      </c>
      <c r="K732" s="61" t="s">
        <v>2379</v>
      </c>
      <c r="L732" s="167" t="str">
        <f t="shared" si="84"/>
        <v>Family visiting</v>
      </c>
      <c r="M732" s="168" t="str">
        <f t="shared" si="91"/>
        <v>PI.IC.EV.350104.01</v>
      </c>
      <c r="N732" s="168"/>
      <c r="O732" s="168" t="str">
        <f t="shared" si="92"/>
        <v>PH.IC.EV.350104.01</v>
      </c>
      <c r="Q732" s="168" t="str">
        <f t="shared" si="93"/>
        <v>CL.IC.EV.350104.01</v>
      </c>
    </row>
    <row r="733" spans="1:33" s="167" customFormat="1" ht="15" customHeight="1">
      <c r="A733" s="167" t="s">
        <v>3274</v>
      </c>
      <c r="C733" s="61" t="s">
        <v>8516</v>
      </c>
      <c r="E733" s="61" t="s">
        <v>2379</v>
      </c>
      <c r="F733" s="85" t="s">
        <v>5838</v>
      </c>
      <c r="G733" s="104" t="s">
        <v>2619</v>
      </c>
      <c r="H733" s="61" t="s">
        <v>6291</v>
      </c>
      <c r="J733" s="63" t="str">
        <f t="shared" si="90"/>
        <v>IC.EV.350105</v>
      </c>
      <c r="K733" s="61" t="s">
        <v>2379</v>
      </c>
      <c r="L733" s="167" t="str">
        <f t="shared" si="84"/>
        <v>Physician/family conference</v>
      </c>
      <c r="M733" s="168" t="str">
        <f t="shared" si="91"/>
        <v>PI.IC.EV.350105.01</v>
      </c>
      <c r="N733" s="168"/>
      <c r="O733" s="168" t="str">
        <f t="shared" si="92"/>
        <v>PH.IC.EV.350105.01</v>
      </c>
      <c r="Q733" s="168" t="str">
        <f t="shared" si="93"/>
        <v>CL.IC.EV.350105.01</v>
      </c>
    </row>
    <row r="734" spans="1:33" s="167" customFormat="1" ht="15" customHeight="1">
      <c r="A734" s="167" t="s">
        <v>3274</v>
      </c>
      <c r="C734" s="61" t="s">
        <v>8516</v>
      </c>
      <c r="E734" s="61" t="s">
        <v>2379</v>
      </c>
      <c r="F734" s="85" t="s">
        <v>5838</v>
      </c>
      <c r="G734" s="104" t="s">
        <v>2620</v>
      </c>
      <c r="H734" s="61" t="s">
        <v>6988</v>
      </c>
      <c r="J734" s="63" t="str">
        <f t="shared" si="90"/>
        <v>IC.EV.350106</v>
      </c>
      <c r="K734" s="61" t="s">
        <v>2379</v>
      </c>
      <c r="L734" s="167" t="str">
        <f t="shared" si="84"/>
        <v>Sleep room given to family</v>
      </c>
      <c r="M734" s="168" t="str">
        <f t="shared" si="91"/>
        <v>PI.IC.EV.350106.01</v>
      </c>
      <c r="N734" s="168"/>
      <c r="O734" s="168" t="str">
        <f t="shared" si="92"/>
        <v>PH.IC.EV.350106.01</v>
      </c>
      <c r="Q734" s="168" t="str">
        <f t="shared" si="93"/>
        <v>CL.IC.EV.350106.01</v>
      </c>
    </row>
    <row r="735" spans="1:33" s="167" customFormat="1" ht="15" customHeight="1">
      <c r="A735" s="167" t="s">
        <v>82</v>
      </c>
      <c r="C735" s="61" t="s">
        <v>8516</v>
      </c>
      <c r="E735" s="61" t="s">
        <v>1</v>
      </c>
      <c r="F735" s="85" t="s">
        <v>5838</v>
      </c>
      <c r="G735" s="104" t="s">
        <v>2621</v>
      </c>
      <c r="H735" s="61" t="s">
        <v>75</v>
      </c>
      <c r="J735" s="63" t="str">
        <f>CONCATENATE("IC.EV.",C735,E735,H735)</f>
        <v>IC.EV.350107</v>
      </c>
      <c r="K735" s="61" t="s">
        <v>1</v>
      </c>
      <c r="L735" s="167" t="str">
        <f>G735</f>
        <v>Visitors at bedside</v>
      </c>
      <c r="M735" s="168" t="str">
        <f>CONCATENATE("PI.",J735,".",K735)</f>
        <v>PI.IC.EV.350107.01</v>
      </c>
      <c r="N735" s="168"/>
      <c r="O735" s="168" t="str">
        <f>CONCATENATE("PH.",J735,".",K735)</f>
        <v>PH.IC.EV.350107.01</v>
      </c>
      <c r="Q735" s="168" t="str">
        <f>CONCATENATE("CL.",J735,".",K735)</f>
        <v>CL.IC.EV.350107.01</v>
      </c>
    </row>
    <row r="736" spans="1:33" s="167" customFormat="1" ht="15" customHeight="1">
      <c r="A736" s="167" t="s">
        <v>3274</v>
      </c>
      <c r="C736" s="61" t="s">
        <v>8516</v>
      </c>
      <c r="E736" s="61" t="s">
        <v>2379</v>
      </c>
      <c r="F736" s="85" t="s">
        <v>5838</v>
      </c>
      <c r="G736" s="104" t="s">
        <v>13837</v>
      </c>
      <c r="H736" s="61" t="s">
        <v>11638</v>
      </c>
      <c r="J736" s="63" t="str">
        <f t="shared" si="90"/>
        <v>IC.EV.350108</v>
      </c>
      <c r="K736" s="61" t="s">
        <v>2379</v>
      </c>
      <c r="L736" s="167" t="str">
        <f t="shared" ref="L736:L800" si="94">G736</f>
        <v>Bereavement items offered</v>
      </c>
      <c r="M736" s="168" t="str">
        <f t="shared" si="91"/>
        <v>PI.IC.EV.350108.01</v>
      </c>
      <c r="N736" s="168"/>
      <c r="O736" s="168" t="str">
        <f t="shared" si="92"/>
        <v>PH.IC.EV.350108.01</v>
      </c>
      <c r="Q736" s="168" t="str">
        <f t="shared" si="93"/>
        <v>CL.IC.EV.350108.01</v>
      </c>
    </row>
    <row r="737" spans="1:17" s="167" customFormat="1" ht="15" customHeight="1">
      <c r="A737" s="167" t="s">
        <v>3274</v>
      </c>
      <c r="C737" s="61" t="s">
        <v>8516</v>
      </c>
      <c r="D737" s="167" t="s">
        <v>2622</v>
      </c>
      <c r="E737" s="61" t="s">
        <v>12182</v>
      </c>
      <c r="F737" s="85" t="s">
        <v>5838</v>
      </c>
      <c r="G737" s="104" t="s">
        <v>2625</v>
      </c>
      <c r="H737" s="61" t="s">
        <v>2379</v>
      </c>
      <c r="J737" s="63" t="str">
        <f t="shared" si="90"/>
        <v>IC.EV.350201</v>
      </c>
      <c r="K737" s="61" t="s">
        <v>2379</v>
      </c>
      <c r="L737" s="167" t="str">
        <f t="shared" si="94"/>
        <v>Chaplain visit</v>
      </c>
      <c r="M737" s="168" t="str">
        <f t="shared" si="91"/>
        <v>PI.IC.EV.350201.01</v>
      </c>
      <c r="N737" s="168"/>
      <c r="O737" s="168" t="str">
        <f t="shared" si="92"/>
        <v>PH.IC.EV.350201.01</v>
      </c>
      <c r="Q737" s="168" t="str">
        <f t="shared" si="93"/>
        <v>CL.IC.EV.350201.01</v>
      </c>
    </row>
    <row r="738" spans="1:17" s="167" customFormat="1" ht="15" customHeight="1">
      <c r="A738" s="167" t="s">
        <v>3274</v>
      </c>
      <c r="C738" s="61" t="s">
        <v>8516</v>
      </c>
      <c r="E738" s="61" t="s">
        <v>12182</v>
      </c>
      <c r="F738" s="85" t="s">
        <v>5838</v>
      </c>
      <c r="G738" s="104" t="s">
        <v>2384</v>
      </c>
      <c r="H738" s="61" t="s">
        <v>12182</v>
      </c>
      <c r="J738" s="63" t="str">
        <f t="shared" si="90"/>
        <v>IC.EV.350202</v>
      </c>
      <c r="K738" s="61" t="s">
        <v>2379</v>
      </c>
      <c r="L738" s="167" t="str">
        <f t="shared" si="94"/>
        <v>Clergy visit</v>
      </c>
      <c r="M738" s="168" t="str">
        <f t="shared" si="91"/>
        <v>PI.IC.EV.350202.01</v>
      </c>
      <c r="N738" s="168"/>
      <c r="O738" s="168" t="str">
        <f t="shared" si="92"/>
        <v>PH.IC.EV.350202.01</v>
      </c>
      <c r="Q738" s="168" t="str">
        <f t="shared" si="93"/>
        <v>CL.IC.EV.350202.01</v>
      </c>
    </row>
    <row r="739" spans="1:17" s="167" customFormat="1" ht="15" customHeight="1">
      <c r="A739" s="167" t="s">
        <v>3274</v>
      </c>
      <c r="C739" s="61" t="s">
        <v>8516</v>
      </c>
      <c r="E739" s="61" t="s">
        <v>12182</v>
      </c>
      <c r="F739" s="85" t="s">
        <v>5838</v>
      </c>
      <c r="G739" s="104" t="s">
        <v>2385</v>
      </c>
      <c r="H739" s="61" t="s">
        <v>12592</v>
      </c>
      <c r="J739" s="63" t="str">
        <f t="shared" si="90"/>
        <v>IC.EV.350203</v>
      </c>
      <c r="K739" s="61" t="s">
        <v>2379</v>
      </c>
      <c r="L739" s="167" t="str">
        <f t="shared" si="94"/>
        <v>Sacrament of the sick administered</v>
      </c>
      <c r="M739" s="168" t="str">
        <f t="shared" si="91"/>
        <v>PI.IC.EV.350203.01</v>
      </c>
      <c r="N739" s="168"/>
      <c r="O739" s="168" t="str">
        <f t="shared" si="92"/>
        <v>PH.IC.EV.350203.01</v>
      </c>
      <c r="Q739" s="168" t="str">
        <f t="shared" si="93"/>
        <v>CL.IC.EV.350203.01</v>
      </c>
    </row>
    <row r="740" spans="1:17" s="167" customFormat="1" ht="15" customHeight="1">
      <c r="A740" s="167" t="s">
        <v>3274</v>
      </c>
      <c r="C740" s="61" t="s">
        <v>8516</v>
      </c>
      <c r="D740" s="167" t="s">
        <v>2623</v>
      </c>
      <c r="E740" s="61" t="s">
        <v>12592</v>
      </c>
      <c r="F740" s="85" t="s">
        <v>5838</v>
      </c>
      <c r="G740" s="104" t="s">
        <v>2624</v>
      </c>
      <c r="H740" s="61" t="s">
        <v>2379</v>
      </c>
      <c r="J740" s="63" t="str">
        <f t="shared" si="90"/>
        <v>IC.EV.350301</v>
      </c>
      <c r="K740" s="61" t="s">
        <v>2379</v>
      </c>
      <c r="L740" s="167" t="str">
        <f t="shared" si="94"/>
        <v>Social work referral</v>
      </c>
      <c r="M740" s="168" t="str">
        <f t="shared" si="91"/>
        <v>PI.IC.EV.350301.01</v>
      </c>
      <c r="N740" s="168"/>
      <c r="O740" s="168" t="str">
        <f t="shared" si="92"/>
        <v>PH.IC.EV.350301.01</v>
      </c>
      <c r="Q740" s="168" t="str">
        <f t="shared" si="93"/>
        <v>CL.IC.EV.350301.01</v>
      </c>
    </row>
    <row r="741" spans="1:17" s="167" customFormat="1" ht="15" customHeight="1">
      <c r="A741" s="167" t="s">
        <v>3274</v>
      </c>
      <c r="C741" s="61" t="s">
        <v>8516</v>
      </c>
      <c r="E741" s="61" t="s">
        <v>12592</v>
      </c>
      <c r="F741" s="85" t="s">
        <v>5838</v>
      </c>
      <c r="G741" s="104" t="s">
        <v>2509</v>
      </c>
      <c r="H741" s="61" t="s">
        <v>12182</v>
      </c>
      <c r="J741" s="63" t="str">
        <f t="shared" si="90"/>
        <v>IC.EV.350302</v>
      </c>
      <c r="K741" s="61" t="s">
        <v>2379</v>
      </c>
      <c r="L741" s="167" t="str">
        <f t="shared" si="94"/>
        <v>Psych referral from treatment team</v>
      </c>
      <c r="M741" s="168" t="str">
        <f t="shared" si="91"/>
        <v>PI.IC.EV.350302.01</v>
      </c>
      <c r="N741" s="168"/>
      <c r="O741" s="168" t="str">
        <f t="shared" si="92"/>
        <v>PH.IC.EV.350302.01</v>
      </c>
      <c r="Q741" s="168" t="str">
        <f t="shared" si="93"/>
        <v>CL.IC.EV.350302.01</v>
      </c>
    </row>
    <row r="742" spans="1:17" s="167" customFormat="1" ht="15" customHeight="1">
      <c r="A742" s="167" t="s">
        <v>3274</v>
      </c>
      <c r="C742" s="61" t="s">
        <v>8516</v>
      </c>
      <c r="E742" s="61" t="s">
        <v>12592</v>
      </c>
      <c r="F742" s="85" t="s">
        <v>5838</v>
      </c>
      <c r="G742" s="104" t="s">
        <v>13202</v>
      </c>
      <c r="H742" s="61" t="s">
        <v>12592</v>
      </c>
      <c r="J742" s="63" t="str">
        <f t="shared" si="90"/>
        <v>IC.EV.350303</v>
      </c>
      <c r="K742" s="61" t="s">
        <v>2379</v>
      </c>
      <c r="L742" s="167" t="str">
        <f t="shared" si="94"/>
        <v>Psych liaison team/Psych resident contacted</v>
      </c>
      <c r="M742" s="168" t="str">
        <f t="shared" si="91"/>
        <v>PI.IC.EV.350303.01</v>
      </c>
      <c r="N742" s="168"/>
      <c r="O742" s="168" t="str">
        <f t="shared" si="92"/>
        <v>PH.IC.EV.350303.01</v>
      </c>
      <c r="Q742" s="168" t="str">
        <f t="shared" si="93"/>
        <v>CL.IC.EV.350303.01</v>
      </c>
    </row>
    <row r="743" spans="1:17" s="167" customFormat="1" ht="15" customHeight="1">
      <c r="A743" s="167" t="s">
        <v>3274</v>
      </c>
      <c r="C743" s="61" t="s">
        <v>8516</v>
      </c>
      <c r="E743" s="61" t="s">
        <v>12592</v>
      </c>
      <c r="F743" s="85" t="s">
        <v>5838</v>
      </c>
      <c r="G743" s="104" t="s">
        <v>2630</v>
      </c>
      <c r="H743" s="61" t="s">
        <v>12594</v>
      </c>
      <c r="J743" s="63" t="str">
        <f t="shared" si="90"/>
        <v>IC.EV.350304</v>
      </c>
      <c r="K743" s="61" t="s">
        <v>2379</v>
      </c>
      <c r="L743" s="167" t="str">
        <f t="shared" si="94"/>
        <v>Notify tray service of self-injury precautions</v>
      </c>
      <c r="M743" s="168" t="str">
        <f t="shared" si="91"/>
        <v>PI.IC.EV.350304.01</v>
      </c>
      <c r="N743" s="168"/>
      <c r="O743" s="168" t="str">
        <f t="shared" si="92"/>
        <v>PH.IC.EV.350304.01</v>
      </c>
      <c r="Q743" s="168" t="str">
        <f t="shared" si="93"/>
        <v>CL.IC.EV.350304.01</v>
      </c>
    </row>
    <row r="744" spans="1:17" s="167" customFormat="1" ht="15" customHeight="1">
      <c r="A744" s="167" t="s">
        <v>3274</v>
      </c>
      <c r="B744" s="167" t="s">
        <v>2252</v>
      </c>
      <c r="C744" s="61" t="s">
        <v>8783</v>
      </c>
      <c r="D744" s="167" t="s">
        <v>2253</v>
      </c>
      <c r="E744" s="61" t="s">
        <v>2379</v>
      </c>
      <c r="F744" s="85" t="s">
        <v>2254</v>
      </c>
      <c r="G744" s="104" t="s">
        <v>2386</v>
      </c>
      <c r="H744" s="61" t="s">
        <v>2379</v>
      </c>
      <c r="J744" s="63" t="str">
        <f t="shared" si="90"/>
        <v>IC.EV.360101</v>
      </c>
      <c r="K744" s="61" t="s">
        <v>2379</v>
      </c>
      <c r="L744" s="167" t="str">
        <f t="shared" si="94"/>
        <v>Admit to ICU Recovery</v>
      </c>
      <c r="M744" s="168" t="str">
        <f t="shared" si="91"/>
        <v>PI.IC.EV.360101.01</v>
      </c>
      <c r="N744" s="168"/>
      <c r="O744" s="168" t="str">
        <f t="shared" si="92"/>
        <v>PH.IC.EV.360101.01</v>
      </c>
      <c r="Q744" s="168" t="str">
        <f t="shared" si="93"/>
        <v>CL.IC.EV.360101.01</v>
      </c>
    </row>
    <row r="745" spans="1:17" s="167" customFormat="1" ht="15" customHeight="1">
      <c r="A745" s="167" t="s">
        <v>3274</v>
      </c>
      <c r="C745" s="61" t="s">
        <v>8783</v>
      </c>
      <c r="E745" s="61" t="s">
        <v>2379</v>
      </c>
      <c r="F745" s="85" t="s">
        <v>2254</v>
      </c>
      <c r="G745" s="104" t="s">
        <v>2387</v>
      </c>
      <c r="H745" s="61" t="s">
        <v>12182</v>
      </c>
      <c r="J745" s="63" t="str">
        <f t="shared" si="90"/>
        <v>IC.EV.360102</v>
      </c>
      <c r="K745" s="61" t="s">
        <v>2379</v>
      </c>
      <c r="L745" s="167" t="str">
        <f t="shared" si="94"/>
        <v>Anesthesia End Time:</v>
      </c>
      <c r="M745" s="168" t="str">
        <f t="shared" si="91"/>
        <v>PI.IC.EV.360102.01</v>
      </c>
      <c r="N745" s="168"/>
      <c r="O745" s="168" t="str">
        <f t="shared" si="92"/>
        <v>PH.IC.EV.360102.01</v>
      </c>
      <c r="Q745" s="168" t="str">
        <f t="shared" si="93"/>
        <v>CL.IC.EV.360102.01</v>
      </c>
    </row>
    <row r="746" spans="1:17" s="167" customFormat="1" ht="15" customHeight="1">
      <c r="A746" s="167" t="s">
        <v>3274</v>
      </c>
      <c r="C746" s="61" t="s">
        <v>8783</v>
      </c>
      <c r="D746" s="167" t="s">
        <v>2754</v>
      </c>
      <c r="E746" s="61" t="s">
        <v>12182</v>
      </c>
      <c r="F746" s="85" t="s">
        <v>2254</v>
      </c>
      <c r="G746" s="104" t="s">
        <v>3121</v>
      </c>
      <c r="H746" s="61" t="s">
        <v>2379</v>
      </c>
      <c r="J746" s="63" t="str">
        <f t="shared" si="90"/>
        <v>IC.EV.360201</v>
      </c>
      <c r="K746" s="61" t="s">
        <v>2379</v>
      </c>
      <c r="L746" s="167" t="str">
        <f t="shared" si="94"/>
        <v xml:space="preserve">Temperature  36C/96.8F or greater no warming measures needed </v>
      </c>
      <c r="M746" s="168" t="str">
        <f t="shared" si="91"/>
        <v>PI.IC.EV.360201.01</v>
      </c>
      <c r="N746" s="168"/>
      <c r="O746" s="168" t="str">
        <f t="shared" si="92"/>
        <v>PH.IC.EV.360201.01</v>
      </c>
      <c r="Q746" s="168" t="str">
        <f t="shared" si="93"/>
        <v>CL.IC.EV.360201.01</v>
      </c>
    </row>
    <row r="747" spans="1:17" s="167" customFormat="1" ht="15" customHeight="1">
      <c r="A747" s="167" t="s">
        <v>3274</v>
      </c>
      <c r="C747" s="61" t="s">
        <v>8783</v>
      </c>
      <c r="E747" s="61" t="s">
        <v>12182</v>
      </c>
      <c r="F747" s="85" t="s">
        <v>2254</v>
      </c>
      <c r="G747" s="104" t="s">
        <v>3122</v>
      </c>
      <c r="H747" s="61" t="s">
        <v>12182</v>
      </c>
      <c r="J747" s="63" t="str">
        <f t="shared" si="90"/>
        <v>IC.EV.360202</v>
      </c>
      <c r="K747" s="61" t="s">
        <v>2379</v>
      </c>
      <c r="L747" s="167" t="str">
        <f t="shared" si="94"/>
        <v>Temperature less than 36C/96.8F warming measures initiated</v>
      </c>
      <c r="M747" s="168" t="str">
        <f t="shared" si="91"/>
        <v>PI.IC.EV.360202.01</v>
      </c>
      <c r="N747" s="168"/>
      <c r="O747" s="168" t="str">
        <f t="shared" si="92"/>
        <v>PH.IC.EV.360202.01</v>
      </c>
      <c r="Q747" s="168" t="str">
        <f t="shared" si="93"/>
        <v>CL.IC.EV.360202.01</v>
      </c>
    </row>
    <row r="748" spans="1:17" s="167" customFormat="1" ht="15" customHeight="1">
      <c r="A748" s="167" t="s">
        <v>3274</v>
      </c>
      <c r="C748" s="61" t="s">
        <v>8783</v>
      </c>
      <c r="E748" s="61" t="s">
        <v>12182</v>
      </c>
      <c r="F748" s="85" t="s">
        <v>2254</v>
      </c>
      <c r="G748" s="104" t="s">
        <v>2892</v>
      </c>
      <c r="H748" s="61" t="s">
        <v>12592</v>
      </c>
      <c r="J748" s="63" t="str">
        <f t="shared" si="90"/>
        <v>IC.EV.360203</v>
      </c>
      <c r="K748" s="61" t="s">
        <v>2379</v>
      </c>
      <c r="L748" s="167" t="str">
        <f t="shared" si="94"/>
        <v>Warming measures applied within 15 minutes after anesthesia end time</v>
      </c>
      <c r="M748" s="168" t="str">
        <f t="shared" si="91"/>
        <v>PI.IC.EV.360203.01</v>
      </c>
      <c r="N748" s="168"/>
      <c r="O748" s="168" t="str">
        <f t="shared" si="92"/>
        <v>PH.IC.EV.360203.01</v>
      </c>
      <c r="Q748" s="168" t="str">
        <f t="shared" si="93"/>
        <v>CL.IC.EV.360203.01</v>
      </c>
    </row>
    <row r="749" spans="1:17" s="167" customFormat="1" ht="15" customHeight="1">
      <c r="A749" s="167" t="s">
        <v>3274</v>
      </c>
      <c r="C749" s="61" t="s">
        <v>8783</v>
      </c>
      <c r="E749" s="61" t="s">
        <v>12182</v>
      </c>
      <c r="F749" s="85" t="s">
        <v>2254</v>
      </c>
      <c r="G749" s="104" t="s">
        <v>3011</v>
      </c>
      <c r="H749" s="61" t="s">
        <v>12594</v>
      </c>
      <c r="J749" s="63" t="str">
        <f t="shared" si="90"/>
        <v>IC.EV.360204</v>
      </c>
      <c r="K749" s="61" t="s">
        <v>2379</v>
      </c>
      <c r="L749" s="167" t="str">
        <f t="shared" si="94"/>
        <v>Warming measures applied within 30 minutes before anesthesia end time</v>
      </c>
      <c r="M749" s="168" t="str">
        <f t="shared" si="91"/>
        <v>PI.IC.EV.360204.01</v>
      </c>
      <c r="N749" s="168"/>
      <c r="O749" s="168" t="str">
        <f t="shared" si="92"/>
        <v>PH.IC.EV.360204.01</v>
      </c>
      <c r="Q749" s="168" t="str">
        <f t="shared" si="93"/>
        <v>CL.IC.EV.360204.01</v>
      </c>
    </row>
    <row r="750" spans="1:17" s="167" customFormat="1" ht="15" customHeight="1">
      <c r="A750" s="167" t="s">
        <v>3274</v>
      </c>
      <c r="C750" s="61" t="s">
        <v>8783</v>
      </c>
      <c r="E750" s="61" t="s">
        <v>12182</v>
      </c>
      <c r="F750" s="85" t="s">
        <v>2254</v>
      </c>
      <c r="G750" s="104" t="s">
        <v>3012</v>
      </c>
      <c r="H750" s="61" t="s">
        <v>6291</v>
      </c>
      <c r="J750" s="63" t="str">
        <f t="shared" si="90"/>
        <v>IC.EV.360205</v>
      </c>
      <c r="K750" s="61" t="s">
        <v>2379</v>
      </c>
      <c r="L750" s="167" t="str">
        <f t="shared" si="94"/>
        <v>Forced warm air device applied</v>
      </c>
      <c r="M750" s="168" t="str">
        <f t="shared" si="91"/>
        <v>PI.IC.EV.360205.01</v>
      </c>
      <c r="N750" s="168"/>
      <c r="O750" s="168" t="str">
        <f t="shared" si="92"/>
        <v>PH.IC.EV.360205.01</v>
      </c>
      <c r="Q750" s="168" t="str">
        <f t="shared" si="93"/>
        <v>CL.IC.EV.360205.01</v>
      </c>
    </row>
    <row r="751" spans="1:17" s="167" customFormat="1" ht="15" customHeight="1">
      <c r="A751" s="167" t="s">
        <v>3274</v>
      </c>
      <c r="C751" s="61" t="s">
        <v>8783</v>
      </c>
      <c r="E751" s="61" t="s">
        <v>12182</v>
      </c>
      <c r="F751" s="85" t="s">
        <v>2254</v>
      </c>
      <c r="G751" s="104" t="s">
        <v>3013</v>
      </c>
      <c r="H751" s="61" t="s">
        <v>6988</v>
      </c>
      <c r="J751" s="63" t="str">
        <f t="shared" si="90"/>
        <v>IC.EV.360206</v>
      </c>
      <c r="K751" s="61" t="s">
        <v>2379</v>
      </c>
      <c r="L751" s="167" t="str">
        <f t="shared" si="94"/>
        <v>Forced warm air device removed</v>
      </c>
      <c r="M751" s="168" t="str">
        <f t="shared" si="91"/>
        <v>PI.IC.EV.360206.01</v>
      </c>
      <c r="N751" s="168"/>
      <c r="O751" s="168" t="str">
        <f t="shared" si="92"/>
        <v>PH.IC.EV.360206.01</v>
      </c>
      <c r="Q751" s="168" t="str">
        <f t="shared" si="93"/>
        <v>CL.IC.EV.360206.01</v>
      </c>
    </row>
    <row r="752" spans="1:17" s="167" customFormat="1" ht="15" customHeight="1">
      <c r="A752" s="167" t="s">
        <v>3274</v>
      </c>
      <c r="C752" s="61" t="s">
        <v>8783</v>
      </c>
      <c r="D752" s="167" t="s">
        <v>3014</v>
      </c>
      <c r="E752" s="61" t="s">
        <v>12592</v>
      </c>
      <c r="F752" s="85" t="s">
        <v>2254</v>
      </c>
      <c r="G752" s="104" t="s">
        <v>3015</v>
      </c>
      <c r="H752" s="61" t="s">
        <v>2379</v>
      </c>
      <c r="J752" s="63" t="str">
        <f t="shared" si="90"/>
        <v>IC.EV.360301</v>
      </c>
      <c r="K752" s="61" t="s">
        <v>2379</v>
      </c>
      <c r="L752" s="167" t="str">
        <f t="shared" si="94"/>
        <v>Recovery Discharge Criteria Met</v>
      </c>
      <c r="M752" s="168" t="str">
        <f t="shared" si="91"/>
        <v>PI.IC.EV.360301.01</v>
      </c>
      <c r="N752" s="168"/>
      <c r="O752" s="168" t="str">
        <f t="shared" si="92"/>
        <v>PH.IC.EV.360301.01</v>
      </c>
      <c r="Q752" s="168" t="str">
        <f t="shared" si="93"/>
        <v>CL.IC.EV.360301.01</v>
      </c>
    </row>
    <row r="753" spans="1:45" s="167" customFormat="1" ht="15" customHeight="1">
      <c r="A753" s="167" t="s">
        <v>3109</v>
      </c>
      <c r="C753" s="61" t="s">
        <v>2899</v>
      </c>
      <c r="E753" s="61" t="s">
        <v>3812</v>
      </c>
      <c r="F753" s="85" t="s">
        <v>2254</v>
      </c>
      <c r="G753" s="104" t="s">
        <v>2906</v>
      </c>
      <c r="H753" s="61" t="s">
        <v>4192</v>
      </c>
      <c r="J753" s="63" t="str">
        <f t="shared" si="90"/>
        <v>IC.EV.360302</v>
      </c>
      <c r="K753" s="61" t="s">
        <v>2379</v>
      </c>
      <c r="L753" s="167" t="str">
        <f t="shared" si="94"/>
        <v>Discharge from ICU Recovery</v>
      </c>
      <c r="M753" s="168" t="str">
        <f t="shared" si="91"/>
        <v>PI.IC.EV.360302.01</v>
      </c>
      <c r="N753" s="168"/>
      <c r="O753" s="168" t="str">
        <f t="shared" si="92"/>
        <v>PH.IC.EV.360302.01</v>
      </c>
      <c r="Q753" s="168" t="str">
        <f t="shared" si="93"/>
        <v>CL.IC.EV.360302.01</v>
      </c>
    </row>
    <row r="754" spans="1:45" s="167" customFormat="1" ht="15" customHeight="1">
      <c r="A754" s="167" t="s">
        <v>3109</v>
      </c>
      <c r="C754" s="61" t="s">
        <v>2899</v>
      </c>
      <c r="E754" s="61" t="s">
        <v>3812</v>
      </c>
      <c r="F754" s="85" t="s">
        <v>2254</v>
      </c>
      <c r="G754" s="104" t="s">
        <v>2783</v>
      </c>
      <c r="H754" s="61" t="s">
        <v>3812</v>
      </c>
      <c r="J754" s="63" t="str">
        <f t="shared" si="90"/>
        <v>IC.EV.360303</v>
      </c>
      <c r="K754" s="61" t="s">
        <v>2379</v>
      </c>
      <c r="L754" s="167" t="str">
        <f t="shared" si="94"/>
        <v>Transferred to Ward</v>
      </c>
      <c r="M754" s="168" t="str">
        <f t="shared" si="91"/>
        <v>PI.IC.EV.360303.01</v>
      </c>
      <c r="N754" s="168"/>
      <c r="O754" s="168" t="str">
        <f t="shared" si="92"/>
        <v>PH.IC.EV.360303.01</v>
      </c>
      <c r="Q754" s="168" t="str">
        <f t="shared" si="93"/>
        <v>CL.IC.EV.360303.01</v>
      </c>
    </row>
    <row r="755" spans="1:45" s="167" customFormat="1" ht="15" customHeight="1">
      <c r="A755" s="167" t="s">
        <v>3109</v>
      </c>
      <c r="C755" s="61" t="s">
        <v>2899</v>
      </c>
      <c r="E755" s="61" t="s">
        <v>3812</v>
      </c>
      <c r="F755" s="85" t="s">
        <v>2254</v>
      </c>
      <c r="G755" s="104" t="s">
        <v>2784</v>
      </c>
      <c r="H755" s="61" t="s">
        <v>6464</v>
      </c>
      <c r="J755" s="63" t="str">
        <f t="shared" si="90"/>
        <v>IC.EV.360304</v>
      </c>
      <c r="K755" s="61" t="s">
        <v>2379</v>
      </c>
      <c r="L755" s="167" t="str">
        <f t="shared" si="94"/>
        <v>Transferred to ICU Care</v>
      </c>
      <c r="M755" s="168" t="str">
        <f t="shared" si="91"/>
        <v>PI.IC.EV.360304.01</v>
      </c>
      <c r="N755" s="168"/>
      <c r="O755" s="168" t="str">
        <f t="shared" si="92"/>
        <v>PH.IC.EV.360304.01</v>
      </c>
      <c r="Q755" s="168" t="str">
        <f t="shared" si="93"/>
        <v>CL.IC.EV.360304.01</v>
      </c>
    </row>
    <row r="756" spans="1:45" s="167" customFormat="1" ht="15" customHeight="1">
      <c r="A756" s="167" t="s">
        <v>3109</v>
      </c>
      <c r="C756" s="61" t="s">
        <v>2899</v>
      </c>
      <c r="E756" s="61" t="s">
        <v>3812</v>
      </c>
      <c r="F756" s="85" t="s">
        <v>2254</v>
      </c>
      <c r="G756" s="104" t="s">
        <v>2785</v>
      </c>
      <c r="H756" s="61" t="s">
        <v>6291</v>
      </c>
      <c r="J756" s="63" t="str">
        <f t="shared" si="90"/>
        <v>IC.EV.360305</v>
      </c>
      <c r="K756" s="61" t="s">
        <v>2379</v>
      </c>
      <c r="L756" s="167" t="str">
        <f t="shared" si="94"/>
        <v>Discharge Home</v>
      </c>
      <c r="M756" s="168" t="str">
        <f t="shared" si="91"/>
        <v>PI.IC.EV.360305.01</v>
      </c>
      <c r="N756" s="168"/>
      <c r="O756" s="168" t="str">
        <f t="shared" si="92"/>
        <v>PH.IC.EV.360305.01</v>
      </c>
      <c r="Q756" s="168" t="str">
        <f t="shared" si="93"/>
        <v>CL.IC.EV.360305.01</v>
      </c>
    </row>
    <row r="757" spans="1:45" s="167" customFormat="1" ht="15" customHeight="1">
      <c r="A757" s="167" t="s">
        <v>3109</v>
      </c>
      <c r="B757" s="167" t="s">
        <v>2786</v>
      </c>
      <c r="C757" s="61" t="s">
        <v>2787</v>
      </c>
      <c r="D757" s="167" t="s">
        <v>2788</v>
      </c>
      <c r="E757" s="61" t="s">
        <v>12175</v>
      </c>
      <c r="F757" s="85" t="s">
        <v>2789</v>
      </c>
      <c r="G757" s="104" t="s">
        <v>2790</v>
      </c>
      <c r="H757" s="61" t="s">
        <v>2379</v>
      </c>
      <c r="J757" s="63" t="str">
        <f t="shared" si="90"/>
        <v>IC.EV.370101</v>
      </c>
      <c r="K757" s="61" t="s">
        <v>12175</v>
      </c>
      <c r="L757" s="167" t="str">
        <f t="shared" si="94"/>
        <v>FiO2 to 100% prior to suctioning</v>
      </c>
      <c r="M757" s="168" t="str">
        <f t="shared" si="91"/>
        <v>PI.IC.EV.370101.01</v>
      </c>
      <c r="N757" s="168"/>
      <c r="O757" s="168" t="str">
        <f t="shared" si="92"/>
        <v>PH.IC.EV.370101.01</v>
      </c>
      <c r="Q757" s="168" t="str">
        <f t="shared" si="93"/>
        <v>CL.IC.EV.370101.01</v>
      </c>
    </row>
    <row r="758" spans="1:45" s="167" customFormat="1" ht="15" customHeight="1">
      <c r="A758" s="167" t="s">
        <v>3452</v>
      </c>
      <c r="C758" s="61" t="s">
        <v>8912</v>
      </c>
      <c r="E758" s="61" t="s">
        <v>12175</v>
      </c>
      <c r="F758" s="85" t="s">
        <v>2789</v>
      </c>
      <c r="G758" s="104" t="s">
        <v>2660</v>
      </c>
      <c r="H758" s="61" t="s">
        <v>12430</v>
      </c>
      <c r="J758" s="63" t="str">
        <f t="shared" si="90"/>
        <v>IC.EV.370102</v>
      </c>
      <c r="K758" s="61" t="s">
        <v>12175</v>
      </c>
      <c r="L758" s="167" t="str">
        <f t="shared" si="94"/>
        <v>Hyperventilated prior to suctioning</v>
      </c>
      <c r="M758" s="168" t="str">
        <f t="shared" si="91"/>
        <v>PI.IC.EV.370102.01</v>
      </c>
      <c r="N758" s="168"/>
      <c r="O758" s="168" t="str">
        <f t="shared" si="92"/>
        <v>PH.IC.EV.370102.01</v>
      </c>
      <c r="Q758" s="168" t="str">
        <f t="shared" si="93"/>
        <v>CL.IC.EV.370102.01</v>
      </c>
    </row>
    <row r="759" spans="1:45" s="167" customFormat="1" ht="15" customHeight="1">
      <c r="A759" s="167" t="s">
        <v>3452</v>
      </c>
      <c r="C759" s="61" t="s">
        <v>8912</v>
      </c>
      <c r="E759" s="61" t="s">
        <v>12175</v>
      </c>
      <c r="F759" s="85" t="s">
        <v>2789</v>
      </c>
      <c r="G759" s="104" t="s">
        <v>2661</v>
      </c>
      <c r="H759" s="61" t="s">
        <v>12185</v>
      </c>
      <c r="J759" s="63" t="str">
        <f t="shared" si="90"/>
        <v>IC.EV.370103</v>
      </c>
      <c r="K759" s="61" t="s">
        <v>12175</v>
      </c>
      <c r="L759" s="167" t="str">
        <f t="shared" si="94"/>
        <v>Suctioned ETT</v>
      </c>
      <c r="M759" s="168" t="str">
        <f t="shared" si="91"/>
        <v>PI.IC.EV.370103.01</v>
      </c>
      <c r="N759" s="168"/>
      <c r="O759" s="168" t="str">
        <f t="shared" si="92"/>
        <v>PH.IC.EV.370103.01</v>
      </c>
      <c r="Q759" s="168" t="str">
        <f t="shared" si="93"/>
        <v>CL.IC.EV.370103.01</v>
      </c>
    </row>
    <row r="760" spans="1:45" s="167" customFormat="1" ht="15" customHeight="1">
      <c r="A760" s="167" t="s">
        <v>3452</v>
      </c>
      <c r="C760" s="61" t="s">
        <v>8912</v>
      </c>
      <c r="E760" s="61" t="s">
        <v>12175</v>
      </c>
      <c r="F760" s="85" t="s">
        <v>2789</v>
      </c>
      <c r="G760" s="104" t="s">
        <v>2792</v>
      </c>
      <c r="H760" s="61" t="s">
        <v>6464</v>
      </c>
      <c r="J760" s="63" t="str">
        <f t="shared" si="90"/>
        <v>IC.EV.370104</v>
      </c>
      <c r="K760" s="61" t="s">
        <v>12175</v>
      </c>
      <c r="L760" s="167" t="str">
        <f t="shared" si="94"/>
        <v>Suctioned nasally</v>
      </c>
      <c r="M760" s="168" t="str">
        <f t="shared" si="91"/>
        <v>PI.IC.EV.370104.01</v>
      </c>
      <c r="N760" s="168"/>
      <c r="O760" s="168" t="str">
        <f t="shared" si="92"/>
        <v>PH.IC.EV.370104.01</v>
      </c>
      <c r="Q760" s="168" t="str">
        <f t="shared" si="93"/>
        <v>CL.IC.EV.370104.01</v>
      </c>
    </row>
    <row r="761" spans="1:45" s="167" customFormat="1" ht="15" customHeight="1">
      <c r="A761" s="167" t="s">
        <v>3452</v>
      </c>
      <c r="C761" s="61" t="s">
        <v>8912</v>
      </c>
      <c r="E761" s="61" t="s">
        <v>12175</v>
      </c>
      <c r="F761" s="85" t="s">
        <v>2789</v>
      </c>
      <c r="G761" s="104" t="s">
        <v>2793</v>
      </c>
      <c r="H761" s="61" t="s">
        <v>6291</v>
      </c>
      <c r="J761" s="63" t="str">
        <f t="shared" si="90"/>
        <v>IC.EV.370105</v>
      </c>
      <c r="K761" s="61" t="s">
        <v>12175</v>
      </c>
      <c r="L761" s="167" t="str">
        <f t="shared" si="94"/>
        <v>Suctioned naso-tracheally</v>
      </c>
      <c r="M761" s="168" t="str">
        <f t="shared" si="91"/>
        <v>PI.IC.EV.370105.01</v>
      </c>
      <c r="N761" s="168"/>
      <c r="O761" s="168" t="str">
        <f t="shared" si="92"/>
        <v>PH.IC.EV.370105.01</v>
      </c>
      <c r="Q761" s="168" t="str">
        <f t="shared" si="93"/>
        <v>CL.IC.EV.370105.01</v>
      </c>
    </row>
    <row r="762" spans="1:45" s="167" customFormat="1" ht="15" customHeight="1">
      <c r="A762" s="167" t="s">
        <v>3452</v>
      </c>
      <c r="C762" s="61" t="s">
        <v>8912</v>
      </c>
      <c r="E762" s="61" t="s">
        <v>12175</v>
      </c>
      <c r="F762" s="85" t="s">
        <v>2789</v>
      </c>
      <c r="G762" s="104" t="s">
        <v>2794</v>
      </c>
      <c r="H762" s="61" t="s">
        <v>6988</v>
      </c>
      <c r="J762" s="63" t="str">
        <f t="shared" si="90"/>
        <v>IC.EV.370106</v>
      </c>
      <c r="K762" s="61" t="s">
        <v>12175</v>
      </c>
      <c r="L762" s="167" t="str">
        <f t="shared" si="94"/>
        <v>Suctioned orally</v>
      </c>
      <c r="M762" s="168" t="str">
        <f t="shared" si="91"/>
        <v>PI.IC.EV.370106.01</v>
      </c>
      <c r="N762" s="168"/>
      <c r="O762" s="168" t="str">
        <f t="shared" si="92"/>
        <v>PH.IC.EV.370106.01</v>
      </c>
      <c r="Q762" s="168" t="str">
        <f t="shared" si="93"/>
        <v>CL.IC.EV.370106.01</v>
      </c>
    </row>
    <row r="763" spans="1:45" s="167" customFormat="1" ht="15" customHeight="1">
      <c r="A763" s="167" t="s">
        <v>3452</v>
      </c>
      <c r="C763" s="61" t="s">
        <v>8912</v>
      </c>
      <c r="E763" s="61" t="s">
        <v>12175</v>
      </c>
      <c r="F763" s="85" t="s">
        <v>2789</v>
      </c>
      <c r="G763" s="104" t="s">
        <v>2795</v>
      </c>
      <c r="H763" s="61" t="s">
        <v>6317</v>
      </c>
      <c r="J763" s="63" t="str">
        <f t="shared" si="90"/>
        <v>IC.EV.370107</v>
      </c>
      <c r="K763" s="61" t="s">
        <v>12175</v>
      </c>
      <c r="L763" s="167" t="str">
        <f t="shared" si="94"/>
        <v>Suctioned via tracheostomy</v>
      </c>
      <c r="M763" s="168" t="str">
        <f t="shared" si="91"/>
        <v>PI.IC.EV.370107.01</v>
      </c>
      <c r="N763" s="168"/>
      <c r="O763" s="168" t="str">
        <f t="shared" si="92"/>
        <v>PH.IC.EV.370107.01</v>
      </c>
      <c r="Q763" s="168" t="str">
        <f t="shared" si="93"/>
        <v>CL.IC.EV.370107.01</v>
      </c>
    </row>
    <row r="764" spans="1:45" s="167" customFormat="1" ht="15" customHeight="1">
      <c r="A764" s="167" t="s">
        <v>82</v>
      </c>
      <c r="C764" s="61" t="s">
        <v>8912</v>
      </c>
      <c r="E764" s="61" t="s">
        <v>12175</v>
      </c>
      <c r="F764" s="85" t="s">
        <v>2788</v>
      </c>
      <c r="G764" s="104" t="s">
        <v>2796</v>
      </c>
      <c r="H764" s="61" t="s">
        <v>325</v>
      </c>
      <c r="J764" s="63" t="str">
        <f t="shared" ref="J764" si="95">CONCATENATE("IC.EV.",C764,E764,H764)</f>
        <v>IC.EV.370108</v>
      </c>
      <c r="K764" s="61" t="s">
        <v>12175</v>
      </c>
      <c r="L764" s="167" t="str">
        <f t="shared" ref="L764" si="96">G764</f>
        <v>Unplanned extubation</v>
      </c>
      <c r="M764" s="168" t="str">
        <f t="shared" ref="M764" si="97">CONCATENATE("PI.",J764,".",K764)</f>
        <v>PI.IC.EV.370108.01</v>
      </c>
      <c r="N764" s="168"/>
      <c r="O764" s="168" t="str">
        <f t="shared" ref="O764" si="98">CONCATENATE("PH.",J764,".",K764)</f>
        <v>PH.IC.EV.370108.01</v>
      </c>
      <c r="Q764" s="168" t="str">
        <f t="shared" ref="Q764" si="99">CONCATENATE("CL.",J764,".",K764)</f>
        <v>CL.IC.EV.370108.01</v>
      </c>
      <c r="R764" s="167" t="s">
        <v>12465</v>
      </c>
      <c r="S764" s="167">
        <v>327</v>
      </c>
    </row>
    <row r="765" spans="1:45" s="138" customFormat="1" ht="15" customHeight="1">
      <c r="A765" s="138" t="s">
        <v>3452</v>
      </c>
      <c r="C765" s="150" t="s">
        <v>8912</v>
      </c>
      <c r="D765" s="138" t="s">
        <v>9844</v>
      </c>
      <c r="E765" s="150" t="s">
        <v>12030</v>
      </c>
      <c r="F765" s="183" t="s">
        <v>9844</v>
      </c>
      <c r="G765" s="184" t="s">
        <v>14396</v>
      </c>
      <c r="H765" s="150" t="s">
        <v>11848</v>
      </c>
      <c r="J765" s="152" t="str">
        <f t="shared" si="90"/>
        <v>IC.EV.370201</v>
      </c>
      <c r="K765" s="150" t="s">
        <v>12175</v>
      </c>
      <c r="L765" s="138" t="str">
        <f t="shared" si="94"/>
        <v>Continuous nebulizer treatment</v>
      </c>
      <c r="M765" s="153" t="str">
        <f t="shared" si="91"/>
        <v>PI.IC.EV.370201.01</v>
      </c>
      <c r="N765" s="153"/>
      <c r="O765" s="153" t="str">
        <f t="shared" si="92"/>
        <v>PH.IC.EV.370201.01</v>
      </c>
      <c r="Q765" s="153" t="str">
        <f t="shared" si="93"/>
        <v>CL.IC.EV.370201.01</v>
      </c>
      <c r="R765" s="138" t="s">
        <v>12465</v>
      </c>
      <c r="S765" s="138">
        <v>327</v>
      </c>
      <c r="AR765" s="138" t="s">
        <v>12773</v>
      </c>
      <c r="AS765" s="138">
        <v>1684</v>
      </c>
    </row>
    <row r="766" spans="1:45" s="167" customFormat="1" ht="15" customHeight="1">
      <c r="A766" s="167" t="s">
        <v>3452</v>
      </c>
      <c r="B766" s="167" t="s">
        <v>2797</v>
      </c>
      <c r="C766" s="61" t="s">
        <v>5983</v>
      </c>
      <c r="D766" s="167" t="s">
        <v>2798</v>
      </c>
      <c r="E766" s="61" t="s">
        <v>12175</v>
      </c>
      <c r="F766" s="85" t="s">
        <v>2799</v>
      </c>
      <c r="G766" s="104" t="s">
        <v>2436</v>
      </c>
      <c r="H766" s="61" t="s">
        <v>12175</v>
      </c>
      <c r="J766" s="63" t="str">
        <f t="shared" si="90"/>
        <v>IC.EV.380101</v>
      </c>
      <c r="K766" s="61" t="s">
        <v>12175</v>
      </c>
      <c r="L766" s="167" t="str">
        <f t="shared" si="94"/>
        <v>Disposable inner cannula changed</v>
      </c>
      <c r="M766" s="168" t="str">
        <f t="shared" si="91"/>
        <v>PI.IC.EV.380101.01</v>
      </c>
      <c r="N766" s="168"/>
      <c r="O766" s="168" t="str">
        <f t="shared" si="92"/>
        <v>PH.IC.EV.380101.01</v>
      </c>
      <c r="Q766" s="168" t="str">
        <f t="shared" si="93"/>
        <v>CL.IC.EV.380101.01</v>
      </c>
    </row>
    <row r="767" spans="1:45" s="167" customFormat="1" ht="15" customHeight="1">
      <c r="A767" s="167" t="s">
        <v>3452</v>
      </c>
      <c r="C767" s="61" t="s">
        <v>5983</v>
      </c>
      <c r="E767" s="61" t="s">
        <v>12175</v>
      </c>
      <c r="F767" s="85" t="s">
        <v>2799</v>
      </c>
      <c r="G767" s="104" t="s">
        <v>2437</v>
      </c>
      <c r="H767" s="61" t="s">
        <v>12430</v>
      </c>
      <c r="J767" s="63" t="str">
        <f t="shared" ref="J767:J830" si="100">CONCATENATE("IC.EV.",C767,E767,H767)</f>
        <v>IC.EV.380102</v>
      </c>
      <c r="K767" s="61" t="s">
        <v>12175</v>
      </c>
      <c r="L767" s="167" t="str">
        <f t="shared" si="94"/>
        <v>Non-disposable inner cannula cleaned and replaced</v>
      </c>
      <c r="M767" s="168" t="str">
        <f t="shared" ref="M767:M830" si="101">CONCATENATE("PI.",J767,".",K767)</f>
        <v>PI.IC.EV.380102.01</v>
      </c>
      <c r="N767" s="168"/>
      <c r="O767" s="168" t="str">
        <f t="shared" ref="O767:O830" si="102">CONCATENATE("PH.",J767,".",K767)</f>
        <v>PH.IC.EV.380102.01</v>
      </c>
      <c r="Q767" s="168" t="str">
        <f t="shared" ref="Q767:Q830" si="103">CONCATENATE("CL.",J767,".",K767)</f>
        <v>CL.IC.EV.380102.01</v>
      </c>
    </row>
    <row r="768" spans="1:45" s="167" customFormat="1" ht="15" customHeight="1">
      <c r="A768" s="167" t="s">
        <v>3452</v>
      </c>
      <c r="C768" s="61" t="s">
        <v>5983</v>
      </c>
      <c r="E768" s="61" t="s">
        <v>12175</v>
      </c>
      <c r="F768" s="85" t="s">
        <v>2799</v>
      </c>
      <c r="G768" s="104" t="s">
        <v>13203</v>
      </c>
      <c r="H768" s="61" t="s">
        <v>12185</v>
      </c>
      <c r="J768" s="63" t="str">
        <f t="shared" si="100"/>
        <v>IC.EV.380103</v>
      </c>
      <c r="K768" s="61" t="s">
        <v>12175</v>
      </c>
      <c r="L768" s="167" t="str">
        <f t="shared" si="94"/>
        <v>Outer cannula and stoma cleansed</v>
      </c>
      <c r="M768" s="168" t="str">
        <f t="shared" si="101"/>
        <v>PI.IC.EV.380103.01</v>
      </c>
      <c r="N768" s="168"/>
      <c r="O768" s="168" t="str">
        <f t="shared" si="102"/>
        <v>PH.IC.EV.380103.01</v>
      </c>
      <c r="Q768" s="168" t="str">
        <f t="shared" si="103"/>
        <v>CL.IC.EV.380103.01</v>
      </c>
    </row>
    <row r="769" spans="1:17" s="167" customFormat="1" ht="15" customHeight="1">
      <c r="A769" s="167" t="s">
        <v>3452</v>
      </c>
      <c r="C769" s="61" t="s">
        <v>5983</v>
      </c>
      <c r="E769" s="61" t="s">
        <v>12175</v>
      </c>
      <c r="F769" s="85" t="s">
        <v>2799</v>
      </c>
      <c r="G769" s="104" t="s">
        <v>2317</v>
      </c>
      <c r="H769" s="61" t="s">
        <v>6464</v>
      </c>
      <c r="J769" s="63" t="str">
        <f t="shared" si="100"/>
        <v>IC.EV.380104</v>
      </c>
      <c r="K769" s="61" t="s">
        <v>12175</v>
      </c>
      <c r="L769" s="167" t="str">
        <f t="shared" si="94"/>
        <v>Dressing changed</v>
      </c>
      <c r="M769" s="168" t="str">
        <f t="shared" si="101"/>
        <v>PI.IC.EV.380104.01</v>
      </c>
      <c r="N769" s="168"/>
      <c r="O769" s="168" t="str">
        <f t="shared" si="102"/>
        <v>PH.IC.EV.380104.01</v>
      </c>
      <c r="Q769" s="168" t="str">
        <f t="shared" si="103"/>
        <v>CL.IC.EV.380104.01</v>
      </c>
    </row>
    <row r="770" spans="1:17" s="167" customFormat="1" ht="15" customHeight="1">
      <c r="A770" s="167" t="s">
        <v>3452</v>
      </c>
      <c r="C770" s="61" t="s">
        <v>5983</v>
      </c>
      <c r="E770" s="61" t="s">
        <v>12175</v>
      </c>
      <c r="F770" s="85" t="s">
        <v>2799</v>
      </c>
      <c r="G770" s="104" t="s">
        <v>2318</v>
      </c>
      <c r="H770" s="61" t="s">
        <v>6291</v>
      </c>
      <c r="J770" s="63" t="str">
        <f t="shared" si="100"/>
        <v>IC.EV.380105</v>
      </c>
      <c r="K770" s="61" t="s">
        <v>12175</v>
      </c>
      <c r="L770" s="167" t="str">
        <f t="shared" si="94"/>
        <v>Trach/laryngectomy tie changed</v>
      </c>
      <c r="M770" s="168" t="str">
        <f t="shared" si="101"/>
        <v>PI.IC.EV.380105.01</v>
      </c>
      <c r="N770" s="168"/>
      <c r="O770" s="168" t="str">
        <f t="shared" si="102"/>
        <v>PH.IC.EV.380105.01</v>
      </c>
      <c r="Q770" s="168" t="str">
        <f t="shared" si="103"/>
        <v>CL.IC.EV.380105.01</v>
      </c>
    </row>
    <row r="771" spans="1:17" s="167" customFormat="1" ht="15" customHeight="1">
      <c r="A771" s="167" t="s">
        <v>3452</v>
      </c>
      <c r="C771" s="61" t="s">
        <v>5983</v>
      </c>
      <c r="E771" s="61" t="s">
        <v>12175</v>
      </c>
      <c r="F771" s="85" t="s">
        <v>2799</v>
      </c>
      <c r="G771" s="104" t="s">
        <v>2319</v>
      </c>
      <c r="H771" s="61" t="s">
        <v>6988</v>
      </c>
      <c r="J771" s="63" t="str">
        <f t="shared" si="100"/>
        <v>IC.EV.380106</v>
      </c>
      <c r="K771" s="61" t="s">
        <v>12175</v>
      </c>
      <c r="L771" s="167" t="str">
        <f t="shared" si="94"/>
        <v>Spare trach at bedside</v>
      </c>
      <c r="M771" s="168" t="str">
        <f t="shared" si="101"/>
        <v>PI.IC.EV.380106.01</v>
      </c>
      <c r="N771" s="168"/>
      <c r="O771" s="168" t="str">
        <f t="shared" si="102"/>
        <v>PH.IC.EV.380106.01</v>
      </c>
      <c r="Q771" s="168" t="str">
        <f t="shared" si="103"/>
        <v>CL.IC.EV.380106.01</v>
      </c>
    </row>
    <row r="772" spans="1:17" s="167" customFormat="1" ht="15" customHeight="1">
      <c r="A772" s="167" t="s">
        <v>3452</v>
      </c>
      <c r="C772" s="61" t="s">
        <v>5983</v>
      </c>
      <c r="E772" s="61" t="s">
        <v>12175</v>
      </c>
      <c r="F772" s="85" t="s">
        <v>2799</v>
      </c>
      <c r="G772" s="104" t="s">
        <v>2439</v>
      </c>
      <c r="H772" s="61" t="s">
        <v>6317</v>
      </c>
      <c r="J772" s="63" t="str">
        <f t="shared" si="100"/>
        <v>IC.EV.380107</v>
      </c>
      <c r="K772" s="61" t="s">
        <v>12175</v>
      </c>
      <c r="L772" s="167" t="str">
        <f t="shared" si="94"/>
        <v>Education: Trach Care</v>
      </c>
      <c r="M772" s="168" t="str">
        <f t="shared" si="101"/>
        <v>PI.IC.EV.380107.01</v>
      </c>
      <c r="N772" s="168"/>
      <c r="O772" s="168" t="str">
        <f t="shared" si="102"/>
        <v>PH.IC.EV.380107.01</v>
      </c>
      <c r="Q772" s="168" t="str">
        <f t="shared" si="103"/>
        <v>CL.IC.EV.380107.01</v>
      </c>
    </row>
    <row r="773" spans="1:17" s="167" customFormat="1" ht="15" customHeight="1">
      <c r="A773" s="167" t="s">
        <v>3452</v>
      </c>
      <c r="B773" s="167" t="s">
        <v>2180</v>
      </c>
      <c r="C773" s="61" t="s">
        <v>6127</v>
      </c>
      <c r="D773" s="167" t="s">
        <v>2181</v>
      </c>
      <c r="E773" s="61" t="s">
        <v>12175</v>
      </c>
      <c r="F773" s="85" t="s">
        <v>2182</v>
      </c>
      <c r="G773" s="104" t="s">
        <v>2693</v>
      </c>
      <c r="H773" s="61" t="s">
        <v>12175</v>
      </c>
      <c r="J773" s="63" t="str">
        <f t="shared" si="100"/>
        <v>IC.EV.390101</v>
      </c>
      <c r="K773" s="61" t="s">
        <v>2379</v>
      </c>
      <c r="L773" s="167" t="str">
        <f t="shared" si="94"/>
        <v>Admitting Dx/Problem being treated:</v>
      </c>
      <c r="M773" s="168" t="str">
        <f t="shared" si="101"/>
        <v>PI.IC.EV.390101.01</v>
      </c>
      <c r="N773" s="168"/>
      <c r="O773" s="168" t="str">
        <f t="shared" si="102"/>
        <v>PH.IC.EV.390101.01</v>
      </c>
      <c r="Q773" s="168" t="str">
        <f t="shared" si="103"/>
        <v>CL.IC.EV.390101.01</v>
      </c>
    </row>
    <row r="774" spans="1:17" s="167" customFormat="1" ht="15" customHeight="1">
      <c r="A774" s="167" t="s">
        <v>3274</v>
      </c>
      <c r="C774" s="61" t="s">
        <v>6127</v>
      </c>
      <c r="E774" s="61" t="s">
        <v>2379</v>
      </c>
      <c r="F774" s="85" t="s">
        <v>2182</v>
      </c>
      <c r="G774" s="104" t="s">
        <v>2694</v>
      </c>
      <c r="H774" s="61" t="s">
        <v>12182</v>
      </c>
      <c r="J774" s="63" t="str">
        <f t="shared" si="100"/>
        <v>IC.EV.390102</v>
      </c>
      <c r="K774" s="61" t="s">
        <v>2379</v>
      </c>
      <c r="L774" s="167" t="str">
        <f t="shared" si="94"/>
        <v>Co-morbities:</v>
      </c>
      <c r="M774" s="168" t="str">
        <f t="shared" si="101"/>
        <v>PI.IC.EV.390102.01</v>
      </c>
      <c r="N774" s="168"/>
      <c r="O774" s="168" t="str">
        <f t="shared" si="102"/>
        <v>PH.IC.EV.390102.01</v>
      </c>
      <c r="Q774" s="168" t="str">
        <f t="shared" si="103"/>
        <v>CL.IC.EV.390102.01</v>
      </c>
    </row>
    <row r="775" spans="1:17" s="167" customFormat="1" ht="15" customHeight="1">
      <c r="A775" s="167" t="s">
        <v>3274</v>
      </c>
      <c r="C775" s="61" t="s">
        <v>6127</v>
      </c>
      <c r="E775" s="61" t="s">
        <v>2379</v>
      </c>
      <c r="F775" s="85" t="s">
        <v>2182</v>
      </c>
      <c r="G775" s="104" t="s">
        <v>2950</v>
      </c>
      <c r="H775" s="61" t="s">
        <v>12592</v>
      </c>
      <c r="J775" s="63" t="str">
        <f t="shared" si="100"/>
        <v>IC.EV.390103</v>
      </c>
      <c r="K775" s="61" t="s">
        <v>2379</v>
      </c>
      <c r="L775" s="167" t="str">
        <f t="shared" si="94"/>
        <v>Patient chief concern:</v>
      </c>
      <c r="M775" s="168" t="str">
        <f t="shared" si="101"/>
        <v>PI.IC.EV.390103.01</v>
      </c>
      <c r="N775" s="168"/>
      <c r="O775" s="168" t="str">
        <f t="shared" si="102"/>
        <v>PH.IC.EV.390103.01</v>
      </c>
      <c r="Q775" s="168" t="str">
        <f t="shared" si="103"/>
        <v>CL.IC.EV.390103.01</v>
      </c>
    </row>
    <row r="776" spans="1:17" s="167" customFormat="1" ht="15" customHeight="1">
      <c r="A776" s="167" t="s">
        <v>3274</v>
      </c>
      <c r="C776" s="61" t="s">
        <v>6127</v>
      </c>
      <c r="E776" s="61" t="s">
        <v>2379</v>
      </c>
      <c r="F776" s="85" t="s">
        <v>2182</v>
      </c>
      <c r="G776" s="104" t="s">
        <v>3061</v>
      </c>
      <c r="H776" s="61" t="s">
        <v>12594</v>
      </c>
      <c r="J776" s="63" t="str">
        <f t="shared" si="100"/>
        <v>IC.EV.390104</v>
      </c>
      <c r="K776" s="61" t="s">
        <v>2379</v>
      </c>
      <c r="L776" s="167" t="str">
        <f t="shared" si="94"/>
        <v>Family notified of transfer</v>
      </c>
      <c r="M776" s="168" t="str">
        <f t="shared" si="101"/>
        <v>PI.IC.EV.390104.01</v>
      </c>
      <c r="N776" s="168"/>
      <c r="O776" s="168" t="str">
        <f t="shared" si="102"/>
        <v>PH.IC.EV.390104.01</v>
      </c>
      <c r="Q776" s="168" t="str">
        <f t="shared" si="103"/>
        <v>CL.IC.EV.390104.01</v>
      </c>
    </row>
    <row r="777" spans="1:17" s="167" customFormat="1" ht="15" customHeight="1">
      <c r="A777" s="167" t="s">
        <v>3274</v>
      </c>
      <c r="C777" s="61" t="s">
        <v>6127</v>
      </c>
      <c r="E777" s="61" t="s">
        <v>2379</v>
      </c>
      <c r="F777" s="85" t="s">
        <v>2182</v>
      </c>
      <c r="G777" s="104" t="s">
        <v>13204</v>
      </c>
      <c r="H777" s="61" t="s">
        <v>6291</v>
      </c>
      <c r="J777" s="63" t="str">
        <f t="shared" si="100"/>
        <v>IC.EV.390105</v>
      </c>
      <c r="K777" s="61" t="s">
        <v>2379</v>
      </c>
      <c r="L777" s="167" t="str">
        <f t="shared" si="94"/>
        <v>Family not notified of transfer</v>
      </c>
      <c r="M777" s="168" t="str">
        <f t="shared" si="101"/>
        <v>PI.IC.EV.390105.01</v>
      </c>
      <c r="N777" s="168"/>
      <c r="O777" s="168" t="str">
        <f t="shared" si="102"/>
        <v>PH.IC.EV.390105.01</v>
      </c>
      <c r="Q777" s="168" t="str">
        <f t="shared" si="103"/>
        <v>CL.IC.EV.390105.01</v>
      </c>
    </row>
    <row r="778" spans="1:17" s="167" customFormat="1" ht="15" customHeight="1">
      <c r="A778" s="167" t="s">
        <v>3274</v>
      </c>
      <c r="C778" s="61" t="s">
        <v>6127</v>
      </c>
      <c r="E778" s="61" t="s">
        <v>2379</v>
      </c>
      <c r="F778" s="85" t="s">
        <v>2182</v>
      </c>
      <c r="G778" s="104" t="s">
        <v>3062</v>
      </c>
      <c r="H778" s="61" t="s">
        <v>6988</v>
      </c>
      <c r="J778" s="63" t="str">
        <f t="shared" si="100"/>
        <v>IC.EV.390106</v>
      </c>
      <c r="K778" s="61" t="s">
        <v>2379</v>
      </c>
      <c r="L778" s="167" t="str">
        <f t="shared" si="94"/>
        <v>Time sensitive orders/interventions/treatments to be done:</v>
      </c>
      <c r="M778" s="168" t="str">
        <f t="shared" si="101"/>
        <v>PI.IC.EV.390106.01</v>
      </c>
      <c r="N778" s="168"/>
      <c r="O778" s="168" t="str">
        <f t="shared" si="102"/>
        <v>PH.IC.EV.390106.01</v>
      </c>
      <c r="Q778" s="168" t="str">
        <f t="shared" si="103"/>
        <v>CL.IC.EV.390106.01</v>
      </c>
    </row>
    <row r="779" spans="1:17" s="167" customFormat="1" ht="15" customHeight="1">
      <c r="A779" s="167" t="s">
        <v>3274</v>
      </c>
      <c r="C779" s="61" t="s">
        <v>6127</v>
      </c>
      <c r="E779" s="61" t="s">
        <v>2379</v>
      </c>
      <c r="F779" s="85" t="s">
        <v>2182</v>
      </c>
      <c r="G779" s="104" t="s">
        <v>3063</v>
      </c>
      <c r="H779" s="61" t="s">
        <v>6317</v>
      </c>
      <c r="J779" s="63" t="str">
        <f t="shared" si="100"/>
        <v>IC.EV.390107</v>
      </c>
      <c r="K779" s="61" t="s">
        <v>2379</v>
      </c>
      <c r="L779" s="167" t="str">
        <f t="shared" si="94"/>
        <v>What to watch for/complete during next interval of care:</v>
      </c>
      <c r="M779" s="168" t="str">
        <f t="shared" si="101"/>
        <v>PI.IC.EV.390107.01</v>
      </c>
      <c r="N779" s="168"/>
      <c r="O779" s="168" t="str">
        <f t="shared" si="102"/>
        <v>PH.IC.EV.390107.01</v>
      </c>
      <c r="Q779" s="168" t="str">
        <f t="shared" si="103"/>
        <v>CL.IC.EV.390107.01</v>
      </c>
    </row>
    <row r="780" spans="1:17" s="167" customFormat="1" ht="15" customHeight="1">
      <c r="A780" s="167" t="s">
        <v>3274</v>
      </c>
      <c r="C780" s="61" t="s">
        <v>6127</v>
      </c>
      <c r="E780" s="61" t="s">
        <v>2379</v>
      </c>
      <c r="F780" s="85" t="s">
        <v>2182</v>
      </c>
      <c r="G780" s="104" t="s">
        <v>13174</v>
      </c>
      <c r="H780" s="61" t="s">
        <v>3574</v>
      </c>
      <c r="J780" s="63" t="str">
        <f t="shared" si="100"/>
        <v>IC.EV.390108</v>
      </c>
      <c r="K780" s="61" t="s">
        <v>2379</v>
      </c>
      <c r="L780" s="167" t="str">
        <f t="shared" si="94"/>
        <v>Recent/anticipated changes in condition or treatment (VS, mental status, pain, neuro, resp etc)</v>
      </c>
      <c r="M780" s="168" t="str">
        <f t="shared" si="101"/>
        <v>PI.IC.EV.390108.01</v>
      </c>
      <c r="N780" s="168"/>
      <c r="O780" s="168" t="str">
        <f t="shared" si="102"/>
        <v>PH.IC.EV.390108.01</v>
      </c>
      <c r="Q780" s="168" t="str">
        <f t="shared" si="103"/>
        <v>CL.IC.EV.390108.01</v>
      </c>
    </row>
    <row r="781" spans="1:17" s="167" customFormat="1" ht="15" customHeight="1">
      <c r="A781" s="167" t="s">
        <v>3274</v>
      </c>
      <c r="C781" s="61" t="s">
        <v>6127</v>
      </c>
      <c r="E781" s="61" t="s">
        <v>2379</v>
      </c>
      <c r="F781" s="85" t="s">
        <v>2182</v>
      </c>
      <c r="G781" s="104" t="s">
        <v>2952</v>
      </c>
      <c r="H781" s="61" t="s">
        <v>3690</v>
      </c>
      <c r="J781" s="63" t="str">
        <f t="shared" si="100"/>
        <v>IC.EV.390109</v>
      </c>
      <c r="K781" s="61" t="s">
        <v>2379</v>
      </c>
      <c r="L781" s="167" t="str">
        <f t="shared" si="94"/>
        <v>Special care needs (post-surg;SCI;mental health status, etc)</v>
      </c>
      <c r="M781" s="168" t="str">
        <f t="shared" si="101"/>
        <v>PI.IC.EV.390109.01</v>
      </c>
      <c r="N781" s="168"/>
      <c r="O781" s="168" t="str">
        <f t="shared" si="102"/>
        <v>PH.IC.EV.390109.01</v>
      </c>
      <c r="Q781" s="168" t="str">
        <f t="shared" si="103"/>
        <v>CL.IC.EV.390109.01</v>
      </c>
    </row>
    <row r="782" spans="1:17" s="167" customFormat="1" ht="15" customHeight="1">
      <c r="A782" s="167" t="s">
        <v>3274</v>
      </c>
      <c r="C782" s="61" t="s">
        <v>6127</v>
      </c>
      <c r="D782" s="167" t="s">
        <v>2953</v>
      </c>
      <c r="E782" s="61" t="s">
        <v>12182</v>
      </c>
      <c r="F782" s="85" t="s">
        <v>2182</v>
      </c>
      <c r="G782" s="104" t="s">
        <v>2961</v>
      </c>
      <c r="H782" s="61" t="s">
        <v>2379</v>
      </c>
      <c r="J782" s="63" t="str">
        <f t="shared" si="100"/>
        <v>IC.EV.390201</v>
      </c>
      <c r="K782" s="61" t="s">
        <v>2379</v>
      </c>
      <c r="L782" s="167" t="str">
        <f t="shared" si="94"/>
        <v>Isolation or contact precautions:</v>
      </c>
      <c r="M782" s="168" t="str">
        <f t="shared" si="101"/>
        <v>PI.IC.EV.390201.01</v>
      </c>
      <c r="N782" s="168"/>
      <c r="O782" s="168" t="str">
        <f t="shared" si="102"/>
        <v>PH.IC.EV.390201.01</v>
      </c>
      <c r="Q782" s="168" t="str">
        <f t="shared" si="103"/>
        <v>CL.IC.EV.390201.01</v>
      </c>
    </row>
    <row r="783" spans="1:17" s="167" customFormat="1" ht="15" customHeight="1">
      <c r="A783" s="167" t="s">
        <v>3274</v>
      </c>
      <c r="C783" s="61" t="s">
        <v>6127</v>
      </c>
      <c r="E783" s="61" t="s">
        <v>12182</v>
      </c>
      <c r="F783" s="85" t="s">
        <v>2182</v>
      </c>
      <c r="G783" s="104" t="s">
        <v>2962</v>
      </c>
      <c r="H783" s="61" t="s">
        <v>12182</v>
      </c>
      <c r="J783" s="63" t="str">
        <f t="shared" si="100"/>
        <v>IC.EV.390202</v>
      </c>
      <c r="K783" s="61" t="s">
        <v>2379</v>
      </c>
      <c r="L783" s="167" t="str">
        <f t="shared" si="94"/>
        <v>Risk assessments: Aspiration risk</v>
      </c>
      <c r="M783" s="168" t="str">
        <f t="shared" si="101"/>
        <v>PI.IC.EV.390202.01</v>
      </c>
      <c r="N783" s="168"/>
      <c r="O783" s="168" t="str">
        <f t="shared" si="102"/>
        <v>PH.IC.EV.390202.01</v>
      </c>
      <c r="Q783" s="168" t="str">
        <f t="shared" si="103"/>
        <v>CL.IC.EV.390202.01</v>
      </c>
    </row>
    <row r="784" spans="1:17" s="167" customFormat="1" ht="15" customHeight="1">
      <c r="A784" s="167" t="s">
        <v>3274</v>
      </c>
      <c r="C784" s="61" t="s">
        <v>6127</v>
      </c>
      <c r="E784" s="61" t="s">
        <v>12182</v>
      </c>
      <c r="F784" s="85" t="s">
        <v>2182</v>
      </c>
      <c r="G784" s="104" t="s">
        <v>2843</v>
      </c>
      <c r="H784" s="61" t="s">
        <v>12592</v>
      </c>
      <c r="J784" s="63" t="str">
        <f t="shared" si="100"/>
        <v>IC.EV.390203</v>
      </c>
      <c r="K784" s="61" t="s">
        <v>2379</v>
      </c>
      <c r="L784" s="167" t="str">
        <f t="shared" si="94"/>
        <v>Risk assessments: Falls risk</v>
      </c>
      <c r="M784" s="168" t="str">
        <f t="shared" si="101"/>
        <v>PI.IC.EV.390203.01</v>
      </c>
      <c r="N784" s="168"/>
      <c r="O784" s="168" t="str">
        <f t="shared" si="102"/>
        <v>PH.IC.EV.390203.01</v>
      </c>
      <c r="Q784" s="168" t="str">
        <f t="shared" si="103"/>
        <v>CL.IC.EV.390203.01</v>
      </c>
    </row>
    <row r="785" spans="1:17" s="167" customFormat="1" ht="15" customHeight="1">
      <c r="A785" s="167" t="s">
        <v>3274</v>
      </c>
      <c r="C785" s="61" t="s">
        <v>6127</v>
      </c>
      <c r="E785" s="61" t="s">
        <v>12182</v>
      </c>
      <c r="F785" s="85" t="s">
        <v>2182</v>
      </c>
      <c r="G785" s="104" t="s">
        <v>2719</v>
      </c>
      <c r="H785" s="61" t="s">
        <v>12594</v>
      </c>
      <c r="J785" s="63" t="str">
        <f t="shared" si="100"/>
        <v>IC.EV.390204</v>
      </c>
      <c r="K785" s="61" t="s">
        <v>2379</v>
      </c>
      <c r="L785" s="167" t="str">
        <f t="shared" si="94"/>
        <v>Risk assessments: Pressure ulcer risk</v>
      </c>
      <c r="M785" s="168" t="str">
        <f t="shared" si="101"/>
        <v>PI.IC.EV.390204.01</v>
      </c>
      <c r="N785" s="168"/>
      <c r="O785" s="168" t="str">
        <f t="shared" si="102"/>
        <v>PH.IC.EV.390204.01</v>
      </c>
      <c r="Q785" s="168" t="str">
        <f t="shared" si="103"/>
        <v>CL.IC.EV.390204.01</v>
      </c>
    </row>
    <row r="786" spans="1:17" s="167" customFormat="1" ht="15" customHeight="1">
      <c r="A786" s="167" t="s">
        <v>3274</v>
      </c>
      <c r="C786" s="61" t="s">
        <v>6127</v>
      </c>
      <c r="E786" s="61" t="s">
        <v>12182</v>
      </c>
      <c r="F786" s="85" t="s">
        <v>2182</v>
      </c>
      <c r="G786" s="104" t="s">
        <v>2720</v>
      </c>
      <c r="H786" s="61" t="s">
        <v>6291</v>
      </c>
      <c r="J786" s="63" t="str">
        <f t="shared" si="100"/>
        <v>IC.EV.390205</v>
      </c>
      <c r="K786" s="61" t="s">
        <v>2379</v>
      </c>
      <c r="L786" s="167" t="str">
        <f t="shared" si="94"/>
        <v>Risk assessments: Other</v>
      </c>
      <c r="M786" s="168" t="str">
        <f t="shared" si="101"/>
        <v>PI.IC.EV.390205.01</v>
      </c>
      <c r="N786" s="168"/>
      <c r="O786" s="168" t="str">
        <f t="shared" si="102"/>
        <v>PH.IC.EV.390205.01</v>
      </c>
      <c r="Q786" s="168" t="str">
        <f t="shared" si="103"/>
        <v>CL.IC.EV.390205.01</v>
      </c>
    </row>
    <row r="787" spans="1:17" s="167" customFormat="1" ht="15" customHeight="1">
      <c r="A787" s="167" t="s">
        <v>3274</v>
      </c>
      <c r="C787" s="61" t="s">
        <v>6127</v>
      </c>
      <c r="E787" s="61" t="s">
        <v>12182</v>
      </c>
      <c r="F787" s="85" t="s">
        <v>2182</v>
      </c>
      <c r="G787" s="104" t="s">
        <v>2721</v>
      </c>
      <c r="H787" s="61" t="s">
        <v>6988</v>
      </c>
      <c r="J787" s="63" t="str">
        <f t="shared" si="100"/>
        <v>IC.EV.390206</v>
      </c>
      <c r="K787" s="61" t="s">
        <v>2379</v>
      </c>
      <c r="L787" s="167" t="str">
        <f t="shared" si="94"/>
        <v>Restraints, sitters, suicide precautions:</v>
      </c>
      <c r="M787" s="168" t="str">
        <f t="shared" si="101"/>
        <v>PI.IC.EV.390206.01</v>
      </c>
      <c r="N787" s="168"/>
      <c r="O787" s="168" t="str">
        <f t="shared" si="102"/>
        <v>PH.IC.EV.390206.01</v>
      </c>
      <c r="Q787" s="168" t="str">
        <f t="shared" si="103"/>
        <v>CL.IC.EV.390206.01</v>
      </c>
    </row>
    <row r="788" spans="1:17" s="167" customFormat="1" ht="15" customHeight="1">
      <c r="A788" s="167" t="s">
        <v>3274</v>
      </c>
      <c r="C788" s="61" t="s">
        <v>6127</v>
      </c>
      <c r="D788" s="167" t="s">
        <v>2722</v>
      </c>
      <c r="E788" s="61" t="s">
        <v>12592</v>
      </c>
      <c r="F788" s="85" t="s">
        <v>2182</v>
      </c>
      <c r="G788" s="104" t="s">
        <v>2723</v>
      </c>
      <c r="H788" s="61" t="s">
        <v>2379</v>
      </c>
      <c r="J788" s="63" t="str">
        <f t="shared" si="100"/>
        <v>IC.EV.390301</v>
      </c>
      <c r="K788" s="61" t="s">
        <v>2379</v>
      </c>
      <c r="L788" s="167" t="str">
        <f t="shared" si="94"/>
        <v>Current Status:</v>
      </c>
      <c r="M788" s="168" t="str">
        <f t="shared" si="101"/>
        <v>PI.IC.EV.390301.01</v>
      </c>
      <c r="N788" s="168"/>
      <c r="O788" s="168" t="str">
        <f t="shared" si="102"/>
        <v>PH.IC.EV.390301.01</v>
      </c>
      <c r="Q788" s="168" t="str">
        <f t="shared" si="103"/>
        <v>CL.IC.EV.390301.01</v>
      </c>
    </row>
    <row r="789" spans="1:17" s="167" customFormat="1" ht="15" customHeight="1">
      <c r="A789" s="167" t="s">
        <v>3274</v>
      </c>
      <c r="C789" s="61" t="s">
        <v>6127</v>
      </c>
      <c r="E789" s="61" t="s">
        <v>12592</v>
      </c>
      <c r="F789" s="85" t="s">
        <v>2182</v>
      </c>
      <c r="G789" s="104" t="s">
        <v>2839</v>
      </c>
      <c r="H789" s="61" t="s">
        <v>12182</v>
      </c>
      <c r="J789" s="63" t="str">
        <f t="shared" si="100"/>
        <v>IC.EV.390302</v>
      </c>
      <c r="K789" s="61" t="s">
        <v>2379</v>
      </c>
      <c r="L789" s="167" t="str">
        <f t="shared" si="94"/>
        <v>Last VS/Pain Score -- See above</v>
      </c>
      <c r="M789" s="168" t="str">
        <f t="shared" si="101"/>
        <v>PI.IC.EV.390302.01</v>
      </c>
      <c r="N789" s="168"/>
      <c r="O789" s="168" t="str">
        <f t="shared" si="102"/>
        <v>PH.IC.EV.390302.01</v>
      </c>
      <c r="Q789" s="168" t="str">
        <f t="shared" si="103"/>
        <v>CL.IC.EV.390302.01</v>
      </c>
    </row>
    <row r="790" spans="1:17" s="167" customFormat="1" ht="15" customHeight="1">
      <c r="A790" s="167" t="s">
        <v>3274</v>
      </c>
      <c r="C790" s="61" t="s">
        <v>6127</v>
      </c>
      <c r="E790" s="61" t="s">
        <v>12592</v>
      </c>
      <c r="F790" s="85" t="s">
        <v>2182</v>
      </c>
      <c r="G790" s="104" t="s">
        <v>2725</v>
      </c>
      <c r="H790" s="61" t="s">
        <v>12592</v>
      </c>
      <c r="J790" s="63" t="str">
        <f t="shared" si="100"/>
        <v>IC.EV.390303</v>
      </c>
      <c r="K790" s="61" t="s">
        <v>2379</v>
      </c>
      <c r="L790" s="167" t="str">
        <f t="shared" si="94"/>
        <v>Pulse oximetry: see above</v>
      </c>
      <c r="M790" s="168" t="str">
        <f t="shared" si="101"/>
        <v>PI.IC.EV.390303.01</v>
      </c>
      <c r="N790" s="168"/>
      <c r="O790" s="168" t="str">
        <f t="shared" si="102"/>
        <v>PH.IC.EV.390303.01</v>
      </c>
      <c r="Q790" s="168" t="str">
        <f t="shared" si="103"/>
        <v>CL.IC.EV.390303.01</v>
      </c>
    </row>
    <row r="791" spans="1:17" s="167" customFormat="1" ht="15" customHeight="1">
      <c r="A791" s="167" t="s">
        <v>3274</v>
      </c>
      <c r="C791" s="61" t="s">
        <v>6127</v>
      </c>
      <c r="E791" s="61" t="s">
        <v>12592</v>
      </c>
      <c r="F791" s="85" t="s">
        <v>2182</v>
      </c>
      <c r="G791" s="104" t="s">
        <v>2726</v>
      </c>
      <c r="H791" s="61" t="s">
        <v>12594</v>
      </c>
      <c r="J791" s="63" t="str">
        <f t="shared" si="100"/>
        <v>IC.EV.390304</v>
      </c>
      <c r="K791" s="61" t="s">
        <v>2379</v>
      </c>
      <c r="L791" s="167" t="str">
        <f t="shared" si="94"/>
        <v>O2 (current and mode)</v>
      </c>
      <c r="M791" s="168" t="str">
        <f t="shared" si="101"/>
        <v>PI.IC.EV.390304.01</v>
      </c>
      <c r="N791" s="168"/>
      <c r="O791" s="168" t="str">
        <f t="shared" si="102"/>
        <v>PH.IC.EV.390304.01</v>
      </c>
      <c r="Q791" s="168" t="str">
        <f t="shared" si="103"/>
        <v>CL.IC.EV.390304.01</v>
      </c>
    </row>
    <row r="792" spans="1:17" s="167" customFormat="1" ht="15" customHeight="1">
      <c r="A792" s="167" t="s">
        <v>3274</v>
      </c>
      <c r="C792" s="61" t="s">
        <v>6127</v>
      </c>
      <c r="E792" s="61" t="s">
        <v>12592</v>
      </c>
      <c r="F792" s="85" t="s">
        <v>2182</v>
      </c>
      <c r="G792" s="104" t="s">
        <v>2727</v>
      </c>
      <c r="H792" s="61" t="s">
        <v>6291</v>
      </c>
      <c r="J792" s="63" t="str">
        <f t="shared" si="100"/>
        <v>IC.EV.390305</v>
      </c>
      <c r="K792" s="61" t="s">
        <v>2379</v>
      </c>
      <c r="L792" s="167" t="str">
        <f t="shared" si="94"/>
        <v>Intake and Output - specify time frame</v>
      </c>
      <c r="M792" s="168" t="str">
        <f t="shared" si="101"/>
        <v>PI.IC.EV.390305.01</v>
      </c>
      <c r="N792" s="168"/>
      <c r="O792" s="168" t="str">
        <f t="shared" si="102"/>
        <v>PH.IC.EV.390305.01</v>
      </c>
      <c r="Q792" s="168" t="str">
        <f t="shared" si="103"/>
        <v>CL.IC.EV.390305.01</v>
      </c>
    </row>
    <row r="793" spans="1:17" s="167" customFormat="1" ht="15" customHeight="1">
      <c r="A793" s="167" t="s">
        <v>3274</v>
      </c>
      <c r="C793" s="61" t="s">
        <v>6127</v>
      </c>
      <c r="E793" s="61" t="s">
        <v>12592</v>
      </c>
      <c r="F793" s="85" t="s">
        <v>2182</v>
      </c>
      <c r="G793" s="104" t="s">
        <v>2728</v>
      </c>
      <c r="H793" s="61" t="s">
        <v>6988</v>
      </c>
      <c r="J793" s="63" t="str">
        <f t="shared" si="100"/>
        <v>IC.EV.390306</v>
      </c>
      <c r="K793" s="61" t="s">
        <v>2379</v>
      </c>
      <c r="L793" s="167" t="str">
        <f t="shared" si="94"/>
        <v>Mental Status - LOC</v>
      </c>
      <c r="M793" s="168" t="str">
        <f t="shared" si="101"/>
        <v>PI.IC.EV.390306.01</v>
      </c>
      <c r="N793" s="168"/>
      <c r="O793" s="168" t="str">
        <f t="shared" si="102"/>
        <v>PH.IC.EV.390306.01</v>
      </c>
      <c r="Q793" s="168" t="str">
        <f t="shared" si="103"/>
        <v>CL.IC.EV.390306.01</v>
      </c>
    </row>
    <row r="794" spans="1:17" s="167" customFormat="1" ht="15" customHeight="1">
      <c r="A794" s="167" t="s">
        <v>3274</v>
      </c>
      <c r="C794" s="61" t="s">
        <v>6127</v>
      </c>
      <c r="E794" s="61" t="s">
        <v>12592</v>
      </c>
      <c r="F794" s="85" t="s">
        <v>2182</v>
      </c>
      <c r="G794" s="104" t="s">
        <v>2729</v>
      </c>
      <c r="H794" s="61" t="s">
        <v>6317</v>
      </c>
      <c r="J794" s="63" t="str">
        <f t="shared" si="100"/>
        <v>IC.EV.390307</v>
      </c>
      <c r="K794" s="61" t="s">
        <v>2379</v>
      </c>
      <c r="L794" s="167" t="str">
        <f t="shared" si="94"/>
        <v>Mental Status: Cognitive ability</v>
      </c>
      <c r="M794" s="168" t="str">
        <f t="shared" si="101"/>
        <v>PI.IC.EV.390307.01</v>
      </c>
      <c r="N794" s="168"/>
      <c r="O794" s="168" t="str">
        <f t="shared" si="102"/>
        <v>PH.IC.EV.390307.01</v>
      </c>
      <c r="Q794" s="168" t="str">
        <f t="shared" si="103"/>
        <v>CL.IC.EV.390307.01</v>
      </c>
    </row>
    <row r="795" spans="1:17" s="167" customFormat="1" ht="15" customHeight="1">
      <c r="A795" s="167" t="s">
        <v>3274</v>
      </c>
      <c r="C795" s="61" t="s">
        <v>6127</v>
      </c>
      <c r="E795" s="61" t="s">
        <v>12592</v>
      </c>
      <c r="F795" s="85" t="s">
        <v>2182</v>
      </c>
      <c r="G795" s="104" t="s">
        <v>2730</v>
      </c>
      <c r="H795" s="61" t="s">
        <v>3574</v>
      </c>
      <c r="J795" s="63" t="str">
        <f t="shared" si="100"/>
        <v>IC.EV.390308</v>
      </c>
      <c r="K795" s="61" t="s">
        <v>2379</v>
      </c>
      <c r="L795" s="167" t="str">
        <f t="shared" si="94"/>
        <v>Pain management</v>
      </c>
      <c r="M795" s="168" t="str">
        <f t="shared" si="101"/>
        <v>PI.IC.EV.390308.01</v>
      </c>
      <c r="N795" s="168"/>
      <c r="O795" s="168" t="str">
        <f t="shared" si="102"/>
        <v>PH.IC.EV.390308.01</v>
      </c>
      <c r="Q795" s="168" t="str">
        <f t="shared" si="103"/>
        <v>CL.IC.EV.390308.01</v>
      </c>
    </row>
    <row r="796" spans="1:17" s="167" customFormat="1" ht="15" customHeight="1">
      <c r="A796" s="167" t="s">
        <v>3274</v>
      </c>
      <c r="C796" s="61" t="s">
        <v>6127</v>
      </c>
      <c r="E796" s="61" t="s">
        <v>12592</v>
      </c>
      <c r="F796" s="85" t="s">
        <v>2182</v>
      </c>
      <c r="G796" s="104" t="s">
        <v>2731</v>
      </c>
      <c r="H796" s="61" t="s">
        <v>3690</v>
      </c>
      <c r="J796" s="63" t="str">
        <f t="shared" si="100"/>
        <v>IC.EV.390309</v>
      </c>
      <c r="K796" s="61" t="s">
        <v>2379</v>
      </c>
      <c r="L796" s="167" t="str">
        <f t="shared" si="94"/>
        <v>Activity level</v>
      </c>
      <c r="M796" s="168" t="str">
        <f t="shared" si="101"/>
        <v>PI.IC.EV.390309.01</v>
      </c>
      <c r="N796" s="168"/>
      <c r="O796" s="168" t="str">
        <f t="shared" si="102"/>
        <v>PH.IC.EV.390309.01</v>
      </c>
      <c r="Q796" s="168" t="str">
        <f t="shared" si="103"/>
        <v>CL.IC.EV.390309.01</v>
      </c>
    </row>
    <row r="797" spans="1:17" s="167" customFormat="1" ht="15" customHeight="1">
      <c r="A797" s="167" t="s">
        <v>3274</v>
      </c>
      <c r="C797" s="61" t="s">
        <v>6127</v>
      </c>
      <c r="E797" s="61" t="s">
        <v>12592</v>
      </c>
      <c r="F797" s="85" t="s">
        <v>2182</v>
      </c>
      <c r="G797" s="104" t="s">
        <v>2732</v>
      </c>
      <c r="H797" s="61" t="s">
        <v>3188</v>
      </c>
      <c r="J797" s="63" t="str">
        <f t="shared" si="100"/>
        <v>IC.EV.390310</v>
      </c>
      <c r="K797" s="61" t="s">
        <v>2379</v>
      </c>
      <c r="L797" s="167" t="str">
        <f t="shared" si="94"/>
        <v>Vascular access (type, location)</v>
      </c>
      <c r="M797" s="168" t="str">
        <f t="shared" si="101"/>
        <v>PI.IC.EV.390310.01</v>
      </c>
      <c r="N797" s="168"/>
      <c r="O797" s="168" t="str">
        <f t="shared" si="102"/>
        <v>PH.IC.EV.390310.01</v>
      </c>
      <c r="Q797" s="168" t="str">
        <f t="shared" si="103"/>
        <v>CL.IC.EV.390310.01</v>
      </c>
    </row>
    <row r="798" spans="1:17" s="167" customFormat="1" ht="15" customHeight="1">
      <c r="A798" s="167" t="s">
        <v>3274</v>
      </c>
      <c r="C798" s="61" t="s">
        <v>6127</v>
      </c>
      <c r="E798" s="61" t="s">
        <v>12592</v>
      </c>
      <c r="F798" s="85" t="s">
        <v>2182</v>
      </c>
      <c r="G798" s="104" t="s">
        <v>2733</v>
      </c>
      <c r="H798" s="61" t="s">
        <v>5749</v>
      </c>
      <c r="J798" s="63" t="str">
        <f t="shared" si="100"/>
        <v>IC.EV.390311</v>
      </c>
      <c r="K798" s="61" t="s">
        <v>2379</v>
      </c>
      <c r="L798" s="167" t="str">
        <f t="shared" si="94"/>
        <v>Diet and Restrictions</v>
      </c>
      <c r="M798" s="168" t="str">
        <f t="shared" si="101"/>
        <v>PI.IC.EV.390311.01</v>
      </c>
      <c r="N798" s="168"/>
      <c r="O798" s="168" t="str">
        <f t="shared" si="102"/>
        <v>PH.IC.EV.390311.01</v>
      </c>
      <c r="Q798" s="168" t="str">
        <f t="shared" si="103"/>
        <v>CL.IC.EV.390311.01</v>
      </c>
    </row>
    <row r="799" spans="1:17" s="167" customFormat="1" ht="15" customHeight="1">
      <c r="A799" s="167" t="s">
        <v>3274</v>
      </c>
      <c r="C799" s="61" t="s">
        <v>6127</v>
      </c>
      <c r="E799" s="61" t="s">
        <v>12592</v>
      </c>
      <c r="F799" s="85" t="s">
        <v>2182</v>
      </c>
      <c r="G799" s="104" t="s">
        <v>2734</v>
      </c>
      <c r="H799" s="61" t="s">
        <v>3064</v>
      </c>
      <c r="J799" s="63" t="str">
        <f t="shared" si="100"/>
        <v>IC.EV.390312</v>
      </c>
      <c r="K799" s="61" t="s">
        <v>2379</v>
      </c>
      <c r="L799" s="167" t="str">
        <f t="shared" si="94"/>
        <v>GI: Nausea</v>
      </c>
      <c r="M799" s="168" t="str">
        <f t="shared" si="101"/>
        <v>PI.IC.EV.390312.01</v>
      </c>
      <c r="N799" s="168"/>
      <c r="O799" s="168" t="str">
        <f t="shared" si="102"/>
        <v>PH.IC.EV.390312.01</v>
      </c>
      <c r="Q799" s="168" t="str">
        <f t="shared" si="103"/>
        <v>CL.IC.EV.390312.01</v>
      </c>
    </row>
    <row r="800" spans="1:17" s="167" customFormat="1" ht="15" customHeight="1">
      <c r="A800" s="167" t="s">
        <v>3274</v>
      </c>
      <c r="C800" s="61" t="s">
        <v>6127</v>
      </c>
      <c r="E800" s="61" t="s">
        <v>12592</v>
      </c>
      <c r="F800" s="85" t="s">
        <v>2182</v>
      </c>
      <c r="G800" s="104" t="s">
        <v>2605</v>
      </c>
      <c r="H800" s="61" t="s">
        <v>5560</v>
      </c>
      <c r="J800" s="63" t="str">
        <f t="shared" si="100"/>
        <v>IC.EV.390313</v>
      </c>
      <c r="K800" s="61" t="s">
        <v>2379</v>
      </c>
      <c r="L800" s="167" t="str">
        <f t="shared" si="94"/>
        <v>GI: Vomiting</v>
      </c>
      <c r="M800" s="168" t="str">
        <f t="shared" si="101"/>
        <v>PI.IC.EV.390313.01</v>
      </c>
      <c r="N800" s="168"/>
      <c r="O800" s="168" t="str">
        <f t="shared" si="102"/>
        <v>PH.IC.EV.390313.01</v>
      </c>
      <c r="Q800" s="168" t="str">
        <f t="shared" si="103"/>
        <v>CL.IC.EV.390313.01</v>
      </c>
    </row>
    <row r="801" spans="1:17" s="167" customFormat="1" ht="15" customHeight="1">
      <c r="A801" s="167" t="s">
        <v>3274</v>
      </c>
      <c r="C801" s="61" t="s">
        <v>6127</v>
      </c>
      <c r="E801" s="61" t="s">
        <v>12592</v>
      </c>
      <c r="F801" s="85" t="s">
        <v>2182</v>
      </c>
      <c r="G801" s="104" t="s">
        <v>2606</v>
      </c>
      <c r="H801" s="61" t="s">
        <v>4082</v>
      </c>
      <c r="J801" s="63" t="str">
        <f t="shared" si="100"/>
        <v>IC.EV.390314</v>
      </c>
      <c r="K801" s="61" t="s">
        <v>2379</v>
      </c>
      <c r="L801" s="167" t="str">
        <f t="shared" ref="L801:L866" si="104">G801</f>
        <v>GI: Constipation</v>
      </c>
      <c r="M801" s="168" t="str">
        <f t="shared" si="101"/>
        <v>PI.IC.EV.390314.01</v>
      </c>
      <c r="N801" s="168"/>
      <c r="O801" s="168" t="str">
        <f t="shared" si="102"/>
        <v>PH.IC.EV.390314.01</v>
      </c>
      <c r="Q801" s="168" t="str">
        <f t="shared" si="103"/>
        <v>CL.IC.EV.390314.01</v>
      </c>
    </row>
    <row r="802" spans="1:17" s="167" customFormat="1" ht="15" customHeight="1">
      <c r="A802" s="167" t="s">
        <v>3274</v>
      </c>
      <c r="C802" s="61" t="s">
        <v>6127</v>
      </c>
      <c r="E802" s="61" t="s">
        <v>12592</v>
      </c>
      <c r="F802" s="85" t="s">
        <v>2182</v>
      </c>
      <c r="G802" s="104" t="s">
        <v>2735</v>
      </c>
      <c r="H802" s="61" t="s">
        <v>7456</v>
      </c>
      <c r="J802" s="63" t="str">
        <f t="shared" si="100"/>
        <v>IC.EV.390315</v>
      </c>
      <c r="K802" s="61" t="s">
        <v>2379</v>
      </c>
      <c r="L802" s="167" t="str">
        <f t="shared" si="104"/>
        <v>GI: Diarrhea</v>
      </c>
      <c r="M802" s="168" t="str">
        <f t="shared" si="101"/>
        <v>PI.IC.EV.390315.01</v>
      </c>
      <c r="N802" s="168"/>
      <c r="O802" s="168" t="str">
        <f t="shared" si="102"/>
        <v>PH.IC.EV.390315.01</v>
      </c>
      <c r="Q802" s="168" t="str">
        <f t="shared" si="103"/>
        <v>CL.IC.EV.390315.01</v>
      </c>
    </row>
    <row r="803" spans="1:17" s="167" customFormat="1" ht="15" customHeight="1">
      <c r="A803" s="167" t="s">
        <v>3274</v>
      </c>
      <c r="C803" s="61" t="s">
        <v>6127</v>
      </c>
      <c r="E803" s="61" t="s">
        <v>12592</v>
      </c>
      <c r="F803" s="85" t="s">
        <v>2182</v>
      </c>
      <c r="G803" s="104" t="s">
        <v>2736</v>
      </c>
      <c r="H803" s="61" t="s">
        <v>7863</v>
      </c>
      <c r="J803" s="63" t="str">
        <f t="shared" si="100"/>
        <v>IC.EV.390316</v>
      </c>
      <c r="K803" s="61" t="s">
        <v>2379</v>
      </c>
      <c r="L803" s="167" t="str">
        <f t="shared" si="104"/>
        <v>Urinary catheter or other tubes (drains)</v>
      </c>
      <c r="M803" s="168" t="str">
        <f t="shared" si="101"/>
        <v>PI.IC.EV.390316.01</v>
      </c>
      <c r="N803" s="168"/>
      <c r="O803" s="168" t="str">
        <f t="shared" si="102"/>
        <v>PH.IC.EV.390316.01</v>
      </c>
      <c r="Q803" s="168" t="str">
        <f t="shared" si="103"/>
        <v>CL.IC.EV.390316.01</v>
      </c>
    </row>
    <row r="804" spans="1:17" s="167" customFormat="1" ht="15" customHeight="1">
      <c r="A804" s="167" t="s">
        <v>3274</v>
      </c>
      <c r="C804" s="61" t="s">
        <v>6127</v>
      </c>
      <c r="E804" s="61" t="s">
        <v>12592</v>
      </c>
      <c r="F804" s="85" t="s">
        <v>2182</v>
      </c>
      <c r="G804" s="104" t="s">
        <v>13400</v>
      </c>
      <c r="H804" s="61" t="s">
        <v>6777</v>
      </c>
      <c r="J804" s="63" t="str">
        <f t="shared" si="100"/>
        <v>IC.EV.390317</v>
      </c>
      <c r="K804" s="61" t="s">
        <v>2379</v>
      </c>
      <c r="L804" s="167" t="str">
        <f t="shared" si="104"/>
        <v>Other devices (e.g. pacemaker)</v>
      </c>
      <c r="M804" s="168" t="str">
        <f t="shared" si="101"/>
        <v>PI.IC.EV.390317.01</v>
      </c>
      <c r="N804" s="168"/>
      <c r="O804" s="168" t="str">
        <f t="shared" si="102"/>
        <v>PH.IC.EV.390317.01</v>
      </c>
      <c r="Q804" s="168" t="str">
        <f t="shared" si="103"/>
        <v>CL.IC.EV.390317.01</v>
      </c>
    </row>
    <row r="805" spans="1:17" s="167" customFormat="1" ht="15" customHeight="1">
      <c r="A805" s="167" t="s">
        <v>3274</v>
      </c>
      <c r="C805" s="61" t="s">
        <v>6127</v>
      </c>
      <c r="E805" s="61" t="s">
        <v>12592</v>
      </c>
      <c r="F805" s="85" t="s">
        <v>2182</v>
      </c>
      <c r="G805" s="104" t="s">
        <v>2737</v>
      </c>
      <c r="H805" s="61" t="s">
        <v>7866</v>
      </c>
      <c r="J805" s="63" t="str">
        <f t="shared" si="100"/>
        <v>IC.EV.390318</v>
      </c>
      <c r="K805" s="61" t="s">
        <v>2379</v>
      </c>
      <c r="L805" s="167" t="str">
        <f t="shared" si="104"/>
        <v>Name of receiving RN:</v>
      </c>
      <c r="M805" s="168" t="str">
        <f t="shared" si="101"/>
        <v>PI.IC.EV.390318.01</v>
      </c>
      <c r="N805" s="168"/>
      <c r="O805" s="168" t="str">
        <f t="shared" si="102"/>
        <v>PH.IC.EV.390318.01</v>
      </c>
      <c r="Q805" s="168" t="str">
        <f t="shared" si="103"/>
        <v>CL.IC.EV.390318.01</v>
      </c>
    </row>
    <row r="806" spans="1:17" s="167" customFormat="1" ht="15" customHeight="1">
      <c r="A806" s="167" t="s">
        <v>3274</v>
      </c>
      <c r="C806" s="61" t="s">
        <v>6127</v>
      </c>
      <c r="E806" s="61" t="s">
        <v>12592</v>
      </c>
      <c r="F806" s="85" t="s">
        <v>2182</v>
      </c>
      <c r="G806" s="104" t="s">
        <v>2738</v>
      </c>
      <c r="H806" s="61" t="s">
        <v>3644</v>
      </c>
      <c r="J806" s="63" t="str">
        <f t="shared" si="100"/>
        <v>IC.EV.390319</v>
      </c>
      <c r="K806" s="61" t="s">
        <v>2379</v>
      </c>
      <c r="L806" s="167" t="str">
        <f t="shared" si="104"/>
        <v>Name of sending RN:</v>
      </c>
      <c r="M806" s="168" t="str">
        <f t="shared" si="101"/>
        <v>PI.IC.EV.390319.01</v>
      </c>
      <c r="N806" s="168"/>
      <c r="O806" s="168" t="str">
        <f t="shared" si="102"/>
        <v>PH.IC.EV.390319.01</v>
      </c>
      <c r="Q806" s="168" t="str">
        <f t="shared" si="103"/>
        <v>CL.IC.EV.390319.01</v>
      </c>
    </row>
    <row r="807" spans="1:17" s="167" customFormat="1" ht="15" customHeight="1">
      <c r="A807" s="167" t="s">
        <v>3274</v>
      </c>
      <c r="B807" s="167" t="s">
        <v>2739</v>
      </c>
      <c r="C807" s="61" t="s">
        <v>2887</v>
      </c>
      <c r="D807" s="167" t="s">
        <v>2613</v>
      </c>
      <c r="E807" s="61" t="s">
        <v>2379</v>
      </c>
      <c r="F807" s="85" t="s">
        <v>2614</v>
      </c>
      <c r="G807" s="104" t="s">
        <v>2615</v>
      </c>
      <c r="H807" s="61" t="s">
        <v>2379</v>
      </c>
      <c r="J807" s="63" t="str">
        <f t="shared" si="100"/>
        <v>IC.EV.400101</v>
      </c>
      <c r="K807" s="61" t="s">
        <v>2379</v>
      </c>
      <c r="L807" s="167" t="str">
        <f t="shared" si="104"/>
        <v>Verified transfusion order</v>
      </c>
      <c r="M807" s="168" t="str">
        <f t="shared" si="101"/>
        <v>PI.IC.EV.400101.01</v>
      </c>
      <c r="N807" s="168"/>
      <c r="O807" s="168" t="str">
        <f t="shared" si="102"/>
        <v>PH.IC.EV.400101.01</v>
      </c>
      <c r="Q807" s="168" t="str">
        <f t="shared" si="103"/>
        <v>CL.IC.EV.400101.01</v>
      </c>
    </row>
    <row r="808" spans="1:17" s="167" customFormat="1" ht="15" customHeight="1">
      <c r="A808" s="167" t="s">
        <v>3317</v>
      </c>
      <c r="C808" s="61" t="s">
        <v>2616</v>
      </c>
      <c r="E808" s="61" t="s">
        <v>2379</v>
      </c>
      <c r="F808" s="85" t="s">
        <v>2614</v>
      </c>
      <c r="G808" s="104" t="s">
        <v>2248</v>
      </c>
      <c r="H808" s="61" t="s">
        <v>4192</v>
      </c>
      <c r="J808" s="63" t="str">
        <f t="shared" si="100"/>
        <v>IC.EV.400102</v>
      </c>
      <c r="K808" s="61" t="s">
        <v>2379</v>
      </c>
      <c r="L808" s="167" t="str">
        <f t="shared" si="104"/>
        <v>Transfusion stopped:  reaction</v>
      </c>
      <c r="M808" s="168" t="str">
        <f t="shared" si="101"/>
        <v>PI.IC.EV.400102.01</v>
      </c>
      <c r="N808" s="168"/>
      <c r="O808" s="168" t="str">
        <f t="shared" si="102"/>
        <v>PH.IC.EV.400102.01</v>
      </c>
      <c r="Q808" s="168" t="str">
        <f t="shared" si="103"/>
        <v>CL.IC.EV.400102.01</v>
      </c>
    </row>
    <row r="809" spans="1:17" s="167" customFormat="1" ht="15" customHeight="1">
      <c r="A809" s="167" t="s">
        <v>3317</v>
      </c>
      <c r="C809" s="61" t="s">
        <v>2616</v>
      </c>
      <c r="E809" s="61" t="s">
        <v>2379</v>
      </c>
      <c r="F809" s="85" t="s">
        <v>2614</v>
      </c>
      <c r="G809" s="104" t="s">
        <v>2125</v>
      </c>
      <c r="H809" s="61" t="s">
        <v>3812</v>
      </c>
      <c r="J809" s="63" t="str">
        <f t="shared" si="100"/>
        <v>IC.EV.400103</v>
      </c>
      <c r="K809" s="61" t="s">
        <v>2379</v>
      </c>
      <c r="L809" s="167" t="str">
        <f t="shared" si="104"/>
        <v>Physician notified of transfusion reaction</v>
      </c>
      <c r="M809" s="168" t="str">
        <f t="shared" si="101"/>
        <v>PI.IC.EV.400103.01</v>
      </c>
      <c r="N809" s="168"/>
      <c r="O809" s="168" t="str">
        <f t="shared" si="102"/>
        <v>PH.IC.EV.400103.01</v>
      </c>
      <c r="Q809" s="168" t="str">
        <f t="shared" si="103"/>
        <v>CL.IC.EV.400103.01</v>
      </c>
    </row>
    <row r="810" spans="1:17" s="167" customFormat="1" ht="15" customHeight="1">
      <c r="A810" s="167" t="s">
        <v>3317</v>
      </c>
      <c r="C810" s="61" t="s">
        <v>2616</v>
      </c>
      <c r="E810" s="61" t="s">
        <v>2379</v>
      </c>
      <c r="F810" s="85" t="s">
        <v>2614</v>
      </c>
      <c r="G810" s="104" t="s">
        <v>2388</v>
      </c>
      <c r="H810" s="61" t="s">
        <v>6464</v>
      </c>
      <c r="J810" s="63" t="str">
        <f t="shared" si="100"/>
        <v>IC.EV.400104</v>
      </c>
      <c r="K810" s="61" t="s">
        <v>2379</v>
      </c>
      <c r="L810" s="167" t="str">
        <f t="shared" si="104"/>
        <v>Blood bank notified of transfusion reaction</v>
      </c>
      <c r="M810" s="168" t="str">
        <f t="shared" si="101"/>
        <v>PI.IC.EV.400104.01</v>
      </c>
      <c r="N810" s="168"/>
      <c r="O810" s="168" t="str">
        <f t="shared" si="102"/>
        <v>PH.IC.EV.400104.01</v>
      </c>
      <c r="Q810" s="168" t="str">
        <f t="shared" si="103"/>
        <v>CL.IC.EV.400104.01</v>
      </c>
    </row>
    <row r="811" spans="1:17" s="167" customFormat="1" ht="15" customHeight="1">
      <c r="A811" s="167" t="s">
        <v>3317</v>
      </c>
      <c r="C811" s="61" t="s">
        <v>2616</v>
      </c>
      <c r="E811" s="61" t="s">
        <v>2379</v>
      </c>
      <c r="F811" s="85" t="s">
        <v>2614</v>
      </c>
      <c r="G811" s="104" t="s">
        <v>2635</v>
      </c>
      <c r="H811" s="61" t="s">
        <v>6291</v>
      </c>
      <c r="J811" s="63" t="str">
        <f t="shared" si="100"/>
        <v>IC.EV.400105</v>
      </c>
      <c r="K811" s="61" t="s">
        <v>2379</v>
      </c>
      <c r="L811" s="167" t="str">
        <f t="shared" si="104"/>
        <v>Blood components/tubing returned to blood bank</v>
      </c>
      <c r="M811" s="168" t="str">
        <f t="shared" si="101"/>
        <v>PI.IC.EV.400105.01</v>
      </c>
      <c r="N811" s="168"/>
      <c r="O811" s="168" t="str">
        <f t="shared" si="102"/>
        <v>PH.IC.EV.400105.01</v>
      </c>
      <c r="Q811" s="168" t="str">
        <f t="shared" si="103"/>
        <v>CL.IC.EV.400105.01</v>
      </c>
    </row>
    <row r="812" spans="1:17" s="167" customFormat="1" ht="15" customHeight="1">
      <c r="A812" s="167" t="s">
        <v>3317</v>
      </c>
      <c r="C812" s="61" t="s">
        <v>2616</v>
      </c>
      <c r="E812" s="61" t="s">
        <v>2379</v>
      </c>
      <c r="F812" s="85" t="s">
        <v>2614</v>
      </c>
      <c r="G812" s="104" t="s">
        <v>2755</v>
      </c>
      <c r="H812" s="61" t="s">
        <v>6988</v>
      </c>
      <c r="J812" s="63" t="str">
        <f t="shared" si="100"/>
        <v>IC.EV.400106</v>
      </c>
      <c r="K812" s="61" t="s">
        <v>2379</v>
      </c>
      <c r="L812" s="167" t="str">
        <f t="shared" si="104"/>
        <v>Blood specimen sent to lab</v>
      </c>
      <c r="M812" s="168" t="str">
        <f t="shared" si="101"/>
        <v>PI.IC.EV.400106.01</v>
      </c>
      <c r="N812" s="168"/>
      <c r="O812" s="168" t="str">
        <f t="shared" si="102"/>
        <v>PH.IC.EV.400106.01</v>
      </c>
      <c r="Q812" s="168" t="str">
        <f t="shared" si="103"/>
        <v>CL.IC.EV.400106.01</v>
      </c>
    </row>
    <row r="813" spans="1:17" s="167" customFormat="1" ht="15" customHeight="1">
      <c r="A813" s="167" t="s">
        <v>3317</v>
      </c>
      <c r="C813" s="61" t="s">
        <v>2616</v>
      </c>
      <c r="E813" s="61" t="s">
        <v>2379</v>
      </c>
      <c r="F813" s="85" t="s">
        <v>2614</v>
      </c>
      <c r="G813" s="104" t="s">
        <v>2756</v>
      </c>
      <c r="H813" s="61" t="s">
        <v>6317</v>
      </c>
      <c r="J813" s="63" t="str">
        <f t="shared" si="100"/>
        <v>IC.EV.400107</v>
      </c>
      <c r="K813" s="61" t="s">
        <v>2379</v>
      </c>
      <c r="L813" s="167" t="str">
        <f t="shared" si="104"/>
        <v>Urine specimen sent to lab</v>
      </c>
      <c r="M813" s="168" t="str">
        <f t="shared" si="101"/>
        <v>PI.IC.EV.400107.01</v>
      </c>
      <c r="N813" s="168"/>
      <c r="O813" s="168" t="str">
        <f t="shared" si="102"/>
        <v>PH.IC.EV.400107.01</v>
      </c>
      <c r="Q813" s="168" t="str">
        <f t="shared" si="103"/>
        <v>CL.IC.EV.400107.01</v>
      </c>
    </row>
    <row r="814" spans="1:17" s="167" customFormat="1" ht="15" customHeight="1">
      <c r="A814" s="167" t="s">
        <v>3317</v>
      </c>
      <c r="C814" s="61" t="s">
        <v>2616</v>
      </c>
      <c r="D814" s="167" t="s">
        <v>2884</v>
      </c>
      <c r="E814" s="61" t="s">
        <v>4192</v>
      </c>
      <c r="F814" s="85" t="s">
        <v>2885</v>
      </c>
      <c r="G814" s="104" t="s">
        <v>2886</v>
      </c>
      <c r="H814" s="61" t="s">
        <v>2379</v>
      </c>
      <c r="J814" s="63" t="str">
        <f t="shared" si="100"/>
        <v>IC.EV.400201</v>
      </c>
      <c r="K814" s="61" t="s">
        <v>2379</v>
      </c>
      <c r="L814" s="167" t="str">
        <f t="shared" si="104"/>
        <v>Type and cross done</v>
      </c>
      <c r="M814" s="168" t="str">
        <f t="shared" si="101"/>
        <v>PI.IC.EV.400201.01</v>
      </c>
      <c r="N814" s="168"/>
      <c r="O814" s="168" t="str">
        <f t="shared" si="102"/>
        <v>PH.IC.EV.400201.01</v>
      </c>
      <c r="Q814" s="168" t="str">
        <f t="shared" si="103"/>
        <v>CL.IC.EV.400201.01</v>
      </c>
    </row>
    <row r="815" spans="1:17" s="167" customFormat="1" ht="15" customHeight="1">
      <c r="A815" s="167" t="s">
        <v>3109</v>
      </c>
      <c r="C815" s="61" t="s">
        <v>2887</v>
      </c>
      <c r="E815" s="61" t="s">
        <v>4192</v>
      </c>
      <c r="F815" s="85" t="s">
        <v>2885</v>
      </c>
      <c r="G815" s="104" t="s">
        <v>2888</v>
      </c>
      <c r="H815" s="61" t="s">
        <v>4192</v>
      </c>
      <c r="J815" s="63" t="str">
        <f t="shared" si="100"/>
        <v>IC.EV.400202</v>
      </c>
      <c r="K815" s="61" t="s">
        <v>2379</v>
      </c>
      <c r="L815" s="167" t="str">
        <f t="shared" si="104"/>
        <v>Type and screen done</v>
      </c>
      <c r="M815" s="168" t="str">
        <f t="shared" si="101"/>
        <v>PI.IC.EV.400202.01</v>
      </c>
      <c r="N815" s="168"/>
      <c r="O815" s="168" t="str">
        <f t="shared" si="102"/>
        <v>PH.IC.EV.400202.01</v>
      </c>
      <c r="Q815" s="168" t="str">
        <f t="shared" si="103"/>
        <v>CL.IC.EV.400202.01</v>
      </c>
    </row>
    <row r="816" spans="1:17" s="167" customFormat="1" ht="15" customHeight="1">
      <c r="A816" s="167" t="s">
        <v>3109</v>
      </c>
      <c r="C816" s="61" t="s">
        <v>2887</v>
      </c>
      <c r="E816" s="61" t="s">
        <v>4192</v>
      </c>
      <c r="F816" s="85" t="s">
        <v>2885</v>
      </c>
      <c r="G816" s="104" t="s">
        <v>3007</v>
      </c>
      <c r="H816" s="61" t="s">
        <v>3812</v>
      </c>
      <c r="J816" s="63" t="str">
        <f t="shared" si="100"/>
        <v>IC.EV.400203</v>
      </c>
      <c r="K816" s="61" t="s">
        <v>2379</v>
      </c>
      <c r="L816" s="167" t="str">
        <f t="shared" si="104"/>
        <v>Blood transfusion consent obtained/verified</v>
      </c>
      <c r="M816" s="168" t="str">
        <f t="shared" si="101"/>
        <v>PI.IC.EV.400203.01</v>
      </c>
      <c r="N816" s="168"/>
      <c r="O816" s="168" t="str">
        <f t="shared" si="102"/>
        <v>PH.IC.EV.400203.01</v>
      </c>
      <c r="Q816" s="168" t="str">
        <f t="shared" si="103"/>
        <v>CL.IC.EV.400203.01</v>
      </c>
    </row>
    <row r="817" spans="1:17" s="167" customFormat="1" ht="15" customHeight="1">
      <c r="A817" s="167" t="s">
        <v>3109</v>
      </c>
      <c r="C817" s="61" t="s">
        <v>2887</v>
      </c>
      <c r="E817" s="61" t="s">
        <v>4192</v>
      </c>
      <c r="F817" s="85" t="s">
        <v>2885</v>
      </c>
      <c r="G817" s="104" t="s">
        <v>2615</v>
      </c>
      <c r="H817" s="61" t="s">
        <v>6464</v>
      </c>
      <c r="J817" s="63" t="str">
        <f t="shared" si="100"/>
        <v>IC.EV.400204</v>
      </c>
      <c r="K817" s="61" t="s">
        <v>2379</v>
      </c>
      <c r="L817" s="167" t="str">
        <f t="shared" si="104"/>
        <v>Verified transfusion order</v>
      </c>
      <c r="M817" s="168" t="str">
        <f t="shared" si="101"/>
        <v>PI.IC.EV.400204.01</v>
      </c>
      <c r="N817" s="168"/>
      <c r="O817" s="168" t="str">
        <f t="shared" si="102"/>
        <v>PH.IC.EV.400204.01</v>
      </c>
      <c r="Q817" s="168" t="str">
        <f t="shared" si="103"/>
        <v>CL.IC.EV.400204.01</v>
      </c>
    </row>
    <row r="818" spans="1:17" s="167" customFormat="1" ht="15" customHeight="1">
      <c r="A818" s="167" t="s">
        <v>3109</v>
      </c>
      <c r="C818" s="61" t="s">
        <v>2887</v>
      </c>
      <c r="E818" s="61" t="s">
        <v>4192</v>
      </c>
      <c r="F818" s="85" t="s">
        <v>2885</v>
      </c>
      <c r="G818" s="104" t="s">
        <v>3008</v>
      </c>
      <c r="H818" s="61" t="s">
        <v>6291</v>
      </c>
      <c r="J818" s="63" t="str">
        <f t="shared" si="100"/>
        <v>IC.EV.400205</v>
      </c>
      <c r="K818" s="61" t="s">
        <v>2379</v>
      </c>
      <c r="L818" s="167" t="str">
        <f t="shared" si="104"/>
        <v>Verified unit number/type/expiration date</v>
      </c>
      <c r="M818" s="168" t="str">
        <f t="shared" si="101"/>
        <v>PI.IC.EV.400205.01</v>
      </c>
      <c r="N818" s="168"/>
      <c r="O818" s="168" t="str">
        <f t="shared" si="102"/>
        <v>PH.IC.EV.400205.01</v>
      </c>
      <c r="Q818" s="168" t="str">
        <f t="shared" si="103"/>
        <v>CL.IC.EV.400205.01</v>
      </c>
    </row>
    <row r="819" spans="1:17" s="167" customFormat="1" ht="15" customHeight="1">
      <c r="A819" s="167" t="s">
        <v>3109</v>
      </c>
      <c r="C819" s="61" t="s">
        <v>2887</v>
      </c>
      <c r="E819" s="61" t="s">
        <v>4192</v>
      </c>
      <c r="F819" s="85" t="s">
        <v>2885</v>
      </c>
      <c r="G819" s="104" t="s">
        <v>3009</v>
      </c>
      <c r="H819" s="61" t="s">
        <v>6988</v>
      </c>
      <c r="J819" s="63" t="str">
        <f t="shared" si="100"/>
        <v>IC.EV.400206</v>
      </c>
      <c r="K819" s="61" t="s">
        <v>2379</v>
      </c>
      <c r="L819" s="167" t="str">
        <f t="shared" si="104"/>
        <v>Premedicated for transfusion</v>
      </c>
      <c r="M819" s="168" t="str">
        <f t="shared" si="101"/>
        <v>PI.IC.EV.400206.01</v>
      </c>
      <c r="N819" s="168"/>
      <c r="O819" s="168" t="str">
        <f t="shared" si="102"/>
        <v>PH.IC.EV.400206.01</v>
      </c>
      <c r="Q819" s="168" t="str">
        <f t="shared" si="103"/>
        <v>CL.IC.EV.400206.01</v>
      </c>
    </row>
    <row r="820" spans="1:17" s="167" customFormat="1" ht="15" customHeight="1">
      <c r="A820" s="167" t="s">
        <v>3109</v>
      </c>
      <c r="C820" s="61" t="s">
        <v>2887</v>
      </c>
      <c r="D820" s="167" t="s">
        <v>2893</v>
      </c>
      <c r="E820" s="61" t="s">
        <v>6464</v>
      </c>
      <c r="F820" s="85" t="s">
        <v>2885</v>
      </c>
      <c r="G820" s="104" t="s">
        <v>2894</v>
      </c>
      <c r="H820" s="61" t="s">
        <v>2379</v>
      </c>
      <c r="J820" s="63" t="str">
        <f t="shared" si="100"/>
        <v>IC.EV.400401</v>
      </c>
      <c r="K820" s="61" t="s">
        <v>2379</v>
      </c>
      <c r="L820" s="167" t="str">
        <f t="shared" si="104"/>
        <v>Transfusion started</v>
      </c>
      <c r="M820" s="168" t="str">
        <f t="shared" si="101"/>
        <v>PI.IC.EV.400401.01</v>
      </c>
      <c r="N820" s="168"/>
      <c r="O820" s="168" t="str">
        <f t="shared" si="102"/>
        <v>PH.IC.EV.400401.01</v>
      </c>
      <c r="Q820" s="168" t="str">
        <f t="shared" si="103"/>
        <v>CL.IC.EV.400401.01</v>
      </c>
    </row>
    <row r="821" spans="1:17" s="167" customFormat="1" ht="15" customHeight="1">
      <c r="A821" s="167" t="s">
        <v>3109</v>
      </c>
      <c r="C821" s="61" t="s">
        <v>2887</v>
      </c>
      <c r="E821" s="61" t="s">
        <v>6464</v>
      </c>
      <c r="F821" s="85" t="s">
        <v>2885</v>
      </c>
      <c r="G821" s="104" t="s">
        <v>2895</v>
      </c>
      <c r="H821" s="61" t="s">
        <v>4192</v>
      </c>
      <c r="J821" s="63" t="str">
        <f t="shared" si="100"/>
        <v>IC.EV.400402</v>
      </c>
      <c r="K821" s="61" t="s">
        <v>2379</v>
      </c>
      <c r="L821" s="167" t="str">
        <f t="shared" si="104"/>
        <v>FFP given, number of units:</v>
      </c>
      <c r="M821" s="168" t="str">
        <f t="shared" si="101"/>
        <v>PI.IC.EV.400402.01</v>
      </c>
      <c r="N821" s="168"/>
      <c r="O821" s="168" t="str">
        <f t="shared" si="102"/>
        <v>PH.IC.EV.400402.01</v>
      </c>
      <c r="Q821" s="168" t="str">
        <f t="shared" si="103"/>
        <v>CL.IC.EV.400402.01</v>
      </c>
    </row>
    <row r="822" spans="1:17" s="167" customFormat="1" ht="15" customHeight="1">
      <c r="A822" s="167" t="s">
        <v>3109</v>
      </c>
      <c r="C822" s="61" t="s">
        <v>2887</v>
      </c>
      <c r="E822" s="61" t="s">
        <v>6464</v>
      </c>
      <c r="F822" s="85" t="s">
        <v>2885</v>
      </c>
      <c r="G822" s="104" t="s">
        <v>2896</v>
      </c>
      <c r="H822" s="61" t="s">
        <v>3812</v>
      </c>
      <c r="J822" s="63" t="str">
        <f t="shared" si="100"/>
        <v>IC.EV.400403</v>
      </c>
      <c r="K822" s="61" t="s">
        <v>2379</v>
      </c>
      <c r="L822" s="167" t="str">
        <f t="shared" si="104"/>
        <v>RBC's given: number of units</v>
      </c>
      <c r="M822" s="168" t="str">
        <f t="shared" si="101"/>
        <v>PI.IC.EV.400403.01</v>
      </c>
      <c r="N822" s="168"/>
      <c r="O822" s="168" t="str">
        <f t="shared" si="102"/>
        <v>PH.IC.EV.400403.01</v>
      </c>
      <c r="Q822" s="168" t="str">
        <f t="shared" si="103"/>
        <v>CL.IC.EV.400403.01</v>
      </c>
    </row>
    <row r="823" spans="1:17" s="167" customFormat="1" ht="15" customHeight="1">
      <c r="A823" s="167" t="s">
        <v>3109</v>
      </c>
      <c r="C823" s="61" t="s">
        <v>2887</v>
      </c>
      <c r="E823" s="61" t="s">
        <v>6464</v>
      </c>
      <c r="F823" s="85" t="s">
        <v>2885</v>
      </c>
      <c r="G823" s="104" t="s">
        <v>2900</v>
      </c>
      <c r="H823" s="61" t="s">
        <v>6464</v>
      </c>
      <c r="J823" s="63" t="str">
        <f t="shared" si="100"/>
        <v>IC.EV.400404</v>
      </c>
      <c r="K823" s="61" t="s">
        <v>2379</v>
      </c>
      <c r="L823" s="167" t="str">
        <f t="shared" si="104"/>
        <v>Platelets given: number of units</v>
      </c>
      <c r="M823" s="168" t="str">
        <f t="shared" si="101"/>
        <v>PI.IC.EV.400404.01</v>
      </c>
      <c r="N823" s="168"/>
      <c r="O823" s="168" t="str">
        <f t="shared" si="102"/>
        <v>PH.IC.EV.400404.01</v>
      </c>
      <c r="Q823" s="168" t="str">
        <f t="shared" si="103"/>
        <v>CL.IC.EV.400404.01</v>
      </c>
    </row>
    <row r="824" spans="1:17" s="167" customFormat="1" ht="15" customHeight="1">
      <c r="A824" s="167" t="s">
        <v>3109</v>
      </c>
      <c r="C824" s="61" t="s">
        <v>2887</v>
      </c>
      <c r="E824" s="61" t="s">
        <v>6464</v>
      </c>
      <c r="F824" s="85" t="s">
        <v>2885</v>
      </c>
      <c r="G824" s="104" t="s">
        <v>2901</v>
      </c>
      <c r="H824" s="61" t="s">
        <v>6291</v>
      </c>
      <c r="J824" s="63" t="str">
        <f t="shared" si="100"/>
        <v>IC.EV.400405</v>
      </c>
      <c r="K824" s="61" t="s">
        <v>2379</v>
      </c>
      <c r="L824" s="167" t="str">
        <f t="shared" si="104"/>
        <v>Transfusion completed</v>
      </c>
      <c r="M824" s="168" t="str">
        <f t="shared" si="101"/>
        <v>PI.IC.EV.400405.01</v>
      </c>
      <c r="N824" s="168"/>
      <c r="O824" s="168" t="str">
        <f t="shared" si="102"/>
        <v>PH.IC.EV.400405.01</v>
      </c>
      <c r="Q824" s="168" t="str">
        <f t="shared" si="103"/>
        <v>CL.IC.EV.400405.01</v>
      </c>
    </row>
    <row r="825" spans="1:17" s="167" customFormat="1" ht="15" customHeight="1">
      <c r="A825" s="167" t="s">
        <v>3109</v>
      </c>
      <c r="C825" s="61" t="s">
        <v>2887</v>
      </c>
      <c r="D825" s="167" t="s">
        <v>2902</v>
      </c>
      <c r="E825" s="61" t="s">
        <v>6291</v>
      </c>
      <c r="F825" s="85" t="s">
        <v>2885</v>
      </c>
      <c r="G825" s="104" t="s">
        <v>2248</v>
      </c>
      <c r="H825" s="61" t="s">
        <v>2379</v>
      </c>
      <c r="J825" s="63" t="str">
        <f t="shared" si="100"/>
        <v>IC.EV.400501</v>
      </c>
      <c r="K825" s="61" t="s">
        <v>12175</v>
      </c>
      <c r="L825" s="167" t="str">
        <f t="shared" si="104"/>
        <v>Transfusion stopped:  reaction</v>
      </c>
      <c r="M825" s="168" t="str">
        <f t="shared" si="101"/>
        <v>PI.IC.EV.400501.01</v>
      </c>
      <c r="N825" s="168"/>
      <c r="O825" s="168" t="str">
        <f t="shared" si="102"/>
        <v>PH.IC.EV.400501.01</v>
      </c>
      <c r="Q825" s="168" t="str">
        <f t="shared" si="103"/>
        <v>CL.IC.EV.400501.01</v>
      </c>
    </row>
    <row r="826" spans="1:17" s="167" customFormat="1" ht="15" customHeight="1">
      <c r="A826" s="167" t="s">
        <v>3452</v>
      </c>
      <c r="C826" s="61" t="s">
        <v>2887</v>
      </c>
      <c r="E826" s="61" t="s">
        <v>6291</v>
      </c>
      <c r="F826" s="85" t="s">
        <v>2885</v>
      </c>
      <c r="G826" s="104" t="s">
        <v>2125</v>
      </c>
      <c r="H826" s="61" t="s">
        <v>12430</v>
      </c>
      <c r="J826" s="63" t="str">
        <f t="shared" si="100"/>
        <v>IC.EV.400502</v>
      </c>
      <c r="K826" s="61" t="s">
        <v>12175</v>
      </c>
      <c r="L826" s="167" t="str">
        <f t="shared" si="104"/>
        <v>Physician notified of transfusion reaction</v>
      </c>
      <c r="M826" s="168" t="str">
        <f t="shared" si="101"/>
        <v>PI.IC.EV.400502.01</v>
      </c>
      <c r="N826" s="168"/>
      <c r="O826" s="168" t="str">
        <f t="shared" si="102"/>
        <v>PH.IC.EV.400502.01</v>
      </c>
      <c r="Q826" s="168" t="str">
        <f t="shared" si="103"/>
        <v>CL.IC.EV.400502.01</v>
      </c>
    </row>
    <row r="827" spans="1:17" s="167" customFormat="1" ht="15" customHeight="1">
      <c r="A827" s="167" t="s">
        <v>3452</v>
      </c>
      <c r="C827" s="61" t="s">
        <v>2887</v>
      </c>
      <c r="E827" s="61" t="s">
        <v>6291</v>
      </c>
      <c r="F827" s="85" t="s">
        <v>2885</v>
      </c>
      <c r="G827" s="104" t="s">
        <v>2388</v>
      </c>
      <c r="H827" s="61" t="s">
        <v>12185</v>
      </c>
      <c r="J827" s="63" t="str">
        <f t="shared" si="100"/>
        <v>IC.EV.400503</v>
      </c>
      <c r="K827" s="61" t="s">
        <v>12175</v>
      </c>
      <c r="L827" s="167" t="str">
        <f t="shared" si="104"/>
        <v>Blood bank notified of transfusion reaction</v>
      </c>
      <c r="M827" s="168" t="str">
        <f t="shared" si="101"/>
        <v>PI.IC.EV.400503.01</v>
      </c>
      <c r="N827" s="168"/>
      <c r="O827" s="168" t="str">
        <f t="shared" si="102"/>
        <v>PH.IC.EV.400503.01</v>
      </c>
      <c r="Q827" s="168" t="str">
        <f t="shared" si="103"/>
        <v>CL.IC.EV.400503.01</v>
      </c>
    </row>
    <row r="828" spans="1:17" s="167" customFormat="1" ht="15" customHeight="1">
      <c r="A828" s="167" t="s">
        <v>3452</v>
      </c>
      <c r="C828" s="61" t="s">
        <v>2887</v>
      </c>
      <c r="E828" s="61" t="s">
        <v>6291</v>
      </c>
      <c r="F828" s="85" t="s">
        <v>2885</v>
      </c>
      <c r="G828" s="104" t="s">
        <v>2635</v>
      </c>
      <c r="H828" s="61" t="s">
        <v>6464</v>
      </c>
      <c r="J828" s="63" t="str">
        <f t="shared" si="100"/>
        <v>IC.EV.400504</v>
      </c>
      <c r="K828" s="61" t="s">
        <v>12175</v>
      </c>
      <c r="L828" s="167" t="str">
        <f t="shared" si="104"/>
        <v>Blood components/tubing returned to blood bank</v>
      </c>
      <c r="M828" s="168" t="str">
        <f t="shared" si="101"/>
        <v>PI.IC.EV.400504.01</v>
      </c>
      <c r="N828" s="168"/>
      <c r="O828" s="168" t="str">
        <f t="shared" si="102"/>
        <v>PH.IC.EV.400504.01</v>
      </c>
      <c r="Q828" s="168" t="str">
        <f t="shared" si="103"/>
        <v>CL.IC.EV.400504.01</v>
      </c>
    </row>
    <row r="829" spans="1:17" s="167" customFormat="1" ht="15" customHeight="1">
      <c r="A829" s="167" t="s">
        <v>3452</v>
      </c>
      <c r="C829" s="61" t="s">
        <v>2887</v>
      </c>
      <c r="E829" s="61" t="s">
        <v>6291</v>
      </c>
      <c r="F829" s="85" t="s">
        <v>2885</v>
      </c>
      <c r="G829" s="104" t="s">
        <v>2755</v>
      </c>
      <c r="H829" s="61" t="s">
        <v>6291</v>
      </c>
      <c r="J829" s="63" t="str">
        <f t="shared" si="100"/>
        <v>IC.EV.400505</v>
      </c>
      <c r="K829" s="61" t="s">
        <v>12175</v>
      </c>
      <c r="L829" s="167" t="str">
        <f t="shared" si="104"/>
        <v>Blood specimen sent to lab</v>
      </c>
      <c r="M829" s="168" t="str">
        <f t="shared" si="101"/>
        <v>PI.IC.EV.400505.01</v>
      </c>
      <c r="N829" s="168"/>
      <c r="O829" s="168" t="str">
        <f t="shared" si="102"/>
        <v>PH.IC.EV.400505.01</v>
      </c>
      <c r="Q829" s="168" t="str">
        <f t="shared" si="103"/>
        <v>CL.IC.EV.400505.01</v>
      </c>
    </row>
    <row r="830" spans="1:17" s="167" customFormat="1" ht="15" customHeight="1">
      <c r="A830" s="167" t="s">
        <v>3452</v>
      </c>
      <c r="C830" s="61" t="s">
        <v>2887</v>
      </c>
      <c r="E830" s="61" t="s">
        <v>6291</v>
      </c>
      <c r="F830" s="85" t="s">
        <v>2885</v>
      </c>
      <c r="G830" s="104" t="s">
        <v>2756</v>
      </c>
      <c r="H830" s="61" t="s">
        <v>6988</v>
      </c>
      <c r="J830" s="63" t="str">
        <f t="shared" si="100"/>
        <v>IC.EV.400506</v>
      </c>
      <c r="K830" s="61" t="s">
        <v>12175</v>
      </c>
      <c r="L830" s="167" t="str">
        <f t="shared" si="104"/>
        <v>Urine specimen sent to lab</v>
      </c>
      <c r="M830" s="168" t="str">
        <f t="shared" si="101"/>
        <v>PI.IC.EV.400506.01</v>
      </c>
      <c r="N830" s="168"/>
      <c r="O830" s="168" t="str">
        <f t="shared" si="102"/>
        <v>PH.IC.EV.400506.01</v>
      </c>
      <c r="Q830" s="168" t="str">
        <f t="shared" si="103"/>
        <v>CL.IC.EV.400506.01</v>
      </c>
    </row>
    <row r="831" spans="1:17" s="167" customFormat="1" ht="15" customHeight="1">
      <c r="A831" s="167" t="s">
        <v>3452</v>
      </c>
      <c r="C831" s="61" t="s">
        <v>2887</v>
      </c>
      <c r="E831" s="61" t="s">
        <v>6291</v>
      </c>
      <c r="F831" s="85" t="s">
        <v>2885</v>
      </c>
      <c r="G831" s="104" t="s">
        <v>2903</v>
      </c>
      <c r="H831" s="61" t="s">
        <v>6317</v>
      </c>
      <c r="J831" s="63" t="str">
        <f t="shared" ref="J831:J892" si="105">CONCATENATE("IC.EV.",C831,E831,H831)</f>
        <v>IC.EV.400507</v>
      </c>
      <c r="K831" s="61" t="s">
        <v>12175</v>
      </c>
      <c r="L831" s="167" t="str">
        <f t="shared" si="104"/>
        <v>Vital signs monitored</v>
      </c>
      <c r="M831" s="168" t="str">
        <f t="shared" ref="M831:M892" si="106">CONCATENATE("PI.",J831,".",K831)</f>
        <v>PI.IC.EV.400507.01</v>
      </c>
      <c r="N831" s="168"/>
      <c r="O831" s="168" t="str">
        <f t="shared" ref="O831:O892" si="107">CONCATENATE("PH.",J831,".",K831)</f>
        <v>PH.IC.EV.400507.01</v>
      </c>
      <c r="Q831" s="168" t="str">
        <f t="shared" ref="Q831:Q892" si="108">CONCATENATE("CL.",J831,".",K831)</f>
        <v>CL.IC.EV.400507.01</v>
      </c>
    </row>
    <row r="832" spans="1:17" s="167" customFormat="1" ht="15" customHeight="1">
      <c r="A832" s="167" t="s">
        <v>3452</v>
      </c>
      <c r="B832" s="167" t="s">
        <v>2904</v>
      </c>
      <c r="C832" s="61" t="s">
        <v>7019</v>
      </c>
      <c r="D832" s="167" t="s">
        <v>2905</v>
      </c>
      <c r="E832" s="61" t="s">
        <v>12175</v>
      </c>
      <c r="F832" s="85" t="s">
        <v>2781</v>
      </c>
      <c r="G832" s="104" t="s">
        <v>2782</v>
      </c>
      <c r="H832" s="61" t="s">
        <v>12175</v>
      </c>
      <c r="J832" s="63" t="str">
        <f t="shared" si="105"/>
        <v>IC.EV.410101</v>
      </c>
      <c r="K832" s="61" t="s">
        <v>12175</v>
      </c>
      <c r="L832" s="167" t="str">
        <f t="shared" si="104"/>
        <v>Return from OR</v>
      </c>
      <c r="M832" s="168" t="str">
        <f t="shared" si="106"/>
        <v>PI.IC.EV.410101.01</v>
      </c>
      <c r="N832" s="168"/>
      <c r="O832" s="168" t="str">
        <f t="shared" si="107"/>
        <v>PH.IC.EV.410101.01</v>
      </c>
      <c r="Q832" s="168" t="str">
        <f t="shared" si="108"/>
        <v>CL.IC.EV.410101.01</v>
      </c>
    </row>
    <row r="833" spans="1:19" s="167" customFormat="1" ht="15" customHeight="1">
      <c r="A833" s="167" t="s">
        <v>3452</v>
      </c>
      <c r="C833" s="61" t="s">
        <v>7019</v>
      </c>
      <c r="E833" s="61" t="s">
        <v>12175</v>
      </c>
      <c r="F833" s="85" t="s">
        <v>2781</v>
      </c>
      <c r="G833" s="104" t="s">
        <v>2659</v>
      </c>
      <c r="H833" s="61" t="s">
        <v>12430</v>
      </c>
      <c r="J833" s="63" t="str">
        <f t="shared" si="105"/>
        <v>IC.EV.410102</v>
      </c>
      <c r="K833" s="61" t="s">
        <v>12175</v>
      </c>
      <c r="L833" s="167" t="str">
        <f t="shared" si="104"/>
        <v>Out of hospital</v>
      </c>
      <c r="M833" s="168" t="str">
        <f t="shared" si="106"/>
        <v>PI.IC.EV.410102.01</v>
      </c>
      <c r="N833" s="168"/>
      <c r="O833" s="168" t="str">
        <f t="shared" si="107"/>
        <v>PH.IC.EV.410102.01</v>
      </c>
      <c r="Q833" s="168" t="str">
        <f t="shared" si="108"/>
        <v>CL.IC.EV.410102.01</v>
      </c>
    </row>
    <row r="834" spans="1:19" s="167" customFormat="1" ht="15" customHeight="1">
      <c r="A834" s="167" t="s">
        <v>3452</v>
      </c>
      <c r="C834" s="61" t="s">
        <v>7019</v>
      </c>
      <c r="E834" s="61" t="s">
        <v>12175</v>
      </c>
      <c r="F834" s="85" t="s">
        <v>2781</v>
      </c>
      <c r="G834" s="104" t="s">
        <v>2779</v>
      </c>
      <c r="H834" s="61" t="s">
        <v>12185</v>
      </c>
      <c r="J834" s="63" t="str">
        <f t="shared" si="105"/>
        <v>IC.EV.410103</v>
      </c>
      <c r="K834" s="61" t="s">
        <v>12175</v>
      </c>
      <c r="L834" s="167" t="str">
        <f t="shared" si="104"/>
        <v>Monitors reconnected</v>
      </c>
      <c r="M834" s="168" t="str">
        <f t="shared" si="106"/>
        <v>PI.IC.EV.410103.01</v>
      </c>
      <c r="N834" s="168"/>
      <c r="O834" s="168" t="str">
        <f t="shared" si="107"/>
        <v>PH.IC.EV.410103.01</v>
      </c>
      <c r="Q834" s="168" t="str">
        <f t="shared" si="108"/>
        <v>CL.IC.EV.410103.01</v>
      </c>
    </row>
    <row r="835" spans="1:19" s="167" customFormat="1" ht="15" customHeight="1">
      <c r="A835" s="167" t="s">
        <v>3452</v>
      </c>
      <c r="C835" s="61" t="s">
        <v>7019</v>
      </c>
      <c r="E835" s="61" t="s">
        <v>12175</v>
      </c>
      <c r="F835" s="85" t="s">
        <v>2781</v>
      </c>
      <c r="G835" s="104" t="s">
        <v>3480</v>
      </c>
      <c r="H835" s="61" t="s">
        <v>6464</v>
      </c>
      <c r="J835" s="63" t="str">
        <f t="shared" si="105"/>
        <v>IC.EV.410104</v>
      </c>
      <c r="K835" s="61" t="s">
        <v>12430</v>
      </c>
      <c r="L835" s="167" t="str">
        <f t="shared" si="104"/>
        <v>Provider notified:</v>
      </c>
      <c r="M835" s="168" t="str">
        <f t="shared" si="106"/>
        <v>PI.IC.EV.410104.02</v>
      </c>
      <c r="N835" s="168"/>
      <c r="O835" s="168" t="str">
        <f t="shared" si="107"/>
        <v>PH.IC.EV.410104.02</v>
      </c>
      <c r="Q835" s="168" t="str">
        <f t="shared" si="108"/>
        <v>CL.IC.EV.410104.02</v>
      </c>
      <c r="R835" s="167" t="s">
        <v>12465</v>
      </c>
      <c r="S835" s="167">
        <v>169</v>
      </c>
    </row>
    <row r="836" spans="1:19" s="167" customFormat="1" ht="15" customHeight="1">
      <c r="A836" s="167" t="s">
        <v>3452</v>
      </c>
      <c r="C836" s="61" t="s">
        <v>7019</v>
      </c>
      <c r="E836" s="61" t="s">
        <v>12175</v>
      </c>
      <c r="F836" s="85" t="s">
        <v>2781</v>
      </c>
      <c r="G836" s="104" t="s">
        <v>2780</v>
      </c>
      <c r="H836" s="61" t="s">
        <v>6291</v>
      </c>
      <c r="J836" s="63" t="str">
        <f t="shared" si="105"/>
        <v>IC.EV.410105</v>
      </c>
      <c r="K836" s="61" t="s">
        <v>12175</v>
      </c>
      <c r="L836" s="167" t="str">
        <f t="shared" si="104"/>
        <v>Transport box with patient</v>
      </c>
      <c r="M836" s="168" t="str">
        <f t="shared" si="106"/>
        <v>PI.IC.EV.410105.01</v>
      </c>
      <c r="N836" s="168"/>
      <c r="O836" s="168" t="str">
        <f t="shared" si="107"/>
        <v>PH.IC.EV.410105.01</v>
      </c>
      <c r="Q836" s="168" t="str">
        <f t="shared" si="108"/>
        <v>CL.IC.EV.410105.01</v>
      </c>
    </row>
    <row r="837" spans="1:19" s="167" customFormat="1" ht="15" customHeight="1">
      <c r="A837" s="167" t="s">
        <v>3452</v>
      </c>
      <c r="C837" s="61" t="s">
        <v>7019</v>
      </c>
      <c r="E837" s="61" t="s">
        <v>12175</v>
      </c>
      <c r="F837" s="85" t="s">
        <v>2781</v>
      </c>
      <c r="G837" s="104" t="s">
        <v>2662</v>
      </c>
      <c r="H837" s="61" t="s">
        <v>6988</v>
      </c>
      <c r="J837" s="63" t="str">
        <f t="shared" si="105"/>
        <v>IC.EV.410106</v>
      </c>
      <c r="K837" s="61" t="s">
        <v>12175</v>
      </c>
      <c r="L837" s="167" t="str">
        <f t="shared" si="104"/>
        <v>Transport to:</v>
      </c>
      <c r="M837" s="168" t="str">
        <f t="shared" si="106"/>
        <v>PI.IC.EV.410106.01</v>
      </c>
      <c r="N837" s="168"/>
      <c r="O837" s="168" t="str">
        <f t="shared" si="107"/>
        <v>PH.IC.EV.410106.01</v>
      </c>
      <c r="Q837" s="168" t="str">
        <f t="shared" si="108"/>
        <v>CL.IC.EV.410106.01</v>
      </c>
    </row>
    <row r="838" spans="1:19" s="167" customFormat="1" ht="15" customHeight="1">
      <c r="A838" s="167" t="s">
        <v>3452</v>
      </c>
      <c r="C838" s="61" t="s">
        <v>7019</v>
      </c>
      <c r="E838" s="61" t="s">
        <v>12175</v>
      </c>
      <c r="F838" s="85" t="s">
        <v>2781</v>
      </c>
      <c r="G838" s="104" t="s">
        <v>2663</v>
      </c>
      <c r="H838" s="61" t="s">
        <v>6317</v>
      </c>
      <c r="J838" s="63" t="str">
        <f t="shared" si="105"/>
        <v>IC.EV.410107</v>
      </c>
      <c r="K838" s="61" t="s">
        <v>12175</v>
      </c>
      <c r="L838" s="167" t="str">
        <f t="shared" si="104"/>
        <v>Ventilator transport ended</v>
      </c>
      <c r="M838" s="168" t="str">
        <f t="shared" si="106"/>
        <v>PI.IC.EV.410107.01</v>
      </c>
      <c r="N838" s="168"/>
      <c r="O838" s="168" t="str">
        <f t="shared" si="107"/>
        <v>PH.IC.EV.410107.01</v>
      </c>
      <c r="Q838" s="168" t="str">
        <f t="shared" si="108"/>
        <v>CL.IC.EV.410107.01</v>
      </c>
    </row>
    <row r="839" spans="1:19" s="167" customFormat="1" ht="15" customHeight="1">
      <c r="A839" s="167" t="s">
        <v>3452</v>
      </c>
      <c r="C839" s="61" t="s">
        <v>7019</v>
      </c>
      <c r="E839" s="61" t="s">
        <v>12175</v>
      </c>
      <c r="F839" s="85" t="s">
        <v>2781</v>
      </c>
      <c r="G839" s="104" t="s">
        <v>2664</v>
      </c>
      <c r="H839" s="61" t="s">
        <v>3574</v>
      </c>
      <c r="J839" s="63" t="str">
        <f t="shared" si="105"/>
        <v>IC.EV.410108</v>
      </c>
      <c r="K839" s="61" t="s">
        <v>12175</v>
      </c>
      <c r="L839" s="108" t="s">
        <v>14212</v>
      </c>
      <c r="M839" s="168" t="str">
        <f t="shared" si="106"/>
        <v>PI.IC.EV.410108.01</v>
      </c>
      <c r="N839" s="168"/>
      <c r="O839" s="168" t="str">
        <f t="shared" si="107"/>
        <v>PH.IC.EV.410108.01</v>
      </c>
      <c r="Q839" s="168" t="str">
        <f t="shared" si="108"/>
        <v>CL.IC.EV.410108.01</v>
      </c>
    </row>
    <row r="840" spans="1:19" s="167" customFormat="1" ht="15" customHeight="1">
      <c r="A840" s="167" t="s">
        <v>3452</v>
      </c>
      <c r="C840" s="61" t="s">
        <v>7019</v>
      </c>
      <c r="E840" s="61" t="s">
        <v>12175</v>
      </c>
      <c r="F840" s="85" t="s">
        <v>2781</v>
      </c>
      <c r="G840" s="104" t="s">
        <v>2665</v>
      </c>
      <c r="H840" s="61" t="s">
        <v>3690</v>
      </c>
      <c r="J840" s="63" t="str">
        <f t="shared" si="105"/>
        <v>IC.EV.410109</v>
      </c>
      <c r="K840" s="61" t="s">
        <v>12175</v>
      </c>
      <c r="L840" s="167" t="str">
        <f t="shared" si="104"/>
        <v>Vital signs stable throughout procedure</v>
      </c>
      <c r="M840" s="168" t="str">
        <f t="shared" si="106"/>
        <v>PI.IC.EV.410109.01</v>
      </c>
      <c r="N840" s="168"/>
      <c r="O840" s="168" t="str">
        <f t="shared" si="107"/>
        <v>PH.IC.EV.410109.01</v>
      </c>
      <c r="Q840" s="168" t="str">
        <f t="shared" si="108"/>
        <v>CL.IC.EV.410109.01</v>
      </c>
    </row>
    <row r="841" spans="1:19" s="167" customFormat="1" ht="15" customHeight="1">
      <c r="A841" s="167" t="s">
        <v>3452</v>
      </c>
      <c r="B841" s="167" t="s">
        <v>2666</v>
      </c>
      <c r="C841" s="61" t="s">
        <v>7022</v>
      </c>
      <c r="D841" s="167" t="s">
        <v>2667</v>
      </c>
      <c r="E841" s="61" t="s">
        <v>12175</v>
      </c>
      <c r="F841" s="85" t="s">
        <v>2668</v>
      </c>
      <c r="G841" s="104" t="s">
        <v>2669</v>
      </c>
      <c r="H841" s="61" t="s">
        <v>12175</v>
      </c>
      <c r="J841" s="63" t="str">
        <f t="shared" si="105"/>
        <v>IC.EV.420101</v>
      </c>
      <c r="K841" s="61" t="s">
        <v>12175</v>
      </c>
      <c r="L841" s="167" t="str">
        <f t="shared" si="104"/>
        <v>Patient ID verified with entire team</v>
      </c>
      <c r="M841" s="168" t="str">
        <f t="shared" si="106"/>
        <v>PI.IC.EV.420101.01</v>
      </c>
      <c r="N841" s="168"/>
      <c r="O841" s="168" t="str">
        <f t="shared" si="107"/>
        <v>PH.IC.EV.420101.01</v>
      </c>
      <c r="Q841" s="168" t="str">
        <f t="shared" si="108"/>
        <v>CL.IC.EV.420101.01</v>
      </c>
    </row>
    <row r="842" spans="1:19" s="167" customFormat="1" ht="15" customHeight="1">
      <c r="A842" s="167" t="s">
        <v>3452</v>
      </c>
      <c r="C842" s="61" t="s">
        <v>7022</v>
      </c>
      <c r="E842" s="61" t="s">
        <v>12175</v>
      </c>
      <c r="F842" s="85" t="s">
        <v>2668</v>
      </c>
      <c r="G842" s="104" t="s">
        <v>2541</v>
      </c>
      <c r="H842" s="61" t="s">
        <v>12430</v>
      </c>
      <c r="J842" s="63" t="str">
        <f t="shared" si="105"/>
        <v>IC.EV.420102</v>
      </c>
      <c r="K842" s="61" t="s">
        <v>12175</v>
      </c>
      <c r="L842" s="167" t="str">
        <f t="shared" si="104"/>
        <v>Correct side &amp; site verified as applicable to procedure</v>
      </c>
      <c r="M842" s="168" t="str">
        <f t="shared" si="106"/>
        <v>PI.IC.EV.420102.01</v>
      </c>
      <c r="N842" s="168"/>
      <c r="O842" s="168" t="str">
        <f t="shared" si="107"/>
        <v>PH.IC.EV.420102.01</v>
      </c>
      <c r="Q842" s="168" t="str">
        <f t="shared" si="108"/>
        <v>CL.IC.EV.420102.01</v>
      </c>
    </row>
    <row r="843" spans="1:19" s="167" customFormat="1" ht="15" customHeight="1">
      <c r="A843" s="167" t="s">
        <v>3452</v>
      </c>
      <c r="C843" s="61" t="s">
        <v>7022</v>
      </c>
      <c r="E843" s="61" t="s">
        <v>12175</v>
      </c>
      <c r="F843" s="85" t="s">
        <v>2668</v>
      </c>
      <c r="G843" s="104" t="s">
        <v>2671</v>
      </c>
      <c r="H843" s="61" t="s">
        <v>12185</v>
      </c>
      <c r="J843" s="63" t="str">
        <f t="shared" si="105"/>
        <v>IC.EV.420103</v>
      </c>
      <c r="K843" s="61" t="s">
        <v>12175</v>
      </c>
      <c r="L843" s="167" t="str">
        <f t="shared" si="104"/>
        <v>Procedure to be done verified with entire team</v>
      </c>
      <c r="M843" s="168" t="str">
        <f t="shared" si="106"/>
        <v>PI.IC.EV.420103.01</v>
      </c>
      <c r="N843" s="168"/>
      <c r="O843" s="168" t="str">
        <f t="shared" si="107"/>
        <v>PH.IC.EV.420103.01</v>
      </c>
      <c r="Q843" s="168" t="str">
        <f t="shared" si="108"/>
        <v>CL.IC.EV.420103.01</v>
      </c>
    </row>
    <row r="844" spans="1:19" s="167" customFormat="1" ht="15" customHeight="1">
      <c r="A844" s="167" t="s">
        <v>3452</v>
      </c>
      <c r="C844" s="61" t="s">
        <v>7022</v>
      </c>
      <c r="E844" s="61" t="s">
        <v>12175</v>
      </c>
      <c r="F844" s="85" t="s">
        <v>2668</v>
      </c>
      <c r="G844" s="104" t="s">
        <v>2672</v>
      </c>
      <c r="H844" s="61" t="s">
        <v>6464</v>
      </c>
      <c r="J844" s="63" t="str">
        <f t="shared" si="105"/>
        <v>IC.EV.420104</v>
      </c>
      <c r="K844" s="61" t="s">
        <v>12175</v>
      </c>
      <c r="L844" s="167" t="str">
        <f t="shared" si="104"/>
        <v>Correct patient position verified</v>
      </c>
      <c r="M844" s="168" t="str">
        <f t="shared" si="106"/>
        <v>PI.IC.EV.420104.01</v>
      </c>
      <c r="N844" s="168"/>
      <c r="O844" s="168" t="str">
        <f t="shared" si="107"/>
        <v>PH.IC.EV.420104.01</v>
      </c>
      <c r="Q844" s="168" t="str">
        <f t="shared" si="108"/>
        <v>CL.IC.EV.420104.01</v>
      </c>
    </row>
    <row r="845" spans="1:19" s="167" customFormat="1" ht="15" customHeight="1">
      <c r="A845" s="167" t="s">
        <v>3452</v>
      </c>
      <c r="C845" s="61" t="s">
        <v>7022</v>
      </c>
      <c r="E845" s="61" t="s">
        <v>12175</v>
      </c>
      <c r="F845" s="85" t="s">
        <v>2668</v>
      </c>
      <c r="G845" s="104" t="s">
        <v>2673</v>
      </c>
      <c r="H845" s="61" t="s">
        <v>6291</v>
      </c>
      <c r="J845" s="63" t="str">
        <f t="shared" si="105"/>
        <v>IC.EV.420105</v>
      </c>
      <c r="K845" s="61" t="s">
        <v>12175</v>
      </c>
      <c r="L845" s="167" t="str">
        <f t="shared" si="104"/>
        <v>Availability of all needed equipment/special reqs verified</v>
      </c>
      <c r="M845" s="168" t="str">
        <f t="shared" si="106"/>
        <v>PI.IC.EV.420105.01</v>
      </c>
      <c r="N845" s="168"/>
      <c r="O845" s="168" t="str">
        <f t="shared" si="107"/>
        <v>PH.IC.EV.420105.01</v>
      </c>
      <c r="Q845" s="168" t="str">
        <f t="shared" si="108"/>
        <v>CL.IC.EV.420105.01</v>
      </c>
    </row>
    <row r="846" spans="1:19" s="167" customFormat="1" ht="15" customHeight="1">
      <c r="A846" s="167" t="s">
        <v>3452</v>
      </c>
      <c r="C846" s="61" t="s">
        <v>7022</v>
      </c>
      <c r="E846" s="61" t="s">
        <v>12175</v>
      </c>
      <c r="F846" s="85" t="s">
        <v>2668</v>
      </c>
      <c r="G846" s="104" t="s">
        <v>2549</v>
      </c>
      <c r="H846" s="61" t="s">
        <v>6988</v>
      </c>
      <c r="J846" s="63" t="str">
        <f t="shared" si="105"/>
        <v>IC.EV.420106</v>
      </c>
      <c r="K846" s="61" t="s">
        <v>12175</v>
      </c>
      <c r="L846" s="167" t="str">
        <f t="shared" si="104"/>
        <v>All appropriate diagnostic and radiologic test results available:</v>
      </c>
      <c r="M846" s="168" t="str">
        <f t="shared" si="106"/>
        <v>PI.IC.EV.420106.01</v>
      </c>
      <c r="N846" s="168"/>
      <c r="O846" s="168" t="str">
        <f t="shared" si="107"/>
        <v>PH.IC.EV.420106.01</v>
      </c>
      <c r="Q846" s="168" t="str">
        <f t="shared" si="108"/>
        <v>CL.IC.EV.420106.01</v>
      </c>
    </row>
    <row r="847" spans="1:19" s="167" customFormat="1" ht="15" customHeight="1">
      <c r="A847" s="167" t="s">
        <v>3452</v>
      </c>
      <c r="C847" s="61" t="s">
        <v>7022</v>
      </c>
      <c r="E847" s="61" t="s">
        <v>12175</v>
      </c>
      <c r="F847" s="85" t="s">
        <v>2668</v>
      </c>
      <c r="G847" s="104" t="s">
        <v>2550</v>
      </c>
      <c r="H847" s="61" t="s">
        <v>6317</v>
      </c>
      <c r="J847" s="63" t="str">
        <f t="shared" si="105"/>
        <v>IC.EV.420107</v>
      </c>
      <c r="K847" s="61" t="s">
        <v>12175</v>
      </c>
      <c r="L847" s="167" t="str">
        <f t="shared" si="104"/>
        <v>Correct implants and/or devices available:</v>
      </c>
      <c r="M847" s="168" t="str">
        <f t="shared" si="106"/>
        <v>PI.IC.EV.420107.01</v>
      </c>
      <c r="N847" s="168"/>
      <c r="O847" s="168" t="str">
        <f t="shared" si="107"/>
        <v>PH.IC.EV.420107.01</v>
      </c>
      <c r="Q847" s="168" t="str">
        <f t="shared" si="108"/>
        <v>CL.IC.EV.420107.01</v>
      </c>
    </row>
    <row r="848" spans="1:19" s="167" customFormat="1" ht="15" customHeight="1">
      <c r="A848" s="167" t="s">
        <v>3452</v>
      </c>
      <c r="C848" s="61" t="s">
        <v>7022</v>
      </c>
      <c r="E848" s="61" t="s">
        <v>12175</v>
      </c>
      <c r="F848" s="85" t="s">
        <v>2668</v>
      </c>
      <c r="G848" s="104" t="s">
        <v>2551</v>
      </c>
      <c r="H848" s="61" t="s">
        <v>3574</v>
      </c>
      <c r="J848" s="63" t="str">
        <f t="shared" si="105"/>
        <v>IC.EV.420108</v>
      </c>
      <c r="K848" s="61" t="s">
        <v>12175</v>
      </c>
      <c r="L848" s="167" t="str">
        <f t="shared" si="104"/>
        <v>List special safety precautions based on Pt. history or medications:</v>
      </c>
      <c r="M848" s="168" t="str">
        <f t="shared" si="106"/>
        <v>PI.IC.EV.420108.01</v>
      </c>
      <c r="N848" s="168"/>
      <c r="O848" s="168" t="str">
        <f t="shared" si="107"/>
        <v>PH.IC.EV.420108.01</v>
      </c>
      <c r="Q848" s="168" t="str">
        <f t="shared" si="108"/>
        <v>CL.IC.EV.420108.01</v>
      </c>
    </row>
    <row r="849" spans="1:31" s="167" customFormat="1" ht="15" customHeight="1">
      <c r="A849" s="167" t="s">
        <v>3452</v>
      </c>
      <c r="C849" s="61" t="s">
        <v>7022</v>
      </c>
      <c r="E849" s="61" t="s">
        <v>12175</v>
      </c>
      <c r="F849" s="85" t="s">
        <v>2668</v>
      </c>
      <c r="G849" s="104" t="s">
        <v>2552</v>
      </c>
      <c r="H849" s="61" t="s">
        <v>3690</v>
      </c>
      <c r="J849" s="63" t="str">
        <f t="shared" si="105"/>
        <v>IC.EV.420109</v>
      </c>
      <c r="K849" s="61" t="s">
        <v>12175</v>
      </c>
      <c r="L849" s="167" t="str">
        <f t="shared" si="104"/>
        <v>Relevant images and results are properly labeled and appropriately displayed:</v>
      </c>
      <c r="M849" s="168" t="str">
        <f t="shared" si="106"/>
        <v>PI.IC.EV.420109.01</v>
      </c>
      <c r="N849" s="168"/>
      <c r="O849" s="168" t="str">
        <f t="shared" si="107"/>
        <v>PH.IC.EV.420109.01</v>
      </c>
      <c r="Q849" s="168" t="str">
        <f t="shared" si="108"/>
        <v>CL.IC.EV.420109.01</v>
      </c>
    </row>
    <row r="850" spans="1:31" s="167" customFormat="1" ht="15" customHeight="1">
      <c r="A850" s="167" t="s">
        <v>3452</v>
      </c>
      <c r="C850" s="61" t="s">
        <v>7022</v>
      </c>
      <c r="E850" s="61" t="s">
        <v>2206</v>
      </c>
      <c r="F850" s="85" t="s">
        <v>2668</v>
      </c>
      <c r="G850" s="104" t="s">
        <v>2553</v>
      </c>
      <c r="H850" s="61" t="s">
        <v>3188</v>
      </c>
      <c r="J850" s="63" t="str">
        <f>CONCATENATE("IC.EV.",C850,E850,H850)</f>
        <v>IC.EV.420110</v>
      </c>
      <c r="K850" s="61" t="s">
        <v>2206</v>
      </c>
      <c r="L850" s="167" t="str">
        <f>G850</f>
        <v>Special medications or fluids for irrigation purposes available:</v>
      </c>
      <c r="M850" s="168" t="str">
        <f>CONCATENATE("PI.",J850,".",K850)</f>
        <v>PI.IC.EV.420110.01</v>
      </c>
      <c r="N850" s="168"/>
      <c r="O850" s="168" t="str">
        <f>CONCATENATE("PH.",J850,".",K850)</f>
        <v>PH.IC.EV.420110.01</v>
      </c>
      <c r="Q850" s="168" t="str">
        <f>CONCATENATE("CL.",J850,".",K850)</f>
        <v>CL.IC.EV.420110.01</v>
      </c>
    </row>
    <row r="851" spans="1:31" s="167" customFormat="1" ht="15" customHeight="1">
      <c r="A851" s="167" t="s">
        <v>3452</v>
      </c>
      <c r="C851" s="61" t="s">
        <v>7022</v>
      </c>
      <c r="E851" s="61" t="s">
        <v>12175</v>
      </c>
      <c r="F851" s="85" t="s">
        <v>2668</v>
      </c>
      <c r="G851" s="104" t="s">
        <v>12343</v>
      </c>
      <c r="H851" s="61" t="s">
        <v>12344</v>
      </c>
      <c r="J851" s="63" t="str">
        <f t="shared" si="105"/>
        <v>IC.EV.420111</v>
      </c>
      <c r="K851" s="61" t="s">
        <v>12175</v>
      </c>
      <c r="L851" s="167" t="str">
        <f t="shared" si="104"/>
        <v>Time out per policy</v>
      </c>
      <c r="M851" s="168" t="str">
        <f t="shared" si="106"/>
        <v>PI.IC.EV.420111.01</v>
      </c>
      <c r="N851" s="168"/>
      <c r="O851" s="168" t="str">
        <f t="shared" si="107"/>
        <v>PH.IC.EV.420111.01</v>
      </c>
      <c r="Q851" s="168" t="str">
        <f t="shared" si="108"/>
        <v>CL.IC.EV.420111.01</v>
      </c>
      <c r="X851" s="167" t="s">
        <v>12345</v>
      </c>
      <c r="Y851" s="167">
        <v>1095</v>
      </c>
    </row>
    <row r="852" spans="1:31" s="167" customFormat="1" ht="15" customHeight="1">
      <c r="A852" s="167" t="s">
        <v>3452</v>
      </c>
      <c r="B852" s="167" t="s">
        <v>2484</v>
      </c>
      <c r="C852" s="61" t="s">
        <v>2841</v>
      </c>
      <c r="D852" s="167" t="s">
        <v>2485</v>
      </c>
      <c r="E852" s="61" t="s">
        <v>2379</v>
      </c>
      <c r="F852" s="85" t="s">
        <v>2486</v>
      </c>
      <c r="G852" s="104" t="s">
        <v>2840</v>
      </c>
      <c r="H852" s="61" t="s">
        <v>12175</v>
      </c>
      <c r="J852" s="63" t="str">
        <f t="shared" si="105"/>
        <v>IC.EV.430101</v>
      </c>
      <c r="K852" s="61" t="s">
        <v>2379</v>
      </c>
      <c r="L852" s="167" t="str">
        <f t="shared" si="104"/>
        <v>Consent Signed and Verified</v>
      </c>
      <c r="M852" s="168" t="str">
        <f t="shared" si="106"/>
        <v>PI.IC.EV.430101.01</v>
      </c>
      <c r="N852" s="168"/>
      <c r="O852" s="168" t="str">
        <f t="shared" si="107"/>
        <v>PH.IC.EV.430101.01</v>
      </c>
      <c r="Q852" s="168" t="str">
        <f t="shared" si="108"/>
        <v>CL.IC.EV.430101.01</v>
      </c>
    </row>
    <row r="853" spans="1:31" s="167" customFormat="1" ht="15" customHeight="1">
      <c r="A853" s="167" t="s">
        <v>3274</v>
      </c>
      <c r="C853" s="61" t="s">
        <v>2841</v>
      </c>
      <c r="E853" s="61" t="s">
        <v>2379</v>
      </c>
      <c r="F853" s="85" t="s">
        <v>2486</v>
      </c>
      <c r="G853" s="104" t="s">
        <v>2842</v>
      </c>
      <c r="H853" s="61" t="s">
        <v>12182</v>
      </c>
      <c r="J853" s="63" t="str">
        <f t="shared" si="105"/>
        <v>IC.EV.430102</v>
      </c>
      <c r="K853" s="61" t="s">
        <v>2379</v>
      </c>
      <c r="L853" s="167" t="str">
        <f t="shared" si="104"/>
        <v>Lab Results on Chart within 30 days:</v>
      </c>
      <c r="M853" s="168" t="str">
        <f t="shared" si="106"/>
        <v>PI.IC.EV.430102.01</v>
      </c>
      <c r="N853" s="168"/>
      <c r="O853" s="168" t="str">
        <f t="shared" si="107"/>
        <v>PH.IC.EV.430102.01</v>
      </c>
      <c r="Q853" s="168" t="str">
        <f t="shared" si="108"/>
        <v>CL.IC.EV.430102.01</v>
      </c>
    </row>
    <row r="854" spans="1:31" s="167" customFormat="1" ht="15" customHeight="1">
      <c r="A854" s="167" t="s">
        <v>3274</v>
      </c>
      <c r="C854" s="61" t="s">
        <v>2841</v>
      </c>
      <c r="E854" s="61" t="s">
        <v>2379</v>
      </c>
      <c r="F854" s="85" t="s">
        <v>2486</v>
      </c>
      <c r="G854" s="104" t="s">
        <v>2600</v>
      </c>
      <c r="H854" s="61" t="s">
        <v>12592</v>
      </c>
      <c r="J854" s="63" t="str">
        <f t="shared" si="105"/>
        <v>IC.EV.430103</v>
      </c>
      <c r="K854" s="61" t="s">
        <v>2379</v>
      </c>
      <c r="L854" s="167" t="str">
        <f t="shared" si="104"/>
        <v>History and Physical on chart within 30 days</v>
      </c>
      <c r="M854" s="168" t="str">
        <f t="shared" si="106"/>
        <v>PI.IC.EV.430103.01</v>
      </c>
      <c r="N854" s="168"/>
      <c r="O854" s="168" t="str">
        <f t="shared" si="107"/>
        <v>PH.IC.EV.430103.01</v>
      </c>
      <c r="Q854" s="168" t="str">
        <f t="shared" si="108"/>
        <v>CL.IC.EV.430103.01</v>
      </c>
    </row>
    <row r="855" spans="1:31" s="167" customFormat="1" ht="15" customHeight="1">
      <c r="A855" s="167" t="s">
        <v>3274</v>
      </c>
      <c r="C855" s="61" t="s">
        <v>2841</v>
      </c>
      <c r="E855" s="61" t="s">
        <v>2379</v>
      </c>
      <c r="F855" s="85" t="s">
        <v>2486</v>
      </c>
      <c r="G855" s="104" t="s">
        <v>2601</v>
      </c>
      <c r="H855" s="61" t="s">
        <v>12594</v>
      </c>
      <c r="J855" s="63" t="str">
        <f t="shared" si="105"/>
        <v>IC.EV.430104</v>
      </c>
      <c r="K855" s="61" t="s">
        <v>2379</v>
      </c>
      <c r="L855" s="167" t="str">
        <f t="shared" si="104"/>
        <v>Chest X-Ray on Chart:</v>
      </c>
      <c r="M855" s="168" t="str">
        <f t="shared" si="106"/>
        <v>PI.IC.EV.430104.01</v>
      </c>
      <c r="N855" s="168"/>
      <c r="O855" s="168" t="str">
        <f t="shared" si="107"/>
        <v>PH.IC.EV.430104.01</v>
      </c>
      <c r="Q855" s="168" t="str">
        <f t="shared" si="108"/>
        <v>CL.IC.EV.430104.01</v>
      </c>
    </row>
    <row r="856" spans="1:31" s="167" customFormat="1" ht="15" customHeight="1">
      <c r="A856" s="167" t="s">
        <v>3274</v>
      </c>
      <c r="C856" s="61" t="s">
        <v>2841</v>
      </c>
      <c r="E856" s="61" t="s">
        <v>2379</v>
      </c>
      <c r="F856" s="85" t="s">
        <v>2486</v>
      </c>
      <c r="G856" s="104" t="s">
        <v>2602</v>
      </c>
      <c r="H856" s="61" t="s">
        <v>6291</v>
      </c>
      <c r="J856" s="63" t="str">
        <f t="shared" si="105"/>
        <v>IC.EV.430105</v>
      </c>
      <c r="K856" s="61" t="s">
        <v>2379</v>
      </c>
      <c r="L856" s="167" t="str">
        <f t="shared" si="104"/>
        <v>Fingerstick Glucose:</v>
      </c>
      <c r="M856" s="168" t="str">
        <f t="shared" si="106"/>
        <v>PI.IC.EV.430105.01</v>
      </c>
      <c r="N856" s="168"/>
      <c r="O856" s="168" t="str">
        <f t="shared" si="107"/>
        <v>PH.IC.EV.430105.01</v>
      </c>
      <c r="Q856" s="168" t="str">
        <f t="shared" si="108"/>
        <v>CL.IC.EV.430105.01</v>
      </c>
    </row>
    <row r="857" spans="1:31" s="167" customFormat="1" ht="15" customHeight="1">
      <c r="A857" s="167" t="s">
        <v>3274</v>
      </c>
      <c r="C857" s="61" t="s">
        <v>2841</v>
      </c>
      <c r="D857" s="167" t="s">
        <v>2603</v>
      </c>
      <c r="E857" s="61" t="s">
        <v>12182</v>
      </c>
      <c r="F857" s="85" t="s">
        <v>2486</v>
      </c>
      <c r="G857" s="104" t="s">
        <v>2604</v>
      </c>
      <c r="H857" s="61" t="s">
        <v>2379</v>
      </c>
      <c r="J857" s="63" t="str">
        <f t="shared" si="105"/>
        <v>IC.EV.430201</v>
      </c>
      <c r="K857" s="61" t="s">
        <v>2379</v>
      </c>
      <c r="L857" s="167" t="str">
        <f t="shared" si="104"/>
        <v>Pre-op antibiotics ordered</v>
      </c>
      <c r="M857" s="168" t="str">
        <f t="shared" si="106"/>
        <v>PI.IC.EV.430201.01</v>
      </c>
      <c r="N857" s="168"/>
      <c r="O857" s="168" t="str">
        <f t="shared" si="107"/>
        <v>PH.IC.EV.430201.01</v>
      </c>
      <c r="Q857" s="168" t="str">
        <f t="shared" si="108"/>
        <v>CL.IC.EV.430201.01</v>
      </c>
    </row>
    <row r="858" spans="1:31" s="167" customFormat="1" ht="15" customHeight="1">
      <c r="A858" s="167" t="s">
        <v>3274</v>
      </c>
      <c r="C858" s="61" t="s">
        <v>2841</v>
      </c>
      <c r="E858" s="61" t="s">
        <v>12182</v>
      </c>
      <c r="F858" s="85" t="s">
        <v>2486</v>
      </c>
      <c r="G858" s="104" t="s">
        <v>2488</v>
      </c>
      <c r="H858" s="61" t="s">
        <v>12182</v>
      </c>
      <c r="J858" s="63" t="str">
        <f t="shared" si="105"/>
        <v>IC.EV.430202</v>
      </c>
      <c r="K858" s="61" t="s">
        <v>2379</v>
      </c>
      <c r="L858" s="167" t="str">
        <f t="shared" si="104"/>
        <v>Pre-op medications given</v>
      </c>
      <c r="M858" s="168" t="str">
        <f t="shared" si="106"/>
        <v>PI.IC.EV.430202.01</v>
      </c>
      <c r="N858" s="168"/>
      <c r="O858" s="168" t="str">
        <f t="shared" si="107"/>
        <v>PH.IC.EV.430202.01</v>
      </c>
      <c r="Q858" s="168" t="str">
        <f t="shared" si="108"/>
        <v>CL.IC.EV.430202.01</v>
      </c>
    </row>
    <row r="859" spans="1:31" s="167" customFormat="1" ht="15" customHeight="1">
      <c r="A859" s="167" t="s">
        <v>3274</v>
      </c>
      <c r="C859" s="61" t="s">
        <v>2841</v>
      </c>
      <c r="E859" s="61" t="s">
        <v>12182</v>
      </c>
      <c r="F859" s="85" t="s">
        <v>2486</v>
      </c>
      <c r="G859" s="104" t="s">
        <v>2489</v>
      </c>
      <c r="H859" s="61" t="s">
        <v>12592</v>
      </c>
      <c r="J859" s="63" t="str">
        <f t="shared" si="105"/>
        <v>IC.EV.430203</v>
      </c>
      <c r="K859" s="61" t="s">
        <v>2379</v>
      </c>
      <c r="L859" s="167" t="str">
        <f t="shared" si="104"/>
        <v>If on Beta blockers: date-time given</v>
      </c>
      <c r="M859" s="168" t="str">
        <f t="shared" si="106"/>
        <v>PI.IC.EV.430203.01</v>
      </c>
      <c r="N859" s="168"/>
      <c r="O859" s="168" t="str">
        <f t="shared" si="107"/>
        <v>PH.IC.EV.430203.01</v>
      </c>
      <c r="Q859" s="168" t="str">
        <f t="shared" si="108"/>
        <v>CL.IC.EV.430203.01</v>
      </c>
    </row>
    <row r="860" spans="1:31" s="167" customFormat="1" ht="15" customHeight="1">
      <c r="A860" s="167" t="s">
        <v>3274</v>
      </c>
      <c r="C860" s="61" t="s">
        <v>2841</v>
      </c>
      <c r="E860" s="61" t="s">
        <v>12182</v>
      </c>
      <c r="F860" s="85" t="s">
        <v>2486</v>
      </c>
      <c r="G860" s="104" t="s">
        <v>2490</v>
      </c>
      <c r="H860" s="61" t="s">
        <v>12594</v>
      </c>
      <c r="J860" s="63" t="str">
        <f t="shared" si="105"/>
        <v>IC.EV.430204</v>
      </c>
      <c r="K860" s="61" t="s">
        <v>2379</v>
      </c>
      <c r="L860" s="167" t="str">
        <f t="shared" si="104"/>
        <v>Scheduled medications given</v>
      </c>
      <c r="M860" s="168" t="str">
        <f t="shared" si="106"/>
        <v>PI.IC.EV.430204.01</v>
      </c>
      <c r="N860" s="168"/>
      <c r="O860" s="168" t="str">
        <f t="shared" si="107"/>
        <v>PH.IC.EV.430204.01</v>
      </c>
      <c r="Q860" s="168" t="str">
        <f t="shared" si="108"/>
        <v>CL.IC.EV.430204.01</v>
      </c>
    </row>
    <row r="861" spans="1:31" s="167" customFormat="1" ht="15" customHeight="1">
      <c r="A861" s="167" t="s">
        <v>3452</v>
      </c>
      <c r="C861" s="61" t="s">
        <v>12636</v>
      </c>
      <c r="E861" s="61" t="s">
        <v>13016</v>
      </c>
      <c r="F861" s="85" t="s">
        <v>2486</v>
      </c>
      <c r="G861" s="104" t="s">
        <v>2491</v>
      </c>
      <c r="H861" s="61" t="s">
        <v>13027</v>
      </c>
      <c r="J861" s="63" t="str">
        <f>CONCATENATE("IC.EV.",C861,E861,H861)</f>
        <v>IC.EV.430205</v>
      </c>
      <c r="K861" s="61" t="s">
        <v>13277</v>
      </c>
      <c r="L861" s="167" t="str">
        <f>G861</f>
        <v>Anticoagulants: Date/Time discontinued</v>
      </c>
      <c r="M861" s="168" t="str">
        <f>CONCATENATE("PI.",J861,".",K861)</f>
        <v>PI.IC.EV.430205.01</v>
      </c>
      <c r="N861" s="168"/>
      <c r="O861" s="168" t="str">
        <f>CONCATENATE("PH.",J861,".",K861)</f>
        <v>PH.IC.EV.430205.01</v>
      </c>
      <c r="Q861" s="168" t="str">
        <f>CONCATENATE("CL.",J861,".",K861)</f>
        <v>CL.IC.EV.430205.01</v>
      </c>
    </row>
    <row r="862" spans="1:31" s="167" customFormat="1" ht="15" customHeight="1">
      <c r="A862" s="167" t="s">
        <v>3274</v>
      </c>
      <c r="C862" s="61" t="s">
        <v>2841</v>
      </c>
      <c r="E862" s="61" t="s">
        <v>12182</v>
      </c>
      <c r="F862" s="85" t="s">
        <v>2486</v>
      </c>
      <c r="G862" s="104" t="s">
        <v>243</v>
      </c>
      <c r="H862" s="61" t="s">
        <v>13029</v>
      </c>
      <c r="J862" s="63" t="str">
        <f t="shared" si="105"/>
        <v>IC.EV.430206</v>
      </c>
      <c r="K862" s="61" t="s">
        <v>2379</v>
      </c>
      <c r="L862" s="167" t="str">
        <f t="shared" si="104"/>
        <v>Medications taken today</v>
      </c>
      <c r="M862" s="168" t="str">
        <f t="shared" si="106"/>
        <v>PI.IC.EV.430206.01</v>
      </c>
      <c r="N862" s="168"/>
      <c r="O862" s="168" t="str">
        <f t="shared" si="107"/>
        <v>PH.IC.EV.430206.01</v>
      </c>
      <c r="Q862" s="168" t="str">
        <f t="shared" si="108"/>
        <v>CL.IC.EV.430206.01</v>
      </c>
      <c r="AD862" s="167" t="s">
        <v>621</v>
      </c>
      <c r="AE862" s="167">
        <v>1237</v>
      </c>
    </row>
    <row r="863" spans="1:31" s="167" customFormat="1" ht="15" customHeight="1">
      <c r="A863" s="167" t="s">
        <v>3274</v>
      </c>
      <c r="C863" s="61" t="s">
        <v>2841</v>
      </c>
      <c r="D863" s="167" t="s">
        <v>2492</v>
      </c>
      <c r="E863" s="61" t="s">
        <v>12592</v>
      </c>
      <c r="F863" s="85" t="s">
        <v>2486</v>
      </c>
      <c r="G863" s="104" t="s">
        <v>2493</v>
      </c>
      <c r="H863" s="61" t="s">
        <v>2379</v>
      </c>
      <c r="J863" s="63" t="str">
        <f t="shared" si="105"/>
        <v>IC.EV.430301</v>
      </c>
      <c r="K863" s="61" t="s">
        <v>2379</v>
      </c>
      <c r="L863" s="167" t="str">
        <f t="shared" si="104"/>
        <v>Preop Patient/Family Teaching re:</v>
      </c>
      <c r="M863" s="168" t="str">
        <f t="shared" si="106"/>
        <v>PI.IC.EV.430301.01</v>
      </c>
      <c r="N863" s="168"/>
      <c r="O863" s="168" t="str">
        <f t="shared" si="107"/>
        <v>PH.IC.EV.430301.01</v>
      </c>
      <c r="Q863" s="168" t="str">
        <f t="shared" si="108"/>
        <v>CL.IC.EV.430301.01</v>
      </c>
    </row>
    <row r="864" spans="1:31" s="167" customFormat="1" ht="15" customHeight="1">
      <c r="A864" s="167" t="s">
        <v>3274</v>
      </c>
      <c r="C864" s="61" t="s">
        <v>2841</v>
      </c>
      <c r="E864" s="61" t="s">
        <v>12592</v>
      </c>
      <c r="F864" s="85" t="s">
        <v>2486</v>
      </c>
      <c r="G864" s="104" t="s">
        <v>2363</v>
      </c>
      <c r="H864" s="61" t="s">
        <v>12182</v>
      </c>
      <c r="J864" s="63" t="str">
        <f t="shared" si="105"/>
        <v>IC.EV.430302</v>
      </c>
      <c r="K864" s="61" t="s">
        <v>2379</v>
      </c>
      <c r="L864" s="167" t="str">
        <f t="shared" si="104"/>
        <v>Wristband on patient</v>
      </c>
      <c r="M864" s="168" t="str">
        <f t="shared" si="106"/>
        <v>PI.IC.EV.430302.01</v>
      </c>
      <c r="N864" s="168"/>
      <c r="O864" s="168" t="str">
        <f t="shared" si="107"/>
        <v>PH.IC.EV.430302.01</v>
      </c>
      <c r="Q864" s="168" t="str">
        <f t="shared" si="108"/>
        <v>CL.IC.EV.430302.01</v>
      </c>
    </row>
    <row r="865" spans="1:17" s="167" customFormat="1" ht="15" customHeight="1">
      <c r="A865" s="167" t="s">
        <v>3274</v>
      </c>
      <c r="C865" s="61" t="s">
        <v>2841</v>
      </c>
      <c r="E865" s="61" t="s">
        <v>12592</v>
      </c>
      <c r="F865" s="85" t="s">
        <v>2486</v>
      </c>
      <c r="G865" s="104" t="s">
        <v>2364</v>
      </c>
      <c r="H865" s="61" t="s">
        <v>12592</v>
      </c>
      <c r="J865" s="63" t="str">
        <f t="shared" si="105"/>
        <v>IC.EV.430303</v>
      </c>
      <c r="K865" s="61" t="s">
        <v>2379</v>
      </c>
      <c r="L865" s="167" t="str">
        <f t="shared" si="104"/>
        <v>Spare wristband on chart</v>
      </c>
      <c r="M865" s="168" t="str">
        <f t="shared" si="106"/>
        <v>PI.IC.EV.430303.01</v>
      </c>
      <c r="N865" s="168"/>
      <c r="O865" s="168" t="str">
        <f t="shared" si="107"/>
        <v>PH.IC.EV.430303.01</v>
      </c>
      <c r="Q865" s="168" t="str">
        <f t="shared" si="108"/>
        <v>CL.IC.EV.430303.01</v>
      </c>
    </row>
    <row r="866" spans="1:17" s="167" customFormat="1" ht="15" customHeight="1">
      <c r="A866" s="167" t="s">
        <v>3274</v>
      </c>
      <c r="C866" s="61" t="s">
        <v>2841</v>
      </c>
      <c r="E866" s="61" t="s">
        <v>12592</v>
      </c>
      <c r="F866" s="85" t="s">
        <v>2486</v>
      </c>
      <c r="G866" s="104" t="s">
        <v>2365</v>
      </c>
      <c r="H866" s="61" t="s">
        <v>12594</v>
      </c>
      <c r="J866" s="63" t="str">
        <f t="shared" si="105"/>
        <v>IC.EV.430304</v>
      </c>
      <c r="K866" s="61" t="s">
        <v>2379</v>
      </c>
      <c r="L866" s="167" t="str">
        <f t="shared" si="104"/>
        <v>Allergy Band On</v>
      </c>
      <c r="M866" s="168" t="str">
        <f t="shared" si="106"/>
        <v>PI.IC.EV.430304.01</v>
      </c>
      <c r="N866" s="168"/>
      <c r="O866" s="168" t="str">
        <f t="shared" si="107"/>
        <v>PH.IC.EV.430304.01</v>
      </c>
      <c r="Q866" s="168" t="str">
        <f t="shared" si="108"/>
        <v>CL.IC.EV.430304.01</v>
      </c>
    </row>
    <row r="867" spans="1:17" s="167" customFormat="1" ht="15" customHeight="1">
      <c r="A867" s="167" t="s">
        <v>3274</v>
      </c>
      <c r="C867" s="61" t="s">
        <v>2841</v>
      </c>
      <c r="E867" s="61" t="s">
        <v>12592</v>
      </c>
      <c r="F867" s="85" t="s">
        <v>2486</v>
      </c>
      <c r="G867" s="104" t="s">
        <v>2366</v>
      </c>
      <c r="H867" s="61" t="s">
        <v>6291</v>
      </c>
      <c r="J867" s="63" t="str">
        <f t="shared" si="105"/>
        <v>IC.EV.430305</v>
      </c>
      <c r="K867" s="61" t="s">
        <v>2379</v>
      </c>
      <c r="L867" s="167" t="str">
        <f t="shared" ref="L867:L892" si="109">G867</f>
        <v>Blood Bank ID Band On Patient</v>
      </c>
      <c r="M867" s="168" t="str">
        <f t="shared" si="106"/>
        <v>PI.IC.EV.430305.01</v>
      </c>
      <c r="N867" s="168"/>
      <c r="O867" s="168" t="str">
        <f t="shared" si="107"/>
        <v>PH.IC.EV.430305.01</v>
      </c>
      <c r="Q867" s="168" t="str">
        <f t="shared" si="108"/>
        <v>CL.IC.EV.430305.01</v>
      </c>
    </row>
    <row r="868" spans="1:17" s="167" customFormat="1" ht="15" customHeight="1">
      <c r="A868" s="167" t="s">
        <v>3274</v>
      </c>
      <c r="C868" s="61" t="s">
        <v>2841</v>
      </c>
      <c r="E868" s="61" t="s">
        <v>12592</v>
      </c>
      <c r="F868" s="85" t="s">
        <v>2486</v>
      </c>
      <c r="G868" s="104" t="s">
        <v>2607</v>
      </c>
      <c r="H868" s="61" t="s">
        <v>6988</v>
      </c>
      <c r="J868" s="63" t="str">
        <f t="shared" si="105"/>
        <v>IC.EV.430306</v>
      </c>
      <c r="K868" s="61" t="s">
        <v>2379</v>
      </c>
      <c r="L868" s="167" t="str">
        <f t="shared" si="109"/>
        <v>All foreign objects removed:</v>
      </c>
      <c r="M868" s="168" t="str">
        <f t="shared" si="106"/>
        <v>PI.IC.EV.430306.01</v>
      </c>
      <c r="N868" s="168"/>
      <c r="O868" s="168" t="str">
        <f t="shared" si="107"/>
        <v>PH.IC.EV.430306.01</v>
      </c>
      <c r="Q868" s="168" t="str">
        <f t="shared" si="108"/>
        <v>CL.IC.EV.430306.01</v>
      </c>
    </row>
    <row r="869" spans="1:17" s="167" customFormat="1" ht="15" customHeight="1">
      <c r="A869" s="167" t="s">
        <v>3274</v>
      </c>
      <c r="C869" s="61" t="s">
        <v>2841</v>
      </c>
      <c r="E869" s="61" t="s">
        <v>12592</v>
      </c>
      <c r="F869" s="85" t="s">
        <v>2486</v>
      </c>
      <c r="G869" s="104" t="s">
        <v>2608</v>
      </c>
      <c r="H869" s="61" t="s">
        <v>6317</v>
      </c>
      <c r="J869" s="63" t="str">
        <f t="shared" si="105"/>
        <v>IC.EV.430307</v>
      </c>
      <c r="K869" s="61" t="s">
        <v>2379</v>
      </c>
      <c r="L869" s="167" t="str">
        <f t="shared" si="109"/>
        <v>Valuables inventory</v>
      </c>
      <c r="M869" s="168" t="str">
        <f t="shared" si="106"/>
        <v>PI.IC.EV.430307.01</v>
      </c>
      <c r="N869" s="168"/>
      <c r="O869" s="168" t="str">
        <f t="shared" si="107"/>
        <v>PH.IC.EV.430307.01</v>
      </c>
      <c r="Q869" s="168" t="str">
        <f t="shared" si="108"/>
        <v>CL.IC.EV.430307.01</v>
      </c>
    </row>
    <row r="870" spans="1:17" s="167" customFormat="1" ht="15" customHeight="1">
      <c r="A870" s="167" t="s">
        <v>3274</v>
      </c>
      <c r="C870" s="61" t="s">
        <v>2841</v>
      </c>
      <c r="E870" s="61" t="s">
        <v>12592</v>
      </c>
      <c r="F870" s="85" t="s">
        <v>2486</v>
      </c>
      <c r="G870" s="104" t="s">
        <v>2609</v>
      </c>
      <c r="H870" s="61" t="s">
        <v>3574</v>
      </c>
      <c r="J870" s="63" t="str">
        <f t="shared" si="105"/>
        <v>IC.EV.430308</v>
      </c>
      <c r="K870" s="61" t="s">
        <v>2379</v>
      </c>
      <c r="L870" s="167" t="str">
        <f t="shared" si="109"/>
        <v>Hair clipping done</v>
      </c>
      <c r="M870" s="168" t="str">
        <f t="shared" si="106"/>
        <v>PI.IC.EV.430308.01</v>
      </c>
      <c r="N870" s="168"/>
      <c r="O870" s="168" t="str">
        <f t="shared" si="107"/>
        <v>PH.IC.EV.430308.01</v>
      </c>
      <c r="Q870" s="168" t="str">
        <f t="shared" si="108"/>
        <v>CL.IC.EV.430308.01</v>
      </c>
    </row>
    <row r="871" spans="1:17" s="167" customFormat="1" ht="15" customHeight="1">
      <c r="A871" s="167" t="s">
        <v>3274</v>
      </c>
      <c r="C871" s="61" t="s">
        <v>2841</v>
      </c>
      <c r="E871" s="61" t="s">
        <v>12592</v>
      </c>
      <c r="F871" s="85" t="s">
        <v>2486</v>
      </c>
      <c r="G871" s="104" t="s">
        <v>2610</v>
      </c>
      <c r="H871" s="61" t="s">
        <v>3690</v>
      </c>
      <c r="J871" s="63" t="str">
        <f t="shared" si="105"/>
        <v>IC.EV.430309</v>
      </c>
      <c r="K871" s="61" t="s">
        <v>2379</v>
      </c>
      <c r="L871" s="167" t="str">
        <f t="shared" si="109"/>
        <v>Nail polish removed</v>
      </c>
      <c r="M871" s="168" t="str">
        <f t="shared" si="106"/>
        <v>PI.IC.EV.430309.01</v>
      </c>
      <c r="N871" s="168"/>
      <c r="O871" s="168" t="str">
        <f t="shared" si="107"/>
        <v>PH.IC.EV.430309.01</v>
      </c>
      <c r="Q871" s="168" t="str">
        <f t="shared" si="108"/>
        <v>CL.IC.EV.430309.01</v>
      </c>
    </row>
    <row r="872" spans="1:17" s="167" customFormat="1" ht="15" customHeight="1">
      <c r="A872" s="167" t="s">
        <v>3274</v>
      </c>
      <c r="C872" s="61" t="s">
        <v>2841</v>
      </c>
      <c r="E872" s="61" t="s">
        <v>12592</v>
      </c>
      <c r="F872" s="85" t="s">
        <v>2486</v>
      </c>
      <c r="G872" s="104" t="s">
        <v>2611</v>
      </c>
      <c r="H872" s="61" t="s">
        <v>3188</v>
      </c>
      <c r="J872" s="63" t="str">
        <f t="shared" si="105"/>
        <v>IC.EV.430310</v>
      </c>
      <c r="K872" s="61" t="s">
        <v>2379</v>
      </c>
      <c r="L872" s="167" t="str">
        <f t="shared" si="109"/>
        <v>Gown on</v>
      </c>
      <c r="M872" s="168" t="str">
        <f t="shared" si="106"/>
        <v>PI.IC.EV.430310.01</v>
      </c>
      <c r="N872" s="168"/>
      <c r="O872" s="168" t="str">
        <f t="shared" si="107"/>
        <v>PH.IC.EV.430310.01</v>
      </c>
      <c r="Q872" s="168" t="str">
        <f t="shared" si="108"/>
        <v>CL.IC.EV.430310.01</v>
      </c>
    </row>
    <row r="873" spans="1:17" s="167" customFormat="1" ht="15" customHeight="1">
      <c r="A873" s="167" t="s">
        <v>3274</v>
      </c>
      <c r="C873" s="61" t="s">
        <v>2841</v>
      </c>
      <c r="D873" s="167" t="s">
        <v>2612</v>
      </c>
      <c r="E873" s="61" t="s">
        <v>12594</v>
      </c>
      <c r="F873" s="85" t="s">
        <v>2486</v>
      </c>
      <c r="G873" s="104" t="s">
        <v>2494</v>
      </c>
      <c r="H873" s="61" t="s">
        <v>2379</v>
      </c>
      <c r="J873" s="63" t="str">
        <f t="shared" si="105"/>
        <v>IC.EV.430401</v>
      </c>
      <c r="K873" s="61" t="s">
        <v>2379</v>
      </c>
      <c r="L873" s="167" t="str">
        <f t="shared" si="109"/>
        <v>Isolation precautions:</v>
      </c>
      <c r="M873" s="168" t="str">
        <f t="shared" si="106"/>
        <v>PI.IC.EV.430401.01</v>
      </c>
      <c r="N873" s="168"/>
      <c r="O873" s="168" t="str">
        <f t="shared" si="107"/>
        <v>PH.IC.EV.430401.01</v>
      </c>
      <c r="Q873" s="168" t="str">
        <f t="shared" si="108"/>
        <v>CL.IC.EV.430401.01</v>
      </c>
    </row>
    <row r="874" spans="1:17" s="167" customFormat="1" ht="15" customHeight="1">
      <c r="A874" s="167" t="s">
        <v>3274</v>
      </c>
      <c r="C874" s="61" t="s">
        <v>2841</v>
      </c>
      <c r="E874" s="61" t="s">
        <v>12594</v>
      </c>
      <c r="F874" s="85" t="s">
        <v>2486</v>
      </c>
      <c r="G874" s="104" t="s">
        <v>2495</v>
      </c>
      <c r="H874" s="61" t="s">
        <v>12182</v>
      </c>
      <c r="J874" s="63" t="str">
        <f t="shared" si="105"/>
        <v>IC.EV.430402</v>
      </c>
      <c r="K874" s="61" t="s">
        <v>2379</v>
      </c>
      <c r="L874" s="167" t="str">
        <f t="shared" si="109"/>
        <v>Behavioral state</v>
      </c>
      <c r="M874" s="168" t="str">
        <f t="shared" si="106"/>
        <v>PI.IC.EV.430402.01</v>
      </c>
      <c r="N874" s="168"/>
      <c r="O874" s="168" t="str">
        <f t="shared" si="107"/>
        <v>PH.IC.EV.430402.01</v>
      </c>
      <c r="Q874" s="168" t="str">
        <f t="shared" si="108"/>
        <v>CL.IC.EV.430402.01</v>
      </c>
    </row>
    <row r="875" spans="1:17" s="167" customFormat="1" ht="15" customHeight="1">
      <c r="A875" s="167" t="s">
        <v>3274</v>
      </c>
      <c r="C875" s="61" t="s">
        <v>2841</v>
      </c>
      <c r="E875" s="61" t="s">
        <v>12594</v>
      </c>
      <c r="F875" s="85" t="s">
        <v>2486</v>
      </c>
      <c r="G875" s="104" t="s">
        <v>2496</v>
      </c>
      <c r="H875" s="61" t="s">
        <v>12592</v>
      </c>
      <c r="J875" s="63" t="str">
        <f t="shared" si="105"/>
        <v>IC.EV.430403</v>
      </c>
      <c r="K875" s="61" t="s">
        <v>2379</v>
      </c>
      <c r="L875" s="167" t="str">
        <f t="shared" si="109"/>
        <v>Level of responsiveness</v>
      </c>
      <c r="M875" s="168" t="str">
        <f t="shared" si="106"/>
        <v>PI.IC.EV.430403.01</v>
      </c>
      <c r="N875" s="168"/>
      <c r="O875" s="168" t="str">
        <f t="shared" si="107"/>
        <v>PH.IC.EV.430403.01</v>
      </c>
      <c r="Q875" s="168" t="str">
        <f t="shared" si="108"/>
        <v>CL.IC.EV.430403.01</v>
      </c>
    </row>
    <row r="876" spans="1:17" s="167" customFormat="1" ht="15" customHeight="1">
      <c r="A876" s="167" t="s">
        <v>3274</v>
      </c>
      <c r="C876" s="61" t="s">
        <v>2841</v>
      </c>
      <c r="E876" s="61" t="s">
        <v>12594</v>
      </c>
      <c r="F876" s="85" t="s">
        <v>2486</v>
      </c>
      <c r="G876" s="104" t="s">
        <v>2497</v>
      </c>
      <c r="H876" s="61" t="s">
        <v>12594</v>
      </c>
      <c r="J876" s="63" t="str">
        <f t="shared" si="105"/>
        <v>IC.EV.430404</v>
      </c>
      <c r="K876" s="61" t="s">
        <v>2379</v>
      </c>
      <c r="L876" s="167" t="str">
        <f t="shared" si="109"/>
        <v>Oxygen:</v>
      </c>
      <c r="M876" s="168" t="str">
        <f t="shared" si="106"/>
        <v>PI.IC.EV.430404.01</v>
      </c>
      <c r="N876" s="168"/>
      <c r="O876" s="168" t="str">
        <f t="shared" si="107"/>
        <v>PH.IC.EV.430404.01</v>
      </c>
      <c r="Q876" s="168" t="str">
        <f t="shared" si="108"/>
        <v>CL.IC.EV.430404.01</v>
      </c>
    </row>
    <row r="877" spans="1:17" s="167" customFormat="1" ht="15" customHeight="1">
      <c r="A877" s="167" t="s">
        <v>3274</v>
      </c>
      <c r="C877" s="61" t="s">
        <v>2841</v>
      </c>
      <c r="E877" s="61" t="s">
        <v>12594</v>
      </c>
      <c r="F877" s="85" t="s">
        <v>2486</v>
      </c>
      <c r="G877" s="104" t="s">
        <v>2498</v>
      </c>
      <c r="H877" s="61" t="s">
        <v>6291</v>
      </c>
      <c r="J877" s="63" t="str">
        <f t="shared" si="105"/>
        <v>IC.EV.430405</v>
      </c>
      <c r="K877" s="61" t="s">
        <v>2379</v>
      </c>
      <c r="L877" s="167" t="str">
        <f t="shared" si="109"/>
        <v>Skin integrity</v>
      </c>
      <c r="M877" s="168" t="str">
        <f t="shared" si="106"/>
        <v>PI.IC.EV.430405.01</v>
      </c>
      <c r="N877" s="168"/>
      <c r="O877" s="168" t="str">
        <f t="shared" si="107"/>
        <v>PH.IC.EV.430405.01</v>
      </c>
      <c r="Q877" s="168" t="str">
        <f t="shared" si="108"/>
        <v>CL.IC.EV.430405.01</v>
      </c>
    </row>
    <row r="878" spans="1:17" s="167" customFormat="1" ht="15" customHeight="1">
      <c r="A878" s="167" t="s">
        <v>3274</v>
      </c>
      <c r="C878" s="61" t="s">
        <v>2841</v>
      </c>
      <c r="E878" s="61" t="s">
        <v>12594</v>
      </c>
      <c r="F878" s="85" t="s">
        <v>2486</v>
      </c>
      <c r="G878" s="104" t="s">
        <v>2499</v>
      </c>
      <c r="H878" s="61" t="s">
        <v>6988</v>
      </c>
      <c r="J878" s="63" t="str">
        <f t="shared" si="105"/>
        <v>IC.EV.430406</v>
      </c>
      <c r="K878" s="61" t="s">
        <v>2379</v>
      </c>
      <c r="L878" s="167" t="str">
        <f t="shared" si="109"/>
        <v>Body piercings: specify</v>
      </c>
      <c r="M878" s="168" t="str">
        <f t="shared" si="106"/>
        <v>PI.IC.EV.430406.01</v>
      </c>
      <c r="N878" s="168"/>
      <c r="O878" s="168" t="str">
        <f t="shared" si="107"/>
        <v>PH.IC.EV.430406.01</v>
      </c>
      <c r="Q878" s="168" t="str">
        <f t="shared" si="108"/>
        <v>CL.IC.EV.430406.01</v>
      </c>
    </row>
    <row r="879" spans="1:17" s="167" customFormat="1" ht="15" customHeight="1">
      <c r="A879" s="167" t="s">
        <v>3274</v>
      </c>
      <c r="C879" s="61" t="s">
        <v>2841</v>
      </c>
      <c r="E879" s="61" t="s">
        <v>12594</v>
      </c>
      <c r="F879" s="85" t="s">
        <v>2486</v>
      </c>
      <c r="G879" s="104" t="s">
        <v>2500</v>
      </c>
      <c r="H879" s="61" t="s">
        <v>6317</v>
      </c>
      <c r="J879" s="63" t="str">
        <f t="shared" si="105"/>
        <v>IC.EV.430407</v>
      </c>
      <c r="K879" s="61" t="s">
        <v>2379</v>
      </c>
      <c r="L879" s="167" t="str">
        <f t="shared" si="109"/>
        <v>NPO since:</v>
      </c>
      <c r="M879" s="168" t="str">
        <f t="shared" si="106"/>
        <v>PI.IC.EV.430407.01</v>
      </c>
      <c r="N879" s="168"/>
      <c r="O879" s="168" t="str">
        <f t="shared" si="107"/>
        <v>PH.IC.EV.430407.01</v>
      </c>
      <c r="Q879" s="168" t="str">
        <f t="shared" si="108"/>
        <v>CL.IC.EV.430407.01</v>
      </c>
    </row>
    <row r="880" spans="1:17" s="167" customFormat="1" ht="15" customHeight="1">
      <c r="A880" s="167" t="s">
        <v>3452</v>
      </c>
      <c r="C880" s="61" t="s">
        <v>12636</v>
      </c>
      <c r="E880" s="61" t="s">
        <v>12972</v>
      </c>
      <c r="F880" s="85" t="s">
        <v>2486</v>
      </c>
      <c r="G880" s="104" t="s">
        <v>2501</v>
      </c>
      <c r="H880" s="61" t="s">
        <v>12976</v>
      </c>
      <c r="J880" s="63" t="str">
        <f>CONCATENATE("IC.EV.",C880,E880,H880)</f>
        <v>IC.EV.430408</v>
      </c>
      <c r="K880" s="61" t="s">
        <v>13277</v>
      </c>
      <c r="L880" s="167" t="str">
        <f>G880</f>
        <v>Last voided:</v>
      </c>
      <c r="M880" s="168" t="str">
        <f>CONCATENATE("PI.",J880,".",K880)</f>
        <v>PI.IC.EV.430408.01</v>
      </c>
      <c r="N880" s="168"/>
      <c r="O880" s="168" t="str">
        <f>CONCATENATE("PH.",J880,".",K880)</f>
        <v>PH.IC.EV.430408.01</v>
      </c>
      <c r="Q880" s="168" t="str">
        <f>CONCATENATE("CL.",J880,".",K880)</f>
        <v>CL.IC.EV.430408.01</v>
      </c>
    </row>
    <row r="881" spans="1:31" s="167" customFormat="1" ht="15" customHeight="1">
      <c r="A881" s="167" t="s">
        <v>3452</v>
      </c>
      <c r="C881" s="61" t="s">
        <v>12636</v>
      </c>
      <c r="E881" s="61" t="s">
        <v>12972</v>
      </c>
      <c r="F881" s="85" t="s">
        <v>2486</v>
      </c>
      <c r="G881" s="104" t="s">
        <v>302</v>
      </c>
      <c r="H881" s="61" t="s">
        <v>653</v>
      </c>
      <c r="J881" s="63" t="str">
        <f>CONCATENATE("IC.EV.",C881,E881,H881)</f>
        <v>IC.EV.430409</v>
      </c>
      <c r="K881" s="61" t="s">
        <v>13277</v>
      </c>
      <c r="L881" s="167" t="str">
        <f>G881</f>
        <v>Pregnancy test result:</v>
      </c>
      <c r="M881" s="168" t="str">
        <f>CONCATENATE("PI.",J881,".",K881)</f>
        <v>PI.IC.EV.430409.01</v>
      </c>
      <c r="N881" s="168"/>
      <c r="O881" s="168" t="str">
        <f>CONCATENATE("PH.",J881,".",K881)</f>
        <v>PH.IC.EV.430409.01</v>
      </c>
      <c r="Q881" s="168" t="str">
        <f>CONCATENATE("CL.",J881,".",K881)</f>
        <v>CL.IC.EV.430409.01</v>
      </c>
      <c r="AD881" s="167" t="s">
        <v>633</v>
      </c>
      <c r="AE881" s="167">
        <v>1234</v>
      </c>
    </row>
    <row r="882" spans="1:31" s="167" customFormat="1" ht="15" customHeight="1">
      <c r="A882" s="167" t="s">
        <v>3452</v>
      </c>
      <c r="C882" s="61" t="s">
        <v>12636</v>
      </c>
      <c r="E882" s="61" t="s">
        <v>12972</v>
      </c>
      <c r="F882" s="85" t="s">
        <v>2486</v>
      </c>
      <c r="G882" s="104" t="s">
        <v>303</v>
      </c>
      <c r="H882" s="61" t="s">
        <v>447</v>
      </c>
      <c r="J882" s="63" t="str">
        <f>CONCATENATE("IC.EV.",C882,E882,H882)</f>
        <v>IC.EV.430410</v>
      </c>
      <c r="K882" s="61" t="s">
        <v>13277</v>
      </c>
      <c r="L882" s="167" t="str">
        <f>G882</f>
        <v>Physical limitations (if yes, describe:)</v>
      </c>
      <c r="M882" s="168" t="str">
        <f>CONCATENATE("PI.",J882,".",K882)</f>
        <v>PI.IC.EV.430410.01</v>
      </c>
      <c r="N882" s="168"/>
      <c r="O882" s="168" t="str">
        <f>CONCATENATE("PH.",J882,".",K882)</f>
        <v>PH.IC.EV.430410.01</v>
      </c>
      <c r="Q882" s="168" t="str">
        <f>CONCATENATE("CL.",J882,".",K882)</f>
        <v>CL.IC.EV.430410.01</v>
      </c>
      <c r="AD882" s="167" t="s">
        <v>621</v>
      </c>
      <c r="AE882" s="167">
        <v>1235</v>
      </c>
    </row>
    <row r="883" spans="1:31" s="167" customFormat="1" ht="15" customHeight="1">
      <c r="A883" s="167" t="s">
        <v>3274</v>
      </c>
      <c r="C883" s="61" t="s">
        <v>2841</v>
      </c>
      <c r="E883" s="61" t="s">
        <v>12594</v>
      </c>
      <c r="F883" s="85" t="s">
        <v>2486</v>
      </c>
      <c r="G883" s="104" t="s">
        <v>242</v>
      </c>
      <c r="H883" s="61" t="s">
        <v>362</v>
      </c>
      <c r="J883" s="63" t="str">
        <f t="shared" si="105"/>
        <v>IC.EV.430411</v>
      </c>
      <c r="K883" s="61" t="s">
        <v>2379</v>
      </c>
      <c r="L883" s="167" t="str">
        <f t="shared" si="109"/>
        <v>Implants (metal joints, pacemaker, infusion pumps, etc.)</v>
      </c>
      <c r="M883" s="168" t="str">
        <f t="shared" si="106"/>
        <v>PI.IC.EV.430411.01</v>
      </c>
      <c r="N883" s="168"/>
      <c r="O883" s="168" t="str">
        <f t="shared" si="107"/>
        <v>PH.IC.EV.430411.01</v>
      </c>
      <c r="Q883" s="168" t="str">
        <f t="shared" si="108"/>
        <v>CL.IC.EV.430411.01</v>
      </c>
      <c r="AD883" s="167" t="s">
        <v>244</v>
      </c>
      <c r="AE883" s="167">
        <v>1236</v>
      </c>
    </row>
    <row r="884" spans="1:31" s="167" customFormat="1" ht="15">
      <c r="A884" s="167" t="s">
        <v>3274</v>
      </c>
      <c r="B884" s="167" t="s">
        <v>2502</v>
      </c>
      <c r="C884" s="61" t="s">
        <v>2503</v>
      </c>
      <c r="D884" s="167" t="s">
        <v>2380</v>
      </c>
      <c r="E884" s="61" t="s">
        <v>2379</v>
      </c>
      <c r="F884" s="92" t="s">
        <v>2380</v>
      </c>
      <c r="G884" s="109" t="s">
        <v>2381</v>
      </c>
      <c r="H884" s="61" t="s">
        <v>2379</v>
      </c>
      <c r="J884" s="63" t="str">
        <f t="shared" si="105"/>
        <v>IC.EV.440101</v>
      </c>
      <c r="K884" s="61" t="s">
        <v>12175</v>
      </c>
      <c r="L884" s="167" t="str">
        <f t="shared" si="109"/>
        <v>Patient being tube fed</v>
      </c>
      <c r="M884" s="168" t="str">
        <f t="shared" si="106"/>
        <v>PI.IC.EV.440101.01</v>
      </c>
      <c r="N884" s="168"/>
      <c r="O884" s="168" t="str">
        <f t="shared" si="107"/>
        <v>PH.IC.EV.440101.01</v>
      </c>
      <c r="Q884" s="168" t="str">
        <f t="shared" si="108"/>
        <v>CL.IC.EV.440101.01</v>
      </c>
      <c r="R884" s="167" t="s">
        <v>4415</v>
      </c>
      <c r="S884" s="167">
        <v>936</v>
      </c>
    </row>
    <row r="885" spans="1:31" s="167" customFormat="1" ht="15">
      <c r="A885" s="167" t="s">
        <v>3109</v>
      </c>
      <c r="C885" s="61" t="s">
        <v>2382</v>
      </c>
      <c r="E885" s="61" t="s">
        <v>2379</v>
      </c>
      <c r="F885" s="92" t="s">
        <v>2383</v>
      </c>
      <c r="G885" s="109" t="s">
        <v>2507</v>
      </c>
      <c r="H885" s="61" t="s">
        <v>2508</v>
      </c>
      <c r="J885" s="63" t="str">
        <f t="shared" si="105"/>
        <v>IC.EV.440102</v>
      </c>
      <c r="K885" s="61" t="s">
        <v>2379</v>
      </c>
      <c r="L885" s="167" t="str">
        <f t="shared" si="109"/>
        <v>Patient on anti-ulcer drug</v>
      </c>
      <c r="M885" s="168" t="str">
        <f t="shared" si="106"/>
        <v>PI.IC.EV.440102.01</v>
      </c>
      <c r="N885" s="168"/>
      <c r="O885" s="168" t="str">
        <f t="shared" si="107"/>
        <v>PH.IC.EV.440102.01</v>
      </c>
      <c r="Q885" s="168" t="str">
        <f t="shared" si="108"/>
        <v>CL.IC.EV.440102.01</v>
      </c>
      <c r="R885" s="167" t="s">
        <v>4415</v>
      </c>
      <c r="S885" s="167">
        <v>937</v>
      </c>
    </row>
    <row r="886" spans="1:31" s="167" customFormat="1" ht="15">
      <c r="A886" s="167" t="s">
        <v>3274</v>
      </c>
      <c r="C886" s="61" t="s">
        <v>2503</v>
      </c>
      <c r="E886" s="61" t="s">
        <v>2379</v>
      </c>
      <c r="F886" s="92" t="s">
        <v>2380</v>
      </c>
      <c r="G886" s="109" t="s">
        <v>2249</v>
      </c>
      <c r="H886" s="61" t="s">
        <v>12592</v>
      </c>
      <c r="J886" s="63" t="str">
        <f t="shared" si="105"/>
        <v>IC.EV.440103</v>
      </c>
      <c r="K886" s="61" t="s">
        <v>12175</v>
      </c>
      <c r="L886" s="167" t="str">
        <f t="shared" si="109"/>
        <v>Contraindication to GI prophylaxis</v>
      </c>
      <c r="M886" s="168" t="str">
        <f t="shared" si="106"/>
        <v>PI.IC.EV.440103.01</v>
      </c>
      <c r="N886" s="168"/>
      <c r="O886" s="168" t="str">
        <f t="shared" si="107"/>
        <v>PH.IC.EV.440103.01</v>
      </c>
      <c r="Q886" s="168" t="str">
        <f t="shared" si="108"/>
        <v>CL.IC.EV.440103.01</v>
      </c>
      <c r="R886" s="167" t="s">
        <v>4415</v>
      </c>
      <c r="S886" s="167">
        <v>938</v>
      </c>
    </row>
    <row r="887" spans="1:31" s="167" customFormat="1" ht="15">
      <c r="A887" s="167" t="s">
        <v>3274</v>
      </c>
      <c r="C887" s="61" t="s">
        <v>2503</v>
      </c>
      <c r="E887" s="61" t="s">
        <v>2379</v>
      </c>
      <c r="F887" s="92" t="s">
        <v>2380</v>
      </c>
      <c r="G887" s="109" t="s">
        <v>2250</v>
      </c>
      <c r="H887" s="61" t="s">
        <v>12594</v>
      </c>
      <c r="J887" s="63" t="str">
        <f t="shared" si="105"/>
        <v>IC.EV.440104</v>
      </c>
      <c r="K887" s="61" t="s">
        <v>12175</v>
      </c>
      <c r="L887" s="167" t="str">
        <f t="shared" si="109"/>
        <v>Physician contacted GI prophylaxis order</v>
      </c>
      <c r="M887" s="168" t="str">
        <f t="shared" si="106"/>
        <v>PI.IC.EV.440104.01</v>
      </c>
      <c r="N887" s="168"/>
      <c r="O887" s="168" t="str">
        <f t="shared" si="107"/>
        <v>PH.IC.EV.440104.01</v>
      </c>
      <c r="Q887" s="168" t="str">
        <f t="shared" si="108"/>
        <v>CL.IC.EV.440104.01</v>
      </c>
      <c r="R887" s="167" t="s">
        <v>4415</v>
      </c>
      <c r="S887" s="167">
        <v>939</v>
      </c>
    </row>
    <row r="888" spans="1:31" s="167" customFormat="1" ht="15">
      <c r="A888" s="167" t="s">
        <v>3274</v>
      </c>
      <c r="C888" s="61" t="s">
        <v>2503</v>
      </c>
      <c r="D888" s="167" t="s">
        <v>2251</v>
      </c>
      <c r="E888" s="61" t="s">
        <v>12182</v>
      </c>
      <c r="F888" s="92" t="s">
        <v>2954</v>
      </c>
      <c r="G888" s="109" t="s">
        <v>2955</v>
      </c>
      <c r="H888" s="61" t="s">
        <v>2379</v>
      </c>
      <c r="J888" s="63" t="str">
        <f t="shared" si="105"/>
        <v>IC.EV.440201</v>
      </c>
      <c r="K888" s="61" t="s">
        <v>2379</v>
      </c>
      <c r="L888" s="167" t="str">
        <f t="shared" si="109"/>
        <v>Patient on anticoagulants</v>
      </c>
      <c r="M888" s="168" t="str">
        <f t="shared" si="106"/>
        <v>PI.IC.EV.440201.01</v>
      </c>
      <c r="N888" s="168"/>
      <c r="O888" s="168" t="str">
        <f t="shared" si="107"/>
        <v>PH.IC.EV.440201.01</v>
      </c>
      <c r="Q888" s="168" t="str">
        <f t="shared" si="108"/>
        <v>CL.IC.EV.440201.01</v>
      </c>
      <c r="R888" s="167" t="s">
        <v>4415</v>
      </c>
      <c r="S888" s="167">
        <v>940</v>
      </c>
    </row>
    <row r="889" spans="1:31" s="167" customFormat="1" ht="15">
      <c r="A889" s="167" t="s">
        <v>3274</v>
      </c>
      <c r="C889" s="61" t="s">
        <v>2503</v>
      </c>
      <c r="E889" s="61" t="s">
        <v>12182</v>
      </c>
      <c r="F889" s="92" t="s">
        <v>2954</v>
      </c>
      <c r="G889" s="109" t="s">
        <v>2956</v>
      </c>
      <c r="H889" s="61" t="s">
        <v>12182</v>
      </c>
      <c r="J889" s="63" t="str">
        <f t="shared" si="105"/>
        <v>IC.EV.440202</v>
      </c>
      <c r="K889" s="61" t="s">
        <v>2379</v>
      </c>
      <c r="L889" s="167" t="str">
        <f t="shared" si="109"/>
        <v>Patient on SCD's or TED's</v>
      </c>
      <c r="M889" s="168" t="str">
        <f t="shared" si="106"/>
        <v>PI.IC.EV.440202.01</v>
      </c>
      <c r="N889" s="168"/>
      <c r="O889" s="168" t="str">
        <f t="shared" si="107"/>
        <v>PH.IC.EV.440202.01</v>
      </c>
      <c r="Q889" s="168" t="str">
        <f t="shared" si="108"/>
        <v>CL.IC.EV.440202.01</v>
      </c>
      <c r="R889" s="167" t="s">
        <v>4415</v>
      </c>
      <c r="S889" s="167">
        <v>941</v>
      </c>
    </row>
    <row r="890" spans="1:31" s="167" customFormat="1" ht="15">
      <c r="A890" s="167" t="s">
        <v>3274</v>
      </c>
      <c r="C890" s="61" t="s">
        <v>2503</v>
      </c>
      <c r="E890" s="61" t="s">
        <v>12182</v>
      </c>
      <c r="F890" s="92" t="s">
        <v>2954</v>
      </c>
      <c r="G890" s="109" t="s">
        <v>2838</v>
      </c>
      <c r="H890" s="61" t="s">
        <v>12592</v>
      </c>
      <c r="J890" s="63" t="str">
        <f t="shared" si="105"/>
        <v>IC.EV.440203</v>
      </c>
      <c r="K890" s="61" t="s">
        <v>2379</v>
      </c>
      <c r="L890" s="167" t="str">
        <f t="shared" si="109"/>
        <v>Contraindication to thrombosis prophylaxis</v>
      </c>
      <c r="M890" s="168" t="str">
        <f t="shared" si="106"/>
        <v>PI.IC.EV.440203.01</v>
      </c>
      <c r="N890" s="168"/>
      <c r="O890" s="168" t="str">
        <f t="shared" si="107"/>
        <v>PH.IC.EV.440203.01</v>
      </c>
      <c r="Q890" s="168" t="str">
        <f t="shared" si="108"/>
        <v>CL.IC.EV.440203.01</v>
      </c>
      <c r="R890" s="167" t="s">
        <v>4415</v>
      </c>
      <c r="S890" s="167">
        <v>942</v>
      </c>
    </row>
    <row r="891" spans="1:31" s="167" customFormat="1" ht="15">
      <c r="A891" s="167" t="s">
        <v>3452</v>
      </c>
      <c r="C891" s="61" t="s">
        <v>12637</v>
      </c>
      <c r="E891" s="61" t="s">
        <v>13016</v>
      </c>
      <c r="F891" s="92" t="s">
        <v>2954</v>
      </c>
      <c r="G891" s="109" t="s">
        <v>2483</v>
      </c>
      <c r="H891" s="61" t="s">
        <v>12972</v>
      </c>
      <c r="J891" s="63" t="str">
        <f>CONCATENATE("IC.EV.",C891,E891,H891)</f>
        <v>IC.EV.440204</v>
      </c>
      <c r="K891" s="61" t="s">
        <v>13277</v>
      </c>
      <c r="L891" s="167" t="str">
        <f>G891</f>
        <v>Physician contacted DVTI prophylaxis order</v>
      </c>
      <c r="M891" s="168" t="str">
        <f>CONCATENATE("PI.",J891,".",K891)</f>
        <v>PI.IC.EV.440204.01</v>
      </c>
      <c r="N891" s="168"/>
      <c r="O891" s="168" t="str">
        <f>CONCATENATE("PH.",J891,".",K891)</f>
        <v>PH.IC.EV.440204.01</v>
      </c>
      <c r="Q891" s="168" t="str">
        <f>CONCATENATE("CL.",J891,".",K891)</f>
        <v>CL.IC.EV.440204.01</v>
      </c>
      <c r="R891" s="167" t="s">
        <v>13244</v>
      </c>
      <c r="S891" s="167">
        <v>943</v>
      </c>
    </row>
    <row r="892" spans="1:31" s="167" customFormat="1" ht="15">
      <c r="A892" s="167" t="s">
        <v>3274</v>
      </c>
      <c r="B892" s="167" t="s">
        <v>637</v>
      </c>
      <c r="C892" s="61" t="s">
        <v>638</v>
      </c>
      <c r="D892" s="167" t="s">
        <v>639</v>
      </c>
      <c r="E892" s="61" t="s">
        <v>780</v>
      </c>
      <c r="F892" s="92" t="s">
        <v>640</v>
      </c>
      <c r="G892" s="109" t="s">
        <v>641</v>
      </c>
      <c r="H892" s="61" t="s">
        <v>780</v>
      </c>
      <c r="J892" s="63" t="str">
        <f t="shared" si="105"/>
        <v>IC.EV.450101</v>
      </c>
      <c r="K892" s="61" t="s">
        <v>2379</v>
      </c>
      <c r="L892" s="167" t="str">
        <f t="shared" si="109"/>
        <v>PRN Medication Given</v>
      </c>
      <c r="M892" s="168" t="str">
        <f t="shared" si="106"/>
        <v>PI.IC.EV.450101.01</v>
      </c>
      <c r="N892" s="168"/>
      <c r="O892" s="168" t="str">
        <f t="shared" si="107"/>
        <v>PH.IC.EV.450101.01</v>
      </c>
      <c r="Q892" s="168" t="str">
        <f t="shared" si="108"/>
        <v>CL.IC.EV.450101.01</v>
      </c>
      <c r="AD892" s="167" t="s">
        <v>633</v>
      </c>
      <c r="AE892" s="167">
        <v>1242</v>
      </c>
    </row>
    <row r="893" spans="1:31" s="167" customFormat="1" ht="15">
      <c r="A893" s="167" t="s">
        <v>3452</v>
      </c>
      <c r="C893" s="61" t="s">
        <v>638</v>
      </c>
      <c r="E893" s="61" t="s">
        <v>780</v>
      </c>
      <c r="F893" s="92" t="s">
        <v>640</v>
      </c>
      <c r="G893" s="109" t="s">
        <v>642</v>
      </c>
      <c r="H893" s="61" t="s">
        <v>632</v>
      </c>
      <c r="J893" s="63" t="str">
        <f t="shared" ref="J893:J904" si="110">CONCATENATE("IC.EV.",C893,E893,H893)</f>
        <v>IC.EV.450102</v>
      </c>
      <c r="K893" s="61" t="s">
        <v>13277</v>
      </c>
      <c r="L893" s="167" t="str">
        <f t="shared" ref="L893:L904" si="111">G893</f>
        <v>PRN medication effectiveness</v>
      </c>
      <c r="M893" s="168" t="str">
        <f t="shared" ref="M893:M905" si="112">CONCATENATE("PI.",J893,".",K893)</f>
        <v>PI.IC.EV.450102.01</v>
      </c>
      <c r="N893" s="168"/>
      <c r="O893" s="168" t="str">
        <f t="shared" ref="O893:O905" si="113">CONCATENATE("PH.",J893,".",K893)</f>
        <v>PH.IC.EV.450102.01</v>
      </c>
      <c r="Q893" s="168" t="str">
        <f t="shared" ref="Q893:Q905" si="114">CONCATENATE("CL.",J893,".",K893)</f>
        <v>CL.IC.EV.450102.01</v>
      </c>
      <c r="AD893" s="167" t="s">
        <v>633</v>
      </c>
      <c r="AE893" s="167">
        <v>1242</v>
      </c>
    </row>
    <row r="894" spans="1:31" s="167" customFormat="1" ht="15">
      <c r="A894" s="167" t="s">
        <v>3452</v>
      </c>
      <c r="C894" s="61" t="s">
        <v>638</v>
      </c>
      <c r="E894" s="61" t="s">
        <v>780</v>
      </c>
      <c r="F894" s="92" t="s">
        <v>640</v>
      </c>
      <c r="G894" s="109" t="s">
        <v>643</v>
      </c>
      <c r="H894" s="61" t="s">
        <v>716</v>
      </c>
      <c r="J894" s="63" t="str">
        <f t="shared" si="110"/>
        <v>IC.EV.450103</v>
      </c>
      <c r="K894" s="61" t="s">
        <v>13277</v>
      </c>
      <c r="L894" s="167" t="str">
        <f t="shared" si="111"/>
        <v>Medication bolus given</v>
      </c>
      <c r="M894" s="168" t="str">
        <f t="shared" si="112"/>
        <v>PI.IC.EV.450103.01</v>
      </c>
      <c r="N894" s="168"/>
      <c r="O894" s="168" t="str">
        <f t="shared" si="113"/>
        <v>PH.IC.EV.450103.01</v>
      </c>
      <c r="Q894" s="168" t="str">
        <f t="shared" si="114"/>
        <v>CL.IC.EV.450103.01</v>
      </c>
      <c r="AD894" s="167" t="s">
        <v>633</v>
      </c>
      <c r="AE894" s="167">
        <v>1242</v>
      </c>
    </row>
    <row r="895" spans="1:31" s="167" customFormat="1" ht="15">
      <c r="A895" s="167" t="s">
        <v>3452</v>
      </c>
      <c r="C895" s="61" t="s">
        <v>638</v>
      </c>
      <c r="E895" s="61" t="s">
        <v>780</v>
      </c>
      <c r="F895" s="92" t="s">
        <v>640</v>
      </c>
      <c r="G895" s="109" t="s">
        <v>644</v>
      </c>
      <c r="H895" s="61" t="s">
        <v>647</v>
      </c>
      <c r="J895" s="63" t="str">
        <f t="shared" si="110"/>
        <v>IC.EV.450104</v>
      </c>
      <c r="K895" s="61" t="s">
        <v>13277</v>
      </c>
      <c r="L895" s="167" t="str">
        <f t="shared" si="111"/>
        <v>Medication infusion started</v>
      </c>
      <c r="M895" s="168" t="str">
        <f t="shared" si="112"/>
        <v>PI.IC.EV.450104.01</v>
      </c>
      <c r="N895" s="168"/>
      <c r="O895" s="168" t="str">
        <f t="shared" si="113"/>
        <v>PH.IC.EV.450104.01</v>
      </c>
      <c r="Q895" s="168" t="str">
        <f t="shared" si="114"/>
        <v>CL.IC.EV.450104.01</v>
      </c>
      <c r="AD895" s="167" t="s">
        <v>633</v>
      </c>
      <c r="AE895" s="167">
        <v>1242</v>
      </c>
    </row>
    <row r="896" spans="1:31" s="167" customFormat="1" ht="15">
      <c r="A896" s="167" t="s">
        <v>3452</v>
      </c>
      <c r="C896" s="61" t="s">
        <v>638</v>
      </c>
      <c r="E896" s="61" t="s">
        <v>780</v>
      </c>
      <c r="F896" s="92" t="s">
        <v>640</v>
      </c>
      <c r="G896" s="109" t="s">
        <v>645</v>
      </c>
      <c r="H896" s="61" t="s">
        <v>648</v>
      </c>
      <c r="J896" s="63" t="str">
        <f t="shared" si="110"/>
        <v>IC.EV.450105</v>
      </c>
      <c r="K896" s="61" t="s">
        <v>13277</v>
      </c>
      <c r="L896" s="167" t="str">
        <f t="shared" si="111"/>
        <v>Medication infusion discontinued</v>
      </c>
      <c r="M896" s="168" t="str">
        <f t="shared" si="112"/>
        <v>PI.IC.EV.450105.01</v>
      </c>
      <c r="N896" s="168"/>
      <c r="O896" s="168" t="str">
        <f t="shared" si="113"/>
        <v>PH.IC.EV.450105.01</v>
      </c>
      <c r="Q896" s="168" t="str">
        <f t="shared" si="114"/>
        <v>CL.IC.EV.450105.01</v>
      </c>
      <c r="AD896" s="167" t="s">
        <v>633</v>
      </c>
      <c r="AE896" s="167">
        <v>1242</v>
      </c>
    </row>
    <row r="897" spans="1:41" s="167" customFormat="1" ht="15">
      <c r="A897" s="167" t="s">
        <v>152</v>
      </c>
      <c r="C897" s="61" t="s">
        <v>638</v>
      </c>
      <c r="E897" s="61" t="s">
        <v>1</v>
      </c>
      <c r="F897" s="92" t="s">
        <v>640</v>
      </c>
      <c r="G897" s="109" t="s">
        <v>646</v>
      </c>
      <c r="H897" s="61" t="s">
        <v>76</v>
      </c>
      <c r="J897" s="63" t="str">
        <f t="shared" si="110"/>
        <v>IC.EV.450106</v>
      </c>
      <c r="K897" s="61" t="s">
        <v>1</v>
      </c>
      <c r="L897" s="167" t="str">
        <f t="shared" si="111"/>
        <v>Stat medication given</v>
      </c>
      <c r="M897" s="168" t="str">
        <f t="shared" si="112"/>
        <v>PI.IC.EV.450106.01</v>
      </c>
      <c r="N897" s="168"/>
      <c r="O897" s="168" t="str">
        <f t="shared" si="113"/>
        <v>PH.IC.EV.450106.01</v>
      </c>
      <c r="Q897" s="168" t="str">
        <f t="shared" si="114"/>
        <v>CL.IC.EV.450106.01</v>
      </c>
      <c r="AD897" s="167" t="s">
        <v>73</v>
      </c>
      <c r="AE897" s="167">
        <v>1242</v>
      </c>
    </row>
    <row r="898" spans="1:41" s="167" customFormat="1" ht="15">
      <c r="A898" s="167" t="s">
        <v>152</v>
      </c>
      <c r="B898" s="167" t="s">
        <v>13513</v>
      </c>
      <c r="C898" s="61" t="s">
        <v>6940</v>
      </c>
      <c r="D898" s="167" t="s">
        <v>13706</v>
      </c>
      <c r="E898" s="61" t="s">
        <v>1</v>
      </c>
      <c r="F898" s="92" t="s">
        <v>13513</v>
      </c>
      <c r="G898" s="109" t="s">
        <v>13707</v>
      </c>
      <c r="H898" s="61" t="s">
        <v>11848</v>
      </c>
      <c r="J898" s="63" t="str">
        <f t="shared" si="110"/>
        <v>IC.EV.460101</v>
      </c>
      <c r="K898" s="61" t="s">
        <v>1</v>
      </c>
      <c r="L898" s="167" t="str">
        <f t="shared" si="111"/>
        <v>Patient Status: Non ICU</v>
      </c>
      <c r="M898" s="168" t="str">
        <f t="shared" si="112"/>
        <v>PI.IC.EV.460101.01</v>
      </c>
      <c r="N898" s="168"/>
      <c r="O898" s="168" t="str">
        <f t="shared" si="113"/>
        <v>PH.IC.EV.460101.01</v>
      </c>
      <c r="Q898" s="168" t="str">
        <f t="shared" si="114"/>
        <v>CL.IC.EV.460101.01</v>
      </c>
      <c r="AF898" s="167" t="s">
        <v>12773</v>
      </c>
      <c r="AG898" s="167">
        <v>1431</v>
      </c>
    </row>
    <row r="899" spans="1:41" s="167" customFormat="1" ht="15">
      <c r="A899" s="167" t="s">
        <v>82</v>
      </c>
      <c r="B899" s="167" t="s">
        <v>13729</v>
      </c>
      <c r="C899" s="61" t="s">
        <v>6942</v>
      </c>
      <c r="D899" s="167" t="s">
        <v>13729</v>
      </c>
      <c r="E899" s="61" t="s">
        <v>1</v>
      </c>
      <c r="F899" s="92" t="s">
        <v>13730</v>
      </c>
      <c r="G899" s="109" t="s">
        <v>13731</v>
      </c>
      <c r="H899" s="61" t="s">
        <v>11848</v>
      </c>
      <c r="J899" s="63" t="str">
        <f t="shared" si="110"/>
        <v>IC.EV.470101</v>
      </c>
      <c r="K899" s="61" t="s">
        <v>1</v>
      </c>
      <c r="L899" s="167" t="str">
        <f t="shared" si="111"/>
        <v>OR</v>
      </c>
      <c r="M899" s="168" t="str">
        <f t="shared" si="112"/>
        <v>PI.IC.EV.470101.01</v>
      </c>
      <c r="N899" s="168"/>
      <c r="O899" s="168" t="str">
        <f t="shared" si="113"/>
        <v>PH.IC.EV.470101.01</v>
      </c>
      <c r="Q899" s="168" t="str">
        <f t="shared" si="114"/>
        <v>CL.IC.EV.470101.01</v>
      </c>
      <c r="AJ899" s="167" t="s">
        <v>12773</v>
      </c>
      <c r="AK899" s="167">
        <v>1466</v>
      </c>
    </row>
    <row r="900" spans="1:41" s="167" customFormat="1" ht="15">
      <c r="A900" s="167" t="s">
        <v>82</v>
      </c>
      <c r="C900" s="61" t="s">
        <v>6942</v>
      </c>
      <c r="E900" s="61" t="s">
        <v>1</v>
      </c>
      <c r="F900" s="92" t="s">
        <v>13730</v>
      </c>
      <c r="G900" s="109" t="s">
        <v>13732</v>
      </c>
      <c r="H900" s="61" t="s">
        <v>12030</v>
      </c>
      <c r="J900" s="63" t="str">
        <f t="shared" si="110"/>
        <v>IC.EV.470102</v>
      </c>
      <c r="K900" s="61" t="s">
        <v>1</v>
      </c>
      <c r="L900" s="167" t="str">
        <f t="shared" si="111"/>
        <v>Cath Lab</v>
      </c>
      <c r="M900" s="168" t="str">
        <f t="shared" si="112"/>
        <v>PI.IC.EV.470102.01</v>
      </c>
      <c r="N900" s="168"/>
      <c r="O900" s="168" t="str">
        <f t="shared" si="113"/>
        <v>PH.IC.EV.470102.01</v>
      </c>
      <c r="Q900" s="168" t="str">
        <f t="shared" si="114"/>
        <v>CL.IC.EV.470102.01</v>
      </c>
      <c r="AJ900" s="167" t="s">
        <v>12773</v>
      </c>
      <c r="AK900" s="167">
        <v>1466</v>
      </c>
    </row>
    <row r="901" spans="1:41" s="167" customFormat="1" ht="15">
      <c r="A901" s="167" t="s">
        <v>82</v>
      </c>
      <c r="C901" s="61" t="s">
        <v>6942</v>
      </c>
      <c r="E901" s="61" t="s">
        <v>1</v>
      </c>
      <c r="F901" s="92" t="s">
        <v>13730</v>
      </c>
      <c r="G901" s="109" t="s">
        <v>13733</v>
      </c>
      <c r="H901" s="61" t="s">
        <v>12032</v>
      </c>
      <c r="J901" s="63" t="str">
        <f t="shared" si="110"/>
        <v>IC.EV.470103</v>
      </c>
      <c r="K901" s="61" t="s">
        <v>1</v>
      </c>
      <c r="L901" s="167" t="str">
        <f t="shared" si="111"/>
        <v>X-Ray</v>
      </c>
      <c r="M901" s="168" t="str">
        <f t="shared" si="112"/>
        <v>PI.IC.EV.470103.01</v>
      </c>
      <c r="N901" s="168"/>
      <c r="O901" s="168" t="str">
        <f t="shared" si="113"/>
        <v>PH.IC.EV.470103.01</v>
      </c>
      <c r="Q901" s="168" t="str">
        <f t="shared" si="114"/>
        <v>CL.IC.EV.470103.01</v>
      </c>
      <c r="AJ901" s="167" t="s">
        <v>12773</v>
      </c>
      <c r="AK901" s="167">
        <v>1466</v>
      </c>
    </row>
    <row r="902" spans="1:41" s="167" customFormat="1" ht="15">
      <c r="A902" s="167" t="s">
        <v>82</v>
      </c>
      <c r="C902" s="61" t="s">
        <v>6942</v>
      </c>
      <c r="E902" s="61" t="s">
        <v>1</v>
      </c>
      <c r="F902" s="92" t="s">
        <v>13730</v>
      </c>
      <c r="G902" s="109" t="s">
        <v>13734</v>
      </c>
      <c r="H902" s="61" t="s">
        <v>12028</v>
      </c>
      <c r="J902" s="63" t="str">
        <f t="shared" si="110"/>
        <v>IC.EV.470104</v>
      </c>
      <c r="K902" s="61" t="s">
        <v>1</v>
      </c>
      <c r="L902" s="167" t="str">
        <f t="shared" si="111"/>
        <v>Nuclear Imaging</v>
      </c>
      <c r="M902" s="168" t="str">
        <f t="shared" si="112"/>
        <v>PI.IC.EV.470104.01</v>
      </c>
      <c r="N902" s="168"/>
      <c r="O902" s="168" t="str">
        <f t="shared" si="113"/>
        <v>PH.IC.EV.470104.01</v>
      </c>
      <c r="Q902" s="168" t="str">
        <f t="shared" si="114"/>
        <v>CL.IC.EV.470104.01</v>
      </c>
      <c r="AJ902" s="167" t="s">
        <v>12773</v>
      </c>
      <c r="AK902" s="167">
        <v>1466</v>
      </c>
    </row>
    <row r="903" spans="1:41" s="167" customFormat="1" ht="15">
      <c r="A903" s="167" t="s">
        <v>82</v>
      </c>
      <c r="C903" s="61" t="s">
        <v>6942</v>
      </c>
      <c r="E903" s="61" t="s">
        <v>1</v>
      </c>
      <c r="F903" s="92" t="s">
        <v>13730</v>
      </c>
      <c r="G903" s="109" t="s">
        <v>8181</v>
      </c>
      <c r="H903" s="61" t="s">
        <v>12210</v>
      </c>
      <c r="J903" s="63" t="str">
        <f t="shared" si="110"/>
        <v>IC.EV.470105</v>
      </c>
      <c r="K903" s="61" t="s">
        <v>1</v>
      </c>
      <c r="L903" s="167" t="str">
        <f t="shared" si="111"/>
        <v>Procedure</v>
      </c>
      <c r="M903" s="168" t="str">
        <f t="shared" si="112"/>
        <v>PI.IC.EV.470105.01</v>
      </c>
      <c r="N903" s="168"/>
      <c r="O903" s="168" t="str">
        <f t="shared" si="113"/>
        <v>PH.IC.EV.470105.01</v>
      </c>
      <c r="Q903" s="168" t="str">
        <f t="shared" si="114"/>
        <v>CL.IC.EV.470105.01</v>
      </c>
      <c r="AJ903" s="167" t="s">
        <v>12773</v>
      </c>
      <c r="AK903" s="167">
        <v>1466</v>
      </c>
    </row>
    <row r="904" spans="1:41" s="167" customFormat="1" ht="15">
      <c r="A904" s="167" t="s">
        <v>82</v>
      </c>
      <c r="C904" s="61" t="s">
        <v>6942</v>
      </c>
      <c r="E904" s="61" t="s">
        <v>1</v>
      </c>
      <c r="F904" s="92" t="s">
        <v>13730</v>
      </c>
      <c r="G904" s="109" t="s">
        <v>13735</v>
      </c>
      <c r="H904" s="61" t="s">
        <v>12212</v>
      </c>
      <c r="J904" s="63" t="str">
        <f t="shared" si="110"/>
        <v>IC.EV.470106</v>
      </c>
      <c r="K904" s="61" t="s">
        <v>1</v>
      </c>
      <c r="L904" s="167" t="str">
        <f t="shared" si="111"/>
        <v>Return to ICU</v>
      </c>
      <c r="M904" s="168" t="str">
        <f t="shared" si="112"/>
        <v>PI.IC.EV.470106.01</v>
      </c>
      <c r="N904" s="168"/>
      <c r="O904" s="168" t="str">
        <f t="shared" si="113"/>
        <v>PH.IC.EV.470106.01</v>
      </c>
      <c r="Q904" s="168" t="str">
        <f t="shared" si="114"/>
        <v>CL.IC.EV.470106.01</v>
      </c>
      <c r="AJ904" s="167" t="s">
        <v>12773</v>
      </c>
      <c r="AK904" s="167">
        <v>1466</v>
      </c>
    </row>
    <row r="905" spans="1:41" s="167" customFormat="1" ht="15">
      <c r="A905" s="167" t="s">
        <v>82</v>
      </c>
      <c r="C905" s="61" t="s">
        <v>6942</v>
      </c>
      <c r="E905" s="61" t="s">
        <v>1</v>
      </c>
      <c r="F905" s="92" t="s">
        <v>13730</v>
      </c>
      <c r="G905" s="109" t="s">
        <v>13806</v>
      </c>
      <c r="H905" s="61" t="s">
        <v>12225</v>
      </c>
      <c r="J905" s="63" t="str">
        <f t="shared" ref="J905:J913" si="115">CONCATENATE("IC.EV.",C905,E905,H905)</f>
        <v>IC.EV.470107</v>
      </c>
      <c r="K905" s="61" t="s">
        <v>1</v>
      </c>
      <c r="L905" s="167" t="str">
        <f t="shared" ref="L905:L913" si="116">G905</f>
        <v>Non-ICU patient status</v>
      </c>
      <c r="M905" s="168" t="str">
        <f t="shared" si="112"/>
        <v>PI.IC.EV.470107.01</v>
      </c>
      <c r="N905" s="168"/>
      <c r="O905" s="168" t="str">
        <f t="shared" si="113"/>
        <v>PH.IC.EV.470107.01</v>
      </c>
      <c r="Q905" s="168" t="str">
        <f t="shared" si="114"/>
        <v>CL.IC.EV.470107.01</v>
      </c>
      <c r="AJ905" s="167" t="s">
        <v>12773</v>
      </c>
      <c r="AK905" s="167">
        <v>1492</v>
      </c>
    </row>
    <row r="906" spans="1:41" s="167" customFormat="1" ht="15">
      <c r="A906" s="165" t="s">
        <v>152</v>
      </c>
      <c r="B906" s="165" t="s">
        <v>13936</v>
      </c>
      <c r="C906" s="166" t="s">
        <v>6944</v>
      </c>
      <c r="D906" s="165" t="s">
        <v>13936</v>
      </c>
      <c r="E906" s="166" t="s">
        <v>3</v>
      </c>
      <c r="F906" s="165" t="s">
        <v>13929</v>
      </c>
      <c r="G906" s="58" t="s">
        <v>13930</v>
      </c>
      <c r="H906" s="166" t="s">
        <v>11848</v>
      </c>
      <c r="I906" s="165"/>
      <c r="J906" s="110" t="str">
        <f t="shared" si="115"/>
        <v>IC.EV.480101</v>
      </c>
      <c r="K906" s="166" t="s">
        <v>3</v>
      </c>
      <c r="L906" s="165" t="str">
        <f t="shared" si="116"/>
        <v>Core</v>
      </c>
      <c r="M906" s="168" t="str">
        <f t="shared" ref="M906:M913" si="117">CONCATENATE("PI.",J906,".",K906)</f>
        <v>PI.IC.EV.480101.01</v>
      </c>
      <c r="N906" s="168"/>
      <c r="O906" s="168" t="str">
        <f t="shared" ref="O906:O913" si="118">CONCATENATE("PH.",J906,".",K906)</f>
        <v>PH.IC.EV.480101.01</v>
      </c>
      <c r="Q906" s="168" t="str">
        <f t="shared" ref="Q906:Q913" si="119">CONCATENATE("CL.",J906,".",K906)</f>
        <v>CL.IC.EV.480101.01</v>
      </c>
      <c r="AN906" s="167" t="s">
        <v>12773</v>
      </c>
      <c r="AO906" s="167">
        <v>1548</v>
      </c>
    </row>
    <row r="907" spans="1:41" s="167" customFormat="1" ht="15">
      <c r="A907" s="165" t="s">
        <v>12346</v>
      </c>
      <c r="B907" s="165"/>
      <c r="C907" s="165" t="s">
        <v>6944</v>
      </c>
      <c r="D907" s="165"/>
      <c r="E907" s="165" t="s">
        <v>11848</v>
      </c>
      <c r="F907" s="165" t="s">
        <v>13929</v>
      </c>
      <c r="G907" s="58" t="s">
        <v>9923</v>
      </c>
      <c r="H907" s="166" t="s">
        <v>12030</v>
      </c>
      <c r="I907" s="165"/>
      <c r="J907" s="165" t="str">
        <f t="shared" si="115"/>
        <v>IC.EV.480102</v>
      </c>
      <c r="K907" s="165" t="s">
        <v>11848</v>
      </c>
      <c r="L907" s="165" t="str">
        <f t="shared" si="116"/>
        <v>Oral</v>
      </c>
      <c r="M907" s="168" t="str">
        <f t="shared" si="117"/>
        <v>PI.IC.EV.480102.01</v>
      </c>
      <c r="N907" s="168"/>
      <c r="O907" s="168" t="str">
        <f t="shared" si="118"/>
        <v>PH.IC.EV.480102.01</v>
      </c>
      <c r="Q907" s="168" t="str">
        <f t="shared" si="119"/>
        <v>CL.IC.EV.480102.01</v>
      </c>
      <c r="AN907" s="167" t="s">
        <v>12773</v>
      </c>
      <c r="AO907" s="167">
        <v>1548</v>
      </c>
    </row>
    <row r="908" spans="1:41" s="167" customFormat="1" ht="15">
      <c r="A908" s="165" t="s">
        <v>12346</v>
      </c>
      <c r="B908" s="165"/>
      <c r="C908" s="165" t="s">
        <v>6944</v>
      </c>
      <c r="D908" s="165"/>
      <c r="E908" s="165" t="s">
        <v>11848</v>
      </c>
      <c r="F908" s="165" t="s">
        <v>13929</v>
      </c>
      <c r="G908" s="58" t="s">
        <v>13931</v>
      </c>
      <c r="H908" s="166" t="s">
        <v>12032</v>
      </c>
      <c r="I908" s="165"/>
      <c r="J908" s="165" t="str">
        <f t="shared" si="115"/>
        <v>IC.EV.480103</v>
      </c>
      <c r="K908" s="165" t="s">
        <v>11848</v>
      </c>
      <c r="L908" s="165" t="str">
        <f t="shared" si="116"/>
        <v>Rectal</v>
      </c>
      <c r="M908" s="168" t="str">
        <f t="shared" si="117"/>
        <v>PI.IC.EV.480103.01</v>
      </c>
      <c r="N908" s="168"/>
      <c r="O908" s="168" t="str">
        <f t="shared" si="118"/>
        <v>PH.IC.EV.480103.01</v>
      </c>
      <c r="Q908" s="168" t="str">
        <f t="shared" si="119"/>
        <v>CL.IC.EV.480103.01</v>
      </c>
      <c r="AN908" s="167" t="s">
        <v>12773</v>
      </c>
      <c r="AO908" s="167">
        <v>1548</v>
      </c>
    </row>
    <row r="909" spans="1:41" s="167" customFormat="1" ht="15">
      <c r="A909" s="165" t="s">
        <v>12346</v>
      </c>
      <c r="B909" s="165"/>
      <c r="C909" s="165" t="s">
        <v>6944</v>
      </c>
      <c r="D909" s="165"/>
      <c r="E909" s="165" t="s">
        <v>11848</v>
      </c>
      <c r="F909" s="165" t="s">
        <v>13929</v>
      </c>
      <c r="G909" s="58" t="s">
        <v>13932</v>
      </c>
      <c r="H909" s="166" t="s">
        <v>12028</v>
      </c>
      <c r="I909" s="165"/>
      <c r="J909" s="165" t="str">
        <f t="shared" si="115"/>
        <v>IC.EV.480104</v>
      </c>
      <c r="K909" s="165" t="s">
        <v>11848</v>
      </c>
      <c r="L909" s="165" t="str">
        <f t="shared" si="116"/>
        <v>Axillary</v>
      </c>
      <c r="M909" s="168" t="str">
        <f t="shared" si="117"/>
        <v>PI.IC.EV.480104.01</v>
      </c>
      <c r="N909" s="168"/>
      <c r="O909" s="168" t="str">
        <f t="shared" si="118"/>
        <v>PH.IC.EV.480104.01</v>
      </c>
      <c r="Q909" s="168" t="str">
        <f t="shared" si="119"/>
        <v>CL.IC.EV.480104.01</v>
      </c>
      <c r="AN909" s="167" t="s">
        <v>12773</v>
      </c>
      <c r="AO909" s="167">
        <v>1548</v>
      </c>
    </row>
    <row r="910" spans="1:41" s="167" customFormat="1" ht="15">
      <c r="A910" s="165" t="s">
        <v>12346</v>
      </c>
      <c r="B910" s="165"/>
      <c r="C910" s="165" t="s">
        <v>6944</v>
      </c>
      <c r="D910" s="165"/>
      <c r="E910" s="165" t="s">
        <v>11848</v>
      </c>
      <c r="F910" s="165" t="s">
        <v>13929</v>
      </c>
      <c r="G910" s="58" t="s">
        <v>13933</v>
      </c>
      <c r="H910" s="166" t="s">
        <v>12210</v>
      </c>
      <c r="I910" s="165"/>
      <c r="J910" s="165" t="str">
        <f t="shared" si="115"/>
        <v>IC.EV.480105</v>
      </c>
      <c r="K910" s="165" t="s">
        <v>11848</v>
      </c>
      <c r="L910" s="165" t="str">
        <f t="shared" si="116"/>
        <v>Tympanic</v>
      </c>
      <c r="M910" s="168" t="str">
        <f t="shared" si="117"/>
        <v>PI.IC.EV.480105.01</v>
      </c>
      <c r="N910" s="168"/>
      <c r="O910" s="168" t="str">
        <f t="shared" si="118"/>
        <v>PH.IC.EV.480105.01</v>
      </c>
      <c r="Q910" s="168" t="str">
        <f t="shared" si="119"/>
        <v>CL.IC.EV.480105.01</v>
      </c>
      <c r="AN910" s="167" t="s">
        <v>12773</v>
      </c>
      <c r="AO910" s="167">
        <v>1548</v>
      </c>
    </row>
    <row r="911" spans="1:41" s="167" customFormat="1" ht="15">
      <c r="A911" s="165" t="s">
        <v>12346</v>
      </c>
      <c r="B911" s="165"/>
      <c r="C911" s="165" t="s">
        <v>6944</v>
      </c>
      <c r="D911" s="165"/>
      <c r="E911" s="165" t="s">
        <v>11848</v>
      </c>
      <c r="F911" s="165" t="s">
        <v>13929</v>
      </c>
      <c r="G911" s="59" t="s">
        <v>9140</v>
      </c>
      <c r="H911" s="166" t="s">
        <v>12212</v>
      </c>
      <c r="I911" s="165"/>
      <c r="J911" s="165" t="str">
        <f t="shared" si="115"/>
        <v>IC.EV.480106</v>
      </c>
      <c r="K911" s="165" t="s">
        <v>11848</v>
      </c>
      <c r="L911" s="165" t="str">
        <f t="shared" si="116"/>
        <v>Temporal</v>
      </c>
      <c r="M911" s="168" t="str">
        <f t="shared" si="117"/>
        <v>PI.IC.EV.480106.01</v>
      </c>
      <c r="N911" s="168"/>
      <c r="O911" s="168" t="str">
        <f t="shared" si="118"/>
        <v>PH.IC.EV.480106.01</v>
      </c>
      <c r="Q911" s="168" t="str">
        <f t="shared" si="119"/>
        <v>CL.IC.EV.480106.01</v>
      </c>
      <c r="AN911" s="167" t="s">
        <v>12773</v>
      </c>
      <c r="AO911" s="167">
        <v>1548</v>
      </c>
    </row>
    <row r="912" spans="1:41" s="167" customFormat="1" ht="15">
      <c r="A912" s="165" t="s">
        <v>12346</v>
      </c>
      <c r="B912" s="165"/>
      <c r="C912" s="165" t="s">
        <v>6944</v>
      </c>
      <c r="D912" s="165"/>
      <c r="E912" s="165" t="s">
        <v>11848</v>
      </c>
      <c r="F912" s="165" t="s">
        <v>13929</v>
      </c>
      <c r="G912" s="58" t="s">
        <v>13934</v>
      </c>
      <c r="H912" s="166" t="s">
        <v>12225</v>
      </c>
      <c r="I912" s="165"/>
      <c r="J912" s="165" t="str">
        <f t="shared" si="115"/>
        <v>IC.EV.480107</v>
      </c>
      <c r="K912" s="165" t="s">
        <v>11848</v>
      </c>
      <c r="L912" s="165" t="str">
        <f t="shared" si="116"/>
        <v>Bladder</v>
      </c>
      <c r="M912" s="168" t="str">
        <f t="shared" si="117"/>
        <v>PI.IC.EV.480107.01</v>
      </c>
      <c r="N912" s="168"/>
      <c r="O912" s="168" t="str">
        <f t="shared" si="118"/>
        <v>PH.IC.EV.480107.01</v>
      </c>
      <c r="Q912" s="168" t="str">
        <f t="shared" si="119"/>
        <v>CL.IC.EV.480107.01</v>
      </c>
      <c r="AN912" s="167" t="s">
        <v>12773</v>
      </c>
      <c r="AO912" s="167">
        <v>1548</v>
      </c>
    </row>
    <row r="913" spans="1:47" s="167" customFormat="1" ht="13" customHeight="1">
      <c r="A913" s="165" t="s">
        <v>12346</v>
      </c>
      <c r="B913" s="165"/>
      <c r="C913" s="165" t="s">
        <v>6944</v>
      </c>
      <c r="D913" s="165"/>
      <c r="E913" s="165" t="s">
        <v>11848</v>
      </c>
      <c r="F913" s="165" t="s">
        <v>13929</v>
      </c>
      <c r="G913" s="58" t="s">
        <v>13935</v>
      </c>
      <c r="H913" s="166" t="s">
        <v>11638</v>
      </c>
      <c r="I913" s="165"/>
      <c r="J913" s="165" t="str">
        <f t="shared" si="115"/>
        <v>IC.EV.480108</v>
      </c>
      <c r="K913" s="165" t="s">
        <v>11848</v>
      </c>
      <c r="L913" s="165" t="str">
        <f t="shared" si="116"/>
        <v>Scanned</v>
      </c>
      <c r="M913" s="168" t="str">
        <f t="shared" si="117"/>
        <v>PI.IC.EV.480108.01</v>
      </c>
      <c r="N913" s="168"/>
      <c r="O913" s="168" t="str">
        <f t="shared" si="118"/>
        <v>PH.IC.EV.480108.01</v>
      </c>
      <c r="Q913" s="168" t="str">
        <f t="shared" si="119"/>
        <v>CL.IC.EV.480108.01</v>
      </c>
      <c r="AN913" s="167" t="s">
        <v>12773</v>
      </c>
      <c r="AO913" s="167">
        <v>1548</v>
      </c>
    </row>
    <row r="914" spans="1:47" s="167" customFormat="1" ht="15">
      <c r="A914" s="167" t="s">
        <v>12346</v>
      </c>
      <c r="B914" s="167" t="s">
        <v>13689</v>
      </c>
      <c r="C914" s="166" t="s">
        <v>6937</v>
      </c>
      <c r="D914" s="167" t="s">
        <v>14755</v>
      </c>
      <c r="E914" s="167" t="s">
        <v>11848</v>
      </c>
      <c r="F914" s="165" t="s">
        <v>5599</v>
      </c>
      <c r="G914" s="109" t="s">
        <v>14756</v>
      </c>
      <c r="H914" s="166" t="s">
        <v>11848</v>
      </c>
      <c r="J914" s="165" t="s">
        <v>14757</v>
      </c>
      <c r="K914" s="167" t="s">
        <v>11848</v>
      </c>
      <c r="L914" s="167" t="s">
        <v>14756</v>
      </c>
      <c r="M914" s="167" t="s">
        <v>14758</v>
      </c>
      <c r="O914" s="167" t="s">
        <v>14759</v>
      </c>
      <c r="Q914" s="167" t="s">
        <v>14760</v>
      </c>
      <c r="AT914" s="167" t="s">
        <v>12773</v>
      </c>
      <c r="AU914" s="167">
        <v>1739</v>
      </c>
    </row>
    <row r="915" spans="1:47" s="167" customFormat="1" ht="15">
      <c r="A915" s="167" t="s">
        <v>12346</v>
      </c>
      <c r="C915" s="166" t="s">
        <v>6937</v>
      </c>
      <c r="D915" s="167" t="s">
        <v>14755</v>
      </c>
      <c r="E915" s="167" t="s">
        <v>11848</v>
      </c>
      <c r="F915" s="165" t="s">
        <v>5599</v>
      </c>
      <c r="G915" s="109" t="s">
        <v>14761</v>
      </c>
      <c r="H915" s="166" t="s">
        <v>12030</v>
      </c>
      <c r="J915" s="165" t="s">
        <v>14762</v>
      </c>
      <c r="K915" s="167" t="s">
        <v>11848</v>
      </c>
      <c r="L915" s="165" t="s">
        <v>14761</v>
      </c>
      <c r="M915" s="167" t="s">
        <v>14763</v>
      </c>
      <c r="O915" s="167" t="s">
        <v>14764</v>
      </c>
      <c r="Q915" s="167" t="s">
        <v>14765</v>
      </c>
      <c r="AT915" s="167" t="s">
        <v>12773</v>
      </c>
      <c r="AU915" s="167">
        <v>1739</v>
      </c>
    </row>
    <row r="916" spans="1:47" s="167" customFormat="1" ht="15">
      <c r="A916" s="167" t="s">
        <v>12346</v>
      </c>
      <c r="C916" s="166" t="s">
        <v>6937</v>
      </c>
      <c r="D916" s="167" t="s">
        <v>14755</v>
      </c>
      <c r="E916" s="167" t="s">
        <v>11848</v>
      </c>
      <c r="F916" s="165" t="s">
        <v>5599</v>
      </c>
      <c r="G916" s="109" t="s">
        <v>14766</v>
      </c>
      <c r="H916" s="166" t="s">
        <v>12032</v>
      </c>
      <c r="I916" s="165"/>
      <c r="J916" s="165" t="s">
        <v>14767</v>
      </c>
      <c r="K916" s="165" t="s">
        <v>11848</v>
      </c>
      <c r="L916" s="165" t="s">
        <v>14766</v>
      </c>
      <c r="M916" s="168" t="s">
        <v>14768</v>
      </c>
      <c r="N916" s="168"/>
      <c r="O916" s="168" t="s">
        <v>14769</v>
      </c>
      <c r="Q916" s="168" t="s">
        <v>14770</v>
      </c>
      <c r="AT916" s="167" t="s">
        <v>12773</v>
      </c>
      <c r="AU916" s="167">
        <v>1739</v>
      </c>
    </row>
    <row r="917" spans="1:47" s="167" customFormat="1" ht="15">
      <c r="A917" s="167" t="s">
        <v>12346</v>
      </c>
      <c r="C917" s="166" t="s">
        <v>6937</v>
      </c>
      <c r="D917" s="167" t="s">
        <v>14771</v>
      </c>
      <c r="E917" s="61" t="s">
        <v>12030</v>
      </c>
      <c r="F917" s="167" t="s">
        <v>14771</v>
      </c>
      <c r="G917" s="109" t="s">
        <v>14772</v>
      </c>
      <c r="H917" s="166" t="s">
        <v>11848</v>
      </c>
      <c r="J917" s="165" t="s">
        <v>14773</v>
      </c>
      <c r="K917" s="167" t="s">
        <v>11848</v>
      </c>
      <c r="L917" s="167" t="s">
        <v>14772</v>
      </c>
      <c r="M917" s="167" t="s">
        <v>14774</v>
      </c>
      <c r="O917" s="167" t="s">
        <v>14775</v>
      </c>
      <c r="Q917" s="167" t="s">
        <v>14776</v>
      </c>
      <c r="AT917" s="167" t="s">
        <v>12773</v>
      </c>
      <c r="AU917" s="167">
        <v>1739</v>
      </c>
    </row>
    <row r="918" spans="1:47" s="167" customFormat="1" ht="15">
      <c r="A918" s="167" t="s">
        <v>12346</v>
      </c>
      <c r="C918" s="166" t="s">
        <v>6937</v>
      </c>
      <c r="D918" s="167" t="s">
        <v>14771</v>
      </c>
      <c r="E918" s="61" t="s">
        <v>12030</v>
      </c>
      <c r="F918" s="167" t="s">
        <v>14771</v>
      </c>
      <c r="G918" s="109" t="s">
        <v>14777</v>
      </c>
      <c r="H918" s="166" t="s">
        <v>12030</v>
      </c>
      <c r="J918" s="165" t="s">
        <v>14778</v>
      </c>
      <c r="K918" s="165" t="s">
        <v>11848</v>
      </c>
      <c r="L918" s="165" t="s">
        <v>14777</v>
      </c>
      <c r="M918" s="167" t="s">
        <v>14779</v>
      </c>
      <c r="O918" s="167" t="s">
        <v>14780</v>
      </c>
      <c r="Q918" s="167" t="s">
        <v>14781</v>
      </c>
      <c r="AT918" s="167" t="s">
        <v>12773</v>
      </c>
      <c r="AU918" s="167">
        <v>1739</v>
      </c>
    </row>
    <row r="919" spans="1:47" s="167" customFormat="1" ht="15">
      <c r="A919" s="167" t="s">
        <v>12346</v>
      </c>
      <c r="C919" s="166" t="s">
        <v>6937</v>
      </c>
      <c r="D919" s="167" t="s">
        <v>14771</v>
      </c>
      <c r="E919" s="61" t="s">
        <v>12030</v>
      </c>
      <c r="F919" s="167" t="s">
        <v>14771</v>
      </c>
      <c r="G919" s="109" t="s">
        <v>14782</v>
      </c>
      <c r="H919" s="166" t="s">
        <v>12032</v>
      </c>
      <c r="I919" s="165"/>
      <c r="J919" s="165" t="s">
        <v>14783</v>
      </c>
      <c r="K919" s="167" t="s">
        <v>11848</v>
      </c>
      <c r="L919" s="165" t="s">
        <v>14782</v>
      </c>
      <c r="M919" s="168" t="s">
        <v>14784</v>
      </c>
      <c r="N919" s="168"/>
      <c r="O919" s="168" t="s">
        <v>14785</v>
      </c>
      <c r="Q919" s="168" t="s">
        <v>14786</v>
      </c>
      <c r="AT919" s="167" t="s">
        <v>12773</v>
      </c>
      <c r="AU919" s="167">
        <v>1739</v>
      </c>
    </row>
    <row r="920" spans="1:47" s="167" customFormat="1" ht="15">
      <c r="A920" s="167" t="s">
        <v>12346</v>
      </c>
      <c r="C920" s="166" t="s">
        <v>6937</v>
      </c>
      <c r="D920" s="167" t="s">
        <v>14771</v>
      </c>
      <c r="E920" s="61" t="s">
        <v>12030</v>
      </c>
      <c r="F920" s="167" t="s">
        <v>14771</v>
      </c>
      <c r="G920" s="109" t="s">
        <v>14787</v>
      </c>
      <c r="H920" s="166" t="s">
        <v>12028</v>
      </c>
      <c r="J920" s="165" t="s">
        <v>14788</v>
      </c>
      <c r="K920" s="165" t="s">
        <v>11848</v>
      </c>
      <c r="L920" s="167" t="s">
        <v>14787</v>
      </c>
      <c r="M920" s="167" t="s">
        <v>14789</v>
      </c>
      <c r="O920" s="167" t="s">
        <v>14790</v>
      </c>
      <c r="Q920" s="167" t="s">
        <v>14791</v>
      </c>
      <c r="AT920" s="167" t="s">
        <v>12773</v>
      </c>
      <c r="AU920" s="167">
        <v>1739</v>
      </c>
    </row>
    <row r="921" spans="1:47" s="167" customFormat="1" ht="15">
      <c r="A921" s="167" t="s">
        <v>12346</v>
      </c>
      <c r="C921" s="166" t="s">
        <v>6937</v>
      </c>
      <c r="D921" s="167" t="s">
        <v>14771</v>
      </c>
      <c r="E921" s="61" t="s">
        <v>12030</v>
      </c>
      <c r="F921" s="167" t="s">
        <v>14771</v>
      </c>
      <c r="G921" s="109" t="s">
        <v>14792</v>
      </c>
      <c r="H921" s="166" t="s">
        <v>12210</v>
      </c>
      <c r="J921" s="165" t="s">
        <v>14793</v>
      </c>
      <c r="K921" s="167" t="s">
        <v>11848</v>
      </c>
      <c r="L921" s="165" t="s">
        <v>14792</v>
      </c>
      <c r="M921" s="167" t="s">
        <v>14794</v>
      </c>
      <c r="O921" s="167" t="s">
        <v>14795</v>
      </c>
      <c r="Q921" s="167" t="s">
        <v>14796</v>
      </c>
      <c r="AT921" s="167" t="s">
        <v>12773</v>
      </c>
      <c r="AU921" s="167">
        <v>1739</v>
      </c>
    </row>
    <row r="922" spans="1:47" s="167" customFormat="1" ht="15">
      <c r="A922" s="167" t="s">
        <v>12346</v>
      </c>
      <c r="C922" s="166" t="s">
        <v>6937</v>
      </c>
      <c r="D922" s="167" t="s">
        <v>14771</v>
      </c>
      <c r="E922" s="61" t="s">
        <v>12030</v>
      </c>
      <c r="F922" s="167" t="s">
        <v>14771</v>
      </c>
      <c r="G922" s="109" t="s">
        <v>14797</v>
      </c>
      <c r="H922" s="166" t="s">
        <v>12212</v>
      </c>
      <c r="J922" s="165" t="s">
        <v>14798</v>
      </c>
      <c r="K922" s="167" t="s">
        <v>11848</v>
      </c>
      <c r="L922" s="165" t="s">
        <v>14797</v>
      </c>
      <c r="M922" s="168" t="s">
        <v>14799</v>
      </c>
      <c r="N922" s="168"/>
      <c r="O922" s="168" t="s">
        <v>14800</v>
      </c>
      <c r="Q922" s="168" t="s">
        <v>14801</v>
      </c>
      <c r="AT922" s="167" t="s">
        <v>12773</v>
      </c>
      <c r="AU922" s="167">
        <v>1739</v>
      </c>
    </row>
    <row r="923" spans="1:47" s="167" customFormat="1" ht="15">
      <c r="A923" s="167" t="s">
        <v>12346</v>
      </c>
      <c r="C923" s="166" t="s">
        <v>6937</v>
      </c>
      <c r="D923" s="167" t="s">
        <v>14771</v>
      </c>
      <c r="E923" s="61" t="s">
        <v>12030</v>
      </c>
      <c r="F923" s="167" t="s">
        <v>14771</v>
      </c>
      <c r="G923" s="109" t="s">
        <v>14802</v>
      </c>
      <c r="H923" s="166" t="s">
        <v>12225</v>
      </c>
      <c r="J923" s="165" t="s">
        <v>14803</v>
      </c>
      <c r="K923" s="165" t="s">
        <v>11848</v>
      </c>
      <c r="L923" s="165" t="s">
        <v>14802</v>
      </c>
      <c r="M923" s="167" t="s">
        <v>14804</v>
      </c>
      <c r="O923" s="167" t="s">
        <v>14805</v>
      </c>
      <c r="Q923" s="167" t="s">
        <v>14806</v>
      </c>
      <c r="AT923" s="167" t="s">
        <v>12773</v>
      </c>
      <c r="AU923" s="167">
        <v>1739</v>
      </c>
    </row>
    <row r="924" spans="1:47" s="167" customFormat="1" ht="15">
      <c r="A924" s="167" t="s">
        <v>12346</v>
      </c>
      <c r="C924" s="166" t="s">
        <v>6937</v>
      </c>
      <c r="D924" s="167" t="s">
        <v>14771</v>
      </c>
      <c r="E924" s="61" t="s">
        <v>12030</v>
      </c>
      <c r="F924" s="167" t="s">
        <v>14771</v>
      </c>
      <c r="G924" s="109" t="s">
        <v>14807</v>
      </c>
      <c r="H924" s="166" t="s">
        <v>11638</v>
      </c>
      <c r="J924" s="165" t="s">
        <v>14808</v>
      </c>
      <c r="K924" s="167" t="s">
        <v>11848</v>
      </c>
      <c r="L924" s="165" t="s">
        <v>14807</v>
      </c>
      <c r="M924" s="167" t="s">
        <v>14809</v>
      </c>
      <c r="O924" s="167" t="s">
        <v>14810</v>
      </c>
      <c r="Q924" s="167" t="s">
        <v>14811</v>
      </c>
      <c r="AT924" s="167" t="s">
        <v>12773</v>
      </c>
      <c r="AU924" s="167">
        <v>1739</v>
      </c>
    </row>
    <row r="925" spans="1:47" s="167" customFormat="1" ht="15">
      <c r="A925" s="167" t="s">
        <v>12346</v>
      </c>
      <c r="C925" s="166" t="s">
        <v>6937</v>
      </c>
      <c r="D925" s="167" t="s">
        <v>14812</v>
      </c>
      <c r="E925" s="61" t="s">
        <v>12032</v>
      </c>
      <c r="F925" s="167" t="s">
        <v>14812</v>
      </c>
      <c r="G925" s="109" t="s">
        <v>14813</v>
      </c>
      <c r="H925" s="166" t="s">
        <v>11848</v>
      </c>
      <c r="J925" s="165" t="s">
        <v>14814</v>
      </c>
      <c r="K925" s="165" t="s">
        <v>11848</v>
      </c>
      <c r="L925" s="165" t="s">
        <v>14813</v>
      </c>
      <c r="M925" s="167" t="s">
        <v>14815</v>
      </c>
      <c r="O925" s="167" t="s">
        <v>14816</v>
      </c>
      <c r="Q925" s="167" t="s">
        <v>14817</v>
      </c>
      <c r="AT925" s="167" t="s">
        <v>12773</v>
      </c>
      <c r="AU925" s="167">
        <v>1739</v>
      </c>
    </row>
    <row r="926" spans="1:47" s="167" customFormat="1" ht="15">
      <c r="A926" s="167" t="s">
        <v>12346</v>
      </c>
      <c r="C926" s="166" t="s">
        <v>6937</v>
      </c>
      <c r="D926" s="167" t="s">
        <v>14812</v>
      </c>
      <c r="E926" s="61" t="s">
        <v>12032</v>
      </c>
      <c r="F926" s="167" t="s">
        <v>14812</v>
      </c>
      <c r="G926" s="109" t="s">
        <v>14818</v>
      </c>
      <c r="H926" s="166" t="s">
        <v>12030</v>
      </c>
      <c r="J926" s="165" t="s">
        <v>14819</v>
      </c>
      <c r="K926" s="167" t="s">
        <v>11848</v>
      </c>
      <c r="L926" s="165" t="s">
        <v>14818</v>
      </c>
      <c r="M926" s="167" t="s">
        <v>14820</v>
      </c>
      <c r="O926" s="167" t="s">
        <v>14821</v>
      </c>
      <c r="Q926" s="167" t="s">
        <v>14822</v>
      </c>
      <c r="AT926" s="167" t="s">
        <v>12773</v>
      </c>
      <c r="AU926" s="167">
        <v>1739</v>
      </c>
    </row>
    <row r="927" spans="1:47" s="167" customFormat="1" ht="15">
      <c r="A927" s="167" t="s">
        <v>12346</v>
      </c>
      <c r="C927" s="166" t="s">
        <v>6937</v>
      </c>
      <c r="D927" s="167" t="s">
        <v>14812</v>
      </c>
      <c r="E927" s="61" t="s">
        <v>12032</v>
      </c>
      <c r="F927" s="167" t="s">
        <v>14812</v>
      </c>
      <c r="G927" s="109" t="s">
        <v>14823</v>
      </c>
      <c r="H927" s="166" t="s">
        <v>12032</v>
      </c>
      <c r="J927" s="165" t="s">
        <v>14824</v>
      </c>
      <c r="K927" s="165" t="s">
        <v>11848</v>
      </c>
      <c r="L927" s="165" t="s">
        <v>14823</v>
      </c>
      <c r="M927" s="167" t="s">
        <v>14825</v>
      </c>
      <c r="O927" s="167" t="s">
        <v>14826</v>
      </c>
      <c r="Q927" s="167" t="s">
        <v>14827</v>
      </c>
      <c r="AT927" s="167" t="s">
        <v>12773</v>
      </c>
      <c r="AU927" s="167">
        <v>1739</v>
      </c>
    </row>
    <row r="928" spans="1:47" s="167" customFormat="1" ht="15">
      <c r="A928" s="167" t="s">
        <v>12346</v>
      </c>
      <c r="C928" s="166" t="s">
        <v>6937</v>
      </c>
      <c r="D928" s="167" t="s">
        <v>14812</v>
      </c>
      <c r="E928" s="61" t="s">
        <v>12032</v>
      </c>
      <c r="F928" s="167" t="s">
        <v>14812</v>
      </c>
      <c r="G928" s="109" t="s">
        <v>14828</v>
      </c>
      <c r="H928" s="166" t="s">
        <v>12028</v>
      </c>
      <c r="J928" s="165" t="s">
        <v>14829</v>
      </c>
      <c r="K928" s="167" t="s">
        <v>11848</v>
      </c>
      <c r="L928" s="165" t="s">
        <v>14828</v>
      </c>
      <c r="M928" s="167" t="s">
        <v>14830</v>
      </c>
      <c r="O928" s="167" t="s">
        <v>14831</v>
      </c>
      <c r="Q928" s="167" t="s">
        <v>14832</v>
      </c>
      <c r="AT928" s="167" t="s">
        <v>12773</v>
      </c>
      <c r="AU928" s="167">
        <v>1739</v>
      </c>
    </row>
    <row r="929" spans="1:47" s="167" customFormat="1" ht="15">
      <c r="A929" s="167" t="s">
        <v>12346</v>
      </c>
      <c r="C929" s="166" t="s">
        <v>6937</v>
      </c>
      <c r="D929" s="167" t="s">
        <v>14812</v>
      </c>
      <c r="E929" s="61" t="s">
        <v>12032</v>
      </c>
      <c r="F929" s="167" t="s">
        <v>14812</v>
      </c>
      <c r="G929" s="109" t="s">
        <v>14893</v>
      </c>
      <c r="H929" s="166" t="s">
        <v>12210</v>
      </c>
      <c r="J929" s="165" t="s">
        <v>14834</v>
      </c>
      <c r="K929" s="165" t="s">
        <v>11848</v>
      </c>
      <c r="L929" s="165" t="s">
        <v>14833</v>
      </c>
      <c r="M929" s="167" t="s">
        <v>14835</v>
      </c>
      <c r="O929" s="167" t="s">
        <v>14836</v>
      </c>
      <c r="Q929" s="167" t="s">
        <v>14837</v>
      </c>
      <c r="AT929" s="167" t="s">
        <v>12773</v>
      </c>
      <c r="AU929" s="167">
        <v>1739</v>
      </c>
    </row>
    <row r="930" spans="1:47" s="167" customFormat="1" ht="15">
      <c r="A930" s="167" t="s">
        <v>12346</v>
      </c>
      <c r="C930" s="166" t="s">
        <v>6937</v>
      </c>
      <c r="D930" s="167" t="s">
        <v>14812</v>
      </c>
      <c r="E930" s="61" t="s">
        <v>12032</v>
      </c>
      <c r="F930" s="167" t="s">
        <v>14812</v>
      </c>
      <c r="G930" s="109" t="s">
        <v>14838</v>
      </c>
      <c r="H930" s="166" t="s">
        <v>12212</v>
      </c>
      <c r="J930" s="165" t="s">
        <v>14839</v>
      </c>
      <c r="K930" s="167" t="s">
        <v>11848</v>
      </c>
      <c r="L930" s="165" t="s">
        <v>14838</v>
      </c>
      <c r="M930" s="167" t="s">
        <v>14840</v>
      </c>
      <c r="O930" s="167" t="s">
        <v>14841</v>
      </c>
      <c r="Q930" s="167" t="s">
        <v>14842</v>
      </c>
      <c r="AT930" s="167" t="s">
        <v>12773</v>
      </c>
      <c r="AU930" s="167">
        <v>1739</v>
      </c>
    </row>
    <row r="931" spans="1:47" s="167" customFormat="1" ht="15">
      <c r="A931" s="167" t="s">
        <v>12346</v>
      </c>
      <c r="C931" s="166" t="s">
        <v>6937</v>
      </c>
      <c r="D931" s="167" t="s">
        <v>14812</v>
      </c>
      <c r="E931" s="61" t="s">
        <v>12032</v>
      </c>
      <c r="F931" s="167" t="s">
        <v>14812</v>
      </c>
      <c r="G931" s="109" t="s">
        <v>14843</v>
      </c>
      <c r="H931" s="166" t="s">
        <v>12225</v>
      </c>
      <c r="J931" s="165" t="s">
        <v>14844</v>
      </c>
      <c r="K931" s="165" t="s">
        <v>11848</v>
      </c>
      <c r="L931" s="165" t="s">
        <v>14843</v>
      </c>
      <c r="M931" s="167" t="s">
        <v>14845</v>
      </c>
      <c r="O931" s="167" t="s">
        <v>14846</v>
      </c>
      <c r="Q931" s="167" t="s">
        <v>14847</v>
      </c>
      <c r="AT931" s="167" t="s">
        <v>12773</v>
      </c>
      <c r="AU931" s="167">
        <v>1739</v>
      </c>
    </row>
    <row r="932" spans="1:47" s="167" customFormat="1" ht="15">
      <c r="A932" s="167" t="s">
        <v>12346</v>
      </c>
      <c r="C932" s="166" t="s">
        <v>6937</v>
      </c>
      <c r="D932" s="167" t="s">
        <v>14812</v>
      </c>
      <c r="E932" s="61" t="s">
        <v>12032</v>
      </c>
      <c r="F932" s="167" t="s">
        <v>14812</v>
      </c>
      <c r="G932" s="109" t="s">
        <v>14848</v>
      </c>
      <c r="H932" s="166" t="s">
        <v>11638</v>
      </c>
      <c r="J932" s="165" t="s">
        <v>14849</v>
      </c>
      <c r="K932" s="165" t="s">
        <v>11848</v>
      </c>
      <c r="L932" s="165" t="s">
        <v>14848</v>
      </c>
      <c r="M932" s="167" t="s">
        <v>14850</v>
      </c>
      <c r="O932" s="167" t="s">
        <v>14851</v>
      </c>
      <c r="Q932" s="167" t="s">
        <v>14852</v>
      </c>
      <c r="AT932" s="167" t="s">
        <v>12773</v>
      </c>
      <c r="AU932" s="167">
        <v>1739</v>
      </c>
    </row>
    <row r="933" spans="1:47" s="167" customFormat="1" ht="15">
      <c r="A933" s="167" t="s">
        <v>12346</v>
      </c>
      <c r="C933" s="166" t="s">
        <v>6937</v>
      </c>
      <c r="D933" s="167" t="s">
        <v>14812</v>
      </c>
      <c r="E933" s="61" t="s">
        <v>12032</v>
      </c>
      <c r="F933" s="167" t="s">
        <v>14812</v>
      </c>
      <c r="G933" s="109" t="s">
        <v>14853</v>
      </c>
      <c r="H933" s="166" t="s">
        <v>11639</v>
      </c>
      <c r="J933" s="165" t="s">
        <v>14854</v>
      </c>
      <c r="K933" s="167" t="s">
        <v>11848</v>
      </c>
      <c r="L933" s="165" t="s">
        <v>14853</v>
      </c>
      <c r="M933" s="167" t="s">
        <v>14855</v>
      </c>
      <c r="O933" s="167" t="s">
        <v>14856</v>
      </c>
      <c r="Q933" s="167" t="s">
        <v>14857</v>
      </c>
      <c r="AT933" s="167" t="s">
        <v>12773</v>
      </c>
      <c r="AU933" s="167">
        <v>1739</v>
      </c>
    </row>
    <row r="934" spans="1:47" s="167" customFormat="1" ht="15">
      <c r="A934" s="167" t="s">
        <v>12346</v>
      </c>
      <c r="C934" s="166" t="s">
        <v>6937</v>
      </c>
      <c r="D934" s="167" t="s">
        <v>14858</v>
      </c>
      <c r="E934" s="61" t="s">
        <v>12028</v>
      </c>
      <c r="F934" s="167" t="s">
        <v>14858</v>
      </c>
      <c r="G934" s="109" t="s">
        <v>14859</v>
      </c>
      <c r="H934" s="166" t="s">
        <v>11848</v>
      </c>
      <c r="J934" s="165" t="s">
        <v>14860</v>
      </c>
      <c r="K934" s="165" t="s">
        <v>11848</v>
      </c>
      <c r="L934" s="165" t="s">
        <v>14859</v>
      </c>
      <c r="M934" s="167" t="s">
        <v>14861</v>
      </c>
      <c r="O934" s="167" t="s">
        <v>14862</v>
      </c>
      <c r="Q934" s="167" t="s">
        <v>14863</v>
      </c>
      <c r="AT934" s="167" t="s">
        <v>12773</v>
      </c>
      <c r="AU934" s="167">
        <v>1739</v>
      </c>
    </row>
    <row r="935" spans="1:47" s="167" customFormat="1" ht="15">
      <c r="A935" s="167" t="s">
        <v>12346</v>
      </c>
      <c r="C935" s="166" t="s">
        <v>6937</v>
      </c>
      <c r="D935" s="167" t="s">
        <v>14858</v>
      </c>
      <c r="E935" s="61" t="s">
        <v>12028</v>
      </c>
      <c r="F935" s="167" t="s">
        <v>14858</v>
      </c>
      <c r="G935" s="109" t="s">
        <v>14864</v>
      </c>
      <c r="H935" s="166" t="s">
        <v>12030</v>
      </c>
      <c r="J935" s="165" t="s">
        <v>14865</v>
      </c>
      <c r="K935" s="167" t="s">
        <v>11848</v>
      </c>
      <c r="L935" s="165" t="s">
        <v>14864</v>
      </c>
      <c r="M935" s="167" t="s">
        <v>14866</v>
      </c>
      <c r="O935" s="167" t="s">
        <v>14867</v>
      </c>
      <c r="Q935" s="167" t="s">
        <v>14868</v>
      </c>
      <c r="AT935" s="167" t="s">
        <v>12773</v>
      </c>
      <c r="AU935" s="167">
        <v>1739</v>
      </c>
    </row>
    <row r="936" spans="1:47" s="167" customFormat="1" ht="15">
      <c r="A936" s="167" t="s">
        <v>12346</v>
      </c>
      <c r="C936" s="166" t="s">
        <v>6937</v>
      </c>
      <c r="D936" s="167" t="s">
        <v>14869</v>
      </c>
      <c r="E936" s="61" t="s">
        <v>12210</v>
      </c>
      <c r="F936" s="167" t="s">
        <v>14869</v>
      </c>
      <c r="G936" s="109" t="s">
        <v>14870</v>
      </c>
      <c r="H936" s="166" t="s">
        <v>11848</v>
      </c>
      <c r="J936" s="165" t="s">
        <v>14871</v>
      </c>
      <c r="K936" s="165" t="s">
        <v>11848</v>
      </c>
      <c r="L936" s="165" t="s">
        <v>14870</v>
      </c>
      <c r="M936" s="167" t="s">
        <v>14872</v>
      </c>
      <c r="O936" s="167" t="s">
        <v>14873</v>
      </c>
      <c r="Q936" s="167" t="s">
        <v>14874</v>
      </c>
      <c r="AT936" s="167" t="s">
        <v>12773</v>
      </c>
      <c r="AU936" s="167">
        <v>1739</v>
      </c>
    </row>
    <row r="937" spans="1:47" s="167" customFormat="1" ht="15">
      <c r="A937" s="167" t="s">
        <v>12346</v>
      </c>
      <c r="C937" s="166" t="s">
        <v>6937</v>
      </c>
      <c r="D937" s="167" t="s">
        <v>14869</v>
      </c>
      <c r="E937" s="61" t="s">
        <v>12210</v>
      </c>
      <c r="F937" s="167" t="s">
        <v>14869</v>
      </c>
      <c r="G937" s="109" t="s">
        <v>14875</v>
      </c>
      <c r="H937" s="166" t="s">
        <v>12030</v>
      </c>
      <c r="J937" s="165" t="s">
        <v>14876</v>
      </c>
      <c r="K937" s="167" t="s">
        <v>11848</v>
      </c>
      <c r="L937" s="165" t="s">
        <v>14875</v>
      </c>
      <c r="M937" s="167" t="s">
        <v>14877</v>
      </c>
      <c r="O937" s="167" t="s">
        <v>14878</v>
      </c>
      <c r="Q937" s="167" t="s">
        <v>14879</v>
      </c>
      <c r="AT937" s="167" t="s">
        <v>12773</v>
      </c>
      <c r="AU937" s="167">
        <v>1739</v>
      </c>
    </row>
    <row r="938" spans="1:47" s="167" customFormat="1" ht="15">
      <c r="A938" s="167" t="s">
        <v>12346</v>
      </c>
      <c r="C938" s="166" t="s">
        <v>6937</v>
      </c>
      <c r="D938" s="167" t="s">
        <v>14869</v>
      </c>
      <c r="E938" s="61" t="s">
        <v>12210</v>
      </c>
      <c r="F938" s="167" t="s">
        <v>14869</v>
      </c>
      <c r="G938" s="109" t="s">
        <v>14880</v>
      </c>
      <c r="H938" s="166" t="s">
        <v>12032</v>
      </c>
      <c r="J938" s="165" t="s">
        <v>14881</v>
      </c>
      <c r="K938" s="165" t="s">
        <v>11848</v>
      </c>
      <c r="L938" s="165" t="s">
        <v>14880</v>
      </c>
      <c r="M938" s="167" t="s">
        <v>14882</v>
      </c>
      <c r="O938" s="167" t="s">
        <v>14883</v>
      </c>
      <c r="Q938" s="167" t="s">
        <v>14884</v>
      </c>
      <c r="AT938" s="167" t="s">
        <v>12773</v>
      </c>
      <c r="AU938" s="167">
        <v>1739</v>
      </c>
    </row>
  </sheetData>
  <phoneticPr fontId="6" type="noConversion"/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P155"/>
  <sheetViews>
    <sheetView workbookViewId="0">
      <pane ySplit="860" topLeftCell="A136" activePane="bottomLeft"/>
      <selection activeCell="AB2" sqref="AB2"/>
      <selection pane="bottomLeft" activeCell="A150" sqref="A150:XFD150"/>
    </sheetView>
  </sheetViews>
  <sheetFormatPr baseColWidth="10" defaultColWidth="11" defaultRowHeight="13" x14ac:dyDescent="0"/>
  <cols>
    <col min="6" max="6" width="26.28515625" customWidth="1"/>
    <col min="7" max="7" width="27.140625" customWidth="1"/>
    <col min="12" max="12" width="38.85546875" customWidth="1"/>
    <col min="13" max="13" width="14.85546875" customWidth="1"/>
    <col min="17" max="17" width="15.85546875" customWidth="1"/>
    <col min="27" max="27" width="17.140625" customWidth="1"/>
  </cols>
  <sheetData>
    <row r="1" spans="1:68" s="45" customFormat="1" ht="30" customHeight="1">
      <c r="A1" s="43" t="s">
        <v>9846</v>
      </c>
      <c r="B1" s="43" t="s">
        <v>13411</v>
      </c>
      <c r="C1" s="43" t="s">
        <v>13412</v>
      </c>
      <c r="D1" s="43" t="s">
        <v>13413</v>
      </c>
      <c r="E1" s="43" t="s">
        <v>13414</v>
      </c>
      <c r="F1" s="43" t="s">
        <v>13415</v>
      </c>
      <c r="G1" s="43" t="s">
        <v>13416</v>
      </c>
      <c r="H1" s="43" t="s">
        <v>13417</v>
      </c>
      <c r="I1" s="43" t="s">
        <v>13418</v>
      </c>
      <c r="J1" s="43" t="s">
        <v>13419</v>
      </c>
      <c r="K1" s="43" t="s">
        <v>13420</v>
      </c>
      <c r="L1" s="43" t="s">
        <v>14177</v>
      </c>
      <c r="M1" s="43" t="s">
        <v>13421</v>
      </c>
      <c r="N1" s="43" t="s">
        <v>13422</v>
      </c>
      <c r="O1" s="43" t="s">
        <v>13423</v>
      </c>
      <c r="P1" s="43" t="s">
        <v>13424</v>
      </c>
      <c r="Q1" s="43" t="s">
        <v>13425</v>
      </c>
      <c r="R1" s="43" t="s">
        <v>14176</v>
      </c>
      <c r="S1" s="43" t="s">
        <v>14178</v>
      </c>
      <c r="T1" s="50" t="s">
        <v>14179</v>
      </c>
      <c r="U1" s="52" t="s">
        <v>14180</v>
      </c>
      <c r="V1" s="52" t="s">
        <v>13422</v>
      </c>
      <c r="W1" s="52" t="s">
        <v>14181</v>
      </c>
      <c r="X1" s="52" t="s">
        <v>13424</v>
      </c>
      <c r="Y1" s="52" t="s">
        <v>14182</v>
      </c>
      <c r="Z1" s="52" t="s">
        <v>14176</v>
      </c>
      <c r="AA1" s="52" t="s">
        <v>14183</v>
      </c>
      <c r="AB1" s="43" t="s">
        <v>7241</v>
      </c>
      <c r="AC1" s="52" t="s">
        <v>6145</v>
      </c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/>
      <c r="AU1"/>
      <c r="AV1"/>
      <c r="AW1"/>
      <c r="AX1"/>
      <c r="AY1"/>
      <c r="AZ1"/>
      <c r="BA1"/>
      <c r="BB1"/>
      <c r="BC1"/>
      <c r="BD1"/>
      <c r="BE1"/>
      <c r="BF1"/>
      <c r="BG1"/>
      <c r="BH1"/>
      <c r="BI1"/>
      <c r="BJ1"/>
      <c r="BK1"/>
      <c r="BL1"/>
      <c r="BM1"/>
      <c r="BN1"/>
      <c r="BO1"/>
      <c r="BP1"/>
    </row>
    <row r="2" spans="1:68" s="60" customFormat="1" ht="16">
      <c r="A2" s="60" t="s">
        <v>6881</v>
      </c>
      <c r="C2" s="61" t="s">
        <v>1</v>
      </c>
      <c r="D2" s="60" t="s">
        <v>793</v>
      </c>
      <c r="E2" s="61" t="s">
        <v>6291</v>
      </c>
      <c r="F2" s="60" t="s">
        <v>6239</v>
      </c>
      <c r="G2" s="60" t="s">
        <v>6240</v>
      </c>
      <c r="H2" s="62" t="s">
        <v>14211</v>
      </c>
      <c r="I2" s="60" t="s">
        <v>6241</v>
      </c>
      <c r="J2" s="63" t="str">
        <f>CONCATENATE("IC.NA.",C2,E2,H2)</f>
        <v>IC.NA.010556</v>
      </c>
      <c r="K2" s="61" t="s">
        <v>1</v>
      </c>
      <c r="L2" s="60" t="str">
        <f>G2</f>
        <v>Other Equipment: Describe</v>
      </c>
      <c r="M2" s="64" t="str">
        <f t="shared" ref="M2:M24" si="0">CONCATENATE("PI.",J2,".",K2)</f>
        <v>PI.IC.NA.010556.01</v>
      </c>
      <c r="N2" s="64"/>
      <c r="O2" s="64" t="str">
        <f t="shared" ref="O2:O24" si="1">CONCATENATE("PH.",J2,".",K2)</f>
        <v>PH.IC.NA.010556.01</v>
      </c>
      <c r="Q2" s="64" t="str">
        <f t="shared" ref="Q2:Q24" si="2">CONCATENATE("CL.",J2,".",K2)</f>
        <v>CL.IC.NA.010556.01</v>
      </c>
      <c r="T2" s="60" t="s">
        <v>14205</v>
      </c>
      <c r="U2" s="65" t="str">
        <f t="shared" ref="U2:U25" si="3">CONCATENATE("PI.",T2,".",K2)</f>
        <v>PI.IC.NA.010541.01</v>
      </c>
      <c r="V2" s="65"/>
      <c r="W2" s="65" t="str">
        <f t="shared" ref="W2:W25" si="4">CONCATENATE("PH.",T2,".",K2)</f>
        <v>PH.IC.NA.010541.01</v>
      </c>
      <c r="X2" s="66"/>
      <c r="Y2" s="65" t="str">
        <f t="shared" ref="Y2:Y25" si="5">CONCATENATE("CL.",T2,".",K2)</f>
        <v>CL.IC.NA.010541.01</v>
      </c>
      <c r="Z2" s="66"/>
      <c r="AA2" s="65" t="str">
        <f t="shared" ref="AA2:AA25" si="6">CONCATENATE("DR.",T2,".",K2)</f>
        <v>DR.IC.NA.010541.01</v>
      </c>
      <c r="AB2" s="60" t="s">
        <v>14207</v>
      </c>
      <c r="AC2" s="67">
        <v>39917</v>
      </c>
    </row>
    <row r="3" spans="1:68" s="60" customFormat="1" ht="16">
      <c r="A3" s="60" t="s">
        <v>4991</v>
      </c>
      <c r="C3" s="61" t="s">
        <v>4793</v>
      </c>
      <c r="E3" s="61" t="s">
        <v>4559</v>
      </c>
      <c r="F3" s="60" t="s">
        <v>4616</v>
      </c>
      <c r="G3" s="68">
        <v>0.21</v>
      </c>
      <c r="H3" s="69" t="s">
        <v>12210</v>
      </c>
      <c r="I3" s="68"/>
      <c r="J3" s="63" t="str">
        <f t="shared" ref="J3:J23" si="7">CONCATENATE("IC.RT.",C3,E3,H3)</f>
        <v>IC.RT.100105</v>
      </c>
      <c r="K3" s="70" t="s">
        <v>11848</v>
      </c>
      <c r="L3" s="71">
        <v>0.21</v>
      </c>
      <c r="M3" s="64" t="str">
        <f t="shared" si="0"/>
        <v>PI.IC.RT.100105.01</v>
      </c>
      <c r="N3" s="64"/>
      <c r="O3" s="64" t="str">
        <f t="shared" si="1"/>
        <v>PH.IC.RT.100105.01</v>
      </c>
      <c r="Q3" s="64" t="str">
        <f t="shared" si="2"/>
        <v>CL.IC.RT.100105.01</v>
      </c>
      <c r="T3" s="60" t="s">
        <v>14184</v>
      </c>
      <c r="U3" s="65" t="str">
        <f t="shared" si="3"/>
        <v>PI.IC.PU.100105.01</v>
      </c>
      <c r="V3" s="65"/>
      <c r="W3" s="65" t="str">
        <f t="shared" si="4"/>
        <v>PH.IC.PU.100105.01</v>
      </c>
      <c r="X3" s="66"/>
      <c r="Y3" s="65" t="str">
        <f t="shared" si="5"/>
        <v>CL.IC.PU.100105.01</v>
      </c>
      <c r="Z3" s="66"/>
      <c r="AA3" s="65" t="str">
        <f t="shared" si="6"/>
        <v>DR.IC.PU.100105.01</v>
      </c>
      <c r="AB3" s="60" t="s">
        <v>14207</v>
      </c>
      <c r="AC3" s="67">
        <v>39917</v>
      </c>
    </row>
    <row r="4" spans="1:68" s="60" customFormat="1" ht="16">
      <c r="A4" s="60" t="s">
        <v>4991</v>
      </c>
      <c r="C4" s="61" t="s">
        <v>4793</v>
      </c>
      <c r="E4" s="61" t="s">
        <v>4559</v>
      </c>
      <c r="F4" s="60" t="s">
        <v>4616</v>
      </c>
      <c r="G4" s="68">
        <v>0.24</v>
      </c>
      <c r="H4" s="69" t="s">
        <v>12212</v>
      </c>
      <c r="I4" s="68"/>
      <c r="J4" s="63" t="str">
        <f t="shared" si="7"/>
        <v>IC.RT.100106</v>
      </c>
      <c r="K4" s="70" t="s">
        <v>11848</v>
      </c>
      <c r="L4" s="71">
        <v>0.24</v>
      </c>
      <c r="M4" s="64" t="str">
        <f t="shared" si="0"/>
        <v>PI.IC.RT.100106.01</v>
      </c>
      <c r="N4" s="64"/>
      <c r="O4" s="64" t="str">
        <f t="shared" si="1"/>
        <v>PH.IC.RT.100106.01</v>
      </c>
      <c r="Q4" s="64" t="str">
        <f t="shared" si="2"/>
        <v>CL.IC.RT.100106.01</v>
      </c>
      <c r="T4" s="60" t="s">
        <v>14185</v>
      </c>
      <c r="U4" s="65" t="str">
        <f t="shared" si="3"/>
        <v>PI.IC.PU.100106.01</v>
      </c>
      <c r="V4" s="65"/>
      <c r="W4" s="65" t="str">
        <f t="shared" si="4"/>
        <v>PH.IC.PU.100106.01</v>
      </c>
      <c r="X4" s="66"/>
      <c r="Y4" s="65" t="str">
        <f t="shared" si="5"/>
        <v>CL.IC.PU.100106.01</v>
      </c>
      <c r="Z4" s="66"/>
      <c r="AA4" s="65" t="str">
        <f t="shared" si="6"/>
        <v>DR.IC.PU.100106.01</v>
      </c>
      <c r="AB4" s="60" t="s">
        <v>14207</v>
      </c>
      <c r="AC4" s="67">
        <v>39917</v>
      </c>
    </row>
    <row r="5" spans="1:68" s="60" customFormat="1" ht="16">
      <c r="A5" s="60" t="s">
        <v>4991</v>
      </c>
      <c r="C5" s="61" t="s">
        <v>4793</v>
      </c>
      <c r="E5" s="61" t="s">
        <v>4559</v>
      </c>
      <c r="F5" s="60" t="s">
        <v>4616</v>
      </c>
      <c r="G5" s="68">
        <v>0.28000000000000003</v>
      </c>
      <c r="H5" s="69" t="s">
        <v>12225</v>
      </c>
      <c r="I5" s="68"/>
      <c r="J5" s="63" t="str">
        <f t="shared" si="7"/>
        <v>IC.RT.100107</v>
      </c>
      <c r="K5" s="70" t="s">
        <v>11848</v>
      </c>
      <c r="L5" s="71">
        <v>0.28000000000000003</v>
      </c>
      <c r="M5" s="64" t="str">
        <f t="shared" si="0"/>
        <v>PI.IC.RT.100107.01</v>
      </c>
      <c r="N5" s="64"/>
      <c r="O5" s="64" t="str">
        <f t="shared" si="1"/>
        <v>PH.IC.RT.100107.01</v>
      </c>
      <c r="Q5" s="64" t="str">
        <f t="shared" si="2"/>
        <v>CL.IC.RT.100107.01</v>
      </c>
      <c r="T5" s="60" t="s">
        <v>14186</v>
      </c>
      <c r="U5" s="65" t="str">
        <f t="shared" si="3"/>
        <v>PI.IC.PU.100107.01</v>
      </c>
      <c r="V5" s="65"/>
      <c r="W5" s="65" t="str">
        <f t="shared" si="4"/>
        <v>PH.IC.PU.100107.01</v>
      </c>
      <c r="X5" s="66"/>
      <c r="Y5" s="65" t="str">
        <f t="shared" si="5"/>
        <v>CL.IC.PU.100107.01</v>
      </c>
      <c r="Z5" s="66"/>
      <c r="AA5" s="65" t="str">
        <f t="shared" si="6"/>
        <v>DR.IC.PU.100107.01</v>
      </c>
      <c r="AB5" s="60" t="s">
        <v>14207</v>
      </c>
      <c r="AC5" s="67">
        <v>39917</v>
      </c>
    </row>
    <row r="6" spans="1:68" s="60" customFormat="1" ht="16">
      <c r="A6" s="60" t="s">
        <v>4991</v>
      </c>
      <c r="C6" s="61" t="s">
        <v>4793</v>
      </c>
      <c r="E6" s="61" t="s">
        <v>4559</v>
      </c>
      <c r="F6" s="60" t="s">
        <v>4616</v>
      </c>
      <c r="G6" s="68">
        <v>0.31</v>
      </c>
      <c r="H6" s="69" t="s">
        <v>11638</v>
      </c>
      <c r="I6" s="68"/>
      <c r="J6" s="63" t="str">
        <f t="shared" si="7"/>
        <v>IC.RT.100108</v>
      </c>
      <c r="K6" s="70" t="s">
        <v>11848</v>
      </c>
      <c r="L6" s="71">
        <v>0.31</v>
      </c>
      <c r="M6" s="64" t="str">
        <f t="shared" si="0"/>
        <v>PI.IC.RT.100108.01</v>
      </c>
      <c r="N6" s="64"/>
      <c r="O6" s="64" t="str">
        <f t="shared" si="1"/>
        <v>PH.IC.RT.100108.01</v>
      </c>
      <c r="Q6" s="64" t="str">
        <f t="shared" si="2"/>
        <v>CL.IC.RT.100108.01</v>
      </c>
      <c r="T6" s="60" t="s">
        <v>14187</v>
      </c>
      <c r="U6" s="65" t="str">
        <f t="shared" si="3"/>
        <v>PI.IC.PU.100108.01</v>
      </c>
      <c r="V6" s="65"/>
      <c r="W6" s="65" t="str">
        <f t="shared" si="4"/>
        <v>PH.IC.PU.100108.01</v>
      </c>
      <c r="X6" s="66"/>
      <c r="Y6" s="65" t="str">
        <f t="shared" si="5"/>
        <v>CL.IC.PU.100108.01</v>
      </c>
      <c r="Z6" s="66"/>
      <c r="AA6" s="65" t="str">
        <f t="shared" si="6"/>
        <v>DR.IC.PU.100108.01</v>
      </c>
      <c r="AB6" s="60" t="s">
        <v>14207</v>
      </c>
      <c r="AC6" s="67">
        <v>39917</v>
      </c>
    </row>
    <row r="7" spans="1:68" s="60" customFormat="1" ht="16">
      <c r="A7" s="60" t="s">
        <v>4991</v>
      </c>
      <c r="C7" s="61" t="s">
        <v>4793</v>
      </c>
      <c r="E7" s="61" t="s">
        <v>4559</v>
      </c>
      <c r="F7" s="60" t="s">
        <v>4616</v>
      </c>
      <c r="G7" s="68">
        <v>0.35</v>
      </c>
      <c r="H7" s="69" t="s">
        <v>11639</v>
      </c>
      <c r="I7" s="68"/>
      <c r="J7" s="63" t="str">
        <f t="shared" si="7"/>
        <v>IC.RT.100109</v>
      </c>
      <c r="K7" s="70" t="s">
        <v>11848</v>
      </c>
      <c r="L7" s="71">
        <v>0.35</v>
      </c>
      <c r="M7" s="64" t="str">
        <f t="shared" si="0"/>
        <v>PI.IC.RT.100109.01</v>
      </c>
      <c r="N7" s="64"/>
      <c r="O7" s="64" t="str">
        <f t="shared" si="1"/>
        <v>PH.IC.RT.100109.01</v>
      </c>
      <c r="Q7" s="64" t="str">
        <f t="shared" si="2"/>
        <v>CL.IC.RT.100109.01</v>
      </c>
      <c r="T7" s="60" t="s">
        <v>14188</v>
      </c>
      <c r="U7" s="65" t="str">
        <f t="shared" si="3"/>
        <v>PI.IC.PU.100109.01</v>
      </c>
      <c r="V7" s="65"/>
      <c r="W7" s="65" t="str">
        <f t="shared" si="4"/>
        <v>PH.IC.PU.100109.01</v>
      </c>
      <c r="X7" s="66"/>
      <c r="Y7" s="65" t="str">
        <f t="shared" si="5"/>
        <v>CL.IC.PU.100109.01</v>
      </c>
      <c r="Z7" s="66"/>
      <c r="AA7" s="65" t="str">
        <f t="shared" si="6"/>
        <v>DR.IC.PU.100109.01</v>
      </c>
      <c r="AB7" s="60" t="s">
        <v>14207</v>
      </c>
      <c r="AC7" s="67">
        <v>39917</v>
      </c>
    </row>
    <row r="8" spans="1:68" s="60" customFormat="1" ht="16">
      <c r="A8" s="60" t="s">
        <v>4991</v>
      </c>
      <c r="C8" s="61" t="s">
        <v>4793</v>
      </c>
      <c r="E8" s="61" t="s">
        <v>4559</v>
      </c>
      <c r="F8" s="60" t="s">
        <v>4616</v>
      </c>
      <c r="G8" s="68">
        <v>0.4</v>
      </c>
      <c r="H8" s="69" t="s">
        <v>11829</v>
      </c>
      <c r="I8" s="68"/>
      <c r="J8" s="63" t="str">
        <f t="shared" si="7"/>
        <v>IC.RT.100110</v>
      </c>
      <c r="K8" s="70" t="s">
        <v>11848</v>
      </c>
      <c r="L8" s="71">
        <v>0.4</v>
      </c>
      <c r="M8" s="64" t="str">
        <f t="shared" si="0"/>
        <v>PI.IC.RT.100110.01</v>
      </c>
      <c r="N8" s="64"/>
      <c r="O8" s="64" t="str">
        <f t="shared" si="1"/>
        <v>PH.IC.RT.100110.01</v>
      </c>
      <c r="Q8" s="64" t="str">
        <f t="shared" si="2"/>
        <v>CL.IC.RT.100110.01</v>
      </c>
      <c r="T8" s="60" t="s">
        <v>14189</v>
      </c>
      <c r="U8" s="65" t="str">
        <f t="shared" si="3"/>
        <v>PI.IC.PU.100110.01</v>
      </c>
      <c r="V8" s="65"/>
      <c r="W8" s="65" t="str">
        <f t="shared" si="4"/>
        <v>PH.IC.PU.100110.01</v>
      </c>
      <c r="X8" s="66"/>
      <c r="Y8" s="65" t="str">
        <f t="shared" si="5"/>
        <v>CL.IC.PU.100110.01</v>
      </c>
      <c r="Z8" s="66"/>
      <c r="AA8" s="65" t="str">
        <f t="shared" si="6"/>
        <v>DR.IC.PU.100110.01</v>
      </c>
      <c r="AB8" s="60" t="s">
        <v>14207</v>
      </c>
      <c r="AC8" s="67">
        <v>39917</v>
      </c>
    </row>
    <row r="9" spans="1:68" s="60" customFormat="1" ht="16">
      <c r="A9" s="60" t="s">
        <v>4991</v>
      </c>
      <c r="C9" s="61" t="s">
        <v>4793</v>
      </c>
      <c r="E9" s="61" t="s">
        <v>4559</v>
      </c>
      <c r="F9" s="60" t="s">
        <v>4616</v>
      </c>
      <c r="G9" s="68">
        <v>0.45</v>
      </c>
      <c r="H9" s="69" t="s">
        <v>12099</v>
      </c>
      <c r="I9" s="68"/>
      <c r="J9" s="63" t="str">
        <f t="shared" si="7"/>
        <v>IC.RT.100111</v>
      </c>
      <c r="K9" s="70" t="s">
        <v>11848</v>
      </c>
      <c r="L9" s="71">
        <v>0.45</v>
      </c>
      <c r="M9" s="64" t="str">
        <f t="shared" si="0"/>
        <v>PI.IC.RT.100111.01</v>
      </c>
      <c r="N9" s="64"/>
      <c r="O9" s="64" t="str">
        <f t="shared" si="1"/>
        <v>PH.IC.RT.100111.01</v>
      </c>
      <c r="Q9" s="64" t="str">
        <f t="shared" si="2"/>
        <v>CL.IC.RT.100111.01</v>
      </c>
      <c r="T9" s="60" t="s">
        <v>14190</v>
      </c>
      <c r="U9" s="65" t="str">
        <f t="shared" si="3"/>
        <v>PI.IC.PU.100111.01</v>
      </c>
      <c r="V9" s="65"/>
      <c r="W9" s="65" t="str">
        <f t="shared" si="4"/>
        <v>PH.IC.PU.100111.01</v>
      </c>
      <c r="X9" s="66"/>
      <c r="Y9" s="65" t="str">
        <f t="shared" si="5"/>
        <v>CL.IC.PU.100111.01</v>
      </c>
      <c r="Z9" s="66"/>
      <c r="AA9" s="65" t="str">
        <f t="shared" si="6"/>
        <v>DR.IC.PU.100111.01</v>
      </c>
      <c r="AB9" s="60" t="s">
        <v>14207</v>
      </c>
      <c r="AC9" s="67">
        <v>39917</v>
      </c>
    </row>
    <row r="10" spans="1:68" s="60" customFormat="1" ht="16">
      <c r="A10" s="60" t="s">
        <v>4991</v>
      </c>
      <c r="C10" s="61" t="s">
        <v>4793</v>
      </c>
      <c r="E10" s="61" t="s">
        <v>4559</v>
      </c>
      <c r="F10" s="60" t="s">
        <v>4616</v>
      </c>
      <c r="G10" s="68">
        <v>0.5</v>
      </c>
      <c r="H10" s="69" t="s">
        <v>12100</v>
      </c>
      <c r="I10" s="68"/>
      <c r="J10" s="63" t="str">
        <f t="shared" si="7"/>
        <v>IC.RT.100112</v>
      </c>
      <c r="K10" s="70" t="s">
        <v>11848</v>
      </c>
      <c r="L10" s="71">
        <v>0.5</v>
      </c>
      <c r="M10" s="64" t="str">
        <f t="shared" si="0"/>
        <v>PI.IC.RT.100112.01</v>
      </c>
      <c r="N10" s="64"/>
      <c r="O10" s="64" t="str">
        <f t="shared" si="1"/>
        <v>PH.IC.RT.100112.01</v>
      </c>
      <c r="Q10" s="64" t="str">
        <f t="shared" si="2"/>
        <v>CL.IC.RT.100112.01</v>
      </c>
      <c r="T10" s="60" t="s">
        <v>14191</v>
      </c>
      <c r="U10" s="65" t="str">
        <f t="shared" si="3"/>
        <v>PI.IC.PU.100112.01</v>
      </c>
      <c r="V10" s="65"/>
      <c r="W10" s="65" t="str">
        <f t="shared" si="4"/>
        <v>PH.IC.PU.100112.01</v>
      </c>
      <c r="X10" s="66"/>
      <c r="Y10" s="65" t="str">
        <f t="shared" si="5"/>
        <v>CL.IC.PU.100112.01</v>
      </c>
      <c r="Z10" s="66"/>
      <c r="AA10" s="65" t="str">
        <f t="shared" si="6"/>
        <v>DR.IC.PU.100112.01</v>
      </c>
      <c r="AB10" s="60" t="s">
        <v>14207</v>
      </c>
      <c r="AC10" s="67">
        <v>39917</v>
      </c>
    </row>
    <row r="11" spans="1:68" s="60" customFormat="1" ht="16">
      <c r="A11" s="60" t="s">
        <v>4991</v>
      </c>
      <c r="C11" s="61" t="s">
        <v>4793</v>
      </c>
      <c r="E11" s="61" t="s">
        <v>4559</v>
      </c>
      <c r="F11" s="60" t="s">
        <v>4616</v>
      </c>
      <c r="G11" s="68">
        <v>0.6</v>
      </c>
      <c r="H11" s="69" t="s">
        <v>12101</v>
      </c>
      <c r="I11" s="68"/>
      <c r="J11" s="63" t="str">
        <f t="shared" si="7"/>
        <v>IC.RT.100113</v>
      </c>
      <c r="K11" s="70" t="s">
        <v>11848</v>
      </c>
      <c r="L11" s="71">
        <v>0.6</v>
      </c>
      <c r="M11" s="64" t="str">
        <f t="shared" si="0"/>
        <v>PI.IC.RT.100113.01</v>
      </c>
      <c r="N11" s="64"/>
      <c r="O11" s="64" t="str">
        <f t="shared" si="1"/>
        <v>PH.IC.RT.100113.01</v>
      </c>
      <c r="Q11" s="64" t="str">
        <f t="shared" si="2"/>
        <v>CL.IC.RT.100113.01</v>
      </c>
      <c r="T11" s="60" t="s">
        <v>14192</v>
      </c>
      <c r="U11" s="65" t="str">
        <f t="shared" si="3"/>
        <v>PI.IC.PU.100113.01</v>
      </c>
      <c r="V11" s="65"/>
      <c r="W11" s="65" t="str">
        <f t="shared" si="4"/>
        <v>PH.IC.PU.100113.01</v>
      </c>
      <c r="X11" s="66"/>
      <c r="Y11" s="65" t="str">
        <f t="shared" si="5"/>
        <v>CL.IC.PU.100113.01</v>
      </c>
      <c r="Z11" s="66"/>
      <c r="AA11" s="65" t="str">
        <f t="shared" si="6"/>
        <v>DR.IC.PU.100113.01</v>
      </c>
      <c r="AB11" s="60" t="s">
        <v>14207</v>
      </c>
      <c r="AC11" s="67">
        <v>39917</v>
      </c>
    </row>
    <row r="12" spans="1:68" s="60" customFormat="1" ht="16">
      <c r="A12" s="60" t="s">
        <v>4991</v>
      </c>
      <c r="C12" s="61" t="s">
        <v>4793</v>
      </c>
      <c r="E12" s="61" t="s">
        <v>4559</v>
      </c>
      <c r="F12" s="60" t="s">
        <v>4616</v>
      </c>
      <c r="G12" s="68">
        <v>0.7</v>
      </c>
      <c r="H12" s="69" t="s">
        <v>12102</v>
      </c>
      <c r="I12" s="68"/>
      <c r="J12" s="63" t="str">
        <f t="shared" si="7"/>
        <v>IC.RT.100114</v>
      </c>
      <c r="K12" s="70" t="s">
        <v>11848</v>
      </c>
      <c r="L12" s="71">
        <v>0.7</v>
      </c>
      <c r="M12" s="64" t="str">
        <f t="shared" si="0"/>
        <v>PI.IC.RT.100114.01</v>
      </c>
      <c r="N12" s="64"/>
      <c r="O12" s="64" t="str">
        <f t="shared" si="1"/>
        <v>PH.IC.RT.100114.01</v>
      </c>
      <c r="Q12" s="64" t="str">
        <f t="shared" si="2"/>
        <v>CL.IC.RT.100114.01</v>
      </c>
      <c r="T12" s="60" t="s">
        <v>14193</v>
      </c>
      <c r="U12" s="65" t="str">
        <f t="shared" si="3"/>
        <v>PI.IC.PU.100114.01</v>
      </c>
      <c r="V12" s="65"/>
      <c r="W12" s="65" t="str">
        <f t="shared" si="4"/>
        <v>PH.IC.PU.100114.01</v>
      </c>
      <c r="X12" s="66"/>
      <c r="Y12" s="65" t="str">
        <f t="shared" si="5"/>
        <v>CL.IC.PU.100114.01</v>
      </c>
      <c r="Z12" s="66"/>
      <c r="AA12" s="65" t="str">
        <f t="shared" si="6"/>
        <v>DR.IC.PU.100114.01</v>
      </c>
      <c r="AB12" s="60" t="s">
        <v>14207</v>
      </c>
      <c r="AC12" s="67">
        <v>39917</v>
      </c>
    </row>
    <row r="13" spans="1:68" s="60" customFormat="1" ht="16">
      <c r="A13" s="60" t="s">
        <v>4991</v>
      </c>
      <c r="C13" s="61" t="s">
        <v>4793</v>
      </c>
      <c r="E13" s="61" t="s">
        <v>4559</v>
      </c>
      <c r="F13" s="60" t="s">
        <v>4616</v>
      </c>
      <c r="G13" s="68">
        <v>0.8</v>
      </c>
      <c r="H13" s="69" t="s">
        <v>11559</v>
      </c>
      <c r="I13" s="68"/>
      <c r="J13" s="63" t="str">
        <f t="shared" si="7"/>
        <v>IC.RT.100115</v>
      </c>
      <c r="K13" s="70" t="s">
        <v>11848</v>
      </c>
      <c r="L13" s="71">
        <v>0.8</v>
      </c>
      <c r="M13" s="64" t="str">
        <f t="shared" si="0"/>
        <v>PI.IC.RT.100115.01</v>
      </c>
      <c r="N13" s="64"/>
      <c r="O13" s="64" t="str">
        <f t="shared" si="1"/>
        <v>PH.IC.RT.100115.01</v>
      </c>
      <c r="Q13" s="64" t="str">
        <f t="shared" si="2"/>
        <v>CL.IC.RT.100115.01</v>
      </c>
      <c r="T13" s="60" t="s">
        <v>14194</v>
      </c>
      <c r="U13" s="65" t="str">
        <f t="shared" si="3"/>
        <v>PI.IC.PU.100115.01</v>
      </c>
      <c r="V13" s="65"/>
      <c r="W13" s="65" t="str">
        <f t="shared" si="4"/>
        <v>PH.IC.PU.100115.01</v>
      </c>
      <c r="X13" s="66"/>
      <c r="Y13" s="65" t="str">
        <f t="shared" si="5"/>
        <v>CL.IC.PU.100115.01</v>
      </c>
      <c r="Z13" s="66"/>
      <c r="AA13" s="65" t="str">
        <f t="shared" si="6"/>
        <v>DR.IC.PU.100115.01</v>
      </c>
      <c r="AB13" s="60" t="s">
        <v>14207</v>
      </c>
      <c r="AC13" s="67">
        <v>39917</v>
      </c>
    </row>
    <row r="14" spans="1:68" s="60" customFormat="1" ht="16">
      <c r="A14" s="60" t="s">
        <v>4991</v>
      </c>
      <c r="C14" s="61" t="s">
        <v>4793</v>
      </c>
      <c r="E14" s="61" t="s">
        <v>4559</v>
      </c>
      <c r="F14" s="60" t="s">
        <v>4616</v>
      </c>
      <c r="G14" s="68">
        <v>0.9</v>
      </c>
      <c r="H14" s="69" t="s">
        <v>11560</v>
      </c>
      <c r="I14" s="68"/>
      <c r="J14" s="63" t="str">
        <f t="shared" si="7"/>
        <v>IC.RT.100116</v>
      </c>
      <c r="K14" s="70" t="s">
        <v>11848</v>
      </c>
      <c r="L14" s="71">
        <v>0.9</v>
      </c>
      <c r="M14" s="64" t="str">
        <f t="shared" si="0"/>
        <v>PI.IC.RT.100116.01</v>
      </c>
      <c r="N14" s="64"/>
      <c r="O14" s="64" t="str">
        <f t="shared" si="1"/>
        <v>PH.IC.RT.100116.01</v>
      </c>
      <c r="Q14" s="64" t="str">
        <f t="shared" si="2"/>
        <v>CL.IC.RT.100116.01</v>
      </c>
      <c r="T14" s="60" t="s">
        <v>14195</v>
      </c>
      <c r="U14" s="65" t="str">
        <f t="shared" si="3"/>
        <v>PI.IC.PU.100116.01</v>
      </c>
      <c r="V14" s="65"/>
      <c r="W14" s="65" t="str">
        <f t="shared" si="4"/>
        <v>PH.IC.PU.100116.01</v>
      </c>
      <c r="X14" s="66"/>
      <c r="Y14" s="65" t="str">
        <f t="shared" si="5"/>
        <v>CL.IC.PU.100116.01</v>
      </c>
      <c r="Z14" s="66"/>
      <c r="AA14" s="65" t="str">
        <f t="shared" si="6"/>
        <v>DR.IC.PU.100116.01</v>
      </c>
      <c r="AB14" s="60" t="s">
        <v>14207</v>
      </c>
      <c r="AC14" s="67">
        <v>39917</v>
      </c>
    </row>
    <row r="15" spans="1:68" s="60" customFormat="1" ht="16">
      <c r="A15" s="60" t="s">
        <v>4991</v>
      </c>
      <c r="C15" s="61" t="s">
        <v>4793</v>
      </c>
      <c r="E15" s="61" t="s">
        <v>4559</v>
      </c>
      <c r="F15" s="60" t="s">
        <v>4616</v>
      </c>
      <c r="G15" s="70" t="s">
        <v>261</v>
      </c>
      <c r="H15" s="69" t="s">
        <v>11561</v>
      </c>
      <c r="I15" s="68"/>
      <c r="J15" s="63" t="str">
        <f t="shared" si="7"/>
        <v>IC.RT.100117</v>
      </c>
      <c r="K15" s="70" t="s">
        <v>11848</v>
      </c>
      <c r="L15" s="71" t="s">
        <v>261</v>
      </c>
      <c r="M15" s="64" t="str">
        <f t="shared" si="0"/>
        <v>PI.IC.RT.100117.01</v>
      </c>
      <c r="N15" s="64"/>
      <c r="O15" s="64" t="str">
        <f t="shared" si="1"/>
        <v>PH.IC.RT.100117.01</v>
      </c>
      <c r="Q15" s="64" t="str">
        <f t="shared" si="2"/>
        <v>CL.IC.RT.100117.01</v>
      </c>
      <c r="T15" s="60" t="s">
        <v>14196</v>
      </c>
      <c r="U15" s="65" t="str">
        <f t="shared" si="3"/>
        <v>PI.IC.PU.100117.01</v>
      </c>
      <c r="V15" s="65"/>
      <c r="W15" s="65" t="str">
        <f t="shared" si="4"/>
        <v>PH.IC.PU.100117.01</v>
      </c>
      <c r="X15" s="66"/>
      <c r="Y15" s="65" t="str">
        <f t="shared" si="5"/>
        <v>CL.IC.PU.100117.01</v>
      </c>
      <c r="Z15" s="66"/>
      <c r="AA15" s="65" t="str">
        <f t="shared" si="6"/>
        <v>DR.IC.PU.100117.01</v>
      </c>
      <c r="AB15" s="60" t="s">
        <v>14207</v>
      </c>
      <c r="AC15" s="67">
        <v>39917</v>
      </c>
    </row>
    <row r="16" spans="1:68" s="60" customFormat="1" ht="16">
      <c r="A16" s="60" t="s">
        <v>4991</v>
      </c>
      <c r="C16" s="61" t="s">
        <v>4793</v>
      </c>
      <c r="E16" s="61" t="s">
        <v>4559</v>
      </c>
      <c r="F16" s="60" t="s">
        <v>4616</v>
      </c>
      <c r="G16" s="70" t="s">
        <v>262</v>
      </c>
      <c r="H16" s="69" t="s">
        <v>12060</v>
      </c>
      <c r="I16" s="68"/>
      <c r="J16" s="63" t="str">
        <f t="shared" si="7"/>
        <v>IC.RT.100118</v>
      </c>
      <c r="K16" s="70" t="s">
        <v>11848</v>
      </c>
      <c r="L16" s="71" t="s">
        <v>262</v>
      </c>
      <c r="M16" s="64" t="str">
        <f t="shared" si="0"/>
        <v>PI.IC.RT.100118.01</v>
      </c>
      <c r="N16" s="64"/>
      <c r="O16" s="64" t="str">
        <f t="shared" si="1"/>
        <v>PH.IC.RT.100118.01</v>
      </c>
      <c r="Q16" s="64" t="str">
        <f t="shared" si="2"/>
        <v>CL.IC.RT.100118.01</v>
      </c>
      <c r="T16" s="60" t="s">
        <v>14197</v>
      </c>
      <c r="U16" s="65" t="str">
        <f t="shared" si="3"/>
        <v>PI.IC.PU.100118.01</v>
      </c>
      <c r="V16" s="65"/>
      <c r="W16" s="65" t="str">
        <f t="shared" si="4"/>
        <v>PH.IC.PU.100118.01</v>
      </c>
      <c r="X16" s="66"/>
      <c r="Y16" s="65" t="str">
        <f t="shared" si="5"/>
        <v>CL.IC.PU.100118.01</v>
      </c>
      <c r="Z16" s="66"/>
      <c r="AA16" s="65" t="str">
        <f t="shared" si="6"/>
        <v>DR.IC.PU.100118.01</v>
      </c>
      <c r="AB16" s="60" t="s">
        <v>14207</v>
      </c>
      <c r="AC16" s="67">
        <v>39917</v>
      </c>
    </row>
    <row r="17" spans="1:29" s="60" customFormat="1" ht="16">
      <c r="A17" s="60" t="s">
        <v>4991</v>
      </c>
      <c r="C17" s="61" t="s">
        <v>4793</v>
      </c>
      <c r="E17" s="61" t="s">
        <v>4559</v>
      </c>
      <c r="F17" s="60" t="s">
        <v>4616</v>
      </c>
      <c r="G17" s="70" t="s">
        <v>263</v>
      </c>
      <c r="H17" s="69" t="s">
        <v>11913</v>
      </c>
      <c r="I17" s="68"/>
      <c r="J17" s="63" t="str">
        <f t="shared" si="7"/>
        <v>IC.RT.100119</v>
      </c>
      <c r="K17" s="70" t="s">
        <v>11848</v>
      </c>
      <c r="L17" s="71" t="s">
        <v>263</v>
      </c>
      <c r="M17" s="64" t="str">
        <f t="shared" si="0"/>
        <v>PI.IC.RT.100119.01</v>
      </c>
      <c r="N17" s="64"/>
      <c r="O17" s="64" t="str">
        <f t="shared" si="1"/>
        <v>PH.IC.RT.100119.01</v>
      </c>
      <c r="Q17" s="64" t="str">
        <f t="shared" si="2"/>
        <v>CL.IC.RT.100119.01</v>
      </c>
      <c r="T17" s="60" t="s">
        <v>14198</v>
      </c>
      <c r="U17" s="65" t="str">
        <f t="shared" si="3"/>
        <v>PI.IC.PU.100119.01</v>
      </c>
      <c r="V17" s="65"/>
      <c r="W17" s="65" t="str">
        <f t="shared" si="4"/>
        <v>PH.IC.PU.100119.01</v>
      </c>
      <c r="X17" s="66"/>
      <c r="Y17" s="65" t="str">
        <f t="shared" si="5"/>
        <v>CL.IC.PU.100119.01</v>
      </c>
      <c r="Z17" s="66"/>
      <c r="AA17" s="65" t="str">
        <f t="shared" si="6"/>
        <v>DR.IC.PU.100119.01</v>
      </c>
      <c r="AB17" s="60" t="s">
        <v>14207</v>
      </c>
      <c r="AC17" s="67">
        <v>39917</v>
      </c>
    </row>
    <row r="18" spans="1:29" s="60" customFormat="1" ht="16">
      <c r="A18" s="60" t="s">
        <v>4991</v>
      </c>
      <c r="C18" s="61" t="s">
        <v>4793</v>
      </c>
      <c r="E18" s="61" t="s">
        <v>4559</v>
      </c>
      <c r="F18" s="60" t="s">
        <v>4616</v>
      </c>
      <c r="G18" s="70" t="s">
        <v>264</v>
      </c>
      <c r="H18" s="69" t="s">
        <v>11906</v>
      </c>
      <c r="I18" s="68"/>
      <c r="J18" s="63" t="str">
        <f t="shared" si="7"/>
        <v>IC.RT.100120</v>
      </c>
      <c r="K18" s="70" t="s">
        <v>11848</v>
      </c>
      <c r="L18" s="71" t="s">
        <v>264</v>
      </c>
      <c r="M18" s="64" t="str">
        <f t="shared" si="0"/>
        <v>PI.IC.RT.100120.01</v>
      </c>
      <c r="N18" s="64"/>
      <c r="O18" s="64" t="str">
        <f t="shared" si="1"/>
        <v>PH.IC.RT.100120.01</v>
      </c>
      <c r="Q18" s="64" t="str">
        <f t="shared" si="2"/>
        <v>CL.IC.RT.100120.01</v>
      </c>
      <c r="T18" s="60" t="s">
        <v>14199</v>
      </c>
      <c r="U18" s="65" t="str">
        <f t="shared" si="3"/>
        <v>PI.IC.PU.100120.01</v>
      </c>
      <c r="V18" s="65"/>
      <c r="W18" s="65" t="str">
        <f t="shared" si="4"/>
        <v>PH.IC.PU.100120.01</v>
      </c>
      <c r="X18" s="66"/>
      <c r="Y18" s="65" t="str">
        <f t="shared" si="5"/>
        <v>CL.IC.PU.100120.01</v>
      </c>
      <c r="Z18" s="66"/>
      <c r="AA18" s="65" t="str">
        <f t="shared" si="6"/>
        <v>DR.IC.PU.100120.01</v>
      </c>
      <c r="AB18" s="60" t="s">
        <v>14207</v>
      </c>
      <c r="AC18" s="67">
        <v>39917</v>
      </c>
    </row>
    <row r="19" spans="1:29" s="60" customFormat="1" ht="16">
      <c r="A19" s="60" t="s">
        <v>4991</v>
      </c>
      <c r="C19" s="61" t="s">
        <v>4793</v>
      </c>
      <c r="E19" s="61" t="s">
        <v>4559</v>
      </c>
      <c r="F19" s="60" t="s">
        <v>4616</v>
      </c>
      <c r="G19" s="70" t="s">
        <v>265</v>
      </c>
      <c r="H19" s="69" t="s">
        <v>10704</v>
      </c>
      <c r="I19" s="68"/>
      <c r="J19" s="63" t="str">
        <f t="shared" si="7"/>
        <v>IC.RT.100121</v>
      </c>
      <c r="K19" s="70" t="s">
        <v>11848</v>
      </c>
      <c r="L19" s="71" t="s">
        <v>265</v>
      </c>
      <c r="M19" s="64" t="str">
        <f t="shared" si="0"/>
        <v>PI.IC.RT.100121.01</v>
      </c>
      <c r="N19" s="64"/>
      <c r="O19" s="64" t="str">
        <f t="shared" si="1"/>
        <v>PH.IC.RT.100121.01</v>
      </c>
      <c r="Q19" s="64" t="str">
        <f t="shared" si="2"/>
        <v>CL.IC.RT.100121.01</v>
      </c>
      <c r="T19" s="60" t="s">
        <v>14200</v>
      </c>
      <c r="U19" s="65" t="str">
        <f t="shared" si="3"/>
        <v>PI.IC.PU.100121.01</v>
      </c>
      <c r="V19" s="65"/>
      <c r="W19" s="65" t="str">
        <f t="shared" si="4"/>
        <v>PH.IC.PU.100121.01</v>
      </c>
      <c r="X19" s="66"/>
      <c r="Y19" s="65" t="str">
        <f t="shared" si="5"/>
        <v>CL.IC.PU.100121.01</v>
      </c>
      <c r="Z19" s="66"/>
      <c r="AA19" s="65" t="str">
        <f t="shared" si="6"/>
        <v>DR.IC.PU.100121.01</v>
      </c>
      <c r="AB19" s="60" t="s">
        <v>14207</v>
      </c>
      <c r="AC19" s="67">
        <v>39917</v>
      </c>
    </row>
    <row r="20" spans="1:29" s="60" customFormat="1" ht="16">
      <c r="A20" s="60" t="s">
        <v>4991</v>
      </c>
      <c r="C20" s="61" t="s">
        <v>4793</v>
      </c>
      <c r="E20" s="61" t="s">
        <v>4559</v>
      </c>
      <c r="F20" s="60" t="s">
        <v>4616</v>
      </c>
      <c r="G20" s="70" t="s">
        <v>266</v>
      </c>
      <c r="H20" s="69" t="s">
        <v>10705</v>
      </c>
      <c r="I20" s="68"/>
      <c r="J20" s="63" t="str">
        <f t="shared" si="7"/>
        <v>IC.RT.100122</v>
      </c>
      <c r="K20" s="70" t="s">
        <v>11848</v>
      </c>
      <c r="L20" s="71" t="s">
        <v>266</v>
      </c>
      <c r="M20" s="64" t="str">
        <f t="shared" si="0"/>
        <v>PI.IC.RT.100122.01</v>
      </c>
      <c r="N20" s="64"/>
      <c r="O20" s="64" t="str">
        <f t="shared" si="1"/>
        <v>PH.IC.RT.100122.01</v>
      </c>
      <c r="Q20" s="64" t="str">
        <f t="shared" si="2"/>
        <v>CL.IC.RT.100122.01</v>
      </c>
      <c r="T20" s="60" t="s">
        <v>14201</v>
      </c>
      <c r="U20" s="65" t="str">
        <f t="shared" si="3"/>
        <v>PI.IC.PU.100122.01</v>
      </c>
      <c r="V20" s="65"/>
      <c r="W20" s="65" t="str">
        <f t="shared" si="4"/>
        <v>PH.IC.PU.100122.01</v>
      </c>
      <c r="X20" s="66"/>
      <c r="Y20" s="65" t="str">
        <f t="shared" si="5"/>
        <v>CL.IC.PU.100122.01</v>
      </c>
      <c r="Z20" s="66"/>
      <c r="AA20" s="65" t="str">
        <f t="shared" si="6"/>
        <v>DR.IC.PU.100122.01</v>
      </c>
      <c r="AB20" s="60" t="s">
        <v>14207</v>
      </c>
      <c r="AC20" s="67">
        <v>39917</v>
      </c>
    </row>
    <row r="21" spans="1:29" s="60" customFormat="1" ht="16">
      <c r="A21" s="60" t="s">
        <v>4991</v>
      </c>
      <c r="C21" s="61" t="s">
        <v>4793</v>
      </c>
      <c r="E21" s="61" t="s">
        <v>4559</v>
      </c>
      <c r="F21" s="60" t="s">
        <v>4616</v>
      </c>
      <c r="G21" s="70" t="s">
        <v>10478</v>
      </c>
      <c r="H21" s="69" t="s">
        <v>10706</v>
      </c>
      <c r="I21" s="68"/>
      <c r="J21" s="63" t="str">
        <f t="shared" si="7"/>
        <v>IC.RT.100123</v>
      </c>
      <c r="K21" s="70" t="s">
        <v>11848</v>
      </c>
      <c r="L21" s="71" t="s">
        <v>10478</v>
      </c>
      <c r="M21" s="64" t="str">
        <f t="shared" si="0"/>
        <v>PI.IC.RT.100123.01</v>
      </c>
      <c r="N21" s="64"/>
      <c r="O21" s="64" t="str">
        <f t="shared" si="1"/>
        <v>PH.IC.RT.100123.01</v>
      </c>
      <c r="Q21" s="64" t="str">
        <f t="shared" si="2"/>
        <v>CL.IC.RT.100123.01</v>
      </c>
      <c r="T21" s="60" t="s">
        <v>14202</v>
      </c>
      <c r="U21" s="65" t="str">
        <f t="shared" si="3"/>
        <v>PI.IC.PU.100123.01</v>
      </c>
      <c r="V21" s="65"/>
      <c r="W21" s="65" t="str">
        <f t="shared" si="4"/>
        <v>PH.IC.PU.100123.01</v>
      </c>
      <c r="X21" s="66"/>
      <c r="Y21" s="65" t="str">
        <f t="shared" si="5"/>
        <v>CL.IC.PU.100123.01</v>
      </c>
      <c r="Z21" s="66"/>
      <c r="AA21" s="65" t="str">
        <f t="shared" si="6"/>
        <v>DR.IC.PU.100123.01</v>
      </c>
      <c r="AB21" s="60" t="s">
        <v>14207</v>
      </c>
      <c r="AC21" s="67">
        <v>39917</v>
      </c>
    </row>
    <row r="22" spans="1:29" s="60" customFormat="1" ht="16">
      <c r="A22" s="60" t="s">
        <v>4991</v>
      </c>
      <c r="C22" s="61" t="s">
        <v>4793</v>
      </c>
      <c r="E22" s="61" t="s">
        <v>4559</v>
      </c>
      <c r="F22" s="60" t="s">
        <v>4616</v>
      </c>
      <c r="G22" s="68">
        <v>0.3</v>
      </c>
      <c r="H22" s="69" t="s">
        <v>10707</v>
      </c>
      <c r="I22" s="68"/>
      <c r="J22" s="63" t="str">
        <f t="shared" si="7"/>
        <v>IC.RT.100124</v>
      </c>
      <c r="K22" s="70" t="s">
        <v>11848</v>
      </c>
      <c r="L22" s="71">
        <v>0.3</v>
      </c>
      <c r="M22" s="64" t="str">
        <f t="shared" si="0"/>
        <v>PI.IC.RT.100124.01</v>
      </c>
      <c r="N22" s="64"/>
      <c r="O22" s="64" t="str">
        <f t="shared" si="1"/>
        <v>PH.IC.RT.100124.01</v>
      </c>
      <c r="Q22" s="64" t="str">
        <f t="shared" si="2"/>
        <v>CL.IC.RT.100124.01</v>
      </c>
      <c r="T22" s="60" t="s">
        <v>14203</v>
      </c>
      <c r="U22" s="65" t="str">
        <f t="shared" si="3"/>
        <v>PI.IC.PU.100124.01</v>
      </c>
      <c r="V22" s="65"/>
      <c r="W22" s="65" t="str">
        <f t="shared" si="4"/>
        <v>PH.IC.PU.100124.01</v>
      </c>
      <c r="X22" s="66"/>
      <c r="Y22" s="65" t="str">
        <f t="shared" si="5"/>
        <v>CL.IC.PU.100124.01</v>
      </c>
      <c r="Z22" s="66"/>
      <c r="AA22" s="65" t="str">
        <f t="shared" si="6"/>
        <v>DR.IC.PU.100124.01</v>
      </c>
      <c r="AB22" s="60" t="s">
        <v>14207</v>
      </c>
      <c r="AC22" s="67">
        <v>39917</v>
      </c>
    </row>
    <row r="23" spans="1:29" s="60" customFormat="1" ht="16">
      <c r="A23" s="60" t="s">
        <v>4991</v>
      </c>
      <c r="C23" s="61" t="s">
        <v>4793</v>
      </c>
      <c r="E23" s="61" t="s">
        <v>4559</v>
      </c>
      <c r="F23" s="60" t="s">
        <v>4616</v>
      </c>
      <c r="G23" s="68">
        <v>1</v>
      </c>
      <c r="H23" s="69" t="s">
        <v>10708</v>
      </c>
      <c r="I23" s="68"/>
      <c r="J23" s="63" t="str">
        <f t="shared" si="7"/>
        <v>IC.RT.100125</v>
      </c>
      <c r="K23" s="70" t="s">
        <v>11848</v>
      </c>
      <c r="L23" s="71">
        <v>1</v>
      </c>
      <c r="M23" s="64" t="str">
        <f t="shared" si="0"/>
        <v>PI.IC.RT.100125.01</v>
      </c>
      <c r="N23" s="64"/>
      <c r="O23" s="64" t="str">
        <f t="shared" si="1"/>
        <v>PH.IC.RT.100125.01</v>
      </c>
      <c r="Q23" s="64" t="str">
        <f t="shared" si="2"/>
        <v>CL.IC.RT.100125.01</v>
      </c>
      <c r="T23" s="60" t="s">
        <v>14204</v>
      </c>
      <c r="U23" s="65" t="str">
        <f t="shared" si="3"/>
        <v>PI.IC.PU.100125.01</v>
      </c>
      <c r="V23" s="65"/>
      <c r="W23" s="65" t="str">
        <f t="shared" si="4"/>
        <v>PH.IC.PU.100125.01</v>
      </c>
      <c r="X23" s="66"/>
      <c r="Y23" s="65" t="str">
        <f t="shared" si="5"/>
        <v>CL.IC.PU.100125.01</v>
      </c>
      <c r="Z23" s="66"/>
      <c r="AA23" s="65" t="str">
        <f t="shared" si="6"/>
        <v>DR.IC.PU.100125.01</v>
      </c>
      <c r="AB23" s="60" t="s">
        <v>14207</v>
      </c>
      <c r="AC23" s="67">
        <v>39917</v>
      </c>
    </row>
    <row r="24" spans="1:29" s="60" customFormat="1" ht="14" customHeight="1">
      <c r="A24" s="60" t="s">
        <v>7344</v>
      </c>
      <c r="C24" s="61" t="s">
        <v>3188</v>
      </c>
      <c r="E24" s="61" t="s">
        <v>11829</v>
      </c>
      <c r="F24" s="60" t="s">
        <v>13701</v>
      </c>
      <c r="G24" s="61" t="s">
        <v>13704</v>
      </c>
      <c r="H24" s="61" t="s">
        <v>12030</v>
      </c>
      <c r="I24" s="61" t="s">
        <v>13705</v>
      </c>
      <c r="J24" s="63" t="str">
        <f>CONCATENATE("IC.NE.",C24,E24,H24)</f>
        <v>IC.NE.101002</v>
      </c>
      <c r="K24" s="61" t="s">
        <v>2379</v>
      </c>
      <c r="L24" s="60" t="str">
        <f>G24</f>
        <v>Pupils not equal, round, react, accommodate</v>
      </c>
      <c r="M24" s="64" t="str">
        <f t="shared" si="0"/>
        <v>PI.IC.NE.101002.01</v>
      </c>
      <c r="O24" s="64" t="str">
        <f t="shared" si="1"/>
        <v>PH.IC.NE.101002.01</v>
      </c>
      <c r="Q24" s="64" t="str">
        <f t="shared" si="2"/>
        <v>CL.IC.NE.101002.01</v>
      </c>
      <c r="T24" s="60" t="s">
        <v>14206</v>
      </c>
      <c r="U24" s="65" t="str">
        <f t="shared" si="3"/>
        <v>PI.IC.NE.101001.01</v>
      </c>
      <c r="V24" s="65"/>
      <c r="W24" s="65" t="str">
        <f t="shared" si="4"/>
        <v>PH.IC.NE.101001.01</v>
      </c>
      <c r="X24" s="66"/>
      <c r="Y24" s="65" t="str">
        <f t="shared" si="5"/>
        <v>CL.IC.NE.101001.01</v>
      </c>
      <c r="Z24" s="66"/>
      <c r="AA24" s="65" t="str">
        <f t="shared" si="6"/>
        <v>DR.IC.NE.101001.01</v>
      </c>
      <c r="AB24" s="60" t="s">
        <v>14207</v>
      </c>
      <c r="AC24" s="67">
        <v>39917</v>
      </c>
    </row>
    <row r="25" spans="1:29" s="60" customFormat="1" ht="16">
      <c r="A25" s="60" t="s">
        <v>4991</v>
      </c>
      <c r="C25" s="61" t="s">
        <v>11561</v>
      </c>
      <c r="D25" s="60" t="s">
        <v>14126</v>
      </c>
      <c r="E25" s="61" t="s">
        <v>12100</v>
      </c>
      <c r="F25" s="60" t="s">
        <v>14126</v>
      </c>
      <c r="G25" s="61" t="s">
        <v>14127</v>
      </c>
      <c r="H25" s="62" t="s">
        <v>11848</v>
      </c>
      <c r="I25" s="61"/>
      <c r="J25" s="63" t="str">
        <f>CONCATENATE("IC.RT.",C25,E25,H25)</f>
        <v>IC.RT.171201</v>
      </c>
      <c r="K25" s="61" t="s">
        <v>1</v>
      </c>
      <c r="L25" s="60" t="str">
        <f>G25</f>
        <v>Trach Insertion Date (specify):</v>
      </c>
      <c r="M25" s="64" t="str">
        <f>CONCATENATE("PI.",J25,".",K25)</f>
        <v>PI.IC.RT.171201.01</v>
      </c>
      <c r="N25" s="64"/>
      <c r="O25" s="64" t="str">
        <f>CONCATENATE("PH.",J25,".",K25)</f>
        <v>PH.IC.RT.171201.01</v>
      </c>
      <c r="Q25" s="64" t="str">
        <f>CONCATENATE("CL.",J25,".",K25)</f>
        <v>CL.IC.RT.171201.01</v>
      </c>
      <c r="T25" s="60" t="s">
        <v>14208</v>
      </c>
      <c r="U25" s="65" t="str">
        <f t="shared" si="3"/>
        <v>PI.IC.RT.171101.01</v>
      </c>
      <c r="W25" s="65" t="str">
        <f t="shared" si="4"/>
        <v>PH.IC.RT.171101.01</v>
      </c>
      <c r="Y25" s="65" t="str">
        <f t="shared" si="5"/>
        <v>CL.IC.RT.171101.01</v>
      </c>
      <c r="AA25" s="65" t="str">
        <f t="shared" si="6"/>
        <v>DR.IC.RT.171101.01</v>
      </c>
      <c r="AB25" s="60" t="s">
        <v>14207</v>
      </c>
      <c r="AC25" s="67">
        <v>39917</v>
      </c>
    </row>
    <row r="26" spans="1:29" s="60" customFormat="1" ht="15">
      <c r="A26" s="72" t="s">
        <v>8408</v>
      </c>
      <c r="B26" s="72" t="s">
        <v>2487</v>
      </c>
      <c r="C26" s="72" t="s">
        <v>12875</v>
      </c>
      <c r="D26" s="72" t="s">
        <v>7851</v>
      </c>
      <c r="E26" s="73" t="s">
        <v>13277</v>
      </c>
      <c r="F26" s="72" t="s">
        <v>7852</v>
      </c>
      <c r="G26" s="72" t="s">
        <v>8431</v>
      </c>
      <c r="H26" s="73" t="s">
        <v>11848</v>
      </c>
      <c r="I26" s="72" t="s">
        <v>7972</v>
      </c>
      <c r="J26" s="73" t="str">
        <f t="shared" ref="J26:J32" si="8">CONCATENATE("IC.IV.",C26,E26,H26)</f>
        <v>IC.IV.150101</v>
      </c>
      <c r="K26" s="72" t="s">
        <v>1</v>
      </c>
      <c r="L26" s="72" t="str">
        <f t="shared" ref="L26:L88" si="9">G26</f>
        <v>Present on Admission</v>
      </c>
      <c r="M26" s="72" t="str">
        <f t="shared" ref="M26:M32" si="10">CONCATENATE("PI.",J26,".",K26)</f>
        <v>PI.IC.IV.150101.01</v>
      </c>
      <c r="N26" s="72"/>
      <c r="O26" s="72" t="str">
        <f t="shared" ref="O26:O32" si="11">CONCATENATE("PH.",J26,".",K26)</f>
        <v>PH.IC.IV.150101.01</v>
      </c>
      <c r="P26" s="72"/>
      <c r="Q26" s="72" t="str">
        <f t="shared" ref="Q26:Q33" si="12">CONCATENATE("CL.",J26,".",K26)</f>
        <v>CL.IC.IV.150101.01</v>
      </c>
      <c r="AB26" s="60" t="s">
        <v>14494</v>
      </c>
      <c r="AC26" s="67">
        <v>39917</v>
      </c>
    </row>
    <row r="27" spans="1:29" s="60" customFormat="1" ht="15">
      <c r="A27" s="72" t="s">
        <v>8408</v>
      </c>
      <c r="B27" s="72"/>
      <c r="C27" s="72" t="s">
        <v>65</v>
      </c>
      <c r="D27" s="72"/>
      <c r="E27" s="73" t="s">
        <v>1</v>
      </c>
      <c r="F27" s="72" t="s">
        <v>7852</v>
      </c>
      <c r="G27" s="72" t="s">
        <v>11838</v>
      </c>
      <c r="H27" s="73" t="s">
        <v>12030</v>
      </c>
      <c r="I27" s="72" t="s">
        <v>8432</v>
      </c>
      <c r="J27" s="73" t="str">
        <f t="shared" si="8"/>
        <v>IC.IV.150102</v>
      </c>
      <c r="K27" s="72" t="s">
        <v>1</v>
      </c>
      <c r="L27" s="72" t="str">
        <f t="shared" si="9"/>
        <v>Inserted at this date/time</v>
      </c>
      <c r="M27" s="72" t="str">
        <f t="shared" si="10"/>
        <v>PI.IC.IV.150102.01</v>
      </c>
      <c r="N27" s="72"/>
      <c r="O27" s="72" t="str">
        <f t="shared" si="11"/>
        <v>PH.IC.IV.150102.01</v>
      </c>
      <c r="P27" s="72"/>
      <c r="Q27" s="72" t="str">
        <f t="shared" si="12"/>
        <v>CL.IC.IV.150102.01</v>
      </c>
      <c r="AB27" s="60" t="s">
        <v>14494</v>
      </c>
      <c r="AC27" s="67">
        <v>39917</v>
      </c>
    </row>
    <row r="28" spans="1:29" s="60" customFormat="1" ht="15">
      <c r="A28" s="72" t="s">
        <v>8408</v>
      </c>
      <c r="B28" s="72"/>
      <c r="C28" s="72" t="s">
        <v>65</v>
      </c>
      <c r="D28" s="72"/>
      <c r="E28" s="73" t="s">
        <v>1</v>
      </c>
      <c r="F28" s="72" t="s">
        <v>7852</v>
      </c>
      <c r="G28" s="72" t="s">
        <v>10123</v>
      </c>
      <c r="H28" s="73" t="s">
        <v>12032</v>
      </c>
      <c r="I28" s="72" t="s">
        <v>7973</v>
      </c>
      <c r="J28" s="73" t="str">
        <f t="shared" si="8"/>
        <v>IC.IV.150103</v>
      </c>
      <c r="K28" s="72" t="s">
        <v>1</v>
      </c>
      <c r="L28" s="72" t="str">
        <f t="shared" si="9"/>
        <v>Discontinued</v>
      </c>
      <c r="M28" s="72" t="str">
        <f t="shared" si="10"/>
        <v>PI.IC.IV.150103.01</v>
      </c>
      <c r="N28" s="72"/>
      <c r="O28" s="72" t="str">
        <f t="shared" si="11"/>
        <v>PH.IC.IV.150103.01</v>
      </c>
      <c r="P28" s="72"/>
      <c r="Q28" s="72" t="str">
        <f t="shared" si="12"/>
        <v>CL.IC.IV.150103.01</v>
      </c>
      <c r="AB28" s="60" t="s">
        <v>14494</v>
      </c>
      <c r="AC28" s="67">
        <v>39917</v>
      </c>
    </row>
    <row r="29" spans="1:29" s="60" customFormat="1" ht="15">
      <c r="A29" s="72" t="s">
        <v>8408</v>
      </c>
      <c r="B29" s="72"/>
      <c r="C29" s="72" t="s">
        <v>65</v>
      </c>
      <c r="D29" s="72"/>
      <c r="E29" s="73" t="s">
        <v>1</v>
      </c>
      <c r="F29" s="72" t="s">
        <v>7853</v>
      </c>
      <c r="G29" s="72" t="s">
        <v>8431</v>
      </c>
      <c r="H29" s="73" t="s">
        <v>12028</v>
      </c>
      <c r="I29" s="72" t="s">
        <v>7972</v>
      </c>
      <c r="J29" s="73" t="str">
        <f t="shared" si="8"/>
        <v>IC.IV.150104</v>
      </c>
      <c r="K29" s="72" t="s">
        <v>1</v>
      </c>
      <c r="L29" s="72" t="str">
        <f t="shared" si="9"/>
        <v>Present on Admission</v>
      </c>
      <c r="M29" s="72" t="str">
        <f t="shared" si="10"/>
        <v>PI.IC.IV.150104.01</v>
      </c>
      <c r="N29" s="72"/>
      <c r="O29" s="72" t="str">
        <f t="shared" si="11"/>
        <v>PH.IC.IV.150104.01</v>
      </c>
      <c r="P29" s="72"/>
      <c r="Q29" s="72" t="str">
        <f t="shared" si="12"/>
        <v>CL.IC.IV.150104.01</v>
      </c>
      <c r="AB29" s="60" t="s">
        <v>14494</v>
      </c>
      <c r="AC29" s="67">
        <v>39917</v>
      </c>
    </row>
    <row r="30" spans="1:29" s="60" customFormat="1" ht="15">
      <c r="A30" s="72" t="s">
        <v>8408</v>
      </c>
      <c r="B30" s="72"/>
      <c r="C30" s="72" t="s">
        <v>65</v>
      </c>
      <c r="D30" s="72"/>
      <c r="E30" s="73" t="s">
        <v>1</v>
      </c>
      <c r="F30" s="72" t="s">
        <v>7853</v>
      </c>
      <c r="G30" s="72" t="s">
        <v>7854</v>
      </c>
      <c r="H30" s="73" t="s">
        <v>12210</v>
      </c>
      <c r="I30" s="72" t="s">
        <v>8047</v>
      </c>
      <c r="J30" s="73" t="str">
        <f t="shared" si="8"/>
        <v>IC.IV.150105</v>
      </c>
      <c r="K30" s="72" t="s">
        <v>1</v>
      </c>
      <c r="L30" s="72" t="str">
        <f t="shared" si="9"/>
        <v>Tubing New/Change</v>
      </c>
      <c r="M30" s="72" t="str">
        <f t="shared" si="10"/>
        <v>PI.IC.IV.150105.01</v>
      </c>
      <c r="N30" s="72"/>
      <c r="O30" s="72" t="str">
        <f t="shared" si="11"/>
        <v>PH.IC.IV.150105.01</v>
      </c>
      <c r="P30" s="72"/>
      <c r="Q30" s="72" t="str">
        <f t="shared" si="12"/>
        <v>CL.IC.IV.150105.01</v>
      </c>
      <c r="AB30" s="60" t="s">
        <v>14494</v>
      </c>
      <c r="AC30" s="67">
        <v>39917</v>
      </c>
    </row>
    <row r="31" spans="1:29" s="60" customFormat="1" ht="15">
      <c r="A31" s="72" t="s">
        <v>8408</v>
      </c>
      <c r="B31" s="72"/>
      <c r="C31" s="72" t="s">
        <v>65</v>
      </c>
      <c r="D31" s="72"/>
      <c r="E31" s="73" t="s">
        <v>1</v>
      </c>
      <c r="F31" s="72" t="s">
        <v>7853</v>
      </c>
      <c r="G31" s="72" t="s">
        <v>7848</v>
      </c>
      <c r="H31" s="73" t="s">
        <v>12212</v>
      </c>
      <c r="I31" s="72" t="s">
        <v>7973</v>
      </c>
      <c r="J31" s="73" t="str">
        <f t="shared" si="8"/>
        <v>IC.IV.150106</v>
      </c>
      <c r="K31" s="72" t="s">
        <v>1</v>
      </c>
      <c r="L31" s="72" t="str">
        <f t="shared" si="9"/>
        <v>Tubing DC when PICC DC'd</v>
      </c>
      <c r="M31" s="72" t="str">
        <f t="shared" si="10"/>
        <v>PI.IC.IV.150106.01</v>
      </c>
      <c r="N31" s="72"/>
      <c r="O31" s="72" t="str">
        <f t="shared" si="11"/>
        <v>PH.IC.IV.150106.01</v>
      </c>
      <c r="P31" s="72"/>
      <c r="Q31" s="72" t="str">
        <f t="shared" si="12"/>
        <v>CL.IC.IV.150106.01</v>
      </c>
      <c r="AB31" s="60" t="s">
        <v>14494</v>
      </c>
      <c r="AC31" s="67">
        <v>39917</v>
      </c>
    </row>
    <row r="32" spans="1:29" s="60" customFormat="1" ht="15">
      <c r="A32" s="72" t="s">
        <v>8408</v>
      </c>
      <c r="B32" s="72"/>
      <c r="C32" s="72" t="s">
        <v>65</v>
      </c>
      <c r="D32" s="72"/>
      <c r="E32" s="73" t="s">
        <v>1</v>
      </c>
      <c r="F32" s="72" t="s">
        <v>7853</v>
      </c>
      <c r="G32" s="72" t="s">
        <v>7691</v>
      </c>
      <c r="H32" s="73" t="s">
        <v>12225</v>
      </c>
      <c r="I32" s="72" t="s">
        <v>7850</v>
      </c>
      <c r="J32" s="73" t="str">
        <f t="shared" si="8"/>
        <v>IC.IV.150107</v>
      </c>
      <c r="K32" s="72" t="s">
        <v>1</v>
      </c>
      <c r="L32" s="72" t="str">
        <f t="shared" si="9"/>
        <v>Tubing DC PICC Capped</v>
      </c>
      <c r="M32" s="72" t="str">
        <f t="shared" si="10"/>
        <v>PI.IC.IV.150107.01</v>
      </c>
      <c r="N32" s="72"/>
      <c r="O32" s="72" t="str">
        <f t="shared" si="11"/>
        <v>PH.IC.IV.150107.01</v>
      </c>
      <c r="P32" s="72"/>
      <c r="Q32" s="72" t="str">
        <f t="shared" si="12"/>
        <v>CL.IC.IV.150107.01</v>
      </c>
      <c r="AB32" s="60" t="s">
        <v>14494</v>
      </c>
      <c r="AC32" s="67">
        <v>39917</v>
      </c>
    </row>
    <row r="33" spans="1:29" s="60" customFormat="1" ht="15">
      <c r="A33" s="73" t="s">
        <v>8408</v>
      </c>
      <c r="B33" s="73"/>
      <c r="C33" s="73" t="s">
        <v>12028</v>
      </c>
      <c r="D33" s="73" t="s">
        <v>9836</v>
      </c>
      <c r="E33" s="73" t="s">
        <v>12225</v>
      </c>
      <c r="F33" s="73" t="s">
        <v>8523</v>
      </c>
      <c r="G33" s="73" t="s">
        <v>8139</v>
      </c>
      <c r="H33" s="73" t="s">
        <v>12030</v>
      </c>
      <c r="I33" s="73" t="s">
        <v>8140</v>
      </c>
      <c r="J33" s="73" t="s">
        <v>8141</v>
      </c>
      <c r="K33" s="73" t="s">
        <v>11848</v>
      </c>
      <c r="L33" s="72" t="str">
        <f t="shared" si="9"/>
        <v>*****PICC LENGTH OUTSIDE BODY*****</v>
      </c>
      <c r="M33" s="73" t="s">
        <v>8142</v>
      </c>
      <c r="N33" s="73"/>
      <c r="O33" s="73" t="s">
        <v>8143</v>
      </c>
      <c r="P33" s="73"/>
      <c r="Q33" s="72" t="str">
        <f t="shared" si="12"/>
        <v>CL.IC.IV.040702.01</v>
      </c>
      <c r="AB33" s="60" t="s">
        <v>14494</v>
      </c>
      <c r="AC33" s="67">
        <v>39917</v>
      </c>
    </row>
    <row r="34" spans="1:29" s="60" customFormat="1" ht="15">
      <c r="A34" s="73" t="s">
        <v>8408</v>
      </c>
      <c r="B34" s="73"/>
      <c r="C34" s="73" t="s">
        <v>322</v>
      </c>
      <c r="D34" s="73" t="s">
        <v>74</v>
      </c>
      <c r="E34" s="73" t="s">
        <v>75</v>
      </c>
      <c r="F34" s="73" t="s">
        <v>8367</v>
      </c>
      <c r="G34" s="73" t="s">
        <v>8139</v>
      </c>
      <c r="H34" s="73" t="s">
        <v>12030</v>
      </c>
      <c r="I34" s="73" t="s">
        <v>8140</v>
      </c>
      <c r="J34" s="73" t="str">
        <f>CONCATENATE("IC.IV.",C34,E34,H34)</f>
        <v>IC.IV.050702</v>
      </c>
      <c r="K34" s="73" t="s">
        <v>1</v>
      </c>
      <c r="L34" s="72" t="str">
        <f t="shared" si="9"/>
        <v>*****PICC LENGTH OUTSIDE BODY*****</v>
      </c>
      <c r="M34" s="73" t="str">
        <f>CONCATENATE("PI.",J34,".",K34)</f>
        <v>PI.IC.IV.050702.01</v>
      </c>
      <c r="N34" s="73"/>
      <c r="O34" s="73" t="str">
        <f>CONCATENATE("PH.",J34,".",K34)</f>
        <v>PH.IC.IV.050702.01</v>
      </c>
      <c r="P34" s="73"/>
      <c r="Q34" s="73" t="str">
        <f>CONCATENATE("CL.",J34,".",K34)</f>
        <v>CL.IC.IV.050702.01</v>
      </c>
      <c r="AB34" s="60" t="s">
        <v>14494</v>
      </c>
      <c r="AC34" s="67">
        <v>39917</v>
      </c>
    </row>
    <row r="35" spans="1:29" s="60" customFormat="1" ht="15">
      <c r="A35" s="73" t="s">
        <v>8408</v>
      </c>
      <c r="B35" s="73"/>
      <c r="C35" s="73" t="s">
        <v>76</v>
      </c>
      <c r="D35" s="73" t="s">
        <v>74</v>
      </c>
      <c r="E35" s="73" t="s">
        <v>75</v>
      </c>
      <c r="F35" s="73" t="s">
        <v>8251</v>
      </c>
      <c r="G35" s="73" t="s">
        <v>8139</v>
      </c>
      <c r="H35" s="73" t="s">
        <v>12030</v>
      </c>
      <c r="I35" s="73" t="s">
        <v>8140</v>
      </c>
      <c r="J35" s="73" t="str">
        <f>CONCATENATE("IC.IV.",C35,E35,H35)</f>
        <v>IC.IV.060702</v>
      </c>
      <c r="K35" s="73" t="s">
        <v>1</v>
      </c>
      <c r="L35" s="72" t="str">
        <f t="shared" si="9"/>
        <v>*****PICC LENGTH OUTSIDE BODY*****</v>
      </c>
      <c r="M35" s="73" t="str">
        <f>CONCATENATE("PI.",J35,".",K35)</f>
        <v>PI.IC.IV.060702.01</v>
      </c>
      <c r="N35" s="73"/>
      <c r="O35" s="73" t="str">
        <f>CONCATENATE("PH.",J35,".",K35)</f>
        <v>PH.IC.IV.060702.01</v>
      </c>
      <c r="P35" s="73"/>
      <c r="Q35" s="73" t="str">
        <f>CONCATENATE("CL.",J35,".",K35)</f>
        <v>CL.IC.IV.060702.01</v>
      </c>
      <c r="AB35" s="60" t="s">
        <v>14494</v>
      </c>
      <c r="AC35" s="67">
        <v>39917</v>
      </c>
    </row>
    <row r="36" spans="1:29" s="60" customFormat="1" ht="15">
      <c r="A36" s="73" t="s">
        <v>8408</v>
      </c>
      <c r="B36" s="73"/>
      <c r="C36" s="73" t="s">
        <v>75</v>
      </c>
      <c r="D36" s="73" t="s">
        <v>74</v>
      </c>
      <c r="E36" s="73" t="s">
        <v>75</v>
      </c>
      <c r="F36" s="73" t="s">
        <v>7694</v>
      </c>
      <c r="G36" s="73" t="s">
        <v>8139</v>
      </c>
      <c r="H36" s="73" t="s">
        <v>12030</v>
      </c>
      <c r="I36" s="73" t="s">
        <v>8140</v>
      </c>
      <c r="J36" s="73" t="str">
        <f>CONCATENATE("IC.IV.",C36,E36,H36)</f>
        <v>IC.IV.070702</v>
      </c>
      <c r="K36" s="73" t="s">
        <v>1</v>
      </c>
      <c r="L36" s="72" t="str">
        <f t="shared" si="9"/>
        <v>*****PICC LENGTH OUTSIDE BODY*****</v>
      </c>
      <c r="M36" s="73" t="str">
        <f>CONCATENATE("PI.",J36,".",K36)</f>
        <v>PI.IC.IV.070702.01</v>
      </c>
      <c r="N36" s="73"/>
      <c r="O36" s="73" t="str">
        <f>CONCATENATE("PH.",J36,".",K36)</f>
        <v>PH.IC.IV.070702.01</v>
      </c>
      <c r="P36" s="73"/>
      <c r="Q36" s="73" t="str">
        <f>CONCATENATE("CL.",J36,".",K36)</f>
        <v>CL.IC.IV.070702.01</v>
      </c>
      <c r="AB36" s="60" t="s">
        <v>14494</v>
      </c>
      <c r="AC36" s="67">
        <v>39917</v>
      </c>
    </row>
    <row r="37" spans="1:29" s="60" customFormat="1" ht="15">
      <c r="A37" s="73" t="s">
        <v>8408</v>
      </c>
      <c r="B37" s="73"/>
      <c r="C37" s="73" t="s">
        <v>77</v>
      </c>
      <c r="D37" s="73" t="s">
        <v>74</v>
      </c>
      <c r="E37" s="73" t="s">
        <v>75</v>
      </c>
      <c r="F37" s="73" t="s">
        <v>8360</v>
      </c>
      <c r="G37" s="73" t="s">
        <v>8139</v>
      </c>
      <c r="H37" s="73" t="s">
        <v>12030</v>
      </c>
      <c r="I37" s="73" t="s">
        <v>8140</v>
      </c>
      <c r="J37" s="73" t="str">
        <f>CONCATENATE("IC.IV.",C37,E37,H37)</f>
        <v>IC.IV.080702</v>
      </c>
      <c r="K37" s="73" t="s">
        <v>1</v>
      </c>
      <c r="L37" s="72" t="str">
        <f t="shared" si="9"/>
        <v>*****PICC LENGTH OUTSIDE BODY*****</v>
      </c>
      <c r="M37" s="73" t="str">
        <f>CONCATENATE("PI.",J37,".",K37)</f>
        <v>PI.IC.IV.080702.01</v>
      </c>
      <c r="N37" s="73"/>
      <c r="O37" s="73" t="str">
        <f>CONCATENATE("PH.",J37,".",K37)</f>
        <v>PH.IC.IV.080702.01</v>
      </c>
      <c r="P37" s="73"/>
      <c r="Q37" s="73" t="str">
        <f>CONCATENATE("CL.",J37,".",K37)</f>
        <v>CL.IC.IV.080702.01</v>
      </c>
      <c r="AB37" s="60" t="s">
        <v>14494</v>
      </c>
      <c r="AC37" s="67">
        <v>39917</v>
      </c>
    </row>
    <row r="38" spans="1:29" s="60" customFormat="1" ht="15">
      <c r="A38" s="73" t="s">
        <v>12173</v>
      </c>
      <c r="B38" s="74" t="s">
        <v>74</v>
      </c>
      <c r="C38" s="73" t="s">
        <v>79</v>
      </c>
      <c r="D38" s="73"/>
      <c r="E38" s="73" t="s">
        <v>1</v>
      </c>
      <c r="F38" s="73" t="s">
        <v>12447</v>
      </c>
      <c r="G38" s="73" t="s">
        <v>12189</v>
      </c>
      <c r="H38" s="73" t="s">
        <v>79</v>
      </c>
      <c r="I38" s="73" t="s">
        <v>12189</v>
      </c>
      <c r="J38" s="73" t="str">
        <f>CONCATENATE("IC.AC.",C38,E38,H38)</f>
        <v>IC.AC.030103</v>
      </c>
      <c r="K38" s="73" t="s">
        <v>1</v>
      </c>
      <c r="L38" s="72" t="str">
        <f t="shared" si="9"/>
        <v>Cane</v>
      </c>
      <c r="M38" s="73" t="str">
        <f>CONCATENATE("PI.",J38,".",K38)</f>
        <v>PI.IC.AC.030103.01</v>
      </c>
      <c r="N38" s="73"/>
      <c r="O38" s="73" t="str">
        <f>CONCATENATE("PH.",J38,".",K38)</f>
        <v>PH.IC.AC.030103.01</v>
      </c>
      <c r="P38" s="73"/>
      <c r="Q38" s="73" t="str">
        <f>CONCATENATE("CL.",J38,".",K38)</f>
        <v>CL.IC.AC.030103.01</v>
      </c>
      <c r="AB38" s="60" t="s">
        <v>14494</v>
      </c>
      <c r="AC38" s="67">
        <v>39917</v>
      </c>
    </row>
    <row r="39" spans="1:29" s="60" customFormat="1" ht="15">
      <c r="A39" s="73" t="s">
        <v>9344</v>
      </c>
      <c r="B39" s="73"/>
      <c r="C39" s="73" t="s">
        <v>75</v>
      </c>
      <c r="D39" s="73"/>
      <c r="E39" s="73" t="s">
        <v>75</v>
      </c>
      <c r="F39" s="73" t="s">
        <v>9268</v>
      </c>
      <c r="G39" s="73" t="s">
        <v>8404</v>
      </c>
      <c r="H39" s="73" t="s">
        <v>1</v>
      </c>
      <c r="I39" s="73" t="s">
        <v>8405</v>
      </c>
      <c r="J39" s="73" t="str">
        <f>CONCATENATE("IC.IT.",C39,E39,H39)</f>
        <v>IC.IT.070701</v>
      </c>
      <c r="K39" s="73" t="s">
        <v>1</v>
      </c>
      <c r="L39" s="72" t="str">
        <f t="shared" si="9"/>
        <v>*****COLOR*****</v>
      </c>
      <c r="M39" s="73" t="str">
        <f t="shared" ref="M39:M88" si="13">CONCATENATE("PI.",J39,".",K39)</f>
        <v>PI.IC.IT.070701.01</v>
      </c>
      <c r="N39" s="73"/>
      <c r="O39" s="73" t="str">
        <f t="shared" ref="O39:O88" si="14">CONCATENATE("PH.",J39,".",K39)</f>
        <v>PH.IC.IT.070701.01</v>
      </c>
      <c r="P39" s="73"/>
      <c r="Q39" s="73" t="str">
        <f t="shared" ref="Q39:Q88" si="15">CONCATENATE("CL.",J39,".",K39)</f>
        <v>CL.IC.IT.070701.01</v>
      </c>
      <c r="AB39" s="60" t="s">
        <v>14494</v>
      </c>
      <c r="AC39" s="67">
        <v>39917</v>
      </c>
    </row>
    <row r="40" spans="1:29" s="60" customFormat="1" ht="15">
      <c r="A40" s="73" t="s">
        <v>9344</v>
      </c>
      <c r="B40" s="73"/>
      <c r="C40" s="73" t="s">
        <v>75</v>
      </c>
      <c r="D40" s="73"/>
      <c r="E40" s="73" t="s">
        <v>215</v>
      </c>
      <c r="F40" s="73" t="s">
        <v>9147</v>
      </c>
      <c r="G40" s="73" t="s">
        <v>8406</v>
      </c>
      <c r="H40" s="73" t="s">
        <v>216</v>
      </c>
      <c r="I40" s="73" t="s">
        <v>8407</v>
      </c>
      <c r="J40" s="73" t="str">
        <f>CONCATENATE("IC.IT.",C40,E40,H40)</f>
        <v>IC.IT.071302</v>
      </c>
      <c r="K40" s="73" t="s">
        <v>1</v>
      </c>
      <c r="L40" s="72" t="str">
        <f t="shared" si="9"/>
        <v>*****DRESSING DISCHARGE*****</v>
      </c>
      <c r="M40" s="73" t="str">
        <f t="shared" si="13"/>
        <v>PI.IC.IT.071302.01</v>
      </c>
      <c r="N40" s="73"/>
      <c r="O40" s="73" t="str">
        <f t="shared" si="14"/>
        <v>PH.IC.IT.071302.01</v>
      </c>
      <c r="P40" s="73"/>
      <c r="Q40" s="73" t="str">
        <f t="shared" si="15"/>
        <v>CL.IC.IT.071302.01</v>
      </c>
      <c r="AB40" s="60" t="s">
        <v>14494</v>
      </c>
      <c r="AC40" s="67">
        <v>39917</v>
      </c>
    </row>
    <row r="41" spans="1:29" s="60" customFormat="1" ht="15">
      <c r="A41" s="73" t="s">
        <v>5692</v>
      </c>
      <c r="B41" s="73"/>
      <c r="C41" s="73" t="s">
        <v>217</v>
      </c>
      <c r="D41" s="73"/>
      <c r="E41" s="73" t="s">
        <v>218</v>
      </c>
      <c r="F41" s="73" t="s">
        <v>4823</v>
      </c>
      <c r="G41" s="73" t="s">
        <v>4987</v>
      </c>
      <c r="H41" s="73" t="s">
        <v>12030</v>
      </c>
      <c r="I41" s="73" t="s">
        <v>4988</v>
      </c>
      <c r="J41" s="73" t="str">
        <f>CONCATENATE("IC.PU.",C41,E41,H41)</f>
        <v>IC.PU.190102</v>
      </c>
      <c r="K41" s="73" t="s">
        <v>218</v>
      </c>
      <c r="L41" s="72" t="str">
        <f t="shared" si="9"/>
        <v>Ventilator settings do not match order</v>
      </c>
      <c r="M41" s="72" t="str">
        <f t="shared" si="13"/>
        <v>PI.IC.PU.190102.01</v>
      </c>
      <c r="N41" s="72"/>
      <c r="O41" s="72" t="str">
        <f t="shared" si="14"/>
        <v>PH.IC.PU.190102.01</v>
      </c>
      <c r="P41" s="72"/>
      <c r="Q41" s="72" t="str">
        <f t="shared" si="15"/>
        <v>CL.IC.PU.190102.01</v>
      </c>
      <c r="AB41" s="60" t="s">
        <v>14494</v>
      </c>
      <c r="AC41" s="67">
        <v>39917</v>
      </c>
    </row>
    <row r="42" spans="1:29" s="60" customFormat="1" ht="15">
      <c r="A42" s="72" t="s">
        <v>219</v>
      </c>
      <c r="B42" s="73" t="s">
        <v>220</v>
      </c>
      <c r="C42" s="73" t="s">
        <v>216</v>
      </c>
      <c r="D42" s="73" t="s">
        <v>81</v>
      </c>
      <c r="E42" s="73" t="s">
        <v>1</v>
      </c>
      <c r="F42" s="75" t="s">
        <v>3496</v>
      </c>
      <c r="G42" s="75" t="s">
        <v>3343</v>
      </c>
      <c r="H42" s="73" t="s">
        <v>1</v>
      </c>
      <c r="I42" s="73"/>
      <c r="J42" s="73" t="str">
        <f>CONCATENATE("IC.EV.",C42,E42,H42)</f>
        <v>IC.EV.020101</v>
      </c>
      <c r="K42" s="73" t="s">
        <v>1</v>
      </c>
      <c r="L42" s="72" t="str">
        <f t="shared" si="9"/>
        <v>Admitted to: specify</v>
      </c>
      <c r="M42" s="72" t="str">
        <f t="shared" si="13"/>
        <v>PI.IC.EV.020101.01</v>
      </c>
      <c r="N42" s="72"/>
      <c r="O42" s="72" t="str">
        <f t="shared" si="14"/>
        <v>PH.IC.EV.020101.01</v>
      </c>
      <c r="P42" s="72"/>
      <c r="Q42" s="72" t="str">
        <f t="shared" si="15"/>
        <v>CL.IC.EV.020101.01</v>
      </c>
      <c r="AB42" s="60" t="s">
        <v>14494</v>
      </c>
      <c r="AC42" s="67">
        <v>39917</v>
      </c>
    </row>
    <row r="43" spans="1:29" s="60" customFormat="1" ht="15">
      <c r="A43" s="73" t="s">
        <v>82</v>
      </c>
      <c r="B43" s="73" t="s">
        <v>83</v>
      </c>
      <c r="C43" s="73" t="s">
        <v>84</v>
      </c>
      <c r="D43" s="73" t="s">
        <v>85</v>
      </c>
      <c r="E43" s="73" t="s">
        <v>86</v>
      </c>
      <c r="F43" s="75" t="s">
        <v>3089</v>
      </c>
      <c r="G43" s="75" t="s">
        <v>3223</v>
      </c>
      <c r="H43" s="73" t="s">
        <v>1</v>
      </c>
      <c r="I43" s="73"/>
      <c r="J43" s="73" t="str">
        <f>CONCATENATE("IC.EV.",C43,E43,H43)</f>
        <v>IC.EV.120101</v>
      </c>
      <c r="K43" s="73" t="s">
        <v>1</v>
      </c>
      <c r="L43" s="72" t="str">
        <f t="shared" si="9"/>
        <v>CPR started</v>
      </c>
      <c r="M43" s="73" t="str">
        <f t="shared" si="13"/>
        <v>PI.IC.EV.120101.01</v>
      </c>
      <c r="N43" s="73"/>
      <c r="O43" s="73" t="str">
        <f t="shared" si="14"/>
        <v>PH.IC.EV.120101.01</v>
      </c>
      <c r="P43" s="73"/>
      <c r="Q43" s="73" t="str">
        <f t="shared" si="15"/>
        <v>CL.IC.EV.120101.01</v>
      </c>
      <c r="AB43" s="60" t="s">
        <v>14494</v>
      </c>
      <c r="AC43" s="67">
        <v>39917</v>
      </c>
    </row>
    <row r="44" spans="1:29" s="60" customFormat="1" ht="15">
      <c r="A44" s="73" t="s">
        <v>82</v>
      </c>
      <c r="B44" s="73"/>
      <c r="C44" s="73" t="s">
        <v>84</v>
      </c>
      <c r="D44" s="73"/>
      <c r="E44" s="73" t="s">
        <v>1</v>
      </c>
      <c r="F44" s="75" t="s">
        <v>3089</v>
      </c>
      <c r="G44" s="75" t="s">
        <v>3224</v>
      </c>
      <c r="H44" s="73" t="s">
        <v>154</v>
      </c>
      <c r="I44" s="73"/>
      <c r="J44" s="73" t="str">
        <f>CONCATENATE("IC.EV.",C44,E44,H44)</f>
        <v>IC.EV.120102</v>
      </c>
      <c r="K44" s="73" t="s">
        <v>1</v>
      </c>
      <c r="L44" s="72" t="str">
        <f t="shared" si="9"/>
        <v>Chest compressions initiated</v>
      </c>
      <c r="M44" s="73" t="str">
        <f t="shared" si="13"/>
        <v>PI.IC.EV.120102.01</v>
      </c>
      <c r="N44" s="73"/>
      <c r="O44" s="73" t="str">
        <f t="shared" si="14"/>
        <v>PH.IC.EV.120102.01</v>
      </c>
      <c r="P44" s="73"/>
      <c r="Q44" s="73" t="str">
        <f t="shared" si="15"/>
        <v>CL.IC.EV.120102.01</v>
      </c>
      <c r="AB44" s="60" t="s">
        <v>14494</v>
      </c>
      <c r="AC44" s="67">
        <v>39917</v>
      </c>
    </row>
    <row r="45" spans="1:29" s="60" customFormat="1" ht="15">
      <c r="A45" s="73" t="s">
        <v>9763</v>
      </c>
      <c r="B45" s="73"/>
      <c r="C45" s="73" t="s">
        <v>155</v>
      </c>
      <c r="D45" s="73" t="s">
        <v>156</v>
      </c>
      <c r="E45" s="73" t="s">
        <v>0</v>
      </c>
      <c r="F45" s="73" t="s">
        <v>9415</v>
      </c>
      <c r="G45" s="73" t="s">
        <v>9416</v>
      </c>
      <c r="H45" s="73" t="s">
        <v>11848</v>
      </c>
      <c r="I45" s="73" t="s">
        <v>11474</v>
      </c>
      <c r="J45" s="73" t="str">
        <f>CONCATENATE("IC.GI.",C45,E45,H45)</f>
        <v>IC.GI.110301</v>
      </c>
      <c r="K45" s="73" t="s">
        <v>1</v>
      </c>
      <c r="L45" s="72" t="str">
        <f t="shared" si="9"/>
        <v xml:space="preserve">     Odor normal</v>
      </c>
      <c r="M45" s="72" t="str">
        <f t="shared" si="13"/>
        <v>PI.IC.GI.110301.01</v>
      </c>
      <c r="N45" s="72"/>
      <c r="O45" s="72" t="str">
        <f t="shared" si="14"/>
        <v>PH.IC.GI.110301.01</v>
      </c>
      <c r="P45" s="72"/>
      <c r="Q45" s="72" t="str">
        <f t="shared" si="15"/>
        <v>CL.IC.GI.110301.01</v>
      </c>
      <c r="AB45" s="60" t="s">
        <v>14494</v>
      </c>
      <c r="AC45" s="67">
        <v>39917</v>
      </c>
    </row>
    <row r="46" spans="1:29" s="60" customFormat="1" ht="15">
      <c r="A46" s="72" t="s">
        <v>6465</v>
      </c>
      <c r="B46" s="72"/>
      <c r="C46" s="72" t="s">
        <v>1</v>
      </c>
      <c r="D46" s="73" t="s">
        <v>2</v>
      </c>
      <c r="E46" s="73" t="s">
        <v>76</v>
      </c>
      <c r="F46" s="73" t="s">
        <v>6491</v>
      </c>
      <c r="G46" s="73" t="s">
        <v>6492</v>
      </c>
      <c r="H46" s="73" t="s">
        <v>11848</v>
      </c>
      <c r="I46" s="73" t="s">
        <v>6318</v>
      </c>
      <c r="J46" s="73" t="str">
        <f>CONCATENATE("IC.PA.",C46,E46,H46)</f>
        <v>IC.PA.010601</v>
      </c>
      <c r="K46" s="73" t="s">
        <v>1</v>
      </c>
      <c r="L46" s="72" t="str">
        <f t="shared" si="9"/>
        <v>C8  Little fingers</v>
      </c>
      <c r="M46" s="73" t="str">
        <f t="shared" si="13"/>
        <v>PI.IC.PA.010601.01</v>
      </c>
      <c r="N46" s="73"/>
      <c r="O46" s="73" t="str">
        <f t="shared" si="14"/>
        <v>PH.IC.PA.010601.01</v>
      </c>
      <c r="P46" s="73"/>
      <c r="Q46" s="73" t="str">
        <f t="shared" si="15"/>
        <v>CL.IC.PA.010601.01</v>
      </c>
      <c r="AB46" s="60" t="s">
        <v>14494</v>
      </c>
      <c r="AC46" s="67">
        <v>39917</v>
      </c>
    </row>
    <row r="47" spans="1:29" s="60" customFormat="1" ht="15">
      <c r="A47" s="72" t="s">
        <v>6465</v>
      </c>
      <c r="B47" s="72"/>
      <c r="C47" s="72" t="s">
        <v>1</v>
      </c>
      <c r="D47" s="73"/>
      <c r="E47" s="73" t="s">
        <v>76</v>
      </c>
      <c r="F47" s="73" t="s">
        <v>6491</v>
      </c>
      <c r="G47" s="73" t="s">
        <v>6319</v>
      </c>
      <c r="H47" s="73" t="s">
        <v>12030</v>
      </c>
      <c r="I47" s="73" t="s">
        <v>6320</v>
      </c>
      <c r="J47" s="73" t="str">
        <f>CONCATENATE("IC.PA.",C47,E47,H47)</f>
        <v>IC.PA.010602</v>
      </c>
      <c r="K47" s="73" t="s">
        <v>3</v>
      </c>
      <c r="L47" s="72" t="str">
        <f t="shared" si="9"/>
        <v>T4  Nipple</v>
      </c>
      <c r="M47" s="73" t="str">
        <f t="shared" si="13"/>
        <v>PI.IC.PA.010602.01</v>
      </c>
      <c r="N47" s="73"/>
      <c r="O47" s="73" t="str">
        <f t="shared" si="14"/>
        <v>PH.IC.PA.010602.01</v>
      </c>
      <c r="P47" s="73"/>
      <c r="Q47" s="73" t="str">
        <f t="shared" si="15"/>
        <v>CL.IC.PA.010602.01</v>
      </c>
      <c r="AB47" s="60" t="s">
        <v>14494</v>
      </c>
      <c r="AC47" s="67">
        <v>39917</v>
      </c>
    </row>
    <row r="48" spans="1:29" s="60" customFormat="1" ht="15">
      <c r="A48" s="72" t="s">
        <v>6465</v>
      </c>
      <c r="B48" s="72"/>
      <c r="C48" s="72" t="s">
        <v>1</v>
      </c>
      <c r="D48" s="73"/>
      <c r="E48" s="73" t="s">
        <v>76</v>
      </c>
      <c r="F48" s="73" t="s">
        <v>6491</v>
      </c>
      <c r="G48" s="73" t="s">
        <v>6321</v>
      </c>
      <c r="H48" s="73" t="s">
        <v>12032</v>
      </c>
      <c r="I48" s="73" t="s">
        <v>6322</v>
      </c>
      <c r="J48" s="73" t="str">
        <f>CONCATENATE("IC.PA.",C48,E48,H48)</f>
        <v>IC.PA.010603</v>
      </c>
      <c r="K48" s="73" t="s">
        <v>3</v>
      </c>
      <c r="L48" s="72" t="str">
        <f t="shared" si="9"/>
        <v>T6  Xiphoid</v>
      </c>
      <c r="M48" s="73" t="str">
        <f t="shared" si="13"/>
        <v>PI.IC.PA.010603.01</v>
      </c>
      <c r="N48" s="73"/>
      <c r="O48" s="73" t="str">
        <f t="shared" si="14"/>
        <v>PH.IC.PA.010603.01</v>
      </c>
      <c r="P48" s="73"/>
      <c r="Q48" s="73" t="str">
        <f t="shared" si="15"/>
        <v>CL.IC.PA.010603.01</v>
      </c>
      <c r="AB48" s="60" t="s">
        <v>14494</v>
      </c>
      <c r="AC48" s="67">
        <v>39917</v>
      </c>
    </row>
    <row r="49" spans="1:29" s="60" customFormat="1" ht="15">
      <c r="A49" s="72" t="s">
        <v>6465</v>
      </c>
      <c r="B49" s="72"/>
      <c r="C49" s="72" t="s">
        <v>1</v>
      </c>
      <c r="D49" s="73"/>
      <c r="E49" s="73" t="s">
        <v>76</v>
      </c>
      <c r="F49" s="73" t="s">
        <v>6491</v>
      </c>
      <c r="G49" s="73" t="s">
        <v>6323</v>
      </c>
      <c r="H49" s="73" t="s">
        <v>12028</v>
      </c>
      <c r="I49" s="73" t="s">
        <v>6315</v>
      </c>
      <c r="J49" s="73" t="str">
        <f>CONCATENATE("IC.PA.",C49,E49,H49)</f>
        <v>IC.PA.010604</v>
      </c>
      <c r="K49" s="73" t="s">
        <v>4</v>
      </c>
      <c r="L49" s="72" t="str">
        <f t="shared" si="9"/>
        <v>T10  Umbilicus</v>
      </c>
      <c r="M49" s="73" t="str">
        <f t="shared" si="13"/>
        <v>PI.IC.PA.010604.01</v>
      </c>
      <c r="N49" s="73"/>
      <c r="O49" s="73" t="str">
        <f t="shared" si="14"/>
        <v>PH.IC.PA.010604.01</v>
      </c>
      <c r="P49" s="73"/>
      <c r="Q49" s="73" t="str">
        <f t="shared" si="15"/>
        <v>CL.IC.PA.010604.01</v>
      </c>
      <c r="AB49" s="60" t="s">
        <v>14494</v>
      </c>
      <c r="AC49" s="67">
        <v>39917</v>
      </c>
    </row>
    <row r="50" spans="1:29" s="60" customFormat="1" ht="15">
      <c r="A50" s="72" t="s">
        <v>6465</v>
      </c>
      <c r="B50" s="72"/>
      <c r="C50" s="72" t="s">
        <v>1</v>
      </c>
      <c r="D50" s="73"/>
      <c r="E50" s="73" t="s">
        <v>76</v>
      </c>
      <c r="F50" s="73" t="s">
        <v>6491</v>
      </c>
      <c r="G50" s="73" t="s">
        <v>6669</v>
      </c>
      <c r="H50" s="73" t="s">
        <v>12210</v>
      </c>
      <c r="I50" s="73" t="s">
        <v>6670</v>
      </c>
      <c r="J50" s="73" t="str">
        <f>CONCATENATE("IC.PA.",C50,E50,H50)</f>
        <v>IC.PA.010605</v>
      </c>
      <c r="K50" s="73" t="s">
        <v>4</v>
      </c>
      <c r="L50" s="72" t="str">
        <f t="shared" si="9"/>
        <v>T12  Pubis</v>
      </c>
      <c r="M50" s="73" t="str">
        <f t="shared" si="13"/>
        <v>PI.IC.PA.010605.01</v>
      </c>
      <c r="N50" s="73"/>
      <c r="O50" s="73" t="str">
        <f t="shared" si="14"/>
        <v>PH.IC.PA.010605.01</v>
      </c>
      <c r="P50" s="73"/>
      <c r="Q50" s="73" t="str">
        <f t="shared" si="15"/>
        <v>CL.IC.PA.010605.01</v>
      </c>
      <c r="AB50" s="60" t="s">
        <v>14494</v>
      </c>
      <c r="AC50" s="67">
        <v>39917</v>
      </c>
    </row>
    <row r="51" spans="1:29" s="60" customFormat="1" ht="15">
      <c r="A51" s="73" t="s">
        <v>5</v>
      </c>
      <c r="B51" s="73"/>
      <c r="C51" s="73" t="s">
        <v>77</v>
      </c>
      <c r="D51" s="73" t="s">
        <v>6</v>
      </c>
      <c r="E51" s="73" t="s">
        <v>281</v>
      </c>
      <c r="F51" s="73" t="s">
        <v>6</v>
      </c>
      <c r="G51" s="73" t="s">
        <v>7</v>
      </c>
      <c r="H51" s="73" t="s">
        <v>1</v>
      </c>
      <c r="I51" s="73" t="s">
        <v>7</v>
      </c>
      <c r="J51" s="73" t="str">
        <f t="shared" ref="J51:J59" si="16">CONCATENATE("IC.CV.",C51,E51,H51)</f>
        <v>IC.CV.080901</v>
      </c>
      <c r="K51" s="73" t="s">
        <v>1</v>
      </c>
      <c r="L51" s="72" t="str">
        <f t="shared" si="9"/>
        <v>VVI</v>
      </c>
      <c r="M51" s="73" t="str">
        <f t="shared" si="13"/>
        <v>PI.IC.CV.080901.01</v>
      </c>
      <c r="N51" s="73"/>
      <c r="O51" s="73" t="str">
        <f t="shared" si="14"/>
        <v>PH.IC.CV.080901.01</v>
      </c>
      <c r="P51" s="73"/>
      <c r="Q51" s="73" t="str">
        <f t="shared" si="15"/>
        <v>CL.IC.CV.080901.01</v>
      </c>
      <c r="AB51" s="60" t="s">
        <v>14494</v>
      </c>
      <c r="AC51" s="67">
        <v>39917</v>
      </c>
    </row>
    <row r="52" spans="1:29" s="60" customFormat="1" ht="15">
      <c r="A52" s="73" t="s">
        <v>5</v>
      </c>
      <c r="B52" s="73"/>
      <c r="C52" s="73" t="s">
        <v>77</v>
      </c>
      <c r="D52" s="73"/>
      <c r="E52" s="73" t="s">
        <v>281</v>
      </c>
      <c r="F52" s="73" t="s">
        <v>6</v>
      </c>
      <c r="G52" s="73" t="s">
        <v>8</v>
      </c>
      <c r="H52" s="73" t="s">
        <v>216</v>
      </c>
      <c r="I52" s="73" t="s">
        <v>8</v>
      </c>
      <c r="J52" s="73" t="str">
        <f t="shared" si="16"/>
        <v>IC.CV.080902</v>
      </c>
      <c r="K52" s="73" t="s">
        <v>1</v>
      </c>
      <c r="L52" s="72" t="str">
        <f t="shared" si="9"/>
        <v>AAI</v>
      </c>
      <c r="M52" s="73" t="str">
        <f t="shared" si="13"/>
        <v>PI.IC.CV.080902.01</v>
      </c>
      <c r="N52" s="73"/>
      <c r="O52" s="73" t="str">
        <f t="shared" si="14"/>
        <v>PH.IC.CV.080902.01</v>
      </c>
      <c r="P52" s="73"/>
      <c r="Q52" s="73" t="str">
        <f t="shared" si="15"/>
        <v>CL.IC.CV.080902.01</v>
      </c>
      <c r="AB52" s="60" t="s">
        <v>14494</v>
      </c>
      <c r="AC52" s="67">
        <v>39917</v>
      </c>
    </row>
    <row r="53" spans="1:29" s="60" customFormat="1" ht="15">
      <c r="A53" s="73" t="s">
        <v>5</v>
      </c>
      <c r="B53" s="73"/>
      <c r="C53" s="73" t="s">
        <v>77</v>
      </c>
      <c r="D53" s="73"/>
      <c r="E53" s="73" t="s">
        <v>281</v>
      </c>
      <c r="F53" s="73" t="s">
        <v>6</v>
      </c>
      <c r="G53" s="73" t="s">
        <v>9</v>
      </c>
      <c r="H53" s="73" t="s">
        <v>79</v>
      </c>
      <c r="I53" s="73" t="s">
        <v>9</v>
      </c>
      <c r="J53" s="73" t="str">
        <f t="shared" si="16"/>
        <v>IC.CV.080903</v>
      </c>
      <c r="K53" s="73" t="s">
        <v>1</v>
      </c>
      <c r="L53" s="72" t="str">
        <f t="shared" si="9"/>
        <v>DDD</v>
      </c>
      <c r="M53" s="73" t="str">
        <f t="shared" si="13"/>
        <v>PI.IC.CV.080903.01</v>
      </c>
      <c r="N53" s="73"/>
      <c r="O53" s="73" t="str">
        <f t="shared" si="14"/>
        <v>PH.IC.CV.080903.01</v>
      </c>
      <c r="P53" s="73"/>
      <c r="Q53" s="73" t="str">
        <f t="shared" si="15"/>
        <v>CL.IC.CV.080903.01</v>
      </c>
      <c r="AB53" s="60" t="s">
        <v>14494</v>
      </c>
      <c r="AC53" s="67">
        <v>39917</v>
      </c>
    </row>
    <row r="54" spans="1:29" s="60" customFormat="1" ht="15">
      <c r="A54" s="73" t="s">
        <v>5</v>
      </c>
      <c r="B54" s="73"/>
      <c r="C54" s="73" t="s">
        <v>77</v>
      </c>
      <c r="D54" s="73"/>
      <c r="E54" s="73" t="s">
        <v>281</v>
      </c>
      <c r="F54" s="73" t="s">
        <v>6</v>
      </c>
      <c r="G54" s="73" t="s">
        <v>10</v>
      </c>
      <c r="H54" s="73" t="s">
        <v>11</v>
      </c>
      <c r="I54" s="73" t="s">
        <v>10</v>
      </c>
      <c r="J54" s="73" t="str">
        <f t="shared" si="16"/>
        <v>IC.CV.080904</v>
      </c>
      <c r="K54" s="73" t="s">
        <v>1</v>
      </c>
      <c r="L54" s="72" t="str">
        <f t="shared" si="9"/>
        <v>DDI</v>
      </c>
      <c r="M54" s="73" t="str">
        <f t="shared" si="13"/>
        <v>PI.IC.CV.080904.01</v>
      </c>
      <c r="N54" s="73"/>
      <c r="O54" s="73" t="str">
        <f t="shared" si="14"/>
        <v>PH.IC.CV.080904.01</v>
      </c>
      <c r="P54" s="73"/>
      <c r="Q54" s="73" t="str">
        <f t="shared" si="15"/>
        <v>CL.IC.CV.080904.01</v>
      </c>
      <c r="AB54" s="60" t="s">
        <v>14494</v>
      </c>
      <c r="AC54" s="67">
        <v>39917</v>
      </c>
    </row>
    <row r="55" spans="1:29" s="60" customFormat="1" ht="15">
      <c r="A55" s="73" t="s">
        <v>5</v>
      </c>
      <c r="B55" s="73"/>
      <c r="C55" s="73" t="s">
        <v>77</v>
      </c>
      <c r="D55" s="73"/>
      <c r="E55" s="73" t="s">
        <v>281</v>
      </c>
      <c r="F55" s="73" t="s">
        <v>6</v>
      </c>
      <c r="G55" s="73" t="s">
        <v>12</v>
      </c>
      <c r="H55" s="73" t="s">
        <v>322</v>
      </c>
      <c r="I55" s="73" t="s">
        <v>12</v>
      </c>
      <c r="J55" s="73" t="str">
        <f t="shared" si="16"/>
        <v>IC.CV.080905</v>
      </c>
      <c r="K55" s="73" t="s">
        <v>1</v>
      </c>
      <c r="L55" s="72" t="str">
        <f t="shared" si="9"/>
        <v>AOO</v>
      </c>
      <c r="M55" s="73" t="str">
        <f t="shared" si="13"/>
        <v>PI.IC.CV.080905.01</v>
      </c>
      <c r="N55" s="73"/>
      <c r="O55" s="73" t="str">
        <f t="shared" si="14"/>
        <v>PH.IC.CV.080905.01</v>
      </c>
      <c r="P55" s="73"/>
      <c r="Q55" s="73" t="str">
        <f t="shared" si="15"/>
        <v>CL.IC.CV.080905.01</v>
      </c>
      <c r="AB55" s="60" t="s">
        <v>14494</v>
      </c>
      <c r="AC55" s="67">
        <v>39917</v>
      </c>
    </row>
    <row r="56" spans="1:29" s="60" customFormat="1" ht="15">
      <c r="A56" s="73" t="s">
        <v>5</v>
      </c>
      <c r="B56" s="73"/>
      <c r="C56" s="73" t="s">
        <v>77</v>
      </c>
      <c r="D56" s="73"/>
      <c r="E56" s="73" t="s">
        <v>281</v>
      </c>
      <c r="F56" s="73" t="s">
        <v>6</v>
      </c>
      <c r="G56" s="73" t="s">
        <v>13</v>
      </c>
      <c r="H56" s="73" t="s">
        <v>76</v>
      </c>
      <c r="I56" s="73" t="s">
        <v>13</v>
      </c>
      <c r="J56" s="73" t="str">
        <f t="shared" si="16"/>
        <v>IC.CV.080906</v>
      </c>
      <c r="K56" s="73" t="s">
        <v>1</v>
      </c>
      <c r="L56" s="72" t="str">
        <f t="shared" si="9"/>
        <v>VOO</v>
      </c>
      <c r="M56" s="73" t="str">
        <f t="shared" si="13"/>
        <v>PI.IC.CV.080906.01</v>
      </c>
      <c r="N56" s="73"/>
      <c r="O56" s="73" t="str">
        <f t="shared" si="14"/>
        <v>PH.IC.CV.080906.01</v>
      </c>
      <c r="P56" s="73"/>
      <c r="Q56" s="73" t="str">
        <f t="shared" si="15"/>
        <v>CL.IC.CV.080906.01</v>
      </c>
      <c r="AB56" s="60" t="s">
        <v>14494</v>
      </c>
      <c r="AC56" s="67">
        <v>39917</v>
      </c>
    </row>
    <row r="57" spans="1:29" s="60" customFormat="1" ht="15">
      <c r="A57" s="73" t="s">
        <v>5</v>
      </c>
      <c r="B57" s="73"/>
      <c r="C57" s="73" t="s">
        <v>77</v>
      </c>
      <c r="D57" s="73"/>
      <c r="E57" s="73" t="s">
        <v>281</v>
      </c>
      <c r="F57" s="73" t="s">
        <v>6</v>
      </c>
      <c r="G57" s="73" t="s">
        <v>14</v>
      </c>
      <c r="H57" s="73" t="s">
        <v>75</v>
      </c>
      <c r="I57" s="73" t="s">
        <v>14</v>
      </c>
      <c r="J57" s="73" t="str">
        <f t="shared" si="16"/>
        <v>IC.CV.080907</v>
      </c>
      <c r="K57" s="73" t="s">
        <v>1</v>
      </c>
      <c r="L57" s="72" t="str">
        <f t="shared" si="9"/>
        <v>DOO</v>
      </c>
      <c r="M57" s="73" t="str">
        <f t="shared" si="13"/>
        <v>PI.IC.CV.080907.01</v>
      </c>
      <c r="N57" s="73"/>
      <c r="O57" s="73" t="str">
        <f t="shared" si="14"/>
        <v>PH.IC.CV.080907.01</v>
      </c>
      <c r="P57" s="73"/>
      <c r="Q57" s="73" t="str">
        <f t="shared" si="15"/>
        <v>CL.IC.CV.080907.01</v>
      </c>
      <c r="AB57" s="60" t="s">
        <v>14494</v>
      </c>
      <c r="AC57" s="67">
        <v>39917</v>
      </c>
    </row>
    <row r="58" spans="1:29" s="60" customFormat="1" ht="15">
      <c r="A58" s="73" t="s">
        <v>5</v>
      </c>
      <c r="B58" s="73"/>
      <c r="C58" s="73" t="s">
        <v>77</v>
      </c>
      <c r="D58" s="73"/>
      <c r="E58" s="73" t="s">
        <v>281</v>
      </c>
      <c r="F58" s="73" t="s">
        <v>6</v>
      </c>
      <c r="G58" s="73" t="s">
        <v>15</v>
      </c>
      <c r="H58" s="73" t="s">
        <v>77</v>
      </c>
      <c r="I58" s="73" t="s">
        <v>15</v>
      </c>
      <c r="J58" s="73" t="str">
        <f t="shared" si="16"/>
        <v>IC.CV.080908</v>
      </c>
      <c r="K58" s="73" t="s">
        <v>1</v>
      </c>
      <c r="L58" s="72" t="str">
        <f t="shared" si="9"/>
        <v>VDD</v>
      </c>
      <c r="M58" s="73" t="str">
        <f t="shared" si="13"/>
        <v>PI.IC.CV.080908.01</v>
      </c>
      <c r="N58" s="73"/>
      <c r="O58" s="73" t="str">
        <f t="shared" si="14"/>
        <v>PH.IC.CV.080908.01</v>
      </c>
      <c r="P58" s="73"/>
      <c r="Q58" s="73" t="str">
        <f t="shared" si="15"/>
        <v>CL.IC.CV.080908.01</v>
      </c>
      <c r="AB58" s="60" t="s">
        <v>14494</v>
      </c>
      <c r="AC58" s="67">
        <v>39917</v>
      </c>
    </row>
    <row r="59" spans="1:29" s="60" customFormat="1" ht="15">
      <c r="A59" s="73" t="s">
        <v>5</v>
      </c>
      <c r="B59" s="73"/>
      <c r="C59" s="73" t="s">
        <v>77</v>
      </c>
      <c r="D59" s="73"/>
      <c r="E59" s="73" t="s">
        <v>281</v>
      </c>
      <c r="F59" s="73" t="s">
        <v>6</v>
      </c>
      <c r="G59" s="73" t="s">
        <v>16</v>
      </c>
      <c r="H59" s="73" t="s">
        <v>281</v>
      </c>
      <c r="I59" s="73" t="s">
        <v>16</v>
      </c>
      <c r="J59" s="73" t="str">
        <f t="shared" si="16"/>
        <v>IC.CV.080909</v>
      </c>
      <c r="K59" s="73" t="s">
        <v>1</v>
      </c>
      <c r="L59" s="72" t="str">
        <f t="shared" si="9"/>
        <v>DVI</v>
      </c>
      <c r="M59" s="73" t="str">
        <f t="shared" si="13"/>
        <v>PI.IC.CV.080909.01</v>
      </c>
      <c r="N59" s="73"/>
      <c r="O59" s="73" t="str">
        <f t="shared" si="14"/>
        <v>PH.IC.CV.080909.01</v>
      </c>
      <c r="P59" s="73"/>
      <c r="Q59" s="73" t="str">
        <f t="shared" si="15"/>
        <v>CL.IC.CV.080909.01</v>
      </c>
      <c r="AB59" s="60" t="s">
        <v>14494</v>
      </c>
      <c r="AC59" s="67">
        <v>39917</v>
      </c>
    </row>
    <row r="60" spans="1:29" s="60" customFormat="1" ht="15">
      <c r="A60" s="73" t="s">
        <v>10762</v>
      </c>
      <c r="B60" s="73"/>
      <c r="C60" s="73" t="s">
        <v>76</v>
      </c>
      <c r="D60" s="73" t="s">
        <v>17</v>
      </c>
      <c r="E60" s="73" t="s">
        <v>11</v>
      </c>
      <c r="F60" s="73" t="s">
        <v>10067</v>
      </c>
      <c r="G60" s="73" t="s">
        <v>10068</v>
      </c>
      <c r="H60" s="73" t="s">
        <v>11848</v>
      </c>
      <c r="I60" s="73" t="s">
        <v>10068</v>
      </c>
      <c r="J60" s="73" t="str">
        <f>CONCATENATE("IC.GA.",C60,E60,H60)</f>
        <v>IC.GA.060401</v>
      </c>
      <c r="K60" s="73" t="s">
        <v>1</v>
      </c>
      <c r="L60" s="72" t="str">
        <f t="shared" si="9"/>
        <v>Osmolite</v>
      </c>
      <c r="M60" s="72" t="str">
        <f t="shared" si="13"/>
        <v>PI.IC.GA.060401.01</v>
      </c>
      <c r="N60" s="72"/>
      <c r="O60" s="72" t="str">
        <f t="shared" si="14"/>
        <v>PH.IC.GA.060401.01</v>
      </c>
      <c r="P60" s="72"/>
      <c r="Q60" s="72" t="str">
        <f t="shared" si="15"/>
        <v>CL.IC.GA.060401.01</v>
      </c>
      <c r="AB60" s="60" t="s">
        <v>14494</v>
      </c>
      <c r="AC60" s="67">
        <v>39917</v>
      </c>
    </row>
    <row r="61" spans="1:29" s="60" customFormat="1" ht="15">
      <c r="A61" s="73" t="s">
        <v>219</v>
      </c>
      <c r="B61" s="73"/>
      <c r="C61" s="73" t="s">
        <v>322</v>
      </c>
      <c r="D61" s="73"/>
      <c r="E61" s="73" t="s">
        <v>1</v>
      </c>
      <c r="F61" s="75" t="s">
        <v>3222</v>
      </c>
      <c r="G61" s="76" t="s">
        <v>3225</v>
      </c>
      <c r="H61" s="73" t="s">
        <v>79</v>
      </c>
      <c r="I61" s="73"/>
      <c r="J61" s="73" t="str">
        <f>CONCATENATE("IC.EV.",C61,E61,H61)</f>
        <v>IC.EV.050103</v>
      </c>
      <c r="K61" s="73" t="s">
        <v>1</v>
      </c>
      <c r="L61" s="72" t="str">
        <f t="shared" si="9"/>
        <v>Abdominal thrusts performed</v>
      </c>
      <c r="M61" s="73" t="str">
        <f t="shared" si="13"/>
        <v>PI.IC.EV.050103.01</v>
      </c>
      <c r="N61" s="73"/>
      <c r="O61" s="73" t="str">
        <f t="shared" si="14"/>
        <v>PH.IC.EV.050103.01</v>
      </c>
      <c r="P61" s="73"/>
      <c r="Q61" s="73" t="str">
        <f t="shared" si="15"/>
        <v>CL.IC.EV.050103.01</v>
      </c>
      <c r="AB61" s="60" t="s">
        <v>14494</v>
      </c>
      <c r="AC61" s="67">
        <v>39917</v>
      </c>
    </row>
    <row r="62" spans="1:29" s="60" customFormat="1" ht="15">
      <c r="A62" s="60" t="s">
        <v>4991</v>
      </c>
      <c r="C62" s="61" t="s">
        <v>13277</v>
      </c>
      <c r="E62" s="61" t="s">
        <v>13029</v>
      </c>
      <c r="F62" s="60" t="s">
        <v>4940</v>
      </c>
      <c r="G62" s="60" t="s">
        <v>13274</v>
      </c>
      <c r="H62" s="62" t="s">
        <v>13270</v>
      </c>
      <c r="I62" s="60" t="s">
        <v>4992</v>
      </c>
      <c r="J62" s="63" t="str">
        <f>CONCATENATE("IC.RT.",C62,E62,H62)</f>
        <v>IC.RT.010620</v>
      </c>
      <c r="K62" s="61" t="s">
        <v>13277</v>
      </c>
      <c r="L62" s="60" t="str">
        <f t="shared" si="9"/>
        <v>No weaning trial, on vasoactive drips (duplicate)</v>
      </c>
      <c r="M62" s="64" t="str">
        <f t="shared" si="13"/>
        <v>PI.IC.RT.010620.01</v>
      </c>
      <c r="N62" s="64"/>
      <c r="O62" s="64" t="str">
        <f t="shared" si="14"/>
        <v>PH.IC.RT.010620.01</v>
      </c>
      <c r="Q62" s="64" t="str">
        <f t="shared" si="15"/>
        <v>CL.IC.RT.010620.01</v>
      </c>
      <c r="AB62" s="60" t="s">
        <v>14494</v>
      </c>
      <c r="AC62" s="67">
        <v>39917</v>
      </c>
    </row>
    <row r="63" spans="1:29" s="60" customFormat="1" ht="15">
      <c r="A63" s="60" t="s">
        <v>3576</v>
      </c>
      <c r="C63" s="61" t="s">
        <v>13407</v>
      </c>
      <c r="D63" s="60" t="s">
        <v>723</v>
      </c>
      <c r="E63" s="61" t="s">
        <v>13275</v>
      </c>
      <c r="F63" s="60" t="s">
        <v>3503</v>
      </c>
      <c r="G63" s="60" t="s">
        <v>3388</v>
      </c>
      <c r="H63" s="62" t="s">
        <v>11848</v>
      </c>
      <c r="I63" s="77">
        <v>0</v>
      </c>
      <c r="J63" s="63" t="str">
        <f t="shared" ref="J63:J74" si="17">CONCATENATE("IC.SC.",C63,E63,H63)</f>
        <v>IC.SC.100701</v>
      </c>
      <c r="K63" s="61" t="s">
        <v>13277</v>
      </c>
      <c r="L63" s="60" t="str">
        <f t="shared" si="9"/>
        <v>No arm drift</v>
      </c>
      <c r="M63" s="64" t="str">
        <f t="shared" si="13"/>
        <v>PI.IC.SC.100701.01</v>
      </c>
      <c r="N63" s="64"/>
      <c r="O63" s="64" t="str">
        <f t="shared" si="14"/>
        <v>PH.IC.SC.100701.01</v>
      </c>
      <c r="Q63" s="64" t="str">
        <f t="shared" si="15"/>
        <v>CL.IC.SC.100701.01</v>
      </c>
      <c r="AB63" s="60" t="s">
        <v>14494</v>
      </c>
      <c r="AC63" s="67">
        <v>39917</v>
      </c>
    </row>
    <row r="64" spans="1:29" s="60" customFormat="1" ht="15">
      <c r="A64" s="60" t="s">
        <v>3576</v>
      </c>
      <c r="C64" s="61" t="s">
        <v>13407</v>
      </c>
      <c r="E64" s="61" t="s">
        <v>13275</v>
      </c>
      <c r="F64" s="60" t="s">
        <v>3726</v>
      </c>
      <c r="G64" s="60" t="s">
        <v>3389</v>
      </c>
      <c r="H64" s="62" t="s">
        <v>12030</v>
      </c>
      <c r="I64" s="77">
        <v>1</v>
      </c>
      <c r="J64" s="63" t="str">
        <f t="shared" si="17"/>
        <v>IC.SC.100702</v>
      </c>
      <c r="K64" s="61" t="s">
        <v>13277</v>
      </c>
      <c r="L64" s="60" t="str">
        <f t="shared" si="9"/>
        <v>Arm drift</v>
      </c>
      <c r="M64" s="64" t="str">
        <f t="shared" si="13"/>
        <v>PI.IC.SC.100702.01</v>
      </c>
      <c r="N64" s="64"/>
      <c r="O64" s="64" t="str">
        <f t="shared" si="14"/>
        <v>PH.IC.SC.100702.01</v>
      </c>
      <c r="Q64" s="64" t="str">
        <f t="shared" si="15"/>
        <v>CL.IC.SC.100702.01</v>
      </c>
      <c r="AB64" s="60" t="s">
        <v>14494</v>
      </c>
      <c r="AC64" s="67">
        <v>39917</v>
      </c>
    </row>
    <row r="65" spans="1:29" s="60" customFormat="1" ht="15">
      <c r="A65" s="60" t="s">
        <v>3576</v>
      </c>
      <c r="C65" s="61" t="s">
        <v>13407</v>
      </c>
      <c r="E65" s="61" t="s">
        <v>13275</v>
      </c>
      <c r="F65" s="60" t="s">
        <v>3726</v>
      </c>
      <c r="G65" s="60" t="s">
        <v>3286</v>
      </c>
      <c r="H65" s="62" t="s">
        <v>12032</v>
      </c>
      <c r="I65" s="77">
        <v>2</v>
      </c>
      <c r="J65" s="63" t="str">
        <f t="shared" si="17"/>
        <v>IC.SC.100703</v>
      </c>
      <c r="K65" s="61" t="s">
        <v>13277</v>
      </c>
      <c r="L65" s="60" t="str">
        <f t="shared" si="9"/>
        <v>Some arm effort against gravity</v>
      </c>
      <c r="M65" s="64" t="str">
        <f t="shared" si="13"/>
        <v>PI.IC.SC.100703.01</v>
      </c>
      <c r="N65" s="64"/>
      <c r="O65" s="64" t="str">
        <f t="shared" si="14"/>
        <v>PH.IC.SC.100703.01</v>
      </c>
      <c r="Q65" s="64" t="str">
        <f t="shared" si="15"/>
        <v>CL.IC.SC.100703.01</v>
      </c>
      <c r="AB65" s="60" t="s">
        <v>14494</v>
      </c>
      <c r="AC65" s="67">
        <v>39917</v>
      </c>
    </row>
    <row r="66" spans="1:29" s="60" customFormat="1" ht="15">
      <c r="A66" s="60" t="s">
        <v>3576</v>
      </c>
      <c r="C66" s="61" t="s">
        <v>13407</v>
      </c>
      <c r="E66" s="61" t="s">
        <v>13275</v>
      </c>
      <c r="F66" s="60" t="s">
        <v>3726</v>
      </c>
      <c r="G66" s="60" t="s">
        <v>3394</v>
      </c>
      <c r="H66" s="62" t="s">
        <v>12028</v>
      </c>
      <c r="I66" s="77">
        <v>3</v>
      </c>
      <c r="J66" s="63" t="str">
        <f t="shared" si="17"/>
        <v>IC.SC.100704</v>
      </c>
      <c r="K66" s="61" t="s">
        <v>13277</v>
      </c>
      <c r="L66" s="60" t="str">
        <f t="shared" si="9"/>
        <v>No arm effort against gravity</v>
      </c>
      <c r="M66" s="64" t="str">
        <f t="shared" si="13"/>
        <v>PI.IC.SC.100704.01</v>
      </c>
      <c r="N66" s="64"/>
      <c r="O66" s="64" t="str">
        <f t="shared" si="14"/>
        <v>PH.IC.SC.100704.01</v>
      </c>
      <c r="Q66" s="64" t="str">
        <f t="shared" si="15"/>
        <v>CL.IC.SC.100704.01</v>
      </c>
      <c r="AB66" s="60" t="s">
        <v>14494</v>
      </c>
      <c r="AC66" s="67">
        <v>39917</v>
      </c>
    </row>
    <row r="67" spans="1:29" s="60" customFormat="1" ht="15">
      <c r="A67" s="60" t="s">
        <v>3576</v>
      </c>
      <c r="C67" s="61" t="s">
        <v>13407</v>
      </c>
      <c r="E67" s="61" t="s">
        <v>13275</v>
      </c>
      <c r="F67" s="60" t="s">
        <v>3726</v>
      </c>
      <c r="G67" s="60" t="s">
        <v>3392</v>
      </c>
      <c r="H67" s="62" t="s">
        <v>12210</v>
      </c>
      <c r="I67" s="77">
        <v>4</v>
      </c>
      <c r="J67" s="63" t="str">
        <f t="shared" si="17"/>
        <v>IC.SC.100705</v>
      </c>
      <c r="K67" s="61" t="s">
        <v>13277</v>
      </c>
      <c r="L67" s="60" t="str">
        <f t="shared" si="9"/>
        <v>No arm movement</v>
      </c>
      <c r="M67" s="64" t="str">
        <f t="shared" si="13"/>
        <v>PI.IC.SC.100705.01</v>
      </c>
      <c r="N67" s="64"/>
      <c r="O67" s="64" t="str">
        <f t="shared" si="14"/>
        <v>PH.IC.SC.100705.01</v>
      </c>
      <c r="Q67" s="64" t="str">
        <f t="shared" si="15"/>
        <v>CL.IC.SC.100705.01</v>
      </c>
      <c r="AB67" s="60" t="s">
        <v>14494</v>
      </c>
      <c r="AC67" s="67">
        <v>39917</v>
      </c>
    </row>
    <row r="68" spans="1:29" s="60" customFormat="1" ht="15">
      <c r="A68" s="60" t="s">
        <v>3576</v>
      </c>
      <c r="C68" s="61" t="s">
        <v>13407</v>
      </c>
      <c r="E68" s="61" t="s">
        <v>13275</v>
      </c>
      <c r="F68" s="60" t="s">
        <v>3726</v>
      </c>
      <c r="G68" s="60" t="s">
        <v>3393</v>
      </c>
      <c r="H68" s="62" t="s">
        <v>12212</v>
      </c>
      <c r="I68" s="77">
        <v>0</v>
      </c>
      <c r="J68" s="63" t="str">
        <f t="shared" si="17"/>
        <v>IC.SC.100706</v>
      </c>
      <c r="K68" s="61" t="s">
        <v>13277</v>
      </c>
      <c r="L68" s="60" t="str">
        <f t="shared" si="9"/>
        <v>Motor Arm - Unable to Assess</v>
      </c>
      <c r="M68" s="64" t="str">
        <f t="shared" si="13"/>
        <v>PI.IC.SC.100706.01</v>
      </c>
      <c r="N68" s="64"/>
      <c r="O68" s="64" t="str">
        <f t="shared" si="14"/>
        <v>PH.IC.SC.100706.01</v>
      </c>
      <c r="Q68" s="64" t="str">
        <f t="shared" si="15"/>
        <v>CL.IC.SC.100706.01</v>
      </c>
      <c r="AB68" s="60" t="s">
        <v>14494</v>
      </c>
      <c r="AC68" s="67">
        <v>39917</v>
      </c>
    </row>
    <row r="69" spans="1:29" s="60" customFormat="1" ht="15">
      <c r="A69" s="60" t="s">
        <v>3576</v>
      </c>
      <c r="C69" s="61" t="s">
        <v>13407</v>
      </c>
      <c r="D69" s="60" t="s">
        <v>724</v>
      </c>
      <c r="E69" s="61" t="s">
        <v>325</v>
      </c>
      <c r="F69" s="60" t="s">
        <v>725</v>
      </c>
      <c r="G69" s="60" t="s">
        <v>3514</v>
      </c>
      <c r="H69" s="62" t="s">
        <v>11848</v>
      </c>
      <c r="I69" s="77">
        <v>0</v>
      </c>
      <c r="J69" s="63" t="str">
        <f t="shared" si="17"/>
        <v>IC.SC.100801</v>
      </c>
      <c r="K69" s="61" t="s">
        <v>13277</v>
      </c>
      <c r="L69" s="60" t="str">
        <f t="shared" si="9"/>
        <v>No leg drift</v>
      </c>
      <c r="M69" s="64" t="str">
        <f t="shared" si="13"/>
        <v>PI.IC.SC.100801.01</v>
      </c>
      <c r="N69" s="64"/>
      <c r="O69" s="64" t="str">
        <f t="shared" si="14"/>
        <v>PH.IC.SC.100801.01</v>
      </c>
      <c r="Q69" s="64" t="str">
        <f t="shared" si="15"/>
        <v>CL.IC.SC.100801.01</v>
      </c>
      <c r="AB69" s="60" t="s">
        <v>14494</v>
      </c>
      <c r="AC69" s="67">
        <v>39917</v>
      </c>
    </row>
    <row r="70" spans="1:29" s="60" customFormat="1" ht="15">
      <c r="A70" s="60" t="s">
        <v>3576</v>
      </c>
      <c r="C70" s="61" t="s">
        <v>13407</v>
      </c>
      <c r="E70" s="61" t="s">
        <v>325</v>
      </c>
      <c r="F70" s="60" t="s">
        <v>3726</v>
      </c>
      <c r="G70" s="60" t="s">
        <v>3515</v>
      </c>
      <c r="H70" s="62" t="s">
        <v>12030</v>
      </c>
      <c r="I70" s="77">
        <v>1</v>
      </c>
      <c r="J70" s="63" t="str">
        <f t="shared" si="17"/>
        <v>IC.SC.100802</v>
      </c>
      <c r="K70" s="61" t="s">
        <v>13277</v>
      </c>
      <c r="L70" s="60" t="str">
        <f t="shared" si="9"/>
        <v>Leg drift</v>
      </c>
      <c r="M70" s="64" t="str">
        <f t="shared" si="13"/>
        <v>PI.IC.SC.100802.01</v>
      </c>
      <c r="N70" s="64"/>
      <c r="O70" s="64" t="str">
        <f t="shared" si="14"/>
        <v>PH.IC.SC.100802.01</v>
      </c>
      <c r="Q70" s="64" t="str">
        <f t="shared" si="15"/>
        <v>CL.IC.SC.100802.01</v>
      </c>
      <c r="AB70" s="60" t="s">
        <v>14494</v>
      </c>
      <c r="AC70" s="67">
        <v>39917</v>
      </c>
    </row>
    <row r="71" spans="1:29" s="60" customFormat="1" ht="15">
      <c r="A71" s="60" t="s">
        <v>3576</v>
      </c>
      <c r="C71" s="61" t="s">
        <v>13407</v>
      </c>
      <c r="E71" s="61" t="s">
        <v>325</v>
      </c>
      <c r="F71" s="60" t="s">
        <v>3726</v>
      </c>
      <c r="G71" s="60" t="s">
        <v>3396</v>
      </c>
      <c r="H71" s="62" t="s">
        <v>12032</v>
      </c>
      <c r="I71" s="77">
        <v>2</v>
      </c>
      <c r="J71" s="63" t="str">
        <f t="shared" si="17"/>
        <v>IC.SC.100803</v>
      </c>
      <c r="K71" s="61" t="s">
        <v>13277</v>
      </c>
      <c r="L71" s="60" t="str">
        <f t="shared" si="9"/>
        <v>Some leg effort against gravity</v>
      </c>
      <c r="M71" s="64" t="str">
        <f t="shared" si="13"/>
        <v>PI.IC.SC.100803.01</v>
      </c>
      <c r="N71" s="64"/>
      <c r="O71" s="64" t="str">
        <f t="shared" si="14"/>
        <v>PH.IC.SC.100803.01</v>
      </c>
      <c r="Q71" s="64" t="str">
        <f t="shared" si="15"/>
        <v>CL.IC.SC.100803.01</v>
      </c>
      <c r="AB71" s="60" t="s">
        <v>14494</v>
      </c>
      <c r="AC71" s="67">
        <v>39917</v>
      </c>
    </row>
    <row r="72" spans="1:29" s="60" customFormat="1" ht="15">
      <c r="A72" s="60" t="s">
        <v>3576</v>
      </c>
      <c r="C72" s="61" t="s">
        <v>13407</v>
      </c>
      <c r="E72" s="61" t="s">
        <v>325</v>
      </c>
      <c r="F72" s="60" t="s">
        <v>3726</v>
      </c>
      <c r="G72" s="60" t="s">
        <v>3397</v>
      </c>
      <c r="H72" s="62" t="s">
        <v>12028</v>
      </c>
      <c r="I72" s="77">
        <v>3</v>
      </c>
      <c r="J72" s="63" t="str">
        <f t="shared" si="17"/>
        <v>IC.SC.100804</v>
      </c>
      <c r="K72" s="61" t="s">
        <v>13277</v>
      </c>
      <c r="L72" s="60" t="str">
        <f t="shared" si="9"/>
        <v>No leg effort against gravity</v>
      </c>
      <c r="M72" s="64" t="str">
        <f t="shared" si="13"/>
        <v>PI.IC.SC.100804.01</v>
      </c>
      <c r="N72" s="64"/>
      <c r="O72" s="64" t="str">
        <f t="shared" si="14"/>
        <v>PH.IC.SC.100804.01</v>
      </c>
      <c r="Q72" s="64" t="str">
        <f t="shared" si="15"/>
        <v>CL.IC.SC.100804.01</v>
      </c>
      <c r="AB72" s="60" t="s">
        <v>14494</v>
      </c>
      <c r="AC72" s="67">
        <v>39917</v>
      </c>
    </row>
    <row r="73" spans="1:29" s="60" customFormat="1" ht="15">
      <c r="A73" s="60" t="s">
        <v>3576</v>
      </c>
      <c r="C73" s="61" t="s">
        <v>13407</v>
      </c>
      <c r="E73" s="61" t="s">
        <v>325</v>
      </c>
      <c r="F73" s="60" t="s">
        <v>3726</v>
      </c>
      <c r="G73" s="60" t="s">
        <v>3398</v>
      </c>
      <c r="H73" s="62" t="s">
        <v>12210</v>
      </c>
      <c r="I73" s="77">
        <v>4</v>
      </c>
      <c r="J73" s="63" t="str">
        <f t="shared" si="17"/>
        <v>IC.SC.100805</v>
      </c>
      <c r="K73" s="61" t="s">
        <v>13277</v>
      </c>
      <c r="L73" s="60" t="str">
        <f t="shared" si="9"/>
        <v>No leg movement</v>
      </c>
      <c r="M73" s="64" t="str">
        <f t="shared" si="13"/>
        <v>PI.IC.SC.100805.01</v>
      </c>
      <c r="N73" s="64"/>
      <c r="O73" s="64" t="str">
        <f t="shared" si="14"/>
        <v>PH.IC.SC.100805.01</v>
      </c>
      <c r="Q73" s="64" t="str">
        <f t="shared" si="15"/>
        <v>CL.IC.SC.100805.01</v>
      </c>
      <c r="AB73" s="60" t="s">
        <v>14494</v>
      </c>
      <c r="AC73" s="67">
        <v>39917</v>
      </c>
    </row>
    <row r="74" spans="1:29" s="60" customFormat="1" ht="15">
      <c r="A74" s="60" t="s">
        <v>3576</v>
      </c>
      <c r="C74" s="61" t="s">
        <v>13407</v>
      </c>
      <c r="E74" s="61" t="s">
        <v>325</v>
      </c>
      <c r="F74" s="60" t="s">
        <v>3726</v>
      </c>
      <c r="G74" s="60" t="s">
        <v>3663</v>
      </c>
      <c r="H74" s="62" t="s">
        <v>12212</v>
      </c>
      <c r="I74" s="77">
        <v>0</v>
      </c>
      <c r="J74" s="63" t="str">
        <f t="shared" si="17"/>
        <v>IC.SC.100806</v>
      </c>
      <c r="K74" s="61" t="s">
        <v>13277</v>
      </c>
      <c r="L74" s="60" t="str">
        <f t="shared" si="9"/>
        <v>Motor Leg - Unable to Assess</v>
      </c>
      <c r="M74" s="64" t="str">
        <f t="shared" si="13"/>
        <v>PI.IC.SC.100806.01</v>
      </c>
      <c r="N74" s="64"/>
      <c r="O74" s="64" t="str">
        <f t="shared" si="14"/>
        <v>PH.IC.SC.100806.01</v>
      </c>
      <c r="Q74" s="64" t="str">
        <f t="shared" si="15"/>
        <v>CL.IC.SC.100806.01</v>
      </c>
      <c r="AB74" s="60" t="s">
        <v>14494</v>
      </c>
      <c r="AC74" s="67">
        <v>39917</v>
      </c>
    </row>
    <row r="75" spans="1:29" s="60" customFormat="1" ht="15">
      <c r="A75" s="60" t="s">
        <v>4991</v>
      </c>
      <c r="C75" s="61" t="s">
        <v>13277</v>
      </c>
      <c r="D75" s="60" t="s">
        <v>13245</v>
      </c>
      <c r="E75" s="61" t="s">
        <v>13407</v>
      </c>
      <c r="F75" s="60" t="s">
        <v>13057</v>
      </c>
      <c r="G75" s="61" t="s">
        <v>12767</v>
      </c>
      <c r="H75" s="62" t="s">
        <v>13275</v>
      </c>
      <c r="I75" s="61" t="s">
        <v>12768</v>
      </c>
      <c r="J75" s="63" t="str">
        <f>CONCATENATE("IC.RT.",C75,E75,H75)</f>
        <v>IC.RT.011007</v>
      </c>
      <c r="K75" s="61" t="s">
        <v>13277</v>
      </c>
      <c r="L75" s="60" t="str">
        <f t="shared" si="9"/>
        <v>Leak compensation</v>
      </c>
      <c r="M75" s="64" t="str">
        <f t="shared" si="13"/>
        <v>PI.IC.RT.011007.01</v>
      </c>
      <c r="N75" s="64"/>
      <c r="O75" s="64" t="str">
        <f t="shared" si="14"/>
        <v>PH.IC.RT.011007.01</v>
      </c>
      <c r="Q75" s="64" t="str">
        <f t="shared" si="15"/>
        <v>CL.IC.RT.011007.01</v>
      </c>
      <c r="AB75" s="60" t="s">
        <v>14494</v>
      </c>
      <c r="AC75" s="67">
        <v>39917</v>
      </c>
    </row>
    <row r="76" spans="1:29" s="60" customFormat="1" ht="15">
      <c r="A76" s="60" t="s">
        <v>9763</v>
      </c>
      <c r="C76" s="61" t="s">
        <v>325</v>
      </c>
      <c r="E76" s="61" t="s">
        <v>13016</v>
      </c>
      <c r="F76" s="60" t="s">
        <v>9723</v>
      </c>
      <c r="G76" s="60" t="s">
        <v>2451</v>
      </c>
      <c r="H76" s="62" t="s">
        <v>13134</v>
      </c>
      <c r="I76" s="60" t="s">
        <v>2451</v>
      </c>
      <c r="J76" s="63" t="str">
        <f>CONCATENATE("IC.GI.",C76,E76,H76)</f>
        <v>IC.GI.080212</v>
      </c>
      <c r="K76" s="61" t="s">
        <v>13277</v>
      </c>
      <c r="L76" s="60" t="str">
        <f t="shared" si="9"/>
        <v>Patent</v>
      </c>
      <c r="M76" s="64" t="str">
        <f t="shared" si="13"/>
        <v>PI.IC.GI.080212.01</v>
      </c>
      <c r="N76" s="64"/>
      <c r="O76" s="64" t="str">
        <f t="shared" si="14"/>
        <v>PH.IC.GI.080212.01</v>
      </c>
      <c r="Q76" s="64" t="str">
        <f t="shared" si="15"/>
        <v>CL.IC.GI.080212.01</v>
      </c>
      <c r="AB76" s="60" t="s">
        <v>14494</v>
      </c>
      <c r="AC76" s="67">
        <v>39917</v>
      </c>
    </row>
    <row r="77" spans="1:29" s="60" customFormat="1" ht="15">
      <c r="A77" s="60" t="s">
        <v>6465</v>
      </c>
      <c r="C77" s="61" t="s">
        <v>3574</v>
      </c>
      <c r="E77" s="61" t="s">
        <v>84</v>
      </c>
      <c r="F77" s="60" t="s">
        <v>6422</v>
      </c>
      <c r="G77" s="60" t="s">
        <v>6424</v>
      </c>
      <c r="H77" s="62" t="s">
        <v>211</v>
      </c>
      <c r="I77" s="60" t="s">
        <v>6425</v>
      </c>
      <c r="J77" s="63" t="str">
        <f t="shared" ref="J77:J82" si="18">CONCATENATE("IC.PA.",C77,E77,H77)</f>
        <v>IC.PA.081204</v>
      </c>
      <c r="K77" s="61" t="s">
        <v>12175</v>
      </c>
      <c r="L77" s="60" t="str">
        <f t="shared" si="9"/>
        <v xml:space="preserve">  Sacrum</v>
      </c>
      <c r="M77" s="61" t="str">
        <f t="shared" si="13"/>
        <v>PI.IC.PA.081204.01</v>
      </c>
      <c r="N77" s="64"/>
      <c r="O77" s="64" t="str">
        <f t="shared" si="14"/>
        <v>PH.IC.PA.081204.01</v>
      </c>
      <c r="Q77" s="64" t="str">
        <f t="shared" si="15"/>
        <v>CL.IC.PA.081204.01</v>
      </c>
      <c r="AB77" s="60" t="s">
        <v>14494</v>
      </c>
      <c r="AC77" s="67">
        <v>39917</v>
      </c>
    </row>
    <row r="78" spans="1:29" s="60" customFormat="1" ht="15">
      <c r="A78" s="60" t="s">
        <v>6465</v>
      </c>
      <c r="C78" s="61" t="s">
        <v>3690</v>
      </c>
      <c r="E78" s="61" t="s">
        <v>84</v>
      </c>
      <c r="F78" s="60" t="s">
        <v>5900</v>
      </c>
      <c r="G78" s="60" t="s">
        <v>6424</v>
      </c>
      <c r="H78" s="62" t="s">
        <v>211</v>
      </c>
      <c r="I78" s="60" t="s">
        <v>6425</v>
      </c>
      <c r="J78" s="63" t="str">
        <f t="shared" si="18"/>
        <v>IC.PA.091204</v>
      </c>
      <c r="K78" s="61" t="s">
        <v>12175</v>
      </c>
      <c r="L78" s="60" t="str">
        <f t="shared" si="9"/>
        <v xml:space="preserve">  Sacrum</v>
      </c>
      <c r="M78" s="61" t="str">
        <f t="shared" si="13"/>
        <v>PI.IC.PA.091204.01</v>
      </c>
      <c r="N78" s="64"/>
      <c r="O78" s="64" t="str">
        <f t="shared" si="14"/>
        <v>PH.IC.PA.091204.01</v>
      </c>
      <c r="Q78" s="64" t="str">
        <f t="shared" si="15"/>
        <v>CL.IC.PA.091204.01</v>
      </c>
      <c r="AB78" s="60" t="s">
        <v>14494</v>
      </c>
      <c r="AC78" s="67">
        <v>39917</v>
      </c>
    </row>
    <row r="79" spans="1:29" s="60" customFormat="1" ht="15">
      <c r="A79" s="60" t="s">
        <v>6465</v>
      </c>
      <c r="C79" s="62" t="s">
        <v>590</v>
      </c>
      <c r="D79" s="10"/>
      <c r="E79" s="61" t="s">
        <v>84</v>
      </c>
      <c r="F79" s="10" t="s">
        <v>5931</v>
      </c>
      <c r="G79" s="60" t="s">
        <v>6424</v>
      </c>
      <c r="H79" s="62" t="s">
        <v>211</v>
      </c>
      <c r="I79" s="60" t="s">
        <v>6425</v>
      </c>
      <c r="J79" s="63" t="str">
        <f t="shared" si="18"/>
        <v>IC.PA.101204</v>
      </c>
      <c r="K79" s="61" t="s">
        <v>12175</v>
      </c>
      <c r="L79" s="60" t="str">
        <f t="shared" si="9"/>
        <v xml:space="preserve">  Sacrum</v>
      </c>
      <c r="M79" s="61" t="str">
        <f t="shared" si="13"/>
        <v>PI.IC.PA.101204.01</v>
      </c>
      <c r="N79" s="64"/>
      <c r="O79" s="64" t="str">
        <f t="shared" si="14"/>
        <v>PH.IC.PA.101204.01</v>
      </c>
      <c r="Q79" s="64" t="str">
        <f t="shared" si="15"/>
        <v>CL.IC.PA.101204.01</v>
      </c>
      <c r="AB79" s="60" t="s">
        <v>14494</v>
      </c>
      <c r="AC79" s="67">
        <v>39917</v>
      </c>
    </row>
    <row r="80" spans="1:29" s="60" customFormat="1" ht="15">
      <c r="A80" s="60" t="s">
        <v>6465</v>
      </c>
      <c r="C80" s="62" t="s">
        <v>5749</v>
      </c>
      <c r="D80" s="10"/>
      <c r="E80" s="61" t="s">
        <v>84</v>
      </c>
      <c r="F80" s="10" t="s">
        <v>5989</v>
      </c>
      <c r="G80" s="60" t="s">
        <v>6424</v>
      </c>
      <c r="H80" s="62" t="s">
        <v>211</v>
      </c>
      <c r="I80" s="60" t="s">
        <v>6425</v>
      </c>
      <c r="J80" s="63" t="str">
        <f t="shared" si="18"/>
        <v>IC.PA.111204</v>
      </c>
      <c r="K80" s="61" t="s">
        <v>12175</v>
      </c>
      <c r="L80" s="60" t="str">
        <f t="shared" si="9"/>
        <v xml:space="preserve">  Sacrum</v>
      </c>
      <c r="M80" s="61" t="str">
        <f t="shared" si="13"/>
        <v>PI.IC.PA.111204.01</v>
      </c>
      <c r="N80" s="64"/>
      <c r="O80" s="64" t="str">
        <f t="shared" si="14"/>
        <v>PH.IC.PA.111204.01</v>
      </c>
      <c r="Q80" s="64" t="str">
        <f t="shared" si="15"/>
        <v>CL.IC.PA.111204.01</v>
      </c>
      <c r="AB80" s="60" t="s">
        <v>14494</v>
      </c>
      <c r="AC80" s="67">
        <v>39917</v>
      </c>
    </row>
    <row r="81" spans="1:29" s="60" customFormat="1" ht="15">
      <c r="A81" s="60" t="s">
        <v>6465</v>
      </c>
      <c r="C81" s="62" t="s">
        <v>84</v>
      </c>
      <c r="D81" s="10"/>
      <c r="E81" s="61" t="s">
        <v>84</v>
      </c>
      <c r="F81" s="10" t="s">
        <v>5914</v>
      </c>
      <c r="G81" s="60" t="s">
        <v>6424</v>
      </c>
      <c r="H81" s="62" t="s">
        <v>211</v>
      </c>
      <c r="I81" s="60" t="s">
        <v>6425</v>
      </c>
      <c r="J81" s="63" t="str">
        <f t="shared" si="18"/>
        <v>IC.PA.121204</v>
      </c>
      <c r="K81" s="61" t="s">
        <v>12175</v>
      </c>
      <c r="L81" s="60" t="str">
        <f t="shared" si="9"/>
        <v xml:space="preserve">  Sacrum</v>
      </c>
      <c r="M81" s="61" t="str">
        <f t="shared" si="13"/>
        <v>PI.IC.PA.121204.01</v>
      </c>
      <c r="N81" s="64"/>
      <c r="O81" s="64" t="str">
        <f t="shared" si="14"/>
        <v>PH.IC.PA.121204.01</v>
      </c>
      <c r="Q81" s="64" t="str">
        <f t="shared" si="15"/>
        <v>CL.IC.PA.121204.01</v>
      </c>
      <c r="AB81" s="60" t="s">
        <v>14494</v>
      </c>
      <c r="AC81" s="67">
        <v>39917</v>
      </c>
    </row>
    <row r="82" spans="1:29" s="60" customFormat="1" ht="15">
      <c r="A82" s="60" t="s">
        <v>6465</v>
      </c>
      <c r="C82" s="62" t="s">
        <v>329</v>
      </c>
      <c r="D82" s="10"/>
      <c r="E82" s="61" t="s">
        <v>84</v>
      </c>
      <c r="F82" s="10" t="s">
        <v>5933</v>
      </c>
      <c r="G82" s="60" t="s">
        <v>6424</v>
      </c>
      <c r="H82" s="62" t="s">
        <v>211</v>
      </c>
      <c r="I82" s="60" t="s">
        <v>6425</v>
      </c>
      <c r="J82" s="63" t="str">
        <f t="shared" si="18"/>
        <v>IC.PA.131204</v>
      </c>
      <c r="K82" s="61" t="s">
        <v>12175</v>
      </c>
      <c r="L82" s="60" t="str">
        <f t="shared" si="9"/>
        <v xml:space="preserve">  Sacrum</v>
      </c>
      <c r="M82" s="61" t="str">
        <f t="shared" si="13"/>
        <v>PI.IC.PA.131204.01</v>
      </c>
      <c r="N82" s="64"/>
      <c r="O82" s="64" t="str">
        <f t="shared" si="14"/>
        <v>PH.IC.PA.131204.01</v>
      </c>
      <c r="Q82" s="64" t="str">
        <f t="shared" si="15"/>
        <v>CL.IC.PA.131204.01</v>
      </c>
      <c r="AB82" s="60" t="s">
        <v>14494</v>
      </c>
      <c r="AC82" s="67">
        <v>39917</v>
      </c>
    </row>
    <row r="83" spans="1:29" s="60" customFormat="1" ht="15">
      <c r="A83" s="60" t="s">
        <v>5692</v>
      </c>
      <c r="C83" s="61" t="s">
        <v>13016</v>
      </c>
      <c r="E83" s="61" t="s">
        <v>12972</v>
      </c>
      <c r="F83" s="60" t="s">
        <v>5703</v>
      </c>
      <c r="G83" s="60" t="s">
        <v>11550</v>
      </c>
      <c r="H83" s="62" t="s">
        <v>11913</v>
      </c>
      <c r="I83" s="60" t="s">
        <v>11550</v>
      </c>
      <c r="J83" s="63" t="str">
        <f>CONCATENATE("IC.PU.",C83,E83,H83)</f>
        <v>IC.PU.020419</v>
      </c>
      <c r="K83" s="61" t="s">
        <v>13277</v>
      </c>
      <c r="L83" s="60" t="str">
        <f t="shared" si="9"/>
        <v>Clear</v>
      </c>
      <c r="M83" s="64" t="str">
        <f t="shared" si="13"/>
        <v>PI.IC.PU.020419.01</v>
      </c>
      <c r="N83" s="64"/>
      <c r="O83" s="64" t="str">
        <f t="shared" si="14"/>
        <v>PH.IC.PU.020419.01</v>
      </c>
      <c r="Q83" s="64" t="str">
        <f t="shared" si="15"/>
        <v>CL.IC.PU.020419.01</v>
      </c>
      <c r="AB83" s="60" t="s">
        <v>14494</v>
      </c>
      <c r="AC83" s="67">
        <v>39917</v>
      </c>
    </row>
    <row r="84" spans="1:29" s="60" customFormat="1" ht="15">
      <c r="A84" s="60" t="s">
        <v>5692</v>
      </c>
      <c r="C84" s="61" t="s">
        <v>13016</v>
      </c>
      <c r="E84" s="61" t="s">
        <v>12972</v>
      </c>
      <c r="F84" s="60" t="s">
        <v>5703</v>
      </c>
      <c r="G84" s="60" t="s">
        <v>5772</v>
      </c>
      <c r="H84" s="62" t="s">
        <v>11906</v>
      </c>
      <c r="I84" s="60" t="s">
        <v>5772</v>
      </c>
      <c r="J84" s="63" t="str">
        <f>CONCATENATE("IC.PU.",C84,E84,H84)</f>
        <v>IC.PU.020420</v>
      </c>
      <c r="K84" s="61" t="s">
        <v>13277</v>
      </c>
      <c r="L84" s="60" t="str">
        <f t="shared" si="9"/>
        <v>Crackles</v>
      </c>
      <c r="M84" s="64" t="str">
        <f t="shared" si="13"/>
        <v>PI.IC.PU.020420.01</v>
      </c>
      <c r="N84" s="64"/>
      <c r="O84" s="64" t="str">
        <f t="shared" si="14"/>
        <v>PH.IC.PU.020420.01</v>
      </c>
      <c r="Q84" s="64" t="str">
        <f t="shared" si="15"/>
        <v>CL.IC.PU.020420.01</v>
      </c>
      <c r="AB84" s="60" t="s">
        <v>14494</v>
      </c>
      <c r="AC84" s="67">
        <v>39917</v>
      </c>
    </row>
    <row r="85" spans="1:29" s="60" customFormat="1" ht="15">
      <c r="A85" s="10" t="s">
        <v>6465</v>
      </c>
      <c r="B85" s="10"/>
      <c r="C85" s="61" t="s">
        <v>3574</v>
      </c>
      <c r="E85" s="61" t="s">
        <v>7876</v>
      </c>
      <c r="F85" s="60" t="s">
        <v>6014</v>
      </c>
      <c r="G85" s="10" t="s">
        <v>5903</v>
      </c>
      <c r="H85" s="62" t="s">
        <v>12604</v>
      </c>
      <c r="I85" s="10" t="s">
        <v>5903</v>
      </c>
      <c r="J85" s="63" t="str">
        <f>CONCATENATE("IC.PA.",C85,E85,H85)</f>
        <v>IC.PA.082319</v>
      </c>
      <c r="K85" s="61" t="s">
        <v>1</v>
      </c>
      <c r="L85" s="60" t="str">
        <f t="shared" si="9"/>
        <v>Position Change</v>
      </c>
      <c r="M85" s="61" t="str">
        <f t="shared" si="13"/>
        <v>PI.IC.PA.082319.01</v>
      </c>
      <c r="N85" s="64"/>
      <c r="O85" s="64" t="str">
        <f t="shared" si="14"/>
        <v>PH.IC.PA.082319.01</v>
      </c>
      <c r="Q85" s="64" t="str">
        <f t="shared" si="15"/>
        <v>CL.IC.PA.082319.01</v>
      </c>
      <c r="AB85" s="60" t="s">
        <v>14494</v>
      </c>
      <c r="AC85" s="67">
        <v>39917</v>
      </c>
    </row>
    <row r="86" spans="1:29" s="60" customFormat="1" ht="15">
      <c r="A86" s="10" t="s">
        <v>6465</v>
      </c>
      <c r="B86" s="10"/>
      <c r="C86" s="61" t="s">
        <v>3690</v>
      </c>
      <c r="E86" s="61" t="s">
        <v>7876</v>
      </c>
      <c r="F86" s="60" t="s">
        <v>6032</v>
      </c>
      <c r="G86" s="10" t="s">
        <v>5903</v>
      </c>
      <c r="H86" s="62" t="s">
        <v>12604</v>
      </c>
      <c r="I86" s="10" t="s">
        <v>5903</v>
      </c>
      <c r="J86" s="63" t="str">
        <f>CONCATENATE("IC.PA.",C86,E86,H86)</f>
        <v>IC.PA.092319</v>
      </c>
      <c r="K86" s="61" t="s">
        <v>1</v>
      </c>
      <c r="L86" s="60" t="str">
        <f t="shared" si="9"/>
        <v>Position Change</v>
      </c>
      <c r="M86" s="61" t="str">
        <f t="shared" si="13"/>
        <v>PI.IC.PA.092319.01</v>
      </c>
      <c r="N86" s="64"/>
      <c r="O86" s="64" t="str">
        <f t="shared" si="14"/>
        <v>PH.IC.PA.092319.01</v>
      </c>
      <c r="Q86" s="64" t="str">
        <f t="shared" si="15"/>
        <v>CL.IC.PA.092319.01</v>
      </c>
      <c r="AB86" s="60" t="s">
        <v>14494</v>
      </c>
      <c r="AC86" s="67">
        <v>39917</v>
      </c>
    </row>
    <row r="87" spans="1:29" s="60" customFormat="1" ht="15">
      <c r="A87" s="10" t="s">
        <v>6465</v>
      </c>
      <c r="B87" s="10"/>
      <c r="C87" s="62" t="s">
        <v>590</v>
      </c>
      <c r="D87" s="10"/>
      <c r="E87" s="61" t="s">
        <v>7876</v>
      </c>
      <c r="F87" s="10" t="s">
        <v>6084</v>
      </c>
      <c r="G87" s="10" t="s">
        <v>5903</v>
      </c>
      <c r="H87" s="62" t="s">
        <v>12604</v>
      </c>
      <c r="I87" s="10" t="s">
        <v>5903</v>
      </c>
      <c r="J87" s="63" t="str">
        <f>CONCATENATE("IC.PA.",C87,E87,H87)</f>
        <v>IC.PA.102319</v>
      </c>
      <c r="K87" s="61" t="s">
        <v>1</v>
      </c>
      <c r="L87" s="60" t="str">
        <f t="shared" si="9"/>
        <v>Position Change</v>
      </c>
      <c r="M87" s="61" t="str">
        <f t="shared" si="13"/>
        <v>PI.IC.PA.102319.01</v>
      </c>
      <c r="N87" s="64"/>
      <c r="O87" s="64" t="str">
        <f t="shared" si="14"/>
        <v>PH.IC.PA.102319.01</v>
      </c>
      <c r="Q87" s="64" t="str">
        <f t="shared" si="15"/>
        <v>CL.IC.PA.102319.01</v>
      </c>
      <c r="AB87" s="60" t="s">
        <v>14494</v>
      </c>
      <c r="AC87" s="67">
        <v>39917</v>
      </c>
    </row>
    <row r="88" spans="1:29" s="60" customFormat="1" ht="15">
      <c r="A88" s="60" t="s">
        <v>9344</v>
      </c>
      <c r="C88" s="61" t="s">
        <v>66</v>
      </c>
      <c r="E88" s="61" t="s">
        <v>12212</v>
      </c>
      <c r="F88" s="60" t="s">
        <v>8902</v>
      </c>
      <c r="G88" s="61" t="s">
        <v>8958</v>
      </c>
      <c r="H88" s="62" t="s">
        <v>11829</v>
      </c>
      <c r="I88" s="62"/>
      <c r="J88" s="63" t="str">
        <f>CONCATENATE("IC.IT.",C88,E88,H88)</f>
        <v>IC.IT.160610</v>
      </c>
      <c r="K88" s="61" t="s">
        <v>1</v>
      </c>
      <c r="L88" s="60" t="str">
        <f t="shared" si="9"/>
        <v>Padded Bed Rails</v>
      </c>
      <c r="M88" s="64" t="str">
        <f t="shared" si="13"/>
        <v>PI.IC.IT.160610.01</v>
      </c>
      <c r="N88" s="64"/>
      <c r="O88" s="64" t="str">
        <f t="shared" si="14"/>
        <v>PH.IC.IT.160610.01</v>
      </c>
      <c r="Q88" s="64" t="str">
        <f t="shared" si="15"/>
        <v>CL.IC.IT.160610.01</v>
      </c>
      <c r="AB88" s="60" t="s">
        <v>14494</v>
      </c>
      <c r="AC88" s="67">
        <v>39917</v>
      </c>
    </row>
    <row r="89" spans="1:29" s="2" customFormat="1" ht="15">
      <c r="A89" s="55" t="s">
        <v>12173</v>
      </c>
      <c r="B89" s="55" t="s">
        <v>12016</v>
      </c>
      <c r="C89" s="56" t="s">
        <v>6988</v>
      </c>
      <c r="D89" s="55" t="s">
        <v>13442</v>
      </c>
      <c r="E89" s="56" t="s">
        <v>12293</v>
      </c>
      <c r="F89" s="55" t="s">
        <v>12017</v>
      </c>
      <c r="G89" s="55" t="s">
        <v>11847</v>
      </c>
      <c r="H89" s="4" t="s">
        <v>11848</v>
      </c>
      <c r="I89" s="2">
        <v>0</v>
      </c>
      <c r="J89" s="7" t="str">
        <f t="shared" ref="J89:J112" si="19">CONCATENATE("IC.AC.",C89,E89,H89)</f>
        <v>IC.AC.060101</v>
      </c>
      <c r="K89" s="3" t="s">
        <v>12293</v>
      </c>
      <c r="L89" t="str">
        <f t="shared" ref="L89:L112" si="20">G89</f>
        <v>No Assist needed</v>
      </c>
      <c r="M89" s="8" t="str">
        <f t="shared" ref="M89:M112" si="21">CONCATENATE("PI.",J89,".",K89)</f>
        <v>PI.IC.AC.060101.01</v>
      </c>
      <c r="N89" s="8"/>
      <c r="O89" s="8" t="str">
        <f t="shared" ref="O89:O112" si="22">CONCATENATE("PH.",J89,".",K89)</f>
        <v>PH.IC.AC.060101.01</v>
      </c>
      <c r="Q89" s="8" t="str">
        <f t="shared" ref="Q89:Q112" si="23">CONCATENATE("CL.",J89,".",K89)</f>
        <v>CL.IC.AC.060101.01</v>
      </c>
      <c r="AB89" s="60" t="s">
        <v>14494</v>
      </c>
      <c r="AC89" s="2" t="s">
        <v>14500</v>
      </c>
    </row>
    <row r="90" spans="1:29" s="2" customFormat="1" ht="15">
      <c r="A90" s="55" t="s">
        <v>12173</v>
      </c>
      <c r="B90" s="55"/>
      <c r="C90" s="56" t="s">
        <v>6988</v>
      </c>
      <c r="D90" s="55"/>
      <c r="E90" s="56" t="s">
        <v>12293</v>
      </c>
      <c r="F90" s="55" t="s">
        <v>12017</v>
      </c>
      <c r="G90" s="55" t="s">
        <v>12029</v>
      </c>
      <c r="H90" s="4" t="s">
        <v>12030</v>
      </c>
      <c r="I90" s="2">
        <v>1</v>
      </c>
      <c r="J90" s="7" t="str">
        <f t="shared" si="19"/>
        <v>IC.AC.060102</v>
      </c>
      <c r="K90" s="3" t="s">
        <v>12293</v>
      </c>
      <c r="L90" t="str">
        <f t="shared" si="20"/>
        <v>Assist of 1</v>
      </c>
      <c r="M90" s="8" t="str">
        <f t="shared" si="21"/>
        <v>PI.IC.AC.060102.01</v>
      </c>
      <c r="N90" s="8"/>
      <c r="O90" s="8" t="str">
        <f t="shared" si="22"/>
        <v>PH.IC.AC.060102.01</v>
      </c>
      <c r="Q90" s="8" t="str">
        <f t="shared" si="23"/>
        <v>CL.IC.AC.060102.01</v>
      </c>
      <c r="AB90" s="60" t="s">
        <v>14494</v>
      </c>
      <c r="AC90" s="2" t="s">
        <v>14500</v>
      </c>
    </row>
    <row r="91" spans="1:29" s="2" customFormat="1" ht="15">
      <c r="A91" s="55" t="s">
        <v>12173</v>
      </c>
      <c r="B91" s="55"/>
      <c r="C91" s="56" t="s">
        <v>6988</v>
      </c>
      <c r="D91" s="55"/>
      <c r="E91" s="56" t="s">
        <v>12293</v>
      </c>
      <c r="F91" s="55" t="s">
        <v>12017</v>
      </c>
      <c r="G91" s="55" t="s">
        <v>12031</v>
      </c>
      <c r="H91" s="4" t="s">
        <v>12032</v>
      </c>
      <c r="I91" s="2">
        <v>2</v>
      </c>
      <c r="J91" s="7" t="str">
        <f t="shared" si="19"/>
        <v>IC.AC.060103</v>
      </c>
      <c r="K91" s="3" t="s">
        <v>12293</v>
      </c>
      <c r="L91" t="str">
        <f t="shared" si="20"/>
        <v>Assist of 2</v>
      </c>
      <c r="M91" s="8" t="str">
        <f t="shared" si="21"/>
        <v>PI.IC.AC.060103.01</v>
      </c>
      <c r="N91" s="8"/>
      <c r="O91" s="8" t="str">
        <f t="shared" si="22"/>
        <v>PH.IC.AC.060103.01</v>
      </c>
      <c r="Q91" s="8" t="str">
        <f t="shared" si="23"/>
        <v>CL.IC.AC.060103.01</v>
      </c>
      <c r="AB91" s="60" t="s">
        <v>14494</v>
      </c>
      <c r="AC91" s="2" t="s">
        <v>14500</v>
      </c>
    </row>
    <row r="92" spans="1:29" s="2" customFormat="1" ht="15">
      <c r="A92" s="55" t="s">
        <v>12173</v>
      </c>
      <c r="B92" s="55"/>
      <c r="C92" s="56" t="s">
        <v>6988</v>
      </c>
      <c r="D92" s="55"/>
      <c r="E92" s="56" t="s">
        <v>12293</v>
      </c>
      <c r="F92" s="55" t="s">
        <v>12017</v>
      </c>
      <c r="G92" s="55" t="s">
        <v>12027</v>
      </c>
      <c r="H92" s="4" t="s">
        <v>12028</v>
      </c>
      <c r="I92" s="2">
        <v>3</v>
      </c>
      <c r="J92" s="7" t="str">
        <f t="shared" si="19"/>
        <v>IC.AC.060104</v>
      </c>
      <c r="K92" s="3" t="s">
        <v>12293</v>
      </c>
      <c r="L92" t="str">
        <f t="shared" si="20"/>
        <v>Assist of 3</v>
      </c>
      <c r="M92" s="8" t="str">
        <f t="shared" si="21"/>
        <v>PI.IC.AC.060104.01</v>
      </c>
      <c r="N92" s="8"/>
      <c r="O92" s="8" t="str">
        <f t="shared" si="22"/>
        <v>PH.IC.AC.060104.01</v>
      </c>
      <c r="Q92" s="8" t="str">
        <f t="shared" si="23"/>
        <v>CL.IC.AC.060104.01</v>
      </c>
      <c r="AB92" s="60" t="s">
        <v>14494</v>
      </c>
      <c r="AC92" s="2" t="s">
        <v>14500</v>
      </c>
    </row>
    <row r="93" spans="1:29" s="2" customFormat="1" ht="15">
      <c r="A93" s="55" t="s">
        <v>12173</v>
      </c>
      <c r="B93" s="55"/>
      <c r="C93" s="56" t="s">
        <v>6988</v>
      </c>
      <c r="D93" s="55"/>
      <c r="E93" s="56" t="s">
        <v>12293</v>
      </c>
      <c r="F93" s="55" t="s">
        <v>12017</v>
      </c>
      <c r="G93" s="55" t="s">
        <v>12209</v>
      </c>
      <c r="H93" s="4" t="s">
        <v>12210</v>
      </c>
      <c r="I93" s="2">
        <v>4</v>
      </c>
      <c r="J93" s="7" t="str">
        <f t="shared" si="19"/>
        <v>IC.AC.060105</v>
      </c>
      <c r="K93" s="3" t="s">
        <v>12293</v>
      </c>
      <c r="L93" t="str">
        <f t="shared" si="20"/>
        <v>Assist of 4</v>
      </c>
      <c r="M93" s="8" t="str">
        <f t="shared" si="21"/>
        <v>PI.IC.AC.060105.01</v>
      </c>
      <c r="N93" s="8"/>
      <c r="O93" s="8" t="str">
        <f t="shared" si="22"/>
        <v>PH.IC.AC.060105.01</v>
      </c>
      <c r="Q93" s="8" t="str">
        <f t="shared" si="23"/>
        <v>CL.IC.AC.060105.01</v>
      </c>
      <c r="AB93" s="60" t="s">
        <v>14494</v>
      </c>
      <c r="AC93" s="2" t="s">
        <v>14500</v>
      </c>
    </row>
    <row r="94" spans="1:29" s="2" customFormat="1" ht="15">
      <c r="A94" s="55" t="s">
        <v>12173</v>
      </c>
      <c r="B94" s="55"/>
      <c r="C94" s="56" t="s">
        <v>6988</v>
      </c>
      <c r="D94" s="55"/>
      <c r="E94" s="56" t="s">
        <v>12175</v>
      </c>
      <c r="F94" s="55" t="s">
        <v>12017</v>
      </c>
      <c r="G94" s="55" t="s">
        <v>12211</v>
      </c>
      <c r="H94" s="4" t="s">
        <v>12212</v>
      </c>
      <c r="I94" s="2" t="s">
        <v>12437</v>
      </c>
      <c r="J94" s="7" t="str">
        <f t="shared" si="19"/>
        <v>IC.AC.060106</v>
      </c>
      <c r="K94" s="3" t="s">
        <v>12175</v>
      </c>
      <c r="L94" t="str">
        <f t="shared" si="20"/>
        <v>Other:</v>
      </c>
      <c r="M94" s="8" t="str">
        <f t="shared" si="21"/>
        <v>PI.IC.AC.060106.01</v>
      </c>
      <c r="N94" s="8"/>
      <c r="O94" s="8" t="str">
        <f t="shared" si="22"/>
        <v>PH.IC.AC.060106.01</v>
      </c>
      <c r="Q94" s="8" t="str">
        <f t="shared" si="23"/>
        <v>CL.IC.AC.060106.01</v>
      </c>
      <c r="AB94" s="60" t="s">
        <v>14494</v>
      </c>
      <c r="AC94" s="2" t="s">
        <v>14500</v>
      </c>
    </row>
    <row r="95" spans="1:29" s="2" customFormat="1" ht="15">
      <c r="A95" s="55" t="s">
        <v>12173</v>
      </c>
      <c r="B95" s="55" t="s">
        <v>12213</v>
      </c>
      <c r="C95" s="56" t="s">
        <v>6317</v>
      </c>
      <c r="D95" s="55" t="s">
        <v>11845</v>
      </c>
      <c r="E95" s="56" t="s">
        <v>12175</v>
      </c>
      <c r="F95" s="55" t="s">
        <v>12021</v>
      </c>
      <c r="G95" s="55" t="s">
        <v>12022</v>
      </c>
      <c r="H95" s="4" t="s">
        <v>11848</v>
      </c>
      <c r="I95" s="2" t="s">
        <v>11850</v>
      </c>
      <c r="J95" s="7" t="str">
        <f t="shared" si="19"/>
        <v>IC.AC.070101</v>
      </c>
      <c r="K95" s="3" t="s">
        <v>12175</v>
      </c>
      <c r="L95" t="str">
        <f t="shared" si="20"/>
        <v>Independent-safely</v>
      </c>
      <c r="M95" s="8" t="str">
        <f t="shared" si="21"/>
        <v>PI.IC.AC.070101.01</v>
      </c>
      <c r="N95" s="8"/>
      <c r="O95" s="8" t="str">
        <f t="shared" si="22"/>
        <v>PH.IC.AC.070101.01</v>
      </c>
      <c r="Q95" s="8" t="str">
        <f t="shared" si="23"/>
        <v>CL.IC.AC.070101.01</v>
      </c>
      <c r="AB95" s="60" t="s">
        <v>14494</v>
      </c>
      <c r="AC95" s="2" t="s">
        <v>14500</v>
      </c>
    </row>
    <row r="96" spans="1:29" s="2" customFormat="1" ht="15">
      <c r="A96" s="55" t="s">
        <v>12173</v>
      </c>
      <c r="B96" s="55"/>
      <c r="C96" s="56" t="s">
        <v>6317</v>
      </c>
      <c r="D96" s="55"/>
      <c r="E96" s="56" t="s">
        <v>12175</v>
      </c>
      <c r="F96" s="55" t="s">
        <v>12021</v>
      </c>
      <c r="G96" s="55" t="s">
        <v>11851</v>
      </c>
      <c r="H96" s="4" t="s">
        <v>12030</v>
      </c>
      <c r="I96" s="2" t="s">
        <v>11852</v>
      </c>
      <c r="J96" s="7" t="str">
        <f t="shared" si="19"/>
        <v>IC.AC.070102</v>
      </c>
      <c r="K96" s="3" t="s">
        <v>12175</v>
      </c>
      <c r="L96" t="str">
        <f t="shared" si="20"/>
        <v>Partial - standby, cueing</v>
      </c>
      <c r="M96" s="8" t="str">
        <f t="shared" si="21"/>
        <v>PI.IC.AC.070102.01</v>
      </c>
      <c r="N96" s="8"/>
      <c r="O96" s="8" t="str">
        <f t="shared" si="22"/>
        <v>PH.IC.AC.070102.01</v>
      </c>
      <c r="Q96" s="8" t="str">
        <f t="shared" si="23"/>
        <v>CL.IC.AC.070102.01</v>
      </c>
      <c r="AB96" s="60" t="s">
        <v>14494</v>
      </c>
      <c r="AC96" s="2" t="s">
        <v>14500</v>
      </c>
    </row>
    <row r="97" spans="1:41" s="2" customFormat="1" ht="15">
      <c r="A97" s="55" t="s">
        <v>12173</v>
      </c>
      <c r="B97" s="55"/>
      <c r="C97" s="56" t="s">
        <v>6317</v>
      </c>
      <c r="D97" s="55"/>
      <c r="E97" s="56" t="s">
        <v>12175</v>
      </c>
      <c r="F97" s="55" t="s">
        <v>12021</v>
      </c>
      <c r="G97" s="55" t="s">
        <v>12033</v>
      </c>
      <c r="H97" s="4" t="s">
        <v>12032</v>
      </c>
      <c r="I97" s="2" t="s">
        <v>12034</v>
      </c>
      <c r="J97" s="7" t="str">
        <f t="shared" si="19"/>
        <v>IC.AC.070103</v>
      </c>
      <c r="K97" s="3" t="s">
        <v>12175</v>
      </c>
      <c r="L97" t="str">
        <f t="shared" si="20"/>
        <v>Dependent - &gt;35 lb lift assist</v>
      </c>
      <c r="M97" s="8" t="str">
        <f t="shared" si="21"/>
        <v>PI.IC.AC.070103.01</v>
      </c>
      <c r="N97" s="8"/>
      <c r="O97" s="8" t="str">
        <f t="shared" si="22"/>
        <v>PH.IC.AC.070103.01</v>
      </c>
      <c r="Q97" s="8" t="str">
        <f t="shared" si="23"/>
        <v>CL.IC.AC.070103.01</v>
      </c>
      <c r="AB97" s="60" t="s">
        <v>14494</v>
      </c>
      <c r="AC97" s="2" t="s">
        <v>14500</v>
      </c>
    </row>
    <row r="98" spans="1:41" s="2" customFormat="1" ht="15">
      <c r="A98" s="55" t="s">
        <v>12173</v>
      </c>
      <c r="B98" s="55" t="s">
        <v>12035</v>
      </c>
      <c r="C98" s="56" t="s">
        <v>3574</v>
      </c>
      <c r="D98" s="55" t="s">
        <v>7469</v>
      </c>
      <c r="E98" s="56" t="s">
        <v>12175</v>
      </c>
      <c r="F98" s="55" t="s">
        <v>12389</v>
      </c>
      <c r="G98" s="55" t="s">
        <v>12390</v>
      </c>
      <c r="H98" s="4" t="s">
        <v>11848</v>
      </c>
      <c r="I98" s="2" t="s">
        <v>12390</v>
      </c>
      <c r="J98" s="7" t="str">
        <f t="shared" si="19"/>
        <v>IC.AC.080101</v>
      </c>
      <c r="K98" s="3" t="s">
        <v>12175</v>
      </c>
      <c r="L98" t="str">
        <f t="shared" si="20"/>
        <v>Back</v>
      </c>
      <c r="M98" s="8" t="str">
        <f t="shared" si="21"/>
        <v>PI.IC.AC.080101.01</v>
      </c>
      <c r="N98" s="8"/>
      <c r="O98" s="8" t="str">
        <f t="shared" si="22"/>
        <v>PH.IC.AC.080101.01</v>
      </c>
      <c r="Q98" s="8" t="str">
        <f t="shared" si="23"/>
        <v>CL.IC.AC.080101.01</v>
      </c>
      <c r="AB98" s="60" t="s">
        <v>14494</v>
      </c>
      <c r="AC98" s="2" t="s">
        <v>14500</v>
      </c>
    </row>
    <row r="99" spans="1:41" s="2" customFormat="1" ht="15">
      <c r="A99" s="55" t="s">
        <v>12173</v>
      </c>
      <c r="B99" s="55"/>
      <c r="C99" s="56" t="s">
        <v>3574</v>
      </c>
      <c r="D99" s="55"/>
      <c r="E99" s="56" t="s">
        <v>12175</v>
      </c>
      <c r="F99" s="55" t="s">
        <v>12389</v>
      </c>
      <c r="G99" s="55" t="s">
        <v>12533</v>
      </c>
      <c r="H99" s="4" t="s">
        <v>12030</v>
      </c>
      <c r="I99" s="2" t="s">
        <v>12533</v>
      </c>
      <c r="J99" s="7" t="str">
        <f t="shared" si="19"/>
        <v>IC.AC.080102</v>
      </c>
      <c r="K99" s="3" t="s">
        <v>12175</v>
      </c>
      <c r="L99" t="str">
        <f t="shared" si="20"/>
        <v>Chair</v>
      </c>
      <c r="M99" s="8" t="str">
        <f t="shared" si="21"/>
        <v>PI.IC.AC.080102.01</v>
      </c>
      <c r="N99" s="8"/>
      <c r="O99" s="8" t="str">
        <f t="shared" si="22"/>
        <v>PH.IC.AC.080102.01</v>
      </c>
      <c r="Q99" s="8" t="str">
        <f t="shared" si="23"/>
        <v>CL.IC.AC.080102.01</v>
      </c>
      <c r="AB99" s="60" t="s">
        <v>14494</v>
      </c>
      <c r="AC99" s="2" t="s">
        <v>14500</v>
      </c>
    </row>
    <row r="100" spans="1:41" s="2" customFormat="1" ht="15">
      <c r="A100" s="55" t="s">
        <v>12173</v>
      </c>
      <c r="B100" s="55"/>
      <c r="C100" s="56" t="s">
        <v>3574</v>
      </c>
      <c r="D100" s="55"/>
      <c r="E100" s="56" t="s">
        <v>12175</v>
      </c>
      <c r="F100" s="55" t="s">
        <v>12389</v>
      </c>
      <c r="G100" s="55" t="s">
        <v>12391</v>
      </c>
      <c r="H100" s="4" t="s">
        <v>12032</v>
      </c>
      <c r="I100" s="2" t="s">
        <v>12229</v>
      </c>
      <c r="J100" s="7" t="str">
        <f t="shared" si="19"/>
        <v>IC.AC.080103</v>
      </c>
      <c r="K100" s="3" t="s">
        <v>12175</v>
      </c>
      <c r="L100" t="str">
        <f t="shared" si="20"/>
        <v>Dangle</v>
      </c>
      <c r="M100" s="8" t="str">
        <f t="shared" si="21"/>
        <v>PI.IC.AC.080103.01</v>
      </c>
      <c r="N100" s="8"/>
      <c r="O100" s="8" t="str">
        <f t="shared" si="22"/>
        <v>PH.IC.AC.080103.01</v>
      </c>
      <c r="Q100" s="8" t="str">
        <f t="shared" si="23"/>
        <v>CL.IC.AC.080103.01</v>
      </c>
      <c r="AB100" s="60" t="s">
        <v>14494</v>
      </c>
      <c r="AC100" s="2" t="s">
        <v>14500</v>
      </c>
    </row>
    <row r="101" spans="1:41" s="2" customFormat="1" ht="15">
      <c r="A101" s="55" t="s">
        <v>12173</v>
      </c>
      <c r="B101" s="55"/>
      <c r="C101" s="56" t="s">
        <v>3574</v>
      </c>
      <c r="D101" s="55"/>
      <c r="E101" s="56" t="s">
        <v>12175</v>
      </c>
      <c r="F101" s="55" t="s">
        <v>12389</v>
      </c>
      <c r="G101" s="55" t="s">
        <v>12230</v>
      </c>
      <c r="H101" s="4" t="s">
        <v>12028</v>
      </c>
      <c r="I101" s="2" t="s">
        <v>12220</v>
      </c>
      <c r="J101" s="7" t="str">
        <f t="shared" si="19"/>
        <v>IC.AC.080104</v>
      </c>
      <c r="K101" s="3" t="s">
        <v>2379</v>
      </c>
      <c r="L101" t="str">
        <f t="shared" si="20"/>
        <v>L Side</v>
      </c>
      <c r="M101" s="8" t="str">
        <f t="shared" si="21"/>
        <v>PI.IC.AC.080104.01</v>
      </c>
      <c r="N101" s="8"/>
      <c r="O101" s="8" t="str">
        <f t="shared" si="22"/>
        <v>PH.IC.AC.080104.01</v>
      </c>
      <c r="Q101" s="8" t="str">
        <f t="shared" si="23"/>
        <v>CL.IC.AC.080104.01</v>
      </c>
      <c r="AB101" s="60" t="s">
        <v>14494</v>
      </c>
      <c r="AC101" s="2" t="s">
        <v>14500</v>
      </c>
    </row>
    <row r="102" spans="1:41" s="2" customFormat="1" ht="15">
      <c r="A102" s="55" t="s">
        <v>12173</v>
      </c>
      <c r="B102" s="55"/>
      <c r="C102" s="56" t="s">
        <v>3574</v>
      </c>
      <c r="D102" s="55"/>
      <c r="E102" s="56" t="s">
        <v>2379</v>
      </c>
      <c r="F102" s="55" t="s">
        <v>12389</v>
      </c>
      <c r="G102" s="55" t="s">
        <v>12221</v>
      </c>
      <c r="H102" s="4" t="s">
        <v>12210</v>
      </c>
      <c r="I102" s="2" t="s">
        <v>12221</v>
      </c>
      <c r="J102" s="7" t="str">
        <f t="shared" si="19"/>
        <v>IC.AC.080105</v>
      </c>
      <c r="K102" s="3" t="s">
        <v>2379</v>
      </c>
      <c r="L102" t="str">
        <f t="shared" si="20"/>
        <v>Prone</v>
      </c>
      <c r="M102" s="8" t="str">
        <f t="shared" si="21"/>
        <v>PI.IC.AC.080105.01</v>
      </c>
      <c r="N102" s="8"/>
      <c r="O102" s="8" t="str">
        <f t="shared" si="22"/>
        <v>PH.IC.AC.080105.01</v>
      </c>
      <c r="Q102" s="8" t="str">
        <f t="shared" si="23"/>
        <v>CL.IC.AC.080105.01</v>
      </c>
      <c r="AB102" s="60" t="s">
        <v>14494</v>
      </c>
      <c r="AC102" s="2" t="s">
        <v>14500</v>
      </c>
    </row>
    <row r="103" spans="1:41" s="2" customFormat="1" ht="15">
      <c r="A103" s="55" t="s">
        <v>12173</v>
      </c>
      <c r="B103" s="55"/>
      <c r="C103" s="56" t="s">
        <v>3574</v>
      </c>
      <c r="D103" s="55"/>
      <c r="E103" s="56" t="s">
        <v>2379</v>
      </c>
      <c r="F103" s="55" t="s">
        <v>12389</v>
      </c>
      <c r="G103" s="55" t="s">
        <v>12222</v>
      </c>
      <c r="H103" s="4" t="s">
        <v>12212</v>
      </c>
      <c r="I103" s="2" t="s">
        <v>12223</v>
      </c>
      <c r="J103" s="7" t="str">
        <f t="shared" si="19"/>
        <v>IC.AC.080106</v>
      </c>
      <c r="K103" s="3" t="s">
        <v>2379</v>
      </c>
      <c r="L103" t="str">
        <f t="shared" si="20"/>
        <v>R Side</v>
      </c>
      <c r="M103" s="8" t="str">
        <f t="shared" si="21"/>
        <v>PI.IC.AC.080106.01</v>
      </c>
      <c r="N103" s="8"/>
      <c r="O103" s="8" t="str">
        <f t="shared" si="22"/>
        <v>PH.IC.AC.080106.01</v>
      </c>
      <c r="Q103" s="8" t="str">
        <f t="shared" si="23"/>
        <v>CL.IC.AC.080106.01</v>
      </c>
      <c r="R103"/>
      <c r="S103"/>
      <c r="T103"/>
      <c r="U103"/>
      <c r="V103"/>
      <c r="W103"/>
      <c r="X103"/>
      <c r="Y103"/>
      <c r="Z103"/>
      <c r="AA103"/>
      <c r="AB103" s="60" t="s">
        <v>14494</v>
      </c>
      <c r="AC103" s="2" t="s">
        <v>14500</v>
      </c>
    </row>
    <row r="104" spans="1:41" s="2" customFormat="1" ht="15">
      <c r="A104" s="55" t="s">
        <v>12173</v>
      </c>
      <c r="B104" s="55"/>
      <c r="C104" s="56" t="s">
        <v>3574</v>
      </c>
      <c r="D104" s="55"/>
      <c r="E104" s="56" t="s">
        <v>2379</v>
      </c>
      <c r="F104" s="55" t="s">
        <v>12389</v>
      </c>
      <c r="G104" s="55" t="s">
        <v>12224</v>
      </c>
      <c r="H104" s="4" t="s">
        <v>12225</v>
      </c>
      <c r="I104" s="2" t="s">
        <v>12224</v>
      </c>
      <c r="J104" s="7" t="str">
        <f t="shared" si="19"/>
        <v>IC.AC.080107</v>
      </c>
      <c r="K104" s="3" t="s">
        <v>2379</v>
      </c>
      <c r="L104" t="str">
        <f t="shared" si="20"/>
        <v>Self</v>
      </c>
      <c r="M104" s="8" t="str">
        <f t="shared" si="21"/>
        <v>PI.IC.AC.080107.01</v>
      </c>
      <c r="N104" s="8"/>
      <c r="O104" s="8" t="str">
        <f t="shared" si="22"/>
        <v>PH.IC.AC.080107.01</v>
      </c>
      <c r="Q104" s="8" t="str">
        <f t="shared" si="23"/>
        <v>CL.IC.AC.080107.01</v>
      </c>
      <c r="R104"/>
      <c r="S104"/>
      <c r="T104"/>
      <c r="U104"/>
      <c r="V104"/>
      <c r="W104"/>
      <c r="X104"/>
      <c r="Y104"/>
      <c r="Z104"/>
      <c r="AA104"/>
      <c r="AB104" s="60" t="s">
        <v>14494</v>
      </c>
      <c r="AC104" s="2" t="s">
        <v>14500</v>
      </c>
    </row>
    <row r="105" spans="1:41" s="2" customFormat="1" ht="15">
      <c r="A105" s="55" t="s">
        <v>2546</v>
      </c>
      <c r="B105" s="55"/>
      <c r="C105" s="56" t="s">
        <v>3574</v>
      </c>
      <c r="D105" s="55"/>
      <c r="E105" s="56" t="s">
        <v>2379</v>
      </c>
      <c r="F105" s="55" t="s">
        <v>12226</v>
      </c>
      <c r="G105" s="56" t="s">
        <v>12051</v>
      </c>
      <c r="H105" s="4" t="s">
        <v>3574</v>
      </c>
      <c r="I105" s="4" t="s">
        <v>12051</v>
      </c>
      <c r="J105" s="7" t="str">
        <f t="shared" si="19"/>
        <v>IC.AC.080108</v>
      </c>
      <c r="K105" s="3" t="s">
        <v>2379</v>
      </c>
      <c r="L105" t="str">
        <f t="shared" si="20"/>
        <v>Left</v>
      </c>
      <c r="M105" s="8" t="str">
        <f t="shared" si="21"/>
        <v>PI.IC.AC.080108.01</v>
      </c>
      <c r="N105" s="8"/>
      <c r="O105" s="8" t="str">
        <f t="shared" si="22"/>
        <v>PH.IC.AC.080108.01</v>
      </c>
      <c r="Q105" s="8" t="str">
        <f t="shared" si="23"/>
        <v>CL.IC.AC.080108.01</v>
      </c>
      <c r="R105"/>
      <c r="S105"/>
      <c r="T105"/>
      <c r="U105"/>
      <c r="V105"/>
      <c r="W105"/>
      <c r="X105"/>
      <c r="Y105"/>
      <c r="Z105"/>
      <c r="AA105"/>
      <c r="AB105" s="60" t="s">
        <v>14494</v>
      </c>
      <c r="AC105" s="2" t="s">
        <v>14500</v>
      </c>
    </row>
    <row r="106" spans="1:41" s="2" customFormat="1" ht="15">
      <c r="A106" s="55" t="s">
        <v>2546</v>
      </c>
      <c r="B106" s="55"/>
      <c r="C106" s="56" t="s">
        <v>77</v>
      </c>
      <c r="D106" s="55"/>
      <c r="E106" s="56" t="s">
        <v>1</v>
      </c>
      <c r="F106" s="55" t="s">
        <v>12226</v>
      </c>
      <c r="G106" s="56" t="s">
        <v>12052</v>
      </c>
      <c r="H106" s="4" t="s">
        <v>326</v>
      </c>
      <c r="I106" s="4" t="s">
        <v>12052</v>
      </c>
      <c r="J106" s="7" t="str">
        <f t="shared" si="19"/>
        <v>IC.AC.080109</v>
      </c>
      <c r="K106" s="3" t="s">
        <v>1</v>
      </c>
      <c r="L106" s="45" t="str">
        <f t="shared" si="20"/>
        <v>Right</v>
      </c>
      <c r="M106" s="8" t="str">
        <f t="shared" si="21"/>
        <v>PI.IC.AC.080109.01</v>
      </c>
      <c r="N106" s="8"/>
      <c r="O106" s="8" t="str">
        <f t="shared" si="22"/>
        <v>PH.IC.AC.080109.01</v>
      </c>
      <c r="Q106" s="8" t="str">
        <f t="shared" si="23"/>
        <v>CL.IC.AC.080109.01</v>
      </c>
      <c r="R106"/>
      <c r="S106"/>
      <c r="T106"/>
      <c r="U106"/>
      <c r="V106"/>
      <c r="W106"/>
      <c r="X106"/>
      <c r="Y106"/>
      <c r="Z106"/>
      <c r="AA106"/>
      <c r="AB106" s="60" t="s">
        <v>14494</v>
      </c>
      <c r="AC106" s="2" t="s">
        <v>14500</v>
      </c>
    </row>
    <row r="107" spans="1:41" s="2" customFormat="1" ht="15">
      <c r="A107" s="55" t="s">
        <v>2546</v>
      </c>
      <c r="B107" s="55"/>
      <c r="C107" s="56" t="s">
        <v>3574</v>
      </c>
      <c r="D107" s="55"/>
      <c r="E107" s="56" t="s">
        <v>2379</v>
      </c>
      <c r="F107" s="55" t="s">
        <v>12226</v>
      </c>
      <c r="G107" s="56" t="s">
        <v>13807</v>
      </c>
      <c r="H107" s="4" t="s">
        <v>11829</v>
      </c>
      <c r="I107" s="4" t="s">
        <v>13808</v>
      </c>
      <c r="J107" s="7" t="str">
        <f t="shared" si="19"/>
        <v>IC.AC.080110</v>
      </c>
      <c r="K107" s="3" t="s">
        <v>2379</v>
      </c>
      <c r="L107" t="str">
        <f t="shared" si="20"/>
        <v>Position controlled by Rotation Bed</v>
      </c>
      <c r="M107" s="8" t="str">
        <f t="shared" si="21"/>
        <v>PI.IC.AC.080110.01</v>
      </c>
      <c r="N107" s="8"/>
      <c r="O107" s="8" t="str">
        <f t="shared" si="22"/>
        <v>PH.IC.AC.080110.01</v>
      </c>
      <c r="Q107" s="8" t="str">
        <f t="shared" si="23"/>
        <v>CL.IC.AC.080110.01</v>
      </c>
      <c r="R107"/>
      <c r="S107"/>
      <c r="T107"/>
      <c r="U107"/>
      <c r="V107"/>
      <c r="W107"/>
      <c r="X107"/>
      <c r="Y107"/>
      <c r="Z107"/>
      <c r="AA107"/>
      <c r="AB107" s="60" t="s">
        <v>14494</v>
      </c>
      <c r="AC107" s="2" t="s">
        <v>14500</v>
      </c>
      <c r="AN107" s="2" t="s">
        <v>12773</v>
      </c>
      <c r="AO107" s="2">
        <v>1531</v>
      </c>
    </row>
    <row r="108" spans="1:41" ht="15">
      <c r="A108" s="55" t="s">
        <v>12173</v>
      </c>
      <c r="B108" s="53" t="s">
        <v>1646</v>
      </c>
      <c r="C108" s="56" t="s">
        <v>2047</v>
      </c>
      <c r="D108" s="53" t="s">
        <v>1647</v>
      </c>
      <c r="E108" s="54" t="s">
        <v>12906</v>
      </c>
      <c r="F108" s="53" t="s">
        <v>1650</v>
      </c>
      <c r="G108" s="53" t="s">
        <v>1645</v>
      </c>
      <c r="H108" s="4" t="s">
        <v>2035</v>
      </c>
      <c r="J108" s="7" t="str">
        <f t="shared" si="19"/>
        <v>IC.AC.160101</v>
      </c>
      <c r="K108" s="3" t="s">
        <v>12906</v>
      </c>
      <c r="L108" t="str">
        <f t="shared" si="20"/>
        <v>Patient turned every 2 hours</v>
      </c>
      <c r="M108" s="8" t="str">
        <f t="shared" si="21"/>
        <v>PI.IC.AC.160101.01</v>
      </c>
      <c r="N108" s="8"/>
      <c r="O108" s="8" t="str">
        <f t="shared" si="22"/>
        <v>PH.IC.AC.160101.01</v>
      </c>
      <c r="P108" s="2"/>
      <c r="Q108" s="8" t="str">
        <f t="shared" si="23"/>
        <v>CL.IC.AC.160101.01</v>
      </c>
      <c r="AB108" s="60" t="s">
        <v>14494</v>
      </c>
      <c r="AC108" s="2" t="s">
        <v>14500</v>
      </c>
    </row>
    <row r="109" spans="1:41" ht="15">
      <c r="A109" s="55" t="s">
        <v>12173</v>
      </c>
      <c r="B109" s="53"/>
      <c r="C109" s="56" t="s">
        <v>2047</v>
      </c>
      <c r="D109" s="53"/>
      <c r="E109" s="54" t="s">
        <v>12906</v>
      </c>
      <c r="F109" s="53" t="s">
        <v>1650</v>
      </c>
      <c r="G109" s="53" t="s">
        <v>1544</v>
      </c>
      <c r="H109" s="4" t="s">
        <v>2036</v>
      </c>
      <c r="J109" s="7" t="str">
        <f t="shared" si="19"/>
        <v>IC.AC.160102</v>
      </c>
      <c r="K109" s="3" t="s">
        <v>12906</v>
      </c>
      <c r="L109" t="str">
        <f t="shared" si="20"/>
        <v>Patient turned on left side</v>
      </c>
      <c r="M109" s="8" t="str">
        <f t="shared" si="21"/>
        <v>PI.IC.AC.160102.01</v>
      </c>
      <c r="N109" s="8"/>
      <c r="O109" s="8" t="str">
        <f t="shared" si="22"/>
        <v>PH.IC.AC.160102.01</v>
      </c>
      <c r="P109" s="2"/>
      <c r="Q109" s="8" t="str">
        <f t="shared" si="23"/>
        <v>CL.IC.AC.160102.01</v>
      </c>
      <c r="AB109" s="60" t="s">
        <v>14494</v>
      </c>
      <c r="AC109" s="2" t="s">
        <v>14500</v>
      </c>
    </row>
    <row r="110" spans="1:41" ht="15">
      <c r="A110" s="55" t="s">
        <v>12173</v>
      </c>
      <c r="B110" s="53"/>
      <c r="C110" s="56" t="s">
        <v>2047</v>
      </c>
      <c r="D110" s="53"/>
      <c r="E110" s="54" t="s">
        <v>12906</v>
      </c>
      <c r="F110" s="53" t="s">
        <v>1650</v>
      </c>
      <c r="G110" s="53" t="s">
        <v>1546</v>
      </c>
      <c r="H110" s="4" t="s">
        <v>1545</v>
      </c>
      <c r="J110" s="7" t="str">
        <f t="shared" si="19"/>
        <v>IC.AC.160103</v>
      </c>
      <c r="K110" s="3" t="s">
        <v>12906</v>
      </c>
      <c r="L110" t="str">
        <f t="shared" si="20"/>
        <v>Patient turned on right side</v>
      </c>
      <c r="M110" s="8" t="str">
        <f t="shared" si="21"/>
        <v>PI.IC.AC.160103.01</v>
      </c>
      <c r="N110" s="8"/>
      <c r="O110" s="8" t="str">
        <f t="shared" si="22"/>
        <v>PH.IC.AC.160103.01</v>
      </c>
      <c r="P110" s="2"/>
      <c r="Q110" s="8" t="str">
        <f t="shared" si="23"/>
        <v>CL.IC.AC.160103.01</v>
      </c>
      <c r="AB110" s="60" t="s">
        <v>14494</v>
      </c>
      <c r="AC110" s="2" t="s">
        <v>14500</v>
      </c>
    </row>
    <row r="111" spans="1:41" ht="15">
      <c r="A111" s="55" t="s">
        <v>12173</v>
      </c>
      <c r="B111" s="53"/>
      <c r="C111" s="56" t="s">
        <v>2047</v>
      </c>
      <c r="D111" s="53"/>
      <c r="E111" s="54" t="s">
        <v>12906</v>
      </c>
      <c r="F111" s="53" t="s">
        <v>1650</v>
      </c>
      <c r="G111" s="53" t="s">
        <v>1547</v>
      </c>
      <c r="H111" s="4" t="s">
        <v>1548</v>
      </c>
      <c r="J111" s="7" t="str">
        <f t="shared" si="19"/>
        <v>IC.AC.160104</v>
      </c>
      <c r="K111" s="3" t="s">
        <v>12906</v>
      </c>
      <c r="L111" t="str">
        <f t="shared" si="20"/>
        <v>Patient turned on back</v>
      </c>
      <c r="M111" s="8" t="str">
        <f t="shared" si="21"/>
        <v>PI.IC.AC.160104.01</v>
      </c>
      <c r="N111" s="8"/>
      <c r="O111" s="8" t="str">
        <f t="shared" si="22"/>
        <v>PH.IC.AC.160104.01</v>
      </c>
      <c r="P111" s="2"/>
      <c r="Q111" s="8" t="str">
        <f t="shared" si="23"/>
        <v>CL.IC.AC.160104.01</v>
      </c>
      <c r="AB111" s="60" t="s">
        <v>14494</v>
      </c>
      <c r="AC111" s="2" t="s">
        <v>14500</v>
      </c>
    </row>
    <row r="112" spans="1:41" ht="15">
      <c r="A112" s="55" t="s">
        <v>12173</v>
      </c>
      <c r="B112" s="53"/>
      <c r="C112" s="56" t="s">
        <v>2047</v>
      </c>
      <c r="D112" s="53"/>
      <c r="E112" s="54" t="s">
        <v>12906</v>
      </c>
      <c r="F112" s="53" t="s">
        <v>1650</v>
      </c>
      <c r="G112" s="53" t="s">
        <v>1549</v>
      </c>
      <c r="H112" s="4" t="s">
        <v>1550</v>
      </c>
      <c r="J112" s="7" t="str">
        <f t="shared" si="19"/>
        <v>IC.AC.160105</v>
      </c>
      <c r="K112" s="3" t="s">
        <v>12906</v>
      </c>
      <c r="L112" t="str">
        <f t="shared" si="20"/>
        <v>Turning contraindicated for patient</v>
      </c>
      <c r="M112" s="8" t="str">
        <f t="shared" si="21"/>
        <v>PI.IC.AC.160105.01</v>
      </c>
      <c r="N112" s="8"/>
      <c r="O112" s="8" t="str">
        <f t="shared" si="22"/>
        <v>PH.IC.AC.160105.01</v>
      </c>
      <c r="P112" s="2"/>
      <c r="Q112" s="8" t="str">
        <f t="shared" si="23"/>
        <v>CL.IC.AC.160105.01</v>
      </c>
      <c r="AB112" s="60" t="s">
        <v>14494</v>
      </c>
      <c r="AC112" s="2" t="s">
        <v>14500</v>
      </c>
    </row>
    <row r="113" spans="1:29" ht="15">
      <c r="A113" s="53" t="s">
        <v>12173</v>
      </c>
      <c r="B113" s="53" t="s">
        <v>12174</v>
      </c>
      <c r="C113" s="54" t="s">
        <v>12175</v>
      </c>
      <c r="D113" s="53" t="s">
        <v>12176</v>
      </c>
      <c r="E113" s="54" t="s">
        <v>12175</v>
      </c>
      <c r="F113" s="53" t="s">
        <v>12177</v>
      </c>
      <c r="G113" s="53" t="s">
        <v>12178</v>
      </c>
      <c r="H113" s="1" t="s">
        <v>12175</v>
      </c>
      <c r="I113" t="s">
        <v>12179</v>
      </c>
      <c r="J113" s="5" t="str">
        <f t="shared" ref="J113:J143" si="24">CONCATENATE("IC.AC.",C113,E113,H113)</f>
        <v>IC.AC.010101</v>
      </c>
      <c r="K113" s="1" t="s">
        <v>12175</v>
      </c>
      <c r="L113" t="str">
        <f t="shared" ref="L113:L149" si="25">G113</f>
        <v>1 Person Assist</v>
      </c>
      <c r="M113" s="6" t="str">
        <f t="shared" ref="M113:M154" si="26">CONCATENATE("PI.",J113,".",K113)</f>
        <v>PI.IC.AC.010101.01</v>
      </c>
      <c r="N113" s="6"/>
      <c r="O113" s="6" t="str">
        <f t="shared" ref="O113:O154" si="27">CONCATENATE("PH.",J113,".",K113)</f>
        <v>PH.IC.AC.010101.01</v>
      </c>
      <c r="Q113" s="6" t="str">
        <f t="shared" ref="Q113:Q154" si="28">CONCATENATE("CL.",J113,".",K113)</f>
        <v>CL.IC.AC.010101.01</v>
      </c>
      <c r="AB113" s="60" t="s">
        <v>14494</v>
      </c>
      <c r="AC113" s="2" t="s">
        <v>14500</v>
      </c>
    </row>
    <row r="114" spans="1:29" ht="15">
      <c r="A114" s="53" t="s">
        <v>12173</v>
      </c>
      <c r="B114" s="53"/>
      <c r="C114" s="54" t="s">
        <v>2379</v>
      </c>
      <c r="D114" s="53"/>
      <c r="E114" s="54" t="s">
        <v>2379</v>
      </c>
      <c r="F114" s="53" t="s">
        <v>12177</v>
      </c>
      <c r="G114" s="53" t="s">
        <v>12181</v>
      </c>
      <c r="H114" s="1" t="s">
        <v>12182</v>
      </c>
      <c r="I114" t="s">
        <v>12183</v>
      </c>
      <c r="J114" s="5" t="str">
        <f t="shared" si="24"/>
        <v>IC.AC.010102</v>
      </c>
      <c r="K114" s="1" t="s">
        <v>2379</v>
      </c>
      <c r="L114" t="str">
        <f t="shared" si="25"/>
        <v>2 Person Assist</v>
      </c>
      <c r="M114" s="6" t="str">
        <f t="shared" si="26"/>
        <v>PI.IC.AC.010102.01</v>
      </c>
      <c r="N114" s="6"/>
      <c r="O114" s="6" t="str">
        <f t="shared" si="27"/>
        <v>PH.IC.AC.010102.01</v>
      </c>
      <c r="Q114" s="6" t="str">
        <f t="shared" si="28"/>
        <v>CL.IC.AC.010102.01</v>
      </c>
      <c r="AB114" s="60" t="s">
        <v>14494</v>
      </c>
      <c r="AC114" s="2" t="s">
        <v>14500</v>
      </c>
    </row>
    <row r="115" spans="1:29" ht="15">
      <c r="A115" s="53" t="s">
        <v>12173</v>
      </c>
      <c r="B115" s="53"/>
      <c r="C115" s="54" t="s">
        <v>12175</v>
      </c>
      <c r="D115" s="53"/>
      <c r="E115" s="54" t="s">
        <v>12175</v>
      </c>
      <c r="F115" s="53" t="s">
        <v>12177</v>
      </c>
      <c r="G115" s="53" t="s">
        <v>12184</v>
      </c>
      <c r="H115" s="1" t="s">
        <v>12185</v>
      </c>
      <c r="I115" t="s">
        <v>12184</v>
      </c>
      <c r="J115" s="5" t="str">
        <f t="shared" si="24"/>
        <v>IC.AC.010103</v>
      </c>
      <c r="K115" s="1" t="s">
        <v>12175</v>
      </c>
      <c r="L115" t="str">
        <f t="shared" si="25"/>
        <v>Ataxic</v>
      </c>
      <c r="M115" s="6" t="str">
        <f t="shared" si="26"/>
        <v>PI.IC.AC.010103.01</v>
      </c>
      <c r="N115" s="6"/>
      <c r="O115" s="6" t="str">
        <f t="shared" si="27"/>
        <v>PH.IC.AC.010103.01</v>
      </c>
      <c r="Q115" s="6" t="str">
        <f t="shared" si="28"/>
        <v>CL.IC.AC.010103.01</v>
      </c>
      <c r="AB115" s="60" t="s">
        <v>14494</v>
      </c>
      <c r="AC115" s="2" t="s">
        <v>14500</v>
      </c>
    </row>
    <row r="116" spans="1:29" ht="15">
      <c r="A116" s="53" t="s">
        <v>12173</v>
      </c>
      <c r="B116" s="53"/>
      <c r="C116" s="54" t="s">
        <v>12175</v>
      </c>
      <c r="D116" s="53"/>
      <c r="E116" s="54" t="s">
        <v>12175</v>
      </c>
      <c r="F116" s="53" t="s">
        <v>12177</v>
      </c>
      <c r="G116" s="53" t="s">
        <v>12186</v>
      </c>
      <c r="H116" s="1" t="s">
        <v>6464</v>
      </c>
      <c r="I116" t="s">
        <v>12187</v>
      </c>
      <c r="J116" s="5" t="str">
        <f t="shared" si="24"/>
        <v>IC.AC.010104</v>
      </c>
      <c r="K116" s="1" t="s">
        <v>12175</v>
      </c>
      <c r="L116" t="str">
        <f t="shared" si="25"/>
        <v>Broad Based</v>
      </c>
      <c r="M116" s="6" t="str">
        <f t="shared" si="26"/>
        <v>PI.IC.AC.010104.01</v>
      </c>
      <c r="N116" s="6"/>
      <c r="O116" s="6" t="str">
        <f t="shared" si="27"/>
        <v>PH.IC.AC.010104.01</v>
      </c>
      <c r="Q116" s="6" t="str">
        <f t="shared" si="28"/>
        <v>CL.IC.AC.010104.01</v>
      </c>
      <c r="AB116" s="60" t="s">
        <v>14494</v>
      </c>
      <c r="AC116" s="2" t="s">
        <v>14500</v>
      </c>
    </row>
    <row r="117" spans="1:29" ht="15">
      <c r="A117" s="53" t="s">
        <v>12173</v>
      </c>
      <c r="B117" s="53" t="s">
        <v>12188</v>
      </c>
      <c r="C117" s="54" t="s">
        <v>12175</v>
      </c>
      <c r="D117" s="53"/>
      <c r="E117" s="54" t="s">
        <v>12175</v>
      </c>
      <c r="F117" s="53" t="s">
        <v>12177</v>
      </c>
      <c r="G117" s="53" t="s">
        <v>12189</v>
      </c>
      <c r="H117" s="1" t="s">
        <v>6291</v>
      </c>
      <c r="I117" t="s">
        <v>12189</v>
      </c>
      <c r="J117" s="5" t="str">
        <f t="shared" si="24"/>
        <v>IC.AC.010105</v>
      </c>
      <c r="K117" s="1" t="s">
        <v>12175</v>
      </c>
      <c r="L117" t="str">
        <f t="shared" si="25"/>
        <v>Cane</v>
      </c>
      <c r="M117" s="6" t="str">
        <f t="shared" si="26"/>
        <v>PI.IC.AC.010105.01</v>
      </c>
      <c r="N117" s="6"/>
      <c r="O117" s="6" t="str">
        <f t="shared" si="27"/>
        <v>PH.IC.AC.010105.01</v>
      </c>
      <c r="Q117" s="6" t="str">
        <f t="shared" si="28"/>
        <v>CL.IC.AC.010105.01</v>
      </c>
      <c r="AB117" s="60" t="s">
        <v>14494</v>
      </c>
      <c r="AC117" s="2" t="s">
        <v>14500</v>
      </c>
    </row>
    <row r="118" spans="1:29" ht="15">
      <c r="A118" s="53" t="s">
        <v>12173</v>
      </c>
      <c r="B118" s="53"/>
      <c r="C118" s="54" t="s">
        <v>12175</v>
      </c>
      <c r="D118" s="53"/>
      <c r="E118" s="54" t="s">
        <v>12175</v>
      </c>
      <c r="F118" s="53" t="s">
        <v>12177</v>
      </c>
      <c r="G118" s="53" t="s">
        <v>12190</v>
      </c>
      <c r="H118" s="1" t="s">
        <v>6988</v>
      </c>
      <c r="I118" t="s">
        <v>12192</v>
      </c>
      <c r="J118" s="5" t="str">
        <f t="shared" si="24"/>
        <v>IC.AC.010106</v>
      </c>
      <c r="K118" s="1" t="s">
        <v>12175</v>
      </c>
      <c r="L118" t="str">
        <f t="shared" si="25"/>
        <v>Crutches</v>
      </c>
      <c r="M118" s="6" t="str">
        <f t="shared" si="26"/>
        <v>PI.IC.AC.010106.01</v>
      </c>
      <c r="N118" s="6"/>
      <c r="O118" s="6" t="str">
        <f t="shared" si="27"/>
        <v>PH.IC.AC.010106.01</v>
      </c>
      <c r="Q118" s="6" t="str">
        <f t="shared" si="28"/>
        <v>CL.IC.AC.010106.01</v>
      </c>
      <c r="AB118" s="60" t="s">
        <v>14494</v>
      </c>
      <c r="AC118" s="2" t="s">
        <v>14500</v>
      </c>
    </row>
    <row r="119" spans="1:29" ht="15">
      <c r="A119" s="53" t="s">
        <v>12173</v>
      </c>
      <c r="B119" s="53"/>
      <c r="C119" s="54" t="s">
        <v>12175</v>
      </c>
      <c r="D119" s="53"/>
      <c r="E119" s="54" t="s">
        <v>12175</v>
      </c>
      <c r="F119" s="53" t="s">
        <v>12177</v>
      </c>
      <c r="G119" s="53" t="s">
        <v>12193</v>
      </c>
      <c r="H119" s="1" t="s">
        <v>6317</v>
      </c>
      <c r="I119" t="s">
        <v>12193</v>
      </c>
      <c r="J119" s="5" t="str">
        <f t="shared" si="24"/>
        <v>IC.AC.010107</v>
      </c>
      <c r="K119" s="1" t="s">
        <v>12175</v>
      </c>
      <c r="L119" t="str">
        <f t="shared" si="25"/>
        <v>Limp</v>
      </c>
      <c r="M119" s="6" t="str">
        <f t="shared" si="26"/>
        <v>PI.IC.AC.010107.01</v>
      </c>
      <c r="N119" s="6"/>
      <c r="O119" s="6" t="str">
        <f t="shared" si="27"/>
        <v>PH.IC.AC.010107.01</v>
      </c>
      <c r="Q119" s="6" t="str">
        <f t="shared" si="28"/>
        <v>CL.IC.AC.010107.01</v>
      </c>
      <c r="AB119" s="60" t="s">
        <v>14494</v>
      </c>
      <c r="AC119" s="2" t="s">
        <v>14500</v>
      </c>
    </row>
    <row r="120" spans="1:29" ht="15">
      <c r="A120" s="53" t="s">
        <v>12173</v>
      </c>
      <c r="B120" s="53"/>
      <c r="C120" s="54" t="s">
        <v>12175</v>
      </c>
      <c r="D120" s="53"/>
      <c r="E120" s="54" t="s">
        <v>12175</v>
      </c>
      <c r="F120" s="53" t="s">
        <v>12177</v>
      </c>
      <c r="G120" s="53" t="s">
        <v>12370</v>
      </c>
      <c r="H120" s="1" t="s">
        <v>3574</v>
      </c>
      <c r="I120" t="s">
        <v>12371</v>
      </c>
      <c r="J120" s="5" t="str">
        <f t="shared" si="24"/>
        <v>IC.AC.010108</v>
      </c>
      <c r="K120" s="1" t="s">
        <v>12175</v>
      </c>
      <c r="L120" t="str">
        <f t="shared" si="25"/>
        <v>Propulsive</v>
      </c>
      <c r="M120" s="6" t="str">
        <f t="shared" si="26"/>
        <v>PI.IC.AC.010108.01</v>
      </c>
      <c r="N120" s="6"/>
      <c r="O120" s="6" t="str">
        <f t="shared" si="27"/>
        <v>PH.IC.AC.010108.01</v>
      </c>
      <c r="Q120" s="6" t="str">
        <f t="shared" si="28"/>
        <v>CL.IC.AC.010108.01</v>
      </c>
      <c r="AB120" s="60" t="s">
        <v>14494</v>
      </c>
      <c r="AC120" s="2" t="s">
        <v>14500</v>
      </c>
    </row>
    <row r="121" spans="1:29" ht="15">
      <c r="A121" s="53" t="s">
        <v>12173</v>
      </c>
      <c r="B121" s="53"/>
      <c r="C121" s="54" t="s">
        <v>12175</v>
      </c>
      <c r="D121" s="53"/>
      <c r="E121" s="54" t="s">
        <v>12175</v>
      </c>
      <c r="F121" s="53" t="s">
        <v>12177</v>
      </c>
      <c r="G121" s="53" t="s">
        <v>12372</v>
      </c>
      <c r="H121" s="1" t="s">
        <v>3690</v>
      </c>
      <c r="I121" t="s">
        <v>12372</v>
      </c>
      <c r="J121" s="5" t="str">
        <f t="shared" si="24"/>
        <v>IC.AC.010109</v>
      </c>
      <c r="K121" s="1" t="s">
        <v>12175</v>
      </c>
      <c r="L121" t="str">
        <f t="shared" si="25"/>
        <v>Prosthesis</v>
      </c>
      <c r="M121" s="6" t="str">
        <f t="shared" si="26"/>
        <v>PI.IC.AC.010109.01</v>
      </c>
      <c r="N121" s="6"/>
      <c r="O121" s="6" t="str">
        <f t="shared" si="27"/>
        <v>PH.IC.AC.010109.01</v>
      </c>
      <c r="Q121" s="6" t="str">
        <f t="shared" si="28"/>
        <v>CL.IC.AC.010109.01</v>
      </c>
      <c r="AB121" s="60" t="s">
        <v>14494</v>
      </c>
      <c r="AC121" s="2" t="s">
        <v>14500</v>
      </c>
    </row>
    <row r="122" spans="1:29" ht="15">
      <c r="A122" s="53" t="s">
        <v>12173</v>
      </c>
      <c r="B122" s="53"/>
      <c r="C122" s="54" t="s">
        <v>12175</v>
      </c>
      <c r="D122" s="53"/>
      <c r="E122" s="54" t="s">
        <v>12175</v>
      </c>
      <c r="F122" s="53" t="s">
        <v>12177</v>
      </c>
      <c r="G122" s="53" t="s">
        <v>12026</v>
      </c>
      <c r="H122" s="1" t="s">
        <v>3188</v>
      </c>
      <c r="I122" t="s">
        <v>12203</v>
      </c>
      <c r="J122" s="5" t="str">
        <f t="shared" si="24"/>
        <v>IC.AC.010110</v>
      </c>
      <c r="K122" s="1" t="s">
        <v>12175</v>
      </c>
      <c r="L122" t="str">
        <f t="shared" si="25"/>
        <v>Shuffling</v>
      </c>
      <c r="M122" s="6" t="str">
        <f t="shared" si="26"/>
        <v>PI.IC.AC.010110.01</v>
      </c>
      <c r="N122" s="6"/>
      <c r="O122" s="6" t="str">
        <f t="shared" si="27"/>
        <v>PH.IC.AC.010110.01</v>
      </c>
      <c r="Q122" s="6" t="str">
        <f t="shared" si="28"/>
        <v>CL.IC.AC.010110.01</v>
      </c>
      <c r="AB122" s="60" t="s">
        <v>14494</v>
      </c>
      <c r="AC122" s="2" t="s">
        <v>14500</v>
      </c>
    </row>
    <row r="123" spans="1:29" ht="15">
      <c r="A123" s="53" t="s">
        <v>12173</v>
      </c>
      <c r="B123" s="53"/>
      <c r="C123" s="54" t="s">
        <v>12175</v>
      </c>
      <c r="D123" s="53"/>
      <c r="E123" s="54" t="s">
        <v>12175</v>
      </c>
      <c r="F123" s="53" t="s">
        <v>12177</v>
      </c>
      <c r="G123" s="53" t="s">
        <v>12204</v>
      </c>
      <c r="H123" s="1" t="s">
        <v>5749</v>
      </c>
      <c r="I123" t="s">
        <v>12204</v>
      </c>
      <c r="J123" s="5" t="str">
        <f t="shared" si="24"/>
        <v>IC.AC.010111</v>
      </c>
      <c r="K123" s="1" t="s">
        <v>12175</v>
      </c>
      <c r="L123" t="str">
        <f t="shared" si="25"/>
        <v>Slow</v>
      </c>
      <c r="M123" s="6" t="str">
        <f t="shared" si="26"/>
        <v>PI.IC.AC.010111.01</v>
      </c>
      <c r="N123" s="6"/>
      <c r="O123" s="6" t="str">
        <f t="shared" si="27"/>
        <v>PH.IC.AC.010111.01</v>
      </c>
      <c r="Q123" s="6" t="str">
        <f t="shared" si="28"/>
        <v>CL.IC.AC.010111.01</v>
      </c>
      <c r="AB123" s="60" t="s">
        <v>14494</v>
      </c>
      <c r="AC123" s="2" t="s">
        <v>14500</v>
      </c>
    </row>
    <row r="124" spans="1:29" ht="15">
      <c r="A124" s="53" t="s">
        <v>12173</v>
      </c>
      <c r="B124" s="53"/>
      <c r="C124" s="54" t="s">
        <v>2379</v>
      </c>
      <c r="D124" s="53"/>
      <c r="E124" s="54" t="s">
        <v>2379</v>
      </c>
      <c r="F124" s="53" t="s">
        <v>12177</v>
      </c>
      <c r="G124" s="53" t="s">
        <v>12205</v>
      </c>
      <c r="H124" s="1" t="s">
        <v>3064</v>
      </c>
      <c r="I124" t="s">
        <v>12207</v>
      </c>
      <c r="J124" s="5" t="str">
        <f t="shared" si="24"/>
        <v>IC.AC.010112</v>
      </c>
      <c r="K124" s="1" t="s">
        <v>2379</v>
      </c>
      <c r="L124" t="str">
        <f t="shared" si="25"/>
        <v>Unable to Assess</v>
      </c>
      <c r="M124" s="6" t="str">
        <f t="shared" si="26"/>
        <v>PI.IC.AC.010112.01</v>
      </c>
      <c r="N124" s="6"/>
      <c r="O124" s="6" t="str">
        <f t="shared" si="27"/>
        <v>PH.IC.AC.010112.01</v>
      </c>
      <c r="Q124" s="6" t="str">
        <f t="shared" si="28"/>
        <v>CL.IC.AC.010112.01</v>
      </c>
      <c r="AB124" s="60" t="s">
        <v>14494</v>
      </c>
      <c r="AC124" s="2" t="s">
        <v>14500</v>
      </c>
    </row>
    <row r="125" spans="1:29" ht="15">
      <c r="A125" s="53" t="s">
        <v>12173</v>
      </c>
      <c r="B125" s="53"/>
      <c r="C125" s="54" t="s">
        <v>2379</v>
      </c>
      <c r="D125" s="53"/>
      <c r="E125" s="54" t="s">
        <v>2379</v>
      </c>
      <c r="F125" s="53" t="s">
        <v>12177</v>
      </c>
      <c r="G125" s="53" t="s">
        <v>12208</v>
      </c>
      <c r="H125" s="1" t="s">
        <v>5560</v>
      </c>
      <c r="I125" t="s">
        <v>12290</v>
      </c>
      <c r="J125" s="5" t="str">
        <f t="shared" si="24"/>
        <v>IC.AC.010113</v>
      </c>
      <c r="K125" s="1" t="s">
        <v>2379</v>
      </c>
      <c r="L125" t="str">
        <f t="shared" si="25"/>
        <v>Unable to bear weight on left leg</v>
      </c>
      <c r="M125" s="6" t="str">
        <f t="shared" si="26"/>
        <v>PI.IC.AC.010113.01</v>
      </c>
      <c r="N125" s="6"/>
      <c r="O125" s="6" t="str">
        <f t="shared" si="27"/>
        <v>PH.IC.AC.010113.01</v>
      </c>
      <c r="Q125" s="6" t="str">
        <f t="shared" si="28"/>
        <v>CL.IC.AC.010113.01</v>
      </c>
      <c r="AB125" s="60" t="s">
        <v>14494</v>
      </c>
      <c r="AC125" s="2" t="s">
        <v>14500</v>
      </c>
    </row>
    <row r="126" spans="1:29" ht="15">
      <c r="A126" s="53" t="s">
        <v>12173</v>
      </c>
      <c r="B126" s="53"/>
      <c r="C126" s="54" t="s">
        <v>2379</v>
      </c>
      <c r="D126" s="53"/>
      <c r="E126" s="54" t="s">
        <v>2379</v>
      </c>
      <c r="F126" s="53" t="s">
        <v>12177</v>
      </c>
      <c r="G126" s="53" t="s">
        <v>12453</v>
      </c>
      <c r="H126" s="1" t="s">
        <v>4082</v>
      </c>
      <c r="I126" t="s">
        <v>12454</v>
      </c>
      <c r="J126" s="5" t="str">
        <f t="shared" si="24"/>
        <v>IC.AC.010114</v>
      </c>
      <c r="K126" s="1" t="s">
        <v>12175</v>
      </c>
      <c r="L126" t="str">
        <f t="shared" si="25"/>
        <v>Unable to bear weight on right leg</v>
      </c>
      <c r="M126" s="6" t="str">
        <f t="shared" si="26"/>
        <v>PI.IC.AC.010114.01</v>
      </c>
      <c r="N126" s="6"/>
      <c r="O126" s="6" t="str">
        <f t="shared" si="27"/>
        <v>PH.IC.AC.010114.01</v>
      </c>
      <c r="Q126" s="6" t="str">
        <f t="shared" si="28"/>
        <v>CL.IC.AC.010114.01</v>
      </c>
      <c r="AB126" s="60" t="s">
        <v>14494</v>
      </c>
      <c r="AC126" s="2" t="s">
        <v>14500</v>
      </c>
    </row>
    <row r="127" spans="1:29" ht="15">
      <c r="A127" s="53" t="s">
        <v>12173</v>
      </c>
      <c r="B127" s="53"/>
      <c r="C127" s="54" t="s">
        <v>12293</v>
      </c>
      <c r="D127" s="53"/>
      <c r="E127" s="54" t="s">
        <v>12293</v>
      </c>
      <c r="F127" s="53" t="s">
        <v>12177</v>
      </c>
      <c r="G127" s="53" t="s">
        <v>11939</v>
      </c>
      <c r="H127" s="1" t="s">
        <v>12116</v>
      </c>
      <c r="I127" t="s">
        <v>12299</v>
      </c>
      <c r="J127" s="5" t="str">
        <f t="shared" si="24"/>
        <v>IC.AC.010115</v>
      </c>
      <c r="K127" s="1" t="s">
        <v>4271</v>
      </c>
      <c r="L127" t="str">
        <f t="shared" si="25"/>
        <v>Unable to walk due to condition</v>
      </c>
      <c r="M127" s="6" t="str">
        <f t="shared" si="26"/>
        <v>PI.IC.AC.010115.01</v>
      </c>
      <c r="N127" s="6"/>
      <c r="O127" s="6" t="str">
        <f t="shared" si="27"/>
        <v>PH.IC.AC.010115.01</v>
      </c>
      <c r="Q127" s="6" t="str">
        <f t="shared" si="28"/>
        <v>CL.IC.AC.010115.01</v>
      </c>
      <c r="AB127" s="60" t="s">
        <v>14494</v>
      </c>
      <c r="AC127" s="2" t="s">
        <v>14500</v>
      </c>
    </row>
    <row r="128" spans="1:29" ht="15">
      <c r="A128" s="53" t="s">
        <v>12173</v>
      </c>
      <c r="B128" s="53"/>
      <c r="C128" s="54" t="s">
        <v>12300</v>
      </c>
      <c r="D128" s="53"/>
      <c r="E128" s="54" t="s">
        <v>12175</v>
      </c>
      <c r="F128" s="53" t="s">
        <v>12177</v>
      </c>
      <c r="G128" s="53" t="s">
        <v>12301</v>
      </c>
      <c r="H128" s="1" t="s">
        <v>7863</v>
      </c>
      <c r="I128" t="s">
        <v>12302</v>
      </c>
      <c r="J128" s="5" t="str">
        <f t="shared" si="24"/>
        <v>IC.AC.010116</v>
      </c>
      <c r="K128" s="1" t="s">
        <v>2379</v>
      </c>
      <c r="L128" t="str">
        <f t="shared" si="25"/>
        <v>Unable to walk per physician order</v>
      </c>
      <c r="M128" s="6" t="str">
        <f t="shared" si="26"/>
        <v>PI.IC.AC.010116.01</v>
      </c>
      <c r="N128" s="6"/>
      <c r="O128" s="6" t="str">
        <f t="shared" si="27"/>
        <v>PH.IC.AC.010116.01</v>
      </c>
      <c r="Q128" s="6" t="str">
        <f t="shared" si="28"/>
        <v>CL.IC.AC.010116.01</v>
      </c>
      <c r="AB128" s="60" t="s">
        <v>14494</v>
      </c>
      <c r="AC128" s="2" t="s">
        <v>14500</v>
      </c>
    </row>
    <row r="129" spans="1:29" ht="15">
      <c r="A129" s="53" t="s">
        <v>12173</v>
      </c>
      <c r="B129" s="53"/>
      <c r="C129" s="54" t="s">
        <v>12175</v>
      </c>
      <c r="D129" s="53"/>
      <c r="E129" s="54" t="s">
        <v>12175</v>
      </c>
      <c r="F129" s="53" t="s">
        <v>12177</v>
      </c>
      <c r="G129" s="53" t="s">
        <v>12461</v>
      </c>
      <c r="H129" s="1" t="s">
        <v>12462</v>
      </c>
      <c r="I129" t="s">
        <v>12600</v>
      </c>
      <c r="J129" s="5" t="str">
        <f t="shared" si="24"/>
        <v>IC.AC.010117</v>
      </c>
      <c r="K129" s="1" t="s">
        <v>12175</v>
      </c>
      <c r="L129" t="str">
        <f t="shared" si="25"/>
        <v>Uncoordinated</v>
      </c>
      <c r="M129" s="6" t="str">
        <f t="shared" si="26"/>
        <v>PI.IC.AC.010117.01</v>
      </c>
      <c r="N129" s="6"/>
      <c r="O129" s="6" t="str">
        <f t="shared" si="27"/>
        <v>PH.IC.AC.010117.01</v>
      </c>
      <c r="Q129" s="6" t="str">
        <f t="shared" si="28"/>
        <v>CL.IC.AC.010117.01</v>
      </c>
      <c r="AB129" s="60" t="s">
        <v>14494</v>
      </c>
      <c r="AC129" s="2" t="s">
        <v>14500</v>
      </c>
    </row>
    <row r="130" spans="1:29" ht="15">
      <c r="A130" s="53" t="s">
        <v>12173</v>
      </c>
      <c r="B130" s="53"/>
      <c r="C130" s="54" t="s">
        <v>12175</v>
      </c>
      <c r="D130" s="53"/>
      <c r="E130" s="54" t="s">
        <v>12175</v>
      </c>
      <c r="F130" s="53" t="s">
        <v>12177</v>
      </c>
      <c r="G130" s="53" t="s">
        <v>12601</v>
      </c>
      <c r="H130" s="1" t="s">
        <v>12602</v>
      </c>
      <c r="I130" t="s">
        <v>12601</v>
      </c>
      <c r="J130" s="5" t="str">
        <f t="shared" si="24"/>
        <v>IC.AC.010118</v>
      </c>
      <c r="K130" s="1" t="s">
        <v>12175</v>
      </c>
      <c r="L130" t="str">
        <f t="shared" si="25"/>
        <v>Unsteady</v>
      </c>
      <c r="M130" s="6" t="str">
        <f t="shared" si="26"/>
        <v>PI.IC.AC.010118.01</v>
      </c>
      <c r="N130" s="6"/>
      <c r="O130" s="6" t="str">
        <f t="shared" si="27"/>
        <v>PH.IC.AC.010118.01</v>
      </c>
      <c r="Q130" s="6" t="str">
        <f t="shared" si="28"/>
        <v>CL.IC.AC.010118.01</v>
      </c>
      <c r="AB130" s="60" t="s">
        <v>14494</v>
      </c>
      <c r="AC130" s="2" t="s">
        <v>14500</v>
      </c>
    </row>
    <row r="131" spans="1:29" ht="15">
      <c r="A131" s="53" t="s">
        <v>12173</v>
      </c>
      <c r="B131" s="53"/>
      <c r="C131" s="54" t="s">
        <v>12175</v>
      </c>
      <c r="D131" s="53"/>
      <c r="E131" s="54" t="s">
        <v>12175</v>
      </c>
      <c r="F131" s="53" t="s">
        <v>12177</v>
      </c>
      <c r="G131" s="53" t="s">
        <v>12603</v>
      </c>
      <c r="H131" s="1" t="s">
        <v>12604</v>
      </c>
      <c r="I131" t="s">
        <v>12603</v>
      </c>
      <c r="J131" s="5" t="str">
        <f t="shared" si="24"/>
        <v>IC.AC.010119</v>
      </c>
      <c r="K131" s="1" t="s">
        <v>2379</v>
      </c>
      <c r="L131" t="str">
        <f t="shared" si="25"/>
        <v>Walker</v>
      </c>
      <c r="M131" s="6" t="str">
        <f t="shared" si="26"/>
        <v>PI.IC.AC.010119.01</v>
      </c>
      <c r="N131" s="6"/>
      <c r="O131" s="6" t="str">
        <f t="shared" si="27"/>
        <v>PH.IC.AC.010119.01</v>
      </c>
      <c r="Q131" s="6" t="str">
        <f t="shared" si="28"/>
        <v>CL.IC.AC.010119.01</v>
      </c>
      <c r="AB131" s="60" t="s">
        <v>14494</v>
      </c>
      <c r="AC131" s="2" t="s">
        <v>14500</v>
      </c>
    </row>
    <row r="132" spans="1:29" s="2" customFormat="1" ht="15">
      <c r="A132" s="55" t="s">
        <v>2546</v>
      </c>
      <c r="B132" s="55"/>
      <c r="C132" s="56" t="s">
        <v>2379</v>
      </c>
      <c r="D132" s="55"/>
      <c r="E132" s="56" t="s">
        <v>2379</v>
      </c>
      <c r="F132" s="55" t="s">
        <v>12605</v>
      </c>
      <c r="G132" s="56" t="s">
        <v>12606</v>
      </c>
      <c r="H132" s="3" t="s">
        <v>12607</v>
      </c>
      <c r="I132" s="3" t="s">
        <v>12464</v>
      </c>
      <c r="J132" s="7" t="str">
        <f t="shared" si="24"/>
        <v>IC.AC.010120</v>
      </c>
      <c r="K132" s="3" t="s">
        <v>12175</v>
      </c>
      <c r="L132" t="str">
        <f t="shared" si="25"/>
        <v>Independent</v>
      </c>
      <c r="M132" s="8" t="str">
        <f t="shared" si="26"/>
        <v>PI.IC.AC.010120.01</v>
      </c>
      <c r="N132" s="8"/>
      <c r="O132" s="8" t="str">
        <f t="shared" si="27"/>
        <v>PH.IC.AC.010120.01</v>
      </c>
      <c r="Q132" s="8" t="str">
        <f t="shared" si="28"/>
        <v>CL.IC.AC.010120.01</v>
      </c>
      <c r="R132"/>
      <c r="S132"/>
      <c r="T132"/>
      <c r="U132"/>
      <c r="V132"/>
      <c r="W132"/>
      <c r="X132"/>
      <c r="Y132"/>
      <c r="Z132"/>
      <c r="AA132"/>
      <c r="AB132" s="60" t="s">
        <v>14494</v>
      </c>
      <c r="AC132" s="2" t="s">
        <v>14500</v>
      </c>
    </row>
    <row r="133" spans="1:29" s="2" customFormat="1" ht="15">
      <c r="A133" s="55" t="s">
        <v>12173</v>
      </c>
      <c r="B133" s="55" t="s">
        <v>12466</v>
      </c>
      <c r="C133" s="56" t="s">
        <v>12182</v>
      </c>
      <c r="D133" s="55" t="s">
        <v>12467</v>
      </c>
      <c r="E133" s="56" t="s">
        <v>2379</v>
      </c>
      <c r="F133" s="55" t="s">
        <v>12468</v>
      </c>
      <c r="G133" s="55" t="s">
        <v>12469</v>
      </c>
      <c r="H133" s="3" t="s">
        <v>2379</v>
      </c>
      <c r="I133" s="2" t="s">
        <v>12470</v>
      </c>
      <c r="J133" s="7" t="str">
        <f t="shared" si="24"/>
        <v>IC.AC.020101</v>
      </c>
      <c r="K133" s="3" t="s">
        <v>12175</v>
      </c>
      <c r="L133" t="str">
        <f t="shared" si="25"/>
        <v>Vertical lift</v>
      </c>
      <c r="M133" s="8" t="str">
        <f t="shared" si="26"/>
        <v>PI.IC.AC.020101.01</v>
      </c>
      <c r="N133" s="8"/>
      <c r="O133" s="8" t="str">
        <f t="shared" si="27"/>
        <v>PH.IC.AC.020101.01</v>
      </c>
      <c r="Q133" s="8" t="str">
        <f t="shared" si="28"/>
        <v>CL.IC.AC.020101.01</v>
      </c>
      <c r="R133"/>
      <c r="S133"/>
      <c r="T133"/>
      <c r="U133"/>
      <c r="V133"/>
      <c r="W133"/>
      <c r="X133"/>
      <c r="Y133"/>
      <c r="Z133"/>
      <c r="AA133"/>
      <c r="AB133" s="60" t="s">
        <v>14494</v>
      </c>
      <c r="AC133" s="2" t="s">
        <v>14500</v>
      </c>
    </row>
    <row r="134" spans="1:29" s="2" customFormat="1" ht="15">
      <c r="A134" s="55" t="s">
        <v>12173</v>
      </c>
      <c r="B134" s="55"/>
      <c r="C134" s="56" t="s">
        <v>12079</v>
      </c>
      <c r="D134" s="55"/>
      <c r="E134" s="56" t="s">
        <v>12080</v>
      </c>
      <c r="F134" s="55" t="s">
        <v>12468</v>
      </c>
      <c r="G134" s="55" t="s">
        <v>12269</v>
      </c>
      <c r="H134" s="3" t="s">
        <v>12428</v>
      </c>
      <c r="I134" s="2" t="s">
        <v>12429</v>
      </c>
      <c r="J134" s="7" t="str">
        <f t="shared" si="24"/>
        <v>IC.AC.020102</v>
      </c>
      <c r="K134" s="3" t="s">
        <v>12175</v>
      </c>
      <c r="L134" t="str">
        <f t="shared" si="25"/>
        <v>Horizontal lift</v>
      </c>
      <c r="M134" s="8" t="str">
        <f t="shared" si="26"/>
        <v>PI.IC.AC.020102.01</v>
      </c>
      <c r="N134" s="8"/>
      <c r="O134" s="8" t="str">
        <f t="shared" si="27"/>
        <v>PH.IC.AC.020102.01</v>
      </c>
      <c r="Q134" s="8" t="str">
        <f t="shared" si="28"/>
        <v>CL.IC.AC.020102.01</v>
      </c>
      <c r="R134"/>
      <c r="S134"/>
      <c r="T134"/>
      <c r="U134"/>
      <c r="V134"/>
      <c r="W134"/>
      <c r="X134"/>
      <c r="Y134"/>
      <c r="Z134"/>
      <c r="AA134"/>
      <c r="AB134" s="60" t="s">
        <v>14494</v>
      </c>
      <c r="AC134" s="2" t="s">
        <v>14500</v>
      </c>
    </row>
    <row r="135" spans="1:29" s="2" customFormat="1" ht="15">
      <c r="A135" s="55" t="s">
        <v>12173</v>
      </c>
      <c r="B135" s="55"/>
      <c r="C135" s="56" t="s">
        <v>12430</v>
      </c>
      <c r="D135" s="55"/>
      <c r="E135" s="56" t="s">
        <v>12175</v>
      </c>
      <c r="F135" s="55" t="s">
        <v>12468</v>
      </c>
      <c r="G135" s="55" t="s">
        <v>12431</v>
      </c>
      <c r="H135" s="3" t="s">
        <v>12432</v>
      </c>
      <c r="I135" s="2" t="s">
        <v>12433</v>
      </c>
      <c r="J135" s="7" t="str">
        <f t="shared" si="24"/>
        <v>IC.AC.020103</v>
      </c>
      <c r="K135" s="3" t="s">
        <v>12175</v>
      </c>
      <c r="L135" t="str">
        <f t="shared" si="25"/>
        <v>Bariatric (BMI &gt;50)</v>
      </c>
      <c r="M135" s="8" t="str">
        <f t="shared" si="26"/>
        <v>PI.IC.AC.020103.01</v>
      </c>
      <c r="N135" s="8"/>
      <c r="O135" s="8" t="str">
        <f t="shared" si="27"/>
        <v>PH.IC.AC.020103.01</v>
      </c>
      <c r="Q135" s="8" t="str">
        <f t="shared" si="28"/>
        <v>CL.IC.AC.020103.01</v>
      </c>
      <c r="R135"/>
      <c r="S135"/>
      <c r="T135"/>
      <c r="U135"/>
      <c r="V135"/>
      <c r="W135"/>
      <c r="X135"/>
      <c r="Y135"/>
      <c r="Z135"/>
      <c r="AA135"/>
      <c r="AB135" s="60" t="s">
        <v>14494</v>
      </c>
      <c r="AC135" s="2" t="s">
        <v>14500</v>
      </c>
    </row>
    <row r="136" spans="1:29" s="2" customFormat="1" ht="15">
      <c r="A136" s="55" t="s">
        <v>12173</v>
      </c>
      <c r="B136" s="55"/>
      <c r="C136" s="56" t="s">
        <v>12434</v>
      </c>
      <c r="D136" s="55"/>
      <c r="E136" s="56" t="s">
        <v>2379</v>
      </c>
      <c r="F136" s="55" t="s">
        <v>12468</v>
      </c>
      <c r="G136" s="55" t="s">
        <v>12435</v>
      </c>
      <c r="H136" s="3" t="s">
        <v>12436</v>
      </c>
      <c r="I136" s="2" t="s">
        <v>12437</v>
      </c>
      <c r="J136" s="7" t="str">
        <f t="shared" si="24"/>
        <v>IC.AC.020104</v>
      </c>
      <c r="K136" s="3" t="s">
        <v>2379</v>
      </c>
      <c r="L136" t="str">
        <f t="shared" si="25"/>
        <v xml:space="preserve">Other device: </v>
      </c>
      <c r="M136" s="8" t="str">
        <f t="shared" si="26"/>
        <v>PI.IC.AC.020104.01</v>
      </c>
      <c r="N136" s="8"/>
      <c r="O136" s="8" t="str">
        <f t="shared" si="27"/>
        <v>PH.IC.AC.020104.01</v>
      </c>
      <c r="Q136" s="8" t="str">
        <f t="shared" si="28"/>
        <v>CL.IC.AC.020104.01</v>
      </c>
      <c r="R136"/>
      <c r="S136"/>
      <c r="T136"/>
      <c r="U136"/>
      <c r="V136"/>
      <c r="W136"/>
      <c r="X136"/>
      <c r="Y136"/>
      <c r="Z136"/>
      <c r="AA136"/>
      <c r="AB136" s="60" t="s">
        <v>14494</v>
      </c>
      <c r="AC136" s="2" t="s">
        <v>14500</v>
      </c>
    </row>
    <row r="137" spans="1:29" s="2" customFormat="1" ht="15">
      <c r="A137" s="55" t="s">
        <v>12438</v>
      </c>
      <c r="B137" s="55"/>
      <c r="C137" s="56" t="s">
        <v>12430</v>
      </c>
      <c r="D137" s="55"/>
      <c r="E137" s="56" t="s">
        <v>12175</v>
      </c>
      <c r="F137" s="55" t="s">
        <v>12271</v>
      </c>
      <c r="G137" s="56" t="s">
        <v>12441</v>
      </c>
      <c r="H137" s="3" t="s">
        <v>12442</v>
      </c>
      <c r="I137" s="3" t="s">
        <v>12443</v>
      </c>
      <c r="J137" s="7" t="str">
        <f t="shared" si="24"/>
        <v>IC.AC.020105</v>
      </c>
      <c r="K137" s="3" t="s">
        <v>12175</v>
      </c>
      <c r="L137" t="str">
        <f t="shared" si="25"/>
        <v>Ceiling Lift</v>
      </c>
      <c r="M137" s="8" t="str">
        <f t="shared" si="26"/>
        <v>PI.IC.AC.020105.01</v>
      </c>
      <c r="N137" s="8"/>
      <c r="O137" s="8" t="str">
        <f t="shared" si="27"/>
        <v>PH.IC.AC.020105.01</v>
      </c>
      <c r="Q137" s="8" t="str">
        <f t="shared" si="28"/>
        <v>CL.IC.AC.020105.01</v>
      </c>
      <c r="R137"/>
      <c r="S137"/>
      <c r="T137"/>
      <c r="U137"/>
      <c r="V137"/>
      <c r="W137"/>
      <c r="X137"/>
      <c r="Y137"/>
      <c r="Z137"/>
      <c r="AA137"/>
      <c r="AB137" s="60" t="s">
        <v>14494</v>
      </c>
      <c r="AC137" s="2" t="s">
        <v>14500</v>
      </c>
    </row>
    <row r="138" spans="1:29" s="2" customFormat="1" ht="15">
      <c r="A138" s="2" t="s">
        <v>12173</v>
      </c>
      <c r="C138" s="3" t="s">
        <v>12448</v>
      </c>
      <c r="E138" s="3" t="s">
        <v>2379</v>
      </c>
      <c r="F138" s="55" t="s">
        <v>12447</v>
      </c>
      <c r="G138" s="55" t="s">
        <v>12449</v>
      </c>
      <c r="H138" s="3" t="s">
        <v>12450</v>
      </c>
      <c r="I138" s="2" t="s">
        <v>12451</v>
      </c>
      <c r="J138" s="7" t="str">
        <f t="shared" si="24"/>
        <v>IC.AC.030102</v>
      </c>
      <c r="K138" s="3" t="s">
        <v>12175</v>
      </c>
      <c r="L138" t="str">
        <f t="shared" si="25"/>
        <v>Gait belt</v>
      </c>
      <c r="M138" s="8" t="str">
        <f t="shared" si="26"/>
        <v>PI.IC.AC.030102.01</v>
      </c>
      <c r="N138" s="8"/>
      <c r="O138" s="8" t="str">
        <f t="shared" si="27"/>
        <v>PH.IC.AC.030102.01</v>
      </c>
      <c r="Q138" s="8" t="str">
        <f t="shared" si="28"/>
        <v>CL.IC.AC.030102.01</v>
      </c>
      <c r="R138"/>
      <c r="S138"/>
      <c r="T138"/>
      <c r="U138"/>
      <c r="V138"/>
      <c r="W138"/>
      <c r="X138"/>
      <c r="Y138"/>
      <c r="Z138"/>
      <c r="AA138"/>
      <c r="AB138" s="60" t="s">
        <v>14494</v>
      </c>
      <c r="AC138" s="2" t="s">
        <v>14500</v>
      </c>
    </row>
    <row r="139" spans="1:29" s="2" customFormat="1" ht="15">
      <c r="A139" s="2" t="s">
        <v>12173</v>
      </c>
      <c r="C139" s="3" t="s">
        <v>12432</v>
      </c>
      <c r="E139" s="3" t="s">
        <v>2379</v>
      </c>
      <c r="F139" s="55" t="s">
        <v>12447</v>
      </c>
      <c r="G139" s="55" t="s">
        <v>12593</v>
      </c>
      <c r="H139" s="3" t="s">
        <v>12594</v>
      </c>
      <c r="I139" s="2" t="s">
        <v>12744</v>
      </c>
      <c r="J139" s="7" t="str">
        <f t="shared" si="24"/>
        <v>IC.AC.030104</v>
      </c>
      <c r="K139" s="3" t="s">
        <v>12300</v>
      </c>
      <c r="L139" t="str">
        <f t="shared" si="25"/>
        <v>Quad cane</v>
      </c>
      <c r="M139" s="8" t="str">
        <f t="shared" si="26"/>
        <v>PI.IC.AC.030104.01</v>
      </c>
      <c r="N139" s="8"/>
      <c r="O139" s="8" t="str">
        <f t="shared" si="27"/>
        <v>PH.IC.AC.030104.01</v>
      </c>
      <c r="Q139" s="8" t="str">
        <f t="shared" si="28"/>
        <v>CL.IC.AC.030104.01</v>
      </c>
      <c r="R139"/>
      <c r="S139"/>
      <c r="T139"/>
      <c r="U139"/>
      <c r="V139"/>
      <c r="W139"/>
      <c r="X139"/>
      <c r="Y139"/>
      <c r="Z139"/>
      <c r="AA139"/>
      <c r="AB139" s="60" t="s">
        <v>14494</v>
      </c>
      <c r="AC139" s="2" t="s">
        <v>14500</v>
      </c>
    </row>
    <row r="140" spans="1:29" s="2" customFormat="1" ht="15">
      <c r="A140" s="2" t="s">
        <v>12173</v>
      </c>
      <c r="C140" s="3" t="s">
        <v>12185</v>
      </c>
      <c r="E140" s="3" t="s">
        <v>12175</v>
      </c>
      <c r="F140" s="55" t="s">
        <v>12447</v>
      </c>
      <c r="G140" s="55" t="s">
        <v>11915</v>
      </c>
      <c r="H140" s="3" t="s">
        <v>6291</v>
      </c>
      <c r="I140" s="2" t="s">
        <v>11915</v>
      </c>
      <c r="J140" s="7" t="str">
        <f t="shared" si="24"/>
        <v>IC.AC.030105</v>
      </c>
      <c r="K140" s="3" t="s">
        <v>2379</v>
      </c>
      <c r="L140" t="str">
        <f t="shared" si="25"/>
        <v>Trapeze</v>
      </c>
      <c r="M140" s="8" t="str">
        <f t="shared" si="26"/>
        <v>PI.IC.AC.030105.01</v>
      </c>
      <c r="N140" s="8"/>
      <c r="O140" s="8" t="str">
        <f t="shared" si="27"/>
        <v>PH.IC.AC.030105.01</v>
      </c>
      <c r="Q140" s="8" t="str">
        <f t="shared" si="28"/>
        <v>CL.IC.AC.030105.01</v>
      </c>
      <c r="R140"/>
      <c r="S140"/>
      <c r="T140"/>
      <c r="U140"/>
      <c r="V140"/>
      <c r="W140"/>
      <c r="X140"/>
      <c r="Y140"/>
      <c r="Z140"/>
      <c r="AA140"/>
      <c r="AB140" s="60" t="s">
        <v>14494</v>
      </c>
      <c r="AC140" s="2" t="s">
        <v>14500</v>
      </c>
    </row>
    <row r="141" spans="1:29" s="2" customFormat="1" ht="15">
      <c r="A141" s="2" t="s">
        <v>12438</v>
      </c>
      <c r="C141" s="3" t="s">
        <v>12185</v>
      </c>
      <c r="E141" s="3" t="s">
        <v>12175</v>
      </c>
      <c r="F141" s="55" t="s">
        <v>12081</v>
      </c>
      <c r="G141" s="56" t="s">
        <v>12270</v>
      </c>
      <c r="H141" s="3" t="s">
        <v>6988</v>
      </c>
      <c r="I141" s="3" t="s">
        <v>12272</v>
      </c>
      <c r="J141" s="7" t="str">
        <f t="shared" si="24"/>
        <v>IC.AC.030106</v>
      </c>
      <c r="K141" s="3" t="s">
        <v>12273</v>
      </c>
      <c r="L141" t="str">
        <f t="shared" si="25"/>
        <v>Wheelchair</v>
      </c>
      <c r="M141" s="8" t="str">
        <f t="shared" si="26"/>
        <v>PI.IC.AC.030106.01</v>
      </c>
      <c r="N141" s="8"/>
      <c r="O141" s="8" t="str">
        <f t="shared" si="27"/>
        <v>PH.IC.AC.030106.01</v>
      </c>
      <c r="Q141" s="8" t="str">
        <f t="shared" si="28"/>
        <v>CL.IC.AC.030106.01</v>
      </c>
      <c r="R141"/>
      <c r="S141"/>
      <c r="T141"/>
      <c r="U141"/>
      <c r="V141"/>
      <c r="W141"/>
      <c r="X141"/>
      <c r="Y141"/>
      <c r="Z141"/>
      <c r="AA141"/>
      <c r="AB141" s="60" t="s">
        <v>14494</v>
      </c>
      <c r="AC141" s="2" t="s">
        <v>14500</v>
      </c>
    </row>
    <row r="142" spans="1:29" s="2" customFormat="1" ht="15">
      <c r="A142" s="2" t="s">
        <v>12173</v>
      </c>
      <c r="C142" s="3" t="s">
        <v>6464</v>
      </c>
      <c r="E142" s="3" t="s">
        <v>12175</v>
      </c>
      <c r="F142" s="2" t="s">
        <v>12681</v>
      </c>
      <c r="G142" s="55" t="s">
        <v>12684</v>
      </c>
      <c r="H142" s="3" t="s">
        <v>12430</v>
      </c>
      <c r="I142" s="2" t="s">
        <v>12685</v>
      </c>
      <c r="J142" s="7" t="str">
        <f t="shared" si="24"/>
        <v>IC.AC.040102</v>
      </c>
      <c r="K142" s="3" t="s">
        <v>12175</v>
      </c>
      <c r="L142" t="str">
        <f t="shared" si="25"/>
        <v>Head of Bed Up 15 Deg</v>
      </c>
      <c r="M142" s="8" t="str">
        <f t="shared" si="26"/>
        <v>PI.IC.AC.040102.01</v>
      </c>
      <c r="N142" s="8"/>
      <c r="O142" s="8" t="str">
        <f t="shared" si="27"/>
        <v>PH.IC.AC.040102.01</v>
      </c>
      <c r="Q142" s="8" t="str">
        <f t="shared" si="28"/>
        <v>CL.IC.AC.040102.01</v>
      </c>
      <c r="R142"/>
      <c r="S142"/>
      <c r="T142"/>
      <c r="U142"/>
      <c r="V142"/>
      <c r="W142"/>
      <c r="X142"/>
      <c r="Y142"/>
      <c r="Z142"/>
      <c r="AA142"/>
      <c r="AB142" s="60" t="s">
        <v>14494</v>
      </c>
      <c r="AC142" s="2" t="s">
        <v>14500</v>
      </c>
    </row>
    <row r="143" spans="1:29" s="2" customFormat="1" ht="15">
      <c r="A143" s="2" t="s">
        <v>12173</v>
      </c>
      <c r="C143" s="3" t="s">
        <v>6464</v>
      </c>
      <c r="E143" s="3" t="s">
        <v>12175</v>
      </c>
      <c r="F143" s="2" t="s">
        <v>12681</v>
      </c>
      <c r="G143" s="55" t="s">
        <v>12525</v>
      </c>
      <c r="H143" s="3" t="s">
        <v>6464</v>
      </c>
      <c r="I143" s="2" t="s">
        <v>12526</v>
      </c>
      <c r="J143" s="7" t="str">
        <f t="shared" si="24"/>
        <v>IC.AC.040104</v>
      </c>
      <c r="K143" s="3" t="s">
        <v>2379</v>
      </c>
      <c r="L143" t="str">
        <f t="shared" si="25"/>
        <v>Head of Bed Up 45 Deg</v>
      </c>
      <c r="M143" s="8" t="str">
        <f t="shared" si="26"/>
        <v>PI.IC.AC.040104.01</v>
      </c>
      <c r="N143" s="8"/>
      <c r="O143" s="8" t="str">
        <f t="shared" si="27"/>
        <v>PH.IC.AC.040104.01</v>
      </c>
      <c r="Q143" s="8" t="str">
        <f t="shared" si="28"/>
        <v>CL.IC.AC.040104.01</v>
      </c>
      <c r="R143"/>
      <c r="S143"/>
      <c r="T143"/>
      <c r="U143"/>
      <c r="V143"/>
      <c r="W143"/>
      <c r="X143"/>
      <c r="Y143"/>
      <c r="Z143"/>
      <c r="AA143"/>
      <c r="AB143" s="60" t="s">
        <v>14494</v>
      </c>
      <c r="AC143" s="2" t="s">
        <v>14500</v>
      </c>
    </row>
    <row r="144" spans="1:29" s="55" customFormat="1" ht="13" customHeight="1">
      <c r="A144" s="55" t="s">
        <v>7344</v>
      </c>
      <c r="C144" s="56" t="s">
        <v>6988</v>
      </c>
      <c r="D144" s="55" t="s">
        <v>7400</v>
      </c>
      <c r="E144" s="56" t="s">
        <v>3064</v>
      </c>
      <c r="F144" s="55" t="s">
        <v>7400</v>
      </c>
      <c r="G144" s="56" t="s">
        <v>7401</v>
      </c>
      <c r="H144" s="111" t="s">
        <v>2311</v>
      </c>
      <c r="J144" s="112" t="str">
        <f t="shared" ref="J144:J149" si="29">CONCATENATE("IC.NE.",C144,E144,H144)</f>
        <v>IC.NE.061201</v>
      </c>
      <c r="K144" s="56" t="s">
        <v>2311</v>
      </c>
      <c r="L144" s="55" t="str">
        <f t="shared" si="25"/>
        <v>Lights out</v>
      </c>
      <c r="M144" s="113" t="str">
        <f t="shared" si="26"/>
        <v>PI.IC.NE.061201.01</v>
      </c>
      <c r="O144" s="113" t="str">
        <f t="shared" si="27"/>
        <v>PH.IC.NE.061201.01</v>
      </c>
      <c r="Q144" s="113" t="str">
        <f t="shared" si="28"/>
        <v>CL.IC.NE.061201.01</v>
      </c>
      <c r="R144"/>
      <c r="S144"/>
      <c r="T144"/>
      <c r="U144"/>
      <c r="V144"/>
      <c r="W144"/>
      <c r="X144"/>
      <c r="Y144"/>
      <c r="Z144"/>
      <c r="AA144"/>
      <c r="AB144" s="60" t="s">
        <v>14494</v>
      </c>
      <c r="AC144" s="2" t="s">
        <v>14500</v>
      </c>
    </row>
    <row r="145" spans="1:29" s="55" customFormat="1" ht="15">
      <c r="A145" s="55" t="s">
        <v>7344</v>
      </c>
      <c r="C145" s="56" t="s">
        <v>6988</v>
      </c>
      <c r="E145" s="56" t="s">
        <v>3064</v>
      </c>
      <c r="F145" s="55" t="s">
        <v>7400</v>
      </c>
      <c r="G145" s="55" t="s">
        <v>7562</v>
      </c>
      <c r="H145" s="111" t="s">
        <v>12430</v>
      </c>
      <c r="J145" s="112" t="str">
        <f t="shared" si="29"/>
        <v>IC.NE.061202</v>
      </c>
      <c r="K145" s="56" t="s">
        <v>2206</v>
      </c>
      <c r="L145" s="55" t="str">
        <f t="shared" si="25"/>
        <v>TV/radio off</v>
      </c>
      <c r="M145" s="113" t="str">
        <f t="shared" si="26"/>
        <v>PI.IC.NE.061202.01</v>
      </c>
      <c r="O145" s="113" t="str">
        <f t="shared" si="27"/>
        <v>PH.IC.NE.061202.01</v>
      </c>
      <c r="Q145" s="113" t="str">
        <f t="shared" si="28"/>
        <v>CL.IC.NE.061202.01</v>
      </c>
      <c r="R145"/>
      <c r="S145"/>
      <c r="T145"/>
      <c r="U145"/>
      <c r="V145"/>
      <c r="W145"/>
      <c r="X145"/>
      <c r="Y145"/>
      <c r="Z145"/>
      <c r="AA145"/>
      <c r="AB145" s="60" t="s">
        <v>14494</v>
      </c>
      <c r="AC145" s="2" t="s">
        <v>14500</v>
      </c>
    </row>
    <row r="146" spans="1:29" s="55" customFormat="1" ht="15">
      <c r="A146" s="55" t="s">
        <v>7344</v>
      </c>
      <c r="C146" s="56" t="s">
        <v>6988</v>
      </c>
      <c r="E146" s="56" t="s">
        <v>3064</v>
      </c>
      <c r="F146" s="55" t="s">
        <v>7400</v>
      </c>
      <c r="G146" s="55" t="s">
        <v>7723</v>
      </c>
      <c r="H146" s="111" t="s">
        <v>12185</v>
      </c>
      <c r="J146" s="112" t="str">
        <f t="shared" si="29"/>
        <v>IC.NE.061203</v>
      </c>
      <c r="K146" s="56" t="s">
        <v>2311</v>
      </c>
      <c r="L146" s="55" t="str">
        <f t="shared" si="25"/>
        <v>ear plugs</v>
      </c>
      <c r="M146" s="113" t="str">
        <f t="shared" si="26"/>
        <v>PI.IC.NE.061203.01</v>
      </c>
      <c r="O146" s="113" t="str">
        <f t="shared" si="27"/>
        <v>PH.IC.NE.061203.01</v>
      </c>
      <c r="Q146" s="113" t="str">
        <f t="shared" si="28"/>
        <v>CL.IC.NE.061203.01</v>
      </c>
      <c r="R146"/>
      <c r="S146"/>
      <c r="T146"/>
      <c r="U146"/>
      <c r="V146"/>
      <c r="W146"/>
      <c r="X146"/>
      <c r="Y146"/>
      <c r="Z146"/>
      <c r="AA146"/>
      <c r="AB146" s="60" t="s">
        <v>14494</v>
      </c>
      <c r="AC146" s="2" t="s">
        <v>14500</v>
      </c>
    </row>
    <row r="147" spans="1:29" s="55" customFormat="1" ht="15">
      <c r="A147" s="55" t="s">
        <v>7344</v>
      </c>
      <c r="C147" s="56" t="s">
        <v>6988</v>
      </c>
      <c r="E147" s="56" t="s">
        <v>3064</v>
      </c>
      <c r="F147" s="55" t="s">
        <v>7400</v>
      </c>
      <c r="G147" s="55" t="s">
        <v>7724</v>
      </c>
      <c r="H147" s="111" t="s">
        <v>2201</v>
      </c>
      <c r="J147" s="112" t="str">
        <f t="shared" si="29"/>
        <v>IC.NE.061204</v>
      </c>
      <c r="K147" s="56" t="s">
        <v>2206</v>
      </c>
      <c r="L147" s="55" t="str">
        <f t="shared" si="25"/>
        <v>doors closed</v>
      </c>
      <c r="M147" s="113" t="str">
        <f t="shared" si="26"/>
        <v>PI.IC.NE.061204.01</v>
      </c>
      <c r="O147" s="113" t="str">
        <f t="shared" si="27"/>
        <v>PH.IC.NE.061204.01</v>
      </c>
      <c r="Q147" s="113" t="str">
        <f t="shared" si="28"/>
        <v>CL.IC.NE.061204.01</v>
      </c>
      <c r="R147"/>
      <c r="S147"/>
      <c r="T147"/>
      <c r="U147"/>
      <c r="V147"/>
      <c r="W147"/>
      <c r="X147"/>
      <c r="Y147"/>
      <c r="Z147"/>
      <c r="AA147"/>
      <c r="AB147" s="60" t="s">
        <v>14494</v>
      </c>
      <c r="AC147" s="2" t="s">
        <v>14500</v>
      </c>
    </row>
    <row r="148" spans="1:29" s="55" customFormat="1" ht="15">
      <c r="A148" s="55" t="s">
        <v>7344</v>
      </c>
      <c r="C148" s="56" t="s">
        <v>6988</v>
      </c>
      <c r="E148" s="56" t="s">
        <v>3064</v>
      </c>
      <c r="F148" s="55" t="s">
        <v>7400</v>
      </c>
      <c r="G148" s="55" t="s">
        <v>7892</v>
      </c>
      <c r="H148" s="111" t="s">
        <v>6291</v>
      </c>
      <c r="J148" s="112" t="str">
        <f t="shared" si="29"/>
        <v>IC.NE.061205</v>
      </c>
      <c r="K148" s="56" t="s">
        <v>2206</v>
      </c>
      <c r="L148" s="55" t="str">
        <f t="shared" si="25"/>
        <v>curtains/shades closed</v>
      </c>
      <c r="M148" s="113" t="str">
        <f t="shared" si="26"/>
        <v>PI.IC.NE.061205.01</v>
      </c>
      <c r="O148" s="113" t="str">
        <f t="shared" si="27"/>
        <v>PH.IC.NE.061205.01</v>
      </c>
      <c r="Q148" s="113" t="str">
        <f t="shared" si="28"/>
        <v>CL.IC.NE.061205.01</v>
      </c>
      <c r="R148"/>
      <c r="S148"/>
      <c r="T148"/>
      <c r="U148"/>
      <c r="V148"/>
      <c r="W148"/>
      <c r="X148"/>
      <c r="Y148"/>
      <c r="Z148"/>
      <c r="AA148"/>
      <c r="AB148" s="60" t="s">
        <v>14494</v>
      </c>
      <c r="AC148" s="2" t="s">
        <v>14500</v>
      </c>
    </row>
    <row r="149" spans="1:29" s="55" customFormat="1" ht="15">
      <c r="A149" s="55" t="s">
        <v>7344</v>
      </c>
      <c r="C149" s="56" t="s">
        <v>6988</v>
      </c>
      <c r="E149" s="56" t="s">
        <v>3064</v>
      </c>
      <c r="F149" s="55" t="s">
        <v>7400</v>
      </c>
      <c r="G149" s="55" t="s">
        <v>7893</v>
      </c>
      <c r="H149" s="111" t="s">
        <v>6988</v>
      </c>
      <c r="J149" s="112" t="str">
        <f t="shared" si="29"/>
        <v>IC.NE.061206</v>
      </c>
      <c r="K149" s="56" t="s">
        <v>2311</v>
      </c>
      <c r="L149" s="55" t="str">
        <f t="shared" si="25"/>
        <v>patient not responsive</v>
      </c>
      <c r="M149" s="113" t="str">
        <f t="shared" si="26"/>
        <v>PI.IC.NE.061206.01</v>
      </c>
      <c r="O149" s="113" t="str">
        <f t="shared" si="27"/>
        <v>PH.IC.NE.061206.01</v>
      </c>
      <c r="Q149" s="113" t="str">
        <f t="shared" si="28"/>
        <v>CL.IC.NE.061206.01</v>
      </c>
      <c r="R149"/>
      <c r="S149"/>
      <c r="T149"/>
      <c r="U149"/>
      <c r="V149"/>
      <c r="W149"/>
      <c r="X149"/>
      <c r="Y149"/>
      <c r="Z149"/>
      <c r="AA149"/>
      <c r="AB149" s="60" t="s">
        <v>14494</v>
      </c>
      <c r="AC149" s="2" t="s">
        <v>14500</v>
      </c>
    </row>
    <row r="150" spans="1:29" s="60" customFormat="1" ht="15">
      <c r="A150" s="71" t="s">
        <v>5692</v>
      </c>
      <c r="B150" s="71"/>
      <c r="C150" s="70" t="s">
        <v>12101</v>
      </c>
      <c r="D150" s="71"/>
      <c r="E150" s="70" t="s">
        <v>11848</v>
      </c>
      <c r="F150" s="71" t="s">
        <v>5230</v>
      </c>
      <c r="G150" s="70" t="s">
        <v>261</v>
      </c>
      <c r="H150" s="69" t="s">
        <v>9144</v>
      </c>
      <c r="I150" s="68"/>
      <c r="J150" s="63" t="str">
        <f t="shared" ref="J150:J154" si="30">CONCATENATE("IC.PU.",C150,E150,H150)</f>
        <v>IC.PU.130128</v>
      </c>
      <c r="K150" s="70" t="s">
        <v>11848</v>
      </c>
      <c r="L150" s="71" t="s">
        <v>261</v>
      </c>
      <c r="M150" s="64" t="str">
        <f t="shared" si="26"/>
        <v>PI.IC.PU.130128.01</v>
      </c>
      <c r="N150" s="64"/>
      <c r="O150" s="64" t="str">
        <f t="shared" si="27"/>
        <v>PH.IC.PU.130128.01</v>
      </c>
      <c r="Q150" s="64" t="str">
        <f t="shared" si="28"/>
        <v>CL.IC.PU.130128.01</v>
      </c>
      <c r="T150" s="60" t="s">
        <v>14685</v>
      </c>
      <c r="U150" s="60" t="s">
        <v>14690</v>
      </c>
      <c r="W150" s="60" t="s">
        <v>14691</v>
      </c>
      <c r="Y150" s="60" t="s">
        <v>14692</v>
      </c>
      <c r="AB150" s="60" t="s">
        <v>14207</v>
      </c>
      <c r="AC150" s="67" t="s">
        <v>14707</v>
      </c>
    </row>
    <row r="151" spans="1:29" s="60" customFormat="1" ht="15">
      <c r="A151" s="71" t="s">
        <v>5692</v>
      </c>
      <c r="B151" s="71"/>
      <c r="C151" s="70" t="s">
        <v>12101</v>
      </c>
      <c r="D151" s="71" t="s">
        <v>9836</v>
      </c>
      <c r="E151" s="70" t="s">
        <v>11848</v>
      </c>
      <c r="F151" s="71" t="s">
        <v>5230</v>
      </c>
      <c r="G151" s="70" t="s">
        <v>262</v>
      </c>
      <c r="H151" s="69" t="s">
        <v>9145</v>
      </c>
      <c r="I151" s="68"/>
      <c r="J151" s="63" t="str">
        <f t="shared" si="30"/>
        <v>IC.PU.130129</v>
      </c>
      <c r="K151" s="70" t="s">
        <v>11848</v>
      </c>
      <c r="L151" s="71" t="s">
        <v>262</v>
      </c>
      <c r="M151" s="64" t="str">
        <f t="shared" si="26"/>
        <v>PI.IC.PU.130129.01</v>
      </c>
      <c r="N151" s="64"/>
      <c r="O151" s="64" t="str">
        <f t="shared" si="27"/>
        <v>PH.IC.PU.130129.01</v>
      </c>
      <c r="Q151" s="64" t="str">
        <f t="shared" si="28"/>
        <v>CL.IC.PU.130129.01</v>
      </c>
      <c r="T151" s="60" t="s">
        <v>14686</v>
      </c>
      <c r="U151" s="60" t="s">
        <v>14693</v>
      </c>
      <c r="W151" s="60" t="s">
        <v>14694</v>
      </c>
      <c r="Y151" s="60" t="s">
        <v>14695</v>
      </c>
      <c r="AB151" s="60" t="s">
        <v>14207</v>
      </c>
      <c r="AC151" s="67" t="s">
        <v>14707</v>
      </c>
    </row>
    <row r="152" spans="1:29" s="60" customFormat="1" ht="15">
      <c r="A152" s="71" t="s">
        <v>5692</v>
      </c>
      <c r="B152" s="71"/>
      <c r="C152" s="70" t="s">
        <v>12101</v>
      </c>
      <c r="D152" s="71" t="s">
        <v>9836</v>
      </c>
      <c r="E152" s="70" t="s">
        <v>11848</v>
      </c>
      <c r="F152" s="71" t="s">
        <v>5230</v>
      </c>
      <c r="G152" s="70" t="s">
        <v>263</v>
      </c>
      <c r="H152" s="69" t="s">
        <v>6872</v>
      </c>
      <c r="I152" s="68"/>
      <c r="J152" s="63" t="str">
        <f t="shared" si="30"/>
        <v>IC.PU.130130</v>
      </c>
      <c r="K152" s="70" t="s">
        <v>11848</v>
      </c>
      <c r="L152" s="71" t="s">
        <v>263</v>
      </c>
      <c r="M152" s="64" t="str">
        <f t="shared" si="26"/>
        <v>PI.IC.PU.130130.01</v>
      </c>
      <c r="N152" s="64"/>
      <c r="O152" s="64" t="str">
        <f t="shared" si="27"/>
        <v>PH.IC.PU.130130.01</v>
      </c>
      <c r="Q152" s="64" t="str">
        <f t="shared" si="28"/>
        <v>CL.IC.PU.130130.01</v>
      </c>
      <c r="T152" s="60" t="s">
        <v>14687</v>
      </c>
      <c r="U152" s="60" t="s">
        <v>14696</v>
      </c>
      <c r="W152" s="60" t="s">
        <v>14697</v>
      </c>
      <c r="Y152" s="60" t="s">
        <v>14698</v>
      </c>
      <c r="AB152" s="60" t="s">
        <v>14207</v>
      </c>
      <c r="AC152" s="67" t="s">
        <v>14707</v>
      </c>
    </row>
    <row r="153" spans="1:29" s="60" customFormat="1" ht="15">
      <c r="A153" s="71" t="s">
        <v>5692</v>
      </c>
      <c r="B153" s="71"/>
      <c r="C153" s="70" t="s">
        <v>12101</v>
      </c>
      <c r="D153" s="71" t="s">
        <v>9836</v>
      </c>
      <c r="E153" s="70" t="s">
        <v>11848</v>
      </c>
      <c r="F153" s="71" t="s">
        <v>5230</v>
      </c>
      <c r="G153" s="70" t="s">
        <v>264</v>
      </c>
      <c r="H153" s="69" t="s">
        <v>6874</v>
      </c>
      <c r="I153" s="68"/>
      <c r="J153" s="63" t="str">
        <f t="shared" si="30"/>
        <v>IC.PU.130131</v>
      </c>
      <c r="K153" s="70" t="s">
        <v>11848</v>
      </c>
      <c r="L153" s="71" t="s">
        <v>264</v>
      </c>
      <c r="M153" s="64" t="str">
        <f t="shared" si="26"/>
        <v>PI.IC.PU.130131.01</v>
      </c>
      <c r="N153" s="64"/>
      <c r="O153" s="64" t="str">
        <f t="shared" si="27"/>
        <v>PH.IC.PU.130131.01</v>
      </c>
      <c r="Q153" s="64" t="str">
        <f t="shared" si="28"/>
        <v>CL.IC.PU.130131.01</v>
      </c>
      <c r="T153" s="60" t="s">
        <v>14688</v>
      </c>
      <c r="U153" s="60" t="s">
        <v>14699</v>
      </c>
      <c r="W153" s="60" t="s">
        <v>14700</v>
      </c>
      <c r="Y153" s="60" t="s">
        <v>14701</v>
      </c>
      <c r="AB153" s="60" t="s">
        <v>14207</v>
      </c>
      <c r="AC153" s="67" t="s">
        <v>14707</v>
      </c>
    </row>
    <row r="154" spans="1:29" s="60" customFormat="1" ht="15">
      <c r="A154" s="71" t="s">
        <v>5692</v>
      </c>
      <c r="B154" s="71"/>
      <c r="C154" s="70" t="s">
        <v>12101</v>
      </c>
      <c r="D154" s="71" t="s">
        <v>9836</v>
      </c>
      <c r="E154" s="70" t="s">
        <v>11848</v>
      </c>
      <c r="F154" s="71" t="s">
        <v>5230</v>
      </c>
      <c r="G154" s="70" t="s">
        <v>265</v>
      </c>
      <c r="H154" s="69" t="s">
        <v>7411</v>
      </c>
      <c r="I154" s="68"/>
      <c r="J154" s="63" t="str">
        <f t="shared" si="30"/>
        <v>IC.PU.130132</v>
      </c>
      <c r="K154" s="70" t="s">
        <v>11848</v>
      </c>
      <c r="L154" s="71" t="s">
        <v>265</v>
      </c>
      <c r="M154" s="64" t="str">
        <f t="shared" si="26"/>
        <v>PI.IC.PU.130132.01</v>
      </c>
      <c r="N154" s="64"/>
      <c r="O154" s="64" t="str">
        <f t="shared" si="27"/>
        <v>PH.IC.PU.130132.01</v>
      </c>
      <c r="Q154" s="64" t="str">
        <f t="shared" si="28"/>
        <v>CL.IC.PU.130132.01</v>
      </c>
      <c r="T154" s="60" t="s">
        <v>14689</v>
      </c>
      <c r="U154" s="60" t="s">
        <v>14702</v>
      </c>
      <c r="W154" s="60" t="s">
        <v>14703</v>
      </c>
      <c r="Y154" s="60" t="s">
        <v>14704</v>
      </c>
      <c r="AB154" s="60" t="s">
        <v>14207</v>
      </c>
      <c r="AC154" s="67" t="s">
        <v>14707</v>
      </c>
    </row>
    <row r="155" spans="1:29" s="60" customFormat="1" ht="15">
      <c r="A155" s="60" t="s">
        <v>4991</v>
      </c>
      <c r="C155" s="61" t="s">
        <v>3</v>
      </c>
      <c r="D155" s="60" t="s">
        <v>2134</v>
      </c>
      <c r="E155" s="61" t="s">
        <v>447</v>
      </c>
      <c r="F155" s="60" t="s">
        <v>4945</v>
      </c>
      <c r="G155" s="61" t="s">
        <v>12767</v>
      </c>
      <c r="H155" s="62" t="s">
        <v>524</v>
      </c>
      <c r="I155" s="61" t="s">
        <v>12768</v>
      </c>
      <c r="J155" s="63" t="str">
        <f>CONCATENATE("IC.RT.",C155,E155,H155)</f>
        <v>IC.RT.011007</v>
      </c>
      <c r="K155" s="61" t="s">
        <v>3</v>
      </c>
      <c r="L155" s="60" t="str">
        <f>G155</f>
        <v>Leak compensation</v>
      </c>
      <c r="M155" s="64" t="str">
        <f>CONCATENATE("PI.",J155,".",K155)</f>
        <v>PI.IC.RT.011007.01</v>
      </c>
      <c r="N155" s="64"/>
      <c r="O155" s="64" t="str">
        <f>CONCATENATE("PH.",J155,".",K155)</f>
        <v>PH.IC.RT.011007.01</v>
      </c>
      <c r="Q155" s="64" t="str">
        <f>CONCATENATE("CL.",J155,".",K155)</f>
        <v>CL.IC.RT.011007.01</v>
      </c>
      <c r="R155" s="60" t="s">
        <v>73</v>
      </c>
      <c r="S155" s="60">
        <v>355</v>
      </c>
      <c r="X155" s="60" t="s">
        <v>73</v>
      </c>
      <c r="Y155" s="60">
        <v>1133</v>
      </c>
      <c r="AB155" s="60" t="s">
        <v>14494</v>
      </c>
      <c r="AC155" s="67" t="s">
        <v>14715</v>
      </c>
    </row>
  </sheetData>
  <phoneticPr fontId="6" type="noConversion"/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>
  <documentManagement>
    <Inactive xmlns="5cbf7e57-eded-4db1-83da-c356f5719e74">false</Inactive>
    <Doc_x0020_Tags xmlns="5cbf7e57-eded-4db1-83da-c356f5719e74"/>
    <test xmlns="720d962c-8072-4a9f-b8e1-2f7bcc368091"/>
    <EmailTo xmlns="http://schemas.microsoft.com/sharepoint/v3" xsi:nil="true"/>
    <Long_x0020_TItle xmlns="720d962c-8072-4a9f-b8e1-2f7bcc368091" xsi:nil="true"/>
    <Sequence xmlns="bcd82fed-cb19-4464-85fd-e0a40881d671" xsi:nil="true"/>
    <EmailSender xmlns="http://schemas.microsoft.com/sharepoint/v3" xsi:nil="true"/>
    <EmailFrom xmlns="http://schemas.microsoft.com/sharepoint/v3" xsi:nil="true"/>
    <Nominal_x0020_Date xmlns="5cbf7e57-eded-4db1-83da-c356f5719e74">2015-02-19T06:00:00+00:00</Nominal_x0020_Date>
    <EmailSubject xmlns="http://schemas.microsoft.com/sharepoint/v3" xsi:nil="true"/>
    <Current xmlns="804e15b2-2921-4872-98dc-02fb76fea73c" xsi:nil="true"/>
    <EmailCc xmlns="http://schemas.microsoft.com/sharepoint/v3" xsi:nil="true"/>
  </documentManagement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748043F163550541864BD2E397DB8A0F" ma:contentTypeVersion="6" ma:contentTypeDescription="Create a new document." ma:contentTypeScope="" ma:versionID="788dbb9ea4b26587ea713390ebe072a8">
  <xsd:schema xmlns:xsd="http://www.w3.org/2001/XMLSchema" xmlns:p="http://schemas.microsoft.com/office/2006/metadata/properties" xmlns:ns1="http://schemas.microsoft.com/sharepoint/v3" xmlns:ns2="720d962c-8072-4a9f-b8e1-2f7bcc368091" xmlns:ns3="bcd82fed-cb19-4464-85fd-e0a40881d671" xmlns:ns4="5cbf7e57-eded-4db1-83da-c356f5719e74" xmlns:ns5="804e15b2-2921-4872-98dc-02fb76fea73c" targetNamespace="http://schemas.microsoft.com/office/2006/metadata/properties" ma:root="true" ma:fieldsID="7d190ba1eb2ed4018a142f1b30b3dd16" ns1:_="" ns2:_="" ns3:_="" ns4:_="" ns5:_="">
    <xsd:import namespace="http://schemas.microsoft.com/sharepoint/v3"/>
    <xsd:import namespace="720d962c-8072-4a9f-b8e1-2f7bcc368091"/>
    <xsd:import namespace="bcd82fed-cb19-4464-85fd-e0a40881d671"/>
    <xsd:import namespace="5cbf7e57-eded-4db1-83da-c356f5719e74"/>
    <xsd:import namespace="804e15b2-2921-4872-98dc-02fb76fea73c"/>
    <xsd:element name="properties">
      <xsd:complexType>
        <xsd:sequence>
          <xsd:element name="documentManagement">
            <xsd:complexType>
              <xsd:all>
                <xsd:element ref="ns2:Long_x0020_TItle" minOccurs="0"/>
                <xsd:element ref="ns3:Sequence" minOccurs="0"/>
                <xsd:element ref="ns2:test" minOccurs="0"/>
                <xsd:element ref="ns1:EmailSender" minOccurs="0"/>
                <xsd:element ref="ns1:EmailTo" minOccurs="0"/>
                <xsd:element ref="ns1:EmailCc" minOccurs="0"/>
                <xsd:element ref="ns1:EmailFrom" minOccurs="0"/>
                <xsd:element ref="ns1:EmailSubject" minOccurs="0"/>
                <xsd:element ref="ns4:Inactive" minOccurs="0"/>
                <xsd:element ref="ns4:Nominal_x0020_Date" minOccurs="0"/>
                <xsd:element ref="ns5:Current" minOccurs="0"/>
                <xsd:element ref="ns4:Doc_x0020_Tags" minOccurs="0"/>
              </xsd:all>
            </xsd:complexType>
          </xsd:element>
        </xsd:sequence>
      </xsd:complexType>
    </xsd:element>
  </xsd:schema>
  <xsd:schema xmlns:xsd="http://www.w3.org/2001/XMLSchema" xmlns:dms="http://schemas.microsoft.com/office/2006/documentManagement/types" targetNamespace="http://schemas.microsoft.com/sharepoint/v3" elementFormDefault="qualified">
    <xsd:import namespace="http://schemas.microsoft.com/office/2006/documentManagement/types"/>
    <xsd:element name="EmailSender" ma:index="11" nillable="true" ma:displayName="E-Mail Sender" ma:description="" ma:hidden="true" ma:internalName="EmailSender">
      <xsd:simpleType>
        <xsd:restriction base="dms:Note"/>
      </xsd:simpleType>
    </xsd:element>
    <xsd:element name="EmailTo" ma:index="12" nillable="true" ma:displayName="E-Mail To" ma:description="" ma:hidden="true" ma:internalName="EmailTo">
      <xsd:simpleType>
        <xsd:restriction base="dms:Note"/>
      </xsd:simpleType>
    </xsd:element>
    <xsd:element name="EmailCc" ma:index="13" nillable="true" ma:displayName="E-Mail Cc" ma:description="" ma:hidden="true" ma:internalName="EmailCc">
      <xsd:simpleType>
        <xsd:restriction base="dms:Note"/>
      </xsd:simpleType>
    </xsd:element>
    <xsd:element name="EmailFrom" ma:index="14" nillable="true" ma:displayName="E-Mail From" ma:description="" ma:hidden="true" ma:internalName="EmailFrom">
      <xsd:simpleType>
        <xsd:restriction base="dms:Text"/>
      </xsd:simpleType>
    </xsd:element>
    <xsd:element name="EmailSubject" ma:index="15" nillable="true" ma:displayName="E-Mail Subject" ma:description="" ma:hidden="true" ma:internalName="EmailSubject">
      <xsd:simpleType>
        <xsd:restriction base="dms:Text"/>
      </xsd:simpleType>
    </xsd:element>
  </xsd:schema>
  <xsd:schema xmlns:xsd="http://www.w3.org/2001/XMLSchema" xmlns:dms="http://schemas.microsoft.com/office/2006/documentManagement/types" targetNamespace="720d962c-8072-4a9f-b8e1-2f7bcc368091" elementFormDefault="qualified">
    <xsd:import namespace="http://schemas.microsoft.com/office/2006/documentManagement/types"/>
    <xsd:element name="Long_x0020_TItle" ma:index="2" nillable="true" ma:displayName="Comments" ma:internalName="Long_x0020_TItle">
      <xsd:simpleType>
        <xsd:restriction base="dms:Note"/>
      </xsd:simpleType>
    </xsd:element>
    <xsd:element name="test" ma:index="4" nillable="true" ma:displayName="Tags" ma:description="Use these tags to indicate where the document should appear on the SharePoint.&#10;(n) is an activity stream for implementation plan." ma:hidden="true" ma:internalName="test" ma:readOnly="false">
      <xsd:complexType>
        <xsd:complexContent>
          <xsd:extension base="dms:MultiChoice">
            <xsd:sequence>
              <xsd:element name="Value" maxOccurs="unbounded" minOccurs="0" nillable="true">
                <xsd:simpleType>
                  <xsd:restriction base="dms:Choice">
                    <xsd:enumeration value="Contracting (1)"/>
                    <xsd:enumeration value="Organization, Planning (2)"/>
                    <xsd:enumeration value="Standards (3)"/>
                    <xsd:enumeration value="Integration (3)"/>
                    <xsd:enumeration value="Operation and Support (3)"/>
                    <xsd:enumeration value="Use (3)"/>
                    <xsd:enumeration value="Devices and Workstations (4)"/>
                    <xsd:enumeration value="DataBridge (5)"/>
                    <xsd:enumeration value="Analytics (6)"/>
                    <xsd:enumeration value="CIS/ARK (7)"/>
                    <xsd:enumeration value="Communications (8)"/>
                    <xsd:enumeration value="Training and Adoption (9)"/>
                    <xsd:enumeration value="VISN Implementation"/>
                    <xsd:enumeration value="VISN Test Management"/>
                    <xsd:enumeration value="Release and General Availability"/>
                    <xsd:enumeration value="Configuration and Change Management"/>
                    <xsd:enumeration value="Management of Issues"/>
                    <xsd:enumeration value="Memos and Policies"/>
                    <xsd:enumeration value="Clinical and Admin Processes"/>
                    <xsd:enumeration value="User Interface"/>
                    <xsd:enumeration value="SQWM"/>
                    <xsd:enumeration value="Patient Flow"/>
                    <xsd:enumeration value="Pre Op Terminology"/>
                    <xsd:enumeration value="OI&amp;T"/>
                    <xsd:enumeration value="Clinical Validations"/>
                    <xsd:enumeration value="Clinicomp"/>
                    <xsd:enumeration value="Draeger"/>
                    <xsd:enumeration value="Philips ICU"/>
                    <xsd:enumeration value="Philips ARk"/>
                    <xsd:enumeration value="Picis ICU"/>
                    <xsd:enumeration value="Picis ARK"/>
                    <xsd:enumeration value="Service Coordination"/>
                    <xsd:enumeration value="Program Activities"/>
                    <xsd:enumeration value="Change Management"/>
                    <xsd:enumeration value="Data Standardization"/>
                    <xsd:enumeration value="Program Meeting Minutes"/>
                    <xsd:enumeration value="VISN Support Meeting Minutes"/>
                    <xsd:enumeration value="Visn Support Meeting Agendas"/>
                    <xsd:enumeration value="Program Meeting Agendas"/>
                  </xsd:restriction>
                </xsd:simpleType>
              </xsd:element>
            </xsd:sequence>
          </xsd:extension>
        </xsd:complexContent>
      </xsd:complexType>
    </xsd:element>
  </xsd:schema>
  <xsd:schema xmlns:xsd="http://www.w3.org/2001/XMLSchema" xmlns:dms="http://schemas.microsoft.com/office/2006/documentManagement/types" targetNamespace="bcd82fed-cb19-4464-85fd-e0a40881d671" elementFormDefault="qualified">
    <xsd:import namespace="http://schemas.microsoft.com/office/2006/documentManagement/types"/>
    <xsd:element name="Sequence" ma:index="3" nillable="true" ma:displayName="Sequence" ma:decimals="0" ma:hidden="true" ma:internalName="Sequence0" ma:readOnly="false">
      <xsd:simpleType>
        <xsd:restriction base="dms:Number"/>
      </xsd:simpleType>
    </xsd:element>
  </xsd:schema>
  <xsd:schema xmlns:xsd="http://www.w3.org/2001/XMLSchema" xmlns:dms="http://schemas.microsoft.com/office/2006/documentManagement/types" targetNamespace="5cbf7e57-eded-4db1-83da-c356f5719e74" elementFormDefault="qualified">
    <xsd:import namespace="http://schemas.microsoft.com/office/2006/documentManagement/types"/>
    <xsd:element name="Inactive" ma:index="16" nillable="true" ma:displayName="Inactive" ma:default="0" ma:internalName="Inactive0">
      <xsd:simpleType>
        <xsd:restriction base="dms:Boolean"/>
      </xsd:simpleType>
    </xsd:element>
    <xsd:element name="Nominal_x0020_Date" ma:index="17" nillable="true" ma:displayName="Nominal Date" ma:description="Reference date for sorting content query webparts." ma:format="DateOnly" ma:internalName="Nominal_x0020_Date">
      <xsd:simpleType>
        <xsd:restriction base="dms:DateTime"/>
      </xsd:simpleType>
    </xsd:element>
    <xsd:element name="Doc_x0020_Tags" ma:index="19" nillable="true" ma:displayName="Doc Tags" ma:internalName="Doc_x0020_Tags">
      <xsd:complexType>
        <xsd:complexContent>
          <xsd:extension base="dms:MultiChoice">
            <xsd:sequence>
              <xsd:element name="Value" maxOccurs="unbounded" minOccurs="0" nillable="true">
                <xsd:simpleType>
                  <xsd:restriction base="dms:Choice">
                    <xsd:enumeration value="Contracting (1)"/>
                    <xsd:enumeration value="Organization, Planning (2)"/>
                    <xsd:enumeration value="Standards (3)"/>
                    <xsd:enumeration value="Integration (3)"/>
                    <xsd:enumeration value="Operation and Support (3)"/>
                    <xsd:enumeration value="Use (3)"/>
                    <xsd:enumeration value="Devices and Workstations (4)"/>
                    <xsd:enumeration value="DataBridge (5)"/>
                    <xsd:enumeration value="Analytics (6)"/>
                    <xsd:enumeration value="CIS/ARK (7)"/>
                    <xsd:enumeration value="Communications (8)"/>
                    <xsd:enumeration value="Training and Adoption (9)"/>
                    <xsd:enumeration value="VISN Implementation"/>
                    <xsd:enumeration value="VISN Test Management"/>
                    <xsd:enumeration value="Release and General Availability"/>
                    <xsd:enumeration value="Configuration and Change Management"/>
                    <xsd:enumeration value="Management of Issues"/>
                    <xsd:enumeration value="Memos and Policies"/>
                    <xsd:enumeration value="Clinical and Admin Processes"/>
                    <xsd:enumeration value="User Interface"/>
                    <xsd:enumeration value="SQWM"/>
                    <xsd:enumeration value="Patient Flow"/>
                    <xsd:enumeration value="Pre Op Terminology"/>
                    <xsd:enumeration value="OI&amp;T"/>
                    <xsd:enumeration value="Clinical Validations"/>
                    <xsd:enumeration value="Clinicomp"/>
                    <xsd:enumeration value="Draeger"/>
                    <xsd:enumeration value="Philips ICU"/>
                    <xsd:enumeration value="Philips ARk"/>
                    <xsd:enumeration value="Picis ICU"/>
                    <xsd:enumeration value="Picis ARK"/>
                    <xsd:enumeration value="Service Coordination"/>
                    <xsd:enumeration value="Program Activities"/>
                    <xsd:enumeration value="Change Management"/>
                    <xsd:enumeration value="Data Standardization"/>
                    <xsd:enumeration value="Program Meeting Minutes"/>
                    <xsd:enumeration value="VISN Support Meeting Minutes"/>
                    <xsd:enumeration value="Visn Support Meeting Agendas"/>
                    <xsd:enumeration value="Program Meeting Agendas"/>
                  </xsd:restriction>
                </xsd:simpleType>
              </xsd:element>
            </xsd:sequence>
          </xsd:extension>
        </xsd:complexContent>
      </xsd:complexType>
    </xsd:element>
  </xsd:schema>
  <xsd:schema xmlns:xsd="http://www.w3.org/2001/XMLSchema" xmlns:dms="http://schemas.microsoft.com/office/2006/documentManagement/types" targetNamespace="804e15b2-2921-4872-98dc-02fb76fea73c" elementFormDefault="qualified">
    <xsd:import namespace="http://schemas.microsoft.com/office/2006/documentManagement/types"/>
    <xsd:element name="Current" ma:index="18" nillable="true" ma:displayName="Current" ma:format="Dropdown" ma:internalName="Current">
      <xsd:simpleType>
        <xsd:restriction base="dms:Choice">
          <xsd:enumeration value="."/>
          <xsd:enumeration value="Current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office/internal/2005/internalDocumentation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8" ma:displayName="Content Type" ma:readOnly="true"/>
        <xsd:element ref="dc:title" maxOccurs="1" ma:index="1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lastPrinted" minOccurs="0" maxOccurs="1" type="xsd:dateTime"/>
        <xsd:element name="contentStatus" minOccurs="0" maxOccurs="1" type="xsd:string"/>
      </xsd:all>
    </xsd:complexType>
  </xsd:schema>
</ct:contentTypeSchema>
</file>

<file path=customXml/itemProps1.xml><?xml version="1.0" encoding="utf-8"?>
<ds:datastoreItem xmlns:ds="http://schemas.openxmlformats.org/officeDocument/2006/customXml" ds:itemID="{97CE30AF-1607-4BDB-AB18-102DA4AF4D5C}">
  <ds:schemaRefs>
    <ds:schemaRef ds:uri="720d962c-8072-4a9f-b8e1-2f7bcc368091"/>
    <ds:schemaRef ds:uri="http://schemas.microsoft.com/office/2006/documentManagement/types"/>
    <ds:schemaRef ds:uri="http://schemas.microsoft.com/sharepoint/v3"/>
    <ds:schemaRef ds:uri="5cbf7e57-eded-4db1-83da-c356f5719e74"/>
    <ds:schemaRef ds:uri="http://purl.org/dc/terms/"/>
    <ds:schemaRef ds:uri="http://purl.org/dc/dcmitype/"/>
    <ds:schemaRef ds:uri="http://schemas.openxmlformats.org/package/2006/metadata/core-properties"/>
    <ds:schemaRef ds:uri="804e15b2-2921-4872-98dc-02fb76fea73c"/>
    <ds:schemaRef ds:uri="bcd82fed-cb19-4464-85fd-e0a40881d671"/>
    <ds:schemaRef ds:uri="http://schemas.microsoft.com/office/2006/metadata/properties"/>
    <ds:schemaRef ds:uri="http://purl.org/dc/elements/1.1/"/>
    <ds:schemaRef ds:uri="http://www.w3.org/XML/1998/namespace"/>
  </ds:schemaRefs>
</ds:datastoreItem>
</file>

<file path=customXml/itemProps2.xml><?xml version="1.0" encoding="utf-8"?>
<ds:datastoreItem xmlns:ds="http://schemas.openxmlformats.org/officeDocument/2006/customXml" ds:itemID="{D5146F5C-6840-4F2D-8EBE-D4603E0572E6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1DC23B40-A1E0-492E-8C61-90BA7188CF78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http://schemas.microsoft.com/sharepoint/v3"/>
    <ds:schemaRef ds:uri="720d962c-8072-4a9f-b8e1-2f7bcc368091"/>
    <ds:schemaRef ds:uri="bcd82fed-cb19-4464-85fd-e0a40881d671"/>
    <ds:schemaRef ds:uri="5cbf7e57-eded-4db1-83da-c356f5719e74"/>
    <ds:schemaRef ds:uri="804e15b2-2921-4872-98dc-02fb76fea73c"/>
    <ds:schemaRef ds:uri="http://schemas.microsoft.com/office/2006/documentManagement/types"/>
    <ds:schemaRef ds:uri="http://schemas.openxmlformats.org/package/2006/metadata/core-properties"/>
    <ds:schemaRef ds:uri="http://purl.org/dc/elements/1.1/"/>
    <ds:schemaRef ds:uri="http://purl.org/dc/terms/"/>
    <ds:schemaRef ds:uri="http://schemas.microsoft.com/office/internal/2005/internalDocumentation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25</vt:i4>
      </vt:variant>
    </vt:vector>
  </HeadingPairs>
  <TitlesOfParts>
    <vt:vector size="25" baseType="lpstr">
      <vt:lpstr>Summary </vt:lpstr>
      <vt:lpstr>Activity</vt:lpstr>
      <vt:lpstr>Cardiovascular</vt:lpstr>
      <vt:lpstr>Care Plan</vt:lpstr>
      <vt:lpstr>Education</vt:lpstr>
      <vt:lpstr>Gastrointestinal</vt:lpstr>
      <vt:lpstr>Genitourinary</vt:lpstr>
      <vt:lpstr>Integumentary (2)</vt:lpstr>
      <vt:lpstr>Invasive Lines</vt:lpstr>
      <vt:lpstr>Moderate Sedation</vt:lpstr>
      <vt:lpstr>Musculoskeletal</vt:lpstr>
      <vt:lpstr>Neurological</vt:lpstr>
      <vt:lpstr>Nursing Admission</vt:lpstr>
      <vt:lpstr>Pain Assessment (2)</vt:lpstr>
      <vt:lpstr>Psychosocial</vt:lpstr>
      <vt:lpstr>Pulmonary</vt:lpstr>
      <vt:lpstr>Respiratory Therapist</vt:lpstr>
      <vt:lpstr>Risk Assessment</vt:lpstr>
      <vt:lpstr>Safety</vt:lpstr>
      <vt:lpstr>TeleICU</vt:lpstr>
      <vt:lpstr>TubeDrain</vt:lpstr>
      <vt:lpstr>RASS</vt:lpstr>
      <vt:lpstr>Scores</vt:lpstr>
      <vt:lpstr>Events</vt:lpstr>
      <vt:lpstr>CHANGED</vt:lpstr>
    </vt:vector>
  </TitlesOfParts>
  <Company>Designsarus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ICU FINAL V1.7 February 2015</dc:title>
  <dc:creator>Christina Jette</dc:creator>
  <cp:lastModifiedBy>Rafael Richards</cp:lastModifiedBy>
  <dcterms:created xsi:type="dcterms:W3CDTF">2011-04-11T16:26:28Z</dcterms:created>
  <dcterms:modified xsi:type="dcterms:W3CDTF">2015-09-01T17:18:34Z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0x010100748043F163550541864BD2E397DB8A0F</vt:lpwstr>
  </property>
</Properties>
</file>